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作業対象_手動" sheetId="1" r:id="rId5"/>
    <sheet state="visible" name="改善候補_Manual" sheetId="2" r:id="rId6"/>
    <sheet state="visible" name="改善候補_スニペット" sheetId="3" r:id="rId7"/>
    <sheet state="visible" name="改善候補_ZeroClick" sheetId="4" r:id="rId8"/>
    <sheet state="visible" name="改善候補_Weekly" sheetId="5" r:id="rId9"/>
    <sheet state="visible" name="改善候補_Monthly" sheetId="6" r:id="rId10"/>
    <sheet state="visible" name="改善候補_LongTerm" sheetId="7" r:id="rId11"/>
    <sheet state="visible" name="クエリ詳細" sheetId="8" r:id="rId12"/>
    <sheet state="visible" name="GPTプロンプト" sheetId="9" r:id="rId13"/>
  </sheets>
  <definedNames>
    <definedName hidden="1" localSheetId="8" name="_xlnm._FilterDatabase">'GPTプロンプト'!$A$1:$F$201</definedName>
  </definedNames>
  <calcPr/>
</workbook>
</file>

<file path=xl/sharedStrings.xml><?xml version="1.0" encoding="utf-8"?>
<sst xmlns="http://schemas.openxmlformats.org/spreadsheetml/2006/main" count="45435" uniqueCount="14182">
  <si>
    <t>有効</t>
  </si>
  <si>
    <t>URL</t>
  </si>
  <si>
    <t>メモ</t>
  </si>
  <si>
    <t>最終出力</t>
  </si>
  <si>
    <t>ステータス</t>
  </si>
  <si>
    <t>https://juku-escot.com/english/</t>
  </si>
  <si>
    <t>出力済</t>
  </si>
  <si>
    <t>https://juku-escot.com/examination/</t>
  </si>
  <si>
    <t>https://juku-escot.com/kouza/h1-math/</t>
  </si>
  <si>
    <t>https://eng-support.com/kouza/</t>
  </si>
  <si>
    <t>https://dokkai-labo.tokyo/tokuten/</t>
  </si>
  <si>
    <t>https://dokkai-labo.tokyo/summer/</t>
  </si>
  <si>
    <t>https://dokkai-labo.tokyo/grammer/</t>
  </si>
  <si>
    <t>https://juku-escot.com/kouza/j3-math/</t>
  </si>
  <si>
    <t>https://juku-escot.com/kouza/jyuken-english/</t>
  </si>
  <si>
    <t>https://juku-escot.com/kouza/j2-english/</t>
  </si>
  <si>
    <t>https://juku-escot.com/kouza/jyuken-japanese/</t>
  </si>
  <si>
    <t>https://dokkai-labo.tokyo/lesson/chocolabo/</t>
  </si>
  <si>
    <t>https://dokkai-labo.tokyo/summercourse/</t>
  </si>
  <si>
    <t>https://juku-escot.com/kouza/h1-english/</t>
  </si>
  <si>
    <t>https://juku-escot.com/kouza/j2-math/</t>
  </si>
  <si>
    <t>https://juku-escot.com/kouza/j3-english/</t>
  </si>
  <si>
    <t>https://juku-escot.com/kouza/jyuken-math/</t>
  </si>
  <si>
    <t>https://natsui-sansu-juku.com/kouza/</t>
  </si>
  <si>
    <t>Domain</t>
  </si>
  <si>
    <t>Clicks(cur)</t>
  </si>
  <si>
    <t>Clicks(prev)</t>
  </si>
  <si>
    <t>Click差(cur-prev)</t>
  </si>
  <si>
    <t>CTR(cur)</t>
  </si>
  <si>
    <t>CTR(prev)</t>
  </si>
  <si>
    <t>CTR差(cur-prev)</t>
  </si>
  <si>
    <t>Pos(cur)</t>
  </si>
  <si>
    <t>Pos(prev)</t>
  </si>
  <si>
    <t>Pos差(cur-prev)</t>
  </si>
  <si>
    <t>Impr(cur)</t>
  </si>
  <si>
    <t>Impr(prev)</t>
  </si>
  <si>
    <t>Impr差(cur-prev)</t>
  </si>
  <si>
    <t>Score</t>
  </si>
  <si>
    <t>Lastmod</t>
  </si>
  <si>
    <t>Range</t>
  </si>
  <si>
    <t>sc-domain:juku-escot.com</t>
  </si>
  <si>
    <t>改善候補_Manual</t>
  </si>
  <si>
    <t>sc-domain:eng-support.com</t>
  </si>
  <si>
    <t>sc-domain:dokkai-labo.tokyo</t>
  </si>
  <si>
    <t>sc-domain:natsui-sansu-juku.com</t>
  </si>
  <si>
    <t>sc-domain:koten-kakitsubata.jp</t>
  </si>
  <si>
    <t>https://koten-kakitsubata.jp/blog/times-of-day/</t>
  </si>
  <si>
    <t>改善候補_スニペット</t>
  </si>
  <si>
    <t>https://koten-kakitsubata.jp/blog/jyodoushikatuyouhyou/</t>
  </si>
  <si>
    <t>sc-domain:rika-quest.com</t>
  </si>
  <si>
    <t>https://rika-quest.com/column/south-middle-altitude/</t>
  </si>
  <si>
    <t>https://natsui-sansu-juku.com/column/h51-01/</t>
  </si>
  <si>
    <t>https://koten-kakitsubata.jp/blog/direction/</t>
  </si>
  <si>
    <t>https://eng-support.com/column/progress-book1-lesson10-3/</t>
  </si>
  <si>
    <t>https://rika-quest.com/column/stratum/</t>
  </si>
  <si>
    <t>https://koten-kakitsubata.jp/blog/【読解に役立つ古典常識】暦について/</t>
  </si>
  <si>
    <t>sc-domain:eigo-rewrite.com</t>
  </si>
  <si>
    <t>https://eigo-rewrite.com/column/stage1_lesson9-1/</t>
  </si>
  <si>
    <t>https://koten-kakitsubata.jp/blog/【読解に役立つ古典常識】月について/</t>
  </si>
  <si>
    <t>https://rika-quest.com/column/plant/</t>
  </si>
  <si>
    <t>https://koten-kakitsubata.jp/blog/isemonogatari/</t>
  </si>
  <si>
    <t>https://rika-quest.com/column/trimorphic_change/</t>
  </si>
  <si>
    <t>https://eigo-rewrite.com/column/stage1_lesson8-2/</t>
  </si>
  <si>
    <t>https://eng-support.com/column/eigonokiso1/</t>
  </si>
  <si>
    <t>https://rika-quest.com/column/aqueous-solution/</t>
  </si>
  <si>
    <t>https://eng-support.com/column/progress-book1-lesson14-1/</t>
  </si>
  <si>
    <t>https://rika-quest.com/column/water/</t>
  </si>
  <si>
    <t>https://rika-quest.com/column/star/</t>
  </si>
  <si>
    <t>https://natsui-sansu-juku.com/column/hayasamondai/</t>
  </si>
  <si>
    <t>https://rika-quest.com/column/metal/</t>
  </si>
  <si>
    <t>https://rika-quest.com/column/igneous-rock/</t>
  </si>
  <si>
    <t>https://eng-support.com/column/progress-book1-lesson15-1/</t>
  </si>
  <si>
    <t>https://rika-quest.com/column/blood/</t>
  </si>
  <si>
    <t>https://rika-quest.com/column/pressures/</t>
  </si>
  <si>
    <t>https://natsui-sansu-juku.com/sapix-2/</t>
  </si>
  <si>
    <t>https://eng-support.com/column/progressbook1-6-3/</t>
  </si>
  <si>
    <t>https://koten-kakitsubata.jp/blog/taketorimonogatari/</t>
  </si>
  <si>
    <t>https://eng-support.com/column/progress-book1-lesson12-1/</t>
  </si>
  <si>
    <t>https://eigo-rewrite.com/column/stage1_lesson12-4/</t>
  </si>
  <si>
    <t>https://eigo-rewrite.com/column/stage3-lesson7-2/</t>
  </si>
  <si>
    <t>https://rika-quest.com/column/gas_and_aqueous_liquid/</t>
  </si>
  <si>
    <t>https://rika-quest.com/column/buoyancy/</t>
  </si>
  <si>
    <t>https://rika-quest.com/column/nimal/</t>
  </si>
  <si>
    <t>https://eng-support.com/column/progress-book1-lesson11-1/</t>
  </si>
  <si>
    <t>https://eigo-rewrite.com/column/stage1_lesson9-2/</t>
  </si>
  <si>
    <t>https://rika-quest.com/column/lung/</t>
  </si>
  <si>
    <t>https://natsui-sansu-juku.com/column/510-08/</t>
  </si>
  <si>
    <t>https://dokkai-labo.tokyo/blog/kokugobunpouigi/</t>
  </si>
  <si>
    <t>https://rika-quest.com/column/sum/</t>
  </si>
  <si>
    <t>https://eng-support.com/column/progress-book1-lesson15-2/</t>
  </si>
  <si>
    <t>https://rika-quest.com/column/transpiration/</t>
  </si>
  <si>
    <t>https://eng-support.com/column/progress-book1-lesson11-2/</t>
  </si>
  <si>
    <t>https://eigo-rewrite.com/column/stage1_lesson4-1/</t>
  </si>
  <si>
    <t>https://rika-quest.com/column/rotation/</t>
  </si>
  <si>
    <t>https://eigo-rewrite.com/column/stage2-lesson4-3/</t>
  </si>
  <si>
    <t>https://natsui-sansu-juku.com/column/510-03/</t>
  </si>
  <si>
    <t>https://rika-quest.com/column/digestion/</t>
  </si>
  <si>
    <t>https://eigo-rewrite.com/column/stage1_lesson10-2/</t>
  </si>
  <si>
    <t>https://eigo-rewrite.com/column/stage2-lesson6-2/</t>
  </si>
  <si>
    <t>https://rika-quest.com/column/flower/</t>
  </si>
  <si>
    <t>https://eng-support.com/column/book2-lesson1-scene2/</t>
  </si>
  <si>
    <t>https://koten-kakitsubata.jp/blog/imperial-palace/</t>
  </si>
  <si>
    <t>https://eigo-rewrite.com/column/stage1_lesson7-1/</t>
  </si>
  <si>
    <t>https://eng-support.com/column/progress-book1-lesson18-4/</t>
  </si>
  <si>
    <t>https://eng-support.com/column/book2-lesson4-scene1/</t>
  </si>
  <si>
    <t>https://rika-quest.com/column/terrain/</t>
  </si>
  <si>
    <t>https://natsui-sansu-juku.com/column/510-07/</t>
  </si>
  <si>
    <t>https://rika-quest.com/column/dissolution/</t>
  </si>
  <si>
    <t>https://eng-support.com/column/book2-lesson11-scene1/</t>
  </si>
  <si>
    <t>https://eng-support.com/column/progress-book1-lesson14-2/</t>
  </si>
  <si>
    <t>https://rika-quest.com/column/solubility/</t>
  </si>
  <si>
    <t>https://natsui-sansu-juku.com/column/510-06/</t>
  </si>
  <si>
    <t>https://eigo-rewrite.com/column/stage3-lesson3-1/</t>
  </si>
  <si>
    <t>https://eng-support.com/column/progress-book1-lesson10-2/</t>
  </si>
  <si>
    <t>https://koten-kakitsubata.jp/blog/kanbunnokotsu/</t>
  </si>
  <si>
    <t>https://rika-quest.com/column/earthquake/</t>
  </si>
  <si>
    <t>https://juku-escot.com/c_blogs/j-goukakuritsu/</t>
  </si>
  <si>
    <t>https://eng-support.com/column/progress-book1-lesson14-4/</t>
  </si>
  <si>
    <t>https://eng-support.com/column/progress-book1-lesson18-2/</t>
  </si>
  <si>
    <t>https://rika-quest.com/column/weather/</t>
  </si>
  <si>
    <t>https://eng-support.com/column/progress-book1-lesson11-3/</t>
  </si>
  <si>
    <t>https://eng-support.com/column/progress-book1-lesson15-4/</t>
  </si>
  <si>
    <t>https://eng-support.com/column/progress-book1-lesson17-3/</t>
  </si>
  <si>
    <t>https://juku-escot.com/c_blogs/30minanki/</t>
  </si>
  <si>
    <t>https://eigo-rewrite.com/column/stage1_lesson5-2-2/</t>
  </si>
  <si>
    <t>https://rika-quest.com/column/teko_kassya_furiko/</t>
  </si>
  <si>
    <t>https://eng-support.com/column/book2-lesson4-scene2/</t>
  </si>
  <si>
    <t>https://eigo-rewrite.com/column/stage1_lesson5-1/</t>
  </si>
  <si>
    <t>https://eng-support.com/column/book2-lesson2-scene2/</t>
  </si>
  <si>
    <t>https://juku-escot.com/c_blogs/sakubunanki/</t>
  </si>
  <si>
    <t>https://eng-support.com/column/progress-book1-lesson10-1/</t>
  </si>
  <si>
    <t>https://eigo-rewrite.com/column/stage2-lesson10-3/</t>
  </si>
  <si>
    <t>https://eng-support.com/column/progress-book1-lesson16-3/</t>
  </si>
  <si>
    <t>https://eng-support.com/column/book2-lesson6-scene1/</t>
  </si>
  <si>
    <t>https://eigo-rewrite.com/column/stage1-2-2-2/</t>
  </si>
  <si>
    <t>https://rika-quest.com/column/volume-and-temperature/</t>
  </si>
  <si>
    <t>https://eigo-rewrite.com/column/stage1_lesson4-3/</t>
  </si>
  <si>
    <t>https://eigo-rewrite.com/column/stage3-lesson2-3/</t>
  </si>
  <si>
    <t>https://rika-quest.com/column/seasons-and-weather/</t>
  </si>
  <si>
    <t>https://rika-quest.com/column/how-to-burn/</t>
  </si>
  <si>
    <t>https://rika-quest.com/column/insect/</t>
  </si>
  <si>
    <t>https://natsui-sansu-juku.com/column/510-13/</t>
  </si>
  <si>
    <t>https://eigo-rewrite.com/column/stage2_lesson1-2/</t>
  </si>
  <si>
    <t>https://eigo-rewrite.com/column/stage2-lesson7-2/</t>
  </si>
  <si>
    <t>https://koten-kakitsubata.jp/blog/utokyo/</t>
  </si>
  <si>
    <t>https://rika-quest.com/column/phases-of-the-moon/</t>
  </si>
  <si>
    <t>https://eigo-rewrite.com/column/stage1_lesson10-4/</t>
  </si>
  <si>
    <t>https://dokkai-labo.tokyo/blog/essay/</t>
  </si>
  <si>
    <t>https://eng-support.com/column/book2-lesson4-scene3/</t>
  </si>
  <si>
    <t>https://eigo-rewrite.com/column/stage2-lesson11-3/</t>
  </si>
  <si>
    <t>https://eigo-rewrite.com/column/stage1_lesson8-3/</t>
  </si>
  <si>
    <t>https://eigo-rewrite.com/column/stage1_lesson7-3/</t>
  </si>
  <si>
    <t>https://eigo-rewrite.com/column/stage3-lesson2-2/</t>
  </si>
  <si>
    <t>https://eigo-rewrite.com/column/stage2-lesson11-1/</t>
  </si>
  <si>
    <t>https://eigo-rewrite.com/column/stage1-1-2/</t>
  </si>
  <si>
    <t>https://eng-support.com/column/progressbook1-6-2/</t>
  </si>
  <si>
    <t>https://juku-escot.com/c_blogs/1dayanki/</t>
  </si>
  <si>
    <t>https://eng-support.com/column/progress-book1-lesson12-3/</t>
  </si>
  <si>
    <t>https://eng-support.com/column/progress-book1-lesson9-3/</t>
  </si>
  <si>
    <t>https://eigo-rewrite.com/column/stage2-lesson1-3/</t>
  </si>
  <si>
    <t>https://eigo-rewrite.com/column/new-treasure-stage1-lesson1-1/</t>
  </si>
  <si>
    <t>https://eigo-rewrite.com/column/stage1_lesson12-2/</t>
  </si>
  <si>
    <t>https://eigo-rewrite.com/column/stage2-lesson12-1/</t>
  </si>
  <si>
    <t>sc-domain:jukureiwa.com</t>
  </si>
  <si>
    <t>https://jukureiwa.com/tips/syakaianki/</t>
  </si>
  <si>
    <t>https://eigo-rewrite.com/column/stage1_lesson6-1/</t>
  </si>
  <si>
    <t>https://eigo-rewrite.com/column/stage2-lesson8-3/</t>
  </si>
  <si>
    <t>https://eigo-rewrite.com/column/stage1_lesson4-2/</t>
  </si>
  <si>
    <t>https://eigo-rewrite.com/column/stage2-lesson6-1/</t>
  </si>
  <si>
    <t>https://eigo-rewrite.com/column/stage2-lesson6-3/</t>
  </si>
  <si>
    <t>https://eng-support.com/column/progress-book1-lesson18-3/</t>
  </si>
  <si>
    <t>https://eng-support.com/column/progressbook1-4-1/</t>
  </si>
  <si>
    <t>https://eigo-rewrite.com/column/stage2-lesson8-2/</t>
  </si>
  <si>
    <t>https://eigo-rewrite.com/column/stage2-lesson3-3/</t>
  </si>
  <si>
    <t>https://koten-kakitsubata.jp/blog/kotentokui/</t>
  </si>
  <si>
    <t>https://eng-support.com/column/progressbook1-7-1/</t>
  </si>
  <si>
    <t>https://dokkai-labo.tokyo/blog/181214/</t>
  </si>
  <si>
    <t>https://natsui-sansu-juku.com/column/zukei/</t>
  </si>
  <si>
    <t>https://juku-escot.com/c_blogs/issyunanki/</t>
  </si>
  <si>
    <t>https://eigo-rewrite.com/column/stage2-lesson2-1/</t>
  </si>
  <si>
    <t>https://eigo-rewrite.com/column/stage1_lesson12-1/</t>
  </si>
  <si>
    <t>https://eigo-rewrite.com/column/stage2-lesson12-2/</t>
  </si>
  <si>
    <t>https://dokkai-labo.tokyo/blog/shouronbunmaster/</t>
  </si>
  <si>
    <t>https://eigo-rewrite.com/column/stage1-2-2/</t>
  </si>
  <si>
    <t>https://juku-escot.com/column/suugaku_miss/</t>
  </si>
  <si>
    <t>https://eng-support.com/column/progress-book1-lesson19-1/</t>
  </si>
  <si>
    <t>https://eng-support.com/column/book2-lesson12-scene1/</t>
  </si>
  <si>
    <t>https://dokkai-labo.tokyo/blog/poetry/</t>
  </si>
  <si>
    <t>https://eigo-rewrite.com/column/stage1-3-1/</t>
  </si>
  <si>
    <t>https://eigo-rewrite.com/column/stage2-lesson3-2/</t>
  </si>
  <si>
    <t>https://eng-support.com/column/book2-lesson9-scene1/</t>
  </si>
  <si>
    <t>https://eng-support.com/column/progressbook1-7-2/</t>
  </si>
  <si>
    <t>https://natsui-sansu-juku.com/column/510-02/</t>
  </si>
  <si>
    <t>https://natsui-sansu-juku.com/column/510-12/</t>
  </si>
  <si>
    <t>https://eigo-rewrite.com/column/stage3-lesson3-2/</t>
  </si>
  <si>
    <t>https://eng-support.com/column/book2-lesson13-scene3/</t>
  </si>
  <si>
    <t>https://eigo-rewrite.com/column/stage1_lesson7-2/</t>
  </si>
  <si>
    <t>https://eigo-rewrite.com/column/stage1_lesson11-1/</t>
  </si>
  <si>
    <t>https://eng-support.com/column/eigonokiso4/</t>
  </si>
  <si>
    <t>https://dokkai-labo.tokyo/blog/jikanhaibun/</t>
  </si>
  <si>
    <t>https://koten-kakitsubata.jp/blog/chinese-writing/</t>
  </si>
  <si>
    <t>https://eigo-rewrite.com/column/stage2-lesson10-1/</t>
  </si>
  <si>
    <t>https://juku-escot.com/c_blogs/suugakunaze/</t>
  </si>
  <si>
    <t>https://juku-escot.com/column/butsurikagaku/</t>
  </si>
  <si>
    <t>https://natsui-sansu-juku.com/column/nichinouken/</t>
  </si>
  <si>
    <t>https://rika-quest.com/column/photosynthesis/</t>
  </si>
  <si>
    <t>https://eigo-rewrite.com/column/stage1_lesson12-3/</t>
  </si>
  <si>
    <t>https://eng-support.com/column/progress-book1-lesson18-1/</t>
  </si>
  <si>
    <t>https://eigo-rewrite.com/column/stage1-2-1/</t>
  </si>
  <si>
    <t>https://eigo-rewrite.com/column/stage1_lesson6-2/</t>
  </si>
  <si>
    <t>https://natsui-sansu-juku.com/column/200314/</t>
  </si>
  <si>
    <t>https://eng-support.com/column/progressbook1-7-3/</t>
  </si>
  <si>
    <t>https://eigo-rewrite.com/column/stage2-lesson10-2/</t>
  </si>
  <si>
    <t>https://eng-support.com/column/progressbook1-3-1/</t>
  </si>
  <si>
    <t>https://koten-kakitsubata.jp/blog/seiryoden/</t>
  </si>
  <si>
    <t>https://juku-escot.com/column/junnikyuu/</t>
  </si>
  <si>
    <t>https://eng-support.com/column/progress-book1-lesson8/</t>
  </si>
  <si>
    <t>https://rika-quest.com/column/germination/</t>
  </si>
  <si>
    <t>https://dokkai-labo.tokyo/blog/description/</t>
  </si>
  <si>
    <t>https://dokkai-labo.tokyo/blog/hensachi/</t>
  </si>
  <si>
    <t>https://rika-quest.com/column/reflectionandrefraction/</t>
  </si>
  <si>
    <t>https://rika-quest.com/column/chemistry/</t>
  </si>
  <si>
    <t>https://koten-kakitsubata.jp/blog/daidairi/</t>
  </si>
  <si>
    <t>https://eng-support.com/column/progress-book1-lesson15-3/</t>
  </si>
  <si>
    <t>https://eigo-rewrite.com/column/stage2-lesson2-3/</t>
  </si>
  <si>
    <t>https://natsui-sansu-juku.com/column/h51-02/</t>
  </si>
  <si>
    <t>https://eigo-rewrite.com/column/stage2-lesson3-1/</t>
  </si>
  <si>
    <t>https://eigo-rewrite.com/column/stage1_lesson8-1/</t>
  </si>
  <si>
    <t>https://eigo-rewrite.com/column/stage2-lesson9-2/</t>
  </si>
  <si>
    <t>https://juku-escot.com/c_blogs/suugakutaisaku/</t>
  </si>
  <si>
    <t>sc-domain:kokugo-trigger.com</t>
  </si>
  <si>
    <t>https://www.kokugo-trigger.com/column/nigate/</t>
  </si>
  <si>
    <t>https://rika-quest.com/kouza/</t>
  </si>
  <si>
    <t>https://dokkai-labo.tokyo/blog/shogaku6-kokugo-priority-strategy/</t>
  </si>
  <si>
    <t>https://natsui-sansu-juku.com/col_blog/bunsyoudaipurint/</t>
  </si>
  <si>
    <t>https://dokkai-labo.tokyo/blog/shogaku6-kokugo-kakomon-start-timing/</t>
  </si>
  <si>
    <t>https://dokkai-labo.tokyo/col_blog/katei-kokugo-oshi-enai/</t>
  </si>
  <si>
    <t>https://dokkai-labo.tokyo/blog/syougakuseidokkai/</t>
  </si>
  <si>
    <t>https://koten-kakitsubata.jp/enter-exam/</t>
  </si>
  <si>
    <t>https://natsui-sansu-juku.com/column/hub-kakomon/</t>
  </si>
  <si>
    <t>https://juku-escot.com/kouza/j1-math/</t>
  </si>
  <si>
    <t>https://natsui-sansu-juku.com/col_blog/bunsyoudaikotsu/</t>
  </si>
  <si>
    <t>https://natsui-sansu-juku.com/col_blog/bunsyoudaihi/</t>
  </si>
  <si>
    <t>https://eng-support.com/column/progress-book2-lesson1-1/</t>
  </si>
  <si>
    <t>https://eigo-rewrite.com/column/stage3-lesson3-4/</t>
  </si>
  <si>
    <t>https://rika-quest.com/column/plankton/</t>
  </si>
  <si>
    <t>https://eng-support.com/column/progress-book1-lesson17-4/</t>
  </si>
  <si>
    <t>https://eigo-rewrite.com/column/stage3-lesson1-2/</t>
  </si>
  <si>
    <t>https://jukureiwa.com/tips/uonzu/</t>
  </si>
  <si>
    <t>https://eng-support.com/column/book2-lesson9-scene3/</t>
  </si>
  <si>
    <t>https://eigo-rewrite.com/column/stage2-lesson5-2/</t>
  </si>
  <si>
    <t>https://natsui-sansu-juku.com/column/510-10/</t>
  </si>
  <si>
    <t>改善候補_ZeroClick</t>
  </si>
  <si>
    <t>https://natsui-sansu-juku.com/column/h51-03/</t>
  </si>
  <si>
    <t>https://natsui-sansu-juku.com/column/hub-juku/</t>
  </si>
  <si>
    <t>https://natsui-sansu-juku.com/column/hub-online-guide/</t>
  </si>
  <si>
    <t>https://natsui-sansu-juku.com/column/nanmon/</t>
  </si>
  <si>
    <t>https://natsui-sansu-juku.com/column/qa4/</t>
  </si>
  <si>
    <t>https://natsui-sansu-juku.com/column/qa5/</t>
  </si>
  <si>
    <t>https://natsui-sansu-juku.com/column/sapix/</t>
  </si>
  <si>
    <t>https://dokkai-labo.tokyo/basisonline/</t>
  </si>
  <si>
    <t>https://dokkai-labo.tokyo/blog/17022403/</t>
  </si>
  <si>
    <t>https://dokkai-labo.tokyo/blog/200212/</t>
  </si>
  <si>
    <t>https://dokkai-labo.tokyo/blog/200301/</t>
  </si>
  <si>
    <t>https://dokkai-labo.tokyo/blog/approach/</t>
  </si>
  <si>
    <t>https://dokkai-labo.tokyo/blog/azabu2021/</t>
  </si>
  <si>
    <t>https://dokkai-labo.tokyo/blog/musashi2021/</t>
  </si>
  <si>
    <t>https://dokkai-labo.tokyo/blog/ouin2021/</t>
  </si>
  <si>
    <t>https://dokkai-labo.tokyo/blog/rasa-ru2021/</t>
  </si>
  <si>
    <t>https://dokkai-labo.tokyo/bootcamp/</t>
  </si>
  <si>
    <t>https://dokkai-labo.tokyo/col_blog/kakomon-tsumazuki/</t>
  </si>
  <si>
    <t>https://dokkai-labo.tokyo/onlinetokuten/</t>
  </si>
  <si>
    <t>https://juku-escot.com/c_blogs/cyokuzen/</t>
  </si>
  <si>
    <t>https://juku-escot.com/c_blogs/suugakusyuusyoku/</t>
  </si>
  <si>
    <t>https://juku-escot.com/column/fuyuyasumi/</t>
  </si>
  <si>
    <t>https://juku-escot.com/column/haruyasumibenkyouhou/</t>
  </si>
  <si>
    <t>https://juku-escot.com/column/ryouritsu/</t>
  </si>
  <si>
    <t>https://juku-escot.com/column/suugaku_ouyoumondai/</t>
  </si>
  <si>
    <t>https://juku-escot.com/column/suugakudekinai/</t>
  </si>
  <si>
    <t>https://juku-escot.com/japanese/</t>
  </si>
  <si>
    <t>https://jukureiwa.com/honka/</t>
  </si>
  <si>
    <t>https://jukureiwa.com/tips/rekishi-nagare/</t>
  </si>
  <si>
    <t>https://eigo-rewrite.com/column/bunpou/</t>
  </si>
  <si>
    <t>https://eigo-rewrite.com/column/eigotest/</t>
  </si>
  <si>
    <t>https://eigo-rewrite.com/column/kakomon/</t>
  </si>
  <si>
    <t>https://eigo-rewrite.com/column/sankousyo/</t>
  </si>
  <si>
    <t>https://eigo-rewrite.com/column/stage1_lesson6-3/</t>
  </si>
  <si>
    <t>https://eigo-rewrite.com/column/stage2-lesson11-2/</t>
  </si>
  <si>
    <t>https://eigo-rewrite.com/column/stage2-lesson12-3/</t>
  </si>
  <si>
    <t>https://eigo-rewrite.com/column/stage2-lesson5-1/</t>
  </si>
  <si>
    <t>https://eigo-rewrite.com/column/stage3-lesson1-3/</t>
  </si>
  <si>
    <t>https://eigo-rewrite.com/column/stage3-lesson2-1/</t>
  </si>
  <si>
    <t>https://eigo-rewrite.com/column/stage3-lesson3-3/</t>
  </si>
  <si>
    <t>https://eigo-rewrite.com/column/stage3-lesson5-1/</t>
  </si>
  <si>
    <t>https://eigo-rewrite.com/kobetsueisakubun/</t>
  </si>
  <si>
    <t>https://eigo-rewrite.com/listening/</t>
  </si>
  <si>
    <t>https://eng-support.com/column/book2-lesson12-scene3/</t>
  </si>
  <si>
    <t>https://eng-support.com/column/book2-lesson2-scene1/</t>
  </si>
  <si>
    <t>https://eng-support.com/column/book2-lesson2-scene3/</t>
  </si>
  <si>
    <t>https://eng-support.com/column/book2-lesson5-scene3/</t>
  </si>
  <si>
    <t>https://eng-support.com/column/book2-lesson7-scene2/</t>
  </si>
  <si>
    <t>https://eng-support.com/column/book2-lesson8-scene2/</t>
  </si>
  <si>
    <t>https://eng-support.com/column/progress-book1-lesson16-1/</t>
  </si>
  <si>
    <t>https://eng-support.com/column/progress-book1-lesson17-2/</t>
  </si>
  <si>
    <t>https://eng-support.com/column/progress-book1-lesson19-4/</t>
  </si>
  <si>
    <t>https://eng-support.com/column/progress-book1-lesson20-3/</t>
  </si>
  <si>
    <t>https://eng-support.com/column/progress-book1-lesson20-4/</t>
  </si>
  <si>
    <t>https://eng-support.com/column/progress-book1-lesson9-1/</t>
  </si>
  <si>
    <t>https://eng-support.com/column/progress-book1-lesson9-2/</t>
  </si>
  <si>
    <t>https://eng-support.com/column/progressbook1-1-2/</t>
  </si>
  <si>
    <t>https://eng-support.com/column/progressbook1-2-3/</t>
  </si>
  <si>
    <t>https://eng-support.com/column/progressbook1-4-2/</t>
  </si>
  <si>
    <t>https://eng-support.com/column/progressbook1-4-3/</t>
  </si>
  <si>
    <t>https://eng-support.com/strategy/</t>
  </si>
  <si>
    <t>https://natsui-sansu-juku.com/col_blog/onlinekoukateki/</t>
  </si>
  <si>
    <t>改善候補_Weekly</t>
  </si>
  <si>
    <t>https://natsui-sansu-juku.com/column/hub-online-use/</t>
  </si>
  <si>
    <t>https://dokkai-labo.tokyo/blog/mogishiken_review/</t>
  </si>
  <si>
    <t>https://jukureiwa.com/tips/syakaibenkyou/</t>
  </si>
  <si>
    <t>https://eigo-rewrite.com/</t>
  </si>
  <si>
    <t>https://eigo-rewrite.com/column/stage2-lesson4-1/</t>
  </si>
  <si>
    <t>https://eng-support.com/column/progressinenglish21/</t>
  </si>
  <si>
    <t>https://natsui-sansu-juku.com/kobetsu_online/</t>
  </si>
  <si>
    <t>改善候補_Monthly</t>
  </si>
  <si>
    <t>https://natsui-sansu-juku.com/column/qa2/</t>
  </si>
  <si>
    <t>https://dokkai-labo.tokyo/blog/kokugo-kakomon/</t>
  </si>
  <si>
    <t>https://dokkai-labo.tokyo/blog/kokorogamae/</t>
  </si>
  <si>
    <t>https://juku-escot.com/column/suugakukika/</t>
  </si>
  <si>
    <t>https://juku-escot.com/column/daisuubennkyouhou/</t>
  </si>
  <si>
    <t>https://juku-escot.com/c_blogs/image/</t>
  </si>
  <si>
    <t>https://jukureiwa.com/tips/alphabet/</t>
  </si>
  <si>
    <t>https://jukureiwa.com/tips/machigaeyasui/</t>
  </si>
  <si>
    <t>https://koten-kakitsubata.jp/blog/teikitesuto/</t>
  </si>
  <si>
    <t>https://koten-kakitsubata.jp/blog/2022年共通テスト本文・訳『増鏡』『とはずがたり/</t>
  </si>
  <si>
    <t>https://koten-kakitsubata.jp/blog/2022東京大学本文現代語訳/</t>
  </si>
  <si>
    <t>https://koten-kakitsubata.jp/</t>
  </si>
  <si>
    <t>https://koten-kakitsubata.jp/blog/初見の文章を読めるようにするには？/</t>
  </si>
  <si>
    <t>https://eng-support.com/column/book2-lesson8-scene1/</t>
  </si>
  <si>
    <t>https://rika-quest.com/column/physics/</t>
  </si>
  <si>
    <t>https://www.kokugo-trigger.com/</t>
  </si>
  <si>
    <t>https://dokkai-labo.tokyo/blog/200229/</t>
  </si>
  <si>
    <t>改善候補_LongTerm</t>
  </si>
  <si>
    <t>https://dokkai-labo.tokyo/blog/tosimagaoka2021/</t>
  </si>
  <si>
    <t>https://dokkai-labo.tokyo/blog/19052602/</t>
  </si>
  <si>
    <t>https://dokkai-labo.tokyo/blog/kaizyou2021/</t>
  </si>
  <si>
    <t>https://dokkai-labo.tokyo/tokuten_fifth/</t>
  </si>
  <si>
    <t>https://dokkai-labo.tokyo/univ02/</t>
  </si>
  <si>
    <t>https://dokkai-labo.tokyo/blog/190526/</t>
  </si>
  <si>
    <t>https://dokkai-labo.tokyo/blog/note/</t>
  </si>
  <si>
    <t>https://juku-escot.com/newtreasure/</t>
  </si>
  <si>
    <t>https://juku-escot.com/c_blogs/suugakukyouhu/</t>
  </si>
  <si>
    <t>https://eigo-rewrite.com/live/</t>
  </si>
  <si>
    <t>https://eng-support.com/column/progressbook1-5-3/</t>
  </si>
  <si>
    <t>https://eng-support.com/column/progressbook1-5-1/</t>
  </si>
  <si>
    <t>https://eng-support.com/</t>
  </si>
  <si>
    <t>https://eng-support.com/column/book2-lesson7-scene1/</t>
  </si>
  <si>
    <t>Query</t>
  </si>
  <si>
    <t>ClicksCur</t>
  </si>
  <si>
    <t>ClicksPrev</t>
  </si>
  <si>
    <t>PosCur</t>
  </si>
  <si>
    <t>PosPrev</t>
  </si>
  <si>
    <t>posDiff</t>
  </si>
  <si>
    <t>英問英答</t>
  </si>
  <si>
    <t>英問英答 大学</t>
  </si>
  <si>
    <t>英問英答 大学受験</t>
  </si>
  <si>
    <t>英問英答とは</t>
  </si>
  <si>
    <t>大学入試 英問英答</t>
  </si>
  <si>
    <t>指導方針 英語</t>
  </si>
  <si>
    <t>えいもんえいとう</t>
  </si>
  <si>
    <t>大学 英語 授業 レベル</t>
  </si>
  <si>
    <t>中高一貫 数学 問題集</t>
  </si>
  <si>
    <t>数1</t>
  </si>
  <si>
    <t>数1とは</t>
  </si>
  <si>
    <t>数に 単元</t>
  </si>
  <si>
    <t>数学検定 中1</t>
  </si>
  <si>
    <t>高一数学範囲</t>
  </si>
  <si>
    <t>高校数学</t>
  </si>
  <si>
    <t>数学を教えて</t>
  </si>
  <si>
    <t>中学数学</t>
  </si>
  <si>
    <t>中3数学単元</t>
  </si>
  <si>
    <t>中三 数学</t>
  </si>
  <si>
    <t>数学内容</t>
  </si>
  <si>
    <t>数学理解 科目</t>
  </si>
  <si>
    <t>英語 1対1</t>
  </si>
  <si>
    <t>丑三つ時とは</t>
  </si>
  <si>
    <t>丑三つ時</t>
  </si>
  <si>
    <t>十二支 時計</t>
  </si>
  <si>
    <t>丑三つ時 何時</t>
  </si>
  <si>
    <t>丑の刻</t>
  </si>
  <si>
    <t>子の刻</t>
  </si>
  <si>
    <t>丑の刻 何時</t>
  </si>
  <si>
    <t>十二支 時間</t>
  </si>
  <si>
    <t>子の刻とは何時</t>
  </si>
  <si>
    <t>午の刻</t>
  </si>
  <si>
    <t>干支 時間</t>
  </si>
  <si>
    <t>午の刻とは</t>
  </si>
  <si>
    <t>寅の刻は何時</t>
  </si>
  <si>
    <t>古時刻</t>
  </si>
  <si>
    <t>丑の刻とは</t>
  </si>
  <si>
    <t>丑三つ時 いつ</t>
  </si>
  <si>
    <t>午の刻 何時</t>
  </si>
  <si>
    <t>丑三つ時って何時</t>
  </si>
  <si>
    <t>卯の刻 何時</t>
  </si>
  <si>
    <t>丑三つ刻</t>
  </si>
  <si>
    <t>丑三つ時とは何時</t>
  </si>
  <si>
    <t>草木も眠る丑三つ時</t>
  </si>
  <si>
    <t>4時</t>
  </si>
  <si>
    <t>十二時辰</t>
  </si>
  <si>
    <t>子の刻 何時</t>
  </si>
  <si>
    <t>寅の刻</t>
  </si>
  <si>
    <t>十二支 時刻</t>
  </si>
  <si>
    <t>十二支 時間 覚え方</t>
  </si>
  <si>
    <t>卯の刻</t>
  </si>
  <si>
    <t>23時は何時</t>
  </si>
  <si>
    <t>11時</t>
  </si>
  <si>
    <t>未の刻</t>
  </si>
  <si>
    <t>古文 時間</t>
  </si>
  <si>
    <t>14時</t>
  </si>
  <si>
    <t>深夜</t>
  </si>
  <si>
    <t>干支時間</t>
  </si>
  <si>
    <t>干支 時刻</t>
  </si>
  <si>
    <t>丑三つ時 何時から何時まで</t>
  </si>
  <si>
    <t>丑三つ時 意味</t>
  </si>
  <si>
    <t>昔の時間の言い方</t>
  </si>
  <si>
    <t>十二支時間</t>
  </si>
  <si>
    <t>3時</t>
  </si>
  <si>
    <t>寅の刻 何時</t>
  </si>
  <si>
    <t>草木も眠ると言われる 真夜中</t>
  </si>
  <si>
    <t>時間 干支</t>
  </si>
  <si>
    <t>丑寅の刻</t>
  </si>
  <si>
    <t>3時間</t>
  </si>
  <si>
    <t>古文 時間 干支</t>
  </si>
  <si>
    <t>12支 時間</t>
  </si>
  <si>
    <t>15時は何時</t>
  </si>
  <si>
    <t>助動詞</t>
  </si>
  <si>
    <t>助動詞活用表</t>
  </si>
  <si>
    <t>助動詞 一覧</t>
  </si>
  <si>
    <t>古文 助動詞</t>
  </si>
  <si>
    <t>古文 助動詞 一覧</t>
  </si>
  <si>
    <t>助動詞 古文</t>
  </si>
  <si>
    <t>古典 助動詞</t>
  </si>
  <si>
    <t>助動詞 活用表</t>
  </si>
  <si>
    <t>古文助動詞</t>
  </si>
  <si>
    <t>古文 助動詞 活用表</t>
  </si>
  <si>
    <t>助動詞一覧</t>
  </si>
  <si>
    <t>古典 助動詞 活用表</t>
  </si>
  <si>
    <t>助動詞 活用</t>
  </si>
  <si>
    <t>古典助動詞</t>
  </si>
  <si>
    <t>助動詞表</t>
  </si>
  <si>
    <t>助動詞の活用表</t>
  </si>
  <si>
    <t>古典 活用表</t>
  </si>
  <si>
    <t>助動詞一覧表</t>
  </si>
  <si>
    <t>助動詞活用</t>
  </si>
  <si>
    <t>古文助動詞活用表</t>
  </si>
  <si>
    <t>助動詞 表</t>
  </si>
  <si>
    <t>古文助動詞 一覧</t>
  </si>
  <si>
    <t>助動詞 古文 一覧</t>
  </si>
  <si>
    <t>古典助動詞活用表</t>
  </si>
  <si>
    <t>古典文法 助動詞</t>
  </si>
  <si>
    <t>助動詞 意味</t>
  </si>
  <si>
    <t>古文 助動詞 一覧表</t>
  </si>
  <si>
    <t>助動詞 種類</t>
  </si>
  <si>
    <t>助動詞 活用形</t>
  </si>
  <si>
    <t>助動詞古文</t>
  </si>
  <si>
    <t>助動詞 古典</t>
  </si>
  <si>
    <t>助動詞の活用</t>
  </si>
  <si>
    <t>古典 助動詞 一覧</t>
  </si>
  <si>
    <t>古文 活用形</t>
  </si>
  <si>
    <t>べし 活用表</t>
  </si>
  <si>
    <t>べし 活用</t>
  </si>
  <si>
    <t>に 助動詞</t>
  </si>
  <si>
    <t>助動詞活用表 古文</t>
  </si>
  <si>
    <t>古文 助動詞 意味 見分け方</t>
  </si>
  <si>
    <t>助動詞 一覧 古文</t>
  </si>
  <si>
    <t>助動詞 活用形 見分け方</t>
  </si>
  <si>
    <t>古典活用表</t>
  </si>
  <si>
    <t>助動詞 に</t>
  </si>
  <si>
    <t>古典 活用形</t>
  </si>
  <si>
    <t>助動詞種類</t>
  </si>
  <si>
    <t>助動詞 る 活用表</t>
  </si>
  <si>
    <t>古文 助動詞 活用表 pdf</t>
  </si>
  <si>
    <t>古文 助動詞 意味 一覧</t>
  </si>
  <si>
    <t>古文助動詞 活用表</t>
  </si>
  <si>
    <t>助動詞 し</t>
  </si>
  <si>
    <t>南中高度 求め方</t>
  </si>
  <si>
    <t>南中高度</t>
  </si>
  <si>
    <t>南中高度とは</t>
  </si>
  <si>
    <t>南中高度の求め方</t>
  </si>
  <si>
    <t>南中高度求め方</t>
  </si>
  <si>
    <t>南中とは</t>
  </si>
  <si>
    <t>南中高度 公式</t>
  </si>
  <si>
    <t>南 中 高度 公式 なぜ</t>
  </si>
  <si>
    <t>夏至の南中高度の求め方</t>
  </si>
  <si>
    <t>南中高度 計算</t>
  </si>
  <si>
    <t>夏至 南中高度 求め方</t>
  </si>
  <si>
    <t>冬至の南中高度の求め方</t>
  </si>
  <si>
    <t>南 中 高度 公式</t>
  </si>
  <si>
    <t>南 中 高度 求め方</t>
  </si>
  <si>
    <t>夏至 南中高度</t>
  </si>
  <si>
    <t>南中高度計算</t>
  </si>
  <si>
    <t>太陽の南中高度 求め方</t>
  </si>
  <si>
    <t>冬至 南中高度 求め方</t>
  </si>
  <si>
    <t>夏至の南中高度</t>
  </si>
  <si>
    <t>南中高度 どこ</t>
  </si>
  <si>
    <t>南中高度公式</t>
  </si>
  <si>
    <t>冬至 南中高度</t>
  </si>
  <si>
    <t>春分 南中高度</t>
  </si>
  <si>
    <t>南中高度の計算</t>
  </si>
  <si>
    <t>春分の日 南中高度</t>
  </si>
  <si>
    <t>南中高度 季節</t>
  </si>
  <si>
    <t>南半球 南中高度 求め方</t>
  </si>
  <si>
    <t>南 中 高度 求め方 中3</t>
  </si>
  <si>
    <t>なんちゅうこうど</t>
  </si>
  <si>
    <t>夏至 冬至 南中高度</t>
  </si>
  <si>
    <t>南中高度 求め方 南半球</t>
  </si>
  <si>
    <t>太陽の南中高度</t>
  </si>
  <si>
    <t>南中高度 とは</t>
  </si>
  <si>
    <t>季節によって南中高度が変わる理由</t>
  </si>
  <si>
    <t>南中高度 問題</t>
  </si>
  <si>
    <t>南中時刻 求め方</t>
  </si>
  <si>
    <t>夏至南中高度 求め方</t>
  </si>
  <si>
    <t>夏至の日の南中高度の求め方</t>
  </si>
  <si>
    <t>南半球 南中高度</t>
  </si>
  <si>
    <t>南中高度どこ</t>
  </si>
  <si>
    <t>南中高度 求め方 公式</t>
  </si>
  <si>
    <t>南中高度 図</t>
  </si>
  <si>
    <t>南中高度が変わる理由</t>
  </si>
  <si>
    <t>太陽の南中高度が変化する理由</t>
  </si>
  <si>
    <t>春分の日の南中高度の求め方</t>
  </si>
  <si>
    <t>夏の南中高度 求め方</t>
  </si>
  <si>
    <t>夏の南中高度</t>
  </si>
  <si>
    <t>南中 とは</t>
  </si>
  <si>
    <t>何中高度 求め方</t>
  </si>
  <si>
    <t>南中高度 緯度</t>
  </si>
  <si>
    <t>概数とは</t>
  </si>
  <si>
    <t>概数</t>
  </si>
  <si>
    <t>上から二桁の概数</t>
  </si>
  <si>
    <t>上から2桁の概数とは</t>
  </si>
  <si>
    <t>上からにけたの概数とは</t>
  </si>
  <si>
    <t>がいすう</t>
  </si>
  <si>
    <t>上から2桁の概数</t>
  </si>
  <si>
    <t>上から一桁の概数</t>
  </si>
  <si>
    <t>上から二桁のがい数とは</t>
  </si>
  <si>
    <t>上から一桁の概数とは</t>
  </si>
  <si>
    <t>概数とは 上から2 けた</t>
  </si>
  <si>
    <t>上から二桁の概数とは</t>
  </si>
  <si>
    <t>がい数とは</t>
  </si>
  <si>
    <t>四捨五入</t>
  </si>
  <si>
    <t>がいすうとは</t>
  </si>
  <si>
    <t>概数 意味</t>
  </si>
  <si>
    <t>がい数</t>
  </si>
  <si>
    <t>概数 上から2桁</t>
  </si>
  <si>
    <t>十分の一の位までの概数とは</t>
  </si>
  <si>
    <t>2桁の概数とは</t>
  </si>
  <si>
    <t>二桁の概数とは</t>
  </si>
  <si>
    <t>上から二桁の概数 やり方</t>
  </si>
  <si>
    <t>上から1桁の概数とは</t>
  </si>
  <si>
    <t>上から1桁の概数</t>
  </si>
  <si>
    <t>上から2桁の概数 小数</t>
  </si>
  <si>
    <t>四捨五入して上から2桁の概数</t>
  </si>
  <si>
    <t>上からにけたの概数</t>
  </si>
  <si>
    <t>上から一桁の概数 小数</t>
  </si>
  <si>
    <t>上から1桁の概数 小数</t>
  </si>
  <si>
    <t>上から二桁の概数 小数</t>
  </si>
  <si>
    <t>上から2けたのがい数とは</t>
  </si>
  <si>
    <t>千の位までの概数</t>
  </si>
  <si>
    <t>小数点第一位</t>
  </si>
  <si>
    <t>概数って何</t>
  </si>
  <si>
    <t>ガイ数とは</t>
  </si>
  <si>
    <t>一桁の概数とは</t>
  </si>
  <si>
    <t>上から2桁のがい数とは</t>
  </si>
  <si>
    <t>概数とは 小4</t>
  </si>
  <si>
    <t>概数とは 上から 2 けた</t>
  </si>
  <si>
    <t>概数の求め方</t>
  </si>
  <si>
    <t>概数とは？</t>
  </si>
  <si>
    <t>ガイ数</t>
  </si>
  <si>
    <t>概数と 四捨五入 の違い</t>
  </si>
  <si>
    <t>概数とは 四捨五入</t>
  </si>
  <si>
    <t>10分の1の位までの概数</t>
  </si>
  <si>
    <t>一の位の概数とは</t>
  </si>
  <si>
    <t>一の位を四捨五入</t>
  </si>
  <si>
    <t>上から２桁の概数</t>
  </si>
  <si>
    <t>2桁の概数</t>
  </si>
  <si>
    <t>概数意味</t>
  </si>
  <si>
    <t>干支 方角</t>
  </si>
  <si>
    <t>丑寅の方角</t>
  </si>
  <si>
    <t>十二支 方角</t>
  </si>
  <si>
    <t>方角</t>
  </si>
  <si>
    <t>北西</t>
  </si>
  <si>
    <t>辰巳の方角</t>
  </si>
  <si>
    <t>方角の見方</t>
  </si>
  <si>
    <t>十二支 西</t>
  </si>
  <si>
    <t>乾</t>
  </si>
  <si>
    <t>酉の方角</t>
  </si>
  <si>
    <t>12方位</t>
  </si>
  <si>
    <t>干支方角</t>
  </si>
  <si>
    <t>干支の方角</t>
  </si>
  <si>
    <t>今年の干支の方角</t>
  </si>
  <si>
    <t>乾 方角</t>
  </si>
  <si>
    <t>方角 読み方</t>
  </si>
  <si>
    <t>方角 干支</t>
  </si>
  <si>
    <t>干支方位</t>
  </si>
  <si>
    <t>子丑寅卯辰巳午未申酉戌亥 覚え方</t>
  </si>
  <si>
    <t>干支 方位</t>
  </si>
  <si>
    <t>辰巳 方角</t>
  </si>
  <si>
    <t>十二支 方角 鬼門</t>
  </si>
  <si>
    <t>古方位</t>
  </si>
  <si>
    <t>十二支で表す 南東の方角</t>
  </si>
  <si>
    <t>鬼門 干支</t>
  </si>
  <si>
    <t>うしとら</t>
  </si>
  <si>
    <t>方角 十二支</t>
  </si>
  <si>
    <t>方角読み方</t>
  </si>
  <si>
    <t>艮</t>
  </si>
  <si>
    <t>東の方角</t>
  </si>
  <si>
    <t>東 方角</t>
  </si>
  <si>
    <t>南東の方角</t>
  </si>
  <si>
    <t>巳午 方角</t>
  </si>
  <si>
    <t>辰巳の方角とは</t>
  </si>
  <si>
    <t>艮 意味</t>
  </si>
  <si>
    <t>乾の方角</t>
  </si>
  <si>
    <t>十二支方角</t>
  </si>
  <si>
    <t>午 方角</t>
  </si>
  <si>
    <t>丑寅 方角</t>
  </si>
  <si>
    <t>十二支方位 調べ方</t>
  </si>
  <si>
    <t>十二支 方位</t>
  </si>
  <si>
    <t>方角 漢字</t>
  </si>
  <si>
    <t>十二支で表した方角の南東</t>
  </si>
  <si>
    <t>丑寅の方角とは</t>
  </si>
  <si>
    <t>巳午の方角</t>
  </si>
  <si>
    <t>十二支方位</t>
  </si>
  <si>
    <t>十二支で南東の方角</t>
  </si>
  <si>
    <t>艮 巽 坤 乾</t>
  </si>
  <si>
    <t>12支 方角</t>
  </si>
  <si>
    <t>南南東 干支</t>
  </si>
  <si>
    <t>do 過去形</t>
  </si>
  <si>
    <t>doの過去形</t>
  </si>
  <si>
    <t>did</t>
  </si>
  <si>
    <t>did 意味</t>
  </si>
  <si>
    <t>do過去形</t>
  </si>
  <si>
    <t>doとdoesの違い</t>
  </si>
  <si>
    <t>do does 違い</t>
  </si>
  <si>
    <t>didとwasの違い</t>
  </si>
  <si>
    <t>did does 違い</t>
  </si>
  <si>
    <t>does 過去形</t>
  </si>
  <si>
    <t>didとdoesの違い</t>
  </si>
  <si>
    <t>didとは</t>
  </si>
  <si>
    <t>does</t>
  </si>
  <si>
    <t>does 意味</t>
  </si>
  <si>
    <t>過去形 疑問文</t>
  </si>
  <si>
    <t>過去形の疑問文</t>
  </si>
  <si>
    <t>doesとdidの違い</t>
  </si>
  <si>
    <t>wasとdidの違い</t>
  </si>
  <si>
    <t>doesとdoの違い</t>
  </si>
  <si>
    <t>do の過去形</t>
  </si>
  <si>
    <t>do does did 違い</t>
  </si>
  <si>
    <t>doとdidの違い</t>
  </si>
  <si>
    <t>did 過去形</t>
  </si>
  <si>
    <t>does と do の違い</t>
  </si>
  <si>
    <t>work 過去形</t>
  </si>
  <si>
    <t>did 意味 使い方</t>
  </si>
  <si>
    <t>do did does</t>
  </si>
  <si>
    <t>didの使い方</t>
  </si>
  <si>
    <t>過去形疑問文</t>
  </si>
  <si>
    <t>didとは 英語</t>
  </si>
  <si>
    <t>was did 違い</t>
  </si>
  <si>
    <t>do did does 違い</t>
  </si>
  <si>
    <t>do does</t>
  </si>
  <si>
    <t>didとdoの違い</t>
  </si>
  <si>
    <t>does 意味 使い方</t>
  </si>
  <si>
    <t>doesの過去形</t>
  </si>
  <si>
    <t>did と does の違い</t>
  </si>
  <si>
    <t>did does</t>
  </si>
  <si>
    <t>do did 違い</t>
  </si>
  <si>
    <t>do 三人称単数</t>
  </si>
  <si>
    <t>did was 違い</t>
  </si>
  <si>
    <t>doの過去形は</t>
  </si>
  <si>
    <t>do と does の違い</t>
  </si>
  <si>
    <t>did意味</t>
  </si>
  <si>
    <t>did 使い方</t>
  </si>
  <si>
    <t>三人称単数 過去形</t>
  </si>
  <si>
    <t>do does did</t>
  </si>
  <si>
    <t>does do 違い</t>
  </si>
  <si>
    <t>didとdoes</t>
  </si>
  <si>
    <t>doesとは</t>
  </si>
  <si>
    <t>隆起とは</t>
  </si>
  <si>
    <t>礫岩 砂岩 泥岩</t>
  </si>
  <si>
    <t>隆起 沈降</t>
  </si>
  <si>
    <t>地層 種類</t>
  </si>
  <si>
    <t>礫岩 特徴</t>
  </si>
  <si>
    <t>泥岩 特徴</t>
  </si>
  <si>
    <t>堆積岩 覚え方</t>
  </si>
  <si>
    <t>理科 地層</t>
  </si>
  <si>
    <t>地層 れき 砂 泥 順番 逆 なぜ</t>
  </si>
  <si>
    <t>礫岩とは</t>
  </si>
  <si>
    <t>沈降 隆起</t>
  </si>
  <si>
    <t>堆積岩 6種類</t>
  </si>
  <si>
    <t>地層 順番</t>
  </si>
  <si>
    <t>れき岩とは</t>
  </si>
  <si>
    <t>理科地層</t>
  </si>
  <si>
    <t>地層の重なり方を表した図</t>
  </si>
  <si>
    <t>れき岩 特徴</t>
  </si>
  <si>
    <t>沈降と隆起</t>
  </si>
  <si>
    <t>地層からわかること</t>
  </si>
  <si>
    <t>礫岩、砂岩、泥岩</t>
  </si>
  <si>
    <t>れき砂泥 順番</t>
  </si>
  <si>
    <t>れき 砂 泥 小さい 順</t>
  </si>
  <si>
    <t>れき岩砂岩泥岩</t>
  </si>
  <si>
    <t>泥岩 砂岩 れき岩</t>
  </si>
  <si>
    <t>地層の種類</t>
  </si>
  <si>
    <t>押し固められてできた岩石</t>
  </si>
  <si>
    <t>隆起 沈降 わかり やすく</t>
  </si>
  <si>
    <t>地層 れき 砂 泥 順番</t>
  </si>
  <si>
    <t>地層のでき方 順番</t>
  </si>
  <si>
    <t>地層順番</t>
  </si>
  <si>
    <t>地層の順番</t>
  </si>
  <si>
    <t>れき と は 地層</t>
  </si>
  <si>
    <t>泥岩特徴</t>
  </si>
  <si>
    <t>地層 粒の大きさ 順番</t>
  </si>
  <si>
    <t>れき 砂 泥 積もり方</t>
  </si>
  <si>
    <t>チャート 粒の大きさ</t>
  </si>
  <si>
    <t>堆積岩 種類</t>
  </si>
  <si>
    <t>礫岩 砂岩 泥岩 大きさ</t>
  </si>
  <si>
    <t>れき 岩 砂岩 泥岩 順番</t>
  </si>
  <si>
    <t>れきすなどろ 粒の大きさ</t>
  </si>
  <si>
    <t>砂岩 大きさ</t>
  </si>
  <si>
    <t>れきとは</t>
  </si>
  <si>
    <t>沈降とは</t>
  </si>
  <si>
    <t>地層 粒の大きさ</t>
  </si>
  <si>
    <t>れき岩特徴</t>
  </si>
  <si>
    <t>泥岩 粒の大きさ</t>
  </si>
  <si>
    <t>中学理科 地層</t>
  </si>
  <si>
    <t>堆積する順番</t>
  </si>
  <si>
    <t>隆起 とは</t>
  </si>
  <si>
    <t>地層の重なりを表した図</t>
  </si>
  <si>
    <t>旧暦とは</t>
  </si>
  <si>
    <t>旧暦とは 簡単に</t>
  </si>
  <si>
    <t>旧暦と新暦の違い</t>
  </si>
  <si>
    <t>旧暦と新暦 ずれ</t>
  </si>
  <si>
    <t>太陰暦</t>
  </si>
  <si>
    <t>旧暦 とは</t>
  </si>
  <si>
    <t>陰暦とは</t>
  </si>
  <si>
    <t>新暦と旧暦の違い</t>
  </si>
  <si>
    <t>旧暦 季節</t>
  </si>
  <si>
    <t>旧暦</t>
  </si>
  <si>
    <t>太陰暦とは</t>
  </si>
  <si>
    <t>旧暦 春</t>
  </si>
  <si>
    <t>旧暦 新暦 ずれ</t>
  </si>
  <si>
    <t>旧正月</t>
  </si>
  <si>
    <t>旧暦 意味</t>
  </si>
  <si>
    <t>旧暦 新暦 違い</t>
  </si>
  <si>
    <t>旧暦とは？</t>
  </si>
  <si>
    <t>旧暦 月 ずれ</t>
  </si>
  <si>
    <t>旧暦 一覧表</t>
  </si>
  <si>
    <t>旧暦 春夏秋冬</t>
  </si>
  <si>
    <t>陰暦 旧暦 違い</t>
  </si>
  <si>
    <t>太陰暦 太陽暦 違い</t>
  </si>
  <si>
    <t>古文 季節</t>
  </si>
  <si>
    <t>旧暦 四季</t>
  </si>
  <si>
    <t>旧暦 春 いつ</t>
  </si>
  <si>
    <t>太陽暦と太陰暦</t>
  </si>
  <si>
    <t>太陰暦 旧暦</t>
  </si>
  <si>
    <t>旧暦 新暦</t>
  </si>
  <si>
    <t>旧暦カレンダー</t>
  </si>
  <si>
    <t>旧暦意味</t>
  </si>
  <si>
    <t>新暦 旧暦 ずれ</t>
  </si>
  <si>
    <t>旧暦 春 いつから</t>
  </si>
  <si>
    <t>旧暦5月 新暦 6月 7月</t>
  </si>
  <si>
    <t>旧暦と新暦</t>
  </si>
  <si>
    <t>旧暦 新暦 ずれ 何 日</t>
  </si>
  <si>
    <t>季節 月</t>
  </si>
  <si>
    <t>旧暦 季節 ずれ</t>
  </si>
  <si>
    <t>旧暦について</t>
  </si>
  <si>
    <t>新暦</t>
  </si>
  <si>
    <t>陰暦 旧暦</t>
  </si>
  <si>
    <t>昔の季節</t>
  </si>
  <si>
    <t>太陽暦 太陰暦</t>
  </si>
  <si>
    <t>旧暦 ずれ</t>
  </si>
  <si>
    <t>旧暦 いつから</t>
  </si>
  <si>
    <t>旧暦って何</t>
  </si>
  <si>
    <t>旧暦 陰暦 違い</t>
  </si>
  <si>
    <t>旧暦と新暦の差</t>
  </si>
  <si>
    <t>旧暦 一年 何日</t>
  </si>
  <si>
    <t>陰暦と旧暦の違い</t>
  </si>
  <si>
    <t>太陰暦 いつ</t>
  </si>
  <si>
    <t>be 過去形</t>
  </si>
  <si>
    <t>are 過去形</t>
  </si>
  <si>
    <t>was</t>
  </si>
  <si>
    <t>amの過去形</t>
  </si>
  <si>
    <t>areの過去形</t>
  </si>
  <si>
    <t>am 過去形</t>
  </si>
  <si>
    <t>is 過去形</t>
  </si>
  <si>
    <t>isの過去形</t>
  </si>
  <si>
    <t>beの過去形</t>
  </si>
  <si>
    <t>are過去形</t>
  </si>
  <si>
    <t>was were</t>
  </si>
  <si>
    <t>be過去形</t>
  </si>
  <si>
    <t>was 過去形</t>
  </si>
  <si>
    <t>am過去形</t>
  </si>
  <si>
    <t>is過去形</t>
  </si>
  <si>
    <t>are の過去形</t>
  </si>
  <si>
    <t>were</t>
  </si>
  <si>
    <t>were not 短縮形</t>
  </si>
  <si>
    <t>be動詞 過去形</t>
  </si>
  <si>
    <t>were 過去形</t>
  </si>
  <si>
    <t>be動詞の過去形</t>
  </si>
  <si>
    <t>was過去形</t>
  </si>
  <si>
    <t>were 意味</t>
  </si>
  <si>
    <t>wasとwereの違い</t>
  </si>
  <si>
    <t>am の過去形</t>
  </si>
  <si>
    <t>wasは何の過去形</t>
  </si>
  <si>
    <t>wasとwere</t>
  </si>
  <si>
    <t>ビー動詞</t>
  </si>
  <si>
    <t>be の過去形</t>
  </si>
  <si>
    <t>アムの過去形</t>
  </si>
  <si>
    <t>あーの過去形</t>
  </si>
  <si>
    <t>wasの過去形</t>
  </si>
  <si>
    <t>wasとisの違い</t>
  </si>
  <si>
    <t>isとwasの違い</t>
  </si>
  <si>
    <t>is の過去形</t>
  </si>
  <si>
    <t>am is 過去形</t>
  </si>
  <si>
    <t>was と were の違い 疑問文</t>
  </si>
  <si>
    <t>wereで聞かれた時の答え方</t>
  </si>
  <si>
    <t>was is</t>
  </si>
  <si>
    <t>ビー動詞の過去形</t>
  </si>
  <si>
    <t>are were 違い</t>
  </si>
  <si>
    <t>areとwereの違い</t>
  </si>
  <si>
    <t>was were 意味</t>
  </si>
  <si>
    <t>is was</t>
  </si>
  <si>
    <t>wasのあと</t>
  </si>
  <si>
    <t>wasのあと 動詞</t>
  </si>
  <si>
    <t>was be動詞</t>
  </si>
  <si>
    <t>were 否定文</t>
  </si>
  <si>
    <t>有明の月</t>
  </si>
  <si>
    <t>有明月</t>
  </si>
  <si>
    <t>有明の月 意味</t>
  </si>
  <si>
    <t>有明の月とは</t>
  </si>
  <si>
    <t>古文 月</t>
  </si>
  <si>
    <t>月 種類</t>
  </si>
  <si>
    <t>月 満ち欠け 名前</t>
  </si>
  <si>
    <t>月の種類</t>
  </si>
  <si>
    <t>月 意味</t>
  </si>
  <si>
    <t>16日</t>
  </si>
  <si>
    <t>月 古文</t>
  </si>
  <si>
    <t>古典 月</t>
  </si>
  <si>
    <t>月種類</t>
  </si>
  <si>
    <t>有明</t>
  </si>
  <si>
    <t>有明月 読み方</t>
  </si>
  <si>
    <t>月 古語</t>
  </si>
  <si>
    <t>有明の月 古典</t>
  </si>
  <si>
    <t>月の呼び名 古典</t>
  </si>
  <si>
    <t>有明月とは</t>
  </si>
  <si>
    <t>月の満ち欠け 名前</t>
  </si>
  <si>
    <t>古文月</t>
  </si>
  <si>
    <t>有明 意味</t>
  </si>
  <si>
    <t>弓張月</t>
  </si>
  <si>
    <t>三日月 いつ</t>
  </si>
  <si>
    <t>望月</t>
  </si>
  <si>
    <t>時間を意味する月</t>
  </si>
  <si>
    <t>月 古典</t>
  </si>
  <si>
    <t>望月 意味</t>
  </si>
  <si>
    <t>十六夜</t>
  </si>
  <si>
    <t>望月とは</t>
  </si>
  <si>
    <t>古文 月 覚え方</t>
  </si>
  <si>
    <t>明け方の月</t>
  </si>
  <si>
    <t>月意味</t>
  </si>
  <si>
    <t>時間を意味する月といえば</t>
  </si>
  <si>
    <t>古文 月の名前</t>
  </si>
  <si>
    <t>有明の月 どんな月</t>
  </si>
  <si>
    <t>古文 月 満ち欠け</t>
  </si>
  <si>
    <t>有明月 意味</t>
  </si>
  <si>
    <t>日ごろ 古文</t>
  </si>
  <si>
    <t>明け方の月 呼び方</t>
  </si>
  <si>
    <t>有明の月 季語</t>
  </si>
  <si>
    <t>望月 どんな 月</t>
  </si>
  <si>
    <t>古典 月の名前</t>
  </si>
  <si>
    <t>月ごろ 古語</t>
  </si>
  <si>
    <t>古典月の呼び方</t>
  </si>
  <si>
    <t>古語 月</t>
  </si>
  <si>
    <t>有明の月 時間帯</t>
  </si>
  <si>
    <t>有明の月 意味 古文</t>
  </si>
  <si>
    <t>有明 古語</t>
  </si>
  <si>
    <t>有明 意味 古文</t>
  </si>
  <si>
    <t>単子葉類 双子葉類</t>
  </si>
  <si>
    <t>植物の分類</t>
  </si>
  <si>
    <t>植物 分類</t>
  </si>
  <si>
    <t>被子植物 一覧</t>
  </si>
  <si>
    <t>双子葉類 単子葉類</t>
  </si>
  <si>
    <t>植物分類</t>
  </si>
  <si>
    <t>被子植物 例</t>
  </si>
  <si>
    <t>理科 植物</t>
  </si>
  <si>
    <t>双子葉類 例</t>
  </si>
  <si>
    <t>理科植物</t>
  </si>
  <si>
    <t>単子葉類 例</t>
  </si>
  <si>
    <t>双子葉類 葉脈</t>
  </si>
  <si>
    <t>植物の分類表</t>
  </si>
  <si>
    <t>単子葉類 双子葉類 違い</t>
  </si>
  <si>
    <t>種子植物とは</t>
  </si>
  <si>
    <t>種子植物 分類</t>
  </si>
  <si>
    <t>中学理科 植物の分類</t>
  </si>
  <si>
    <t>植物分類表</t>
  </si>
  <si>
    <t>中学受験 植物</t>
  </si>
  <si>
    <t>裸子植物 覚え方</t>
  </si>
  <si>
    <t>理科 植物の分類</t>
  </si>
  <si>
    <t>単子葉類と双子葉類</t>
  </si>
  <si>
    <t>種子植物 一覧</t>
  </si>
  <si>
    <t>植物 分類 中学</t>
  </si>
  <si>
    <t>双子葉類単子葉類</t>
  </si>
  <si>
    <t>子葉が一枚の植物</t>
  </si>
  <si>
    <t>理科 分類</t>
  </si>
  <si>
    <t>種子で増える植物</t>
  </si>
  <si>
    <t>中学理科 植物</t>
  </si>
  <si>
    <t>単子葉類 一覧</t>
  </si>
  <si>
    <t>双子葉類と単子葉類</t>
  </si>
  <si>
    <t>植物 理科</t>
  </si>
  <si>
    <t>双子葉類と単子葉類の違い</t>
  </si>
  <si>
    <t>植物 中学受験</t>
  </si>
  <si>
    <t>単子葉類双子葉類</t>
  </si>
  <si>
    <t>単子葉類 双子葉類 例</t>
  </si>
  <si>
    <t>双子葉類</t>
  </si>
  <si>
    <t>中学受験 理科 植物</t>
  </si>
  <si>
    <t>双子葉類 単子葉類 違い</t>
  </si>
  <si>
    <t>植物 2種類</t>
  </si>
  <si>
    <t>植物の特徴</t>
  </si>
  <si>
    <t>中学理科植物</t>
  </si>
  <si>
    <t>植物 特徴</t>
  </si>
  <si>
    <t>単子葉類 双子葉類 覚え方</t>
  </si>
  <si>
    <t>植物の分類 覚え方</t>
  </si>
  <si>
    <t>単子葉類と双子葉類の違い</t>
  </si>
  <si>
    <t>被子植物とは</t>
  </si>
  <si>
    <t>中学受験 植物 覚え方</t>
  </si>
  <si>
    <t>花 分類</t>
  </si>
  <si>
    <t>花の分類</t>
  </si>
  <si>
    <t>東下り 現代語訳</t>
  </si>
  <si>
    <t>東下り 品詞分解</t>
  </si>
  <si>
    <t>東下り</t>
  </si>
  <si>
    <t>伊勢物語 現代語訳</t>
  </si>
  <si>
    <t>伊勢物語 東下り 現代語訳</t>
  </si>
  <si>
    <t>あづま下り 品詞分解</t>
  </si>
  <si>
    <t>あづま下り 現代語訳</t>
  </si>
  <si>
    <t>あらじ</t>
  </si>
  <si>
    <t>えうなき 意味</t>
  </si>
  <si>
    <t>伊勢物語 東下り 品詞分解</t>
  </si>
  <si>
    <t>東下り 助動詞</t>
  </si>
  <si>
    <t>伊勢物語 東下り</t>
  </si>
  <si>
    <t>東下り品詞分解</t>
  </si>
  <si>
    <t>えうなき</t>
  </si>
  <si>
    <t>えうなし 意味</t>
  </si>
  <si>
    <t>東下り 品詞 分類</t>
  </si>
  <si>
    <t>東下り 本文</t>
  </si>
  <si>
    <t>東下り現代語訳</t>
  </si>
  <si>
    <t>あらじ 意味</t>
  </si>
  <si>
    <t>伊勢物語現代語訳</t>
  </si>
  <si>
    <t>よもあらじ 意味</t>
  </si>
  <si>
    <t>えうなし</t>
  </si>
  <si>
    <t>よもあらじ</t>
  </si>
  <si>
    <t>京にはあらじ 意味</t>
  </si>
  <si>
    <t>伊勢物語 現代語訳 全文</t>
  </si>
  <si>
    <t>あらじ 古語</t>
  </si>
  <si>
    <t>伊勢物語 東下り 解説</t>
  </si>
  <si>
    <t>えうなきもの 意味</t>
  </si>
  <si>
    <t>かれいい 古文</t>
  </si>
  <si>
    <t>東下り 解説</t>
  </si>
  <si>
    <t>京にはあらじ</t>
  </si>
  <si>
    <t>東下り 現代語訳 品詞</t>
  </si>
  <si>
    <t>伊勢物語東下り 現代語訳</t>
  </si>
  <si>
    <t>東下り 口語訳</t>
  </si>
  <si>
    <t>伊勢物語 現代語訳 東下り</t>
  </si>
  <si>
    <t>東下り 現代語訳 全文</t>
  </si>
  <si>
    <t>あらじ 古文 意味</t>
  </si>
  <si>
    <t>東下り 和歌 解説</t>
  </si>
  <si>
    <t>伊勢物語 東下り 助動詞</t>
  </si>
  <si>
    <t>東下り 訳</t>
  </si>
  <si>
    <t>伊勢物語 品詞分解 東下り</t>
  </si>
  <si>
    <t>身をえうなきものに思ひなして</t>
  </si>
  <si>
    <t>あるじ 古語</t>
  </si>
  <si>
    <t>東下り 品詞分解 ノート</t>
  </si>
  <si>
    <t>東下り 日本語訳</t>
  </si>
  <si>
    <t>あらじ 古文</t>
  </si>
  <si>
    <t>東下り 活用形</t>
  </si>
  <si>
    <t>伊勢物語 品詞分解</t>
  </si>
  <si>
    <t>東下り 文法</t>
  </si>
  <si>
    <t>東下り 現代語訳 品詞分解</t>
  </si>
  <si>
    <t>融解とは</t>
  </si>
  <si>
    <t>状態変化</t>
  </si>
  <si>
    <t>気体から液体になること</t>
  </si>
  <si>
    <t>気体が液体になること</t>
  </si>
  <si>
    <t>個体から液体になること</t>
  </si>
  <si>
    <t>液体から固体になること</t>
  </si>
  <si>
    <t>物質の状態変化</t>
  </si>
  <si>
    <t>状態変化 図</t>
  </si>
  <si>
    <t>液体が固体になること</t>
  </si>
  <si>
    <t>固体液体気体</t>
  </si>
  <si>
    <t>湯気は液体</t>
  </si>
  <si>
    <t>液体が気体になること</t>
  </si>
  <si>
    <t>状態変化 名前</t>
  </si>
  <si>
    <t>個体が液体になること</t>
  </si>
  <si>
    <t>気体液体固体</t>
  </si>
  <si>
    <t>凝固とは</t>
  </si>
  <si>
    <t>固体 液体 気体</t>
  </si>
  <si>
    <t>液体から気体になること</t>
  </si>
  <si>
    <t>気体 液体 固体</t>
  </si>
  <si>
    <t>固体とは</t>
  </si>
  <si>
    <t>融解 意味</t>
  </si>
  <si>
    <t>水 状態変化</t>
  </si>
  <si>
    <t>温度によって物質の状態が変わること</t>
  </si>
  <si>
    <t>個体液体気体</t>
  </si>
  <si>
    <t>個体</t>
  </si>
  <si>
    <t>固形物とは</t>
  </si>
  <si>
    <t>個体 液体 気体</t>
  </si>
  <si>
    <t>気体固体液体</t>
  </si>
  <si>
    <t>個体から気体になること</t>
  </si>
  <si>
    <t>個体が液体になる温度</t>
  </si>
  <si>
    <t>水が水蒸気になることを何という</t>
  </si>
  <si>
    <t>水蒸気が水になること</t>
  </si>
  <si>
    <t>状態変化 身近な例</t>
  </si>
  <si>
    <t>液体 気体 固体</t>
  </si>
  <si>
    <t>固体が液体になること</t>
  </si>
  <si>
    <t>液体気体固体</t>
  </si>
  <si>
    <t>湯気 液体</t>
  </si>
  <si>
    <t>理科 状態変化</t>
  </si>
  <si>
    <t>固体気体液体</t>
  </si>
  <si>
    <t>気体から固体 名前</t>
  </si>
  <si>
    <t>物質が温度によって状態を変えること</t>
  </si>
  <si>
    <t>液体と気体の違い</t>
  </si>
  <si>
    <t>状態変化 名称</t>
  </si>
  <si>
    <t>気体 固体 液体</t>
  </si>
  <si>
    <t>個体とは</t>
  </si>
  <si>
    <t>液体固体気体</t>
  </si>
  <si>
    <t>湯気は何体</t>
  </si>
  <si>
    <t>寒剤とは</t>
  </si>
  <si>
    <t>状態変化の名称</t>
  </si>
  <si>
    <t>融解 とは</t>
  </si>
  <si>
    <t>過去形 否定文</t>
  </si>
  <si>
    <t>過去形の否定文</t>
  </si>
  <si>
    <t>過去形否定文</t>
  </si>
  <si>
    <t>英語 did</t>
  </si>
  <si>
    <t>否定疑問文</t>
  </si>
  <si>
    <t>did 疑問文</t>
  </si>
  <si>
    <t>did 英語</t>
  </si>
  <si>
    <t>did使い方</t>
  </si>
  <si>
    <t>didで聞かれた時の答え方</t>
  </si>
  <si>
    <t>did 例文</t>
  </si>
  <si>
    <t>did 動詞の原形</t>
  </si>
  <si>
    <t>過去形 疑問文 例文</t>
  </si>
  <si>
    <t>didを使う時</t>
  </si>
  <si>
    <t>英語did</t>
  </si>
  <si>
    <t>didはどういう時に使う</t>
  </si>
  <si>
    <t>did過去形</t>
  </si>
  <si>
    <t>didを使う 時 と 使わ ない 時</t>
  </si>
  <si>
    <t>does過去形</t>
  </si>
  <si>
    <t>英語 過去形 疑問文</t>
  </si>
  <si>
    <t>didを使った文</t>
  </si>
  <si>
    <t>didn't 使い方</t>
  </si>
  <si>
    <t>don't 過去形</t>
  </si>
  <si>
    <t>didのあとは原型</t>
  </si>
  <si>
    <t>what did 答え方</t>
  </si>
  <si>
    <t>英語 過去形</t>
  </si>
  <si>
    <t>did 答え方</t>
  </si>
  <si>
    <t>didの疑問文</t>
  </si>
  <si>
    <t>did英語</t>
  </si>
  <si>
    <t>does の過去形</t>
  </si>
  <si>
    <t>過去形 否定文 例文</t>
  </si>
  <si>
    <t>did なんの過去形</t>
  </si>
  <si>
    <t>一般動詞の過去形 疑問文</t>
  </si>
  <si>
    <t>過去の疑問文</t>
  </si>
  <si>
    <t>副詞とは</t>
  </si>
  <si>
    <t>副詞 形容詞 違い</t>
  </si>
  <si>
    <t>形容詞 副詞 違い</t>
  </si>
  <si>
    <t>形容詞と副詞の違い</t>
  </si>
  <si>
    <t>副詞と形容詞の違い</t>
  </si>
  <si>
    <t>形容詞とは</t>
  </si>
  <si>
    <t>英語 副詞 形容詞 違い</t>
  </si>
  <si>
    <t>英語 形容詞 副詞 見分け方</t>
  </si>
  <si>
    <t>副詞 見分け方</t>
  </si>
  <si>
    <t>副詞とは 英語</t>
  </si>
  <si>
    <t>形容詞 副詞</t>
  </si>
  <si>
    <t>副詞 形容詞</t>
  </si>
  <si>
    <t>英語 形容詞</t>
  </si>
  <si>
    <t>形容詞は何を修飾する</t>
  </si>
  <si>
    <t>副詞見分け方</t>
  </si>
  <si>
    <t>形容詞と副詞の見分け方</t>
  </si>
  <si>
    <t>英語 形容詞 副詞</t>
  </si>
  <si>
    <t>形容詞 何を修飾</t>
  </si>
  <si>
    <t>形容詞副詞違い</t>
  </si>
  <si>
    <t>形容詞 見分け方</t>
  </si>
  <si>
    <t>形容詞 副詞 違い 英語</t>
  </si>
  <si>
    <t>副詞の見分け方</t>
  </si>
  <si>
    <t>形容詞 副詞 英語</t>
  </si>
  <si>
    <t>副詞 形容詞 見分け方</t>
  </si>
  <si>
    <t>副詞と形容詞の違い 英語</t>
  </si>
  <si>
    <t>形容詞 副詞 見分け方</t>
  </si>
  <si>
    <t>形容詞とは 英語</t>
  </si>
  <si>
    <t>形容詞見分け方</t>
  </si>
  <si>
    <t>副詞と形容詞の見分け方</t>
  </si>
  <si>
    <t>形容詞と副詞の違い 英語</t>
  </si>
  <si>
    <t>形容詞と副詞</t>
  </si>
  <si>
    <t>英語 副詞と形容詞の違い</t>
  </si>
  <si>
    <t>形容詞と 副詞 英語</t>
  </si>
  <si>
    <t>英語 形容詞と副詞の違い</t>
  </si>
  <si>
    <t>英語 副詞 形容詞</t>
  </si>
  <si>
    <t>英語 形容詞 副詞 違い</t>
  </si>
  <si>
    <t>副詞 形容詞 英語</t>
  </si>
  <si>
    <t>副詞と形容詞</t>
  </si>
  <si>
    <t>副詞形容詞違い</t>
  </si>
  <si>
    <t>形容詞 英語</t>
  </si>
  <si>
    <t>英語形容詞</t>
  </si>
  <si>
    <t>英語 形容詞 見分け方</t>
  </si>
  <si>
    <t>英語形容詞と副詞の違い</t>
  </si>
  <si>
    <t>形容詞と副詞 英語</t>
  </si>
  <si>
    <t>英語 副詞 見分け方</t>
  </si>
  <si>
    <t>形容詞副詞</t>
  </si>
  <si>
    <t>名詞 形容詞 副詞</t>
  </si>
  <si>
    <t>形容詞 副詞 見分け方 ly</t>
  </si>
  <si>
    <t>英語 副詞とは</t>
  </si>
  <si>
    <t>英語副詞と形容詞の違い</t>
  </si>
  <si>
    <t>水溶液の性質</t>
  </si>
  <si>
    <t>砂糖水 何性</t>
  </si>
  <si>
    <t>アルコール 何性</t>
  </si>
  <si>
    <t>エタノール 何性</t>
  </si>
  <si>
    <t>中性の水溶液</t>
  </si>
  <si>
    <t>小6理科 水溶液 の性質 まとめ</t>
  </si>
  <si>
    <t>水溶液</t>
  </si>
  <si>
    <t>水溶液とは</t>
  </si>
  <si>
    <t>中性のもの</t>
  </si>
  <si>
    <t>理科水溶液の性質</t>
  </si>
  <si>
    <t>アルコール アルカリ性</t>
  </si>
  <si>
    <t>水溶液の特徴</t>
  </si>
  <si>
    <t>アルコール 酸性 アルカリ性 どっち</t>
  </si>
  <si>
    <t>アルコール 酸性 アルカリ性</t>
  </si>
  <si>
    <t>水溶液の種類</t>
  </si>
  <si>
    <t>中 性 水溶液 一覧</t>
  </si>
  <si>
    <t>水溶液 の性質</t>
  </si>
  <si>
    <t>水溶液について</t>
  </si>
  <si>
    <t>砂糖水何性</t>
  </si>
  <si>
    <t>アルコール何性</t>
  </si>
  <si>
    <t>ホウ酸水 何性</t>
  </si>
  <si>
    <t>アルコール 中性</t>
  </si>
  <si>
    <t>砂糖水は何性</t>
  </si>
  <si>
    <t>エタノール水溶液 何性</t>
  </si>
  <si>
    <t>エタノール何性</t>
  </si>
  <si>
    <t>中性 水溶液</t>
  </si>
  <si>
    <t>シュウ酸水溶液 色</t>
  </si>
  <si>
    <t>水溶液 種類 一覧</t>
  </si>
  <si>
    <t>エタノール ph</t>
  </si>
  <si>
    <t>次のうち アルカリ性の液体でないのはどれ</t>
  </si>
  <si>
    <t>エタノール アルカリ性</t>
  </si>
  <si>
    <t>水溶液の仲間分け</t>
  </si>
  <si>
    <t>中 性のもの 一覧</t>
  </si>
  <si>
    <t>理科 水溶液の性質</t>
  </si>
  <si>
    <t>小6 理科 水溶液の性質</t>
  </si>
  <si>
    <t>中性のもの 一覧</t>
  </si>
  <si>
    <t>水溶液 性質</t>
  </si>
  <si>
    <t>食塩水 何性</t>
  </si>
  <si>
    <t>アルコールは何性</t>
  </si>
  <si>
    <t>エタノール 水溶液 何性</t>
  </si>
  <si>
    <t>アンモニア btb溶液 色</t>
  </si>
  <si>
    <t>中性 水溶液 一覧</t>
  </si>
  <si>
    <t>水溶液の性質 見分け方</t>
  </si>
  <si>
    <t>水溶液性質</t>
  </si>
  <si>
    <t>アルコール 酸性</t>
  </si>
  <si>
    <t>エタノール 中性</t>
  </si>
  <si>
    <t>水溶液の性質とはたらき</t>
  </si>
  <si>
    <t>酸性 アルカリ性 見分け方</t>
  </si>
  <si>
    <t>水溶液一覧</t>
  </si>
  <si>
    <t>アルコール水溶液</t>
  </si>
  <si>
    <t>shall</t>
  </si>
  <si>
    <t>shall i</t>
  </si>
  <si>
    <t>shall 意味</t>
  </si>
  <si>
    <t>shall i 意味</t>
  </si>
  <si>
    <t>shall we</t>
  </si>
  <si>
    <t>shall we 意味</t>
  </si>
  <si>
    <t>shall 使い方</t>
  </si>
  <si>
    <t>シャルアイの意味</t>
  </si>
  <si>
    <t>shall we 答え方</t>
  </si>
  <si>
    <t>shall意味</t>
  </si>
  <si>
    <t>shall i shall we 違い</t>
  </si>
  <si>
    <t>シャルウィー 意味</t>
  </si>
  <si>
    <t>i shall 意味</t>
  </si>
  <si>
    <t>shall 例文</t>
  </si>
  <si>
    <t>shall i意味</t>
  </si>
  <si>
    <t>shall we go 意味</t>
  </si>
  <si>
    <t>shall 助動詞</t>
  </si>
  <si>
    <t>shall i shall we</t>
  </si>
  <si>
    <t>shall we?</t>
  </si>
  <si>
    <t>shall i 例文</t>
  </si>
  <si>
    <t>shall we 例文</t>
  </si>
  <si>
    <t>shallとは</t>
  </si>
  <si>
    <t>shall we意味</t>
  </si>
  <si>
    <t>shall i 答え方</t>
  </si>
  <si>
    <t>shall we shall i 違い</t>
  </si>
  <si>
    <t>i shall</t>
  </si>
  <si>
    <t>shall 何詞</t>
  </si>
  <si>
    <t>何々しましょうか 英語</t>
  </si>
  <si>
    <t>shall we 使い方</t>
  </si>
  <si>
    <t>shallの使い方</t>
  </si>
  <si>
    <t>shall weとshall iの違い</t>
  </si>
  <si>
    <t>shall you 意味</t>
  </si>
  <si>
    <t>シャルウィーとは</t>
  </si>
  <si>
    <t>shall 疑問文</t>
  </si>
  <si>
    <t>shall 答え方</t>
  </si>
  <si>
    <t>shall使い方</t>
  </si>
  <si>
    <t>weとは</t>
  </si>
  <si>
    <t>shall i 使い方</t>
  </si>
  <si>
    <t>shall iとshall we</t>
  </si>
  <si>
    <t>shalli</t>
  </si>
  <si>
    <t>let's shall we</t>
  </si>
  <si>
    <t>we 使い方</t>
  </si>
  <si>
    <t>shall weとは</t>
  </si>
  <si>
    <t>we shall 意味</t>
  </si>
  <si>
    <t>shal i</t>
  </si>
  <si>
    <t>シャルアイ 意味</t>
  </si>
  <si>
    <t>英語 shall</t>
  </si>
  <si>
    <t>シャルウィー 英語</t>
  </si>
  <si>
    <t>sall i</t>
  </si>
  <si>
    <t>shall we 返し方</t>
  </si>
  <si>
    <t>流れる水の働き</t>
  </si>
  <si>
    <t>水の働き</t>
  </si>
  <si>
    <t>運搬 理科</t>
  </si>
  <si>
    <t>侵食運搬堆積</t>
  </si>
  <si>
    <t>侵食 運搬 堆積</t>
  </si>
  <si>
    <t>流れる水</t>
  </si>
  <si>
    <t>侵食とは</t>
  </si>
  <si>
    <t>流れる水が地面を削る働き</t>
  </si>
  <si>
    <t>水の働き 3つ</t>
  </si>
  <si>
    <t>流水の働き</t>
  </si>
  <si>
    <t>運搬 と は 理科</t>
  </si>
  <si>
    <t>流れる水のはたらき</t>
  </si>
  <si>
    <t>流れる水の働き 5年生</t>
  </si>
  <si>
    <t>堆積 と は 理科</t>
  </si>
  <si>
    <t>水の流れ</t>
  </si>
  <si>
    <t>水のはたらき</t>
  </si>
  <si>
    <t>侵食 とは 理科</t>
  </si>
  <si>
    <t>流水のはたらき</t>
  </si>
  <si>
    <t>運搬とは 理科</t>
  </si>
  <si>
    <t>侵食とは 理科</t>
  </si>
  <si>
    <t>運搬 堆積 侵食</t>
  </si>
  <si>
    <t>地面を削る働き</t>
  </si>
  <si>
    <t>川の働き</t>
  </si>
  <si>
    <t>堆積とは 理科</t>
  </si>
  <si>
    <t>侵食、運搬、堆積</t>
  </si>
  <si>
    <t>侵食運搬堆積とは</t>
  </si>
  <si>
    <t>理科 侵食</t>
  </si>
  <si>
    <t>流れる水の働き 侵食 運搬 堆積</t>
  </si>
  <si>
    <t>流れる水が土や石を運ぶ働き</t>
  </si>
  <si>
    <t>流水によって削られる</t>
  </si>
  <si>
    <t>運搬堆積侵食</t>
  </si>
  <si>
    <t>運搬理科</t>
  </si>
  <si>
    <t>水の役割</t>
  </si>
  <si>
    <t>流れる水の はたらき 3 つ</t>
  </si>
  <si>
    <t>運搬 侵食 堆積</t>
  </si>
  <si>
    <t>理科 運搬</t>
  </si>
  <si>
    <t>粒の大きさが2mm以上</t>
  </si>
  <si>
    <t>侵食運搬</t>
  </si>
  <si>
    <t>運搬侵食堆積</t>
  </si>
  <si>
    <t>侵食とは理科</t>
  </si>
  <si>
    <t>理科 侵食 運搬 堆積</t>
  </si>
  <si>
    <t>運搬 川</t>
  </si>
  <si>
    <t>理科 川の流れ</t>
  </si>
  <si>
    <t>侵食 堆積 運搬</t>
  </si>
  <si>
    <t>流水</t>
  </si>
  <si>
    <t>流水によって運ばれた土砂</t>
  </si>
  <si>
    <t>侵食 と は 理科</t>
  </si>
  <si>
    <t>理科 運搬とは</t>
  </si>
  <si>
    <t>侵食 理科</t>
  </si>
  <si>
    <t>浸食 運搬 堆積</t>
  </si>
  <si>
    <t>星の動き</t>
  </si>
  <si>
    <t>星の動き方</t>
  </si>
  <si>
    <t>星座の動き</t>
  </si>
  <si>
    <t>南の空の星の動き</t>
  </si>
  <si>
    <t>太陽や星座の星は、地球の自転や公転により、天球上を規則正しく動いている。どのように動いているのか</t>
  </si>
  <si>
    <t>地球の自転軸の延長線上にあるのでいつも同じ場所にあります</t>
  </si>
  <si>
    <t>星の動き 東西南北</t>
  </si>
  <si>
    <t>南の空 星の動き</t>
  </si>
  <si>
    <t>星 1ヶ月に 何度動く</t>
  </si>
  <si>
    <t>北極星の周りの星の動き</t>
  </si>
  <si>
    <t>天体の動き</t>
  </si>
  <si>
    <t>星は一ヶ月に何度動く</t>
  </si>
  <si>
    <t>南半球 星の動き</t>
  </si>
  <si>
    <t>星座の動き方</t>
  </si>
  <si>
    <t>星座 一ヶ月で何度</t>
  </si>
  <si>
    <t>中学理科 天体 星の動き</t>
  </si>
  <si>
    <t>星 動き方</t>
  </si>
  <si>
    <t>星座 動き方</t>
  </si>
  <si>
    <t>星座 動く方向</t>
  </si>
  <si>
    <t>星の動く向き</t>
  </si>
  <si>
    <t>天頂付近の星の動き</t>
  </si>
  <si>
    <t>星の見え方</t>
  </si>
  <si>
    <t>オリオン座 動き方</t>
  </si>
  <si>
    <t>星座動き方</t>
  </si>
  <si>
    <t>理科 星の動き</t>
  </si>
  <si>
    <t>星動き方</t>
  </si>
  <si>
    <t>星 1日に 何 度動く</t>
  </si>
  <si>
    <t>星は一時間に何度動く</t>
  </si>
  <si>
    <t>星は一日に何度動く</t>
  </si>
  <si>
    <t>星座 一時間に何度動く</t>
  </si>
  <si>
    <t>星 一ヶ月で何度</t>
  </si>
  <si>
    <t>星座の星の動き</t>
  </si>
  <si>
    <t>星が動いて見える理由</t>
  </si>
  <si>
    <t>東西南北 星の動き</t>
  </si>
  <si>
    <t>星座 1ヶ月で何度</t>
  </si>
  <si>
    <t>地球の自転軸の延長線上にあるので いつも同じ場所にあります</t>
  </si>
  <si>
    <t>星座 動き</t>
  </si>
  <si>
    <t>天頂の星の動き</t>
  </si>
  <si>
    <t>中3理科 天体 星の動き</t>
  </si>
  <si>
    <t>星 一時間に何度動く</t>
  </si>
  <si>
    <t>オリオン座の動き</t>
  </si>
  <si>
    <t>星座の動く向き</t>
  </si>
  <si>
    <t>星 1時間で何度動く</t>
  </si>
  <si>
    <t>星は1ヶ月に何度動く</t>
  </si>
  <si>
    <t>星 一ヶ月 何度</t>
  </si>
  <si>
    <t>星 一時間で何度</t>
  </si>
  <si>
    <t>中学理科 星座の動き</t>
  </si>
  <si>
    <t>理科星の動き</t>
  </si>
  <si>
    <t>北極付近 星の動き</t>
  </si>
  <si>
    <t>星 一ヶ月で何度動く</t>
  </si>
  <si>
    <t>はじき 計算</t>
  </si>
  <si>
    <t>みはじ 計算</t>
  </si>
  <si>
    <t>きはじ 計算</t>
  </si>
  <si>
    <t>きはじ</t>
  </si>
  <si>
    <t>速さの公式</t>
  </si>
  <si>
    <t>はじき 公式</t>
  </si>
  <si>
    <t>きはじとは</t>
  </si>
  <si>
    <t>速さの求め方</t>
  </si>
  <si>
    <t>速さ 公式</t>
  </si>
  <si>
    <t>速さ公式</t>
  </si>
  <si>
    <t>算数 はじき</t>
  </si>
  <si>
    <t>速さ 時間 距離 はじき</t>
  </si>
  <si>
    <t>みはじ</t>
  </si>
  <si>
    <t>算数速さ公式</t>
  </si>
  <si>
    <t>はじきの計算</t>
  </si>
  <si>
    <t>きはじ 公式</t>
  </si>
  <si>
    <t>中学受験 速さ</t>
  </si>
  <si>
    <t>算数速さ</t>
  </si>
  <si>
    <t>速さ はじき</t>
  </si>
  <si>
    <t>はじき計算</t>
  </si>
  <si>
    <t>時速計算</t>
  </si>
  <si>
    <t>算数 速さ 公式</t>
  </si>
  <si>
    <t>はじき 算数</t>
  </si>
  <si>
    <t>算数 きはじ</t>
  </si>
  <si>
    <t>はじきの公式</t>
  </si>
  <si>
    <t>みはじ計算</t>
  </si>
  <si>
    <t>速さ求め方</t>
  </si>
  <si>
    <t>速さを求める公式</t>
  </si>
  <si>
    <t>はじき 速さ</t>
  </si>
  <si>
    <t>時速から分速</t>
  </si>
  <si>
    <t>距離の公式</t>
  </si>
  <si>
    <t>キハジ</t>
  </si>
  <si>
    <t>中学受験 速さ 応用問題</t>
  </si>
  <si>
    <t>みはじ きはじ</t>
  </si>
  <si>
    <t>みはじ はじき 違い</t>
  </si>
  <si>
    <t>速さの求め方 小5</t>
  </si>
  <si>
    <t>計算 はじき</t>
  </si>
  <si>
    <t>速さ、道のり、時間を求める公式は</t>
  </si>
  <si>
    <t>道のりを求める公式</t>
  </si>
  <si>
    <t>きはじ みはじ</t>
  </si>
  <si>
    <t>きはじの法則</t>
  </si>
  <si>
    <t>みはじの計算</t>
  </si>
  <si>
    <t>時速を 分速 に直す 計算機</t>
  </si>
  <si>
    <t>算数はじき</t>
  </si>
  <si>
    <t>算数速さ求め方</t>
  </si>
  <si>
    <t>速さの求め方 はじき</t>
  </si>
  <si>
    <t>時速の求め方</t>
  </si>
  <si>
    <t>道のりの求め方</t>
  </si>
  <si>
    <t>算数 速さ</t>
  </si>
  <si>
    <t>速さ みはじ</t>
  </si>
  <si>
    <t>金属を溶かす水溶液</t>
  </si>
  <si>
    <t>金属と酸の反応</t>
  </si>
  <si>
    <t>金属を溶かす 水溶液 一覧</t>
  </si>
  <si>
    <t>金属を溶かす液体</t>
  </si>
  <si>
    <t>金属のイオン化傾向 覚え方</t>
  </si>
  <si>
    <t>塩酸に溶けない金属</t>
  </si>
  <si>
    <t>水溶液 中学受験</t>
  </si>
  <si>
    <t>塩酸と反応する金属</t>
  </si>
  <si>
    <t>水と反応する金属</t>
  </si>
  <si>
    <t>水溶液と金属</t>
  </si>
  <si>
    <t>両性金属</t>
  </si>
  <si>
    <t>鉄を溶かす水溶液</t>
  </si>
  <si>
    <t>水に溶ける金属</t>
  </si>
  <si>
    <t>濃硝酸に溶けない金属</t>
  </si>
  <si>
    <t>塩酸と硝酸を混ぜた液体</t>
  </si>
  <si>
    <t>中学受験 水溶液</t>
  </si>
  <si>
    <t>金属を溶かす水溶液 一覧</t>
  </si>
  <si>
    <t>金属と水溶液の反応</t>
  </si>
  <si>
    <t>酸と金属の反応</t>
  </si>
  <si>
    <t>金属に塩酸をかけると</t>
  </si>
  <si>
    <t>王水 覚え方</t>
  </si>
  <si>
    <t>金属 塩酸 水素 なぜ</t>
  </si>
  <si>
    <t>金属に塩酸 水素 なぜ</t>
  </si>
  <si>
    <t>塩酸で溶けない金属</t>
  </si>
  <si>
    <t>金属と反応して水素を発生する</t>
  </si>
  <si>
    <t>金属溶かす水溶液</t>
  </si>
  <si>
    <t>塩酸に入れると水素が発生する金属</t>
  </si>
  <si>
    <t>金属を溶かす 液体</t>
  </si>
  <si>
    <t>テトラヒドロキシドアルミン酸イオン 塩酸</t>
  </si>
  <si>
    <t>金属 酸 反応</t>
  </si>
  <si>
    <t>アルミニウム 酸性 アルカリ性</t>
  </si>
  <si>
    <t>塩酸に溶ける金属 覚え方</t>
  </si>
  <si>
    <t>水酸化ナトリウムに溶ける金属</t>
  </si>
  <si>
    <t>塩酸 溶けない金属</t>
  </si>
  <si>
    <t>水溶液 覚え方</t>
  </si>
  <si>
    <t>水酸化ナトリウム 溶ける金属</t>
  </si>
  <si>
    <t>酸性 金属溶かす</t>
  </si>
  <si>
    <t>金属を溶かす酸</t>
  </si>
  <si>
    <t>アルカリ性 金属 溶かす</t>
  </si>
  <si>
    <t>水溶液 中学受験 覚え方</t>
  </si>
  <si>
    <t>酸と反応する金属</t>
  </si>
  <si>
    <t>金属イオン化傾向 覚え方</t>
  </si>
  <si>
    <t>塩酸 アルミニウム 溶ける なぜ</t>
  </si>
  <si>
    <t>中学受験 水溶液 覚え方</t>
  </si>
  <si>
    <t>塩酸 何が溶けている</t>
  </si>
  <si>
    <t>酸に溶ける金属</t>
  </si>
  <si>
    <t>水溶液には金属を変化させるものがある</t>
  </si>
  <si>
    <t>水溶液の性質 覚え方</t>
  </si>
  <si>
    <t>水酸化ナトリウム水溶液に溶ける金属</t>
  </si>
  <si>
    <t>金属 酸性 アルカリ性</t>
  </si>
  <si>
    <t>火成岩</t>
  </si>
  <si>
    <t>火山岩と深成岩の違い</t>
  </si>
  <si>
    <t>火成岩と火山岩の違い</t>
  </si>
  <si>
    <t>火成岩 覚え方</t>
  </si>
  <si>
    <t>火山岩と火成岩の違い</t>
  </si>
  <si>
    <t>火山岩 火成岩 違い</t>
  </si>
  <si>
    <t>火成岩 火山岩 違い</t>
  </si>
  <si>
    <t>溶岩と火成岩の違い</t>
  </si>
  <si>
    <t>溶岩 火成岩 違い</t>
  </si>
  <si>
    <t>火山岩 深成岩 違い</t>
  </si>
  <si>
    <t>火成岩 と 火山岩 の違い</t>
  </si>
  <si>
    <t>マグマが地表付近で急に冷やされてできた岩石</t>
  </si>
  <si>
    <t>火山岩の特徴</t>
  </si>
  <si>
    <t>火成岩と溶岩の違い</t>
  </si>
  <si>
    <t>火山岩 特徴</t>
  </si>
  <si>
    <t>火山と火成岩</t>
  </si>
  <si>
    <t>火成岩 でき方</t>
  </si>
  <si>
    <t>楯状火山</t>
  </si>
  <si>
    <t>火山岩特徴</t>
  </si>
  <si>
    <t>マグマが冷え始めるとできる結晶</t>
  </si>
  <si>
    <t>マグマが地表近くで 急に冷えてできた 火成岩</t>
  </si>
  <si>
    <t>火成岩覚え方</t>
  </si>
  <si>
    <t>等粒状組織と斑状組織</t>
  </si>
  <si>
    <t>溶岩 火山岩 違い</t>
  </si>
  <si>
    <t>火成岩 溶岩 違い</t>
  </si>
  <si>
    <t>深成岩と火山岩の違い</t>
  </si>
  <si>
    <t>溶岩と火山岩の違い</t>
  </si>
  <si>
    <t>火山岩のでき方</t>
  </si>
  <si>
    <t>岩石 種類</t>
  </si>
  <si>
    <t>火成岩のでき方</t>
  </si>
  <si>
    <t>火成岩 鉱物 覚え方</t>
  </si>
  <si>
    <t>火成岩と火山岩</t>
  </si>
  <si>
    <t>中学理科 火山岩</t>
  </si>
  <si>
    <t>成層火山 色</t>
  </si>
  <si>
    <t>火山岩 溶岩 違い</t>
  </si>
  <si>
    <t>火山岩</t>
  </si>
  <si>
    <t>火山岩と火成岩</t>
  </si>
  <si>
    <t>火成岩のつくり</t>
  </si>
  <si>
    <t>溶岩と 火成岩 の違い</t>
  </si>
  <si>
    <t>火山岩 深成岩 粘り気</t>
  </si>
  <si>
    <t>火山岩の中の細かい粒でできた部分</t>
  </si>
  <si>
    <t>火山岩と溶岩の違い</t>
  </si>
  <si>
    <t>火山岩 と 火成岩 の 違い</t>
  </si>
  <si>
    <t>火成岩 マグマの粘り気</t>
  </si>
  <si>
    <t>火成岩 覚え方 半殺し</t>
  </si>
  <si>
    <t>火成岩でき方</t>
  </si>
  <si>
    <t>火山の形と火成岩</t>
  </si>
  <si>
    <t>火成岩 どうやってできる</t>
  </si>
  <si>
    <t>成層火山 溶岩の色</t>
  </si>
  <si>
    <t>火山 特徴 理科</t>
  </si>
  <si>
    <t>many</t>
  </si>
  <si>
    <t>many much 違い</t>
  </si>
  <si>
    <t>much many 違い</t>
  </si>
  <si>
    <t>many much</t>
  </si>
  <si>
    <t>manyとmuchの違い</t>
  </si>
  <si>
    <t>muchとmanyの違い</t>
  </si>
  <si>
    <t>too much</t>
  </si>
  <si>
    <t>much many</t>
  </si>
  <si>
    <t>many と muchの違い</t>
  </si>
  <si>
    <t>many 不可算名詞</t>
  </si>
  <si>
    <t>much many 使い分け</t>
  </si>
  <si>
    <t>much 不可算名詞</t>
  </si>
  <si>
    <t>much 品詞</t>
  </si>
  <si>
    <t>a lot of 単数</t>
  </si>
  <si>
    <t>much 名詞</t>
  </si>
  <si>
    <t>much と many</t>
  </si>
  <si>
    <t>マッチとメニーの違い</t>
  </si>
  <si>
    <t>many 意味</t>
  </si>
  <si>
    <t>可算名詞 不可算名詞 many</t>
  </si>
  <si>
    <t>メニーとマッチの違い</t>
  </si>
  <si>
    <t>many 複数形</t>
  </si>
  <si>
    <t>many much 使い分け</t>
  </si>
  <si>
    <t>much 可算名詞</t>
  </si>
  <si>
    <t>many 何詞</t>
  </si>
  <si>
    <t>many a 単数</t>
  </si>
  <si>
    <t>不可算名詞 much</t>
  </si>
  <si>
    <t>much 単数扱い</t>
  </si>
  <si>
    <t>不可算名詞 many</t>
  </si>
  <si>
    <t>many 名詞</t>
  </si>
  <si>
    <t>how manyとhow muchの違い</t>
  </si>
  <si>
    <t>too much 使い方</t>
  </si>
  <si>
    <t>many 品詞</t>
  </si>
  <si>
    <t>トゥーマッチ</t>
  </si>
  <si>
    <t>too many</t>
  </si>
  <si>
    <t>many 可算名詞 不可算名詞</t>
  </si>
  <si>
    <t>how much how many 違い</t>
  </si>
  <si>
    <t>manyとは</t>
  </si>
  <si>
    <t>how many how much 違い</t>
  </si>
  <si>
    <t>manyのあと 複数形</t>
  </si>
  <si>
    <t>much</t>
  </si>
  <si>
    <t>a lot of 単数扱い</t>
  </si>
  <si>
    <t>much と many の違い</t>
  </si>
  <si>
    <t>たくさん 英語 使い分け</t>
  </si>
  <si>
    <t>many 可算名詞</t>
  </si>
  <si>
    <t>many と much</t>
  </si>
  <si>
    <t>much 可算 不可算</t>
  </si>
  <si>
    <t>too much too many 違い</t>
  </si>
  <si>
    <t>いくつかの 英語</t>
  </si>
  <si>
    <t>数えられる名詞 many</t>
  </si>
  <si>
    <t>muchとmanyの使い分け</t>
  </si>
  <si>
    <t>心臓 血液の流れ</t>
  </si>
  <si>
    <t>静脈血とは</t>
  </si>
  <si>
    <t>心臓の血液の流れ</t>
  </si>
  <si>
    <t>心臓 理科</t>
  </si>
  <si>
    <t>心臓血液の流れ</t>
  </si>
  <si>
    <t>血液の流れ</t>
  </si>
  <si>
    <t>理科 血液の循環</t>
  </si>
  <si>
    <t>理科 心臓</t>
  </si>
  <si>
    <t>肺循環 順番</t>
  </si>
  <si>
    <t>大動脈 大静脈</t>
  </si>
  <si>
    <t>心臓 中学理科</t>
  </si>
  <si>
    <t>血液の循環 わかり やすく 中学生</t>
  </si>
  <si>
    <t>心臓 わかりやすい 図 中学生</t>
  </si>
  <si>
    <t>血液の循環 図</t>
  </si>
  <si>
    <t>大静脈</t>
  </si>
  <si>
    <t>心臓理科</t>
  </si>
  <si>
    <t>中学理科 心臓</t>
  </si>
  <si>
    <t>中2理科 血液の循環 覚え方</t>
  </si>
  <si>
    <t>肺動脈には動脈血が流れる</t>
  </si>
  <si>
    <t>血液の流れ 心臓</t>
  </si>
  <si>
    <t>二酸化炭素を多く含む血液</t>
  </si>
  <si>
    <t>心臓 血液循環</t>
  </si>
  <si>
    <t>心臓 血液循環 覚え方 中学</t>
  </si>
  <si>
    <t>理科 心臓 図</t>
  </si>
  <si>
    <t>中学理科 血液の循環</t>
  </si>
  <si>
    <t>心臓 血流</t>
  </si>
  <si>
    <t>理科血液の循環</t>
  </si>
  <si>
    <t>動脈 静脈 動脈血 静脈血</t>
  </si>
  <si>
    <t>動脈血 どこ</t>
  </si>
  <si>
    <t>心臓の血液循環</t>
  </si>
  <si>
    <t>理科 心臓 血液の流れ</t>
  </si>
  <si>
    <t>血液の循環 心臓</t>
  </si>
  <si>
    <t>中2 理科 血液の循環 覚え方</t>
  </si>
  <si>
    <t>心臓 静脈血</t>
  </si>
  <si>
    <t>心臓血液循環</t>
  </si>
  <si>
    <t>血液循環経路</t>
  </si>
  <si>
    <t>中学 理科 心臓</t>
  </si>
  <si>
    <t>肺循環 流れ</t>
  </si>
  <si>
    <t>血液循環 心臓</t>
  </si>
  <si>
    <t>大動脈大静脈</t>
  </si>
  <si>
    <t>理科 動脈 静脈</t>
  </si>
  <si>
    <t>中学理科 心臓 弁</t>
  </si>
  <si>
    <t>動脈血どこ</t>
  </si>
  <si>
    <t>肺 血液の流れ</t>
  </si>
  <si>
    <t>静脈 血 と は</t>
  </si>
  <si>
    <t>大動脈 大静脈 肺動脈 肺静脈 覚え 方</t>
  </si>
  <si>
    <t>弁 理科</t>
  </si>
  <si>
    <t>心臓 動脈血 どこ</t>
  </si>
  <si>
    <t>心臓 血の流れ</t>
  </si>
  <si>
    <t>血液の循環</t>
  </si>
  <si>
    <t>水圧 求め方</t>
  </si>
  <si>
    <t>水圧 公式</t>
  </si>
  <si>
    <t>水圧 求め方 中学</t>
  </si>
  <si>
    <t>水圧の求め方</t>
  </si>
  <si>
    <t>圧力の公式</t>
  </si>
  <si>
    <t>圧力求め方公式</t>
  </si>
  <si>
    <t>空気の重さによる圧力</t>
  </si>
  <si>
    <t>気圧の求め方</t>
  </si>
  <si>
    <t>水圧求め方</t>
  </si>
  <si>
    <t>気圧と圧力の違い</t>
  </si>
  <si>
    <t>水圧公式</t>
  </si>
  <si>
    <t>気圧 求め方</t>
  </si>
  <si>
    <t>水圧の公式</t>
  </si>
  <si>
    <t>気圧 求め方 中学</t>
  </si>
  <si>
    <t>気圧求め方</t>
  </si>
  <si>
    <t>圧力の式</t>
  </si>
  <si>
    <t>圧力と気圧の違い</t>
  </si>
  <si>
    <t>水の圧力</t>
  </si>
  <si>
    <t>圧力 求め方 公式</t>
  </si>
  <si>
    <t>圧力 公式 中学</t>
  </si>
  <si>
    <t>水圧とは</t>
  </si>
  <si>
    <t>水圧の大きさ</t>
  </si>
  <si>
    <t>気圧 公式</t>
  </si>
  <si>
    <t>気圧 圧力 違い</t>
  </si>
  <si>
    <t>物理 水圧</t>
  </si>
  <si>
    <t>水中 圧力</t>
  </si>
  <si>
    <t>圧力と力の違い</t>
  </si>
  <si>
    <t>水圧 計算</t>
  </si>
  <si>
    <t>水中の圧力</t>
  </si>
  <si>
    <t>水圧 求め方 裏 ワザ</t>
  </si>
  <si>
    <t>圧力求める式</t>
  </si>
  <si>
    <t>圧力とは 中学</t>
  </si>
  <si>
    <t>気圧 水圧</t>
  </si>
  <si>
    <t>空気の重さによって生じる圧力</t>
  </si>
  <si>
    <t>水圧 気圧</t>
  </si>
  <si>
    <t>気圧 計算方法</t>
  </si>
  <si>
    <t>圧力が大きいとは</t>
  </si>
  <si>
    <t>水 圧力</t>
  </si>
  <si>
    <t>物理 水圧 公式</t>
  </si>
  <si>
    <t>水圧と空気圧の違い</t>
  </si>
  <si>
    <t>圧力 力 違い</t>
  </si>
  <si>
    <t>水圧 公式 中学</t>
  </si>
  <si>
    <t>圧力が小さいとは</t>
  </si>
  <si>
    <t>水圧</t>
  </si>
  <si>
    <t>水圧 物理</t>
  </si>
  <si>
    <t>圧力 気圧 違い</t>
  </si>
  <si>
    <t>水圧の式</t>
  </si>
  <si>
    <t>空気による圧力</t>
  </si>
  <si>
    <t>圧力と大気圧の違い</t>
  </si>
  <si>
    <t>水圧 大気圧</t>
  </si>
  <si>
    <t>サピックスとは</t>
  </si>
  <si>
    <t>sapixとは</t>
  </si>
  <si>
    <t>sapix</t>
  </si>
  <si>
    <t>sapix とは</t>
  </si>
  <si>
    <t>サピックス 塾</t>
  </si>
  <si>
    <t>サピックス</t>
  </si>
  <si>
    <t>サピックス とは</t>
  </si>
  <si>
    <t>サフィックス 塾</t>
  </si>
  <si>
    <t>サピとは</t>
  </si>
  <si>
    <t>塾 サピックス</t>
  </si>
  <si>
    <t>サフィックス</t>
  </si>
  <si>
    <t>サピックス 月謝</t>
  </si>
  <si>
    <t>サピックス 費用</t>
  </si>
  <si>
    <t>サピママとは</t>
  </si>
  <si>
    <t>sapix って何</t>
  </si>
  <si>
    <t>sapix 意味</t>
  </si>
  <si>
    <t>サピ</t>
  </si>
  <si>
    <t>サピックス 札幌</t>
  </si>
  <si>
    <t>サピックス 意味</t>
  </si>
  <si>
    <t>sapix 費用</t>
  </si>
  <si>
    <t>塾 sapix</t>
  </si>
  <si>
    <t>sapix 家庭教師 併用</t>
  </si>
  <si>
    <t>サピックス ひどい</t>
  </si>
  <si>
    <t>sapi</t>
  </si>
  <si>
    <t>サピ とは</t>
  </si>
  <si>
    <t>sapixとは？</t>
  </si>
  <si>
    <t>サフィックス と は 塾</t>
  </si>
  <si>
    <t>サピックス クラス</t>
  </si>
  <si>
    <t>サピックス 特徴</t>
  </si>
  <si>
    <t>サピックス塾</t>
  </si>
  <si>
    <t>sapix 塾</t>
  </si>
  <si>
    <t>スピママとは</t>
  </si>
  <si>
    <t>sapix 料金</t>
  </si>
  <si>
    <t>サピックスってなに</t>
  </si>
  <si>
    <t>塾サピックス</t>
  </si>
  <si>
    <t>sapixって何</t>
  </si>
  <si>
    <t>sapix 札幌</t>
  </si>
  <si>
    <t>サピックスとは 意味</t>
  </si>
  <si>
    <t>sapix 福岡</t>
  </si>
  <si>
    <t>sapix 値段</t>
  </si>
  <si>
    <t>safix</t>
  </si>
  <si>
    <t>sapix 仙台</t>
  </si>
  <si>
    <t>サピックスとは？</t>
  </si>
  <si>
    <t>サピックス 高い</t>
  </si>
  <si>
    <t>sapix 名古屋</t>
  </si>
  <si>
    <t>sapix クラス</t>
  </si>
  <si>
    <t>サピックス 料金</t>
  </si>
  <si>
    <t>ysapix</t>
  </si>
  <si>
    <t>都 サピックス</t>
  </si>
  <si>
    <t>sapix クラス分け</t>
  </si>
  <si>
    <t>シャルウィダンス 意味</t>
  </si>
  <si>
    <t>shall we dance 意味</t>
  </si>
  <si>
    <t>シャルウィー</t>
  </si>
  <si>
    <t>シャルウィ 意味</t>
  </si>
  <si>
    <t>しゃるうぃー</t>
  </si>
  <si>
    <t>shall you</t>
  </si>
  <si>
    <t>シャルウィ ダンス 英語</t>
  </si>
  <si>
    <t>should we 意味</t>
  </si>
  <si>
    <t>シャルウィダンス意味</t>
  </si>
  <si>
    <t>シャルウィダンス 英語</t>
  </si>
  <si>
    <t>shall we 言い換え</t>
  </si>
  <si>
    <t>シャルウィダンス 返事</t>
  </si>
  <si>
    <t>シャルウィダンス</t>
  </si>
  <si>
    <t>shall we why don't we 違い</t>
  </si>
  <si>
    <t>shall we dance</t>
  </si>
  <si>
    <t>why don't we shall we 違い</t>
  </si>
  <si>
    <t>シャルウィ ダンス 返事</t>
  </si>
  <si>
    <t>シャルウィ</t>
  </si>
  <si>
    <t>shallwe</t>
  </si>
  <si>
    <t>シャルウィダンス 返し方</t>
  </si>
  <si>
    <t>shall we dance意味</t>
  </si>
  <si>
    <t>シャルウィーダンス 意味</t>
  </si>
  <si>
    <t>shall we dance 返事</t>
  </si>
  <si>
    <t>should we</t>
  </si>
  <si>
    <t>shall we dance スラング</t>
  </si>
  <si>
    <t>シャルウィ ダンス 意味</t>
  </si>
  <si>
    <t>let's 言い換え</t>
  </si>
  <si>
    <t>shall we love 意味</t>
  </si>
  <si>
    <t>shall we let's 違い</t>
  </si>
  <si>
    <t>シャルウィダンス 返し</t>
  </si>
  <si>
    <t>yes let's 意味</t>
  </si>
  <si>
    <t>shall we meet 意味</t>
  </si>
  <si>
    <t>シャルウィー意味</t>
  </si>
  <si>
    <t>lets 意味</t>
  </si>
  <si>
    <t>超かぐや姫</t>
  </si>
  <si>
    <t>竹取物語 現代語訳</t>
  </si>
  <si>
    <t>なよ竹のかぐや姫</t>
  </si>
  <si>
    <t>なよ竹 意味</t>
  </si>
  <si>
    <t>竹取 物語 現代語訳</t>
  </si>
  <si>
    <t>かぐや姫</t>
  </si>
  <si>
    <t>なよ竹のかぐや姫 現代語訳</t>
  </si>
  <si>
    <t>竹取物語 全文</t>
  </si>
  <si>
    <t>なりぬ 意味</t>
  </si>
  <si>
    <t>なよ竹</t>
  </si>
  <si>
    <t>かぐや姫 現代語訳</t>
  </si>
  <si>
    <t>なよたけ</t>
  </si>
  <si>
    <t>竹 取 物語 現代語訳 わかり やすく</t>
  </si>
  <si>
    <t>竹取物語現代語訳</t>
  </si>
  <si>
    <t>かぐや姫の物語</t>
  </si>
  <si>
    <t>竹取物語 原文</t>
  </si>
  <si>
    <t>久しくなりぬ</t>
  </si>
  <si>
    <t>竹取物語</t>
  </si>
  <si>
    <t>竹取物語 現代語訳 全文</t>
  </si>
  <si>
    <t>竹 取 の翁 全文</t>
  </si>
  <si>
    <t>なりぬ</t>
  </si>
  <si>
    <t>竹取物語 本文</t>
  </si>
  <si>
    <t>竹 取 物語 現代語訳 今は昔</t>
  </si>
  <si>
    <t>竹 取 物語 現代語訳 全文</t>
  </si>
  <si>
    <t>かぐや姫 古文</t>
  </si>
  <si>
    <t>かぐや姫現代語訳</t>
  </si>
  <si>
    <t>久しくなりぬ 意味</t>
  </si>
  <si>
    <t>なよ竹のかぐや姫 意味</t>
  </si>
  <si>
    <t>竹取の翁といふものありけり</t>
  </si>
  <si>
    <t>かぐや姫 古文 現代語訳</t>
  </si>
  <si>
    <t>三室戸斎部秋田</t>
  </si>
  <si>
    <t>竹取物語 文章</t>
  </si>
  <si>
    <t>超かぐや姫 あらすじ</t>
  </si>
  <si>
    <t>竹取物語 口語訳</t>
  </si>
  <si>
    <t>しろしめされたるらんぞ 品詞分解</t>
  </si>
  <si>
    <t>久しくなりぬ 品詞分解</t>
  </si>
  <si>
    <t>竹 取 物語 原文</t>
  </si>
  <si>
    <t>古文 久しく</t>
  </si>
  <si>
    <t>翁 古文</t>
  </si>
  <si>
    <t>かぐや姫の生い立ち 現代語訳</t>
  </si>
  <si>
    <t>竹取物語 翁</t>
  </si>
  <si>
    <t>斎部秋田</t>
  </si>
  <si>
    <t>今は昔竹取の翁といふものありけり</t>
  </si>
  <si>
    <t>竹取の翁</t>
  </si>
  <si>
    <t>古文 久しく 意味</t>
  </si>
  <si>
    <t>御室戸斎部</t>
  </si>
  <si>
    <t>猛勢一挙 意味</t>
  </si>
  <si>
    <t>超かぐや姫！</t>
  </si>
  <si>
    <t>かぐや姫 現代語訳 全文</t>
  </si>
  <si>
    <t>竹取物語 解説</t>
  </si>
  <si>
    <t>was 使い方</t>
  </si>
  <si>
    <t>ビー動詞とは</t>
  </si>
  <si>
    <t>受動態とは</t>
  </si>
  <si>
    <t>were 使い方</t>
  </si>
  <si>
    <t>were 現在形</t>
  </si>
  <si>
    <t>were 意味 使い方</t>
  </si>
  <si>
    <t>いずの過去形</t>
  </si>
  <si>
    <t>are 過去</t>
  </si>
  <si>
    <t>be動詞過去形</t>
  </si>
  <si>
    <t>was使い方</t>
  </si>
  <si>
    <t>was were 使い方</t>
  </si>
  <si>
    <t>was 意味 使い方</t>
  </si>
  <si>
    <t>be動詞 過去形 意味</t>
  </si>
  <si>
    <t>wasの現在形</t>
  </si>
  <si>
    <t>was 意味</t>
  </si>
  <si>
    <t>be動詞過去形 意味</t>
  </si>
  <si>
    <t>was 現在形</t>
  </si>
  <si>
    <t>wasとは</t>
  </si>
  <si>
    <t>was.wereの使い方</t>
  </si>
  <si>
    <t>am の 過去 形</t>
  </si>
  <si>
    <t>am is are 過去形</t>
  </si>
  <si>
    <t>wereの過去形</t>
  </si>
  <si>
    <t>比較級 疑問文</t>
  </si>
  <si>
    <t>like 比較級</t>
  </si>
  <si>
    <t>which do you like better 答え方</t>
  </si>
  <si>
    <t>which do you like better</t>
  </si>
  <si>
    <t>like 最上級</t>
  </si>
  <si>
    <t>比較級の疑問文</t>
  </si>
  <si>
    <t>比較級疑問文</t>
  </si>
  <si>
    <t>likeの比較級</t>
  </si>
  <si>
    <t>最上級 疑問文</t>
  </si>
  <si>
    <t>which 答え方</t>
  </si>
  <si>
    <t>best</t>
  </si>
  <si>
    <t>like 比較級 最上級</t>
  </si>
  <si>
    <t>which do you like 返し方</t>
  </si>
  <si>
    <t>best 比較級</t>
  </si>
  <si>
    <t>比較級 最上級 疑問文 例文</t>
  </si>
  <si>
    <t>どちらが好きですか 英語</t>
  </si>
  <si>
    <t>like比較級</t>
  </si>
  <si>
    <t>一 番 好き 英語 最上級</t>
  </si>
  <si>
    <t>比較級 疑問文 答え方</t>
  </si>
  <si>
    <t>どっちが好き 英語</t>
  </si>
  <si>
    <t>which a or b 答え方</t>
  </si>
  <si>
    <t>likeの最上級</t>
  </si>
  <si>
    <t>whichで聞かれた時の答え方</t>
  </si>
  <si>
    <t>better 比較級</t>
  </si>
  <si>
    <t>well 比較級 最上級</t>
  </si>
  <si>
    <t>which do you like better a or b</t>
  </si>
  <si>
    <t>like the best like the most 違い</t>
  </si>
  <si>
    <t>比較級 最上級 疑問文</t>
  </si>
  <si>
    <t>最上級の疑問文</t>
  </si>
  <si>
    <t>最上級 疑問文 答え方</t>
  </si>
  <si>
    <t>英語 比較級 疑問文</t>
  </si>
  <si>
    <t>比較級 疑問文 例文</t>
  </si>
  <si>
    <t>比較級 like</t>
  </si>
  <si>
    <t>aよりbの方が好き 英語</t>
  </si>
  <si>
    <t>better 最上級</t>
  </si>
  <si>
    <t>which do you like the best</t>
  </si>
  <si>
    <t>which 比較級</t>
  </si>
  <si>
    <t>比較級 答え方</t>
  </si>
  <si>
    <t>like最上級</t>
  </si>
  <si>
    <t>比較級 which</t>
  </si>
  <si>
    <t>which do you like better a or b 答え方</t>
  </si>
  <si>
    <t>which is better 答え方</t>
  </si>
  <si>
    <t>最上級 疑問文 例文</t>
  </si>
  <si>
    <t>最上級疑問文</t>
  </si>
  <si>
    <t>which better</t>
  </si>
  <si>
    <t>which do you like better 意味</t>
  </si>
  <si>
    <t>最上級 best</t>
  </si>
  <si>
    <t>どちらの料理の方が好きですか 英語</t>
  </si>
  <si>
    <t>比較 疑問文</t>
  </si>
  <si>
    <t>better 疑問文</t>
  </si>
  <si>
    <t>関係副詞</t>
  </si>
  <si>
    <t>関係副詞 関係代名詞 違い</t>
  </si>
  <si>
    <t>関係代名詞 関係副詞 違い</t>
  </si>
  <si>
    <t>関係代名詞と関係副詞の違い</t>
  </si>
  <si>
    <t>関係詞 英語</t>
  </si>
  <si>
    <t>関係副詞とは</t>
  </si>
  <si>
    <t>関係代名詞 関係副詞</t>
  </si>
  <si>
    <t>英語 関係詞</t>
  </si>
  <si>
    <t>関係副詞と関係代名詞の違い</t>
  </si>
  <si>
    <t>関係副詞 関係代名詞</t>
  </si>
  <si>
    <t>関係福祉</t>
  </si>
  <si>
    <t>関係詞 一覧</t>
  </si>
  <si>
    <t>前置詞 関係代名詞</t>
  </si>
  <si>
    <t>関係代名詞と関係副詞</t>
  </si>
  <si>
    <t>関係代名詞 副詞</t>
  </si>
  <si>
    <t>関係詞とは</t>
  </si>
  <si>
    <t>関係代名詞 関係 副詞 一覧</t>
  </si>
  <si>
    <t>関係副詞 前置詞</t>
  </si>
  <si>
    <t>when 関係副詞</t>
  </si>
  <si>
    <t>前置詞+関係代名詞</t>
  </si>
  <si>
    <t>英語 関係副詞</t>
  </si>
  <si>
    <t>that 関係副詞</t>
  </si>
  <si>
    <t>関係代名詞 関係副詞 一覧</t>
  </si>
  <si>
    <t>関係代名詞 関係 副詞 違い わかりやすく</t>
  </si>
  <si>
    <t>前置詞プラス関係代名詞</t>
  </si>
  <si>
    <t>関係代名詞 関係副詞 見分け方</t>
  </si>
  <si>
    <t>関係 副詞 と関係代名詞の違い</t>
  </si>
  <si>
    <t>かんけいふくし</t>
  </si>
  <si>
    <t>英語関係詞</t>
  </si>
  <si>
    <t>関係副詞 見分け方</t>
  </si>
  <si>
    <t>関係副詞 when</t>
  </si>
  <si>
    <t>関係代名詞 関係副詞 使い分け</t>
  </si>
  <si>
    <t>関係副詞 英語</t>
  </si>
  <si>
    <t>関係 副詞 関係代名詞</t>
  </si>
  <si>
    <t>関係疑問詞</t>
  </si>
  <si>
    <t>関係副詞と関係代名詞の見分け方</t>
  </si>
  <si>
    <t>関係副詞 関係代名詞 見分け方</t>
  </si>
  <si>
    <t>when where</t>
  </si>
  <si>
    <t>英語 関係副詞とは</t>
  </si>
  <si>
    <t>関係し</t>
  </si>
  <si>
    <t>関係代名詞と関係副詞の見分け方</t>
  </si>
  <si>
    <t>関係詞英語</t>
  </si>
  <si>
    <t>関係副詞 完全文</t>
  </si>
  <si>
    <t>間接副詞</t>
  </si>
  <si>
    <t>関係副詞 前置詞+関係代名詞</t>
  </si>
  <si>
    <t>関係詞</t>
  </si>
  <si>
    <t>関係副詞 主格</t>
  </si>
  <si>
    <t>関係詞 関係副詞</t>
  </si>
  <si>
    <t>前置詞 関係副詞</t>
  </si>
  <si>
    <t>関係副詞節</t>
  </si>
  <si>
    <t>水に溶けやすい気体</t>
  </si>
  <si>
    <t>水に溶けにくい気体</t>
  </si>
  <si>
    <t>気体の発生方法 覚え方</t>
  </si>
  <si>
    <t>気体の性質 覚え方</t>
  </si>
  <si>
    <t>気体の発生方法</t>
  </si>
  <si>
    <t>水素 集め方</t>
  </si>
  <si>
    <t>酸素のように 水に溶けにくい気体を集めるのに適した方法は</t>
  </si>
  <si>
    <t>水素 上方置換法</t>
  </si>
  <si>
    <t>水素 水上置換</t>
  </si>
  <si>
    <t>窒素 集め方 置換法</t>
  </si>
  <si>
    <t>水に溶けない気体</t>
  </si>
  <si>
    <t>塩化水素 集め方</t>
  </si>
  <si>
    <t>水に溶ける気体</t>
  </si>
  <si>
    <t>揮発性の酸の遊離</t>
  </si>
  <si>
    <t>酸素 特徴</t>
  </si>
  <si>
    <t>水によく溶ける気体</t>
  </si>
  <si>
    <t>水素 置換法</t>
  </si>
  <si>
    <t>気体 発生方法</t>
  </si>
  <si>
    <t>水素集め方</t>
  </si>
  <si>
    <t>気体 発生方法 身近なもの</t>
  </si>
  <si>
    <t>中学理科 気体の発生</t>
  </si>
  <si>
    <t>酸素のように 水に溶けにくい気体を集めるのに適した方法はどれ</t>
  </si>
  <si>
    <t>気体発生方法</t>
  </si>
  <si>
    <t>空気より軽い気体 一覧</t>
  </si>
  <si>
    <t>二酸化炭素 集め方 中学理科</t>
  </si>
  <si>
    <t>水に溶けにくい気体を集める方法</t>
  </si>
  <si>
    <t>水上置換法で集められる気体</t>
  </si>
  <si>
    <t>水素 空気より軽い</t>
  </si>
  <si>
    <t>二酸化炭素 発生方法 身近なもの</t>
  </si>
  <si>
    <t>水に溶けると酸性を示す気体</t>
  </si>
  <si>
    <t>水素の集め方 置換法</t>
  </si>
  <si>
    <t>窒素集め方 置換法</t>
  </si>
  <si>
    <t>二酸化炭素 集め方</t>
  </si>
  <si>
    <t>塩化水素 空気より重い</t>
  </si>
  <si>
    <t>水に非常に溶けやすい気体</t>
  </si>
  <si>
    <t>水素 水上置換法</t>
  </si>
  <si>
    <t>水素水に溶けやすい</t>
  </si>
  <si>
    <t>酸素のように 水に溶けにくい気体を集めるのに適した方法は何</t>
  </si>
  <si>
    <t>塩化水素 置換法</t>
  </si>
  <si>
    <t>気体の作り方 中学生</t>
  </si>
  <si>
    <t>気体 作り方 中学生</t>
  </si>
  <si>
    <t>水に溶けやすい気体 覚え方</t>
  </si>
  <si>
    <t>酸素 二酸化炭素 水素 アンモニア 発生方法</t>
  </si>
  <si>
    <t>上方置換法 水素</t>
  </si>
  <si>
    <t>水に溶けやすい期待</t>
  </si>
  <si>
    <t>水に溶けると塩酸になる気体</t>
  </si>
  <si>
    <t>水素 発生 方法 中学</t>
  </si>
  <si>
    <t>うすい塩酸に亜鉛などの金属を加えると発生する気体</t>
  </si>
  <si>
    <t>塩化水素集め方</t>
  </si>
  <si>
    <t>亜鉛 に うすい塩酸 集め方</t>
  </si>
  <si>
    <t>浮力とは</t>
  </si>
  <si>
    <t>浮力 公式 中学</t>
  </si>
  <si>
    <t>密度が小さいと浮く</t>
  </si>
  <si>
    <t>密度が大きいと沈む</t>
  </si>
  <si>
    <t>浮力 体積 関係</t>
  </si>
  <si>
    <t>水に浮くもの一覧</t>
  </si>
  <si>
    <t>アルキメデスの原理 中学生</t>
  </si>
  <si>
    <t>浮力 求め方</t>
  </si>
  <si>
    <t>浮力 密度</t>
  </si>
  <si>
    <t>密度が小さいとは</t>
  </si>
  <si>
    <t>浮力 何によって変わる</t>
  </si>
  <si>
    <t>浮力 原理</t>
  </si>
  <si>
    <t>アルキメデスの原理 中学</t>
  </si>
  <si>
    <t>浮力と体積の関係</t>
  </si>
  <si>
    <t>浮力 中学受験</t>
  </si>
  <si>
    <t>浮力の大きさ</t>
  </si>
  <si>
    <t>密度が大きいと浮く</t>
  </si>
  <si>
    <t>浮力の求め方</t>
  </si>
  <si>
    <t>浮力 密度 関係</t>
  </si>
  <si>
    <t>浮力 何によって決まる</t>
  </si>
  <si>
    <t>水に浮く 密度</t>
  </si>
  <si>
    <t>浮力は何に関係している</t>
  </si>
  <si>
    <t>たけのこは水に浮く</t>
  </si>
  <si>
    <t>浮力 空気中</t>
  </si>
  <si>
    <t>浮力 中学</t>
  </si>
  <si>
    <t>アルキメデスの原理 いつ習う</t>
  </si>
  <si>
    <t>浮力 体積が大きいほど なぜ</t>
  </si>
  <si>
    <t>浮力は何によって変わる</t>
  </si>
  <si>
    <t>浮力 求め方 中学</t>
  </si>
  <si>
    <t>浮力</t>
  </si>
  <si>
    <t>浮力の大きさは何によって決まるか</t>
  </si>
  <si>
    <t>浮力は何によって決まる</t>
  </si>
  <si>
    <t>密度小さいと浮く</t>
  </si>
  <si>
    <t>浮力 重力 関係</t>
  </si>
  <si>
    <t>浮力 とは</t>
  </si>
  <si>
    <t>密度 水に浮く</t>
  </si>
  <si>
    <t>浮力 重さ 関係</t>
  </si>
  <si>
    <t>浮力の大きさは何に関係しているか</t>
  </si>
  <si>
    <t>理科 浮力</t>
  </si>
  <si>
    <t>密度 浮力</t>
  </si>
  <si>
    <t>浮力 考え方</t>
  </si>
  <si>
    <t>浮力と密度の関係</t>
  </si>
  <si>
    <t>密度が大きい と 沈む</t>
  </si>
  <si>
    <t>水に浮く密度</t>
  </si>
  <si>
    <t>浮力 体積が大きいほど</t>
  </si>
  <si>
    <t>浮力 計算</t>
  </si>
  <si>
    <t>浮力が生じる理由</t>
  </si>
  <si>
    <t>アルキメデスの原理 小学生</t>
  </si>
  <si>
    <t>密度大きいと沈む</t>
  </si>
  <si>
    <t>浮力が大きくなる条件</t>
  </si>
  <si>
    <t>動物の分類</t>
  </si>
  <si>
    <t>動物 分類</t>
  </si>
  <si>
    <t>動物分類</t>
  </si>
  <si>
    <t>生き物 分類</t>
  </si>
  <si>
    <t>脊椎動物 分類</t>
  </si>
  <si>
    <t>魚類 両生類 爬虫類 鳥類 哺乳類 順番</t>
  </si>
  <si>
    <t>動物とは</t>
  </si>
  <si>
    <t>生物の分類</t>
  </si>
  <si>
    <t>動物 類</t>
  </si>
  <si>
    <t>動物分類 類 一覧</t>
  </si>
  <si>
    <t>生き物の分類</t>
  </si>
  <si>
    <t>動物の分類表</t>
  </si>
  <si>
    <t>生き物の種類</t>
  </si>
  <si>
    <t>動物の分類 図</t>
  </si>
  <si>
    <t>生物 分類表</t>
  </si>
  <si>
    <t>動物の分類 中学</t>
  </si>
  <si>
    <t>生物の種類</t>
  </si>
  <si>
    <t>生物 分類 中学</t>
  </si>
  <si>
    <t>生物 類</t>
  </si>
  <si>
    <t>脊椎動物と無脊椎動物の違い</t>
  </si>
  <si>
    <t>理科 動物</t>
  </si>
  <si>
    <t>生物の分類 中学</t>
  </si>
  <si>
    <t>恒温動物 何類</t>
  </si>
  <si>
    <t>脊椎動物とは</t>
  </si>
  <si>
    <t>理科 動物の分類</t>
  </si>
  <si>
    <t>動物類</t>
  </si>
  <si>
    <t>生き物分類</t>
  </si>
  <si>
    <t>魚類 両生類 爬虫類 鳥類 哺乳類</t>
  </si>
  <si>
    <t>理科動物</t>
  </si>
  <si>
    <t>中学理科 動物の分類</t>
  </si>
  <si>
    <t>動物 分類表</t>
  </si>
  <si>
    <t>動物分類表</t>
  </si>
  <si>
    <t>生物の分類 図</t>
  </si>
  <si>
    <t>脊椎動物 一覧</t>
  </si>
  <si>
    <t>脊椎動物 無脊椎動物 分類</t>
  </si>
  <si>
    <t>魚類両生類爬虫類鳥類哺乳類</t>
  </si>
  <si>
    <t>理科動物の分類</t>
  </si>
  <si>
    <t>動物の分け方</t>
  </si>
  <si>
    <t>動物何類</t>
  </si>
  <si>
    <t>理科生き物</t>
  </si>
  <si>
    <t>動物の生まれ方</t>
  </si>
  <si>
    <t>中学理科 生物の分類</t>
  </si>
  <si>
    <t>生き物 分類表</t>
  </si>
  <si>
    <t>人間は哺乳類ですか</t>
  </si>
  <si>
    <t>人間以外の動物</t>
  </si>
  <si>
    <t>動物 全種類</t>
  </si>
  <si>
    <t>理科 生き物</t>
  </si>
  <si>
    <t>何類がある</t>
  </si>
  <si>
    <t>動物の仲間分け</t>
  </si>
  <si>
    <t>come 過去形</t>
  </si>
  <si>
    <t>come過去形</t>
  </si>
  <si>
    <t>comeの過去形</t>
  </si>
  <si>
    <t>lead 過去形</t>
  </si>
  <si>
    <t>came</t>
  </si>
  <si>
    <t>came 過去形</t>
  </si>
  <si>
    <t>come 過去 形</t>
  </si>
  <si>
    <t>来る 過去形</t>
  </si>
  <si>
    <t>来るの過去形</t>
  </si>
  <si>
    <t>来る過去形</t>
  </si>
  <si>
    <t>リードの過去形</t>
  </si>
  <si>
    <t>come の過去形</t>
  </si>
  <si>
    <t>come 変化形</t>
  </si>
  <si>
    <t>カムの過去形</t>
  </si>
  <si>
    <t>come came come</t>
  </si>
  <si>
    <t>climb 過去分詞</t>
  </si>
  <si>
    <t>come</t>
  </si>
  <si>
    <t>read 過去形 発音</t>
  </si>
  <si>
    <t>来た 英語</t>
  </si>
  <si>
    <t>lead過去形</t>
  </si>
  <si>
    <t>リード過去形</t>
  </si>
  <si>
    <t>came 過去 形</t>
  </si>
  <si>
    <t>リード 過去形</t>
  </si>
  <si>
    <t>know 過去形</t>
  </si>
  <si>
    <t>come 過去形 過去分詞</t>
  </si>
  <si>
    <t>came過去形</t>
  </si>
  <si>
    <t>来る 英語 過去形</t>
  </si>
  <si>
    <t>過去形 come</t>
  </si>
  <si>
    <t>来る 英語 過去 形</t>
  </si>
  <si>
    <t>come 過去文書</t>
  </si>
  <si>
    <t>来た</t>
  </si>
  <si>
    <t>カム 過去形</t>
  </si>
  <si>
    <t>leadの過去形</t>
  </si>
  <si>
    <t>read 発音</t>
  </si>
  <si>
    <t>lead の過去形</t>
  </si>
  <si>
    <t>come 三人称単数</t>
  </si>
  <si>
    <t>read 三人称単数</t>
  </si>
  <si>
    <t>来た英語</t>
  </si>
  <si>
    <t>come 過去</t>
  </si>
  <si>
    <t>カム過去形</t>
  </si>
  <si>
    <t>過去形 英語 一覧</t>
  </si>
  <si>
    <t>come 過去分詞</t>
  </si>
  <si>
    <t>三人称単数過去形</t>
  </si>
  <si>
    <t>come came</t>
  </si>
  <si>
    <t>来る英語 過去形</t>
  </si>
  <si>
    <t>行くの過去形</t>
  </si>
  <si>
    <t>cameの過去形</t>
  </si>
  <si>
    <t>come三人称単数</t>
  </si>
  <si>
    <t>来るの過去形 英語</t>
  </si>
  <si>
    <t>過去進行形</t>
  </si>
  <si>
    <t>過去進行形とは</t>
  </si>
  <si>
    <t>過去進行形 疑問文</t>
  </si>
  <si>
    <t>英語 過去進行形</t>
  </si>
  <si>
    <t>過去進行形 英語</t>
  </si>
  <si>
    <t>be ing</t>
  </si>
  <si>
    <t>was ing</t>
  </si>
  <si>
    <t>英語過去進行形</t>
  </si>
  <si>
    <t>was ing形</t>
  </si>
  <si>
    <t>過去進行形の疑問文</t>
  </si>
  <si>
    <t>were you</t>
  </si>
  <si>
    <t>be動詞 ing</t>
  </si>
  <si>
    <t>be動詞+ing</t>
  </si>
  <si>
    <t>was ing 意味</t>
  </si>
  <si>
    <t>過去形と過去進行形の違い</t>
  </si>
  <si>
    <t>過去進行形 作り方</t>
  </si>
  <si>
    <t>過去進行形疑問文</t>
  </si>
  <si>
    <t>過去進行形 英語で</t>
  </si>
  <si>
    <t>be-ing</t>
  </si>
  <si>
    <t>be ing形</t>
  </si>
  <si>
    <t>過去進行形 was were 違い</t>
  </si>
  <si>
    <t>過去進行形と過去形の違い</t>
  </si>
  <si>
    <t>過去進行形 文法</t>
  </si>
  <si>
    <t>中1 英語 過去進行形</t>
  </si>
  <si>
    <t>were ing</t>
  </si>
  <si>
    <t>過去進行形の文</t>
  </si>
  <si>
    <t>過去進行形 be動詞</t>
  </si>
  <si>
    <t>過去進行形 疑問文 例文</t>
  </si>
  <si>
    <t>be動詞＋ing</t>
  </si>
  <si>
    <t>be動詞➕ing</t>
  </si>
  <si>
    <t>were ing形</t>
  </si>
  <si>
    <t>過去形 過去進行形 違い</t>
  </si>
  <si>
    <t>過去進行形 中1</t>
  </si>
  <si>
    <t>過去進行形英語</t>
  </si>
  <si>
    <t>be ing 意味</t>
  </si>
  <si>
    <t>過去進行形 見分け 方</t>
  </si>
  <si>
    <t>was 進行形</t>
  </si>
  <si>
    <t>you were 意味</t>
  </si>
  <si>
    <t>be+ing</t>
  </si>
  <si>
    <t>be動詞 過去進行形</t>
  </si>
  <si>
    <t>were意味</t>
  </si>
  <si>
    <t>過去進行形 疑問文 答え方</t>
  </si>
  <si>
    <t>be動詞 ing形</t>
  </si>
  <si>
    <t>肺の仕組み</t>
  </si>
  <si>
    <t>肺胞 役割</t>
  </si>
  <si>
    <t>細胞呼吸 中学生</t>
  </si>
  <si>
    <t>酸素 二酸化炭素</t>
  </si>
  <si>
    <t>肺 仕組み</t>
  </si>
  <si>
    <t>酸素を取り入れて二酸化炭素を出す</t>
  </si>
  <si>
    <t>肺胞役割</t>
  </si>
  <si>
    <t>肺胞がたくさんある利点</t>
  </si>
  <si>
    <t>肺胞の役割</t>
  </si>
  <si>
    <t>呼吸 酸素 二酸化炭素</t>
  </si>
  <si>
    <t>酸素二酸化炭素</t>
  </si>
  <si>
    <t>肺の作り</t>
  </si>
  <si>
    <t>肺のしくみ</t>
  </si>
  <si>
    <t>肺胞 利点</t>
  </si>
  <si>
    <t>肺 胞 表面積 理由</t>
  </si>
  <si>
    <t>肺胞 働き</t>
  </si>
  <si>
    <t>肺胞の働き</t>
  </si>
  <si>
    <t>酸素と二酸化炭素</t>
  </si>
  <si>
    <t>酸素と 二酸化 炭素を 出し入れ する 仕組み</t>
  </si>
  <si>
    <t>肺胞 表面積</t>
  </si>
  <si>
    <t>酸素と二酸化炭素を出し入れする仕組み</t>
  </si>
  <si>
    <t>肺胞の利点</t>
  </si>
  <si>
    <t>空気中からとりこまれた酸素と、血液中の二酸化炭素が、肺で交換される一連のはたらきを何といいますか</t>
  </si>
  <si>
    <t>二酸化炭素 酸素</t>
  </si>
  <si>
    <t>空気中からとりこまれた酸素と、血液中の二酸化炭素が、肺で交換される一連のはたらきを何といいますか。</t>
  </si>
  <si>
    <t>ガス交換 どこで行われる</t>
  </si>
  <si>
    <t>細胞の呼吸 中学生</t>
  </si>
  <si>
    <t>酸素を吸って二酸化炭素を出す</t>
  </si>
  <si>
    <t>内呼吸 どこで行われる</t>
  </si>
  <si>
    <t>細胞呼吸に使われる酸素が空気中からどのようにして細胞まで送り届けられるか</t>
  </si>
  <si>
    <t>肺胞 効率 なぜ</t>
  </si>
  <si>
    <t>肺胞がたくさんあると効率よく気体の交換ができるのはなぜか</t>
  </si>
  <si>
    <t>酸素、二酸化炭素</t>
  </si>
  <si>
    <t>呼吸の仕組み 中2</t>
  </si>
  <si>
    <t>内呼吸は肺で行われる</t>
  </si>
  <si>
    <t>肺のつくり</t>
  </si>
  <si>
    <t>肺胞 仕組み</t>
  </si>
  <si>
    <t>肺胞とは</t>
  </si>
  <si>
    <t>肺仕組み</t>
  </si>
  <si>
    <t>人の肺のつくり</t>
  </si>
  <si>
    <t>肺とは</t>
  </si>
  <si>
    <t>肺胞で行われるガス交換を内呼吸という</t>
  </si>
  <si>
    <t>肺胞利点</t>
  </si>
  <si>
    <t>酸素が 二酸化 炭素 になる 理由</t>
  </si>
  <si>
    <t>肺胞 中学理科</t>
  </si>
  <si>
    <t>中学理科 肺のつくり</t>
  </si>
  <si>
    <t>肺 胞 表面積 利点</t>
  </si>
  <si>
    <t>肺胞 表面積 利点</t>
  </si>
  <si>
    <t>肺胞がある理由</t>
  </si>
  <si>
    <t>旅人算とは</t>
  </si>
  <si>
    <t>旅人算</t>
  </si>
  <si>
    <t>旅人算 公式</t>
  </si>
  <si>
    <t>追いかけ算</t>
  </si>
  <si>
    <t>速さ</t>
  </si>
  <si>
    <t>池の周り 出会う 何分後</t>
  </si>
  <si>
    <t>秒速を分速に直す方法</t>
  </si>
  <si>
    <t>旅人算 とは</t>
  </si>
  <si>
    <t>距離 時間 速さ 計算</t>
  </si>
  <si>
    <t>速さの計算</t>
  </si>
  <si>
    <t>距離の求め方</t>
  </si>
  <si>
    <t>時速から分速の求め方</t>
  </si>
  <si>
    <t>旅人算 わかりやすく</t>
  </si>
  <si>
    <t>分速を時速に直す方法</t>
  </si>
  <si>
    <t>旅人算 中学受験</t>
  </si>
  <si>
    <t>時間と距離の計算</t>
  </si>
  <si>
    <t>◯人算</t>
  </si>
  <si>
    <t>分速の求め方</t>
  </si>
  <si>
    <t>時速 計算</t>
  </si>
  <si>
    <t>速度の計算</t>
  </si>
  <si>
    <t>出会い算 公式</t>
  </si>
  <si>
    <t>速度 計算 やり方</t>
  </si>
  <si>
    <t>出会い算</t>
  </si>
  <si>
    <t>旅人算 何年生</t>
  </si>
  <si>
    <t>旅人算の公式</t>
  </si>
  <si>
    <t>追いつき算 公式</t>
  </si>
  <si>
    <t>時速の計算</t>
  </si>
  <si>
    <t>時間を求める公式</t>
  </si>
  <si>
    <t>〇人算</t>
  </si>
  <si>
    <t>旅人残</t>
  </si>
  <si>
    <t>距離÷時間</t>
  </si>
  <si>
    <t>距離速さ時間 公式</t>
  </si>
  <si>
    <t>旅人算 応用</t>
  </si>
  <si>
    <t>何分後に追いつくか 問題</t>
  </si>
  <si>
    <t>出会い算 追いかけ算 公式</t>
  </si>
  <si>
    <t>算数 速さ 公式 覚え方</t>
  </si>
  <si>
    <t>追いかけ算の公式</t>
  </si>
  <si>
    <t>追い越し時間 計算</t>
  </si>
  <si>
    <t>5年生 速さ</t>
  </si>
  <si>
    <t>小5速さ</t>
  </si>
  <si>
    <t>旅人算 いつ習う</t>
  </si>
  <si>
    <t>旅人算 距離が わからない</t>
  </si>
  <si>
    <t>文法</t>
  </si>
  <si>
    <t>文法とは</t>
  </si>
  <si>
    <t>国語 文法</t>
  </si>
  <si>
    <t>国語文法</t>
  </si>
  <si>
    <t>文法 国語</t>
  </si>
  <si>
    <t>国文法</t>
  </si>
  <si>
    <t>国文法とは</t>
  </si>
  <si>
    <t>口語文法</t>
  </si>
  <si>
    <t>国語の文法</t>
  </si>
  <si>
    <t>中2 国語文法 覚え方</t>
  </si>
  <si>
    <t>文 ○ 文法</t>
  </si>
  <si>
    <t>口語文法とは</t>
  </si>
  <si>
    <t>文○文法</t>
  </si>
  <si>
    <t>文法事項とは</t>
  </si>
  <si>
    <t>国語 文法 覚え方</t>
  </si>
  <si>
    <t>文法国語</t>
  </si>
  <si>
    <t>高校受験 国語 文法</t>
  </si>
  <si>
    <t>文法が💦</t>
  </si>
  <si>
    <t>中学国語 文法</t>
  </si>
  <si>
    <t>文 ○ 文法 と は</t>
  </si>
  <si>
    <t>中学 国語 文法</t>
  </si>
  <si>
    <t>国語 文法とは</t>
  </si>
  <si>
    <t>国語を学ぶ意義 中学生</t>
  </si>
  <si>
    <t>中学 国語 文法 勉強法</t>
  </si>
  <si>
    <t>文◯文法</t>
  </si>
  <si>
    <t>中 1 国語文法 覚え方</t>
  </si>
  <si>
    <t>国語の文法とは</t>
  </si>
  <si>
    <t>文法 意味</t>
  </si>
  <si>
    <t>文法 一覧 表</t>
  </si>
  <si>
    <t>文法意味</t>
  </si>
  <si>
    <t>国語 文法 勉強法</t>
  </si>
  <si>
    <t>国語文法とは</t>
  </si>
  <si>
    <t>文法とは 簡単に</t>
  </si>
  <si>
    <t>文法解説</t>
  </si>
  <si>
    <t>◯語文法</t>
  </si>
  <si>
    <t>文法 勉強法 国語</t>
  </si>
  <si>
    <t>中学生 国語 文法</t>
  </si>
  <si>
    <t>国語文法 覚え方</t>
  </si>
  <si>
    <t>文法 とは</t>
  </si>
  <si>
    <t>中学国語 文法 一覧</t>
  </si>
  <si>
    <t>文法読み方</t>
  </si>
  <si>
    <t>○語文法</t>
  </si>
  <si>
    <t>国語 文法の勉強の仕方</t>
  </si>
  <si>
    <t>国語文法勉強法</t>
  </si>
  <si>
    <t>文法 覚え方 国語</t>
  </si>
  <si>
    <t>国語文法覚え方</t>
  </si>
  <si>
    <t>文法(国語)</t>
  </si>
  <si>
    <t>文法 国語 覚え方</t>
  </si>
  <si>
    <t>文法 日本語</t>
  </si>
  <si>
    <t>中2 国語 文法 覚え方</t>
  </si>
  <si>
    <t>中和とは</t>
  </si>
  <si>
    <t>中和 発熱反応</t>
  </si>
  <si>
    <t>互いの性質を打ち消し合う反応</t>
  </si>
  <si>
    <t>中和反応 発熱反応</t>
  </si>
  <si>
    <t>中和によってできる物質は何</t>
  </si>
  <si>
    <t>中和反応とは</t>
  </si>
  <si>
    <t>中和</t>
  </si>
  <si>
    <t>中和によってできる物質</t>
  </si>
  <si>
    <t>中和と中性の違い</t>
  </si>
  <si>
    <t>アルカリと混ぜると中和します</t>
  </si>
  <si>
    <t>中和とはどのような反応か</t>
  </si>
  <si>
    <t>中和熱</t>
  </si>
  <si>
    <t>中和反応 発熱</t>
  </si>
  <si>
    <t>中和熱とは</t>
  </si>
  <si>
    <t>中和発熱反応</t>
  </si>
  <si>
    <t>打ち消し合う反応</t>
  </si>
  <si>
    <t>中和 発熱反応 なぜ</t>
  </si>
  <si>
    <t>中和は発熱反応</t>
  </si>
  <si>
    <t>中和 吸熱反応</t>
  </si>
  <si>
    <t>アルカリと混ぜると中和するもの</t>
  </si>
  <si>
    <t>中和 発熱</t>
  </si>
  <si>
    <t>酸とアルカリが互いの性質を打ち消し合う反応</t>
  </si>
  <si>
    <t>理科 塩とは</t>
  </si>
  <si>
    <t>酸とアルカリの中和</t>
  </si>
  <si>
    <t>中和反応 水ができる</t>
  </si>
  <si>
    <t>中性と中和の違い</t>
  </si>
  <si>
    <t>完全中和</t>
  </si>
  <si>
    <t>酸と塩基が反応して、互いの性質を打ち消し合う反応</t>
  </si>
  <si>
    <t>酸とは</t>
  </si>
  <si>
    <t>中 和 反応 わかり やすく</t>
  </si>
  <si>
    <t>中和 どこまで</t>
  </si>
  <si>
    <t>互いに打ち消し合う</t>
  </si>
  <si>
    <t>塩とは 中和</t>
  </si>
  <si>
    <t>中和でできる物質</t>
  </si>
  <si>
    <t>酸とアルカリ</t>
  </si>
  <si>
    <t>酸の水溶液とアルカリの水溶液を混ぜると</t>
  </si>
  <si>
    <t>中和 どこからどこまで</t>
  </si>
  <si>
    <t>中和 塩とは</t>
  </si>
  <si>
    <t>中和 意味</t>
  </si>
  <si>
    <t>中和によってできる塩とはどのような物質</t>
  </si>
  <si>
    <t>塩酸と水酸化ナトリウムの中和</t>
  </si>
  <si>
    <t>酸 アルカリ 中和</t>
  </si>
  <si>
    <t>中 和 発熱反応 なぜ</t>
  </si>
  <si>
    <t>中和エンタルピー一定</t>
  </si>
  <si>
    <t>中和反応は発熱反応</t>
  </si>
  <si>
    <t>互いの性質を打ち消し合う化学変化</t>
  </si>
  <si>
    <t>酸性 アルカリ性 中和</t>
  </si>
  <si>
    <t>中和反応と中性にすることの違い</t>
  </si>
  <si>
    <t>中和 中性 違い</t>
  </si>
  <si>
    <t>中和わかりやすく</t>
  </si>
  <si>
    <t>how much</t>
  </si>
  <si>
    <t>ハウマッチとは</t>
  </si>
  <si>
    <t>how much 意味</t>
  </si>
  <si>
    <t>ハウマッチ 英語</t>
  </si>
  <si>
    <t>how many</t>
  </si>
  <si>
    <t>ハウマッチ 意味</t>
  </si>
  <si>
    <t>how much 例文</t>
  </si>
  <si>
    <t>how many 意味</t>
  </si>
  <si>
    <t>how much お金 以外</t>
  </si>
  <si>
    <t>howmuch</t>
  </si>
  <si>
    <t>how much 使い方</t>
  </si>
  <si>
    <t>much of</t>
  </si>
  <si>
    <t>ハウマッチ</t>
  </si>
  <si>
    <t>ハウマッチ意味</t>
  </si>
  <si>
    <t>how mach</t>
  </si>
  <si>
    <t>how much of</t>
  </si>
  <si>
    <t>howmuch 意味</t>
  </si>
  <si>
    <t>how 名詞</t>
  </si>
  <si>
    <t>ハウメニーとは</t>
  </si>
  <si>
    <t>how much money</t>
  </si>
  <si>
    <t>how much?</t>
  </si>
  <si>
    <t>ハウメニー 意味</t>
  </si>
  <si>
    <t>how many のあと</t>
  </si>
  <si>
    <t>how muchとhow manyの違い</t>
  </si>
  <si>
    <t>how many how much</t>
  </si>
  <si>
    <t>how much意味</t>
  </si>
  <si>
    <t>how many と how much の違い</t>
  </si>
  <si>
    <t>ハウマッチ ハウメニー 違い</t>
  </si>
  <si>
    <t>how much of 意味</t>
  </si>
  <si>
    <t>how match</t>
  </si>
  <si>
    <t>how much 品詞</t>
  </si>
  <si>
    <t>ハウメニー ハウマッチ 違い</t>
  </si>
  <si>
    <t>how much 答え方</t>
  </si>
  <si>
    <t>ハウメニーとハウマッチの違い</t>
  </si>
  <si>
    <t>much of the</t>
  </si>
  <si>
    <t>how much と how many の違い</t>
  </si>
  <si>
    <t>how much is</t>
  </si>
  <si>
    <t>how much is it 意味</t>
  </si>
  <si>
    <t>ハウマッチ 英語 意味</t>
  </si>
  <si>
    <t>how many 複数形</t>
  </si>
  <si>
    <t>how much s v</t>
  </si>
  <si>
    <t>蒸散とは</t>
  </si>
  <si>
    <t>蒸散</t>
  </si>
  <si>
    <t>蒸発と蒸散の違い</t>
  </si>
  <si>
    <t>蒸散と蒸発の違い</t>
  </si>
  <si>
    <t>蒸散の働き</t>
  </si>
  <si>
    <t>葉にワセリンを塗るのはなぜか</t>
  </si>
  <si>
    <t>気孔から水蒸気</t>
  </si>
  <si>
    <t>蒸発 蒸散 違い</t>
  </si>
  <si>
    <t>植物 蒸散</t>
  </si>
  <si>
    <t>蒸散 と蒸発の違い</t>
  </si>
  <si>
    <t>蒸散 役割</t>
  </si>
  <si>
    <t>葉の蒸散</t>
  </si>
  <si>
    <t>蒸散量とは</t>
  </si>
  <si>
    <t>蒸散 蒸発 違い</t>
  </si>
  <si>
    <t>蒸散の役割</t>
  </si>
  <si>
    <t>蒸散 気孔</t>
  </si>
  <si>
    <t>気孔から出入りする気体</t>
  </si>
  <si>
    <t>気孔 蒸散</t>
  </si>
  <si>
    <t>蒸散 と は</t>
  </si>
  <si>
    <t>蒸散はどこで行われる</t>
  </si>
  <si>
    <t>蒸散量</t>
  </si>
  <si>
    <t>蒸散 どこから</t>
  </si>
  <si>
    <t>植物の蒸散</t>
  </si>
  <si>
    <t>蒸散作用</t>
  </si>
  <si>
    <t>蒸散の計算</t>
  </si>
  <si>
    <t>蒸散 とは</t>
  </si>
  <si>
    <t>蒸散が行われる場所</t>
  </si>
  <si>
    <t>蒸散が盛んになる 条件</t>
  </si>
  <si>
    <t>蒸散とは 簡単に</t>
  </si>
  <si>
    <t>植物体内の水分が水蒸気になって外に発散すること</t>
  </si>
  <si>
    <t>蒸散 計算</t>
  </si>
  <si>
    <t>葉 蒸散</t>
  </si>
  <si>
    <t>蒸散の仕組み</t>
  </si>
  <si>
    <t>蒸散量 計算</t>
  </si>
  <si>
    <t>植物の体の表面から 水が水蒸気となって出ていくことを何といいますか。</t>
  </si>
  <si>
    <t>葉の蒸散量 問題</t>
  </si>
  <si>
    <t>蒸散実験</t>
  </si>
  <si>
    <t>ワセリン 蒸発</t>
  </si>
  <si>
    <t>蒸散 仕組み</t>
  </si>
  <si>
    <t>蒸散 ワセリン 理由</t>
  </si>
  <si>
    <t>蒸散 なぜ</t>
  </si>
  <si>
    <t>蒸散 意味</t>
  </si>
  <si>
    <t>ワセリン 実験</t>
  </si>
  <si>
    <t>蒸散 実験 ワセリン</t>
  </si>
  <si>
    <t>理科 蒸散</t>
  </si>
  <si>
    <t>気孔 どこ</t>
  </si>
  <si>
    <t>理科 葉 にワセリンを塗る のは なぜ</t>
  </si>
  <si>
    <t>蒸散 実験 油 理由</t>
  </si>
  <si>
    <t>蒸散役割</t>
  </si>
  <si>
    <t>蒸発 蒸散</t>
  </si>
  <si>
    <t>疑問詞が主語の疑問文</t>
  </si>
  <si>
    <t>疑問詞とは</t>
  </si>
  <si>
    <t>疑問詞 主語 動詞</t>
  </si>
  <si>
    <t>疑問詞</t>
  </si>
  <si>
    <t>疑問詞のあと</t>
  </si>
  <si>
    <t>疑問詞 英語</t>
  </si>
  <si>
    <t>疑問視</t>
  </si>
  <si>
    <t>疑問詞 主語</t>
  </si>
  <si>
    <t>疑問詞 答え方</t>
  </si>
  <si>
    <t>疑問詞が主語</t>
  </si>
  <si>
    <t>疑問詞疑問文</t>
  </si>
  <si>
    <t>疑問詞主語</t>
  </si>
  <si>
    <t>三人称単数 疑問文</t>
  </si>
  <si>
    <t>what 主語</t>
  </si>
  <si>
    <t>疑問視とは</t>
  </si>
  <si>
    <t>疑問詞主語動詞</t>
  </si>
  <si>
    <t>doesで聞かれた時の答え方</t>
  </si>
  <si>
    <t>what does</t>
  </si>
  <si>
    <t>疑問文 作り方</t>
  </si>
  <si>
    <t>who did 使わない</t>
  </si>
  <si>
    <t>疑問詞+主語+動詞</t>
  </si>
  <si>
    <t>疑問詞答え方</t>
  </si>
  <si>
    <t>英語 疑問詞</t>
  </si>
  <si>
    <t>疑問文の作り方</t>
  </si>
  <si>
    <t>疑問詞 三人称単数</t>
  </si>
  <si>
    <t>疑問詞 主語になる</t>
  </si>
  <si>
    <t>疑問詞が主語 例文</t>
  </si>
  <si>
    <t>疑問詞の疑問文</t>
  </si>
  <si>
    <t>what 主語になる</t>
  </si>
  <si>
    <t>does 答え方</t>
  </si>
  <si>
    <t>whatが主語の疑問文</t>
  </si>
  <si>
    <t>who 疑問文 作り方</t>
  </si>
  <si>
    <t>疑問詞 疑問文 作り方</t>
  </si>
  <si>
    <t>疑問詞が主語の間接疑問文</t>
  </si>
  <si>
    <t>疑問詞の答え方</t>
  </si>
  <si>
    <t>主語を尋ねる疑問文</t>
  </si>
  <si>
    <t>疑問詞 動詞</t>
  </si>
  <si>
    <t>疑問詞が主語とは</t>
  </si>
  <si>
    <t>疑問詞が主語の疑問文 答え方</t>
  </si>
  <si>
    <t>間接疑問文 疑問詞が主語</t>
  </si>
  <si>
    <t>whatが主語</t>
  </si>
  <si>
    <t>whoが主語の疑問文</t>
  </si>
  <si>
    <t>疑問文 答え方</t>
  </si>
  <si>
    <t>疑問詞 疑問文</t>
  </si>
  <si>
    <t>what が主語の疑問文 答え方</t>
  </si>
  <si>
    <t>主語になる疑問詞</t>
  </si>
  <si>
    <t>間接疑問文 疑問詞が主語 見分け 方</t>
  </si>
  <si>
    <t>間接疑問文</t>
  </si>
  <si>
    <t>which 主語になる</t>
  </si>
  <si>
    <t>三人称単数</t>
  </si>
  <si>
    <t>三人称単数現在形</t>
  </si>
  <si>
    <t>三人称 単数 一覧</t>
  </si>
  <si>
    <t>三単現とは</t>
  </si>
  <si>
    <t>likes</t>
  </si>
  <si>
    <t>三人称単数とは</t>
  </si>
  <si>
    <t>三人称単数 一覧</t>
  </si>
  <si>
    <t>likes 意味</t>
  </si>
  <si>
    <t>三単現のsとは</t>
  </si>
  <si>
    <t>三単現 一覧</t>
  </si>
  <si>
    <t>study 三人称単数</t>
  </si>
  <si>
    <t>三単現のs 一覧</t>
  </si>
  <si>
    <t>likeとlikesの違い</t>
  </si>
  <si>
    <t>英語 三人称単数とは</t>
  </si>
  <si>
    <t>3人称単数現在形</t>
  </si>
  <si>
    <t>三人称 単数 s ルール</t>
  </si>
  <si>
    <t>like likes 違い</t>
  </si>
  <si>
    <t>studyの三人称単数現在形</t>
  </si>
  <si>
    <t>watch 三単現</t>
  </si>
  <si>
    <t>study 三単現</t>
  </si>
  <si>
    <t>sをつける 時 のルール</t>
  </si>
  <si>
    <t>sがつく時</t>
  </si>
  <si>
    <t>likes と likeの違い</t>
  </si>
  <si>
    <t>英語 三単現とは</t>
  </si>
  <si>
    <t>三単現のs</t>
  </si>
  <si>
    <t>三人称 単数 現在形 一覧</t>
  </si>
  <si>
    <t>三人称 単数 現在形</t>
  </si>
  <si>
    <t>go 三人称単数</t>
  </si>
  <si>
    <t>三人称 英語</t>
  </si>
  <si>
    <t>likes と like の違い</t>
  </si>
  <si>
    <t>study 三人称 単数</t>
  </si>
  <si>
    <t>英語三単現とは</t>
  </si>
  <si>
    <t>study 三単現のs</t>
  </si>
  <si>
    <t>sをつける時</t>
  </si>
  <si>
    <t>likeにsがつくとき</t>
  </si>
  <si>
    <t>like 三人称単数</t>
  </si>
  <si>
    <t>wash 三人称単数</t>
  </si>
  <si>
    <t>主語が三人称単数とは</t>
  </si>
  <si>
    <t>likes読み方</t>
  </si>
  <si>
    <t>likes 発音</t>
  </si>
  <si>
    <t>wash 三単現</t>
  </si>
  <si>
    <t>三人称単数 s ルール</t>
  </si>
  <si>
    <t>三人称単数 s</t>
  </si>
  <si>
    <t>三人称単数現在形 一覧</t>
  </si>
  <si>
    <t>likes意味</t>
  </si>
  <si>
    <t>三人称単数 例外</t>
  </si>
  <si>
    <t>三人称単数一覧</t>
  </si>
  <si>
    <t>三単現のs ルール</t>
  </si>
  <si>
    <t>英語三人称単数とは</t>
  </si>
  <si>
    <t>goの三人称単数</t>
  </si>
  <si>
    <t>太陽の見かけの動き</t>
  </si>
  <si>
    <t>太陽 東から西</t>
  </si>
  <si>
    <t>太陽は東から西</t>
  </si>
  <si>
    <t>太陽 西から東</t>
  </si>
  <si>
    <t>太陽の一日の見かけの動き</t>
  </si>
  <si>
    <t>東から西</t>
  </si>
  <si>
    <t>太陽東から西</t>
  </si>
  <si>
    <t>太陽は西から東</t>
  </si>
  <si>
    <t>太陽が真南に来ること</t>
  </si>
  <si>
    <t>太陽西から東</t>
  </si>
  <si>
    <t>太陽 見かけの動き</t>
  </si>
  <si>
    <t>北半球 太陽の動き</t>
  </si>
  <si>
    <t>太陽見かけの動き</t>
  </si>
  <si>
    <t>太陽の1日の見かけの動き</t>
  </si>
  <si>
    <t>太陽が東から西に動く理由</t>
  </si>
  <si>
    <t>太陽の動き 西から東</t>
  </si>
  <si>
    <t>見かけの動きとは</t>
  </si>
  <si>
    <t>太陽が西から東に動いて見える理由</t>
  </si>
  <si>
    <t>太陽は一日に何度動く</t>
  </si>
  <si>
    <t>子午線とは</t>
  </si>
  <si>
    <t>太陽 東から西 覚え方</t>
  </si>
  <si>
    <t>地球から見た太陽の動き</t>
  </si>
  <si>
    <t>太陽 東から南の空を通って西</t>
  </si>
  <si>
    <t>太陽 動き方</t>
  </si>
  <si>
    <t>太陽の見かけの動きとは</t>
  </si>
  <si>
    <t>太陽動き方</t>
  </si>
  <si>
    <t>太陽 一日に何度動く</t>
  </si>
  <si>
    <t>太陽が東から西に動いて見える理由</t>
  </si>
  <si>
    <t>南半球 太陽の動き</t>
  </si>
  <si>
    <t>西から東 太陽</t>
  </si>
  <si>
    <t>太陽 東から</t>
  </si>
  <si>
    <t>太陽来る</t>
  </si>
  <si>
    <t>南半球 太陽の動き なぜ</t>
  </si>
  <si>
    <t>太陽 東から西 なぜ</t>
  </si>
  <si>
    <t>太陽 西から東 なぜ</t>
  </si>
  <si>
    <t>見かけの動き</t>
  </si>
  <si>
    <t>北半球太陽の動き</t>
  </si>
  <si>
    <t>太陽の見え方</t>
  </si>
  <si>
    <t>太陽動く方向</t>
  </si>
  <si>
    <t>太陽 動き</t>
  </si>
  <si>
    <t>北半球で1日のうち 太陽の位置が最も高くなるのはどの方角にある時</t>
  </si>
  <si>
    <t>南半球 太陽の動き わかりやすく</t>
  </si>
  <si>
    <t>太陽 東から 南の空を通って西</t>
  </si>
  <si>
    <t>太陽の通り道</t>
  </si>
  <si>
    <t>地球から見た太陽 西から東</t>
  </si>
  <si>
    <t>地球は西から東</t>
  </si>
  <si>
    <t>地球球体説</t>
  </si>
  <si>
    <t>太陽の見かけとは</t>
  </si>
  <si>
    <t>太陽はどう動く</t>
  </si>
  <si>
    <t>西から東に動く天体</t>
  </si>
  <si>
    <t>to不定詞 用法</t>
  </si>
  <si>
    <t>不定詞 形容詞用法</t>
  </si>
  <si>
    <t>形容詞的用法とは</t>
  </si>
  <si>
    <t>形容詞的用法</t>
  </si>
  <si>
    <t>不定詞の形容詞的用法</t>
  </si>
  <si>
    <t>不定詞 形容詞的用法</t>
  </si>
  <si>
    <t>to不定詞 形容詞的用法</t>
  </si>
  <si>
    <t>to不定詞</t>
  </si>
  <si>
    <t>to 不定詞 用法</t>
  </si>
  <si>
    <t>to 不定詞</t>
  </si>
  <si>
    <t>不定詞形容詞用法</t>
  </si>
  <si>
    <t>形容詞的用法 不定詞</t>
  </si>
  <si>
    <t>不定詞 形容詞的用法 例文</t>
  </si>
  <si>
    <t>to 不定詞 形容詞的用法</t>
  </si>
  <si>
    <t>to 形容詞的用法</t>
  </si>
  <si>
    <t>to不定詞とは</t>
  </si>
  <si>
    <t>something 品詞</t>
  </si>
  <si>
    <t>形容詞的用法 例文</t>
  </si>
  <si>
    <t>不定詞 訳し方</t>
  </si>
  <si>
    <t>something 形容詞</t>
  </si>
  <si>
    <t>不定詞形容詞的用法</t>
  </si>
  <si>
    <t>不定詞 用法</t>
  </si>
  <si>
    <t>形容詞 to</t>
  </si>
  <si>
    <t>トゥー不定詞</t>
  </si>
  <si>
    <t>to不定詞 用法 見分け方</t>
  </si>
  <si>
    <t>to 形容詞</t>
  </si>
  <si>
    <t>something 何詞</t>
  </si>
  <si>
    <t>to 訳し方</t>
  </si>
  <si>
    <t>to不定詞 訳し方</t>
  </si>
  <si>
    <t>不定詞訳し方</t>
  </si>
  <si>
    <t>不定詞の形容詞的用法 例文</t>
  </si>
  <si>
    <t>to不定詞の形容詞的用法</t>
  </si>
  <si>
    <t>something cold to drink</t>
  </si>
  <si>
    <t>to不定詞 見分け方</t>
  </si>
  <si>
    <t>to不定詞形容詞的用法</t>
  </si>
  <si>
    <t>英語 不定詞 形容詞的用法</t>
  </si>
  <si>
    <t>不定詞形容詞的用法 例文</t>
  </si>
  <si>
    <t>something品詞</t>
  </si>
  <si>
    <t>形容詞 用法</t>
  </si>
  <si>
    <t>to不定詞訳し方</t>
  </si>
  <si>
    <t>new 形容詞</t>
  </si>
  <si>
    <t>something cold to drink 語順</t>
  </si>
  <si>
    <t>to 不定詞 訳し方</t>
  </si>
  <si>
    <t>toの訳し方</t>
  </si>
  <si>
    <t>to 不定詞とは</t>
  </si>
  <si>
    <t>形容詞 to do</t>
  </si>
  <si>
    <t>形容詞用法</t>
  </si>
  <si>
    <t>形容詞的用法 とは</t>
  </si>
  <si>
    <t>nothing どこに入れる</t>
  </si>
  <si>
    <t>不定詞 形容詞</t>
  </si>
  <si>
    <t>約数とは</t>
  </si>
  <si>
    <t>素数とは</t>
  </si>
  <si>
    <t>12の約数</t>
  </si>
  <si>
    <t>最大公約数とは</t>
  </si>
  <si>
    <t>最大公約数</t>
  </si>
  <si>
    <t>約数と公約数の違い</t>
  </si>
  <si>
    <t>12の約数とは</t>
  </si>
  <si>
    <t>2つ以上の整数に共通する約数</t>
  </si>
  <si>
    <t>2つ以上の整数に共通する 約数</t>
  </si>
  <si>
    <t>最大公約数 求め方</t>
  </si>
  <si>
    <t>約数の個数 求め方 小学生</t>
  </si>
  <si>
    <t>約数の個数 求め方</t>
  </si>
  <si>
    <t>公約数の個数</t>
  </si>
  <si>
    <t>1は約数か</t>
  </si>
  <si>
    <t>12の約数を全て求めよ</t>
  </si>
  <si>
    <t>約数に1は入る</t>
  </si>
  <si>
    <t>1は約数に入る</t>
  </si>
  <si>
    <t>約数の求め方</t>
  </si>
  <si>
    <t>約数は1も入る</t>
  </si>
  <si>
    <t>1は約数に入るのか</t>
  </si>
  <si>
    <t>約数 公約数 違い</t>
  </si>
  <si>
    <t>公約数 1は入る</t>
  </si>
  <si>
    <t>２つ以上の整数に共通する約数</t>
  </si>
  <si>
    <t>二つ以上の整数に共通する約数</t>
  </si>
  <si>
    <t>50までの整数の中から約数が3個ある数</t>
  </si>
  <si>
    <t>最大公約数求め方</t>
  </si>
  <si>
    <t>12の約数すべて</t>
  </si>
  <si>
    <t>1は公約数に入る</t>
  </si>
  <si>
    <t>公約数と約数の違い</t>
  </si>
  <si>
    <t>約数と公約数</t>
  </si>
  <si>
    <t>約数の個数 中学受験</t>
  </si>
  <si>
    <t>公約数 約数 違い</t>
  </si>
  <si>
    <t>最小公約数 求め方</t>
  </si>
  <si>
    <t>最大 公約数 求め方 裏ワザ</t>
  </si>
  <si>
    <t>1の約数</t>
  </si>
  <si>
    <t>公約数 一入る</t>
  </si>
  <si>
    <t>公約数の個数 求め方</t>
  </si>
  <si>
    <t>最大 公約数 求め方</t>
  </si>
  <si>
    <t>24と36の公約数</t>
  </si>
  <si>
    <t>最大公約数の求め方</t>
  </si>
  <si>
    <t>約数 公約数</t>
  </si>
  <si>
    <t>公約数とは</t>
  </si>
  <si>
    <t>約数 いつ習う</t>
  </si>
  <si>
    <t>1 約数に入る</t>
  </si>
  <si>
    <t>最大 公約数 わかり やすく</t>
  </si>
  <si>
    <t>約数が4個の数</t>
  </si>
  <si>
    <t>約数の見つけ方</t>
  </si>
  <si>
    <t>8の約数</t>
  </si>
  <si>
    <t>約数 何年生で習う</t>
  </si>
  <si>
    <t>10の約数は全部でいくつある</t>
  </si>
  <si>
    <t>柔毛</t>
  </si>
  <si>
    <t>柔毛 役割</t>
  </si>
  <si>
    <t>柔毛とは</t>
  </si>
  <si>
    <t>消化酵素 中学</t>
  </si>
  <si>
    <t>小腸の柔毛</t>
  </si>
  <si>
    <t>中学理科 消化酵素 図</t>
  </si>
  <si>
    <t>柔毛から吸収される養分</t>
  </si>
  <si>
    <t>小腸 柔毛</t>
  </si>
  <si>
    <t>柔毛役割</t>
  </si>
  <si>
    <t>柔毛があることによって吸収の効率が良くなる理由</t>
  </si>
  <si>
    <t>柔毛 毛細血管</t>
  </si>
  <si>
    <t>小腸 毛</t>
  </si>
  <si>
    <t>小腸の柔毛 吸収</t>
  </si>
  <si>
    <t>柔毛 どこにある</t>
  </si>
  <si>
    <t>中学理科 消化と吸収</t>
  </si>
  <si>
    <t>柔毛の働き</t>
  </si>
  <si>
    <t>中学理科 消化</t>
  </si>
  <si>
    <t>柔毛 どこ</t>
  </si>
  <si>
    <t>柔毛 吸収</t>
  </si>
  <si>
    <t>柔毛 吸収するもの</t>
  </si>
  <si>
    <t>小腸 絨毛 柔毛</t>
  </si>
  <si>
    <t>柔毛のはたらき</t>
  </si>
  <si>
    <t>柔 毛 役割</t>
  </si>
  <si>
    <t>理科 消化と吸収</t>
  </si>
  <si>
    <t>柔毛の役割</t>
  </si>
  <si>
    <t>小腸 毛細血管</t>
  </si>
  <si>
    <t>柔毛 小腸</t>
  </si>
  <si>
    <t>柔毛どこにある</t>
  </si>
  <si>
    <t>アミノ酸 毛細血管</t>
  </si>
  <si>
    <t>小腸 柔毛 役割</t>
  </si>
  <si>
    <t>柔毛 ブドウ糖</t>
  </si>
  <si>
    <t>柔毛 働き</t>
  </si>
  <si>
    <t>中学理科 柔毛</t>
  </si>
  <si>
    <t>柔毛 何を吸収する</t>
  </si>
  <si>
    <t>アミノ酸 柔毛</t>
  </si>
  <si>
    <t>小腸 の 壁 の 消化 酵素</t>
  </si>
  <si>
    <t>柔毛 毛細血管 吸収</t>
  </si>
  <si>
    <t>理科 柔毛</t>
  </si>
  <si>
    <t>腸 柔毛</t>
  </si>
  <si>
    <t>中2 理科 消化と吸収 まとめ</t>
  </si>
  <si>
    <t>中学 理科 消化</t>
  </si>
  <si>
    <t>大腸 柔毛</t>
  </si>
  <si>
    <t>小腸の毛細血管</t>
  </si>
  <si>
    <t>小腸柔毛</t>
  </si>
  <si>
    <t>柔毛がある器官</t>
  </si>
  <si>
    <t>消化 中学理科</t>
  </si>
  <si>
    <t>ブドウ糖とアミノ酸は小腸の柔毛で吸収されて</t>
  </si>
  <si>
    <t>小腸の絨毛の毛細血管から吸収される養分</t>
  </si>
  <si>
    <t>柔毛どこ</t>
  </si>
  <si>
    <t>ひだとは 体</t>
  </si>
  <si>
    <t>how 答え方</t>
  </si>
  <si>
    <t>why 答え方</t>
  </si>
  <si>
    <t>howで聞かれた時の答え方</t>
  </si>
  <si>
    <t>howとは</t>
  </si>
  <si>
    <t>how 意味 使い方</t>
  </si>
  <si>
    <t>how</t>
  </si>
  <si>
    <t>whyで聞かれた時の答え方</t>
  </si>
  <si>
    <t>howの答え方</t>
  </si>
  <si>
    <t>why 疑問文</t>
  </si>
  <si>
    <t>whyの答え方</t>
  </si>
  <si>
    <t>how 疑問文</t>
  </si>
  <si>
    <t>howを使った疑問文</t>
  </si>
  <si>
    <t>how で聞かれたら 答え方</t>
  </si>
  <si>
    <t>how 使い方</t>
  </si>
  <si>
    <t>whyで聞かれたら</t>
  </si>
  <si>
    <t>why で聞かれたときの答え方</t>
  </si>
  <si>
    <t>how とは</t>
  </si>
  <si>
    <t>how 返し方</t>
  </si>
  <si>
    <t>why 返し方</t>
  </si>
  <si>
    <t>howの使い方</t>
  </si>
  <si>
    <t>how で聞かれた時の答え方</t>
  </si>
  <si>
    <t>how答え方</t>
  </si>
  <si>
    <t>why 文法</t>
  </si>
  <si>
    <t>how 意味</t>
  </si>
  <si>
    <t>how 疑問文 一覧</t>
  </si>
  <si>
    <t>why答え方</t>
  </si>
  <si>
    <t>howとwhatの違い</t>
  </si>
  <si>
    <t>how の答え方</t>
  </si>
  <si>
    <t>why の答え方</t>
  </si>
  <si>
    <t>whyのあと</t>
  </si>
  <si>
    <t>howで聞かれたら 答え方</t>
  </si>
  <si>
    <t>how many times 答え方</t>
  </si>
  <si>
    <t>why と聞かれた時の答え方</t>
  </si>
  <si>
    <t>how 疑問文 答え方</t>
  </si>
  <si>
    <t>why 疑問文 例文</t>
  </si>
  <si>
    <t>疑問詞で始まる疑問文</t>
  </si>
  <si>
    <t>how使い方</t>
  </si>
  <si>
    <t>why で聞かれたら</t>
  </si>
  <si>
    <t>whyで聞かれたら 答え方</t>
  </si>
  <si>
    <t>how を使った疑問文</t>
  </si>
  <si>
    <t>howのあと</t>
  </si>
  <si>
    <t>how 疑問文 作り方</t>
  </si>
  <si>
    <t>howに対する答え方</t>
  </si>
  <si>
    <t>why のあと</t>
  </si>
  <si>
    <t>whyと聞かれたら</t>
  </si>
  <si>
    <t>ドイツ語 wie</t>
  </si>
  <si>
    <t>英語 why 答え方</t>
  </si>
  <si>
    <t>whyのあと 疑問文</t>
  </si>
  <si>
    <t>howの疑問文 答え方</t>
  </si>
  <si>
    <t>why に対する答え方</t>
  </si>
  <si>
    <t>受動態 疑問文</t>
  </si>
  <si>
    <t>受け身の疑問文</t>
  </si>
  <si>
    <t>whom 使い方</t>
  </si>
  <si>
    <t>受け身 疑問文</t>
  </si>
  <si>
    <t>by whom</t>
  </si>
  <si>
    <t>受け身 英語 文法</t>
  </si>
  <si>
    <t>受動態の疑問文</t>
  </si>
  <si>
    <t>who 疑問文</t>
  </si>
  <si>
    <t>受動態疑問文</t>
  </si>
  <si>
    <t>英語 受け身 疑問文</t>
  </si>
  <si>
    <t>受動態 疑問文 例文</t>
  </si>
  <si>
    <t>受け身 英語 疑問文</t>
  </si>
  <si>
    <t>受け身疑問文</t>
  </si>
  <si>
    <t>受け身 の疑問文 例文</t>
  </si>
  <si>
    <t>過去分詞 疑問文</t>
  </si>
  <si>
    <t>受動態 疑問文 答え方</t>
  </si>
  <si>
    <t>受動態 疑問文 5w1h</t>
  </si>
  <si>
    <t>by whom 意味</t>
  </si>
  <si>
    <t>受け身 疑問文 例文</t>
  </si>
  <si>
    <t>誰によって 英語</t>
  </si>
  <si>
    <t>疑問詞のあと 語順</t>
  </si>
  <si>
    <t>受け身の疑問文 英語</t>
  </si>
  <si>
    <t>疑問文の語順</t>
  </si>
  <si>
    <t>受け身の疑問文 例文</t>
  </si>
  <si>
    <t>by whom 使い方</t>
  </si>
  <si>
    <t>who 疑問文 答え方</t>
  </si>
  <si>
    <t>過去分詞の疑問文</t>
  </si>
  <si>
    <t>to whom 使い方</t>
  </si>
  <si>
    <t>英語 受動態 疑問文</t>
  </si>
  <si>
    <t>by who</t>
  </si>
  <si>
    <t>受動態 byの位置</t>
  </si>
  <si>
    <t>疑問詞 語順</t>
  </si>
  <si>
    <t>受動態 答え方</t>
  </si>
  <si>
    <t>who 疑問詞</t>
  </si>
  <si>
    <t>疑問文 語順</t>
  </si>
  <si>
    <t>whoの疑問文</t>
  </si>
  <si>
    <t>受動態 英語 疑問文</t>
  </si>
  <si>
    <t>whoを使った疑問文</t>
  </si>
  <si>
    <t>下線部をたずねる疑問文</t>
  </si>
  <si>
    <t>受動態 疑問文 who</t>
  </si>
  <si>
    <t>受動態 疑問詞</t>
  </si>
  <si>
    <t>花の作り</t>
  </si>
  <si>
    <t>花のつくり</t>
  </si>
  <si>
    <t>おしべ</t>
  </si>
  <si>
    <t>やく 植物</t>
  </si>
  <si>
    <t>花 やく</t>
  </si>
  <si>
    <t>花 構造</t>
  </si>
  <si>
    <t>植物 やく</t>
  </si>
  <si>
    <t>受粉後に果実になる部分</t>
  </si>
  <si>
    <t>花のがく</t>
  </si>
  <si>
    <t>はなのつくり</t>
  </si>
  <si>
    <t>めしべ おしべ</t>
  </si>
  <si>
    <t>植物とは花</t>
  </si>
  <si>
    <t>理科 花のつくり</t>
  </si>
  <si>
    <t>おしべ やく</t>
  </si>
  <si>
    <t>やく 花</t>
  </si>
  <si>
    <t>受粉後に種子になる部分</t>
  </si>
  <si>
    <t>花 の つくり</t>
  </si>
  <si>
    <t>果実になる部分</t>
  </si>
  <si>
    <t>花 理科</t>
  </si>
  <si>
    <t>理科花</t>
  </si>
  <si>
    <t>理科 花</t>
  </si>
  <si>
    <t>花の受粉 ふつうどの部分に花粉がつくこと</t>
  </si>
  <si>
    <t>花 作り</t>
  </si>
  <si>
    <t>花のしくみ</t>
  </si>
  <si>
    <t>やく 理科</t>
  </si>
  <si>
    <t>花の 構造 図解</t>
  </si>
  <si>
    <t>花の 部位 名称</t>
  </si>
  <si>
    <t>植物やく</t>
  </si>
  <si>
    <t>理科花の作り</t>
  </si>
  <si>
    <t>花の仕組み</t>
  </si>
  <si>
    <t>花びら がく</t>
  </si>
  <si>
    <t>花のやく</t>
  </si>
  <si>
    <t>やく と は 花</t>
  </si>
  <si>
    <t>合弁花類 例</t>
  </si>
  <si>
    <t>花糸とは</t>
  </si>
  <si>
    <t>被子植物の花のつくり</t>
  </si>
  <si>
    <t>花の受粉 普通どの部分に花粉がつくこと</t>
  </si>
  <si>
    <t>花 がく 役割</t>
  </si>
  <si>
    <t>花のつくり 理科</t>
  </si>
  <si>
    <t>花理科</t>
  </si>
  <si>
    <t>やく おしべ 違い</t>
  </si>
  <si>
    <t>合弁花 例</t>
  </si>
  <si>
    <t>理科 花 の つくり</t>
  </si>
  <si>
    <t>花 の がく</t>
  </si>
  <si>
    <t>花 部位 名前</t>
  </si>
  <si>
    <t>被子植物 花のつくり</t>
  </si>
  <si>
    <t>花やく</t>
  </si>
  <si>
    <t>花のつくり 中学</t>
  </si>
  <si>
    <t>花のやくとは</t>
  </si>
  <si>
    <t>理科 花の作り</t>
  </si>
  <si>
    <t>svoc</t>
  </si>
  <si>
    <t>svoc 意味</t>
  </si>
  <si>
    <t>svocとは</t>
  </si>
  <si>
    <t>svoc cとは</t>
  </si>
  <si>
    <t>svoc 見分け方</t>
  </si>
  <si>
    <t>svoc oとcの違い</t>
  </si>
  <si>
    <t>s v o c</t>
  </si>
  <si>
    <t>svoc 例文</t>
  </si>
  <si>
    <t>英語 svoc</t>
  </si>
  <si>
    <t>英語 svocとは</t>
  </si>
  <si>
    <t>疑問文 文型</t>
  </si>
  <si>
    <t>svoc見分け方</t>
  </si>
  <si>
    <t>s v o c 意味</t>
  </si>
  <si>
    <t>svoc とは</t>
  </si>
  <si>
    <t>英語 s v o c 見分け方</t>
  </si>
  <si>
    <t>svocのcとは</t>
  </si>
  <si>
    <t>svoc svoo 違い</t>
  </si>
  <si>
    <t>英語 s v o c</t>
  </si>
  <si>
    <t>英語 svoc 見分け方</t>
  </si>
  <si>
    <t>svoc c</t>
  </si>
  <si>
    <t>英語svocとは</t>
  </si>
  <si>
    <t>svoc 英語</t>
  </si>
  <si>
    <t>英語のsvocとは</t>
  </si>
  <si>
    <t>svoc なん の略</t>
  </si>
  <si>
    <t>svoc oとは</t>
  </si>
  <si>
    <t>svoc o=c</t>
  </si>
  <si>
    <t>英語 s v o c 見分け 方</t>
  </si>
  <si>
    <t>name o c</t>
  </si>
  <si>
    <t>svoc svoo 見分け方</t>
  </si>
  <si>
    <t>英語svoc</t>
  </si>
  <si>
    <t>svoo svoc 見分け方</t>
  </si>
  <si>
    <t>oとcの見分け方</t>
  </si>
  <si>
    <t>oとc</t>
  </si>
  <si>
    <t>文型 oとcの見分け方</t>
  </si>
  <si>
    <t>関係代名詞 svoc</t>
  </si>
  <si>
    <t>svocのc</t>
  </si>
  <si>
    <t>疑問文 svoc</t>
  </si>
  <si>
    <t>英語 o c 見分け方</t>
  </si>
  <si>
    <t>英語 第五文型</t>
  </si>
  <si>
    <t>英語svoc見分け方</t>
  </si>
  <si>
    <t>svoc o</t>
  </si>
  <si>
    <t>svoo svoc 違い</t>
  </si>
  <si>
    <t>svoc 疑問文</t>
  </si>
  <si>
    <t>o c 見分け方</t>
  </si>
  <si>
    <t>svocのo</t>
  </si>
  <si>
    <t>疑問詞 文型</t>
  </si>
  <si>
    <t>s v o c 例文</t>
  </si>
  <si>
    <t>s+v+o+c</t>
  </si>
  <si>
    <t>svooとsvocの違い</t>
  </si>
  <si>
    <t>svocのoとは</t>
  </si>
  <si>
    <t>内裏</t>
  </si>
  <si>
    <t>内裏とは</t>
  </si>
  <si>
    <t>内裏 読み方</t>
  </si>
  <si>
    <t>大内裏とは</t>
  </si>
  <si>
    <t>大内裏</t>
  </si>
  <si>
    <t>大内裏 読み方</t>
  </si>
  <si>
    <t>内裏 意味 古文</t>
  </si>
  <si>
    <t>内裏 意味</t>
  </si>
  <si>
    <t>内裏 古語</t>
  </si>
  <si>
    <t>内裏 とは</t>
  </si>
  <si>
    <t>内裏 読み方 古文</t>
  </si>
  <si>
    <t>だいり</t>
  </si>
  <si>
    <t>内裏 古文 意味</t>
  </si>
  <si>
    <t>内裏 読み</t>
  </si>
  <si>
    <t>大○裏</t>
  </si>
  <si>
    <t>内内裏</t>
  </si>
  <si>
    <t>内裏読み方</t>
  </si>
  <si>
    <t>平安京 内裏</t>
  </si>
  <si>
    <t>内裏 宮中 違い</t>
  </si>
  <si>
    <t>古文 内裏</t>
  </si>
  <si>
    <t>殿舎とは</t>
  </si>
  <si>
    <t>内裏 古文</t>
  </si>
  <si>
    <t>平安京 大内裏</t>
  </si>
  <si>
    <t>帝の住まいの中</t>
  </si>
  <si>
    <t>裡 読み方</t>
  </si>
  <si>
    <t>内大裏</t>
  </si>
  <si>
    <t>内裏図</t>
  </si>
  <si>
    <t>大内裏図</t>
  </si>
  <si>
    <t>内裏 と 大 内裏 の違い</t>
  </si>
  <si>
    <t>大◯裏</t>
  </si>
  <si>
    <t>平安京内裏</t>
  </si>
  <si>
    <t>平安時代 内裏</t>
  </si>
  <si>
    <t>内裏 大内裏</t>
  </si>
  <si>
    <t>古文 内裏 意味</t>
  </si>
  <si>
    <t>大 内裏 内裏 違い</t>
  </si>
  <si>
    <t>内裏 古語 意味</t>
  </si>
  <si>
    <t>大裏とは</t>
  </si>
  <si>
    <t>○内裏</t>
  </si>
  <si>
    <t>宮中 内裏 違い</t>
  </si>
  <si>
    <t>内裏意味</t>
  </si>
  <si>
    <t>後宮 建物</t>
  </si>
  <si>
    <t>内裏と大内裏の違い</t>
  </si>
  <si>
    <t>平安京 構造</t>
  </si>
  <si>
    <t>平安京大内裏</t>
  </si>
  <si>
    <t>内甲 古文</t>
  </si>
  <si>
    <t>内裏 古文 読み方</t>
  </si>
  <si>
    <t>か 裏</t>
  </si>
  <si>
    <t>大内裏 意味</t>
  </si>
  <si>
    <t>古典 内裏 意味</t>
  </si>
  <si>
    <t>大裏</t>
  </si>
  <si>
    <t>現在進行形</t>
  </si>
  <si>
    <t>ing 付け方</t>
  </si>
  <si>
    <t>ingの付け方</t>
  </si>
  <si>
    <t>ingをつける時のルール</t>
  </si>
  <si>
    <t>ing形 ルール</t>
  </si>
  <si>
    <t>ing付け方</t>
  </si>
  <si>
    <t>ing 意味</t>
  </si>
  <si>
    <t>ing 形 ルール</t>
  </si>
  <si>
    <t>ing系 ルール</t>
  </si>
  <si>
    <t>現在進行形 英語</t>
  </si>
  <si>
    <t>現在進行形 ing 付け方</t>
  </si>
  <si>
    <t>ing系</t>
  </si>
  <si>
    <t>英語 ing 付け方</t>
  </si>
  <si>
    <t>ing 付け方 ルール</t>
  </si>
  <si>
    <t>ing</t>
  </si>
  <si>
    <t>ing をつける時のルール</t>
  </si>
  <si>
    <t>lie 進行形</t>
  </si>
  <si>
    <t>ing ルール</t>
  </si>
  <si>
    <t>ingつける時のルール</t>
  </si>
  <si>
    <t>現在進行形 ingの付け方</t>
  </si>
  <si>
    <t>英語 現在進行形</t>
  </si>
  <si>
    <t>現在進行形ing付け方</t>
  </si>
  <si>
    <t>ing系とは</t>
  </si>
  <si>
    <t>進行形</t>
  </si>
  <si>
    <t>ingとは</t>
  </si>
  <si>
    <t>ing 最後の文字を重ねる</t>
  </si>
  <si>
    <t>ing 重ねる 一覧</t>
  </si>
  <si>
    <t>ing の付け方</t>
  </si>
  <si>
    <t>英語 現在進行形 ルール</t>
  </si>
  <si>
    <t>英語ingをつける時</t>
  </si>
  <si>
    <t>英語 現在進行形 ing 付け方</t>
  </si>
  <si>
    <t>現在進行形 ing ルール</t>
  </si>
  <si>
    <t>useのing形</t>
  </si>
  <si>
    <t>英語現在進行形</t>
  </si>
  <si>
    <t>ingルール</t>
  </si>
  <si>
    <t>現在進行形 子音 重ねる 一覧</t>
  </si>
  <si>
    <t>ing 子音が重なる</t>
  </si>
  <si>
    <t>英語 ing</t>
  </si>
  <si>
    <t>ingをつけるときのルール</t>
  </si>
  <si>
    <t>ingがつくとき</t>
  </si>
  <si>
    <t>現在進行形 最後の文字を重ねる</t>
  </si>
  <si>
    <t>ingをつける意味</t>
  </si>
  <si>
    <t>ing を つける 意味</t>
  </si>
  <si>
    <t>ing 重ねる</t>
  </si>
  <si>
    <t>ingつける時</t>
  </si>
  <si>
    <t>ing 法則</t>
  </si>
  <si>
    <t>ing 現在進行形</t>
  </si>
  <si>
    <t>ingのつけ方</t>
  </si>
  <si>
    <t>英語ingの付け方</t>
  </si>
  <si>
    <t>ing意味</t>
  </si>
  <si>
    <t>所有格とは</t>
  </si>
  <si>
    <t>所有格</t>
  </si>
  <si>
    <t>%s</t>
  </si>
  <si>
    <t>複数形 s</t>
  </si>
  <si>
    <t>所有格 英語</t>
  </si>
  <si>
    <t>s</t>
  </si>
  <si>
    <t>複数形の所有格</t>
  </si>
  <si>
    <t>boy 複数形</t>
  </si>
  <si>
    <t>所有格 s</t>
  </si>
  <si>
    <t>複数形 所有格</t>
  </si>
  <si>
    <t>複数形のs</t>
  </si>
  <si>
    <t>英語 所有格</t>
  </si>
  <si>
    <t>sの</t>
  </si>
  <si>
    <t>boy複数形</t>
  </si>
  <si>
    <t>boys</t>
  </si>
  <si>
    <t>名詞にsがつく条件</t>
  </si>
  <si>
    <t>英語 所有格とは</t>
  </si>
  <si>
    <t>s 複数形</t>
  </si>
  <si>
    <t>複数名詞</t>
  </si>
  <si>
    <t>所有格のs</t>
  </si>
  <si>
    <t>s@</t>
  </si>
  <si>
    <t>アポストロフィー</t>
  </si>
  <si>
    <t>複数形 所有格 s</t>
  </si>
  <si>
    <t>所有格 複数形</t>
  </si>
  <si>
    <t>英語最後にs</t>
  </si>
  <si>
    <t>＠ｓ</t>
  </si>
  <si>
    <t>@s</t>
  </si>
  <si>
    <t>boy's</t>
  </si>
  <si>
    <t>boyの複数形</t>
  </si>
  <si>
    <t>英語 最後にs</t>
  </si>
  <si>
    <t>所有のs</t>
  </si>
  <si>
    <t>所有格とは 英語</t>
  </si>
  <si>
    <t>複数形 's</t>
  </si>
  <si>
    <t>s 's 違い</t>
  </si>
  <si>
    <t>s' 's 違い</t>
  </si>
  <si>
    <t>複数形に's</t>
  </si>
  <si>
    <t>ｓの</t>
  </si>
  <si>
    <t>複数形所有格</t>
  </si>
  <si>
    <t>名詞 s</t>
  </si>
  <si>
    <t>所有格の後ろ</t>
  </si>
  <si>
    <t>英語所有格とは</t>
  </si>
  <si>
    <t>英語語尾にs</t>
  </si>
  <si>
    <t>boy と boys の違い</t>
  </si>
  <si>
    <t>isの複数形</t>
  </si>
  <si>
    <t>sとs</t>
  </si>
  <si>
    <t>のもの 英語 s</t>
  </si>
  <si>
    <t>英語 s 意味</t>
  </si>
  <si>
    <t>s複数形</t>
  </si>
  <si>
    <t>those 所有格</t>
  </si>
  <si>
    <t>所有格 s つけ ない</t>
  </si>
  <si>
    <t>最上級 in of</t>
  </si>
  <si>
    <t>最上級 英語</t>
  </si>
  <si>
    <t>比較級 in of 違い</t>
  </si>
  <si>
    <t>in of 違い</t>
  </si>
  <si>
    <t>最上級 in of 違い</t>
  </si>
  <si>
    <t>最上級 of in 違い</t>
  </si>
  <si>
    <t>最上級 in of 使い分け</t>
  </si>
  <si>
    <t>of in 違い</t>
  </si>
  <si>
    <t>比較級 of in 違い</t>
  </si>
  <si>
    <t>最上級 of in</t>
  </si>
  <si>
    <t>比較級 in of</t>
  </si>
  <si>
    <t>最上級inとofの違い</t>
  </si>
  <si>
    <t>比較級 of in</t>
  </si>
  <si>
    <t>比較級 of in 使い分け</t>
  </si>
  <si>
    <t>inとofの違い</t>
  </si>
  <si>
    <t>er est 付け方</t>
  </si>
  <si>
    <t>最上級英語</t>
  </si>
  <si>
    <t>比較 級 最上級 in of 使い分け</t>
  </si>
  <si>
    <t>最上級 inとofの違い</t>
  </si>
  <si>
    <t>ofとinの違い</t>
  </si>
  <si>
    <t>副詞の最上級</t>
  </si>
  <si>
    <t>最上級 英語 in of</t>
  </si>
  <si>
    <t>比較級 最上級 in of</t>
  </si>
  <si>
    <t>最上級 the</t>
  </si>
  <si>
    <t>最上級 オブとイン</t>
  </si>
  <si>
    <t>最上級のinとofの違い</t>
  </si>
  <si>
    <t>比較級 in of 使い分け</t>
  </si>
  <si>
    <t>of all 最上級</t>
  </si>
  <si>
    <t>比較級 最上級 of in</t>
  </si>
  <si>
    <t>比較級in of使い分け</t>
  </si>
  <si>
    <t>比較 in of 使い分け</t>
  </si>
  <si>
    <t>much 最上級</t>
  </si>
  <si>
    <t>比較級 オブ イン 違い</t>
  </si>
  <si>
    <t>比較級inとof</t>
  </si>
  <si>
    <t>英語 最上級 in of</t>
  </si>
  <si>
    <t>最上級in of</t>
  </si>
  <si>
    <t>比較 of in 違い</t>
  </si>
  <si>
    <t>最上級 in と of の違い</t>
  </si>
  <si>
    <t>比較級 inとofの違い</t>
  </si>
  <si>
    <t>比較 of in</t>
  </si>
  <si>
    <t>インとオブの違い</t>
  </si>
  <si>
    <t>副詞 最上級</t>
  </si>
  <si>
    <t>最上級 英語 of in</t>
  </si>
  <si>
    <t>英語 比較級 in of 違い</t>
  </si>
  <si>
    <t>英語 最上級 of in 使い分け</t>
  </si>
  <si>
    <t>最上級ofとinの違い</t>
  </si>
  <si>
    <t>比較 in of</t>
  </si>
  <si>
    <t>比較 英語 文法</t>
  </si>
  <si>
    <t>最上級 of all</t>
  </si>
  <si>
    <t>比較 in of 違い</t>
  </si>
  <si>
    <t>扇状地 三角州</t>
  </si>
  <si>
    <t>三日月湖</t>
  </si>
  <si>
    <t>三角州 扇状地</t>
  </si>
  <si>
    <t>扇状地 三角州 違い</t>
  </si>
  <si>
    <t>v字谷</t>
  </si>
  <si>
    <t>上流 下流</t>
  </si>
  <si>
    <t>三日月湖とは</t>
  </si>
  <si>
    <t>v字谷 扇状地 三角州</t>
  </si>
  <si>
    <t>三角州 扇状地 違い</t>
  </si>
  <si>
    <t>河川がつくる地形</t>
  </si>
  <si>
    <t>川が作る地形</t>
  </si>
  <si>
    <t>上流とは</t>
  </si>
  <si>
    <t>上流と下流の違い</t>
  </si>
  <si>
    <t>山間部から平地に出たところで発達する</t>
  </si>
  <si>
    <t>上流 下流 どっち</t>
  </si>
  <si>
    <t>下流とは</t>
  </si>
  <si>
    <t>v字谷のでき方</t>
  </si>
  <si>
    <t>扇状地 三角州 覚え方</t>
  </si>
  <si>
    <t>v 字谷</t>
  </si>
  <si>
    <t>上中流</t>
  </si>
  <si>
    <t>上流下流とは</t>
  </si>
  <si>
    <t>川の上流</t>
  </si>
  <si>
    <t>v字谷 でき方</t>
  </si>
  <si>
    <t>下流域とは</t>
  </si>
  <si>
    <t>川 上流 中流 下流 違い</t>
  </si>
  <si>
    <t>扇状地 三角州 v字谷</t>
  </si>
  <si>
    <t>川が海や湖に注ぐところに土砂が堆積してできた地形</t>
  </si>
  <si>
    <t>川の地形</t>
  </si>
  <si>
    <t>河川が作る地形</t>
  </si>
  <si>
    <t>三日月湖 でき方</t>
  </si>
  <si>
    <t>扇状地三角州</t>
  </si>
  <si>
    <t>川の上流と下流の違い</t>
  </si>
  <si>
    <t>三角州 扇状地 v字谷</t>
  </si>
  <si>
    <t>上流と下流</t>
  </si>
  <si>
    <t>中学受験 川</t>
  </si>
  <si>
    <t>川 地形</t>
  </si>
  <si>
    <t>川が海や湖に流れ込むところにできる</t>
  </si>
  <si>
    <t>上流下流</t>
  </si>
  <si>
    <t>下流 上流 違い</t>
  </si>
  <si>
    <t>上流 中流 下流</t>
  </si>
  <si>
    <t>v 字谷 でき方</t>
  </si>
  <si>
    <t>v字谷 読み方</t>
  </si>
  <si>
    <t>地図 川の流れる方向</t>
  </si>
  <si>
    <t>三角州 扇状地 特徴</t>
  </si>
  <si>
    <t>三角州と扇状地の違い</t>
  </si>
  <si>
    <t>下流と上流の違い</t>
  </si>
  <si>
    <t>川の形</t>
  </si>
  <si>
    <t>河川によって作られる地形</t>
  </si>
  <si>
    <t>上流中流下流</t>
  </si>
  <si>
    <t>扇状地 三角州 特徴</t>
  </si>
  <si>
    <t>柱体</t>
  </si>
  <si>
    <t>底面とは</t>
  </si>
  <si>
    <t>立体の体積の求め方</t>
  </si>
  <si>
    <t>体積の求め方</t>
  </si>
  <si>
    <t>空間図形</t>
  </si>
  <si>
    <t>体積の公式</t>
  </si>
  <si>
    <t>体積 公式</t>
  </si>
  <si>
    <t>体積公式</t>
  </si>
  <si>
    <t>柱体とは</t>
  </si>
  <si>
    <t>直方体と立方体</t>
  </si>
  <si>
    <t>三角錐の体積の求め方</t>
  </si>
  <si>
    <t>体積の求め方 公式</t>
  </si>
  <si>
    <t>体積 求め方</t>
  </si>
  <si>
    <t>体積求め方</t>
  </si>
  <si>
    <t>立体の公式</t>
  </si>
  <si>
    <t>底面 どこ</t>
  </si>
  <si>
    <t>表面積の求め方</t>
  </si>
  <si>
    <t>立体図形</t>
  </si>
  <si>
    <t>立体図形 公式</t>
  </si>
  <si>
    <t>立体の体積と表面積</t>
  </si>
  <si>
    <t>底面積×高さ</t>
  </si>
  <si>
    <t>立体 体積 公式</t>
  </si>
  <si>
    <t>底面とはどこ</t>
  </si>
  <si>
    <t>立方体 公式</t>
  </si>
  <si>
    <t>立方体の公式</t>
  </si>
  <si>
    <t>直方体とは</t>
  </si>
  <si>
    <t>立体</t>
  </si>
  <si>
    <t>空間図形 公式</t>
  </si>
  <si>
    <t>体積を求める公式</t>
  </si>
  <si>
    <t>すいの公式</t>
  </si>
  <si>
    <t>錐の表面積の求め方</t>
  </si>
  <si>
    <t>立体公式</t>
  </si>
  <si>
    <t>数学 立体図形 公式</t>
  </si>
  <si>
    <t>錐体の表面積の求め方</t>
  </si>
  <si>
    <t>底面どこ</t>
  </si>
  <si>
    <t>底面の周りの長さ</t>
  </si>
  <si>
    <t>立体の体積 公式</t>
  </si>
  <si>
    <t>立体の公式 一覧</t>
  </si>
  <si>
    <t>数学 空間図形</t>
  </si>
  <si>
    <t>柱体の表面積の求め方</t>
  </si>
  <si>
    <t>立体図形公式</t>
  </si>
  <si>
    <t>すい体</t>
  </si>
  <si>
    <t>三角錐 公式</t>
  </si>
  <si>
    <t>立体の表面積 公式</t>
  </si>
  <si>
    <t>立体の体積の公式</t>
  </si>
  <si>
    <t>柱体 定義</t>
  </si>
  <si>
    <t>立方体公式</t>
  </si>
  <si>
    <t>底面の周の求め方</t>
  </si>
  <si>
    <t>底面積 どこ</t>
  </si>
  <si>
    <t>立体図形の公式</t>
  </si>
  <si>
    <t>ものの溶け方</t>
  </si>
  <si>
    <t>ミョウバン 溶解度</t>
  </si>
  <si>
    <t>物の溶け方</t>
  </si>
  <si>
    <t>ミョウバン 溶解度曲線</t>
  </si>
  <si>
    <t>一定量の水に溶ける物質の最大の量</t>
  </si>
  <si>
    <t>物質を溶かす液体</t>
  </si>
  <si>
    <t>理科 ものの溶け方</t>
  </si>
  <si>
    <t>液体に溶けている物質</t>
  </si>
  <si>
    <t>溶質が溶媒に溶けた液体</t>
  </si>
  <si>
    <t>理科ものの溶け方</t>
  </si>
  <si>
    <t>物の溶け方 まとめ</t>
  </si>
  <si>
    <t>ミョウバンの溶解度</t>
  </si>
  <si>
    <t>溶け</t>
  </si>
  <si>
    <t>他の物質を溶かすことができる液体</t>
  </si>
  <si>
    <t>ミョウバン溶解度曲線</t>
  </si>
  <si>
    <t>溶解度曲線</t>
  </si>
  <si>
    <t>ミョウバン溶解度</t>
  </si>
  <si>
    <t>物質が液体に溶けること</t>
  </si>
  <si>
    <t>他の物質を溶かす液体</t>
  </si>
  <si>
    <t>個体が溶けている水溶液</t>
  </si>
  <si>
    <t>溶質 溶媒 溶液</t>
  </si>
  <si>
    <t>物質の溶け方</t>
  </si>
  <si>
    <t>溶質を溶かす液体</t>
  </si>
  <si>
    <t>5年 理科 ものの溶け方 まとめ</t>
  </si>
  <si>
    <t>ミョウバン 溶ける量 温度</t>
  </si>
  <si>
    <t>水に溶けるものの量</t>
  </si>
  <si>
    <t>物の溶け方まとめ</t>
  </si>
  <si>
    <t>ミョウバンの溶解度曲線</t>
  </si>
  <si>
    <t>溶解度曲線 ミョウバン</t>
  </si>
  <si>
    <t>物が水に溶ける量</t>
  </si>
  <si>
    <t>食塩 ミョウバン 溶ける量 グラフ</t>
  </si>
  <si>
    <t>溶けている物質のこと</t>
  </si>
  <si>
    <t>溶ける物質</t>
  </si>
  <si>
    <t>溶け残るとは</t>
  </si>
  <si>
    <t>物質が溶けている液体</t>
  </si>
  <si>
    <t>一定の量の水に溶ける物質の最大の量</t>
  </si>
  <si>
    <t>ミョウバン 溶解度 曲線</t>
  </si>
  <si>
    <t>物が溶けるとは</t>
  </si>
  <si>
    <t>物質が液体に溶けて均一になっている液体</t>
  </si>
  <si>
    <t>ミョウバン グラフ</t>
  </si>
  <si>
    <t>物が溶けた液体</t>
  </si>
  <si>
    <t>物質が溶けた液体</t>
  </si>
  <si>
    <t>水溶液に溶けている物質</t>
  </si>
  <si>
    <t>物の溶け方について</t>
  </si>
  <si>
    <t>溶解度 求め 方 中学</t>
  </si>
  <si>
    <t>理科ものの溶け方まとめ</t>
  </si>
  <si>
    <t>物の溶け方 中学受験</t>
  </si>
  <si>
    <t>溶質 例</t>
  </si>
  <si>
    <t>溶質例</t>
  </si>
  <si>
    <t>食塩 ミョウバン 溶解度</t>
  </si>
  <si>
    <t>so as to</t>
  </si>
  <si>
    <t>so as not to 意味</t>
  </si>
  <si>
    <t>in order to 意味</t>
  </si>
  <si>
    <t>so as to 意味</t>
  </si>
  <si>
    <t>so as not to</t>
  </si>
  <si>
    <t>not to</t>
  </si>
  <si>
    <t>in order not to</t>
  </si>
  <si>
    <t>so as to do</t>
  </si>
  <si>
    <t>never to</t>
  </si>
  <si>
    <t>not so as</t>
  </si>
  <si>
    <t>in order to 使い方</t>
  </si>
  <si>
    <t>in order not to 意味</t>
  </si>
  <si>
    <t>in order to 否定</t>
  </si>
  <si>
    <t>in order to</t>
  </si>
  <si>
    <t>not in order 意味</t>
  </si>
  <si>
    <t>so as not</t>
  </si>
  <si>
    <t>インオーダートゥー</t>
  </si>
  <si>
    <t>in order to 例文</t>
  </si>
  <si>
    <t>as not</t>
  </si>
  <si>
    <t>as not to</t>
  </si>
  <si>
    <t>not to 意味</t>
  </si>
  <si>
    <t>not in order to</t>
  </si>
  <si>
    <t>not so as to</t>
  </si>
  <si>
    <t>not in order</t>
  </si>
  <si>
    <t>so as to と in order to の違い</t>
  </si>
  <si>
    <t>to 使い方</t>
  </si>
  <si>
    <t>not so as to 意味</t>
  </si>
  <si>
    <t>so as not to do</t>
  </si>
  <si>
    <t>so as to do 意味</t>
  </si>
  <si>
    <t>in order to so as to 違い</t>
  </si>
  <si>
    <t>so as not to 言い換え</t>
  </si>
  <si>
    <t>in order to not</t>
  </si>
  <si>
    <t>しないように 英語</t>
  </si>
  <si>
    <t>so as not to 例文</t>
  </si>
  <si>
    <t>so as to in order to 違い</t>
  </si>
  <si>
    <t>so as 構文</t>
  </si>
  <si>
    <t>so as</t>
  </si>
  <si>
    <t>so as to 否定</t>
  </si>
  <si>
    <t>しないようにする 英語</t>
  </si>
  <si>
    <t>as not to 意味</t>
  </si>
  <si>
    <t>しないために 英語</t>
  </si>
  <si>
    <t>in order not</t>
  </si>
  <si>
    <t>not to do 意味</t>
  </si>
  <si>
    <t>in order to so as to</t>
  </si>
  <si>
    <t>in order to 不定詞</t>
  </si>
  <si>
    <t>order not to</t>
  </si>
  <si>
    <t>in order to 否定形</t>
  </si>
  <si>
    <t>not to v</t>
  </si>
  <si>
    <t>not to 使い方</t>
  </si>
  <si>
    <t>not to 動詞の原形</t>
  </si>
  <si>
    <t>any 複数形</t>
  </si>
  <si>
    <t>any 単数 複数</t>
  </si>
  <si>
    <t>any 否定文</t>
  </si>
  <si>
    <t>any 肯定文</t>
  </si>
  <si>
    <t>anyのあとは複数形</t>
  </si>
  <si>
    <t>一つもない 英語</t>
  </si>
  <si>
    <t>肯定文 any</t>
  </si>
  <si>
    <t>anyの後 複数形</t>
  </si>
  <si>
    <t>any 単数</t>
  </si>
  <si>
    <t>any 疑問文</t>
  </si>
  <si>
    <t>any 複数</t>
  </si>
  <si>
    <t>anyの後 単数 複数</t>
  </si>
  <si>
    <t>any 複数形 単数形</t>
  </si>
  <si>
    <t>any のあとは複数形</t>
  </si>
  <si>
    <t>any 使い方</t>
  </si>
  <si>
    <t>some any 違い</t>
  </si>
  <si>
    <t>any 意味 疑問文</t>
  </si>
  <si>
    <t>peaches</t>
  </si>
  <si>
    <t>any 意味 否定文</t>
  </si>
  <si>
    <t>any</t>
  </si>
  <si>
    <t>not any 意味</t>
  </si>
  <si>
    <t>any 複数 単数</t>
  </si>
  <si>
    <t>any の後は複数形</t>
  </si>
  <si>
    <t>any 否定</t>
  </si>
  <si>
    <t>否定文 any</t>
  </si>
  <si>
    <t>any否定文</t>
  </si>
  <si>
    <t>some any 単数 複数</t>
  </si>
  <si>
    <t>not any 複数形</t>
  </si>
  <si>
    <t>any のあと</t>
  </si>
  <si>
    <t>any 単数形</t>
  </si>
  <si>
    <t>any 単数か複数か</t>
  </si>
  <si>
    <t>anyのあと</t>
  </si>
  <si>
    <t>any のあとは単数</t>
  </si>
  <si>
    <t>anyのあとは単数</t>
  </si>
  <si>
    <t>any 意味</t>
  </si>
  <si>
    <t>疑問文 any</t>
  </si>
  <si>
    <t>peach 複数形</t>
  </si>
  <si>
    <t>any の後 単数 複数</t>
  </si>
  <si>
    <t>any 単数 複数 違い</t>
  </si>
  <si>
    <t>any 肯定文 否定文</t>
  </si>
  <si>
    <t>any 後ろ</t>
  </si>
  <si>
    <t>not any 単数 複数</t>
  </si>
  <si>
    <t>any 単数扱い</t>
  </si>
  <si>
    <t>any 疑問文 意味</t>
  </si>
  <si>
    <t>some any 使い分け</t>
  </si>
  <si>
    <t>any of 複数形 意味</t>
  </si>
  <si>
    <t>anyのあと 単数</t>
  </si>
  <si>
    <t>anyの後は単数 複数</t>
  </si>
  <si>
    <t>anyの後ろ 単数 複数</t>
  </si>
  <si>
    <t>anyの後</t>
  </si>
  <si>
    <t>質量パーセント濃度</t>
  </si>
  <si>
    <t>質量パーセント濃度 求め方</t>
  </si>
  <si>
    <t>濃度計算</t>
  </si>
  <si>
    <t>理科 質量パーセント濃度</t>
  </si>
  <si>
    <t>質量パーセント濃度の求め方</t>
  </si>
  <si>
    <t>溶液の質量の求め方</t>
  </si>
  <si>
    <t>質量パーセント濃度とは</t>
  </si>
  <si>
    <t>理科質量パーセント濃度</t>
  </si>
  <si>
    <t>水溶液の条件</t>
  </si>
  <si>
    <t>水溶液 公式</t>
  </si>
  <si>
    <t>水溶液の濃度の求め方</t>
  </si>
  <si>
    <t>溶質の求め方</t>
  </si>
  <si>
    <t>質量パーセント濃度 公式</t>
  </si>
  <si>
    <t>質量パーセント濃度求め方</t>
  </si>
  <si>
    <t>砂糖水の溶質</t>
  </si>
  <si>
    <t>溶液 溶媒 溶質</t>
  </si>
  <si>
    <t>濃度の計算</t>
  </si>
  <si>
    <t>溶質溶媒溶液</t>
  </si>
  <si>
    <t>中1 理科 質量パーセント濃度 問題</t>
  </si>
  <si>
    <t>溶質 溶媒 溶液 求め 方</t>
  </si>
  <si>
    <t>濃度 計算</t>
  </si>
  <si>
    <t>溶媒の質量の求め方</t>
  </si>
  <si>
    <t>質量パーセント求め方</t>
  </si>
  <si>
    <t>水溶液公式</t>
  </si>
  <si>
    <t>溶解</t>
  </si>
  <si>
    <t>飽和水溶液 計算</t>
  </si>
  <si>
    <t>溶液の質量 求め方</t>
  </si>
  <si>
    <t>質量パーセント濃度 裏ワザ</t>
  </si>
  <si>
    <t>溶質の質量 求め方</t>
  </si>
  <si>
    <t>質量パーセント濃度 計算</t>
  </si>
  <si>
    <t>溶液の濃さ</t>
  </si>
  <si>
    <t>質量パーセント 求め方</t>
  </si>
  <si>
    <t>溶液溶媒溶質</t>
  </si>
  <si>
    <t>溶質を求める公式</t>
  </si>
  <si>
    <t>水溶液 定義</t>
  </si>
  <si>
    <t>質量パーセント濃度 密度 公式</t>
  </si>
  <si>
    <t>水溶液の公式</t>
  </si>
  <si>
    <t>溶媒の質量</t>
  </si>
  <si>
    <t>溶液のこさ</t>
  </si>
  <si>
    <t>水溶液の重さ</t>
  </si>
  <si>
    <t>溶液 溶質 溶媒</t>
  </si>
  <si>
    <t>溶液の質量</t>
  </si>
  <si>
    <t>水溶液 溶媒</t>
  </si>
  <si>
    <t>理科 溶媒</t>
  </si>
  <si>
    <t>砂糖水 溶質 溶媒</t>
  </si>
  <si>
    <t>質量%濃度求め方</t>
  </si>
  <si>
    <t>化学 濃度計算</t>
  </si>
  <si>
    <t>溶液分の溶質</t>
  </si>
  <si>
    <t>理科質量パーセント濃度求め方</t>
  </si>
  <si>
    <t>既約分数とは</t>
  </si>
  <si>
    <t>0.125 分数</t>
  </si>
  <si>
    <t>小数を分数に直す方法</t>
  </si>
  <si>
    <t>分数掛け算</t>
  </si>
  <si>
    <t>既約分数</t>
  </si>
  <si>
    <t>分数の計算</t>
  </si>
  <si>
    <t>分数 掛け算</t>
  </si>
  <si>
    <t>0.625 分数</t>
  </si>
  <si>
    <t>8分の1 小数</t>
  </si>
  <si>
    <t>5分の2を小数に直すと</t>
  </si>
  <si>
    <t>8分の3 小数</t>
  </si>
  <si>
    <t>5分の2 少数</t>
  </si>
  <si>
    <t>既約分数式</t>
  </si>
  <si>
    <t>分数に小数を使う</t>
  </si>
  <si>
    <t>25分の6を小数に直すと</t>
  </si>
  <si>
    <t>分数と小数の計算</t>
  </si>
  <si>
    <t>8分の3を小数に直すと</t>
  </si>
  <si>
    <t>8分の7を小数に直すと</t>
  </si>
  <si>
    <t>8分の11を小数に直すと</t>
  </si>
  <si>
    <t>25分の8を小数に直すと</t>
  </si>
  <si>
    <t>8分の5 小数</t>
  </si>
  <si>
    <t>25分の1 小数</t>
  </si>
  <si>
    <t>5分の2 小数</t>
  </si>
  <si>
    <t>8分の7を小数に</t>
  </si>
  <si>
    <t>約分できるかどうか</t>
  </si>
  <si>
    <t>規約分数</t>
  </si>
  <si>
    <t>5分の3 小数</t>
  </si>
  <si>
    <t>25分の3 少数</t>
  </si>
  <si>
    <t>5分の4を小数に直すと</t>
  </si>
  <si>
    <t>5分の8を小数に直すと</t>
  </si>
  <si>
    <t>8分の3÷3÷0.75</t>
  </si>
  <si>
    <t>分数の掛け算割り算</t>
  </si>
  <si>
    <t>五分の二 小数</t>
  </si>
  <si>
    <t>既約分数式とは</t>
  </si>
  <si>
    <t>8分の5を小数で表すと</t>
  </si>
  <si>
    <t>規約分数とは</t>
  </si>
  <si>
    <t>0、6 分数</t>
  </si>
  <si>
    <t>5分の2小数</t>
  </si>
  <si>
    <t>八分の三</t>
  </si>
  <si>
    <t>分数を小数に直す 何年生</t>
  </si>
  <si>
    <t>少数の素因数分解</t>
  </si>
  <si>
    <t>20分の1を小数に直すと</t>
  </si>
  <si>
    <t>20分の7を小数に直すと</t>
  </si>
  <si>
    <t>これ以上約分できない分数</t>
  </si>
  <si>
    <t>分数 説明</t>
  </si>
  <si>
    <t>小数点 計算 コツ</t>
  </si>
  <si>
    <t>5分の1 小数</t>
  </si>
  <si>
    <t>8分の一 少数</t>
  </si>
  <si>
    <t>八分の五 少数</t>
  </si>
  <si>
    <t>分数÷分数</t>
  </si>
  <si>
    <t>不定詞とは</t>
  </si>
  <si>
    <t>it is 形容詞 for 人 to do</t>
  </si>
  <si>
    <t>for of 使い分け</t>
  </si>
  <si>
    <t>ofとforの違い</t>
  </si>
  <si>
    <t>it is for to</t>
  </si>
  <si>
    <t>形容詞 of</t>
  </si>
  <si>
    <t>it is 形容詞</t>
  </si>
  <si>
    <t>not to do</t>
  </si>
  <si>
    <t>it is 形容詞 for 人 to</t>
  </si>
  <si>
    <t>不定詞 for of 使い分け</t>
  </si>
  <si>
    <t>of for 違い</t>
  </si>
  <si>
    <t>tell 人 to 動詞の原形</t>
  </si>
  <si>
    <t>forとofの違い</t>
  </si>
  <si>
    <t>appear to 不定詞</t>
  </si>
  <si>
    <t>不定詞 of for 使い分け</t>
  </si>
  <si>
    <t>it is 形容詞 of 人 to do 例文</t>
  </si>
  <si>
    <t>tell 人 to</t>
  </si>
  <si>
    <t>判断の根拠</t>
  </si>
  <si>
    <t>it is for 人 to</t>
  </si>
  <si>
    <t>不定詞 否定</t>
  </si>
  <si>
    <t>it is ~ for 人 to 例文</t>
  </si>
  <si>
    <t>it is 形容詞 of 人 to do</t>
  </si>
  <si>
    <t>不定詞 判断の根拠</t>
  </si>
  <si>
    <t>it is for 人 to of 違い</t>
  </si>
  <si>
    <t>for 人</t>
  </si>
  <si>
    <t>it is a for b to do 意味</t>
  </si>
  <si>
    <t>it is of 人 to</t>
  </si>
  <si>
    <t>it is 形容詞 for</t>
  </si>
  <si>
    <t>判断の根拠 不定詞</t>
  </si>
  <si>
    <t>of 人</t>
  </si>
  <si>
    <t>for of 使い分け 不定詞</t>
  </si>
  <si>
    <t>it is 形容詞 for 人 to do 使える形容詞</t>
  </si>
  <si>
    <t>it is 形容詞 for 人 to 動詞の原形</t>
  </si>
  <si>
    <t>careless of</t>
  </si>
  <si>
    <t>人の性質 of</t>
  </si>
  <si>
    <t>意味上の主語 for of 違い</t>
  </si>
  <si>
    <t>it is to</t>
  </si>
  <si>
    <t>it is 形容詞 for 人 to 動詞</t>
  </si>
  <si>
    <t>it's 形容詞 for 人 to 動詞</t>
  </si>
  <si>
    <t>不定詞 of for</t>
  </si>
  <si>
    <t>形容詞 of 人</t>
  </si>
  <si>
    <t>形容詞of</t>
  </si>
  <si>
    <t>careless for of 違い</t>
  </si>
  <si>
    <t>forと ofの違い 人</t>
  </si>
  <si>
    <t>it is careless of you</t>
  </si>
  <si>
    <t>it is for 人 to 意味</t>
  </si>
  <si>
    <t>it is 形容詞 to 不定詞</t>
  </si>
  <si>
    <t>of for 使い分け</t>
  </si>
  <si>
    <t>did not</t>
  </si>
  <si>
    <t>doとareの違い</t>
  </si>
  <si>
    <t>did 三人称単数</t>
  </si>
  <si>
    <t>didとは英語</t>
  </si>
  <si>
    <t>ダズの過去形</t>
  </si>
  <si>
    <t>did とは</t>
  </si>
  <si>
    <t>do 過去形 過去分詞</t>
  </si>
  <si>
    <t>did とは 英語</t>
  </si>
  <si>
    <t>not 過去形</t>
  </si>
  <si>
    <t>did 否定文</t>
  </si>
  <si>
    <t>過去形 do</t>
  </si>
  <si>
    <t>doのか固形</t>
  </si>
  <si>
    <t>did 原型</t>
  </si>
  <si>
    <t>didのあとの動詞</t>
  </si>
  <si>
    <t>dose 過去形</t>
  </si>
  <si>
    <t>not過去形</t>
  </si>
  <si>
    <t>過去形 三人称単数</t>
  </si>
  <si>
    <t>didは過去形</t>
  </si>
  <si>
    <t>did 肯定文</t>
  </si>
  <si>
    <t>didn't 過去形</t>
  </si>
  <si>
    <t>doの過去</t>
  </si>
  <si>
    <t>do 三人称</t>
  </si>
  <si>
    <t>do過去形 過去分詞</t>
  </si>
  <si>
    <t>否定文</t>
  </si>
  <si>
    <t>did のあとの動詞</t>
  </si>
  <si>
    <t>do does 使い分け</t>
  </si>
  <si>
    <t>do 過去</t>
  </si>
  <si>
    <t>doseの過去形</t>
  </si>
  <si>
    <t>否定文 過去形</t>
  </si>
  <si>
    <t>do の過去形は</t>
  </si>
  <si>
    <t>漢文</t>
  </si>
  <si>
    <t>漢文 勉強法</t>
  </si>
  <si>
    <t>漢文 読み方</t>
  </si>
  <si>
    <t>漢文 読み</t>
  </si>
  <si>
    <t>漢文早覚え速答法</t>
  </si>
  <si>
    <t>漢文 読み方 コツ</t>
  </si>
  <si>
    <t>漢文の読み方</t>
  </si>
  <si>
    <t>漢文読み方</t>
  </si>
  <si>
    <t>漢文勉強法</t>
  </si>
  <si>
    <t>漢文 読む順番 コツ</t>
  </si>
  <si>
    <t>高校入試 漢文 コツ</t>
  </si>
  <si>
    <t>漢文 漢字 読み</t>
  </si>
  <si>
    <t>漢文読み</t>
  </si>
  <si>
    <t>漢文 ルール</t>
  </si>
  <si>
    <t>漢文 読めない</t>
  </si>
  <si>
    <t>漢文 コツ 高校生</t>
  </si>
  <si>
    <t>漢文 コツ</t>
  </si>
  <si>
    <t>漢文 読めるようになるには</t>
  </si>
  <si>
    <t>漢詩 読み方 コツ</t>
  </si>
  <si>
    <t>漢文 読解 コツ</t>
  </si>
  <si>
    <t>漢文を読む</t>
  </si>
  <si>
    <t>漢文の勉強法</t>
  </si>
  <si>
    <t>漢文の習得</t>
  </si>
  <si>
    <t>漢文読み方コツ</t>
  </si>
  <si>
    <t>漢文 口語訳 やり方</t>
  </si>
  <si>
    <t>漢文 覚えること</t>
  </si>
  <si>
    <t>漢文 学び直し</t>
  </si>
  <si>
    <t>漢文 の 読み方 コツ</t>
  </si>
  <si>
    <t>国語 漢文 読み方</t>
  </si>
  <si>
    <t>漢文 音読</t>
  </si>
  <si>
    <t>漢文読めるようになるには</t>
  </si>
  <si>
    <t>漢文 勉強の仕方</t>
  </si>
  <si>
    <t>漢文 現代語訳 やり方</t>
  </si>
  <si>
    <t>漢文ルール</t>
  </si>
  <si>
    <t>漢文読むコツ</t>
  </si>
  <si>
    <t>漢文独特の言い回しとは</t>
  </si>
  <si>
    <t>漢文 読むコツ</t>
  </si>
  <si>
    <t>漢文 句形 優先 順位</t>
  </si>
  <si>
    <t>漢文 覚えるべきこと</t>
  </si>
  <si>
    <t>漢文 読み方 単語</t>
  </si>
  <si>
    <t>漢文コツ</t>
  </si>
  <si>
    <t>漢文の読み方 コツ</t>
  </si>
  <si>
    <t>再読文字 覚え方</t>
  </si>
  <si>
    <t>国語 漢文 コツ</t>
  </si>
  <si>
    <t>漢文 学習法</t>
  </si>
  <si>
    <t>漢文 読めない漢字</t>
  </si>
  <si>
    <t>漢詩 勉強法</t>
  </si>
  <si>
    <t>kannbunn</t>
  </si>
  <si>
    <t>漢字 受験対策</t>
  </si>
  <si>
    <t>漢文 抑えるポイント</t>
  </si>
  <si>
    <t>地震計 仕組み 中学</t>
  </si>
  <si>
    <t>p波 s波 速さ 求め方</t>
  </si>
  <si>
    <t>マグニチュード 初期微動継続時間</t>
  </si>
  <si>
    <t>地震 理科</t>
  </si>
  <si>
    <t>地震の速さの求め方</t>
  </si>
  <si>
    <t>地震 中学</t>
  </si>
  <si>
    <t>地震理科</t>
  </si>
  <si>
    <t>理科 地震発生時刻 求め方</t>
  </si>
  <si>
    <t>地震の計算</t>
  </si>
  <si>
    <t>マグニチュードと初期微動継続時間</t>
  </si>
  <si>
    <t>マグニチュード 初期微動継続時間 関係</t>
  </si>
  <si>
    <t>p波 s波 速度 求め方</t>
  </si>
  <si>
    <t>中一理科 地震計算</t>
  </si>
  <si>
    <t>初期微動の速さの求め方</t>
  </si>
  <si>
    <t>地震発生時刻 求め方 簡単</t>
  </si>
  <si>
    <t>マグニチュード 計算 中学</t>
  </si>
  <si>
    <t>地震 p波 s波 求め方</t>
  </si>
  <si>
    <t>マグニチュードが大きいと初期微動継続時間</t>
  </si>
  <si>
    <t>中1 理科 地震 計算</t>
  </si>
  <si>
    <t>マグニチュード 初期微動継続時間 変わる</t>
  </si>
  <si>
    <t>p波の求め方</t>
  </si>
  <si>
    <t>地震速さ求め方</t>
  </si>
  <si>
    <t>p波求め方</t>
  </si>
  <si>
    <t>s波による揺れ 名称</t>
  </si>
  <si>
    <t>地震計の仕組み 中学理科</t>
  </si>
  <si>
    <t>地震 中学受験</t>
  </si>
  <si>
    <t>中1理科地震計算</t>
  </si>
  <si>
    <t>地震中学</t>
  </si>
  <si>
    <t>理科 地震が発生した時刻の求め方</t>
  </si>
  <si>
    <t>初期微動 速さ 求め方</t>
  </si>
  <si>
    <t>初期微動が長いと</t>
  </si>
  <si>
    <t>初期微動求め方</t>
  </si>
  <si>
    <t>理科 地震 発生時刻 求め方</t>
  </si>
  <si>
    <t>初期 微動 求め方</t>
  </si>
  <si>
    <t>初期微動 求め方</t>
  </si>
  <si>
    <t>地震 速さ 求め方</t>
  </si>
  <si>
    <t>地震の伝わる速さ 求め方</t>
  </si>
  <si>
    <t>震源からの距離 求め方 中1</t>
  </si>
  <si>
    <t>p波 s波速さ</t>
  </si>
  <si>
    <t>中1地震計算</t>
  </si>
  <si>
    <t>主要動を伝える波の速さの求め方</t>
  </si>
  <si>
    <t>初期微動速さ求め方</t>
  </si>
  <si>
    <t>地震の揺れの広がり方</t>
  </si>
  <si>
    <t>中1 地震 計算</t>
  </si>
  <si>
    <t>中学理科地震の計算</t>
  </si>
  <si>
    <t>初期 微動 継続時間 長いほど</t>
  </si>
  <si>
    <t>初期微動のあと</t>
  </si>
  <si>
    <t>地震 p波 速さ 求め方</t>
  </si>
  <si>
    <t>地震 計算 公式</t>
  </si>
  <si>
    <t>地震 計算問題 解き方</t>
  </si>
  <si>
    <t>英検準2級</t>
  </si>
  <si>
    <t>英検準2級 合格率</t>
  </si>
  <si>
    <t>英検準2級合格率</t>
  </si>
  <si>
    <t>英検準二級 合格率</t>
  </si>
  <si>
    <t>英検準2級 中学生 取得率</t>
  </si>
  <si>
    <t>英検 準2級合格率 中学生</t>
  </si>
  <si>
    <t>英検 準2級 中学生 すごい</t>
  </si>
  <si>
    <t>中2 英検準2級</t>
  </si>
  <si>
    <t>英検 準2級 中学生 取得率</t>
  </si>
  <si>
    <t>英検準2級 中学生</t>
  </si>
  <si>
    <t>英検準2級 中2</t>
  </si>
  <si>
    <t>中2で英検準2級</t>
  </si>
  <si>
    <t>英検 準2級レベル 中学生</t>
  </si>
  <si>
    <t>英検準2級合格率 中学生</t>
  </si>
  <si>
    <t>英検準2級 合格率 中学生</t>
  </si>
  <si>
    <t>英検 準二級 合格率</t>
  </si>
  <si>
    <t>中学生 英検準2級 取得率</t>
  </si>
  <si>
    <t>英検 準2級 合格率</t>
  </si>
  <si>
    <t>中学生 英検準2級</t>
  </si>
  <si>
    <t>英検準二級合格率</t>
  </si>
  <si>
    <t>数検準2級合格率 中学生</t>
  </si>
  <si>
    <t>英検2級 中学生 取得率</t>
  </si>
  <si>
    <t>英検準二級 中2</t>
  </si>
  <si>
    <t>英検 準2級 レベル 合格率</t>
  </si>
  <si>
    <t>英検 準二級 合格率 中学生</t>
  </si>
  <si>
    <t>英検 準二 級合格率 中学生</t>
  </si>
  <si>
    <t>英検 準2級 中学生 難しい</t>
  </si>
  <si>
    <t>英検 準2級 中1 合格率</t>
  </si>
  <si>
    <t>英検準二級</t>
  </si>
  <si>
    <t>英検 準2級 中学3年生 合格率</t>
  </si>
  <si>
    <t>中学2年生 英検準2級</t>
  </si>
  <si>
    <t>英検 準二 級合格率</t>
  </si>
  <si>
    <t>準二級 英検</t>
  </si>
  <si>
    <t>英検準2級 中2 合格率</t>
  </si>
  <si>
    <t>中2英検準2級</t>
  </si>
  <si>
    <t>中3で英検準2級</t>
  </si>
  <si>
    <t>英検 2級 中学生 取得率</t>
  </si>
  <si>
    <t>英検準2級 中3</t>
  </si>
  <si>
    <t>英検準2級 中1 合格率</t>
  </si>
  <si>
    <t>英検準二級 中学生 合格率</t>
  </si>
  <si>
    <t>英検 準2級 中2 合格率</t>
  </si>
  <si>
    <t>英検準2級中学生</t>
  </si>
  <si>
    <t>英検 準二級</t>
  </si>
  <si>
    <t>中学生で英検準2級</t>
  </si>
  <si>
    <t>英検準2級中2</t>
  </si>
  <si>
    <t>英 検 準二 級レベル 中学生</t>
  </si>
  <si>
    <t>中2 英検</t>
  </si>
  <si>
    <t>英検準2級 中学2年生 合格率</t>
  </si>
  <si>
    <t>英検 準二級 中2</t>
  </si>
  <si>
    <t>準2級 合格率</t>
  </si>
  <si>
    <t>否定疑問文 答え方</t>
  </si>
  <si>
    <t>aren't you</t>
  </si>
  <si>
    <t>don't you 答え方</t>
  </si>
  <si>
    <t>回答yes 意味</t>
  </si>
  <si>
    <t>否定疑問</t>
  </si>
  <si>
    <t>否定疑問文 例文</t>
  </si>
  <si>
    <t>否定疑問文とは</t>
  </si>
  <si>
    <t>英語 否定疑問文</t>
  </si>
  <si>
    <t>否定の疑問文</t>
  </si>
  <si>
    <t>英語 否定疑問文 答え方</t>
  </si>
  <si>
    <t>否定疑問文答え方</t>
  </si>
  <si>
    <t>are you 答え方</t>
  </si>
  <si>
    <t>否定疑問文の答え方</t>
  </si>
  <si>
    <t>do we 疑問文</t>
  </si>
  <si>
    <t>否定形の疑問文</t>
  </si>
  <si>
    <t>are they 答え方</t>
  </si>
  <si>
    <t>don't we 意味</t>
  </si>
  <si>
    <t>no they aren't</t>
  </si>
  <si>
    <t>aren't you?</t>
  </si>
  <si>
    <t>疑問否定文</t>
  </si>
  <si>
    <t>否定文 例文</t>
  </si>
  <si>
    <t>aren’t you</t>
  </si>
  <si>
    <t>no you don't 意味</t>
  </si>
  <si>
    <t>don't you 疑問文</t>
  </si>
  <si>
    <t>否定文の疑問文</t>
  </si>
  <si>
    <t>疑問文 否定文</t>
  </si>
  <si>
    <t>don't 疑問文</t>
  </si>
  <si>
    <t>否定の疑問文 答え方</t>
  </si>
  <si>
    <t>否定の疑問文 英語</t>
  </si>
  <si>
    <t>否定疑問 答え方</t>
  </si>
  <si>
    <t>are you の答え方</t>
  </si>
  <si>
    <t>aren't you 発音</t>
  </si>
  <si>
    <t>don't you 返し 方</t>
  </si>
  <si>
    <t>疑問文 否定</t>
  </si>
  <si>
    <t>aren't you 答え方</t>
  </si>
  <si>
    <t>don't they 意味</t>
  </si>
  <si>
    <t>not 疑問文 答え方</t>
  </si>
  <si>
    <t>否定 疑問文</t>
  </si>
  <si>
    <t>否定の疑問文の答え方</t>
  </si>
  <si>
    <t>否定形疑問文</t>
  </si>
  <si>
    <t>英語 yes no 答え方</t>
  </si>
  <si>
    <t>aren't don't 違い</t>
  </si>
  <si>
    <t>no we don't</t>
  </si>
  <si>
    <t>否定文 疑問文</t>
  </si>
  <si>
    <t>疑問文否定文</t>
  </si>
  <si>
    <t>英語 疑問文 答え方</t>
  </si>
  <si>
    <t>be going to 疑問文 答え方</t>
  </si>
  <si>
    <t>need 疑問文</t>
  </si>
  <si>
    <t>no i don ' t</t>
  </si>
  <si>
    <t>how long</t>
  </si>
  <si>
    <t>how long 意味</t>
  </si>
  <si>
    <t>ハウロング 意味</t>
  </si>
  <si>
    <t>ハウロング</t>
  </si>
  <si>
    <t>how long 答え方</t>
  </si>
  <si>
    <t>how long 例文</t>
  </si>
  <si>
    <t>how long time</t>
  </si>
  <si>
    <t>how long time 意味</t>
  </si>
  <si>
    <t>howlong</t>
  </si>
  <si>
    <t>how long does it take 答え方</t>
  </si>
  <si>
    <t>howlong 意味</t>
  </si>
  <si>
    <t>how long 使い方</t>
  </si>
  <si>
    <t>ハウロング 答え方</t>
  </si>
  <si>
    <t>時間の長さ 英語</t>
  </si>
  <si>
    <t>take long</t>
  </si>
  <si>
    <t>はうろんぐ</t>
  </si>
  <si>
    <t>ハウロングダズイットテイク</t>
  </si>
  <si>
    <t>how long意味</t>
  </si>
  <si>
    <t>how long did it take 答え方</t>
  </si>
  <si>
    <t>どのくらいかかる</t>
  </si>
  <si>
    <t>ハウロング 和訳</t>
  </si>
  <si>
    <t>ハウロング 英語</t>
  </si>
  <si>
    <t>for how long</t>
  </si>
  <si>
    <t>how long do</t>
  </si>
  <si>
    <t>how long did you stay there 答え方</t>
  </si>
  <si>
    <t>how long will</t>
  </si>
  <si>
    <t>for how long 意味</t>
  </si>
  <si>
    <t>how long 疑問文</t>
  </si>
  <si>
    <t>どのくらい 長く 英語</t>
  </si>
  <si>
    <t>どれくらいかかる</t>
  </si>
  <si>
    <t>how long 返し方</t>
  </si>
  <si>
    <t>how long do you</t>
  </si>
  <si>
    <t>how long how far 違い</t>
  </si>
  <si>
    <t>how long is it</t>
  </si>
  <si>
    <t>間接疑問文 how</t>
  </si>
  <si>
    <t>how long does</t>
  </si>
  <si>
    <t>how long と how long time の違い</t>
  </si>
  <si>
    <t>what long</t>
  </si>
  <si>
    <t>ハウロングとは</t>
  </si>
  <si>
    <t>how long の答え方</t>
  </si>
  <si>
    <t>how long で聞かれた時の答え方</t>
  </si>
  <si>
    <t>ハウロングタイム 意味</t>
  </si>
  <si>
    <t>how long 文法</t>
  </si>
  <si>
    <t>how long have you been 答え方</t>
  </si>
  <si>
    <t>how long?</t>
  </si>
  <si>
    <t>as long as 意味</t>
  </si>
  <si>
    <t>how farと how longの違い</t>
  </si>
  <si>
    <t>how long答え方</t>
  </si>
  <si>
    <t>how long is</t>
  </si>
  <si>
    <t>百葉箱とは</t>
  </si>
  <si>
    <t>天気記号</t>
  </si>
  <si>
    <t>百葉箱 高さ</t>
  </si>
  <si>
    <t>百葉箱 向き</t>
  </si>
  <si>
    <t>百葉箱 とは</t>
  </si>
  <si>
    <t>天気 記号</t>
  </si>
  <si>
    <t>百葉そう</t>
  </si>
  <si>
    <t>16方位</t>
  </si>
  <si>
    <t>百葉箱 方角</t>
  </si>
  <si>
    <t>百葉箱 扉の向き</t>
  </si>
  <si>
    <t>中2理科 天気 問題</t>
  </si>
  <si>
    <t>百葉箱向き</t>
  </si>
  <si>
    <t>百葉箱 北向き</t>
  </si>
  <si>
    <t>天気マーク 記号</t>
  </si>
  <si>
    <t>理科 晴れの記号</t>
  </si>
  <si>
    <t>理科 中2 天気 問題</t>
  </si>
  <si>
    <t>百葉箱 意味</t>
  </si>
  <si>
    <t>百葉箱高さ</t>
  </si>
  <si>
    <t>天気 雲量 中学</t>
  </si>
  <si>
    <t>天気記号 二重丸</t>
  </si>
  <si>
    <t>百葉箱の扉の向き</t>
  </si>
  <si>
    <t>湿度 測り方</t>
  </si>
  <si>
    <t>中2 理科 天気 問題</t>
  </si>
  <si>
    <t>百葉箱 場所</t>
  </si>
  <si>
    <t>◎ 天気記号</t>
  </si>
  <si>
    <t>風向き 見方 中学</t>
  </si>
  <si>
    <t>十六方位</t>
  </si>
  <si>
    <t>中2理科天気問題</t>
  </si>
  <si>
    <t>中学受験 天気</t>
  </si>
  <si>
    <t>天気記号 中学受験</t>
  </si>
  <si>
    <t>湿度表 読み方</t>
  </si>
  <si>
    <t>理科 風向き</t>
  </si>
  <si>
    <t>百葉箱の高さ</t>
  </si>
  <si>
    <t>天気記号 中学</t>
  </si>
  <si>
    <t>天気の記号</t>
  </si>
  <si>
    <t>百葉箱 仕組み</t>
  </si>
  <si>
    <t>乾湿計 湿度 求め方</t>
  </si>
  <si>
    <t>天気予報 マーク 一覧</t>
  </si>
  <si>
    <t>湿度 ll 意味</t>
  </si>
  <si>
    <t>理科中2天気 問題</t>
  </si>
  <si>
    <t>理科風向き</t>
  </si>
  <si>
    <t>快晴 記号</t>
  </si>
  <si>
    <t>曇り 天気記号</t>
  </si>
  <si>
    <t>校庭にある白い箱</t>
  </si>
  <si>
    <t>湿度測り方</t>
  </si>
  <si>
    <t>百葉箱 と は</t>
  </si>
  <si>
    <t>百葉箱って何</t>
  </si>
  <si>
    <t>百葉箱の中に入っているもの</t>
  </si>
  <si>
    <t>雲量9 天気</t>
  </si>
  <si>
    <t>far from</t>
  </si>
  <si>
    <t>far from 意味</t>
  </si>
  <si>
    <t>far</t>
  </si>
  <si>
    <t>near 品詞</t>
  </si>
  <si>
    <t>far from 例文</t>
  </si>
  <si>
    <t>from 品詞</t>
  </si>
  <si>
    <t>far 品詞</t>
  </si>
  <si>
    <t>far from 言い換え</t>
  </si>
  <si>
    <t>near 前置詞</t>
  </si>
  <si>
    <t>be far from</t>
  </si>
  <si>
    <t>far 副詞</t>
  </si>
  <si>
    <t>near from</t>
  </si>
  <si>
    <t>far from a</t>
  </si>
  <si>
    <t>from 何詞</t>
  </si>
  <si>
    <t>be far from 意味</t>
  </si>
  <si>
    <t>far 使い方</t>
  </si>
  <si>
    <t>farfrom</t>
  </si>
  <si>
    <t>far from意味</t>
  </si>
  <si>
    <t>from far</t>
  </si>
  <si>
    <t>far品詞</t>
  </si>
  <si>
    <t>near 形容詞</t>
  </si>
  <si>
    <t>ファーフロム 意味</t>
  </si>
  <si>
    <t>far 形容詞</t>
  </si>
  <si>
    <t>farfrom 意味</t>
  </si>
  <si>
    <t>near 副詞</t>
  </si>
  <si>
    <t>near品詞</t>
  </si>
  <si>
    <t>far from 形容詞</t>
  </si>
  <si>
    <t>far 反対語</t>
  </si>
  <si>
    <t>far from 使い方</t>
  </si>
  <si>
    <t>from品詞</t>
  </si>
  <si>
    <t>near far</t>
  </si>
  <si>
    <t>から遠い 英語</t>
  </si>
  <si>
    <t>far 動詞</t>
  </si>
  <si>
    <t>遠くに 英語</t>
  </si>
  <si>
    <t>far from 品詞</t>
  </si>
  <si>
    <t>far 意味</t>
  </si>
  <si>
    <t>far from that</t>
  </si>
  <si>
    <t>from 形容詞</t>
  </si>
  <si>
    <t>前置詞 near</t>
  </si>
  <si>
    <t>far from どころか</t>
  </si>
  <si>
    <t>far 名詞</t>
  </si>
  <si>
    <t>near and far 意味</t>
  </si>
  <si>
    <t>near 何詞</t>
  </si>
  <si>
    <t>near 反対語</t>
  </si>
  <si>
    <t>近い 遠い 英語</t>
  </si>
  <si>
    <t>遠い 品詞</t>
  </si>
  <si>
    <t>遠く 品詞</t>
  </si>
  <si>
    <t>遠く 英語</t>
  </si>
  <si>
    <t>遠くから 英語</t>
  </si>
  <si>
    <t>near from 意味</t>
  </si>
  <si>
    <t>アロットオブ</t>
  </si>
  <si>
    <t>a lot of の後ろ</t>
  </si>
  <si>
    <t>a lot of</t>
  </si>
  <si>
    <t>a lot of 複数形</t>
  </si>
  <si>
    <t>a lot of 複数</t>
  </si>
  <si>
    <t>a lot ofの後ろ</t>
  </si>
  <si>
    <t>アロットオブ 単数</t>
  </si>
  <si>
    <t>a lot of 不可算名詞</t>
  </si>
  <si>
    <t>many kinds of の後ろ</t>
  </si>
  <si>
    <t>a lot of のあとは単数ですか</t>
  </si>
  <si>
    <t>a few 複数形</t>
  </si>
  <si>
    <t>a lot of 単数 複数 どっち</t>
  </si>
  <si>
    <t>a lot of 単数 複数</t>
  </si>
  <si>
    <t>few 単数 複数</t>
  </si>
  <si>
    <t>a lot of のあとは複数形</t>
  </si>
  <si>
    <t>a few 単数 複数</t>
  </si>
  <si>
    <t>a lot of 後ろ</t>
  </si>
  <si>
    <t>アロットオブの後ろ</t>
  </si>
  <si>
    <t>alotof 単数</t>
  </si>
  <si>
    <t>little</t>
  </si>
  <si>
    <t>a lot ofのあとは複数形</t>
  </si>
  <si>
    <t>fewのあと 複数</t>
  </si>
  <si>
    <t>few 複数形</t>
  </si>
  <si>
    <t>a lot of 不可算名詞 単数扱い</t>
  </si>
  <si>
    <t>a few 可算名詞</t>
  </si>
  <si>
    <t>a lot of 複数 単数</t>
  </si>
  <si>
    <t>a lot ofの後</t>
  </si>
  <si>
    <t>a lot of 複数扱い</t>
  </si>
  <si>
    <t>a lot of の後</t>
  </si>
  <si>
    <t>a lot ofのあと</t>
  </si>
  <si>
    <t>a lot of のあと</t>
  </si>
  <si>
    <t>a lot of 三人称単数</t>
  </si>
  <si>
    <t>a few 単数</t>
  </si>
  <si>
    <t>a lot of の後ろ 単数</t>
  </si>
  <si>
    <t>a lot ofの後ろは複数形</t>
  </si>
  <si>
    <t>クラッカー 英語</t>
  </si>
  <si>
    <t>a lot of の後は複数形</t>
  </si>
  <si>
    <t>lots of の 後ろ</t>
  </si>
  <si>
    <t>a lot of 三単現</t>
  </si>
  <si>
    <t>few 後ろ 複数形</t>
  </si>
  <si>
    <t>アロットオブ 複数形</t>
  </si>
  <si>
    <t>アロットオブの後</t>
  </si>
  <si>
    <t>a lot of 単数扱い 複数扱い</t>
  </si>
  <si>
    <t>クリッカー 英語</t>
  </si>
  <si>
    <t>a few 複数</t>
  </si>
  <si>
    <t>alotof</t>
  </si>
  <si>
    <t>fewの後ろ</t>
  </si>
  <si>
    <t>a lot of sつける</t>
  </si>
  <si>
    <t>there is no</t>
  </si>
  <si>
    <t>there is 構文</t>
  </si>
  <si>
    <t>there are no</t>
  </si>
  <si>
    <t>there is not</t>
  </si>
  <si>
    <t>there is not とthere is no の違い</t>
  </si>
  <si>
    <t>no 名詞</t>
  </si>
  <si>
    <t>is there any</t>
  </si>
  <si>
    <t>there is 否定文</t>
  </si>
  <si>
    <t>there are not</t>
  </si>
  <si>
    <t>there is no ing</t>
  </si>
  <si>
    <t>there is no 意味</t>
  </si>
  <si>
    <t>there are</t>
  </si>
  <si>
    <t>there is no 複数形</t>
  </si>
  <si>
    <t>there is not any</t>
  </si>
  <si>
    <t>there is no there are no</t>
  </si>
  <si>
    <t>no 名詞 単数 複数</t>
  </si>
  <si>
    <t>there are no 意味</t>
  </si>
  <si>
    <t>there is any</t>
  </si>
  <si>
    <t>there is no 名詞</t>
  </si>
  <si>
    <t>there is no 単数 複数</t>
  </si>
  <si>
    <t>there are not any</t>
  </si>
  <si>
    <t>no not any</t>
  </si>
  <si>
    <t>areの否定形</t>
  </si>
  <si>
    <t>are 否定文</t>
  </si>
  <si>
    <t>there are no 複数形</t>
  </si>
  <si>
    <t>there is not there is no 違い</t>
  </si>
  <si>
    <t>none</t>
  </si>
  <si>
    <t>there is no there are no どっち</t>
  </si>
  <si>
    <t>are 否定形</t>
  </si>
  <si>
    <t>there are any</t>
  </si>
  <si>
    <t>no none 違い</t>
  </si>
  <si>
    <t>is there any are there any 違い</t>
  </si>
  <si>
    <t>there is no -ing</t>
  </si>
  <si>
    <t>areの否定文</t>
  </si>
  <si>
    <t>there isn't any 意味</t>
  </si>
  <si>
    <t>there and not there</t>
  </si>
  <si>
    <t>there any</t>
  </si>
  <si>
    <t>there are 例文</t>
  </si>
  <si>
    <t>there is no not 違い</t>
  </si>
  <si>
    <t>is there</t>
  </si>
  <si>
    <t>there is nothing</t>
  </si>
  <si>
    <t>there are 否定文</t>
  </si>
  <si>
    <t>not any no</t>
  </si>
  <si>
    <t>not any 名詞</t>
  </si>
  <si>
    <t>there is 文型</t>
  </si>
  <si>
    <t>there is構文</t>
  </si>
  <si>
    <t>there 否定文</t>
  </si>
  <si>
    <t>there's not</t>
  </si>
  <si>
    <t>are 否定</t>
  </si>
  <si>
    <t>no are not</t>
  </si>
  <si>
    <t>確実に暗記する方法</t>
  </si>
  <si>
    <t>暗記する方法</t>
  </si>
  <si>
    <t>30分で暗記する方法</t>
  </si>
  <si>
    <t>1日で暗記する方法</t>
  </si>
  <si>
    <t>？</t>
  </si>
  <si>
    <t>長文を暗記する方法</t>
  </si>
  <si>
    <t>短時間で暗記する方法</t>
  </si>
  <si>
    <t>一瞬で暗記する方法</t>
  </si>
  <si>
    <t>文章を暗記する方法</t>
  </si>
  <si>
    <t>暗記 コツ</t>
  </si>
  <si>
    <t>文章 暗記 コツ</t>
  </si>
  <si>
    <t>文章を覚える方法</t>
  </si>
  <si>
    <t>短期 間 で 長い文章を覚える方法</t>
  </si>
  <si>
    <t>一夜漬け 効果</t>
  </si>
  <si>
    <t>覚え方</t>
  </si>
  <si>
    <t>文章暗記 コツ</t>
  </si>
  <si>
    <t>短時間で覚える方法</t>
  </si>
  <si>
    <t>長文暗記 コツ</t>
  </si>
  <si>
    <t>暗記 コツ 短時間</t>
  </si>
  <si>
    <t>長文 暗記方法</t>
  </si>
  <si>
    <t>一瞬で覚える方法</t>
  </si>
  <si>
    <t>文章覚えるコツ</t>
  </si>
  <si>
    <t>寝る前5分 暗記ブック 効果</t>
  </si>
  <si>
    <t>覚える方法</t>
  </si>
  <si>
    <t>暗記方法</t>
  </si>
  <si>
    <t>暗記 方法 短時間</t>
  </si>
  <si>
    <t>暗記 時間</t>
  </si>
  <si>
    <t>暗記する方法 短時間</t>
  </si>
  <si>
    <t>文章を暗記するコツ</t>
  </si>
  <si>
    <t>長文 暗記 コツ</t>
  </si>
  <si>
    <t>暗記 短時間</t>
  </si>
  <si>
    <t>長い文章を覚える方法</t>
  </si>
  <si>
    <t>文章を丸暗記する方法</t>
  </si>
  <si>
    <t>暗記 短時間 大量</t>
  </si>
  <si>
    <t>速攻 で暗記する方法</t>
  </si>
  <si>
    <t>文章の覚え方</t>
  </si>
  <si>
    <t>文章暗記のコツ</t>
  </si>
  <si>
    <t>長い文を暗記する方法</t>
  </si>
  <si>
    <t>長文暗記</t>
  </si>
  <si>
    <t>短時間暗記</t>
  </si>
  <si>
    <t>暗記のコツ</t>
  </si>
  <si>
    <t>長文 覚え方</t>
  </si>
  <si>
    <t>文章 丸暗記 コツ</t>
  </si>
  <si>
    <t>長文を覚える方法</t>
  </si>
  <si>
    <t>文章を覚えるコツ</t>
  </si>
  <si>
    <t>文章暗記</t>
  </si>
  <si>
    <t>暗記をする方法</t>
  </si>
  <si>
    <t>長文覚える方法</t>
  </si>
  <si>
    <t>文を暗記する方法</t>
  </si>
  <si>
    <t>文章 覚える方法</t>
  </si>
  <si>
    <t>誰が 英語</t>
  </si>
  <si>
    <t>whoで聞かれた時の答え方</t>
  </si>
  <si>
    <t>who 答え方</t>
  </si>
  <si>
    <t>誰が英語</t>
  </si>
  <si>
    <t>who で聞かれた時の答え方</t>
  </si>
  <si>
    <t>whoの答え方</t>
  </si>
  <si>
    <t>who 三単現</t>
  </si>
  <si>
    <t>whoのあと 三単現</t>
  </si>
  <si>
    <t>who is the</t>
  </si>
  <si>
    <t>who 三人称単数扱い</t>
  </si>
  <si>
    <t>誰が英語で</t>
  </si>
  <si>
    <t>who の答え方</t>
  </si>
  <si>
    <t>who is 答え方</t>
  </si>
  <si>
    <t>who 三人称</t>
  </si>
  <si>
    <t>who答え方</t>
  </si>
  <si>
    <t>あれは誰ですか 英語</t>
  </si>
  <si>
    <t>who のあと 三単現</t>
  </si>
  <si>
    <t>who 三人称単数</t>
  </si>
  <si>
    <t>who 主語</t>
  </si>
  <si>
    <t>which 意味</t>
  </si>
  <si>
    <t>whoと聞かれた時の答え方</t>
  </si>
  <si>
    <t>whoのあと</t>
  </si>
  <si>
    <t>whoは三人称単数</t>
  </si>
  <si>
    <t>whoの後</t>
  </si>
  <si>
    <t>は誰ですか</t>
  </si>
  <si>
    <t>who does</t>
  </si>
  <si>
    <t>who 主語になる</t>
  </si>
  <si>
    <t>英語 who</t>
  </si>
  <si>
    <t>who plays the piano 答え方</t>
  </si>
  <si>
    <t>who のあと</t>
  </si>
  <si>
    <t>whoで聞かれたら 答え方</t>
  </si>
  <si>
    <t>whoで聞かれたらなんて答える</t>
  </si>
  <si>
    <t>whoの使い方</t>
  </si>
  <si>
    <t>who does it</t>
  </si>
  <si>
    <t>who 動詞にs</t>
  </si>
  <si>
    <t>whomとは</t>
  </si>
  <si>
    <t>whoの疑問文の答え方</t>
  </si>
  <si>
    <t>どれ 英語</t>
  </si>
  <si>
    <t>関係代名詞 who 例文</t>
  </si>
  <si>
    <t>which 用法</t>
  </si>
  <si>
    <t>who play</t>
  </si>
  <si>
    <t>who 一般動詞 疑問文</t>
  </si>
  <si>
    <t>who 単数扱い</t>
  </si>
  <si>
    <t>whoで聞かれたら</t>
  </si>
  <si>
    <t>whoの後にdo</t>
  </si>
  <si>
    <t>どの 英語</t>
  </si>
  <si>
    <t>誰が使いますか 英語</t>
  </si>
  <si>
    <t>てこの原理</t>
  </si>
  <si>
    <t>てこの原理とは</t>
  </si>
  <si>
    <t>てこの原理 わかりやすい</t>
  </si>
  <si>
    <t>テコの原理</t>
  </si>
  <si>
    <t>支点力点作用点</t>
  </si>
  <si>
    <t>てこの原理を使った道具</t>
  </si>
  <si>
    <t>てこのげんり</t>
  </si>
  <si>
    <t>てこの原理 公式</t>
  </si>
  <si>
    <t>てこの原理 支点 力点 作用点</t>
  </si>
  <si>
    <t>てこの原理で、棒を支える固定された点を「支点」、力を加える点を「力点」。では、物が動く点は？</t>
  </si>
  <si>
    <t>てこの原理とは 簡単に</t>
  </si>
  <si>
    <t>テコの原理とは</t>
  </si>
  <si>
    <t>動滑車と定滑車の違い</t>
  </si>
  <si>
    <t>てこキッズ</t>
  </si>
  <si>
    <t>てこ</t>
  </si>
  <si>
    <t>てこの原理 種類</t>
  </si>
  <si>
    <t>てこの原理 簡単に</t>
  </si>
  <si>
    <t>理科 てこの原理</t>
  </si>
  <si>
    <t>てこの原理 わかりやすく</t>
  </si>
  <si>
    <t>てこの原理 意味</t>
  </si>
  <si>
    <t>てこの原理 計算</t>
  </si>
  <si>
    <t>てこの原理 とは</t>
  </si>
  <si>
    <t>ブランコ てこ</t>
  </si>
  <si>
    <t>支点 力点 作用点</t>
  </si>
  <si>
    <t>理科てこの原理</t>
  </si>
  <si>
    <t>てこ 原理</t>
  </si>
  <si>
    <t>ブランコてこ</t>
  </si>
  <si>
    <t>輪軸 てこ</t>
  </si>
  <si>
    <t>理科 支点 力点 作用点</t>
  </si>
  <si>
    <t>てこの 原理</t>
  </si>
  <si>
    <t>てこの原理 てことは</t>
  </si>
  <si>
    <t>てこの原理 中学</t>
  </si>
  <si>
    <t>ブランコ てこの原理</t>
  </si>
  <si>
    <t>小さい力で重いものを持ち上げるには</t>
  </si>
  <si>
    <t>梃子の原理</t>
  </si>
  <si>
    <t>てこの原理 仕組み</t>
  </si>
  <si>
    <t>てこの原理 説明</t>
  </si>
  <si>
    <t>てこの原理のてことは</t>
  </si>
  <si>
    <t>てこの性質</t>
  </si>
  <si>
    <t>梃子</t>
  </si>
  <si>
    <t>てこ 輪軸</t>
  </si>
  <si>
    <t>てこの仕組み</t>
  </si>
  <si>
    <t>てこの原理種類</t>
  </si>
  <si>
    <t>てこ原理</t>
  </si>
  <si>
    <t>ふりこクイズ</t>
  </si>
  <si>
    <t>支点から力点までの距離</t>
  </si>
  <si>
    <t>6年生 理科 てこの原理</t>
  </si>
  <si>
    <t>てこの原理 小学生</t>
  </si>
  <si>
    <t>てこの原理 支点</t>
  </si>
  <si>
    <t>てこの原理について</t>
  </si>
  <si>
    <t>one of the</t>
  </si>
  <si>
    <t>one of the 最上級</t>
  </si>
  <si>
    <t>なる 英語</t>
  </si>
  <si>
    <t>～になる 英語</t>
  </si>
  <si>
    <t>になる 英語</t>
  </si>
  <si>
    <t>get 形容詞</t>
  </si>
  <si>
    <t>become 形容詞</t>
  </si>
  <si>
    <t>get become 違い</t>
  </si>
  <si>
    <t>become get 違い</t>
  </si>
  <si>
    <t>get 比較級</t>
  </si>
  <si>
    <t>one of the 複数形</t>
  </si>
  <si>
    <t>なる英語</t>
  </si>
  <si>
    <t>何々になる 英語</t>
  </si>
  <si>
    <t>one of the 最上級 複数名詞</t>
  </si>
  <si>
    <t>become 例文</t>
  </si>
  <si>
    <t>one of the most 複数形</t>
  </si>
  <si>
    <t>one of the 意味</t>
  </si>
  <si>
    <t>〜になる 英語</t>
  </si>
  <si>
    <t>become 進行形</t>
  </si>
  <si>
    <t>become 比較級</t>
  </si>
  <si>
    <t>become 活用</t>
  </si>
  <si>
    <t>比較級アンド比較級</t>
  </si>
  <si>
    <t>get 進行形</t>
  </si>
  <si>
    <t>どんどん 英語</t>
  </si>
  <si>
    <t>ーになる 英語</t>
  </si>
  <si>
    <t>〇〇になる 英語</t>
  </si>
  <si>
    <t>get 比較級 and 比較級</t>
  </si>
  <si>
    <t>becomeとgetの違い</t>
  </si>
  <si>
    <t>get+形容詞</t>
  </si>
  <si>
    <t>getting more 意味</t>
  </si>
  <si>
    <t>getting 比較級</t>
  </si>
  <si>
    <t>形容詞 形容動詞 見分け方</t>
  </si>
  <si>
    <t>get なる</t>
  </si>
  <si>
    <t>get 複数形</t>
  </si>
  <si>
    <t>形容詞と形容動詞の見分け方</t>
  </si>
  <si>
    <t>getとbecomeの違い</t>
  </si>
  <si>
    <t>最上級 one of the</t>
  </si>
  <si>
    <t>becomeの後ろ</t>
  </si>
  <si>
    <t>get 形容詞 become 形容詞 違い</t>
  </si>
  <si>
    <t>だんだん になる 英語 比較級</t>
  </si>
  <si>
    <t>になる英語</t>
  </si>
  <si>
    <t>become のあと</t>
  </si>
  <si>
    <t>get になる</t>
  </si>
  <si>
    <t>become get</t>
  </si>
  <si>
    <t>become get grow turn 違い</t>
  </si>
  <si>
    <t>becomeのあと</t>
  </si>
  <si>
    <t>比較級 one of the</t>
  </si>
  <si>
    <t>...になる 英語</t>
  </si>
  <si>
    <t>become turn 違い</t>
  </si>
  <si>
    <t>one of the most</t>
  </si>
  <si>
    <t>whose 使い方</t>
  </si>
  <si>
    <t>whose</t>
  </si>
  <si>
    <t>whose 意味</t>
  </si>
  <si>
    <t>i my me mine</t>
  </si>
  <si>
    <t>whoとwhoseの違い</t>
  </si>
  <si>
    <t>whose 使い方 疑問文</t>
  </si>
  <si>
    <t>誰の 英語</t>
  </si>
  <si>
    <t>whose 答え方</t>
  </si>
  <si>
    <t>whose 疑問文</t>
  </si>
  <si>
    <t>whose is this</t>
  </si>
  <si>
    <t>whose意味</t>
  </si>
  <si>
    <t>所有格 whose</t>
  </si>
  <si>
    <t>who whose 違い</t>
  </si>
  <si>
    <t>whose 所有格</t>
  </si>
  <si>
    <t>これは誰の傘ですか 英語</t>
  </si>
  <si>
    <t>whose もの</t>
  </si>
  <si>
    <t>whoseを使った文</t>
  </si>
  <si>
    <t>誰のもの 英語</t>
  </si>
  <si>
    <t>whose と who の違い</t>
  </si>
  <si>
    <t>誰々のもの 英語</t>
  </si>
  <si>
    <t>whose is</t>
  </si>
  <si>
    <t>所有格whose</t>
  </si>
  <si>
    <t>英語 whose</t>
  </si>
  <si>
    <t>これは誰のものですか 英語</t>
  </si>
  <si>
    <t>one's 意味</t>
  </si>
  <si>
    <t>whoseの後ろ</t>
  </si>
  <si>
    <t>whoes</t>
  </si>
  <si>
    <t>whose使い方</t>
  </si>
  <si>
    <t>疑問詞 whose</t>
  </si>
  <si>
    <t>whose 文法</t>
  </si>
  <si>
    <t>誰のものですか 英語</t>
  </si>
  <si>
    <t>imymemine</t>
  </si>
  <si>
    <t>この傘は誰のですか 英語</t>
  </si>
  <si>
    <t>英語 s</t>
  </si>
  <si>
    <t>whoseを使った疑問文</t>
  </si>
  <si>
    <t>これは誰の鉛筆ですか 英語</t>
  </si>
  <si>
    <t>の</t>
  </si>
  <si>
    <t>誰々の 英語</t>
  </si>
  <si>
    <t>whose 使い方 中1</t>
  </si>
  <si>
    <t>whose 英語</t>
  </si>
  <si>
    <t>誰もの</t>
  </si>
  <si>
    <t>whose who 違い</t>
  </si>
  <si>
    <t>whose の 意味</t>
  </si>
  <si>
    <t>whose 例文 疑問文</t>
  </si>
  <si>
    <t>whose 名詞</t>
  </si>
  <si>
    <t>whoseとwhoの違い</t>
  </si>
  <si>
    <t>what is 答え方 複数</t>
  </si>
  <si>
    <t>whose 疑問詞</t>
  </si>
  <si>
    <t>whose 間接疑問文</t>
  </si>
  <si>
    <t>これはあなたの傘ですか 英語</t>
  </si>
  <si>
    <t>副詞節とは</t>
  </si>
  <si>
    <t>副詞節</t>
  </si>
  <si>
    <t>英語 副詞節とは</t>
  </si>
  <si>
    <t>because 副詞</t>
  </si>
  <si>
    <t>副詞節とは 英語</t>
  </si>
  <si>
    <t>英語 副詞節</t>
  </si>
  <si>
    <t>従属接続詞 副詞節</t>
  </si>
  <si>
    <t>副詞節 とは</t>
  </si>
  <si>
    <t>英語副詞節とは</t>
  </si>
  <si>
    <t>because 副詞節</t>
  </si>
  <si>
    <t>副詞節 英語</t>
  </si>
  <si>
    <t>副詞節とは 簡単 に</t>
  </si>
  <si>
    <t>従属副詞節</t>
  </si>
  <si>
    <t>副詞節 一覧</t>
  </si>
  <si>
    <t>接続詞 副詞節</t>
  </si>
  <si>
    <t>副詞 because</t>
  </si>
  <si>
    <t>副詞節とは 簡単に</t>
  </si>
  <si>
    <t>副詞節 例文</t>
  </si>
  <si>
    <t>副詞説</t>
  </si>
  <si>
    <t>従属節</t>
  </si>
  <si>
    <t>副詞節とは例</t>
  </si>
  <si>
    <t>副施設とは</t>
  </si>
  <si>
    <t>副詞節 何を修飾</t>
  </si>
  <si>
    <t>副詞節内とは</t>
  </si>
  <si>
    <t>副詞説とは</t>
  </si>
  <si>
    <t>副詞節 接続詞</t>
  </si>
  <si>
    <t>because副詞</t>
  </si>
  <si>
    <t>ふくしせつとは</t>
  </si>
  <si>
    <t>主節 副詞節</t>
  </si>
  <si>
    <t>副詞 とは</t>
  </si>
  <si>
    <t>副詞節 例</t>
  </si>
  <si>
    <t>従位接続詞</t>
  </si>
  <si>
    <t>because コンマ いるか</t>
  </si>
  <si>
    <t>why 名詞節</t>
  </si>
  <si>
    <t>主節とは</t>
  </si>
  <si>
    <t>副詞節とは わかりやすく</t>
  </si>
  <si>
    <t>従属節とは</t>
  </si>
  <si>
    <t>英語副詞節</t>
  </si>
  <si>
    <t>why節</t>
  </si>
  <si>
    <t>副詞句 副詞節</t>
  </si>
  <si>
    <t>従属節 副詞節 違い</t>
  </si>
  <si>
    <t>従節とは</t>
  </si>
  <si>
    <t>時の副詞節とは</t>
  </si>
  <si>
    <t>after 副詞節</t>
  </si>
  <si>
    <t>cause that節</t>
  </si>
  <si>
    <t>主節と副詞節</t>
  </si>
  <si>
    <t>副詞節 名詞節</t>
  </si>
  <si>
    <t>副詞節の中</t>
  </si>
  <si>
    <t>名詞節 副詞節 見分け方</t>
  </si>
  <si>
    <t>文章 覚え方</t>
  </si>
  <si>
    <t>文を覚える方法</t>
  </si>
  <si>
    <t>文章覚え方</t>
  </si>
  <si>
    <t>文章 覚えられない</t>
  </si>
  <si>
    <t>文章を早く覚える方法</t>
  </si>
  <si>
    <t>長文の覚え方</t>
  </si>
  <si>
    <t>文章の暗記の仕方</t>
  </si>
  <si>
    <t>文を覚えるコツ</t>
  </si>
  <si>
    <t>長い文章を暗記する方法</t>
  </si>
  <si>
    <t>原稿 覚え方</t>
  </si>
  <si>
    <t>作文 覚え方</t>
  </si>
  <si>
    <t>作文覚え方</t>
  </si>
  <si>
    <t>長い文を覚える方法</t>
  </si>
  <si>
    <t>文章を記憶する方法</t>
  </si>
  <si>
    <t>文章覚える方法</t>
  </si>
  <si>
    <t>文章を覚えるには</t>
  </si>
  <si>
    <t>文章を効率よく覚える方法</t>
  </si>
  <si>
    <t>文章の覚え方 コツ</t>
  </si>
  <si>
    <t>暗唱 コツ</t>
  </si>
  <si>
    <t>1日で暗記する方法 文章</t>
  </si>
  <si>
    <t>文章の暗記 コツ</t>
  </si>
  <si>
    <t>暗記 文章</t>
  </si>
  <si>
    <t>作文を覚える方法</t>
  </si>
  <si>
    <t>長文を覚えるコツ</t>
  </si>
  <si>
    <t>長文の暗記方法</t>
  </si>
  <si>
    <t>文書を覚える方法</t>
  </si>
  <si>
    <t>practice 過去形</t>
  </si>
  <si>
    <t>practice ing形</t>
  </si>
  <si>
    <t>practice 動詞</t>
  </si>
  <si>
    <t>practice 現在進行形</t>
  </si>
  <si>
    <t>practice ing</t>
  </si>
  <si>
    <t>practice過去形</t>
  </si>
  <si>
    <t>プラクティス 過去形</t>
  </si>
  <si>
    <t>プラクティス ing</t>
  </si>
  <si>
    <t>練習する 英語 ing</t>
  </si>
  <si>
    <t>practice 過去 形</t>
  </si>
  <si>
    <t>practice 過去分詞</t>
  </si>
  <si>
    <t>practiceの過去形</t>
  </si>
  <si>
    <t>プラクティス 現在進行形</t>
  </si>
  <si>
    <t>practice 進行形</t>
  </si>
  <si>
    <t>プラクティス過去形</t>
  </si>
  <si>
    <t>practice現在進行形</t>
  </si>
  <si>
    <t>practiced 読み方 カタカナ</t>
  </si>
  <si>
    <t>practice 自動詞</t>
  </si>
  <si>
    <t>practice 三人称単数</t>
  </si>
  <si>
    <t>練習する 過去形</t>
  </si>
  <si>
    <t>practice 過去 形 発音</t>
  </si>
  <si>
    <t>practice 自動詞 他動詞</t>
  </si>
  <si>
    <t>practice の過去形</t>
  </si>
  <si>
    <t>プラクティスing</t>
  </si>
  <si>
    <t>過去形</t>
  </si>
  <si>
    <t>practice practicing 違い</t>
  </si>
  <si>
    <t>練習する 英語 過去形</t>
  </si>
  <si>
    <t>practice 他動詞</t>
  </si>
  <si>
    <t>練習 する 英語 過去 形</t>
  </si>
  <si>
    <t>練習する過去形</t>
  </si>
  <si>
    <t>プラクティス 動詞</t>
  </si>
  <si>
    <t>プラクティス 進行形</t>
  </si>
  <si>
    <t>練習 過去形</t>
  </si>
  <si>
    <t>練習する 現在進行形</t>
  </si>
  <si>
    <t>practices</t>
  </si>
  <si>
    <t>practice to ing</t>
  </si>
  <si>
    <t>practiced</t>
  </si>
  <si>
    <t>practice過去分詞</t>
  </si>
  <si>
    <t>practice ing なぜ</t>
  </si>
  <si>
    <t>過去形 practice</t>
  </si>
  <si>
    <t>played</t>
  </si>
  <si>
    <t>practice進行形</t>
  </si>
  <si>
    <t>プラクティス 英語 ing</t>
  </si>
  <si>
    <t>プラクティス 過去分詞</t>
  </si>
  <si>
    <t>practice to ing どっち</t>
  </si>
  <si>
    <t>練習過去形</t>
  </si>
  <si>
    <t>practiceの後ろ</t>
  </si>
  <si>
    <t>練習の過去形</t>
  </si>
  <si>
    <t>play 過去形</t>
  </si>
  <si>
    <t>practice動詞</t>
  </si>
  <si>
    <t>関係代名詞 that</t>
  </si>
  <si>
    <t>that 関係代名詞</t>
  </si>
  <si>
    <t>先行詞</t>
  </si>
  <si>
    <t>関係詞 that</t>
  </si>
  <si>
    <t>先行詞とは 英語</t>
  </si>
  <si>
    <t>関係代名詞 thatしか使えないとき</t>
  </si>
  <si>
    <t>関係代名詞that</t>
  </si>
  <si>
    <t>先行詞とは</t>
  </si>
  <si>
    <t>関係代名詞 that 例文</t>
  </si>
  <si>
    <t>that関係代名詞</t>
  </si>
  <si>
    <t>関係詞 thatを使う時</t>
  </si>
  <si>
    <t>関係代名詞 thatを使う場合</t>
  </si>
  <si>
    <t>関係代名詞thatを使う時</t>
  </si>
  <si>
    <t>英語 先行詞とは</t>
  </si>
  <si>
    <t>関係代名詞 thatが好まれる場合</t>
  </si>
  <si>
    <t>that 先行詞</t>
  </si>
  <si>
    <t>関係代名詞 that いつ使う</t>
  </si>
  <si>
    <t>関係代名詞 that 使えないとき</t>
  </si>
  <si>
    <t>関係代名詞</t>
  </si>
  <si>
    <t>関係代名詞thatが好まれる場合</t>
  </si>
  <si>
    <t>all 関係代名詞</t>
  </si>
  <si>
    <t>関係代名詞 that which 違い</t>
  </si>
  <si>
    <t>関係代名詞 先行詞</t>
  </si>
  <si>
    <t>関係代名詞のthat</t>
  </si>
  <si>
    <t>関係代名詞 thatを使う時</t>
  </si>
  <si>
    <t>関係代名詞 全部that</t>
  </si>
  <si>
    <t>関係代名詞 that 使い方</t>
  </si>
  <si>
    <t>関係代名詞 that 使うとき</t>
  </si>
  <si>
    <t>that 意味 関係代名詞</t>
  </si>
  <si>
    <t>thatを使う時</t>
  </si>
  <si>
    <t>which that 使い分け 関係代名詞</t>
  </si>
  <si>
    <t>最上級 関係代名詞</t>
  </si>
  <si>
    <t>英語 that 関係代名詞</t>
  </si>
  <si>
    <t>関係代名詞 thatを使う 場合</t>
  </si>
  <si>
    <t>that 関係代名詞 例文</t>
  </si>
  <si>
    <t>関係代名詞 only</t>
  </si>
  <si>
    <t>anything 関係代名詞</t>
  </si>
  <si>
    <t>関係代名詞 that which 違い 中学生</t>
  </si>
  <si>
    <t>関係代名詞 先行詞 離れる</t>
  </si>
  <si>
    <t>関係代名詞 全て</t>
  </si>
  <si>
    <t>関係代名詞 複数形</t>
  </si>
  <si>
    <t>関係詞 使い分け</t>
  </si>
  <si>
    <t>thatが好まれる場合</t>
  </si>
  <si>
    <t>which 複数形 関係代名詞</t>
  </si>
  <si>
    <t>先行詞が複数 関係代名詞</t>
  </si>
  <si>
    <t>関係代名詞 that 主格</t>
  </si>
  <si>
    <t>everything 関係代名詞</t>
  </si>
  <si>
    <t>that 関係詞</t>
  </si>
  <si>
    <t>代名詞に関係代名詞</t>
  </si>
  <si>
    <t>先行詞 that</t>
  </si>
  <si>
    <t>had to</t>
  </si>
  <si>
    <t>had to 意味</t>
  </si>
  <si>
    <t>has to</t>
  </si>
  <si>
    <t>has to 意味</t>
  </si>
  <si>
    <t>have to 過去形</t>
  </si>
  <si>
    <t>have had to</t>
  </si>
  <si>
    <t>has 意味</t>
  </si>
  <si>
    <t>have to 動詞の原形</t>
  </si>
  <si>
    <t>i had to 意味</t>
  </si>
  <si>
    <t>have to</t>
  </si>
  <si>
    <t>had to have</t>
  </si>
  <si>
    <t>have to 否定</t>
  </si>
  <si>
    <t>have to 疑問文</t>
  </si>
  <si>
    <t>have toのあと</t>
  </si>
  <si>
    <t>have to 助動詞ではない</t>
  </si>
  <si>
    <t>had 原形</t>
  </si>
  <si>
    <t>have toのあとは原型</t>
  </si>
  <si>
    <t>had to be 意味</t>
  </si>
  <si>
    <t>have to has to 違い</t>
  </si>
  <si>
    <t>have to 動詞</t>
  </si>
  <si>
    <t>had to と have to の違い</t>
  </si>
  <si>
    <t>had to意味</t>
  </si>
  <si>
    <t>have had to 意味</t>
  </si>
  <si>
    <t>have to has to</t>
  </si>
  <si>
    <t>have 否定形</t>
  </si>
  <si>
    <t>you have to</t>
  </si>
  <si>
    <t>i had to</t>
  </si>
  <si>
    <t>will have to</t>
  </si>
  <si>
    <t>has意味</t>
  </si>
  <si>
    <t>had to do</t>
  </si>
  <si>
    <t>had 動詞の原形</t>
  </si>
  <si>
    <t>have to とhas to の違い</t>
  </si>
  <si>
    <t>have to 何詞</t>
  </si>
  <si>
    <t>have to had to</t>
  </si>
  <si>
    <t>have to 三単現</t>
  </si>
  <si>
    <t>hadto</t>
  </si>
  <si>
    <t>have to 三人称単数</t>
  </si>
  <si>
    <t>has had to</t>
  </si>
  <si>
    <t>has to have to 違い</t>
  </si>
  <si>
    <t>haveの否定形</t>
  </si>
  <si>
    <t>はふとぅー 過去形</t>
  </si>
  <si>
    <t>had to go 意味</t>
  </si>
  <si>
    <t>have to のあと</t>
  </si>
  <si>
    <t>have to 意味</t>
  </si>
  <si>
    <t>haveの過去形</t>
  </si>
  <si>
    <t>has to be</t>
  </si>
  <si>
    <t>have to 助動詞</t>
  </si>
  <si>
    <t>have to 助動詞 では ない</t>
  </si>
  <si>
    <t>didn't have to 意味</t>
  </si>
  <si>
    <t>have to take</t>
  </si>
  <si>
    <t>early 比較級</t>
  </si>
  <si>
    <t>early 最上級</t>
  </si>
  <si>
    <t>early 比較級 最上級</t>
  </si>
  <si>
    <t>early比較級</t>
  </si>
  <si>
    <t>earlyの比較級</t>
  </si>
  <si>
    <t>副詞 比較級</t>
  </si>
  <si>
    <t>副詞の比較級</t>
  </si>
  <si>
    <t>ly 副詞</t>
  </si>
  <si>
    <t>early最上級</t>
  </si>
  <si>
    <t>earlyの最上級</t>
  </si>
  <si>
    <t>early比較級 最上級</t>
  </si>
  <si>
    <t>early 副詞</t>
  </si>
  <si>
    <t>early 比較</t>
  </si>
  <si>
    <t>比較級 副詞</t>
  </si>
  <si>
    <t>アーリー 比較級</t>
  </si>
  <si>
    <t>比較級 副詞 形容詞 違い</t>
  </si>
  <si>
    <t>副詞 ly</t>
  </si>
  <si>
    <t>earlier 比較級</t>
  </si>
  <si>
    <t>ealry 比較級</t>
  </si>
  <si>
    <t>比較級 early</t>
  </si>
  <si>
    <t>副詞比較級</t>
  </si>
  <si>
    <t>early 副詞 形容詞</t>
  </si>
  <si>
    <t>アーリー 最上級</t>
  </si>
  <si>
    <t>比較級 最上級 early</t>
  </si>
  <si>
    <t>early の比較級</t>
  </si>
  <si>
    <t>ealy 比較級</t>
  </si>
  <si>
    <t>アーリー比較級</t>
  </si>
  <si>
    <t>early 最上級 英語</t>
  </si>
  <si>
    <t>副詞の比較</t>
  </si>
  <si>
    <t>early比較</t>
  </si>
  <si>
    <t>early 比較級と最上級</t>
  </si>
  <si>
    <t>earlyの比較級 最上級</t>
  </si>
  <si>
    <t>more early</t>
  </si>
  <si>
    <t>ly副詞</t>
  </si>
  <si>
    <t>早いの比較級</t>
  </si>
  <si>
    <t>最上級 early</t>
  </si>
  <si>
    <t>比較級 例外</t>
  </si>
  <si>
    <t>early 形容詞 副詞</t>
  </si>
  <si>
    <t>early 比較 級</t>
  </si>
  <si>
    <t>early副詞</t>
  </si>
  <si>
    <t>早い 比較級</t>
  </si>
  <si>
    <t>比較 副詞</t>
  </si>
  <si>
    <t>early er</t>
  </si>
  <si>
    <t>ly 形容詞 見分け方</t>
  </si>
  <si>
    <t>不規則変化 比較級 最上級</t>
  </si>
  <si>
    <t>比較級 作り方</t>
  </si>
  <si>
    <t>比較級を修飾する副詞</t>
  </si>
  <si>
    <t>lyで終わる副詞</t>
  </si>
  <si>
    <t>比較級副詞</t>
  </si>
  <si>
    <t>who is she</t>
  </si>
  <si>
    <t>who is 意味</t>
  </si>
  <si>
    <t>who is he</t>
  </si>
  <si>
    <t>彼女は誰ですか 英語</t>
  </si>
  <si>
    <t>who is she 意味</t>
  </si>
  <si>
    <t>who is her</t>
  </si>
  <si>
    <t>who is意味</t>
  </si>
  <si>
    <t>who is she?</t>
  </si>
  <si>
    <t>who is who 意味</t>
  </si>
  <si>
    <t>who is he?</t>
  </si>
  <si>
    <t>she is 意味</t>
  </si>
  <si>
    <t>who is he 意味</t>
  </si>
  <si>
    <t>who is that 意味</t>
  </si>
  <si>
    <t>is she</t>
  </si>
  <si>
    <t>あの女性は誰ですか 英語</t>
  </si>
  <si>
    <t>英語 主語 一覧 読み方</t>
  </si>
  <si>
    <t>is she 意味</t>
  </si>
  <si>
    <t>who be動詞</t>
  </si>
  <si>
    <t>who was 意味</t>
  </si>
  <si>
    <t>who is she 和訳</t>
  </si>
  <si>
    <t>she's 意味</t>
  </si>
  <si>
    <t>ふーいずひー 意味</t>
  </si>
  <si>
    <t>she is a</t>
  </si>
  <si>
    <t>isとは</t>
  </si>
  <si>
    <t>she is意味</t>
  </si>
  <si>
    <t>who is 使い方</t>
  </si>
  <si>
    <t>who she is</t>
  </si>
  <si>
    <t>この女の子は誰ですか 英語</t>
  </si>
  <si>
    <t>彼女は先生ですか 英語</t>
  </si>
  <si>
    <t>who is a</t>
  </si>
  <si>
    <t>yes she is</t>
  </si>
  <si>
    <t>この女性は誰ですか 英語</t>
  </si>
  <si>
    <t>who is 例文</t>
  </si>
  <si>
    <t>she was 意味</t>
  </si>
  <si>
    <t>who is 英語</t>
  </si>
  <si>
    <t>who isとは</t>
  </si>
  <si>
    <t>is who</t>
  </si>
  <si>
    <t>who's that girl 意味</t>
  </si>
  <si>
    <t>yes she is 意味</t>
  </si>
  <si>
    <t>rather 使い方</t>
  </si>
  <si>
    <t>what she is</t>
  </si>
  <si>
    <t>where is she 意味</t>
  </si>
  <si>
    <t>who 使い方</t>
  </si>
  <si>
    <t>彼女は学生です 英語</t>
  </si>
  <si>
    <t>are she</t>
  </si>
  <si>
    <t>she and i be動詞</t>
  </si>
  <si>
    <t>who she was</t>
  </si>
  <si>
    <t>does she 意味</t>
  </si>
  <si>
    <t>物の体積と温度</t>
  </si>
  <si>
    <t>ものの温度と体積</t>
  </si>
  <si>
    <t>膨張とは</t>
  </si>
  <si>
    <t>金属 温める 体積</t>
  </si>
  <si>
    <t>水を温めると体積はどうなる</t>
  </si>
  <si>
    <t>膨張とは 理科</t>
  </si>
  <si>
    <t>体積 増える 大きくなる</t>
  </si>
  <si>
    <t>温度による体積の変化 大きい順</t>
  </si>
  <si>
    <t>膨張と は 理科</t>
  </si>
  <si>
    <t>膨張と収縮</t>
  </si>
  <si>
    <t>水は温めると体積はどうなる</t>
  </si>
  <si>
    <t>体積が増える</t>
  </si>
  <si>
    <t>物の温度と体積</t>
  </si>
  <si>
    <t>温めると体積が大きくなる理由</t>
  </si>
  <si>
    <t>温めたり冷やしたり すると 体積が変わる もの</t>
  </si>
  <si>
    <t>金属の温度と体積</t>
  </si>
  <si>
    <t>体積が増えるとは</t>
  </si>
  <si>
    <t>金属を温めると体積はどうなる</t>
  </si>
  <si>
    <t>金属 を温めると体積が増える 理由</t>
  </si>
  <si>
    <t>体積 理科</t>
  </si>
  <si>
    <t>金属 温めると膨張</t>
  </si>
  <si>
    <t>理科 玉</t>
  </si>
  <si>
    <t>ものの体積と温度</t>
  </si>
  <si>
    <t>ものの温度と体積 日常生活</t>
  </si>
  <si>
    <t>体積が大きいとは</t>
  </si>
  <si>
    <t>体積理科</t>
  </si>
  <si>
    <t>水 温める 体積</t>
  </si>
  <si>
    <t>理科 体積</t>
  </si>
  <si>
    <t>鉄を温めるとどうなる</t>
  </si>
  <si>
    <t>体積が大きくなるとは</t>
  </si>
  <si>
    <t>体積が大きくなると温度は</t>
  </si>
  <si>
    <t>体積が膨張する</t>
  </si>
  <si>
    <t>理科体積</t>
  </si>
  <si>
    <t>鉄 冷やす 縮む</t>
  </si>
  <si>
    <t>金属 体積変化</t>
  </si>
  <si>
    <t>金属を熱すると体積はどうなる</t>
  </si>
  <si>
    <t>状態変化 体積</t>
  </si>
  <si>
    <t>膨張 対義語 理科</t>
  </si>
  <si>
    <t>水を温めると体積は どうなる</t>
  </si>
  <si>
    <t>理科 単元</t>
  </si>
  <si>
    <t>金属 冷やすと縮む</t>
  </si>
  <si>
    <t>金属の体積の変化</t>
  </si>
  <si>
    <t>体積変化</t>
  </si>
  <si>
    <t>水温めると体積</t>
  </si>
  <si>
    <t>金属 冷やす 体積</t>
  </si>
  <si>
    <t>体積 大きい 小さい</t>
  </si>
  <si>
    <t>体積が増える 大きくなる</t>
  </si>
  <si>
    <t>温度によって体積が変わるもの</t>
  </si>
  <si>
    <t>膨張 意味</t>
  </si>
  <si>
    <t>ものの体積</t>
  </si>
  <si>
    <t>where 答え方</t>
  </si>
  <si>
    <t>whereで聞かれた時の答え方</t>
  </si>
  <si>
    <t>where 疑問文</t>
  </si>
  <si>
    <t>where does</t>
  </si>
  <si>
    <t>どこどこにいる 英語</t>
  </si>
  <si>
    <t>where で聞かれた時の答え方</t>
  </si>
  <si>
    <t>where is it 答え方</t>
  </si>
  <si>
    <t>where 疑問文 答え方</t>
  </si>
  <si>
    <t>where do</t>
  </si>
  <si>
    <t>where does 意味</t>
  </si>
  <si>
    <t>where答え方</t>
  </si>
  <si>
    <t>whereの答え方</t>
  </si>
  <si>
    <t>does is</t>
  </si>
  <si>
    <t>where 疑問文 作り方</t>
  </si>
  <si>
    <t>whereを使った疑問文</t>
  </si>
  <si>
    <t>where 答え方 場所</t>
  </si>
  <si>
    <t>whereで聞かれたら</t>
  </si>
  <si>
    <t>どこへ 英語</t>
  </si>
  <si>
    <t>does で聞かれた時の答え方</t>
  </si>
  <si>
    <t>is 疑問文</t>
  </si>
  <si>
    <t>does 疑問文</t>
  </si>
  <si>
    <t>where疑問文</t>
  </si>
  <si>
    <t>where is 答え方</t>
  </si>
  <si>
    <t>doesで聞かれたら</t>
  </si>
  <si>
    <t>where is are</t>
  </si>
  <si>
    <t>where の答え方</t>
  </si>
  <si>
    <t>does 疑問文 答え方</t>
  </si>
  <si>
    <t>where be動詞</t>
  </si>
  <si>
    <t>where どこ</t>
  </si>
  <si>
    <t>where 動詞</t>
  </si>
  <si>
    <t>where 疑問詞</t>
  </si>
  <si>
    <t>do 疑問文</t>
  </si>
  <si>
    <t>doesの答え方</t>
  </si>
  <si>
    <t>does答え方</t>
  </si>
  <si>
    <t>あなたの家はどこですか 英語</t>
  </si>
  <si>
    <t>is do</t>
  </si>
  <si>
    <t>where 返し方</t>
  </si>
  <si>
    <t>is どこ</t>
  </si>
  <si>
    <t>they疑問文</t>
  </si>
  <si>
    <t>where dows</t>
  </si>
  <si>
    <t>where 主語</t>
  </si>
  <si>
    <t>whereを使った文</t>
  </si>
  <si>
    <t>どこどこへ どこどこに</t>
  </si>
  <si>
    <t>どこに 住んで いま すか 英語 答え方</t>
  </si>
  <si>
    <t>はどこ</t>
  </si>
  <si>
    <t>doesを使った疑問文</t>
  </si>
  <si>
    <t>does疑問文</t>
  </si>
  <si>
    <t>may have 過去分詞</t>
  </si>
  <si>
    <t>過去推量</t>
  </si>
  <si>
    <t>推量 英語</t>
  </si>
  <si>
    <t>助動詞の過去形</t>
  </si>
  <si>
    <t>助動詞 過去</t>
  </si>
  <si>
    <t>助動詞 推量</t>
  </si>
  <si>
    <t>助動詞 have 過去分詞</t>
  </si>
  <si>
    <t>助動詞 過去分詞</t>
  </si>
  <si>
    <t>英語 推量</t>
  </si>
  <si>
    <t>過去推量 英語</t>
  </si>
  <si>
    <t>助動詞+have+過去分詞</t>
  </si>
  <si>
    <t>cannot have 過去分詞</t>
  </si>
  <si>
    <t>have 助動詞</t>
  </si>
  <si>
    <t>推量の助動詞 英語</t>
  </si>
  <si>
    <t>過去の推量 英語</t>
  </si>
  <si>
    <t>推量 助動詞 英語</t>
  </si>
  <si>
    <t>助動詞 推量 英語</t>
  </si>
  <si>
    <t>助動詞 過去形</t>
  </si>
  <si>
    <t>推量の 助動詞 英語</t>
  </si>
  <si>
    <t>英語 推量の助動詞</t>
  </si>
  <si>
    <t>助動詞 have</t>
  </si>
  <si>
    <t>may have</t>
  </si>
  <si>
    <t>過去推量とは</t>
  </si>
  <si>
    <t>推量 例文</t>
  </si>
  <si>
    <t>過去推量の助動詞</t>
  </si>
  <si>
    <t>助動詞 have+ 過去分詞</t>
  </si>
  <si>
    <t>助動詞過去</t>
  </si>
  <si>
    <t>助動詞 have 過去分詞 一覧</t>
  </si>
  <si>
    <t>英語 助動詞 過去形</t>
  </si>
  <si>
    <t>助動詞 過去 英語</t>
  </si>
  <si>
    <t>過去の推量</t>
  </si>
  <si>
    <t>might have 過去分詞</t>
  </si>
  <si>
    <t>助動詞have</t>
  </si>
  <si>
    <t>助動詞プラスhave</t>
  </si>
  <si>
    <t>may not have 過去分詞</t>
  </si>
  <si>
    <t>have➕過去分詞</t>
  </si>
  <si>
    <t>must have 過去分詞 意味</t>
  </si>
  <si>
    <t>should 推量</t>
  </si>
  <si>
    <t>助動詞 have 過去分詞 なぜ</t>
  </si>
  <si>
    <t>助動詞 推量とは</t>
  </si>
  <si>
    <t>推量英語</t>
  </si>
  <si>
    <t>過去推量 訳し方</t>
  </si>
  <si>
    <t>過去水量</t>
  </si>
  <si>
    <t>cannot 推量</t>
  </si>
  <si>
    <t>must have pp 意味</t>
  </si>
  <si>
    <t>はずがない 助動詞</t>
  </si>
  <si>
    <t>助動詞 have pp</t>
  </si>
  <si>
    <t>助動詞 完了形</t>
  </si>
  <si>
    <t>助動詞 英語 推量</t>
  </si>
  <si>
    <t>中2 理科 天気</t>
  </si>
  <si>
    <t>日本周辺の気団</t>
  </si>
  <si>
    <t>天気 中学理科</t>
  </si>
  <si>
    <t>日本付近の気団</t>
  </si>
  <si>
    <t>夏の天気の特徴 中学</t>
  </si>
  <si>
    <t>中学理科 天気 まとめ</t>
  </si>
  <si>
    <t>シベリア気団とは</t>
  </si>
  <si>
    <t>中学 天気</t>
  </si>
  <si>
    <t>中2理科 テスト対策 天気</t>
  </si>
  <si>
    <t>中2理科 天気</t>
  </si>
  <si>
    <t>気団の位置</t>
  </si>
  <si>
    <t>天気 は なぜ 変わる のか 中 2</t>
  </si>
  <si>
    <t>中2 理科 大気の動きと日本の四季</t>
  </si>
  <si>
    <t>日本の周りの気団</t>
  </si>
  <si>
    <t>中学理科 気圧配置</t>
  </si>
  <si>
    <t>中学生 理科 天気</t>
  </si>
  <si>
    <t>気候 理科</t>
  </si>
  <si>
    <t>中学天気</t>
  </si>
  <si>
    <t>中2理科 天気図 見分け方</t>
  </si>
  <si>
    <t>日本の天気 理科</t>
  </si>
  <si>
    <t>中学理科 天気</t>
  </si>
  <si>
    <t>中学理科 気候</t>
  </si>
  <si>
    <t>中学生理科天気</t>
  </si>
  <si>
    <t>中学 理科 天気</t>
  </si>
  <si>
    <t>偏西風 一年中</t>
  </si>
  <si>
    <t>前線 雲の種類</t>
  </si>
  <si>
    <t>日本の気象 理科</t>
  </si>
  <si>
    <t>気団 種類</t>
  </si>
  <si>
    <t>理科 天気図 読み取り 方</t>
  </si>
  <si>
    <t>中2 理科 日本の天気</t>
  </si>
  <si>
    <t>地学 と は 中学</t>
  </si>
  <si>
    <t>大気の動きと日本の四季 まとめ</t>
  </si>
  <si>
    <t>日本の天気の特徴 中学</t>
  </si>
  <si>
    <t>暖かく乾燥している気団</t>
  </si>
  <si>
    <t>理科 日本の天気</t>
  </si>
  <si>
    <t>中2理科 日本の天気</t>
  </si>
  <si>
    <t>中緯度帯の上空を西から東に向かう大気の動き</t>
  </si>
  <si>
    <t>気団</t>
  </si>
  <si>
    <t>気圧配置 中学理科</t>
  </si>
  <si>
    <t>中学二年生 理科 天気</t>
  </si>
  <si>
    <t>冬の天気の特徴 中学</t>
  </si>
  <si>
    <t>天気 理科 分野</t>
  </si>
  <si>
    <t>日本 気団 4つ</t>
  </si>
  <si>
    <t>日本周辺 気団</t>
  </si>
  <si>
    <t>シベリア気団 季節</t>
  </si>
  <si>
    <t>中学理科天気</t>
  </si>
  <si>
    <t>ろう 有機物</t>
  </si>
  <si>
    <t>スチールウール 有機物</t>
  </si>
  <si>
    <t>炭素を含み、燃えて二酸化炭素を発生する物質</t>
  </si>
  <si>
    <t>有機物を燃やすと</t>
  </si>
  <si>
    <t>有機物 燃やすと</t>
  </si>
  <si>
    <t>酸化作用とは</t>
  </si>
  <si>
    <t>燃やすと二酸化炭素が発生する物質</t>
  </si>
  <si>
    <t>スチールウール 無機物</t>
  </si>
  <si>
    <t>有機物と無機物の違い</t>
  </si>
  <si>
    <t>有機物の燃焼</t>
  </si>
  <si>
    <t>有機物燃やすと</t>
  </si>
  <si>
    <t>ろうは有機物か</t>
  </si>
  <si>
    <t>鉄 無機物</t>
  </si>
  <si>
    <t>ろう 無機物</t>
  </si>
  <si>
    <t>有機物を燃やすと発生する気体</t>
  </si>
  <si>
    <t>ロウ 有機物</t>
  </si>
  <si>
    <t>ろうは有機物</t>
  </si>
  <si>
    <t>鉄 有機物</t>
  </si>
  <si>
    <t>ろう 有機物 無機物</t>
  </si>
  <si>
    <t>ろうそく 有機物</t>
  </si>
  <si>
    <t>ろう有機物</t>
  </si>
  <si>
    <t>無機物 燃える</t>
  </si>
  <si>
    <t>スチールウール有機物</t>
  </si>
  <si>
    <t>無機物と有機物の違い</t>
  </si>
  <si>
    <t>燃えると二酸化炭素ができる物質</t>
  </si>
  <si>
    <t>鉄は有機物か</t>
  </si>
  <si>
    <t>ろう 有機物か無機物か</t>
  </si>
  <si>
    <t>有機物 無機物 違い</t>
  </si>
  <si>
    <t>有機物が燃えると発生する物質</t>
  </si>
  <si>
    <t>無機物 燃えない</t>
  </si>
  <si>
    <t>スチールウールは有機物</t>
  </si>
  <si>
    <t>有機物 無機物 違い 簡単に</t>
  </si>
  <si>
    <t>ロウは無機物</t>
  </si>
  <si>
    <t>有機物 ロウ</t>
  </si>
  <si>
    <t>有機物 燃やす と</t>
  </si>
  <si>
    <t>鉄 有機物か無機物か</t>
  </si>
  <si>
    <t>鉄は無機物</t>
  </si>
  <si>
    <t>有機物とは</t>
  </si>
  <si>
    <t>有機物を燃やすと何が出る</t>
  </si>
  <si>
    <t>無機物 有機物 違い</t>
  </si>
  <si>
    <t>燃焼 化学反応式</t>
  </si>
  <si>
    <t>有機物 燃焼</t>
  </si>
  <si>
    <t>鉄有機物</t>
  </si>
  <si>
    <t>有機物 ろう</t>
  </si>
  <si>
    <t>有機物 燃やすと何が出る</t>
  </si>
  <si>
    <t>有機物 燃焼すると</t>
  </si>
  <si>
    <t>有機物を燃焼すると</t>
  </si>
  <si>
    <t>炭素を含み燃やすと二酸化炭素と水が発生する物質</t>
  </si>
  <si>
    <t>無機物 酸素</t>
  </si>
  <si>
    <t>スチールウール 有機物か無機物か</t>
  </si>
  <si>
    <t>完全変態 不完全変態</t>
  </si>
  <si>
    <t>不完全変体の昆虫 一覧</t>
  </si>
  <si>
    <t>昆虫 分類</t>
  </si>
  <si>
    <t>変態 理科</t>
  </si>
  <si>
    <t>虫 分類</t>
  </si>
  <si>
    <t>完全 変体 の昆虫 一覧</t>
  </si>
  <si>
    <t>完全変体の昆虫 一覧</t>
  </si>
  <si>
    <t>完全変態と不完全変態</t>
  </si>
  <si>
    <t>不完全 変体 の昆虫 一覧</t>
  </si>
  <si>
    <t>完全変体の昆虫 覚え方</t>
  </si>
  <si>
    <t>さなぎにならない昆虫</t>
  </si>
  <si>
    <t>昆虫 分類 表</t>
  </si>
  <si>
    <t>さなぎになる 昆虫 一覧</t>
  </si>
  <si>
    <t>中学受験 昆虫</t>
  </si>
  <si>
    <t>理科 変態</t>
  </si>
  <si>
    <t>不完全 変体 の昆虫 覚え方</t>
  </si>
  <si>
    <t>不完全変態 覚え方</t>
  </si>
  <si>
    <t>完全変態 不完全変態 違い</t>
  </si>
  <si>
    <t>完全変態と不完全変態の違い</t>
  </si>
  <si>
    <t>さなぎになる 昆虫 ならない 昆虫 違い</t>
  </si>
  <si>
    <t>昆虫 中学受験</t>
  </si>
  <si>
    <t>さなぎ に ならない 昆虫 覚え方</t>
  </si>
  <si>
    <t>不完全変体 覚え方</t>
  </si>
  <si>
    <t>虫の分類</t>
  </si>
  <si>
    <t>完全変態 不完全変態 覚え方</t>
  </si>
  <si>
    <t>完全 変体 の昆虫 覚え方</t>
  </si>
  <si>
    <t>完全変態の虫</t>
  </si>
  <si>
    <t>不完全変態 例</t>
  </si>
  <si>
    <t>理科虫</t>
  </si>
  <si>
    <t>カブトムシ 無脊椎動物</t>
  </si>
  <si>
    <t>コオロギ 不完全変態</t>
  </si>
  <si>
    <t>動物の特徴</t>
  </si>
  <si>
    <t>完全変体の昆虫</t>
  </si>
  <si>
    <t>完全変態 例</t>
  </si>
  <si>
    <t>昆虫類 特徴</t>
  </si>
  <si>
    <t>不完全変態 虫</t>
  </si>
  <si>
    <t>さなぎの時期がない昆虫</t>
  </si>
  <si>
    <t>完全変体 不完全変体 違い</t>
  </si>
  <si>
    <t>理科 虫</t>
  </si>
  <si>
    <t>理科昆虫</t>
  </si>
  <si>
    <t>さなぎに ならない 昆虫 一覧</t>
  </si>
  <si>
    <t>カブトムシ 背骨</t>
  </si>
  <si>
    <t>ハチ 完全変態</t>
  </si>
  <si>
    <t>昆虫 理科</t>
  </si>
  <si>
    <t>不完全変体の昆虫 覚え方</t>
  </si>
  <si>
    <t>完全変態 一覧</t>
  </si>
  <si>
    <t>完全変態 虫</t>
  </si>
  <si>
    <t>理科 昆虫</t>
  </si>
  <si>
    <t>不完全変態 完全変態</t>
  </si>
  <si>
    <t>昆虫 背骨</t>
  </si>
  <si>
    <t>規則性とは</t>
  </si>
  <si>
    <t>規則性</t>
  </si>
  <si>
    <t>等差数列 公式</t>
  </si>
  <si>
    <t>等差数列の和</t>
  </si>
  <si>
    <t>"隠された等差数列" 解説</t>
  </si>
  <si>
    <t>等差数列</t>
  </si>
  <si>
    <t>等差数列公式</t>
  </si>
  <si>
    <t>等差数列の和 公式 小学生</t>
  </si>
  <si>
    <t>規則性 公式</t>
  </si>
  <si>
    <t>数の規則性</t>
  </si>
  <si>
    <t>ぐんすう</t>
  </si>
  <si>
    <t>等差数列 公式 小学生</t>
  </si>
  <si>
    <t>等差数列 小学生</t>
  </si>
  <si>
    <t>規則性 とは</t>
  </si>
  <si>
    <t>規則性公式</t>
  </si>
  <si>
    <t>小学 5年生 算数 規則性</t>
  </si>
  <si>
    <t>等差数列の公式</t>
  </si>
  <si>
    <t>等差数列の和 小学生</t>
  </si>
  <si>
    <t>階差数列 公式 小学生</t>
  </si>
  <si>
    <t>数列の問題</t>
  </si>
  <si>
    <t>等差数列 中学受験</t>
  </si>
  <si>
    <t>フィボナッチ数列 いつ習う</t>
  </si>
  <si>
    <t>数列 等差×等比</t>
  </si>
  <si>
    <t>等差数列 証明</t>
  </si>
  <si>
    <t>規則性 問題 小学校</t>
  </si>
  <si>
    <t>きそくせい</t>
  </si>
  <si>
    <t>小学生 等差数列</t>
  </si>
  <si>
    <t>数列の規則性</t>
  </si>
  <si>
    <t>等差数列 和</t>
  </si>
  <si>
    <t>等差数列 和の公式 小学生</t>
  </si>
  <si>
    <t>規則性を見つける</t>
  </si>
  <si>
    <t>算数 規則性</t>
  </si>
  <si>
    <t>1 3 7 13 数列</t>
  </si>
  <si>
    <t>数列 等差数列 和</t>
  </si>
  <si>
    <t>数列 規則性</t>
  </si>
  <si>
    <t>等差数列の式</t>
  </si>
  <si>
    <t>等差数列式</t>
  </si>
  <si>
    <t>"隠された等差数列" c++</t>
  </si>
  <si>
    <t>中学受験 規則性</t>
  </si>
  <si>
    <t>数列 応用問題</t>
  </si>
  <si>
    <t>等差数列の一般項 公式</t>
  </si>
  <si>
    <t>規則性の公式</t>
  </si>
  <si>
    <t>小学生 算数 規則性 問題</t>
  </si>
  <si>
    <t>数学 規則性 公式</t>
  </si>
  <si>
    <t>最初の数+最後の数×個数÷2</t>
  </si>
  <si>
    <t>1 3 6 10 数列</t>
  </si>
  <si>
    <t>数列 何年生</t>
  </si>
  <si>
    <t>数列 公式 等差数列</t>
  </si>
  <si>
    <t>等和数列</t>
  </si>
  <si>
    <t>等差数列の公式 小学生</t>
  </si>
  <si>
    <t>前置詞</t>
  </si>
  <si>
    <t>after 接続詞</t>
  </si>
  <si>
    <t>before 接続詞</t>
  </si>
  <si>
    <t>after 文頭</t>
  </si>
  <si>
    <t>after のあと 文</t>
  </si>
  <si>
    <t>before のあと</t>
  </si>
  <si>
    <t>when のあと</t>
  </si>
  <si>
    <t>then 文頭</t>
  </si>
  <si>
    <t>whenのあと</t>
  </si>
  <si>
    <t>after 前置詞 接続詞 違い</t>
  </si>
  <si>
    <t>before 文頭</t>
  </si>
  <si>
    <t>after接続詞</t>
  </si>
  <si>
    <t>文頭のwhen</t>
  </si>
  <si>
    <t>after のあと</t>
  </si>
  <si>
    <t>after 主語 動詞</t>
  </si>
  <si>
    <t>after 前置詞 接続詞</t>
  </si>
  <si>
    <t>after</t>
  </si>
  <si>
    <t>after 動詞</t>
  </si>
  <si>
    <t>after 品詞</t>
  </si>
  <si>
    <t>after 接続し</t>
  </si>
  <si>
    <t>before の後ろ</t>
  </si>
  <si>
    <t>接続詞 英語 例文</t>
  </si>
  <si>
    <t>接続詞のあと 英語</t>
  </si>
  <si>
    <t>before接続詞</t>
  </si>
  <si>
    <t>接続詞 after</t>
  </si>
  <si>
    <t>接続詞の後ろ</t>
  </si>
  <si>
    <t>英語 接続詞のあと</t>
  </si>
  <si>
    <t>after の あと sv</t>
  </si>
  <si>
    <t>after の後ろ</t>
  </si>
  <si>
    <t>after 接続詞 前置詞</t>
  </si>
  <si>
    <t>afterの後ろ</t>
  </si>
  <si>
    <t>before after 使い方</t>
  </si>
  <si>
    <t>before 前置詞 接続詞 違い</t>
  </si>
  <si>
    <t>beforeのあと 文</t>
  </si>
  <si>
    <t>whenの後ろ</t>
  </si>
  <si>
    <t>前置詞とは</t>
  </si>
  <si>
    <t>接続詞のあと</t>
  </si>
  <si>
    <t>英語 接続詞 例文</t>
  </si>
  <si>
    <t>after before 使い方</t>
  </si>
  <si>
    <t>after s v</t>
  </si>
  <si>
    <t>after のあと動詞</t>
  </si>
  <si>
    <t>after 使い方</t>
  </si>
  <si>
    <t>after 前置詞</t>
  </si>
  <si>
    <t>after 後ろ</t>
  </si>
  <si>
    <t>afterの 使い方</t>
  </si>
  <si>
    <t>before どっちが先</t>
  </si>
  <si>
    <t>before 動名詞</t>
  </si>
  <si>
    <t>before 後ろ 文</t>
  </si>
  <si>
    <t>by the time before 違い</t>
  </si>
  <si>
    <t>経験する 英語</t>
  </si>
  <si>
    <t>gone</t>
  </si>
  <si>
    <t>never ever 意味</t>
  </si>
  <si>
    <t>gone 意味</t>
  </si>
  <si>
    <t>has been</t>
  </si>
  <si>
    <t>have been to</t>
  </si>
  <si>
    <t>（ ）you ever traveled by plane? 飛行機で旅行したことがありますか。</t>
  </si>
  <si>
    <t>ever never 違い</t>
  </si>
  <si>
    <t>go過去分詞</t>
  </si>
  <si>
    <t>5回 英語</t>
  </si>
  <si>
    <t>ever 使い方</t>
  </si>
  <si>
    <t>go went gone 意味</t>
  </si>
  <si>
    <t>never 現在完了</t>
  </si>
  <si>
    <t>に行ったことがある 英語</t>
  </si>
  <si>
    <t>現在完了形</t>
  </si>
  <si>
    <t>i've been 意味</t>
  </si>
  <si>
    <t>現在完了 never</t>
  </si>
  <si>
    <t>gone been</t>
  </si>
  <si>
    <t>have gone</t>
  </si>
  <si>
    <t>have you been to 意味</t>
  </si>
  <si>
    <t>i've been to 意味</t>
  </si>
  <si>
    <t>二熟語</t>
  </si>
  <si>
    <t>私は 2回行ったこと が ある 英語</t>
  </si>
  <si>
    <t>beenとgoneの違い</t>
  </si>
  <si>
    <t>never ever 違い</t>
  </si>
  <si>
    <t>neverと ever の違い</t>
  </si>
  <si>
    <t>neverとeverの違い</t>
  </si>
  <si>
    <t>ハブユーエバービーントゥー</t>
  </si>
  <si>
    <t>一度もない 英語</t>
  </si>
  <si>
    <t>現在完了形 never</t>
  </si>
  <si>
    <t>道沿いのバーに行ったことがありますか 英語</t>
  </si>
  <si>
    <t>飛行機で旅行したことがありますか。 【 2 】you ever traveled by plane?</t>
  </si>
  <si>
    <t>ever been</t>
  </si>
  <si>
    <t>gone 使い方</t>
  </si>
  <si>
    <t>ネバーとエバーの違い</t>
  </si>
  <si>
    <t>ネバーエバー 意味</t>
  </si>
  <si>
    <t>現在完了形 経験</t>
  </si>
  <si>
    <t>私たちは先週から2回も買い物に行かなければなりませんでした 英語</t>
  </si>
  <si>
    <t>5回英語</t>
  </si>
  <si>
    <t>been to</t>
  </si>
  <si>
    <t>ever to 意味</t>
  </si>
  <si>
    <t>ever 意味</t>
  </si>
  <si>
    <t>have been</t>
  </si>
  <si>
    <t>have gone to 経験</t>
  </si>
  <si>
    <t>have never been</t>
  </si>
  <si>
    <t>have you ever been to</t>
  </si>
  <si>
    <t>have you ever been と have you been 違い</t>
  </si>
  <si>
    <t>i have been to 意味</t>
  </si>
  <si>
    <t>i have ever 意味</t>
  </si>
  <si>
    <t>i've been to</t>
  </si>
  <si>
    <t>東大 古文</t>
  </si>
  <si>
    <t>東大古文</t>
  </si>
  <si>
    <t>古文 現代語訳</t>
  </si>
  <si>
    <t>現代語訳 やり方</t>
  </si>
  <si>
    <t>古文 現代語訳 やり方</t>
  </si>
  <si>
    <t>古文 指示語</t>
  </si>
  <si>
    <t>古文現代語訳</t>
  </si>
  <si>
    <t>古典 現代語訳</t>
  </si>
  <si>
    <t>現代語訳とは</t>
  </si>
  <si>
    <t>古文 現代語訳 問題</t>
  </si>
  <si>
    <t>国語現代語訳</t>
  </si>
  <si>
    <t>古文 訳し方</t>
  </si>
  <si>
    <t>古文 現代語訳 ルール</t>
  </si>
  <si>
    <t>東大 漢文</t>
  </si>
  <si>
    <t>古文 主語</t>
  </si>
  <si>
    <t>国語 現代語訳</t>
  </si>
  <si>
    <t>漢文 現代語訳</t>
  </si>
  <si>
    <t>東大古文 対策</t>
  </si>
  <si>
    <t>漢文 現代語訳 コツ</t>
  </si>
  <si>
    <t>古文 現代語訳 コツ</t>
  </si>
  <si>
    <t>古文 東大</t>
  </si>
  <si>
    <t>古文 作り方</t>
  </si>
  <si>
    <t>現代語訳</t>
  </si>
  <si>
    <t>古文を現代文に</t>
  </si>
  <si>
    <t>指示語 古文</t>
  </si>
  <si>
    <t>漢文 指示語</t>
  </si>
  <si>
    <t>漢文 東大</t>
  </si>
  <si>
    <t>現代語訳 コツ</t>
  </si>
  <si>
    <t>現代語訳やり方</t>
  </si>
  <si>
    <t>古文 口語訳 やり方</t>
  </si>
  <si>
    <t>古文 現代語訳とは</t>
  </si>
  <si>
    <t>古文 主語 問題</t>
  </si>
  <si>
    <t>古文現代語訳コツ</t>
  </si>
  <si>
    <t>東大 古文漢文</t>
  </si>
  <si>
    <t>東大古典 対策</t>
  </si>
  <si>
    <t>漢文現代語訳</t>
  </si>
  <si>
    <t>漢文 国語 現代語訳</t>
  </si>
  <si>
    <t>古 漢文 意味</t>
  </si>
  <si>
    <t>古典 現代語訳 やり方</t>
  </si>
  <si>
    <t>古典現代語訳</t>
  </si>
  <si>
    <t>古文 日本語訳 コツ</t>
  </si>
  <si>
    <t>古文 訳し方 コツ</t>
  </si>
  <si>
    <t>古文の現代語訳</t>
  </si>
  <si>
    <t>古文主語</t>
  </si>
  <si>
    <t>古文指示語</t>
  </si>
  <si>
    <t>古文訳</t>
  </si>
  <si>
    <t>古文訳し方</t>
  </si>
  <si>
    <t>古文漢文 記述</t>
  </si>
  <si>
    <t>国語 古文 現代語訳</t>
  </si>
  <si>
    <t>日食 月食 覚え方</t>
  </si>
  <si>
    <t>日食 並び方</t>
  </si>
  <si>
    <t>日食 月の形</t>
  </si>
  <si>
    <t>上弦の月 下弦の月 覚え方</t>
  </si>
  <si>
    <t>月の満ち欠け 理科</t>
  </si>
  <si>
    <t>下弦の三日月</t>
  </si>
  <si>
    <t>月食 並び方</t>
  </si>
  <si>
    <t>月 下半分 だけ なぜ</t>
  </si>
  <si>
    <t>月食 日食 覚え方</t>
  </si>
  <si>
    <t>月の満ち欠け 図解</t>
  </si>
  <si>
    <t>日食の時の月の形</t>
  </si>
  <si>
    <t>月の満ち欠け 中学受験</t>
  </si>
  <si>
    <t>理科 月の満ち欠け</t>
  </si>
  <si>
    <t>月の満ち欠け 順番</t>
  </si>
  <si>
    <t>月食 並び順</t>
  </si>
  <si>
    <t>満月の一週間後の月</t>
  </si>
  <si>
    <t>日食月食覚え方</t>
  </si>
  <si>
    <t>月の公転と満ち欠け</t>
  </si>
  <si>
    <t>月が西から東に動いて見える理由</t>
  </si>
  <si>
    <t>日食 並び順</t>
  </si>
  <si>
    <t>月の満ち欠け順番</t>
  </si>
  <si>
    <t>日食と月食の違い 覚え方</t>
  </si>
  <si>
    <t>満月 一週間後</t>
  </si>
  <si>
    <t>月 満ち欠け 仕組み</t>
  </si>
  <si>
    <t>月の満ち欠け理科</t>
  </si>
  <si>
    <t>日食 月食 並び方</t>
  </si>
  <si>
    <t>中学受験 月の満ち欠け</t>
  </si>
  <si>
    <t>日食 月の位置</t>
  </si>
  <si>
    <t>月の満ち欠け 原理</t>
  </si>
  <si>
    <t>月の満ち欠け 中学理科</t>
  </si>
  <si>
    <t>下弦の 三日月</t>
  </si>
  <si>
    <t>中学理科 月の満ち欠け</t>
  </si>
  <si>
    <t>中学理科 月の満ち欠け 問題</t>
  </si>
  <si>
    <t>月の満ち欠け 練習問題 中学受験</t>
  </si>
  <si>
    <t>月から見た地球 満ち欠け</t>
  </si>
  <si>
    <t>満月の一週間後</t>
  </si>
  <si>
    <t>皆既月食と日食の違い</t>
  </si>
  <si>
    <t>右半分が光っている月</t>
  </si>
  <si>
    <t>日食と月食 覚え方</t>
  </si>
  <si>
    <t>月の満ち欠け 覚え方</t>
  </si>
  <si>
    <t>月食並び方</t>
  </si>
  <si>
    <t>中学受験 月</t>
  </si>
  <si>
    <t>中学受験 月の満ち欠け 覚え方</t>
  </si>
  <si>
    <t>日食 月食 順番</t>
  </si>
  <si>
    <t>月 中学受験</t>
  </si>
  <si>
    <t>月の動き 中学受験</t>
  </si>
  <si>
    <t>月の満ち欠け 時間 覚え方</t>
  </si>
  <si>
    <t>新月と は 図解</t>
  </si>
  <si>
    <t>日食 並び</t>
  </si>
  <si>
    <t>理科 月の見え方</t>
  </si>
  <si>
    <t>マスト 意味</t>
  </si>
  <si>
    <t>マストとは</t>
  </si>
  <si>
    <t>may not must not 違い</t>
  </si>
  <si>
    <t>may must 違い</t>
  </si>
  <si>
    <t>mustの後ろ</t>
  </si>
  <si>
    <t>マストノット</t>
  </si>
  <si>
    <t>may</t>
  </si>
  <si>
    <t>may must</t>
  </si>
  <si>
    <t>must may</t>
  </si>
  <si>
    <t>must may 違い</t>
  </si>
  <si>
    <t>may i have 意味</t>
  </si>
  <si>
    <t>must i</t>
  </si>
  <si>
    <t>may 使い方</t>
  </si>
  <si>
    <t>mayとmustの違い</t>
  </si>
  <si>
    <t>must not may not 違い</t>
  </si>
  <si>
    <t>you may 意味</t>
  </si>
  <si>
    <t>mustとmayの違い</t>
  </si>
  <si>
    <t>ダメ 英語</t>
  </si>
  <si>
    <t>may be must be</t>
  </si>
  <si>
    <t>don't 使い方</t>
  </si>
  <si>
    <t>most must 違い</t>
  </si>
  <si>
    <t>助動詞 とは 一覧</t>
  </si>
  <si>
    <t>may not be may be not 違い</t>
  </si>
  <si>
    <t>may notとmust notの違い</t>
  </si>
  <si>
    <t>must be may be 違い</t>
  </si>
  <si>
    <t>must 反対</t>
  </si>
  <si>
    <t>だめだよ</t>
  </si>
  <si>
    <t>may you 使わない</t>
  </si>
  <si>
    <t>may 文頭 意味</t>
  </si>
  <si>
    <t>must のあと</t>
  </si>
  <si>
    <t>mustの後 原形</t>
  </si>
  <si>
    <t>ダメ英語</t>
  </si>
  <si>
    <t>マスト とは</t>
  </si>
  <si>
    <t>不可とは</t>
  </si>
  <si>
    <t>may のあと 動詞</t>
  </si>
  <si>
    <t>may のあとの動詞</t>
  </si>
  <si>
    <t>may 意味</t>
  </si>
  <si>
    <t>may maybe 違い</t>
  </si>
  <si>
    <t>may not 短縮形</t>
  </si>
  <si>
    <t>mayとmaybeの違い</t>
  </si>
  <si>
    <t>must の後ろ</t>
  </si>
  <si>
    <t>マスト 使い方</t>
  </si>
  <si>
    <t>may 名詞</t>
  </si>
  <si>
    <t>may 否定文</t>
  </si>
  <si>
    <t>may使い方</t>
  </si>
  <si>
    <t>must be true</t>
  </si>
  <si>
    <t>must be 意味</t>
  </si>
  <si>
    <t>must not be 意味</t>
  </si>
  <si>
    <t>must 反対語</t>
  </si>
  <si>
    <t>mustの反対</t>
  </si>
  <si>
    <t>随筆文とは</t>
  </si>
  <si>
    <t>随筆とは</t>
  </si>
  <si>
    <t>随筆文</t>
  </si>
  <si>
    <t>随筆とは 中学生</t>
  </si>
  <si>
    <t>随筆 例</t>
  </si>
  <si>
    <t>随筆分</t>
  </si>
  <si>
    <t>随筆 意味</t>
  </si>
  <si>
    <t>随筆文 例 中学生</t>
  </si>
  <si>
    <t>随筆 物語 違い</t>
  </si>
  <si>
    <t>随筆 例文</t>
  </si>
  <si>
    <t>随筆 書き方 中学生 例</t>
  </si>
  <si>
    <t>随筆 とは</t>
  </si>
  <si>
    <t>随筆文 解き方</t>
  </si>
  <si>
    <t>随筆 書き方</t>
  </si>
  <si>
    <t>随筆 書き方 中学生</t>
  </si>
  <si>
    <t>国語 随筆とは</t>
  </si>
  <si>
    <t>随筆 導入</t>
  </si>
  <si>
    <t>随筆分とは</t>
  </si>
  <si>
    <t>随筆と物語の違い</t>
  </si>
  <si>
    <t>随筆 書き方 例文</t>
  </si>
  <si>
    <t>随筆文 とは</t>
  </si>
  <si>
    <t>随筆例</t>
  </si>
  <si>
    <t>随筆意味</t>
  </si>
  <si>
    <t>随筆 説明文 違い</t>
  </si>
  <si>
    <t>物語と随筆の違い</t>
  </si>
  <si>
    <t>随筆 解き方</t>
  </si>
  <si>
    <t>随筆 書き方 簡単</t>
  </si>
  <si>
    <t>随筆文 読み方</t>
  </si>
  <si>
    <t>随筆書き方 中学生</t>
  </si>
  <si>
    <t>随筆読み方</t>
  </si>
  <si>
    <t>随筆 構成</t>
  </si>
  <si>
    <t>随筆 国語</t>
  </si>
  <si>
    <t>随筆とは 例</t>
  </si>
  <si>
    <t>随筆と説明文 違い</t>
  </si>
  <si>
    <t>国語随筆</t>
  </si>
  <si>
    <t>現代文 随筆とは</t>
  </si>
  <si>
    <t>随筆 読み方</t>
  </si>
  <si>
    <t>随筆とは何か</t>
  </si>
  <si>
    <t>随筆 とは 中学生</t>
  </si>
  <si>
    <t>随筆 中学生 書き方</t>
  </si>
  <si>
    <t>随筆って何</t>
  </si>
  <si>
    <t>ずいしつぶんとは</t>
  </si>
  <si>
    <t>随筆 文 書き方</t>
  </si>
  <si>
    <t>ずいしつぶん</t>
  </si>
  <si>
    <t>国語 随筆</t>
  </si>
  <si>
    <t>随筆 と は</t>
  </si>
  <si>
    <t>随筆 現代文</t>
  </si>
  <si>
    <t>文の種類</t>
  </si>
  <si>
    <t>随筆 書き方 中学</t>
  </si>
  <si>
    <t>随筆文 例</t>
  </si>
  <si>
    <t>付加疑問文</t>
  </si>
  <si>
    <t>付加疑問文とは</t>
  </si>
  <si>
    <t>付加疑問</t>
  </si>
  <si>
    <t>that's</t>
  </si>
  <si>
    <t>不可疑問文</t>
  </si>
  <si>
    <t>付加疑問文 例文</t>
  </si>
  <si>
    <t>否定疑問文 付加疑問文</t>
  </si>
  <si>
    <t>付加疑問文 英語</t>
  </si>
  <si>
    <t>付加疑問とは</t>
  </si>
  <si>
    <t>付加疑問詞</t>
  </si>
  <si>
    <t>英語 付加疑問文</t>
  </si>
  <si>
    <t>付加疑問文 一覧</t>
  </si>
  <si>
    <t>won't 疑問文</t>
  </si>
  <si>
    <t>付加疑問文 否定疑問文</t>
  </si>
  <si>
    <t>that’s</t>
  </si>
  <si>
    <t>付加疑問文 とは</t>
  </si>
  <si>
    <t>付加疑問文 作り方</t>
  </si>
  <si>
    <t>肯定疑問文</t>
  </si>
  <si>
    <t>that‘s</t>
  </si>
  <si>
    <t>ふかぎもんぶん</t>
  </si>
  <si>
    <t>付加疑問 英語</t>
  </si>
  <si>
    <t>付加疑問文とは 英語</t>
  </si>
  <si>
    <t>付加疑問文 特殊</t>
  </si>
  <si>
    <t>that s</t>
  </si>
  <si>
    <t>that,s</t>
  </si>
  <si>
    <t>不可疑問</t>
  </si>
  <si>
    <t>付加疑問文 過去形</t>
  </si>
  <si>
    <t>付加疑問文と は 簡単 に</t>
  </si>
  <si>
    <t>tag question とは</t>
  </si>
  <si>
    <t>that.s</t>
  </si>
  <si>
    <t>付加疑問文 否定文</t>
  </si>
  <si>
    <t>付加疑問文 否定疑問文 違い</t>
  </si>
  <si>
    <t>付加疑問文 文法</t>
  </si>
  <si>
    <t>付加疑問文 読み方</t>
  </si>
  <si>
    <t>付加疑問文読み方</t>
  </si>
  <si>
    <t>肯定 否定 英語</t>
  </si>
  <si>
    <t>追加疑問文</t>
  </si>
  <si>
    <t>that's 意味</t>
  </si>
  <si>
    <t>that`s</t>
  </si>
  <si>
    <t>why didn't you 意味</t>
  </si>
  <si>
    <t>won't you 疑問文</t>
  </si>
  <si>
    <t>中学英語 be動詞</t>
  </si>
  <si>
    <t>肯定文 否定文 疑問文</t>
  </si>
  <si>
    <t>is that 使い方</t>
  </si>
  <si>
    <t>付加 疑問 文</t>
  </si>
  <si>
    <t>付加疑問文 can</t>
  </si>
  <si>
    <t>付加疑問文 意味</t>
  </si>
  <si>
    <t>付加疑問文 英語で</t>
  </si>
  <si>
    <t>enough to</t>
  </si>
  <si>
    <t>enough to 意味</t>
  </si>
  <si>
    <t>too to 構文</t>
  </si>
  <si>
    <t>enough to 構文</t>
  </si>
  <si>
    <t>enough 使い方</t>
  </si>
  <si>
    <t>enough to do</t>
  </si>
  <si>
    <t>トゥートゥー構文</t>
  </si>
  <si>
    <t>enough to 使い方</t>
  </si>
  <si>
    <t>enough 位置</t>
  </si>
  <si>
    <t>too to</t>
  </si>
  <si>
    <t>いなふとぅー 意味</t>
  </si>
  <si>
    <t>いなーふ 英語</t>
  </si>
  <si>
    <t>too 使い方</t>
  </si>
  <si>
    <t>enough that 構文</t>
  </si>
  <si>
    <t>enough</t>
  </si>
  <si>
    <t>enough 意味</t>
  </si>
  <si>
    <t>形容詞 enough to do</t>
  </si>
  <si>
    <t>enough 副詞</t>
  </si>
  <si>
    <t>so that 構文 例文</t>
  </si>
  <si>
    <t>不定詞の発展的用法</t>
  </si>
  <si>
    <t>enough to 言い換え</t>
  </si>
  <si>
    <t>enough for</t>
  </si>
  <si>
    <t>too to 構文 言い換え</t>
  </si>
  <si>
    <t>enough to do 意味</t>
  </si>
  <si>
    <t>enough 形容詞</t>
  </si>
  <si>
    <t>too to構文</t>
  </si>
  <si>
    <t>いなーふとぅー</t>
  </si>
  <si>
    <t>enough to構文</t>
  </si>
  <si>
    <t>enough for 人 to</t>
  </si>
  <si>
    <t>enough 動詞</t>
  </si>
  <si>
    <t>too to 不定詞</t>
  </si>
  <si>
    <t>so 形容詞 that 構文</t>
  </si>
  <si>
    <t>too to構文 書き換え</t>
  </si>
  <si>
    <t>too使い方</t>
  </si>
  <si>
    <t>enough to v</t>
  </si>
  <si>
    <t>far too</t>
  </si>
  <si>
    <t>too の 使い方</t>
  </si>
  <si>
    <t>enough to意味</t>
  </si>
  <si>
    <t>too to 構文 書き換え</t>
  </si>
  <si>
    <t>イナフ 使い方</t>
  </si>
  <si>
    <t>to enough</t>
  </si>
  <si>
    <t>too a to b</t>
  </si>
  <si>
    <t>too enough 意味</t>
  </si>
  <si>
    <t>too to の書き換え</t>
  </si>
  <si>
    <t>too to 意味</t>
  </si>
  <si>
    <t>enough to 書き換え</t>
  </si>
  <si>
    <t>so that too to 違い</t>
  </si>
  <si>
    <t>too to 構文 so that</t>
  </si>
  <si>
    <t>too 形容詞 for 人 to</t>
  </si>
  <si>
    <t>too 形容詞 to</t>
  </si>
  <si>
    <t>did 動詞の原形 なぜ</t>
  </si>
  <si>
    <t>make 過去形</t>
  </si>
  <si>
    <t>did 動詞</t>
  </si>
  <si>
    <t>did 過去分詞</t>
  </si>
  <si>
    <t>didn'tのあとの動詞</t>
  </si>
  <si>
    <t>makeの過去形</t>
  </si>
  <si>
    <t>didの時の動詞</t>
  </si>
  <si>
    <t>didを使うとき 動詞</t>
  </si>
  <si>
    <t>メイク過去形</t>
  </si>
  <si>
    <t>didの後の動詞</t>
  </si>
  <si>
    <t>make 過去分詞</t>
  </si>
  <si>
    <t>した 英語</t>
  </si>
  <si>
    <t>過去形 英語 中1</t>
  </si>
  <si>
    <t>didの後ろ</t>
  </si>
  <si>
    <t>メイク 過去形</t>
  </si>
  <si>
    <t>過去形の後は原型</t>
  </si>
  <si>
    <t>did you 動詞の原型</t>
  </si>
  <si>
    <t>didは動詞</t>
  </si>
  <si>
    <t>what did</t>
  </si>
  <si>
    <t>中1 英語 過去形</t>
  </si>
  <si>
    <t>didは何詞</t>
  </si>
  <si>
    <t>過去形 疑問文 did</t>
  </si>
  <si>
    <t>did 何形</t>
  </si>
  <si>
    <t>didの後ろ 動詞</t>
  </si>
  <si>
    <t>made 過去形</t>
  </si>
  <si>
    <t>英語過去形</t>
  </si>
  <si>
    <t>didの後ろの動詞</t>
  </si>
  <si>
    <t>made 過去 形</t>
  </si>
  <si>
    <t>make過去形</t>
  </si>
  <si>
    <t>中1英語過去形</t>
  </si>
  <si>
    <t>過去形の作り方</t>
  </si>
  <si>
    <t>didの過去形</t>
  </si>
  <si>
    <t>did動詞</t>
  </si>
  <si>
    <t>did過去分詞</t>
  </si>
  <si>
    <t>make 不規則動詞</t>
  </si>
  <si>
    <t>一般動詞の過去形 不規則動詞</t>
  </si>
  <si>
    <t>take 現在進行形</t>
  </si>
  <si>
    <t>take 進行形</t>
  </si>
  <si>
    <t>take現在進行形</t>
  </si>
  <si>
    <t>現在形とは</t>
  </si>
  <si>
    <t>takeの現在進行形</t>
  </si>
  <si>
    <t>take進行形</t>
  </si>
  <si>
    <t>未来進行形</t>
  </si>
  <si>
    <t>持っている 英語 進行形</t>
  </si>
  <si>
    <t>be動詞 現在進行形</t>
  </si>
  <si>
    <t>現在完了形と現在完了進行形の違い</t>
  </si>
  <si>
    <t>現在進行完了形</t>
  </si>
  <si>
    <t>現在進行形とは</t>
  </si>
  <si>
    <t>take 現在進行系</t>
  </si>
  <si>
    <t>takeの進行形</t>
  </si>
  <si>
    <t>take現在形</t>
  </si>
  <si>
    <t>テイク 現在進行形</t>
  </si>
  <si>
    <t>take 現在形</t>
  </si>
  <si>
    <t>現在形と現在進行形の違い</t>
  </si>
  <si>
    <t>現在進行形 take</t>
  </si>
  <si>
    <t>現在進行形 英語で</t>
  </si>
  <si>
    <t>be動詞 進行形</t>
  </si>
  <si>
    <t>現在進行形 ルール</t>
  </si>
  <si>
    <t>英語現在進行形ルール</t>
  </si>
  <si>
    <t>ing現在進行形</t>
  </si>
  <si>
    <t>現在形 現在進行形 違い</t>
  </si>
  <si>
    <t>現在形進行形</t>
  </si>
  <si>
    <t>現在進行形 わかりやすく</t>
  </si>
  <si>
    <t>現在進行形 過去進行形 違い</t>
  </si>
  <si>
    <t>現行とは</t>
  </si>
  <si>
    <t>be 進行形</t>
  </si>
  <si>
    <t>be動詞の現在進行形</t>
  </si>
  <si>
    <t>be動詞の進行形</t>
  </si>
  <si>
    <t>現在完了と現在完了進行形の違い</t>
  </si>
  <si>
    <t>現在完了形 現在完了進行形 違い</t>
  </si>
  <si>
    <t>現在進行形 英語 一覧</t>
  </si>
  <si>
    <t>現在進行形の文の作り方</t>
  </si>
  <si>
    <t>現在進行形英語</t>
  </si>
  <si>
    <t>can could 違い</t>
  </si>
  <si>
    <t>can 可能性</t>
  </si>
  <si>
    <t>canとcouldの違い</t>
  </si>
  <si>
    <t>could can 違い</t>
  </si>
  <si>
    <t>could 意味</t>
  </si>
  <si>
    <t>can 推量</t>
  </si>
  <si>
    <t>can could</t>
  </si>
  <si>
    <t>could 可能性</t>
  </si>
  <si>
    <t>could とcanの違い</t>
  </si>
  <si>
    <t>could かもしれない</t>
  </si>
  <si>
    <t>can could 使い分け</t>
  </si>
  <si>
    <t>can 可能性がある</t>
  </si>
  <si>
    <t>could 助動詞 意味</t>
  </si>
  <si>
    <t>can かもしれない</t>
  </si>
  <si>
    <t>can 過去形</t>
  </si>
  <si>
    <t>can be could be 違い</t>
  </si>
  <si>
    <t>可能 言い換え</t>
  </si>
  <si>
    <t>可能性のcan</t>
  </si>
  <si>
    <t>助動詞 可能性</t>
  </si>
  <si>
    <t>cannot 意味</t>
  </si>
  <si>
    <t>can 可能性 見分け方</t>
  </si>
  <si>
    <t>can 意味 できる 以外</t>
  </si>
  <si>
    <t>couldとcanの違い</t>
  </si>
  <si>
    <t>can と could の違い</t>
  </si>
  <si>
    <t>can could 違い 可能性</t>
  </si>
  <si>
    <t>could 用法</t>
  </si>
  <si>
    <t>could can</t>
  </si>
  <si>
    <t>可能性 英語 使い分け</t>
  </si>
  <si>
    <t>can可能性</t>
  </si>
  <si>
    <t>can 可能性がある 例文</t>
  </si>
  <si>
    <t>can be 意味</t>
  </si>
  <si>
    <t>can be could be</t>
  </si>
  <si>
    <t>可能性 助動詞</t>
  </si>
  <si>
    <t>can できる以外の意味</t>
  </si>
  <si>
    <t>could be can be 違い</t>
  </si>
  <si>
    <t>could can 使い分け</t>
  </si>
  <si>
    <t>can 意味 可能性</t>
  </si>
  <si>
    <t>could 意味 可能性</t>
  </si>
  <si>
    <t>can とcould の違い</t>
  </si>
  <si>
    <t>can 可能</t>
  </si>
  <si>
    <t>can't 意味 2つ</t>
  </si>
  <si>
    <t>can 違いない</t>
  </si>
  <si>
    <t>可能性 can</t>
  </si>
  <si>
    <t>可能性がある 英語 can</t>
  </si>
  <si>
    <t>can 推量 例文</t>
  </si>
  <si>
    <t>canとcould</t>
  </si>
  <si>
    <t>could 推量</t>
  </si>
  <si>
    <t>かも しれ ない 英語 could</t>
  </si>
  <si>
    <t>could 助動詞</t>
  </si>
  <si>
    <t>could 可能性 程度</t>
  </si>
  <si>
    <t>it to 構文</t>
  </si>
  <si>
    <t>it for to 構文</t>
  </si>
  <si>
    <t>it is to 構文</t>
  </si>
  <si>
    <t>it for to</t>
  </si>
  <si>
    <t>it to構文</t>
  </si>
  <si>
    <t>it to</t>
  </si>
  <si>
    <t>for to 構文</t>
  </si>
  <si>
    <t>it for to 例文</t>
  </si>
  <si>
    <t>いっとふぉーとぅー構文</t>
  </si>
  <si>
    <t>不定詞構文</t>
  </si>
  <si>
    <t>it for to 構文とは</t>
  </si>
  <si>
    <t>イットトゥー構文</t>
  </si>
  <si>
    <t>イットイズ構文</t>
  </si>
  <si>
    <t>ask 人 to</t>
  </si>
  <si>
    <t>it to構文とは</t>
  </si>
  <si>
    <t>仮主語とは</t>
  </si>
  <si>
    <t>形式主語</t>
  </si>
  <si>
    <t>it for to 構文 例文</t>
  </si>
  <si>
    <t>it is for 人 to 動詞の原形</t>
  </si>
  <si>
    <t>it to 構文 例文</t>
  </si>
  <si>
    <t>it is to 不定詞</t>
  </si>
  <si>
    <t>不定詞の名詞的用法</t>
  </si>
  <si>
    <t>it to 構文 中学</t>
  </si>
  <si>
    <t>ask to</t>
  </si>
  <si>
    <t>it is a for b to c</t>
  </si>
  <si>
    <t>it for to 意味</t>
  </si>
  <si>
    <t>it is for to 構文</t>
  </si>
  <si>
    <t>イットフォートゥー構文</t>
  </si>
  <si>
    <t>it is for 人 to 構文</t>
  </si>
  <si>
    <t>it for to構文</t>
  </si>
  <si>
    <t>it is 名詞 to 構文</t>
  </si>
  <si>
    <t>it to 意味</t>
  </si>
  <si>
    <t>toは</t>
  </si>
  <si>
    <t>意味上の主語</t>
  </si>
  <si>
    <t>意味上の主語 不定詞</t>
  </si>
  <si>
    <t>forの後</t>
  </si>
  <si>
    <t>it is a for b to do</t>
  </si>
  <si>
    <t>to 構文</t>
  </si>
  <si>
    <t>不定詞 構文</t>
  </si>
  <si>
    <t>for 人 to 不定詞</t>
  </si>
  <si>
    <t>it is ... to 構文</t>
  </si>
  <si>
    <t>this is</t>
  </si>
  <si>
    <t>これはあなたの車ですか 英語</t>
  </si>
  <si>
    <t>これはペンですか</t>
  </si>
  <si>
    <t>否定疑問文 英語</t>
  </si>
  <si>
    <t>isで聞かれた時の答え方</t>
  </si>
  <si>
    <t>whose bike is that</t>
  </si>
  <si>
    <t>これは私のペンですか 英語</t>
  </si>
  <si>
    <t>英語 疑問文 答え方 一覧</t>
  </si>
  <si>
    <t>これはあなたの車ですか英語</t>
  </si>
  <si>
    <t>これは私の新しい自転車ですか。 英語</t>
  </si>
  <si>
    <t>is your</t>
  </si>
  <si>
    <t>あれはあなたの自転車ですか 英語</t>
  </si>
  <si>
    <t>これはあなたのペンですか 英語</t>
  </si>
  <si>
    <t>これは私の机ですか 英語</t>
  </si>
  <si>
    <t>are you are</t>
  </si>
  <si>
    <t>is that your</t>
  </si>
  <si>
    <t>is this pen yours</t>
  </si>
  <si>
    <t>is this your pen 答え方</t>
  </si>
  <si>
    <t>it is 例文</t>
  </si>
  <si>
    <t>this is a</t>
  </si>
  <si>
    <t>yes i are</t>
  </si>
  <si>
    <t>これはあなたのものですか 英語 答え 方</t>
  </si>
  <si>
    <t>これはあなたの机ですか 英語</t>
  </si>
  <si>
    <t>これはペンですか？</t>
  </si>
  <si>
    <t>これは私の鉛筆ですか 英語</t>
  </si>
  <si>
    <t>be動詞 主語</t>
  </si>
  <si>
    <t>is that your bike</t>
  </si>
  <si>
    <t>is this a pen 意味</t>
  </si>
  <si>
    <t>isの疑問文 答え方</t>
  </si>
  <si>
    <t>isを使った疑問文</t>
  </si>
  <si>
    <t>this is 省略</t>
  </si>
  <si>
    <t>this is短縮形</t>
  </si>
  <si>
    <t>主語+be動詞</t>
  </si>
  <si>
    <t>現在進行形 疑問文 答え方</t>
  </si>
  <si>
    <t>疑問文 do と is の違い</t>
  </si>
  <si>
    <t>is it 答え方</t>
  </si>
  <si>
    <t>is that 意味</t>
  </si>
  <si>
    <t>is this your bike</t>
  </si>
  <si>
    <t>is から 始まる 疑問文 答え方</t>
  </si>
  <si>
    <t>is 意味</t>
  </si>
  <si>
    <t>isn't doesn't 違い</t>
  </si>
  <si>
    <t>isn't it is it 違い</t>
  </si>
  <si>
    <t>isn't it 使い方</t>
  </si>
  <si>
    <t>let's</t>
  </si>
  <si>
    <t>let'sのあとの動詞</t>
  </si>
  <si>
    <t>命令形 英語</t>
  </si>
  <si>
    <t>let's 文法</t>
  </si>
  <si>
    <t>let's 原型</t>
  </si>
  <si>
    <t>let's のあとの動詞</t>
  </si>
  <si>
    <t>レッツの後 動詞</t>
  </si>
  <si>
    <t>命令文 文型</t>
  </si>
  <si>
    <t>let's 動詞の原形 なぜ</t>
  </si>
  <si>
    <t>let's not</t>
  </si>
  <si>
    <t>let's 品詞</t>
  </si>
  <si>
    <t>let 文型</t>
  </si>
  <si>
    <t>let's のあと</t>
  </si>
  <si>
    <t>let's 動詞</t>
  </si>
  <si>
    <t>let 命令文</t>
  </si>
  <si>
    <t>let's 主語</t>
  </si>
  <si>
    <t>let's 名詞</t>
  </si>
  <si>
    <t>let’s</t>
  </si>
  <si>
    <t>let's 命令文</t>
  </si>
  <si>
    <t>let 否定文</t>
  </si>
  <si>
    <t>let's 元の形</t>
  </si>
  <si>
    <t>レッツ 意味</t>
  </si>
  <si>
    <t>let let's 違い</t>
  </si>
  <si>
    <t>let's 否定</t>
  </si>
  <si>
    <t>let's 意味</t>
  </si>
  <si>
    <t>let's go 文法</t>
  </si>
  <si>
    <t>英語 命令形</t>
  </si>
  <si>
    <t>let's go</t>
  </si>
  <si>
    <t>let is</t>
  </si>
  <si>
    <t>let,s</t>
  </si>
  <si>
    <t>lets not</t>
  </si>
  <si>
    <t>let 否定</t>
  </si>
  <si>
    <t>let's not 意味</t>
  </si>
  <si>
    <t>let's 何詞</t>
  </si>
  <si>
    <t>let's 動詞の原形</t>
  </si>
  <si>
    <t>レッツ 英語</t>
  </si>
  <si>
    <t>let's dancing 間違い</t>
  </si>
  <si>
    <t>let's 何の短縮形</t>
  </si>
  <si>
    <t>let's 文型</t>
  </si>
  <si>
    <t>let's 答え方</t>
  </si>
  <si>
    <t>let'sのあと</t>
  </si>
  <si>
    <t>命令文 英語 中1</t>
  </si>
  <si>
    <t>let 否定形</t>
  </si>
  <si>
    <t>let 第五文型</t>
  </si>
  <si>
    <t>let's意味</t>
  </si>
  <si>
    <t>させない 英語</t>
  </si>
  <si>
    <t>英語命令形</t>
  </si>
  <si>
    <t>let 動詞の原形</t>
  </si>
  <si>
    <t>let's とは</t>
  </si>
  <si>
    <t>let's 例文</t>
  </si>
  <si>
    <t>1日で暗記できる量</t>
  </si>
  <si>
    <t>一日で暗記する方法</t>
  </si>
  <si>
    <t>一日で覚える方法</t>
  </si>
  <si>
    <t>テスト前日 暗記 コツ</t>
  </si>
  <si>
    <t>一日で覚えられる量</t>
  </si>
  <si>
    <t>暗記 一日で覚える</t>
  </si>
  <si>
    <t>1日で覚える方法</t>
  </si>
  <si>
    <t>一日で暗記できる 方法</t>
  </si>
  <si>
    <t>1日で勉強を覚える方法</t>
  </si>
  <si>
    <t>一日で勉強を覚える方法</t>
  </si>
  <si>
    <t>テスト勉強覚え方</t>
  </si>
  <si>
    <t>一 日で 大量 に暗記</t>
  </si>
  <si>
    <t>寝る前の勉強</t>
  </si>
  <si>
    <t>テスト暗記の仕方</t>
  </si>
  <si>
    <t>長文 覚えるコツ</t>
  </si>
  <si>
    <t>所有代名詞</t>
  </si>
  <si>
    <t>所有代名詞とは</t>
  </si>
  <si>
    <t>it's mine 意味</t>
  </si>
  <si>
    <t>mine 何格</t>
  </si>
  <si>
    <t>私の 英語</t>
  </si>
  <si>
    <t>所有代名詞 英語</t>
  </si>
  <si>
    <t>mineとは</t>
  </si>
  <si>
    <t>所有 英語</t>
  </si>
  <si>
    <t>this is mine</t>
  </si>
  <si>
    <t>所有格代名詞</t>
  </si>
  <si>
    <t>mine 格</t>
  </si>
  <si>
    <t>所有格と所有代名詞の違い</t>
  </si>
  <si>
    <t>mine とは</t>
  </si>
  <si>
    <t>mine 名詞</t>
  </si>
  <si>
    <t>my 何格</t>
  </si>
  <si>
    <t>所有格 所有代名詞 違い</t>
  </si>
  <si>
    <t>mine 所有代名詞</t>
  </si>
  <si>
    <t>my 何詞</t>
  </si>
  <si>
    <t>mine 意味</t>
  </si>
  <si>
    <t>myとmineの違い</t>
  </si>
  <si>
    <t>my mine 違い</t>
  </si>
  <si>
    <t>英語 所有代名詞</t>
  </si>
  <si>
    <t>it's mine</t>
  </si>
  <si>
    <t>所有 代名詞 と所有格の違い</t>
  </si>
  <si>
    <t>私のもの 英語</t>
  </si>
  <si>
    <t>私の英語</t>
  </si>
  <si>
    <t>イッツマインとは</t>
  </si>
  <si>
    <t>mine</t>
  </si>
  <si>
    <t>mineは何格</t>
  </si>
  <si>
    <t>my 所有格</t>
  </si>
  <si>
    <t>イッツマイン 英語</t>
  </si>
  <si>
    <t>her 何格</t>
  </si>
  <si>
    <t>my 形容詞</t>
  </si>
  <si>
    <t>that's mine. 意味</t>
  </si>
  <si>
    <t>代名詞の所有格</t>
  </si>
  <si>
    <t>所有代名詞 とは</t>
  </si>
  <si>
    <t>所有代名詞 所有格 違い</t>
  </si>
  <si>
    <t>所有代名詞と所有格の違い</t>
  </si>
  <si>
    <t>of 所有代名詞</t>
  </si>
  <si>
    <t>this is mine. 意味</t>
  </si>
  <si>
    <t>所有代名詞 例文</t>
  </si>
  <si>
    <t>所有格 代名詞</t>
  </si>
  <si>
    <t>所有格 所有代名詞</t>
  </si>
  <si>
    <t>所有英語</t>
  </si>
  <si>
    <t>mine 所有格</t>
  </si>
  <si>
    <t>mine何格</t>
  </si>
  <si>
    <t>them と theyの違い</t>
  </si>
  <si>
    <t>them</t>
  </si>
  <si>
    <t>they 目的格</t>
  </si>
  <si>
    <t>he 目的格</t>
  </si>
  <si>
    <t>目的格とは</t>
  </si>
  <si>
    <t>they 目的語</t>
  </si>
  <si>
    <t>目的格</t>
  </si>
  <si>
    <t>they them 違い</t>
  </si>
  <si>
    <t>前置詞の後 目的格</t>
  </si>
  <si>
    <t>him 何格</t>
  </si>
  <si>
    <t>theyの目的格</t>
  </si>
  <si>
    <t>them 目的格</t>
  </si>
  <si>
    <t>these 目的格</t>
  </si>
  <si>
    <t>人称代名詞 目的格</t>
  </si>
  <si>
    <t>they目的格</t>
  </si>
  <si>
    <t>she 目的格</t>
  </si>
  <si>
    <t>sheの目的格</t>
  </si>
  <si>
    <t>you 目的格</t>
  </si>
  <si>
    <t>them they 違い</t>
  </si>
  <si>
    <t>them 意味</t>
  </si>
  <si>
    <t>themとtheyの違い</t>
  </si>
  <si>
    <t>直接目的語 間接目的語 違い</t>
  </si>
  <si>
    <t>he 目的語</t>
  </si>
  <si>
    <t>we 目的語</t>
  </si>
  <si>
    <t>give 人 物</t>
  </si>
  <si>
    <t>theyとthemの違い</t>
  </si>
  <si>
    <t>us 目的格</t>
  </si>
  <si>
    <t>we 目的格</t>
  </si>
  <si>
    <t>heの目的格</t>
  </si>
  <si>
    <t>she 目的語</t>
  </si>
  <si>
    <t>them 使い方</t>
  </si>
  <si>
    <t>彼女 目的格</t>
  </si>
  <si>
    <t>私たち 目的格</t>
  </si>
  <si>
    <t>英語 主格と目的格の違い</t>
  </si>
  <si>
    <t>me him her</t>
  </si>
  <si>
    <t>them 何詞</t>
  </si>
  <si>
    <t>youの目的格</t>
  </si>
  <si>
    <t>目的格 表</t>
  </si>
  <si>
    <t>it 目的格</t>
  </si>
  <si>
    <t>themとthey</t>
  </si>
  <si>
    <t>前置詞の後ろは目的格</t>
  </si>
  <si>
    <t>彼 目的格</t>
  </si>
  <si>
    <t>me 目的格</t>
  </si>
  <si>
    <t>次のうち 三人称の代名詞に当たるのはどれ</t>
  </si>
  <si>
    <t>目的格 訳し方</t>
  </si>
  <si>
    <t>目的格とは 簡単 に</t>
  </si>
  <si>
    <t>us 何格</t>
  </si>
  <si>
    <t>人称代名詞の目的格</t>
  </si>
  <si>
    <t>前置詞 目的格</t>
  </si>
  <si>
    <t>感嘆文 how</t>
  </si>
  <si>
    <t>感嘆文 作り方</t>
  </si>
  <si>
    <t>how 感嘆文</t>
  </si>
  <si>
    <t>how what 感嘆文</t>
  </si>
  <si>
    <t>what a 形容詞</t>
  </si>
  <si>
    <t>what how 感嘆文</t>
  </si>
  <si>
    <t>感嘆文 英語</t>
  </si>
  <si>
    <t>how a</t>
  </si>
  <si>
    <t>感嘆文 how what</t>
  </si>
  <si>
    <t>感嘆文 複数形</t>
  </si>
  <si>
    <t>感嘆文とは</t>
  </si>
  <si>
    <t>感嘆文 what a</t>
  </si>
  <si>
    <t>感嘆文 what how</t>
  </si>
  <si>
    <t>なんて 英語</t>
  </si>
  <si>
    <t>感嘆文作り方</t>
  </si>
  <si>
    <t>whatを使った感嘆文</t>
  </si>
  <si>
    <t>感嘆文 a つける とき</t>
  </si>
  <si>
    <t>感嘆文 語順</t>
  </si>
  <si>
    <t>英語 感嘆文 作り方</t>
  </si>
  <si>
    <t>感嘆文の作り方</t>
  </si>
  <si>
    <t>what a how</t>
  </si>
  <si>
    <t>なんて何々なんだ 英語</t>
  </si>
  <si>
    <t>感嘆文 very</t>
  </si>
  <si>
    <t>how what a</t>
  </si>
  <si>
    <t>感嘆文how</t>
  </si>
  <si>
    <t>how感嘆文</t>
  </si>
  <si>
    <t>感嘆文</t>
  </si>
  <si>
    <t>how 文頭</t>
  </si>
  <si>
    <t>howのあと 語順</t>
  </si>
  <si>
    <t>中1 英語 感嘆文</t>
  </si>
  <si>
    <t>感嘆詞 how</t>
  </si>
  <si>
    <t>感嘆文 英語 ネイティブ</t>
  </si>
  <si>
    <t>what 感嘆文</t>
  </si>
  <si>
    <t>感嘆文 what</t>
  </si>
  <si>
    <t>how a what a</t>
  </si>
  <si>
    <t>how 感嘆詞</t>
  </si>
  <si>
    <t>how 訳し方</t>
  </si>
  <si>
    <t>感嘆文 what how 違い</t>
  </si>
  <si>
    <t>感嘆文 英語 作り方</t>
  </si>
  <si>
    <t>感嘆詞 what how</t>
  </si>
  <si>
    <t>what 感嘆</t>
  </si>
  <si>
    <t>感嘆 英語 howとwhat</t>
  </si>
  <si>
    <t>感嘆文 いつ習う</t>
  </si>
  <si>
    <t>how 副詞 s v</t>
  </si>
  <si>
    <t>how 形容詞 感嘆文</t>
  </si>
  <si>
    <t>how 感嘆</t>
  </si>
  <si>
    <t>how 語順</t>
  </si>
  <si>
    <t>look how</t>
  </si>
  <si>
    <t>what a such a 違い</t>
  </si>
  <si>
    <t>what a 形容詞 名詞</t>
  </si>
  <si>
    <t>あなたは中国人ですか 英語</t>
  </si>
  <si>
    <t>be動詞とは 簡単 に</t>
  </si>
  <si>
    <t>私は日本出身です 英語</t>
  </si>
  <si>
    <t>私は日本出身です あなたは 英語</t>
  </si>
  <si>
    <t>be動詞とは</t>
  </si>
  <si>
    <t>you are from</t>
  </si>
  <si>
    <t>are you</t>
  </si>
  <si>
    <t>be 意味 使い方</t>
  </si>
  <si>
    <t>中国人ですか 英語</t>
  </si>
  <si>
    <t>私は日本出身ではありません 英語</t>
  </si>
  <si>
    <t>あなたは中国出身ですか 英語</t>
  </si>
  <si>
    <t>私は日本出身です。あなたは 英語</t>
  </si>
  <si>
    <t>一般動詞 be動詞</t>
  </si>
  <si>
    <t>私は日本出身ですあなたは 英語</t>
  </si>
  <si>
    <t>iとは</t>
  </si>
  <si>
    <t>私は日本出身です</t>
  </si>
  <si>
    <t>be動詞 疑問文</t>
  </si>
  <si>
    <t>あなたは日本出身ですか 英語</t>
  </si>
  <si>
    <t>私も日本出身です 英語</t>
  </si>
  <si>
    <t>be動詞の疑問文</t>
  </si>
  <si>
    <t>from be動詞</t>
  </si>
  <si>
    <t>私は日本出身です。 英語</t>
  </si>
  <si>
    <t>are you?</t>
  </si>
  <si>
    <t>be動詞 一般動詞</t>
  </si>
  <si>
    <t>こんにちは 私は日本出身です あなたは 英語</t>
  </si>
  <si>
    <t>私は日本出身です あなたは？ 英語</t>
  </si>
  <si>
    <t>英作文 書き方</t>
  </si>
  <si>
    <t>i とは</t>
  </si>
  <si>
    <t>こんにちは、私は日本出身です。あなたは 英語</t>
  </si>
  <si>
    <t>ビー動詞 一般動詞</t>
  </si>
  <si>
    <t>日本出身です 英語</t>
  </si>
  <si>
    <t>私の出身は日本です</t>
  </si>
  <si>
    <t>b e 動詞 一覧</t>
  </si>
  <si>
    <t>be from</t>
  </si>
  <si>
    <t>be from come from 違い</t>
  </si>
  <si>
    <t>be動詞疑問文</t>
  </si>
  <si>
    <t>from by 違い</t>
  </si>
  <si>
    <t>作文 英語 書き方</t>
  </si>
  <si>
    <t>疑問文 be動詞</t>
  </si>
  <si>
    <t>私は日本出身です あなたは</t>
  </si>
  <si>
    <t>英語作文書き方</t>
  </si>
  <si>
    <t>are you from china?</t>
  </si>
  <si>
    <t>are you from japan 意味</t>
  </si>
  <si>
    <t>are youとyou areの違い</t>
  </si>
  <si>
    <t>be 動詞 一般動詞</t>
  </si>
  <si>
    <t>be 動詞とは</t>
  </si>
  <si>
    <t>be動詞とは 簡単に</t>
  </si>
  <si>
    <t>easy 比較級</t>
  </si>
  <si>
    <t>比較級</t>
  </si>
  <si>
    <t>比較級 最上級</t>
  </si>
  <si>
    <t>比較級 最上級 例文</t>
  </si>
  <si>
    <t>比較級 than</t>
  </si>
  <si>
    <t>英語 比較級</t>
  </si>
  <si>
    <t>級 英語</t>
  </si>
  <si>
    <t>英語比較級</t>
  </si>
  <si>
    <t>easy比較級</t>
  </si>
  <si>
    <t>中二 英語 比較級 最上級</t>
  </si>
  <si>
    <t>比較級 最上級 more most</t>
  </si>
  <si>
    <t>比較級最上級</t>
  </si>
  <si>
    <t>原級比較級</t>
  </si>
  <si>
    <t>hot 比較級</t>
  </si>
  <si>
    <t>中 二 英語 比較級 最上級</t>
  </si>
  <si>
    <t>than 比較級</t>
  </si>
  <si>
    <t>比較級 more つける とき</t>
  </si>
  <si>
    <t>比較級 原級</t>
  </si>
  <si>
    <t>比較級than</t>
  </si>
  <si>
    <t>細い 英語 比較級</t>
  </si>
  <si>
    <t>最上級 比較級</t>
  </si>
  <si>
    <t>hot比較級</t>
  </si>
  <si>
    <t>比較級 more つけるとき</t>
  </si>
  <si>
    <t>比較級 公式</t>
  </si>
  <si>
    <t>fluently 比較級</t>
  </si>
  <si>
    <t>中学 英語 比較級 一覧</t>
  </si>
  <si>
    <t>比較級の作り方</t>
  </si>
  <si>
    <t>比較級作り方</t>
  </si>
  <si>
    <t>英語 比較級 文法</t>
  </si>
  <si>
    <t>難しい 比較級 最上級</t>
  </si>
  <si>
    <t>easyの比較級</t>
  </si>
  <si>
    <t>more 比較級</t>
  </si>
  <si>
    <t>イージー 比較級</t>
  </si>
  <si>
    <t>比較級 クイズ</t>
  </si>
  <si>
    <t>比較級 最上級 more,most</t>
  </si>
  <si>
    <t>比較級 英語</t>
  </si>
  <si>
    <t>英語 比較級 than</t>
  </si>
  <si>
    <t>英語 比較級 最上級 more most</t>
  </si>
  <si>
    <t>comparative form</t>
  </si>
  <si>
    <t>easy の比較級</t>
  </si>
  <si>
    <t>er and er</t>
  </si>
  <si>
    <t>what is 比較級 例文</t>
  </si>
  <si>
    <t>イージーの比較級</t>
  </si>
  <si>
    <t>イージー比較級</t>
  </si>
  <si>
    <t>原級 比較級</t>
  </si>
  <si>
    <t>最上級比較級</t>
  </si>
  <si>
    <t>比較級 原級とは</t>
  </si>
  <si>
    <t>比較級 最上級 同級</t>
  </si>
  <si>
    <t>比較級 短母音</t>
  </si>
  <si>
    <t>仮定法 疑問文</t>
  </si>
  <si>
    <t>間接疑問文 関係代名詞</t>
  </si>
  <si>
    <t>仮定法疑問文</t>
  </si>
  <si>
    <t>間接疑問文 訳し方</t>
  </si>
  <si>
    <t>仮定法の疑問文</t>
  </si>
  <si>
    <t>間接疑問文 関係副詞 違い</t>
  </si>
  <si>
    <t>間接疑問とは</t>
  </si>
  <si>
    <t>間接疑問文 わかりやすく</t>
  </si>
  <si>
    <t>間接疑問文 what</t>
  </si>
  <si>
    <t>how 間接疑問文</t>
  </si>
  <si>
    <t>間接疑問文 中学</t>
  </si>
  <si>
    <t>間接疑問文と関係副詞の違い</t>
  </si>
  <si>
    <t>what 間接疑問文</t>
  </si>
  <si>
    <t>間接疑問文 時制</t>
  </si>
  <si>
    <t>関係副詞と間接疑問文</t>
  </si>
  <si>
    <t>間接疑問文と疑問詞+toの違い</t>
  </si>
  <si>
    <t>関係疑問文</t>
  </si>
  <si>
    <t>仮定法 疑問文 what</t>
  </si>
  <si>
    <t>関係代名詞 間接疑問文 見分け方</t>
  </si>
  <si>
    <t>仮定法 疑問</t>
  </si>
  <si>
    <t>間接疑問文 isが 最後に くる</t>
  </si>
  <si>
    <t>間接疑問文 疑問詞+to 違い</t>
  </si>
  <si>
    <t>間接疑問文 関係副詞</t>
  </si>
  <si>
    <t>間接疑問文と関係代名詞の違い</t>
  </si>
  <si>
    <t>how間接疑問文</t>
  </si>
  <si>
    <t>間接疑問文 いつ習う</t>
  </si>
  <si>
    <t>間接疑問文 関係代名詞 違い</t>
  </si>
  <si>
    <t>関係代名詞 間接疑問文</t>
  </si>
  <si>
    <t>フランス語 倒置疑問文</t>
  </si>
  <si>
    <t>間接疑問 関係代名詞 違い</t>
  </si>
  <si>
    <t>間接疑問文 例文</t>
  </si>
  <si>
    <t>間接疑問文いつ習う</t>
  </si>
  <si>
    <t>間接疑問文訳し方</t>
  </si>
  <si>
    <t>間接疑問節とは</t>
  </si>
  <si>
    <t>関係代名詞と間接疑問文の違い</t>
  </si>
  <si>
    <t>関係副詞 間接疑問文 違い</t>
  </si>
  <si>
    <t>how much 間接疑問文</t>
  </si>
  <si>
    <t>かんせつぎもんぶん</t>
  </si>
  <si>
    <t>仮定法 疑問文 例文</t>
  </si>
  <si>
    <t>疑問詞 倒置</t>
  </si>
  <si>
    <t>間接疑問 what</t>
  </si>
  <si>
    <t>間接疑問文 わかりやすく 中学生</t>
  </si>
  <si>
    <t>間接疑問文how</t>
  </si>
  <si>
    <t>間接疑問文とは</t>
  </si>
  <si>
    <t>間接疑問文のwhat</t>
  </si>
  <si>
    <t>関係代名詞 疑問文</t>
  </si>
  <si>
    <t>what 疑問代名詞</t>
  </si>
  <si>
    <t>社会覚え方</t>
  </si>
  <si>
    <t>社会 覚え方</t>
  </si>
  <si>
    <t>社会 暗記方法</t>
  </si>
  <si>
    <t>社会 暗記</t>
  </si>
  <si>
    <t>社会暗記</t>
  </si>
  <si>
    <t>社会暗記方法</t>
  </si>
  <si>
    <t>中学受験 暗記</t>
  </si>
  <si>
    <t>社会の単語の覚え方</t>
  </si>
  <si>
    <t>中学受験 社会</t>
  </si>
  <si>
    <t>社会の暗記の仕方</t>
  </si>
  <si>
    <t>社会 単語 覚え方</t>
  </si>
  <si>
    <t>社会 暗記 コツ</t>
  </si>
  <si>
    <t>社会単語覚え方</t>
  </si>
  <si>
    <t>社会 暗記法</t>
  </si>
  <si>
    <t>社会覚えるコツ</t>
  </si>
  <si>
    <t>中学受験 社会 暗記</t>
  </si>
  <si>
    <t>社会 暗記 中学受験</t>
  </si>
  <si>
    <t>社会を覚える方法</t>
  </si>
  <si>
    <t>社会覚える方法</t>
  </si>
  <si>
    <t>社会 中学受験</t>
  </si>
  <si>
    <t>社会の暗記方法</t>
  </si>
  <si>
    <t>社会の理解 覚え方</t>
  </si>
  <si>
    <t>中学受験 公民 覚え方</t>
  </si>
  <si>
    <t>社会暗記の仕方</t>
  </si>
  <si>
    <t>中学 受験 暗記</t>
  </si>
  <si>
    <t>暗記 中学 受験</t>
  </si>
  <si>
    <t>中学 社会 暗記</t>
  </si>
  <si>
    <t>社会 覚えるコツ</t>
  </si>
  <si>
    <t>社会の覚え方</t>
  </si>
  <si>
    <t>中学受験社会</t>
  </si>
  <si>
    <t>社会 暗記 方法</t>
  </si>
  <si>
    <t>社会 覚える方法</t>
  </si>
  <si>
    <t>社会覚えやすい方法</t>
  </si>
  <si>
    <t>1日で社会を覚える方法 中学生</t>
  </si>
  <si>
    <t>中学受験 覚えておきたい 社会</t>
  </si>
  <si>
    <t>中学歴史 流れ 覚え方</t>
  </si>
  <si>
    <t>中学社会覚え方</t>
  </si>
  <si>
    <t>1日で社会を覚える方法 公民</t>
  </si>
  <si>
    <t>中一社会</t>
  </si>
  <si>
    <t>中学 定期テスト 社会 勉強法</t>
  </si>
  <si>
    <t>中学 暗記</t>
  </si>
  <si>
    <t>中学受験 暗記 一覧</t>
  </si>
  <si>
    <t>中学受験 歴史 覚え方</t>
  </si>
  <si>
    <t>中学受験 社会 範囲</t>
  </si>
  <si>
    <t>中学受験 社会 覚えること</t>
  </si>
  <si>
    <t>中学受験 社会 覚え方</t>
  </si>
  <si>
    <t>中学社会 覚え方</t>
  </si>
  <si>
    <t>学習方法</t>
  </si>
  <si>
    <t>暗記 社会</t>
  </si>
  <si>
    <t>please 動詞</t>
  </si>
  <si>
    <t>please 最初 最後</t>
  </si>
  <si>
    <t>pleaseのあと</t>
  </si>
  <si>
    <t>please 文頭 文末 違い</t>
  </si>
  <si>
    <t>please 命令文</t>
  </si>
  <si>
    <t>pleaseのあと 動詞</t>
  </si>
  <si>
    <t>please 前 後 違い</t>
  </si>
  <si>
    <t>please 位置</t>
  </si>
  <si>
    <t>please 前 後</t>
  </si>
  <si>
    <t>please のあと 動詞の原形</t>
  </si>
  <si>
    <t>please 文頭</t>
  </si>
  <si>
    <t>please 名詞</t>
  </si>
  <si>
    <t>please 文頭 文末</t>
  </si>
  <si>
    <t>命令文 please</t>
  </si>
  <si>
    <t>please のあと</t>
  </si>
  <si>
    <t>プリーズ スペル</t>
  </si>
  <si>
    <t>please つける つけない</t>
  </si>
  <si>
    <t>please 助動詞</t>
  </si>
  <si>
    <t>窓を開けなさい 英語</t>
  </si>
  <si>
    <t>please カンマ</t>
  </si>
  <si>
    <t>please 先 後</t>
  </si>
  <si>
    <t>pleaseの後</t>
  </si>
  <si>
    <t>命令文 英語 例文</t>
  </si>
  <si>
    <t>プリーズ 最初 最後</t>
  </si>
  <si>
    <t>please can</t>
  </si>
  <si>
    <t>please 文法</t>
  </si>
  <si>
    <t>プリーズ 綴り</t>
  </si>
  <si>
    <t>手を洗いなさい 英語</t>
  </si>
  <si>
    <t>please</t>
  </si>
  <si>
    <t>please hand</t>
  </si>
  <si>
    <t>please where</t>
  </si>
  <si>
    <t>please コンマ</t>
  </si>
  <si>
    <t>please 前と後ろ 違い</t>
  </si>
  <si>
    <t>please 名詞形</t>
  </si>
  <si>
    <t>pleaseの後ろ</t>
  </si>
  <si>
    <t>please動詞</t>
  </si>
  <si>
    <t>plz 意味</t>
  </si>
  <si>
    <t>please ing</t>
  </si>
  <si>
    <t>please 何詞</t>
  </si>
  <si>
    <t>please 最後につける</t>
  </si>
  <si>
    <t>プリーズスペル</t>
  </si>
  <si>
    <t>命令形 英語で</t>
  </si>
  <si>
    <t>命令形英語</t>
  </si>
  <si>
    <t>can you please 意味</t>
  </si>
  <si>
    <t>please for</t>
  </si>
  <si>
    <t>selves 意味</t>
  </si>
  <si>
    <t>selves</t>
  </si>
  <si>
    <t>再帰代名詞</t>
  </si>
  <si>
    <t>ourself ourselves 違い</t>
  </si>
  <si>
    <t>hisself himself 違い</t>
  </si>
  <si>
    <t>theirselves themselves 違い</t>
  </si>
  <si>
    <t>再帰代名詞 英語</t>
  </si>
  <si>
    <t>pronoun self</t>
  </si>
  <si>
    <t>self selves 違い</t>
  </si>
  <si>
    <t>selves self 違い</t>
  </si>
  <si>
    <t>self 複数形</t>
  </si>
  <si>
    <t>ourselves 意味</t>
  </si>
  <si>
    <t>彼ら自身 英語</t>
  </si>
  <si>
    <t>selfとselvesの違い</t>
  </si>
  <si>
    <t>self selves</t>
  </si>
  <si>
    <t>selves 読み方</t>
  </si>
  <si>
    <t>themselves themself 違い</t>
  </si>
  <si>
    <t>ユアセルフ 意味</t>
  </si>
  <si>
    <t>再帰代名詞とは</t>
  </si>
  <si>
    <t>私たち自身 英語</t>
  </si>
  <si>
    <t>oneself 使い方</t>
  </si>
  <si>
    <t>theirselves</t>
  </si>
  <si>
    <t>あなたたち自身 英語</t>
  </si>
  <si>
    <t>再帰代名詞 ルール</t>
  </si>
  <si>
    <t>they 再帰代名詞</t>
  </si>
  <si>
    <t>yourself 複数形</t>
  </si>
  <si>
    <t>self と selves の 違い</t>
  </si>
  <si>
    <t>himself hisself どっち</t>
  </si>
  <si>
    <t>itself 使い方</t>
  </si>
  <si>
    <t>them themselves 違い</t>
  </si>
  <si>
    <t>myself yourself 意味</t>
  </si>
  <si>
    <t>自己 意味</t>
  </si>
  <si>
    <t>英語 再帰代名詞</t>
  </si>
  <si>
    <t>myself 使い方</t>
  </si>
  <si>
    <t>selveとは</t>
  </si>
  <si>
    <t>yourselves 発音</t>
  </si>
  <si>
    <t>マイセルフ</t>
  </si>
  <si>
    <t>再帰代名詞 熟語</t>
  </si>
  <si>
    <t>itself 意味</t>
  </si>
  <si>
    <t>self</t>
  </si>
  <si>
    <t>selve 意味</t>
  </si>
  <si>
    <t>yourself 意味</t>
  </si>
  <si>
    <t>自分自身で 英語</t>
  </si>
  <si>
    <t>自己意味</t>
  </si>
  <si>
    <t>himself 品詞</t>
  </si>
  <si>
    <t>hisself</t>
  </si>
  <si>
    <t>themselves ourselves</t>
  </si>
  <si>
    <t>自ら 英語</t>
  </si>
  <si>
    <t>honesty 名詞</t>
  </si>
  <si>
    <t>honesty 形容詞</t>
  </si>
  <si>
    <t>does 使い方</t>
  </si>
  <si>
    <t>3人称単数</t>
  </si>
  <si>
    <t>三単現</t>
  </si>
  <si>
    <t>一般動詞にsをつける時</t>
  </si>
  <si>
    <t>3単元</t>
  </si>
  <si>
    <t>often 否定文</t>
  </si>
  <si>
    <t>三人称単数 does</t>
  </si>
  <si>
    <t>三人称単数の疑問文</t>
  </si>
  <si>
    <t>疑問文 三人称単数</t>
  </si>
  <si>
    <t>三人称 単数</t>
  </si>
  <si>
    <t>中1 英語 一般動詞</t>
  </si>
  <si>
    <t>does 三人称単数</t>
  </si>
  <si>
    <t>does 三単現</t>
  </si>
  <si>
    <t>三単現 疑問文</t>
  </si>
  <si>
    <t>often 位置 否定文</t>
  </si>
  <si>
    <t>一般 動詞 否定 文</t>
  </si>
  <si>
    <t>三人称 単数 疑問文</t>
  </si>
  <si>
    <t>三人称単数 ルール</t>
  </si>
  <si>
    <t>三人称単数ルール</t>
  </si>
  <si>
    <t>中1英語 三人称単数</t>
  </si>
  <si>
    <t>英語 否定文 作り方</t>
  </si>
  <si>
    <t>doの三人称単数</t>
  </si>
  <si>
    <t>三人称単数疑問文</t>
  </si>
  <si>
    <t>三単現のs わかりやすく</t>
  </si>
  <si>
    <t>三単現のs 疑問文</t>
  </si>
  <si>
    <t>英語 ダズの使い方</t>
  </si>
  <si>
    <t>do と does の違い 簡単に</t>
  </si>
  <si>
    <t>toを使う時と使わない時</t>
  </si>
  <si>
    <t>三人称単数 わかりやすく</t>
  </si>
  <si>
    <t>三人称単数 ダズ</t>
  </si>
  <si>
    <t>中1 英語 三単現</t>
  </si>
  <si>
    <t>does 動詞の原形</t>
  </si>
  <si>
    <t>does 否定文</t>
  </si>
  <si>
    <t>it 三単現のs</t>
  </si>
  <si>
    <t>三人称 疑問文</t>
  </si>
  <si>
    <t>三人称単数 do</t>
  </si>
  <si>
    <t>三人称単数現在形 疑問文</t>
  </si>
  <si>
    <t>疑問文 三単現のs</t>
  </si>
  <si>
    <t>受動態 英語</t>
  </si>
  <si>
    <t>受動態 英語 文法</t>
  </si>
  <si>
    <t>英語 受け身 文法</t>
  </si>
  <si>
    <t>受動態 be動詞</t>
  </si>
  <si>
    <t>中学 英語 受け身 アクティビティ</t>
  </si>
  <si>
    <t>受動態 例文 中学</t>
  </si>
  <si>
    <t>受け身 英語 作り方</t>
  </si>
  <si>
    <t>英語 受動態</t>
  </si>
  <si>
    <t>受動態 by 省略</t>
  </si>
  <si>
    <t>中2 英語 受け身</t>
  </si>
  <si>
    <t>中2英語受け身</t>
  </si>
  <si>
    <t>受け身 英語</t>
  </si>
  <si>
    <t>英語中2受け身</t>
  </si>
  <si>
    <t>by 省略</t>
  </si>
  <si>
    <t>they 物にも使える</t>
  </si>
  <si>
    <t>中2英語 受け身</t>
  </si>
  <si>
    <t>中3 英語 unit6 文法</t>
  </si>
  <si>
    <t>受け身 英語 中 2</t>
  </si>
  <si>
    <t>英語受け身の分</t>
  </si>
  <si>
    <t>be動詞 否定文</t>
  </si>
  <si>
    <t>中 2 英語 受け身 わかりやすく</t>
  </si>
  <si>
    <t>受動態 使い方</t>
  </si>
  <si>
    <t>受動態 省略</t>
  </si>
  <si>
    <t>受動態 過去形</t>
  </si>
  <si>
    <t>英語 中2 受け身</t>
  </si>
  <si>
    <t>英語 受け身の分</t>
  </si>
  <si>
    <t>英語受け身文法</t>
  </si>
  <si>
    <t>英語受動態</t>
  </si>
  <si>
    <t>be動詞 受け身</t>
  </si>
  <si>
    <t>be動詞の否定文</t>
  </si>
  <si>
    <t>treasure 動詞</t>
  </si>
  <si>
    <t>中2 英語 受動態</t>
  </si>
  <si>
    <t>受け身英語</t>
  </si>
  <si>
    <t>受動態 be 動詞</t>
  </si>
  <si>
    <t>受動態be 動詞</t>
  </si>
  <si>
    <t>受動態使い方</t>
  </si>
  <si>
    <t>英文法 受動態</t>
  </si>
  <si>
    <t>英語 受け身 作り方</t>
  </si>
  <si>
    <t>英語 受動態 文法</t>
  </si>
  <si>
    <t>英語 受動態とは</t>
  </si>
  <si>
    <t>svoo</t>
  </si>
  <si>
    <t>svoo 受動態</t>
  </si>
  <si>
    <t>第四文型</t>
  </si>
  <si>
    <t>give 受動態</t>
  </si>
  <si>
    <t>svoo svoc</t>
  </si>
  <si>
    <t>svoc 受動態</t>
  </si>
  <si>
    <t>svooの受動態</t>
  </si>
  <si>
    <t>give o o</t>
  </si>
  <si>
    <t>受動態 svoc</t>
  </si>
  <si>
    <t>svocの受動態</t>
  </si>
  <si>
    <t>第四文型 受動態</t>
  </si>
  <si>
    <t>give o c 意味</t>
  </si>
  <si>
    <t>give 人物 give物 to 人違い</t>
  </si>
  <si>
    <t>svoo 中学</t>
  </si>
  <si>
    <t>第4文型</t>
  </si>
  <si>
    <t>受動態 svoo</t>
  </si>
  <si>
    <t>受動態 to for</t>
  </si>
  <si>
    <t>make svoo</t>
  </si>
  <si>
    <t>call 第四文型</t>
  </si>
  <si>
    <t>svc svo svoo svoc</t>
  </si>
  <si>
    <t>give o c</t>
  </si>
  <si>
    <t>give人 物</t>
  </si>
  <si>
    <t>teach o o</t>
  </si>
  <si>
    <t>受動態 by 使い方</t>
  </si>
  <si>
    <t>第五文型 受動態</t>
  </si>
  <si>
    <t>make o o</t>
  </si>
  <si>
    <t>第四文系</t>
  </si>
  <si>
    <t>give型 buy型</t>
  </si>
  <si>
    <t>svoo make</t>
  </si>
  <si>
    <t>受動態 for</t>
  </si>
  <si>
    <t>受動態 書き換え</t>
  </si>
  <si>
    <t>give oc</t>
  </si>
  <si>
    <t>give oo</t>
  </si>
  <si>
    <t>give oo 意味</t>
  </si>
  <si>
    <t>s v o o</t>
  </si>
  <si>
    <t>svoo svo to 違い</t>
  </si>
  <si>
    <t>tell o o</t>
  </si>
  <si>
    <t>tell svoo</t>
  </si>
  <si>
    <t>受動態 第四文型</t>
  </si>
  <si>
    <t>buy型とgive型</t>
  </si>
  <si>
    <t>call svoc</t>
  </si>
  <si>
    <t>cause o o</t>
  </si>
  <si>
    <t>give</t>
  </si>
  <si>
    <t>give c</t>
  </si>
  <si>
    <t>give o to do</t>
  </si>
  <si>
    <t>give o1 o2</t>
  </si>
  <si>
    <t>give もの for 人</t>
  </si>
  <si>
    <t>give 使役</t>
  </si>
  <si>
    <t>how 形容詞</t>
  </si>
  <si>
    <t>how形容詞</t>
  </si>
  <si>
    <t>how+形容詞</t>
  </si>
  <si>
    <t>how 形容詞 a 名詞</t>
  </si>
  <si>
    <t>how + 形容詞</t>
  </si>
  <si>
    <t>how 形容詞 名詞</t>
  </si>
  <si>
    <t>how 形容詞 疑問文</t>
  </si>
  <si>
    <t>howプラス形容詞</t>
  </si>
  <si>
    <t>how + 形容詞 疑問文</t>
  </si>
  <si>
    <t>どれほど 英語</t>
  </si>
  <si>
    <t>how old is he 意味</t>
  </si>
  <si>
    <t>how 形容詞 v s</t>
  </si>
  <si>
    <t>howを使った 文</t>
  </si>
  <si>
    <t>how depth</t>
  </si>
  <si>
    <t>how tall are you 答え方</t>
  </si>
  <si>
    <t>how wide</t>
  </si>
  <si>
    <t>how fast</t>
  </si>
  <si>
    <t>how 形容詞 意味</t>
  </si>
  <si>
    <t>long 形容詞</t>
  </si>
  <si>
    <t>how years old</t>
  </si>
  <si>
    <t>how 形容詞 副詞</t>
  </si>
  <si>
    <t>how 疑問副詞</t>
  </si>
  <si>
    <t>howのあと 形容詞</t>
  </si>
  <si>
    <t>どのくらいの長さ 英語</t>
  </si>
  <si>
    <t>deep 反対</t>
  </si>
  <si>
    <t>deep 形容詞</t>
  </si>
  <si>
    <t>hiw fast</t>
  </si>
  <si>
    <t>how low 意味</t>
  </si>
  <si>
    <t>how many years old</t>
  </si>
  <si>
    <t>how old you are 意味</t>
  </si>
  <si>
    <t>how shallow</t>
  </si>
  <si>
    <t>how soon how long 違い</t>
  </si>
  <si>
    <t>how 例文 中学</t>
  </si>
  <si>
    <t>how 形容詞 it is</t>
  </si>
  <si>
    <t>how 質問 答え方</t>
  </si>
  <si>
    <t>how 返答</t>
  </si>
  <si>
    <t>howfast</t>
  </si>
  <si>
    <t>tallの反対</t>
  </si>
  <si>
    <t>長さを聞く 英語</t>
  </si>
  <si>
    <t>平叙文とは</t>
  </si>
  <si>
    <t>平叙文</t>
  </si>
  <si>
    <t>平叙文 英語</t>
  </si>
  <si>
    <t>英語 平叙文とは</t>
  </si>
  <si>
    <t>平叙文とは 英語</t>
  </si>
  <si>
    <t>英語 平叙文</t>
  </si>
  <si>
    <t>平叙文 英語 で</t>
  </si>
  <si>
    <t>平常文</t>
  </si>
  <si>
    <t>へいしゃぶん 英語</t>
  </si>
  <si>
    <t>平叙文 とは</t>
  </si>
  <si>
    <t>平叙文 例文</t>
  </si>
  <si>
    <t>へいじょうぶん</t>
  </si>
  <si>
    <t>平斜文</t>
  </si>
  <si>
    <t>平叙分</t>
  </si>
  <si>
    <t>平叙文 わかり やすく</t>
  </si>
  <si>
    <t>平叙</t>
  </si>
  <si>
    <t>平叙分とは</t>
  </si>
  <si>
    <t>平叙文 英語で</t>
  </si>
  <si>
    <t>平叙形</t>
  </si>
  <si>
    <t>平敘文 とは</t>
  </si>
  <si>
    <t>へいじょぶん</t>
  </si>
  <si>
    <t>中学1年生 英語 一般動詞</t>
  </si>
  <si>
    <t>平叙とは</t>
  </si>
  <si>
    <t>平叙文 意味</t>
  </si>
  <si>
    <t>平叙文 肯定文 違い</t>
  </si>
  <si>
    <t>平叙文 英語 意味</t>
  </si>
  <si>
    <t>肯定文 平叙文 違い</t>
  </si>
  <si>
    <t>不定代名詞</t>
  </si>
  <si>
    <t>one 代名詞</t>
  </si>
  <si>
    <t>one 使い方</t>
  </si>
  <si>
    <t>one 代名詞 意味</t>
  </si>
  <si>
    <t>one 代名詞 使い方</t>
  </si>
  <si>
    <t>oneの使い方</t>
  </si>
  <si>
    <t>ones 意味</t>
  </si>
  <si>
    <t>other others 違い</t>
  </si>
  <si>
    <t>代名詞 one 使い方</t>
  </si>
  <si>
    <t>不定代名詞 一覧</t>
  </si>
  <si>
    <t>others</t>
  </si>
  <si>
    <t>代名詞 one</t>
  </si>
  <si>
    <t>英語 one 代名詞</t>
  </si>
  <si>
    <t>one 意味</t>
  </si>
  <si>
    <t>ones</t>
  </si>
  <si>
    <t>不可算名詞 one</t>
  </si>
  <si>
    <t>不定代名詞 one</t>
  </si>
  <si>
    <t>one 名詞</t>
  </si>
  <si>
    <t>some others</t>
  </si>
  <si>
    <t>one of</t>
  </si>
  <si>
    <t>one 可算名詞</t>
  </si>
  <si>
    <t>some some of 違い</t>
  </si>
  <si>
    <t>one使い方</t>
  </si>
  <si>
    <t>不定代名詞 単数 複数</t>
  </si>
  <si>
    <t>代名詞oneの使い方</t>
  </si>
  <si>
    <t>one 代名詞 人</t>
  </si>
  <si>
    <t>ones意味</t>
  </si>
  <si>
    <t>some others 構文</t>
  </si>
  <si>
    <t>代名詞one 使い方</t>
  </si>
  <si>
    <t>each of us 三単現</t>
  </si>
  <si>
    <t>one の使い方</t>
  </si>
  <si>
    <t>ones them 違い</t>
  </si>
  <si>
    <t>代名詞 one it 違い</t>
  </si>
  <si>
    <t>one it 違い</t>
  </si>
  <si>
    <t>one that 違い</t>
  </si>
  <si>
    <t>other another</t>
  </si>
  <si>
    <t>others other 違い</t>
  </si>
  <si>
    <t>英語 one</t>
  </si>
  <si>
    <t>one 不可算名詞</t>
  </si>
  <si>
    <t>other one 意味</t>
  </si>
  <si>
    <t>不定代名詞とは</t>
  </si>
  <si>
    <t>each 意味</t>
  </si>
  <si>
    <t>one 不定代名詞</t>
  </si>
  <si>
    <t>one 用法</t>
  </si>
  <si>
    <t>one代名詞</t>
  </si>
  <si>
    <t>others 使い方</t>
  </si>
  <si>
    <t>others 意味</t>
  </si>
  <si>
    <t>代名詞 it one 違い</t>
  </si>
  <si>
    <t>one 人 を 表す</t>
  </si>
  <si>
    <t>第五文型をとる動詞</t>
  </si>
  <si>
    <t>svoc 動詞一覧</t>
  </si>
  <si>
    <t>svocをとる動詞</t>
  </si>
  <si>
    <t>第5文型をとる動詞</t>
  </si>
  <si>
    <t>第五文型 動詞 一覧</t>
  </si>
  <si>
    <t>svocをとる動詞 覚え方</t>
  </si>
  <si>
    <t>第 五 文型 動詞 中学</t>
  </si>
  <si>
    <t>svoc例文</t>
  </si>
  <si>
    <t>第四文型 第五文型 見分け方</t>
  </si>
  <si>
    <t>svoc 動詞 一覧</t>
  </si>
  <si>
    <t>svoc英語</t>
  </si>
  <si>
    <t>第 五 文型 一覧</t>
  </si>
  <si>
    <t>第四文型と第五文型の違い</t>
  </si>
  <si>
    <t>svoc cに入るもの</t>
  </si>
  <si>
    <t>5文型をとる動詞</t>
  </si>
  <si>
    <t>s v o c 英語</t>
  </si>
  <si>
    <t>svoc それぞれの意味</t>
  </si>
  <si>
    <t>svoc 例文 中学生</t>
  </si>
  <si>
    <t>中3 英語 unit5 文法</t>
  </si>
  <si>
    <t>第4文型と第5文型の違い</t>
  </si>
  <si>
    <t>第五文型</t>
  </si>
  <si>
    <t>第五文型 例文</t>
  </si>
  <si>
    <t>英語 えすぶいおーしー</t>
  </si>
  <si>
    <t>consider o to be c</t>
  </si>
  <si>
    <t>found o c 意味</t>
  </si>
  <si>
    <t>leave o to do</t>
  </si>
  <si>
    <t>svco 英語</t>
  </si>
  <si>
    <t>svo oとは</t>
  </si>
  <si>
    <t>svo-c</t>
  </si>
  <si>
    <t>svoc とは 中学生</t>
  </si>
  <si>
    <t>svoc 日本語</t>
  </si>
  <si>
    <t>svoc 補語とは</t>
  </si>
  <si>
    <t>svoc構文</t>
  </si>
  <si>
    <t>エスブイシー 英語</t>
  </si>
  <si>
    <t>不規則動詞 一覧</t>
  </si>
  <si>
    <t>助動詞 覚え方</t>
  </si>
  <si>
    <t>助動詞覚え方</t>
  </si>
  <si>
    <t>古文 助動詞 覚え方</t>
  </si>
  <si>
    <t>古典 助動詞 覚え方</t>
  </si>
  <si>
    <t>古文 助動詞 問題(pdf)</t>
  </si>
  <si>
    <t>助動詞 古文 覚え方</t>
  </si>
  <si>
    <t>助動詞の覚え方</t>
  </si>
  <si>
    <t>古文 助動詞 活用表 覚え方</t>
  </si>
  <si>
    <t>古文助動詞 覚え方</t>
  </si>
  <si>
    <t>助動詞 一覧 覚え方</t>
  </si>
  <si>
    <t>古典 助動詞 活用表 覚え方</t>
  </si>
  <si>
    <t>古文 活用表 覚え方</t>
  </si>
  <si>
    <t>中学国語 助動詞 覚え方</t>
  </si>
  <si>
    <t>古典助動詞覚え方</t>
  </si>
  <si>
    <t>古文 識別 覚え方</t>
  </si>
  <si>
    <t>助動詞 活用 覚え方</t>
  </si>
  <si>
    <t>古文 助動詞 意味 覚え方</t>
  </si>
  <si>
    <t>古文 助動詞 中学生</t>
  </si>
  <si>
    <t>古文常識 pdf</t>
  </si>
  <si>
    <t>古典常識</t>
  </si>
  <si>
    <t>言語文化 助動詞 覚え方</t>
  </si>
  <si>
    <t>助動詞 問題 古文</t>
  </si>
  <si>
    <t>助動詞 覚え方 歌 中学</t>
  </si>
  <si>
    <t>助動詞 活用表 覚え方</t>
  </si>
  <si>
    <t>助動詞活用表 覚え方</t>
  </si>
  <si>
    <t>古典助動詞 覚え方</t>
  </si>
  <si>
    <t>高 1 古文 助動詞 問題</t>
  </si>
  <si>
    <t>助動詞 覚え方 語呂合わせ 中学</t>
  </si>
  <si>
    <t>助動詞 覚えられない</t>
  </si>
  <si>
    <t>助動詞の活用表 覚え方</t>
  </si>
  <si>
    <t>古文助動詞覚え方</t>
  </si>
  <si>
    <t>助動詞 古文 問題</t>
  </si>
  <si>
    <t>助動詞 覚え方 中学</t>
  </si>
  <si>
    <t>古典文法 覚え方</t>
  </si>
  <si>
    <t>助動詞 活用形 覚え方</t>
  </si>
  <si>
    <t>助動詞 覚え方 古文</t>
  </si>
  <si>
    <t>助動詞 覚え方 現代 文</t>
  </si>
  <si>
    <t>古文 フィーリング</t>
  </si>
  <si>
    <t>助動詞古典</t>
  </si>
  <si>
    <t>助動詞 勉強方法</t>
  </si>
  <si>
    <t>言語文化助動詞覚え方</t>
  </si>
  <si>
    <t>助動詞 暗記</t>
  </si>
  <si>
    <t>古典覚え方</t>
  </si>
  <si>
    <t>古文</t>
  </si>
  <si>
    <t>esとは</t>
  </si>
  <si>
    <t>ｓ</t>
  </si>
  <si>
    <t>esをつける 動詞 覚え方</t>
  </si>
  <si>
    <t>es 英語</t>
  </si>
  <si>
    <t>三人称複数</t>
  </si>
  <si>
    <t>三人称単数現在形とは</t>
  </si>
  <si>
    <t>3単元のs</t>
  </si>
  <si>
    <t>ソックスシチュー</t>
  </si>
  <si>
    <t>三単現 es 覚え方</t>
  </si>
  <si>
    <t>ソックスシチュー 英語</t>
  </si>
  <si>
    <t>三人称単数 es</t>
  </si>
  <si>
    <t>es とは</t>
  </si>
  <si>
    <t>三人称単数 覚え方</t>
  </si>
  <si>
    <t>英語 s es 付け方</t>
  </si>
  <si>
    <t>三単現のs 例文</t>
  </si>
  <si>
    <t>英語 es</t>
  </si>
  <si>
    <t>s 使い方</t>
  </si>
  <si>
    <t>三単現のs 覚え方</t>
  </si>
  <si>
    <t>英語 es 意味</t>
  </si>
  <si>
    <t>英語 複数形 es</t>
  </si>
  <si>
    <t>ソックス集中</t>
  </si>
  <si>
    <t>s o x ch sh 覚え方</t>
  </si>
  <si>
    <t>三人称とは 英語</t>
  </si>
  <si>
    <t>三単現のs es</t>
  </si>
  <si>
    <t>es英語</t>
  </si>
  <si>
    <t>三人称単数es</t>
  </si>
  <si>
    <t>三単現のs es 覚え方</t>
  </si>
  <si>
    <t>simple present 意味</t>
  </si>
  <si>
    <t>三人称単数esの付け方</t>
  </si>
  <si>
    <t>複数形 es 覚え方</t>
  </si>
  <si>
    <t>三人称単数 es 覚え方</t>
  </si>
  <si>
    <t>s.</t>
  </si>
  <si>
    <t>sの付け方</t>
  </si>
  <si>
    <t>三人称単数 esとsの違い</t>
  </si>
  <si>
    <t>三単現のs es 付け方</t>
  </si>
  <si>
    <t>三単現 es</t>
  </si>
  <si>
    <t>三単現 例文</t>
  </si>
  <si>
    <t>英語 一人称 二人称 三人称 表</t>
  </si>
  <si>
    <t>英語es意味</t>
  </si>
  <si>
    <t>es 意味</t>
  </si>
  <si>
    <t>英語 三人称とは</t>
  </si>
  <si>
    <t>esがつくとき</t>
  </si>
  <si>
    <t>it 三人称単数</t>
  </si>
  <si>
    <t>三人称単数 例</t>
  </si>
  <si>
    <t>評論文とは</t>
  </si>
  <si>
    <t>主張を述べる</t>
  </si>
  <si>
    <t>主張 書き方</t>
  </si>
  <si>
    <t>小論文 譲歩</t>
  </si>
  <si>
    <t>意見文 書き方</t>
  </si>
  <si>
    <t>複数の意見</t>
  </si>
  <si>
    <t>論考とは</t>
  </si>
  <si>
    <t>主張の書き方</t>
  </si>
  <si>
    <t>小論文 テーマ一覧 簡単</t>
  </si>
  <si>
    <t>主張書き方</t>
  </si>
  <si>
    <t>主張文 書き方</t>
  </si>
  <si>
    <t>主張文とは</t>
  </si>
  <si>
    <t>小論文 書き方</t>
  </si>
  <si>
    <t>評論文 とは</t>
  </si>
  <si>
    <t>論考 意味</t>
  </si>
  <si>
    <t>小論</t>
  </si>
  <si>
    <t>小論文 例文</t>
  </si>
  <si>
    <t>意見</t>
  </si>
  <si>
    <t>複数の意見を読んで 考えよう 文章</t>
  </si>
  <si>
    <t>複数の意見を読んで 考えよう 解説</t>
  </si>
  <si>
    <t>討論の例文</t>
  </si>
  <si>
    <t>論○文 とは</t>
  </si>
  <si>
    <t>これの続きを考えて</t>
  </si>
  <si>
    <t>だから 論文</t>
  </si>
  <si>
    <t>もっと詳しく</t>
  </si>
  <si>
    <t>主張とは 意味</t>
  </si>
  <si>
    <t>主張を引っ込めて 譲る</t>
  </si>
  <si>
    <t>互いに意見を論じる</t>
  </si>
  <si>
    <t>反論</t>
  </si>
  <si>
    <t>反論 例文</t>
  </si>
  <si>
    <t>反論書き方</t>
  </si>
  <si>
    <t>哲学エッセイ 書き方</t>
  </si>
  <si>
    <t>小論文 あなたの考えを述べよ 構成</t>
  </si>
  <si>
    <t>小論文 コツ 高校生</t>
  </si>
  <si>
    <t>小論文 主張</t>
  </si>
  <si>
    <t>小論文 本論</t>
  </si>
  <si>
    <t>小論文 添削</t>
  </si>
  <si>
    <t>小論文書き方 本</t>
  </si>
  <si>
    <t>小論文書き方例</t>
  </si>
  <si>
    <t>小論文段落変える</t>
  </si>
  <si>
    <t>弁論 ネタ</t>
  </si>
  <si>
    <t>弁論 書き方 例文</t>
  </si>
  <si>
    <t>弁論大会 中学生 書き方</t>
  </si>
  <si>
    <t>意見分とは</t>
  </si>
  <si>
    <t>意見文 書き方 構成</t>
  </si>
  <si>
    <t>書○論</t>
  </si>
  <si>
    <t>本論とは</t>
  </si>
  <si>
    <t>本論意味</t>
  </si>
  <si>
    <t>私の意見</t>
  </si>
  <si>
    <t>簡単なレポートの書き方</t>
  </si>
  <si>
    <t>図形が苦手な人 特徴</t>
  </si>
  <si>
    <t>図形が得意になる方法 小学生</t>
  </si>
  <si>
    <t>図形 苦手 なぜ</t>
  </si>
  <si>
    <t>図形 苦手</t>
  </si>
  <si>
    <t>図形が苦手 小学生</t>
  </si>
  <si>
    <t>図形が苦手</t>
  </si>
  <si>
    <t>図形問題 苦手 理由</t>
  </si>
  <si>
    <t>中学受験 図形問題 コツ</t>
  </si>
  <si>
    <t>図形 得意になる方法</t>
  </si>
  <si>
    <t>図形 苦手 克服</t>
  </si>
  <si>
    <t>図形苦手</t>
  </si>
  <si>
    <t>中学受験 図形 パターン</t>
  </si>
  <si>
    <t>図形問題 苦手</t>
  </si>
  <si>
    <t>小学生 図形 苦手</t>
  </si>
  <si>
    <t>空間図形 公式 裏ワザ</t>
  </si>
  <si>
    <t>中学生 苦手 図形</t>
  </si>
  <si>
    <t>算数 図形 苦手</t>
  </si>
  <si>
    <t>公立高校入試 図形問題</t>
  </si>
  <si>
    <t>図形が苦手な人</t>
  </si>
  <si>
    <t>図形の解き方</t>
  </si>
  <si>
    <t>展開図 苦手な人</t>
  </si>
  <si>
    <t>中学入試 図形問題</t>
  </si>
  <si>
    <t>図形 公式 中学 覚え方</t>
  </si>
  <si>
    <t>図形 問題 小6</t>
  </si>
  <si>
    <t>図形と計量 公式</t>
  </si>
  <si>
    <t>図形と量</t>
  </si>
  <si>
    <t>図形の調べ方</t>
  </si>
  <si>
    <t>図形問題 小学生 難しい</t>
  </si>
  <si>
    <t>図形問題 得意な人</t>
  </si>
  <si>
    <t>図形問題 難しい 小学生</t>
  </si>
  <si>
    <t>数学 図形 苦手</t>
  </si>
  <si>
    <t>相似 裏ワザ</t>
  </si>
  <si>
    <t>空間図形 わからない</t>
  </si>
  <si>
    <t>空間図形 解き方</t>
  </si>
  <si>
    <t>一瞬で記憶する方法</t>
  </si>
  <si>
    <t>1時間で暗記する方法</t>
  </si>
  <si>
    <t>短時間暗記方法</t>
  </si>
  <si>
    <t>一瞬で覚える 人</t>
  </si>
  <si>
    <t>一瞬で覚える 方法</t>
  </si>
  <si>
    <t>受験 勉強 反復練習 記憶</t>
  </si>
  <si>
    <t>暗記 一瞬で覚える方法</t>
  </si>
  <si>
    <t>暗記方法 短時間</t>
  </si>
  <si>
    <t>10分で暗記する方法</t>
  </si>
  <si>
    <t>1日で記憶する方法</t>
  </si>
  <si>
    <t>勉強 覚えられないイライラ</t>
  </si>
  <si>
    <t>受験 勉強 反復練習</t>
  </si>
  <si>
    <t>暗記のコツ 短時間</t>
  </si>
  <si>
    <t>暗記の仕方 短時間</t>
  </si>
  <si>
    <t>短時間 暗記 方法</t>
  </si>
  <si>
    <t>短期暗記 コツ</t>
  </si>
  <si>
    <t>but if 意味</t>
  </si>
  <si>
    <t>にもかかわらず 英語</t>
  </si>
  <si>
    <t>if 文頭 文中 違い</t>
  </si>
  <si>
    <t>if カンマ</t>
  </si>
  <si>
    <t>if 文頭 カンマ なし</t>
  </si>
  <si>
    <t>if but</t>
  </si>
  <si>
    <t>if節 カンマ</t>
  </si>
  <si>
    <t>接続詞 if</t>
  </si>
  <si>
    <t>for though 意味</t>
  </si>
  <si>
    <t>if 文頭</t>
  </si>
  <si>
    <t>ifの使い方</t>
  </si>
  <si>
    <t>ifの文法</t>
  </si>
  <si>
    <t>あんなに遅れなかったら 英語</t>
  </si>
  <si>
    <t>but if</t>
  </si>
  <si>
    <t>if 構文 英語</t>
  </si>
  <si>
    <t>if a but b</t>
  </si>
  <si>
    <t>if構文 英語</t>
  </si>
  <si>
    <t>文頭のif</t>
  </si>
  <si>
    <t>のに 英語</t>
  </si>
  <si>
    <t>if a</t>
  </si>
  <si>
    <t>if but 構文</t>
  </si>
  <si>
    <t>if の使い方</t>
  </si>
  <si>
    <t>if の文</t>
  </si>
  <si>
    <t>ifの文</t>
  </si>
  <si>
    <t>〜のに 英語</t>
  </si>
  <si>
    <t>～にもかかわらず 英語</t>
  </si>
  <si>
    <t>～のに 英語</t>
  </si>
  <si>
    <t>but if so</t>
  </si>
  <si>
    <t>but 意味</t>
  </si>
  <si>
    <t>if 節 現在形</t>
  </si>
  <si>
    <t>ifの話</t>
  </si>
  <si>
    <t>if話</t>
  </si>
  <si>
    <t>〜にもかかわらず 英語</t>
  </si>
  <si>
    <t>しかし 英語</t>
  </si>
  <si>
    <t>だけども 英語</t>
  </si>
  <si>
    <t>にも かかわら ず 英語</t>
  </si>
  <si>
    <t>にもかかわらず英語</t>
  </si>
  <si>
    <t>にも関わらず 英語</t>
  </si>
  <si>
    <t>もし 英語</t>
  </si>
  <si>
    <t>もし～ならば 英語</t>
  </si>
  <si>
    <t>イフの話</t>
  </si>
  <si>
    <t>because</t>
  </si>
  <si>
    <t>becauseのあとにif</t>
  </si>
  <si>
    <t>better if</t>
  </si>
  <si>
    <t>but</t>
  </si>
  <si>
    <t>but if i</t>
  </si>
  <si>
    <t>but if it</t>
  </si>
  <si>
    <t>but if you</t>
  </si>
  <si>
    <t>but if you don't</t>
  </si>
  <si>
    <t>but that sv 意味</t>
  </si>
  <si>
    <t>原級と原形 違い</t>
  </si>
  <si>
    <t>比較級 as as</t>
  </si>
  <si>
    <t>原級とは</t>
  </si>
  <si>
    <t>as as 比較級</t>
  </si>
  <si>
    <t>原形 原級 違い</t>
  </si>
  <si>
    <t>asーas</t>
  </si>
  <si>
    <t>原級比較とは</t>
  </si>
  <si>
    <t>原級 原形 違い</t>
  </si>
  <si>
    <t>比較例 英語</t>
  </si>
  <si>
    <t>中2 英語 比較</t>
  </si>
  <si>
    <t>3倍 英語 比較</t>
  </si>
  <si>
    <t>as as比較級</t>
  </si>
  <si>
    <t>比較級 過去形</t>
  </si>
  <si>
    <t>as ～ as</t>
  </si>
  <si>
    <t>as~as</t>
  </si>
  <si>
    <t>原形と原級の違い</t>
  </si>
  <si>
    <t>比較元 比較先 英語</t>
  </si>
  <si>
    <t>as何々as</t>
  </si>
  <si>
    <t>と同じくらい 英語</t>
  </si>
  <si>
    <t>原級と原形の違い</t>
  </si>
  <si>
    <t>同格 as as</t>
  </si>
  <si>
    <t>最上級 比較級 英語</t>
  </si>
  <si>
    <t>about as as</t>
  </si>
  <si>
    <t>as as 比較</t>
  </si>
  <si>
    <t>as ~ as</t>
  </si>
  <si>
    <t>as 原型 as</t>
  </si>
  <si>
    <t>as 原級 as 例文</t>
  </si>
  <si>
    <t>as原型as</t>
  </si>
  <si>
    <t>副詞の原級</t>
  </si>
  <si>
    <t>原級</t>
  </si>
  <si>
    <t>原級 とは</t>
  </si>
  <si>
    <t>比較 英語 中2</t>
  </si>
  <si>
    <t>比較級 new</t>
  </si>
  <si>
    <t>比較級 書き換え 中学</t>
  </si>
  <si>
    <t>比較級as as</t>
  </si>
  <si>
    <t>比較級new</t>
  </si>
  <si>
    <t>～と同じくらい 英語</t>
  </si>
  <si>
    <t>as _ as</t>
  </si>
  <si>
    <t>as and as</t>
  </si>
  <si>
    <t>as as の間に名詞</t>
  </si>
  <si>
    <t>as as 倍数表現</t>
  </si>
  <si>
    <t>as as 原型</t>
  </si>
  <si>
    <t>as as 同格</t>
  </si>
  <si>
    <t>as as 文法</t>
  </si>
  <si>
    <t>as as 構文</t>
  </si>
  <si>
    <t>as well as</t>
  </si>
  <si>
    <t>tag question 意味</t>
  </si>
  <si>
    <t>let's shall we 付加疑問</t>
  </si>
  <si>
    <t>付加疑問文 中学生</t>
  </si>
  <si>
    <t>付加疑問文 助動詞</t>
  </si>
  <si>
    <t>付加疑問文 shall we</t>
  </si>
  <si>
    <t>付加疑問文 ニューホライズン</t>
  </si>
  <si>
    <t>付加疑問 命令文</t>
  </si>
  <si>
    <t>付加疑問文 will</t>
  </si>
  <si>
    <t>付加疑問詞とは</t>
  </si>
  <si>
    <t>疑問文 一覧</t>
  </si>
  <si>
    <t>didn't he 意味</t>
  </si>
  <si>
    <t>付加疑問文 訳し方</t>
  </si>
  <si>
    <t>英語 付加疑問文とは</t>
  </si>
  <si>
    <t>didn't you 文末</t>
  </si>
  <si>
    <t>of him 意味</t>
  </si>
  <si>
    <t>疑問系 英語</t>
  </si>
  <si>
    <t>didn't he</t>
  </si>
  <si>
    <t>there is 付加疑問文</t>
  </si>
  <si>
    <t>間接疑問文 付加疑問文</t>
  </si>
  <si>
    <t>付加疑問文 問題</t>
  </si>
  <si>
    <t>will you 文末</t>
  </si>
  <si>
    <t>付加疑問文 中学生 例文</t>
  </si>
  <si>
    <t>付加疑問文 使い方</t>
  </si>
  <si>
    <t>付加疑問文 命令文</t>
  </si>
  <si>
    <t>命令文の付加疑問</t>
  </si>
  <si>
    <t>疑問文 反対</t>
  </si>
  <si>
    <t>didn't he?</t>
  </si>
  <si>
    <t>doesn't he 意味</t>
  </si>
  <si>
    <t>小論文</t>
  </si>
  <si>
    <t>小論文書き方</t>
  </si>
  <si>
    <t>小論文の書き方</t>
  </si>
  <si>
    <t>序論本論結論 書き方</t>
  </si>
  <si>
    <t>小論文 構成</t>
  </si>
  <si>
    <t>小論文 型</t>
  </si>
  <si>
    <t>序論本論結論</t>
  </si>
  <si>
    <t>序論本論結論 割合</t>
  </si>
  <si>
    <t>大学入試 小論文</t>
  </si>
  <si>
    <t>序論 本論 結論</t>
  </si>
  <si>
    <t>小論文 序論 本論 結論 割合</t>
  </si>
  <si>
    <t>小論文 大学入試</t>
  </si>
  <si>
    <t>小論文 割合</t>
  </si>
  <si>
    <t>レポート 序論本論結論</t>
  </si>
  <si>
    <t>小論文の構成</t>
  </si>
  <si>
    <t>序論 本論 結論 割合</t>
  </si>
  <si>
    <t>小論文 序論 本論 結論</t>
  </si>
  <si>
    <t>大学入試小論文</t>
  </si>
  <si>
    <t>大学受験 小論文</t>
  </si>
  <si>
    <t>小論文 テーマ型 例文</t>
  </si>
  <si>
    <t>小論文構成</t>
  </si>
  <si>
    <t>序論 本論 結論 書き方</t>
  </si>
  <si>
    <t>レポート 序論本論結論 割合</t>
  </si>
  <si>
    <t>大学 小論文</t>
  </si>
  <si>
    <t>小論文書き方コツ</t>
  </si>
  <si>
    <t>序論</t>
  </si>
  <si>
    <t>序論結論本論</t>
  </si>
  <si>
    <t>意見の書き方</t>
  </si>
  <si>
    <t>本論では</t>
  </si>
  <si>
    <t>序論 何割</t>
  </si>
  <si>
    <t>序論 読み方</t>
  </si>
  <si>
    <t>小結論</t>
  </si>
  <si>
    <t>序論から本論への繋げ方</t>
  </si>
  <si>
    <t>序論とは</t>
  </si>
  <si>
    <t>教員採用試験 小論文 書き方</t>
  </si>
  <si>
    <t>論の展開</t>
  </si>
  <si>
    <t>受験 小論文とは</t>
  </si>
  <si>
    <t>大学 入試 小論文</t>
  </si>
  <si>
    <t>小論文 ポイント</t>
  </si>
  <si>
    <t>小論文 満点</t>
  </si>
  <si>
    <t>小論文の型</t>
  </si>
  <si>
    <t>小論文型</t>
  </si>
  <si>
    <t>序論 本論 結論 書き方 例</t>
  </si>
  <si>
    <t>結論文</t>
  </si>
  <si>
    <t>論の展開とは</t>
  </si>
  <si>
    <t>入試 小論文とは</t>
  </si>
  <si>
    <t>導入 本論 結論</t>
  </si>
  <si>
    <t>what's と what の違い</t>
  </si>
  <si>
    <t>what what's 違い</t>
  </si>
  <si>
    <t>be 意味</t>
  </si>
  <si>
    <t>whatとwhat'sの違い</t>
  </si>
  <si>
    <t>what s is</t>
  </si>
  <si>
    <t>what is 答え方</t>
  </si>
  <si>
    <t>what is this what this is 違い</t>
  </si>
  <si>
    <t>what's what 違い</t>
  </si>
  <si>
    <t>what英語</t>
  </si>
  <si>
    <t>what this is</t>
  </si>
  <si>
    <t>be意味</t>
  </si>
  <si>
    <t>what's in the box 意味</t>
  </si>
  <si>
    <t>beとは</t>
  </si>
  <si>
    <t>what 答え方</t>
  </si>
  <si>
    <t>what's what is</t>
  </si>
  <si>
    <t>beいみ</t>
  </si>
  <si>
    <t>now 動詞</t>
  </si>
  <si>
    <t>what's is</t>
  </si>
  <si>
    <t>be とは</t>
  </si>
  <si>
    <t>beの意味</t>
  </si>
  <si>
    <t>what に対する答え方</t>
  </si>
  <si>
    <t>what's とwhat の違い</t>
  </si>
  <si>
    <t>わっといずざっと</t>
  </si>
  <si>
    <t>be way 意味</t>
  </si>
  <si>
    <t>be の意味</t>
  </si>
  <si>
    <t>wasの疑問文</t>
  </si>
  <si>
    <t>what a be</t>
  </si>
  <si>
    <t>what a big</t>
  </si>
  <si>
    <t>what is this? 2</t>
  </si>
  <si>
    <t>what is what are 違い</t>
  </si>
  <si>
    <t>what is 発音</t>
  </si>
  <si>
    <t>what 使い方 疑問文</t>
  </si>
  <si>
    <t>what's 発音</t>
  </si>
  <si>
    <t>whatの答え方</t>
  </si>
  <si>
    <t>what答え方</t>
  </si>
  <si>
    <t>わっといずでぃす</t>
  </si>
  <si>
    <t>any品詞</t>
  </si>
  <si>
    <t>be動詞 一覧</t>
  </si>
  <si>
    <t>be動詞 形容詞</t>
  </si>
  <si>
    <t>be動詞とは 中1</t>
  </si>
  <si>
    <t>it is 意味</t>
  </si>
  <si>
    <t>it was</t>
  </si>
  <si>
    <t>little bit a little bit 違い</t>
  </si>
  <si>
    <t>this is 短縮形</t>
  </si>
  <si>
    <t>tom is</t>
  </si>
  <si>
    <t>wats意味</t>
  </si>
  <si>
    <t>what</t>
  </si>
  <si>
    <t>what are</t>
  </si>
  <si>
    <t>what is 意味</t>
  </si>
  <si>
    <t>分数を小数に直す方法</t>
  </si>
  <si>
    <t>数学 方針は合っ てる</t>
  </si>
  <si>
    <t>数学 ケアレスミス 一覧</t>
  </si>
  <si>
    <t>数学 途中式 減点</t>
  </si>
  <si>
    <t>計算ミスをなくす方法</t>
  </si>
  <si>
    <t>分数を小数にする方法</t>
  </si>
  <si>
    <t>分数を少数にする方法</t>
  </si>
  <si>
    <t>数学</t>
  </si>
  <si>
    <t>数学 符号ミス</t>
  </si>
  <si>
    <t>数学 符号ミス 対策</t>
  </si>
  <si>
    <t>数学 ケアレスミス 対策</t>
  </si>
  <si>
    <t>計算ミスをしない方法</t>
  </si>
  <si>
    <t>すうがく</t>
  </si>
  <si>
    <t>もっと具体的に</t>
  </si>
  <si>
    <t>ケアレスミス</t>
  </si>
  <si>
    <t>ケアレスミス 数学</t>
  </si>
  <si>
    <t>ルート 少数に直す</t>
  </si>
  <si>
    <t>分数 を小数に直す方法</t>
  </si>
  <si>
    <t>分数 少数にする方法</t>
  </si>
  <si>
    <t>分数×小数 やり方</t>
  </si>
  <si>
    <t>分数を小数に直すやり方</t>
  </si>
  <si>
    <t>分数を少数に変える方法</t>
  </si>
  <si>
    <t>分数を少数に治す方法</t>
  </si>
  <si>
    <t>改善点は</t>
  </si>
  <si>
    <t>数学 見直し方法</t>
  </si>
  <si>
    <t>数学ケアレスミスなくす方法</t>
  </si>
  <si>
    <t>無理数 一覧</t>
  </si>
  <si>
    <t>無理数とは</t>
  </si>
  <si>
    <t>符号ミス</t>
  </si>
  <si>
    <t>計算ミスしない方法</t>
  </si>
  <si>
    <t>計算ミスをなくすには</t>
  </si>
  <si>
    <t>計算間違い なくす方法</t>
  </si>
  <si>
    <t>計算間違いをなくす方法</t>
  </si>
  <si>
    <t>頻度を表す副詞</t>
  </si>
  <si>
    <t>sometimes 位置</t>
  </si>
  <si>
    <t>often 位置</t>
  </si>
  <si>
    <t>usually 位置</t>
  </si>
  <si>
    <t>頻度を表す副詞 位置</t>
  </si>
  <si>
    <t>often 何詞</t>
  </si>
  <si>
    <t>一度ならずしばしば 英語</t>
  </si>
  <si>
    <t>頻度を表す英語</t>
  </si>
  <si>
    <t>頻度の副詞 位置</t>
  </si>
  <si>
    <t>頻度を表す 英語 位置</t>
  </si>
  <si>
    <t>often sometimes 頻度</t>
  </si>
  <si>
    <t>always usually often sometimes 違い</t>
  </si>
  <si>
    <t>一度ならずしばしば英語</t>
  </si>
  <si>
    <t>頻度を表す 副詞 位置</t>
  </si>
  <si>
    <t>always usually often 違い</t>
  </si>
  <si>
    <t>often どこに入れる</t>
  </si>
  <si>
    <t>oftenの位置</t>
  </si>
  <si>
    <t>often sometimes 違い</t>
  </si>
  <si>
    <t>often どこに 入れる</t>
  </si>
  <si>
    <t>頻度 英語</t>
  </si>
  <si>
    <t>often 場所</t>
  </si>
  <si>
    <t>オーフン 位置</t>
  </si>
  <si>
    <t>usually の位置</t>
  </si>
  <si>
    <t>can sometimes</t>
  </si>
  <si>
    <t>often be動詞</t>
  </si>
  <si>
    <t>often何詞</t>
  </si>
  <si>
    <t>usually 何詞</t>
  </si>
  <si>
    <t>more often 位置</t>
  </si>
  <si>
    <t>often 動詞</t>
  </si>
  <si>
    <t>oftenのあとの動詞</t>
  </si>
  <si>
    <t>often sometimes</t>
  </si>
  <si>
    <t>頻度 英語 中学</t>
  </si>
  <si>
    <t>often usually always 違い</t>
  </si>
  <si>
    <t>oftenの後</t>
  </si>
  <si>
    <t>always often usually sometimes</t>
  </si>
  <si>
    <t>often 助動詞</t>
  </si>
  <si>
    <t>sometimes often</t>
  </si>
  <si>
    <t>usually be動詞</t>
  </si>
  <si>
    <t>sometimes 場所</t>
  </si>
  <si>
    <t>時々 英語</t>
  </si>
  <si>
    <t>結構な頻度</t>
  </si>
  <si>
    <t>often 使い方</t>
  </si>
  <si>
    <t>英語 often</t>
  </si>
  <si>
    <t>always usually often sometimes never</t>
  </si>
  <si>
    <t>頻度 副詞 位置</t>
  </si>
  <si>
    <t>頻度を表す副詞の位置</t>
  </si>
  <si>
    <t>たまに 英語</t>
  </si>
  <si>
    <t>英語 often 位置</t>
  </si>
  <si>
    <t>英語 頻度を表す副詞 位置</t>
  </si>
  <si>
    <t>頻度 を 表す 副詞</t>
  </si>
  <si>
    <t>真主語とは</t>
  </si>
  <si>
    <t>新主語とは</t>
  </si>
  <si>
    <t>仮主語 真主語</t>
  </si>
  <si>
    <t>真主語</t>
  </si>
  <si>
    <t>it makes me</t>
  </si>
  <si>
    <t>不定詞 文型</t>
  </si>
  <si>
    <t>仮主語</t>
  </si>
  <si>
    <t>形式主語 文型</t>
  </si>
  <si>
    <t>it made me 意味</t>
  </si>
  <si>
    <t>me 主語</t>
  </si>
  <si>
    <t>it make me</t>
  </si>
  <si>
    <t>it makes me 意味</t>
  </si>
  <si>
    <t>it makes 使い方</t>
  </si>
  <si>
    <t>仮主語 it</t>
  </si>
  <si>
    <t>形式主語 真主語</t>
  </si>
  <si>
    <t>for us to</t>
  </si>
  <si>
    <t>it is for to 文型</t>
  </si>
  <si>
    <t>it is 名詞 to</t>
  </si>
  <si>
    <t>it makes</t>
  </si>
  <si>
    <t>think 人 to do</t>
  </si>
  <si>
    <t>形式主語構文とは</t>
  </si>
  <si>
    <t>for it to be</t>
  </si>
  <si>
    <t>for us to 意味</t>
  </si>
  <si>
    <t>for 主語</t>
  </si>
  <si>
    <t>isの後にto</t>
  </si>
  <si>
    <t>it is be</t>
  </si>
  <si>
    <t>it is dog</t>
  </si>
  <si>
    <t>it is fun for me to</t>
  </si>
  <si>
    <t>it is natural for 意味</t>
  </si>
  <si>
    <t>it make 人 形容詞</t>
  </si>
  <si>
    <t>it makes me fun</t>
  </si>
  <si>
    <t>tell型動詞</t>
  </si>
  <si>
    <t>that makes me</t>
  </si>
  <si>
    <t>thisは主語</t>
  </si>
  <si>
    <t>to make me</t>
  </si>
  <si>
    <t>to 主語</t>
  </si>
  <si>
    <t>to 意味</t>
  </si>
  <si>
    <t>won't it?</t>
  </si>
  <si>
    <t>不定詞 形式主語</t>
  </si>
  <si>
    <t>不定詞の主語</t>
  </si>
  <si>
    <t>形式主語 it</t>
  </si>
  <si>
    <t>形式主語構文</t>
  </si>
  <si>
    <t>形式目的語</t>
  </si>
  <si>
    <t>詩を読む 言い換え</t>
  </si>
  <si>
    <t>詩のポイント</t>
  </si>
  <si>
    <t>詩 対比</t>
  </si>
  <si>
    <t>中学受験 詩</t>
  </si>
  <si>
    <t>詩例え</t>
  </si>
  <si>
    <t>受験 詩</t>
  </si>
  <si>
    <t>詩 受験</t>
  </si>
  <si>
    <t>中学受験 詩 対策</t>
  </si>
  <si>
    <t>中学受験 詩の問題</t>
  </si>
  <si>
    <t>大学入試 詩の読解</t>
  </si>
  <si>
    <t>詩を選んだ理由</t>
  </si>
  <si>
    <t>中学 詩</t>
  </si>
  <si>
    <t>詩の組み立て</t>
  </si>
  <si>
    <t>音を拾う 言い換え</t>
  </si>
  <si>
    <t>大学入試 詩</t>
  </si>
  <si>
    <t>対比 詩</t>
  </si>
  <si>
    <t>比喩</t>
  </si>
  <si>
    <t>詩 中学受験</t>
  </si>
  <si>
    <t>詩 比喩表現</t>
  </si>
  <si>
    <t>詩の形式 中学</t>
  </si>
  <si>
    <t>詩の構成</t>
  </si>
  <si>
    <t>エッセイと詩の違い</t>
  </si>
  <si>
    <t>ポエム エッセイ 違い</t>
  </si>
  <si>
    <t>中学国語 詩</t>
  </si>
  <si>
    <t>国語 詩</t>
  </si>
  <si>
    <t>国語表現 教科書</t>
  </si>
  <si>
    <t>寄る 言い換え</t>
  </si>
  <si>
    <t>小学生 詩</t>
  </si>
  <si>
    <t>比喩する 言い換え</t>
  </si>
  <si>
    <t>詩</t>
  </si>
  <si>
    <t>詩 例え</t>
  </si>
  <si>
    <t>詩 比喩</t>
  </si>
  <si>
    <t>詩 連</t>
  </si>
  <si>
    <t>詩の解釈はなぜ難しいのか</t>
  </si>
  <si>
    <t>詩の連とは</t>
  </si>
  <si>
    <t>象徴 言い換え</t>
  </si>
  <si>
    <t>are is 違い</t>
  </si>
  <si>
    <t>doとは</t>
  </si>
  <si>
    <t>are do 違い</t>
  </si>
  <si>
    <t>don'tとisn'tの違い</t>
  </si>
  <si>
    <t>do 意味</t>
  </si>
  <si>
    <t>be動詞とdoの違い</t>
  </si>
  <si>
    <t>isとdoesの違い</t>
  </si>
  <si>
    <t>do are 違い</t>
  </si>
  <si>
    <t>don't you aren't you 違い</t>
  </si>
  <si>
    <t>do意味</t>
  </si>
  <si>
    <t>am not don't 違い</t>
  </si>
  <si>
    <t>areとisの違い</t>
  </si>
  <si>
    <t>don't 品詞</t>
  </si>
  <si>
    <t>isとdoの使い分け</t>
  </si>
  <si>
    <t>一般動詞と動詞の違い</t>
  </si>
  <si>
    <t>doesとisの違い</t>
  </si>
  <si>
    <t>are you と do you の違い</t>
  </si>
  <si>
    <t>are you とdo youの違い 中学生</t>
  </si>
  <si>
    <t>do be動詞 使い分け</t>
  </si>
  <si>
    <t>do とは</t>
  </si>
  <si>
    <t>does is 使い分け</t>
  </si>
  <si>
    <t>does is 違い</t>
  </si>
  <si>
    <t>doとbe動詞の違い</t>
  </si>
  <si>
    <t>doの意味</t>
  </si>
  <si>
    <t>英語 動詞 ルール</t>
  </si>
  <si>
    <t>areとdoの違い</t>
  </si>
  <si>
    <t>do are</t>
  </si>
  <si>
    <t>do you not 意味</t>
  </si>
  <si>
    <t>doで聞かれた時の答え方</t>
  </si>
  <si>
    <t>doとamの違い</t>
  </si>
  <si>
    <t>is does 違い</t>
  </si>
  <si>
    <t>一般動詞の疑問文とbe動詞の疑問文の違い</t>
  </si>
  <si>
    <t>am do</t>
  </si>
  <si>
    <t>amとdoの違い</t>
  </si>
  <si>
    <t>are do</t>
  </si>
  <si>
    <t>are do違い</t>
  </si>
  <si>
    <t>are you do you 使い分け</t>
  </si>
  <si>
    <t>are you do you 違い</t>
  </si>
  <si>
    <t>are youとdo youの違い</t>
  </si>
  <si>
    <t>are と is の違い</t>
  </si>
  <si>
    <t>aren't you don't you 違い</t>
  </si>
  <si>
    <t>be 過去分詞 to do</t>
  </si>
  <si>
    <t>be動詞 一般動詞 使い分け 問題</t>
  </si>
  <si>
    <t>be動詞がいるときといらないとき</t>
  </si>
  <si>
    <t>be動詞とdo 使い分け</t>
  </si>
  <si>
    <t>be動詞と動詞 一緒に使う</t>
  </si>
  <si>
    <t>toとforの違い 中学生</t>
  </si>
  <si>
    <t>svoo to for</t>
  </si>
  <si>
    <t>svoo to for 使い分け</t>
  </si>
  <si>
    <t>第4文型をとる動詞</t>
  </si>
  <si>
    <t>第3文型 to for 使い分け</t>
  </si>
  <si>
    <t>第4文型 to for</t>
  </si>
  <si>
    <t>第 三 文型 to for 使い分け</t>
  </si>
  <si>
    <t>第四文型とは</t>
  </si>
  <si>
    <t>toとforの違い 簡単に</t>
  </si>
  <si>
    <t>give for to</t>
  </si>
  <si>
    <t>to for of 違い</t>
  </si>
  <si>
    <t>to for 違い</t>
  </si>
  <si>
    <t>to me for me 違い 中学生</t>
  </si>
  <si>
    <t>文型 to for 使い分け</t>
  </si>
  <si>
    <t>第三文型 to for 使い分け</t>
  </si>
  <si>
    <t>explain 第四文型</t>
  </si>
  <si>
    <t>forとtoの違い</t>
  </si>
  <si>
    <t>svooとは</t>
  </si>
  <si>
    <t>write 第四文型</t>
  </si>
  <si>
    <t>エスブイオーオー</t>
  </si>
  <si>
    <t>第4文型とは</t>
  </si>
  <si>
    <t>第三文型 第四文型 to for</t>
  </si>
  <si>
    <t>第四文型 to for</t>
  </si>
  <si>
    <t>第四文型を第三文型に</t>
  </si>
  <si>
    <t>bought to for</t>
  </si>
  <si>
    <t>bring to bring for 違い</t>
  </si>
  <si>
    <t>buy to for</t>
  </si>
  <si>
    <t>find 第四文型</t>
  </si>
  <si>
    <t>for</t>
  </si>
  <si>
    <t>for 4</t>
  </si>
  <si>
    <t>for a to</t>
  </si>
  <si>
    <t>for to</t>
  </si>
  <si>
    <t>for you to you 違い</t>
  </si>
  <si>
    <t>for と to の違い</t>
  </si>
  <si>
    <t>forは？</t>
  </si>
  <si>
    <t>forをとる動詞</t>
  </si>
  <si>
    <t>forを使う動詞</t>
  </si>
  <si>
    <t>make 第四文型</t>
  </si>
  <si>
    <t>of her</t>
  </si>
  <si>
    <t>prepare to for 違い</t>
  </si>
  <si>
    <t>send o o</t>
  </si>
  <si>
    <t>svo to for 使い分け</t>
  </si>
  <si>
    <t>svo 訳し方</t>
  </si>
  <si>
    <t>助動詞+be+過去分詞</t>
  </si>
  <si>
    <t>be動詞 過去分詞</t>
  </si>
  <si>
    <t>by誰々</t>
  </si>
  <si>
    <t>受動態 変換</t>
  </si>
  <si>
    <t>助動詞+be+過去分詞 意味</t>
  </si>
  <si>
    <t>受動態 現在形</t>
  </si>
  <si>
    <t>受動態書き換え</t>
  </si>
  <si>
    <t>英語 三つの並列</t>
  </si>
  <si>
    <t>being 過去分詞 意味</t>
  </si>
  <si>
    <t>されました</t>
  </si>
  <si>
    <t>be+過去分詞</t>
  </si>
  <si>
    <t>being 使い方</t>
  </si>
  <si>
    <t>by誰々 意味</t>
  </si>
  <si>
    <t>was 過去分詞</t>
  </si>
  <si>
    <t>受け身 by to 違い</t>
  </si>
  <si>
    <t>受動態 注意点</t>
  </si>
  <si>
    <t>as by</t>
  </si>
  <si>
    <t>be being done 意味</t>
  </si>
  <si>
    <t>be 動詞 + 過去分詞</t>
  </si>
  <si>
    <t>be 動詞 過去分詞</t>
  </si>
  <si>
    <t>be 過去分詞</t>
  </si>
  <si>
    <t>being done</t>
  </si>
  <si>
    <t>being 文法</t>
  </si>
  <si>
    <t>being+過去分詞</t>
  </si>
  <si>
    <t>be動詞+過去分詞</t>
  </si>
  <si>
    <t>be動詞過去分詞</t>
  </si>
  <si>
    <t>has being 意味</t>
  </si>
  <si>
    <t>used to be used to</t>
  </si>
  <si>
    <t>バイとは</t>
  </si>
  <si>
    <t>ビー動詞の過去分詞</t>
  </si>
  <si>
    <t>フランス語 受け身</t>
  </si>
  <si>
    <t>主に 英語</t>
  </si>
  <si>
    <t>前編 後編 英語</t>
  </si>
  <si>
    <t>受け身とは</t>
  </si>
  <si>
    <t>受動体 英語</t>
  </si>
  <si>
    <t>受動態 コツ</t>
  </si>
  <si>
    <t>受動態 助動詞 疑問文</t>
  </si>
  <si>
    <t>受動態 日本語訳</t>
  </si>
  <si>
    <t>受動態 読み方</t>
  </si>
  <si>
    <t>受動態に書き換え</t>
  </si>
  <si>
    <t>受動態の否定文</t>
  </si>
  <si>
    <t>句動詞 受動態</t>
  </si>
  <si>
    <t>学校</t>
  </si>
  <si>
    <t>does not</t>
  </si>
  <si>
    <t>they do does</t>
  </si>
  <si>
    <t>they do</t>
  </si>
  <si>
    <t>they does</t>
  </si>
  <si>
    <t>does they</t>
  </si>
  <si>
    <t>do they</t>
  </si>
  <si>
    <t>do not improved</t>
  </si>
  <si>
    <t>theyの時はdo does</t>
  </si>
  <si>
    <t>don't doesn't 違い</t>
  </si>
  <si>
    <t>theyはdo does どっち</t>
  </si>
  <si>
    <t>they doesn't</t>
  </si>
  <si>
    <t>theyはdo doesどっち</t>
  </si>
  <si>
    <t>doesn't</t>
  </si>
  <si>
    <t>don't didn't 違い</t>
  </si>
  <si>
    <t>doesn't 意味</t>
  </si>
  <si>
    <t>they 三単現のs</t>
  </si>
  <si>
    <t>don'tとdoesn'tの違い</t>
  </si>
  <si>
    <t>they 否定文</t>
  </si>
  <si>
    <t>didn'tとdon'tの違い</t>
  </si>
  <si>
    <t>doesnot</t>
  </si>
  <si>
    <t>don't doesn't didn't 違い</t>
  </si>
  <si>
    <t>ダズント 英語</t>
  </si>
  <si>
    <t>didn't don't 違い</t>
  </si>
  <si>
    <t>doesn'tとdidn'tの違い</t>
  </si>
  <si>
    <t>theyはdoes</t>
  </si>
  <si>
    <t>現在形の否定文</t>
  </si>
  <si>
    <t>does not have</t>
  </si>
  <si>
    <t>they 疑問文 do</t>
  </si>
  <si>
    <t>否定文 動詞の原形</t>
  </si>
  <si>
    <t>don'tとdidn'tの違い</t>
  </si>
  <si>
    <t>they do not</t>
  </si>
  <si>
    <t>weの時はdo does</t>
  </si>
  <si>
    <t>三人称単数 動詞 s</t>
  </si>
  <si>
    <t>we 否定文</t>
  </si>
  <si>
    <t>don't isn't 違い</t>
  </si>
  <si>
    <t>dose they</t>
  </si>
  <si>
    <t>is not does not 違い</t>
  </si>
  <si>
    <t>theyのあとの動詞</t>
  </si>
  <si>
    <t>doesn't don't 違い</t>
  </si>
  <si>
    <t>三人称単数現在形 否定文</t>
  </si>
  <si>
    <t>doesn'tとdon'tの違い</t>
  </si>
  <si>
    <t>they doesn't or don't どっち</t>
  </si>
  <si>
    <t>三人称単数 否定文</t>
  </si>
  <si>
    <t>三単現 否定文</t>
  </si>
  <si>
    <t>aren'tとdon'tの違い</t>
  </si>
  <si>
    <t>do they does they</t>
  </si>
  <si>
    <t>周りの長さの求め方</t>
  </si>
  <si>
    <t>複合図形</t>
  </si>
  <si>
    <t>円周の求め方</t>
  </si>
  <si>
    <t>複雑な図形の面積の求め方 小6</t>
  </si>
  <si>
    <t>複合図形とは</t>
  </si>
  <si>
    <t>円の周りの長さの求め方</t>
  </si>
  <si>
    <t>複合図形 面積</t>
  </si>
  <si>
    <t>複雑な図形の面積の求め方</t>
  </si>
  <si>
    <t>6年生で習う算数</t>
  </si>
  <si>
    <t>小6 算数 円の面積 色のついた部分</t>
  </si>
  <si>
    <t>複合図形の面積</t>
  </si>
  <si>
    <t>扇形の面積の求め方</t>
  </si>
  <si>
    <t>複雑な図形</t>
  </si>
  <si>
    <t>複雑な図形の面積の求め方 中学</t>
  </si>
  <si>
    <t>組み合わせた図の長さを求める</t>
  </si>
  <si>
    <t>扇形のこの長さと面積の求め方</t>
  </si>
  <si>
    <t>等積変形 円</t>
  </si>
  <si>
    <t>円の面積の求め方 小 6 応用</t>
  </si>
  <si>
    <t>8×8×3.14÷2</t>
  </si>
  <si>
    <t>おうぎ形の面積の求め方</t>
  </si>
  <si>
    <t>小学6年生 算数 図形の面積</t>
  </si>
  <si>
    <t>複雑な形の面積の求め方</t>
  </si>
  <si>
    <t>周りの長さ 求め方</t>
  </si>
  <si>
    <t>小 6 算数 内容</t>
  </si>
  <si>
    <t>7×7×3.14</t>
  </si>
  <si>
    <t>8かける3.14</t>
  </si>
  <si>
    <t>おうぎ形面積公式</t>
  </si>
  <si>
    <t>円の一部 面積 求め方</t>
  </si>
  <si>
    <t>おうぎ形のこの長さと面積の求め方</t>
  </si>
  <si>
    <t>中学受験 算数 図形 面積 円</t>
  </si>
  <si>
    <t>円の面積 中心角</t>
  </si>
  <si>
    <t>円周求め方</t>
  </si>
  <si>
    <t>円の求め方</t>
  </si>
  <si>
    <t>図形の周りの長さを求める方法</t>
  </si>
  <si>
    <t>複雑な面積の求め方</t>
  </si>
  <si>
    <t>4×4×3.14÷2</t>
  </si>
  <si>
    <t>おうぎがたの求め方</t>
  </si>
  <si>
    <t>円の4分の1の周りの長さの求め方</t>
  </si>
  <si>
    <t>円の面積 周りの長さの求め方</t>
  </si>
  <si>
    <t>円の面積 応用問題</t>
  </si>
  <si>
    <t>円周の一部分</t>
  </si>
  <si>
    <t>円周角 面積</t>
  </si>
  <si>
    <t>周りの長さ求め方</t>
  </si>
  <si>
    <t>扇形の面積</t>
  </si>
  <si>
    <t>等積移動とは</t>
  </si>
  <si>
    <t>組み合わせた図形 面積</t>
  </si>
  <si>
    <t>複雑な円の面積の求め方</t>
  </si>
  <si>
    <t>面積 周りの長さの求め方</t>
  </si>
  <si>
    <t>6×6×3.14=</t>
  </si>
  <si>
    <t>6かける3.14</t>
  </si>
  <si>
    <t>三角形 高さの求め方</t>
  </si>
  <si>
    <t>等積変形 問題</t>
  </si>
  <si>
    <t>三角形の高さの求め方</t>
  </si>
  <si>
    <t>点の移動</t>
  </si>
  <si>
    <t>三角形高さの求め方</t>
  </si>
  <si>
    <t>等積変形 中2</t>
  </si>
  <si>
    <t>中2 等積変形</t>
  </si>
  <si>
    <t>点移動</t>
  </si>
  <si>
    <t>三角形の高さを求める式</t>
  </si>
  <si>
    <t>中2 数学 等積変形</t>
  </si>
  <si>
    <t>三角形の公式 高校</t>
  </si>
  <si>
    <t>中学受験 点の移動</t>
  </si>
  <si>
    <t>中2数学 等積変形</t>
  </si>
  <si>
    <t>等積変形</t>
  </si>
  <si>
    <t>等積変形 やり方</t>
  </si>
  <si>
    <t>三角形 高さの求め方 小学生</t>
  </si>
  <si>
    <t>点の移動 中学受験</t>
  </si>
  <si>
    <t>等積変形とは</t>
  </si>
  <si>
    <t>等積変形中2</t>
  </si>
  <si>
    <t>関数 三角形 面積 求め方</t>
  </si>
  <si>
    <t>高さが等しい三角形の面積</t>
  </si>
  <si>
    <t>サインコサインタンジェント 三角形の面積</t>
  </si>
  <si>
    <t>点p 問題 中学</t>
  </si>
  <si>
    <t>直角三角形 高さ 求め方</t>
  </si>
  <si>
    <t>三角形の面積の求め方</t>
  </si>
  <si>
    <t>三角形の高さを求める</t>
  </si>
  <si>
    <t>三角形高さの出し方</t>
  </si>
  <si>
    <t>三角形高さ求め方</t>
  </si>
  <si>
    <t>中2 数学 一次関数の利用</t>
  </si>
  <si>
    <t>動く点と面積の変化</t>
  </si>
  <si>
    <t>数学 中2 等積変形</t>
  </si>
  <si>
    <t>点p 問題</t>
  </si>
  <si>
    <t>等積変形 中2 問題</t>
  </si>
  <si>
    <t>等積変形問題</t>
  </si>
  <si>
    <t>面積の等しい三角形 見つけ方</t>
  </si>
  <si>
    <t>5年生 面積 応用問題 三角形</t>
  </si>
  <si>
    <t>s=1/2absinc</t>
  </si>
  <si>
    <t>三角形 の高さの求め方</t>
  </si>
  <si>
    <t>三角形 公式</t>
  </si>
  <si>
    <t>三角形 相似比 面積比</t>
  </si>
  <si>
    <t>三角形 高さ 求め方</t>
  </si>
  <si>
    <t>三角形 高さを求める</t>
  </si>
  <si>
    <t>三角形の公式</t>
  </si>
  <si>
    <t>三角形の高さの出し方</t>
  </si>
  <si>
    <t>三角形の高さの求め方 小学生</t>
  </si>
  <si>
    <t>三角形は</t>
  </si>
  <si>
    <t>三角形三等分</t>
  </si>
  <si>
    <t>三角形公式 高校</t>
  </si>
  <si>
    <t>三角形求め方</t>
  </si>
  <si>
    <t>中2数学 一次関数の利用</t>
  </si>
  <si>
    <t>came to</t>
  </si>
  <si>
    <t>appear to be</t>
  </si>
  <si>
    <t>appears to</t>
  </si>
  <si>
    <t>appear to be 意味</t>
  </si>
  <si>
    <t>appear 意味</t>
  </si>
  <si>
    <t>appear to</t>
  </si>
  <si>
    <t>appear to do 意味</t>
  </si>
  <si>
    <t>to 前置詞 不定詞</t>
  </si>
  <si>
    <t>前置詞 不定詞</t>
  </si>
  <si>
    <t>不定詞 前置詞</t>
  </si>
  <si>
    <t>appeared to</t>
  </si>
  <si>
    <t>to 不定詞 前置詞</t>
  </si>
  <si>
    <t>appear to 意味</t>
  </si>
  <si>
    <t>前置詞のtoと不定詞のto</t>
  </si>
  <si>
    <t>to不定詞 前置詞</t>
  </si>
  <si>
    <t>前置詞のあとに不定詞</t>
  </si>
  <si>
    <t>appears to be 意味</t>
  </si>
  <si>
    <t>前置詞の後に不定詞</t>
  </si>
  <si>
    <t>不定詞のtoと前置詞のto</t>
  </si>
  <si>
    <t>前置詞と不定詞のto</t>
  </si>
  <si>
    <t>前置詞 不定詞 to</t>
  </si>
  <si>
    <t>前置詞の後 不定詞</t>
  </si>
  <si>
    <t>appeared to be 意味</t>
  </si>
  <si>
    <t>前置詞 to不定詞</t>
  </si>
  <si>
    <t>came to 意味</t>
  </si>
  <si>
    <t>what appears to be 意味</t>
  </si>
  <si>
    <t>不定詞の前</t>
  </si>
  <si>
    <t>前置詞の後ろにto不定詞</t>
  </si>
  <si>
    <t>appearto</t>
  </si>
  <si>
    <t>come to 動詞</t>
  </si>
  <si>
    <t>seems to</t>
  </si>
  <si>
    <t>アピアー 意味</t>
  </si>
  <si>
    <t>前置詞の後ろ to不定詞</t>
  </si>
  <si>
    <t>appeared to 意味</t>
  </si>
  <si>
    <t>appears to 意味</t>
  </si>
  <si>
    <t>appear意味</t>
  </si>
  <si>
    <t>apper to</t>
  </si>
  <si>
    <t>became to</t>
  </si>
  <si>
    <t>came to realize 意味</t>
  </si>
  <si>
    <t>i came to</t>
  </si>
  <si>
    <t>英語 動詞の原形とは</t>
  </si>
  <si>
    <t>英語動詞の原形とは</t>
  </si>
  <si>
    <t>appear</t>
  </si>
  <si>
    <t>appear to 例文</t>
  </si>
  <si>
    <t>become to不定詞</t>
  </si>
  <si>
    <t>あぴあーど 英語</t>
  </si>
  <si>
    <t>するように 英語</t>
  </si>
  <si>
    <t>不定詞 名詞的用法 形容詞的用法</t>
  </si>
  <si>
    <t>不定詞の前に前置詞</t>
  </si>
  <si>
    <t>worth ing</t>
  </si>
  <si>
    <t>be worth ing</t>
  </si>
  <si>
    <t>worth 品詞</t>
  </si>
  <si>
    <t>worth ~ing</t>
  </si>
  <si>
    <t>worth ing 意味</t>
  </si>
  <si>
    <t>worth to do</t>
  </si>
  <si>
    <t>be worth doing</t>
  </si>
  <si>
    <t>worth 前置詞</t>
  </si>
  <si>
    <t>worth to</t>
  </si>
  <si>
    <t>worth 動詞</t>
  </si>
  <si>
    <t>worth doing</t>
  </si>
  <si>
    <t>worth 使い方</t>
  </si>
  <si>
    <t>worth 何詞</t>
  </si>
  <si>
    <t>worth品詞</t>
  </si>
  <si>
    <t>worth 動名詞</t>
  </si>
  <si>
    <t>worth 意味 動詞</t>
  </si>
  <si>
    <t>be worth ~ing 意味</t>
  </si>
  <si>
    <t>worth 覚え方</t>
  </si>
  <si>
    <t>be worth 名詞</t>
  </si>
  <si>
    <t>worth it</t>
  </si>
  <si>
    <t>worth 前置詞 なぜ</t>
  </si>
  <si>
    <t>be worth ~ing</t>
  </si>
  <si>
    <t>worth of</t>
  </si>
  <si>
    <t>worth to ing</t>
  </si>
  <si>
    <t>be worth to</t>
  </si>
  <si>
    <t>be worth ~ing なぜ</t>
  </si>
  <si>
    <t>worth ing 例文</t>
  </si>
  <si>
    <t>be worth ing 意味</t>
  </si>
  <si>
    <t>be proud of ing</t>
  </si>
  <si>
    <t>worth doing 意味</t>
  </si>
  <si>
    <t>is worth doing</t>
  </si>
  <si>
    <t>it is worth ing</t>
  </si>
  <si>
    <t>it is worth noting なぜ</t>
  </si>
  <si>
    <t>worth ing to</t>
  </si>
  <si>
    <t>worthの後</t>
  </si>
  <si>
    <t>worth動詞</t>
  </si>
  <si>
    <t>worth for</t>
  </si>
  <si>
    <t>worth 熟語</t>
  </si>
  <si>
    <t>be worth</t>
  </si>
  <si>
    <t>it is worth while to do なぜ</t>
  </si>
  <si>
    <t>worth being</t>
  </si>
  <si>
    <t>worth ving</t>
  </si>
  <si>
    <t>be worthy to do</t>
  </si>
  <si>
    <t>worth to 意味</t>
  </si>
  <si>
    <t>worth 名詞</t>
  </si>
  <si>
    <t>worth 意味</t>
  </si>
  <si>
    <t>worth 用法</t>
  </si>
  <si>
    <t>worth使い方</t>
  </si>
  <si>
    <t>価値がある 英語</t>
  </si>
  <si>
    <t>it is worth doing</t>
  </si>
  <si>
    <t>現在進行形 疑問文</t>
  </si>
  <si>
    <t>現在進行形の疑問文</t>
  </si>
  <si>
    <t>現在進行形疑問文</t>
  </si>
  <si>
    <t>現在進行形 否定文</t>
  </si>
  <si>
    <t>現在進行形の否定文</t>
  </si>
  <si>
    <t>現在進行形の疑問文の作り方</t>
  </si>
  <si>
    <t>進行形の疑問文</t>
  </si>
  <si>
    <t>does 現在進行形</t>
  </si>
  <si>
    <t>進行形 疑問文</t>
  </si>
  <si>
    <t>現在進行形 疑問文 例文</t>
  </si>
  <si>
    <t>現在進行系 疑問文</t>
  </si>
  <si>
    <t>現在進行形 答え方</t>
  </si>
  <si>
    <t>現在進行形否定文</t>
  </si>
  <si>
    <t>英語 現在進行形 疑問文</t>
  </si>
  <si>
    <t>現在進行系の疑問文</t>
  </si>
  <si>
    <t>現在進行形の疑問文 例文</t>
  </si>
  <si>
    <t>現在進行形 疑問文 作り方</t>
  </si>
  <si>
    <t>no they aren't 意味</t>
  </si>
  <si>
    <t>現在進行形の疑問文 答え方</t>
  </si>
  <si>
    <t>進行形疑問文</t>
  </si>
  <si>
    <t>eat現在進行形</t>
  </si>
  <si>
    <t>現在進行形の答え方</t>
  </si>
  <si>
    <t>doesの現在進行形</t>
  </si>
  <si>
    <t>how 答え方 by ~ing</t>
  </si>
  <si>
    <t>進行形 否定文</t>
  </si>
  <si>
    <t>進行形の否定文</t>
  </si>
  <si>
    <t>現在進行形 英語 疑問文</t>
  </si>
  <si>
    <t>eat 現在進行形</t>
  </si>
  <si>
    <t>eatの現在進行形</t>
  </si>
  <si>
    <t>isの現在進行形</t>
  </si>
  <si>
    <t>現在完了進行形 疑問文</t>
  </si>
  <si>
    <t>現在進行形答え方</t>
  </si>
  <si>
    <t>動名詞 三単現</t>
  </si>
  <si>
    <t>現在進行</t>
  </si>
  <si>
    <t>現在進行形疑問文答え方</t>
  </si>
  <si>
    <t>begin 現在進行形</t>
  </si>
  <si>
    <t>ing 否定文</t>
  </si>
  <si>
    <t>no they don't 意味</t>
  </si>
  <si>
    <t>現在形の疑問文</t>
  </si>
  <si>
    <t>ing be動詞</t>
  </si>
  <si>
    <t>sing現在進行形</t>
  </si>
  <si>
    <t>there is there are 違い</t>
  </si>
  <si>
    <t>there are と there is の違い</t>
  </si>
  <si>
    <t>there is と there are の違い</t>
  </si>
  <si>
    <t>there isとthere areの違い</t>
  </si>
  <si>
    <t>is are 違い</t>
  </si>
  <si>
    <t>there is there are</t>
  </si>
  <si>
    <t>is there are there 違い</t>
  </si>
  <si>
    <t>〇 〇 には 〇 〇 がある 英語</t>
  </si>
  <si>
    <t>there are there is 違い</t>
  </si>
  <si>
    <t>there are とthere is の違い</t>
  </si>
  <si>
    <t>is there 意味</t>
  </si>
  <si>
    <t>ゼアイズ（ｔｈｅｒｅｉｓ）</t>
  </si>
  <si>
    <t>there is are 違い</t>
  </si>
  <si>
    <t>there was 意味</t>
  </si>
  <si>
    <t>there is a</t>
  </si>
  <si>
    <t>there is a lot of there are a lot of どっち</t>
  </si>
  <si>
    <t>there is 不可算名詞</t>
  </si>
  <si>
    <t>there is 過去形</t>
  </si>
  <si>
    <t>there 構文 例文</t>
  </si>
  <si>
    <t>〇〇には〇〇がある 英語</t>
  </si>
  <si>
    <t>there areとthere isの違い</t>
  </si>
  <si>
    <t>thereis thereare 違い</t>
  </si>
  <si>
    <t>is there と are there の違い</t>
  </si>
  <si>
    <t>are there 答え方</t>
  </si>
  <si>
    <t>there be</t>
  </si>
  <si>
    <t>there in there 違い</t>
  </si>
  <si>
    <t>there 過去形</t>
  </si>
  <si>
    <t>英語 公式 一覧</t>
  </si>
  <si>
    <t>there is there</t>
  </si>
  <si>
    <t>there is とthere are の違い</t>
  </si>
  <si>
    <t>there is 意味</t>
  </si>
  <si>
    <t>there was</t>
  </si>
  <si>
    <t>there were</t>
  </si>
  <si>
    <t>there will be</t>
  </si>
  <si>
    <t>thereare</t>
  </si>
  <si>
    <t>where is と where are の違い</t>
  </si>
  <si>
    <t>here are 使い方</t>
  </si>
  <si>
    <t>is thereとare thereの違い</t>
  </si>
  <si>
    <t>there are a lot of there is a lot of 違い</t>
  </si>
  <si>
    <t>there being 意味</t>
  </si>
  <si>
    <t>there be動詞</t>
  </si>
  <si>
    <t>there is</t>
  </si>
  <si>
    <t>there 構文</t>
  </si>
  <si>
    <t>there構文</t>
  </si>
  <si>
    <t>where is と where are 違い</t>
  </si>
  <si>
    <t>何々が</t>
  </si>
  <si>
    <t>here are 意味</t>
  </si>
  <si>
    <t>arrive 自動詞</t>
  </si>
  <si>
    <t>arrive</t>
  </si>
  <si>
    <t>reach 他動詞</t>
  </si>
  <si>
    <t>reach arrive 違い</t>
  </si>
  <si>
    <t>reach 自動詞</t>
  </si>
  <si>
    <t>arrive 他動詞</t>
  </si>
  <si>
    <t>arrive 名詞形</t>
  </si>
  <si>
    <t>reach とarriveの違い</t>
  </si>
  <si>
    <t>reach 自動詞 他動詞</t>
  </si>
  <si>
    <t>arrive 自動詞 他動詞</t>
  </si>
  <si>
    <t>arrive reach 違い</t>
  </si>
  <si>
    <t>arrive 名詞</t>
  </si>
  <si>
    <t>reach 他動詞 自動詞</t>
  </si>
  <si>
    <t>reach 前置詞</t>
  </si>
  <si>
    <t>arrive 前置詞</t>
  </si>
  <si>
    <t>reachとarriveの違い</t>
  </si>
  <si>
    <t>arriveとreachの違い</t>
  </si>
  <si>
    <t>reach at</t>
  </si>
  <si>
    <t>自動詞 他動詞 前置詞</t>
  </si>
  <si>
    <t>リーチとは</t>
  </si>
  <si>
    <t>arrive自動詞</t>
  </si>
  <si>
    <t>reach at いらない</t>
  </si>
  <si>
    <t>arrive名詞</t>
  </si>
  <si>
    <t>arrive 他動詞 自動詞</t>
  </si>
  <si>
    <t>reach 自動詞 他動詞 違い</t>
  </si>
  <si>
    <t>reach他動詞</t>
  </si>
  <si>
    <t>arrive 前置詞 なし</t>
  </si>
  <si>
    <t>reached arrived 違い</t>
  </si>
  <si>
    <t>arrive名詞形</t>
  </si>
  <si>
    <t>reach 意味</t>
  </si>
  <si>
    <t>arrive at と arriveの違い</t>
  </si>
  <si>
    <t>arrive他動詞</t>
  </si>
  <si>
    <t>reach 自動詞 他動詞 どっち</t>
  </si>
  <si>
    <t>reach と arrive の違い</t>
  </si>
  <si>
    <t>reach自動詞</t>
  </si>
  <si>
    <t>リーチ 意味</t>
  </si>
  <si>
    <t>arrive とreachの違い</t>
  </si>
  <si>
    <t>arrive 名詞 形</t>
  </si>
  <si>
    <t>reach arrive</t>
  </si>
  <si>
    <t>arrived reached 違い</t>
  </si>
  <si>
    <t>自動詞他動詞 前置詞</t>
  </si>
  <si>
    <t>arrive at arrive in 違い</t>
  </si>
  <si>
    <t>arrive自動詞 他動詞</t>
  </si>
  <si>
    <t>reach 前置詞 いらない</t>
  </si>
  <si>
    <t>support 自動詞 他動詞</t>
  </si>
  <si>
    <t>arrive at つか ない</t>
  </si>
  <si>
    <t>他動詞 前置詞つく</t>
  </si>
  <si>
    <t>着く 到着する 英語</t>
  </si>
  <si>
    <t>着く、到着する 英語</t>
  </si>
  <si>
    <t>arrive leave 違い</t>
  </si>
  <si>
    <t>文章を理解するのに時間がかかる</t>
  </si>
  <si>
    <t>長文読解 国語</t>
  </si>
  <si>
    <t>国語 長文読解</t>
  </si>
  <si>
    <t>中学受験 国語 問題を先に読む</t>
  </si>
  <si>
    <t>国語の長文読解</t>
  </si>
  <si>
    <t>国語長文読解</t>
  </si>
  <si>
    <t>国語 時間内に終わらない</t>
  </si>
  <si>
    <t>中学受験 国語 時間配分</t>
  </si>
  <si>
    <t>中学受験 国語 長文読解 コツ</t>
  </si>
  <si>
    <t>中学国語 長文読解 コツ</t>
  </si>
  <si>
    <t>情報 共通テスト 時間配分</t>
  </si>
  <si>
    <t>中学受験 国語 読むのが遅い</t>
  </si>
  <si>
    <t>中学受験国語 長文読解 コツ</t>
  </si>
  <si>
    <t>国語 心情 読み取り コツ</t>
  </si>
  <si>
    <t>中学受験 国語 時間が足りない</t>
  </si>
  <si>
    <t>中学受験 時間配分</t>
  </si>
  <si>
    <t>国語 長い文章</t>
  </si>
  <si>
    <t>国語 長文読解 コツ</t>
  </si>
  <si>
    <t>国語 長文読解 コツ 中学生</t>
  </si>
  <si>
    <t>国語のテスト 時間配分</t>
  </si>
  <si>
    <t>国語テストコツ</t>
  </si>
  <si>
    <t>現代文 時間かかる</t>
  </si>
  <si>
    <t>現代文 読むのが遅い</t>
  </si>
  <si>
    <t>shlテスト 時間 足りない</t>
  </si>
  <si>
    <t>toeic時間配分</t>
  </si>
  <si>
    <t>一橋 国語 時間配分</t>
  </si>
  <si>
    <t>中学 国語 長文読解 コツ</t>
  </si>
  <si>
    <t>中学受験 国語 読むスピード</t>
  </si>
  <si>
    <t>中学受験 読んだ ほうが いい 本 2026</t>
  </si>
  <si>
    <t>主語にかかる 漢字</t>
  </si>
  <si>
    <t>共テ 時間配分</t>
  </si>
  <si>
    <t>勉強 理解するのに時間がかかる</t>
  </si>
  <si>
    <t>問題を解く時間をはかる</t>
  </si>
  <si>
    <t>国語 テスト 時間が足りない</t>
  </si>
  <si>
    <t>国語 入試 解く順番</t>
  </si>
  <si>
    <t>国語 文章を早く 読む方法</t>
  </si>
  <si>
    <t>国語 文章問題 中学生 コツ</t>
  </si>
  <si>
    <t>国語 時間 足り ない</t>
  </si>
  <si>
    <t>国語 書き抜き コツ</t>
  </si>
  <si>
    <t>国語 読むのが遅い</t>
  </si>
  <si>
    <t>国語 読解 コツ</t>
  </si>
  <si>
    <t>国語 長文 問題</t>
  </si>
  <si>
    <t>国語 長文 読解 コツ</t>
  </si>
  <si>
    <t>国語時間配分</t>
  </si>
  <si>
    <t>国語長文解き方</t>
  </si>
  <si>
    <t>文章 読解</t>
  </si>
  <si>
    <t>文章を早く理解する方法</t>
  </si>
  <si>
    <t>東大国語 時間配分</t>
  </si>
  <si>
    <t>読み切る</t>
  </si>
  <si>
    <t>関大 国語 時間足りない</t>
  </si>
  <si>
    <t>孤</t>
  </si>
  <si>
    <t>孤 意味</t>
  </si>
  <si>
    <t>孤とは</t>
  </si>
  <si>
    <t>書き下し文とは</t>
  </si>
  <si>
    <t>漢文 一人称</t>
  </si>
  <si>
    <t>孤 漢文</t>
  </si>
  <si>
    <t>漢文 簡単</t>
  </si>
  <si>
    <t>孤 漢文 意味</t>
  </si>
  <si>
    <t>漢文 孤</t>
  </si>
  <si>
    <t>孤 とは</t>
  </si>
  <si>
    <t>漢文 基礎知識</t>
  </si>
  <si>
    <t>孤 一人称</t>
  </si>
  <si>
    <t>漢文 孤 意味</t>
  </si>
  <si>
    <t>孤意味</t>
  </si>
  <si>
    <t>漢文 一人称 二人称</t>
  </si>
  <si>
    <t>読み下し文とは</t>
  </si>
  <si>
    <t>漢文 知識 まとめ</t>
  </si>
  <si>
    <t>漢文簡単</t>
  </si>
  <si>
    <t>漢文 優先順位</t>
  </si>
  <si>
    <t>朕 漢文</t>
  </si>
  <si>
    <t>漢文 まとめ</t>
  </si>
  <si>
    <t>簡単な漢文</t>
  </si>
  <si>
    <t>漢文 例</t>
  </si>
  <si>
    <t>孤 意味 漢文</t>
  </si>
  <si>
    <t>孤 読み方</t>
  </si>
  <si>
    <t>漢文 人称</t>
  </si>
  <si>
    <t>漢文 多義語</t>
  </si>
  <si>
    <t>漢文 は</t>
  </si>
  <si>
    <t>漢文 大事なこと</t>
  </si>
  <si>
    <t>漢文 私を表す言葉</t>
  </si>
  <si>
    <t>漢文 読み方 コツ 中学生</t>
  </si>
  <si>
    <t>漢文の訓読</t>
  </si>
  <si>
    <t>古文 漢文</t>
  </si>
  <si>
    <t>君主 漢文</t>
  </si>
  <si>
    <t>孤 漢文 読み方</t>
  </si>
  <si>
    <t>孤独の孤</t>
  </si>
  <si>
    <t>漢文 単語 共通テスト</t>
  </si>
  <si>
    <t>漢文基礎知識</t>
  </si>
  <si>
    <t>孤 中国語</t>
  </si>
  <si>
    <t>孤 漢字</t>
  </si>
  <si>
    <t>漢文 読み下し</t>
  </si>
  <si>
    <t>古文漢文</t>
  </si>
  <si>
    <t>孤 古文</t>
  </si>
  <si>
    <t>漢文 基本文法</t>
  </si>
  <si>
    <t>漢文 知識</t>
  </si>
  <si>
    <t>漢文の知識</t>
  </si>
  <si>
    <t>言語文化 漢文</t>
  </si>
  <si>
    <t>関係代名詞 主格</t>
  </si>
  <si>
    <t>関係代名詞 訳し方</t>
  </si>
  <si>
    <t>関係代名詞主格</t>
  </si>
  <si>
    <t>関係代名詞 作り方</t>
  </si>
  <si>
    <t>関係代名詞訳し方</t>
  </si>
  <si>
    <t>関係代名詞 使い分け</t>
  </si>
  <si>
    <t>関係代名詞使い分け</t>
  </si>
  <si>
    <t>関係代名詞 形</t>
  </si>
  <si>
    <t>関係代名詞作り方</t>
  </si>
  <si>
    <t>関係代名詞の訳し方</t>
  </si>
  <si>
    <t>whoとは</t>
  </si>
  <si>
    <t>関係代名詞 文の作り方</t>
  </si>
  <si>
    <t>関係代名詞形</t>
  </si>
  <si>
    <t>主格の関係代名詞</t>
  </si>
  <si>
    <t>関係代名詞の主格</t>
  </si>
  <si>
    <t>関係代名詞what which 違い</t>
  </si>
  <si>
    <t>関係代名詞 what which 違い</t>
  </si>
  <si>
    <t>関係代名詞の作り方</t>
  </si>
  <si>
    <t>who とは</t>
  </si>
  <si>
    <t>関係代名詞 わかりやすく</t>
  </si>
  <si>
    <t>who which that</t>
  </si>
  <si>
    <t>who 関係代名詞</t>
  </si>
  <si>
    <t>関係代名詞 which what 違い</t>
  </si>
  <si>
    <t>関係代名詞の文の作り方</t>
  </si>
  <si>
    <t>who which</t>
  </si>
  <si>
    <t>that who which</t>
  </si>
  <si>
    <t>主格とは 英語</t>
  </si>
  <si>
    <t>固有名詞 関係代名詞</t>
  </si>
  <si>
    <t>関係代名詞 主格 that</t>
  </si>
  <si>
    <t>関係代名詞 主格 例文</t>
  </si>
  <si>
    <t>関係代名詞 主郭</t>
  </si>
  <si>
    <t>主格関係代名詞とは</t>
  </si>
  <si>
    <t>関係代名詞 ふーとふーむ</t>
  </si>
  <si>
    <t>関係代名詞文の作り方</t>
  </si>
  <si>
    <t>先行詞 例</t>
  </si>
  <si>
    <t>that 主格</t>
  </si>
  <si>
    <t>主格の関係代名詞 that</t>
  </si>
  <si>
    <t>英語 関係代名詞</t>
  </si>
  <si>
    <t>関係代名詞 which 主格</t>
  </si>
  <si>
    <t>関係代名詞 主語</t>
  </si>
  <si>
    <t>関係代名詞 訳し方 コツ</t>
  </si>
  <si>
    <t>which that who</t>
  </si>
  <si>
    <t>主格 と は関係代名詞</t>
  </si>
  <si>
    <t>主格の関係代名詞とは</t>
  </si>
  <si>
    <t>先行詞がない 関係代名詞</t>
  </si>
  <si>
    <t>英語 主格とは</t>
  </si>
  <si>
    <t>関係代名詞 whichとwhatの違い</t>
  </si>
  <si>
    <t>関係代名詞 例文 一覧</t>
  </si>
  <si>
    <t>急に問題が解け なくなっ た 数学</t>
  </si>
  <si>
    <t>数学 急にできなくなった</t>
  </si>
  <si>
    <t>急に数学ができなくなった</t>
  </si>
  <si>
    <t>数学 急にできるようになる</t>
  </si>
  <si>
    <t>数学 できなくなった</t>
  </si>
  <si>
    <t>数学急にできなくなる</t>
  </si>
  <si>
    <t>数学 急に解けなくなる</t>
  </si>
  <si>
    <t>数学 急に でき なくなっ た</t>
  </si>
  <si>
    <t>数学 なくなれ</t>
  </si>
  <si>
    <t>数学できなくなった</t>
  </si>
  <si>
    <t>数学 急にできなくなる</t>
  </si>
  <si>
    <t>数学だけ異常に できない</t>
  </si>
  <si>
    <t>数学だけ異常にできない</t>
  </si>
  <si>
    <t>急に計算ができ なくなる</t>
  </si>
  <si>
    <t>数学恐怖症 チェック</t>
  </si>
  <si>
    <t>数学 解けなくなった</t>
  </si>
  <si>
    <t>急に計算ができなくなる</t>
  </si>
  <si>
    <t>数学できない</t>
  </si>
  <si>
    <t>数弱とは</t>
  </si>
  <si>
    <t>数的推理 できない</t>
  </si>
  <si>
    <t>物理化学 難しい</t>
  </si>
  <si>
    <t>物理 克服</t>
  </si>
  <si>
    <t>物理 苦手 克服</t>
  </si>
  <si>
    <t>化学 苦手な理由</t>
  </si>
  <si>
    <t>物理 苦手</t>
  </si>
  <si>
    <t>化学が苦手な理由</t>
  </si>
  <si>
    <t>物理 嫌い あるある</t>
  </si>
  <si>
    <t>化学 できない</t>
  </si>
  <si>
    <t>化学1</t>
  </si>
  <si>
    <t>物理が苦手な人 特徴</t>
  </si>
  <si>
    <t>科学はなぜわかりにくいのか</t>
  </si>
  <si>
    <t>だね</t>
  </si>
  <si>
    <t>化学 できない 人 特徴</t>
  </si>
  <si>
    <t>化学 物理 向き不向き</t>
  </si>
  <si>
    <t>化学 難しい</t>
  </si>
  <si>
    <t>化学難しい</t>
  </si>
  <si>
    <t>数学 むずい</t>
  </si>
  <si>
    <t>有機化学 わからない</t>
  </si>
  <si>
    <t>物理 できない なぜ</t>
  </si>
  <si>
    <t>物理 なぜ難しい</t>
  </si>
  <si>
    <t>物理 理科</t>
  </si>
  <si>
    <t>物理基礎 難しい単元</t>
  </si>
  <si>
    <t>物理難化</t>
  </si>
  <si>
    <t>科学 難しい</t>
  </si>
  <si>
    <t>日能研 宿題の量</t>
  </si>
  <si>
    <t>日能研 特徴</t>
  </si>
  <si>
    <t>日能研とは</t>
  </si>
  <si>
    <t>日能研 過去 問 データベース</t>
  </si>
  <si>
    <t>日能研</t>
  </si>
  <si>
    <t>日能研 対応 塾</t>
  </si>
  <si>
    <t>日能研 とは</t>
  </si>
  <si>
    <t>日能研 口コミ</t>
  </si>
  <si>
    <t>に日能研</t>
  </si>
  <si>
    <t>日能研 四谷大塚 違い</t>
  </si>
  <si>
    <t>日能研 評判</t>
  </si>
  <si>
    <t>日能研 テキスト わかりにくい</t>
  </si>
  <si>
    <t>四谷大塚 日能研</t>
  </si>
  <si>
    <t>日能研 算数 テキスト</t>
  </si>
  <si>
    <t>中学への算数</t>
  </si>
  <si>
    <t>日能研 テキスト</t>
  </si>
  <si>
    <t>日能研 公立中高一貫</t>
  </si>
  <si>
    <t>日能研 公立中高一貫校対策講座</t>
  </si>
  <si>
    <t>日能研 口コミ 評判</t>
  </si>
  <si>
    <t>日能研 合宿</t>
  </si>
  <si>
    <t>日能研 塾</t>
  </si>
  <si>
    <t>日能研 宿題 やり方</t>
  </si>
  <si>
    <t>日能研 幼児教室</t>
  </si>
  <si>
    <t>日能研 無駄が多い</t>
  </si>
  <si>
    <t>日能研 読み方</t>
  </si>
  <si>
    <t>日能研 進度</t>
  </si>
  <si>
    <t>日能研と四谷大塚</t>
  </si>
  <si>
    <t>日能研口コミ</t>
  </si>
  <si>
    <t>能研とは</t>
  </si>
  <si>
    <t>光合成</t>
  </si>
  <si>
    <t>植物は二酸化炭素を吸って酸素を出す</t>
  </si>
  <si>
    <t>光合成に必要なもの 3つ</t>
  </si>
  <si>
    <t>光合成は酸素を発生するか 田舎で3種類に分けられる</t>
  </si>
  <si>
    <t>光合成が行われる場所</t>
  </si>
  <si>
    <t>光合成 条件</t>
  </si>
  <si>
    <t>光合成に必要な条件</t>
  </si>
  <si>
    <t>光合成に必要なもの3つ</t>
  </si>
  <si>
    <t>光合成について</t>
  </si>
  <si>
    <t>光合成で作られる養分</t>
  </si>
  <si>
    <t>光合成 養分</t>
  </si>
  <si>
    <t>植物が日光を受けて 栄養分を作り出す</t>
  </si>
  <si>
    <t>光合成 植物</t>
  </si>
  <si>
    <t>理科 光合成</t>
  </si>
  <si>
    <t>光合成の条件</t>
  </si>
  <si>
    <t>光合成を行う場所</t>
  </si>
  <si>
    <t>光合成 酸素を出す</t>
  </si>
  <si>
    <t>光合成 何ができる</t>
  </si>
  <si>
    <t>植物が光を受け 二酸化炭素と水から栄養分を作る働き</t>
  </si>
  <si>
    <t>光合成 が 行 われる 場所</t>
  </si>
  <si>
    <t>光合成行われる場所</t>
  </si>
  <si>
    <t>光合成 小学生</t>
  </si>
  <si>
    <t>光合成の仕組み 中学生</t>
  </si>
  <si>
    <t>光合成 どこ</t>
  </si>
  <si>
    <t>光合成が行われる部分</t>
  </si>
  <si>
    <t>光合成で作られたデンプンの行方</t>
  </si>
  <si>
    <t>葉で作られた養分</t>
  </si>
  <si>
    <t>光合成 中学受験</t>
  </si>
  <si>
    <t>光合成 必要なもの</t>
  </si>
  <si>
    <t>光合成には何が必要</t>
  </si>
  <si>
    <t>光合成条件</t>
  </si>
  <si>
    <t>デンプン 道管 師管</t>
  </si>
  <si>
    <t>光合成によってできる主な養分</t>
  </si>
  <si>
    <t>光合成 と は 中学</t>
  </si>
  <si>
    <t>光合成 材料</t>
  </si>
  <si>
    <t>光合成 行われる場所</t>
  </si>
  <si>
    <t>光合成はどこで行われる</t>
  </si>
  <si>
    <t>光合成とは</t>
  </si>
  <si>
    <t>光合成 何を出す</t>
  </si>
  <si>
    <t>光合成 中学</t>
  </si>
  <si>
    <t>光合成 仕組み 中学</t>
  </si>
  <si>
    <t>光合成 何が必要</t>
  </si>
  <si>
    <t>光合成何が必要</t>
  </si>
  <si>
    <t>植物 酸素を出す</t>
  </si>
  <si>
    <t>植物がデンプンを作る働き</t>
  </si>
  <si>
    <t>二酸化炭素を吸って酸素を出す</t>
  </si>
  <si>
    <t>光合成植物</t>
  </si>
  <si>
    <t>二酸化 炭素を吸って酸素を出す 植物</t>
  </si>
  <si>
    <t>光合成 と は 中学生</t>
  </si>
  <si>
    <t>光合成 について</t>
  </si>
  <si>
    <t>最上級</t>
  </si>
  <si>
    <t>英語 原級とは</t>
  </si>
  <si>
    <t>比較級 不規則変化</t>
  </si>
  <si>
    <t>比較 英語</t>
  </si>
  <si>
    <t>popular 最上級</t>
  </si>
  <si>
    <t>英語 最上級 例文</t>
  </si>
  <si>
    <t>中2英語 比較級 最上級</t>
  </si>
  <si>
    <t>比較級 最上級 不規則変化</t>
  </si>
  <si>
    <t>比較級 形容詞</t>
  </si>
  <si>
    <t>bad 不規則変化</t>
  </si>
  <si>
    <t>メジャー 英語</t>
  </si>
  <si>
    <t>英語原級とは</t>
  </si>
  <si>
    <t>比較級不規則変化</t>
  </si>
  <si>
    <t>new 最上級</t>
  </si>
  <si>
    <t>the 比較級</t>
  </si>
  <si>
    <t>最上級 英語 例文</t>
  </si>
  <si>
    <t>英語 比較</t>
  </si>
  <si>
    <t>中2英語比較級最上級</t>
  </si>
  <si>
    <t>中2英語最上級</t>
  </si>
  <si>
    <t>最上級 例文</t>
  </si>
  <si>
    <t>最上級 英語 inとof</t>
  </si>
  <si>
    <t>bad不規則変化</t>
  </si>
  <si>
    <t>popular最上級</t>
  </si>
  <si>
    <t>最上級 不規則変化</t>
  </si>
  <si>
    <t>比較級最上級 不規則</t>
  </si>
  <si>
    <t>betterの原級</t>
  </si>
  <si>
    <t>less 比較 級 最 上級</t>
  </si>
  <si>
    <t>worst 原級</t>
  </si>
  <si>
    <t>不規則 比較級 最上級</t>
  </si>
  <si>
    <t>比較 不規則変化</t>
  </si>
  <si>
    <t>less 比較級 最上級</t>
  </si>
  <si>
    <t>better英語</t>
  </si>
  <si>
    <t>new最上級</t>
  </si>
  <si>
    <t>worse</t>
  </si>
  <si>
    <t>最大級 英語</t>
  </si>
  <si>
    <t>how often</t>
  </si>
  <si>
    <t>how often 意味</t>
  </si>
  <si>
    <t>how often 答え方</t>
  </si>
  <si>
    <t>回数 英語</t>
  </si>
  <si>
    <t>頻度 英語 一覧</t>
  </si>
  <si>
    <t>はうおーふん 意味</t>
  </si>
  <si>
    <t>はうおっふん意味</t>
  </si>
  <si>
    <t>頻度英語</t>
  </si>
  <si>
    <t>how often 例文</t>
  </si>
  <si>
    <t>1日 英語</t>
  </si>
  <si>
    <t>once 意味</t>
  </si>
  <si>
    <t>はうおふん 意味</t>
  </si>
  <si>
    <t>英語 頻度</t>
  </si>
  <si>
    <t>1日に何回 英語</t>
  </si>
  <si>
    <t>howoften</t>
  </si>
  <si>
    <t>howoften意味</t>
  </si>
  <si>
    <t>1日英語</t>
  </si>
  <si>
    <t>回 英語 単位</t>
  </si>
  <si>
    <t>how often 使い方</t>
  </si>
  <si>
    <t>how many time</t>
  </si>
  <si>
    <t>how often do you 意味</t>
  </si>
  <si>
    <t>once 使い方</t>
  </si>
  <si>
    <t>1回 英語</t>
  </si>
  <si>
    <t>1回 英語 単位</t>
  </si>
  <si>
    <t>how often do you 答え方</t>
  </si>
  <si>
    <t>回数 英語 単位</t>
  </si>
  <si>
    <t>1週間 英語</t>
  </si>
  <si>
    <t>はうおーふん</t>
  </si>
  <si>
    <t>頻度 回数</t>
  </si>
  <si>
    <t>1日に一回 英語</t>
  </si>
  <si>
    <t>どのくらいの頻度で 英語</t>
  </si>
  <si>
    <t>程度と頻度の違い</t>
  </si>
  <si>
    <t>英語 回数</t>
  </si>
  <si>
    <t>頻度 英語で</t>
  </si>
  <si>
    <t>頻度を英語で</t>
  </si>
  <si>
    <t>頻度英語 一覧</t>
  </si>
  <si>
    <t>1週間英語</t>
  </si>
  <si>
    <t>how often do you play</t>
  </si>
  <si>
    <t>once twice 数え方</t>
  </si>
  <si>
    <t>頻度の英語</t>
  </si>
  <si>
    <t>頻度の表し方</t>
  </si>
  <si>
    <t>how many how often 違い</t>
  </si>
  <si>
    <t>how ofen</t>
  </si>
  <si>
    <t>how often 言い換え</t>
  </si>
  <si>
    <t>how often意味</t>
  </si>
  <si>
    <t>how 方法</t>
  </si>
  <si>
    <t>once意味</t>
  </si>
  <si>
    <t>no she isn't</t>
  </si>
  <si>
    <t>treasure動詞</t>
  </si>
  <si>
    <t>he be動詞</t>
  </si>
  <si>
    <t>she be動詞</t>
  </si>
  <si>
    <t>he 動詞</t>
  </si>
  <si>
    <t>i and he be動詞</t>
  </si>
  <si>
    <t>he is b</t>
  </si>
  <si>
    <t>heのbe動詞</t>
  </si>
  <si>
    <t>no she is not</t>
  </si>
  <si>
    <t>no, she isn't.</t>
  </si>
  <si>
    <t>she 動詞</t>
  </si>
  <si>
    <t>yes he isn't</t>
  </si>
  <si>
    <t>yes he was</t>
  </si>
  <si>
    <t>yes, he is</t>
  </si>
  <si>
    <t>人の名前 be動詞</t>
  </si>
  <si>
    <t>cannot can not 違い</t>
  </si>
  <si>
    <t>cannot can't 違い</t>
  </si>
  <si>
    <t>can't cannot 違い</t>
  </si>
  <si>
    <t>can 三人称単数</t>
  </si>
  <si>
    <t>can not cannot</t>
  </si>
  <si>
    <t>cannot とcan't の違い</t>
  </si>
  <si>
    <t>can not cannot 違い</t>
  </si>
  <si>
    <t>can't 過去形</t>
  </si>
  <si>
    <t>cannotとcan'tの違い</t>
  </si>
  <si>
    <t>notとdon'tの違い</t>
  </si>
  <si>
    <t>can'tとcannotの違い</t>
  </si>
  <si>
    <t>cannot 一語</t>
  </si>
  <si>
    <t>三人称単数 can</t>
  </si>
  <si>
    <t>cann't</t>
  </si>
  <si>
    <t>cannotとcan notの違い</t>
  </si>
  <si>
    <t>cannot can not</t>
  </si>
  <si>
    <t>canの三人称単数</t>
  </si>
  <si>
    <t>can 三単現のs</t>
  </si>
  <si>
    <t>cannot 意味 2つ</t>
  </si>
  <si>
    <t>can 三単現</t>
  </si>
  <si>
    <t>can 複数形</t>
  </si>
  <si>
    <t>canのあとは原型</t>
  </si>
  <si>
    <t>canのあとは</t>
  </si>
  <si>
    <t>can</t>
  </si>
  <si>
    <t>canの時 三人称単数</t>
  </si>
  <si>
    <t>can のあとは動詞の原形</t>
  </si>
  <si>
    <t>can't cannot can not 違い</t>
  </si>
  <si>
    <t>canの否定形</t>
  </si>
  <si>
    <t>can三人称単数</t>
  </si>
  <si>
    <t>cannot</t>
  </si>
  <si>
    <t>canの後 三単現</t>
  </si>
  <si>
    <t>キャンノット 短縮</t>
  </si>
  <si>
    <t>can'tの過去形</t>
  </si>
  <si>
    <t>can't過去形</t>
  </si>
  <si>
    <t>cannot 助動詞</t>
  </si>
  <si>
    <t>don't can't 違い</t>
  </si>
  <si>
    <t>命令文</t>
  </si>
  <si>
    <t>can'tとdon'tの違い</t>
  </si>
  <si>
    <t>cannot と can not</t>
  </si>
  <si>
    <t>can't cannot</t>
  </si>
  <si>
    <t>can't と cannot 違い</t>
  </si>
  <si>
    <t>cannot とcan notの違い</t>
  </si>
  <si>
    <t>canの否定文</t>
  </si>
  <si>
    <t>couldn'tと can'tの違い</t>
  </si>
  <si>
    <t>cannot はずがない</t>
  </si>
  <si>
    <t>cannot 使い方</t>
  </si>
  <si>
    <t>平面図形</t>
  </si>
  <si>
    <t>面積の求め方</t>
  </si>
  <si>
    <t>図形の面積の求め方</t>
  </si>
  <si>
    <t>平面図形とは</t>
  </si>
  <si>
    <t>台形の面積の求め方</t>
  </si>
  <si>
    <t>四角形の面積の求め方</t>
  </si>
  <si>
    <t>面積 求め方</t>
  </si>
  <si>
    <t>図形の面積</t>
  </si>
  <si>
    <t>図形 面積 求め方</t>
  </si>
  <si>
    <t>面積求め方</t>
  </si>
  <si>
    <t>図形面積求め方</t>
  </si>
  <si>
    <t>平面図形 公式</t>
  </si>
  <si>
    <t>図形の求め方</t>
  </si>
  <si>
    <t>平面 と は 算数</t>
  </si>
  <si>
    <t>角度</t>
  </si>
  <si>
    <t>面積の出し方</t>
  </si>
  <si>
    <t>形の面積の求め方</t>
  </si>
  <si>
    <t>四角形 面積</t>
  </si>
  <si>
    <t>平面図形の基礎</t>
  </si>
  <si>
    <t>平面の図形</t>
  </si>
  <si>
    <t>面積出し方</t>
  </si>
  <si>
    <t>平面図形 角度 問題</t>
  </si>
  <si>
    <t>平面図形まとめ</t>
  </si>
  <si>
    <t>等高三角形</t>
  </si>
  <si>
    <t>算数 図形</t>
  </si>
  <si>
    <t>中心角</t>
  </si>
  <si>
    <t>図形求め方</t>
  </si>
  <si>
    <t>平面の面積の求め方</t>
  </si>
  <si>
    <t>平面図形 とは</t>
  </si>
  <si>
    <t>三角形 の角度 の 求め 方 中学生</t>
  </si>
  <si>
    <t>平面図形 空間図形 公式</t>
  </si>
  <si>
    <t>算数図形</t>
  </si>
  <si>
    <t>平面図形 中学受験</t>
  </si>
  <si>
    <t>いろんな図形の面積の求め方</t>
  </si>
  <si>
    <t>中2数学 角度 応用問題</t>
  </si>
  <si>
    <t>台形面積求め方</t>
  </si>
  <si>
    <t>四角形 の面積の求め方</t>
  </si>
  <si>
    <t>四角形面積</t>
  </si>
  <si>
    <t>図形の計算</t>
  </si>
  <si>
    <t>平面図形 まとめ</t>
  </si>
  <si>
    <t>平面図形面積</t>
  </si>
  <si>
    <t>算数 平面図形</t>
  </si>
  <si>
    <t>中 一 数学 平面図形 応用問題</t>
  </si>
  <si>
    <t>中2数学 角度 問題 応用</t>
  </si>
  <si>
    <t>台形 の面積の求め方</t>
  </si>
  <si>
    <t>四角形の公式</t>
  </si>
  <si>
    <t>図形 面積の求め方</t>
  </si>
  <si>
    <t>does 使い方 わかりやすく</t>
  </si>
  <si>
    <t>doesのあとの動詞</t>
  </si>
  <si>
    <t>3単現</t>
  </si>
  <si>
    <t>一般動詞の否定文</t>
  </si>
  <si>
    <t>doの三単現</t>
  </si>
  <si>
    <t>do 三単現</t>
  </si>
  <si>
    <t>動詞にエスがつくとき</t>
  </si>
  <si>
    <t>our school 三人称単数</t>
  </si>
  <si>
    <t>does 読み方</t>
  </si>
  <si>
    <t>doの三人称単数現在形</t>
  </si>
  <si>
    <t>三単現のエス</t>
  </si>
  <si>
    <t>三人称のs</t>
  </si>
  <si>
    <t>3単現のs</t>
  </si>
  <si>
    <t>does のあとの動詞</t>
  </si>
  <si>
    <t>does 原型</t>
  </si>
  <si>
    <t>do三単現</t>
  </si>
  <si>
    <t>三人称単数のs</t>
  </si>
  <si>
    <t>begin 三人称単数</t>
  </si>
  <si>
    <t>does とは</t>
  </si>
  <si>
    <t>teach 三単現</t>
  </si>
  <si>
    <t>エスをつける時</t>
  </si>
  <si>
    <t>does 肯定文</t>
  </si>
  <si>
    <t>doの現在形</t>
  </si>
  <si>
    <t>シーハーハー 英語</t>
  </si>
  <si>
    <t>her と sheの違い</t>
  </si>
  <si>
    <t>she her 違い</t>
  </si>
  <si>
    <t>sheとherの違い</t>
  </si>
  <si>
    <t>her she 違い</t>
  </si>
  <si>
    <t>hers her 違い</t>
  </si>
  <si>
    <t>her と she の違い</t>
  </si>
  <si>
    <t>herとsheの違い</t>
  </si>
  <si>
    <t>シーハーハーハーズ 英語</t>
  </si>
  <si>
    <t>her hers 違い</t>
  </si>
  <si>
    <t>シーハーハー 意味</t>
  </si>
  <si>
    <t>herとhersの違い</t>
  </si>
  <si>
    <t>英語 シーハーハーハーズ</t>
  </si>
  <si>
    <t>she とherの違い</t>
  </si>
  <si>
    <t>she/her/hers 意味</t>
  </si>
  <si>
    <t>did she 意味</t>
  </si>
  <si>
    <t>she her her hers 意味</t>
  </si>
  <si>
    <t>シー ハーハー ハーズ 英語</t>
  </si>
  <si>
    <t>sheとherの使い分け</t>
  </si>
  <si>
    <t>関係代名詞 省略できるもの</t>
  </si>
  <si>
    <t>she her 使い分け</t>
  </si>
  <si>
    <t>シー ハー ハー 英語</t>
  </si>
  <si>
    <t>関係代名詞 主格 目的格 所有格</t>
  </si>
  <si>
    <t>she her her hers 英語</t>
  </si>
  <si>
    <t>she と her の違い</t>
  </si>
  <si>
    <t>use to used to 違い</t>
  </si>
  <si>
    <t>hers</t>
  </si>
  <si>
    <t>she her her hers 使い方</t>
  </si>
  <si>
    <t>she her her hers 覚え方</t>
  </si>
  <si>
    <t>she her hers 意味</t>
  </si>
  <si>
    <t>英語 she her her hers</t>
  </si>
  <si>
    <t>関係代名詞が省略できる時</t>
  </si>
  <si>
    <t>and there</t>
  </si>
  <si>
    <t>her 代名詞</t>
  </si>
  <si>
    <t>she her her hers 文法</t>
  </si>
  <si>
    <t>she's her 違い</t>
  </si>
  <si>
    <t>she/her her 意味</t>
  </si>
  <si>
    <t>ハイ 英語</t>
  </si>
  <si>
    <t>主格と目的格の違い 関係代名詞</t>
  </si>
  <si>
    <t>本文</t>
  </si>
  <si>
    <t>関係代名詞とは</t>
  </si>
  <si>
    <t>hers her</t>
  </si>
  <si>
    <t>new treasure 和訳</t>
  </si>
  <si>
    <t>one that 関係代名詞</t>
  </si>
  <si>
    <t>she is her</t>
  </si>
  <si>
    <t>she is hers</t>
  </si>
  <si>
    <t>she 三単現</t>
  </si>
  <si>
    <t>it 複数形</t>
  </si>
  <si>
    <t>itの複数形</t>
  </si>
  <si>
    <t>it複数形</t>
  </si>
  <si>
    <t>it 複数</t>
  </si>
  <si>
    <t>it の複数形</t>
  </si>
  <si>
    <t>イットの複数形</t>
  </si>
  <si>
    <t>it are</t>
  </si>
  <si>
    <t>they is</t>
  </si>
  <si>
    <t>it is 複数形</t>
  </si>
  <si>
    <t>itの複数</t>
  </si>
  <si>
    <t>itの複数形 英語</t>
  </si>
  <si>
    <t>progress 複数形</t>
  </si>
  <si>
    <t>it 単数 複数</t>
  </si>
  <si>
    <t>it 複数形 英語</t>
  </si>
  <si>
    <t>it複数</t>
  </si>
  <si>
    <t>it are おかしい</t>
  </si>
  <si>
    <t>複数形 it</t>
  </si>
  <si>
    <t>複数形 代名詞 it</t>
  </si>
  <si>
    <t>itは単数</t>
  </si>
  <si>
    <t>is 複数形</t>
  </si>
  <si>
    <t>it 複数形にも使える</t>
  </si>
  <si>
    <t>it's 複数形</t>
  </si>
  <si>
    <t>this is 複数形</t>
  </si>
  <si>
    <t>this that 複数形</t>
  </si>
  <si>
    <t>itは複数形</t>
  </si>
  <si>
    <t>they it</t>
  </si>
  <si>
    <t>is複数形</t>
  </si>
  <si>
    <t>these is are</t>
  </si>
  <si>
    <t>it is they are</t>
  </si>
  <si>
    <t>it they 違い</t>
  </si>
  <si>
    <t>it 単数</t>
  </si>
  <si>
    <t>this are</t>
  </si>
  <si>
    <t>this is are</t>
  </si>
  <si>
    <t>this 複数形</t>
  </si>
  <si>
    <t>are this</t>
  </si>
  <si>
    <t>it they</t>
  </si>
  <si>
    <t>that 複数形</t>
  </si>
  <si>
    <t>they is they are</t>
  </si>
  <si>
    <t>it is they</t>
  </si>
  <si>
    <t>it these</t>
  </si>
  <si>
    <t>it 複数 形</t>
  </si>
  <si>
    <t>itの複数形は</t>
  </si>
  <si>
    <t>that this 複数形</t>
  </si>
  <si>
    <t>that の複数形</t>
  </si>
  <si>
    <t>they are they are</t>
  </si>
  <si>
    <t>they is a</t>
  </si>
  <si>
    <t>they 変化形</t>
  </si>
  <si>
    <t>yes, it is 使い方</t>
  </si>
  <si>
    <t>これは 英語</t>
  </si>
  <si>
    <t>清涼殿</t>
  </si>
  <si>
    <t>殿の中</t>
  </si>
  <si>
    <t>清涼殿とは</t>
  </si>
  <si>
    <t>殿上の間</t>
  </si>
  <si>
    <t>御局 古語</t>
  </si>
  <si>
    <t>藤壺の上の御局</t>
  </si>
  <si>
    <t>昼御座</t>
  </si>
  <si>
    <t>御 局 古語</t>
  </si>
  <si>
    <t>清涼</t>
  </si>
  <si>
    <t>上局</t>
  </si>
  <si>
    <t>清涼殿 間取り</t>
  </si>
  <si>
    <t>清涼殿 どこ</t>
  </si>
  <si>
    <t>局とは 古文</t>
  </si>
  <si>
    <t>上局とは</t>
  </si>
  <si>
    <t>局 古典</t>
  </si>
  <si>
    <t>殿の内 古語</t>
  </si>
  <si>
    <t>清涼殿 とは</t>
  </si>
  <si>
    <t>夜御殿</t>
  </si>
  <si>
    <t>弘徽殿とは</t>
  </si>
  <si>
    <t>台盤所</t>
  </si>
  <si>
    <t>殿の上</t>
  </si>
  <si>
    <t>御局 古文 意味</t>
  </si>
  <si>
    <t>せいりょうでん</t>
  </si>
  <si>
    <t>ひのおまし</t>
  </si>
  <si>
    <t>おとど 古典</t>
  </si>
  <si>
    <t>上の御局</t>
  </si>
  <si>
    <t>古文 殿上人</t>
  </si>
  <si>
    <t>殿上人</t>
  </si>
  <si>
    <t>清涼殿 見取り図</t>
  </si>
  <si>
    <t>古文 殿</t>
  </si>
  <si>
    <t>古文 殿上</t>
  </si>
  <si>
    <t>平安京 清涼殿</t>
  </si>
  <si>
    <t>殿上 古語</t>
  </si>
  <si>
    <t>おとど 古文</t>
  </si>
  <si>
    <t>古文 天皇 呼び方</t>
  </si>
  <si>
    <t>局 古文</t>
  </si>
  <si>
    <t>殿上間</t>
  </si>
  <si>
    <t>清涼殿 読み方</t>
  </si>
  <si>
    <t>殿上の間とは</t>
  </si>
  <si>
    <t>御局</t>
  </si>
  <si>
    <t>清涼殿 殿上の間</t>
  </si>
  <si>
    <t>夜のおとど</t>
  </si>
  <si>
    <t>清涼殿 平面図</t>
  </si>
  <si>
    <t>京都御所 清涼殿</t>
  </si>
  <si>
    <t>内裏 古典</t>
  </si>
  <si>
    <t>局 読み方 古典</t>
  </si>
  <si>
    <t>萩の戸</t>
  </si>
  <si>
    <t>清涼殿 内部</t>
  </si>
  <si>
    <t>中1 英検準2級</t>
  </si>
  <si>
    <t>英検準2級 中1</t>
  </si>
  <si>
    <t>英検準2級 勉強法 中学生</t>
  </si>
  <si>
    <t>中3 英検準2級</t>
  </si>
  <si>
    <t>中2で準二級</t>
  </si>
  <si>
    <t>英検 準2級 日程</t>
  </si>
  <si>
    <t>中1で英検準2級</t>
  </si>
  <si>
    <t>中2 準2級</t>
  </si>
  <si>
    <t>英検準二級 中1</t>
  </si>
  <si>
    <t>中2 準二級</t>
  </si>
  <si>
    <t>英検準2級 レベル</t>
  </si>
  <si>
    <t>cefr a2 中学生</t>
  </si>
  <si>
    <t>英検準2級 中学生 勉強法</t>
  </si>
  <si>
    <t>英検準二級 中学生</t>
  </si>
  <si>
    <t>英 検 3級 受けずに準2級</t>
  </si>
  <si>
    <t>英検準2級問題集</t>
  </si>
  <si>
    <t>英検 準2級 中学生</t>
  </si>
  <si>
    <t>数検準2級 中学生</t>
  </si>
  <si>
    <t>英検準2級 レベル 中学生</t>
  </si>
  <si>
    <t>英検準2級 独学 中学生</t>
  </si>
  <si>
    <t>中3で準2級</t>
  </si>
  <si>
    <t>中二で英検準2級</t>
  </si>
  <si>
    <t>英検 準二級 中学生</t>
  </si>
  <si>
    <t>英検準二級偏差値</t>
  </si>
  <si>
    <t>英検準2級 何年生レベル</t>
  </si>
  <si>
    <t>英検準2級 偏差値</t>
  </si>
  <si>
    <t>英検準2級 問題集</t>
  </si>
  <si>
    <t>英検準二級 中3</t>
  </si>
  <si>
    <t>中学 英検準2級</t>
  </si>
  <si>
    <t>中学生 英検2級 合格</t>
  </si>
  <si>
    <t>準二級 中2</t>
  </si>
  <si>
    <t>when and where</t>
  </si>
  <si>
    <t>いつ 疑問詞</t>
  </si>
  <si>
    <t>where and when</t>
  </si>
  <si>
    <t>when and where?</t>
  </si>
  <si>
    <t>what and when</t>
  </si>
  <si>
    <t>when and where 意味</t>
  </si>
  <si>
    <t>when 疑問文</t>
  </si>
  <si>
    <t>what is when</t>
  </si>
  <si>
    <t>when &amp; where</t>
  </si>
  <si>
    <t>when is</t>
  </si>
  <si>
    <t>when what where</t>
  </si>
  <si>
    <t>where and what is</t>
  </si>
  <si>
    <t>where to v</t>
  </si>
  <si>
    <t>where 主語 動詞</t>
  </si>
  <si>
    <t>where 例文 中学</t>
  </si>
  <si>
    <t>あなたはどこで昼食を食べますか 英語</t>
  </si>
  <si>
    <t>か</t>
  </si>
  <si>
    <t>発芽の三条件</t>
  </si>
  <si>
    <t>発芽条件 3つ</t>
  </si>
  <si>
    <t>発芽の三要素</t>
  </si>
  <si>
    <t>無 胚乳 種子 覚え方</t>
  </si>
  <si>
    <t>発芽の条件 3つ</t>
  </si>
  <si>
    <t>発芽の3条件</t>
  </si>
  <si>
    <t>発芽の条件 日光</t>
  </si>
  <si>
    <t>有胚乳種子 無胚乳種子 覚え方</t>
  </si>
  <si>
    <t>発芽に必要な 条件 3つ</t>
  </si>
  <si>
    <t>発芽 条件 3つ</t>
  </si>
  <si>
    <t>無胚乳種子 覚え方</t>
  </si>
  <si>
    <t>発芽の条件</t>
  </si>
  <si>
    <t>発芽の条件 成長の条件</t>
  </si>
  <si>
    <t>種子の発芽に必要な条件3つ</t>
  </si>
  <si>
    <t>発芽に日光は必要か</t>
  </si>
  <si>
    <t>成長の条件</t>
  </si>
  <si>
    <t>植物の発芽に必要な条件</t>
  </si>
  <si>
    <t>発芽に必要な 条件 3 つ</t>
  </si>
  <si>
    <t>植物の成長に必要な条件 3つ</t>
  </si>
  <si>
    <t>大豆 有胚乳種子</t>
  </si>
  <si>
    <t>大豆 無胚乳種子</t>
  </si>
  <si>
    <t>発芽</t>
  </si>
  <si>
    <t>発芽三要素</t>
  </si>
  <si>
    <t>種子の発芽に必要な 条件 3つ</t>
  </si>
  <si>
    <t>どんぐり 発芽 中学受験</t>
  </si>
  <si>
    <t>植物の発芽の条件</t>
  </si>
  <si>
    <t>次のうち 植物の発芽に必要な条件でないものはどれ</t>
  </si>
  <si>
    <t>次のうち 植物の発芽に必要な条件ではないものはどれ</t>
  </si>
  <si>
    <t>無胚乳種子 有胚乳種子 覚え方</t>
  </si>
  <si>
    <t>発芽 日光</t>
  </si>
  <si>
    <t>発芽とは</t>
  </si>
  <si>
    <t>発芽には何が必要</t>
  </si>
  <si>
    <t>発芽の三条件とは</t>
  </si>
  <si>
    <t>5年 理科 植物の発芽と成長 インゲン 豆</t>
  </si>
  <si>
    <t>どんぐりの発芽 中学受験</t>
  </si>
  <si>
    <t>タネの発芽 条件</t>
  </si>
  <si>
    <t>トウモロコシ 発芽 光</t>
  </si>
  <si>
    <t>パンジーの種まき</t>
  </si>
  <si>
    <t>ピーマンの発芽温度</t>
  </si>
  <si>
    <t>有胚乳種子</t>
  </si>
  <si>
    <t>有胚乳種子 無胚乳種子</t>
  </si>
  <si>
    <t>植物が発芽する条件</t>
  </si>
  <si>
    <t>植物に必要なもの</t>
  </si>
  <si>
    <t>植物の成長に必要な条件</t>
  </si>
  <si>
    <t>発芽 必要な条件</t>
  </si>
  <si>
    <t>発芽して間もない植物 とは</t>
  </si>
  <si>
    <t>発芽に必要な条件3つ</t>
  </si>
  <si>
    <t>発芽の3要素</t>
  </si>
  <si>
    <t>発芽率を上げる方法</t>
  </si>
  <si>
    <t>記述</t>
  </si>
  <si>
    <t>国語 記述 ルール</t>
  </si>
  <si>
    <t>国語記述問題の解き方</t>
  </si>
  <si>
    <t>国語 記述</t>
  </si>
  <si>
    <t>記述 言い換え</t>
  </si>
  <si>
    <t>国語 記述 書き方</t>
  </si>
  <si>
    <t>国語記述</t>
  </si>
  <si>
    <t>国語 記述 コツ 大学受験</t>
  </si>
  <si>
    <t>記述問題</t>
  </si>
  <si>
    <t>物語文 言い換え</t>
  </si>
  <si>
    <t>国語 言い換え</t>
  </si>
  <si>
    <t>国語 言い換え問題</t>
  </si>
  <si>
    <t>国語 記述問題</t>
  </si>
  <si>
    <t>記述の書き方</t>
  </si>
  <si>
    <t>国語の記述</t>
  </si>
  <si>
    <t>本文中の言葉を用いて</t>
  </si>
  <si>
    <t>国語言い換え</t>
  </si>
  <si>
    <t>国語記述問題</t>
  </si>
  <si>
    <t>中学受験 国語 記述 書き方</t>
  </si>
  <si>
    <t>国語 法則 一覧</t>
  </si>
  <si>
    <t>国語 説明文 言い換え</t>
  </si>
  <si>
    <t>嫌 言い換え 作文</t>
  </si>
  <si>
    <t>記述力</t>
  </si>
  <si>
    <t>国語記述 コツ 中学生</t>
  </si>
  <si>
    <t>記述とは</t>
  </si>
  <si>
    <t>記述文</t>
  </si>
  <si>
    <t>記述言い換え</t>
  </si>
  <si>
    <t>国語 記述 ずれる</t>
  </si>
  <si>
    <t>国語 記述 コツ</t>
  </si>
  <si>
    <t>国語 記述力</t>
  </si>
  <si>
    <t>国語の基礎</t>
  </si>
  <si>
    <t>表現</t>
  </si>
  <si>
    <t>記述問題とは</t>
  </si>
  <si>
    <t>高校受験 国語 記述 コツ</t>
  </si>
  <si>
    <t>国語 記述 部分点</t>
  </si>
  <si>
    <t>国語用語</t>
  </si>
  <si>
    <t>理由としましては 文末</t>
  </si>
  <si>
    <t>記述 例文</t>
  </si>
  <si>
    <t>記述 国語</t>
  </si>
  <si>
    <t>記述 書き方</t>
  </si>
  <si>
    <t>記述するとは</t>
  </si>
  <si>
    <t>記述問題 書き方</t>
  </si>
  <si>
    <t>記述問題のコツ</t>
  </si>
  <si>
    <t>記述書き方</t>
  </si>
  <si>
    <t>1000字程度 最低</t>
  </si>
  <si>
    <t>そんな時 言い換え 作文</t>
  </si>
  <si>
    <t>中学国語 記述 コツ</t>
  </si>
  <si>
    <t>国語 三角ロジック</t>
  </si>
  <si>
    <t>国語 筆記 コツ</t>
  </si>
  <si>
    <t>国語 記述 二文</t>
  </si>
  <si>
    <t>国語偏差値上げ方</t>
  </si>
  <si>
    <t>国語 勉強法</t>
  </si>
  <si>
    <t>国語の偏差値を上げる方法</t>
  </si>
  <si>
    <t>国語勉強法</t>
  </si>
  <si>
    <t>国語の偏差値を上げる方法 中学受験</t>
  </si>
  <si>
    <t>国語の勉強法</t>
  </si>
  <si>
    <t>国語が得意な理由</t>
  </si>
  <si>
    <t>中学 国語</t>
  </si>
  <si>
    <t>国語 中学</t>
  </si>
  <si>
    <t>国語 勉強の仕方</t>
  </si>
  <si>
    <t>国語 勉強方法</t>
  </si>
  <si>
    <t>国語 点数 上げる 方法 高校受験</t>
  </si>
  <si>
    <t>中3国語</t>
  </si>
  <si>
    <t>中学受験 語彙</t>
  </si>
  <si>
    <t>中学受験は？</t>
  </si>
  <si>
    <t>中学生 国語</t>
  </si>
  <si>
    <t>中学生 国語 勉強法</t>
  </si>
  <si>
    <t>国語 偏差値 上げ方</t>
  </si>
  <si>
    <t>国語 点数上げる方法 高校受験</t>
  </si>
  <si>
    <t>国語中1</t>
  </si>
  <si>
    <t>国語勉強仕方</t>
  </si>
  <si>
    <t>国語勉強方</t>
  </si>
  <si>
    <t>水中から空気中に向かう光の進み方</t>
  </si>
  <si>
    <t>屈折と反射の違い</t>
  </si>
  <si>
    <t>光が空気中から水中に進むとき</t>
  </si>
  <si>
    <t>空気と水の間での光の進み方</t>
  </si>
  <si>
    <t>水から空気へ光が進むとき</t>
  </si>
  <si>
    <t>反射 屈折 違い</t>
  </si>
  <si>
    <t>屈折 反射 違い</t>
  </si>
  <si>
    <t>光の屈折 水 から空気</t>
  </si>
  <si>
    <t>反射 種類</t>
  </si>
  <si>
    <t>水中から空気 屈折</t>
  </si>
  <si>
    <t>空気から水 屈折</t>
  </si>
  <si>
    <t>空気中から水中に進む光</t>
  </si>
  <si>
    <t>屈折 どっちに曲がる</t>
  </si>
  <si>
    <t>光 空気中から水中</t>
  </si>
  <si>
    <t>光が水中から空気中に進むとき</t>
  </si>
  <si>
    <t>光の反射と屈折の違い</t>
  </si>
  <si>
    <t>水中 光の屈折</t>
  </si>
  <si>
    <t>光が物体の表面に当たって跳ね返るとき 跳ね返る前の光</t>
  </si>
  <si>
    <t>水から空気 屈折</t>
  </si>
  <si>
    <t>光 水中から空気中</t>
  </si>
  <si>
    <t>光の屈折 空気から水</t>
  </si>
  <si>
    <t>映像に映る 写る</t>
  </si>
  <si>
    <t>空気から水中 屈折</t>
  </si>
  <si>
    <t>光の屈折 水から空気</t>
  </si>
  <si>
    <t>反射と屈折の違い</t>
  </si>
  <si>
    <t>屈折 水から空気</t>
  </si>
  <si>
    <t>光が跳ね返る現象</t>
  </si>
  <si>
    <t>空気から水へ光が進むとき</t>
  </si>
  <si>
    <t>光 空気から水</t>
  </si>
  <si>
    <t>光 の 屈折 水</t>
  </si>
  <si>
    <t>光が水の中から空気中に進むとき 水面に対してななめに入射すると光の進む方向はどうなるか。</t>
  </si>
  <si>
    <t>光の反射 水面</t>
  </si>
  <si>
    <t>光の屈折 水中</t>
  </si>
  <si>
    <t>光の屈折と反射</t>
  </si>
  <si>
    <t>反射種類</t>
  </si>
  <si>
    <t>屈折 光の屈折 違い</t>
  </si>
  <si>
    <t>屈折の法則 わかり やすく</t>
  </si>
  <si>
    <t>川底が実際よりも浅く見える理由</t>
  </si>
  <si>
    <t>水中 光の速度</t>
  </si>
  <si>
    <t>空気 水 屈折</t>
  </si>
  <si>
    <t>光が折れ曲がって進むこと</t>
  </si>
  <si>
    <t>光が異なる物質の境界面で折れ曲がる理由</t>
  </si>
  <si>
    <t>光の反射 水</t>
  </si>
  <si>
    <t>光の屈折</t>
  </si>
  <si>
    <t>光の屈折 原理</t>
  </si>
  <si>
    <t>光の屈折 水の中</t>
  </si>
  <si>
    <t>光の速さ 空気中 水中</t>
  </si>
  <si>
    <t>光速 水中</t>
  </si>
  <si>
    <t>屈折 空気から水</t>
  </si>
  <si>
    <t>屈折して進む光のことを何といいますか。</t>
  </si>
  <si>
    <t>枝問とは</t>
  </si>
  <si>
    <t>化学分野 中学</t>
  </si>
  <si>
    <t>理科 化学分野</t>
  </si>
  <si>
    <t>中学生理科計算</t>
  </si>
  <si>
    <t>化学 計算 できない</t>
  </si>
  <si>
    <t>科学 化学 違い</t>
  </si>
  <si>
    <t>大内裏 どこ</t>
  </si>
  <si>
    <t>条坊制とは</t>
  </si>
  <si>
    <t>だいだいり</t>
  </si>
  <si>
    <t>大内裏 とは</t>
  </si>
  <si>
    <t>大内裏 場所</t>
  </si>
  <si>
    <t>平安京 内裏 場所</t>
  </si>
  <si>
    <t>平安京 門</t>
  </si>
  <si>
    <t>大内裏 平安京</t>
  </si>
  <si>
    <t>平安京 門 名前</t>
  </si>
  <si>
    <t>平安京 内裏 図</t>
  </si>
  <si>
    <t>条坊制</t>
  </si>
  <si>
    <t>内裏 地図</t>
  </si>
  <si>
    <t>都条制</t>
  </si>
  <si>
    <t>大内里</t>
  </si>
  <si>
    <t>平安京 条坊制</t>
  </si>
  <si>
    <t>内裏 どこ</t>
  </si>
  <si>
    <t>内裏 古典 意味</t>
  </si>
  <si>
    <t>内裏 図</t>
  </si>
  <si>
    <t>大内裏 地図</t>
  </si>
  <si>
    <t>平安時代 内裏 図</t>
  </si>
  <si>
    <t>平安神宮 門の名前</t>
  </si>
  <si>
    <t>bread 複数形</t>
  </si>
  <si>
    <t>bread 不可算名詞</t>
  </si>
  <si>
    <t>bread 可算名詞</t>
  </si>
  <si>
    <t>物質名詞とは</t>
  </si>
  <si>
    <t>物質名詞</t>
  </si>
  <si>
    <t>パン 英語 複数形</t>
  </si>
  <si>
    <t>loaf of bread</t>
  </si>
  <si>
    <t>パン 不可算名詞</t>
  </si>
  <si>
    <t>パン 複数形</t>
  </si>
  <si>
    <t>loaf 複数形</t>
  </si>
  <si>
    <t>bread 数えられる</t>
  </si>
  <si>
    <t>不可算名詞 数え方</t>
  </si>
  <si>
    <t>noodle 可算名詞</t>
  </si>
  <si>
    <t>パン 数え方 英語</t>
  </si>
  <si>
    <t>bread 数え方</t>
  </si>
  <si>
    <t>loaf</t>
  </si>
  <si>
    <t>a loaf of bread</t>
  </si>
  <si>
    <t>loaf 意味</t>
  </si>
  <si>
    <t>loaves of bread</t>
  </si>
  <si>
    <t>breadは不可算名詞</t>
  </si>
  <si>
    <t>bread 数えられない</t>
  </si>
  <si>
    <t>bread複数形</t>
  </si>
  <si>
    <t>bread 単数 複数</t>
  </si>
  <si>
    <t>bread 数えられない 理由</t>
  </si>
  <si>
    <t>英語 物質</t>
  </si>
  <si>
    <t>bread 可算名词 不可算名词</t>
  </si>
  <si>
    <t>bread 複数</t>
  </si>
  <si>
    <t>パンは不可算名詞</t>
  </si>
  <si>
    <t>物質名詞 英語</t>
  </si>
  <si>
    <t>パン 可算名詞</t>
  </si>
  <si>
    <t>パン 数えられない名詞</t>
  </si>
  <si>
    <t>パン 複数形 英語</t>
  </si>
  <si>
    <t>loaf bread</t>
  </si>
  <si>
    <t>ramen 可算名詞</t>
  </si>
  <si>
    <t>不可算名詞の数え方</t>
  </si>
  <si>
    <t>物質名詞 一覧</t>
  </si>
  <si>
    <t>bread loaf</t>
  </si>
  <si>
    <t>パンの複数形</t>
  </si>
  <si>
    <t>ブレッド 複数形</t>
  </si>
  <si>
    <t>加算 不加算 名詞 英語</t>
  </si>
  <si>
    <t>meat 可算名詞</t>
  </si>
  <si>
    <t>bread 不可算</t>
  </si>
  <si>
    <t>loaf bread 違い</t>
  </si>
  <si>
    <t>loaf of</t>
  </si>
  <si>
    <t>パンの数え方 英語</t>
  </si>
  <si>
    <t>パン複数形</t>
  </si>
  <si>
    <t>複数形にならない名詞</t>
  </si>
  <si>
    <t>bread なぜ不可算名詞</t>
  </si>
  <si>
    <t>loaves</t>
  </si>
  <si>
    <t>loaves of</t>
  </si>
  <si>
    <t>shall we 返事</t>
  </si>
  <si>
    <t>shall i go with you 意味</t>
  </si>
  <si>
    <t>shall we go to</t>
  </si>
  <si>
    <t>うどぅらいくとぅー</t>
  </si>
  <si>
    <t>shall we 同じ意味</t>
  </si>
  <si>
    <t>shall 返し方</t>
  </si>
  <si>
    <t>うどぅらいくとぅ</t>
  </si>
  <si>
    <t>シャルウィー 返し方</t>
  </si>
  <si>
    <t>shall we go together 意味</t>
  </si>
  <si>
    <t>should 意味</t>
  </si>
  <si>
    <t>ウッジューライクトゥ 意味</t>
  </si>
  <si>
    <t>ーすべき 英語</t>
  </si>
  <si>
    <t>shall we together</t>
  </si>
  <si>
    <t>will we 意味</t>
  </si>
  <si>
    <t>can we</t>
  </si>
  <si>
    <t>shall we have</t>
  </si>
  <si>
    <t>shall we dance の意味</t>
  </si>
  <si>
    <t>shall we 同じ 意味</t>
  </si>
  <si>
    <t>shall we 返事の仕方</t>
  </si>
  <si>
    <t>shall we 返答</t>
  </si>
  <si>
    <t>i have to 例文</t>
  </si>
  <si>
    <t>shall have to</t>
  </si>
  <si>
    <t>shall i come with you</t>
  </si>
  <si>
    <t>shall iとshall weの違い</t>
  </si>
  <si>
    <t>shall we dance? 意味</t>
  </si>
  <si>
    <t>shallで聞かれた時の答え方</t>
  </si>
  <si>
    <t>過不足算</t>
  </si>
  <si>
    <t>差集め算</t>
  </si>
  <si>
    <t>特殊算</t>
  </si>
  <si>
    <t>過不足算 わかりやすく</t>
  </si>
  <si>
    <t>算数 和とは</t>
  </si>
  <si>
    <t>和とは 算数</t>
  </si>
  <si>
    <t>過不足算 解き方</t>
  </si>
  <si>
    <t>つるかめ算</t>
  </si>
  <si>
    <t>つるかめ算とは</t>
  </si>
  <si>
    <t>植木算 鶴亀算</t>
  </si>
  <si>
    <t>過不足算とは</t>
  </si>
  <si>
    <t>和と差の公式</t>
  </si>
  <si>
    <t>つるかめ算 例題</t>
  </si>
  <si>
    <t>差集め算 過不足算</t>
  </si>
  <si>
    <t>特殊算 種類</t>
  </si>
  <si>
    <t>和算 問題 一覧</t>
  </si>
  <si>
    <t>差集め算 過不足算 違い</t>
  </si>
  <si>
    <t>差集め算 方程式</t>
  </si>
  <si>
    <t>算数 〇〇算</t>
  </si>
  <si>
    <t>中学受験算数 特殊算 一覧</t>
  </si>
  <si>
    <t>過不足計算</t>
  </si>
  <si>
    <t>中学受験 特殊算 公式一覧</t>
  </si>
  <si>
    <t>算数和とは</t>
  </si>
  <si>
    <t>過不足算 差集め算 違い</t>
  </si>
  <si>
    <t>消去算 中学受験 問題</t>
  </si>
  <si>
    <t>和と差の問題サピックス5年2025</t>
  </si>
  <si>
    <t>和と差</t>
  </si>
  <si>
    <t>特殊算 問題集</t>
  </si>
  <si>
    <t>鶴亀算 例題</t>
  </si>
  <si>
    <t>〇〇算</t>
  </si>
  <si>
    <t>つるかめ算 問題 小学生</t>
  </si>
  <si>
    <t>和差算</t>
  </si>
  <si>
    <t>算数 なんとか算</t>
  </si>
  <si>
    <t>過不足算 公式</t>
  </si>
  <si>
    <t>なんとか算</t>
  </si>
  <si>
    <t>特殊算 問題</t>
  </si>
  <si>
    <t>特殊算とは</t>
  </si>
  <si>
    <t>鶴亀算 問題集</t>
  </si>
  <si>
    <t>つるかめざん</t>
  </si>
  <si>
    <t>つるかめ算 植木算 旅人算</t>
  </si>
  <si>
    <t>和差算 公式</t>
  </si>
  <si>
    <t>変化と関係 小 6</t>
  </si>
  <si>
    <t>差のつるかめ算</t>
  </si>
  <si>
    <t>差集め算 面積図</t>
  </si>
  <si>
    <t>特殊算 公式 一覧</t>
  </si>
  <si>
    <t>特殊算 解き方</t>
  </si>
  <si>
    <t>解き方</t>
  </si>
  <si>
    <t>通過算</t>
  </si>
  <si>
    <t>つるかめ算 面白い 問題</t>
  </si>
  <si>
    <t>第三文型</t>
  </si>
  <si>
    <t>をにがとよりでからのへや</t>
  </si>
  <si>
    <t>文構造 英語</t>
  </si>
  <si>
    <t>文の構造 英語</t>
  </si>
  <si>
    <t>3段活用</t>
  </si>
  <si>
    <t>品詞について</t>
  </si>
  <si>
    <t>3段活用 英語</t>
  </si>
  <si>
    <t>主語 とは</t>
  </si>
  <si>
    <t>主語と述語</t>
  </si>
  <si>
    <t>前置詞のoとは</t>
  </si>
  <si>
    <t>品詞</t>
  </si>
  <si>
    <t>品詞 英語</t>
  </si>
  <si>
    <t>文の構造とは</t>
  </si>
  <si>
    <t>文型 一覧</t>
  </si>
  <si>
    <t>文構造</t>
  </si>
  <si>
    <t>文構造とは</t>
  </si>
  <si>
    <t>文法解説 英語</t>
  </si>
  <si>
    <t>第3文系</t>
  </si>
  <si>
    <t>第三文型と第四文型の違い</t>
  </si>
  <si>
    <t>英語 文型</t>
  </si>
  <si>
    <t>英語 文構造</t>
  </si>
  <si>
    <t>英語文型</t>
  </si>
  <si>
    <t>過去形 yをiに変える</t>
  </si>
  <si>
    <t>一般動詞 過去形 ルール</t>
  </si>
  <si>
    <t>drop 過去形</t>
  </si>
  <si>
    <t>過去形 ed ルール</t>
  </si>
  <si>
    <t>過去形 ed 付け方</t>
  </si>
  <si>
    <t>過去形yをiに変える</t>
  </si>
  <si>
    <t>一般動詞の過去形</t>
  </si>
  <si>
    <t>過去形edの付け方</t>
  </si>
  <si>
    <t>英語 過去形 yをiに変えてed</t>
  </si>
  <si>
    <t>ed付け方</t>
  </si>
  <si>
    <t>edの付け方</t>
  </si>
  <si>
    <t>carry 過去形</t>
  </si>
  <si>
    <t>drop過去形</t>
  </si>
  <si>
    <t>ed 付け方</t>
  </si>
  <si>
    <t>英語 過去形 ed 付け方</t>
  </si>
  <si>
    <t>規則動詞</t>
  </si>
  <si>
    <t>短母音 過去形</t>
  </si>
  <si>
    <t>carry過去形</t>
  </si>
  <si>
    <t>arrive 過去形</t>
  </si>
  <si>
    <t>yで終わる動詞 過去形</t>
  </si>
  <si>
    <t>過去形 重ねてed</t>
  </si>
  <si>
    <t>live 過去形</t>
  </si>
  <si>
    <t>一般 動詞の過去形 ing</t>
  </si>
  <si>
    <t>過去形 dだけつける</t>
  </si>
  <si>
    <t>過去形 edの付け方</t>
  </si>
  <si>
    <t>過去形 規則動詞 ルール</t>
  </si>
  <si>
    <t>fry 過去形</t>
  </si>
  <si>
    <t>dry 過去形</t>
  </si>
  <si>
    <t>edとは英語</t>
  </si>
  <si>
    <t>子音を重ねてed</t>
  </si>
  <si>
    <t>規則動詞とは</t>
  </si>
  <si>
    <t>語尾を重ねてed</t>
  </si>
  <si>
    <t>過去形 ed 一覧</t>
  </si>
  <si>
    <t>過去形 中1</t>
  </si>
  <si>
    <t>過去形edルール</t>
  </si>
  <si>
    <t>過去形ed付け方</t>
  </si>
  <si>
    <t>過去形中1</t>
  </si>
  <si>
    <t>carryの過去形</t>
  </si>
  <si>
    <t>edがつく動詞</t>
  </si>
  <si>
    <t>hurry 過去形</t>
  </si>
  <si>
    <t>liveの過去形</t>
  </si>
  <si>
    <t>live過去形</t>
  </si>
  <si>
    <t>ドロップ過去形</t>
  </si>
  <si>
    <t>一般動詞過去形</t>
  </si>
  <si>
    <t>過去形 規則動詞 一覧 中学</t>
  </si>
  <si>
    <t>過去形の付け方</t>
  </si>
  <si>
    <t>ed 付け方 ルール</t>
  </si>
  <si>
    <t>edとは 英語</t>
  </si>
  <si>
    <t>enter 過去形</t>
  </si>
  <si>
    <t>後置修飾 過去分詞</t>
  </si>
  <si>
    <t>分詞の後置修飾</t>
  </si>
  <si>
    <t>分詞 後置修飾</t>
  </si>
  <si>
    <t>過去分詞の後置修飾</t>
  </si>
  <si>
    <t>過去分詞 後置修飾</t>
  </si>
  <si>
    <t>後置修飾 英語</t>
  </si>
  <si>
    <t>過去分詞 修飾 後ろから</t>
  </si>
  <si>
    <t>品詞分解 英語</t>
  </si>
  <si>
    <t>現在分詞の後置修飾</t>
  </si>
  <si>
    <t>後置修飾 2語以上</t>
  </si>
  <si>
    <t>分詞 後置修飾 1語</t>
  </si>
  <si>
    <t>分詞 後ろから修飾</t>
  </si>
  <si>
    <t>take 過去分詞</t>
  </si>
  <si>
    <t>英語 品詞分解</t>
  </si>
  <si>
    <t>分詞 二語以上</t>
  </si>
  <si>
    <t>分詞による後置修飾</t>
  </si>
  <si>
    <t>英語 後置修飾 過去分詞</t>
  </si>
  <si>
    <t>過去分詞 訳し方</t>
  </si>
  <si>
    <t>分詞とは 英語</t>
  </si>
  <si>
    <t>後置修飾 分詞</t>
  </si>
  <si>
    <t>過去分詞後置修飾</t>
  </si>
  <si>
    <t>過去分詞と受け身の違い</t>
  </si>
  <si>
    <t>後置修飾</t>
  </si>
  <si>
    <t>後置修飾とは</t>
  </si>
  <si>
    <t>登る 過去分詞</t>
  </si>
  <si>
    <t>英語 分詞とは</t>
  </si>
  <si>
    <t>後置修飾 受け身</t>
  </si>
  <si>
    <t>現在分詞 後置修飾</t>
  </si>
  <si>
    <t>過去分詞の後ろ</t>
  </si>
  <si>
    <t>分詞後置修飾</t>
  </si>
  <si>
    <t>名詞プラス過去分詞</t>
  </si>
  <si>
    <t>後置修飾 ing 過去分詞 違い</t>
  </si>
  <si>
    <t>現在分詞後置修飾</t>
  </si>
  <si>
    <t>過去分詞の後置修飾 例文</t>
  </si>
  <si>
    <t>名詞を修飾する 英語</t>
  </si>
  <si>
    <t>後置修飾過去分詞</t>
  </si>
  <si>
    <t>過去分詞 後置修飾 例文</t>
  </si>
  <si>
    <t>テイク 過去分詞</t>
  </si>
  <si>
    <t>名詞を後ろから説明する分詞</t>
  </si>
  <si>
    <t>後置修飾の過去分詞</t>
  </si>
  <si>
    <t>関係代名詞 後置修飾 違い</t>
  </si>
  <si>
    <t>break 過去分詞</t>
  </si>
  <si>
    <t>名詞 過去分詞 後置修飾</t>
  </si>
  <si>
    <t>後置修飾 ルール</t>
  </si>
  <si>
    <t>後置修飾 中学</t>
  </si>
  <si>
    <t>後置修飾 使い方</t>
  </si>
  <si>
    <t>過去分詞修飾</t>
  </si>
  <si>
    <t>過去分詞形とは</t>
  </si>
  <si>
    <t>take過去分詞</t>
  </si>
  <si>
    <t>tall 過去分詞</t>
  </si>
  <si>
    <t>中1 数学 難しい単元</t>
  </si>
  <si>
    <t>難しい問題に が立たない</t>
  </si>
  <si>
    <t>中1 数学 難しい</t>
  </si>
  <si>
    <t>中1数学 難しい単元</t>
  </si>
  <si>
    <t>中一 数学</t>
  </si>
  <si>
    <t>中学1年生 数学 単元</t>
  </si>
  <si>
    <t>中学1年生 英語</t>
  </si>
  <si>
    <t>難しい問題に 「 」 が立たない</t>
  </si>
  <si>
    <t>国語だけできない</t>
  </si>
  <si>
    <t>国語が極端に苦手</t>
  </si>
  <si>
    <t>急に国語ができなくなった</t>
  </si>
  <si>
    <t>国語 急にできなくなった</t>
  </si>
  <si>
    <t>国語 苦手</t>
  </si>
  <si>
    <t>中学受験 国語 苦手 克服</t>
  </si>
  <si>
    <t>国語嫌い</t>
  </si>
  <si>
    <t>国語苦手</t>
  </si>
  <si>
    <t>急に 問題が 解け なくなっ た 国語</t>
  </si>
  <si>
    <t>苦手</t>
  </si>
  <si>
    <t>理科のテスト勉強の仕方 中学生</t>
  </si>
  <si>
    <t>塾 理科</t>
  </si>
  <si>
    <t>理科 個別指導塾</t>
  </si>
  <si>
    <t>生物 個別指導塾</t>
  </si>
  <si>
    <t>中学受験 理科</t>
  </si>
  <si>
    <t>化学 塾</t>
  </si>
  <si>
    <t>物理 化学 生物 地学</t>
  </si>
  <si>
    <t>物理、化学、生物、地学</t>
  </si>
  <si>
    <t>物理化学生物地学</t>
  </si>
  <si>
    <t>科人 高1</t>
  </si>
  <si>
    <t>高校 科学</t>
  </si>
  <si>
    <t>国語 受験対策</t>
  </si>
  <si>
    <t>国語と算数</t>
  </si>
  <si>
    <t>時間を回す</t>
  </si>
  <si>
    <t>中学受験 算数問題解説 付き</t>
  </si>
  <si>
    <t>中学受験 文章題 問題集</t>
  </si>
  <si>
    <t>中学受験 算数 文章題</t>
  </si>
  <si>
    <t>中1 数学 勉強方法</t>
  </si>
  <si>
    <t>中学受験プリント</t>
  </si>
  <si>
    <t>中学受験 算数 プリント</t>
  </si>
  <si>
    <t>中1 数学 勉強法</t>
  </si>
  <si>
    <t>中学受験 プリント</t>
  </si>
  <si>
    <t>中学受験 プリント 算数</t>
  </si>
  <si>
    <t>中学受験 計算問題 プリント</t>
  </si>
  <si>
    <t>公文 中学受験</t>
  </si>
  <si>
    <t>算数苦手 中学受験</t>
  </si>
  <si>
    <t>50字程度 どのくらい</t>
  </si>
  <si>
    <t>中学受験 スケジュール</t>
  </si>
  <si>
    <t>中学受験期間</t>
  </si>
  <si>
    <t>過去問解き方</t>
  </si>
  <si>
    <t>国語難しい</t>
  </si>
  <si>
    <t>国語 難しい</t>
  </si>
  <si>
    <t>国語 家庭学習</t>
  </si>
  <si>
    <t>国語家庭学習</t>
  </si>
  <si>
    <t>読解力を高める方法</t>
  </si>
  <si>
    <t>読解力 読み方</t>
  </si>
  <si>
    <t>文章読解 小学生</t>
  </si>
  <si>
    <t>論理国語 読み方</t>
  </si>
  <si>
    <t>国語力を伸ばす本</t>
  </si>
  <si>
    <t>現代文 勉強法</t>
  </si>
  <si>
    <t>理論 的 とは 小学生 向け</t>
  </si>
  <si>
    <t>読み解けない</t>
  </si>
  <si>
    <t>読解</t>
  </si>
  <si>
    <t>読解力 鍛える</t>
  </si>
  <si>
    <t>論理的に読むとは</t>
  </si>
  <si>
    <t>現古漢</t>
  </si>
  <si>
    <t>古漢融合問題 現古漢融合問題</t>
  </si>
  <si>
    <t>現古漢融合問題</t>
  </si>
  <si>
    <t>明治擬古文</t>
  </si>
  <si>
    <t>現古とは</t>
  </si>
  <si>
    <t>共通テスト 現古型</t>
  </si>
  <si>
    <t>現古融合文</t>
  </si>
  <si>
    <t>中学受験 算数 テクニック</t>
  </si>
  <si>
    <t>中学受験 算数 解法パターン</t>
  </si>
  <si>
    <t>中学受験 算数 過去問</t>
  </si>
  <si>
    <t>中学受験 過去問 やり方</t>
  </si>
  <si>
    <t>入試 悪問</t>
  </si>
  <si>
    <t>数検 中1</t>
  </si>
  <si>
    <t>中1 数学 単元 一覧</t>
  </si>
  <si>
    <t>中学 1 年 数学 単元 一覧</t>
  </si>
  <si>
    <t>代数 中学</t>
  </si>
  <si>
    <t>実力テスト 中1</t>
  </si>
  <si>
    <t>数検中1</t>
  </si>
  <si>
    <t>中1</t>
  </si>
  <si>
    <t>中1 数学 単元一覧</t>
  </si>
  <si>
    <t>中1 期末テスト問題</t>
  </si>
  <si>
    <t>中1数学 単元 一覧</t>
  </si>
  <si>
    <t>中1数学 応用問題</t>
  </si>
  <si>
    <t>中学一年生 実力テスト</t>
  </si>
  <si>
    <t>中学数学 単元一覧</t>
  </si>
  <si>
    <t>代数と幾何 中学</t>
  </si>
  <si>
    <t>公文 中学生 数学</t>
  </si>
  <si>
    <t>数学i</t>
  </si>
  <si>
    <t>数学入門</t>
  </si>
  <si>
    <t>数学検定 中1レベル</t>
  </si>
  <si>
    <t>文章問題 克服</t>
  </si>
  <si>
    <t>文章問題 苦手 克服</t>
  </si>
  <si>
    <t>文章題 苦手</t>
  </si>
  <si>
    <t>算数 文章問題 コツ</t>
  </si>
  <si>
    <t>文章問題</t>
  </si>
  <si>
    <t>算数 文章題 苦手</t>
  </si>
  <si>
    <t>比 解き方</t>
  </si>
  <si>
    <t>比の文章題</t>
  </si>
  <si>
    <t>比の文章問題</t>
  </si>
  <si>
    <t>比の文章問題 解き方</t>
  </si>
  <si>
    <t>算数 比</t>
  </si>
  <si>
    <t>比の利用 文章問題 6年 解き方</t>
  </si>
  <si>
    <t>比の文章問題解き方</t>
  </si>
  <si>
    <t>比 文章問題</t>
  </si>
  <si>
    <t>算数比</t>
  </si>
  <si>
    <t>比の解き方</t>
  </si>
  <si>
    <t>比を使った問題 解き方</t>
  </si>
  <si>
    <t>比の問題 解き方</t>
  </si>
  <si>
    <t>比 文章題</t>
  </si>
  <si>
    <t>比文章問題</t>
  </si>
  <si>
    <t>比解き方</t>
  </si>
  <si>
    <t>中学受験 比 文章題</t>
  </si>
  <si>
    <t>よう い スタート 算数 解き方</t>
  </si>
  <si>
    <t>中学受験 比 解き方</t>
  </si>
  <si>
    <t>中学受験 算数 比</t>
  </si>
  <si>
    <t>比の値 文章問題</t>
  </si>
  <si>
    <t>比の問題の解き方</t>
  </si>
  <si>
    <t>算数 比 文章問題</t>
  </si>
  <si>
    <t>比の利用 文章問題 解き方</t>
  </si>
  <si>
    <t>比の問題 難しい</t>
  </si>
  <si>
    <t>比の計算 文章問題</t>
  </si>
  <si>
    <t>ようい、スタート 算数解き方</t>
  </si>
  <si>
    <t>比 文章問題 6年 解き方</t>
  </si>
  <si>
    <t>比 算数</t>
  </si>
  <si>
    <t>比の問題 中学生</t>
  </si>
  <si>
    <t>比合わせ 中学受験</t>
  </si>
  <si>
    <t>中学 数学</t>
  </si>
  <si>
    <t>小6 比 文章問題</t>
  </si>
  <si>
    <t>比 問題 難しい</t>
  </si>
  <si>
    <t>比と比の値 文章問題</t>
  </si>
  <si>
    <t>比の問題 文章題</t>
  </si>
  <si>
    <t>svc</t>
  </si>
  <si>
    <t>svc 何文型</t>
  </si>
  <si>
    <t>svc 英語</t>
  </si>
  <si>
    <t>svc 第二文型</t>
  </si>
  <si>
    <t>svcのc</t>
  </si>
  <si>
    <t>英語 svc 例文</t>
  </si>
  <si>
    <t>svc 第何文型</t>
  </si>
  <si>
    <t>svc 自動詞</t>
  </si>
  <si>
    <t>svc 例文</t>
  </si>
  <si>
    <t>svc のc</t>
  </si>
  <si>
    <t>英語 svcとは</t>
  </si>
  <si>
    <t>svc s=c</t>
  </si>
  <si>
    <t>svcとは 英語</t>
  </si>
  <si>
    <t>svcのcとは</t>
  </si>
  <si>
    <t>svc 文法</t>
  </si>
  <si>
    <t>svc 英語 例文</t>
  </si>
  <si>
    <t>svcの文型</t>
  </si>
  <si>
    <t>英語svcとは</t>
  </si>
  <si>
    <t>.svc</t>
  </si>
  <si>
    <t>svc 副詞</t>
  </si>
  <si>
    <t>svc 意味</t>
  </si>
  <si>
    <t>svc 形容詞</t>
  </si>
  <si>
    <t>s v c</t>
  </si>
  <si>
    <t>s v c 例文</t>
  </si>
  <si>
    <t>svcになる動詞</t>
  </si>
  <si>
    <t>ｓｖｃ</t>
  </si>
  <si>
    <t>英語 svc</t>
  </si>
  <si>
    <t>svcの文</t>
  </si>
  <si>
    <t>svc例文</t>
  </si>
  <si>
    <t>svc c とは</t>
  </si>
  <si>
    <t>svc english</t>
  </si>
  <si>
    <t>svc とは 文法</t>
  </si>
  <si>
    <t>svc 文型 例文</t>
  </si>
  <si>
    <t>svcとは</t>
  </si>
  <si>
    <t>svc文型 例文</t>
  </si>
  <si>
    <t>svc英語</t>
  </si>
  <si>
    <t>エスブイシー 文型</t>
  </si>
  <si>
    <t>英語 文型 c</t>
  </si>
  <si>
    <t>英語の文型で svc は何文型</t>
  </si>
  <si>
    <t>as 形容詞 sv</t>
  </si>
  <si>
    <t>s v c 英語</t>
  </si>
  <si>
    <t>svc c</t>
  </si>
  <si>
    <t>svc cとは</t>
  </si>
  <si>
    <t>svc 構文</t>
  </si>
  <si>
    <t>svc文型</t>
  </si>
  <si>
    <t>文型 svc</t>
  </si>
  <si>
    <t>構文</t>
  </si>
  <si>
    <t>第2文型</t>
  </si>
  <si>
    <t>第二文型 例文</t>
  </si>
  <si>
    <t>自動詞 svc</t>
  </si>
  <si>
    <t>it seems that</t>
  </si>
  <si>
    <t>it appears that 意味</t>
  </si>
  <si>
    <t>it seems that 意味</t>
  </si>
  <si>
    <t>it seems that 書き換え</t>
  </si>
  <si>
    <t>it seems</t>
  </si>
  <si>
    <t>i seem that</t>
  </si>
  <si>
    <t>it seems that 例文</t>
  </si>
  <si>
    <t>it seems that 書き換え 問題</t>
  </si>
  <si>
    <t>seem to</t>
  </si>
  <si>
    <t>it appears that</t>
  </si>
  <si>
    <t>seem that</t>
  </si>
  <si>
    <t>appear to do</t>
  </si>
  <si>
    <t>it seem that</t>
  </si>
  <si>
    <t>不定詞の進行形</t>
  </si>
  <si>
    <t>省略できないthat</t>
  </si>
  <si>
    <t>seems that</t>
  </si>
  <si>
    <t>不定詞の受動態</t>
  </si>
  <si>
    <t>seem 書き換え</t>
  </si>
  <si>
    <t>it seems to be 使い方</t>
  </si>
  <si>
    <t>不定詞 受動態</t>
  </si>
  <si>
    <t>seem that seem to 違い</t>
  </si>
  <si>
    <t>appear that</t>
  </si>
  <si>
    <t>it is seemed that</t>
  </si>
  <si>
    <t>it seem that 意味</t>
  </si>
  <si>
    <t>it seems likely that 意味</t>
  </si>
  <si>
    <t>it seems that 文型</t>
  </si>
  <si>
    <t>it seems to</t>
  </si>
  <si>
    <t>it seems 使い方</t>
  </si>
  <si>
    <t>seem to do</t>
  </si>
  <si>
    <t>形式主語とは</t>
  </si>
  <si>
    <t>he seems</t>
  </si>
  <si>
    <t>it appears</t>
  </si>
  <si>
    <t>see to it that 意味</t>
  </si>
  <si>
    <t>seem that 意味</t>
  </si>
  <si>
    <t>seem to have</t>
  </si>
  <si>
    <t>不定詞受動態</t>
  </si>
  <si>
    <t>受動態の不定詞</t>
  </si>
  <si>
    <t>he seems that</t>
  </si>
  <si>
    <t>it appears that it seems that 違い</t>
  </si>
  <si>
    <t>it seemed</t>
  </si>
  <si>
    <t>it seems that 構文</t>
  </si>
  <si>
    <t>it seems to me that 意味</t>
  </si>
  <si>
    <t>seem to ing</t>
  </si>
  <si>
    <t>seemed that</t>
  </si>
  <si>
    <t>seems to have 過去分詞</t>
  </si>
  <si>
    <t>that節 とは</t>
  </si>
  <si>
    <t>受動態 不定詞</t>
  </si>
  <si>
    <t>プランクトン 種類</t>
  </si>
  <si>
    <t>プランクトン</t>
  </si>
  <si>
    <t>植物プランクトン 動物プランクトン 違い</t>
  </si>
  <si>
    <t>プランクトン 微生物 違い</t>
  </si>
  <si>
    <t>プランクトン種類</t>
  </si>
  <si>
    <t>水中を動き回る微生物</t>
  </si>
  <si>
    <t>プランクトン 大きさ</t>
  </si>
  <si>
    <t>微生物 プランクトン 違い</t>
  </si>
  <si>
    <t>動物プランクトン 植物プランクトン</t>
  </si>
  <si>
    <t>ミカヅキモ 動物 植物 どっち</t>
  </si>
  <si>
    <t>動物性プランクトン</t>
  </si>
  <si>
    <t>理科 微生物</t>
  </si>
  <si>
    <t>動物プランクトン 例</t>
  </si>
  <si>
    <t>ゾウリムシ 動物 植物 どっち</t>
  </si>
  <si>
    <t>プランクトンと微生物の違い</t>
  </si>
  <si>
    <t>微生物とプランクトンの違い</t>
  </si>
  <si>
    <t>植物プランクトンと動物プランクトン</t>
  </si>
  <si>
    <t>プランクトン 名前</t>
  </si>
  <si>
    <t>プランクトン 微生物</t>
  </si>
  <si>
    <t>プランクトン 顕微鏡</t>
  </si>
  <si>
    <t>ミジンコ プランクトン 違い</t>
  </si>
  <si>
    <t>動物プランクトン 種類</t>
  </si>
  <si>
    <t>微生物 中学</t>
  </si>
  <si>
    <t>動物プランクトン 植物プランクトン 違い</t>
  </si>
  <si>
    <t>ぷらんクトン</t>
  </si>
  <si>
    <t>アオミドロ 動物 植物 どっち</t>
  </si>
  <si>
    <t>プランクトン 例</t>
  </si>
  <si>
    <t>ミジンコ 動物 植物 どっち</t>
  </si>
  <si>
    <t>プランクトン 中学受験</t>
  </si>
  <si>
    <t>プランクトンの種類</t>
  </si>
  <si>
    <t>ボルボックス 動物 植物 どっち</t>
  </si>
  <si>
    <t>微生物 理科</t>
  </si>
  <si>
    <t>動物プランクトンとは</t>
  </si>
  <si>
    <t>小さい生き物</t>
  </si>
  <si>
    <t>微生物 中学理科</t>
  </si>
  <si>
    <t>プランクトンについて</t>
  </si>
  <si>
    <t>ゾウリムシ 動物プランクトン</t>
  </si>
  <si>
    <t>プランクトンとは</t>
  </si>
  <si>
    <t>中学受験 プランクトン 覚え方</t>
  </si>
  <si>
    <t>動物性プランクトンとは</t>
  </si>
  <si>
    <t>植物プランクトン 動物プランクトン</t>
  </si>
  <si>
    <t>顕微鏡 プランクトン</t>
  </si>
  <si>
    <t>ツリガネムシ 動物 植物 どっち</t>
  </si>
  <si>
    <t>プランクトン 分類</t>
  </si>
  <si>
    <t>プランクトン名前</t>
  </si>
  <si>
    <t>プランクトン大きさ</t>
  </si>
  <si>
    <t>動物プランクトン ゾウリムシ</t>
  </si>
  <si>
    <t>動物性プランクトン 植物性プランクトン</t>
  </si>
  <si>
    <t>微生物 有名</t>
  </si>
  <si>
    <t>プランクトン 有名</t>
  </si>
  <si>
    <t>knife 複数形</t>
  </si>
  <si>
    <t>ナイフ 複数形</t>
  </si>
  <si>
    <t>ナイフ 英語</t>
  </si>
  <si>
    <t>knife</t>
  </si>
  <si>
    <t>ナイフ 英語 複数形</t>
  </si>
  <si>
    <t>ナイフの複数形</t>
  </si>
  <si>
    <t>ナイフ複数形</t>
  </si>
  <si>
    <t>knive</t>
  </si>
  <si>
    <t>knife 複数 形</t>
  </si>
  <si>
    <t>knife複数形</t>
  </si>
  <si>
    <t>刃物 英語</t>
  </si>
  <si>
    <t>ナイフ英語</t>
  </si>
  <si>
    <t>knives 読み方</t>
  </si>
  <si>
    <t>包丁 英語</t>
  </si>
  <si>
    <t>lily 複数形</t>
  </si>
  <si>
    <t>knifeの複数形</t>
  </si>
  <si>
    <t>knife 複数形 knives なぜ</t>
  </si>
  <si>
    <t>support 複数形</t>
  </si>
  <si>
    <t>knives</t>
  </si>
  <si>
    <t>knives 意味</t>
  </si>
  <si>
    <t>knife knives 違い</t>
  </si>
  <si>
    <t>knives 発音</t>
  </si>
  <si>
    <t>ナイフ スペル</t>
  </si>
  <si>
    <t>knife 複数</t>
  </si>
  <si>
    <t>knife 読み方</t>
  </si>
  <si>
    <t>knives knife 違い</t>
  </si>
  <si>
    <t>ナイフ 複数 英語</t>
  </si>
  <si>
    <t>fで終わる単語 複数形</t>
  </si>
  <si>
    <t>ナイフ 複数形 英語</t>
  </si>
  <si>
    <t>ナイフ 数え方</t>
  </si>
  <si>
    <t>yで終わる名詞</t>
  </si>
  <si>
    <t>ナイフ つづり</t>
  </si>
  <si>
    <t>ナイフ複数形 英語</t>
  </si>
  <si>
    <t>ナイフ 綴り</t>
  </si>
  <si>
    <t>knife読み方</t>
  </si>
  <si>
    <t>ナイフの複数形 英語</t>
  </si>
  <si>
    <t>ナイブズ 意味</t>
  </si>
  <si>
    <t>包丁英語</t>
  </si>
  <si>
    <t>knife knives</t>
  </si>
  <si>
    <t>knife 読み方 カタカナ</t>
  </si>
  <si>
    <t>knives knife</t>
  </si>
  <si>
    <t>f fe</t>
  </si>
  <si>
    <t>knife 動詞</t>
  </si>
  <si>
    <t>wife 複数形</t>
  </si>
  <si>
    <t>ナイフスペル</t>
  </si>
  <si>
    <t>ナイフ数え方</t>
  </si>
  <si>
    <t>包丁を英語で</t>
  </si>
  <si>
    <t>小刀 英語</t>
  </si>
  <si>
    <t>複数形で形が変わる名詞</t>
  </si>
  <si>
    <t>branch 複数形</t>
  </si>
  <si>
    <t>過去完了進行形</t>
  </si>
  <si>
    <t>過去完了形</t>
  </si>
  <si>
    <t>had been ing</t>
  </si>
  <si>
    <t>had been</t>
  </si>
  <si>
    <t>we d already gone 意味</t>
  </si>
  <si>
    <t>現在完了 過去完了 未来完了</t>
  </si>
  <si>
    <t>過去完了 経験</t>
  </si>
  <si>
    <t>i had been</t>
  </si>
  <si>
    <t>過去完了形 例文</t>
  </si>
  <si>
    <t>had already 過去分詞</t>
  </si>
  <si>
    <t>had been to</t>
  </si>
  <si>
    <t>haveの過去分詞</t>
  </si>
  <si>
    <t>we'd already gone 意味</t>
  </si>
  <si>
    <t>have 過去</t>
  </si>
  <si>
    <t>have been to went to 違い</t>
  </si>
  <si>
    <t>have の過去分詞</t>
  </si>
  <si>
    <t>過去完了 現在完了 違い</t>
  </si>
  <si>
    <t>過去完了進行形とは</t>
  </si>
  <si>
    <t>過去完了 have had 違い</t>
  </si>
  <si>
    <t>過去完了 進行形</t>
  </si>
  <si>
    <t>過去形 過去完了 違い</t>
  </si>
  <si>
    <t>been to went to 違い</t>
  </si>
  <si>
    <t>had ing形</t>
  </si>
  <si>
    <t>have過去</t>
  </si>
  <si>
    <t>過去未来完了形</t>
  </si>
  <si>
    <t>before 過去完了</t>
  </si>
  <si>
    <t>had been to 意味</t>
  </si>
  <si>
    <t>had long been</t>
  </si>
  <si>
    <t>had never 過去分詞</t>
  </si>
  <si>
    <t>had 使い方</t>
  </si>
  <si>
    <t>had+been+ing</t>
  </si>
  <si>
    <t>new 過去形</t>
  </si>
  <si>
    <t>write 過去形 過去分詞 ing形</t>
  </si>
  <si>
    <t>先週 行きました 英語</t>
  </si>
  <si>
    <t>大過去 過去完了</t>
  </si>
  <si>
    <t>過去完了 否定</t>
  </si>
  <si>
    <t>過去完了 疑問文</t>
  </si>
  <si>
    <t>過去完了形 いつ習う</t>
  </si>
  <si>
    <t>過去完了形 大過去</t>
  </si>
  <si>
    <t>過去完了進行</t>
  </si>
  <si>
    <t>過去形過去完了 違い</t>
  </si>
  <si>
    <t>before then</t>
  </si>
  <si>
    <t>go 過去分詞</t>
  </si>
  <si>
    <t>go 過去完了形</t>
  </si>
  <si>
    <t>had</t>
  </si>
  <si>
    <t>had already</t>
  </si>
  <si>
    <t>had already left 意味</t>
  </si>
  <si>
    <t>had been pp</t>
  </si>
  <si>
    <t>had been there</t>
  </si>
  <si>
    <t>had being</t>
  </si>
  <si>
    <t>雨温図</t>
  </si>
  <si>
    <t>雨温図 読み方</t>
  </si>
  <si>
    <t>雨温図 見方</t>
  </si>
  <si>
    <t>うおんず</t>
  </si>
  <si>
    <t>雨温図の読み取り方</t>
  </si>
  <si>
    <t>雨温図読み方</t>
  </si>
  <si>
    <t>雨温図見方</t>
  </si>
  <si>
    <t>uonnzu</t>
  </si>
  <si>
    <t>雨温図 読み取り方</t>
  </si>
  <si>
    <t>季節風 図</t>
  </si>
  <si>
    <t>雨温</t>
  </si>
  <si>
    <t>雨温図 覚え方</t>
  </si>
  <si>
    <t>雨温図とは</t>
  </si>
  <si>
    <t>雨温図読み取り方</t>
  </si>
  <si>
    <t>台風 季節風</t>
  </si>
  <si>
    <t>雨温図の見方</t>
  </si>
  <si>
    <t>雨温図 一覧</t>
  </si>
  <si>
    <t>雨音図 読み方</t>
  </si>
  <si>
    <t>雨音図</t>
  </si>
  <si>
    <t>季節風 雨</t>
  </si>
  <si>
    <t>季節風 台風</t>
  </si>
  <si>
    <t>雨温図 降水量 雪</t>
  </si>
  <si>
    <t>季節風 向き 覚え方</t>
  </si>
  <si>
    <t>年平均気温読み方</t>
  </si>
  <si>
    <t>梅雨 季節風</t>
  </si>
  <si>
    <t>雨温図 読み取り</t>
  </si>
  <si>
    <t>雨 温 図</t>
  </si>
  <si>
    <t>雨温図 雪</t>
  </si>
  <si>
    <t>雨温図一覧</t>
  </si>
  <si>
    <t>雨温図書き方</t>
  </si>
  <si>
    <t>雨温図読み取り</t>
  </si>
  <si>
    <t>季節風 降水量</t>
  </si>
  <si>
    <t>気候 雨温図 一覧</t>
  </si>
  <si>
    <t>雨温図 日本 一覧</t>
  </si>
  <si>
    <t>雨温図 書き方</t>
  </si>
  <si>
    <t>雨温図覚え方</t>
  </si>
  <si>
    <t>季節風 読み方</t>
  </si>
  <si>
    <t>季節風図</t>
  </si>
  <si>
    <t>年平均気温 読み方</t>
  </si>
  <si>
    <t>雨温図 降水量</t>
  </si>
  <si>
    <t>日本の雨温図 覚え方</t>
  </si>
  <si>
    <t>日本海側 雨温図</t>
  </si>
  <si>
    <t>雨温図 まとめ</t>
  </si>
  <si>
    <t>雨温図の見分け方</t>
  </si>
  <si>
    <t>中学受験 雨温図</t>
  </si>
  <si>
    <t>中学受験 雨温図 まとめ</t>
  </si>
  <si>
    <t>内陸の気候 雨温図</t>
  </si>
  <si>
    <t>太平洋側 雨温図</t>
  </si>
  <si>
    <t>季節風読み方</t>
  </si>
  <si>
    <t>寒帯 雨温図</t>
  </si>
  <si>
    <t>which one 意味</t>
  </si>
  <si>
    <t>ones 使い方</t>
  </si>
  <si>
    <t>one 形容詞</t>
  </si>
  <si>
    <t>one 複数形</t>
  </si>
  <si>
    <t>ones 代名詞</t>
  </si>
  <si>
    <t>the ones 意味</t>
  </si>
  <si>
    <t>one ones</t>
  </si>
  <si>
    <t>one the one 違い</t>
  </si>
  <si>
    <t>the one 使い方</t>
  </si>
  <si>
    <t>oneとは</t>
  </si>
  <si>
    <t>one 名詞 意味</t>
  </si>
  <si>
    <t>the one 英語</t>
  </si>
  <si>
    <t>英語 one 使い方</t>
  </si>
  <si>
    <t>one 関係代名詞</t>
  </si>
  <si>
    <t>one</t>
  </si>
  <si>
    <t>onesとは</t>
  </si>
  <si>
    <t>one the one</t>
  </si>
  <si>
    <t>one 代名詞 複数形</t>
  </si>
  <si>
    <t>one 英語 使い方</t>
  </si>
  <si>
    <t>the one one 違い</t>
  </si>
  <si>
    <t>the one 代名詞</t>
  </si>
  <si>
    <t>ones 用法</t>
  </si>
  <si>
    <t>the ones 使い方</t>
  </si>
  <si>
    <t>代名詞 one 複数形</t>
  </si>
  <si>
    <t>代名詞one</t>
  </si>
  <si>
    <t>the oneとoneの違い</t>
  </si>
  <si>
    <t>one 意味 人</t>
  </si>
  <si>
    <t>oneとonesの違い</t>
  </si>
  <si>
    <t>動名詞</t>
  </si>
  <si>
    <t>動名詞 英語</t>
  </si>
  <si>
    <t>不定詞と動名詞の違い</t>
  </si>
  <si>
    <t>不定詞 動名詞 使い分け 覚え方</t>
  </si>
  <si>
    <t>to ing 使い分け 覚え方</t>
  </si>
  <si>
    <t>動名詞と不定詞の違い</t>
  </si>
  <si>
    <t>toとingの使い分け</t>
  </si>
  <si>
    <t>動名詞 不定詞</t>
  </si>
  <si>
    <t>to不定詞 動名詞 使い分け</t>
  </si>
  <si>
    <t>動名詞を目的語にとる動詞 覚え方</t>
  </si>
  <si>
    <t>不定詞 動名詞</t>
  </si>
  <si>
    <t>to doing をとる動詞</t>
  </si>
  <si>
    <t>be good at ing</t>
  </si>
  <si>
    <t>finish to ing</t>
  </si>
  <si>
    <t>to 動詞</t>
  </si>
  <si>
    <t>目的語に動名詞をとる動詞 覚え方</t>
  </si>
  <si>
    <t>decided to ing</t>
  </si>
  <si>
    <t>ingがつかない動詞</t>
  </si>
  <si>
    <t>受動態 前置詞</t>
  </si>
  <si>
    <t>stop to ing</t>
  </si>
  <si>
    <t>動名詞 to不定詞</t>
  </si>
  <si>
    <t>forget to ing</t>
  </si>
  <si>
    <t>to too 違い</t>
  </si>
  <si>
    <t>to 不定詞 動名詞 使い分け</t>
  </si>
  <si>
    <t>不定詞 動名詞 違い</t>
  </si>
  <si>
    <t>不定詞動名詞</t>
  </si>
  <si>
    <t>don't mind ing</t>
  </si>
  <si>
    <t>ing to 動詞 覚え方</t>
  </si>
  <si>
    <t>ing to不定詞</t>
  </si>
  <si>
    <t>ing系とto</t>
  </si>
  <si>
    <t>mind 動詞</t>
  </si>
  <si>
    <t>動名詞 使い分け</t>
  </si>
  <si>
    <t>動名詞と不定詞の使い分け</t>
  </si>
  <si>
    <t>動名詞を使う動詞</t>
  </si>
  <si>
    <t>ing to 使い分け</t>
  </si>
  <si>
    <t>ingとto 違い</t>
  </si>
  <si>
    <t>stopのあと</t>
  </si>
  <si>
    <t>動名詞 不定詞 違い</t>
  </si>
  <si>
    <t>動名詞が続く動詞</t>
  </si>
  <si>
    <t>受動態前置詞</t>
  </si>
  <si>
    <t>英語 不定詞 用法</t>
  </si>
  <si>
    <t>good at ing</t>
  </si>
  <si>
    <t>ingが使えない動詞</t>
  </si>
  <si>
    <t>like to like ing</t>
  </si>
  <si>
    <t>to不定詞と動名詞の違い</t>
  </si>
  <si>
    <t>不定詞 動名詞 使い分け 覚え方 中学生</t>
  </si>
  <si>
    <t>不定詞動名詞違い</t>
  </si>
  <si>
    <t>目的語 不定詞 動名詞</t>
  </si>
  <si>
    <t>適語選択 英語</t>
  </si>
  <si>
    <t>see 動名詞</t>
  </si>
  <si>
    <t>部分分数分解 いつ習う</t>
  </si>
  <si>
    <t>部分 分数 分解 いつ習う</t>
  </si>
  <si>
    <t>部分分数分解いつ習う</t>
  </si>
  <si>
    <t>日能研 早稲アカ</t>
  </si>
  <si>
    <t>早稲アカ 四谷大塚</t>
  </si>
  <si>
    <t>早稲アカ 日能研</t>
  </si>
  <si>
    <t>サピックス 四谷大塚</t>
  </si>
  <si>
    <t>四谷大塚 宿題 やり方</t>
  </si>
  <si>
    <t>四谷大塚 宿題の量</t>
  </si>
  <si>
    <t>日能研 四谷大塚</t>
  </si>
  <si>
    <t>中学受験 算数 オンライン</t>
  </si>
  <si>
    <t>中学受験算数 家庭教師 オンライン</t>
  </si>
  <si>
    <t>算数 個別</t>
  </si>
  <si>
    <t>算数 オンライン</t>
  </si>
  <si>
    <t>中学入試 難問</t>
  </si>
  <si>
    <t>中学受験 問題 難しい</t>
  </si>
  <si>
    <t>中学受験 難問</t>
  </si>
  <si>
    <t>数学c問題 コツ</t>
  </si>
  <si>
    <t>中学 受験 問題 難しい</t>
  </si>
  <si>
    <t>算数コツ</t>
  </si>
  <si>
    <t>併願校 選び方</t>
  </si>
  <si>
    <t>受験校とは</t>
  </si>
  <si>
    <t>私立中高一貫校</t>
  </si>
  <si>
    <t>中学受験 併願校</t>
  </si>
  <si>
    <t>併願校 意味</t>
  </si>
  <si>
    <t>志望校</t>
  </si>
  <si>
    <t>6 年生 から 中学 受験</t>
  </si>
  <si>
    <t>中学受験 6年生から</t>
  </si>
  <si>
    <t>6年生から中学受験</t>
  </si>
  <si>
    <t>中学 受験 6 年生 から でも 間に合う</t>
  </si>
  <si>
    <t>中学受験学校見学 いつから</t>
  </si>
  <si>
    <t>中学受験 6年生からでも間に合う</t>
  </si>
  <si>
    <t>中学受験 塾 6年生から</t>
  </si>
  <si>
    <t>中学受験 学校見学 いつから</t>
  </si>
  <si>
    <t>sapix 特徴</t>
  </si>
  <si>
    <t>サピックス 対応 塾</t>
  </si>
  <si>
    <t>sapix 対応 塾</t>
  </si>
  <si>
    <t>サピックス 新百合ヶ丘</t>
  </si>
  <si>
    <t>サピックス 算数塾</t>
  </si>
  <si>
    <t>国語専門塾 中学受験 オンライン</t>
  </si>
  <si>
    <t>国語専門塾 オンライン</t>
  </si>
  <si>
    <t>国語 オンライン塾</t>
  </si>
  <si>
    <t>国語専門塾 小学生 オンライン</t>
  </si>
  <si>
    <t>国語塾 オンライン</t>
  </si>
  <si>
    <t>記述力とは</t>
  </si>
  <si>
    <t>記述内容</t>
  </si>
  <si>
    <t>中学受験 国語 解き方</t>
  </si>
  <si>
    <t>記述式とは</t>
  </si>
  <si>
    <t>女子学院中学校 対策</t>
  </si>
  <si>
    <t>女子学院 国語 勉強法</t>
  </si>
  <si>
    <t>女子学院 国語 対策</t>
  </si>
  <si>
    <t>女子学院 過去問 国語</t>
  </si>
  <si>
    <t>女子学院 受験 国語</t>
  </si>
  <si>
    <t>女子学院 国語</t>
  </si>
  <si>
    <t>豊島岡 過去 問 取れない</t>
  </si>
  <si>
    <t>中学受験 過去問 国語</t>
  </si>
  <si>
    <t>中学受験 国語 過去 問</t>
  </si>
  <si>
    <t>国語 テスト 解く順番 中学生</t>
  </si>
  <si>
    <t>中学入試 過去問 国語</t>
  </si>
  <si>
    <t>国語 過去問 何年分</t>
  </si>
  <si>
    <t>麻布 国語 勉強法</t>
  </si>
  <si>
    <t>麻布 国語 対策</t>
  </si>
  <si>
    <t>麻布 過去問 国語</t>
  </si>
  <si>
    <t>国語中学</t>
  </si>
  <si>
    <t>麻布中学校 対策</t>
  </si>
  <si>
    <t>武蔵 国語 対策</t>
  </si>
  <si>
    <t>武蔵 国語 勉強法</t>
  </si>
  <si>
    <t>武蔵 受験 国語</t>
  </si>
  <si>
    <t>武蔵 学習法</t>
  </si>
  <si>
    <t>武蔵 過去問 国語</t>
  </si>
  <si>
    <t>桜蔭 国語 勉強法</t>
  </si>
  <si>
    <t>桜蔭 国語 難しい</t>
  </si>
  <si>
    <t>桜蔭 国語 対策</t>
  </si>
  <si>
    <t>桜蔭 国語</t>
  </si>
  <si>
    <t>中学受験 国語 記述対策</t>
  </si>
  <si>
    <t>ラサール 中学入試問題 国語</t>
  </si>
  <si>
    <t>ラサール 過去問</t>
  </si>
  <si>
    <t>ラサールの過去問とは</t>
  </si>
  <si>
    <t>ラサール 入試問題</t>
  </si>
  <si>
    <t>漢字 塾</t>
  </si>
  <si>
    <t>漢字ラボ</t>
  </si>
  <si>
    <t>過去問 急に解けない</t>
  </si>
  <si>
    <t>印漏れ 言い換え</t>
  </si>
  <si>
    <t>国語 オンライン</t>
  </si>
  <si>
    <t>国語 記述 添削</t>
  </si>
  <si>
    <t>大学受験塾</t>
  </si>
  <si>
    <t>受験直前 やる気 なくなる</t>
  </si>
  <si>
    <t>入試直前 やる気なくなる</t>
  </si>
  <si>
    <t>受験 直前 やる気 なくなる</t>
  </si>
  <si>
    <t>受験直前 やる気でない</t>
  </si>
  <si>
    <t>受験近いのにやる気出ない</t>
  </si>
  <si>
    <t>大学受験 直前期 やる気出ない</t>
  </si>
  <si>
    <t>適性検査 数学 できない</t>
  </si>
  <si>
    <t>就活 筆記試験 数学 できない</t>
  </si>
  <si>
    <t>spi 文系 不利</t>
  </si>
  <si>
    <t>spi 数学 レベル</t>
  </si>
  <si>
    <t>入社試験 数学</t>
  </si>
  <si>
    <t>中学 レベル 数学 就活</t>
  </si>
  <si>
    <t>spi 数学 できない</t>
  </si>
  <si>
    <t>spi 算数 できない</t>
  </si>
  <si>
    <t>数検意味ない</t>
  </si>
  <si>
    <t>簡単な計算問題 就職</t>
  </si>
  <si>
    <t>適性検査 非言語</t>
  </si>
  <si>
    <t>中学 冬休み 勉強法</t>
  </si>
  <si>
    <t>中学生 勉強法 冬休み</t>
  </si>
  <si>
    <t>冬休み 勉強法</t>
  </si>
  <si>
    <t>冬休み 単語分け</t>
  </si>
  <si>
    <t>中1 冬休み 勉強時間</t>
  </si>
  <si>
    <t>中学生 冬休み 勉強法</t>
  </si>
  <si>
    <t>中高一貫生 勉強スケジュール</t>
  </si>
  <si>
    <t>冬休み 勉強スケジュール</t>
  </si>
  <si>
    <t>大学受験 冬休み 勉強法</t>
  </si>
  <si>
    <t>勉強とスポーツの両立</t>
  </si>
  <si>
    <t>勉強と部活の両立 例文</t>
  </si>
  <si>
    <t>勉強は</t>
  </si>
  <si>
    <t>部活と勉強の両立 例文</t>
  </si>
  <si>
    <t>隙間時間勉強 何 する</t>
  </si>
  <si>
    <t>運動と勉強の両立</t>
  </si>
  <si>
    <t>スポーツと勉強の両立</t>
  </si>
  <si>
    <t>勉強 休み時間 何する</t>
  </si>
  <si>
    <t>勉強 運動 両立</t>
  </si>
  <si>
    <t>高校で頑張りたいこと 勉強と部活の両立 面接</t>
  </si>
  <si>
    <t>たくさん勉強する方法</t>
  </si>
  <si>
    <t>勉強 スポーツ 両立</t>
  </si>
  <si>
    <t>勉強と運動の両立</t>
  </si>
  <si>
    <t>勉強ルーティン 受験生</t>
  </si>
  <si>
    <t>勉強ワーク</t>
  </si>
  <si>
    <t>勉強合宿</t>
  </si>
  <si>
    <t>学校早く感じる方法</t>
  </si>
  <si>
    <t>定期テストと受験勉強 両立</t>
  </si>
  <si>
    <t>社会 勉強法</t>
  </si>
  <si>
    <t>趣味と勉強の両立</t>
  </si>
  <si>
    <t>部活と勉強の両立 できない 理由</t>
  </si>
  <si>
    <t>高校 部活動</t>
  </si>
  <si>
    <t>高校3年生勉強時間</t>
  </si>
  <si>
    <t>数学応用問題解けない</t>
  </si>
  <si>
    <t>問題に対処する</t>
  </si>
  <si>
    <t>応用問題に強く なるには</t>
  </si>
  <si>
    <t>応用問題に強くなるには</t>
  </si>
  <si>
    <t>数学 応用ができない</t>
  </si>
  <si>
    <t>数学 応用問題 解けない 中学</t>
  </si>
  <si>
    <t>応用問題が解けない</t>
  </si>
  <si>
    <t>数学 応用 できない</t>
  </si>
  <si>
    <t>数学 応用問題 解けない</t>
  </si>
  <si>
    <t>応用問題が解けない理由</t>
  </si>
  <si>
    <t>数学 解法パターン集</t>
  </si>
  <si>
    <t>数学の応用問題が解けない</t>
  </si>
  <si>
    <t>数学の解法</t>
  </si>
  <si>
    <t>数学の解放</t>
  </si>
  <si>
    <t>規則性解き方</t>
  </si>
  <si>
    <t>国語</t>
  </si>
  <si>
    <t>地理 塾</t>
  </si>
  <si>
    <t>個別指導塾 地理</t>
  </si>
  <si>
    <t>地理塾</t>
  </si>
  <si>
    <t>中2 社会</t>
  </si>
  <si>
    <t>社会 時代の流れ</t>
  </si>
  <si>
    <t>社会時代の流れ</t>
  </si>
  <si>
    <t>5時代</t>
  </si>
  <si>
    <t>社会の流れ</t>
  </si>
  <si>
    <t>社会流れ</t>
  </si>
  <si>
    <t>社会 流れ</t>
  </si>
  <si>
    <t>時代の流れ</t>
  </si>
  <si>
    <t>整理と対策 社会</t>
  </si>
  <si>
    <t>時代の進み方</t>
  </si>
  <si>
    <t>歴史 都の移り変わり</t>
  </si>
  <si>
    <t>歴史都の移り変わり</t>
  </si>
  <si>
    <t>中学社会 歴史</t>
  </si>
  <si>
    <t>日本の歴史 時代</t>
  </si>
  <si>
    <t>日本時代一覧</t>
  </si>
  <si>
    <t>時代の移り変わり</t>
  </si>
  <si>
    <t>歴史</t>
  </si>
  <si>
    <t>歴史区分とは</t>
  </si>
  <si>
    <t>塾講師 教え方 英語 文法</t>
  </si>
  <si>
    <t>個別例子 英文</t>
  </si>
  <si>
    <t>個別指導 英語で</t>
  </si>
  <si>
    <t>個別指導塾 英語</t>
  </si>
  <si>
    <t>英語 定期テスト 対策</t>
  </si>
  <si>
    <t>後期過去問</t>
  </si>
  <si>
    <t>高校入試 過去問 使い方</t>
  </si>
  <si>
    <t>高校入試 過去問 解き方</t>
  </si>
  <si>
    <t>公立 高校入試</t>
  </si>
  <si>
    <t>公立高校入試</t>
  </si>
  <si>
    <t>熊本県 高校入試過去 問 英語</t>
  </si>
  <si>
    <t>過去問ムサシ理論</t>
  </si>
  <si>
    <t>高校入試 よく出る問題 無料</t>
  </si>
  <si>
    <t>高校入試作文</t>
  </si>
  <si>
    <t>高校入試問題</t>
  </si>
  <si>
    <t>高校受験 過去問 使い方</t>
  </si>
  <si>
    <t>高校受験 過去問 解き方</t>
  </si>
  <si>
    <t>自由英作文 参考書 いらない</t>
  </si>
  <si>
    <t>英作文 独学</t>
  </si>
  <si>
    <t>be 使い方</t>
  </si>
  <si>
    <t>どんと 英語</t>
  </si>
  <si>
    <t>can 疑問文</t>
  </si>
  <si>
    <t>be動詞 命令文</t>
  </si>
  <si>
    <t>be動詞の命令文</t>
  </si>
  <si>
    <t>be 命令文</t>
  </si>
  <si>
    <t>beの使い方</t>
  </si>
  <si>
    <t>be使い方</t>
  </si>
  <si>
    <t>canの疑問文</t>
  </si>
  <si>
    <t>i can 意味</t>
  </si>
  <si>
    <t>遅れてはいけません 英語</t>
  </si>
  <si>
    <t>can疑問文</t>
  </si>
  <si>
    <t>どんと英語</t>
  </si>
  <si>
    <t>命令文 be</t>
  </si>
  <si>
    <t>命令文 英語</t>
  </si>
  <si>
    <t>canを使った疑問文</t>
  </si>
  <si>
    <t>be の使い方</t>
  </si>
  <si>
    <t>canで聞かれた時の答え方</t>
  </si>
  <si>
    <t>becomeとbe</t>
  </si>
  <si>
    <t>命令形 英語 で</t>
  </si>
  <si>
    <t>命令文 動詞の原形</t>
  </si>
  <si>
    <t>英語 命令文 例文</t>
  </si>
  <si>
    <t>beとbecome</t>
  </si>
  <si>
    <t>be動詞 can</t>
  </si>
  <si>
    <t>be動詞 命令文 否定</t>
  </si>
  <si>
    <t>can i 答え方</t>
  </si>
  <si>
    <t>can i 返事</t>
  </si>
  <si>
    <t>can you 答え方</t>
  </si>
  <si>
    <t>can 答え方</t>
  </si>
  <si>
    <t>you are a good boy 命令文</t>
  </si>
  <si>
    <t>否定の命令文 英語</t>
  </si>
  <si>
    <t>英語 be 使い方</t>
  </si>
  <si>
    <t>英語 命令文</t>
  </si>
  <si>
    <t>be 形容詞</t>
  </si>
  <si>
    <t>be動詞 いつ使う</t>
  </si>
  <si>
    <t>be動詞がbeになるとき</t>
  </si>
  <si>
    <t>be動詞を使った文</t>
  </si>
  <si>
    <t>can be v</t>
  </si>
  <si>
    <t>can i 返答</t>
  </si>
  <si>
    <t>can we 意味</t>
  </si>
  <si>
    <t>can you 返し 方</t>
  </si>
  <si>
    <t>can 疑問文 例文</t>
  </si>
  <si>
    <t>can 疑問文 答え方</t>
  </si>
  <si>
    <t>can't you 答え方</t>
  </si>
  <si>
    <t>canを使った例文</t>
  </si>
  <si>
    <t>do be動詞</t>
  </si>
  <si>
    <t>don't be 文法</t>
  </si>
  <si>
    <t>i can意味</t>
  </si>
  <si>
    <t>who can 答え方</t>
  </si>
  <si>
    <t>yes it can</t>
  </si>
  <si>
    <t>うるさくしてはいけません 英語</t>
  </si>
  <si>
    <t>この部屋で走ってはいけません 英語</t>
  </si>
  <si>
    <t>しなさい 英語</t>
  </si>
  <si>
    <t>中1 命令文</t>
  </si>
  <si>
    <t>命令 形 英語 例文</t>
  </si>
  <si>
    <t>命令文 be 使い方</t>
  </si>
  <si>
    <t>命令文 be動詞</t>
  </si>
  <si>
    <t>命令文 英語 しなさい</t>
  </si>
  <si>
    <t>英語命令文</t>
  </si>
  <si>
    <t>英語命令文とは</t>
  </si>
  <si>
    <t>遅刻してはいけません 英語</t>
  </si>
  <si>
    <t>郵便局はそこにあります 英語</t>
  </si>
  <si>
    <t>疑問詞 to 不定詞</t>
  </si>
  <si>
    <t>不定詞用法</t>
  </si>
  <si>
    <t>疑問詞to 用法</t>
  </si>
  <si>
    <t>不定詞の用法</t>
  </si>
  <si>
    <t>疑問詞 to</t>
  </si>
  <si>
    <t>不定詞 疑問詞+to</t>
  </si>
  <si>
    <t>疑問詞to不定詞</t>
  </si>
  <si>
    <t>英語 疑問詞 使い方</t>
  </si>
  <si>
    <t>疑問詞+to不定詞</t>
  </si>
  <si>
    <t>疑問詞+不定詞</t>
  </si>
  <si>
    <t>疑問詞＋to</t>
  </si>
  <si>
    <t>不定詞</t>
  </si>
  <si>
    <t>疑問詞 不定詞</t>
  </si>
  <si>
    <t>疑問詞to</t>
  </si>
  <si>
    <t>疑問詞to不定詞 中学</t>
  </si>
  <si>
    <t>疑問詞＋to不定詞</t>
  </si>
  <si>
    <t>仮定法</t>
  </si>
  <si>
    <t>what if</t>
  </si>
  <si>
    <t>仮定法 英語</t>
  </si>
  <si>
    <t>仮定法過去とは</t>
  </si>
  <si>
    <t>仮定法過去</t>
  </si>
  <si>
    <t>仮定法 was</t>
  </si>
  <si>
    <t>英語 仮定法</t>
  </si>
  <si>
    <t>英語仮定法</t>
  </si>
  <si>
    <t>仮定法 were was</t>
  </si>
  <si>
    <t>仮定法 was 使わない</t>
  </si>
  <si>
    <t>仮定法 was でも いい</t>
  </si>
  <si>
    <t>仮定法 be動詞 were なぜ</t>
  </si>
  <si>
    <t>if 現在形 過去形 違い</t>
  </si>
  <si>
    <t>なぜ仮定法 were</t>
  </si>
  <si>
    <t>仮定法とは</t>
  </si>
  <si>
    <t>if you were</t>
  </si>
  <si>
    <t>仮定法英語</t>
  </si>
  <si>
    <t>仮定過去完了</t>
  </si>
  <si>
    <t>仮定法 be動詞 were</t>
  </si>
  <si>
    <t>仮定法 he were</t>
  </si>
  <si>
    <t>he were なぜ</t>
  </si>
  <si>
    <t>仮定法 was were 使い分け</t>
  </si>
  <si>
    <t>仮定法 was 使う</t>
  </si>
  <si>
    <t>if 仮定法 例文</t>
  </si>
  <si>
    <t>wereを使う時</t>
  </si>
  <si>
    <t>yes i were</t>
  </si>
  <si>
    <t>中学英語 仮定法</t>
  </si>
  <si>
    <t>仮定法 if 例文</t>
  </si>
  <si>
    <t>仮定法 was were</t>
  </si>
  <si>
    <t>英語 仮定法 なぜwere</t>
  </si>
  <si>
    <t>as if のあと</t>
  </si>
  <si>
    <t>he were</t>
  </si>
  <si>
    <t>i wish 仮定法 例文</t>
  </si>
  <si>
    <t>i wish 例文 仮定法</t>
  </si>
  <si>
    <t>if i could</t>
  </si>
  <si>
    <t>were とは</t>
  </si>
  <si>
    <t>wereとwasの違い</t>
  </si>
  <si>
    <t>仮定法 as if</t>
  </si>
  <si>
    <t>仮定法 was 使う 場合</t>
  </si>
  <si>
    <t>仮定法 wasではなくwere</t>
  </si>
  <si>
    <t>仮定法 were</t>
  </si>
  <si>
    <t>仮定法 中3</t>
  </si>
  <si>
    <t>仮定法 例</t>
  </si>
  <si>
    <t>仮定法 例文 i wish</t>
  </si>
  <si>
    <t>仮定法as if</t>
  </si>
  <si>
    <t>仮定法was</t>
  </si>
  <si>
    <t>仮定法でwereを使う理由</t>
  </si>
  <si>
    <t>仮定法過去 were なぜ</t>
  </si>
  <si>
    <t>仮定法過去 とは</t>
  </si>
  <si>
    <t>仮定法過去 なぜwere</t>
  </si>
  <si>
    <t>仮定法過去 疑問文</t>
  </si>
  <si>
    <t>as if + 仮定法 例文</t>
  </si>
  <si>
    <t>as if were なぜ</t>
  </si>
  <si>
    <t>as if 仮定法</t>
  </si>
  <si>
    <t>as ifのあと</t>
  </si>
  <si>
    <t>as if仮定法</t>
  </si>
  <si>
    <t>beの過去</t>
  </si>
  <si>
    <t>he was</t>
  </si>
  <si>
    <t>i was were</t>
  </si>
  <si>
    <t>i wish + 仮定法 例文</t>
  </si>
  <si>
    <t>i wish i were you</t>
  </si>
  <si>
    <t>if be動詞</t>
  </si>
  <si>
    <t>if he were</t>
  </si>
  <si>
    <t>if i</t>
  </si>
  <si>
    <t>if i were you i will</t>
  </si>
  <si>
    <t>if i were 意味</t>
  </si>
  <si>
    <t>if they are</t>
  </si>
  <si>
    <t>if this were or if this was</t>
  </si>
  <si>
    <t>if 例文</t>
  </si>
  <si>
    <t>ifとwill</t>
  </si>
  <si>
    <t>ifとwishの違い</t>
  </si>
  <si>
    <t>if節 過去形</t>
  </si>
  <si>
    <t>was is will</t>
  </si>
  <si>
    <t>was were 違い</t>
  </si>
  <si>
    <t>was わー 違い</t>
  </si>
  <si>
    <t>wasいみ</t>
  </si>
  <si>
    <t>were とwasの違い</t>
  </si>
  <si>
    <t>what if 使い方</t>
  </si>
  <si>
    <t>whatif</t>
  </si>
  <si>
    <t>wish 仮定法</t>
  </si>
  <si>
    <t>もしあなただったら 英語</t>
  </si>
  <si>
    <t>もし意味</t>
  </si>
  <si>
    <t>中三 仮定法</t>
  </si>
  <si>
    <t>中学英語仮定法</t>
  </si>
  <si>
    <t>仮定法 if 主語 were</t>
  </si>
  <si>
    <t>仮定法 was 使う場合</t>
  </si>
  <si>
    <t>仮定法 were 理由</t>
  </si>
  <si>
    <t>仮定法 will</t>
  </si>
  <si>
    <t>仮定法 ありえないこと</t>
  </si>
  <si>
    <t>仮定法 なんでwere</t>
  </si>
  <si>
    <t>仮定法 ルール</t>
  </si>
  <si>
    <t>仮定法 作り方</t>
  </si>
  <si>
    <t>仮定法 使い分け</t>
  </si>
  <si>
    <t>仮定法 時制のズレ</t>
  </si>
  <si>
    <t>仮定法 直説法</t>
  </si>
  <si>
    <t>仮定法 英語 中学</t>
  </si>
  <si>
    <t>仮定法 英語で</t>
  </si>
  <si>
    <t>仮定法were</t>
  </si>
  <si>
    <t>仮定法やり方</t>
  </si>
  <si>
    <t>仮定法中3</t>
  </si>
  <si>
    <t>仮定法使い分け</t>
  </si>
  <si>
    <t>仮定法過去 仮定法過去完了 例文</t>
  </si>
  <si>
    <t>仮定法過去形とは</t>
  </si>
  <si>
    <t>未来の仮定法 訳し方</t>
  </si>
  <si>
    <t>直説法と仮定法</t>
  </si>
  <si>
    <t>英語 仮定 法</t>
  </si>
  <si>
    <t>英語 仮定法 中学</t>
  </si>
  <si>
    <t>英語仮定法とは</t>
  </si>
  <si>
    <t>英語 動名詞とは</t>
  </si>
  <si>
    <t>英語の動名詞とは</t>
  </si>
  <si>
    <t>動名詞 名詞</t>
  </si>
  <si>
    <t>意味上の主語 英語</t>
  </si>
  <si>
    <t>動名詞とは 英語</t>
  </si>
  <si>
    <t>英語 意味上の主語とは</t>
  </si>
  <si>
    <t>s 主語</t>
  </si>
  <si>
    <t>to 名詞 意味</t>
  </si>
  <si>
    <t>use 動名詞</t>
  </si>
  <si>
    <t>その</t>
  </si>
  <si>
    <t>エクササイズ 英語 名詞</t>
  </si>
  <si>
    <t>主語 種類</t>
  </si>
  <si>
    <t>主語 英語</t>
  </si>
  <si>
    <t>主語の種類</t>
  </si>
  <si>
    <t>動名詞 英語で</t>
  </si>
  <si>
    <t>動名詞+名詞</t>
  </si>
  <si>
    <t>動名詞とは</t>
  </si>
  <si>
    <t>動名詞英語</t>
  </si>
  <si>
    <t>名詞 動名詞</t>
  </si>
  <si>
    <t>意味上の主語 わかり やすく</t>
  </si>
  <si>
    <t>泳ぐ 現在進行形</t>
  </si>
  <si>
    <t>泳ぐ現在進行形</t>
  </si>
  <si>
    <t>目的語とは 英語</t>
  </si>
  <si>
    <t>練習 英語 現在進行形</t>
  </si>
  <si>
    <t>置く 名詞</t>
  </si>
  <si>
    <t>英語 主語</t>
  </si>
  <si>
    <t>英語 主語 動詞 わからない</t>
  </si>
  <si>
    <t>英語 動名詞 とは</t>
  </si>
  <si>
    <t>英語意味上の主語とは</t>
  </si>
  <si>
    <t>補語とは</t>
  </si>
  <si>
    <t>new treasure stage3 日本語 訳</t>
  </si>
  <si>
    <t>完了形と過去完了形の違い</t>
  </si>
  <si>
    <t>ニュー トレジャー 3 和訳</t>
  </si>
  <si>
    <t>had pp</t>
  </si>
  <si>
    <t>ニュー トレジャー 和訳 3</t>
  </si>
  <si>
    <t>ago before 違い</t>
  </si>
  <si>
    <t>had p.p.</t>
  </si>
  <si>
    <t>i had</t>
  </si>
  <si>
    <t>大過去</t>
  </si>
  <si>
    <t>大過去とは</t>
  </si>
  <si>
    <t>完了形 過去完了形 違い</t>
  </si>
  <si>
    <t>現在完了 過去完了</t>
  </si>
  <si>
    <t>過去完了 大過去</t>
  </si>
  <si>
    <t>過去完了形 英語</t>
  </si>
  <si>
    <t>助動詞 英語</t>
  </si>
  <si>
    <t>英語 助動詞</t>
  </si>
  <si>
    <t>ought to 意味</t>
  </si>
  <si>
    <t>英語助動詞</t>
  </si>
  <si>
    <t>助動詞英語</t>
  </si>
  <si>
    <t>助動詞 英語 で</t>
  </si>
  <si>
    <t>助動詞 英語で</t>
  </si>
  <si>
    <t>must 文法</t>
  </si>
  <si>
    <t>might as well</t>
  </si>
  <si>
    <t>should 動詞</t>
  </si>
  <si>
    <t>you might</t>
  </si>
  <si>
    <t>might as well 意味</t>
  </si>
  <si>
    <t>might want to</t>
  </si>
  <si>
    <t>you may go</t>
  </si>
  <si>
    <t>you might as well</t>
  </si>
  <si>
    <t>you might as well 意味</t>
  </si>
  <si>
    <t>may as well do</t>
  </si>
  <si>
    <t>might as well do</t>
  </si>
  <si>
    <t>ought to</t>
  </si>
  <si>
    <t>ought 読み方</t>
  </si>
  <si>
    <t>should be 動詞</t>
  </si>
  <si>
    <t>should 書き換え</t>
  </si>
  <si>
    <t>should動詞</t>
  </si>
  <si>
    <t>助動詞を英語で</t>
  </si>
  <si>
    <t>英語の助動詞</t>
  </si>
  <si>
    <t>do better</t>
  </si>
  <si>
    <t>hadの 使い方</t>
  </si>
  <si>
    <t>have 活用</t>
  </si>
  <si>
    <t>may as well as do</t>
  </si>
  <si>
    <t>might as well as 意味</t>
  </si>
  <si>
    <t>might as well do 意味</t>
  </si>
  <si>
    <t>might as well意味</t>
  </si>
  <si>
    <t>might must may</t>
  </si>
  <si>
    <t>modal verbs 意味</t>
  </si>
  <si>
    <t>modals of deduction 意味</t>
  </si>
  <si>
    <t>must be able to</t>
  </si>
  <si>
    <t>must 助動詞 意味</t>
  </si>
  <si>
    <t>must 訳し方</t>
  </si>
  <si>
    <t>must文法</t>
  </si>
  <si>
    <t>one must be</t>
  </si>
  <si>
    <t>ought might</t>
  </si>
  <si>
    <t>should be must be</t>
  </si>
  <si>
    <t>shouldとmustの違い</t>
  </si>
  <si>
    <t>there should be</t>
  </si>
  <si>
    <t>we,d</t>
  </si>
  <si>
    <t>would have to</t>
  </si>
  <si>
    <t>would should</t>
  </si>
  <si>
    <t>you have to be</t>
  </si>
  <si>
    <t>you might want to</t>
  </si>
  <si>
    <t>した方がいい 英語</t>
  </si>
  <si>
    <t>すべきである 英語</t>
  </si>
  <si>
    <t>する べき で ある 英語</t>
  </si>
  <si>
    <t>するべきだ 英語</t>
  </si>
  <si>
    <t>するべきだ英語</t>
  </si>
  <si>
    <t>する方がいい した方がいい</t>
  </si>
  <si>
    <t>べき</t>
  </si>
  <si>
    <t>らしい 助動詞</t>
  </si>
  <si>
    <t>中学で習う助動詞</t>
  </si>
  <si>
    <t>助動詞 慣用表現</t>
  </si>
  <si>
    <t>助動詞 英語 一覧</t>
  </si>
  <si>
    <t>助動詞中2</t>
  </si>
  <si>
    <t>助動詞英語で</t>
  </si>
  <si>
    <t>英語 助動詞 一覧</t>
  </si>
  <si>
    <t>英語 助動詞 推量 見分け方</t>
  </si>
  <si>
    <t>知覚動詞 受動態</t>
  </si>
  <si>
    <t>知覚動詞とは</t>
  </si>
  <si>
    <t>知覚動詞</t>
  </si>
  <si>
    <t>使役動詞 知覚動詞</t>
  </si>
  <si>
    <t>知覚動詞の受動態</t>
  </si>
  <si>
    <t>使役動詞と知覚動詞</t>
  </si>
  <si>
    <t>知覚動詞 不定詞</t>
  </si>
  <si>
    <t>知覚動詞 ing 原型 違い</t>
  </si>
  <si>
    <t>知覚動詞 使役動詞</t>
  </si>
  <si>
    <t>使役動詞知覚動詞</t>
  </si>
  <si>
    <t>知覚動詞と使役動詞</t>
  </si>
  <si>
    <t>不定詞 知覚動詞</t>
  </si>
  <si>
    <t>使役動詞、知覚動詞</t>
  </si>
  <si>
    <t>知覚使役動詞</t>
  </si>
  <si>
    <t>知覚動詞の後ろ</t>
  </si>
  <si>
    <t>see ing形</t>
  </si>
  <si>
    <t>“i saw him ___ the room.” a. entered b. entering c. to enter d. enter</t>
  </si>
  <si>
    <t>受動態 知覚動詞</t>
  </si>
  <si>
    <t>知覚動詞 使い方</t>
  </si>
  <si>
    <t>知覚動詞 受け身</t>
  </si>
  <si>
    <t>知覚動詞使い方</t>
  </si>
  <si>
    <t>見かけた 英語</t>
  </si>
  <si>
    <t>hear watch</t>
  </si>
  <si>
    <t>i see he</t>
  </si>
  <si>
    <t>invited 原形</t>
  </si>
  <si>
    <t>see ing</t>
  </si>
  <si>
    <t>watch ing形</t>
  </si>
  <si>
    <t>使役知覚動詞とは</t>
  </si>
  <si>
    <t>原型不定詞とは</t>
  </si>
  <si>
    <t>感覚動詞とは</t>
  </si>
  <si>
    <t>知覚 英語</t>
  </si>
  <si>
    <t>知覚動詞 o c</t>
  </si>
  <si>
    <t>知覚動詞 svoc</t>
  </si>
  <si>
    <t>知覚動詞 to</t>
  </si>
  <si>
    <t>知覚動詞 ルール</t>
  </si>
  <si>
    <t>知覚動詞 一覧</t>
  </si>
  <si>
    <t>知覚動詞 例文</t>
  </si>
  <si>
    <t>知覚動詞 動詞の原形</t>
  </si>
  <si>
    <t>知覚動詞 原型</t>
  </si>
  <si>
    <t>知覚動詞 原型 進行形 違い</t>
  </si>
  <si>
    <t>知覚動詞 原形</t>
  </si>
  <si>
    <t>知覚動詞 原形 ing 違い</t>
  </si>
  <si>
    <t>知覚動詞 原形不定詞 なぜ</t>
  </si>
  <si>
    <t>知覚動詞 用法</t>
  </si>
  <si>
    <t>知覚動詞のあと</t>
  </si>
  <si>
    <t>知覚同士</t>
  </si>
  <si>
    <t>知覚語</t>
  </si>
  <si>
    <t>英語 知覚動詞とは</t>
  </si>
  <si>
    <t>近く同士</t>
  </si>
  <si>
    <t>neither do i</t>
  </si>
  <si>
    <t>either neither 違い</t>
  </si>
  <si>
    <t>neither do i 意味</t>
  </si>
  <si>
    <t>neither 意味</t>
  </si>
  <si>
    <t>neither either 違い</t>
  </si>
  <si>
    <t>neither 使い方</t>
  </si>
  <si>
    <t>neither と eitherの違い</t>
  </si>
  <si>
    <t>neither a nor b</t>
  </si>
  <si>
    <t>neither i do</t>
  </si>
  <si>
    <t>so do i 意味</t>
  </si>
  <si>
    <t>either or 意味</t>
  </si>
  <si>
    <t>either 意味</t>
  </si>
  <si>
    <t>neither do i 使い方</t>
  </si>
  <si>
    <t>both 使い方</t>
  </si>
  <si>
    <t>neither</t>
  </si>
  <si>
    <t>neither do</t>
  </si>
  <si>
    <t>noneとneitherの違い</t>
  </si>
  <si>
    <t>so do i</t>
  </si>
  <si>
    <t>either do i</t>
  </si>
  <si>
    <t>neither nor 意味</t>
  </si>
  <si>
    <t>nether do i</t>
  </si>
  <si>
    <t>none neither 違い</t>
  </si>
  <si>
    <t>both</t>
  </si>
  <si>
    <t>both 副詞</t>
  </si>
  <si>
    <t>either do i 意味</t>
  </si>
  <si>
    <t>either or</t>
  </si>
  <si>
    <t>eitherとneitherの違い</t>
  </si>
  <si>
    <t>eithter 意味</t>
  </si>
  <si>
    <t>neither can i</t>
  </si>
  <si>
    <t>neither did i</t>
  </si>
  <si>
    <t>neither have i</t>
  </si>
  <si>
    <t>neither i can</t>
  </si>
  <si>
    <t>neither none 違い</t>
  </si>
  <si>
    <t>neither of 例文</t>
  </si>
  <si>
    <t>niether do i</t>
  </si>
  <si>
    <t>だけでなく 英語</t>
  </si>
  <si>
    <t>もしくは 英語</t>
  </si>
  <si>
    <t>ニーザードゥーアイ</t>
  </si>
  <si>
    <t>and neither</t>
  </si>
  <si>
    <t>and neither do i</t>
  </si>
  <si>
    <t>as well as doing</t>
  </si>
  <si>
    <t>both i and my friend</t>
  </si>
  <si>
    <t>both is are どっち</t>
  </si>
  <si>
    <t>both 意味</t>
  </si>
  <si>
    <t>but i also</t>
  </si>
  <si>
    <t>do neither</t>
  </si>
  <si>
    <t>either</t>
  </si>
  <si>
    <t>either a nor b</t>
  </si>
  <si>
    <t>either neither 使い分け</t>
  </si>
  <si>
    <t>either or 使い方</t>
  </si>
  <si>
    <t>either とneitherの違い</t>
  </si>
  <si>
    <t>either 否定文</t>
  </si>
  <si>
    <t>ether or</t>
  </si>
  <si>
    <t>i do too</t>
  </si>
  <si>
    <t>in both</t>
  </si>
  <si>
    <t>me neither 意味</t>
  </si>
  <si>
    <t>neigter</t>
  </si>
  <si>
    <t>neither are</t>
  </si>
  <si>
    <t>neither do i nor do i 違い</t>
  </si>
  <si>
    <t>neither do l</t>
  </si>
  <si>
    <t>neither either nor</t>
  </si>
  <si>
    <t>neither either 使い分け</t>
  </si>
  <si>
    <t>neither nor 使い方</t>
  </si>
  <si>
    <t>neither were</t>
  </si>
  <si>
    <t>neither 否定文</t>
  </si>
  <si>
    <t>neither 文頭</t>
  </si>
  <si>
    <t>neither. 意味</t>
  </si>
  <si>
    <t>neitherとeitherの違い</t>
  </si>
  <si>
    <t>neither使い方</t>
  </si>
  <si>
    <t>neither意味</t>
  </si>
  <si>
    <t>nethier do i</t>
  </si>
  <si>
    <t>nither do i</t>
  </si>
  <si>
    <t>nor 使い方</t>
  </si>
  <si>
    <t>norとor</t>
  </si>
  <si>
    <t>not either</t>
  </si>
  <si>
    <t>not only but also 主語</t>
  </si>
  <si>
    <t>or</t>
  </si>
  <si>
    <t>so do i 否定</t>
  </si>
  <si>
    <t>so do i 文法</t>
  </si>
  <si>
    <t>so either</t>
  </si>
  <si>
    <t>so i do</t>
  </si>
  <si>
    <t>〜ではなく</t>
  </si>
  <si>
    <t>あるいは 英語</t>
  </si>
  <si>
    <t>どちらとも</t>
  </si>
  <si>
    <t>接続詞 英語 一覧</t>
  </si>
  <si>
    <t>接続詩 英語</t>
  </si>
  <si>
    <t>英語接続詞</t>
  </si>
  <si>
    <t>英作文 大学受験</t>
  </si>
  <si>
    <t>英 作文 添削 大学 受験</t>
  </si>
  <si>
    <t>都立入試 リスニング</t>
  </si>
  <si>
    <t>都立高校入試 リスニング対策</t>
  </si>
  <si>
    <t>都立入試リスニング</t>
  </si>
  <si>
    <t>感嘆 意味</t>
  </si>
  <si>
    <t>what a</t>
  </si>
  <si>
    <t>感嘆意味</t>
  </si>
  <si>
    <t>感嘆とは</t>
  </si>
  <si>
    <t>感嘆文 whatとhowの違い</t>
  </si>
  <si>
    <t>what a how 違い</t>
  </si>
  <si>
    <t>whatとhowの違い 感嘆文</t>
  </si>
  <si>
    <t>感嘆文 how what 違い</t>
  </si>
  <si>
    <t>how what 違い 感嘆文</t>
  </si>
  <si>
    <t>howとwhatの違い 感嘆文</t>
  </si>
  <si>
    <t>how what 感嘆文 違い</t>
  </si>
  <si>
    <t>what a とhowの違い</t>
  </si>
  <si>
    <t>感嘆 詞 how what 違い</t>
  </si>
  <si>
    <t>英語 感嘆文 howとwhatの違い</t>
  </si>
  <si>
    <t>what a how a 違い</t>
  </si>
  <si>
    <t>what an</t>
  </si>
  <si>
    <t>感嘆文 英語 how what 違い</t>
  </si>
  <si>
    <t>感嘆文whatとhowの違い</t>
  </si>
  <si>
    <t>how what a 違い</t>
  </si>
  <si>
    <t>感嘆する</t>
  </si>
  <si>
    <t>感嘆詞 how what 違い</t>
  </si>
  <si>
    <t>what how 違い</t>
  </si>
  <si>
    <t>感嘆</t>
  </si>
  <si>
    <t>感嘆詞 what</t>
  </si>
  <si>
    <t>waht a</t>
  </si>
  <si>
    <t>what a 感嘆文</t>
  </si>
  <si>
    <t>what aとhowの違い</t>
  </si>
  <si>
    <t>意味 感嘆</t>
  </si>
  <si>
    <t>感嘆 how what 違い</t>
  </si>
  <si>
    <t>感嘆の意味</t>
  </si>
  <si>
    <t>感嘆文 howとwhatの違い</t>
  </si>
  <si>
    <t>感嘆文 はうとワットの違い</t>
  </si>
  <si>
    <t>感嘆文how what違い</t>
  </si>
  <si>
    <t>how とwhatの違い 感嘆文</t>
  </si>
  <si>
    <t>howとwhat aの違い</t>
  </si>
  <si>
    <t>what a what</t>
  </si>
  <si>
    <t>what a 例文</t>
  </si>
  <si>
    <t>what a 名詞</t>
  </si>
  <si>
    <t>what how 感嘆文 違い</t>
  </si>
  <si>
    <t>感嘆 詞 what how 違い</t>
  </si>
  <si>
    <t>感嘆いみ</t>
  </si>
  <si>
    <t>感嘆文 what how 使い分け</t>
  </si>
  <si>
    <t>感嘆文 what how 違い わかりやすく</t>
  </si>
  <si>
    <t>感嘆詞 what how 違い</t>
  </si>
  <si>
    <t>感嘆詞 whatとhowの使い分け</t>
  </si>
  <si>
    <t>英語 感嘆文</t>
  </si>
  <si>
    <t>how nice what nice 違い</t>
  </si>
  <si>
    <t>how 感嘆文 例文</t>
  </si>
  <si>
    <t>wahat a</t>
  </si>
  <si>
    <t>waht an</t>
  </si>
  <si>
    <t>what a an</t>
  </si>
  <si>
    <t>what a how a</t>
  </si>
  <si>
    <t>what a 形容詞 名詞 主語 動詞</t>
  </si>
  <si>
    <t>what a,</t>
  </si>
  <si>
    <t>what a...</t>
  </si>
  <si>
    <t>what how</t>
  </si>
  <si>
    <t>what how 違い 感嘆文</t>
  </si>
  <si>
    <t>what' a</t>
  </si>
  <si>
    <t>かんたんぶん</t>
  </si>
  <si>
    <t>何 英語</t>
  </si>
  <si>
    <t>感嘆 とは</t>
  </si>
  <si>
    <t>感嘆 意味 辞書</t>
  </si>
  <si>
    <t>感嘆 英語</t>
  </si>
  <si>
    <t>感嘆 辞書</t>
  </si>
  <si>
    <t>感嘆する 意味</t>
  </si>
  <si>
    <t>感嘆文 how what 使い分け</t>
  </si>
  <si>
    <t>感嘆文 howとwhatの使い分け</t>
  </si>
  <si>
    <t>感嘆文 ワットとハウの違い</t>
  </si>
  <si>
    <t>感嘆文 読み方</t>
  </si>
  <si>
    <t>感嘆文のhowとwhatの違い</t>
  </si>
  <si>
    <t>条件節</t>
  </si>
  <si>
    <t>条件節とは</t>
  </si>
  <si>
    <t>if 副詞節</t>
  </si>
  <si>
    <t>条件節 英語</t>
  </si>
  <si>
    <t>条件の副詞節とは</t>
  </si>
  <si>
    <t>雨が止んだら 英語</t>
  </si>
  <si>
    <t>if 副詞</t>
  </si>
  <si>
    <t>if 条件節</t>
  </si>
  <si>
    <t>if副詞節</t>
  </si>
  <si>
    <t>英語 条件節</t>
  </si>
  <si>
    <t>if sv</t>
  </si>
  <si>
    <t>if 用法</t>
  </si>
  <si>
    <t>ifの副詞節</t>
  </si>
  <si>
    <t>unless 意味</t>
  </si>
  <si>
    <t>when節 時制</t>
  </si>
  <si>
    <t>副詞節 日本語</t>
  </si>
  <si>
    <t>副詞節と名詞節 見分け方</t>
  </si>
  <si>
    <t>副詞節と名詞節の見分け方</t>
  </si>
  <si>
    <t>関係代名詞節</t>
  </si>
  <si>
    <t>関係代名詞節とは</t>
  </si>
  <si>
    <t>このよう にし て 英語 関係詞</t>
  </si>
  <si>
    <t>関係 代名詞 節</t>
  </si>
  <si>
    <t>this is the book which i bought yesterday</t>
  </si>
  <si>
    <t>関係代名詞 節</t>
  </si>
  <si>
    <t>現在完了 経験</t>
  </si>
  <si>
    <t>現在完了 経験 例文</t>
  </si>
  <si>
    <t>現在完了形 経験 例文</t>
  </si>
  <si>
    <t>現在完了経験</t>
  </si>
  <si>
    <t>英語 経験を表す現在完了</t>
  </si>
  <si>
    <t>現在完了形(経験)</t>
  </si>
  <si>
    <t>i've been to japan</t>
  </si>
  <si>
    <t>been 例文</t>
  </si>
  <si>
    <t>ever 過去分詞</t>
  </si>
  <si>
    <t>have you been to japan 意味</t>
  </si>
  <si>
    <t>have you ever been to japan 意味</t>
  </si>
  <si>
    <t>i have been in japan 意味</t>
  </si>
  <si>
    <t>i've been 使い方</t>
  </si>
  <si>
    <t>not have been</t>
  </si>
  <si>
    <t>to have been 意味</t>
  </si>
  <si>
    <t>あなたは今までに富士山に登ったことがありますか 英語</t>
  </si>
  <si>
    <t>何々したことがある 英語</t>
  </si>
  <si>
    <t>現在完了 回数</t>
  </si>
  <si>
    <t>現在完了形経験</t>
  </si>
  <si>
    <t>had been ing 意味</t>
  </si>
  <si>
    <t>はぶびーんいんぐ</t>
  </si>
  <si>
    <t>have been ing</t>
  </si>
  <si>
    <t>had been 意味</t>
  </si>
  <si>
    <t>hadbeen意味</t>
  </si>
  <si>
    <t>had been ving</t>
  </si>
  <si>
    <t>完了進行形</t>
  </si>
  <si>
    <t>has been ing 意味</t>
  </si>
  <si>
    <t>have been ing 意味</t>
  </si>
  <si>
    <t>have ing 意味</t>
  </si>
  <si>
    <t>過去完了形進行形</t>
  </si>
  <si>
    <t>can 動詞の原形</t>
  </si>
  <si>
    <t>助動詞 三単現</t>
  </si>
  <si>
    <t>助動詞 三単現のs</t>
  </si>
  <si>
    <t>can 原型</t>
  </si>
  <si>
    <t>can 三人称</t>
  </si>
  <si>
    <t>can三単現</t>
  </si>
  <si>
    <t>can 動詞</t>
  </si>
  <si>
    <t>三単現のs can</t>
  </si>
  <si>
    <t>助動詞 一覧 英語</t>
  </si>
  <si>
    <t>play 三単現のs</t>
  </si>
  <si>
    <t>can 何動詞</t>
  </si>
  <si>
    <t>can何詞</t>
  </si>
  <si>
    <t>三単現 can</t>
  </si>
  <si>
    <t>can 何詞</t>
  </si>
  <si>
    <t>plays 名詞</t>
  </si>
  <si>
    <t>三単現のs 助動詞</t>
  </si>
  <si>
    <t>助動詞 三人称単数</t>
  </si>
  <si>
    <t>英語の三人称単数とは</t>
  </si>
  <si>
    <t>can you s</t>
  </si>
  <si>
    <t>canは何詞</t>
  </si>
  <si>
    <t>三人称 can</t>
  </si>
  <si>
    <t>三人称単数とは 英語</t>
  </si>
  <si>
    <t>burt 意味</t>
  </si>
  <si>
    <t>can plays</t>
  </si>
  <si>
    <t>can 三人称単数のs</t>
  </si>
  <si>
    <t>canは動詞</t>
  </si>
  <si>
    <t>play plays 違い</t>
  </si>
  <si>
    <t>中一現在進行形</t>
  </si>
  <si>
    <t>英語 三人称単数 とは</t>
  </si>
  <si>
    <t>3単元のsとは</t>
  </si>
  <si>
    <t>can playing</t>
  </si>
  <si>
    <t>can s</t>
  </si>
  <si>
    <t>can very</t>
  </si>
  <si>
    <t>can 動詞？</t>
  </si>
  <si>
    <t>can't we</t>
  </si>
  <si>
    <t>cannot be</t>
  </si>
  <si>
    <t>can何動詞</t>
  </si>
  <si>
    <t>could very well</t>
  </si>
  <si>
    <t>how can 答え方</t>
  </si>
  <si>
    <t>i can well</t>
  </si>
  <si>
    <t>play とplaysの違い</t>
  </si>
  <si>
    <t>playとplaysの違い</t>
  </si>
  <si>
    <t>they play tennis</t>
  </si>
  <si>
    <t>さんたんげんのs</t>
  </si>
  <si>
    <t>せつめい</t>
  </si>
  <si>
    <t>助動詞一覧英語</t>
  </si>
  <si>
    <t>英語の助動詞一覧</t>
  </si>
  <si>
    <t>英語助動詞一覧</t>
  </si>
  <si>
    <t>is there 疑問文</t>
  </si>
  <si>
    <t>there is 疑問文</t>
  </si>
  <si>
    <t>is there are there 違い 疑問文</t>
  </si>
  <si>
    <t>there 疑問文</t>
  </si>
  <si>
    <t>progress 動詞</t>
  </si>
  <si>
    <t>there are 疑問文</t>
  </si>
  <si>
    <t>there疑問文</t>
  </si>
  <si>
    <t>of 使い方</t>
  </si>
  <si>
    <t>ofの使い方</t>
  </si>
  <si>
    <t>of使い方</t>
  </si>
  <si>
    <t>の 英語</t>
  </si>
  <si>
    <t>～の 英語</t>
  </si>
  <si>
    <t>所有のof</t>
  </si>
  <si>
    <t>of 所有</t>
  </si>
  <si>
    <t>主格所有格目的格とは</t>
  </si>
  <si>
    <t>英語ofの使い方</t>
  </si>
  <si>
    <t>of 英語 使い方</t>
  </si>
  <si>
    <t>〜の 英語</t>
  </si>
  <si>
    <t>英語 所有格 一覧</t>
  </si>
  <si>
    <t>of の使い方</t>
  </si>
  <si>
    <t>of 所属</t>
  </si>
  <si>
    <t>の英語</t>
  </si>
  <si>
    <t>所属 英語 略</t>
  </si>
  <si>
    <t>所有形容詞 英語</t>
  </si>
  <si>
    <t>英語の</t>
  </si>
  <si>
    <t>is of 意味</t>
  </si>
  <si>
    <t>of使い方 英語</t>
  </si>
  <si>
    <t>s 使い方 名前</t>
  </si>
  <si>
    <t>the of</t>
  </si>
  <si>
    <t>〇〇of〇〇 意味</t>
  </si>
  <si>
    <t>〇〇の 英語</t>
  </si>
  <si>
    <t>の使い方 英語</t>
  </si>
  <si>
    <t>所有格 表</t>
  </si>
  <si>
    <t>英語 of 使い方</t>
  </si>
  <si>
    <t>英語 〜の</t>
  </si>
  <si>
    <t>英語での</t>
  </si>
  <si>
    <t>目的を表す不定詞</t>
  </si>
  <si>
    <t>in order to 名詞</t>
  </si>
  <si>
    <t>in order to to不定詞 違い</t>
  </si>
  <si>
    <t>in order to 用法</t>
  </si>
  <si>
    <t>不定詞の目的語</t>
  </si>
  <si>
    <t>in order for 人 to不定詞</t>
  </si>
  <si>
    <t>in order to 何詞</t>
  </si>
  <si>
    <t>order to v</t>
  </si>
  <si>
    <t>inorder to 意味</t>
  </si>
  <si>
    <t>目的？</t>
  </si>
  <si>
    <t>every any 違い</t>
  </si>
  <si>
    <t>any every 違い</t>
  </si>
  <si>
    <t>any every 単数</t>
  </si>
  <si>
    <t>any some every 違い</t>
  </si>
  <si>
    <t>any 品詞</t>
  </si>
  <si>
    <t>every any some</t>
  </si>
  <si>
    <t>all in japanese language</t>
  </si>
  <si>
    <t>any no</t>
  </si>
  <si>
    <t>every any</t>
  </si>
  <si>
    <t>noとanyの違い</t>
  </si>
  <si>
    <t>some any every</t>
  </si>
  <si>
    <t>any none</t>
  </si>
  <si>
    <t>all 品詞</t>
  </si>
  <si>
    <t>any all 違い</t>
  </si>
  <si>
    <t>any every some</t>
  </si>
  <si>
    <t>every 使い方</t>
  </si>
  <si>
    <t>no every</t>
  </si>
  <si>
    <t>some everyone</t>
  </si>
  <si>
    <t>all</t>
  </si>
  <si>
    <t>all any 違い</t>
  </si>
  <si>
    <t>all be動詞</t>
  </si>
  <si>
    <t>all most all</t>
  </si>
  <si>
    <t>all 前置詞</t>
  </si>
  <si>
    <t>any every</t>
  </si>
  <si>
    <t>any no 使い分け</t>
  </si>
  <si>
    <t>any some every no</t>
  </si>
  <si>
    <t>any some no</t>
  </si>
  <si>
    <t>body複数形</t>
  </si>
  <si>
    <t>every all any 違い</t>
  </si>
  <si>
    <t>every others</t>
  </si>
  <si>
    <t>every some any</t>
  </si>
  <si>
    <t>everyone no one</t>
  </si>
  <si>
    <t>everyがつく単語</t>
  </si>
  <si>
    <t>every読み方</t>
  </si>
  <si>
    <t>for every</t>
  </si>
  <si>
    <t>japanese word for all</t>
  </si>
  <si>
    <t>no some</t>
  </si>
  <si>
    <t>none any</t>
  </si>
  <si>
    <t>progress品詞</t>
  </si>
  <si>
    <t>some no</t>
  </si>
  <si>
    <t>some の後 単数 複数</t>
  </si>
  <si>
    <t>いっさいとは</t>
  </si>
  <si>
    <t>全く 品詞</t>
  </si>
  <si>
    <t>平叙文 読み方</t>
  </si>
  <si>
    <t>play 現在進行形</t>
  </si>
  <si>
    <t>playの現在進行形</t>
  </si>
  <si>
    <t>play現在進行形</t>
  </si>
  <si>
    <t>play 進行形</t>
  </si>
  <si>
    <t>ing形</t>
  </si>
  <si>
    <t>プレイの現在進行形</t>
  </si>
  <si>
    <t>プレイ 現在進行形</t>
  </si>
  <si>
    <t>プレイ 進行形</t>
  </si>
  <si>
    <t>children be動詞</t>
  </si>
  <si>
    <t>play進行形</t>
  </si>
  <si>
    <t>平叙○</t>
  </si>
  <si>
    <t>現在進行形 play</t>
  </si>
  <si>
    <t>play の現在進行形</t>
  </si>
  <si>
    <t>play 現在進行系</t>
  </si>
  <si>
    <t>プレイの進行形</t>
  </si>
  <si>
    <t>play ing</t>
  </si>
  <si>
    <t>プレイ現在進行形</t>
  </si>
  <si>
    <t>現在進行形 アクティビティ</t>
  </si>
  <si>
    <t>肯定文とは</t>
  </si>
  <si>
    <t>play ing形</t>
  </si>
  <si>
    <t>play 変化形</t>
  </si>
  <si>
    <t>playのing形</t>
  </si>
  <si>
    <t>play ing なぜ</t>
  </si>
  <si>
    <t>○ 事 進行</t>
  </si>
  <si>
    <t>ビー動詞 現在進行形</t>
  </si>
  <si>
    <t>ing 形</t>
  </si>
  <si>
    <t>プレイ中 英語</t>
  </si>
  <si>
    <t>平叙形とは</t>
  </si>
  <si>
    <t>現在形 例文</t>
  </si>
  <si>
    <t>英語 ing系</t>
  </si>
  <si>
    <t>英語ing意味</t>
  </si>
  <si>
    <t>study 現在進行形</t>
  </si>
  <si>
    <t>studyのing形</t>
  </si>
  <si>
    <t>study現在進行形</t>
  </si>
  <si>
    <t>ingの前にbe動詞</t>
  </si>
  <si>
    <t>studyの現在進行形</t>
  </si>
  <si>
    <t>study の現在進行形</t>
  </si>
  <si>
    <t>現在進行形 study</t>
  </si>
  <si>
    <t>busy 現在進行形</t>
  </si>
  <si>
    <t>busy 進行形</t>
  </si>
  <si>
    <t>stady 現在進行形</t>
  </si>
  <si>
    <t>study 現在進行形 なぜ</t>
  </si>
  <si>
    <t>study 現在進行系</t>
  </si>
  <si>
    <t>study 進行形</t>
  </si>
  <si>
    <t>現在形 英語 例文</t>
  </si>
  <si>
    <t>現在進行形 be動詞がない</t>
  </si>
  <si>
    <t>is from</t>
  </si>
  <si>
    <t>he is from</t>
  </si>
  <si>
    <t>be from 意味</t>
  </si>
  <si>
    <t>from 動詞</t>
  </si>
  <si>
    <t>fromは動詞</t>
  </si>
  <si>
    <t>is from 意味</t>
  </si>
  <si>
    <t>from〇〇 意味</t>
  </si>
  <si>
    <t>this is from</t>
  </si>
  <si>
    <t>〇〇から 英語</t>
  </si>
  <si>
    <t>fromは動詞？</t>
  </si>
  <si>
    <t>私はアメリカ出身ではありません 英語</t>
  </si>
  <si>
    <t>from</t>
  </si>
  <si>
    <t>from動詞</t>
  </si>
  <si>
    <t>she is from</t>
  </si>
  <si>
    <t>～から 英語</t>
  </si>
  <si>
    <t>being from</t>
  </si>
  <si>
    <t>from 〇〇 意味</t>
  </si>
  <si>
    <t>fromとは</t>
  </si>
  <si>
    <t>たから 英語</t>
  </si>
  <si>
    <t>中1 英語 英文</t>
  </si>
  <si>
    <t>澤 英語</t>
  </si>
  <si>
    <t>from of</t>
  </si>
  <si>
    <t>from tokyo</t>
  </si>
  <si>
    <t>from と by の違い</t>
  </si>
  <si>
    <t>from とは,,,,,</t>
  </si>
  <si>
    <t>from 例文</t>
  </si>
  <si>
    <t>from 動詞じゃない</t>
  </si>
  <si>
    <t>from:</t>
  </si>
  <si>
    <t>from意味</t>
  </si>
  <si>
    <t>i amfrom</t>
  </si>
  <si>
    <t>to from 意味</t>
  </si>
  <si>
    <t>◯◯から 英語</t>
  </si>
  <si>
    <t>〜から 英語</t>
  </si>
  <si>
    <t>かむふろーむ意味</t>
  </si>
  <si>
    <t>からの 英語</t>
  </si>
  <si>
    <t>たから英語</t>
  </si>
  <si>
    <t>よりを英語で</t>
  </si>
  <si>
    <t>を英語で</t>
  </si>
  <si>
    <t>a 形容詞</t>
  </si>
  <si>
    <t>a 形容詞 名詞</t>
  </si>
  <si>
    <t>英語 形容詞 順番</t>
  </si>
  <si>
    <t>形容詞の前にa</t>
  </si>
  <si>
    <t>形容詞は名詞の前</t>
  </si>
  <si>
    <t>progress 名詞</t>
  </si>
  <si>
    <t>progress 形容詞</t>
  </si>
  <si>
    <t>形容詞プラス名詞</t>
  </si>
  <si>
    <t>a形容詞</t>
  </si>
  <si>
    <t>英語 形容詞の前</t>
  </si>
  <si>
    <t>形容詞 名詞の前</t>
  </si>
  <si>
    <t>形容詞の前にくるもの</t>
  </si>
  <si>
    <t>形容詞＋名詞</t>
  </si>
  <si>
    <t>名詞の前</t>
  </si>
  <si>
    <t>形容詞 a</t>
  </si>
  <si>
    <t>形容詞 a 名詞</t>
  </si>
  <si>
    <t>形容詞 名詞 英語</t>
  </si>
  <si>
    <t>形容詞から名詞</t>
  </si>
  <si>
    <t>形容詞の前</t>
  </si>
  <si>
    <t>名詞の前に形容詞</t>
  </si>
  <si>
    <t>英語 形容詞の順番</t>
  </si>
  <si>
    <t>support 形容詞</t>
  </si>
  <si>
    <t>名詞 形容詞</t>
  </si>
  <si>
    <t>形容名詞</t>
  </si>
  <si>
    <t>形容詞 名前</t>
  </si>
  <si>
    <t>形容詞の前はbe動詞</t>
  </si>
  <si>
    <t>形容詞を名詞にする</t>
  </si>
  <si>
    <t>英語形容詞の位置</t>
  </si>
  <si>
    <t>as asの間に名詞</t>
  </si>
  <si>
    <t>support 名詞</t>
  </si>
  <si>
    <t>名詞が形容詞になる</t>
  </si>
  <si>
    <t>名詞のあとに形容詞</t>
  </si>
  <si>
    <t>名詞の前に来るもの</t>
  </si>
  <si>
    <t>名詞の後ろ</t>
  </si>
  <si>
    <t>名詞形容詞</t>
  </si>
  <si>
    <t>形容詞 冠詞 名詞</t>
  </si>
  <si>
    <t>形容詞 動詞の前</t>
  </si>
  <si>
    <t>形容詞 名詞化</t>
  </si>
  <si>
    <t>形容詞 名詞化 英語</t>
  </si>
  <si>
    <t>形容詞 形容詞 名詞</t>
  </si>
  <si>
    <t>形容詞 語順</t>
  </si>
  <si>
    <t>形容詞 順番 英語</t>
  </si>
  <si>
    <t>形容詞+名詞</t>
  </si>
  <si>
    <t>形容詞と名詞</t>
  </si>
  <si>
    <t>形容詞の前に副詞</t>
  </si>
  <si>
    <t>形容詞の名詞化</t>
  </si>
  <si>
    <t>英語 形容詞 位置</t>
  </si>
  <si>
    <t>英語 形容詞 名詞</t>
  </si>
  <si>
    <t>英語 形容詞のあと</t>
  </si>
  <si>
    <t>英語形容詞の順番</t>
  </si>
  <si>
    <t>i have a cat</t>
  </si>
  <si>
    <t>have助動詞</t>
  </si>
  <si>
    <t>have a cat</t>
  </si>
  <si>
    <t>we have a cat</t>
  </si>
  <si>
    <t>はふとぅー 疑問文</t>
  </si>
  <si>
    <t>have cat</t>
  </si>
  <si>
    <t>i am do not</t>
  </si>
  <si>
    <t>i have a cat.</t>
  </si>
  <si>
    <t>一般動詞 疑問文</t>
  </si>
  <si>
    <t>一般動詞の疑問文</t>
  </si>
  <si>
    <t>否定文の作り方</t>
  </si>
  <si>
    <t>疑問文 一般動詞</t>
  </si>
  <si>
    <t>what color</t>
  </si>
  <si>
    <t>これは何色ですか 英語</t>
  </si>
  <si>
    <t>何色 英語</t>
  </si>
  <si>
    <t>何色ですか 英語</t>
  </si>
  <si>
    <t>color 複数形</t>
  </si>
  <si>
    <t>何色？ 英語</t>
  </si>
  <si>
    <t>この色は何色ですか 英語</t>
  </si>
  <si>
    <t>それは何色ですか 英語</t>
  </si>
  <si>
    <t>英語何色</t>
  </si>
  <si>
    <t>what color is it</t>
  </si>
  <si>
    <t>what color is it 意味</t>
  </si>
  <si>
    <t>what color?</t>
  </si>
  <si>
    <t>どんな色 英語</t>
  </si>
  <si>
    <t>英語 何色</t>
  </si>
  <si>
    <t>what's color</t>
  </si>
  <si>
    <t>何色英語</t>
  </si>
  <si>
    <t>progress 品詞</t>
  </si>
  <si>
    <t>これは何色 英語</t>
  </si>
  <si>
    <t>何色が欲しいですか 英語</t>
  </si>
  <si>
    <t>color複数形</t>
  </si>
  <si>
    <t>is it a color</t>
  </si>
  <si>
    <t>what color is it?</t>
  </si>
  <si>
    <t>whatcolor</t>
  </si>
  <si>
    <t>何色がいいですか 英語</t>
  </si>
  <si>
    <t>調色 英語</t>
  </si>
  <si>
    <t>color defenition</t>
  </si>
  <si>
    <t>color 動詞</t>
  </si>
  <si>
    <t>support 何詞</t>
  </si>
  <si>
    <t>what clour</t>
  </si>
  <si>
    <t>what colo</t>
  </si>
  <si>
    <t>what color does</t>
  </si>
  <si>
    <t>what color is</t>
  </si>
  <si>
    <t>what color it is</t>
  </si>
  <si>
    <t>what colors</t>
  </si>
  <si>
    <t>what colour</t>
  </si>
  <si>
    <t>what colur</t>
  </si>
  <si>
    <t>what is it color</t>
  </si>
  <si>
    <t>what is that</t>
  </si>
  <si>
    <t>what’s the color</t>
  </si>
  <si>
    <t>which color</t>
  </si>
  <si>
    <t>どんな色ですか 英語</t>
  </si>
  <si>
    <t>何色</t>
  </si>
  <si>
    <t>何色がありますか？</t>
  </si>
  <si>
    <t>何色の何</t>
  </si>
  <si>
    <t>色 英語 複数形</t>
  </si>
  <si>
    <t>色英語</t>
  </si>
  <si>
    <t>study ing形</t>
  </si>
  <si>
    <t>svo英語</t>
  </si>
  <si>
    <t>中学英語 文型</t>
  </si>
  <si>
    <t>分詞 品詞</t>
  </si>
  <si>
    <t>分詞と動名詞の見分け方</t>
  </si>
  <si>
    <t>分詞句</t>
  </si>
  <si>
    <t>動名詞 不定詞 動詞</t>
  </si>
  <si>
    <t>品詞と意味</t>
  </si>
  <si>
    <t>目的語 英語</t>
  </si>
  <si>
    <t>目的語 補語とは</t>
  </si>
  <si>
    <t>英語 第三文型</t>
  </si>
  <si>
    <t>算数塾 小学生 オンライン</t>
  </si>
  <si>
    <t>オンライン 個別 指導 小学生</t>
  </si>
  <si>
    <t>オンライン 算数 小学生</t>
  </si>
  <si>
    <t>小学生 算数 オンライン</t>
  </si>
  <si>
    <t>算数 オンライン塾</t>
  </si>
  <si>
    <t>算数 個別 指導 小学生</t>
  </si>
  <si>
    <t>算数オンライン塾</t>
  </si>
  <si>
    <t>算数 オンライン 小学生</t>
  </si>
  <si>
    <t>算数 個別指導 小学生</t>
  </si>
  <si>
    <t>オンライン塾 中学受験</t>
  </si>
  <si>
    <t>オンライン 塾 中学受験</t>
  </si>
  <si>
    <t>中学への算数 使い方</t>
  </si>
  <si>
    <t>受験算数ウェブ授業</t>
  </si>
  <si>
    <t>国語 復習</t>
  </si>
  <si>
    <t>国語 復習の仕方</t>
  </si>
  <si>
    <t>国語 復習方法</t>
  </si>
  <si>
    <t>国語 模試 コツ</t>
  </si>
  <si>
    <t>国語 模試 復習</t>
  </si>
  <si>
    <t>国語 模試 復習ノート</t>
  </si>
  <si>
    <t>国語 模試直し やり方</t>
  </si>
  <si>
    <t>国語復習の仕方</t>
  </si>
  <si>
    <t>国語模試 復習方法</t>
  </si>
  <si>
    <t>模試 国語 復習</t>
  </si>
  <si>
    <t>狭く深く 言い換え</t>
  </si>
  <si>
    <t>中学受験 社会 勉強法</t>
  </si>
  <si>
    <t>テスト 社会</t>
  </si>
  <si>
    <t>中3 社会</t>
  </si>
  <si>
    <t>中3社会</t>
  </si>
  <si>
    <t>中受 社会 勉強法</t>
  </si>
  <si>
    <t>中学 勉強法 社会</t>
  </si>
  <si>
    <t>中学 社会 勉強法</t>
  </si>
  <si>
    <t>中学 社会 勉強法 受験</t>
  </si>
  <si>
    <t>中学 社会科 勉強法</t>
  </si>
  <si>
    <t>中学受験 新聞 いつから</t>
  </si>
  <si>
    <t>中学受験 理科 社会 いつから</t>
  </si>
  <si>
    <t>中学受験 理科社会 いつから</t>
  </si>
  <si>
    <t>中学受験 社会 内容</t>
  </si>
  <si>
    <t>中学受験 社会 勉強法 6年</t>
  </si>
  <si>
    <t>中学受験 社会 間に合わない</t>
  </si>
  <si>
    <t>中学生 勉強法 社会</t>
  </si>
  <si>
    <t>中学生 受験 社会 勉強法</t>
  </si>
  <si>
    <t>中学生 社会 勉強方法</t>
  </si>
  <si>
    <t>中学生 社会 勉強法</t>
  </si>
  <si>
    <t>中学生 社会科 勉強法</t>
  </si>
  <si>
    <t>中学生入試</t>
  </si>
  <si>
    <t>中学生社会勉強方法</t>
  </si>
  <si>
    <t>社会 いつから</t>
  </si>
  <si>
    <t>社会 いつから勉強</t>
  </si>
  <si>
    <t>社会 まとめ 中学</t>
  </si>
  <si>
    <t>社会 中学 勉強法</t>
  </si>
  <si>
    <t>社会 中学受験 勉強方法</t>
  </si>
  <si>
    <t>社会 勉強方法</t>
  </si>
  <si>
    <t>社会 勉強法 中学生</t>
  </si>
  <si>
    <t>社会 受験対策</t>
  </si>
  <si>
    <t>社会のテスト</t>
  </si>
  <si>
    <t>社会の勉強</t>
  </si>
  <si>
    <t>社会の勉強法</t>
  </si>
  <si>
    <t>社会の覚え方中学生</t>
  </si>
  <si>
    <t>社会テスト</t>
  </si>
  <si>
    <t>社会勉強</t>
  </si>
  <si>
    <t>社会勉強仕方</t>
  </si>
  <si>
    <t>社会勉強方法</t>
  </si>
  <si>
    <t>社会勉強法</t>
  </si>
  <si>
    <t>社会勉強法 中学生</t>
  </si>
  <si>
    <t>社会受験対策</t>
  </si>
  <si>
    <t>社会科 中学 勉強方法</t>
  </si>
  <si>
    <t>賢くなるには</t>
  </si>
  <si>
    <t>中学社会</t>
  </si>
  <si>
    <t>中３社会</t>
  </si>
  <si>
    <t>共通テスト情報対策</t>
  </si>
  <si>
    <t>受験のため</t>
  </si>
  <si>
    <t>受験勉強</t>
  </si>
  <si>
    <t>歴史の勉強法</t>
  </si>
  <si>
    <t>続き</t>
  </si>
  <si>
    <t>都立入試 社会 勉強法</t>
  </si>
  <si>
    <t>高校入試 理科 社会 勉強法</t>
  </si>
  <si>
    <t>リライト 英語</t>
  </si>
  <si>
    <t>英語塾 高校生</t>
  </si>
  <si>
    <t>did地区</t>
  </si>
  <si>
    <t>re-write</t>
  </si>
  <si>
    <t>re:write</t>
  </si>
  <si>
    <t>ready 英語</t>
  </si>
  <si>
    <t>rewrite 英語</t>
  </si>
  <si>
    <t>rwi</t>
  </si>
  <si>
    <t>イールート</t>
  </si>
  <si>
    <t>ゼミ</t>
  </si>
  <si>
    <t>ニュートレジャー 英語</t>
  </si>
  <si>
    <t>リライト英語</t>
  </si>
  <si>
    <t>四ツ谷 中学受験</t>
  </si>
  <si>
    <t>四谷 中学受験</t>
  </si>
  <si>
    <t>四谷 塾</t>
  </si>
  <si>
    <t>四谷 学習塾</t>
  </si>
  <si>
    <t>四谷 高校受験</t>
  </si>
  <si>
    <t>新宿 大学受験 塾</t>
  </si>
  <si>
    <t>英語</t>
  </si>
  <si>
    <t>英語 リライト</t>
  </si>
  <si>
    <t>英語 個人塾</t>
  </si>
  <si>
    <t>英語リライト</t>
  </si>
  <si>
    <t>英語塾 大学受験</t>
  </si>
  <si>
    <t>高校英語 塾</t>
  </si>
  <si>
    <t>did で聞かれた時の答え方</t>
  </si>
  <si>
    <t>ing の 使い方 中学生</t>
  </si>
  <si>
    <t>ing 使い方</t>
  </si>
  <si>
    <t>refright</t>
  </si>
  <si>
    <t>rlght</t>
  </si>
  <si>
    <t>トレバラ treasureのバラエティ塾</t>
  </si>
  <si>
    <t>ニュートレジャー 塾</t>
  </si>
  <si>
    <t>リレイト 英語</t>
  </si>
  <si>
    <t>大学受験 塾 英語 だけ</t>
  </si>
  <si>
    <t>英 作文 塾</t>
  </si>
  <si>
    <t>英文リライト</t>
  </si>
  <si>
    <t>英語 予備校</t>
  </si>
  <si>
    <t>英語 塾 大学受験</t>
  </si>
  <si>
    <t>英語 過去形 ルール</t>
  </si>
  <si>
    <t>英語予備校</t>
  </si>
  <si>
    <t>英語専門塾 大学受験</t>
  </si>
  <si>
    <t>過去形 ing</t>
  </si>
  <si>
    <t>過去形 一覧</t>
  </si>
  <si>
    <t>過去形と過去進行形の見分け方</t>
  </si>
  <si>
    <t>be going to 不定詞</t>
  </si>
  <si>
    <t>new 名詞</t>
  </si>
  <si>
    <t>to be とは</t>
  </si>
  <si>
    <t>to be 名詞</t>
  </si>
  <si>
    <t>to be 意味</t>
  </si>
  <si>
    <t>to 名詞的用法</t>
  </si>
  <si>
    <t>to不定詞 名詞的用法</t>
  </si>
  <si>
    <t>want to 不定詞</t>
  </si>
  <si>
    <t>want to 名詞</t>
  </si>
  <si>
    <t>want to不定詞</t>
  </si>
  <si>
    <t>want 名詞 意味</t>
  </si>
  <si>
    <t>where to 意味</t>
  </si>
  <si>
    <t>〇 〇 のために 英語</t>
  </si>
  <si>
    <t>〇〇のため 英語</t>
  </si>
  <si>
    <t>〇〇のために 英語</t>
  </si>
  <si>
    <t>するために</t>
  </si>
  <si>
    <t>不定詞 want to</t>
  </si>
  <si>
    <t>不定詞 名詞的用法 目的語</t>
  </si>
  <si>
    <t>不定詞 時制</t>
  </si>
  <si>
    <t>不定詞 用法 見分け方</t>
  </si>
  <si>
    <t>不定詞 英語</t>
  </si>
  <si>
    <t>不定詞 英語で</t>
  </si>
  <si>
    <t>不定詞 補語</t>
  </si>
  <si>
    <t>不定詞 補語になる</t>
  </si>
  <si>
    <t>不定詞 見分け方 中学生</t>
  </si>
  <si>
    <t>不定詞が表す時</t>
  </si>
  <si>
    <t>不定詞の名詞的用法とは</t>
  </si>
  <si>
    <t>不定詞英語</t>
  </si>
  <si>
    <t>中1 英語 want to</t>
  </si>
  <si>
    <t>中学英語 不定詞</t>
  </si>
  <si>
    <t>何々の 品詞</t>
  </si>
  <si>
    <t>動詞的用法</t>
  </si>
  <si>
    <t>名詞的</t>
  </si>
  <si>
    <t>名詞的用法</t>
  </si>
  <si>
    <t>名詞的用法とは</t>
  </si>
  <si>
    <t>形容詞+to不定詞</t>
  </si>
  <si>
    <t>意味上の目的語とは</t>
  </si>
  <si>
    <t>的 熟語 4 文字</t>
  </si>
  <si>
    <t>英語 不定詞</t>
  </si>
  <si>
    <t>英語不定詞</t>
  </si>
  <si>
    <t>のために 英語</t>
  </si>
  <si>
    <t>不定 英語</t>
  </si>
  <si>
    <t>不定詞 三つの用法</t>
  </si>
  <si>
    <t>不定詞 三用法</t>
  </si>
  <si>
    <t>不定詞 形</t>
  </si>
  <si>
    <t>不定詞 解説</t>
  </si>
  <si>
    <t>不定詞3用法</t>
  </si>
  <si>
    <t>不定詞の三用法</t>
  </si>
  <si>
    <t>不定詞三用法</t>
  </si>
  <si>
    <t>不定詞解説</t>
  </si>
  <si>
    <t>中学2年生英語教科書</t>
  </si>
  <si>
    <t>何々より何々が好き 英語</t>
  </si>
  <si>
    <t>動名詞の用法</t>
  </si>
  <si>
    <t>～のために 英語</t>
  </si>
  <si>
    <t>プログレス 英語 教科書 採用校</t>
  </si>
  <si>
    <t>プログレス イン イングリッシュ 採用校</t>
  </si>
  <si>
    <t>progress 21</t>
  </si>
  <si>
    <t>progress in english</t>
  </si>
  <si>
    <t>progress in english 21</t>
  </si>
  <si>
    <t>progress in english 21 採用校</t>
  </si>
  <si>
    <t>progress in english 教科書</t>
  </si>
  <si>
    <t>progress in english21</t>
  </si>
  <si>
    <t>progress 教科書</t>
  </si>
  <si>
    <t>progress 英語 教科書</t>
  </si>
  <si>
    <t>プログレス</t>
  </si>
  <si>
    <t>プログレス 21</t>
  </si>
  <si>
    <t>プログレス イン イングリッシュ</t>
  </si>
  <si>
    <t>プログレス 教科書</t>
  </si>
  <si>
    <t>プログレス 英語 教科書</t>
  </si>
  <si>
    <t>プログレス21</t>
  </si>
  <si>
    <t>プログレス21 採用校</t>
  </si>
  <si>
    <t>プログレスインイングリッシュ</t>
  </si>
  <si>
    <t>プログレス教科書</t>
  </si>
  <si>
    <t>英語 プログレス</t>
  </si>
  <si>
    <t>英語 プログレス 教科書</t>
  </si>
  <si>
    <t>英語 教科書 プログレス</t>
  </si>
  <si>
    <t>progress english</t>
  </si>
  <si>
    <t>プログレス 英語</t>
  </si>
  <si>
    <t>プログレス21採用校</t>
  </si>
  <si>
    <t>プログレス英語</t>
  </si>
  <si>
    <t>中学受験 個別指導 オンライン</t>
  </si>
  <si>
    <t>算数オンライン</t>
  </si>
  <si>
    <t>youtube 塾</t>
  </si>
  <si>
    <t>オンライン だけで中学受験</t>
  </si>
  <si>
    <t>オンライン 中学受験 個別指導</t>
  </si>
  <si>
    <t>オンライン 個別指導 中学受験</t>
  </si>
  <si>
    <t>オンライン 算数</t>
  </si>
  <si>
    <t>オンライン 算数塾</t>
  </si>
  <si>
    <t>オンライン 進学塾 受験</t>
  </si>
  <si>
    <t>オンラインレッスン</t>
  </si>
  <si>
    <t>オンライン個別指導 中学受験</t>
  </si>
  <si>
    <t>オンライン塾</t>
  </si>
  <si>
    <t>オンライン家庭教師</t>
  </si>
  <si>
    <t>中1 数学</t>
  </si>
  <si>
    <t>中学受験 塾 オンライン</t>
  </si>
  <si>
    <t>中学受験 塾 併用</t>
  </si>
  <si>
    <t>中学受験 算数</t>
  </si>
  <si>
    <t>中学受験 算数 個別指導</t>
  </si>
  <si>
    <t>中学受験 算数 塾</t>
  </si>
  <si>
    <t>中学受験 算数 家庭教師 オンライン</t>
  </si>
  <si>
    <t>中学受験 算数塾</t>
  </si>
  <si>
    <t>個別 指導 算数</t>
  </si>
  <si>
    <t>個別指導 数学</t>
  </si>
  <si>
    <t>個別指導 算数</t>
  </si>
  <si>
    <t>個別指導塾 オンライン授業</t>
  </si>
  <si>
    <t>塾 ユーチューブ</t>
  </si>
  <si>
    <t>塾 算数だけ</t>
  </si>
  <si>
    <t>夏井算数塾</t>
  </si>
  <si>
    <t>日能研 授業料 免除</t>
  </si>
  <si>
    <t>算数</t>
  </si>
  <si>
    <t>算数 オンライン 塾</t>
  </si>
  <si>
    <t>算数 個別 指導</t>
  </si>
  <si>
    <t>算数 個別指導</t>
  </si>
  <si>
    <t>算数 個別指導 中学受験</t>
  </si>
  <si>
    <t>算数 塾 中学受験</t>
  </si>
  <si>
    <t>算数だけの塾</t>
  </si>
  <si>
    <t>算数個別塾</t>
  </si>
  <si>
    <t>算数個別指導 中学受験</t>
  </si>
  <si>
    <t>算数塾 オンライン</t>
  </si>
  <si>
    <t>算数塾 中学受験</t>
  </si>
  <si>
    <t>算数専門塾 中学受験</t>
  </si>
  <si>
    <t>算数 個別指導 中学受験 オンライン</t>
  </si>
  <si>
    <t>中学受験 オンライン 個別指導</t>
  </si>
  <si>
    <t>オンライン 中学受験</t>
  </si>
  <si>
    <t>オンライン 塾 中学 受験</t>
  </si>
  <si>
    <t>オンライン 塾 小学生 中学 受験</t>
  </si>
  <si>
    <t>オンライン中学受験</t>
  </si>
  <si>
    <t>オンライン授業 中学受験</t>
  </si>
  <si>
    <t>サピックス 算数 個別</t>
  </si>
  <si>
    <t>中学 受験 算数 オンライン</t>
  </si>
  <si>
    <t>中学受験 オンライン</t>
  </si>
  <si>
    <t>中学受験 オンライン 塾</t>
  </si>
  <si>
    <t>中学受験 オンライン塾</t>
  </si>
  <si>
    <t>中学受験 個別指導</t>
  </si>
  <si>
    <t>中学受験 算数 個別</t>
  </si>
  <si>
    <t>中学受験 算数だけ 塾</t>
  </si>
  <si>
    <t>中学受験個別算数</t>
  </si>
  <si>
    <t>中学受験専門塾</t>
  </si>
  <si>
    <t>中学受験算数オンライン</t>
  </si>
  <si>
    <t>中学受験算数個別</t>
  </si>
  <si>
    <t>個別 算数</t>
  </si>
  <si>
    <t>個別指導 オンライン 中学受験</t>
  </si>
  <si>
    <t>個別指導塾 算数</t>
  </si>
  <si>
    <t>個別算数</t>
  </si>
  <si>
    <t>塾 小学生 算数</t>
  </si>
  <si>
    <t>塾 算数</t>
  </si>
  <si>
    <t>夏井算数塾 口コミ</t>
  </si>
  <si>
    <t>数学塾 小学生</t>
  </si>
  <si>
    <t>社長向け 塾 オンライン</t>
  </si>
  <si>
    <t>算数 オンライン学習</t>
  </si>
  <si>
    <t>算数 個人塾</t>
  </si>
  <si>
    <t>算数 塾</t>
  </si>
  <si>
    <t>算数 塾 中学 受験</t>
  </si>
  <si>
    <t>算数 塾 小学生</t>
  </si>
  <si>
    <t>算数 専門塾</t>
  </si>
  <si>
    <t>算数 小学生 塾</t>
  </si>
  <si>
    <t>算数 特化 塾</t>
  </si>
  <si>
    <t>算数だけ 塾</t>
  </si>
  <si>
    <t>算数の塾</t>
  </si>
  <si>
    <t>算数個別</t>
  </si>
  <si>
    <t>算数個別指導塾</t>
  </si>
  <si>
    <t>算数塾</t>
  </si>
  <si>
    <t>算数塾 小学生</t>
  </si>
  <si>
    <t>算数塾 小学生 東京</t>
  </si>
  <si>
    <t>算数専門塾</t>
  </si>
  <si>
    <t>算数専門塾 小学生</t>
  </si>
  <si>
    <t>算数専門塾 東京</t>
  </si>
  <si>
    <t>算数教室 オンライン</t>
  </si>
  <si>
    <t>算数特化 塾</t>
  </si>
  <si>
    <t>計算 塾</t>
  </si>
  <si>
    <t>計算塾</t>
  </si>
  <si>
    <t>中学受験 見学 いつから</t>
  </si>
  <si>
    <t>中1塾</t>
  </si>
  <si>
    <t>中学 見学 いつから</t>
  </si>
  <si>
    <t>中学への算数 いつから</t>
  </si>
  <si>
    <t>中学入学説明会</t>
  </si>
  <si>
    <t>中学入試説明会 行くべき</t>
  </si>
  <si>
    <t>中学受験</t>
  </si>
  <si>
    <t>中学受験 塾 評判</t>
  </si>
  <si>
    <t>中学受験 女子</t>
  </si>
  <si>
    <t>中学受験 最終日</t>
  </si>
  <si>
    <t>中学受験組</t>
  </si>
  <si>
    <t>中学校 体験入学</t>
  </si>
  <si>
    <t>中学校見学 いつから</t>
  </si>
  <si>
    <t>冬期講習 中学生</t>
  </si>
  <si>
    <t>受験 時間</t>
  </si>
  <si>
    <t>学校見学</t>
  </si>
  <si>
    <t>学校説明会 中学</t>
  </si>
  <si>
    <t>小学校 入学 準備</t>
  </si>
  <si>
    <t>高校入学説明会</t>
  </si>
  <si>
    <t>国語 同じ問題を繰り返す</t>
  </si>
  <si>
    <t>現代文 同じ問題を解く</t>
  </si>
  <si>
    <t>tsutaya 過去問</t>
  </si>
  <si>
    <t>中学入試 国語 過去問</t>
  </si>
  <si>
    <t>中学受験 問題 国語</t>
  </si>
  <si>
    <t>中学受験 国語 文章問題</t>
  </si>
  <si>
    <t>中学受験 国語 過去問</t>
  </si>
  <si>
    <t>中学受験 過去 問 ダウンロード 国語</t>
  </si>
  <si>
    <t>中学受験 過去問 国語 繰り返し</t>
  </si>
  <si>
    <t>中学受験 過去問 繰り返し</t>
  </si>
  <si>
    <t>中学国語 長文読解問題 無料</t>
  </si>
  <si>
    <t>九州産業大学 過去問 英語</t>
  </si>
  <si>
    <t>二次試験 国語</t>
  </si>
  <si>
    <t>受験対策 国語</t>
  </si>
  <si>
    <t>同じ過去問 解く</t>
  </si>
  <si>
    <t>同じ過去問を繰り返す</t>
  </si>
  <si>
    <t>国語 私立入試</t>
  </si>
  <si>
    <t>国語 過去問 やり方</t>
  </si>
  <si>
    <t>国語 過去問 復習</t>
  </si>
  <si>
    <t>国語 過去問 直し方</t>
  </si>
  <si>
    <t>国語 過去問 解き直し</t>
  </si>
  <si>
    <t>国語の成績を上げる方法 中学受験</t>
  </si>
  <si>
    <t>国語問題解き方</t>
  </si>
  <si>
    <t>国語私立入試</t>
  </si>
  <si>
    <t>国語過去問解き方</t>
  </si>
  <si>
    <t>基本情報技術者試験 過去問</t>
  </si>
  <si>
    <t>大橋学園過去問</t>
  </si>
  <si>
    <t>明治学院大学 過去問 2024</t>
  </si>
  <si>
    <t>星翔高校過去問</t>
  </si>
  <si>
    <t>朝日大学 歯学部 過去問</t>
  </si>
  <si>
    <t>東山 過去問</t>
  </si>
  <si>
    <t>過去問 2回目 意味</t>
  </si>
  <si>
    <t>過去問 2回目 意味ある</t>
  </si>
  <si>
    <t>過去問 二回目</t>
  </si>
  <si>
    <t>過去問 二回目 意味</t>
  </si>
  <si>
    <t>過去問 二回解く</t>
  </si>
  <si>
    <t>過去問 何回もやる意味</t>
  </si>
  <si>
    <t>過去問 何回も解く</t>
  </si>
  <si>
    <t>過去問 何回解く</t>
  </si>
  <si>
    <t>過去問 何回解く 大学</t>
  </si>
  <si>
    <t>過去問 何度も解く</t>
  </si>
  <si>
    <t>過去問 同じ問題 解く</t>
  </si>
  <si>
    <t>過去問 同じ問題は出ない</t>
  </si>
  <si>
    <t>過去問 周回 意味</t>
  </si>
  <si>
    <t>過去問 国語 復習</t>
  </si>
  <si>
    <t>過去問 国語 解き直し</t>
  </si>
  <si>
    <t>過去問 繰り返し</t>
  </si>
  <si>
    <t>過去問 繰り返し 意味</t>
  </si>
  <si>
    <t>過去問 繰り返しやる</t>
  </si>
  <si>
    <t>過去問は何回解く</t>
  </si>
  <si>
    <t>過去問ばかり解く</t>
  </si>
  <si>
    <t>過去問を何回も解く</t>
  </si>
  <si>
    <t>過去問を何度も解く</t>
  </si>
  <si>
    <t>過去問を繰り返す 効果</t>
  </si>
  <si>
    <t>過去問二回目</t>
  </si>
  <si>
    <t>過去問何回</t>
  </si>
  <si>
    <t>過去問何回も解く</t>
  </si>
  <si>
    <t>過去問何回解く</t>
  </si>
  <si>
    <t>過去問繰り返しやる</t>
  </si>
  <si>
    <t>過去問繰り返す</t>
  </si>
  <si>
    <t>過去問題集 中学受験</t>
  </si>
  <si>
    <t>須磨学園高校 過去問 解説</t>
  </si>
  <si>
    <t>高校入試対策 国語</t>
  </si>
  <si>
    <t>高校入試対策国語</t>
  </si>
  <si>
    <t>反復とは 国語</t>
  </si>
  <si>
    <t>国語 繰り返し</t>
  </si>
  <si>
    <t>国語 解き直し 意味</t>
  </si>
  <si>
    <t>直前期 国語</t>
  </si>
  <si>
    <t>行政書士 合格革命だけ</t>
  </si>
  <si>
    <t>過去問 繰り返し解く</t>
  </si>
  <si>
    <t>高校受験 過去問だけで合格</t>
  </si>
  <si>
    <t>3000字 何分</t>
  </si>
  <si>
    <t>テスト 時間配分 コツ</t>
  </si>
  <si>
    <t>中学受験 国語 記述 書けない</t>
  </si>
  <si>
    <t>中学受験 国語 説明文</t>
  </si>
  <si>
    <t>中学受験 流れ</t>
  </si>
  <si>
    <t>中学受験 英語 時間配分</t>
  </si>
  <si>
    <t>中学受験国語 読みながら解く</t>
  </si>
  <si>
    <t>中学国語 点数アップ</t>
  </si>
  <si>
    <t>中学国語記述問題 ジャンル別解き方</t>
  </si>
  <si>
    <t>共テ国語 時間配分</t>
  </si>
  <si>
    <t>共通テスト 英語 時間</t>
  </si>
  <si>
    <t>共通テスト 英語 時間配分</t>
  </si>
  <si>
    <t>国語 テスト 時間配分 中学生</t>
  </si>
  <si>
    <t>国語 テスト 解き方</t>
  </si>
  <si>
    <t>国語 入試 時間配分</t>
  </si>
  <si>
    <t>国語 時間</t>
  </si>
  <si>
    <t>国語 時間配分</t>
  </si>
  <si>
    <t>国語 解く順番</t>
  </si>
  <si>
    <t>国語 説明文</t>
  </si>
  <si>
    <t>国語 説明文 コツ</t>
  </si>
  <si>
    <t>国語 説明文 コツ 中学生</t>
  </si>
  <si>
    <t>国語 説明文 解き方</t>
  </si>
  <si>
    <t>国語 説明的文章</t>
  </si>
  <si>
    <t>国語 説明的文章 コツ</t>
  </si>
  <si>
    <t>国語 説明的文章 解き方</t>
  </si>
  <si>
    <t>国語 都立入試 コツ</t>
  </si>
  <si>
    <t>国語のテスト</t>
  </si>
  <si>
    <t>国語のテスト 解き方</t>
  </si>
  <si>
    <t>国語テスト 解く順番</t>
  </si>
  <si>
    <t>国語テスト解き方</t>
  </si>
  <si>
    <t>国語時間足りない</t>
  </si>
  <si>
    <t>国語説明文</t>
  </si>
  <si>
    <t>国語説明文コツ</t>
  </si>
  <si>
    <t>国語説明文解き方</t>
  </si>
  <si>
    <t>国語説明的文章</t>
  </si>
  <si>
    <t>模試国語コツ</t>
  </si>
  <si>
    <t>説明せよ 文末</t>
  </si>
  <si>
    <t>説明文 コツ</t>
  </si>
  <si>
    <t>説明文 国語</t>
  </si>
  <si>
    <t>説明文 国語 コツ</t>
  </si>
  <si>
    <t>説明文 解き方</t>
  </si>
  <si>
    <t>説明文 解き方 コツ</t>
  </si>
  <si>
    <t>説明文の解き方</t>
  </si>
  <si>
    <t>説明文解き方</t>
  </si>
  <si>
    <t>説明的文章 解き方</t>
  </si>
  <si>
    <t>高校入試 国語</t>
  </si>
  <si>
    <t>高校入試 国語 時間配分</t>
  </si>
  <si>
    <t>高校入試 国語 読解 コツ</t>
  </si>
  <si>
    <t>テストを受ける</t>
  </si>
  <si>
    <t>中学受験 国語 読みながら解く</t>
  </si>
  <si>
    <t>国語テスト問題</t>
  </si>
  <si>
    <t>幾何 中学</t>
  </si>
  <si>
    <t>幾何 証明 中1</t>
  </si>
  <si>
    <t>幾何証明</t>
  </si>
  <si>
    <t>中2 二等辺三角形 証明問題</t>
  </si>
  <si>
    <t>中2 平行四辺形 証明</t>
  </si>
  <si>
    <t>中2の数学</t>
  </si>
  <si>
    <t>中2平行四辺形 証明</t>
  </si>
  <si>
    <t>中2数学 証明 コツ</t>
  </si>
  <si>
    <t>中2証明</t>
  </si>
  <si>
    <t>中学 幾何</t>
  </si>
  <si>
    <t>中学 数学 幾何</t>
  </si>
  <si>
    <t>中学2年 数学 証明 コツ</t>
  </si>
  <si>
    <t>中学2年数学証明</t>
  </si>
  <si>
    <t>中学幾何</t>
  </si>
  <si>
    <t>中学数学 幾何</t>
  </si>
  <si>
    <t>中学数学 証明</t>
  </si>
  <si>
    <t>代数 幾何 中学</t>
  </si>
  <si>
    <t>円の証明 中3</t>
  </si>
  <si>
    <t>平行四辺形 証明 中2</t>
  </si>
  <si>
    <t>平面図形 難しい</t>
  </si>
  <si>
    <t>幾何</t>
  </si>
  <si>
    <t>幾何 数学</t>
  </si>
  <si>
    <t>幾何 数学 中学</t>
  </si>
  <si>
    <t>幾何 証明</t>
  </si>
  <si>
    <t>幾何 証明 コツ</t>
  </si>
  <si>
    <t>幾何 証明 書き方</t>
  </si>
  <si>
    <t>幾何に</t>
  </si>
  <si>
    <t>幾何の問題とは</t>
  </si>
  <si>
    <t>幾何学 中学</t>
  </si>
  <si>
    <t>幾何学 勉強</t>
  </si>
  <si>
    <t>幾何学 難しい</t>
  </si>
  <si>
    <t>幾何数学</t>
  </si>
  <si>
    <t>数学 中2 証明</t>
  </si>
  <si>
    <t>数学 中2 証明 コツ</t>
  </si>
  <si>
    <t>数学 幾何</t>
  </si>
  <si>
    <t>数学 記述 書き方 中学生</t>
  </si>
  <si>
    <t>数学 証明</t>
  </si>
  <si>
    <t>数学 証明 コツ</t>
  </si>
  <si>
    <t>数学 証明 テンプレ</t>
  </si>
  <si>
    <t>数学 証明 中2</t>
  </si>
  <si>
    <t>数学 証明 全く わからない</t>
  </si>
  <si>
    <t>数学 証明 書き方 コツ</t>
  </si>
  <si>
    <t>数学 証明 言い回し</t>
  </si>
  <si>
    <t>数学 証明 難しい</t>
  </si>
  <si>
    <t>数学2年 証明</t>
  </si>
  <si>
    <t>数学図形の証明</t>
  </si>
  <si>
    <t>数学証明</t>
  </si>
  <si>
    <t>数学証明コツ</t>
  </si>
  <si>
    <t>証明</t>
  </si>
  <si>
    <t>証明の仕方 コツ</t>
  </si>
  <si>
    <t>証明わからない</t>
  </si>
  <si>
    <t>証明問題 解き方</t>
  </si>
  <si>
    <t>高校数学 証明 全く わからない</t>
  </si>
  <si>
    <t>中高一貫 幾何 苦手</t>
  </si>
  <si>
    <t>中高一貫 定期テスト 難しい</t>
  </si>
  <si>
    <t>中高一貫 数学 勉強法</t>
  </si>
  <si>
    <t>中高一貫校 数学 勉強法</t>
  </si>
  <si>
    <t>数学 幾何とは</t>
  </si>
  <si>
    <t>数論幾何 難しい</t>
  </si>
  <si>
    <t>i因数分解</t>
  </si>
  <si>
    <t>いんすうぶんかい</t>
  </si>
  <si>
    <t>くくりだし 数学</t>
  </si>
  <si>
    <t>中2 因数分解</t>
  </si>
  <si>
    <t>中学代数</t>
  </si>
  <si>
    <t>代数</t>
  </si>
  <si>
    <t>代数計算</t>
  </si>
  <si>
    <t>代数計算とは</t>
  </si>
  <si>
    <t>共通因数とは</t>
  </si>
  <si>
    <t>初中数学公式</t>
  </si>
  <si>
    <t>因子分解</t>
  </si>
  <si>
    <t>因数の見つけ方</t>
  </si>
  <si>
    <t>因数分解</t>
  </si>
  <si>
    <t>因数分解 いつ習う</t>
  </si>
  <si>
    <t>因数分解 やり方</t>
  </si>
  <si>
    <t>因数分解 わからない 大人</t>
  </si>
  <si>
    <t>因数分解 中2</t>
  </si>
  <si>
    <t>因数分解 全く わからない</t>
  </si>
  <si>
    <t>因数分解 方法</t>
  </si>
  <si>
    <t>因数分解 簡単 な 覚え方</t>
  </si>
  <si>
    <t>因数分解 簡単な問題</t>
  </si>
  <si>
    <t>因数分解 途中式</t>
  </si>
  <si>
    <t>因数分解 高校</t>
  </si>
  <si>
    <t>因数分解して括ったろ</t>
  </si>
  <si>
    <t>因数分解のやり方</t>
  </si>
  <si>
    <t>因数分解の仕方</t>
  </si>
  <si>
    <t>因数分解やり方</t>
  </si>
  <si>
    <t>因数分解仕方</t>
  </si>
  <si>
    <t>式の展開と因数分解 問題</t>
  </si>
  <si>
    <t>式の計算</t>
  </si>
  <si>
    <t>数1 因数分解</t>
  </si>
  <si>
    <t>数学 難しい 中学</t>
  </si>
  <si>
    <t>数が数えられない 大人</t>
  </si>
  <si>
    <t>数字苦手な人</t>
  </si>
  <si>
    <t>数学 わからないとき</t>
  </si>
  <si>
    <t>数学 ストレス</t>
  </si>
  <si>
    <t>数学 問題の意味が わからない</t>
  </si>
  <si>
    <t>数学 意味不明</t>
  </si>
  <si>
    <t>数学 理解するのに時間がかかる</t>
  </si>
  <si>
    <t>数学がわからない</t>
  </si>
  <si>
    <t>数学が極端に苦手</t>
  </si>
  <si>
    <t>数学の覚え方</t>
  </si>
  <si>
    <t>数学は暗記だ</t>
  </si>
  <si>
    <t>数学好きになる方法</t>
  </si>
  <si>
    <t>数学的思考 鍛える</t>
  </si>
  <si>
    <t>数学脳とは</t>
  </si>
  <si>
    <t>数学解き方</t>
  </si>
  <si>
    <t>文系でもわかる数学</t>
  </si>
  <si>
    <t>算数 文章問題 難しい</t>
  </si>
  <si>
    <t>高一 数と式</t>
  </si>
  <si>
    <t>数学 イメージできない</t>
  </si>
  <si>
    <t>数学 できない</t>
  </si>
  <si>
    <t>数学 できない なぜ</t>
  </si>
  <si>
    <t>数学 なぜできない</t>
  </si>
  <si>
    <t>数学 イメージ</t>
  </si>
  <si>
    <t>数学 苦手 な 理由</t>
  </si>
  <si>
    <t>数学 苦手 なぜ</t>
  </si>
  <si>
    <t>数学 苦手な理由</t>
  </si>
  <si>
    <t>数学が苦手な理由</t>
  </si>
  <si>
    <t>数学できない なぜ</t>
  </si>
  <si>
    <t>数学嫌いな理由</t>
  </si>
  <si>
    <t>数学的思考ができない</t>
  </si>
  <si>
    <t>数学苦手な理由</t>
  </si>
  <si>
    <t>社会 アルファベット略称一覧</t>
  </si>
  <si>
    <t>社会 アルファベット略称</t>
  </si>
  <si>
    <t>社会 アルファベット略称 一覧</t>
  </si>
  <si>
    <t>公民 アルファベット 一覧</t>
  </si>
  <si>
    <t>社会 アルファベット略称 一覧 中学生</t>
  </si>
  <si>
    <t>中学社会 アルファベット略語</t>
  </si>
  <si>
    <t>公民 アルファベット</t>
  </si>
  <si>
    <t>社会 略語 一覧</t>
  </si>
  <si>
    <t>中学公民 アルファベット</t>
  </si>
  <si>
    <t>中学社会アルファベット</t>
  </si>
  <si>
    <t>社会 アルファベット略称 一覧 高校</t>
  </si>
  <si>
    <t>社会 アルファベット</t>
  </si>
  <si>
    <t>社会アルファベット</t>
  </si>
  <si>
    <t>高校入試 社会 アルファベット</t>
  </si>
  <si>
    <t>中学社会 アルファベット</t>
  </si>
  <si>
    <t>社会 アルファベット略称 覚え方</t>
  </si>
  <si>
    <t>社会 略語</t>
  </si>
  <si>
    <t>中学 社会 アルファベット 略語</t>
  </si>
  <si>
    <t>公民 アルファベット3文字</t>
  </si>
  <si>
    <t>地理 アルファベット略称 一覧</t>
  </si>
  <si>
    <t>社会 略称 一覧</t>
  </si>
  <si>
    <t>中学社会 アルファベット 略称 一覧</t>
  </si>
  <si>
    <t>社会略語一覧</t>
  </si>
  <si>
    <t>公民 アルファベット 覚え方</t>
  </si>
  <si>
    <t>公民 略語 一覧</t>
  </si>
  <si>
    <t>国際機関 略称一覧 中学</t>
  </si>
  <si>
    <t>社会 アルファベット略称 問題</t>
  </si>
  <si>
    <t>社会アルファベット略称 覚え方</t>
  </si>
  <si>
    <t>中3 公民 アルファベット</t>
  </si>
  <si>
    <t>中学社会 アルファベット3文字</t>
  </si>
  <si>
    <t>公民アルファベット</t>
  </si>
  <si>
    <t>高校受験 社会 アルファベット略称</t>
  </si>
  <si>
    <t>中学 公民 アルファベット</t>
  </si>
  <si>
    <t>中学 社会 アルファベット</t>
  </si>
  <si>
    <t>社会 組織 一覧</t>
  </si>
  <si>
    <t>社会 アルファベット 略称 一覧</t>
  </si>
  <si>
    <t>国際機関 略称一覧</t>
  </si>
  <si>
    <t>社会 アルファベット略称一覧 中学受験</t>
  </si>
  <si>
    <t>社会略語</t>
  </si>
  <si>
    <t>公民 略称</t>
  </si>
  <si>
    <t>アルファベット略称 一覧</t>
  </si>
  <si>
    <t>中学 社会 アルファベット 一覧</t>
  </si>
  <si>
    <t>社会 アルファベット略称 一覧 高校受験</t>
  </si>
  <si>
    <t>社会 略称</t>
  </si>
  <si>
    <t>社会 英語の略称</t>
  </si>
  <si>
    <t>アルファベット 略称</t>
  </si>
  <si>
    <t>アルファベット 略語 一覧</t>
  </si>
  <si>
    <t>アルファベット略称</t>
  </si>
  <si>
    <t>国際機関 略称 一覧</t>
  </si>
  <si>
    <t>国際組織 アルファベット</t>
  </si>
  <si>
    <t>地理 略語</t>
  </si>
  <si>
    <t>社会 アルファベット略称 一覧 高校 受験</t>
  </si>
  <si>
    <t>社会アルファベット略称</t>
  </si>
  <si>
    <t>中学社会 略語一覧</t>
  </si>
  <si>
    <t>公民 略称 アルファベット</t>
  </si>
  <si>
    <t>国際 機関 一覧 アルファベット</t>
  </si>
  <si>
    <t>非政府組織 アルファベット</t>
  </si>
  <si>
    <t>高校受験 社会 アルファベット</t>
  </si>
  <si>
    <t>世界機構 略称</t>
  </si>
  <si>
    <t>国際機関 アルファベット</t>
  </si>
  <si>
    <t>国際機関 略称 覚え方</t>
  </si>
  <si>
    <t>アルファベットの略称</t>
  </si>
  <si>
    <t>国連 機関 略称 一覧</t>
  </si>
  <si>
    <t>社会 アルファベット 略称 一覧 中学生</t>
  </si>
  <si>
    <t>高校 受験 社会 アルファベット略称</t>
  </si>
  <si>
    <t>apec 覚え方</t>
  </si>
  <si>
    <t>pko ngo npo 覚え方</t>
  </si>
  <si>
    <t>アルファベット略語 社会</t>
  </si>
  <si>
    <t>世界機関 略称</t>
  </si>
  <si>
    <t>中学受験 社会 アルファベット略語</t>
  </si>
  <si>
    <t>国際機関 一覧 中学受験</t>
  </si>
  <si>
    <t>国際機関 略称 一覧 中学</t>
  </si>
  <si>
    <t>国際連合に関する略語</t>
  </si>
  <si>
    <t>国際連盟 アルファベット</t>
  </si>
  <si>
    <t>社会 アルファベット略称 一覧 高校入試</t>
  </si>
  <si>
    <t>社会 公民 アルファベット</t>
  </si>
  <si>
    <t>社会略称</t>
  </si>
  <si>
    <t>3文字 アルファベット 略語</t>
  </si>
  <si>
    <t>apec 加盟国 覚え方</t>
  </si>
  <si>
    <t>asean apec opec</t>
  </si>
  <si>
    <t>aseanみたいなやつ</t>
  </si>
  <si>
    <t>brics 覚え方</t>
  </si>
  <si>
    <t>npoとngoの違い</t>
  </si>
  <si>
    <t>oda ngo 覚え方</t>
  </si>
  <si>
    <t>opecとapec 違い</t>
  </si>
  <si>
    <t>unhcr ユニセフ 違い</t>
  </si>
  <si>
    <t>unhcr 覚え 方</t>
  </si>
  <si>
    <t>usmca 覚え方</t>
  </si>
  <si>
    <t>アルファベット 略称 クイズ</t>
  </si>
  <si>
    <t>アルファベット 省略</t>
  </si>
  <si>
    <t>アルファベット 組織</t>
  </si>
  <si>
    <t>アルファベット3文字 略語 一覧</t>
  </si>
  <si>
    <t>ユニセフ ユネスコ 覚え方</t>
  </si>
  <si>
    <t>世界の組織 アルファベット</t>
  </si>
  <si>
    <t>中学受験 国際機関 覚え方</t>
  </si>
  <si>
    <t>中学受験 略語</t>
  </si>
  <si>
    <t>公民 略</t>
  </si>
  <si>
    <t>公民 英語3文字</t>
  </si>
  <si>
    <t>国連 専門 機関 覚え方</t>
  </si>
  <si>
    <t>国連 機関 覚え方</t>
  </si>
  <si>
    <t>国連 略称</t>
  </si>
  <si>
    <t>国連 略称 一覧</t>
  </si>
  <si>
    <t>国連機関 一覧</t>
  </si>
  <si>
    <t>国連略称</t>
  </si>
  <si>
    <t>国際 略語 一般 常識</t>
  </si>
  <si>
    <t>国際教育科学文化機関 アルファベット</t>
  </si>
  <si>
    <t>国際機関 一覧 アルファベット</t>
  </si>
  <si>
    <t>国際機関 略称</t>
  </si>
  <si>
    <t>国際連合 機関 覚え方</t>
  </si>
  <si>
    <t>政治 略語</t>
  </si>
  <si>
    <t>略称 一覧</t>
  </si>
  <si>
    <t>略称 一覧 アルファベット</t>
  </si>
  <si>
    <t>3文字 アルファベット</t>
  </si>
  <si>
    <t>3文字 略語 一覧</t>
  </si>
  <si>
    <t>3文字 略語 日本語</t>
  </si>
  <si>
    <t>3文字 英語 略語</t>
  </si>
  <si>
    <t>4文字 略語</t>
  </si>
  <si>
    <t>4文字 英語 略語</t>
  </si>
  <si>
    <t>advanced country</t>
  </si>
  <si>
    <t>advanced nation</t>
  </si>
  <si>
    <t>advanced nations</t>
  </si>
  <si>
    <t>agency organization 違い</t>
  </si>
  <si>
    <t>alphabet 略</t>
  </si>
  <si>
    <t>apec asean 違い</t>
  </si>
  <si>
    <t>apec opec</t>
  </si>
  <si>
    <t>apec opec asean</t>
  </si>
  <si>
    <t>apec opec 違い</t>
  </si>
  <si>
    <t>apec と は 中学生</t>
  </si>
  <si>
    <t>apec とは 中学生</t>
  </si>
  <si>
    <t>apec とは中学生</t>
  </si>
  <si>
    <t>apec なん の 略</t>
  </si>
  <si>
    <t>apec なんの略</t>
  </si>
  <si>
    <t>apec 語呂合わせ</t>
  </si>
  <si>
    <t>apecとopecの違い</t>
  </si>
  <si>
    <t>apecとは 中学生</t>
  </si>
  <si>
    <t>apecなんの略</t>
  </si>
  <si>
    <t>asean apec 覚え方</t>
  </si>
  <si>
    <t>asean apec 違い</t>
  </si>
  <si>
    <t>asean opec</t>
  </si>
  <si>
    <t>asean opec 違い</t>
  </si>
  <si>
    <t>asean 加盟国 覚え方</t>
  </si>
  <si>
    <t>asean 略</t>
  </si>
  <si>
    <t>aseanとopecの違い</t>
  </si>
  <si>
    <t>association organization 違い</t>
  </si>
  <si>
    <t>au 公民</t>
  </si>
  <si>
    <t>au 社会科</t>
  </si>
  <si>
    <t>child 略</t>
  </si>
  <si>
    <t>cia</t>
  </si>
  <si>
    <t>country 略語</t>
  </si>
  <si>
    <t>ctbt なんの略</t>
  </si>
  <si>
    <t>developing countries 意味</t>
  </si>
  <si>
    <t>developing nation</t>
  </si>
  <si>
    <t>developing nations</t>
  </si>
  <si>
    <t>developing nations 意味</t>
  </si>
  <si>
    <t>developing world 意味</t>
  </si>
  <si>
    <t>domestic 略</t>
  </si>
  <si>
    <t>ec 加盟国 覚え方</t>
  </si>
  <si>
    <t>ec加盟国 覚え方</t>
  </si>
  <si>
    <t>emerging economies 意味</t>
  </si>
  <si>
    <t>en とは国</t>
  </si>
  <si>
    <t>en 略</t>
  </si>
  <si>
    <t>en 略語</t>
  </si>
  <si>
    <t>epa協定</t>
  </si>
  <si>
    <t>eu 略さずに</t>
  </si>
  <si>
    <t>examination 略</t>
  </si>
  <si>
    <t>fjc</t>
  </si>
  <si>
    <t>fjc とは</t>
  </si>
  <si>
    <t>fta なんの略</t>
  </si>
  <si>
    <t>g20 覚え方</t>
  </si>
  <si>
    <t>gdp 似てるやつ</t>
  </si>
  <si>
    <t>ghq なんの略</t>
  </si>
  <si>
    <t>ghqなんの略</t>
  </si>
  <si>
    <t>goverm</t>
  </si>
  <si>
    <t>goverment</t>
  </si>
  <si>
    <t>government t</t>
  </si>
  <si>
    <t>government 略</t>
  </si>
  <si>
    <t>government 管理</t>
  </si>
  <si>
    <t>government 読み方</t>
  </si>
  <si>
    <t>government読み方</t>
  </si>
  <si>
    <t>govt</t>
  </si>
  <si>
    <t>group 省略</t>
  </si>
  <si>
    <t>iaea なんの略</t>
  </si>
  <si>
    <t>ilo なんの略</t>
  </si>
  <si>
    <t>iloなんの略</t>
  </si>
  <si>
    <t>imf</t>
  </si>
  <si>
    <t>imfなんの略</t>
  </si>
  <si>
    <t>inf なんの略</t>
  </si>
  <si>
    <t>inf 正式名称</t>
  </si>
  <si>
    <t>inf 略語</t>
  </si>
  <si>
    <t>infなんの略</t>
  </si>
  <si>
    <t>ioc なんの略</t>
  </si>
  <si>
    <t>japan 略 2文字</t>
  </si>
  <si>
    <t>keizai</t>
  </si>
  <si>
    <t>kokurenn</t>
  </si>
  <si>
    <t>ldc 意味</t>
  </si>
  <si>
    <t>ldc 正式名称</t>
  </si>
  <si>
    <t>less developed</t>
  </si>
  <si>
    <t>ljc</t>
  </si>
  <si>
    <t>ljc 中3</t>
  </si>
  <si>
    <t>ljc 何年生</t>
  </si>
  <si>
    <t>ljc 意味</t>
  </si>
  <si>
    <t>ljcとは</t>
  </si>
  <si>
    <t>ljc意味</t>
  </si>
  <si>
    <t>more developed</t>
  </si>
  <si>
    <t>nafta なんの略</t>
  </si>
  <si>
    <t>nations</t>
  </si>
  <si>
    <t>ng</t>
  </si>
  <si>
    <t>ngo</t>
  </si>
  <si>
    <t>ngo npo</t>
  </si>
  <si>
    <t>ngo npo pko</t>
  </si>
  <si>
    <t>ngo npo pko 違い</t>
  </si>
  <si>
    <t>ngo npo 覚え方</t>
  </si>
  <si>
    <t>ngo npo 違い</t>
  </si>
  <si>
    <t>ngo npo 違い 中学生</t>
  </si>
  <si>
    <t>ngo npo違い</t>
  </si>
  <si>
    <t>ngo pko</t>
  </si>
  <si>
    <t>ngo pko 違い</t>
  </si>
  <si>
    <t>ngo とは</t>
  </si>
  <si>
    <t>ngo なんの略</t>
  </si>
  <si>
    <t>ngo なんの略 カタカナ</t>
  </si>
  <si>
    <t>ngo 名前</t>
  </si>
  <si>
    <t>ngotoha</t>
  </si>
  <si>
    <t>ngoって何</t>
  </si>
  <si>
    <t>ngoって何？</t>
  </si>
  <si>
    <t>ngoとnpoのちがい</t>
  </si>
  <si>
    <t>ngoとnpoの違い</t>
  </si>
  <si>
    <t>ngoとpkoの違い</t>
  </si>
  <si>
    <t>ngoとは</t>
  </si>
  <si>
    <t>ngoとは 中学生</t>
  </si>
  <si>
    <t>ngoとは 小学生向け</t>
  </si>
  <si>
    <t>ngoとは 簡単 に</t>
  </si>
  <si>
    <t>ngoとは？</t>
  </si>
  <si>
    <t>ngoについて</t>
  </si>
  <si>
    <t>ngoは？</t>
  </si>
  <si>
    <t>ngo意味</t>
  </si>
  <si>
    <t>ngo日本</t>
  </si>
  <si>
    <t>ngo読み方</t>
  </si>
  <si>
    <t>ni 略</t>
  </si>
  <si>
    <t>nies</t>
  </si>
  <si>
    <t>nies brics 違い</t>
  </si>
  <si>
    <t>nies なんの略</t>
  </si>
  <si>
    <t>nies 正式名称</t>
  </si>
  <si>
    <t>nies 覚え方</t>
  </si>
  <si>
    <t>npo</t>
  </si>
  <si>
    <t>npo ngo</t>
  </si>
  <si>
    <t>npo ngo pko</t>
  </si>
  <si>
    <t>npo ngo pko oda</t>
  </si>
  <si>
    <t>npo ngo pko 違い</t>
  </si>
  <si>
    <t>npo ngo ちがい</t>
  </si>
  <si>
    <t>npo ngo 覚え方</t>
  </si>
  <si>
    <t>npo ngo 違い</t>
  </si>
  <si>
    <t>npo ngo 違い わかり やすく</t>
  </si>
  <si>
    <t>npo ngo 違い わかりやすく</t>
  </si>
  <si>
    <t>npo ngo 違い 知恵袋</t>
  </si>
  <si>
    <t>npo ngoちがい</t>
  </si>
  <si>
    <t>npo ngo違い</t>
  </si>
  <si>
    <t>npo pko 違い</t>
  </si>
  <si>
    <t>npo と ngo の違い</t>
  </si>
  <si>
    <t>npo とは</t>
  </si>
  <si>
    <t>npoとngo</t>
  </si>
  <si>
    <t>npoとngo 違い</t>
  </si>
  <si>
    <t>npoとngo違い</t>
  </si>
  <si>
    <t>npoとpkoの違い</t>
  </si>
  <si>
    <t>npt なんの略</t>
  </si>
  <si>
    <t>nptなんの略</t>
  </si>
  <si>
    <t>oda pko 違い</t>
  </si>
  <si>
    <t>oda なんの略</t>
  </si>
  <si>
    <t>oda 対象国</t>
  </si>
  <si>
    <t>oda 略さず</t>
  </si>
  <si>
    <t>odaなんの略</t>
  </si>
  <si>
    <t>oecd なんの略</t>
  </si>
  <si>
    <t>oecd 覚え方</t>
  </si>
  <si>
    <t>of 略</t>
  </si>
  <si>
    <t>official development assistance カタカナ</t>
  </si>
  <si>
    <t>official 略</t>
  </si>
  <si>
    <t>opec apec</t>
  </si>
  <si>
    <t>opec apec 違い</t>
  </si>
  <si>
    <t>opec asean</t>
  </si>
  <si>
    <t>opec brics</t>
  </si>
  <si>
    <t>opec なんの略</t>
  </si>
  <si>
    <t>opec エイペック 違い</t>
  </si>
  <si>
    <t>opec 正式名称</t>
  </si>
  <si>
    <t>opec 覚え方</t>
  </si>
  <si>
    <t>opecとapecの違い</t>
  </si>
  <si>
    <t>opecとは 中学生</t>
  </si>
  <si>
    <t>opec加盟国 覚え方</t>
  </si>
  <si>
    <t>opec覚え方</t>
  </si>
  <si>
    <t>organization organize 違い</t>
  </si>
  <si>
    <t>organization 略 英語</t>
  </si>
  <si>
    <t>organization 略語</t>
  </si>
  <si>
    <t>organize</t>
  </si>
  <si>
    <t>organize 意味</t>
  </si>
  <si>
    <t>pko ngo</t>
  </si>
  <si>
    <t>pko ngo npo</t>
  </si>
  <si>
    <t>pko ngo npo 覚え 方</t>
  </si>
  <si>
    <t>pko ngo npo 違い</t>
  </si>
  <si>
    <t>pko ngo 違い</t>
  </si>
  <si>
    <t>pko npo</t>
  </si>
  <si>
    <t>pko npo ngo 違い</t>
  </si>
  <si>
    <t>pko oda 違い</t>
  </si>
  <si>
    <t>pko なんの略</t>
  </si>
  <si>
    <t>pkoとngoの違い</t>
  </si>
  <si>
    <t>pkoとodaの違い</t>
  </si>
  <si>
    <t>product 略称</t>
  </si>
  <si>
    <t>ryakusyou</t>
  </si>
  <si>
    <t>sjc</t>
  </si>
  <si>
    <t>sjc 中学</t>
  </si>
  <si>
    <t>sjc 中学生</t>
  </si>
  <si>
    <t>stand for 略</t>
  </si>
  <si>
    <t>the united nations</t>
  </si>
  <si>
    <t>third world country 日本語</t>
  </si>
  <si>
    <t>tpp 加盟 国 覚え方</t>
  </si>
  <si>
    <t>tpp 加盟国 覚え方</t>
  </si>
  <si>
    <t>tpp 加盟国覚え方</t>
  </si>
  <si>
    <t>un</t>
  </si>
  <si>
    <t>un ly</t>
  </si>
  <si>
    <t>un なんの略</t>
  </si>
  <si>
    <t>un の略称で知られる国際機関は何</t>
  </si>
  <si>
    <t>un 意味</t>
  </si>
  <si>
    <t>un 正式名称</t>
  </si>
  <si>
    <t>un 略</t>
  </si>
  <si>
    <t>un 略称</t>
  </si>
  <si>
    <t>un 略語</t>
  </si>
  <si>
    <t>un 英語</t>
  </si>
  <si>
    <t>unctad</t>
  </si>
  <si>
    <t>unctad wto 違い</t>
  </si>
  <si>
    <t>unctad なんの略</t>
  </si>
  <si>
    <t>unctad 正式 名称</t>
  </si>
  <si>
    <t>unctad 正式名称</t>
  </si>
  <si>
    <t>unctad 略</t>
  </si>
  <si>
    <t>unctad正式名称</t>
  </si>
  <si>
    <t>unep 正式名称</t>
  </si>
  <si>
    <t>unep 読み方</t>
  </si>
  <si>
    <t>unhcr</t>
  </si>
  <si>
    <t>unhcr unicef 違い</t>
  </si>
  <si>
    <t>unhcr なんの略</t>
  </si>
  <si>
    <t>unhcr 覚え方</t>
  </si>
  <si>
    <t>unhcr 語呂合わせ</t>
  </si>
  <si>
    <t>unhcrなんの略</t>
  </si>
  <si>
    <t>unhcr覚え方</t>
  </si>
  <si>
    <t>unicef</t>
  </si>
  <si>
    <t>unicef unhcr 違い</t>
  </si>
  <si>
    <t>united nation</t>
  </si>
  <si>
    <t>united nations</t>
  </si>
  <si>
    <t>unitednations</t>
  </si>
  <si>
    <t>uniti 意味</t>
  </si>
  <si>
    <t>unとは</t>
  </si>
  <si>
    <t>unなんの略</t>
  </si>
  <si>
    <t>un何の略</t>
  </si>
  <si>
    <t>un正式名称</t>
  </si>
  <si>
    <t>usmca とは 中学生</t>
  </si>
  <si>
    <t>usmca なんの略</t>
  </si>
  <si>
    <t>who マーク 意味</t>
  </si>
  <si>
    <t>who ロゴ 意味</t>
  </si>
  <si>
    <t>who 略</t>
  </si>
  <si>
    <t>who 略語</t>
  </si>
  <si>
    <t>whoのマークの意味</t>
  </si>
  <si>
    <t>world 略</t>
  </si>
  <si>
    <t>wto なんの略</t>
  </si>
  <si>
    <t>wtoなんの略</t>
  </si>
  <si>
    <t>○物社会</t>
  </si>
  <si>
    <t>◯◯機関</t>
  </si>
  <si>
    <t>◯際連◯</t>
  </si>
  <si>
    <t>あちゅいふろ</t>
  </si>
  <si>
    <t>いい覚え方ない？</t>
  </si>
  <si>
    <t>いから始まる社会用語</t>
  </si>
  <si>
    <t>いろんな略</t>
  </si>
  <si>
    <t>いろんな略語</t>
  </si>
  <si>
    <t>うから始まる社会単語</t>
  </si>
  <si>
    <t>このまま</t>
  </si>
  <si>
    <t>この内容</t>
  </si>
  <si>
    <t>これで全部？</t>
  </si>
  <si>
    <t>こんな感じの</t>
  </si>
  <si>
    <t>すべて</t>
  </si>
  <si>
    <t>ちんこ</t>
  </si>
  <si>
    <t>つから始まる社会用語</t>
  </si>
  <si>
    <t>とから始まる社会用語</t>
  </si>
  <si>
    <t>の略です 英語</t>
  </si>
  <si>
    <t>は何の略</t>
  </si>
  <si>
    <t>まだある？</t>
  </si>
  <si>
    <t>もっと</t>
  </si>
  <si>
    <t>もっとあるはず</t>
  </si>
  <si>
    <t>もっとくれ</t>
  </si>
  <si>
    <t>もっともっと</t>
  </si>
  <si>
    <t>もっと上げて</t>
  </si>
  <si>
    <t>もっと出してください。</t>
  </si>
  <si>
    <t>もっと多く</t>
  </si>
  <si>
    <t>もっと教えて</t>
  </si>
  <si>
    <t>もっと簡単に</t>
  </si>
  <si>
    <t>もっと簡単に説明して</t>
  </si>
  <si>
    <t>もっと簡単に！</t>
  </si>
  <si>
    <t>りゃくしょう</t>
  </si>
  <si>
    <t>わかりやすく</t>
  </si>
  <si>
    <t>わかりやすくして</t>
  </si>
  <si>
    <t>アジア nies なんの略</t>
  </si>
  <si>
    <t>アジア ニーズ 正式 名称</t>
  </si>
  <si>
    <t>アジア 略称</t>
  </si>
  <si>
    <t>アジアnies なんの略</t>
  </si>
  <si>
    <t>アジアニーズ 正式名称</t>
  </si>
  <si>
    <t>アジア太平洋経済協力会議 アルファベット</t>
  </si>
  <si>
    <t>アソシエーション オーガニゼーション 違い</t>
  </si>
  <si>
    <t>アメリカ 政府機関 略称</t>
  </si>
  <si>
    <t>アメリカのやつ</t>
  </si>
  <si>
    <t>アルファベット</t>
  </si>
  <si>
    <t>アルファベット 3 文字 略語</t>
  </si>
  <si>
    <t>アルファベット 3文字 略語 一覧</t>
  </si>
  <si>
    <t>アルファベット 4文字 略語</t>
  </si>
  <si>
    <t>アルファベット 一覧</t>
  </si>
  <si>
    <t>アルファベット 三文字</t>
  </si>
  <si>
    <t>アルファベット 三文字 略語</t>
  </si>
  <si>
    <t>アルファベット 意味 一覧</t>
  </si>
  <si>
    <t>アルファベット 歴史</t>
  </si>
  <si>
    <t>アルファベット 略</t>
  </si>
  <si>
    <t>アルファベット 略称 一覧</t>
  </si>
  <si>
    <t>アルファベット 略語</t>
  </si>
  <si>
    <t>アルファベット 頭文字 略語</t>
  </si>
  <si>
    <t>アルファベット2文字 略語</t>
  </si>
  <si>
    <t>アルファベット3文字 会社 一覧</t>
  </si>
  <si>
    <t>アルファベット3文字 有名</t>
  </si>
  <si>
    <t>アルファベット3文字 略語</t>
  </si>
  <si>
    <t>アルファベット4文字 略語</t>
  </si>
  <si>
    <t>アルファベットの略称とは</t>
  </si>
  <si>
    <t>アルファベットの略語</t>
  </si>
  <si>
    <t>アルファベットの頭文字</t>
  </si>
  <si>
    <t>アルファベット一覧</t>
  </si>
  <si>
    <t>アルファベット三文字 一覧</t>
  </si>
  <si>
    <t>アルファベット三文字 略語</t>
  </si>
  <si>
    <t>アルファベット二文字</t>
  </si>
  <si>
    <t>アルファベット四文字 略語</t>
  </si>
  <si>
    <t>アルファベット略語</t>
  </si>
  <si>
    <t>アルファベット略語 一覧</t>
  </si>
  <si>
    <t>アンクタッド</t>
  </si>
  <si>
    <t>インド 略</t>
  </si>
  <si>
    <t>エイペック アセアン 違い</t>
  </si>
  <si>
    <t>オリンピック 略称 アルファベット</t>
  </si>
  <si>
    <t>カテゴリ 略</t>
  </si>
  <si>
    <t>グループ アルファベット</t>
  </si>
  <si>
    <t>グループ ローマ字</t>
  </si>
  <si>
    <t>グループ 略</t>
  </si>
  <si>
    <t>グループ 略し方</t>
  </si>
  <si>
    <t>グループ 略称</t>
  </si>
  <si>
    <t>グループ 略語</t>
  </si>
  <si>
    <t>グループ 省略</t>
  </si>
  <si>
    <t>グループ 英語 略</t>
  </si>
  <si>
    <t>グループローマ字</t>
  </si>
  <si>
    <t>シンガポール 略</t>
  </si>
  <si>
    <t>シンガポール 略称 3 文字</t>
  </si>
  <si>
    <t>シンガポール 略語</t>
  </si>
  <si>
    <t>スペイン 略語</t>
  </si>
  <si>
    <t>チャイナ 略称</t>
  </si>
  <si>
    <t>テストに出そうな問題</t>
  </si>
  <si>
    <t>デベロップドカントリー</t>
  </si>
  <si>
    <t>パリ 略称</t>
  </si>
  <si>
    <t>ブラジル 略語</t>
  </si>
  <si>
    <t>ユニセフ unhcr 違い</t>
  </si>
  <si>
    <t>ユニセフ アルファベット</t>
  </si>
  <si>
    <t>ユニセフとunhcrの違い</t>
  </si>
  <si>
    <t>ユニセフアルファベット</t>
  </si>
  <si>
    <t>ユニット 英語 略</t>
  </si>
  <si>
    <t>ユネスコ アルファベット</t>
  </si>
  <si>
    <t>ユネスコ ユニセフ 覚え方</t>
  </si>
  <si>
    <t>ヨーロッパ 略</t>
  </si>
  <si>
    <t>ヨーロッパ 略称</t>
  </si>
  <si>
    <t>ヨーロッパ 略称 2文字</t>
  </si>
  <si>
    <t>ヨーロッパ 略称 3 文字</t>
  </si>
  <si>
    <t>ヨーロッパ 略称 アルファベット</t>
  </si>
  <si>
    <t>ヨーロッパ 略語</t>
  </si>
  <si>
    <t>ヨーロッパ 英語 略</t>
  </si>
  <si>
    <t>ヨーロッパ略称</t>
  </si>
  <si>
    <t>ヨーロッパ連合 アルファベット</t>
  </si>
  <si>
    <t>ヨーロッパ連合のアルファベットの略称</t>
  </si>
  <si>
    <t>ヨーロッパ連合アルファベット</t>
  </si>
  <si>
    <t>レベル 略称</t>
  </si>
  <si>
    <t>レベルの略</t>
  </si>
  <si>
    <t>ロシア文字のアルファベットで一番目に来るのは何</t>
  </si>
  <si>
    <t>ロリコン</t>
  </si>
  <si>
    <t>ワルシャワ条約機構 アルファベット</t>
  </si>
  <si>
    <t>世界 の 組織 一覧</t>
  </si>
  <si>
    <t>世界 アルファベット 一覧</t>
  </si>
  <si>
    <t>世界 組織</t>
  </si>
  <si>
    <t>世界 組織 一覧</t>
  </si>
  <si>
    <t>世界のアルファベット</t>
  </si>
  <si>
    <t>世界の協定 一覧</t>
  </si>
  <si>
    <t>世界の機構 一覧</t>
  </si>
  <si>
    <t>世界の機関 略称</t>
  </si>
  <si>
    <t>世界の略語</t>
  </si>
  <si>
    <t>世界の組織</t>
  </si>
  <si>
    <t>世界の組織 一覧</t>
  </si>
  <si>
    <t>世界保健機構 機関 どっち</t>
  </si>
  <si>
    <t>世界保健機関 アルファベット</t>
  </si>
  <si>
    <t>世界保健機関アルファベット</t>
  </si>
  <si>
    <t>世界史 略語 一覧</t>
  </si>
  <si>
    <t>世界機関</t>
  </si>
  <si>
    <t>世界機関 一覧</t>
  </si>
  <si>
    <t>世界組織</t>
  </si>
  <si>
    <t>世界組織 一覧</t>
  </si>
  <si>
    <t>世界貿易機関 アルファベット</t>
  </si>
  <si>
    <t>世界貿易機関 略称</t>
  </si>
  <si>
    <t>世界貿易機関のことをアルファベット3文字で何という</t>
  </si>
  <si>
    <t>世界貿易機関アルファベット</t>
  </si>
  <si>
    <t>世界貿易機関略称</t>
  </si>
  <si>
    <t>中1地理</t>
  </si>
  <si>
    <t>中3 何jc</t>
  </si>
  <si>
    <t>中3に送るメッセージ</t>
  </si>
  <si>
    <t>中国 略称 アルファベット</t>
  </si>
  <si>
    <t>中国 英語3文字</t>
  </si>
  <si>
    <t>中国 英語三文字</t>
  </si>
  <si>
    <t>中学</t>
  </si>
  <si>
    <t>中学3年生 英語で</t>
  </si>
  <si>
    <t>中学受験 社会 暗記 一覧</t>
  </si>
  <si>
    <t>中学受験社会 暗記 一覧</t>
  </si>
  <si>
    <t>中学校 略称 アルファベット</t>
  </si>
  <si>
    <t>中学校 英語 略</t>
  </si>
  <si>
    <t>中学生</t>
  </si>
  <si>
    <t>中学生 を 英語 で 略</t>
  </si>
  <si>
    <t>中学生 略</t>
  </si>
  <si>
    <t>中学生 略語</t>
  </si>
  <si>
    <t>中学生 英語 略</t>
  </si>
  <si>
    <t>中学生せっくす</t>
  </si>
  <si>
    <t>中距離核戦力全廃条約 語呂合わせ</t>
  </si>
  <si>
    <t>中間団体とは</t>
  </si>
  <si>
    <t>他にある</t>
  </si>
  <si>
    <t>他には？</t>
  </si>
  <si>
    <t>他のやつ</t>
  </si>
  <si>
    <t>他の問題も</t>
  </si>
  <si>
    <t>任せた</t>
  </si>
  <si>
    <t>企業 名 略称 一覧</t>
  </si>
  <si>
    <t>似てる？</t>
  </si>
  <si>
    <t>何の略</t>
  </si>
  <si>
    <t>先進国 発展途上国 英語</t>
  </si>
  <si>
    <t>先進国 英語</t>
  </si>
  <si>
    <t>先進国 途上国 英語</t>
  </si>
  <si>
    <t>入試 略語</t>
  </si>
  <si>
    <t>全て</t>
  </si>
  <si>
    <t>全部教えて</t>
  </si>
  <si>
    <t>公民</t>
  </si>
  <si>
    <t>公民 なんの略</t>
  </si>
  <si>
    <t>公民 国際</t>
  </si>
  <si>
    <t>公民 正式名称</t>
  </si>
  <si>
    <t>公民 英語</t>
  </si>
  <si>
    <t>公民 長い単語</t>
  </si>
  <si>
    <t>公民英語</t>
  </si>
  <si>
    <t>公民英語で</t>
  </si>
  <si>
    <t>公民覚えること</t>
  </si>
  <si>
    <t>共通 英語 略</t>
  </si>
  <si>
    <t>内閣府 英語</t>
  </si>
  <si>
    <t>募金 種類 一覧</t>
  </si>
  <si>
    <t>包括的核実験禁止条約 アルファベット</t>
  </si>
  <si>
    <t>包括的核実験禁止条約 語呂合わせ</t>
  </si>
  <si>
    <t>北米 略称</t>
  </si>
  <si>
    <t>北米 英語 略</t>
  </si>
  <si>
    <t>北米自由貿易協定 アルファベット</t>
  </si>
  <si>
    <t>協定 協約 違い 日本 史</t>
  </si>
  <si>
    <t>受験 略</t>
  </si>
  <si>
    <t>台湾 アルファベット 3文字</t>
  </si>
  <si>
    <t>台湾 三文字 英語</t>
  </si>
  <si>
    <t>台湾 英語 表記 3 文字</t>
  </si>
  <si>
    <t>名称</t>
  </si>
  <si>
    <t>名詞一覧</t>
  </si>
  <si>
    <t>国 から始まる言葉</t>
  </si>
  <si>
    <t>国 代名詞</t>
  </si>
  <si>
    <t>国 略 アルファベット</t>
  </si>
  <si>
    <t>国 略字</t>
  </si>
  <si>
    <t>国 略称</t>
  </si>
  <si>
    <t>国 略称 3文字</t>
  </si>
  <si>
    <t>国がつく言葉</t>
  </si>
  <si>
    <t>国と国との仲良し状態とは</t>
  </si>
  <si>
    <t>国のつく言葉</t>
  </si>
  <si>
    <t>国の略字</t>
  </si>
  <si>
    <t>国の発展 英語</t>
  </si>
  <si>
    <t>国を使った言葉</t>
  </si>
  <si>
    <t>国名 アルファベット</t>
  </si>
  <si>
    <t>国名コード 2文字 一覧</t>
  </si>
  <si>
    <t>国家 で 始まる 熟語 は</t>
  </si>
  <si>
    <t>国家機関 英語</t>
  </si>
  <si>
    <t>国家英文</t>
  </si>
  <si>
    <t>国連</t>
  </si>
  <si>
    <t>国連 ngo 違い</t>
  </si>
  <si>
    <t>国連 なんの略</t>
  </si>
  <si>
    <t>国連 アルファベット</t>
  </si>
  <si>
    <t>国連 主要機関 6つ 覚え方</t>
  </si>
  <si>
    <t>国連 何の略</t>
  </si>
  <si>
    <t>国連 熟語の構成</t>
  </si>
  <si>
    <t>国連 略</t>
  </si>
  <si>
    <t>国連 略語</t>
  </si>
  <si>
    <t>国連 英語</t>
  </si>
  <si>
    <t>国連 英語 略</t>
  </si>
  <si>
    <t>国連 英語で</t>
  </si>
  <si>
    <t>国連 英語表記</t>
  </si>
  <si>
    <t>国連 貿易 開発 会議 アルファベット</t>
  </si>
  <si>
    <t>国連 貿易 開発 会議 略称</t>
  </si>
  <si>
    <t>国連とは</t>
  </si>
  <si>
    <t>国連なんの略</t>
  </si>
  <si>
    <t>国連について</t>
  </si>
  <si>
    <t>国連の専門機関</t>
  </si>
  <si>
    <t>国連の機関 覚え方</t>
  </si>
  <si>
    <t>国連の歴史</t>
  </si>
  <si>
    <t>国連の略</t>
  </si>
  <si>
    <t>国連の略称</t>
  </si>
  <si>
    <t>国連は何の略</t>
  </si>
  <si>
    <t>国連アルファベット</t>
  </si>
  <si>
    <t>国連何の略</t>
  </si>
  <si>
    <t>国連児童基金 アルファベット</t>
  </si>
  <si>
    <t>国連児童基金アルファベット</t>
  </si>
  <si>
    <t>国連加盟 いつ</t>
  </si>
  <si>
    <t>国連加盟国 アルファベット順</t>
  </si>
  <si>
    <t>国連平和維持活動 アルファベット</t>
  </si>
  <si>
    <t>国連教育科学文化機関 アルファベット</t>
  </si>
  <si>
    <t>国連機関 国際機関 違い</t>
  </si>
  <si>
    <t>国連機関 英語</t>
  </si>
  <si>
    <t>国連機関 覚え方</t>
  </si>
  <si>
    <t>国連機関一覧</t>
  </si>
  <si>
    <t>国連環境開発会議 語呂合わせ</t>
  </si>
  <si>
    <t>国連略</t>
  </si>
  <si>
    <t>国連科学教育文化機関</t>
  </si>
  <si>
    <t>国連英語</t>
  </si>
  <si>
    <t>国連英語で</t>
  </si>
  <si>
    <t>国連読み方</t>
  </si>
  <si>
    <t>国連貿易開発会議 アルファベット</t>
  </si>
  <si>
    <t>国連貿易開発会議 略称</t>
  </si>
  <si>
    <t>国連貿易開発会議の略称</t>
  </si>
  <si>
    <t>国連難民高等弁務官事務所 アルファベット</t>
  </si>
  <si>
    <t>国連難民高等弁務官事務所 覚え方</t>
  </si>
  <si>
    <t>国際</t>
  </si>
  <si>
    <t>国際 三 文字</t>
  </si>
  <si>
    <t>国際 機関 略称 一覧</t>
  </si>
  <si>
    <t>国際 略語 一覧</t>
  </si>
  <si>
    <t>国際 組織 アルファベット</t>
  </si>
  <si>
    <t>国際 組織 一覧</t>
  </si>
  <si>
    <t>国際 英語</t>
  </si>
  <si>
    <t>国際◯</t>
  </si>
  <si>
    <t>国際◯◯</t>
  </si>
  <si>
    <t>国際◯合</t>
  </si>
  <si>
    <t>国際とは</t>
  </si>
  <si>
    <t>国際労働機関 ilo</t>
  </si>
  <si>
    <t>国際労働機関 アルファベット</t>
  </si>
  <si>
    <t>国際協力 仕事 一覧</t>
  </si>
  <si>
    <t>国際協力 英語</t>
  </si>
  <si>
    <t>国際協力機構 アルファベット</t>
  </si>
  <si>
    <t>国際協力英語</t>
  </si>
  <si>
    <t>国際協定 一覧</t>
  </si>
  <si>
    <t>国際協調 英語</t>
  </si>
  <si>
    <t>国際協調とは</t>
  </si>
  <si>
    <t>国際原子力機関 アルファベット</t>
  </si>
  <si>
    <t>国際団体</t>
  </si>
  <si>
    <t>国際機関 一覧</t>
  </si>
  <si>
    <t>国際機関 略称 クイズ</t>
  </si>
  <si>
    <t>国際機関 英語</t>
  </si>
  <si>
    <t>国際機関 英語で</t>
  </si>
  <si>
    <t>国際機関 覚え方</t>
  </si>
  <si>
    <t>国際機関一覧</t>
  </si>
  <si>
    <t>国際機関英語</t>
  </si>
  <si>
    <t>国際機関読み方</t>
  </si>
  <si>
    <t>国際社会</t>
  </si>
  <si>
    <t>国際社会 言い換え</t>
  </si>
  <si>
    <t>国際社会と は わかり やすく</t>
  </si>
  <si>
    <t>国際社会とは</t>
  </si>
  <si>
    <t>国際社会とは わかりやすく</t>
  </si>
  <si>
    <t>国際社会の仕組み</t>
  </si>
  <si>
    <t>国際組織</t>
  </si>
  <si>
    <t>国際組織 一覧</t>
  </si>
  <si>
    <t>国際組織 英語</t>
  </si>
  <si>
    <t>国際経済に関する略語</t>
  </si>
  <si>
    <t>国際貿易開発会議 略称</t>
  </si>
  <si>
    <t>国際通貨基金 アルファベット</t>
  </si>
  <si>
    <t>国際連合 アルファベット</t>
  </si>
  <si>
    <t>国際連合 アルファベット2文字</t>
  </si>
  <si>
    <t>国際連合 中学受験</t>
  </si>
  <si>
    <t>国際連合 仕事内容</t>
  </si>
  <si>
    <t>国際連合 国際連盟 英語</t>
  </si>
  <si>
    <t>国際連合 子供向け</t>
  </si>
  <si>
    <t>国際連合 常任理事国</t>
  </si>
  <si>
    <t>国際連合 常任理事国 覚え方</t>
  </si>
  <si>
    <t>国際連合 機関 一覧</t>
  </si>
  <si>
    <t>国際連合 略</t>
  </si>
  <si>
    <t>国際連合 略称</t>
  </si>
  <si>
    <t>国際連合 略称 アルファベット</t>
  </si>
  <si>
    <t>国際連合 略語</t>
  </si>
  <si>
    <t>国際連合 省略</t>
  </si>
  <si>
    <t>国際連合 種類</t>
  </si>
  <si>
    <t>国際連合 英語</t>
  </si>
  <si>
    <t>国際連合 英語 3 語</t>
  </si>
  <si>
    <t>国際連合 英語 表記</t>
  </si>
  <si>
    <t>国際連合 英語表記</t>
  </si>
  <si>
    <t>国際連合 複合語</t>
  </si>
  <si>
    <t>国際連合とは 子供向け</t>
  </si>
  <si>
    <t>国際連合について</t>
  </si>
  <si>
    <t>国際連合のアルファベット2文字の略称</t>
  </si>
  <si>
    <t>国際連合のアルファベット2文字の略称は</t>
  </si>
  <si>
    <t>国際連合のアルファベット2文字の略称は何</t>
  </si>
  <si>
    <t>国際連合のアルファベット2文字は</t>
  </si>
  <si>
    <t>国際連合の略</t>
  </si>
  <si>
    <t>国際連合の略称</t>
  </si>
  <si>
    <t>国際連合の略称 アルファベット</t>
  </si>
  <si>
    <t>国際連合アルファベット</t>
  </si>
  <si>
    <t>国際連合常任理事国</t>
  </si>
  <si>
    <t>国際連合教育科学文化機関をアルファベットで何というか。</t>
  </si>
  <si>
    <t>国際連合略</t>
  </si>
  <si>
    <t>国際連合略して</t>
  </si>
  <si>
    <t>国際連合略称</t>
  </si>
  <si>
    <t>国際連合略語</t>
  </si>
  <si>
    <t>国際連合英語</t>
  </si>
  <si>
    <t>国際連合複合語</t>
  </si>
  <si>
    <t>国際連合難民高等弁務官事務所読み方</t>
  </si>
  <si>
    <t>国際連盟</t>
  </si>
  <si>
    <t>国際連盟 国際連合 覚え方</t>
  </si>
  <si>
    <t>国際連盟 常任理事国 覚え方</t>
  </si>
  <si>
    <t>国際連盟 略</t>
  </si>
  <si>
    <t>国際連盟 略称</t>
  </si>
  <si>
    <t>国際連盟 英語名</t>
  </si>
  <si>
    <t>国際連盟 英語表記</t>
  </si>
  <si>
    <t>国際連盟略称</t>
  </si>
  <si>
    <t>国際連盟英語で</t>
  </si>
  <si>
    <t>地域 機構 一覧</t>
  </si>
  <si>
    <t>地域機構 一覧</t>
  </si>
  <si>
    <t>地階の略語に使うアルファベット</t>
  </si>
  <si>
    <t>安保理 常任理事国</t>
  </si>
  <si>
    <t>寝殿造</t>
  </si>
  <si>
    <t>専門機関</t>
  </si>
  <si>
    <t>専門機関 一覧</t>
  </si>
  <si>
    <t>小6</t>
  </si>
  <si>
    <t>小学校 英語 略</t>
  </si>
  <si>
    <t>小学生 を 英語 で 略</t>
  </si>
  <si>
    <t>小学生 英語 略</t>
  </si>
  <si>
    <t>小学生向け</t>
  </si>
  <si>
    <t>平和 維持 活動 アルファベット</t>
  </si>
  <si>
    <t>平和維持活動 アルファベット</t>
  </si>
  <si>
    <t>幸福度 英語 3 文字</t>
  </si>
  <si>
    <t>後発展途上国</t>
  </si>
  <si>
    <t>後発開発途上国 読み方</t>
  </si>
  <si>
    <t>後進国 英語</t>
  </si>
  <si>
    <t>情報 アルファベット</t>
  </si>
  <si>
    <t>政府 英語</t>
  </si>
  <si>
    <t>政府 英語 o</t>
  </si>
  <si>
    <t>政府系 英語</t>
  </si>
  <si>
    <t>政府組織 アルファベット</t>
  </si>
  <si>
    <t>政府英語</t>
  </si>
  <si>
    <t>政府開発援助 アルファベット</t>
  </si>
  <si>
    <t>政府開発援助を意味するアルファベット3文字の略語は何</t>
  </si>
  <si>
    <t>政府開発援助アルファベット</t>
  </si>
  <si>
    <t>政府間組織とは</t>
  </si>
  <si>
    <t>政治・経済用語集</t>
  </si>
  <si>
    <t>政治経済 アルファベット</t>
  </si>
  <si>
    <t>政治経済 英語 略</t>
  </si>
  <si>
    <t>政経 アルファベット略称 一覧</t>
  </si>
  <si>
    <t>教えて</t>
  </si>
  <si>
    <t>教科書略語</t>
  </si>
  <si>
    <t>新興国 英語</t>
  </si>
  <si>
    <t>新興国 英語で</t>
  </si>
  <si>
    <t>新興国英語</t>
  </si>
  <si>
    <t>新興工業経済地域 アルファベット</t>
  </si>
  <si>
    <t>新興工業経済地域 略称</t>
  </si>
  <si>
    <t>日本 アルファベット3文字</t>
  </si>
  <si>
    <t>日本 略称</t>
  </si>
  <si>
    <t>日本 略称 3文字</t>
  </si>
  <si>
    <t>日本が入っている連合</t>
  </si>
  <si>
    <t>日本の略語</t>
  </si>
  <si>
    <t>日本オリンピック委員会 英語3文字</t>
  </si>
  <si>
    <t>日本語 略称</t>
  </si>
  <si>
    <t>日本語 略語</t>
  </si>
  <si>
    <t>最貧国 英語</t>
  </si>
  <si>
    <t>有名なアルファベット三文字</t>
  </si>
  <si>
    <t>有名な略語</t>
  </si>
  <si>
    <t>本当に</t>
  </si>
  <si>
    <t>条約機構 一覧</t>
  </si>
  <si>
    <t>東南アジア 英語 略</t>
  </si>
  <si>
    <t>東南アジアで域内経済の活性化のために結成された東南アジア諸国連合の通称を何というかアルファベットで答えなさい。また英数字は半角で答えなさい。</t>
  </si>
  <si>
    <t>東南アジア諸国連合 アルファベット</t>
  </si>
  <si>
    <t>東南アジア諸国連合アルファベット</t>
  </si>
  <si>
    <t>核保有国 覚え方</t>
  </si>
  <si>
    <t>核兵器 条約 覚え方</t>
  </si>
  <si>
    <t>核拡散防止条約 アルファベット</t>
  </si>
  <si>
    <t>核拡散防止条約 語呂合わせ</t>
  </si>
  <si>
    <t>機関 英語</t>
  </si>
  <si>
    <t>機関 英語 o</t>
  </si>
  <si>
    <t>機関中</t>
  </si>
  <si>
    <t>次のうち un の略称で知られる国際機関は何</t>
  </si>
  <si>
    <t>欧文略語</t>
  </si>
  <si>
    <t>正式</t>
  </si>
  <si>
    <t>正式 名称</t>
  </si>
  <si>
    <t>正式名称 一覧</t>
  </si>
  <si>
    <t>正式名称一覧</t>
  </si>
  <si>
    <t>環太平洋戦略的経済連携協定をアルファベット3文字で</t>
  </si>
  <si>
    <t>環太平洋戦略的経済連携協定をアルファベット3文字で何という</t>
  </si>
  <si>
    <t>環太平洋経済連携協定 アルファベット</t>
  </si>
  <si>
    <t>男子 中学生 略</t>
  </si>
  <si>
    <t>略 され た言葉 一覧</t>
  </si>
  <si>
    <t>略 され てる 言葉 一覧</t>
  </si>
  <si>
    <t>略 した 言葉 一覧</t>
  </si>
  <si>
    <t>略 一覧</t>
  </si>
  <si>
    <t>略 問題</t>
  </si>
  <si>
    <t>略された言葉</t>
  </si>
  <si>
    <t>略一覧</t>
  </si>
  <si>
    <t>略号 一覧</t>
  </si>
  <si>
    <t>略名とは</t>
  </si>
  <si>
    <t>略問題</t>
  </si>
  <si>
    <t>略式名</t>
  </si>
  <si>
    <t>略式名称</t>
  </si>
  <si>
    <t>略称</t>
  </si>
  <si>
    <t>略称 アルファベット</t>
  </si>
  <si>
    <t>略称 例</t>
  </si>
  <si>
    <t>略称 名前</t>
  </si>
  <si>
    <t>略称 正式名称</t>
  </si>
  <si>
    <t>略称 省略</t>
  </si>
  <si>
    <t>略称 英語</t>
  </si>
  <si>
    <t>略称 英語 3文字</t>
  </si>
  <si>
    <t>略称 英語 一覧</t>
  </si>
  <si>
    <t>略称 英語で</t>
  </si>
  <si>
    <t>略称 言い換え</t>
  </si>
  <si>
    <t>略称とは</t>
  </si>
  <si>
    <t>略称は</t>
  </si>
  <si>
    <t>略称は？</t>
  </si>
  <si>
    <t>略称一覧</t>
  </si>
  <si>
    <t>略称名</t>
  </si>
  <si>
    <t>略称問題</t>
  </si>
  <si>
    <t>略称語</t>
  </si>
  <si>
    <t>略称読み方</t>
  </si>
  <si>
    <t>略記</t>
  </si>
  <si>
    <t>略語</t>
  </si>
  <si>
    <t>略語 アルファベット</t>
  </si>
  <si>
    <t>略語 一覧</t>
  </si>
  <si>
    <t>略語 一覧 一般 常識</t>
  </si>
  <si>
    <t>略語 一覧 一般常識</t>
  </si>
  <si>
    <t>略語 正式 名称 一覧</t>
  </si>
  <si>
    <t>略語 正式名称</t>
  </si>
  <si>
    <t>略語 正式名称 一覧</t>
  </si>
  <si>
    <t>略語 種類</t>
  </si>
  <si>
    <t>略語 英語 3文字</t>
  </si>
  <si>
    <t>略語 英語 一覧</t>
  </si>
  <si>
    <t>略語 ｱﾙﾌｧﾍﾞｯﾄ</t>
  </si>
  <si>
    <t>略語の正式名称</t>
  </si>
  <si>
    <t>略語は</t>
  </si>
  <si>
    <t>略語一覧</t>
  </si>
  <si>
    <t>略語正式名称</t>
  </si>
  <si>
    <t>略語集</t>
  </si>
  <si>
    <t>発展 途上 国 英語</t>
  </si>
  <si>
    <t>発展していない国</t>
  </si>
  <si>
    <t>発展してない国</t>
  </si>
  <si>
    <t>発展国 英語</t>
  </si>
  <si>
    <t>発展途上 英語</t>
  </si>
  <si>
    <t>発展途上の 英語</t>
  </si>
  <si>
    <t>発展途上国 アルファベット</t>
  </si>
  <si>
    <t>発展途上国 一覧</t>
  </si>
  <si>
    <t>発展途上国 先進国 英語</t>
  </si>
  <si>
    <t>発展途上国 略称</t>
  </si>
  <si>
    <t>発展途上国 英語</t>
  </si>
  <si>
    <t>発展途上国 英語 で</t>
  </si>
  <si>
    <t>発展途上国 英語 カタカナ</t>
  </si>
  <si>
    <t>発展途上国 英語で</t>
  </si>
  <si>
    <t>発展途上国 言い換え カタカナ</t>
  </si>
  <si>
    <t>発展途上国 言い方</t>
  </si>
  <si>
    <t>発展途上国英語</t>
  </si>
  <si>
    <t>発展途上国英語で</t>
  </si>
  <si>
    <t>発展途上英語</t>
  </si>
  <si>
    <t>省庁 略称 一覧</t>
  </si>
  <si>
    <t>省略名</t>
  </si>
  <si>
    <t>省略文字 一覧</t>
  </si>
  <si>
    <t>知りたいです</t>
  </si>
  <si>
    <t>石油 輸出 国 機構 アルファベット</t>
  </si>
  <si>
    <t>石油輸出国機構 アルファベット</t>
  </si>
  <si>
    <t>石油輸出国機構アルファベット</t>
  </si>
  <si>
    <t>社会</t>
  </si>
  <si>
    <t>社会 ローマ字</t>
  </si>
  <si>
    <t>社会 公民 英語</t>
  </si>
  <si>
    <t>社会 国</t>
  </si>
  <si>
    <t>社会 地理 英語</t>
  </si>
  <si>
    <t>社会 字</t>
  </si>
  <si>
    <t>社会 文字</t>
  </si>
  <si>
    <t>社会 種類</t>
  </si>
  <si>
    <t>社会 英単語</t>
  </si>
  <si>
    <t>社会 英語 カタカナ</t>
  </si>
  <si>
    <t>社会 語句</t>
  </si>
  <si>
    <t>社会 重要語句</t>
  </si>
  <si>
    <t>社会 重要語句 一覧</t>
  </si>
  <si>
    <t>社会 長い単語</t>
  </si>
  <si>
    <t>社会で</t>
  </si>
  <si>
    <t>社会ローマ字</t>
  </si>
  <si>
    <t>社会単語</t>
  </si>
  <si>
    <t>社会地理</t>
  </si>
  <si>
    <t>社会文字</t>
  </si>
  <si>
    <t>社会機構</t>
  </si>
  <si>
    <t>社会科 英語 略</t>
  </si>
  <si>
    <t>社会組織</t>
  </si>
  <si>
    <t>社会英語</t>
  </si>
  <si>
    <t>社会英語カタカナ</t>
  </si>
  <si>
    <t>答えを教えて</t>
  </si>
  <si>
    <t>簡単に</t>
  </si>
  <si>
    <t>簡単にお願い</t>
  </si>
  <si>
    <t>組織 団体 英語</t>
  </si>
  <si>
    <t>組織の種類と国名を表す記号</t>
  </si>
  <si>
    <t>組織名 一覧</t>
  </si>
  <si>
    <t>経済</t>
  </si>
  <si>
    <t>経済 なんの略</t>
  </si>
  <si>
    <t>経済 何の略</t>
  </si>
  <si>
    <t>経済 意味</t>
  </si>
  <si>
    <t>経済 意味 簡単に</t>
  </si>
  <si>
    <t>経済 正式名称</t>
  </si>
  <si>
    <t>経済 略</t>
  </si>
  <si>
    <t>経済 略語</t>
  </si>
  <si>
    <t>経済 略語 一覧</t>
  </si>
  <si>
    <t>経済 略語 正式名称</t>
  </si>
  <si>
    <t>経済とは</t>
  </si>
  <si>
    <t>経済とは 何の略</t>
  </si>
  <si>
    <t>経済とは 簡単 に</t>
  </si>
  <si>
    <t>経済とは何の略</t>
  </si>
  <si>
    <t>経済とは簡単に</t>
  </si>
  <si>
    <t>経済とわ</t>
  </si>
  <si>
    <t>経済の略</t>
  </si>
  <si>
    <t>経済は何の略</t>
  </si>
  <si>
    <t>経済何の略</t>
  </si>
  <si>
    <t>経済協力開発機構 アルファベット</t>
  </si>
  <si>
    <t>経済正式名称</t>
  </si>
  <si>
    <t>経済略</t>
  </si>
  <si>
    <t>経済略語</t>
  </si>
  <si>
    <t>自分の国以外の国を指す言葉</t>
  </si>
  <si>
    <t>自由貿易協定 アルファベット</t>
  </si>
  <si>
    <t>色々な正式名称</t>
  </si>
  <si>
    <t>色々な略語</t>
  </si>
  <si>
    <t>色々な略語の正式名称</t>
  </si>
  <si>
    <t>英字三文字</t>
  </si>
  <si>
    <t>英略</t>
  </si>
  <si>
    <t>英語 2文字 略語</t>
  </si>
  <si>
    <t>英語 3文字 略語 一覧</t>
  </si>
  <si>
    <t>英語 4文字 略語</t>
  </si>
  <si>
    <t>英語 en 略</t>
  </si>
  <si>
    <t>英語 三 文字 略語 一覧</t>
  </si>
  <si>
    <t>英語 三文字 略語</t>
  </si>
  <si>
    <t>英語 名前 略称 一覧</t>
  </si>
  <si>
    <t>英語 機関</t>
  </si>
  <si>
    <t>英語 略字</t>
  </si>
  <si>
    <t>英語 略称</t>
  </si>
  <si>
    <t>英語 略語 一覧</t>
  </si>
  <si>
    <t>英語 略語 集</t>
  </si>
  <si>
    <t>英語 略語集</t>
  </si>
  <si>
    <t>英語 発展途上国</t>
  </si>
  <si>
    <t>英語 省略 一覧</t>
  </si>
  <si>
    <t>英語2文字 略語</t>
  </si>
  <si>
    <t>英語3文字 略語</t>
  </si>
  <si>
    <t>英語3文字の略語</t>
  </si>
  <si>
    <t>英語4文字 略語</t>
  </si>
  <si>
    <t>英語の略語一覧</t>
  </si>
  <si>
    <t>英語の頭文字 略称</t>
  </si>
  <si>
    <t>英語三文字の略語</t>
  </si>
  <si>
    <t>英語二文字 略語</t>
  </si>
  <si>
    <t>英語四文字</t>
  </si>
  <si>
    <t>英語四文字 略語</t>
  </si>
  <si>
    <t>表にして</t>
  </si>
  <si>
    <t>複合語 省略 一覧</t>
  </si>
  <si>
    <t>複数</t>
  </si>
  <si>
    <t>見分け方は？</t>
  </si>
  <si>
    <t>覚え方とかある？</t>
  </si>
  <si>
    <t>記号</t>
  </si>
  <si>
    <t>記号 nみたいな</t>
  </si>
  <si>
    <t>訳語 一覧</t>
  </si>
  <si>
    <t>諸国連合 一覧</t>
  </si>
  <si>
    <t>貧困国 英語</t>
  </si>
  <si>
    <t>身近 な 略語 アルファベット</t>
  </si>
  <si>
    <t>途上国 発展途上国 違い</t>
  </si>
  <si>
    <t>途上国 英語</t>
  </si>
  <si>
    <t>連</t>
  </si>
  <si>
    <t>金融機関 略称 一覧</t>
  </si>
  <si>
    <t>開発途上国 英語</t>
  </si>
  <si>
    <t>間違えやすい ローマ字 単語</t>
  </si>
  <si>
    <t>非公民</t>
  </si>
  <si>
    <t>非営利組織 アルファベット</t>
  </si>
  <si>
    <t>非営利組織アルファベット</t>
  </si>
  <si>
    <t>非政府組織</t>
  </si>
  <si>
    <t>非政府組織 略称</t>
  </si>
  <si>
    <t>非政府組織 英語</t>
  </si>
  <si>
    <t>非政府組織 非営利組織 違い</t>
  </si>
  <si>
    <t>非政府組織ngoとは</t>
  </si>
  <si>
    <t>非政府組織とは</t>
  </si>
  <si>
    <t>非政府組織とは 中学生</t>
  </si>
  <si>
    <t>非政府組織アルファベット</t>
  </si>
  <si>
    <t>頭字語 一覧</t>
  </si>
  <si>
    <t>頭字語一覧</t>
  </si>
  <si>
    <t>頭文字 略語</t>
  </si>
  <si>
    <t>香港 略語</t>
  </si>
  <si>
    <t>高校 アルファベット3文字</t>
  </si>
  <si>
    <t>高校 入試 社会 重要 語句</t>
  </si>
  <si>
    <t>高校 略称</t>
  </si>
  <si>
    <t>高校 略称 アルファベット</t>
  </si>
  <si>
    <t>高校 略語</t>
  </si>
  <si>
    <t>高校受験 社会 カタカナ用語</t>
  </si>
  <si>
    <t>高校受験社会 カタカナ用語</t>
  </si>
  <si>
    <t>高校略称 アルファベット</t>
  </si>
  <si>
    <t>１０個</t>
  </si>
  <si>
    <t>ｎｇｏ</t>
  </si>
  <si>
    <t>🇺🇳 どこの国</t>
  </si>
  <si>
    <t>🇺🇳 意味</t>
  </si>
  <si>
    <t>中学社会 略語</t>
  </si>
  <si>
    <t>中学社会 国際組織</t>
  </si>
  <si>
    <t>地理 アルファベット</t>
  </si>
  <si>
    <t>usmcaとは 中学生</t>
  </si>
  <si>
    <t>国際組織 一覧 中学</t>
  </si>
  <si>
    <t>国際組織 中学</t>
  </si>
  <si>
    <t>中学社会 英語</t>
  </si>
  <si>
    <t>社会 aseanなど</t>
  </si>
  <si>
    <t>中学 社会 略称</t>
  </si>
  <si>
    <t>国際機関 略称 高校受験</t>
  </si>
  <si>
    <t>アルファベット三文字 組織</t>
  </si>
  <si>
    <t>中学社会 組織名</t>
  </si>
  <si>
    <t>asean opec 覚え方</t>
  </si>
  <si>
    <t>中学地理 アルファベット</t>
  </si>
  <si>
    <t>公民 略語</t>
  </si>
  <si>
    <t>略語 社会</t>
  </si>
  <si>
    <t>アルファベット 略称 一般常識</t>
  </si>
  <si>
    <t>社会 アルファベット 一覧</t>
  </si>
  <si>
    <t>アルファベット 社会</t>
  </si>
  <si>
    <t>アルファベット4文字 組織</t>
  </si>
  <si>
    <t>アルファベット略語 有名</t>
  </si>
  <si>
    <t>中学受験 社会 アルファベット</t>
  </si>
  <si>
    <t>国際略語 一般常識</t>
  </si>
  <si>
    <t>地域統合組織 アルファベット</t>
  </si>
  <si>
    <t>社会 英語 略</t>
  </si>
  <si>
    <t>中学受験 社会 略語</t>
  </si>
  <si>
    <t>中学受験社会 よく出る問題</t>
  </si>
  <si>
    <t>受験 略語</t>
  </si>
  <si>
    <t>国際機関 中学受験</t>
  </si>
  <si>
    <t>地理 アルファベット 覚え方</t>
  </si>
  <si>
    <t>apec 中学生</t>
  </si>
  <si>
    <t>naftaとは 中学生</t>
  </si>
  <si>
    <t>unctad 覚え方</t>
  </si>
  <si>
    <t>世界 機関 略称</t>
  </si>
  <si>
    <t>世界 組織 アルファベット</t>
  </si>
  <si>
    <t>中学受験 アルファベット</t>
  </si>
  <si>
    <t>中学受験 略称</t>
  </si>
  <si>
    <t>中学生 略語 英語</t>
  </si>
  <si>
    <t>公民 カタカナ用語</t>
  </si>
  <si>
    <t>公民 用語</t>
  </si>
  <si>
    <t>国連 機関</t>
  </si>
  <si>
    <t>国連専門機関 覚え方</t>
  </si>
  <si>
    <t>国際組織 略称</t>
  </si>
  <si>
    <t>地域協力機構 アルファベット</t>
  </si>
  <si>
    <t>教育用語 アルファベット</t>
  </si>
  <si>
    <t>4文字の英語 略語</t>
  </si>
  <si>
    <t>5に似てるアルファベット</t>
  </si>
  <si>
    <t>ady 略語</t>
  </si>
  <si>
    <t>apec asean opec</t>
  </si>
  <si>
    <t>apec 加盟国 語呂合わせ</t>
  </si>
  <si>
    <t>as 略語</t>
  </si>
  <si>
    <t>asean 似たやつ</t>
  </si>
  <si>
    <t>au 略語</t>
  </si>
  <si>
    <t>brics とは 中学生</t>
  </si>
  <si>
    <t>brics 加盟国 覚え方</t>
  </si>
  <si>
    <t>children 略</t>
  </si>
  <si>
    <t>g7 g20 覚え方</t>
  </si>
  <si>
    <t>gsdfとはどの組織の略称</t>
  </si>
  <si>
    <t>gsdfとはどの組織の略称？</t>
  </si>
  <si>
    <t>is 略語</t>
  </si>
  <si>
    <t>lcc 略語</t>
  </si>
  <si>
    <t>nafta オリンピック</t>
  </si>
  <si>
    <t>nafta 国際援助</t>
  </si>
  <si>
    <t>nafta 流行</t>
  </si>
  <si>
    <t>nafta 災害</t>
  </si>
  <si>
    <t>oda 略語</t>
  </si>
  <si>
    <t>opec とは簡単に中学生</t>
  </si>
  <si>
    <t>opec 略</t>
  </si>
  <si>
    <t>opec 略語</t>
  </si>
  <si>
    <t>opecとは 簡単に 中学生</t>
  </si>
  <si>
    <t>pko 語呂合わせ</t>
  </si>
  <si>
    <t>pko 読み方</t>
  </si>
  <si>
    <t>rcep 加盟国 覚え方</t>
  </si>
  <si>
    <t>ryakugo</t>
  </si>
  <si>
    <t>tpp</t>
  </si>
  <si>
    <t>tpp 覚え方</t>
  </si>
  <si>
    <t>tpp 語呂合わせ</t>
  </si>
  <si>
    <t>tpp加盟国 覚え方</t>
  </si>
  <si>
    <t>who 略称</t>
  </si>
  <si>
    <t>wto 略称</t>
  </si>
  <si>
    <t>など 略語</t>
  </si>
  <si>
    <t>らくれん</t>
  </si>
  <si>
    <t>アジア アルファベット</t>
  </si>
  <si>
    <t>アジア 略語</t>
  </si>
  <si>
    <t>アジア通貨危機 語呂合わせ</t>
  </si>
  <si>
    <t>アジア開発銀行のことをアルファベット3文字で何という</t>
  </si>
  <si>
    <t>アラブ石油輸出国機構 アルファベット</t>
  </si>
  <si>
    <t>アルファベット 2文字 略語</t>
  </si>
  <si>
    <t>アルファベット 四文字 略語</t>
  </si>
  <si>
    <t>アルファベット 英語 略</t>
  </si>
  <si>
    <t>アルファベット問題</t>
  </si>
  <si>
    <t>アルファベット系</t>
  </si>
  <si>
    <t>アンクタッド 正式名称</t>
  </si>
  <si>
    <t>アンクタッド 覚え方</t>
  </si>
  <si>
    <t>スタート 略語</t>
  </si>
  <si>
    <t>テスト 略語</t>
  </si>
  <si>
    <t>ブラジル 略称 2文字</t>
  </si>
  <si>
    <t>ブリックス 加盟国 覚え方</t>
  </si>
  <si>
    <t>ユネスコ</t>
  </si>
  <si>
    <t>ヨーロッパ アルファベット 略称</t>
  </si>
  <si>
    <t>ランク 略</t>
  </si>
  <si>
    <t>ランク 英語 略</t>
  </si>
  <si>
    <t>ローマ字 いつ習う</t>
  </si>
  <si>
    <t>ローマ字 略語</t>
  </si>
  <si>
    <t>ローマ字略語</t>
  </si>
  <si>
    <t>一般常識 略語</t>
  </si>
  <si>
    <t>三文字 英語 略語</t>
  </si>
  <si>
    <t>世の中の略語</t>
  </si>
  <si>
    <t>世界 協定 一覧</t>
  </si>
  <si>
    <t>世界アルファベット 一覧</t>
  </si>
  <si>
    <t>世界保健機関 略称</t>
  </si>
  <si>
    <t>世界史 アルファベット</t>
  </si>
  <si>
    <t>世界貿易機関のことをアルファベット3文字で何と言う</t>
  </si>
  <si>
    <t>中学 受験 社会 よく 出る 問題</t>
  </si>
  <si>
    <t>中学 社会 単語 一覧</t>
  </si>
  <si>
    <t>中学受験 世界地理 問題</t>
  </si>
  <si>
    <t>中学受験 公民 問題</t>
  </si>
  <si>
    <t>中学受験 現代社会</t>
  </si>
  <si>
    <t>中学受験 社会 よく出る 問題</t>
  </si>
  <si>
    <t>中学受験 社会 よく出る問題</t>
  </si>
  <si>
    <t>中学受験 社会 輸入 覚え方</t>
  </si>
  <si>
    <t>中学受験 社会 重要語句</t>
  </si>
  <si>
    <t>中学受験社会 よく出る 問題</t>
  </si>
  <si>
    <t>中学校 略称</t>
  </si>
  <si>
    <t>中学生 アルファベット</t>
  </si>
  <si>
    <t>中学生 略称</t>
  </si>
  <si>
    <t>中学生 英語 省略</t>
  </si>
  <si>
    <t>中学生 英語略</t>
  </si>
  <si>
    <t>中学生 覚えるべき国</t>
  </si>
  <si>
    <t>中学生を英語で 略</t>
  </si>
  <si>
    <t>中学生アルファベット</t>
  </si>
  <si>
    <t>中学社会 単語 一覧</t>
  </si>
  <si>
    <t>中学社会 間違えやすい問題</t>
  </si>
  <si>
    <t>令和 アルファベット 略称</t>
  </si>
  <si>
    <t>企業の社会的責任 アルファベット</t>
  </si>
  <si>
    <t>入試 略</t>
  </si>
  <si>
    <t>入試 社会 よく出る</t>
  </si>
  <si>
    <t>入試でよく出る国</t>
  </si>
  <si>
    <t>入試によく出る国</t>
  </si>
  <si>
    <t>公民 中学受験</t>
  </si>
  <si>
    <t>公民 条約</t>
  </si>
  <si>
    <t>北米 国際援助</t>
  </si>
  <si>
    <t>医療用語 略語 一覧 アルファベット</t>
  </si>
  <si>
    <t>受験 社会</t>
  </si>
  <si>
    <t>問を表すアルファベット</t>
  </si>
  <si>
    <t>国 アルファベット</t>
  </si>
  <si>
    <t>国 英語 略</t>
  </si>
  <si>
    <t>国連 略称一覧</t>
  </si>
  <si>
    <t>国連 省略</t>
  </si>
  <si>
    <t>国連平和維持活動 略称</t>
  </si>
  <si>
    <t>国連教育科学文化機関</t>
  </si>
  <si>
    <t>国連環境計画 アルファベット</t>
  </si>
  <si>
    <t>国連略語</t>
  </si>
  <si>
    <t>国連貿易開発会議 略称 覚え方</t>
  </si>
  <si>
    <t>国際保健医療協力 覚え方</t>
  </si>
  <si>
    <t>国際労働機関 略称</t>
  </si>
  <si>
    <t>国際機関</t>
  </si>
  <si>
    <t>国際機関 日本</t>
  </si>
  <si>
    <t>国際機関の略称</t>
  </si>
  <si>
    <t>国際略語</t>
  </si>
  <si>
    <t>国際略語 一覧</t>
  </si>
  <si>
    <t>国際連合 活動</t>
  </si>
  <si>
    <t>国際連合 組織</t>
  </si>
  <si>
    <t>国際連合の平和維持活動 アルファベット</t>
  </si>
  <si>
    <t>国際連合を意味するアルファベット2文字の略称は何</t>
  </si>
  <si>
    <t>国際連合教育科学文化機関 創設者</t>
  </si>
  <si>
    <t>国際連合機関</t>
  </si>
  <si>
    <t>地域 ローマ字</t>
  </si>
  <si>
    <t>小学生 略語</t>
  </si>
  <si>
    <t>小学生略語</t>
  </si>
  <si>
    <t>平和維持活動 略称</t>
  </si>
  <si>
    <t>情報通信技術 アルファベット</t>
  </si>
  <si>
    <t>政治経済 略語 一覧</t>
  </si>
  <si>
    <t>政治経済 略語 覚え方</t>
  </si>
  <si>
    <t>政経 アルファベット</t>
  </si>
  <si>
    <t>政経 アルファベット 覚え方</t>
  </si>
  <si>
    <t>教科書 略語</t>
  </si>
  <si>
    <t>文化</t>
  </si>
  <si>
    <t>新興国 アルファベット</t>
  </si>
  <si>
    <t>新興国 英語 略語</t>
  </si>
  <si>
    <t>新興工業地域経済群 アルファベット</t>
  </si>
  <si>
    <t>新興工業経済地域 覚え方</t>
  </si>
  <si>
    <t>日本 略語</t>
  </si>
  <si>
    <t>日本語 略語 一覧</t>
  </si>
  <si>
    <t>時事問題 アルファベット</t>
  </si>
  <si>
    <t>時事略語</t>
  </si>
  <si>
    <t>東南アジア諸国連合 略称</t>
  </si>
  <si>
    <t>東南アジア諸国連合の略称</t>
  </si>
  <si>
    <t>歴史 貿易 覚え方</t>
  </si>
  <si>
    <t>海外 略語</t>
  </si>
  <si>
    <t>海外略語</t>
  </si>
  <si>
    <t>現代 略語</t>
  </si>
  <si>
    <t>現代の略語</t>
  </si>
  <si>
    <t>現代略語</t>
  </si>
  <si>
    <t>環太平洋条約機構 英語</t>
  </si>
  <si>
    <t>略語 まとめ</t>
  </si>
  <si>
    <t>略語 ランキング</t>
  </si>
  <si>
    <t>略語 ローマ字</t>
  </si>
  <si>
    <t>略語 一覧 アルファベット</t>
  </si>
  <si>
    <t>略語 一覧 カタカナ</t>
  </si>
  <si>
    <t>略語 一覧 日本語</t>
  </si>
  <si>
    <t>略語 令和</t>
  </si>
  <si>
    <t>略語 小学生</t>
  </si>
  <si>
    <t>略語 歴史</t>
  </si>
  <si>
    <t>略語クイズ アルファベット</t>
  </si>
  <si>
    <t>略語クイズ 小学校</t>
  </si>
  <si>
    <t>略語メーカー</t>
  </si>
  <si>
    <t>略語問題</t>
  </si>
  <si>
    <t>発展途上国 カタカナ</t>
  </si>
  <si>
    <t>発展途上国 英語 略</t>
  </si>
  <si>
    <t>省略言葉 一覧</t>
  </si>
  <si>
    <t>省略語 一覧</t>
  </si>
  <si>
    <t>短縮語 一覧</t>
  </si>
  <si>
    <t>社会 opec</t>
  </si>
  <si>
    <t>社会 単語</t>
  </si>
  <si>
    <t>社会地理 英語</t>
  </si>
  <si>
    <t>社会機関</t>
  </si>
  <si>
    <t>社会英語で書くと</t>
  </si>
  <si>
    <t>社会重要単語</t>
  </si>
  <si>
    <t>米国 メキシコ カナダ協定 略称</t>
  </si>
  <si>
    <t>米国メキシコカナダ協定 略称</t>
  </si>
  <si>
    <t>組織 略称</t>
  </si>
  <si>
    <t>組織 英語 略称</t>
  </si>
  <si>
    <t>経済特区とは 中学生</t>
  </si>
  <si>
    <t>経済特区とは 簡単に 中学生</t>
  </si>
  <si>
    <t>経済用語 アルファベット</t>
  </si>
  <si>
    <t>経済用語 英語 略語</t>
  </si>
  <si>
    <t>航空用語 アルファベット</t>
  </si>
  <si>
    <t>身近な略語 アルファベット</t>
  </si>
  <si>
    <t>通信用語 アルファベット</t>
  </si>
  <si>
    <t>連合国軍最高司令官総司令部 アルファベット</t>
  </si>
  <si>
    <t>過去問 略語</t>
  </si>
  <si>
    <t>銀行 略称 アルファベット</t>
  </si>
  <si>
    <t>高校入試 アルファベット</t>
  </si>
  <si>
    <t>高校入試 社会 よく出る国</t>
  </si>
  <si>
    <t>高校入試 覚えておくべき国</t>
  </si>
  <si>
    <t>高校生 略語</t>
  </si>
  <si>
    <t>中学受験 漢字 間違えやすい</t>
  </si>
  <si>
    <t>日本史 漢字 間違えやすい</t>
  </si>
  <si>
    <t>日本史 間違えやすい漢字</t>
  </si>
  <si>
    <t>書き 間違えやすい 漢字 一覧 中学生</t>
  </si>
  <si>
    <t>社会 漢字</t>
  </si>
  <si>
    <t>社会 間違えやすい漢字</t>
  </si>
  <si>
    <t>間違えやすい漢字 中学受験</t>
  </si>
  <si>
    <t>中学受験 社会 間違えやすい漢字</t>
  </si>
  <si>
    <t>日本史間違えやすい漢字</t>
  </si>
  <si>
    <t>歴史 漢字 難しい</t>
  </si>
  <si>
    <t>歴史 間違えやすい問題</t>
  </si>
  <si>
    <t>歴史 間違えやすい漢字</t>
  </si>
  <si>
    <t>社会の漢字</t>
  </si>
  <si>
    <t>飛驒</t>
  </si>
  <si>
    <t>飛驒山脈 飛騨山脈</t>
  </si>
  <si>
    <t>6年生 間違えやすい 漢字 ランキング</t>
  </si>
  <si>
    <t>6年生 間違えやすい 漢字 問題</t>
  </si>
  <si>
    <t>中学 社会 間違えやすい 問題</t>
  </si>
  <si>
    <t>中学受験 社会 漢字</t>
  </si>
  <si>
    <t>新潟 漢字 間違い</t>
  </si>
  <si>
    <t>書き間違えやすい 漢字 ランキング</t>
  </si>
  <si>
    <t>書き間違えやすい 漢字 一覧 中学生</t>
  </si>
  <si>
    <t>歴史 難しい漢字</t>
  </si>
  <si>
    <t>歴史難しい漢字</t>
  </si>
  <si>
    <t>社会漢字</t>
  </si>
  <si>
    <t>管原 菅原 違い</t>
  </si>
  <si>
    <t>飛騨山脈</t>
  </si>
  <si>
    <t>飛騨山脈 漢字</t>
  </si>
  <si>
    <t>飛騨山脈 漢字 どっち</t>
  </si>
  <si>
    <t>飛驒山脈 漢字</t>
  </si>
  <si>
    <t>高校入試 社会 間違えやすい 漢字</t>
  </si>
  <si>
    <t>2年生 間違えやすい漢字</t>
  </si>
  <si>
    <t>3つ同じ漢字</t>
  </si>
  <si>
    <t>3年生 間違えやすい 漢字 ランキング</t>
  </si>
  <si>
    <t>3年生で習う 難しい 漢字</t>
  </si>
  <si>
    <t>3年生間違えやすい漢字ランキング</t>
  </si>
  <si>
    <t>4年生 間違えやすい 漢字 ベスト 10</t>
  </si>
  <si>
    <t>4年生 間違えやすい 漢字 ランキング</t>
  </si>
  <si>
    <t>4年生 間違えやすい 漢字 問題</t>
  </si>
  <si>
    <t>4年生で習う 漢字 熟語 難しい</t>
  </si>
  <si>
    <t>4年生の漢字表</t>
  </si>
  <si>
    <t>5年生 間違えやすい 漢字</t>
  </si>
  <si>
    <t>5年生 間違えやすい 漢字 ランキング</t>
  </si>
  <si>
    <t>5年生 間違えやすい漢字ランキング</t>
  </si>
  <si>
    <t>5年生の 漢字 間違えやすい</t>
  </si>
  <si>
    <t>5年生間違えやすい漢字</t>
  </si>
  <si>
    <t>5年生難しい漢字</t>
  </si>
  <si>
    <t>6 年生 間違え やすい 漢字</t>
  </si>
  <si>
    <t>6年</t>
  </si>
  <si>
    <t>6年 漢字 間違えやすい</t>
  </si>
  <si>
    <t>6年 間違えやすい漢字</t>
  </si>
  <si>
    <t>6年 難しい漢字</t>
  </si>
  <si>
    <t>6年漢字間違えやすい</t>
  </si>
  <si>
    <t>6年生 間違えやすい 漢字</t>
  </si>
  <si>
    <t>6年生 間違えやすい 漢字 ベスト 10</t>
  </si>
  <si>
    <t>6年生 間違えやすい漢字</t>
  </si>
  <si>
    <t>6年生 難しい漢字</t>
  </si>
  <si>
    <t>6年生が間違えやすい漢字</t>
  </si>
  <si>
    <t>6年生で習う漢字 難しい</t>
  </si>
  <si>
    <t>6年生二学期の漢字</t>
  </si>
  <si>
    <t>6年生間違えやすい漢字</t>
  </si>
  <si>
    <t>6年間違えやすい漢字</t>
  </si>
  <si>
    <t>dcm 鹿嶋店 レビュー</t>
  </si>
  <si>
    <t>〇〇開化</t>
  </si>
  <si>
    <t>うかんむり 潟</t>
  </si>
  <si>
    <t>うかんむりに新潟の潟</t>
  </si>
  <si>
    <t>うしみっつ 漢字</t>
  </si>
  <si>
    <t>うるさい漢字</t>
  </si>
  <si>
    <t>うん</t>
  </si>
  <si>
    <t>かしま 漢字</t>
  </si>
  <si>
    <t>くさかんむりの漢字</t>
  </si>
  <si>
    <t>くさかんむりの漢字 一覧</t>
  </si>
  <si>
    <t>くまなく 漢字</t>
  </si>
  <si>
    <t>さんずい がつく 漢字 全部</t>
  </si>
  <si>
    <t>さんずいにうかんむりに潟</t>
  </si>
  <si>
    <t>さんずいに伐</t>
  </si>
  <si>
    <t>さんずいに正しい</t>
  </si>
  <si>
    <t>し 漢字</t>
  </si>
  <si>
    <t>しめすへん 卑</t>
  </si>
  <si>
    <t>しめすへん 漢字</t>
  </si>
  <si>
    <t>しめすへんに旦</t>
  </si>
  <si>
    <t>しょう 漢字 難しい</t>
  </si>
  <si>
    <t>しん ぞ 漢字 コピペ</t>
  </si>
  <si>
    <t>し漢字</t>
  </si>
  <si>
    <t>すがわら 漢字</t>
  </si>
  <si>
    <t>た 漢字</t>
  </si>
  <si>
    <t>つしま 難しい漢字</t>
  </si>
  <si>
    <t>てい 漢字 一覧</t>
  </si>
  <si>
    <t>てい 漢字 難しい</t>
  </si>
  <si>
    <t>とし 漢字 難しい</t>
  </si>
  <si>
    <t>とても難しい漢字</t>
  </si>
  <si>
    <t>なぞなぞ 漢字</t>
  </si>
  <si>
    <t>のぎへんに奥</t>
  </si>
  <si>
    <t>のぶ 漢字 難しい</t>
  </si>
  <si>
    <t>ひぜん高山 読み方</t>
  </si>
  <si>
    <t>ひだ</t>
  </si>
  <si>
    <t>ひださんみゃく</t>
  </si>
  <si>
    <t>ひださんみゃく 漢字</t>
  </si>
  <si>
    <t>ひだ山脈</t>
  </si>
  <si>
    <t>ひにひに 漢字</t>
  </si>
  <si>
    <t>へんつくりの名前</t>
  </si>
  <si>
    <t>ほかには？</t>
  </si>
  <si>
    <t>ほとんど漢字</t>
  </si>
  <si>
    <t>ま 漢字</t>
  </si>
  <si>
    <t>ま 漢字 一覧</t>
  </si>
  <si>
    <t>まから始まる漢字</t>
  </si>
  <si>
    <t>もっとだして</t>
  </si>
  <si>
    <t>もっと難しい漢字</t>
  </si>
  <si>
    <t>やすい 漢字</t>
  </si>
  <si>
    <t>ややこしい 漢字</t>
  </si>
  <si>
    <t>ややこしい漢字</t>
  </si>
  <si>
    <t>よくある 漢字</t>
  </si>
  <si>
    <t>よく間違える漢字の読み方</t>
  </si>
  <si>
    <t>よだれ 漢字</t>
  </si>
  <si>
    <t>よろ</t>
  </si>
  <si>
    <t>れきしかんじ</t>
  </si>
  <si>
    <t>わかんむり</t>
  </si>
  <si>
    <t>タイトル 漢字</t>
  </si>
  <si>
    <t>ダサい 漢字</t>
  </si>
  <si>
    <t>ダサい漢字</t>
  </si>
  <si>
    <t>テストによく出る 漢字 中1</t>
  </si>
  <si>
    <t>テストによく出る 漢字 中1 三 学期</t>
  </si>
  <si>
    <t>ミス 漢字</t>
  </si>
  <si>
    <t>一 番 難しい 漢字 ランキング</t>
  </si>
  <si>
    <t>一問一答</t>
  </si>
  <si>
    <t>一覧表</t>
  </si>
  <si>
    <t>三 人 日 漢字</t>
  </si>
  <si>
    <t>三人日</t>
  </si>
  <si>
    <t>三年生 間違えやすい漢字</t>
  </si>
  <si>
    <t>三年生で習う漢字 一覧</t>
  </si>
  <si>
    <t>三文字漢字</t>
  </si>
  <si>
    <t>世界史 間違えやすい漢字</t>
  </si>
  <si>
    <t>中 3 漢字 ワーク</t>
  </si>
  <si>
    <t>中1 国語 漢字 問題</t>
  </si>
  <si>
    <t>中1 漢字</t>
  </si>
  <si>
    <t>中1 漢字 50問 テスト</t>
  </si>
  <si>
    <t>中1 難しい漢字</t>
  </si>
  <si>
    <t>中1漢字</t>
  </si>
  <si>
    <t>中1漢字難しい</t>
  </si>
  <si>
    <t>中1間違えやすい漢字</t>
  </si>
  <si>
    <t>中1難しい漢字</t>
  </si>
  <si>
    <t>中2 難しい漢字</t>
  </si>
  <si>
    <t>中2で習う漢字</t>
  </si>
  <si>
    <t>中2の漢字</t>
  </si>
  <si>
    <t>中2漢字</t>
  </si>
  <si>
    <t>中2難しい漢字</t>
  </si>
  <si>
    <t>中3 漢字</t>
  </si>
  <si>
    <t>中学 1年 漢字 一覧表</t>
  </si>
  <si>
    <t>中学 受験 漢字</t>
  </si>
  <si>
    <t>中学 漢字</t>
  </si>
  <si>
    <t>中学 漢字 問題</t>
  </si>
  <si>
    <t>中学 漢字 難しい</t>
  </si>
  <si>
    <t>中学 難しい漢字</t>
  </si>
  <si>
    <t>中学 難読漢字</t>
  </si>
  <si>
    <t>中学1年 漢字 問題</t>
  </si>
  <si>
    <t>中学で習う難しい漢字</t>
  </si>
  <si>
    <t>中学入試 出やすい漢字</t>
  </si>
  <si>
    <t>中学入試 漢字</t>
  </si>
  <si>
    <t>中学入試によく出る漢字</t>
  </si>
  <si>
    <t>中学入試に出やすい漢字</t>
  </si>
  <si>
    <t>中学受験 よく出る 漢字</t>
  </si>
  <si>
    <t>中学受験 よく出る 漢字 プリント</t>
  </si>
  <si>
    <t>中学受験 よく出る 漢字 書き</t>
  </si>
  <si>
    <t>中学受験 出やすい漢字</t>
  </si>
  <si>
    <t>中学受験 歴史 漢字</t>
  </si>
  <si>
    <t>中学受験 漢字</t>
  </si>
  <si>
    <t>中学受験 漢字 ランキング</t>
  </si>
  <si>
    <t>中学受験 漢字 一覧</t>
  </si>
  <si>
    <t>中学受験 漢字 出る順 無料</t>
  </si>
  <si>
    <t>中学受験 漢字 読み</t>
  </si>
  <si>
    <t>中学受験 漢字 間違えやすい 読み</t>
  </si>
  <si>
    <t>中学受験 漢字 難しい</t>
  </si>
  <si>
    <t>中学受験 漢字 難問</t>
  </si>
  <si>
    <t>中学受験 社会 漢字 ひらがな</t>
  </si>
  <si>
    <t>中学受験 社会 漢字 プリント</t>
  </si>
  <si>
    <t>中学受験 社会 漢字指定</t>
  </si>
  <si>
    <t>中学受験 社会 間違えやすい 漢字</t>
  </si>
  <si>
    <t>中学受験 部首 問題</t>
  </si>
  <si>
    <t>中学受験 部首 間違えやすい</t>
  </si>
  <si>
    <t>中学受験 間違えやすい漢字</t>
  </si>
  <si>
    <t>中学受験 難しい漢字</t>
  </si>
  <si>
    <t>中学受験 難読漢字</t>
  </si>
  <si>
    <t>中学受験 頻出漢字</t>
  </si>
  <si>
    <t>中学受験でよく出る漢字</t>
  </si>
  <si>
    <t>中学受験で出やすい漢字</t>
  </si>
  <si>
    <t>中学受験に出そうな漢字</t>
  </si>
  <si>
    <t>中学受験に出やすい漢字</t>
  </si>
  <si>
    <t>中学受験よく出る漢字</t>
  </si>
  <si>
    <t>中学受験出やすい漢字</t>
  </si>
  <si>
    <t>中学受験漢字</t>
  </si>
  <si>
    <t>中学受験頻出漢字</t>
  </si>
  <si>
    <t>中学校で習う漢字</t>
  </si>
  <si>
    <t>中学校漢字</t>
  </si>
  <si>
    <t>中学漢字難しい</t>
  </si>
  <si>
    <t>中学生 漢字 ドリル</t>
  </si>
  <si>
    <t>中学生 漢字 難しい</t>
  </si>
  <si>
    <t>中学生 間違えやすい 漢字</t>
  </si>
  <si>
    <t>中学生 難しい漢字</t>
  </si>
  <si>
    <t>中学生 難読漢字</t>
  </si>
  <si>
    <t>中学生で習う難しい漢字</t>
  </si>
  <si>
    <t>中学生の漢字</t>
  </si>
  <si>
    <t>中学生漢字</t>
  </si>
  <si>
    <t>中学生難しい漢字</t>
  </si>
  <si>
    <t>中学難しい漢字</t>
  </si>
  <si>
    <t>中２漢字</t>
  </si>
  <si>
    <t>五年生 間違えやすい漢字</t>
  </si>
  <si>
    <t>五年生間違えやすい漢字</t>
  </si>
  <si>
    <t>五箇条の御誓文 漢字</t>
  </si>
  <si>
    <t>他</t>
  </si>
  <si>
    <t>他は？</t>
  </si>
  <si>
    <t>似た漢字</t>
  </si>
  <si>
    <t>似ている 漢字 クイズ</t>
  </si>
  <si>
    <t>似ている 漢字 間違え やすい</t>
  </si>
  <si>
    <t>似ている 漢字 間違えやすい</t>
  </si>
  <si>
    <t>似ている漢字</t>
  </si>
  <si>
    <t>似ている漢字 間違えやすい</t>
  </si>
  <si>
    <t>使わない 漢字 ランキング</t>
  </si>
  <si>
    <t>使わない漢字ランキング</t>
  </si>
  <si>
    <t>入試</t>
  </si>
  <si>
    <t>入試 に 出 やすい 漢字</t>
  </si>
  <si>
    <t>入試 点数 出し方</t>
  </si>
  <si>
    <t>入試でやすい漢字</t>
  </si>
  <si>
    <t>入試でよく出る漢字</t>
  </si>
  <si>
    <t>入試で出やすい漢字</t>
  </si>
  <si>
    <t>入試によく出る漢字</t>
  </si>
  <si>
    <t>入試に出やすい漢字</t>
  </si>
  <si>
    <t>入試出やすい漢字</t>
  </si>
  <si>
    <t>公民 間違えやすい</t>
  </si>
  <si>
    <t>公立高校入試 出やすい漢字</t>
  </si>
  <si>
    <t>冠 似てる漢字</t>
  </si>
  <si>
    <t>冠 寇</t>
  </si>
  <si>
    <t>初 点なし 漢字</t>
  </si>
  <si>
    <t>勘違い 漢字</t>
  </si>
  <si>
    <t>勘違いしやすい漢字</t>
  </si>
  <si>
    <t>化開明文</t>
  </si>
  <si>
    <t>北アルプス 飛騨山脈 違い</t>
  </si>
  <si>
    <t>受験</t>
  </si>
  <si>
    <t>受験 出やすい漢字</t>
  </si>
  <si>
    <t>受験で出やすい漢字</t>
  </si>
  <si>
    <t>受験に出やすい漢字</t>
  </si>
  <si>
    <t>受験に関する漢字</t>
  </si>
  <si>
    <t>受験は？</t>
  </si>
  <si>
    <t>合掌造り 漢字</t>
  </si>
  <si>
    <t>同じ 漢字 が2つ 続く 漢字</t>
  </si>
  <si>
    <t>同じ 漢字 が3つ</t>
  </si>
  <si>
    <t>同じ字が三つの漢字</t>
  </si>
  <si>
    <t>同じ漢字 3つ</t>
  </si>
  <si>
    <t>同じ漢字3つ</t>
  </si>
  <si>
    <t>同じ漢字が3つの漢字</t>
  </si>
  <si>
    <t>問題出してみて</t>
  </si>
  <si>
    <t>四字熟語漢検3級</t>
  </si>
  <si>
    <t>四年生 漢字 問題</t>
  </si>
  <si>
    <t>国字 一覧 小学校</t>
  </si>
  <si>
    <t>国語 入試問題 漢字</t>
  </si>
  <si>
    <t>国語入試に出やすい漢字</t>
  </si>
  <si>
    <t>地理</t>
  </si>
  <si>
    <t>地理 漢字</t>
  </si>
  <si>
    <t>墾田 漢字</t>
  </si>
  <si>
    <t>墾田永年私財法 漢字</t>
  </si>
  <si>
    <t>墾田永年私財法のこん 漢字</t>
  </si>
  <si>
    <t>墾田永年私財法漢字</t>
  </si>
  <si>
    <t>壇ノ浦 漢字</t>
  </si>
  <si>
    <t>壇ノ浦漢字</t>
  </si>
  <si>
    <t>大 が つく 漢字</t>
  </si>
  <si>
    <t>大 似た漢字</t>
  </si>
  <si>
    <t>大は？</t>
  </si>
  <si>
    <t>大学入試 よく 出る 漢字</t>
  </si>
  <si>
    <t>大宰府 漢字</t>
  </si>
  <si>
    <t>太宰府 漢字</t>
  </si>
  <si>
    <t>太宰府漢字</t>
  </si>
  <si>
    <t>太閤検地 漢字</t>
  </si>
  <si>
    <t>字の間違い</t>
  </si>
  <si>
    <t>学ぶ 難しい漢字</t>
  </si>
  <si>
    <t>学習の記録 中学校 例</t>
  </si>
  <si>
    <t>宣に似た漢字</t>
  </si>
  <si>
    <t>寇 冠</t>
  </si>
  <si>
    <t>察 擦 違い</t>
  </si>
  <si>
    <t>小 6 漢字 難しい 問題</t>
  </si>
  <si>
    <t>小 6 漢字 難しい 読み方</t>
  </si>
  <si>
    <t>小6 漢字 間違えやすい</t>
  </si>
  <si>
    <t>小6 間違えやすい漢字</t>
  </si>
  <si>
    <t>小6漢字ドリル 二学期</t>
  </si>
  <si>
    <t>小6間違えやすい漢字</t>
  </si>
  <si>
    <t>小学6年生間違えやすい漢字</t>
  </si>
  <si>
    <t>小学生 間違えやすい 漢字 問題</t>
  </si>
  <si>
    <t>少し難しい漢字</t>
  </si>
  <si>
    <t>山脈</t>
  </si>
  <si>
    <t>山脈 漢字</t>
  </si>
  <si>
    <t>山脈漢字</t>
  </si>
  <si>
    <t>岐阜 飛騨 読み方</t>
  </si>
  <si>
    <t>岐阜県山脈</t>
  </si>
  <si>
    <t>岐阜県飛騨市 読み方</t>
  </si>
  <si>
    <t>巨と臣の違い</t>
  </si>
  <si>
    <t>市内にある 漢字</t>
  </si>
  <si>
    <t>常用漢字 難しい</t>
  </si>
  <si>
    <t>常用漢字 難しい読み</t>
  </si>
  <si>
    <t>年 難しい漢字</t>
  </si>
  <si>
    <t>延 と 廷 違い</t>
  </si>
  <si>
    <t>延 廷 違い</t>
  </si>
  <si>
    <t>延と廷</t>
  </si>
  <si>
    <t>延と廷 違い</t>
  </si>
  <si>
    <t>廷 延 違い</t>
  </si>
  <si>
    <t>形が難しい漢字</t>
  </si>
  <si>
    <t>御 漢字 間違い</t>
  </si>
  <si>
    <t>微 徴 覚え方</t>
  </si>
  <si>
    <t>忘れがちな漢字</t>
  </si>
  <si>
    <t>忘れやすい漢字</t>
  </si>
  <si>
    <t>愛知 愛媛 間違える</t>
  </si>
  <si>
    <t>抑制栽培 漢字</t>
  </si>
  <si>
    <t>拳 漢字 間違い</t>
  </si>
  <si>
    <t>揆 右側</t>
  </si>
  <si>
    <t>搭乗 熟語の構成</t>
  </si>
  <si>
    <t>文明 四字熟語</t>
  </si>
  <si>
    <t>文明のつく四字熟語</t>
  </si>
  <si>
    <t>文明四字熟語</t>
  </si>
  <si>
    <t>文明開カ</t>
  </si>
  <si>
    <t>文明開化 四字熟語</t>
  </si>
  <si>
    <t>文明開化 漢字</t>
  </si>
  <si>
    <t>文明開化 花</t>
  </si>
  <si>
    <t>文明開化 読み方</t>
  </si>
  <si>
    <t>文明開化読み方</t>
  </si>
  <si>
    <t>文明開花</t>
  </si>
  <si>
    <t>新潟 の潟 書き にくい</t>
  </si>
  <si>
    <t>新潟 別の漢字</t>
  </si>
  <si>
    <t>新潟 感じ</t>
  </si>
  <si>
    <t>新潟 漢字</t>
  </si>
  <si>
    <t>新潟 略字</t>
  </si>
  <si>
    <t>新潟かんじ</t>
  </si>
  <si>
    <t>新潟という漢字</t>
  </si>
  <si>
    <t>新潟のがた 漢字</t>
  </si>
  <si>
    <t>新潟の漢字</t>
  </si>
  <si>
    <t>新潟の漢字の書き方</t>
  </si>
  <si>
    <t>新潟の潟の書き方</t>
  </si>
  <si>
    <t>新潟漢字</t>
  </si>
  <si>
    <t>新潟県の漢字</t>
  </si>
  <si>
    <t>日 3つ 漢字</t>
  </si>
  <si>
    <t>日 に 日 漢字</t>
  </si>
  <si>
    <t>日 の 漢字 一覧</t>
  </si>
  <si>
    <t>日 三つ 漢字</t>
  </si>
  <si>
    <t>日 二つ 漢字</t>
  </si>
  <si>
    <t>日 日 日 漢字</t>
  </si>
  <si>
    <t>日 日 漢字</t>
  </si>
  <si>
    <t>日2つ 漢字</t>
  </si>
  <si>
    <t>日3つの漢字</t>
  </si>
  <si>
    <t>日が2つ 漢字</t>
  </si>
  <si>
    <t>日が2つの漢字</t>
  </si>
  <si>
    <t>日が3つの漢字</t>
  </si>
  <si>
    <t>日がふたつ 漢字</t>
  </si>
  <si>
    <t>日が三つ 漢字</t>
  </si>
  <si>
    <t>日が三つの漢字</t>
  </si>
  <si>
    <t>日が三個の漢字</t>
  </si>
  <si>
    <t>日が二つ 漢字</t>
  </si>
  <si>
    <t>日が二つの漢字</t>
  </si>
  <si>
    <t>日が入った漢字</t>
  </si>
  <si>
    <t>日と日 漢字</t>
  </si>
  <si>
    <t>日に日 漢字</t>
  </si>
  <si>
    <t>日に日に 漢字</t>
  </si>
  <si>
    <t>日に日に漢字</t>
  </si>
  <si>
    <t>日に日漢字</t>
  </si>
  <si>
    <t>日ふたつ 漢字</t>
  </si>
  <si>
    <t>日みっつ 漢字</t>
  </si>
  <si>
    <t>日を二つ 漢字</t>
  </si>
  <si>
    <t>日三つ 漢字</t>
  </si>
  <si>
    <t>日二つ 漢字</t>
  </si>
  <si>
    <t>日含 漢字</t>
  </si>
  <si>
    <t>日日 感じ</t>
  </si>
  <si>
    <t>日日 漢字</t>
  </si>
  <si>
    <t>日日日 漢字</t>
  </si>
  <si>
    <t>日日日漢字</t>
  </si>
  <si>
    <t>日日漢字</t>
  </si>
  <si>
    <t>日本アルプス覚え方</t>
  </si>
  <si>
    <t>日本史 漢字 難しい</t>
  </si>
  <si>
    <t>日本史 漢字ミス</t>
  </si>
  <si>
    <t>日本史 難しい漢字</t>
  </si>
  <si>
    <t>日本史難しい漢字</t>
  </si>
  <si>
    <t>日栄貿易読み方</t>
  </si>
  <si>
    <t>昌 漢字</t>
  </si>
  <si>
    <t>明開化</t>
  </si>
  <si>
    <t>書き</t>
  </si>
  <si>
    <t>書ききれない 漢字</t>
  </si>
  <si>
    <t>書き間違いやすい漢字</t>
  </si>
  <si>
    <t>書き間違えやすい 漢字</t>
  </si>
  <si>
    <t>書き間違えやすい 漢字 クイズ</t>
  </si>
  <si>
    <t>書き間違えやすい 漢字 一覧</t>
  </si>
  <si>
    <t>書き間違えやすい 漢字 大人</t>
  </si>
  <si>
    <t>書き間違えやすい漢字</t>
  </si>
  <si>
    <t>書き間違えやすい漢字 一覧</t>
  </si>
  <si>
    <t>書き順 間違えやすい</t>
  </si>
  <si>
    <t>書き順が難しい漢字</t>
  </si>
  <si>
    <t>書く の が 難しい 漢字</t>
  </si>
  <si>
    <t>書くのが難しい 漢字</t>
  </si>
  <si>
    <t>書くのが難しい 漢字 一覧</t>
  </si>
  <si>
    <t>書くのが難しい漢字</t>
  </si>
  <si>
    <t>書けそうで書けない漢字 中学生</t>
  </si>
  <si>
    <t>書けないと ヤバイ 漢字</t>
  </si>
  <si>
    <t>書けないと恥ずかしい 漢字 一覧</t>
  </si>
  <si>
    <t>月三つ 漢字</t>
  </si>
  <si>
    <t>朝廷 漢字</t>
  </si>
  <si>
    <t>柴 紫 間違える</t>
  </si>
  <si>
    <t>柴と紫の違い</t>
  </si>
  <si>
    <t>森 3つ 漢字</t>
  </si>
  <si>
    <t>様 漢字 間違い</t>
  </si>
  <si>
    <t>次</t>
  </si>
  <si>
    <t>正しいの下に鳥みたいな漢字</t>
  </si>
  <si>
    <t>歴史 問題 難しい 中学生</t>
  </si>
  <si>
    <t>歴史 漢字</t>
  </si>
  <si>
    <t>歴史の</t>
  </si>
  <si>
    <t>歴史の漢字</t>
  </si>
  <si>
    <t>歴史クイズ 小 6 難しい</t>
  </si>
  <si>
    <t>歴史人物 漢字 難しい</t>
  </si>
  <si>
    <t>歴史漢字</t>
  </si>
  <si>
    <t>河合塾漢字</t>
  </si>
  <si>
    <t>流さんずいに延</t>
  </si>
  <si>
    <t>湖漢字</t>
  </si>
  <si>
    <t>漢字</t>
  </si>
  <si>
    <t>漢字 し</t>
  </si>
  <si>
    <t>漢字 クイズ 小学生向け</t>
  </si>
  <si>
    <t>漢字 クイズ小学生向け</t>
  </si>
  <si>
    <t>漢字 中学 受験</t>
  </si>
  <si>
    <t>漢字 中学受験</t>
  </si>
  <si>
    <t>漢字 問題 中学生</t>
  </si>
  <si>
    <t>漢字 新潟</t>
  </si>
  <si>
    <t>漢字 覚え方</t>
  </si>
  <si>
    <t>漢字 読み間違い</t>
  </si>
  <si>
    <t>漢字 読み間違い 面白い</t>
  </si>
  <si>
    <t>漢字 選択問題</t>
  </si>
  <si>
    <t>漢字 間違い</t>
  </si>
  <si>
    <t>漢字 間違いやすい</t>
  </si>
  <si>
    <t>漢字 間違えやすい</t>
  </si>
  <si>
    <t>漢字とひらがな</t>
  </si>
  <si>
    <t>漢字と漢字の組み合わせ</t>
  </si>
  <si>
    <t>漢字の間違い</t>
  </si>
  <si>
    <t>漢字を間違える</t>
  </si>
  <si>
    <t>漢字クイズ 小学生向け</t>
  </si>
  <si>
    <t>漢字クイズ 答え付き</t>
  </si>
  <si>
    <t>漢字クイズ小学生向け</t>
  </si>
  <si>
    <t>漢字クイズ答え付き</t>
  </si>
  <si>
    <t>漢字ミス</t>
  </si>
  <si>
    <t>漢字問題 中学生</t>
  </si>
  <si>
    <t>漢字教えて</t>
  </si>
  <si>
    <t>漢字検定 日程</t>
  </si>
  <si>
    <t>漢字間違い</t>
  </si>
  <si>
    <t>漢字間違え</t>
  </si>
  <si>
    <t>漢字間違えやすい</t>
  </si>
  <si>
    <t>漢字難しい</t>
  </si>
  <si>
    <t>漢字難しいランキング</t>
  </si>
  <si>
    <t>漢検</t>
  </si>
  <si>
    <t>漢検 結果</t>
  </si>
  <si>
    <t>漢検5級 よく出る 問題</t>
  </si>
  <si>
    <t>漢検5級 よく出る問題</t>
  </si>
  <si>
    <t>漢検5級 過去問</t>
  </si>
  <si>
    <t>漢検cbt 日程</t>
  </si>
  <si>
    <t>漢検結果いつ</t>
  </si>
  <si>
    <t>潟 うかんむり 読み方</t>
  </si>
  <si>
    <t>潟 似 てる 漢字</t>
  </si>
  <si>
    <t>潟 似た漢字</t>
  </si>
  <si>
    <t>潟 似てる漢字</t>
  </si>
  <si>
    <t>潟 間違い</t>
  </si>
  <si>
    <t>潟にうかんむり</t>
  </si>
  <si>
    <t>潟に似た漢字</t>
  </si>
  <si>
    <t>熟語で</t>
  </si>
  <si>
    <t>理科、社会</t>
  </si>
  <si>
    <t>男 3つ 漢字</t>
  </si>
  <si>
    <t>画数 間違えやすい 漢字</t>
  </si>
  <si>
    <t>画数が多い漢字</t>
  </si>
  <si>
    <t>画数を間違えやすい漢字</t>
  </si>
  <si>
    <t>画数間違えやすい漢字</t>
  </si>
  <si>
    <t>県 難しい</t>
  </si>
  <si>
    <t>石3個の漢字</t>
  </si>
  <si>
    <t>磁 さんずい</t>
  </si>
  <si>
    <t>磁に似た漢字</t>
  </si>
  <si>
    <t>社会 受験 出やすい</t>
  </si>
  <si>
    <t>社会 間違えやすい 問題</t>
  </si>
  <si>
    <t>社会 難しい言葉</t>
  </si>
  <si>
    <t>社会で使う漢字</t>
  </si>
  <si>
    <t>社会は？</t>
  </si>
  <si>
    <t>社会間違えやすい問題</t>
  </si>
  <si>
    <t>祖 租 違い</t>
  </si>
  <si>
    <t>福沢諭吉 漢字どっち</t>
  </si>
  <si>
    <t>福沢諭吉本名</t>
  </si>
  <si>
    <t>私立高校入試によく出る 漢字</t>
  </si>
  <si>
    <t>種子島 名前の由来</t>
  </si>
  <si>
    <t>穴道湖 読み方</t>
  </si>
  <si>
    <t>笑に似てる漢字</t>
  </si>
  <si>
    <t>管 原 菅原 違い</t>
  </si>
  <si>
    <t>管原</t>
  </si>
  <si>
    <t>管原 菅原</t>
  </si>
  <si>
    <t>管原 読み方</t>
  </si>
  <si>
    <t>簡単だけど難しい漢字</t>
  </si>
  <si>
    <t>簡単な漢字</t>
  </si>
  <si>
    <t>綺麗に書きにくい 漢字</t>
  </si>
  <si>
    <t>綾 似た漢字</t>
  </si>
  <si>
    <t>茨城県鹿嶋市</t>
  </si>
  <si>
    <t>草冠に塾みたいな漢字</t>
  </si>
  <si>
    <t>菅原 漢字</t>
  </si>
  <si>
    <t>菅原 管原</t>
  </si>
  <si>
    <t>菅原漢字</t>
  </si>
  <si>
    <t>菅原道真 漢字</t>
  </si>
  <si>
    <t>蔵 似た漢字</t>
  </si>
  <si>
    <t>衣へんに居</t>
  </si>
  <si>
    <t>見づらい 漢字</t>
  </si>
  <si>
    <t>覚えにくい漢字</t>
  </si>
  <si>
    <t>語句読み方</t>
  </si>
  <si>
    <t>読み方が難しい漢字</t>
  </si>
  <si>
    <t>読み間違いが多い漢字</t>
  </si>
  <si>
    <t>読み間違いやすい漢字</t>
  </si>
  <si>
    <t>読み間違えやすい 漢字 一覧</t>
  </si>
  <si>
    <t>読み間違えやすい 漢字 中学生</t>
  </si>
  <si>
    <t>読み間違えやすい漢字</t>
  </si>
  <si>
    <t>読み間違えやすい漢字 一覧</t>
  </si>
  <si>
    <t>読め そう で 読めない 漢字 中学生</t>
  </si>
  <si>
    <t>読めるけど書けない漢字</t>
  </si>
  <si>
    <t>講と構の違い</t>
  </si>
  <si>
    <t>赤 似てる漢字</t>
  </si>
  <si>
    <t>超 難しい 漢字 ランキング</t>
  </si>
  <si>
    <t>車三つの漢字</t>
  </si>
  <si>
    <t>送り仮名 間違えやすい 中学生</t>
  </si>
  <si>
    <t>送り仮名難しい漢字</t>
  </si>
  <si>
    <t>遣 遺 違い</t>
  </si>
  <si>
    <t>遣と遺の違い</t>
  </si>
  <si>
    <t>遺 遣 違い</t>
  </si>
  <si>
    <t>遺と遣の違い</t>
  </si>
  <si>
    <t>那覇 漢字 正しい</t>
  </si>
  <si>
    <t>邦 那 違い</t>
  </si>
  <si>
    <t>都道府県</t>
  </si>
  <si>
    <t>都道府県 漢字 難しい</t>
  </si>
  <si>
    <t>都道府県 間違えやすい漢字</t>
  </si>
  <si>
    <t>都道府県 難しい漢字</t>
  </si>
  <si>
    <t>都道府県間違えやすい漢字</t>
  </si>
  <si>
    <t>都道府県難しい漢字</t>
  </si>
  <si>
    <t>門構え 省略 テスト</t>
  </si>
  <si>
    <t>開化</t>
  </si>
  <si>
    <t>開化 四字熟語</t>
  </si>
  <si>
    <t>開化 意味</t>
  </si>
  <si>
    <t>開化する 意味</t>
  </si>
  <si>
    <t>開化意味</t>
  </si>
  <si>
    <t>開花 開化 違い</t>
  </si>
  <si>
    <t>間違い 新潟 漢字</t>
  </si>
  <si>
    <t>間違い 漢字</t>
  </si>
  <si>
    <t>間違いという漢字</t>
  </si>
  <si>
    <t>間違いの漢字</t>
  </si>
  <si>
    <t>間違いやすい漢字</t>
  </si>
  <si>
    <t>間違いやすい漢字の読み方</t>
  </si>
  <si>
    <t>間違いやすい読み方の漢字</t>
  </si>
  <si>
    <t>間違い漢字</t>
  </si>
  <si>
    <t>間違え やすい 漢字</t>
  </si>
  <si>
    <t>間違えそうな漢字</t>
  </si>
  <si>
    <t>間違えやすい 5 年生 の 漢字</t>
  </si>
  <si>
    <t>間違えやすい 漢字</t>
  </si>
  <si>
    <t>間違えやすい 漢字 6年生</t>
  </si>
  <si>
    <t>間違えやすい感じ</t>
  </si>
  <si>
    <t>間違えやすい漢字</t>
  </si>
  <si>
    <t>間違えやすい漢字 6年</t>
  </si>
  <si>
    <t>間違えやすい漢字 中学生</t>
  </si>
  <si>
    <t>間違えやすい漢字 小6</t>
  </si>
  <si>
    <t>間違えやすい漢字 書き</t>
  </si>
  <si>
    <t>間違えやすい漢字 読み</t>
  </si>
  <si>
    <t>間違えやすい漢字 高校受験</t>
  </si>
  <si>
    <t>間違えやすい漢字4年生</t>
  </si>
  <si>
    <t>間違えやすい漢字の読み</t>
  </si>
  <si>
    <t>間違えやすい読み</t>
  </si>
  <si>
    <t>間違えやすい部首</t>
  </si>
  <si>
    <t>間違える 漢字</t>
  </si>
  <si>
    <t>間違える漢字</t>
  </si>
  <si>
    <t>間違え漢字</t>
  </si>
  <si>
    <t>陳 とは</t>
  </si>
  <si>
    <t>隅と隈</t>
  </si>
  <si>
    <t>隈 似 た 漢字</t>
  </si>
  <si>
    <t>隈 似た漢字</t>
  </si>
  <si>
    <t>隈 隅 覚え方</t>
  </si>
  <si>
    <t>難しい</t>
  </si>
  <si>
    <t>難しい 漢字</t>
  </si>
  <si>
    <t>難しい 漢字 一文字 一覧</t>
  </si>
  <si>
    <t>難しい常用漢字</t>
  </si>
  <si>
    <t>難しい漢字</t>
  </si>
  <si>
    <t>難しい漢字 一覧</t>
  </si>
  <si>
    <t>難しい漢字 中学生</t>
  </si>
  <si>
    <t>難しい漢字は？</t>
  </si>
  <si>
    <t>難しい漢字ランキング</t>
  </si>
  <si>
    <t>難しい漢字中学生</t>
  </si>
  <si>
    <t>難しい漢字書き</t>
  </si>
  <si>
    <t>難しい県</t>
  </si>
  <si>
    <t>難しい都道府県の漢字</t>
  </si>
  <si>
    <t>難読漢字 中学受験</t>
  </si>
  <si>
    <t>難読漢字 中学生</t>
  </si>
  <si>
    <t>難読漢字 小学生</t>
  </si>
  <si>
    <t>霞ヶ浦 漢字</t>
  </si>
  <si>
    <t>霞ヶ浦漢字</t>
  </si>
  <si>
    <t>面白い漢字</t>
  </si>
  <si>
    <t>頻出漢字</t>
  </si>
  <si>
    <t>題名 漢字</t>
  </si>
  <si>
    <t>題名の漢字</t>
  </si>
  <si>
    <t>飛 山脈</t>
  </si>
  <si>
    <t>飛 驒</t>
  </si>
  <si>
    <t>飛 驒 山脈 読み方</t>
  </si>
  <si>
    <t>飛䮝</t>
  </si>
  <si>
    <t>飛山脈</t>
  </si>
  <si>
    <t>飛弾山脈</t>
  </si>
  <si>
    <t>飛彈 飛騨</t>
  </si>
  <si>
    <t>飛彈山脈</t>
  </si>
  <si>
    <t>飛彈高山</t>
  </si>
  <si>
    <t>飛禅</t>
  </si>
  <si>
    <t>飛禪</t>
  </si>
  <si>
    <t>飛蝉</t>
  </si>
  <si>
    <t>飛馬単</t>
  </si>
  <si>
    <t>飛騨</t>
  </si>
  <si>
    <t>飛騨 山脈</t>
  </si>
  <si>
    <t>飛騨 山脈 漢字</t>
  </si>
  <si>
    <t>飛騨 山脈 読み方</t>
  </si>
  <si>
    <t>飛騨 山脈 飛 驒 山脈 どっち</t>
  </si>
  <si>
    <t>飛騨 市 読み方</t>
  </si>
  <si>
    <t>飛騨 探訪 読み方</t>
  </si>
  <si>
    <t>飛騨 旧字</t>
  </si>
  <si>
    <t>飛騨 旧字体</t>
  </si>
  <si>
    <t>飛騨 書き方</t>
  </si>
  <si>
    <t>飛騨 木曽 赤石</t>
  </si>
  <si>
    <t>飛騨 漢字</t>
  </si>
  <si>
    <t>飛騨 漢字 どっち</t>
  </si>
  <si>
    <t>飛騨 読み</t>
  </si>
  <si>
    <t>飛騨 読み方</t>
  </si>
  <si>
    <t>飛騨 難しい漢字</t>
  </si>
  <si>
    <t>飛騨 飛 驒 違い</t>
  </si>
  <si>
    <t>飛騨 飛驒</t>
  </si>
  <si>
    <t>飛騨 飛驒 どっち</t>
  </si>
  <si>
    <t>飛騨 飛驒 違い</t>
  </si>
  <si>
    <t>飛騨とは</t>
  </si>
  <si>
    <t>飛騨山脈 どこ</t>
  </si>
  <si>
    <t>飛騨山脈 北アルプス</t>
  </si>
  <si>
    <t>飛騨山脈 感じ</t>
  </si>
  <si>
    <t>飛騨山脈 漢字 中学受験</t>
  </si>
  <si>
    <t>飛騨山脈 読み方</t>
  </si>
  <si>
    <t>飛騨山脈 飛驒山脈</t>
  </si>
  <si>
    <t>飛騨山脈 飛驒山脈 どっち</t>
  </si>
  <si>
    <t>飛騨山脈とは</t>
  </si>
  <si>
    <t>飛騨山脈漢字</t>
  </si>
  <si>
    <t>飛騨山脈読み方</t>
  </si>
  <si>
    <t>飛騨市</t>
  </si>
  <si>
    <t>飛騨市 読み方</t>
  </si>
  <si>
    <t>飛騨木曽赤石</t>
  </si>
  <si>
    <t>飛騨漢字</t>
  </si>
  <si>
    <t>飛騨読み方</t>
  </si>
  <si>
    <t>飛驒 日文</t>
  </si>
  <si>
    <t>飛驒 読み方</t>
  </si>
  <si>
    <t>飛驒 飛騨</t>
  </si>
  <si>
    <t>飛驒山脈</t>
  </si>
  <si>
    <t>飛驒山脈 読み方</t>
  </si>
  <si>
    <t>飛驒山脈とは</t>
  </si>
  <si>
    <t>飛驒市</t>
  </si>
  <si>
    <t>飞驒</t>
  </si>
  <si>
    <t>騨</t>
  </si>
  <si>
    <t>騨 旧 字</t>
  </si>
  <si>
    <t>騨 旧字</t>
  </si>
  <si>
    <t>騨 書き順</t>
  </si>
  <si>
    <t>騨 漢字</t>
  </si>
  <si>
    <t>驒</t>
  </si>
  <si>
    <t>驒 意味</t>
  </si>
  <si>
    <t>驒 読み方</t>
  </si>
  <si>
    <t>驒读音</t>
  </si>
  <si>
    <t>高校入試 よく出る 漢字</t>
  </si>
  <si>
    <t>高校入試 出やすい漢字</t>
  </si>
  <si>
    <t>高校入試 漢字 一 問 一答</t>
  </si>
  <si>
    <t>高校入試 漢字 難問</t>
  </si>
  <si>
    <t>高校入試 社会 漢字</t>
  </si>
  <si>
    <t>高校入試 社会 漢字指定</t>
  </si>
  <si>
    <t>高校入試 間違えやすい漢字</t>
  </si>
  <si>
    <t>高校入試によく出る 漢字 一覧</t>
  </si>
  <si>
    <t>高校入試によく出る 漢字 問題</t>
  </si>
  <si>
    <t>高校入試によく出る 漢字 書き</t>
  </si>
  <si>
    <t>高校入試漢字</t>
  </si>
  <si>
    <t>高校受験 間違えやすい漢字</t>
  </si>
  <si>
    <t>高校受験出やすい漢字</t>
  </si>
  <si>
    <t>鹿島</t>
  </si>
  <si>
    <t>鹿島 漢字</t>
  </si>
  <si>
    <t>鹿島 鹿嶋 どっち</t>
  </si>
  <si>
    <t>鹿島 鹿嶋 違い</t>
  </si>
  <si>
    <t>鹿島と鹿嶋の違い</t>
  </si>
  <si>
    <t>鹿島市</t>
  </si>
  <si>
    <t>鹿島漢字</t>
  </si>
  <si>
    <t>鹿嶋</t>
  </si>
  <si>
    <t>鹿嶋市 鹿島市 どっち</t>
  </si>
  <si>
    <t>中学社会 間違えやすい漢字</t>
  </si>
  <si>
    <t>社会 難しい漢字</t>
  </si>
  <si>
    <t>中学受験 間違いやすい漢字</t>
  </si>
  <si>
    <t>社会 漢字 中学受験</t>
  </si>
  <si>
    <t>社会 間違えやすい問題</t>
  </si>
  <si>
    <t>寇</t>
  </si>
  <si>
    <t>書き間違えやすい漢字 一覧中学生</t>
  </si>
  <si>
    <t>歴史 間違えやすい漢字 高校受験</t>
  </si>
  <si>
    <t>間違えやすい送り仮名 中学生</t>
  </si>
  <si>
    <t>しめすへん 居</t>
  </si>
  <si>
    <t>しやすい 漢字</t>
  </si>
  <si>
    <t>テスト 漢字間違い</t>
  </si>
  <si>
    <t>中2 漢字 問題</t>
  </si>
  <si>
    <t>中一難しい漢字</t>
  </si>
  <si>
    <t>中学 受験 漢字 出る 順</t>
  </si>
  <si>
    <t>中学 漢字 勉強法</t>
  </si>
  <si>
    <t>中学 間違えやすい漢字</t>
  </si>
  <si>
    <t>中学入試 漢字 読み</t>
  </si>
  <si>
    <t>中学入試 社会 漢字</t>
  </si>
  <si>
    <t>中学受験 感じ</t>
  </si>
  <si>
    <t>中学受験 漢字 問題</t>
  </si>
  <si>
    <t>中学受験 漢字 頻出</t>
  </si>
  <si>
    <t>中学漢字 難しい</t>
  </si>
  <si>
    <t>中学生間違えやすい漢字</t>
  </si>
  <si>
    <t>倭寇 元寇 漢字</t>
  </si>
  <si>
    <t>倭寇 和寇</t>
  </si>
  <si>
    <t>倭寇とは</t>
  </si>
  <si>
    <t>倭寇漢字</t>
  </si>
  <si>
    <t>元寇 冠</t>
  </si>
  <si>
    <t>元寇 漢字</t>
  </si>
  <si>
    <t>入試 漢字間違い</t>
  </si>
  <si>
    <t>冦</t>
  </si>
  <si>
    <t>勘合貿易 どこで</t>
  </si>
  <si>
    <t>受験生 漢字</t>
  </si>
  <si>
    <t>寇 とは</t>
  </si>
  <si>
    <t>寇冠</t>
  </si>
  <si>
    <t>対馬 難しい漢字</t>
  </si>
  <si>
    <t>引っかかりやすい漢字</t>
  </si>
  <si>
    <t>書き間違えやすい漢字 中学生</t>
  </si>
  <si>
    <t>漢字テスト 中学受験</t>
  </si>
  <si>
    <t>社会難しい単語</t>
  </si>
  <si>
    <t>過疎 漢字</t>
  </si>
  <si>
    <t>過疎漢字</t>
  </si>
  <si>
    <t>間違えやすい漢字 小学生</t>
  </si>
  <si>
    <t>隈隅覚え方</t>
  </si>
  <si>
    <t>飛騨 漢字 テスト</t>
  </si>
  <si>
    <t>高校受験 漢字 難しい</t>
  </si>
  <si>
    <t>古典 勉強法 定期テスト</t>
  </si>
  <si>
    <t>古典 定期テスト 勉強法</t>
  </si>
  <si>
    <t>古文 定期テスト 勉強法</t>
  </si>
  <si>
    <t>古典 テスト勉強</t>
  </si>
  <si>
    <t>古典 定期テスト対策</t>
  </si>
  <si>
    <t>古文 勉強法 定期テスト</t>
  </si>
  <si>
    <t>古典定期テスト勉強法</t>
  </si>
  <si>
    <t>古典勉強法 定期テスト</t>
  </si>
  <si>
    <t>古典探究 勉強法</t>
  </si>
  <si>
    <t>言語文化 勉強法 定期テスト</t>
  </si>
  <si>
    <t>高校 古典 勉強法 定期テスト</t>
  </si>
  <si>
    <t>古典テスト勉強法</t>
  </si>
  <si>
    <t>古文 テスト対策</t>
  </si>
  <si>
    <t>古文 定期テスト対策</t>
  </si>
  <si>
    <t>古文定期テスト 勉強法</t>
  </si>
  <si>
    <t>言語文化 定期テスト 勉強法</t>
  </si>
  <si>
    <t>古典 テスト対策</t>
  </si>
  <si>
    <t>定期テスト</t>
  </si>
  <si>
    <t>定期テスト 古典 勉強法</t>
  </si>
  <si>
    <t>teikitesuto</t>
  </si>
  <si>
    <t>テスト</t>
  </si>
  <si>
    <t>テスト前にしたほうがいいこと</t>
  </si>
  <si>
    <t>テスト前にすること</t>
  </si>
  <si>
    <t>テスト前にするといいこと</t>
  </si>
  <si>
    <t>テスト前にやるといいこと</t>
  </si>
  <si>
    <t>テスト勉強</t>
  </si>
  <si>
    <t>中1 古典</t>
  </si>
  <si>
    <t>中1 国語 古典</t>
  </si>
  <si>
    <t>中1 学年末テスト</t>
  </si>
  <si>
    <t>中1国語古文</t>
  </si>
  <si>
    <t>中2 国語 古文</t>
  </si>
  <si>
    <t>中2国語古文</t>
  </si>
  <si>
    <t>中3国語 古文</t>
  </si>
  <si>
    <t>中一国語古文</t>
  </si>
  <si>
    <t>中学 古典</t>
  </si>
  <si>
    <t>中学 古文 文法</t>
  </si>
  <si>
    <t>中学 古文 漢文</t>
  </si>
  <si>
    <t>中学 古文漢文</t>
  </si>
  <si>
    <t>中学生 古典 勉強方法</t>
  </si>
  <si>
    <t>中学生 古文 問題集 おすすめ</t>
  </si>
  <si>
    <t>中学生 定期テスト</t>
  </si>
  <si>
    <t>入試によく出る古文</t>
  </si>
  <si>
    <t>全部苦手</t>
  </si>
  <si>
    <t>共テ古文 満点</t>
  </si>
  <si>
    <t>共通テスト 古文 平均点</t>
  </si>
  <si>
    <t>共通テスト古文単語</t>
  </si>
  <si>
    <t>前者</t>
  </si>
  <si>
    <t>助動詞 まとめ 古典</t>
  </si>
  <si>
    <t>勉強 古文</t>
  </si>
  <si>
    <t>古典</t>
  </si>
  <si>
    <t>古典 テスト</t>
  </si>
  <si>
    <t>古典 テスト勉強法</t>
  </si>
  <si>
    <t>古典 ノート 取り方</t>
  </si>
  <si>
    <t>古典 人称 見分け方</t>
  </si>
  <si>
    <t>古典 勉強の仕方</t>
  </si>
  <si>
    <t>古典 勉強方法</t>
  </si>
  <si>
    <t>古典 勉強法</t>
  </si>
  <si>
    <t>古典 勉強法 定期テスト 前日</t>
  </si>
  <si>
    <t>古典 定期テスト 一夜漬け</t>
  </si>
  <si>
    <t>古典 定期テスト勉強法 高校</t>
  </si>
  <si>
    <t>古典 文法 覚え方</t>
  </si>
  <si>
    <t>古典 模試対策</t>
  </si>
  <si>
    <t>古典の勉強方法</t>
  </si>
  <si>
    <t>古典の勉強法</t>
  </si>
  <si>
    <t>古典テスト</t>
  </si>
  <si>
    <t>古典勉強の仕方</t>
  </si>
  <si>
    <t>古典勉強方法</t>
  </si>
  <si>
    <t>古典単語</t>
  </si>
  <si>
    <t>古文 うざい</t>
  </si>
  <si>
    <t>古文 うつくし</t>
  </si>
  <si>
    <t>古文 テスト</t>
  </si>
  <si>
    <t>古文 テスト勉強</t>
  </si>
  <si>
    <t>古文 ノート 高校生</t>
  </si>
  <si>
    <t>古文 勉強の仕方</t>
  </si>
  <si>
    <t>古文 勉強方法</t>
  </si>
  <si>
    <t>古文 勉強法 高1</t>
  </si>
  <si>
    <t>古文 単語</t>
  </si>
  <si>
    <t>古文 暗記事項</t>
  </si>
  <si>
    <t>古文 漢文 中学</t>
  </si>
  <si>
    <t>古文 漢文 違い</t>
  </si>
  <si>
    <t>古文かな</t>
  </si>
  <si>
    <t>古文の勉強の仕方</t>
  </si>
  <si>
    <t>古文の勉強法</t>
  </si>
  <si>
    <t>古文やり方</t>
  </si>
  <si>
    <t>古文テスト</t>
  </si>
  <si>
    <t>古文テスト対策</t>
  </si>
  <si>
    <t>古文マスター</t>
  </si>
  <si>
    <t>古文勉強の仕方</t>
  </si>
  <si>
    <t>古文勉強方法</t>
  </si>
  <si>
    <t>古文単語 高校受験</t>
  </si>
  <si>
    <t>古文単語帳 高校受験 おすすめ</t>
  </si>
  <si>
    <t>古文漢文 中学生</t>
  </si>
  <si>
    <t>古文用語</t>
  </si>
  <si>
    <t>古文覚え方</t>
  </si>
  <si>
    <t>国語 テスト勉強</t>
  </si>
  <si>
    <t>国語 テスト勉強 やり方 中学生</t>
  </si>
  <si>
    <t>国語 テスト勉強 前日</t>
  </si>
  <si>
    <t>国語 中1 古文</t>
  </si>
  <si>
    <t>国語 共通テスト 古文</t>
  </si>
  <si>
    <t>国語 勉強法 定期テスト</t>
  </si>
  <si>
    <t>国語 勉強法 高校</t>
  </si>
  <si>
    <t>国語 古文 中1</t>
  </si>
  <si>
    <t>国語も</t>
  </si>
  <si>
    <t>国語テスト勉強</t>
  </si>
  <si>
    <t>国語中2古文</t>
  </si>
  <si>
    <t>大学 受験 古典</t>
  </si>
  <si>
    <t>定期テスト 古文 勉強法</t>
  </si>
  <si>
    <t>定期テスト 対策 高校</t>
  </si>
  <si>
    <t>定期テスト対策</t>
  </si>
  <si>
    <t>実力テストと期末テスト</t>
  </si>
  <si>
    <t>漢文 定期テスト 勉強法</t>
  </si>
  <si>
    <t>素晴らしい 古文</t>
  </si>
  <si>
    <t>解析古典文法</t>
  </si>
  <si>
    <t>言文 勉強法</t>
  </si>
  <si>
    <t>言文勉強法</t>
  </si>
  <si>
    <t>言語文化</t>
  </si>
  <si>
    <t>言語文化 テスト勉強法</t>
  </si>
  <si>
    <t>言語文化 テスト対策</t>
  </si>
  <si>
    <t>言語文化 勉強</t>
  </si>
  <si>
    <t>言語文化 勉強の仕方</t>
  </si>
  <si>
    <t>言語文化 勉強方法</t>
  </si>
  <si>
    <t>言語文化 勉強法</t>
  </si>
  <si>
    <t>言語文化の勉強法</t>
  </si>
  <si>
    <t>言語文化テスト勉強</t>
  </si>
  <si>
    <t>言語文化勉強方法</t>
  </si>
  <si>
    <t>言語文化勉強方法 高校生</t>
  </si>
  <si>
    <t>言語文化勉強法</t>
  </si>
  <si>
    <t>音読 判定</t>
  </si>
  <si>
    <t>音読 演習</t>
  </si>
  <si>
    <t>音読 高校</t>
  </si>
  <si>
    <t>高 一 言語文化 テスト対策</t>
  </si>
  <si>
    <t>高1 言語文化 テスト対策</t>
  </si>
  <si>
    <t>高一 古文</t>
  </si>
  <si>
    <t>高一 言文</t>
  </si>
  <si>
    <t>高一 言語文化 テスト対策</t>
  </si>
  <si>
    <t>高校 1年 言語文化 勉強法</t>
  </si>
  <si>
    <t>高校 古典</t>
  </si>
  <si>
    <t>高校 古典 勉強法</t>
  </si>
  <si>
    <t>高校で習う古文</t>
  </si>
  <si>
    <t>高校入試 出やすい古文</t>
  </si>
  <si>
    <t>高校入試 古文 コツ</t>
  </si>
  <si>
    <t>高校入試 古文単語</t>
  </si>
  <si>
    <t>高校入試に出やすい古文</t>
  </si>
  <si>
    <t>高校受験 古文 単語</t>
  </si>
  <si>
    <t>高校受験 古文単語帳</t>
  </si>
  <si>
    <t>高校古文</t>
  </si>
  <si>
    <t>高校生 古文 勉強法</t>
  </si>
  <si>
    <t>高校生の古典文法</t>
  </si>
  <si>
    <t>言文 勉強法 定期テスト</t>
  </si>
  <si>
    <t>古典 定期テスト</t>
  </si>
  <si>
    <t>古文 定期テスト</t>
  </si>
  <si>
    <t>古典 テスト勉強の仕方</t>
  </si>
  <si>
    <t>古典テスト勉強</t>
  </si>
  <si>
    <t>いと～打ち消し</t>
  </si>
  <si>
    <t>テストのための勉強</t>
  </si>
  <si>
    <t>中学 古文 勉強方法</t>
  </si>
  <si>
    <t>中学 国語 古典 勉強法</t>
  </si>
  <si>
    <t>中学生 受験勉強 古文</t>
  </si>
  <si>
    <t>古典 の</t>
  </si>
  <si>
    <t>古典 テスト勉強 前日</t>
  </si>
  <si>
    <t>古典 一夜漬け</t>
  </si>
  <si>
    <t>古典 助動詞 勉強法</t>
  </si>
  <si>
    <t>古典 勉強</t>
  </si>
  <si>
    <t>古典 勉強 法</t>
  </si>
  <si>
    <t>古典 勉強方法 中学</t>
  </si>
  <si>
    <t>古典 定期テスト 勉強法 高校</t>
  </si>
  <si>
    <t>古典 文法 勉強法</t>
  </si>
  <si>
    <t>古典 点数取れない</t>
  </si>
  <si>
    <t>古典 覚え方</t>
  </si>
  <si>
    <t>古典の勉強の仕方</t>
  </si>
  <si>
    <t>古典勉強</t>
  </si>
  <si>
    <t>古典勉強法</t>
  </si>
  <si>
    <t>古典探究 難しい</t>
  </si>
  <si>
    <t>古典文法</t>
  </si>
  <si>
    <t>古典文法 勉強法</t>
  </si>
  <si>
    <t>古文 勉強</t>
  </si>
  <si>
    <t>古文 勉強 法</t>
  </si>
  <si>
    <t>古文 勉強方法 中学生</t>
  </si>
  <si>
    <t>古文 勉強法</t>
  </si>
  <si>
    <t>古文 学習法</t>
  </si>
  <si>
    <t>古文 定期テスト 問題</t>
  </si>
  <si>
    <t>古文 文法 勉強法</t>
  </si>
  <si>
    <t>古文 漢文 勉強法</t>
  </si>
  <si>
    <t>古文勉強</t>
  </si>
  <si>
    <t>古文勉強法</t>
  </si>
  <si>
    <t>古文勉強法 高校生</t>
  </si>
  <si>
    <t>古文文法 勉強法</t>
  </si>
  <si>
    <t>国語 古文 勉強法</t>
  </si>
  <si>
    <t>国語古典勉強法</t>
  </si>
  <si>
    <t>定期テスト 点が取れない</t>
  </si>
  <si>
    <t>定期テスト 点取れない</t>
  </si>
  <si>
    <t>定期テスト 点数がとれない</t>
  </si>
  <si>
    <t>定期テスト 点数とれない</t>
  </si>
  <si>
    <t>文学国語 勉強法 定期テスト</t>
  </si>
  <si>
    <t>漢文 勉強法 定期テスト</t>
  </si>
  <si>
    <t>漢文 定期テスト</t>
  </si>
  <si>
    <t>現代文 定期テスト 勉強法</t>
  </si>
  <si>
    <t>言文 定期テスト 勉強法</t>
  </si>
  <si>
    <t>言語文化 勉強法 前日</t>
  </si>
  <si>
    <t>高校 古文 勉強法</t>
  </si>
  <si>
    <t>高校受験 古文 勉強法</t>
  </si>
  <si>
    <t>高校古典 勉強法</t>
  </si>
  <si>
    <t>高校古文 勉強法</t>
  </si>
  <si>
    <t>高校生 古典</t>
  </si>
  <si>
    <t>増鏡 現代語訳</t>
  </si>
  <si>
    <t>増鏡 現代語訳 全文</t>
  </si>
  <si>
    <t>とはずがたり 現代語訳</t>
  </si>
  <si>
    <t>とはずがたり 品詞分解</t>
  </si>
  <si>
    <t>とはずがたり 共通テスト</t>
  </si>
  <si>
    <t>2022 共テ 古文</t>
  </si>
  <si>
    <t>oppainama</t>
  </si>
  <si>
    <t>あかず口惜し</t>
  </si>
  <si>
    <t>あやまたれ 古語</t>
  </si>
  <si>
    <t>ありつる 古文</t>
  </si>
  <si>
    <t>いかがすべき</t>
  </si>
  <si>
    <t>いかがすべき 古語</t>
  </si>
  <si>
    <t>いかがすべき 意味</t>
  </si>
  <si>
    <t>いかがせむ面影したふ</t>
  </si>
  <si>
    <t>いかにせまし 古語</t>
  </si>
  <si>
    <t>いできたり 現代語訳</t>
  </si>
  <si>
    <t>いとはかなうものし給ふこそ、あはれにうしろめたけれ</t>
  </si>
  <si>
    <t>いぶせくて</t>
  </si>
  <si>
    <t>いぶせくて 古語</t>
  </si>
  <si>
    <t>いまおひたるぞまじれる 現代語訳</t>
  </si>
  <si>
    <t>うちやすませ 古文</t>
  </si>
  <si>
    <t>うとうとしく</t>
  </si>
  <si>
    <t>うとうとしく 古文</t>
  </si>
  <si>
    <t>うとうとしく 古語</t>
  </si>
  <si>
    <t>え答えずなり侍りつ</t>
  </si>
  <si>
    <t>え答へずなり侍りつ 現代語訳</t>
  </si>
  <si>
    <t>お ほか た 意味 古語</t>
  </si>
  <si>
    <t>お ほか た 打消</t>
  </si>
  <si>
    <t>お ほか た 現代 仮名遣い</t>
  </si>
  <si>
    <t>おおかたなり</t>
  </si>
  <si>
    <t>おおかたなり 古語</t>
  </si>
  <si>
    <t>おおかたなり 意味</t>
  </si>
  <si>
    <t>おおかたなるように</t>
  </si>
  <si>
    <t>おしげりなまし</t>
  </si>
  <si>
    <t>おほかた</t>
  </si>
  <si>
    <t>おほかた 古典 意味</t>
  </si>
  <si>
    <t>おほかた 古文</t>
  </si>
  <si>
    <t>おほかた 古文 意味</t>
  </si>
  <si>
    <t>おほかた 古語</t>
  </si>
  <si>
    <t>おほかた 古語 意味</t>
  </si>
  <si>
    <t>おほかた 品詞</t>
  </si>
  <si>
    <t>おほかた 意味</t>
  </si>
  <si>
    <t>おほかた 意味 古文</t>
  </si>
  <si>
    <t>おほかた 意味 古語</t>
  </si>
  <si>
    <t>おほかた 現代仮名遣い</t>
  </si>
  <si>
    <t>おほかた 現代語訳</t>
  </si>
  <si>
    <t>おほかたなり</t>
  </si>
  <si>
    <t>おほかたなり 古文</t>
  </si>
  <si>
    <t>おほかたなり 古語</t>
  </si>
  <si>
    <t>おほかたなり 意味</t>
  </si>
  <si>
    <t>おほかたなる</t>
  </si>
  <si>
    <t>おほかたなる 意味</t>
  </si>
  <si>
    <t>おほかたなるやうに</t>
  </si>
  <si>
    <t>おほかたなるやうに 意味</t>
  </si>
  <si>
    <t>おほかたの</t>
  </si>
  <si>
    <t>おほかたの 古文 意味</t>
  </si>
  <si>
    <t>おほかたの 意味</t>
  </si>
  <si>
    <t>おほかたのやむごとなき御思ひにて</t>
  </si>
  <si>
    <t>おほかた付くる人なくて、ほど経ければ 現代語訳</t>
  </si>
  <si>
    <t>おほかた古文</t>
  </si>
  <si>
    <t>おほかた古文 意味</t>
  </si>
  <si>
    <t>おほかた古語</t>
  </si>
  <si>
    <t>おほかた古語 意味</t>
  </si>
  <si>
    <t>おほかた意味</t>
  </si>
  <si>
    <t>おほかた現代仮名遣い</t>
  </si>
  <si>
    <t>おほかなり</t>
  </si>
  <si>
    <t>おほかる 現代仮名遣い</t>
  </si>
  <si>
    <t>おほへる 現代語訳</t>
  </si>
  <si>
    <t>おぼえさせたまふ 意味</t>
  </si>
  <si>
    <t>おぼえたまへれ 意味</t>
  </si>
  <si>
    <t>かへりて</t>
  </si>
  <si>
    <t>け近き 意味</t>
  </si>
  <si>
    <t>こころいられ 古語</t>
  </si>
  <si>
    <t>ことはつるままに 意味</t>
  </si>
  <si>
    <t>これを解いて</t>
  </si>
  <si>
    <t>せちにまめだちてのたまへば</t>
  </si>
  <si>
    <t>せまし 古語</t>
  </si>
  <si>
    <t>たけく思ひつる 意味</t>
  </si>
  <si>
    <t>たへる 古語</t>
  </si>
  <si>
    <t>たまはず 意味</t>
  </si>
  <si>
    <t>たまはせたり 意味</t>
  </si>
  <si>
    <t>たり 古文</t>
  </si>
  <si>
    <t>つまるやうに 現代仮名遣い</t>
  </si>
  <si>
    <t>つゆまどろまれず</t>
  </si>
  <si>
    <t>つゆまどろまれず 品詞分解</t>
  </si>
  <si>
    <t>つゆまどろまれず 意味</t>
  </si>
  <si>
    <t>つゆまどろまれず 現代語訳</t>
  </si>
  <si>
    <t>ててつつるつれてよ</t>
  </si>
  <si>
    <t>てむ な むつ べし ぬ べし 訳</t>
  </si>
  <si>
    <t>てむ なむ つ べし ぬ べし 覚え 方</t>
  </si>
  <si>
    <t>てむ なむ つべし ぬべし 訳</t>
  </si>
  <si>
    <t>と はず がたり 共通テスト</t>
  </si>
  <si>
    <t>とく破りてむ 現代語訳</t>
  </si>
  <si>
    <t>とはず がたり 共通テスト</t>
  </si>
  <si>
    <t>とはずがたり</t>
  </si>
  <si>
    <t>とはずがたり 斎宮</t>
  </si>
  <si>
    <t>とはずがたり 現代語訳 おすすめ</t>
  </si>
  <si>
    <t>とはず語り 現代語訳</t>
  </si>
  <si>
    <t>とはどういう意味</t>
  </si>
  <si>
    <t>とふ 古語</t>
  </si>
  <si>
    <t>どういうはなし？</t>
  </si>
  <si>
    <t>なごりなし 古文</t>
  </si>
  <si>
    <t>などか習はざりけむ 現代語訳</t>
  </si>
  <si>
    <t>にはかに 古文 意味</t>
  </si>
  <si>
    <t>ねひ</t>
  </si>
  <si>
    <t>ねびさせ給ひて 意味</t>
  </si>
  <si>
    <t>ねびと</t>
  </si>
  <si>
    <t>ねびととのいたる</t>
  </si>
  <si>
    <t>ねびととのいたる 意味</t>
  </si>
  <si>
    <t>ねびととのひたる</t>
  </si>
  <si>
    <t>ねびととのひたる 意味</t>
  </si>
  <si>
    <t>ねびととのふ 古語</t>
  </si>
  <si>
    <t>ねびまさり 古語</t>
  </si>
  <si>
    <t>ねびゆか 古語</t>
  </si>
  <si>
    <t>ねびゆかむ 古語</t>
  </si>
  <si>
    <t>ねびゆく 古文</t>
  </si>
  <si>
    <t>ねびゆく 古文 意味</t>
  </si>
  <si>
    <t>ねびゆく 古語 意味</t>
  </si>
  <si>
    <t>ねびゆく 意味 古文</t>
  </si>
  <si>
    <t>ねびゆく古文 意味</t>
  </si>
  <si>
    <t>まさりなまし 意味</t>
  </si>
  <si>
    <t>まじれる 古語</t>
  </si>
  <si>
    <t>まどろふ</t>
  </si>
  <si>
    <t>まどろませたまふ 意味</t>
  </si>
  <si>
    <t>まどろまれ</t>
  </si>
  <si>
    <t>まどろまれず</t>
  </si>
  <si>
    <t>まどろまれず 古語</t>
  </si>
  <si>
    <t>まどろまれず 意味</t>
  </si>
  <si>
    <t>まどろまれ給はず</t>
  </si>
  <si>
    <t>まどろむ 古文 意味</t>
  </si>
  <si>
    <t>まめだちて 古語</t>
  </si>
  <si>
    <t>まめだつ 古語</t>
  </si>
  <si>
    <t>まめだつ 古語 意味</t>
  </si>
  <si>
    <t>もどかれじ 古文</t>
  </si>
  <si>
    <t>ものものたまはず 意味</t>
  </si>
  <si>
    <t>やみなむ</t>
  </si>
  <si>
    <t>やみなむ 古語</t>
  </si>
  <si>
    <t>ゆかしささめつる心地して 現代語訳</t>
  </si>
  <si>
    <t>よそ目 古語</t>
  </si>
  <si>
    <t>をかしくて 意味</t>
  </si>
  <si>
    <t>カ行変格活用</t>
  </si>
  <si>
    <t>中納言参りたまひて いかがはせむ 意味</t>
  </si>
  <si>
    <t>人々に物語など読ませて聞き給ふ 品詞分解</t>
  </si>
  <si>
    <t>使役 す 活用</t>
  </si>
  <si>
    <t>共通テスト 古文 現代語訳</t>
  </si>
  <si>
    <t>初めより我はと思ひあがり給へる御方々 現代語訳</t>
  </si>
  <si>
    <t>参らん 意味</t>
  </si>
  <si>
    <t>口惜しからぬ 意味</t>
  </si>
  <si>
    <t>古典 おほかた</t>
  </si>
  <si>
    <t>古典 おほかた 意味</t>
  </si>
  <si>
    <t>古文 おおかた</t>
  </si>
  <si>
    <t>古文 おほかた</t>
  </si>
  <si>
    <t>古文 おほかた 意味</t>
  </si>
  <si>
    <t>古文 おほかたなり</t>
  </si>
  <si>
    <t>古文 のどかに</t>
  </si>
  <si>
    <t>古文 まどろまれず</t>
  </si>
  <si>
    <t>古文 わりなき</t>
  </si>
  <si>
    <t>古文 寝</t>
  </si>
  <si>
    <t>古文 思ひつる</t>
  </si>
  <si>
    <t>古文おほかた</t>
  </si>
  <si>
    <t>古文てむ</t>
  </si>
  <si>
    <t>古文単語 おほかた</t>
  </si>
  <si>
    <t>古語 おほかた</t>
  </si>
  <si>
    <t>品詞分解</t>
  </si>
  <si>
    <t>問ふ 活用</t>
  </si>
  <si>
    <t>四鏡 順番 覚え方</t>
  </si>
  <si>
    <t>増鏡 品詞分解</t>
  </si>
  <si>
    <t>増鏡 解説</t>
  </si>
  <si>
    <t>多し 古文</t>
  </si>
  <si>
    <t>大それた 対義語</t>
  </si>
  <si>
    <t>大方</t>
  </si>
  <si>
    <t>奏しければ 意味</t>
  </si>
  <si>
    <t>寄せ重し 古語</t>
  </si>
  <si>
    <t>帰り参りて</t>
  </si>
  <si>
    <t>年ごろ思ひつること どんなこと</t>
  </si>
  <si>
    <t>後深草院 斎宮</t>
  </si>
  <si>
    <t>御 さま 古語</t>
  </si>
  <si>
    <t>御いらへもえ聞こえ給はず 現代語訳</t>
  </si>
  <si>
    <t>御面影</t>
  </si>
  <si>
    <t>心にかかりて 意味</t>
  </si>
  <si>
    <t>思いつる</t>
  </si>
  <si>
    <t>思ひつる 意味</t>
  </si>
  <si>
    <t>思ひつること</t>
  </si>
  <si>
    <t>思ひつること 意味</t>
  </si>
  <si>
    <t>思ひつるにこそあるめれ</t>
  </si>
  <si>
    <t>思ひわびつる心地 意味</t>
  </si>
  <si>
    <t>慎まし 古語</t>
  </si>
  <si>
    <t>我が御方</t>
  </si>
  <si>
    <t>描かれる 敬語</t>
  </si>
  <si>
    <t>泣き悲しむといへばおろかなりや 現代語訳</t>
  </si>
  <si>
    <t>物思ひたる 口語訳</t>
  </si>
  <si>
    <t>現代語訳して</t>
  </si>
  <si>
    <t>申しかなへたらむ</t>
  </si>
  <si>
    <t>申しもあへず</t>
  </si>
  <si>
    <t>知らぬ人の中にうち臥して、つゆまどろまれず</t>
  </si>
  <si>
    <t>知られじ</t>
  </si>
  <si>
    <t>答えることができなくなりました 古文</t>
  </si>
  <si>
    <t>籠めたりつるものを 意味</t>
  </si>
  <si>
    <t>給い 意味</t>
  </si>
  <si>
    <t>給はず</t>
  </si>
  <si>
    <t>給はず 意味</t>
  </si>
  <si>
    <t>聞こえ合わせむ 意味</t>
  </si>
  <si>
    <t>見 たり 古語</t>
  </si>
  <si>
    <t>見えたり 古文 意味</t>
  </si>
  <si>
    <t>見たり 古語</t>
  </si>
  <si>
    <t>見つる 古文</t>
  </si>
  <si>
    <t>雁などの連ねたるが 品詞分解</t>
  </si>
  <si>
    <t>難かる</t>
  </si>
  <si>
    <t>難かるべし</t>
  </si>
  <si>
    <t>難かるべし 意味</t>
  </si>
  <si>
    <t>霧りわたりたる</t>
  </si>
  <si>
    <t>とはずがたり 現代語訳 さても</t>
  </si>
  <si>
    <t>とはずがたり 秘密の出産 現代語訳</t>
  </si>
  <si>
    <t>増鏡 とはずがたり</t>
  </si>
  <si>
    <t>増鏡 院も我が御方にかへりて</t>
  </si>
  <si>
    <t>あえきこえ</t>
  </si>
  <si>
    <t>あなきよら 現代語訳</t>
  </si>
  <si>
    <t>あまりぬる 古語</t>
  </si>
  <si>
    <t>いかがありし 現代語訳</t>
  </si>
  <si>
    <t>いかがおぼし召しけむ</t>
  </si>
  <si>
    <t>いかがおぼし召しけむ 意味</t>
  </si>
  <si>
    <t>いかがたばかりけむ</t>
  </si>
  <si>
    <t>いかでか見けむ 品詞分解</t>
  </si>
  <si>
    <t>いかになりにけむ 現代語訳</t>
  </si>
  <si>
    <t>いづち行かまし 口語訳</t>
  </si>
  <si>
    <t>いとなませ給ふ</t>
  </si>
  <si>
    <t>いと心憂し</t>
  </si>
  <si>
    <t>いと思ひのほかなる人の言へれば 現代語訳</t>
  </si>
  <si>
    <t>おほかたなるやうに意味</t>
  </si>
  <si>
    <t>おほかたなるように 古文</t>
  </si>
  <si>
    <t>おほかたなるように 意味</t>
  </si>
  <si>
    <t>かの 現代語訳</t>
  </si>
  <si>
    <t>かへりにけり 口語訳</t>
  </si>
  <si>
    <t>かへりぬ 古語</t>
  </si>
  <si>
    <t>け近き</t>
  </si>
  <si>
    <t>しみのすみか物語 現代語訳 某の大納言</t>
  </si>
  <si>
    <t>せちなること聞こえむ</t>
  </si>
  <si>
    <t>せちにまめだちて</t>
  </si>
  <si>
    <t>その世の古き友なれば 現代語訳</t>
  </si>
  <si>
    <t>たがはず 現代語訳</t>
  </si>
  <si>
    <t>ただおほかたに思ひなし</t>
  </si>
  <si>
    <t>つつましき御思ひも薄くやありけむ</t>
  </si>
  <si>
    <t>とはずかたり</t>
  </si>
  <si>
    <t>とはずがたり 意味</t>
  </si>
  <si>
    <t>とばかりありて</t>
  </si>
  <si>
    <t>なれなれしからぬ 意味</t>
  </si>
  <si>
    <t>にやありけん</t>
  </si>
  <si>
    <t>まどろまれず 現代語訳</t>
  </si>
  <si>
    <t>まどろまれ給はず 意味</t>
  </si>
  <si>
    <t>ものものたまはず</t>
  </si>
  <si>
    <t>ものをだに聞こえむ</t>
  </si>
  <si>
    <t>やうに 現代語訳</t>
  </si>
  <si>
    <t>やがて 古語 源氏物語</t>
  </si>
  <si>
    <t>やみなむ 意味</t>
  </si>
  <si>
    <t>やをらおはしまいて 意味</t>
  </si>
  <si>
    <t>よきことなり 現代語訳</t>
  </si>
  <si>
    <t>よろしかるべし 意味</t>
  </si>
  <si>
    <t>をかしく覚えし 口語訳</t>
  </si>
  <si>
    <t>をかしく覚えし 意味</t>
  </si>
  <si>
    <t>をかしく覚えし 現代語訳</t>
  </si>
  <si>
    <t>何とか申す 現代語訳</t>
  </si>
  <si>
    <t>侍りぬ 読み方</t>
  </si>
  <si>
    <t>共通テスト 2022 古文 現代語訳</t>
  </si>
  <si>
    <t>古文 まめだちて</t>
  </si>
  <si>
    <t>古文 増鏡</t>
  </si>
  <si>
    <t>問わせ給ふ 意味</t>
  </si>
  <si>
    <t>増鏡 かの島には 現代語訳</t>
  </si>
  <si>
    <t>増鏡 つひに隠岐の国へ 現代語訳</t>
  </si>
  <si>
    <t>増鏡 共通テスト</t>
  </si>
  <si>
    <t>増鏡 現代語訳 さても</t>
  </si>
  <si>
    <t>増鏡 現代語訳 後醍醐天皇</t>
  </si>
  <si>
    <t>増鏡 現代語訳 春の別れ</t>
  </si>
  <si>
    <t>増鏡 院も我が御方にかへりて 品詞分解</t>
  </si>
  <si>
    <t>少しのことにも 現代語訳</t>
  </si>
  <si>
    <t>御前なる 意味</t>
  </si>
  <si>
    <t>御有様 意味</t>
  </si>
  <si>
    <t>御有様 読み方</t>
  </si>
  <si>
    <t>心幼くおはする人にて 現代語訳</t>
  </si>
  <si>
    <t>思い出でねども 訳</t>
  </si>
  <si>
    <t>更けぬ 口語訳</t>
  </si>
  <si>
    <t>知られじな 品詞分解</t>
  </si>
  <si>
    <t>知られじな今しも見つる面影のやがて心にかかりけりとは 意味</t>
  </si>
  <si>
    <t>立ち給ふ 意味</t>
  </si>
  <si>
    <t>立ち給へれば 品詞分解</t>
  </si>
  <si>
    <t>給はず 現代語訳</t>
  </si>
  <si>
    <t>給はず 読み方</t>
  </si>
  <si>
    <t>給ひし 読み方</t>
  </si>
  <si>
    <t>給ひて</t>
  </si>
  <si>
    <t>給ひぬる 意味</t>
  </si>
  <si>
    <t>給へ 現代語訳</t>
  </si>
  <si>
    <t>給へば</t>
  </si>
  <si>
    <t>給へれ</t>
  </si>
  <si>
    <t>給へれば 品詞分解</t>
  </si>
  <si>
    <t>給へれば 意味</t>
  </si>
  <si>
    <t>習ひたるにか 現代語訳</t>
  </si>
  <si>
    <t>聞こえ合わせむ</t>
  </si>
  <si>
    <t>聞こえ給ふ 現代語訳</t>
  </si>
  <si>
    <t>良きことなり 現代語訳</t>
  </si>
  <si>
    <t>覚えたまへれ</t>
  </si>
  <si>
    <t>覚えたまへれ 意味</t>
  </si>
  <si>
    <t>覚えたまへれ意味</t>
  </si>
  <si>
    <t>難かる 意味</t>
  </si>
  <si>
    <t>難じ給ひけり 意味</t>
  </si>
  <si>
    <t>馴れ馴れしからぬ</t>
  </si>
  <si>
    <t>浜松中納言物語 現代語訳</t>
  </si>
  <si>
    <t>浜松 中納言 物語 現代語訳</t>
  </si>
  <si>
    <t>浜松 中納言 物語 全文</t>
  </si>
  <si>
    <t>浜松 中納言 物語 現代語訳 中納言</t>
  </si>
  <si>
    <t>2022 東大 古文</t>
  </si>
  <si>
    <t>2022 東大古文</t>
  </si>
  <si>
    <t>2022東大古文</t>
  </si>
  <si>
    <t>いへり 古文</t>
  </si>
  <si>
    <t>さすがにあらず</t>
  </si>
  <si>
    <t>東大古文2022</t>
  </si>
  <si>
    <t>浜松中納言物語 現代語訳 中納言</t>
  </si>
  <si>
    <t>浜松中納言物語 現代語訳 内裏より</t>
  </si>
  <si>
    <t>浜松中納言物語</t>
  </si>
  <si>
    <t>浜松中納言物語 内裏より</t>
  </si>
  <si>
    <t>浜松中納言物語 現代語訳 雪はいとど</t>
  </si>
  <si>
    <t>さることにはあらず 現代語訳</t>
  </si>
  <si>
    <t>みやぢの別れ 現代語訳</t>
  </si>
  <si>
    <t>めでたかるべきこと</t>
  </si>
  <si>
    <t>わりなく 現代語訳</t>
  </si>
  <si>
    <t>中納言 古文</t>
  </si>
  <si>
    <t>中納言 現代語訳</t>
  </si>
  <si>
    <t>中納言の帰参 現代語訳</t>
  </si>
  <si>
    <t>中納言の異名 現代語訳</t>
  </si>
  <si>
    <t>中納言現代語訳</t>
  </si>
  <si>
    <t>御暇 古語</t>
  </si>
  <si>
    <t>忍びがたき 古語</t>
  </si>
  <si>
    <t>東大古文 2022</t>
  </si>
  <si>
    <t>浜松 中納言 物語</t>
  </si>
  <si>
    <t>浜松中納言物語 めでたかるべきこと</t>
  </si>
  <si>
    <t>浜松中納言物語 品詞分解</t>
  </si>
  <si>
    <t>浜松中納言物語 宵もやや過ぎぬらむ</t>
  </si>
  <si>
    <t>浜松中納言物語 現代語訳 かくて後は</t>
  </si>
  <si>
    <t>浜松中納言物語 現代語訳 その時</t>
  </si>
  <si>
    <t>浜松中納言物語 現代語訳 陣歩み</t>
  </si>
  <si>
    <t>古文 塾</t>
  </si>
  <si>
    <t>古典 塾</t>
  </si>
  <si>
    <t>古文塾</t>
  </si>
  <si>
    <t>漢文 塾</t>
  </si>
  <si>
    <t>かきつばた 古文</t>
  </si>
  <si>
    <t>ほかにも</t>
  </si>
  <si>
    <t>古文 かきつばた</t>
  </si>
  <si>
    <t>かきつばた</t>
  </si>
  <si>
    <t>かきつばた 古典</t>
  </si>
  <si>
    <t>かきつばた 意味 古文</t>
  </si>
  <si>
    <t>かたき人 古文</t>
  </si>
  <si>
    <t>カキツバタ</t>
  </si>
  <si>
    <t>個別指導 古文</t>
  </si>
  <si>
    <t>初めての古文</t>
  </si>
  <si>
    <t>古典 漢文</t>
  </si>
  <si>
    <t>古典予備校</t>
  </si>
  <si>
    <t>古典古文</t>
  </si>
  <si>
    <t>古文、漢文</t>
  </si>
  <si>
    <t>古文と漢文</t>
  </si>
  <si>
    <t>古文・漢文</t>
  </si>
  <si>
    <t>古文教室</t>
  </si>
  <si>
    <t>古漢</t>
  </si>
  <si>
    <t>国語塾</t>
  </si>
  <si>
    <t>国語塾 小学生</t>
  </si>
  <si>
    <t>対 漢文</t>
  </si>
  <si>
    <t>山形 塾 小学生</t>
  </si>
  <si>
    <t>山形 塾 高校生</t>
  </si>
  <si>
    <t>漢文古文</t>
  </si>
  <si>
    <t>漢文教室</t>
  </si>
  <si>
    <t>郭 文灝</t>
  </si>
  <si>
    <t>個別指導 古典</t>
  </si>
  <si>
    <t>塾 古典</t>
  </si>
  <si>
    <t>塾 古文</t>
  </si>
  <si>
    <t>つきざき国語古典塾</t>
  </si>
  <si>
    <t>カキツバタ 古文</t>
  </si>
  <si>
    <t>個別塾 古文</t>
  </si>
  <si>
    <t>個別指導塾 古典</t>
  </si>
  <si>
    <t>個別指導塾 古文</t>
  </si>
  <si>
    <t>受験 古典</t>
  </si>
  <si>
    <t>古典教室</t>
  </si>
  <si>
    <t>古文 東京</t>
  </si>
  <si>
    <t>古文 講座</t>
  </si>
  <si>
    <t>国語専門塾 大学受験</t>
  </si>
  <si>
    <t>国語専門塾 高校生</t>
  </si>
  <si>
    <t>塾 小学生</t>
  </si>
  <si>
    <t>大学受験 塾 新宿</t>
  </si>
  <si>
    <t>学習塾 古典</t>
  </si>
  <si>
    <t>学習塾 古文</t>
  </si>
  <si>
    <t>専門塾</t>
  </si>
  <si>
    <t>御茶ノ水 塾 小学生</t>
  </si>
  <si>
    <t>漢文塾</t>
  </si>
  <si>
    <t>縄文ホツマ塾</t>
  </si>
  <si>
    <t>超新塾 芸人</t>
  </si>
  <si>
    <t>近くの塾 高校生</t>
  </si>
  <si>
    <t>進学塾 古典</t>
  </si>
  <si>
    <t>進学塾 古文</t>
  </si>
  <si>
    <t>古文 読み方</t>
  </si>
  <si>
    <t>初見問題とは</t>
  </si>
  <si>
    <t>古典 読み方</t>
  </si>
  <si>
    <t>古文 文章</t>
  </si>
  <si>
    <t>古文の文章</t>
  </si>
  <si>
    <t>古文読み方</t>
  </si>
  <si>
    <t>ちゃんと 品詞</t>
  </si>
  <si>
    <t>なんとなく 古文</t>
  </si>
  <si>
    <t>初見問題</t>
  </si>
  <si>
    <t>古典 読み</t>
  </si>
  <si>
    <t>古典読み</t>
  </si>
  <si>
    <t>古典読み方</t>
  </si>
  <si>
    <t>古文 なんとなく 読める</t>
  </si>
  <si>
    <t>古文 数 読み方</t>
  </si>
  <si>
    <t>古文 文</t>
  </si>
  <si>
    <t>古文 文章 読み方</t>
  </si>
  <si>
    <t>古文 特殊な読み方</t>
  </si>
  <si>
    <t>古文 発音</t>
  </si>
  <si>
    <t>古文 読み</t>
  </si>
  <si>
    <t>古文 読み問題</t>
  </si>
  <si>
    <t>古文 読み方 中学生</t>
  </si>
  <si>
    <t>古文 読み方 特殊</t>
  </si>
  <si>
    <t>古文 読めるようになるには</t>
  </si>
  <si>
    <t>古文の読み方</t>
  </si>
  <si>
    <t>古文の読み方 中学生</t>
  </si>
  <si>
    <t>古文を読めるようになるには</t>
  </si>
  <si>
    <t>古文読み</t>
  </si>
  <si>
    <t>古文読めるようになるには</t>
  </si>
  <si>
    <t>古語の読み方</t>
  </si>
  <si>
    <t>戸口 古文 意味</t>
  </si>
  <si>
    <t>数 古文 読み方</t>
  </si>
  <si>
    <t>見た 古文</t>
  </si>
  <si>
    <t>フィーリング 試験</t>
  </si>
  <si>
    <t>初見する</t>
  </si>
  <si>
    <t>初見の</t>
  </si>
  <si>
    <t>初見の方</t>
  </si>
  <si>
    <t>asleep 例文</t>
  </si>
  <si>
    <t>felasleep</t>
  </si>
  <si>
    <t>fell asleep 過去形</t>
  </si>
  <si>
    <t>had fallen asleep</t>
  </si>
  <si>
    <t>has fallen asleep</t>
  </si>
  <si>
    <t>sleep 過去分詞</t>
  </si>
  <si>
    <t>寝てた 英語</t>
  </si>
  <si>
    <t>寝てた英語</t>
  </si>
  <si>
    <t>過去完了 例文</t>
  </si>
  <si>
    <t>過去完了とは</t>
  </si>
  <si>
    <t>had had had had 意味</t>
  </si>
  <si>
    <t>過去完了 意味</t>
  </si>
  <si>
    <t>理科 単位 一覧 中学</t>
  </si>
  <si>
    <t>中2 物理</t>
  </si>
  <si>
    <t>中学 物理 一覧</t>
  </si>
  <si>
    <t>中学受験 物理</t>
  </si>
  <si>
    <t>中学受験 理科 分野</t>
  </si>
  <si>
    <t>中学受験 理科 物理</t>
  </si>
  <si>
    <t>中学受験 理科 範囲</t>
  </si>
  <si>
    <t>中学受験 理科 解説 整理</t>
  </si>
  <si>
    <t>中学物理</t>
  </si>
  <si>
    <t>中学理科 単位</t>
  </si>
  <si>
    <t>中学理科 単位 一覧</t>
  </si>
  <si>
    <t>中学理科 単位変換</t>
  </si>
  <si>
    <t>中学理科 物理分野</t>
  </si>
  <si>
    <t>単位 理科</t>
  </si>
  <si>
    <t>国語と理科</t>
  </si>
  <si>
    <t>滑車 てこ</t>
  </si>
  <si>
    <t>物理 と は 中学</t>
  </si>
  <si>
    <t>物理 中学</t>
  </si>
  <si>
    <t>物理 中学から</t>
  </si>
  <si>
    <t>物理 中学受験</t>
  </si>
  <si>
    <t>物理 公式 中学</t>
  </si>
  <si>
    <t>物理とは 中学</t>
  </si>
  <si>
    <t>物理の計算</t>
  </si>
  <si>
    <t>物理分野 中学</t>
  </si>
  <si>
    <t>理科 分野分け</t>
  </si>
  <si>
    <t>理科 単位</t>
  </si>
  <si>
    <t>理科 単位変換</t>
  </si>
  <si>
    <t>理科 物理</t>
  </si>
  <si>
    <t>理科 物理分野</t>
  </si>
  <si>
    <t>理科の単位</t>
  </si>
  <si>
    <t>理科単位</t>
  </si>
  <si>
    <t>理科物理</t>
  </si>
  <si>
    <t>中学受験 国語 オンライン</t>
  </si>
  <si>
    <t>国語専門塾 東京 中学受験</t>
  </si>
  <si>
    <t>中学受験 国語 塾</t>
  </si>
  <si>
    <t>個別指導塾 国語</t>
  </si>
  <si>
    <t>国語 オンライン 中学受験</t>
  </si>
  <si>
    <t>国語 個別指導塾</t>
  </si>
  <si>
    <t>国語 塾</t>
  </si>
  <si>
    <t>国語 塾 必要 か</t>
  </si>
  <si>
    <t>国語塾 中学受験</t>
  </si>
  <si>
    <t>国語塾 中学生</t>
  </si>
  <si>
    <t>国語専門塾</t>
  </si>
  <si>
    <t>国語専門塾 中学受験</t>
  </si>
  <si>
    <t>国語専門塾 中学生</t>
  </si>
  <si>
    <t>国語専門塾 小学生</t>
  </si>
  <si>
    <t>早稲田中学</t>
  </si>
  <si>
    <t>中学受験国語 記述問題の徹底攻略</t>
  </si>
  <si>
    <t>早稲田 国語 記述</t>
  </si>
  <si>
    <t>早稲田 法学部 2020 国語 解答</t>
  </si>
  <si>
    <t>早稲田中学 国語</t>
  </si>
  <si>
    <t>早稲田中学 過去 問 解答</t>
  </si>
  <si>
    <t>早稲田中学 過去 問 解説</t>
  </si>
  <si>
    <t>早稲田中学 過去問 解説</t>
  </si>
  <si>
    <t>中学受験 国語 動画</t>
  </si>
  <si>
    <t>中学受験 過去問 早稲田</t>
  </si>
  <si>
    <t>中学受験 過去問 解説 動画</t>
  </si>
  <si>
    <t>個別 指導 早稲田 中学受験</t>
  </si>
  <si>
    <t>早稲田 国語 塾</t>
  </si>
  <si>
    <t>早稲田中 オンライン指導 学習塾</t>
  </si>
  <si>
    <t>早稲田中 オンライン授業</t>
  </si>
  <si>
    <t>早稲田中 オンライン授業 塾</t>
  </si>
  <si>
    <t>早稲田中 個別指導 塾</t>
  </si>
  <si>
    <t>早稲田中 国語</t>
  </si>
  <si>
    <t>早稲田中学 問題傾向</t>
  </si>
  <si>
    <t>早稲田中学 過去問</t>
  </si>
  <si>
    <t>早稲田中学校 オンライン</t>
  </si>
  <si>
    <t>早稲田中学校 オンライン指導 学習塾</t>
  </si>
  <si>
    <t>早稲田中学校 オンライン授業</t>
  </si>
  <si>
    <t>早稲田中学校 オンライン授業 塾</t>
  </si>
  <si>
    <t>早稲田中学校 国語</t>
  </si>
  <si>
    <t>早稲田中学校 国語 塾</t>
  </si>
  <si>
    <t>早稲田中学校 塾</t>
  </si>
  <si>
    <t>早稲田中学校 対策</t>
  </si>
  <si>
    <t>早稲田中学校 対策 塾</t>
  </si>
  <si>
    <t>早稲田中学校 過去問</t>
  </si>
  <si>
    <t>個別 指導 豊島 中学受験</t>
  </si>
  <si>
    <t>塾 豊島 中学受験</t>
  </si>
  <si>
    <t>豊島岡 過去問</t>
  </si>
  <si>
    <t>豊島岡女子 過去問</t>
  </si>
  <si>
    <t>豊島岡女子学園 オンライン</t>
  </si>
  <si>
    <t>豊島岡女子学園 オンライン 塾</t>
  </si>
  <si>
    <t>豊島岡女子学園 オンライン 学習塾</t>
  </si>
  <si>
    <t>豊島岡女子学園 オンライン指導</t>
  </si>
  <si>
    <t>豊島岡女子学園 オンライン指導 塾</t>
  </si>
  <si>
    <t>豊島岡女子学園 オンライン指導 学習塾</t>
  </si>
  <si>
    <t>豊島岡女子学園 オンライン授業</t>
  </si>
  <si>
    <t>豊島岡女子学園 オンライン授業 塾</t>
  </si>
  <si>
    <t>豊島岡女子学園 個別指導</t>
  </si>
  <si>
    <t>豊島岡女子学園 個別指導 塾</t>
  </si>
  <si>
    <t>豊島岡女子学園 個別指導 学習塾</t>
  </si>
  <si>
    <t>豊島岡女子学園 入試問題</t>
  </si>
  <si>
    <t>豊島岡女子学園 国語</t>
  </si>
  <si>
    <t>豊島岡女子学園 対策</t>
  </si>
  <si>
    <t>豊島岡女子学園 過去問</t>
  </si>
  <si>
    <t>豊島岡女子学園中 オンライン</t>
  </si>
  <si>
    <t>豊島岡女子学園中 オンライン 塾</t>
  </si>
  <si>
    <t>豊島岡女子学園中 オンライン 学習塾</t>
  </si>
  <si>
    <t>豊島岡女子学園中 オンライン指導</t>
  </si>
  <si>
    <t>豊島岡女子学園中 オンライン指導 塾</t>
  </si>
  <si>
    <t>豊島岡女子学園中 オンライン授業</t>
  </si>
  <si>
    <t>豊島岡女子学園中 オンライン授業 塾</t>
  </si>
  <si>
    <t>豊島岡女子学園中 個別指導</t>
  </si>
  <si>
    <t>豊島岡女子学園中 個別指導 塾</t>
  </si>
  <si>
    <t>豊島岡女子学園中 個別指導 学習塾</t>
  </si>
  <si>
    <t>豊島岡女子学園中 国語</t>
  </si>
  <si>
    <t>豊島岡女子学園中 対策</t>
  </si>
  <si>
    <t>豊島岡女子学園中学校 オンライン 塾</t>
  </si>
  <si>
    <t>豊島岡女子学園中学校 オンライン 学習塾</t>
  </si>
  <si>
    <t>豊島岡女子学園中学校 オンライン指導</t>
  </si>
  <si>
    <t>豊島岡女子学園中学校 オンライン指導 塾</t>
  </si>
  <si>
    <t>豊島岡女子学園中学校 オンライン授業</t>
  </si>
  <si>
    <t>豊島岡女子学園中学校 オンライン授業 塾</t>
  </si>
  <si>
    <t>豊島岡女子学園中学校 個別指導</t>
  </si>
  <si>
    <t>豊島岡女子学園中学校 個別指導 塾</t>
  </si>
  <si>
    <t>豊島岡女子学園中学校 国語</t>
  </si>
  <si>
    <t>豊島岡女子学園中学校 対策</t>
  </si>
  <si>
    <t>国語 添削</t>
  </si>
  <si>
    <t>国語 添削 大学受験</t>
  </si>
  <si>
    <t>国語添削</t>
  </si>
  <si>
    <t>現代文 添削</t>
  </si>
  <si>
    <t>現代文 記述 添削</t>
  </si>
  <si>
    <t>海城 中学 過去 問 解説</t>
  </si>
  <si>
    <t>海城 過去問</t>
  </si>
  <si>
    <t>海城中学 過去問</t>
  </si>
  <si>
    <t>海城中学校 過去問</t>
  </si>
  <si>
    <t>海城中学過去問</t>
  </si>
  <si>
    <t>中学受験 過去問 海城</t>
  </si>
  <si>
    <t>海城 オンライン</t>
  </si>
  <si>
    <t>海城 オンライン 塾</t>
  </si>
  <si>
    <t>海城 オンライン 学習塾</t>
  </si>
  <si>
    <t>海城 オンライン指導</t>
  </si>
  <si>
    <t>海城 オンライン指導 学習塾</t>
  </si>
  <si>
    <t>海城 オンライン授業</t>
  </si>
  <si>
    <t>海城 オンライン授業 塾</t>
  </si>
  <si>
    <t>海城 オンライン授業 学習塾</t>
  </si>
  <si>
    <t>海城 個別指導 塾</t>
  </si>
  <si>
    <t>海城 個別指導 学習塾</t>
  </si>
  <si>
    <t>海城 入試問題</t>
  </si>
  <si>
    <t>海城 国語</t>
  </si>
  <si>
    <t>海城 塾</t>
  </si>
  <si>
    <t>海城 社会</t>
  </si>
  <si>
    <t>海城 過去問 解説</t>
  </si>
  <si>
    <t>海城中 オンライン</t>
  </si>
  <si>
    <t>海城中 オンライン 塾</t>
  </si>
  <si>
    <t>海城中 オンライン 学習塾</t>
  </si>
  <si>
    <t>海城中 オンライン指導 学習塾</t>
  </si>
  <si>
    <t>海城中 オンライン授業</t>
  </si>
  <si>
    <t>海城中 オンライン授業 塾</t>
  </si>
  <si>
    <t>海城中 国語</t>
  </si>
  <si>
    <t>海城中 社会</t>
  </si>
  <si>
    <t>海城中 過去問</t>
  </si>
  <si>
    <t>海城中学 過去問 解説</t>
  </si>
  <si>
    <t>海城中学校 オンライン</t>
  </si>
  <si>
    <t>海城中学校 オンライン 塾</t>
  </si>
  <si>
    <t>海城中学校 オンライン 学習塾</t>
  </si>
  <si>
    <t>海城中学校 オンライン指導 塾</t>
  </si>
  <si>
    <t>海城中学校 オンライン授業</t>
  </si>
  <si>
    <t>海城中学校 オンライン授業 塾</t>
  </si>
  <si>
    <t>海城中学校 国語</t>
  </si>
  <si>
    <t>海城中学校 塾</t>
  </si>
  <si>
    <t>海城中学校 対策</t>
  </si>
  <si>
    <t>海城中学校 対策 塾</t>
  </si>
  <si>
    <t>プライマルスクール</t>
  </si>
  <si>
    <t>中学受験 国語 講座</t>
  </si>
  <si>
    <t>国語成績上げ方</t>
  </si>
  <si>
    <t>大学受験 国語</t>
  </si>
  <si>
    <t>私立 国語</t>
  </si>
  <si>
    <t>私立大学 国語</t>
  </si>
  <si>
    <t>私立大学 国語 対策</t>
  </si>
  <si>
    <t>読解ラボ東京</t>
  </si>
  <si>
    <t>私立大学受験 国語</t>
  </si>
  <si>
    <t>中学受験 家庭教師 国語</t>
  </si>
  <si>
    <t>勉強</t>
  </si>
  <si>
    <t>ニュートレジャー</t>
  </si>
  <si>
    <t>ニュー トレジャー 購入 方法</t>
  </si>
  <si>
    <t>ニュートレジャー 対策</t>
  </si>
  <si>
    <t>5 ステージ book3 答え</t>
  </si>
  <si>
    <t>5stage book3 レベル</t>
  </si>
  <si>
    <t>new tre</t>
  </si>
  <si>
    <t>new treasure</t>
  </si>
  <si>
    <t>new treasure stage2</t>
  </si>
  <si>
    <t>new treasure stage5</t>
  </si>
  <si>
    <t>new treasure 問題集</t>
  </si>
  <si>
    <t>new treasure 採用校</t>
  </si>
  <si>
    <t>new treasure 教科書</t>
  </si>
  <si>
    <t>new tresure</t>
  </si>
  <si>
    <t>new トレジャー</t>
  </si>
  <si>
    <t>newtreasure</t>
  </si>
  <si>
    <t>newトレジャー</t>
  </si>
  <si>
    <t>にゅーとれじゃー</t>
  </si>
  <si>
    <t>トレジャー 英語</t>
  </si>
  <si>
    <t>トレジャー英語</t>
  </si>
  <si>
    <t>ニュー トレジャー</t>
  </si>
  <si>
    <t>ニュー トレジャー テスト 問題</t>
  </si>
  <si>
    <t>ニュー トレジャー 単語 アプリ</t>
  </si>
  <si>
    <t>ニュー トレジャー 対策</t>
  </si>
  <si>
    <t>ニュー トレジャー 採用校</t>
  </si>
  <si>
    <t>ニュー トレジャー 教科書 ガイド</t>
  </si>
  <si>
    <t>ニュー トレジャー 落ちこぼれ</t>
  </si>
  <si>
    <t>ニュートレジャー レベル</t>
  </si>
  <si>
    <t>ニュートレジャー 中1</t>
  </si>
  <si>
    <t>ニュートレジャー 中身</t>
  </si>
  <si>
    <t>ニュートレジャー 勉強法</t>
  </si>
  <si>
    <t>ニュートレジャー 単語 一覧</t>
  </si>
  <si>
    <t>ニュートレジャー 参考書</t>
  </si>
  <si>
    <t>ニュートレジャー 問題集</t>
  </si>
  <si>
    <t>ニュートレジャー 採用校</t>
  </si>
  <si>
    <t>ニュートレジャー 教科書</t>
  </si>
  <si>
    <t>ニュートレジャー 教科書ガイド</t>
  </si>
  <si>
    <t>ニュートレジャー 落ちこぼれ</t>
  </si>
  <si>
    <t>ニュートレジャー 難易度</t>
  </si>
  <si>
    <t>中1英単語</t>
  </si>
  <si>
    <t>中2 英単語 ニューホライズン</t>
  </si>
  <si>
    <t>中2 英語 テストに出やすい</t>
  </si>
  <si>
    <t>中2 英語 文章</t>
  </si>
  <si>
    <t>中3 英語 単語 重要</t>
  </si>
  <si>
    <t>中学 英語</t>
  </si>
  <si>
    <t>中学英語</t>
  </si>
  <si>
    <t>中学英語 書き換え問題</t>
  </si>
  <si>
    <t>中学英語をひとつひとつわかりやすく</t>
  </si>
  <si>
    <t>中学英語をもう一度ひとつひとつわかりやすく</t>
  </si>
  <si>
    <t>中高一貫校 英語</t>
  </si>
  <si>
    <t>中高一貫校 英語 教科書</t>
  </si>
  <si>
    <t>入試でよく出る英文法</t>
  </si>
  <si>
    <t>入試に出やすい英文法</t>
  </si>
  <si>
    <t>問題</t>
  </si>
  <si>
    <t>文法問題集 ニュートレジャー</t>
  </si>
  <si>
    <t>東京工科大学 英語</t>
  </si>
  <si>
    <t>英語 new treasure</t>
  </si>
  <si>
    <t>英語 テスト勉強 やり方 中学生</t>
  </si>
  <si>
    <t>英語 トレジャー</t>
  </si>
  <si>
    <t>英語 ニュートレジャー</t>
  </si>
  <si>
    <t>英語 並び替え問題</t>
  </si>
  <si>
    <t>英語 中学 総復習</t>
  </si>
  <si>
    <t>英語 入試に出やすい文法</t>
  </si>
  <si>
    <t>英語 塾 中高一貫 ニュー トレジャー</t>
  </si>
  <si>
    <t>英語 教科書 ニュートレジャー</t>
  </si>
  <si>
    <t>英語 教科書 種類</t>
  </si>
  <si>
    <t>英語 文法一覧 中学</t>
  </si>
  <si>
    <t>英語 高校入試 問題</t>
  </si>
  <si>
    <t>英語の教科書</t>
  </si>
  <si>
    <t>英語単元テスト</t>
  </si>
  <si>
    <t>英語受験勉強</t>
  </si>
  <si>
    <t>英語問題中学</t>
  </si>
  <si>
    <t>英語教科書 ニュートレジャー</t>
  </si>
  <si>
    <t>英語高校入試問題</t>
  </si>
  <si>
    <t>高一 英語 範囲</t>
  </si>
  <si>
    <t>高二 英語 文法</t>
  </si>
  <si>
    <t>高校入試 英語 問題</t>
  </si>
  <si>
    <t>高校受験 英語</t>
  </si>
  <si>
    <t>高校英語</t>
  </si>
  <si>
    <t>ニュートレジャー 単語 アプリ</t>
  </si>
  <si>
    <t>new treasure 文法問題集 答え</t>
  </si>
  <si>
    <t>z会 new treasure 採用校</t>
  </si>
  <si>
    <t>ニュートレジャー テスト対策</t>
  </si>
  <si>
    <t>new treasure stage4</t>
  </si>
  <si>
    <t>new treasure 単語帳</t>
  </si>
  <si>
    <t>new treasure 目次</t>
  </si>
  <si>
    <t>treasure z</t>
  </si>
  <si>
    <t>treasure 意味</t>
  </si>
  <si>
    <t>z会 new treasure</t>
  </si>
  <si>
    <t>z会 文法問題集</t>
  </si>
  <si>
    <t>z会ニュートレジャー</t>
  </si>
  <si>
    <t>にゅうとれじゃー</t>
  </si>
  <si>
    <t>トレジャー 意味</t>
  </si>
  <si>
    <t>トレジャー 英語 教科書</t>
  </si>
  <si>
    <t>トレジャー意味 英語</t>
  </si>
  <si>
    <t>ニュウトレジャー</t>
  </si>
  <si>
    <t>ニュー トレジャー1 単語 一覧</t>
  </si>
  <si>
    <t>ニュー トレジャー2 単語 一覧</t>
  </si>
  <si>
    <t>ニュートレジャー 単語</t>
  </si>
  <si>
    <t>ニュートレジャー 単語 覚え方</t>
  </si>
  <si>
    <t>ニュートレジャー 単語帳 購入</t>
  </si>
  <si>
    <t>ニュートレジャー 家庭教師</t>
  </si>
  <si>
    <t>ニュートレジャー 採用校 神奈川</t>
  </si>
  <si>
    <t>ニュートレジャー 文法問題集</t>
  </si>
  <si>
    <t>ニュートレジャー 目次</t>
  </si>
  <si>
    <t>ニュートレジャー 答え</t>
  </si>
  <si>
    <t>ニュートレジャー 購入方法</t>
  </si>
  <si>
    <t>ニュートレジャー 音声</t>
  </si>
  <si>
    <t>ニュートレジャー3 本文</t>
  </si>
  <si>
    <t>ニュー・トレジャー</t>
  </si>
  <si>
    <t>ニュー・トレジャー 塾</t>
  </si>
  <si>
    <t>ニュー・トレジャー 補習塾</t>
  </si>
  <si>
    <t>数学 理解 できない 脳</t>
  </si>
  <si>
    <t>数学 怖い</t>
  </si>
  <si>
    <t>数学恐怖症</t>
  </si>
  <si>
    <t>勉強してても頭に入らない</t>
  </si>
  <si>
    <t>勉強できない</t>
  </si>
  <si>
    <t>否定 され 続けると脳</t>
  </si>
  <si>
    <t>急に問題が解け なくなっ た</t>
  </si>
  <si>
    <t>急に数学ができるようになった</t>
  </si>
  <si>
    <t>数学 いくらやってもできない</t>
  </si>
  <si>
    <t>数学 できない 人生終わり</t>
  </si>
  <si>
    <t>数学 できない 頭悪い</t>
  </si>
  <si>
    <t>数学 やばい</t>
  </si>
  <si>
    <t>数学 わからない イライラ</t>
  </si>
  <si>
    <t>数学 ミスが多い</t>
  </si>
  <si>
    <t>数学 効率的な勉強法</t>
  </si>
  <si>
    <t>数学 意味がわからない</t>
  </si>
  <si>
    <t>数学 理解できない 脳</t>
  </si>
  <si>
    <t>数学 病む</t>
  </si>
  <si>
    <t>数学 絶望的に できない</t>
  </si>
  <si>
    <t>数学 脳</t>
  </si>
  <si>
    <t>数学 脳 影響</t>
  </si>
  <si>
    <t>数学 脳が 拒絶 する</t>
  </si>
  <si>
    <t>数学 苦手 脳</t>
  </si>
  <si>
    <t>数学 解説 省き すぎ</t>
  </si>
  <si>
    <t>数学 難しい なぜ</t>
  </si>
  <si>
    <t>数学が できない 人 脳</t>
  </si>
  <si>
    <t>数学ができない人 脳</t>
  </si>
  <si>
    <t>数学が本当にできない</t>
  </si>
  <si>
    <t>数学が苦手です</t>
  </si>
  <si>
    <t>数学が苦手な人の脳</t>
  </si>
  <si>
    <t>数学だけできない</t>
  </si>
  <si>
    <t>数学できない 頭悪い</t>
  </si>
  <si>
    <t>数学の頭が零になって</t>
  </si>
  <si>
    <t>数学わからん</t>
  </si>
  <si>
    <t>数学嫌いにしかわからないこと</t>
  </si>
  <si>
    <t>数学脳</t>
  </si>
  <si>
    <t>数学脳 に なるには</t>
  </si>
  <si>
    <t>数学脳になるには</t>
  </si>
  <si>
    <t>数学苦手 脳</t>
  </si>
  <si>
    <t>算数 嫌い</t>
  </si>
  <si>
    <t>算数 苦手</t>
  </si>
  <si>
    <t>脳が拒否する</t>
  </si>
  <si>
    <t>脳が理解を拒む</t>
  </si>
  <si>
    <t>高校入試 数学 難しすぎる</t>
  </si>
  <si>
    <t>数学 拒絶反応</t>
  </si>
  <si>
    <t>数学 拒否反応</t>
  </si>
  <si>
    <t>数学出来ない</t>
  </si>
  <si>
    <t>数学脳 国語脳</t>
  </si>
  <si>
    <t>防ぐ英語</t>
  </si>
  <si>
    <t>オンライン授業 メリット 英作文</t>
  </si>
  <si>
    <t>形容詞 補語</t>
  </si>
  <si>
    <t>補語 形容詞</t>
  </si>
  <si>
    <t>補語 形容詞 違い</t>
  </si>
  <si>
    <t>補語と形容詞の違い</t>
  </si>
  <si>
    <t>形容詞補語</t>
  </si>
  <si>
    <t>英語 形容詞 補語</t>
  </si>
  <si>
    <t>英語の補語とは</t>
  </si>
  <si>
    <t>be of</t>
  </si>
  <si>
    <t>be動詞 補語</t>
  </si>
  <si>
    <t>be動詞の補語</t>
  </si>
  <si>
    <t>be動詞の補語とは</t>
  </si>
  <si>
    <t>busy</t>
  </si>
  <si>
    <t>busy to</t>
  </si>
  <si>
    <t>busy 動詞 じゃ ない</t>
  </si>
  <si>
    <t>busy 動詞じゃない</t>
  </si>
  <si>
    <t>busy品詞</t>
  </si>
  <si>
    <t>c 形容詞</t>
  </si>
  <si>
    <t>c 補語</t>
  </si>
  <si>
    <t>c 補語とは</t>
  </si>
  <si>
    <t>complement 形容詞</t>
  </si>
  <si>
    <t>cは形容詞</t>
  </si>
  <si>
    <t>svc 補語とは</t>
  </si>
  <si>
    <t>ほご 英語</t>
  </si>
  <si>
    <t>不足 文を補うもの</t>
  </si>
  <si>
    <t>修飾語と補語の違い</t>
  </si>
  <si>
    <t>修飾語と補語の違い 英語</t>
  </si>
  <si>
    <t>内容語とは</t>
  </si>
  <si>
    <t>副詞 補語</t>
  </si>
  <si>
    <t>副詞と補語の違い</t>
  </si>
  <si>
    <t>名詞 補語</t>
  </si>
  <si>
    <t>形容詞 c</t>
  </si>
  <si>
    <t>形容詞 何を修飾する</t>
  </si>
  <si>
    <t>形容詞 目的語</t>
  </si>
  <si>
    <t>形容詞 補語 違い</t>
  </si>
  <si>
    <t>形容詞 補語になる</t>
  </si>
  <si>
    <t>形容詞ってなに</t>
  </si>
  <si>
    <t>形容詞って何？</t>
  </si>
  <si>
    <t>形容詞とは 英語 例</t>
  </si>
  <si>
    <t>形容詞の副詞的用法</t>
  </si>
  <si>
    <t>形容詞はc</t>
  </si>
  <si>
    <t>形容詞は名詞を修飾する</t>
  </si>
  <si>
    <t>形容詞は補語</t>
  </si>
  <si>
    <t>形容詞目的語</t>
  </si>
  <si>
    <t>忙しい 品詞</t>
  </si>
  <si>
    <t>忙しい 形容詞</t>
  </si>
  <si>
    <t>準補語とは</t>
  </si>
  <si>
    <t>目的格補語とは</t>
  </si>
  <si>
    <t>目的語 形容詞</t>
  </si>
  <si>
    <t>英文 補語</t>
  </si>
  <si>
    <t>英語 補語</t>
  </si>
  <si>
    <t>英語 補語 と は</t>
  </si>
  <si>
    <t>英語 補語 とは</t>
  </si>
  <si>
    <t>英語 補語 一覧</t>
  </si>
  <si>
    <t>英語 補語 例</t>
  </si>
  <si>
    <t>英語 補語 形容詞</t>
  </si>
  <si>
    <t>英語 補語とは</t>
  </si>
  <si>
    <t>英語 補語とは わかりやすく</t>
  </si>
  <si>
    <t>英語 補語とは 例</t>
  </si>
  <si>
    <t>英語 補語とは 簡単に</t>
  </si>
  <si>
    <t>英語 補語と修飾語の違い</t>
  </si>
  <si>
    <t>英語の補語</t>
  </si>
  <si>
    <t>補助とは？</t>
  </si>
  <si>
    <t>補語</t>
  </si>
  <si>
    <t>補語 c</t>
  </si>
  <si>
    <t>補語 とは</t>
  </si>
  <si>
    <t>補語 とは 英語</t>
  </si>
  <si>
    <t>補語 何詞</t>
  </si>
  <si>
    <t>補語 例</t>
  </si>
  <si>
    <t>補語 修飾語 違い</t>
  </si>
  <si>
    <t>補語 副詞 違い</t>
  </si>
  <si>
    <t>補語 名詞</t>
  </si>
  <si>
    <t>補語 品詞</t>
  </si>
  <si>
    <t>補語 形容詞 名詞</t>
  </si>
  <si>
    <t>補語 意味</t>
  </si>
  <si>
    <t>補語 英語</t>
  </si>
  <si>
    <t>補語 英語 一覧</t>
  </si>
  <si>
    <t>補語 英語 例</t>
  </si>
  <si>
    <t>補語 英語で</t>
  </si>
  <si>
    <t>補語c</t>
  </si>
  <si>
    <t>補語ってなに</t>
  </si>
  <si>
    <t>補語としてのみ用いられる形容詞</t>
  </si>
  <si>
    <t>補語とは 例</t>
  </si>
  <si>
    <t>補語とは 日本語</t>
  </si>
  <si>
    <t>補語とは 漢文</t>
  </si>
  <si>
    <t>補語とは 英語</t>
  </si>
  <si>
    <t>補語とは 英語 例</t>
  </si>
  <si>
    <t>補語とは？</t>
  </si>
  <si>
    <t>補語と修飾語の違い</t>
  </si>
  <si>
    <t>補語と副詞の違い</t>
  </si>
  <si>
    <t>補語になる品詞</t>
  </si>
  <si>
    <t>補語になれる品詞</t>
  </si>
  <si>
    <t>補語に入る品詞</t>
  </si>
  <si>
    <t>補語は何詞</t>
  </si>
  <si>
    <t>補語は形容詞</t>
  </si>
  <si>
    <t>補語意味</t>
  </si>
  <si>
    <t>言葉を補うとは</t>
  </si>
  <si>
    <t>being 形容詞</t>
  </si>
  <si>
    <t>busy 動詞</t>
  </si>
  <si>
    <t>busy 形容詞</t>
  </si>
  <si>
    <t>support形容詞</t>
  </si>
  <si>
    <t>the very 形容詞</t>
  </si>
  <si>
    <t>very 名詞</t>
  </si>
  <si>
    <t>very 形容詞</t>
  </si>
  <si>
    <t>very形容詞</t>
  </si>
  <si>
    <t>その代わり 英語</t>
  </si>
  <si>
    <t>その代わりに 英語</t>
  </si>
  <si>
    <t>その代わりに～ 英語</t>
  </si>
  <si>
    <t>形容詞 of 名詞</t>
  </si>
  <si>
    <t>形容詞 英語 使い方</t>
  </si>
  <si>
    <t>形容詞,使い方</t>
  </si>
  <si>
    <t>形容詞は補語になる</t>
  </si>
  <si>
    <t>忙しい 英語 動詞</t>
  </si>
  <si>
    <t>英語 補語 品詞</t>
  </si>
  <si>
    <t>英語補語</t>
  </si>
  <si>
    <t>英語補語とは</t>
  </si>
  <si>
    <t>補う 英語</t>
  </si>
  <si>
    <t>補語 修飾語</t>
  </si>
  <si>
    <t>補語 名詞 形容詞 違い</t>
  </si>
  <si>
    <t>補語とは 簡単に</t>
  </si>
  <si>
    <t>補語とは英語</t>
  </si>
  <si>
    <t>補語になる形容詞</t>
  </si>
  <si>
    <t>補語英語</t>
  </si>
  <si>
    <t>where 前置詞</t>
  </si>
  <si>
    <t>where 文頭</t>
  </si>
  <si>
    <t>,where 意味</t>
  </si>
  <si>
    <t>.where</t>
  </si>
  <si>
    <t>i,n</t>
  </si>
  <si>
    <t>in her</t>
  </si>
  <si>
    <t>in her 意味</t>
  </si>
  <si>
    <t>in where</t>
  </si>
  <si>
    <t>in where 意味</t>
  </si>
  <si>
    <t>in 〇〇 使い方</t>
  </si>
  <si>
    <t>in 〇〇 場所</t>
  </si>
  <si>
    <t>in 何詞</t>
  </si>
  <si>
    <t>in 文頭</t>
  </si>
  <si>
    <t>in〇〇 場所</t>
  </si>
  <si>
    <t>inとonの違い</t>
  </si>
  <si>
    <t>in何々 意味</t>
  </si>
  <si>
    <t>in地名 意味</t>
  </si>
  <si>
    <t>no matter where 例文</t>
  </si>
  <si>
    <t>of where</t>
  </si>
  <si>
    <t>on in違い</t>
  </si>
  <si>
    <t>progress 前置詞</t>
  </si>
  <si>
    <t>to where 意味</t>
  </si>
  <si>
    <t>upon 使い方</t>
  </si>
  <si>
    <t>watch where</t>
  </si>
  <si>
    <t>what 主語 動詞</t>
  </si>
  <si>
    <t>when 訳し方</t>
  </si>
  <si>
    <t>wher 意味</t>
  </si>
  <si>
    <t>where</t>
  </si>
  <si>
    <t>where do you 意味</t>
  </si>
  <si>
    <t>where i am 意味</t>
  </si>
  <si>
    <t>where in 意味</t>
  </si>
  <si>
    <t>where is in from</t>
  </si>
  <si>
    <t>where is it where it is 違い</t>
  </si>
  <si>
    <t>where is the 意味</t>
  </si>
  <si>
    <t>where where</t>
  </si>
  <si>
    <t>where いみ</t>
  </si>
  <si>
    <t>where の 意味</t>
  </si>
  <si>
    <t>where の使い方</t>
  </si>
  <si>
    <t>where の意味</t>
  </si>
  <si>
    <t>where 何詞</t>
  </si>
  <si>
    <t>where 使い方</t>
  </si>
  <si>
    <t>where 例文</t>
  </si>
  <si>
    <t>where 名詞</t>
  </si>
  <si>
    <t>where 場所</t>
  </si>
  <si>
    <t>where 意味</t>
  </si>
  <si>
    <t>where 意味 使い方</t>
  </si>
  <si>
    <t>where 接続詞 意味</t>
  </si>
  <si>
    <t>where 日文</t>
  </si>
  <si>
    <t>where 翻訳</t>
  </si>
  <si>
    <t>where 英語</t>
  </si>
  <si>
    <t>where 英語 意味</t>
  </si>
  <si>
    <t>wheres</t>
  </si>
  <si>
    <t>wheres 意味</t>
  </si>
  <si>
    <t>whereいみ</t>
  </si>
  <si>
    <t>whereとは</t>
  </si>
  <si>
    <t>whereのあと</t>
  </si>
  <si>
    <t>whereの使い方</t>
  </si>
  <si>
    <t>whereの意味</t>
  </si>
  <si>
    <t>whereを使った英文</t>
  </si>
  <si>
    <t>where何詞</t>
  </si>
  <si>
    <t>where使い方</t>
  </si>
  <si>
    <t>where意味</t>
  </si>
  <si>
    <t>where意味 使い方</t>
  </si>
  <si>
    <t>who where</t>
  </si>
  <si>
    <t>いずこへ 意味</t>
  </si>
  <si>
    <t>どこ 何詞</t>
  </si>
  <si>
    <t>どこ 英語</t>
  </si>
  <si>
    <t>どこえ</t>
  </si>
  <si>
    <t>どこえやら どこへやら</t>
  </si>
  <si>
    <t>どこだと思う 英語</t>
  </si>
  <si>
    <t>どこで</t>
  </si>
  <si>
    <t>どこで英語</t>
  </si>
  <si>
    <t>どこどこで</t>
  </si>
  <si>
    <t>どこどこで 英語</t>
  </si>
  <si>
    <t>どこどこで英語</t>
  </si>
  <si>
    <t>どこどこにて</t>
  </si>
  <si>
    <t>どこどこにて 漢字</t>
  </si>
  <si>
    <t>どこどこにて 英語</t>
  </si>
  <si>
    <t>どこどこへ</t>
  </si>
  <si>
    <t>どこどこへ 英語</t>
  </si>
  <si>
    <t>どこに</t>
  </si>
  <si>
    <t>どこに どこへ 違い</t>
  </si>
  <si>
    <t>どこに 英語</t>
  </si>
  <si>
    <t>どこに英語</t>
  </si>
  <si>
    <t>どこに？</t>
  </si>
  <si>
    <t>どこを</t>
  </si>
  <si>
    <t>の場所</t>
  </si>
  <si>
    <t>オン、イン、アンダー、バイ</t>
  </si>
  <si>
    <t>位置 韓国語</t>
  </si>
  <si>
    <t>位置を表す言葉</t>
  </si>
  <si>
    <t>何 處</t>
  </si>
  <si>
    <t>何処で</t>
  </si>
  <si>
    <t>前置詞 where</t>
  </si>
  <si>
    <t>前置詞 どこに置く</t>
  </si>
  <si>
    <t>前置詞 なににつく</t>
  </si>
  <si>
    <t>前置詞 わかりやすく</t>
  </si>
  <si>
    <t>前置詞 疑問詞</t>
  </si>
  <si>
    <t>前置詞 英語</t>
  </si>
  <si>
    <t>前置詞+疑問詞</t>
  </si>
  <si>
    <t>前置詞とは 英語</t>
  </si>
  <si>
    <t>前置詞の使い分け</t>
  </si>
  <si>
    <t>前置詞はどこに置く</t>
  </si>
  <si>
    <t>前置詞は？</t>
  </si>
  <si>
    <t>前置詞わかりやすく</t>
  </si>
  <si>
    <t>前置詞一覧</t>
  </si>
  <si>
    <t>前置詞英語</t>
  </si>
  <si>
    <t>単語の前にin</t>
  </si>
  <si>
    <t>場所</t>
  </si>
  <si>
    <t>場所 前置詞 使い分け</t>
  </si>
  <si>
    <t>場所 英文</t>
  </si>
  <si>
    <t>場所 英語</t>
  </si>
  <si>
    <t>場所を表す 英語 中学生</t>
  </si>
  <si>
    <t>場所を表す前置詞</t>
  </si>
  <si>
    <t>場所を表す副詞</t>
  </si>
  <si>
    <t>文頭 どこ</t>
  </si>
  <si>
    <t>物の場所 英語</t>
  </si>
  <si>
    <t>疑問詞 where</t>
  </si>
  <si>
    <t>疑問詞 前置詞</t>
  </si>
  <si>
    <t>疑問詞where</t>
  </si>
  <si>
    <t>疑問詞の前に前置詞</t>
  </si>
  <si>
    <t>英語 on in under by</t>
  </si>
  <si>
    <t>英語 where</t>
  </si>
  <si>
    <t>英語 どこどこで</t>
  </si>
  <si>
    <t>英語where</t>
  </si>
  <si>
    <t>英語の疑問詞でどこ という意味があるのは</t>
  </si>
  <si>
    <t>言うところの</t>
  </si>
  <si>
    <t>～にある 英語</t>
  </si>
  <si>
    <t>support 前置詞</t>
  </si>
  <si>
    <t>where とは</t>
  </si>
  <si>
    <t>where 使い方 疑問文</t>
  </si>
  <si>
    <t>どこ 疑問詞</t>
  </si>
  <si>
    <t>位置を表す前置詞</t>
  </si>
  <si>
    <t>位置詞 イラスト</t>
  </si>
  <si>
    <t>前置詞 どこ</t>
  </si>
  <si>
    <t>前置詞 位置</t>
  </si>
  <si>
    <t>前置詞 文頭</t>
  </si>
  <si>
    <t>英語 前置詞 位置</t>
  </si>
  <si>
    <t>四ツ谷 英語</t>
  </si>
  <si>
    <t>英語個人塾</t>
  </si>
  <si>
    <t>did mean</t>
  </si>
  <si>
    <t>did was 使い分け</t>
  </si>
  <si>
    <t>didの意味</t>
  </si>
  <si>
    <t>does と did の違い</t>
  </si>
  <si>
    <t>eigo</t>
  </si>
  <si>
    <t>i did 意味</t>
  </si>
  <si>
    <t>s is that sv 意味</t>
  </si>
  <si>
    <t>shall we dance の 返事</t>
  </si>
  <si>
    <t>should not 意味</t>
  </si>
  <si>
    <t>svc svo 違い</t>
  </si>
  <si>
    <t>svo svc 違い</t>
  </si>
  <si>
    <t>svocとsvooの違い</t>
  </si>
  <si>
    <t>there isn't any</t>
  </si>
  <si>
    <t>were did 違い</t>
  </si>
  <si>
    <t>wereとdidの違い</t>
  </si>
  <si>
    <t>you are did</t>
  </si>
  <si>
    <t>ささみ 英語</t>
  </si>
  <si>
    <t>アドレス 英語</t>
  </si>
  <si>
    <t>サポ 英語</t>
  </si>
  <si>
    <t>サポート 英語</t>
  </si>
  <si>
    <t>サポートを受ける 英語</t>
  </si>
  <si>
    <t>サポート英語</t>
  </si>
  <si>
    <t>スクール21</t>
  </si>
  <si>
    <t>スクールサポート</t>
  </si>
  <si>
    <t>ディドゥ 意味</t>
  </si>
  <si>
    <t>乱れ 読み方</t>
  </si>
  <si>
    <t>個別 英語 塾</t>
  </si>
  <si>
    <t>個別指導塾 英語で</t>
  </si>
  <si>
    <t>四ツ谷 塾</t>
  </si>
  <si>
    <t>四ツ谷 学習塾</t>
  </si>
  <si>
    <t>四ツ谷 駅 英会話 スクール</t>
  </si>
  <si>
    <t>四ツ谷サポート</t>
  </si>
  <si>
    <t>四谷 三 丁目 英会話</t>
  </si>
  <si>
    <t>四谷 三 丁目 英語</t>
  </si>
  <si>
    <t>四谷 英会話 スクール</t>
  </si>
  <si>
    <t>四谷 英語</t>
  </si>
  <si>
    <t>四谷 英語 塾</t>
  </si>
  <si>
    <t>四谷 英語 教室</t>
  </si>
  <si>
    <t>四谷 英語塾</t>
  </si>
  <si>
    <t>新宿英文</t>
  </si>
  <si>
    <t>法人向け 英語学習サービス</t>
  </si>
  <si>
    <t>立て直す 英語</t>
  </si>
  <si>
    <t>英会話</t>
  </si>
  <si>
    <t>英会話 スクール 四谷</t>
  </si>
  <si>
    <t>英会話 四谷</t>
  </si>
  <si>
    <t>英会話 教室 四谷</t>
  </si>
  <si>
    <t>英会話教室</t>
  </si>
  <si>
    <t>英語 svoc わかりやすく</t>
  </si>
  <si>
    <t>英語 サポート</t>
  </si>
  <si>
    <t>英語 個人レッスン</t>
  </si>
  <si>
    <t>英語 個別</t>
  </si>
  <si>
    <t>英語 四谷</t>
  </si>
  <si>
    <t>英語 塾 個別</t>
  </si>
  <si>
    <t>英語 塾 四谷</t>
  </si>
  <si>
    <t>英語 専門 塾</t>
  </si>
  <si>
    <t>英語 教室 四谷</t>
  </si>
  <si>
    <t>英語だけの塾</t>
  </si>
  <si>
    <t>英語個別指導塾</t>
  </si>
  <si>
    <t>英語塾</t>
  </si>
  <si>
    <t>英語塾 中高一貫</t>
  </si>
  <si>
    <t>近くの英語塾</t>
  </si>
  <si>
    <t>阿佐ヶ谷 英語 塾</t>
  </si>
  <si>
    <t>阿佐ヶ谷英語塾</t>
  </si>
  <si>
    <t>電話番号 英語</t>
  </si>
  <si>
    <t>順番にお呼びします 英語</t>
  </si>
  <si>
    <t>～しませんか 英語</t>
  </si>
  <si>
    <t>インターナショナルスクール 塾 サポート</t>
  </si>
  <si>
    <t>サポーティング 英語</t>
  </si>
  <si>
    <t>サポート えいご</t>
  </si>
  <si>
    <t>中学生 英語 塾</t>
  </si>
  <si>
    <t>中学生 英語塾</t>
  </si>
  <si>
    <t>個別指導 英語塾</t>
  </si>
  <si>
    <t>北区 塾 英語</t>
  </si>
  <si>
    <t>営業 英語</t>
  </si>
  <si>
    <t>四ツ谷 個別指導</t>
  </si>
  <si>
    <t>四ツ谷 英会話</t>
  </si>
  <si>
    <t>四ツ谷駅 塾</t>
  </si>
  <si>
    <t>四谷 英会話</t>
  </si>
  <si>
    <t>四谷大塚 英語</t>
  </si>
  <si>
    <t>四谷駅 塾</t>
  </si>
  <si>
    <t>塾 四ツ谷</t>
  </si>
  <si>
    <t>塾 四谷</t>
  </si>
  <si>
    <t>塾 英会話</t>
  </si>
  <si>
    <t>塾 英語</t>
  </si>
  <si>
    <t>塾 英語 中学生</t>
  </si>
  <si>
    <t>大学受験 塾 英語</t>
  </si>
  <si>
    <t>大学受験 英語 塾</t>
  </si>
  <si>
    <t>学習塾 中学生 英語</t>
  </si>
  <si>
    <t>学習塾 英語</t>
  </si>
  <si>
    <t>学習塾英語</t>
  </si>
  <si>
    <t>新宿 区 英語</t>
  </si>
  <si>
    <t>新宿 区 英語 教室</t>
  </si>
  <si>
    <t>新宿 英語 塾</t>
  </si>
  <si>
    <t>新宿 英語 教室</t>
  </si>
  <si>
    <t>新宿 英語塾</t>
  </si>
  <si>
    <t>新宿区 英語</t>
  </si>
  <si>
    <t>新宿区 英語塾</t>
  </si>
  <si>
    <t>東京 英語 塾</t>
  </si>
  <si>
    <t>東京 英語塾</t>
  </si>
  <si>
    <t>英会話 四ツ谷</t>
  </si>
  <si>
    <t>英会話 教室 四谷 三 丁目</t>
  </si>
  <si>
    <t>英会話スクール 四谷</t>
  </si>
  <si>
    <t>英会話教室 四谷</t>
  </si>
  <si>
    <t>英会話教室 大人</t>
  </si>
  <si>
    <t>英和塾</t>
  </si>
  <si>
    <t>英検 塾 小学生</t>
  </si>
  <si>
    <t>英検 教室</t>
  </si>
  <si>
    <t>英語 事業所</t>
  </si>
  <si>
    <t>英語 住所 番地 順番</t>
  </si>
  <si>
    <t>英語 個人 塾</t>
  </si>
  <si>
    <t>英語 個別指導</t>
  </si>
  <si>
    <t>英語 塾</t>
  </si>
  <si>
    <t>英語 塾 おすすめ</t>
  </si>
  <si>
    <t>英語 塾 新宿</t>
  </si>
  <si>
    <t>英語 学習 塾</t>
  </si>
  <si>
    <t>英語 学習塾</t>
  </si>
  <si>
    <t>英語 専門塾</t>
  </si>
  <si>
    <t>英語 教室 新宿 区</t>
  </si>
  <si>
    <t>英語 読解 塾</t>
  </si>
  <si>
    <t>英語の塾</t>
  </si>
  <si>
    <t>英語サポート</t>
  </si>
  <si>
    <t>英語個別塾</t>
  </si>
  <si>
    <t>英語塾 中学生</t>
  </si>
  <si>
    <t>英語塾 小学生</t>
  </si>
  <si>
    <t>英語塾 新宿</t>
  </si>
  <si>
    <t>英語学習塾</t>
  </si>
  <si>
    <t>英語専門塾</t>
  </si>
  <si>
    <t>英語教室</t>
  </si>
  <si>
    <t>英語特化 塾</t>
  </si>
  <si>
    <t>英語進学塾</t>
  </si>
  <si>
    <t>通塾 新宿</t>
  </si>
  <si>
    <t>進学 塾 英語</t>
  </si>
  <si>
    <t>進学塾 英語</t>
  </si>
  <si>
    <t>高校生 英語 塾</t>
  </si>
  <si>
    <t>現在完了 完了結果</t>
  </si>
  <si>
    <t>現在完了 結果</t>
  </si>
  <si>
    <t>ページ分類</t>
  </si>
  <si>
    <t>更新日時</t>
  </si>
  <si>
    <t>プロンプト(MonthlyとLongTermはChatGPT5.2Thinking Extendedを使用して下さい)</t>
  </si>
  <si>
    <t>更新日時(最新)</t>
  </si>
  <si>
    <t>実行対象</t>
  </si>
  <si>
    <t>実行ステータス</t>
  </si>
  <si>
    <t>実行日時</t>
  </si>
  <si>
    <t>APIレスポンスID</t>
  </si>
  <si>
    <t>出力本文</t>
  </si>
  <si>
    <t>エラー内容</t>
  </si>
  <si>
    <t>MC</t>
  </si>
  <si>
    <t xml:space="preserve">以下のページは「スニペット整合性」（本文と title/meta/H1/冒頭文）が弱い可能性があります。
まず【本文】を確認し、想定読者・悩み・解決範囲を把握してください。
そのうえで、GSCの主要クエリ（表示回数上位）を根拠に、
「検索意図に対して、タイトル/メタ/H1/冒頭120字がズレている点」を特定し、
ズレを解消するための修正案（タイトル/メタ/H1/冒頭）を提示してください。
※本文の“大改修”は前提にしません（必要なら追記ブロックは最大1つまで）。
【URL】https://koten-kakitsubata.jp/blog/times-of-day/
【ページ分類】MC
【ページ分類の略語（このプロンプト内の定義）】
TP = トップページ（ホーム/サイトの入口）
SP = サービスページ（講座・コース・申込導線）
MC = メインコラム（コラム/解説/勉強法など集客記事）
SC = サブコラム（MCやSPを補強するための補助コラム※サイト定義に合わせて判断）
NW = ニュース/お知らせ（運用上は改善対象外として除外）
ST = 企業情報等のSEO対策を行わないこ固定ページ（運用上は改善対象外として除外）
- / 空欄 / 未分類 = 未分類（このスクリプトでは改善対象外として除外）
※未分類（空欄 / "-" / "未分類"）は作業対象に含めません。
【現状（スニペット要素）】
- タイトル：古文の時間帯表現｜時刻ごとの言い方と例文で基本を整理
- メタ：丑三つ時とは何時かを即答（午前2時〜2時半ごろ）。丑の刻・午の刻など十二支の時刻を現代時間の早見表で整理し、古文の場面理解に直結させます。
- H1：古典常識「時刻」
- 冒頭120字：古典常識／十二支の時刻 古典読解のための基礎知識 十二支（子・丑・寅・卯…）は「年」や「方角」だけでなく、 時刻 も表します。 古文や漢文では、「未の刻」「丑三つ時」といった表現が頻出です。 本ページでは、 十二支と時刻の対応・2時間刻みの
【GSC主要クエリ（表示回数上位50件）】
- 丑三つ時とは｜表示8415｜CTR 0.19%｜順位1.9
- 丑三つ時｜表示5241｜CTR 0.29%｜順位1.7
- 十二支 時計｜表示3782｜CTR 0.34%｜順位7.3
- 丑三つ時 何時｜表示2724｜CTR 1.06%｜順位2.5
- 丑の刻｜表示1552｜CTR 0.39%｜順位2.2
- 子の刻｜表示1088｜CTR 0.09%｜順位4.7
- 丑の刻 何時｜表示961｜CTR 0.83%｜順位1.8
- 十二支 時間｜表示936｜CTR 1.39%｜順位3.7
- 子の刻とは何時｜表示934｜CTR 0.11%｜順位4.5
- 午の刻｜表示760｜CTR 0.53%｜順位4.0
- 干支 時間｜表示731｜CTR 0.68%｜順位2.9
- 午の刻とは｜表示668｜CTR 0.00%｜順位3.0
- 寅の刻は何時｜表示519｜CTR 0.19%｜順位2.9
- 古時刻｜表示509｜CTR 0.59%｜順位2.3
- 丑の刻とは｜表示454｜CTR 0.00%｜順位3.3
- 丑三つ時 いつ｜表示434｜CTR 0.69%｜順位3.0
- 午の刻 何時｜表示426｜CTR 0.47%｜順位2.7
- 丑三つ時って何時｜表示397｜CTR 1.01%｜順位2.2
- 卯の刻 何時｜表示381｜CTR 0.00%｜順位2.7
- 丑三つ刻｜表示371｜CTR 0.27%｜順位3.4
- 丑三つ時とは何時｜表示363｜CTR 1.10%｜順位1.8
- 草木も眠る丑三つ時｜表示354｜CTR 0.28%｜順位1.0
- 4時｜表示286｜CTR 0.00%｜順位1.0
- 十二時辰｜表示282｜CTR 0.00%｜順位1.1
- 子の刻 何時｜表示274｜CTR 0.00%｜順位4.9
- 寅の刻｜表示272｜CTR 1.10%｜順位4.9
- 十二支 時刻｜表示271｜CTR 2.21%｜順位3.1
- 十二支 時間 覚え方｜表示245｜CTR 7.35%｜順位2.2
- 卯の刻｜表示220｜CTR 0.45%｜順位7.3
- 23時は何時｜表示215｜CTR 0.00%｜順位9.1
- 11時｜表示207｜CTR 0.00%｜順位1.0
- 未の刻｜表示205｜CTR 0.00%｜順位5.8
- 古文 時間｜表示203｜CTR 9.36%｜順位1.1
- 14時｜表示190｜CTR 0.00%｜順位1.0
- 深夜｜表示188｜CTR 0.00%｜順位1.0
- 干支時間｜表示182｜CTR 0.00%｜順位2.9
- 干支 時刻｜表示175｜CTR 1.14%｜順位2.0
- 丑三つ時 何時から何時まで｜表示174｜CTR 0.00%｜順位1.5
- 丑三つ時 意味｜表示172｜CTR 0.58%｜順位1.5
- 昔の時間の言い方｜表示165｜CTR 0.00%｜順位4.6
- 十二支時間｜表示164｜CTR 1.22%｜順位3.2
- 3時｜表示158｜CTR 0.00%｜順位1.0
- 寅の刻 何時｜表示157｜CTR 0.00%｜順位1.7
- 草木も眠ると言われる 真夜中｜表示146｜CTR 0.00%｜順位3.7
- 時間 干支｜表示143｜CTR 4.20%｜順位2.2
- 丑寅の刻｜表示142｜CTR 0.00%｜順位4.4
- 3時間｜表示139｜CTR 0.00%｜順位1.0
- 古文 時間 干支｜表示138｜CTR 10.87%｜順位1.4
- 12支 時間｜表示117｜CTR 1.71%｜順位2.5
- 15時は何時｜表示116｜CTR 0.00%｜順位8.8
【参考：代表語（自動抽出）】丑三つ時とは
【出力（必ずこの順）】
1) 本文の要約（想定読者・悩み・解決）
2) 検索意図の整理（主要クエリから2〜3パターン）
3) 不一致の指摘（タイトル/メタ/H1/冒頭のどこがズレているか）
4) 修正方針（“どの意図に寄せるか”を1つに決める）
5) 修正案（すべてコードブロック）
   - タイトル案3つ（全角35字前後＋56字以上の網羅型を1つ）
   - メタ案3つ（全角90字前後）
   - H1案2つ
   - 冒頭120字（2案：&lt;p&gt;で開始）
【禁則ワード（シート連動）】
以下の【禁則ワード】は、タイトル/メタ/導入文/見出し/本文のいずれにも原則使用しないでください。
言い換えが必要な場合は、自然な日本語に置換してください。
【禁則ワード】
- 崩れ
- 型
- 迷い
- 保留
- 固定
- 手順
- 立て直
- 最短
- 結論だけ
- 乱れ
- 三点確認
- 内部リンク
- 導線
- 設計
- 刺
- まず結論
- 整え
- 押し付けない案内
- 統一
- 次の一手
- 失点
- 確定
- サブコラム
- 30秒
- 1分
- CV
- 網羅
【本文】
```html
&lt;p&gt;&amp;nbsp;&lt;/p&gt;
&lt;div class="container my-4"&gt;
&lt;p&gt;&lt;!-- Hero Section --&gt;&lt;/p&gt;
&lt;div class="card shadow-sm mb-4 border-0" style="background: linear-gradient(135deg, #1e88e5, #00897b); color: #fff;"&gt;
&lt;div class="card-body p-4"&gt;
&lt;div class="d-flex flex-wrap justify-content-between align-items-center mb-2"&gt;&lt;span class="badge bg-light text-dark mb-2" style="font-size: 0.8rem;"&gt;古典常識／十二支の時刻&lt;/span&gt;&lt;br /&gt;
&lt;span class="badge bg-warning text-dark mb-2" style="font-size: 0.75rem;"&gt;古典読解のための基礎知識&lt;/span&gt;&lt;/div&gt;
&lt;h1 class="card-title mb-3" style="font-size: 2rem; line-height: 1.5;"&gt;&lt;/h1&gt;
&lt;p class="card-text mb-0" style="font-size: 0.98rem;"&gt;十二支（子・丑・寅・卯…）は「年」や「方角」だけでなく、&lt;strong&gt;時刻&lt;/strong&gt;も表します。&lt;br /&gt;
古文や漢文では、「未の刻」「丑三つ時」といった表現が頻出です。&lt;br /&gt;
本ページでは、&lt;strong&gt;十二支と時刻の対応・2時間刻みの考え方・丑三つ時の意味&lt;/strong&gt;を整理し、&lt;br /&gt;
古典の文章を読み解くうえで役立つ基礎知識としてまとめていきます。&lt;/p&gt;
&lt;/div&gt;
&lt;/div&gt;
&lt;p class="mb-4"&gt;大学受験の古典（古文・漢文）で「時刻・暦・古典常識」を得点に変える学習の組み立て方は、&lt;a href="https://koten-kakitsubata.jp/enter-exam/"&gt;&lt;strong&gt;全体像はこちら&lt;/strong&gt;&lt;/a&gt;でご確認いただけます。&lt;/p&gt;
&lt;p&gt;&lt;!-- YouTubeセクション --&gt;&lt;/p&gt;
&lt;div class="card shadow-sm mb-4 border-0"&gt;
&lt;div class="card-body"&gt;
&lt;h2 class="h5 mb-3"&gt;動画で学ぶ：十二支の時刻の考え方&lt;/h2&gt;
&lt;div class="embed-responsive embed-responsive-16by9 mb-3"&gt;&lt;iframe class="embed-responsive-item" title="YouTube video player" src="https://www.youtube.com/embed/AvrgaaucieU" width="560" height="315" frameborder="0" allowfullscreen="allowfullscreen"&gt;&lt;/iframe&gt;&lt;/div&gt;
&lt;p class="mb-0" style="font-size: 0.95rem;"&gt;古典専門塾かきつばた講師・岡部が、十二支と時刻の関係を図を使いながら解説しています。&lt;br /&gt;
本文とあわせて視聴することで、&lt;strong&gt;「時刻表現がイメージとして頭に残る」&lt;/strong&gt;状態を目指しましょう。&lt;/p&gt;
&lt;/div&gt;
&lt;/div&gt;
&lt;p&gt;&lt;!-- 十二支と時刻の全体像 --&gt;&lt;/p&gt;
&lt;div class="card shadow-sm mb-4 border-0"&gt;
&lt;div class="card-body"&gt;
&lt;h2 class="h4 mb-3"&gt;1. 十二支は「年・方角・時刻」を表すマルチプレーヤー&lt;/h2&gt;
&lt;p class="mb-3"&gt;十二支というと、多くの人がまず&lt;strong&gt;干支の「◯年」&lt;/strong&gt;を思い浮かべるはずです。&lt;br /&gt;
例えば、卯年・戌年といった表し方ですね。&lt;/p&gt;
&lt;ul class="mb-3"&gt;
&lt;li&gt;&lt;strong&gt;年を表す：&lt;/strong&gt; 卯年・戌年など&lt;/li&gt;
&lt;li&gt;&lt;strong&gt;方角を表す：&lt;/strong&gt; 子の方角＝北／卯の方角＝東 など&lt;/li&gt;
&lt;li&gt;&lt;strong&gt;時刻を表す：&lt;/strong&gt; 子の刻・丑の刻・寅の刻…&lt;/li&gt;
&lt;/ul&gt;
&lt;p class="mb-3"&gt;このページでは、このうち&lt;strong&gt;「時刻」&lt;/strong&gt;にフォーカスします。&lt;br /&gt;
十二支がどのように一日の時間と対応しているのかを整理していきましょう。&lt;/p&gt;
&lt;div class="row align-items-center"&gt;
&lt;div class="col-md-4 mb-3 mb-md-0 text-center"&gt;&lt;img decoding="async" class="img-fluid rounded shadow-sm" src="http://koten-kakitsubata.jp/wp-content/uploads/2023/03/時刻-300x300.jpg" alt="十二支を用いた時刻の円形図。子、丑、寅などの時刻が時計のように配置され、それぞれが2時間を表している。" /&gt;&lt;/div&gt;
&lt;div class="col-md-8"&gt;
&lt;p class="mb-0"&gt;上の図のように、十二支は時計のように円形に並び、&lt;br /&gt;
&lt;strong&gt;一つの干支が2時間分の時刻&lt;/strong&gt;を担当します。&lt;br /&gt;
子の刻を中心に一周すると、ちょうど24時間が埋まるイメージです。&lt;/p&gt;
&lt;/div&gt;
&lt;/div&gt;
&lt;/div&gt;
&lt;/div&gt;
&lt;p&gt;&lt;!-- 十二支の時刻の基本 --&gt;&lt;/p&gt;
&lt;div class="card shadow-sm mb-4 border-0"&gt;
&lt;div class="card-body"&gt;
&lt;h2 class="h4 mb-3"&gt;2. 十二支の時刻の基本──1つの刻は「2時間」を表す&lt;/h2&gt;
&lt;p class="mb-3"&gt;十二支で時刻を表すときは、&lt;strong&gt;子の刻を0時（真夜中）&lt;/strong&gt;としてスタートし、&lt;br /&gt;
子 → 丑 → 寅 → 卯 …と時計回りに進むと、&lt;strong&gt;24時間で一周&lt;/strong&gt;します。&lt;/p&gt;
&lt;div class="table-responsive mb-3"&gt;
&lt;table class="table table-bordered table-hover align-middle mb-0"&gt;
&lt;thead class="text-center" style="background-color: #e3f2fd;"&gt;
&lt;tr&gt;
&lt;th scope="col"&gt;十二支&lt;/th&gt;
&lt;th scope="col"&gt;中心となる時刻&lt;/th&gt;
&lt;th scope="col"&gt;おおよその時間帯（2時間）&lt;/th&gt;
&lt;/tr&gt;
&lt;/thead&gt;
&lt;tbody&gt;
&lt;tr&gt;
&lt;td class="fw-bold text-center"&gt;子（ね）&lt;/td&gt;
&lt;td class="text-center"&gt;0時&lt;/td&gt;
&lt;td&gt;前日の23時〜当日の1時&lt;/td&gt;
&lt;/tr&gt;
&lt;tr&gt;
&lt;td class="fw-bold text-center"&gt;丑（うし）&lt;/td&gt;
&lt;td class="text-center"&gt;2時&lt;/td&gt;
&lt;td&gt;1時〜3時&lt;/td&gt;
&lt;/tr&gt;
&lt;tr&gt;
&lt;td class="fw-bold text-center"&gt;寅（とら）&lt;/td&gt;
&lt;td class="text-center"&gt;4時&lt;/td&gt;
&lt;td&gt;3時〜5時&lt;/td&gt;
&lt;/tr&gt;
&lt;tr&gt;
&lt;td class="fw-bold text-center"&gt;卯（う）&lt;/td&gt;
&lt;td class="text-center"&gt;6時&lt;/td&gt;
&lt;td&gt;5時〜7時&lt;/td&gt;
&lt;/tr&gt;
&lt;tr&gt;
&lt;td class="fw-bold text-center"&gt;午（うま）&lt;/td&gt;
&lt;td class="text-center"&gt;12時&lt;/td&gt;
&lt;td&gt;11時〜13時&lt;/td&gt;
&lt;/tr&gt;
&lt;tr&gt;
&lt;td class="fw-bold text-center"&gt;未（ひつじ）&lt;/td&gt;
&lt;td class="text-center"&gt;14時&lt;/td&gt;
&lt;td&gt;13時〜15時&lt;/td&gt;
&lt;/tr&gt;
&lt;p&gt;&lt;!-- 必要に応じて他の干支も追加可能 --&gt;&lt;/tbody&gt;
&lt;/table&gt;
&lt;/div&gt;
&lt;p class="mb-3"&gt;基本的な考え方は、&lt;strong&gt;「ある干支の刻 ＝ その中心の時刻をはさむ前後2時間」&lt;/strong&gt;です。&lt;br /&gt;
ただし大学入試などでは、次のような答え方が求められることが多いです。&lt;/p&gt;
&lt;div class="alert alert-info" role="alert"&gt;&lt;strong&gt;例：&lt;/strong&gt;「未の刻は何時ですか？」と聞かれたら、&lt;br /&gt;
→ &lt;strong&gt;「14時」&lt;/strong&gt;または「13時〜15時」のように答えられるようにしておきましょう。&lt;/div&gt;
&lt;h3 class="h5 mb-2"&gt;正午・午前・午後の由来&lt;/h3&gt;
&lt;p class="mb-0"&gt;午の刻はちょうど&lt;strong&gt;お昼の12時&lt;/strong&gt;にあたります。&lt;br /&gt;
そのため、12時ちょうどを&lt;strong&gt;「正午」&lt;/strong&gt;と言い、&lt;br /&gt;
そこから発生したのが現代でも使う&lt;strong&gt;「午前」「午後」&lt;/strong&gt;という言い方です。&lt;/p&gt;
&lt;/div&gt;
&lt;/div&gt;
&lt;p&gt;&lt;!-- 長さの感覚と時間感覚の話 --&gt;&lt;/p&gt;
&lt;div class="card shadow-sm mb-4 border-0"&gt;
&lt;div class="card-body"&gt;
&lt;p&gt;&lt;!-- 置き換え（本文中盤の案内）：古典常識→SP/ST/TPへ最小送客 --&gt;&lt;/p&gt;
&lt;div style="border: 2px solid #2e7d32; background-color: #f1f8e9; padding: 10px 12px; display: flex; align-items: flex-start; justify-content: flex-start; margin-bottom: 10px;"&gt;
&lt;p&gt;&lt;img decoding="async" style="width: 70px; height: auto; margin-right: 10px; flex-shrink: 0;" src="http://koten-kakitsubata.jp/wp-content/uploads/2023/03/logo.jpg" alt="古典専門塾かきつばたのロゴ" /&gt;&lt;/p&gt;
&lt;div style="text-align: left; flex: 1;"&gt;
&lt;p style="margin: 5px 0; font-size: 14px; line-height: 1.6;"&gt;&lt;strong&gt;時刻表現が出ると場面がつかめない&lt;/strong&gt;場合は、古典常識（時刻・暦・官職など）を「知識として覚える」だけでなく、&lt;strong&gt;本文の中で“場面に落とす”練習&lt;/strong&gt;までつなげると安定しやすいです。必要な範囲だけ短期でまとめるならスポット、学校の進度と定期テストを軸に固めるなら定期試験対策が選びやすいです。&lt;/p&gt;
&lt;div style="margin-top: 6px;"&gt;&lt;a style="background-color: #2e7d32; color: #ffffff; padding: 5px 10px; text-align: center; text-decoration: none; display: inline-block; font-size: 14px; margin-right: 6px;" href="https://koten-kakitsubata.jp/spot/"&gt;&lt;br /&gt;
スポット個別指導&lt;br /&gt;
&lt;/a&gt;&lt;br /&gt;
&lt;a style="background-color: #2e7d32; color: #ffffff; padding: 5px 10px; text-align: center; text-decoration: none; display: inline-block; font-size: 14px; margin-right: 6px;" href="https://koten-kakitsubata.jp/school-exam/"&gt;&lt;br /&gt;
中高・定期試験対策&lt;br /&gt;
&lt;/a&gt;&lt;br /&gt;
&lt;a style="background-color: #2e7d32; color: #ffffff; padding: 5px 10px; text-align: center; text-decoration: none; display: inline-block; font-size: 14px;" href="https://koten-kakitsubata.jp/"&gt;&lt;br /&gt;
トップへ&lt;br /&gt;
&lt;/a&gt;&lt;/div&gt;
&lt;p style="margin: 8px 0 0; font-size: 13px; line-height: 1.6;"&gt;教室情報：&lt;a href="https://koten-kakitsubata.jp/access/"&gt;アクセス&lt;/a&gt;／運営：&lt;a href="https://koten-kakitsubata.jp/greeting/"&gt;代表挨拶&lt;/a&gt;&lt;/p&gt;
&lt;/div&gt;
&lt;/div&gt;
&lt;/div&gt;
&lt;p&gt;&lt;!-- /置き換え（本文中盤の案内） --&gt;&lt;/p&gt;
&lt;h2 class="h4 mb-3"&gt;3. 2時間刻みでも不便？ 時刻をさらに細かく分ける工夫&lt;/h2&gt;
&lt;p class="mb-3"&gt;近代的な時計が発明される前、人々の時間感覚は今よりもずっと&lt;span style="font-weight: bold;"&gt;「ざっくり」&lt;/span&gt;していました。&lt;br /&gt;
現代文の文章でも、&lt;strong&gt;時計の発明と近代的時間感覚&lt;/strong&gt;の関係が扱われることがあります。&lt;/p&gt;
&lt;p class="mb-3"&gt;とはいえ、いくらのんびりしていた時代でも、&lt;br /&gt;
&lt;strong&gt;「未の刻に渋谷で待ち合わせね」&lt;/strong&gt;と言われて前後2時間ずっと待ち続けるのはさすがに不便です。&lt;br /&gt;
そこで古文の世界では、&lt;strong&gt;1つの刻（2時間）をさらに4つに分ける&lt;/strong&gt;考え方が使われました。&lt;/p&gt;
&lt;div class="table-responsive mb-3"&gt;
&lt;table class="table table-bordered table-hover align-middle mb-0"&gt;
&lt;thead class="text-center" style="background-color: #fff3e0;"&gt;
&lt;tr&gt;
&lt;th scope="col"&gt;呼び方&lt;/th&gt;
&lt;th scope="col"&gt;意味・位置づけ&lt;/th&gt;
&lt;th scope="col"&gt;イメージ&lt;/th&gt;
&lt;/tr&gt;
&lt;/thead&gt;
&lt;tbody&gt;
&lt;tr&gt;
&lt;td class="fw-bold text-center"&gt;一つ時&lt;/td&gt;
&lt;td&gt;その刻（2時間）の最初の区切り&lt;/td&gt;
&lt;td&gt;スタート〜約30分&lt;/td&gt;
&lt;/tr&gt;
&lt;tr&gt;
&lt;td class="fw-bold text-center"&gt;二つ時&lt;/td&gt;
&lt;td&gt;2番目の区切り&lt;/td&gt;
&lt;td&gt;約30分〜1時間&lt;/td&gt;
&lt;/tr&gt;
&lt;tr&gt;
&lt;td class="fw-bold text-center"&gt;三つ時&lt;/td&gt;
&lt;td&gt;3番目の区切り&lt;/td&gt;
&lt;td&gt;約1時間〜1時間半&lt;/td&gt;
&lt;/tr&gt;
&lt;tr&gt;
&lt;td class="fw-bold text-center"&gt;四つ時&lt;/td&gt;
&lt;td&gt;4番目の区切り（終わりに近い）&lt;/td&gt;
&lt;td&gt;約1時間半〜2時間&lt;/td&gt;
&lt;/tr&gt;
&lt;/tbody&gt;
&lt;/table&gt;
&lt;/div&gt;
&lt;p class="mb-0"&gt;このように、一つ・二つ・三つ・四つと細かく区切ることで、&lt;br /&gt;
「未の刻の三つ時」といった形で、より具体的な時間帯を示せるようにしていたのです。&lt;/p&gt;
&lt;/div&gt;
&lt;/div&gt;
&lt;p&gt;&lt;!-- 丑三つ時の解説 --&gt;&lt;/p&gt;
&lt;div class="card shadow-sm mb-4 border-0"&gt;
&lt;div class="card-body"&gt;
&lt;h2 class="h4 mb-3"&gt;4. 「丑三つ時」とはいつのこと？&lt;/h2&gt;
&lt;p class="mb-3"&gt;十二支と時刻の話でよく出てくるのが、&lt;strong&gt;「草木も眠る丑三つ時」&lt;/strong&gt;という有名な言い回しです。&lt;br /&gt;
丑の刻（1時〜3時の2時間）をさらに4分割したうちの&lt;strong&gt;「三つ時」&lt;/strong&gt;が、&lt;br /&gt;
一般に&lt;strong&gt;丑三つ時&lt;/strong&gt;と呼ばれます。&lt;/p&gt;
&lt;div class="alert alert-warning" role="alert"&gt;&lt;strong&gt;丑三つ時 ＝ 午前2時〜2時半ごろ&lt;/strong&gt;&lt;br /&gt;
丑の刻（1時〜3時）の、&lt;strong&gt;ちょうど真ん中あたりの30分&lt;/strong&gt;を指すのが丑三つ時です。&lt;/div&gt;
&lt;blockquote class="border-start ps-3" style="border-color: #1e88e5 !important; font-size: 0.95rem;"&gt;&lt;p&gt;「草木も眠る丑三つ時に幽霊が出る」とよく言われますが、もし枕元に幽霊が来たのが3時や4時だったら──&lt;br /&gt;
&lt;strong&gt;「それはもう丑三つ時を過ぎているので遅刻です」と追い返してしまって構いません（笑）&lt;/strong&gt;&lt;/p&gt;&lt;/blockquote&gt;
&lt;p class="mb-0"&gt;こうしたユーモラスなエピソードも交えながら、&lt;strong&gt;丑三つ時＝午前2時〜2時半&lt;/strong&gt;というイメージを&lt;br /&gt;
しっかり頭に入れておくと、古文・漢文の読解で役立ちます。&lt;/p&gt;
&lt;/div&gt;
&lt;/div&gt;
&lt;p&gt;&lt;!-- まとめ --&gt;&lt;/p&gt;
&lt;div class="card shadow-sm mb-4 border-0"&gt;
&lt;div class="card-body"&gt;
&lt;h2 class="h4 mb-3"&gt;5. まとめ：十二支の時刻を理解して古典の世界観をつかむ&lt;/h2&gt;
&lt;p class="mb-3"&gt;十二支の時刻表現は、一見ややこしく感じられるかもしれませんが、&lt;br /&gt;
基本さえ押さえてしまえば&lt;strong&gt;古典の文章世界がぐっと立体的に見える&lt;/strong&gt;ようになります。&lt;/p&gt;
&lt;ul class="mb-4"&gt;
&lt;li&gt;十二支は&lt;strong&gt;「年・方角・時刻」&lt;/strong&gt;の3つを表せる多機能な記号である&lt;/li&gt;
&lt;li&gt;&lt;strong&gt;子の刻＝0時&lt;/strong&gt;を基準に、各干支が&lt;strong&gt;2時間ずつ&lt;/strong&gt;一日の時間を担当する&lt;/li&gt;
&lt;li&gt;午の刻は12時であり、ここから&lt;strong&gt;「正午」「午前」「午後」&lt;/strong&gt;といった言葉が生まれた&lt;/li&gt;
&lt;li&gt;一つの刻をさらに&lt;strong&gt;一つ・二つ・三つ・四つ&lt;/strong&gt;に分け、より細かな時刻を表す&lt;/li&gt;
&lt;li&gt;&lt;strong&gt;丑三つ時＝午前2時〜2時半&lt;/strong&gt;を指し、「草木も眠る丑三つ時」としてよく知られている&lt;/li&gt;
&lt;/ul&gt;
&lt;p class="mb-0"&gt;十二支の時刻表現を「なんとなく」ではなく、&lt;strong&gt;具体的な時刻イメージ&lt;/strong&gt;と結びつけて覚えておくと、&lt;br /&gt;
古典作品の場面設定や登場人物の行動の「時間帯」がはっきり見えてきます。&lt;br /&gt;
ぜひ、日常生活の中でも「今は十二支でいうと何の刻かな？」と時々考えてみてください。&lt;/p&gt;
&lt;/div&gt;
&lt;/div&gt;
&lt;p class="mb-4"&gt;大学受験の古典（古文・漢文）で、時刻表現の読み取りを含む「背景→読解」まで一気に固める学習の組み立て方は、&lt;a href="https://koten-kakitsubata.jp/enter-exam/"&gt;&lt;strong&gt;全体像はこちら&lt;/strong&gt;&lt;/a&gt;でご確認いただけます。&lt;/p&gt;
&lt;p&gt;&lt;!-- 末尾導線（強化）：SP＋ST＋TPへ --&gt;&lt;/p&gt;
&lt;div class="card shadow-sm mb-4 border-0"&gt;
&lt;div class="card-body p-4" style="background: #f4f7ff;"&gt;
&lt;div class="row align-items-center"&gt;
&lt;p&gt;&lt;!-- 中高・定期試験対策（古典専門塾かきつばた） --&gt;&lt;/p&gt;
&lt;div style="border: 2px solid #2e7d32; background-color: #f1f8e9; padding: 10px 12px; display: flex; align-items: flex-start; justify-content: flex-start; margin-bottom: 10px;"&gt;
&lt;p&gt;&lt;img decoding="async" style="width: 70px; height: auto; margin-right: 10px; flex-shrink: 0;" src="http://koten-kakitsubata.jp/wp-content/uploads/2023/03/logo.jpg" alt="古典専門塾かきつばたのロゴ" /&gt;&lt;/p&gt;
&lt;div style="text-align: left; flex: 1;"&gt;
&lt;p style="margin: 5px 0; font-size: 14px; line-height: 1.6;"&gt;【中高・定期試験対策】：&lt;br /&gt;
板書ノートや教科書ガイドの訳文暗記に頼らず、&lt;strong&gt;文法と読解を一体で鍛える個別指導&lt;/strong&gt;です。&lt;br /&gt;
定期試験の過去問や教科書本文をもとに、出題されやすいポイントを押さえながら読解演習を重ねることで、&lt;br /&gt;
一貫校の発展的なテストでも&lt;strong&gt;安定して高得点を狙える古典力&lt;/strong&gt;を身につけていきます。&lt;/p&gt;
&lt;div style="margin-top: 6px;"&gt;&lt;a style="background-color: #2e7d32; color: #ffffff; padding: 5px 10px; text-align: center; text-decoration: none; display: inline-block; font-size: 14px; margin-right: 6px;" href="https://koten-kakitsubata.jp/school-exam/"&gt;&lt;br /&gt;
定期試験対策を見る&lt;br /&gt;
&lt;/a&gt;&lt;br /&gt;
&lt;a style="background-color: #2e7d32; color: #ffffff; padding: 5px 10px; text-align: center; text-decoration: none; display: inline-block; font-size: 14px; margin-right: 6px;" href="https://koten-kakitsubata.jp/spot/"&gt;&lt;br /&gt;
スポット個別指導&lt;br /&gt;
&lt;/a&gt;&lt;br /&gt;
&lt;a style="background-color: #2e7d32; color: #ffffff; padding: 5px 10px; text-align: center; text-decoration: none; display: inline-block; font-size: 14px;" href="https://koten-kakitsubata.jp/"&gt;&lt;br /&gt;
トップへ&lt;br /&gt;
&lt;/a&gt;&lt;/div&gt;
&lt;p style="margin: 8px 0 0; font-size: 13px; line-height: 1.6;"&gt;教室情報：&lt;a href="https://koten-kakitsubata.jp/access/"&gt;アクセス&lt;/a&gt;／運営：&lt;a href="https://koten-kakitsubata.jp/greeting/"&gt;代表挨拶&lt;/a&gt;&lt;/p&gt;
&lt;/div&gt;
&lt;/div&gt;
&lt;/div&gt;
&lt;/div&gt;
&lt;/div&gt;
&lt;p&gt;&lt;!-- [ /.socialSet ] --&gt;&lt;/p&gt;
```
</t>
  </si>
  <si>
    <t xml:space="preserve">以下のページは「スニペット整合性」（本文と title/meta/H1/冒頭文）が弱い可能性があります。
まず【本文】を確認し、想定読者・悩み・解決範囲を把握してください。
そのうえで、GSCの主要クエリ（表示回数上位）を根拠に、
「検索意図に対して、タイトル/メタ/H1/冒頭120字がズレている点」を特定し、
ズレを解消するための修正案（タイトル/メタ/H1/冒頭）を提示してください。
※本文の“大改修”は前提にしません（必要なら追記ブロックは最大1つまで）。
【URL】https://koten-kakitsubata.jp/blog/jyodoushikatuyouhyou/
【ページ分類】MC
【ページ分類の略語（このプロンプト内の定義）】
TP = トップページ（ホーム/サイトの入口）
SP = サービスページ（講座・コース・申込導線）
MC = メインコラム（コラム/解説/勉強法など集客記事）
SC = サブコラム（MCやSPを補強するための補助コラム※サイト定義に合わせて判断）
NW = ニュース/お知らせ（運用上は改善対象外として除外）
ST = 企業情報等のSEO対策を行わないこ固定ページ（運用上は改善対象外として除外）
- / 空欄 / 未分類 = 未分類（このスクリプトでは改善対象外として除外）
※未分類（空欄 / "-" / "未分類"）は作業対象に含めません。
【現状（スニペット要素）】
- タイトル：古典「助動詞の活用」をマスターしよう！ - 古典専門塾 かきつばた
- メタ：古典文法の最大の難所「助動詞」を、接続→意味→活用の3ステップで整理。27種をマクロ視点でグループ化し、活用表PDFや空欄プリント、歌学習を活用して、高校〜大学受験の読解力アップを目指す解説ページ。
- H1：古典「助動詞の活用」をマスターしよう！
- 冒頭120字：古典文法／助動詞 対象：高校生〜大学受験生 助動詞を含む古典学習の関連記事は、 代表ブログ（全体像はこちら） にまとめています。 「助動詞の数が多すぎて覚えきれない」「接続・活用・意味がごちゃごちゃしてわからない」──古典文法の中でも 最大
【GSC主要クエリ（表示回数上位50件）】
- 助動詞｜表示8070｜CTR 0.05%｜順位4.8
- 助動詞活用表｜表示6489｜CTR 1.12%｜順位1.2
- 助動詞 一覧｜表示4098｜CTR 0.29%｜順位3.7
- 古文 助動詞｜表示3968｜CTR 0.08%｜順位2.7
- 古文 助動詞 一覧｜表示2070｜CTR 0.48%｜順位1.1
- 助動詞 古文｜表示2063｜CTR 0.19%｜順位1.4
- 古典 助動詞｜表示1809｜CTR 0.11%｜順位4.1
- 助動詞 活用表｜表示1719｜CTR 0.99%｜順位1.1
- 古文助動詞｜表示1508｜CTR 0.07%｜順位2.7
- 古文 助動詞 活用表｜表示1253｜CTR 1.20%｜順位1.0
- 助動詞一覧｜表示863｜CTR 0.46%｜順位3.6
- 古典 助動詞 活用表｜表示820｜CTR 0.49%｜順位1.0
- 助動詞 活用｜表示692｜CTR 1.16%｜順位1.5
- 古典助動詞｜表示678｜CTR 0.00%｜順位3.9
- 助動詞表｜表示541｜CTR 0.92%｜順位1.0
- 助動詞の活用表｜表示510｜CTR 1.37%｜順位1.0
- 古典 活用表｜表示442｜CTR 0.90%｜順位1.0
- 助動詞一覧表｜表示429｜CTR 0.70%｜順位1.0
- 助動詞活用｜表示425｜CTR 1.18%｜順位1.4
- 古文助動詞活用表｜表示402｜CTR 0.75%｜順位1.0
- 助動詞 表｜表示391｜CTR 0.51%｜順位1.0
- 古文助動詞 一覧｜表示390｜CTR 0.26%｜順位1.0
- 助動詞 古文 一覧｜表示303｜CTR 0.00%｜順位1.1
- 古典助動詞活用表｜表示296｜CTR 1.69%｜順位1.1
- 古典文法 助動詞｜表示288｜CTR 0.00%｜順位6.1
- 助動詞 意味｜表示280｜CTR 0.00%｜順位5.1
- 古文 助動詞 一覧表｜表示274｜CTR 0.73%｜順位1.0
- 助動詞 種類｜表示269｜CTR 0.00%｜順位7.0
- 助動詞 活用形｜表示263｜CTR 1.14%｜順位1.8
- 助動詞古文｜表示259｜CTR 0.00%｜順位1.0
- 助動詞 古典｜表示243｜CTR 0.41%｜順位4.9
- 助動詞の活用｜表示222｜CTR 2.25%｜順位1.4
- 古典 助動詞 一覧｜表示219｜CTR 0.46%｜順位1.2
- 古文 活用形｜表示216｜CTR 0.00%｜順位1.0
- べし 活用表｜表示215｜CTR 0.47%｜順位8.7
- べし 活用｜表示210｜CTR 0.00%｜順位6.1
- に 助動詞｜表示209｜CTR 0.00%｜順位7.7
- 助動詞活用表 古文｜表示195｜CTR 0.00%｜順位1.0
- 古文 助動詞 意味 見分け方｜表示191｜CTR 0.00%｜順位3.8
- 助動詞 一覧 古文｜表示177｜CTR 0.00%｜順位1.4
- 助動詞 活用形 見分け方｜表示176｜CTR 0.00%｜順位6.6
- 古典活用表｜表示169｜CTR 1.78%｜順位1.0
- 助動詞 に｜表示164｜CTR 0.00%｜順位6.8
- 古典 活用形｜表示164｜CTR 0.00%｜順位1.0
- 助動詞種類｜表示153｜CTR 0.00%｜順位7.0
- 助動詞 る 活用表｜表示151｜CTR 0.00%｜順位8.1
- 古文 助動詞 活用表 pdf｜表示146｜CTR 2.05%｜順位4.4
- 古文 助動詞 意味 一覧｜表示145｜CTR 0.00%｜順位5.1
- 古文助動詞 活用表｜表示142｜CTR 0.00%｜順位1.0
- 助動詞 し｜表示137｜CTR 0.00%｜順位7.4
【参考：代表語（自動抽出）】助動詞
【出力（必ずこの順）】
1) 本文の要約（想定読者・悩み・解決）
2) 検索意図の整理（主要クエリから2〜3パターン）
3) 不一致の指摘（タイトル/メタ/H1/冒頭のどこがズレているか）
4) 修正方針（“どの意図に寄せるか”を1つに決める）
5) 修正案（すべてコードブロック）
   - タイトル案3つ（全角35字前後＋56字以上の網羅型を1つ）
   - メタ案3つ（全角90字前後）
   - H1案2つ
   - 冒頭120字（2案：&lt;p&gt;で開始）
【禁則ワード（シート連動）】
以下の【禁則ワード】は、タイトル/メタ/導入文/見出し/本文のいずれにも原則使用しないでください。
言い換えが必要な場合は、自然な日本語に置換してください。
【禁則ワード】
- 崩れ
- 型
- 迷い
- 保留
- 固定
- 手順
- 立て直
- 最短
- 結論だけ
- 乱れ
- 三点確認
- 内部リンク
- 導線
- 設計
- 刺
- まず結論
- 整え
- 押し付けない案内
- 統一
- 次の一手
- 失点
- 確定
- サブコラム
- 30秒
- 1分
- CV
- 網羅
【本文】
```html
&lt;div class="container my-4"&gt;
&lt;div class="card shadow-sm mb-4 border-0" style="background: linear-gradient(135deg, #1565c0, #2e7d32); color: #fff;"&gt;
&lt;div class="card-body p-4"&gt;
&lt;div class="d-flex flex-wrap justify-content-between align-items-center mb-2"&gt;&lt;span class="badge bg-warning text-dark mb-2" style="font-size: 0.8rem;"&gt;古典文法／助動詞&lt;/span&gt;&lt;br /&gt;
&lt;span class="badge bg-light text-dark mb-2" style="font-size: 0.75rem;"&gt;対象：高校生〜大学受験生&lt;/span&gt;&lt;/div&gt;
&lt;h1 class="card-title mb-3" style="font-size: 2rem; line-height: 1.5;"&gt;&lt;/h1&gt;
&lt;p class="card-text mb-2" style="font-size: 0.98rem;"&gt;助動詞を含む古典学習の関連記事は、&lt;a href="https://koten-kakitsubata.jp/blog/"&gt;&lt;strong&gt;代表ブログ（全体像はこちら）&lt;/strong&gt;&lt;/a&gt;にまとめています。&lt;/p&gt;
&lt;p class="card-text mb-0" style="font-size: 0.98rem;"&gt;「助動詞の数が多すぎて覚えきれない」「接続・活用・意味がごちゃごちゃしてわからない」──古典文法の中でも&lt;br /&gt;
&lt;strong&gt;最大の難所が助動詞&lt;/strong&gt;です。本ページでは、&lt;br /&gt;
&lt;strong&gt;「なぜ助動詞が難しいのか」→「どの順番で学ぶべきか」→「具体的なトレーニング方法」&lt;/strong&gt;までを整理し、&lt;br /&gt;
PDF教材も使いながら、迷子にならずに助動詞を攻略する学習法を紹介します。&lt;/p&gt;
&lt;/div&gt;
&lt;/div&gt;
&lt;div class="card shadow-sm mb-4"&gt;
&lt;div class="card-body"&gt;
&lt;h2 class="h5 mb-3"&gt;動画で学ぶ：助動詞はなぜ難しい？（かきつばた × 夏井算数塾 対談）&lt;/h2&gt;
&lt;div class="embed-responsive embed-responsive-16by9 mb-3"&gt;&lt;iframe class="embed-responsive-item" title="YouTube video player" src="https://www.youtube.com/embed/T9noWfE06Rc" width="560" height="315" frameborder="0" allowfullscreen="allowfullscreen"&gt;&lt;/iframe&gt;&lt;/div&gt;
&lt;p class="mb-0"&gt;中学受験専門 &lt;a href="https://natsui-sansu-juku.com/" target="_blank" rel="noopener noreferrer"&gt;夏井算数塾&lt;/a&gt;代表・夏井と、&lt;br /&gt;
古典専門塾かきつばた講師・岡部の対談形式で、助動詞学習のポイントを解説しています。&lt;br /&gt;
&lt;strong&gt;本文とあわせて視聴することで理解が一気に深まります。&lt;/strong&gt;&lt;/p&gt;
&lt;/div&gt;
&lt;/div&gt;
&lt;div class="card shadow-sm mb-4 border-0"&gt;
&lt;div class="card-body"&gt;
&lt;h2 class="h4 mb-3"&gt;1. 助動詞はなぜこんなに難しく感じるのか&lt;/h2&gt;
&lt;p&gt;岡部の言葉を借りるなら、助動詞が難しい最大の理由は&lt;br /&gt;
&lt;strong&gt;「一つひとつの助動詞にくっついている情報量が圧倒的に多い」&lt;/strong&gt;ことにあります。&lt;/p&gt;
&lt;div class="table-responsive mb-3"&gt;
&lt;table class="table table-bordered table-hover align-middle mb-0"&gt;
&lt;thead class="text-center" style="background-color: #e8eaf6;"&gt;
&lt;tr&gt;
&lt;th scope="col"&gt;項目&lt;/th&gt;
&lt;th scope="col"&gt;内容&lt;/th&gt;
&lt;th scope="col"&gt;量のイメージ&lt;/th&gt;
&lt;/tr&gt;
&lt;/thead&gt;
&lt;tbody&gt;
&lt;tr&gt;
&lt;td class="fw-bold"&gt;種類&lt;/td&gt;
&lt;td&gt;大学入試レベルでよく扱う助動詞はおよそ&lt;strong&gt;27〜30種類&lt;/strong&gt;&lt;/td&gt;
&lt;td&gt;「ず」「べし」「き」「む」「まじ」など多数&lt;/td&gt;
&lt;/tr&gt;
&lt;tr&gt;
&lt;td class="fw-bold"&gt;接続&lt;/td&gt;
&lt;td&gt;各助動詞ごとに&lt;strong&gt;必ず決まった活用形に接続&lt;/strong&gt;する&lt;/td&gt;
&lt;td&gt;例：「ず」＝未然形接続／「べし」＝終止形接続&lt;/td&gt;
&lt;/tr&gt;
&lt;tr&gt;
&lt;td class="fw-bold"&gt;活用&lt;/td&gt;
&lt;td&gt;助動詞自体が&lt;strong&gt;活用を持つ品詞&lt;/strong&gt;（未然・連用・終止・連体・已然・命令）&lt;/td&gt;
&lt;td&gt;多くは用言と同じ活用パターン、例外は「特殊なパターン」「無変化のパターン」など&lt;/td&gt;
&lt;/tr&gt;
&lt;tr&gt;
&lt;td class="fw-bold"&gt;意味&lt;/td&gt;
&lt;td&gt;1つの助動詞に&lt;strong&gt;2〜6個ほどの意味&lt;/strong&gt;がつく&lt;/td&gt;
&lt;td&gt;例：「べし」＝推量・意志・当然・命令・適当・可能&lt;/td&gt;
&lt;/tr&gt;
&lt;/tbody&gt;
&lt;/table&gt;
&lt;/div&gt;
&lt;p&gt;つまり、&lt;strong&gt;「接続」＋「活用」＋「意味」＋「訳し方」&lt;/strong&gt;を助動詞1つごとに覚える必要があり、&lt;br /&gt;
ざっくり計算すると&lt;strong&gt;400〜500個の知識&lt;/strong&gt;を扱うことになります。&lt;/p&gt;
&lt;blockquote class="border-start ps-3" style="border-color: #1565c0 !important;"&gt;&lt;p&gt;「それを訳も分からず端から全部一気に覚えようとするから、パニックになるんです。」&lt;/p&gt;&lt;/blockquote&gt;
&lt;p class="mb-0"&gt;助動詞攻略のカギは、&lt;strong&gt;いきなり細部に突っ込まないこと&lt;/strong&gt;。&lt;br /&gt;
まずは&lt;strong&gt;全体像をマクロに捉え、整理しながらミクロに降りていく&lt;/strong&gt;学習法に切り替えましょう。&lt;/p&gt;
&lt;/div&gt;
&lt;/div&gt;
&lt;div class="card shadow-sm mb-4 border-0"&gt;
&lt;div class="card-body"&gt;
&lt;h2 class="h4 mb-3"&gt;2. 助動詞学習は「マクロ → ミクロ」の順番で&lt;/h2&gt;
&lt;p&gt;助動詞に取り組むときに意識したいのは、&lt;br /&gt;
&lt;strong&gt;「ディバイド＆ルール（分割して支配する）」&lt;/strong&gt;という考え方です。&lt;/p&gt;
&lt;div class="row"&gt;
&lt;div class="col-md-6 mb-3"&gt;
&lt;div class="p-3 rounded h-100" style="background-color: #f3e5f5;"&gt;
&lt;h3 class="h5"&gt;悪い例：いきなりディテールから始める&lt;/h3&gt;
&lt;ul class="mb-0"&gt;
&lt;li&gt;「る・らる」の活用表を丸暗記しようとする&lt;/li&gt;
&lt;li&gt;意味（受身・自発・可能・尊敬）を全部一気に覚えようとする&lt;/li&gt;
&lt;li&gt;27種類すべてで同じことをしようとして挫折&lt;/li&gt;
&lt;/ul&gt;
&lt;/div&gt;
&lt;/div&gt;
&lt;div class="col-md-6 mb-3"&gt;
&lt;div class="p-3 rounded h-100" style="background-color: #e8f5e9;"&gt;
&lt;h3 class="h5"&gt;良い例：大まかな地図から作る&lt;/h3&gt;
&lt;ul class="mb-0"&gt;
&lt;li&gt;まずは&lt;strong&gt;「どんな助動詞があるか」&lt;/strong&gt;をざっくり知る&lt;/li&gt;
&lt;li&gt;&lt;strong&gt;接続 → 意味 → 活用&lt;/strong&gt;の順に大枠を押さえる&lt;/li&gt;
&lt;li&gt;そのあとで「る・らる」など個別の助動詞を細かく確認&lt;/li&gt;
&lt;/ul&gt;
&lt;/div&gt;
&lt;/div&gt;
&lt;/div&gt;
&lt;blockquote class="border-start ps-3" style="border-color: #2e7d32 !important;"&gt;&lt;p&gt;「全く地図もない状態で『る・らる』のディテールから入っていくと、今自分が何をやっているのか、&lt;br /&gt;
どこがゴールなのかが分からなくなって、まさに迷子になってしまうわけです。」&lt;/p&gt;&lt;/blockquote&gt;
&lt;p class="mb-0"&gt;まずは&lt;strong&gt;助動詞全体の「地図」を頭の中に作る&lt;/strong&gt;。その上で個々の助動詞に降りていく──これが遠回りに見えて、&lt;br /&gt;
実は&lt;strong&gt;一番の近道&lt;/strong&gt;です。&lt;/p&gt;
&lt;/div&gt;
&lt;/div&gt;
&lt;div class="card shadow-sm mb-4 border-0"&gt;
&lt;div class="card-body"&gt;
&lt;h2 class="h4 mb-3"&gt;3. 学習の基本ステップ：接続 → 意味 → 活用&lt;/h2&gt;
&lt;p class="mb-3"&gt;岡部が提案する助動詞学習の順番は、次の&lt;strong&gt;3ステップ&lt;/strong&gt;です。&lt;/p&gt;
&lt;ol class="mb-4"&gt;
&lt;li&gt;&lt;strong&gt;接続を押さえる&lt;/strong&gt;（どの活用形にくっつくか）&lt;/li&gt;
&lt;li&gt;&lt;strong&gt;意味をグルーピングする&lt;/strong&gt;（役割ごとに分類）&lt;/li&gt;
&lt;li&gt;&lt;strong&gt;活用をパターンでまとめる&lt;/strong&gt;（活用の種類ごとに整理）&lt;/li&gt;
&lt;/ol&gt;
&lt;h3 class="h5 mb-2"&gt;3-1. まずは「接続」を押さえる&lt;/h3&gt;
&lt;p&gt;接続とは、&lt;strong&gt;「助動詞の上にくる語がどの活用形か」&lt;/strong&gt;というルールです。&lt;br /&gt;
例として、打消の助動詞「ず」は&lt;strong&gt;未然形接続&lt;/strong&gt;なので、&lt;br /&gt;
「花咲かず」の「咲か」は未然形になります。&lt;/p&gt;
&lt;p&gt;最初の段階では、&lt;br /&gt;
&lt;strong&gt;「この助動詞はどの活用形にしかつかないのか」だけをざっくり覚える&lt;/strong&gt;のがおすすめです。&lt;br /&gt;
多くの生徒は、歌やリズムを使って&lt;br /&gt;
&lt;strong&gt;「助動詞の種類と接続」を一気に覚えてしまう方法&lt;/strong&gt;をとっています。&lt;/p&gt;
&lt;h3 class="h5 mb-2"&gt;3-2. 次に「意味」をグループで押さえる&lt;/h3&gt;
&lt;p&gt;助動詞は、&lt;strong&gt;意味のまとまりごとにグループ化&lt;/strong&gt;することで、一気に覚えやすくなります。&lt;/p&gt;
&lt;div class="table-responsive mb-3"&gt;
&lt;table class="table table-bordered table-hover align-middle mb-0"&gt;
&lt;thead class="text-center" style="background-color: #fff3e0;"&gt;
&lt;tr&gt;
&lt;th scope="col"&gt;グループ&lt;/th&gt;
&lt;th scope="col"&gt;主な助動詞&lt;/th&gt;
&lt;th scope="col"&gt;役割のイメージ&lt;/th&gt;
&lt;/tr&gt;
&lt;/thead&gt;
&lt;tbody&gt;
&lt;tr&gt;
&lt;td class="fw-bold"&gt;主語ブロック&lt;/td&gt;
&lt;td&gt;る・らる／す・さす・しむ&lt;/td&gt;
&lt;td&gt;受身・自発・可能・尊敬・使役など&lt;br /&gt;
「主語と動作主の関係」を表す&lt;/td&gt;
&lt;/tr&gt;
&lt;tr&gt;
&lt;td class="fw-bold"&gt;時制ブロック&lt;/td&gt;
&lt;td&gt;き・けり・つ・ぬ・たり・り・けむ など&lt;/td&gt;
&lt;td&gt;過去・完了・存続・結果など&lt;br /&gt;
「時間の流れ」を表す&lt;/td&gt;
&lt;/tr&gt;
&lt;tr&gt;
&lt;td class="fw-bold"&gt;推量ブロック&lt;/td&gt;
&lt;td&gt;む・むず・らむ・べし・まじ など&lt;/td&gt;
&lt;td&gt;話し手の推量・意志・当然・可能など&lt;/td&gt;
&lt;/tr&gt;
&lt;tr&gt;
&lt;td class="fw-bold"&gt;その他&lt;/td&gt;
&lt;td&gt;なり・たり・ごとし など&lt;/td&gt;
&lt;td&gt;断定・存在・比況など&lt;/td&gt;
&lt;/tr&gt;
&lt;/tbody&gt;
&lt;/table&gt;
&lt;/div&gt;
&lt;p class="mb-4"&gt;まずはこのような&lt;strong&gt;大きな4グループ&lt;/strong&gt;を頭に入れてから、&lt;br /&gt;
その中で「る・らる」「べし」「まじ」などの個々の助動詞を細かく見ていくと、&lt;br /&gt;
情報が整理されて覚えやすくなります。&lt;/p&gt;
&lt;h3 class="h5 mb-2"&gt;3-3. 最後に「活用」をパターンで押さえる&lt;/h3&gt;
&lt;p&gt;助動詞は多くが&lt;strong&gt;用言と同じ活用パターン&lt;/strong&gt;をとります。&lt;/p&gt;
&lt;ul&gt;
&lt;li&gt;下二段型（下二段動詞と同じ活用）にまとまる助動詞グループ&lt;/li&gt;
&lt;li&gt;上一段・下一段・四段など、用言と同じパターンで考えられるもの&lt;/li&gt;
&lt;li&gt;一方で、「き」「けり」「ず」「まし」などは&lt;strong&gt;特殊なパターン・無変化のパターン&lt;/strong&gt;として暗唱が必要&lt;/li&gt;
&lt;/ul&gt;
&lt;p&gt;たとえば、「る・らる」は下二段型なので、&lt;br /&gt;
「（られ）・られ・らる・らるる・らるれ・られよ」のように、&lt;br /&gt;
&lt;strong&gt;下二段動詞の活用から類推して組み立てる&lt;/strong&gt;ことができます。&lt;br /&gt;
すべてを丸暗記するのではなく、&lt;br /&gt;
「どの活用パターンに属するか」を押さえるのがコツです。&lt;/p&gt;
&lt;blockquote class="border-start ps-3" style="border-color: #1565c0 !important;"&gt;&lt;p&gt;「学校で『せ・〇・き・し・しか・〇』と暗唱させられるのは、&lt;br /&gt;
用言の活用からは類推がきかない特殊な活用だからです。」&lt;/p&gt;&lt;/blockquote&gt;
&lt;/div&gt;
&lt;/div&gt;
&lt;div class="card shadow-sm mb-4 border-0"&gt;
&lt;div class="card-body"&gt;
&lt;h2 class="h4 mb-3"&gt;4. 古典「助動詞」の基本をおさえる&lt;/h2&gt;
&lt;h3 class="h5 mb-2"&gt;4-1. 助動詞とは？&lt;/h3&gt;
&lt;p&gt;助動詞とは、動詞などの下につく語、すなわち&lt;strong&gt;付属語&lt;/strong&gt;であり、&lt;br /&gt;
&lt;strong&gt;活用する品詞&lt;/strong&gt;です。動詞に接続して、&lt;br /&gt;
状況・状態・話し手の気持ちなどを表します。&lt;/p&gt;
&lt;p&gt;&lt;a href="https://koten-kakitsubata.jp/blog/kotentokui/" target="_blank" rel="noopener noreferrer"&gt;「古典を得意にする勉強法」&lt;/a&gt;でも触れているように、&lt;br /&gt;
&lt;strong&gt;古典の読解力をつけるうえで助動詞は最重要項目&lt;/strong&gt;です。&lt;br /&gt;
長文読解も、結局は助動詞の意味・接続・活用が分かっているかどうかで理解度が大きく変わります。&lt;/p&gt;
&lt;h3 class="h5 mb-2"&gt;4-2. 主要な助動詞28個&lt;/h3&gt;
&lt;p&gt;古典で頻出となる主要な助動詞は、次の&lt;strong&gt;28個&lt;/strong&gt;です。&lt;br /&gt;
それぞれについて&lt;strong&gt;意味・活用・接続&lt;/strong&gt;を整理して覚えていきましょう。&lt;/p&gt;
&lt;div class="rounded p-3 mb-3" style="background-color: whitesmoke;"&gt;
&lt;p class="mb-1"&gt;&lt;strong&gt;未然形接続&lt;/strong&gt;&lt;/p&gt;
&lt;p class="mb-2"&gt;むず・む・ず・じ・しむ・まじ・まほし・る・らる・す・さす&lt;/p&gt;
&lt;p class="mb-1"&gt;&lt;strong&gt;連用形接続&lt;/strong&gt;&lt;/p&gt;
&lt;p class="mb-2"&gt;つ・ぬ・たり・けり・たし・き・けむ&lt;/p&gt;
&lt;p class="mb-1"&gt;&lt;strong&gt;終止形接続&lt;/strong&gt;&lt;/p&gt;
&lt;p class="mb-2"&gt;らむ・べし・まじ・らし・なり・めり&lt;/p&gt;
&lt;p class="mb-1"&gt;&lt;strong&gt;体言・連体形接続&lt;/strong&gt;&lt;/p&gt;
&lt;p class="mb-2"&gt;なり・たり・ごとし&lt;/p&gt;
&lt;p class="mb-1"&gt;&lt;strong&gt;サ変未然形・四段已然形接続&lt;/strong&gt;&lt;/p&gt;
&lt;p class="mb-0"&gt;り&lt;/p&gt;
&lt;/div&gt;
&lt;p class="mb-0"&gt;いきなり一語ずつ丸暗記するのではなく、&lt;br /&gt;
&lt;strong&gt;「どの活用形に接続するグループか」&lt;/strong&gt;を意識して眺めるだけでも、&lt;br /&gt;
助動詞の配置が見えてきます。&lt;/p&gt;
&lt;/div&gt;
&lt;/div&gt;
&lt;div class="card shadow-sm mb-4 border-0"&gt;
&lt;div class="card-body"&gt;
&lt;h2 class="h4 mb-3"&gt;5. 助動詞の活用表＆空欄プリントでトレーニング&lt;/h2&gt;
&lt;h3 class="h5 mb-2"&gt;5-1. 助動詞活用表を「見る→声に出す」で定着させる&lt;/h3&gt;
&lt;p&gt;助動詞は、&lt;strong&gt;視覚＋聴覚&lt;/strong&gt;を使って覚えるのが効率的です。&lt;br /&gt;
一覧表を眺めるだけでなく、&lt;strong&gt;声に出してリズムで覚える&lt;/strong&gt;ことで、&lt;br /&gt;
テスト本番でもスムーズに活用が出てくるようになります。&lt;/p&gt;
&lt;div class="row align-items-center mb-3"&gt;
&lt;div class="col-md-5 mb-3 mb-md-0 text-center"&gt;&lt;img decoding="async" class="img-fluid rounded shadow-sm" src="http://koten-kakitsubata.jp/wp-content/uploads/2020/09/助動詞活用表_01.png" alt="助動詞の学習方法を示す画像。接続・意味・活用を段階的に学ぶことで効率的に覚えるコツを説明" /&gt;&lt;/div&gt;
&lt;div class="col-md-7"&gt;
&lt;div class="rounded p-3 mb-3" style="background-color: mintcream;"&gt;
&lt;p class="mb-2 fw-bold"&gt;助動詞活用表（印刷用PDF）&lt;/p&gt;
&lt;p class="mb-2"&gt;通学カバンや机の前に貼っておき、毎日少しずつ目を通すことで、&lt;br /&gt;
自然と活用が頭に入ってきます。&lt;/p&gt;
&lt;p class="mb-0"&gt;ダウンロードはこちら&lt;br /&gt;
&lt;a href="https://koten-kakitsubata.jp/wp-content/uploads/2020/09/助動詞活用表-1.pdf" target="_blank" rel="noopener noreferrer"&gt;&lt;br /&gt;
かきつばた助動詞活用表（PDF）&lt;br /&gt;
&lt;/a&gt;&lt;/p&gt;
&lt;/div&gt;
&lt;/div&gt;
&lt;/div&gt;
&lt;h3 class="h5 mb-2"&gt;5-2. 空欄バージョンで「書いて確認」&lt;/h3&gt;
&lt;p&gt;ある程度活用が見えてきたら、次は&lt;br /&gt;
&lt;strong&gt;「空欄を自力で埋める」トレーニング&lt;/strong&gt;に進みましょう。&lt;br /&gt;
自分の弱点がはっきりと浮かび上がります。&lt;/p&gt;
&lt;div class="rounded p-3 mb-3" style="background-color: mintcream;"&gt;
&lt;p class="mb-2 fw-bold"&gt;活用チェック用・空欄プリント&lt;/p&gt;
&lt;p class="mb-2"&gt;テスト前やスキマ時間に解いてみて、どこがあやふやなのかを確認します。&lt;br /&gt;
できなかった箇所は活用表に戻って復習しましょう。&lt;/p&gt;
&lt;p class="mb-0"&gt;ダウンロードはこちら&lt;br /&gt;
&lt;a href="https://koten-kakitsubata.jp/wp-content/uploads/2020/09/助動詞活用表_空欄.pdf" target="_blank" rel="noopener noreferrer"&gt;&lt;br /&gt;
かきつばた助動詞活用表 空欄バージョン（PDF）&lt;br /&gt;
&lt;/a&gt;&lt;/p&gt;
&lt;/div&gt;
&lt;p class="mb-0"&gt;さらに、なかなか覚えられない場合は、&lt;br /&gt;
&lt;a href="https://koten-kakitsubata.jp/blog/zyodoushi/" target="_blank" rel="noopener noreferrer"&gt;歌で覚える古典の助動詞&lt;/a&gt;&lt;br /&gt;
も活用してみてください。&lt;strong&gt;リズムと歌詞で覚えると、暗記の負担が一気に軽くなります。&lt;/strong&gt;&lt;/p&gt;
&lt;/div&gt;
&lt;/div&gt;
&lt;div class="card shadow-sm mb-4 border-0"&gt;
&lt;div class="card-body"&gt;
&lt;h2 class="h4 mb-3"&gt;6. 助動詞の「意味」をどう見分けるか&lt;/h2&gt;
&lt;h3 class="h5 mb-2"&gt;6-1. 条件で切り分けられる助動詞は「パターン」で解く&lt;/h3&gt;
&lt;p&gt;受身・自発・可能・尊敬の意味をもつ「る・らる」などは、&lt;br /&gt;
&lt;strong&gt;条件で意味を切り分けるタイプ&lt;/strong&gt;の助動詞です。&lt;/p&gt;
&lt;div class="table-responsive mb-3"&gt;
&lt;table class="table table-bordered table-hover align-middle mb-0"&gt;
&lt;thead class="text-center" style="background-color: #e3f2fd;"&gt;
&lt;tr&gt;
&lt;th scope="col"&gt;意味&lt;/th&gt;
&lt;th scope="col"&gt;代表的な条件・見分け方&lt;/th&gt;
&lt;/tr&gt;
&lt;/thead&gt;
&lt;tbody&gt;
&lt;tr&gt;
&lt;td class="fw-bold"&gt;受身&lt;/td&gt;
&lt;td&gt;主語と動作主が異なるとき（例：AがBに殴られる）&lt;/td&gt;
&lt;/tr&gt;
&lt;tr&gt;
&lt;td class="fw-bold"&gt;自発&lt;/td&gt;
&lt;td&gt;知覚・心情動詞に付くとき（思はる・見ゆる など）&lt;/td&gt;
&lt;/tr&gt;
&lt;tr&gt;
&lt;td class="fw-bold"&gt;可能&lt;/td&gt;
&lt;td&gt;打消語を伴うとき（〜えず／〜られず など）&lt;/td&gt;
&lt;/tr&gt;
&lt;tr&gt;
&lt;td class="fw-bold"&gt;尊敬&lt;/td&gt;
&lt;td&gt;上の条件に当てはまらないときの消去法で判断&lt;/td&gt;
&lt;/tr&gt;
&lt;/tbody&gt;
&lt;/table&gt;
&lt;/div&gt;
&lt;p&gt;こうした助動詞は、&lt;br /&gt;
&lt;strong&gt;短文演習&lt;/strong&gt;で条件を意識しながら繰り返し解くのが近道です。&lt;br /&gt;
フィーリングで訳すのではなく、&lt;strong&gt;「どの条件に当てはまるか」&lt;/strong&gt;を毎回確認しながら問題に取り組みましょう。&lt;/p&gt;
&lt;h3 class="h5 mb-2"&gt;6-2. 条件で割り切れない助動詞は「訳のストック」で対応&lt;/h3&gt;
&lt;p&gt;一方で、「べし」「まじ」のように意味が&lt;strong&gt;6つ前後&lt;/strong&gt;あり、&lt;br /&gt;
条件だけではきれいに切り分けられない助動詞もあります。&lt;/p&gt;
&lt;blockquote class="border-start ps-3" style="border-color: #2e7d32 !important;"&gt;&lt;p&gt;「『べし』や『まじ』は、きれいに条件で切れるわけではありません。&lt;br /&gt;
こういうものは諦めて訳を覚えるしかないです。」&lt;/p&gt;&lt;/blockquote&gt;
&lt;p&gt;このタイプは、&lt;/p&gt;
&lt;ul&gt;
&lt;li&gt;&lt;strong&gt;代表的な訳をストックしておく&lt;/strong&gt;&lt;/li&gt;
&lt;li&gt;本文を読みながら&lt;span class="fw-bold"&gt;「どの訳を当てはめると自然か」&lt;/span&gt;を一つずつ試す&lt;/li&gt;
&lt;li&gt;頻出パターンをノートなどにメモしておく&lt;/li&gt;
&lt;/ul&gt;
&lt;p class="mb-0"&gt;すべての助動詞を条件で完璧に切り分けようとするのではなく、&lt;br /&gt;
&lt;strong&gt;「パターンで解くもの」と「訳のストックで攻めるもの」を分ける&lt;/strong&gt;ことが、&lt;br /&gt;
無理のない学習戦略になります。&lt;/p&gt;
&lt;/div&gt;
&lt;/div&gt;
&lt;div class="card shadow-sm mb-4 border-0"&gt;
&lt;div class="card-body"&gt;
&lt;h2 class="h4 mb-3"&gt;7. 迷子にならない助動詞の学習プラン&lt;/h2&gt;
&lt;p&gt;ここまでの内容を踏まえて、助動詞学習のステップを整理すると次のようになります。&lt;/p&gt;
&lt;div class="table-responsive mb-3"&gt;
&lt;table class="table table-bordered table-hover align-middle mb-0"&gt;
&lt;thead class="text-center" style="background-color: #ede7f6;"&gt;
&lt;tr&gt;
&lt;th scope="col"&gt;ステップ&lt;/th&gt;
&lt;th scope="col"&gt;やること&lt;/th&gt;
&lt;th scope="col"&gt;ポイント&lt;/th&gt;
&lt;/tr&gt;
&lt;/thead&gt;
&lt;tbody&gt;
&lt;tr&gt;
&lt;td class="fw-bold"&gt;STEP1&lt;/td&gt;
&lt;td&gt;助動詞の種類と接続をざっくり把握&lt;/td&gt;
&lt;td&gt;歌や一覧表で&lt;strong&gt;「どんな助動詞があるか」&lt;/strong&gt;を知る&lt;/td&gt;
&lt;/tr&gt;
&lt;tr&gt;
&lt;td class="fw-bold"&gt;STEP2&lt;/td&gt;
&lt;td&gt;意味をグルーピング&lt;/td&gt;
&lt;td&gt;主語ブロック／時制ブロック／推量ブロック／その他に分ける&lt;/td&gt;
&lt;/tr&gt;
&lt;tr&gt;
&lt;td class="fw-bold"&gt;STEP3&lt;/td&gt;
&lt;td&gt;活用をパターンで整理&lt;/td&gt;
&lt;td&gt;用言と同じ活用パターン・特殊なパターン・無変化のパターンをまとめて覚える&lt;/td&gt;
&lt;/tr&gt;
&lt;tr&gt;
&lt;td class="fw-bold"&gt;STEP4&lt;/td&gt;
&lt;td&gt;条件で意味を切り分けるトレーニング&lt;/td&gt;
&lt;td&gt;「る・らる」「す・さす・しむ」などは条件を意識して短文演習&lt;/td&gt;
&lt;/tr&gt;
&lt;tr&gt;
&lt;td class="fw-bold"&gt;STEP5&lt;/td&gt;
&lt;td&gt;条件で割り切れない助動詞は訳のストック&lt;/td&gt;
&lt;td&gt;「べし」「まじ」などはよく出る訳をノートにまとめておく&lt;/td&gt;
&lt;/tr&gt;
&lt;/tbody&gt;
&lt;/table&gt;
&lt;/div&gt;
&lt;blockquote class="border-start ps-3" style="border-color: #1565c0 !important;"&gt;&lt;p&gt;「迷子になる前に、頭の中に地図を作っておこう──それが助動詞の学習法だと考えてください。」&lt;/p&gt;&lt;/blockquote&gt;
&lt;p class="mb-0"&gt;一度にすべてを完璧にしようとするのではなく、&lt;br /&gt;
&lt;strong&gt;「どのステップにいるのか」を意識しながら少しずつ積み上げていく&lt;/strong&gt;ことが大切です。&lt;/p&gt;
&lt;/div&gt;
&lt;/div&gt;
&lt;div class="card shadow-sm mb-4 border-0"&gt;
&lt;div class="card-body"&gt;
&lt;h2 class="h4 mb-3"&gt;8. まとめ：助動詞は「情報の整理」で勝負が決まる&lt;/h2&gt;
&lt;p class="mb-3"&gt;本ページのポイントを最後に整理しておきます。&lt;/p&gt;
&lt;ul class="mb-4"&gt;
&lt;li&gt;助動詞が難しい最大の理由は、&lt;strong&gt;1語あたりの情報量の多さ&lt;/strong&gt;（接続・活用・意味・訳）&lt;/li&gt;
&lt;li&gt;いきなり細部に行かず、&lt;strong&gt;「マクロ → ミクロ」&lt;/strong&gt;の順で学ぶことが大切&lt;/li&gt;
&lt;li&gt;学習の基本ステップは &lt;strong&gt;接続 → 意味 → 活用&lt;/strong&gt; の3段階&lt;/li&gt;
&lt;li&gt;意味は「主語ブロック」「時制ブロック」「推量ブロック」などに&lt;strong&gt;グループ化&lt;/strong&gt;して覚える&lt;/li&gt;
&lt;li&gt;活用は用言と同じパターンで整理し、&lt;strong&gt;特殊なパターン・無変化のパターンだけ暗唱&lt;/strong&gt;する&lt;/li&gt;
&lt;li&gt;条件で切り分けられる助動詞は&lt;strong&gt;パターンで解き&lt;/strong&gt;、そうでない助動詞は&lt;strong&gt;訳のストック&lt;/strong&gt;で対応&lt;/li&gt;
&lt;li&gt;PDFの活用表・空欄プリント・歌などを組み合わせて、&lt;strong&gt;視覚＋聴覚＋書くトレーニング&lt;/strong&gt;で定着させる&lt;/li&gt;
&lt;/ul&gt;
&lt;div class="alert alert-info" role="alert"&gt;助動詞は「センス」ではなく&lt;strong&gt;整理とトレーニング&lt;/strong&gt;で必ず伸びます。&lt;br /&gt;
正しい順番で学べば、古典長文の読みやすさが驚くほど変わってきます。&lt;/div&gt;
&lt;p class="mt-3 mb-0"&gt;助動詞以外の古典学習（勉強法・読解・文法）の関連記事は、&lt;a href="https://koten-kakitsubata.jp/blog/"&gt;&lt;strong&gt;代表ブログ（全体像はこちら）&lt;/strong&gt;&lt;/a&gt;にまとめています。&lt;/p&gt;
&lt;h3 class="h5 mb-2"&gt;古典を本気で伸ばしたい方へ──完全１対１個別指導のご案内&lt;/h3&gt;
&lt;p&gt;古典専門塾かきつばたでは、&lt;br /&gt;
&lt;a href="https://koten-kakitsubata.jp/kouza/" target="_blank" rel="noopener noreferrer"&gt;完全１対１の個別指導&lt;/a&gt;&lt;br /&gt;
で古典の指導を行っています。生徒一人ひとりの状況に合わせて、&lt;br /&gt;
次のようなニーズに細かく対応します。&lt;/p&gt;
&lt;ul&gt;
&lt;li&gt;助動詞・敬語など&lt;strong&gt;文法の土台からやり直したい&lt;/strong&gt;&lt;/li&gt;
&lt;li&gt;学校や予備校の授業だけでは古典が&lt;strong&gt;なかなか伸びない&lt;/strong&gt;&lt;/li&gt;
&lt;li&gt;志望校の過去問に合わせて&lt;strong&gt;読解と文法を総合的に鍛えたい&lt;/strong&gt;&lt;/li&gt;
&lt;/ul&gt;
&lt;p&gt;また、オンラインでの受講も可能です。通塾の負担がなく、&lt;br /&gt;
&lt;strong&gt;自宅の落ち着いた環境&lt;/strong&gt;で学習を進めることができます。&lt;br /&gt;
古典の力はテスト前だけの詰め込みでは身につきません。&lt;br /&gt;
&lt;strong&gt;継続的な学習で、少しずつ「読める実感」を積み重ねていきましょう。&lt;/strong&gt;&lt;/p&gt;
&lt;/div&gt;
&lt;/div&gt;
&lt;/div&gt;
&lt;div class="card shadow-sm mb-4 border-0"&gt;
&lt;div class="card-body p-4" style="background: #f4f7ff;"&gt;
&lt;div class="row align-items-center"&gt;
&lt;div class="col-md-8 mb-3 mb-md-0"&gt;
&lt;h2 class="h4 mb-3" style="color: #1565c0;"&gt;助動詞から古典全体を基礎から固めたい方へ&lt;/h2&gt;
&lt;p class="mb-2" style="font-size: 0.98rem; color: #333;"&gt;「助動詞だけがどうしても整理できない」「接続と活用と意味が頭の中でバラバラ」──&lt;br /&gt;
そんな状態のまま問題演習だけ増やしても、得点は安定しません。&lt;/p&gt;
&lt;p class="mb-2" style="font-size: 0.98rem; color: #333;"&gt;古典専門塾かきつばたでは、&lt;br /&gt;
&lt;strong&gt;完全１対１の個別指導&lt;/strong&gt;で、&lt;br /&gt;
助動詞の「接続→意味→活用」を土台から整理し直し、&lt;br /&gt;
志望校の過去問レベルまで一気に橋渡ししていきます。&lt;/p&gt;
&lt;p class="mb-0" style="font-size: 0.95rem; color: #333;"&gt;「どこでつまずいているのか」を一緒に洗い出し、&lt;br /&gt;
&lt;strong&gt;あなた専用の古典文法リスタートプラン&lt;/strong&gt;を作成します。&lt;br /&gt;
共通テスト対策から難関大二次まで対応可能です。&lt;/p&gt;
&lt;/div&gt;
&lt;div class="col-md-4 text-md-end text-center"&gt;
&lt;p&gt;&lt;a class="btn mb-2 w-100" style="font-weight: bold; background-color: #1565c0; color: #fff; border: none;" href="https://koten-kakitsubata.jp/kouza/" target="_blank" rel="noopener noreferrer"&gt;&lt;br /&gt;
開講講座の一覧を見る&lt;br /&gt;
&lt;/a&gt;&lt;br /&gt;
&lt;a class="btn w-100" style="font-weight: bold; border: 1px solid #1565c0; color: #1565c0; background-color: #ffffff;" href="https://koten-kakitsubata.jp/inquiry/" target="_blank" rel="noopener noreferrer"&gt;&lt;br /&gt;
無料相談・お問い合わせはこちら&lt;br /&gt;
&lt;/a&gt;&lt;/p&gt;
&lt;p class="mt-2 mb-0" style="font-size: 0.85rem; color: #555;"&gt;「助動詞だけ集中的に見てほしい」「読解とセットで伸ばしたい」など、&lt;br /&gt;
具体的なご相談もお気軽にどうぞ。&lt;/p&gt;
&lt;/div&gt;
&lt;/div&gt;
&lt;/div&gt;
&lt;/div&gt;
```
</t>
  </si>
  <si>
    <t xml:space="preserve">以下のページは「スニペット整合性」（本文と title/meta/H1/冒頭文）が弱い可能性があります。
まず【本文】を確認し、想定読者・悩み・解決範囲を把握してください。
そのうえで、GSCの主要クエリ（表示回数上位）を根拠に、
「検索意図に対して、タイトル/メタ/H1/冒頭120字がズレている点」を特定し、
ズレを解消するための修正案（タイトル/メタ/H1/冒頭）を提示してください。
※本文の“大改修”は前提にしません（必要なら追記ブロックは最大1つまで）。
【URL】https://rika-quest.com/column/south-middle-altitude/
【ページ分類】MC
【ページ分類の略語（このプロンプト内の定義）】
TP = トップページ（ホーム/サイトの入口）
SP = サービスページ（講座・コース・申込導線）
MC = メインコラム（コラム/解説/勉強法など集客記事）
SC = サブコラム（MCやSPを補強するための補助コラム※サイト定義に合わせて判断）
NW = ニュース/お知らせ（運用上は改善対象外として除外）
ST = 企業情報等のSEO対策を行わないこ固定ページ（運用上は改善対象外として除外）
- / 空欄 / 未分類 = 未分類（このスクリプトでは改善対象外として除外）
※未分類（空欄 / "-" / "未分類"）は作業対象に含めません。
【現状（スニペット要素）】
- タイトル：【理科のコツ】太陽と1年の動きと南中高度 - 中学受験 理科の個別指導 | 受験理科専門塾「しゅん吉クエスト」
- メタ：「太陽の1年の動きと南中高度を解説！公転や自転の違い、地軸の傾きが四季に与える影響を図でわかりやすく説明します。南中高度の計算方法や夏至・冬至・春分・秋分での違いも詳しく解説し、テスト対策に役立つ知識が身につきます。動画をチェックして自然の仕組みを楽しく学びましょう！」
- H1：【理科のコツ】太陽と1年の動きと南中高度
- 冒頭120字：中学受験理科／地学分野 太陽の年周運動と南中高度 太陽と1年の動き・南中高度の求め方──「自転・公転・地軸の傾き」をイメージでつなぐ 太陽の通り道と季節の変化、そしてテスト頻出の 南中高度の計算 。公式だけを覚えようとしても、 「なぜそうな
【GSC主要クエリ（表示回数上位50件）】
- 南中高度 求め方｜表示8703｜CTR 0.80%｜順位2.6
- 南中高度｜表示5406｜CTR 0.07%｜順位2.8
- 南中高度とは｜表示1154｜CTR 0.61%｜順位3.8
- 南中高度の求め方｜表示1073｜CTR 0.28%｜順位2.1
- 南中高度求め方｜表示838｜CTR 0.12%｜順位2.6
- 南中とは｜表示657｜CTR 0.00%｜順位3.2
- 南中高度 公式｜表示524｜CTR 0.19%｜順位1.8
- 南 中 高度 公式 なぜ｜表示460｜CTR 0.65%｜順位2.1
- 夏至の南中高度の求め方｜表示408｜CTR 0.00%｜順位3.9
- 南中高度 計算｜表示379｜CTR 1.32%｜順位2.5
- 夏至 南中高度 求め方｜表示319｜CTR 0.31%｜順位3.9
- 冬至の南中高度の求め方｜表示251｜CTR 0.00%｜順位1.8
- 南 中 高度 公式｜表示221｜CTR 0.00%｜順位1.4
- 南 中 高度 求め方｜表示186｜CTR 2.15%｜順位2.2
- 夏至 南中高度｜表示174｜CTR 0.00%｜順位10.5
- 南中高度計算｜表示163｜CTR 0.00%｜順位2.0
- 太陽の南中高度 求め方｜表示162｜CTR 0.00%｜順位1.4
- 冬至 南中高度 求め方｜表示156｜CTR 0.00%｜順位2.6
- 夏至の南中高度｜表示154｜CTR 0.00%｜順位6.7
- 南中高度 どこ｜表示151｜CTR 0.66%｜順位3.3
- 南中高度公式｜表示144｜CTR 1.39%｜順位2.1
- 冬至 南中高度｜表示136｜CTR 0.00%｜順位6.0
- 春分 南中高度｜表示134｜CTR 0.75%｜順位1.5
- 南中高度の計算｜表示128｜CTR 0.00%｜順位2.3
- 春分の日 南中高度｜表示116｜CTR 0.00%｜順位2.1
- 南中高度 季節｜表示115｜CTR 0.87%｜順位5.5
- 南半球 南中高度 求め方｜表示113｜CTR 2.65%｜順位7.1
- 南 中 高度 求め方 中3｜表示108｜CTR 1.85%｜順位1.9
- なんちゅうこうど｜表示105｜CTR 0.00%｜順位3.5
- 夏至 冬至 南中高度｜表示103｜CTR 0.00%｜順位4.4
- 南中高度 求め方 南半球｜表示100｜CTR 1.00%｜順位6.9
- 太陽の南中高度｜表示100｜CTR 0.00%｜順位6.0
- 南中高度 とは｜表示99｜CTR 1.01%｜順位3.8
- 季節によって南中高度が変わる理由｜表示99｜CTR 0.00%｜順位2.8
- 南中高度 問題｜表示98｜CTR 4.08%｜順位4.6
- 南中時刻 求め方｜表示98｜CTR 0.00%｜順位10.4
- 夏至南中高度 求め方｜表示94｜CTR 0.00%｜順位4.3
- 夏至の日の南中高度の求め方｜表示93｜CTR 1.08%｜順位4.8
- 南半球 南中高度｜表示90｜CTR 0.00%｜順位8.8
- 南中高度どこ｜表示87｜CTR 0.00%｜順位3.0
- 南中高度 求め方 公式｜表示86｜CTR 3.49%｜順位1.7
- 南中高度 図｜表示86｜CTR 1.16%｜順位6.4
- 南中高度が変わる理由｜表示84｜CTR 1.19%｜順位3.5
- 太陽の南中高度が変化する理由｜表示82｜CTR 1.22%｜順位6.0
- 春分の日の南中高度の求め方｜表示79｜CTR 0.00%｜順位1.9
- 夏の南中高度 求め方｜表示78｜CTR 0.00%｜順位1.5
- 夏の南中高度｜表示77｜CTR 0.00%｜順位5.1
- 南中 とは｜表示76｜CTR 0.00%｜順位5.4
- 何中高度 求め方｜表示75｜CTR 0.00%｜順位2.6
- 南中高度 緯度｜表示75｜CTR 0.00%｜順位2.8
【参考：代表語（自動抽出）】南中高度
【出力（必ずこの順）】
1) 本文の要約（想定読者・悩み・解決）
2) 検索意図の整理（主要クエリから2〜3パターン）
3) 不一致の指摘（タイトル/メタ/H1/冒頭のどこがズレているか）
4) 修正方針（“どの意図に寄せるか”を1つに決める）
5) 修正案（すべてコードブロック）
   - タイトル案3つ（全角35字前後＋56字以上の網羅型を1つ）
   - メタ案3つ（全角90字前後）
   - H1案2つ
   - 冒頭120字（2案：&lt;p&gt;で開始）
【禁則ワード（シート連動）】
以下の【禁則ワード】は、タイトル/メタ/導入文/見出し/本文のいずれにも原則使用しないでください。
言い換えが必要な場合は、自然な日本語に置換してください。
【禁則ワード】
- 崩れ
- 型
- 迷い
- 保留
- 固定
- 手順
- 立て直
- 最短
- 結論だけ
- 乱れ
- 三点確認
- 内部リンク
- 導線
- 設計
- 刺
- まず結論
- 整え
- 押し付けない案内
- 統一
- 次の一手
- 失点
- 確定
- サブコラム
- 30秒
- 1分
- CV
- 網羅
【本文】
```html
&lt;div class="container my-4"&gt;
&lt;p&gt;&lt;!-- Hero Section --&gt;&lt;/p&gt;
&lt;div class="card shadow-sm mb-4 border-0" style="background: linear-gradient(135deg, #0d47a1, #1976d2); color: #fff;"&gt;
&lt;div class="card-body p-4"&gt;
&lt;div class="d-flex flex-wrap justify-content-between align-items-center mb-2"&gt;&lt;span class="badge bg-warning text-dark mb-2" style="font-size: 0.8rem;"&gt;中学受験理科／地学分野&lt;/span&gt;&lt;br /&gt;
&lt;span class="badge bg-light text-dark mb-2" style="font-size: 0.75rem;"&gt;太陽の年周運動と南中高度&lt;/span&gt;&lt;/div&gt;
&lt;h1 class="card-title mb-3" style="font-size: 1.9rem; line-height: 1.5;"&gt;太陽と1年の動き・南中高度の求め方──「自転・公転・地軸の傾き」をイメージでつなぐ&lt;/h1&gt;
&lt;p class="card-text mb-2" style="font-size: 0.98rem;"&gt;太陽の通り道と季節の変化、そしてテスト頻出の&lt;strong&gt;南中高度の計算&lt;/strong&gt;。公式だけを覚えようとしても、&lt;br /&gt;
「なぜそうなるのか？」が分からないとすぐに忘れてしまいます。&lt;/p&gt;
&lt;p class="card-text mb-0" style="font-size: 0.98rem;"&gt;この記事では、しゅん吉先生の解説をもとに、&lt;strong&gt;地球の動き（自転・公転）&lt;/strong&gt;、&lt;br /&gt;
&lt;strong&gt;地軸の傾きと四季&lt;/strong&gt;、&lt;strong&gt;南中高度の意味と公式&lt;/strong&gt;をセットでまとめます。&lt;br /&gt;
キーワード&lt;strong&gt;「年周運動」「23.4°の傾き」&lt;/strong&gt;をおさえながら、テストで使えるレベルまで仕上げていきましょう。&lt;/p&gt;
&lt;p class="card-text mt-3 mb-0" style="font-size: 0.92rem;"&gt;地学分野のつまずきポイントを横断して把握したい方は、&lt;a style="color: #fff; text-decoration: underline;" href="https://rika-quest.com/column/geoscience/"&gt;&lt;strong&gt;全体像はこちら&lt;/strong&gt;&lt;/a&gt;でまとめて確認できます。&lt;/p&gt;
&lt;/div&gt;
&lt;/div&gt;
&lt;p&gt;&lt;!-- 動画 --&gt;&lt;/p&gt;
&lt;div class="text-center mb-4"&gt;
&lt;div style="max-width: 720px; margin: 0 auto;"&gt;
&lt;div class="ratio ratio-16x9" style="position: relative; padding-bottom: 56.25%; height: 0; overflow: hidden; max-width: 100%;"&gt;&lt;iframe style="position: absolute; top: 0; left: 0; width: 100%; height: 100%;" title="YouTube video player" src="https://www.youtube.com/embed/NSPIB6eZk88" width="560" height="315" frameborder="0" allowfullscreen="allowfullscreen"&gt;&lt;/iframe&gt;&lt;/div&gt;
&lt;/div&gt;
&lt;p class="mt-2 mb-0" style="font-size: 0.85rem; color: #555;"&gt;※動画では、太陽の年周運動と南中高度の考え方を、図を使って分かりやすく解説しています。&lt;/p&gt;
&lt;/div&gt;
&lt;p&gt;&lt;!-- セクション1：地球の動きと年周運動 --&gt;&lt;/p&gt;
&lt;h2 class="mt-4 mb-3"&gt;地球の動きと「年周運動」&lt;/h2&gt;
&lt;div class="card mb-4 border-0 shadow-sm"&gt;
&lt;div class="card-body"&gt;
&lt;blockquote class="blockquote" style="font-size: 0.95rem;"&gt;&lt;p&gt;先生：太陽と1年の動き、そして南中高度について話していきます。&lt;br /&gt;
&lt;span style="color: #ff0000;"&gt;太陽の1年の動きの事を&lt;strong&gt;年周運動&lt;/strong&gt;&lt;/span&gt;と言ったりします。&lt;/p&gt;&lt;/blockquote&gt;
&lt;p class="mb-3"&gt;太陽は毎日東から昇って西に沈みますが、&lt;strong&gt;一年を通して見ると「通り道」が少しずつ変化&lt;/strong&gt;します。&lt;br /&gt;
この&lt;strong&gt;太陽の1年を通した見かけの動き&lt;/strong&gt;を、&lt;br /&gt;
&lt;span style="color: #ff0000; font-weight: bold;"&gt;年周運動&lt;/span&gt;と呼びます。&lt;/p&gt;
&lt;h3 class="h5 mb-2"&gt;自転と公転を区別しよう&lt;/h3&gt;
&lt;ul class="mb-3"&gt;
&lt;li&gt;&lt;strong&gt;自転：&lt;/strong&gt;地球が自分自身の軸を中心に回転する動き（1回転＝約1日）&lt;/li&gt;
&lt;li&gt;&lt;strong&gt;公転：&lt;/strong&gt;地球が太陽の周りを回る動き（1周＝約1年）&lt;/li&gt;
&lt;/ul&gt;
&lt;p class="mb-0"&gt;太陽の年周運動や季節の変化を考えるときは、&lt;strong&gt;「自転」と「公転」をはっきり分けて考える&lt;/strong&gt;ことが大切です。&lt;/p&gt;
&lt;/div&gt;
&lt;/div&gt;
&lt;p&gt;&lt;!-- セクション2：地軸の傾きと四季 --&gt;&lt;/p&gt;
&lt;h2 class="mt-4 mb-3"&gt;地軸の23.4°の傾きが四季をつくる&lt;/h2&gt;
&lt;div class="row g-3 mb-4"&gt;
&lt;div class="col-md-6"&gt;
&lt;div class="card h-100 border-0 shadow-sm"&gt;
&lt;div class="card-body"&gt;
&lt;h3 class="h5 mb-3"&gt;地軸はなぜ傾いている？&lt;/h3&gt;
&lt;p class="mb-3"&gt;地球儀をよく見ると、地球はまっすぐではなく&lt;strong&gt;少し傾いた状態&lt;/strong&gt;で取り付けられています。&lt;br /&gt;
これは実際の地球の姿を表していて、&lt;br /&gt;
&lt;strong&gt;地軸が公転面に対して約23.4°傾いている&lt;/strong&gt;ことを意味します。&lt;/p&gt;
&lt;div class="text-center mb-3"&gt;&lt;img decoding="async" class="img-fluid rounded shadow-sm" src="https://rika-quest.com/wp-content/uploads/2023/04/画像1-3-1024x578.png" alt="公転面に対して傾いた地軸の解説図" /&gt;&lt;/div&gt;
&lt;p class="mb-0"&gt;この&lt;strong&gt;23.4°の傾き&lt;/strong&gt;によって、太陽の光の当たり方が季節ごとに変わり、&lt;br /&gt;
北半球と南半球で&lt;strong&gt;季節が逆転&lt;/strong&gt;する現象も生まれます。&lt;/p&gt;
&lt;/div&gt;
&lt;/div&gt;
&lt;/div&gt;
&lt;div class="col-md-6"&gt;
&lt;div class="card h-100 border-0 shadow-sm"&gt;
&lt;div class="card-body"&gt;
&lt;h3 class="h5 mb-3"&gt;四季と太陽の高さの関係&lt;/h3&gt;
&lt;div class="text-center mb-3"&gt;&lt;img decoding="async" class="img-fluid rounded shadow-sm" src="https://rika-quest.com/wp-content/uploads/2023/04/IMG_9659-1024x628.png" alt="南半球と北半球で異なる四季の説明図" /&gt;&lt;/div&gt;
&lt;p class="mb-2"&gt;地軸が傾いているため、&lt;/p&gt;
&lt;ul class="mb-2"&gt;
&lt;li&gt;&lt;strong&gt;夏至（北半球）：&lt;/strong&gt;北半球が太陽側に傾き、太陽の高さ（南中高度）が高く、日照時間も長い → &lt;strong&gt;真夏&lt;/strong&gt;&lt;/li&gt;
&lt;li&gt;&lt;strong&gt;冬至（北半球）：&lt;/strong&gt;北半球が太陽から遠ざかる向きになり、南中高度が低く、日照時間も短い → &lt;strong&gt;真冬&lt;/strong&gt;&lt;/li&gt;
&lt;li&gt;&lt;strong&gt;春分・秋分：&lt;/strong&gt;昼と夜の長さがほぼ同じ。北半球・南半球ともに太陽の当たり方が中間。&lt;/li&gt;
&lt;/ul&gt;
&lt;p class="mb-0"&gt;&lt;span style="color: #ff0000; font-weight: bold;"&gt;地軸の傾きが四季を生み出す&lt;/span&gt;、というイメージを持っておきましょう。&lt;/p&gt;
&lt;/div&gt;
&lt;/div&gt;
&lt;/div&gt;
&lt;/div&gt;
&lt;p&gt;&lt;!-- 受験理科専門塾 しゅん吉クエスト（公式サイトCTA） --&gt;&lt;/p&gt;
&lt;div style="border: 2px solid #1976d2; background-color: #e3f2fd; padding: 10px 12px; display: flex; align-items: flex-start; justify-content: flex-start; margin-bottom: 10px;"&gt;
&lt;p&gt;&lt;img decoding="async" style="max-width: 90px; height: auto; margin-right: 10px; flex-shrink: 0;" src="https://rika-quest.com/wp-content/uploads/2021/07/%E3%81%97%E3%82%85%E3%82%93%E5%90%89%E3%82%AF%E3%82%A8%E3%82%B9%E3%83%88%E6%AD%A3%E6%96%B9%E5%BD%A2.jpg" alt="受験理科専門塾しゅん吉クエストのロゴ" /&gt;&lt;/p&gt;
&lt;div style="text-align: left; flex: 1;"&gt;
&lt;p style="margin: 5px 0; font-size: 14px; line-height: 1.6;"&gt;【受験理科専門塾しゅん吉クエスト】：&lt;br /&gt;
中学受験理科に特化した&lt;strong&gt;完全１対１個別指導&lt;/strong&gt;の専門塾です。&lt;br /&gt;
物理・化学・生物・地学の４分野について、苦手単元のやり直しから志望校対策まで、&lt;br /&gt;
一人ひとりの理解度に合わせてカリキュラムを作成し、&lt;strong&gt;「理科嫌い」を「理科で点が取れる」に変える&lt;/strong&gt;指導を行っています。&lt;/p&gt;
&lt;div class="d-flex flex-wrap gap-2" style="margin: 6px 0 2px;"&gt;&lt;a class="btn btn-sm btn-primary" style="background-color: #1976d2; border-color: #1976d2;" href="https://rika-quest.com/"&gt;トップを見る&lt;/a&gt;&lt;br /&gt;
&lt;a class="btn btn-sm btn-outline-primary" style="border-color: #1976d2; color: #1976d2;" href="https://rika-quest.com/kouza/"&gt;開講講座を見る&lt;/a&gt;&lt;br /&gt;
&lt;a class="btn btn-sm btn-outline-secondary" href="https://rika-quest.com/greeting/"&gt;代表挨拶&lt;/a&gt;&lt;br /&gt;
&lt;a class="btn btn-sm btn-outline-secondary" href="https://rika-quest.com/company/"&gt;会社概要&lt;/a&gt;&lt;/div&gt;
&lt;p class="mb-0" style="margin: 4px 0 0; font-size: 0.9rem; color: #333;"&gt;「どんな塾か」「どんな流れで受講できるか」を先に確認したい方は、上のリンクからどうぞ。&lt;/p&gt;
&lt;/div&gt;
&lt;/div&gt;
&lt;p&gt;&lt;!-- セクション3：南中高度とは？ --&gt;&lt;/p&gt;
&lt;h2 class="mt-4 mb-3"&gt;南中高度とは？──「太陽が一番高いときの角度」&lt;/h2&gt;
&lt;div class="card mb-4 border-0 shadow-sm"&gt;
&lt;div class="card-body"&gt;
&lt;p class="mb-3"&gt;太陽が一日のあいだで&lt;strong&gt;最も高くなるとき&lt;/strong&gt;、太陽は真南の方向に見えます。&lt;br /&gt;
このときを「太陽が南中した」と言い、そのときの&lt;strong&gt;地面と太陽のなす角度&lt;/strong&gt;を&lt;br /&gt;
&lt;span style="color: #ff0000; font-weight: bold;"&gt;南中高度&lt;/span&gt;と言います。&lt;/p&gt;
&lt;ul class="mb-3"&gt;
&lt;li&gt;&lt;strong&gt;夏：&lt;/strong&gt;太陽は高い位置を通る → 南中高度が&lt;strong&gt;大きい&lt;/strong&gt; → 日差しが強く暑い&lt;/li&gt;
&lt;li&gt;&lt;strong&gt;冬：&lt;/strong&gt;太陽は低い位置を通る → 南中高度が&lt;strong&gt;小さい&lt;/strong&gt; → 日差しが弱く寒い&lt;/li&gt;
&lt;/ul&gt;
&lt;p class="mb-0"&gt;南中高度は、&lt;strong&gt;「季節ごとの太陽の高さ」&lt;/strong&gt;を数字で表したものと考えるとイメージしやすくなります。&lt;/p&gt;
&lt;/div&gt;
&lt;/div&gt;
&lt;p&gt;&lt;!-- セクション4：南中高度の計算公式 --&gt;&lt;/p&gt;
&lt;h2 class="mt-4 mb-3"&gt;南中高度の計算公式（北半球用）&lt;/h2&gt;
&lt;div class="card mb-4 border-0 shadow-sm"&gt;
&lt;div class="card-body"&gt;
&lt;p class="mb-3"&gt;中学受験では、&lt;strong&gt;北半球・北緯の地点での南中高度&lt;/strong&gt;の計算がよく出題されます。&lt;br /&gt;
覚えるべき公式は、次の3パターンです。&lt;/p&gt;
&lt;div class="table-responsive mb-3"&gt;
&lt;table class="table table-bordered align-middle mb-0"&gt;
&lt;thead style="background-color: #e3f2fd;"&gt;
&lt;tr class="text-center"&gt;
&lt;th scope="col"&gt;時期&lt;/th&gt;
&lt;th scope="col"&gt;南中高度の公式（北半球）&lt;/th&gt;
&lt;th scope="col"&gt;ポイント&lt;/th&gt;
&lt;/tr&gt;
&lt;/thead&gt;
&lt;tbody&gt;
&lt;tr&gt;
&lt;td class="fw-bold"&gt;春分・秋分&lt;/td&gt;
&lt;td&gt;&lt;strong&gt;90° − 北緯&lt;/strong&gt;&lt;/td&gt;
&lt;td&gt;「ふつうモード」。基準になる高さ。&lt;br /&gt;
例：北緯35°なら、90° − 35° ＝ &lt;strong&gt;55°&lt;/strong&gt;&lt;/td&gt;
&lt;/tr&gt;
&lt;tr style="background-color: #e8f5e9;"&gt;
&lt;td class="fw-bold"&gt;夏至&lt;/td&gt;
&lt;td&gt;&lt;strong&gt;（90° − 北緯）＋ 23.4°&lt;/strong&gt;&lt;/td&gt;
&lt;td&gt;地軸の傾き23.4°分、太陽が&lt;strong&gt;高くなる&lt;/strong&gt;。&lt;br /&gt;
「春分・秋分の高さに 23.4° を足す」イメージ。&lt;/td&gt;
&lt;/tr&gt;
&lt;tr&gt;
&lt;td class="fw-bold"&gt;冬至&lt;/td&gt;
&lt;td&gt;&lt;strong&gt;（90° − 北緯）− 23.4°&lt;/strong&gt;&lt;/td&gt;
&lt;td&gt;地軸の傾き23.4°分、太陽が&lt;strong&gt;低くなる&lt;/strong&gt;。&lt;br /&gt;
「春分・秋分の高さから 23.4° を引く」イメージ。&lt;/td&gt;
&lt;/tr&gt;
&lt;/tbody&gt;
&lt;/table&gt;
&lt;/div&gt;
&lt;p class="mb-2"&gt;先生の解説でも、&lt;/p&gt;
&lt;ul class="mb-2"&gt;
&lt;li&gt;&lt;strong&gt;春分・秋分：&lt;/strong&gt;90° − 北緯&lt;/li&gt;
&lt;li&gt;&lt;strong&gt;夏至：&lt;/strong&gt;（90° − 北緯）＋ 23.4°&lt;/li&gt;
&lt;li&gt;&lt;strong&gt;冬至：&lt;/strong&gt;（90° − 北緯）− 23.4°&lt;/li&gt;
&lt;/ul&gt;
&lt;p class="mb-0"&gt;とまとめられています。&lt;br /&gt;
入試問題では、&lt;strong&gt;ほぼこの3日（春分・秋分・夏至・冬至）だけ&lt;/strong&gt;が出題されると考えてOKです。&lt;br /&gt;
（南半球や南緯での応用問題もありますが、まずは北半球を完璧にしましょう。）&lt;/p&gt;
&lt;/div&gt;
&lt;/div&gt;
&lt;p&gt;&lt;!-- 追加ブロック：本文中盤の導線（SP/STへ） --&gt;&lt;/p&gt;
&lt;h2 class="mt-4 mb-3"&gt;ここで止まりやすいポイントと、ここからの打ち手（保護者向けに3つだけ）&lt;/h2&gt;
&lt;div class="card mb-4 border-0 shadow-sm"&gt;
&lt;div class="card-body"&gt;
&lt;p class="mb-3"&gt;南中高度は、公式の暗記だけだと「どの式を使うか」で手が止まりやすい単元です。次の3点がそろうと、計算問題の安定感が上がります。&lt;/p&gt;
&lt;ul class="mb-3"&gt;
&lt;li&gt;&lt;strong&gt;① 緯度（北緯）の意味&lt;/strong&gt;を図で言える（「どこからどこまでの角度か」を説明できる）&lt;/li&gt;
&lt;li&gt;&lt;strong&gt;② 春分・秋分を基準&lt;/strong&gt;にして、夏至は足す／冬至は引く、と理由つきで言える&lt;/li&gt;
&lt;li&gt;&lt;strong&gt;③ 図を描く順番&lt;/strong&gt;が決まっている（太陽の高さ→南中→角度、の進め方がそろっている）&lt;/li&gt;
&lt;/ul&gt;
&lt;div class="row g-3 align-items-center"&gt;
&lt;div class="col-md-8"&gt;
&lt;p class="mb-2" style="font-size: 0.95rem;"&gt;もし「図の描き方」「考え方の順番」からまとめたい場合は、講座案内に受講イメージをまとめています。&lt;/p&gt;
&lt;/div&gt;
&lt;div class="col-md-4 text-md-end text-center"&gt;&lt;a class="btn btn-primary px-4 py-2" style="border-radius: 0.4rem; font-weight: bold; background-color: #1976d2; border-color: #1976d2;" href="https://rika-quest.com/kouza/"&gt;開講講座を見る&lt;/a&gt;&lt;/div&gt;
&lt;/div&gt;
&lt;hr class="my-3" /&gt;
&lt;p class="mb-0" style="font-size: 0.9rem;"&gt;塾の考え方や指導方針を先に確認したい方は、&lt;a href="https://rika-quest.com/greeting/"&gt;代表挨拶&lt;/a&gt;／&lt;a href="https://rika-quest.com/company/"&gt;会社概要&lt;/a&gt;もあわせてどうぞ。&lt;/p&gt;
&lt;/div&gt;
&lt;/div&gt;
&lt;p&gt;&lt;!-- 元のまとめをBootstrap版に --&gt;&lt;/p&gt;
&lt;h2 class="mt-4 mb-3"&gt;ポイントまとめ&lt;/h2&gt;
&lt;div class="card mb-4 border-0 shadow-sm"&gt;
&lt;div class="card-body"&gt;
&lt;div class="table-responsive"&gt;
&lt;table class="table table-bordered align-middle mb-0"&gt;
&lt;tbody&gt;
&lt;tr style="background-color: #d9f7be;"&gt;
&lt;td style="width: 25%;"&gt;&lt;strong&gt;1. 地球の動き&lt;/strong&gt;&lt;/td&gt;
&lt;td&gt;地球は&lt;strong&gt;自転&lt;/strong&gt;と&lt;strong&gt;公転&lt;/strong&gt;をしている。&lt;br /&gt;
自転は地球が自分自身を回る動き、公転は太陽の周りを回る動き。&lt;br /&gt;
太陽の1年の見かけの動きを&lt;strong&gt;年周運動&lt;/strong&gt;という。&lt;/td&gt;
&lt;/tr&gt;
&lt;tr style="background-color: #ffffff;"&gt;
&lt;td&gt;&lt;strong&gt;2. 地軸の傾き&lt;/strong&gt;&lt;/td&gt;
&lt;td&gt;地軸は公転面に対して&lt;strong&gt;23.4°&lt;/strong&gt;傾いている。&lt;br /&gt;
この傾きが、北半球と南半球で季節が逆になるなど、&lt;strong&gt;四季を生み出す原因&lt;/strong&gt;。&lt;/td&gt;
&lt;/tr&gt;
&lt;tr style="background-color: #d9f7be;"&gt;
&lt;td&gt;&lt;strong&gt;3. 四季と太陽の位置&lt;/strong&gt;&lt;/td&gt;
&lt;td&gt;夏至では北半球が太陽側に傾き、&lt;strong&gt;南中高度が高い&lt;/strong&gt;（夏）。&lt;br /&gt;
冬至では北半球が太陽から遠ざかる向きになり、&lt;strong&gt;南中高度が低い&lt;/strong&gt;（冬）。&lt;/td&gt;
&lt;/tr&gt;
&lt;tr style="background-color: #ffffff;"&gt;
&lt;td&gt;&lt;strong&gt;4. 春分・秋分&lt;/strong&gt;&lt;/td&gt;
&lt;td&gt;昼と夜の長さがほぼ等しい日。&lt;br /&gt;
この日の南中高度は、&lt;strong&gt;90° − 観測地の緯度（北緯）&lt;/strong&gt;で求める。&lt;/td&gt;
&lt;/tr&gt;
&lt;tr style="background-color: #d9f7be;"&gt;
&lt;td&gt;&lt;strong&gt;5. 南中高度の計算&lt;/strong&gt;&lt;/td&gt;
&lt;td&gt;
&lt;ul class="mb-0"&gt;
&lt;li&gt;&lt;strong&gt;春分・秋分：&lt;/strong&gt; 90° − 北緯&lt;/li&gt;
&lt;li&gt;&lt;strong&gt;夏至：&lt;/strong&gt;（90° − 北緯）＋ 23.4°&lt;/li&gt;
&lt;li&gt;&lt;strong&gt;冬至：&lt;/strong&gt;（90° − 北緯）− 23.4°&lt;/li&gt;
&lt;/ul&gt;
&lt;/td&gt;
&lt;/tr&gt;
&lt;/tbody&gt;
&lt;/table&gt;
&lt;/div&gt;
&lt;/div&gt;
&lt;/div&gt;
&lt;p&gt;&lt;!-- クイズ --&gt;&lt;/p&gt;
&lt;h2 class="mt-4 mb-3"&gt;クイズでチェック！太陽の動きと南中高度&lt;/h2&gt;
&lt;div class="card mb-4 border-0 shadow-sm"&gt;
&lt;div class="card-body"&gt;
&lt;p class="mb-3"&gt;学んだ内容をクイズで確認してみましょう。&lt;br /&gt;
&lt;strong&gt;「正解を見る」ボタン&lt;/strong&gt;を押すと答えが表示され、ボタンは消えます。&lt;/p&gt;
&lt;div class="table-responsive"&gt;
&lt;table class="table table-bordered align-middle mb-0"&gt;
&lt;thead style="background-color: #d9f7be;"&gt;
&lt;tr class="text-center"&gt;
&lt;th scope="col"&gt;問題&lt;/th&gt;
&lt;th scope="col"&gt;選択肢&lt;/th&gt;
&lt;/tr&gt;
&lt;/thead&gt;
&lt;tbody&gt;
&lt;tr style="background-color: #ffffff;"&gt;
&lt;td&gt;1. 地球の自転とは何を指しますか？&lt;/td&gt;
&lt;td&gt;A. 地球が太陽の周りを回る動き&lt;br /&gt;
B. 地球が自分の軸を中心に回る動き&lt;br /&gt;
C. 月が地球を回る動き&lt;br /&gt;
D. 太陽が地球を回る動き&lt;br /&gt;
&lt;button class="btn btn-sm btn-primary mt-2"&gt;正解を見る&lt;/button&gt;&lt;br /&gt;
&lt;span id="answer1" class="ms-2" style="display: none;"&gt;正解: B&lt;/span&gt;&lt;/td&gt;
&lt;/tr&gt;
&lt;tr style="background-color: #d9f7be;"&gt;
&lt;td&gt;2. 公転が原因で発生する現象はどれですか？&lt;/td&gt;
&lt;td&gt;A. 一日が24時間であること&lt;br /&gt;
B. 四季の変化&lt;br /&gt;
C. 太陽の南中高度&lt;br /&gt;
D. 昼と夜の長さの変化&lt;br /&gt;
&lt;button class="btn btn-sm btn-primary mt-2"&gt;正解を見る&lt;/button&gt;&lt;br /&gt;
&lt;span id="answer2" class="ms-2" style="display: none;"&gt;正解: B&lt;/span&gt;&lt;/td&gt;
&lt;/tr&gt;
&lt;tr style="background-color: #ffffff;"&gt;
&lt;td&gt;3. 地軸の傾きは何度ですか？&lt;/td&gt;
&lt;td&gt;A. 15.4°&lt;br /&gt;
B. 23.4°&lt;br /&gt;
C. 33.4°&lt;br /&gt;
D. 43.4°&lt;br /&gt;
&lt;button class="btn btn-sm btn-primary mt-2"&gt;正解を見る&lt;/button&gt;&lt;br /&gt;
&lt;span id="answer3" class="ms-2" style="display: none;"&gt;正解: B&lt;/span&gt;&lt;/td&gt;
&lt;/tr&gt;
&lt;tr style="background-color: #d9f7be;"&gt;
&lt;td&gt;4. 南中高度が最も高くなるのはいつですか？&lt;/td&gt;
&lt;td&gt;A. 冬至&lt;br /&gt;
B. 夏至&lt;br /&gt;
C. 春分&lt;br /&gt;
D. 秋分&lt;br /&gt;
&lt;button class="btn btn-sm btn-primary mt-2"&gt;正解を見る&lt;/button&gt;&lt;br /&gt;
&lt;span id="answer4" class="ms-2" style="display: none;"&gt;正解: B&lt;/span&gt;&lt;/td&gt;
&lt;/tr&gt;
&lt;tr style="background-color: #ffffff;"&gt;
&lt;td&gt;5. 春分と秋分の日の昼と夜の長さはどうなりますか？&lt;/td&gt;
&lt;td&gt;A. 昼が長い&lt;br /&gt;
B. 夜が長い&lt;br /&gt;
C. 昼と夜が等しい&lt;br /&gt;
D. どちらでもない&lt;br /&gt;
&lt;button class="btn btn-sm btn-primary mt-2"&gt;正解を見る&lt;/button&gt;&lt;br /&gt;
&lt;span id="answer5" class="ms-2" style="display: none;"&gt;正解: C&lt;/span&gt;&lt;/td&gt;
&lt;/tr&gt;
&lt;tr style="background-color: #d9f7be;"&gt;
&lt;td&gt;6. 南中高度の公式で、夏至の際に加える角度は何度ですか？&lt;/td&gt;
&lt;td&gt;A. 15.4°&lt;br /&gt;
B. 23.4°&lt;br /&gt;
C. 33.4°&lt;br /&gt;
D. 43.4°&lt;br /&gt;
&lt;button class="btn btn-sm btn-primary mt-2"&gt;正解を見る&lt;/button&gt;&lt;br /&gt;
&lt;span id="answer6" class="ms-2" style="display: none;"&gt;正解: B&lt;/span&gt;&lt;/td&gt;
&lt;/tr&gt;
&lt;tr style="background-color: #ffffff;"&gt;
&lt;td&gt;7. 北半球の冬至で南中高度が小さい主な理由は？&lt;/td&gt;
&lt;td&gt;A. 地軸が垂直だから&lt;br /&gt;
B. 地軸が傾いているから&lt;br /&gt;
C. 公転速度が遅いから&lt;br /&gt;
D. 太陽が特別遠くなるから（中学レベルでは原因としない）&lt;br /&gt;
&lt;button class="btn btn-sm btn-primary mt-2"&gt;正解を見る&lt;/button&gt;&lt;br /&gt;
&lt;span id="answer7" class="ms-2" style="display: none;"&gt;正解: B&lt;/span&gt;&lt;/td&gt;
&lt;/tr&gt;
&lt;tr style="background-color: #d9f7be;"&gt;
&lt;td&gt;8. 春分の日の南中高度を計算する公式は？（北半球）&lt;/td&gt;
&lt;td&gt;A. 90° − 北緯&lt;br /&gt;
B. （90° − 北緯）＋ 23.4°&lt;br /&gt;
C. （90° − 北緯）− 23.4°&lt;br /&gt;
D. 90° ＋ 北緯&lt;br /&gt;
&lt;button class="btn btn-sm btn-primary mt-2"&gt;正解を見る&lt;/button&gt;&lt;br /&gt;
&lt;span id="answer8" class="ms-2" style="display: none;"&gt;正解: A&lt;/span&gt;&lt;/td&gt;
&lt;/tr&gt;
&lt;tr style="background-color: #ffffff;"&gt;
&lt;td&gt;9. 南中高度が低い時期に関連するのは？&lt;/td&gt;
&lt;td&gt;A. 夏至&lt;br /&gt;
B. 冬至&lt;br /&gt;
C. 春分&lt;br /&gt;
D. 秋分&lt;br /&gt;
&lt;button class="btn btn-sm btn-primary mt-2"&gt;正解を見る&lt;/button&gt;&lt;br /&gt;
&lt;span id="answer9" class="ms-2" style="display: none;"&gt;正解: B&lt;/span&gt;&lt;/td&gt;
&lt;/tr&gt;
&lt;tr style="background-color: #d9f7be;"&gt;
&lt;td&gt;10. 南半球で冬至の時期は、北半球ではどの季節ですか？&lt;/td&gt;
&lt;td&gt;A. 夏&lt;br /&gt;
B. 冬&lt;br /&gt;
C. 春&lt;br /&gt;
D. 秋&lt;br /&gt;
&lt;button class="btn btn-sm btn-primary mt-2"&gt;正解を見る&lt;/button&gt;&lt;br /&gt;
&lt;span id="answer10" class="ms-2" style="display: none;"&gt;正解: A&lt;/span&gt;&lt;/td&gt;
&lt;/tr&gt;
&lt;/tbody&gt;
&lt;/table&gt;
&lt;/div&gt;
&lt;/div&gt;
&lt;/div&gt;
&lt;p&gt;&lt;!-- まとめ --&gt;&lt;/p&gt;
&lt;h2 class="mt-4 mb-3"&gt;まとめ──公式だけでなく「イメージ」で覚える&lt;/h2&gt;
&lt;div class="card mb-4 border-0 shadow-sm"&gt;
&lt;div class="card-body"&gt;
&lt;p class="mb-3"&gt;太陽と1年の動き・南中高度の分野は、公式を丸暗記するだけでなく、&lt;br /&gt;
&lt;strong&gt;「地球がどう動いているのか」「なぜその季節になるのか」&lt;/strong&gt;というイメージとセットで覚えることが大切です。&lt;/p&gt;
&lt;ul class="mb-3"&gt;
&lt;li&gt;&lt;strong&gt;自転・公転・年周運動&lt;/strong&gt;の違いをはっきりさせる&lt;/li&gt;
&lt;li&gt;&lt;strong&gt;地軸の23.4°の傾き&lt;/strong&gt;が四季と南中高度の変化を生む、と理解する&lt;/li&gt;
&lt;li&gt;&lt;strong&gt;南中高度の3つの公式&lt;/strong&gt;（春分・秋分／夏至／冬至）を、図とセットで暗記する&lt;/li&gt;
&lt;/ul&gt;
&lt;p class="mb-0"&gt;図や地球儀を使って、「太陽の高さ」と「季節」の関係を何度もイメージすると、&lt;br /&gt;
計算問題も&lt;strong&gt;「意味が分かったうえで解ける」&lt;/strong&gt;ようになっていきます。&lt;/p&gt;
&lt;/div&gt;
&lt;/div&gt;
&lt;p&gt;&lt;!-- 四角いCTA --&gt;&lt;/p&gt;
&lt;div class="card border-0 shadow-sm mb-4" style="background-color: #e3f2fd;"&gt;
&lt;div class="card-body"&gt;
&lt;div class="row align-items-center"&gt;
&lt;div class="col-md-8"&gt;
&lt;h3 class="h5 mb-2"&gt;理科の「図形・角度」系が苦手なら、一緒にまとめませんか？&lt;/h3&gt;
&lt;p class="mb-2" style="font-size: 0.95rem;"&gt;太陽の動き・南中高度・月や星の動きなど、&lt;strong&gt;「図と角度」がからむ地学分野&lt;/strong&gt;は、&lt;br /&gt;
独学だけではつまずきやすい単元です。&lt;/p&gt;
&lt;p class="mb-0" style="font-size: 0.9rem;"&gt;当塾では、&lt;strong&gt;図の描き方・考え方の順番・公式の意味&lt;/strong&gt;まで丁寧に言語化しながら、&lt;br /&gt;
中学受験理科の得点源に変えていきます。まずはお気軽に詳細をご覧ください。&lt;/p&gt;
&lt;/div&gt;
&lt;div class="col-md-4 text-md-end text-center mt-3 mt-md-0"&gt;&lt;a class="btn btn-primary px-4 py-2" style="border-radius: 0.4rem; font-weight: bold; background-color: #1976d2; border-color: #1976d2;" href="https://rika-quest.com/kouza/"&gt;&lt;br /&gt;
理科講座の案内を見る&lt;br /&gt;
&lt;/a&gt;&lt;/div&gt;
&lt;/div&gt;
&lt;/div&gt;
&lt;/div&gt;
&lt;p&gt;&lt;!-- 追加ブロック：本文末尾の導線（ST最優先で明示） --&gt;&lt;/p&gt;
&lt;div class="card border-0 shadow-sm mb-4"&gt;
&lt;div class="card-body"&gt;
&lt;h3 class="h5 mb-2"&gt;入塾を検討する方へ：まず確認したいページ（迷わない見方）&lt;/h3&gt;
&lt;p class="mb-3" style="font-size: 0.95rem;"&gt;「この単元のつまずきが続く」「理科全体の底上げをしたい」と感じたら、次の順番で見ると判断が早くなります。&lt;/p&gt;
&lt;ol class="mb-3"&gt;
&lt;li&gt;&lt;strong&gt;開講講座&lt;/strong&gt;：どんな受講形態・単元対応ができるか（具体）&lt;/li&gt;
&lt;li&gt;&lt;strong&gt;代表挨拶&lt;/strong&gt;：指導の考え方・大切にしていること（納得感）&lt;/li&gt;
&lt;li&gt;&lt;strong&gt;会社概要&lt;/strong&gt;：運営情報の確認（安心材料）&lt;/li&gt;
&lt;/ol&gt;
&lt;div class="d-flex flex-wrap gap-2"&gt;&lt;a class="btn btn-primary" style="background-color: #1976d2; border-color: #1976d2;" href="https://rika-quest.com/kouza/"&gt;開講講座を見る&lt;/a&gt;&lt;br /&gt;
&lt;a class="btn btn-outline-secondary" href="https://rika-quest.com/greeting/"&gt;代表挨拶を見る&lt;/a&gt;&lt;br /&gt;
&lt;a class="btn btn-outline-secondary" href="https://rika-quest.com/company/"&gt;会社概要を見る&lt;/a&gt;&lt;br /&gt;
&lt;a class="btn btn-link" href="https://rika-quest.com/"&gt;トップへ戻る&lt;/a&gt;&lt;/div&gt;
&lt;/div&gt;
&lt;/div&gt;
&lt;/div&gt;
&lt;p&gt;&lt;!-- クイズ用スクリプト --&gt;&lt;br /&gt;
&lt;script&gt;
  function showAnswer(id, btn) {
    var el = document.getElementById(id);
    if (el) el.style.display = 'inline';
    if (btn) btn.style.display = 'none';
  }
&lt;/script&gt;&lt;/p&gt;
&lt;p&gt;&amp;nbsp;&lt;/p&gt;
```
</t>
  </si>
  <si>
    <t xml:space="preserve">以下のページは「スニペット整合性」（本文と title/meta/H1/冒頭文）が弱い可能性があります。
まず【本文】を確認し、想定読者・悩み・解決範囲を把握してください。
そのうえで、GSCの主要クエリ（表示回数上位）を根拠に、
「検索意図に対して、タイトル/メタ/H1/冒頭120字がズレている点」を特定し、
ズレを解消するための修正案（タイトル/メタ/H1/冒頭）を提示してください。
※本文の“大改修”は前提にしません（必要なら追記ブロックは最大1つまで）。
【URL】https://natsui-sansu-juku.com/column/h51-01/
【ページ分類】MC
【ページ分類の略語（このプロンプト内の定義）】
TP = トップページ（ホーム/サイトの入口）
SP = サービスページ（講座・コース・申込導線）
MC = メインコラム（コラム/解説/勉強法など集客記事）
SC = サブコラム（MCやSPを補強するための補助コラム※サイト定義に合わせて判断）
NW = ニュース/お知らせ（運用上は改善対象外として除外）
ST = 企業情報等のSEO対策を行わないこ固定ページ（運用上は改善対象外として除外）
- / 空欄 / 未分類 = 未分類（このスクリプトでは改善対象外として除外）
※未分類（空欄 / "-" / "未分類"）は作業対象に含めません。
【現状（スニペット要素）】
- タイトル：上から1桁・上から2桁の概数｜四捨五入の手順と概数の範囲（未満/以下・数/整数）【小5算数】 - 中学受験専門 夏井算数塾
- メタ：小5算数の「上から1桁の概数（概数 上から1桁）」を基礎から。上から2桁、1000の位・一万の位、上から1桁の概数（小数）まで、四捨五入する位の決め方を例題で整理。さらに概数の範囲（数/整数・未満/以下）も確認でき、中学受験の土台づくりに役立ちます。
- H1：H51-01　小5算数「上から1桁・2桁の概数」と四捨五入のやり方・範囲まとめ
- 冒頭120字：「上から1桁の概数」は、 左から1つだけ数字を残し 、その 1つ下の位 を見て四捨五入した「近い数」です。小数でも、 どの位で四捨五入するか を決めれば手順は同じです。 このページでは、上記の動画で解説している「概数の求め方」「概数の範囲（
【GSC主要クエリ（表示回数上位50件）】
- 概数とは｜表示7165｜CTR 0.11%｜順位1.9
- 概数｜表示3228｜CTR 0.03%｜順位1.1
- 上から二桁の概数｜表示1397｜CTR 0.21%｜順位3.4
- 上から2桁の概数とは｜表示1036｜CTR 0.10%｜順位4.3
- 上からにけたの概数とは｜表示866｜CTR 0.12%｜順位3.0
- がいすう｜表示825｜CTR 0.00%｜順位1.0
- 上から2桁の概数｜表示735｜CTR 0.00%｜順位5.5
- 上から一桁の概数｜表示682｜CTR 1.91%｜順位1.2
- 上から二桁のがい数とは｜表示659｜CTR 0.30%｜順位4.6
- 上から一桁の概数とは｜表示549｜CTR 0.36%｜順位1.2
- 概数とは 上から2 けた｜表示436｜CTR 0.92%｜順位6.9
- 上から二桁の概数とは｜表示417｜CTR 0.48%｜順位4.3
- がい数とは｜表示414｜CTR 0.00%｜順位1.0
- 四捨五入｜表示386｜CTR 0.00%｜順位1.0
- がいすうとは｜表示375｜CTR 0.27%｜順位1.9
- 概数 意味｜表示364｜CTR 0.27%｜順位2.5
- がい数｜表示333｜CTR 0.00%｜順位1.0
- 概数 上から2桁｜表示305｜CTR 0.00%｜順位3.9
- 十分の一の位までの概数とは｜表示218｜CTR 0.00%｜順位2.7
- 2桁の概数とは｜表示189｜CTR 0.00%｜順位5.5
- 二桁の概数とは｜表示172｜CTR 0.00%｜順位5.8
- 上から二桁の概数 やり方｜表示161｜CTR 0.00%｜順位6.1
- 上から1桁の概数とは｜表示152｜CTR 1.97%｜順位1.2
- 上から1桁の概数｜表示149｜CTR 2.01%｜順位2.6
- 上から2桁の概数 小数｜表示131｜CTR 0.00%｜順位3.9
- 四捨五入して上から2桁の概数｜表示127｜CTR 0.79%｜順位7.9
- 上からにけたの概数｜表示126｜CTR 0.00%｜順位3.9
- 上から一桁の概数 小数｜表示125｜CTR 3.20%｜順位1.2
- 上から1桁の概数 小数｜表示119｜CTR 5.04%｜順位1.2
- 上から二桁の概数 小数｜表示114｜CTR 0.00%｜順位3.7
- 上から2けたのがい数とは｜表示110｜CTR 0.00%｜順位1.7
- 千の位までの概数｜表示109｜CTR 0.00%｜順位1.0
- 小数点第一位｜表示107｜CTR 0.00%｜順位1.0
- 概数って何｜表示100｜CTR 0.00%｜順位1.2
- ガイ数とは｜表示98｜CTR 0.00%｜順位1.0
- 一桁の概数とは｜表示93｜CTR 2.15%｜順位1.2
- 上から2桁のがい数とは｜表示88｜CTR 0.00%｜順位2.0
- 概数とは 小4｜表示82｜CTR 0.00%｜順位1.0
- 概数とは 上から 2 けた｜表示72｜CTR 0.00%｜順位6.8
- 概数の求め方｜表示65｜CTR 0.00%｜順位4.2
- 概数とは？｜表示64｜CTR 0.00%｜順位2.2
- ガイ数｜表示62｜CTR 0.00%｜順位1.2
- 概数と 四捨五入 の違い｜表示62｜CTR 0.00%｜順位7.1
- 概数とは 四捨五入｜表示61｜CTR 0.00%｜順位3.0
- 10分の1の位までの概数｜表示60｜CTR 0.00%｜順位2.9
- 一の位の概数とは｜表示60｜CTR 0.00%｜順位7.5
- 一の位を四捨五入｜表示56｜CTR 0.00%｜順位2.2
- 上から２桁の概数｜表示56｜CTR 0.00%｜順位7.5
- 2桁の概数｜表示54｜CTR 0.00%｜順位5.4
- 概数意味｜表示54｜CTR 0.00%｜順位2.9
【参考：代表語（自動抽出）】概数とは
【出力（必ずこの順）】
1) 本文の要約（想定読者・悩み・解決）
2) 検索意図の整理（主要クエリから2〜3パターン）
3) 不一致の指摘（タイトル/メタ/H1/冒頭のどこがズレているか）
4) 修正方針（“どの意図に寄せるか”を1つに決める）
5) 修正案（すべてコードブロック）
   - タイトル案3つ（全角35字前後＋56字以上の網羅型を1つ）
   - メタ案3つ（全角90字前後）
   - H1案2つ
   - 冒頭120字（2案：&lt;p&gt;で開始）
【禁則ワード（シート連動）】
以下の【禁則ワード】は、タイトル/メタ/導入文/見出し/本文のいずれにも原則使用しないでください。
言い換えが必要な場合は、自然な日本語に置換してください。
【禁則ワード】
- 崩れ
- 型
- 迷い
- 保留
- 固定
- 手順
- 立て直
- 最短
- 結論だけ
- 乱れ
- 三点確認
- 内部リンク
- 導線
- 設計
- 刺
- まず結論
- 整え
- 押し付けない案内
- 統一
- 次の一手
- 失点
- 確定
- サブコラム
- 30秒
- 1分
- CV
- 網羅
【本文】
```html
&lt;p&gt;&lt;!-- SAPIX5年「概数・分数小数」授業前ポイント解説 固定ページ用本文ここから --&gt;&lt;/p&gt;
&lt;p&gt;&lt;iframe title="H51-01　数の性質【サピックスの算数を15分で授業してみた】" src="https://www.youtube.com/embed/IBxrvxQytKM?feature=oembed" width="750" height="422" frameborder="0" allowfullscreen="allowfullscreen"&gt;&lt;/iframe&gt;&lt;/p&gt;
&lt;p&gt;&amp;nbsp;&lt;/p&gt;
&lt;p&gt;「上から1桁の概数」は、&lt;strong&gt;左から1つだけ数字を残し&lt;/strong&gt;、その&lt;strong&gt;1つ下の位&lt;/strong&gt;を見て四捨五入した「近い数」です。小数でも、&lt;strong&gt;どの位で四捨五入するか&lt;/strong&gt;を決めれば手順は同じです。&lt;/p&gt;
&lt;p&gt;このページでは、上記の動画で解説している「概数の求め方」「概数の範囲（数／整数・未満／以下）」「分数・小数を利用した問題」について、要点を整理してお伝えします。対象は、SAPIX（サピックス）に通う小学5年生で算数が苦手な生徒さんを想定していますが、他塾生の方にとっても授業前の予習・基本事項の確認として活用していただける内容です。&lt;/p&gt;
&lt;p&gt;SAPIX小5算数の他単元も含めて、授業前後の押さえどころをまとめて確認したい場合は、&lt;a href="https://natsui-sansu-juku.com/column/sapix-15/"&gt;サピックス小5算数 15分まとめ（全体像はこちら）&lt;/a&gt;もあわせてご覧ください。&lt;/p&gt;
&lt;h2&gt;本動画の概要&lt;/h2&gt;
&lt;h3&gt;動画のねらい&lt;/h3&gt;
&lt;blockquote&gt;&lt;p&gt;この動画は、サピックスに通塾している小学５年生で、算数が苦手な生徒さん向けに&lt;strong&gt;「授業に入る前に見ておいてほしいポイント」&lt;/strong&gt;をまとめた内容です。重要な部分だけを絞ったコンパクトな講義となっていますので、基本事項の復習にご活用いただければ幸いです。&lt;/p&gt;
&lt;p&gt;※本動画は、サピックスで使用されているテキストそのものの解説ではありません。あらかじめご了承ください。&lt;/p&gt;&lt;/blockquote&gt;
&lt;p&gt;動画で扱っている主な内容は次の3つです。&lt;/p&gt;
&lt;ul&gt;
&lt;li&gt;１．概数の求め方（四捨五入の基本）&lt;/li&gt;
&lt;li&gt;２．概数の範囲のとらえ方（「未満」と「以下」に注意）&lt;/li&gt;
&lt;li&gt;３．分数・小数を利用した応用問題（大きさ比べ・計算の工夫）&lt;/li&gt;
&lt;/ul&gt;
&lt;p&gt;ここからは、それぞれのポイントを紙の学習でも見返しやすいように整理していきます。&lt;/p&gt;
&lt;h2&gt;１．概数の求め方（四捨五入の基本）&lt;/h2&gt;
&lt;h3&gt;四捨五入のルール&lt;/h3&gt;
&lt;p&gt;概数の基本は、まず&lt;strong&gt;四捨五入のルール&lt;/strong&gt;を正確に覚えることです。&lt;/p&gt;
&lt;ul&gt;
&lt;li&gt;&lt;strong&gt;0～4：切り捨て&lt;/strong&gt;（その位の数字は変えず、下の位をすべて0にする）&lt;/li&gt;
&lt;li&gt;&lt;strong&gt;5～9：切り上げ&lt;/strong&gt;（その位の数字を1大きくして、下の位をすべて0にする）&lt;/li&gt;
&lt;/ul&gt;
&lt;p&gt;このルールを「なんとなく」ではなく、&lt;strong&gt;はっきり言葉で説明できる状態&lt;/strong&gt;にしておくと、桁が大きくなってもミスが減ります。&lt;/p&gt;
&lt;h3&gt;千の位で四捨五入するときの考え方&lt;/h3&gt;
&lt;p&gt;「千の位で四捨五入する」というのは、&lt;/p&gt;
&lt;ul&gt;
&lt;li&gt;&lt;strong&gt;千の位の数字を見て、切り上げ／切り捨てを決める&lt;/strong&gt;&lt;/li&gt;
&lt;li&gt;答えは&lt;strong&gt;千の位より上の位&lt;/strong&gt;（この場合は&lt;strong&gt;1万の位まで&lt;/strong&gt;）で表す&lt;/li&gt;
&lt;/ul&gt;
&lt;p&gt;具体的なイメージ：&lt;/p&gt;
&lt;ul&gt;
&lt;li&gt;例：&lt;strong&gt;12,300 を千の位で四捨五入&lt;/strong&gt;&lt;br /&gt;
→ 千の位は「2」、その下の位（百の位）は「3」なので 0～4 に該当 ⇒ &lt;strong&gt;切り捨て&lt;/strong&gt;&lt;br /&gt;
→ 答え：&lt;strong&gt;12,000&lt;/strong&gt;&lt;/li&gt;
&lt;li&gt;例：&lt;strong&gt;12,800 を千の位で四捨五入&lt;/strong&gt;&lt;br /&gt;
→ 千の位は「2」、その下の位（百の位）は「8」なので 5～9 に該当 ⇒ &lt;strong&gt;切り上げ&lt;/strong&gt;&lt;br /&gt;
→ 答え：&lt;strong&gt;13,000&lt;/strong&gt;&lt;/li&gt;
&lt;/ul&gt;
&lt;p&gt;ポイントは、&lt;/p&gt;
&lt;ul&gt;
&lt;li&gt;「どの位で四捨五入するのか」を必ず確認する&lt;/li&gt;
&lt;li&gt;「見るのはその一つ下の位」であることを意識する&lt;/li&gt;
&lt;/ul&gt;
&lt;h2&gt;２．概数の範囲の考え方&lt;/h2&gt;
&lt;h3&gt;切り上げのときは「範囲」が特に間違えやすい&lt;/h3&gt;
&lt;p&gt;概数の範囲を答える問題では、&lt;strong&gt;切り上げのときの下限・上限&lt;/strong&gt;をよく間違えてしまいます。&lt;/p&gt;
&lt;p&gt;例えば、「千の位で四捨五入して 13,000 になる数の範囲」を考えるとき、&lt;/p&gt;
&lt;ul&gt;
&lt;li&gt;&lt;strong&gt;下限（スタート）は 12,500&lt;/strong&gt;&lt;/li&gt;
&lt;li&gt;&lt;strong&gt;上限（ゴール）は 13,499…&lt;/strong&gt;（13,500 以上は 14,000 に四捨五入される）&lt;/li&gt;
&lt;/ul&gt;
&lt;p&gt;というように、「どこからどこまでがその概数に丸められるのか」を丁寧に確認する必要があります。&lt;/p&gt;
&lt;h3&gt;「数」と「整数」で範囲が変わる&lt;/h3&gt;
&lt;p&gt;もう一つ注意したいのが、問題文に出てくる&lt;strong&gt;「数」と「整数」&lt;/strong&gt;という言葉の違いです。&lt;/p&gt;
&lt;ul&gt;
&lt;li&gt;&lt;strong&gt;「数」の場合：&lt;/strong&gt; 小数も含めたすべての数を考える&lt;/li&gt;
&lt;li&gt;&lt;strong&gt;「整数」の場合：&lt;/strong&gt; 1, 2, 3, … のように&lt;strong&gt;小数を含まない数だけ&lt;/strong&gt;を考える&lt;/li&gt;
&lt;/ul&gt;
&lt;p&gt;この違いによって、&lt;/p&gt;
&lt;ul&gt;
&lt;li&gt;&lt;strong&gt;「未満」なのか「以下」なのか&lt;/strong&gt;&lt;/li&gt;
&lt;li&gt;どこまでの数を数え上げるのか&lt;/li&gt;
&lt;/ul&gt;
&lt;p&gt;が変わってきます。&lt;/p&gt;
&lt;h3&gt;「未満」と「以下」の違い&lt;/h3&gt;
&lt;p&gt;範囲を表すときに出てくる&lt;strong&gt;「未満」と「以下」&lt;/strong&gt;も、混同しないように整理しておきましょう。&lt;/p&gt;
&lt;ul&gt;
&lt;li&gt;&lt;strong&gt;「未満」：&lt;/strong&gt; その数を&lt;strong&gt;ふくまない&lt;/strong&gt;&lt;/li&gt;
&lt;li&gt;&lt;strong&gt;「以下」：&lt;/strong&gt; その数を&lt;strong&gt;ふくむ&lt;/strong&gt;&lt;/li&gt;
&lt;/ul&gt;
&lt;p&gt;例えば、&lt;/p&gt;
&lt;ul&gt;
&lt;li&gt;「100未満の整数」… 1〜99 まで&lt;/li&gt;
&lt;li&gt;「100以下の整数」… 1〜100 まで&lt;/li&gt;
&lt;/ul&gt;
&lt;p&gt;概数の範囲を求める問題では、&lt;/p&gt;
&lt;ul&gt;
&lt;li&gt;「数」か「整数」か&lt;/li&gt;
&lt;li&gt;「未満」か「以下」か&lt;/li&gt;
&lt;/ul&gt;
&lt;p&gt;をしっかり読み分けることが、&lt;strong&gt;ケアレスミスを防ぐポイント&lt;/strong&gt;です。&lt;/p&gt;
&lt;h2&gt;３．分数・小数を利用した問題&lt;/h2&gt;
&lt;h3&gt;基本は「小数にそろえて比べる」&lt;/h3&gt;
&lt;p&gt;分数や小数の大きさ比べの問題では、まずは次の手順を基本にします。&lt;/p&gt;
&lt;ul&gt;
&lt;li&gt;分数と小数が混ざっているときは、&lt;strong&gt;小数にそろえて比べる&lt;/strong&gt;&lt;/li&gt;
&lt;li&gt;必要に応じて、分母をそろえる・小数第何位まで見るかを意識する&lt;/li&gt;
&lt;/ul&gt;
&lt;p&gt;ただし、すべてを小数に直すと&lt;strong&gt;かえって計算が複雑になる場合&lt;/strong&gt;もあります。そのときは、&lt;/p&gt;
&lt;ul&gt;
&lt;li&gt;&lt;strong&gt;分母をそろえて分数のまま比較・計算する&lt;/strong&gt;&lt;/li&gt;
&lt;li&gt;途中計算だけ分数・小数を使い分けるなど、&lt;strong&gt;「計算しやすさ」を優先して方法を選ぶ&lt;/strong&gt;&lt;/li&gt;
&lt;/ul&gt;
&lt;p&gt;どの形にそろえるとスムーズに計算できるかを意識することが、分数・小数の問題を解くうえでの大切なポイントです。&lt;/p&gt;
&lt;p&gt;動画では、こうした「どこまで小数にそろえるか」「どの段階で分数のまま扱うか」といった&lt;strong&gt;実践的な判断のしかた&lt;/strong&gt;についても触れています。&lt;/p&gt;
&lt;h2&gt;サピックス5年生向けの活用方法&lt;/h2&gt;
&lt;h3&gt;「授業に入る前の確認用」として使う&lt;/h3&gt;
&lt;p&gt;この動画は、特に次のようなお子さんを想定して作られています。&lt;/p&gt;
&lt;ul&gt;
&lt;li&gt;サピックスの算数の授業についていくのが不安&lt;/li&gt;
&lt;li&gt;テキストの問題に入る前に、&lt;strong&gt;基本事項だけ先におさらいしておきたい&lt;/strong&gt;&lt;/li&gt;
&lt;li&gt;概数・分数・小数の単元で、&lt;strong&gt;どこを大事にすればよいか分からない&lt;/strong&gt;&lt;/li&gt;
&lt;/ul&gt;
&lt;p&gt;おすすめの使い方：&lt;/p&gt;
&lt;ul&gt;
&lt;li&gt;塾の授業の&lt;strong&gt;前日〜当日&lt;/strong&gt;に動画を1回見る&lt;/li&gt;
&lt;li&gt;見ながら、気になったポイントをノートにメモする&lt;/li&gt;
&lt;li&gt;授業後に、&lt;strong&gt;テキストの間違えた問題と動画の内容を照らし合わせる&lt;/strong&gt;&lt;/li&gt;
&lt;/ul&gt;
&lt;p&gt;こうしたサイクルを回すことで、&lt;strong&gt;「なんとなく授業を受ける」状態から、「ポイントを意識して授業を受ける」状態へ&lt;/strong&gt;変えていくことができます。&lt;/p&gt;
&lt;h2&gt;当塾でのSAPIX対策について&lt;/h2&gt;
&lt;h3&gt;SAPIX算数の特徴と、当塾でのサポート&lt;/h3&gt;
&lt;p&gt;SAPIXの算数は、&lt;strong&gt;思考力・読解力・処理スピード&lt;/strong&gt;が総合的に問われるカリキュラムになっており、得意不得意の差が出やすい単元も多く含まれています。&lt;/p&gt;
&lt;p&gt;当塾では、&lt;/p&gt;
&lt;ul&gt;
&lt;li&gt;単元ごとの&lt;strong&gt;「つまずきやすいポイント」&lt;/strong&gt;を事前に整理&lt;/li&gt;
&lt;li&gt;動画や演習を通じて、&lt;strong&gt;授業前後のフォロー&lt;/strong&gt;を行う&lt;/li&gt;
&lt;li&gt;お子さんの理解度に合わせて、&lt;strong&gt;基本〜応用までのステップアップ&lt;/strong&gt;をサポート&lt;/li&gt;
&lt;/ul&gt;
&lt;p&gt;といった形で、SAPIX算数の学習をバックアップしています。&lt;/p&gt;
&lt;p&gt;詳しくは、以下のページもあわせてご覧ください。&lt;/p&gt;
&lt;ul&gt;
&lt;li&gt;SAPIXの特徴については&lt;strong&gt;&lt;a href="https://natsui-sansu-juku.com/sapix-2/" target="_blank" rel="noopener noreferrer"&gt;コチラ&lt;/a&gt;&lt;/strong&gt;&lt;/li&gt;
&lt;li&gt;当塾でのSAPIX対策については&lt;strong&gt;&lt;a href="https://natsui-sansu-juku.com/sapix/" target="_blank" rel="noopener noreferrer"&gt;コチラ&lt;/a&gt;&lt;/strong&gt;&lt;/li&gt;
&lt;/ul&gt;
&lt;h2&gt;まとめ&lt;/h2&gt;
&lt;p&gt;この動画およびページで押さえておきたいポイントを整理します。&lt;/p&gt;
&lt;ul&gt;
&lt;li&gt;&lt;strong&gt;概数の求め方：&lt;/strong&gt;四捨五入は「0〜4切り捨て」「5〜9切り上げ」。どの位で四捨五入するかを必ず意識する。&lt;/li&gt;
&lt;li&gt;&lt;strong&gt;概数の範囲：&lt;/strong&gt;切り上げのときの範囲設定は特に間違えやすい。「数」と「整数」、「未満」と「以下」の違いを正しく理解する。&lt;/li&gt;
&lt;li&gt;&lt;strong&gt;分数・小数の問題：&lt;/strong&gt;基本は小数にそろえて比べるが、場合によっては分数のまま計算した方が効率的なこともある。&lt;/li&gt;
&lt;li&gt;&lt;strong&gt;サピックス5年生の学習：&lt;/strong&gt;授業に入る前に動画でポイントを押さえておくことで、授業内容の理解がスムーズになり、復習もしやすくなる。&lt;/li&gt;
&lt;li&gt;&lt;strong&gt;当塾の役割：&lt;/strong&gt;動画・対面指導・演習を組み合わせて、SAPIX算数の「分かる」「できる」を支える。&lt;/li&gt;
&lt;/ul&gt;
&lt;p&gt;「概数」「範囲」「分数・小数」は、この先の単元でも何度も登場する&lt;strong&gt;土台となる内容&lt;/strong&gt;です。動画とあわせて何度も見返し、確かな理解につなげていきましょう。&lt;/p&gt;
&lt;p&gt;&lt;!-- SAPIX5年「概数・分数小数」授業前ポイント解説 固定ページ用本文ここまで --&gt;&lt;/p&gt;
&lt;p&gt;&lt;!-- [ /.socialSet ] --&gt;&lt;/p&gt;
&lt;div style="border: 1px solid rgba(22,163,74,.25); background: rgba(22,163,74,.06); border-radius: 14px; padding: 14px 14px; margin: 18px 0;"&gt;
&lt;div style="margin: 0 0 6px; font-weight: 900; color: #111827; font-size: 1.05rem; line-height: 1.4;"&gt;外部の力を使うべきか迷っている方へ&lt;/div&gt;
&lt;p style="margin: 0 0 10px; color: #6b7280; font-size: .92rem; line-height: 1.7;"&gt;※状況を整理するための判断材料です。&lt;/p&gt;
&lt;ul style="margin: 0 0 12px; padding-left: 18px; color: #111827; line-height: 1.7;"&gt;
&lt;li style="margin: 0 0 6px;"&gt;授業を聴いて帰ってきたはずだが、翌日に残らない&lt;/li&gt;
&lt;li style="margin: 0 0 6px;"&gt;宿題と直しが回らず、積み残し化している&lt;/li&gt;
&lt;li style="margin: 0 0 0;"&gt;後手に回りすぎて、何から手を付けるべきか分からない&lt;/li&gt;
&lt;/ul&gt;
&lt;div style="display: flex; flex-wrap: wrap; gap: 10px;"&gt;&lt;a style="display: inline-flex; align-items: center; justify-content: center; text-decoration: none; font-weight: 900; border-radius: 12px; padding: 10px 12px; background: #16a34a; color: #ffffff;" href="https://natsui-sansu-juku.com/column/kobetsu_mayoi_judge/"&gt;&lt;br /&gt;
判断材料を見る&lt;br /&gt;
&lt;/a&gt;&lt;br /&gt;
&lt;a style="display: inline-flex; align-items: center; justify-content: center; text-decoration: none; font-weight: 900; border-radius: 12px; padding: 10px 12px; background: #ffffff; color: #0f7a35; border: 1px solid rgba(22,163,74,.55);" href="https://natsui-sansu-juku.com/inquiry/"&gt;&lt;br /&gt;
相談する&lt;br /&gt;
&lt;/a&gt;&lt;/div&gt;
&lt;/div&gt;
&lt;div class="ns-cta2" style="margin:18px 0; padding:14px 14px 12px; border:1px solid rgba(0,0,0,.12); border-radius:14px; background:#fbfbfb;"&gt;
&lt;p style="margin:0 0 10px; font-weight:800;"&gt;算数の個別指導をご検討の方へ&lt;/p&gt;
&lt;div style="display:flex; flex-wrap:wrap; gap:10px;"&gt;
    &lt;a href="https://natsui-sansu-juku.com/kobetsu_online/"
       style="display:inline-flex; align-items:center; justify-content:center; text-decoration:none; font-weight:900; border-radius:12px; padding:10px 12px; background:#16a34a; color:#ffffff;"&gt;&lt;br /&gt;
      オンライン1対1を見る&lt;br /&gt;
    &lt;/a&gt;&lt;br /&gt;
    &lt;a href="https://natsui-sansu-juku.com/kobetsu/"
       style="display:inline-flex; align-items:center; justify-content:center; text-decoration:none; font-weight:900; border-radius:12px; padding:10px 12px; background:#f0fdf4; color:#0f7a35; border:1px solid rgba(22,163,74,.55);"&gt;&lt;br /&gt;
      教室1対1を見る&lt;br /&gt;
    &lt;/a&gt;
  &lt;/div&gt;
&lt;/div&gt;
```
</t>
  </si>
  <si>
    <t xml:space="preserve">以下のページは「スニペット整合性」（本文と title/meta/H1/冒頭文）が弱い可能性があります。
まず【本文】を確認し、想定読者・悩み・解決範囲を把握してください。
そのうえで、GSCの主要クエリ（表示回数上位）を根拠に、
「検索意図に対して、タイトル/メタ/H1/冒頭120字がズレている点」を特定し、
ズレを解消するための修正案（タイトル/メタ/H1/冒頭）を提示してください。
※本文の“大改修”は前提にしません（必要なら追記ブロックは最大1つまで）。
【URL】https://koten-kakitsubata.jp/blog/direction/
【ページ分類】MC
【ページ分類の略語（このプロンプト内の定義）】
TP = トップページ（ホーム/サイトの入口）
SP = サービスページ（講座・コース・申込導線）
MC = メインコラム（コラム/解説/勉強法など集客記事）
SC = サブコラム（MCやSPを補強するための補助コラム※サイト定義に合わせて判断）
NW = ニュース/お知らせ（運用上は改善対象外として除外）
ST = 企業情報等のSEO対策を行わないこ固定ページ（運用上は改善対象外として除外）
- / 空欄 / 未分類 = 未分類（このスクリプトでは改善対象外として除外）
※未分類（空欄 / "-" / "未分類"）は作業対象に含めません。
【現状（スニペット要素）】
- タイトル：十二支（干支）の方角一覧｜子=北・卯=東・午=南・酉=西／艮（丑寅）ほか図解【古文】
- メタ：十二支の方角は、子=北・卯=東・午=南・酉=西。中間は艮（丑寅）=北東、巽（辰巳）=南東、坤（未申）=南西、乾（戌亥）=北西。鬼門・裏鬼門まで一覧＋図で一気に整理できます。
- H1：古典の方角と十二支の覚え方──古文に出る昔の方角の言い方を一気に整理【高校古文】
- 冒頭120字：古典の文章には、現代の私たちから見ると一見不思議な「方角の言い方」や「鬼門」「艮（うしとら）」といった表現がたびたび登場します。これらはすべて、 十二支と方角の結びつき を知っていることが前提になっています。 この記事では、動画の内容をもと
【GSC主要クエリ（表示回数上位50件）】
- 干支 方角｜表示1079｜CTR 1.58%｜順位1.1
- 丑寅の方角｜表示938｜CTR 0.11%｜順位3.5
- 十二支 方角｜表示738｜CTR 2.03%｜順位2.4
- 方角｜表示644｜CTR 0.16%｜順位5.1
- 北西｜表示482｜CTR 0.00%｜順位1.1
- 辰巳の方角｜表示390｜CTR 1.28%｜順位2.1
- 方角の見方｜表示342｜CTR 0.29%｜順位1.2
- 十二支 西｜表示324｜CTR 0.31%｜順位1.9
- 乾｜表示314｜CTR 0.00%｜順位1.5
- 酉の方角｜表示293｜CTR 0.34%｜順位1.3
- 12方位｜表示248｜CTR 0.40%｜順位6.1
- 干支方角｜表示244｜CTR 0.82%｜順位1.1
- 干支の方角｜表示236｜CTR 0.42%｜順位1.1
- 今年の干支の方角｜表示234｜CTR 0.00%｜順位2.8
- 乾 方角｜表示230｜CTR 0.87%｜順位1.8
- 方角 読み方｜表示229｜CTR 0.44%｜順位5.1
- 方角 干支｜表示222｜CTR 0.45%｜順位4.9
- 干支方位｜表示217｜CTR 0.92%｜順位4.9
- 子丑寅卯辰巳午未申酉戌亥 覚え方｜表示214｜CTR 0.47%｜順位1.2
- 干支 方位｜表示213｜CTR 0.47%｜順位4.7
- 辰巳 方角｜表示197｜CTR 0.51%｜順位2.2
- 十二支 方角 鬼門｜表示190｜CTR 1.58%｜順位4.4
- 古方位｜表示186｜CTR 1.08%｜順位3.9
- 十二支で表す 南東の方角｜表示175｜CTR 0.00%｜順位1.3
- 鬼門 干支｜表示167｜CTR 0.00%｜順位9.3
- うしとら｜表示162｜CTR 1.23%｜順位1.7
- 方角 十二支｜表示161｜CTR 1.24%｜順位4.4
- 方角読み方｜表示156｜CTR 0.00%｜順位5.0
- 艮｜表示151｜CTR 0.66%｜順位1.0
- 東の方角｜表示148｜CTR 0.00%｜順位3.5
- 東 方角｜表示146｜CTR 0.00%｜順位1.8
- 南東の方角｜表示136｜CTR 0.00%｜順位1.0
- 巳午 方角｜表示131｜CTR 0.00%｜順位1.1
- 辰巳の方角とは｜表示128｜CTR 0.78%｜順位1.3
- 艮 意味｜表示125｜CTR 0.80%｜順位1.5
- 乾の方角｜表示120｜CTR 5.00%｜順位1.2
- 十二支方角｜表示120｜CTR 0.00%｜順位2.4
- 午 方角｜表示119｜CTR 0.84%｜順位1.5
- 丑寅 方角｜表示115｜CTR 0.00%｜順位4.5
- 十二支方位 調べ方｜表示113｜CTR 3.54%｜順位1.2
- 十二支 方位｜表示108｜CTR 5.56%｜順位4.4
- 方角 漢字｜表示108｜CTR 0.00%｜順位1.6
- 十二支で表した方角の南東｜表示106｜CTR 0.00%｜順位1.2
- 丑寅の方角とは｜表示105｜CTR 0.00%｜順位4.2
- 巳午の方角｜表示105｜CTR 0.00%｜順位1.1
- 十二支方位｜表示101｜CTR 0.99%｜順位4.6
- 十二支で南東の方角｜表示99｜CTR 0.00%｜順位1.1
- 艮 巽 坤 乾｜表示99｜CTR 0.00%｜順位4.3
- 12支 方角｜表示97｜CTR 1.03%｜順位1.7
- 南南東 干支｜表示96｜CTR 0.00%｜順位8.9
【参考：代表語（自動抽出）】干支
【出力（必ずこの順）】
1) 本文の要約（想定読者・悩み・解決）
2) 検索意図の整理（主要クエリから2〜3パターン）
3) 不一致の指摘（タイトル/メタ/H1/冒頭のどこがズレているか）
4) 修正方針（“どの意図に寄せるか”を1つに決める）
5) 修正案（すべてコードブロック）
   - タイトル案3つ（全角35字前後＋56字以上の網羅型を1つ）
   - メタ案3つ（全角90字前後）
   - H1案2つ
   - 冒頭120字（2案：&lt;p&gt;で開始）
【禁則ワード（シート連動）】
以下の【禁則ワード】は、タイトル/メタ/導入文/見出し/本文のいずれにも原則使用しないでください。
言い換えが必要な場合は、自然な日本語に置換してください。
【禁則ワード】
- 崩れ
- 型
- 迷い
- 保留
- 固定
- 手順
- 立て直
- 最短
- 結論だけ
- 乱れ
- 三点確認
- 内部リンク
- 導線
- 設計
- 刺
- まず結論
- 整え
- 押し付けない案内
- 統一
- 次の一手
- 失点
- 確定
- サブコラム
- 30秒
- 1分
- CV
- 網羅
【本文】
```html
&lt;p&gt;&amp;nbsp;&lt;/p&gt;
&lt;p&gt;古典の文章には、現代の私たちから見ると一見不思議な「方角の言い方」や「鬼門」「艮（うしとら）」といった表現がたびたび登場します。これらはすべて、&lt;strong&gt;十二支と方角の結びつき&lt;/strong&gt;を知っていることが前提になっています。&lt;br /&gt;
この記事では、動画の内容をもとに、十二支と方角の関係、鬼門・桃太郎との関連までを整理し、&lt;strong&gt;古文読解のための古典常識&lt;/strong&gt;として分かりやすく解説します。&lt;/p&gt;
&lt;p&gt;&lt;iframe title="YouTube video player" src="https://www.youtube.com/embed/CxipTVe1gaA" width="560" height="315" frameborder="0" allowfullscreen="allowfullscreen"&gt;&lt;/iframe&gt;&lt;/p&gt;
&lt;hr /&gt;
&lt;h2&gt;十二支と方角の基本&lt;/h2&gt;
&lt;h3&gt;十二支は「年」だけでなく、多用途に使われる&lt;/h3&gt;
&lt;p&gt;皆さんご存知の「十二支」は、本来&lt;strong&gt;さまざまなものを表すための記号体系&lt;/strong&gt;です。&lt;/p&gt;
&lt;ul&gt;
&lt;li&gt;年（干支）… 例：今年は戌年／卯年 など &lt;span style="color: #0000ff;"&gt;（現代で一番身近な使い方）&lt;/span&gt;&lt;/li&gt;
&lt;li&gt;時刻&lt;/li&gt;
&lt;li&gt;日付&lt;/li&gt;
&lt;li&gt;方角&lt;/li&gt;
&lt;/ul&gt;
&lt;p&gt;本記事で扱うのは、特に&lt;strong&gt;「十二支が方角を表す場合」&lt;/strong&gt;です。古文・古典常識の世界では、方角を十二支で述べることがしばしばあります。&lt;/p&gt;
&lt;hr /&gt;
&lt;h2&gt;十二支が示す基本方角&lt;/h2&gt;
&lt;h3&gt;子・午・卯・酉と方角の対応&lt;/h3&gt;
&lt;p&gt;十二支を方角として使うときは、&lt;strong&gt;北を起点に時計回り&lt;/strong&gt;に配置していきます。&lt;/p&gt;
&lt;ul&gt;
&lt;li&gt;北 … 子（ね）の方角&lt;/li&gt;
&lt;li&gt;東 … 卯（う）の方角&lt;/li&gt;
&lt;li&gt;南 … 午（うま）の方角&lt;/li&gt;
&lt;li&gt;西 … 酉（とり）の方角&lt;/li&gt;
&lt;/ul&gt;
&lt;p&gt;このとき、北（子）から南（午）に向かって引いた線を&lt;strong&gt;子午線（しごせん）&lt;/strong&gt;と呼びます。&lt;/p&gt;
&lt;blockquote&gt;&lt;p&gt;地球儀に、北から南に向かって引く線を子午線と言いますが、子の方角から午の方角に線を引いたから子午線な訳です。&lt;/p&gt;&lt;/blockquote&gt;
&lt;p&gt;このように、&lt;strong&gt;十二支と方角の対応は、地理用語・地名・建築&lt;/strong&gt;などさまざまな場面に顔を出しています。&lt;br /&gt;
&lt;!-- 大学受験対策（古典専門塾かきつばた） --&gt;&lt;/p&gt;
&lt;div style="border: 2px solid #2e7d32; background-color: #f1f8e9; padding: 10px 12px; display: flex; align-items: flex-start; justify-content: flex-start; margin-bottom: 10px;"&gt;
&lt;p&gt;&lt;img decoding="async" style="width: 70px; height: auto; margin-right: 10px; flex-shrink: 0;" src="http://koten-kakitsubata.jp/wp-content/uploads/2023/03/logo.jpg" alt="古典専門塾かきつばたのロゴ" /&gt;&lt;/p&gt;
&lt;div style="text-align: left; flex: 1;"&gt;
&lt;p style="margin: 5px 0; font-size: 14px; line-height: 1.6;"&gt;【大学受験古典対策】：&lt;br /&gt;
共通テストから難関大の個別試験まで視野に入れ、&lt;strong&gt;読解・文法・語彙をまとめて鍛える個別カリキュラム&lt;/strong&gt;です。&lt;br /&gt;
志望校の過去問分析をもとに、頻出テーマの長文読解と記述答案の添削を繰り返し、&lt;strong&gt;入試本番で得点源になる古典力&lt;/strong&gt;を仕上げていきます。&lt;/p&gt;
&lt;p&gt;&lt;a style="background-color: #2e7d32; color: #ffffff; padding: 5px 10px; text-align: center; text-decoration: none; display: inline-block; font-size: 14px;" href="https://koten-kakitsubata.jp/enter-exam/"&gt;&lt;br /&gt;
詳細を見る&lt;br /&gt;
&lt;/a&gt;&lt;/p&gt;
&lt;/div&gt;
&lt;/div&gt;
&lt;h3&gt;十二支と角度のイメージ&lt;/h3&gt;
&lt;p&gt;円を12等分すると、1つあたり30°になります。&lt;/p&gt;
&lt;ul&gt;
&lt;li&gt;子の方角 … 0°（北）&lt;/li&gt;
&lt;li&gt;丑の方角 … 30°&lt;/li&gt;
&lt;li&gt;寅の方角 … 60°&lt;/li&gt;
&lt;li&gt;卯の方角 … 90°（東）&lt;/li&gt;
&lt;/ul&gt;
&lt;p&gt;しかし、日常生活で「30°の方角へ」や「一時の方向へ」といった言い方を使うのは、古文の世界でも扱いづらかったため、&lt;strong&gt;中間の方角には別の名前&lt;/strong&gt;が付けられました。&lt;/p&gt;
&lt;hr /&gt;
&lt;h2&gt;艮・巽・坤・乾：十二支から生まれた中間方角&lt;/h2&gt;
&lt;p&gt;&lt;img decoding="async" loading="lazy" class="alignnone size-medium wp-image-391" src="http://koten-kakitsubata.jp/wp-content/uploads/2023/03/方角-300x300.jpg" alt="十二支を方角に割り当てた円形図。北が子、東が卯、南が午、西が酉を指し、鬼門や艮などの特定の方角が示されている。" width="300" height="300" srcset="https://koten-kakitsubata.jp/wp-content/uploads/2023/03/方角-300x300.jpg 300w, https://koten-kakitsubata.jp/wp-content/uploads/2023/03/方角-150x150.jpg 150w, https://koten-kakitsubata.jp/wp-content/uploads/2023/03/方角.jpg 425w" sizes="(max-width: 300px) 100vw, 300px" /&gt;&lt;/p&gt;
&lt;h3&gt;艮（うしとら）：北東の方角&lt;/h3&gt;
&lt;p&gt;子（北）と卯（東）のちょうど中間、45°の方角が&lt;strong&gt;北東&lt;/strong&gt;です。ここを古典では&lt;/p&gt;
&lt;ul&gt;
&lt;li&gt;&lt;strong&gt;艮（うしとら）の方角&lt;/strong&gt;&lt;/li&gt;
&lt;li&gt;丑寅（うしとら）の方角&lt;/li&gt;
&lt;/ul&gt;
&lt;p&gt;と呼びます。&lt;/p&gt;
&lt;blockquote&gt;&lt;p&gt;こちらの字、良いという字の上の点が付かないもの、「こん」と読むんですが、これで「うしとら」と読みます。別に書ける必要は全くないですが、読めるぐらいにはして下さい。&lt;/p&gt;&lt;/blockquote&gt;
&lt;p&gt;漢字の細かい書き方まで覚える必要はありませんが、&lt;strong&gt;「艮＝丑寅＝北東」&lt;/strong&gt;という対応は、古文での方角表現を読む上で知っておきたいポイントです。&lt;/p&gt;
&lt;h3&gt;巽（たつみ）：南東の方角&lt;/h3&gt;
&lt;p&gt;卯（東）と午（南）の中間、南東の方角は&lt;/p&gt;
&lt;ul&gt;
&lt;li&gt;&lt;strong&gt;辰巳（たつみ）の方角&lt;/strong&gt;&lt;/li&gt;
&lt;li&gt;&lt;strong&gt;巽（そん／たつみ）&lt;/strong&gt;という字で表される&lt;/li&gt;
&lt;/ul&gt;
&lt;p&gt;古いお城の門や、地名にもこの呼び名が使われています。&lt;/p&gt;
&lt;blockquote&gt;&lt;p&gt;東京の地名にもあります。新木場の手前に辰巳という駅があります。あれは江戸城から見て辰巳の方角にあるからという事になります。&lt;/p&gt;&lt;/blockquote&gt;
&lt;h3&gt;坤（ひつじさる）：南西の方角&lt;/h3&gt;
&lt;p&gt;午（南）と酉（西）の中間、南西の方角は&lt;/p&gt;
&lt;ul&gt;
&lt;li&gt;&lt;strong&gt;未申（ひつじさる）の方角&lt;/strong&gt;&lt;/li&gt;
&lt;li&gt;&lt;strong&gt;坤（こん）&lt;/strong&gt;と書かれることもある&lt;/li&gt;
&lt;/ul&gt;
&lt;h3&gt;乾（いぬい）：北西の方角&lt;/h3&gt;
&lt;p&gt;酉（西）と子（北）の中間、北西の方角は&lt;/p&gt;
&lt;ul&gt;
&lt;li&gt;&lt;strong&gt;戌亥（いぬい）の方角&lt;/strong&gt;&lt;/li&gt;
&lt;li&gt;&lt;strong&gt;乾（けん／いぬい）&lt;/strong&gt;という字で表される&lt;/li&gt;
&lt;/ul&gt;
&lt;p&gt;城郭建築では、&lt;strong&gt;乾門・巽門&lt;/strong&gt;といった名称の門があり、これらはすべて&lt;strong&gt;十二支に基づいた方角名&lt;/strong&gt;から来ています。&lt;/p&gt;
&lt;hr /&gt;
&lt;h2&gt;鬼門と十二支：丑寅と「鬼」のイメージ&lt;/h2&gt;
&lt;h3&gt;丑寅の方角＝鬼門&lt;/h3&gt;
&lt;p&gt;北東、つまり&lt;strong&gt;艮（うしとら）の方角&lt;/strong&gt;は、古くから&lt;strong&gt;鬼門（きもん）&lt;/strong&gt;と呼ばれてきました。&lt;/p&gt;
&lt;ul&gt;
&lt;li&gt;鬼が入ってくるとされた不吉な方向&lt;/li&gt;
&lt;li&gt;家の間取りや寺社の配置などで、今も意識されることがある&lt;/li&gt;
&lt;/ul&gt;
&lt;p&gt;現代科学的なイメージに置き換えるなら、&lt;/p&gt;
&lt;ul&gt;
&lt;li&gt;東北方面＝日当たりが悪く湿りやすい&lt;/li&gt;
&lt;li&gt;バイ菌・雑菌が繁殖しやすい、暗くじめじめした場所&lt;/li&gt;
&lt;li&gt;病原体がやってくる方向として忌み嫌われた&lt;/li&gt;
&lt;/ul&gt;
&lt;p&gt;といった背景があったとも考えられます。&lt;/p&gt;
&lt;h3&gt;鬼のビジュアルと丑寅（うしとら）&lt;/h3&gt;
&lt;p&gt;私たちが思い浮かべる「鬼」の姿をイメージしてみてください。&lt;/p&gt;
&lt;ul&gt;
&lt;li&gt;牛のような角を生やし&lt;/li&gt;
&lt;li&gt;虎柄のパンツを履いている&lt;/li&gt;
&lt;/ul&gt;
&lt;p&gt;これはまさに&lt;strong&gt;「丑（牛）」と「寅（虎）」&lt;/strong&gt;の組み合わせであり、&lt;strong&gt;丑寅の方角＝鬼門&lt;/strong&gt;という考え方と深く結びついています。&lt;/p&gt;
&lt;hr /&gt;
&lt;h2&gt;桃太郎と十二支の「裏設定」？&lt;/h2&gt;
&lt;p&gt;ここから先は、講師自身も「話半分で聞いてください」と断りを入れている部分ですが、民間伝承や解釈として非常に興味深い話です。&lt;/p&gt;
&lt;blockquote&gt;&lt;p&gt;丑寅の方向からやってくる鬼を退治する為に桃太郎はどうしたか？というお話です。&lt;/p&gt;&lt;/blockquote&gt;
&lt;p&gt;丑寅（鬼門）の反対側の力として、未（ひつじ）と申（さる）のラインがあり、そこから発想を広げて、&lt;/p&gt;
&lt;ul&gt;
&lt;li&gt;猿（申）&lt;/li&gt;
&lt;li&gt;雉（酉）&lt;/li&gt;
&lt;li&gt;犬（戌）&lt;/li&gt;
&lt;/ul&gt;
&lt;p&gt;というメンバーを連れて鬼退治に向かった――という見方があります。&lt;/p&gt;
&lt;p&gt;もちろん、これは&lt;strong&gt;後世のこじつけ的な解釈&lt;/strong&gt;とも言えますが、&lt;/p&gt;
&lt;ul&gt;
&lt;li&gt;十二支の方角観が、昔話・民間伝承のイメージ作りにも利用されている可能性&lt;/li&gt;
&lt;li&gt;現代人の「鬼」や「鬼門」のイメージが、実は十二支と強く結びついていること&lt;/li&gt;
&lt;/ul&gt;
&lt;p&gt;を実感できる面白い例です。&lt;/p&gt;
&lt;hr /&gt;
&lt;h2&gt;古典と十二支：現代にも続く影響&lt;/h2&gt;
&lt;h3&gt;十二支の方角を知っていると古文が読みやすくなる&lt;/h3&gt;
&lt;p&gt;ここまで見てきたように、十二支による方角表現は、現代の地名・建築・民間信仰にまで影響を与えています。&lt;/p&gt;
&lt;ul&gt;
&lt;li&gt;辰巳・巽、乾・坤といった方角名が、城門や地名に残っている&lt;/li&gt;
&lt;li&gt;鬼門（丑寅）や裏鬼門（未申）といった発想が、家相などの考え方につながる&lt;/li&gt;
&lt;/ul&gt;
&lt;p&gt;古文の世界でも、&lt;/p&gt;
&lt;ul&gt;
&lt;li&gt;「丑寅の方角」「辰巳の方角」といった言い方&lt;/li&gt;
&lt;li&gt;方角名を使った比喩・暗示&lt;/li&gt;
&lt;/ul&gt;
&lt;p&gt;が登場するため、&lt;strong&gt;十二支と方角の対応を知っているかどうかで、理解のしやすさが大きく変わります。&lt;/strong&gt;&lt;/p&gt;
&lt;blockquote&gt;&lt;p&gt;こうやって十二支というのは現代とも深く結びついています。現代人のものの考え方にも強く影響を与えているという事を踏まえて古文を読んで頂ければと思います。&lt;/p&gt;&lt;/blockquote&gt;
&lt;p&gt;単なる「昔の占い用語」としてではなく、&lt;strong&gt;古典の世界観・空間感覚を支える重要な基礎知識&lt;/strong&gt;として、十二支と方角の関係を押さえておきましょう。&lt;/p&gt;
&lt;hr /&gt;
&lt;h2&gt;まとめ：十二支と方角を古典常識として身につけよう&lt;/h2&gt;
&lt;ul&gt;
&lt;li&gt;十二支は&lt;strong&gt;年・時刻・日付・方角&lt;/strong&gt;など、さまざまな対象を表す記号体系である。&lt;/li&gt;
&lt;li&gt;方角として使う場合、北から時計回りに&lt;strong&gt;子・丑・寅・卯…&lt;/strong&gt;と並び、&lt;strong&gt;北＝子／東＝卯／南＝午／西＝酉&lt;/strong&gt;となる。&lt;/li&gt;
&lt;li&gt;中間方角には&lt;strong&gt;艮（うしとら／北東）・巽（たつみ／南東）・坤（ひつじさる／南西）・乾（いぬい／北西）&lt;/strong&gt;といった名前が付いている。&lt;/li&gt;
&lt;li&gt;丑寅（艮）の方角は&lt;strong&gt;鬼門&lt;/strong&gt;とされ、牛の角・虎柄パンツという鬼のビジュアルとも結びついている。&lt;/li&gt;
&lt;li&gt;桃太郎の仲間（猿・雉・犬）を十二支で読む解釈など、十二支は昔話や民間信仰にも深く影響している。&lt;/li&gt;
&lt;li&gt;辰巳・乾・巽などの方角名は、城門の名前や地名にも残っており、&lt;strong&gt;現代の生活空間にも十二支の痕跡がある&lt;/strong&gt;。&lt;/li&gt;
&lt;li&gt;古文読解では、これらの方角表現を理解していることで、&lt;strong&gt;場面のイメージがしやすくなり、文章の理解もスムーズになる&lt;/strong&gt;。&lt;/li&gt;
&lt;/ul&gt;
&lt;p&gt;十二支と方角の関係は、一度体系的に押さえてしまえば、&lt;strong&gt;古文だけでなく日本文化全体の理解にもつながる「古典常識」&lt;/strong&gt;です。&lt;br /&gt;
地図をイメージしながら、「子＝北」「丑寅＝鬼門」「辰巳＝巽」といった対応を、ぜひ日頃から意識してみてください。&lt;br /&gt;
&lt;!-- 中高・定期試験対策（古典専門塾かきつばた） --&gt;&lt;/p&gt;
&lt;div style="border: 2px solid #2e7d32; background-color: #f1f8e9; padding: 10px 12px; display: flex; align-items: flex-start; justify-content: flex-start; margin-bottom: 10px;"&gt;
&lt;p&gt;&lt;img decoding="async" style="width: 70px; height: auto; margin-right: 10px; flex-shrink: 0;" src="http://koten-kakitsubata.jp/wp-content/uploads/2023/03/logo.jpg" alt="古典専門塾かきつばたのロゴ" /&gt;&lt;/p&gt;
&lt;div style="text-align: left; flex: 1;"&gt;
&lt;p style="margin: 5px 0; font-size: 14px; line-height: 1.6;"&gt;【中高・定期試験対策】：&lt;br /&gt;
板書ノートや教科書ガイドの訳文暗記に頼らず、&lt;strong&gt;文法と読解を一体で鍛える個別指導&lt;/strong&gt;です。&lt;br /&gt;
定期試験の過去問や教科書本文をもとに、出題されやすいポイントを押さえながら読解演習を重ねることで、&lt;br /&gt;
一貫校の発展的なテストでも&lt;strong&gt;安定して高得点を狙える古典力&lt;/strong&gt;を身につけていきます。&lt;/p&gt;
&lt;p&gt;&lt;a style="background-color: #2e7d32; color: #ffffff; padding: 5px 10px; text-align: center; text-decoration: none; display: inline-block; font-size: 14px;" href="https://koten-kakitsubata.jp/school-exam/"&gt;&lt;br /&gt;
詳細を見る&lt;br /&gt;
&lt;/a&gt;&lt;/p&gt;
&lt;/div&gt;
&lt;/div&gt;
&lt;p&gt;&amp;nbsp;&lt;/p&gt;
```
</t>
  </si>
  <si>
    <t xml:space="preserve">以下のページは「スニペット整合性」（本文と title/meta/H1/冒頭文）が弱い可能性があります。
まず【本文】を確認し、想定読者・悩み・解決範囲を把握してください。
そのうえで、GSCの主要クエリ（表示回数上位）を根拠に、
「検索意図に対して、タイトル/メタ/H1/冒頭120字がズレている点」を特定し、
ズレを解消するための修正案（タイトル/メタ/H1/冒頭）を提示してください。
※本文の“大改修”は前提にしません（必要なら追記ブロックは最大1つまで）。
【URL】https://eng-support.com/column/progress-book1-lesson10-3/
【ページ分類】MC
【ページ分類の略語（このプロンプト内の定義）】
TP = トップページ（ホーム/サイトの入口）
SP = サービスページ（講座・コース・申込導線）
MC = メインコラム（コラム/解説/勉強法など集客記事）
SC = サブコラム（MCやSPを補強するための補助コラム※サイト定義に合わせて判断）
NW = ニュース/お知らせ（運用上は改善対象外として除外）
ST = 企業情報等のSEO対策を行わないこ固定ページ（運用上は改善対象外として除外）
- / 空欄 / 未分類 = 未分類（このスクリプトでは改善対象外として除外）
※未分類（空欄 / "-" / "未分類"）は作業対象に含めません。
【現状（スニペット要素）】
- タイトル：doの過去形did｜疑問文は原形｜中1英語
- メタ：do/doesの過去はdid。Did＋主語＋動詞原形で過去の疑問文。疑問詞つき、答え方、workedにしない注意も例文で確認。
- H1：does の意味と過去形 did の使い分け｜三人称単数の現在形・過去形・疑問文をまとめて整理【Progress Book1 Lesson10-3】
- 冒頭120字：このページでは、Book1 Lesson10 シーン3で扱う 「過去形の疑問文」 を整理します。 PROGRESS の Look に出てくる例文をもとに、 現在形の疑問文の復習 （Do / Does + 主語 + 動詞の原形） 過去形の疑問
【GSC主要クエリ（表示回数上位50件）】
- do 過去形｜表示1460｜CTR 0.48%｜順位2.2
- doの過去形｜表示1272｜CTR 0.31%｜順位2.3
- did｜表示908｜CTR 0.00%｜順位2.2
- did 意味｜表示786｜CTR 0.38%｜順位5.5
- do過去形｜表示777｜CTR 0.26%｜順位2.3
- doとdoesの違い｜表示667｜CTR 0.00%｜順位1.6
- do does 違い｜表示634｜CTR 0.00%｜順位1.3
- didとwasの違い｜表示611｜CTR 0.49%｜順位5.3
- did does 違い｜表示405｜CTR 0.25%｜順位1.3
- does 過去形｜表示391｜CTR 1.28%｜順位1.3
- didとdoesの違い｜表示380｜CTR 0.26%｜順位2.3
- didとは｜表示362｜CTR 0.28%｜順位1.2
- does｜表示334｜CTR 1.50%｜順位1.7
- does 意味｜表示326｜CTR 0.61%｜順位2.1
- 過去形 疑問文｜表示314｜CTR 0.64%｜順位4.1
- 過去形の疑問文｜表示310｜CTR 0.00%｜順位3.4
- doesとdidの違い｜表示309｜CTR 0.32%｜順位1.8
- wasとdidの違い｜表示297｜CTR 0.34%｜順位2.5
- doesとdoの違い｜表示253｜CTR 0.40%｜順位1.2
- do の過去形｜表示222｜CTR 0.90%｜順位2.2
- do does did 違い｜表示215｜CTR 1.86%｜順位1.5
- doとdidの違い｜表示199｜CTR 0.00%｜順位1.6
- did 過去形｜表示197｜CTR 0.51%｜順位2.1
- does と do の違い｜表示196｜CTR 0.00%｜順位1.2
- work 過去形｜表示194｜CTR 0.00%｜順位12.8
- did 意味 使い方｜表示170｜CTR 0.00%｜順位1.3
- do did does｜表示168｜CTR 0.00%｜順位1.1
- didの使い方｜表示167｜CTR 0.00%｜順位1.9
- 過去形疑問文｜表示160｜CTR 0.00%｜順位3.3
- didとは 英語｜表示157｜CTR 0.00%｜順位2.9
- was did 違い｜表示156｜CTR 1.28%｜順位4.8
- do did does 違い｜表示154｜CTR 0.65%｜順位1.1
- do does｜表示143｜CTR 0.00%｜順位1.1
- didとdoの違い｜表示140｜CTR 0.00%｜順位1.6
- does 意味 使い方｜表示137｜CTR 0.00%｜順位1.0
- doesの過去形｜表示132｜CTR 0.00%｜順位1.3
- did と does の違い｜表示128｜CTR 0.78%｜順位2.2
- did does｜表示126｜CTR 0.79%｜順位1.6
- do did 違い｜表示126｜CTR 0.00%｜順位2.0
- do 三人称単数｜表示122｜CTR 0.00%｜順位4.9
- did was 違い｜表示119｜CTR 0.00%｜順位2.6
- doの過去形は｜表示116｜CTR 0.86%｜順位2.3
- do と does の違い｜表示110｜CTR 0.00%｜順位1.4
- did意味｜表示104｜CTR 0.00%｜順位5.8
- did 使い方｜表示100｜CTR 0.00%｜順位3.0
- 三人称単数 過去形｜表示95｜CTR 0.00%｜順位2.1
- do does did｜表示93｜CTR 0.00%｜順位2.0
- does do 違い｜表示93｜CTR 0.00%｜順位1.2
- didとdoes｜表示91｜CTR 0.00%｜順位1.9
- doesとは｜表示91｜CTR 0.00%｜順位1.1
【参考：代表語（自動抽出）】do
【出力（必ずこの順）】
1) 本文の要約（想定読者・悩み・解決）
2) 検索意図の整理（主要クエリから2〜3パターン）
3) 不一致の指摘（タイトル/メタ/H1/冒頭のどこがズレているか）
4) 修正方針（“どの意図に寄せるか”を1つに決める）
5) 修正案（すべてコードブロック）
   - タイトル案3つ（全角35字前後＋56字以上の網羅型を1つ）
   - メタ案3つ（全角90字前後）
   - H1案2つ
   - 冒頭120字（2案：&lt;p&gt;で開始）
【禁則ワード（シート連動）】
以下の【禁則ワード】は、タイトル/メタ/導入文/見出し/本文のいずれにも原則使用しないでください。
言い換えが必要な場合は、自然な日本語に置換してください。
【禁則ワード】
- 崩れ
- 型
- 迷い
- 保留
- 固定
- 手順
- 立て直
- 最短
- 結論だけ
- 乱れ
- 三点確認
- 内部リンク
- 導線
- 設計
- 刺
- まず結論
- 整え
- 押し付けない案内
- 統一
- 次の一手
- 失点
- 確定
- サブコラム
- 30秒
- 1分
- CV
- 網羅
【本文】
```html
&lt;p&gt;&amp;nbsp;&lt;/p&gt;
&lt;p&gt;&lt;!-- レッスン動画：Book1 Lesson10 シーン3 過去形の疑問文 --&gt;&lt;br /&gt;
&lt;iframe title="YouTube video player" src="https://www.youtube.com/embed/crsXqZ4HL9Y" width="560" height="315" frameborder="0" allowfullscreen="allowfullscreen"&gt;&lt;span data-mce-type="bookmark" style="display: inline-block; width: 0px; overflow: hidden; line-height: 0;" class="mce_SELRES_start"&gt;&lt;/span&gt;&lt;/iframe&gt;&lt;/p&gt;
&lt;p&gt;このページでは、Book1 Lesson10 シーン3で扱う&lt;strong&gt;「過去形の疑問文」&lt;/strong&gt;を整理します。&lt;br /&gt;
PROGRESS の Look に出てくる例文をもとに、&lt;/p&gt;
&lt;ul&gt;
&lt;li&gt;&lt;strong&gt;現在形の疑問文の復習&lt;/strong&gt;（Do / Does + 主語 + 動詞の原形）&lt;/li&gt;
&lt;li&gt;&lt;strong&gt;過去形の疑問文&lt;/strong&gt;（Did + 主語 + 動詞の原形）の作り方&lt;/li&gt;
&lt;li&gt;疑問詞付きの文（What / When / Where など）が過去になるときのルール&lt;/li&gt;
&lt;li&gt;目的語（何を）と「いつ・どこで」などの&lt;strong&gt;副詞句の見分け方&lt;/strong&gt;&lt;/li&gt;
&lt;li&gt;PROGRESS教材での表の見方と、自分で文の要素を分類するコツ&lt;/li&gt;
&lt;/ul&gt;
&lt;p&gt;を、入試や定期テストを意識しながら分かりやすくまとめています。&lt;/p&gt;
&lt;p&gt;&lt;img decoding="async" loading="lazy" class="alignnone size-full wp-image-334" src="http://eng-support.com/wp-content/uploads/2023/05/プログレス230424-8.jpg" sizes="(max-width: 1280px) 100vw, 1280px" srcset="https://eng-support.com/wp-content/uploads/2023/05/プログレス230424-8.jpg 1280w, https://eng-support.com/wp-content/uploads/2023/05/プログレス230424-8-300x169.jpg 300w, https://eng-support.com/wp-content/uploads/2023/05/プログレス230424-8-1024x576.jpg 1024w, https://eng-support.com/wp-content/uploads/2023/05/プログレス230424-8-768x432.jpg 768w, https://eng-support.com/wp-content/uploads/2023/05/プログレス230424-8-320x180.jpg 320w" alt="'Jack is getting taller and taller.'：ジャックがどんどん背が高くなっている様子を表す文例" width="1280" height="720" /&gt;&lt;/p&gt;
&lt;h2&gt;do / does / did（要点：ここだけで即答）&lt;/h2&gt;
&lt;p&gt;&lt;strong&gt;要点：&lt;/strong&gt;do の過去形は &lt;strong&gt;did&lt;/strong&gt;、does の過去形も &lt;strong&gt;did&lt;/strong&gt;（主語に関係なく did でそろえる）です。&lt;br /&gt;
&lt;strong&gt;過去の疑問文&lt;/strong&gt;は &lt;strong&gt;Did ＋ 主語 ＋ 動詞の原形&lt;/strong&gt;で作り、動詞を過去形（worked など）にしないのが減点回避のポイントです。&lt;/p&gt;
&lt;table style="border-collapse: collapse; width: 100%;" border="1" cellpadding="6"&gt;
&lt;thead&gt;
&lt;tr&gt;
&lt;th style="background: #f5f5f5;"&gt;知りたいこと&lt;/th&gt;
&lt;th style="background: #f5f5f5;"&gt;要点（定番パターン）&lt;/th&gt;
&lt;th style="background: #f5f5f5;"&gt;例文&lt;/th&gt;
&lt;th style="background: #f5f5f5;"&gt;よくあるミス&lt;/th&gt;
&lt;/tr&gt;
&lt;/thead&gt;
&lt;tbody&gt;
&lt;tr&gt;
&lt;td&gt;do の過去形&lt;/td&gt;
&lt;td&gt;&lt;strong&gt;do → did&lt;/strong&gt;&lt;/td&gt;
&lt;td&gt;I &lt;strong&gt;did&lt;/strong&gt; my homework yesterday.&lt;/td&gt;
&lt;td&gt;「doed」などにしない&lt;/td&gt;
&lt;/tr&gt;
&lt;tr&gt;
&lt;td&gt;does の過去形&lt;/td&gt;
&lt;td&gt;&lt;strong&gt;does → did&lt;/strong&gt;（過去では does は消える）&lt;/td&gt;
&lt;td&gt;He &lt;strong&gt;did&lt;/strong&gt; his homework yesterday.&lt;/td&gt;
&lt;td&gt;過去なのに「does」を残す&lt;/td&gt;
&lt;/tr&gt;
&lt;tr&gt;
&lt;td&gt;過去形の疑問文&lt;/td&gt;
&lt;td&gt;&lt;strong&gt;Did ＋ 主語 ＋ 動詞の原形&lt;/strong&gt;&lt;/td&gt;
&lt;td&gt;&lt;strong&gt;Did&lt;/strong&gt; you &lt;strong&gt;work&lt;/strong&gt; yesterday?&lt;/td&gt;
&lt;td&gt;× Did you &lt;strong&gt;worked&lt;/strong&gt; …（動詞を過去形にしない）&lt;/td&gt;
&lt;/tr&gt;
&lt;tr&gt;
&lt;td&gt;do と does の違い&lt;/td&gt;
&lt;td&gt;現在形：主語が&lt;strong&gt;三人称単数&lt;/strong&gt;なら &lt;strong&gt;does&lt;/strong&gt;、それ以外は &lt;strong&gt;do&lt;/strong&gt;&lt;/td&gt;
&lt;td&gt;&lt;strong&gt;Do&lt;/strong&gt; you work every day? / &lt;strong&gt;Does&lt;/strong&gt; John work every day?&lt;/td&gt;
&lt;td&gt;三単現でも do のままにする&lt;/td&gt;
&lt;/tr&gt;
&lt;tr&gt;
&lt;td&gt;did と does の違い&lt;/td&gt;
&lt;td&gt;&lt;strong&gt;did＝過去&lt;/strong&gt;／&lt;strong&gt;does＝現在（三単現）&lt;/strong&gt;&lt;/td&gt;
&lt;td&gt;&lt;strong&gt;Did&lt;/strong&gt; he work yesterday? / &lt;strong&gt;Does&lt;/strong&gt; he work every day?&lt;/td&gt;
&lt;td&gt;時制（いつの話か）を見ずに選ぶ&lt;/td&gt;
&lt;/tr&gt;
&lt;tr&gt;
&lt;td&gt;work の過去形（混同しやすい）&lt;/td&gt;
&lt;td&gt;ふつうの過去形は &lt;strong&gt;worked&lt;/strong&gt;／ただし疑問文は &lt;strong&gt;did＋work（原形）&lt;/strong&gt;&lt;/td&gt;
&lt;td&gt;He &lt;strong&gt;worked&lt;/strong&gt; yesterday. / &lt;strong&gt;Did&lt;/strong&gt; he &lt;strong&gt;work&lt;/strong&gt; yesterday?&lt;/td&gt;
&lt;td&gt;× Did he worked …（did が出たら動詞は原形）&lt;/td&gt;
&lt;/tr&gt;
&lt;/tbody&gt;
&lt;/table&gt;
&lt;h3&gt;迷わない3ステップ（定番パターンで減点を避ける）&lt;/h3&gt;
&lt;ul&gt;
&lt;li&gt;① まず「&lt;strong&gt;現在&lt;/strong&gt;の話か／&lt;strong&gt;過去&lt;/strong&gt;の話か」を決める&lt;/li&gt;
&lt;li&gt;② 過去なら &lt;strong&gt;did&lt;/strong&gt; でそろえ、動詞は&lt;strong&gt;必ず原形&lt;/strong&gt;に戻す&lt;/li&gt;
&lt;li&gt;③ 答えも &lt;strong&gt;did / didn’t&lt;/strong&gt; で受ける（※be動詞の疑問文は別ルールなので注意）&lt;/li&gt;
&lt;/ul&gt;
&lt;h2&gt;1. 現在形の疑問文をしっかり押さえる&lt;/h2&gt;
&lt;p&gt;過去形の疑問文でつまずく多くの生徒は、&lt;strong&gt;そもそもの現在形の疑問文の定番パターンがあいまい&lt;/strong&gt;です。まずは現在形から整理しましょう。&lt;/p&gt;
&lt;h3&gt;1-1. 基本形：Do / Does + 主語 + 動詞の原形&lt;/h3&gt;
&lt;p&gt;PROGRESS の Look の1行目は次のような例です。&lt;/p&gt;
&lt;ul&gt;
&lt;li&gt;&lt;code&gt;Do you work every day?&lt;/code&gt;&lt;br /&gt;
「あなたは毎日働いていますか。」&lt;br /&gt;
⇒ &lt;strong&gt;現在形&lt;/strong&gt;：普段からの習慣（every day）をたずねている。&lt;/li&gt;
&lt;/ul&gt;
&lt;p&gt;ここでのポイントは次の通りです。&lt;/p&gt;
&lt;ul&gt;
&lt;li&gt;&lt;strong&gt;Do + you + work&lt;/strong&gt; … 「you」が主語、「work」が動詞の原形&lt;/li&gt;
&lt;li&gt;&lt;strong&gt;every day&lt;/strong&gt; … 「いつ？」を表す語句（時を表す副詞句）&lt;/li&gt;
&lt;li&gt;答え方：
&lt;ul&gt;
&lt;li&gt;Yes, &lt;strong&gt;I do&lt;/strong&gt;.（はい、働いています。）&lt;/li&gt;
&lt;li&gt;No, &lt;strong&gt;I don’t&lt;/strong&gt;.（いいえ、働いていません。）&lt;/li&gt;
&lt;/ul&gt;
&lt;/li&gt;
&lt;/ul&gt;
&lt;p&gt;同じ行には次のような文が対応しています。&lt;/p&gt;
&lt;ul&gt;
&lt;li&gt;&lt;code&gt;Does John work every day, too?&lt;/code&gt;&lt;br /&gt;
「ジョンも毎日働いていますか。」&lt;/li&gt;
&lt;/ul&gt;
&lt;p&gt;ここから確認できる文法ポイントは、&lt;/p&gt;
&lt;ul&gt;
&lt;li&gt;&lt;strong&gt;John&lt;/strong&gt; … 会話にいない第三者 ⇒ &lt;strong&gt;三人称単数&lt;/strong&gt;&lt;/li&gt;
&lt;li&gt;&lt;strong&gt;三人称単数の現在形では do → does&lt;/strong&gt;&lt;/li&gt;
&lt;li&gt;動詞はあくまで&lt;strong&gt;原形 work のまま&lt;/strong&gt;&lt;/li&gt;
&lt;li&gt;答え方：
&lt;ul&gt;
&lt;li&gt;Yes, &lt;strong&gt;he does&lt;/strong&gt;. / No, &lt;strong&gt;he doesn’t&lt;/strong&gt;.&lt;/li&gt;
&lt;/ul&gt;
&lt;/li&gt;
&lt;/ul&gt;
&lt;blockquote&gt;&lt;p&gt;&lt;span style="color: #0000ff;"&gt;現在形なら do に三単現の es を付けて、work は原形のままです。&lt;/span&gt;&lt;/p&gt;&lt;/blockquote&gt;
&lt;p&gt;&lt;!-- 基礎力徹底講座（英語教室サポート） --&gt;&lt;/p&gt;
&lt;div style="border: 2px solid #e53935; background-color: #fff3e0; padding: 10px 12px; display: flex; align-items: flex-start; justify-content: flex-start; margin-bottom: 10px;"&gt;
&lt;p&gt;&lt;img decoding="async" loading="lazy" class="alignnone size-full wp-image-202" style="max-width: 90px; height: auto; margin-right: 10px; flex-shrink: 0;" src="http://eng-support.com/wp-content/uploads/2023/03/logo.jpg" alt="英語教室サポートのロゴ" width="228" height="164" /&gt;&lt;/p&gt;
&lt;div style="text-align: left; flex: 1;"&gt;
&lt;p style="margin: 5px 0; font-size: 14px; line-height: 1.6;"&gt;【基礎力徹底講座】：&lt;br /&gt;
英語が大の苦手な生徒さんや、文法用語がよく分からない中学生のための、&lt;strong&gt;「どこまででも戻って」基礎からやり直す個別講座&lt;/strong&gt;です。&lt;br /&gt;
自動詞・他動詞や名詞／形容詞／副詞の役割、文型といった土台を一つひとつ丁寧に整理し、&lt;br /&gt;
用語の定義を明確にしながら進めることで、&lt;strong&gt;今後の英語学習に自信を持てる基礎力&lt;/strong&gt;を築きます。&lt;/p&gt;
&lt;p&gt;&lt;a style="background-color: #ff7043; color: #ffffff; padding: 5px 10px; text-align: center; text-decoration: none; display: inline-block; font-size: 14px;" href="https://eng-support.com/kouza/#%E5%9F%BA%E7%A4%8E%E5%8A%9B%E5%BE%B9%E5%BA%95%E8%AC%9B%E5%BA%A7"&gt;&lt;br /&gt;
詳細を見る&lt;br /&gt;
&lt;/a&gt;&lt;/p&gt;
&lt;/div&gt;
&lt;/div&gt;
&lt;h3&gt;1-2. 「現在形があやしいと、過去形もつまずく」&lt;/h3&gt;
&lt;p&gt;講師の立場から見ると、&lt;/p&gt;
&lt;ul&gt;
&lt;li&gt;&lt;strong&gt;現在形の疑問文がスラスラ作れないと、過去形の疑問文はまず無理&lt;/strong&gt;&lt;/li&gt;
&lt;li&gt;過去形でつまずく多くのケースは、&lt;strong&gt;そもそもの「Do / Does + 主語 + 動詞の原形」が曖昧&lt;/strong&gt;&lt;/li&gt;
&lt;/ul&gt;
&lt;p&gt;ということがよくあります。もし、&lt;/p&gt;
&lt;ul&gt;
&lt;li&gt;&lt;code&gt;Do you work … ?&lt;/code&gt; / &lt;code&gt;Does John work … ?&lt;/code&gt;&lt;/li&gt;
&lt;/ul&gt;
&lt;p&gt;の形自体が怪しい場合は、&lt;strong&gt;必ず現在形の疑問文から復習&lt;/strong&gt;することをおすすめします。&lt;/p&gt;
&lt;h2&gt;2. 過去形の疑問文：do / does を did に変えるだけ&lt;/h2&gt;
&lt;h3&gt;2-1. 現在形 → 過去形の変換ルール&lt;/h3&gt;
&lt;p&gt;同じ内容を「昨日」や「この前の日曜日」のように&lt;strong&gt;過去の出来事&lt;/strong&gt;としてたずねたいとき、疑問文を&lt;strong&gt;過去形&lt;/strong&gt;にします。&lt;/p&gt;
&lt;p&gt;基本ルールはただ1つです。&lt;/p&gt;
&lt;ul&gt;
&lt;li&gt;&lt;span style="color: #ff0000;"&gt;&lt;strong&gt;「do / does」だけを「did」に変える&lt;/strong&gt;&lt;/span&gt;&lt;/li&gt;
&lt;li&gt;&lt;strong&gt;動詞は必ず原形のまま&lt;/strong&gt;（worked などにはしない）&lt;/li&gt;
&lt;/ul&gt;
&lt;p&gt;例：&lt;/p&gt;
&lt;ul&gt;
&lt;li&gt;&lt;code&gt;Do you work every day?&lt;/code&gt;&lt;br /&gt;
→ &lt;code&gt;Did you work in the store yesterday?&lt;/code&gt;&lt;br /&gt;
「あなたは毎日働いていますか。」&lt;br /&gt;
→ 「あなたは昨日、その店で働きましたか。」&lt;/li&gt;
&lt;li&gt;&lt;code&gt;Does John work every day, too?&lt;/code&gt;&lt;br /&gt;
→ &lt;code&gt;Did John work in the store yesterday?&lt;/code&gt;&lt;/li&gt;
&lt;/ul&gt;
&lt;p&gt;このとき、&lt;/p&gt;
&lt;ul&gt;
&lt;li&gt;&lt;strong&gt;Do / Does → Did&lt;/strong&gt; に変える&lt;/li&gt;
&lt;li&gt;&lt;strong&gt;work は原形のまま&lt;/strong&gt;&lt;/li&gt;
&lt;li&gt;&lt;code&gt;in the store&lt;/code&gt; … 「どこで」（場所）を表す語句&lt;/li&gt;
&lt;li&gt;&lt;code&gt;yesterday / last Sunday&lt;/code&gt; … 「いつ」を表す語句&lt;/li&gt;
&lt;/ul&gt;
&lt;p&gt;というルールが常に維持されています。&lt;/p&gt;
&lt;h3&gt;2-2. 疑問詞つきの文もルールはまったく同じ&lt;/h3&gt;
&lt;p&gt;Look の3行目以降には、疑問詞（What / When / Whereなど）がついた例文が出てきますが、ルールは同じです。&lt;/p&gt;
&lt;p&gt;現在形の疑問文：&lt;/p&gt;
&lt;ul&gt;
&lt;li&gt;&lt;code&gt;What does Keiko want for lunch?&lt;/code&gt;&lt;br /&gt;
「ケイコは昼食に何が欲しいのですか。」&lt;/li&gt;
&lt;li&gt;&lt;code&gt;Where does he study Japanese?&lt;/code&gt;&lt;br /&gt;
「彼はどこで日本語を勉強していますか。」&lt;/li&gt;
&lt;li&gt;&lt;code&gt;When does she play the piano?&lt;/code&gt;&lt;br /&gt;
「彼女はいつピアノを弾きますか。」&lt;/li&gt;
&lt;/ul&gt;
&lt;p&gt;これを過去の文にすると：&lt;/p&gt;
&lt;ul&gt;
&lt;li&gt;&lt;code&gt;What did Keiko want for lunch?&lt;/code&gt;&lt;/li&gt;
&lt;li&gt;&lt;code&gt;Where did he study Japanese?&lt;/code&gt;&lt;/li&gt;
&lt;li&gt;&lt;code&gt;When did she play the piano?&lt;/code&gt;&lt;/li&gt;
&lt;/ul&gt;
&lt;p&gt;共通しているポイントは、&lt;/p&gt;
&lt;ul&gt;
&lt;li&gt;&lt;strong&gt;疑問詞 ＋ did ＋ 主語 ＋ 動詞の原形 …&lt;/strong&gt; の並びになる&lt;/li&gt;
&lt;li&gt;&lt;strong&gt;動詞はすべて原形&lt;/strong&gt;（wanted / studied / played にしない）&lt;/li&gt;
&lt;li&gt;&lt;span style="color: #0000ff;"&gt;&lt;strong&gt;いじるのは do / does / did の部分だけで、あとはいじらない&lt;/strong&gt;&lt;/span&gt;&lt;/li&gt;
&lt;/ul&gt;
&lt;blockquote&gt;&lt;p&gt;&lt;span style="color: #0000ff;"&gt;“do” “does” “did” をいじるだけで、あとはいじらないとしっかり覚えて下さい。&lt;/span&gt;&lt;/p&gt;&lt;/blockquote&gt;
&lt;p&gt;現在形はできるのに、&lt;code&gt;Did you work … ?&lt;/code&gt; や &lt;code&gt;What did Keiko want … ?&lt;/code&gt; がうまく作れない人は、&lt;br /&gt;
&lt;strong&gt;「変えるのは do / does → did だけ」&lt;/strong&gt;を意識して練習してみてください。&lt;br /&gt;
&lt;!-- ブレイクスルーゼミ（英語教室サポート） --&gt;&lt;/p&gt;
&lt;div style="border: 2px solid #e53935; background-color: #fff3e0; padding: 10px 12px; display: flex; align-items: flex-start; justify-content: flex-start; margin-bottom: 10px;"&gt;
&lt;p&gt;&lt;img decoding="async" loading="lazy" class="alignnone size-full wp-image-202" style="max-width: 90px; height: auto; margin-right: 10px; flex-shrink: 0;" src="http://eng-support.com/wp-content/uploads/2023/03/logo.jpg" alt="英語教室サポートのロゴ" width="228" height="164" /&gt;&lt;/p&gt;
&lt;div style="text-align: left; flex: 1;"&gt;
&lt;p style="margin: 5px 0; font-size: 14px; line-height: 1.6;"&gt;【ブレイクスルーゼミ】：&lt;br /&gt;
「英文はそこそこ読めるのに、成績が頭打ち」という中高生のための、&lt;strong&gt;弱点発見＆集中特訓ゼミ&lt;/strong&gt;です。&lt;br /&gt;
一文ずつ本当に読み取れているかを確認しながら、&lt;strong&gt;文法知識の抜け・構文把握の甘さ・ただ訳しているだけで内容を追えていない&lt;/strong&gt;といった原因を特定。&lt;br /&gt;
見つかった弱点を徹底的にトレーニングすることで、&lt;strong&gt;読解力と得点力の両方にブレイクスルー&lt;/strong&gt;を起こすことを目指します。&lt;/p&gt;
&lt;p&gt;&lt;a style="background-color: #ff7043; color: #ffffff; padding: 5px 10px; text-align: center; text-decoration: none; display: inline-block; font-size: 14px;" href="https://eng-support.com/kouza/#%E3%83%96%E3%83%AC%E3%82%A4%E3%82%AF%E3%82%B9%E3%83%AB%E3%83%BC%E3%82%BC%E3%83%9F"&gt;&lt;br /&gt;
詳細を見る&lt;br /&gt;
&lt;/a&gt;&lt;/p&gt;
&lt;/div&gt;
&lt;/div&gt;
&lt;h2&gt;3. 文の骨組みと「目的語」と「いつ・どこで」の整理&lt;/h2&gt;
&lt;h3&gt;3-1. 疑問文の語順の基本&lt;/h3&gt;
&lt;p&gt;PROGRESS のこの単元から、テキストの表の見せ方が少し変わります。そのため、文の&lt;strong&gt;骨組み（S・V・O）&lt;/strong&gt;と、修飾語（いつ・どこで）を自分で分類できることが大切です。&lt;/p&gt;
&lt;p&gt;疑問文の基本的な並び：&lt;/p&gt;
&lt;ul&gt;
&lt;li&gt;&lt;strong&gt;（疑問詞）＋ do / does / did ＋ 主語 ＋ 動詞の原形 ＋ 目的語 ＋ それ以外の語句&lt;/strong&gt;&lt;/li&gt;
&lt;/ul&gt;
&lt;p&gt;例で見てみましょう。&lt;/p&gt;
&lt;ul&gt;
&lt;li&gt;&lt;code&gt;Do you work every day?&lt;/code&gt;
&lt;ul&gt;
&lt;li&gt;主語：&lt;strong&gt;you&lt;/strong&gt;&lt;/li&gt;
&lt;li&gt;動詞：&lt;strong&gt;work&lt;/strong&gt;&lt;/li&gt;
&lt;li&gt;目的語：なし&lt;/li&gt;
&lt;li&gt;その他：&lt;strong&gt;every day&lt;/strong&gt;（いつ？）… 時を表す副詞句&lt;/li&gt;
&lt;/ul&gt;
&lt;/li&gt;
&lt;li&gt;&lt;code&gt;Where did he study Japanese?&lt;/code&gt;
&lt;ul&gt;
&lt;li&gt;疑問詞：&lt;strong&gt;Where&lt;/strong&gt;（どこで）&lt;/li&gt;
&lt;li&gt;助動詞：&lt;strong&gt;did&lt;/strong&gt;&lt;/li&gt;
&lt;li&gt;主語：&lt;strong&gt;he&lt;/strong&gt;&lt;/li&gt;
&lt;li&gt;動詞：&lt;strong&gt;study&lt;/strong&gt;（原形）&lt;/li&gt;
&lt;li&gt;目的語：&lt;strong&gt;Japanese&lt;/strong&gt;（何を？）&lt;/li&gt;
&lt;/ul&gt;
&lt;/li&gt;
&lt;li&gt;&lt;code&gt;What did Keiko want for lunch?&lt;/code&gt;
&lt;ul&gt;
&lt;li&gt;疑問詞：&lt;strong&gt;What&lt;/strong&gt;（何を）&lt;/li&gt;
&lt;li&gt;助動詞：&lt;strong&gt;did&lt;/strong&gt;&lt;/li&gt;
&lt;li&gt;主語：&lt;strong&gt;Keiko&lt;/strong&gt;&lt;/li&gt;
&lt;li&gt;動詞：&lt;strong&gt;want&lt;/strong&gt;（原形）&lt;/li&gt;
&lt;li&gt;その他：&lt;strong&gt;for lunch&lt;/strong&gt;（昼食に）… 目的の副詞句&lt;/li&gt;
&lt;/ul&gt;
&lt;/li&gt;
&lt;/ul&gt;
&lt;p&gt;ここで大事なのは、&lt;strong&gt;すべてが目的語ではない&lt;/strong&gt;ということです。&lt;/p&gt;
&lt;ul&gt;
&lt;li&gt;&lt;strong&gt;Japanese / the piano&lt;/strong&gt; … 「何を？」に答える → 目的語&lt;/li&gt;
&lt;li&gt;&lt;strong&gt;every day / yesterday / last Sunday&lt;/strong&gt; … 「いつ？」に答える → 時を表す副詞句&lt;/li&gt;
&lt;li&gt;&lt;strong&gt;in the store&lt;/strong&gt; … 「どこで？」に答える → 場所を表す副詞句&lt;/li&gt;
&lt;li&gt;&lt;strong&gt;for lunch&lt;/strong&gt; … 「何のために？」など → 副詞句と考える&lt;/li&gt;
&lt;/ul&gt;
&lt;h3&gt;3-2. PROGRESS の表記が「一緒くた」に見える理由&lt;/h3&gt;
&lt;p&gt;以前のレッスンでは、テキスト上で&lt;/p&gt;
&lt;ul&gt;
&lt;li&gt;目的語を入れる場所&lt;/li&gt;
&lt;li&gt;「every day」や「in the store」などを入れる場所&lt;/li&gt;
&lt;/ul&gt;
&lt;p&gt;がきっちり分けて書かれていたため、どこが目的語でどこが副詞句か、機械的に見分けやすくなっていました。&lt;/p&gt;
&lt;p&gt;しかし Lesson10 では、&lt;/p&gt;
&lt;ul&gt;
&lt;li&gt;目的語と「いつ・どこで」などの副詞句が&lt;strong&gt;同じ行に並べて書かれている&lt;/strong&gt;&lt;/li&gt;
&lt;li&gt;テキスト側があえて&lt;strong&gt;仕分けをしない&lt;/strong&gt;ようにレイアウトしている&lt;/li&gt;
&lt;/ul&gt;
&lt;p&gt;という変化があります。&lt;/p&gt;
&lt;blockquote&gt;&lt;p&gt;&lt;span style="color: #0000ff;"&gt;同じ行だから同じ部分と思わないようにして下さい。&lt;/span&gt;&lt;br /&gt;
自分で「これは目的語」「これは時を表す」「これは場所を表す」と&lt;strong&gt;分類できるようになってほしい&lt;/strong&gt;、という意図だと考えられます。&lt;/p&gt;&lt;/blockquote&gt;
&lt;p&gt;逆に言えば、ここで&lt;strong&gt;主語・動詞・目的語・副詞句の区別を自分でできるようになるかどうか&lt;/strong&gt;が、今後の英文法理解の分かれ目になります。自信がないときは、必ず先生に確認しながら進めていきましょう。&lt;/p&gt;
&lt;h2&gt;4. 学習上の注意点と勉強の進め方&lt;/h2&gt;
&lt;h3&gt;4-1. こんな人は要注意&lt;/h3&gt;
&lt;p&gt;次のような状態に当てはまる人は、練習の順番を見直しましょう。&lt;/p&gt;
&lt;ul&gt;
&lt;li&gt;現在形の疑問文（Do / Does～）は何とかできるが、&lt;strong&gt;Did に変えた途端に語順がつまずく&lt;/strong&gt;&lt;/li&gt;
&lt;li&gt;&lt;code&gt;Did you work … ?&lt;/code&gt; という基本パターンがとっさに出てこない&lt;/li&gt;
&lt;li&gt;疑問詞付きの文（What did …? / Where did …?）で、&lt;strong&gt;主語と動詞の位置がごちゃごちゃになる&lt;/strong&gt;&lt;/li&gt;
&lt;/ul&gt;
&lt;p&gt;そういう場合は、&lt;/p&gt;
&lt;ul&gt;
&lt;li&gt;&lt;strong&gt;ステップ1：&lt;/strong&gt;現在形の疑問文を徹底（Do / Does + 主語 + 動詞の原形）&lt;/li&gt;
&lt;li&gt;&lt;strong&gt;ステップ2：&lt;/strong&gt;Do / Does を Did に変える練習だけを集中して行う&lt;/li&gt;
&lt;li&gt;&lt;strong&gt;ステップ3：&lt;/strong&gt;疑問詞（What / When / Where など）を頭につけても語順がつまずかないようにする&lt;/li&gt;
&lt;/ul&gt;
&lt;p&gt;という順番で進めると、過去形の疑問文が安定して作れるようになります。&lt;/p&gt;
&lt;h3&gt;4-2. 自分で「分類しながら」読む習慣をつける&lt;/h3&gt;
&lt;p&gt;テキストの例文を見るときは、ただ訳すだけでは不十分です。必ず、&lt;/p&gt;
&lt;ul&gt;
&lt;li&gt;&lt;strong&gt;主語（誰が？）&lt;/strong&gt;&lt;/li&gt;
&lt;li&gt;&lt;strong&gt;動詞（何をする？）&lt;/strong&gt;&lt;/li&gt;
&lt;li&gt;&lt;strong&gt;目的語（何を？）&lt;/strong&gt;&lt;/li&gt;
&lt;li&gt;&lt;strong&gt;「いつ？」「どこで？」などの副詞句&lt;/strong&gt;&lt;/li&gt;
&lt;/ul&gt;
&lt;p&gt;を自分の手で分類してみてください。&lt;/p&gt;
&lt;blockquote&gt;&lt;p&gt;「なんか訳がなくなったから、全部一緒くたでいいや」ではなく、&lt;br /&gt;
「自分でちゃんと分類できるよね？」という前提で教材が作られています。&lt;br /&gt;
分類が合っているか自信がなかったら、遠慮なく先生に聞きましょう。&lt;/p&gt;&lt;/blockquote&gt;
&lt;h2&gt;まとめ：過去形の疑問文のポイント整理&lt;/h2&gt;
&lt;p&gt;Lesson10 シーン3で押さえておきたいポイントを最後にまとめます。&lt;/p&gt;
&lt;ul&gt;
&lt;li&gt;&lt;strong&gt;現在形の疑問文が土台&lt;/strong&gt;
&lt;ul&gt;
&lt;li&gt;&lt;code&gt;Do / Does + 主語 + 動詞の原形 … ?&lt;/code&gt; をまず完璧にする。&lt;/li&gt;
&lt;li&gt;三人称単数（John / he / she など）は &lt;strong&gt;Does + 主語 + 動詞原形&lt;/strong&gt;。&lt;/li&gt;
&lt;/ul&gt;
&lt;/li&gt;
&lt;li&gt;&lt;strong&gt;過去形の疑問文は do / does → did に変えるだけ&lt;/strong&gt;
&lt;ul&gt;
&lt;li&gt;&lt;span style="color: #ff0000;"&gt;「いじるのは do / does / did の部分だけで、動詞は必ず原形のまま」&lt;/span&gt;&lt;/li&gt;
&lt;li&gt;&lt;code&gt;Did you work … ?&lt;/code&gt; / &lt;code&gt;What did Keiko want … ?&lt;/code&gt; など。&lt;/li&gt;
&lt;/ul&gt;
&lt;/li&gt;
&lt;li&gt;&lt;strong&gt;疑問詞付きでも語順は同じ&lt;/strong&gt;
&lt;ul&gt;
&lt;li&gt;&lt;strong&gt;疑問詞 + do / does / did + 主語 + 動詞原形 + …&lt;/strong&gt;&lt;/li&gt;
&lt;li&gt;過去ならすべて &lt;strong&gt;did + 主語 + 動詞原形&lt;/strong&gt;。&lt;/li&gt;
&lt;/ul&gt;
&lt;/li&gt;
&lt;li&gt;&lt;strong&gt;目的語と副詞句を区別する&lt;/strong&gt;
&lt;ul&gt;
&lt;li&gt;目的語 … Japanese / the piano など「何を？」に答える語。&lt;/li&gt;
&lt;li&gt;副詞句 … every day / yesterday / in the store / for lunch など「いつ・どこで・何のために？」を表す語。&lt;/li&gt;
&lt;/ul&gt;
&lt;/li&gt;
&lt;li&gt;&lt;strong&gt;PROGRESS のレイアウト変化は「自分で分類できるか」のテスト&lt;/strong&gt;
&lt;ul&gt;
&lt;li&gt;表が一緒くたに見えても、頭の中では必ず S・V・O・副詞句に仕分けする。&lt;/li&gt;
&lt;li&gt;迷ったら必ず先生に確認する習慣をつける。&lt;/li&gt;
&lt;/ul&gt;
&lt;/li&gt;
&lt;/ul&gt;
&lt;p&gt;このレッスンを通して、単に「Did を付ければいい」だけでなく、&lt;strong&gt;英文の骨組みを意識して過去形の疑問文を作れるようになること&lt;/strong&gt;を目指しましょう。動画とあわせて何度も確認し、自分の口でスラスラ言えるレベルまで練習してみてください。&lt;br /&gt;
&lt;!-- 定期テスト攻略講座（英語教室サポート） --&gt;&lt;/p&gt;
&lt;div style="border: 2px solid #e53935; background-color: #fff3e0; padding: 10px 12px; display: flex; align-items: flex-start; justify-content: flex-start; margin-bottom: 10px;"&gt;
&lt;p&gt;&lt;img decoding="async" loading="lazy" class="alignnone size-full wp-image-202" style="max-width: 90px; height: auto; margin-right: 10px; flex-shrink: 0;" src="http://eng-support.com/wp-content/uploads/2023/03/logo.jpg" alt="英語教室サポートのロゴ" width="228" height="164" /&gt;&lt;/p&gt;
&lt;div style="text-align: left; flex: 1;"&gt;
&lt;p style="margin: 5px 0; font-size: 14px; line-height: 1.6;"&gt;【定期テスト攻略講座】：&lt;br /&gt;
学校の定期テストで頻出の出題形式や傾向に合わせて、&lt;strong&gt;「テストで点を取り切る」ための演習と解き方の整理&lt;/strong&gt;を行う講座です。&lt;br /&gt;
基本となる英文法を一つひとつ確認しながら、よく出る問題パターンに慣れていくことで、&lt;strong&gt;受験にもつながる堅実な学力&lt;/strong&gt;と、テスト本番での安定感を身につけていきます。&lt;/p&gt;
&lt;p&gt;&lt;a style="background-color: #ff7043; color: #ffffff; padding: 5px 10px; text-align: center; text-decoration: none; display: inline-block; font-size: 14px;" href="https://eng-support.com/kouza/#%E5%AE%9A%E6%9C%9F%E3%83%86%E3%82%B9%E3%83%88%E6%94%BB%E7%95%A5%E8%AC%9B%E5%BA%A7"&gt;&lt;br /&gt;
詳細を見る&lt;br /&gt;
&lt;/a&gt;&lt;/p&gt;
&lt;/div&gt;
&lt;/div&gt;
```
</t>
  </si>
  <si>
    <t xml:space="preserve">以下のページは「スニペット整合性」（本文と title/meta/H1/冒頭文）が弱い可能性があります。
まず【本文】を確認し、想定読者・悩み・解決範囲を把握してください。
そのうえで、GSCの主要クエリ（表示回数上位）を根拠に、
「検索意図に対して、タイトル/メタ/H1/冒頭120字がズレている点」を特定し、
ズレを解消するための修正案（タイトル/メタ/H1/冒頭）を提示してください。
※本文の“大改修”は前提にしません（必要なら追記ブロックは最大1つまで）。
【URL】https://rika-quest.com/column/stratum/
【ページ分類】MC
【ページ分類の略語（このプロンプト内の定義）】
TP = トップページ（ホーム/サイトの入口）
SP = サービスページ（講座・コース・申込導線）
MC = メインコラム（コラム/解説/勉強法など集客記事）
SC = サブコラム（MCやSPを補強するための補助コラム※サイト定義に合わせて判断）
NW = ニュース/お知らせ（運用上は改善対象外として除外）
ST = 企業情報等のSEO対策を行わないこ固定ページ（運用上は改善対象外として除外）
- / 空欄 / 未分類 = 未分類（このスクリプトでは改善対象外として除外）
※未分類（空欄 / "-" / "未分類"）は作業対象に含めません。
【現状（スニペット要素）】
- タイトル：【理科のコツ】地層 - 中学受験 理科の個別指導 | 受験理科専門塾「しゅん吉クエスト」
- メタ：地層の仕組みと化石を徹底解説！ボーリング調査から堆積岩の種類、隆起と沈降、断層の形成まで、地層が語る歴史を学ぼう。示相化石と示準化石の違いや環境・時代の特定方法も紹介。地質学の基本を押さえ、自然の記録を読み解く力を身につけよう！
- H1：【理科のコツ】地層
- 冒頭120字：中学受験理科／地学分野 地層・堆積岩・化石／まとめ＋クイズ 中学受験理科「地層」の勉強法──パフェ＆ミルフィーユのイメージで積もり方をつかむ 地層の単元は、 専門用語の多さ と、柱状図・断層・化石などの 思考力問題 が組み合わさる、受験生に
【GSC主要クエリ（表示回数上位50件）】
- 隆起とは｜表示1538｜CTR 0.00%｜順位2.9
- 礫岩 砂岩 泥岩｜表示743｜CTR 0.27%｜順位1.0
- 隆起 沈降｜表示487｜CTR 0.00%｜順位8.4
- 地層 種類｜表示392｜CTR 0.00%｜順位1.0
- 礫岩 特徴｜表示290｜CTR 0.00%｜順位1.0
- 泥岩 特徴｜表示243｜CTR 0.00%｜順位1.0
- 堆積岩 覚え方｜表示238｜CTR 0.00%｜順位1.0
- 理科 地層｜表示222｜CTR 0.00%｜順位1.2
- 地層 れき 砂 泥 順番 逆 なぜ｜表示220｜CTR 1.36%｜順位2.3
- 礫岩とは｜表示215｜CTR 0.00%｜順位1.0
- 沈降 隆起｜表示192｜CTR 0.00%｜順位6.2
- 堆積岩 6種類｜表示178｜CTR 0.00%｜順位1.0
- 地層 順番｜表示172｜CTR 0.58%｜順位6.7
- れき岩とは｜表示154｜CTR 0.00%｜順位1.0
- 理科地層｜表示143｜CTR 0.00%｜順位1.3
- 地層の重なり方を表した図｜表示123｜CTR 0.00%｜順位7.3
- れき岩 特徴｜表示119｜CTR 0.00%｜順位1.2
- 沈降と隆起｜表示115｜CTR 0.00%｜順位6.3
- 地層からわかること｜表示106｜CTR 0.94%｜順位9.3
- 礫岩、砂岩、泥岩｜表示104｜CTR 0.00%｜順位1.0
- れき砂泥 順番｜表示103｜CTR 0.00%｜順位3.0
- れき 砂 泥 小さい 順｜表示99｜CTR 0.00%｜順位1.1
- れき岩砂岩泥岩｜表示99｜CTR 0.00%｜順位1.1
- 泥岩 砂岩 れき岩｜表示99｜CTR 0.00%｜順位1.1
- 地層の種類｜表示96｜CTR 0.00%｜順位1.3
- 押し固められてできた岩石｜表示94｜CTR 0.00%｜順位1.5
- 隆起 沈降 わかり やすく｜表示88｜CTR 0.00%｜順位1.0
- 地層 れき 砂 泥 順番｜表示84｜CTR 0.00%｜順位9.9
- 地層のでき方 順番｜表示83｜CTR 1.20%｜順位7.3
- 地層順番｜表示82｜CTR 1.22%｜順位6.5
- 地層の順番｜表示80｜CTR 3.75%｜順位6.9
- れき と は 地層｜表示76｜CTR 0.00%｜順位1.3
- 泥岩特徴｜表示76｜CTR 0.00%｜順位1.0
- 地層 粒の大きさ 順番｜表示74｜CTR 0.00%｜順位1.4
- れき 砂 泥 積もり方｜表示73｜CTR 0.00%｜順位1.7
- チャート 粒の大きさ｜表示72｜CTR 0.00%｜順位1.7
- 堆積岩 種類｜表示72｜CTR 0.00%｜順位1.0
- 礫岩 砂岩 泥岩 大きさ｜表示72｜CTR 0.00%｜順位1.0
- れき 岩 砂岩 泥岩 順番｜表示69｜CTR 0.00%｜順位1.8
- れきすなどろ 粒の大きさ｜表示69｜CTR 0.00%｜順位1.0
- 砂岩 大きさ｜表示68｜CTR 0.00%｜順位2.0
- れきとは｜表示67｜CTR 0.00%｜順位2.0
- 沈降とは｜表示66｜CTR 0.00%｜順位1.8
- 地層 粒の大きさ｜表示64｜CTR 0.00%｜順位1.5
- れき岩特徴｜表示63｜CTR 0.00%｜順位1.1
- 泥岩 粒の大きさ｜表示62｜CTR 0.00%｜順位2.0
- 中学理科 地層｜表示61｜CTR 1.64%｜順位9.0
- 堆積する順番｜表示61｜CTR 0.00%｜順位6.2
- 隆起 とは｜表示61｜CTR 0.00%｜順位3.0
- 地層の重なりを表した図｜表示60｜CTR 0.00%｜順位6.5
【参考：代表語（自動抽出）】隆起とは
【出力（必ずこの順）】
1) 本文の要約（想定読者・悩み・解決）
2) 検索意図の整理（主要クエリから2〜3パターン）
3) 不一致の指摘（タイトル/メタ/H1/冒頭のどこがズレているか）
4) 修正方針（“どの意図に寄せるか”を1つに決める）
5) 修正案（すべてコードブロック）
   - タイトル案3つ（全角35字前後＋56字以上の網羅型を1つ）
   - メタ案3つ（全角90字前後）
   - H1案2つ
   - 冒頭120字（2案：&lt;p&gt;で開始）
【禁則ワード（シート連動）】
以下の【禁則ワード】は、タイトル/メタ/導入文/見出し/本文のいずれにも原則使用しないでください。
言い換えが必要な場合は、自然な日本語に置換してください。
【禁則ワード】
- 崩れ
- 型
- 迷い
- 保留
- 固定
- 手順
- 立て直
- 最短
- 結論だけ
- 乱れ
- 三点確認
- 内部リンク
- 導線
- 設計
- 刺
- まず結論
- 整え
- 押し付けない案内
- 統一
- 次の一手
- 失点
- 確定
- サブコラム
- 30秒
- 1分
- CV
- 網羅
【本文】
```html
&lt;div class="container my-4"&gt;
&lt;p&gt;&lt;!-- Hero / タイトルセクション --&gt;&lt;/p&gt;
&lt;div class="card shadow-sm mb-4 border-0" style="background: linear-gradient(135deg, #1565c0, #00897b); color: #fff;"&gt;
&lt;div class="card-body p-4"&gt;
&lt;div class="d-flex flex-wrap justify-content-between align-items-center mb-2"&gt;&lt;span class="badge bg-warning text-dark mb-2" style="font-size: 0.8rem;"&gt;中学受験理科／地学分野&lt;/span&gt;&lt;br /&gt;
&lt;span class="badge bg-light text-dark mb-2" style="font-size: 0.75rem;"&gt;地層・堆積岩・化石／まとめ＋クイズ&lt;/span&gt;&lt;/div&gt;
&lt;h1 class="card-title mb-3" style="font-size: 1.9rem; line-height: 1.5;"&gt;中学受験理科「地層」の勉強法──パフェ＆ミルフィーユのイメージで積もり方をつかむ&lt;/h1&gt;
&lt;p class="card-text mb-2" style="font-size: 0.98rem;"&gt;地層の単元は、&lt;strong&gt;専門用語の多さ&lt;/strong&gt;と、柱状図・断層・化石などの&lt;strong&gt;思考力問題&lt;/strong&gt;が組み合わさる、受験生にとってハードなジャンルです。&lt;/p&gt;
&lt;p class="card-text mb-0" style="font-size: 0.98rem;"&gt;この記事では、動画の内容をもとに、&lt;strong&gt;「パフェ」や「ミルフィーユ」のイメージで地層の積もり方を整理&lt;/strong&gt;しながら、&lt;br /&gt;
堆積岩・隆起と沈降・断層・示相化石／示準化石といった重要キーワードを一気に復習できるようにまとめました。&lt;br /&gt;
後半には&lt;strong&gt;確認クイズ&lt;/strong&gt;も用意しているので、テスト前のチェックにも活用してください。&lt;/p&gt;
&lt;p class="mt-2 mb-0" style="font-size: 0.92rem;"&gt;地層を含む地学分野の全体像は、&lt;a style="color: #fff; text-decoration: underline;" href="https://rika-quest.com/column/geoscience/"&gt;全体像はこちら&lt;/a&gt;でまとめて確認できます。&lt;/p&gt;
&lt;/div&gt;
&lt;/div&gt;
&lt;p&gt;&lt;!-- 動画セクション --&gt;&lt;/p&gt;
&lt;div class="text-center mb-4"&gt;
&lt;div style="max-width: 720px; margin: 0 auto;"&gt;&lt;iframe title="YouTube video player" src="https://www.youtube.com/embed/cW8LkUbO8RI" width="560" height="315" frameborder="0" allowfullscreen="allowfullscreen"&gt;&lt;br /&gt;
&lt;span data-mce-type="bookmark" style="display: inline-block; width: 0; overflow: hidden; line-height: 0;" class="mce_SELRES_start"&gt;&lt;/span&gt;&lt;br /&gt;
&lt;/iframe&gt;&lt;/div&gt;
&lt;p class="mt-2 mb-0" style="font-size: 0.85rem; color: #555;"&gt;※動画では、パフェやミルフィーユの例えを使いながら、地層の積もり方・堆積岩・化石の考え方を楽しく解説しています。&lt;/p&gt;
&lt;/div&gt;
&lt;p&gt;&lt;!-- 導入：地層は「ご馳走」ではない --&gt;&lt;/p&gt;
&lt;div class="card mb-4 border-0 shadow-sm"&gt;
&lt;div class="card-body"&gt;
&lt;h2 class="h4 mb-3"&gt;地層は「ご馳走」ではないけれど、イメージはパフェで&lt;/h2&gt;
&lt;blockquote class="blockquote" style="font-size: 0.95rem;"&gt;&lt;p&gt;講師コメント：今回は&lt;strong&gt;地層&lt;/strong&gt;について学習していきます。ご馳走の話じゃないですよ（笑）&lt;br /&gt;
このジャンルは覚えなければいけないキーワードがとにかく多くて、柱状図を読み取るような思考力問題もあるので、かなり大変です。&lt;/p&gt;&lt;/blockquote&gt;
&lt;p class="mb-3"&gt;地層分野は、&lt;/p&gt;
&lt;ul class="mb-2"&gt;
&lt;li&gt;&lt;strong&gt;キーワード（用語）を正しく覚える&lt;/strong&gt;&lt;/li&gt;
&lt;li&gt;&lt;strong&gt;「どう積もったか」「どう動いたか」をイメージでつかむ&lt;/strong&gt;&lt;/li&gt;
&lt;li&gt;&lt;strong&gt;柱状図・化石から状況を推理する&lt;/strong&gt;&lt;/li&gt;
&lt;/ul&gt;
&lt;p class="mb-0"&gt;という&lt;strong&gt;「知識＋イメージ＋推理」&lt;/strong&gt;がセットで問われる単元です。&lt;br /&gt;
まずは、地層の積もり方を&lt;strong&gt;パフェやミルフィーユ&lt;/strong&gt;にたとえてイメージするところから始めましょう。&lt;/p&gt;
&lt;/div&gt;
&lt;/div&gt;
&lt;p&gt;&lt;!-- 地層の積もり方と柱状図 --&gt;&lt;/p&gt;
&lt;div class="card mb-4 border-0 shadow-sm"&gt;
&lt;div class="card-body"&gt;
&lt;div class="row"&gt;
&lt;div class="col-md-6 mb-3"&gt;
&lt;h2 class="h4 mb-3"&gt;地層の積もり方と「柱状図」&lt;/h2&gt;
&lt;p class="mb-3"&gt;地層は、&lt;strong&gt;下から順番に積もっていく&lt;/strong&gt;のが基本です。&lt;br /&gt;
パフェを作るとき、底にコーンフレーク→スポンジ→チョコソース→アイス→ホイップクリーム…と、&lt;br /&gt;
&lt;strong&gt;下から順に重ねていく&lt;/strong&gt;のと同じイメージです。&lt;/p&gt;
&lt;ul class="mb-3"&gt;
&lt;li&gt;&lt;strong&gt;下の方の地層ほど「古い」&lt;/strong&gt;&lt;/li&gt;
&lt;li&gt;&lt;strong&gt;上の方の地層ほど「新しい」&lt;/strong&gt;&lt;/li&gt;
&lt;/ul&gt;
&lt;p class="mb-3"&gt;地面の中身を調べるために行うのが&lt;strong&gt;ボーリング調査&lt;/strong&gt;です。&lt;br /&gt;
パフェにストローを「ズボッ」とさして引き抜くように、地面に細い筒を刺して抜き取り、&lt;br /&gt;
中に入っている土や岩の層を調べます。&lt;/p&gt;
&lt;p class="mb-0"&gt;このとき得られる、&lt;strong&gt;地層の重なり方を縦方向に表した図&lt;/strong&gt;が&lt;br /&gt;
&lt;span style="color: #ff0000; font-weight: bold;"&gt;柱状図（ちゅうじょうず）&lt;/span&gt;です。&lt;br /&gt;
柱状図を読み取る問題は難しめですが、&lt;strong&gt;「下が古くて上が新しい」&lt;/strong&gt;という大原則をおさえておきましょう。&lt;/p&gt;
&lt;/div&gt;
&lt;div class="col-md-6 mb-3 text-center"&gt;
&lt;p&gt;&lt;img decoding="async" class="img-fluid rounded shadow-sm" style="max-width: 100%; height: auto;" src="https://rika-quest.com/wp-content/uploads/2023/07/IMG_1339.jpg" alt="地層が積み重なっている様子を示す図" /&gt;&lt;/p&gt;
&lt;p class="mt-2 mb-0" style="font-size: 0.85rem; color: #555;"&gt;地層の柱状図のイメージ。&lt;br /&gt;
「下ほど古く、上ほど新しい」という時間の流れを意識しよう。&lt;/p&gt;
&lt;/div&gt;
&lt;/div&gt;
&lt;/div&gt;
&lt;/div&gt;
&lt;p&gt;&lt;!-- 受験理科専門塾 しゅん吉クエスト（公式サイトCTA） --&gt;&lt;/p&gt;
&lt;div style="border: 2px solid #1976d2; background-color: #e3f2fd; padding: 10px 12px; display: flex; align-items: flex-start; justify-content: flex-start; margin-bottom: 10px;"&gt;
&lt;p&gt;&lt;img decoding="async" style="max-width: 90px; height: auto; margin-right: 10px; flex-shrink: 0;" src="https://rika-quest.com/wp-content/uploads/2021/07/%E3%81%97%E3%82%85%E3%82%93%E5%90%89%E3%82%AF%E3%82%A8%E3%82%B9%E3%83%88%E6%AD%A3%E6%96%B9%E5%BD%A2.jpg" alt="受験理科専門塾しゅん吉クエストのロゴ" /&gt;&lt;/p&gt;
&lt;div style="text-align: left; flex: 1;"&gt;
&lt;p style="margin: 5px 0; font-size: 14px; line-height: 1.6;"&gt;【受験理科専門塾しゅん吉クエスト】：&lt;br /&gt;
中学受験理科に特化した&lt;strong&gt;完全１対１個別指導&lt;/strong&gt;の専門塾です。&lt;br /&gt;
物理・化学・生物・地学の４分野について、苦手単元のやり直しから志望校対策まで、&lt;br /&gt;
一人ひとりの理解度に合わせてカリキュラムを作成し、&lt;strong&gt;「理科嫌い」を「理科で点が取れる」に変える&lt;/strong&gt;指導を行っています。&lt;/p&gt;
&lt;p&gt;&lt;a style="background-color: #1976d2; color: #ffffff; padding: 5px 10px; text-align: center; text-decoration: none; display: inline-block; font-size: 14px;" href="https://rika-quest.com/"&gt;&lt;br /&gt;
しゅん吉クエスト公式サイトを見る&lt;br /&gt;
&lt;/a&gt;&lt;/p&gt;
&lt;/div&gt;
&lt;/div&gt;
&lt;p&gt;&lt;!-- 川が運ぶ粒の大きさと地層のズレ --&gt;&lt;/p&gt;
&lt;div class="card mb-4 border-0 shadow-sm"&gt;
&lt;div class="card-body"&gt;
&lt;h2 class="h4 mb-3"&gt;川が運ぶ粒の大きさと「地層のズレ」&lt;/h2&gt;
&lt;p class="mb-3"&gt;地層はまっすぐきれいに積もるだけでなく、&lt;strong&gt;場所によってズレたり、層の順番が変わったり&lt;/strong&gt;します。&lt;br /&gt;
そのカギになるのが、&lt;strong&gt;川が運ぶ粒の大きさ&lt;/strong&gt;です。&lt;/p&gt;
&lt;h3 class="h5 mb-2"&gt;粒の大きさで運ばれ方が変わる&lt;/h3&gt;
&lt;ul class="mb-2"&gt;
&lt;li&gt;&lt;strong&gt;泥&lt;/strong&gt; … 粒がとても小さいので、遠くまで運ばれる&lt;/li&gt;
&lt;li&gt;&lt;strong&gt;砂&lt;/strong&gt; … 泥より大きく、川の中ほどまで運ばれる&lt;/li&gt;
&lt;li&gt;&lt;strong&gt;れき&lt;/strong&gt;（ジャリジャリの小石）… 重いので、川の近くにたまりやすい&lt;/li&gt;
&lt;/ul&gt;
&lt;p class="mb-3"&gt;このように、&lt;span style="color: #ff00ff;"&gt;粒の大きさによって運ばれる距離が変わる&lt;/span&gt;ため、&lt;br /&gt;
海の近くか・少し内陸かによって、&lt;strong&gt;積もる順番や組み合わせが変化&lt;/strong&gt;します。&lt;/p&gt;
&lt;h3 class="h5 mb-2"&gt;海面の上がり下がりと地層のパターン&lt;/h3&gt;
&lt;p class="mb-3"&gt;地球では、地殻変動によって&lt;/p&gt;
&lt;ul class="mb-3"&gt;
&lt;li&gt;&lt;strong&gt;地面が上がる（隆起）&lt;/strong&gt;&lt;/li&gt;
&lt;li&gt;&lt;strong&gt;海面が下がる&lt;/strong&gt;／逆に&lt;strong&gt;海面が上がる&lt;/strong&gt;&lt;/li&gt;
&lt;/ul&gt;
&lt;p class="mb-3"&gt;といった変化がくり返し起こっています。&lt;br /&gt;
その結果、ある場所でボーリング調査をすると、&lt;br /&gt;
&lt;strong&gt;「砂 → 泥 → れき → 砂」&lt;/strong&gt;のように、複雑に重なった地層が見つかることがあります。&lt;/p&gt;
&lt;div class="alert alert-info mb-0" style="font-size: 0.9rem;"&gt;&lt;strong&gt;ポイント：&lt;/strong&gt;地層の問題では、「なぜここにこの順番で層があるのか？」を、&lt;br /&gt;
&lt;strong&gt;粒の大きさ・川の流れ・海面の変化&lt;/strong&gt;の組み合わせで考えることが大切です。&lt;/div&gt;
&lt;/div&gt;
&lt;/div&gt;
&lt;p&gt;&lt;!-- 堆積岩6種類 --&gt;&lt;/p&gt;
&lt;div class="card mb-4 border-0 shadow-sm"&gt;
&lt;div class="card-body"&gt;
&lt;h2 class="h4 mb-3"&gt;堆積岩（たいせきがん）6種類をおさえよう&lt;/h2&gt;
&lt;p class="mb-3"&gt;砂や泥、れき、火山灰、生物の死がいなどが&lt;strong&gt;押し固められてできた岩石&lt;/strong&gt;を&lt;br /&gt;
&lt;span style="color: #ff0000; font-weight: bold;"&gt;堆積岩&lt;/span&gt;といいます。&lt;br /&gt;
イメージとしては、&lt;strong&gt;「押し寿司」や「圧縮パフェ」&lt;/strong&gt;のようなものです。&lt;/p&gt;
&lt;div class="text-center mb-3"&gt;&lt;img decoding="async" class="img-fluid rounded shadow-sm" style="max-width: 420px; height: auto;" src="https://rika-quest.com/wp-content/uploads/2023/07/IMG_1339-1.jpg" alt="6種類の堆積岩：れき岩、砂岩、泥岩、凝灰岩、石灰岩、チャート" /&gt;&lt;/div&gt;
&lt;p class="mb-3"&gt;中学受験で特に重要なのが、次の&lt;strong&gt;6種類の堆積岩&lt;/strong&gt;です。&lt;/p&gt;
&lt;div class="table-responsive mb-3"&gt;
&lt;table class="table table-bordered align-middle mb-0"&gt;
&lt;thead style="background-color: #e3f2fd;"&gt;
&lt;tr class="text-center"&gt;
&lt;th scope="col"&gt;堆積岩&lt;/th&gt;
&lt;th scope="col"&gt;もとになった物質&lt;/th&gt;
&lt;th scope="col"&gt;特徴・ポイント&lt;/th&gt;
&lt;/tr&gt;
&lt;/thead&gt;
&lt;tbody&gt;
&lt;tr&gt;
&lt;td class="fw-bold"&gt;れき岩&lt;/td&gt;
&lt;td&gt;れき（小石）&lt;/td&gt;
&lt;td&gt;粒が大きく、&lt;strong&gt;ゴツゴツした石が固まった感じ&lt;/strong&gt;の岩。&lt;/td&gt;
&lt;/tr&gt;
&lt;tr style="background-color: #f1f8e9;"&gt;
&lt;td class="fw-bold"&gt;砂岩&lt;/td&gt;
&lt;td&gt;砂&lt;/td&gt;
&lt;td&gt;砂浜の砂のような粒がギュッと固まった岩。&lt;strong&gt;粒は中くらい&lt;/strong&gt;。&lt;/td&gt;
&lt;/tr&gt;
&lt;tr&gt;
&lt;td class="fw-bold"&gt;泥岩&lt;/td&gt;
&lt;td&gt;泥&lt;/td&gt;
&lt;td&gt;粒がとても細かく、&lt;strong&gt;なめらかな感じ&lt;/strong&gt;の堆積岩。&lt;/td&gt;
&lt;/tr&gt;
&lt;tr style="background-color: #f1f8e9;"&gt;
&lt;td class="fw-bold"&gt;凝灰岩&lt;/td&gt;
&lt;td&gt;火山灰&lt;/td&gt;
&lt;td&gt;火山灰がふわっと積もり、押し固められてできた岩。&lt;strong&gt;火山との関係&lt;/strong&gt;がポイント。&lt;/td&gt;
&lt;/tr&gt;
&lt;tr&gt;
&lt;td class="fw-bold"&gt;石灰岩&lt;/td&gt;
&lt;td&gt;サンゴなどの生物の殻・骨&lt;/td&gt;
&lt;td&gt;うすい塩酸をかけると&lt;strong&gt;二酸化炭素が出て泡立つ&lt;/strong&gt;。鍾乳洞の元になる。&lt;/td&gt;
&lt;/tr&gt;
&lt;tr style="background-color: #f1f8e9;"&gt;
&lt;td class="fw-bold"&gt;チャート&lt;/td&gt;
&lt;td&gt;放散虫などのプランクトンの殻&lt;/td&gt;
&lt;td&gt;&lt;strong&gt;とても硬い&lt;/strong&gt;堆積岩。ガラスのように割れることもある。&lt;/td&gt;
&lt;/tr&gt;
&lt;/tbody&gt;
&lt;/table&gt;
&lt;/div&gt;
&lt;p class="mb-0"&gt;れき岩・砂岩・泥岩は&lt;strong&gt;粒の大きさ&lt;/strong&gt;で、石灰岩・チャートは&lt;strong&gt;生物の死がい&lt;/strong&gt;で、凝灰岩は&lt;strong&gt;火山灰&lt;/strong&gt;でできている、&lt;br /&gt;
というセットで覚えておきましょう。&lt;/p&gt;
&lt;/div&gt;
&lt;/div&gt;
&lt;p&gt;&lt;!-- 隆起・沈降／断層・しゅう曲 --&gt;&lt;/p&gt;
&lt;div class="card mb-4 border-0 shadow-sm"&gt;
&lt;div class="card-body"&gt;
&lt;h2 class="h4 mb-3"&gt;隆起・沈降と、しゅう曲・断層&lt;/h2&gt;
&lt;div class="row"&gt;
&lt;div class="col-md-6 mb-3"&gt;
&lt;h3 class="h5 mb-2"&gt;地面が上がる「隆起」と、下がる「沈降」&lt;/h3&gt;
&lt;p class="mb-2"&gt;地球の地面は、じつはじわじわと&lt;strong&gt;上下に動いて&lt;/strong&gt;います。&lt;/p&gt;
&lt;ul class="mb-2"&gt;
&lt;li&gt;&lt;span style="color: #ff0000; font-weight: bold;"&gt;隆起&lt;/span&gt; … 地面が&lt;strong&gt;上に上がる&lt;/strong&gt;こと&lt;/li&gt;
&lt;li&gt;&lt;span style="color: #ff0000; font-weight: bold;"&gt;沈降&lt;/span&gt; … 地面が&lt;strong&gt;下に下がる&lt;/strong&gt;こと&lt;/li&gt;
&lt;/ul&gt;
&lt;p class="mb-3"&gt;隆起が起こると、川や海の近くでは&lt;br /&gt;
&lt;strong&gt;河岸段丘（河原の階段状の地形）&lt;/strong&gt;や&lt;strong&gt;海岸段丘&lt;/strong&gt;がつくられます。&lt;br /&gt;
一方、沈降が続くと、入り組んだ海岸線ができ、&lt;strong&gt;リアス式海岸&lt;/strong&gt;の原因にもなります。&lt;/p&gt;
&lt;/div&gt;
&lt;div class="col-md-6 mb-3 text-center"&gt;
&lt;p&gt;&lt;img decoding="async" class="img-fluid rounded shadow-sm" style="max-width: 100%; height: auto;" src="https://rika-quest.com/wp-content/uploads/2023/07/IMG_1340-1.jpg" alt="隆起と沈降による地形の変化を示す図" /&gt;&lt;/p&gt;
&lt;p class="mt-2 mb-0" style="font-size: 0.85rem; color: #555;"&gt;隆起と沈降のイメージ図。&lt;br /&gt;
河岸段丘やリアス式海岸の成り立ちとあわせて覚えよう。&lt;/p&gt;
&lt;/div&gt;
&lt;/div&gt;
&lt;h3 class="h5 mb-2"&gt;おされて曲がる「しゅう曲」と、ちぎれてずれる「断層」&lt;/h3&gt;
&lt;p class="mb-2"&gt;地層が積み重なったあと、地球の力で&lt;strong&gt;横から押されたり引っぱられたり&lt;/strong&gt;すると、&lt;/p&gt;
&lt;ul class="mb-2"&gt;
&lt;li&gt;&lt;strong&gt;しゅう曲&lt;/strong&gt; … 地層がぐにゃっと&lt;strong&gt;曲がる&lt;/strong&gt;現象&lt;/li&gt;
&lt;li&gt;&lt;strong&gt;断層&lt;/strong&gt; … 地層が引きちぎられたように&lt;strong&gt;ずれる&lt;/strong&gt;現象&lt;/li&gt;
&lt;/ul&gt;
&lt;p class="mb-2"&gt;断層には、&lt;strong&gt;正断層・逆断層&lt;/strong&gt;など細かい分類もありますが、まずは&lt;br /&gt;
&lt;span style="color: #ff0000;"&gt;「地層がズレている＝断層」&lt;/span&gt;というイメージをおさえておきましょう。&lt;/p&gt;
&lt;p class="mb-0"&gt;地震や山地の形成とも関わる重要なキーワードなので、&lt;strong&gt;図とセットで覚える&lt;/strong&gt;ことが大切です。&lt;/p&gt;
&lt;/div&gt;
&lt;/div&gt;
&lt;p&gt;&lt;!-- 化石：示相化石と示準化石 --&gt;&lt;/p&gt;
&lt;div class="card mb-4 border-0 shadow-sm"&gt;
&lt;div class="card-body"&gt;
&lt;h2 class="h4 mb-3"&gt;化石と示相化石・示準化石&lt;/h2&gt;
&lt;div class="row"&gt;
&lt;div class="col-md-6 mb-3"&gt;
&lt;p class="mb-3"&gt;化石は、&lt;strong&gt;昔の生物の体や足あとなどが地層の中に残ったもの&lt;/strong&gt;です。&lt;br /&gt;
三葉虫やアンモナイト、マンモスなど、博物館や水族館の売店で見かけることもあります。&lt;/p&gt;
&lt;p class="mb-2"&gt;化石には、次の&lt;strong&gt;2種類&lt;/strong&gt;があります。&lt;/p&gt;
&lt;ul class="mb-3"&gt;
&lt;li&gt;&lt;strong&gt;示相化石&lt;/strong&gt; … その化石が見つかったとき、&lt;br /&gt;
&lt;span style="color: #0000ff;"&gt;「当時の環境（海か川か・あたたかいか冷たいか）」&lt;/span&gt;がわかる化石&lt;/li&gt;
&lt;li&gt;&lt;strong&gt;示準化石&lt;/strong&gt; … その化石が見つかったとき、&lt;br /&gt;
&lt;span style="color: #0000ff;"&gt;「当時の時代（いつごろ）」&lt;/span&gt;がわかる化石&lt;/li&gt;
&lt;/ul&gt;
&lt;p class="mb-2"&gt;例えば、三葉虫は&lt;strong&gt;古生代&lt;/strong&gt;に生きていた生物なので、三葉虫の化石が見つかると&lt;br /&gt;
「この地層は古生代のものだな」と&lt;strong&gt;時代を特定できる&lt;/strong&gt;ため、示準化石の代表例です。&lt;/p&gt;
&lt;p class="mb-0"&gt;一方、シジミの化石が見つかれば淡水の環境、サンゴの化石が見つかればあたたかい海の環境など、&lt;br /&gt;
&lt;strong&gt;その場所が昔どんな環境だったか&lt;/strong&gt;を教えてくれるので示相化石となります。&lt;/p&gt;
&lt;/div&gt;
&lt;div class="col-md-6 mb-3 text-center"&gt;
&lt;p&gt;&lt;img decoding="async" class="img-fluid rounded shadow-sm" style="max-width: 100%; height: auto;" src="https://rika-quest.com/wp-content/uploads/2023/07/IMG_1340.jpg" alt="アンモナイトや三葉虫が示準化石として時代を特定する例" /&gt;&lt;/p&gt;
&lt;p class="mt-2 mb-0" style="font-size: 0.85rem; color: #555;"&gt;三葉虫やアンモナイトは&lt;strong&gt;示準化石&lt;/strong&gt;の代表例。&lt;br /&gt;
「どの時代の地層か」を知る手がかりになる。&lt;/p&gt;
&lt;/div&gt;
&lt;/div&gt;
&lt;div class="alert alert-warning mb-0" style="font-size: 0.9rem;"&gt;&lt;strong&gt;ポイント：&lt;/strong&gt;示相化石＝「相（ようす／環境）」、示準化石＝「基準（時代）」と漢字からイメージすると覚えやすくなります。&lt;/div&gt;
&lt;/div&gt;
&lt;/div&gt;
&lt;p&gt;&lt;!-- 地層の学習まとめ表（元の表をBootstrap化） --&gt;&lt;/p&gt;
&lt;div class="card mb-4 border-0 shadow-sm"&gt;
&lt;div class="card-body"&gt;
&lt;h2 class="h4 mb-3"&gt;地層の学習まとめ&lt;/h2&gt;
&lt;p class="mb-3"&gt;ここまでの内容を、テスト前にさっと確認できる&lt;strong&gt;まとめ表&lt;/strong&gt;に整理しました。&lt;/p&gt;
&lt;div class="table-responsive"&gt;
&lt;table class="table table-bordered align-middle mb-0"&gt;
&lt;thead style="background-color: #c8e6c9;"&gt;
&lt;tr class="text-center"&gt;
&lt;th scope="col"&gt;ポイント&lt;/th&gt;
&lt;th scope="col"&gt;内容&lt;/th&gt;
&lt;/tr&gt;
&lt;/thead&gt;
&lt;tbody&gt;
&lt;tr style="background-color: #ffffff;"&gt;
&lt;td class="fw-bold"&gt;地層の積もり方&lt;/td&gt;
&lt;td&gt;下の層が古く、上の層が新しい。川の流れで砂・泥・れきがそれぞれ異なる場所に堆積する。&lt;/td&gt;
&lt;/tr&gt;
&lt;tr style="background-color: #e8f5e9;"&gt;
&lt;td class="fw-bold"&gt;堆積岩の種類&lt;/td&gt;
&lt;td&gt;れき岩、砂岩、泥岩、凝灰岩、石灰岩、チャートの6種類。粒の大きさや成分で分類される。&lt;/td&gt;
&lt;/tr&gt;
&lt;tr style="background-color: #ffffff;"&gt;
&lt;td class="fw-bold"&gt;柱状図&lt;/td&gt;
&lt;td&gt;地層の積もり方を縦に示す図。ボーリング調査で得られ、下が古く上が新しい。&lt;/td&gt;
&lt;/tr&gt;
&lt;tr style="background-color: #e8f5e9;"&gt;
&lt;td class="fw-bold"&gt;地殻変動&lt;/td&gt;
&lt;td&gt;隆起（地面が上がる）や沈降（地面が下がる）で地形が変わる。河岸段丘やリアス式海岸が形成される。&lt;/td&gt;
&lt;/tr&gt;
&lt;tr style="background-color: #ffffff;"&gt;
&lt;td class="fw-bold"&gt;断層としゅう曲&lt;/td&gt;
&lt;td&gt;地層が押されて曲がる現象が&lt;strong&gt;しゅう曲&lt;/strong&gt;、引っ張られてずれる現象が&lt;strong&gt;断層&lt;/strong&gt;。&lt;/td&gt;
&lt;/tr&gt;
&lt;tr style="background-color: #e8f5e9;"&gt;
&lt;td class="fw-bold"&gt;化石の種類&lt;/td&gt;
&lt;td&gt;示相化石（環境を示す）と示準化石（時代を示す）。例：シジミ＝淡水環境、三葉虫＝古生代。&lt;/td&gt;
&lt;/tr&gt;
&lt;/tbody&gt;
&lt;/table&gt;
&lt;/div&gt;
&lt;/div&gt;
&lt;/div&gt;
&lt;p class="mb-3" style="font-size: 0.95rem;"&gt;地層以外も含めた地学分野の整理は、&lt;a href="https://rika-quest.com/column/geoscience/"&gt;全体像はこちら&lt;/a&gt;でまとめて確認できます。&lt;/p&gt;
&lt;p&gt;&lt;!-- クイズセクション（元のクイズをBootstrap化） --&gt;&lt;/p&gt;
&lt;div class="card mb-4 border-0 shadow-sm"&gt;
&lt;div class="card-body"&gt;
&lt;h2 class="h4 mb-3"&gt;地層に関するクイズ&lt;/h2&gt;
&lt;p class="mb-3"&gt;学んだ内容がしっかり定着しているか、クイズで確認してみましょう。&lt;br /&gt;
「正解を見る」ボタンを押すと答えが表示され、ボタンは非表示になります。&lt;/p&gt;
&lt;div class="table-responsive"&gt;
&lt;table class="table table-bordered align-middle mb-0"&gt;
&lt;thead style="background-color: #c8e6c9;"&gt;
&lt;tr class="text-center"&gt;
&lt;th style="width: 28%;" scope="col"&gt;問題&lt;/th&gt;
&lt;th style="width: 52%;" scope="col"&gt;選択肢&lt;/th&gt;
&lt;th style="width: 20%;" scope="col"&gt;回答&lt;/th&gt;
&lt;/tr&gt;
&lt;/thead&gt;
&lt;tbody&gt;
&lt;tr style="background-color: #ffffff;"&gt;
&lt;td&gt;1. 地層の積もり方において古い地層はどこに位置する？&lt;/td&gt;
&lt;td&gt;A. 上部&lt;br /&gt;
B. 中間&lt;br /&gt;
C. 下部&lt;br /&gt;
D. 場所による&lt;/td&gt;
&lt;td class="text-center"&gt;&lt;button class="btn btn-sm btn-primary"&gt;正解を見る&lt;/button&gt;&lt;br /&gt;
&lt;span id="answer1" style="display: none; margin-left: 0.5rem;"&gt;正解：C. 下部&lt;/span&gt;&lt;/td&gt;
&lt;/tr&gt;
&lt;tr style="background-color: #e8f5e9;"&gt;
&lt;td&gt;2. ボーリング調査で得られる地層の図は何と呼ばれる？&lt;/td&gt;
&lt;td&gt;A. 地質図&lt;br /&gt;
B. 柱状図&lt;br /&gt;
C. 堆積図&lt;br /&gt;
D. 化石図&lt;/td&gt;
&lt;td class="text-center"&gt;&lt;button class="btn btn-sm btn-primary"&gt;正解を見る&lt;/button&gt;&lt;br /&gt;
&lt;span id="answer2" style="display: none; margin-left: 0.5rem;"&gt;正解：B. 柱状図&lt;/span&gt;&lt;/td&gt;
&lt;/tr&gt;
&lt;tr style="background-color: #ffffff;"&gt;
&lt;td&gt;3. 堆積岩の一種で、火山灰が固まってできたものは？&lt;/td&gt;
&lt;td&gt;A. 石灰岩&lt;br /&gt;
B. チャート&lt;br /&gt;
C. 凝灰岩&lt;br /&gt;
D. 泥岩&lt;/td&gt;
&lt;td class="text-center"&gt;&lt;button class="btn btn-sm btn-primary"&gt;正解を見る&lt;/button&gt;&lt;br /&gt;
&lt;span id="answer3" style="display: none; margin-left: 0.5rem;"&gt;正解：C. 凝灰岩&lt;/span&gt;&lt;/td&gt;
&lt;/tr&gt;
&lt;tr style="background-color: #e8f5e9;"&gt;
&lt;td&gt;4. 隆起とは何を指す現象か？&lt;/td&gt;
&lt;td&gt;A. 地面が下がる&lt;br /&gt;
B. 地面が上がる&lt;br /&gt;
C. 地面が崩れる&lt;br /&gt;
D. 地層がずれる&lt;/td&gt;
&lt;td class="text-center"&gt;&lt;button class="btn btn-sm btn-primary"&gt;正解を見る&lt;/button&gt;&lt;br /&gt;
&lt;span id="answer4" style="display: none; margin-left: 0.5rem;"&gt;正解：B. 地面が上がる&lt;/span&gt;&lt;/td&gt;
&lt;/tr&gt;
&lt;tr style="background-color: #ffffff;"&gt;
&lt;td&gt;5. 示相化石は何を示す？&lt;/td&gt;
&lt;td&gt;A. 環境&lt;br /&gt;
B. 時代&lt;br /&gt;
C. 地層の厚さ&lt;br /&gt;
D. 堆積速度&lt;/td&gt;
&lt;td class="text-center"&gt;&lt;button class="btn btn-sm btn-primary"&gt;正解を見る&lt;/button&gt;&lt;br /&gt;
&lt;span id="answer5" style="display: none; margin-left: 0.5rem;"&gt;正解：A. 環境&lt;/span&gt;&lt;/td&gt;
&lt;/tr&gt;
&lt;tr style="background-color: #e8f5e9;"&gt;
&lt;td&gt;6. 隆起でできる地形の例は？&lt;/td&gt;
&lt;td&gt;A. リアス式海岸&lt;br /&gt;
B. 河岸段丘&lt;br /&gt;
C. 海底谷&lt;br /&gt;
D. 湖沼&lt;/td&gt;
&lt;td class="text-center"&gt;&lt;button class="btn btn-sm btn-primary"&gt;正解を見る&lt;/button&gt;&lt;br /&gt;
&lt;span id="answer6" style="display: none; margin-left: 0.5rem;"&gt;正解：B. 河岸段丘&lt;/span&gt;&lt;/td&gt;
&lt;/tr&gt;
&lt;tr style="background-color: #ffffff;"&gt;
&lt;td&gt;7. チャートは何でできている？&lt;/td&gt;
&lt;td&gt;A. 火山灰&lt;br /&gt;
B. 生物の死骸&lt;br /&gt;
C. 泥&lt;br /&gt;
D. 砂&lt;/td&gt;
&lt;td class="text-center"&gt;&lt;button class="btn btn-sm btn-primary"&gt;正解を見る&lt;/button&gt;&lt;br /&gt;
&lt;span id="answer7" style="display: none; margin-left: 0.5rem;"&gt;正解：B. 生物の死骸&lt;/span&gt;&lt;/td&gt;
&lt;/tr&gt;
&lt;tr style="background-color: #e8f5e9;"&gt;
&lt;td&gt;8. 断層は何によってできる？&lt;/td&gt;
&lt;td&gt;A. 地層が引きちぎれる&lt;br /&gt;
B. 火山活動&lt;br /&gt;
C. 流水作用&lt;br /&gt;
D. 化石の堆積&lt;/td&gt;
&lt;td class="text-center"&gt;&lt;button class="btn btn-sm btn-primary"&gt;正解を見る&lt;/button&gt;&lt;br /&gt;
&lt;span id="answer8" style="display: none; margin-left: 0.5rem;"&gt;正解：A. 地層が引きちぎれる&lt;/span&gt;&lt;/td&gt;
&lt;/tr&gt;
&lt;tr style="background-color: #ffffff;"&gt;
&lt;td&gt;9. 示準化石の例として適切なのは？&lt;/td&gt;
&lt;td&gt;A. サンゴ&lt;br /&gt;
B. シジミ&lt;br /&gt;
C. 三葉虫&lt;br /&gt;
D. ホタテ&lt;/td&gt;
&lt;td class="text-center"&gt;&lt;button class="btn btn-sm btn-primary"&gt;正解を見る&lt;/button&gt;&lt;br /&gt;
&lt;span id="answer9" style="display: none; margin-left: 0.5rem;"&gt;正解：C. 三葉虫&lt;/span&gt;&lt;/td&gt;
&lt;/tr&gt;
&lt;tr style="background-color: #e8f5e9;"&gt;
&lt;td&gt;10. 堆積岩の中で一番粒が大きいのは？&lt;/td&gt;
&lt;td&gt;A. 泥岩&lt;br /&gt;
B. 砂岩&lt;br /&gt;
C. れき岩&lt;br /&gt;
D. 凝灰岩&lt;/td&gt;
&lt;td class="text-center"&gt;&lt;button class="btn btn-sm btn-primary"&gt;正解を見る&lt;/button&gt;&lt;br /&gt;
&lt;span id="answer10" style="display: none; margin-left: 0.5rem;"&gt;正解：C. れき岩&lt;/span&gt;&lt;/td&gt;
&lt;/tr&gt;
&lt;/tbody&gt;
&lt;/table&gt;
&lt;/div&gt;
&lt;/div&gt;
&lt;/div&gt;
&lt;p&gt;&lt;!-- まとめ --&gt;&lt;/p&gt;
&lt;div class="card mb-4 border-0 shadow-sm"&gt;
&lt;div class="card-body"&gt;
&lt;h2 class="h4 mb-3"&gt;まとめ──キーワード暗記から「推察する地層問題」へ&lt;/h2&gt;
&lt;p class="mb-3"&gt;地層の単元は、単なるキーワード暗記で終わらず、&lt;br /&gt;
&lt;span style="color: #ff00ff;"&gt;「そのキーワードから何が言えるかを推察する」&lt;/span&gt;問題へと発展していきます。&lt;/p&gt;
&lt;ul class="mb-3"&gt;
&lt;li&gt;&lt;strong&gt;下の地層ほど古く、上ほど新しい&lt;/strong&gt;という大原則をまず押さえる&lt;/li&gt;
&lt;li&gt;ボーリング調査と柱状図で&lt;strong&gt;「地面のパフェ断面図」&lt;/strong&gt;を読む練習をする&lt;/li&gt;
&lt;li&gt;堆積岩6種類は&lt;strong&gt;「何が押し固められたか」&lt;/strong&gt;とセットで覚える&lt;/li&gt;
&lt;li&gt;隆起・沈降、しゅう曲・断層は&lt;strong&gt;地形や地震ともつながるキーワード&lt;/strong&gt;&lt;/li&gt;
&lt;li&gt;示相化石・示準化石は&lt;strong&gt;環境／時代&lt;/strong&gt;のどちらを教えてくれる化石かを区別する&lt;/li&gt;
&lt;/ul&gt;
&lt;p class="mb-0"&gt;ひとつひとつの言葉を&lt;strong&gt;「イメージ」と「例え話」&lt;/strong&gt;と一緒に覚えていくことで、&lt;br /&gt;
思考力問題にも対応できる&lt;strong&gt;「考える理科の力」&lt;/strong&gt;が育っていきます。&lt;br /&gt;
時間をかけて、何度も復習しながら身につけていきましょう。&lt;/p&gt;
&lt;/div&gt;
&lt;/div&gt;
&lt;p&gt;&lt;!-- 四角いCTA --&gt;&lt;/p&gt;
&lt;div class="card border-0 shadow-lg mb-4" style="background-color: #e3f2fd; border-radius: 0.75rem;"&gt;
&lt;div class="card-body p-4 p-md-4"&gt;
&lt;div class="row align-items-center"&gt;
&lt;div class="col-md-8 mb-3 mb-md-0"&gt;
&lt;h2 class="h5 mb-2" style="color: #0d47a1;"&gt;地層・天体・気象…「地学分野」が不安なら、一度プロと整理してみませんか？&lt;/h2&gt;
&lt;p class="mb-2" style="font-size: 0.95rem;"&gt;「柱状図がさっぱり読めない」「用語は覚えたのに問題になると手が止まる」といったお悩みは、&lt;br /&gt;
&lt;strong&gt;知識のつなげ方と問題の読み方&lt;/strong&gt;を少し変えるだけで改善することがよくあります。&lt;/p&gt;
&lt;ul class="mb-2 ps-3" style="font-size: 0.9rem;"&gt;
&lt;li&gt;地層・堆積岩・化石の&lt;strong&gt;頻出パターン整理&lt;/strong&gt;&lt;/li&gt;
&lt;li&gt;柱状図や断層図を使った&lt;strong&gt;「読むトレーニング」&lt;/strong&gt;&lt;/li&gt;
&lt;li&gt;過去問をもとにした&lt;strong&gt;「思考力問題」へのステップアップ&lt;/strong&gt;&lt;/li&gt;
&lt;/ul&gt;
&lt;p class="mb-0" style="font-size: 0.9rem;"&gt;お子さまの現状に合わせて、&lt;strong&gt;どこから復習を始めればよいか&lt;/strong&gt;を一緒に考えていきます。&lt;/p&gt;
&lt;/div&gt;
&lt;div class="col-md-4 text-md-end text-center"&gt;
&lt;p&gt;&lt;a class="btn btn-primary mb-2 px-4 py-2" style="border-radius: 999px; font-size: 0.95rem;" href="https://rika-quest.com/kouza/"&gt;&lt;br /&gt;
理科個別指導の詳細を見る&lt;br /&gt;
&lt;/a&gt;&lt;/p&gt;
&lt;p&gt;&lt;a class="btn btn-outline-primary px-4 py-2" style="border-radius: 999px; font-size: 0.95rem;" href="https://rika-quest.com/inquiry/"&gt;&lt;br /&gt;
学習相談・体験授業を申し込む&lt;br /&gt;
&lt;/a&gt;&lt;/p&gt;
&lt;p class="mt-2 mb-0" style="font-size: 0.8rem; color: #555;"&gt;フォームからのご相談は24時間受付中です。内容を確認のうえ、講師よりご連絡いたします。&lt;/p&gt;
&lt;/div&gt;
&lt;/div&gt;
&lt;/div&gt;
&lt;/div&gt;
&lt;/div&gt;
&lt;p&gt;&lt;script&gt;
  function showGeoAnswer(id, btn) {
    var target = document.getElementById(id);
    if (target) {
      target.style.display = 'inline';
    }
    if (btn) {
      btn.style.display = 'none';
    }
  }
&lt;/script&gt;&lt;/p&gt;
```
</t>
  </si>
  <si>
    <t xml:space="preserve">以下のページは「スニペット整合性」（本文と title/meta/H1/冒頭文）が弱い可能性があります。
まず【本文】を確認し、想定読者・悩み・解決範囲を把握してください。
そのうえで、GSCの主要クエリ（表示回数上位）を根拠に、
「検索意図に対して、タイトル/メタ/H1/冒頭120字がズレている点」を特定し、
ズレを解消するための修正案（タイトル/メタ/H1/冒頭）を提示してください。
※本文の“大改修”は前提にしません（必要なら追記ブロックは最大1つまで）。
【URL】https://koten-kakitsubata.jp/blog/【読解に役立つ古典常識】暦について/
【ページ分類】MC
【ページ分類の略語（このプロンプト内の定義）】
TP = トップページ（ホーム/サイトの入口）
SP = サービスページ（講座・コース・申込導線）
MC = メインコラム（コラム/解説/勉強法など集客記事）
SC = サブコラム（MCやSPを補強するための補助コラム※サイト定義に合わせて判断）
NW = ニュース/お知らせ（運用上は改善対象外として除外）
ST = 企業情報等のSEO対策を行わないこ固定ページ（運用上は改善対象外として除外）
- / 空欄 / 未分類 = 未分類（このスクリプトでは改善対象外として除外）
※未分類（空欄 / "-" / "未分類"）は作業対象に含めません。
【現状（スニペット要素）】
- タイトル：古典読解に役立つ暦の基本と旧暦新暦の違い
- メタ：旧暦とは太陰太陽暦。太陰暦とは月の満ち欠け基準で新暦とずれる。閏月・大小の月、春夏秋冬早見、五月雨・七夕の季節感を整理。
- H1：古文の「季節のずれ」と暦が一気にわかる──旧暦と春夏秋冬の対応早見ガイド
- 冒頭120字：太陰暦（旧暦）と季節のずれ 要点： 古文の「春・夏・秋・冬」は、基本的に 旧暦（太陰太陽暦） 前提で読めば混乱しにくくなります。 旧暦の月＝現代の月 ではないため、季節が“前倒し”に見えるのがズレの正体です（年によってズレ幅は変わります）。
【GSC主要クエリ（表示回数上位50件）】
- 旧暦とは｜表示5878｜CTR 0.27%｜順位8.0
- 旧暦とは 簡単に｜表示623｜CTR 0.48%｜順位8.8
- 旧暦と新暦の違い｜表示533｜CTR 0.19%｜順位6.8
- 旧暦と新暦 ずれ｜表示515｜CTR 0.58%｜順位3.2
- 太陰暦｜表示488｜CTR 0.00%｜順位6.6
- 旧暦 とは｜表示391｜CTR 0.77%｜順位7.9
- 陰暦とは｜表示351｜CTR 0.28%｜順位11.1
- 新暦と旧暦の違い｜表示344｜CTR 0.58%｜順位6.9
- 旧暦 季節｜表示326｜CTR 1.23%｜順位1.7
- 旧暦｜表示319｜CTR 0.00%｜順位3.3
- 太陰暦とは｜表示205｜CTR 0.00%｜順位9.6
- 旧暦 春｜表示203｜CTR 0.00%｜順位6.4
- 旧暦 新暦 ずれ｜表示195｜CTR 3.08%｜順位5.3
- 旧正月｜表示144｜CTR 0.00%｜順位2.6
- 旧暦 意味｜表示116｜CTR 0.00%｜順位9.2
- 旧暦 新暦 違い｜表示113｜CTR 1.77%｜順位6.5
- 旧暦とは？｜表示104｜CTR 0.96%｜順位7.7
- 旧暦 月 ずれ｜表示103｜CTR 3.88%｜順位4.1
- 旧暦 一覧表｜表示97｜CTR 0.00%｜順位1.1
- 旧暦 春夏秋冬｜表示90｜CTR 0.00%｜順位2.0
- 陰暦 旧暦 違い｜表示90｜CTR 0.00%｜順位3.3
- 太陰暦 太陽暦 違い｜表示79｜CTR 0.00%｜順位7.6
- 古文 季節｜表示76｜CTR 1.32%｜順位1.5
- 旧暦 四季｜表示76｜CTR 1.32%｜順位2.4
- 旧暦 春 いつ｜表示76｜CTR 1.32%｜順位4.4
- 太陽暦と太陰暦｜表示76｜CTR 0.00%｜順位10.4
- 太陰暦 旧暦｜表示71｜CTR 1.41%｜順位5.1
- 旧暦 新暦｜表示71｜CTR 0.00%｜順位7.1
- 旧暦カレンダー｜表示71｜CTR 0.00%｜順位3.2
- 旧暦意味｜表示70｜CTR 0.00%｜順位10.8
- 新暦 旧暦 ずれ｜表示64｜CTR 6.25%｜順位1.9
- 旧暦 春 いつから｜表示63｜CTR 3.17%｜順位2.3
- 旧暦5月 新暦 6月 7月｜表示62｜CTR 0.00%｜順位7.3
- 旧暦と新暦｜表示61｜CTR 3.28%｜順位8.3
- 旧暦 新暦 ずれ 何 日｜表示61｜CTR 0.00%｜順位2.1
- 季節 月｜表示59｜CTR 0.00%｜順位9.0
- 旧暦 季節 ずれ｜表示57｜CTR 7.02%｜順位2.1
- 旧暦について｜表示57｜CTR 1.75%｜順位3.8
- 新暦｜表示56｜CTR 0.00%｜順位10.0
- 陰暦 旧暦｜表示55｜CTR 0.00%｜順位7.7
- 昔の季節｜表示53｜CTR 1.89%｜順位1.8
- 太陽暦 太陰暦｜表示53｜CTR 0.00%｜順位10.7
- 旧暦 ずれ｜表示53｜CTR 0.00%｜順位3.9
- 旧暦 いつから｜表示52｜CTR 0.00%｜順位11.4
- 旧暦って何｜表示52｜CTR 0.00%｜順位9.1
- 旧暦 陰暦 違い｜表示48｜CTR 0.00%｜順位3.9
- 旧暦と新暦の差｜表示47｜CTR 6.38%｜順位4.9
- 旧暦 一年 何日｜表示45｜CTR 2.22%｜順位7.4
- 陰暦と旧暦の違い｜表示45｜CTR 2.22%｜順位4.6
- 太陰暦 いつ｜表示45｜CTR 0.00%｜順位8.2
【参考：代表語（自動抽出）】旧暦とは
【出力（必ずこの順）】
1) 本文の要約（想定読者・悩み・解決）
2) 検索意図の整理（主要クエリから2〜3パターン）
3) 不一致の指摘（タイトル/メタ/H1/冒頭のどこがズレているか）
4) 修正方針（“どの意図に寄せるか”を1つに決める）
5) 修正案（すべてコードブロック）
   - タイトル案3つ（全角35字前後＋56字以上の網羅型を1つ）
   - メタ案3つ（全角90字前後）
   - H1案2つ
   - 冒頭120字（2案：&lt;p&gt;で開始）
【禁則ワード（シート連動）】
以下の【禁則ワード】は、タイトル/メタ/導入文/見出し/本文のいずれにも原則使用しないでください。
言い換えが必要な場合は、自然な日本語に置換してください。
【禁則ワード】
- 崩れ
- 型
- 迷い
- 保留
- 固定
- 手順
- 立て直
- 最短
- 結論だけ
- 乱れ
- 三点確認
- 内部リンク
- 導線
- 設計
- 刺
- まず結論
- 整え
- 押し付けない案内
- 統一
- 次の一手
- 失点
- 確定
- サブコラム
- 30秒
- 1分
- CV
- 網羅
【本文】
```html
&lt;p&gt;&lt;iframe title="YouTube video player" src="https://www.youtube.com/embed/cYDthdM_nu8" width="560" height="315" frameborder="0" allowfullscreen="allowfullscreen"&gt;&lt;span data-mce-type="bookmark" style="display: inline-block; width: 0px; overflow: hidden; line-height: 0;" class="mce_SELRES_start"&gt;&lt;/span&gt;&lt;span data-mce-type="bookmark" style="display: inline-block; width: 0px; overflow: hidden; line-height: 0;" class="mce_SELRES_start"&gt;&lt;/span&gt;&lt;/iframe&gt;&lt;/p&gt;
&lt;h2&gt;太陰暦（旧暦）と季節のずれ&lt;/h2&gt;
&lt;p&gt;&lt;strong&gt;要点：&lt;/strong&gt;古文の「春・夏・秋・冬」は、基本的に&lt;strong&gt;旧暦（太陰太陽暦）&lt;/strong&gt;前提で読めば混乱しにくくなります。&lt;strong&gt;旧暦の月＝現代の月&lt;/strong&gt;ではないため、季節が“前倒し”に見えるのがズレの正体です（年によってズレ幅は変わります）。&lt;/p&gt;
&lt;table style="border-collapse: collapse; width: 100%;" border="1" cellpadding="6"&gt;
&lt;thead&gt;
&lt;tr&gt;
&lt;th style="background: #f5f5f5;"&gt;用語&lt;/th&gt;
&lt;th style="background: #f5f5f5;"&gt;要点（1行）&lt;/th&gt;
&lt;th style="background: #f5f5f5;"&gt;テストでの見分けポイント（1行）&lt;/th&gt;
&lt;/tr&gt;
&lt;/thead&gt;
&lt;tbody&gt;
&lt;tr&gt;
&lt;td&gt;&lt;strong&gt;太陰暦&lt;/strong&gt;&lt;/td&gt;
&lt;td&gt;月の満ち欠け（朔望）を基準に日付を決める暦。&lt;/td&gt;
&lt;td&gt;「1日＝朔」「月の満ち欠け」で月日が進む説明が出たらこれ。&lt;/td&gt;
&lt;/tr&gt;
&lt;tr&gt;
&lt;td&gt;&lt;strong&gt;太陽暦&lt;/strong&gt;&lt;/td&gt;
&lt;td&gt;太陽（季節の巡り）を基準に1年を決める暦（いま私たちが使う暦）。&lt;/td&gt;
&lt;td&gt;春分・夏至などが毎年ほぼ同じ時期に来る＝季節と暦が揃う。&lt;/td&gt;
&lt;/tr&gt;
&lt;tr&gt;
&lt;td&gt;&lt;strong&gt;太陰太陽暦（旧暦）&lt;/strong&gt;&lt;/td&gt;
&lt;td&gt;基本は太陰暦だが、季節のズレを直すために調整（閏月など）を入れる暦。&lt;/td&gt;
&lt;td&gt;「旧暦」「閏月」「大小の月」など、調整の話がセットで出やすい。&lt;/td&gt;
&lt;/tr&gt;
&lt;tr&gt;
&lt;td&gt;&lt;strong&gt;大の月・小の月&lt;/strong&gt;&lt;/td&gt;
&lt;td&gt;旧暦の1か月は&lt;strong&gt;29日（小）/30日（大）&lt;/strong&gt;で動く。&lt;/td&gt;
&lt;td&gt;「29日と30日が交互」「朔望月は約29.5日」などの説明が合図。&lt;/td&gt;
&lt;/tr&gt;
&lt;tr&gt;
&lt;td&gt;&lt;strong&gt;閏月&lt;/strong&gt;&lt;/td&gt;
&lt;td&gt;太陰暦だけだと季節がずれるので、&lt;strong&gt;ときどき1か月足して&lt;/strong&gt;合わせる仕組み。&lt;/td&gt;
&lt;td&gt;「〇月のあとに“閏〇月”】【だいたい数年に一度】のように出る。&lt;/td&gt;
&lt;/tr&gt;
&lt;/tbody&gt;
&lt;/table&gt;
&lt;h3&gt;旧暦の「春夏秋冬」早見（読解で迷わない）&lt;/h3&gt;
&lt;p&gt;古文読解では、&lt;strong&gt;旧暦の季節区分&lt;/strong&gt;を“目安”として置くと安全です（年差があるので、機械的に断定しすぎないのがコツ）。&lt;/p&gt;
&lt;ul&gt;
&lt;li&gt;&lt;strong&gt;春&lt;/strong&gt;：旧暦1〜3月&lt;/li&gt;
&lt;li&gt;&lt;strong&gt;夏&lt;/strong&gt;：旧暦4〜6月&lt;/li&gt;
&lt;li&gt;&lt;strong&gt;秋&lt;/strong&gt;：旧暦7〜9月（七夕が「秋」の歌に出るのはこの感覚）&lt;/li&gt;
&lt;li&gt;&lt;strong&gt;冬&lt;/strong&gt;：旧暦10〜12月&lt;/li&gt;
&lt;/ul&gt;
&lt;p&gt;現代の感覚に引っ張られそうなときは、&lt;strong&gt;「旧暦の1か月は現代より少し後ろにずれることが多い」&lt;/strong&gt;くらいの意識で補正すると、季語・行事・情景のズレが整います。&lt;/p&gt;
&lt;h3&gt;「旧暦と新暦のずれ」ポイントだけ（なぜ起きる？）&lt;/h3&gt;
&lt;ul&gt;
&lt;li&gt;旧暦は月の満ち欠けが基準で、1か月（朔望月）は&lt;strong&gt;約29.5日&lt;/strong&gt;。&lt;/li&gt;
&lt;li&gt;12か月だと約354日になり、太陽の1年（約365日）と&lt;strong&gt;毎年ズレが積み上がる&lt;/strong&gt;。&lt;/li&gt;
&lt;li&gt;そのままだと季節がずれて農業などに不便なので、&lt;strong&gt;閏月を入れて調整&lt;/strong&gt;する（どの月に入るかは年で変わる）。&lt;/li&gt;
&lt;/ul&gt;
&lt;h3&gt;本文で混乱しない3ステップ&lt;/h3&gt;
&lt;ul&gt;
&lt;li&gt;① 用語（太陰太陽暦／閏月／大小の月）を&lt;strong&gt;先に即答で押さえる&lt;/strong&gt;&lt;/li&gt;
&lt;li&gt;② 季節語・行事が出たら、&lt;strong&gt;旧暦の季節感&lt;/strong&gt;で一度補正して読む&lt;/li&gt;
&lt;li&gt;③ 設問に入る前に、&lt;strong&gt;現代の感覚で決めつけていないか&lt;/strong&gt;を最後にチェックする&lt;/li&gt;
&lt;/ul&gt;
&lt;p&gt;このあと本文の会話パートで、旧暦→新暦のズレの出方や、季節感が「どれくらい」ずれて見えるのかを、具体例つきで順に確認していきましょう。&lt;/p&gt;
&lt;p&gt;夏井(&lt;a href="https://natsui-sansu-juku.com/"&gt;中学受験専門夏井算数塾&lt;/a&gt;代表)：本日は、暦です。&lt;br /&gt;
古典の常識の中で、カレンダーの月、日の数え方、みなし方があると思います。&lt;br /&gt;
そちらの方のお話を伺いたいと思います。&lt;/p&gt;
&lt;p&gt;岡部：という訳で、早速ですが夏井先生、春はいつから始まりますか？&lt;br /&gt;
夏井：これは三択ですよね？&lt;br /&gt;
岡部：三択です。&lt;br /&gt;
夏井：個人的な感情で言うと、多分1番の桜の咲く頃であって欲しいと私は思っています。&lt;br /&gt;
岡部：&lt;span style="color: #0000ff;"&gt;現代人の感覚としては桜が咲く頃です。&lt;/span&gt;&lt;br /&gt;
ですが、&lt;span style="color: #ff0000;"&gt;古文では1月から春がくると聞いた事がありませんか？&lt;/span&gt;&lt;br /&gt;
あれが一体何なのか、というような話を今日はしたいと思っています。&lt;br /&gt;
先ほど申した通り、古典の世界では春は1月からです。&lt;br /&gt;
年賀状によく書かれていますが、初春のお慶び申し上げます、と書いてあります。&lt;br /&gt;
あれが何で春なのか、1月はどう考えたって寒い時期です。&lt;br /&gt;
これはどうしてそういう事が起こるのか、という話をしたいのが今日のテーマです。&lt;br /&gt;
という訳で、なんでずれるのか、という所のお話からです。&lt;br /&gt;
使っているカレンダーが現代のカレンダーと違います。&lt;br /&gt;
現代、近代以前のカレンダーの事を何て言うか、夏井先生は御存じでしょうか？&lt;/p&gt;
&lt;p&gt;夏井：ユリウス暦の話ですか？&lt;br /&gt;
岡部：ユリウス暦とかグレゴリオ暦とかという話ではないです(笑)&lt;br /&gt;
現代使っているグレゴリオ暦を中心としたカレンダーをなんと言いますか？&lt;br /&gt;
夏井：現代だと太陽暦ですか？&lt;br /&gt;
岡部：太陽暦ですね。&lt;br /&gt;
それ以前のカレンダーは何て言いますか？&lt;br /&gt;
夏井：太陰暦ですか？&lt;br /&gt;
岡部：太陰暦ですね。&lt;br /&gt;
後ほどこの太陰暦も、太陰暦と太陰太陽暦というのに分かれるという話をします。&lt;br /&gt;
ですが、まずはざっくりと分かりやすい話で、&lt;strong&gt;新暦、旧暦&lt;/strong&gt;というのを聞いた事があると思います。&lt;br /&gt;
新暦、旧暦という話からしましょう。&lt;br /&gt;
旧暦で1月からが春だという事です。&lt;br /&gt;
1、2、3月、フォーシーズンズですから、12ヶ月を4で割るので3ヶ月です。&lt;br /&gt;
3ヶ月で春が終わります。そして4月からが夏です。&lt;br /&gt;
7月からが秋です。10月から冬という事になります。&lt;br /&gt;
そして、カレンダーの旧暦と新暦を直すのは実は簡単ではなく、年によって異なります。&lt;br /&gt;
なので何とも言えないですが、大体1ヶ月強、1ヶ月と10日とか、15日とかプラスされるぐらいです。&lt;br /&gt;
そうすると、&lt;span style="color: #0000ff;"&gt;現代で2月というのが旧暦の1月にあたります。&lt;/span&gt;&lt;br /&gt;
なので、2月からが春になります。&lt;br /&gt;
「五月雨を集めて早し最上川」という句があります。&lt;br /&gt;
五月雨というのは旧暦5月の雨の事です。&lt;br /&gt;
5月に降る雨といっても、5月は1年間で一番のピーカンの気持ちの良い季節ですが、&lt;br /&gt;
5月に降る雨というのは新暦で言うと6月末から7月の頭です。&lt;br /&gt;
なので、&lt;span style="color: #ff0000;"&gt;五月雨というのは梅雨の事を指します。&lt;/span&gt;&lt;br /&gt;
他にも五月晴れというものがあります。&lt;br /&gt;
五月晴れはどういう天気をイメージしますか？&lt;br /&gt;
夏井：もの凄い晴れだと思っていました。&lt;br /&gt;
岡部：GWくらいのピーカンの気持ちいい天気の事を言っていますよね？&lt;br /&gt;
それは本来は間違いになります。&lt;br /&gt;
&lt;span style="color: #000000;"&gt;梅雨の晴れ間みたいな形です。&lt;/span&gt;&lt;br /&gt;
&lt;span style="color: #0000ff;"&gt;ずっと雨が降っているのにちらっとだけ晴れる日の事を本来は五月晴れと言います。&lt;/span&gt;&lt;br /&gt;
&lt;strong&gt;ちなみに気象庁によると、五月晴れというのは現代ではGWくらいの気持ちいい天気の事を五月晴れと言うそうです。&lt;/strong&gt;&lt;br /&gt;
ですが、本来は梅雨の晴れ間の事を五月晴れと言います。&lt;br /&gt;
この旧暦の考え方でいうと、もう一つ大事なのは7月は秋祭りだ、という事です。&lt;br /&gt;
&lt;span style="color: #000000;"&gt;秋の星祭りです。&lt;/span&gt;&lt;br /&gt;
先ほど言ったように、7月というのは秋の頭です。&lt;br /&gt;
ですから、秋の頭にやる秋祭りという事です。&lt;br /&gt;
そこを覚えておかなければいけないです。&lt;br /&gt;
有名な七夕の歌ですが&lt;br /&gt;
「秋風の吹きにし日より久方の天の河原に立たぬ日はなし」というものがあります。&lt;br /&gt;
久方の、は枕詞なので訳しませんが、この歌は秋風が吹いたその日から天の川のほとりに立たない日はない、という歌です。&lt;br /&gt;
つまり、立秋の頃です。&lt;br /&gt;
現代でいうと、8月の7日の事を立秋と言います。&lt;br /&gt;
立秋の頃、そろそろもう7月7日の七夕がやってくる、そわそわして牽牛が、彦星がやってくるだろうか？とずっと天の川の河原で彦星がやってくるのを待っている、そういう織姫に自分を見立てた歌になります。&lt;br /&gt;
&lt;span style="color: #ff0000;"&gt;秋風の、と言っていますので、これは秋祭りでなければならない訳です。&lt;/span&gt;&lt;br /&gt;
ですので、&lt;strong&gt;&lt;span style="color: #000000;"&gt;七夕は秋祭りです。&lt;/span&gt;&lt;/strong&gt;&lt;br /&gt;
旧暦の7月7日ですが、新暦で言うと8月の15日とか20日とかそのぐらいにあたるという事になります。&lt;br /&gt;
&lt;!-- 中高・定期試験対策（古典専門塾かきつばた） --&gt;&lt;/p&gt;
&lt;div style="border: 2px solid #2e7d32; background-color: #f1f8e9; padding: 10px 12px; display: flex; align-items: flex-start; justify-content: flex-start; margin-bottom: 10px;"&gt;
&lt;p&gt;&lt;img decoding="async" style="width: 70px; height: auto; margin-right: 10px; flex-shrink: 0;" src="http://koten-kakitsubata.jp/wp-content/uploads/2023/03/logo.jpg" alt="古典専門塾かきつばたのロゴ" /&gt;&lt;/p&gt;
&lt;div style="text-align: left; flex: 1;"&gt;
&lt;p style="margin: 5px 0; font-size: 14px; line-height: 1.6;"&gt;【中高・定期試験対策】：&lt;br /&gt;
板書ノートや教科書ガイドの訳文暗記に頼らず、&lt;strong&gt;文法と読解を一体で鍛える個別指導&lt;/strong&gt;です。&lt;br /&gt;
定期試験の過去問や教科書本文をもとに、出題されやすいポイントを押さえながら読解演習を重ねることで、&lt;br /&gt;
一貫校の発展的なテストでも&lt;strong&gt;安定して高得点を狙える古典力&lt;/strong&gt;を身につけていきます。&lt;/p&gt;
&lt;p&gt;&lt;a style="background-color: #2e7d32; color: #ffffff; padding: 5px 10px; text-align: center; text-decoration: none; display: inline-block; font-size: 14px;" href="https://koten-kakitsubata.jp/school-exam/"&gt;&lt;br /&gt;
詳細を見る&lt;br /&gt;
&lt;/a&gt;&lt;/p&gt;
&lt;/div&gt;
&lt;/div&gt;
&lt;p&gt;例えば、東京近辺で言えば平塚が8月の後半の20日前後に行います。&lt;br /&gt;
仙台も8月7日に七夕祭りやりますが、あれは旧暦でやる訳です。&lt;br /&gt;
よくよく考えてみると、7月の新暦でやると梅雨の真っ最中です。&lt;br /&gt;
どう考えても織姫と彦星が会えないというかわいそうな事になりますので、&lt;br /&gt;
旧暦でやる方がよかろうと思います。&lt;br /&gt;
ですが、学校行事などの所為で7月にやるんだろう、とよく言われています。&lt;br /&gt;
そもそもとして、先ほどの話に戻りますが、2月から春だ、というのはカレンダーの説明としては納得頂けると思います。&lt;br /&gt;
しかし、2月から春というのは実感として合いますか？1年で一番寒いのが2月だろう、と思うと思います。&lt;br /&gt;
東京の場合1年で一番寒いのは2月です。&lt;br /&gt;
それを春と考えるのは、ちょっと無理があるんじゃないのか、とお思いの方もいるでしょう。&lt;br /&gt;
ですが、これにも一つ理由があります。&lt;br /&gt;
そもそも最初の質問の所で、桜が咲き始めた頃、3月のお尻から4月の頭ぐらいが春だと私たちは思っています。&lt;br /&gt;
私たちの季節感覚というのはそうな訳です。&lt;br /&gt;
古文の世界での季節感覚というのは、梅の花が咲くか咲かないかぐらいの時期になります。&lt;br /&gt;
現在で言うと2月です。&lt;br /&gt;
&lt;strong&gt;旧暦でいうと1月がそもそもとして春がやってくる季節だと考えている訳です。&lt;/strong&gt;&lt;br /&gt;
&lt;strong&gt;季節感が近代以前と近代以後でずれているという事です。&lt;/strong&gt;&lt;br /&gt;
ですからここまでのまとめとしては、&lt;span style="color: #0000ff;"&gt;カレンダーそのものがずれているという事です。&lt;/span&gt;&lt;br /&gt;
そして季節感覚自体も1ヶ月ずれていて、都合2ヶ月強ずれます。&lt;br /&gt;
なので、1月の頭から春が来るという古代の人たちと、3月のお尻ぐらいから春が来ると考えている私たちの間には&lt;span style="color: #ff0000;"&gt;2ヶ月強のずれ&lt;/span&gt;が生じるという事です。&lt;br /&gt;
ご理解頂けましたでしょうか？&lt;br /&gt;
という訳で、ここから先は若干おまけです。&lt;br /&gt;
太陽暦と太陰暦という話を今さらっとお話をしましたが、そもそも太陽暦と太陰暦は何なのかを理解する必要があります。&lt;br /&gt;
例えば、春分、立春、冬至、夏至という言葉を簡単に使っていますが、これは&lt;span style="color: #ff0000;"&gt;太陽と地球との関係で決まる日付です。&lt;/span&gt;&lt;br /&gt;
つまり、太陽暦基準の日付です。&lt;br /&gt;
もちろんこれは旧暦の時代にも使っていましたが、私たちは太陽暦で生活をしているので、毎年春分がやってくる日は決まっています。&lt;br /&gt;
3月の21日頃です。&lt;br /&gt;
年によって1日2日ずれる事はありますが、基本的に太陽暦で生きている私たちにとってここは変わりません。&lt;br /&gt;
春分、夏至、秋分、冬至というのは必ず決まっている訳です。&lt;br /&gt;
太陽暦では季節とカレンダーが一致します。&lt;br /&gt;
ところが太陰暦においては、月の満ち欠けで日付が決まります。&lt;br /&gt;
月の満ち欠けで日付が決まるのはどういう事かというと、毎年1日というのは朔です。&lt;br /&gt;
全く太陽が見えない日を1日と決める訳です。&lt;br /&gt;
3日、7日、15日と日付が進んでいくにつれて、月が段々満ちてきます。&lt;br /&gt;
また15日過ぎて、段々欠けていきます。&lt;br /&gt;
これについてはまた月についてお話をする際に説明をしますが、こうやって月が欠けていくと30日です。&lt;br /&gt;
30日でまた1日がやってきます。&lt;br /&gt;
欠けた段階で1日がやってきます。&lt;br /&gt;
1周するのに、大体29.5日掛かります。&lt;br /&gt;
これは理科の話です。&lt;br /&gt;
ところが、月の満ち欠けでカレンダーを作ると1ヶ月が29.5日です。&lt;br /&gt;
具体的には大の月、小の月と言いますが、30日の月と29日の月を交互においておく事になります。&lt;br /&gt;
いずれにせよ29.5日を12ヶ月で掛けると、354日です。&lt;br /&gt;
365日という太陽暦での1年から、太陰暦で1年である354日を引くと11日ずれる訳です。&lt;br /&gt;
つまり、3倍すると30日ですから、&lt;span style="color: #ff0000;"&gt;大体3年間で1ヶ月分のずれが生じます。&lt;/span&gt;&lt;br /&gt;
もっと言うと、12年で季節が1個分ずれてしまいます。&lt;br /&gt;
こんなカレンダーだと農業をやっている私たち中華文化圏の人間にとっては使い物にならないです。&lt;br /&gt;
ちなみに、月の満ち欠けだけでカレンダーにしている文化圏もあります。&lt;br /&gt;
例えば、イスラム暦、ヒジュラ暦と言われるものです。&lt;br /&gt;
これは純粋太陰暦と言いますが、月の満ち欠けだけでカレンダーを作るので、年によって、例えば断食月の9月、ラマダーンが行われる月ですが、これが日本ではずれるという事が起きます。&lt;br /&gt;
これは大砂嵐というお相撲さんですが、結構熱心なムスリムだったそうですから、夏の暑い盛りの本場所中にラマダーンがくるという事があったそうです。&lt;br /&gt;
別に戦争とか試合の場合は食べてもいいんだそうですが、彼は熱心な人だったので、決して日中にご飯を食べる事はなかったそうです。&lt;br /&gt;
カレー大好きというおじさんでした。&lt;br /&gt;
ともあれ、砂漠の文化圏においては完全な、いわゆる純粋太陰暦で作る暦を使うのは問題ない訳です。&lt;br /&gt;
ところが、農業文化圏である中華文化圏、日本も含めてですが、ここでは季節とカレンダーがずれると全く役に立たない訳です。&lt;br /&gt;
農業歴としての役に立たないんです。&lt;br /&gt;
だから、&lt;span style="color: #0000ff;"&gt;太陽暦との補正をしなければいけないという事です。&lt;/span&gt;&lt;br /&gt;
それが古文の世界で押さえておかなければいけないキーワードの一つです。&lt;br /&gt;
閏月というものがある訳です。&lt;br /&gt;
19年のうちに7回というのが正しい定義らしいですが、大体2、3年に1回おかれます。&lt;br /&gt;
どうおかれるかというと、例えば4月のあとに閏4月、4月´みたいな形で29日の4月が終わったあとの翌月にまた29日の間の閏月が続くという形になります。&lt;br /&gt;
このおかれる月は、観測所の定義で決まるので、例えばこの年が4月に閏月があったからといって、また次の月とは限りません。&lt;br /&gt;
結構ランダムにおかれます。&lt;br /&gt;
ちなみに閏月関する和歌も残っています。&lt;br /&gt;
あまり名歌、素晴らしい歌だとは思われませんが、閏月、七夕という事を詠んでいます。&lt;br /&gt;
「契りありて同じ文月の数添はば今宵もわたせ天の川舟」という歌があります。&lt;br /&gt;
これは、先月に契りを交わしたあの7月の同じ月がつまりこれは閏7月な訳です。&lt;br /&gt;
先月も会ったけど、もう一辺7月がやってきたからもう一辺会いたい、という歌になっています。&lt;br /&gt;
あまり大した歌じゃありませんが、当然七夕というのは7月7日会った翌年の7月7日まで会えない訳です。&lt;br /&gt;
次の会う機会を楽しみに待っている男女、織姫と彦星ですが、今月は閏7月だから、うまい具合に翌月もう一辺会えるのではないか、という事を読んだ歌になります。&lt;br /&gt;
&lt;!-- 大学受験対策（古典専門塾かきつばた） --&gt;&lt;/p&gt;
&lt;div style="border: 2px solid #2e7d32; background-color: #f1f8e9; padding: 10px 12px; display: flex; align-items: flex-start; justify-content: flex-start; margin-bottom: 10px;"&gt;
&lt;p&gt;&lt;img decoding="async" style="width: 70px; height: auto; margin-right: 10px; flex-shrink: 0;" src="http://koten-kakitsubata.jp/wp-content/uploads/2023/03/logo.jpg" alt="古典専門塾かきつばたのロゴ" /&gt;&lt;/p&gt;
&lt;div style="text-align: left; flex: 1;"&gt;
&lt;p style="margin: 5px 0; font-size: 14px; line-height: 1.6;"&gt;【大学受験古典対策】：&lt;br /&gt;
共通テストから難関大の個別試験まで視野に入れ、&lt;strong&gt;読解・文法・語彙をまとめて鍛える個別カリキュラム&lt;/strong&gt;です。&lt;br /&gt;
志望校の過去問分析をもとに、頻出テーマの長文読解と記述答案の添削を繰り返し、&lt;strong&gt;入試本番で得点源になる古典力&lt;/strong&gt;を仕上げていきます。&lt;/p&gt;
&lt;p&gt;&lt;a style="background-color: #2e7d32; color: #ffffff; padding: 5px 10px; text-align: center; text-decoration: none; display: inline-block; font-size: 14px;" href="https://koten-kakitsubata.jp/enter-exam/"&gt;&lt;br /&gt;
詳細を見る&lt;br /&gt;
&lt;/a&gt;&lt;/p&gt;
&lt;/div&gt;
&lt;/div&gt;
&lt;p&gt;&amp;nbsp;&lt;/p&gt;
```
</t>
  </si>
  <si>
    <t xml:space="preserve">以下のページは「スニペット整合性」（本文と title/meta/H1/冒頭文）が弱い可能性があります。
まず【本文】を確認し、想定読者・悩み・解決範囲を把握してください。
そのうえで、GSCの主要クエリ（表示回数上位）を根拠に、
「検索意図に対して、タイトル/メタ/H1/冒頭120字がズレている点」を特定し、
ズレを解消するための修正案（タイトル/メタ/H1/冒頭）を提示してください。
※本文の“大改修”は前提にしません（必要なら追記ブロックは最大1つまで）。
【URL】https://eigo-rewrite.com/column/stage1_lesson9-1/
【ページ分類】MC
【ページ分類の略語（このプロンプト内の定義）】
TP = トップページ（ホーム/サイトの入口）
SP = サービスページ（講座・コース・申込導線）
MC = メインコラム（コラム/解説/勉強法など集客記事）
SC = サブコラム（MCやSPを補強するための補助コラム※サイト定義に合わせて判断）
NW = ニュース/お知らせ（運用上は改善対象外として除外）
ST = 企業情報等のSEO対策を行わないこ固定ページ（運用上は改善対象外として除外）
- / 空欄 / 未分類 = 未分類（このスクリプトでは改善対象外として除外）
※未分類（空欄 / "-" / "未分類"）は作業対象に含めません。
【現状（スニペット要素）】
- タイトル：be動詞の過去形was/were｜am/is/areの変化・否定疑問・短い答え・didとの違い｜中1英語
- メタ：am/isはwas、areはwere。否定wasn’t/were not、疑問Was…、短い答えYes, he wasまで例文で確認。一般動詞didと混同しない見分け方も中1向けに整理。
- H1：stage1_Lesson9-1be動詞の過去形｜am・is・are → was／were の変化と否定文・疑問文【ニュートレジャーの道案内】
- 冒頭120字：NEW TREASURE STAGE1 の文法事項・Lesson一覧の全体像は、 NEW TREASURE STAGE1｜中1英文法 総括＋Lesson一覧（全体像はこちら） で確認できます。 前回は一般動詞の過去形、規則変化と不規則変化を
【GSC主要クエリ（表示回数上位50件）】
- be 過去形｜表示1077｜CTR 0.19%｜順位1.3
- are 過去形｜表示1010｜CTR 0.00%｜順位3.2
- was｜表示741｜CTR 0.40%｜順位2.2
- amの過去形｜表示689｜CTR 0.00%｜順位2.9
- areの過去形｜表示666｜CTR 0.15%｜順位4.0
- am 過去形｜表示638｜CTR 0.00%｜順位3.2
- is 過去形｜表示512｜CTR 0.00%｜順位3.0
- isの過去形｜表示482｜CTR 0.00%｜順位4.5
- beの過去形｜表示417｜CTR 0.00%｜順位1.5
- are過去形｜表示402｜CTR 0.00%｜順位3.1
- was were｜表示379｜CTR 0.00%｜順位2.7
- be過去形｜表示337｜CTR 0.30%｜順位1.1
- was 過去形｜表示296｜CTR 0.00%｜順位1.9
- am過去形｜表示258｜CTR 0.00%｜順位2.6
- is過去形｜表示237｜CTR 0.00%｜順位2.9
- are の過去形｜表示171｜CTR 0.00%｜順位3.3
- were｜表示142｜CTR 0.00%｜順位2.3
- were not 短縮形｜表示139｜CTR 0.00%｜順位1.4
- be動詞 過去形｜表示131｜CTR 0.00%｜順位3.0
- were 過去形｜表示128｜CTR 0.00%｜順位4.2
- be動詞の過去形｜表示126｜CTR 0.00%｜順位1.6
- was過去形｜表示114｜CTR 0.00%｜順位2.5
- were 意味｜表示113｜CTR 0.00%｜順位2.2
- wasとwereの違い｜表示109｜CTR 0.00%｜順位5.8
- am の過去形｜表示102｜CTR 0.00%｜順位3.5
- wasは何の過去形｜表示95｜CTR 1.05%｜順位1.0
- wasとwere｜表示93｜CTR 0.00%｜順位2.6
- ビー動詞｜表示91｜CTR 0.00%｜順位1.0
- be の過去形｜表示90｜CTR 0.00%｜順位1.6
- アムの過去形｜表示90｜CTR 0.00%｜順位2.8
- あーの過去形｜表示85｜CTR 1.18%｜順位1.5
- wasの過去形｜表示83｜CTR 1.20%｜順位2.1
- wasとisの違い｜表示80｜CTR 0.00%｜順位5.1
- wasとdidの違い｜表示79｜CTR 0.00%｜順位1.2
- isとwasの違い｜表示77｜CTR 0.00%｜順位6.1
- didとwasの違い｜表示76｜CTR 0.00%｜順位1.3
- is の過去形｜表示73｜CTR 0.00%｜順位4.3
- am is 過去形｜表示69｜CTR 0.00%｜順位2.3
- was と were の違い 疑問文｜表示69｜CTR 0.00%｜順位8.3
- wereで聞かれた時の答え方｜表示67｜CTR 0.00%｜順位8.2
- was is｜表示64｜CTR 0.00%｜順位4.7
- ビー動詞の過去形｜表示64｜CTR 0.00%｜順位1.0
- are were 違い｜表示60｜CTR 0.00%｜順位7.2
- areとwereの違い｜表示60｜CTR 0.00%｜順位7.6
- was were 意味｜表示59｜CTR 0.00%｜順位4.3
- is was｜表示58｜CTR 1.72%｜順位3.8
- wasのあと｜表示58｜CTR 0.00%｜順位4.3
- wasのあと 動詞｜表示55｜CTR 0.00%｜順位5.0
- was be動詞｜表示53｜CTR 0.00%｜順位1.6
- were 否定文｜表示53｜CTR 0.00%｜順位4.5
【参考：代表語（自動抽出）】be
【出力（必ずこの順）】
1) 本文の要約（想定読者・悩み・解決）
2) 検索意図の整理（主要クエリから2〜3パターン）
3) 不一致の指摘（タイトル/メタ/H1/冒頭のどこがズレているか）
4) 修正方針（“どの意図に寄せるか”を1つに決める）
5) 修正案（すべてコードブロック）
   - タイトル案3つ（全角35字前後＋56字以上の網羅型を1つ）
   - メタ案3つ（全角90字前後）
   - H1案2つ
   - 冒頭120字（2案：&lt;p&gt;で開始）
【禁則ワード（シート連動）】
以下の【禁則ワード】は、タイトル/メタ/導入文/見出し/本文のいずれにも原則使用しないでください。
言い換えが必要な場合は、自然な日本語に置換してください。
【禁則ワード】
- 崩れ
- 型
- 迷い
- 保留
- 固定
- 手順
- 立て直
- 最短
- 結論だけ
- 乱れ
- 三点確認
- 内部リンク
- 導線
- 設計
- 刺
- まず結論
- 整え
- 押し付けない案内
- 統一
- 次の一手
- 失点
- 確定
- サブコラム
- 30秒
- 1分
- CV
- 網羅
【本文】
```html
&lt;p&gt;&lt;iframe title="YouTube video player" src="https://www.youtube.com/embed/K6buqfpRC1g" width="560" height="315" frameborder="0" allowfullscreen="allowfullscreen"&gt;&lt;span data-mce-type="bookmark" style="display: inline-block; width: 0px; overflow: hidden; line-height: 0;" class="mce_SELRES_start"&gt;﻿&lt;/span&gt;&lt;/iframe&gt;&lt;/p&gt;
&lt;p&gt;NEW TREASURE STAGE1 の文法事項・Lesson一覧の全体像は、&lt;strong&gt;&lt;a href="https://eigo-rewrite.com/column/hub_stage1/"&gt;NEW TREASURE STAGE1｜中1英文法 総括＋Lesson一覧（全体像はこちら）&lt;/a&gt;&lt;/strong&gt;で確認できます。&lt;br /&gt;
前回は一般動詞の過去形、規則変化と不規則変化を学習しました。&lt;br data-start="62" data-end="65" /&gt;このレッスンでは &lt;strong data-start="74" data-end="86"&gt;be動詞の過去形&lt;/strong&gt; が登場します。be動詞が出てくるということは、同時に &lt;strong data-start="114" data-end="123" data-is-only-node=""&gt;過去進行形&lt;/strong&gt; も扱うことになります。これらは一般動詞の過去形とはルールが異なりますので、前回の単元とは頭を切り替えましょう。今回は「be動詞を使う」という点を意識して学習していきましょう。&lt;/p&gt;
&lt;p&gt;&lt;img decoding="async" fetchpriority="high" class="alignnone wp-image-507" src="https://eigo-rewrite.com/wp-content/uploads/2023/06/スライド用-11-300x169.jpg" alt="" width="831" height="468" srcset="https://eigo-rewrite.com/wp-content/uploads/2023/06/スライド用-11-300x169.jpg 300w, https://eigo-rewrite.com/wp-content/uploads/2023/06/スライド用-11-1024x576.jpg 1024w, https://eigo-rewrite.com/wp-content/uploads/2023/06/スライド用-11-768x432.jpg 768w, https://eigo-rewrite.com/wp-content/uploads/2023/06/スライド用-11-320x180.jpg 320w, https://eigo-rewrite.com/wp-content/uploads/2023/06/スライド用-11.jpg 1280w" sizes="(max-width: 831px) 100vw, 831px" /&gt;&lt;/p&gt;
&lt;p&gt;最初はこちらです。&lt;br /&gt;
“I was tired last night.” “tired”は「疲れている」という意味になっています。&lt;br /&gt;
こちらのbe動詞“was”というものが使われています。&lt;br /&gt;
こちらは普通であれば“I”が主語なので、“I am”という所が“I was”となっています。&lt;br /&gt;
という事は、まず&lt;span style="color: #0000ff;"&gt;“am”というbe動詞の過去形が“was”&lt;/span&gt;であるという事が分かります。&lt;br /&gt;
また、“is”です。&lt;br /&gt;
&lt;span style="color: #0000ff;"&gt;be動詞の“is”というものも過去形が“was”&lt;/span&gt;になっています。&lt;br /&gt;
そうするとbe動詞自体は「何々です」とか「何々だ」という意味だったものが、過去になる訳ですから「何々でした」とか「何々だった」といった意味になります。&lt;br /&gt;
もちろんこれは「私は昨日の夜疲れていた。」といった意味になっています。&lt;/p&gt;
&lt;p&gt;また、二つ目の例文です。&lt;br /&gt;
”My brother was in Hokkaido yesterday.”&lt;br /&gt;
こちらも“My brother”普通であれば“is”を使う所が文の最後に“yesterday”「昨日」が含まれていますので、そうすると「私の兄は昨日北海道にいた。」といった意味になっています。&lt;br /&gt;
そうすると、先ほどの文の“was”というのは、「何々だった」と過去の状態を表わしていたのに対して、こちらの方は「昨日北海道だった」というと意味が通じませんから、これは「昨日北海道にいた」&lt;span style="color: #ff0000;"&gt;be動詞は「いる」とか「ある」といった意味が出てきますので、どうやら二つあったなという事を確認しておきましょう。&lt;/span&gt;&lt;/p&gt;
&lt;p&gt;三つ目の例文です。&lt;br /&gt;
”My parents were busy last week.”&lt;br /&gt;
今度は“was”ではなくて“were”が登場しています。&lt;br /&gt;
こちらに“My parents”「私の両親」という事で複数形の名詞が登場しています。&lt;br /&gt;
なので、もちろんこれは現在形であれば“are”を使っていた所です。&lt;br /&gt;
そうすると&lt;span style="color: #0000ff;"&gt;“are”の過去形は“were”&lt;/span&gt;になるという事がここから分かると思います。&lt;br /&gt;
このように、&lt;strong&gt;“am”と“is”の過去形が“was”、そして“are”の過去形が“were”&lt;/strong&gt;という事をまずは覚えておきましょう。&lt;/p&gt;
&lt;p&gt;それでは後半です。&lt;br /&gt;
後半はbe動詞の過去形の疑問文と否定文の学習を進めていきます。&lt;br /&gt;
ただ、もちろんこれbe動詞である事には変わりありませんから、疑問文と否定文の作り方というのは基本的に“is” “am” “are”の場合と同じものになっています。&lt;br /&gt;
ですので、疑問文であればbe動詞を前に出す、否定文であればbe動詞の直後に“not”を付ける、&lt;br /&gt;
これだけ覚えていればあとはそこが&lt;span style="color: #ff6600;"&gt;“was”と“were”に変わるだけ&lt;/span&gt;となります。&lt;br /&gt;
早速見ていきましょう。&lt;/p&gt;
&lt;p&gt;&lt;img decoding="async" class="alignnone wp-image-508" src="https://eigo-rewrite.com/wp-content/uploads/2023/06/スライド用2-6-300x169.jpg" alt="" width="886" height="499" srcset="https://eigo-rewrite.com/wp-content/uploads/2023/06/スライド用2-6-300x169.jpg 300w, https://eigo-rewrite.com/wp-content/uploads/2023/06/スライド用2-6-1024x576.jpg 1024w, https://eigo-rewrite.com/wp-content/uploads/2023/06/スライド用2-6-768x432.jpg 768w, https://eigo-rewrite.com/wp-content/uploads/2023/06/スライド用2-6-320x180.jpg 320w, https://eigo-rewrite.com/wp-content/uploads/2023/06/スライド用2-6.jpg 1280w" sizes="(max-width: 886px) 100vw, 886px" /&gt;&lt;/p&gt;
&lt;p&gt;主語を見ると“Bob”&lt;br /&gt;
“I”と“you”以外で一人の人になっていますからbe動詞はもちろん“was”を使っています。&lt;br /&gt;
そうすると、“Was Bob in the gym?”「ボブは体育館にいたんですか？」という形になっています。&lt;br /&gt;
be動詞で聞かれたらbe動詞で答えるというのも現在でも過去でもbe動詞であれば共通していいます。&lt;br /&gt;
なので、答える際は“Yes, he was.”、be動詞であれば否定文は直後に“not”を付ければよいので&lt;br /&gt;
“No, he wasn’t.”といった形で疑問文とその応答および否定文というものを作っていきます。&lt;br /&gt;
ですので、これは&lt;span style="color: #ff0000;"&gt;疑問詞が入ってきても全く同じ作り方&lt;/span&gt;になります。&lt;br /&gt;
疑問詞はまず文の先頭に置きます。&lt;br /&gt;
それから“were you”という形でbe動詞を前に出して疑問文を作っています。&lt;br /&gt;
この文の場合ですと、“Where were you at that time?”&lt;br /&gt;
「あなたは」“at that time”は「その時」という意味ですから、&lt;br /&gt;
「あなたはその時どこにいたんですか？」という疑問文になっています。&lt;br /&gt;
ちなみに、この“at that time”という形ですが、これはもちろん「その時」、そのままです。&lt;br /&gt;
“that”「その」“time”「時」“at”「に」ですが、こちらを一語で言い換える事が出来ます。&lt;br /&gt;
そうすると、&lt;strong&gt;“then”&lt;/strong&gt;という単語と書き換える事が出来ます。&lt;br /&gt;
たまに書き換え問題で“at that time”の所に線が引かれていて、1語で書き換えなさいとか、&lt;br /&gt;
逆に“then”の所に線が引っ張ってあって、これを3語で書き換えなさいといった形で問われる事があります。この表現というのは是非覚えておきましょう。&lt;br /&gt;
答える際ももちろん疑問詞ですから“Yes” “No”ではないので、「あなたは」と聞かれているので&lt;br /&gt;
「私はどこどこにいました」となります。&lt;br /&gt;
主語と動詞で始めて、その後に“in the music room”「音楽室にいましたよ」と答えています。&lt;br /&gt;
こういった形で疑問詞で聞かれた際も、まずは主語と動詞を書いてあげて、あとは答えの核になる部分というものを後ろの方に付けていきます。&lt;br /&gt;
たまにやってしまうのは、「私は音楽室にいました」という意味ですが、ここの“in”を忘れてしまって“I was the music room.”としてしまう場合があります。&lt;br /&gt;
こうすると「私は音楽室でした」という文を書いてしまう人もいます。&lt;br /&gt;
なので、ここの前置詞&lt;strong&gt;「どこどこに」&lt;/strong&gt;というのは忘れないようにしましょう。&lt;/p&gt;
&lt;p&gt;最後に、“Who was angry at you?”&lt;br /&gt;
“Who”が先頭にきていてそのあとに動詞がきていますから、「誰が何々でしたか？」といった形になっています。&lt;br /&gt;
この場合もちろん“Who was angry”「誰が」“angry”「怒っていたんですか」となっています。&lt;br /&gt;
こちらの“at”、これはその&lt;span style="color: #ff6600;"&gt;対象を表す前置詞&lt;/span&gt;と言います。&lt;br /&gt;
&lt;strong&gt;「誰々に対して」というような意味&lt;/strong&gt;だと思って下さい。&lt;br /&gt;
つまり、「誰があなたに対して怒っていたんですか？」というような意味になっています。&lt;br /&gt;
これまでと同様に、「誰が何々したんですか？」という形になっていますから、「誰々です」という時も“It was Jim.”と答えるのではなくて、しつこいですが必ず最初に主語を置いて、その後に動詞です。&lt;br /&gt;
このあとにはもちろん“Jim was angry at me.”というのが省略されています。&lt;br /&gt;
“angry”まで書いてしまうと、同じ単語が重なってしまう事になりますので一旦ここで止めてあげて、「誰々でした」「ジムでした」という形で覚えましょう。&lt;br /&gt;
このようにbe動詞の過去形に関しては、&lt;span style="color: #0000ff;"&gt;“is””am” ”are”と使い方がほぼ同じ&lt;/span&gt;になっていますのでそこまで苦労はしないかなと思います。&lt;br /&gt;
ただ、毎年この”was” ”were”というbe動詞と、それから”did you”みたいな”did”一般動詞の過去形というのが混ざってしまう子がいます。&lt;br /&gt;
これは最初の頃にやった”Are you play tennis?”という文が間違いなのと同様に、&lt;br /&gt;
&lt;span style="color: #ff0000;"&gt;&lt;strong&gt;be動詞の過去形と一般動詞の過去形というのは必ず併用しないで一緒に使う事は出来ません。&lt;/strong&gt;&lt;/span&gt;&lt;br /&gt;
なので、ここを見た際に例えばこの”were”とか”was”の所が空欄になっていた際も、&lt;br /&gt;
一文の中に一般動詞があれば”did you”とか”didn’t”といった形になりますし、一文の中に動詞がなければbe動詞”wasn’t”とか”were you”という形になります。&lt;br /&gt;
なので、be動詞と一般動詞でそれぞれルールが異なりますから、そこを混ぜないという所だけ注意して学習を進めて下さい。&lt;br /&gt;
セクション1に関しては以上となります。&lt;/p&gt;
&lt;table style="width: 100%; border-collapse: collapse;"&gt;
&lt;thead&gt;
&lt;tr style="background: #DD8500; color: white;"&gt;
&lt;th&gt;ポイント&lt;/th&gt;
&lt;th&gt;内容&lt;/th&gt;
&lt;/tr&gt;
&lt;/thead&gt;
&lt;tbody&gt;
&lt;tr style="background: #F0B464;"&gt;
&lt;td&gt;① be動詞の過去形&lt;/td&gt;
&lt;td&gt;
&lt;ul&gt;
&lt;li&gt;am → was&lt;/li&gt;
&lt;li&gt;is → was&lt;/li&gt;
&lt;li&gt;are → were&lt;/li&gt;
&lt;/ul&gt;
&lt;/td&gt;
&lt;/tr&gt;
&lt;tr&gt;
&lt;td&gt;② 意味の変化&lt;/td&gt;
&lt;td&gt;
&lt;ul&gt;
&lt;li&gt;「〜です／いる」→「〜でした／いた」&lt;/li&gt;
&lt;li&gt;状態（〜だった）と存在（〜にいた／あった）の両方を表す&lt;/li&gt;
&lt;/ul&gt;
&lt;/td&gt;
&lt;/tr&gt;
&lt;tr style="background: #F0B464;"&gt;
&lt;td&gt;③ 主語との対応&lt;/td&gt;
&lt;td&gt;
&lt;ul&gt;
&lt;li&gt;I / He / She / It → was&lt;/li&gt;
&lt;li&gt;You / We / They → were&lt;/li&gt;
&lt;/ul&gt;
&lt;/td&gt;
&lt;/tr&gt;
&lt;tr&gt;
&lt;td&gt;④ 否定文の作り方&lt;/td&gt;
&lt;td&gt;
&lt;ul&gt;
&lt;li&gt;was + not → wasn’t&lt;/li&gt;
&lt;li&gt;were + not → weren’t&lt;/li&gt;
&lt;/ul&gt;
&lt;/td&gt;
&lt;/tr&gt;
&lt;tr style="background: #F0B464;"&gt;
&lt;td&gt;⑤ 疑問文の作り方&lt;/td&gt;
&lt;td&gt;
&lt;ul&gt;
&lt;li&gt;be動詞（was / were）を前に出す&lt;/li&gt;
&lt;li&gt;例：Was he at school?&lt;/li&gt;
&lt;/ul&gt;
&lt;/td&gt;
&lt;/tr&gt;
&lt;tr&gt;
&lt;td&gt;⑥ 疑問詞つき疑問文&lt;/td&gt;
&lt;td&gt;
&lt;ul&gt;
&lt;li&gt;疑問詞 → was/were → 主語 → …？&lt;/li&gt;
&lt;li&gt;例：Where were you at that time?&lt;/li&gt;
&lt;li&gt;at that time ↔ then（書き換え可）&lt;/li&gt;
&lt;/ul&gt;
&lt;/td&gt;
&lt;/tr&gt;
&lt;tr style="background: #F0B464;"&gt;
&lt;td&gt;⑦ Who 疑問文&lt;/td&gt;
&lt;td&gt;
&lt;ul&gt;
&lt;li&gt;Who + was/were + 〜 ?（「誰が〜でしたか？」）&lt;/li&gt;
&lt;li&gt;答えは主語＋動詞で返す（It では返さない）&lt;/li&gt;
&lt;/ul&gt;
&lt;/td&gt;
&lt;/tr&gt;
&lt;tr&gt;
&lt;td&gt;⑧ be動詞 vs 一般動詞&lt;/td&gt;
&lt;td&gt;
&lt;ul&gt;
&lt;li&gt;be動詞の文に did は使わない&lt;/li&gt;
&lt;li&gt;一般動詞の文に was / were は使わない&lt;/li&gt;
&lt;/ul&gt;
&lt;/td&gt;
&lt;/tr&gt;
&lt;/tbody&gt;
&lt;/table&gt;
&lt;style&gt; .answer { display:none; margin-top:5px; font-weight:bold; color:#c00; } .btn-show { padding:6px 10px; background:#DD8500; color:#fff; border:none; cursor:pointer; margin-top:5px; } &lt;/style&gt;
&lt;p&gt;&lt;script&gt; function showAnswer(id){ document.getElementById("a"+id).style.display="block"; document.getElementById("b"+id).style.display="none"; } &lt;/script&gt;&lt;/p&gt;
&lt;table style="width: 100%; border-collapse: collapse; margin-top: 20px;"&gt;
&lt;thead&gt;
&lt;tr style="background: #DD8500; color: white;"&gt;
&lt;th&gt;問題&lt;/th&gt;
&lt;th&gt;選択肢&lt;/th&gt;
&lt;th&gt;正解&lt;/th&gt;
&lt;/tr&gt;
&lt;/thead&gt;
&lt;tbody&gt;&lt;!-- Q1 --&gt;&lt;/p&gt;
&lt;tr style="background: #F0B464;"&gt;
&lt;td&gt;① “am” の過去形はどれ？&lt;/td&gt;
&lt;td&gt;A.was　B.were　C.did　D.are&lt;/td&gt;
&lt;td&gt;&lt;button id="b1" class="btn-show"&gt;正解を見る&lt;/button&gt;&lt;/p&gt;
&lt;div id="a1" class="answer"&gt;A&lt;/div&gt;
&lt;/td&gt;
&lt;/tr&gt;
&lt;p&gt;&lt;!-- Q2 --&gt;&lt;/p&gt;
&lt;tr&gt;
&lt;td&gt;② “are” の過去形は？&lt;/td&gt;
&lt;td&gt;A.was　B.wered　C.were　D.did&lt;/td&gt;
&lt;td&gt;&lt;button id="b2" class="btn-show"&gt;正解を見る&lt;/button&gt;&lt;/p&gt;
&lt;div id="a2" class="answer"&gt;C&lt;/div&gt;
&lt;/td&gt;
&lt;/tr&gt;
&lt;p&gt;&lt;!-- Q3 --&gt;&lt;/p&gt;
&lt;tr style="background: #F0B464;"&gt;
&lt;td&gt;③ “He ( ) in Kobe yesterday.” の正しい語は？&lt;/td&gt;
&lt;td&gt;A.is　B.was　C.are　D.did&lt;/td&gt;
&lt;td&gt;&lt;button id="b3" class="btn-show"&gt;正解を見る&lt;/button&gt;&lt;/p&gt;
&lt;div id="a3" class="answer"&gt;B&lt;/div&gt;
&lt;/td&gt;
&lt;/tr&gt;
&lt;p&gt;&lt;!-- Q4 --&gt;&lt;/p&gt;
&lt;tr&gt;
&lt;td&gt;④ be動詞の否定文にするとき付ける語は？&lt;/td&gt;
&lt;td&gt;A.no　B.not　C.didn&amp;#8217;t　D.don&amp;#8217;t&lt;/td&gt;
&lt;td&gt;&lt;button id="b4" class="btn-show"&gt;正解を見る&lt;/button&gt;&lt;/p&gt;
&lt;div id="a4" class="answer"&gt;B&lt;/div&gt;
&lt;/td&gt;
&lt;/tr&gt;
&lt;p&gt;&lt;!-- Q5 --&gt;&lt;/p&gt;
&lt;tr style="background: #F0B464;"&gt;
&lt;td&gt;⑤ 「あなたはその時どこにいましたか？」に対応する英文は？&lt;/td&gt;
&lt;td&gt;A.Where are you at that time?&lt;br /&gt;
B.Where were you at that time?&lt;br /&gt;
C.Where did you at that time?&lt;br /&gt;
D.Where is you then?&lt;/td&gt;
&lt;td&gt;&lt;button id="b5" class="btn-show"&gt;正解を見る&lt;/button&gt;&lt;/p&gt;
&lt;div id="a5" class="answer"&gt;B&lt;/div&gt;
&lt;/td&gt;
&lt;/tr&gt;
&lt;p&gt;&lt;!-- Q6 --&gt;&lt;/p&gt;
&lt;tr&gt;
&lt;td&gt;⑥ “at that time” と書き換えられる語は？&lt;/td&gt;
&lt;td&gt;A.after　B.then　C.ago　D.when&lt;/td&gt;
&lt;td&gt;&lt;button id="b6" class="btn-show"&gt;正解を見る&lt;/button&gt;&lt;/p&gt;
&lt;div id="a6" class="answer"&gt;B&lt;/div&gt;
&lt;/td&gt;
&lt;/tr&gt;
&lt;p&gt;&lt;!-- Q7 --&gt;&lt;/p&gt;
&lt;tr style="background: #F0B464;"&gt;
&lt;td&gt;⑦ “Who was angry at you?” の “at” の意味に近いものは？&lt;/td&gt;
&lt;td&gt;A.〜へ　B.〜の前に　C.〜に対して　D.〜まで&lt;/td&gt;
&lt;td&gt;&lt;button id="b7" class="btn-show"&gt;正解を見る&lt;/button&gt;&lt;/p&gt;
&lt;div id="a7" class="answer"&gt;C&lt;/div&gt;
&lt;/td&gt;
&lt;/tr&gt;
&lt;p&gt;&lt;!-- Q8 --&gt;&lt;/p&gt;
&lt;tr&gt;
&lt;td&gt;⑧ be動詞の疑問文の語順として正しいものは？&lt;/td&gt;
&lt;td&gt;A.Subject → was/were → &amp;#8230;&lt;br /&gt;
B.was/were → Subject → &amp;#8230;&lt;br /&gt;
C.did → Subject → &amp;#8230;&lt;br /&gt;
D.Subject → did → &amp;#8230;&lt;/td&gt;
&lt;td&gt;&lt;button id="b8" class="btn-show"&gt;正解を見る&lt;/button&gt;&lt;/p&gt;
&lt;div id="a8" class="answer"&gt;B&lt;/div&gt;
&lt;/td&gt;
&lt;/tr&gt;
&lt;p&gt;&lt;!-- Q9 --&gt;&lt;/p&gt;
&lt;tr style="background: #F0B464;"&gt;
&lt;td&gt;⑨ be動詞の文に一般動詞の “did” を入れるとどうなる？&lt;/td&gt;
&lt;td&gt;A.正しい　B.どちらでも良い　C.不自然だが正解　D.誤り&lt;/td&gt;
&lt;td&gt;&lt;button id="b9" class="btn-show"&gt;正解を見る&lt;/button&gt;&lt;/p&gt;
&lt;div id="a9" class="answer"&gt;D&lt;/div&gt;
&lt;/td&gt;
&lt;/tr&gt;
&lt;p&gt;&lt;!-- Q10 --&gt;&lt;/p&gt;
&lt;tr&gt;
&lt;td&gt;⑩ “I ( )n’t in the park.” 正しい語は？&lt;/td&gt;
&lt;td&gt;A.did　B.was　C.were　D.am&lt;/td&gt;
&lt;td&gt;&lt;button id="b10" class="btn-show"&gt;正解を見る&lt;/button&gt;&lt;/p&gt;
&lt;div id="a10" class="answer"&gt;B&lt;/div&gt;
&lt;/td&gt;
&lt;/tr&gt;
&lt;/tbody&gt;
&lt;/table&gt;
&lt;p&gt;&lt;!-- 読解強化講座 --&gt;&lt;/p&gt;
&lt;div style="border: 2px solid #ff6600; background-color: #fff0e0; padding: 10px; display: flex; align-items: center; justify-content: center; margin-bottom: 10px;"&gt;
&lt;p&gt;&lt;img decoding="async" style="max-width: 100px; height: auto; margin-right: 10px;" src="https://eigo-rewrite.com/wp-content/uploads/2020/06/logo_tate-1.png" alt="Re-Writeのロゴ" /&gt;&lt;/p&gt;
&lt;div&gt;
&lt;p style="margin: 5px 0;"&gt;【読解強化講座】：速読・精読の力を育て、自校作成校の難解長文に対応する読解力を養成します。&lt;/p&gt;
&lt;p&gt;&lt;a style="background-color: #ff6600; color: white; padding: 5px 10px; text-align: center; text-decoration: none; display: inline-block; font-size: 14px;" href="https://eigo-rewrite.com/dokkaikyouka/"&gt;詳細を見る&lt;/a&gt;&lt;/p&gt;
&lt;/div&gt;
&lt;/div&gt;
```
</t>
  </si>
  <si>
    <t xml:space="preserve">以下のページは「スニペット整合性」（本文と title/meta/H1/冒頭文）が弱い可能性があります。
まず【本文】を確認し、想定読者・悩み・解決範囲を把握してください。
そのうえで、GSCの主要クエリ（表示回数上位）を根拠に、
「検索意図に対して、タイトル/メタ/H1/冒頭120字がズレている点」を特定し、
ズレを解消するための修正案（タイトル/メタ/H1/冒頭）を提示してください。
※本文の“大改修”は前提にしません（必要なら追記ブロックは最大1つまで）。
【URL】https://koten-kakitsubata.jp/blog/【読解に役立つ古典常識】月について/
【ページ分類】MC
【ページ分類の略語（このプロンプト内の定義）】
TP = トップページ（ホーム/サイトの入口）
SP = サービスページ（講座・コース・申込導線）
MC = メインコラム（コラム/解説/勉強法など集客記事）
SC = サブコラム（MCやSPを補強するための補助コラム※サイト定義に合わせて判断）
NW = ニュース/お知らせ（運用上は改善対象外として除外）
ST = 企業情報等のSEO対策を行わないこ固定ページ（運用上は改善対象外として除外）
- / 空欄 / 未分類 = 未分類（このスクリプトでは改善対象外として除外）
※未分類（空欄 / "-" / "未分類"）は作業対象に含めません。
【現状（スニペット要素）】
- タイトル：有明の月の意味・十六夜｜古文の月名と時刻｜高校古文
- メタ：有明の月の意味・時間帯、望月・十六夜・立待月・有明月など古文の月名を一覧で整理。旧暦と満ち欠け、東西の描写から時刻を読む要点を確認。
- H1：【古典常識】月の満ち欠けと呼び名まとめ｜朔・望月・十六夜・有明の月まで
- 冒頭120字：古文の月の呼び名・見える時間（まず結論） 古文の「月」は、 旧暦（朔望） とセットで読むのが基本です。呼び名はだいたい 「何日ごろの月か」＋「何時ごろ見えるか」 で整理できます（まずは下の表だけ押さえて、本文の会話解説で理由と例を固めましょ
【GSC主要クエリ（表示回数上位50件）】
- 有明の月｜表示2893｜CTR 0.24%｜順位4.1
- 有明月｜表示1063｜CTR 0.28%｜順位3.4
- 有明の月 意味｜表示986｜CTR 0.10%｜順位5.3
- 有明の月とは｜表示552｜CTR 0.00%｜順位5.1
- 古文 月｜表示518｜CTR 0.00%｜順位1.2
- 月 種類｜表示414｜CTR 0.00%｜順位8.2
- 月 満ち欠け 名前｜表示356｜CTR 0.28%｜順位2.0
- 月の種類｜表示344｜CTR 0.29%｜順位8.6
- 月 意味｜表示317｜CTR 0.00%｜順位12.3
- 16日｜表示291｜CTR 0.00%｜順位1.1
- 月 古文｜表示261｜CTR 0.38%｜順位1.2
- 古典 月｜表示229｜CTR 0.44%｜順位1.6
- 月種類｜表示190｜CTR 0.00%｜順位8.2
- 有明｜表示181｜CTR 0.00%｜順位3.2
- 有明月 読み方｜表示180｜CTR 0.00%｜順位7.6
- 月 古語｜表示178｜CTR 0.56%｜順位3.4
- 有明の月 古典｜表示175｜CTR 2.86%｜順位1.9
- 月の呼び名 古典｜表示165｜CTR 2.42%｜順位4.9
- 有明月とは｜表示151｜CTR 0.00%｜順位3.6
- 月の満ち欠け 名前｜表示149｜CTR 0.67%｜順位7.3
- 古文月｜表示145｜CTR 0.00%｜順位1.5
- 有明 意味｜表示131｜CTR 0.00%｜順位3.5
- 弓張月｜表示126｜CTR 0.00%｜順位1.0
- 三日月 いつ｜表示118｜CTR 0.00%｜順位4.2
- 望月｜表示117｜CTR 0.00%｜順位1.5
- 時間を意味する月｜表示112｜CTR 0.00%｜順位5.8
- 月 古典｜表示107｜CTR 0.93%｜順位2.0
- 望月 意味｜表示99｜CTR 0.00%｜順位1.9
- 十六夜｜表示97｜CTR 0.00%｜順位1.0
- 望月とは｜表示93｜CTR 0.00%｜順位2.5
- 古文 月 覚え方｜表示88｜CTR 0.00%｜順位6.1
- 明け方の月｜表示84｜CTR 0.00%｜順位3.6
- 月意味｜表示82｜CTR 0.00%｜順位12.5
- 時間を意味する月といえば｜表示78｜CTR 0.00%｜順位5.3
- 古文 月の名前｜表示76｜CTR 0.00%｜順位7.1
- 有明の月 どんな月｜表示71｜CTR 0.00%｜順位3.1
- 古文 月 満ち欠け｜表示68｜CTR 23.53%｜順位1.0
- 有明月 意味｜表示67｜CTR 1.49%｜順位3.0
- 日ごろ 古文｜表示67｜CTR 0.00%｜順位11.7
- 明け方の月 呼び方｜表示66｜CTR 0.00%｜順位6.0
- 有明の月 季語｜表示58｜CTR 0.00%｜順位1.0
- 望月 どんな 月｜表示57｜CTR 0.00%｜順位7.8
- 古典 月の名前｜表示54｜CTR 0.00%｜順位2.2
- 月ごろ 古語｜表示54｜CTR 0.00%｜順位8.3
- 古典月の呼び方｜表示53｜CTR 0.00%｜順位4.7
- 古語 月｜表示52｜CTR 0.00%｜順位2.6
- 有明の月 時間帯｜表示51｜CTR 0.00%｜順位2.0
- 有明の月 意味 古文｜表示49｜CTR 2.04%｜順位2.9
- 有明 古語｜表示48｜CTR 0.00%｜順位6.2
- 有明 意味 古文｜表示48｜CTR 0.00%｜順位2.0
【参考：代表語（自動抽出）】有明の月
【出力（必ずこの順）】
1) 本文の要約（想定読者・悩み・解決）
2) 検索意図の整理（主要クエリから2〜3パターン）
3) 不一致の指摘（タイトル/メタ/H1/冒頭のどこがズレているか）
4) 修正方針（“どの意図に寄せるか”を1つに決める）
5) 修正案（すべてコードブロック）
   - タイトル案3つ（全角35字前後＋56字以上の網羅型を1つ）
   - メタ案3つ（全角90字前後）
   - H1案2つ
   - 冒頭120字（2案：&lt;p&gt;で開始）
【禁則ワード（シート連動）】
以下の【禁則ワード】は、タイトル/メタ/導入文/見出し/本文のいずれにも原則使用しないでください。
言い換えが必要な場合は、自然な日本語に置換してください。
【禁則ワード】
- 崩れ
- 型
- 迷い
- 保留
- 固定
- 手順
- 立て直
- 最短
- 結論だけ
- 乱れ
- 三点確認
- 内部リンク
- 導線
- 設計
- 刺
- まず結論
- 整え
- 押し付けない案内
- 統一
- 次の一手
- 失点
- 確定
- サブコラム
- 30秒
- 1分
- CV
- 網羅
【本文】
```html
&lt;p&gt;&lt;iframe title="YouTube video player" src="https://www.youtube.com/embed/BUboE3U8o2o" width="560" height="315" frameborder="0" allowfullscreen="allowfullscreen"&gt;&lt;span data-mce-type="bookmark" style="display: inline-block; width: 0px; overflow: hidden; line-height: 0;" class="mce_SELRES_start"&gt;﻿&lt;/span&gt;&lt;/iframe&gt;&lt;/p&gt;
&lt;section class="kaki-quickanswer" style="margin: 1.2em 0 1.6em; padding: 1.1em 1.1em 0.95em; border: 1px solid #e6e6e6; border-radius: 10px; background: #fafafa;"&gt;
&lt;h2 style="margin: 0 0 .6em; font-size: 1.25em; line-height: 1.4;"&gt;古文の月の呼び名・見える時間（まず結論）&lt;/h2&gt;
&lt;p style="margin: 0 0 .85em; line-height: 1.85;"&gt;古文の「月」は、&lt;strong&gt;旧暦（朔望）&lt;/strong&gt;とセットで読むのが基本です。呼び名はだいたい&lt;strong&gt;「何日ごろの月か」＋「何時ごろ見えるか」&lt;/strong&gt;で整理できます（まずは下の表だけ押さえて、本文の会話解説で理由と例を固めましょう）。&lt;/p&gt;
&lt;p style="margin: 0 0 .6em; font-size: .95em; color: #555; line-height: 1.7;"&gt;※時刻は目安（だいたいのイメージ）です。本文では「月が東に見える／西に沈む」などの描写から時刻を当てる流れを解説しています。&lt;/p&gt;
&lt;div style="overflow-x: auto; -webkit-overflow-scrolling: touch; margin: 0 0 .95em;"&gt;
&lt;table style="width: 100%; border-collapse: collapse; background: #fff;"&gt;
&lt;thead&gt;
&lt;tr&gt;
&lt;th style="border: 1px solid #e6e6e6; padding: .55em; background: #f1f4f8; text-align: left; white-space: nowrap;"&gt;呼び名&lt;/th&gt;
&lt;th style="border: 1px solid #e6e6e6; padding: .55em; background: #f1f4f8; text-align: left; white-space: nowrap;"&gt;旧暦の目安&lt;/th&gt;
&lt;th style="border: 1px solid #e6e6e6; padding: .55em; background: #f1f4f8; text-align: left; white-space: nowrap;"&gt;月の形&lt;/th&gt;
&lt;th style="border: 1px solid #e6e6e6; padding: .55em; background: #f1f4f8; text-align: left;"&gt;見える時間帯（昇る→南中→沈むの目安）&lt;/th&gt;
&lt;th style="border: 1px solid #e6e6e6; padding: .55em; background: #f1f4f8; text-align: left;"&gt;古文でのヒント（即答）&lt;/th&gt;
&lt;/tr&gt;
&lt;/thead&gt;
&lt;tbody&gt;
&lt;tr&gt;
&lt;td style="border: 1px solid #e6e6e6; padding: .55em; line-height: 1.8;"&gt;&lt;strong&gt;朔（さく／ついたち）&lt;/strong&gt;&lt;/td&gt;
&lt;td style="border: 1px solid #e6e6e6; padding: .55em; line-height: 1.8;"&gt;1日ごろ&lt;/td&gt;
&lt;td style="border: 1px solid #e6e6e6; padding: .55em; line-height: 1.8;"&gt;新月（欠けて見えない）&lt;/td&gt;
&lt;td style="border: 1px solid #e6e6e6; padding: .55em; line-height: 1.8;"&gt;（太陽と同じ動き）&lt;strong&gt;昼に出て昼に沈む&lt;/strong&gt;ため、基本見えない&lt;/td&gt;
&lt;td style="border: 1px solid #e6e6e6; padding: .55em; line-height: 1.8;"&gt;「月が見えない」描写は&lt;strong&gt;朔／晦&lt;/strong&gt;の可能性&lt;/td&gt;
&lt;/tr&gt;
&lt;tr&gt;
&lt;td style="border: 1px solid #e6e6e6; padding: .55em; line-height: 1.8;"&gt;&lt;strong&gt;三日月&lt;/strong&gt;&lt;/td&gt;
&lt;td style="border: 1px solid #e6e6e6; padding: .55em; line-height: 1.8;"&gt;3日前後&lt;/td&gt;
&lt;td style="border: 1px solid #e6e6e6; padding: .55em; line-height: 1.8;"&gt;細い月&lt;/td&gt;
&lt;td style="border: 1px solid #e6e6e6; padding: .55em; line-height: 1.8;"&gt;昇る&lt;strong&gt;9時&lt;/strong&gt;→南中&lt;strong&gt;15時&lt;/strong&gt;→沈む&lt;strong&gt;21時&lt;/strong&gt;（夕方〜夜に見えやすい）&lt;/td&gt;
&lt;td style="border: 1px solid #e6e6e6; padding: .55em; line-height: 1.8;"&gt;夕方の西空に出たら&lt;strong&gt;三日月&lt;/strong&gt;が第一候補&lt;/td&gt;
&lt;/tr&gt;
&lt;tr&gt;
&lt;td style="border: 1px solid #e6e6e6; padding: .55em; line-height: 1.8;"&gt;&lt;strong&gt;上弦の月&lt;/strong&gt;&lt;br /&gt;
&lt;span style="font-size: .92em; color: #555;"&gt;（上弓張月）&lt;/span&gt;&lt;/td&gt;
&lt;td style="border: 1px solid #e6e6e6; padding: .55em; line-height: 1.8;"&gt;7日ごろ&lt;/td&gt;
&lt;td style="border: 1px solid #e6e6e6; padding: .55em; line-height: 1.8;"&gt;半月（弦が上向き）&lt;/td&gt;
&lt;td style="border: 1px solid #e6e6e6; padding: .55em; line-height: 1.8;"&gt;昇る&lt;strong&gt;12時&lt;/strong&gt;→南中&lt;strong&gt;18時&lt;/strong&gt;→沈む&lt;strong&gt;0時&lt;/strong&gt;（夕方〜深夜に見えやすい）&lt;/td&gt;
&lt;td style="border: 1px solid #e6e6e6; padding: .55em; line-height: 1.8;"&gt;「夕方に高い月」なら&lt;strong&gt;上弦&lt;/strong&gt;がはまりやすい&lt;/td&gt;
&lt;/tr&gt;
&lt;tr&gt;
&lt;td style="border: 1px solid #e6e6e6; padding: .55em; line-height: 1.8;"&gt;&lt;strong&gt;望月（もちづき）&lt;/strong&gt;&lt;/td&gt;
&lt;td style="border: 1px solid #e6e6e6; padding: .55em; line-height: 1.8;"&gt;15日ごろ&lt;/td&gt;
&lt;td style="border: 1px solid #e6e6e6; padding: .55em; line-height: 1.8;"&gt;満月&lt;/td&gt;
&lt;td style="border: 1px solid #e6e6e6; padding: .55em; line-height: 1.8;"&gt;昇る&lt;strong&gt;18時&lt;/strong&gt;→南中&lt;strong&gt;0時&lt;/strong&gt;→沈む&lt;strong&gt;6時&lt;/strong&gt;（夜通し見える）&lt;/td&gt;
&lt;td style="border: 1px solid #e6e6e6; padding: .55em; line-height: 1.8;"&gt;「夜中ずっと月」＝まず&lt;strong&gt;望月&lt;/strong&gt;&lt;/td&gt;
&lt;/tr&gt;
&lt;tr&gt;
&lt;td style="border: 1px solid #e6e6e6; padding: .55em; line-height: 1.8;"&gt;&lt;strong&gt;十六夜（いざよひ）&lt;/strong&gt;&lt;/td&gt;
&lt;td style="border: 1px solid #e6e6e6; padding: .55em; line-height: 1.8;"&gt;16日ごろ&lt;/td&gt;
&lt;td style="border: 1px solid #e6e6e6; padding: .55em; line-height: 1.8;"&gt;満月の翌日（少し欠け始め）&lt;/td&gt;
&lt;td style="border: 1px solid #e6e6e6; padding: .55em; line-height: 1.8;"&gt;望月より&lt;strong&gt;月の出が遅い&lt;/strong&gt;（目安：昇る&lt;strong&gt;19時&lt;/strong&gt;前後）&lt;/td&gt;
&lt;td style="border: 1px solid #e6e6e6; padding: .55em; line-height: 1.8;"&gt;「出てこようか迷う（いざよう）」＝&lt;strong&gt;出が遅い月&lt;/strong&gt;&lt;/td&gt;
&lt;/tr&gt;
&lt;tr&gt;
&lt;td style="border: 1px solid #e6e6e6; padding: .55em; line-height: 1.8;"&gt;&lt;strong&gt;立待月&lt;/strong&gt;&lt;/td&gt;
&lt;td style="border: 1px solid #e6e6e6; padding: .55em; line-height: 1.8;"&gt;17日ごろ&lt;/td&gt;
&lt;td style="border: 1px solid #e6e6e6; padding: .55em; line-height: 1.8;"&gt;欠け始め（満ち欠け下り坂）&lt;/td&gt;
&lt;td style="border: 1px solid #e6e6e6; padding: .55em; line-height: 1.8;"&gt;月の出がさらに遅い（目安：昇る&lt;strong&gt;20時&lt;/strong&gt;前後）&lt;/td&gt;
&lt;td style="border: 1px solid #e6e6e6; padding: .55em; line-height: 1.8;"&gt;「立って待てる」＝まだ待てる程度の遅さ&lt;/td&gt;
&lt;/tr&gt;
&lt;tr&gt;
&lt;td style="border: 1px solid #e6e6e6; padding: .55em; line-height: 1.8;"&gt;&lt;strong&gt;居待月&lt;/strong&gt;&lt;/td&gt;
&lt;td style="border: 1px solid #e6e6e6; padding: .55em; line-height: 1.8;"&gt;18日ごろ&lt;/td&gt;
&lt;td style="border: 1px solid #e6e6e6; padding: .55em; line-height: 1.8;"&gt;欠けていく&lt;/td&gt;
&lt;td style="border: 1px solid #e6e6e6; padding: .55em; line-height: 1.8;"&gt;さらに遅い（目安：昇る&lt;strong&gt;21時&lt;/strong&gt;前後）&lt;/td&gt;
&lt;td style="border: 1px solid #e6e6e6; padding: .55em; line-height: 1.8;"&gt;「座って待つ」＝待つ側の体勢が変わるほど遅い&lt;/td&gt;
&lt;/tr&gt;
&lt;tr&gt;
&lt;td style="border: 1px solid #e6e6e6; padding: .55em; line-height: 1.8;"&gt;&lt;strong&gt;寝待月&lt;/strong&gt;&lt;br /&gt;
&lt;span style="font-size: .92em; color: #555;"&gt;（臥待月）&lt;/span&gt;&lt;/td&gt;
&lt;td style="border: 1px solid #e6e6e6; padding: .55em; line-height: 1.8;"&gt;19日ごろ&lt;/td&gt;
&lt;td style="border: 1px solid #e6e6e6; padding: .55em; line-height: 1.8;"&gt;欠けていく&lt;/td&gt;
&lt;td style="border: 1px solid #e6e6e6; padding: .55em; line-height: 1.8;"&gt;かなり遅い（目安：昇る&lt;strong&gt;22時&lt;/strong&gt;前後）&lt;/td&gt;
&lt;td style="border: 1px solid #e6e6e6; padding: .55em; line-height: 1.8;"&gt;「寝て待つ」＝もう待ちきれない遅さ&lt;/td&gt;
&lt;/tr&gt;
&lt;tr&gt;
&lt;td style="border: 1px solid #e6e6e6; padding: .55em; line-height: 1.8;"&gt;&lt;strong&gt;有明月（ありあけづき）&lt;/strong&gt;&lt;/td&gt;
&lt;td style="border: 1px solid #e6e6e6; padding: .55em; line-height: 1.8;"&gt;月末寄り（下弦以降〜晦日前）&lt;/td&gt;
&lt;td style="border: 1px solid #e6e6e6; padding: .55em; line-height: 1.8;"&gt;欠けた月（明け方の月）&lt;/td&gt;
&lt;td style="border: 1px solid #e6e6e6; padding: .55em; line-height: 1.8;"&gt;昇る&lt;strong&gt;3時&lt;/strong&gt;→南中&lt;strong&gt;9時&lt;/strong&gt;→沈む&lt;strong&gt;15時&lt;/strong&gt;&lt;br /&gt;
&lt;span style="color: #555;"&gt;（朝になっても空に残りやすい）&lt;/span&gt;&lt;/td&gt;
&lt;td style="border: 1px solid #e6e6e6; padding: .55em; line-height: 1.8;"&gt;&lt;strong&gt;明け方に出て、朝も残る&lt;/strong&gt;月。太陽が出ると&lt;strong&gt;白く（青白く）&lt;/strong&gt;見えやすい。&lt;/td&gt;
&lt;/tr&gt;
&lt;tr&gt;
&lt;td style="border: 1px solid #e6e6e6; padding: .55em; line-height: 1.8;"&gt;&lt;strong&gt;三十日月&lt;/strong&gt;&lt;br /&gt;
&lt;span style="font-size: .92em; color: #555;"&gt;（晦日の月）&lt;/span&gt;&lt;/td&gt;
&lt;td style="border: 1px solid #e6e6e6; padding: .55em; line-height: 1.8;"&gt;30日（晦日）&lt;/td&gt;
&lt;td style="border: 1px solid #e6e6e6; padding: .55em; line-height: 1.8;"&gt;ほぼ新月（見えにくい）&lt;/td&gt;
&lt;td style="border: 1px solid #e6e6e6; padding: .55em; line-height: 1.8;"&gt;基本&lt;strong&gt;見えにくい／見えない&lt;/strong&gt;（朔に近い）&lt;/td&gt;
&lt;td style="border: 1px solid #e6e6e6; padding: .55em; line-height: 1.8;"&gt;「月が籠る」イメージで&lt;strong&gt;月籠り→晦&lt;/strong&gt;。&lt;br /&gt;
“月が見えない夜”の手がかりになります（説明は短くでOK）。&lt;/td&gt;
&lt;/tr&gt;
&lt;/tbody&gt;
&lt;/table&gt;
&lt;/div&gt;
&lt;div style="margin: 0 0 .95em;"&gt;
&lt;p style="margin: 0 0 .45em; font-weight: bold;"&gt;本文へ戻す3ステップ（設問処理の順番）&lt;/p&gt;
&lt;ul style="margin: 0; padding-left: 1.2em; line-height: 1.9;"&gt;
&lt;li&gt;① 呼び名から、&lt;strong&gt;日付の目安&lt;/strong&gt;と&lt;strong&gt;月の形&lt;/strong&gt;を即答で確定する。&lt;/li&gt;
&lt;li&gt;② 本文中の「&lt;strong&gt;昇る／南中／沈む&lt;/strong&gt;」「東／西」など、位置の手がかりを拾う。&lt;/li&gt;
&lt;li&gt;③ 「夕方／夜半／明け方」のどれかに落として、&lt;strong&gt;時刻推定&lt;/strong&gt;→設問へ戻る。&lt;/li&gt;
&lt;/ul&gt;
&lt;/div&gt;
&lt;div style="padding: .85em .9em; background: #fff; border: 1px solid #ededed; border-radius: 8px;"&gt;
&lt;p style="margin: 0 0 .55em; font-weight: bold;"&gt;ミニFAQ&lt;/p&gt;
&lt;p style="margin: 0 0 .6em; line-height: 1.85;"&gt;&lt;strong&gt;Q. 有明月はどんな月？なぜ“白い月”になる？&lt;/strong&gt;&lt;br /&gt;
A. &lt;strong&gt;明け方に出て朝も残る月&lt;/strong&gt;です。太陽が出る時間帯に重なるので、夜の黄色っぽい月よりも&lt;strong&gt;白く（青白く）&lt;/strong&gt;見えやすく、和歌では雪などに見立てられることもあります。&lt;/p&gt;
&lt;p style="margin: 0 0 .6em; line-height: 1.85;"&gt;&lt;strong&gt;Q. 古文の「月」は必ず満月のこと？&lt;/strong&gt;&lt;br /&gt;
A. そうとも限りません。古文は旧暦の世界なので、「何日ごろか」が分かると月の形も決まってきます。本文中の呼び名（十六夜・立待など）が出たら、まず&lt;strong&gt;満月ではない&lt;/strong&gt;可能性を疑うと整理が早いです。&lt;/p&gt;
&lt;p style="margin: 0; line-height: 1.85;"&gt;&lt;strong&gt;Q. 「月が西に沈む／東に見える」から何時と判断する？&lt;/strong&gt;&lt;br /&gt;
A. まず「その月が&lt;strong&gt;どの時刻帯に見える月か&lt;/strong&gt;」を表で押さえ、次に本文の描写が&lt;strong&gt;昇り（東）／南中（高い）／沈み（西）&lt;/strong&gt;のどれに当たるかを決めます。これで「夕方・夜半・明け方」の枠が固まり、設問の時刻に落としやすくなります。&lt;/p&gt;
&lt;/div&gt;
&lt;/section&gt;
&lt;p&gt;夏井(&lt;a href="https://natsui-sansu-juku.com/"&gt;中学受験専門夏井算数塾&lt;/a&gt;代表)：今回は、月という事です。&lt;br /&gt;
満ち欠けするものという話ですが、こちらは何ですか？&lt;/p&gt;
&lt;p&gt;&lt;img decoding="async" loading="lazy" class="alignnone wp-image-431" src="http://koten-kakitsubata.jp/wp-content/uploads/2023/05/百人一首05月-300x169.jpg" alt="百人一首の五月に関連するカードが並べられた画像。" width="634" height="357" srcset="https://koten-kakitsubata.jp/wp-content/uploads/2023/05/百人一首05月-300x169.jpg 300w, https://koten-kakitsubata.jp/wp-content/uploads/2023/05/百人一首05月-1024x576.jpg 1024w, https://koten-kakitsubata.jp/wp-content/uploads/2023/05/百人一首05月-768x432.jpg 768w, https://koten-kakitsubata.jp/wp-content/uploads/2023/05/百人一首05月-320x180.jpg 320w, https://koten-kakitsubata.jp/wp-content/uploads/2023/05/百人一首05月.jpg 1280w" sizes="(max-width: 634px) 100vw, 634px" /&gt;&lt;/p&gt;
&lt;p&gt;岡部：これは月が満月から新月へぐるっと回ってという事を表しています。&lt;br /&gt;
近代以前のカレンダーでは毎月一日というのは朔と言います。&lt;br /&gt;
月がたつから月たちで朔（ついたち）なんですが、&lt;br /&gt;
月が欠けている状態の事を朔（さく）と言います。&lt;br /&gt;
十五日になると月が満ちる訳ですが、それを望月と言います。&lt;br /&gt;
月が欠けたり満ちたりする天体の動きの事を朔望と言います。&lt;br /&gt;
&lt;strong&gt;これとカレンダーがリンクしている事を今日は理解して頂きたいという事になります。&lt;/strong&gt;&lt;/p&gt;
&lt;p&gt;三日月の「みか」というのは三日です。&lt;br /&gt;
まさに、月がたつ朔から数えて一、二、三、三日目前後です。&lt;br /&gt;
この辺りの月の事を三日月という訳です。&lt;br /&gt;
どんどん進んでいくと、七日目が上弦の月です。&lt;br /&gt;
古文では上弓張月と読む事もあります。&lt;br /&gt;
上弦というのは、数学の世界です。&lt;/p&gt;
&lt;p&gt;&lt;img decoding="async" loading="lazy" class="alignnone wp-image-432" src="http://koten-kakitsubata.jp/wp-content/uploads/2023/05/IMG_0304.jpg" alt="上弦の月の説明に関連するイラスト。カーブが弧を表し、真っ直ぐな部分が弦を表している" width="174" height="276" /&gt;&lt;br /&gt;
この真っすぐの所が弦で、カーブしてる所が弧ですが、&lt;strong&gt;&lt;span style="color: #000000;"&gt;弦の部分が上を向いているというのが上弦の月です。&lt;/span&gt;&lt;/strong&gt;ちなみに反対側は&lt;span style="color: #000000;"&gt;弦が下を向いている訳ですが、&lt;strong&gt;下弦の月&lt;/strong&gt;という訳です。&lt;/span&gt;&lt;br /&gt;
段々日が経っていき、十五日を望月と言います。&lt;br /&gt;
ちなみに十六日の月を十六夜月と言いますが、いざようというのは躊躇するという意味の動詞です。&lt;br /&gt;
ですから、月が十五日の月よりも出てくるのが遅くなる訳です。&lt;br /&gt;
出てこようか出てこまいかと躊躇っている、躊躇しているという事から十六夜月という訳です。&lt;br /&gt;
その後、十七日、十八日、十九日にも特別な名前が付いているので覚えて下さい。&lt;br /&gt;
十七日の月を立待月と言います。&lt;br /&gt;
月の出が段々遅くなってくる訳です。&lt;br /&gt;
18時くらいに月が出てくるのが段々19時20時と遅くなってくる訳ですが、最初のうちは月の出を立って待っていられる訳です。&lt;br /&gt;
ところがもう立って待っていられなくなったというので、居待月、座って待つ訳です。&lt;br /&gt;
十九日の頃になると、もう立っていられない訳です。&lt;br /&gt;
寝待月、臥待月と呼ばれる月になります。&lt;br /&gt;
段々下がってくると下弦の月になります。&lt;br /&gt;
これはもう夜の12時くらいに月が昇り始めるという事になります。&lt;br /&gt;
月末になってくると、月の出というのが明け方近くになってくる訳です。&lt;br /&gt;
皆さん冬なんか特にそうだと思いますが、朝8時とか9時ぐらいになってまだ西の空の太陽と反対側に真っ白い月が残っている事がありますよね。&lt;br /&gt;
あれを有明月と言います。&lt;br /&gt;
この有明月は大体真っ白い、青白い色をしていますので、これを雪に見立てるというような形で和歌の見立ての道具として使われる事も非常に多いです。&lt;br /&gt;
なので、その辺りを覚えて頂けると宜しいかなと思います。&lt;br /&gt;
三十日、三十ですから晦日です。三十で晦日です。&lt;br /&gt;
あるいは月が隠れてしまう、籠ってしまうので、月籠りという所から晦と呼んだりする事もあります。&lt;br /&gt;
いずれにせよ、ここが一周するのに29.5日掛かります。&lt;br /&gt;
ですから、月によっては29日の月もあれば30日の月もあります。&lt;br /&gt;
そういうのを&lt;strong&gt;大の月&lt;/strong&gt;、&lt;strong&gt;小の月&lt;/strong&gt;と言います。&lt;br /&gt;
どうも私たちは月というと、大層美しくてそれを眺めていたいと思ってしまうものですが、&lt;br /&gt;
&lt;span style="color: #0000ff;"&gt;古文の世界では必ずしも月は鑑賞の対象ではなかったようです。&lt;/span&gt;&lt;br /&gt;
月の面というか、&lt;strong&gt;月の顔そのものをまじまじと見る事は決して好ましい事だと考えられていなかったようです。&lt;/strong&gt;&lt;br /&gt;
実際月の面、月の顔について具体的に描かれている作品というのは実はそんなに多くはありません。&lt;br /&gt;
極々一部はありますが、古文の世界で月の表面、あるいは月の姿というものをどのように評価していたかというのが分かるのが竹取り物語の有名なシーンです。&lt;br /&gt;
高校によっては扱った事がある箇所かと思いますが、ちょっと読んでいきましょう。&lt;br /&gt;
春の初めより、かぐや姫、月のおもしろう出でたるを見て、春の初め頃、かぐや姫が月がとても情趣のあるように出てきたというのを見ました。&lt;br /&gt;
常よりも物思ひたるさまなり。&lt;br /&gt;
いつもよりも物思いが深いようである。&lt;br /&gt;
ある人の、「月の顔見るは、忌むこと」と制しけれども、ある人、召使いの女房か何かでしょうが、月の顔をじっと見るのは忌むべき事だと制します。&lt;br /&gt;
ともすれば、人間（ひとま）にも、人がいないタイミングです。も月を見ては、いみじく泣き給ふ。です。これはかぐや姫がいよいよ月に帰らねばならないという頃です。&lt;br /&gt;
満月になるとやたらと月を見ては泣いているというシーンですが、ここで大事なのは&lt;span style="color: #ff0000;"&gt;月の顔を見るは忌む事、と女房が制しているという事です。&lt;/span&gt;&lt;br /&gt;
月そのものが、月の光が趣深いというのは非常に和歌の中でよく出てくる訳ですが、月の表面をじっと見る、月の顔をじっと見というのは必ずしも好ましい事ではなかったようだという事になります。&lt;br /&gt;
&lt;!-- 中高・定期試験対策（古典専門塾かきつばた） --&gt;&lt;/p&gt;
&lt;div style="border: 2px solid #2e7d32; background-color: #f1f8e9; padding: 10px 12px; display: flex; align-items: flex-start; justify-content: flex-start; margin-bottom: 10px;"&gt;
&lt;p&gt;&lt;img decoding="async" style="width: 70px; height: auto; margin-right: 10px; flex-shrink: 0;" src="http://koten-kakitsubata.jp/wp-content/uploads/2023/03/logo.jpg" alt="古典専門塾かきつばたのロゴ" /&gt;&lt;/p&gt;
&lt;div style="text-align: left; flex: 1;"&gt;
&lt;p style="margin: 5px 0; font-size: 14px; line-height: 1.6;"&gt;【中高・定期試験対策】：&lt;br /&gt;
板書ノートや教科書ガイドの訳文暗記に頼らず、&lt;strong&gt;文法と読解を一体で鍛える個別指導&lt;/strong&gt;です。&lt;br /&gt;
定期試験の過去問や教科書本文をもとに、出題されやすいポイントを押さえながら読解演習を重ねることで、&lt;br /&gt;
一貫校の発展的なテストでも&lt;strong&gt;安定して高得点を狙える古典力&lt;/strong&gt;を身につけていきます。&lt;/p&gt;
&lt;p&gt;&lt;a style="background-color: #2e7d32; color: #ffffff; padding: 5px 10px; text-align: center; text-decoration: none; display: inline-block; font-size: 14px;" href="https://koten-kakitsubata.jp/school-exam/"&gt;&lt;br /&gt;
詳細を見る&lt;br /&gt;
&lt;/a&gt;&lt;/p&gt;
&lt;/div&gt;
&lt;/div&gt;
&lt;p&gt;夏井：ちなみに上弦と下弦がありますが、なぜ上でなぜ下なんですか？&lt;br /&gt;
岡部：月の上旬、旬というのは十日間の事を指します。&lt;br /&gt;
一日から十日までが上旬です。&lt;br /&gt;
十一日から二十日までが中旬。二十一日から三十日までが下旬という事で、旬というのは十日間を指します。&lt;br /&gt;
ですが、そうすると&lt;span style="color: #0000ff;"&gt;七日に生じる月の形が上旬なので上弓張月です。&lt;/span&gt;&lt;br /&gt;
同じように&lt;span style="color: #0000ff;"&gt;下旬の二十日過ぎ、二十一日前後になりますが、これが下弓張月という事になります。&lt;/span&gt;&lt;br /&gt;
なので、そこから取って上弦の月、下弦の月というのが一般的な説です。&lt;br /&gt;
この辺りはそれこそ小学校や中学校の理科でやったと思います。&lt;br /&gt;
それこそ復習ですが、これを分かっていないと、例えば物語の頭の所で今日は何月何日だ、というのが言ってあるとします。&lt;br /&gt;
そして、月が見えた、の月に傍線が引っ張ってあって、その月はどっちの方向に見えていますか？とか、あるいは月が西に沈むとしている、とかいうのが書いてある訳です。&lt;br /&gt;
それに対して、何時ですか？とか聞かれる訳です。&lt;br /&gt;
そういった問題を解く上で、ここを小中学校でやっているはずですが、&lt;strong&gt;もう一度ここで確認をさせて下さい。&lt;/strong&gt;&lt;/p&gt;
&lt;p&gt;まず朔もしくは晦日です。&lt;br /&gt;
一日、三十日は当然新月ですから一日中全部見えません。&lt;br /&gt;
というのは、太陽が昇る時間の朝6時と、&lt;span style="color: #ff0000;"&gt;太陽が沈む時間の夕方18時がぴったりそれと同期するように月が昇って沈むから見えない訳です。&lt;/span&gt;&lt;br /&gt;
段々三日月から先が見えていきます。&lt;br /&gt;
皆さん経験した事があると思いますが、三日月は夕方ぐらいの夜18時19時あたりの所から見えてくる訳です。&lt;br /&gt;
というのは、朝9時に昇って南中時刻が15時ですから、月の入りが21時です。&lt;br /&gt;
大体17時から21時の間に暗くなって、西の空に見えるのが三日月です。&lt;br /&gt;
上弦の月は、お昼12時から昇って夜の0時に沈みますので、夕方18時から0時までの間が見えている時間になります。&lt;br /&gt;
望月は言うまでもありません。&lt;br /&gt;
月の昇り、月の出、月の入は18時から6時まで夜中ずっと見えているのが望月という事になります。&lt;br /&gt;
ですから、月の出がどんどんここから先が遅くなっていく訳です。&lt;br /&gt;
さっき出てきた十六夜、立待、居待、寝待、というのは&lt;span style="color: #0000ff;"&gt;月の出が遅くなる事を言っているのだ&lt;/span&gt;、という事がお分かり頂けるかと思います。&lt;br /&gt;
下弦の月は0時から6時までです。&lt;br /&gt;
ここから先は西の空に見えるはずですが、太陽はもう出ている時間なので見えないという事になります。&lt;br /&gt;
有明の月は朝の3時から昇って夕方の15時に沈む訳ですが、15時から18時です。&lt;br /&gt;
冬だと朝になっても相変わらず東の空に見える訳ですが、これが真っ白な月として、青白い月として見えるという事になる訳です。&lt;br /&gt;
この辺りの所を既にやっている所ではありましょうが、もう一度整理してあげて下さい。&lt;br /&gt;
&lt;!-- 大学受験対策（古典専門塾かきつばた） --&gt;&lt;/p&gt;
&lt;div style="border: 2px solid #2e7d32; background-color: #f1f8e9; padding: 10px 12px; display: flex; align-items: flex-start; justify-content: flex-start; margin-bottom: 10px;"&gt;
&lt;p&gt;&lt;img decoding="async" style="width: 70px; height: auto; margin-right: 10px; flex-shrink: 0;" src="http://koten-kakitsubata.jp/wp-content/uploads/2023/03/logo.jpg" alt="古典専門塾かきつばたのロゴ" /&gt;&lt;/p&gt;
&lt;div style="text-align: left; flex: 1;"&gt;
&lt;p style="margin: 5px 0; font-size: 14px; line-height: 1.6;"&gt;【大学受験古典対策】：&lt;br /&gt;
共通テストから難関大の個別試験まで視野に入れ、&lt;strong&gt;読解・文法・語彙をまとめて鍛える個別カリキュラム&lt;/strong&gt;です。&lt;br /&gt;
志望校の過去問分析をもとに、頻出テーマの長文読解と記述答案の添削を繰り返し、&lt;strong&gt;入試本番で得点源になる古典力&lt;/strong&gt;を仕上げていきます。&lt;/p&gt;
&lt;p&gt;&lt;a style="background-color: #2e7d32; color: #ffffff; padding: 5px 10px; text-align: center; text-decoration: none; display: inline-block; font-size: 14px;" href="https://koten-kakitsubata.jp/enter-exam/"&gt;&lt;br /&gt;
詳細を見る&lt;br /&gt;
&lt;/a&gt;&lt;/p&gt;
&lt;/div&gt;
&lt;/div&gt;
```
</t>
  </si>
  <si>
    <t xml:space="preserve">以下のページは「スニペット整合性」（本文と title/meta/H1/冒頭文）が弱い可能性があります。
まず【本文】を確認し、想定読者・悩み・解決範囲を把握してください。
そのうえで、GSCの主要クエリ（表示回数上位）を根拠に、
「検索意図に対して、タイトル/メタ/H1/冒頭120字がズレている点」を特定し、
ズレを解消するための修正案（タイトル/メタ/H1/冒頭）を提示してください。
※本文の“大改修”は前提にしません（必要なら追記ブロックは最大1つまで）。
【URL】https://rika-quest.com/column/plant/
【ページ分類】MC
【ページ分類の略語（このプロンプト内の定義）】
TP = トップページ（ホーム/サイトの入口）
SP = サービスページ（講座・コース・申込導線）
MC = メインコラム（コラム/解説/勉強法など集客記事）
SC = サブコラム（MCやSPを補強するための補助コラム※サイト定義に合わせて判断）
NW = ニュース/お知らせ（運用上は改善対象外として除外）
ST = 企業情報等のSEO対策を行わないこ固定ページ（運用上は改善対象外として除外）
- / 空欄 / 未分類 = 未分類（このスクリプトでは改善対象外として除外）
※未分類（空欄 / "-" / "未分類"）は作業対象に含めません。
【現状（スニペット要素）】
- タイトル：【理科のコツ】植物の分類 - 中学受験 理科の個別指導 | 受験理科専門塾「しゅん吉クエスト」
- メタ：「植物の分類をわかりやすく解説！種子植物と胞子植物の違いや、被子植物の双子葉類と単子葉類、さらに離弁花と合弁花まで、テストに狙われやすいポイントを図表で丁寧に説明します。実体験や観察を通じて楽しく学べる方法も紹介中！詳しくは動画でチェックして植物分類をマスターしましょう！」
- H1：【理科のコツ】植物の分類
- 冒頭120字：中学受験理科／生物分野 植物の分類／図解＋クイズ付き 中学受験理科「植物の分類」カンペ──種子植物・胞子植物／双子葉類・単子葉類を一枚で整理 種子植物・胞子植物、被子植物・裸子植物、双子葉類・単子葉類、離弁花・合弁花……と、 覚えることがと
【GSC主要クエリ（表示回数上位50件）】
- 単子葉類 双子葉類｜表示1049｜CTR 0.00%｜順位5.1
- 植物の分類｜表示1009｜CTR 1.29%｜順位1.6
- 植物 分類｜表示857｜CTR 0.82%｜順位1.6
- 被子植物 一覧｜表示547｜CTR 0.00%｜順位1.3
- 双子葉類 単子葉類｜表示509｜CTR 0.20%｜順位6.1
- 植物分類｜表示479｜CTR 0.84%｜順位1.6
- 被子植物 例｜表示347｜CTR 0.00%｜順位2.2
- 理科 植物｜表示283｜CTR 1.77%｜順位1.2
- 双子葉類 例｜表示207｜CTR 0.00%｜順位1.6
- 理科植物｜表示202｜CTR 0.50%｜順位1.2
- 単子葉類 例｜表示182｜CTR 0.00%｜順位1.0
- 双子葉類 葉脈｜表示145｜CTR 0.00%｜順位1.0
- 植物の分類表｜表示143｜CTR 0.70%｜順位1.0
- 単子葉類 双子葉類 違い｜表示130｜CTR 0.00%｜順位1.8
- 種子植物とは｜表示113｜CTR 0.88%｜順位1.4
- 種子植物 分類｜表示110｜CTR 0.00%｜順位1.6
- 中学理科 植物の分類｜表示107｜CTR 3.74%｜順位1.2
- 植物分類表｜表示106｜CTR 9.43%｜順位1.1
- 中学受験 植物｜表示105｜CTR 24.76%｜順位2.6
- 裸子植物 覚え方｜表示104｜CTR 0.96%｜順位3.5
- 理科 植物の分類｜表示100｜CTR 4.00%｜順位1.1
- 単子葉類と双子葉類｜表示99｜CTR 0.00%｜順位1.0
- 種子植物 一覧｜表示91｜CTR 0.00%｜順位1.2
- 植物 分類 中学｜表示90｜CTR 1.11%｜順位1.2
- 双子葉類単子葉類｜表示90｜CTR 0.00%｜順位3.2
- 子葉が一枚の植物｜表示87｜CTR 0.00%｜順位1.8
- 理科 分類｜表示87｜CTR 0.00%｜順位1.7
- 種子で増える植物｜表示82｜CTR 0.00%｜順位1.4
- 中学理科 植物｜表示81｜CTR 0.00%｜順位4.0
- 単子葉類 一覧｜表示79｜CTR 0.00%｜順位4.2
- 双子葉類と単子葉類｜表示76｜CTR 0.00%｜順位1.0
- 植物 理科｜表示75｜CTR 2.67%｜順位1.5
- 双子葉類と単子葉類の違い｜表示75｜CTR 0.00%｜順位1.0
- 植物 中学受験｜表示74｜CTR 14.86%｜順位3.4
- 単子葉類双子葉類｜表示74｜CTR 0.00%｜順位3.1
- 単子葉類 双子葉類 例｜表示71｜CTR 0.00%｜順位1.0
- 双子葉類｜表示69｜CTR 0.00%｜順位2.2
- 中学受験 理科 植物｜表示64｜CTR 15.63%｜順位2.5
- 双子葉類 単子葉類 違い｜表示60｜CTR 0.00%｜順位1.0
- 植物 2種類｜表示60｜CTR 0.00%｜順位1.0
- 植物の特徴｜表示57｜CTR 1.75%｜順位1.9
- 中学理科植物｜表示55｜CTR 0.00%｜順位3.8
- 植物 特徴｜表示55｜CTR 0.00%｜順位1.7
- 単子葉類 双子葉類 覚え方｜表示54｜CTR 0.00%｜順位3.1
- 植物の分類 覚え方｜表示54｜CTR 0.00%｜順位9.4
- 単子葉類と双子葉類の違い｜表示52｜CTR 0.00%｜順位1.0
- 被子植物とは｜表示50｜CTR 0.00%｜順位2.4
- 中学受験 植物 覚え方｜表示49｜CTR 8.16%｜順位5.5
- 花 分類｜表示49｜CTR 0.00%｜順位1.0
- 花の分類｜表示49｜CTR 0.00%｜順位2.9
【参考：代表語（自動抽出）】単子葉類
【出力（必ずこの順）】
1) 本文の要約（想定読者・悩み・解決）
2) 検索意図の整理（主要クエリから2〜3パターン）
3) 不一致の指摘（タイトル/メタ/H1/冒頭のどこがズレているか）
4) 修正方針（“どの意図に寄せるか”を1つに決める）
5) 修正案（すべてコードブロック）
   - タイトル案3つ（全角35字前後＋56字以上の網羅型を1つ）
   - メタ案3つ（全角90字前後）
   - H1案2つ
   - 冒頭120字（2案：&lt;p&gt;で開始）
【禁則ワード（シート連動）】
以下の【禁則ワード】は、タイトル/メタ/導入文/見出し/本文のいずれにも原則使用しないでください。
言い換えが必要な場合は、自然な日本語に置換してください。
【禁則ワード】
- 崩れ
- 型
- 迷い
- 保留
- 固定
- 手順
- 立て直
- 最短
- 結論だけ
- 乱れ
- 三点確認
- 内部リンク
- 導線
- 設計
- 刺
- まず結論
- 整え
- 押し付けない案内
- 統一
- 次の一手
- 失点
- 確定
- サブコラム
- 30秒
- 1分
- CV
- 網羅
【本文】
```html
&lt;div class="container my-4"&gt;
&lt;p&gt;&lt;!-- Hero / タイトルセクション --&gt;&lt;/p&gt;
&lt;div class="card shadow-sm mb-4 border-0" style="background: linear-gradient(135deg, #2e7d32, #00695c); color: #fff;"&gt;
&lt;div class="card-body p-4"&gt;
&lt;div class="d-flex flex-wrap justify-content-between align-items-center mb-2"&gt;&lt;span class="badge bg-warning text-dark mb-2" style="font-size: 0.8rem;"&gt;中学受験理科／生物分野&lt;/span&gt;&lt;br /&gt;
&lt;span class="badge bg-light text-dark mb-2" style="font-size: 0.75rem;"&gt;植物の分類／図解＋クイズ付き&lt;/span&gt;&lt;/div&gt;
&lt;h1 class="card-title mb-3" style="font-size: 1.9rem; line-height: 1.5;"&gt;中学受験理科「植物の分類」カンペ──種子植物・胞子植物／双子葉類・単子葉類を一枚で整理&lt;/h1&gt;
&lt;p class="card-text mb-2" style="font-size: 0.98rem;"&gt;種子植物・胞子植物、被子植物・裸子植物、双子葉類・単子葉類、離弁花・合弁花……と、&lt;br /&gt;
&lt;strong&gt;覚えることがとにかく多い植物分野&lt;/strong&gt;。用語も分類も似た言葉が多く、混乱しやすい単元です。&lt;/p&gt;
&lt;p class="card-text mb-0" style="font-size: 0.98rem;"&gt;動画と図解をもとに、&lt;strong&gt;中学受験で狙われやすい「植物の分類」をカンニングペーパー（カンペ）のように整理&lt;/strong&gt;します。&lt;br /&gt;
「どのグループに属するのか」「双子葉類と単子葉類のどこが違うのか」を、表やクイズで確認できる構成になっています。&lt;/p&gt;
&lt;/div&gt;
&lt;/div&gt;
&lt;p class="mt-3 mb-4" style="font-size: 0.95rem;"&gt;植物の分類は、生物分野の中でも「暗記の量」と「引っ掛けの作り方」がセットで問われやすい単元です。生物分野の出題傾向やつまずきポイントは、&lt;a href="https://rika-quest.com/column/creature/"&gt;&lt;strong&gt;生物分野の全体像はこちら&lt;/strong&gt;&lt;/a&gt;で整理しています。&lt;/p&gt;
&lt;p&gt;&lt;!-- 動画セクション --&gt;&lt;/p&gt;
&lt;div class="text-center mb-4"&gt;
&lt;div style="max-width: 720px; margin: 0 auto;"&gt;&lt;iframe title="YouTube video player" src="https://www.youtube.com/embed/1IjDEt6YbfI" width="560" height="315" frameborder="0" allowfullscreen="allowfullscreen"&gt;&lt;/iframe&gt;&lt;/div&gt;
&lt;p class="mt-2 mb-0" style="font-size: 0.85rem; color: #555;"&gt;※動画では、植物の分類を「カンペ」を使って整理しながら、試験で狙われやすいポイントをわかりやすく解説しています。&lt;/p&gt;
&lt;/div&gt;
&lt;p&gt;&lt;!-- 導入：植物の分類は「カンペ」で押さえる --&gt;&lt;/p&gt;
&lt;div class="card mb-4 border-0 shadow-sm"&gt;
&lt;div class="card-body"&gt;
&lt;h2 class="h4 mb-3"&gt;植物の分類は「カンペ」で押さえる&lt;/h2&gt;
&lt;blockquote class="blockquote" style="font-size: 0.95rem;"&gt;&lt;p&gt;講師コメント：これはもう&lt;strong&gt;植物のカンニングペーパー（カンペ）&lt;/strong&gt;です。これを覚えちゃえばテストはかなり戦えます。&lt;br /&gt;
テストに出るのは「はっきりグループ分けできる植物」が中心なので、まずはパターンを押さえましょう。&lt;/p&gt;&lt;/blockquote&gt;
&lt;p class="mb-2"&gt;世の中には本当に多くの植物がありますが、中学受験で問われるのは、&lt;/p&gt;
&lt;ul class="mb-2"&gt;
&lt;li&gt;&lt;strong&gt;分類がはっきりしている代表的な植物&lt;/strong&gt;&lt;/li&gt;
&lt;li&gt;&lt;strong&gt;教科書・塾テキスト・過去問に何度も登場する「定番メンバー」&lt;/strong&gt;&lt;/li&gt;
&lt;/ul&gt;
&lt;p class="mb-3"&gt;つまり、&lt;span style="color: #ff0000;"&gt;「こういうパターンしか出てこない」と割り切って整理してしまうこと&lt;/span&gt;が大事です。&lt;br /&gt;
とはいえ、机上の暗記だけではイメージしにくいので、&lt;/p&gt;
&lt;ul class="mb-0"&gt;
&lt;li&gt;図鑑で写真を確認する&lt;/li&gt;
&lt;li&gt;植物園などで実物を見てみる&lt;/li&gt;
&lt;/ul&gt;
&lt;p class="mb-0"&gt;といった&lt;strong&gt;実体験と組み合わせると、記憶がぐっと定着しやすくなります。&lt;/strong&gt;&lt;/p&gt;
&lt;/div&gt;
&lt;/div&gt;
&lt;p&gt;&lt;!-- 図：全体像 --&gt;&lt;/p&gt;
&lt;div class="card mb-4 border-0 shadow-sm"&gt;
&lt;div class="card-body"&gt;
&lt;h2 class="h4 mb-3"&gt;植物分野の全体像をつかもう&lt;/h2&gt;
&lt;p class="mb-3"&gt;生物分野では大きく「植物」と「動物」を学習します。この記事では、そのうちの&lt;strong&gt;「植物の分類」&lt;/strong&gt;にしぼって整理します。&lt;/p&gt;
&lt;div class="text-center mb-3"&gt;&lt;img decoding="async" class="img-fluid rounded shadow-sm" style="max-width: 520px; height: auto;" src="https://rika-quest.com/wp-content/uploads/2023/04/画像1-2-1024x836.png" alt="種子植物と胞子植物を分類した図表。種子植物には被子植物と裸子植物が含まれ、被子植物はさらに双子葉類と単子葉類に分けられます。" /&gt;&lt;/div&gt;
&lt;p class="mb-2"&gt;図のように、植物はまず次の&lt;strong&gt;2つのグループ&lt;/strong&gt;に分かれます。&lt;/p&gt;
&lt;ul class="mb-0"&gt;
&lt;li&gt;&lt;strong&gt;種子植物&lt;/strong&gt;：種（タネ）でふえる植物&lt;/li&gt;
&lt;li&gt;&lt;strong&gt;胞子植物&lt;/strong&gt;：胞子でふえる植物（シダ植物・コケ植物など）&lt;/li&gt;
&lt;/ul&gt;
&lt;p class="mt-2 mb-0"&gt;中学受験では、特に&lt;strong&gt;種子植物まわりの分類（被子植物・裸子植物／双子葉類・単子葉類）&lt;/strong&gt;が頻出です。&lt;/p&gt;
&lt;/div&gt;
&lt;/div&gt;
&lt;p&gt;&lt;!-- 種子植物と胞子植物 --&gt;&lt;/p&gt;
&lt;div class="card mb-4 border-0 shadow-sm"&gt;
&lt;div class="card-body"&gt;
&lt;h2 class="h4 mb-3"&gt;種子植物と胞子植物のちがい&lt;/h2&gt;
&lt;h3 class="h5 mb-2"&gt;まずは「ふえ方」で2つに分ける&lt;/h3&gt;
&lt;p class="mb-3"&gt;植物は、&lt;strong&gt;どのようにふえるか（増えるか）&lt;/strong&gt;の違いで、&lt;/p&gt;
&lt;ul class="mb-3"&gt;
&lt;li&gt;&lt;strong&gt;種子植物&lt;/strong&gt; … 種（タネ）でふえる&lt;/li&gt;
&lt;li&gt;&lt;strong&gt;胞子植物&lt;/strong&gt; … 胞子でふえる（シダ・コケなど）&lt;/li&gt;
&lt;/ul&gt;
&lt;p class="mb-0"&gt;日常生活で目にする植物の多くは&lt;strong&gt;種子植物&lt;/strong&gt;です。公園の樹木や畑の作物、花壇の花などをイメージするとわかりやすいでしょう。&lt;/p&gt;
&lt;/div&gt;
&lt;/div&gt;
&lt;p&gt;&lt;!-- 受験理科専門塾 しゅん吉クエスト（公式サイトCTA） --&gt;&lt;/p&gt;
&lt;div style="border: 2px solid #1976d2; background-color: #e3f2fd; padding: 10px 12px; display: flex; align-items: flex-start; justify-content: flex-start; margin-bottom: 10px;"&gt;
&lt;p&gt;&lt;img decoding="async" style="max-width: 90px; height: auto; margin-right: 10px; flex-shrink: 0;" src="https://rika-quest.com/wp-content/uploads/2021/07/%E3%81%97%E3%82%85%E3%82%93%E5%90%89%E3%82%AF%E3%82%A8%E3%82%B9%E3%83%88%E6%AD%A3%E6%96%B9%E5%BD%A2.jpg" alt="受験理科専門塾しゅん吉クエストのロゴ" /&gt;&lt;/p&gt;
&lt;div style="text-align: left; flex: 1;"&gt;
&lt;p style="margin: 5px 0; font-size: 14px; line-height: 1.6;"&gt;【受験理科専門塾しゅん吉クエスト】：&lt;br /&gt;
中学受験理科に特化した&lt;strong&gt;完全１対１個別指導&lt;/strong&gt;の専門塾です。&lt;br /&gt;
物理・化学・生物・地学の４分野について、苦手単元のやり直しから志望校対策まで、&lt;br /&gt;
一人ひとりの理解度に合わせてカリキュラムを作成し、&lt;strong&gt;「理科嫌い」を「理科で点が取れる」に変える&lt;/strong&gt;指導を行っています。&lt;/p&gt;
&lt;div style="display: flex; flex-wrap: wrap; gap: 8px; margin: 6px 0 0;"&gt;&lt;a style="background-color: #1976d2; color: #ffffff; padding: 6px 10px; text-align: center; text-decoration: none; display: inline-block; font-size: 14px;" href="https://rika-quest.com/"&gt;&lt;br /&gt;
トップページを見る&lt;br /&gt;
&lt;/a&gt;&lt;br /&gt;
&lt;a style="background-color: #2e7d32; color: #ffffff; padding: 6px 10px; text-align: center; text-decoration: none; display: inline-block; font-size: 14px;" href="https://rika-quest.com/kouza/"&gt;&lt;br /&gt;
開講講座を見る&lt;br /&gt;
&lt;/a&gt;&lt;br /&gt;
&lt;a style="background-color: #ffffff; color: #333333; border: 1px solid #90a4ae; padding: 6px 10px; text-align: center; text-decoration: none; display: inline-block; font-size: 14px;" href="https://rika-quest.com/greeting/"&gt;&lt;br /&gt;
代表挨拶&lt;br /&gt;
&lt;/a&gt;&lt;br /&gt;
&lt;a style="background-color: #ffffff; color: #333333; border: 1px solid #90a4ae; padding: 6px 10px; text-align: center; text-decoration: none; display: inline-block; font-size: 14px;" href="https://rika-quest.com/company/"&gt;&lt;br /&gt;
会社概要&lt;br /&gt;
&lt;/a&gt;&lt;/div&gt;
&lt;/div&gt;
&lt;/div&gt;
&lt;p&gt;&lt;!-- 被子植物と裸子植物 --&gt;&lt;/p&gt;
&lt;div class="card mb-4 border-0 shadow-sm"&gt;
&lt;div class="card-body"&gt;
&lt;h2 class="h4 mb-3"&gt;種子植物の中の分類：被子植物と裸子植物&lt;/h2&gt;
&lt;p class="mb-3"&gt;種子植物はさらに、&lt;strong&gt;胚珠（はいしゅ）のようす&lt;/strong&gt;によって次の2つに分かれます。&lt;/p&gt;
&lt;div class="row"&gt;
&lt;div class="col-md-6 mb-3"&gt;
&lt;div class="card h-100 border-0" style="background-color: #e8f5e9;"&gt;
&lt;div class="card-body"&gt;
&lt;h3 class="h6 mb-2"&gt;被子植物（ひししょくぶつ）&lt;/h3&gt;
&lt;ul class="mb-2 ps-3"&gt;
&lt;li&gt;&lt;span style="color: #0000ff;"&gt;胚珠が子房に包まれている&lt;/span&gt;&lt;/li&gt;
&lt;li&gt;花びら・がく・おしべ・めしべがそろった花を咲かせるものが多い&lt;/li&gt;
&lt;li&gt;身近な多くの花・野菜・果物がここに入る&lt;/li&gt;
&lt;/ul&gt;
&lt;p class="mb-0" style="font-size: 0.9rem;"&gt;「被」という漢字どおり、&lt;strong&gt;胚珠が「何かに被われている」&lt;/strong&gt;イメージです。&lt;/p&gt;
&lt;/div&gt;
&lt;/div&gt;
&lt;/div&gt;
&lt;div class="col-md-6 mb-3"&gt;
&lt;div class="card h-100 border-0" style="background-color: #fff3e0;"&gt;
&lt;div class="card-body"&gt;
&lt;h3 class="h6 mb-2"&gt;裸子植物（らししょくぶつ）&lt;/h3&gt;
&lt;ul class="mb-2 ps-3"&gt;
&lt;li&gt;&lt;span style="color: #ff0000;"&gt;胚珠がむき出し（裸出）になっている&lt;/span&gt;&lt;/li&gt;
&lt;li&gt;マツ・スギなど、球果（まつぼっくり）をつける植物が代表例&lt;/li&gt;
&lt;li&gt;花びららしい花を咲かせないものが多い&lt;/li&gt;
&lt;/ul&gt;
&lt;p class="mb-0" style="font-size: 0.9rem;"&gt;「裸子」は&lt;strong&gt;「裸の胚珠」&lt;/strong&gt;と覚えるとイメージしやすくなります。&lt;/p&gt;
&lt;/div&gt;
&lt;/div&gt;
&lt;/div&gt;
&lt;/div&gt;
&lt;p class="mb-0"&gt;中学受験では、&lt;strong&gt;胚珠が子房に包まれているかどうか&lt;/strong&gt;を問う選択問題や、具体例の暗記（マツ＝裸子植物 など）がよく出題されます。&lt;/p&gt;
&lt;/div&gt;
&lt;/div&gt;
&lt;p&gt;&lt;!-- 双子葉類・単子葉類 --&gt;&lt;/p&gt;
&lt;div class="card mb-4 border-0 shadow-sm"&gt;
&lt;div class="card-body"&gt;
&lt;h2 class="h4 mb-3"&gt;被子植物の中の分類：双子葉類と単子葉類&lt;/h2&gt;
&lt;div class="text-center mb-3"&gt;&lt;img decoding="async" class="img-fluid rounded shadow-sm" style="max-width: 600px; height: auto;" src="https://rika-quest.com/wp-content/uploads/2023/04/画像3-1024x294.png" alt="双子葉類と単子葉類の葉脈、茎の維管束、根のちがいを示した図。" /&gt;&lt;/div&gt;
&lt;p class="mb-2"&gt;被子植物は、&lt;strong&gt;種から芽が出るときの「子葉」の枚数&lt;/strong&gt;によって次の2つに分かれます。&lt;/p&gt;
&lt;ul class="mb-3"&gt;
&lt;li&gt;&lt;strong&gt;双子葉類&lt;/strong&gt; … 子葉が&lt;strong&gt;2枚&lt;/strong&gt;出る&lt;/li&gt;
&lt;li&gt;&lt;strong&gt;単子葉類&lt;/strong&gt; … 子葉が&lt;strong&gt;1枚&lt;/strong&gt;出る&lt;/li&gt;
&lt;/ul&gt;
&lt;div class="alert alert-success py-2" style="font-size: 0.9rem;" role="alert"&gt;&lt;strong&gt;ポイント：&lt;/strong&gt;&lt;br /&gt;
双子葉類・単子葉類のちがいは、&lt;span style="color: #ff0000;"&gt;根・茎・葉脈の特徴セット&lt;/span&gt;で問われることが非常に多いです。&lt;/div&gt;
&lt;p&gt;&lt;!-- 特徴表 --&gt;&lt;/p&gt;
&lt;div class="table-responsive mb-3"&gt;
&lt;table class="table table-bordered align-middle mb-0"&gt;
&lt;thead style="background-color: #e8f5e9;"&gt;
&lt;tr class="text-center"&gt;
&lt;th scope="col"&gt;項目&lt;/th&gt;
&lt;th scope="col"&gt;双子葉類&lt;/th&gt;
&lt;th scope="col"&gt;単子葉類&lt;/th&gt;
&lt;/tr&gt;
&lt;/thead&gt;
&lt;tbody&gt;
&lt;tr&gt;
&lt;td class="fw-bold"&gt;子葉の枚数&lt;/td&gt;
&lt;td&gt;2枚&lt;/td&gt;
&lt;td&gt;1枚&lt;/td&gt;
&lt;/tr&gt;
&lt;tr style="background-color: #f1f8e9;"&gt;
&lt;td class="fw-bold"&gt;葉脈&lt;/td&gt;
&lt;td&gt;網状葉脈（クモの巣のような模様）&lt;/td&gt;
&lt;td&gt;平行葉脈（まっすぐな筋が平行）&lt;/td&gt;
&lt;/tr&gt;
&lt;tr&gt;
&lt;td class="fw-bold"&gt;根&lt;/td&gt;
&lt;td&gt;主根と側根（太い根＋枝分かれする細い根）&lt;/td&gt;
&lt;td&gt;ひげ根（同じくらいの細い根がたくさん）&lt;/td&gt;
&lt;/tr&gt;
&lt;tr style="background-color: #f1f8e9;"&gt;
&lt;td class="fw-bold"&gt;茎の維管束&lt;/td&gt;
&lt;td&gt;輪状に並ぶ&lt;/td&gt;
&lt;td&gt;茎の中に散らばっている&lt;/td&gt;
&lt;/tr&gt;
&lt;tr&gt;
&lt;td class="fw-bold"&gt;代表例&lt;/td&gt;
&lt;td&gt;アサガオ、アブラナ、サクラ など&lt;/td&gt;
&lt;td&gt;イネ、トウモロコシ、ユリ など&lt;/td&gt;
&lt;/tr&gt;
&lt;/tbody&gt;
&lt;/table&gt;
&lt;/div&gt;
&lt;p class="mb-0"&gt;「どっちがどっちだっけ？」と混乱しやすいので、&lt;strong&gt;自分なりの語呂合わせやイメージ&lt;/strong&gt;を作ったり、&lt;br /&gt;
実物の写真とセットで覚えたりすると定着しやすくなります。&lt;/p&gt;
&lt;/div&gt;
&lt;/div&gt;
&lt;p&gt;&lt;!-- 追加：本文中盤の導線（SP/STへ） --&gt;&lt;/p&gt;
&lt;div class="card mb-4 border-0 shadow-sm"&gt;
&lt;div class="card-body"&gt;
&lt;h2 class="h4 mb-3"&gt;ここで止まりやすいポイントと、次の一手（保護者向け）&lt;/h2&gt;
&lt;p class="mb-3"&gt;植物の分類は、暗記量が多いだけでなく、テストでは&lt;strong&gt;「分類名＋特徴セット」&lt;/strong&gt;で問われやすい単元です。次のどちらかに当てはまると、復習の方向がずれて遠回りになりがちです。&lt;/p&gt;
&lt;ul class="mb-3"&gt;
&lt;li&gt;&lt;strong&gt;分類名は言える&lt;/strong&gt;が、根・葉脈・維管束など&lt;strong&gt;特徴の理由づけ&lt;/strong&gt;があいまい&lt;/li&gt;
&lt;li&gt;表は覚えたが、過去問で&lt;strong&gt;具体例（植物名）&lt;/strong&gt;が出ると迷う&lt;/li&gt;
&lt;/ul&gt;
&lt;p class="mb-3" style="font-size: 0.95rem;"&gt;「どこから整理し直すのが早いか」は、お子さまの状況で変わります。生物分野の全体像から点検したい場合は、講座や塾の情報を先に確認しておくと判断がスムーズです。&lt;/p&gt;
&lt;div class="d-flex flex-wrap gap-2"&gt;&lt;a class="btn btn-success btn-sm" href="https://rika-quest.com/kouza/"&gt;開講講座を見る&lt;/a&gt;&lt;br /&gt;
&lt;a class="btn btn-outline-secondary btn-sm" href="https://rika-quest.com/greeting/"&gt;代表挨拶&lt;/a&gt;&lt;br /&gt;
&lt;a class="btn btn-outline-secondary btn-sm" href="https://rika-quest.com/company/"&gt;会社概要&lt;/a&gt;&lt;br /&gt;
&lt;a class="btn btn-link btn-sm" href="https://rika-quest.com/"&gt;トップへ&lt;/a&gt;&lt;/div&gt;
&lt;/div&gt;
&lt;/div&gt;
&lt;p&gt;&lt;!-- 離弁花・合弁花 --&gt;&lt;/p&gt;
&lt;div class="card mb-4 border-0 shadow-sm"&gt;
&lt;div class="card-body"&gt;
&lt;h2 class="h4 mb-3"&gt;双子葉類のさらに細かい分類：離弁花・合弁花&lt;/h2&gt;
&lt;p class="mb-2"&gt;双子葉類は、&lt;strong&gt;花びらのつき方&lt;/strong&gt;によって次の2つに分かれます。&lt;/p&gt;
&lt;ul class="mb-3"&gt;
&lt;li&gt;&lt;strong&gt;離弁花類&lt;/strong&gt; … 花びらが&lt;strong&gt;一枚ずつ分かれている&lt;/strong&gt;&lt;/li&gt;
&lt;li&gt;&lt;strong&gt;合弁花類&lt;/strong&gt; … 花びらが&lt;strong&gt;根元でくっついている&lt;/strong&gt;&lt;/li&gt;
&lt;/ul&gt;
&lt;blockquote class="blockquote" style="font-size: 0.95rem;"&gt;&lt;p&gt;講師コメント：以前の授業では、「花占いできるかどうか」で説明しました。&lt;br /&gt;
花びらを一枚ずつとれるイメージなら離弁花、くっついていてバラバラにしにくいイメージなら合弁花、と考えると分かりやすいです。&lt;/p&gt;&lt;/blockquote&gt;
&lt;p class="mb-0"&gt;中学受験では、&lt;strong&gt;代表的な植物名とセットでの暗記&lt;/strong&gt;が必須です。&lt;br /&gt;
テキストや資料集の表を使って、&lt;span style="color: #ff0000;"&gt;「名前＋分類」を一緒に覚える&lt;/span&gt;ようにしましょう。&lt;/p&gt;
&lt;/div&gt;
&lt;/div&gt;
&lt;p&gt;&lt;!-- フォルダで整理する発想（補足） --&gt;&lt;/p&gt;
&lt;div class="card mb-4 border-0 shadow-sm"&gt;
&lt;div class="card-body"&gt;
&lt;h2 class="h4 mb-3"&gt;「どのグループの話か」をフォルダ分けで意識しよう&lt;/h2&gt;
&lt;p class="mb-3"&gt;植物の分類でよくあるのが、&lt;strong&gt;言葉は知っているのに「どのグループの話か」が分からない&lt;/strong&gt;という状態です。&lt;br /&gt;
そこでおすすめなのが、パソコンのフォルダのように&lt;strong&gt;頭の中に階層構造をつくること&lt;/strong&gt;です。&lt;/p&gt;
&lt;ul class="mb-2"&gt;
&lt;li&gt;生物 → 植物 → 種子植物 → 被子植物 → 双子葉類 → 離弁花類／合弁花類&lt;/li&gt;
&lt;li&gt;生物 → 植物 → 種子植物 → 裸子植物&lt;/li&gt;
&lt;li&gt;生物 → 植物 → 胞子植物 → シダ植物／コケ植物&lt;/li&gt;
&lt;/ul&gt;
&lt;p class="mb-0"&gt;ノートに&lt;strong&gt;「フォルダ階層」を図で描き、その中に具体的な植物名を書き込む&lt;/strong&gt;と、全体像が見えやすくなります。&lt;/p&gt;
&lt;/div&gt;
&lt;/div&gt;
&lt;p&gt;&lt;!-- 植物の分類まとめ表 --&gt;&lt;/p&gt;
&lt;div class="card mb-4 border-0 shadow-sm"&gt;
&lt;div class="card-body"&gt;
&lt;h2 class="h4 mb-3"&gt;植物の分類 まとめ表&lt;/h2&gt;
&lt;p class="mb-3"&gt;ここまでの内容を、テスト前に見返せる&lt;strong&gt;カンペ用のまとめ表&lt;/strong&gt;に整理しました。&lt;/p&gt;
&lt;div class="table-responsive"&gt;
&lt;table class="table table-bordered align-middle mb-0"&gt;
&lt;thead style="background-color: #c8e6c9;"&gt;
&lt;tr class="text-center"&gt;
&lt;th scope="col"&gt;分類項目&lt;/th&gt;
&lt;th scope="col"&gt;内容&lt;/th&gt;
&lt;/tr&gt;
&lt;/thead&gt;
&lt;tbody&gt;
&lt;tr style="background-color: #ffffff;"&gt;
&lt;td class="fw-bold"&gt;植物の大別&lt;/td&gt;
&lt;td&gt;・&lt;strong&gt;種子植物&lt;/strong&gt;：種で増える植物&lt;br /&gt;
・&lt;strong&gt;胞子植物&lt;/strong&gt;：胞子で増える植物&lt;/td&gt;
&lt;/tr&gt;
&lt;tr style="background-color: #e8f5e9;"&gt;
&lt;td class="fw-bold"&gt;種子植物の分類&lt;/td&gt;
&lt;td&gt;・&lt;strong&gt;被子植物&lt;/strong&gt;：胚珠が子房に包まれている&lt;br /&gt;
・&lt;strong&gt;裸子植物&lt;/strong&gt;：胚珠が裸出している&lt;/td&gt;
&lt;/tr&gt;
&lt;tr style="background-color: #ffffff;"&gt;
&lt;td class="fw-bold"&gt;被子植物の分類&lt;/td&gt;
&lt;td&gt;・&lt;strong&gt;双子葉類&lt;/strong&gt;：種から芽が出るときに葉が2枚出る&lt;br /&gt;
・&lt;strong&gt;単子葉類&lt;/strong&gt;：種から芽が出るときに葉が1枚出る&lt;/td&gt;
&lt;/tr&gt;
&lt;tr style="background-color: #e8f5e9;"&gt;
&lt;td class="fw-bold"&gt;双子葉類の分類&lt;/td&gt;
&lt;td&gt;・&lt;strong&gt;離弁花類&lt;/strong&gt;：花びらが分かれている&lt;br /&gt;
・&lt;strong&gt;合弁花類&lt;/strong&gt;：花びらがくっついている&lt;/td&gt;
&lt;/tr&gt;
&lt;tr style="background-color: #ffffff;"&gt;
&lt;td class="fw-bold"&gt;双子葉類と単子葉類の特徴&lt;/td&gt;
&lt;td&gt;・&lt;strong&gt;双子葉類&lt;/strong&gt;：網状葉脈／主根と側根／維管束が輪状に配置&lt;br /&gt;
・&lt;strong&gt;単子葉類&lt;/strong&gt;：平行葉脈／ひげ根／維管束が茎の中に散らばって配置&lt;/td&gt;
&lt;/tr&gt;
&lt;/tbody&gt;
&lt;/table&gt;
&lt;/div&gt;
&lt;/div&gt;
&lt;/div&gt;
&lt;p&gt;&lt;!-- クイズセクション --&gt;&lt;/p&gt;
&lt;div class="card mb-4 border-0 shadow-sm"&gt;
&lt;div class="card-body"&gt;
&lt;h2 class="h4 mb-3"&gt;確認クイズ──植物の分類をチェックしよう&lt;/h2&gt;
&lt;p class="mb-3"&gt;最後に、植物の分類に関するクイズで理解度をチェックしてみましょう。&lt;br /&gt;
各問題の「正解を見る」ボタンを押すと、答えが表示されます。&lt;/p&gt;
&lt;div class="table-responsive"&gt;
&lt;table class="table table-bordered align-middle mb-0"&gt;
&lt;thead style="background-color: #c8e6c9;"&gt;
&lt;tr class="text-center"&gt;
&lt;th style="width: 25%;" scope="col"&gt;問題&lt;/th&gt;
&lt;th style="width: 55%;" scope="col"&gt;選択肢&lt;/th&gt;
&lt;th style="width: 20%;" scope="col"&gt;正解を見る&lt;/th&gt;
&lt;/tr&gt;
&lt;/thead&gt;
&lt;tbody&gt;
&lt;tr style="background-color: #ffffff;"&gt;
&lt;td&gt;1. 種子植物と胞子植物の違いは？&lt;/td&gt;
&lt;td&gt;A. 種子で増えるか胞子で増えるか&lt;br /&gt;
B. 花を咲かせるかどうか&lt;br /&gt;
C. 胚珠があるかどうか&lt;br /&gt;
D. 水中で育つかどうか&lt;/td&gt;
&lt;td class="text-center"&gt;&lt;button class="btn btn-sm btn-success"&gt;正解を見る&lt;/button&gt;&lt;/p&gt;
&lt;div id="answer1" style="display: none; margin-top: 0.5rem;"&gt;正解: A. 種子で増えるか胞子で増えるか&lt;/div&gt;
&lt;/td&gt;
&lt;/tr&gt;
&lt;tr style="background-color: #e8f5e9;"&gt;
&lt;td&gt;2. 胚珠が子房に包まれている植物は？&lt;/td&gt;
&lt;td&gt;A. 被子植物&lt;br /&gt;
B. 裸子植物&lt;br /&gt;
C. 双子葉類&lt;br /&gt;
D. 単子葉類&lt;/td&gt;
&lt;td class="text-center"&gt;&lt;button class="btn btn-sm btn-success"&gt;正解を見る&lt;/button&gt;&lt;/p&gt;
&lt;div id="answer2" style="display: none; margin-top: 0.5rem;"&gt;正解: A. 被子植物&lt;/div&gt;
&lt;/td&gt;
&lt;/tr&gt;
&lt;tr style="background-color: #ffffff;"&gt;
&lt;td&gt;3. 双子葉類の例に当てはまる特徴は？&lt;/td&gt;
&lt;td&gt;A. 平行葉脈&lt;br /&gt;
B. 網状葉脈&lt;br /&gt;
C. 維管束が散らばっている&lt;br /&gt;
D. ひげ根&lt;/td&gt;
&lt;td class="text-center"&gt;&lt;button class="btn btn-sm btn-success"&gt;正解を見る&lt;/button&gt;&lt;/p&gt;
&lt;div id="answer3" style="display: none; margin-top: 0.5rem;"&gt;正解: B. 網状葉脈&lt;/div&gt;
&lt;/td&gt;
&lt;/tr&gt;
&lt;tr style="background-color: #e8f5e9;"&gt;
&lt;td&gt;4. 単子葉類に見られる根の特徴は？&lt;/td&gt;
&lt;td&gt;A. 主根と側根&lt;br /&gt;
B. ひげ根&lt;br /&gt;
C. 両方&lt;br /&gt;
D. どちらでもない&lt;/td&gt;
&lt;td class="text-center"&gt;&lt;button class="btn btn-sm btn-success"&gt;正解を見る&lt;/button&gt;&lt;/p&gt;
&lt;div id="answer4" style="display: none; margin-top: 0.5rem;"&gt;正解: B. ひげ根&lt;/div&gt;
&lt;/td&gt;
&lt;/tr&gt;
&lt;tr style="background-color: #ffffff;"&gt;
&lt;td&gt;5. 離弁花類と合弁花類の違いは？&lt;/td&gt;
&lt;td&gt;A. 花びらが分かれているかくっついているか&lt;br /&gt;
B. 胚珠が包まれているかどうか&lt;br /&gt;
C. 種子の数&lt;br /&gt;
D. 花の色&lt;/td&gt;
&lt;td class="text-center"&gt;&lt;button class="btn btn-sm btn-success"&gt;正解を見る&lt;/button&gt;&lt;/p&gt;
&lt;div id="answer5" style="display: none; margin-top: 0.5rem;"&gt;正解: A. 花びらが分かれているかくっついているか&lt;/div&gt;
&lt;/td&gt;
&lt;/tr&gt;
&lt;tr style="background-color: #e8f5e9;"&gt;
&lt;td&gt;6. 被子植物の中で種から出る葉が2枚の植物は？&lt;/td&gt;
&lt;td&gt;A. 単子葉類&lt;br /&gt;
B. 双子葉類&lt;br /&gt;
C. 被子植物&lt;br /&gt;
D. 裸子植物&lt;/td&gt;
&lt;td class="text-center"&gt;&lt;button class="btn btn-sm btn-success"&gt;正解を見る&lt;/button&gt;&lt;/p&gt;
&lt;div id="answer6" style="display: none; margin-top: 0.5rem;"&gt;正解: B. 双子葉類&lt;/div&gt;
&lt;/td&gt;
&lt;/tr&gt;
&lt;tr style="background-color: #ffffff;"&gt;
&lt;td&gt;7. 裸子植物の特徴は？&lt;/td&gt;
&lt;td&gt;A. 胚珠が裸出している&lt;br /&gt;
B. 胚珠が包まれている&lt;br /&gt;
C. ひげ根を持つ&lt;br /&gt;
D. 平行葉脈がある&lt;/td&gt;
&lt;td class="text-center"&gt;&lt;button class="btn btn-sm btn-success"&gt;正解を見る&lt;/button&gt;&lt;/p&gt;
&lt;div id="answer7" style="display: none; margin-top: 0.5rem;"&gt;正解: A. 胚珠が裸出している&lt;/div&gt;
&lt;/td&gt;
&lt;/tr&gt;
&lt;tr style="background-color: #e8f5e9;"&gt;
&lt;td&gt;8. 双子葉類に見られる茎の維管束の配置は？&lt;/td&gt;
&lt;td&gt;A. 散らばっている&lt;br /&gt;
B. 輪状に配置&lt;br /&gt;
C. 根の近くに集中&lt;br /&gt;
D. 葉に沿って配置&lt;/td&gt;
&lt;td class="text-center"&gt;&lt;button class="btn btn-sm btn-success"&gt;正解を見る&lt;/button&gt;&lt;/p&gt;
&lt;div id="answer8" style="display: none; margin-top: 0.5rem;"&gt;正解: B. 輪状に配置&lt;/div&gt;
&lt;/td&gt;
&lt;/tr&gt;
&lt;tr style="background-color: #ffffff;"&gt;
&lt;td&gt;9. 被子植物と裸子植物の違いは？&lt;/td&gt;
&lt;td&gt;A. 種子の有無&lt;br /&gt;
B. 胚珠が包まれているか裸出しているか&lt;br /&gt;
C. 種の数&lt;br /&gt;
D. 根の種類&lt;/td&gt;
&lt;td class="text-center"&gt;&lt;button class="btn btn-sm btn-success"&gt;正解を見る&lt;/button&gt;&lt;/p&gt;
&lt;div id="answer9" style="display: none; margin-top: 0.5rem;"&gt;正解: B. 胚珠が包まれているか裸出しているか&lt;/div&gt;
&lt;/td&gt;
&lt;/tr&gt;
&lt;tr style="background-color: #e8f5e9;"&gt;
&lt;td&gt;10. 双子葉類の葉脈の形は？&lt;/td&gt;
&lt;td&gt;A. 平行葉脈&lt;br /&gt;
B. 網状葉脈&lt;br /&gt;
C. 環状葉脈&lt;br /&gt;
D. らせん葉脈&lt;/td&gt;
&lt;td class="text-center"&gt;&lt;button class="btn btn-sm btn-success"&gt;正解を見る&lt;/button&gt;&lt;/p&gt;
&lt;div id="answer10" style="display: none; margin-top: 0.5rem;"&gt;正解: B. 網状葉脈&lt;/div&gt;
&lt;/td&gt;
&lt;/tr&gt;
&lt;/tbody&gt;
&lt;/table&gt;
&lt;/div&gt;
&lt;/div&gt;
&lt;/div&gt;
&lt;p&gt;&lt;!-- まとめ --&gt;&lt;/p&gt;
&lt;div class="card mb-4 border-0 shadow-sm"&gt;
&lt;div class="card-body"&gt;
&lt;h2 class="h4 mb-3"&gt;まとめ──「パターン」と「フォルダ分け」で植物の分類を味方にする&lt;/h2&gt;
&lt;p class="mb-3"&gt;植物の分類は、用語も分類名も多く、最初はとっつきにくい単元に見えます。&lt;br /&gt;
しかし、&lt;strong&gt;パターンを押さえ、頭の中をフォルダ分けして整理する&lt;/strong&gt;ことで、確実に得点源に変えていくことができます。&lt;/p&gt;
&lt;ul class="mb-3"&gt;
&lt;li&gt;植物はまず&lt;strong&gt;種子植物／胞子植物&lt;/strong&gt;に分かれる&lt;/li&gt;
&lt;li&gt;種子植物は&lt;strong&gt;被子植物／裸子植物&lt;/strong&gt;に分かれる（胚珠が包まれているかどうか）&lt;/li&gt;
&lt;li&gt;被子植物の中で、&lt;strong&gt;双子葉類／単子葉類&lt;/strong&gt;がよく問われる&lt;/li&gt;
&lt;li&gt;双子葉類と単子葉類は、&lt;strong&gt;子葉の枚数・葉脈・根・維管束&lt;/strong&gt;のセットで覚える&lt;/li&gt;
&lt;li&gt;双子葉類のうち、&lt;strong&gt;離弁花類／合弁花類&lt;/strong&gt;は花びらのつき方で区別する&lt;/li&gt;
&lt;li&gt;ノートや表を使って&lt;strong&gt;「どのグループの話か」を意識するフォルダ分け&lt;/strong&gt;が効果的&lt;/li&gt;
&lt;/ul&gt;
&lt;p class="mb-0"&gt;「千年に一度しか咲かない花」のようなレアな話に興味を広げつつ、まずは入試で頻出の分類をしっかり押さえましょう。&lt;br /&gt;
カンペ的なまとめ表とクイズを何度も見返しながら、&lt;strong&gt;植物の分類を自信のある単元にしていってください。&lt;/strong&gt;&lt;/p&gt;
&lt;/div&gt;
&lt;/div&gt;
&lt;p&gt;&lt;!-- 追加：本文末尾の導線（TP/SP/STへ） --&gt;&lt;/p&gt;
&lt;div class="card mb-4 border-0 shadow-sm"&gt;
&lt;div class="card-body"&gt;
&lt;h2 class="h4 mb-3"&gt;入塾検討の方へ：まず確認すると判断が早いページ&lt;/h2&gt;
&lt;p class="mb-3"&gt;「理科が苦手」「生物が暗記で止まってしまう」場合、やみくもに量を増やすより、&lt;strong&gt;どんなサポートが受けられるか&lt;/strong&gt;を先に確認しておくと、次の一手を決めやすくなります。&lt;/p&gt;
&lt;ul class="mb-3"&gt;
&lt;li&gt;&lt;strong&gt;開講講座&lt;/strong&gt;：どの分野・どの学年まで、どういう形で対応できるか&lt;/li&gt;
&lt;li&gt;&lt;strong&gt;代表挨拶&lt;/strong&gt;：指導で大切にしていること（相性の確認）&lt;/li&gt;
&lt;li&gt;&lt;strong&gt;会社概要&lt;/strong&gt;：運営情報の確認（安心材料）&lt;/li&gt;
&lt;/ul&gt;
&lt;div class="d-flex flex-wrap gap-2"&gt;&lt;a class="btn btn-success" href="https://rika-quest.com/kouza/"&gt;開講講座を見る&lt;/a&gt;&lt;br /&gt;
&lt;a class="btn btn-outline-secondary" href="https://rika-quest.com/greeting/"&gt;代表挨拶&lt;/a&gt;&lt;br /&gt;
&lt;a class="btn btn-outline-secondary" href="https://rika-quest.com/company/"&gt;会社概要&lt;/a&gt;&lt;br /&gt;
&lt;a class="btn btn-link" href="https://rika-quest.com/"&gt;トップへ&lt;/a&gt;&lt;/div&gt;
&lt;/div&gt;
&lt;/div&gt;
&lt;p&gt;&lt;!-- 四角いCTA --&gt;&lt;/p&gt;
&lt;div class="card border-0 shadow-lg mb-4" style="background-color: #e8f5e9; border-radius: 0.75rem;"&gt;
&lt;div class="card-body p-4 p-md-4"&gt;
&lt;div class="row align-items-center"&gt;
&lt;div class="col-md-8 mb-3 mb-md-0"&gt;
&lt;h2 class="h5 mb-2" style="color: #1b5e20;"&gt;植物の分類を含む「中学受験理科」をプロと一緒に整理しませんか？&lt;/h2&gt;
&lt;p class="mb-2" style="font-size: 0.95rem;"&gt;「用語は覚えているのにテストで点数につながらない」「生物の分類がごちゃごちゃしている」と感じる場合は、&lt;br /&gt;
&lt;strong&gt;学習の順番や整理のしかたを見直すだけで一気に楽になる&lt;/strong&gt;ことも少なくありません。&lt;/p&gt;
&lt;ul class="mb-2 ps-3" style="font-size: 0.9rem;"&gt;
&lt;li&gt;植物・動物・人体など、生物分野全体の&lt;strong&gt;フォルダ分けノート&lt;/strong&gt;作り&lt;/li&gt;
&lt;li&gt;塾テキストや過去問を使った&lt;strong&gt;「頻出パターン」の整理&lt;/strong&gt;&lt;/li&gt;
&lt;li&gt;図鑑や実体験も取り入れた&lt;strong&gt;「覚えやすい工夫」&lt;/strong&gt;の提案&lt;/li&gt;
&lt;/ul&gt;
&lt;p class="mb-0" style="font-size: 0.9rem;"&gt;お子さまの現在地に合わせて、&lt;strong&gt;「どこから」「何を」整理していくべきか&lt;/strong&gt;を一緒に考えていきます。&lt;/p&gt;
&lt;/div&gt;
&lt;div class="col-md-4 text-md-end text-center"&gt;
&lt;p&gt;&lt;a class="btn btn-success mb-2 px-4 py-2" style="border-radius: 999px; font-size: 0.95rem;" href="https://rika-quest.com/kouza/"&gt;&lt;br /&gt;
理科個別指導の詳細を見る&lt;br /&gt;
&lt;/a&gt;&lt;a class="btn btn-outline-success px-4 py-2" style="border-radius: 999px; font-size: 0.95rem;" href="https://rika-quest.com/inquiry/"&gt;&lt;br /&gt;
学習相談・体験授業を申し込む&lt;br /&gt;
&lt;/a&gt;&lt;/p&gt;
&lt;p class="mt-2 mb-0" style="font-size: 0.8rem; color: #555;"&gt;フォームからのご相談は24時間受付中です。内容を確認のうえ、講師よりご連絡いたします。&lt;/p&gt;
&lt;/div&gt;
&lt;/div&gt;
&lt;/div&gt;
&lt;/div&gt;
&lt;/div&gt;
&lt;p&gt;&lt;!-- クイズ用スクリプト（最小追加） --&gt;&lt;br /&gt;
&lt;script&gt;
  function showAnswer(id, btn) {
    var el = document.getElementById(id);
    if (el) el.style.display = 'block';
    if (btn) btn.style.display = 'none';
  }
&lt;/script&gt;&lt;/p&gt;
```
</t>
  </si>
  <si>
    <t xml:space="preserve">以下のページは「スニペット整合性」（本文と title/meta/H1/冒頭文）が弱い可能性があります。
まず【本文】を確認し、想定読者・悩み・解決範囲を把握してください。
そのうえで、GSCの主要クエリ（表示回数上位）を根拠に、
「検索意図に対して、タイトル/メタ/H1/冒頭120字がズレている点」を特定し、
ズレを解消するための修正案（タイトル/メタ/H1/冒頭）を提示してください。
※本文の“大改修”は前提にしません（必要なら追記ブロックは最大1つまで）。
【URL】https://koten-kakitsubata.jp/blog/isemonogatari/
【ページ分類】MC
【ページ分類の略語（このプロンプト内の定義）】
TP = トップページ（ホーム/サイトの入口）
SP = サービスページ（講座・コース・申込導線）
MC = メインコラム（コラム/解説/勉強法など集客記事）
SC = サブコラム（MCやSPを補強するための補助コラム※サイト定義に合わせて判断）
NW = ニュース/お知らせ（運用上は改善対象外として除外）
ST = 企業情報等のSEO対策を行わないこ固定ページ（運用上は改善対象外として除外）
- / 空欄 / 未分類 = 未分類（このスクリプトでは改善対象外として除外）
※未分類（空欄 / "-" / "未分類"）は作業対象に含めません。
【現状（スニペット要素）】
- タイトル：伊勢物語 東下り 現代語訳・品詞分解｜あらじ・えうなき意味
- メタ：伊勢物語『東下り』現代語訳と品詞分解を解説。あらじ（打消意志）やえうなきの意味、八橋の情景など定期テスト・共通テストの重要点を整理。古典専門塾による正確な解説。
- H1：『伊勢物語』京にはあらじ｜本文・現代語訳・あらじの意味と品詞分解【東下り】
- 冒頭120字：高校古文／伊勢物語 東下り「京にはあらじ」 このページでは、高校古文・定期テスト・大学入試で頻出の『伊勢物語』東下りの一場面、 「京にはあらじ、あづまの方にすむべき国もとめにとてゆきけり。」 から始まる部分の本文と現代語訳をまとめています。
【GSC主要クエリ（表示回数上位50件）】
- 東下り 現代語訳｜表示2389｜CTR 2.09%｜順位6.6
- 東下り 品詞分解｜表示1992｜CTR 2.11%｜順位5.6
- 東下り｜表示1077｜CTR 0.65%｜順位7.0
- 伊勢物語 現代語訳｜表示1040｜CTR 4.04%｜順位5.9
- 伊勢物語 東下り 現代語訳｜表示334｜CTR 3.59%｜順位6.2
- あづま下り 品詞分解｜表示315｜CTR 0.32%｜順位5.8
- あづま下り 現代語訳｜表示314｜CTR 2.87%｜順位6.3
- あらじ｜表示268｜CTR 2.61%｜順位1.6
- えうなき 意味｜表示261｜CTR 0.00%｜順位2.5
- 伊勢物語 東下り 品詞分解｜表示246｜CTR 1.63%｜順位5.7
- 東下り 助動詞｜表示238｜CTR 1.68%｜順位6.4
- 伊勢物語 東下り｜表示206｜CTR 1.94%｜順位7.8
- 東下り品詞分解｜表示168｜CTR 0.60%｜順位5.5
- えうなき｜表示152｜CTR 0.66%｜順位1.9
- えうなし 意味｜表示136｜CTR 0.00%｜順位7.2
- 東下り 品詞 分類｜表示134｜CTR 0.00%｜順位5.6
- 東下り 本文｜表示130｜CTR 1.54%｜順位6.8
- 東下り現代語訳｜表示125｜CTR 0.80%｜順位6.9
- あらじ 意味｜表示117｜CTR 1.71%｜順位1.3
- 伊勢物語現代語訳｜表示114｜CTR 2.63%｜順位5.5
- よもあらじ 意味｜表示100｜CTR 0.00%｜順位2.7
- えうなし｜表示94｜CTR 1.06%｜順位1.3
- よもあらじ｜表示84｜CTR 0.00%｜順位1.0
- 京にはあらじ 意味｜表示82｜CTR 6.10%｜順位1.1
- 伊勢物語 現代語訳 全文｜表示82｜CTR 0.00%｜順位4.4
- あらじ 古語｜表示75｜CTR 0.00%｜順位1.3
- 伊勢物語 東下り 解説｜表示60｜CTR 3.33%｜順位5.6
- えうなきもの 意味｜表示59｜CTR 0.00%｜順位1.7
- かれいい 古文｜表示58｜CTR 0.00%｜順位6.5
- 東下り 解説｜表示58｜CTR 0.00%｜順位8.2
- 京にはあらじ｜表示57｜CTR 3.51%｜順位2.6
- 東下り 現代語訳 品詞｜表示57｜CTR 1.75%｜順位6.2
- 伊勢物語東下り 現代語訳｜表示55｜CTR 0.00%｜順位6.3
- 東下り 口語訳｜表示54｜CTR 0.00%｜順位7.2
- 伊勢物語 現代語訳 東下り｜表示53｜CTR 1.89%｜順位6.0
- 東下り 現代語訳 全文｜表示52｜CTR 1.92%｜順位6.2
- あらじ 古文 意味｜表示50｜CTR 2.00%｜順位1.0
- 東下り 和歌 解説｜表示50｜CTR 2.00%｜順位7.7
- 伊勢物語 東下り 助動詞｜表示47｜CTR 0.00%｜順位6.7
- 東下り 訳｜表示47｜CTR 0.00%｜順位6.8
- 伊勢物語 品詞分解 東下り｜表示45｜CTR 0.00%｜順位6.0
- 身をえうなきものに思ひなして｜表示45｜CTR 0.00%｜順位1.1
- あるじ 古語｜表示44｜CTR 0.00%｜順位1.0
- 東下り 品詞分解 ノート｜表示43｜CTR 2.33%｜順位7.3
- 東下り 日本語訳｜表示41｜CTR 0.00%｜順位6.7
- あらじ 古文｜表示40｜CTR 2.50%｜順位1.3
- 東下り 活用形｜表示40｜CTR 2.50%｜順位6.7
- 伊勢物語 品詞分解｜表示40｜CTR 0.00%｜順位9.1
- 東下り 文法｜表示37｜CTR 0.00%｜順位6.1
- 東下り 現代語訳 品詞分解｜表示36｜CTR 5.56%｜順位4.7
【参考：代表語（自動抽出）】現代語訳
【出力（必ずこの順）】
1) 本文の要約（想定読者・悩み・解決）
2) 検索意図の整理（主要クエリから2〜3パターン）
3) 不一致の指摘（タイトル/メタ/H1/冒頭のどこがズレているか）
4) 修正方針（“どの意図に寄せるか”を1つに決める）
5) 修正案（すべてコードブロック）
   - タイトル案3つ（全角35字前後＋56字以上の網羅型を1つ）
   - メタ案3つ（全角90字前後）
   - H1案2つ
   - 冒頭120字（2案：&lt;p&gt;で開始）
【禁則ワード（シート連動）】
以下の【禁則ワード】は、タイトル/メタ/導入文/見出し/本文のいずれにも原則使用しないでください。
言い換えが必要な場合は、自然な日本語に置換してください。
【禁則ワード】
- 崩れ
- 型
- 迷い
- 保留
- 固定
- 手順
- 立て直
- 最短
- 結論だけ
- 乱れ
- 三点確認
- 内部リンク
- 導線
- 設計
- 刺
- まず結論
- 整え
- 押し付けない案内
- 統一
- 次の一手
- 失点
- 確定
- サブコラム
- 30秒
- 1分
- CV
- 網羅
【本文】
```html
&lt;div class="container my-4"&gt;
&lt;p&gt;&lt;!-- ヒーロー・リード部分 --&gt;&lt;/p&gt;
&lt;div class="card shadow-sm mb-4 border-0" style="background: linear-gradient(135deg, #4a148c, #006064); color: #fff;"&gt;
&lt;div class="card-body p-3 p-md-4"&gt;
&lt;div class="d-flex flex-wrap justify-content-between align-items-center mb-2"&gt;&lt;span class="badge bg-warning text-dark mb-2" style="font-size: 0.8rem;"&gt;高校古文／伊勢物語&lt;/span&gt;&lt;br /&gt;
&lt;span class="badge bg-light text-dark mb-2" style="font-size: 0.75rem;"&gt;東下り「京にはあらじ」&lt;/span&gt;&lt;/div&gt;
&lt;h1 class="card-title mb-3" style="font-size: 1.9rem; line-height: 1.5;"&gt;&lt;/h1&gt;
&lt;p class="card-text mb-2"&gt;このページでは、高校古文・定期テスト・大学入試で頻出の『伊勢物語』東下りの一場面、&lt;br /&gt;
&lt;strong&gt;「京にはあらじ、あづまの方にすむべき国もとめにとてゆきけり。」&lt;/strong&gt;から始まる部分の本文と現代語訳をまとめています。&lt;/p&gt;
&lt;p class="card-text mb-0"&gt;「都を離れて東国へ旅立つ男」が、三河国八橋で「かきつばた」の花を目にする場面は、&lt;br /&gt;
教科書や共通テスト古文の題材としてもしばしば扱われる重要箇所です。&lt;/p&gt;
&lt;p&gt;&lt;!-- 記事冒頭：即答ブロック（導入直後〜『授業・共通テストでの位置づけ』の前に差し込み） --&gt;&lt;/p&gt;
&lt;section class="kaki-quickanswer" style="margin: 1.2em 0 1.6em; padding: 1.1em 1.1em 0.95em; border: 1px solid #e6e6e6; border-radius: 10px; background: #fafafa;"&gt;
&lt;h2 style="margin: 0 0 0.6em; font-size: 1.25em; line-height: 1.4;"&gt;&lt;span style="color: #000000;"&gt;あらじの意味・品詞分解（要点だけ）&lt;/span&gt;&lt;/h2&gt;
&lt;p style="margin: 0 0 0.8em; line-height: 1.85;"&gt;&lt;span style="color: #000000;"&gt;&lt;strong&gt;あらじ&lt;/strong&gt;は &lt;strong&gt;「あり＋じ」&lt;/strong&gt;で、意味は &lt;strong&gt;「〜するまい（打消意志）／〜ないだろう（打消推量）」&lt;/strong&gt;。本文では「京を離れる」流れの中で使われるため、まずは下の表で要点を確認してから読解に入るとつまずきにくくなります。&lt;/span&gt;&lt;/p&gt;
&lt;div style="overflow-x: auto; -webkit-overflow-scrolling: touch; margin: 0 0 0.9em;"&gt;
&lt;table style="width: 100%; border-collapse: collapse; background: #fff;"&gt;
&lt;thead&gt;
&lt;tr&gt;
&lt;th style="border: 1px solid #e6e6e6; padding: 0.55em; background: #f1f4f8; text-align: left; white-space: nowrap;"&gt;&lt;span style="color: #000000;"&gt;用例&lt;/span&gt;&lt;/th&gt;
&lt;th style="border: 1px solid #e6e6e6; padding: 0.55em; background: #f1f4f8; text-align: left; white-space: nowrap;"&gt;&lt;span style="color: #000000;"&gt;品詞分解&lt;/span&gt;&lt;/th&gt;
&lt;th style="border: 1px solid #e6e6e6; padding: 0.55em; background: #f1f4f8; text-align: left; white-space: nowrap;"&gt;&lt;span style="color: #000000;"&gt;助動詞「じ」の意味&lt;/span&gt;&lt;/th&gt;
&lt;th style="border: 1px solid #e6e6e6; padding: 0.55em; background: #f1f4f8; text-align: left; white-space: nowrap;"&gt;&lt;span style="color: #000000;"&gt;この本文での訳&lt;/span&gt;&lt;/th&gt;
&lt;/tr&gt;
&lt;/thead&gt;
&lt;tbody&gt;
&lt;tr&gt;
&lt;td style="border: 1px solid #e6e6e6; padding: 0.55em; line-height: 1.8;"&gt;&lt;span style="color: #000000;"&gt;&lt;strong&gt;京にはあらじ&lt;/strong&gt;&lt;/span&gt;&lt;/td&gt;
&lt;td style="border: 1px solid #e6e6e6; padding: 0.55em; line-height: 1.8;"&gt;&lt;span style="color: #000000;"&gt;動詞&lt;strong&gt;「あり」&lt;/strong&gt;（ラ変）&lt;strong&gt;未然形「あら」&lt;/strong&gt;＋助動詞&lt;strong&gt;「じ」&lt;/strong&gt;&lt;/span&gt;&lt;/td&gt;
&lt;td style="border: 1px solid #e6e6e6; padding: 0.55em; line-height: 1.8;"&gt;&lt;span style="color: #000000;"&gt;&lt;strong&gt;打消意志&lt;/strong&gt;（〜するまい）／&lt;strong&gt;打消推量&lt;/strong&gt;（〜ないだろう）&lt;/span&gt;&lt;br /&gt;
&lt;span style="color: #000000;"&gt;※いずれも&lt;strong&gt;未然形接続&lt;/strong&gt;&lt;/span&gt;&lt;/td&gt;
&lt;td style="border: 1px solid #e6e6e6; padding: 0.55em; line-height: 1.8;"&gt;&lt;span style="color: #000000;"&gt;「（もう）京には&lt;strong&gt;いないだろう&lt;/strong&gt;／京には&lt;strong&gt;あるまい&lt;/strong&gt;」&lt;/span&gt;&lt;br /&gt;
&lt;span style="font-size: 0.95em; color: #000000;"&gt;（東へ向かう流れの中で、京を離れる気持ちを含む表現）&lt;/span&gt;&lt;/td&gt;
&lt;/tr&gt;
&lt;/tbody&gt;
&lt;/table&gt;
&lt;/div&gt;
&lt;div style="margin: 0 0 0.95em;"&gt;
&lt;p style="margin: 0 0 0.45em; font-weight: bold;"&gt;&lt;span style="color: #000000;"&gt;本文でつまずきにくい 3ステップ&lt;/span&gt;&lt;/p&gt;
&lt;ul style="margin: 0; padding-left: 1.2em; line-height: 1.9;"&gt;
&lt;li&gt;&lt;span style="color: #000000;"&gt;① 直前が&lt;strong&gt;未然形&lt;/strong&gt;か確認する（&lt;strong&gt;あら＝「あり」の未然形&lt;/strong&gt;）。&lt;/span&gt;&lt;/li&gt;
&lt;li&gt;&lt;span style="color: #000000;"&gt;② 「じ」を&lt;strong&gt;打消意志／打消推量&lt;/strong&gt;の二択で考え、&lt;strong&gt;主語&lt;/strong&gt;と&lt;strong&gt;文脈&lt;/strong&gt;で寄せる。&lt;/span&gt;&lt;/li&gt;
&lt;li&gt;&lt;span style="color: #000000;"&gt;③ 本文の心情（&lt;strong&gt;京を離れる決意&lt;/strong&gt;）につなげて、訳を決める。&lt;/span&gt;&lt;/li&gt;
&lt;/ul&gt;
&lt;/div&gt;
&lt;div style="padding: 0.85em 0.9em; background: #fff; border: 1px solid #ededed; border-radius: 8px;"&gt;
&lt;p style="margin: 0 0 0.55em; font-weight: bold;"&gt;&lt;span style="color: #000000;"&gt;ミニFAQ&lt;/span&gt;&lt;/p&gt;
&lt;p style="margin: 0 0 0.6em; line-height: 1.85;"&gt;&lt;span style="color: #000000;"&gt;&lt;strong&gt;Q. 「じ」はいつ“意志”で訳す？いつ“推量”？&lt;/strong&gt;&lt;/span&gt;&lt;br /&gt;
&lt;span style="color: #000000;"&gt;A. 主語が「自分（話し手）」で、行動の方向がはっきりしているときは&lt;strong&gt;意志&lt;/strong&gt;に寄せやすいです。事情説明・客観描写で「〜ないだろう」と言っているときは&lt;strong&gt;推量&lt;/strong&gt;に寄せます（どちらも未然形接続）。&lt;/span&gt;&lt;/p&gt;
&lt;p style="margin: 0 0 0.6em; line-height: 1.85;"&gt;&lt;span style="color: #000000;"&gt;&lt;strong&gt;Q. 「あらじ」を手早く見抜くコツは？&lt;/strong&gt;&lt;/span&gt;&lt;br /&gt;
&lt;span style="color: #000000;"&gt;A. &lt;strong&gt;「あら」＋「じ」&lt;/strong&gt;の形を見たら、まず&lt;strong&gt;未然形接続の「じ」&lt;/strong&gt;を押さえます。次に本文が「決意」なのか「見込み」なのかだけを拾って、&lt;strong&gt;意志／推量&lt;/strong&gt;を決めます。&lt;/span&gt;&lt;/p&gt;
&lt;p style="margin: 0; line-height: 1.85;"&gt;&lt;span style="color: #000000;"&gt;&lt;strong&gt;Q. 単語としての「あらじ」だけ知りたい人はどこを見ればいい？&lt;/strong&gt;&lt;/span&gt;&lt;br /&gt;
&lt;span style="color: #000000;"&gt;A. まずはこのブロックの&lt;strong&gt;表（品詞分解＋二つの意味）&lt;/strong&gt;だけでOKです。助動詞全体（接続・活用）も一緒に整理したい場合は、下の活用表ページに進むとまとまりやすくなります。&lt;/span&gt;&lt;br /&gt;
&lt;span style="color: #000000;"&gt;&lt;a style="text-decoration: underline; color: #000000;" href="https://koten-kakitsubata.jp/blog/jyodoushikatuyouhyou/"&gt;→ 助動詞の活用表で全体を整理する&lt;/a&gt;&lt;/span&gt;&lt;/p&gt;
&lt;/div&gt;
&lt;/section&gt;
&lt;/div&gt;
&lt;/div&gt;
&lt;p&gt;&lt;!-- 授業・共通テストでの位置づけ --&gt;&lt;/p&gt;
&lt;div class="card shadow-sm mb-4"&gt;
&lt;div class="card-header bg-primary text-white"&gt;授業・共通テストでの位置づけ&lt;/div&gt;
&lt;div class="card-body p-3 p-md-4"&gt;
&lt;div class="table-responsive mb-3"&gt;
&lt;table class="table table-bordered table-sm align-middle mb-0"&gt;
&lt;tbody&gt;
&lt;tr&gt;
&lt;th class="bg-light text-nowrap" style="width: 25%;"&gt;扱われ方&lt;/th&gt;
&lt;td&gt;高校教科書で扱われる『伊勢物語』東下りの冒頭部分。&lt;/td&gt;
&lt;/tr&gt;
&lt;tr&gt;
&lt;th class="bg-light"&gt;読解の軸&lt;/th&gt;
&lt;td&gt;「京」と「あづま（東国）」の対比や、主人公の心理描写がポイント。&lt;/td&gt;
&lt;/tr&gt;
&lt;tr&gt;
&lt;th class="bg-light"&gt;情景描写&lt;/th&gt;
&lt;td&gt;三河国八橋・かきつばたなどの情景描写が印象的で、和歌（折句）へつながる導入場面としても重要。&lt;/td&gt;
&lt;/tr&gt;
&lt;/tbody&gt;
&lt;/table&gt;
&lt;/div&gt;
&lt;p class="mb-0 small"&gt;共通テスト・定期テストでは、&lt;strong&gt;冒頭一文の心理＋東国への旅立ち&lt;/strong&gt;をどう捉えるかが、設問全体の土台になることが多い単元です。&lt;/p&gt;
&lt;/div&gt;
&lt;/div&gt;
&lt;p&gt;&lt;!-- このページの活用法 --&gt;&lt;/p&gt;
&lt;div class="card shadow-sm mb-4"&gt;
&lt;div class="card-header bg-secondary text-white"&gt;このページの活用法（受験生・先生向け）&lt;/div&gt;
&lt;div class="card-body p-3 p-md-4"&gt;
&lt;div class="row"&gt;
&lt;p&gt;&lt;!-- 受験生向け --&gt;&lt;/p&gt;
&lt;div class="col-md-6 mb-3"&gt;
&lt;h2 class="h6 fw-bold"&gt;&lt;span class="badge bg-info text-dark me-2"&gt;受験生向け&lt;/span&gt;&lt;br /&gt;
学習のステップ&lt;/h2&gt;
&lt;ul class="mb-0 small"&gt;
&lt;li&gt;まず古文本文だけを読み、自力で大意をつかんでみる。&lt;/li&gt;
&lt;li&gt;次に現代語訳で意味を確認し、読み違えていた箇所をチェックする。&lt;/li&gt;
&lt;li&gt;語句・文法のポイントを押さえたうえで、もう一度本文を&lt;strong&gt;音読&lt;/strong&gt;する。&lt;/li&gt;
&lt;/ul&gt;
&lt;/div&gt;
&lt;p&gt;&lt;!-- 先生向け --&gt;&lt;/p&gt;
&lt;div class="col-md-6 mb-3"&gt;
&lt;h2 class="h6 fw-bold"&gt;&lt;span class="badge bg-success me-2"&gt;先生向け&lt;/span&gt;&lt;br /&gt;
授業での使い方&lt;/h2&gt;
&lt;ul class="mb-0 small"&gt;
&lt;li&gt;定期テスト対策用プリント・課題のベースとして利用。&lt;/li&gt;
&lt;li&gt;語句・文法の解説や、読解のポイントを板書・スライドに再構成する素材として活用。&lt;/li&gt;
&lt;li&gt;共通テスト古文の「文章の導入部分」の読み方を指導する際の例として用いる。&lt;/li&gt;
&lt;/ul&gt;
&lt;/div&gt;
&lt;/div&gt;
&lt;/div&gt;
&lt;/div&gt;
&lt;p&gt;&lt;!-- 目次 --&gt;&lt;/p&gt;
&lt;div class="card shadow-sm mb-4"&gt;
&lt;div class="card-header bg-light"&gt;
&lt;h2 id="index" class="h5 mb-0"&gt;目次&lt;/h2&gt;
&lt;/div&gt;
&lt;div class="card-body p-3 p-md-4"&gt;
&lt;div class="row"&gt;
&lt;div class="col-md-6 mb-2 mb-md-0"&gt;
&lt;ul class="list-group list-group-flush"&gt;
&lt;li class="list-group-item px-0"&gt;&lt;a href="#honbun"&gt;『伊勢物語』東下り「京にはあらじ」本文（古文）&lt;/a&gt;&lt;/li&gt;
&lt;li class="list-group-item px-0"&gt;&lt;a href="#yaku"&gt;『伊勢物語』東下り「京にはあらじ」現代語訳&lt;/a&gt;&lt;/li&gt;
&lt;/ul&gt;
&lt;/div&gt;
&lt;div class="col-md-6"&gt;
&lt;ul class="list-group list-group-flush mb-0"&gt;
&lt;li class="list-group-item px-0"&gt;&lt;a href="#points"&gt;語句・文法のポイント&lt;/a&gt;&lt;/li&gt;
&lt;li class="list-group-item px-0"&gt;&lt;a href="#nerai"&gt;出題のねらいと読解のポイント&lt;/a&gt;&lt;/li&gt;
&lt;li class="list-group-item px-0"&gt;&lt;a href="#checklist"&gt;復習チェックリスト&lt;/a&gt;&lt;/li&gt;
&lt;/ul&gt;
&lt;/div&gt;
&lt;/div&gt;
&lt;/div&gt;
&lt;/div&gt;
&lt;p&gt;&lt;!-- 本文（古文） --&gt;&lt;/p&gt;
&lt;div id="honbun" class="card shadow-sm mb-4"&gt;
&lt;div class="card-header bg-light"&gt;
&lt;h2 class="h5 mb-0"&gt;『伊勢物語』東下り「京にはあらじ」本文（古文）&lt;/h2&gt;
&lt;/div&gt;
&lt;div class="card-body p-3 p-md-4"&gt;
&lt;p class="fw-bold mb-2"&gt;【本文】&lt;/p&gt;
&lt;p class="mb-1"&gt;むかし、男ありけり。その男、身をえうなきものに思ひなして、京にはあらじ、あづまの方にすむべき国もとめにとてゆきけり。もとより友とする人、ひとりふたりしていきけり。道しれる人もなくて、まどひいきけり。三河の国八橋といふ所にいたりぬ。そこを八橋といひけるは、水ゆく河のくもでなれば、橋を八つわたせるによりてなむ、八橋といひける。その沢のほとりの木のかげにおりゐて、かれいひ食ひけり。その沢にかきつばたいとおもしろく咲きたり。&lt;/p&gt;
&lt;p&gt;&lt;small class="text-muted d-block mb-3"&gt;（注）三河の国＝現在の愛知県。&lt;/small&gt;&lt;/p&gt;
&lt;div class="text-end"&gt;&lt;a class="btn btn-outline-secondary btn-sm" href="#index"&gt;目次に戻る&lt;/a&gt;&lt;/div&gt;
&lt;/div&gt;
&lt;/div&gt;
&lt;p&gt;&lt;!-- 現代語訳 --&gt;&lt;/p&gt;
&lt;div id="yaku" class="card shadow-sm mb-4"&gt;
&lt;div class="card-header bg-light"&gt;
&lt;h2 class="h5 mb-0"&gt;『伊勢物語』東下り「京にはあらじ」現代語訳&lt;/h2&gt;
&lt;/div&gt;
&lt;div class="card-body p-3 p-md-4"&gt;
&lt;p class="fw-bold mb-2"&gt;【現代語訳】&lt;/p&gt;
&lt;p class="mb-3"&gt;昔、男がいた。その男は、（自分の）身を無用のものと思い込んで、「京にはおるまい」と都を離れ、東国の方に住むことのできる国を求めようと思って出かけて行った。昔からの友人が一人、二人と共に行った。道を知っている人もなくて、道に迷いながら行った。三河の国、八橋という所に着いた。そこを八橋といったのは、水の流れる川がクモの足のように分かれているので、橋を八つわたしたことによって、八橋といったのである。その沢のほとりの木のかげに馬から下りて座り、干した飯を食べた。その沢に、かきつばたがたいそう趣のある様子で咲いていた。&lt;/p&gt;
&lt;div class="text-end"&gt;&lt;a class="btn btn-outline-secondary btn-sm" href="#index"&gt;目次に戻る&lt;/a&gt;&lt;/div&gt;
&lt;/div&gt;
&lt;/div&gt;
&lt;p&gt;&lt;!-- 語句・文法のポイント --&gt;&lt;/p&gt;
&lt;div id="points" class="card shadow-sm mb-4"&gt;
&lt;div class="card-header bg-info text-dark"&gt;
&lt;h2 class="h5 mb-0"&gt;語句・文法のポイント&lt;/h2&gt;
&lt;/div&gt;
&lt;div class="card-body p-3 p-md-4"&gt;
&lt;p&gt;『伊勢物語』東下りの冒頭一文には、共通テストや定期テストでよく問われる語句・文法がぎゅっと詰まっています。最低限ここだけは押さえておきましょう。&lt;/p&gt;
&lt;h3 class="h6 mt-3"&gt;重要語句の意味とニュアンス&lt;/h3&gt;
&lt;ul class="small"&gt;
&lt;li class="mb-2"&gt;&lt;strong&gt;身をえうなきものに思ひなして&lt;/strong&gt;&lt;br /&gt;
「えうなき」＝「用（えう）なし」で「役に立たない・無用な」。&lt;br /&gt;
「思ひなす」＝「（本当はそうでなくても）そのように思い込む」。&lt;br /&gt;
→「自分には価値がないのだと決めつけている」という&lt;strong&gt;自己否定&lt;/strong&gt;のニュアンスが強い。&lt;/li&gt;
&lt;li class="mb-2"&gt;&lt;strong&gt;京にはあらじ&lt;/strong&gt;&lt;br /&gt;
動詞「あり」の未然形「あら」＋打消意志の助動詞「じ」。&lt;br /&gt;
→「京には住むまい」「京にはもう住むつもりはない」という&lt;strong&gt;決意・覚悟&lt;/strong&gt;を表す。&lt;/li&gt;
&lt;li class="mb-2"&gt;&lt;strong&gt;あづまの方にすむべき国もとめにとてゆきけり&lt;/strong&gt;&lt;br /&gt;
「べき」＝助動詞「べし」の連体形で、ここでは「住むのにふさわしい／適当な」。&lt;br /&gt;
「〜にとて」＝「〜しようとして」「〜するために」。&lt;br /&gt;
→「東国の方に、住むのにふさわしい国を探そうとして出かけて行った。」&lt;/li&gt;
&lt;li class="mb-2"&gt;&lt;strong&gt;もとより友とする人、ひとりふたりしていきけり&lt;/strong&gt;&lt;br /&gt;
「もとより」＝「以前から・もともと」。&lt;br /&gt;
→「昔からの友人が一人、二人と一緒に行った」＝主人公は&lt;strong&gt;完全な一人旅ではない&lt;/strong&gt;点に注意。&lt;/li&gt;
&lt;li class="mb-2"&gt;&lt;strong&gt;水ゆく河のくもでなれば&lt;/strong&gt;&lt;br /&gt;
「くもで（蜘蛛手）」＝クモの足のように、何本にも分かれた枝分かれ。&lt;br /&gt;
→川筋が複雑に分かれている様子を&lt;strong&gt;視覚的に描いた語&lt;/strong&gt;。地形描写＋主人公の迷いの象徴としても読める。&lt;/li&gt;
&lt;li class="mb-2"&gt;&lt;strong&gt;かれいひ食ひけり&lt;/strong&gt;&lt;br /&gt;
「かれいひ（乾飯）」＝干した飯。携帯用・保存用の簡素な食事。&lt;br /&gt;
→都暮らしから一転した&lt;strong&gt;旅の厳しさ・質素さ&lt;/strong&gt;を示す小道具。&lt;/li&gt;
&lt;li class="mb-0"&gt;&lt;strong&gt;かきつばたいとおもしろく咲きたり&lt;/strong&gt;&lt;br /&gt;
「おもしろし」＝「趣がある・風情がある」。&lt;br /&gt;
→単なる「きれい」ではなく、&lt;strong&gt;見ていて心惹かれるような美しさ&lt;/strong&gt;を表す。のちの「かきつばた」の和歌への布石。&lt;/li&gt;
&lt;/ul&gt;
&lt;h3 class="h6 mt-4"&gt;文法・活用・助動詞の整理&lt;/h3&gt;
&lt;ul class="small mb-0"&gt;
&lt;li class="mb-2"&gt;&lt;strong&gt;じ（打消意志）&lt;/strong&gt;&lt;br /&gt;
・接続：未然形に付く。&lt;br /&gt;
・意味：一人称なら「〜まい（〜するつもりはない）」の打消意志、三人称なら打消推量。&lt;br /&gt;
→ここでは、一人称に近い視点からの「京には住むまい」という&lt;strong&gt;強い決意&lt;/strong&gt;として押さえる。&lt;/li&gt;
&lt;li class="mb-2"&gt;&lt;strong&gt;べし（適当）&lt;/strong&gt;&lt;br /&gt;
「住むべき国」の「べき」は、男が自分の将来の居場所を探している文脈から「適当」の意味。&lt;br /&gt;
→「住むのにふさわしい国」。&lt;br /&gt;
※べしは多義（推量・当然・可能・義務・適当・意志）なので、「誰が・どんなことについて言っているか」で意味を判断する練習にもなる。&lt;/li&gt;
&lt;li class="mb-2"&gt;&lt;strong&gt;思ひなして&lt;/strong&gt;&lt;br /&gt;
「思ひなす」サ行四段活用動詞の連用形＋接続助詞「て」。&lt;br /&gt;
→「（本当はそうでなくても）そのように思い込んで」「わざとそう決めつけて」のニュアンス。&lt;/li&gt;
&lt;li class="mb-0"&gt;&lt;strong&gt;いたりぬ・咲きたり&lt;/strong&gt;&lt;br /&gt;
「いたりぬ」＝完了の助動詞「ぬ」終止形、「咲きたり」＝存続・完了の助動詞「たり」終止形。&lt;br /&gt;
→動作が&lt;strong&gt;完了している状態&lt;/strong&gt;（到着した・咲いている）を、落ち着いた語り口で述べている。&lt;/li&gt;
&lt;/ul&gt;
&lt;/div&gt;
&lt;/div&gt;
&lt;p&gt;&lt;!-- 中高・定期試験対策（古典専門塾かきつばた） --&gt;&lt;/p&gt;
&lt;div style="border: 2px solid #2e7d32; background-color: #f1f8e9; padding: 10px 12px; display: flex; align-items: flex-start; justify-content: flex-start; margin-bottom: 10px;"&gt;
&lt;p&gt;&lt;img decoding="async" style="width: 70px; height: auto; margin-right: 10px; flex-shrink: 0;" src="http://koten-kakitsubata.jp/wp-content/uploads/2023/03/logo.jpg" alt="古典専門塾かきつばたのロゴ" /&gt;&lt;/p&gt;
&lt;div style="text-align: left; flex: 1;"&gt;
&lt;p style="margin: 5px 0; font-size: 14px; line-height: 1.6;"&gt;【中高・定期試験対策】：&lt;br /&gt;
板書ノートや教科書ガイドの訳文暗記に頼らず、&lt;strong&gt;文法と読解を一体で鍛える個別指導&lt;/strong&gt;です。&lt;br /&gt;
定期試験の過去問や教科書本文をもとに、出題されやすいポイントを押さえながら読解演習を重ねることで、&lt;br /&gt;
一貫校の発展的なテストでも&lt;strong&gt;安定して高得点を狙える古典力&lt;/strong&gt;を身につけていきます。&lt;/p&gt;
&lt;p&gt;&lt;a style="background-color: #2e7d32; color: #ffffff; padding: 5px 10px; text-align: center; text-decoration: none; display: inline-block; font-size: 14px;" href="https://koten-kakitsubata.jp/school-exam/"&gt;&lt;br /&gt;
詳細を見る&lt;br /&gt;
&lt;/a&gt;&lt;/p&gt;
&lt;/div&gt;
&lt;/div&gt;
&lt;p&gt;&lt;!-- 出題のねらいと読解のポイント --&gt;&lt;/p&gt;
&lt;div id="nerai" class="card shadow-sm mb-4"&gt;
&lt;div class="card-header bg-warning"&gt;
&lt;h2 class="h5 mb-0"&gt;出題のねらいと読解のポイント&lt;/h2&gt;
&lt;/div&gt;
&lt;div class="card-body p-3 p-md-4"&gt;
&lt;h3 class="h6"&gt;1. 「京」と「あづま」の対比で読む&lt;/h3&gt;
&lt;ul class="small"&gt;
&lt;li&gt;男は「身をえうなきもの」と感じ、「京にはあらじ」と&lt;strong&gt;都を捨てる決意&lt;/strong&gt;をする。&lt;/li&gt;
&lt;li&gt;一方で「あづまの方にすむべき国もとめにとてゆきけり」と、東国を「自分の新しい居場所候補」として描く。&lt;/li&gt;
&lt;li&gt;設問では、「京＝窮屈・しがらみ」「あづま＝自由・新天地」といった&lt;strong&gt;イメージの対立&lt;/strong&gt;を意識して選択肢を判断する問題が多い。&lt;/li&gt;
&lt;/ul&gt;
&lt;h3 class="h6 mt-3"&gt;2. 冒頭一文から主人公の心理をつかむ&lt;/h3&gt;
&lt;ul class="small"&gt;
&lt;li&gt;「身をえうなきものに思ひなして」は、都での失敗や傷つき方の&lt;strong&gt;大きさ&lt;/strong&gt;を示すキーフレーズ。&lt;/li&gt;
&lt;li&gt;共通テスト型の問題では、この一文を踏まえて&lt;br /&gt;
・「気晴らしの旅行」なのか&lt;br /&gt;
・「人生を賭けた逃避なのか」&lt;br /&gt;
といった&lt;strong&gt;選択肢の違い&lt;/strong&gt;がよく問われる。&lt;/li&gt;
&lt;li&gt;本文に具体的な理由は書かれていないため、「理由を決め打ち」する選択肢（失恋だけに限定する 等）はやや危険。&lt;/li&gt;
&lt;/ul&gt;
&lt;h3 class="h6 mt-3"&gt;3. 道中描写と心理の重ね合わせ&lt;/h3&gt;
&lt;ul class="small"&gt;
&lt;li&gt;「道しれる人もなくて、まどひいきけり」は、&lt;br /&gt;
・文字通り：道に迷いながら進んだ&lt;br /&gt;
・比喩的に：人生の行き先を見失っている&lt;br /&gt;
という&lt;strong&gt;二重の意味&lt;/strong&gt;で読める表現。&lt;/li&gt;
&lt;li&gt;こうした二重性を意識しておくと、「作者の意図」「表現の効果」を問う設問に対応しやすくなる。&lt;/li&gt;
&lt;/ul&gt;
&lt;h3 class="h6 mt-3"&gt;4. 八橋・かきつばたの情景と和歌への伏線&lt;/h3&gt;
&lt;ul class="small mb-0"&gt;
&lt;li&gt;八橋の地形説明（「水ゆく河のくもで」「橋を八つわたせる」）は、&lt;strong&gt;視覚的なイメージ&lt;/strong&gt;を与えると同時に、分岐する川＝分岐した人生、という象徴的な読みもできる。&lt;/li&gt;
&lt;li&gt;「かきつばたいとおもしろく咲きたり」は、このあと続く「かきつばた」の折句和歌への導入部分。&lt;/li&gt;
&lt;li&gt;テストでは、この場面単独ではなく、後の和歌部分と合わせて&lt;br /&gt;
・自然描写と心情&lt;br /&gt;
・都への思いとの関係&lt;br /&gt;
を尋ねる問題が作られやすい。&lt;/li&gt;
&lt;/ul&gt;
&lt;/div&gt;
&lt;/div&gt;
&lt;p&gt;&lt;!-- 復習チェックリスト --&gt;&lt;/p&gt;
&lt;div id="checklist" class="card shadow-sm mb-4"&gt;
&lt;div class="card-header bg-success text-white"&gt;
&lt;h2 class="h5 mb-0"&gt;復習チェックリスト&lt;/h2&gt;
&lt;/div&gt;
&lt;div class="card-body p-3 p-md-4"&gt;
&lt;h3 class="h6"&gt;内容理解チェック&lt;/h3&gt;
&lt;ul class="list-group mb-3 small"&gt;
&lt;li class="list-group-item"&gt;[ ] 「男」が京を離れる理由を、自分の言葉で一文にまとめて説明できる。&lt;/li&gt;
&lt;li class="list-group-item"&gt;[ ] 「京にはあらじ」「あづまの方にすむべき国もとめにとてゆきけり」の二つが、&lt;strong&gt;対になった表現&lt;/strong&gt;であることを説明できる。&lt;/li&gt;
&lt;li class="list-group-item"&gt;[ ] 三河国八橋の地形（くもで・橋を八つ渡す）のイメージを、図や言葉で説明できる。&lt;/li&gt;
&lt;li class="list-group-item"&gt;[ ] 八橋・かきつばたの情景描写が、このあと登場する和歌とどうつながるかを説明できる。&lt;/li&gt;
&lt;/ul&gt;
&lt;h3 class="h6"&gt;語句・文法チェック&lt;/h3&gt;
&lt;ul class="list-group mb-3 small"&gt;
&lt;li class="list-group-item"&gt;[ ] 「えうなき」「くもで」「かれいひ」「おもしろく」の意味を答えられる。&lt;/li&gt;
&lt;li class="list-group-item"&gt;[ ] 「身をえうなきものに思ひなして」の「思ひなして」が「そうと決めつけて」のニュアンスをもつことを説明できる。&lt;/li&gt;
&lt;li class="list-group-item"&gt;[ ] 「京にはあらじ」の「じ」が打消意志で、「〜まい」と訳せることを確認した。&lt;/li&gt;
&lt;li class="list-group-item"&gt;[ ] 「住むべき国」の「べき」が「適当（〜するのにふさわしい）」の意味であると判断できる。&lt;/li&gt;
&lt;/ul&gt;
&lt;h3 class="h6"&gt;本番までの活用法&lt;/h3&gt;
&lt;ul class="list-group mb-3 small"&gt;
&lt;li class="list-group-item"&gt;[ ] 本文を音読し、主語の切れ目・助動詞・係り結びなどを自分で意識しながら読めた。&lt;/li&gt;
&lt;li class="list-group-item"&gt;[ ] 現代語訳を隠して、自力で訳を書き、そのあと答え合わせをして修正した。&lt;/li&gt;
&lt;li class="list-group-item"&gt;[ ] 他の解説と読み比べて、「京／東」「自己否定／新しい生活」の構図を自分なりに整理した。&lt;/li&gt;
&lt;li class="list-group-item"&gt;[ ] 『東下り』の続き（和歌部分や駿河・隅田川の場面）も読み、物語全体の流れをおさえた。&lt;/li&gt;
&lt;/ul&gt;
&lt;div class="text-end"&gt;&lt;a class="btn btn-outline-secondary btn-sm" href="#index"&gt;目次に戻る&lt;/a&gt;&lt;/div&gt;
&lt;/div&gt;
&lt;/div&gt;
&lt;/div&gt;
&lt;p&gt;&lt;!-- 大学受験対策（古典専門塾かきつばた） --&gt;&lt;/p&gt;
&lt;div style="border: 2px solid #2e7d32; background-color: #f1f8e9; padding: 10px 12px; display: flex; align-items: flex-start; justify-content: flex-start; margin-bottom: 10px;"&gt;
&lt;p&gt;&lt;img decoding="async" style="width: 70px; height: auto; margin-right: 10px; flex-shrink: 0;" src="http://koten-kakitsubata.jp/wp-content/uploads/2023/03/logo.jpg" alt="古典専門塾かきつばたのロゴ" /&gt;&lt;/p&gt;
&lt;div style="text-align: left; flex: 1;"&gt;
&lt;p style="margin: 5px 0; font-size: 14px; line-height: 1.6;"&gt;【大学受験古典対策】：&lt;br /&gt;
共通テストから難関大の個別試験まで視野に入れ、&lt;strong&gt;読解・文法・語彙をまとめて鍛える個別カリキュラム&lt;/strong&gt;です。&lt;br /&gt;
志望校の過去問分析をもとに、頻出テーマの長文読解と記述答案の添削を繰り返し、&lt;strong&gt;入試本番で得点源になる古典力&lt;/strong&gt;を仕上げていきます。&lt;/p&gt;
&lt;p&gt;&lt;a style="background-color: #2e7d32; color: #ffffff; padding: 5px 10px; text-align: center; text-decoration: none; display: inline-block; font-size: 14px;" href="https://koten-kakitsubata.jp/enter-exam/"&gt;&lt;br /&gt;
詳細を見る&lt;br /&gt;
&lt;/a&gt;&lt;/p&gt;
&lt;/div&gt;
&lt;/div&gt;
```
</t>
  </si>
  <si>
    <t xml:space="preserve">以下のページは「スニペット整合性」（本文と title/meta/H1/冒頭文）が弱い可能性があります。
まず【本文】を確認し、想定読者・悩み・解決範囲を把握してください。
そのうえで、GSCの主要クエリ（表示回数上位）を根拠に、
「検索意図に対して、タイトル/メタ/H1/冒頭120字がズレている点」を特定し、
ズレを解消するための修正案（タイトル/メタ/H1/冒頭）を提示してください。
※本文の“大改修”は前提にしません（必要なら追記ブロックは最大1つまで）。
【URL】https://rika-quest.com/column/trimorphic_change/
【ページ分類】MC
【ページ分類の略語（このプロンプト内の定義）】
TP = トップページ（ホーム/サイトの入口）
SP = サービスページ（講座・コース・申込導線）
MC = メインコラム（コラム/解説/勉強法など集客記事）
SC = サブコラム（MCやSPを補強するための補助コラム※サイト定義に合わせて判断）
NW = ニュース/お知らせ（運用上は改善対象外として除外）
ST = 企業情報等のSEO対策を行わないこ固定ページ（運用上は改善対象外として除外）
- / 空欄 / 未分類 = 未分類（このスクリプトでは改善対象外として除外）
※未分類（空欄 / "-" / "未分類"）は作業対象に含めません。
【現状（スニペット要素）】
- タイトル：状態変化の名前一覧｜融解・蒸発・凝固・凝縮・昇華と三態
- メタ：固体・液体・気体の違いを粒子の動きのイメージで整理し、状態変化の名前（融解・蒸発・凝固・凝縮・昇華）をまとめて確認できます。湯気は液体の水粒／水蒸気は目に見えない等、入試で狙われやすいポイントも解説。
- H1：【理科のコツ】固体・液体・気体
- 冒頭120字：中学受験／理科・化学 テーマ：固体・液体・気体と状態変化 固体・液体・気体と状態変化──物質の三態をイメージで理解する 氷・水・水蒸気。見た目は違っても中身はすべて「水」です。 このページでは、 物質の三態（固体・液体・気体） と 融解・蒸
【GSC主要クエリ（表示回数上位50件）】
- 融解とは｜表示1061｜CTR 0.00%｜順位2.9
- 状態変化｜表示367｜CTR 0.27%｜順位1.9
- 気体から液体になること｜表示338｜CTR 0.00%｜順位1.5
- 気体が液体になること｜表示325｜CTR 0.00%｜順位2.8
- 個体から液体になること｜表示304｜CTR 0.00%｜順位1.4
- 液体から固体になること｜表示271｜CTR 0.00%｜順位1.0
- 物質の状態変化｜表示222｜CTR 0.00%｜順位1.1
- 状態変化 図｜表示183｜CTR 0.00%｜順位9.3
- 液体が固体になること｜表示161｜CTR 0.00%｜順位2.1
- 固体液体気体｜表示154｜CTR 0.65%｜順位6.9
- 湯気は液体｜表示141｜CTR 0.00%｜順位1.2
- 液体が気体になること｜表示138｜CTR 0.00%｜順位8.3
- 状態変化 名前｜表示136｜CTR 0.00%｜順位3.9
- 個体が液体になること｜表示133｜CTR 0.00%｜順位3.2
- 気体液体固体｜表示131｜CTR 0.00%｜順位5.7
- 凝固とは｜表示121｜CTR 0.00%｜順位2.6
- 固体 液体 気体｜表示109｜CTR 0.00%｜順位6.6
- 液体から気体になること｜表示100｜CTR 0.00%｜順位2.4
- 気体 液体 固体｜表示98｜CTR 2.04%｜順位6.6
- 固体とは｜表示97｜CTR 0.00%｜順位2.0
- 融解 意味｜表示92｜CTR 0.00%｜順位3.6
- 水 状態変化｜表示83｜CTR 0.00%｜順位1.0
- 温度によって物質の状態が変わること｜表示78｜CTR 0.00%｜順位1.1
- 個体液体気体｜表示75｜CTR 0.00%｜順位7.0
- 個体｜表示74｜CTR 0.00%｜順位1.8
- 固形物とは｜表示74｜CTR 0.00%｜順位1.1
- 個体 液体 気体｜表示73｜CTR 0.00%｜順位5.4
- 気体固体液体｜表示71｜CTR 0.00%｜順位4.9
- 個体から気体になること｜表示67｜CTR 0.00%｜順位10.2
- 個体が液体になる温度｜表示65｜CTR 0.00%｜順位10.8
- 水が水蒸気になることを何という｜表示61｜CTR 0.00%｜順位3.9
- 水蒸気が水になること｜表示61｜CTR 0.00%｜順位4.1
- 状態変化 身近な例｜表示61｜CTR 0.00%｜順位4.7
- 液体 気体 固体｜表示60｜CTR 1.67%｜順位3.6
- 固体が液体になること｜表示57｜CTR 0.00%｜順位4.6
- 液体気体固体｜表示55｜CTR 0.00%｜順位2.8
- 湯気 液体｜表示55｜CTR 0.00%｜順位1.0
- 理科 状態変化｜表示54｜CTR 0.00%｜順位2.2
- 固体気体液体｜表示47｜CTR 0.00%｜順位4.3
- 気体から固体 名前｜表示46｜CTR 0.00%｜順位8.0
- 物質が温度によって状態を変えること｜表示46｜CTR 0.00%｜順位5.3
- 液体と気体の違い｜表示45｜CTR 0.00%｜順位6.0
- 状態変化 名称｜表示45｜CTR 0.00%｜順位4.6
- 気体 固体 液体｜表示43｜CTR 2.33%｜順位5.0
- 個体とは｜表示42｜CTR 0.00%｜順位2.7
- 液体固体気体｜表示42｜CTR 0.00%｜順位4.3
- 湯気は何体｜表示42｜CTR 0.00%｜順位6.6
- 寒剤とは｜表示40｜CTR 0.00%｜順位1.6
- 状態変化の名称｜表示40｜CTR 0.00%｜順位3.3
- 融解 とは｜表示39｜CTR 0.00%｜順位3.0
【参考：代表語（自動抽出）】融解とは
【出力（必ずこの順）】
1) 本文の要約（想定読者・悩み・解決）
2) 検索意図の整理（主要クエリから2〜3パターン）
3) 不一致の指摘（タイトル/メタ/H1/冒頭のどこがズレているか）
4) 修正方針（“どの意図に寄せるか”を1つに決める）
5) 修正案（すべてコードブロック）
   - タイトル案3つ（全角35字前後＋56字以上の網羅型を1つ）
   - メタ案3つ（全角90字前後）
   - H1案2つ
   - 冒頭120字（2案：&lt;p&gt;で開始）
【禁則ワード（シート連動）】
以下の【禁則ワード】は、タイトル/メタ/導入文/見出し/本文のいずれにも原則使用しないでください。
言い換えが必要な場合は、自然な日本語に置換してください。
【禁則ワード】
- 崩れ
- 型
- 迷い
- 保留
- 固定
- 手順
- 立て直
- 最短
- 結論だけ
- 乱れ
- 三点確認
- 内部リンク
- 導線
- 設計
- 刺
- まず結論
- 整え
- 押し付けない案内
- 統一
- 次の一手
- 失点
- 確定
- サブコラム
- 30秒
- 1分
- CV
- 網羅
【本文】
```html
&lt;div id="top" class="container my-4"&gt;
&lt;p&gt;&lt;!-- Hero Section --&gt;&lt;/p&gt;
&lt;div class="card shadow-sm mb-4 border-0" style="background: linear-gradient(135deg, #1565c0, #00acc1); color: #fff;"&gt;
&lt;div class="card-body p-4"&gt;
&lt;div class="d-flex flex-wrap justify-content-between align-items-center mb-2"&gt;&lt;span class="badge bg-warning text-dark mb-1" style="font-size: 0.8rem;"&gt;中学受験／理科・化学&lt;/span&gt;&lt;br /&gt;
&lt;span class="badge bg-light text-dark mb-1" style="font-size: 0.75rem;"&gt;テーマ：固体・液体・気体と状態変化&lt;/span&gt;&lt;/div&gt;
&lt;h1 class="card-title mb-3" style="font-size: 1.9rem; line-height: 1.5;"&gt;固体・液体・気体と状態変化──物質の三態をイメージで理解する&lt;/h1&gt;
&lt;p class="card-text mb-0" style="font-size: 0.98rem;"&gt;氷・水・水蒸気。見た目は違っても中身はすべて「水」です。&lt;br /&gt;
このページでは、&lt;strong&gt;物質の三態（固体・液体・気体）&lt;/strong&gt;と&lt;br /&gt;
&lt;strong&gt;融解・蒸発・昇華・過冷却・吸熱反応&lt;/strong&gt;といった大事なキーワードを、&lt;br /&gt;
動画と図・まとめ表・クイズで整理します。&lt;/p&gt;
&lt;p class="mt-2 mb-0" style="font-size: 0.92rem; line-height: 1.6;"&gt;化学分野（ものの溶け方・気体・燃焼・水溶液など）をまとめて整理したい人は、&lt;a style="color: #fff; text-decoration: underline;" href="https://rika-quest.com/column/chemistry/"&gt;全体像はこちら&lt;/a&gt;。個別に伸ばし方を設計したい場合は、&lt;a href="https://rika-quest.com/kouza/"&gt;中学受験理科の個別指導（オンライン対応）講座一覧&lt;/a&gt;  をご覧ください（体験あり）。&lt;/p&gt;
&lt;/div&gt;
&lt;/div&gt;
&lt;p&gt;&lt;!-- 動画 --&gt;&lt;/p&gt;
&lt;div class="card shadow-sm mb-4"&gt;
&lt;div class="card-header bg-light"&gt;
&lt;h2 class="h5 mb-0"&gt;動画で学ぶ：固体・液体・気体と状態変化&lt;/h2&gt;
&lt;/div&gt;
&lt;div class="card-body"&gt;
&lt;div class="ratio ratio-16x9 mb-3"&gt;&lt;iframe title="YouTube video player" src="https://www.youtube.com/embed/_N-r_YpXJJc" frameborder="0" allowfullscreen="allowfullscreen"&gt;&lt;/iframe&gt;&lt;/div&gt;
&lt;p class="mb-0"&gt;まずは動画で、&lt;strong&gt;物質の三態&lt;/strong&gt;と&lt;strong&gt;状態変化&lt;/strong&gt;のイメージをつかみましょう。&lt;br /&gt;
氷・水・水蒸気の変化を「分子の動き」に注目しながら見ると、理解がぐっと楽になります。&lt;/p&gt;
&lt;/div&gt;
&lt;/div&gt;
&lt;p&gt;&lt;!-- 物質の三態とは？ --&gt;&lt;/p&gt;
&lt;div class="card shadow-sm mb-4"&gt;
&lt;div class="card-header bg-light"&gt;
&lt;h2 class="h5 mb-0"&gt;物質の三態とは？──固体・液体・気体のイメージ&lt;/h2&gt;
&lt;/div&gt;
&lt;div class="card-body"&gt;
&lt;p&gt;物質はふつう、&lt;strong&gt;固体・液体・気体&lt;/strong&gt;のいずれかの状態（これを「三態」と呼ぶ）をとります。&lt;br /&gt;
違いのポイントは、&lt;strong&gt;分子（原子）の並び方と動き方&lt;/strong&gt;です。&lt;/p&gt;
&lt;div class="row g-3 align-items-start mb-3"&gt;
&lt;div class="col-md-6"&gt;
&lt;ul class="mb-2"&gt;
&lt;li&gt;&lt;strong&gt;固体&lt;/strong&gt;&lt;br /&gt;
分子が&lt;strong&gt;規則正しく整列&lt;/strong&gt;していて、カチッとした状態。&lt;br /&gt;
例：氷、氷砂糖、金属のかたまり など。&lt;/li&gt;
&lt;li&gt;&lt;strong&gt;液体&lt;/strong&gt;&lt;br /&gt;
分子が&lt;strong&gt;ゆるくつながりながら動き回る&lt;/strong&gt;状態。&lt;br /&gt;
「チャパチャパ」したイメージで、形は変わるが体積はほぼ一定。&lt;br /&gt;
例：水、油、アルコール など。&lt;/li&gt;
&lt;li&gt;&lt;strong&gt;気体&lt;/strong&gt;&lt;br /&gt;
分子同士のつながりがほとんどなく、&lt;strong&gt;自由に飛び回る&lt;/strong&gt;状態。&lt;br /&gt;
「一匹オオカミ」のように広い空間を動き回る。&lt;br /&gt;
例：空気、水蒸気、酸素 など。&lt;/li&gt;
&lt;/ul&gt;
&lt;/div&gt;
&lt;div class="col-md-6"&gt;
&lt;div class="p-3 rounded" style="background-color: #e3f2fd;"&gt;
&lt;h3 class="h6"&gt;水を例にした三態のイメージ&lt;/h3&gt;
&lt;ul class="mb-0"&gt;
&lt;li&gt;&lt;strong&gt;氷&lt;/strong&gt;（固体）：整列した分子でカチッとした状態。&lt;/li&gt;
&lt;li&gt;&lt;strong&gt;水&lt;/strong&gt;（液体）：休み時間のように、くっついたり離れたりしながら動き回る状態。&lt;/li&gt;
&lt;li&gt;&lt;strong&gt;水蒸気&lt;/strong&gt;（気体）：とても元気に飛び回る、自由な状態。&lt;/li&gt;
&lt;/ul&gt;
&lt;/div&gt;
&lt;/div&gt;
&lt;/div&gt;
&lt;p class="mb-0"&gt;この「分子の動き」のイメージを持っておくと、あとで習う状態変化や熱の出入りも理解しやすくなります。&lt;/p&gt;
&lt;/div&gt;
&lt;/div&gt;
&lt;p&gt;&lt;!-- 状態変化と名称 --&gt;&lt;/p&gt;
&lt;div class="card shadow-sm mb-4"&gt;
&lt;div class="card-header bg-light"&gt;
&lt;h2 class="h5 mb-0"&gt;状態変化の名前を整理しよう&lt;/h2&gt;
&lt;/div&gt;
&lt;div class="card-body"&gt;
&lt;p&gt;固体・液体・気体の間を行き来する変化には、それぞれ&lt;strong&gt;名前（用語）&lt;/strong&gt;が決まっています。&lt;br /&gt;
水を例にすると、次のようになります。&lt;/p&gt;
&lt;div class="table-responsive mb-3"&gt;
&lt;table class="table table-bordered align-middle"&gt;
&lt;thead style="background-color: #dfffd6;"&gt;
&lt;tr class="text-center"&gt;
&lt;th&gt;状態変化&lt;/th&gt;
&lt;th&gt;向き&lt;/th&gt;
&lt;th&gt;水の具体例&lt;/th&gt;
&lt;/tr&gt;
&lt;/thead&gt;
&lt;tbody&gt;
&lt;tr style="background-color: #ffffff;"&gt;
&lt;td&gt;&lt;strong&gt;融解&lt;/strong&gt;&lt;/td&gt;
&lt;td&gt;固体 → 液体&lt;/td&gt;
&lt;td&gt;氷が溶けて水になる&lt;/td&gt;
&lt;/tr&gt;
&lt;tr style="background-color: #dfffd6;"&gt;
&lt;td&gt;&lt;strong&gt;凝固&lt;/strong&gt;&lt;/td&gt;
&lt;td&gt;液体 → 固体&lt;/td&gt;
&lt;td&gt;水を冷やして氷になる&lt;/td&gt;
&lt;/tr&gt;
&lt;tr style="background-color: #ffffff;"&gt;
&lt;td&gt;&lt;strong&gt;蒸発&lt;/strong&gt;（沸騰を含む）&lt;/td&gt;
&lt;td&gt;液体 → 気体&lt;/td&gt;
&lt;td&gt;水が蒸発して水蒸気になる&lt;/td&gt;
&lt;/tr&gt;
&lt;tr style="background-color: #dfffd6;"&gt;
&lt;td&gt;&lt;strong&gt;凝縮&lt;/strong&gt;&lt;/td&gt;
&lt;td&gt;気体 → 液体&lt;/td&gt;
&lt;td&gt;水蒸気が冷えて水滴になる（コップの外側の水滴など）&lt;/td&gt;
&lt;/tr&gt;
&lt;tr style="background-color: #ffffff;"&gt;
&lt;td&gt;&lt;strong&gt;昇華&lt;/strong&gt;&lt;/td&gt;
&lt;td&gt;固体 ↔ 気体&lt;/td&gt;
&lt;td&gt;ドライアイス（固体 CO₂）がいきなり気体になる など&lt;/td&gt;
&lt;/tr&gt;
&lt;/tbody&gt;
&lt;/table&gt;
&lt;/div&gt;
&lt;p class="mb-0"&gt;どの向きの変化かを&lt;strong&gt;矢印つきでノートに図にしておく&lt;/strong&gt;と、用語問題に強くなります。&lt;/p&gt;
&lt;/div&gt;
&lt;/div&gt;
&lt;p&gt;&lt;!-- 湯気・水蒸気／氷と水・過冷却 --&gt;&lt;/p&gt;
&lt;div class="card shadow-sm mb-4"&gt;
&lt;div class="card-header bg-light"&gt;
&lt;h2 class="h5 mb-0"&gt;湯気と水蒸気／氷と水・過冷却&lt;/h2&gt;
&lt;/div&gt;
&lt;div class="card-body"&gt;
&lt;h3 class="h6"&gt;湯気と水蒸気の違いに注意！&lt;/h3&gt;
&lt;p&gt;やかんからモクモク出ている「湯気」は、実は&lt;strong&gt;液体の水の粒&lt;/strong&gt;です。&lt;br /&gt;
白く見えているのは、細かい水の粒に光が反射しているからです。&lt;/p&gt;
&lt;ul&gt;
&lt;li&gt;&lt;strong&gt;水蒸気&lt;/strong&gt;：気体の水。&lt;strong&gt;目には見えない&lt;/strong&gt;。&lt;/li&gt;
&lt;li&gt;&lt;strong&gt;湯気&lt;/strong&gt;：冷えて&lt;strong&gt;液体の水滴になったもの&lt;/strong&gt;。白く見える。&lt;/li&gt;
&lt;li&gt;やかんの口のすぐ近くの&lt;strong&gt;透明な部分は高温の水蒸気&lt;/strong&gt;なので、絶対に触らない。&lt;/li&gt;
&lt;/ul&gt;
&lt;h3 class="h6 mt-3"&gt;氷と水が混ざっているときの温度&lt;/h3&gt;
&lt;p&gt;水は&lt;strong&gt;0℃で凍り始め&lt;/strong&gt;ます。20℃くらいの水を冷やしていくと、&lt;br /&gt;
一度0℃になり、&lt;strong&gt;氷と水が混ざっているあいだは温度がずっと0℃のまま&lt;/strong&gt;です。&lt;/p&gt;
&lt;div class="row g-3 align-items-start mb-3"&gt;
&lt;div class="col-md-6"&gt;
&lt;ul&gt;
&lt;li&gt;水が氷になるとき、温度を下げるエネルギーが&lt;strong&gt;「状態を変えるため」に使われる&lt;/strong&gt;。&lt;/li&gt;
&lt;li&gt;そのあいだは、温度計の値がしばらく変わらない。&lt;/li&gt;
&lt;li&gt;氷になりきったあと、はじめて0℃より下がっていく。&lt;/li&gt;
&lt;/ul&gt;
&lt;p class="mb-0"&gt;このような「氷と水が混在しているとき温度が変わらない」という現象は、グラフ問題でもよく出題されます。&lt;/p&gt;
&lt;/div&gt;
&lt;div class="col-md-6"&gt;
&lt;div class="text-center mb-2"&gt;&lt;img decoding="async" class="img-fluid" src="https://rika-quest.com/wp-content/uploads/2023/03/画像1-5-1024x675.png" alt="水の温度変化と状態変化のイメージ図" /&gt;&lt;/div&gt;
&lt;p class="small text-muted text-center mb-0"&gt;温度がしばらく横ばいになっている部分が、氷と水が同時に存在しているところです。&lt;/p&gt;
&lt;/div&gt;
&lt;/div&gt;
&lt;h3 class="h6"&gt;過冷却（かれいきゃく）という現象&lt;/h3&gt;
&lt;p&gt;特別な条件では、水が&lt;strong&gt;0℃より低い温度でも液体のまま&lt;/strong&gt;存在することがあります。&lt;br /&gt;
これを&lt;strong&gt;過冷却&lt;/strong&gt;と言います（高校化学レベルの内容ですが、入試問題で名前が出ることがあります）。&lt;/p&gt;
&lt;ul class="mb-0"&gt;
&lt;li&gt;見かけはふつうの水だが、温度は0℃より下。&lt;/li&gt;
&lt;li&gt;ちょっとしたきっかけ（衝撃など）で、&lt;strong&gt;一気に氷になる&lt;/strong&gt;ことがある。&lt;/li&gt;
&lt;li&gt;問題文に「過冷却」という語が出たら、説明をよく読むこと。&lt;/li&gt;
&lt;/ul&gt;
&lt;/div&gt;
&lt;/div&gt;
&lt;p&gt;&lt;!-- 寒剤と吸熱反応 --&gt;&lt;/p&gt;
&lt;div class="card shadow-sm mb-4"&gt;
&lt;div class="card-header bg-light"&gt;
&lt;h2 class="h5 mb-0"&gt;寒剤と吸熱反応──塩＋氷でキンキンに冷える理由&lt;/h2&gt;
&lt;/div&gt;
&lt;div class="card-body"&gt;
&lt;p&gt;アイスクリームづくりなどで登場する、&lt;strong&gt;「氷＋食塩」の組み合わせ&lt;/strong&gt;は代表的な&lt;strong&gt;寒剤&lt;/strong&gt;です。&lt;/p&gt;
&lt;ul&gt;
&lt;li&gt;氷と水に&lt;strong&gt;食塩を加える&lt;/strong&gt;と、食塩が水に溶けるときに&lt;strong&gt;周りの熱をうばう（吸熱反応）&lt;/strong&gt;が起こる。&lt;/li&gt;
&lt;li&gt;その結果、水の温度がどんどん下がり、0℃より低い温度まで&lt;strong&gt;「キンキンに冷やす」&lt;/strong&gt;ことができる。&lt;/li&gt;
&lt;li&gt;この性質を利用して、アイスクリームなどを短時間で冷やし固める。&lt;/li&gt;
&lt;/ul&gt;
&lt;p class="mb-0"&gt;「溶けるときに熱をうばう」という考え方は、高校化学にもつながる重要なテーマです。&lt;br /&gt;
中学受験レベルでは、&lt;strong&gt;食塩が溶けるときは周囲を冷やす＝吸熱反応&lt;/strong&gt;と押さえておきましょう。&lt;/p&gt;
&lt;/div&gt;
&lt;/div&gt;
&lt;p&gt;&lt;!-- まとめ表 --&gt;&lt;/p&gt;
&lt;div class="card shadow-sm mb-4"&gt;
&lt;div class="card-header bg-light"&gt;
&lt;h2 class="h5 mb-0"&gt;固体・液体・気体と状態変化のまとめ&lt;/h2&gt;
&lt;/div&gt;
&lt;div class="card-body"&gt;
&lt;div class="table-responsive mb-3"&gt;
&lt;table class="table table-bordered align-middle"&gt;
&lt;thead style="background-color: #dfffd6;"&gt;
&lt;tr&gt;
&lt;th&gt;ポイント&lt;/th&gt;
&lt;th&gt;内容&lt;/th&gt;
&lt;/tr&gt;
&lt;/thead&gt;
&lt;tbody&gt;
&lt;tr style="background-color: #ffffff;"&gt;
&lt;td&gt;&lt;strong&gt;物質の三態&lt;/strong&gt;&lt;/td&gt;
&lt;td&gt;– &lt;strong&gt;固体&lt;/strong&gt;：分子が規則正しく整列している&lt;br /&gt;
– &lt;strong&gt;液体&lt;/strong&gt;：分子が自由に動きつつまとまりを持つ&lt;br /&gt;
– &lt;strong&gt;気体&lt;/strong&gt;：分子が自由に飛び回る&lt;/td&gt;
&lt;/tr&gt;
&lt;tr style="background-color: #dfffd6;"&gt;
&lt;td&gt;&lt;strong&gt;状態変化&lt;/strong&gt;&lt;/td&gt;
&lt;td&gt;– 融解：固体 → 液体&lt;br /&gt;
– 蒸発：液体 → 気体&lt;br /&gt;
– 凝固：液体 → 固体&lt;br /&gt;
– 凝縮：気体 → 液体&lt;br /&gt;
– 昇華：固体 ↔ 気体&lt;/td&gt;
&lt;/tr&gt;
&lt;tr style="background-color: #ffffff;"&gt;
&lt;td&gt;&lt;strong&gt;重要概念&lt;/strong&gt;&lt;/td&gt;
&lt;td&gt;– &lt;strong&gt;水蒸気&lt;/strong&gt;：気体の水、目に見えない&lt;br /&gt;
– &lt;strong&gt;湯気&lt;/strong&gt;：液体の水の粒&lt;br /&gt;
– &lt;strong&gt;氷水の状態&lt;/strong&gt;：氷と水が混在する時、温度は0℃のまま変化しない&lt;br /&gt;
– &lt;strong&gt;過冷却&lt;/strong&gt;：氷点以下で液体状態が維持される特殊な現象&lt;/td&gt;
&lt;/tr&gt;
&lt;tr style="background-color: #dfffd6;"&gt;
&lt;td&gt;&lt;strong&gt;吸熱反応&lt;/strong&gt;&lt;/td&gt;
&lt;td&gt;– 食塩が水に溶ける時、周囲の熱を吸収して温度を下げる&lt;/td&gt;
&lt;/tr&gt;
&lt;/tbody&gt;
&lt;/table&gt;
&lt;/div&gt;
&lt;p class="mb-0"&gt;「どの状態か」「どの向きの変化か」「熱は出入りしているか」をセットで整理しておくと、&lt;br /&gt;
グラフ問題や文章題に強くなります。&lt;/p&gt;
&lt;/div&gt;
&lt;/div&gt;
&lt;p&gt;&lt;!-- クイズ --&gt;&lt;/p&gt;
&lt;div class="card shadow-sm mb-5"&gt;
&lt;div class="card-header bg-light"&gt;
&lt;h2 class="h5 mb-0"&gt;理解度チェッククイズ（10問）&lt;/h2&gt;
&lt;/div&gt;
&lt;div class="card-body"&gt;
&lt;p&gt;固体・液体・気体と状態変化がしっかり整理できたか、クイズで確認してみましょう。&lt;br /&gt;
各問題の&lt;strong&gt;「正解を見る」ボタン&lt;/strong&gt;をクリックすると解答が表示されます。&lt;/p&gt;
&lt;div class="table-responsive"&gt;
&lt;table class="table table-bordered align-middle"&gt;
&lt;thead style="background-color: #dfffd6;"&gt;
&lt;tr&gt;
&lt;th&gt;問題&lt;/th&gt;
&lt;th&gt;選択肢&lt;/th&gt;
&lt;th&gt;正解を見る&lt;/th&gt;
&lt;/tr&gt;
&lt;/thead&gt;
&lt;tbody&gt;
&lt;tr style="background-color: #ffffff;"&gt;
&lt;td&gt;1. 固体の特徴として正しいものはどれ？&lt;/td&gt;
&lt;td&gt;A. 分子が規則正しく並んでいる&lt;br /&gt;
B. 分子が自由に動き回る&lt;br /&gt;
C. 分子が完全に静止している&lt;br /&gt;
D. 分子が個々に分かれている&lt;/td&gt;
&lt;td&gt;&lt;button class="btn btn-sm btn-success"&gt;&lt;br /&gt;
正解を見る&lt;br /&gt;
&lt;/button&gt;&lt;/p&gt;
&lt;div id="answer1" style="display: none;"&gt;正解: A. 分子が規則正しく並んでいる&lt;/div&gt;
&lt;/td&gt;
&lt;/tr&gt;
&lt;tr style="background-color: #dfffd6;"&gt;
&lt;td&gt;2. 気体の分子の動きは？&lt;/td&gt;
&lt;td&gt;A. 規則正しく動く&lt;br /&gt;
B. 他の分子と結合する&lt;br /&gt;
C. 自由に飛び回る&lt;br /&gt;
D. 固定された位置に留まる&lt;/td&gt;
&lt;td&gt;&lt;button class="btn btn-sm btn-success"&gt;&lt;br /&gt;
正解を見る&lt;br /&gt;
&lt;/button&gt;&lt;/p&gt;
&lt;div id="answer2" style="display: none;"&gt;正解: C. 自由に飛び回る&lt;/div&gt;
&lt;/td&gt;
&lt;/tr&gt;
&lt;tr style="background-color: #ffffff;"&gt;
&lt;td&gt;3. 湯気の正体は何か？&lt;/td&gt;
&lt;td&gt;A. 気体の水&lt;br /&gt;
B. 液体の水粒&lt;br /&gt;
C. 固体の水&lt;br /&gt;
D. 気体と固体の混合物&lt;/td&gt;
&lt;td&gt;&lt;button class="btn btn-sm btn-success"&gt;&lt;br /&gt;
正解を見る&lt;br /&gt;
&lt;/button&gt;&lt;/p&gt;
&lt;div id="answer3" style="display: none;"&gt;正解: B. 液体の水粒&lt;/div&gt;
&lt;/td&gt;
&lt;/tr&gt;
&lt;tr style="background-color: #dfffd6;"&gt;
&lt;td&gt;4. 水の融解温度は？&lt;/td&gt;
&lt;td&gt;A. -10℃&lt;br /&gt;
B. 0℃&lt;br /&gt;
C. 20℃&lt;br /&gt;
D. 100℃&lt;/td&gt;
&lt;td&gt;&lt;button class="btn btn-sm btn-success"&gt;&lt;br /&gt;
正解を見る&lt;br /&gt;
&lt;/button&gt;&lt;/p&gt;
&lt;div id="answer4" style="display: none;"&gt;正解: B. 0℃&lt;/div&gt;
&lt;/td&gt;
&lt;/tr&gt;
&lt;tr style="background-color: #ffffff;"&gt;
&lt;td&gt;5. 昇華はどの状態変化を指す？&lt;/td&gt;
&lt;td&gt;A. 液体 → 気体&lt;br /&gt;
B. 固体 → 気体&lt;br /&gt;
C. 液体 → 固体&lt;br /&gt;
D. 気体 → 液体&lt;/td&gt;
&lt;td&gt;&lt;button class="btn btn-sm btn-success"&gt;&lt;br /&gt;
正解を見る&lt;br /&gt;
&lt;/button&gt;&lt;/p&gt;
&lt;div id="answer5" style="display: none;"&gt;正解: B. 固体 → 気体&lt;/div&gt;
&lt;/td&gt;
&lt;/tr&gt;
&lt;tr style="background-color: #dfffd6;"&gt;
&lt;td&gt;6. 過冷却状態とは？&lt;/td&gt;
&lt;td&gt;A. 水が沸騰している状態&lt;br /&gt;
B. 氷点以下で液体が維持される状態&lt;br /&gt;
C. 水蒸気が凝縮する状態&lt;br /&gt;
D. 固体が溶ける状態&lt;/td&gt;
&lt;td&gt;&lt;button class="btn btn-sm btn-success"&gt;&lt;br /&gt;
正解を見る&lt;br /&gt;
&lt;/button&gt;&lt;/p&gt;
&lt;div id="answer6" style="display: none;"&gt;正解: B. 氷点以下で液体が維持される状態&lt;/div&gt;
&lt;/td&gt;
&lt;/tr&gt;
&lt;tr style="background-color: #ffffff;"&gt;
&lt;td&gt;7. 食塩を水に溶かす時に発生する反応は？&lt;/td&gt;
&lt;td&gt;A. 放熱反応&lt;br /&gt;
B. 吸熱反応&lt;br /&gt;
C. 化学反応&lt;br /&gt;
D. 電解反応&lt;/td&gt;
&lt;td&gt;&lt;button class="btn btn-sm btn-success"&gt;&lt;br /&gt;
正解を見る&lt;br /&gt;
&lt;/button&gt;&lt;/p&gt;
&lt;div id="answer7" style="display: none;"&gt;正解: B. 吸熱反応&lt;/div&gt;
&lt;/td&gt;
&lt;/tr&gt;
&lt;tr style="background-color: #dfffd6;"&gt;
&lt;td&gt;8. 氷と水が混在する時の温度は？&lt;/td&gt;
&lt;td&gt;A. -5℃&lt;br /&gt;
B. 0℃&lt;br /&gt;
C. 10℃&lt;br /&gt;
D. 100℃&lt;/td&gt;
&lt;td&gt;&lt;button class="btn btn-sm btn-success"&gt;&lt;br /&gt;
正解を見る&lt;br /&gt;
&lt;/button&gt;&lt;/p&gt;
&lt;div id="answer8" style="display: none;"&gt;正解: B. 0℃&lt;/div&gt;
&lt;/td&gt;
&lt;/tr&gt;
&lt;tr style="background-color: #ffffff;"&gt;
&lt;td&gt;9. 液体が気体になる現象は？&lt;/td&gt;
&lt;td&gt;A. 凝縮&lt;br /&gt;
B. 蒸発&lt;br /&gt;
C. 凝固&lt;br /&gt;
D. 融解&lt;/td&gt;
&lt;td&gt;&lt;button class="btn btn-sm btn-success"&gt;&lt;br /&gt;
正解を見る&lt;br /&gt;
&lt;/button&gt;&lt;/p&gt;
&lt;div id="answer9" style="display: none;"&gt;正解: B. 蒸発&lt;/div&gt;
&lt;/td&gt;
&lt;/tr&gt;
&lt;tr style="background-color: #dfffd6;"&gt;
&lt;td&gt;10. 湯気に含まれる物質は？&lt;/td&gt;
&lt;td&gt;A. 酸素&lt;br /&gt;
B. 二酸化炭素&lt;br /&gt;
C. 水の粒&lt;br /&gt;
D. 塩素&lt;/td&gt;
&lt;td&gt;&lt;button class="btn btn-sm btn-success"&gt;&lt;br /&gt;
正解を見る&lt;br /&gt;
&lt;/button&gt;&lt;/p&gt;
&lt;div id="answer10" style="display: none;"&gt;正解: C. 水の粒&lt;/div&gt;
&lt;/td&gt;
&lt;/tr&gt;
&lt;/tbody&gt;
&lt;/table&gt;
&lt;/div&gt;
&lt;p&gt;&lt;script&gt;
        // クリック時の表示切り替えは inline onclick で制御しています。
      &lt;/script&gt;&lt;/p&gt;
&lt;/div&gt;
&lt;/div&gt;
&lt;p&gt;&lt;!-- まとめセクション --&gt;&lt;/p&gt;
&lt;div class="card shadow-sm mb-4 border-0" style="background-color: #e8eaf6;"&gt;
&lt;div class="card-body"&gt;
&lt;h2 class="h5 mb-3"&gt;まとめ──「分子の動き」と「熱の出入り」で三態をイメージしよう&lt;/h2&gt;
&lt;ul class="mb-3"&gt;
&lt;li&gt;固体・液体・気体の違いは、&lt;strong&gt;分子の並び方と動き方&lt;/strong&gt;で考える。&lt;/li&gt;
&lt;li&gt;状態が変わるときには&lt;strong&gt;熱の出入り&lt;/strong&gt;があり、融解・凝固・蒸発・凝縮・昇華などの用語で表される。&lt;/li&gt;
&lt;li&gt;湯気は&lt;strong&gt;液体の水の粒&lt;/strong&gt;、水蒸気は&lt;strong&gt;目に見えない気体の水&lt;/strong&gt;という違いに注意。&lt;/li&gt;
&lt;li&gt;氷と水が同時にあるときは、温度が0℃で&lt;strong&gt;しばらく一定&lt;/strong&gt;になる。&lt;/li&gt;
&lt;li&gt;食塩が溶けるときの&lt;strong&gt;吸熱反応&lt;/strong&gt;は、アイスづくりなど身近な現象にも関係している。&lt;/li&gt;
&lt;/ul&gt;
&lt;p class="mb-0"&gt;三態と状態変化は、グラフ・文章・実験結果など、さまざまな形で入試問題に登場します。&lt;br /&gt;
このページの内容を土台にして、教科書や問題集の例題にも触れていきましょう。&lt;/p&gt;
&lt;/div&gt;
&lt;/div&gt;
&lt;p&gt;&lt;!-- 四角のCTA --&gt;&lt;/p&gt;
&lt;div class="mt-4 mb-5"&gt;
&lt;div class="p-4 p-md-4" style="border: 2px solid #1565c0; background-color: #e3f2fd; border-radius: 0;"&gt;
&lt;h2 class="h5 mb-3" style="margin: 0 0 0.75rem 0;"&gt;三態・状態変化を「言葉」と「グラフ」で説明できるようにしよう&lt;/h2&gt;
&lt;p class="mb-3" style="margin: 0 0 1rem 0;"&gt;固体・液体・気体の違いや、融解・蒸発・昇華・過冷却・吸熱反応などのキーワードは、&lt;br /&gt;
ただ覚えるだけでなく、&lt;strong&gt;自分の言葉で説明できるか&lt;/strong&gt;が合否を分けます。&lt;br /&gt;
このページのまとめ表・クイズを使って、&lt;strong&gt;友だちや家族に教えられるレベル&lt;/strong&gt;を目指しましょう。&lt;/p&gt;
&lt;ul class="mb-3" style="padding-left: 1.2rem; margin: 0 0 1rem 0;"&gt;
&lt;li&gt;ノートに「三態の図＋状態変化の矢印」を自分の言葉で書いてみる。&lt;/li&gt;
&lt;li&gt;湯気・水蒸気・氷水・寒剤など、身の回りの現象と結びつけて説明してみる。&lt;/li&gt;
&lt;li&gt;模試や過去問のグラフ問題で、&lt;strong&gt;どの部分がどの状態か&lt;/strong&gt;を読み取る練習をする。&lt;/li&gt;
&lt;/ul&gt;
&lt;div class="text-center"&gt;&lt;a class="btn btn-primary px-4 py-2" style="border-radius: 0;" href="#top"&gt;&lt;br /&gt;
ページの最初からもう一度復習する&lt;br /&gt;
&lt;/a&gt;&lt;/div&gt;
&lt;/div&gt;
&lt;/div&gt;
&lt;/div&gt;
```
</t>
  </si>
  <si>
    <t xml:space="preserve">以下のページは「スニペット整合性」（本文と title/meta/H1/冒頭文）が弱い可能性があります。
まず【本文】を確認し、想定読者・悩み・解決範囲を把握してください。
そのうえで、GSCの主要クエリ（表示回数上位）を根拠に、
「検索意図に対して、タイトル/メタ/H1/冒頭120字がズレている点」を特定し、
ズレを解消するための修正案（タイトル/メタ/H1/冒頭）を提示してください。
※本文の“大改修”は前提にしません（必要なら追記ブロックは最大1つまで）。
【URL】https://eigo-rewrite.com/column/stage1_lesson8-2/
【ページ分類】MC
【ページ分類の略語（このプロンプト内の定義）】
TP = トップページ（ホーム/サイトの入口）
SP = サービスページ（講座・コース・申込導線）
MC = メインコラム（コラム/解説/勉強法など集客記事）
SC = サブコラム（MCやSPを補強するための補助コラム※サイト定義に合わせて判断）
NW = ニュース/お知らせ（運用上は改善対象外として除外）
ST = 企業情報等のSEO対策を行わないこ固定ページ（運用上は改善対象外として除外）
- / 空欄 / 未分類 = 未分類（このスクリプトでは改善対象外として除外）
※未分類（空欄 / "-" / "未分類"）は作業対象に含めません。
【現状（スニペット要素）】
- タイトル：過去形の疑問文・否定文did｜作り方と答え方・原形に戻す｜中1英語
- メタ：過去形の否定文は didn’t＋原形、疑問文は Did＋主語＋原形。Yes, 主語＋did／No, 主語＋didn’t の答え方まで整理。疑問詞＋did、Whoが主語のときは did不要で Who＋過去形、work＝物が主語なら「動く」も例文・まとめ表・クイズで確認。
- H1：stage1_Lesson8-2 「didで聞かれたらどう答える？」が一気に分かる｜一般動詞の過去形・疑問文と否定文の作り方
- 冒頭120字：NEW TREASURE STAGE1 の文法事項・Lesson一覧の全体像は、 NEW TREASURE STAGE1｜中1英文法 総括＋Lesson一覧（全体像はこちら） で確認できます。 前回学んだ “ed” の付け方をもとに、そこか
【GSC主要クエリ（表示回数上位50件）】
- doの過去形｜表示359｜CTR 0.00%｜順位5.2
- do 過去形｜表示327｜CTR 0.00%｜順位4.7
- 過去形 疑問文｜表示310｜CTR 0.97%｜順位1.5
- 過去形の疑問文｜表示300｜CTR 0.00%｜順位1.4
- does 過去形｜表示288｜CTR 0.00%｜順位2.4
- did 意味 使い方｜表示247｜CTR 0.00%｜順位1.2
- 過去形 否定文｜表示194｜CTR 0.00%｜順位2.8
- did 過去形｜表示187｜CTR 0.53%｜順位4.7
- 過去形の否定文｜表示170｜CTR 0.00%｜順位2.1
- did 使い方｜表示162｜CTR 0.00%｜順位1.7
- do過去形｜表示154｜CTR 0.00%｜順位4.3
- 過去形疑問文｜表示154｜CTR 0.00%｜順位1.3
- 過去形否定文｜表示107｜CTR 0.00%｜順位2.8
- didとは 英語｜表示104｜CTR 0.00%｜順位2.6
- 英語 did｜表示95｜CTR 2.11%｜順位3.4
- 否定疑問文｜表示94｜CTR 0.00%｜順位1.0
- did 疑問文｜表示91｜CTR 0.00%｜順位3.1
- did 英語｜表示90｜CTR 0.00%｜順位6.6
- did使い方｜表示89｜CTR 0.00%｜順位1.1
- didで聞かれた時の答え方｜表示86｜CTR 0.00%｜順位1.4
- did｜表示80｜CTR 0.00%｜順位2.9
- did 例文｜表示79｜CTR 0.00%｜順位2.8
- do の過去形｜表示79｜CTR 0.00%｜順位4.5
- did 動詞の原形｜表示76｜CTR 1.32%｜順位1.0
- didの使い方｜表示75｜CTR 1.33%｜順位2.0
- 過去形 疑問文 例文｜表示75｜CTR 0.00%｜順位3.2
- did 意味｜表示74｜CTR 0.00%｜順位3.9
- doesの過去形｜表示68｜CTR 0.00%｜順位2.4
- didを使う時｜表示67｜CTR 0.00%｜順位4.0
- 英語did｜表示62｜CTR 0.00%｜順位3.4
- didはどういう時に使う｜表示61｜CTR 0.00%｜順位5.2
- did過去形｜表示61｜CTR 0.00%｜順位4.3
- didを使う 時 と 使わ ない 時｜表示60｜CTR 0.00%｜順位3.0
- does過去形｜表示57｜CTR 0.00%｜順位2.5
- doの過去形は｜表示53｜CTR 0.00%｜順位6.0
- 英語 過去形 疑問文｜表示52｜CTR 0.00%｜順位2.8
- didを使った文｜表示51｜CTR 0.00%｜順位3.0
- didn't 使い方｜表示50｜CTR 0.00%｜順位1.0
- don't 過去形｜表示50｜CTR 0.00%｜順位1.4
- didのあとは原型｜表示47｜CTR 0.00%｜順位8.8
- what did 答え方｜表示45｜CTR 0.00%｜順位5.4
- 英語 過去形｜表示45｜CTR 0.00%｜順位1.0
- did 答え方｜表示44｜CTR 2.27%｜順位2.6
- didの疑問文｜表示43｜CTR 0.00%｜順位1.6
- did英語｜表示42｜CTR 0.00%｜順位7.4
- does の過去形｜表示42｜CTR 0.00%｜順位4.7
- 過去形 否定文 例文｜表示38｜CTR 2.63%｜順位5.8
- did なんの過去形｜表示38｜CTR 0.00%｜順位3.5
- 一般動詞の過去形 疑問文｜表示38｜CTR 0.00%｜順位2.3
- 過去の疑問文｜表示38｜CTR 0.00%｜順位1.8
【参考：代表語（自動抽出）】do
【出力（必ずこの順）】
1) 本文の要約（想定読者・悩み・解決）
2) 検索意図の整理（主要クエリから2〜3パターン）
3) 不一致の指摘（タイトル/メタ/H1/冒頭のどこがズレているか）
4) 修正方針（“どの意図に寄せるか”を1つに決める）
5) 修正案（すべてコードブロック）
   - タイトル案3つ（全角35字前後＋56字以上の網羅型を1つ）
   - メタ案3つ（全角90字前後）
   - H1案2つ
   - 冒頭120字（2案：&lt;p&gt;で開始）
【禁則ワード（シート連動）】
以下の【禁則ワード】は、タイトル/メタ/導入文/見出し/本文のいずれにも原則使用しないでください。
言い換えが必要な場合は、自然な日本語に置換してください。
【禁則ワード】
- 崩れ
- 型
- 迷い
- 保留
- 固定
- 手順
- 立て直
- 最短
- 結論だけ
- 乱れ
- 三点確認
- 内部リンク
- 導線
- 設計
- 刺
- まず結論
- 整え
- 押し付けない案内
- 統一
- 次の一手
- 失点
- 確定
- サブコラム
- 30秒
- 1分
- CV
- 網羅
【本文】
```html
&lt;p&gt;&lt;iframe title="YouTube video player" src="https://www.youtube.com/embed/oHT-1eNcMck" width="560" height="315" frameborder="0" allowfullscreen="allowfullscreen"&gt;&lt;span data-mce-type="bookmark" style="display: inline-block; width: 0px; overflow: hidden; line-height: 0;" class="mce_SELRES_start"&gt;﻿&lt;/span&gt;&lt;span data-mce-type="bookmark" style="display: inline-block; width: 0px; overflow: hidden; line-height: 0;" class="mce_SELRES_start"&gt;﻿&lt;/span&gt;&lt;/iframe&gt;&lt;/p&gt;
&lt;p data-start="26" data-end="144"&gt;NEW TREASURE STAGE1 の文法事項・Lesson一覧の全体像は、&lt;strong&gt;&lt;a href="https://eigo-rewrite.com/column/hub_stage1/"&gt;NEW TREASURE STAGE1｜中1英文法 総括＋Lesson一覧（全体像はこちら）&lt;/a&gt;&lt;/strong&gt;で確認できます。&lt;br data-start="59" data-end="62" /&gt;前回学んだ “ed” の付け方をもとに、そこから &lt;strong data-start="87" data-end="106"&gt;否定文の作り方、疑問文の作り方&lt;/strong&gt;、さらに &lt;strong data-start="111" data-end="131" data-is-only-node=""&gt;疑問詞を使った疑問文とその答え方&lt;/strong&gt; について学んでいきます。&lt;/p&gt;
&lt;p data-start="146" data-end="166" data-is-last-node="" data-is-only-node=""&gt;ではまず、否定文から進めていきましょう。&lt;/p&gt;
&lt;p&gt;&lt;img decoding="async" fetchpriority="high" class="alignnone wp-image-494" src="https://eigo-rewrite.com/wp-content/uploads/2023/06/スライド用-9-300x169.jpg" alt="" width="769" height="433" srcset="https://eigo-rewrite.com/wp-content/uploads/2023/06/スライド用-9-300x169.jpg 300w, https://eigo-rewrite.com/wp-content/uploads/2023/06/スライド用-9-1024x576.jpg 1024w, https://eigo-rewrite.com/wp-content/uploads/2023/06/スライド用-9-768x432.jpg 768w, https://eigo-rewrite.com/wp-content/uploads/2023/06/スライド用-9-320x180.jpg 320w, https://eigo-rewrite.com/wp-content/uploads/2023/06/スライド用-9.jpg 1280w" sizes="(max-width: 769px) 100vw, 769px" /&gt;&lt;/p&gt;
&lt;p&gt;こちらのように、現在系では”don’t”とか”doesn’t”という形を取っていたんですが、&lt;br /&gt;
過去形を使う時には”do”とか”does”そのものを過去形にして、この”did”といったものを使います。&lt;br /&gt;
もちろん”don’t”とか”doesn’t”と同じように、元々は”did not”という形でした。&lt;br /&gt;
&lt;span style="color: #0000ff;"&gt;会話では一般に”didn’t”という短縮系を使う事が多いですから、こちらの形に慣れていきましょう。&lt;/span&gt;&lt;br /&gt;
こちらで”I didn’t use my smartphone”「私はスマホを使いませんでした」&lt;br /&gt;
”last night”という文があります。&lt;br /&gt;
こちらも前回と同様に過去を表わす語句と一緒に使っています。&lt;/p&gt;
&lt;p&gt;そして次です。こちらはちょっと気を付けて頂きたい例文なので取り出してみました。&lt;/p&gt;
&lt;p&gt;&lt;img decoding="async" class="alignnone wp-image-495" src="https://eigo-rewrite.com/wp-content/uploads/2023/06/IMG_0739-300x37.jpg" alt="" width="730" height="90" srcset="https://eigo-rewrite.com/wp-content/uploads/2023/06/IMG_0739-300x37.jpg 300w, https://eigo-rewrite.com/wp-content/uploads/2023/06/IMG_0739-1024x126.jpg 1024w, https://eigo-rewrite.com/wp-content/uploads/2023/06/IMG_0739-768x95.jpg 768w, https://eigo-rewrite.com/wp-content/uploads/2023/06/IMG_0739.jpg 1200w" sizes="(max-width: 730px) 100vw, 730px" /&gt;&lt;/p&gt;
&lt;p&gt;”did not”「何々しませんでした」と言っている事は一つ目の例文と全く同じなんですが&lt;br /&gt;
”work”という単語があります。&lt;br /&gt;
一般的には「働く」とか「仕事をする」「作業をする」といった意味になっていますが、&lt;br /&gt;
こちらは&lt;strong&gt;主語が「人間」ではなくて「もの」になっています。&lt;/strong&gt;&lt;br /&gt;
&lt;span style="color: #ff0000;"&gt;&lt;span style="color: #000000;"&gt;「もの」が主語の時に”work”という単語を使うと、&lt;br /&gt;
これは&lt;/span&gt;「働く」ではなくて「動く」とか「機能する」「作用する」といった意味になります。&lt;/span&gt;&lt;br /&gt;
したがいまして、こちらの文は「私のスマホは昨日働きませんでした。」ではなくて、&lt;br /&gt;
「私のスマホは昨日動きませんでした。」というような意味になっています。&lt;br /&gt;
こちらの”yesterday”という単語、こちらももちろん過去を表わす単語になっています。&lt;br /&gt;
ちょっと長めでスペルも少しややこしくなっていますから、こちらはしっかりと書いて練習をしていきましょう。&lt;/p&gt;
&lt;p&gt;&lt;img decoding="async" loading="lazy" class="alignnone wp-image-496" style="font-size: 1rem;" src="https://eigo-rewrite.com/wp-content/uploads/2023/06/IMG_0739-1-300x52.jpg" alt="" width="790" height="137" srcset="https://eigo-rewrite.com/wp-content/uploads/2023/06/IMG_0739-1-300x52.jpg 300w, https://eigo-rewrite.com/wp-content/uploads/2023/06/IMG_0739-1-1024x177.jpg 1024w, https://eigo-rewrite.com/wp-content/uploads/2023/06/IMG_0739-1-768x133.jpg 768w, https://eigo-rewrite.com/wp-content/uploads/2023/06/IMG_0739-1.jpg 1200w" sizes="(max-width: 790px) 100vw, 790px" /&gt;&lt;/p&gt;
&lt;p&gt;次に疑問文について見ていきます。&lt;br /&gt;
現在形で”do”とか”does”を前に出したのと同じように、過去ですと”did”を前に出していきます。&lt;br /&gt;
そうすると”did Jane call you back” となります。&lt;br /&gt;
”call back”は「電話を掛け直す」です。&lt;br /&gt;
「ジェーンはあなたに電話かけ直しましたか？」という文になっていて、”do”や”does”と同様に、&lt;br /&gt;
&lt;span style="color: #ff0000;"&gt;答える際も”did”で聞かれたら”did”で答えます。&lt;/span&gt;&lt;br /&gt;
なので、「ジェーン」さんは女性ですから、”Yes, she did.”、 ”No”であればこちらも”did”で答えるので、”No, she didn’t”という形になってきます。&lt;/p&gt;
&lt;p&gt;ここまで見てきたように、現在形の”do”とか ”does”がきちんと使えていれば、&lt;br /&gt;
過去形になったらそこが”did”になっただけという事が分かると思います。&lt;br /&gt;
ポイントとしましては、”did”が前に出てきた時に動詞が&lt;span style="color: #ff00ff;"&gt;”ed”ではなくて原形に戻っている所です。&lt;/span&gt;&lt;br /&gt;
ここだけ気を付ければ大丈夫かと思います。&lt;br /&gt;
こちらも三単元、”does”を使った際に&lt;span style="color: #000000;"&gt;”does”が前に出てきたら動詞が原形になるといったルールと全く同じになっています。&lt;/span&gt;&lt;br /&gt;
&lt;strong&gt;”did”が出てきたら動詞が原形になるという所だけ注意しておきましょう。&lt;/strong&gt;&lt;/p&gt;
&lt;p&gt;それでは後半、疑問詞を使った疑問文について見ていきます。&lt;br /&gt;
基本的には”do”や”does”、現在形の時と全く同じ作業になります。&lt;br /&gt;
ですが、一部に気を付けなければならない点もあります。&lt;br /&gt;
なので、そちらを見ていきましょう。&lt;/p&gt;
&lt;p&gt;&lt;img decoding="async" loading="lazy" class="alignnone wp-image-497" src="https://eigo-rewrite.com/wp-content/uploads/2023/06/スライド用2-4-300x169.jpg" alt="" width="783" height="441" srcset="https://eigo-rewrite.com/wp-content/uploads/2023/06/スライド用2-4-300x169.jpg 300w, https://eigo-rewrite.com/wp-content/uploads/2023/06/スライド用2-4-1024x576.jpg 1024w, https://eigo-rewrite.com/wp-content/uploads/2023/06/スライド用2-4-768x432.jpg 768w, https://eigo-rewrite.com/wp-content/uploads/2023/06/スライド用2-4-320x180.jpg 320w, https://eigo-rewrite.com/wp-content/uploads/2023/06/スライド用2-4.jpg 1280w" sizes="(max-width: 783px) 100vw, 783px" /&gt;&lt;/p&gt;
&lt;p&gt;基本的には疑問詞を一番前に出してそのあとで疑問文です。&lt;br /&gt;
こちらであれば”When”「いつ」という疑問詞を前に出してきて、あとは”did Mike visit Jane?”&lt;br /&gt;
「マイクはジェーンを訪れましたか？」「訪ねましたか？」といった文になっています。&lt;br /&gt;
先ほどと同様に過去の話ですから”did”を前に出してきて動詞は原形に戻しておきましょう。&lt;br /&gt;
このように”Yes” ”No”で答えられない疑問文に関しては今までと同様に最初に主語を置いて次に動詞という形で答えます。&lt;br /&gt;
なので、疑問詞で聞かれたので&lt;span style="color: #ff0000;"&gt;”Yes” ”No”は使わずに「誰々が何々しました」という語順で書いておきましょう。&lt;/span&gt;&lt;br /&gt;
そしてこちらは引き続き過去を表わす語句として”last week、「この前の週」なので「先週」という形になっています。&lt;br /&gt;
疑問詞の疑問文に関しては基本的にこちらと同じような形です。&lt;br /&gt;
「どこで」という意味であれば”Where did Mike visit”という形になりますし、&lt;br /&gt;
「どのように」であれば”How”を文頭に出してくるといった形になります。&lt;br /&gt;
一番注意しなければいけないのはこちらです。&lt;/p&gt;
&lt;p&gt;&lt;img decoding="async" loading="lazy" class="alignnone wp-image-498" src="https://eigo-rewrite.com/wp-content/uploads/2023/06/IMG_0740-300x52.jpg" alt="" width="825" height="143" srcset="https://eigo-rewrite.com/wp-content/uploads/2023/06/IMG_0740-300x52.jpg 300w, https://eigo-rewrite.com/wp-content/uploads/2023/06/IMG_0740-1024x177.jpg 1024w, https://eigo-rewrite.com/wp-content/uploads/2023/06/IMG_0740-768x133.jpg 768w, https://eigo-rewrite.com/wp-content/uploads/2023/06/IMG_0740.jpg 1200w" sizes="(max-width: 825px) 100vw, 825px" /&gt;&lt;/p&gt;
&lt;p&gt;&lt;strong&gt;「誰が何々しましたか？」&lt;/strong&gt;です。&lt;br /&gt;
こちらも進行形や現在形で学んだのと同様に、「誰が何々しましたか？」といった時は&lt;strong&gt;”Who”&lt;/strong&gt;のあとにそのまま動詞を置く事によって疑問文を作る事が出来ました。&lt;br /&gt;
ですので、”Who did clean”とかって書く必要はなくて、そのまま”Who”、&lt;br /&gt;
「誰が」”cleaned”「掃除しましたか」という事で、そのまま動詞の過去形をもってきます。&lt;br /&gt;
そうするとこちらの文は、「誰がリビングを掃除したんですか？」という形になっていて、&lt;span style="color: #0000ff;"&gt;答え方も必ず主語+動詞で揃える必要があります。&lt;/span&gt;&lt;br /&gt;
ですから、「誰が掃除したんですか？」と聞かれたので、「マイクが掃除しました。」となります。&lt;br /&gt;
ここでは”clean”という動詞が出てきていますが、この動詞が繰り返されるのを防ぐ為に&lt;br /&gt;
”Mike cleaned”と書くのではなくて”Mike did”といった形で”clean”代わりに”do”、&lt;span style="color: #ff0000;"&gt;その過去形の”did”といった単語を使っています。&lt;/span&gt;&lt;br /&gt;
こちらも基本的には現在形、現在進行形の文が作れている人であればいずれにしても&lt;br /&gt;
その”did”とか”ed”の所、これが”does”とか”s”の代わりになっているんだな、という所が分かればそこまで難しい単元ではないかと思います。&lt;br /&gt;
特に疑問詞に関しては、英作文ですとか文の形を変えるという問題で頻出となりますので、こちらを問題集でよく練習しておきましょう。&lt;br /&gt;
それではセクション2に関しては以上となります。&lt;/p&gt;
&lt;style&gt;
  table {&lt;br /&gt;    width: 100%;&lt;br /&gt;    border-collapse: collapse;&lt;br /&gt;  }&lt;br /&gt;  th, td {&lt;br /&gt;    padding: 10px;&lt;br /&gt;    border: 1px solid #ddd;&lt;br /&gt;    color: #000000;&lt;br /&gt;    vertical-align: top;&lt;br /&gt;  }&lt;br /&gt;  .answer {&lt;br /&gt;    display: none;&lt;br /&gt;    font-weight: bold;&lt;br /&gt;    margin-left: 5px;&lt;br /&gt;  }&lt;br /&gt;  .show-answer {&lt;br /&gt;    cursor: pointer;&lt;br /&gt;    color: #ffffff;&lt;br /&gt;    background-color: #ff6600;&lt;br /&gt;    border: none;&lt;br /&gt;    padding: 4px 8px;&lt;br /&gt;    border-radius: 4px;&lt;br /&gt;    font-size: 12px;&lt;br /&gt;    margin-left: 5px;&lt;br /&gt;  }&lt;br /&gt;&lt;/style&gt;
&lt;p&gt;&lt;script&gt;
  function showAnswer(ansId, btnId) {
    var ans = document.getElementById(ansId);
    var btn = document.getElementById(btnId);
    if (ans &amp;&amp; btn) {
      ans.style.display = 'inline';
      btn.style.display = 'none';
    }
  }
&lt;/script&gt;&lt;/p&gt;
&lt;h2&gt;【まとめ】Lesson8 セクション2：過去形の否定文・疑問文・疑問詞&lt;/h2&gt;
&lt;table&gt;
&lt;tbody&gt;
&lt;tr style="background-color: #dd8500; color: #ffffff;"&gt;
&lt;th&gt;ポイント&lt;/th&gt;
&lt;th&gt;説明&lt;/th&gt;
&lt;/tr&gt;
&lt;tr style="background-color: #f0b464;"&gt;
&lt;td&gt;過去の否定文&lt;/td&gt;
&lt;td&gt;
&lt;ul&gt;
&lt;li&gt;現在形：don’t / doesn’t + 動詞の原形&lt;/li&gt;
&lt;li&gt;過去形：&lt;strong&gt;did not（didn’t）+ 動詞の原形&lt;/strong&gt;&lt;/li&gt;
&lt;li&gt;例：I didn’t use my smartphone last night.&lt;/li&gt;
&lt;li&gt;「did」が過去を表すので、動詞には &lt;strong&gt;-ed をつけず原形&lt;/strong&gt;を使う。&lt;/li&gt;
&lt;/ul&gt;
&lt;/td&gt;
&lt;/tr&gt;
&lt;tr style="background-color: #ffffff;"&gt;
&lt;td&gt;work の意味の変化&lt;/td&gt;
&lt;td&gt;
&lt;ul&gt;
&lt;li&gt;主語が人：work ＝「働く・仕事をする」。&lt;/li&gt;
&lt;li&gt;主語が物：work ＝「&lt;strong&gt;動く・機能する・作動する&lt;/strong&gt;」。&lt;/li&gt;
&lt;li&gt;例：My smartphone didn’t work yesterday.&lt;br /&gt;
→「（スマホが）昨日動かなかった／故障していた。」&lt;/li&gt;
&lt;/ul&gt;
&lt;/td&gt;
&lt;/tr&gt;
&lt;tr style="background-color: #f0b464;"&gt;
&lt;td&gt;過去の疑問文&lt;/td&gt;
&lt;td&gt;
&lt;ul&gt;
&lt;li&gt;形：&lt;strong&gt;Did + 主語 + 動詞の原形 … ?&lt;/strong&gt;&lt;/li&gt;
&lt;li&gt;例：Did Jane call you back?&lt;br /&gt;
「ジェーンは電話をかけ直しましたか。」&lt;/li&gt;
&lt;li&gt;&lt;strong&gt;did が前に出たら、動詞は必ず原形&lt;/strong&gt;に戻す。&lt;/li&gt;
&lt;/ul&gt;
&lt;/td&gt;
&lt;/tr&gt;
&lt;tr style="background-color: #ffffff;"&gt;
&lt;td&gt;過去の疑問文への答え方&lt;/td&gt;
&lt;td&gt;
&lt;ul&gt;
&lt;li&gt;Did で聞かれたら、&lt;strong&gt;did / didn’t で答える&lt;/strong&gt;。&lt;/li&gt;
&lt;li&gt;Yes, 主語 + did. / No, 主語 + didn’t.&lt;/li&gt;
&lt;li&gt;例：Yes, she did. ／ No, she didn’t.&lt;/li&gt;
&lt;/ul&gt;
&lt;/td&gt;
&lt;/tr&gt;
&lt;tr style="background-color: #f0b464;"&gt;
&lt;td&gt;疑問詞＋過去の疑問文&lt;/td&gt;
&lt;td&gt;
&lt;ul&gt;
&lt;li&gt;形：&lt;strong&gt;疑問詞 + did + 主語 + 動詞の原形 … ?&lt;/strong&gt;&lt;/li&gt;
&lt;li&gt;例：When did Mike visit Jane?&lt;br /&gt;
「マイクはいつジェーンを訪ねましたか。」&lt;/li&gt;
&lt;li&gt;疑問詞で聞かれたら、&lt;strong&gt;Yes / No では答えず&lt;/strong&gt;、&lt;br /&gt;
「主語＋動詞（過去形）」の文で答える。&lt;/li&gt;
&lt;/ul&gt;
&lt;/td&gt;
&lt;/tr&gt;
&lt;tr style="background-color: #ffffff;"&gt;
&lt;td&gt;「Who ～?」の特別ルール&lt;/td&gt;
&lt;td&gt;
&lt;ul&gt;
&lt;li&gt;「誰が～しましたか？」は、&lt;strong&gt;Who + 動詞の過去形 … ?&lt;/strong&gt;&lt;/li&gt;
&lt;li&gt;Who のあとに did は置かない。&lt;br /&gt;
例：Who cleaned the living room?&lt;br /&gt;
（× Who did clean the living room?）&lt;/li&gt;
&lt;li&gt;Who が主語の役割をするので、そのまま過去形の動詞を続ける。&lt;/li&gt;
&lt;/ul&gt;
&lt;/td&gt;
&lt;/tr&gt;
&lt;tr style="background-color: #f0b464;"&gt;
&lt;td&gt;「Who ～？」への答え方&lt;/td&gt;
&lt;td&gt;
&lt;ul&gt;
&lt;li&gt;必ず &lt;strong&gt;主語＋動詞（過去形）&lt;/strong&gt; で揃える。&lt;/li&gt;
&lt;li&gt;例：Who cleaned the living room?&lt;br /&gt;
→ Mike did.（= Mike cleaned the living room.）&lt;/li&gt;
&lt;li&gt;did は直前の動詞（cleaned）の &lt;strong&gt;代わり&lt;/strong&gt;をしているだけ。&lt;/li&gt;
&lt;/ul&gt;
&lt;/td&gt;
&lt;/tr&gt;
&lt;tr style="background-color: #ffffff;"&gt;
&lt;td&gt;現在形との対応関係&lt;/td&gt;
&lt;td&gt;
&lt;ul&gt;
&lt;li&gt;現在形：do / does, 三単現の -s&lt;/li&gt;
&lt;li&gt;過去形：&lt;strong&gt;did / -ed&lt;/strong&gt; が役割を引き継いでいる。&lt;/li&gt;
&lt;li&gt;「does が前に出たら動詞が原形」&lt;br /&gt;
→「did が前に出たら動詞が原形」と同じ発想で整理できる。&lt;/li&gt;
&lt;/ul&gt;
&lt;/td&gt;
&lt;/tr&gt;
&lt;/tbody&gt;
&lt;/table&gt;
&lt;h2&gt;【クイズ】一般動詞の過去の否定文・疑問文・疑問詞（10問）&lt;/h2&gt;
&lt;table&gt;
&lt;tbody&gt;
&lt;tr style="background-color: #dd8500; color: #ffffff;"&gt;
&lt;th&gt;問題&lt;/th&gt;
&lt;th&gt;選択肢（A～D）&lt;/th&gt;
&lt;th&gt;答え&lt;/th&gt;
&lt;/tr&gt;
&lt;tr style="background-color: #f0b464;"&gt;
&lt;td&gt;1. 一般動詞の「過去の否定文」を作るときに使う形として正しいのはどれ？&lt;/td&gt;
&lt;td&gt;A. don’t + 動詞の原形&lt;br /&gt;
B. doesn’t + 動詞の原形&lt;br /&gt;
C. didn’t + 動詞の原形&lt;br /&gt;
D. wasn’t + 動詞の原形&lt;/td&gt;
&lt;td&gt;&lt;span id="ans1" class="answer"&gt;正解：C&lt;/span&gt;&lt;br /&gt;
&lt;button id="btn1" class="show-answer"&gt;正解を見る&lt;/button&gt;&lt;/td&gt;
&lt;/tr&gt;
&lt;tr style="background-color: #ffffff;"&gt;
&lt;td&gt;2. 「私は昨日スマホを使いませんでした。」の英語として正しいのはどれ？&lt;/td&gt;
&lt;td&gt;A. I didn’t used my smartphone yesterday.&lt;br /&gt;
B. I didn’t use my smartphone yesterday.&lt;br /&gt;
C. I don’t use my smartphone yesterday.&lt;br /&gt;
D. I wasn’t use my smartphone yesterday.&lt;/td&gt;
&lt;td&gt;&lt;span id="ans2" class="answer"&gt;正解：B（did の後ろは use の原形）&lt;/span&gt;&lt;br /&gt;
&lt;button id="btn2" class="show-answer"&gt;正解を見る&lt;/button&gt;&lt;/td&gt;
&lt;/tr&gt;
&lt;tr style="background-color: #f0b464;"&gt;
&lt;td&gt;3. 「My smartphone didn’t work yesterday.」の意味として最も近いものは？&lt;/td&gt;
&lt;td&gt;A. スマホは昨日働かなかった。&lt;br /&gt;
B. スマホは昨日動かなかった。&lt;br /&gt;
C. スマホは昨日勉強しなかった。&lt;br /&gt;
D. スマホは昨日遅くまで仕事をした。&lt;/td&gt;
&lt;td&gt;&lt;span id="ans3" class="answer"&gt;正解：B（ものが主語のとき work＝動く・作動する）&lt;/span&gt;&lt;br /&gt;
&lt;button id="btn3" class="show-answer"&gt;正解を見る&lt;/button&gt;&lt;/td&gt;
&lt;/tr&gt;
&lt;tr style="background-color: #ffffff;"&gt;
&lt;td&gt;4. 一般動詞の「過去の疑問文」の基本形として正しいのはどれ？&lt;/td&gt;
&lt;td&gt;A. Did + 主語 + 動詞の原形 … ?&lt;br /&gt;
B. Did + 主語 + 動詞の過去形 … ?&lt;br /&gt;
C. Do + 主語 + 動詞の原形 … ?&lt;br /&gt;
D. Does + 主語 + 動詞の原形 … ?&lt;/td&gt;
&lt;td&gt;&lt;span id="ans4" class="answer"&gt;正解：A&lt;/span&gt;&lt;br /&gt;
&lt;button id="btn4" class="show-answer"&gt;正解を見る&lt;/button&gt;&lt;/td&gt;
&lt;/tr&gt;
&lt;tr style="background-color: #f0b464;"&gt;
&lt;td&gt;5. 「ジェーンはあなたに電話をかけ直しましたか。」の英語として正しいのはどれ？&lt;/td&gt;
&lt;td&gt;A. Did Jane called you back?&lt;br /&gt;
B. Did Jane call you back?&lt;br /&gt;
C. Does Jane call you back?&lt;br /&gt;
D. Jane did call you back?&lt;/td&gt;
&lt;td&gt;&lt;span id="ans5" class="answer"&gt;正解：B（did の後ろは call の原形）&lt;/span&gt;&lt;br /&gt;
&lt;button id="btn5" class="show-answer"&gt;正解を見る&lt;/button&gt;&lt;/td&gt;
&lt;/tr&gt;
&lt;tr style="background-color: #ffffff;"&gt;
&lt;td&gt;6. 「When did Mike visit Jane?」と聞かれたときの答え方として不適切なのはどれ？&lt;/td&gt;
&lt;td&gt;A. He visited her last week.&lt;br /&gt;
B. Mike visited Jane yesterday.&lt;br /&gt;
C. Yes, he did.&lt;br /&gt;
D. He visited her last night.&lt;/td&gt;
&lt;td&gt;&lt;span id="ans6" class="answer"&gt;正解：C（When で聞かれたので Yes / No では答えない）&lt;/span&gt;&lt;br /&gt;
&lt;button id="btn6" class="show-answer"&gt;正解を見る&lt;/button&gt;&lt;/td&gt;
&lt;/tr&gt;
&lt;tr style="background-color: #f0b464;"&gt;
&lt;td&gt;7. 「誰がリビングを掃除しましたか。」の英語として正しいものはどれ？&lt;/td&gt;
&lt;td&gt;A. Who did clean the living room?&lt;br /&gt;
B. Who cleaned the living room?&lt;br /&gt;
C. Who did cleaned the living room?&lt;br /&gt;
D. Who does clean the living room?&lt;/td&gt;
&lt;td&gt;&lt;span id="ans7" class="answer"&gt;正解：B（Who のあとにそのまま cleaned を置く）&lt;/span&gt;&lt;br /&gt;
&lt;button id="btn7" class="show-answer"&gt;正解を見る&lt;/button&gt;&lt;/td&gt;
&lt;/tr&gt;
&lt;tr style="background-color: #ffffff;"&gt;
&lt;td&gt;8. 「Who cleaned the living room?」に対する答えとして最も適切なのはどれ？&lt;/td&gt;
&lt;td&gt;A. Mike cleaned.&lt;br /&gt;
B. Mike did.&lt;br /&gt;
C. He Mike did.&lt;br /&gt;
D. Yes, Mike did.&lt;/td&gt;
&lt;td&gt;&lt;span id="ans8" class="answer"&gt;正解：B（did が cleaned の代わりをしている）&lt;/span&gt;&lt;br /&gt;
&lt;button id="btn8" class="show-answer"&gt;正解を見る&lt;/button&gt;&lt;/td&gt;
&lt;/tr&gt;
&lt;tr style="background-color: #f0b464;"&gt;
&lt;td&gt;9. 疑問詞を使った疑問文について正しい説明はどれ？&lt;/td&gt;
&lt;td&gt;A. 必ず Yes / No で答える。&lt;br /&gt;
B. 疑問詞のあとにいきなり主語を置き、助動詞は使わない。&lt;br /&gt;
C. 疑問詞のあとに did＋主語＋動詞の原形を置く（Who が主語のとき以外）。&lt;br /&gt;
D. 疑問詞のあとには常に be動詞しか置けない。&lt;/td&gt;
&lt;td&gt;&lt;span id="ans9" class="answer"&gt;正解：C&lt;/span&gt;&lt;br /&gt;
&lt;button id="btn9" class="show-answer"&gt;正解を見る&lt;/button&gt;&lt;/td&gt;
&lt;/tr&gt;
&lt;tr style="background-color: #ffffff;"&gt;
&lt;td&gt;10. 「did が前に出てきたときの動詞の形」について正しい説明はどれ？&lt;/td&gt;
&lt;td&gt;A. 動詞は必ず過去形のままにする。&lt;br /&gt;
B. 動詞は必ず -ing 形にする。&lt;br /&gt;
C. 動詞は必ず原形に戻す。&lt;br /&gt;
D. 動詞の形は何でもよい。&lt;/td&gt;
&lt;td&gt;&lt;span id="ans10" class="answer"&gt;正解：C（did が出てきたら動詞は原形）&lt;/span&gt;&lt;br /&gt;
&lt;button id="btn10" class="show-answer"&gt;正解を見る&lt;/button&gt;&lt;/td&gt;
&lt;/tr&gt;
&lt;/tbody&gt;
&lt;/table&gt;
&lt;p&gt;&lt;!-- 大学受験英作文講座 --&gt;&lt;/p&gt;
&lt;div style="border: 2px solid #ff6600; background-color: #fff0e0; padding: 10px; display: flex; align-items: center; justify-content: center;"&gt;
&lt;p&gt;&lt;img decoding="async" style="max-width: 100px; height: auto; margin-right: 10px;" src="https://eigo-rewrite.com/wp-content/uploads/2020/06/logo_tate-1.png" alt="Re-Writeのロゴ" /&gt;&lt;/p&gt;
&lt;div&gt;
&lt;p style="margin: 5px 0;"&gt;【大学受験英作文講座】：和文英訳・自由英作文を段階的に練習し、伝わる英作文の構築力を育成します。&lt;/p&gt;
&lt;p&gt;&lt;a style="background-color: #ff6600; color: white; padding: 5px 10px; text-align: center; text-decoration: none; display: inline-block; font-size: 14px;" href="https://eigo-rewrite.com/kobetsueisakubun/"&gt;詳細を見る&lt;/a&gt;&lt;/p&gt;
&lt;/div&gt;
&lt;/div&gt;
```
</t>
  </si>
  <si>
    <t xml:space="preserve">以下のページは「スニペット整合性」（本文と title/meta/H1/冒頭文）が弱い可能性があります。
まず【本文】を確認し、想定読者・悩み・解決範囲を把握してください。
そのうえで、GSCの主要クエリ（表示回数上位）を根拠に、
「検索意図に対して、タイトル/メタ/H1/冒頭120字がズレている点」を特定し、
ズレを解消するための修正案（タイトル/メタ/H1/冒頭）を提示してください。
※本文の“大改修”は前提にしません（必要なら追記ブロックは最大1つまで）。
【URL】https://eng-support.com/column/eigonokiso1/
【ページ分類】MC
【ページ分類の略語（このプロンプト内の定義）】
TP = トップページ（ホーム/サイトの入口）
SP = サービスページ（講座・コース・申込導線）
MC = メインコラム（コラム/解説/勉強法など集客記事）
SC = サブコラム（MCやSPを補強するための補助コラム※サイト定義に合わせて判断）
NW = ニュース/お知らせ（運用上は改善対象外として除外）
ST = 企業情報等のSEO対策を行わないこ固定ページ（運用上は改善対象外として除外）
- / 空欄 / 未分類 = 未分類（このスクリプトでは改善対象外として除外）
※未分類（空欄 / "-" / "未分類"）は作業対象に含めません。
【現状（スニペット要素）】
- タイトル：英語の形容詞と副詞の違いと見分け方｜修飾先で判定する基本
- メタ：形容詞は名詞、副詞は名詞以外を修飾。修飾先→-ly→文の働きで判定し、good/well・get well・weekly・fast/earlyと入試例題まで整理。
- H1：英語の形容詞と副詞の違いと見分け方｜訳し方まで一気に整理【中学生・高校生向け】
- 冒頭120字：すぐ確認：形容詞と副詞の違いは「修飾先」で決まる（1分） 結論： 形容詞は 名詞 にかかる／副詞は 名詞以外（動詞・形容詞・副詞・文全体） にかかる。迷ったら、まず 何を修飾しているか を先に決めます。 つまずき（検索意図） 正解の考え方 
【GSC主要クエリ（表示回数上位50件）】
- 副詞とは｜表示1517｜CTR 0.00%｜順位2.3
- 副詞 形容詞 違い｜表示1275｜CTR 0.16%｜順位4.0
- 形容詞 副詞 違い｜表示1056｜CTR 0.19%｜順位3.2
- 形容詞と副詞の違い｜表示1049｜CTR 0.38%｜順位2.8
- 副詞と形容詞の違い｜表示867｜CTR 0.23%｜順位2.8
- 形容詞とは｜表示701｜CTR 0.00%｜順位3.6
- 英語 副詞 形容詞 違い｜表示563｜CTR 0.53%｜順位3.1
- 英語 形容詞 副詞 見分け方｜表示445｜CTR 2.02%｜順位1.6
- 副詞 見分け方｜表示319｜CTR 0.00%｜順位7.3
- 副詞とは 英語｜表示286｜CTR 0.35%｜順位2.0
- 形容詞 副詞｜表示256｜CTR 0.00%｜順位3.8
- 副詞 形容詞｜表示242｜CTR 0.41%｜順位4.3
- 英語 形容詞｜表示233｜CTR 0.00%｜順位9.7
- 形容詞は何を修飾する｜表示192｜CTR 0.00%｜順位7.8
- 副詞見分け方｜表示181｜CTR 0.00%｜順位6.9
- 形容詞と副詞の見分け方｜表示170｜CTR 0.59%｜順位1.9
- 英語 形容詞 副詞｜表示155｜CTR 0.00%｜順位3.6
- 形容詞 何を修飾｜表示150｜CTR 0.00%｜順位6.6
- 形容詞副詞違い｜表示149｜CTR 0.67%｜順位2.6
- 形容詞 見分け方｜表示145｜CTR 0.00%｜順位10.2
- 形容詞 副詞 違い 英語｜表示142｜CTR 0.00%｜順位2.0
- 副詞の見分け方｜表示132｜CTR 0.00%｜順位7.3
- 形容詞 副詞 英語｜表示128｜CTR 3.13%｜順位3.5
- 副詞 形容詞 見分け方｜表示126｜CTR 1.59%｜順位1.9
- 副詞と形容詞の違い 英語｜表示117｜CTR 0.85%｜順位2.6
- 形容詞 副詞 見分け方｜表示117｜CTR 0.00%｜順位2.6
- 形容詞とは 英語｜表示114｜CTR 0.00%｜順位9.1
- 形容詞見分け方｜表示108｜CTR 0.00%｜順位10.7
- 副詞と形容詞の見分け方｜表示103｜CTR 0.97%｜順位1.9
- 形容詞と副詞の違い 英語｜表示101｜CTR 0.00%｜順位2.5
- 形容詞と副詞｜表示100｜CTR 0.00%｜順位2.9
- 英語 副詞と形容詞の違い｜表示95｜CTR 0.00%｜順位3.2
- 形容詞と 副詞 英語｜表示93｜CTR 0.00%｜順位2.4
- 英語 形容詞と副詞の違い｜表示92｜CTR 0.00%｜順位3.4
- 英語 副詞 形容詞｜表示91｜CTR 1.10%｜順位4.6
- 英語 形容詞 副詞 違い｜表示84｜CTR 1.19%｜順位2.0
- 副詞 形容詞 英語｜表示84｜CTR 0.00%｜順位3.9
- 副詞と形容詞｜表示83｜CTR 0.00%｜順位2.9
- 副詞形容詞違い｜表示81｜CTR 0.00%｜順位3.3
- 形容詞 英語｜表示78｜CTR 0.00%｜順位9.4
- 英語形容詞｜表示75｜CTR 0.00%｜順位9.7
- 英語 形容詞 見分け方｜表示72｜CTR 0.00%｜順位8.8
- 英語形容詞と副詞の違い｜表示68｜CTR 1.47%｜順位2.6
- 形容詞と副詞 英語｜表示67｜CTR 1.49%｜順位3.3
- 英語 副詞 見分け方｜表示66｜CTR 0.00%｜順位6.6
- 形容詞副詞｜表示61｜CTR 0.00%｜順位3.2
- 名詞 形容詞 副詞｜表示59｜CTR 1.69%｜順位2.6
- 形容詞 副詞 見分け方 ly｜表示57｜CTR 0.00%｜順位9.8
- 英語 副詞とは｜表示56｜CTR 0.00%｜順位3.8
- 英語副詞と形容詞の違い｜表示53｜CTR 1.89%｜順位3.6
【参考：代表語（自動抽出）】副詞とは
【出力（必ずこの順）】
1) 本文の要約（想定読者・悩み・解決）
2) 検索意図の整理（主要クエリから2〜3パターン）
3) 不一致の指摘（タイトル/メタ/H1/冒頭のどこがズレているか）
4) 修正方針（“どの意図に寄せるか”を1つに決める）
5) 修正案（すべてコードブロック）
   - タイトル案3つ（全角35字前後＋56字以上の網羅型を1つ）
   - メタ案3つ（全角90字前後）
   - H1案2つ
   - 冒頭120字（2案：&lt;p&gt;で開始）
【禁則ワード（シート連動）】
以下の【禁則ワード】は、タイトル/メタ/導入文/見出し/本文のいずれにも原則使用しないでください。
言い換えが必要な場合は、自然な日本語に置換してください。
【禁則ワード】
- 崩れ
- 型
- 迷い
- 保留
- 固定
- 手順
- 立て直
- 最短
- 結論だけ
- 乱れ
- 三点確認
- 内部リンク
- 導線
- 設計
- 刺
- まず結論
- 整え
- 押し付けない案内
- 統一
- 次の一手
- 失点
- 確定
- サブコラム
- 30秒
- 1分
- CV
- 網羅
【本文】
```html
&lt;div style="border: 1px solid #e6e6e6; background: #fafafa; padding: 14px 16px; border-radius: 8px; margin: 16px 0;"&gt;
&lt;h2 style="margin: 0 0 10px; font-size: 1.2rem; line-height: 1.6;"&gt;すぐ確認：形容詞と副詞の違いは「修飾先」で決まる（1分）&lt;/h2&gt;
&lt;p style="margin: 0 0 10px; line-height: 1.9;"&gt;&lt;strong&gt;結論：&lt;/strong&gt;形容詞は&lt;strong&gt;名詞&lt;/strong&gt;にかかる／副詞は&lt;strong&gt;名詞以外（動詞・形容詞・副詞・文全体）&lt;/strong&gt;にかかる。迷ったら、まず&lt;strong&gt;何を修飾しているか&lt;/strong&gt;を先に決めます。&lt;/p&gt;
&lt;table style="width: 100%; border-collapse: collapse; background: #fff; margin: 10px 0 0;"&gt;
&lt;thead&gt;
&lt;tr&gt;
&lt;th style="border: 1px solid #ddd; padding: 8px; text-align: left; width: 26%;"&gt;つまずき（検索意図）&lt;/th&gt;
&lt;th style="border: 1px solid #ddd; padding: 8px; text-align: left;"&gt;正解の考え方&lt;/th&gt;
&lt;th style="border: 1px solid #ddd; padding: 8px; text-align: left; width: 28%;"&gt;例（本文で扱う語）&lt;/th&gt;
&lt;th style="border: 1px solid #ddd; padding: 8px; text-align: left; width: 24%;"&gt;注意&lt;/th&gt;
&lt;/tr&gt;
&lt;/thead&gt;
&lt;tbody&gt;
&lt;tr&gt;
&lt;td style="border: 1px solid #ddd; padding: 8px;"&gt;&lt;strong&gt;副詞と形容詞の違い&lt;/strong&gt;&lt;/td&gt;
&lt;td style="border: 1px solid #ddd; padding: 8px;"&gt;「名詞を説明している？」なら形容詞。「動作・様子・程度」を説明しているなら副詞。&lt;/td&gt;
&lt;td style="border: 1px solid #ddd; padding: 8px;"&gt;good（形）／well（副）&lt;/td&gt;
&lt;td style="border: 1px solid #ddd; padding: 8px;"&gt;日本語の訳の自然さより、まず&lt;strong&gt;修飾先&lt;/strong&gt;で判定。&lt;/td&gt;
&lt;/tr&gt;
&lt;tr&gt;
&lt;td style="border: 1px solid #ddd; padding: 8px;"&gt;&lt;strong&gt;good / well&lt;/strong&gt;&lt;/td&gt;
&lt;td style="border: 1px solid #ddd; padding: 8px;"&gt;good＝形容詞（名詞を修飾）／well＝副詞（動詞を修飾）が基本。文の形で決める。&lt;/td&gt;
&lt;td style="border: 1px solid #ddd; padding: 8px;"&gt;Nancy sings very &lt;strong&gt;well&lt;/strong&gt;.&lt;/td&gt;
&lt;td style="border: 1px solid #ddd; padding: 8px;"&gt;get + 形容詞の形では、&lt;strong&gt;well が形容詞&lt;/strong&gt;になる例がある。&lt;/td&gt;
&lt;/tr&gt;
&lt;tr&gt;
&lt;td style="border: 1px solid #ddd; padding: 8px;"&gt;&lt;strong&gt;-ly の有無&lt;/strong&gt;&lt;/td&gt;
&lt;td style="border: 1px solid #ddd; padding: 8px;"&gt;-ly は「手がかり」止まり。文中で何を修飾するかで最終判断する。&lt;/td&gt;
&lt;td style="border: 1px solid #ddd; padding: 8px;"&gt;kind → kindly／week → weekly&lt;/td&gt;
&lt;td style="border: 1px solid #ddd; padding: 8px;"&gt;-ly が付いても&lt;strong&gt;必ず副詞とは限らない&lt;/strong&gt;（weekly など）。&lt;/td&gt;
&lt;/tr&gt;
&lt;tr&gt;
&lt;td style="border: 1px solid #ddd; padding: 8px;"&gt;&lt;strong&gt;fast / early&lt;/strong&gt;&lt;/td&gt;
&lt;td style="border: 1px solid #ddd; padding: 8px;"&gt;形が同じでも、役割は文中で決まる（名詞にかかる→形容詞／動詞などにかかる→副詞）。&lt;/td&gt;
&lt;td style="border: 1px solid #ddd; padding: 8px;"&gt;fast／early&lt;/td&gt;
&lt;td style="border: 1px solid #ddd; padding: 8px;"&gt;「〜い」か「〜く／〜に」かの訳に引っ張られすぎず、修飾先を見る。&lt;/td&gt;
&lt;/tr&gt;
&lt;/tbody&gt;
&lt;/table&gt;
&lt;h3 style="margin: 14px 0 8px; font-size: 1.05rem; line-height: 1.6;"&gt;判定の流れ（3ステップ）&lt;/h3&gt;
&lt;ul style="margin: 0 0 10px; padding-left: 1.2em; line-height: 1.9;"&gt;
&lt;li&gt;&lt;strong&gt;① 修飾先&lt;/strong&gt;は名詞か？（名詞なら形容詞の可能性が高い）&lt;/li&gt;
&lt;li&gt;&lt;strong&gt;② 動詞・形容詞・副詞&lt;/strong&gt;にかかっていないか？（かかっていれば副詞の可能性が高い）&lt;/li&gt;
&lt;li&gt;&lt;strong&gt;③ -ly&lt;/strong&gt;は「手がかり」止まり。つづりではなく&lt;strong&gt;文中のはたらき&lt;/strong&gt;で決める&lt;/li&gt;
&lt;/ul&gt;
&lt;h3 style="margin: 14px 0 8px; font-size: 1.05rem; line-height: 1.6;"&gt;よくある誤解（ここだけ2つ）&lt;/h3&gt;
&lt;ul style="margin: 0; padding-left: 1.2em; line-height: 1.9;"&gt;
&lt;li&gt;&lt;strong&gt;-ly が付かない副詞&lt;/strong&gt;もある（fast / early などは形が同じでも役割で決まる）。&lt;/li&gt;
&lt;li&gt;&lt;strong&gt;well は副詞だけではない&lt;/strong&gt;（get + 形容詞の形では「健康な」の形容詞になる例がある）。&lt;/li&gt;
&lt;/ul&gt;
&lt;p style="margin: 12px 0 0; line-height: 1.9;"&gt;このあと本文で、good/well → -ly → fast/early → 入試問題 → まとめの順に確認できます。&lt;/p&gt;
&lt;/div&gt;
&lt;h2&gt;形容詞と副詞の「本当の違い」を押さえよう&lt;/h2&gt;
&lt;p&gt;このページでは、中学英語のつまずきポイントになりやすい&lt;strong&gt;「形容詞」と「副詞」&lt;/strong&gt;について、&lt;br /&gt;
代表的な例である &lt;strong&gt;good / well, fast / early&lt;/strong&gt; などを使いながら、品詞の違いと訳し方、そして入試・定期テストでの狙われ方まで整理します。&lt;/p&gt;
&lt;p&gt;動画解説（形容詞・副詞１～３）とあわせて学習すると、&lt;strong&gt;「なんとなく訳せる」から「文法的にも自信をもって読める」&lt;/strong&gt;状態に近づくことができます。&lt;/p&gt;
&lt;h2&gt;形容詞・副詞１：good と well から考える基本&lt;/h2&gt;
&lt;h3&gt;動画：形容詞・副詞１&lt;/h3&gt;
&lt;p&gt;まずは動画で全体像をつかみましょう。&lt;/p&gt;
&lt;p&gt;&lt;a href="https://youtu.be/rs6BOE6_y2c" target="_blank" rel="noopener"&gt;https://youtu.be/rs6BOE6_y2c&lt;/a&gt;&lt;/p&gt;
&lt;h3&gt;Part1 形容詞と副詞の違い（good / well）&lt;/h3&gt;
&lt;div class="rounded" style="background-color: whitesmoke; padding: 10px;"&gt;&lt;strong&gt;Nancy sings very well.&lt;/strong&gt;&lt;/div&gt;
&lt;p&gt;この英文を日本語にしてみると、多くの場合、次の2つが思い浮かびます。&lt;/p&gt;
&lt;ul&gt;
&lt;li&gt;&lt;strong&gt;ナンシーは歌うのがとてもうまい。&lt;/strong&gt;&lt;/li&gt;
&lt;li&gt;&lt;strong&gt;ナンシーはとても上手に歌う。&lt;/strong&gt;&lt;/li&gt;
&lt;/ul&gt;
&lt;p&gt;どちらも意味としては正しい日本語ですが、&lt;strong&gt;形容詞と副詞の違い&lt;/strong&gt;を意識して学ぶときには、&lt;/p&gt;
&lt;ul&gt;
&lt;li&gt;×　ナンシーは歌うのがとてもうまい。&lt;/li&gt;
&lt;li&gt;◎　&lt;strong&gt;ナンシーはとても上手に歌う。&lt;/strong&gt;&lt;/li&gt;
&lt;/ul&gt;
&lt;p&gt;と訳した方が、品詞の役割が見えやすくなります。&lt;/p&gt;
&lt;h3&gt;英文の「どこからどこまで」を意識して訳す&lt;/h3&gt;
&lt;p&gt;同じ英文でも、訳し方には違いがあります。&lt;/p&gt;
&lt;div class="rounded" style="background-color: whitesmoke; padding: 10px;"&gt;&lt;strong&gt;Nancy sings very well.&lt;/strong&gt;&lt;/div&gt;
&lt;ul&gt;
&lt;li&gt;「ナンシーは歌うのがとてもうまい。」&lt;br /&gt;
… 英語の語順どおり、&lt;strong&gt;Nancy → sings → very well&lt;/strong&gt; の順に訳した日本語。&lt;/li&gt;
&lt;li&gt;「ナンシーはとても上手に歌う。」&lt;br /&gt;
… &lt;strong&gt;Nancy → very well → sings&lt;/strong&gt; のように、&lt;strong&gt;主語を訳したあと、動詞以降を後ろから前に訳し上げている&lt;/strong&gt;日本語。&lt;/li&gt;
&lt;/ul&gt;
&lt;div class="rounded" style="background-color: whitesmoke; padding: 10px;"&gt;&lt;strong&gt;Nancy ／ sings very well&lt;br /&gt;
主語（S）　／　動詞（V）&lt;/strong&gt;&lt;/div&gt;
&lt;p&gt;文法を正確に理解するには、&lt;strong&gt;主語を訳したあと、動詞より後ろは「後ろから前へ」訳し上げていく&lt;/strong&gt;感覚が大切です。&lt;/p&gt;
&lt;p&gt;&lt;!-- CTA：基礎力徹底講座 --&gt;&lt;/p&gt;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0;"&gt;英語教室「サポート」の『基礎力徹底講座』：スタートラインはどこでもOK！&lt;/p&gt;
&lt;p&gt;&lt;a style="background-color: #ff8c00; color: white; padding: 5px 10px; text-align: center; text-decoration: none; display: inline-block; font-size: 14px;" href="https://eng-support.com/kouza/#基礎力徹底講座"&gt;詳細を見る&lt;/a&gt;&lt;/p&gt;
&lt;/div&gt;
&lt;/div&gt;
&lt;h3&gt;good と well の品詞の違い&lt;/h3&gt;
&lt;p&gt;同じ意味グループの単語でも、&lt;strong&gt;形容詞と副詞で形が変わる&lt;/strong&gt;ものがあります。&lt;/p&gt;
&lt;div class="rounded" style="background-color: whitesmoke; padding: 10px;"&gt;&lt;b&gt;good … よ&lt;span style="color: #0000ff;"&gt;い&lt;/span&gt;、うま&lt;span style="color: #0000ff;"&gt;い&lt;/span&gt;、上手&lt;span style="color: #0000ff;"&gt;な&lt;/span&gt;・上手&lt;span style="color: #0000ff;"&gt;だ&lt;/span&gt;（＝形容詞）&lt;/b&gt;&lt;/div&gt;
&lt;div class="rounded" style="background-color: whitesmoke; padding: 10px;"&gt;&lt;b&gt;well … よ&lt;span style="color: #0000ff;"&gt;く&lt;/span&gt;、うま&lt;span style="color: #0000ff;"&gt;く&lt;/span&gt;、上手&lt;span style="color: #0000ff;"&gt;に&lt;/span&gt;（＝副詞）&lt;/b&gt;&lt;/div&gt;
&lt;p&gt;同じ「うまい／上手だ」というイメージを持つ語でも、&lt;br /&gt;
&lt;strong&gt;名詞を修飾するときは good（形容詞）、動詞などを修飾するときは well（副詞）&lt;/strong&gt;になります。&lt;/p&gt;
&lt;h3&gt;文を書き換えて違いを確認する&lt;/h3&gt;
&lt;p&gt;先ほどの文を、名詞を修飾する形に書き換えてみます。&lt;/p&gt;
&lt;div class="rounded" style="background-color: whitesmoke; padding: 10px;"&gt;&lt;strong&gt;Nancy is a very (　　　) singer.&lt;/strong&gt;&lt;/div&gt;
&lt;p&gt;ここに入るのは、&lt;/p&gt;
&lt;div class="rounded" style="background-color: whitesmoke; padding: 10px;"&gt;&lt;strong&gt;Nancy is a very &lt;span style="color: #ff0000;"&gt;good&lt;/span&gt; singer.&lt;/strong&gt;&lt;/div&gt;
&lt;p&gt;となります。なぜ &lt;strong&gt;well&lt;/strong&gt; ではなく &lt;strong&gt;good&lt;/strong&gt; なのかというと、&lt;/p&gt;
&lt;ul&gt;
&lt;li&gt;&lt;strong&gt;singer&lt;/strong&gt; が名詞 → 名詞を修飾するのは&lt;strong&gt;形容詞&lt;/strong&gt; → &lt;strong&gt;good&lt;/strong&gt; を使う&lt;/li&gt;
&lt;li&gt;&lt;strong&gt;sings very well&lt;/strong&gt; の well は、動詞 sings を修飾 → &lt;strong&gt;副詞&lt;/strong&gt; を使う&lt;/li&gt;
&lt;/ul&gt;
&lt;p&gt;訳し方も次のように対応します。&lt;/p&gt;
&lt;div class="rounded" style="background-color: whitesmoke; padding: 10px;"&gt;&lt;strong&gt;Nancy sings very &lt;span style="color: #ff0000;"&gt;well&lt;/span&gt;.&lt;/strong&gt;&lt;br /&gt;
ナンシーはとても&lt;strong&gt;上手に&lt;/strong&gt;歌う。&lt;/div&gt;
&lt;div class="rounded" style="background-color: whitesmoke; padding: 10px;"&gt;&lt;strong&gt;Nancy is a very &lt;span style="color: #ff0000;"&gt;good&lt;/span&gt; singer.&lt;/strong&gt;&lt;br /&gt;
ナンシーはとても&lt;strong&gt;うまい&lt;/strong&gt;歌手だ。&lt;/div&gt;
&lt;p&gt;ここで「ナンシーは歌うのがとてもうまい。」と訳してしまうと、&lt;strong&gt;どちらも「うまい」に聞こえてしまい、good と well の役割の違いが見えにくくなってしまいます。&lt;/strong&gt;&lt;br /&gt;
文法を意識したい場面では、「上手に」「うまい」など&lt;strong&gt;日本語の言い分け&lt;/strong&gt;を工夫することも大切です。&lt;/p&gt;
&lt;h3&gt;形容詞と副詞の役割を図で確認&lt;/h3&gt;
&lt;p&gt;単語を品詞ごとに色分けし、どの語を修飾しているかを矢印で示すと、次のようなルールが見えてきます。&lt;/p&gt;
&lt;p&gt;&lt;img decoding="async" loading="lazy" class="wp-image-137 size-full aligncenter" src="http://eng-support.com/wp/wp-content/uploads/2021/07/１形容詞と副詞1.jpg" sizes="(max-width: 1280px) 100vw, 1280px" srcset="https://eng-support.com/wp-content/uploads/2021/07/１形容詞と副詞1.jpg 1280w, https://eng-support.com/wp-content/uploads/2021/07/１形容詞と副詞1-300x169.jpg 300w, https://eng-support.com/wp-content/uploads/2021/07/１形容詞と副詞1-1024x576.jpg 1024w, https://eng-support.com/wp-content/uploads/2021/07/１形容詞と副詞1-768x432.jpg 768w, https://eng-support.com/wp-content/uploads/2021/07/１形容詞と副詞1-320x180.jpg 320w" alt="『Nancy sings very well.』という英文が中心に表示されており、形容詞 'good' と副詞 'well' の違いを解説するスライド。" width="1280" height="720" /&gt;&lt;/p&gt;
&lt;h6&gt;形容詞：名詞を修飾&lt;br /&gt;
副　詞：&lt;span style="color: #0000ff;"&gt;名詞以外&lt;/span&gt;を修飾&lt;/h6&gt;
&lt;p&gt;名詞以外とは、具体的に次の4つです。&lt;/p&gt;
&lt;ul&gt;
&lt;li&gt;① 動詞を修飾&lt;/li&gt;
&lt;li&gt;② 形容詞を修飾&lt;/li&gt;
&lt;li&gt;③ 副詞を修飾&lt;/li&gt;
&lt;li&gt;④ 文・節全体を修飾&lt;/li&gt;
&lt;/ul&gt;
&lt;hr /&gt;
&lt;h2&gt;形容詞と副詞２：well が形容詞になる場合&lt;/h2&gt;
&lt;h3&gt;動画：形容詞・副詞２&lt;/h3&gt;
&lt;p&gt;&lt;iframe loading="lazy" title="今さら聞けない？英語の基礎『形容詞・副詞２』" src="https://www.youtube.com/embed/BdQMSEbh3cs?feature=oembed" width="750" height="422" frameborder="0" allowfullscreen="allowfullscreen"&gt;&lt;/iframe&gt;&lt;/p&gt;
&lt;h3&gt;Part2 well の形容詞用法と比較級・最上級&lt;/h3&gt;
&lt;p&gt;「well」は通常&lt;strong&gt;副詞&lt;/strong&gt;として扱われますが、&lt;strong&gt;形容詞になる場合&lt;/strong&gt;もあります。&lt;/p&gt;
&lt;div class="rounded" style="background-color: whitesmoke; padding: 10px;"&gt;&lt;strong&gt;He will get well soon.&lt;/strong&gt;&lt;/div&gt;
&lt;p&gt;訳は「彼はすぐによくなるだろう。」ですが、品詞を考えるときに混乱しやすい例です。&lt;/p&gt;
&lt;h3&gt;get ＋ 形容詞：状態の変化を表す&lt;/h3&gt;
&lt;p&gt;次の文と比べると理解しやすくなります。&lt;/p&gt;
&lt;div class="rounded" style="background-color: whitesmoke; padding: 10px;"&gt;&lt;strong&gt;He got angry.&lt;/strong&gt;&lt;/div&gt;
&lt;p&gt;これは「彼は怒り出した」「彼は怒っている状態になった」という意味で、&lt;br /&gt;
&lt;strong&gt;get ＋ 形容詞&lt;/strong&gt; が「〜な状態に変化する、〜になる」を表しています。&lt;/p&gt;
&lt;p&gt;&lt;img decoding="async" loading="lazy" class="aligncenter wp-image-139 size-full" src="http://eng-support.com/wp/wp-content/uploads/2021/07/１形容詞と副詞2.jpg" sizes="(max-width: 1280px) 100vw, 1280px" srcset="https://eng-support.com/wp-content/uploads/2021/07/１形容詞と副詞2.jpg 1280w, https://eng-support.com/wp-content/uploads/2021/07/１形容詞と副詞2-300x169.jpg 300w, https://eng-support.com/wp-content/uploads/2021/07/１形容詞と副詞2-1024x576.jpg 1024w, https://eng-support.com/wp-content/uploads/2021/07/１形容詞と副詞2-768x432.jpg 768w, https://eng-support.com/wp-content/uploads/2021/07/１形容詞と副詞2-320x180.jpg 320w" alt="形容詞が名詞を修飾すること、副詞が名詞以外を修飾することを示す色分けされた図。" width="1280" height="720" /&gt;&lt;/p&gt;
&lt;h5&gt;&lt;span style="color: #ff00ff;"&gt;get ＋ 形容詞 ＝ 「〜な状態に変化する、〜になる」&lt;/span&gt;&lt;/h5&gt;
&lt;p&gt;このルールを踏まえて、&lt;/p&gt;
&lt;p&gt;&lt;img decoding="async" loading="lazy" class="aligncenter wp-image-140 size-full" src="http://eng-support.com/wp/wp-content/uploads/2021/07/１形容詞と副詞2ー２.jpg" sizes="(max-width: 1280px) 100vw, 1280px" srcset="https://eng-support.com/wp-content/uploads/2021/07/１形容詞と副詞2ー２.jpg 1280w, https://eng-support.com/wp-content/uploads/2021/07/１形容詞と副詞2ー２-1024x576.jpg 1024w, https://eng-support.com/wp-content/uploads/2021/07/１形容詞と副詞2ー２-768x432.jpg 768w, https://eng-support.com/wp-content/uploads/2021/07/１形容詞と副詞2ー２-320x180.jpg 320w" alt="'get'＋形容詞の構造を説明するスライド。例文として 'He will get well soon.' が使用され、形容詞 'well' の用法が示されている。" width="1280" height="720" /&gt;&lt;/p&gt;
&lt;div class="rounded" style="background-color: whitesmoke; padding: 10px;"&gt;&lt;strong&gt;He will get well soon.&lt;/strong&gt;&lt;/div&gt;
&lt;p&gt;この well は「よく」の副詞ではなく、&lt;strong&gt;「元気な・健康な」という形容詞&lt;/strong&gt;です。&lt;br /&gt;
したがって、意味は「彼はもうすぐ健康な状態になるだろう。」となります。&lt;/p&gt;
&lt;h3&gt;good / well のまとめ（品詞と意味）&lt;/h3&gt;
&lt;div class="rounded" style="background-color: whitesmoke; padding: 10px;"&gt;&lt;b&gt;good …【形容詞】 よ&lt;span style="color: #0000ff;"&gt;い&lt;/span&gt;、うま&lt;span style="color: #0000ff;"&gt;い&lt;/span&gt;、上手&lt;span style="color: #0000ff;"&gt;な&lt;/span&gt;・上手&lt;span style="color: #0000ff;"&gt;だ&lt;/span&gt;&lt;/b&gt;&lt;/div&gt;
&lt;div class="rounded" style="background-color: whitesmoke; padding: 10px;"&gt;&lt;b&gt;well …【副詞】 よ&lt;span style="color: #0000ff;"&gt;く&lt;/span&gt;、うま&lt;span style="color: #0000ff;"&gt;く&lt;/span&gt;、上手&lt;span style="color: #0000ff;"&gt;に&lt;/span&gt;&lt;/b&gt;&lt;br /&gt;
&lt;strong&gt;　　　 【形容詞】 元気&lt;span style="color: #0000ff;"&gt;な&lt;/span&gt;、健康&lt;span style="color: #0000ff;"&gt;な&lt;/span&gt;&lt;/strong&gt;&lt;/div&gt;
&lt;p&gt;このように、&lt;strong&gt;同じつづりでも品詞によって意味が変化する単語&lt;/strong&gt;は、入試でもよく狙われます。&lt;br /&gt;
例文とセットで覚えておくと、読解でも文法問題でも役立ちます。&lt;/p&gt;
&lt;h3&gt;形容詞・副詞の比較級と最上級&lt;/h3&gt;
&lt;p&gt;形容詞・副詞には、&lt;strong&gt;比較級（〜er / more 〜）&lt;/strong&gt;、&lt;strong&gt;最上級（the 〜est / the most 〜）&lt;/strong&gt;もあります。&lt;/p&gt;
&lt;p&gt;&lt;img decoding="async" loading="lazy" class="alignnone size-full wp-image-141" src="http://eng-support.com/wp/wp-content/uploads/2021/07/１形容詞と副詞2ー３.jpg" sizes="(max-width: 1280px) 100vw, 1280px" srcset="https://eng-support.com/wp-content/uploads/2021/07/１形容詞と副詞2ー３.jpg 1280w, https://eng-support.com/wp-content/uploads/2021/07/１形容詞と副詞2ー３-300x169.jpg 300w, https://eng-support.com/wp-content/uploads/2021/07/１形容詞と副詞2ー３-768x432.jpg 768w, https://eng-support.com/wp-content/uploads/2021/07/１形容詞と副詞2ー３-1024x576.jpg 1024w, https://eng-support.com/wp-content/uploads/2021/07/１形容詞と副詞2ー３-320x180.jpg 320w" alt="'good' と 'well'、'fast' と 'slow'、'early' と 'late' のような形容詞と副詞の比較を一覧表にしたスライド。" width="1280" height="720" /&gt;&lt;/p&gt;
&lt;p&gt;不規則変化（good → better → best など）も含めて、&lt;strong&gt;一覧表ごと覚えてしまう&lt;/strong&gt;と後々ラクになります。&lt;/p&gt;
&lt;hr /&gt;
&lt;h2&gt;形容詞と副詞３：fast / early と -ly のつき方&lt;/h2&gt;
&lt;h3&gt;動画：形容詞・副詞３&lt;/h3&gt;
&lt;p&gt;&lt;a href="https://youtu.be/Q0nNF1HnGqc" target="_blank" rel="noopener"&gt;https://youtu.be/Q0nNF1HnGqc&lt;/a&gt;&lt;/p&gt;
&lt;h3&gt;Part3 fast / early など、形容詞でも副詞でも同じ形の語&lt;/h3&gt;
&lt;p&gt;速さを表す &lt;strong&gt;fast&lt;/strong&gt;、時間を表す &lt;strong&gt;early&lt;/strong&gt; などは、&lt;strong&gt;形容詞・副詞の形が同じ&lt;/strong&gt;です。&lt;/p&gt;
&lt;div class="rounded" style="background-color: whitesmoke; padding: 10px;"&gt;
&lt;p&gt;&lt;b&gt;fast …【形容詞】 速&lt;span style="color: #0000ff;"&gt;い&lt;/span&gt;　&lt;span style="color: #000000;"&gt;⇔　slow …【形容詞】 遅&lt;span style="color: #0000ff;"&gt;い&lt;/span&gt;&lt;/span&gt;&lt;/b&gt;&lt;br /&gt;
&lt;b&gt;　　　 【副　詞】 速&lt;span style="color: #0000ff;"&gt;く&lt;/span&gt;　&lt;span style="color: #000000;"&gt;⇔　slowly …【副　詞】 遅&lt;span style="color: #0000ff;"&gt;く&lt;/span&gt;&lt;/span&gt;&lt;/b&gt;&lt;/p&gt;
&lt;p&gt;&lt;b style="font-size: 1rem;"&gt;early …【形容詞】 早&lt;span style="color: #0000ff;"&gt;い&lt;/span&gt;　&lt;span style="color: #000000;"&gt;⇔　late …【形容詞】 遅&lt;span style="color: #0000ff;"&gt;い&lt;/span&gt;&lt;/span&gt;&lt;/b&gt;&lt;br /&gt;
&lt;b style="font-size: 1rem;"&gt;　　　　【副　詞】 早&lt;span style="color: #0000ff;"&gt;く&lt;/span&gt;　&lt;span style="color: #000000;"&gt;⇔　late …【副　詞】 遅&lt;span style="color: #0000ff;"&gt;く&lt;/span&gt;&lt;/span&gt;&lt;/b&gt;&lt;/p&gt;
&lt;/div&gt;
&lt;p&gt;日本語と対応させるときは、&lt;strong&gt;「〜い」なら形容詞、「〜く／〜に」なら副詞&lt;/strong&gt;という感覚も意識しておくと、文中でのはたらきが見やすくなります。&lt;/p&gt;
&lt;h3&gt;-ly のつき方に注意：形容詞＋ly だけではない&lt;/h3&gt;
&lt;h5&gt;&lt;span style="color: #ff0000;"&gt;形容詞＋ly ⇒ 副詞&lt;/span&gt;&lt;/h5&gt;
&lt;p&gt;代表的なパターンは次のとおりです。&lt;/p&gt;
&lt;ul&gt;
&lt;li&gt;kind　【形容詞】 親切&lt;span style="color: #ff0000;"&gt;な&lt;/span&gt;、優し&lt;span style="color: #ff0000;"&gt;い&lt;/span&gt;&lt;br /&gt;
⇒ kindly　【副　詞】 親切&lt;span style="color: #ff0000;"&gt;に&lt;/span&gt;、優し&lt;span style="color: #ff0000;"&gt;く&lt;/span&gt;&lt;/li&gt;
&lt;li&gt;happy 【形容詞】 嬉し&lt;span style="color: #ff0000;"&gt;い&lt;/span&gt;、幸せ&lt;span style="color: #ff0000;"&gt;な&lt;/span&gt;&lt;br /&gt;
⇒ happily【副　詞】 嬉し&lt;span style="color: #ff0000;"&gt;く&lt;/span&gt;、幸せ&lt;span style="color: #ff0000;"&gt;に&lt;/span&gt;&lt;/li&gt;
&lt;/ul&gt;
&lt;p&gt;ただし、&lt;strong&gt;-ly がついたからといって必ず副詞とは限りません。&lt;/strong&gt;&lt;/p&gt;
&lt;h5&gt;&lt;span style="color: #ff0000;"&gt;名詞＋ly ⇒ 形容詞&lt;/span&gt;&lt;/h5&gt;
&lt;ul&gt;
&lt;li&gt;week 【名詞】週&lt;br /&gt;
⇒ weekly 【形容詞】毎週&lt;span style="color: #ff0000;"&gt;の&lt;/span&gt;&lt;/li&gt;
&lt;/ul&gt;
&lt;p&gt;このように、品詞は「つづり」だけで決めつけず、&lt;strong&gt;文中で何を修飾しているか&lt;/strong&gt;をセットで確認することが大切です。&lt;/p&gt;
&lt;p&gt;&lt;!-- 追加：導線強化（本文中盤） --&gt;&lt;/p&gt;
&lt;div style="border: 1px solid #e6e6e6; background: #ffffff; padding: 14px 16px; border-radius: 8px; margin: 18px 0;"&gt;
&lt;h3 style="margin: 0 0 8px; font-size: 1.05rem; line-height: 1.6;"&gt;ここまででつまずきが残る場合：次に確認したいこと（講座・アクセス）&lt;/h3&gt;
&lt;p style="margin: 0 0 10px; line-height: 1.9;"&gt;形容詞／副詞は「意味の雰囲気」よりも、&lt;strong&gt;修飾先（名詞か／名詞以外か）&lt;/strong&gt;で決まります。&lt;br /&gt;
それでも答案で揺れるときは、例文・学校教材・過去問の&lt;strong&gt;実際の文&lt;/strong&gt;で同じ流れを回せるかが分かれ目になります。&lt;/p&gt;
&lt;ul style="margin: 0 0 12px; padding-left: 1.2em; line-height: 1.9;"&gt;
&lt;li&gt;&lt;a href="https://eng-support.com/kouza/" rel="noopener"&gt;開講講座&lt;/a&gt;：今の課題に近い講座（基礎の整理／演習など）を一覧で確認&lt;/li&gt;
&lt;li&gt;&lt;a href="https://eng-support.com/access/" rel="noopener"&gt;アクセス&lt;/a&gt;：教室の場所・行き方を先に確認（行動のハードルを下げる）&lt;/li&gt;
&lt;li&gt;&lt;a href="https://eng-support.com/greeting/" rel="noopener"&gt;代表あいさつ&lt;/a&gt;：指導の考え方や「つまずき」の見立てを確認&lt;/li&gt;
&lt;/ul&gt;
&lt;div style="display: flex; flex-wrap: wrap; gap: 8px;"&gt;&lt;a style="background-color: #006064; color: #fff; padding: 8px 12px; text-decoration: none; border-radius: 6px; font-size: 14px;" href="https://eng-support.com/kouza/"&gt;開講講座を見る&lt;/a&gt;&lt;br /&gt;
&lt;a style="background-color: #ff8c00; color: #fff; padding: 8px 12px; text-decoration: none; border-radius: 6px; font-size: 14px;" href="https://eng-support.com/access/"&gt;アクセスを見る&lt;/a&gt;&lt;br /&gt;
&lt;a style="background-color: #555; color: #fff; padding: 8px 12px; text-decoration: none; border-radius: 6px; font-size: 14px;" href="https://eng-support.com/"&gt;トップへ&lt;/a&gt;&lt;/div&gt;
&lt;/div&gt;
&lt;hr /&gt;
&lt;h2&gt;入試レベルの問題で確認：friendly が答えになる理由&lt;/h2&gt;
&lt;h3&gt;例題&lt;/h3&gt;
&lt;blockquote&gt;&lt;p&gt;次の英文の（　　　）に入れるのに最も適当なものを、下の①～④のうちから一つ選べ。&lt;/p&gt;&lt;/blockquote&gt;
&lt;p&gt;&lt;strong&gt;Thanks to their (　　　) comments after my presentation, I felt very relieved.&lt;/strong&gt;&lt;/p&gt;
&lt;ol&gt;
&lt;li&gt;friendly&lt;/li&gt;
&lt;li&gt;nicely&lt;/li&gt;
&lt;li&gt;properly&lt;/li&gt;
&lt;li&gt;warmly&lt;/li&gt;
&lt;/ol&gt;
&lt;p&gt;訳は、&lt;/p&gt;
&lt;p&gt;&lt;strong&gt;「私のプレゼンの後の彼らの（　　　）コメントのおかげで、私はとてもホッとした（救われた気がした）。」&lt;/strong&gt;&lt;/p&gt;
&lt;p&gt;となります。ここでポイントになるのは、&lt;/p&gt;
&lt;ul&gt;
&lt;li&gt;&lt;strong&gt;comments&lt;/strong&gt; が名詞&lt;/li&gt;
&lt;li&gt;（　　　）に入る語は comments を修飾している&lt;/li&gt;
&lt;li&gt;つまり、必要なのは&lt;strong&gt;名詞を修飾する「形容詞」&lt;/strong&gt;&lt;/li&gt;
&lt;/ul&gt;
&lt;p&gt;選択肢を見ると、&lt;/p&gt;
&lt;ul&gt;
&lt;li&gt;&lt;strong&gt;① friendly&lt;/strong&gt; …【形容詞】親しみやすい、好意的な&lt;/li&gt;
&lt;li&gt;② nicely / ③ properly / ④ warmly … いずれも【副詞】の使い方が中心&lt;/li&gt;
&lt;/ul&gt;
&lt;p&gt;よって、名詞 comments を修飾できる&lt;strong&gt;形容詞は①のみ&lt;/strong&gt;なので、&lt;strong&gt;正解は ① friendly&lt;/strong&gt; となります。&lt;/p&gt;
&lt;h3&gt;文頭の副詞句とコンマの関係&lt;/h3&gt;
&lt;h5&gt;【副詞】句・節&lt;span style="color: #ff0000;"&gt; , &lt;/span&gt; SV〜．（完全文）&lt;/h5&gt;
&lt;p&gt;&lt;img decoding="async" loading="lazy" class="alignnone wp-image-143 size-full" src="http://eng-support.com/wp/wp-content/uploads/2021/07/あ.jpg" sizes="(max-width: 1280px) 100vw, 1280px" srcset="https://eng-support.com/wp-content/uploads/2021/07/あ.jpg 1280w, https://eng-support.com/wp-content/uploads/2021/07/あ-300x169.jpg 300w, https://eng-support.com/wp-content/uploads/2021/07/あ-1024x576.jpg 1024w, https://eng-support.com/wp-content/uploads/2021/07/あ-768x432.jpg 768w, https://eng-support.com/wp-content/uploads/2021/07/あ-320x180.jpg 320w" alt="副詞句が '副詞句＋,＋SV~' の形をとることを示す具体例。コンマの役割を強調。" width="1280" height="720" /&gt;&lt;/p&gt;
&lt;p&gt;文頭に「いつ・どこで・なぜ」などを表す&lt;strong&gt;副詞句・副詞節&lt;/strong&gt;が来るとき、&lt;br /&gt;
&lt;strong&gt;「副詞句（節）＋ , ＋ S V …」&lt;/strong&gt;という形になりやすい、というルールも覚えておきましょう。&lt;/p&gt;
&lt;hr /&gt;
&lt;h2&gt;「形容詞1語／2語以上」と語順のルール&lt;/h2&gt;
&lt;h3&gt;形容詞の語順ルール&lt;/h3&gt;
&lt;h5&gt;形容詞&lt;strong&gt;&lt;span style="color: #0000ff;"&gt;1語&lt;/span&gt;&lt;/strong&gt; ＋ 名詞&lt;/h5&gt;
&lt;h5&gt;名詞 ＋ 形容詞&lt;strong&gt;&lt;span style="color: #0000ff;"&gt;2語以上&lt;/span&gt;&lt;/strong&gt;&lt;/h5&gt;
&lt;p&gt;&lt;img decoding="async" loading="lazy" class="alignnone size-full wp-image-144" src="http://eng-support.com/wp/wp-content/uploads/2021/07/い.jpg" sizes="(max-width: 1280px) 100vw, 1280px" srcset="https://eng-support.com/wp-content/uploads/2021/07/い.jpg 1280w, https://eng-support.com/wp-content/uploads/2021/07/い-300x169.jpg 300w, https://eng-support.com/wp-content/uploads/2021/07/い-1024x576.jpg 1024w, https://eng-support.com/wp-content/uploads/2021/07/い-768x432.jpg 768w, https://eng-support.com/wp-content/uploads/2021/07/い-320x180.jpg 320w" alt="形容詞が1語の場合は名詞の前に置き、2語以上の場合は名詞の後ろに置くルールを解説。" width="1280" height="720" /&gt;&lt;/p&gt;
&lt;p&gt;日本語では「形容詞＋名詞」（例：&lt;strong&gt;親切な人&lt;/strong&gt;）の形が基本ですが、英語では、&lt;/p&gt;
&lt;ul&gt;
&lt;li&gt;&lt;strong&gt;形容詞が1語なら名詞の前&lt;/strong&gt;（a kind person）&lt;/li&gt;
&lt;li&gt;&lt;strong&gt;形容詞が2語以上なら名詞の後ろ&lt;/strong&gt;（a person kind to me など）&lt;/li&gt;
&lt;/ul&gt;
&lt;p&gt;というパターンが多くなります。&lt;br /&gt;
長文で「名詞＋形容詞2語以上」の形を見たときに戸惑わないよう、このルールもセットで覚えておきましょう。&lt;/p&gt;
&lt;h3&gt;比較級・最上級の確認&lt;/h3&gt;
&lt;p&gt;&lt;img decoding="async" loading="lazy" class="alignnone size-full wp-image-145" src="http://eng-support.com/wp/wp-content/uploads/2021/07/う.jpg" sizes="(max-width: 1280px) 100vw, 1280px" srcset="https://eng-support.com/wp-content/uploads/2021/07/う.jpg 1280w, https://eng-support.com/wp-content/uploads/2021/07/う-300x169.jpg 300w, https://eng-support.com/wp-content/uploads/2021/07/う-1024x576.jpg 1024w, https://eng-support.com/wp-content/uploads/2021/07/う-768x432.jpg 768w, https://eng-support.com/wp-content/uploads/2021/07/う-320x180.jpg 320w" alt="形容詞や副詞の比較級と最上級をまとめた表。例: 'good, better, best'。" width="1280" height="720" /&gt;&lt;/p&gt;
&lt;p&gt;good / well / fast / early などの&lt;strong&gt;比較級・最上級&lt;/strong&gt;も合わせてチェックしておくと、読解問題や文法問題で武器になります。&lt;/p&gt;
&lt;p&gt;長文読解が「なんとなく訳せている」のに文法問題だけ苦手、という人は、&lt;br /&gt;
&lt;strong&gt;文法（品詞・語順）のルールを頭に入れた上で長文に当てはめて読む練習&lt;/strong&gt;をすることで、両方の力を同時に伸ばしていくことができます。&lt;/p&gt;
&lt;p&gt;&lt;!-- CTA：過去問演習講座 --&gt;&lt;/p&gt;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0;"&gt;英語教室「サポート」の『過去問演習講座』：完璧な分析と対策を！&lt;/p&gt;
&lt;p&gt;&lt;a style="background-color: #ff8c00; color: white; padding: 5px 10px; text-align: center; text-decoration: none; display: inline-block; font-size: 14px;" href="https://eng-support.com/kouza/#過去問演習講座"&gt;詳細を見る&lt;/a&gt;&lt;/p&gt;
&lt;/div&gt;
&lt;/div&gt;
&lt;h2&gt;まとめ：形容詞と副詞を「意味」と「はたらき」でつなげる&lt;/h2&gt;
&lt;ul&gt;
&lt;li&gt;&lt;strong&gt;形容詞は名詞を修飾、副詞は名詞以外（動詞・形容詞・副詞・文全体など）を修飾&lt;/strong&gt;する。&lt;/li&gt;
&lt;li&gt;good / well のように、&lt;strong&gt;形容詞と副詞で形が変わる単語&lt;/strong&gt;に注意する。&lt;/li&gt;
&lt;li&gt;well には&lt;strong&gt;「元気な・健康な」形容詞の意味&lt;/strong&gt;もあり、&lt;strong&gt;get well&lt;/strong&gt; のように「状態の変化」を表すときに使われる。&lt;/li&gt;
&lt;li&gt;fast / early など、&lt;strong&gt;形容詞と副詞が同じ形&lt;/strong&gt;の単語もあるので、文中での役割を見て判断する。&lt;/li&gt;
&lt;li&gt;&lt;strong&gt;-ly がついていても必ず副詞とは限らない&lt;/strong&gt;（weekly は形容詞など）。&lt;/li&gt;
&lt;li&gt;文頭の副詞句・副詞節は、&lt;strong&gt;「副詞句（節）＋ , ＋ S V 〜」&lt;/strong&gt;の形をとることが多い。&lt;/li&gt;
&lt;li&gt;形容詞は、
&lt;ul&gt;
&lt;li&gt;&lt;strong&gt;1語なら名詞の前&lt;/strong&gt;（a friendly comment）&lt;/li&gt;
&lt;li&gt;&lt;strong&gt;2語以上なら名詞の後ろ&lt;/strong&gt;になるパターンが多い。&lt;/li&gt;
&lt;/ul&gt;
&lt;/li&gt;
&lt;li&gt;文法問題で迷ったときは、
&lt;ul&gt;
&lt;li&gt;「この単語は&lt;strong&gt;何を修飾しているか&lt;/strong&gt;？」&lt;/li&gt;
&lt;li&gt;「ここで必要なのは&lt;strong&gt;形容詞か副詞か&lt;/strong&gt;？」&lt;/li&gt;
&lt;/ul&gt;
&lt;p&gt;を考える習慣をつけると、選択肢をしぼりやすくなる。&lt;/li&gt;
&lt;/ul&gt;
&lt;p&gt;形容詞と副詞の違いが見えるようになると、&lt;strong&gt;長文の読みやすさも大きく変わります&lt;/strong&gt;。&lt;br /&gt;
動画とあわせて何度か復習し、例文レベルでは「見るだけで品詞と役割がわかる」状態を目指していきましょう。&lt;/p&gt;
&lt;p&gt;&lt;!-- 追加：導線強化（記事末尾） --&gt;&lt;/p&gt;
&lt;div style="border: 2px solid #FF8C00; background-color: #fff7e6; padding: 14px 16px; border-radius: 8px; margin: 18px 0;"&gt;
&lt;h3 style="margin: 0 0 8px; font-size: 1.05rem; line-height: 1.6;"&gt;次に確認したいこと（学習→行動）&lt;/h3&gt;
&lt;ol style="margin: 0 0 10px; padding-left: 1.2em; line-height: 1.9;"&gt;
&lt;li&gt;本文冒頭の&lt;strong&gt;3ステップ&lt;/strong&gt;で、教科書・学校プリント・過去問の英文を「修飾先」で判定してみる&lt;/li&gt;
&lt;li&gt;good/well・get well・-ly・fast/early の&lt;strong&gt;引っかかった例文だけ&lt;/strong&gt;を短くメモして、次に同じ形が出たときの判断材料にする&lt;/li&gt;
&lt;li&gt;答案でつまずきが続く場合は、まず&lt;strong&gt;講座の全体像&lt;/strong&gt;と&lt;strong&gt;教室情報&lt;/strong&gt;を確認して、動きやすいところから進める&lt;/li&gt;
&lt;/ol&gt;
&lt;dl style="margin: 0; line-height: 1.9;"&gt;
&lt;dt style="font-weight: bold;"&gt;Q. どのページを見れば、講座や教室の情報がまとまって分かりますか？&lt;/dt&gt;
&lt;dd style="margin: 0 0 8px;"&gt;A. まずは &lt;a href="https://eng-support.com/kouza/" rel="noopener"&gt;開講講座&lt;/a&gt; で全体像、場所や行き方は &lt;a href="https://eng-support.com/access/" rel="noopener"&gt;アクセス&lt;/a&gt; で確認できます。&lt;/dd&gt;
&lt;dt style="font-weight: bold;"&gt;Q. 教室の考え方（どんなつまずきをどう扱うか）も先に知りたいです。&lt;/dt&gt;
&lt;dd style="margin: 0;"&gt;A. &lt;a href="https://eng-support.com/greeting/" rel="noopener"&gt;代表あいさつ&lt;/a&gt; に方針がまとまっています。記事内容と合わせて読むと、学習の優先順位が決めやすくなります。&lt;/dd&gt;
&lt;/dl&gt;
&lt;div style="display: flex; flex-wrap: wrap; gap: 8px; margin-top: 12px;"&gt;&lt;a style="background-color: #006064; color: #fff; padding: 8px 12px; text-decoration: none; border-radius: 6px; font-size: 14px;" href="https://eng-support.com/kouza/"&gt;開講講座を見る&lt;/a&gt;&lt;br /&gt;
&lt;a style="background-color: #ff8c00; color: #fff; padding: 8px 12px; text-decoration: none; border-radius: 6px; font-size: 14px;" href="https://eng-support.com/access/"&gt;アクセスを見る&lt;/a&gt;&lt;br /&gt;
&lt;a style="background-color: #555; color: #fff; padding: 8px 12px; text-decoration: none; border-radius: 6px; font-size: 14px;" href="https://eng-support.com/greeting/"&gt;代表あいさつを見る&lt;/a&gt;&lt;br /&gt;
&lt;a style="background-color: #222; color: #fff; padding: 8px 12px; text-decoration: none; border-radius: 6px; font-size: 14px;" href="https://eng-support.com/"&gt;トップへ&lt;/a&gt;&lt;/div&gt;
&lt;/div&gt;
```
</t>
  </si>
  <si>
    <t xml:space="preserve">以下のページは「スニペット整合性」（本文と title/meta/H1/冒頭文）が弱い可能性があります。
まず【本文】を確認し、想定読者・悩み・解決範囲を把握してください。
そのうえで、GSCの主要クエリ（表示回数上位）を根拠に、
「検索意図に対して、タイトル/メタ/H1/冒頭120字がズレている点」を特定し、
ズレを解消するための修正案（タイトル/メタ/H1/冒頭）を提示してください。
※本文の“大改修”は前提にしません（必要なら追記ブロックは最大1つまで）。
【URL】https://rika-quest.com/column/aqueous-solution/
【ページ分類】MC
【ページ分類の略語（このプロンプト内の定義）】
TP = トップページ（ホーム/サイトの入口）
SP = サービスページ（講座・コース・申込導線）
MC = メインコラム（コラム/解説/勉強法など集客記事）
SC = サブコラム（MCやSPを補強するための補助コラム※サイト定義に合わせて判断）
NW = ニュース/お知らせ（運用上は改善対象外として除外）
ST = 企業情報等のSEO対策を行わないこ固定ページ（運用上は改善対象外として除外）
- / 空欄 / 未分類 = 未分類（このスクリプトでは改善対象外として除外）
※未分類（空欄 / "-" / "未分類"）は作業対象に含めません。
【現状（スニペット要素）】
- タイトル：【理科のコツ】いろいろな水溶液の性質 - 中学受験 理科の個別指導 | 受験理科専門塾「しゅん吉クエスト」
- メタ：さまざまな水溶液の性質について詳しく解説！酸性、アルカリ性、中性の特徴や代表的な水溶液（塩酸、水酸化ナトリウム、アンモニア水）の性質を学べます。実験や写真を参考に、視覚的に理解を深めながら暗記を効率よく進めるためのポイントも紹介。
- H1：【理科のコツ】いろいろな水溶液の性質
- 冒頭120字：中学受験理科／化学分野 単元：いろいろな水溶液の性質 いろいろな水溶液の性質──酸性・中性・アルカリ性とBTB溶液の色変化を一気に整理 このページでは、理科で必ず登場する 酸性・中性・アルカリ性 の水溶液について、 代表的な例・BTB溶液の
【GSC主要クエリ（表示回数上位50件）】
- 水溶液の性質｜表示2185｜CTR 0.46%｜順位3.7
- 砂糖水 何性｜表示478｜CTR 0.00%｜順位4.0
- アルコール 何性｜表示410｜CTR 0.00%｜順位1.9
- エタノール 何性｜表示381｜CTR 0.00%｜順位1.0
- 中性の水溶液｜表示373｜CTR 0.00%｜順位3.6
- 小6理科 水溶液 の性質 まとめ｜表示370｜CTR 2.16%｜順位5.1
- 水溶液｜表示304｜CTR 0.00%｜順位1.9
- 水溶液とは｜表示271｜CTR 0.00%｜順位1.0
- 中性のもの｜表示228｜CTR 0.44%｜順位6.6
- 理科水溶液の性質｜表示179｜CTR 0.00%｜順位3.7
- アルコール アルカリ性｜表示148｜CTR 0.00%｜順位2.4
- 水溶液の特徴｜表示133｜CTR 0.00%｜順位6.4
- アルコール 酸性 アルカリ性 どっち｜表示123｜CTR 0.00%｜順位1.0
- アルコール 酸性 アルカリ性｜表示122｜CTR 1.64%｜順位1.9
- 水溶液の種類｜表示118｜CTR 0.85%｜順位6.2
- 中 性 水溶液 一覧｜表示118｜CTR 0.00%｜順位6.2
- 水溶液 の性質｜表示113｜CTR 0.88%｜順位3.6
- 水溶液について｜表示107｜CTR 0.00%｜順位4.2
- 砂糖水何性｜表示107｜CTR 0.00%｜順位3.7
- アルコール何性｜表示96｜CTR 0.00%｜順位1.0
- ホウ酸水 何性｜表示88｜CTR 0.00%｜順位5.3
- アルコール 中性｜表示82｜CTR 0.00%｜順位2.0
- 砂糖水は何性｜表示82｜CTR 0.00%｜順位4.4
- エタノール水溶液 何性｜表示78｜CTR 0.00%｜順位1.0
- エタノール何性｜表示74｜CTR 0.00%｜順位1.0
- 中性 水溶液｜表示74｜CTR 0.00%｜順位4.4
- シュウ酸水溶液 色｜表示73｜CTR 0.00%｜順位1.0
- 水溶液 種類 一覧｜表示70｜CTR 1.43%｜順位1.0
- エタノール ph｜表示68｜CTR 0.00%｜順位1.0
- 次のうち アルカリ性の液体でないのはどれ｜表示68｜CTR 0.00%｜順位1.9
- エタノール アルカリ性｜表示65｜CTR 0.00%｜順位1.1
- 水溶液の仲間分け｜表示63｜CTR 1.59%｜順位1.0
- 中 性のもの 一覧｜表示62｜CTR 6.45%｜順位1.1
- 理科 水溶液の性質｜表示60｜CTR 1.67%｜順位6.0
- 小6 理科 水溶液の性質｜表示59｜CTR 0.00%｜順位1.1
- 中性のもの 一覧｜表示58｜CTR 3.45%｜順位1.1
- 水溶液 性質｜表示57｜CTR 0.00%｜順位4.4
- 食塩水 何性｜表示56｜CTR 0.00%｜順位1.0
- アルコールは何性｜表示54｜CTR 0.00%｜順位1.0
- エタノール 水溶液 何性｜表示54｜CTR 0.00%｜順位1.0
- アンモニア btb溶液 色｜表示53｜CTR 0.00%｜順位3.0
- 中性 水溶液 一覧｜表示53｜CTR 0.00%｜順位6.2
- 水溶液の性質 見分け方｜表示53｜CTR 0.00%｜順位3.2
- 水溶液性質｜表示53｜CTR 0.00%｜順位4.4
- アルコール 酸性｜表示51｜CTR 0.00%｜順位1.0
- エタノール 中性｜表示51｜CTR 0.00%｜順位1.0
- 水溶液の性質とはたらき｜表示49｜CTR 0.00%｜順位1.0
- 酸性 アルカリ性 見分け方｜表示49｜CTR 0.00%｜順位1.0
- 水溶液一覧｜表示48｜CTR 0.00%｜順位1.0
- アルコール水溶液｜表示46｜CTR 0.00%｜順位1.6
【参考：代表語（自動抽出）】水溶液の性質
【出力（必ずこの順）】
1) 本文の要約（想定読者・悩み・解決）
2) 検索意図の整理（主要クエリから2〜3パターン）
3) 不一致の指摘（タイトル/メタ/H1/冒頭のどこがズレているか）
4) 修正方針（“どの意図に寄せるか”を1つに決める）
5) 修正案（すべてコードブロック）
   - タイトル案3つ（全角35字前後＋56字以上の網羅型を1つ）
   - メタ案3つ（全角90字前後）
   - H1案2つ
   - 冒頭120字（2案：&lt;p&gt;で開始）
【禁則ワード（シート連動）】
以下の【禁則ワード】は、タイトル/メタ/導入文/見出し/本文のいずれにも原則使用しないでください。
言い換えが必要な場合は、自然な日本語に置換してください。
【禁則ワード】
- 崩れ
- 型
- 迷い
- 保留
- 固定
- 手順
- 立て直
- 最短
- 結論だけ
- 乱れ
- 三点確認
- 内部リンク
- 導線
- 設計
- 刺
- まず結論
- 整え
- 押し付けない案内
- 統一
- 次の一手
- 失点
- 確定
- サブコラム
- 30秒
- 1分
- CV
- 網羅
【本文】
```html
&lt;div class="container my-4"&gt;
&lt;p&gt;&lt;!-- ヒーローセクション --&gt;&lt;/p&gt;
&lt;div class="card shadow-sm mb-4 border-0" style="background: linear-gradient(135deg, #0288d1, #00695c); color: #fff;"&gt;
&lt;div class="card-body p-4"&gt;
&lt;div class="d-flex flex-wrap justify-content-between align-items-center mb-2"&gt;&lt;span class="badge bg-light text-dark mb-2" style="font-size: 0.8rem;"&gt;中学受験理科／化学分野&lt;/span&gt;&lt;br /&gt;
&lt;span class="badge bg-warning text-dark mb-2" style="font-size: 0.75rem;"&gt;単元：いろいろな水溶液の性質&lt;/span&gt;&lt;/div&gt;
&lt;h1 class="card-title mb-3" style="font-size: 1.9rem; line-height: 1.5;"&gt;いろいろな水溶液の性質──酸性・中性・アルカリ性とBTB溶液の色変化を一気に整理&lt;/h1&gt;
&lt;p class="card-text mb-0" style="font-size: 0.98rem;"&gt;このページでは、理科で必ず登場する&lt;strong&gt;酸性・中性・アルカリ性&lt;/strong&gt;の水溶液について、&lt;br /&gt;
代表的な例・BTB溶液の色・危険性・日常生活の例までを、表と図でわかりやすく整理します。&lt;/p&gt;
&lt;/div&gt;
&lt;/div&gt;
&lt;p&gt;&lt;!-- YouTube 埋め込み --&gt;&lt;/p&gt;
&lt;div class="mb-4"&gt;
&lt;div class="embed-responsive embed-responsive-16by9"&gt;&lt;iframe class="embed-responsive-item" title="YouTube video player" src="https://www.youtube.com/embed/fa2_naiIVcY" width="560" height="315" frameborder="0" allowfullscreen="allowfullscreen"&gt;&lt;/iframe&gt;&lt;/div&gt;
&lt;/div&gt;
&lt;p&gt;&lt;!-- 学習のねらいボックス --&gt;&lt;/p&gt;
&lt;div class="card border-0 shadow-sm mb-4" style="background-color: #e3f2fd;"&gt;
&lt;div class="card-body p-3"&gt;
&lt;h2 class="h5 mb-2"&gt;このページでわかること&lt;/h2&gt;
&lt;ul class="mb-0"&gt;
&lt;li&gt;酸性・中性・アルカリ性の&lt;strong&gt;違いと代表例&lt;/strong&gt;&lt;/li&gt;
&lt;li&gt;&lt;strong&gt;BTB溶液&lt;/strong&gt;を使った性質の見分け方（黄色・緑・青）&lt;/li&gt;
&lt;li&gt;水酸化ナトリウム水溶液やアンモニア水など、&lt;strong&gt;危険な水溶液の扱い方&lt;/strong&gt;&lt;/li&gt;
&lt;li&gt;食塩水・砂糖水・アルコール水など&lt;strong&gt;中性の仲間&lt;/strong&gt;&lt;/li&gt;
&lt;li&gt;入試で問われやすいポイントを&lt;strong&gt;まとめ表とクイズ&lt;/strong&gt;で確認&lt;/li&gt;
&lt;/ul&gt;
&lt;/div&gt;
&lt;/div&gt;
&lt;p&gt;&lt;!-- ▼追加コード（親：化学ハブへの本文導線） --&gt;&lt;/p&gt;
&lt;p class="mb-4"&gt;水溶液は「化学分野」の中でも出題頻度が高い単元です。化学全体の整理（どこで引っかかりやすいか・全体の見取り図）は、&lt;a href="https://rika-quest.com/column/chemistry/"&gt;化学分野の特徴と引っ掛かりポイント【動画解説】&lt;/a&gt;にまとめています。個別に伸ばし方を設計したい場合は、&lt;a href="https://rika-quest.com/kouza/"&gt;中学受験理科の個別指導（オンライン対応）講座一覧&lt;/a&gt;  をご覧ください（体験あり）。
&lt;/p&gt;
&lt;p&gt;&lt;!-- 1. 水溶液の性質とは？ --&gt;&lt;/p&gt;
&lt;h2 class="mt-4 mb-3"&gt;水溶液の性質とは？──酸性・中性・アルカリ性の3つに分ける&lt;/h2&gt;
&lt;div class="row"&gt;
&lt;div class="col-md-7"&gt;
&lt;p&gt;いろいろな水溶液は、その性質から大きく&lt;strong&gt;酸性・中性・アルカリ性&lt;/strong&gt;の3つに分けることができます。&lt;/p&gt;
&lt;ul&gt;
&lt;li&gt;&lt;strong&gt;酸性&lt;/strong&gt;：塩酸・酢など、「酸」と名前につくものが多い。&lt;/li&gt;
&lt;li&gt;&lt;strong&gt;中性&lt;/strong&gt;：食塩水・砂糖水・アルコール水など、酸性でもアルカリ性でもないもの。&lt;/li&gt;
&lt;li&gt;&lt;strong&gt;アルカリ性&lt;/strong&gt;：水酸化ナトリウム水溶液・アンモニア水など。&lt;strong&gt;特に危険なものが多い&lt;/strong&gt;。&lt;/li&gt;
&lt;/ul&gt;
&lt;p class="mb-0"&gt;性質そのものは暗記が必要ですが、&lt;strong&gt;BTB溶液の色の変化&lt;/strong&gt;や、&lt;strong&gt;日常生活でのイメージ&lt;/strong&gt;とセットで覚えるとずっと楽になります。&lt;/p&gt;
&lt;/div&gt;
&lt;div class="col-md-5 text-center"&gt;
&lt;p&gt;&lt;img decoding="async" class="img-fluid mb-2" src="https://rika-quest.com/wp-content/uploads/2023/03/画像2-1024x751.png" alt="酸性・中性・アルカリ性の性質を示す表" /&gt;&lt;/p&gt;
&lt;p class="text-muted mb-0" style="font-size: 0.85rem;"&gt;▲ 酸性・中性・アルカリ性の代表的な性質を整理した表&lt;/p&gt;
&lt;/div&gt;
&lt;/div&gt;
&lt;p&gt;&lt;!-- 2. 酸性の水溶液 --&gt;&lt;/p&gt;
&lt;h2 class="mt-4 mb-3"&gt;酸性の水溶液の性質&lt;/h2&gt;
&lt;p&gt;まずは&lt;strong&gt;酸性&lt;/strong&gt;の代表的な水溶液と性質を整理しましょう。&lt;/p&gt;
&lt;div class="table-responsive mb-3"&gt;
&lt;table class="table table-bordered table-hover align-middle mb-0"&gt;
&lt;thead style="background-color: #ffe082;"&gt;
&lt;tr class="text-center"&gt;
&lt;th scope="col"&gt;水溶液の例&lt;/th&gt;
&lt;th scope="col"&gt;特徴&lt;/th&gt;
&lt;/tr&gt;
&lt;/thead&gt;
&lt;tbody&gt;
&lt;tr&gt;
&lt;td class="fw-bold"&gt;塩酸&lt;/td&gt;
&lt;td&gt;
&lt;ul class="mb-0"&gt;
&lt;li&gt;代表的な&lt;strong&gt;強い酸性&lt;/strong&gt;の水溶液。&lt;/li&gt;
&lt;li&gt;金属を溶かす性質がある。&lt;/li&gt;
&lt;/ul&gt;
&lt;/td&gt;
&lt;/tr&gt;
&lt;tr&gt;
&lt;td class="fw-bold"&gt;炭酸&lt;/td&gt;
&lt;td&gt;
&lt;ul class="mb-0"&gt;
&lt;li&gt;炭酸飲料の中にも含まれる。&lt;/li&gt;
&lt;li&gt;塩酸よりは弱いが&lt;strong&gt;酸性&lt;/strong&gt;を示す。&lt;/li&gt;
&lt;/ul&gt;
&lt;/td&gt;
&lt;/tr&gt;
&lt;tr&gt;
&lt;td class="fw-bold"&gt;ホウ酸&lt;/td&gt;
&lt;td&gt;
&lt;ul class="mb-0"&gt;
&lt;li&gt;弱い酸性を示す物質。&lt;/li&gt;
&lt;/ul&gt;
&lt;/td&gt;
&lt;/tr&gt;
&lt;tr&gt;
&lt;td class="fw-bold"&gt;酢酸（さく酸）&lt;/td&gt;
&lt;td&gt;
&lt;ul class="mb-0"&gt;
&lt;li&gt;お酢の「すっぱさ」のもと。&lt;/li&gt;
&lt;li&gt;酢酸という&lt;strong&gt;溶質&lt;/strong&gt;が水（溶媒）に溶けてできた水溶液。&lt;/li&gt;
&lt;/ul&gt;
&lt;/td&gt;
&lt;/tr&gt;
&lt;/tbody&gt;
&lt;/table&gt;
&lt;/div&gt;
&lt;p class="mb-3"&gt;名前に&lt;strong&gt;「○○酸」&lt;/strong&gt;とつく物質は、基本的に&lt;strong&gt;酸性&lt;/strong&gt;です。&lt;br /&gt;
まずは「名前で見分ける」練習から始めましょう。&lt;/p&gt;
&lt;p&gt;&lt;!-- 3. アルカリ性の水溶液 --&gt;&lt;/p&gt;
&lt;h2 class="mt-4 mb-3"&gt;アルカリ性の水溶液の性質──危険なものも多い！&lt;/h2&gt;
&lt;p&gt;同じ水溶液でも、&lt;strong&gt;アルカリ性の方が酸性より危険な場合が多い&lt;/strong&gt;のがポイントです。&lt;/p&gt;
&lt;div class="table-responsive mb-3"&gt;
&lt;table class="table table-bordered table-hover align-middle mb-0"&gt;
&lt;thead style="background-color: #c5e1a5;"&gt;
&lt;tr class="text-center"&gt;
&lt;th scope="col"&gt;水溶液の例&lt;/th&gt;
&lt;th scope="col"&gt;性質・注意点&lt;/th&gt;
&lt;/tr&gt;
&lt;/thead&gt;
&lt;tbody&gt;
&lt;tr&gt;
&lt;td class="fw-bold"&gt;水酸化ナトリウム水溶液&lt;br /&gt;
&lt;span style="font-size: 0.9rem;"&gt;（水ナト）&lt;/span&gt;&lt;/td&gt;
&lt;td&gt;
&lt;ul class="mb-0"&gt;
&lt;li&gt;とても&lt;strong&gt;強いアルカリ性&lt;/strong&gt;。&lt;/li&gt;
&lt;li&gt;アルミニウムなどの金属を溶かす。&lt;/li&gt;
&lt;li&gt;&lt;strong&gt;皮膚も溶かすほど危険&lt;/strong&gt;なので、手についたらすぐに大量の水で洗い流す。&lt;/li&gt;
&lt;/ul&gt;
&lt;/td&gt;
&lt;/tr&gt;
&lt;tr&gt;
&lt;td class="fw-bold"&gt;アンモニア水&lt;/td&gt;
&lt;td&gt;
&lt;ul class="mb-0"&gt;
&lt;li&gt;ツンと&lt;strong&gt;鼻を刺すような刺激臭&lt;/strong&gt;がある。&lt;/li&gt;
&lt;li&gt;アルカリ性で、濃いものは眼や呼吸器にも危険。&lt;/li&gt;
&lt;/ul&gt;
&lt;/td&gt;
&lt;/tr&gt;
&lt;tr&gt;
&lt;td class="fw-bold"&gt;石けん水・食器洗い洗剤&lt;/td&gt;
&lt;td&gt;
&lt;ul class="mb-0"&gt;
&lt;li&gt;多くは&lt;strong&gt;アルカリ性&lt;/strong&gt;で、汚れをよく落とす。&lt;/li&gt;
&lt;li&gt;強いものは手荒れの原因にもなる。&lt;/li&gt;
&lt;/ul&gt;
&lt;/td&gt;
&lt;/tr&gt;
&lt;tr&gt;
&lt;td class="fw-bold"&gt;中性洗剤&lt;/td&gt;
&lt;td&gt;
&lt;ul class="mb-0"&gt;
&lt;li&gt;名前のとおり&lt;strong&gt;中性&lt;/strong&gt;の洗剤。&lt;/li&gt;
&lt;li&gt;アルカリ性の石けんよりも&lt;strong&gt;手肌にやさしい&lt;/strong&gt;ものが多い。&lt;/li&gt;
&lt;/ul&gt;
&lt;/td&gt;
&lt;/tr&gt;
&lt;/tbody&gt;
&lt;/table&gt;
&lt;/div&gt;
&lt;blockquote class="border-start ps-3 my-3" style="border-color: #43a047 !important;"&gt;&lt;p&gt;アルカリ性は「汚れを落とす力」が強い反面、&lt;br /&gt;
&lt;strong&gt;皮膚や目に対しても強い刺激&lt;/strong&gt;を持つものがあります。&lt;br /&gt;
実験では、必ず先生の指示にしたがって安全に扱いましょう。&lt;/p&gt;&lt;/blockquote&gt;
&lt;p&gt;&lt;!-- 4. 中性の水溶液 --&gt;&lt;/p&gt;
&lt;h2 class="mt-4 mb-3"&gt;中性の水溶液の性質&lt;/h2&gt;
&lt;p&gt;&lt;strong&gt;中性&lt;/strong&gt;は、酸性でもアルカリ性でもない「まん中」の性質です。中性の代表は次のとおりです。&lt;/p&gt;
&lt;div class="table-responsive mb-3"&gt;
&lt;table class="table table-bordered align-middle mb-0"&gt;
&lt;thead style="background-color: #cfd8dc;"&gt;
&lt;tr class="text-center"&gt;
&lt;th scope="col"&gt;水溶液の例&lt;/th&gt;
&lt;th scope="col"&gt;性質&lt;/th&gt;
&lt;/tr&gt;
&lt;/thead&gt;
&lt;tbody&gt;
&lt;tr&gt;
&lt;td class="fw-bold"&gt;食塩水&lt;/td&gt;
&lt;td&gt;食塩（溶質）が水（溶媒）に溶けた中性の水溶液。&lt;br /&gt;
酸性・アルカリ性どちらの性質もほとんど示さない。&lt;/td&gt;
&lt;/tr&gt;
&lt;tr&gt;
&lt;td class="fw-bold"&gt;砂糖水&lt;/td&gt;
&lt;td&gt;砂糖を溶かしただけの水溶液で、基本は&lt;strong&gt;中性&lt;/strong&gt;。&lt;/td&gt;
&lt;/tr&gt;
&lt;tr&gt;
&lt;td class="fw-bold"&gt;アルコール水溶液&lt;/td&gt;
&lt;td&gt;消毒液・お酒の成分などで知られる。&lt;br /&gt;
酸性でもアルカリ性でもない&lt;strong&gt;中性&lt;/strong&gt;として扱われる。&lt;/td&gt;
&lt;/tr&gt;
&lt;/tbody&gt;
&lt;/table&gt;
&lt;/div&gt;
&lt;p class="mb-0"&gt;中性として入試でよく出てくるのは、&lt;strong&gt;食塩水・砂糖水・アルコール水&lt;/strong&gt;の3つが中心です。&lt;br /&gt;
「中性＝この3つ」とイメージしておくと整理しやすくなります。&lt;/p&gt;
&lt;p&gt;&lt;!-- 受験理科専門塾 しゅん吉クエスト（公式サイトCTA） --&gt;&lt;/p&gt;
&lt;div style="border: 2px solid #1976d2; background-color: #e3f2fd; padding: 10px 12px; display: flex; align-items: flex-start; justify-content: flex-start; margin-bottom: 10px;"&gt;
&lt;p&gt;&lt;img decoding="async" style="max-width: 90px; height: auto; margin-right: 10px; flex-shrink: 0;" src="https://rika-quest.com/wp-content/uploads/2021/07/%E3%81%97%E3%82%85%E3%82%93%E5%90%89%E3%82%AF%E3%82%A8%E3%82%B9%E3%83%88%E6%AD%A3%E6%96%B9%E5%BD%A2.jpg" alt="受験理科専門塾しゅん吉クエストのロゴ" /&gt;&lt;/p&gt;
&lt;div style="text-align: left; flex: 1;"&gt;
&lt;p style="margin: 5px 0; font-size: 14px; line-height: 1.6;"&gt;【受験理科専門塾しゅん吉クエスト】：&lt;br /&gt;
中学受験理科に特化した&lt;strong&gt;完全１対１個別指導&lt;/strong&gt;の専門塾です。&lt;br /&gt;
物理・化学・生物・地学の４分野について、苦手単元のやり直しから志望校対策まで、&lt;br /&gt;
一人ひとりの理解度に合わせてカリキュラムを作成し、&lt;strong&gt;「理科嫌い」を「理科で点が取れる」に変える&lt;/strong&gt;指導を行っています。&lt;/p&gt;
&lt;p&gt;&lt;a style="background-color: #1976d2; color: #ffffff; padding: 5px 10px; text-align: center; text-decoration: none; display: inline-block; font-size: 14px;" href="https://rika-quest.com/"&gt;&lt;br /&gt;
しゅん吉クエスト公式サイトを見る&lt;br /&gt;
&lt;/a&gt;&lt;/p&gt;
&lt;/div&gt;
&lt;/div&gt;
&lt;p&gt;&lt;!-- 5. BTB溶液の色変化で覚える --&gt;&lt;/p&gt;
&lt;h2 class="mt-4 mb-3"&gt;BTB溶液の色変化で覚える酸性・中性・アルカリ性&lt;/h2&gt;
&lt;p&gt;水溶液の性質を調べるときによく使われる指示薬が&lt;strong&gt;BTB溶液&lt;/strong&gt;です。&lt;br /&gt;
&lt;strong&gt;色の変化&lt;/strong&gt;で酸性・中性・アルカリ性を見分けることができます。&lt;/p&gt;
&lt;div class="table-responsive mb-4"&gt;
&lt;table class="table table-bordered text-center align-middle mb-0"&gt;
&lt;thead&gt;
&lt;tr style="background-color: #bbdefb;"&gt;
&lt;th&gt;性質&lt;/th&gt;
&lt;th&gt;BTB溶液の色&lt;/th&gt;
&lt;th&gt;代表的な水溶液&lt;/th&gt;
&lt;/tr&gt;
&lt;/thead&gt;
&lt;tbody&gt;
&lt;tr style="background-color: #ffffff;"&gt;
&lt;td class="fw-bold"&gt;酸性&lt;/td&gt;
&lt;td style="background-color: #fff9c4;"&gt;&lt;strong&gt;黄色&lt;/strong&gt;&lt;/td&gt;
&lt;td&gt;塩酸・炭酸・ホウ酸・酢酸など&lt;/td&gt;
&lt;/tr&gt;
&lt;tr style="background-color: #e8f5e9;"&gt;
&lt;td class="fw-bold"&gt;中性&lt;/td&gt;
&lt;td style="background-color: #c5e1a5;"&gt;&lt;strong&gt;緑色&lt;/strong&gt;&lt;/td&gt;
&lt;td&gt;食塩水・砂糖水・アルコール水など&lt;/td&gt;
&lt;/tr&gt;
&lt;tr style="background-color: #e3f2fd;"&gt;
&lt;td class="fw-bold"&gt;アルカリ性&lt;/td&gt;
&lt;td style="background-color: #90caf9;"&gt;&lt;strong&gt;青色&lt;/strong&gt;&lt;/td&gt;
&lt;td&gt;水酸化ナトリウム水溶液・アンモニア水・石けん水など&lt;/td&gt;
&lt;/tr&gt;
&lt;/tbody&gt;
&lt;/table&gt;
&lt;/div&gt;
&lt;p&gt;&lt;!-- 6. いろいろな水溶液の性質のまとめ --&gt;&lt;/p&gt;
&lt;h2 class="mt-4 mb-3"&gt;いろいろな水溶液の性質のまとめ&lt;/h2&gt;
&lt;div class="table-responsive mb-4"&gt;
&lt;table class="table table-bordered align-middle mb-0"&gt;
&lt;thead&gt;
&lt;tr style="background-color: #dfffd6;"&gt;
&lt;th&gt;項目&lt;/th&gt;
&lt;th&gt;内容&lt;/th&gt;
&lt;/tr&gt;
&lt;/thead&gt;
&lt;tbody&gt;
&lt;tr style="background-color: #ffffff;"&gt;
&lt;td class="fw-bold"&gt;酸性の特徴&lt;/td&gt;
&lt;td&gt;&amp;#8211; 主な例: 塩酸、炭酸、ホウ酸、酢酸&lt;br /&gt;
&amp;#8211; BTB溶液: &lt;strong&gt;黄色&lt;/strong&gt;に変化&lt;br /&gt;
&amp;#8211; 名前に「○○酸」とつく物質が多い&lt;/td&gt;
&lt;/tr&gt;
&lt;tr style="background-color: #dfffd6;"&gt;
&lt;td class="fw-bold"&gt;アルカリ性の特徴&lt;/td&gt;
&lt;td&gt;&amp;#8211; 主な例: 水酸化ナトリウム水溶液、アンモニア水、石けん水&lt;br /&gt;
&amp;#8211; BTB溶液: &lt;strong&gt;青色&lt;/strong&gt;に変化&lt;br /&gt;
&amp;#8211; 危険性: アルミや皮膚を溶かすことがある（水酸化ナトリウム水溶液など）&lt;/td&gt;
&lt;/tr&gt;
&lt;tr style="background-color: #ffffff;"&gt;
&lt;td class="fw-bold"&gt;中性の特徴&lt;/td&gt;
&lt;td&gt;&amp;#8211; 主な例: 食塩水、砂糖水、アルコール水&lt;br /&gt;
&amp;#8211; BTB溶液: &lt;strong&gt;緑色&lt;/strong&gt;に変化&lt;br /&gt;
&amp;#8211; 酸性・アルカリ性の性質がほとんどない&lt;/td&gt;
&lt;/tr&gt;
&lt;tr style="background-color: #dfffd6;"&gt;
&lt;td class="fw-bold"&gt;日常生活での例&lt;/td&gt;
&lt;td&gt;&amp;#8211; 酸性: 酢、炭酸飲料 など&lt;br /&gt;
&amp;#8211; アルカリ性: 石鹸、食器洗い洗剤 など&lt;br /&gt;
&amp;#8211; 中性: 砂糖水、アルコール消毒液（成分によるが中性として扱われることが多い）&lt;/td&gt;
&lt;/tr&gt;
&lt;tr style="background-color: #ffffff;"&gt;
&lt;td class="fw-bold"&gt;BTB溶液の色変化&lt;/td&gt;
&lt;td&gt;&amp;#8211; 酸性: &lt;strong&gt;黄色&lt;/strong&gt;&lt;br /&gt;
&amp;#8211; 中性: &lt;strong&gt;緑色&lt;/strong&gt;&lt;br /&gt;
&amp;#8211; アルカリ性: &lt;strong&gt;青色&lt;/strong&gt;&lt;/td&gt;
&lt;/tr&gt;
&lt;/tbody&gt;
&lt;/table&gt;
&lt;/div&gt;
&lt;p&gt;&lt;!-- 7. クイズ --&gt;&lt;/p&gt;
&lt;h2 class="mt-4 mb-3"&gt;いろいろな水溶液の性質のクイズ&lt;/h2&gt;
&lt;div class="table-responsive mb-4"&gt;
&lt;table class="table table-bordered align-middle mb-0"&gt;
&lt;thead&gt;
&lt;tr style="background-color: #dfffd6;"&gt;
&lt;th&gt;問題&lt;/th&gt;
&lt;th&gt;選択肢&lt;/th&gt;
&lt;th&gt;正解を見る&lt;/th&gt;
&lt;/tr&gt;
&lt;/thead&gt;
&lt;tbody&gt;
&lt;tr style="background-color: #ffffff;"&gt;
&lt;td&gt;1. 酸性の水溶液の例として正しいものは？&lt;/td&gt;
&lt;td&gt;A. 水酸化ナトリウム水溶液&lt;br /&gt;
B. 塩酸&lt;br /&gt;
C. 砂糖水&lt;br /&gt;
D. アルコール水&lt;/td&gt;
&lt;td&gt;&lt;button class="btn btn-sm btn-primary"&gt;正解を見る&lt;/button&gt;&lt;/p&gt;
&lt;div id="aq_answer1" style="display: none; margin-top: 4px;"&gt;正解: B. 塩酸&lt;/div&gt;
&lt;/td&gt;
&lt;/tr&gt;
&lt;tr style="background-color: #dfffd6;"&gt;
&lt;td&gt;2. アルカリ性の水溶液で、アルミや皮膚を溶かすほど危険なものは？&lt;/td&gt;
&lt;td&gt;A. 食塩水&lt;br /&gt;
B. アンモニア水&lt;br /&gt;
C. 水酸化ナトリウム水溶液&lt;br /&gt;
D. 砂糖水&lt;/td&gt;
&lt;td&gt;&lt;button class="btn btn-sm btn-primary"&gt;正解を見る&lt;/button&gt;&lt;/p&gt;
&lt;div id="aq_answer2" style="display: none; margin-top: 4px;"&gt;正解: C. 水酸化ナトリウム水溶液&lt;/div&gt;
&lt;/td&gt;
&lt;/tr&gt;
&lt;tr style="background-color: #ffffff;"&gt;
&lt;td&gt;3. 中性の水溶液の例として正しいものは？&lt;/td&gt;
&lt;td&gt;A. 石灰水&lt;br /&gt;
B. 食塩水&lt;br /&gt;
C. 炭酸水&lt;br /&gt;
D. アンモニア水&lt;/td&gt;
&lt;td&gt;&lt;button class="btn btn-sm btn-primary"&gt;正解を見る&lt;/button&gt;&lt;/p&gt;
&lt;div id="aq_answer3" style="display: none; margin-top: 4px;"&gt;正解: B. 食塩水&lt;/div&gt;
&lt;/td&gt;
&lt;/tr&gt;
&lt;tr style="background-color: #dfffd6;"&gt;
&lt;td&gt;4. BTB溶液が&lt;strong&gt;黄色&lt;/strong&gt;に変化するのはどの性質？&lt;/td&gt;
&lt;td&gt;A. 酸性&lt;br /&gt;
B. 中性&lt;br /&gt;
C. アルカリ性&lt;br /&gt;
D. すべて該当&lt;/td&gt;
&lt;td&gt;&lt;button class="btn btn-sm btn-primary"&gt;正解を見る&lt;/button&gt;&lt;/p&gt;
&lt;div id="aq_answer4" style="display: none; margin-top: 4px;"&gt;正解: A. 酸性&lt;/div&gt;
&lt;/td&gt;
&lt;/tr&gt;
&lt;tr style="background-color: #ffffff;"&gt;
&lt;td&gt;5. 酸性・アルカリ性どちらでもない水溶液は？&lt;/td&gt;
&lt;td&gt;A. 食塩水&lt;br /&gt;
B. 塩酸&lt;br /&gt;
C. 水酸化ナトリウム水溶液&lt;br /&gt;
D. 酢酸&lt;/td&gt;
&lt;td&gt;&lt;button class="btn btn-sm btn-primary"&gt;正解を見る&lt;/button&gt;&lt;/p&gt;
&lt;div id="aq_answer5" style="display: none; margin-top: 4px;"&gt;正解: A. 食塩水&lt;/div&gt;
&lt;/td&gt;
&lt;/tr&gt;
&lt;tr style="background-color: #dfffd6;"&gt;
&lt;td&gt;6. 酢酸はどの性質に分類される？&lt;/td&gt;
&lt;td&gt;A. 中性&lt;br /&gt;
B. 酸性&lt;br /&gt;
C. アルカリ性&lt;br /&gt;
D. どれでもない&lt;/td&gt;
&lt;td&gt;&lt;button class="btn btn-sm btn-primary"&gt;正解を見る&lt;/button&gt;&lt;/p&gt;
&lt;div id="aq_answer6" style="display: none; margin-top: 4px;"&gt;正解: B. 酸性&lt;/div&gt;
&lt;/td&gt;
&lt;/tr&gt;
&lt;tr style="background-color: #ffffff;"&gt;
&lt;td&gt;7. 中性洗剤が分類される性質は？&lt;/td&gt;
&lt;td&gt;A. 酸性&lt;br /&gt;
B. 中性&lt;br /&gt;
C. アルカリ性&lt;br /&gt;
D. 弱酸性&lt;/td&gt;
&lt;td&gt;&lt;button class="btn btn-sm btn-primary"&gt;正解を見る&lt;/button&gt;&lt;/p&gt;
&lt;div id="aq_answer7" style="display: none; margin-top: 4px;"&gt;正解: B. 中性&lt;/div&gt;
&lt;/td&gt;
&lt;/tr&gt;
&lt;tr style="background-color: #dfffd6;"&gt;
&lt;td&gt;8. 石鹸（石けん水）が分類される性質は？&lt;/td&gt;
&lt;td&gt;A. 酸性&lt;br /&gt;
B. 中性&lt;br /&gt;
C. アルカリ性&lt;br /&gt;
D. どれでもない&lt;/td&gt;
&lt;td&gt;&lt;button class="btn btn-sm btn-primary"&gt;正解を見る&lt;/button&gt;&lt;/p&gt;
&lt;div id="aq_answer8" style="display: none; margin-top: 4px;"&gt;正解: C. アルカリ性&lt;/div&gt;
&lt;/td&gt;
&lt;/tr&gt;
&lt;tr style="background-color: #ffffff;"&gt;
&lt;td&gt;9. アルコール水溶液が分類される性質は？&lt;/td&gt;
&lt;td&gt;A. 酸性&lt;br /&gt;
B. 中性&lt;br /&gt;
C. アルカリ性&lt;br /&gt;
D. 弱アルカリ性&lt;/td&gt;
&lt;td&gt;&lt;button class="btn btn-sm btn-primary"&gt;正解を見る&lt;/button&gt;&lt;/p&gt;
&lt;div id="aq_answer9" style="display: none; margin-top: 4px;"&gt;正解: B. 中性&lt;/div&gt;
&lt;/td&gt;
&lt;/tr&gt;
&lt;tr style="background-color: #dfffd6;"&gt;
&lt;td&gt;10. アンモニア水の性質は？&lt;/td&gt;
&lt;td&gt;A. 酸性&lt;br /&gt;
B. 中性&lt;br /&gt;
C. アルカリ性&lt;br /&gt;
D. 弱酸性&lt;/td&gt;
&lt;td&gt;&lt;button class="btn btn-sm btn-primary"&gt;正解を見る&lt;/button&gt;&lt;/p&gt;
&lt;div id="aq_answer10" style="display: none; margin-top: 4px;"&gt;正解: C. アルカリ性&lt;/div&gt;
&lt;/td&gt;
&lt;/tr&gt;
&lt;/tbody&gt;
&lt;/table&gt;
&lt;/div&gt;
&lt;p&gt;&lt;!-- 四角いCTAボックス --&gt;&lt;/p&gt;
&lt;div class="card shadow-sm border-0 my-4" style="border-radius: 0.75rem; background-color: #e0f7fa;"&gt;
&lt;div class="card-body p-4"&gt;
&lt;h2 class="h5 mb-3"&gt;「暗記だけ」で終わらせない理科学習を&lt;/h2&gt;
&lt;p class="mb-3"&gt;酸性・中性・アルカリ性は、&lt;strong&gt;丸暗記になりがちな単元&lt;/strong&gt;ですが、&lt;br /&gt;
身の回りの例や実験と結びつけると、ぐっと理解しやすくなります。&lt;br /&gt;
しゅん吉クエストでは、動画と図解を使って、&lt;strong&gt;「なぜそうなるのか」&lt;/strong&gt;までしっかり説明していきます。&lt;/p&gt;
&lt;div class="row align-items-center"&gt;
&lt;div class="col-md-8"&gt;
&lt;ul class="mb-0"&gt;
&lt;li&gt;単元ごとの&lt;strong&gt;ポイントをギュッと整理&lt;/strong&gt;した授業&lt;/li&gt;
&lt;li&gt;中学受験に必要な化学分野を&lt;strong&gt;実験イメージと一緒に理解&lt;/strong&gt;&lt;/li&gt;
&lt;li&gt;理科が苦手でも&lt;strong&gt;笑いながら覚えられる&lt;/strong&gt;解説スタイル&lt;/li&gt;
&lt;/ul&gt;
&lt;/div&gt;
&lt;div class="col-md-4 text-md-end mt-3 mt-md-0"&gt;&lt;a class="btn btn-info fw-bold px-4 py-2" style="border-radius: 999px;" href="https://rika-quest.com/"&gt;&lt;br /&gt;
理科クエストの授業をチェック&lt;br /&gt;
&lt;/a&gt;&lt;/div&gt;
&lt;/div&gt;
&lt;/div&gt;
&lt;/div&gt;
&lt;/div&gt;
&lt;p&gt;&lt;script&gt;
  function showSolutionAnswer(button, answerId) {
    var answer = document.getElementById(answerId);
    if (answer) {
      answer.style.display = 'block';
    }
    if (button) {
      button.style.display = 'none';
    }
  }
&lt;/script&gt;&lt;/p&gt;
```
</t>
  </si>
  <si>
    <t xml:space="preserve">以下のページは「スニペット整合性」（本文と title/meta/H1/冒頭文）が弱い可能性があります。
まず【本文】を確認し、想定読者・悩み・解決範囲を把握してください。
そのうえで、GSCの主要クエリ（表示回数上位）を根拠に、
「検索意図に対して、タイトル/メタ/H1/冒頭120字がズレている点」を特定し、
ズレを解消するための修正案（タイトル/メタ/H1/冒頭）を提示してください。
※本文の“大改修”は前提にしません（必要なら追記ブロックは最大1つまで）。
【URL】https://eng-support.com/column/progress-book1-lesson14-1/
【ページ分類】MC
【ページ分類の略語（このプロンプト内の定義）】
TP = トップページ（ホーム/サイトの入口）
SP = サービスページ（講座・コース・申込導線）
MC = メインコラム（コラム/解説/勉強法など集客記事）
SC = サブコラム（MCやSPを補強するための補助コラム※サイト定義に合わせて判断）
NW = ニュース/お知らせ（運用上は改善対象外として除外）
ST = 企業情報等のSEO対策を行わないこ固定ページ（運用上は改善対象外として除外）
- / 空欄 / 未分類 = 未分類（このスクリプトでは改善対象外として除外）
※未分類（空欄 / "-" / "未分類"）は作業対象に含めません。
【現状（スニペット要素）】
- タイトル：shall意味と使い方｜Shall I/Weと返事｜中学英語
- メタ：shallはShall we＝提案、Shall I＝申し出。Yes/No返事、What/When shall I…も例文で確認。Progress14-1対応
- H1：Shall I / Shall we の使い方と答え方【Progress Book1 Lesson14-1】【プログレス】
- 冒頭120字：結論からいきます。 Shall we ～? は「～しようか（しましょうか）」、Shall I ～? は「私が～しましょうか？」です。 どちらも後ろは動詞の原形（助動詞＋主語＋V）で、ここを落とすと一気に崩れます。 このページでは、Progr
【GSC主要クエリ（表示回数上位50件）】
- shall｜表示4555｜CTR 0.02%｜順位9.7
- shall i｜表示2182｜CTR 0.18%｜順位4.8
- shall 意味｜表示1775｜CTR 0.06%｜順位8.7
- shall i 意味｜表示1644｜CTR 0.00%｜順位3.5
- shall we｜表示1634｜CTR 0.06%｜順位3.3
- shall we 意味｜表示1024｜CTR 0.00%｜順位3.7
- shall 使い方｜表示207｜CTR 0.00%｜順位8.8
- シャルアイの意味｜表示198｜CTR 0.00%｜順位2.8
- shall we 答え方｜表示138｜CTR 0.72%｜順位3.9
- shall意味｜表示133｜CTR 0.00%｜順位9.2
- shall i shall we 違い｜表示125｜CTR 1.60%｜順位2.2
- シャルウィー 意味｜表示114｜CTR 0.00%｜順位7.2
- i shall 意味｜表示98｜CTR 0.00%｜順位6.9
- shall 例文｜表示95｜CTR 0.00%｜順位6.8
- shall i意味｜表示89｜CTR 0.00%｜順位3.5
- shall we go 意味｜表示88｜CTR 0.00%｜順位4.6
- shall 助動詞｜表示72｜CTR 0.00%｜順位12.6
- shall i shall we｜表示65｜CTR 0.00%｜順位2.8
- shall we?｜表示65｜CTR 0.00%｜順位3.6
- shall i 例文｜表示61｜CTR 3.28%｜順位3.5
- shall we 例文｜表示58｜CTR 1.72%｜順位4.6
- shallとは｜表示58｜CTR 1.72%｜順位9.1
- shall we意味｜表示55｜CTR 0.00%｜順位3.8
- shall i 答え方｜表示54｜CTR 7.41%｜順位2.4
- shall we shall i 違い｜表示54｜CTR 0.00%｜順位1.9
- i shall｜表示48｜CTR 0.00%｜順位9.8
- shall 何詞｜表示47｜CTR 0.00%｜順位4.7
- 何々しましょうか 英語｜表示44｜CTR 0.00%｜順位7.7
- shall we 使い方｜表示41｜CTR 0.00%｜順位3.0
- shallの使い方｜表示40｜CTR 0.00%｜順位8.1
- shall weとshall iの違い｜表示39｜CTR 2.56%｜順位3.0
- shall you 意味｜表示38｜CTR 0.00%｜順位2.6
- シャルウィーとは｜表示38｜CTR 0.00%｜順位3.8
- shall 疑問文｜表示36｜CTR 0.00%｜順位2.3
- shall 答え方｜表示35｜CTR 0.00%｜順位7.5
- shall使い方｜表示35｜CTR 0.00%｜順位6.0
- weとは｜表示35｜CTR 0.00%｜順位12.2
- shall i 使い方｜表示33｜CTR 0.00%｜順位4.5
- shall iとshall we｜表示32｜CTR 0.00%｜順位1.7
- shalli｜表示32｜CTR 0.00%｜順位5.6
- let's shall we｜表示30｜CTR 0.00%｜順位11.6
- we 使い方｜表示30｜CTR 0.00%｜順位10.7
- shall weとは｜表示28｜CTR 0.00%｜順位6.5
- we shall 意味｜表示27｜CTR 0.00%｜順位9.0
- shal i｜表示25｜CTR 0.00%｜順位7.3
- シャルアイ 意味｜表示25｜CTR 0.00%｜順位3.5
- 英語 shall｜表示25｜CTR 0.00%｜順位6.0
- シャルウィー 英語｜表示24｜CTR 0.00%｜順位1.9
- sall i｜表示23｜CTR 0.00%｜順位4.3
- shall we 返し方｜表示23｜CTR 0.00%｜順位3.7
【参考：代表語（自動抽出）】shall
【出力（必ずこの順）】
1) 本文の要約（想定読者・悩み・解決）
2) 検索意図の整理（主要クエリから2〜3パターン）
3) 不一致の指摘（タイトル/メタ/H1/冒頭のどこがズレているか）
4) 修正方針（“どの意図に寄せるか”を1つに決める）
5) 修正案（すべてコードブロック）
   - タイトル案3つ（全角35字前後＋56字以上の網羅型を1つ）
   - メタ案3つ（全角90字前後）
   - H1案2つ
   - 冒頭120字（2案：&lt;p&gt;で開始）
【禁則ワード（シート連動）】
以下の【禁則ワード】は、タイトル/メタ/導入文/見出し/本文のいずれにも原則使用しないでください。
言い換えが必要な場合は、自然な日本語に置換してください。
【禁則ワード】
- 崩れ
- 型
- 迷い
- 保留
- 固定
- 手順
- 立て直
- 最短
- 結論だけ
- 乱れ
- 三点確認
- 内部リンク
- 導線
- 設計
- 刺
- まず結論
- 整え
- 押し付けない案内
- 統一
- 次の一手
- 失点
- 確定
- サブコラム
- 30秒
- 1分
- CV
- 網羅
【本文】
```html
&lt;p&gt;&lt;iframe title="YouTube video player" src="https://www.youtube.com/embed/SFXM3pKuNRI" width="560" height="315" frameborder="0" allowfullscreen="allowfullscreen"&gt;&lt;span data-mce-type="bookmark" style="display: inline-block; width: 0px; overflow: hidden; line-height: 0;" class="mce_SELRES_start"&gt;﻿&lt;/span&gt;&lt;/iframe&gt;&lt;br /&gt;
結論からいきます。&lt;br /&gt;
Shall we ～? は「～しようか（しましょうか）」、Shall I ～? は「私が～しましょうか？」です。&lt;br /&gt;
どちらも後ろは動詞の原形（助動詞＋主語＋V）で、ここを落とすと一気に崩れます。&lt;/p&gt;
&lt;p&gt;このページでは、Progress Book1 Lesson14-1の範囲として、&lt;br /&gt;
・Let’s と Shall we の関係（ほぼ同じ発想）&lt;br /&gt;
・Shall I の「申し出」のニュアンス&lt;br /&gt;
・Yes / No の答え方（定番だけ先に）&lt;br /&gt;
を、例文でサクッと整理します。&lt;/p&gt;
&lt;h3&gt;「Shall」の使い方と説明&lt;/h3&gt;
&lt;p&gt;では例によって、こちらのLookを見て下さい。&lt;/p&gt;
&lt;p&gt;&lt;img decoding="async" loading="lazy" class="alignnone size-full wp-image-410" src="http://eng-support.com/wp-content/uploads/2023/06/プログレス230515.jpg" alt="スライドに 'Shall we get ready for the picnic?' の例文が表示され、'Shall' を使った疑問文の構造を説明。" width="1280" height="720" srcset="https://eng-support.com/wp-content/uploads/2023/06/プログレス230515.jpg 1280w, https://eng-support.com/wp-content/uploads/2023/06/プログレス230515-300x169.jpg 300w, https://eng-support.com/wp-content/uploads/2023/06/プログレス230515-1024x576.jpg 1024w, https://eng-support.com/wp-content/uploads/2023/06/プログレス230515-768x432.jpg 768w, https://eng-support.com/wp-content/uploads/2023/06/プログレス230515-320x180.jpg 320w" sizes="(max-width: 1280px) 100vw, 1280px" /&gt;&lt;/p&gt;
&lt;p&gt;まずこの「Shall」という言葉ですが、「Shall」は助動詞と呼ばれます。&lt;br /&gt;
普通助動詞というと、「&lt;span style="color: blue;"&gt;will&lt;/span&gt;」とか「&lt;span style="color: blue;"&gt;can&lt;/span&gt;」を最初に習いますが、PROGRESSは「&lt;span style="color: blue;"&gt;Shall&lt;/span&gt;」が最初に出てきます。&lt;br /&gt;
そうするとこの段階であまり助動詞というのは気にしてもしょうがないのかな、というのでちょっと助動詞とは何ぞやという話は今日は置いておきます。&lt;br /&gt;
&lt;!-- 基礎力徹底講座（英語教室サポート） --&gt;&lt;/p&gt;
&lt;div style="border: 2px solid #e53935; background-color: #fff3e0; padding: 10px 12px; display: flex; align-items: flex-start; justify-content: flex-start; margin-bottom: 10px;"&gt;
&lt;p&gt;&lt;img decoding="async" loading="lazy" class="alignnone size-full wp-image-202" style="max-width: 90px; height: auto; margin-right: 10px; flex-shrink: 0;" src="http://eng-support.com/wp-content/uploads/2023/03/logo.jpg" alt="英語教室サポートのロゴ" width="228" height="164" /&gt;&lt;/p&gt;
&lt;div style="text-align: left; flex: 1;"&gt;
&lt;p style="margin: 5px 0; font-size: 14px; line-height: 1.6;"&gt;【基礎力徹底講座】：&lt;br /&gt;
英語が大の苦手な生徒さんや、文法用語がよく分からない中学生のための、&lt;strong&gt;「どこまででも戻って」基礎からやり直す個別講座&lt;/strong&gt;です。&lt;br /&gt;
自動詞・他動詞や名詞／形容詞／副詞の役割、文型といった土台を一つひとつ丁寧に整理し、&lt;br /&gt;
用語の定義を明確にしながら進めることで、&lt;strong&gt;今後の英語学習に自信を持てる基礎力&lt;/strong&gt;を築きます。&lt;/p&gt;
&lt;p&gt;&lt;a style="background-color: #ff7043; color: #ffffff; padding: 5px 10px; text-align: center; text-decoration: none; display: inline-block; font-size: 14px;" href="https://eng-support.com/kouza/#%E5%9F%BA%E7%A4%8E%E5%8A%9B%E5%BE%B9%E5%BA%95%E8%AC%9B%E5%BA%A7"&gt;&lt;br /&gt;
詳細を見る&lt;br /&gt;
&lt;/a&gt;&lt;/p&gt;
&lt;/div&gt;
&lt;/div&gt;
&lt;h3&gt;「Let&amp;#8217;s」と「Shall we」の使い方&lt;/h3&gt;
&lt;p&gt;ただ、現代の英語ではこの「Shall」という言葉はこの2行目の「&lt;span style="color: blue;"&gt;Shall we&lt;/span&gt; 何とか」と「&lt;span style="color: blue;"&gt;Shall I&lt;/span&gt; 何とか」、これ以外では滅多に使わない、もうそう覚えていいです。&lt;br /&gt;
これ以外の使い方というのは、勉強するとしても高校生の結構後半です。&lt;br /&gt;
そこでかなり難関大学を受ける人だけが分かればいい事なので、今日はもう決まり文句としていきましょう。&lt;br /&gt;
まずは「&lt;span style="color: blue;"&gt;Let’s&lt;/span&gt;」です。&lt;br /&gt;
「Let’s begin」と書いてありますが、ここはどう覚えるでしたか？&lt;br /&gt;
「Let’s 動詞原形」でしたね。&lt;span style="color: blue;"&gt;V原&lt;/span&gt;と書きます。&lt;br /&gt;
これで、「一緒に何にしようぜ」です。&lt;br /&gt;
「Let’s begin a new lesson.」この場合は多分先生が生徒たちに言っているんでしょう。&lt;br /&gt;
「新しい課を始めましょう」みたいな感じです。&lt;br /&gt;
「Let’s 動詞原形」＝「&lt;span style="color: blue;"&gt;Shall we&lt;/span&gt; 動詞原形」です。&lt;br /&gt;
この「get」も動詞原形です。&lt;br /&gt;
先に予告しておきますが、「&lt;span style="color: blue;"&gt;Shall I&lt;/span&gt;」の後ろも動詞原形です。&lt;br /&gt;
ここに原形を書くのを忘れないようにして下さい。&lt;br /&gt;
Shall we get ready for the picnic?&lt;br /&gt;
「ピクニックの準備」「&lt;span style="color: blue;"&gt;get ready&lt;/span&gt;」は「準備が整った状態になる」という意味です。&lt;br /&gt;
「ピクニックへの準備が整った状態になりましょうか？」が直訳です。&lt;br /&gt;
日本語ではそんな言い方しないので、「ピクニックの準備をしましょうか？」となる訳です。&lt;br /&gt;
この「&lt;span style="color: blue;"&gt;Shall we&lt;/span&gt;」に対して「&lt;span style="color: blue;"&gt;Shall I&lt;/span&gt;」というのもあります。&lt;br /&gt;
主語が変わると、要するに「go to the store」、行く人が「私」になる訳です。&lt;br /&gt;
だから「Shall we go to the store?」だったら「we」は主語なので、そのお店に行くのが「私たち」です。&lt;br /&gt;
「私たちみんなで行こうか」ですが、今度は主語が「I」になったら「私」だけ行く訳です。&lt;br /&gt;
何人かいる中で、「私が行きましょうか？」という事は、「「皆さんを代表して」とか「あなたの代わりに私がそのお店に行きましょうか？」という「行ってあげましょうか？」というニュアンスです。&lt;br /&gt;
ただ、「行ってあげましょうか」という日本語はちょっと恩着せがましいので、皆さん心の中では「私がしてあげましょうか？」と思っても、実際に日本語で表現する時は「私がしましょうか？」と、こんなふうに心の中と実際に口に出すのとちょっと変えます。&lt;br /&gt;
建て前と本音を分けるというのは日本人の得意な所ですから、英語を日本語に訳する時もちょっと分けましょう。&lt;/p&gt;
&lt;h3&gt;「Shall I」の例文と説明&lt;/h3&gt;
&lt;p&gt;次も「Shall I open the window?」、聞くという事は多分窓を開けたがっている人がいらっしゃるんでしょう。&lt;br /&gt;
その人に向かって、心の中では「窓を私が開けてあげましょうか？」ですが、「窓をお開けしましょうか？」の方が角が立たなくていいです。&lt;br /&gt;
そんな感じで「&lt;span style="color: blue;"&gt;Shall&lt;/span&gt;」を覚えて下さい。&lt;br /&gt;
しばらく疑問詞があるやつを無視していましたので1回ぐらいやっておきましょう。&lt;br /&gt;
4番、「What shall I bring to the party?」「私はパーティに何を持って行きましょうか？」です。&lt;br /&gt;
これを「何を持ってきてあげましょうか？」って言ったら、じゃあもうパーティ来なくていいよと言われそうですよね。&lt;br /&gt;
「何を持ってきたらいいでしょうか？」ぐらいのニュアンスで聞いていると思って下さい。&lt;br /&gt;
「&lt;span style="color: blue;"&gt;bring&lt;/span&gt;」が「何々を持ってくる」という他動詞です。&lt;br /&gt;
自動詞、他動詞の違いは大丈夫でしょうか？&lt;br /&gt;
他動詞「何々を持ってくる」、他動詞の後ろには目的語が必要です。&lt;br /&gt;
その目的語の名詞がこの「What」な訳です。&lt;br /&gt;
疑問詞というのは文頭に書きます。&lt;br /&gt;
&lt;!-- ブレイクスルーゼミ（英語教室サポート） --&gt;&lt;/p&gt;
&lt;div style="border: 2px solid #e53935; background-color: #fff3e0; padding: 10px 12px; display: flex; align-items: flex-start; justify-content: flex-start; margin-bottom: 10px;"&gt;
&lt;p&gt;&lt;img decoding="async" loading="lazy" class="alignnone size-full wp-image-202" style="max-width: 90px; height: auto; margin-right: 10px; flex-shrink: 0;" src="http://eng-support.com/wp-content/uploads/2023/03/logo.jpg" alt="英語教室サポートのロゴ" width="228" height="164" /&gt;&lt;/p&gt;
&lt;div style="text-align: left; flex: 1;"&gt;
&lt;p style="margin: 5px 0; font-size: 14px; line-height: 1.6;"&gt;【ブレイクスルーゼミ】：&lt;br /&gt;
「英文はそこそこ読めるのに、成績が頭打ち」という中高生のための、&lt;strong&gt;弱点発見＆集中特訓ゼミ&lt;/strong&gt;です。&lt;br /&gt;
一文ずつ本当に読み取れているかを確認しながら、&lt;strong&gt;文法知識の抜け・構文把握の甘さ・ただ訳しているだけで内容を追えていない&lt;/strong&gt;といった原因を特定。&lt;br /&gt;
見つかった弱点を徹底的にトレーニングすることで、&lt;strong&gt;読解力と得点力の両方にブレイクスルー&lt;/strong&gt;を起こすことを目指します。&lt;/p&gt;
&lt;p&gt;&lt;a style="background-color: #ff7043; color: #ffffff; padding: 5px 10px; text-align: center; text-decoration: none; display: inline-block; font-size: 14px;" href="https://eng-support.com/kouza/#%E3%83%96%E3%83%AC%E3%82%A4%E3%82%AF%E3%82%B9%E3%83%AB%E3%83%BC%E3%82%BC%E3%83%9F"&gt;&lt;br /&gt;
詳細を見る&lt;br /&gt;
&lt;/a&gt;&lt;/p&gt;
&lt;/div&gt;
&lt;/div&gt;
&lt;p&gt;あとは、「&lt;span style="color: blue;"&gt;Shall I&lt;/span&gt; 動詞原形」「&lt;span style="color: blue;"&gt;Shall we&lt;/span&gt; 動詞原形」です。&lt;br /&gt;
この「&lt;span style="color: blue;"&gt;Shall&lt;/span&gt;」は助動詞と呼ばれるやつです。&lt;br /&gt;
これが助動詞と呼ばれるものだというのをちょっと頭の片隅に入れておいて頂けると、ちょっとあとのレッスンが楽になります。&lt;br /&gt;
「&lt;span style="color: blue;"&gt;Shall we get&lt;/span&gt;」も「&lt;span style="color: blue;"&gt;Shall I go&lt;/span&gt;」も助動詞のあとに主語動詞原形ときてるな、というのをちょっと頭に入れておいて下さい。&lt;br /&gt;
書きましょう。&lt;br /&gt;
助動詞+主語、英語でsubjectというのでSです。&lt;br /&gt;
それから動詞の原形です。&lt;br /&gt;
「助動詞 主語動詞の原型 なんたら」で最後が「?」です。&lt;br /&gt;
ちなみに最初の2文ですが、「Let’s」の方は疑問文じゃないので最後「.」です。&lt;br /&gt;
「Shall we」は疑問文なので最後は「?」、ここを間違えないで下さい。&lt;br /&gt;
時々中学校あたりでもありますが、定期テストとかで単語を並べ替えて文を作りなさいというのがあって、「Let’s」と「Shall we」あってどっちを使っていいのか分からなくなります、という人がいますが、その時はもう並んでいる単語を全部飛ばして最後を見て下さい。&lt;br /&gt;
最後「.」になっていたら「Let’s」を使えという事、最後「?」になっていたら「Shall we」を使えという事です。&lt;br /&gt;
意外とそこを見ないで、意味の上で違わないはずなのになって迷っちゃう人が多いので、そこを見る習慣を付けて下さい。&lt;br /&gt;
最後に「&lt;span style="color: blue;"&gt;Shall I&lt;/span&gt; 何とかしてあげましょうか？」と皆さんが聞かれたとしましょう。&lt;/p&gt;
&lt;h3&gt;Shall we go to the store?&lt;/h3&gt;
&lt;p&gt;「私たち、お店に行きましょうか？」と聞かれた場合、「はい、お願いします。」と答えるときは「Yes, please do.」です。実際の会話では、「do」は省略されることもありますが、正式には「Yes, please do.」となります。「いいえ」と答える場合は、「No」です。しかし、「してあげましょうか？」と言ってくれているのに「いいえ」とだけ答えるのは少し申し訳ないですよね。したがって、「No, thank you.」と答えましょう。&lt;/p&gt;
&lt;h3&gt;What shall I bring to the party?&lt;/h3&gt;
&lt;p&gt;「パーティに何を持って来たらいいですか？」と聞かれた場合、「ケーキはどうですか？」と答えることができます。また、聞いた相手が自分と同じ人である可能性もありますので、相手がケーキを持って来てほしいと考えている場合もあります。したがって、返答については、この点を考慮してください。&lt;/p&gt;
&lt;h3&gt; When shall I come?&lt;/h3&gt;
&lt;p&gt;「いつ来たらいいですか？」と聞かれた場合、「7時前に来てください。」と答えることができます。この場合、聞かれた相手が返答しているということになります。&lt;br /&gt;
&lt;!-- 定期テスト攻略講座（英語教室サポート） --&gt;&lt;/p&gt;
&lt;div style="border: 2px solid #e53935; background-color: #fff3e0; padding: 10px 12px; display: flex; align-items: flex-start; justify-content: flex-start; margin-bottom: 10px;"&gt;
&lt;p&gt;&lt;img decoding="async" loading="lazy" class="alignnone size-full wp-image-202" style="max-width: 90px; height: auto; margin-right: 10px; flex-shrink: 0;" src="http://eng-support.com/wp-content/uploads/2023/03/logo.jpg" alt="英語教室サポートのロゴ" width="228" height="164" /&gt;&lt;/p&gt;
&lt;div style="text-align: left; flex: 1;"&gt;
&lt;p style="margin: 5px 0; font-size: 14px; line-height: 1.6;"&gt;【定期テスト攻略講座】：&lt;br /&gt;
学校の定期テストで頻出の出題形式や傾向に合わせて、&lt;strong&gt;「テストで点を取り切る」ための演習と解き方の整理&lt;/strong&gt;を行う講座です。&lt;br /&gt;
基本となる英文法を一つひとつ確認しながら、よく出る問題パターンに慣れていくことで、&lt;strong&gt;受験にもつながる堅実な学力&lt;/strong&gt;と、テスト本番での安定感を身につけていきます。&lt;/p&gt;
&lt;p&gt;&lt;a style="background-color: #ff7043; color: #ffffff; padding: 5px 10px; text-align: center; text-decoration: none; display: inline-block; font-size: 14px;" href="https://eng-support.com/kouza/#%E5%AE%9A%E6%9C%9F%E3%83%86%E3%82%B9%E3%83%88%E6%94%BB%E7%95%A5%E8%AC%9B%E5%BA%A7"&gt;&lt;br /&gt;
詳細を見る&lt;br /&gt;
&lt;/a&gt;&lt;/p&gt;
&lt;/div&gt;
&lt;/div&gt;
```
</t>
  </si>
  <si>
    <t xml:space="preserve">以下のページは「スニペット整合性」（本文と title/meta/H1/冒頭文）が弱い可能性があります。
まず【本文】を確認し、想定読者・悩み・解決範囲を把握してください。
そのうえで、GSCの主要クエリ（表示回数上位）を根拠に、
「検索意図に対して、タイトル/メタ/H1/冒頭120字がズレている点」を特定し、
ズレを解消するための修正案（タイトル/メタ/H1/冒頭）を提示してください。
※本文の“大改修”は前提にしません（必要なら追記ブロックは最大1つまで）。
【URL】https://rika-quest.com/column/water/
【ページ分類】MC
【ページ分類の略語（このプロンプト内の定義）】
TP = トップページ（ホーム/サイトの入口）
SP = サービスページ（講座・コース・申込導線）
MC = メインコラム（コラム/解説/勉強法など集客記事）
SC = サブコラム（MCやSPを補強するための補助コラム※サイト定義に合わせて判断）
NW = ニュース/お知らせ（運用上は改善対象外として除外）
ST = 企業情報等のSEO対策を行わないこ固定ページ（運用上は改善対象外として除外）
- / 空欄 / 未分類 = 未分類（このスクリプトでは改善対象外として除外）
※未分類（空欄 / "-" / "未分類"）は作業対象に含めません。
【現状（スニペット要素）】
- タイトル：【理科のコツ】流れる水のはたらき - 中学受験 理科の個別指導 | 受験理科専門塾「しゅん吉クエスト」
- メタ：「流れる水のはたらきを徹底解説！侵食・運搬・堆積の基本から、河川の流れによる地形の変化や三角州の形成までをわかりやすく説明。実験や自然体験を通じて、理科の知識を深める方法も紹介しています。バーベキューや釣りを活用した学習のヒントも満載！詳しくは動画でチェックして、学びを楽しく広げましょう！」
- H1：【理科のコツ】流れる水のはたらき
- 冒頭120字：中学受験理科／地学・地形 流れる水の働き（侵食・運搬・堆積） 流れる水の働き──侵食・運搬・堆積をイメージで理解しよう 川の流れは、土地を 削り（侵食） 、 運び（運搬） 、 積もらせる（堆積） という3つの働きを持っています。 砂や小石の
【GSC主要クエリ（表示回数上位50件）】
- 流れる水の働き｜表示983｜CTR 0.41%｜順位8.3
- 水の働き｜表示253｜CTR 0.40%｜順位5.5
- 運搬 理科｜表示225｜CTR 0.00%｜順位7.8
- 侵食運搬堆積｜表示198｜CTR 0.00%｜順位7.6
- 侵食 運搬 堆積｜表示155｜CTR 0.65%｜順位7.3
- 流れる水｜表示155｜CTR 0.00%｜順位6.1
- 侵食とは｜表示150｜CTR 0.00%｜順位3.0
- 流れる水が地面を削る働き｜表示145｜CTR 0.69%｜順位1.2
- 水の働き 3つ｜表示119｜CTR 1.68%｜順位3.0
- 流水の働き｜表示117｜CTR 0.00%｜順位5.7
- 運搬 と は 理科｜表示101｜CTR 0.00%｜順位6.9
- 流れる水のはたらき｜表示89｜CTR 0.00%｜順位7.5
- 流れる水の働き 5年生｜表示83｜CTR 0.00%｜順位1.0
- 堆積 と は 理科｜表示66｜CTR 0.00%｜順位5.6
- 水の流れ｜表示64｜CTR 0.00%｜順位1.0
- 水のはたらき｜表示63｜CTR 0.00%｜順位7.3
- 侵食 とは 理科｜表示62｜CTR 1.61%｜順位6.0
- 流水のはたらき｜表示62｜CTR 0.00%｜順位7.4
- 運搬とは 理科｜表示60｜CTR 0.00%｜順位6.5
- 侵食とは 理科｜表示59｜CTR 0.00%｜順位5.0
- 運搬 堆積 侵食｜表示54｜CTR 0.00%｜順位10.5
- 地面を削る働き｜表示51｜CTR 0.00%｜順位4.2
- 川の働き｜表示51｜CTR 0.00%｜順位3.0
- 堆積とは 理科｜表示44｜CTR 0.00%｜順位6.4
- 侵食、運搬、堆積｜表示43｜CTR 0.00%｜順位8.4
- 侵食運搬堆積とは｜表示43｜CTR 0.00%｜順位6.7
- 理科 侵食｜表示42｜CTR 0.00%｜順位4.4
- 流れる水の働き 侵食 運搬 堆積｜表示41｜CTR 2.44%｜順位1.6
- 流れる水が土や石を運ぶ働き｜表示41｜CTR 0.00%｜順位3.1
- 流水によって削られる｜表示39｜CTR 0.00%｜順位2.4
- 運搬堆積侵食｜表示37｜CTR 0.00%｜順位9.6
- 運搬理科｜表示37｜CTR 0.00%｜順位7.1
- 水の役割｜表示36｜CTR 0.00%｜順位1.0
- 流れる水の はたらき 3 つ｜表示36｜CTR 0.00%｜順位1.8
- 運搬 侵食 堆積｜表示36｜CTR 0.00%｜順位9.4
- 理科 運搬｜表示34｜CTR 0.00%｜順位7.8
- 粒の大きさが2mm以上｜表示34｜CTR 0.00%｜順位1.6
- 侵食運搬｜表示33｜CTR 3.03%｜順位4.1
- 運搬侵食堆積｜表示33｜CTR 0.00%｜順位8.2
- 侵食とは理科｜表示32｜CTR 0.00%｜順位5.6
- 理科 侵食 運搬 堆積｜表示32｜CTR 0.00%｜順位4.2
- 運搬 川｜表示32｜CTR 0.00%｜順位11.5
- 理科 川の流れ｜表示31｜CTR 3.23%｜順位2.4
- 侵食 堆積 運搬｜表示31｜CTR 0.00%｜順位1.9
- 流水｜表示31｜CTR 0.00%｜順位1.0
- 流水によって運ばれた土砂｜表示31｜CTR 0.00%｜順位4.4
- 侵食 と は 理科｜表示30｜CTR 0.00%｜順位6.4
- 理科 運搬とは｜表示30｜CTR 0.00%｜順位7.0
- 侵食 理科｜表示29｜CTR 0.00%｜順位7.5
- 浸食 運搬 堆積｜表示29｜CTR 0.00%｜順位7.2
【参考：代表語（自動抽出）】流れる水の働き
【出力（必ずこの順）】
1) 本文の要約（想定読者・悩み・解決）
2) 検索意図の整理（主要クエリから2〜3パターン）
3) 不一致の指摘（タイトル/メタ/H1/冒頭のどこがズレているか）
4) 修正方針（“どの意図に寄せるか”を1つに決める）
5) 修正案（すべてコードブロック）
   - タイトル案3つ（全角35字前後＋56字以上の網羅型を1つ）
   - メタ案3つ（全角90字前後）
   - H1案2つ
   - 冒頭120字（2案：&lt;p&gt;で開始）
【禁則ワード（シート連動）】
以下の【禁則ワード】は、タイトル/メタ/導入文/見出し/本文のいずれにも原則使用しないでください。
言い換えが必要な場合は、自然な日本語に置換してください。
【禁則ワード】
- 崩れ
- 型
- 迷い
- 保留
- 固定
- 手順
- 立て直
- 最短
- 結論だけ
- 乱れ
- 三点確認
- 内部リンク
- 導線
- 設計
- 刺
- まず結論
- 整え
- 押し付けない案内
- 統一
- 次の一手
- 失点
- 確定
- サブコラム
- 30秒
- 1分
- CV
- 網羅
【本文】
```html
&lt;div class="container my-4"&gt;
&lt;p&gt;&lt;!-- Hero Section --&gt;&lt;/p&gt;
&lt;div class="card shadow-sm mb-4 border-0" style="background: linear-gradient(135deg, #0277bd, #00897b); color: #fff;"&gt;
&lt;div class="card-body p-4"&gt;
&lt;div class="d-flex flex-wrap justify-content-between align-items-center mb-2"&gt;&lt;span class="badge bg-warning text-dark mb-2" style="font-size: 0.8rem;"&gt;中学受験理科／地学・地形&lt;/span&gt;&lt;br /&gt;
&lt;span class="badge bg-light text-dark mb-2" style="font-size: 0.75rem;"&gt;流れる水の働き（侵食・運搬・堆積）&lt;/span&gt;&lt;/div&gt;
&lt;h1 class="card-title mb-3" style="font-size: 1.9rem; line-height: 1.4;"&gt;流れる水の働き──侵食・運搬・堆積をイメージで理解しよう&lt;/h1&gt;
&lt;p class="card-text mb-0" style="font-size: 0.98rem;"&gt;川の流れは、土地を&lt;strong&gt;削り（侵食）&lt;/strong&gt;、&lt;strong&gt;運び（運搬）&lt;/strong&gt;、&lt;strong&gt;積もらせる（堆積）&lt;/strong&gt;という3つの働きを持っています。&lt;br /&gt;
砂や小石の粒の大きさの違いとあわせて整理し、入試頻出のポイントを&lt;strong&gt;動画＋図＋クイズ&lt;/strong&gt;で確認していきましょう。&lt;/p&gt;
&lt;p class="mt-2 mb-0" style="font-size: 0.92rem; line-height: 1.6;"&gt;地学分野（天気・地層・火山・地形など）をまとめて整理したい人は、&lt;a style="color: #fff; text-decoration: underline;" href="https://rika-quest.com/column/geoscience/"&gt;全体像はこちら&lt;/a&gt;。&lt;/p&gt;
&lt;/div&gt;
&lt;/div&gt;
&lt;p&gt;&lt;!-- 動画で学ぶ：流れる水の働き --&gt;&lt;/p&gt;
&lt;h2 class="mb-3"&gt;動画で学ぶ：流れる水の働き&lt;/h2&gt;
&lt;div class="text-center mb-4"&gt;
&lt;div style="max-width: 720px; margin: 0 auto;"&gt;&lt;iframe title="YouTube video player" src="https://www.youtube.com/embed/BExvkz0_uaw" width="560" height="315" frameborder="0" allowfullscreen="allowfullscreen"&gt;&lt;/iframe&gt;&lt;/div&gt;
&lt;p class="mt-2 mb-0" style="font-size: 0.85rem; color: #555;"&gt;※動画では、粒の大きさの違いから「侵食・運搬・堆積」まで、実験や身近な例を使って解説しています。&lt;/p&gt;
&lt;/div&gt;
&lt;p&gt;&lt;!-- 流れる水の働きとは？ --&gt;&lt;/p&gt;
&lt;h2 class="mt-4 mb-3"&gt;流れる水の働きとは？&lt;/h2&gt;
&lt;div class="card mb-4 border-0 shadow-sm"&gt;
&lt;div class="card-body"&gt;
&lt;p class="mb-3"&gt;今回のテーマは&lt;strong&gt;「流れる水の働き」&lt;/strong&gt;です。雨が降ったり、川が流れたりすると、地面の砂や小石はさまざまな影響を受けます。&lt;br /&gt;
そのときに働いているのが次の3つです。&lt;/p&gt;
&lt;ul&gt;
&lt;li&gt;&lt;strong&gt;侵食（しんしょく）&lt;/strong&gt;：水の流れによって地面や岸が&lt;strong&gt;削られる&lt;/strong&gt;働き&lt;/li&gt;
&lt;li&gt;&lt;strong&gt;運搬（うんぱん）&lt;/strong&gt;：削られた砂や小石が、水の流れにのって&lt;strong&gt;運ばれる&lt;/strong&gt;働き&lt;/li&gt;
&lt;li&gt;&lt;strong&gt;堆積（たいせき）&lt;/strong&gt;：運ばれてきた砂や泥が、水の流れが弱くなったところに&lt;strong&gt;積もる&lt;/strong&gt;働き&lt;/li&gt;
&lt;/ul&gt;
&lt;blockquote class="mb-3" style="border-left: 4px solid #0288d1; padding-left: 12px; color: #555;"&gt;&lt;p&gt;砂場で作った砂のお城にバケツで水をジャーッとかけると、崩れて削られますよね。&lt;br /&gt;
これが「侵食」のイメージです。削られた砂が流されて別の場所に運ばれ、最後には積もっていきます。&lt;/p&gt;&lt;/blockquote&gt;
&lt;div class="text-center mb-3"&gt;
&lt;p&gt;&lt;img fetchpriority="high" decoding="async" class="alignnone wp-image-273 img-fluid" src="https://rika-quest.com/wp-content/uploads/2023/04/IMG_9686-841x1024.png" sizes="(max-width: 402px) 100vw, 402px" srcset="https://rika-quest.com/wp-content/uploads/2023/04/IMG_9686-841x1024.png 841w, https://rika-quest.com/wp-content/uploads/2023/04/IMG_9686-247x300.png 247w, https://rika-quest.com/wp-content/uploads/2023/04/IMG_9686-768x935.png 768w, https://rika-quest.com/wp-content/uploads/2023/04/IMG_9686.png 986w" alt="流れる水による侵食・運搬・堆積の三つの働き" width="402" height="489" /&gt;&lt;/p&gt;
&lt;p class="mt-2 mb-0" style="font-size: 0.85rem; color: #555;"&gt;※「削る（侵食）・運ぶ（運搬）・積もらせる（堆積）」の3つの働きのイメージ図。&lt;/p&gt;
&lt;/div&gt;
&lt;/div&gt;
&lt;/div&gt;
&lt;p&gt;&lt;!-- 粒の大きさと名前の整理 --&gt;&lt;/p&gt;
&lt;h2 class="mt-4 mb-3"&gt;粒の大きさで変わる名称：粘土・砂・れき&lt;/h2&gt;
&lt;div class="card mb-4 border-0 shadow-sm"&gt;
&lt;div class="card-body"&gt;
&lt;p class="mb-3"&gt;流れる水の働きを考えるとき、砂や小石などの&lt;strong&gt;「粒の大きさ」&lt;/strong&gt;も重要です。粒の大きさによって、呼び名が変わります。&lt;/p&gt;
&lt;div class="table-responsive mb-3"&gt;
&lt;table class="table table-bordered align-middle mb-0"&gt;
&lt;thead style="background-color: #e0f7fa;"&gt;
&lt;tr class="text-center"&gt;
&lt;th&gt;名称&lt;/th&gt;
&lt;th&gt;呼び方・説明&lt;/th&gt;
&lt;th&gt;粒の大きさの目安&lt;/th&gt;
&lt;/tr&gt;
&lt;/thead&gt;
&lt;tbody&gt;
&lt;tr&gt;
&lt;td class="fw-bold"&gt;粘土（泥）&lt;/td&gt;
&lt;td&gt;非常に細かい粒。テキストでは「粘土質」「泥」と表現されることも多い。&lt;/td&gt;
&lt;td&gt;直径が&lt;strong&gt;約1/16mm以下&lt;/strong&gt;&lt;/td&gt;
&lt;/tr&gt;
&lt;tr style="background-color: #f1f8e9;"&gt;
&lt;td class="fw-bold"&gt;砂&lt;/td&gt;
&lt;td&gt;指先でさらさらと感じる粒。砂場や河原でよく見られる。&lt;/td&gt;
&lt;td&gt;直径が&lt;strong&gt;1/16mm〜2mm&lt;/strong&gt;&lt;/td&gt;
&lt;/tr&gt;
&lt;tr&gt;
&lt;td class="fw-bold"&gt;れき（小石）&lt;/td&gt;
&lt;td&gt;じゃり・小石。れき岩の「れき」。瓦れきなどの言葉にも使われる。&lt;/td&gt;
&lt;td&gt;直径が&lt;strong&gt;2mm以上&lt;/strong&gt;&lt;/td&gt;
&lt;/tr&gt;
&lt;/tbody&gt;
&lt;/table&gt;
&lt;/div&gt;
&lt;p class="mb-0"&gt;こうした粒の大きさの違いは、中学以降の学習でも役に立ちます。&lt;br /&gt;
&lt;strong&gt;粒が大きいほど運ばれにくく、粒が小さいほど遠くまで運ばれやすい&lt;/strong&gt;というイメージも合わせて持っておくと便利です。&lt;/p&gt;
&lt;/div&gt;
&lt;/div&gt;
&lt;p&gt;&lt;!-- 受験理科専門塾 しゅん吉クエスト（公式サイトCTA） --&gt;&lt;/p&gt;
&lt;div style="border: 2px solid #1976d2; background-color: #e3f2fd; padding: 10px 12px; display: flex; align-items: flex-start; justify-content: flex-start; margin-bottom: 10px;"&gt;
&lt;p&gt;&lt;img decoding="async" style="max-width: 90px; height: auto; margin-right: 10px; flex-shrink: 0;" src="https://rika-quest.com/wp-content/uploads/2021/07/%E3%81%97%E3%82%85%E3%82%93%E5%90%89%E3%82%AF%E3%82%A8%E3%82%B9%E3%83%88%E6%AD%A3%E6%96%B9%E5%BD%A2.jpg" alt="受験理科専門塾しゅん吉クエストのロゴ" /&gt;&lt;/p&gt;
&lt;div style="text-align: left; flex: 1;"&gt;
&lt;p style="margin: 5px 0; font-size: 14px; line-height: 1.6;"&gt;【受験理科専門塾しゅん吉クエスト】：&lt;br /&gt;
中学受験理科に特化した&lt;strong&gt;完全１対１個別指導&lt;/strong&gt;の専門塾です。&lt;br /&gt;
物理・化学・生物・地学の４分野について、苦手単元のやり直しから志望校対策まで、&lt;br /&gt;
一人ひとりの理解度に合わせてカリキュラムを作成し、&lt;strong&gt;「理科嫌い」を「理科で点が取れる」に変える&lt;/strong&gt;指導を行っています。&lt;/p&gt;
&lt;p&gt;&lt;a style="background-color: #1976d2; color: #ffffff; padding: 5px 10px; text-align: center; text-decoration: none; display: inline-block; font-size: 14px;" href="https://rika-quest.com/"&gt;&lt;br /&gt;
しゅん吉クエスト公式サイトを見る&lt;br /&gt;
&lt;/a&gt;&lt;/p&gt;
&lt;/div&gt;
&lt;/div&gt;
&lt;p&gt;&lt;!-- 川の流れと地形の関係 --&gt;&lt;/p&gt;
&lt;h2 class="mt-4 mb-3"&gt;川の流れと地形の関係&lt;/h2&gt;
&lt;p&gt;&lt;!-- 上流：急な坂と深い谷 --&gt;&lt;/p&gt;
&lt;h3 class="mt-3 mb-2"&gt;上流：急な坂と深く削られた谷&lt;/h3&gt;
&lt;div class="card mb-3 border-0 shadow-sm"&gt;
&lt;div class="card-body"&gt;
&lt;p&gt;実験装置をイメージしてみましょう。急な坂道の砂地に、上からホースで水を流すとどうなるでしょうか。&lt;/p&gt;
&lt;ul&gt;
&lt;li&gt;水の勢いが強くなり、&lt;strong&gt;深い溝がガリガリと削られる（侵食）&lt;/strong&gt;&lt;/li&gt;
&lt;li&gt;大きめの石（れき）も&lt;strong&gt;ゴロゴロ転がりながら運ばれ、小さくなっていく&lt;/strong&gt;&lt;/li&gt;
&lt;/ul&gt;
&lt;p class="mb-0"&gt;山のほうに釣りに行ったことがある人は、&lt;strong&gt;上流ほど川が深く、石が大きい&lt;/strong&gt;と感じたことがあるはずです。&lt;br /&gt;
これはまさに、流れが速いところで侵食と運搬が強く働いているからです。&lt;/p&gt;
&lt;/div&gt;
&lt;/div&gt;
&lt;p&gt;&lt;!-- 曲がりくねった川：外側と内側 --&gt;&lt;/p&gt;
&lt;h3 class="mt-3 mb-2"&gt;曲がりくねった川：外側と内側の違い&lt;/h3&gt;
&lt;div class="card mb-3 border-0 shadow-sm"&gt;
&lt;div class="card-body"&gt;
&lt;div class="text-center mb-3"&gt;
&lt;p&gt;&lt;img decoding="async" class="alignnone wp-image-275 img-fluid" src="https://rika-quest.com/wp-content/uploads/2023/04/IMG_9686-1-1024x582.png" sizes="(max-width: 488px) 100vw, 488px" srcset="https://rika-quest.com/wp-content/uploads/2023/04/IMG_9686-1-1024x582.png 1024w, https://rika-quest.com/wp-content/uploads/2023/04/IMG_9686-1-300x171.png 300w, https://rika-quest.com/wp-content/uploads/2023/04/IMG_9686-1-768x437.png 768w, https://rika-quest.com/wp-content/uploads/2023/04/IMG_9686-1.png 1110w" alt="遠心力の影響で外側が速い流れになる川の特性" width="488" height="277" /&gt;&lt;/p&gt;
&lt;p class="mt-2 mb-0" style="font-size: 0.85rem; color: #555;"&gt;※曲がりくねった川では、外側と内側で流れの速さが大きく異なります。&lt;/p&gt;
&lt;/div&gt;
&lt;p class="mb-2"&gt;曲がった川では、&lt;strong&gt;外側と内側で流れの速さが違う&lt;/strong&gt;ことが重要なポイントです。&lt;/p&gt;
&lt;ul&gt;
&lt;li&gt;&lt;strong&gt;外側：&lt;/strong&gt;&lt;br /&gt;
遠心力の影響で水が外側に強くぶつかり、&lt;strong&gt;流れが速く深く削られる（侵食が強い）&lt;/strong&gt;&lt;/li&gt;
&lt;li&gt;&lt;strong&gt;内側：&lt;/strong&gt;&lt;br /&gt;
流れがゆるやかになり、&lt;strong&gt;砂や泥がたまりやすい（堆積しやすい）&lt;/strong&gt;&lt;/li&gt;
&lt;/ul&gt;
&lt;p class="mb-0"&gt;河原でバーベキューをしたときなどに、川の外側が深く、内側が浅くなっている様子を観察してみると、&lt;br /&gt;
教科書の図が「当たり前のこと」を言っているだけだと実感できます。&lt;/p&gt;
&lt;/div&gt;
&lt;/div&gt;
&lt;p&gt;&lt;!-- 下流・河口付近：堆積と三角州 --&gt;&lt;/p&gt;
&lt;h3 class="mt-3 mb-2"&gt;下流・河口付近：堆積と三角州の形成&lt;/h3&gt;
&lt;div class="card mb-4 border-0 shadow-sm"&gt;
&lt;div class="card-body"&gt;
&lt;p class="mb-2"&gt;川が下流に行くほど傾きがゆるくなり、流れもゆっくりになります。&lt;/p&gt;
&lt;ul&gt;
&lt;li&gt;流れが速いところでは、砂や小石は&lt;strong&gt;どんどん下流へ運ばれる&lt;/strong&gt;&lt;/li&gt;
&lt;li&gt;流れがゆるやかなところでは、&lt;strong&gt;重力の影響で泥やおがくずが沈殿しやすい&lt;/strong&gt;&lt;/li&gt;
&lt;/ul&gt;
&lt;p class="mb-2"&gt;河口付近では、川の水が海の水と混ざり、海水に含まれる&lt;strong&gt;イオンの影響&lt;/strong&gt;で泥がまとまりやすくなり、&lt;br /&gt;
さらに&lt;strong&gt;堆積が進みやすくなります&lt;/strong&gt;。こうして、&lt;/p&gt;
&lt;ul&gt;
&lt;li&gt;&lt;strong&gt;三角州（デルタ）&lt;/strong&gt;と呼ばれる、土砂が三角形に広がった地形が形成されていきます。&lt;/li&gt;
&lt;/ul&gt;
&lt;p class="mb-0"&gt;これらも「流れが速いときは運ばれる」「流れが遅くなると沈んで積もる」という当たり前の現象の積み重ねです。&lt;/p&gt;
&lt;/div&gt;
&lt;/div&gt;
&lt;p&gt;&lt;!-- まとめ表（学習まとめ） --&gt;&lt;/p&gt;
&lt;h2 class="mt-4 mb-3"&gt;流れる水の働きの学習まとめ&lt;/h2&gt;
&lt;div class="table-responsive mb-4"&gt;
&lt;table class="table table-bordered align-middle mb-0"&gt;
&lt;thead style="background-color: #e0f2f1;"&gt;
&lt;tr&gt;
&lt;th style="width: 25%;"&gt;ポイント&lt;/th&gt;
&lt;th&gt;内容&lt;/th&gt;
&lt;/tr&gt;
&lt;/thead&gt;
&lt;tbody&gt;
&lt;tr&gt;
&lt;td class="fw-bold"&gt;粒の分類&lt;/td&gt;
&lt;td&gt;・&lt;strong&gt;粘土（泥）&lt;/strong&gt;：直径約1/16mm以下の細かい粒&lt;br /&gt;
・&lt;strong&gt;砂&lt;/strong&gt;：直径1/16mm〜2mm&lt;br /&gt;
・&lt;strong&gt;れき（小石）&lt;/strong&gt;：直径2mm以上&lt;/td&gt;
&lt;/tr&gt;
&lt;tr style="background-color: #f1f8e9;"&gt;
&lt;td class="fw-bold"&gt;水の三つの働き&lt;/td&gt;
&lt;td&gt;・&lt;strong&gt;侵食&lt;/strong&gt;：水が地面や岩を削る働き&lt;br /&gt;
・&lt;strong&gt;運搬&lt;/strong&gt;：削られた砂やれきを運ぶ働き&lt;br /&gt;
・&lt;strong&gt;堆積&lt;/strong&gt;：運ばれてきたものが積もる働き&lt;/td&gt;
&lt;/tr&gt;
&lt;tr&gt;
&lt;td class="fw-bold"&gt;流れの速さと影響&lt;/td&gt;
&lt;td&gt;・急な坂：流れが速く、川底や岸を&lt;strong&gt;深く削る&lt;/strong&gt;&lt;br /&gt;
・緩やかな坂：流れが遅く、泥や砂が&lt;strong&gt;沈殿・堆積&lt;/strong&gt;しやすい&lt;/td&gt;
&lt;/tr&gt;
&lt;tr style="background-color: #f1f8e9;"&gt;
&lt;td class="fw-bold"&gt;川の外側と内側&lt;/td&gt;
&lt;td&gt;・外側：遠心力の影響で流れが速く、岸が&lt;strong&gt;削られやすい&lt;/strong&gt;&lt;br /&gt;
・内側：流れが遅く、砂や泥が&lt;strong&gt;堆積しやすい&lt;/strong&gt;&lt;/td&gt;
&lt;/tr&gt;
&lt;tr&gt;
&lt;td class="fw-bold"&gt;自然体験の重要性&lt;/td&gt;
&lt;td&gt;釣りやバーベキューなどで川辺に行き、&lt;strong&gt;実際の川の深さ・流れ・砂利の大きさ&lt;/strong&gt;を観察すると、&lt;br /&gt;
教科書の内容を直感的に理解しやすくなります。&lt;/td&gt;
&lt;/tr&gt;
&lt;/tbody&gt;
&lt;/table&gt;
&lt;/div&gt;
&lt;p&gt;&lt;!-- クイズで確認 --&gt;&lt;/p&gt;
&lt;h2 class="mt-4 mb-3"&gt;流れる水の働きに関するクイズ&lt;/h2&gt;
&lt;p class="mb-2"&gt;下のクイズで、学んだ内容を確認してみましょう。&lt;br /&gt;
「正解を見る」ボタンを押すと答えが表示され、ボタンは非表示になります。&lt;/p&gt;
&lt;div class="table-responsive mb-4"&gt;
&lt;table class="table table-bordered align-middle mb-0"&gt;
&lt;thead style="background-color: #e0f2f1;"&gt;
&lt;tr&gt;
&lt;th style="width: 40%;"&gt;問題&lt;/th&gt;
&lt;th style="width: 40%;"&gt;選択肢&lt;/th&gt;
&lt;th style="width: 20%;"&gt;回答&lt;/th&gt;
&lt;/tr&gt;
&lt;/thead&gt;
&lt;tbody&gt;
&lt;tr&gt;
&lt;td&gt;1. 粒の大きさで分類された中で最も小さいものは？&lt;/td&gt;
&lt;td&gt;A. 粘土&lt;br /&gt;
B. 砂&lt;br /&gt;
C. れき&lt;br /&gt;
D. 石灰&lt;/td&gt;
&lt;td&gt;&lt;button class="btn btn-sm btn-primary"&gt;&lt;br /&gt;
正解を見る&lt;br /&gt;
&lt;/button&gt;&lt;br /&gt;
&lt;span id="answer1" style="display: none;"&gt;　正解：A. 粘土&lt;/span&gt;&lt;/td&gt;
&lt;/tr&gt;
&lt;tr style="background-color: #f1f8e9;"&gt;
&lt;td&gt;2. 侵食とはどのような働きか？&lt;/td&gt;
&lt;td&gt;A. 水が砂を削る&lt;br /&gt;
B. 水が砂を運ぶ&lt;br /&gt;
C. 水が砂を溜める&lt;br /&gt;
D. 水が蒸発する&lt;/td&gt;
&lt;td&gt;&lt;button class="btn btn-sm btn-primary"&gt;&lt;br /&gt;
正解を見る&lt;br /&gt;
&lt;/button&gt;&lt;br /&gt;
&lt;span id="answer2" style="display: none;"&gt;　正解：A. 水が砂を削る&lt;/span&gt;&lt;/td&gt;
&lt;/tr&gt;
&lt;tr&gt;
&lt;td&gt;3. れきの直径は何mm以上？&lt;/td&gt;
&lt;td&gt;A. 1mm&lt;br /&gt;
B. 2mm&lt;br /&gt;
C. 5mm&lt;br /&gt;
D. 10mm&lt;/td&gt;
&lt;td&gt;&lt;button class="btn btn-sm btn-primary"&gt;&lt;br /&gt;
正解を見る&lt;br /&gt;
&lt;/button&gt;&lt;br /&gt;
&lt;span id="answer3" style="display: none;"&gt;　正解：B. 2mm&lt;/span&gt;&lt;/td&gt;
&lt;/tr&gt;
&lt;tr style="background-color: #f1f8e9;"&gt;
&lt;td&gt;4. 川の外側の流れはどのような特徴がある？&lt;/td&gt;
&lt;td&gt;A. 流れが速く削られる&lt;br /&gt;
B. 流れが遅く堆積する&lt;br /&gt;
C. 水が溜まる&lt;br /&gt;
D. 流れが一定&lt;/td&gt;
&lt;td&gt;&lt;button class="btn btn-sm btn-primary"&gt;&lt;br /&gt;
正解を見る&lt;br /&gt;
&lt;/button&gt;&lt;br /&gt;
&lt;span id="answer4" style="display: none;"&gt;　正解：A. 流れが速く削られる&lt;/span&gt;&lt;/td&gt;
&lt;/tr&gt;
&lt;tr&gt;
&lt;td&gt;5. 水が緩やかに流れる場所では何が起こる？&lt;/td&gt;
&lt;td&gt;A. 水が蒸発する&lt;br /&gt;
B. 泥や砂が沈殿する&lt;br /&gt;
C. 水が速く流れる&lt;br /&gt;
D. 土砂が削られる&lt;/td&gt;
&lt;td&gt;&lt;button class="btn btn-sm btn-primary"&gt;&lt;br /&gt;
正解を見る&lt;br /&gt;
&lt;/button&gt;&lt;br /&gt;
&lt;span id="answer5" style="display: none;"&gt;　正解：B. 泥や砂が沈殿する&lt;/span&gt;&lt;/td&gt;
&lt;/tr&gt;
&lt;tr style="background-color: #f1f8e9;"&gt;
&lt;td&gt;6. 急な坂での川の特徴は？&lt;/td&gt;
&lt;td&gt;A. 流れが速く深く削る&lt;br /&gt;
B. 流れが遅く泥が溜まる&lt;br /&gt;
C. 水が停滞する&lt;br /&gt;
D. 水が蒸発する&lt;/td&gt;
&lt;td&gt;&lt;button class="btn btn-sm btn-primary"&gt;&lt;br /&gt;
正解を見る&lt;br /&gt;
&lt;/button&gt;&lt;br /&gt;
&lt;span id="answer6" style="display: none;"&gt;　正解：A. 流れが速く深く削る&lt;/span&gt;&lt;/td&gt;
&lt;/tr&gt;
&lt;tr&gt;
&lt;td&gt;7. 粘土の直径は？&lt;/td&gt;
&lt;td&gt;A. 1mm以下&lt;br /&gt;
B. 1/16mm以下&lt;br /&gt;
C. 2mm以上&lt;br /&gt;
D. 5mm以上&lt;/td&gt;
&lt;td&gt;&lt;button class="btn btn-sm btn-primary"&gt;&lt;br /&gt;
正解を見る&lt;br /&gt;
&lt;/button&gt;&lt;br /&gt;
&lt;span id="answer7" style="display: none;"&gt;　正解：B. 1/16mm以下&lt;/span&gt;&lt;/td&gt;
&lt;/tr&gt;
&lt;tr style="background-color: #f1f8e9;"&gt;
&lt;td&gt;8. 三角州はどのように形成される？&lt;/td&gt;
&lt;td&gt;A. 流れが速い場所&lt;br /&gt;
B. 流れが緩やかで泥や砂が堆積&lt;br /&gt;
C. 山の急斜面&lt;br /&gt;
D. 水が蒸発する場所&lt;/td&gt;
&lt;td&gt;&lt;button class="btn btn-sm btn-primary"&gt;&lt;br /&gt;
正解を見る&lt;br /&gt;
&lt;/button&gt;&lt;br /&gt;
&lt;span id="answer8" style="display: none;"&gt;　正解：B. 流れが緩やかで泥や砂が堆積&lt;/span&gt;&lt;/td&gt;
&lt;/tr&gt;
&lt;tr&gt;
&lt;td&gt;9. 河川の外側が削られる理由は？&lt;/td&gt;
&lt;td&gt;A. 遠心力の影響&lt;br /&gt;
B. 流れが遅い&lt;br /&gt;
C. 地形が平坦&lt;br /&gt;
D. 水が濁っている&lt;/td&gt;
&lt;td&gt;&lt;button class="btn btn-sm btn-primary"&gt;&lt;br /&gt;
正解を見る&lt;br /&gt;
&lt;/button&gt;&lt;br /&gt;
&lt;span id="answer9" style="display: none;"&gt;　正解：A. 遠心力の影響&lt;/span&gt;&lt;/td&gt;
&lt;/tr&gt;
&lt;tr style="background-color: #f1f8e9;"&gt;
&lt;td&gt;10. 砂の直径は？&lt;/td&gt;
&lt;td&gt;A. 1/16mm～2mm&lt;br /&gt;
B. 2mm～5mm&lt;br /&gt;
C. 5mm以上&lt;br /&gt;
D. 1/32mm以下&lt;/td&gt;
&lt;td&gt;&lt;button class="btn btn-sm btn-primary"&gt;&lt;br /&gt;
正解を見る&lt;br /&gt;
&lt;/button&gt;&lt;br /&gt;
&lt;span id="answer10" style="display: none;"&gt;　正解：A. 1/16mm～2mm&lt;/span&gt;&lt;/td&gt;
&lt;/tr&gt;
&lt;/tbody&gt;
&lt;/table&gt;
&lt;/div&gt;
&lt;p&gt;&lt;!-- まとめ --&gt;&lt;/p&gt;
&lt;h2 class="mt-4 mb-3"&gt;まとめ：経験と結びつけて「当たり前の現象」として理解しよう&lt;/h2&gt;
&lt;div class="card mb-4 border-0 shadow-sm"&gt;
&lt;div class="card-body"&gt;
&lt;ul class="mb-3"&gt;
&lt;li&gt;粒の大きさによって&lt;strong&gt;粘土・砂・れき&lt;/strong&gt;と名前が変わる。&lt;/li&gt;
&lt;li&gt;流れる水には&lt;strong&gt;侵食・運搬・堆積&lt;/strong&gt;という3つの働きがある。&lt;/li&gt;
&lt;li&gt;流れが速い場所では&lt;strong&gt;深く削られ&lt;/strong&gt;、流れが遅い場所では&lt;strong&gt;土砂が堆積&lt;/strong&gt;しやすい。&lt;/li&gt;
&lt;li&gt;川のカーブでは、外側が&lt;strong&gt;速い＆削られる&lt;/strong&gt;、内側が&lt;strong&gt;遅い＆たまりやすい&lt;/strong&gt;という違いがある。&lt;/li&gt;
&lt;li&gt;釣り・キャンプ・バーベキューなどの&lt;strong&gt;自然体験&lt;/strong&gt;と結びつけると、内容を忘れにくくなる。&lt;/li&gt;
&lt;/ul&gt;
&lt;p class="mb-2"&gt;単なる暗記ではなく、「そりゃそうだよね」と思えるところまでイメージを掘り下げることで、入試の応用問題にも強くなります。&lt;/p&gt;
&lt;p class="mb-0"&gt;地学分野の出題全体を俯瞰して整理したい人は、&lt;a href="https://rika-quest.com/column/geoscience/"&gt;全体像はこちら&lt;/a&gt;。&lt;/p&gt;
&lt;/div&gt;
&lt;/div&gt;
&lt;p&gt;&lt;!-- CTA：講座案内 --&gt;&lt;/p&gt;
&lt;h2 class="mt-4 mb-3"&gt;しゅん吉クエストで「理科の自然現象」を武器にしよう&lt;/h2&gt;
&lt;div class="card mb-5 border-0 shadow-sm" style="background: linear-gradient(135deg, #e3f2fd, #e8f5e9);"&gt;
&lt;div class="card-body p-4"&gt;
&lt;div class="row align-items-center"&gt;
&lt;div class="col-md-8 mb-3 mb-md-0"&gt;
&lt;h3 class="h5 mb-2" style="color: #01579b;"&gt;川・天気・地形…「なんとなく知ってる」を「点が取れる理解」に。&lt;/h3&gt;
&lt;p class="mb-2" style="font-size: 0.95rem;"&gt;受験理科専門塾&lt;strong&gt;「しゅん吉クエスト」&lt;/strong&gt;では、動画や実験、身近な例を使いながら、&lt;br /&gt;
「流れる水の働き」をはじめとする自然現象を&lt;strong&gt;イメージで理解→答案に書ける形&lt;/strong&gt;まで落とし込んでいきます。&lt;/p&gt;
&lt;ul class="mb-2" style="font-size: 0.9rem;"&gt;
&lt;li&gt;地学・物理・化学・生物をバランスよく学べるカリキュラム&lt;/li&gt;
&lt;li&gt;一問一答ではなく「なぜそうなるか」を重視した解説&lt;/li&gt;
&lt;li&gt;教室・オンライン対応の&lt;strong&gt;完全１対１個別指導&lt;/strong&gt;&lt;/li&gt;
&lt;/ul&gt;
&lt;p class="mb-0" style="font-size: 0.9rem;"&gt;お子さまの現在の状況や志望校に合わせた学習プランもご提案可能です。まずは講座ページをご覧ください。&lt;/p&gt;
&lt;/div&gt;
&lt;div class="col-md-4 text-md-end text-center"&gt;&lt;a class="btn btn-primary mb-2" style="min-width: 220px;" href="https://rika-quest.com/kouza/"&gt;&lt;br /&gt;
講座一覧・詳細を見る&lt;br /&gt;
&lt;/a&gt;&lt;a class="btn btn-outline-primary btn-sm" style="min-width: 220px;" href="https://rika-quest.com/inquiry/"&gt;&lt;br /&gt;
体験授業・学習相談はこちら&lt;br /&gt;
&lt;/a&gt;&lt;/div&gt;
&lt;/div&gt;
&lt;/div&gt;
&lt;/div&gt;
&lt;/div&gt;
&lt;p&gt;&lt;script&gt;
  function showAnswer(id, btn) {
    var el = document.getElementById(id);
    if (el) {
      el.style.display = 'inline';
    }
    if (btn) {
      btn.style.display = 'none';
    }
  }
&lt;/script&gt;&lt;/p&gt;
```
</t>
  </si>
  <si>
    <t xml:space="preserve">以下のページは「スニペット整合性」（本文と title/meta/H1/冒頭文）が弱い可能性があります。
まず【本文】を確認し、想定読者・悩み・解決範囲を把握してください。
そのうえで、GSCの主要クエリ（表示回数上位）を根拠に、
「検索意図に対して、タイトル/メタ/H1/冒頭120字がズレている点」を特定し、
ズレを解消するための修正案（タイトル/メタ/H1/冒頭）を提示してください。
※本文の“大改修”は前提にしません（必要なら追記ブロックは最大1つまで）。
【URL】https://rika-quest.com/column/star/
【ページ分類】MC
【ページ分類の略語（このプロンプト内の定義）】
TP = トップページ（ホーム/サイトの入口）
SP = サービスページ（講座・コース・申込導線）
MC = メインコラム（コラム/解説/勉強法など集客記事）
SC = サブコラム（MCやSPを補強するための補助コラム※サイト定義に合わせて判断）
NW = ニュース/お知らせ（運用上は改善対象外として除外）
ST = 企業情報等のSEO対策を行わないこ固定ページ（運用上は改善対象外として除外）
- / 空欄 / 未分類 = 未分類（このスクリプトでは改善対象外として除外）
※未分類（空欄 / "-" / "未分類"）は作業対象に含めません。
【現状（スニペット要素）】
- タイトル：【理科のコツ】星の動き - 中学受験 理科の個別指導 | 受験理科専門塾「しゅん吉クエスト」
- メタ：「星の動きと天体の仕組みを徹底解説！地球の自転や公転が星座の見え方にどう影響するのか、図や例を用いて詳しく説明します。北極星を中心とした星の動きや年周運動の仕組みを理解し、1日の動きと1年の動きを区別して理科の学習を深めましょう。詳しくは動画でチェックして、天体の分野を楽しく学びましょう！」
- H1：【理科のコツ】星の動き
- 冒頭120字：中学受験理科／地学分野 星の動き・天球・年周運動 星の動きのまとめとクイズ 今回は 星の動き について話していきます。1日の動きと1年の動きの区別を意識しながら、 中学受験でよく出るポイントを整理して確認していきましょう。 天体を含む地学分
【GSC主要クエリ（表示回数上位50件）】
- 星の動き｜表示1239｜CTR 0.32%｜順位6.2
- 星の動き方｜表示262｜CTR 0.38%｜順位1.1
- 星座の動き｜表示256｜CTR 0.00%｜順位1.6
- 南の空の星の動き｜表示243｜CTR 0.00%｜順位2.8
- 太陽や星座の星は、地球の自転や公転により、天球上を規則正しく動いている。どのように動いているのか｜表示232｜CTR 0.00%｜順位1.0
- 地球の自転軸の延長線上にあるのでいつも同じ場所にあります｜表示159｜CTR 0.00%｜順位9.6
- 星の動き 東西南北｜表示156｜CTR 1.92%｜順位3.9
- 南の空 星の動き｜表示154｜CTR 0.00%｜順位3.2
- 星 1ヶ月に 何度動く｜表示121｜CTR 0.00%｜順位3.8
- 北極星の周りの星の動き｜表示116｜CTR 0.00%｜順位1.0
- 天体の動き｜表示115｜CTR 0.00%｜順位1.7
- 星は一ヶ月に何度動く｜表示113｜CTR 0.00%｜順位2.9
- 南半球 星の動き｜表示103｜CTR 0.00%｜順位1.5
- 星座の動き方｜表示98｜CTR 0.00%｜順位1.4
- 星座 一ヶ月で何度｜表示95｜CTR 0.00%｜順位4.5
- 中学理科 天体 星の動き｜表示91｜CTR 3.30%｜順位4.2
- 星 動き方｜表示89｜CTR 0.00%｜順位1.8
- 星座 動き方｜表示88｜CTR 0.00%｜順位1.0
- 星座 動く方向｜表示88｜CTR 0.00%｜順位1.0
- 星の動く向き｜表示86｜CTR 0.00%｜順位4.0
- 天頂付近の星の動き｜表示78｜CTR 2.56%｜順位5.6
- 星の見え方｜表示78｜CTR 1.28%｜順位1.0
- オリオン座 動き方｜表示66｜CTR 0.00%｜順位1.0
- 星座動き方｜表示59｜CTR 0.00%｜順位1.0
- 理科 星の動き｜表示59｜CTR 0.00%｜順位6.9
- 星動き方｜表示56｜CTR 0.00%｜順位1.7
- 星 1日に 何 度動く｜表示55｜CTR 0.00%｜順位1.0
- 星は一時間に何度動く｜表示55｜CTR 0.00%｜順位1.2
- 星は一日に何度動く｜表示54｜CTR 0.00%｜順位1.0
- 星座 一時間に何度動く｜表示53｜CTR 0.00%｜順位1.6
- 星 一ヶ月で何度｜表示51｜CTR 0.00%｜順位5.7
- 星座の星の動き｜表示51｜CTR 0.00%｜順位1.0
- 星が動いて見える理由｜表示50｜CTR 0.00%｜順位5.0
- 東西南北 星の動き｜表示50｜CTR 0.00%｜順位3.4
- 星座 1ヶ月で何度｜表示48｜CTR 0.00%｜順位3.6
- 地球の自転軸の延長線上にあるので いつも同じ場所にあります｜表示45｜CTR 0.00%｜順位9.5
- 星座 動き｜表示45｜CTR 0.00%｜順位1.0
- 天頂の星の動き｜表示44｜CTR 2.27%｜順位1.9
- 中3理科 天体 星の動き｜表示41｜CTR 0.00%｜順位4.5
- 星 一時間に何度動く｜表示41｜CTR 0.00%｜順位1.9
- オリオン座の動き｜表示40｜CTR 0.00%｜順位1.0
- 星座の動く向き｜表示39｜CTR 0.00%｜順位1.0
- 星 1時間で何度動く｜表示38｜CTR 0.00%｜順位2.6
- 星は1ヶ月に何度動く｜表示38｜CTR 0.00%｜順位3.8
- 星 一ヶ月 何度｜表示35｜CTR 0.00%｜順位1.0
- 星 一時間で何度｜表示35｜CTR 0.00%｜順位1.0
- 中学理科 星座の動き｜表示34｜CTR 5.88%｜順位3.6
- 理科星の動き｜表示34｜CTR 2.94%｜順位3.3
- 北極付近 星の動き｜表示33｜CTR 0.00%｜順位5.5
- 星 一ヶ月で何度動く｜表示33｜CTR 0.00%｜順位6.3
【参考：代表語（自動抽出）】星の動き
【出力（必ずこの順）】
1) 本文の要約（想定読者・悩み・解決）
2) 検索意図の整理（主要クエリから2〜3パターン）
3) 不一致の指摘（タイトル/メタ/H1/冒頭のどこがズレているか）
4) 修正方針（“どの意図に寄せるか”を1つに決める）
5) 修正案（すべてコードブロック）
   - タイトル案3つ（全角35字前後＋56字以上の網羅型を1つ）
   - メタ案3つ（全角90字前後）
   - H1案2つ
   - 冒頭120字（2案：&lt;p&gt;で開始）
【禁則ワード（シート連動）】
以下の【禁則ワード】は、タイトル/メタ/導入文/見出し/本文のいずれにも原則使用しないでください。
言い換えが必要な場合は、自然な日本語に置換してください。
【禁則ワード】
- 崩れ
- 型
- 迷い
- 保留
- 固定
- 手順
- 立て直
- 最短
- 結論だけ
- 乱れ
- 三点確認
- 内部リンク
- 導線
- 設計
- 刺
- まず結論
- 整え
- 押し付けない案内
- 統一
- 次の一手
- 失点
- 確定
- サブコラム
- 30秒
- 1分
- CV
- 網羅
【本文】
```html
&lt;p&gt;&amp;nbsp;&lt;/p&gt;
&lt;div class="container my-4"&gt;
&lt;p&gt;&lt;!-- Hero Section --&gt;&lt;/p&gt;
&lt;div class="card shadow-sm mb-4 border-0" style="background: linear-gradient(135deg, #2e7d32, #00695c); color: #fff;"&gt;
&lt;div class="card-body p-4"&gt;
&lt;div class="d-flex flex-wrap justify-content-between align-items-center mb-2"&gt;&lt;span class="badge bg-warning text-dark mb-2" style="font-size: 0.8rem;"&gt;中学受験理科／地学分野&lt;/span&gt;&lt;br /&gt;
&lt;span class="badge bg-light text-dark mb-2" style="font-size: 0.75rem;"&gt;星の動き・天球・年周運動&lt;/span&gt;&lt;/div&gt;
&lt;h1 class="card-title mb-3" style="font-size: 1.9rem; line-height: 1.5;"&gt;星の動きのまとめとクイズ&lt;/h1&gt;
&lt;p class="card-text mb-0" style="font-size: 0.98rem;"&gt;今回は&lt;strong&gt;星の動き&lt;/strong&gt;について話していきます。1日の動きと1年の動きの区別を意識しながら、&lt;br /&gt;
中学受験でよく出るポイントを整理して確認していきましょう。&lt;/p&gt;
&lt;p class="mt-2 mb-0" style="font-size: 0.92rem;"&gt;天体を含む地学分野の全体像は、&lt;a style="color: #fff; text-decoration: underline;" href="https://rika-quest.com/column/geoscience/"&gt;全体像はこちら&lt;/a&gt;でまとめて確認できます。&lt;/p&gt;
&lt;/div&gt;
&lt;/div&gt;
&lt;p&gt;&lt;!-- YouTube 動画 --&gt;&lt;/p&gt;
&lt;div class="text-center mb-4"&gt;
&lt;div style="max-width: 720px; margin: 0 auto;"&gt;&lt;iframe title="YouTube video player" src="https://www.youtube.com/embed/Q6QL3W8BlVU" width="560" height="315" frameborder="0" allowfullscreen="allowfullscreen"&gt;&lt;br /&gt;
&lt;span data-mce-type="bookmark" style="display: inline-block; width: 0px; overflow: hidden; line-height: 0;" class="mce_SELRES_start"&gt;&lt;/span&gt;&lt;br /&gt;
&lt;/iframe&gt;&lt;/div&gt;
&lt;p class="mt-2 mb-0" style="font-size: 0.85rem; color: #555;"&gt;※動画では、星の動き・天球・年周運動を図を使って解説しています。&lt;/p&gt;
&lt;/div&gt;
&lt;p&gt;&lt;!-- 解説パート --&gt;&lt;/p&gt;
&lt;h2 class="mt-4 mb-3"&gt;星の動きのイメージ&lt;/h2&gt;
&lt;div class="card mb-4 border-0 shadow-sm"&gt;
&lt;div class="card-body"&gt;
&lt;p&gt;星は動いているんですか？と思うかも知れないです。もちろん、動いている星もいっぱいあります。&lt;br /&gt;
ですが、基本的には&lt;strong&gt;遠くに行き過ぎていて、動いていないように見える&lt;/strong&gt;星がほとんどです。&lt;/p&gt;
&lt;p&gt;新幹線とかに乗っていて、手前の景色ってビュンッビュンッって動いてないですか？&lt;br /&gt;
一方で、遠くに見える富士山はあんまり動いていないように見えると思います。&lt;br /&gt;
天体も同じで、地球の近くにある星は動いているように見えるけれど、&lt;br /&gt;
&lt;span style="color: #ff0000;"&gt;光のスピードで数万年掛かったりするような場所の星&lt;/span&gt;もあるから、&lt;br /&gt;
&lt;strong&gt;&lt;span style="color: #ff0000;"&gt;全然動いてないように見えている&lt;/span&gt;&lt;/strong&gt;わけです。&lt;/p&gt;
&lt;p&gt;そして、&lt;strong&gt;基本的には地球が動いているせいで星が動いて見えている&lt;/strong&gt;と考えます。&lt;br /&gt;
自分が回ると、周りが動いて見えますよね。こっちが動いているから、周りが動いて見えるという仕組みです。&lt;/p&gt;
&lt;p&gt;とはいえ、毎回「地球が動いているから〜」と考えるとこんがらがるので、&lt;br /&gt;
中学受験では&lt;strong&gt;「地球は動いていない。星の方が動いている」&lt;/strong&gt;という自己中心的な見方で考えてOKです。&lt;br /&gt;
その方が図がすごく分かりやすくなります。&lt;/p&gt;
&lt;p&gt;&lt;!-- 天球・天頂の図 --&gt;&lt;/p&gt;
&lt;div class="text-center my-3"&gt;
&lt;p&gt;&lt;img fetchpriority="high" decoding="async" class="alignnone wp-image-246 img-fluid" src="https://rika-quest.com/wp-content/uploads/2023/04/画像6-1-1024x586.png" sizes="(max-width: 607px) 100vw, 607px" srcset="https://rika-quest.com/wp-content/uploads/2023/04/画像6-1-1024x586.png 1024w, https://rika-quest.com/wp-content/uploads/2023/04/画像6-1-300x172.png 300w, https://rika-quest.com/wp-content/uploads/2023/04/画像6-1-768x439.png 768w, https://rika-quest.com/wp-content/uploads/2023/04/画像6-1-1536x879.png 1536w, https://rika-quest.com/wp-content/uploads/2023/04/画像6-1-2048x1172.png 2048w" alt="天体の動きと地球の自転・公転の仕組み" width="607" height="347" /&gt;&lt;/p&gt;
&lt;p class="mt-2 mb-0" style="font-size: 0.85rem; color: #555;"&gt;※ドーム状の空をイメージした図。観測地点や方位によって星の見え方が変わります。&lt;/p&gt;
&lt;/div&gt;
&lt;p&gt;こういうドーム状の、プラネタリウムみたいな感じの空を&lt;span style="color: #ff0000;"&gt;天球&lt;/span&gt;と言います。&lt;br /&gt;
私たちが突っ立っている頭の真上の点を&lt;span style="color: #ff0000;"&gt;天頂&lt;/span&gt;と言います。&lt;/p&gt;
&lt;p&gt;「先生、僕が立っている場所と誰々くんが立っている場所が違うんですけど？」というツッコミもあると思いますが、&lt;br /&gt;
それは&lt;strong&gt;観測地点による違い&lt;/strong&gt;です。この図は&lt;strong&gt;北緯36°地点&lt;/strong&gt;での図になっています。&lt;br /&gt;
「僕は北緯40°に住んでいるんだ！」というクレームは一切受け付けません（笑）&lt;/p&gt;
&lt;p&gt;もちろん、赤道上で観測するのと南半球で観測するのでも星の動きは変わります。&lt;br /&gt;
ですが、日本の中学受験では、だいたい&lt;strong&gt;北半球の北緯36°あたり&lt;/strong&gt;の例でテストが出てくるのでご安心下さい。&lt;/p&gt;
&lt;p&gt;地球は丸くて、中心に&lt;span style="font-weight: bold;"&gt;地軸&lt;/span&gt;という串が刺さっているようなイメージです&lt;br /&gt;
（実際に串は刺さっていません）。この地軸を中心に、地球はくるくる回転しています。&lt;/p&gt;
&lt;p&gt;みなさんも実際にその場で回ってみると分かりますが、回ったときに目が回るのは、&lt;br /&gt;
周りの景色が動いて見えるからですよね。ただし、&lt;strong&gt;真上を見ながら回転していたら、真上の景色はあまり動かない&lt;/strong&gt;はずです。&lt;br /&gt;
回転している軸の延長線上のポイントは、動いていないように見えるのです。&lt;/p&gt;
&lt;p&gt;たまたま、その地軸の北側延長の先に、ちょうど良いところに星がありました。&lt;br /&gt;
それが『&lt;strong&gt;北極星&lt;/strong&gt;』です。北極の方にある星だから、その名前が付けられました。&lt;/p&gt;
&lt;p&gt;「南極星もあるんですか？」とよく聞かれますが、&lt;strong&gt;南極星はありません&lt;/strong&gt;。&lt;br /&gt;
北極には星があったけど、南極には目印になる星がなかったんです。南半球の人は、少し勉強しづらいですね。&lt;/p&gt;
&lt;p&gt;ということで、北半球に生まれたみなさんはすごく勉強しやすい場所に生まれたと思ってください。&lt;br /&gt;
この北極星を中心に、まるで天体が回転して動いているように見える、ということが押さえたいポイントです。&lt;/p&gt;
&lt;/div&gt;
&lt;/div&gt;
&lt;p&gt;&lt;!-- 北極星を中心とした見え方 --&gt;&lt;/p&gt;
&lt;h2 class="mt-4 mb-3"&gt;北極星を中心とした星の動き&lt;/h2&gt;
&lt;div class="card mb-4 border-0 shadow-sm"&gt;
&lt;div class="card-body"&gt;
&lt;div class="text-center mb-3"&gt;
&lt;p&gt;&lt;img decoding="async" class="alignnone wp-image-248 img-fluid" src="https://rika-quest.com/wp-content/uploads/2023/04/IMG_9666-1024x576.jpg" sizes="(max-width: 634px) 100vw, 634px" srcset="https://rika-quest.com/wp-content/uploads/2023/04/IMG_9666-1024x576.jpg 1024w, https://rika-quest.com/wp-content/uploads/2023/04/IMG_9666-300x169.jpg 300w, https://rika-quest.com/wp-content/uploads/2023/04/IMG_9666-768x432.jpg 768w, https://rika-quest.com/wp-content/uploads/2023/04/IMG_9666-320x180.jpg 320w, https://rika-quest.com/wp-content/uploads/2023/04/IMG_9666.jpg 1159w" alt="北極星を中心に反時計回りに見える星の動き" width="634" height="357" /&gt;&lt;/p&gt;
&lt;p class="mt-2 mb-0" style="font-size: 0.85rem; color: #555;"&gt;※北極星を中心として、星が反時計回りに動いて見えるイメージ。&lt;/p&gt;
&lt;/div&gt;
&lt;p&gt;僕は今、南を見ていると思ってください。みなさんは僕の方（北）を見ています。&lt;br /&gt;
僕にとっての北は後ろの画面です。&lt;/p&gt;
&lt;p&gt;東から天体は昇ってきます。そして南の空を通過して、西に沈みます。実際には僕（地球）が回っているんですが、&lt;br /&gt;
&lt;strong&gt;止まっているとして考えると&lt;/strong&gt;、「東から昇って西に沈む」という見え方になるわけです。&lt;/p&gt;
&lt;p&gt;みなさんから見てどうですか？&lt;strong&gt;反時計回り&lt;/strong&gt;ですよね。だから、北半球では、&lt;br /&gt;
北極星を中心にこのように星が反時計回りに回っているように見える仕組みになっています。&lt;/p&gt;
&lt;div class="text-center my-3"&gt;
&lt;p&gt;&lt;img loading="lazy" decoding="async" class="alignnone wp-image-251 img-fluid" src="https://rika-quest.com/wp-content/uploads/2023/04/IMG_9669-1-1024x836.jpg" sizes="auto, (max-width: 537px) 100vw, 537px" srcset="https://rika-quest.com/wp-content/uploads/2023/04/IMG_9669-1-1024x836.jpg 1024w, https://rika-quest.com/wp-content/uploads/2023/04/IMG_9669-1-300x245.jpg 300w, https://rika-quest.com/wp-content/uploads/2023/04/IMG_9669-1-768x627.jpg 768w, https://rika-quest.com/wp-content/uploads/2023/04/IMG_9669-1.jpg 1200w" alt="1時間で15°動く星の自転による見え方" width="537" height="439" /&gt;&lt;/p&gt;
&lt;p class="mt-2 mb-0" style="font-size: 0.85rem; color: #555;"&gt;※24時間で360°回転するので、星は1時間に約15°ずつ動いて見えます。&lt;/p&gt;
&lt;/div&gt;
&lt;p&gt;地球は24時間で360°くるりんと自転します。だから、&lt;strong&gt;1時間で15°&lt;/strong&gt;動きます。&lt;br /&gt;
よく「2時間で30°」なんていうのが目安として出てきます。&lt;br /&gt;
南の空にあった星というのは、2時間後には&lt;strong&gt;30°&lt;/strong&gt;動く、とイメージしておきましょう。&lt;br /&gt;
&lt;!-- 受験理科専門塾 しゅん吉クエスト（公式サイトCTA） --&gt;&lt;/p&gt;
&lt;div style="border: 2px solid #1976d2; background-color: #e3f2fd; padding: 10px 12px; display: flex; align-items: flex-start; justify-content: flex-start; margin-bottom: 10px;"&gt;
&lt;p&gt;&lt;img decoding="async" style="max-width: 90px; height: auto; margin-right: 10px; flex-shrink: 0;" src="https://rika-quest.com/wp-content/uploads/2021/07/%E3%81%97%E3%82%85%E3%82%93%E5%90%89%E3%82%A8%E3%82%B9%E3%83%88%E6%AD%A3%E6%96%B9%E5%BD%A2.jpg" alt="受験理科専門塾しゅん吉クエストのロゴ" /&gt;&lt;/p&gt;
&lt;div style="text-align: left; flex: 1;"&gt;
&lt;p style="margin: 5px 0; font-size: 14px; line-height: 1.6;"&gt;【受験理科専門塾しゅん吉クエスト】：&lt;br /&gt;
中学受験理科に特化した&lt;strong&gt;完全１対１個別指導&lt;/strong&gt;の専門塾です。&lt;br /&gt;
物理・化学・生物・地学の４分野について、苦手単元のやり直しから志望校対策まで、&lt;br /&gt;
一人ひとりの理解度に合わせてカリキュラムを作成し、&lt;strong&gt;「理科嫌い」を「理科で点が取れる」に変える&lt;/strong&gt;指導を行っています。&lt;/p&gt;
&lt;p&gt;&lt;a style="background-color: #1976d2; color: #ffffff; padding: 5px 10px; text-align: center; text-decoration: none; display: inline-block; font-size: 14px;" href="https://rika-quest.com/"&gt;&lt;br /&gt;
しゅん吉クエスト公式サイトを見る&lt;br /&gt;
&lt;/a&gt;&lt;/p&gt;
&lt;/div&gt;
&lt;/div&gt;
&lt;/div&gt;
&lt;/div&gt;
&lt;p&gt;&lt;!-- 年周運動（1年の動き） --&gt;&lt;/p&gt;
&lt;h2 class="mt-4 mb-3"&gt;1日の動きと1年の動き（年周運動）&lt;/h2&gt;
&lt;div class="card mb-4 border-0 shadow-sm"&gt;
&lt;div class="card-body"&gt;
&lt;div class="text-center mb-3"&gt;
&lt;p&gt;&lt;img loading="lazy" decoding="async" class="alignnone wp-image-247 img-fluid" src="https://rika-quest.com/wp-content/uploads/2023/04/画像7-1-1024x507.png" sizes="auto, (max-width: 576px) 100vw, 576px" srcset="https://rika-quest.com/wp-content/uploads/2023/04/画像7-1-1024x507.png 1024w, https://rika-quest.com/wp-content/uploads/2023/04/画像7-1-300x148.png 300w, https://rika-quest.com/wp-content/uploads/2023/04/画像7-1-768x380.png 768w, https://rika-quest.com/wp-content/uploads/2023/04/画像7-1-1536x760.png 1536w, https://rika-quest.com/wp-content/uploads/2023/04/画像7-1-2048x1013.png 2048w" alt="地軸が傾いた状態での地球の公転と星座の見え方の変化" width="576" height="285" /&gt;&lt;/p&gt;
&lt;p class="mt-2 mb-0" style="font-size: 0.85rem; color: #555;"&gt;※地軸が傾いた状態で地球が公転することで、見える星座が季節によって変わります。&lt;/p&gt;
&lt;/div&gt;
&lt;p&gt;ここまでは&lt;strong&gt;1日の動き（自転）&lt;/strong&gt;の話でした。自転によって、星は1時間15°ずつ動いて見えます。&lt;/p&gt;
&lt;p&gt;もう1つ厄介なのが、&lt;strong&gt;1年越しの動き（公転）&lt;/strong&gt;です。地球は地軸が傾いた状態で、太陽の周りを1年かけて公転しています。&lt;br /&gt;
太陽の周りをぐるぐる回るので、&lt;strong&gt;地球の位置によって夜に見える方向が変わる&lt;/strong&gt;わけです。&lt;/p&gt;
&lt;p&gt;イメージとしては、自分の家のテーブルの周りをぐるぐる回る感じです。&lt;br /&gt;
テーブルのこちら側に来たときには「あっちの台所」が見えて、&lt;br /&gt;
反対側に回ると「テレビ」が見えたり、「玄関」が見えたりしますよね。&lt;/p&gt;
&lt;p&gt;同じように、太陽の周りを回っているので、例えば&lt;strong&gt;秋&lt;/strong&gt;にはペガスス座（ペガサスじゃなくてペガスス座）がこの辺にあって、&lt;br /&gt;
夜になるとそれが見えます。だから、&lt;strong&gt;春の人はペガスス座が絶対に見えません&lt;/strong&gt;。太陽のせいで見えないからです。&lt;/p&gt;
&lt;p&gt;逆に言うと、秋の人は、反対側にある獅子座は見えません。&lt;strong&gt;冬&lt;/strong&gt;の場合は有名なオリオン座が見えますが、&lt;br /&gt;
&lt;strong&gt;夏には絶対オリオン座は見えません&lt;/strong&gt;。&lt;/p&gt;
&lt;p&gt;このように、1年越しの動きのせいで、&lt;strong&gt;見える星座と見えない星座が季節によって変わる&lt;/strong&gt;のです。&lt;br /&gt;
これが&lt;span style="color: #ff0000;"&gt;年周運動&lt;/span&gt;です。&lt;/p&gt;
&lt;div class="text-center my-3"&gt;
&lt;p&gt;&lt;img loading="lazy" decoding="async" class="alignnone wp-image-252 img-fluid" src="https://rika-quest.com/wp-content/uploads/2023/04/IMG_9669-2.jpg" sizes="auto, (max-width: 278px) 100vw, 278px" srcset="https://rika-quest.com/wp-content/uploads/2023/04/IMG_9669-2.jpg 714w, https://rika-quest.com/wp-content/uploads/2023/04/IMG_9669-2-300x276.jpg 300w" alt="1日の動きと1年の動きで変わる星座の見え方" width="278" height="255" /&gt;&lt;/p&gt;
&lt;p class="mt-2 mb-0" style="font-size: 0.85rem; color: #555;"&gt;※1日の動き（自転）と1年の動き（公転）を合わせて考えると、星座の見え方が整理できます。&lt;/p&gt;
&lt;/div&gt;
&lt;p&gt;地球は365日という1年をかけて、太陽の周りを360°公転します。&lt;br /&gt;
だから、&lt;strong&gt;1日あたり約1°ずつ&lt;/strong&gt;星座の位置がずれて見えることになります。&lt;/p&gt;
&lt;p&gt;ということは、30日、すなわち&lt;strong&gt;1ヶ月で約30°&lt;/strong&gt;動くように見えます。これが1年かけた動きです。&lt;/p&gt;
&lt;p&gt;毎日ずっと夕方6時に同じ星を観測していると、1日たつごとに少しずつ位置がずれていき、&lt;br /&gt;
1ヶ月後には約30°動いている、というイメージです。&lt;/p&gt;
&lt;p&gt;つまり、&lt;strong&gt;「1日の動きで動いたのか」「1年の動きで動いたのか」&lt;/strong&gt;によって話が変わってくるのです。&lt;br /&gt;
ここを悪い大人たちは問題でうま〜く混ぜて、小学生のみなさんを混乱させようとしてきます（笑）&lt;/p&gt;
&lt;p&gt;このあたりのややこしい計算系は、レッスンでしっかり扱います。&lt;br /&gt;
まずは、&lt;strong&gt;地球が回って動いているせいで、周りの景色（星）がこうやって変わって見える&lt;/strong&gt;んだ、&lt;br /&gt;
ということだけ覚えておくと良いでしょう。&lt;/p&gt;
&lt;p class="mb-0"&gt;ということで、みなさんも自転車などを漕ぎながら周りの景色を見て、&lt;br /&gt;
「こんなふうに動いているんだな」と意識してみてください。この天体の分野、頑張って下さい☆&lt;/p&gt;
&lt;/div&gt;
&lt;/div&gt;
&lt;p&gt;&lt;!-- まとめテーブル --&gt;&lt;/p&gt;
&lt;h2 class="mt-4 mb-3"&gt;星の動きに関するまとめ&lt;/h2&gt;
&lt;p class="mb-2" style="font-size: 0.95rem;"&gt;星の動き以外も含めた地学分野の整理は、&lt;a href="https://rika-quest.com/column/geoscience/"&gt;全体像はこちら&lt;/a&gt;でまとめて確認できます。&lt;/p&gt;
&lt;div class="table-responsive mb-4"&gt;
&lt;table class="table table-bordered align-middle mb-0"&gt;
&lt;thead&gt;
&lt;tr style="background-color: #d0f0c0;"&gt;
&lt;th&gt;ポイント&lt;/th&gt;
&lt;th&gt;内容&lt;/th&gt;
&lt;/tr&gt;
&lt;/thead&gt;
&lt;tbody&gt;
&lt;tr style="background-color: #ffffff;"&gt;
&lt;td class="fw-bold"&gt;天球と天頂&lt;/td&gt;
&lt;td&gt;天体が投影されるドーム状の空を天球、観測者の真上を天頂という。&lt;/td&gt;
&lt;/tr&gt;
&lt;tr style="background-color: #d0f0c0;"&gt;
&lt;td class="fw-bold"&gt;北極星&lt;/td&gt;
&lt;td&gt;地軸の延長線上にあり、動かないように見える星。&lt;/td&gt;
&lt;/tr&gt;
&lt;tr style="background-color: #ffffff;"&gt;
&lt;td class="fw-bold"&gt;星の1日の動き&lt;/td&gt;
&lt;td&gt;・地球の自転により、天体は1時間で約15°動いて見える。&lt;br /&gt;
・北半球では北極星を中心に反時計回りに動いて見える。&lt;/td&gt;
&lt;/tr&gt;
&lt;tr style="background-color: #d0f0c0;"&gt;
&lt;td class="fw-bold"&gt;星の1年の動き&lt;/td&gt;
&lt;td&gt;・地球の公転により、星座の見える位置が1日で約1°、1ヶ月で約30°変わる。&lt;br /&gt;
・見える星座は季節によって異なる（例: 夏はオリオン座が見えない）。&lt;/td&gt;
&lt;/tr&gt;
&lt;tr style="background-color: #ffffff;"&gt;
&lt;td class="fw-bold"&gt;東から昇り西に沈む&lt;/td&gt;
&lt;td&gt;天体は地球の自転のため、東から昇り西に沈むように見える。&lt;/td&gt;
&lt;/tr&gt;
&lt;tr style="background-color: #d0f0c0;"&gt;
&lt;td class="fw-bold"&gt;年周運動&lt;/td&gt;
&lt;td&gt;地球の公転に伴う天体の見える位置の変化。&lt;/td&gt;
&lt;/tr&gt;
&lt;/tbody&gt;
&lt;/table&gt;
&lt;/div&gt;
&lt;p&gt;&lt;!-- クイズセクション --&gt;&lt;/p&gt;
&lt;h2 class="mt-4 mb-3"&gt;星の動きに関するクイズ&lt;/h2&gt;
&lt;p class="mb-2"&gt;以下のクイズに挑戦して、星の動きや年周運動についての理解を確認しましょう。&lt;br /&gt;
「正解を見る」ボタンを押すと答えが表示され、ボタンは非表示になります。&lt;/p&gt;
&lt;div class="table-responsive mb-4"&gt;
&lt;table class="table table-bordered align-middle mb-0"&gt;
&lt;thead&gt;
&lt;tr style="background-color: #d0f0c0;"&gt;
&lt;th&gt;問題&lt;/th&gt;
&lt;th&gt;選択肢&lt;/th&gt;
&lt;th&gt;回答&lt;/th&gt;
&lt;/tr&gt;
&lt;/thead&gt;
&lt;tbody&gt;
&lt;tr style="background-color: #ffffff;"&gt;
&lt;td&gt;1. 天球とは何を指しますか？&lt;/td&gt;
&lt;td&gt;A. 星の集合体&lt;br /&gt;
B. 天体が投影される空のドーム&lt;br /&gt;
C. 地球の中心&lt;br /&gt;
D. 宇宙全体&lt;/td&gt;
&lt;td&gt;&lt;button class="btn btn-sm btn-primary"&gt;&lt;br /&gt;
正解を見る&lt;br /&gt;
&lt;/button&gt;&lt;br /&gt;
&lt;span id="answer1" style="display: none;"&gt;　B. 天体が投影される空のドーム&lt;/span&gt;&lt;/td&gt;
&lt;/tr&gt;
&lt;tr style="background-color: #d0f0c0;"&gt;
&lt;td&gt;2. 北極星が動かないように見える理由は？&lt;/td&gt;
&lt;td&gt;A. 地球の自転と公転の中心にあるから&lt;br /&gt;
B. 地軸の延長線上にあるから&lt;br /&gt;
C. 北半球にしかないから&lt;br /&gt;
D. 他の星より遠いから&lt;/td&gt;
&lt;td&gt;&lt;button class="btn btn-sm btn-primary"&gt;&lt;br /&gt;
正解を見る&lt;br /&gt;
&lt;/button&gt;&lt;br /&gt;
&lt;span id="answer2" style="display: none;"&gt;　B. 地軸の延長線上にあるから&lt;/span&gt;&lt;/td&gt;
&lt;/tr&gt;
&lt;tr style="background-color: #ffffff;"&gt;
&lt;td&gt;3. 星が1時間で動いて見える角度は？&lt;/td&gt;
&lt;td&gt;A. 10°&lt;br /&gt;
B. 15°&lt;br /&gt;
C. 20°&lt;br /&gt;
D. 30°&lt;/td&gt;
&lt;td&gt;&lt;button class="btn btn-sm btn-primary"&gt;&lt;br /&gt;
正解を見る&lt;br /&gt;
&lt;/button&gt;&lt;br /&gt;
&lt;span id="answer3" style="display: none;"&gt;　B. 15°&lt;/span&gt;&lt;/td&gt;
&lt;/tr&gt;
&lt;tr style="background-color: #d0f0c0;"&gt;
&lt;td&gt;4. 北半球では星はどの方向に回転して見えますか？&lt;/td&gt;
&lt;td&gt;A. 時計回り&lt;br /&gt;
B. 反時計回り&lt;br /&gt;
C. 上下運動&lt;br /&gt;
D. 左右運動&lt;/td&gt;
&lt;td&gt;&lt;button class="btn btn-sm btn-primary"&gt;&lt;br /&gt;
正解を見る&lt;br /&gt;
&lt;/button&gt;&lt;br /&gt;
&lt;span id="answer4" style="display: none;"&gt;　B. 反時計回り&lt;/span&gt;&lt;/td&gt;
&lt;/tr&gt;
&lt;tr style="background-color: #ffffff;"&gt;
&lt;td&gt;5. 星座が季節ごとに異なる理由は？&lt;/td&gt;
&lt;td&gt;A. 地球の自転&lt;br /&gt;
B. 地球の公転&lt;br /&gt;
C. 太陽の自転&lt;br /&gt;
D. 月の公転&lt;/td&gt;
&lt;td&gt;&lt;button class="btn btn-sm btn-primary"&gt;&lt;br /&gt;
正解を見る&lt;br /&gt;
&lt;/button&gt;&lt;br /&gt;
&lt;span id="answer5" style="display: none;"&gt;　B. 地球の公転&lt;/span&gt;&lt;/td&gt;
&lt;/tr&gt;
&lt;tr style="background-color: #d0f0c0;"&gt;
&lt;td&gt;6. 年周運動とは何ですか？&lt;/td&gt;
&lt;td&gt;A. 地球の1日の回転&lt;br /&gt;
B. 地球の1年の公転による星座の見える位置の変化&lt;br /&gt;
C. 太陽の運動&lt;br /&gt;
D. 月の周期的な動き&lt;/td&gt;
&lt;td&gt;&lt;button class="btn btn-sm btn-primary"&gt;&lt;br /&gt;
正解を見る&lt;br /&gt;
&lt;/button&gt;&lt;br /&gt;
&lt;span id="answer6" style="display: none;"&gt;　B. 地球の1年の公転による星座の見える位置の変化&lt;/span&gt;&lt;/td&gt;
&lt;/tr&gt;
&lt;tr style="background-color: #ffffff;"&gt;
&lt;td&gt;7. 1日で星座がずれる角度は？&lt;/td&gt;
&lt;td&gt;A. 約0.5°&lt;br /&gt;
B. 約1°&lt;br /&gt;
C. 約5°&lt;br /&gt;
D. 約10°&lt;/td&gt;
&lt;td&gt;&lt;button class="btn btn-sm btn-primary"&gt;&lt;br /&gt;
正解を見る&lt;br /&gt;
&lt;/button&gt;&lt;br /&gt;
&lt;span id="answer7" style="display: none;"&gt;　B. 約1°&lt;/span&gt;&lt;/td&gt;
&lt;/tr&gt;
&lt;tr style="background-color: #d0f0c0;"&gt;
&lt;td&gt;8. 春にオリオン座が見えない理由は？&lt;/td&gt;
&lt;td&gt;A. 地軸が傾いているから&lt;br /&gt;
B. 太陽の光に隠れて見えないから&lt;br /&gt;
C. 地球が自転しているから&lt;br /&gt;
D. 星自体が動いているから&lt;/td&gt;
&lt;td&gt;&lt;button class="btn btn-sm btn-primary"&gt;&lt;br /&gt;
正解を見る&lt;br /&gt;
&lt;/button&gt;&lt;br /&gt;
&lt;span id="answer8" style="display: none;"&gt;　B. 太陽の光に隠れて見えないから&lt;/span&gt;&lt;/td&gt;
&lt;/tr&gt;
&lt;tr style="background-color: #ffffff;"&gt;
&lt;td&gt;9. 星が東から昇り西に沈むのはなぜですか？&lt;/td&gt;
&lt;td&gt;A. 地球の自転&lt;br /&gt;
B. 地球の公転&lt;br /&gt;
C. 月の公転&lt;br /&gt;
D. 太陽の動き&lt;/td&gt;
&lt;td&gt;&lt;button class="btn btn-sm btn-primary"&gt;&lt;br /&gt;
正解を見る&lt;br /&gt;
&lt;/button&gt;&lt;br /&gt;
&lt;span id="answer9" style="display: none;"&gt;　A. 地球の自転&lt;/span&gt;&lt;/td&gt;
&lt;/tr&gt;
&lt;tr style="background-color: #d0f0c0;"&gt;
&lt;td&gt;10. 1ヶ月で星座が動いて見える角度は？&lt;/td&gt;
&lt;td&gt;A. 約10°&lt;br /&gt;
B. 約15°&lt;br /&gt;
C. 約30°&lt;br /&gt;
D. 約60°&lt;/td&gt;
&lt;td&gt;&lt;button class="btn btn-sm btn-primary"&gt;&lt;br /&gt;
正解を見る&lt;br /&gt;
&lt;/button&gt;&lt;br /&gt;
&lt;span id="answer10" style="display: none;"&gt;　C. 約30°&lt;/span&gt;&lt;/td&gt;
&lt;/tr&gt;
&lt;/tbody&gt;
&lt;/table&gt;
&lt;/div&gt;
&lt;p&gt;&lt;!-- CTAセクション --&gt;&lt;/p&gt;
&lt;h2 class="mt-4 mb-3"&gt;もっと本格的に天体を学びたい方へ&lt;/h2&gt;
&lt;div class="card mb-3 border-0 shadow-sm"&gt;
&lt;div class="card-body"&gt;
&lt;p class="mb-2"&gt;「星の動きは何となく分かってきたけれど、&lt;strong&gt;入試レベルの問題になると不安……&lt;/strong&gt;」&lt;br /&gt;
そんな方には、しゅん吉クエストの&lt;strong&gt;理科個別指導&lt;/strong&gt;がおすすめです。&lt;/p&gt;
&lt;ul class="mb-2"&gt;
&lt;li&gt;天体分野の「苦手ポイント」を一人ひとり丁寧に分析&lt;/li&gt;
&lt;li&gt;図やモデルを使って、自転・公転・年周運動をイメージから理解&lt;/li&gt;
&lt;li&gt;入試頻出の計算問題までしっかり演習&lt;/li&gt;
&lt;/ul&gt;
&lt;p class="mb-3"&gt;授業のスタイルや料金、開講コースなどの詳細は、下記のページからご覧いただけます。&lt;/p&gt;
&lt;p&gt;&lt;a class="btn btn-success" href="https://rika-quest.com/kouza/"&gt;&lt;br /&gt;
理科個別指導の詳細を見る&lt;br /&gt;
&lt;/a&gt;&lt;/p&gt;
&lt;/div&gt;
&lt;/div&gt;
&lt;p class="sc-cbPlza hJuQYC"&gt;当塾では様々な内容の個別指導を実施しております。実施詳細につきましてはコチラをご確認下さいませ。&lt;/p&gt;
&lt;p&gt;&lt;a href="https://rika-quest.com/kouza/"&gt;&lt;br /&gt;
&lt;img loading="lazy" decoding="async" class="alignnone wp-image-390 img-fluid" src="https://rika-quest.com/wp-content/uploads/2023/02/IMG_2252-1.png" sizes="auto, (max-width: 1381px) 100vw, 1381px" srcset="https://rika-quest.com/wp-content/uploads/2023/02/IMG_2252-1.png 468w, https://rika-quest.com/wp-content/uploads/2023/02/IMG_2252-1-300x38.png 300w" alt="しゅん吉クエスト 個別指導のご案内バナー" width="1381" height="177" /&gt;&lt;br /&gt;
&lt;/a&gt;&lt;/p&gt;
&lt;/div&gt;
&lt;p&gt;&lt;script&gt;
  function showAnswer(id, btn) {
    var el = document.getElementById(id);
    if (el) {&lt;span data-mce-type="bookmark" style="display: inline-block; width: 0px; overflow: hidden; line-height: 0;" class="mce_SELRES_start"&gt;&lt;/span&gt;
      el.style.display = 'inline';
    }
    if (btn) {
      btn.style.display = 'none';
    }
  }
&lt;/script&gt;&lt;/p&gt;
```
</t>
  </si>
  <si>
    <t xml:space="preserve">以下のページは「スニペット整合性」（本文と title/meta/H1/冒頭文）が弱い可能性があります。
まず【本文】を確認し、想定読者・悩み・解決範囲を把握してください。
そのうえで、GSCの主要クエリ（表示回数上位）を根拠に、
「検索意図に対して、タイトル/メタ/H1/冒頭120字がズレている点」を特定し、
ズレを解消するための修正案（タイトル/メタ/H1/冒頭）を提示してください。
※本文の“大改修”は前提にしません（必要なら追記ブロックは最大1つまで）。
【URL】https://natsui-sansu-juku.com/column/hayasamondai/
【ページ分類】MC
【ページ分類の略語（このプロンプト内の定義）】
TP = トップページ（ホーム/サイトの入口）
SP = サービスページ（講座・コース・申込導線）
MC = メインコラム（コラム/解説/勉強法など集客記事）
SC = サブコラム（MCやSPを補強するための補助コラム※サイト定義に合わせて判断）
NW = ニュース/お知らせ（運用上は改善対象外として除外）
ST = 企業情報等のSEO対策を行わないこ固定ページ（運用上は改善対象外として除外）
- / 空欄 / 未分類 = 未分類（このスクリプトでは改善対象外として除外）
※未分類（空欄 / "-" / "未分類"）は作業対象に含めません。
【現状（スニペット要素）】
- タイトル：中学受験算数「速さ」｜きはじ計算・はじき計算（三公式）と単位換算（時速→分速）
- メタ：中学受験算数の速さを「きはじ計算／はじき計算」で即答できる土台に。距離＝速さ×時間／速さ＝距離÷時間／時間＝距離÷速さ、時速→分速・12分→12/60時間の換算、きはじが逆に遅くなる落とし穴、式→図（グラフ）で整理する手順まで解説。
- H1：中学受験算数「速さ」克服ガイド｜きはじ・旅人算・進行グラフまで一気に整理
- 冒頭120字：中学入試の「速さ」攻略ガイド：三公式・単位換算・図の描き方を固めよう 中学入試の算数では、 「速さ」 の問題がほぼ確実に出題されます。 速さそのものの考え方や比を使った解法に加え、 旅人算・流水算・通過算・時計算・ダイヤグラム・つるかめ算 
【GSC主要クエリ（表示回数上位50件）】
- はじき 計算｜表示2051｜CTR 0.15%｜順位2.2
- みはじ 計算｜表示1275｜CTR 0.00%｜順位1.0
- きはじ 計算｜表示971｜CTR 0.62%｜順位1.7
- きはじ｜表示684｜CTR 0.15%｜順位5.1
- 速さの公式｜表示371｜CTR 0.81%｜順位2.3
- はじき 公式｜表示283｜CTR 0.35%｜順位2.8
- きはじとは｜表示191｜CTR 1.57%｜順位5.6
- 速さの求め方｜表示188｜CTR 0.53%｜順位3.3
- 速さ 公式｜表示153｜CTR 0.65%｜順位1.4
- 速さ公式｜表示150｜CTR 2.67%｜順位1.5
- 算数 はじき｜表示128｜CTR 0.00%｜順位3.3
- 速さ 時間 距離 はじき｜表示105｜CTR 0.00%｜順位5.8
- みはじ｜表示98｜CTR 0.00%｜順位3.0
- 算数速さ公式｜表示90｜CTR 0.00%｜順位1.3
- はじきの計算｜表示80｜CTR 1.25%｜順位3.0
- きはじ 公式｜表示69｜CTR 0.00%｜順位7.0
- 中学受験 速さ｜表示66｜CTR 4.55%｜順位2.9
- 算数速さ｜表示66｜CTR 1.52%｜順位5.5
- 速さ はじき｜表示59｜CTR 0.00%｜順位7.9
- はじき計算｜表示58｜CTR 0.00%｜順位2.6
- 時速計算｜表示56｜CTR 0.00%｜順位1.0
- 算数 速さ 公式｜表示54｜CTR 0.00%｜順位1.4
- はじき 算数｜表示52｜CTR 0.00%｜順位5.6
- 算数 きはじ｜表示51｜CTR 0.00%｜順位2.2
- はじきの公式｜表示50｜CTR 0.00%｜順位4.2
- みはじ計算｜表示45｜CTR 0.00%｜順位1.0
- 速さ求め方｜表示44｜CTR 0.00%｜順位2.4
- 速さを求める公式｜表示43｜CTR 2.33%｜順位3.0
- はじき 速さ｜表示42｜CTR 2.38%｜順位2.7
- 時速から分速｜表示42｜CTR 0.00%｜順位1.1
- 距離の公式｜表示42｜CTR 0.00%｜順位1.0
- キハジ｜表示41｜CTR 2.44%｜順位5.1
- 中学受験 速さ 応用問題｜表示40｜CTR 2.50%｜順位6.0
- みはじ きはじ｜表示39｜CTR 0.00%｜順位1.1
- みはじ はじき 違い｜表示39｜CTR 0.00%｜順位1.0
- 速さの求め方 小5｜表示38｜CTR 0.00%｜順位1.0
- 計算 はじき｜表示36｜CTR 0.00%｜順位2.0
- 速さ、道のり、時間を求める公式は｜表示36｜CTR 0.00%｜順位1.1
- 道のりを求める公式｜表示36｜CTR 0.00%｜順位1.1
- きはじ みはじ｜表示35｜CTR 0.00%｜順位1.0
- きはじの法則｜表示35｜CTR 0.00%｜順位4.9
- みはじの計算｜表示35｜CTR 0.00%｜順位1.0
- 時速を 分速 に直す 計算機｜表示35｜CTR 0.00%｜順位3.0
- 算数はじき｜表示33｜CTR 0.00%｜順位6.1
- 算数速さ求め方｜表示33｜CTR 0.00%｜順位6.4
- 速さの求め方 はじき｜表示33｜CTR 0.00%｜順位3.5
- 時速の求め方｜表示32｜CTR 0.00%｜順位1.0
- 道のりの求め方｜表示32｜CTR 0.00%｜順位1.0
- 算数 速さ｜表示29｜CTR 6.90%｜順位5.6
- 速さ みはじ｜表示29｜CTR 0.00%｜順位5.3
【参考：代表語（自動抽出）】はじき
【出力（必ずこの順）】
1) 本文の要約（想定読者・悩み・解決）
2) 検索意図の整理（主要クエリから2〜3パターン）
3) 不一致の指摘（タイトル/メタ/H1/冒頭のどこがズレているか）
4) 修正方針（“どの意図に寄せるか”を1つに決める）
5) 修正案（すべてコードブロック）
   - タイトル案3つ（全角35字前後＋56字以上の網羅型を1つ）
   - メタ案3つ（全角90字前後）
   - H1案2つ
   - 冒頭120字（2案：&lt;p&gt;で開始）
【禁則ワード（シート連動）】
以下の【禁則ワード】は、タイトル/メタ/導入文/見出し/本文のいずれにも原則使用しないでください。
言い換えが必要な場合は、自然な日本語に置換してください。
【禁則ワード】
- 崩れ
- 型
- 迷い
- 保留
- 固定
- 手順
- 立て直
- 最短
- 結論だけ
- 乱れ
- 三点確認
- 内部リンク
- 導線
- 設計
- 刺
- まず結論
- 整え
- 押し付けない案内
- 統一
- 次の一手
- 失点
- 確定
- サブコラム
- 30秒
- 1分
- CV
- 網羅
【本文】
```html
&lt;h2&gt;中学入試の「速さ」攻略ガイド：三公式・単位換算・図の描き方を固めよう&lt;/h2&gt;
&lt;p&gt;中学入試の算数では、&lt;strong&gt;「速さ」&lt;/strong&gt;の問題がほぼ確実に出題されます。&lt;br /&gt;
速さそのものの考え方や比を使った解法に加え、&lt;strong&gt;旅人算・流水算・通過算・時計算・ダイヤグラム・つるかめ算&lt;/strong&gt;など、さまざまな文章題が一つの単元に集中しているのが特徴です。&lt;/p&gt;
&lt;p&gt;速さ単元の周辺（図形・場合の数まで）も含めた整理は、&lt;a href="https://natsui-sansu-juku.com/column/hub-zukei-hayasa/"&gt;中学受験算数｜図形・速さ・場合の数（全体像はこちら）&lt;/a&gt;にまとめています。&lt;/p&gt;
&lt;p&gt;その一方で、多くのお子さんが&lt;/p&gt;
&lt;ul&gt;
&lt;li&gt;速さ・距離・時間の&lt;strong&gt;3用法&lt;/strong&gt;があいまい&lt;/li&gt;
&lt;li&gt;単位換算（時速・分速・秒速）がスムーズにできない&lt;/li&gt;
&lt;li&gt;文章を読んでも&lt;strong&gt;状況がイメージできない&lt;/strong&gt;&lt;/li&gt;
&lt;/ul&gt;
&lt;p&gt;といったつまずきを抱えたまま、旅人算やダイヤグラムといった応用に入ってしまい、&lt;strong&gt;「速さ＝苦手分野」&lt;/strong&gt;になりがちです。&lt;br /&gt;
このページでは、速さの単元の中でもとくに大切な&lt;strong&gt;「基本計算」と「考え方」&lt;/strong&gt;を整理し、どのように克服していけばよいかを解説します。&lt;/p&gt;
&lt;h2&gt;動画講義：速さの三公式と「きはじ」の考え方&lt;/h2&gt;
&lt;p&gt;&lt;iframe title="YouTube video player" src="https://www.youtube.com/embed/ce_NracVM2I?si=Dn2bl2mqeGt202Cc" width="560" height="315" frameborder="0" allowfullscreen="allowfullscreen"&gt;&lt;/iframe&gt;&lt;/p&gt;
&lt;p&gt;まずは動画で、速さの三公式と基本的な考え方を確認してみてください。&lt;/p&gt;
&lt;h2&gt;１．速さという単元の全体像と「3用法」&lt;/h2&gt;
&lt;h3&gt;速さの単元に含まれる多くの要素&lt;/h3&gt;
&lt;p&gt;速さという単元には、いろいろな要素が組み合わさっています。&lt;br /&gt;
速さそのものの考え方や、比を使った解法に加え、&lt;/p&gt;
&lt;ul&gt;
&lt;li&gt;旅人算&lt;/li&gt;
&lt;li&gt;流水算&lt;/li&gt;
&lt;li&gt;通過算&lt;/li&gt;
&lt;li&gt;時計算&lt;/li&gt;
&lt;li&gt;ダイヤグラム　など&lt;/li&gt;
&lt;/ul&gt;
&lt;p&gt;複数のジャンルの文章題が一つにまとまっているのが速さの特徴です。&lt;br /&gt;
塾によって多少前後しますが、速さを最初に学ぶのは&lt;strong&gt;4年生の後半〜5年生の前半&lt;/strong&gt;が多く、このタイミングでまず学ぶのが&lt;br /&gt;
&lt;strong&gt;「距離・速さ・時間」の関係&lt;/strong&gt;です。&lt;/p&gt;
&lt;p&gt;たとえば、&lt;/p&gt;
&lt;ul&gt;
&lt;li&gt;距離と速さが分かれば時間が求められる&lt;/li&gt;
&lt;li&gt;時間と速さが分かれば距離が求められる&lt;/li&gt;
&lt;/ul&gt;
&lt;p&gt;といった内容です。ここでしっかり定着させたいのが、次の&lt;strong&gt;3用法&lt;/strong&gt;です。&lt;/p&gt;
&lt;h3&gt;速さの三公式（3用法）と「きはじ」&lt;/h3&gt;
&lt;p&gt;速さの三公式（3用法）は次の通りです。&lt;/p&gt;
&lt;ul&gt;
&lt;li&gt;&lt;strong&gt;距離 ＝ 速さ × 時間&lt;/strong&gt;&lt;/li&gt;
&lt;li&gt;&lt;strong&gt;速さ ＝ 距離 ÷ 時間&lt;/strong&gt;&lt;/li&gt;
&lt;li&gt;&lt;strong&gt;時間 ＝ 距離 ÷ 速さ&lt;/strong&gt;&lt;/li&gt;
&lt;/ul&gt;
&lt;p&gt;これを覚えやすくするために、よく使われるのが&lt;strong&gt;「きはじ」&lt;/strong&gt;という方法です。&lt;/p&gt;
&lt;p&gt;&lt;img fetchpriority="high" decoding="async" class="alignnone wp-image-31735" src="https://natsui-sansu-juku.com/wp-content/uploads/2020/06/プレゼンテーション1-300x169.jpg" sizes="(max-width: 709px) 100vw, 709px" srcset="https://natsui-sansu-juku.com/wp-content/uploads/2020/06/プレゼンテーション1-300x169.jpg 300w, https://natsui-sansu-juku.com/wp-content/uploads/2020/06/プレゼンテーション1-1024x576.jpg 1024w, https://natsui-sansu-juku.com/wp-content/uploads/2020/06/プレゼンテーション1-768x432.jpg 768w, https://natsui-sansu-juku.com/wp-content/uploads/2020/06/プレゼンテーション1-320x180.jpg 320w, https://natsui-sansu-juku.com/wp-content/uploads/2020/06/プレゼンテーション1.jpg 1280w" alt="速さの三公式図" width="709" height="399" /&gt;&lt;/p&gt;
&lt;p&gt;「きはじ」のイメージは次の通りです。&lt;/p&gt;
&lt;ul&gt;
&lt;li&gt;&lt;strong&gt;き：&lt;/strong&gt;距離&lt;/li&gt;
&lt;li&gt;&lt;strong&gt;は：&lt;/strong&gt;速さ&lt;/li&gt;
&lt;li&gt;&lt;strong&gt;じ：&lt;/strong&gt;時間&lt;/li&gt;
&lt;/ul&gt;
&lt;p&gt;円や三角形の中に「き・は・じ」を配置し、&lt;strong&gt;求めたい文字を隠す&lt;/strong&gt;ことで式をつくる方法です。&lt;/p&gt;
&lt;ul&gt;
&lt;li&gt;時間を求めるとき：時間を隠して「距離 ÷ 速さ」&lt;/li&gt;
&lt;li&gt;距離を求めるとき：距離を隠して「速さ × 時間」&lt;/li&gt;
&lt;/ul&gt;
&lt;h3&gt;「きはじ」が落とし穴になることもある&lt;/h3&gt;
&lt;p&gt;たとえば、&lt;/p&gt;
&lt;p&gt;&lt;strong&gt;「20mを60秒で進むことができる人が、100m進むには何秒かかるか？」&lt;/strong&gt;&lt;/p&gt;
&lt;p&gt;という問題は、本来なら&lt;/p&gt;
&lt;ul&gt;
&lt;li&gt;100 ÷ 20 ＝ 5（秒）&lt;/li&gt;
&lt;/ul&gt;
&lt;p&gt;と、割り算ですぐに出せます。&lt;br /&gt;
しかし、公式を丸暗記していると、&lt;/p&gt;
&lt;ul&gt;
&lt;li&gt;「どの公式を使うんだっけ？」&lt;/li&gt;
&lt;li&gt;「きはじの図をまず描いて…」&lt;/li&gt;
&lt;/ul&gt;
&lt;p&gt;と、かえって時間がかかってしまうことがあります。&lt;/p&gt;
&lt;p&gt;速さが得意な生徒ほど、&lt;strong&gt;「きはじ」を使う方が逆に時間がかかる&lt;/strong&gt;と感じます。&lt;br /&gt;
問題を見た瞬間に何算か判断できるのに、わざわざ図を書いている時間が無駄になるからです。処理に時間がかかるほど、ほかのことを考えられなくなり、問題の違和感やひっかけにも気づきにくくなってしまいます。&lt;/p&gt;
&lt;h3&gt;3用法は「一瞬で判断して一瞬で式に移る」&lt;/h3&gt;
&lt;p&gt;3用法は、&lt;/p&gt;
&lt;p&gt;&lt;strong&gt;一瞬で判断して、一瞬で式に移れる&lt;/strong&gt;&lt;/p&gt;
&lt;p&gt;必要があります。&lt;br /&gt;
「きはじ」で考えている間はどうしても処理が遅れ、他に注意が向けられなくなります。したがって、3用法は&lt;/p&gt;
&lt;p&gt;&lt;strong&gt;無意識でできるレベル（問題を見て2秒以内に式が書けるレベル）&lt;/strong&gt;&lt;/p&gt;
&lt;p&gt;にしておくことが望ましいのです。&lt;/p&gt;
&lt;h2&gt;２．単位の違う計算と単位換算のコツ&lt;/h2&gt;
&lt;h3&gt;よくあるつまずき：時速と分の組み合わせ&lt;/h3&gt;
&lt;p&gt;次のハードルが、&lt;strong&gt;単位の違う計算&lt;/strong&gt;です。&lt;/p&gt;
&lt;p&gt;&lt;strong&gt;例：「時速30kmで12分進むと何kmか？」&lt;/strong&gt;&lt;/p&gt;
&lt;p&gt;本来は掛け算で求める問題ですが、&lt;br /&gt;
&lt;strong&gt;30 × 12&lt;/strong&gt; といきなり計算しようとしてしまったり、単位をそろえずにそのまま計算してしまうことがよくあります。これは4年生だけでなく、5・6年生でもつまずく典型例です。&lt;/p&gt;
&lt;h3&gt;単位変換には2つのパターンがある&lt;/h3&gt;
&lt;p&gt;単位変換の考え方には、次のようなパターンがあります。&lt;/p&gt;
&lt;h4&gt;（１）速さを分速や秒速に直す&lt;/h4&gt;
&lt;p&gt;&lt;strong&gt;例：時速30km → 分速500m&lt;/strong&gt;&lt;br /&gt;
時速30kmを分速に直してから12倍する、という方法です。&lt;/p&gt;
&lt;h4&gt;（２）時間を「時間」に直す&lt;/h4&gt;
&lt;p&gt;&lt;strong&gt;例：12分 → 12 ÷ 60 ＝ 12/60時間&lt;/strong&gt;&lt;br /&gt;
そのうえで、&lt;/p&gt;
&lt;ul&gt;
&lt;li&gt;30 × 12/60&lt;/li&gt;
&lt;/ul&gt;
&lt;p&gt;と計算すれば距離が求められます。&lt;/p&gt;
&lt;h3&gt;「分を見た瞬間に分母に60を書く」反射をつくる&lt;/h3&gt;
&lt;p&gt;このとき重要なのは、&lt;/p&gt;
&lt;p&gt;&lt;strong&gt;分を見た瞬間に分母に60を書く&lt;/strong&gt;&lt;/p&gt;
&lt;p&gt;という反射です。&lt;br /&gt;
理屈を考えながら「12分は何時間だったかな…」と考えていると時間がかかり、その間に自分が何をしていたか忘れてしまうこともあります。&lt;/p&gt;
&lt;p&gt;だったら最初から、&lt;/p&gt;
&lt;ul&gt;
&lt;li&gt;&lt;strong&gt;12/60時間&lt;/strong&gt;&lt;/li&gt;
&lt;/ul&gt;
&lt;p&gt;と書けるようにしておく方が効率的です。&lt;/p&gt;
&lt;h3&gt;基本計算があいまいなままだと、応用問題は解けない&lt;/h3&gt;
&lt;p&gt;このような計算が素早くできるようになることで、&lt;strong&gt;速さ・距離・時間を自由に扱える&lt;/strong&gt;ようになります。&lt;br /&gt;
速さの単元が苦手な生徒の共通点は、ほとんどの場合、&lt;/p&gt;
&lt;p&gt;&lt;strong&gt;ここ（基本計算）があいまいなまま&lt;/strong&gt;&lt;/p&gt;
&lt;p&gt;進んでいることです。&lt;/p&gt;
&lt;p&gt;たとえば、&lt;/p&gt;
&lt;p&gt;&lt;strong&gt;「300mを分速150mで進むと何分？」&lt;/strong&gt;&lt;/p&gt;
&lt;p&gt;という基本問題でも、&lt;/p&gt;
&lt;ul&gt;
&lt;li&gt;「割るんだっけ？ 掛けるんだっけ？」&lt;/li&gt;
&lt;/ul&gt;
&lt;p&gt;と迷ってしまう状態では、旅人算や流水算ができなくなるのは当然です。&lt;/p&gt;
&lt;p&gt;つまり、基本が固まっているというのは、&lt;/p&gt;
&lt;p&gt;&lt;strong&gt;割り算を分数に直すことが無意識でできる&lt;/strong&gt;&lt;/p&gt;
&lt;p&gt;ということです。&lt;br /&gt;
考えなくても手が動くレベルまで落とし込むことが大切です。速さの単元ができるかどうかは、こういった&lt;strong&gt;「基本処理の精度」&lt;/strong&gt;がカギになります。&lt;/p&gt;
&lt;p&gt;&lt;!-- 追加（本文中盤）：速さのつまずき診断 → TP/SPへ送客（最小限） --&gt;&lt;/p&gt;
&lt;div style="border: 1px solid #d0d7de; background-color: #f8f9fa; padding: 12px; margin: 18px 0;"&gt;
&lt;p style="margin: 0 0 8px; font-weight: bold;"&gt;速さが伸びないときは、先に「つまずきの場所」を切り分けます&lt;/p&gt;
&lt;ul style="margin: 0 0 10px;"&gt;
&lt;li&gt;&lt;strong&gt;① 三公式の判断&lt;/strong&gt;：距離／速さ／時間のどれを求める問題か、すぐ決まらない&lt;/li&gt;
&lt;li&gt;&lt;strong&gt;② 単位換算&lt;/strong&gt;：時速×分、km×m、分速×秒などで手が止まる&lt;/li&gt;
&lt;li&gt;&lt;strong&gt;③ 状況整理&lt;/strong&gt;：旅人算・ダイヤグラム等で図（線分・グラフ）に落ちない&lt;/li&gt;
&lt;/ul&gt;
&lt;p style="margin: 0 0 10px;"&gt;①②が固まると、③の練習が「正しい図」になり、伸び方が安定しやすくなります。&lt;/p&gt;
&lt;div style="display: flex; gap: 10px; flex-wrap: wrap; align-items: center;"&gt;&lt;a style="background-color: #4caf50; color: #fff; padding: 7px 12px; text-decoration: none; display: inline-block; font-size: 14px; border-radius: 4px;" href="https://natsui-sansu-juku.com/kobetsu_online/"&gt;速さの復習（オンライン個別指導）&lt;/a&gt;&lt;br /&gt;
&lt;a style="background-color: #ffffff; color: #2e7d32; padding: 7px 12px; text-decoration: none; display: inline-block; font-size: 14px; border: 1px solid #4caf50; border-radius: 4px;" href="https://natsui-sansu-juku.com/"&gt;夏井算数塾（トップ）&lt;/a&gt;&lt;/div&gt;
&lt;/div&gt;
&lt;div style="border: 2px solid #4CAF50; background-color: #e8f5e9; padding: 10px; display: flex; align-items: center; justify-content: center; margin: 20px 0;"&gt;
&lt;p&gt;&lt;img decoding="async" style="max-width: 100px; height: auto; margin-right: 10px;" src="https://natsui-sansu-juku.com/wp-content/uploads/2016/12/cropped-夏井ロゴ＿文字なし3.jpg" alt="夏井算数塾のロゴ" /&gt;&lt;/p&gt;
&lt;div&gt;
&lt;p style="margin: 5px 0; color: #4caf50;"&gt;夏井算数塾の『オンライン個別指導』：通塾せずに教室と同じ授業を受講できます&lt;/p&gt;
&lt;p&gt;&lt;a style="background-color: #4caf50; color: white; padding: 5px 10px; text-align: center; text-decoration: none; display: inline-block; font-size: 14px;" href="https://natsui-sansu-juku.com/kobetsu_online/"&gt;詳細を見る&lt;/a&gt;&lt;/p&gt;
&lt;/div&gt;
&lt;/div&gt;
&lt;h2&gt;中学入試の算数で速さの問題が得意になるには？&lt;/h2&gt;
&lt;p&gt;中学入試の算数で出題されることの多い&lt;strong&gt;「速さ」&lt;/strong&gt;の問題を苦手とされる方を多く目にします。速さの問題を得意にしておくことで、中学入試で出題された場合も安心して問題に取り組めるようになります。&lt;br /&gt;
苦手を克服したいからといって、やみくもに色々なことに手をつけてしまっては中途半端になってしまいます。まずは&lt;strong&gt;苦手の原因を見つけ、順を追ってひとつずつクリア&lt;/strong&gt;していきましょう。&lt;/p&gt;
&lt;h3&gt;１．速さの単位を正しく理解する&lt;/h3&gt;
&lt;p&gt;単位時間あたりで進むきょり（時速・分速・秒速など）、&lt;span style="color: #ff0000;"&gt;&lt;u&gt;速さの単位を理解できていないと速さの問題を解くことはできません&lt;/u&gt;&lt;/span&gt;。また、&lt;span style="color: #ff0000;"&gt;単位換算&lt;/span&gt;もスピーディーにできるようにしておく必要があります。&lt;/p&gt;
&lt;p&gt;これらがきちんと理解できていないと、&lt;/p&gt;
&lt;ul&gt;
&lt;li&gt;&lt;strong&gt;車と徒歩でどちらが早く着くかを比べたはずなのに、徒歩の方が速いという計算になってしまった&lt;/strong&gt;&lt;/li&gt;
&lt;/ul&gt;
&lt;p&gt;といった、答えが明らかにおかしい場合でも、それに気づくことができません。&lt;br /&gt;
&lt;span style="color: #ff0000;"&gt;速さの三公式を覚えて、使いこなせるように&lt;/span&gt;していきましょう。&lt;/p&gt;
&lt;h3&gt;２．単位を書く習慣をつける&lt;/h3&gt;
&lt;p&gt;特に中学入試で出題される速さの問題を解いていると、&lt;span style="color: #0000ff;"&gt;途中で何を求めていたのか分からなくなってしまう場合&lt;/span&gt;があります。&lt;/p&gt;
&lt;p&gt;計算式のすべてに単位を書く必要はありませんが、&lt;/p&gt;
&lt;ul&gt;
&lt;li&gt;ひとつ答えが出たら、その数字の横に単位を書く&lt;/li&gt;
&lt;li&gt;長い計算の後には、必ず単位を書く&lt;/li&gt;
&lt;/ul&gt;
&lt;p&gt;といったように、&lt;strong&gt;何を求めていたのかを見失わないために、単位を書き入れるクセ&lt;/strong&gt;をつけるようにしましょう。&lt;/p&gt;
&lt;p&gt;単位の間違いで、せっかく計算で正解の数字が出せている問題が不正解や減点になってしまうことがないように、&lt;strong&gt;ケアレスミスにも注意&lt;/strong&gt;が必要です。&lt;/p&gt;
&lt;h3&gt;３．問題の条件を正しく把握する&lt;/h3&gt;
&lt;p&gt;中学入試で出題される速さの問題は、&lt;/p&gt;
&lt;ul&gt;
&lt;li&gt;&lt;strong&gt;途中で速さが変わる&lt;/strong&gt;&lt;/li&gt;
&lt;li&gt;&lt;strong&gt;出発する時間が異なる&lt;/strong&gt;&lt;/li&gt;
&lt;li&gt;&lt;strong&gt;途中で休憩をはさむ&lt;/strong&gt;&lt;/li&gt;
&lt;/ul&gt;
&lt;p&gt;など、状況が複雑になっているものが多くなります。&lt;br /&gt;
文章だけではイメージしづらくても、&lt;strong&gt;見やすい形に整理してしまえば案外解きやすい問題だった&lt;/strong&gt;ということもよくあります。&lt;/p&gt;
&lt;p&gt;式だけでは解きにくい場合は、&lt;span style="color: #0000ff;"&gt;図やグラフなどを書いて状況を整理する&lt;/span&gt;ことで、ぐっと解きやすくなります。&lt;/p&gt;
&lt;h3&gt;４．図やグラフをかいて状況を見える化する&lt;/h3&gt;
&lt;p&gt;問題を図に表す際には、&lt;/p&gt;
&lt;ul&gt;
&lt;li&gt;&lt;span style="color: #ff0000;"&gt;文章を読んで分かったことを、最初から順番に書き出す&lt;/span&gt;&lt;/li&gt;
&lt;li&gt;&lt;span style="color: #ff0000;"&gt;示されている条件はすべて図に書き入れる&lt;/span&gt;&lt;/li&gt;
&lt;/ul&gt;
&lt;p&gt;ようにしましょう。&lt;/p&gt;
&lt;p&gt;そして、図にしたあとで、その図が正しいかどうかを&lt;strong&gt;再度文章と照らし合わせて確認&lt;/strong&gt;します。せっかく図を描いたのに、そもそもの読み取りを間違えていると、勘違いに気づかずに最後まで解き進めてしまいかねません。&lt;/p&gt;
&lt;p&gt;自分が目で見て分かりやすい形を見つけるためにも、&lt;strong&gt;さまざまなパターンの問題で図やグラフを書く練習&lt;/strong&gt;が必要です。&lt;/p&gt;
&lt;h3&gt;５．特に注意したい問題：ダイヤグラム・旅人算&lt;/h3&gt;
&lt;p&gt;&lt;span style="color: #0000ff;"&gt;中でも、&lt;strong&gt;ダイヤグラムや旅人算&lt;/strong&gt;は速さの問題の中でも難しい分野&lt;/span&gt;です。速さや比、距離や時間などさまざまな内容が問題に含まれており、情報整理が非常に難しく感じてしまうかもしれません。&lt;/p&gt;
&lt;p&gt;ダイヤグラムや旅人算の問題では、特に&lt;strong&gt;図やグラフに表すこと&lt;/strong&gt;が大切です。図やグラフに表すと、&lt;/p&gt;
&lt;ul&gt;
&lt;li&gt;文章以外の情報も目に入りやすくなる&lt;/li&gt;
&lt;li&gt;設定が頭の中でイメージしやすくなる&lt;/li&gt;
&lt;/ul&gt;
&lt;p&gt;ため、解きやすくなります。&lt;/p&gt;
&lt;p&gt;&lt;span style="color: #ff0000;"&gt;速さの問題の条件を正しく把握するために、特にダイヤグラムや旅人算では意識して図やグラフをかくようにしましょう。&lt;/span&gt;&lt;/p&gt;
&lt;h3&gt;６．「つるかめ算」を使う速さの問題&lt;/h3&gt;
&lt;p&gt;速さの問題で、&lt;strong&gt;途中で速さが変わる&lt;/strong&gt;というパターンがあります。&lt;br /&gt;
このような問題では、&lt;span style="color: #0000ff;"&gt;面積図をかいてつるかめ算を用いる&lt;/span&gt;と、図と式の両方で考えることができ、効率よく解くことができます。&lt;/p&gt;
&lt;p&gt;一見つるかめ算の問題ではないように見えても、&lt;/p&gt;
&lt;ul&gt;
&lt;li&gt;&lt;strong&gt;実はつるかめ算を使うことで簡単に解ける問題だった&lt;/strong&gt;&lt;/li&gt;
&lt;/ul&gt;
&lt;p&gt;というパターンは少なくありません。問題演習の数をこなし、「&lt;strong&gt;つるかめ算を使うべきかどうか&lt;/strong&gt;」を見極められるようにしていきましょう。&lt;/p&gt;
&lt;h3&gt;７．比や逆比を活用する&lt;/h3&gt;
&lt;p&gt;速さは、&lt;strong&gt;比や逆比&lt;/strong&gt;を用いて計算するパターンが多くあります。比を用いる場合は、文章で書かれている内容を正しく読み取り、どの量どうしが比例・反比例の関係にあるのかを整理します。&lt;/p&gt;
&lt;p&gt;解法が複数ある場合でも、&lt;strong&gt;比や逆比を用いることで計算が大幅に簡単になる&lt;/strong&gt;ことがあります。&lt;br /&gt;
比や逆比をうまく用いて、計算の時間を短縮していきましょう。&lt;/p&gt;
&lt;h3&gt;８．まとめ：速さの問題に強くなるために&lt;/h3&gt;
&lt;p&gt;中学入試の算数において「速さ」の問題は頻出で、まったく出題されないということはほとんどありません。難関校になればなるほど、&lt;strong&gt;条件が複雑&lt;/strong&gt;だったり、文章だけでは理解するのが難しくなっていきます。&lt;/p&gt;
&lt;p&gt;速さの問題を得意にするためには、&lt;/p&gt;
&lt;ul&gt;
&lt;li&gt;速さの三公式・単位換算といった&lt;strong&gt;基礎部分をきちんと覚える&lt;/strong&gt;&lt;/li&gt;
&lt;li&gt;そのうえで、&lt;strong&gt;図やグラフで状況を正しくイメージできるようにする&lt;/strong&gt;&lt;/li&gt;
&lt;li&gt;旅人算・ダイヤグラム・つるかめ算・比や逆比など、応用パターンに少しずつ慣れていく&lt;/li&gt;
&lt;/ul&gt;
&lt;p&gt;ことが大切です。&lt;/p&gt;
&lt;p&gt;旅人算やダイヤグラムの問題では難しい問題も多いため、最初はなかなか解けず、苦手意識を持ってしまうこともあるかと思います。しかし、&lt;span style="color: #0000ff;"&gt;慣れてくれば難しい問題も徐々に解けるようになります&lt;/span&gt;。&lt;br /&gt;
&lt;span style="color: #ff0000;"&gt;単位換算や速さの公式の活用などは、特にコツコツ毎日問題を解き&lt;/span&gt;、手が勝手に動くレベルまで慣れることが大切です。&lt;/p&gt;
&lt;h2&gt;当塾での取り組み&lt;/h2&gt;
&lt;p&gt;当塾では完全個別の&lt;strong&gt;１対１授業&lt;/strong&gt;で、速さの問題の苦手克服のための授業が受講できます。&lt;br /&gt;
当塾の授業の独自のシステムについては、&lt;strong&gt;&lt;a href="https://natsui-sansu-juku.com/column/kokogachigau/" target="_blank" rel="noopener noreferrer"&gt;夏井算数塾・個別指導はココが違う！&lt;/a&gt;&lt;/strong&gt;をご覧ください。&lt;/p&gt;
&lt;p&gt;また、教室での授業と同様の授業を&lt;strong&gt;&lt;a href="https://natsui-sansu-juku.com/kobetsu_online/" target="_blank" rel="noopener noreferrer"&gt;オンライン&lt;/a&gt;&lt;/strong&gt;でも受講可能です。通塾の必要がなく、全国どこからでも勉強し慣れた環境で受講でき、勉強だけに集中して取り組むことができます。&lt;br /&gt;
詳細は&lt;strong&gt;&lt;a href="https://natsui-sansu-juku.com/column/withyou/" target="_blank" rel="noopener noreferrer"&gt;今までにない、“業界初”のオンライン算数個別指導「ウィズ・ユー」&lt;/a&gt;&lt;/strong&gt;をご覧ください。&lt;/p&gt;
&lt;p&gt;&lt;!-- 追加（末尾）：TP/SP/STへの行動導線を明示（最小限） --&gt;&lt;/p&gt;
&lt;div style="border: 1px solid #d0d7de; background-color: #f8f9fa; padding: 12px; margin: 18px 0;"&gt;
&lt;p style="margin: 0 0 8px; font-weight: bold;"&gt;このあと（目的別）&lt;/p&gt;
&lt;ul style="margin: 0 0 10px;"&gt;
&lt;li&gt;&lt;strong&gt;速さの基本（3用法・単位換算）から復習したい&lt;/strong&gt;：&lt;a href="https://natsui-sansu-juku.com/kobetsu_online/"&gt;オンライン個別指導&lt;/a&gt;&lt;/li&gt;
&lt;li&gt;&lt;strong&gt;小5の学習ペースを固めたい&lt;/strong&gt;：&lt;a href="https://natsui-sansu-juku.com/5master/"&gt;小５算数マスター講座&lt;/a&gt;&lt;/li&gt;
&lt;li&gt;&lt;strong&gt;教室で相談・通塾も含めて検討したい&lt;/strong&gt;：&lt;a href="https://natsui-sansu-juku.com/access/"&gt;アクセス（四ツ谷）&lt;/a&gt;&lt;/li&gt;
&lt;li&gt;&lt;strong&gt;塾の全体像を確認したい&lt;/strong&gt;：&lt;a href="https://natsui-sansu-juku.com/"&gt;夏井算数塾（トップ）&lt;/a&gt;&lt;/li&gt;
&lt;/ul&gt;
&lt;p style="margin: 0; font-size: 0.95em;"&gt;運営情報の確認が必要な場合は、&lt;a href="https://natsui-sansu-juku.com/corporate_data/"&gt;会社概要&lt;/a&gt;もあわせてご参照ください。&lt;/p&gt;
&lt;/div&gt;
&lt;p&gt;&lt;!-- [ /.socialSet ] --&gt;&lt;/p&gt;
&lt;div style="border: 1px solid rgba(22,163,74,.25); background: rgba(22,163,74,.06); border-radius: 14px; padding: 14px 14px; margin: 18px 0;"&gt;
&lt;div style="margin: 0 0 6px; font-weight: 900; color: #111827; font-size: 1.05rem; line-height: 1.4;"&gt;外部の力を使うべきか迷っている方へ&lt;/div&gt;
&lt;p style="margin: 0 0 10px; color: #6b7280; font-size: .92rem; line-height: 1.7;"&gt;※状況を整理するための判断材料です。&lt;/p&gt;
&lt;ul style="margin: 0 0 12px; padding-left: 18px; color: #111827; line-height: 1.7;"&gt;
&lt;li style="margin: 0 0 6px;"&gt;授業を聴いて帰ってきたはずだが、翌日に残らない&lt;/li&gt;
&lt;li style="margin: 0 0 6px;"&gt;宿題と直しが回らず、積み残し化している&lt;/li&gt;
&lt;li style="margin: 0 0 0;"&gt;後手に回りすぎて、何から手を付けるべきか分からない&lt;/li&gt;
&lt;/ul&gt;
&lt;div style="display: flex; flex-wrap: wrap; gap: 10px;"&gt;&lt;a style="display: inline-flex; align-items: center; justify-content: center; text-decoration: none; font-weight: 900; border-radius: 12px; padding: 10px 12px; background: #16a34a; color: #ffffff;" href="https://natsui-sansu-juku.com/column/kobetsu_mayoi_judge/"&gt;&lt;br /&gt;
判断材料を見る&lt;br /&gt;
&lt;/a&gt;&lt;br /&gt;
&lt;a style="display: inline-flex; align-items: center; justify-content: center; text-decoration: none; font-weight: 900; border-radius: 12px; padding: 10px 12px; background: #ffffff; color: #0f7a35; border: 1px solid rgba(22,163,74,.55);" href="https://natsui-sansu-juku.com/inquiry/"&gt;&lt;br /&gt;
相談する&lt;br /&gt;
&lt;/a&gt;&lt;/div&gt;
&lt;p&gt;&lt;a style="display: inline-flex; align-items: center; justify-content: center; text-decoration: none; font-weight: 900; border-radius: 12px; padding: 10px 12px; background: #f0fdf4; color: #0f7a35; border: 1px solid rgba(22,163,74,.55);" href="https://natsui-sansu-juku.com/kobetsu/"&gt;&lt;br /&gt;
教室1対1を見る&lt;/a&gt;&lt;/p&gt;
&lt;/div&gt;
&lt;div class="vk_posts postNextPrev"&gt;
&lt;p&gt;&lt;!-- [ /.card ] --&gt;&lt;/p&gt;
&lt;/div&gt;
```
</t>
  </si>
  <si>
    <t xml:space="preserve">以下のページは「スニペット整合性」（本文と title/meta/H1/冒頭文）が弱い可能性があります。
まず【本文】を確認し、想定読者・悩み・解決範囲を把握してください。
そのうえで、GSCの主要クエリ（表示回数上位）を根拠に、
「検索意図に対して、タイトル/メタ/H1/冒頭120字がズレている点」を特定し、
ズレを解消するための修正案（タイトル/メタ/H1/冒頭）を提示してください。
※本文の“大改修”は前提にしません（必要なら追記ブロックは最大1つまで）。
【URL】https://rika-quest.com/column/metal/
【ページ分類】MC
【ページ分類の略語（このプロンプト内の定義）】
TP = トップページ（ホーム/サイトの入口）
SP = サービスページ（講座・コース・申込導線）
MC = メインコラム（コラム/解説/勉強法など集客記事）
SC = サブコラム（MCやSPを補強するための補助コラム※サイト定義に合わせて判断）
NW = ニュース/お知らせ（運用上は改善対象外として除外）
ST = 企業情報等のSEO対策を行わないこ固定ページ（運用上は改善対象外として除外）
- / 空欄 / 未分類 = 未分類（このスクリプトでは改善対象外として除外）
※未分類（空欄 / "-" / "未分類"）は作業対象に含めません。
【現状（スニペット要素）】
- タイトル：【理科のコツ】水よう液と金属 - 中学受験 理科の個別指導 | 受験理科専門塾「しゅん吉クエスト」
- メタ：水溶液と金属の反応について詳しく解説！金属に酸をかけると水素が発生する理由や、金銀銅が錆びない特性、アルミの反応など、化学の基本的な知識を学べます。さらに、王水を使った金属の溶解方法や、実験を通じて覚えるコツも紹介。暗記に役立つ情報満載！
- H1：【理科のコツ】水よう液と金属
- 冒頭120字：中学受験理科／化学分野 水溶液と金属の反応・暗記のコツ 中学受験理科「水溶液と金属」の勉強法──暗記一色の単元を整理して覚えるコツ 塩酸・硫酸・水酸化ナトリウム・食塩水・王水……など、 水溶液と金属の反応 は、 「とにかく覚えることが多い」
【GSC主要クエリ（表示回数上位50件）】
- 金属を溶かす水溶液｜表示263｜CTR 0.38%｜順位3.7
- 金属と酸の反応｜表示162｜CTR 0.00%｜順位3.7
- 金属を溶かす 水溶液 一覧｜表示110｜CTR 2.73%｜順位2.6
- 金属を溶かす液体｜表示102｜CTR 0.98%｜順位7.9
- 金属のイオン化傾向 覚え方｜表示82｜CTR 0.00%｜順位1.0
- 塩酸に溶けない金属｜表示81｜CTR 0.00%｜順位3.8
- 水溶液 中学受験｜表示80｜CTR 2.50%｜順位7.1
- 塩酸と反応する金属｜表示76｜CTR 0.00%｜順位7.3
- 水と反応する金属｜表示71｜CTR 0.00%｜順位7.7
- 水溶液と金属｜表示55｜CTR 5.45%｜順位1.9
- 両性金属｜表示50｜CTR 0.00%｜順位1.0
- 鉄を溶かす水溶液｜表示46｜CTR 0.00%｜順位6.7
- 水に溶ける金属｜表示44｜CTR 0.00%｜順位3.0
- 濃硝酸に溶けない金属｜表示40｜CTR 0.00%｜順位1.0
- 塩酸と硝酸を混ぜた液体｜表示38｜CTR 0.00%｜順位5.8
- 中学受験 水溶液｜表示37｜CTR 2.70%｜順位7.3
- 金属を溶かす水溶液 一覧｜表示37｜CTR 0.00%｜順位2.1
- 金属と水溶液の反応｜表示36｜CTR 16.67%｜順位2.4
- 酸と金属の反応｜表示34｜CTR 0.00%｜順位3.5
- 金属に塩酸をかけると｜表示34｜CTR 0.00%｜順位2.1
- 王水 覚え方｜表示33｜CTR 0.00%｜順位9.2
- 金属 塩酸 水素 なぜ｜表示33｜CTR 0.00%｜順位10.2
- 金属に塩酸 水素 なぜ｜表示32｜CTR 0.00%｜順位9.7
- 塩酸で溶けない金属｜表示30｜CTR 3.33%｜順位6.3
- 金属と反応して水素を発生する｜表示29｜CTR 0.00%｜順位2.9
- 金属溶かす水溶液｜表示29｜CTR 0.00%｜順位3.9
- 塩酸に入れると水素が発生する金属｜表示28｜CTR 3.57%｜順位3.1
- 金属を溶かす 液体｜表示28｜CTR 3.57%｜順位8.2
- テトラヒドロキシドアルミン酸イオン 塩酸｜表示28｜CTR 0.00%｜順位4.7
- 金属 酸 反応｜表示27｜CTR 0.00%｜順位1.3
- アルミニウム 酸性 アルカリ性｜表示26｜CTR 0.00%｜順位4.4
- 塩酸に溶ける金属 覚え方｜表示26｜CTR 0.00%｜順位3.3
- 水酸化ナトリウムに溶ける金属｜表示26｜CTR 0.00%｜順位2.4
- 塩酸 溶けない金属｜表示25｜CTR 4.00%｜順位5.0
- 水溶液 覚え方｜表示25｜CTR 0.00%｜順位9.1
- 水酸化ナトリウム 溶ける金属｜表示25｜CTR 0.00%｜順位7.3
- 酸性 金属溶かす｜表示25｜CTR 0.00%｜順位6.4
- 金属を溶かす酸｜表示24｜CTR 0.00%｜順位6.3
- アルカリ性 金属 溶かす｜表示23｜CTR 0.00%｜順位3.0
- 水溶液 中学受験 覚え方｜表示22｜CTR 0.00%｜順位7.4
- 酸と反応する金属｜表示22｜CTR 0.00%｜順位6.5
- 金属イオン化傾向 覚え方｜表示21｜CTR 0.00%｜順位1.0
- 塩酸 アルミニウム 溶ける なぜ｜表示19｜CTR 5.26%｜順位10.4
- 中学受験 水溶液 覚え方｜表示19｜CTR 0.00%｜順位7.2
- 塩酸 何が溶けている｜表示19｜CTR 0.00%｜順位10.4
- 酸に溶ける金属｜表示19｜CTR 0.00%｜順位2.1
- 水溶液には金属を変化させるものがある｜表示18｜CTR 0.00%｜順位1.1
- 水溶液の性質 覚え方｜表示18｜CTR 0.00%｜順位1.6
- 水酸化ナトリウム水溶液に溶ける金属｜表示18｜CTR 0.00%｜順位2.9
- 金属 酸性 アルカリ性｜表示18｜CTR 0.00%｜順位5.7
【参考：代表語（自動抽出）】金属を溶かす水溶液
【出力（必ずこの順）】
1) 本文の要約（想定読者・悩み・解決）
2) 検索意図の整理（主要クエリから2〜3パターン）
3) 不一致の指摘（タイトル/メタ/H1/冒頭のどこがズレているか）
4) 修正方針（“どの意図に寄せるか”を1つに決める）
5) 修正案（すべてコードブロック）
   - タイトル案3つ（全角35字前後＋56字以上の網羅型を1つ）
   - メタ案3つ（全角90字前後）
   - H1案2つ
   - 冒頭120字（2案：&lt;p&gt;で開始）
【禁則ワード（シート連動）】
以下の【禁則ワード】は、タイトル/メタ/導入文/見出し/本文のいずれにも原則使用しないでください。
言い換えが必要な場合は、自然な日本語に置換してください。
【禁則ワード】
- 崩れ
- 型
- 迷い
- 保留
- 固定
- 手順
- 立て直
- 最短
- 結論だけ
- 乱れ
- 三点確認
- 内部リンク
- 導線
- 設計
- 刺
- まず結論
- 整え
- 押し付けない案内
- 統一
- 次の一手
- 失点
- 確定
- サブコラム
- 30秒
- 1分
- CV
- 網羅
【本文】
```html
&lt;div class="container my-4"&gt;
&lt;p&gt;&lt;!-- Hero Section --&gt;&lt;/p&gt;
&lt;div class="card shadow-sm mb-4 border-0" style="background: linear-gradient(135deg, #00695c, #2e7d32); color: #fff;"&gt;
&lt;div class="card-body p-4"&gt;
&lt;div class="d-flex flex-wrap justify-content-between align-items-center mb-2"&gt;&lt;span class="badge bg-warning text-dark mb-2" style="font-size: 0.8rem;"&gt;中学受験理科／化学分野&lt;/span&gt;&lt;br /&gt;
&lt;span class="badge bg-light text-dark mb-2" style="font-size: 0.75rem;"&gt;水溶液と金属の反応・暗記のコツ&lt;/span&gt;&lt;/div&gt;
&lt;h1 class="card-title mb-3" style="font-size: 1.9rem; line-height: 1.5;"&gt;中学受験理科「水溶液と金属」の勉強法──暗記一色の単元を整理して覚えるコツ&lt;/h1&gt;
&lt;p class="card-text mb-2" style="font-size: 0.98rem;"&gt;塩酸・硫酸・水酸化ナトリウム・食塩水・王水……など、&lt;strong&gt;水溶液と金属の反応&lt;/strong&gt;は、&lt;br /&gt;
「とにかく覚えることが多い」単元です。表を丸暗記しようとしても、似た条件が多くて混乱しがちです。&lt;/p&gt;
&lt;p class="card-text mb-0" style="font-size: 0.98rem;"&gt;この記事では、しゅん吉先生の解説をもとに、&lt;br /&gt;
&lt;strong&gt;「金属＋水溶液」の基本パターン&lt;/strong&gt;と&lt;strong&gt;テストで狙われる例外&lt;/strong&gt;を整理します。&lt;br /&gt;
魔法のキーワード&lt;strong&gt;「金属に酸ぶっかけたら水素発生」&lt;/strong&gt;を軸に、暗記と理解をつなげていきましょう。&lt;/p&gt;
&lt;p class="mb-0" style="font-size: 0.95rem;"&gt;化学分野の全体像（頻出テーマとつまずきポイント）は、&lt;a href="https://rika-quest.com/column/chemistry/"&gt;全体像はこちら&lt;/a&gt;で確認できます。&lt;/p&gt;
&lt;/div&gt;
&lt;/div&gt;
&lt;p&gt;&lt;!-- 動画 --&gt;&lt;/p&gt;
&lt;div class="text-center mb-4"&gt;
&lt;div style="max-width: 720px; margin: 0 auto;"&gt;
&lt;div class="ratio ratio-16x9" style="position: relative; padding-bottom: 56.25%; height: 0; overflow: hidden; max-width: 100%;"&gt;&lt;iframe style="position: absolute; top: 0; left: 0; width: 100%; height: 100%;" title="YouTube video player" src="https://www.youtube.com/embed/WpFqETK7xvw" width="560" height="315" frameborder="0" allowfullscreen="allowfullscreen"&gt;&lt;/iframe&gt;&lt;/div&gt;
&lt;/div&gt;
&lt;p class="mt-2 mb-0" style="font-size: 0.85rem; color: #555;"&gt;※動画では、水溶液と金属の反応パターンや暗記のコツを、イメージを交えながら解説しています。&lt;/p&gt;
&lt;/div&gt;
&lt;p&gt;&lt;!-- セクション1：この単元のイメージ --&gt;&lt;/p&gt;
&lt;h2 class="mt-4 mb-3"&gt;「水溶液と金属」ってどんな単元？&lt;/h2&gt;
&lt;div class="card mb-4 border-0 shadow-sm"&gt;
&lt;div class="card-body"&gt;
&lt;blockquote class="blockquote" style="font-size: 0.95rem;"&gt;&lt;p&gt;しゅん吉先生：水溶液に金属を突っ込んだらどんな反応が起こるのか、というものをまとめた表になっています。&lt;br /&gt;
もうシンプルに&lt;span style="color: #0000ff;"&gt;暗記一色&lt;/span&gt;です。&lt;/p&gt;&lt;/blockquote&gt;
&lt;p class="mb-3"&gt;「水溶液と金属」の単元は、&lt;br /&gt;
&lt;strong&gt;「この金属をこの水溶液に入れるとどうなるか？」&lt;/strong&gt;という対応を覚えるのが基本です。&lt;br /&gt;
しかし、すべてをバラバラに暗記しようとするとすぐに限界がきます。&lt;/p&gt;
&lt;p class="mb-2"&gt;そこで役立つのが、先生が強調している&lt;strong&gt;魔法のキーワード&lt;/strong&gt;です。&lt;/p&gt;
&lt;div class="alert alert-success mb-3" style="border-left: 4px solid #2e7d32;" role="alert"&gt;&lt;strong&gt;魔法のキーワード：&lt;/strong&gt;「&lt;span style="color: #ff0000;"&gt;金属に酸ぶっかけたら水素発生&lt;/span&gt;」&lt;/div&gt;
&lt;p class="mb-0"&gt;まずこのキーワードを出発点に、&lt;br /&gt;
&lt;strong&gt;「基本ルール」→「例外」→「発展（王水など）」&lt;/strong&gt;の順で整理していくと、暗記が一気に楽になります。&lt;/p&gt;
&lt;/div&gt;
&lt;/div&gt;
&lt;p&gt;&lt;!-- 受験理科専門塾 しゅん吉クエスト（公式サイトCTA） --&gt;&lt;/p&gt;
&lt;div style="border: 2px solid #1976d2; background-color: #e3f2fd; padding: 10px 12px; display: flex; align-items: flex-start; justify-content: flex-start; margin-bottom: 10px;"&gt;
&lt;p&gt;&lt;img decoding="async" style="max-width: 90px; height: auto; margin-right: 10px; flex-shrink: 0;" src="https://rika-quest.com/wp-content/uploads/2021/07/%E3%81%97%E3%82%85%E3%82%93%E5%90%89%E3%82%AF%E3%82%A8%E3%82%B9%E3%83%88%E6%AD%A3%E6%96%B9%E5%BD%A2.jpg" alt="受験理科専門塾しゅん吉クエストのロゴ" /&gt;&lt;/p&gt;
&lt;div style="text-align: left; flex: 1;"&gt;
&lt;p style="margin: 5px 0; font-size: 14px; line-height: 1.6;"&gt;【受験理科専門塾しゅん吉クエスト】：&lt;br /&gt;
中学受験理科に特化した&lt;strong&gt;完全１対１個別指導&lt;/strong&gt;の専門塾です。&lt;br /&gt;
物理・化学・生物・地学の４分野について、苦手単元のやり直しから志望校対策まで、&lt;br /&gt;
一人ひとりの理解度に合わせてカリキュラムを作成し、&lt;strong&gt;「理科嫌い」を「理科で点が取れる」に変える&lt;/strong&gt;指導を行っています。&lt;/p&gt;
&lt;p&gt;&lt;a style="background-color: #1976d2; color: #ffffff; padding: 5px 10px; text-align: center; text-decoration: none; display: inline-block; font-size: 14px;" href="https://rika-quest.com/"&gt;&lt;br /&gt;
しゅん吉クエスト公式サイトを見る&lt;br /&gt;
&lt;/a&gt;&lt;/p&gt;
&lt;/div&gt;
&lt;/div&gt;
&lt;p&gt;&lt;!-- セクション2：金属と酸の基本ルール --&gt;&lt;/p&gt;
&lt;h2 class="mt-4 mb-3"&gt;金属と酸の反応──まずは「水素が出る」が基本形&lt;/h2&gt;
&lt;div class="card mb-4 border-0 shadow-sm"&gt;
&lt;div class="card-body"&gt;
&lt;h3 class="h5 mb-3"&gt;金属＋酸 → 水素発生、ただし金銀銅は例外&lt;/h3&gt;
&lt;blockquote class="blockquote" style="font-size: 0.95rem;"&gt;&lt;p&gt;しゅん吉先生：皆に教えたい魔法のキーワードが&lt;br /&gt;
【&lt;span style="color: #ff0000;"&gt;金属に酸ぶっかけたら水素発生&lt;/span&gt;】です。&lt;br /&gt;
…だけど&lt;strong&gt;金銀銅は錆びません。&lt;/strong&gt;&lt;/p&gt;&lt;/blockquote&gt;
&lt;p class="mb-3"&gt;中学受験レベルでは、&lt;strong&gt;「金属＋塩酸（硫酸）＝水素が発生」&lt;/strong&gt;という図式をまずしっかりおさえます。&lt;/p&gt;
&lt;ul class="mb-3"&gt;
&lt;li&gt;金属に塩酸や硫酸をかけると、&lt;strong&gt;ブクブクと泡（水素）&lt;/strong&gt;が発生する。&lt;/li&gt;
&lt;li&gt;発生した水素は&lt;strong&gt;上方置換・水上置換&lt;/strong&gt;などで集める問題に発展する。&lt;/li&gt;
&lt;li&gt;ただし&lt;strong&gt;銅・銀・金&lt;/strong&gt;はこうした酸ではほとんど反応せず、「錆びない金属」として扱う。&lt;/li&gt;
&lt;/ul&gt;
&lt;p class="mb-0"&gt;まずは、&lt;strong&gt;「ほとんどの金属は酸で水素を出す」「銅・銀・金は例外」&lt;/strong&gt;という大枠を覚えておきましょう。&lt;/p&gt;
&lt;/div&gt;
&lt;/div&gt;
&lt;p&gt;&lt;!-- セクション3：アルミ・王水などの例外パターン --&gt;&lt;/p&gt;
&lt;h2 class="mt-4 mb-3"&gt;アルミと王水──「例外パターン」をセットで覚える&lt;/h2&gt;
&lt;div class="card mb-3 border-0 shadow-sm"&gt;
&lt;div class="card-body"&gt;
&lt;h3 class="h5 mb-3"&gt;アルミは酸にもアルカリにも反応する&lt;/h3&gt;
&lt;p class="mb-3"&gt;アルミニウムは、&lt;strong&gt;酸性・アルカリ性の両方の水溶液に反応しやすい&lt;/strong&gt;という少し特殊な金属です。&lt;/p&gt;
&lt;ul class="mb-3"&gt;
&lt;li&gt;アルミ＋塩酸 → &lt;strong&gt;水素が発生&lt;/strong&gt;&lt;/li&gt;
&lt;li&gt;アルミ＋水酸化ナトリウム水溶液 → &lt;strong&gt;白い物質（テトラヒドロキシドアルミン酸イオンを含む状態）&lt;/strong&gt;ができる&lt;/li&gt;
&lt;/ul&gt;
&lt;p class="mb-0"&gt;難しい名称そのものを覚える必要はありませんが、&lt;br /&gt;
&lt;strong&gt;「アルミ＝酸にもアルカリにも溶ける特殊枠」&lt;/strong&gt;として押さえておくと、表の暗記が楽になります。&lt;/p&gt;
&lt;/div&gt;
&lt;/div&gt;
&lt;div class="card mb-4 border-0 shadow-sm"&gt;
&lt;div class="card-body"&gt;
&lt;h3 class="h5 mb-3"&gt;金銀銅を溶かす「王水」という超強力な酸&lt;/h3&gt;
&lt;p class="mb-3"&gt;通常の塩酸や硫酸には&lt;strong&gt;ほとんど溶けない金・銀・銅&lt;/strong&gt;ですが、&lt;br /&gt;
特別な酸である&lt;strong&gt;王水&lt;/strong&gt;には注意が必要です。&lt;/p&gt;
&lt;ul class="mb-3"&gt;
&lt;li&gt;&lt;strong&gt;王水：&lt;/strong&gt;濃硝酸と濃塩酸を&lt;strong&gt;1：3&lt;/strong&gt;の割合で混ぜた非常に危険な酸&lt;/li&gt;
&lt;li&gt;&lt;strong&gt;金やプラチナ&lt;/strong&gt;を溶かすことができる&lt;/li&gt;
&lt;/ul&gt;
&lt;p class="mb-0"&gt;中学受験では、&lt;strong&gt;「金銀銅はふつうの酸では溶けにくい」「特別に王水なら金やプラチナも溶ける」&lt;/strong&gt;&lt;br /&gt;
というイメージを持っておけば十分です。&lt;/p&gt;
&lt;/div&gt;
&lt;/div&gt;
&lt;p&gt;&lt;!-- セクション4：食塩水・その他の水溶液 --&gt;&lt;/p&gt;
&lt;h2 class="mt-4 mb-3"&gt;食塩水やその他の水溶液との反応&lt;/h2&gt;
&lt;div class="card mb-3 border-0 shadow-sm"&gt;
&lt;div class="card-body"&gt;
&lt;h3 class="h5 mb-3"&gt;食塩水・石灰水では「ほとんど溶けない」パターンが多い&lt;/h3&gt;
&lt;p class="mb-3"&gt;先生のまとめでも、&lt;strong&gt;食塩水に金属を入れても「溶けない」が並ぶ&lt;/strong&gt;表が紹介されています。&lt;/p&gt;
&lt;div class="text-center mb-3"&gt;&lt;img decoding="async" class="img-fluid rounded shadow-sm" src="https://rika-quest.com/wp-content/uploads/2023/03/画像3-2-1024x429.png" alt="食塩水と金属：なぜ溶けないのか、その理由を探る" /&gt;&lt;/div&gt;
&lt;p class="mb-2"&gt;中学受験レベルでは、次のように整理しておくとシンプルです。&lt;/p&gt;
&lt;ul class="mb-0"&gt;
&lt;li&gt;&lt;strong&gt;食塩水：&lt;/strong&gt;多くの金属は&lt;strong&gt;ほとんど溶けない&lt;/strong&gt;（テストでは「変化なし」が答えになることが多い）&lt;/li&gt;
&lt;li&gt;&lt;strong&gt;石灰水・炭酸水・アンモニア水：&lt;/strong&gt;&lt;br /&gt;
どの金属が溶けるか／溶けないかを&lt;strong&gt;表ごと暗記&lt;/strong&gt;する単元だと割り切る&lt;/li&gt;
&lt;/ul&gt;
&lt;/div&gt;
&lt;/div&gt;
&lt;p&gt;&lt;!-- セクション5：水溶液と金属のまとめ表 --&gt;&lt;/p&gt;
&lt;h2 class="mt-4 mb-3"&gt;水溶液と金属のまとめ（重要ポイントを整理）&lt;/h2&gt;
&lt;div class="card mb-4 border-0 shadow-sm"&gt;
&lt;div class="card-body"&gt;
&lt;div class="table-responsive"&gt;
&lt;table class="table table-bordered align-middle mb-0"&gt;
&lt;thead style="background-color: #e8f5e9;"&gt;
&lt;tr class="text-center"&gt;
&lt;th scope="col"&gt;項目&lt;/th&gt;
&lt;th scope="col"&gt;内容&lt;/th&gt;
&lt;/tr&gt;
&lt;/thead&gt;
&lt;tbody&gt;
&lt;tr&gt;
&lt;td class="fw-bold"&gt;金属と酸の反応&lt;/td&gt;
&lt;td&gt;
&lt;ul class="mb-0 ps-3"&gt;
&lt;li&gt;金属に酸をかけると&lt;strong&gt;水素が発生&lt;/strong&gt;&lt;/li&gt;
&lt;li&gt;例：アルミ＋塩酸 → 水素発生&lt;/li&gt;
&lt;li&gt;&lt;strong&gt;銅・銀・金&lt;/strong&gt;は基本的に錆びにくく、ふつうの酸では溶けにくい&lt;/li&gt;
&lt;/ul&gt;
&lt;/td&gt;
&lt;/tr&gt;
&lt;tr style="background-color: #f1f8e9;"&gt;
&lt;td class="fw-bold"&gt;特殊な金属（アルミ）の反応&lt;/td&gt;
&lt;td&gt;
&lt;ul class="mb-0 ps-3"&gt;
&lt;li&gt;アルミは&lt;strong&gt;酸性・アルカリ性の両方の水溶液&lt;/strong&gt;で溶ける&lt;/li&gt;
&lt;li&gt;水酸化ナトリウム水溶液と反応すると白い物質&lt;br /&gt;
（テトラヒドロキシドアルミン酸イオンを含む）を生成&lt;/li&gt;
&lt;/ul&gt;
&lt;/td&gt;
&lt;/tr&gt;
&lt;tr&gt;
&lt;td class="fw-bold"&gt;食塩水と金属&lt;/td&gt;
&lt;td&gt;
&lt;ul class="mb-0 ps-3"&gt;
&lt;li&gt;食塩水に金属を入れても&lt;strong&gt;基本的には溶けない&lt;/strong&gt;&lt;/li&gt;
&lt;li&gt;時間をかければ変化する場合もあるが、中学入試では「変化なし」として扱われることが多い&lt;/li&gt;
&lt;/ul&gt;
&lt;/td&gt;
&lt;/tr&gt;
&lt;tr style="background-color: #f1f8e9;"&gt;
&lt;td class="fw-bold"&gt;王水の性質&lt;/td&gt;
&lt;td&gt;
&lt;ul class="mb-0 ps-3"&gt;
&lt;li&gt;&lt;strong&gt;濃硝酸＋濃塩酸＝1：3&lt;/strong&gt;で混ぜた非常に危険な液体&lt;/li&gt;
&lt;li&gt;金やプラチナなど、ふつうの酸では溶けない金属を溶かすことができる&lt;/li&gt;
&lt;/ul&gt;
&lt;/td&gt;
&lt;/tr&gt;
&lt;tr&gt;
&lt;td class="fw-bold"&gt;その他の水溶液&lt;/td&gt;
&lt;td&gt;
&lt;ul class="mb-0 ps-3"&gt;
&lt;li&gt;アンモニア水・炭酸水・石灰水など&lt;/li&gt;
&lt;li&gt;「溶ける／溶けない」の組み合わせは、表で&lt;strong&gt;パターンごとに暗記&lt;/strong&gt;するのが近道&lt;/li&gt;
&lt;/ul&gt;
&lt;/td&gt;
&lt;/tr&gt;
&lt;/tbody&gt;
&lt;/table&gt;
&lt;/div&gt;
&lt;p class="mt-3 mb-0" style="font-size: 0.9rem;"&gt;ポイントは、&lt;strong&gt;「基本ルール」＋「例外（アルミ・王水・金銀銅）」&lt;/strong&gt;を整理してから、&lt;br /&gt;
表全体の暗記に取りかかることです。&lt;/p&gt;
&lt;p class="mt-3 mb-0" style="font-size: 0.9rem;"&gt;化学分野の全体像（他の頻出テーマとのつながり）は、&lt;a href="https://rika-quest.com/column/chemistry/"&gt;全体像はこちら&lt;/a&gt;で確認できます。&lt;/p&gt;
&lt;/div&gt;
&lt;/div&gt;
&lt;p&gt;&lt;!-- クイズ --&gt;&lt;/p&gt;
&lt;h2 class="mt-4 mb-3"&gt;水溶液と金属に関するクイズ&lt;/h2&gt;
&lt;div class="card mb-4 border-0 shadow-sm"&gt;
&lt;div class="card-body"&gt;
&lt;p class="mb-3"&gt;最後に、学んだ内容をクイズで確認してみましょう。&lt;br /&gt;
&lt;strong&gt;「正解を見る」ボタン&lt;/strong&gt;を押すと答えが表示され、ボタンは消えます。&lt;/p&gt;
&lt;div class="table-responsive"&gt;
&lt;table class="table table-bordered align-middle mb-0"&gt;
&lt;thead style="background-color: #e8f5e9;"&gt;
&lt;tr class="text-center"&gt;
&lt;th scope="col"&gt;問題&lt;/th&gt;
&lt;th scope="col"&gt;選択肢&lt;/th&gt;
&lt;th scope="col"&gt;正解を見る&lt;/th&gt;
&lt;/tr&gt;
&lt;/thead&gt;
&lt;tbody&gt;
&lt;tr&gt;
&lt;td&gt;1. 金属に酸をかけたときに発生する気体は？&lt;/td&gt;
&lt;td&gt;A. 酸素&lt;br /&gt;
B. 二酸化炭素&lt;br /&gt;
C. 水素&lt;br /&gt;
D. 窒素&lt;/td&gt;
&lt;td class="text-center"&gt;&lt;button class="btn btn-sm btn-primary"&gt;正解を見る&lt;/button&gt;&lt;/p&gt;
&lt;div id="answer1" class="mt-2" style="display: none;"&gt;正解: C. 水素&lt;/div&gt;
&lt;/td&gt;
&lt;/tr&gt;
&lt;tr style="background-color: #f1f8e9;"&gt;
&lt;td&gt;2. 食塩水に金属を入れるとどうなる？&lt;/td&gt;
&lt;td&gt;A. 溶ける&lt;br /&gt;
B. 溶けない&lt;br /&gt;
C. 爆発する&lt;br /&gt;
D. 色が変わる&lt;/td&gt;
&lt;td class="text-center"&gt;&lt;button class="btn btn-sm btn-primary"&gt;正解を見る&lt;/button&gt;&lt;/p&gt;
&lt;div id="answer2" class="mt-2" style="display: none;"&gt;正解: B. 溶けない&lt;/div&gt;
&lt;/td&gt;
&lt;/tr&gt;
&lt;tr&gt;
&lt;td&gt;3. 王水の主成分は？&lt;/td&gt;
&lt;td&gt;A. 塩酸と酢酸&lt;br /&gt;
B. 濃硝酸と濃塩酸&lt;br /&gt;
C. 水酸化ナトリウムと塩酸&lt;br /&gt;
D. アンモニア水と塩酸&lt;/td&gt;
&lt;td class="text-center"&gt;&lt;button class="btn btn-sm btn-primary"&gt;正解を見る&lt;/button&gt;&lt;/p&gt;
&lt;div id="answer3" class="mt-2" style="display: none;"&gt;正解: B. 濃硝酸と濃塩酸&lt;/div&gt;
&lt;/td&gt;
&lt;/tr&gt;
&lt;tr style="background-color: #f1f8e9;"&gt;
&lt;td&gt;4. 金銀銅が溶ける液体は？&lt;/td&gt;
&lt;td&gt;A. 酢酸&lt;br /&gt;
B. 塩酸&lt;br /&gt;
C. 王水&lt;br /&gt;
D. 石灰水&lt;/td&gt;
&lt;td class="text-center"&gt;&lt;button class="btn btn-sm btn-primary"&gt;正解を見る&lt;/button&gt;&lt;/p&gt;
&lt;div id="answer4" class="mt-2" style="display: none;"&gt;正解: C. 王水&lt;/div&gt;
&lt;/td&gt;
&lt;/tr&gt;
&lt;tr&gt;
&lt;td&gt;5. アルミが反応する水溶液は？&lt;/td&gt;
&lt;td&gt;A. 塩酸のみ&lt;br /&gt;
B. 水酸化ナトリウムのみ&lt;br /&gt;
C. 酢酸のみ&lt;br /&gt;
D. 酸性・アルカリ性の両方&lt;/td&gt;
&lt;td class="text-center"&gt;&lt;button class="btn btn-sm btn-primary"&gt;正解を見る&lt;/button&gt;&lt;/p&gt;
&lt;div id="answer5" class="mt-2" style="display: none;"&gt;正解: D. 酸性・アルカリ性の両方&lt;/div&gt;
&lt;/td&gt;
&lt;/tr&gt;
&lt;tr style="background-color: #f1f8e9;"&gt;
&lt;td&gt;6. 王水が溶かせる金属は？&lt;/td&gt;
&lt;td&gt;A. 鉄&lt;br /&gt;
B. 銀&lt;br /&gt;
C. 金とプラチナ&lt;br /&gt;
D. アルミ&lt;/td&gt;
&lt;td class="text-center"&gt;&lt;button class="btn btn-sm btn-primary"&gt;正解を見る&lt;/button&gt;&lt;/p&gt;
&lt;div id="answer6" class="mt-2" style="display: none;"&gt;正解: C. 金とプラチナ&lt;/div&gt;
&lt;/td&gt;
&lt;/tr&gt;
&lt;tr&gt;
&lt;td&gt;7. 金属に酸をかけると一般的に何が発生する？&lt;/td&gt;
&lt;td&gt;A. 二酸化炭素&lt;br /&gt;
B. 水素&lt;br /&gt;
C. 酸素&lt;br /&gt;
D. 窒素&lt;/td&gt;
&lt;td class="text-center"&gt;&lt;button class="btn btn-sm btn-primary"&gt;正解を見る&lt;/button&gt;&lt;/p&gt;
&lt;div id="answer7" class="mt-2" style="display: none;"&gt;正解: B. 水素&lt;/div&gt;
&lt;/td&gt;
&lt;/tr&gt;
&lt;tr style="background-color: #f1f8e9;"&gt;
&lt;td&gt;8. テトラヒドロキシドアルミン酸イオンは何と反応して生成？&lt;/td&gt;
&lt;td&gt;A. アルミ＋塩酸&lt;br /&gt;
B. アルミ＋水酸化ナトリウム&lt;br /&gt;
C. 銅＋塩酸&lt;br /&gt;
D. 銀＋王水&lt;/td&gt;
&lt;td class="text-center"&gt;&lt;button class="btn btn-sm btn-primary"&gt;正解を見る&lt;/button&gt;&lt;/p&gt;
&lt;div id="answer8" class="mt-2" style="display: none;"&gt;正解: B. アルミ＋水酸化ナトリウム&lt;/div&gt;
&lt;/td&gt;
&lt;/tr&gt;
&lt;tr&gt;
&lt;td&gt;9. 金属が酸で溶ける反応では、一般にどの気体が発生する？&lt;/td&gt;
&lt;td&gt;A. 酸素&lt;br /&gt;
B. 窒素&lt;br /&gt;
C. 水素&lt;br /&gt;
D. アンモニア&lt;/td&gt;
&lt;td class="text-center"&gt;&lt;button class="btn btn-sm btn-primary"&gt;正解を見る&lt;/button&gt;&lt;/p&gt;
&lt;div id="answer9" class="mt-2" style="display: none;"&gt;正解: C. 水素&lt;/div&gt;
&lt;/td&gt;
&lt;/tr&gt;
&lt;tr style="background-color: #f1f8e9;"&gt;
&lt;td&gt;10. 金属が錆びにくい例外として正しいものは？&lt;/td&gt;
&lt;td&gt;A. 鉄&lt;br /&gt;
B. 銅&lt;br /&gt;
C. アルミ&lt;br /&gt;
D. 銅・銀・金&lt;/td&gt;
&lt;td class="text-center"&gt;&lt;button class="btn btn-sm btn-primary"&gt;正解を見る&lt;/button&gt;&lt;/p&gt;
&lt;div id="answer10" class="mt-2" style="display: none;"&gt;正解: D. 銅・銀・金&lt;/div&gt;
&lt;/td&gt;
&lt;/tr&gt;
&lt;/tbody&gt;
&lt;/table&gt;
&lt;/div&gt;
&lt;/div&gt;
&lt;/div&gt;
&lt;p&gt;&lt;!-- まとめ --&gt;&lt;/p&gt;
&lt;h2 class="mt-4 mb-3"&gt;まとめ──「基本ルール＋例外」で暗記単元を攻略する&lt;/h2&gt;
&lt;div class="card mb-4 border-0 shadow-sm"&gt;
&lt;div class="card-body"&gt;
&lt;p class="mb-3"&gt;「水溶液と金属」は、確かに&lt;strong&gt;暗記要素の強い単元&lt;/strong&gt;です。&lt;br /&gt;
しかし、ただ表を丸ごと覚えようとするのではなく、次の流れで整理するとグッと取り組みやすくなります。&lt;/p&gt;
&lt;ul class="mb-3"&gt;
&lt;li&gt;&lt;span style="color: #ff0000;"&gt;基本ルール：&lt;/span&gt;金属に酸をかけると&lt;strong&gt;水素が発生&lt;/strong&gt;&lt;/li&gt;
&lt;li&gt;&lt;strong&gt;例外：&lt;/strong&gt;銅・銀・金はふつうの酸では溶けにくい、アルミは酸にもアルカリにも反応&lt;/li&gt;
&lt;li&gt;&lt;strong&gt;発展：&lt;/strong&gt;金やプラチナを溶かす&lt;strong&gt;王水&lt;/strong&gt;、食塩水・石灰水などの「ほとんど反応しない」ケース&lt;/li&gt;
&lt;li&gt;表の暗記は、&lt;strong&gt;「似た性質ごとのかたまり」で覚える&lt;/strong&gt;と効率アップ&lt;/li&gt;
&lt;/ul&gt;
&lt;p class="mb-0"&gt;動画や資料集の写真も活用しながら、&lt;strong&gt;「ただの暗記」ではなく「パターンの整理」&lt;/strong&gt;として&lt;br /&gt;
この単元に取り組んでみてください。&lt;/p&gt;
&lt;/div&gt;
&lt;/div&gt;
&lt;p&gt;&lt;!-- 四角いCTA --&gt;&lt;/p&gt;
&lt;div class="card border-0 shadow-sm mb-4" style="background-color: #e8f5e9;"&gt;
&lt;div class="card-body"&gt;
&lt;div class="row align-items-center"&gt;
&lt;div class="col-md-8"&gt;
&lt;h3 class="h5 mb-2"&gt;水溶液と金属の勉強法を、プロと一緒に整理しませんか？&lt;/h3&gt;
&lt;p class="mb-2" style="font-size: 0.95rem;"&gt;「表の暗記が覚えきれない」「例外パターンでいつも間違える」などのお悩みに対して、&lt;br class="d-none d-md-inline" /&gt;&lt;br /&gt;
当塾では、&lt;strong&gt;一人ひとりのつまずき方に合わせた中学受験理科の個別指導&lt;/strong&gt;を行っています。&lt;/p&gt;
&lt;p class="mb-0" style="font-size: 0.9rem;"&gt;単元ごとの整理・ノートの作り方・暗記の優先順位など、&lt;strong&gt;「今やるべきこと」&lt;/strong&gt;を一緒に言語化していきましょう。&lt;/p&gt;
&lt;/div&gt;
&lt;div class="col-md-4 text-md-end text-center mt-3 mt-md-0"&gt;&lt;a class="btn btn-success px-4 py-2" style="border-radius: 0.4rem; font-weight: bold;" href="https://rika-quest.com/kouza/"&gt;&lt;br /&gt;
理科個別指導の詳細を見る&lt;br /&gt;
&lt;/a&gt;&lt;/div&gt;
&lt;/div&gt;
&lt;/div&gt;
&lt;/div&gt;
&lt;/div&gt;
&lt;p&gt;&lt;!-- クイズ用スクリプト --&gt;&lt;br /&gt;
&lt;script&gt;
  function showAnswer(id, btn) {
    var el = document.getElementById(id);
    if (el) el.style.display = 'block';
    if (btn) btn.style.display = 'none';
  }
&lt;/script&gt;&lt;/p&gt;
```
</t>
  </si>
  <si>
    <t xml:space="preserve">以下のページは「スニペット整合性」（本文と title/meta/H1/冒頭文）が弱い可能性があります。
まず【本文】を確認し、想定読者・悩み・解決範囲を把握してください。
そのうえで、GSCの主要クエリ（表示回数上位）を根拠に、
「検索意図に対して、タイトル/メタ/H1/冒頭120字がズレている点」を特定し、
ズレを解消するための修正案（タイトル/メタ/H1/冒頭）を提示してください。
※本文の“大改修”は前提にしません（必要なら追記ブロックは最大1つまで）。
【URL】https://rika-quest.com/column/igneous-rock/
【ページ分類】MC
【ページ分類の略語（このプロンプト内の定義）】
TP = トップページ（ホーム/サイトの入口）
SP = サービスページ（講座・コース・申込導線）
MC = メインコラム（コラム/解説/勉強法など集客記事）
SC = サブコラム（MCやSPを補強するための補助コラム※サイト定義に合わせて判断）
NW = ニュース/お知らせ（運用上は改善対象外として除外）
ST = 企業情報等のSEO対策を行わないこ固定ページ（運用上は改善対象外として除外）
- / 空欄 / 未分類 = 未分類（このスクリプトでは改善対象外として除外）
※未分類（空欄 / "-" / "未分類"）は作業対象に含めません。
【現状（スニペット要素）】
- タイトル：【理科のコツ】火山と火成岩 - 中学受験 理科の個別指導 | 受験理科専門塾「しゅん吉クエスト」
- メタ：「火山と火成岩の仕組みをわかりやすく解説！火山岩と深成岩の違いや、マグマの粘り気による火山の形状の特徴を詳しく学べます。阿蘇山や洞爺湖のカルデラの形成も紹介。覚えやすい語呂合わせや構造の理解で理科の苦手分野を克服しましょう！」
- H1：【理科のコツ】火山と火成岩
- 冒頭120字：中学受験理科／地学分野 単元：火山と火成岩 火山と火成岩のしくみを一気に整理──深成岩・火山岩・マグマの「性格」を押さえよう ふだん何気なく見ている石ころの 大半は「火成岩」 です。 その火成岩には、 深成岩 と 火山岩 という2つのタイプ
【GSC主要クエリ（表示回数上位50件）】
- 火成岩｜表示724｜CTR 0.00%｜順位1.1
- 火山岩と深成岩の違い｜表示392｜CTR 0.00%｜順位1.2
- 火成岩と火山岩の違い｜表示387｜CTR 0.00%｜順位7.5
- 火成岩 覚え方｜表示349｜CTR 0.00%｜順位1.0
- 火山岩と火成岩の違い｜表示269｜CTR 0.00%｜順位7.5
- 火山岩 火成岩 違い｜表示212｜CTR 0.00%｜順位6.2
- 火成岩 火山岩 違い｜表示170｜CTR 0.00%｜順位7.5
- 溶岩と火成岩の違い｜表示132｜CTR 0.00%｜順位1.1
- 溶岩 火成岩 違い｜表示113｜CTR 0.00%｜順位1.0
- 火山岩 深成岩 違い｜表示90｜CTR 0.00%｜順位1.1
- 火成岩 と 火山岩 の違い｜表示66｜CTR 0.00%｜順位7.0
- マグマが地表付近で急に冷やされてできた岩石｜表示62｜CTR 0.00%｜順位4.0
- 火山岩の特徴｜表示61｜CTR 0.00%｜順位11.8
- 火成岩と溶岩の違い｜表示54｜CTR 0.00%｜順位2.1
- 火山岩 特徴｜表示50｜CTR 0.00%｜順位11.4
- 火山と火成岩｜表示47｜CTR 2.13%｜順位6.2
- 火成岩 でき方｜表示46｜CTR 0.00%｜順位7.7
- 楯状火山｜表示43｜CTR 0.00%｜順位1.0
- 火山岩特徴｜表示43｜CTR 0.00%｜順位11.8
- マグマが冷え始めるとできる結晶｜表示40｜CTR 0.00%｜順位10.5
- マグマが地表近くで 急に冷えてできた 火成岩｜表示40｜CTR 0.00%｜順位11.3
- 火成岩覚え方｜表示39｜CTR 0.00%｜順位1.0
- 等粒状組織と斑状組織｜表示39｜CTR 0.00%｜順位1.0
- 溶岩 火山岩 違い｜表示36｜CTR 0.00%｜順位1.0
- 火成岩 溶岩 違い｜表示36｜CTR 0.00%｜順位1.9
- 深成岩と火山岩の違い｜表示34｜CTR 0.00%｜順位1.4
- 溶岩と火山岩の違い｜表示32｜CTR 0.00%｜順位1.0
- 火山岩のでき方｜表示32｜CTR 0.00%｜順位11.4
- 岩石 種類｜表示31｜CTR 0.00%｜順位1.0
- 火成岩のでき方｜表示31｜CTR 0.00%｜順位8.8
- 火成岩 鉱物 覚え方｜表示30｜CTR 0.00%｜順位1.0
- 火成岩と火山岩｜表示29｜CTR 0.00%｜順位8.6
- 中学理科 火山岩｜表示28｜CTR 0.00%｜順位9.6
- 成層火山 色｜表示28｜CTR 0.00%｜順位10.2
- 火山岩 溶岩 違い｜表示26｜CTR 0.00%｜順位1.0
- 火山岩｜表示25｜CTR 0.00%｜順位8.0
- 火山岩と火成岩｜表示25｜CTR 0.00%｜順位9.2
- 火成岩のつくり｜表示25｜CTR 0.00%｜順位1.0
- 溶岩と 火成岩 の違い｜表示24｜CTR 0.00%｜順位1.1
- 火山岩 深成岩 粘り気｜表示23｜CTR 4.35%｜順位8.3
- 火山岩の中の細かい粒でできた部分｜表示23｜CTR 0.00%｜順位2.0
- 火山岩と溶岩の違い｜表示22｜CTR 0.00%｜順位1.0
- 火山岩 と 火成岩 の 違い｜表示21｜CTR 0.00%｜順位7.3
- 火成岩 マグマの粘り気｜表示21｜CTR 0.00%｜順位2.8
- 火成岩 覚え方 半殺し｜表示21｜CTR 0.00%｜順位1.0
- 火成岩でき方｜表示21｜CTR 0.00%｜順位8.9
- 火山の形と火成岩｜表示20｜CTR 0.00%｜順位5.0
- 火成岩 どうやってできる｜表示20｜CTR 0.00%｜順位5.2
- 成層火山 溶岩の色｜表示19｜CTR 0.00%｜順位9.6
- 火山 特徴 理科｜表示19｜CTR 0.00%｜順位5.2
【参考：代表語（自動抽出）】火成岩
【出力（必ずこの順）】
1) 本文の要約（想定読者・悩み・解決）
2) 検索意図の整理（主要クエリから2〜3パターン）
3) 不一致の指摘（タイトル/メタ/H1/冒頭のどこがズレているか）
4) 修正方針（“どの意図に寄せるか”を1つに決める）
5) 修正案（すべてコードブロック）
   - タイトル案3つ（全角35字前後＋56字以上の網羅型を1つ）
   - メタ案3つ（全角90字前後）
   - H1案2つ
   - 冒頭120字（2案：&lt;p&gt;で開始）
【禁則ワード（シート連動）】
以下の【禁則ワード】は、タイトル/メタ/導入文/見出し/本文のいずれにも原則使用しないでください。
言い換えが必要な場合は、自然な日本語に置換してください。
【禁則ワード】
- 崩れ
- 型
- 迷い
- 保留
- 固定
- 手順
- 立て直
- 最短
- 結論だけ
- 乱れ
- 三点確認
- 内部リンク
- 導線
- 設計
- 刺
- まず結論
- 整え
- 押し付けない案内
- 統一
- 次の一手
- 失点
- 確定
- サブコラム
- 30秒
- 1分
- CV
- 網羅
【本文】
```html
&lt;div class="container my-4"&gt;
&lt;p&gt;&lt;!-- ヒーローセクション --&gt;&lt;/p&gt;
&lt;div class="card shadow-sm mb-4 border-0" style="background: linear-gradient(135deg, #283593, #00897b); color: #fff;"&gt;
&lt;div class="card-body p-4"&gt;
&lt;div class="d-flex flex-wrap justify-content-between align-items-center mb-2"&gt;&lt;span class="badge bg-warning text-dark mb-2" style="font-size: 0.8rem;"&gt;中学受験理科／地学分野&lt;/span&gt;&lt;br /&gt;
&lt;span class="badge bg-light text-dark mb-2" style="font-size: 0.75rem;"&gt;単元：火山と火成岩&lt;/span&gt;&lt;/div&gt;
&lt;h1 class="card-title mb-3" style="font-size: 1.9rem; line-height: 1.5;"&gt;火山と火成岩のしくみを一気に整理──深成岩・火山岩・マグマの「性格」を押さえよう&lt;/h1&gt;
&lt;p class="card-text mb-2" style="font-size: 0.98rem;"&gt;ふだん何気なく見ている石ころの&lt;strong&gt;大半は「火成岩」&lt;/strong&gt;です。&lt;br /&gt;
その火成岩には、&lt;strong&gt;深成岩&lt;/strong&gt;と&lt;strong&gt;火山岩&lt;/strong&gt;という2つのタイプがあり、マグマの冷え方や成分の違いによって&lt;br /&gt;
&lt;strong&gt;色・組織・火山の形&lt;/strong&gt;まで変わってきます。&lt;/p&gt;
&lt;p class="card-text mb-0" style="font-size: 0.9rem;"&gt;このページでは、動画の内容をもとに、&lt;strong&gt;仕組みを理解しながら暗記をラクにする&lt;/strong&gt;ことをねらいとして、&lt;br /&gt;
火山と火成岩のポイントを一気に整理します。&lt;/p&gt;
&lt;/div&gt;
&lt;/div&gt;
&lt;p class="mt-3 mb-4" style="font-size: 0.95rem;"&gt;火山や岩石は、地学分野の中でも「しくみ理解」と「用語の引っ掛け」がセットで出やすい単元です。地学分野の全体像と出題のクセは、&lt;a href="https://rika-quest.com/column/geoscience/"&gt;&lt;strong&gt;地学分野の全体像はこちら&lt;/strong&gt;&lt;/a&gt;で先に整理しておくと迷いが減ります。個別に伸ばし方を設計したい場合は、&lt;a href="https://rika-quest.com/kouza/"&gt;中学受験理科の個別指導（オンライン対応）講座一覧&lt;/a&gt;  をご覧ください（体験あり）。&lt;/p&gt;
&lt;p&gt;&lt;!-- 動画セクション --&gt;&lt;/p&gt;
&lt;div class="card shadow-sm mb-4"&gt;
&lt;div class="card-body"&gt;
&lt;h2 class="h5 mb-3"&gt;動画で学ぶ「火山と火成岩」&lt;/h2&gt;
&lt;div class="ratio ratio-16x9" style="position: relative; padding-bottom: 56.25%; height: 0; overflow: hidden; max-width: 100%;"&gt;&lt;iframe style="position: absolute; top: 0; left: 0; width: 100%; height: 100%;" title="YouTube video player" src="https://www.youtube.com/embed/P35ug6_VMjw" width="560" height="315" frameborder="0" allowfullscreen="allowfullscreen"&gt;&lt;br /&gt;
&lt;/iframe&gt;&lt;/div&gt;
&lt;p class="mt-3 mb-0" style="font-size: 0.9rem;"&gt;文章だけではイメージしにくい部分は、&lt;strong&gt;必ず動画もセットで確認&lt;/strong&gt;しておくと理解が定着しやすくなります。&lt;/p&gt;
&lt;/div&gt;
&lt;/div&gt;
&lt;p&gt;&lt;!-- 導入：火成岩とは --&gt;&lt;/p&gt;
&lt;div class="card shadow-sm mb-4"&gt;
&lt;div class="card-body"&gt;
&lt;h2 class="h4 mb-3"&gt;火成岩とは？──「石ころのほとんど」がマグマから生まれている&lt;/h2&gt;
&lt;p&gt;地表に転がっている石ころは、大きく分けると&lt;strong&gt;堆積岩&lt;/strong&gt;と&lt;strong&gt;火成岩&lt;/strong&gt;の2種類があります。&lt;br /&gt;
前の単元で扱ったように、堆積岩は砂や泥などが押しつぶされてできた岩石です。&lt;/p&gt;
&lt;p&gt;それに対して&lt;strong&gt;火成岩&lt;/strong&gt;は、&lt;/p&gt;
&lt;ul&gt;
&lt;li&gt;地球内部の&lt;strong&gt;マグマが冷え固まってできた岩石&lt;/strong&gt;&lt;/li&gt;
&lt;li&gt;ふだん私たちが見ている石ころの&lt;strong&gt;かなりの割合を占める&lt;/strong&gt;&lt;/li&gt;
&lt;/ul&gt;
&lt;p class="mb-0"&gt;つまり、&lt;strong&gt;「マグマの性格」を理解する＝身の回りの岩石の正体が見えてくる&lt;/strong&gt;ということです。&lt;/p&gt;
&lt;/div&gt;
&lt;/div&gt;
&lt;p&gt;&lt;!-- セクション：深成岩と火山岩 --&gt;&lt;/p&gt;
&lt;div class="card shadow-sm mb-4"&gt;
&lt;div class="card-body"&gt;
&lt;h2 class="h4 mb-3"&gt;火成岩は2タイプ──深成岩と火山岩&lt;/h2&gt;
&lt;p&gt;火成岩は、マグマが&lt;strong&gt;どこで・どのくらいの速さで&lt;/strong&gt;冷え固まったかによって、&lt;br /&gt;
次の2つに分けられます。&lt;/p&gt;
&lt;div class="table-responsive mb-3"&gt;
&lt;table class="table table-bordered align-middle mb-0"&gt;
&lt;thead style="background-color: #e8f5e9;"&gt;
&lt;tr class="text-center"&gt;
&lt;th&gt;分類&lt;/th&gt;
&lt;th&gt;できる場所&lt;/th&gt;
&lt;th&gt;冷え方&lt;/th&gt;
&lt;th&gt;組織の特徴&lt;/th&gt;
&lt;th&gt;代表的な岩石&lt;/th&gt;
&lt;/tr&gt;
&lt;/thead&gt;
&lt;tbody&gt;
&lt;tr&gt;
&lt;td class="fw-bold"&gt;深成岩&lt;/td&gt;
&lt;td&gt;地下深く（マグマだまり付近）&lt;/td&gt;
&lt;td&gt;とてもゆっくり冷える&lt;/td&gt;
&lt;td&gt;結晶がじっくり成長し、&lt;br /&gt;
&lt;strong&gt;大きさがそろった結晶がびっしりつまった「等粒状組織」&lt;/strong&gt;&lt;br /&gt;
（動画内では「逗留状組織」と表現していますが、正しい用語は&lt;strong&gt;等粒状組織&lt;/strong&gt;）&lt;/td&gt;
&lt;td&gt;花こう岩・せん緑岩・はんれい岩 など&lt;/td&gt;
&lt;/tr&gt;
&lt;tr&gt;
&lt;td class="fw-bold"&gt;火山岩&lt;/td&gt;
&lt;td&gt;地表付近・地表（火山の周辺）&lt;/td&gt;
&lt;td&gt;急に冷える&lt;/td&gt;
&lt;td&gt;大きな結晶（斑晶）のまわりを、&lt;br /&gt;
細かい粒の石基がうめている&lt;strong&gt;「斑状組織」&lt;/strong&gt;&lt;/td&gt;
&lt;td&gt;流紋岩・安山岩・玄武岩 など&lt;/td&gt;
&lt;/tr&gt;
&lt;/tbody&gt;
&lt;/table&gt;
&lt;/div&gt;
&lt;blockquote class="border-start ps-3 my-3" style="border-color: #66bb6a !important;"&gt;
&lt;p class="mb-1" style="font-size: 0.95rem;"&gt;「ただ闇雲に暗記するんじゃなくて、『どうやってできたか』という仕組みを押さえておくと、&lt;br /&gt;
記憶するときに楽になります。」&lt;/p&gt;
&lt;/blockquote&gt;
&lt;h3 class="h5 mt-4 mb-2"&gt;語呂で覚える：新幹線は借り上げ&lt;/h3&gt;
&lt;p&gt;中学受験レベルでは特に、&lt;strong&gt;花こう岩&lt;/strong&gt;と&lt;strong&gt;玄武岩&lt;/strong&gt;が頻出です。&lt;br /&gt;
それらをふくめた代表的な火成岩は、次の語呂でまとめて覚えることができます。&lt;/p&gt;
&lt;div class="card mb-3 border-0" style="background-color: #fffde7;"&gt;
&lt;div class="card-body py-3"&gt;
&lt;p class="mb-1"&gt;&lt;strong&gt;語呂：新幹線は借り上げ&lt;/strong&gt;&lt;/p&gt;
&lt;p class="mb-0" style="font-size: 0.95rem;"&gt;しん（深成岩）・か（花こう岩）・ん（せん緑岩）・せん（せん緑岩）・は（はんれい岩）／&lt;br /&gt;
借り（流紋岩）・上（安山岩）・げ（玄武岩）&lt;/p&gt;
&lt;/div&gt;
&lt;/div&gt;
&lt;div class="table-responsive"&gt;
&lt;table class="table table-sm table-bordered mb-0"&gt;
&lt;thead style="background-color: #e3f2fd;"&gt;
&lt;tr class="text-center"&gt;
&lt;th&gt;分類&lt;/th&gt;
&lt;th&gt;岩石名&lt;/th&gt;
&lt;th&gt;色のイメージ&lt;/th&gt;
&lt;/tr&gt;
&lt;/thead&gt;
&lt;tbody&gt;
&lt;tr&gt;
&lt;td class="fw-bold align-middle" rowspan="3"&gt;深成岩&lt;/td&gt;
&lt;td&gt;花こう岩&lt;/td&gt;
&lt;td&gt;白っぽい（明るい色）&lt;/td&gt;
&lt;/tr&gt;
&lt;tr&gt;
&lt;td&gt;せん緑岩&lt;/td&gt;
&lt;td&gt;中間色&lt;/td&gt;
&lt;/tr&gt;
&lt;tr&gt;
&lt;td&gt;はんれい岩&lt;/td&gt;
&lt;td&gt;黒っぽい（暗い色）&lt;/td&gt;
&lt;/tr&gt;
&lt;tr&gt;
&lt;td class="fw-bold align-middle" rowspan="3"&gt;火山岩&lt;/td&gt;
&lt;td&gt;流紋岩&lt;/td&gt;
&lt;td&gt;白っぽい（明るい色）&lt;/td&gt;
&lt;/tr&gt;
&lt;tr&gt;
&lt;td&gt;安山岩&lt;/td&gt;
&lt;td&gt;中間色&lt;/td&gt;
&lt;/tr&gt;
&lt;tr&gt;
&lt;td&gt;玄武岩&lt;/td&gt;
&lt;td&gt;かなり黒っぽい&lt;/td&gt;
&lt;/tr&gt;
&lt;/tbody&gt;
&lt;/table&gt;
&lt;/div&gt;
&lt;/div&gt;
&lt;/div&gt;
&lt;p&gt;&lt;!-- セクション：マグマと噴火のしくみ --&gt;&lt;/p&gt;
&lt;div class="card shadow-sm mb-4"&gt;
&lt;div class="card-body"&gt;
&lt;h2 class="h4 mb-3"&gt;マグマと噴火のしくみ──なぜマグマは地表に出てくるのか&lt;/h2&gt;
&lt;h3 class="h5 mb-2"&gt;地下は「おしくらまんじゅう」で熱々&lt;/h3&gt;
&lt;p&gt;地球の内部では、岩石どうしが&lt;strong&gt;おしくらまんじゅう状態&lt;/strong&gt;になっており、とても高温・高圧です。&lt;br /&gt;
そのため、&lt;/p&gt;
&lt;ul&gt;
&lt;li&gt;地面の岩石が&lt;strong&gt;どろどろに溶けてマグマになる&lt;/strong&gt;&lt;/li&gt;
&lt;li&gt;プレートが沈み込むところから&lt;strong&gt;海水がしみ込み、水蒸気＝ガスが大量に発生&lt;/strong&gt;する&lt;/li&gt;
&lt;/ul&gt;
&lt;p&gt;このマグマとガスがたまった場所が、いわゆる&lt;strong&gt;マグマだまり&lt;/strong&gt;です。&lt;/p&gt;
&lt;h3 class="h5 mt-3 mb-2"&gt;炭酸飲料のイメージでとらえる噴火&lt;/h3&gt;
&lt;p&gt;授業では、噴火のイメージを次のようなたとえで説明しています。&lt;/p&gt;
&lt;blockquote class="border-start ps-3 my-3" style="border-color: #ffb74d !important;"&gt;
&lt;p class="mb-1" style="font-size: 0.95rem;"&gt;「炭酸水やコーラを振ってからフタを開けると、プシュッと中のガスが飛び出しますよね。&lt;br /&gt;
マグマだまりも同じで、&lt;strong&gt;ガスがいっぱいになって、出やすい（地面の柔らかい）ところを探して噴き出す&lt;/strong&gt;んです。」&lt;/p&gt;
&lt;/blockquote&gt;
&lt;p class="mb-0"&gt;このとき、&lt;strong&gt;地表に出てきたマグマを「溶岩」&lt;/strong&gt;と呼び、その溶岩が冷え固まることで火山岩ができます。&lt;/p&gt;
&lt;/div&gt;
&lt;/div&gt;
&lt;p&gt;&lt;!-- セクション：火山岩と深成岩の違いをイメージで --&gt;&lt;/p&gt;
&lt;div class="card shadow-sm mb-4"&gt;
&lt;div class="card-body"&gt;
&lt;h2 class="h4 mb-3"&gt;火山岩と深成岩の違いをイメージでつかむ&lt;/h2&gt;
&lt;h3 class="h5 mb-2"&gt;冷え方のちがい → 結晶のちがい&lt;/h3&gt;
&lt;ul&gt;
&lt;li&gt;&lt;strong&gt;火山岩：&lt;/strong&gt;溶岩として地表近くに出て&lt;strong&gt;一気に冷える&lt;/strong&gt;ため、結晶が大きく育つ時間がありません。&lt;br /&gt;
→ 細かい石基の中に、所々だけ大きな結晶（斑晶）が見える&lt;strong&gt;斑状組織&lt;/strong&gt;になります。&lt;/li&gt;
&lt;li&gt;&lt;strong&gt;深成岩：&lt;/strong&gt;地下深くで&lt;strong&gt;ゆっくり冷える&lt;/strong&gt;ため、結晶がじっくり成長します。&lt;br /&gt;
→ 大きさのそろった結晶がぎっしりつまった&lt;strong&gt;等粒状組織&lt;/strong&gt;になります。&lt;/li&gt;
&lt;/ul&gt;
&lt;h3 class="h5 mt-3 mb-2"&gt;成分のちがい → 色のちがい&lt;/h3&gt;
&lt;p&gt;マグマの中身は、大きく分けて次の2種類の成分からできています。&lt;/p&gt;
&lt;ul&gt;
&lt;li&gt;&lt;strong&gt;ガラス成分（二酸化ケイ素）&lt;/strong&gt;：ガラスのように白っぽい・透明な成分&lt;/li&gt;
&lt;li&gt;&lt;strong&gt;土っぽい成分&lt;/strong&gt;：黒っぽい成分&lt;/li&gt;
&lt;/ul&gt;
&lt;p&gt;この割合の違いが、岩石の色を決めます。&lt;/p&gt;
&lt;ul&gt;
&lt;li&gt;ガラス成分が多い → &lt;strong&gt;白っぽい岩石&lt;/strong&gt;（花こう岩・流紋岩など）&lt;/li&gt;
&lt;li&gt;土っぽい成分が多い → &lt;strong&gt;黒っぽい岩石&lt;/strong&gt;（はんれい岩・玄武岩など）&lt;/li&gt;
&lt;/ul&gt;
&lt;p class="mb-0"&gt;実際、北海道の&lt;strong&gt;昭和新山&lt;/strong&gt;は白っぽい岩石が多く、ガラス成分が豊富なマグマが固まってできた山であることがうかがえます。&lt;/p&gt;
&lt;/div&gt;
&lt;/div&gt;
&lt;p&gt;&lt;!-- セクション：火山の形とマグマの粘り気 --&gt;&lt;/p&gt;
&lt;div class="card shadow-sm mb-4"&gt;
&lt;div class="card-body"&gt;
&lt;h2 class="h4 mb-3"&gt;火山の形はマグマの「粘り気」で決まる&lt;/h2&gt;
&lt;div class="table-responsive mb-3"&gt;
&lt;table class="table table-bordered align-middle mb-0"&gt;
&lt;thead style="background-color: #fce4ec;"&gt;
&lt;tr class="text-center"&gt;
&lt;th&gt;マグマの粘り気&lt;/th&gt;
&lt;th&gt;主な成分&lt;/th&gt;
&lt;th&gt;火山の形&lt;/th&gt;
&lt;th&gt;噴火のようす&lt;/th&gt;
&lt;th&gt;代表例&lt;/th&gt;
&lt;/tr&gt;
&lt;/thead&gt;
&lt;tbody&gt;
&lt;tr&gt;
&lt;td class="fw-bold"&gt;大きい（ねばねば）&lt;/td&gt;
&lt;td&gt;ガラス成分（二酸化ケイ素）が多い&lt;/td&gt;
&lt;td&gt;急な斜面・とんがった形（溶岩ドームなど）&lt;/td&gt;
&lt;td&gt;ガスがたまりやすく、&lt;strong&gt;噴火が激しい&lt;/strong&gt;&lt;/td&gt;
&lt;td&gt;昭和新山 など&lt;/td&gt;
&lt;/tr&gt;
&lt;tr&gt;
&lt;td class="fw-bold"&gt;中くらい&lt;/td&gt;
&lt;td&gt;ガラス成分と土成分が中間&lt;/td&gt;
&lt;td&gt;富士山のようなきれいな円すい形（成層火山）&lt;/td&gt;
&lt;td&gt;爆発的噴火も、溶岩流も起こりうる&lt;/td&gt;
&lt;td&gt;富士山・三原山 など&lt;/td&gt;
&lt;/tr&gt;
&lt;tr&gt;
&lt;td class="fw-bold"&gt;小さい（さらさら）&lt;/td&gt;
&lt;td&gt;土っぽい成分が多い&lt;/td&gt;
&lt;td&gt;なだらかな丘のような形（盾状火山）&lt;/td&gt;
&lt;td&gt;溶岩がさらさらと遠くまで流れ、&lt;strong&gt;噴火は穏やか&lt;/strong&gt;&lt;/td&gt;
&lt;td&gt;キラウエア火山（ハワイ） など&lt;/td&gt;
&lt;/tr&gt;
&lt;/tbody&gt;
&lt;/table&gt;
&lt;/div&gt;
&lt;p class="mb-0"&gt;ガラス細工を思い浮かべるとイメージしやすいですが、&lt;strong&gt;ガラスは溶かすととてもねばねば&lt;/strong&gt;します。&lt;br /&gt;
そのため、ガラス成分の多いマグマほど粘り気が大きく、噴火も激しくなりやすい、というつながりがあります。&lt;/p&gt;
&lt;/div&gt;
&lt;/div&gt;
&lt;p&gt;&lt;!-- セクション：カルデラ --&gt;&lt;/p&gt;
&lt;div class="card shadow-sm mb-4"&gt;
&lt;div class="card-body"&gt;
&lt;h2 class="h4 mb-3"&gt;カルデラとカルデラ湖──「山のてっぺんが抜けた」地形&lt;/h2&gt;
&lt;p&gt;最後に、よくテストに出る&lt;strong&gt;カルデラ&lt;/strong&gt;について整理しておきましょう。&lt;/p&gt;
&lt;ul&gt;
&lt;li&gt;とても激しい噴火やその後の地盤の沈降によって、&lt;strong&gt;山の頂上付近が大きくくぼんだ地形&lt;/strong&gt;をカルデラという。&lt;/li&gt;
&lt;li&gt;そのくぼみに&lt;strong&gt;水がたまったものがカルデラ湖&lt;/strong&gt;。&lt;/li&gt;
&lt;/ul&gt;
&lt;p&gt;代表的な例としては、&lt;/p&gt;
&lt;ul&gt;
&lt;li&gt;熊本県の&lt;strong&gt;阿蘇山&lt;/strong&gt;のカルデラ&lt;/li&gt;
&lt;li&gt;北海道の&lt;strong&gt;洞爺湖&lt;/strong&gt;（カルデラ湖）&lt;/li&gt;
&lt;/ul&gt;
&lt;p class="mb-0"&gt;写真や地図帳で実際の形を確認しておくと、問題集で見たときに&lt;strong&gt;一発でイメージが結びつく&lt;/strong&gt;ようになります。&lt;/p&gt;
&lt;/div&gt;
&lt;/div&gt;
&lt;p&gt;&lt;!-- クイズセクション --&gt;&lt;/p&gt;
&lt;div class="card shadow-sm mb-4"&gt;
&lt;div class="card-body"&gt;
&lt;h2 class="h4 mb-3"&gt;火山と火成岩に関するチェッククイズ（10問）&lt;/h2&gt;
&lt;p class="mb-3" style="font-size: 0.9rem;"&gt;学んだ内容がしっかり理解できているか、クイズで確認してみましょう。&lt;br /&gt;
&lt;strong&gt;「正解を見る」ボタンを押すと答えが表示&lt;/strong&gt;され、ボタンは消えます。&lt;/p&gt;
&lt;div class="table-responsive"&gt;
&lt;table class="table table-bordered table-hover align-middle table-sm mb-0"&gt;
&lt;thead style="background-color: #dcedc8;"&gt;
&lt;tr class="text-center"&gt;
&lt;th style="width: 35%;"&gt;問題&lt;/th&gt;
&lt;th style="width: 45%;"&gt;選択肢&lt;/th&gt;
&lt;th style="width: 20%;"&gt;正解&lt;/th&gt;
&lt;/tr&gt;
&lt;/thead&gt;
&lt;tbody&gt;
&lt;tr&gt;
&lt;td&gt;1. 火成岩とは、何が冷え固まってできた岩石ですか？&lt;/td&gt;
&lt;td&gt;A. 地表の砂&lt;br /&gt;
B. 地下水&lt;br /&gt;
C. マグマ&lt;br /&gt;
D. 火山灰&lt;/td&gt;
&lt;td class="text-center"&gt;&lt;button class="btn btn-sm btn-primary"&gt;正解を見る&lt;/button&gt;&lt;br /&gt;
&lt;span id="q1" class="d-none"&gt;C. マグマ&lt;/span&gt;&lt;/td&gt;
&lt;/tr&gt;
&lt;tr&gt;
&lt;td&gt;2. 深成岩の特徴として正しいものはどれですか？&lt;/td&gt;
&lt;td&gt;A. 地表で急に冷えた岩石&lt;br /&gt;
B. 地下深くでゆっくり冷えた岩石&lt;br /&gt;
C. 風で削られてできた岩石&lt;br /&gt;
D. 火山灰が積もってできた岩石&lt;/td&gt;
&lt;td class="text-center"&gt;&lt;button class="btn btn-sm btn-primary"&gt;正解を見る&lt;/button&gt;&lt;br /&gt;
&lt;span id="q2" class="d-none"&gt;B. 地下深くでゆっくり冷えた岩石&lt;/span&gt;&lt;/td&gt;
&lt;/tr&gt;
&lt;tr&gt;
&lt;td&gt;3. 火山岩の組織として正しいのはどれですか？&lt;/td&gt;
&lt;td&gt;A. 等粒状組織&lt;br /&gt;
B. 斑状組織&lt;br /&gt;
C. 層状組織&lt;br /&gt;
D. しま模様組織&lt;/td&gt;
&lt;td class="text-center"&gt;&lt;button class="btn btn-sm btn-primary"&gt;正解を見る&lt;/button&gt;&lt;br /&gt;
&lt;span id="q3" class="d-none"&gt;B. 斑状組織&lt;/span&gt;&lt;/td&gt;
&lt;/tr&gt;
&lt;tr&gt;
&lt;td&gt;4. ガラス成分（二酸化ケイ素）が多く、白っぽい火山岩はどれですか？&lt;/td&gt;
&lt;td&gt;A. 流紋岩&lt;br /&gt;
B. 安山岩&lt;br /&gt;
C. 玄武岩&lt;br /&gt;
D. はんれい岩&lt;/td&gt;
&lt;td class="text-center"&gt;&lt;button class="btn btn-sm btn-primary"&gt;正解を見る&lt;/button&gt;&lt;br /&gt;
&lt;span id="q4" class="d-none"&gt;A. 流紋岩&lt;/span&gt;&lt;/td&gt;
&lt;/tr&gt;
&lt;tr&gt;
&lt;td&gt;5. 玄武岩のような黒っぽい岩石が多いマグマの特徴として最も近いものは？&lt;/td&gt;
&lt;td&gt;A. ガラス成分が多く粘り気が大きい&lt;br /&gt;
B. ガラス成分が多くさらさらしている&lt;br /&gt;
C. 土っぽい成分が多く粘り気が小さい&lt;br /&gt;
D. 土っぽい成分が少なくさらさらしている&lt;/td&gt;
&lt;td class="text-center"&gt;&lt;button class="btn btn-sm btn-primary"&gt;正解を見る&lt;/button&gt;&lt;br /&gt;
&lt;span id="q5" class="d-none"&gt;C. 土っぽい成分が多く粘り気が小さい&lt;/span&gt;&lt;/td&gt;
&lt;/tr&gt;
&lt;tr&gt;
&lt;td&gt;6. 富士山のようなきれいな円すい形の成層火山について正しい説明はどれですか？&lt;/td&gt;
&lt;td&gt;A. マグマの粘り気がとても小さい&lt;br /&gt;
B. マグマの粘り気が中くらい&lt;br /&gt;
C. マグマの粘り気がまったくない&lt;br /&gt;
D. マグマが存在しない&lt;/td&gt;
&lt;td class="text-center"&gt;&lt;button class="btn btn-sm btn-primary"&gt;正解を見る&lt;/button&gt;&lt;br /&gt;
&lt;span id="q6" class="d-none"&gt;B. マグマの粘り気が中くらい&lt;/span&gt;&lt;/td&gt;
&lt;/tr&gt;
&lt;tr&gt;
&lt;td&gt;7. 昭和新山のように白っぽい溶岩ドームができやすいのは、どのようなマグマのときですか？&lt;/td&gt;
&lt;td&gt;A. ガラス成分が多くねばねばしたマグマ&lt;br /&gt;
B. ガラス成分が少なくさらさらのマグマ&lt;br /&gt;
C. 水しかふくまないマグマ&lt;br /&gt;
D. 土成分がないマグマ&lt;/td&gt;
&lt;td class="text-center"&gt;&lt;button class="btn btn-sm btn-primary"&gt;正解を見る&lt;/button&gt;&lt;br /&gt;
&lt;span id="q7" class="d-none"&gt;A. ガラス成分が多くねばねばしたマグマ&lt;/span&gt;&lt;/td&gt;
&lt;/tr&gt;
&lt;tr&gt;
&lt;td&gt;8. キラウエア火山のような、なだらかな盾状火山の特徴として正しいものは？&lt;/td&gt;
&lt;td&gt;A. 溶岩がさらさらと遠くまで流れる&lt;br /&gt;
B. 溶岩がほとんど流れない&lt;br /&gt;
C. 火山灰だけが飛ぶ&lt;br /&gt;
D. 噴火がまったく起こらない&lt;/td&gt;
&lt;td class="text-center"&gt;&lt;button class="btn btn-sm btn-primary"&gt;正解を見る&lt;/button&gt;&lt;br /&gt;
&lt;span id="q8" class="d-none"&gt;A. 溶岩がさらさらと遠くまで流れる&lt;/span&gt;&lt;/td&gt;
&lt;/tr&gt;
&lt;tr&gt;
&lt;td&gt;9. 地表に噴き出してきたマグマを何と呼びますか？&lt;/td&gt;
&lt;td&gt;A. 火山灰&lt;br /&gt;
B. 溶岩&lt;br /&gt;
C. 砂れき&lt;br /&gt;
D. 堆積物&lt;/td&gt;
&lt;td class="text-center"&gt;&lt;button class="btn btn-sm btn-primary"&gt;正解を見る&lt;/button&gt;&lt;br /&gt;
&lt;span id="q9" class="d-none"&gt;B. 溶岩&lt;/span&gt;&lt;/td&gt;
&lt;/tr&gt;
&lt;tr&gt;
&lt;td&gt;10. 激しい噴火とその後の沈降で山頂部が大きくくぼみ、水がたまった湖を何といいますか？&lt;/td&gt;
&lt;td&gt;A. 成層火山&lt;br /&gt;
B. 盾状火山&lt;br /&gt;
C. カルデラ湖&lt;br /&gt;
D. 断層湖&lt;/td&gt;
&lt;td class="text-center"&gt;&lt;button class="btn btn-sm btn-primary"&gt;正解を見る&lt;/button&gt;&lt;br /&gt;
&lt;span id="q10" class="d-none"&gt;C. カルデラ湖&lt;/span&gt;&lt;/td&gt;
&lt;/tr&gt;
&lt;/tbody&gt;
&lt;/table&gt;
&lt;/div&gt;
&lt;/div&gt;
&lt;/div&gt;
&lt;p&gt;&lt;!-- まとめ --&gt;&lt;/p&gt;
&lt;div class="card shadow-sm mb-4"&gt;
&lt;div class="card-body"&gt;
&lt;h2 class="h4 mb-3"&gt;まとめ：仕組みを理解すると、火成岩は「暗記ゲー」じゃなくなる&lt;/h2&gt;
&lt;p&gt;火山と火成岩の単元は、名前も多く一見「暗記地獄」に見えますが、&lt;br /&gt;
ここまで整理してきたように&lt;strong&gt;マグマの性格（冷え方・成分・粘り気）&lt;/strong&gt;から考えると、一気に覚えやすくなります。&lt;/p&gt;
&lt;ul&gt;
&lt;li&gt;火成岩は&lt;strong&gt;マグマが冷え固まってできた岩石&lt;/strong&gt;で、深成岩と火山岩に分かれる。&lt;/li&gt;
&lt;li&gt;深成岩は&lt;strong&gt;地下深くでゆっくり冷えた岩石&lt;/strong&gt;、火山岩は&lt;strong&gt;地表付近で急に冷えた岩石&lt;/strong&gt;。&lt;/li&gt;
&lt;li&gt;ガラス成分が多いと&lt;strong&gt;白っぽく・粘り気が大きい&lt;/strong&gt;、土成分が多いと&lt;strong&gt;黒っぽく・粘り気が小さい&lt;/strong&gt;。&lt;/li&gt;
&lt;li&gt;マグマの粘り気の違いが、&lt;strong&gt;火山の形（昭和新山・富士山・キラウエアなど）&lt;/strong&gt;の違いにつながる。&lt;/li&gt;
&lt;li&gt;カルデラは&lt;strong&gt;激しい噴火とその後の沈降で山頂が大きくくぼんだ地形&lt;/strong&gt;で、カルデラ湖もセットで押さえる。&lt;/li&gt;
&lt;/ul&gt;
&lt;p class="mt-3 mb-0"&gt;火山・岩石は地学分野の中でも「どこでできたか」「どんな性格のマグマか」を起点に整理できると、他単元（天気・地層・天体）まで理解がつながります。地学分野の全体像と頻出の引っ掛かりポイントは、&lt;a href="https://rika-quest.com/column/geoscience/"&gt;&lt;strong&gt;地学分野の全体像はこちら&lt;/strong&gt;&lt;/a&gt;でまとめています。&lt;/p&gt;
&lt;blockquote class="border-start ps-3 my-3" style="border-color: #66bb6a !important;"&gt;
&lt;p class="mb-1" style="font-size: 0.95rem;"&gt;「暗記することは多いけれど、&lt;strong&gt;推しの石&lt;/strong&gt;を一つ見つけて、&lt;br /&gt;
『この石はどんなマグマから生まれたのか』と想像しながら覚えていくと、ぐっと楽になります。」&lt;/p&gt;
&lt;/blockquote&gt;
&lt;p class="mb-0"&gt;問題演習では、名前だけでなく、&lt;strong&gt;色・組織・でき方・火山の形&lt;/strong&gt;をセットで説明できるかを意識して復習してみてください。&lt;/p&gt;
&lt;/div&gt;
&lt;/div&gt;
&lt;p&gt;&lt;!-- CTAカード --&gt;&lt;/p&gt;
&lt;div class="card shadow-sm mb-5" style="border-left: 6px solid #00897b;"&gt;
&lt;div class="card-body"&gt;
&lt;h2 class="h5 mb-2"&gt;火山と火成岩を「得点源」にしよう&lt;/h2&gt;
&lt;p class="mb-2"&gt;ここまで読んでみて、&lt;strong&gt;岩石や火山のイメージが少しクリアになった&lt;/strong&gt;でしょうか？&lt;br /&gt;
あとは、問題集や過去問で&lt;strong&gt;「名前 → しくみ → 火山の形」を行き来できるか&lt;/strong&gt;をチェックしていくだけです。&lt;/p&gt;
&lt;ul class="mb-3"&gt;
&lt;li&gt;動画をもう一度見ながら、ノートに「深成岩 vs 火山岩」の比較表を書いてみる&lt;/li&gt;
&lt;li&gt;昭和新山・富士山・キラウエア火山などの写真を調べて、マグマの粘り気との関係をコメントしてみる&lt;/li&gt;
&lt;li&gt;自分だけの&lt;strong&gt;「推しの火成岩」カード&lt;/strong&gt;（写真＋特徴メモ）を作ってみる&lt;/li&gt;
&lt;/ul&gt;
&lt;div class="text-center"&gt;&lt;a class="btn btn-success px-4" href="#top"&gt;&lt;br /&gt;
火成岩のポイントをもう一度おさらいする&lt;br /&gt;
&lt;/a&gt;&lt;/div&gt;
&lt;/div&gt;
&lt;/div&gt;
&lt;/div&gt;
&lt;p&gt;&lt;script&gt;
  function showAnswer(id, btn) {
    var ans = document.getElementById(id);
    if (ans) {
      ans.classList.remove('d-none');
    }
    if (btn) {
      btn.style.display = 'none';
    }
  }
&lt;/script&gt;&lt;/p&gt;
```
</t>
  </si>
  <si>
    <t xml:space="preserve">以下のページは「スニペット整合性」（本文と title/meta/H1/冒頭文）が弱い可能性があります。
まず【本文】を確認し、想定読者・悩み・解決範囲を把握してください。
そのうえで、GSCの主要クエリ（表示回数上位）を根拠に、
「検索意図に対して、タイトル/メタ/H1/冒頭120字がズレている点」を特定し、
ズレを解消するための修正案（タイトル/メタ/H1/冒頭）を提示してください。
※本文の“大改修”は前提にしません（必要なら追記ブロックは最大1つまで）。
【URL】https://eng-support.com/column/progress-book1-lesson15-1/
【ページ分類】MC
【ページ分類の略語（このプロンプト内の定義）】
TP = トップページ（ホーム/サイトの入口）
SP = サービスページ（講座・コース・申込導線）
MC = メインコラム（コラム/解説/勉強法など集客記事）
SC = サブコラム（MCやSPを補強するための補助コラム※サイト定義に合わせて判断）
NW = ニュース/お知らせ（運用上は改善対象外として除外）
ST = 企業情報等のSEO対策を行わないこ固定ページ（運用上は改善対象外として除外）
- / 空欄 / 未分類 = 未分類（このスクリプトでは改善対象外として除外）
※未分類（空欄 / "-" / "未分類"）は作業対象に含めません。
【現状（スニペット要素）】
- タイトル：manyとmuchの違い｜too many/too much｜中学英語
- メタ：some/anyからmany/muchへ。複数形はmany、不可算名詞はmuch。too many/too much、how many/how much、a lot ofも例文で確認。
- H1：manyのあとは複数形／muchのあとは単数形｜迷わない見分け方【Progress Book1 Lesson15-1】
- 冒頭120字：すぐ確認：many と much の違い／much 不可算名詞／many 複数形 要点から先に。 many は 複数形（数えられる名詞） に使うことが多く、much は 不可算名詞（数えられない名詞） ＝見た目は 単数扱い に使うことが多い
【GSC主要クエリ（表示回数上位50件）】
- many｜表示1247｜CTR 0.00%｜順位9.5
- many much 違い｜表示1126｜CTR 0.00%｜順位4.3
- much many 違い｜表示821｜CTR 0.00%｜順位4.4
- many much｜表示468｜CTR 0.00%｜順位5.6
- manyとmuchの違い｜表示459｜CTR 0.00%｜順位3.5
- muchとmanyの違い｜表示340｜CTR 0.00%｜順位4.4
- too much｜表示328｜CTR 0.00%｜順位1.3
- much many｜表示298｜CTR 0.00%｜順位6.4
- many と muchの違い｜表示251｜CTR 0.00%｜順位3.5
- many 不可算名詞｜表示181｜CTR 0.00%｜順位9.4
- much many 使い分け｜表示156｜CTR 0.64%｜順位4.8
- much 不可算名詞｜表示155｜CTR 0.00%｜順位6.3
- much 品詞｜表示148｜CTR 0.00%｜順位1.1
- a lot of 単数｜表示143｜CTR 0.00%｜順位2.1
- much 名詞｜表示132｜CTR 0.00%｜順位4.4
- much と many｜表示131｜CTR 0.00%｜順位3.8
- マッチとメニーの違い｜表示129｜CTR 0.00%｜順位1.0
- many 意味｜表示123｜CTR 0.00%｜順位10.8
- 可算名詞 不可算名詞 many｜表示122｜CTR 0.00%｜順位4.2
- メニーとマッチの違い｜表示104｜CTR 0.00%｜順位1.1
- many 複数形｜表示97｜CTR 0.00%｜順位3.4
- many much 使い分け｜表示94｜CTR 0.00%｜順位3.9
- much 可算名詞｜表示91｜CTR 1.10%｜順位2.4
- many 何詞｜表示87｜CTR 0.00%｜順位5.4
- many a 単数｜表示82｜CTR 0.00%｜順位11.5
- 不可算名詞 much｜表示80｜CTR 0.00%｜順位5.8
- much 単数扱い｜表示77｜CTR 0.00%｜順位2.3
- 不可算名詞 many｜表示77｜CTR 0.00%｜順位5.7
- many 名詞｜表示73｜CTR 0.00%｜順位5.2
- how manyとhow muchの違い｜表示72｜CTR 0.00%｜順位1.8
- too much 使い方｜表示70｜CTR 0.00%｜順位1.0
- many 品詞｜表示69｜CTR 1.45%｜順位1.5
- トゥーマッチ｜表示63｜CTR 0.00%｜順位1.0
- too many｜表示62｜CTR 0.00%｜順位1.2
- many 可算名詞 不可算名詞｜表示60｜CTR 0.00%｜順位7.2
- how much how many 違い｜表示58｜CTR 0.00%｜順位1.6
- manyとは｜表示58｜CTR 0.00%｜順位11.1
- how many how much 違い｜表示57｜CTR 0.00%｜順位1.6
- manyのあと 複数形｜表示57｜CTR 0.00%｜順位1.3
- much｜表示56｜CTR 0.00%｜順位5.5
- a lot of 単数扱い｜表示55｜CTR 0.00%｜順位1.8
- much と many の違い｜表示54｜CTR 0.00%｜順位5.0
- たくさん 英語 使い分け｜表示54｜CTR 0.00%｜順位1.2
- many 可算名詞｜表示49｜CTR 0.00%｜順位9.0
- many と much｜表示45｜CTR 0.00%｜順位2.7
- much 可算 不可算｜表示45｜CTR 0.00%｜順位4.9
- too much too many 違い｜表示45｜CTR 0.00%｜順位2.6
- いくつかの 英語｜表示45｜CTR 0.00%｜順位3.0
- 数えられる名詞 many｜表示44｜CTR 0.00%｜順位2.7
- muchとmanyの使い分け｜表示41｜CTR 0.00%｜順位4.3
【参考：代表語（自動抽出）】many
【出力（必ずこの順）】
1) 本文の要約（想定読者・悩み・解決）
2) 検索意図の整理（主要クエリから2〜3パターン）
3) 不一致の指摘（タイトル/メタ/H1/冒頭のどこがズレているか）
4) 修正方針（“どの意図に寄せるか”を1つに決める）
5) 修正案（すべてコードブロック）
   - タイトル案3つ（全角35字前後＋56字以上の網羅型を1つ）
   - メタ案3つ（全角90字前後）
   - H1案2つ
   - 冒頭120字（2案：&lt;p&gt;で開始）
【禁則ワード（シート連動）】
以下の【禁則ワード】は、タイトル/メタ/導入文/見出し/本文のいずれにも原則使用しないでください。
言い換えが必要な場合は、自然な日本語に置換してください。
【禁則ワード】
- 崩れ
- 型
- 迷い
- 保留
- 固定
- 手順
- 立て直
- 最短
- 結論だけ
- 乱れ
- 三点確認
- 内部リンク
- 導線
- 設計
- 刺
- まず結論
- 整え
- 押し付けない案内
- 統一
- 次の一手
- 失点
- 確定
- サブコラム
- 30秒
- 1分
- CV
- 網羅
【本文】
```html
&lt;p&gt;&amp;nbsp;&lt;/p&gt;
&lt;p&gt;&lt;!-- YouTube動画埋め込み --&gt;&lt;br /&gt;
&lt;iframe title="YouTube video player" src="https://www.youtube.com/embed/egBzTp_-DMs" width="560" height="315" frameborder="0" allowfullscreen="allowfullscreen"&gt;&lt;br /&gt;
&lt;span data-mce-type="bookmark" style="display: inline-block; width: 0px; overflow: hidden; line-height: 0;" class="mce_SELRES_start"&gt;&lt;/span&gt;&lt;br /&gt;
&lt;/iframe&gt;&lt;/p&gt;
&lt;div style="border: 1px solid #d9d9d9; border-left: 6px solid #1e73be; background: #f7fbff; padding: 14px 16px; margin: 14px 0 18px;"&gt;
&lt;h2 style="margin: 0 0 10px;"&gt;すぐ確認：many と much の違い／much 不可算名詞／many 複数形&lt;/h2&gt;
&lt;p style="margin: 0 0 10px;"&gt;&lt;strong&gt;要点から先に。&lt;/strong&gt;&lt;br /&gt;
many は &lt;strong&gt;複数形（数えられる名詞）&lt;/strong&gt;に使うことが多く、much は &lt;strong&gt;不可算名詞（数えられない名詞）&lt;/strong&gt;＝見た目は&lt;strong&gt;単数扱い&lt;/strong&gt;に使うことが多いです。&lt;br /&gt;
a lot of は &lt;strong&gt;数えられる／数えられない&lt;/strong&gt;どちらにも使えます。&lt;/p&gt;
&lt;h3 style="margin: 14px 0 10px;"&gt;判断に困ったとき：可算/不可算より先に「名詞の形」を見る&lt;/h3&gt;
&lt;p style="margin: 0 0 10px;"&gt;「many 単数 複数」で困るときは、まず&lt;strong&gt;名詞が複数形かどうか&lt;/strong&gt;を見てしまうのが手早いです。&lt;br /&gt;
&lt;strong&gt;名詞が複数形なら many&lt;/strong&gt;（例：many books）、&lt;strong&gt;名詞が単数の形なら much&lt;/strong&gt;（例：much water）という目安で、テスト中でも判断しやすくなります。&lt;br /&gt;
もちろん細かい例外はありますが、まずはこの“形で決める”方が調子を崩しにくいことが多いです。&lt;/p&gt;
&lt;h3 style="margin: 14px 0 10px;"&gt;よくあるひっかけ：同じ単語でも「数え方」で意味が変わる&lt;/h3&gt;
&lt;p style="margin: 0;"&gt;たとえば &lt;strong&gt;hope&lt;/strong&gt; のように、状況によって「数えられる／数えられない」の両方になり得る語があります。&lt;br /&gt;
こういうときは、考え込む前に&lt;strong&gt;文中の形&lt;/strong&gt;で決めるのが安全です：&lt;strong&gt;many hopes&lt;/strong&gt;（複数形が見える）／&lt;strong&gt;much hope&lt;/strong&gt;（単数形でまとまっている）。&lt;br /&gt;
「意味の違い」より先に、まず&lt;strong&gt;形で決める&lt;/strong&gt;とミスが減りやすいです。&lt;/p&gt;
&lt;p style="margin: 12px 0 0;"&gt;このあと本文では、数量表現の出発点として &lt;strong&gt;some / any&lt;/strong&gt; から整理し、そこから &lt;strong&gt;many / much&lt;/strong&gt; に自然につなげていきます。&lt;br /&gt;
「どこで困っているか」を確認しながら読み進めてみてください。&lt;/p&gt;
&lt;/div&gt;
&lt;hr /&gt;
&lt;p&gt;&lt;!-- 過去問演習講座（英語教室サポート） --&gt;&lt;/p&gt;
&lt;div style="border: 2px solid #e53935; background-color: #fff3e0; padding: 10px 12px; display: flex; align-items: flex-start; justify-content: flex-start; margin-bottom: 10px;"&gt;
&lt;p&gt;&lt;img decoding="async" loading="lazy" class="alignnone size-full wp-image-202" style="max-width: 90px; height: auto; margin-right: 10px; flex-shrink: 0;" src="http://eng-support.com/wp-content/uploads/2023/03/logo.jpg" alt="英語教室サポートのロゴ" width="228" height="164" /&gt;&lt;/p&gt;
&lt;div style="text-align: left; flex: 1;"&gt;
&lt;p style="margin: 5px 0; font-size: 14px; line-height: 1.6;"&gt;【過去問演習講座】：&lt;br /&gt;
志望校の過去問を中心に、&lt;strong&gt;出題形式・難易度・問われ方のクセ&lt;/strong&gt;をつかみながら対策していく講座です。&lt;br /&gt;
文法問題・長文読解・英作文など、大学ごとの特徴に合わせて授業内容をカスタマイズし、&lt;strong&gt;どこを重点的に仕上げれば合格点に届くのか&lt;/strong&gt;を明確にしたうえで演習と解説を繰り返します。&lt;/p&gt;
&lt;p&gt;&lt;a style="background-color: #ff7043; color: #ffffff; padding: 5px 10px; text-align: center; text-decoration: none; display: inline-block; font-size: 14px;" href="https://eng-support.com/kouza/#%E9%81%8E%E5%8E%BB%E5%95%8F%E6%BC%94%E7%BF%92%E8%AC%9B%E5%BA%A7"&gt;&lt;br /&gt;
詳細を見る&lt;br /&gt;
&lt;/a&gt;&lt;/p&gt;
&lt;/div&gt;
&lt;/div&gt;
&lt;h2&gt;数量表現の出発点：「some」と名詞の関係&lt;/h2&gt;
&lt;h3&gt;「some」がかかる名詞で訳し分ける&lt;/h3&gt;
&lt;p&gt;まずは次の文を見てみましょう。&lt;/p&gt;
&lt;div style="background-color: whitesmoke; padding: 10px; margin-bottom: 10px;"&gt;&lt;strong&gt;Jiro had &lt;span style="color: blue;"&gt;some&lt;/span&gt; hot dogs for lunch.&lt;/strong&gt;&lt;/div&gt;
&lt;p&gt;この文の &lt;span style="color: blue;"&gt;some&lt;/span&gt; は通常、&lt;strong&gt;「いくつかの」&lt;/strong&gt;と訳します。&lt;br /&gt;
ポイントは、&lt;strong&gt;後ろに来ている名詞 &lt;span style="color: blue;"&gt;hot dogs&lt;/span&gt; が「数えられる名詞」&lt;/strong&gt;であり、複数形になっていることです。&lt;/p&gt;
&lt;ul&gt;
&lt;li&gt;数えられる名詞（可算名詞）＋ some → &lt;strong&gt;「いくつかの〜」&lt;/strong&gt;&lt;/li&gt;
&lt;li&gt;このとき名詞は必ず&lt;strong&gt;複数形&lt;/strong&gt;（-s など）になる&lt;/li&gt;
&lt;/ul&gt;
&lt;p&gt;同じ some でも、次の文では訳し方が変わります。&lt;/p&gt;
&lt;div style="background-color: whitesmoke; padding: 10px; margin-bottom: 10px;"&gt;&lt;strong&gt;Jiro put &lt;span style="color: blue;"&gt;some&lt;/span&gt; mustard on the hot dogs.&lt;/strong&gt;&lt;/div&gt;
&lt;p&gt;ここでの &lt;span style="color: blue;"&gt;mustard&lt;/span&gt;（からし）は、&lt;strong&gt;数えられない名詞（不可算名詞）&lt;/strong&gt;です。&lt;br /&gt;
そのため、some は&lt;strong&gt;「いくらかの」&lt;/strong&gt;と訳すのが自然になります。&lt;/p&gt;
&lt;ul&gt;
&lt;li&gt;数えられない名詞（不可算名詞）＋ some → &lt;strong&gt;「いくらかの〜」&lt;/strong&gt;&lt;/li&gt;
&lt;li&gt;不可算名詞には&lt;strong&gt;単数形しかない&lt;/strong&gt;（2つ・3つという数え方をしない）&lt;/li&gt;
&lt;/ul&gt;
&lt;p&gt;つまり &lt;strong&gt;same「same」でも、後ろの名詞が「可算・複数」か「不可算・単数」かで訳が変わる&lt;/strong&gt;、ということです。&lt;/p&gt;
&lt;h3&gt;Sg / Pl の略記に慣れておこう&lt;/h3&gt;
&lt;p&gt;単数・複数を表すとき、文法説明では次のような略記がよく使われます。&lt;/p&gt;
&lt;ul&gt;
&lt;li&gt;&lt;strong&gt;Sg&lt;/strong&gt; = singular（単数形）&lt;/li&gt;
&lt;li&gt;&lt;strong&gt;Pl&lt;/strong&gt; = plural（複数形）&lt;/li&gt;
&lt;/ul&gt;
&lt;p&gt;今後、辞書や解説で目にすることが多いので、&lt;strong&gt;Sg＝単数、Pl＝複数&lt;/strong&gt;という対応は早めに押さえておきましょう。&lt;/p&gt;
&lt;h3&gt;否定文・疑問文では「some → any」&lt;/h3&gt;
&lt;p&gt;数量表現で最初につまずきやすいポイントが、&lt;strong&gt;否定文・疑問文での any の登場&lt;/strong&gt;です。&lt;/p&gt;
&lt;div style="background-color: whitesmoke; padding: 10px; margin-bottom: 10px;"&gt;&lt;strong&gt;He doesn’t watch &lt;span style="color: blue;"&gt;any&lt;/span&gt; basketball games on TV.&lt;/strong&gt;&lt;/div&gt;
&lt;ul&gt;
&lt;li&gt;肯定文：some&lt;/li&gt;
&lt;li&gt;否定文・疑問文：&lt;strong&gt;any&lt;/strong&gt;&lt;/li&gt;
&lt;/ul&gt;
&lt;p&gt;ここで注意したいのは、&lt;strong&gt;any のあとに来る名詞の形&lt;/strong&gt;です。&lt;br /&gt;
&lt;b&gt;basketball games&lt;/b&gt; のように、&lt;/p&gt;
&lt;ul&gt;
&lt;li&gt;&lt;span style="color: blue;"&gt;basketball&lt;/span&gt; は形容詞的に名詞を修飾&lt;/li&gt;
&lt;li&gt;数えられるのは &lt;strong&gt;games&lt;/strong&gt; の部分なので、&lt;strong&gt;複数形&lt;/strong&gt;になる&lt;/li&gt;
&lt;/ul&gt;
&lt;p&gt;このように、&lt;strong&gt;「some / any」＋名詞の形（単数・複数）&lt;/strong&gt;に常に目を向ける癖を付けておくと、後の many / much の理解もスムーズになります。&lt;/p&gt;
&lt;hr /&gt;
&lt;p&gt;&lt;!-- 基礎力徹底講座（英語教室サポート） --&gt;&lt;/p&gt;
&lt;div style="border: 2px solid #e53935; background-color: #fff3e0; padding: 10px 12px; display: flex; align-items: flex-start; justify-content: flex-start; margin-bottom: 10px;"&gt;
&lt;p&gt;&lt;img decoding="async" loading="lazy" class="alignnone size-full wp-image-202" style="max-width: 90px; height: auto; margin-right: 10px; flex-shrink: 0;" src="http://eng-support.com/wp-content/uploads/2023/03/logo.jpg" alt="英語教室サポートのロゴ" width="228" height="164" /&gt;&lt;/p&gt;
&lt;div style="text-align: left; flex: 1;"&gt;
&lt;p style="margin: 5px 0; font-size: 14px; line-height: 1.6;"&gt;【基礎力徹底講座】：&lt;br /&gt;
英語が大の苦手な生徒さんや、文法用語がよく分からない中学生のための、&lt;strong&gt;「どこまででも戻って」基礎からやり直す個別講座&lt;/strong&gt;です。&lt;br /&gt;
自動詞・他動詞や名詞／形容詞／副詞の役割、文型といった土台を一つひとつ丁寧に整理し、&lt;br /&gt;
用語の定義を明確にしながら進めることで、&lt;strong&gt;今後の英語学習に自信を持てる基礎力&lt;/strong&gt;を築きます。&lt;/p&gt;
&lt;p&gt;&lt;a style="background-color: #ff7043; color: #ffffff; padding: 5px 10px; text-align: center; text-decoration: none; display: inline-block; font-size: 14px;" href="https://eng-support.com/kouza/#%E5%9F%BA%E7%A4%8E%E5%8A%9B%E5%BE%B9%E5%BA%95%E8%AC%9B%E5%BA%A7"&gt;&lt;br /&gt;
詳細を見る&lt;br /&gt;
&lt;/a&gt;&lt;/p&gt;
&lt;/div&gt;
&lt;/div&gt;
&lt;h2&gt;「たくさんの」を表す：many と much の基本&lt;/h2&gt;
&lt;h3&gt;some から many / much へ&lt;/h3&gt;
&lt;p&gt;先ほどの文&lt;/p&gt;
&lt;div style="background-color: whitesmoke; padding: 10px; margin-bottom: 10px;"&gt;&lt;strong&gt;Jiro had &lt;span style="color: blue;"&gt;some&lt;/span&gt; hot dogs for lunch.&lt;/strong&gt;&lt;/div&gt;
&lt;p&gt;は、文脈によっては&lt;strong&gt;「ジローは昼食にホットドッグをたくさん食べました。」&lt;/strong&gt;と解釈することもできます。&lt;br /&gt;
この「たくさんの」を英語で表すときに登場するのが、&lt;br /&gt;
&lt;strong&gt;&lt;span style="color: red;"&gt;many&lt;/span&gt; / &lt;span style="color: red;"&gt;much&lt;/span&gt;&lt;/strong&gt; です。&lt;/p&gt;
&lt;h3&gt;「many friends」と「much coffee」の違い&lt;/h3&gt;
&lt;p&gt;次の2つの例文を比べてみましょう。&lt;/p&gt;
&lt;ul&gt;
&lt;li&gt;Mr. Brown has &lt;strong&gt;many friends&lt;/strong&gt; in Japan.&lt;/li&gt;
&lt;li&gt;Do they sell &lt;strong&gt;much coffee&lt;/strong&gt; at that shop?&lt;/li&gt;
&lt;/ul&gt;
&lt;p&gt;どちらも日本語にすると「たくさんの〜」ですが、&lt;/p&gt;
&lt;ul&gt;
&lt;li&gt;&lt;strong&gt;many friends&lt;/strong&gt;：友達は&lt;strong&gt;一人・二人……と数えられる&lt;/strong&gt;ので、可算名詞の複数形&lt;/li&gt;
&lt;li&gt;&lt;strong&gt;much coffee&lt;/strong&gt;：コーヒーは一杯、二杯…と&lt;strong&gt;容器や単位を付けないと数えられない&lt;/strong&gt;ので、不可算名詞&lt;/li&gt;
&lt;/ul&gt;
&lt;p&gt;日本の授業ではよく、&lt;/p&gt;
&lt;ul&gt;
&lt;li&gt;&lt;strong&gt;many ＋ 可算名詞の複数形&lt;/strong&gt;&lt;/li&gt;
&lt;li&gt;&lt;strong&gt;much ＋ 不可算名詞（単数形）&lt;/strong&gt;&lt;/li&gt;
&lt;/ul&gt;
&lt;p&gt;と教わりますが、実はこの「可算か不可算か」の判断が、日本人学習者にはかなり難しいことも多いのです。&lt;/p&gt;
&lt;hr /&gt;
&lt;h2&gt;可算名詞・不可算名詞という考え方&lt;/h2&gt;
&lt;h3&gt;countable / uncountable の略記 C / U&lt;/h3&gt;
&lt;p&gt;英語では「数えられる」「数えられない」を次のように表します。&lt;/p&gt;
&lt;ul&gt;
&lt;li&gt;&lt;strong&gt;countable（可算）&lt;/strong&gt; … 数えられる名詞&lt;/li&gt;
&lt;li&gt;&lt;strong&gt;uncountable（不可算）&lt;/strong&gt; … 数えられない名詞&lt;/li&gt;
&lt;/ul&gt;
&lt;p&gt;辞書では、&lt;/p&gt;
&lt;ul&gt;
&lt;li&gt;&lt;strong&gt;C&lt;/strong&gt; = countable&lt;/li&gt;
&lt;li&gt;&lt;strong&gt;U&lt;/strong&gt; = uncountable&lt;/li&gt;
&lt;/ul&gt;
&lt;p&gt;の記号で示されることが多いです（記号の前に「□」や「◇」が付く書式もあります）。&lt;/p&gt;
&lt;h3&gt;un- のイメージに慣れる&lt;/h3&gt;
&lt;p&gt;&lt;strong&gt;un-&lt;/strong&gt; という接頭辞は、日本語の「不〜」にあたります。&lt;/p&gt;
&lt;ul&gt;
&lt;li&gt;happy（幸せな） → &lt;strong&gt;un&lt;/strong&gt;happy（不幸せな）&lt;/li&gt;
&lt;li&gt;kind（親切な） → &lt;strong&gt;un&lt;/strong&gt;kind（不親切な）&lt;/li&gt;
&lt;/ul&gt;
&lt;p&gt;同じように、countable（数えられる）に un- が付いて&lt;br /&gt;
&lt;strong&gt;uncountable（数えられない）&lt;/strong&gt; となる、という流れもセットで覚えておきましょう。&lt;/p&gt;
&lt;h3&gt;普通名詞・物質名詞・抽象名詞よりも「数えられるかどうか」が重要&lt;/h3&gt;
&lt;p&gt;名詞の種類としては、辞書や文法書には次のような分類も出てきます。&lt;/p&gt;
&lt;ul&gt;
&lt;li&gt;&lt;strong&gt;普通名詞&lt;/strong&gt;：friend, dog, car など、実体を指し、数えられる名詞&lt;/li&gt;
&lt;li&gt;&lt;strong&gt;物質名詞&lt;/strong&gt;：water, coffee, sugar など、液体・粉などで数えにくいもの&lt;/li&gt;
&lt;li&gt;&lt;strong&gt;抽象名詞&lt;/strong&gt;：love, friendship, hope など、目に見えない概念&lt;/li&gt;
&lt;/ul&gt;
&lt;p&gt;ただ、many / much を選ぶ場面で大事なのは、&lt;strong&gt;「物質名詞かどうか」「抽象名詞かどうか」ではなく、最終的に数えられるかどうか&lt;/strong&gt;です。&lt;/p&gt;
&lt;ul&gt;
&lt;li&gt;&lt;strong&gt;数えられる（複数形がある）&lt;/strong&gt; → many&lt;/li&gt;
&lt;li&gt;&lt;strong&gt;数えない（単数形しかない）&lt;/strong&gt; → much&lt;/li&gt;
&lt;/ul&gt;
&lt;hr /&gt;
&lt;h2&gt;「many / much」を形で判断するコツ&lt;/h2&gt;
&lt;h3&gt;まずは「単数形か複数形か」を見る&lt;/h3&gt;
&lt;p&gt;日本人にとって難しいのは、「これは可算？不可算？」と&lt;strong&gt;意味やイメージから判定しようとする&lt;/strong&gt;ところです。&lt;br /&gt;
しかし実際には、&lt;strong&gt;見た目（単数形か複数形か）を見ればかなりの部分が判断できます&lt;/strong&gt;。&lt;/p&gt;
&lt;ul&gt;
&lt;li&gt;&lt;strong&gt;複数形（-s など）が付いていれば many&lt;/strong&gt;&lt;/li&gt;
&lt;li&gt;&lt;strong&gt;単数形なら much&lt;/strong&gt;&lt;/li&gt;
&lt;/ul&gt;
&lt;p&gt;可算か不可算かで迷う前に、&lt;strong&gt;名詞の形だけを見て決める練習&lt;/strong&gt;をしてみましょう。&lt;/p&gt;
&lt;h3&gt;入試にも出る「hope」の例&lt;/h3&gt;
&lt;p&gt;次のような問題が大学入試でもよく出題されます。&lt;/p&gt;
&lt;div style="background-color: whitesmoke; padding: 10px; margin-bottom: 10px;"&gt;&lt;strong&gt;( ) hope&lt;/strong&gt; 「多くの希望」&lt;/div&gt;
&lt;p&gt;ここで many / much のどちらを入れるか、という問題です。&lt;br /&gt;
辞書を引くと hope は「C でも U でも使える」と書かれていて、かえって混乱することもあります。&lt;/p&gt;
&lt;ul&gt;
&lt;li&gt;&lt;strong&gt;hope（単数形）&lt;/strong&gt; → &lt;strong&gt;much hope&lt;/strong&gt;&lt;/li&gt;
&lt;li&gt;&lt;strong&gt;hopes（複数形）&lt;/strong&gt; → &lt;strong&gt;many hopes&lt;/strong&gt;&lt;/li&gt;
&lt;/ul&gt;
&lt;p&gt;このように、&lt;strong&gt;まず名詞の形（単数か複数か）で判断する&lt;/strong&gt;と、迷いにくくなります。&lt;/p&gt;
&lt;hr /&gt;
&lt;h2&gt;many / much の具体例で定着させる&lt;/h2&gt;
&lt;h3&gt;数えられる名詞に many を使う&lt;/h3&gt;
&lt;ul&gt;
&lt;li&gt;&lt;strong&gt;many sweets&lt;/strong&gt; … 甘いものをたくさん&lt;/li&gt;
&lt;li&gt;&lt;strong&gt;many hot dogs&lt;/strong&gt; … ホットドッグをたくさん&lt;/li&gt;
&lt;/ul&gt;
&lt;p&gt;いずれも &lt;strong&gt;sweets, hot dogs&lt;/strong&gt; のように、&lt;strong&gt;名詞が複数形になっている点&lt;/strong&gt;が重要です。&lt;br /&gt;
&lt;strong&gt;many ＋ 可算名詞の複数形&lt;/strong&gt; という形を、例文とセットで覚えましょう。&lt;/p&gt;
&lt;h3&gt;数えられない名詞に much を使う&lt;/h3&gt;
&lt;ul&gt;
&lt;li&gt;&lt;strong&gt;much time&lt;/strong&gt; … たくさんの時間&lt;/li&gt;
&lt;li&gt;&lt;strong&gt;much water&lt;/strong&gt; … たくさんの水&lt;/li&gt;
&lt;li&gt;&lt;strong&gt;much coffee&lt;/strong&gt; … たくさんのコーヒー&lt;/li&gt;
&lt;/ul&gt;
&lt;p&gt;time や water, coffee は、向こうの人の感覚では&lt;strong&gt;「いったんかたまりとして」数えない名詞&lt;/strong&gt;として扱われます。&lt;br /&gt;
そのため、&lt;strong&gt;much ＋ 名詞（単数形）&lt;/strong&gt; の形を取ります。&lt;/p&gt;
&lt;h3&gt;「too many / too much」で「〜しすぎ」を表す&lt;/h3&gt;
&lt;p&gt;many / much に &lt;strong&gt;too&lt;/strong&gt; を付けると、「多すぎ」というニュアンスになります。&lt;/p&gt;
&lt;ul&gt;
&lt;li&gt;&lt;strong&gt;too many hot dogs&lt;/strong&gt; … ホットドッグが多すぎる&lt;/li&gt;
&lt;li&gt;&lt;strong&gt;too much juice&lt;/strong&gt; … ジュースを飲みすぎ&lt;/li&gt;
&lt;/ul&gt;
&lt;p&gt;このときも、&lt;/p&gt;
&lt;ul&gt;
&lt;li&gt;&lt;strong&gt;too many ＋ 可算名詞の複数形&lt;/strong&gt;&lt;/li&gt;
&lt;li&gt;&lt;strong&gt;too much ＋ 不可算名詞（単数形）&lt;/strong&gt;&lt;/li&gt;
&lt;/ul&gt;
&lt;p&gt;という形そのものは変わりません。&lt;br /&gt;
&lt;strong&gt;too が付いても many / much の使い分けのルールはそのまま&lt;/strong&gt;だ、という点を押さえておきましょう。&lt;/p&gt;
&lt;hr /&gt;
&lt;h2&gt;日本語と英語の「たくさん」のズレ&lt;/h2&gt;
&lt;h3&gt;日本語の「たくさん」は1語ではない&lt;/h3&gt;
&lt;p&gt;日本語では、友達でもコーヒーでも希望でも、まとめて&lt;strong&gt;「たくさん」&lt;/strong&gt;と表現できます。&lt;br /&gt;
一方で英語では、&lt;/p&gt;
&lt;ul&gt;
&lt;li&gt;many friends / many dogs / many sweets&lt;/li&gt;
&lt;li&gt;much coffee / much time / much hope&lt;/li&gt;
&lt;/ul&gt;
&lt;p&gt;のように、名詞の性質によって &lt;strong&gt;many / much&lt;/strong&gt; を使い分けなければなりません。&lt;/p&gt;
&lt;h3&gt;英語の「some」は、日本語では「いくつか」と「いくらか」に分かれる&lt;/h3&gt;
&lt;p&gt;逆に、英語の &lt;strong&gt;some&lt;/strong&gt; は 1 語でも、日本語では&lt;/p&gt;
&lt;ul&gt;
&lt;li&gt;いくつかのホットドッグ（数えられるもの）&lt;/li&gt;
&lt;li&gt;いくらかのマスタード（数えられないもの）&lt;/li&gt;
&lt;/ul&gt;
&lt;p&gt;と訳し分ける必要があります。&lt;br /&gt;
&lt;strong&gt;日本語と英語は一対一で対応しない&lt;/strong&gt;、ということを前提に、&lt;br /&gt;
その言語ごとの「形」と「ルール」で覚えていくことが大切です。&lt;/p&gt;
&lt;hr /&gt;
&lt;h2&gt;まとめ：形を見て「many / much / some / any」を選ぼう&lt;/h2&gt;
&lt;ul&gt;
&lt;li&gt;&lt;strong&gt;some&lt;/strong&gt; は「いくつかの」「いくらかの」を表すが、&lt;strong&gt;後ろの名詞が可算複数か不可算単数か&lt;/strong&gt;で訳が変わる。&lt;/li&gt;
&lt;li&gt;&lt;strong&gt;否定文・疑問文では some → any&lt;/strong&gt; に変わる。any のあとは、可算なら複数形、不可算なら単数形。&lt;/li&gt;
&lt;li&gt;&lt;strong&gt;many&lt;/strong&gt; は「たくさんの」＋ 可算名詞の複数形、&lt;strong&gt;much&lt;/strong&gt; は「たくさんの」＋ 不可算名詞（単数形）。&lt;/li&gt;
&lt;li&gt;可算 / 不可算で迷う前に、&lt;strong&gt;名詞が単数形（Sg）か複数形（Pl）かを先に見る&lt;/strong&gt;と判断しやすい。&lt;/li&gt;
&lt;li&gt;&lt;strong&gt;hope&lt;/strong&gt; のように C/U 両方の性質を持つ名詞でも、&lt;strong&gt;hope → much hope / hopes → many hopes&lt;/strong&gt; のように形で決められる。&lt;/li&gt;
&lt;li&gt;&lt;strong&gt;too many / too much&lt;/strong&gt; は「〜しすぎ」を表すが、many / much の使い分けのルール自体は変わらない。&lt;/li&gt;
&lt;li&gt;日本語の「たくさん」は 1 語だが、英語では many / much に分かれる。逆に英語の some は、日本語では「いくつか」「いくらか」に分かれる。&lt;/li&gt;
&lt;/ul&gt;
&lt;p&gt;数量表現は、「意味」だけで覚えようとするとどうしても混乱します。&lt;br /&gt;
まずは&lt;strong&gt;名詞の形（単数・複数）と、後ろに続く名詞の種類&lt;/strong&gt;に注目して、&lt;br /&gt;
&lt;strong&gt;形から機械的に選べるレベル&lt;/strong&gt;まで練習していきましょう。&lt;br /&gt;
&lt;!-- ブレイクスルーゼミ（英語教室サポート） --&gt;&lt;/p&gt;
&lt;div style="border: 2px solid #e53935; background-color: #fff3e0; padding: 10px 12px; display: flex; align-items: flex-start; justify-content: flex-start; margin-bottom: 10px;"&gt;
&lt;p&gt;&lt;img decoding="async" loading="lazy" class="alignnone size-full wp-image-202" style="max-width: 90px; height: auto; margin-right: 10px; flex-shrink: 0;" src="http://eng-support.com/wp-content/uploads/2023/03/logo.jpg" alt="英語教室サポートのロゴ" width="228" height="164" /&gt;&lt;/p&gt;
&lt;div style="text-align: left; flex: 1;"&gt;
&lt;p style="margin: 5px 0; font-size: 14px; line-height: 1.6;"&gt;【ブレイクスルーゼミ】：&lt;br /&gt;
「英文はそこそこ読めるのに、成績が頭打ち」という中高生のための、&lt;strong&gt;弱点発見＆集中特訓ゼミ&lt;/strong&gt;です。&lt;br /&gt;
一文ずつ本当に読み取れているかを確認しながら、&lt;strong&gt;文法知識の抜け・構文把握の甘さ・ただ訳しているだけで内容を追えていない&lt;/strong&gt;といった原因を特定。&lt;br /&gt;
見つかった弱点を徹底的にトレーニングすることで、&lt;strong&gt;読解力と得点力の両方にブレイクスルー&lt;/strong&gt;を起こすことを目指します。&lt;/p&gt;
&lt;p&gt;&lt;a style="background-color: #ff7043; color: #ffffff; padding: 5px 10px; text-align: center; text-decoration: none; display: inline-block; font-size: 14px;" href="https://eng-support.com/kouza/#%E3%83%96%E3%83%AC%E3%82%A4%E3%82%AF%E3%82%B9%E3%83%AB%E3%83%BC%E3%82%BC%E3%83%9F"&gt;&lt;br /&gt;
詳細を見る&lt;br /&gt;
&lt;/a&gt;&lt;/p&gt;
&lt;/div&gt;
&lt;/div&gt;
```
</t>
  </si>
  <si>
    <t xml:space="preserve">以下のページは「スニペット整合性」（本文と title/meta/H1/冒頭文）が弱い可能性があります。
まず【本文】を確認し、想定読者・悩み・解決範囲を把握してください。
そのうえで、GSCの主要クエリ（表示回数上位）を根拠に、
「検索意図に対して、タイトル/メタ/H1/冒頭120字がズレている点」を特定し、
ズレを解消するための修正案（タイトル/メタ/H1/冒頭）を提示してください。
※本文の“大改修”は前提にしません（必要なら追記ブロックは最大1つまで）。
【URL】https://rika-quest.com/column/blood/
【ページ分類】MC
【ページ分類の略語（このプロンプト内の定義）】
TP = トップページ（ホーム/サイトの入口）
SP = サービスページ（講座・コース・申込導線）
MC = メインコラム（コラム/解説/勉強法など集客記事）
SC = サブコラム（MCやSPを補強するための補助コラム※サイト定義に合わせて判断）
NW = ニュース/お知らせ（運用上は改善対象外として除外）
ST = 企業情報等のSEO対策を行わないこ固定ページ（運用上は改善対象外として除外）
- / 空欄 / 未分類 = 未分類（このスクリプトでは改善対象外として除外）
※未分類（空欄 / "-" / "未分類"）は作業対象に含めません。
【現状（スニペット要素）】
- タイトル：【理科のコツ】血液の循環 - 中学受験 理科の個別指導 | 受験理科専門塾「しゅん吉クエスト」
- メタ：血液の循環と成分を詳しく解説。心臓の仕組みや右心房、左心室などの役割、動脈と静脈の違い、肺循環での血液と血管名の逆転現象も分かりやすく説明します。赤血球や白血球、血小板など血液の成分が体で果たす役割を学び、血液の働きに関する知識を深めることができます。受験やテスト対策にも最適な情報満載。
- H1：【理科のコツ】血液の循環
- 冒頭120字：中学受験／理科・生物 テーマ：血液の循環と成分 血液の循環と成分をイメージで理解する──心臓・血管・血液の基礎 「右心房？ 左心室？ 動脈血と静脈血がごちゃごちゃになる…」 そんな受験生がつまずきやすい 心臓・血管・血液の単元 を、 図とス
【GSC主要クエリ（表示回数上位50件）】
- 心臓 血液の流れ｜表示723｜CTR 0.00%｜順位1.0
- 静脈血とは｜表示388｜CTR 0.00%｜順位1.0
- 心臓の血液の流れ｜表示361｜CTR 0.00%｜順位1.0
- 心臓 理科｜表示222｜CTR 0.00%｜順位1.0
- 心臓血液の流れ｜表示202｜CTR 0.00%｜順位1.0
- 血液の流れ｜表示152｜CTR 0.00%｜順位1.0
- 理科 血液の循環｜表示131｜CTR 0.00%｜順位1.4
- 理科 心臓｜表示106｜CTR 0.00%｜順位1.0
- 肺循環 順番｜表示103｜CTR 0.00%｜順位1.2
- 大動脈 大静脈｜表示99｜CTR 0.00%｜順位1.0
- 心臓 中学理科｜表示84｜CTR 0.00%｜順位1.2
- 血液の循環 わかり やすく 中学生｜表示80｜CTR 1.25%｜順位1.4
- 心臓 わかりやすい 図 中学生｜表示80｜CTR 0.00%｜順位10.5
- 血液の循環 図｜表示71｜CTR 0.00%｜順位2.3
- 大静脈｜表示69｜CTR 0.00%｜順位1.0
- 心臓理科｜表示69｜CTR 0.00%｜順位1.0
- 中学理科 心臓｜表示67｜CTR 0.00%｜順位1.0
- 中2理科 血液の循環 覚え方｜表示66｜CTR 0.00%｜順位2.3
- 肺動脈には動脈血が流れる｜表示65｜CTR 0.00%｜順位1.0
- 血液の流れ 心臓｜表示64｜CTR 0.00%｜順位2.0
- 二酸化炭素を多く含む血液｜表示60｜CTR 0.00%｜順位11.3
- 心臓 血液循環｜表示49｜CTR 0.00%｜順位1.0
- 心臓 血液循環 覚え方 中学｜表示48｜CTR 0.00%｜順位1.3
- 理科 心臓 図｜表示44｜CTR 0.00%｜順位1.0
- 中学理科 血液の循環｜表示39｜CTR 0.00%｜順位7.9
- 心臓 血流｜表示39｜CTR 0.00%｜順位1.0
- 理科血液の循環｜表示37｜CTR 0.00%｜順位1.3
- 動脈 静脈 動脈血 静脈血｜表示36｜CTR 0.00%｜順位1.0
- 動脈血 どこ｜表示36｜CTR 0.00%｜順位1.1
- 心臓の血液循環｜表示36｜CTR 0.00%｜順位1.0
- 理科 心臓 血液の流れ｜表示36｜CTR 0.00%｜順位1.4
- 血液の循環 心臓｜表示33｜CTR 0.00%｜順位1.0
- 中2 理科 血液の循環 覚え方｜表示32｜CTR 0.00%｜順位1.5
- 心臓 静脈血｜表示32｜CTR 0.00%｜順位1.0
- 心臓血液循環｜表示32｜CTR 0.00%｜順位1.0
- 血液循環経路｜表示32｜CTR 0.00%｜順位1.0
- 中学 理科 心臓｜表示31｜CTR 0.00%｜順位1.2
- 肺循環 流れ｜表示30｜CTR 0.00%｜順位1.6
- 血液循環 心臓｜表示30｜CTR 0.00%｜順位1.0
- 大動脈大静脈｜表示29｜CTR 0.00%｜順位1.0
- 理科 動脈 静脈｜表示29｜CTR 0.00%｜順位1.0
- 中学理科 心臓 弁｜表示28｜CTR 0.00%｜順位1.5
- 動脈血どこ｜表示28｜CTR 0.00%｜順位1.0
- 肺 血液の流れ｜表示27｜CTR 0.00%｜順位1.0
- 静脈 血 と は｜表示25｜CTR 0.00%｜順位1.0
- 大動脈 大静脈 肺動脈 肺静脈 覚え 方｜表示24｜CTR 0.00%｜順位1.0
- 弁 理科｜表示24｜CTR 0.00%｜順位2.0
- 心臓 動脈血 どこ｜表示24｜CTR 0.00%｜順位1.0
- 心臓 血の流れ｜表示24｜CTR 0.00%｜順位1.0
- 血液の循環｜表示24｜CTR 0.00%｜順位8.1
【参考：代表語（自動抽出）】血液の流れ
【出力（必ずこの順）】
1) 本文の要約（想定読者・悩み・解決）
2) 検索意図の整理（主要クエリから2〜3パターン）
3) 不一致の指摘（タイトル/メタ/H1/冒頭のどこがズレているか）
4) 修正方針（“どの意図に寄せるか”を1つに決める）
5) 修正案（すべてコードブロック）
   - タイトル案3つ（全角35字前後＋56字以上の網羅型を1つ）
   - メタ案3つ（全角90字前後）
   - H1案2つ
   - 冒頭120字（2案：&lt;p&gt;で開始）
【禁則ワード（シート連動）】
以下の【禁則ワード】は、タイトル/メタ/導入文/見出し/本文のいずれにも原則使用しないでください。
言い換えが必要な場合は、自然な日本語に置換してください。
【禁則ワード】
- 崩れ
- 型
- 迷い
- 保留
- 固定
- 手順
- 立て直
- 最短
- 結論だけ
- 乱れ
- 三点確認
- 内部リンク
- 導線
- 設計
- 刺
- まず結論
- 整え
- 押し付けない案内
- 統一
- 次の一手
- 失点
- 確定
- サブコラム
- 30秒
- 1分
- CV
- 網羅
【本文】
```html
&lt;div id="top" class="container my-4"&gt;
&lt;p&gt;&lt;!-- Hero Section --&gt;&lt;/p&gt;
&lt;div class="card shadow-sm mb-4 border-0" style="background: linear-gradient(135deg, #006064, #004d40); color: #fff;"&gt;
&lt;div class="card-body p-4"&gt;
&lt;div class="d-flex flex-wrap justify-content-between align-items-center mb-2"&gt;&lt;span class="badge bg-warning text-dark mb-1" style="font-size: 0.8rem;"&gt;中学受験／理科・生物&lt;/span&gt;&lt;br /&gt;
&lt;span class="badge bg-light text-dark mb-1" style="font-size: 0.75rem;"&gt;テーマ：血液の循環と成分&lt;/span&gt;&lt;/div&gt;
&lt;h1 class="card-title mb-3" style="font-size: 1.9rem; line-height: 1.5;"&gt;血液の循環と成分をイメージで理解する──心臓・血管・血液の基礎&lt;/h1&gt;
&lt;p class="card-text mb-0" style="font-size: 0.98rem;"&gt;「右心房？ 左心室？ 動脈血と静脈血がごちゃごちゃになる…」&lt;br /&gt;
そんな受験生がつまずきやすい&lt;strong&gt;心臓・血管・血液の単元&lt;/strong&gt;を、&lt;br /&gt;
&lt;strong&gt;図とストーリー&lt;/strong&gt;で一気に整理していきます。&lt;br /&gt;
動脈と静脈、肺循環の「例外」、血液の4つの成分まで、入試でよく聞かれるポイントをまとめて確認しましょう。&lt;/p&gt;
&lt;/div&gt;
&lt;/div&gt;
&lt;p&gt;&lt;!-- 動画セクション --&gt;&lt;/p&gt;
&lt;div class="card shadow-sm mb-4"&gt;
&lt;div class="card-header bg-light"&gt;
&lt;h2 class="h5 mb-0"&gt;動画でイメージをつかもう&lt;/h2&gt;
&lt;/div&gt;
&lt;div class="card-body"&gt;
&lt;div class="ratio ratio-16x9 mb-3"&gt;&lt;iframe title="YouTube video player" src="https://www.youtube.com/embed/aftjt0wQU-8" frameborder="0" allowfullscreen="allowfullscreen"&gt;&lt;/iframe&gt;&lt;/div&gt;
&lt;p class="mb-0"&gt;まずは動画で&lt;strong&gt;血液の旅&lt;/strong&gt;をイメージしましょう。&lt;br /&gt;
このページでは、動画の内容をもとに&lt;strong&gt;テキスト＋図＋表&lt;/strong&gt;で復習できるように整理しています。&lt;/p&gt;
&lt;/div&gt;
&lt;/div&gt;
&lt;p&gt;&lt;!-- ▼追加コード（親：生物ハブへの本文導線） --&gt;&lt;/p&gt;
&lt;p class="mb-4"&gt;血液の循環は生物分野の重要単元のひとつです。生物分野の全体像（つまずきポイントの見取り図）は、&lt;a href="https://rika-quest.com/column/creature/"&gt;生物分野の特徴と引っ掛かりポイント【動画解説】（全体像はこちら）&lt;/a&gt;にまとめています。個別に伸ばし方を設計したい場合は、&lt;a href="https://rika-quest.com/kouza/"&gt;中学受験理科の個別指導（オンライン対応）講座一覧&lt;/a&gt;  をご覧ください（体験あり）。&lt;!-- 心臓の構造 --&gt;&lt;/p&gt;
&lt;div class="card shadow-sm mb-4"&gt;
&lt;div class="card-header bg-light"&gt;
&lt;h2 class="h5 mb-0"&gt;心臓の基本構造をおさえよう&lt;/h2&gt;
&lt;/div&gt;
&lt;div class="card-body"&gt;
&lt;div class="row g-3 align-items-start"&gt;
&lt;div class="col-md-7"&gt;
&lt;p&gt;心臓は&lt;strong&gt;4つの部屋&lt;/strong&gt;に分かれています。&lt;/p&gt;
&lt;ul&gt;
&lt;li&gt;&lt;strong&gt;右心房&lt;/strong&gt;&lt;/li&gt;
&lt;li&gt;&lt;strong&gt;右心室&lt;/strong&gt;&lt;/li&gt;
&lt;li&gt;&lt;strong&gt;左心房&lt;/strong&gt;&lt;/li&gt;
&lt;li&gt;&lt;strong&gt;左心室&lt;/strong&gt;&lt;/li&gt;
&lt;/ul&gt;
&lt;p class="mb-2"&gt;「房」と「室」のイメージも大事です。&lt;/p&gt;
&lt;div class="table-responsive mb-3"&gt;
&lt;table class="table table-bordered align-middle mb-0"&gt;
&lt;thead class="table-success"&gt;
&lt;tr class="text-center"&gt;
&lt;th scope="col"&gt;名前&lt;/th&gt;
&lt;th scope="col"&gt;イメージ&lt;/th&gt;
&lt;th scope="col"&gt;役割のイメージ&lt;/th&gt;
&lt;/tr&gt;
&lt;/thead&gt;
&lt;tbody&gt;
&lt;tr&gt;
&lt;td&gt;&lt;strong&gt;心房（右心房・左心房）&lt;/strong&gt;&lt;/td&gt;
&lt;td&gt;やや狭い部屋（「厨房」の「房」と同じ字）&lt;/td&gt;
&lt;td&gt;戻ってきた血液を&lt;strong&gt;いったん受け取る場所&lt;/strong&gt;&lt;/td&gt;
&lt;/tr&gt;
&lt;tr&gt;
&lt;td&gt;&lt;strong&gt;心室（右心室・左心室）&lt;/strong&gt;&lt;/td&gt;
&lt;td&gt;広い部屋&lt;/td&gt;
&lt;td&gt;ポンプの力で&lt;strong&gt;血液を押し出す場所&lt;/strong&gt;&lt;/td&gt;
&lt;/tr&gt;
&lt;/tbody&gt;
&lt;/table&gt;
&lt;/div&gt;
&lt;p class="mb-0"&gt;テストでは、右と左を&lt;strong&gt;自分の右・左で考えてしまうミス&lt;/strong&gt;が多いので注意。&lt;br /&gt;
図では&lt;strong&gt;「患者さんを正面から見た」向き&lt;/strong&gt;で描かれていることを意識しましょう。&lt;/p&gt;
&lt;/div&gt;
&lt;div class="col-md-5"&gt;
&lt;div class="text-center"&gt;&lt;img decoding="async" class="img-fluid mb-2" src="https://rika-quest.com/wp-content/uploads/2023/04/IMG_9595-1024x669.jpg" alt="左心房、右心房、左心室、右心室を説明する心臓の図" /&gt;&lt;/div&gt;
&lt;p class="small text-muted mb-0 text-center"&gt;心臓の4つの部屋（右心房・右心室・左心房・左心室）の位置関係を図で確認しておこう。&lt;/p&gt;
&lt;/div&gt;
&lt;/div&gt;
&lt;/div&gt;
&lt;/div&gt;
&lt;p&gt;&lt;!-- 血液の流れ --&gt;&lt;/p&gt;
&lt;div class="card shadow-sm mb-4"&gt;
&lt;div class="card-header bg-light"&gt;
&lt;h2 class="h5 mb-0"&gt;血液の流れをストーリーで理解する&lt;/h2&gt;
&lt;/div&gt;
&lt;div class="card-body"&gt;
&lt;p&gt;ここでは、自分が&lt;strong&gt;血液になったつもり&lt;/strong&gt;で体の中を一周してみましょう。&lt;/p&gt;
&lt;div class="table-responsive mb-3"&gt;
&lt;table class="table table-bordered align-middle"&gt;
&lt;thead class="table-success"&gt;
&lt;tr class="text-center"&gt;
&lt;th scope="col"&gt;順番&lt;/th&gt;
&lt;th scope="col"&gt;行き先&lt;/th&gt;
&lt;th scope="col"&gt;血液の状態&lt;/th&gt;
&lt;th scope="col"&gt;ポイント&lt;/th&gt;
&lt;/tr&gt;
&lt;/thead&gt;
&lt;tbody&gt;
&lt;tr&gt;
&lt;td&gt;①&lt;/td&gt;
&lt;td&gt;&lt;strong&gt;左心房 → 左心室&lt;/strong&gt;&lt;/td&gt;
&lt;td&gt;酸素たっぷりの&lt;strong&gt;動脈血&lt;/strong&gt;&lt;/td&gt;
&lt;td&gt;肺で酸素を受け取った血液の出発地点&lt;/td&gt;
&lt;/tr&gt;
&lt;tr&gt;
&lt;td&gt;②&lt;/td&gt;
&lt;td&gt;&lt;strong&gt;全身（筋肉・臓器・脳など）&lt;/strong&gt;&lt;/td&gt;
&lt;td&gt;酸素を配り、二酸化炭素を受け取る&lt;/td&gt;
&lt;td&gt;呼吸（細胞呼吸）で&lt;strong&gt;エネルギーをつくる&lt;/strong&gt;場所&lt;/td&gt;
&lt;/tr&gt;
&lt;tr&gt;
&lt;td&gt;③&lt;/td&gt;
&lt;td&gt;&lt;strong&gt;右心房 → 右心室&lt;/strong&gt;&lt;/td&gt;
&lt;td&gt;二酸化炭素まみれの&lt;strong&gt;静脈血&lt;/strong&gt;&lt;/td&gt;
&lt;td&gt;全身から戻ってきた「おつかれ血液」が集まる&lt;/td&gt;
&lt;/tr&gt;
&lt;tr&gt;
&lt;td&gt;④&lt;/td&gt;
&lt;td&gt;&lt;strong&gt;肺（肺動脈 → 肺静脈）&lt;/strong&gt;&lt;/td&gt;
&lt;td&gt;CO&lt;sub&gt;2&lt;/sub&gt;を捨て、O&lt;sub&gt;2&lt;/sub&gt;を受け取る&lt;/td&gt;
&lt;td&gt;肺胞と毛細血管で&lt;strong&gt;ガス交換&lt;/strong&gt;が行われる&lt;/td&gt;
&lt;/tr&gt;
&lt;tr&gt;
&lt;td&gt;⑤&lt;/td&gt;
&lt;td&gt;&lt;strong&gt;再び左心房へ&lt;/strong&gt;&lt;/td&gt;
&lt;td&gt;また酸素たっぷりの&lt;strong&gt;動脈血&lt;/strong&gt;&lt;/td&gt;
&lt;td&gt;ここから再び全身へ──「循環」が続く&lt;/td&gt;
&lt;/tr&gt;
&lt;/tbody&gt;
&lt;/table&gt;
&lt;/div&gt;
&lt;h3 class="h6 mt-3"&gt;呼吸は「息をすること」＋「細胞でエネルギーを作ること」&lt;/h3&gt;
&lt;p class="mb-2"&gt;私たちが「呼吸」と聞いてイメージするのは、鼻や口から空気を出し入れすることですが、&lt;br /&gt;
理科ではもう一段階踏み込んで考えます。&lt;/p&gt;
&lt;p class="mb-2"&gt;&lt;strong&gt;呼吸＝酸素を使ってエネルギーを作り、二酸化炭素を出す化学反応&lt;/strong&gt;&lt;br /&gt;
そのために、血液が酸素（O&lt;sub&gt;2&lt;/sub&gt;）を届け、いらなくなった二酸化炭素（CO&lt;sub&gt;2&lt;/sub&gt;）を回収しているのです。&lt;/p&gt;
&lt;blockquote class="border-start ps-3 small text-muted"&gt;&lt;p&gt;「呼吸はエネルギーを作り出す化学反応です。酸素を使ってエネルギーを作って、&lt;br /&gt;
いらないといって二酸化炭素を捨てています。」&lt;/p&gt;&lt;/blockquote&gt;
&lt;/div&gt;
&lt;/div&gt;
&lt;p&gt;&lt;!-- 動脈・静脈と肺循環の例外 --&gt;&lt;/p&gt;
&lt;div class="card shadow-sm mb-4"&gt;
&lt;div class="card-header bg-light"&gt;
&lt;h2 class="h5 mb-0"&gt;動脈・静脈と動脈血・静脈血の「ズレ」に注意！&lt;/h2&gt;
&lt;/div&gt;
&lt;div class="card-body"&gt;
&lt;h3 class="h6"&gt;まずは「血管の名前」の定義から&lt;/h3&gt;
&lt;p&gt;ややこしくなる一番の原因は、&lt;strong&gt;血管の名前&lt;/strong&gt;と&lt;strong&gt;血液の中身&lt;/strong&gt;を混同してしまうことです。&lt;/p&gt;
&lt;ul&gt;
&lt;li&gt;&lt;strong&gt;動脈：&lt;/strong&gt;心臓から&lt;strong&gt;出ていく&lt;/strong&gt;血管&lt;/li&gt;
&lt;li&gt;&lt;strong&gt;静脈：&lt;/strong&gt;心臓に&lt;strong&gt;戻ってくる&lt;/strong&gt;血管&lt;/li&gt;
&lt;/ul&gt;
&lt;p class="mb-3"&gt;したがって、次のような血管名になります。&lt;/p&gt;
&lt;div class="table-responsive mb-3"&gt;
&lt;table class="table table-bordered align-middle"&gt;
&lt;thead class="table-success"&gt;
&lt;tr class="text-center"&gt;
&lt;th scope="col"&gt;血管名&lt;/th&gt;
&lt;th scope="col"&gt;心臓との関係&lt;/th&gt;
&lt;th scope="col"&gt;ふつうの中身&lt;/th&gt;
&lt;/tr&gt;
&lt;/thead&gt;
&lt;tbody&gt;
&lt;tr&gt;
&lt;td&gt;&lt;strong&gt;大動脈&lt;/strong&gt;&lt;/td&gt;
&lt;td&gt;心臓（左心室）から全身へ出ていく&lt;/td&gt;
&lt;td&gt;酸素たっぷりの&lt;strong&gt;動脈血&lt;/strong&gt;&lt;/td&gt;
&lt;/tr&gt;
&lt;tr&gt;
&lt;td&gt;&lt;strong&gt;大静脈&lt;/strong&gt;&lt;/td&gt;
&lt;td&gt;全身から心臓（右心房）へ戻ってくる&lt;/td&gt;
&lt;td&gt;二酸化炭素が多い&lt;strong&gt;静脈血&lt;/strong&gt;&lt;/td&gt;
&lt;/tr&gt;
&lt;/tbody&gt;
&lt;/table&gt;
&lt;/div&gt;
&lt;h3 class="h6"&gt;肺循環では「血管名」と「血液の中身」が逆転する&lt;/h3&gt;
&lt;p&gt;肺に出入りする血管では、名前と中身の組み合わせが&lt;strong&gt;入試のひっかけポイント&lt;/strong&gt;になります。&lt;/p&gt;
&lt;blockquote class="border-start ps-3 small text-muted"&gt;&lt;p&gt;「肺動脈には静脈血が流れ、肺静脈には動脈血が流れているという肺循環と呼ばれる場所は、&lt;br /&gt;
血液と血管が逆になります。」&lt;/p&gt;&lt;/blockquote&gt;
&lt;div class="table-responsive mb-3"&gt;
&lt;table class="table table-bordered align-middle"&gt;
&lt;thead class="table-danger"&gt;
&lt;tr class="text-center"&gt;
&lt;th scope="col"&gt;血管名&lt;/th&gt;
&lt;th scope="col"&gt;心臓との関係&lt;/th&gt;
&lt;th scope="col"&gt;血液の中身&lt;/th&gt;
&lt;th scope="col"&gt;ポイント&lt;/th&gt;
&lt;/tr&gt;
&lt;/thead&gt;
&lt;tbody&gt;
&lt;tr&gt;
&lt;td&gt;&lt;strong&gt;肺動脈&lt;/strong&gt;&lt;/td&gt;
&lt;td&gt;右心室 → 肺&lt;/td&gt;
&lt;td&gt;二酸化炭素が多い&lt;strong&gt;静脈血&lt;/strong&gt;&lt;/td&gt;
&lt;td&gt;「動脈」だけど&lt;strong&gt;静脈血&lt;/strong&gt;が流れる&lt;/td&gt;
&lt;/tr&gt;
&lt;tr&gt;
&lt;td&gt;&lt;strong&gt;肺静脈&lt;/strong&gt;&lt;/td&gt;
&lt;td&gt;肺 → 左心房&lt;/td&gt;
&lt;td&gt;酸素が多い&lt;strong&gt;動脈血&lt;/strong&gt;&lt;/td&gt;
&lt;td&gt;「静脈」だけど&lt;strong&gt;動脈血&lt;/strong&gt;が流れる&lt;/td&gt;
&lt;/tr&gt;
&lt;/tbody&gt;
&lt;/table&gt;
&lt;/div&gt;
&lt;p class="mb-0"&gt;&lt;strong&gt;「名前は心臓との出入りで決まり、中身は酸素・二酸化炭素の量で決まる」&lt;/strong&gt;&lt;br /&gt;
この2軸を分けて考えれば、肺動脈・肺静脈の問題も怖くありません。&lt;/p&gt;
&lt;/div&gt;
&lt;/div&gt;
&lt;p&gt;&lt;!-- 血液の成分 --&gt;&lt;/p&gt;
&lt;div class="card shadow-sm mb-4"&gt;
&lt;div class="card-header bg-light"&gt;
&lt;h2 class="h5 mb-0"&gt;血液の4つの成分と役割&lt;/h2&gt;
&lt;/div&gt;
&lt;div class="card-body"&gt;
&lt;p&gt;あの真っ赤な血液は、実は&lt;strong&gt;4つの成分&lt;/strong&gt;が集まってできた「チーム」です。&lt;/p&gt;
&lt;div class="row g-3"&gt;
&lt;div class="col-md-6"&gt;
&lt;div class="table-responsive mb-3"&gt;
&lt;table class="table table-bordered align-middle"&gt;
&lt;thead class="table-success"&gt;
&lt;tr class="text-center"&gt;
&lt;th scope="col"&gt;成分&lt;/th&gt;
&lt;th scope="col"&gt;主な役割&lt;/th&gt;
&lt;/tr&gt;
&lt;/thead&gt;
&lt;tbody&gt;
&lt;tr&gt;
&lt;td&gt;&lt;strong&gt;赤血球&lt;/strong&gt;&lt;/td&gt;
&lt;td&gt;酸素（O&lt;sub&gt;2&lt;/sub&gt;）を運ぶ。血液が赤い主な理由。&lt;/td&gt;
&lt;/tr&gt;
&lt;tr&gt;
&lt;td&gt;&lt;strong&gt;白血球&lt;/strong&gt;&lt;/td&gt;
&lt;td&gt;体内に入ってきた&lt;b&gt;バイ菌やウイルスを退治する&lt;/b&gt;免疫のディフェンダー。&lt;/td&gt;
&lt;/tr&gt;
&lt;tr&gt;
&lt;td&gt;&lt;strong&gt;血小板&lt;/strong&gt;&lt;/td&gt;
&lt;td&gt;血液を固めて&lt;strong&gt;かさぶた&lt;/strong&gt;をつくる。血液凝固に関わる。&lt;/td&gt;
&lt;/tr&gt;
&lt;tr&gt;
&lt;td&gt;&lt;strong&gt;血しょう&lt;/strong&gt;&lt;/td&gt;
&lt;td&gt;栄養分・ホルモン・老廃物などを運ぶ&lt;strong&gt;液体の部分&lt;/strong&gt;。涙などは血しょうがろ過されたもの。&lt;/td&gt;
&lt;/tr&gt;
&lt;/tbody&gt;
&lt;/table&gt;
&lt;/div&gt;
&lt;p class="small text-muted mb-0"&gt;※赤血球は、1mm×1mm×1mmの立方体の中に&lt;strong&gt;約500万個&lt;/strong&gt;も詰まっていると言われています。&lt;/p&gt;
&lt;/div&gt;
&lt;div class="col-md-6"&gt;
&lt;div class="text-center"&gt;&lt;img decoding="async" class="img-fluid mb-2" src="https://rika-quest.com/wp-content/uploads/2023/04/IMG_9593-1024x845.png" alt="赤血球、白血球、血小板、血しょうの役割を説明する図解" /&gt;&lt;/div&gt;
&lt;p class="small text-muted mb-0 text-center"&gt;「個体成分（赤血球・白血球・血小板）」と「液体成分（血しょう）」をセットで覚えよう。&lt;/p&gt;
&lt;/div&gt;
&lt;/div&gt;
&lt;/div&gt;
&lt;/div&gt;
&lt;p&gt;&lt;!-- まとめ表 --&gt;&lt;/p&gt;
&lt;div class="card shadow-sm mb-4"&gt;
&lt;div class="card-header bg-light"&gt;
&lt;h2 class="h5 mb-0"&gt;血液の循環と成分のまとめ&lt;/h2&gt;
&lt;/div&gt;
&lt;div class="card-body"&gt;
&lt;div class="table-responsive mb-3"&gt;
&lt;table class="table table-bordered align-middle"&gt;
&lt;thead style="background-color: #c8e6c9;"&gt;
&lt;tr class="text-center"&gt;
&lt;th scope="col"&gt;項目&lt;/th&gt;
&lt;th scope="col"&gt;内容&lt;/th&gt;
&lt;/tr&gt;
&lt;/thead&gt;
&lt;tbody&gt;
&lt;tr&gt;
&lt;td&gt;&lt;strong&gt;心臓の構造&lt;/strong&gt;&lt;/td&gt;
&lt;td&gt;・右心房、右心室、左心房、左心室の4つの部屋に分かれる。&lt;br /&gt;
・「房」は狭い部屋、「室」は広い部屋とイメージすると覚えやすい。&lt;/td&gt;
&lt;/tr&gt;
&lt;tr style="background-color: #e8f5e9;"&gt;
&lt;td&gt;&lt;strong&gt;血液の流れ&lt;/strong&gt;&lt;/td&gt;
&lt;td&gt;・左心房 → 左心室 → 全身 → 右心房 → 右心室 → 肺 → 左心房と循環する。&lt;br /&gt;
・肺で二酸化炭素を放出し、酸素を取り込む（肺循環）。&lt;/td&gt;
&lt;/tr&gt;
&lt;tr&gt;
&lt;td&gt;&lt;strong&gt;動脈と静脈&lt;/strong&gt;&lt;/td&gt;
&lt;td&gt;・動脈：心臓から出ていく血管。大動脈など。&lt;br /&gt;
・静脈：心臓に戻る血管。大静脈など。&lt;br /&gt;
・肺動脈：静脈血が流れる動脈。&lt;br /&gt;
・肺静脈：動脈血が流れる静脈。&lt;/td&gt;
&lt;/tr&gt;
&lt;tr style="background-color: #e8f5e9;"&gt;
&lt;td&gt;&lt;strong&gt;血液の成分&lt;/strong&gt;&lt;/td&gt;
&lt;td&gt;・赤血球：酸素を運ぶ。&lt;br /&gt;
・白血球：免疫を担い、バイ菌を退治する。&lt;br /&gt;
・血小板：血液を固め、かさぶたを作る。&lt;br /&gt;
・血しょう：栄養や老廃物などを運ぶ液体部分。&lt;/td&gt;
&lt;/tr&gt;
&lt;/tbody&gt;
&lt;/table&gt;
&lt;/div&gt;
&lt;p class="mb-0"&gt;ここまでの内容を&lt;strong&gt;図・表・言葉&lt;/strong&gt;で結びつけておくと、入試問題でも状況がイメージしやすくなります。&lt;/p&gt;
&lt;/div&gt;
&lt;/div&gt;
&lt;p&gt;&lt;!-- クイズセクション --&gt;&lt;/p&gt;
&lt;div class="card shadow-sm mb-5"&gt;
&lt;div class="card-header bg-light"&gt;
&lt;h2 class="h5 mb-0"&gt;理解度チェッククイズ（10問）&lt;/h2&gt;
&lt;/div&gt;
&lt;div class="card-body"&gt;
&lt;p&gt;最後に、知識が「わかったつもり」になっていないか、クイズでチェックしてみましょう。&lt;br /&gt;
各問題の&lt;strong&gt;「正解を見る」ボタン&lt;/strong&gt;をクリックすると解答が表示されます。&lt;/p&gt;
&lt;div class="table-responsive"&gt;
&lt;table class="table table-bordered align-middle"&gt;
&lt;thead style="background-color: #c8e6c9;"&gt;
&lt;tr class="text-center"&gt;
&lt;th scope="col"&gt;問題&lt;/th&gt;
&lt;th scope="col"&gt;選択肢&lt;/th&gt;
&lt;th scope="col"&gt;正解&lt;/th&gt;
&lt;/tr&gt;
&lt;/thead&gt;
&lt;tbody&gt;
&lt;tr&gt;
&lt;td&gt;1. 心臓の部屋で最も広い部分はどれ？&lt;/td&gt;
&lt;td&gt;A. 右心房&lt;br /&gt;
B. 右心室&lt;br /&gt;
C. 左心房&lt;br /&gt;
D. 左心室&lt;/td&gt;
&lt;td&gt;&lt;button class="btn btn-sm btn-success"&gt;&lt;br /&gt;
正解を見る&lt;br /&gt;
&lt;/button&gt;&lt;br /&gt;
&lt;span id="answer1" style="display: none;"&gt;正解: D. 左心室&lt;/span&gt;&lt;/td&gt;
&lt;/tr&gt;
&lt;tr style="background-color: #e8f5e9;"&gt;
&lt;td&gt;2. 血液が肺で行う主な役割は？&lt;/td&gt;
&lt;td&gt;A. 二酸化炭素を取り込む&lt;br /&gt;
B. 酸素を取り込む&lt;br /&gt;
C. 血小板を増やす&lt;br /&gt;
D. 白血球を減らす&lt;/td&gt;
&lt;td&gt;&lt;button class="btn btn-sm btn-success"&gt;&lt;br /&gt;
正解を見る&lt;br /&gt;
&lt;/button&gt;&lt;br /&gt;
&lt;span id="answer2" style="display: none;"&gt;正解: B. 酸素を取り込む&lt;/span&gt;&lt;/td&gt;
&lt;/tr&gt;
&lt;tr&gt;
&lt;td&gt;3. 静脈血が流れる動脈はどれ？&lt;/td&gt;
&lt;td&gt;A. 大動脈&lt;br /&gt;
B. 肺動脈&lt;br /&gt;
C. 肺静脈&lt;br /&gt;
D. 大静脈&lt;/td&gt;
&lt;td&gt;&lt;button class="btn btn-sm btn-success"&gt;&lt;br /&gt;
正解を見る&lt;br /&gt;
&lt;/button&gt;&lt;br /&gt;
&lt;span id="answer3" style="display: none;"&gt;正解: B. 肺動脈&lt;/span&gt;&lt;/td&gt;
&lt;/tr&gt;
&lt;tr style="background-color: #e8f5e9;"&gt;
&lt;td&gt;4. 血液中で酸素を運ぶ成分は？&lt;/td&gt;
&lt;td&gt;A. 赤血球&lt;br /&gt;
B. 白血球&lt;br /&gt;
C. 血小板&lt;br /&gt;
D. 血しょう&lt;/td&gt;
&lt;td&gt;&lt;button class="btn btn-sm btn-success"&gt;&lt;br /&gt;
正解を見る&lt;br /&gt;
&lt;/button&gt;&lt;br /&gt;
&lt;span id="answer4" style="display: none;"&gt;正解: A. 赤血球&lt;/span&gt;&lt;/td&gt;
&lt;/tr&gt;
&lt;tr&gt;
&lt;td&gt;5. 動脈血が流れる静脈はどれ？&lt;/td&gt;
&lt;td&gt;A. 大動脈&lt;br /&gt;
B. 肺静脈&lt;br /&gt;
C. 肺動脈&lt;br /&gt;
D. 大静脈&lt;/td&gt;
&lt;td&gt;&lt;button class="btn btn-sm btn成功 btn-success"&gt;&lt;br /&gt;
正解を見る&lt;br /&gt;
&lt;/button&gt;&lt;br /&gt;
&lt;span id="answer5" style="display: none;"&gt;正解: B. 肺静脈&lt;/span&gt;&lt;/td&gt;
&lt;/tr&gt;
&lt;tr style="background-color: #e8f5e9;"&gt;
&lt;td&gt;6. 血しょうの役割は何？&lt;/td&gt;
&lt;td&gt;A. 酸素を運ぶ&lt;br /&gt;
B. 免疫を担う&lt;br /&gt;
C. 栄養や老廃物を運ぶ&lt;br /&gt;
D. 血液を固める&lt;/td&gt;
&lt;td&gt;&lt;button class="btn btn-sm btn-success"&gt;&lt;br /&gt;
正解を見る&lt;br /&gt;
&lt;/button&gt;&lt;br /&gt;
&lt;span id="answer6" style="display: none;"&gt;正解: C. 栄養や老廃物を運ぶ&lt;/span&gt;&lt;/td&gt;
&lt;/tr&gt;
&lt;tr&gt;
&lt;td&gt;7. 二酸化炭素まみれの血液の名称は？&lt;/td&gt;
&lt;td&gt;A. 動脈血&lt;br /&gt;
B. 静脈血&lt;br /&gt;
C. 血しょう&lt;br /&gt;
D. 赤血球&lt;/td&gt;
&lt;td&gt;&lt;button class="btn btn-sm btn-success"&gt;&lt;br /&gt;
正解を見る&lt;br /&gt;
&lt;/button&gt;&lt;br /&gt;
&lt;span id="answer7" style="display: none;"&gt;正解: B. 静脈血&lt;/span&gt;&lt;/td&gt;
&lt;/tr&gt;
&lt;tr style="background-color: #e8f5e9;"&gt;
&lt;td&gt;8. 心臓から全身に送り出される血管は？&lt;/td&gt;
&lt;td&gt;A. 大動脈&lt;br /&gt;
B. 肺動脈&lt;br /&gt;
C. 大静脈&lt;br /&gt;
D. 肺静脈&lt;/td&gt;
&lt;td&gt;&lt;button class="btn btn-sm btn-success"&gt;&lt;br /&gt;
正解を見る&lt;br /&gt;
&lt;/button&gt;&lt;br /&gt;
&lt;span id="answer8" style="display: none;"&gt;正解: A. 大動脈&lt;/span&gt;&lt;/td&gt;
&lt;/tr&gt;
&lt;tr&gt;
&lt;td&gt;9. 血小板の主な役割は？&lt;/td&gt;
&lt;td&gt;A. 酸素を運ぶ&lt;br /&gt;
B. 免疫を担う&lt;br /&gt;
C. 血液を固める&lt;br /&gt;
D. 老廃物を運ぶ&lt;/td&gt;
&lt;td&gt;&lt;button class="btn btn-sm btn-success"&gt;&lt;br /&gt;
正解を見る&lt;br /&gt;
&lt;/button&gt;&lt;br /&gt;
&lt;span id="answer9" style="display: none;"&gt;正解: C. 血液を固める&lt;/span&gt;&lt;/td&gt;
&lt;/tr&gt;
&lt;tr style="background-color: #e8f5e9;"&gt;
&lt;td&gt;10. 肺で起こるガス交換の目的は？&lt;/td&gt;
&lt;td&gt;A. 酸素を取り込む&lt;br /&gt;
B. 二酸化炭素を排出する&lt;br /&gt;
C. 両方&lt;br /&gt;
D. どちらでもない&lt;/td&gt;
&lt;td&gt;&lt;button class="btn btn-sm btn-success"&gt;&lt;br /&gt;
正解を見る&lt;br /&gt;
&lt;/button&gt;&lt;br /&gt;
&lt;span id="answer10" style="display: none;"&gt;正解: C. 両方&lt;/span&gt;&lt;/td&gt;
&lt;/tr&gt;
&lt;/tbody&gt;
&lt;/table&gt;
&lt;/div&gt;
&lt;/div&gt;
&lt;/div&gt;
&lt;p&gt;&lt;!-- まとめ --&gt;&lt;/p&gt;
&lt;div class="card shadow-sm mb-4 border-0" style="background-color: #f1f8e9;"&gt;
&lt;div class="card-body"&gt;
&lt;h2 class="h5 mb-3"&gt;まとめ──「流れ」と「中身」をセットで覚える&lt;/h2&gt;
&lt;ul class="mb-3"&gt;
&lt;li&gt;心臓は&lt;strong&gt;4つの部屋（右心房・右心室・左心房・左心室）&lt;/strong&gt;に分かれる。&lt;/li&gt;
&lt;li&gt;血液は&lt;strong&gt;全身循環＋肺循環&lt;/strong&gt;で、酸素と二酸化炭素を運びながら絶えず循環している。&lt;/li&gt;
&lt;li&gt;血管の名前は心臓から&lt;strong&gt;出ていくか／戻るか&lt;/strong&gt;で決まり、血液の名前は&lt;strong&gt;酸素・二酸化炭素の量&lt;/strong&gt;で決まる。&lt;/li&gt;
&lt;li&gt;肺動脈・肺静脈では&lt;strong&gt;血管名と中身が逆&lt;/strong&gt;になるため、入試で狙われやすい。&lt;/li&gt;
&lt;li&gt;血液の4成分（赤血球・白血球・血小板・血しょう）を&lt;strong&gt;役割とセット&lt;/strong&gt;で覚えれば、記述問題にも対応しやすい。&lt;/li&gt;
&lt;/ul&gt;
&lt;p class="mb-0"&gt;「どこを流れている血液なのか」「その血液の中身はどうなっているか」を同時にイメージできるようになると、&lt;br /&gt;
図表問題や文章題にぐっと強くなります。&lt;/p&gt;
&lt;/div&gt;
&lt;/div&gt;
&lt;p&gt;&lt;!-- 四角のCTA --&gt;&lt;/p&gt;
&lt;div class="mt-4 mb-5"&gt;
&lt;div class="p-4 p-md-4" style="border: 2px solid #00897b; background-color: #e0f7e9; border-radius: 0;"&gt;
&lt;h2 class="h5 mb-3" style="margin: 0 0 0.75rem 0;"&gt;血液の単元を&lt;strong&gt;「図でわかる」得点源&lt;/strong&gt;にしよう&lt;/h2&gt;
&lt;p class="mb-3" style="margin: 0 0 1rem 0;"&gt;血液の循環は、心臓・血管・呼吸・エネルギーづくりが一気につながる&lt;strong&gt;超重要単元&lt;/strong&gt;です。&lt;br /&gt;
「文章だけで暗記」ではなく、&lt;strong&gt;図・表・ストーリー&lt;/strong&gt;で理解しておくと、入試問題の読み解き方が大きく変わります。&lt;/p&gt;
&lt;ul class="mb-3" style="padding-left: 1.2rem; margin: 0 0 1rem 0;"&gt;
&lt;li&gt;教科書や問題集の心臓図に、&lt;strong&gt;自分で矢印を書き込んで血液の旅を再現&lt;/strong&gt;する&lt;/li&gt;
&lt;li&gt;「肺動脈／肺静脈」「動脈血／静脈血」を&lt;strong&gt;自作の対比表&lt;/strong&gt;で整理しておく&lt;/li&gt;
&lt;li&gt;今日のクイズで間違えたところを、ノートに&lt;strong&gt;言葉＋図＋一言メモ&lt;/strong&gt;で書き残す&lt;/li&gt;
&lt;/ul&gt;
&lt;div class="text-center"&gt;&lt;a class="btn btn-success px-4 py-2" style="border-radius: 0;" href="#top"&gt;&lt;br /&gt;
ページの最初から復習する&lt;br /&gt;
&lt;/a&gt;&lt;/div&gt;
&lt;/div&gt;
&lt;/div&gt;
&lt;/div&gt;
```
</t>
  </si>
  <si>
    <t xml:space="preserve">以下のページは「スニペット整合性」（本文と title/meta/H1/冒頭文）が弱い可能性があります。
まず【本文】を確認し、想定読者・悩み・解決範囲を把握してください。
そのうえで、GSCの主要クエリ（表示回数上位）を根拠に、
「検索意図に対して、タイトル/メタ/H1/冒頭120字がズレている点」を特定し、
ズレを解消するための修正案（タイトル/メタ/H1/冒頭）を提示してください。
※本文の“大改修”は前提にしません（必要なら追記ブロックは最大1つまで）。
【URL】https://rika-quest.com/column/pressures/
【ページ分類】MC
【ページ分類の略語（このプロンプト内の定義）】
TP = トップページ（ホーム/サイトの入口）
SP = サービスページ（講座・コース・申込導線）
MC = メインコラム（コラム/解説/勉強法など集客記事）
SC = サブコラム（MCやSPを補強するための補助コラム※サイト定義に合わせて判断）
NW = ニュース/お知らせ（運用上は改善対象外として除外）
ST = 企業情報等のSEO対策を行わないこ固定ページ（運用上は改善対象外として除外）
- / 空欄 / 未分類 = 未分類（このスクリプトでは改善対象外として除外）
※未分類（空欄 / "-" / "未分類"）は作業対象に含めません。
【現状（スニペット要素）】
- タイトル：【理科のコツ】圧力・水圧・気圧 - 中学受験 理科の個別指導 | 受験理科専門塾「しゅん吉クエスト」
- メタ：「圧力・水圧・気圧をわかりやすく解説！力と圧力の違いや公式の使い方を具体例で説明し、大気圧や水圧の仕組みを実感できます。受験理科専門塾『しゅん吉クエスト』の物理攻略講座で感覚的理解を深め、理科の成績アップを目指しましょう。詳しくは動画でチェック！」
- H1：【理科のコツ】圧力・水圧・気圧
- 冒頭120字：中学受験理科／物理分野 圧力・水圧・気圧 圧力・水圧・気圧とは？──「力÷面積」の感覚から理解する物理入門 「圧力って力と何が違うの？」「気圧や水圧って、どうやってイメージすればいい？」── そんな疑問を、 式（圧力＝力÷面積） と 身近な
【GSC主要クエリ（表示回数上位50件）】
- 水圧 求め方｜表示1792｜CTR 0.28%｜順位9.4
- 水圧 公式｜表示535｜CTR 0.56%｜順位9.3
- 水圧 求め方 中学｜表示252｜CTR 0.40%｜順位6.3
- 水圧の求め方｜表示234｜CTR 0.85%｜順位8.4
- 圧力の公式｜表示218｜CTR 0.00%｜順位8.1
- 圧力求め方公式｜表示181｜CTR 0.00%｜順位2.4
- 空気の重さによる圧力｜表示169｜CTR 0.00%｜順位3.7
- 気圧の求め方｜表示130｜CTR 0.00%｜順位4.7
- 水圧求め方｜表示123｜CTR 1.63%｜順位9.0
- 気圧と圧力の違い｜表示117｜CTR 0.00%｜順位4.1
- 水圧公式｜表示111｜CTR 0.90%｜順位9.2
- 気圧 求め方｜表示107｜CTR 0.00%｜順位5.6
- 水圧の公式｜表示107｜CTR 0.00%｜順位8.8
- 気圧 求め方 中学｜表示90｜CTR 0.00%｜順位8.1
- 気圧求め方｜表示90｜CTR 0.00%｜順位4.9
- 圧力の式｜表示80｜CTR 0.00%｜順位7.4
- 圧力と気圧の違い｜表示79｜CTR 2.53%｜順位3.1
- 水の圧力｜表示71｜CTR 0.00%｜順位9.7
- 圧力 求め方 公式｜表示65｜CTR 0.00%｜順位2.3
- 圧力 公式 中学｜表示53｜CTR 0.00%｜順位3.9
- 水圧とは｜表示53｜CTR 0.00%｜順位10.4
- 水圧の大きさ｜表示51｜CTR 0.00%｜順位6.4
- 気圧 公式｜表示45｜CTR 0.00%｜順位6.7
- 気圧 圧力 違い｜表示45｜CTR 0.00%｜順位4.0
- 物理 水圧｜表示44｜CTR 0.00%｜順位10.2
- 水中 圧力｜表示43｜CTR 2.33%｜順位7.8
- 圧力と力の違い｜表示43｜CTR 0.00%｜順位1.3
- 水圧 計算｜表示43｜CTR 0.00%｜順位5.5
- 水中の圧力｜表示42｜CTR 0.00%｜順位7.7
- 水圧 求め方 裏 ワザ｜表示42｜CTR 0.00%｜順位9.3
- 圧力求める式｜表示38｜CTR 0.00%｜順位1.0
- 圧力とは 中学｜表示37｜CTR 0.00%｜順位4.1
- 気圧 水圧｜表示36｜CTR 5.56%｜順位3.2
- 空気の重さによって生じる圧力｜表示35｜CTR 0.00%｜順位6.6
- 水圧 気圧｜表示34｜CTR 11.76%｜順位1.6
- 気圧 計算方法｜表示34｜CTR 0.00%｜順位8.1
- 圧力が大きいとは｜表示33｜CTR 3.03%｜順位3.0
- 水 圧力｜表示31｜CTR 0.00%｜順位11.5
- 物理 水圧 公式｜表示31｜CTR 0.00%｜順位10.5
- 水圧と空気圧の違い｜表示30｜CTR 3.33%｜順位5.3
- 圧力 力 違い｜表示29｜CTR 0.00%｜順位1.0
- 水圧 公式 中学｜表示29｜CTR 0.00%｜順位6.1
- 圧力が小さいとは｜表示28｜CTR 0.00%｜順位5.1
- 水圧｜表示28｜CTR 0.00%｜順位19.0
- 水圧 物理｜表示28｜CTR 0.00%｜順位9.2
- 圧力 気圧 違い｜表示27｜CTR 0.00%｜順位2.0
- 水圧の式｜表示27｜CTR 0.00%｜順位9.5
- 空気による圧力｜表示27｜CTR 0.00%｜順位10.2
- 圧力と大気圧の違い｜表示26｜CTR 0.00%｜順位8.9
- 水圧 大気圧｜表示25｜CTR 0.00%｜順位7.6
【参考：代表語（自動抽出）】求め方
【出力（必ずこの順）】
1) 本文の要約（想定読者・悩み・解決）
2) 検索意図の整理（主要クエリから2〜3パターン）
3) 不一致の指摘（タイトル/メタ/H1/冒頭のどこがズレているか）
4) 修正方針（“どの意図に寄せるか”を1つに決める）
5) 修正案（すべてコードブロック）
   - タイトル案3つ（全角35字前後＋56字以上の網羅型を1つ）
   - メタ案3つ（全角90字前後）
   - H1案2つ
   - 冒頭120字（2案：&lt;p&gt;で開始）
【禁則ワード（シート連動）】
以下の【禁則ワード】は、タイトル/メタ/導入文/見出し/本文のいずれにも原則使用しないでください。
言い換えが必要な場合は、自然な日本語に置換してください。
【禁則ワード】
- 崩れ
- 型
- 迷い
- 保留
- 固定
- 手順
- 立て直
- 最短
- 結論だけ
- 乱れ
- 三点確認
- 内部リンク
- 導線
- 設計
- 刺
- まず結論
- 整え
- 押し付けない案内
- 統一
- 次の一手
- 失点
- 確定
- サブコラム
- 30秒
- 1分
- CV
- 網羅
【本文】
```html
&lt;div class="container my-4"&gt;
&lt;p&gt;&lt;!-- Hero Section --&gt;&lt;/p&gt;
&lt;div class="card shadow-sm mb-4 border-0" style="background: linear-gradient(135deg, #004d40, #00796b); color: #fff;"&gt;
&lt;div class="card-body p-4"&gt;
&lt;div class="d-flex flex-wrap justify-content-between align-items-center mb-2"&gt;&lt;span class="badge bg-warning text-dark mb-2" style="font-size: 0.8rem;"&gt;中学受験理科／物理分野&lt;/span&gt;&lt;br /&gt;
&lt;span class="badge bg-light text-dark mb-2" style="font-size: 0.75rem;"&gt;圧力・水圧・気圧&lt;/span&gt;&lt;/div&gt;
&lt;h1 class="card-title mb-3" style="font-size: 1.9rem; line-height: 1.5;"&gt;圧力・水圧・気圧とは？──「力÷面積」の感覚から理解する物理入門&lt;/h1&gt;
&lt;p class="card-text mb-2" style="font-size: 0.98rem;"&gt;「圧力って力と何が違うの？」「気圧や水圧って、どうやってイメージすればいい？」──&lt;br /&gt;
そんな疑問を、&lt;strong&gt;式（圧力＝力÷面積）&lt;/strong&gt;と&lt;strong&gt;身近なたとえ&lt;/strong&gt;で整理していきます。&lt;/p&gt;
&lt;p class="card-text mb-0" style="font-size: 0.98rem;"&gt;この記事では、しゅん吉先生の動画解説をもとに、&lt;strong&gt;圧力・気圧・水圧の基本&lt;/strong&gt;と&lt;br /&gt;
&lt;strong&gt;「面積が広いと圧力が小さく感じる」感覚&lt;/strong&gt;をセットでまとめました。最後にクイズもあるので、&lt;br /&gt;
入試レベルまで一気にチェックしていきましょう。&lt;/p&gt;
&lt;p class="card-text mt-3 mb-0" style="font-size: 0.92rem;"&gt;物理分野のつまずきポイントをまとめて整理したい方は、&lt;a style="color: #fff; text-decoration: underline;" href="https://rika-quest.com/column/physics/"&gt;&lt;strong&gt;全体像はこちら&lt;/strong&gt;&lt;/a&gt;で確認できます。&lt;/p&gt;
&lt;/div&gt;
&lt;/div&gt;
&lt;p&gt;&lt;!-- 動画 --&gt;&lt;/p&gt;
&lt;div class="text-center mb-4"&gt;
&lt;div style="max-width: 720px; margin: 0 auto;"&gt;
&lt;div class="ratio ratio-16x9" style="position: relative; padding-bottom: 56.25%; height: 0; overflow: hidden; max-width: 100%;"&gt;&lt;iframe style="position: absolute; top: 0; left: 0; width: 100%; height: 100%;" title="YouTube video player" src="https://www.youtube.com/embed/s4w6IFRay_w" width="560" height="315" frameborder="0" allowfullscreen="allowfullscreen"&gt;&lt;/iframe&gt;&lt;/div&gt;
&lt;/div&gt;
&lt;p class="mt-2 mb-0" style="font-size: 0.85rem; color: #555;"&gt;※動画では、圧力・水圧・気圧のイメージと公式を、身近なたとえを使って解説しています。&lt;/p&gt;
&lt;/div&gt;
&lt;p&gt;&lt;!-- 圧力と力の違い --&gt;&lt;/p&gt;
&lt;h2 class="mt-4 mb-3"&gt;圧力と力の違い──「どれだけ」「どのくらいの面積で」&lt;/h2&gt;
&lt;div class="card mb-4 border-0 shadow-sm"&gt;
&lt;div class="card-body"&gt;
&lt;h3 class="h5 mb-3"&gt;力の単位と圧力の単位&lt;/h3&gt;
&lt;p class="mb-2"&gt;まずは、&lt;strong&gt;「力」と「圧力」は別物&lt;/strong&gt;であることをはっきり区別しましょう。&lt;/p&gt;
&lt;ul class="mb-3"&gt;
&lt;li&gt;&lt;strong&gt;力：&lt;/strong&gt;ものを押したり引いたりする「ぐいっ」の大きさ。&lt;strong&gt;N（ニュートン）&lt;/strong&gt;で表す。&lt;/li&gt;
&lt;li&gt;&lt;strong&gt;圧力：&lt;/strong&gt;その力が、&lt;strong&gt;どれくらいの面積にかかっているか&lt;/strong&gt;まで含めた量。&lt;strong&gt;Pa（パスカル）&lt;/strong&gt;で表す。&lt;/li&gt;
&lt;/ul&gt;
&lt;h3 class="h5 mb-3"&gt;圧力の式とイメージ&lt;/h3&gt;
&lt;p class="mb-2"&gt;圧力は、次の式で定義されます。&lt;/p&gt;
&lt;p class="mb-3 text-center" style="font-size: 1.1rem;"&gt;&lt;span style="color: #ff0000; font-weight: bold;"&gt;圧力 ＝ 力 ÷ 面積&lt;/span&gt;&lt;br /&gt;
（単位： 1 Pa ＝ 1 N/m²）&lt;/p&gt;
&lt;p class="mb-2"&gt;分数で見ると難しく感じますが、イメージはとてもシンプルです。&lt;/p&gt;
&lt;ul class="mb-3"&gt;
&lt;li&gt;同じ力でも、&lt;strong&gt;面積が狭いほど&lt;/strong&gt;「グサッ」と食い込む → 圧力が&lt;strong&gt;大きい&lt;/strong&gt;&lt;/li&gt;
&lt;li&gt;同じ力でも、&lt;strong&gt;面積が広いほど&lt;/strong&gt;「ふわっと」分散 → 圧力が&lt;strong&gt;小さい&lt;/strong&gt;&lt;/li&gt;
&lt;/ul&gt;
&lt;p class="mb-0"&gt;先生のたとえで言うと、&lt;br /&gt;
&lt;strong&gt;1人だけでお説教を受ける&lt;/strong&gt;より、&lt;strong&gt;5人兄弟で一緒に怒られた方が「1人あたりの圧力」は軽く感じる&lt;/strong&gt;……というイメージです。&lt;/p&gt;
&lt;/div&gt;
&lt;/div&gt;
&lt;p&gt;&lt;!-- 元の物理講座CTA（原文をそのまま保持） --&gt;&lt;/p&gt;
&lt;div class="mb-4"&gt;
&lt;div style="border: 2px solid #008000; background-color: #e0ffe0; padding: 10px; display: flex; align-items: center; justify-content: center;"&gt;&lt;img decoding="async" style="max-width: 100px; height: auto; margin-right: 10px;" src="https://rika-quest.com/wp-content/uploads/2021/07/しゅん吉クエスト正方形.jpg" alt="受験理科専門塾「しゅん吉クエスト」のロゴ" /&gt;&lt;/p&gt;
&lt;div&gt;
&lt;p style="margin: 5px 0;"&gt;受験理科専門塾「しゅん吉クエスト」の『物理攻略講座』：「公式覚えれば終わり」ではありません。感覚的理解は点数に直結します&lt;/p&gt;
&lt;p&gt;&lt;a style="background-color: #008000; color: white; padding: 5px 10px; text-align: center; text-decoration: none; display: inline-block; font-size: 14px;" href="https://rika-quest.com/kouza/#物理攻略講座"&gt;詳細を見る&lt;/a&gt;&lt;/p&gt;
&lt;/div&gt;
&lt;/div&gt;
&lt;/div&gt;
&lt;p&gt;&lt;!-- 気圧（大気圧） --&gt;&lt;/p&gt;
&lt;h2 class="mt-4 mb-3"&gt;気圧・大気圧──「空気の重さ」による圧力&lt;/h2&gt;
&lt;div class="card mb-4 border-0 shadow-sm"&gt;
&lt;div class="card-body"&gt;
&lt;p class="mb-3"&gt;私たちは、常に&lt;strong&gt;空気の重さ&lt;/strong&gt;によって押されています。この空気による圧力を&lt;br /&gt;
&lt;strong&gt;大気圧（気圧）&lt;/strong&gt;といいます。&lt;/p&gt;
&lt;ul class="mb-3"&gt;
&lt;li&gt;手のひらの上には、実は&lt;strong&gt;約10kg分の空気の重さ&lt;/strong&gt;が乗っているイメージ。&lt;/li&gt;
&lt;li&gt;しかし、&lt;strong&gt;上下左右あらゆる方向から空気に押されている&lt;/strong&gt;ため、ふだんは押されている実感がありません。&lt;/li&gt;
&lt;li&gt;これを先生は、&lt;span style="color: #008000; font-weight: bold;"&gt;「プラマイゼロの状態」&lt;/span&gt;と説明しています。&lt;/li&gt;
&lt;/ul&gt;
&lt;p class="mb-0"&gt;気圧は、物理だけでなく&lt;strong&gt;地学（天気）の単元&lt;/strong&gt;でも登場します。&lt;br /&gt;
「等圧線」「高気圧・低気圧」などの用語とセットで、&lt;strong&gt;入試で頻出の重要キーワード&lt;/strong&gt;です。&lt;/p&gt;
&lt;/div&gt;
&lt;/div&gt;
&lt;p&gt;&lt;!-- 水圧 --&gt;&lt;/p&gt;
&lt;h2 class="mt-4 mb-3"&gt;水圧──水の重さによる圧力&lt;/h2&gt;
&lt;div class="card mb-4 border-0 shadow-sm"&gt;
&lt;div class="card-body"&gt;
&lt;p class="mb-3"&gt;水の中に潜ると、体全体が水から&lt;strong&gt;ぐっと押される感覚&lt;/strong&gt;があります。これが&lt;strong&gt;水圧&lt;/strong&gt;です。&lt;/p&gt;
&lt;ul class="mb-3"&gt;
&lt;li&gt;&lt;strong&gt;水圧：&lt;/strong&gt;水によって加えられる圧力。&lt;/li&gt;
&lt;li&gt;&lt;strong&gt;深く潜るほど&lt;/strong&gt;、上からの水の量（重さ）が増える → 水圧は&lt;strong&gt;大きくなる&lt;/strong&gt;。&lt;/li&gt;
&lt;li&gt;水槽の側面に穴を開けると、&lt;strong&gt;深いところの穴ほど水が勢いよく飛び出す&lt;/strong&gt;ことで確かめられる。&lt;/li&gt;
&lt;/ul&gt;
&lt;p class="mb-0"&gt;実験や映像で、&lt;strong&gt;穴の高さと水の勢い&lt;/strong&gt;をセットで見ておくと、入試問題でもイメージしやすくなります。&lt;/p&gt;
&lt;/div&gt;
&lt;/div&gt;
&lt;p&gt;&lt;!-- 圧力と面積の関係 --&gt;&lt;/p&gt;
&lt;h2 class="mt-4 mb-3"&gt;圧力と面積の関係──「同じ力でも感じ方が違う」&lt;/h2&gt;
&lt;div class="card mb-4 border-0 shadow-sm"&gt;
&lt;div class="card-body"&gt;
&lt;p class="mb-3"&gt;圧力の式 &lt;strong&gt;「圧力＝力÷面積」&lt;/strong&gt;から分かるように、&lt;br /&gt;
&lt;strong&gt;面積が広いか狭いか&lt;/strong&gt;で圧力の大きさは大きく変わります。&lt;/p&gt;
&lt;ul class="mb-3"&gt;
&lt;li&gt;面積が&lt;strong&gt;広い&lt;/strong&gt; → 力が分散 → 圧力は&lt;strong&gt;小さく&lt;/strong&gt;感じる&lt;/li&gt;
&lt;li&gt;面積が&lt;strong&gt;狭い&lt;/strong&gt; → 力が集中 → 圧力は&lt;strong&gt;大きく&lt;/strong&gt;感じる&lt;/li&gt;
&lt;/ul&gt;
&lt;p class="mb-0"&gt;ハイヒールのかかと・画びょうの針先・雪に沈みにくいスノーシューなど、&lt;br /&gt;
日常の例を思い出しながら「面積と圧力」の関係を押さえておきましょう。&lt;/p&gt;
&lt;/div&gt;
&lt;/div&gt;
&lt;p&gt;&lt;!-- まとめ表（元のまとめをBootstrapで整理） --&gt;&lt;/p&gt;
&lt;h2 class="mt-4 mb-3"&gt;圧力・水圧・気圧のポイントまとめ&lt;/h2&gt;
&lt;div class="card mb-4 border-0 shadow-sm"&gt;
&lt;div class="card-body"&gt;
&lt;div class="table-responsive"&gt;
&lt;table class="table table-bordered align-middle mb-0"&gt;
&lt;thead style="background-color: #c8e6c9;"&gt;
&lt;tr class="text-center"&gt;
&lt;th scope="col"&gt;ポイント&lt;/th&gt;
&lt;th scope="col"&gt;内容&lt;/th&gt;
&lt;/tr&gt;
&lt;/thead&gt;
&lt;tbody&gt;
&lt;tr style="background-color: #ffffff;"&gt;
&lt;td style="width: 25%;"&gt;圧力とは？&lt;/td&gt;
&lt;td&gt;・力を面積で割った値。&lt;br /&gt;
・単位は&lt;strong&gt;Pa（パスカル）&lt;/strong&gt;。&lt;br /&gt;
・計算式：&lt;span style="color: #ff0000; font-weight: bold;"&gt;圧力 ＝ 力 ÷ 面積&lt;/span&gt;&lt;br /&gt;
・1 Pa ＝ 1 N/m² と表せる。&lt;/td&gt;
&lt;/tr&gt;
&lt;tr style="background-color: #dfffd6;"&gt;
&lt;td&gt;気圧（大気圧）&lt;/td&gt;
&lt;td&gt;・空気による圧力。&lt;br /&gt;
・手の上には約10kg分の空気が乗っているイメージ。&lt;br /&gt;
・上下左右から押されていて、&lt;strong&gt;プラマイゼロ&lt;/strong&gt;のためふだんは感じにくい。&lt;/td&gt;
&lt;/tr&gt;
&lt;tr style="background-color: #ffffff;"&gt;
&lt;td&gt;水圧&lt;/td&gt;
&lt;td&gt;・水中で水から受ける圧力。&lt;br /&gt;
・&lt;strong&gt;深くなるほど水圧は大きくなる&lt;/strong&gt;。&lt;br /&gt;
・水槽の深い位置の穴ほど、水が勢いよく飛び出す現象で体感できる。&lt;/td&gt;
&lt;/tr&gt;
&lt;tr style="background-color: #dfffd6;"&gt;
&lt;td&gt;圧力と面積の関係&lt;/td&gt;
&lt;td&gt;・面積が&lt;strong&gt;広いほど&lt;/strong&gt;、圧力は小さく感じる。&lt;br /&gt;
・面積が&lt;strong&gt;狭いほど&lt;/strong&gt;、圧力は大きく感じる。&lt;/td&gt;
&lt;/tr&gt;
&lt;tr style="background-color: #ffffff;"&gt;
&lt;td&gt;応用分野&lt;/td&gt;
&lt;td&gt;・気圧は地学（天気）の単元でも登場。&lt;br /&gt;
・実験や身近な例と結びつけると、体感的に理解しやすくなる。&lt;br /&gt;
・物理分野の他、地学分野の入試問題でも頻出。&lt;/td&gt;
&lt;/tr&gt;
&lt;/tbody&gt;
&lt;/table&gt;
&lt;/div&gt;
&lt;/div&gt;
&lt;/div&gt;
&lt;p&gt;&lt;!-- クイズ --&gt;&lt;/p&gt;
&lt;h2 class="mt-4 mb-3"&gt;クイズでチェック！圧力・水圧・気圧&lt;/h2&gt;
&lt;div class="card mb-4 border-0 shadow-sm"&gt;
&lt;div class="card-body"&gt;
&lt;p class="mb-3"&gt;学んだ内容をクイズで確認してみましょう。&lt;br /&gt;
&lt;strong&gt;「正解を見る」ボタン&lt;/strong&gt;を押すと答えが表示され、ボタンは消えます。&lt;/p&gt;
&lt;div class="table-responsive"&gt;
&lt;table class="table table-bordered align-middle mb-0"&gt;
&lt;thead style="background-color: #dfffd6;"&gt;
&lt;tr class="text-center"&gt;
&lt;th scope="col"&gt;問題&lt;/th&gt;
&lt;th scope="col"&gt;選択肢&lt;/th&gt;
&lt;th scope="col"&gt;正解を見る&lt;/th&gt;
&lt;/tr&gt;
&lt;/thead&gt;
&lt;tbody&gt;
&lt;tr style="background-color: #ffffff;"&gt;
&lt;td&gt;1. 圧力の単位は？&lt;/td&gt;
&lt;td&gt;A. N（ニュートン）&lt;br /&gt;
B. Pa（パスカル）&lt;br /&gt;
C. kg&lt;br /&gt;
D. m²&lt;/td&gt;
&lt;td class="text-center"&gt;&lt;button class="btn btn-sm btn-primary"&gt;正解を見る&lt;/button&gt;&lt;/p&gt;
&lt;div id="answer1" class="mt-1" style="display: none;"&gt;正解: B. Pa（パスカル）&lt;/div&gt;
&lt;/td&gt;
&lt;/tr&gt;
&lt;tr style="background-color: #dfffd6;"&gt;
&lt;td&gt;2. 圧力の計算式として正しいものは？&lt;/td&gt;
&lt;td&gt;A. 力 × 面積&lt;br /&gt;
B. 力 ÷ 面積&lt;br /&gt;
C. 面積 ÷ 力&lt;br /&gt;
D. 面積 × 体積&lt;/td&gt;
&lt;td class="text-center"&gt;&lt;button class="btn btn-sm btn-primary"&gt;正解を見る&lt;/button&gt;&lt;/p&gt;
&lt;div id="answer2" class="mt-1" style="display: none;"&gt;正解: B. 力 ÷ 面積&lt;/div&gt;
&lt;/td&gt;
&lt;/tr&gt;
&lt;tr style="background-color: #ffffff;"&gt;
&lt;td&gt;3. 気圧とは何による圧力ですか？&lt;/td&gt;
&lt;td&gt;A. 水&lt;br /&gt;
B. 空気&lt;br /&gt;
C. 重力&lt;br /&gt;
D. 温度&lt;/td&gt;
&lt;td class="text-center"&gt;&lt;button class="btn btn-sm btn-primary"&gt;正解を見る&lt;/button&gt;&lt;/p&gt;
&lt;div id="answer3" class="mt-1" style="display: none;"&gt;正解: B. 空気&lt;/div&gt;
&lt;/td&gt;
&lt;/tr&gt;
&lt;tr style="background-color: #dfffd6;"&gt;
&lt;td&gt;4. 深い水中で水圧はどうなりますか？&lt;/td&gt;
&lt;td&gt;A. 減少する&lt;br /&gt;
B. 増加する&lt;br /&gt;
C. 変わらない&lt;br /&gt;
D. 温度に依存する&lt;/td&gt;
&lt;td class="text-center"&gt;&lt;button class="btn btn-sm btn-primary"&gt;正解を見る&lt;/button&gt;&lt;/p&gt;
&lt;div id="answer4" class="mt-1" style="display: none;"&gt;正解: B. 増加する&lt;/div&gt;
&lt;/td&gt;
&lt;/tr&gt;
&lt;tr style="background-color: #ffffff;"&gt;
&lt;td&gt;5. 面積が広いほど圧力はどうなりますか？&lt;/td&gt;
&lt;td&gt;A. 増加する&lt;br /&gt;
B. 減少する&lt;br /&gt;
C. 変わらない&lt;br /&gt;
D. 面積と無関係&lt;/td&gt;
&lt;td class="text-center"&gt;&lt;button class="btn btn-sm btn-primary"&gt;正解を見る&lt;/button&gt;&lt;/p&gt;
&lt;div id="answer5" class="mt-1" style="display: none;"&gt;正解: B. 減少する&lt;/div&gt;
&lt;/td&gt;
&lt;/tr&gt;
&lt;tr style="background-color: #dfffd6;"&gt;
&lt;td&gt;6. 1平方メートルあたりの力を表す物理量は？&lt;/td&gt;
&lt;td&gt;A. 力&lt;br /&gt;
B. 圧力&lt;br /&gt;
C. 重量&lt;br /&gt;
D. エネルギー&lt;/td&gt;
&lt;td class="text-center"&gt;&lt;button class="btn btn-sm btn-primary"&gt;正解を見る&lt;/button&gt;&lt;/p&gt;
&lt;div id="answer6" class="mt-1" style="display: none;"&gt;正解: B. 圧力&lt;/div&gt;
&lt;/td&gt;
&lt;/tr&gt;
&lt;tr style="background-color: #ffffff;"&gt;
&lt;td&gt;7. 水圧が発生する主な理由は？&lt;/td&gt;
&lt;td&gt;A. 水の重さ&lt;br /&gt;
B. 空気の密度&lt;br /&gt;
C. 重力の減少&lt;br /&gt;
D. 温度変化&lt;/td&gt;
&lt;td class="text-center"&gt;&lt;button class="btn btn-sm btn-primary"&gt;正解を見る&lt;/button&gt;&lt;/p&gt;
&lt;div id="answer7" class="mt-1" style="display: none;"&gt;正解: A. 水の重さ&lt;/div&gt;
&lt;/td&gt;
&lt;/tr&gt;
&lt;tr style="background-color: #dfffd6;"&gt;
&lt;td&gt;8. 気圧の単位は何ですか？&lt;/td&gt;
&lt;td&gt;A. ニュートン&lt;br /&gt;
B. パスカル&lt;br /&gt;
C. グラム&lt;br /&gt;
D. キログラム&lt;/td&gt;
&lt;td class="text-center"&gt;&lt;button class="btn btn-sm btn-primary"&gt;正解を見る&lt;/button&gt;&lt;/p&gt;
&lt;div id="answer8" class="mt-1" style="display: none;"&gt;正解: B. パスカル&lt;/div&gt;
&lt;/td&gt;
&lt;/tr&gt;
&lt;tr style="background-color: #ffffff;"&gt;
&lt;td&gt;9. 気圧と水圧の主な違いは？&lt;/td&gt;
&lt;td&gt;A. 液体か気体か&lt;br /&gt;
B. 温度の影響&lt;br /&gt;
C. 力の方向&lt;br /&gt;
D. 体積の変化&lt;/td&gt;
&lt;td class="text-center"&gt;&lt;button class="btn btn-sm btn-primary"&gt;正解を見る&lt;/button&gt;&lt;/p&gt;
&lt;div id="answer9" class="mt-1" style="display: none;"&gt;正解: A. 液体か気体か&lt;/div&gt;
&lt;/td&gt;
&lt;/tr&gt;
&lt;tr style="background-color: #dfffd6;"&gt;
&lt;td&gt;10. 特に「気圧」が多く出題される分野は？&lt;/td&gt;
&lt;td&gt;A. 化学&lt;br /&gt;
B. 生物学&lt;br /&gt;
C. 地学（天気）&lt;br /&gt;
D. 数学&lt;/td&gt;
&lt;td class="text-center"&gt;&lt;button class="btn btn-sm btn-primary"&gt;正解を見る&lt;/button&gt;&lt;/p&gt;
&lt;div id="answer10" class="mt-1" style="display: none;"&gt;正解: C. 地学（天気）&lt;/div&gt;
&lt;/td&gt;
&lt;/tr&gt;
&lt;/tbody&gt;
&lt;/table&gt;
&lt;/div&gt;
&lt;/div&gt;
&lt;/div&gt;
&lt;p&gt;&lt;!-- 最終まとめ --&gt;&lt;/p&gt;
&lt;h2 class="mt-4 mb-3"&gt;まとめ──「式＋イメージ」で圧力を味方にする&lt;/h2&gt;
&lt;div class="card mb-4 border-0 shadow-sm"&gt;
&lt;div class="card-body"&gt;
&lt;p class="mb-3"&gt;圧力・水圧・気圧の単元は、&lt;strong&gt;公式を覚えるだけでは点数が伸びにくい&lt;/strong&gt;ところです。&lt;br /&gt;
だからこそ、&lt;/p&gt;
&lt;ul class="mb-3"&gt;
&lt;li&gt;&lt;strong&gt;圧力＝力÷面積&lt;/strong&gt;という式を、身近な例でイメージし直す&lt;/li&gt;
&lt;li&gt;&lt;strong&gt;気圧は空気、水圧は水の重さ&lt;/strong&gt;というシンプルな本質をおさえる&lt;/li&gt;
&lt;li&gt;地学（天気）と物理の両方で出てくることを意識して復習する&lt;/li&gt;
&lt;/ul&gt;
&lt;p class="mb-0"&gt;この3点を意識すると、計算問題だけでなく&lt;strong&gt;文章問題や実験問題にも強くなる&lt;/strong&gt;はずです。&lt;br /&gt;
ぜひ動画とセットで、何度も確認してみてください。&lt;/p&gt;
&lt;/div&gt;
&lt;/div&gt;
&lt;p&gt;&lt;!-- 四角いCTA --&gt;&lt;/p&gt;
&lt;div class="card border-0 shadow-sm mb-4" style="background-color: #e3f2fd;"&gt;
&lt;div class="card-body"&gt;
&lt;div class="row align-items-center"&gt;
&lt;div class="col-md-8"&gt;
&lt;h3 class="h5 mb-2"&gt;物理が「公式丸暗記」になっているなら、一度立ち止まってみませんか？&lt;/h3&gt;
&lt;p class="mb-2" style="font-size: 0.95rem;"&gt;圧力・浮力・力学的エネルギーなど、&lt;strong&gt;イメージが大事な単元&lt;/strong&gt;は、&lt;br /&gt;
図やたとえ話を通して「なぜそうなるのか」を理解すると、一気に得点源になります。&lt;/p&gt;
&lt;p class="mb-0" style="font-size: 0.9rem;"&gt;受験理科専門塾「しゅん吉クエスト」では、&lt;strong&gt;中学受験の物理分野をゼロから言語化&lt;/strong&gt;し、&lt;br /&gt;
公式の背景までていねいに解説しています。&lt;br /&gt;
お子さまの状況に合わせた学び方を知りたい方は、ぜひ講座案内をご覧ください。&lt;/p&gt;
&lt;/div&gt;
&lt;div class="col-md-4 text-md-end text-center mt-3 mt-md-0"&gt;&lt;a class="btn btn-primary px-4 py-2" style="border-radius: 0.4rem; font-weight: bold;" href="https://rika-quest.com/kouza/#物理攻略講座"&gt;&lt;br /&gt;
物理攻略講座の詳細を見る&lt;br /&gt;
&lt;/a&gt;&lt;/div&gt;
&lt;/div&gt;
&lt;/div&gt;
&lt;/div&gt;
&lt;/div&gt;
&lt;p&gt;&lt;!-- クイズ用スクリプト --&gt;&lt;br /&gt;
&lt;script&gt;
  function showAnswer(id, btn) {
    var el = document.getElementById(id);
    if (el) el.style.display = 'block';
    if (btn) btn.style.display = 'none';
  }
&lt;/script&gt;&lt;/p&gt;
```
</t>
  </si>
  <si>
    <t xml:space="preserve">以下のページは「スニペット整合性」（本文と title/meta/H1/冒頭文）が弱い可能性があります。
まず【本文】を確認し、想定読者・悩み・解決範囲を把握してください。
そのうえで、GSCの主要クエリ（表示回数上位）を根拠に、
「検索意図に対して、タイトル/メタ/H1/冒頭120字がズレている点」を特定し、
ズレを解消するための修正案（タイトル/メタ/H1/冒頭）を提示してください。
※本文の“大改修”は前提にしません（必要なら追記ブロックは最大1つまで）。
【URL】https://natsui-sansu-juku.com/sapix-2/
【ページ分類】MC
【ページ分類の略語（このプロンプト内の定義）】
TP = トップページ（ホーム/サイトの入口）
SP = サービスページ（講座・コース・申込導線）
MC = メインコラム（コラム/解説/勉強法など集客記事）
SC = サブコラム（MCやSPを補強するための補助コラム※サイト定義に合わせて判断）
NW = ニュース/お知らせ（運用上は改善対象外として除外）
ST = 企業情報等のSEO対策を行わないこ固定ページ（運用上は改善対象外として除外）
- / 空欄 / 未分類 = 未分類（このスクリプトでは改善対象外として除外）
※未分類（空欄 / "-" / "未分類"）は作業対象に含めません。
【現状（スニペット要素）】
- タイトル：サピックス（SAPIX）とは？特徴・費用・クラス替え（組分け/マンスリー）を塾選び目線で整理｜中学受験
- メタ：サピックス（SAPIX）は首都圏中心の難関中学受験向け進学塾。討論型授業、宿題・プリント量、αクラス、組分け/マンスリー、通塾頻度、年間費用目安、向く子・負担になりやすい子を保護者向けに要点整理します。
- H1：サピックス（SAPIX）とは？特徴・料金・クラス編成・テスト制度をまとめて解説
- 冒頭120字：SAPIX（サピックス）は、首都圏を中心に最難関校の合格者を多く輩出している中学受験塾です。一方で、授業スピードや宿題量、テストによるクラス替えなど独特の仕組みがあり、「合う／合わない」が出やすい塾でもあります。 このページでは、SAPIX
【GSC主要クエリ（表示回数上位50件）】
- サピックスとは｜表示4228｜CTR 3.05%｜順位1.5
- sapixとは｜表示1705｜CTR 2.11%｜順位2.0
- sapix｜表示1533｜CTR 0.26%｜順位1.5
- sapix とは｜表示760｜CTR 2.11%｜順位2.1
- サピックス 塾｜表示339｜CTR 0.29%｜順位1.1
- サピックス｜表示267｜CTR 0.00%｜順位2.1
- サピックス とは｜表示225｜CTR 1.78%｜順位1.6
- サフィックス 塾｜表示186｜CTR 1.61%｜順位1.0
- サピとは｜表示79｜CTR 1.27%｜順位2.8
- 塾 サピックス｜表示76｜CTR 0.00%｜順位1.0
- サフィックス｜表示74｜CTR 0.00%｜順位1.0
- サピックス 月謝｜表示67｜CTR 0.00%｜順位1.0
- サピックス 費用｜表示64｜CTR 0.00%｜順位12.3
- サピママとは｜表示58｜CTR 1.72%｜順位1.0
- sapix って何｜表示53｜CTR 1.89%｜順位1.3
- sapix 意味｜表示48｜CTR 0.00%｜順位1.8
- サピ｜表示40｜CTR 0.00%｜順位1.3
- サピックス 札幌｜表示40｜CTR 0.00%｜順位1.0
- サピックス 意味｜表示36｜CTR 0.00%｜順位1.5
- sapix 費用｜表示33｜CTR 0.00%｜順位6.2
- 塾 sapix｜表示31｜CTR 0.00%｜順位1.0
- sapix 家庭教師 併用｜表示29｜CTR 0.00%｜順位42.0
- サピックス ひどい｜表示29｜CTR 0.00%｜順位1.0
- sapi｜表示27｜CTR 0.00%｜順位2.0
- サピ とは｜表示27｜CTR 0.00%｜順位1.6
- sapixとは？｜表示26｜CTR 7.69%｜順位2.2
- サフィックス と は 塾｜表示25｜CTR 0.00%｜順位1.5
- サピックス クラス｜表示24｜CTR 0.00%｜順位9.1
- サピックス 特徴｜表示23｜CTR 0.00%｜順位3.8
- サピックス塾｜表示23｜CTR 0.00%｜順位1.0
- sapix 塾｜表示22｜CTR 9.09%｜順位7.7
- スピママとは｜表示22｜CTR 0.00%｜順位1.0
- sapix 料金｜表示21｜CTR 0.00%｜順位1.0
- サピックスってなに｜表示20｜CTR 5.00%｜順位1.0
- 塾サピックス｜表示20｜CTR 0.00%｜順位1.0
- sapixって何｜表示18｜CTR 5.56%｜順位1.8
- sapix 札幌｜表示17｜CTR 0.00%｜順位1.0
- サピックスとは 意味｜表示17｜CTR 0.00%｜順位1.6
- sapix 福岡｜表示16｜CTR 0.00%｜順位1.0
- sapix 値段｜表示15｜CTR 0.00%｜順位1.0
- safix｜表示14｜CTR 0.00%｜順位2.2
- sapix 仙台｜表示13｜CTR 0.00%｜順位1.0
- サピックスとは？｜表示13｜CTR 0.00%｜順位2.2
- サピックス 高い｜表示12｜CTR 0.00%｜順位1.0
- sapix 名古屋｜表示11｜CTR 9.09%｜順位1.0
- sapix クラス｜表示11｜CTR 0.00%｜順位8.9
- サピックス 料金｜表示11｜CTR 0.00%｜順位1.0
- ysapix｜表示10｜CTR 0.00%｜順位3.0
- 都 サピックス｜表示9｜CTR 11.11%｜順位1.0
- sapix クラス分け｜表示9｜CTR 0.00%｜順位27.9
【参考：代表語（自動抽出）】サピックスとは
【出力（必ずこの順）】
1) 本文の要約（想定読者・悩み・解決）
2) 検索意図の整理（主要クエリから2〜3パターン）
3) 不一致の指摘（タイトル/メタ/H1/冒頭のどこがズレているか）
4) 修正方針（“どの意図に寄せるか”を1つに決める）
5) 修正案（すべてコードブロック）
   - タイトル案3つ（全角35字前後＋56字以上の網羅型を1つ）
   - メタ案3つ（全角90字前後）
   - H1案2つ
   - 冒頭120字（2案：&lt;p&gt;で開始）
【禁則ワード（シート連動）】
以下の【禁則ワード】は、タイトル/メタ/導入文/見出し/本文のいずれにも原則使用しないでください。
言い換えが必要な場合は、自然な日本語に置換してください。
【禁則ワード】
- 崩れ
- 型
- 迷い
- 保留
- 固定
- 手順
- 立て直
- 最短
- 結論だけ
- 乱れ
- 三点確認
- 内部リンク
- 導線
- 設計
- 刺
- まず結論
- 整え
- 押し付けない案内
- 統一
- 次の一手
- 失点
- 確定
- サブコラム
- 30秒
- 1分
- CV
- 網羅
【本文】
```html
&lt;p&gt;&lt;!-- 導入文 --&gt;&lt;/p&gt;
&lt;p&gt;SAPIX（サピックス）は、首都圏を中心に最難関校の合格者を多く輩出している中学受験塾です。一方で、授業スピードや宿題量、テストによるクラス替えなど独特の仕組みがあり、「合う／合わない」が出やすい塾でもあります。&lt;/p&gt;
&lt;p&gt;このページでは、SAPIXの全体像をつかむために、指導方針（討論を取り入れた授業）・クラス編成（αなど）・テスト（組分け/マンスリー）・通塾頻度・年間費用の目安・教材（プリント運用）・家庭の負担感までを、塾選びの観点で整理しました。&lt;/p&gt;
&lt;p&gt;先に要点だけ知りたい方は、「SAPIXが向いているタイプ」「メリットとデメリット」「家庭教師・個別指導との併用」から読むと、判断が早くなるはずです。&lt;/p&gt;
&lt;p&gt;なお、主要塾ごとの対策や併用時の考え方をまとめたページは、&lt;a href="https://natsui-sansu-juku.com/school/"&gt;塾別対策（全体像はこちら）&lt;/a&gt;で確認できます。&lt;/p&gt;
&lt;p style="margin: 12px 0 0; padding: 10px 12px; border-left: 4px solid #16a34a; background: rgba(22,163,74,.06); border-radius: 10px; color: #111827; line-height: 1.7;"&gt;もし「外部の力を使うべきか迷っている」段階なら、先に &lt;a style="color: #0f7a35; font-weight: 900; text-decoration: none; border-bottom: 2px solid rgba(22,163,74,.35);" href="https://natsui-sansu-juku.com/column/kobetsu_mayoi_judge/"&gt;判断材料（整理ページ）&lt;/a&gt; を見てから戻ってきても大丈夫です。&lt;/p&gt;
&lt;h2&gt;SAPIX（サピックス）の特徴概要&lt;/h2&gt;
&lt;p&gt;SAPIXは首都圏を中心に、最難関校への多数の合格者を輩出している大手進学塾です。討論式授業や大量の演習プリント、頻繁なクラス替えなど独自のスタイルを持ち、非常に実績の高い一方で相性が分かれやすい塾としても知られています。&lt;/p&gt;
&lt;ul&gt;
&lt;li&gt;&lt;strong&gt;最難関校の合格率が高い&lt;/strong&gt;&lt;/li&gt;
&lt;li&gt;&lt;strong&gt;討論式・対話型授業&lt;/strong&gt;で思考力・記述力を鍛える&lt;/li&gt;
&lt;li&gt;宿題・プリント量が多く、&lt;strong&gt;学習量・負荷ともに高い&lt;/strong&gt;&lt;/li&gt;
&lt;li&gt;&lt;strong&gt;クラス替えが頻繁&lt;/strong&gt;で競争環境が強い&lt;/li&gt;
&lt;li&gt;&lt;strong&gt;プリント主体&lt;/strong&gt;で復習中心の徹底学習スタイル&lt;/li&gt;
&lt;/ul&gt;
&lt;p&gt;&lt;a href="https://natsui-sansu-juku.com/column/sapix/"&gt;&lt;img fetchpriority="high" decoding="async" class="alignnone size-large" src="https://natsui-sansu-juku.com/wp-content/uploads/2019/01/図6-1024x213.png" alt="サピックスの教育方針や特徴をまとめた図表" width="750" height="156" /&gt;&lt;/a&gt;&lt;/p&gt;
&lt;h2&gt;指導方針と授業の特徴&lt;/h2&gt;
&lt;h3&gt;討論式・対話型の授業スタイル&lt;/h3&gt;
&lt;p&gt;SAPIXでは、講師が一方的に説明する授業ではなく、&lt;strong&gt;児童が自ら考え、表現する「討論を取り入れた授業」&lt;/strong&gt;を重視しています。&lt;/p&gt;
&lt;ul&gt;
&lt;li&gt;講師が授業で多くの問いを投げかける&lt;/li&gt;
&lt;li&gt;児童自身が考えを言語化する場が多い&lt;/li&gt;
&lt;li&gt;&lt;strong&gt;思考力・記述力の育成&lt;/strong&gt;が中心&lt;/li&gt;
&lt;/ul&gt;
&lt;p&gt;家庭学習で復習する前提のため、「&lt;strong&gt;塾で考え、家で定着させる&lt;/strong&gt;」というスタイルです。&lt;/p&gt;
&lt;h3&gt;低学年：先取りより「考える姿勢」の育成&lt;/h3&gt;
&lt;p&gt;1〜3年生は週1回のみ。先取りよりも、問題と向き合う「考える習慣」を大切にしています。&lt;/p&gt;
&lt;ul&gt;
&lt;li&gt;低学年は週1回&lt;/li&gt;
&lt;li&gt;難問を大量に解くのではなく、&lt;strong&gt;思考のプロセス&lt;/strong&gt;を鍛える&lt;/li&gt;
&lt;/ul&gt;
&lt;h3&gt;高学年：短期間で一気に仕上げる受験までの組み立て&lt;/h3&gt;
&lt;p&gt;4年生以降は一気にペースが上がります。&lt;/p&gt;
&lt;ul&gt;
&lt;li&gt;社会以外：4〜5年で単元のほぼ全範囲を学習&lt;/li&gt;
&lt;li&gt;社会：4年〜6年夏前に全範囲終了&lt;/li&gt;
&lt;li&gt;6年生：総復習・実戦演習・志望校別対策&lt;/li&gt;
&lt;/ul&gt;
&lt;h3&gt;志望校別・校舎別の対策&lt;/h3&gt;
&lt;p&gt;校舎ごとに在籍生徒の志望校傾向に応じた対策を実施。必要に応じて「他校舎の学校別講座」だけを受講するケースもあります。&lt;/p&gt;
&lt;blockquote&gt;&lt;p&gt;「SAPIXは、最難関校の入試に向けた教材・対策の質と量は大手塾でも群を抜いている」&lt;/p&gt;&lt;/blockquote&gt;
&lt;h2&gt;クラス編成とテストシステム&lt;/h2&gt;
&lt;h3&gt;クラス構成&lt;/h3&gt;
&lt;ul&gt;
&lt;li&gt;最上位：&lt;strong&gt;α（アルファ）クラス&lt;/strong&gt;&lt;/li&gt;
&lt;li&gt;15〜20名程度／1クラス&lt;/li&gt;
&lt;li&gt;成績により&lt;strong&gt;頻繁にクラス替え&lt;/strong&gt;&lt;/li&gt;
&lt;/ul&gt;
&lt;h3&gt;テストの種類&lt;/h3&gt;
&lt;ul&gt;
&lt;li&gt;&lt;strong&gt;マンスリーテスト&lt;/strong&gt;：復習内容中心&lt;/li&gt;
&lt;li&gt;&lt;strong&gt;組分けテスト&lt;/strong&gt;：範囲なしの実力テスト&lt;/li&gt;
&lt;li&gt;低学年：2ヶ月に1回&lt;/li&gt;
&lt;li&gt;高学年：毎月&lt;/li&gt;
&lt;/ul&gt;
&lt;p&gt;マンスリーで得点し、徐々にクラスアップを狙うのが基本方針。&lt;/p&gt;
&lt;h3&gt;強い競争環境とプレッシャー&lt;/h3&gt;
&lt;blockquote&gt;&lt;p&gt;「階ごとに上位／下位クラスが分かれ、保護者会もクラス別。塾全体が“小さな社会の縮図”のよう。」&lt;/p&gt;&lt;/blockquote&gt;
&lt;p&gt;競争を力に変えられる子には飛躍の場になりますが、&lt;strong&gt;プレッシャーに弱いタイプには負担が大きい&lt;/strong&gt;です。&lt;/p&gt;
&lt;h2&gt;カリキュラムと通塾スケジュール&lt;/h2&gt;
&lt;h3&gt;通塾頻度（例：東京校）&lt;/h3&gt;
&lt;ul&gt;
&lt;li&gt;1〜3年：週1回&lt;/li&gt;
&lt;li&gt;4年：週2回&lt;/li&gt;
&lt;li&gt;5年：週3回&lt;/li&gt;
&lt;li&gt;6年前期：週3回&lt;/li&gt;
&lt;li&gt;6年後期：週4回&lt;/li&gt;
&lt;/ul&gt;
&lt;h3&gt;時間帯の例&lt;/h3&gt;
&lt;ul&gt;
&lt;li&gt;4・5年：17:00〜20:00&lt;/li&gt;
&lt;li&gt;6年：平日17:00〜21:00＋土曜14:00〜19:00&lt;/li&gt;
&lt;/ul&gt;
&lt;p&gt;特に6年で&lt;strong&gt;土特・SS（サンデーサピックス）&lt;/strong&gt;が加わり、学習密度が急増します。&lt;/p&gt;
&lt;h3&gt;年間費用の目安&lt;/h3&gt;
&lt;ul&gt;
&lt;li&gt;1年：約18万円&lt;/li&gt;
&lt;li&gt;4年：約56万円&lt;/li&gt;
&lt;li&gt;5年：約71万円&lt;/li&gt;
&lt;li&gt;6年：約130万円&lt;/li&gt;
&lt;/ul&gt;
&lt;p&gt;他塾より高めですが、&lt;strong&gt;追加費用は比較的少なめ&lt;/strong&gt;です。&lt;/p&gt;
&lt;h2&gt;教材・プリント運用の特徴&lt;/h2&gt;
&lt;h3&gt;主な教材&lt;/h3&gt;
&lt;ul&gt;
&lt;li&gt;&lt;strong&gt;デイリーサピックス&lt;/strong&gt;（授業用）&lt;/li&gt;
&lt;li&gt;&lt;strong&gt;デイリーサポート&lt;/strong&gt;（演習）&lt;/li&gt;
&lt;li&gt;&lt;strong&gt;基礎力トレーニング&lt;/strong&gt;&lt;/li&gt;
&lt;li&gt;&lt;strong&gt;ウィークリーサピックス&lt;/strong&gt;（土曜特訓など）&lt;/li&gt;
&lt;/ul&gt;
&lt;p&gt;教科書形式ではなく、&lt;strong&gt;毎回プリント配布&lt;/strong&gt;。復習前提の学習の組み立てです。&lt;/p&gt;
&lt;h3&gt;プリント管理は家庭の大仕事&lt;/h3&gt;
&lt;ul&gt;
&lt;li&gt;放置するとプリントが散乱しやすい&lt;/li&gt;
&lt;li&gt;必要なプリントを見失うこともある&lt;/li&gt;
&lt;li&gt;多くの家庭が&lt;strong&gt;保護者主導でファイリング体制&lt;/strong&gt;を作る&lt;/li&gt;
&lt;/ul&gt;
&lt;p&gt;整理が苦手な子は学習効率が落ちがちで、家庭の支援が重要です。&lt;/p&gt;
&lt;h2&gt;授業外フォローと保護者の負担&lt;/h2&gt;
&lt;h3&gt;フォロー体制&lt;/h3&gt;
&lt;ul&gt;
&lt;li&gt;願書の書き方説明会（6年11月）&lt;/li&gt;
&lt;li&gt;面接指導・模試&lt;/li&gt;
&lt;li&gt;個別面談（6年6月／11月）&lt;/li&gt;
&lt;li&gt;必要に応じて随時相談&lt;/li&gt;
&lt;/ul&gt;
&lt;h3&gt;お弁当・実務負担&lt;/h3&gt;
&lt;p&gt;通常は不要ですが、長時間テストや特訓では必要になります。&lt;/p&gt;
&lt;ul&gt;
&lt;li&gt;GS特訓3日&lt;/li&gt;
&lt;li&gt;SS特訓14日&lt;/li&gt;
&lt;li&gt;正月特訓4日&lt;/li&gt;
&lt;/ul&gt;
&lt;p&gt;プリント整理・宿題管理など、家庭の負担は大きめです。&lt;/p&gt;
&lt;h2&gt;SAPIXが向いているタイプ&lt;/h2&gt;
&lt;blockquote&gt;&lt;p&gt;「競争をモチベーションに変えられる子、算数が得意な子は特に相性が良い。」&lt;/p&gt;&lt;/blockquote&gt;
&lt;ul&gt;
&lt;li&gt;&lt;strong&gt;競争心が強い&lt;/strong&gt;&lt;/li&gt;
&lt;li&gt;&lt;strong&gt;学習習慣・自己管理力&lt;/strong&gt;がある&lt;/li&gt;
&lt;li&gt;多い宿題をこなせる&lt;/li&gt;
&lt;li&gt;算数の思考を楽しめる&lt;/li&gt;
&lt;li&gt;入室テストを余裕を持って突破できる&lt;/li&gt;
&lt;/ul&gt;
&lt;h3&gt;保護者の覚悟も必要&lt;/h3&gt;
&lt;ul&gt;
&lt;li&gt;大量の教材・宿題の&lt;strong&gt;取捨選択と管理&lt;/strong&gt;&lt;/li&gt;
&lt;li&gt;スケジュール・体調管理&lt;/li&gt;
&lt;li&gt;記述中心科目の&lt;strong&gt;家庭フォロー&lt;/strong&gt;&lt;/li&gt;
&lt;/ul&gt;
&lt;h2&gt;メリットとデメリット&lt;/h2&gt;
&lt;h3&gt;メリット&lt;/h3&gt;
&lt;ul&gt;
&lt;li&gt;&lt;strong&gt;最難関校への圧倒的合格実績&lt;/strong&gt;&lt;/li&gt;
&lt;li&gt;緻密なカリキュラムと大量演習で早期から力がつく&lt;/li&gt;
&lt;li&gt;算数は5年で基礎が完了し応用スパイラルへ&lt;/li&gt;
&lt;li&gt;&lt;strong&gt;頻繁なクラス替え&lt;/strong&gt;で競争意識が高まる&lt;/li&gt;
&lt;li&gt;過去問演習に早く入れる進度&lt;/li&gt;
&lt;/ul&gt;
&lt;h3&gt;デメリット&lt;/h3&gt;
&lt;ul&gt;
&lt;li&gt;カリキュラムが&lt;strong&gt;上位前提で難度が高い&lt;/strong&gt;&lt;/li&gt;
&lt;li&gt;弱点補強の時間が取りにくい&lt;/li&gt;
&lt;li&gt;6年は応用中心で基本確認が難しい&lt;/li&gt;
&lt;li&gt;クラス昇降が&lt;strong&gt;精神的負担&lt;/strong&gt;になりやすい&lt;/li&gt;
&lt;li&gt;プリント整理が大変・家庭負担が大きい&lt;/li&gt;
&lt;/ul&gt;
&lt;h2&gt;家庭教師・個別指導との併用&lt;/h2&gt;
&lt;p&gt;SAPIXは課題量が多く、&lt;strong&gt;トップ2割は自走できる&lt;/strong&gt;一方、それ以下の層は授業についていくのが精一杯になりがちです。&lt;/p&gt;
&lt;ul&gt;
&lt;li&gt;課題に追われて&lt;strong&gt;塾嫌いになるケース&lt;/strong&gt;もある&lt;/li&gt;
&lt;li&gt;家庭でのフォローが難しい場合、&lt;strong&gt;家庭教師・個別併用&lt;/strong&gt;が有効&lt;/li&gt;
&lt;/ul&gt;
&lt;p&gt;サピックスの課題に特化した個別サービスも存在します。&lt;/p&gt;
&lt;div style="border: 2px solid #4CAF50; background-color: #e8f5e9; padding: 10px; display: flex; align-items: center; justify-content: center;"&gt;
&lt;p&gt;&lt;img decoding="async" style="max-width: 100px; height: auto; margin-right: 10px;" src="https://natsui-sansu-juku.com/wp-content/uploads/2016/12/cropped-夏井ロゴ＿文字なし3.jpg" alt="夏井算数塾ロゴ" /&gt;&lt;/p&gt;
&lt;div&gt;
&lt;p style="margin: 5px 0; color: #4caf50;"&gt;夏井算数塾オンライン個別指導：通塾せずに教室と同じ授業を受講できます&lt;/p&gt;
&lt;p&gt;&lt;a style="background-color: #4caf50; color: white; padding: 5px 10px; text-decoration: none;" href="https://natsui-sansu-juku.com/kobetsu_online/"&gt;詳細を見る&lt;/a&gt;&lt;/p&gt;
&lt;/div&gt;
&lt;/div&gt;
&lt;h2&gt;まとめ：SAPIXはどんな家庭に向く塾か？&lt;/h2&gt;
&lt;p&gt;SAPIXは、&lt;/p&gt;
&lt;ul&gt;
&lt;li&gt;最難関校を目指したい&lt;/li&gt;
&lt;li&gt;競争をプラスにできる&lt;/li&gt;
&lt;li&gt;家庭が一緒に走り切る覚悟がある&lt;/li&gt;
&lt;/ul&gt;
&lt;p&gt;という家庭にとって、非常に強力な選択肢です。&lt;/p&gt;
&lt;p&gt;一方、&lt;/p&gt;
&lt;ul&gt;
&lt;li&gt;競争が苦手&lt;/li&gt;
&lt;li&gt;自己管理がまだ弱い&lt;/li&gt;
&lt;li&gt;家庭フォローが難しい&lt;/li&gt;
&lt;/ul&gt;
&lt;p&gt;という場合は負担過多になる可能性があります。&lt;/p&gt;
&lt;p&gt;SAPIXの強みを活かしつつ、必要に応じて家庭学習や個別指導で補うことで、最適な学習環境を用意していきましょう。&lt;/p&gt;
&lt;p&gt;&lt;!-- [ /.socialSet ] --&gt;&lt;/p&gt;
&lt;div style="border: 1px solid rgba(22,163,74,.25); background: rgba(22,163,74,.06); border-radius: 14px; padding: 14px 14px; margin: 18px 0;"&gt;
&lt;div style="margin: 0 0 6px; font-weight: 900; color: #111827; font-size: 1.05rem; line-height: 1.4;"&gt;外部の力を使うべきか迷っている方へ&lt;/div&gt;
&lt;p style="margin: 0 0 10px; color: #6b7280; font-size: .92rem; line-height: 1.7;"&gt;※状況を整理するための判断材料です。&lt;/p&gt;
&lt;ul style="margin: 0 0 12px; padding-left: 18px; color: #111827; line-height: 1.7;"&gt;
&lt;li style="margin: 0 0 6px;"&gt;授業を聴いて帰ってきたはずだが、翌日に残らない&lt;/li&gt;
&lt;li style="margin: 0 0 6px;"&gt;宿題と直しが回らず、積み残し化している&lt;/li&gt;
&lt;li style="margin: 0 0 0;"&gt;後手に回りすぎて、何から手を付けるべきか分からない&lt;/li&gt;
&lt;/ul&gt;
&lt;div style="display: flex; flex-wrap: wrap; gap: 10px;"&gt;&lt;a style="display: inline-flex; align-items: center; justify-content: center; text-decoration: none; font-weight: 900; border-radius: 12px; padding: 10px 12px; background: #16a34a; color: #ffffff;" href="https://natsui-sansu-juku.com/column/kobetsu_mayoi_judge/"&gt;&lt;br /&gt;
判断材料を見る&lt;br /&gt;
&lt;/a&gt;&lt;br /&gt;
&lt;a style="display: inline-flex; align-items: center; justify-content: center; text-decoration: none; font-weight: 900; border-radius: 12px; padding: 10px 12px; background: #ffffff; color: #0f7a35; border: 1px solid rgba(22,163,74,.55);" href="https://natsui-sansu-juku.com/inquiry/"&gt;&lt;br /&gt;
相談する&lt;br /&gt;
&lt;/a&gt;&lt;/div&gt;
&lt;/div&gt;
&lt;p&gt;&lt;a style="display: inline-flex; align-items: center; justify-content: center; text-decoration: none; font-weight: 900; border-radius: 12px; padding: 10px 12px; background: #f0fdf4; color: #0f7a35; border: 1px solid rgba(22,163,74,.55);" href="https://natsui-sansu-juku.com/kobetsu/"&gt;&lt;br /&gt;
教室1対1を見る&lt;br /&gt;
&lt;/a&gt;&lt;/p&gt;
&lt;p&gt;&amp;nbsp;&lt;/p&gt;
```
</t>
  </si>
  <si>
    <t xml:space="preserve">以下のページは「スニペット整合性」（本文と title/meta/H1/冒頭文）が弱い可能性があります。
まず【本文】を確認し、想定読者・悩み・解決範囲を把握してください。
そのうえで、GSCの主要クエリ（表示回数上位）を根拠に、
「検索意図に対して、タイトル/メタ/H1/冒頭120字がズレている点」を特定し、
ズレを解消するための修正案（タイトル/メタ/H1/冒頭）を提示してください。
※本文の“大改修”は前提にしません（必要なら追記ブロックは最大1つまで）。
【URL】https://eng-support.com/column/progressbook1-6-3/
【ページ分類】MC
【ページ分類の略語（このプロンプト内の定義）】
TP = トップページ（ホーム/サイトの入口）
SP = サービスページ（講座・コース・申込導線）
MC = メインコラム（コラム/解説/勉強法など集客記事）
SC = サブコラム（MCやSPを補強するための補助コラム※サイト定義に合わせて判断）
NW = ニュース/お知らせ（運用上は改善対象外として除外）
ST = 企業情報等のSEO対策を行わないこ固定ページ（運用上は改善対象外として除外）
- / 空欄 / 未分類 = 未分類（このスクリプトでは改善対象外として除外）
※未分類（空欄 / "-" / "未分類"）は作業対象に含めません。
【現状（スニペット要素）】
- タイトル：shall we 意味・使い方｜答え方とLet’s違い｜中1英語
- メタ：shall weの意味・使い方・答え方を中1英語で解説。Yes, let’s./No, let’s not. の返事、Let’sとの違い、文末の?、Shall we danceの意味も例文で確認。
- H1：中1英語「Shall we ～？」の意味と答え方｜Let’sとの違いと自然な返事の仕方【Book1 Lesson6-3】
- 冒頭120字：英語教室「サポート」の『基礎力徹底講座』：スタートラインはどこでもOK！ 詳細を見る 本ページでは、 「Shall we」を使う疑問文 をテーマに、 Let’s との違い・文末の記号・返答のしかた を整理します。 中1の定期テストや入試でも
【GSC主要クエリ（表示回数上位50件）】
- shall we｜表示2094｜CTR 0.19%｜順位3.4
- shall we 意味｜表示1188｜CTR 0.00%｜順位1.7
- シャルウィダンス 意味｜表示1169｜CTR 0.26%｜順位2.5
- shall we dance 意味｜表示372｜CTR 0.27%｜順位5.5
- shall｜表示330｜CTR 0.00%｜順位1.3
- シャルウィー｜表示321｜CTR 0.00%｜順位1.5
- shall 意味｜表示249｜CTR 0.00%｜順位2.9
- シャルウィー 意味｜表示227｜CTR 0.00%｜順位4.9
- シャルウィ 意味｜表示215｜CTR 0.93%｜順位2.7
- shall we 答え方｜表示142｜CTR 4.93%｜順位1.4
- しゃるうぃー｜表示132｜CTR 0.00%｜順位1.4
- shall you｜表示97｜CTR 0.00%｜順位1.1
- シャルウィ ダンス 英語｜表示96｜CTR 0.00%｜順位2.2
- should we 意味｜表示94｜CTR 0.00%｜順位1.1
- シャルウィダンス意味｜表示91｜CTR 0.00%｜順位2.6
- シャルウィダンス 英語｜表示87｜CTR 1.15%｜順位2.2
- shall we 言い換え｜表示86｜CTR 0.00%｜順位3.1
- shall i shall we 違い｜表示82｜CTR 0.00%｜順位1.0
- shall we?｜表示76｜CTR 0.00%｜順位3.3
- シャルウィダンス 返事｜表示73｜CTR 0.00%｜順位2.7
- シャルウィダンス｜表示71｜CTR 0.00%｜順位2.2
- shall we意味｜表示66｜CTR 0.00%｜順位1.5
- shall we why don't we 違い｜表示61｜CTR 0.00%｜順位3.1
- シャルアイの意味｜表示58｜CTR 0.00%｜順位1.0
- シャルウィーとは｜表示57｜CTR 0.00%｜順位2.2
- shall we dance｜表示55｜CTR 0.00%｜順位2.1
- why don't we shall we 違い｜表示53｜CTR 0.00%｜順位3.0
- シャルウィ ダンス 返事｜表示53｜CTR 0.00%｜順位2.7
- シャルウィ｜表示52｜CTR 0.00%｜順位1.1
- let's shall we｜表示50｜CTR 2.00%｜順位3.5
- shallwe｜表示50｜CTR 0.00%｜順位1.3
- シャルウィダンス 返し方｜表示50｜CTR 0.00%｜順位2.4
- shall we dance意味｜表示48｜CTR 2.08%｜順位4.6
- シャルウィーダンス 意味｜表示48｜CTR 0.00%｜順位3.8
- shall we dance 返事｜表示47｜CTR 2.13%｜順位3.1
- should we｜表示47｜CTR 0.00%｜順位1.0
- shall i 意味｜表示45｜CTR 0.00%｜順位1.2
- shall we dance スラング｜表示44｜CTR 0.00%｜順位1.9
- シャルウィ ダンス 意味｜表示44｜CTR 0.00%｜順位1.8
- let's 言い換え｜表示43｜CTR 0.00%｜順位1.7
- shall we love 意味｜表示41｜CTR 0.00%｜順位3.9
- shall we let's 違い｜表示38｜CTR 2.63%｜順位1.6
- シャルウィダンス 返し｜表示37｜CTR 0.00%｜順位2.8
- shall we shall i 違い｜表示35｜CTR 0.00%｜順位1.0
- shall 答え方｜表示35｜CTR 0.00%｜順位1.3
- yes let's 意味｜表示33｜CTR 0.00%｜順位2.8
- shall we meet 意味｜表示32｜CTR 0.00%｜順位2.7
- shall we 使い方｜表示31｜CTR 0.00%｜順位1.0
- シャルウィー意味｜表示31｜CTR 0.00%｜順位3.7
- lets 意味｜表示29｜CTR 0.00%｜順位4.0
【参考：代表語（自動抽出）】shall
【出力（必ずこの順）】
1) 本文の要約（想定読者・悩み・解決）
2) 検索意図の整理（主要クエリから2〜3パターン）
3) 不一致の指摘（タイトル/メタ/H1/冒頭のどこがズレているか）
4) 修正方針（“どの意図に寄せるか”を1つに決める）
5) 修正案（すべてコードブロック）
   - タイトル案3つ（全角35字前後＋56字以上の網羅型を1つ）
   - メタ案3つ（全角90字前後）
   - H1案2つ
   - 冒頭120字（2案：&lt;p&gt;で開始）
【禁則ワード（シート連動）】
以下の【禁則ワード】は、タイトル/メタ/導入文/見出し/本文のいずれにも原則使用しないでください。
言い換えが必要な場合は、自然な日本語に置換してください。
【禁則ワード】
- 崩れ
- 型
- 迷い
- 保留
- 固定
- 手順
- 立て直
- 最短
- 結論だけ
- 乱れ
- 三点確認
- 内部リンク
- 導線
- 設計
- 刺
- まず結論
- 整え
- 押し付けない案内
- 統一
- 次の一手
- 失点
- 確定
- サブコラム
- 30秒
- 1分
- CV
- 網羅
【本文】
```html
&lt;p&gt;&amp;nbsp;&lt;/p&gt;
&lt;p&gt;&lt;!-- CTA：基礎力徹底講座 --&gt;&lt;/p&gt;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0;"&gt;英語教室「サポート」の『基礎力徹底講座』：スタートラインはどこでもOK！&lt;/p&gt;
&lt;p&gt;&lt;a style="background-color: #ff8c00; color: white; padding: 5px 10px; text-align: center; text-decoration: none; display: inline-block; font-size: 14px;" href="https://eng-support.com/kouza/#基礎力徹底講座"&gt;詳細を見る&lt;/a&gt;&lt;/p&gt;
&lt;/div&gt;
&lt;/div&gt;
&lt;p&gt;&lt;!-- レッスン動画 --&gt;&lt;br /&gt;
&lt;iframe loading="lazy" title="YouTube video player" src="https://www.youtube.com/embed/4GKtvkJb4GY" width="560" height="315" frameborder="0" allowfullscreen="allowfullscreen"&gt;&lt;span data-mce-type="bookmark" style="display: inline-block; width: 0px; overflow: hidden; line-height: 0;" class="mce_SELRES_start"&gt;&lt;/span&gt;&lt;/iframe&gt;&lt;/p&gt;
&lt;p&gt;本ページでは、&lt;strong&gt;「Shall we」を使う疑問文&lt;/strong&gt;をテーマに、&lt;strong&gt;Let’s との違い・文末の記号・返答のしかた&lt;/strong&gt;を整理します。&lt;br /&gt;
中1の定期テストや入試でも頻出の単元なので、&lt;br /&gt;
「&lt;span style="color: blue;"&gt;Let’s&lt;/span&gt; と &lt;span style="color: green;"&gt;Shall we&lt;/span&gt; がごちゃごちゃになる…」という人は、このページで一度頭を整理しておきましょう。&lt;br /&gt;
&lt;!-- 不足補完ブロック（即答パート）：導入直後〜最初の「## 1.」の前に差し込み --&gt;&lt;/p&gt;
&lt;div style="border: 1px solid #e5e5e5; padding: 16px 18px; border-radius: 8px; background: #fafafa; margin: 18px 0;"&gt;
&lt;h2 style="margin: 0 0 10px; font-size: 1.25rem; line-height: 1.6;"&gt;すぐ答えが欲しい人へ：Shall we（シャルウィー）～？の要点まとめ&lt;/h2&gt;
&lt;p style="margin: 0 0 10px; line-height: 1.9;"&gt;&lt;strong&gt;結論：&lt;/strong&gt;&lt;strong&gt;Shall we + 動詞の原形 ?&lt;/strong&gt; は&lt;strong&gt;「一緒に〜しませんか？」&lt;/strong&gt;という&lt;strong&gt;提案・誘い&lt;/strong&gt;の疑問文です。&lt;/p&gt;
&lt;ul style="margin: 0 0 12px; padding-left: 1.2em; line-height: 1.9;"&gt;
&lt;li&gt;&lt;strong&gt;基本形：&lt;/strong&gt;Shall we + 動詞の原形 ?（例：Shall we begin?）&lt;/li&gt;
&lt;li&gt;&lt;strong&gt;意味：&lt;/strong&gt;「一緒に〜しよう」「〜しませんか？」（相手を誘う）&lt;/li&gt;
&lt;/ul&gt;
&lt;h3 style="margin: 14px 0 8px; font-size: 1.05rem; line-height: 1.6;"&gt;サッと確認（意味・形・返事・注意点）&lt;/h3&gt;
&lt;table style="width: 100%; border-collapse: collapse; background: #fff;"&gt;
&lt;thead&gt;
&lt;tr&gt;
&lt;th style="border: 1px solid #ddd; padding: 8px; text-align: left; width: 22%;"&gt;項目&lt;/th&gt;
&lt;th style="border: 1px solid #ddd; padding: 8px; text-align: left;"&gt;要点&lt;/th&gt;
&lt;/tr&gt;
&lt;/thead&gt;
&lt;tbody&gt;
&lt;tr&gt;
&lt;td style="border: 1px solid #ddd; padding: 8px;"&gt;意味&lt;/td&gt;
&lt;td style="border: 1px solid #ddd; padding: 8px;"&gt;「一緒に〜しませんか？」（提案・誘い）&lt;/td&gt;
&lt;/tr&gt;
&lt;tr&gt;
&lt;td style="border: 1px solid #ddd; padding: 8px;"&gt;形&lt;/td&gt;
&lt;td style="border: 1px solid #ddd; padding: 8px;"&gt;Shall we + 動詞の原形 ?&lt;/td&gt;
&lt;/tr&gt;
&lt;tr&gt;
&lt;td style="border: 1px solid #ddd; padding: 8px;"&gt;返事（テストでの模範）&lt;/td&gt;
&lt;td style="border: 1px solid #ddd; padding: 8px;"&gt;&lt;strong&gt;Yes, let’s.&lt;/strong&gt;（はい、そうしよう）／ &lt;strong&gt;No, let’s not.&lt;/strong&gt;（いいえ、やめておこう）&lt;/td&gt;
&lt;/tr&gt;
&lt;tr&gt;
&lt;td style="border: 1px solid #ddd; padding: 8px;"&gt;注意（. と ?）&lt;/td&gt;
&lt;td style="border: 1px solid #ddd; padding: 8px;"&gt;&lt;strong&gt;Let’s ～.&lt;/strong&gt; は命令文なので文末は「&lt;strong&gt;.&lt;/strong&gt;」／ &lt;strong&gt;Shall we ～?&lt;/strong&gt; は疑問文なので文末は「&lt;strong&gt;?&lt;/strong&gt;」&lt;/td&gt;
&lt;/tr&gt;
&lt;/tbody&gt;
&lt;/table&gt;
&lt;h3 style="margin: 16px 0 8px; font-size: 1.05rem; line-height: 1.6;"&gt;Let’sとの違い（結論 → 理由）&lt;/h3&gt;
&lt;p style="margin: 0 0 10px; line-height: 1.9;"&gt;&lt;strong&gt;結論：&lt;/strong&gt;どちらも「一緒に〜しよう」という&lt;strong&gt;提案&lt;/strong&gt;ですが、&lt;strong&gt;文の形&lt;/strong&gt;が違います。&lt;br /&gt;
&lt;strong&gt;理由：&lt;/strong&gt;&lt;strong&gt;Let’s ～.&lt;/strong&gt; は提案の&lt;strong&gt;命令文&lt;/strong&gt;、&lt;strong&gt;Shall we ～?&lt;/strong&gt; は提案の&lt;strong&gt;疑問文&lt;/strong&gt;です。だから文末の記号も「.／?」で分かれます。&lt;/p&gt;
&lt;h3 style="margin: 16px 0 8px; font-size: 1.05rem; line-height: 1.6;"&gt;「shall we 言い換え」「let’s shall we」への要点回答&lt;/h3&gt;
&lt;ul style="margin: 0 0 10px; padding-left: 1.2em; line-height: 1.9;"&gt;
&lt;li&gt;&lt;strong&gt;Shall we + 動詞原形 ?&lt;/strong&gt; は、だいたい&lt;strong&gt;Let’s + 動詞原形.&lt;/strong&gt;（一緒に〜しよう）と言い換えできます（意味は近い）。&lt;/li&gt;
&lt;li&gt;&lt;strong&gt;Let’s shall we&lt;/strong&gt; のように2つをつなげる形はしません。&lt;strong&gt;どちらか一方&lt;/strong&gt;を選びます。&lt;/li&gt;
&lt;/ul&gt;
&lt;h3 style="margin: 16px 0 8px; font-size: 1.05rem; line-height: 1.6;"&gt;「Shall we dance?（シャルウィダンス）」の意味&lt;/h3&gt;
&lt;p style="margin: 0; line-height: 1.9;"&gt;&lt;strong&gt;Shall we dance?&lt;/strong&gt; は文法は同じで、直訳は&lt;strong&gt;「踊りませんか？」&lt;/strong&gt;（＝踊ろうという提案）です。特別な形ではなく、&lt;strong&gt;Shall we + 動詞原形 ?&lt;/strong&gt;の例だと思えばOKです。&lt;/p&gt;
&lt;p style="margin: 12px 0 0; line-height: 1.9;"&gt;このあと本文で詳しく確認できます。&lt;/p&gt;
&lt;/div&gt;
&lt;h2&gt;1. 「Let’s」と「Shall we」の基本関係&lt;/h2&gt;
&lt;h3&gt;1-1. 例文で比べる：形は違うけれど、基本のイメージは同じ&lt;/h3&gt;
&lt;p&gt;まずは、次の2つの文を比べてみます。&lt;/p&gt;
&lt;ul&gt;
&lt;li&gt;&lt;span style="color: blue;"&gt;Let’s&lt;/span&gt; begin a new lesson today.&lt;/li&gt;
&lt;li&gt;&lt;span style="color: green;"&gt;Shall we&lt;/span&gt; begin a new lesson today?&lt;/li&gt;
&lt;/ul&gt;
&lt;p&gt;どちらの文も&lt;br /&gt;
&lt;strong&gt;&lt;span style="color: blue;"&gt;begin&lt;/span&gt; / &lt;span style="color: blue;"&gt;a new lesson today&lt;/span&gt;&lt;/strong&gt; の部分は同じで、&lt;br /&gt;
違うのは文頭の&lt;br /&gt;
&lt;strong&gt;&lt;span style="color: blue;"&gt;Let’s&lt;/span&gt;&lt;/strong&gt; と&lt;br /&gt;
&lt;strong&gt;&lt;span style="color: green;"&gt;Shall we&lt;/span&gt;&lt;/strong&gt; だけです。&lt;/p&gt;
&lt;p&gt;意味としてはいずれも、&lt;br /&gt;
&lt;strong&gt;「私たち一緒に今日新しいレッスンを始めよう」&lt;/strong&gt;&lt;br /&gt;
という&lt;strong&gt;「一緒に～しよう」の呼びかけ&lt;/strong&gt;です。&lt;/p&gt;
&lt;ul&gt;
&lt;li&gt;&lt;span style="color: blue;"&gt;Let’s + 動詞の原形&lt;/span&gt; … 「一緒に〜しよう」&lt;/li&gt;
&lt;li&gt;&lt;span style="color: green;"&gt;Shall we + 動詞の原形 ?&lt;/span&gt; … 「一緒に〜しませんか？」という&lt;strong&gt;疑問文の形の提案&lt;/strong&gt;&lt;/li&gt;
&lt;/ul&gt;
&lt;p&gt;なお、&lt;strong&gt;Let’s の ’s は we / our / us の us&lt;/strong&gt; を表していて、&lt;br /&gt;
「Let us ～.（私たちで～しよう）」が短くなった形だと考えておくと理解しやすくなります。&lt;/p&gt;
&lt;h3&gt;1-2. 文法上の違い：命令文と疑問文&lt;/h3&gt;
&lt;p&gt;文法的には、次のような違いがあります。&lt;/p&gt;
&lt;ul&gt;
&lt;li&gt;&lt;strong&gt;&lt;span style="color: blue;"&gt;Let’s ～.&lt;/span&gt;：&lt;/strong&gt;命令文（提案の命令文）&lt;/li&gt;
&lt;li&gt;&lt;strong&gt;&lt;span style="color: green;"&gt;Shall we ～?&lt;/span&gt;：&lt;/strong&gt;疑問文（提案の疑問文）&lt;/li&gt;
&lt;/ul&gt;
&lt;p&gt;ただし&lt;strong&gt;意味のイメージはほぼ同じ&lt;/strong&gt;で、どちらも&lt;br /&gt;
「一緒に〜しよう」「〜しませんか」と相手を誘う表現です。&lt;/p&gt;
&lt;blockquote&gt;&lt;p&gt;文法的には命令文と疑問文ですが、&lt;br /&gt;
&lt;strong&gt;どちらも「一緒に何かをしようよ」という提案の表現&lt;/strong&gt;と理解してOKです。&lt;/p&gt;&lt;/blockquote&gt;
&lt;p&gt;&lt;!-- CTA：過去問演習講座 --&gt;&lt;/p&gt;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0;"&gt;英語教室「サポート」の『過去問演習講座』：完璧な分析と対策を！&lt;/p&gt;
&lt;p&gt;&lt;a style="background-color: #ff8c00; color: white; padding: 5px 10px; text-align: center; text-decoration: none; display: inline-block; font-size: 14px;" href="https://eng-support.com/kouza/#過去問演習講座"&gt;詳細を見る&lt;/a&gt;&lt;/p&gt;
&lt;/div&gt;
&lt;/div&gt;
&lt;h2&gt;2. 中学生がよく混同するポイント：文末の「.」と「?」&lt;/h2&gt;
&lt;h3&gt;2-1. テストでよくあるミス&lt;/h3&gt;
&lt;p&gt;意味が似ているため、中学1年生の定期テストなどでは次のような間違いが頻発します。&lt;/p&gt;
&lt;ul&gt;
&lt;li&gt;「一緒に新しいレッスンを始めましょう。」という日本語を見て、&lt;br /&gt;
&lt;span style="color: green;"&gt;Shall we ～ ?&lt;/span&gt; とすべきところを、意味だけ見て &lt;span style="color: blue;"&gt;Let’s ～.&lt;/span&gt; と書いてしまう。&lt;/li&gt;
&lt;li&gt;逆に、Let’s の文末に &lt;span style="color: blue;"&gt;.&lt;/span&gt; ではなく &lt;span style="color: green;"&gt;?&lt;/span&gt; を付けてしまう。&lt;/li&gt;
&lt;/ul&gt;
&lt;p&gt;しかし、ここには&lt;strong&gt;はっきりしたルール&lt;/strong&gt;があります。&lt;/p&gt;
&lt;ul&gt;
&lt;li&gt;&lt;strong&gt;&lt;span style="color: blue;"&gt;Let’s + 動詞の原形&lt;/span&gt; … 文末は &lt;span style="color: blue;"&gt;「.」&lt;/span&gt;&lt;/strong&gt;&lt;/li&gt;
&lt;li&gt;&lt;strong&gt;&lt;span style="color: green;"&gt;Shall we + 動詞の原形&lt;/span&gt; … 文末は &lt;span style="color: green;"&gt;「?」&lt;/span&gt;&lt;/strong&gt;&lt;/li&gt;
&lt;/ul&gt;
&lt;p&gt;つまり、&lt;strong&gt;同じように「一緒に～しよう」の意味でも、命令文なら「.」、疑問文なら「?」&lt;/strong&gt;と、文末の記号が変わります。&lt;/p&gt;
&lt;h3&gt;2-2. テスト対策としてのチェックポイント&lt;/h3&gt;
&lt;p&gt;英作文問題で次のような出題があったとき、&lt;/p&gt;
&lt;ul&gt;
&lt;li&gt;「一緒に〜しましょう。」と書きたい → &lt;strong&gt;Let’s ～.&lt;/strong&gt;（最後は&lt;strong&gt;「.」&lt;/strong&gt;）&lt;/li&gt;
&lt;li&gt;「一緒に〜しませんか。」と書きたい → &lt;strong&gt;Shall we ～?&lt;/strong&gt;（最後は&lt;strong&gt;「?」&lt;/strong&gt;）&lt;/li&gt;
&lt;/ul&gt;
&lt;p&gt;と、&lt;strong&gt;日本語のニュアンスと文末の記号をセットで確認&lt;/strong&gt;することが重要です。&lt;/p&gt;
&lt;blockquote&gt;&lt;p&gt;最後にもう一度、&lt;strong&gt;「. なのか ? なのか」&lt;/strong&gt;を必ずチェックしてから答案を提出しましょう。&lt;/p&gt;&lt;/blockquote&gt;
&lt;h2&gt;3. 「Shall we ～ ?」と聞かれたときの答え方&lt;/h2&gt;
&lt;h3&gt;3-1. Yes で答えるとき&lt;/h3&gt;
&lt;p&gt;「今日、新しいレッスンを始めましょうか。」と&lt;br /&gt;
&lt;span style="color: green;"&gt;Shall we begin a new lesson today?&lt;/span&gt;&lt;br /&gt;
と聞かれたとき、英語では次のように答えます。&lt;/p&gt;
&lt;ul&gt;
&lt;li&gt;&lt;strong&gt;Yes, let’s.&lt;/strong&gt;&lt;br /&gt;
「はい、そうしましょう。」&lt;/li&gt;
&lt;/ul&gt;
&lt;p&gt;ポイントは、&lt;strong&gt;答えの文でも Let’s を使う&lt;/strong&gt;ことです。&lt;br /&gt;
Shall we ～ ? と聞かれたときの肯定の返事は、&lt;strong&gt;Yes, let’s.&lt;/strong&gt; でまとめて覚えてしまいましょう。&lt;/p&gt;
&lt;h3&gt;3-2. No で答えるとき&lt;/h3&gt;
&lt;p&gt;やめておきたいときの返事は、&lt;/p&gt;
&lt;ul&gt;
&lt;li&gt;&lt;strong&gt;No, let’s not.&lt;/strong&gt;&lt;br /&gt;
「いいえ、やめておきましょう。」&lt;/li&gt;
&lt;/ul&gt;
&lt;p&gt;ここでも、&lt;strong&gt;let’s に not をつけた形&lt;/strong&gt;で表現します。&lt;/p&gt;
&lt;h3&gt;3-3. Let’s で誘われたときも同じ返事&lt;/h3&gt;
&lt;p&gt;実は、&lt;span style="color: blue;"&gt;Let’s ～.&lt;/span&gt; と誘われたときの返事も同じです。&lt;/p&gt;
&lt;ul&gt;
&lt;li&gt;&lt;span style="color: blue;"&gt;Let’s begin a new lesson today.&lt;/span&gt;&lt;br /&gt;
「今日、新しいレッスンを始めよう。」&lt;/li&gt;
&lt;/ul&gt;
&lt;p&gt;この文に対しても、&lt;/p&gt;
&lt;ul&gt;
&lt;li&gt;&lt;strong&gt;Yes, let’s.&lt;/strong&gt;（「うん、そうしよう。」）&lt;/li&gt;
&lt;li&gt;&lt;strong&gt;No, let’s not.&lt;/strong&gt;（「いや、やめておこう。」）&lt;/li&gt;
&lt;/ul&gt;
&lt;p&gt;と答えます。&lt;strong&gt;誘いの表現に対する返事は「Yes, let’s. / No, let’s not.」でセット&lt;/strong&gt;にしておきましょう。&lt;/p&gt;
&lt;p&gt;&lt;!-- CTA：ブレイクスルーゼミ --&gt;&lt;/p&gt;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0;"&gt;英語教室「サポート」の『ブレイクスルーゼミ』：弱点探しをサポートします！&lt;/p&gt;
&lt;p&gt;&lt;a style="background-color: #ff8c00; color: white; padding: 5px 10px; text-align: center; text-decoration: none; display: inline-block; font-size: 14px;" href="https://eng-support.com/kouza/#ブレイクスルーゼミ"&gt;詳細を見る&lt;/a&gt;&lt;/p&gt;
&lt;/div&gt;
&lt;/div&gt;
&lt;h2&gt;まとめ：Let’s と Shall we をテストで落とさないために&lt;/h2&gt;
&lt;p&gt;最後に、&lt;strong&gt;「Shall we を使う疑問文」&lt;/strong&gt;のポイントを整理しておきます。&lt;/p&gt;
&lt;ul&gt;
&lt;li&gt;&lt;strong&gt;Let’s + 動詞の原形&lt;/strong&gt; … 「一緒に〜しよう」＝提案の命令文（文末は &lt;span style="color: blue;"&gt;.&lt;/span&gt;）&lt;/li&gt;
&lt;li&gt;&lt;strong&gt;Shall we + 動詞の原形 ?&lt;/strong&gt; … 「一緒に〜しませんか」＝提案の疑問文（文末は &lt;span style="color: green;"&gt;?&lt;/span&gt;）&lt;/li&gt;
&lt;li&gt;意味のイメージはどちらも&lt;strong&gt;「一緒に〜しよう」&lt;/strong&gt;でほぼ同じだが、&lt;strong&gt;文法上は命令文と疑問文の違い&lt;/strong&gt;がある。&lt;/li&gt;
&lt;li&gt;&lt;strong&gt;返事はどちらも共通&lt;/strong&gt;：
&lt;ul&gt;
&lt;li&gt;肯定：&lt;strong&gt;Yes, let’s.&lt;/strong&gt;&lt;/li&gt;
&lt;li&gt;否定：&lt;strong&gt;No, let’s not.&lt;/strong&gt;&lt;/li&gt;
&lt;/ul&gt;
&lt;/li&gt;
&lt;li&gt;定期テスト・入試では、
&lt;ul&gt;
&lt;li&gt;日本語の「一緒に〜しましょう。」なのか「〜しませんか。」なのかを読み分ける。&lt;/li&gt;
&lt;li&gt;&lt;strong&gt;文末の「.」か「?」まで必ず確認&lt;/strong&gt;してから答案を書く。&lt;/li&gt;
&lt;/ul&gt;
&lt;/li&gt;
&lt;/ul&gt;
&lt;p&gt;意味だけでなんとなく書いてしまうと、&lt;br /&gt;
&lt;strong&gt;Let’s と Shall we の取り違えや、「. / ?」の書き間違い&lt;/strong&gt;で簡単に取りこぼしが出ます。&lt;br /&gt;
動画とこのページを何度か見直しながら、&lt;strong&gt;形・意味・返答のセット&lt;/strong&gt;をしっかり定着させていきましょう。&lt;/p&gt;
&lt;p&gt;&amp;nbsp;&lt;/p&gt;
```
</t>
  </si>
  <si>
    <t xml:space="preserve">以下のページは「スニペット整合性」（本文と title/meta/H1/冒頭文）が弱い可能性があります。
まず【本文】を確認し、想定読者・悩み・解決範囲を把握してください。
そのうえで、GSCの主要クエリ（表示回数上位）を根拠に、
「検索意図に対して、タイトル/メタ/H1/冒頭120字がズレている点」を特定し、
ズレを解消するための修正案（タイトル/メタ/H1/冒頭）を提示してください。
※本文の“大改修”は前提にしません（必要なら追記ブロックは最大1つまで）。
【URL】https://koten-kakitsubata.jp/blog/taketorimonogatari/
【ページ分類】MC
【ページ分類の略語（このプロンプト内の定義）】
TP = トップページ（ホーム/サイトの入口）
SP = サービスページ（講座・コース・申込導線）
MC = メインコラム（コラム/解説/勉強法など集客記事）
SC = サブコラム（MCやSPを補強するための補助コラム※サイト定義に合わせて判断）
NW = ニュース/お知らせ（運用上は改善対象外として除外）
ST = 企業情報等のSEO対策を行わないこ固定ページ（運用上は改善対象外として除外）
- / 空欄 / 未分類 = 未分類（このスクリプトでは改善対象外として除外）
※未分類（空欄 / "-" / "未分類"）は作業対象に含めません。
【現状（スニペット要素）】
- タイトル：『竹取物語』本文・現代語訳・語句解説付き入試古典総合ガイド
- メタ：竹取物語「翁、竹を取ること、久しくなりぬ」本文と現代語訳。なよ竹・なりぬ・ぞ〜ける等を表でチェック。高校古文。
- H1：竹取物語「今は昔、竹取の翁といふ者ありけり」本文・現代語訳｜なよ竹のかぐや姫の誕生
- 冒頭120字：高校古文／竹取物語 「翁、竹を取ること、久しくなりぬ」 このページでは、 『竹取物語』「翁、竹を取ること、久しくなりぬ」 の古文本文と現代語訳を掲載し、 あわせて 語句・文法のポイント や 出題のねらい・読解のポイント 、 復習チェックリス
【GSC主要クエリ（表示回数上位50件）】
- 超かぐや姫｜表示678｜CTR 0.29%｜順位3.7
- 竹取物語 現代語訳｜表示522｜CTR 2.11%｜順位8.0
- なよ竹のかぐや姫｜表示356｜CTR 0.00%｜順位1.5
- なよ竹 意味｜表示294｜CTR 0.00%｜順位5.5
- 竹取 物語 現代語訳｜表示258｜CTR 3.10%｜順位7.8
- かぐや姫｜表示230｜CTR 0.00%｜順位3.4
- なよ竹のかぐや姫 現代語訳｜表示167｜CTR 4.19%｜順位6.0
- 竹取物語 全文｜表示137｜CTR 1.46%｜順位8.5
- なりぬ 意味｜表示137｜CTR 0.00%｜順位4.0
- なよ竹｜表示128｜CTR 0.00%｜順位3.4
- かぐや姫 現代語訳｜表示126｜CTR 1.59%｜順位8.8
- なよたけ｜表示123｜CTR 0.00%｜順位1.0
- 竹 取 物語 現代語訳 わかり やすく｜表示113｜CTR 0.88%｜順位5.4
- 竹取物語現代語訳｜表示109｜CTR 0.92%｜順位8.5
- かぐや姫の物語｜表示105｜CTR 0.00%｜順位4.4
- 竹取物語 原文｜表示82｜CTR 2.44%｜順位11.1
- 久しくなりぬ｜表示78｜CTR 14.10%｜順位1.3
- 竹取物語｜表示78｜CTR 0.00%｜順位4.9
- 竹取物語 現代語訳 全文｜表示77｜CTR 3.90%｜順位6.9
- 竹 取 の翁 全文｜表示64｜CTR 0.00%｜順位7.7
- なりぬ｜表示63｜CTR 0.00%｜順位6.6
- 竹取物語 本文｜表示60｜CTR 0.00%｜順位8.0
- 竹 取 物語 現代語訳 今は昔｜表示52｜CTR 1.92%｜順位7.8
- 竹 取 物語 現代語訳 全文｜表示50｜CTR 4.00%｜順位6.7
- かぐや姫 古文｜表示41｜CTR 0.00%｜順位6.1
- かぐや姫現代語訳｜表示41｜CTR 0.00%｜順位8.7
- 久しくなりぬ 意味｜表示38｜CTR 2.63%｜順位1.2
- なよ竹のかぐや姫 意味｜表示38｜CTR 0.00%｜順位3.6
- 竹取の翁といふものありけり｜表示35｜CTR 0.00%｜順位10.1
- かぐや姫 古文 現代語訳｜表示34｜CTR 2.94%｜順位7.6
- 三室戸斎部秋田｜表示33｜CTR 3.03%｜順位8.8
- 竹取物語 文章｜表示33｜CTR 0.00%｜順位6.7
- 超かぐや姫 あらすじ｜表示33｜CTR 0.00%｜順位4.9
- 竹取物語 口語訳｜表示32｜CTR 12.50%｜順位9.3
- しろしめされたるらんぞ 品詞分解｜表示32｜CTR 0.00%｜順位1.7
- 久しくなりぬ 品詞分解｜表示31｜CTR 3.23%｜順位2.4
- 竹 取 物語 原文｜表示31｜CTR 3.23%｜順位12.8
- 古文 久しく｜表示31｜CTR 0.00%｜順位6.0
- 翁 古文｜表示30｜CTR 0.00%｜順位6.1
- かぐや姫の生い立ち 現代語訳｜表示29｜CTR 3.45%｜順位8.3
- 竹取物語 翁｜表示29｜CTR 0.00%｜順位2.0
- 斎部秋田｜表示28｜CTR 3.57%｜順位8.3
- 今は昔竹取の翁といふものありけり｜表示28｜CTR 0.00%｜順位12.9
- 竹取の翁｜表示27｜CTR 3.70%｜順位6.3
- 古文 久しく 意味｜表示26｜CTR 0.00%｜順位5.8
- 御室戸斎部｜表示26｜CTR 0.00%｜順位4.7
- 猛勢一挙 意味｜表示26｜CTR 0.00%｜順位3.0
- 超かぐや姫！｜表示24｜CTR 0.00%｜順位3.6
- かぐや姫 現代語訳 全文｜表示23｜CTR 4.35%｜順位7.9
- 竹取物語 解説｜表示23｜CTR 4.35%｜順位9.2
【参考：代表語（自動抽出）】超かぐや姫
【出力（必ずこの順）】
1) 本文の要約（想定読者・悩み・解決）
2) 検索意図の整理（主要クエリから2〜3パターン）
3) 不一致の指摘（タイトル/メタ/H1/冒頭のどこがズレているか）
4) 修正方針（“どの意図に寄せるか”を1つに決める）
5) 修正案（すべてコードブロック）
   - タイトル案3つ（全角35字前後＋56字以上の網羅型を1つ）
   - メタ案3つ（全角90字前後）
   - H1案2つ
   - 冒頭120字（2案：&lt;p&gt;で開始）
【禁則ワード（シート連動）】
以下の【禁則ワード】は、タイトル/メタ/導入文/見出し/本文のいずれにも原則使用しないでください。
言い換えが必要な場合は、自然な日本語に置換してください。
【禁則ワード】
- 崩れ
- 型
- 迷い
- 保留
- 固定
- 手順
- 立て直
- 最短
- 結論だけ
- 乱れ
- 三点確認
- 内部リンク
- 導線
- 設計
- 刺
- まず結論
- 整え
- 押し付けない案内
- 統一
- 次の一手
- 失点
- 確定
- サブコラム
- 30秒
- 1分
- CV
- 網羅
【本文】
```html
&lt;div class="container my-4"&gt;
&lt;p&gt;&lt;!-- ヒーロー・リード部分 --&gt;&lt;/p&gt;
&lt;div class="card shadow-sm mb-4 border-0" style="background: linear-gradient(135deg, #4a148c, #006064); color: #fff;"&gt;
&lt;div class="card-body p-4"&gt;
&lt;div class="d-flex flex-wrap justify-content-between align-items-center mb-2"&gt;&lt;span class="badge bg-warning text-dark mb-2" style="font-size: 0.8rem;"&gt;高校古文／竹取物語&lt;/span&gt;&lt;br /&gt;
&lt;span class="badge bg-light text-dark mb-2" style="font-size: 0.75rem;"&gt;「翁、竹を取ること、久しくなりぬ」&lt;/span&gt;&lt;/div&gt;
&lt;h1 class="card-title mb-3" style="font-size: 1.9rem; line-height: 1.5;"&gt;&lt;/h1&gt;
&lt;p class="card-text mb-3" style="font-size: 0.98rem;"&gt;このページでは、&lt;strong&gt;『竹取物語』「翁、竹を取ること、久しくなりぬ」&lt;/strong&gt;の古文本文と現代語訳を掲載し、&lt;br /&gt;
あわせて&lt;strong&gt;語句・文法のポイント&lt;/strong&gt;や&lt;strong&gt;出題のねらい・読解のポイント&lt;/strong&gt;、&lt;br /&gt;
&lt;strong&gt;復習チェックリスト&lt;/strong&gt;を整理します。&lt;/p&gt;
&lt;p class="card-text mb-0" style="font-size: 0.96rem;"&gt;場面は、黄金の入った竹のおかげで富豪になった翁が、成長した少女に「なよ竹のかぐや姫」という名を付け、&lt;br /&gt;
三日三晩の盛大な命名の宴を開くシーンです。共通テスト国語（古文）や高校の定期テストでも頻出の作品で、&lt;br /&gt;
&lt;strong&gt;物語の流れ・語句の意味・平安貴族の文化&lt;/strong&gt;をつかむのに最適な題材です。&lt;/p&gt;
&lt;/div&gt;
&lt;/div&gt;
&lt;p&gt;&lt;!-- このページの使い方／対象読者 --&gt;&lt;/p&gt;
&lt;div class="card shadow-sm mb-4"&gt;
&lt;div class="card-header bg-secondary text-white"&gt;リード文・このページの使い方&lt;/div&gt;
&lt;div class="card-body p-3 p-md-4"&gt;
&lt;div class="row"&gt;
&lt;div class="col-md-7 mb-3"&gt;
&lt;p class="mb-2"&gt;次のような目的で使える構成になっています。&lt;/p&gt;
&lt;ul class="mb-0"&gt;
&lt;li&gt;古文本文と現代語訳を対照しながら、内容を一気に理解したい受験生&lt;/li&gt;
&lt;li&gt;共通テストや定期テストに向けて、重要語句・文法表現を短時間で確認したい人&lt;/li&gt;
&lt;li&gt;授業・講習で配布するプリントの素材として使いたい先生方&lt;/li&gt;
&lt;/ul&gt;
&lt;/div&gt;
&lt;div class="col-md-5"&gt;
&lt;div class="border rounded-3 bg-light p-3 h-100"&gt;
&lt;h3 class="h6 fw-bold mb-2"&gt;学習の進め方（おすすめ）&lt;/h3&gt;
&lt;ol class="mb-0" style="font-size: 0.9rem;"&gt;
&lt;li&gt;まず古文本文を通読し、だいたいの場面イメージをつかむ。&lt;/li&gt;
&lt;li&gt;現代語訳で意味を確認し、主語・人物の動きを整理する。&lt;/li&gt;
&lt;li&gt;語句・文法・出題のねらいを押さえてから、もう一度本文を音読する。&lt;/li&gt;
&lt;/ol&gt;
&lt;/div&gt;
&lt;/div&gt;
&lt;/div&gt;
&lt;/div&gt;
&lt;/div&gt;
&lt;h2&gt;重要語句の意味&lt;/h2&gt;
&lt;p&gt;このページでは、&lt;strong&gt;本文＋現代語訳&lt;/strong&gt;を対照しながら、&lt;strong&gt;語句（意味）・文法（助動詞/係り結び）・読解ポイント&lt;/strong&gt;をまとめて確認できます。&lt;br /&gt;
まずは下の表で「語の意味」を即答し、本文に戻って主語と文法だけ押さえると、減点が減ります。&lt;/p&gt;
&lt;table style="width: 100%; border-collapse: collapse; margin: 1em 0;"&gt;
&lt;thead&gt;
&lt;tr&gt;
&lt;th style="border: 1px solid #ddd; padding: 8px; background: #f7f7f7; text-align: left;"&gt;語句（原文）&lt;/th&gt;
&lt;th style="border: 1px solid #ddd; padding: 8px; background: #f7f7f7; text-align: left;"&gt;意味（短く）&lt;/th&gt;
&lt;th style="border: 1px solid #ddd; padding: 8px; background: #f7f7f7; text-align: left;"&gt;補足（文法・ニュアンス）&lt;/th&gt;
&lt;th style="border: 1px solid #ddd; padding: 8px; background: #f7f7f7; text-align: left;"&gt;本文での役割&lt;/th&gt;
&lt;/tr&gt;
&lt;/thead&gt;
&lt;tbody&gt;
&lt;tr&gt;
&lt;td style="border: 1px solid #ddd; padding: 8px;"&gt;&lt;strong&gt;久しくなりぬ&lt;/strong&gt;&lt;/td&gt;
&lt;td style="border: 1px solid #ddd; padding: 8px;"&gt;長く続くようになった&lt;/td&gt;
&lt;td style="border: 1px solid #ddd; padding: 8px;"&gt;「なり＋ぬ（完了）」で&lt;strong&gt;状態が成立した&lt;/strong&gt;感じ（〜になった）&lt;/td&gt;
&lt;td style="border: 1px solid #ddd; padding: 8px;"&gt;翁が竹取りを続け、&lt;strong&gt;状況が変わった&lt;/strong&gt;導入&lt;/td&gt;
&lt;/tr&gt;
&lt;tr&gt;
&lt;td style="border: 1px solid #ddd; padding: 8px;"&gt;&lt;strong&gt;いきほひ&lt;/strong&gt;／&lt;strong&gt;猛の者&lt;/strong&gt;&lt;/td&gt;
&lt;td style="border: 1px solid #ddd; padding: 8px;"&gt;勢い・財力／身分の高い有力者&lt;/td&gt;
&lt;td style="border: 1px solid #ddd; padding: 8px;"&gt;「（有力者）に&lt;strong&gt;なりにけり&lt;/strong&gt;」は完了＋過去で&lt;strong&gt;すっかり〜になった&lt;/strong&gt;&lt;/td&gt;
&lt;td style="border: 1px solid #ddd; padding: 8px;"&gt;翁の&lt;strong&gt;成り上がり&lt;/strong&gt;と宴の規模の伏線&lt;/td&gt;
&lt;/tr&gt;
&lt;tr&gt;
&lt;td style="border: 1px solid #ddd; padding: 8px;"&gt;&lt;strong&gt;御室戸斎部の秋田&lt;/strong&gt;&lt;/td&gt;
&lt;td style="border: 1px solid #ddd; padding: 8px;"&gt;名付け役として呼ばれた人物&lt;/td&gt;
&lt;td style="border: 1px solid #ddd; padding: 8px;"&gt;神社に関わる氏族（斎部）の一人、という設定を押さえる&lt;/td&gt;
&lt;td style="border: 1px solid #ddd; padding: 8px;"&gt;「名を…呼びて、つけさす」＝&lt;strong&gt;正式に名付け&lt;/strong&gt;する場面&lt;/td&gt;
&lt;/tr&gt;
&lt;tr&gt;
&lt;td style="border: 1px solid #ddd; padding: 8px;"&gt;&lt;strong&gt;なよ竹のかぐや姫&lt;/strong&gt;&lt;/td&gt;
&lt;td style="border: 1px solid #ddd; padding: 8px;"&gt;しなやかでたおやかな竹の姫&lt;/td&gt;
&lt;td style="border: 1px solid #ddd; padding: 8px;"&gt;「なよ竹」＝美しくしなやかなイメージ＋「姫」の高貴さ&lt;/td&gt;
&lt;td style="border: 1px solid #ddd; padding: 8px;"&gt;かぐや姫の&lt;strong&gt;特別さ&lt;/strong&gt;を象徴する名前&lt;/td&gt;
&lt;/tr&gt;
&lt;tr&gt;
&lt;td style="border: 1px solid #ddd; padding: 8px;"&gt;&lt;strong&gt;うちあげ遊ぶ&lt;/strong&gt;&lt;/td&gt;
&lt;td style="border: 1px solid #ddd; padding: 8px;"&gt;声を上げ、賑やかに祝う&lt;/td&gt;
&lt;td style="border: 1px solid #ddd; padding: 8px;"&gt;宴の「にぎわい」を一語で出す（歌・管弦の方向へ）&lt;/td&gt;
&lt;td style="border: 1px solid #ddd; padding: 8px;"&gt;&lt;strong&gt;三日間の祝宴&lt;/strong&gt;の様子を圧縮して表現&lt;/td&gt;
&lt;/tr&gt;
&lt;tr&gt;
&lt;td style="border: 1px solid #ddd; padding: 8px;"&gt;&lt;strong&gt;よろづの遊び&lt;/strong&gt;&lt;/td&gt;
&lt;td style="border: 1px solid #ddd; padding: 8px;"&gt;さまざまな遊び（主に管弦）&lt;/td&gt;
&lt;td style="border: 1px solid #ddd; padding: 8px;"&gt;この場面の「遊び」＝&lt;strong&gt;音楽・芸能&lt;/strong&gt;寄り&lt;/td&gt;
&lt;td style="border: 1px solid #ddd; padding: 8px;"&gt;宴の&lt;strong&gt;種類の多さ&lt;/strong&gt;（豪華さ）を示す&lt;/td&gt;
&lt;/tr&gt;
&lt;tr&gt;
&lt;td style="border: 1px solid #ddd; padding: 8px;"&gt;&lt;strong&gt;うけきらはず&lt;/strong&gt;&lt;/td&gt;
&lt;td style="border: 1px solid #ddd; padding: 8px;"&gt;選り好みせず、分け隔てなく&lt;/td&gt;
&lt;td style="border: 1px solid #ddd; padding: 8px;"&gt;「誰でも構わず」のニュアンスで読める&lt;/td&gt;
&lt;td style="border: 1px solid #ddd; padding: 8px;"&gt;参会者が&lt;strong&gt;広く集まる&lt;/strong&gt;＝富と権勢の誇示&lt;/td&gt;
&lt;/tr&gt;
&lt;tr&gt;
&lt;td style="border: 1px solid #ddd; padding: 8px;"&gt;&lt;strong&gt;かしこく&lt;/strong&gt;&lt;/td&gt;
&lt;td style="border: 1px solid #ddd; padding: 8px;"&gt;立派に／盛大に&lt;/td&gt;
&lt;td style="border: 1px solid #ddd; padding: 8px;"&gt;「かしこし」系の語感＝&lt;strong&gt;すごい・立派だ&lt;/strong&gt;方向&lt;/td&gt;
&lt;td style="border: 1px solid #ddd; padding: 8px;"&gt;宴が&lt;strong&gt;盛大&lt;/strong&gt;であることの最終強調&lt;/td&gt;
&lt;/tr&gt;
&lt;/tbody&gt;
&lt;/table&gt;
&lt;p&gt;&lt;strong&gt;本文に戻す3ステップ（迷わない）&lt;/strong&gt;&lt;/p&gt;
&lt;ul&gt;
&lt;li&gt;① まず上の表で語句の意味を即答し、場面（命名→宴）をつかむ&lt;/li&gt;
&lt;li&gt;② 助動詞（&lt;strong&gt;ぬ／けり／つ&lt;/strong&gt;）と係り結び（&lt;strong&gt;ぞ〜ける&lt;/strong&gt;）だけ機械的に拾う&lt;/li&gt;
&lt;li&gt;③ 主語（&lt;strong&gt;翁／秋田／男たち&lt;/strong&gt;）を整理して、現代語訳→設問へ戻る&lt;/li&gt;
&lt;/ul&gt;
&lt;p&gt;&lt;strong&gt;ミニFAQ（ここだけ押さえる）&lt;/strong&gt;&lt;/p&gt;
&lt;dl&gt;
&lt;dt&gt;&lt;strong&gt;Q. 「なりぬ」はどう訳す？（「〜になった／〜ようになった」）&lt;/strong&gt;&lt;/dt&gt;
&lt;dd&gt;基本は「&lt;strong&gt;〜になった&lt;/strong&gt;」でOKです。前から続く状態が“成立した”感じなら「&lt;strong&gt;〜ようになった&lt;/strong&gt;」が自然になることがあります（文脈で調整）。&lt;/dd&gt;
&lt;dt&gt;&lt;strong&gt;Q. 「御室戸斎部の秋田」は誰？なぜ呼ぶ？&lt;/strong&gt;&lt;/dt&gt;
&lt;dd&gt;本文では「&lt;strong&gt;名を…呼びて、つけさす&lt;/strong&gt;」の流れなので、秋田は&lt;strong&gt;名付け役として招かれた人物&lt;/strong&gt;と押さえれば十分です（細部は本文の語句解説へ）。&lt;/dd&gt;
&lt;dt&gt;&lt;strong&gt;Q. 「なよ竹」はどんなイメージ？テストでの聞かれ方は？&lt;/strong&gt;&lt;/dt&gt;
&lt;dd&gt;「&lt;strong&gt;しなやかでたおやか&lt;/strong&gt;」が核です。テストでは「なよ竹＝何の比喩？」「名前に込めた意味は？」の形で、&lt;strong&gt;姫の特別さ&lt;/strong&gt;に結びつけて問われやすいです。&lt;/dd&gt;
&lt;/dl&gt;
&lt;p&gt;&lt;!-- 本文（古文） --&gt;&lt;/p&gt;
&lt;div id="honbun" class="card shadow-sm mb-4"&gt;
&lt;div class="card-header bg-light"&gt;
&lt;h2 class="h5 mb-0"&gt;文章『竹取物語』翁、竹を取ること、久しくなりぬ【本文】&lt;/h2&gt;
&lt;/div&gt;
&lt;div class="card-body p-3 p-md-4"&gt;
&lt;h3 class="h6 fw-bold mb-2"&gt;古文本文【本文】&lt;/h3&gt;
&lt;div class="border rounded-3 p-3" style="background: #fafafa; line-height: 1.9; font-size: 0.96rem;"&gt;翁、竹を取ること、久しくなりぬ。いきほひ、猛の者になりにけり。この子いと大きになりぬれば、名を、御室戸斎部の秋田をよびて、つけさす。秋田、なよ竹のかぐや姫と、つけつ。このほど三日、うちあげ遊ぶ。よろづの遊びをぞしける。男はうけきらはずよびつどへて、いとかしこく遊ぶ。&lt;/div&gt;
&lt;/div&gt;
&lt;/div&gt;
&lt;p&gt;&lt;!-- 現代語訳 --&gt;&lt;/p&gt;
&lt;div id="yaku" class="card shadow-sm mb-4"&gt;
&lt;div class="card-header bg-light"&gt;
&lt;h2 class="h5 mb-0"&gt;『竹取物語』現代語訳&lt;/h2&gt;
&lt;/div&gt;
&lt;div class="card-body p-3 p-md-4"&gt;
&lt;h3 class="h6 fw-bold mb-2"&gt;現代語訳【現代語訳】&lt;/h3&gt;
&lt;div class="border rounded-3 p-3" style="background: #fafafa; line-height: 1.9; font-size: 0.96rem;"&gt;翁は、（黄金の入った）竹を取ることが、長く続いた。（そのため）富豪になった。この子が大変大きくなったので、名前を御室戸斎部の秋田を呼んでつけさせる。秋田はなよ竹のかぐや姫とつけた。このとき、三日間というもの（命名式として）声を上げて歌を歌い、管弦を演奏した。さまざまな管弦の遊びをした。男は誰でも構わず呼び集めて、たいそう盛大に音楽を奏でて楽しむ。&lt;/div&gt;
&lt;/div&gt;
&lt;/div&gt;
&lt;p&gt;&lt;!-- 語句・文法のポイント --&gt;&lt;/p&gt;
&lt;div id="points" class="card shadow-sm mb-4"&gt;
&lt;div class="card-header bg-info text-dark"&gt;
&lt;h2 class="h5 mb-0"&gt;語句・文法のポイント&lt;/h2&gt;
&lt;/div&gt;
&lt;div class="card-body p-3 p-md-4"&gt;
&lt;p&gt;&lt;!-- 語句のポイント（表） --&gt;&lt;/p&gt;
&lt;h3 class="h6 mb-2"&gt;語句のポイント&lt;/h3&gt;
&lt;div class="table-responsive mb-3"&gt;
&lt;table class="table table-bordered table-sm align-middle mb-0"&gt;
&lt;thead class="table-light"&gt;
&lt;tr&gt;
&lt;th style="width: 30%;"&gt;本文中の語句&lt;/th&gt;
&lt;th&gt;意味・ニュアンス&lt;/th&gt;
&lt;/tr&gt;
&lt;/thead&gt;
&lt;tbody&gt;
&lt;tr&gt;
&lt;td&gt;&lt;strong&gt;いきほひ、猛の者になりにけり&lt;/strong&gt;&lt;/td&gt;
&lt;td&gt;「いきほひ」＝勢い・財力、「猛の者」＝身分の高い有力者。&lt;br /&gt;
→ 竹のおかげで、一介の翁が&lt;strong&gt;富豪・有力者&lt;/strong&gt;になったことを示している。&lt;/td&gt;
&lt;/tr&gt;
&lt;tr&gt;
&lt;td&gt;&lt;strong&gt;御室戸斎部の秋田&lt;/strong&gt;&lt;/td&gt;
&lt;td&gt;神社に関係する氏族（斎部）の一人。&lt;br /&gt;
→ &lt;strong&gt;名付け役として招かれた人物&lt;/strong&gt;であることがわかる。&lt;/td&gt;
&lt;/tr&gt;
&lt;tr&gt;
&lt;td&gt;&lt;strong&gt;なよ竹のかぐや姫&lt;/strong&gt;&lt;/td&gt;
&lt;td&gt;「なよ竹」＝しなやかでたおやかな竹。&lt;br /&gt;
→ 美しくしなやかな竹のイメージと、「姫」の高貴さが合わさった名前。&lt;/td&gt;
&lt;/tr&gt;
&lt;tr&gt;
&lt;td&gt;&lt;strong&gt;このほど三日、うちあげ遊ぶ&lt;/strong&gt;&lt;/td&gt;
&lt;td&gt;「うちあげ」＝声を上げる・賑やかに騒ぐこと。&lt;br /&gt;
→ 三日間にわたって、歌や音楽で盛大に祝った様子を表す。&lt;/td&gt;
&lt;/tr&gt;
&lt;tr&gt;
&lt;td&gt;&lt;strong&gt;よろづの遊びをぞしける&lt;/strong&gt;&lt;/td&gt;
&lt;td&gt;「よろづ」＝さまざま、いろいろ。&lt;br /&gt;
「遊び」＝この場合は&lt;strong&gt;管弦の遊び（音楽・芸能）&lt;/strong&gt;を指す。&lt;/td&gt;
&lt;/tr&gt;
&lt;tr&gt;
&lt;td&gt;&lt;strong&gt;男はうけきらはずよびつどへて&lt;/strong&gt;&lt;/td&gt;
&lt;td&gt;「うけきらはず」＝選り好みしないで、分け隔てなく。&lt;br /&gt;
→ 身分や立場に関わらず、多くの男たちを招き入れた豪華さが伝わる。&lt;/td&gt;
&lt;/tr&gt;
&lt;tr&gt;
&lt;td&gt;&lt;strong&gt;いとかしこく遊ぶ&lt;/strong&gt;&lt;/td&gt;
&lt;td&gt;「かしこし」には「立派だ・盛大だ」という意味がある。&lt;br /&gt;
→ とても立派で盛大な宴であったことを強調している。&lt;/td&gt;
&lt;/tr&gt;
&lt;/tbody&gt;
&lt;/table&gt;
&lt;/div&gt;
&lt;p&gt;&lt;!-- 文法・表現のポイント --&gt;&lt;/p&gt;
&lt;h3 class="h6 mt-3 mb-2"&gt;文法・表現のポイント&lt;/h3&gt;
&lt;ul class="mb-0" style="font-size: 0.95rem;"&gt;
&lt;li class="mb-2"&gt;&lt;strong&gt;〜なりぬ・〜なりにけり&lt;/strong&gt;&lt;br /&gt;
「ぬ」「けり」はいずれも&lt;strong&gt;完了&lt;/strong&gt;の助動詞。&lt;br /&gt;
「久しくなりぬ」＝長く続くようになった（状態の成立）、&lt;br /&gt;
「猛の者になりにけり」＝すっかり有力者になってしまった（変化の完了＋過去）。&lt;/li&gt;
&lt;li class="mb-2"&gt;&lt;strong&gt;つけさす・つけつ&lt;/strong&gt;&lt;br /&gt;
「つけさす」＝「名をつけさせる」のニュアンスを含む表現。&lt;br /&gt;
「つけつ」の「つ」は完了の助動詞で、「名付けたのだ」という語り手の確認・強調。&lt;/li&gt;
&lt;li class="mb-2"&gt;&lt;strong&gt;ぞ〜ける（係り結び）&lt;/strong&gt;&lt;br /&gt;
「よろづの遊びをぞしける」…係助詞「ぞ」による&lt;strong&gt;係り結び&lt;/strong&gt;で、文末が連体形「ける」になっている。&lt;br /&gt;
「さまざまな遊びをしたのだよ」と、叙述に力点を置く働きがある。&lt;/li&gt;
&lt;li&gt;&lt;strong&gt;物語らしい語り口&lt;/strong&gt;&lt;br /&gt;
「〜なりにけり」「〜しける」など、回想的・叙述的な言い回しは、物語本文で&lt;strong&gt;状況説明＋作者の視点&lt;/strong&gt;を同時に示すサインになりやすい。&lt;/li&gt;
&lt;/ul&gt;
&lt;/div&gt;
&lt;/div&gt;
&lt;p&gt;&lt;!-- 中高・定期試験対策（古典専門塾かきつばた） --&gt;&lt;/p&gt;
&lt;div style="border: 2px solid #2e7d32; background-color: #f1f8e9; padding: 10px 12px; display: flex; align-items: flex-start; justify-content: flex-start; margin-bottom: 10px;"&gt;
&lt;p&gt;&lt;img decoding="async" style="width: 70px; height: auto; margin-right: 10px; flex-shrink: 0;" src="http://koten-kakitsubata.jp/wp-content/uploads/2023/03/logo.jpg" alt="古典専門塾かきつばたのロゴ" /&gt;&lt;/p&gt;
&lt;div style="text-align: left; flex: 1;"&gt;
&lt;p style="margin: 5px 0; font-size: 14px; line-height: 1.6;"&gt;【中高・定期試験対策】：&lt;br /&gt;
板書ノートや教科書ガイドの訳文暗記に頼らず、&lt;strong&gt;文法と読解を一体で鍛える個別指導&lt;/strong&gt;です。&lt;br /&gt;
定期試験の過去問や教科書本文をもとに、出題されやすいポイントを押さえながら読解演習を重ねることで、&lt;br /&gt;
一貫校の発展的なテストでも&lt;strong&gt;安定して高得点を狙える古典力&lt;/strong&gt;を身につけていきます。&lt;/p&gt;
&lt;p&gt;&lt;a style="background-color: #2e7d32; color: #ffffff; padding: 5px 10px; text-align: center; text-decoration: none; display: inline-block; font-size: 14px;" href="https://koten-kakitsubata.jp/school-exam/"&gt;&lt;br /&gt;
詳細を見る&lt;br /&gt;
&lt;/a&gt;&lt;/p&gt;
&lt;/div&gt;
&lt;/div&gt;
&lt;p&gt;&lt;!-- 出題のねらい・読解のポイント --&gt;&lt;/p&gt;
&lt;div id="nerai" class="card shadow-sm mb-4"&gt;
&lt;div class="card-header bg-warning"&gt;
&lt;h2 class="h5 mb-0"&gt;出題のねらい・読解のポイント&lt;/h2&gt;
&lt;/div&gt;
&lt;div class="card-body p-3 p-md-4"&gt;
&lt;h3 class="h6"&gt;物語中での位置づけとテーマ&lt;/h3&gt;
&lt;ul style="font-size: 0.95rem;"&gt;
&lt;li&gt;かぐや姫の誕生から成長・求婚・昇天へと続く物語の中で、この場面は&lt;strong&gt;「命名」と「翁の富」&lt;/strong&gt;が印象的に示される部分である。&lt;/li&gt;
&lt;li&gt;富と名誉、そして「なよ竹のかぐや姫」という&lt;strong&gt;象徴的な名前&lt;/strong&gt;を通して、かぐや姫の&lt;strong&gt;特別さ・超自然性&lt;/strong&gt;が読者に印象づけられる。&lt;/li&gt;
&lt;/ul&gt;
&lt;h3 class="h6 mt-3"&gt;共通テスト・定期テストで狙われやすい視点&lt;/h3&gt;
&lt;ul style="font-size: 0.95rem;"&gt;
&lt;li&gt;&lt;strong&gt;語句の意味&lt;/strong&gt;（いきほひ／猛の者／なよ竹／うちあげ／よろづ／うけきらはず／かしこく）。&lt;/li&gt;
&lt;li&gt;翁が「富豪・有力者」となったことと、命名式の盛大さから読み取れる、当時の&lt;strong&gt;身分社会・祝宴文化&lt;/strong&gt;についての理解。&lt;/li&gt;
&lt;li&gt;短い場面の中で、&lt;strong&gt;かぐや姫がどれほど特別な存在として扱われているか&lt;/strong&gt;を読ませる設問。&lt;/li&gt;
&lt;li&gt;現代語訳問題では、誰の行動か（主語）を取り違えないことが重要。&lt;/li&gt;
&lt;/ul&gt;
&lt;h3 class="h6 mt-3"&gt;本文をどう読み進めるか（実戦的な読み方）&lt;/h3&gt;
&lt;ul class="mb-0" style="font-size: 0.95rem;"&gt;
&lt;li&gt;まず、「誰が」「何をしたか」を主語ごとに整理する（翁／秋田／男たち）。&lt;/li&gt;
&lt;li&gt;名付け → 宴 → 参会者の広がり、という流れで、かぐや姫の&lt;strong&gt;特別さが段階的に強調されている構造&lt;/strong&gt;に注目する。&lt;/li&gt;
&lt;li&gt;「よろづの遊び」「うけきらはず」など、一語で&lt;strong&gt;場の空気やスケール感&lt;/strong&gt;を表している語を中心に読む。&lt;/li&gt;
&lt;/ul&gt;
&lt;/div&gt;
&lt;/div&gt;
&lt;p&gt;&lt;!-- 復習チェックリスト --&gt;&lt;/p&gt;
&lt;div id="checklist" class="card shadow-sm mb-4"&gt;
&lt;div class="card-header bg-success text-white"&gt;
&lt;h2 class="h5 mb-0"&gt;復習チェックリスト&lt;/h2&gt;
&lt;/div&gt;
&lt;div class="card-body p-3 p-md-4"&gt;
&lt;h3 class="h6"&gt;内容理解チェック&lt;/h3&gt;
&lt;ul class="list-group mb-3" style="font-size: 0.95rem;"&gt;
&lt;li class="list-group-item"&gt;[ ] 翁が「いきほひ、猛の者」になった理由を、自分の言葉で説明できるか。&lt;/li&gt;
&lt;li class="list-group-item"&gt;[ ] 誰がかぐや姫の名付けを行い、どのような名前が付けられたか説明できるか。&lt;/li&gt;
&lt;li class="list-group-item"&gt;[ ] 三日間の宴がどのような様子だったか、本文の語句を使ってまとめられるか。&lt;/li&gt;
&lt;/ul&gt;
&lt;h3 class="h6"&gt;語句・文法チェック&lt;/h3&gt;
&lt;ul class="list-group mb-3" style="font-size: 0.95rem;"&gt;
&lt;li class="list-group-item"&gt;[ ] 「いきほひ」「猛の者」「なよ竹」「うちあげ」「よろづ」「うけきらはず」「かしこく」の意味を言えるか。&lt;/li&gt;
&lt;li class="list-group-item"&gt;[ ] 「〜なりぬ」「〜なりにけり」「〜しける」など、完了＋過去のニュアンスを説明できるか。&lt;/li&gt;
&lt;li class="list-group-item"&gt;[ ] 「ぞ〜ける」のような係り結びに気づき、訳にどう反映するか意識できるか。&lt;/li&gt;
&lt;/ul&gt;
&lt;h3 class="h6"&gt;記述・現代語訳対策チェック&lt;/h3&gt;
&lt;ul class="list-group mb-3" style="font-size: 0.95rem;"&gt;
&lt;li class="list-group-item"&gt;[ ] この場面を3〜4行で要約してみたか。&lt;/li&gt;
&lt;li class="list-group-item"&gt;[ ] 現代語訳を、主語をはっきりさせつつ自然な日本語になるように自分の手で書き直してみたか。&lt;/li&gt;
&lt;li class="list-group-item"&gt;[ ] この短い箇所から読み取れる「かぐや姫の特別さ」を、本文の語句を引用しながら1〜2行で説明できるか。&lt;/li&gt;
&lt;/ul&gt;
&lt;/div&gt;
&lt;/div&gt;
&lt;p&gt;&lt;!-- 大学受験対策（古典専門塾かきつばた） --&gt;&lt;/p&gt;
&lt;div style="border: 2px solid #2e7d32; background-color: #f1f8e9; padding: 10px 12px; display: flex; align-items: flex-start; justify-content: flex-start; margin-bottom: 10px;"&gt;
&lt;p&gt;&lt;img decoding="async" style="width: 70px; height: auto; margin-right: 10px; flex-shrink: 0;" src="http://koten-kakitsubata.jp/wp-content/uploads/2023/03/logo.jpg" alt="古典専門塾かきつばたのロゴ" /&gt;&lt;/p&gt;
&lt;div style="text-align: left; flex: 1;"&gt;
&lt;p style="margin: 5px 0; font-size: 14px; line-height: 1.6;"&gt;【大学受験古典対策】：&lt;br /&gt;
共通テストから難関大の個別試験まで視野に入れ、&lt;strong&gt;読解・文法・語彙をまとめて鍛える個別カリキュラム&lt;/strong&gt;です。&lt;br /&gt;
志望校の過去問分析をもとに、頻出テーマの長文読解と記述答案の添削を繰り返し、&lt;strong&gt;入試本番で得点源になる古典力&lt;/strong&gt;を仕上げていきます。&lt;/p&gt;
&lt;p&gt;&lt;a style="background-color: #2e7d32; color: #ffffff; padding: 5px 10px; text-align: center; text-decoration: none; display: inline-block; font-size: 14px;" href="https://koten-kakitsubata.jp/enter-exam/"&gt;&lt;br /&gt;
詳細を見る&lt;br /&gt;
&lt;/a&gt;&lt;/p&gt;
&lt;/div&gt;
&lt;/div&gt;
&lt;/div&gt;
```
</t>
  </si>
  <si>
    <t xml:space="preserve">以下のページは「スニペット整合性」（本文と title/meta/H1/冒頭文）が弱い可能性があります。
まず【本文】を確認し、想定読者・悩み・解決範囲を把握してください。
そのうえで、GSCの主要クエリ（表示回数上位）を根拠に、
「検索意図に対して、タイトル/メタ/H1/冒頭120字がズレている点」を特定し、
ズレを解消するための修正案（タイトル/メタ/H1/冒頭）を提示してください。
※本文の“大改修”は前提にしません（必要なら追記ブロックは最大1つまで）。
【URL】https://eng-support.com/column/progress-book1-lesson12-1/
【ページ分類】MC
【ページ分類の略語（このプロンプト内の定義）】
TP = トップページ（ホーム/サイトの入口）
SP = サービスページ（講座・コース・申込導線）
MC = メインコラム（コラム/解説/勉強法など集客記事）
SC = サブコラム（MCやSPを補強するための補助コラム※サイト定義に合わせて判断）
NW = ニュース/お知らせ（運用上は改善対象外として除外）
ST = 企業情報等のSEO対策を行わないこ固定ページ（運用上は改善対象外として除外）
- / 空欄 / 未分類 = 未分類（このスクリプトでは改善対象外として除外）
※未分類（空欄 / "-" / "未分類"）は作業対象に含めません。
【現状（スニペット要素）】
- タイトル：be動詞とは？中1でもわかる意味・使い方と過去形（was／were）の整理【Progress Book1】
- メタ：be動詞があいまいな中1向けに、am・is・areと過去形was・wereの意味と使い方を一気に整理。疑問文・否定文の作り方や「youのbe動詞」まで、プログレスBook1の例文でやさしく解説します。
- H1：be動詞の過去形【Progress Book1 Lesson12-1】
- 冒頭120字：be動詞の過去形（was / were） be動詞 は「〜である／〜にいる／〜にある」を表し、 主語で形が変わる のが特徴です。 過去形は、現在形が am / is なら was 、現在形が are なら were になります（ you は
【GSC主要クエリ（表示回数上位50件）】
- are 過去形｜表示1007｜CTR 0.00%｜順位7.2
- be 過去形｜表示729｜CTR 0.14%｜順位1.3
- areの過去形｜表示642｜CTR 0.00%｜順位6.0
- am 過去形｜表示579｜CTR 0.00%｜順位6.5
- amの過去形｜表示495｜CTR 0.00%｜順位5.9
- are過去形｜表示433｜CTR 0.00%｜順位6.6
- beの過去形｜表示240｜CTR 0.00%｜順位1.1
- am過去形｜表示237｜CTR 0.00%｜順位6.8
- be過去形｜表示228｜CTR 0.00%｜順位1.4
- was 使い方｜表示161｜CTR 0.00%｜順位9.7
- ビー動詞とは｜表示144｜CTR 0.00%｜順位1.0
- isの過去形｜表示140｜CTR 0.00%｜順位6.4
- be動詞 過去形｜表示128｜CTR 0.78%｜順位1.0
- are の過去形｜表示128｜CTR 0.00%｜順位7.1
- 受動態とは｜表示125｜CTR 0.00%｜順位1.0
- were 過去形｜表示117｜CTR 0.00%｜順位2.0
- be動詞の過去形｜表示114｜CTR 0.00%｜順位1.1
- am の過去形｜表示112｜CTR 0.00%｜順位7.5
- were 使い方｜表示112｜CTR 0.00%｜順位1.5
- were｜表示106｜CTR 0.00%｜順位2.1
- were 意味｜表示99｜CTR 0.00%｜順位3.9
- ビー動詞の過去形｜表示89｜CTR 0.00%｜順位1.0
- wasとwereの違い｜表示80｜CTR 0.00%｜順位1.1
- were 現在形｜表示79｜CTR 1.27%｜順位2.2
- was 過去形｜表示79｜CTR 0.00%｜順位5.3
- were 意味 使い方｜表示76｜CTR 0.00%｜順位1.7
- いずの過去形｜表示75｜CTR 0.00%｜順位5.1
- are 過去｜表示72｜CTR 0.00%｜順位3.0
- be動詞過去形｜表示71｜CTR 0.00%｜順位1.1
- is 過去形｜表示69｜CTR 0.00%｜順位10.2
- be の過去形｜表示65｜CTR 0.00%｜順位1.8
- was使い方｜表示62｜CTR 0.00%｜順位9.8
- アムの過去形｜表示62｜CTR 0.00%｜順位6.8
- was were 使い方｜表示61｜CTR 0.00%｜順位2.1
- あーの過去形｜表示61｜CTR 0.00%｜順位1.0
- was were 意味｜表示59｜CTR 0.00%｜順位6.2
- was be動詞｜表示52｜CTR 0.00%｜順位2.5
- was 意味 使い方｜表示52｜CTR 0.00%｜順位4.9
- be動詞 過去形 意味｜表示50｜CTR 0.00%｜順位1.1
- wasの現在形｜表示50｜CTR 0.00%｜順位2.2
- was 意味｜表示49｜CTR 0.00%｜順位11.6
- am is 過去形｜表示47｜CTR 0.00%｜順位6.4
- be動詞過去形 意味｜表示44｜CTR 0.00%｜順位1.5
- was 現在形｜表示43｜CTR 0.00%｜順位2.3
- wasとは｜表示42｜CTR 0.00%｜順位2.9
- was.wereの使い方｜表示40｜CTR 0.00%｜順位1.8
- am の 過去 形｜表示38｜CTR 0.00%｜順位11.4
- am is are 過去形｜表示36｜CTR 0.00%｜順位3.6
- was were｜表示35｜CTR 0.00%｜順位3.7
- wereの過去形｜表示35｜CTR 0.00%｜順位2.5
【参考：代表語（自動抽出）】are
【出力（必ずこの順）】
1) 本文の要約（想定読者・悩み・解決）
2) 検索意図の整理（主要クエリから2〜3パターン）
3) 不一致の指摘（タイトル/メタ/H1/冒頭のどこがズレているか）
4) 修正方針（“どの意図に寄せるか”を1つに決める）
5) 修正案（すべてコードブロック）
   - タイトル案3つ（全角35字前後＋56字以上の網羅型を1つ）
   - メタ案3つ（全角90字前後）
   - H1案2つ
   - 冒頭120字（2案：&lt;p&gt;で開始）
【禁則ワード（シート連動）】
以下の【禁則ワード】は、タイトル/メタ/導入文/見出し/本文のいずれにも原則使用しないでください。
言い換えが必要な場合は、自然な日本語に置換してください。
【禁則ワード】
- 崩れ
- 型
- 迷い
- 保留
- 固定
- 手順
- 立て直
- 最短
- 結論だけ
- 乱れ
- 三点確認
- 内部リンク
- 導線
- 設計
- 刺
- まず結論
- 整え
- 押し付けない案内
- 統一
- 次の一手
- 失点
- 確定
- サブコラム
- 30秒
- 1分
- CV
- 網羅
【本文】
```html
&lt;p&gt;&lt;iframe title="YouTube video player" src="https://www.youtube.com/embed/fcJ8qkVUYwc" width="560" height="315" frameborder="0" allowfullscreen="allowfullscreen"&gt;&lt;/iframe&gt;&lt;/p&gt;
&lt;h2&gt;be動詞の過去形（was / were）&lt;/h2&gt;
&lt;div style="border: 2px solid #e53935; background-color: #fff7ed; padding: 12px 14px; border-radius: 8px; margin: 12px 0;"&gt;
&lt;p style="margin: 0 0 8px 0;"&gt;&lt;strong&gt;be動詞&lt;/strong&gt;は「〜である／〜にいる／〜にある」を表し、&lt;strong&gt;主語で形が変わる&lt;/strong&gt;のが特徴です。&lt;/p&gt;
&lt;p style="margin: 0 0 10px 0;"&gt;過去形は、現在形が&lt;strong&gt;am / is&lt;/strong&gt;なら&lt;strong&gt;was&lt;/strong&gt;、現在形が&lt;strong&gt;are&lt;/strong&gt;なら&lt;strong&gt;were&lt;/strong&gt;になります（&lt;strong&gt;you は過去形でも were&lt;/strong&gt;）。&lt;/p&gt;
&lt;h3 style="margin: 10px 0 6px 0;"&gt;現在形→過去形 早見表&lt;/h3&gt;
&lt;table style="width: 100%; border-collapse: collapse; background: #ffffff;"&gt;
&lt;thead&gt;
&lt;tr&gt;
&lt;th style="border: 1px solid #f3b28f; padding: 8px; text-align: left;"&gt;主語&lt;/th&gt;
&lt;th style="border: 1px solid #f3b28f; padding: 8px; text-align: left;"&gt;現在形&lt;/th&gt;
&lt;th style="border: 1px solid #f3b28f; padding: 8px; text-align: left;"&gt;過去形&lt;/th&gt;
&lt;/tr&gt;
&lt;/thead&gt;
&lt;tbody&gt;
&lt;tr&gt;
&lt;td style="border: 1px solid #f3b28f; padding: 8px;"&gt;I&lt;/td&gt;
&lt;td style="border: 1px solid #f3b28f; padding: 8px;"&gt;&lt;strong&gt;am&lt;/strong&gt;&lt;/td&gt;
&lt;td style="border: 1px solid #f3b28f; padding: 8px;"&gt;&lt;strong&gt;was&lt;/strong&gt;&lt;/td&gt;
&lt;/tr&gt;
&lt;tr&gt;
&lt;td style="border: 1px solid #f3b28f; padding: 8px;"&gt;you&lt;/td&gt;
&lt;td style="border: 1px solid #f3b28f; padding: 8px;"&gt;&lt;strong&gt;are&lt;/strong&gt;&lt;/td&gt;
&lt;td style="border: 1px solid #f3b28f; padding: 8px;"&gt;&lt;strong&gt;were&lt;/strong&gt;&lt;/td&gt;
&lt;/tr&gt;
&lt;tr&gt;
&lt;td style="border: 1px solid #f3b28f; padding: 8px;"&gt;he / she / it&lt;/td&gt;
&lt;td style="border: 1px solid #f3b28f; padding: 8px;"&gt;&lt;strong&gt;is&lt;/strong&gt;&lt;/td&gt;
&lt;td style="border: 1px solid #f3b28f; padding: 8px;"&gt;&lt;strong&gt;was&lt;/strong&gt;&lt;/td&gt;
&lt;/tr&gt;
&lt;tr&gt;
&lt;td style="border: 1px solid #f3b28f; padding: 8px;"&gt;we / they（複数）&lt;/td&gt;
&lt;td style="border: 1px solid #f3b28f; padding: 8px;"&gt;&lt;strong&gt;are&lt;/strong&gt;&lt;/td&gt;
&lt;td style="border: 1px solid #f3b28f; padding: 8px;"&gt;&lt;strong&gt;were&lt;/strong&gt;&lt;/td&gt;
&lt;/tr&gt;
&lt;/tbody&gt;
&lt;/table&gt;
&lt;h3 style="margin: 12px 0 6px 0;"&gt;疑問文・否定文の型（過去形も同じ考え方）&lt;/h3&gt;
&lt;div style="background: #ffffff; border: 1px solid #f3b28f; padding: 10px; border-radius: 6px;"&gt;
&lt;p style="margin: 0 0 6px 0;"&gt;&lt;strong&gt;肯定文&lt;/strong&gt;：S + be + 〜（過去は be → was / were）&lt;/p&gt;
&lt;p style="margin: 0 0 6px 0;"&gt;&lt;strong&gt;否定文&lt;/strong&gt;：S + be + not + 〜（短縮：was not → &lt;strong&gt;wasn’t&lt;/strong&gt; / were not → &lt;strong&gt;weren’t&lt;/strong&gt;）&lt;/p&gt;
&lt;p style="margin: 0 0 6px 0;"&gt;&lt;strong&gt;疑問文&lt;/strong&gt;：Be + S + 〜 ?（例：&lt;strong&gt;Were you&lt;/strong&gt; hungry? / &lt;strong&gt;Was he&lt;/strong&gt; busy?）&lt;/p&gt;
&lt;p style="margin: 0;"&gt;&lt;strong&gt;答え方&lt;/strong&gt;：Yes, S + be. / No, S + be + not.&lt;/p&gt;
&lt;/div&gt;
&lt;p style="margin: 10px 0 0 0;"&gt;否定は &lt;strong&gt;didn’t&lt;/strong&gt; を使わず、過去でも &lt;strong&gt;wasn’t / weren’t&lt;/strong&gt; の形になります（× didn’t be）。&lt;/p&gt;
&lt;/div&gt;
&lt;p&gt;&amp;nbsp;&lt;/p&gt;
&lt;div style="border: 2px solid #e53935; background-color: #fff3e0; padding: 10px 12px; display: flex; align-items: flex-start; justify-content: flex-start; margin-bottom: 10px;"&gt;
&lt;p&gt;&lt;img decoding="async" loading="lazy" class="alignnone size-full wp-image-202" style="max-width: 90px; height: auto; margin-right: 10px; flex-shrink: 0;" src="http://eng-support.com/wp-content/uploads/2023/03/logo.jpg" alt="英語教室サポートのロゴ" width="228" height="164" /&gt;&lt;/p&gt;
&lt;div style="text-align: left; flex: 1;"&gt;
&lt;p style="margin: 5px 0; font-size: 14px; line-height: 1.6;"&gt;【ブレイクスルーゼミ】：&lt;br /&gt;
「英文はそこそこ読めるのに、成績が頭打ち」という中高生のための、&lt;strong&gt;弱点発見＆集中特訓ゼミ&lt;/strong&gt;です。&lt;br /&gt;
一文ずつ本当に読み取れているかを確認しながら、&lt;strong&gt;文法知識の抜け・構文把握の甘さ・ただ訳しているだけで内容を追えていない&lt;/strong&gt;といった原因を特定。&lt;br /&gt;
見つかった弱点を徹底的にトレーニングすることで、&lt;strong&gt;読解力と得点力の両方にブレイクスルー&lt;/strong&gt;を起こすことを目指します。&lt;/p&gt;
&lt;p&gt;&lt;a style="background-color: #ff7043; color: #ffffff; padding: 5px 10px; text-align: center; text-decoration: none; display: inline-block; font-size: 14px;" href="https://eng-support.com/kouza/#%E3%83%96%E3%83%AC%E3%82%A4%E3%82%AF%E3%82%B9%E3%83%AB%E3%83%BC%E3%82%BC%E3%83%9F"&gt;&lt;br /&gt;
詳細を見る&lt;br /&gt;
&lt;/a&gt;&lt;/p&gt;
&lt;/div&gt;
&lt;/div&gt;
&lt;h3&gt;過去形の例文&lt;/h3&gt;
&lt;p&gt;例えば、「Japanese castles」「日本のお城は」「are very beautiful」「とても美しい」です。この分を過去形にすると内容が変になりますが、「日本のお城はとても美しかった」となってしまいます。今でも姫路城とか美しいですよね。だから内容が変になりますが、一応文法では過去形の文を作れるので過去形の文を作ります。そうする、「are」は&lt;span style="color: green;"&gt;「were」&lt;/span&gt;にすればいい、という事です。&lt;/p&gt;
&lt;h3&gt;具体的な例&lt;/h3&gt;
&lt;p&gt;下の文です。「I」のあと、現在形なら&lt;span style="color: green;"&gt;「am」&lt;/span&gt;です。&lt;span style="color: green;"&gt;「am」&lt;/span&gt;は&lt;span style="color: green;"&gt;「was」&lt;/span&gt;に変わります。だから、「I was very hungry this one.」「私は今朝、超腹減っていた。」という感じです。主語「You」なら、現在形は&lt;span style="color: green;"&gt;「you are」&lt;/span&gt;なんとか、過去形は&lt;span style="color: green;"&gt;「you were」&lt;/span&gt;なんとかです。否定の時も&lt;span style="color: green;"&gt;「You are not ほにゃらら」&lt;/span&gt;、同じように&lt;span style="color: green;"&gt;「You were not ほにゃらら」&lt;/span&gt;です。過去形になったからといって否定文の時に&lt;span style="color: red;"&gt;be&lt;/span&gt;動詞の次に「not」付けるのは変わりません。「am not」「is not」が&lt;span style="color: green;"&gt;「was not」&lt;/span&gt;になり、「are not」が&lt;span style="color: green;"&gt;「were not」&lt;/span&gt;になる、それだけの事です。&lt;/p&gt;
&lt;p&gt;じゃあ、「My dog」、現在形は&lt;span style="color: green;"&gt;「is」&lt;/span&gt;」過去形は&lt;span style="color: green;"&gt;「was」&lt;/span&gt;でほにゃららです。「All the peaches」「桃は全部」、「peaches」は複数形ですから、現在形なら&lt;span style="color: green;"&gt;「are」&lt;/span&gt;、過去形なら&lt;span style="color: green;"&gt;「were」&lt;/span&gt;です。それだけの事です。&lt;br /&gt;
&lt;!-- 基礎力徹底講座（英語教室サポート） --&gt;&lt;/p&gt;
&lt;div style="border: 2px solid #e53935; background-color: #fff3e0; padding: 10px 12px; display: flex; align-items: flex-start; justify-content: flex-start; margin-bottom: 10px;"&gt;
&lt;p&gt;&lt;img decoding="async" loading="lazy" class="alignnone size-full wp-image-202" style="max-width: 90px; height: auto; margin-right: 10px; flex-shrink: 0;" src="http://eng-support.com/wp-content/uploads/2023/03/logo.jpg" alt="英語教室サポートのロゴ" width="228" height="164" /&gt;&lt;/p&gt;
&lt;div style="text-align: left; flex: 1;"&gt;
&lt;p style="margin: 5px 0; font-size: 14px; line-height: 1.6;"&gt;【基礎力徹底講座】：&lt;br /&gt;
英語が大の苦手な生徒さんや、文法用語がよく分からない中学生のための、&lt;strong&gt;「どこまででも戻って」基礎からやり直す個別講座&lt;/strong&gt;です。&lt;br /&gt;
自動詞・他動詞や名詞／形容詞／副詞の役割、文型といった土台を一つひとつ丁寧に整理し、&lt;br /&gt;
用語の定義を明確にしながら進めることで、&lt;strong&gt;今後の英語学習に自信を持てる基礎力&lt;/strong&gt;を築きます。&lt;/p&gt;
&lt;p&gt;&lt;a style="background-color: #ff7043; color: #ffffff; padding: 5px 10px; text-align: center; text-decoration: none; display: inline-block; font-size: 14px;" href="https://eng-support.com/kouza/#%E5%9F%BA%E7%A4%8E%E5%8A%9B%E5%BE%B9%E5%BA%95%E8%AC%9B%E5%BA%A7"&gt;&lt;br /&gt;
詳細を見る&lt;br /&gt;
&lt;/a&gt;&lt;/p&gt;
&lt;/div&gt;
&lt;/div&gt;
&lt;h3&gt;不規則動詞と一般動詞&lt;/h3&gt;
&lt;p&gt;この&lt;span style="color: red;"&gt;be&lt;/span&gt;動詞もしたがって、ある意味&lt;span style="color: red;"&gt;不規則動詞&lt;/span&gt;の一つです。皆さん&lt;span style="color: red;"&gt;不規則動詞の過去形&lt;/span&gt;、一般動詞をちゃんと覚えていますか？まだ覚えていない人は&lt;span style="color: red;"&gt;be&lt;/span&gt;動詞はこれだけで済むんだ、じゃあこのLessonあんまり勉強する事ない、じゃあここで余った時間でまだ覚えていない&lt;span style="color: red;"&gt;一般動詞の過去形&lt;/span&gt;をを覚えるぞ、と戻って勉強して下さい。一般同士の過去形を覚えていないと大変な事になります。&lt;/p&gt;
&lt;p&gt;前も言いましたが、よく使う動詞ほど&lt;span style="color: red;"&gt;不規則動詞&lt;/span&gt;です。ちなみに&lt;span style="color: red;"&gt;be&lt;/span&gt;動詞は一番よく使う動詞です。だからこんなに現在形が三つに分かれていたり過去形も二つあったりします。よく使うやつほど色んな種類があっても大丈夫となっています。一般動詞の過去形は一種類ずつしかないですから単語の数多いですが頑張って覚えて下さい。&lt;/p&gt;
&lt;p&gt;では、このレッスンはこれで終わります。&lt;br /&gt;
&lt;!-- 定期テスト攻略講座（英語教室サポート） --&gt;&lt;/p&gt;
&lt;div style="border: 2px solid #e53935; background-color: #fff3e0; padding: 10px 12px; display: flex; align-items: flex-start; justify-content: flex-start; margin-bottom: 10px;"&gt;
&lt;p&gt;&lt;img decoding="async" loading="lazy" class="alignnone size-full wp-image-202" style="max-width: 90px; height: auto; margin-right: 10px; flex-shrink: 0;" src="http://eng-support.com/wp-content/uploads/2023/03/logo.jpg" alt="英語教室サポートのロゴ" width="228" height="164" /&gt;&lt;/p&gt;
&lt;div style="text-align: left; flex: 1;"&gt;
&lt;p style="margin: 5px 0; font-size: 14px; line-height: 1.6;"&gt;【定期テスト攻略講座】：&lt;br /&gt;
学校の定期テストで頻出の出題形式や傾向に合わせて、&lt;strong&gt;「テストで点を取り切る」ための演習と解き方の整理&lt;/strong&gt;を行う講座です。&lt;br /&gt;
基本となる英文法を一つひとつ確認しながら、よく出る問題パターンに慣れていくことで、&lt;strong&gt;受験にもつながる堅実な学力&lt;/strong&gt;と、テスト本番での安定感を身につけていきます。&lt;/p&gt;
&lt;p&gt;&lt;a style="background-color: #ff7043; color: #ffffff; padding: 5px 10px; text-align: center; text-decoration: none; display: inline-block; font-size: 14px;" href="https://eng-support.com/kouza/#%E5%AE%9A%E6%9C%9F%E3%83%86%E3%82%B9%E3%83%88%E6%94%BB%E7%95%A5%E8%AC%9B%E5%BA%A7"&gt;&lt;br /&gt;
詳細を見る&lt;br /&gt;
&lt;/a&gt;&lt;/p&gt;
&lt;/div&gt;
&lt;/div&gt;
```
</t>
  </si>
  <si>
    <t xml:space="preserve">以下のページは「スニペット整合性」（本文と title/meta/H1/冒頭文）が弱い可能性があります。
まず【本文】を確認し、想定読者・悩み・解決範囲を把握してください。
そのうえで、GSCの主要クエリ（表示回数上位）を根拠に、
「検索意図に対して、タイトル/メタ/H1/冒頭120字がズレている点」を特定し、
ズレを解消するための修正案（タイトル/メタ/H1/冒頭）を提示してください。
※本文の“大改修”は前提にしません（必要なら追記ブロックは最大1つまで）。
【URL】https://eigo-rewrite.com/column/stage1_lesson12-4/
【ページ分類】MC
【ページ分類の略語（このプロンプト内の定義）】
TP = トップページ（ホーム/サイトの入口）
SP = サービスページ（講座・コース・申込導線）
MC = メインコラム（コラム/解説/勉強法など集客記事）
SC = サブコラム（MCやSPを補強するための補助コラム※サイト定義に合わせて判断）
NW = ニュース/お知らせ（運用上は改善対象外として除外）
ST = 企業情報等のSEO対策を行わないこ固定ページ（運用上は改善対象外として除外）
- / 空欄 / 未分類 = 未分類（このスクリプトでは改善対象外として除外）
※未分類（空欄 / "-" / "未分類"）は作業対象に含めません。
【現状（スニペット要素）】
- タイトル：「can／can’t」の使い方｜能力・可能・不可能を例文で整理
- メタ：比較級・最上級の疑問文は「省ける語」と「残すbetter/best」の見極めが核心。
- H1：stage1_Lesson12-4 比較級・最上級の疑問文と答え方まとめ──which／better／do you like best まで一気に整理【ニュートレジャーの道案内】
- 冒頭120字：NEW TREASURE STAGE1 の文法事項・Lesson一覧の全体像は、 NEW TREASURE STAGE1｜中1英文法 総括＋Lesson一覧（全体像はこちら） で確認できます。 Which do you like bette
【GSC主要クエリ（表示回数上位50件）】
- 比較級 疑問文｜表示344｜CTR 0.58%｜順位3.3
- like 比較級｜表示298｜CTR 0.34%｜順位3.3
- which do you like better 答え方｜表示297｜CTR 1.01%｜順位1.4
- which do you like better｜表示200｜CTR 0.00%｜順位2.2
- like 最上級｜表示132｜CTR 0.00%｜順位3.1
- 比較級の疑問文｜表示125｜CTR 0.00%｜順位2.8
- 比較級疑問文｜表示115｜CTR 0.00%｜順位3.9
- likeの比較級｜表示100｜CTR 0.00%｜順位4.1
- 最上級 疑問文｜表示94｜CTR 1.06%｜順位2.2
- which 答え方｜表示91｜CTR 0.00%｜順位8.9
- best｜表示82｜CTR 0.00%｜順位1.1
- like 比較級 最上級｜表示81｜CTR 0.00%｜順位1.3
- which do you like 返し方｜表示80｜CTR 0.00%｜順位8.5
- best 比較級｜表示79｜CTR 0.00%｜順位10.1
- 比較級 最上級 疑問文 例文｜表示72｜CTR 1.39%｜順位2.2
- どちらが好きですか 英語｜表示67｜CTR 0.00%｜順位2.7
- like比較級｜表示65｜CTR 0.00%｜順位2.6
- 一 番 好き 英語 最上級｜表示58｜CTR 0.00%｜順位3.0
- 比較級 疑問文 答え方｜表示56｜CTR 8.93%｜順位1.3
- どっちが好き 英語｜表示52｜CTR 0.00%｜順位2.2
- which a or b 答え方｜表示51｜CTR 0.00%｜順位3.9
- likeの最上級｜表示50｜CTR 0.00%｜順位3.0
- whichで聞かれた時の答え方｜表示48｜CTR 4.17%｜順位1.3
- better 比較級｜表示48｜CTR 0.00%｜順位12.3
- well 比較級 最上級｜表示47｜CTR 0.00%｜順位1.0
- which do you like better a or b｜表示46｜CTR 2.17%｜順位7.5
- like the best like the most 違い｜表示46｜CTR 0.00%｜順位7.7
- 比較級 最上級 疑問文｜表示43｜CTR 20.93%｜順位1.7
- 最上級の疑問文｜表示42｜CTR 7.14%｜順位2.3
- 最上級 疑問文 答え方｜表示41｜CTR 2.44%｜順位1.3
- 英語 比較級 疑問文｜表示40｜CTR 5.00%｜順位2.7
- 比較級 疑問文 例文｜表示40｜CTR 0.00%｜順位2.5
- 比較級 like｜表示39｜CTR 0.00%｜順位4.4
- aよりbの方が好き 英語｜表示37｜CTR 0.00%｜順位2.1
- better 最上級｜表示37｜CTR 0.00%｜順位3.7
- which do you like the best｜表示37｜CTR 0.00%｜順位5.1
- which 比較級｜表示35｜CTR 0.00%｜順位1.7
- 比較級 答え方｜表示35｜CTR 0.00%｜順位1.5
- like最上級｜表示34｜CTR 0.00%｜順位3.3
- 比較級 which｜表示32｜CTR 3.13%｜順位3.0
- which do you like better a or b 答え方｜表示32｜CTR 0.00%｜順位1.1
- which is better 答え方｜表示32｜CTR 0.00%｜順位4.6
- 最上級 疑問文 例文｜表示31｜CTR 3.23%｜順位1.8
- 最上級疑問文｜表示30｜CTR 3.33%｜順位1.8
- which better｜表示30｜CTR 0.00%｜順位1.9
- which do you like better 意味｜表示30｜CTR 0.00%｜順位5.8
- 最上級 best｜表示29｜CTR 0.00%｜順位5.6
- どちらの料理の方が好きですか 英語｜表示28｜CTR 0.00%｜順位3.0
- 比較 疑問文｜表示27｜CTR 0.00%｜順位2.6
- better 疑問文｜表示26｜CTR 0.00%｜順位3.2
【参考：代表語（自動抽出）】比較級
【出力（必ずこの順）】
1) 本文の要約（想定読者・悩み・解決）
2) 検索意図の整理（主要クエリから2〜3パターン）
3) 不一致の指摘（タイトル/メタ/H1/冒頭のどこがズレているか）
4) 修正方針（“どの意図に寄せるか”を1つに決める）
5) 修正案（すべてコードブロック）
   - タイトル案3つ（全角35字前後＋56字以上の網羅型を1つ）
   - メタ案3つ（全角90字前後）
   - H1案2つ
   - 冒頭120字（2案：&lt;p&gt;で開始）
【禁則ワード（シート連動）】
以下の【禁則ワード】は、タイトル/メタ/導入文/見出し/本文のいずれにも原則使用しないでください。
言い換えが必要な場合は、自然な日本語に置換してください。
【禁則ワード】
- 崩れ
- 型
- 迷い
- 保留
- 固定
- 手順
- 立て直
- 最短
- 結論だけ
- 乱れ
- 三点確認
- 内部リンク
- 導線
- 設計
- 刺
- まず結論
- 整え
- 押し付けない案内
- 統一
- 次の一手
- 失点
- 確定
- サブコラム
- 30秒
- 1分
- CV
- 網羅
【本文】
```html
&lt;p&gt;&lt;iframe title="YouTube video player" src="https://www.youtube.com/embed/vpCsgfF-8fc" width="560" height="315" frameborder="0" allowfullscreen="allowfullscreen"&gt;&lt;span data-mce-type="bookmark" style="display: inline-block; width: 0px; overflow: hidden; line-height: 0;" class="mce_SELRES_start"&gt;﻿&lt;/span&gt;&lt;span data-mce-type="bookmark" style="display: inline-block; width: 0px; overflow: hidden; line-height: 0;" class="mce_SELRES_start"&gt;﻿&lt;/span&gt;&lt;span data-mce-type="bookmark" style="display: inline-block; width: 0px; overflow: hidden; line-height: 0;" class="mce_SELRES_start"&gt;﻿&lt;/span&gt;&lt;/iframe&gt;&lt;/p&gt;
&lt;p&gt;NEW TREASURE STAGE1 の文法事項・Lesson一覧の全体像は、&lt;strong&gt;&lt;a href="https://eigo-rewrite.com/column/hub_stage1/"&gt;NEW TREASURE STAGE1｜中1英文法 総括＋Lesson一覧（全体像はこちら）&lt;/a&gt;&lt;/strong&gt;で確認できます。&lt;br /&gt;
Which do you like better, A or B? と聞かれたとき、答えから &lt;strong&gt;better&lt;/strong&gt; を落とすと「Aが好き」という意味に寄ってしまい、&lt;strong&gt;比較（BよりAのほうが）&lt;/strong&gt;が消えます。&lt;br /&gt;
一方で、Which is older, A or B? のように &lt;strong&gt;be動詞&lt;/strong&gt;で比べる文は、答えの中で重複する語を省いても意味が保てる場面があります。&lt;/p&gt;
&lt;ul&gt;
&lt;li&gt;Which is older, A or B? → The library is.（be動詞の比較は重複する語を落としてOK）&lt;/li&gt;
&lt;li&gt;Which do you like better, A or B? → I like A better.（likeの比較はbetterを答えに残す）&lt;/li&gt;
&lt;li&gt;Who is the tallest … ? → Tom is.（最上級の重複は省略してOK）&lt;/li&gt;
&lt;li&gt;What sport do you like (the) best? → I like baseball (the) best.（bestは答えにも入れる）&lt;/li&gt;
&lt;li&gt;of the four / in your class のように、範囲の表し方（in/of）もセットで確認&lt;/li&gt;
&lt;/ul&gt;
&lt;p&gt;省いてよい語と残す語の分かれ目は、疑問文が &lt;strong&gt;be動詞か一般動詞か&lt;/strong&gt;、そして比較語が &lt;strong&gt;何を修飾しているか&lt;/strong&gt;で決まります。&lt;br /&gt;
&amp;#8220;Which is older,&amp;#8221; から確認します。&lt;/p&gt;
&lt;p&gt;&lt;img decoding="async" fetchpriority="high" class="alignnone wp-image-580" src="https://eigo-rewrite.com/wp-content/uploads/2023/06/IMG_1172-300x37.jpg" alt="" width="868" height="107" srcset="https://eigo-rewrite.com/wp-content/uploads/2023/06/IMG_1172-300x37.jpg 300w, https://eigo-rewrite.com/wp-content/uploads/2023/06/IMG_1172-1024x126.jpg 1024w, https://eigo-rewrite.com/wp-content/uploads/2023/06/IMG_1172-768x95.jpg 768w, https://eigo-rewrite.com/wp-content/uploads/2023/06/IMG_1172.jpg 1200w" sizes="(max-width: 868px) 100vw, 868px" /&gt;&lt;/p&gt;
&lt;p&gt;&amp;#8220;Which is older,&amp;#8221;&lt;br /&gt;
「どちらの方が古いですか」&lt;br /&gt;
&amp;#8220;the library or the gym?&amp;#8221;&lt;br /&gt;
「図書館とそれから体育館、どちらの方が古いんですか？」&lt;br /&gt;
というような文になっています。&lt;br /&gt;
このように、&lt;span style="color: #0000ff;"&gt;二つのものを比べてどちらの方がより何とかですか&lt;/span&gt;という時は、&lt;span style="color: #ff0000;"&gt;&amp;#8220;Which&amp;#8221;&lt;/span&gt;を使って表現します。&lt;br /&gt;
たまたまこれは疑問詞が主語になっていて、且つ、be動詞を使っているので&amp;#8221;Which is&amp;#8221;と非常に分かり易い形になっています。&lt;br /&gt;
読むさいは一旦&amp;#8221;the library&amp;#8221;と上げ調子で読んで、そのあとに&amp;#8221;or the gym&amp;#8221;と下げ調子で読むというのが一つ注意点となります。&lt;br /&gt;
答え方が大事でして、「どちらの方が古いですか？」「図書館ですか？それとも体育館ですか？」と聞いて、「図書館です」という時に、&amp;#8221;It is the library.&amp;#8221;と答えたくなってしまうんですが、あくまでも主語は「図書館の方が」で、本当はここに&amp;#8221;older&amp;#8221;が隠れています。&lt;br /&gt;
そうすると、「図書館のほうがより古いです。」といった文でしたから、重複する事を避ける為に、この&amp;#8221;older&amp;#8221;というものを消して&amp;#8221;The library is&amp;#8221;が残ったというような形です。&lt;br /&gt;
もののさいは&amp;#8221;Which&amp;#8221;でいいんですが、&lt;span style="color: #ff00ff;"&gt;人を比べるさいは&amp;#8221;Which&amp;#8221;ではなくて&amp;#8221;Who&amp;#8221;を使います。&lt;/span&gt;&lt;/p&gt;
&lt;p&gt;&lt;img decoding="async" class="alignnone wp-image-581" src="https://eigo-rewrite.com/wp-content/uploads/2023/06/IMG_1172-1-300x37.jpg" alt="" width="803" height="99" srcset="https://eigo-rewrite.com/wp-content/uploads/2023/06/IMG_1172-1-300x37.jpg 300w, https://eigo-rewrite.com/wp-content/uploads/2023/06/IMG_1172-1-1024x126.jpg 1024w, https://eigo-rewrite.com/wp-content/uploads/2023/06/IMG_1172-1-768x95.jpg 768w, https://eigo-rewrite.com/wp-content/uploads/2023/06/IMG_1172-1.jpg 1200w" sizes="(max-width: 803px) 100vw, 803px" /&gt;&lt;/p&gt;
&lt;p&gt;「誰がより若いですか？」「あなたのお兄さんですか、それともトムのお兄さんですか」と訳すとちょっと日本語おかしくなってしまいます。&lt;br /&gt;
なので、この場合は&amp;#8221;Who&amp;#8221;とは書いてありますが、「どちらの方が」と訳しておきましょう。&lt;br /&gt;
ここでも同様に、「あなたのお兄さんですか？」と1回上げて読んで、それともトムのお兄さんですかと下げて読むというような形になります。&lt;br /&gt;
そして、答え方に関しても元々「私のお兄さんの方がより若いですよ。」と&amp;#8221;younger&amp;#8221;が隠れていました。&lt;br /&gt;
&amp;#8220;Who is younger&amp;#8221;と&amp;#8221;My brother is younger&amp;#8221;と&lt;span style="color: #0000ff;"&gt;形を揃えたあとでここの&amp;#8221;younger&amp;#8221;が重複してしまうので消す&lt;/span&gt;という形になっています。&lt;br /&gt;
be動詞に関してはこのような形です。&lt;/p&gt;
&lt;p&gt;&lt;img decoding="async" loading="lazy" class="alignnone wp-image-582" src="https://eigo-rewrite.com/wp-content/uploads/2023/06/IMG_1172-2-300x37.jpg" alt="" width="819" height="101" srcset="https://eigo-rewrite.com/wp-content/uploads/2023/06/IMG_1172-2-300x37.jpg 300w, https://eigo-rewrite.com/wp-content/uploads/2023/06/IMG_1172-2-1024x126.jpg 1024w, https://eigo-rewrite.com/wp-content/uploads/2023/06/IMG_1172-2-768x95.jpg 768w, https://eigo-rewrite.com/wp-content/uploads/2023/06/IMG_1172-2.jpg 1200w" sizes="(max-width: 819px) 100vw, 819px" /&gt;&lt;/p&gt;
&lt;p&gt;次は一般動詞です。&lt;br /&gt;
今度は&amp;#8221;Which do you like better&amp;#8221;です。&lt;br /&gt;
この&amp;#8221;better&amp;#8221;というのは、先ほどセクションの3番で&amp;#8221;good&amp;#8221;とか&amp;#8221;well&amp;#8221;の比較級と言ったんですが、&lt;br /&gt;
この「どちらの方がより好きですか？」と聞く場合、つまりこの&lt;span style="color: #ff00ff;"&gt;&amp;#8220;like&amp;#8221;を使う場合もこの&amp;#8221;better&amp;#8221;を使います。&lt;/span&gt;&lt;br /&gt;
そうすると、&amp;#8221;Which do you like better&amp;#8221;「どちらの方が好きですか」と聞いて、&lt;br /&gt;
「歴史ですか、それとも数学ですか？」となります。&lt;br /&gt;
それに答えるさいは、疑問文と形を揃えますから「you like なんとか better」と合わせて、&lt;br /&gt;
&amp;#8220;I like history better&amp;#8221;という形で、ここは&amp;#8221;It is history&amp;#8221;というbe動詞を使うのではなくて、あくまで&amp;#8221;like&amp;#8221;、一般動詞を使った疑問文ですから、ここでも一般動詞で答えましょう。&lt;br /&gt;
そのさいに、「どちらの方が好きですか？」と聞かれて、「歴史です。」だったら、日本語であれば&amp;#8221;I like history.&amp;#8221;で終わっても良さそうなものですが、あくまで&amp;#8221;history&amp;#8221;と&amp;#8221;math&amp;#8221;を比べると&lt;br /&gt;
&amp;#8220;history&amp;#8221;の方が好きですという意味合いなので、こちらの方がより好きですという意味で答えの文でも&amp;#8221;better&amp;#8221;を書かないといけません。&lt;br /&gt;
今までの話ですと、重複を避けた方がいいんじゃないかという感じもしますが、&lt;br /&gt;
ここで&amp;#8221;better&amp;#8221;がないと、&amp;#8221;I like history.&amp;#8221;「私は歴史が好きだ。」という事しか言わなくて、&lt;br /&gt;
&lt;span style="color: #ff0000;"&gt;数学と比べたら歴史の方が好きだという意味合いを出せないので、この&amp;#8221;better&amp;#8221;を置いていると捉えて下さい。&lt;/span&gt;&lt;/p&gt;
&lt;p&gt;&lt;!-- 追加ブロック（中盤CTA：ST送客を強化） --&gt;&lt;/p&gt;
&lt;p&gt;&lt;!-- 音読リスニング講座 --&gt;&lt;/p&gt;
&lt;div style="border: 2px solid #ff6600; background-color: #fff0e0; padding: 10px; display: flex; align-items: center; justify-content: center; margin-bottom: 10px;"&gt;
&lt;p&gt;&lt;img decoding="async" style="max-width: 100px; height: auto; margin-right: 10px;" src="https://eigo-rewrite.com/wp-content/uploads/2020/06/logo_tate-1.png" alt="Re-Writeのロゴ" /&gt;&lt;/p&gt;
&lt;div&gt;
&lt;p style="margin: 5px 0;"&gt;【音読リスニング講座】：音読・ディクテーション・シャドーイングを通じて、都立入試リスニング対策を強化します。&lt;/p&gt;
&lt;p&gt;&lt;a style="background-color: #ff6600; color: white; padding: 5px 10px; text-align: center; text-decoration: none; display: inline-block; font-size: 14px;" href="https://eigo-rewrite.com/listening/"&gt;詳細を見る&lt;/a&gt;&lt;/p&gt;
&lt;/div&gt;
&lt;/div&gt;
&lt;p&gt;&lt;img decoding="async" loading="lazy" class="alignnone wp-image-583" src="https://eigo-rewrite.com/wp-content/uploads/2023/06/IMG_1173-300x37.jpg" alt="最上級を用いた疑問文" width="673" height="83" srcset="https://eigo-rewrite.com/wp-content/uploads/2023/06/IMG_1173-300x37.jpg 300w, https://eigo-rewrite.com/wp-content/uploads/2023/06/IMG_1173-1024x126.jpg 1024w, https://eigo-rewrite.com/wp-content/uploads/2023/06/IMG_1173-768x95.jpg 768w, https://eigo-rewrite.com/wp-content/uploads/2023/06/IMG_1173.jpg 1200w" sizes="(max-width: 673px) 100vw, 673px" /&gt;&lt;/p&gt;
&lt;p&gt;&amp;#8220;Who is the tallest student in your class?&amp;#8221;&lt;br /&gt;
「誰があなたのクラスの中で一番背が高いですか？」&lt;br /&gt;
もちろん今度は三つ以上、三人以上の人たちを比べる訳ですから、先ほどのように&lt;br /&gt;
「どちらですか？A or B」と聞くのではなく、普通の文と同じような形で&amp;#8221;the tallest student&amp;#8221;&lt;br /&gt;
最上級+&amp;#8221;in your class&amp;#8221;「クラスの中で」というような形で疑問文を作ります。&lt;br /&gt;
答えるさいも、「誰が一番背が高いですか？」という形になっているので、「トムが」本当はここに&amp;#8221;tallest&amp;#8221;があった訳です。&lt;br /&gt;
なので、&amp;#8221;Tom is the tallest&amp;#8221;というのが元の文ですから、この重複を避ける為に&amp;#8221;the tallest&amp;#8221;を消して、そして&amp;#8221;Tom is&amp;#8221;が残るというような形になります。&lt;/p&gt;
&lt;p&gt;&lt;img decoding="async" loading="lazy" class="alignnone wp-image-584" src="https://eigo-rewrite.com/wp-content/uploads/2023/06/IMG_1173-1-300x40.jpg" alt="" width="705" height="94" srcset="https://eigo-rewrite.com/wp-content/uploads/2023/06/IMG_1173-1-300x40.jpg 300w, https://eigo-rewrite.com/wp-content/uploads/2023/06/IMG_1173-1-1024x137.jpg 1024w, https://eigo-rewrite.com/wp-content/uploads/2023/06/IMG_1173-1-768x102.jpg 768w, https://eigo-rewrite.com/wp-content/uploads/2023/06/IMG_1173-1.jpg 1200w" sizes="(max-width: 705px) 100vw, 705px" /&gt;&lt;/p&gt;
&lt;p&gt;同じように、「誰が泳ぎますか？その4人の中で一番早く。」と、&lt;br /&gt;
このように&lt;span style="color: #0000ff;"&gt;数を表していて複数になっていますから、&amp;#8221;in&amp;#8221;ではなく&amp;#8221;of&amp;#8221;を使う訳です。&lt;/span&gt;&lt;br /&gt;
ですが、4人の中でと言ったらどの4人かという事が分からなくなってしまうので、&lt;br /&gt;
ここに「その4人」今話をしているその4人の中で誰が一番早いですか？というような形で、&lt;br /&gt;
&lt;span style="color: #ff6600;"&gt;数の前には&amp;#8221;the&amp;#8221;を付けて&amp;#8221;of the four&amp;#8221;&lt;/span&gt;「その四人の中で誰が一番早く泳ぎますか？」と表しています。&lt;br /&gt;
こちらも形を揃えますから、「誰が泳ぐ」という主語、動詞になっているので、「アンが泳ぐ。」という形になります。&lt;br /&gt;
ここも&amp;#8221;does&amp;#8221;を使っていますが、本来の形は&amp;#8221;swims&amp;#8221;「泳ぎます」です。&lt;br /&gt;
この動詞が重複してしまうのを避ける代わりに、&amp;#8221;swims&amp;#8221;は&amp;#8221;do&amp;#8221;とか&amp;#8221;does&amp;#8221;というふうに代わりの単語を用意出来るので、&amp;#8221;Ann swims&amp;#8221;ではなく&amp;#8221;Ann does.&amp;#8221;という形で書いていきます。&lt;/p&gt;
&lt;p&gt;&lt;img decoding="async" loading="lazy" class="alignnone wp-image-585" src="https://eigo-rewrite.com/wp-content/uploads/2023/06/IMG_1173-2-300x46.jpg" alt="" width="672" height="103" srcset="https://eigo-rewrite.com/wp-content/uploads/2023/06/IMG_1173-2-300x46.jpg 300w, https://eigo-rewrite.com/wp-content/uploads/2023/06/IMG_1173-2-1024x157.jpg 1024w, https://eigo-rewrite.com/wp-content/uploads/2023/06/IMG_1173-2-768x118.jpg 768w, https://eigo-rewrite.com/wp-content/uploads/2023/06/IMG_1173-2.jpg 1200w" sizes="(max-width: 672px) 100vw, 672px" /&gt;&lt;/p&gt;
&lt;p&gt;そして、最後です。&lt;br /&gt;
&amp;#8220;What sport&amp;#8221;「どのスポーツ」「どんなスポーツが」&lt;br /&gt;
&amp;#8220;do you like the best.&amp;#8221;「一番好きですか？」となっています。&lt;br /&gt;
ここも、好きとか嫌いというような意味合いなので、先ほど比較級で見たように&amp;#8221;like&amp;#8221;があります。&lt;br /&gt;
比較級の時は&amp;#8221;better&amp;#8221;でしたので、それと合わせる形で最上級の場合は&amp;#8221;best&amp;#8221;を使います。&lt;br /&gt;
この&amp;#8221;best&amp;#8221;というのは「一番好き」、&amp;#8221;like&amp;#8221;という動詞を修飾していますから、この&amp;#8221;best&amp;#8221;というのは&lt;span style="color: #0000ff;"&gt;副詞&lt;/span&gt;として使っています。&lt;br /&gt;
なので、副詞の最上級なので&amp;#8221;the&amp;#8221;は書いても書かなくても良いというルールでしたから、ここには括弧が付いています。&lt;br /&gt;
答えの文の場合も、「あなたは何が好きですか？」と聞かれているので、「私は野球が好きです。」という形で、聞かれた事と同様に「あなたは好きです」なので「私は好きです」というふうに主語と動詞を揃えてあげて、最後の所、ここも「何が一番好きですか？」と聞かれているので、&lt;br /&gt;
「野球が好きです。」ではなくて「野球が一番好きです。」という意味で&amp;#8221;best&amp;#8221;という単語を付けておきましょう。&lt;br /&gt;
このように、&lt;span style="color: #ff0000;"&gt;聞かれたその疑問文と答えの文で主語と動詞を合わせる事&lt;/span&gt;&lt;br /&gt;
それから&lt;span style="color: #ff0000;"&gt;「好きですか？」というような意味で聞かれた疑問文に関しては答えの部分にも&amp;#8221;better&amp;#8221;とか&amp;#8221;best&amp;#8221;を入れる&lt;/span&gt;&lt;br /&gt;
こういった点に注意して比較の勉強を進めて下さい。&lt;/p&gt;
&lt;h2&gt;Lesson12 セクション4 まとめ&lt;/h2&gt;
&lt;table style="width: 100%; border-collapse: collapse;"&gt;
&lt;tbody&gt;
&lt;tr style="background-color: #dd8500; color: white;"&gt;
&lt;th&gt;項目&lt;/th&gt;
&lt;th&gt;内容&lt;/th&gt;
&lt;/tr&gt;
&lt;tr style="background-color: #f0b464; color: black;"&gt;
&lt;td&gt;このセクションのテーマ&lt;/td&gt;
&lt;td&gt;
&lt;ul&gt;
&lt;li&gt;比較級・最上級、「as ○○ as」などを使った&lt;strong&gt;疑問詞による疑問文の作り方&lt;/strong&gt;がテーマ。&lt;/li&gt;
&lt;li&gt;文そのものよりも、&lt;strong&gt;疑問文と答え方のルール&lt;/strong&gt;に注意することが重要。&lt;/li&gt;
&lt;li&gt;特に「どちらが〜ですか？」「だれがいちばん〜ですか？」という質問への&lt;strong&gt;自然な答え方&lt;/strong&gt;を身につける。&lt;/li&gt;
&lt;/ul&gt;
&lt;/td&gt;
&lt;/tr&gt;
&lt;tr style="background-color: #ffffff; color: black;"&gt;
&lt;td&gt;Which / Who を使った比較の疑問文&lt;/td&gt;
&lt;td&gt;
&lt;ul&gt;
&lt;li&gt;二つのものを比べて「どちらの方が〜ですか？」と聞くときは&lt;strong&gt;Which&lt;/strong&gt; を使う。例：Which is older, the library or the gym?&lt;/li&gt;
&lt;li&gt;人どうしを比べるときは &lt;strong&gt;Who&lt;/strong&gt; を使う。例：Who is younger, your brother or Tom’s brother?&lt;/li&gt;
&lt;li&gt;読み方：&lt;code&gt;A&lt;/code&gt; のところで上げ調子、&lt;code&gt;or B&lt;/code&gt; のところで下げ調子。&lt;/li&gt;
&lt;/ul&gt;
&lt;/td&gt;
&lt;/tr&gt;
&lt;tr style="background-color: #f0b464; color: black;"&gt;
&lt;td&gt;be動詞を使う比較疑問文の答え方&lt;/td&gt;
&lt;td&gt;
&lt;ul&gt;
&lt;li&gt;疑問文：Which is older, the library or the gym?&lt;/li&gt;
&lt;li&gt;答え方は本来「The library is older.」だが、&lt;strong&gt;older が重複するので省く&lt;/strong&gt;。&lt;/li&gt;
&lt;li&gt;最終形：&lt;strong&gt;The library is.&lt;/strong&gt; / &lt;strong&gt;My brother is.&lt;/strong&gt; のように、&lt;span style="color: #ff0000;"&gt;主語 + be動詞 だけ残す&lt;/span&gt;。&lt;/li&gt;
&lt;li&gt;「It is the library.」のように &lt;code&gt;it&lt;/code&gt; で受ける答え方はここでは使わない。&lt;/li&gt;
&lt;/ul&gt;
&lt;/td&gt;
&lt;/tr&gt;
&lt;tr style="background-color: #ffffff; color: black;"&gt;
&lt;td&gt;like を使う比較疑問文と better&lt;/td&gt;
&lt;td&gt;
&lt;ul&gt;
&lt;li&gt;「どちらの方が好きですか？」と聞くときは&lt;strong&gt;Which do you like better, A or B?&lt;/strong&gt; の形を使う。&lt;/li&gt;
&lt;li&gt;&lt;code&gt;better&lt;/code&gt; は good / well の比較級だが、&lt;strong&gt;like のときも使う&lt;/strong&gt;。例：Which do you like better, history or math?&lt;/li&gt;
&lt;li&gt;答え方：疑問文の形をそろえて&lt;strong&gt;I like history better.&lt;/strong&gt; のように、&lt;span style="color: #ff0000;"&gt;答えにも better を必ず入れる&lt;/span&gt;。（I like history. だけだと「数学より」のニュアンスが消える）&lt;/li&gt;
&lt;/ul&gt;
&lt;/td&gt;
&lt;/tr&gt;
&lt;tr style="background-color: #f0b464; color: black;"&gt;
&lt;td&gt;最上級を使う疑問文（人）&lt;/td&gt;
&lt;td&gt;
&lt;ul&gt;
&lt;li&gt;三つ以上を比べるときは普通の最上級の形で疑問文を作る。例：Who is the tallest student in your class?&lt;/li&gt;
&lt;li&gt;答えの元の文：Tom is the tallest student in my class.&lt;/li&gt;
&lt;li&gt;最上級部分 &lt;strong&gt;the tallest&lt;/strong&gt; が疑問文と重複するので省き、最終的に &lt;strong&gt;Tom is.&lt;/strong&gt; のように答える。&lt;/li&gt;
&lt;/ul&gt;
&lt;/td&gt;
&lt;/tr&gt;
&lt;tr style="background-color: #ffffff; color: black;"&gt;
&lt;td&gt;in と of の使い分け&lt;/td&gt;
&lt;td&gt;
&lt;ul&gt;
&lt;li&gt;＜範囲が場所や集団名のとき＞例：in your class, in the world など。&lt;/li&gt;
&lt;li&gt;＜範囲が「人数」など具体的な数のとき＞例：Who swims the fastest &lt;strong&gt;of the four&lt;/strong&gt;?&lt;/li&gt;
&lt;li&gt;&lt;strong&gt;数の前には必ず the を付ける&lt;/strong&gt;：of four ではなく &lt;strong&gt;of the four&lt;/strong&gt;（「その4人の中で」）。&lt;/li&gt;
&lt;/ul&gt;
&lt;/td&gt;
&lt;/tr&gt;
&lt;tr style="background-color: #f0b464; color: black;"&gt;
&lt;td&gt;一般動詞＋最上級の疑問文&lt;/td&gt;
&lt;td&gt;
&lt;ul&gt;
&lt;li&gt;Who swims the fastest of the four?「その4人の中で誰がいちばん速く泳ぎますか。」&lt;/li&gt;
&lt;li&gt;元の文：Ann swims the fastest of the four.&lt;/li&gt;
&lt;li&gt;答え方：動詞が重複しないよう、&lt;strong&gt;Ann does.&lt;/strong&gt; のように &lt;code&gt;does&lt;/code&gt; で動詞を代表させる。&lt;/li&gt;
&lt;/ul&gt;
&lt;/td&gt;
&lt;/tr&gt;
&lt;tr style="background-color: #ffffff; color: black;"&gt;
&lt;td&gt;What sport do you like (the) best?&lt;/td&gt;
&lt;td&gt;
&lt;ul&gt;
&lt;li&gt;「どのスポーツが一番好きですか？」→ What sport do you like (the) best?&lt;/li&gt;
&lt;li&gt;&lt;strong&gt;best は like を修飾する副詞の最上級&lt;/strong&gt;なので、the を付けても付けなくてもよい（(the) best）。&lt;/li&gt;
&lt;li&gt;答え方：&lt;strong&gt;I like baseball (the) best.&lt;/strong&gt; のように、&lt;span style="color: #ff0000;"&gt;best を答えにも入れて「一番好き」の意味を残す&lt;/span&gt;。&lt;/li&gt;
&lt;/ul&gt;
&lt;/td&gt;
&lt;/tr&gt;
&lt;tr style="background-color: #f0b464; color: black;"&gt;
&lt;td&gt;疑問文と答え方の共通ルール&lt;/td&gt;
&lt;td&gt;
&lt;ul&gt;
&lt;li&gt;&lt;strong&gt;主語と動詞をそろえる&lt;/strong&gt;：Who do you like best? → I like Tom best.&lt;/li&gt;
&lt;li&gt;比較している場合は、&lt;strong&gt;better / best を答えにも残す&lt;/strong&gt;。（比較のニュアンスが消えないようにする）&lt;/li&gt;
&lt;li&gt;be動詞の場合：最上級・比較級の表現は省いて良いが、一般動詞の場合：better / best を省かないように注意。&lt;/li&gt;
&lt;/ul&gt;
&lt;/td&gt;
&lt;/tr&gt;
&lt;/tbody&gt;
&lt;/table&gt;
&lt;p&gt;&lt;!-- 都立高校入試 英語・英作文対策講座 --&gt;&lt;/p&gt;
&lt;div style="border: 2px solid #ff6600; background-color: #fff0e0; padding: 10px; display: flex; align-items: center; justify-content: center; margin-bottom: 10px;"&gt;
&lt;p&gt;&lt;img decoding="async" style="max-width: 100px; height: auto; margin-right: 10px;" src="https://eigo-rewrite.com/wp-content/uploads/2020/06/logo_tate-1.png" alt="Re-Writeのロゴ" /&gt;&lt;/p&gt;
&lt;div&gt;
&lt;p style="margin: 5px 0;"&gt;【都立高校入試 英語・英作文対策講座】：共通問題から自校作成校までの長文読解と自由英作文を集中的に演習し、&lt;br /&gt;
&lt;strong&gt;「5分で書ききる」答案作りと安定して得点できる英語力&lt;/strong&gt;を養います。&lt;/p&gt;
&lt;p&gt;&lt;a style="background-color: #ff6600; color: white; padding: 5px 10px; text-align: center; text-decoration: none; display: inline-block; font-size: 14px;" href="https://eigo-rewrite.com/toritsu/"&gt;&lt;br /&gt;
詳細を見る&lt;br /&gt;
&lt;/a&gt;&lt;/p&gt;
&lt;/div&gt;
&lt;/div&gt;
&lt;h2&gt;確認クイズ（10問）&lt;/h2&gt;
&lt;style&gt;
.show-answer-btn {&lt;br /&gt;  background:#DD8500;&lt;br /&gt;  color:white;&lt;br /&gt;  padding:5px 10px;&lt;br /&gt;  cursor:pointer;&lt;br /&gt;  border:none;&lt;br /&gt;}&lt;br /&gt;&lt;/style&gt;
&lt;p&gt;&lt;script&gt;
function showAnswer(id, btn) {
  var ans = document.getElementById(id);
  if (ans) ans.style.display = 'inline';
  if (btn) btn.style.display = 'none';
}
&lt;/script&gt;&lt;/p&gt;
&lt;table style="width: 100%; border-collapse: collapse;"&gt;
&lt;tbody&gt;
&lt;tr style="background-color: #dd8500; color: white;"&gt;
&lt;th&gt;No.&lt;/th&gt;
&lt;th&gt;問題&lt;/th&gt;
&lt;/tr&gt;
&lt;p&gt;&lt;!-- Q1 --&gt;&lt;/p&gt;
&lt;tr style="background-color: #f0b464; color: black;"&gt;
&lt;td&gt;1&lt;/td&gt;
&lt;td&gt;「図書館と体育館、どちらの方が古いですか？」と聞きたいとき、最も適切な文はどれ？&lt;/p&gt;
&lt;p&gt;A. Who is older, the library or the gym?&lt;br /&gt;
B. Which is older, the library or the gym?&lt;br /&gt;
C. What is older, the library or the gym?&lt;br /&gt;
D. How is older, the library or the gym?&lt;/p&gt;
&lt;p&gt;&lt;button class="show-answer-btn"&gt;正解を見る&lt;/button&gt;&lt;br /&gt;
&lt;span id="qa1" style="display: none; font-weight: bold; color: #d60000;"&gt;正解：B（ものを2つ比べるときは Which を使う）&lt;/span&gt;&lt;/td&gt;
&lt;/tr&gt;
&lt;p&gt;&lt;!-- Q2 --&gt;&lt;/p&gt;
&lt;tr style="background-color: #ffffff; color: black;"&gt;
&lt;td&gt;2&lt;/td&gt;
&lt;td&gt;「あなたのお兄さんとトムのお兄さんでは、どちらの方が若いですか？」と尋ねるときに使う疑問詞として最も適切なのはどれ？&lt;/p&gt;
&lt;p&gt;A. What&lt;br /&gt;
B. Which&lt;br /&gt;
C. Who&lt;br /&gt;
D. Where&lt;/p&gt;
&lt;p&gt;&lt;button class="show-answer-btn"&gt;正解を見る&lt;/button&gt;&lt;br /&gt;
&lt;span id="qa2" style="display: none; font-weight: bold; color: #d60000;"&gt;正解：C（人どうしを比べるときは Who を使う）&lt;/span&gt;&lt;/td&gt;
&lt;/tr&gt;
&lt;p&gt;&lt;!-- Q3 --&gt;&lt;/p&gt;
&lt;tr style="background-color: #f0b464; color: black;"&gt;
&lt;td&gt;3&lt;/td&gt;
&lt;td&gt;Which is older, the library or the gym? と聞かれ、「図書館の方が古いです。」と答えたい。文として最も適切なのはどれ？&lt;/p&gt;
&lt;p&gt;A. It is the library.&lt;br /&gt;
B. The library is older.&lt;br /&gt;
C. The library is.&lt;br /&gt;
D. Library is old.&lt;/p&gt;
&lt;p&gt;&lt;button class="show-answer-btn"&gt;正解を見る&lt;/button&gt;&lt;br /&gt;
&lt;span id="qa3" style="display: none; font-weight: bold; color: #d60000;"&gt;正解：C（元は The library is older. だが、older を省いて The library is. と答える）&lt;/span&gt;&lt;/td&gt;
&lt;/tr&gt;
&lt;p&gt;&lt;!-- Q4 --&gt;&lt;/p&gt;
&lt;tr style="background-color: #ffffff; color: black;"&gt;
&lt;td&gt;4&lt;/td&gt;
&lt;td&gt;「歴史と数学では、どちらの方が好きですか？」と聞きたいときの文として正しいものはどれ？&lt;/p&gt;
&lt;p&gt;A. Which do you like, history or math?&lt;br /&gt;
B. Which are you like better, history or math?&lt;br /&gt;
C. Which do you like better, history or math?&lt;br /&gt;
D. What do you like better, history or math?&lt;/p&gt;
&lt;p&gt;&lt;button class="show-answer-btn"&gt;正解を見る&lt;/button&gt;&lt;br /&gt;
&lt;span id="qa4" style="display: none; font-weight: bold; color: #d60000;"&gt;正解：C（like を使った「どちらの方が好き？」は Which do you like better, A or B?）&lt;/span&gt;&lt;/td&gt;
&lt;/tr&gt;
&lt;p&gt;&lt;!-- Q5 --&gt;&lt;/p&gt;
&lt;tr style="background-color: #f0b464; color: black;"&gt;
&lt;td&gt;5&lt;/td&gt;
&lt;td&gt;Q4の質問「Which do you like better, history or math?」に対して、本文のルールに最も合う答えはどれ？&lt;/p&gt;
&lt;p&gt;A. I like history.&lt;br /&gt;
B. I like history better.&lt;br /&gt;
C. It is history.&lt;br /&gt;
D. History is good.&lt;/p&gt;
&lt;p&gt;&lt;button class="show-answer-btn"&gt;正解を見る&lt;/button&gt;&lt;br /&gt;
&lt;span id="qa5" style="display: none; font-weight: bold; color: #d60000;"&gt;正解：B（比較しているので、答えにも better を入れておく）&lt;/span&gt;&lt;/td&gt;
&lt;/tr&gt;
&lt;p&gt;&lt;!-- Q6 --&gt;&lt;/p&gt;
&lt;tr style="background-color: #ffffff; color: black;"&gt;
&lt;td&gt;6&lt;/td&gt;
&lt;td&gt;「あなたのクラスで一番背が高い生徒は誰ですか？」を表す文として正しいものはどれ？&lt;/p&gt;
&lt;p&gt;A. Who is tallest student in your class?&lt;br /&gt;
B. Who is the tallest student in your class?&lt;br /&gt;
C. Which is the tallest student in your class?&lt;br /&gt;
D. Who are tallest student in your class?&lt;/p&gt;
&lt;p&gt;&lt;button class="show-answer-btn"&gt;正解を見る&lt;/button&gt;&lt;br /&gt;
&lt;span id="qa6" style="display: none; font-weight: bold; color: #d60000;"&gt;正解：B（最上級 the tallest + student in your class の形）&lt;/span&gt;&lt;/td&gt;
&lt;/tr&gt;
&lt;p&gt;&lt;!-- Q7 --&gt;&lt;/p&gt;
&lt;tr style="background-color: #f0b464; color: black;"&gt;
&lt;td&gt;7&lt;/td&gt;
&lt;td&gt;「その4人の中で誰が一番速く泳ぎますか？」という意味になる部分として、最も適切なのはどれ？&lt;/p&gt;
&lt;p&gt;A. in your four&lt;br /&gt;
B. in the four&lt;br /&gt;
C. of four&lt;br /&gt;
D. of the four&lt;/p&gt;
&lt;p&gt;&lt;button class="show-answer-btn"&gt;正解を見る&lt;/button&gt;&lt;br /&gt;
&lt;span id="qa7" style="display: none; font-weight: bold; color: #d60000;"&gt;正解：D（人数など具体的な数のときは of the four のように the を付ける）&lt;/span&gt;&lt;/td&gt;
&lt;/tr&gt;
&lt;p&gt;&lt;!-- Q8 --&gt;&lt;/p&gt;
&lt;tr style="background-color: #ffffff; color: black;"&gt;
&lt;td&gt;8&lt;/td&gt;
&lt;td&gt;「どのスポーツが一番好きですか？」と聞きたいとき、本文で説明された形として最も適切なのはどれ？&lt;/p&gt;
&lt;p&gt;A. What sport do you like the best?&lt;br /&gt;
B. What sport are you like best?&lt;br /&gt;
C. Which sport do you like the mostest?&lt;br /&gt;
D. What sport do you like most good?&lt;/p&gt;
&lt;p&gt;&lt;button class="show-answer-btn"&gt;正解を見る&lt;/button&gt;&lt;br /&gt;
&lt;span id="qa8" style="display: none; font-weight: bold; color: #d60000;"&gt;正解：A（What sport do you like (the) best? の形）&lt;/span&gt;&lt;/td&gt;
&lt;/tr&gt;
&lt;p&gt;&lt;!-- Q9 --&gt;&lt;/p&gt;
&lt;tr style="background-color: #f0b464; color: black;"&gt;
&lt;td&gt;9&lt;/td&gt;
&lt;td&gt;「What sport do you like the best?」と聞かれ、「私は野球が一番好きです。」と答えるとき、本文の説明に最も合う答えはどれ？&lt;/p&gt;
&lt;p&gt;A. I like baseball.&lt;br /&gt;
B. I like baseball the best.&lt;br /&gt;
C. Baseball is my best.&lt;br /&gt;
D. I best like baseball.&lt;/p&gt;
&lt;p&gt;&lt;button class="show-answer-btn"&gt;正解を見る&lt;/button&gt;&lt;br /&gt;
&lt;span id="qa9" style="display: none; font-weight: bold; color: #d60000;"&gt;正解：B（best を答えにも入れて「一番好き」を表す）&lt;/span&gt;&lt;/td&gt;
&lt;/tr&gt;
&lt;p&gt;&lt;!-- Q10 --&gt;&lt;/p&gt;
&lt;tr style="background-color: #ffffff; color: black;"&gt;
&lt;td&gt;10&lt;/td&gt;
&lt;td&gt;本文で説明されている「疑問文と答え方の基本ルール」として、最も適切なものはどれ？&lt;/p&gt;
&lt;p&gt;A. 答えでは疑問文と違う動詞を使う。&lt;br /&gt;
B. 答えでは比較の語（better / best）は必ず消す。&lt;br /&gt;
C. 疑問文と答えの文で主語と動詞をそろえる。&lt;br /&gt;
D. 答えはできるだけ短くするため、主語を省く。&lt;/p&gt;
&lt;p&gt;&lt;button class="show-answer-btn"&gt;正解を見る&lt;/button&gt;&lt;br /&gt;
&lt;span id="qa10" style="display: none; font-weight: bold; color: #d60000;"&gt;正解：C（聞かれた主語・動詞をそろえ、比較の場合は better / best も意識して使う）&lt;/span&gt;&lt;/td&gt;
&lt;/tr&gt;
&lt;/tbody&gt;
&lt;/table&gt;
&lt;p&gt;&lt;!-- 追加ブロック（末尾CTA：TP/SP/ST送客を強化） --&gt;&lt;/p&gt;
&lt;div style="border: 2px solid #ff6600; background-color: #fff0e0; padding: 12px; display: flex; align-items: flex-start; justify-content: flex-start; margin: 14px 0;"&gt;
&lt;p&gt;&lt;img decoding="async" style="max-width: 100px; height: auto; margin-right: 12px; flex-shrink: 0;" src="https://eigo-rewrite.com/wp-content/uploads/2020/06/logo_tate-1.png" alt="Re-Writeのロゴ" /&gt;&lt;/p&gt;
&lt;div style="flex: 1; text-align: left;"&gt;
&lt;p style="margin: 4px 0 8px; line-height: 1.7;"&gt;&lt;strong&gt;次の一手（入試・定期テストに直結させる）&lt;/strong&gt;&lt;br /&gt;
このページの型を「知っている」から「答案で毎回できる」にするには、短い範囲で&lt;strong&gt;“同じミスだけを狙って潰す”&lt;/strong&gt;のが最短です。&lt;br /&gt;
相談・受講の導線は下から確認できます。&lt;/p&gt;
&lt;div style="display: flex; flex-wrap: wrap; gap: 8px; margin: 0;"&gt;&lt;a style="background-color: #ff6600; color: #ffffff; padding: 6px 10px; text-decoration: none; display: inline-block; font-size: 14px;" href="https://eigo-rewrite.com/access/"&gt;アクセス&lt;/a&gt;&lt;br /&gt;
&lt;a style="background-color: #ffffff; color: #ff6600; border: 1px solid #ff6600; padding: 6px 10px; text-decoration: none; display: inline-block; font-size: 14px;" href="https://eigo-rewrite.com/profile/"&gt;講師プロフィール&lt;/a&gt;&lt;br /&gt;
&lt;a style="background-color: #ffffff; color: #ff6600; border: 1px solid #ff6600; padding: 6px 10px; text-decoration: none; display: inline-block; font-size: 14px;" href="https://eigo-rewrite.com/"&gt;トップページ&lt;/a&gt;&lt;/div&gt;
&lt;/div&gt;
&lt;/div&gt;
```
</t>
  </si>
  <si>
    <t xml:space="preserve">以下のページは「スニペット整合性」（本文と title/meta/H1/冒頭文）が弱い可能性があります。
まず【本文】を確認し、想定読者・悩み・解決範囲を把握してください。
そのうえで、GSCの主要クエリ（表示回数上位）を根拠に、
「検索意図に対して、タイトル/メタ/H1/冒頭120字がズレている点」を特定し、
ズレを解消するための修正案（タイトル/メタ/H1/冒頭）を提示してください。
※本文の“大改修”は前提にしません（必要なら追記ブロックは最大1つまで）。
【URL】https://eigo-rewrite.com/column/stage3-lesson7-2/
【ページ分類】MC
【ページ分類の略語（このプロンプト内の定義）】
TP = トップページ（ホーム/サイトの入口）
SP = サービスページ（講座・コース・申込導線）
MC = メインコラム（コラム/解説/勉強法など集客記事）
SC = サブコラム（MCやSPを補強するための補助コラム※サイト定義に合わせて判断）
NW = ニュース/お知らせ（運用上は改善対象外として除外）
ST = 企業情報等のSEO対策を行わないこ固定ページ（運用上は改善対象外として除外）
- / 空欄 / 未分類 = 未分類（このスクリプトでは改善対象外として除外）
※未分類（空欄 / "-" / "未分類"）は作業対象に含めません。
【現状（スニペット要素）】
- タイトル：関係副詞where・whenの使い方と省略の条件｜英語学習コラム
- メタ：関係副詞where/when/why/howを例文で確認。関係代名詞との違い、言い換え(in which等)、省略の可否まで。クイズ10問つき。
- H1：STAGE3 Lesson7-2関係副詞(where/when)【ニュートレジャーの道案内】
- 冒頭120字：関係副詞とは？ Lesson 7 セクション2では、関係副詞について学びます。関係副詞は「前置詞 + 関係代名詞」を1語で表したもので、関係代名詞とは使い方が少し異なります。前回のセクションで前置詞 + 関係代名詞の扱いに慣れていれば、関係
【GSC主要クエリ（表示回数上位50件）】
- 関係副詞｜表示5751｜CTR 0.02%｜順位1.1
- 関係副詞 関係代名詞 違い｜表示493｜CTR 0.00%｜順位1.0
- 関係代名詞 関係副詞 違い｜表示457｜CTR 0.00%｜順位1.0
- 関係代名詞と関係副詞の違い｜表示335｜CTR 0.00%｜順位1.0
- 関係詞 英語｜表示255｜CTR 0.00%｜順位1.0
- 関係副詞とは｜表示183｜CTR 0.00%｜順位1.1
- 関係代名詞 関係副詞｜表示177｜CTR 0.00%｜順位4.2
- 英語 関係詞｜表示149｜CTR 0.00%｜順位1.0
- 関係副詞と関係代名詞の違い｜表示123｜CTR 0.00%｜順位1.0
- 関係副詞 関係代名詞｜表示114｜CTR 0.00%｜順位3.2
- 関係福祉｜表示102｜CTR 0.00%｜順位1.1
- 関係詞 一覧｜表示84｜CTR 0.00%｜順位5.6
- 前置詞 関係代名詞｜表示83｜CTR 0.00%｜順位4.3
- 関係代名詞と関係副詞｜表示81｜CTR 0.00%｜順位1.0
- 関係代名詞 副詞｜表示76｜CTR 0.00%｜順位3.3
- 関係詞とは｜表示71｜CTR 0.00%｜順位1.1
- 関係代名詞 関係 副詞 一覧｜表示65｜CTR 0.00%｜順位4.4
- 関係副詞 前置詞｜表示58｜CTR 0.00%｜順位2.4
- when 関係副詞｜表示55｜CTR 0.00%｜順位8.8
- 前置詞+関係代名詞｜表示55｜CTR 0.00%｜順位4.3
- 英語 関係副詞｜表示55｜CTR 0.00%｜順位1.2
- that 関係副詞｜表示54｜CTR 0.00%｜順位1.4
- 関係代名詞 関係副詞 一覧｜表示52｜CTR 0.00%｜順位4.2
- 関係代名詞 関係 副詞 違い わかりやすく｜表示50｜CTR 0.00%｜順位1.0
- 前置詞プラス関係代名詞｜表示49｜CTR 0.00%｜順位5.0
- 関係代名詞 関係副詞 見分け方｜表示49｜CTR 0.00%｜順位1.0
- 関係 副詞 と関係代名詞の違い｜表示47｜CTR 0.00%｜順位1.0
- かんけいふくし｜表示45｜CTR 0.00%｜順位1.0
- 英語関係詞｜表示43｜CTR 0.00%｜順位1.1
- 関係副詞 見分け方｜表示41｜CTR 0.00%｜順位2.0
- 関係副詞 when｜表示40｜CTR 2.50%｜順位1.5
- 関係代名詞 関係副詞 使い分け｜表示40｜CTR 0.00%｜順位2.0
- 関係副詞 英語｜表示40｜CTR 0.00%｜順位1.0
- 関係 副詞 関係代名詞｜表示37｜CTR 0.00%｜順位3.1
- 関係疑問詞｜表示36｜CTR 0.00%｜順位1.0
- 関係副詞と関係代名詞の見分け方｜表示35｜CTR 0.00%｜順位1.0
- 関係副詞 関係代名詞 見分け方｜表示33｜CTR 0.00%｜順位2.9
- when where｜表示32｜CTR 0.00%｜順位1.3
- 英語 関係副詞とは｜表示32｜CTR 0.00%｜順位1.6
- 関係し｜表示32｜CTR 0.00%｜順位3.0
- 関係代名詞と関係副詞の見分け方｜表示32｜CTR 0.00%｜順位1.1
- 関係詞英語｜表示32｜CTR 0.00%｜順位1.0
- 関係副詞 完全文｜表示31｜CTR 0.00%｜順位4.8
- 間接副詞｜表示30｜CTR 0.00%｜順位1.2
- 関係副詞 前置詞+関係代名詞｜表示30｜CTR 0.00%｜順位2.7
- 関係詞｜表示30｜CTR 0.00%｜順位1.1
- 関係副詞 主格｜表示28｜CTR 0.00%｜順位2.1
- 関係詞 関係副詞｜表示27｜CTR 0.00%｜順位3.1
- 前置詞 関係副詞｜表示25｜CTR 0.00%｜順位3.0
- 関係副詞節｜表示25｜CTR 0.00%｜順位2.9
【参考：代表語（自動抽出）】関係副詞
【出力（必ずこの順）】
1) 本文の要約（想定読者・悩み・解決）
2) 検索意図の整理（主要クエリから2〜3パターン）
3) 不一致の指摘（タイトル/メタ/H1/冒頭のどこがズレているか）
4) 修正方針（“どの意図に寄せるか”を1つに決める）
5) 修正案（すべてコードブロック）
   - タイトル案3つ（全角35字前後＋56字以上の網羅型を1つ）
   - メタ案3つ（全角90字前後）
   - H1案2つ
   - 冒頭120字（2案：&lt;p&gt;で開始）
【禁則ワード（シート連動）】
以下の【禁則ワード】は、タイトル/メタ/導入文/見出し/本文のいずれにも原則使用しないでください。
言い換えが必要な場合は、自然な日本語に置換してください。
【禁則ワード】
- 崩れ
- 型
- 迷い
- 保留
- 固定
- 手順
- 立て直
- 最短
- 結論だけ
- 乱れ
- 三点確認
- 内部リンク
- 導線
- 設計
- 刺
- まず結論
- 整え
- 押し付けない案内
- 統一
- 次の一手
- 失点
- 確定
- サブコラム
- 30秒
- 1分
- CV
- 網羅
【本文】
```html
&lt;p&gt;&lt;iframe title="YouTube video player" src="https://www.youtube.com/embed/cm1siCtTRRk?si=mty8q_zIM6_49_ON" width="560" height="315" frameborder="0" allowfullscreen="allowfullscreen"&gt;&lt;span data-mce-type="bookmark" style="display: inline-block; width: 0px; overflow: hidden; line-height: 0;" class="mce_SELRES_start"&gt;﻿&lt;/span&gt;&lt;/iframe&gt;&lt;/p&gt;
&lt;h2&gt;関係副詞とは？&lt;/h2&gt;
&lt;p&gt;Lesson 7 セクション2では、関係副詞について学びます。関係副詞は「前置詞 + 関係代名詞」を1語で表したもので、関係代名詞とは使い方が少し異なります。前回のセクションで前置詞 + 関係代名詞の扱いに慣れていれば、関係副詞の理解もスムーズになるでしょう。もし前回の内容に不安がある場合は、そちらを先に復習してから進めることをお勧めします。&lt;br /&gt;
STAGE3の英文法（時制・助動詞・不定詞など）の全体像は、&lt;strong&gt;&lt;a href="https://eigo-rewrite.com/column/stage3/"&gt;STAGE3｜高校英文法の総まとめ（全体像はこちら）&lt;/a&gt;&lt;/strong&gt;で確認できます。&lt;/p&gt;
&lt;h3&gt;関係副詞の種類&lt;/h3&gt;
&lt;p&gt;関係副詞には4つの主要な種類があります。それぞれ&lt;span style="color: red;"&gt;where&lt;/span&gt;、&lt;span style="color: red;"&gt;when&lt;/span&gt;、&lt;span style="color: red;"&gt;why&lt;/span&gt;、そして&lt;span style="color: red;"&gt;how&lt;/span&gt;です。これらはすべて前置詞+関係代名詞の組み合わせから派生しています。例えば、前置詞+関係代名詞&lt;span style="color: blue;"&gt;in which&lt;/span&gt;は、関係副詞&lt;span style="color: red;"&gt;where&lt;/span&gt;として使われます。これからは、これらの関係副詞を異なる使い方で学んでいきます。&lt;br /&gt;
&lt;!-- 読解強化講座 --&gt;&lt;/p&gt;
&lt;div style="border: 2px solid #ff6600; background-color: #fff0e0; padding: 10px; display: flex; align-items: center; justify-content: center; margin-bottom: 10px;"&gt;
&lt;p&gt;&lt;img decoding="async" style="max-width: 100px; height: auto; margin-right: 10px;" src="https://eigo-rewrite.com/wp-content/uploads/2020/06/logo_tate-1.png" alt="Re-Writeのロゴ" /&gt;&lt;/p&gt;
&lt;div&gt;
&lt;p style="margin: 5px 0;"&gt;【読解強化講座】：速読・精読の力を育て、自校作成校の難解長文に対応する読解力を養成します。&lt;/p&gt;
&lt;p&gt;&lt;a style="background-color: #ff6600; color: white; padding: 5px 10px; text-align: center; text-decoration: none; display: inline-block; font-size: 14px;" href="https://eigo-rewrite.com/dokkaikyouka/"&gt;詳細を見る&lt;/a&gt;&lt;/p&gt;
&lt;/div&gt;
&lt;/div&gt;
&lt;h3&gt;例文による解説&lt;/h3&gt;
&lt;h4&gt;例文1:「私たちは私たちのおじさんが住んでいる島へ引っ越しました。」&lt;/h4&gt;
&lt;p&gt;この文では&lt;span style="color: blue;"&gt;in which&lt;/span&gt;が&lt;span style="color: red;"&gt;where&lt;/span&gt;に置き換えられます。もともと&lt;span style="color: blue;"&gt;our uncle in the island&lt;/span&gt;だった部分が&lt;span style="color: blue;"&gt;in which&lt;/span&gt;に変わり、最終的には&lt;span style="color: red;"&gt;where&lt;/span&gt;に置き換えられるのです。&lt;span style="color: red;"&gt;where&lt;/span&gt;は場所を表す先行詞に対して使います。&lt;/p&gt;
&lt;h4&gt;例文2:「私は妹が生まれたその日を忘れない。」&lt;/h4&gt;
&lt;p&gt;ここで&lt;span style="color: blue;"&gt;on which&lt;/span&gt;が&lt;span style="color: red;"&gt;when&lt;/span&gt;に置き換えられます。もともと&lt;span style="color: blue;"&gt;my sister was born on the day&lt;/span&gt;だった部分が&lt;span style="color: blue;"&gt;on which&lt;/span&gt;に変わり、最終的には&lt;span style="color: red;"&gt;when&lt;/span&gt;に置き換えられます。&lt;span style="color: red;"&gt;when&lt;/span&gt;は時を表す先行詞に対して使います。&lt;/p&gt;
&lt;h3&gt;まとめ&lt;/h3&gt;
&lt;p&gt;関係副詞は前置詞+関係代名詞を1語で表現する方法です。&lt;span style="color: red;"&gt;where&lt;/span&gt;、&lt;span style="color: red;"&gt;when&lt;/span&gt;、&lt;span style="color: red;"&gt;why&lt;/span&gt;、&lt;span style="color: red;"&gt;how&lt;/span&gt;の4つの主要な関係副詞があり、それぞれが場所や時間、理由、方法を示します。先行詞が場所を表す場合は&lt;span style="color: red;"&gt;where&lt;/span&gt;、時間を表す場合は&lt;span style="color: red;"&gt;when&lt;/span&gt;を使います。このように、関係副詞を適切に使うことで、文がより自然で簡潔になります。&lt;/p&gt;
&lt;hr /&gt;
&lt;p&gt;&lt;iframe title="YouTube video player" src="https://www.youtube.com/embed/hyAtnmxbEyY?si=NMac3Y3pXKd30IHh" width="560" height="315" frameborder="0" allowfullscreen="allowfullscreen"&gt;&lt;/iframe&gt;&lt;/p&gt;
&lt;h3&gt;「why」の基本的な使い方&lt;/h3&gt;
&lt;p&gt;関係副詞&lt;span style="color: red;"&gt;why&lt;/span&gt;は、主に&lt;span style="color: red;"&gt;reason&lt;/span&gt;（理由）とともに使います。&lt;span style="color: red;"&gt;reason&lt;/span&gt;が先行詞のときに限定して使用されるため、他の先行詞とは異なります。&lt;span style="color: red;"&gt;why&lt;/span&gt;は「理由」を尋ねる「なぜ？」という意味から派生しています。具体的には、先行詞が&lt;span style="color: red;"&gt;reason&lt;/span&gt;の場合に&lt;span style="color: red;"&gt;why&lt;/span&gt;を使用する形になります。&lt;/p&gt;
&lt;h3&gt;例文による理解&lt;/h3&gt;
&lt;p&gt;例えば、「I don’t know the &lt;span style="color: red;"&gt;reason&lt;/span&gt;」では、「私は理由を知りません」という意味になります。この文の後に&lt;span style="color: red;"&gt;why&lt;/span&gt;を付け加えることで、「&lt;span style="color: red;"&gt;why&lt;/span&gt; Yumi is absent today」という形になります。これは「どうしてユミが今日欠席しているのか、その理由を知りません」という意味になります。この場合、&lt;span style="color: red;"&gt;why&lt;/span&gt;は訳さずにそのまま使用します。&lt;/p&gt;
&lt;h3&gt;「why」と「the reason」の使い方&lt;/h3&gt;
&lt;p&gt;&lt;span style="color: red;"&gt;the reason&lt;/span&gt;と&lt;span style="color: red;"&gt;why&lt;/span&gt;は、省略が可能です。例えば、「I don’t know the &lt;span style="color: red;"&gt;reason&lt;/span&gt; Yumi is absent today.」は、「ユミが今日休んでいる理由」となります。また、「I don’t know &lt;span style="color: red;"&gt;why&lt;/span&gt; Yumi is absent today.」は、「どうして今日欠席しているか分かりません」となります。このように、&lt;span style="color: red;"&gt;the reason&lt;/span&gt;と&lt;span style="color: red;"&gt;why&lt;/span&gt;を使った場合、以下の3つのパターンが考えられます：&lt;/p&gt;
&lt;ul&gt;
&lt;li&gt;&lt;span style="color: red;"&gt;the reason why&lt;/span&gt;：一つのセットとして使う&lt;/li&gt;
&lt;li&gt;&lt;span style="color: red;"&gt;the reason&lt;/span&gt;単体で使用&lt;/li&gt;
&lt;li&gt;&lt;span style="color: red;"&gt;why&lt;/span&gt;単体で使用&lt;br /&gt;
&lt;!-- 大学受験英作文講座 --&gt;&lt;/p&gt;
&lt;div style="border: 2px solid #ff6600; background-color: #fff0e0; padding: 10px; display: flex; align-items: center; justify-content: center;"&gt;
&lt;p&gt;&lt;img decoding="async" style="max-width: 100px; height: auto; margin-right: 10px;" src="https://eigo-rewrite.com/wp-content/uploads/2020/06/logo_tate-1.png" alt="Re-Writeのロゴ" /&gt;&lt;/p&gt;
&lt;div&gt;
&lt;p style="margin: 5px 0;"&gt;【大学受験英作文講座】：和文英訳・自由英作文を段階的に練習し、伝わる英作文の構築力を育成します。&lt;/p&gt;
&lt;p&gt;&lt;a style="background-color: #ff6600; color: white; padding: 5px 10px; text-align: center; text-decoration: none; display: inline-block; font-size: 14px;" href="https://eigo-rewrite.com/kobetsueisakubun/"&gt;詳細を見る&lt;/a&gt;&lt;/p&gt;
&lt;/div&gt;
&lt;/div&gt;
&lt;/li&gt;
&lt;/ul&gt;
&lt;h3&gt;定型文としての「why」&lt;/h3&gt;
&lt;p&gt;&lt;span style="color: red;"&gt;why&lt;/span&gt;の単体で使う定型文の一例として、「That’s &lt;span style="color: red;"&gt;why&lt;/span&gt;」があります。例えば、「George can’t eat shrimp. That’s &lt;span style="color: red;"&gt;why&lt;/span&gt; he looked disappointed.」という文があります。直訳すると「ジョージはエビを食べることができません。それが彼が失望しているように見える理由です。」となりますが、自然な日本語では「ジョージがエビを食べられないから、彼が失望しているように見えるのです。」という意味になります。「That’s &lt;span style="color: red;"&gt;why&lt;/span&gt;」は「だから」「そういうわけで」といった意味で、順接の接続詞のように使われます。このフレーズは英作文でも非常に使える便利な表現です。&lt;/p&gt;
&lt;hr /&gt;
&lt;p&gt;&lt;iframe title="YouTube video player" src="https://www.youtube.com/embed/Az-Z95avDEw?si=yB-fV97eg14InZGs" width="560" height="315" frameborder="0" allowfullscreen="allowfullscreen"&gt;&lt;/iframe&gt;&lt;/p&gt;
&lt;h3&gt;関係副詞の省略について&lt;/h3&gt;
&lt;p&gt;それではこのセクションの最後です。最後は関係副詞の省略に関するお話です。少し込み入った内容になりますが、先ほど&lt;span style="color: red;"&gt;「why」&lt;/span&gt;という関係副詞は省略できるという話がありました。ここはまだ覚えているかと思います。&lt;/p&gt;
&lt;h3&gt;「when」と「where」の省略&lt;/h3&gt;
&lt;p&gt;次に、関係副詞&lt;span style="color: red;"&gt;「when」&lt;/span&gt;と&lt;span style="color: red;"&gt;「where」&lt;/span&gt;に関してですが、少し条件がつきます。まず、関係副詞&lt;span style="color: red;"&gt;「when」&lt;/span&gt;については省略可能です。ですので、基本的に&lt;span style="color: red;"&gt;「when」&lt;/span&gt;を書かなくても問題ありません。&lt;/p&gt;
&lt;p&gt;一方、関係副詞&lt;span style="color: red;"&gt;「where」&lt;/span&gt;についても省略できますが、ここでの条件は先行詞が&lt;span style="color: blue;"&gt;「the place」&lt;/span&gt;の時のみ省略できるということです。&lt;span style="color: blue;"&gt;「the park」&lt;/span&gt;や&lt;span style="color: blue;"&gt;「the building」&lt;/span&gt;の場合は、&lt;span style="color: red;"&gt;「where」&lt;/span&gt;をそのまま残しておかなければなりません。&lt;span style="color: blue;"&gt;「the place」&lt;/span&gt;つまり&lt;span style="color: green;"&gt;「場所」&lt;/span&gt;という意味の単語の時だけ、省略が可能です。&lt;/p&gt;
&lt;h3&gt;具体例の紹介&lt;/h3&gt;
&lt;p&gt;では、具体的な例を見てみましょう。&lt;span style="color: blue;"&gt;「Winter is the season」&lt;/span&gt;で、ここでの&lt;span style="color: blue;"&gt;「the season」&lt;/span&gt;は時期を表す単語です。この後に&lt;span style="color: blue;"&gt;「the seafood is particularly good.」&lt;/span&gt;が続きます。&lt;span style="color: green;"&gt;「その海産物が特に良い」&lt;/span&gt;という形で、本来ここには時を表す語句として&lt;span style="color: red;"&gt;「when」&lt;/span&gt;があったはずですが、その&lt;span style="color: red;"&gt;「when」&lt;/span&gt;は省略できるため、名詞＋主語＋動詞の形で関係副詞&lt;span style="color: red;"&gt;「when」&lt;/span&gt;を省略できます。&lt;/p&gt;
&lt;p&gt;次の文は&lt;span style="color: blue;"&gt;「This is the place」&lt;/span&gt;です。このように&lt;span style="color: blue;"&gt;「the place」&lt;/span&gt;がある場合、本来は場所を示すために&lt;span style="color: red;"&gt;「where」&lt;/span&gt;が存在するわけですが、その&lt;span style="color: red;"&gt;「where」&lt;/span&gt;を省略して&lt;span style="color: blue;"&gt;「place + SV」&lt;/span&gt;という形で修飾することができます。したがって、&lt;span style="color: green;"&gt;「ここが私たちがランチを食べた場所ですよ」&lt;/span&gt;と言うことが可能になります。&lt;/p&gt;
&lt;h3&gt;ルールの確認と演習&lt;/h3&gt;
&lt;p&gt;このように、関係副詞は前置詞＋関係代名詞の代わりとして機能し、最終的には省略できるというルールについて学んできました。このセクション2はかなり内容が豊富になっていますので、練習問題集で演習することをお勧めします。何が省略でき、どういう時に省略できないのか、こういった点を意識しながら学習を続けていってください。&lt;/p&gt;
&lt;p&gt;それでは、セクション2に関しては以上となります。&lt;/p&gt;
&lt;h2&gt;Lesson 7 セクション2：関係副詞（where / when / why / how）&lt;/h2&gt;
&lt;h3&gt;まとめ&lt;/h3&gt;
&lt;table style="width: 100%; border-collapse: collapse;"&gt;
&lt;thead&gt;
&lt;tr style="background-color: #dd8500; color: white;"&gt;
&lt;th&gt;ポイント&lt;/th&gt;
&lt;th&gt;説明&lt;/th&gt;
&lt;/tr&gt;
&lt;/thead&gt;
&lt;tbody&gt;
&lt;tr style="background-color: #f0b464; color: black;"&gt;
&lt;td&gt;関係副詞とは？&lt;/td&gt;
&lt;td&gt;
&lt;ul&gt;
&lt;li&gt;&lt;strong&gt;前置詞＋関係代名詞&lt;/strong&gt;を1語にまとめたもの（例：in which → where, on which → when）。&lt;/li&gt;
&lt;li&gt;節を先行詞にくっつけて、「場所・時間・理由・方法」を表す。&lt;/li&gt;
&lt;li&gt;関係代名詞とは形も役割も少し異なるので区別して整理しておく。&lt;/li&gt;
&lt;/ul&gt;
&lt;/td&gt;
&lt;/tr&gt;
&lt;tr style="background-color: white; color: black;"&gt;
&lt;td&gt;4つの関係副詞&lt;/td&gt;
&lt;td&gt;
&lt;ul&gt;
&lt;li&gt;&lt;strong&gt;where：&lt;/strong&gt;場所（＝ in which）&lt;/li&gt;
&lt;li&gt;&lt;strong&gt;when：&lt;/strong&gt;時間（＝ on which）&lt;/li&gt;
&lt;li&gt;&lt;strong&gt;why：&lt;/strong&gt;理由（＝ for which）※先行詞は reason にほぼ限定&lt;/li&gt;
&lt;li&gt;&lt;strong&gt;how：&lt;/strong&gt;方法（＝ the way in which）&lt;/li&gt;
&lt;/ul&gt;
&lt;/td&gt;
&lt;/tr&gt;
&lt;tr style="background-color: #f0b464; color: black;"&gt;
&lt;td&gt;where / when の用法&lt;/td&gt;
&lt;td&gt;
&lt;ul&gt;
&lt;li&gt;&lt;strong&gt;where：&lt;/strong&gt;場所を表す先行詞（the island, the town など）に続き「そこで～する」&lt;/li&gt;
&lt;li&gt;We moved to the island &lt;strong&gt;where&lt;/strong&gt; our uncle lives.&lt;/li&gt;
&lt;li&gt;&lt;strong&gt;when：&lt;/strong&gt;時間を表す先行詞（the day, the year など）に続き「その時～する」&lt;/li&gt;
&lt;li&gt;I’ll never forget the day &lt;strong&gt;when&lt;/strong&gt; my sister was born.&lt;/li&gt;
&lt;/ul&gt;
&lt;/td&gt;
&lt;/tr&gt;
&lt;tr style="background-color: white; color: black;"&gt;
&lt;td&gt;why の用法とパターン&lt;/td&gt;
&lt;td&gt;
&lt;ul&gt;
&lt;li&gt;&lt;strong&gt;先行詞が reason のときにだけ&lt;/strong&gt;使える関係副詞。&lt;/li&gt;
&lt;li&gt;I don’t know the reason &lt;strong&gt;why&lt;/strong&gt; Yumi is absent today.&lt;/li&gt;
&lt;li&gt;3パターンで言い換え可能：&lt;/li&gt;
&lt;li&gt;① the reason why S V　② the reason S V　③ why S V&lt;/li&gt;
&lt;li&gt;いずれも「～という理由」を表す。&lt;/li&gt;
&lt;/ul&gt;
&lt;/td&gt;
&lt;/tr&gt;
&lt;tr style="background-color: #f0b464; color: black;"&gt;
&lt;td&gt;how と the way&lt;/td&gt;
&lt;td&gt;
&lt;ul&gt;
&lt;li&gt;&lt;strong&gt;how：&lt;/strong&gt;「どのように」「そのようにして」という方法・手段を表す。&lt;/li&gt;
&lt;li&gt;本来は the way in which～ のような形だが、&lt;strong&gt;the way と how は意味が重複&lt;/strong&gt;するので普通はどちらか一方だけ。&lt;/li&gt;
&lt;li&gt;That’s how the sailors predict the weather.&lt;br /&gt;
→「そのようにして航海士たちは天気を予想する。」&lt;/li&gt;
&lt;/ul&gt;
&lt;/td&gt;
&lt;/tr&gt;
&lt;tr style="background-color: white; color: black;"&gt;
&lt;td&gt;That’s why ～ / That’s how ～&lt;/td&gt;
&lt;td&gt;
&lt;ul&gt;
&lt;li&gt;&lt;strong&gt;That’s why S V：&lt;/strong&gt;「だから～だ」「そういうわけで～だ」&lt;/li&gt;
&lt;li&gt;George can’t eat shrimp. That’s why he looked disappointed.&lt;/li&gt;
&lt;li&gt;&lt;strong&gt;That’s how S V：&lt;/strong&gt;「そのようにして～する」&lt;/li&gt;
&lt;li&gt;どちらも英作文で非常に使いやすい定型表現。&lt;/li&gt;
&lt;/ul&gt;
&lt;/td&gt;
&lt;/tr&gt;
&lt;tr style="background-color: #f0b464; color: black;"&gt;
&lt;td&gt;関係副詞の省略&lt;/td&gt;
&lt;td&gt;
&lt;ul&gt;
&lt;li&gt;&lt;strong&gt;why：&lt;/strong&gt;省略可（the reason why / the reason / why の3パターン）。&lt;/li&gt;
&lt;li&gt;&lt;strong&gt;when：&lt;/strong&gt;基本的に省略可（the season (when) the seafood is good）。&lt;/li&gt;
&lt;li&gt;&lt;strong&gt;where：&lt;/strong&gt;先行詞が &lt;strong&gt;the place「場所」&lt;/strong&gt; のときだけ省略可。&lt;/li&gt;
&lt;li&gt;the park / the building など具体名詞のときは where を残す。&lt;/li&gt;
&lt;/ul&gt;
&lt;/td&gt;
&lt;/tr&gt;
&lt;/tbody&gt;
&lt;/table&gt;
&lt;h3&gt;クイズ（10問）&lt;/h3&gt;
&lt;p&gt;&lt;script&gt;
  function showAnswer(id) {
    var ans = document.getElementById(id);
    var btn = document.getElementById(id + '-btn');
    if (ans &amp;&amp; btn) {
      ans.style.display = 'inline';
      btn.style.display = 'none';
    }
  }
&lt;/script&gt;&lt;/p&gt;
&lt;table style="width: 100%; border-collapse: collapse; margin-top: 10px;"&gt;
&lt;thead&gt;
&lt;tr style="background-color: #dd8500; color: white;"&gt;
&lt;th&gt;問題&lt;/th&gt;
&lt;th&gt;選択肢&lt;/th&gt;
&lt;th&gt;正解&lt;/th&gt;
&lt;/tr&gt;
&lt;/thead&gt;
&lt;tbody&gt;&lt;!-- Q1 --&gt;&lt;/p&gt;
&lt;tr style="background-color: #f0b464; color: black;"&gt;
&lt;td&gt;1. 関係副詞の説明として最も適切なのはどれ？&lt;/td&gt;
&lt;td&gt;A. 動詞を修飾する副詞のこと&lt;br /&gt;
B. 前置詞＋関係代名詞を1語にまとめたもの&lt;br /&gt;
C. 接続詞と同じ働きをする語&lt;br /&gt;
D. 疑問詞と同じ意味を持つ語&lt;/td&gt;
&lt;td&gt;&lt;button id="q1-btn"&gt;正解を見る&lt;/button&gt;&lt;br /&gt;
&lt;span id="q1" style="display: none;"&gt;B. 前置詞＋関係代名詞を1語にまとめたもの&lt;/span&gt;&lt;/td&gt;
&lt;/tr&gt;
&lt;p&gt;&lt;!-- Q2 --&gt;&lt;/p&gt;
&lt;tr style="background-color: white; color: black;"&gt;
&lt;td&gt;2. 次のうち、関係副詞だけを並べたものはどれ？&lt;/td&gt;
&lt;td&gt;A. who, which, that, whose&lt;br /&gt;
B. where, when, why, how&lt;br /&gt;
C. in, on, at, for&lt;br /&gt;
D. what, who, where, when&lt;/td&gt;
&lt;td&gt;&lt;button id="q2-btn"&gt;正解を見る&lt;/button&gt;&lt;br /&gt;
&lt;span id="q2" style="display: none;"&gt;B. where, when, why, how&lt;/span&gt;&lt;/td&gt;
&lt;/tr&gt;
&lt;p&gt;&lt;!-- Q3 --&gt;&lt;/p&gt;
&lt;tr style="background-color: #f0b464; color: black;"&gt;
&lt;td&gt;3. 「in which」とほぼ同じ働きをする関係副詞はどれ？&lt;/td&gt;
&lt;td&gt;A. when&lt;br /&gt;
B. where&lt;br /&gt;
C. why&lt;br /&gt;
D. how&lt;/td&gt;
&lt;td&gt;&lt;button id="q3-btn"&gt;正解を見る&lt;/button&gt;&lt;br /&gt;
&lt;span id="q3" style="display: none;"&gt;B. where&lt;/span&gt;&lt;/td&gt;
&lt;/tr&gt;
&lt;p&gt;&lt;!-- Q4 --&gt;&lt;/p&gt;
&lt;tr style="background-color: white; color: black;"&gt;
&lt;td&gt;4. 「on which」とほぼ同じ働きをする関係副詞はどれ？&lt;/td&gt;
&lt;td&gt;A. where&lt;br /&gt;
B. why&lt;br /&gt;
C. how&lt;br /&gt;
D. when&lt;/td&gt;
&lt;td&gt;&lt;button id="q4-btn"&gt;正解を見る&lt;/button&gt;&lt;br /&gt;
&lt;span id="q4" style="display: none;"&gt;D. when&lt;/span&gt;&lt;/td&gt;
&lt;/tr&gt;
&lt;p&gt;&lt;!-- Q5 --&gt;&lt;/p&gt;
&lt;tr style="background-color: #f0b464; color: black;"&gt;
&lt;td&gt;5. 関係副詞 &lt;strong&gt;why&lt;/strong&gt; が使える先行詞として正しいものはどれ？&lt;/td&gt;
&lt;td&gt;A. time&lt;br /&gt;
B. place&lt;br /&gt;
C. reason&lt;br /&gt;
D. method&lt;/td&gt;
&lt;td&gt;&lt;button id="q5-btn"&gt;正解を見る&lt;/button&gt;&lt;br /&gt;
&lt;span id="q5" style="display: none;"&gt;C. reason&lt;/span&gt;&lt;/td&gt;
&lt;/tr&gt;
&lt;p&gt;&lt;!-- Q6 --&gt;&lt;/p&gt;
&lt;tr style="background-color: white; color: black;"&gt;
&lt;td&gt;6. 「That’s why he looked disappointed.」の訳として最も近いものはどれ？&lt;/td&gt;
&lt;td&gt;A. それは彼が失望しているように見えた理由です。&lt;br /&gt;
B. 彼が失望しているように見えたのはそのためです。&lt;br /&gt;
C. 彼はなぜ失望しているように見えたのですか。&lt;br /&gt;
D. どのように彼が失望しているように見えたのですか。&lt;/td&gt;
&lt;td&gt;&lt;button id="q6-btn"&gt;正解を見る&lt;/button&gt;&lt;br /&gt;
&lt;span id="q6" style="display: none;"&gt;B. 彼が失望しているように見えたのはそのためです。&lt;/span&gt;&lt;/td&gt;
&lt;/tr&gt;
&lt;p&gt;&lt;!-- Q7 --&gt;&lt;/p&gt;
&lt;tr style="background-color: #f0b464; color: black;"&gt;
&lt;td&gt;7. 関係副詞の省略に関する説明として正しいものはどれ？&lt;/td&gt;
&lt;td&gt;A. why, when, where はすべて常に省略可能である。&lt;br /&gt;
B. why は省略できないが、when と where は省略できる。&lt;br /&gt;
C. when は基本省略可、where は先行詞が the place のときのみ省略可。&lt;br /&gt;
D. where は常に省略できるが、when は一切省略できない。&lt;/td&gt;
&lt;td&gt;&lt;button id="q7-btn"&gt;正解を見る&lt;/button&gt;&lt;br /&gt;
&lt;span id="q7" style="display: none;"&gt;C. when は基本省略可、where は先行詞が the place のときのみ省略可。&lt;/span&gt;&lt;/td&gt;
&lt;/tr&gt;
&lt;p&gt;&lt;!-- Q8 --&gt;&lt;/p&gt;
&lt;tr style="background-color: white; color: black;"&gt;
&lt;td&gt;8. 次のうち、関係副詞 &lt;strong&gt;where&lt;/strong&gt; を正しく省略している文はどれ？&lt;/td&gt;
&lt;td&gt;A. This is the park we played yesterday.&lt;br /&gt;
B. This is the place we had lunch yesterday.&lt;br /&gt;
C. This is the building we met last week.&lt;br /&gt;
D. This is the town we visited in summer.&lt;/td&gt;
&lt;td&gt;&lt;button id="q8-btn"&gt;正解を見る&lt;/button&gt;&lt;br /&gt;
&lt;span id="q8" style="display: none;"&gt;B. This is the place we had lunch yesterday.&lt;/span&gt;&lt;/td&gt;
&lt;/tr&gt;
&lt;p&gt;&lt;!-- Q9 --&gt;&lt;/p&gt;
&lt;tr style="background-color: #f0b464; color: black;"&gt;
&lt;td&gt;9. 「私は妹が生まれたその日を決して忘れない。」の英訳として最も適切なのはどれ？&lt;/td&gt;
&lt;td&gt;A. I will never forget the day where my sister was born.&lt;br /&gt;
B. I will never forget the day when my sister was born.&lt;br /&gt;
C. I will never forget the day why my sister was born.&lt;br /&gt;
D. I will never forget the day how my sister was born.&lt;/td&gt;
&lt;td&gt;&lt;button id="q9-btn"&gt;正解を見る&lt;/button&gt;&lt;br /&gt;
&lt;span id="q9" style="display: none;"&gt;B. I will never forget the day when my sister was born.&lt;/span&gt;&lt;/td&gt;
&lt;/tr&gt;
&lt;p&gt;&lt;!-- Q10 --&gt;&lt;/p&gt;
&lt;tr style="background-color: white; color: black;"&gt;
&lt;td&gt;10. 「ユミが今日欠席している理由を知りません。」として正しい英文はどれ？&lt;/td&gt;
&lt;td&gt;A. I don’t know the reason why Yumi is absent today.&lt;br /&gt;
B. I don’t know the reason when Yumi is absent today.&lt;br /&gt;
C. I don’t know why reason Yumi is absent today.&lt;br /&gt;
D. I don’t know the why Yumi is absent today.&lt;/td&gt;
&lt;td&gt;&lt;button id="q10-btn"&gt;正解を見る&lt;/button&gt;&lt;br /&gt;
&lt;span id="q10" style="display: none;"&gt;A. I don’t know the reason why Yumi is absent today.&lt;/span&gt;&lt;/td&gt;
&lt;/tr&gt;
&lt;/tbody&gt;
&lt;/table&gt;
```
</t>
  </si>
  <si>
    <t xml:space="preserve">以下のページは「スニペット整合性」（本文と title/meta/H1/冒頭文）が弱い可能性があります。
まず【本文】を確認し、想定読者・悩み・解決範囲を把握してください。
そのうえで、GSCの主要クエリ（表示回数上位）を根拠に、
「検索意図に対して、タイトル/メタ/H1/冒頭120字がズレている点」を特定し、
ズレを解消するための修正案（タイトル/メタ/H1/冒頭）を提示してください。
※本文の“大改修”は前提にしません（必要なら追記ブロックは最大1つまで）。
【URL】https://rika-quest.com/column/gas_and_aqueous_liquid/
【ページ分類】MC
【ページ分類の略語（このプロンプト内の定義）】
TP = トップページ（ホーム/サイトの入口）
SP = サービスページ（講座・コース・申込導線）
MC = メインコラム（コラム/解説/勉強法など集客記事）
SC = サブコラム（MCやSPを補強するための補助コラム※サイト定義に合わせて判断）
NW = ニュース/お知らせ（運用上は改善対象外として除外）
ST = 企業情報等のSEO対策を行わないこ固定ページ（運用上は改善対象外として除外）
- / 空欄 / 未分類 = 未分類（このスクリプトでは改善対象外として除外）
※未分類（空欄 / "-" / "未分類"）は作業対象に含めません。
【現状（スニペット要素）】
- タイトル：【理科のコツ】気体と水よう液 - 中学受験 理科の個別指導 | 受験理科専門塾「しゅん吉クエスト」
- メタ：中学理科／化学分野 テーマ：気体と水溶液・発生方法と集め方 気体と水溶液の基礎まとめ──「気体戦隊ロクレンジャ
- H1：【理科のコツ】気体と水よう液
- 冒頭120字：中学理科／化学分野 テーマ：気体と水溶液・発生方法と集め方 気体と水溶液の基礎まとめ──「気体戦隊ロクレンジャー」で覚える発生方法と性質 中学理科の気体分野では、 代表的な6つの気体の性質・発生方法・集め方 をセットで覚えることがとても重要
【GSC主要クエリ（表示回数上位50件）】
- 水に溶けやすい気体｜表示552｜CTR 0.00%｜順位5.0
- 水に溶けにくい気体｜表示334｜CTR 0.00%｜順位5.4
- 気体の発生方法 覚え方｜表示246｜CTR 0.81%｜順位7.5
- 気体の性質 覚え方｜表示110｜CTR 1.82%｜順位7.2
- 気体の発生方法｜表示96｜CTR 0.00%｜順位7.8
- 水素 集め方｜表示73｜CTR 0.00%｜順位1.2
- 酸素のように 水に溶けにくい気体を集めるのに適した方法は｜表示65｜CTR 0.00%｜順位6.8
- 水素 上方置換法｜表示63｜CTR 0.00%｜順位10.6
- 水素 水上置換｜表示58｜CTR 0.00%｜順位1.0
- 窒素 集め方 置換法｜表示54｜CTR 0.00%｜順位10.4
- 水に溶けない気体｜表示53｜CTR 0.00%｜順位3.6
- 塩化水素 集め方｜表示52｜CTR 0.00%｜順位9.4
- 水に溶ける気体｜表示52｜CTR 0.00%｜順位10.2
- 揮発性の酸の遊離｜表示48｜CTR 0.00%｜順位1.0
- 酸素 特徴｜表示47｜CTR 0.00%｜順位12.6
- 水によく溶ける気体｜表示46｜CTR 2.17%｜順位6.1
- 水素 置換法｜表示41｜CTR 0.00%｜順位9.2
- 気体 発生方法｜表示40｜CTR 0.00%｜順位6.9
- 水素集め方｜表示40｜CTR 0.00%｜順位1.3
- 気体 発生方法 身近なもの｜表示38｜CTR 0.00%｜順位5.2
- 中学理科 気体の発生｜表示33｜CTR 0.00%｜順位4.6
- 酸素のように 水に溶けにくい気体を集めるのに適した方法はどれ｜表示33｜CTR 0.00%｜順位2.8
- 気体発生方法｜表示30｜CTR 0.00%｜順位9.5
- 空気より軽い気体 一覧｜表示30｜CTR 0.00%｜順位10.0
- 二酸化炭素 集め方 中学理科｜表示29｜CTR 0.00%｜順位2.7
- 水に溶けにくい気体を集める方法｜表示29｜CTR 0.00%｜順位5.8
- 水上置換法で集められる気体｜表示28｜CTR 0.00%｜順位8.3
- 水素 空気より軽い｜表示28｜CTR 0.00%｜順位2.4
- 二酸化炭素 発生方法 身近なもの｜表示25｜CTR 0.00%｜順位4.3
- 水に溶けると酸性を示す気体｜表示25｜CTR 0.00%｜順位11.3
- 水素の集め方 置換法｜表示25｜CTR 0.00%｜順位1.0
- 窒素集め方 置換法｜表示25｜CTR 0.00%｜順位10.4
- 二酸化炭素 集め方｜表示24｜CTR 0.00%｜順位1.0
- 塩化水素 空気より重い｜表示24｜CTR 0.00%｜順位11.4
- 水に非常に溶けやすい気体｜表示24｜CTR 0.00%｜順位3.7
- 水素 水上置換法｜表示24｜CTR 0.00%｜順位3.5
- 水素水に溶けやすい｜表示24｜CTR 0.00%｜順位1.0
- 酸素のように 水に溶けにくい気体を集めるのに適した方法は何｜表示24｜CTR 0.00%｜順位1.7
- 塩化水素 置換法｜表示23｜CTR 0.00%｜順位9.3
- 気体の作り方 中学生｜表示23｜CTR 0.00%｜順位2.8
- 気体 作り方 中学生｜表示22｜CTR 0.00%｜順位4.4
- 水に溶けやすい気体 覚え方｜表示22｜CTR 0.00%｜順位9.0
- 酸素 二酸化炭素 水素 アンモニア 発生方法｜表示22｜CTR 0.00%｜順位9.6
- 上方置換法 水素｜表示21｜CTR 0.00%｜順位9.0
- 水に溶けやすい期待｜表示21｜CTR 0.00%｜順位7.8
- 水に溶けると塩酸になる気体｜表示21｜CTR 0.00%｜順位5.3
- 水素 発生 方法 中学｜表示21｜CTR 0.00%｜順位5.5
- うすい塩酸に亜鉛などの金属を加えると発生する気体｜表示20｜CTR 0.00%｜順位5.8
- 塩化水素集め方｜表示20｜CTR 0.00%｜順位9.7
- 亜鉛 に うすい塩酸 集め方｜表示19｜CTR 0.00%｜順位3.9
【参考：代表語（自動抽出）】水に溶けやすい気体
【出力（必ずこの順）】
1) 本文の要約（想定読者・悩み・解決）
2) 検索意図の整理（主要クエリから2〜3パターン）
3) 不一致の指摘（タイトル/メタ/H1/冒頭のどこがズレているか）
4) 修正方針（“どの意図に寄せるか”を1つに決める）
5) 修正案（すべてコードブロック）
   - タイトル案3つ（全角35字前後＋56字以上の網羅型を1つ）
   - メタ案3つ（全角90字前後）
   - H1案2つ
   - 冒頭120字（2案：&lt;p&gt;で開始）
【禁則ワード（シート連動）】
以下の【禁則ワード】は、タイトル/メタ/導入文/見出し/本文のいずれにも原則使用しないでください。
言い換えが必要な場合は、自然な日本語に置換してください。
【禁則ワード】
- 崩れ
- 型
- 迷い
- 保留
- 固定
- 手順
- 立て直
- 最短
- 結論だけ
- 乱れ
- 三点確認
- 内部リンク
- 導線
- 設計
- 刺
- まず結論
- 整え
- 押し付けない案内
- 統一
- 次の一手
- 失点
- 確定
- サブコラム
- 30秒
- 1分
- CV
- 網羅
【本文】
```html
&lt;p&gt;&lt;!-- 気体と水溶液／気体戦隊ロクレンジャー｜WordPress固定ページ用HTML --&gt;&lt;/p&gt;
&lt;div class="container my-4"&gt;
&lt;p&gt;&lt;!-- Hero セクション --&gt;&lt;/p&gt;
&lt;div class="card shadow-sm mb-4 border-0" style="background: linear-gradient(135deg, #6a1b9a, #00838f); color: #fff;"&gt;
&lt;div class="card-body p-4"&gt;
&lt;div class="d-flex flex-wrap justify-content-between align-items-center mb-2"&gt;&lt;span class="badge bg-warning text-dark mb-1" style="font-size: 0.8rem;"&gt;中学理科／化学分野&lt;/span&gt;&lt;br /&gt;
&lt;span class="badge bg-light text-dark mb-1" style="font-size: 0.75rem;"&gt;テーマ：気体と水溶液・発生方法と集め方&lt;/span&gt;&lt;/div&gt;
&lt;h1 class="card-title mb-3" style="font-size: 1.9rem; line-height: 1.5;"&gt;気体と水溶液の基礎まとめ──「気体戦隊ロクレンジャー」で覚える発生方法と性質&lt;/h1&gt;
&lt;p class="card-text mb-0" style="font-size: 0.98rem;"&gt;中学理科の気体分野では、&lt;strong&gt;代表的な6つの気体の性質・発生方法・集め方&lt;/strong&gt;をセットで覚えることがとても重要です。&lt;br /&gt;
このページでは、動画とあわせて&lt;strong&gt;酸素・二酸化炭素・水素&lt;/strong&gt;を中心に、「気体戦隊ロクレンジャー」のキャラクターとして楽しく整理していきます。&lt;/p&gt;
&lt;/div&gt;
&lt;/div&gt;
&lt;p class="mt-3 mb-4"&gt;気体と水溶液を含む化学分野の整理（溶解度・燃焼・金属・中和など）の全体像は、&lt;a href="https://rika-quest.com/column/chemistry/"&gt;化学分野の全体像はこちら&lt;/a&gt;。個別に伸ばし方を設計したい場合は、&lt;a href="https://rika-quest.com/kouza/"&gt;中学受験理科の個別指導（オンライン対応）講座一覧&lt;/a&gt;  をご覧ください（体験あり）。&lt;/p&gt;
&lt;p&gt;&lt;!-- 動画セクション --&gt;&lt;/p&gt;
&lt;div class="card shadow-sm mb-4"&gt;
&lt;div class="card-body"&gt;
&lt;h2 class="h4 mb-3"&gt;動画で学ぶ：気体と水溶液の基礎&lt;/h2&gt;
&lt;div class="ratio ratio-16x9 mb-3"&gt;&lt;iframe title="YouTube video player" src="https://www.youtube.com/embed/Zm2cmAKLEOQ" width="560" height="315" frameborder="0" allowfullscreen="allowfullscreen"&gt;&lt;/iframe&gt;&lt;/div&gt;
&lt;p class="mb-0"&gt;まずは動画で全体のイメージをつかみ、そのあとで本文・まとめ・クイズを使って、入試レベルまで知識を定着させていきましょう。&lt;/p&gt;
&lt;/div&gt;
&lt;/div&gt;
&lt;p&gt;&lt;!-- 1. 気体戦隊ロクレンジャーとは --&gt;&lt;/p&gt;
&lt;div class="card shadow-sm mb-4"&gt;
&lt;div class="card-body"&gt;
&lt;h2 class="h4 mb-3"&gt;1. 気体戦隊ロクレンジャーとは？&lt;/h2&gt;
&lt;p&gt;気体の分野で最低限おさえておきたいのが、次の&lt;strong&gt;6種類の代表的な気体&lt;/strong&gt;です。&lt;br /&gt;
授業ではこれをイメージしやすくするために、&lt;strong&gt;「気体戦隊ロクレンジャー」&lt;/strong&gt;と呼んでいます。&lt;/p&gt;
&lt;div class="row align-items-center"&gt;
&lt;div class="col-md-4 mb-3"&gt;&lt;img fetchpriority="high" decoding="async" class="alignnone wp-image-167 img-fluid rounded shadow-sm" src="https://rika-quest.com/wp-content/uploads/2023/03/画像1-3-e1679986409966-376x1024.png" sizes="(max-width: 376px) 100vw, 376px" srcset="https://rika-quest.com/wp-content/uploads/2023/03/画像1-3-e1679986409966-376x1024.png 376w, https://rika-quest.com/wp-content/uploads/2023/03/画像1-3-e1679986409966-110x300.png 110w, https://rika-quest.com/wp-content/uploads/2023/03/画像1-3-e1679986409966.png 489w" alt="気体戦隊ロクレンジャーを示すイラスト" width="376" height="1024" /&gt;&lt;/div&gt;
&lt;div class="col-md-8 mb-3"&gt;
&lt;div class="table-responsive mb-3"&gt;
&lt;table class="table table-bordered align-middle mb-0"&gt;
&lt;thead style="background-color: #f3e5f5;"&gt;
&lt;tr class="text-center"&gt;
&lt;th style="width: 30%;" scope="col"&gt;気体名&lt;/th&gt;
&lt;th style="width: 70%;" scope="col"&gt;主なポイント&lt;/th&gt;
&lt;/tr&gt;
&lt;/thead&gt;
&lt;tbody&gt;
&lt;tr&gt;
&lt;td class="fw-bold"&gt;酸素（O₂）&lt;/td&gt;
&lt;td&gt;生物にとって欠かせない気体。燃焼や呼吸の分野でも重要。&lt;/td&gt;
&lt;/tr&gt;
&lt;tr style="background-color: #f9fbe7;"&gt;
&lt;td class="fw-bold"&gt;水素（H₂）&lt;/td&gt;
&lt;td&gt;この世で&lt;strong&gt;最も軽い&lt;/strong&gt;気体。爆発性があり、実験のときは注意。&lt;/td&gt;
&lt;/tr&gt;
&lt;tr&gt;
&lt;td class="fw-bold"&gt;二酸化炭素（CO₂）&lt;/td&gt;
&lt;td&gt;ドライアイスや燃焼で発生。空気より&lt;strong&gt;重い&lt;/strong&gt;。石灰水を白く濁らせる。&lt;/td&gt;
&lt;/tr&gt;
&lt;tr style="background-color: #f9fbe7;"&gt;
&lt;td class="fw-bold"&gt;窒素（N₂）&lt;/td&gt;
&lt;td&gt;空気中に最も多く含まれている気体。ふだん意識しないが身の回りにたくさんある。&lt;/td&gt;
&lt;/tr&gt;
&lt;tr&gt;
&lt;td class="fw-bold"&gt;アンモニア（NH₃）&lt;/td&gt;
&lt;td&gt;刺激臭が強く、水にとてもよく溶ける&lt;strong&gt;アルカリ性の気体&lt;/strong&gt;。&lt;/td&gt;
&lt;/tr&gt;
&lt;tr style="background-color: #f9fbe7;"&gt;
&lt;td class="fw-bold"&gt;塩化水素（HCl）&lt;/td&gt;
&lt;td&gt;水に溶かすと&lt;strong&gt;塩酸&lt;/strong&gt;になる酸性の気体。水への溶けやすさが特徴。&lt;/td&gt;
&lt;/tr&gt;
&lt;/tbody&gt;
&lt;/table&gt;
&lt;/div&gt;
&lt;blockquote class="mb-2" style="font-size: 0.95rem;"&gt;&lt;p&gt;「ゲームのキャラクターの能力を覚えられるなら、&lt;br /&gt;
気体の6人ぐらいは余裕で覚えられます。」という感覚で取り組んでみてください。&lt;/p&gt;&lt;/blockquote&gt;
&lt;p class="mb-0"&gt;あとは、&lt;strong&gt;発生方法・性質・集め方&lt;/strong&gt;をセットで覚えていくのが理科のポイントです。&lt;/p&gt;
&lt;/div&gt;
&lt;/div&gt;
&lt;/div&gt;
&lt;/div&gt;
&lt;p&gt;&lt;!-- 2. 酸素・二酸化炭素・水素の性質 --&gt;&lt;/p&gt;
&lt;div class="card shadow-sm mb-4"&gt;
&lt;div class="card-body"&gt;
&lt;h2 class="h4 mb-3"&gt;2. 酸素・二酸化炭素・水素の性質を整理しよう&lt;/h2&gt;
&lt;h3 class="h5 mt-2"&gt;（1）酸素：燃焼と呼吸の主役&lt;/h3&gt;
&lt;div class="row mb-3"&gt;
&lt;div class="col-md-7"&gt;
&lt;p class="mb-2"&gt;酸素は、燃焼や呼吸に欠かせない気体で、生物分野でもよく登場します。&lt;/p&gt;
&lt;ul&gt;
&lt;li&gt;&lt;strong&gt;発生方法：&lt;/strong&gt;&lt;span style="color: #ff6600;"&gt;二酸化マンガンに薄めた過酸化水素水&lt;/span&gt;（オキシドール）を加える。&lt;/li&gt;
&lt;li&gt;&lt;strong&gt;性質：&lt;/strong&gt;無色・無臭／空気と比べて&lt;strong&gt;少し重い&lt;/strong&gt;／水にほとんど溶けない。&lt;/li&gt;
&lt;li&gt;&lt;strong&gt;集め方：&lt;/strong&gt;水に溶けにくいので、&lt;strong&gt;水上置換法&lt;/strong&gt;で集める。&lt;/li&gt;
&lt;/ul&gt;
&lt;/div&gt;
&lt;div class="col-md-5"&gt;&lt;img decoding="async" class="alignnone wp-image-169 img-fluid rounded shadow-sm mb-2" src="https://rika-quest.com/wp-content/uploads/2023/03/画像2-3-e1679986893511-1024x819.png" sizes="(max-width: 1024px) 100vw, 1024px" srcset="https://rika-quest.com/wp-content/uploads/2023/03/画像2-3-e1679986893511-1024x819.png 1024w, https://rika-quest.com/wp-content/uploads/2023/03/画像2-3-e1679986893511-300x240.png 300w, https://rika-quest.com/wp-content/uploads/2023/03/画像2-3-e1679986893511-768x614.png 768w, https://rika-quest.com/wp-content/uploads/2023/03/画像2-3-e1679986893511-1536x1229.png 1536w, https://rika-quest.com/wp-content/uploads/2023/03/画像2-3-e1679986893511-2048x1638.png 2048w" alt="二酸化マンガンと過酸化水素水による酸素の発生実験図" width="1024" height="819" /&gt;&lt;br /&gt;
&lt;img loading="lazy" decoding="async" class="alignnone wp-image-168 img-fluid rounded shadow-sm" src="https://rika-quest.com/wp-content/uploads/2023/03/画像1-4-1024x295.png" sizes="auto, (max-width: 1024px) 100vw, 1024px" srcset="https://rika-quest.com/wp-content/uploads/2023/03/画像1-4-1024x295.png 1024w, https://rika-quest.com/wp-content/uploads/2023/03/画像1-4-300x86.png 300w, https://rika-quest.com/wp-content/uploads/2023/03/画像1-4-768x221.png 768w, https://rika-quest.com/wp-content/uploads/2023/03/画像1-4-1536x443.png 1536w, https://rika-quest.com/wp-content/uploads/2023/03/画像1-4-2048x590.png 2048w" alt="酸素の性質（水に溶けない・空気より少し重い）を示す図" width="1024" height="295" /&gt;&lt;/div&gt;
&lt;/div&gt;
&lt;h3 class="h5 mt-3"&gt;（2）二酸化炭素：身の回りにあふれる気体&lt;/h3&gt;
&lt;p class="mb-2"&gt;二酸化炭素は、身近なところでたくさん発生している気体です。&lt;/p&gt;
&lt;ul&gt;
&lt;li&gt;&lt;strong&gt;発生の例：&lt;/strong&gt;
&lt;ul&gt;
&lt;li&gt;ケーキ屋さんなどで見かける&lt;strong&gt;ドライアイス&lt;/strong&gt;を放置すると、二酸化炭素の気体になる。&lt;/li&gt;
&lt;li&gt;割りばしなどを&lt;strong&gt;燃やす&lt;/strong&gt;と、燃焼の結果として二酸化炭素が出る。&lt;/li&gt;
&lt;/ul&gt;
&lt;/li&gt;
&lt;li&gt;&lt;strong&gt;性質：&lt;/strong&gt;無色／&lt;span style="color: #0000ff;"&gt;空気よりかなり重い&lt;/span&gt;（ドライアイスのもくもくが下にたまるイメージ）／水に少し溶ける。&lt;/li&gt;
&lt;li&gt;&lt;strong&gt;特徴的な反応：&lt;/strong&gt;石灰水を&lt;strong&gt;白く濁らせる&lt;/strong&gt;。&lt;/li&gt;
&lt;li&gt;&lt;strong&gt;集め方：&lt;/strong&gt;空気より重いため、ビンを下向きにして集める&lt;strong&gt;下方置換法&lt;/strong&gt;がよく使われる。&lt;/li&gt;
&lt;/ul&gt;
&lt;h3 class="h5 mt-3"&gt;（3）水素：最も軽く、爆発性のある気体&lt;/h3&gt;
&lt;p class="mb-2"&gt;水素は&lt;strong&gt;この世で一番軽い&lt;/strong&gt;気体で、最近は水素エンジンの車などでも話題になる気体です。&lt;/p&gt;
&lt;ul&gt;
&lt;li&gt;&lt;strong&gt;発生方法：&lt;/strong&gt;&lt;span style="color: #ff0000;"&gt;金属に酸をぶっかけると水素発生&lt;/span&gt;。具体例：金属の亜鉛を薄い塩酸に入れる。&lt;/li&gt;
&lt;li&gt;&lt;strong&gt;性質：&lt;/strong&gt;無色／&lt;span style="color: #0000ff;"&gt;空気よりはるかに軽い&lt;/span&gt;／水にほとんど溶けない。&lt;/li&gt;
&lt;li&gt;&lt;strong&gt;集め方：&lt;/strong&gt;
&lt;ul&gt;
&lt;li&gt;水に溶けにくいので&lt;strong&gt;水上置換法&lt;/strong&gt;で集めることも可能。&lt;/li&gt;
&lt;li&gt;空気よりとても軽いため、ビンを上向きにして上の方にたまる水素を集める&lt;strong&gt;上方置換法&lt;/strong&gt;も使える。&lt;/li&gt;
&lt;/ul&gt;
&lt;/li&gt;
&lt;li&gt;&lt;strong&gt;注意：&lt;/strong&gt;&lt;span style="color: #ff0000;"&gt;爆発性があり危険&lt;/span&gt;。実験では量や火の扱いに細心の注意が必要。&lt;/li&gt;
&lt;/ul&gt;
&lt;p class="mb-0"&gt;これら3つの気体は、&lt;strong&gt;「発生方法・性質・集め方」&lt;/strong&gt;をセットで覚えておくと、入試の作図問題・記述問題で非常に有利になります。&lt;/p&gt;
&lt;/div&gt;
&lt;/div&gt;
&lt;p&gt;&lt;!-- 3. 発生方法と収集方法の整理表 --&gt;&lt;/p&gt;
&lt;div class="card shadow-sm mb-4"&gt;
&lt;div class="card-body"&gt;
&lt;h2 class="h4 mb-3"&gt;3. 発生方法と収集方法を一気に整理&lt;/h2&gt;
&lt;p class="mb-3"&gt;代表的な気体について、&lt;strong&gt;「どの実験で発生させて、どの方法で集めるか」&lt;/strong&gt;を表にまとめます。&lt;/p&gt;
&lt;div class="table-responsive"&gt;
&lt;table class="table table-bordered align-middle mb-0"&gt;
&lt;thead style="background-color: #dcedc8;"&gt;
&lt;tr class="text-center"&gt;
&lt;th scope="col"&gt;気体&lt;/th&gt;
&lt;th scope="col"&gt;主な発生方法（例）&lt;/th&gt;
&lt;th scope="col"&gt;おもな性質&lt;/th&gt;
&lt;th scope="col"&gt;収集方法の例&lt;/th&gt;
&lt;/tr&gt;
&lt;/thead&gt;
&lt;tbody&gt;
&lt;tr style="background-color: #ffffff;"&gt;
&lt;td class="fw-bold"&gt;酸素&lt;/td&gt;
&lt;td&gt;二酸化マンガン＋薄い過酸化水素水（オキシドール）&lt;/td&gt;
&lt;td&gt;無色／空気より少し重い／水に溶けにくい&lt;/td&gt;
&lt;td&gt;&lt;strong&gt;水上置換法&lt;/strong&gt;で集める。&lt;/td&gt;
&lt;/tr&gt;
&lt;tr style="background-color: #f1f8e9;"&gt;
&lt;td class="fw-bold"&gt;二酸化炭素&lt;/td&gt;
&lt;td&gt;ドライアイスを置いておく／ものを燃やす（燃焼）など&lt;/td&gt;
&lt;td&gt;無色／空気より重い／石灰水を白く濁らせる&lt;/td&gt;
&lt;td&gt;空気より重いため&lt;strong&gt;下方置換法&lt;/strong&gt;が適している。&lt;/td&gt;
&lt;/tr&gt;
&lt;tr style="background-color: #ffffff;"&gt;
&lt;td class="fw-bold"&gt;水素&lt;/td&gt;
&lt;td&gt;亜鉛などの金属＋薄い塩酸などの酸&lt;/td&gt;
&lt;td&gt;無色／この世で&lt;strong&gt;最も軽い&lt;/strong&gt;／水にほとんど溶けない／爆発性&lt;/td&gt;
&lt;td&gt;&lt;strong&gt;水上置換法&lt;/strong&gt;または&lt;strong&gt;上方置換法&lt;/strong&gt;で集める。&lt;/td&gt;
&lt;/tr&gt;
&lt;tr style="background-color: #f1f8e9;"&gt;
&lt;td class="fw-bold"&gt;窒素&lt;/td&gt;
&lt;td&gt;空気から酸素などを取り除くなど（入試では性質中心）&lt;/td&gt;
&lt;td&gt;無色・無臭／ほとんど反応しにくい／空気中に最も多い&lt;/td&gt;
&lt;td&gt;学習の中心は発生方法よりも「空気中に多い」という事実。&lt;/td&gt;
&lt;/tr&gt;
&lt;tr style="background-color: #ffffff;"&gt;
&lt;td class="fw-bold"&gt;アンモニア&lt;/td&gt;
&lt;td&gt;塩化アンモニウム＋水酸化カルシウムなど&lt;/td&gt;
&lt;td&gt;刺激臭が強い／水に非常によく溶ける／アルカリ性&lt;/td&gt;
&lt;td&gt;空気より軽く水に溶けやすいので、&lt;strong&gt;上方置換法&lt;/strong&gt;で集める。&lt;/td&gt;
&lt;/tr&gt;
&lt;tr style="background-color: #f1f8e9;"&gt;
&lt;td class="fw-bold"&gt;塩化水素&lt;/td&gt;
&lt;td&gt;塩化ナトリウム＋濃い硫酸など&lt;/td&gt;
&lt;td&gt;強い酸性／水に非常によく溶ける（塩酸になる）&lt;/td&gt;
&lt;td&gt;水に溶けやすい気体として、水溶液（塩酸）との関係が重要。&lt;/td&gt;
&lt;/tr&gt;
&lt;/tbody&gt;
&lt;/table&gt;
&lt;/div&gt;
&lt;p class="mt-3 mb-0"&gt;「水に溶けるか／溶けにくいか」と「空気より重いか／軽いか」を意識すると、&lt;strong&gt;収集方法（水上・上方・下方置換法）&lt;/strong&gt;もセットで覚えやすくなります。&lt;/p&gt;
&lt;/div&gt;
&lt;/div&gt;
&lt;p&gt;&lt;!-- 4. 元のまとめ表（再構成） --&gt;&lt;/p&gt;
&lt;div class="card shadow-sm mb-4"&gt;
&lt;div class="card-body"&gt;
&lt;h2 class="h4 mb-3"&gt;4. 気体と水溶液についてのまとめ（重要ポイント）&lt;/h2&gt;
&lt;p class="mb-2"&gt;元のまとめを、入試でそのまま使えるように整理した表です。&lt;/p&gt;
&lt;div class="table-responsive"&gt;
&lt;table class="table table-bordered align-middle mb-0"&gt;
&lt;thead style="background-color: #dfffd6;"&gt;
&lt;tr class="text-center"&gt;
&lt;th style="width: 30%;" scope="col"&gt;項目&lt;/th&gt;
&lt;th style="width: 70%;" scope="col"&gt;内容&lt;/th&gt;
&lt;/tr&gt;
&lt;/thead&gt;
&lt;tbody&gt;
&lt;tr style="background-color: #ffffff;"&gt;
&lt;td class="fw-bold"&gt;代表的な気体&lt;/td&gt;
&lt;td&gt;– 酸素&lt;br /&gt;
– 水素&lt;br /&gt;
– 二酸化炭素&lt;br /&gt;
– 窒素&lt;br /&gt;
– アンモニア&lt;br /&gt;
– 塩化水素&lt;/td&gt;
&lt;/tr&gt;
&lt;tr style="background-color: #dfffd6;"&gt;
&lt;td class="fw-bold"&gt;酸素の特徴&lt;/td&gt;
&lt;td&gt;– 無色で水に溶けない&lt;br /&gt;
– 空気より少し重い&lt;br /&gt;
– 発生方法：二酸化マンガン＋薄い過酸化水素水（オキシドール）&lt;br /&gt;
– &lt;strong&gt;収集方法：&lt;/strong&gt;水上置換法&lt;/td&gt;
&lt;/tr&gt;
&lt;tr style="background-color: #ffffff;"&gt;
&lt;td class="fw-bold"&gt;二酸化炭素の特徴&lt;/td&gt;
&lt;td&gt;– 無色で空気より重い&lt;br /&gt;
– 水に少し溶ける&lt;br /&gt;
– 石灰水を白く濁らせる&lt;br /&gt;
– &lt;strong&gt;収集方法：&lt;/strong&gt;下方置換法&lt;/td&gt;
&lt;/tr&gt;
&lt;tr style="background-color: #dfffd6;"&gt;
&lt;td class="fw-bold"&gt;水素の特徴&lt;/td&gt;
&lt;td&gt;– 無色でこの世で最も軽い&lt;br /&gt;
– 水にほとんど溶けない&lt;br /&gt;
– 発生方法：金属＋酸（例：亜鉛＋塩酸）&lt;br /&gt;
– &lt;strong&gt;収集方法：&lt;/strong&gt;水上置換法または上方置換法&lt;br /&gt;
– 注意：&lt;strong&gt;爆発性がある&lt;/strong&gt;&lt;/td&gt;
&lt;/tr&gt;
&lt;tr style="background-color: #ffffff;"&gt;
&lt;td class="fw-bold"&gt;気体の発生例&lt;/td&gt;
&lt;td&gt;– 酸素：過酸化水素水＋二酸化マンガン&lt;br /&gt;
– 二酸化炭素：ドライアイス、燃焼&lt;br /&gt;
– 水素：金属＋酸&lt;/td&gt;
&lt;/tr&gt;
&lt;/tbody&gt;
&lt;/table&gt;
&lt;/div&gt;
&lt;p class="mt-3 mb-0"&gt;ここに載っていない細かい条件は、&lt;strong&gt;資料集・図説・動画&lt;/strong&gt;を見ながら、自分なりの暗記カードやイラストで補強していくと効果的です。&lt;/p&gt;
&lt;/div&gt;
&lt;/div&gt;
&lt;p&gt;&lt;!-- 5. クイズセクション --&gt;&lt;/p&gt;
&lt;div class="card shadow-sm mb-4"&gt;
&lt;div class="card-body"&gt;
&lt;h2 class="h4 mb-3"&gt;5. 気体と水溶液に関するクイズ（10問）&lt;/h2&gt;
&lt;p&gt;ここまでの内容を、10問のクイズで確認してみましょう。&lt;br /&gt;
各問題の&lt;strong&gt;「正解を見る」ボタン&lt;/strong&gt;を押すと答えが表示され、ボタンは消えます。&lt;/p&gt;
&lt;div class="table-responsive"&gt;
&lt;table class="table table-bordered align-middle"&gt;
&lt;thead style="background-color: #dfffd6;"&gt;
&lt;tr class="text-center"&gt;
&lt;th style="width: 40%;" scope="col"&gt;問題&lt;/th&gt;
&lt;th style="width: 40%;" scope="col"&gt;選択肢&lt;/th&gt;
&lt;th style="width: 20%;" scope="col"&gt;正解を見る&lt;/th&gt;
&lt;/tr&gt;
&lt;/thead&gt;
&lt;tbody&gt;
&lt;tr style="background-color: #ffffff;"&gt;
&lt;td&gt;1. 酸素の発生方法は？&lt;/td&gt;
&lt;td&gt;A. ドライアイス&lt;br /&gt;
B. 金属＋酸&lt;br /&gt;
C. 二酸化マンガン＋薄い過酸化水素水&lt;br /&gt;
D. 石灰水&lt;/td&gt;
&lt;td class="text-center"&gt;&lt;button id="btn-answer1" class="btn btn-sm btn-primary mb-1"&gt;正解を見る&lt;/button&gt;&lt;/p&gt;
&lt;div id="answer1" style="display: none;"&gt;正解: C. 二酸化マンガン＋薄い過酸化水素水&lt;/div&gt;
&lt;/td&gt;
&lt;/tr&gt;
&lt;tr style="background-color: #dfffd6;"&gt;
&lt;td&gt;2. 二酸化炭素を収集する方法は？&lt;/td&gt;
&lt;td&gt;A. 上方置換法&lt;br /&gt;
B. 水上置換法&lt;br /&gt;
C. 下方置換法&lt;br /&gt;
D. 蒸留法&lt;/td&gt;
&lt;td class="text-center"&gt;&lt;button id="btn-answer2" class="btn btn-sm btn-primary mb-1"&gt;正解を見る&lt;/button&gt;&lt;/p&gt;
&lt;div id="answer2" style="display: none;"&gt;正解: C. 下方置換法&lt;/div&gt;
&lt;/td&gt;
&lt;/tr&gt;
&lt;tr style="background-color: #ffffff;"&gt;
&lt;td&gt;3. 水素が最も特徴的な性質は？&lt;/td&gt;
&lt;td&gt;A. 空気より重い&lt;br /&gt;
B. 爆発性がある&lt;br /&gt;
C. 水に溶ける&lt;br /&gt;
D. 冷却能力が高い&lt;/td&gt;
&lt;td class="text-center"&gt;&lt;button id="btn-answer3" class="btn btn-sm btn-primary mb-1"&gt;正解を見る&lt;/button&gt;&lt;/p&gt;
&lt;div id="answer3" style="display: none;"&gt;正解: B. 爆発性がある&lt;/div&gt;
&lt;/td&gt;
&lt;/tr&gt;
&lt;tr style="background-color: #dfffd6;"&gt;
&lt;td&gt;4. 石灰水を白く濁らせる気体は？&lt;/td&gt;
&lt;td&gt;A. 酸素&lt;br /&gt;
B. 水素&lt;br /&gt;
C. 二酸化炭素&lt;br /&gt;
D. 塩化水素&lt;/td&gt;
&lt;td class="text-center"&gt;&lt;button id="btn-answer4" class="btn btn-sm btn-primary mb-1"&gt;正解を見る&lt;/button&gt;&lt;/p&gt;
&lt;div id="answer4" style="display: none;"&gt;正解: C. 二酸化炭素&lt;/div&gt;
&lt;/td&gt;
&lt;/tr&gt;
&lt;tr style="background-color: #ffffff;"&gt;
&lt;td&gt;5. 水素を発生させる方法は？&lt;/td&gt;
&lt;td&gt;A. 金属＋酸&lt;br /&gt;
B. ドライアイス&lt;br /&gt;
C. 燃焼&lt;br /&gt;
D. 過酸化水素水＋二酸化マンガン&lt;/td&gt;
&lt;td class="text-center"&gt;&lt;button id="btn-answer5" class="btn btn-sm btn-primary mb-1"&gt;正解を見る&lt;/button&gt;&lt;/p&gt;
&lt;div id="answer5" style="display: none;"&gt;正解: A. 金属＋酸&lt;/div&gt;
&lt;/td&gt;
&lt;/tr&gt;
&lt;tr style="background-color: #dfffd6;"&gt;
&lt;td&gt;6. 酸素の収集に適した方法は？&lt;/td&gt;
&lt;td&gt;A. 上方置換法&lt;br /&gt;
B. 水上置換法&lt;br /&gt;
C. 下方置換法&lt;br /&gt;
D. 凝縮法&lt;/td&gt;
&lt;td class="text-center"&gt;&lt;button id="btn-answer6" class="btn btn-sm btn-primary mb-1"&gt;正解を見る&lt;/button&gt;&lt;/p&gt;
&lt;div id="answer6" style="display: none;"&gt;正解: B. 水上置換法&lt;/div&gt;
&lt;/td&gt;
&lt;/tr&gt;
&lt;tr style="background-color: #ffffff;"&gt;
&lt;td&gt;7. 水素が軽い理由として正しいのは？&lt;/td&gt;
&lt;td&gt;A. 空気中の密度が低い&lt;br /&gt;
B. 爆発性がある&lt;br /&gt;
C. 水に溶ける&lt;br /&gt;
D. この世で最も軽い気体&lt;/td&gt;
&lt;td class="text-center"&gt;&lt;button id="btn-answer7" class="btn btn-sm btn-primary mb-1"&gt;正解を見る&lt;/button&gt;&lt;/p&gt;
&lt;div id="answer7" style="display: none;"&gt;正解: D. この世で最も軽い気体&lt;/div&gt;
&lt;/td&gt;
&lt;/tr&gt;
&lt;tr style="background-color: #dfffd6;"&gt;
&lt;td&gt;8. 二酸化炭素の特徴として正しいのは？&lt;/td&gt;
&lt;td&gt;A. 空気より軽い&lt;br /&gt;
B. 水に全く溶けない&lt;br /&gt;
C. 石灰水を白く濁らせる&lt;br /&gt;
D. 爆発性がある&lt;/td&gt;
&lt;td class="text-center"&gt;&lt;button id="btn-answer8" class="btn btn-sm btn-primary mb-1"&gt;正解を見る&lt;/button&gt;&lt;/p&gt;
&lt;div id="answer8" style="display: none;"&gt;正解: C. 石灰水を白く濁らせる&lt;/div&gt;
&lt;/td&gt;
&lt;/tr&gt;
&lt;tr style="background-color: #ffffff;"&gt;
&lt;td&gt;9. ドライアイスが放出する気体は？&lt;/td&gt;
&lt;td&gt;A. 酸素&lt;br /&gt;
B. 水素&lt;br /&gt;
C. 二酸化炭素&lt;br /&gt;
D. 窒素&lt;/td&gt;
&lt;td class="text-center"&gt;&lt;button id="btn-answer9" class="btn btn-sm btn-primary mb-1"&gt;正解を見る&lt;/button&gt;&lt;/p&gt;
&lt;div id="answer9" style="display: none;"&gt;正解: C. 二酸化炭素&lt;/div&gt;
&lt;/td&gt;
&lt;/tr&gt;
&lt;tr style="background-color: #dfffd6;"&gt;
&lt;td&gt;10. 酸素が水に溶けない性質に関係する収集法は？&lt;/td&gt;
&lt;td&gt;A. 上方置換法&lt;br /&gt;
B. 水上置換法&lt;br /&gt;
C. 下方置換法&lt;br /&gt;
D. 蒸発法&lt;/td&gt;
&lt;td class="text-center"&gt;&lt;button id="btn-answer10" class="btn btn-sm btn-primary mb-1"&gt;正解を見る&lt;/button&gt;&lt;/p&gt;
&lt;div id="answer10" style="display: none;"&gt;正解: B. 水上置換法&lt;/div&gt;
&lt;/td&gt;
&lt;/tr&gt;
&lt;/tbody&gt;
&lt;/table&gt;
&lt;/div&gt;
&lt;/div&gt;
&lt;/div&gt;
&lt;p&gt;&lt;!-- 6. まとめ --&gt;&lt;/p&gt;
&lt;div class="card shadow-sm mb-4"&gt;
&lt;div class="card-body"&gt;
&lt;h2 class="h4 mb-3"&gt;6. まとめ──「キャラ設定」で6種類の気体を一気に攻略しよう&lt;/h2&gt;
&lt;ul class="mb-3"&gt;
&lt;li&gt;&lt;strong&gt;気体戦隊ロクレンジャー（酸素・水素・二酸化炭素・窒素・アンモニア・塩化水素）&lt;/strong&gt;は、必ず名前と性質をセットで覚える。&lt;/li&gt;
&lt;li&gt;特に、&lt;strong&gt;酸素・二酸化炭素・水素&lt;/strong&gt;は、発生方法・性質・集め方・反応（石灰水など）まで問われやすい。&lt;/li&gt;
&lt;li&gt;「空気より重い／軽い」「水に溶ける／溶けにくい」という視点で整理すると、収集方法（水上・上方・下方置換法）が自然に結びつく。&lt;/li&gt;
&lt;li&gt;日常生活（ドライアイス・水素エンジン・消毒液など）とセットでイメージすると、暗記がぐっと楽になる。&lt;/li&gt;
&lt;li&gt;資料集・図説・動画を使って、自分なりの&lt;strong&gt;イラスト暗記・キャラクター暗記&lt;/strong&gt;を作ると定着度が上がる。&lt;/li&gt;
&lt;/ul&gt;
&lt;p class="mb-0"&gt;細かい条件を丸暗記するのではなく、&lt;strong&gt;「この気体はどんな性格で、どんな集め方が得意なのか」&lt;/strong&gt;とキャラ設定をするつもりで覚えていきましょう。&lt;br /&gt;
気体と水溶液を含む化学分野の整理（溶解度・燃焼・金属・中和など）の全体像は、&lt;a href="https://rika-quest.com/column/chemistry/"&gt;化学分野の全体像はこちら&lt;/a&gt;。&lt;/p&gt;
&lt;/div&gt;
&lt;/div&gt;
&lt;p&gt;&lt;!-- 四角のCTA --&gt;&lt;/p&gt;
&lt;div class="card shadow-sm mb-4" style="border: 2px solid #6a1b9a;"&gt;
&lt;div class="card-body"&gt;
&lt;h2 class="h5 mb-2" style="border-left: 4px solid #6a1b9a; padding-left: 0.75rem;"&gt;気体分野を「暗記だけ」で終わらせたくない人へ&lt;/h2&gt;
&lt;p class="mb-2"&gt;「酸素・二酸化炭素・水素は聞いたことがあるけれど、&lt;strong&gt;発生方法と集め方がごちゃごちゃ&lt;/strong&gt;…」という人は、&lt;br /&gt;
実験図・動画・演習問題をセットで回すことで、一気に得点源に変えられます。&lt;/p&gt;
&lt;ul class="mb-3"&gt;
&lt;li&gt;代表的な気体6種類の「性質＋実験」の整理&lt;/li&gt;
&lt;li&gt;入試頻出の作図・記述問題のトレーニング&lt;/li&gt;
&lt;li&gt;動画とオンライン個別でのフォロー（中学受験・高校受験対応）&lt;/li&gt;
&lt;/ul&gt;
&lt;div class="d-flex flex-wrap justify-content-between align-items-center"&gt;
&lt;p class="mb-2 mb-md-0"&gt;受験理科専門塾「しゅん吉クエスト」では、&lt;br class="d-none d-md-inline" /&gt;&lt;br /&gt;
気体分野を&lt;strong&gt;「ただの暗記」から「理解して使える知識」&lt;/strong&gt;に変えるお手伝いをしています。&lt;/p&gt;
&lt;p&gt;&lt;a class="btn btn-primary" href="https://rika-quest.com/"&gt;&lt;br /&gt;
詳しいカリキュラム・お問い合わせはこちら&lt;br /&gt;
&lt;/a&gt;&lt;/p&gt;
&lt;/div&gt;
&lt;/div&gt;
&lt;/div&gt;
&lt;/div&gt;
&lt;p&gt;&lt;!-- クイズ用スクリプト --&gt;&lt;br /&gt;
&lt;script&gt;
  function showAnswer(id) {
    var answer = document.getElementById('answer' + id);
    var button = document.getElementById('btn-answer' + id);
    if (answer) {
      answer.style.display = 'block';
    }
    if (button) {
      button.style.display = 'none';
    }
  }
&lt;/script&gt;&lt;/p&gt;
```
</t>
  </si>
  <si>
    <t xml:space="preserve">以下のページは「スニペット整合性」（本文と title/meta/H1/冒頭文）が弱い可能性があります。
まず【本文】を確認し、想定読者・悩み・解決範囲を把握してください。
そのうえで、GSCの主要クエリ（表示回数上位）を根拠に、
「検索意図に対して、タイトル/メタ/H1/冒頭120字がズレている点」を特定し、
ズレを解消するための修正案（タイトル/メタ/H1/冒頭）を提示してください。
※本文の“大改修”は前提にしません（必要なら追記ブロックは最大1つまで）。
【URL】https://rika-quest.com/column/buoyancy/
【ページ分類】MC
【ページ分類の略語（このプロンプト内の定義）】
TP = トップページ（ホーム/サイトの入口）
SP = サービスページ（講座・コース・申込導線）
MC = メインコラム（コラム/解説/勉強法など集客記事）
SC = サブコラム（MCやSPを補強するための補助コラム※サイト定義に合わせて判断）
NW = ニュース/お知らせ（運用上は改善対象外として除外）
ST = 企業情報等のSEO対策を行わないこ固定ページ（運用上は改善対象外として除外）
- / 空欄 / 未分類 = 未分類（このスクリプトでは改善対象外として除外）
※未分類（空欄 / "-" / "未分類"）は作業対象に含めません。
【現状（スニペット要素）】
- タイトル：【理科のコツ】浮力 - 中学受験 理科の個別指導 | 受験理科専門塾「しゅん吉クエスト」
- メタ：浮力の原理をアルキメデスの法則から学ぶ内容を解説。浮力の仕組みや体積と密度の関係、液体中で物体が受ける力のバランスを分かりやすく説明します。水中での物体の重さ変化や氷が浮く理由を学び、浮力の実際の応用を理解しましょう。
- H1：【理科のコツ】浮力
- 冒頭120字：小5〜中1／浮力・アルキメデスの原理 読み時間目安：10〜15分 浮力とアルキメデスの原理──「どかした液体の重さ」で考える浮く力 このページでは、 浮力とは何か 、 アルキメデスの原理 、 そして 密度と浮力の関係 を整理します。プールや
【GSC主要クエリ（表示回数上位50件）】
- 浮力とは｜表示948｜CTR 0.63%｜順位6.3
- 浮力 公式 中学｜表示191｜CTR 1.05%｜順位3.8
- 密度が小さいと浮く｜表示162｜CTR 0.62%｜順位1.8
- 密度が大きいと沈む｜表示137｜CTR 0.00%｜順位4.0
- 浮力 体積 関係｜表示133｜CTR 0.00%｜順位3.9
- 水に浮くもの一覧｜表示122｜CTR 0.00%｜順位1.0
- アルキメデスの原理 中学生｜表示118｜CTR 0.85%｜順位3.5
- 浮力 求め方｜表示100｜CTR 0.00%｜順位1.2
- 浮力 密度｜表示87｜CTR 0.00%｜順位3.0
- 密度が小さいとは｜表示79｜CTR 0.00%｜順位1.0
- 浮力 何によって変わる｜表示75｜CTR 0.00%｜順位5.6
- 浮力 原理｜表示73｜CTR 1.37%｜順位6.1
- アルキメデスの原理 中学｜表示65｜CTR 0.00%｜順位2.4
- 浮力と体積の関係｜表示61｜CTR 0.00%｜順位4.5
- 浮力 中学受験｜表示57｜CTR 1.75%｜順位5.9
- 浮力の大きさ｜表示54｜CTR 0.00%｜順位4.2
- 密度が大きいと浮く｜表示53｜CTR 0.00%｜順位2.5
- 浮力の求め方｜表示51｜CTR 0.00%｜順位2.0
- 浮力 密度 関係｜表示50｜CTR 0.00%｜順位2.1
- 浮力 何によって決まる｜表示46｜CTR 2.17%｜順位4.1
- 水に浮く 密度｜表示46｜CTR 0.00%｜順位1.5
- 浮力は何に関係している｜表示45｜CTR 0.00%｜順位6.3
- たけのこは水に浮く｜表示43｜CTR 0.00%｜順位1.0
- 浮力 空気中｜表示43｜CTR 0.00%｜順位4.9
- 浮力 中学｜表示41｜CTR 7.32%｜順位7.4
- アルキメデスの原理 いつ習う｜表示38｜CTR 0.00%｜順位9.1
- 浮力 体積が大きいほど なぜ｜表示37｜CTR 0.00%｜順位4.1
- 浮力は何によって変わる｜表示37｜CTR 0.00%｜順位6.2
- 浮力 求め方 中学｜表示36｜CTR 0.00%｜順位3.8
- 浮力｜表示33｜CTR 0.00%｜順位4.1
- 浮力の大きさは何によって決まるか｜表示33｜CTR 0.00%｜順位6.2
- 浮力は何によって決まる｜表示31｜CTR 0.00%｜順位4.9
- 密度小さいと浮く｜表示30｜CTR 0.00%｜順位1.5
- 浮力 重力 関係｜表示30｜CTR 0.00%｜順位3.8
- 浮力 とは｜表示29｜CTR 0.00%｜順位4.3
- 密度 水に浮く｜表示27｜CTR 0.00%｜順位1.2
- 浮力 重さ 関係｜表示27｜CTR 0.00%｜順位2.2
- 浮力の大きさは何に関係しているか｜表示26｜CTR 0.00%｜順位6.5
- 理科 浮力｜表示26｜CTR 0.00%｜順位2.8
- 密度 浮力｜表示25｜CTR 8.00%｜順位2.9
- 浮力 考え方｜表示25｜CTR 0.00%｜順位4.7
- 浮力と密度の関係｜表示25｜CTR 0.00%｜順位1.8
- 密度が大きい と 沈む｜表示24｜CTR 0.00%｜順位4.4
- 水に浮く密度｜表示24｜CTR 0.00%｜順位1.5
- 浮力 体積が大きいほど｜表示24｜CTR 0.00%｜順位3.5
- 浮力 計算｜表示24｜CTR 0.00%｜順位1.0
- 浮力が生じる理由｜表示24｜CTR 0.00%｜順位3.8
- アルキメデスの原理 小学生｜表示23｜CTR 4.35%｜順位3.8
- 密度大きいと沈む｜表示23｜CTR 4.35%｜順位4.7
- 浮力が大きくなる条件｜表示23｜CTR 0.00%｜順位4.3
【参考：代表語（自動抽出）】浮力とは
【出力（必ずこの順）】
1) 本文の要約（想定読者・悩み・解決）
2) 検索意図の整理（主要クエリから2〜3パターン）
3) 不一致の指摘（タイトル/メタ/H1/冒頭のどこがズレているか）
4) 修正方針（“どの意図に寄せるか”を1つに決める）
5) 修正案（すべてコードブロック）
   - タイトル案3つ（全角35字前後＋56字以上の網羅型を1つ）
   - メタ案3つ（全角90字前後）
   - H1案2つ
   - 冒頭120字（2案：&lt;p&gt;で開始）
【禁則ワード（シート連動）】
以下の【禁則ワード】は、タイトル/メタ/導入文/見出し/本文のいずれにも原則使用しないでください。
言い換えが必要な場合は、自然な日本語に置換してください。
【禁則ワード】
- 崩れ
- 型
- 迷い
- 保留
- 固定
- 手順
- 立て直
- 最短
- 結論だけ
- 乱れ
- 三点確認
- 内部リンク
- 導線
- 設計
- 刺
- まず結論
- 整え
- 押し付けない案内
- 統一
- 次の一手
- 失点
- 確定
- サブコラム
- 30秒
- 1分
- CV
- 網羅
【本文】
```html
&lt;div class="container my-4"&gt;
&lt;p&gt;&lt;!-- Hero Section --&gt;&lt;/p&gt;
&lt;div class="card shadow-sm mb-4 border-0" style="background: linear-gradient(135deg, #283593, #0277bd); color: #fff;"&gt;
&lt;div class="card-body p-4"&gt;
&lt;div class="d-flex flex-wrap justify-content-between align-items-center mb-2"&gt;&lt;span class="badge bg-warning text-dark mb-2" style="font-size: 0.8rem;"&gt;小5〜中1／浮力・アルキメデスの原理&lt;/span&gt;&lt;br /&gt;
&lt;span class="badge bg-light text-dark mb-2" style="font-size: 0.75rem;"&gt;読み時間目安：10〜15分&lt;/span&gt;&lt;/div&gt;
&lt;h1 class="card-title mb-3" style="font-size: 1.9rem; line-height: 1.5;"&gt;浮力とアルキメデスの原理──「どかした液体の重さ」で考える浮く力&lt;/h1&gt;
&lt;p class="card-text mb-0" style="font-size: 0.98rem;"&gt;このページでは、&lt;strong&gt;浮力とは何か&lt;/strong&gt;、&lt;strong&gt;アルキメデスの原理&lt;/strong&gt;、&lt;br /&gt;
そして&lt;strong&gt;密度と浮力の関係&lt;/strong&gt;を整理します。プールや氷・海水のイメージと結びつけながら、&lt;br /&gt;
入試でよく出る考え方をクイズで確認していきましょう。&lt;/p&gt;
&lt;/div&gt;
&lt;/div&gt;
&lt;p&gt;&lt;!-- 親（物理分野ハブ）への本文導線：導入直後に自然挿入 --&gt;&lt;/p&gt;
&lt;p class="mb-4"&gt;浮力は物理分野の「力・重さ・密度」につながる重要テーマです。物理分野の全体像（つまずきポイントの整理）は、&lt;a href="https://rika-quest.com/column/physics/"&gt;中学受験理科の物理分野（全体像はこちら）&lt;/a&gt;にまとめています。&lt;!-- このページで学べること --&gt;&lt;/p&gt;
&lt;div class="card mb-4 border-0 shadow-sm"&gt;
&lt;div class="card-body"&gt;
&lt;h2 class="h4 mb-3"&gt;このページで学べること&lt;/h2&gt;
&lt;ul class="mb-0"&gt;
&lt;li&gt;&lt;strong&gt;浮力&lt;/strong&gt;とは何か、日常の感覚と結びつけて説明できる&lt;/li&gt;
&lt;li&gt;&lt;strong&gt;アルキメデスの原理&lt;/strong&gt;「どかした液体の重さ分の浮力」を理解する&lt;/li&gt;
&lt;li&gt;空気中の重さと水中での重さから、&lt;strong&gt;浮力の大きさを計算&lt;/strong&gt;できる&lt;/li&gt;
&lt;li&gt;氷・食塩水などを例に、&lt;strong&gt;密度と浮き方の関係&lt;/strong&gt;を説明できる&lt;/li&gt;
&lt;/ul&gt;
&lt;/div&gt;
&lt;/div&gt;
&lt;p&gt;&lt;!-- YouTube埋め込み --&gt;&lt;/p&gt;
&lt;div class="mb-4 text-center"&gt;
&lt;div style="max-width: 800px; margin: 0 auto;"&gt;
&lt;div style="position: relative; padding-bottom: 56.25%; height: 0; overflow: hidden; border-radius: 0.75rem;"&gt;&lt;iframe style="position: absolute; top: 0; left: 0; width: 100%; height: 100%;" title="YouTube video player" src="https://www.youtube.com/embed/FCctOtVvadM" frameborder="0" allowfullscreen="allowfullscreen"&gt;&lt;br /&gt;
&lt;/iframe&gt;&lt;/div&gt;
&lt;/div&gt;
&lt;/div&gt;
&lt;p&gt;&lt;!-- 1. 浮力とは？ --&gt;&lt;/p&gt;
&lt;div class="mb-4"&gt;
&lt;h2 class="h4 mb-3"&gt;1. 浮力とは？&lt;/h2&gt;
&lt;div class="row g-3 mb-3"&gt;
&lt;div class="col-md-5"&gt;
&lt;div class="card border-0 shadow-sm h-100"&gt;
&lt;p&gt;&lt;img decoding="async" class="card-img-top" src="https://rika-quest.com/wp-content/uploads/2023/03/画像1-1024x429.png" alt="浮力とは何か？浮く力の仕組みを解説した図" /&gt;&lt;/p&gt;
&lt;div class="card-body py-2"&gt;
&lt;p class="small mb-0 text-muted"&gt;物体が水や空気の中にあるとき、その物体を&lt;strong&gt;上向きに押し上げようとする力&lt;/strong&gt;が浮力です。&lt;br /&gt;
プールの中で「体が軽く感じる」あの感覚が浮力によるものです。&lt;/p&gt;
&lt;/div&gt;
&lt;/div&gt;
&lt;/div&gt;
&lt;div class="col-md-7"&gt;
&lt;div class="card border-0 shadow-sm h-100"&gt;
&lt;div class="card-body"&gt;
&lt;p class="mb-2"&gt;漢字のとおり、&lt;strong&gt;浮く力＝浮力&lt;/strong&gt;。液体中だけでなく、じつは&lt;strong&gt;気体中でも浮力&lt;/strong&gt;が働きます。&lt;/p&gt;
&lt;ul&gt;
&lt;li&gt;&lt;strong&gt;浮力：&lt;/strong&gt; 液体や気体の中で、物体を浮かせようとする上向きの力&lt;/li&gt;
&lt;li&gt;私たちも常に&lt;strong&gt;空気中の浮力&lt;/strong&gt;を受けている（ただし重力のほうが大きいので沈んでいる）&lt;/li&gt;
&lt;li&gt;プールの中で体が軽くなるのは、&lt;strong&gt;水からの浮力&lt;/strong&gt;を受けているから&lt;/li&gt;
&lt;/ul&gt;
&lt;p class="mb-0"&gt;「水の中では重さが軽くなったように感じる」という経験を、&lt;strong&gt;数値で説明する道具&lt;/strong&gt;が&lt;br /&gt;
アルキメデスの原理です。&lt;/p&gt;
&lt;/div&gt;
&lt;/div&gt;
&lt;/div&gt;
&lt;/div&gt;
&lt;div class="alert alert-info mb-0" style="border-left: 4px solid #0277bd;" role="alert"&gt;&lt;strong&gt;ポイント：&lt;/strong&gt;&lt;br /&gt;
浮力は「特別なときだけ出てくる力」ではなく、&lt;strong&gt;液体・気体の中にある物体すべてに常に働いている力&lt;/strong&gt;&lt;br /&gt;
としてイメージしましょう。&lt;/div&gt;
&lt;/div&gt;
&lt;p&gt;&lt;!-- 2. アルキメデスの原理と浮力の計算 --&gt;&lt;/p&gt;
&lt;div class="mb-4"&gt;
&lt;h2 class="h4 mb-3"&gt;2. アルキメデスの原理と浮力の計算&lt;/h2&gt;
&lt;div class="card border-0 shadow-sm mb-3"&gt;
&lt;div class="card-body"&gt;
&lt;p&gt;浮力をくわしく調べた人が、古代ギリシャの&lt;strong&gt;アルキメデス&lt;/strong&gt;です。&lt;br /&gt;
彼が見つけた法則が、いまでは&lt;strong&gt;アルキメデスの原理&lt;/strong&gt;と呼ばれています。&lt;/p&gt;
&lt;ul&gt;
&lt;li&gt;物体が液体に浸かると、&lt;strong&gt;その物体が押しのけた液体の重さ分だけ&lt;/strong&gt;浮力を受ける。&lt;br /&gt;
→ これが&lt;strong&gt;「どかした液体の重さ分の浮力」&lt;/strong&gt;という考え方。&lt;/li&gt;
&lt;li&gt;バネばかりで測るときは、&lt;br /&gt;
&lt;strong&gt;浮力の大きさ ＝ 空気中での重さ − 水中での重さ&lt;/strong&gt;&lt;/li&gt;
&lt;/ul&gt;
&lt;p class="mb-0"&gt;例：空気中で60Nの物体を水中につるしたら40Nだった場合、&lt;br /&gt;
浮力の大きさは &lt;strong&gt;60N − 40N ＝ 20N&lt;/strong&gt; となります。&lt;/p&gt;
&lt;/div&gt;
&lt;/div&gt;
&lt;div class="alert alert-success mb-0" style="border-left: 4px solid #2e7d32;" role="alert"&gt;&lt;strong&gt;公式として覚えるより、&lt;/strong&gt;&lt;br /&gt;
「&lt;strong&gt;どかした液体の重さ＝浮力&lt;/strong&gt;」「&lt;strong&gt;空気中 − 水中の重さ＝浮力&lt;/strong&gt;」という&lt;br /&gt;
&lt;strong&gt;意味&lt;/strong&gt;から考えられるようになると、応用問題にも強くなります。&lt;/div&gt;
&lt;/div&gt;
&lt;p&gt;&lt;!-- 受験理科専門塾 しゅん吉クエスト（公式サイトCTA） --&gt;&lt;/p&gt;
&lt;div style="border: 2px solid #1976d2; background-color: #e3f2fd; padding: 10px 12px; display: flex; align-items: flex-start; justify-content: flex-start; margin-bottom: 10px;"&gt;
&lt;p&gt;&lt;img decoding="async" style="max-width: 90px; height: auto; margin-right: 10px; flex-shrink: 0;" src="https://rika-quest.com/wp-content/uploads/2021/07/%E3%81%97%E3%82%85%E3%82%93%E5%90%89%E3%82%AF%E3%82%A8%E3%82%B9%E3%83%88%E6%AD%A3%E6%96%B9%E5%BD%A2.jpg" alt="受験理科専門塾しゅん吉クエストのロゴ" /&gt;&lt;/p&gt;
&lt;div style="text-align: left; flex: 1;"&gt;
&lt;p style="margin: 5px 0; font-size: 14px; line-height: 1.6;"&gt;【受験理科専門塾しゅん吉クエスト】：&lt;br /&gt;
中学受験理科に特化した&lt;strong&gt;完全１対１個別指導&lt;/strong&gt;の専門塾です。&lt;br /&gt;
物理・化学・生物・地学の４分野について、苦手単元のやり直しから志望校対策まで、&lt;br /&gt;
一人ひとりの理解度に合わせてカリキュラムを作成し、&lt;strong&gt;「理科嫌い」を「理科で点が取れる」に変える&lt;/strong&gt;指導を行っています。&lt;/p&gt;
&lt;p&gt;&lt;a style="background-color: #1976d2; color: #ffffff; padding: 5px 10px; text-align: center; text-decoration: none; display: inline-block; font-size: 14px;" href="https://rika-quest.com/"&gt;&lt;br /&gt;
しゅん吉クエスト公式サイトを見る&lt;br /&gt;
&lt;/a&gt;&lt;/p&gt;
&lt;/div&gt;
&lt;/div&gt;
&lt;p&gt;&lt;!-- 3. 密度と液体の種類・氷が浮く理由 --&gt;&lt;/p&gt;
&lt;div class="mb-4"&gt;
&lt;h2 class="h4 mb-3"&gt;3. 密度と液体の種類──氷や食塩水の話&lt;/h2&gt;
&lt;div class="row g-3 mb-3"&gt;
&lt;div class="col-md-5"&gt;
&lt;div class="card border-0 shadow-sm h-100"&gt;
&lt;p&gt;&lt;img decoding="async" class="card-img-top" src="https://rika-quest.com/wp-content/uploads/2023/03/図を書いた3.png" alt="空気中でも浮力を受けていることを示す図" /&gt;&lt;/p&gt;
&lt;div class="card-body py-2"&gt;
&lt;p class="small mb-0 text-muted"&gt;物体が押しのけた液体の部分には、その液体の重さ分の浮力がはたらきます。&lt;br /&gt;
液体の密度が大きいほど、同じ体積でも&lt;strong&gt;重さが大きい＝浮力も大きい&lt;/strong&gt;ことになります。&lt;/p&gt;
&lt;/div&gt;
&lt;/div&gt;
&lt;/div&gt;
&lt;div class="col-md-7"&gt;
&lt;div class="card border-0 shadow-sm h-100"&gt;
&lt;div class="card-body"&gt;
&lt;ul&gt;
&lt;li&gt;&lt;strong&gt;氷が水に浮く理由&lt;/strong&gt;&lt;br /&gt;
→ 氷の密度は水より小さいため、&lt;strong&gt;水より軽い&lt;/strong&gt;。&lt;br /&gt;
浮力と重力がちょうどつり合う位置で、ぷかぷか浮きます。&lt;/li&gt;
&lt;li&gt;&lt;strong&gt;食塩水などの濃い液体&lt;/strong&gt;&lt;br /&gt;
→ 食塩がとけて、&lt;strong&gt;同じ体積でも水より重くなる（密度が大きい）&lt;/strong&gt;。&lt;br /&gt;
そのため&lt;strong&gt;受ける浮力が大きくなり&lt;/strong&gt;、物体はより浮きやすくなります。&lt;/li&gt;
&lt;li&gt;&lt;strong&gt;空気中の浮力&lt;/strong&gt;&lt;br /&gt;
→ 空気にも重さ（密度）があるので、本当は私たちも&lt;br /&gt;
わずかに&lt;strong&gt;空気中の浮力&lt;/strong&gt;を受けています。&lt;/li&gt;
&lt;/ul&gt;
&lt;p class="mb-0"&gt;このように、浮力の問題では&lt;strong&gt;密度・体積・重さ・力&lt;/strong&gt;など、いろいろな分野がからみます。&lt;br /&gt;
シンプルなイメージをしっかり作っておくと、公式に振り回されずに考えられるようになります。&lt;/p&gt;
&lt;/div&gt;
&lt;/div&gt;
&lt;/div&gt;
&lt;/div&gt;
&lt;/div&gt;
&lt;p&gt;&lt;!-- まとめテーブル --&gt;&lt;/p&gt;
&lt;div class="mb-4"&gt;
&lt;h2 class="h4 mb-3"&gt;まとめ&lt;/h2&gt;
&lt;div class="table-responsive"&gt;
&lt;table class="table table-bordered align-middle"&gt;
&lt;thead style="background-color: #c8e6c9;"&gt;
&lt;tr class="text-center"&gt;
&lt;th style="width: 30%;" scope="col"&gt;ポイント&lt;/th&gt;
&lt;th style="width: 70%;" scope="col"&gt;内容&lt;/th&gt;
&lt;/tr&gt;
&lt;/thead&gt;
&lt;tbody&gt;
&lt;tr style="background-color: #ffffff;"&gt;
&lt;td&gt;&lt;strong&gt;浮力とは？&lt;/strong&gt;&lt;/td&gt;
&lt;td&gt;
&lt;ul class="mb-0"&gt;
&lt;li&gt;液体や気体の中で、物体を&lt;strong&gt;浮かせる向きに働く力&lt;/strong&gt;。&lt;/li&gt;
&lt;li&gt;私たちも空気中で、わずかに浮力を受けている。&lt;/li&gt;
&lt;/ul&gt;
&lt;/td&gt;
&lt;/tr&gt;
&lt;tr style="background-color: #dfffd6;"&gt;
&lt;td&gt;&lt;strong&gt;アルキメデスの原理&lt;/strong&gt;&lt;/td&gt;
&lt;td&gt;
&lt;ul class="mb-0"&gt;
&lt;li&gt;物体が液体に浸かると、&lt;strong&gt;どかした液体の重さ分の浮力&lt;/strong&gt;を受ける。&lt;/li&gt;
&lt;li&gt;バネばかりでは&lt;br /&gt;
&lt;strong&gt;浮力 ＝ 空気中の重さ − 液体中の重さ&lt;/strong&gt; として求められる。&lt;/li&gt;
&lt;/ul&gt;
&lt;/td&gt;
&lt;/tr&gt;
&lt;tr style="background-color: #ffffff;"&gt;
&lt;td&gt;&lt;strong&gt;氷が浮く理由&lt;/strong&gt;&lt;/td&gt;
&lt;td&gt;
&lt;ul class="mb-0"&gt;
&lt;li&gt;氷の密度は水より小さい（軽い）ため、水面で&lt;strong&gt;浮力と重力がつり合う&lt;/strong&gt;。&lt;/li&gt;
&lt;li&gt;その結果、水の上にぷかぷかと浮く。&lt;/li&gt;
&lt;/ul&gt;
&lt;/td&gt;
&lt;/tr&gt;
&lt;tr style="background-color: #dfffd6;"&gt;
&lt;td&gt;&lt;strong&gt;液体の種類と浮力&lt;/strong&gt;&lt;/td&gt;
&lt;td&gt;
&lt;ul class="mb-0"&gt;
&lt;li&gt;濃い液体（例：食塩水）は密度が大きく、&lt;strong&gt;同じ体積でも重い&lt;/strong&gt;。&lt;/li&gt;
&lt;li&gt;どかした液体が重くなる分、&lt;strong&gt;受ける浮力も大きくなる&lt;/strong&gt;。&lt;/li&gt;
&lt;/ul&gt;
&lt;/td&gt;
&lt;/tr&gt;
&lt;tr style="background-color: #ffffff;"&gt;
&lt;td&gt;&lt;strong&gt;密度と浮き方&lt;/strong&gt;&lt;/td&gt;
&lt;td&gt;
&lt;ul class="mb-0"&gt;
&lt;li&gt;物体の密度が液体より&lt;strong&gt;小さい&lt;/strong&gt;→ 浮く。&lt;/li&gt;
&lt;li&gt;物体の密度が液体より&lt;strong&gt;大きい&lt;/strong&gt;→ 沈む。&lt;/li&gt;
&lt;li&gt;密度の比較が浮き沈みの判断の基本になる。&lt;/li&gt;
&lt;/ul&gt;
&lt;/td&gt;
&lt;/tr&gt;
&lt;/tbody&gt;
&lt;/table&gt;
&lt;/div&gt;
&lt;/div&gt;
&lt;p&gt;&lt;!-- クイズ --&gt;&lt;/p&gt;
&lt;h2 class="h4 mb-3"&gt;浮力・アルキメデスの原理クイズ&lt;/h2&gt;
&lt;div class="card mb-4 border-0 shadow-sm"&gt;
&lt;div class="card-body"&gt;
&lt;p class="mb-3"&gt;学んだ内容をクイズで確認してみましょう。&lt;br /&gt;
&lt;strong&gt;「正解を見る」ボタン&lt;/strong&gt;を押すと答えが表示され、ボタンは非表示になります。&lt;/p&gt;
&lt;div class="table-responsive"&gt;
&lt;table class="table table-bordered align-middle mb-0"&gt;
&lt;thead style="background-color: #c8e6c9;"&gt;
&lt;tr class="text-center"&gt;
&lt;th style="width: 40%;" scope="col"&gt;問題&lt;/th&gt;
&lt;th style="width: 40%;" scope="col"&gt;選択肢&lt;/th&gt;
&lt;th style="width: 20%;" scope="col"&gt;回答&lt;/th&gt;
&lt;/tr&gt;
&lt;/thead&gt;
&lt;tbody&gt;
&lt;tr style="background-color: #ffffff;"&gt;
&lt;td&gt;1. 浮力の定義として正しいものは？&lt;/td&gt;
&lt;td&gt;A. 重力に逆らう力&lt;br /&gt;
B. 液体中で物体を沈ませる力&lt;br /&gt;
C. 液体中で物体を浮かせる力&lt;br /&gt;
D. 圧力を発生させる力&lt;/td&gt;
&lt;td class="text-center"&gt;&lt;button class="btn btn-sm btn-primary" type="button"&gt;&lt;br /&gt;
正解を見る&lt;br /&gt;
&lt;/button&gt;&lt;br /&gt;
&lt;span id="buoy-q1" style="display: none; margin-top: 4px;"&gt;&lt;br /&gt;
正解：C. 液体中で物体を浮かせる力&lt;br /&gt;
&lt;/span&gt;&lt;/td&gt;
&lt;/tr&gt;
&lt;tr style="background-color: #dfffd6;"&gt;
&lt;td&gt;2. アルキメデスの原理によれば、浮力の大きさは何によって決まる？&lt;/td&gt;
&lt;td&gt;A. 物体の重さ&lt;br /&gt;
B. 液体の密度&lt;br /&gt;
C. どかした液体の重さ&lt;br /&gt;
D. 液体の色&lt;/td&gt;
&lt;td class="text-center"&gt;&lt;button class="btn btn-sm btn-primary" type="button"&gt;&lt;br /&gt;
正解を見る&lt;br /&gt;
&lt;/button&gt;&lt;br /&gt;
&lt;span id="buoy-q2" style="display: none; margin-top: 4px;"&gt;&lt;br /&gt;
正解：C. どかした液体の重さ&lt;br /&gt;
&lt;/span&gt;&lt;/td&gt;
&lt;/tr&gt;
&lt;tr style="background-color: #ffffff;"&gt;
&lt;td&gt;3. 氷が水に浮く理由は？&lt;/td&gt;
&lt;td&gt;A. 密度が高いから&lt;br /&gt;
B. 密度が低いから&lt;br /&gt;
C. 水中で体積が増えるから&lt;br /&gt;
D. 水が蒸発するから&lt;/td&gt;
&lt;td class="text-center"&gt;&lt;button class="btn btn-sm btn-primary" type="button"&gt;&lt;br /&gt;
正解を見る&lt;br /&gt;
&lt;/button&gt;&lt;br /&gt;
&lt;span id="buoy-q3" style="display: none; margin-top: 4px;"&gt;&lt;br /&gt;
正解：B. 密度が低いから&lt;br /&gt;
&lt;/span&gt;&lt;/td&gt;
&lt;/tr&gt;
&lt;tr style="background-color: #dfffd6;"&gt;
&lt;td&gt;4. バネばかりを使って浮力を計算する方法として正しいものは？&lt;/td&gt;
&lt;td&gt;A. 重力 − 圧力&lt;br /&gt;
B. 空気中の重さ − 液体中の重さ&lt;br /&gt;
C. 液体の密度 × 体積&lt;br /&gt;
D. 液体の重さ × 温度&lt;/td&gt;
&lt;td class="text-center"&gt;&lt;button class="btn btn-sm btn-primary" type="button"&gt;&lt;br /&gt;
正解を見る&lt;br /&gt;
&lt;/button&gt;&lt;br /&gt;
&lt;span id="buoy-q4" style="display: none; margin-top: 4px;"&gt;&lt;br /&gt;
正解：B. 空気中の重さ − 液体中の重さ&lt;br /&gt;
&lt;/span&gt;&lt;/td&gt;
&lt;/tr&gt;
&lt;tr style="background-color: #ffffff;"&gt;
&lt;td&gt;5. 食塩水のような濃い液体では浮力はどうなる？&lt;/td&gt;
&lt;td&gt;A. 大きくなる&lt;br /&gt;
B. 小さくなる&lt;br /&gt;
C. 変わらない&lt;br /&gt;
D. 無効になる&lt;/td&gt;
&lt;td class="text-center"&gt;&lt;button class="btn btn-sm btn-primary" type="button"&gt;&lt;br /&gt;
正解を見る&lt;br /&gt;
&lt;/button&gt;&lt;br /&gt;
&lt;span id="buoy-q5" style="display: none; margin-top: 4px;"&gt;&lt;br /&gt;
正解：A. 大きくなる&lt;br /&gt;
&lt;/span&gt;&lt;/td&gt;
&lt;/tr&gt;
&lt;tr style="background-color: #dfffd6;"&gt;
&lt;td&gt;6. 空気中で私たちが浮力を受ける理由は？&lt;/td&gt;
&lt;td&gt;A. 空気の重さがあるから&lt;br /&gt;
B. 重力が小さいから&lt;br /&gt;
C. 気圧が高いから&lt;br /&gt;
D. 温度が低いから&lt;/td&gt;
&lt;td class="text-center"&gt;&lt;button class="btn btn-sm btn-primary" type="button"&gt;&lt;br /&gt;
正解を見る&lt;br /&gt;
&lt;/button&gt;&lt;br /&gt;
&lt;span id="buoy-q6" style="display: none; margin-top: 4px;"&gt;&lt;br /&gt;
正解：A. 空気の重さがあるから&lt;br /&gt;
&lt;/span&gt;&lt;/td&gt;
&lt;/tr&gt;
&lt;tr style="background-color: #ffffff;"&gt;
&lt;td&gt;7. 浮力が働く条件として正しいものは？&lt;/td&gt;
&lt;td&gt;A. 液体がない時&lt;br /&gt;
B. 物体が完全に液体中に浸かる時のみ&lt;br /&gt;
C. 物体が気体の中にある時のみ&lt;br /&gt;
D. 物体が液体または気体中にある時&lt;/td&gt;
&lt;td class="text-center"&gt;&lt;button class="btn btn-sm btn-primary" type="button"&gt;&lt;br /&gt;
正解を見る&lt;br /&gt;
&lt;/button&gt;&lt;br /&gt;
&lt;span id="buoy-q7" style="display: none; margin-top: 4px;"&gt;&lt;br /&gt;
正解：D. 物体が液体または気体中にある時&lt;br /&gt;
&lt;/span&gt;&lt;/td&gt;
&lt;/tr&gt;
&lt;tr style="background-color: #dfffd6;"&gt;
&lt;td&gt;8. 人が水の中で「軽く感じる」のはなぜ？&lt;/td&gt;
&lt;td&gt;A. 重力が小さくなるから&lt;br /&gt;
B. 水の温度が低いから&lt;br /&gt;
C. 水からの浮力を受けているから&lt;br /&gt;
D. 空気の圧力が下がるから&lt;/td&gt;
&lt;td class="text-center"&gt;&lt;button class="btn btn-sm btn-primary" type="button"&gt;&lt;br /&gt;
正解を見る&lt;br /&gt;
&lt;/button&gt;&lt;br /&gt;
&lt;span id="buoy-q8" style="display: none; margin-top: 4px;"&gt;&lt;br /&gt;
正解：C. 水からの浮力を受けているから&lt;br /&gt;
&lt;/span&gt;&lt;/td&gt;
&lt;/tr&gt;
&lt;tr style="background-color: #ffffff;"&gt;
&lt;td&gt;9. アルキメデスの原理と特に関係が深い物理量は？&lt;/td&gt;
&lt;td&gt;A. 圧力&lt;br /&gt;
B. 密度&lt;br /&gt;
C. 電流&lt;br /&gt;
D. 電圧&lt;/td&gt;
&lt;td class="text-center"&gt;&lt;button class="btn btn-sm btn-primary" type="button"&gt;&lt;br /&gt;
正解を見る&lt;br /&gt;
&lt;/button&gt;&lt;br /&gt;
&lt;span id="buoy-q9" style="display: none; margin-top: 4px;"&gt;&lt;br /&gt;
正解：B. 密度&lt;br /&gt;
&lt;/span&gt;&lt;/td&gt;
&lt;/tr&gt;
&lt;tr style="background-color: #dfffd6;"&gt;
&lt;td&gt;10. 氷が水に浮かぶ条件として正しいものは？&lt;/td&gt;
&lt;td&gt;A. 温度が高い時&lt;br /&gt;
B. 氷の密度が水より低い時&lt;br /&gt;
C. 気圧が高い時&lt;br /&gt;
D. 液体の体積が小さい時&lt;/td&gt;
&lt;td class="text-center"&gt;&lt;button class="btn btn-sm btn-primary" type="button"&gt;&lt;br /&gt;
正解を見る&lt;br /&gt;
&lt;/button&gt;&lt;br /&gt;
&lt;span id="buoy-q10" style="display: none; margin-top: 4px;"&gt;&lt;br /&gt;
正解：B. 氷の密度が水より低い時&lt;br /&gt;
&lt;/span&gt;&lt;/td&gt;
&lt;/tr&gt;
&lt;/tbody&gt;
&lt;/table&gt;
&lt;/div&gt;
&lt;/div&gt;
&lt;/div&gt;
&lt;p&gt;&lt;!-- 最後のまとめ＋CTA --&gt;&lt;/p&gt;
&lt;div class="row g-3 mb-4"&gt;
&lt;div class="col-lg-7"&gt;
&lt;div class="card border-0 shadow-sm h-100"&gt;
&lt;div class="card-body"&gt;
&lt;h2 class="h4 mb-3"&gt;さいごに：イメージ＋式で「浮力」を自分のものに&lt;/h2&gt;
&lt;p&gt;浮力は、&lt;strong&gt;水に入ると軽く感じる&lt;/strong&gt;という実感と、&lt;br /&gt;
&lt;strong&gt;どかした液体の重さ分の浮力&lt;/strong&gt;という考え方がセットになった単元です。&lt;/p&gt;
&lt;ul&gt;
&lt;li&gt;「氷」「食塩水」「プール」など、身近な例と結びつけてイメージする&lt;/li&gt;
&lt;li&gt;バネばかりを使った問題では、&lt;strong&gt;空気中 − 水中の重さ&lt;/strong&gt;を素早く計算する&lt;/li&gt;
&lt;li&gt;密度の大小で「浮く／沈む」を判断できるようにしておく&lt;/li&gt;
&lt;/ul&gt;
&lt;p class="mb-0"&gt;ここまで整理できれば、浮力の文章題や応用問題にも対応しやすくなります。&lt;br /&gt;
苦手な人は、まずは&lt;strong&gt;図とイメージ&lt;/strong&gt;をしっかり固めるところから始めてみましょう。&lt;/p&gt;
&lt;/div&gt;
&lt;/div&gt;
&lt;/div&gt;
&lt;div class="col-lg-5"&gt;
&lt;div class="card h-100 shadow-sm" style="border-left: 6px solid #283593;"&gt;
&lt;div class="card-body d-flex flex-column justify-content-between"&gt;
&lt;div&gt;
&lt;p class="text-muted mb-1" style="font-size: 0.8rem;"&gt;受験理科専門塾 しゅん吉クエスト&lt;/p&gt;
&lt;h3 class="h5 mb-2"&gt;理科の「イメージ」と「計算」をつなげたい人へ&lt;/h3&gt;
&lt;p class="mb-3" style="font-size: 0.95rem;"&gt;しゅん吉クエストでは、今回の&lt;strong&gt;浮力・密度&lt;/strong&gt;だけでなく、&lt;br /&gt;
&lt;strong&gt;てこ・かっ車・ふりこ・溶解度&lt;/strong&gt;などの力学・物質分野を、&lt;br /&gt;
動画授業と演習で体系的に学べます。&lt;br /&gt;
「理科がなんとなく苦手」を「武器」に変えていきましょう。&lt;/p&gt;
&lt;/div&gt;
&lt;div&gt;&lt;a class="btn btn-primary w-100 mb-2" href="https://rika-quest.com/kouza/"&gt;&lt;br /&gt;
開講講座の詳細を見る&lt;br /&gt;
&lt;/a&gt;&lt;br /&gt;
&lt;a class="btn btn-outline-primary w-100" href="https://rika-quest.com/inquiry/"&gt;&lt;br /&gt;
無料体験・お問い合わせはこちら&lt;br /&gt;
&lt;/a&gt;&lt;/div&gt;
&lt;/div&gt;
&lt;/div&gt;
&lt;/div&gt;
&lt;/div&gt;
&lt;/div&gt;
&lt;p&gt;&lt;!-- /.container --&gt;&lt;/p&gt;
&lt;p&gt;&lt;script&gt;
  // 浮力クイズの答え表示用（初期状態では span は display:none）
  function showBuoyancyQuizAnswer(id, btn) {
    var ans = document.getElementById(id);
    if (ans) {
      ans.style.display = 'inline-block';
    }
    if (btn) {
      btn.style.display = 'none';
    }
  }
&lt;/script&gt;&lt;/p&gt;
```
</t>
  </si>
  <si>
    <t xml:space="preserve">以下のページは「スニペット整合性」（本文と title/meta/H1/冒頭文）が弱い可能性があります。
まず【本文】を確認し、想定読者・悩み・解決範囲を把握してください。
そのうえで、GSCの主要クエリ（表示回数上位）を根拠に、
「検索意図に対して、タイトル/メタ/H1/冒頭120字がズレている点」を特定し、
ズレを解消するための修正案（タイトル/メタ/H1/冒頭）を提示してください。
※本文の“大改修”は前提にしません（必要なら追記ブロックは最大1つまで）。
【URL】https://rika-quest.com/column/nimal/
【ページ分類】MC
【ページ分類の略語（このプロンプト内の定義）】
TP = トップページ（ホーム/サイトの入口）
SP = サービスページ（講座・コース・申込導線）
MC = メインコラム（コラム/解説/勉強法など集客記事）
SC = サブコラム（MCやSPを補強するための補助コラム※サイト定義に合わせて判断）
NW = ニュース/お知らせ（運用上は改善対象外として除外）
ST = 企業情報等のSEO対策を行わないこ固定ページ（運用上は改善対象外として除外）
- / 空欄 / 未分類 = 未分類（このスクリプトでは改善対象外として除外）
※未分類（空欄 / "-" / "未分類"）は作業対象に含めません。
【現状（スニペット要素）】
- タイトル：【理科のコツ】動物の分類 - 中学受験 理科の個別指導 | 受験理科専門塾「しゅん吉クエスト」
- メタ：「動物の分類を徹底解説！脊椎動物と無脊椎動物、恒温動物と変温動物の違いや進化の流れをわかりやすく説明します。魚類・両生類・爬虫類・鳥類・哺乳類など、テストに出やすいポイントを押さえて学習を効率化！動画で詳しくチェックして動物分類の理解を深めましょう！」
- H1：【理科のコツ】動物の分類
- 冒頭120字：中学受験理科／生物分野 動物の分類・恒温／変温・胎生／卵生 動物の分類をまとめて整理──脊椎動物・無脊椎動物と体温・生まれ方のちがい 動物の分類は、 背骨の有無 ・ 生まれ方（胎生／卵生） ・ 体温（恒温／変温） など、 さまざまな観点で整
【GSC主要クエリ（表示回数上位50件）】
- 動物の分類｜表示657｜CTR 0.76%｜順位3.5
- 動物 分類｜表示579｜CTR 0.52%｜順位4.7
- 動物分類｜表示274｜CTR 0.73%｜順位3.2
- 生き物 分類｜表示190｜CTR 2.63%｜順位6.4
- 脊椎動物 分類｜表示170｜CTR 1.18%｜順位10.0
- 魚類 両生類 爬虫類 鳥類 哺乳類 順番｜表示158｜CTR 0.00%｜順位3.0
- 動物とは｜表示146｜CTR 0.00%｜順位2.1
- 生物の分類｜表示139｜CTR 1.44%｜順位10.9
- 動物 類｜表示122｜CTR 0.00%｜順位1.3
- 動物分類 類 一覧｜表示88｜CTR 2.27%｜順位4.6
- 生き物の分類｜表示84｜CTR 2.38%｜順位5.4
- 動物の分類表｜表示83｜CTR 1.20%｜順位3.4
- 生き物の種類｜表示80｜CTR 0.00%｜順位4.2
- 動物の分類 図｜表示78｜CTR 5.13%｜順位1.1
- 生物 分類表｜表示78｜CTR 2.56%｜順位7.1
- 動物の分類 中学｜表示76｜CTR 6.58%｜順位1.1
- 生物の種類｜表示76｜CTR 1.32%｜順位6.7
- 理科 分類｜表示75｜CTR 0.00%｜順位6.8
- 生物 分類 中学｜表示73｜CTR 6.85%｜順位3.3
- 生物 類｜表示73｜CTR 0.00%｜順位4.1
- 脊椎動物と無脊椎動物の違い｜表示66｜CTR 0.00%｜順位7.6
- 理科 動物｜表示64｜CTR 6.25%｜順位2.6
- 生物の分類 中学｜表示64｜CTR 4.69%｜順位1.1
- 恒温動物 何類｜表示55｜CTR 0.00%｜順位8.0
- 脊椎動物とは｜表示54｜CTR 0.00%｜順位1.0
- 理科 動物の分類｜表示52｜CTR 11.54%｜順位2.1
- 動物類｜表示50｜CTR 0.00%｜順位1.6
- 生き物分類｜表示46｜CTR 0.00%｜順位6.2
- 魚類 両生類 爬虫類 鳥類 哺乳類｜表示45｜CTR 0.00%｜順位5.9
- 理科動物｜表示44｜CTR 6.82%｜順位3.8
- 中学理科 動物の分類｜表示42｜CTR 4.76%｜順位3.5
- 動物 分類表｜表示41｜CTR 2.44%｜順位5.9
- 動物分類表｜表示41｜CTR 2.44%｜順位6.7
- 生物の分類 図｜表示41｜CTR 0.00%｜順位7.0
- 脊椎動物 一覧｜表示41｜CTR 0.00%｜順位4.0
- 脊椎動物 無脊椎動物 分類｜表示38｜CTR 0.00%｜順位1.3
- 魚類両生類爬虫類鳥類哺乳類｜表示36｜CTR 0.00%｜順位5.4
- 理科動物の分類｜表示34｜CTR 8.82%｜順位2.4
- 動物の分け方｜表示34｜CTR 0.00%｜順位2.5
- 動物何類｜表示33｜CTR 0.00%｜順位3.3
- 理科生き物｜表示33｜CTR 0.00%｜順位4.5
- 動物の生まれ方｜表示32｜CTR 0.00%｜順位1.4
- 中学理科 生物の分類｜表示31｜CTR 6.45%｜順位2.5
- 生き物 分類表｜表示31｜CTR 3.23%｜順位5.7
- 人間は哺乳類ですか｜表示30｜CTR 0.00%｜順位1.0
- 人間以外の動物｜表示30｜CTR 0.00%｜順位1.0
- 動物 全種類｜表示30｜CTR 0.00%｜順位5.1
- 理科 生き物｜表示30｜CTR 0.00%｜順位3.8
- 何類がある｜表示29｜CTR 0.00%｜順位1.0
- 動物の仲間分け｜表示28｜CTR 3.57%｜順位4.2
【参考：代表語（自動抽出）】動物の分類
【出力（必ずこの順）】
1) 本文の要約（想定読者・悩み・解決）
2) 検索意図の整理（主要クエリから2〜3パターン）
3) 不一致の指摘（タイトル/メタ/H1/冒頭のどこがズレているか）
4) 修正方針（“どの意図に寄せるか”を1つに決める）
5) 修正案（すべてコードブロック）
   - タイトル案3つ（全角35字前後＋56字以上の網羅型を1つ）
   - メタ案3つ（全角90字前後）
   - H1案2つ
   - 冒頭120字（2案：&lt;p&gt;で開始）
【禁則ワード（シート連動）】
以下の【禁則ワード】は、タイトル/メタ/導入文/見出し/本文のいずれにも原則使用しないでください。
言い換えが必要な場合は、自然な日本語に置換してください。
【禁則ワード】
- 崩れ
- 型
- 迷い
- 保留
- 固定
- 手順
- 立て直
- 最短
- 結論だけ
- 乱れ
- 三点確認
- 内部リンク
- 導線
- 設計
- 刺
- まず結論
- 整え
- 押し付けない案内
- 統一
- 次の一手
- 失点
- 確定
- サブコラム
- 30秒
- 1分
- CV
- 網羅
【本文】
```html
&lt;div class="container my-4"&gt;
&lt;!-- Hero Section --&gt;&lt;/p&gt;
&lt;div class="card shadow-sm mb-4 border-0" style="background: linear-gradient(135deg, #2e7d32, #00695c); color: #fff;"&gt;
&lt;div class="card-body p-4"&gt;
&lt;div class="d-flex flex-wrap justify-content-between align-items-center mb-2"&gt;&lt;span class="badge bg-warning text-dark mb-2" style="font-size: 0.8rem;"&gt;中学受験理科／生物分野&lt;/span&gt;&lt;br /&gt;
&lt;span class="badge bg-light text-dark mb-2" style="font-size: 0.75rem;"&gt;動物の分類・恒温／変温・胎生／卵生&lt;/span&gt;&lt;/div&gt;
&lt;h1 class="card-title mb-3" style="font-size: 1.9rem; line-height: 1.5;"&gt;動物の分類をまとめて整理──脊椎動物・無脊椎動物と体温・生まれ方のちがい&lt;/h1&gt;
&lt;p class="card-text mb-0" style="font-size: 0.98rem;"&gt;動物の分類は、&lt;strong&gt;背骨の有無&lt;/strong&gt;・&lt;strong&gt;生まれ方（胎生／卵生）&lt;/strong&gt;・&lt;strong&gt;体温（恒温／変温）&lt;/strong&gt;など、&lt;br /&gt;
さまざまな観点で整理できます。今回は、動画の内容に沿って、&lt;strong&gt;中学受験でよく出るポイント&lt;/strong&gt;を&lt;br /&gt;
図・表・クイズでコンパクトに確認していきます。&lt;/p&gt;
&lt;p class="mt-2 mb-0" style="font-size: 0.92rem;"&gt;生物分野の全体像（頻出テーマとつまずきポイント）は、&lt;a href="https://rika-quest.com/column/creature/"&gt;全体像はこちら&lt;/a&gt;で確認できます。個別に伸ばし方を設計したい場合は、&lt;a href="https://rika-quest.com/kouza/"&gt;中学受験理科の個別指導（オンライン対応）講座一覧&lt;/a&gt;  をご覧ください（体験あり）。&lt;/p&gt;
&lt;/div&gt;
&lt;/div&gt;
&lt;p&gt;&lt;!-- 動画 --&gt;&lt;/p&gt;
&lt;div class="text-center mb-4"&gt;
&lt;div style="max-width: 720px; margin: 0 auto;"&gt;&lt;iframe title="YouTube video player" src="https://www.youtube.com/embed/9qT-OygRvjU" width="560" height="315" frameborder="0" allowfullscreen="allowfullscreen"&gt;&lt;br /&gt;
&lt;span data-mce-type="bookmark" style="display: inline-block; width: 0px; overflow: hidden; line-height: 0;" class="mce_SELRES_start"&gt;&lt;/span&gt;&lt;br /&gt;
&lt;span data-mce-type="bookmark" style="display: inline-block; width: 0px; overflow: hidden; line-height: 0;" class="mce_SELRES_start"&gt;&lt;/span&gt;&lt;br /&gt;
&lt;/iframe&gt;&lt;/div&gt;
&lt;p class="mt-2 mb-0" style="font-size: 0.85rem; color: #555;"&gt;※動画では、動物の分類の考え方や覚え方を、図を使いながら解説しています。&lt;/p&gt;
&lt;/div&gt;
&lt;p&gt;&lt;!-- 動物の分類の基本 --&gt;&lt;/p&gt;
&lt;h2 class="mt-4 mb-3"&gt;動物の分類の基本──脊椎動物と無脊椎動物&lt;/h2&gt;
&lt;div class="card mb-3 border-0 shadow-sm"&gt;
&lt;div class="card-body"&gt;
&lt;p&gt;今回は&lt;strong&gt;動物の分類&lt;/strong&gt;について解説します。前回は植物の分類でしたが、ここでは動物に集中して見ていきます。&lt;/p&gt;
&lt;p&gt;&lt;!-- 分類図イメージ --&gt;&lt;/p&gt;
&lt;div class="text-center mb-3"&gt;
&lt;p&gt;&lt;img fetchpriority="high" decoding="async" class="alignnone wp-image-225 img-fluid" src="https://rika-quest.com/wp-content/uploads/2023/04/画像10-1024x272.png" sizes="(max-width: 701px) 100vw, 701px" srcset="https://rika-quest.com/wp-content/uploads/2023/04/画像10-1024x272.png 1024w, https://rika-quest.com/wp-content/uploads/2023/04/画像10-300x80.png 300w, https://rika-quest.com/wp-content/uploads/2023/04/画像10-768x204.png 768w, https://rika-quest.com/wp-content/uploads/2023/04/画像10-1536x408.png 1536w, https://rika-quest.com/wp-content/uploads/2023/04/画像10-2048x544.png 2048w" alt="動物を脊椎動物と無脊椎動物に分類した図表。脊椎動物はさらに魚類、両生類、爬虫類、鳥類、哺乳類に分けられています。" width="701" height="186" /&gt;&lt;/p&gt;
&lt;p class="mt-2 mb-0" style="font-size: 0.85rem; color: #555;"&gt;※動物はまず「背骨があるかどうか」で大きく2つに分けられます。&lt;/p&gt;
&lt;/div&gt;
&lt;p&gt;動物は、&lt;strong&gt;背骨があるかないか&lt;/strong&gt;で&lt;br /&gt;
&lt;span style="color: #ff0000;"&gt;脊椎動物&lt;/span&gt;と&lt;span style="color: #ff0000;"&gt;無脊椎動物&lt;/span&gt;に大きく分けられます。&lt;br /&gt;
この区別は、中学受験の理科で&lt;strong&gt;必ず押さえておきたい最初のステップ&lt;/strong&gt;です。&lt;/p&gt;
&lt;p&gt;人間をふくむ脊椎動物は、背骨があり、骨・関節・筋肉が協力して体を動かします。&lt;br /&gt;
人間の骨は&lt;strong&gt;およそ200本&lt;/strong&gt;ほどあり、関節で曲げたり伸ばしたりしています。&lt;/p&gt;
&lt;p class="mb-0"&gt;また、筋肉についても一つポイントがあります。よく「筋肉を伸ばす」と言いますが、&lt;br /&gt;
筋肉は&lt;strong&gt;基本的に縮むことしかできません&lt;/strong&gt;。一方の筋肉が縮むと、反対側が結果的に伸びているように見えるだけで、&lt;br /&gt;
「筋肉そのものが伸びる」というわけではありません。こうした体のしくみも、合わせて覚えておくとよいでしょう。&lt;/p&gt;
&lt;/div&gt;
&lt;/div&gt;
&lt;div class="card mb-4 border-0 shadow-sm"&gt;
&lt;div class="card-body"&gt;
&lt;h3 class="h5 mb-3"&gt;脊椎動物の5つのグループ&lt;/h3&gt;
&lt;p class="mb-2"&gt;今回の中心になるのは、背骨のある&lt;span style="color: #ff0000;"&gt;脊椎動物&lt;/span&gt;です。&lt;br /&gt;
まずはこの&lt;strong&gt;5つのグループ&lt;/strong&gt;をしっかり覚えましょう。&lt;/p&gt;
&lt;p class="mb-2"&gt;&lt;strong&gt;魚類・両生類・爬虫類・鳥類・哺乳類&lt;/strong&gt;&lt;/p&gt;
&lt;p class="mb-0"&gt;ざっくりした進化のイメージとしては、&lt;br /&gt;
「海の中の生き物（魚類）」→「陸と水の両方に適応した両生類」→「からだの表面を硬くして乾燥に強くなった爬虫類」→&lt;br /&gt;
「空に進出した鳥類」→「火を使うなど、頭を働かせて生き延びる哺乳類」といった流れで考えることもできます。&lt;br /&gt;
試験では細かな進化の順番よりも、&lt;strong&gt;各グループの特徴&lt;/strong&gt;を押さえることが大切です。&lt;/p&gt;
&lt;/div&gt;
&lt;/div&gt;
&lt;p&gt;&lt;!-- 体温と生まれ方による分類 --&gt;&lt;/p&gt;
&lt;h2 class="mt-4 mb-3"&gt;体温と生まれ方による分類&lt;/h2&gt;
&lt;div class="card mb-3 border-0 shadow-sm"&gt;
&lt;div class="card-body"&gt;
&lt;h3 class="h5 mb-3"&gt;胎生と卵生&lt;/h3&gt;
&lt;p class="mb-0"&gt;動物は、&lt;span style="color: #0000ff;"&gt;胎生&lt;/span&gt;と&lt;span style="color: #0000ff;"&gt;卵生&lt;/span&gt;でも分類されます。&lt;br /&gt;
胎生は&lt;strong&gt;親の体の中で成長してから生まれてくる&lt;/strong&gt;タイプで、人間をふくむ&lt;strong&gt;哺乳類&lt;/strong&gt;が代表的です。&lt;br /&gt;
卵生は&lt;strong&gt;卵を産んで、その中で成長する&lt;/strong&gt;タイプで、魚類・爬虫類・鳥類などが代表です。&lt;/p&gt;
&lt;/div&gt;
&lt;/div&gt;
&lt;div class="card mb-3 border-0 shadow-sm"&gt;
&lt;div class="card-body"&gt;
&lt;h3 class="h5 mb-3"&gt;恒温動物と変温動物&lt;/h3&gt;
&lt;p&gt;もう一つ大事なのが、&lt;span style="color: #ff0000;"&gt;恒温動物&lt;/span&gt;と&lt;span style="color: #ff0000;"&gt;変温動物&lt;/span&gt;の区別です。&lt;/p&gt;
&lt;ul&gt;
&lt;li&gt;&lt;strong&gt;恒温動物&lt;/strong&gt;：体温がほぼ一定に保たれている（例：鳥類・哺乳類）&lt;/li&gt;
&lt;li&gt;&lt;strong&gt;変温動物&lt;/strong&gt;：体温が周りの温度に合わせて変化する（例：魚類・両生類・爬虫類）&lt;/li&gt;
&lt;/ul&gt;
&lt;p class="mb-0"&gt;例えば、カエルを10℃の水に入れると体温も10℃くらいになり、30℃のお湯に入れると30℃くらいになります。&lt;br /&gt;
釣りをする人なら分かるように、冷たい水の中で10〜15℃くらいの体温の魚を、36〜37℃の人の手でいきなり触ると、&lt;br /&gt;
魚からすると&lt;strong&gt;大やけど&lt;/strong&gt;状態になります。このように、&lt;span style="color: #0000ff;"&gt;周りの環境の温度に合わせて体温が変化する&lt;/span&gt;のが変温動物の特徴です。&lt;/p&gt;
&lt;/div&gt;
&lt;/div&gt;
&lt;div class="card mb-4 border-0 shadow-sm"&gt;
&lt;div class="card-body"&gt;
&lt;p class="mb-0"&gt;こうした分類を理解したうえで、自分の好きな&lt;strong&gt;「推しの生き物」&lt;/strong&gt;について、&lt;br /&gt;
「脊椎動物／無脊椎動物」「胎生／卵生」「恒温／変温」などの視点からまとめてみると、楽しく知識が整理できます。&lt;/p&gt;
&lt;/div&gt;
&lt;/div&gt;
&lt;p&gt;&lt;!-- 無脊椎動物について --&gt;&lt;/p&gt;
&lt;h2 class="mt-4 mb-3"&gt;無脊椎動物の代表例&lt;/h2&gt;
&lt;div class="card mb-4 border-0 shadow-sm"&gt;
&lt;div class="card-body"&gt;
&lt;p class="mb-0"&gt;背骨のない&lt;span style="color: #ff0000;"&gt;無脊椎動物&lt;/span&gt;には、前にも紹介した&lt;strong&gt;昆虫&lt;/strong&gt;のほか、&lt;br /&gt;
&lt;strong&gt;クモ・エビなどの節足動物&lt;/strong&gt;、&lt;strong&gt;タコなどの軟体動物&lt;/strong&gt;といったグループがあります。&lt;br /&gt;
すべてを一度に覚えるのは大変なので、動画やテキストを参考にしながら、&lt;br /&gt;
自分なりの&lt;strong&gt;まとめ表&lt;/strong&gt;を作って知識を整理していくのがおすすめです。&lt;/p&gt;
&lt;p&gt;&lt;!-- 受験理科専門塾 しゅん吉クエスト（公式サイトCTA） --&gt;&lt;/p&gt;
&lt;div style="border: 2px solid #1976d2; background-color: #e3f2fd; padding: 10px 12px; display: flex; align-items: flex-start; justify-content: flex-start; margin-bottom: 10px;"&gt;
&lt;p&gt;&lt;img decoding="async" style="max-width: 90px; height: auto; margin-right: 10px; flex-shrink: 0;" src="https://rika-quest.com/wp-content/uploads/2021/07/%E3%81%97%E3%82%85%E3%82%93%E5%90%89%E3%82%AF%E3%82%A8%E3%82%B9%E3%83%88%E6%AD%A3%E6%96%B9%E5%BD%A2.jpg" alt="受験理科専門塾しゅん吉クエストのロゴ" /&gt;&lt;/p&gt;
&lt;div style="text-align: left; flex: 1;"&gt;
&lt;p style="margin: 5px 0; font-size: 14px; line-height: 1.6;"&gt;【受験理科専門塾しゅん吉クエスト】：&lt;br /&gt;
中学受験理科に特化した&lt;strong&gt;完全１対１個別指導&lt;/strong&gt;の専門塾です。&lt;br /&gt;
物理・化学・生物・地学の４分野について、苦手単元のやり直しから志望校対策まで、&lt;br /&gt;
一人ひとりの理解度に合わせてカリキュラムを作成し、&lt;strong&gt;「理科嫌い」を「理科で点が取れる」に変える&lt;/strong&gt;指導を行っています。&lt;/p&gt;
&lt;p&gt;&lt;a style="background-color: #1976d2; color: #ffffff; padding: 5px 10px; text-align: center; text-decoration: none; display: inline-block; font-size: 14px;" href="https://rika-quest.com/"&gt;&lt;br /&gt;
しゅん吉クエスト公式サイトを見る&lt;br /&gt;
&lt;/a&gt;&lt;/p&gt;
&lt;/div&gt;
&lt;/div&gt;
&lt;/div&gt;
&lt;/div&gt;
&lt;p&gt;&lt;!-- 動物の分類についてのまとめ --&gt;&lt;/p&gt;
&lt;h2 class="mt-4 mb-3"&gt;動物の分類についてのまとめ&lt;/h2&gt;
&lt;div class="table-responsive mb-4"&gt;
&lt;table class="table table-bordered align-middle mb-0"&gt;
&lt;tbody&gt;
&lt;tr style="background-color: #dfffd6;"&gt;
&lt;th&gt;分類&lt;/th&gt;
&lt;th&gt;特徴&lt;/th&gt;
&lt;/tr&gt;
&lt;tr style="background-color: #ffffff;"&gt;
&lt;td class="fw-bold"&gt;脊椎動物&lt;/td&gt;
&lt;td&gt;背骨がある動物。以下の5つのグループに分類される：&lt;br /&gt;
・魚類&lt;br /&gt;
・両生類&lt;br /&gt;
・爬虫類&lt;br /&gt;
・鳥類&lt;br /&gt;
・哺乳類&lt;/td&gt;
&lt;/tr&gt;
&lt;tr style="background-color: #dfffd6;"&gt;
&lt;td class="fw-bold"&gt;無脊椎動物&lt;/td&gt;
&lt;td&gt;背骨がない動物。昆虫、クモ、エビ、タコなどが含まれる。&lt;/td&gt;
&lt;/tr&gt;
&lt;tr style="background-color: #ffffff;"&gt;
&lt;td class="fw-bold"&gt;胎生と卵生&lt;/td&gt;
&lt;td&gt;胎生：親の体内で成長する（例：哺乳類）&lt;br /&gt;
卵生：卵を産んで成長する（例：魚類、爬虫類、鳥類）&lt;/td&gt;
&lt;/tr&gt;
&lt;tr style="background-color: #dfffd6;"&gt;
&lt;td class="fw-bold"&gt;恒温動物と変温動物&lt;/td&gt;
&lt;td&gt;恒温動物：体温が一定（例：鳥類、哺乳類）&lt;br /&gt;
変温動物：体温が周囲の温度に影響される（例：魚類、両生類、爬虫類）&lt;/td&gt;
&lt;/tr&gt;
&lt;/tbody&gt;
&lt;/table&gt;
&lt;/div&gt;
&lt;p class="mb-4" style="font-size: 0.92rem;"&gt;生物分野の全体像（動物・植物・人体・生態系などのつながり）は、&lt;a href="https://rika-quest.com/column/creature/"&gt;全体像はこちら&lt;/a&gt;で確認できます。&lt;/p&gt;
&lt;p&gt;&lt;!-- クイズ --&gt;&lt;/p&gt;
&lt;h2 class="mt-4 mb-3"&gt;クイズで確認しよう&lt;/h2&gt;
&lt;p class="mb-2"&gt;以下のクイズに挑戦して、動物の分類についての理解をチェックしてみましょう。&lt;br /&gt;
「正解を見る」ボタンを押すと答えが表示され、ボタンは非表示になります。&lt;/p&gt;
&lt;div class="table-responsive mb-4"&gt;
&lt;table class="table table-bordered align-middle mb-0"&gt;
&lt;tbody&gt;
&lt;tr style="background-color: #dfffd6;"&gt;
&lt;th&gt;問題&lt;/th&gt;
&lt;th&gt;選択肢&lt;/th&gt;
&lt;th&gt;正解を見る&lt;/th&gt;
&lt;/tr&gt;
&lt;tr style="background-color: #ffffff;"&gt;
&lt;td&gt;1. 背骨がある動物のグループはどれですか？&lt;/td&gt;
&lt;td&gt;A. 無脊椎動物&lt;br /&gt;
B. 軟体動物&lt;br /&gt;
C. 脊椎動物&lt;br /&gt;
D. 昆虫&lt;/td&gt;
&lt;td&gt;&lt;button class="btn btn-sm btn-success"&gt;&lt;br /&gt;
正解を見る&lt;br /&gt;
&lt;/button&gt;&lt;/p&gt;
&lt;div id="answer1" style="display: none;"&gt;正解: C. 脊椎動物&lt;/div&gt;
&lt;/td&gt;
&lt;/tr&gt;
&lt;tr style="background-color: #dfffd6;"&gt;
&lt;td&gt;2. 両生類に含まれる動物はどれですか？&lt;/td&gt;
&lt;td&gt;A. カエル&lt;br /&gt;
B. ワニ&lt;br /&gt;
C. タコ&lt;br /&gt;
D. ヤモリ&lt;/td&gt;
&lt;td&gt;&lt;button class="btn btn-sm btn-success"&gt;&lt;br /&gt;
正解を見る&lt;br /&gt;
&lt;/button&gt;&lt;/p&gt;
&lt;div id="answer2" style="display: none;"&gt;正解: A. カエル&lt;/div&gt;
&lt;/td&gt;
&lt;/tr&gt;
&lt;tr style="background-color: #ffffff;"&gt;
&lt;td&gt;3. 体温が一定でない動物はどれですか？&lt;/td&gt;
&lt;td&gt;A. 哺乳類&lt;br /&gt;
B. 鳥類&lt;br /&gt;
C. 爬虫類&lt;br /&gt;
D. 恒温動物&lt;/td&gt;
&lt;td&gt;&lt;button class="btn btn-sm btn-success"&gt;&lt;br /&gt;
正解を見る&lt;br /&gt;
&lt;/button&gt;&lt;/p&gt;
&lt;div id="answer3" style="display: none;"&gt;正解: C. 爬虫類&lt;/div&gt;
&lt;/td&gt;
&lt;/tr&gt;
&lt;tr style="background-color: #dfffd6;"&gt;
&lt;td&gt;4. 胎生の動物はどれですか？&lt;/td&gt;
&lt;td&gt;A. カメ&lt;br /&gt;
B. タコ&lt;br /&gt;
C. 人間&lt;br /&gt;
D. 魚&lt;/td&gt;
&lt;td&gt;&lt;button class="btn btn-sm btn-success"&gt;&lt;br /&gt;
正解を見る&lt;br /&gt;
&lt;/button&gt;&lt;/p&gt;
&lt;div id="answer4" style="display: none;"&gt;正解: C. 人間&lt;/div&gt;
&lt;/td&gt;
&lt;/tr&gt;
&lt;tr style="background-color: #ffffff;"&gt;
&lt;td&gt;5. 魚が変温動物である理由は？&lt;/td&gt;
&lt;td&gt;A. 骨がないから&lt;br /&gt;
B. 水温に応じて体温が変化するから&lt;br /&gt;
C. 卵を産むから&lt;br /&gt;
D. 鳥類に進化するから&lt;/td&gt;
&lt;td&gt;&lt;button class="btn btn-sm btn-success"&gt;&lt;br /&gt;
正解を見る&lt;br /&gt;
&lt;/button&gt;&lt;/p&gt;
&lt;div id="answer5" style="display: none;"&gt;正解: B. 水温に応じて体温が変化するから&lt;/div&gt;
&lt;/td&gt;
&lt;/tr&gt;
&lt;tr style="background-color: #dfffd6;"&gt;
&lt;td&gt;6. 爬虫類の特徴は何ですか？&lt;/td&gt;
&lt;td&gt;A. 背骨がない&lt;br /&gt;
B. 体温が一定&lt;br /&gt;
C. 皮膚が乾燥に強い&lt;br /&gt;
D. 水中に住む&lt;/td&gt;
&lt;td&gt;&lt;button class="btn btn-sm btn-success"&gt;&lt;br /&gt;
正解を見る&lt;br /&gt;
&lt;/button&gt;&lt;/p&gt;
&lt;div id="answer6" style="display: none;"&gt;正解: C. 皮膚が乾燥に強い&lt;/div&gt;
&lt;/td&gt;
&lt;/tr&gt;
&lt;tr style="background-color: #ffffff;"&gt;
&lt;td&gt;7. 鳥類が恒温動物である理由は？&lt;/td&gt;
&lt;td&gt;A. 卵を産む&lt;br /&gt;
B. 骨が軽い&lt;br /&gt;
C. 体温が一定&lt;br /&gt;
D. 羽がある&lt;/td&gt;
&lt;td&gt;&lt;button class="btn btn-sm btn-success"&gt;&lt;br /&gt;
正解を見る&lt;br /&gt;
&lt;/button&gt;&lt;/p&gt;
&lt;div id="answer7" style="display: none;"&gt;正解: C. 体温が一定&lt;/div&gt;
&lt;/td&gt;
&lt;/tr&gt;
&lt;tr style="background-color: #dfffd6;"&gt;
&lt;td&gt;8. 無脊椎動物に含まれる生物はどれですか？&lt;/td&gt;
&lt;td&gt;A. 魚&lt;br /&gt;
B. クモ&lt;br /&gt;
C. カエル&lt;br /&gt;
D. ワニ&lt;/td&gt;
&lt;td&gt;&lt;button class="btn btn-sm btn-success"&gt;&lt;br /&gt;
正解を見る&lt;br /&gt;
&lt;/button&gt;&lt;/p&gt;
&lt;div id="answer8" style="display: none;"&gt;正解: B. クモ&lt;/div&gt;
&lt;/td&gt;
&lt;/tr&gt;
&lt;tr style="background-color: #ffffff;"&gt;
&lt;td&gt;9. 両生類の特徴は何ですか？&lt;/td&gt;
&lt;td&gt;A. 陸でも水中でも生息可能&lt;br /&gt;
B. 羽がある&lt;br /&gt;
C. 恒温動物&lt;br /&gt;
D. 胎生である&lt;/td&gt;
&lt;td&gt;&lt;button class="btn btn-sm btn-success"&gt;&lt;br /&gt;
正解を見る&lt;br /&gt;
&lt;/button&gt;&lt;/p&gt;
&lt;div id="answer9" style="display: none;"&gt;正解: A. 陸でも水中でも生息可能&lt;/div&gt;
&lt;/td&gt;
&lt;/tr&gt;
&lt;tr style="background-color: #dfffd6;"&gt;
&lt;td&gt;10. 恒温動物の例はどれですか？&lt;/td&gt;
&lt;td&gt;A. サメ&lt;br /&gt;
B. ニワトリ&lt;br /&gt;
C. トカゲ&lt;br /&gt;
D. カエル&lt;/td&gt;
&lt;td&gt;&lt;button class="btn btn-sm btn-success"&gt;&lt;br /&gt;
正解を見る&lt;br /&gt;
&lt;/button&gt;&lt;/p&gt;
&lt;div id="answer10" style="display: none;"&gt;正解: B. ニワトリ&lt;/div&gt;
&lt;/td&gt;
&lt;/tr&gt;
&lt;/tbody&gt;
&lt;/table&gt;
&lt;/div&gt;
&lt;/div&gt;
&lt;p&gt;&lt;!-- CTA セクション --&gt;&lt;/p&gt;
&lt;div class="card shadow-lg mb-5 border-0" style="background: linear-gradient(135deg, #00897b, #004d40); color: #fff;"&gt;
&lt;div class="card-body p-4 p-md-5"&gt;
&lt;div class="row align-items-center"&gt;
&lt;div class="col-md-8 mb-3 mb-md-0"&gt;
&lt;h2 class="h4 mb-3"&gt;地震を「知識」と「防災力」につなげたい方へ&lt;/h2&gt;
&lt;p class="mb-2" style="font-size: 0.97rem;"&gt;地震のしくみを理解することは、テスト対策だけでなく、&lt;br /&gt;
&lt;strong&gt;自分や家族を守る防災力アップ&lt;/strong&gt;にもつながります。&lt;/p&gt;
&lt;p class="mb-0" style="font-size: 0.95rem;"&gt;しゅん吉クエストでは、動画授業と演習プリントを組み合わせて、&lt;br /&gt;
理科が苦手な子でも&lt;strong&gt;「わかる・できる」&lt;/strong&gt;まで伴走します。&lt;br /&gt;
もっと体系的に学びたい方は、ぜひ一度詳細をご覧ください。&lt;/p&gt;
&lt;/div&gt;
&lt;div class="col-md-4 text-md-end text-center"&gt;
&lt;p&gt;&lt;a class="btn btn-warning text-dark fw-bold px-4 py-2 mb-2" href="https://rika-quest.com/"&gt;&lt;br /&gt;
受験理科専門塾しゅん吉クエストのご案内を見る&lt;br /&gt;
&lt;/a&gt;&lt;/p&gt;
&lt;p class="mb-0" style="font-size: 0.8rem;"&gt;※外部サイトへ移動します&lt;/p&gt;
&lt;/div&gt;
&lt;/div&gt;
&lt;/div&gt;
&lt;/div&gt;
&lt;p&gt;&lt;script&gt;
  function showAnswer(id, btn) {
    var el = document.getElementById(id);
    if (el) {&lt;span data-mce-type="bookmark" style="display: inline-block; width: 0px; overflow: hidden; line-height: 0;" class="mce_SELRES_start"&gt;&lt;/span&gt;
      el.style.display = 'inline';
    }
    if (btn) {
      btn.style.display = 'none';
    }
  }
&lt;/script&gt;&lt;/p&gt;
```
</t>
  </si>
  <si>
    <t xml:space="preserve">以下のページは「スニペット整合性」（本文と title/meta/H1/冒頭文）が弱い可能性があります。
まず【本文】を確認し、想定読者・悩み・解決範囲を把握してください。
そのうえで、GSCの主要クエリ（表示回数上位）を根拠に、
「検索意図に対して、タイトル/メタ/H1/冒頭120字がズレている点」を特定し、
ズレを解消するための修正案（タイトル/メタ/H1/冒頭）を提示してください。
※本文の“大改修”は前提にしません（必要なら追記ブロックは最大1つまで）。
【URL】https://eng-support.com/column/progress-book1-lesson11-1/
【ページ分類】MC
【ページ分類の略語（このプロンプト内の定義）】
TP = トップページ（ホーム/サイトの入口）
SP = サービスページ（講座・コース・申込導線）
MC = メインコラム（コラム/解説/勉強法など集客記事）
SC = サブコラム（MCやSPを補強するための補助コラム※サイト定義に合わせて判断）
NW = ニュース/お知らせ（運用上は改善対象外として除外）
ST = 企業情報等のSEO対策を行わないこ固定ページ（運用上は改善対象外として除外）
- / 空欄 / 未分類 = 未分類（このスクリプトでは改善対象外として除外）
※未分類（空欄 / "-" / "未分類"）は作業対象に含めません。
【現状（スニペット要素）】
- タイトル：comeの過去形came｜read/lead注意｜中1英語
- メタ：come→came等の不規則過去形を例文で整理。readは綴り同じで発音差、leadは三単現s無し＝過去形ledの判定まで。
- H1：中1英語 過去形の基本とbe動詞の過去形【Progress Book1 Lesson11-1】
- 冒頭120字：――今回は、Book1 Lesson11シーン1不規則動詞の過去形という事で、 規則動詞から不規則動詞話に話が移っていくという所です。宜しくお願いいたします♪ 不規則動詞です。いよいよ出てきました。 今までの規則動詞というのは、過去形を作る
【GSC主要クエリ（表示回数上位50件）】
- come 過去形｜表示1585｜CTR 0.00%｜順位6.1
- come過去形｜表示762｜CTR 0.00%｜順位7.4
- comeの過去形｜表示621｜CTR 0.32%｜順位6.7
- lead 過去形｜表示297｜CTR 0.00%｜順位10.6
- came｜表示210｜CTR 0.48%｜順位2.3
- came 過去形｜表示181｜CTR 0.00%｜順位3.7
- come 過去 形｜表示174｜CTR 1.15%｜順位5.8
- 来る 過去形｜表示162｜CTR 0.62%｜順位3.8
- 来るの過去形｜表示152｜CTR 0.00%｜順位3.1
- 来る過去形｜表示144｜CTR 0.00%｜順位3.7
- リードの過去形｜表示129｜CTR 0.00%｜順位3.4
- come の過去形｜表示126｜CTR 0.00%｜順位5.7
- come 変化形｜表示114｜CTR 0.00%｜順位8.4
- カムの過去形｜表示111｜CTR 0.00%｜順位7.1
- come came come｜表示105｜CTR 0.00%｜順位7.2
- climb 過去分詞｜表示103｜CTR 0.00%｜順位1.0
- come｜表示98｜CTR 0.00%｜順位2.9
- read 過去形 発音｜表示84｜CTR 0.00%｜順位1.0
- 来た 英語｜表示84｜CTR 0.00%｜順位2.7
- lead過去形｜表示82｜CTR 0.00%｜順位9.9
- リード過去形｜表示81｜CTR 0.00%｜順位6.2
- came 過去 形｜表示76｜CTR 0.00%｜順位2.7
- リード 過去形｜表示74｜CTR 0.00%｜順位3.9
- know 過去形｜表示71｜CTR 0.00%｜順位1.0
- come 過去形 過去分詞｜表示70｜CTR 0.00%｜順位1.7
- came過去形｜表示69｜CTR 0.00%｜順位4.3
- 来る 英語 過去形｜表示67｜CTR 0.00%｜順位4.9
- 過去形 come｜表示67｜CTR 0.00%｜順位7.4
- 来る 英語 過去 形｜表示65｜CTR 0.00%｜順位4.3
- 三人称単数 過去形｜表示64｜CTR 0.00%｜順位8.5
- come 過去文書｜表示57｜CTR 0.00%｜順位5.5
- 来た｜表示57｜CTR 0.00%｜順位1.1
- カム 過去形｜表示56｜CTR 0.00%｜順位5.1
- leadの過去形｜表示53｜CTR 0.00%｜順位10.9
- read 発音｜表示48｜CTR 2.08%｜順位1.1
- lead の過去形｜表示46｜CTR 0.00%｜順位10.0
- come 三人称単数｜表示42｜CTR 0.00%｜順位8.1
- read 三人称単数｜表示42｜CTR 0.00%｜順位1.8
- 来た英語｜表示41｜CTR 0.00%｜順位2.6
- come 過去｜表示33｜CTR 0.00%｜順位12.7
- カム過去形｜表示33｜CTR 0.00%｜順位5.3
- 過去形 英語 一覧｜表示32｜CTR 0.00%｜順位3.7
- come 過去分詞｜表示31｜CTR 0.00%｜順位10.3
- 三人称単数過去形｜表示31｜CTR 0.00%｜順位8.7
- come came｜表示30｜CTR 0.00%｜順位7.6
- 来る英語 過去形｜表示30｜CTR 0.00%｜順位5.8
- 行くの過去形｜表示30｜CTR 0.00%｜順位12.3
- cameの過去形｜表示29｜CTR 0.00%｜順位4.8
- come三人称単数｜表示29｜CTR 0.00%｜順位8.1
- 来るの過去形 英語｜表示28｜CTR 0.00%｜順位3.5
【参考：代表語（自動抽出）】come
【出力（必ずこの順）】
1) 本文の要約（想定読者・悩み・解決）
2) 検索意図の整理（主要クエリから2〜3パターン）
3) 不一致の指摘（タイトル/メタ/H1/冒頭のどこがズレているか）
4) 修正方針（“どの意図に寄せるか”を1つに決める）
5) 修正案（すべてコードブロック）
   - タイトル案3つ（全角35字前後＋56字以上の網羅型を1つ）
   - メタ案3つ（全角90字前後）
   - H1案2つ
   - 冒頭120字（2案：&lt;p&gt;で開始）
【禁則ワード（シート連動）】
以下の【禁則ワード】は、タイトル/メタ/導入文/見出し/本文のいずれにも原則使用しないでください。
言い換えが必要な場合は、自然な日本語に置換してください。
【禁則ワード】
- 崩れ
- 型
- 迷い
- 保留
- 固定
- 手順
- 立て直
- 最短
- 結論だけ
- 乱れ
- 三点確認
- 内部リンク
- 導線
- 設計
- 刺
- まず結論
- 整え
- 押し付けない案内
- 統一
- 次の一手
- 失点
- 確定
- サブコラム
- 30秒
- 1分
- CV
- 網羅
【本文】
```html
&lt;p&gt;&lt;iframe title="YouTube video player" src="https://www.youtube.com/embed/dCXJpt416XI" width="560" height="315" frameborder="0" allowfullscreen="allowfullscreen"&gt;&lt;span data-mce-type="bookmark" style="display: inline-block; width: 0px; overflow: hidden; line-height: 0;" class="mce_SELRES_start"&gt;﻿&lt;/span&gt;&lt;/iframe&gt;&lt;/p&gt;
&lt;p&gt;――今回は、Book1 Lesson11シーン1不規則動詞の過去形という事で、&lt;br /&gt;
規則動詞から不規則動詞話に話が移っていくという所です。宜しくお願いいたします♪&lt;/p&gt;
&lt;p&gt;&lt;img decoding="async" loading="lazy" class="alignnone size-full wp-image-342" src="http://eng-support.com/wp-content/uploads/2023/05/プログレス230501.jpg" alt="" width="1280" height="720" srcset="https://eng-support.com/wp-content/uploads/2023/05/プログレス230501.jpg 1280w, https://eng-support.com/wp-content/uploads/2023/05/プログレス230501-300x169.jpg 300w, https://eng-support.com/wp-content/uploads/2023/05/プログレス230501-1024x576.jpg 1024w, https://eng-support.com/wp-content/uploads/2023/05/プログレス230501-768x432.jpg 768w, https://eng-support.com/wp-content/uploads/2023/05/プログレス230501-320x180.jpg 320w" sizes="(max-width: 1280px) 100vw, 1280px" /&gt;&lt;/p&gt;
&lt;p&gt;不規則動詞です。いよいよ出てきました。&lt;br /&gt;
今までの規則動詞というのは、過去形を作る時に動詞の原形に”ed”を付けるだけでした。&lt;br /&gt;
それに対して例えば”come”、”e”で終わっているからと”d”を付けて”comed”と書いてもペケです。&lt;br /&gt;
”go”を”goed”もペケです。&lt;br /&gt;
”come”「来る」の過去形の「来た」は”came”です。&lt;br /&gt;
「ケイム」と読みます。&lt;br /&gt;
”go”「行く」の過去形、「行った」は”went”です。&lt;br /&gt;
「何々をする」”do”の過去形、「何々をした」は”did”です。&lt;br /&gt;
&lt;span style="color: #0000ff;"&gt;このように特別な形があります。&lt;/span&gt;&lt;br /&gt;
これをちゃんと覚えていかなければなりません。&lt;br /&gt;
したがって、ここまで英語を結構順調にきた人、中にはあまり勉強してないけども大体感覚でテストで点取れるという人も結構いらっしゃると思います。&lt;br /&gt;
そういう人はこの不規則動詞になった所で点が取れなくなってきます。&lt;br /&gt;
&lt;strong&gt;ちゃんと覚えていないからです。&lt;/strong&gt;&lt;br /&gt;
そういう事がありますので、&lt;span style="color: #ff0000;"&gt;不規則動詞はしっかり覚えて下さい。&lt;/span&gt;&lt;br /&gt;
不規則動詞と規則動詞がある訳です。&lt;br /&gt;
皆さん実はラッキーです。&lt;br /&gt;
というのは、英語は歴史的には&lt;span style="color: #0000ff;"&gt;元々はどの動詞も不規則動詞だったんです。&lt;/span&gt;&lt;br /&gt;
それぞれ過去形の形があったんです。&lt;br /&gt;
&lt;!-- 過去問演習講座（英語教室サポート） --&gt;&lt;/p&gt;
&lt;div style="border: 2px solid #e53935; background-color: #fff3e0; padding: 10px 12px; display: flex; align-items: flex-start; justify-content: flex-start; margin-bottom: 10px;"&gt;
&lt;p&gt;&lt;img decoding="async" loading="lazy" class="alignnone size-full wp-image-202" style="max-width: 90px; height: auto; margin-right: 10px; flex-shrink: 0;" src="http://eng-support.com/wp-content/uploads/2023/03/logo.jpg" alt="英語教室サポートのロゴ" width="228" height="164" /&gt;&lt;/p&gt;
&lt;div style="text-align: left; flex: 1;"&gt;
&lt;p style="margin: 5px 0; font-size: 14px; line-height: 1.6;"&gt;【過去問演習講座】：&lt;br /&gt;
志望校の過去問を中心に、&lt;strong&gt;出題形式・難易度・問われ方のクセ&lt;/strong&gt;をつかみながら対策していく講座です。&lt;br /&gt;
文法問題・長文読解・英作文など、大学ごとの特徴に合わせて授業内容をカスタマイズし、&lt;strong&gt;どこを重点的に仕上げれば合格点に届くのか&lt;/strong&gt;を明確にしたうえで演習と解説を繰り返します。&lt;/p&gt;
&lt;p&gt;&lt;a style="background-color: #ff7043; color: #ffffff; padding: 5px 10px; text-align: center; text-decoration: none; display: inline-block; font-size: 14px;" href="https://eng-support.com/kouza/#%E9%81%8E%E5%8E%BB%E5%95%8F%E6%BC%94%E7%BF%92%E8%AC%9B%E5%BA%A7"&gt;&lt;br /&gt;
詳細を見る&lt;br /&gt;
&lt;/a&gt;&lt;/p&gt;
&lt;/div&gt;
&lt;/div&gt;
&lt;p&gt;ところが、あんまりにたくさんの不規則動詞というのは、ネイティブの人たちも覚えきれないんです。&lt;br /&gt;
覚えきれないから、&lt;span style="color: #ff0000;"&gt;覚えきれないやつは後ろに”ed”付けたらいい事にしようとなっていった訳です。&lt;/span&gt;&lt;br /&gt;
覚えきれないから規則動詞”ed”付けるやつが出来たという事は、&lt;span style="color: #ff0000;"&gt;覚えていられるやつは不規則動詞のままです。&lt;/span&gt;&lt;br /&gt;
不規則な過去形が覚えていられる動詞は不規則動詞のままです。&lt;br /&gt;
一体どういう動詞が不規則動詞でも覚えていられるのかですが、皆さんもどうですか？&lt;br /&gt;
覚えられるものと忘れちゃうもの、どういう時はよく覚えられてどういう時は忘れちゃいますか？&lt;br /&gt;
あるいは単語とかもそうです。&lt;br /&gt;
勉強していて忘れないためにはどういう事をしていますか？&lt;br /&gt;
あるいは忘れちゃったらどういう事をしていますか？&lt;br /&gt;
そうです。忘れたらもう一回覚え直すんです。&lt;br /&gt;
逆に忘れない為に何度も繰り返します。&lt;br /&gt;
ただ、ネイティブですからわざわざ不規則動詞の勉強を普段する訳じゃないです。&lt;br /&gt;
じゃなくて、日常会話の中でよく出てくる動詞は不規則動詞でも覚えていられる訳です。&lt;br /&gt;
会話の中であまり出てこない動詞というのは覚えきれないから「ed」を付けます。&lt;br /&gt;
という事はどういう事か、&lt;span style="color: #ff0000;"&gt;不規則動詞の方がよく使う動詞だという事です。&lt;/span&gt;&lt;/p&gt;
&lt;p&gt;&lt;img decoding="async" loading="lazy" class="alignnone size-full wp-image-343" src="http://eng-support.com/wp-content/uploads/2023/05/IMG_0484.jpg" alt="" width="1200" height="428" srcset="https://eng-support.com/wp-content/uploads/2023/05/IMG_0484.jpg 1200w, https://eng-support.com/wp-content/uploads/2023/05/IMG_0484-300x107.jpg 300w, https://eng-support.com/wp-content/uploads/2023/05/IMG_0484-1024x365.jpg 1024w, https://eng-support.com/wp-content/uploads/2023/05/IMG_0484-768x274.jpg 768w" sizes="(max-width: 1200px) 100vw, 1200px" /&gt;&lt;/p&gt;
&lt;p&gt;ここにきているのも、”come”「来る」、過去形は”came”「来た」です。&lt;br /&gt;
”go” ”went”、”do” ”did”、”have” ”had”、”read” ”read”、&lt;br /&gt;
ちなみにですが、この「読む」と「読んだ」は綴りは原形と過去形で同じです。&lt;br /&gt;
原形は「read（リード）」、過去形は「read（レッド）」です。&lt;br /&gt;
&lt;strong&gt;ここは発音が違いますから気を付けて下さい。&lt;/strong&gt;&lt;br /&gt;
しつこく繰り返しますが、よく使う動詞ほど不規則動詞です。&lt;br /&gt;
したがって、不規則動詞を覚えていなくても「ed」のやつで点が取れれば大体大丈夫なんじゃないかな？となめて掛かる人がいますが（笑）不規則動詞の方が圧倒的によく使うんです。&lt;br /&gt;
したがって、不規則動詞をしっかり覚えましょう。&lt;br /&gt;
&lt;!-- 定期テスト攻略講座（英語教室サポート） --&gt;&lt;/p&gt;
&lt;div style="border: 2px solid #e53935; background-color: #fff3e0; padding: 10px 12px; display: flex; align-items: flex-start; justify-content: flex-start; margin-bottom: 10px;"&gt;
&lt;p&gt;&lt;img decoding="async" loading="lazy" class="alignnone size-full wp-image-202" style="max-width: 90px; height: auto; margin-right: 10px; flex-shrink: 0;" src="http://eng-support.com/wp-content/uploads/2023/03/logo.jpg" alt="英語教室サポートのロゴ" width="228" height="164" /&gt;&lt;/p&gt;
&lt;div style="text-align: left; flex: 1;"&gt;
&lt;p style="margin: 5px 0; font-size: 14px; line-height: 1.6;"&gt;【定期テスト攻略講座】：&lt;br /&gt;
学校の定期テストで頻出の出題形式や傾向に合わせて、&lt;strong&gt;「テストで点を取り切る」ための演習と解き方の整理&lt;/strong&gt;を行う講座です。&lt;br /&gt;
基本となる英文法を一つひとつ確認しながら、よく出る問題パターンに慣れていくことで、&lt;strong&gt;受験にもつながる堅実な学力&lt;/strong&gt;と、テスト本番での安定感を身につけていきます。&lt;/p&gt;
&lt;p&gt;&lt;a style="background-color: #ff7043; color: #ffffff; padding: 5px 10px; text-align: center; text-decoration: none; display: inline-block; font-size: 14px;" href="https://eng-support.com/kouza/#%E5%AE%9A%E6%9C%9F%E3%83%86%E3%82%B9%E3%83%88%E6%94%BB%E7%95%A5%E8%AC%9B%E5%BA%A7"&gt;&lt;br /&gt;
詳細を見る&lt;br /&gt;
&lt;/a&gt;&lt;/p&gt;
&lt;/div&gt;
&lt;/div&gt;
&lt;p&gt;ここまであんまり英語をきちんと覚えるとかやってこなかった人はここからです。&lt;br /&gt;
ここからちゃんと覚える事を始めましょう！この不規則動詞が出てきてからそれを覚えていないからよく分からなくなっちゃったって人が結構いらっしゃいます。&lt;br /&gt;
逆に、中学2年生ぐらいでちょっと単語が苦手だけど、この不規則動詞だけは凄いしっかり覚えたという人もいます。&lt;br /&gt;
こういう人は同じ単語を覚えていないでも、不規則動詞をあんまり覚えていない人、&lt;br /&gt;
”thieves”「泥棒」とかこういう名詞はよく覚えているけど不規則動詞覚えていないという人より、&lt;br /&gt;
同じ単語覚えている所と覚えていない所がある人でも不規則動詞を覚えている人の方が圧倒的に有利です。&lt;br /&gt;
不規則動詞はしっかり覚えましょう。&lt;br /&gt;
最後に、この一番下の5番です。&lt;/p&gt;
&lt;p&gt;&lt;img decoding="async" loading="lazy" class="alignnone size-full wp-image-344" src="http://eng-support.com/wp-content/uploads/2023/05/IMG_0484-1.jpg" alt="" width="1200" height="148" srcset="https://eng-support.com/wp-content/uploads/2023/05/IMG_0484-1.jpg 1200w, https://eng-support.com/wp-content/uploads/2023/05/IMG_0484-1-300x37.jpg 300w, https://eng-support.com/wp-content/uploads/2023/05/IMG_0484-1-1024x126.jpg 1024w, https://eng-support.com/wp-content/uploads/2023/05/IMG_0484-1-768x95.jpg 768w" sizes="(max-width: 1200px) 100vw, 1200px" /&gt;&lt;br /&gt;
これ、PROGRESSを使う人はあまり高校入試は関係ない場合が多いと思いますが、&lt;br /&gt;
高校入試にしろ大学入試にしろ&lt;span style="color: #ff0000;"&gt;落とし穴としてよく出ます。&lt;/span&gt;&lt;br /&gt;
5番の文、”Laura”からちょっと読んでみて下さい。&lt;br /&gt;
今日は不規則動詞の過去形でさっき私がここを「lead（レッド）」だと言ったから&lt;br /&gt;
「lead（レッド）」と読めたかも知れませんが、何もなかったら”Laura”のあと「lead（リード）」と読んじゃいませんか?&lt;br /&gt;
ちゃんと「lead（レッド）」と読む自信ありますか？&lt;br /&gt;
これは、もし現在形なら「lead（リード）」じゃありません。&lt;br /&gt;
”Laura”は三人称単数です。&lt;br /&gt;
三人称単数で、現在形なら”s”が付いて”leads”です。&lt;br /&gt;
したがってこれは三単現の”s”がないから過去形です。&lt;br /&gt;
これ高校入試、大学入試どちらも非常によく出ています。&lt;br /&gt;
なので、&lt;span style="color: #0000ff;"&gt;特に原形と過去形の見た目が一緒とか、あと発音も全く同じやつも今後出てきます。&lt;/span&gt;&lt;br /&gt;
&lt;span style="color: #0000ff;"&gt;その時に、三単現の”s”がないから過去形となります。&lt;/span&gt;&lt;br /&gt;
”leads”が現在形です。&lt;br /&gt;
”lead”が過去形です。&lt;br /&gt;
この&lt;strong&gt;”s”がないからだ&lt;/strong&gt;、という事を今のうちに頭に入れておくと得すると思います。&lt;br /&gt;
是非覚えて下さい。&lt;/p&gt;
&lt;p&gt;&amp;nbsp;&lt;/p&gt;
&lt;p&gt;&lt;img decoding="async" loading="lazy" class="alignnone size-full wp-image-345" src="http://eng-support.com/wp-content/uploads/2023/05/プログレス230502.jpg" alt="" width="1280" height="720" srcset="https://eng-support.com/wp-content/uploads/2023/05/プログレス230502.jpg 1280w, https://eng-support.com/wp-content/uploads/2023/05/プログレス230502-300x169.jpg 300w, https://eng-support.com/wp-content/uploads/2023/05/プログレス230502-1024x576.jpg 1024w, https://eng-support.com/wp-content/uploads/2023/05/プログレス230502-768x432.jpg 768w, https://eng-support.com/wp-content/uploads/2023/05/プログレス230502-320x180.jpg 320w" sizes="(max-width: 1280px) 100vw, 1280px" /&gt;&lt;/p&gt;
&lt;p&gt;では後半にいきたいと思います。不規則動詞はまだまだ続きます。&lt;/p&gt;
&lt;p&gt;”sleep” ”slept”、”eat” ”ate”、”get” ”got”です。&lt;br /&gt;
PROGRESSですが、ちょっと8番だけ”I got”で”up”の位置が実はPROGRESSですと”up at 6:30.”という書き方で書いてあります。&lt;br /&gt;
I got up at 6:30.&lt;br /&gt;
ですが、”got up”で起きたという動詞です。&lt;br /&gt;
したがって、”got up”でここに書いていますが赤は”got”だけにしておきました。&lt;br /&gt;
ちょっとこういう所がPROGRESSにはあります。&lt;br /&gt;
”get up”で一つの動詞じゃなくて”get”の過去形は”got”だと言いたいからこうなんでしょう。&lt;br /&gt;
だったら”get up”じゃない例文を用意すればいいんじゃないかな？と思ったりもしますが、PROGRESSはたまにこういう事がありますので気を付けて下さい。&lt;br /&gt;
あとは”know” ”knew”、”see” ”saw”です。&lt;br /&gt;
公園のシーソーはここからきています。&lt;br /&gt;
あとこの”know”は”k”を発音しません。&lt;br /&gt;
「knew（ニュー）」です。&lt;br /&gt;
”k”を発音しなくて無視したら”new”「新しい」と同じ綴りです。発音も同じです。&lt;br /&gt;
「ate（エイト）」は8の”eight”と同じ発音です。&lt;br /&gt;
”ate”の場合は、この&lt;span style="color: #0000ff;"&gt;”e”君が先頭にいて疲れて”at”の後ろに回ったという感じで過去形になります。&lt;/span&gt;&lt;br /&gt;
そんな覚え方も使う人は使って頂けたらと思います。&lt;br /&gt;
不規則動詞の関係をしっかり覚えるようにして下さい！&lt;br /&gt;
&lt;!-- ブレイクスルーゼミ（英語教室サポート） --&gt;&lt;/p&gt;
&lt;div style="border: 2px solid #e53935; background-color: #fff3e0; padding: 10px 12px; display: flex; align-items: flex-start; justify-content: flex-start; margin-bottom: 10px;"&gt;
&lt;p&gt;&lt;img decoding="async" loading="lazy" class="alignnone size-full wp-image-202" style="max-width: 90px; height: auto; margin-right: 10px; flex-shrink: 0;" src="http://eng-support.com/wp-content/uploads/2023/03/logo.jpg" alt="英語教室サポートのロゴ" width="228" height="164" /&gt;&lt;/p&gt;
&lt;div style="text-align: left; flex: 1;"&gt;
&lt;p style="margin: 5px 0; font-size: 14px; line-height: 1.6;"&gt;【ブレイクスルーゼミ】：&lt;br /&gt;
「英文はそこそこ読めるのに、成績が頭打ち」という中高生のための、&lt;strong&gt;弱点発見＆集中特訓ゼミ&lt;/strong&gt;です。&lt;br /&gt;
一文ずつ本当に読み取れているかを確認しながら、&lt;strong&gt;文法知識の抜け・構文把握の甘さ・ただ訳しているだけで内容を追えていない&lt;/strong&gt;といった原因を特定。&lt;br /&gt;
見つかった弱点を徹底的にトレーニングすることで、&lt;strong&gt;読解力と得点力の両方にブレイクスルー&lt;/strong&gt;を起こすことを目指します。&lt;/p&gt;
&lt;p&gt;&lt;a style="background-color: #ff7043; color: #ffffff; padding: 5px 10px; text-align: center; text-decoration: none; display: inline-block; font-size: 14px;" href="https://eng-support.com/kouza/#%E3%83%96%E3%83%AC%E3%82%A4%E3%82%AF%E3%82%B9%E3%83%AB%E3%83%BC%E3%82%BC%E3%83%9F"&gt;&lt;br /&gt;
詳細を見る&lt;br /&gt;
&lt;/a&gt;&lt;/p&gt;
&lt;/div&gt;
&lt;/div&gt;
```
</t>
  </si>
  <si>
    <t xml:space="preserve">以下のページは「スニペット整合性」（本文と title/meta/H1/冒頭文）が弱い可能性があります。
まず【本文】を確認し、想定読者・悩み・解決範囲を把握してください。
そのうえで、GSCの主要クエリ（表示回数上位）を根拠に、
「検索意図に対して、タイトル/メタ/H1/冒頭120字がズレている点」を特定し、
ズレを解消するための修正案（タイトル/メタ/H1/冒頭）を提示してください。
※本文の“大改修”は前提にしません（必要なら追記ブロックは最大1つまで）。
【URL】https://eigo-rewrite.com/column/stage1_lesson9-2/
【ページ分類】MC
【ページ分類の略語（このプロンプト内の定義）】
TP = トップページ（ホーム/サイトの入口）
SP = サービスページ（講座・コース・申込導線）
MC = メインコラム（コラム/解説/勉強法など集客記事）
SC = サブコラム（MCやSPを補強するための補助コラム※サイト定義に合わせて判断）
NW = ニュース/お知らせ（運用上は改善対象外として除外）
ST = 企業情報等のSEO対策を行わないこ固定ページ（運用上は改善対象外として除外）
- / 空欄 / 未分類 = 未分類（このスクリプトでは改善対象外として除外）
※未分類（空欄 / "-" / "未分類"）は作業対象に含めません。
【現状（スニペット要素）】
- タイトル：過去進行形 was were＋ing の作り方｜疑問文と答え方Yes I wasまで整理｜中学英語（Re-Write）
- メタ：was ing は過去進行形で「そのとき〜していた」。形は was／were＋動詞ing。疑問文は be動詞を前に出すだけ、答えは Yes, I was.／No, I wasn’t. でOK。疑問詞つきの語順、studying のつづりミス、例文と確認クイズ10問で定着まで。
- H1：stage1_Lesson9-2 be動詞の過去形(過去進行形/疑問詞の疑問文)【ニュートレジャーの道案内】
- 冒頭120字：NEW TREASURE STAGE1 の文法事項・Lesson一覧の全体像は、 NEW TREASURE STAGE1｜中1英文法 総括＋Lesson一覧（全体像はこちら） で確認できます。 前回は be動詞の過去形 を学習しましたが、今
【GSC主要クエリ（表示回数上位50件）】
- 過去進行形｜表示1779｜CTR 0.00%｜順位1.8
- 過去進行形とは｜表示343｜CTR 0.00%｜順位1.7
- 過去進行形 疑問文｜表示220｜CTR 0.00%｜順位6.0
- 英語 過去進行形｜表示206｜CTR 0.00%｜順位1.0
- 過去進行形 英語｜表示201｜CTR 0.00%｜順位1.4
- be ing｜表示168｜CTR 0.00%｜順位1.0
- were 意味｜表示154｜CTR 0.00%｜順位3.4
- was ing｜表示115｜CTR 0.87%｜順位2.1
- 英語過去進行形｜表示103｜CTR 0.00%｜順位1.1
- was ing形｜表示101｜CTR 0.99%｜順位2.3
- 過去進行形の疑問文｜表示88｜CTR 0.00%｜順位6.1
- were you｜表示72｜CTR 0.00%｜順位1.0
- be動詞 ing｜表示68｜CTR 0.00%｜順位1.1
- be動詞+ing｜表示64｜CTR 0.00%｜順位1.1
- be 過去形｜表示56｜CTR 0.00%｜順位1.0
- was ing 意味｜表示55｜CTR 0.00%｜順位1.3
- 過去形と過去進行形の違い｜表示48｜CTR 0.00%｜順位1.2
- 過去進行形 作り方｜表示46｜CTR 0.00%｜順位3.5
- 過去進行形疑問文｜表示44｜CTR 0.00%｜順位5.8
- 過去進行形 英語で｜表示43｜CTR 0.00%｜順位2.9
- be-ing｜表示41｜CTR 0.00%｜順位1.0
- be ing形｜表示38｜CTR 0.00%｜順位1.1
- 過去進行形 was were 違い｜表示36｜CTR 0.00%｜順位2.8
- 過去進行形と過去形の違い｜表示36｜CTR 0.00%｜順位1.1
- were｜表示33｜CTR 0.00%｜順位2.7
- 過去進行形 文法｜表示33｜CTR 0.00%｜順位4.9
- 中1 英語 過去進行形｜表示31｜CTR 0.00%｜順位4.6
- beの過去形｜表示30｜CTR 0.00%｜順位1.0
- was と were の違い 疑問文｜表示30｜CTR 0.00%｜順位1.0
- were ing｜表示30｜CTR 0.00%｜順位5.3
- 過去進行形の文｜表示29｜CTR 0.00%｜順位5.1
- 過去進行形 be動詞｜表示28｜CTR 0.00%｜順位2.9
- 過去進行形 疑問文 例文｜表示28｜CTR 0.00%｜順位4.6
- be動詞＋ing｜表示27｜CTR 0.00%｜順位2.2
- be動詞➕ing｜表示26｜CTR 0.00%｜順位1.0
- were ing形｜表示26｜CTR 0.00%｜順位2.7
- 過去形 過去進行形 違い｜表示26｜CTR 0.00%｜順位1.1
- 過去進行形 中1｜表示26｜CTR 0.00%｜順位5.2
- 過去進行形英語｜表示26｜CTR 0.00%｜順位1.0
- am 過去形｜表示25｜CTR 0.00%｜順位1.0
- be ing 意味｜表示25｜CTR 0.00%｜順位1.0
- 過去進行形 見分け 方｜表示24｜CTR 0.00%｜順位1.0
- was 進行形｜表示23｜CTR 0.00%｜順位1.8
- wasとは｜表示21｜CTR 0.00%｜順位1.0
- you were 意味｜表示21｜CTR 0.00%｜順位3.0
- be+ing｜表示20｜CTR 0.00%｜順位1.0
- be動詞 過去進行形｜表示20｜CTR 0.00%｜順位2.1
- were意味｜表示20｜CTR 0.00%｜順位3.0
- 過去進行形 疑問文 答え方｜表示19｜CTR 5.26%｜順位2.8
- be動詞 ing形｜表示19｜CTR 0.00%｜順位1.0
【参考：代表語（自動抽出）】過去進行形
【出力（必ずこの順）】
1) 本文の要約（想定読者・悩み・解決）
2) 検索意図の整理（主要クエリから2〜3パターン）
3) 不一致の指摘（タイトル/メタ/H1/冒頭のどこがズレているか）
4) 修正方針（“どの意図に寄せるか”を1つに決める）
5) 修正案（すべてコードブロック）
   - タイトル案3つ（全角35字前後＋56字以上の網羅型を1つ）
   - メタ案3つ（全角90字前後）
   - H1案2つ
   - 冒頭120字（2案：&lt;p&gt;で開始）
【禁則ワード（シート連動）】
以下の【禁則ワード】は、タイトル/メタ/導入文/見出し/本文のいずれにも原則使用しないでください。
言い換えが必要な場合は、自然な日本語に置換してください。
【禁則ワード】
- 崩れ
- 型
- 迷い
- 保留
- 固定
- 手順
- 立て直
- 最短
- 結論だけ
- 乱れ
- 三点確認
- 内部リンク
- 導線
- 設計
- 刺
- まず結論
- 整え
- 押し付けない案内
- 統一
- 次の一手
- 失点
- 確定
- サブコラム
- 30秒
- 1分
- CV
- 網羅
【本文】
```html
&lt;p&gt;&lt;iframe title="YouTube video player" src="https://www.youtube.com/embed/tdgDaD-ZGoc" width="560" height="315" frameborder="0" allowfullscreen="allowfullscreen"&gt;&lt;span data-mce-type="bookmark" style="display: inline-block; width: 0px; overflow: hidden; line-height: 0;" class="mce_SELRES_start"&gt;﻿&lt;/span&gt;&lt;/iframe&gt;&lt;/p&gt;
&lt;p data-start="40" data-end="127"&gt;NEW TREASURE STAGE1 の文法事項・Lesson一覧の全体像は、&lt;strong&gt;&lt;a href="https://eigo-rewrite.com/column/hub_stage1/"&gt;NEW TREASURE STAGE1｜中1英文法 総括＋Lesson一覧（全体像はこちら）&lt;/a&gt;&lt;/strong&gt;で確認できます。&lt;br data-start="68" data-end="71" /&gt;前回は be動詞の過去形 を学習しましたが、今回は &lt;strong data-start="97" data-end="120"&gt;be動詞の過去形を使った〈過去進行形〉&lt;/strong&gt; を扱います。&lt;/p&gt;
&lt;p data-start="129" data-end="271"&gt;進行形と聞いて &lt;strong data-start="137" data-end="153"&gt;「be動詞 + ing」&lt;/strong&gt; の形が思い浮かべられた方は、すでに理解の半分はできています。&lt;br data-start="184" data-end="187" /&gt;現在進行形が &lt;strong data-start="194" data-end="223"&gt;「am / are / is + 動詞のing形」&lt;/strong&gt; だったのに対して、過去進行形は &lt;strong data-start="240" data-end="260"&gt;be動詞の部分だけが過去形になる&lt;/strong&gt; という点が違いです。&lt;/p&gt;
&lt;p data-start="273" data-end="277"&gt;つまり、&lt;/p&gt;
&lt;blockquote data-start="279" data-end="306"&gt;
&lt;p data-start="281" data-end="306"&gt;&lt;strong data-start="281" data-end="306"&gt;was / were + 動詞の ing形&lt;/strong&gt;&lt;/p&gt;
&lt;/blockquote&gt;
&lt;p data-start="308" data-end="319"&gt;これが過去進行形です。&lt;/p&gt;
&lt;p data-start="321" data-end="382"&gt;「そのとき 〜していた」「ちょうど〜しているところだった」というように、&lt;strong data-start="357" data-end="375"&gt;動作が進行していた途中の状態&lt;/strong&gt; を表します。&lt;/p&gt;
&lt;p&gt;&lt;img decoding="async" fetchpriority="high" class="alignnone wp-image-511" src="https://eigo-rewrite.com/wp-content/uploads/2023/06/スライド用-12-300x169.jpg" alt="" width="646" height="364" srcset="https://eigo-rewrite.com/wp-content/uploads/2023/06/スライド用-12-300x169.jpg 300w, https://eigo-rewrite.com/wp-content/uploads/2023/06/スライド用-12-1024x576.jpg 1024w, https://eigo-rewrite.com/wp-content/uploads/2023/06/スライド用-12-768x432.jpg 768w, https://eigo-rewrite.com/wp-content/uploads/2023/06/スライド用-12-320x180.jpg 320w, https://eigo-rewrite.com/wp-content/uploads/2023/06/スライド用-12.jpg 1280w" sizes="(max-width: 646px) 100vw, 646px" /&gt;&lt;/p&gt;
&lt;p&gt;ですので、こちらは&amp;#8221;My sisters were having lunch then.&amp;#8221;&lt;br /&gt;
「私の姉たち」あるいは「妹たちはその時」&amp;#8221;having lunch&amp;#8221;「昼食をとっていました」という形になっています。&lt;br /&gt;
&amp;#8220;then&amp;#8221;という単語は前回出てきましたが、こちらは&amp;#8221;at that time&amp;#8221;「その時」という形と書き換える事が出来ました。&lt;br /&gt;
こちらの&amp;#8221;have&amp;#8221;に関しては、「持っている」という意味の場合はこれは動作ではなくて状態なので&lt;br /&gt;
進行形にする事出来ませんでした。&lt;br /&gt;
ですが、&lt;span style="color: #ff6600;"&gt;「食べる」や「過ごす」といった意味の場合は進行形にする事が出来ます。&lt;/span&gt;&lt;br /&gt;
&amp;#8220;eating&amp;#8221;でもいいんですが、この文の場合は&amp;#8221;having&amp;#8221;という形になっています。&lt;/p&gt;
&lt;p&gt;否定分に関しましてもbe動詞の過去形、be動詞を使っていますので、特に難しい事はないです。&lt;br /&gt;
&amp;#8220;was&amp;#8221;というbe動詞の過去形の直後に&amp;#8221;not&amp;#8221;を付けて&lt;br /&gt;
&amp;#8220;I wasn’t studying at nine.&amp;#8221;&lt;br /&gt;
「私は9時の段階では勉強していませんでした。」&lt;br /&gt;
このように&amp;#8221;not&amp;#8221;が付きますと「何々していませんでした」という訳になってきます。&lt;br /&gt;
よくある間違いとしては、この&lt;span style="color: #0000ff;"&gt;&amp;#8220;studying&amp;#8221;のスペルを間違えがちです。&lt;/span&gt;&lt;br /&gt;
前回、あるいは前々回に規則動詞の過去形で「子音+y」で終わる語は&lt;br /&gt;
&amp;#8220;y&amp;#8221;を&amp;#8221;i&amp;#8221;に変えて&amp;#8221;ed&amp;#8221;というルールがありました。&lt;br /&gt;
あの「子音+y」で終わる語はというルールは&amp;#8221;s&amp;#8221;の付け方、それから&amp;#8221;ed&amp;#8221;の付け方の時に適用されるものであって、&amp;#8221;ing&amp;#8221;の付け方の中に「子音+y」で終わる語はというルールは存在しないです。&lt;br /&gt;
大体毎年どこを間違える子が多いかというと、&amp;#8221;y&amp;#8221;を取って&amp;#8221;studing&amp;#8221;と書いてしまう子がいますが、&lt;strong&gt;「子音+y」であろうが「母音+y」であろうが&amp;#8221;ing&amp;#8221;の付け方の際には特に変える必要はありません。&lt;/strong&gt;&lt;br /&gt;
なので、この&amp;#8221;study&amp;#8221;という動詞に関してはスペルに注意しておきましょう。&lt;/p&gt;
&lt;p&gt;次に疑問文はそのままbe動詞を前に出します。&lt;br /&gt;
そうすると、&amp;#8221;Were you talking with Bob at 10 p.m.?&amp;#8221;&lt;br /&gt;
「午後10時あなたはボブと話していましたか？」という意味になっています。&lt;br /&gt;
こちらも「be動詞+ing」という形に関しては変わりがありません。&lt;br /&gt;
答え方に関してもbe動詞で聞かれたらbe動詞で答えるというのも全く現在進行形と同じです。&lt;br /&gt;
ですから、&amp;#8221;Were you&amp;#8221;で聞かれたので&amp;#8221;Yes, I was.&amp;#8221;とbe動詞で答えます。&lt;br /&gt;
&amp;#8220;No&amp;#8221;の場合もの&amp;#8221;No I wasn’t.&amp;#8221;とbe動詞で答えます。&lt;br /&gt;
こういった形で答えの文を書いていきましょう。&lt;/p&gt;
&lt;p&gt;後半です。&lt;br /&gt;
今度は疑問詞を使った疑問文と、その答え方に関して見ていきましょう。&lt;br /&gt;
ここまでbe動詞の過去形であったり一般動詞の過去形で見てきたように、基本的な受け答えというのはどの単元でも変わりがありません。&lt;br /&gt;
ですので、気を付ける点としては&lt;span style="color: #ff0000;"&gt;必ず主語と動詞で始める&lt;/span&gt;であるとか、&lt;br /&gt;
あるいは&lt;span style="color: #ff0000;"&gt;同じ言葉を重複させない&lt;/span&gt;といった点だけ気を付けて文を作っていきます。&lt;br /&gt;
具体的に言いますとこちらです。&lt;/p&gt;
&lt;p&gt;&lt;img decoding="async" class="alignnone wp-image-512" src="https://eigo-rewrite.com/wp-content/uploads/2023/06/スライド用2-7-300x169.jpg" alt="" width="934" height="526" srcset="https://eigo-rewrite.com/wp-content/uploads/2023/06/スライド用2-7-300x169.jpg 300w, https://eigo-rewrite.com/wp-content/uploads/2023/06/スライド用2-7-1024x576.jpg 1024w, https://eigo-rewrite.com/wp-content/uploads/2023/06/スライド用2-7-768x432.jpg 768w, https://eigo-rewrite.com/wp-content/uploads/2023/06/スライド用2-7-320x180.jpg 320w, https://eigo-rewrite.com/wp-content/uploads/2023/06/スライド用2-7.jpg 1280w" sizes="(max-width: 934px) 100vw, 934px" /&gt;&lt;/p&gt;
&lt;p&gt;&amp;#8220;What was your mom doing at that time?&amp;#8221;&lt;br /&gt;
「その時あなたのお母さん何をしていたんですか？」&lt;br /&gt;
意外とこれ書けないです。&lt;br /&gt;
疑問詞が前に出てくる事は分かっていて、be動詞を前に出せていて、&lt;br /&gt;
ここの何をしていたか分からないので、&amp;#8221;playing&amp;#8221;とか&amp;#8221;making&amp;#8221;だと「何を作っていたんですか」とか「何を遊んでいた」「演奏していたんですか」という意味になってしまうので&lt;br /&gt;
とりあえず&lt;span style="color: #ff0000;"&gt;&amp;#8220;do&amp;#8221;&lt;/span&gt;「する」という意味の動詞をもってきています。&lt;br /&gt;
そして、「お母さんは何をしていたんですか？」という問いに対して、主語+動詞です。&lt;br /&gt;
この進行形の場合は&amp;#8221;was reading&amp;#8221;「be動詞+ing」、このセットで一つの動詞と捉えます。&lt;br /&gt;
なので、「その時何をしていたんですか？」と聞かれて、「彼女は新聞を読んでいました。」というような形で、普通の肯定文の形で「be動詞+ing」の文で答えてあげましょう。&lt;/p&gt;
&lt;p&gt;また、こちらも毎回登場していますが「誰が何々していたんですか？」です。&lt;br /&gt;
&amp;#8220;Who was using the tablet?&amp;#8221;「誰がタブレットを使っていたんですか？」という問いに対しても、主語+動詞で答えます。&lt;br /&gt;
なので、この場合ですと「私のお父さんが使っていました。」となります。&lt;br /&gt;
気を付けて頂きたいのは、&lt;span style="color: #0000ff;"&gt;進行形で聞かれたから進行形で答えたくなります。&lt;/span&gt;&lt;br /&gt;
上の文ですと「何をしていたか」という問いですから「読んでいた」という&amp;#8221;reading&amp;#8221;が必要になる訳ですが、下の方は「誰が使っていたんですか？」に対して「お父さんです。」といった形になります。「使っている」という&amp;#8221;using&amp;#8221;が既にここに出てきています。&lt;br /&gt;
ですから、こちらの方に&amp;#8221;My dad was using.&amp;#8221;とか&amp;#8221;My dad using the tablet.&amp;#8221;といった形でこの&lt;span style="color: #ff0000;"&gt;後ろを補う必要はありません。&lt;/span&gt;&lt;br /&gt;
なので、ここが「何をしていたんですか？」というふうに&lt;strong&gt;何をしていたか分からない場合は必ず「be動詞+ing」で答える。&lt;/strong&gt;&lt;br /&gt;
既に何をしていたかという「動詞のing形」が使われていたら&lt;strong&gt;be動詞の所で止めて答える&lt;/strong&gt;といった点に注意していきましょう。&lt;br /&gt;
セクション2に関しては以上となります。&lt;br /&gt;
&lt;!-- ▼▼ ここからまとめ ▼▼ --&gt;&lt;/p&gt;
&lt;h2&gt;Lesson9 セクション2　過去進行形まとめ&lt;/h2&gt;
&lt;style&gt;
  table.custom-table {&lt;br /&gt;    width: 100%;&lt;br /&gt;    border-collapse: collapse;&lt;br /&gt;  }&lt;br /&gt;  table.custom-table th,&lt;br /&gt;  table.custom-table td {&lt;br /&gt;    border: 1px solid #000;&lt;br /&gt;    padding: 8px;&lt;br /&gt;  }&lt;br /&gt;  table.custom-table thead th {&lt;br /&gt;    background-color: #DD8500;&lt;br /&gt;    color: #ffffff;&lt;br /&gt;    text-align: center;&lt;br /&gt;  }&lt;br /&gt;  table.custom-table tbody tr:nth-child(odd) {&lt;br /&gt;    background-color: #F0B464;&lt;br /&gt;    color: #000000;&lt;br /&gt;  }&lt;br /&gt;  table.custom-table tbody tr:nth-child(even) {&lt;br /&gt;    background-color: #ffffff;&lt;br /&gt;    color: #000000;&lt;br /&gt;  }&lt;br /&gt;&lt;/style&gt;
&lt;table class="custom-table"&gt;
&lt;thead&gt;
&lt;tr&gt;
&lt;th&gt;ポイント&lt;/th&gt;
&lt;th&gt;内容&lt;/th&gt;
&lt;/tr&gt;
&lt;/thead&gt;
&lt;tbody&gt;
&lt;tr&gt;
&lt;td&gt;① 形（基本形）&lt;/td&gt;
&lt;td&gt;・過去進行形の形：&lt;strong&gt;was / were + 動詞の ing形&lt;/strong&gt;&lt;br /&gt;
・現在進行形「am / are / is + ing」の &lt;strong&gt;be動詞部分だけが過去形&lt;/strong&gt; になる。&lt;/td&gt;
&lt;/tr&gt;
&lt;tr&gt;
&lt;td&gt;② 意味&lt;/td&gt;
&lt;td&gt;・「そのとき〜していた」「ちょうど〜しているところだった」&lt;br /&gt;
・&lt;strong&gt;過去のある時点で動作が進行中だった状態&lt;/strong&gt;を表す。&lt;/td&gt;
&lt;/tr&gt;
&lt;tr&gt;
&lt;td&gt;③ be動詞の使い分け&lt;/td&gt;
&lt;td&gt;・主語が I / 単数（he, she, it, 単数名詞） → &lt;strong&gt;was&lt;/strong&gt;&lt;br /&gt;
・主語が you / 複数（we, they, 複数名詞） → &lt;strong&gt;were&lt;/strong&gt;&lt;/td&gt;
&lt;/tr&gt;
&lt;tr&gt;
&lt;td&gt;④ ing形の注意&lt;/td&gt;
&lt;td&gt;・&lt;strong&gt;「子音＋y」でも ing を付けるときは y を変えない&lt;/strong&gt;&lt;br /&gt;
・例：study → &lt;strong&gt;studying&lt;/strong&gt;（× studing にしない）&lt;/td&gt;
&lt;/tr&gt;
&lt;tr&gt;
&lt;td&gt;⑤ 否定文&lt;/td&gt;
&lt;td&gt;・&lt;strong&gt;be動詞の直後に not&lt;/strong&gt; を付ける。&lt;br /&gt;
・例：I was not studying at nine.&lt;br /&gt;
・短縮形：was not → wasn’t，were not → weren’t&lt;/td&gt;
&lt;/tr&gt;
&lt;tr&gt;
&lt;td&gt;⑥ 疑問文&lt;/td&gt;
&lt;td&gt;・&lt;strong&gt;be動詞（was / were）を文頭に出す&lt;/strong&gt;だけでOK。&lt;br /&gt;
・例：Were you talking with Bob at 10 p.m.?&lt;br /&gt;
・答え方：&lt;br /&gt;
Yes, I was. / No, I wasn’t.&lt;br /&gt;
（be動詞で聞かれたら be動詞で答える）&lt;/td&gt;
&lt;/tr&gt;
&lt;tr&gt;
&lt;td&gt;⑦ 疑問詞つき疑問文&lt;/td&gt;
&lt;td&gt;・順番：&lt;strong&gt;疑問詞 + was / were + 主語 + 動詞の ing形&amp;#8230;&lt;/strong&gt;&lt;br /&gt;
・例：What was your mom doing at that time?&lt;br /&gt;
・答えは &lt;strong&gt;主語＋be動詞＋ing&lt;/strong&gt; で普通の文にする：&lt;br /&gt;
She was reading the newspaper.&lt;/td&gt;
&lt;/tr&gt;
&lt;tr&gt;
&lt;td&gt;⑧ 「Who が主語」の文&lt;/td&gt;
&lt;td&gt;・例：Who was using the tablet?&lt;br /&gt;
・答えは動詞を重ねない：&lt;br /&gt;
My dad was.（× My dad was using the tablet. としない）&lt;br /&gt;
・＜ポイント＞質問にすでに「using the tablet」があるので、答えでは&lt;br /&gt;
&lt;strong&gt;be動詞までで止める&lt;/strong&gt;。&lt;/td&gt;
&lt;/tr&gt;
&lt;tr&gt;
&lt;td&gt;⑨ 動詞の意味による ing可否&lt;/td&gt;
&lt;td&gt;・have「持っている」は&lt;span style="text-decoration: underline;"&gt;状態&lt;/span&gt;のとき進行形×&lt;br /&gt;
・have「食べる・過ごす」のときは進行形○（having lunch など）&lt;/td&gt;
&lt;/tr&gt;
&lt;tr&gt;
&lt;td&gt;⑩ 解答の基本ルール&lt;/td&gt;
&lt;td&gt;・答えの文は必ず&lt;strong&gt;主語＋動詞（＝be動詞＋ing を1セットとみなす）&lt;/strong&gt;から書き始める。&lt;br /&gt;
・同じ意味の動詞や表現を&lt;strong&gt;重複させない&lt;/strong&gt;。&lt;/td&gt;
&lt;/tr&gt;
&lt;/tbody&gt;
&lt;/table&gt;
&lt;hr /&gt;
&lt;p&gt;&lt;!-- ▼▼ ここからクイズ ▼▼ --&gt;&lt;/p&gt;
&lt;h2&gt;Lesson9 セクション2　確認クイズ（10問）&lt;/h2&gt;
&lt;p&gt;※「正解を見る」ボタンをクリックすると答えが表示され、ボタンは消えます。&lt;/p&gt;
&lt;table class="custom-table"&gt;
&lt;thead&gt;
&lt;tr&gt;
&lt;th style="width: 5%;"&gt;No.&lt;/th&gt;
&lt;th style="width: 45%;"&gt;問題&lt;/th&gt;
&lt;th style="width: 35%;"&gt;選択肢（A〜D）&lt;/th&gt;
&lt;th style="width: 15%;"&gt;正解&lt;/th&gt;
&lt;/tr&gt;
&lt;/thead&gt;
&lt;tbody&gt;&lt;!-- Q1 --&gt;&lt;/p&gt;
&lt;tr&gt;
&lt;td&gt;1&lt;/td&gt;
&lt;td&gt;過去進行形の基本の形として最も適切なものはどれ？&lt;/td&gt;
&lt;td&gt;A. am / are / is + 動詞の ing形&lt;br /&gt;
B. was / were + 動詞の ing形&lt;br /&gt;
C. 動詞の過去形 + ing&lt;br /&gt;
D. will + 動詞の原形&lt;/td&gt;
&lt;td&gt;&lt;button class="show-answer" data-target="q1-answer"&gt;正解を見る&lt;/button&gt;&lt;br /&gt;
&lt;span id="q1-answer" class="answer" style="display: none;"&gt;B&lt;/span&gt;&lt;/td&gt;
&lt;/tr&gt;
&lt;p&gt;&lt;!-- Q2 --&gt;&lt;/p&gt;
&lt;tr&gt;
&lt;td&gt;2&lt;/td&gt;
&lt;td&gt;次の日本語に合う英文として正しいものはどれ？&lt;br /&gt;
「そのとき私の姉たちは昼食をとっていました。」&lt;/td&gt;
&lt;td&gt;A. My sisters have lunch then.&lt;br /&gt;
B. My sisters are having lunch then.&lt;br /&gt;
C. My sisters were having lunch then.&lt;br /&gt;
D. My sisters had lunch then.&lt;/td&gt;
&lt;td&gt;&lt;button class="show-answer" data-target="q2-answer"&gt;正解を見る&lt;/button&gt;&lt;br /&gt;
&lt;span id="q2-answer" class="answer" style="display: none;"&gt;C&lt;/span&gt;&lt;/td&gt;
&lt;/tr&gt;
&lt;p&gt;&lt;!-- Q3 --&gt;&lt;/p&gt;
&lt;tr&gt;
&lt;td&gt;3&lt;/td&gt;
&lt;td&gt;「私は9時には勉強していませんでした。」の英訳として正しいものはどれ？&lt;/td&gt;
&lt;td&gt;A. I wasn’t study at nine.&lt;br /&gt;
B. I was not studying at nine.&lt;br /&gt;
C. I were not studying at nine.&lt;br /&gt;
D. I didn’t studying at nine.&lt;/td&gt;
&lt;td&gt;&lt;button class="show-answer" data-target="q3-answer"&gt;正解を見る&lt;/button&gt;&lt;br /&gt;
&lt;span id="q3-answer" class="answer" style="display: none;"&gt;B&lt;/span&gt;&lt;/td&gt;
&lt;/tr&gt;
&lt;p&gt;&lt;!-- Q4 --&gt;&lt;/p&gt;
&lt;tr&gt;
&lt;td&gt;4&lt;/td&gt;
&lt;td&gt;「study」の ing形として正しいつづりはどれ？&lt;/td&gt;
&lt;td&gt;A. studing&lt;br /&gt;
B. studieing&lt;br /&gt;
C. studyng&lt;br /&gt;
D. studying&lt;/td&gt;
&lt;td&gt;&lt;button class="show-answer" data-target="q4-answer"&gt;正解を見る&lt;/button&gt;&lt;br /&gt;
&lt;span id="q4-answer" class="answer" style="display: none;"&gt;D&lt;/span&gt;&lt;/td&gt;
&lt;/tr&gt;
&lt;p&gt;&lt;!-- Q5 --&gt;&lt;/p&gt;
&lt;tr&gt;
&lt;td&gt;5&lt;/td&gt;
&lt;td&gt;次の文の空所に入る語の組み合わせとして正しいものはどれ？&lt;br /&gt;
(　) you (　) with Bob at 10 p.m.?&lt;/td&gt;
&lt;td&gt;A. Are / talk&lt;br /&gt;
B. Were / talking&lt;br /&gt;
C. Did / talk&lt;br /&gt;
D. Was / talking&lt;/td&gt;
&lt;td&gt;&lt;button class="show-answer" data-target="q5-answer"&gt;正解を見る&lt;/button&gt;&lt;br /&gt;
&lt;span id="q5-answer" class="answer" style="display: none;"&gt;B&lt;/span&gt;&lt;/td&gt;
&lt;/tr&gt;
&lt;p&gt;&lt;!-- Q6 --&gt;&lt;/p&gt;
&lt;tr&gt;
&lt;td&gt;6&lt;/td&gt;
&lt;td&gt;「そのときあなたのお母さんは何をしていたのですか。」に最も近い英文はどれ？&lt;/td&gt;
&lt;td&gt;A. What did your mom do at that time?&lt;br /&gt;
B. What was your mom doing at that time?&lt;br /&gt;
C. What is your mom doing at that time?&lt;br /&gt;
D. What were your mom doing at that time?&lt;/td&gt;
&lt;td&gt;&lt;button class="show-answer" data-target="q6-answer"&gt;正解を見る&lt;/button&gt;&lt;br /&gt;
&lt;span id="q6-answer" class="answer" style="display: none;"&gt;B&lt;/span&gt;&lt;/td&gt;
&lt;/tr&gt;
&lt;p&gt;&lt;!-- Q7 --&gt;&lt;/p&gt;
&lt;tr&gt;
&lt;td&gt;7&lt;/td&gt;
&lt;td&gt;Q6 の質問「What was your mom doing at that time?」に対する答えとして最も自然なのはどれ？&lt;/td&gt;
&lt;td&gt;A. She reading the newspaper.&lt;br /&gt;
B. She was read the newspaper.&lt;br /&gt;
C. She was reading the newspaper.&lt;br /&gt;
D. She read the newspaper at that time.&lt;/td&gt;
&lt;td&gt;&lt;button class="show-answer" data-target="q7-answer"&gt;正解を見る&lt;/button&gt;&lt;br /&gt;
&lt;span id="q7-answer" class="answer" style="display: none;"&gt;C&lt;/span&gt;&lt;/td&gt;
&lt;/tr&gt;
&lt;p&gt;&lt;!-- Q8 --&gt;&lt;/p&gt;
&lt;tr&gt;
&lt;td&gt;8&lt;/td&gt;
&lt;td&gt;「Who was using the tablet?」の質問に最も適切な答えはどれ？&lt;/td&gt;
&lt;td&gt;A. My dad was using the tablet.&lt;br /&gt;
B. My dad using the tablet.&lt;br /&gt;
C. My dad was.&lt;br /&gt;
D. He was using.&lt;/td&gt;
&lt;td&gt;&lt;button class="show-answer" data-target="q8-answer"&gt;正解を見る&lt;/button&gt;&lt;br /&gt;
&lt;span id="q8-answer" class="answer" style="display: none;"&gt;C&lt;/span&gt;&lt;/td&gt;
&lt;/tr&gt;
&lt;p&gt;&lt;!-- Q9 --&gt;&lt;/p&gt;
&lt;tr&gt;
&lt;td&gt;9&lt;/td&gt;
&lt;td&gt;次のうち、&lt;strong&gt;進行形にできる&lt;/strong&gt;用法の「have」はどれ？&lt;/td&gt;
&lt;td&gt;A. I have a pen.（ペンを持っている）&lt;br /&gt;
B. I have a car.（車を持っている）&lt;br /&gt;
C. I have lunch.（昼食をとる）&lt;br /&gt;
D. I have a brother.（兄弟がいる）&lt;/td&gt;
&lt;td&gt;&lt;button class="show-answer" data-target="q9-answer"&gt;正解を見る&lt;/button&gt;&lt;br /&gt;
&lt;span id="q9-answer" class="answer" style="display: none;"&gt;C&lt;/span&gt;&lt;/td&gt;
&lt;/tr&gt;
&lt;p&gt;&lt;!-- Q10 --&gt;&lt;/p&gt;
&lt;tr&gt;
&lt;td&gt;10&lt;/td&gt;
&lt;td&gt;過去進行形についての説明として&lt;strong&gt;正しい&lt;/strong&gt;ものはどれ？&lt;/td&gt;
&lt;td&gt;A. 過去形と同じで、動詞をすべて過去形にする。&lt;br /&gt;
B. 現在進行形と同じで、be動詞は現在形のままでよい。&lt;br /&gt;
C. 「そのとき〜していた」という、過去の途中経過を表すときに使う。&lt;br /&gt;
D. 「いつも〜している」という習慣だけを表す。&lt;/td&gt;
&lt;td&gt;&lt;button class="show-answer" data-target="q10-answer"&gt;正解を見る&lt;/button&gt;&lt;br /&gt;
&lt;span id="q10-answer" class="answer" style="display: none;"&gt;C&lt;/span&gt;&lt;/td&gt;
&lt;/tr&gt;
&lt;/tbody&gt;
&lt;/table&gt;
&lt;p&gt;&lt;!-- ▼▼ 正解表示ボタン用スクリプト（1回だけ入れればOK） ▼▼ --&gt;&lt;br /&gt;
&lt;script&gt;
document.addEventListener('DOMContentLoaded', function () {
  document.addEventListener('click', function (e) {
    if (e.target.classList.contains('show-answer')) {
      var targetId = e.target.getAttribute('data-target');
      var ans = document.getElementById(targetId);
      if (ans) {
        ans.style.display = 'inline';
      }
      e.target.style.display = 'none';
    }
  });
});
&lt;/script&gt;&lt;/p&gt;
&lt;p&gt;&lt;!-- 文法復習講座 --&gt;&lt;/p&gt;
&lt;div style="border: 2px solid #ff6600; background-color: #fff0e0; padding: 10px; display: flex; align-items: center; justify-content: center; margin-bottom: 10px;"&gt;
&lt;p&gt;&lt;img decoding="async" style="max-width: 100px; height: auto; margin-right: 10px;" src="https://eigo-rewrite.com/wp-content/uploads/2020/06/logo_tate-1.png" alt="Re-Writeのロゴ" /&gt;&lt;/p&gt;
&lt;div&gt;
&lt;p style="margin: 5px 0;"&gt;【文法復習講座】：中学英文法を短期間で総復習し、高校入試に通用する基礎英作文力を身につけます。&lt;/p&gt;
&lt;p&gt;&lt;a style="background-color: #ff6600; color: white; padding: 5px 10px; text-align: center; text-decoration: none; display: inline-block; font-size: 14px;" href="https://eigo-rewrite.com/bunpou/"&gt;詳細を見る&lt;/a&gt;&lt;/p&gt;
&lt;/div&gt;
&lt;/div&gt;
```
</t>
  </si>
  <si>
    <t xml:space="preserve">以下のページは「スニペット整合性」（本文と title/meta/H1/冒頭文）が弱い可能性があります。
まず【本文】を確認し、想定読者・悩み・解決範囲を把握してください。
そのうえで、GSCの主要クエリ（表示回数上位）を根拠に、
「検索意図に対して、タイトル/メタ/H1/冒頭120字がズレている点」を特定し、
ズレを解消するための修正案（タイトル/メタ/H1/冒頭）を提示してください。
※本文の“大改修”は前提にしません（必要なら追記ブロックは最大1つまで）。
【URL】https://rika-quest.com/column/lung/
【ページ分類】MC
【ページ分類の略語（このプロンプト内の定義）】
TP = トップページ（ホーム/サイトの入口）
SP = サービスページ（講座・コース・申込導線）
MC = メインコラム（コラム/解説/勉強法など集客記事）
SC = サブコラム（MCやSPを補強するための補助コラム※サイト定義に合わせて判断）
NW = ニュース/お知らせ（運用上は改善対象外として除外）
ST = 企業情報等のSEO対策を行わないこ固定ページ（運用上は改善対象外として除外）
- / 空欄 / 未分類 = 未分類（このスクリプトでは改善対象外として除外）
※未分類（空欄 / "-" / "未分類"）は作業対象に含めません。
【現状（スニペット要素）】
- タイトル：【理科のコツ】呼吸と肺のしくみ - 中学受験 理科の個別指導 | 受験理科専門塾「しゅん吉クエスト」
- メタ：中学理科／生物分野 テーマ：呼吸と肺のしくみ 呼吸と肺のしくみ──「酸素を吸って二酸化炭素を出す」だけではない
- H1：【理科のコツ】呼吸と肺のしくみ
- 冒頭120字：中学理科／生物分野 テーマ：呼吸と肺のしくみ 呼吸と肺のしくみ──「酸素を吸って二酸化炭素を出す」だけではない本当の目的 「呼吸＝酸素を吸って二酸化炭素を出す」と覚えていませんか？ このページでは、動画に沿って 呼吸の本当の目的（エネルギー
【GSC主要クエリ（表示回数上位50件）】
- 肺の仕組み｜表示216｜CTR 0.46%｜順位1.4
- 肺胞 役割｜表示146｜CTR 0.00%｜順位1.1
- 細胞呼吸 中学生｜表示120｜CTR 0.83%｜順位10.2
- 酸素 二酸化炭素｜表示110｜CTR 0.91%｜順位1.0
- 肺 仕組み｜表示71｜CTR 0.00%｜順位1.0
- 酸素を取り入れて二酸化炭素を出す｜表示70｜CTR 0.00%｜順位1.2
- 肺胞役割｜表示69｜CTR 0.00%｜順位1.0
- 肺胞がたくさんある利点｜表示67｜CTR 0.00%｜順位1.0
- 肺胞の役割｜表示62｜CTR 0.00%｜順位1.0
- 呼吸 酸素 二酸化炭素｜表示58｜CTR 0.00%｜順位1.0
- 酸素二酸化炭素｜表示57｜CTR 0.00%｜順位1.0
- 肺の作り｜表示56｜CTR 0.00%｜順位1.0
- 肺のしくみ｜表示51｜CTR 0.00%｜順位1.0
- 肺胞 利点｜表示49｜CTR 0.00%｜順位9.2
- 肺 胞 表面積 理由｜表示47｜CTR 0.00%｜順位6.3
- 肺胞 働き｜表示46｜CTR 0.00%｜順位1.0
- 肺胞の働き｜表示46｜CTR 0.00%｜順位1.0
- 酸素と二酸化炭素｜表示41｜CTR 0.00%｜順位1.0
- 酸素と 二酸化 炭素を 出し入れ する 仕組み｜表示40｜CTR 0.00%｜順位1.0
- 肺胞 表面積｜表示38｜CTR 0.00%｜順位2.0
- 酸素と二酸化炭素を出し入れする仕組み｜表示33｜CTR 0.00%｜順位5.3
- 肺胞の利点｜表示32｜CTR 0.00%｜順位9.2
- 空気中からとりこまれた酸素と、血液中の二酸化炭素が、肺で交換される一連のはたらきを何といいますか｜表示31｜CTR 0.00%｜順位1.0
- 二酸化炭素 酸素｜表示30｜CTR 0.00%｜順位1.0
- 二酸化炭素を多く含む血液｜表示30｜CTR 0.00%｜順位10.8
- 空気中からとりこまれた酸素と、血液中の二酸化炭素が、肺で交換される一連のはたらきを何といいますか。｜表示30｜CTR 0.00%｜順位1.0
- ガス交換 どこで行われる｜表示28｜CTR 0.00%｜順位9.5
- 細胞の呼吸 中学生｜表示27｜CTR 0.00%｜順位10.4
- 酸素を吸って二酸化炭素を出す｜表示25｜CTR 0.00%｜順位1.4
- 内呼吸 どこで行われる｜表示24｜CTR 4.17%｜順位11.4
- 細胞呼吸に使われる酸素が空気中からどのようにして細胞まで送り届けられるか｜表示24｜CTR 0.00%｜順位1.0
- 肺胞 効率 なぜ｜表示24｜CTR 0.00%｜順位2.8
- 肺胞がたくさんあると効率よく気体の交換ができるのはなぜか｜表示23｜CTR 0.00%｜順位6.8
- 酸素、二酸化炭素｜表示22｜CTR 0.00%｜順位1.0
- 呼吸の仕組み 中2｜表示21｜CTR 9.52%｜順位7.0
- 内呼吸は肺で行われる｜表示20｜CTR 0.00%｜順位1.0
- 肺のつくり｜表示20｜CTR 0.00%｜順位1.9
- 肺胞 仕組み｜表示20｜CTR 0.00%｜順位1.0
- 肺胞とは｜表示19｜CTR 0.00%｜順位4.9
- 肺仕組み｜表示18｜CTR 0.00%｜順位1.0
- 人の肺のつくり｜表示17｜CTR 0.00%｜順位1.0
- 肺とは｜表示17｜CTR 0.00%｜順位1.0
- 肺胞で行われるガス交換を内呼吸という｜表示17｜CTR 0.00%｜順位1.0
- 肺胞利点｜表示17｜CTR 0.00%｜順位9.9
- 酸素が 二酸化 炭素 になる 理由｜表示17｜CTR 0.00%｜順位1.0
- 肺胞 中学理科｜表示16｜CTR 6.25%｜順位5.8
- 中学理科 肺のつくり｜表示16｜CTR 0.00%｜順位5.0
- 肺 胞 表面積 利点｜表示16｜CTR 0.00%｜順位6.6
- 肺胞 表面積 利点｜表示16｜CTR 0.00%｜順位6.5
- 肺胞がある理由｜表示16｜CTR 0.00%｜順位5.9
【参考：代表語（自動抽出）】肺の仕組み
【出力（必ずこの順）】
1) 本文の要約（想定読者・悩み・解決）
2) 検索意図の整理（主要クエリから2〜3パターン）
3) 不一致の指摘（タイトル/メタ/H1/冒頭のどこがズレているか）
4) 修正方針（“どの意図に寄せるか”を1つに決める）
5) 修正案（すべてコードブロック）
   - タイトル案3つ（全角35字前後＋56字以上の網羅型を1つ）
   - メタ案3つ（全角90字前後）
   - H1案2つ
   - 冒頭120字（2案：&lt;p&gt;で開始）
【禁則ワード（シート連動）】
以下の【禁則ワード】は、タイトル/メタ/導入文/見出し/本文のいずれにも原則使用しないでください。
言い換えが必要な場合は、自然な日本語に置換してください。
【禁則ワード】
- 崩れ
- 型
- 迷い
- 保留
- 固定
- 手順
- 立て直
- 最短
- 結論だけ
- 乱れ
- 三点確認
- 内部リンク
- 導線
- 設計
- 刺
- まず結論
- 整え
- 押し付けない案内
- 統一
- 次の一手
- 失点
- 確定
- サブコラム
- 30秒
- 1分
- CV
- 網羅
【本文】
```html
&lt;p&gt;&lt;!-- 呼吸と肺のしくみ｜WordPress固定ページ用HTML --&gt;&lt;/p&gt;
&lt;div class="container my-4"&gt;
&lt;p&gt;&lt;!-- Hero セクション --&gt;&lt;/p&gt;
&lt;div class="card shadow-sm mb-4 border-0" style="background: linear-gradient(135deg, #1565c0, #00838f); color: #fff;"&gt;
&lt;div class="card-body p-4"&gt;
&lt;div class="d-flex flex-wrap justify-content-between align-items-center mb-2"&gt;&lt;span class="badge bg-warning text-dark mb-1" style="font-size: 0.8rem;"&gt;中学理科／生物分野&lt;/span&gt;&lt;br /&gt;
&lt;span class="badge bg-light text-dark mb-1" style="font-size: 0.75rem;"&gt;テーマ：呼吸と肺のしくみ&lt;/span&gt;&lt;/div&gt;
&lt;h1 class="card-title mb-3" style="font-size: 1.9rem; line-height: 1.5;"&gt;呼吸と肺のしくみ──「酸素を吸って二酸化炭素を出す」だけではない本当の目的&lt;/h1&gt;
&lt;p class="card-text mb-0" style="font-size: 0.98rem;"&gt;「呼吸＝酸素を吸って二酸化炭素を出す」と覚えていませんか？&lt;br /&gt;
このページでは、動画に沿って&lt;strong&gt;呼吸の本当の目的（エネルギーを作り出すこと）&lt;/strong&gt;と、&lt;br /&gt;
肺や肺胞で行われる&lt;strong&gt;ガス交換の仕組み&lt;/strong&gt;を、中学入試レベルに整理して解説します。&lt;/p&gt;
&lt;p class="mb-0" style="font-size: 0.95rem;"&gt;生物分野の全体像（よく出るテーマと引っ掛かりポイント）は、&lt;a href="https://rika-quest.com/column/creature/"&gt;全体像はこちら&lt;/a&gt;で確認できます。個別に伸ばし方を設計したい場合は、&lt;a href="https://rika-quest.com/kouza/"&gt;中学受験理科の個別指導（オンライン対応）講座一覧&lt;/a&gt;  をご覧ください（体験あり）。&lt;/p&gt;
&lt;/div&gt;
&lt;/div&gt;
&lt;p&gt;&lt;!-- 動画セクション --&gt;&lt;/p&gt;
&lt;div class="card shadow-sm mb-4"&gt;
&lt;div class="card-body"&gt;
&lt;h2 class="h4 mb-3"&gt;動画で学ぶ：呼吸と肺のしくみ&lt;/h2&gt;
&lt;div class="ratio ratio-16x9 mb-3"&gt;&lt;iframe title="YouTube video player" src="https://www.youtube.com/embed/LSI2BUf84Qc" width="560" height="315" frameborder="0" allowfullscreen="allowfullscreen"&gt;&lt;/iframe&gt;&lt;/div&gt;
&lt;p class="mb-0"&gt;まずは動画で全体の流れをつかんでから、本文の解説・まとめ・クイズで知識を定着させていきましょう。&lt;/p&gt;
&lt;/div&gt;
&lt;/div&gt;
&lt;p&gt;&lt;!-- 呼吸とは何か --&gt;&lt;/p&gt;
&lt;div class="card shadow-sm mb-4"&gt;
&lt;div class="card-body"&gt;
&lt;h2 class="h4 mb-3"&gt;1. 呼吸とは何か？──「ガス交換」と「エネルギーづくり」を分けて考える&lt;/h2&gt;
&lt;p&gt;多くの人が、&lt;br /&gt;
&lt;span style="color: #0000ff;"&gt;「酸素を吸って二酸化炭素を出すこと」&lt;/span&gt;を呼吸だと覚えていますが、&lt;br /&gt;
これは&lt;strong&gt;不十分な覚え方&lt;/strong&gt;です。&lt;/p&gt;
&lt;blockquote class="blockquote"&gt;
&lt;p class="mb-1"&gt;「酸素を吸って二酸化炭素を出す」というのは、あくまで&lt;strong&gt;結果として起きているガス交換&lt;/strong&gt;にすぎません。&lt;/p&gt;
&lt;/blockquote&gt;
&lt;p class="mb-2"&gt;正確には、呼吸には次の2つの側面があります。&lt;/p&gt;
&lt;div class="row"&gt;
&lt;div class="col-md-6 mb-3"&gt;
&lt;div class="border rounded p-3 h-100" style="background-color: #e3f2fd;"&gt;
&lt;h3 class="h5"&gt;① 外呼吸（がいこきゅう）&lt;/h3&gt;
&lt;ul class="mb-0"&gt;
&lt;li&gt;肺で行われる&lt;strong&gt;ガス交換&lt;/strong&gt;のこと&lt;/li&gt;
&lt;li&gt;空気中の&lt;strong&gt;酸素&lt;/strong&gt;を血液に取り込み、血液中の&lt;strong&gt;二酸化炭素&lt;/strong&gt;を外に出す&lt;/li&gt;
&lt;li&gt;いわゆる「スーハー」と息をしている部分&lt;/li&gt;
&lt;/ul&gt;
&lt;/div&gt;
&lt;/div&gt;
&lt;div class="col-md-6 mb-3"&gt;
&lt;div class="border rounded p-3 h-100" style="background-color: #e8f5e9;"&gt;
&lt;h3 class="h5"&gt;② 内呼吸（ないこきゅう）&lt;/h3&gt;
&lt;ul class="mb-0"&gt;
&lt;li&gt;&lt;strong&gt;細胞の中&lt;/strong&gt;で行われる化学反応&lt;/li&gt;
&lt;li&gt;&lt;strong&gt;酸素 + グルコース（ブドウ糖）&lt;/strong&gt;から、&lt;strong&gt;エネルギー + 二酸化炭素 + 水&lt;/strong&gt;をつくる&lt;/li&gt;
&lt;li&gt;ここで作られたエネルギーによって、体は動き、成長し、生きていられる&lt;/li&gt;
&lt;/ul&gt;
&lt;/div&gt;
&lt;/div&gt;
&lt;/div&gt;
&lt;p class="mb-0"&gt;大事なのは、呼吸の&lt;strong&gt;真の目的は「エネルギーを取り出すこと」&lt;/strong&gt;だという点です。&lt;br /&gt;
二酸化炭素はその&lt;strong&gt;副産物なので「ゴミ」として捨てている&lt;/strong&gt;、というイメージで押さえましょう。&lt;/p&gt;
&lt;/div&gt;
&lt;/div&gt;
&lt;p&gt;&lt;!-- 光合成との関係 --&gt;&lt;/p&gt;
&lt;div class="card shadow-sm mb-4"&gt;
&lt;div class="card-body"&gt;
&lt;h2 class="h4 mb-3"&gt;2. 光合成と呼吸の関係──ほぼ「逆向き」の反応&lt;/h2&gt;
&lt;p&gt;植物が行う&lt;strong&gt;光合成&lt;/strong&gt;は、呼吸と&lt;strong&gt;ほぼ逆向きの反応&lt;/strong&gt;になっています。&lt;/p&gt;
&lt;div class="table-responsive mb-3"&gt;
&lt;table class="table table-bordered align-middle mb-0"&gt;
&lt;thead style="background-color: #fff3e0;"&gt;
&lt;tr class="text-center"&gt;
&lt;th scope="col"&gt;反応&lt;/th&gt;
&lt;th scope="col"&gt;式（イメージ）&lt;/th&gt;
&lt;th scope="col"&gt;ポイント&lt;/th&gt;
&lt;/tr&gt;
&lt;/thead&gt;
&lt;tbody&gt;
&lt;tr&gt;
&lt;td class="fw-bold"&gt;呼吸&lt;/td&gt;
&lt;td&gt;酸素 + グルコース（栄養分）&lt;br /&gt;
→ エネルギー + 二酸化炭素 + 水&lt;/td&gt;
&lt;td&gt;
&lt;ul class="mb-0 ps-3"&gt;
&lt;li&gt;人間や動物・植物の細胞の中で行われる&lt;/li&gt;
&lt;li&gt;&lt;strong&gt;エネルギーを取り出すこと&lt;/strong&gt;が目的&lt;/li&gt;
&lt;li&gt;二酸化炭素と水は&lt;strong&gt;副産物として捨てられる&lt;/strong&gt;&lt;/li&gt;
&lt;/ul&gt;
&lt;/td&gt;
&lt;/tr&gt;
&lt;tr style="background-color: #fffde7;"&gt;
&lt;td class="fw-bold"&gt;光合成&lt;/td&gt;
&lt;td&gt;二酸化炭素 + 水&lt;br /&gt;
→ グルコース + 酸素&lt;/td&gt;
&lt;td&gt;
&lt;ul class="mb-0 ps-3"&gt;
&lt;li&gt;植物の葉にある&lt;strong&gt;葉緑体&lt;/strong&gt;で行われる&lt;/li&gt;
&lt;li&gt;&lt;strong&gt;栄養分（グルコース）をつくること&lt;/strong&gt;が目的&lt;/li&gt;
&lt;li&gt;酸素は植物には不要な分が多く、&lt;strong&gt;外に捨てられる&lt;/strong&gt;&lt;/li&gt;
&lt;/ul&gt;
&lt;/td&gt;
&lt;/tr&gt;
&lt;/tbody&gt;
&lt;/table&gt;
&lt;/div&gt;
&lt;p class="mb-0"&gt;つまり、&lt;strong&gt;呼吸＝エネルギーを使う側&lt;/strong&gt;、&lt;strong&gt;光合成＝エネルギーをためる側&lt;/strong&gt;と整理しておくと、&lt;br /&gt;
入試の問題でも混乱しにくくなります。&lt;/p&gt;
&lt;/div&gt;
&lt;/div&gt;
&lt;p&gt;&lt;!-- 受験理科専門塾 しゅん吉クエスト（公式サイトCTA） --&gt;&lt;/p&gt;
&lt;div style="border: 2px solid #1976d2; background-color: #e3f2fd; padding: 10px 12px; display: flex; align-items: flex-start; justify-content: flex-start; margin-bottom: 10px;"&gt;
&lt;p&gt;&lt;img decoding="async" style="max-width: 90px; height: auto; margin-right: 10px; flex-shrink: 0;" src="https://rika-quest.com/wp-content/uploads/2021/07/%E3%81%97%E3%82%85%E3%82%93%E5%90%89%E3%82%AF%E3%82%A8%E3%82%B9%E3%83%88%E6%AD%A3%E6%96%B9%E5%BD%A2.jpg" alt="受験理科専門塾しゅん吉クエストのロゴ" /&gt;&lt;/p&gt;
&lt;div style="text-align: left; flex: 1;"&gt;
&lt;p style="margin: 5px 0; font-size: 14px; line-height: 1.6;"&gt;【受験理科専門塾しゅん吉クエスト】：&lt;br /&gt;
中学受験理科に特化した&lt;strong&gt;完全１対１個別指導&lt;/strong&gt;の専門塾です。&lt;br /&gt;
物理・化学・生物・地学の４分野について、苦手単元のやり直しから志望校対策まで、&lt;br /&gt;
一人ひとりの理解度に合わせてカリキュラムを作成し、&lt;strong&gt;「理科嫌い」を「理科で点が取れる」に変える&lt;/strong&gt;指導を行っています。&lt;/p&gt;
&lt;p&gt;&lt;a style="background-color: #1976d2; color: #ffffff; padding: 5px 10px; text-align: center; text-decoration: none; display: inline-block; font-size: 14px;" href="https://rika-quest.com/"&gt;&lt;br /&gt;
しゅん吉クエスト公式サイトを見る&lt;br /&gt;
&lt;/a&gt;&lt;/p&gt;
&lt;/div&gt;
&lt;/div&gt;
&lt;p&gt;&lt;!-- 肺と肺胞の構造 --&gt;&lt;/p&gt;
&lt;div class="card shadow-sm mb-4"&gt;
&lt;div class="card-body"&gt;
&lt;h2 class="h4 mb-3"&gt;3. 肺と肺胞の構造──「ブドウの房」で表面積をアップ&lt;/h2&gt;
&lt;p&gt;続いて、肺の中で&lt;strong&gt;ガス交換が行われる仕組み&lt;/strong&gt;を見ていきます。&lt;/p&gt;
&lt;div class="row align-items-center mb-3"&gt;
&lt;div class="col-md-6 mb-3"&gt;&lt;img fetchpriority="high" decoding="async" class="alignnone wp-image-206 img-fluid rounded shadow-sm" src="https://rika-quest.com/wp-content/uploads/2023/04/画像8-1024x662.png" sizes="(max-width: 1024px) 100vw, 1024px" srcset="https://rika-quest.com/wp-content/uploads/2023/04/画像8-1024x662.png 1024w, https://rika-quest.com/wp-content/uploads/2023/04/画像8-300x194.png 300w, https://rika-quest.com/wp-content/uploads/2023/04/画像8-768x496.png 768w, https://rika-quest.com/wp-content/uploads/2023/04/画像8-1536x993.png 1536w, https://rika-quest.com/wp-content/uploads/2023/04/画像8-2048x1324.png 2048w" alt="呼吸とエネルギー産生の関係を示す図" width="1024" height="662" /&gt;&lt;/div&gt;
&lt;div class="col-md-6 mb-3"&gt;
&lt;p class="mb-2"&gt;図のように、私たちは&lt;strong&gt;呼吸によって酸素を取り込み&lt;/strong&gt;、その酸素を使って&lt;br /&gt;
&lt;strong&gt;活動のためのエネルギー&lt;/strong&gt;を作り出しています。&lt;/p&gt;
&lt;ul class="mb-0"&gt;
&lt;li&gt;酸素を取り入れる → 血液中へ運ばれる&lt;/li&gt;
&lt;li&gt;細胞でエネルギーを作る → 二酸化炭素が発生&lt;/li&gt;
&lt;li&gt;二酸化炭素を血液が運び、肺で&lt;strong&gt;「ゴミ」として捨てる&lt;/strong&gt;&lt;/li&gt;
&lt;/ul&gt;
&lt;/div&gt;
&lt;/div&gt;
&lt;/div&gt;
&lt;div class="row align-items-center"&gt;
&lt;div class="col-md-6 mb-3 order-md-2"&gt;&lt;img decoding="async" class="alignnone wp-image-207 img-fluid rounded shadow-sm" src="https://rika-quest.com/wp-content/uploads/2023/04/画像9-1024x534.png" sizes="(max-width: 1024px) 100vw, 1024px" srcset="https://rika-quest.com/wp-content/uploads/2023/04/画像9-1024x534.png 1024w, https://rika-quest.com/wp-content/uploads/2023/04/画像9-300x156.png 300w, https://rika-quest.com/wp-content/uploads/2023/04/画像9-768x400.png 768w, https://rika-quest.com/wp-content/uploads/2023/04/画像9-1536x801.png 1536w, https://rika-quest.com/wp-content/uploads/2023/04/画像9-2048x1068.png 2048w" alt="肺胞と毛細血管の構造図" width="1024" height="534" /&gt;&lt;/div&gt;
&lt;div class="col-md-6 mb-3 order-md-1"&gt;
&lt;h3 class="h5 mb-2"&gt;肺の中の道順&lt;/h3&gt;
&lt;p class="mb-2"&gt;空気は次の順番で肺の奥へと入っていきます。&lt;/p&gt;
&lt;ul&gt;
&lt;li&gt;鼻・口&lt;/li&gt;
&lt;li&gt;気管&lt;/li&gt;
&lt;li&gt;左右の気管支&lt;/li&gt;
&lt;li&gt;さらに細かく分かれた気管支の先にある&lt;strong&gt;肺胞（はいほう）&lt;/strong&gt;&lt;/li&gt;
&lt;/ul&gt;
&lt;p class="mb-2"&gt;肺胞は、図のように&lt;strong&gt;ブドウの房（巨峰）&lt;/strong&gt;のような形をしており、&lt;br /&gt;
その表面には&lt;strong&gt;毛細血管&lt;/strong&gt;がびっしりとくっついています。&lt;/p&gt;
&lt;div class="border rounded p-3" style="background-color: #e3f2fd;"&gt;
&lt;p class="mb-2 fw-bold"&gt;なぜ肺胞はブドウの房のような形なのか？&lt;/p&gt;
&lt;ol class="mb-0 ps-3"&gt;
&lt;li&gt;たまたま&lt;/li&gt;
&lt;li&gt;デザイン性&lt;/li&gt;
&lt;li&gt;&lt;strong&gt;表面積を広げて、効率よく酸素と二酸化炭素を取り替えるため&lt;/strong&gt;&lt;/li&gt;
&lt;/ol&gt;
&lt;p class="mb-0 mt-2"&gt;正解はもちろん&lt;strong&gt;③&lt;/strong&gt;。&lt;br /&gt;
肺胞を広げると、表面積は&lt;strong&gt;テニスコート1面分&lt;/strong&gt;にもなると言われています。&lt;/p&gt;
&lt;/div&gt;
&lt;/div&gt;
&lt;/div&gt;
&lt;/div&gt;
&lt;/div&gt;
&lt;p&gt;&lt;!-- 肺胞でのガス交換と血液の流れ --&gt;&lt;/p&gt;
&lt;div class="card shadow-sm mb-4"&gt;
&lt;div class="card-body"&gt;
&lt;h2 class="h4 mb-3"&gt;4. 肺胞でのガス交換と血液の流れ&lt;/h2&gt;
&lt;p&gt;肺胞のまわりには&lt;strong&gt;毛細血管&lt;/strong&gt;が網の目のようにとりまいていて、ここでガス交換が行われます。&lt;/p&gt;
&lt;div class="table-responsive mb-3"&gt;
&lt;table class="table table-bordered align-middle mb-0"&gt;
&lt;thead style="background-color: #e8f5e9;"&gt;
&lt;tr class="text-center"&gt;
&lt;th scope="col"&gt;流れてくる血液&lt;/th&gt;
&lt;th scope="col"&gt;肺胞での変化&lt;/th&gt;
&lt;th scope="col"&gt;出ていく血液&lt;/th&gt;
&lt;/tr&gt;
&lt;/thead&gt;
&lt;tbody&gt;
&lt;tr&gt;
&lt;td&gt;
&lt;ul class="mb-0 ps-3"&gt;
&lt;li&gt;二酸化炭素を多く含む血液&lt;/li&gt;
&lt;li&gt;酸素は少なめ&lt;/li&gt;
&lt;/ul&gt;
&lt;/td&gt;
&lt;td&gt;
&lt;ul class="mb-0 ps-3"&gt;
&lt;li&gt;肺胞の中の&lt;strong&gt;酸素&lt;/strong&gt;が血液の中に入る&lt;/li&gt;
&lt;li&gt;血液の中の&lt;strong&gt;二酸化炭素&lt;/strong&gt;が肺胞の中へ出ていく&lt;/li&gt;
&lt;li&gt;このガス交換が&lt;strong&gt;瞬時に連続して行われる&lt;/strong&gt;&lt;/li&gt;
&lt;/ul&gt;
&lt;/td&gt;
&lt;td&gt;
&lt;ul class="mb-0 ps-3"&gt;
&lt;li&gt;酸素を多く含む血液&lt;/li&gt;
&lt;li&gt;二酸化炭素は少なめ&lt;/li&gt;
&lt;li&gt;全身へ運ばれ、細胞での内呼吸に利用される&lt;/li&gt;
&lt;/ul&gt;
&lt;/td&gt;
&lt;/tr&gt;
&lt;/tbody&gt;
&lt;/table&gt;
&lt;/div&gt;
&lt;p class="mb-0"&gt;このようにして取り込まれた酸素と、食事から得た&lt;strong&gt;ブドウ糖（グルコース）&lt;/strong&gt;を使って、&lt;br /&gt;
私たちの体はエネルギーを作り出し、&lt;strong&gt;動く・話す・考える&lt;/strong&gt;といった活動を続けています。&lt;/p&gt;
&lt;/div&gt;
&lt;/div&gt;
&lt;p&gt;&lt;!-- まとめ表（呼吸と肺の仕組み） --&gt;&lt;/p&gt;
&lt;div class="card shadow-sm mb-4"&gt;
&lt;div class="card-body"&gt;
&lt;h2 class="h4 mb-3"&gt;5. 呼吸と肺の仕組みのまとめ表&lt;/h2&gt;
&lt;p&gt;ここまでの内容を、入試対策用に&lt;strong&gt;一枚で見通せる表&lt;/strong&gt;にまとめました。&lt;/p&gt;
&lt;div class="table-responsive"&gt;
&lt;table class="table table-bordered align-middle mb-0"&gt;
&lt;thead style="background-color: #dfffd6;"&gt;
&lt;tr class="text-center"&gt;
&lt;th scope="col"&gt;項目&lt;/th&gt;
&lt;th scope="col"&gt;内容&lt;/th&gt;
&lt;/tr&gt;
&lt;/thead&gt;
&lt;tbody&gt;
&lt;tr style="background-color: #ffffff;"&gt;
&lt;td class="fw-bold"&gt;呼吸の目的&lt;/td&gt;
&lt;td&gt;
&lt;ul class="mb-0 ps-3"&gt;
&lt;li&gt;&lt;strong&gt;酸素&lt;/strong&gt;を使って&lt;strong&gt;エネルギーを作り出す化学反応&lt;/strong&gt;&lt;/li&gt;
&lt;li&gt;副産物として&lt;strong&gt;二酸化炭素&lt;/strong&gt;や&lt;strong&gt;水&lt;/strong&gt;を排出する&lt;/li&gt;
&lt;/ul&gt;
&lt;/td&gt;
&lt;/tr&gt;
&lt;tr style="background-color: #dfffd6;"&gt;
&lt;td class="fw-bold"&gt;外呼吸と内呼吸&lt;/td&gt;
&lt;td&gt;
&lt;ul class="mb-0 ps-3"&gt;
&lt;li&gt;&lt;strong&gt;外呼吸&lt;/strong&gt;：肺でのガス交換（空気と血液の間）&lt;/li&gt;
&lt;li&gt;&lt;strong&gt;内呼吸&lt;/strong&gt;：細胞内でのエネルギー生成&lt;br /&gt;
（酸素 + グルコース → エネルギー + 二酸化炭素 + 水）&lt;/li&gt;
&lt;/ul&gt;
&lt;/td&gt;
&lt;/tr&gt;
&lt;tr style="background-color: #ffffff;"&gt;
&lt;td class="fw-bold"&gt;肺胞の構造と役割&lt;/td&gt;
&lt;td&gt;
&lt;ul class="mb-0 ps-3"&gt;
&lt;li&gt;肺胞は小さな袋状で、たくさん集まって&lt;strong&gt;表面積を大きくしている&lt;/strong&gt;&lt;/li&gt;
&lt;li&gt;肺胞の表面に&lt;strong&gt;毛細血管&lt;/strong&gt;が密着し、酸素と二酸化炭素を交換する&lt;/li&gt;
&lt;/ul&gt;
&lt;/td&gt;
&lt;/tr&gt;
&lt;tr style="background-color: #dfffd6;"&gt;
&lt;td class="fw-bold"&gt;呼吸の流れ&lt;/td&gt;
&lt;td&gt;
&lt;ul class="mb-0 ps-3"&gt;
&lt;li&gt;空気：鼻・口 → 気管 → 肺 → 肺胞&lt;/li&gt;
&lt;li&gt;肺胞で酸素を血液に取り込み、血液中の二酸化炭素を肺胞へ出す&lt;/li&gt;
&lt;/ul&gt;
&lt;/td&gt;
&lt;/tr&gt;
&lt;tr style="background-color: #ffffff;"&gt;
&lt;td class="fw-bold"&gt;光合成との関係&lt;/td&gt;
&lt;td&gt;
&lt;ul class="mb-0 ps-3"&gt;
&lt;li&gt;光合成は呼吸とほぼ逆の反応&lt;br /&gt;
（CO₂ + H₂O → グルコース + O₂）&lt;/li&gt;
&lt;li&gt;呼吸：エネルギーを&lt;strong&gt;取り出す&lt;/strong&gt;／光合成：エネルギーを&lt;strong&gt;ためる&lt;/strong&gt;&lt;/li&gt;
&lt;/ul&gt;
&lt;/td&gt;
&lt;/tr&gt;
&lt;/tbody&gt;
&lt;/table&gt;
&lt;/div&gt;
&lt;/div&gt;
&lt;/div&gt;
&lt;p&gt;&lt;!-- クイズセクション --&gt;&lt;/p&gt;
&lt;div class="card shadow-sm mb-4"&gt;
&lt;div class="card-body"&gt;
&lt;h2 class="h4 mb-3"&gt;6. 確認クイズ（10問）で理解をチェック！&lt;/h2&gt;
&lt;p&gt;ここまで学んだ内容を、10問のクイズで確認してみましょう。&lt;br /&gt;
各問題の&lt;strong&gt;「正解を見る」ボタン&lt;/strong&gt;を押すと答えが表示され、ボタンは消えます。&lt;/p&gt;
&lt;div class="table-responsive"&gt;
&lt;table class="table table-bordered align-middle"&gt;
&lt;thead style="background-color: #dfffd6;"&gt;
&lt;tr class="text-center"&gt;
&lt;th style="width: 40%;" scope="col"&gt;問題&lt;/th&gt;
&lt;th style="width: 40%;" scope="col"&gt;選択肢&lt;/th&gt;
&lt;th style="width: 20%;" scope="col"&gt;正解を見る&lt;/th&gt;
&lt;/tr&gt;
&lt;/thead&gt;
&lt;tbody&gt;
&lt;tr style="background-color: #ffffff;"&gt;
&lt;td&gt;1. 呼吸の主な目的は何ですか？&lt;/td&gt;
&lt;td&gt;A. 酸素を吸うこと&lt;br /&gt;
B. 二酸化炭素を出すこと&lt;br /&gt;
C. エネルギーを作ること&lt;br /&gt;
D. 肺を動かすこと&lt;/td&gt;
&lt;td class="text-center"&gt;&lt;button id="btn-answer1" class="btn btn-sm btn-primary mb-1"&gt;正解を見る&lt;/button&gt;&lt;/p&gt;
&lt;div id="answer1" style="display: none;"&gt;正解：C. エネルギーを作ること&lt;/div&gt;
&lt;/td&gt;
&lt;/tr&gt;
&lt;tr style="background-color: #dfffd6;"&gt;
&lt;td&gt;2. 肺胞が小さな袋状になっている主な理由は？&lt;/td&gt;
&lt;td&gt;A. デザイン性&lt;br /&gt;
B. 表面積を広げるため&lt;br /&gt;
C. ガス交換を防ぐため&lt;br /&gt;
D. 空気を貯めるため&lt;/td&gt;
&lt;td class="text-center"&gt;&lt;button id="btn-answer2" class="btn btn-sm btn-primary mb-1"&gt;正解を見る&lt;/button&gt;&lt;/p&gt;
&lt;div id="answer2" style="display: none;"&gt;正解：B. 表面積を広げるため&lt;/div&gt;
&lt;/td&gt;
&lt;/tr&gt;
&lt;tr style="background-color: #ffffff;"&gt;
&lt;td&gt;3. 呼吸で排出される主な副産物は何ですか？&lt;/td&gt;
&lt;td&gt;A. 酸素&lt;br /&gt;
B. 水&lt;br /&gt;
C. 二酸化炭素&lt;br /&gt;
D. エネルギー&lt;/td&gt;
&lt;td class="text-center"&gt;&lt;button id="btn-answer3" class="btn btn-sm btn-primary mb-1"&gt;正解を見る&lt;/button&gt;&lt;/p&gt;
&lt;div id="answer3" style="display: none;"&gt;正解：C. 二酸化炭素&lt;/div&gt;
&lt;/td&gt;
&lt;/tr&gt;
&lt;tr style="background-color: #dfffd6;"&gt;
&lt;td&gt;4. 肺胞に密着しているものはどれですか？&lt;/td&gt;
&lt;td&gt;A. 動脈&lt;br /&gt;
B. 静脈&lt;br /&gt;
C. 毛細血管&lt;br /&gt;
D. 気管&lt;/td&gt;
&lt;td class="text-center"&gt;&lt;button id="btn-answer4" class="btn btn-sm btn-primary mb-1"&gt;正解を見る&lt;/button&gt;&lt;/p&gt;
&lt;div id="answer4" style="display: none;"&gt;正解：C. 毛細血管&lt;/div&gt;
&lt;/td&gt;
&lt;/tr&gt;
&lt;tr style="background-color: #ffffff;"&gt;
&lt;td&gt;5. 内呼吸はどこで行われますか？&lt;/td&gt;
&lt;td&gt;A. 肺&lt;br /&gt;
B. 細胞&lt;br /&gt;
C. 血液&lt;br /&gt;
D. 気管&lt;/td&gt;
&lt;td class="text-center"&gt;&lt;button id="btn-answer5" class="btn btn-sm btn-primary mb-1"&gt;正解を見る&lt;/button&gt;&lt;/p&gt;
&lt;div id="answer5" style="display: none;"&gt;正解：B. 細胞&lt;/div&gt;
&lt;/td&gt;
&lt;/tr&gt;
&lt;tr style="background-color: #dfffd6;"&gt;
&lt;td&gt;6. 呼吸の副産物として水が排出される場所として適切なのは？&lt;/td&gt;
&lt;td&gt;A. 肺&lt;br /&gt;
B. 血液&lt;br /&gt;
C. 細胞&lt;br /&gt;
D. 胃&lt;/td&gt;
&lt;td class="text-center"&gt;&lt;button id="btn-answer6" class="btn btn-sm btn-primary mb-1"&gt;正解を見る&lt;/button&gt;&lt;/p&gt;
&lt;div id="answer6" style="display: none;"&gt;正解：A. 肺&lt;/div&gt;
&lt;/td&gt;
&lt;/tr&gt;
&lt;tr style="background-color: #ffffff;"&gt;
&lt;td&gt;7. 光合成と呼吸の関係で正しいのはどれですか？&lt;/td&gt;
&lt;td&gt;A. 呼吸は光合成の逆反応&lt;br /&gt;
B. 光合成は酸素を消費する&lt;br /&gt;
C. 呼吸は二酸化炭素を生成しない&lt;br /&gt;
D. 光合成はエネルギーを消費する&lt;/td&gt;
&lt;td class="text-center"&gt;&lt;button id="btn-answer7" class="btn btn-sm btn-primary mb-1"&gt;正解を見る&lt;/button&gt;&lt;/p&gt;
&lt;div id="answer7" style="display: none;"&gt;正解：A. 呼吸は光合成の逆反応&lt;/div&gt;
&lt;/td&gt;
&lt;/tr&gt;
&lt;tr style="background-color: #dfffd6;"&gt;
&lt;td&gt;8. 呼吸でエネルギーを作り出すために必要な物質の組み合わせはどれですか？&lt;/td&gt;
&lt;td&gt;A. 酸素とグルコース&lt;br /&gt;
B. 酸素と二酸化炭素&lt;br /&gt;
C. 水と酸素&lt;br /&gt;
D. グルコースと二酸化炭素&lt;/td&gt;
&lt;td class="text-center"&gt;&lt;button id="btn-answer8" class="btn btn-sm btn-primary mb-1"&gt;正解を見る&lt;/button&gt;&lt;/p&gt;
&lt;div id="answer8" style="display: none;"&gt;正解：A. 酸素とグルコース&lt;/div&gt;
&lt;/td&gt;
&lt;/tr&gt;
&lt;tr style="background-color: #ffffff;"&gt;
&lt;td&gt;9. ガス交換が直接行われる場所はどこですか？&lt;/td&gt;
&lt;td&gt;A. 気管&lt;br /&gt;
B. 肺胞&lt;br /&gt;
C. 血管&lt;br /&gt;
D. 心臓&lt;/td&gt;
&lt;td class="text-center"&gt;&lt;button id="btn-answer9" class="btn btn-sm btn-primary mb-1"&gt;正解を見る&lt;/button&gt;&lt;/p&gt;
&lt;div id="answer9" style="display: none;"&gt;正解：B. 肺胞&lt;/div&gt;
&lt;/td&gt;
&lt;/tr&gt;
&lt;tr style="background-color: #dfffd6;"&gt;
&lt;td&gt;10. 肺胞の表面積はどの程度といわれていますか？&lt;/td&gt;
&lt;td&gt;A. サッカー場1面&lt;br /&gt;
B. テニスコート1面&lt;br /&gt;
C. バスケットコート1面&lt;br /&gt;
D. 野球場1面&lt;/td&gt;
&lt;td class="text-center"&gt;&lt;button id="btn-answer10" class="btn btn-sm btn-primary mb-1"&gt;正解を見る&lt;/button&gt;&lt;/p&gt;
&lt;div id="answer10" style="display: none;"&gt;正解：B. テニスコート1面&lt;/div&gt;
&lt;/td&gt;
&lt;/tr&gt;
&lt;/tbody&gt;
&lt;/table&gt;
&lt;/div&gt;
&lt;/div&gt;
&lt;/div&gt;
&lt;p&gt;&lt;!-- まとめ --&gt;&lt;/p&gt;
&lt;div class="card shadow-sm mb-4"&gt;
&lt;div class="card-body"&gt;
&lt;h2 class="h4 mb-3"&gt;7. まとめ──「目的はエネルギーづくり」と意識しよう&lt;/h2&gt;
&lt;ul class="mb-3"&gt;
&lt;li&gt;呼吸の&lt;strong&gt;真の目的は「エネルギーを作り出すこと」&lt;/strong&gt;であり、ガス交換はそのための手段。&lt;/li&gt;
&lt;li&gt;外呼吸（肺でのガス交換）と内呼吸（細胞内の化学反応）を区別して覚える。&lt;/li&gt;
&lt;li&gt;肺胞はブドウの房のような形で表面積を広げ、&lt;strong&gt;効率よくガス交換&lt;/strong&gt;を行っている。&lt;/li&gt;
&lt;li&gt;光合成は呼吸とほぼ逆の反応であり、&lt;strong&gt;エネルギーをためる側&lt;/strong&gt;の働きと整理できる。&lt;/li&gt;
&lt;li&gt;呼吸の仕組みは、このあと学ぶ&lt;strong&gt;血液の循環&lt;/strong&gt;とセットで頻出。今のうちに土台を固めておくと有利。&lt;/li&gt;
&lt;/ul&gt;
&lt;p class="mb-0"&gt;「酸素を吸って二酸化炭素を出す」という暗記にとどまらず、&lt;strong&gt;エネルギーの流れ&lt;/strong&gt;として呼吸をとらえることで、&lt;br /&gt;
理科全体の理解が一段深くなります。&lt;/p&gt;
&lt;p class="mt-3 mb-0"&gt;生物分野の全体像（重要テーマのつながり）は、&lt;a href="https://rika-quest.com/column/creature/"&gt;全体像はこちら&lt;/a&gt;で確認できます。&lt;/p&gt;
&lt;/div&gt;
&lt;/div&gt;
&lt;p&gt;&lt;!-- 四角のCTA --&gt;&lt;/p&gt;
&lt;div class="card shadow-sm border-primary mb-4"&gt;
&lt;div class="card-body"&gt;
&lt;h2 class="h5 mb-2" style="border-left: 4px solid #1565c0; padding-left: 0.75rem;"&gt;呼吸・循環・血液まで一気に仕上げたい人へ&lt;/h2&gt;
&lt;p class="mb-2"&gt;「呼吸の仕組みはなんとなく分かったけれど、&lt;strong&gt;血液の流れや心臓のはたらき&lt;/strong&gt;になると不安…」という人は、&lt;br /&gt;
単元をバラバラではなく&lt;strong&gt;セットで整理&lt;/strong&gt;してしまうのがおすすめです。&lt;/p&gt;
&lt;ul class="mb-3"&gt;
&lt;li&gt;呼吸・肺・肺胞と血液循環をまとめて理解&lt;/li&gt;
&lt;li&gt;入試に出やすい図・表・計算問題の演習&lt;/li&gt;
&lt;li&gt;動画＋プリントでの復習サポート&lt;/li&gt;
&lt;/ul&gt;
&lt;div class="d-flex flex-wrap justify-content-between align-items-center"&gt;
&lt;p class="mb-2 mb-md-0"&gt;受験理科専門塾「しゅん吉クエスト」では、理科を&lt;strong&gt;「苦手」から「得意」&lt;/strong&gt;に変えるためのサポートを行っています。&lt;/p&gt;
&lt;p&gt;&lt;a class="btn btn-primary" href="https://rika-quest.com/"&gt;&lt;br /&gt;
詳細・お問い合わせはこちら&lt;br /&gt;
&lt;/a&gt;&lt;/p&gt;
&lt;/div&gt;
&lt;/div&gt;
&lt;/div&gt;
&lt;p&gt;&lt;!-- クイズ用スクリプト --&gt;&lt;br /&gt;
&lt;script&gt;
  function showAnswer(id) {
    var answer = document.getElementById('answer' + id);
    var button = document.getElementById('btn-answer' + id);
    if (answer) {
      answer.style.display = 'block';
    }
    if (button) {
      button.style.display = 'none';
    }
  }
&lt;/script&gt;&lt;/p&gt;
```
</t>
  </si>
  <si>
    <t xml:space="preserve">以下のページは「スニペット整合性」（本文と title/meta/H1/冒頭文）が弱い可能性があります。
まず【本文】を確認し、想定読者・悩み・解決範囲を把握してください。
そのうえで、GSCの主要クエリ（表示回数上位）を根拠に、
「検索意図に対して、タイトル/メタ/H1/冒頭120字がズレている点」を特定し、
ズレを解消するための修正案（タイトル/メタ/H1/冒頭）を提示してください。
※本文の“大改修”は前提にしません（必要なら追記ブロックは最大1つまで）。
【URL】https://natsui-sansu-juku.com/column/510-08/
【ページ分類】MC
【ページ分類の略語（このプロンプト内の定義）】
TP = トップページ（ホーム/サイトの入口）
SP = サービスページ（講座・コース・申込導線）
MC = メインコラム（コラム/解説/勉強法など集客記事）
SC = サブコラム（MCやSPを補強するための補助コラム※サイト定義に合わせて判断）
NW = ニュース/お知らせ（運用上は改善対象外として除外）
ST = 企業情報等のSEO対策を行わないこ固定ページ（運用上は改善対象外として除外）
- / 空欄 / 未分類 = 未分類（このスクリプトでは改善対象外として除外）
※未分類（空欄 / "-" / "未分類"）は作業対象に含めません。
【現状（スニペット要素）】
- タイトル：旅人算(1) 510-08 - 中学受験専門 夏井算数塾
- メタ：サピックス5年生のための「速さ・旅人算」基礎整理 速さの文章題や旅人算は、サピックス5年生の中でも「公式は知っ
- H1：旅人算(1)　510-08
- 冒頭120字：サピックス5年生のための「速さ・旅人算」基礎整理 速さの文章題や旅人算は、サピックス5年生の中でも 「公式は知っているのに点数につながりにくい」 単元の代表です。 ・単位（秒速・分速・時速）をそろえ忘れる ・出会いと追いつきのどちらで式を立
【GSC主要クエリ（表示回数上位50件）】
- 旅人算とは｜表示1364｜CTR 0.22%｜順位3.0
- 旅人算｜表示1010｜CTR 0.40%｜順位6.2
- 旅人算 公式｜表示382｜CTR 2.88%｜順位1.9
- 時速計算｜表示351｜CTR 0.00%｜順位1.0
- 追いかけ算｜表示163｜CTR 0.00%｜順位1.0
- 速さの求め方｜表示136｜CTR 0.00%｜順位1.0
- 速さ｜表示77｜CTR 0.00%｜順位1.0
- 池の周り 出会う 何分後｜表示76｜CTR 0.00%｜順位1.2
- 秒速を分速に直す方法｜表示66｜CTR 0.00%｜順位1.0
- 旅人算 とは｜表示57｜CTR 0.00%｜順位3.2
- 算数速さ公式｜表示55｜CTR 0.00%｜順位1.0
- 距離 時間 速さ 計算｜表示54｜CTR 0.00%｜順位1.0
- 速さの計算｜表示51｜CTR 0.00%｜順位1.0
- 距離の求め方｜表示44｜CTR 2.27%｜順位1.1
- 時速から分速の求め方｜表示42｜CTR 0.00%｜順位1.0
- 時速の求め方｜表示41｜CTR 0.00%｜順位1.0
- 旅人算 わかりやすく｜表示39｜CTR 0.00%｜順位1.1
- 分速を時速に直す方法｜表示36｜CTR 0.00%｜順位1.0
- 旅人算 中学受験｜表示35｜CTR 2.86%｜順位6.9
- 時間と距離の計算｜表示33｜CTR 0.00%｜順位1.0
- 算数 速さ 公式｜表示32｜CTR 0.00%｜順位1.0
- ◯人算｜表示31｜CTR 0.00%｜順位1.0
- 分速の求め方｜表示30｜CTR 0.00%｜順位1.0
- 時速 計算｜表示30｜CTR 0.00%｜順位1.0
- 速度の計算｜表示28｜CTR 0.00%｜順位1.0
- 算数速さ｜表示26｜CTR 0.00%｜順位1.0
- 出会い算 公式｜表示25｜CTR 0.00%｜順位1.4
- 速度 計算 やり方｜表示25｜CTR 0.00%｜順位1.0
- 出会い算｜表示24｜CTR 0.00%｜順位2.3
- 旅人算 何年生｜表示24｜CTR 0.00%｜順位2.5
- 旅人算の公式｜表示24｜CTR 0.00%｜順位2.6
- 追いつき算 公式｜表示23｜CTR 0.00%｜順位3.5
- 時速の計算｜表示22｜CTR 0.00%｜順位1.0
- 時間を求める公式｜表示21｜CTR 0.00%｜順位1.0
- 〇人算｜表示20｜CTR 0.00%｜順位1.0
- 旅人残｜表示20｜CTR 0.00%｜順位8.2
- 算数 速さ｜表示19｜CTR 0.00%｜順位1.0
- 距離÷時間｜表示19｜CTR 0.00%｜順位1.0
- 距離速さ時間 公式｜表示19｜CTR 0.00%｜順位1.0
- 旅人算 応用｜表示18｜CTR 5.56%｜順位5.7
- 何分後に追いつくか 問題｜表示18｜CTR 0.00%｜順位1.8
- 出会い算 追いかけ算 公式｜表示18｜CTR 0.00%｜順位1.0
- 算数 速さ 公式 覚え方｜表示18｜CTR 0.00%｜順位1.6
- 追いかけ算の公式｜表示18｜CTR 0.00%｜順位1.0
- 追い越し時間 計算｜表示18｜CTR 0.00%｜順位1.9
- 速さの公式｜表示18｜CTR 0.00%｜順位1.1
- 5年生 速さ｜表示17｜CTR 0.00%｜順位1.4
- 小5速さ｜表示17｜CTR 0.00%｜順位1.1
- 旅人算 いつ習う｜表示17｜CTR 0.00%｜順位1.0
- 旅人算 距離が わからない｜表示17｜CTR 0.00%｜順位9.6
【参考：代表語（自動抽出）】旅人算とは
【出力（必ずこの順）】
1) 本文の要約（想定読者・悩み・解決）
2) 検索意図の整理（主要クエリから2〜3パターン）
3) 不一致の指摘（タイトル/メタ/H1/冒頭のどこがズレているか）
4) 修正方針（“どの意図に寄せるか”を1つに決める）
5) 修正案（すべてコードブロック）
   - タイトル案3つ（全角35字前後＋56字以上の網羅型を1つ）
   - メタ案3つ（全角90字前後）
   - H1案2つ
   - 冒頭120字（2案：&lt;p&gt;で開始）
【禁則ワード（シート連動）】
以下の【禁則ワード】は、タイトル/メタ/導入文/見出し/本文のいずれにも原則使用しないでください。
言い換えが必要な場合は、自然な日本語に置換してください。
【禁則ワード】
- 崩れ
- 型
- 迷い
- 保留
- 固定
- 手順
- 立て直
- 最短
- 結論だけ
- 乱れ
- 三点確認
- 内部リンク
- 導線
- 設計
- 刺
- まず結論
- 整え
- 押し付けない案内
- 統一
- 次の一手
- 失点
- 確定
- サブコラム
- 30秒
- 1分
- CV
- 網羅
【本文】
```html
&lt;h2&gt;サピックス5年生のための「速さ・旅人算」基礎整理&lt;/h2&gt;
&lt;p&gt;速さの文章題や旅人算は、サピックス5年生の中でも&lt;strong&gt;「公式は知っているのに点数につながりにくい」&lt;/strong&gt;単元の代表です。&lt;br /&gt;
・単位（秒速・分速・時速）をそろえ忘れる&lt;br /&gt;
・出会いと追いつきのどちらで式を立てるのか迷う&lt;br /&gt;
・距離なのか時間なのか、何を求めているか途中で分からなくなる&lt;br /&gt;
といったミスが起こりやすい分野でもあります。&lt;br /&gt;
このページでは、動画と合わせて&lt;strong&gt;速さの3公式・旅人算の基本・利用問題の考え方&lt;/strong&gt;を、授業前後の予習・復習用に整理しました。&lt;/p&gt;
&lt;p&gt;サピックス小5算数を15分で整理した単元の全体像は、&lt;strong&gt;&lt;a href="https://natsui-sansu-juku.com/column/sapix-15/"&gt;サピックス小5算数 15分まとめ｜全体像はこちら&lt;/a&gt;&lt;/strong&gt;で確認できます。&lt;/p&gt;
&lt;h2&gt;動画講義：速さの3公式と旅人算の基本&lt;/h2&gt;
&lt;p&gt;&lt;iframe title="510-08　旅人算(1)【サピックスの算数を15分で授業してみた】" src="https://www.youtube.com/embed/1sgtNXSvERg?feature=oembed" width="750" height="422" frameborder="0" allowfullscreen="allowfullscreen"&gt;&lt;/iframe&gt;&lt;/p&gt;
&lt;blockquote&gt;&lt;p&gt;この動画は、サピックスに通塾している小学５年生で、算数が苦手な生徒さん向けに&lt;strong&gt;「授業に入る前に見ておいてほしいポイント」&lt;/strong&gt;をまとめた内容です。&lt;br /&gt;
重要な部分だけを絞ったコンパクトな講義となっていますので、基本事項の復習にご活用いただければ幸いです。&lt;br /&gt;
※本動画は、サピックスで使用されているテキストそのものの解説ではありません。あらかじめご了承ください。&lt;/p&gt;&lt;/blockquote&gt;
&lt;h2&gt;１．速さの３公式と単位のそろえ方&lt;/h2&gt;
&lt;p&gt;速さの問題は、まず&lt;strong&gt;「何を求めるのか（速さ・距離・時間）」&lt;/strong&gt;をはっきりさせ、状況に応じて3つの公式を使い分けます。&lt;/p&gt;
&lt;h3&gt;速さの３公式&lt;/h3&gt;
&lt;p&gt;速さ・距離・時間の関係は、次の3つの公式で整理できます。&lt;/p&gt;
&lt;ul&gt;
&lt;li&gt;&lt;strong&gt;速さ ＝ 距離 ÷ 時間&lt;/strong&gt;&lt;/li&gt;
&lt;li&gt;&lt;strong&gt;距離 ＝ 速さ × 時間&lt;/strong&gt;&lt;/li&gt;
&lt;li&gt;&lt;strong&gt;時間 ＝ 距離 ÷ 速さ&lt;/strong&gt;&lt;/li&gt;
&lt;/ul&gt;
&lt;p&gt;どれも同じ関係を表していますが、&lt;strong&gt;「何が分かっていて、何を求めるのか」&lt;/strong&gt;によって使う形が変わります。&lt;br /&gt;
文章題を読んだら、まずは&lt;/p&gt;
&lt;ul&gt;
&lt;li&gt;分かっているもの：速さ？距離？時間？&lt;/li&gt;
&lt;li&gt;知りたいもの：速さ？距離？時間？&lt;/li&gt;
&lt;/ul&gt;
&lt;p&gt;を整理してから式を決める習慣をつけましょう。&lt;/p&gt;
&lt;h3&gt;秒速・分速・時速の変換&lt;/h3&gt;
&lt;p&gt;速さの単位がバラバラだと計算ができないので、&lt;strong&gt;必ず同じ単位にそろえてから&lt;/strong&gt;解きます。&lt;/p&gt;
&lt;ul&gt;
&lt;li&gt;&lt;strong&gt;秒速 → 分速：&lt;/strong&gt; 秒速 × 60 ＝ 分速&lt;/li&gt;
&lt;li&gt;&lt;strong&gt;分速 → 秒速：&lt;/strong&gt; 分速 ÷ 60 ＝ 秒速&lt;/li&gt;
&lt;li&gt;&lt;strong&gt;分速 → 時速：&lt;/strong&gt; 分速 × 60 ＝ 時速&lt;/li&gt;
&lt;li&gt;&lt;strong&gt;時速 → 分速：&lt;/strong&gt; 時速 ÷ 60 ＝ 分速&lt;/li&gt;
&lt;/ul&gt;
&lt;p&gt;ポイントは、&lt;/p&gt;
&lt;ul&gt;
&lt;li&gt;&lt;strong&gt;「60秒で1分」「60分で1時間」&lt;/strong&gt;という対応を常に意識すること&lt;/li&gt;
&lt;li&gt;問題文の途中で&lt;strong&gt;単位が変わっていないか&lt;/strong&gt;を確認すること&lt;/li&gt;
&lt;/ul&gt;
&lt;p&gt;単位がそろっていない状態で公式を使うと、答えが大きくずれてしまいます。&lt;br /&gt;
&lt;strong&gt;「式を立てる前に単位チェック」&lt;/strong&gt;をルールにしておきましょう。&lt;/p&gt;
&lt;h2&gt;２．旅人算の基本形：出会いと追いつき&lt;/h2&gt;
&lt;p&gt;旅人算は、&lt;strong&gt;「離れた2点から動き出す人・物が出会う」「前を走る人に追いつく」&lt;/strong&gt;といった、動く速さに関する典型的な文章題です。&lt;br /&gt;
まずは&lt;strong&gt;ある時間あたりにどれくらい近づく（または離れる）のか&lt;/strong&gt;という視点を持つことが大切です。&lt;/p&gt;
&lt;h3&gt;基本の考え方：1分間でどれだけ距離が変化するか&lt;/h3&gt;
&lt;p&gt;2人（2台）の速さがそれぞれ分かっているとき、&lt;/p&gt;
&lt;ul&gt;
&lt;li&gt;近づいていく場合 → &lt;strong&gt;速さの和&lt;/strong&gt;に注目&lt;/li&gt;
&lt;li&gt;離れていく・追いついていく場合 → &lt;strong&gt;速さの差&lt;/strong&gt;に注目&lt;/li&gt;
&lt;/ul&gt;
&lt;p&gt;します。ここから次の2つの基本公式が生まれます。&lt;/p&gt;
&lt;h3&gt;出会いの問題（向かい合って進む・同じ方向から近づく）&lt;/h3&gt;
&lt;p&gt;2人（2台）が互いに近づいていくとき、&lt;strong&gt;「出会うまでの時間」&lt;/strong&gt;は次の式で求められます。&lt;/p&gt;
&lt;ul&gt;
&lt;li&gt;&lt;strong&gt;出会い：&lt;/strong&gt; 出会うまでの時間 ＝ 距離の和 ÷ 速さの和&lt;/li&gt;
&lt;/ul&gt;
&lt;p&gt;ここでいう&lt;/p&gt;
&lt;ul&gt;
&lt;li&gt;&lt;strong&gt;距離の和：&lt;/strong&gt; 2人（2台）が最初に離れていた距離の合計&lt;/li&gt;
&lt;li&gt;&lt;strong&gt;速さの和：&lt;/strong&gt; 2人（2台）がある時間（または1時間）あたりに&lt;strong&gt;近づくスピード&lt;/strong&gt;&lt;/li&gt;
&lt;/ul&gt;
&lt;p&gt;です。&lt;br /&gt;
「ある時間あたりにどれだけ距離が縮まるか（速さの和）」をもとに、&lt;strong&gt;全部でどれくらいかかるか&lt;/strong&gt;を考えるイメージです。&lt;/p&gt;
&lt;h3&gt;追いつきの問題（同じ向きに動いて追いかける）&lt;/h3&gt;
&lt;p&gt;前を進む人（車）を後ろから追いかけて&lt;strong&gt;追いつくまでの時間&lt;/strong&gt;は、次の式で求めます。&lt;/p&gt;
&lt;ul&gt;
&lt;li&gt;&lt;strong&gt;追いつき：&lt;/strong&gt; 追いつくまでの時間 ＝ 距離の差 ÷ 速さの差&lt;/li&gt;
&lt;/ul&gt;
&lt;p&gt;ここでいう&lt;/p&gt;
&lt;ul&gt;
&lt;li&gt;&lt;strong&gt;距離の差：&lt;/strong&gt; 追いかける側と追われる側の、スタート時点での離れた距離&lt;/li&gt;
&lt;li&gt;&lt;strong&gt;速さの差：&lt;/strong&gt; 2人（2台）の速さの差（＝ある時間あたりに縮まる距離）&lt;/li&gt;
&lt;/ul&gt;
&lt;p&gt;です。&lt;br /&gt;
&lt;strong&gt;「どれだけ離れているか（距離の差）」を、「ある時間でどれだけ縮むか（速さの差）」で割る&lt;/strong&gt;ことで、追いつくまでにかかる時間が分かります。&lt;/p&gt;
&lt;p&gt;出会いも追いつきも、&lt;strong&gt;「距離の変化」＝「変化の速さ」×「時間」&lt;/strong&gt;という考え方に基づいています。公式の形だけでなく、&lt;strong&gt;意味&lt;/strong&gt;もセットで理解しておくと応用問題に強くなります。&lt;/p&gt;
&lt;h2&gt;３．旅人算の利用：距離の和・距離の差に注目&lt;/h2&gt;
&lt;p&gt;旅人算の利用問題では、状況が少し複雑になっても、基本は&lt;/p&gt;
&lt;ul&gt;
&lt;li&gt;&lt;strong&gt;距離の和に注目するか&lt;/strong&gt;&lt;/li&gt;
&lt;li&gt;&lt;strong&gt;距離の差に注目するか&lt;/strong&gt;&lt;/li&gt;
&lt;/ul&gt;
&lt;p&gt;のどちらかです。&lt;/p&gt;
&lt;h3&gt;どこに注目するかを意識して問題を読む&lt;/h3&gt;
&lt;p&gt;元記事では、&lt;/p&gt;
&lt;p&gt;&lt;strong&gt;「旅人算の利用をするときは、距離の差、距離の和のどちらかに注目して解くという考え方」&lt;/strong&gt;&lt;/p&gt;
&lt;p&gt;と説明されています。これは、次のような読み方をしなさい、という意味です。&lt;/p&gt;
&lt;ul&gt;
&lt;li&gt;2人が&lt;strong&gt;離れた場所からスタートして出会う&lt;/strong&gt; → 最初の&lt;strong&gt;距離の和&lt;/strong&gt;に注目&lt;/li&gt;
&lt;li&gt;2人が&lt;strong&gt;同じ方向に進み、追いついたり一定の距離を保ったりする&lt;/strong&gt; → 最初の&lt;strong&gt;距離の差&lt;/strong&gt;に注目&lt;/li&gt;
&lt;/ul&gt;
&lt;p&gt;また、利用問題では、&lt;/p&gt;
&lt;ul&gt;
&lt;li&gt;途中で誰かが折り返す&lt;/li&gt;
&lt;li&gt;速さが変わる区間がある&lt;/li&gt;
&lt;li&gt;「何分後」「何km進んだとき」など、条件が追加される&lt;/li&gt;
&lt;/ul&gt;
&lt;p&gt;といったケースもよく出てきますが、どの場合も、&lt;/p&gt;
&lt;ul&gt;
&lt;li&gt;① どの区間で誰と誰が「出会う」「追いつく」のか&lt;/li&gt;
&lt;li&gt;② そのときに考えるべき距離は「和」か「差」か&lt;/li&gt;
&lt;/ul&gt;
&lt;p&gt;を意識して整理していけば、基本公式から式を組み立てることができます。&lt;/p&gt;
&lt;h2&gt;４．サピックス5年生の学習への活かし方&lt;/h2&gt;
&lt;p&gt;速さ・旅人算は、この先の&lt;/p&gt;
&lt;ul&gt;
&lt;li&gt;速さとグラフ&lt;/li&gt;
&lt;li&gt;流水算（川の流れ）&lt;/li&gt;
&lt;li&gt;通過算・時計算&lt;/li&gt;
&lt;/ul&gt;
&lt;p&gt;などの単元とも深くつながる重要テーマです。算数が苦手なサピックス5年生には、次のステップでの学習をおすすめします。&lt;/p&gt;
&lt;ol&gt;
&lt;li&gt;動画で&lt;strong&gt;速さの3公式と旅人算のイメージ&lt;/strong&gt;をつかむ&lt;/li&gt;
&lt;li&gt;本ページの内容をもとに、ノートに&lt;strong&gt;3公式・単位変換・出会い／追いつきの式&lt;/strong&gt;を整理して書き出す&lt;/li&gt;
&lt;li&gt;基本問題では、必ず&lt;strong&gt;単位をそろえる→何を求めるか決める→どの公式を使うか選ぶ&lt;/strong&gt;の順で解く&lt;/li&gt;
&lt;li&gt;利用問題では、図をかきながら、&lt;strong&gt;「距離の和」か「距離の差」か&lt;/strong&gt;を毎回意識して式を立てる&lt;/li&gt;
&lt;/ol&gt;
&lt;p&gt;「公式を丸暗記して当てはめる」だけではなく、&lt;strong&gt;「距離がどれだけ変化するのか」「ある時間あたりにどれくらい近づくのか」&lt;/strong&gt;という意味を考えることで、応用問題への対応力が身についていきます。&lt;/p&gt;
&lt;h2&gt;当塾でのSapix対策&lt;/h2&gt;
&lt;h3&gt;サピックス算数の特徴と当塾の方針&lt;/h3&gt;
&lt;p&gt;サピックスの算数は、単純な計算だけでなく、&lt;strong&gt;文章から状況をイメージし、自分で式を立てる力&lt;/strong&gt;を重視した問題が多いのが特徴です。&lt;br /&gt;
速さ・旅人算は、その中でも&lt;strong&gt;読み取り力・論理力・計算力&lt;/strong&gt;が一度に試される単元です。&lt;/p&gt;
&lt;p&gt;当塾では、&lt;/p&gt;
&lt;ul&gt;
&lt;li&gt;サピックスのカリキュラムに合わせて、&lt;strong&gt;速さ・旅人算のつまずきやすいポイントを事前にフォロー&lt;/strong&gt;&lt;/li&gt;
&lt;li&gt;動画と演習を組み合わせ、&lt;strong&gt;単位変換・図の描き方・式の立て方&lt;/strong&gt;を段階的に指導&lt;/li&gt;
&lt;li&gt;「速さの3公式」と「距離の和／差」を、&lt;strong&gt;入試レベルの応用問題につながる形で定着&lt;/strong&gt;&lt;/li&gt;
&lt;/ul&gt;
&lt;p&gt;といった方針で、サピックスに通塾しているお子さまの算数学習をサポートしています。&lt;/p&gt;
&lt;h3&gt;詳しいご案内はこちら&lt;/h3&gt;
&lt;p&gt;Sapixの特徴については&lt;strong&gt;&lt;a href="https://natsui-sansu-juku.com/sapix-2/" target="_blank" rel="noopener noreferrer"&gt;コチラ&lt;/a&gt;&lt;/strong&gt;、&lt;br /&gt;
当塾でのSapix対策については&lt;strong&gt;&lt;a href="https://natsui-sansu-juku.com/sapix/" target="_blank" rel="noopener noreferrer"&gt;コチラ&lt;/a&gt;&lt;/strong&gt;をご覧ください。&lt;/p&gt;
&lt;h2&gt;まとめ：速さの3公式と「距離の和・差」を味方にしよう&lt;/h2&gt;
&lt;ul&gt;
&lt;li&gt;速さの基本は&lt;strong&gt;速さ＝距離÷時間&lt;/strong&gt;。状況に応じて、距離＝速さ×時間、時間＝距離÷速さの形を使い分ける。&lt;/li&gt;
&lt;li&gt;秒速・分速・時速の&lt;strong&gt;単位変換&lt;/strong&gt;を正しく行い、必ず同じ単位にそろえてから計算する。&lt;/li&gt;
&lt;li&gt;旅人算の基本は、「ある時間あたりどれだけ距離が変化するか」を考えること。&lt;/li&gt;
&lt;li&gt;&lt;strong&gt;出会い：&lt;/strong&gt;出会うまでの時間 ＝ 距離の和 ÷ 速さの和。&lt;/li&gt;
&lt;li&gt;&lt;strong&gt;追いつき：&lt;/strong&gt;追いつくまでの時間 ＝ 距離の差 ÷ 速さの差。&lt;/li&gt;
&lt;li&gt;利用問題では、状況に応じて&lt;strong&gt;距離の和&lt;/strong&gt;か&lt;strong&gt;距離の差&lt;/strong&gt;のどちらに注目すべきかを意識して問題を読む。&lt;/li&gt;
&lt;li&gt;公式の暗記だけでなく、「どれくらい近づくのか・離れるのか」という&lt;strong&gt;意味&lt;/strong&gt;を理解することで、サピックスの応用問題にも対応できる力がつく。&lt;/li&gt;
&lt;/ul&gt;
&lt;p&gt;動画と本ページをくり返し活用しながら、速さの3公式と旅人算の考え方を&lt;strong&gt;自分の言葉で説明できるレベル&lt;/strong&gt;まで定着させていきましょう。それが、今後の速さ・グラフ・流水算・時計算など、多くの単元での大きな武器になります。&lt;/p&gt;
&lt;p&gt;&lt;!-- [ /.socialSet ] --&gt;&lt;/p&gt;
&lt;div style="border: 1px solid rgba(22,163,74,.25); background: rgba(22,163,74,.06); border-radius: 14px; padding: 14px 14px; margin: 18px 0;"&gt;
&lt;div style="margin: 0 0 6px; font-weight: 900; color: #111827; font-size: 1.05rem; line-height: 1.4;"&gt;外部の力を使うべきか迷っている方へ&lt;/div&gt;
&lt;p style="margin: 0 0 10px; color: #6b7280; font-size: .92rem; line-height: 1.7;"&gt;※状況を整理するための判断材料です。&lt;/p&gt;
&lt;ul style="margin: 0 0 12px; padding-left: 18px; color: #111827; line-height: 1.7;"&gt;
&lt;li style="margin: 0 0 6px;"&gt;授業を聴いて帰ってきたはずだが、翌日に残らない&lt;/li&gt;
&lt;li style="margin: 0 0 6px;"&gt;宿題と直しが回らず、積み残し化している&lt;/li&gt;
&lt;li style="margin: 0 0 0;"&gt;後手に回りすぎて、何から手を付けるべきか分からない&lt;/li&gt;
&lt;/ul&gt;
&lt;div style="display: flex; flex-wrap: wrap; gap: 10px;"&gt;&lt;a style="display: inline-flex; align-items: center; justify-content: center; text-decoration: none; font-weight: 900; border-radius: 12px; padding: 10px 12px; background: #16a34a; color: #ffffff;" href="https://natsui-sansu-juku.com/column/kobetsu_mayoi_judge/"&gt;&lt;br /&gt;
判断材料を見る&lt;br /&gt;
&lt;/a&gt;&lt;br /&gt;
&lt;a style="display: inline-flex; align-items: center; justify-content: center; text-decoration: none; font-weight: 900; border-radius: 12px; padding: 10px 12px; background: #ffffff; color: #0f7a35; border: 1px solid rgba(22,163,74,.55);" href="https://natsui-sansu-juku.com/inquiry/"&gt;&lt;br /&gt;
相談する&lt;br /&gt;
&lt;/a&gt;&lt;/div&gt;
&lt;/div&gt;
&lt;p&gt;&lt;a style="display: inline-flex; align-items: center; justify-content: center; text-decoration: none; font-weight: 900; border-radius: 12px; padding: 10px 12px; background: #f0fdf4; color: #0f7a35; border: 1px solid rgba(22,163,74,.55);" href="https://natsui-sansu-juku.com/kobetsu/"&gt;&lt;br /&gt;
教室1対1を見る&lt;br /&gt;
&lt;/a&gt;&lt;/p&gt;
&lt;p&gt;&amp;nbsp;&lt;/p&gt;
```
</t>
  </si>
  <si>
    <t xml:space="preserve">以下のページは「スニペット整合性」（本文と title/meta/H1/冒頭文）が弱い可能性があります。
まず【本文】を確認し、想定読者・悩み・解決範囲を把握してください。
そのうえで、GSCの主要クエリ（表示回数上位）を根拠に、
「検索意図に対して、タイトル/メタ/H1/冒頭120字がズレている点」を特定し、
ズレを解消するための修正案（タイトル/メタ/H1/冒頭）を提示してください。
※本文の“大改修”は前提にしません（必要なら追記ブロックは最大1つまで）。
【URL】https://dokkai-labo.tokyo/blog/kokugobunpouigi/
【ページ分類】MC
【ページ分類の略語（このプロンプト内の定義）】
TP = トップページ（ホーム/サイトの入口）
SP = サービスページ（講座・コース・申込導線）
MC = メインコラム（コラム/解説/勉強法など集客記事）
SC = サブコラム（MCやSPを補強するための補助コラム※サイト定義に合わせて判断）
NW = ニュース/お知らせ（運用上は改善対象外として除外）
ST = 企業情報等のSEO対策を行わないこ固定ページ（運用上は改善対象外として除外）
- / 空欄 / 未分類 = 未分類（このスクリプトでは改善対象外として除外）
※未分類（空欄 / "-" / "未分類"）は作業対象に含めません。
【現状（スニペット要素）】
- タイトル：国語文法はなぜ必要か｜入試読解と記述力を支える基礎力の正体
- メタ：国語文法を主語述語・修飾・品詞・活用で整理。短文例で確認し、読解と記述の読み違いを示しやすくする。勉強の優先順も紹介。
- H1：国語文法はなぜ学ぶのか──中学受験・高校受験につながる意味と勉強法
- 冒頭120字：国語 文法とは 、日本語の文が「どんな決まりで成り立っているか」を整理する学びです。品詞・活用だけでなく、 主語と述語のつながり （文の骨格）まで含めて考えます。 何に効くか ：文法単独の出題が少なくても、 読解・記述の土台 （主語述語／条
【GSC主要クエリ（表示回数上位50件）】
- 文法｜表示4040｜CTR 0.12%｜順位1.0
- 文法とは｜表示1019｜CTR 0.00%｜順位9.2
- 国語 文法｜表示824｜CTR 0.49%｜順位4.4
- 国語文法｜表示594｜CTR 0.34%｜順位4.1
- 文法 国語｜表示331｜CTR 0.60%｜順位4.6
- 国文法｜表示212｜CTR 0.00%｜順位2.0
- 国文法とは｜表示154｜CTR 0.65%｜順位2.0
- 口語文法｜表示153｜CTR 0.00%｜順位1.1
- 国語の文法｜表示147｜CTR 0.68%｜順位8.6
- 中2 国語文法 覚え方｜表示139｜CTR 0.00%｜順位3.6
- 文 ○ 文法｜表示87｜CTR 0.00%｜順位1.0
- 口語文法とは｜表示81｜CTR 1.23%｜順位1.0
- 文○文法｜表示81｜CTR 0.00%｜順位1.0
- 文法事項とは｜表示79｜CTR 0.00%｜順位1.0
- 国語 文法 覚え方｜表示66｜CTR 0.00%｜順位5.3
- 文法国語｜表示66｜CTR 0.00%｜順位4.8
- 高校受験 国語 文法｜表示64｜CTR 1.56%｜順位7.7
- 文法が💦｜表示57｜CTR 0.00%｜順位1.2
- 中学国語 文法｜表示55｜CTR 0.00%｜順位9.8
- 文 ○ 文法 と は｜表示51｜CTR 0.00%｜順位1.0
- 中学 国語 文法｜表示49｜CTR 2.04%｜順位9.4
- 国語 文法とは｜表示46｜CTR 2.17%｜順位1.0
- 国語を学ぶ意義 中学生｜表示46｜CTR 0.00%｜順位10.9
- 中学 国語 文法 勉強法｜表示43｜CTR 0.00%｜順位5.9
- 文◯文法｜表示43｜CTR 0.00%｜順位1.0
- 中 1 国語文法 覚え方｜表示41｜CTR 0.00%｜順位4.2
- 国語の文法とは｜表示40｜CTR 0.00%｜順位1.5
- 文法 意味｜表示37｜CTR 0.00%｜順位5.8
- 文法 一覧 表｜表示36｜CTR 0.00%｜順位1.9
- 文法意味｜表示34｜CTR 0.00%｜順位4.9
- 国語 文法 勉強法｜表示33｜CTR 0.00%｜順位4.3
- 国語文法とは｜表示32｜CTR 0.00%｜順位1.1
- 文法とは 簡単に｜表示31｜CTR 0.00%｜順位2.3
- 文法解説｜表示30｜CTR 0.00%｜順位1.7
- ◯語文法｜表示27｜CTR 0.00%｜順位1.0
- 文法 勉強法 国語｜表示26｜CTR 0.00%｜順位4.7
- 中学生 国語 文法｜表示25｜CTR 8.00%｜順位8.7
- 国語文法 覚え方｜表示25｜CTR 0.00%｜順位3.4
- 文法 とは｜表示25｜CTR 0.00%｜順位7.8
- 中学国語 文法 一覧｜表示23｜CTR 0.00%｜順位1.9
- 文法読み方｜表示23｜CTR 0.00%｜順位2.1
- ○語文法｜表示21｜CTR 0.00%｜順位1.0
- 国語 文法の勉強の仕方｜表示21｜CTR 0.00%｜順位2.7
- 国語文法勉強法｜表示21｜CTR 0.00%｜順位5.4
- 文法 覚え方 国語｜表示21｜CTR 0.00%｜順位7.4
- 国語文法覚え方｜表示20｜CTR 0.00%｜順位5.5
- 文法(国語)｜表示20｜CTR 0.00%｜順位6.8
- 文法 国語 覚え方｜表示19｜CTR 0.00%｜順位8.3
- 文法 日本語｜表示19｜CTR 0.00%｜順位1.3
- 中2 国語 文法 覚え方｜表示18｜CTR 5.56%｜順位3.7
【参考：代表語（自動抽出）】文法
【出力（必ずこの順）】
1) 本文の要約（想定読者・悩み・解決）
2) 検索意図の整理（主要クエリから2〜3パターン）
3) 不一致の指摘（タイトル/メタ/H1/冒頭のどこがズレているか）
4) 修正方針（“どの意図に寄せるか”を1つに決める）
5) 修正案（すべてコードブロック）
   - タイトル案3つ（全角35字前後＋56字以上の網羅型を1つ）
   - メタ案3つ（全角90字前後）
   - H1案2つ
   - 冒頭120字（2案：&lt;p&gt;で開始）
【禁則ワード（シート連動）】
以下の【禁則ワード】は、タイトル/メタ/導入文/見出し/本文のいずれにも原則使用しないでください。
言い換えが必要な場合は、自然な日本語に置換してください。
【禁則ワード】
- 崩れ
- 型
- 迷い
- 保留
- 固定
- 手順
- 立て直
- 最短
- 結論だけ
- 乱れ
- 三点確認
- 内部リンク
- 導線
- 設計
- 刺
- まず結論
- 整え
- 押し付けない案内
- 統一
- 次の一手
- 失点
- 確定
- サブコラム
- 30秒
- 1分
- CV
- 網羅
【本文】
```html
&lt;p&gt;&amp;nbsp;&lt;/p&gt;
&lt;p&gt;&lt;!-- 即答ブロック（検索直後に“答えが出る”） --&gt;&lt;/p&gt;
&lt;div style="border: 1px solid #d9d9d9; border-left: 6px solid #1e73be; background: #f7fbff; padding: 14px 16px; margin: 0 0 18px;"&gt;
&lt;p style="margin: 0 0 10px;"&gt;&lt;strong&gt;国語 文法とは&lt;/strong&gt;、日本語の文が「どんな決まりで成り立っているか」を整理する学びです。品詞・活用だけでなく、&lt;strong&gt;主語と述語のつながり&lt;/strong&gt;（文の骨格）まで含めて考えます。&lt;/p&gt;
&lt;p style="margin: 0 0 10px;"&gt;&lt;strong&gt;何に効くか&lt;/strong&gt;：文法単独の出題が少なくても、&lt;strong&gt;読解・記述の土台&lt;/strong&gt;（主語述語／条件管理）として効きやすく、本文の読み違いを減らす助けになります。&lt;/p&gt;
&lt;p style="margin: 0 0 6px;"&gt;&lt;strong&gt;勉強法3ステップ&lt;/strong&gt;&lt;/p&gt;
&lt;ul style="margin: 0; padding-left: 18px;"&gt;
&lt;li&gt;主語・述語を毎回つなぐ（短い文で「骨格」を作る）&lt;/li&gt;
&lt;li&gt;品詞・活用は「例文→確認テスト」で固める&lt;/li&gt;
&lt;li&gt;読解・記述に戻し、「根拠の取り方」に橋渡しする&lt;/li&gt;
&lt;/ul&gt;
&lt;/div&gt;
&lt;p&gt;「中学受験では文法問題があまり出ないのに、本気で勉強する意味はあるのだろうか？」──そんな疑問を持つご家庭は少なくありません。&lt;/p&gt;
&lt;p&gt;確かに、近年の入試問題では、いわゆる「文法そのもの」を問う設問は減少傾向にあります。しかし、だからといって文法の学習が不要になるわけではありません。むしろ&lt;strong&gt;主語と述語をはじめとする文法の理解は、文章を正しく読み・書き・考えるための土台&lt;/strong&gt;として、今もなお大きな役割を果たしています。&lt;/p&gt;
&lt;p&gt;読解ラボ東京のオンライン個別指導の全体像や指導方針は、&lt;a href="https://dokkai-labo.tokyo/" target="_blank" rel="noopener noreferrer"&gt;国語専門塾のオンライン個別指導【全体像はこちら】&lt;/a&gt;でご確認いただけます。&lt;/p&gt;
&lt;p&gt;このページでは、読解ラボ東京代表・長島のインタビュー内容をもとに、次のポイントを押さえながら整理します。&lt;/p&gt;
&lt;ul&gt;
&lt;li&gt;中学受験・高校受験における文法学習の意義&lt;/li&gt;
&lt;li&gt;「主語と述語」がなぜ重要なのか&lt;/li&gt;
&lt;li&gt;文法が古典・英語・他教科にまで役立つ理由&lt;/li&gt;
&lt;li&gt;国語が苦手な子が&lt;strong&gt;文法＋漢字&lt;/strong&gt;からスタートするメリット&lt;/li&gt;
&lt;/ul&gt;
&lt;p style="margin: 0 0 10px;"&gt;&lt;strong&gt;先に動画で全体像をつかみたい方へ&lt;/strong&gt;&lt;/p&gt;
&lt;p&gt;&lt;iframe title="YouTube video player" src="https://www.youtube.com/embed/oOiYQRdWfFM" width="560" height="315" frameborder="0" allowfullscreen="allowfullscreen"&gt;&lt;/iframe&gt;&lt;/p&gt;
&lt;h2&gt;国語文法とは？（品詞・活用だけではない「主語と述語」の話）&lt;/h2&gt;
&lt;p&gt;国語文法というと「品詞」や「活用」を思い浮かべがちですが、受験で困りやすいのはまず&lt;strong&gt;文の骨格&lt;/strong&gt;です。骨格とは、ざっくり言うと&lt;strong&gt;主語と述語が何を結びつけているか&lt;/strong&gt;という見取り図です。&lt;/p&gt;
&lt;p&gt;日本語の文では、主語と述語は基本的に「イコール」の関係で捉えられます。たとえば、&lt;/p&gt;
&lt;blockquote&gt;&lt;p&gt;「僕は優しい先生です。」&lt;/p&gt;&lt;/blockquote&gt;
&lt;p&gt;という文は、「僕」＝「優しい先生」という&lt;strong&gt;イコール関係&lt;/strong&gt;で捉えることができます。&lt;/p&gt;
&lt;p&gt;入試問題の本文では、主語と述語が離れて登場することがよくあります。述語だけが傍線部にあり、主語が数行前に置かれることも珍しくありません。主語を取り違えると、筆者の主張の方向性がズレてしまい、選択肢や記述で減点につながりやすくなります。&lt;/p&gt;
&lt;blockquote&gt;&lt;p&gt;&lt;span style="color: #0000ff;"&gt;主語と述語がイコールだと理解できるからこそ、正しく解答にたどり着ける&lt;/span&gt;──こうした場面が実際に多くあります。&lt;/p&gt;&lt;/blockquote&gt;
&lt;h3&gt;国語文法で最低限おさえる範囲（受験で困りやすい順）&lt;/h3&gt;
&lt;ul&gt;
&lt;li&gt;&lt;strong&gt;主語・述語の対応&lt;/strong&gt;：どこが主語で、どこが述語か／省略されている主語を補えるか&lt;/li&gt;
&lt;li&gt;&lt;strong&gt;修飾のかかり先&lt;/strong&gt;：どの言葉が、どの言葉を説明しているか（長い一文で特に差が出やすい）&lt;/li&gt;
&lt;li&gt;&lt;strong&gt;品詞の見分け&lt;/strong&gt;：名詞・動詞・形容詞・形容動詞など（「同じ語尾に見えても別物」を整理する）&lt;/li&gt;
&lt;li&gt;&lt;strong&gt;活用（基本）&lt;/strong&gt;：表の丸暗記より、例文で「形が変わる理由」を説明できる状態へ&lt;/li&gt;
&lt;/ul&gt;
&lt;h2&gt;文法問題が少なくても学ぶ意味（中学受験・高校受験）&lt;/h2&gt;
&lt;p&gt;まず前提として、現在の中学入試では、いわゆる「文法そのもの」を正面から問う問題は多くありません。長島も次のように述べています。&lt;/p&gt;
&lt;blockquote&gt;&lt;p&gt;「確かに、文法問題はほとんど出ません。ここ数年で特に減った印象があります。」&lt;/p&gt;&lt;/blockquote&gt;
&lt;p&gt;そのため、「文法を勉強する意味はどれくらいあるのか？」と感じるのも自然なことです。&lt;/p&gt;
&lt;p&gt;ただ、文法の出題が少ない＝文法が不要、というわけではありません。特に、&lt;strong&gt;主語と述語を正しく見抜けるかどうか&lt;/strong&gt;は、長文読解での読み違いを減らす支えになります。高校受験以降は、文章の密度や記述の比重が増える分、主語述語・修飾のズレが減点に直結しやすくなる場面もあります。&lt;/p&gt;
&lt;h3&gt;主語と述語が離れた本文で「読み違い」を防ぐ&lt;/h3&gt;
&lt;p&gt;本文では、主語と述語が近くに並んでいるとは限りません。とくに次のようなパターンは、読み違いが起きやすいポイントです。&lt;/p&gt;
&lt;ul&gt;
&lt;li&gt;述語が傍線部にあり、主語が2行ほど前にある&lt;/li&gt;
&lt;li&gt;段落の途中で主語（筆者／一般論／具体例）が切り替わる&lt;/li&gt;
&lt;li&gt;指示語（それ／この）が続き、主語が見えにくい&lt;/li&gt;
&lt;/ul&gt;
&lt;p&gt;主語と述語の「イコール関係」を意識できると、傍線部の直前だけで判断せず、必要な範囲まで戻って確認する動きが取りやすくなります。&lt;/p&gt;
&lt;h3&gt;文法は読解・記述の土台として効く&lt;/h3&gt;
&lt;p&gt;記述で伸び悩むとき、原因は「内容が分からない」だけではありません。主語がズレる、条件を落とす、因果が逆転する──こうしたズレは、文の骨格が曖昧なまま書き始めることで起きやすくなります。&lt;/p&gt;
&lt;p&gt;たとえば次の文は、修飾のかかり先が曖昧で、どちらの意味にも取れてしまいます。&lt;/p&gt;
&lt;blockquote&gt;&lt;p&gt;「私は音楽を聴きながら勉強している友達に声をかけた。」&lt;/p&gt;&lt;/blockquote&gt;
&lt;ul&gt;
&lt;li&gt;自分が音楽を聴きながら、友達に声をかけた&lt;/li&gt;
&lt;li&gt;音楽を聴きながら勉強している友達に、声をかけた&lt;/li&gt;
&lt;/ul&gt;
&lt;p&gt;こうした「読み手が迷う文章」を見抜けるようになると、本文理解でも答案作成でも、ズレを減らしやすくなります。また、関連として&lt;strong&gt;&lt;a href="https://dokkai-labo.tokyo/blog/bunpou/" target="_blank" rel="noopener noreferrer"&gt;中学入試に国語文法は必要なのか？&lt;/a&gt;&lt;/strong&gt;でも述べているように、文法が整理されると文章が読みやすくなる面があります。&lt;/p&gt;
&lt;p&gt;&lt;!-- CTA（完全1対1） --&gt;&lt;/p&gt;
&lt;div style="border: 2px solid #2196F3; background-color: #e3f2fd; padding: 12px; display: flex; gap: 12px; align-items: center; justify-content: center; margin: 16px 0;"&gt;
&lt;p&gt;&lt;img decoding="async" style="max-width: 96px; height: auto;" src="https://dokkai-labo.tokyo/wp-content/uploads/2016/12/tate.png" alt="読解ラボのロゴ" /&gt;&lt;/p&gt;
&lt;div style="max-width: 520px;"&gt;
&lt;p style="margin: 0 0 8px; color: #1565c0;"&gt;&lt;strong&gt;読解ラボ東京の『完全１対１の個別指導』&lt;/strong&gt;：点数の安定は、解き方の習得から見直していく方法もあります。&lt;/p&gt;
&lt;p&gt;&lt;a style="background-color: #2196f3; color: #fff; padding: 6px 12px; text-decoration: none; display: inline-block; font-size: 14px; border-radius: 4px;" href="https://dokkai-labo.tokyo/lesson/1-1elem/"&gt;詳細を見る&lt;/a&gt;&lt;/p&gt;
&lt;/div&gt;
&lt;/div&gt;
&lt;h2&gt;国語文法の勉強法（中学 国語 文法 勉強法）｜優先順位と3ステップ&lt;/h2&gt;
&lt;p&gt;「中学 国語 文法 勉強法」で大切なのは、やることを増やしすぎず、本文で使える形に整えることです。おすすめは&lt;strong&gt;骨格 → 仕組み → 読解・記述へ戻す&lt;/strong&gt;の順番で、短時間でも回せる形にすることです。&lt;/p&gt;
&lt;table style="width: 100%; border-collapse: collapse; margin: 0 0 14px;"&gt;
&lt;thead&gt;
&lt;tr&gt;
&lt;th style="border: 1px solid #ddd; padding: 10px; background: #f3f6f8; text-align: left;"&gt;ステップ&lt;/th&gt;
&lt;th style="border: 1px solid #ddd; padding: 10px; background: #f3f6f8; text-align: left;"&gt;やること&lt;/th&gt;
&lt;th style="border: 1px solid #ddd; padding: 10px; background: #f3f6f8; text-align: left;"&gt;目安&lt;/th&gt;
&lt;/tr&gt;
&lt;/thead&gt;
&lt;tbody&gt;
&lt;tr&gt;
&lt;td style="border: 1px solid #ddd; padding: 10px;"&gt;1&lt;/td&gt;
&lt;td style="border: 1px solid #ddd; padding: 10px;"&gt;平叙文で主語・述語を毎回つなぐ（骨格づくり）&lt;/td&gt;
&lt;td style="border: 1px solid #ddd; padding: 10px;"&gt;毎日5〜10分&lt;/td&gt;
&lt;/tr&gt;
&lt;tr&gt;
&lt;td style="border: 1px solid #ddd; padding: 10px;"&gt;2&lt;/td&gt;
&lt;td style="border: 1px solid #ddd; padding: 10px;"&gt;品詞・活用を例文で確認し、短いテストで点検する&lt;/td&gt;
&lt;td style="border: 1px solid #ddd; padding: 10px;"&gt;週2〜3回&lt;/td&gt;
&lt;/tr&gt;
&lt;tr&gt;
&lt;td style="border: 1px solid #ddd; padding: 10px;"&gt;3&lt;/td&gt;
&lt;td style="border: 1px solid #ddd; padding: 10px;"&gt;読解・記述へ戻して「根拠の取り方」に接続する&lt;/td&gt;
&lt;td style="border: 1px solid #ddd; padding: 10px;"&gt;週1回&lt;/td&gt;
&lt;/tr&gt;
&lt;/tbody&gt;
&lt;/table&gt;
&lt;h3&gt;ステップ1 平叙文で主語・述語を毎回つなぐ&lt;/h3&gt;
&lt;p&gt;まずは短い平叙文（ふつうの言い切りの文）で、主語と述語を線で結ぶ練習をします。最初は教科書レベルの短文で十分です。&lt;/p&gt;
&lt;ul&gt;
&lt;li&gt;主語はどれか（省略されていないか）&lt;/li&gt;
&lt;li&gt;述語はどれか（文の言い切り）&lt;/li&gt;
&lt;li&gt;主語と述語が何を「イコール」で結んでいるか&lt;/li&gt;
&lt;/ul&gt;
&lt;p&gt;この“骨格づくり”ができると、長文でも「誰の話か」「何がどうなったか」を見失いにくくなります。&lt;/p&gt;
&lt;h3&gt;ステップ2 品詞・活用は「例文→確認テスト」で固める&lt;/h3&gt;
&lt;p&gt;品詞や活用は、表を眺めるだけだと定着しにくいことがあります。おすすめは、&lt;strong&gt;例文で確認し、短いテストで点検する&lt;/strong&gt;流れです。&lt;/p&gt;
&lt;p&gt;たとえば「〜だ」で終わる語でも、&lt;/p&gt;
&lt;ul&gt;
&lt;li&gt;「学校だ」… 名詞「学校」に「だ」がついた形&lt;/li&gt;
&lt;li&gt;「綺麗だ」… 「綺麗だ」という一つの形容動詞&lt;/li&gt;
&lt;/ul&gt;
&lt;p&gt;のように扱いが変わります。「綺麗な」とは言える一方で「学校な」とは言えない、という観点で説明できるようになると、暗記だけでなく理解で固まりやすくなります。&lt;/p&gt;
&lt;p&gt;&lt;!-- CTA（文法速習） --&gt;&lt;/p&gt;
&lt;div style="border: 1px solid #e5e5e5; background: #fcfcfc; padding: 14px 16px; margin: 14px 0;"&gt;
&lt;p style="margin: 0 0 8px;"&gt;&lt;strong&gt;文法を短期で整理したい方へ&lt;/strong&gt;&lt;/p&gt;
&lt;p style="margin: 0 0 10px;"&gt;入試で使う観点に絞って、文法の骨格を短時間で整えたい場合は、短期講座で“全体像”を先に作る方法もあります。&lt;/p&gt;
&lt;p&gt;&lt;a style="background-color: #1565c0; color: #fff; padding: 6px 12px; text-decoration: none; display: inline-block; font-size: 14px; border-radius: 4px;" href="https://dokkai-labo.tokyo/grammer/"&gt;〖２回完結〗文法速習講座〖中学受験〗&lt;/a&gt;&lt;/p&gt;
&lt;/div&gt;
&lt;h3&gt;ステップ3 読解・記述へ橋渡し（根拠の取り方に戻す）&lt;/h3&gt;
&lt;p&gt;文法は、それ自体を続けることが目的ではありません。最後は必ず読解・記述に戻し、「骨格を押さえると根拠が見える」という形に接続します。&lt;/p&gt;
&lt;ul&gt;
&lt;li&gt;選択肢：主語（誰の意見か）と述語（結論）が一致しているかを確認する&lt;/li&gt;
&lt;li&gt;記述：主語を落とさず、条件（〜について／〜の理由）を述語に結びつけて書く&lt;/li&gt;
&lt;/ul&gt;
&lt;p&gt;この“橋渡し”があると、文法学習が「覚えたけれど本文では使えない」で終わりにくくなります。&lt;/p&gt;
&lt;h2&gt;国語が苦手な子ほど「文法＋漢字」から取り戻しやすい&lt;/h2&gt;
&lt;p&gt;国語が苦手な子ほど、最初の一歩でつまずきやすい分、取り組みやすい入口があると学習が進みやすくなります。長島も、国語が苦手な生徒には「文法と漢字」から始めることを肯定しています。&lt;/p&gt;
&lt;blockquote&gt;&lt;p&gt;「苦手な人はとりあえず文法と漢字から始めよう」&lt;/p&gt;&lt;/blockquote&gt;
&lt;p&gt;文法と漢字は、努力が点数に直結しやすく、「できること」が増える実感を得やすい分野です。そこで小さな成功体験が作れると、その後の読解・記述にも向き合いやすくなります。&lt;/p&gt;
&lt;h3&gt;点数が出やすい領域で成功体験を作る&lt;/h3&gt;
&lt;p&gt;文法は入試本番での直接的な出題が少ない一方で、塾のカリキュラムでは「チェックテスト」という形で点数が見えやすいことがあります。&lt;/p&gt;
&lt;p&gt;長島は、小論文授業で「7点（10点満点）を取れた生徒が、&lt;strong&gt;『7点ももらえるんですか？』&lt;/strong&gt;と驚き、その後ぐっと前向きになった」という趣旨のエピソードを紹介しています。&lt;/p&gt;
&lt;p&gt;満点を目標にしなくても、「前よりできた」を積み上げられると、国語全体の学習が回りやすくなることがあります。&lt;/p&gt;
&lt;p&gt;&lt;!-- CTA（オンライン個別） --&gt;&lt;/p&gt;
&lt;div style="border: 2px solid #2196F3; background-color: #e3f2fd; padding: 12px; display: flex; gap: 12px; align-items: center; justify-content: center; margin: 16px 0;"&gt;
&lt;p&gt;&lt;img decoding="async" style="max-width: 96px; height: auto;" src="https://dokkai-labo.tokyo/wp-content/uploads/2016/12/tate.png" alt="読解ラボのロゴ" /&gt;&lt;/p&gt;
&lt;div style="max-width: 520px;"&gt;
&lt;p style="margin: 0 0 8px; color: #1565c0;"&gt;&lt;strong&gt;読解ラボ東京の『オンライン個別指導』&lt;/strong&gt;：通塾時間は0分。手元・答案を見ながら、読解の進め方を整えるサポートも可能です。&lt;/p&gt;
&lt;p&gt;&lt;a style="background-color: #2196f3; color: #fff; padding: 6px 12px; text-decoration: none; display: inline-block; font-size: 14px; border-radius: 4px;" href="https://dokkai-labo.tokyo/kobetsuonline01/"&gt;詳細を見る&lt;/a&gt;&lt;/p&gt;
&lt;/div&gt;
&lt;/div&gt;
&lt;h2&gt;文法は英語・古典・他教科にも波及する&lt;/h2&gt;
&lt;p&gt;国語文法を押さえると、国語の点だけでなく、他分野にも波及しやすくなります。理由はシンプルで、言語の理解は「構造」を扱う力だからです。&lt;/p&gt;
&lt;ul&gt;
&lt;li&gt;&lt;strong&gt;古典（文語文法）&lt;/strong&gt;：文語文法は、現代文の口語文法の理解を前提に説明されることが多く、国語文法が曖昧だと古典文法の説明が入りにくくなることがあります。&lt;/li&gt;
&lt;li&gt;&lt;strong&gt;英語（英文法）&lt;/strong&gt;：英単語の品詞（名詞・動詞・形容詞など）や、主語・述語・目的語の位置関係は、日本語側で整理できていると理解が進みやすくなります。中学生がつまずきやすい「三人称単数のs」も、主語の感覚があると納得しやすい面があります。&lt;/li&gt;
&lt;li&gt;&lt;strong&gt;理科・社会・数学&lt;/strong&gt;：結局、問題文は日本語です。条件が複雑な問題ほど「何を聞いているか」を読み取る力が点数に直結します。記述が求められる場面も増えているため、文として正しく書く基礎にもつながります。&lt;/li&gt;
&lt;/ul&gt;
&lt;h3&gt;「反骨心」ではなく「論理」で読み解く姿勢が育つ&lt;/h3&gt;
&lt;p&gt;日本語は母語なので、細かく意識しなくても「なんとなく」理解できてしまいます。ただ、入試の文章は密度が高く、感覚だけだと読み違いが出ることもあります。&lt;/p&gt;
&lt;p&gt;文法は、言葉を&lt;strong&gt;論理的に説明する道具&lt;/strong&gt;です。「勢いで読む」よりも、「根拠を確かめ、構造で理解する」読み方に寄せていくことで、答案の再現性が上がりやすくなることがあります。&lt;/p&gt;
&lt;p&gt;長島も「仕組みが分かると気持ちがいい」という趣旨で、論理で捉える面白さに触れています。文法は、その“手応え”を作りやすい入口になり得ます。&lt;/p&gt;
&lt;p&gt;&lt;!-- 当塾案内（CTAを本文内に統合） --&gt;&lt;/p&gt;
&lt;div style="border: 1px solid #e5e5e5; background: #fcfcfc; padding: 14px 16px; margin: 16px 0;"&gt;
&lt;p style="margin: 0 0 8px;"&gt;&lt;strong&gt;当塾の取り組み：文法から国語全体の力を底上げする&lt;/strong&gt;&lt;/p&gt;
&lt;p style="margin: 0 0 10px;"&gt;読解ラボ東京では、文法を「単なる暗記科目」としてではなく、&lt;strong&gt;国語全体の理解を深める入り口&lt;/strong&gt;として位置づけています。&lt;/p&gt;
&lt;ul style="margin: 0 0 10px; padding-left: 18px;"&gt;
&lt;li&gt;&lt;strong&gt;&lt;a href="https://dokkai-labo.tokyo/grammer/" target="_blank" rel="noopener noreferrer"&gt;【２回完結】文法速習講座&lt;/a&gt;&lt;/strong&gt;：文法の仕組みを整理し、国語への学習意欲につなげる短期集中講座です。&lt;/li&gt;
&lt;li&gt;&lt;strong&gt;&lt;a href="https://dokkai-labo.tokyo/lesson/1-1elem/" target="_blank" rel="noopener noreferrer"&gt;完全１対１の個別指導&lt;/a&gt;&lt;/strong&gt;：一人ひとりの課題に合わせ、苦手克服や文法理解を含めて授業を組み立てます。&lt;/li&gt;
&lt;li&gt;&lt;strong&gt;&lt;a href="https://dokkai-labo.tokyo/kobetsuonline01/" target="_blank" rel="noopener noreferrer"&gt;オンライン授業&lt;/a&gt;&lt;/strong&gt;：教室と同様の授業を、自宅から受講できます。&lt;/li&gt;
&lt;/ul&gt;
&lt;p style="margin: 0;"&gt;文法をきっかけに国語の楽しさを実感し、他教科にもつなげたい方は、&lt;strong&gt;&lt;a href="https://dokkai-labo.tokyo/contact/" target="_blank" rel="noopener noreferrer"&gt;お問い合わせ&lt;/a&gt;&lt;/strong&gt;からご相談ください。&lt;/p&gt;
&lt;/div&gt;
&lt;h2&gt;まとめ（今日からの近道）&lt;/h2&gt;
&lt;p&gt;文法単独の出題が少なくても、&lt;strong&gt;主語と述語&lt;/strong&gt;を押さえるだけで本文の読み違いが減り、読解・記述の安定につながることがあります。&lt;br /&gt;
進め方は「骨格（主語述語）→ 仕組み（品詞・活用）→ 本文へ戻す（根拠の取り方）」の順に、短時間で回すのが現実的です。&lt;br /&gt;
国語が苦手な場合は、&lt;strong&gt;文法＋漢字&lt;/strong&gt;で点が出る入口を作ると、学習が回り始めやすくなります。&lt;br /&gt;
文法は国語だけでなく、英語・古典・他教科の「問題文を正しく読む力」にも波及しやすい学びです。&lt;/p&gt;
&lt;p&gt;&lt;!-- [ /.socialSet ] --&gt;&lt;/p&gt;
&lt;div class="alert alert-primary p-3 mt-4" role="alert"&gt;
&lt;p class="mb-2"&gt;&lt;strong&gt;文法を後回しにすると、読解と記述の減点が積み重なって合計点に跳ね返る&lt;/strong&gt;&lt;/p&gt;
&lt;p class="mb-1"&gt;主語述語や修飾のズレを放置すると、部分点を取り切れない減点が積み重なり、合計点に跳ね返って点数が伸びない状態が続きます。&lt;/p&gt;
&lt;p class="mb-3"&gt;損が起きる原因は、本文根拠の見誤りです。&lt;/p&gt;
&lt;div class="d-grid gap-2"&gt;&lt;a class="btn btn-primary btn-lg" href="https://dokkai-labo.tokyo/grammer/"&gt;文法を2回で固めて減点ループを止める（文法速習講座）&lt;/a&gt;&lt;br /&gt;
&lt;a class="btn btn-outline-primary btn-lg" href="https://dokkai-labo.tokyo/ct/strategy/"&gt;「どこで減点されるか」の基準を確認する（指導指針）&lt;/a&gt;&lt;/div&gt;
&lt;hr class="my-3" /&gt;
&lt;div class="d-flex flex-column gap-1"&gt;&lt;a href="https://dokkai-labo.tokyo/lesson/1-1elem/"&gt;完全1対1個別指導（中学受験）&lt;/a&gt;&lt;br /&gt;
&lt;a href="https://dokkai-labo.tokyo/kobetsuonline01/"&gt;完全1対1オンライン個別（中学受験）&lt;/a&gt;&lt;br /&gt;
&lt;a href="https://dokkai-labo.tokyo/vacant_sum/"&gt;直近4週間の空きコマ状況&lt;/a&gt;&lt;br /&gt;
&lt;a href="https://dokkai-labo.tokyo/blog/bunpou/"&gt;文法事項の基本一覧（品詞・活用・文の成分）&lt;/a&gt;&lt;br /&gt;
&lt;a href="https://dokkai-labo.tokyo/contact/"&gt;お問い合わせ&lt;/a&gt;&lt;/div&gt;
&lt;/div&gt;
&lt;p&gt;&amp;nbsp;&lt;/p&gt;
```
</t>
  </si>
  <si>
    <t xml:space="preserve">以下のページは「スニペット整合性」（本文と title/meta/H1/冒頭文）が弱い可能性があります。
まず【本文】を確認し、想定読者・悩み・解決範囲を把握してください。
そのうえで、GSCの主要クエリ（表示回数上位）を根拠に、
「検索意図に対して、タイトル/メタ/H1/冒頭120字がズレている点」を特定し、
ズレを解消するための修正案（タイトル/メタ/H1/冒頭）を提示してください。
※本文の“大改修”は前提にしません（必要なら追記ブロックは最大1つまで）。
【URL】https://rika-quest.com/column/sum/
【ページ分類】MC
【ページ分類の略語（このプロンプト内の定義）】
TP = トップページ（ホーム/サイトの入口）
SP = サービスページ（講座・コース・申込導線）
MC = メインコラム（コラム/解説/勉強法など集客記事）
SC = サブコラム（MCやSPを補強するための補助コラム※サイト定義に合わせて判断）
NW = ニュース/お知らせ（運用上は改善対象外として除外）
ST = 企業情報等のSEO対策を行わないこ固定ページ（運用上は改善対象外として除外）
- / 空欄 / 未分類 = 未分類（このスクリプトでは改善対象外として除外）
※未分類（空欄 / "-" / "未分類"）は作業対象に含めません。
【現状（スニペット要素）】
- タイトル：【理科のコツ】水よう液（中和） - 中学受験 理科の個別指導 | 受験理科専門塾「しゅん吉クエスト」
- メタ：「中和反応の仕組みを解説！酸性とアルカリ性の性質を打ち消し合い、塩（えん）と水を生成する中和の基本を学びましょう。完全中和の状態やリトマス紙の変化もわかりやすく説明。発熱反応の秘密や計算問題の解き方のポイントも紹介。理科の苦手克服に役立つ内容です！」
- H1：【理科のコツ】水よう液（中和）
- 冒頭120字：中学理科／水溶液・中和 テーマ：酸性・アルカリ性と中和反応 酸とアルカリの中和とは？──「塩と水」ができる発熱反応をイメージでつかもう 酸性とアルカリ性を混ぜると 「中性になる」＝中和 ……と覚えていませんか？ 実は、中和の本当の中身は 「
【GSC主要クエリ（表示回数上位50件）】
- 中和とは｜表示826｜CTR 0.00%｜順位10.5
- 中和 発熱反応｜表示260｜CTR 0.77%｜順位1.4
- 互いの性質を打ち消し合う反応｜表示178｜CTR 0.00%｜順位4.0
- 中和反応 発熱反応｜表示150｜CTR 0.00%｜順位1.6
- 中和によってできる物質は何｜表示118｜CTR 0.00%｜順位7.1
- 中和反応とは｜表示117｜CTR 0.00%｜順位1.1
- 中和｜表示112｜CTR 0.00%｜順位1.4
- 中和によってできる物質｜表示78｜CTR 0.00%｜順位6.3
- 中和と中性の違い｜表示65｜CTR 0.00%｜順位5.3
- アルカリと混ぜると中和します｜表示63｜CTR 0.00%｜順位8.3
- 中和とはどのような反応か｜表示56｜CTR 0.00%｜順位9.8
- 中和熱｜表示53｜CTR 0.00%｜順位1.0
- 中和反応 発熱｜表示51｜CTR 0.00%｜順位1.9
- 中和熱とは｜表示48｜CTR 0.00%｜順位1.0
- 中和発熱反応｜表示44｜CTR 0.00%｜順位1.7
- 打ち消し合う反応｜表示44｜CTR 0.00%｜順位3.4
- 中和 発熱反応 なぜ｜表示43｜CTR 2.33%｜順位4.1
- 中和は発熱反応｜表示43｜CTR 0.00%｜順位1.7
- 中和 吸熱反応｜表示42｜CTR 0.00%｜順位3.8
- アルカリと混ぜると中和するもの｜表示38｜CTR 0.00%｜順位7.3
- 中和 発熱｜表示38｜CTR 0.00%｜順位2.8
- 酸とアルカリが互いの性質を打ち消し合う反応｜表示38｜CTR 0.00%｜順位6.9
- 理科 塩とは｜表示36｜CTR 0.00%｜順位6.0
- 酸とアルカリの中和｜表示34｜CTR 2.94%｜順位2.4
- 中和反応 水ができる｜表示33｜CTR 0.00%｜順位7.9
- 中性と中和の違い｜表示33｜CTR 0.00%｜順位5.2
- 完全中和｜表示32｜CTR 0.00%｜順位3.0
- 酸と塩基が反応して、互いの性質を打ち消し合う反応｜表示31｜CTR 0.00%｜順位4.0
- 酸とは｜表示27｜CTR 0.00%｜順位1.0
- 中 和 反応 わかり やすく｜表示24｜CTR 0.00%｜順位1.0
- 中和 どこまで｜表示24｜CTR 0.00%｜順位4.1
- 互いに打ち消し合う｜表示24｜CTR 0.00%｜順位3.5
- 塩とは 中和｜表示23｜CTR 0.00%｜順位9.5
- 中和でできる物質｜表示22｜CTR 0.00%｜順位7.1
- 酸とアルカリ｜表示22｜CTR 0.00%｜順位1.0
- 酸の水溶液とアルカリの水溶液を混ぜると｜表示22｜CTR 0.00%｜順位5.8
- 中和 どこからどこまで｜表示21｜CTR 0.00%｜順位1.8
- 中和 塩とは｜表示20｜CTR 0.00%｜順位9.7
- 中和 意味｜表示20｜CTR 0.00%｜順位4.5
- 中和によってできる塩とはどのような物質｜表示20｜CTR 0.00%｜順位9.5
- 塩酸と水酸化ナトリウムの中和｜表示20｜CTR 0.00%｜順位1.0
- 酸 アルカリ 中和｜表示20｜CTR 0.00%｜順位2.5
- 中 和 発熱反応 なぜ｜表示19｜CTR 0.00%｜順位4.1
- 中和エンタルピー一定｜表示19｜CTR 0.00%｜順位1.0
- 中和反応は発熱反応｜表示19｜CTR 0.00%｜順位1.6
- 互いの性質を打ち消し合う化学変化｜表示19｜CTR 0.00%｜順位7.9
- 酸性 アルカリ性 中和｜表示18｜CTR 0.00%｜順位7.3
- 中和反応と中性にすることの違い｜表示17｜CTR 0.00%｜順位9.0
- 中和 中性 違い｜表示16｜CTR 0.00%｜順位1.0
- 中和わかりやすく｜表示16｜CTR 0.00%｜順位3.6
【参考：代表語（自動抽出）】中和とは
【出力（必ずこの順）】
1) 本文の要約（想定読者・悩み・解決）
2) 検索意図の整理（主要クエリから2〜3パターン）
3) 不一致の指摘（タイトル/メタ/H1/冒頭のどこがズレているか）
4) 修正方針（“どの意図に寄せるか”を1つに決める）
5) 修正案（すべてコードブロック）
   - タイトル案3つ（全角35字前後＋56字以上の網羅型を1つ）
   - メタ案3つ（全角90字前後）
   - H1案2つ
   - 冒頭120字（2案：&lt;p&gt;で開始）
【禁則ワード（シート連動）】
以下の【禁則ワード】は、タイトル/メタ/導入文/見出し/本文のいずれにも原則使用しないでください。
言い換えが必要な場合は、自然な日本語に置換してください。
【禁則ワード】
- 崩れ
- 型
- 迷い
- 保留
- 固定
- 手順
- 立て直
- 最短
- 結論だけ
- 乱れ
- 三点確認
- 内部リンク
- 導線
- 設計
- 刺
- まず結論
- 整え
- 押し付けない案内
- 統一
- 次の一手
- 失点
- 確定
- サブコラム
- 30秒
- 1分
- CV
- 網羅
【本文】
```html
&lt;p&gt;&lt;!-- 中和（酸とアルカリの反応）｜WordPress固定ページ用HTML --&gt;&lt;/p&gt;
&lt;div class="container my-4"&gt;
&lt;p&gt;&lt;!-- Hero セクション --&gt;&lt;/p&gt;
&lt;div class="card shadow-sm mb-4 border-0" style="background: linear-gradient(135deg, #00897b, #3949ab); color: #fff;"&gt;
&lt;div class="card-body p-4"&gt;
&lt;div class="d-flex flex-wrap justify-content-between align-items-center mb-2"&gt;&lt;span class="badge bg-warning text-dark mb-1" style="font-size: 0.8rem;"&gt;中学理科／水溶液・中和&lt;/span&gt;&lt;br /&gt;
&lt;span class="badge bg-light text-dark mb-1" style="font-size: 0.75rem;"&gt;テーマ：酸性・アルカリ性と中和反応&lt;/span&gt;&lt;/div&gt;
&lt;h1 class="card-title mb-3" style="font-size: 1.9rem; line-height: 1.5;"&gt;酸とアルカリの中和とは？──「塩と水」ができる発熱反応をイメージでつかもう&lt;/h1&gt;
&lt;p class="card-text mb-0" style="font-size: 0.98rem;"&gt;酸性とアルカリ性を混ぜると&lt;strong&gt;「中性になる」＝中和&lt;/strong&gt;……と覚えていませんか？&lt;br /&gt;
実は、中和の本当の中身は&lt;strong&gt;「酸性とアルカリ性が互いの性質を打ち消し合う反応」&lt;/strong&gt;です。&lt;br /&gt;
発熱反応・塩（えん）と水の生成・リトマス紙の変化まで、入試で差がつくポイントをまとめました。&lt;/p&gt;
&lt;p class="mt-2 mb-0" style="font-size: 0.92rem;"&gt;水溶液・気体・燃焼なども含めた化学分野の整理は、&lt;a style="color: #fff; text-decoration: underline;" href="https://rika-quest.com/column/chemistry/"&gt;全体像はこちら&lt;/a&gt;でまとめて確認できます。個別に伸ばし方を設計したい場合は、&lt;a href="https://rika-quest.com/kouza/"&gt;中学受験理科の個別指導（オンライン対応）講座一覧&lt;/a&gt;  をご覧ください（体験あり）。&lt;/p&gt;
&lt;/div&gt;
&lt;/div&gt;
&lt;p&gt;&lt;!-- 動画セクション --&gt;&lt;/p&gt;
&lt;div class="card shadow-sm mb-4"&gt;
&lt;div class="card-body"&gt;
&lt;h2 class="h4 mb-3"&gt;動画で学ぶ：水溶液の混ぜ合わせと中和のイメージ&lt;/h2&gt;
&lt;div class="ratio ratio-16x9 mb-3"&gt;&lt;iframe title="YouTube video player" src="https://www.youtube.com/embed/fDVZ9HTKSew" width="560" height="315" frameborder="0" allowfullscreen="allowfullscreen"&gt;&lt;/iframe&gt;&lt;/div&gt;
&lt;p class="mb-0"&gt;まずは動画で&lt;strong&gt;「酸性」「アルカリ性」「中和」&lt;/strong&gt;のイメージをつかんでから、&lt;br /&gt;
下のまとめとクイズで知識を整理していきましょう。&lt;/p&gt;
&lt;/div&gt;
&lt;/div&gt;
&lt;p&gt;&lt;!-- 1. 中和とは何か？ --&gt;&lt;/p&gt;
&lt;div class="card shadow-sm mb-4"&gt;
&lt;div class="card-body"&gt;
&lt;h2 class="h4 mb-3"&gt;1. 中和とは何か？──「性質を打ち消し合う」反応&lt;/h2&gt;
&lt;div class="row mb-3"&gt;
&lt;div class="col-md-5 mb-3"&gt;&lt;img fetchpriority="high" decoding="async" class="alignnone wp-image-156 img-fluid rounded shadow-sm" src="https://rika-quest.com/wp-content/uploads/2023/03/画像1-2-1024x596.png" sizes="(max-width: 1024px) 100vw, 1024px" srcset="https://rika-quest.com/wp-content/uploads/2023/03/画像1-2-1024x596.png 1024w, https://rika-quest.com/wp-content/uploads/2023/03/画像1-2-300x175.png 300w, https://rika-quest.com/wp-content/uploads/2023/03/画像1-2-768x447.png 768w, https://rika-quest.com/wp-content/uploads/2023/03/画像1-2-1536x894.png 1536w, https://rika-quest.com/wp-content/uploads/2023/03/画像1-2-2048x1191.png 2048w" alt="中和反応の仕組みを説明する図" width="1024" height="596" /&gt;&lt;/div&gt;
&lt;div class="col-md-7 mb-3"&gt;
&lt;p&gt;教科書などでは、&lt;strong&gt;酸性の水溶液とアルカリ性の水溶液を混ぜて中性になる&lt;/strong&gt;ことを&lt;br /&gt;
中和として説明していることが多いですが、&lt;strong&gt;これは「完全中和」の場合&lt;/strong&gt;です。&lt;/p&gt;
&lt;p class="mb-2"&gt;本来の定義としては、&lt;/p&gt;
&lt;ul&gt;
&lt;li&gt;&lt;strong&gt;酸性の性質とアルカリ性の性質が互いに打ち消し合う反応&lt;/strong&gt;が「中和」。&lt;/li&gt;
&lt;li&gt;混ぜたあとに、&lt;strong&gt;少し酸性が残っていても／少しアルカリ性が残っていても&lt;/strong&gt;、性質を打ち消し合っていれば中和とみなされる。&lt;/li&gt;
&lt;/ul&gt;
&lt;p class="mb-0"&gt;中学入試では、特に&lt;strong&gt;酸性とアルカリ性がちょうど互角になって中性になる「完全中和」&lt;/strong&gt;の状態がよく出題されます。&lt;/p&gt;
&lt;/div&gt;
&lt;/div&gt;
&lt;h3 class="h5 mt-3"&gt;（1）中和は必ず「発熱反応」になる&lt;/h3&gt;
&lt;p&gt;中和の図には、さりげなく&lt;strong&gt;「熱」&lt;/strong&gt;と書かれていることがあります。これはとても重要なポイントで、&lt;br /&gt;
&lt;strong&gt;中和反応は必ず発熱反応&lt;/strong&gt;です。&lt;/p&gt;
&lt;ul&gt;
&lt;li&gt;酸性の水溶液とアルカリ性の水溶液を混ぜると、&lt;strong&gt;ビーカーが温かくなる&lt;/strong&gt;。&lt;/li&gt;
&lt;li&gt;これは&lt;strong&gt;吸熱ではなく「発熱」&lt;/strong&gt;であることをおさえておく。&lt;/li&gt;
&lt;li&gt;中学受験ではあまり問われませんが、知っておくと&lt;strong&gt;理解度が一段上がる&lt;/strong&gt;ポイントです。&lt;/li&gt;
&lt;/ul&gt;
&lt;/div&gt;
&lt;/div&gt;
&lt;p&gt;&lt;!-- 2. 中和でできるもの：塩（えん）と水 --&gt;&lt;/p&gt;
&lt;div class="card shadow-sm mb-4"&gt;
&lt;div class="card-body"&gt;
&lt;h2 class="h4 mb-3"&gt;2. 中和でできるもの──塩（えん）と水&lt;/h2&gt;
&lt;div class="row mb-3"&gt;
&lt;div class="col-md-5 mb-3"&gt;&lt;img decoding="async" class="alignnone wp-image-157 img-fluid rounded shadow-sm" src="https://rika-quest.com/wp-content/uploads/2023/03/3_単元ごと.jpg" sizes="(max-width: 573px) 100vw, 573px" srcset="https://rika-quest.com/wp-content/uploads/2023/03/3_単元ごと.jpg 573w, https://rika-quest.com/wp-content/uploads/2023/03/3_単元ごと-300x76.jpg 300w" alt="中和反応の結果として塩と水が生成される仕組みの図解" width="573" height="146" /&gt;&lt;/div&gt;
&lt;div class="col-md-7 mb-3"&gt;
&lt;p class="mb-2"&gt;中和反応をまとめると、つくづく大事なのはこの一言です。&lt;/p&gt;
&lt;p class="fw-bold"&gt;酸 + アルカリ（塩基） → &lt;span class="text-danger"&gt;塩（えん）&lt;/span&gt; + 水&lt;/p&gt;
&lt;ul&gt;
&lt;li&gt;&lt;strong&gt;塩（えん）&lt;/strong&gt;と書いて、「しお」だけを指すわけではない。&lt;/li&gt;
&lt;li&gt;食塩（塩化ナトリウム）のほか、&lt;strong&gt;硫酸銅&lt;/strong&gt;などさまざまな塩がある。&lt;/li&gt;
&lt;li&gt;「酸」と「アルカリ」の組み合わせによって、できる塩の種類が変わる。&lt;/li&gt;
&lt;/ul&gt;
&lt;p class="mb-0"&gt;つまり、中和反応では、&lt;strong&gt;かならず「塩」と「水」ができる&lt;/strong&gt;というパターンをまず覚えましょう。&lt;/p&gt;
&lt;/div&gt;
&lt;/div&gt;
&lt;h3 class="h5 mt-3"&gt;（1）入試で大事な視点：濃度と量&lt;/h3&gt;
&lt;p class="mb-2"&gt;問題を解くときにカギになるのが、&lt;strong&gt;酸性・アルカリ性の濃さ（濃度）と体積（量）&lt;/strong&gt;です。&lt;/p&gt;
&lt;ul&gt;
&lt;li&gt;酸のほうが&lt;strong&gt;濃い&lt;/strong&gt;なら、アルカリを&lt;strong&gt;たくさん用意しないと完全中和にならない&lt;/strong&gt;。&lt;/li&gt;
&lt;li&gt;逆にアルカリが強くて濃いなら、酸を多めに入れる必要がある。&lt;/li&gt;
&lt;li&gt;問題文の「○倍にうすめた」「何mLずつ入れた」などの条件から、&lt;strong&gt;どちらが勝つか・完全中和か&lt;/strong&gt;を読み取る。&lt;/li&gt;
&lt;/ul&gt;
&lt;p class="mb-0"&gt;「濃度 × 体積」で&lt;strong&gt;「強さ × 量」&lt;/strong&gt;をイメージしながら、どちらの陣営が勝つかを考えると整理しやすくなります。&lt;/p&gt;
&lt;/div&gt;
&lt;/div&gt;
&lt;p&gt;&lt;!-- 3. リトマス紙と「おかあさん」語呂合わせ --&gt;&lt;/p&gt;
&lt;div class="card shadow-sm mb-4"&gt;
&lt;div class="card-body"&gt;
&lt;h2 class="h4 mb-3"&gt;3. リトマス紙の変化と語呂合わせ「おかあさん」&lt;/h2&gt;
&lt;p&gt;中和・酸・アルカリを学ぶときにセットで覚えておきたいのが、&lt;strong&gt;リトマス紙の色の変化&lt;/strong&gt;です。&lt;/p&gt;
&lt;div class="table-responsive mb-3"&gt;
&lt;table class="table table-bordered align-middle mb-0"&gt;
&lt;thead style="background-color: #e3f2fd;"&gt;
&lt;tr class="text-center"&gt;
&lt;th scope="col"&gt;溶液の性質&lt;/th&gt;
&lt;th scope="col"&gt;青色リトマス紙&lt;/th&gt;
&lt;th scope="col"&gt;赤色リトマス紙&lt;/th&gt;
&lt;/tr&gt;
&lt;/thead&gt;
&lt;tbody&gt;
&lt;tr&gt;
&lt;td class="fw-bold"&gt;酸性&lt;/td&gt;
&lt;td class="text-danger fw-bold"&gt;青 → 赤&lt;/td&gt;
&lt;td&gt;赤のまま&lt;/td&gt;
&lt;/tr&gt;
&lt;tr style="background-color: #f5f5f5;"&gt;
&lt;td class="fw-bold"&gt;アルカリ性&lt;/td&gt;
&lt;td&gt;青のまま&lt;/td&gt;
&lt;td class="text-primary fw-bold"&gt;赤 → 青&lt;/td&gt;
&lt;/tr&gt;
&lt;tr&gt;
&lt;td class="fw-bold"&gt;中性&lt;/td&gt;
&lt;td&gt;青のまま&lt;/td&gt;
&lt;td&gt;赤のまま&lt;/td&gt;
&lt;/tr&gt;
&lt;/tbody&gt;
&lt;/table&gt;
&lt;/div&gt;
&lt;p class="mb-2"&gt;しゅん吉流キーワードは&lt;strong&gt;「おかあさん」&lt;/strong&gt;です。&lt;/p&gt;
&lt;ul&gt;
&lt;li&gt;&lt;strong&gt;おかあさん&lt;/strong&gt; ＝ 「&lt;strong&gt;青（お） → 赤（あ）＝ 酸（さん）&lt;/strong&gt;」&lt;/li&gt;
&lt;li&gt;&lt;strong&gt;青い紙が赤に変わったら酸性！&lt;/strong&gt; とセットで覚える。&lt;/li&gt;
&lt;/ul&gt;
&lt;p class="mb-0"&gt;語呂合わせのおかげで、&lt;strong&gt;テスト本番で一瞬で思い出せる&lt;/strong&gt;のがポイントです。&lt;br /&gt;
もし自分なりの語呂が思いついたら、ぜひノートに書いて覚えましょう。&lt;/p&gt;
&lt;/div&gt;
&lt;/div&gt;
&lt;p&gt;&lt;!-- 4. まとめ表（元のまとめの再構成） --&gt;&lt;/p&gt;
&lt;div class="card shadow-sm mb-4"&gt;
&lt;div class="card-body"&gt;
&lt;h2 class="h4 mb-3"&gt;4. 中和反応の仕組みまとめ&lt;/h2&gt;
&lt;div class="table-responsive"&gt;
&lt;table class="table table-bordered align-middle mb-0"&gt;
&lt;thead style="background-color: #dfffd6;"&gt;
&lt;tr class="text-center"&gt;
&lt;th style="width: 30%;" scope="col"&gt;項目&lt;/th&gt;
&lt;th style="width: 70%;" scope="col"&gt;内容&lt;/th&gt;
&lt;/tr&gt;
&lt;/thead&gt;
&lt;tbody&gt;
&lt;tr style="background-color: #ffffff;"&gt;
&lt;td class="fw-bold"&gt;中和反応とは？&lt;/td&gt;
&lt;td&gt;– 酸性とアルカリ性が&lt;strong&gt;互いの性質を打ち消し合う反応&lt;/strong&gt;&lt;br /&gt;
– &lt;strong&gt;完全中和&lt;/strong&gt;：酸性とアルカリ性が互角になり、中性になる状態&lt;br /&gt;
– 中和反応では&lt;strong&gt;必ず発熱反応&lt;/strong&gt;になり、熱が発生する&lt;/td&gt;
&lt;/tr&gt;
&lt;tr style="background-color: #dfffd6;"&gt;
&lt;td class="fw-bold"&gt;生成物&lt;/td&gt;
&lt;td&gt;– 中和反応でできるもの：&lt;strong&gt;塩（えん）と水&lt;/strong&gt;&lt;br /&gt;
– 塩には食塩（塩化ナトリウム）だけでなく、硫酸銅などさまざまな化学物質が含まれる&lt;/td&gt;
&lt;/tr&gt;
&lt;tr style="background-color: #ffffff;"&gt;
&lt;td class="fw-bold"&gt;リトマス紙の変化&lt;/td&gt;
&lt;td&gt;– 青色リトマス紙 → 赤色：&lt;strong&gt;酸性&lt;/strong&gt;&lt;br /&gt;
– 語呂合わせ：&lt;strong&gt;おかあさん&lt;/strong&gt;（青 → 赤 ＝ 酸性）&lt;br /&gt;
– 赤色リトマス紙 → 青色：アルカリ性&lt;/td&gt;
&lt;/tr&gt;
&lt;tr style="background-color: #dfffd6;"&gt;
&lt;td class="fw-bold"&gt;問題のポイント&lt;/td&gt;
&lt;td&gt;– 酸性・アルカリ性の&lt;strong&gt;濃度（こさ）&lt;/strong&gt;と&lt;strong&gt;体積（量）&lt;/strong&gt;を見て、どちらが余るか判断する&lt;br /&gt;
– 中和の結果、酸性またはアルカリ性が&lt;strong&gt;少し残る場合もある&lt;/strong&gt;&lt;br /&gt;
– 入試では&lt;strong&gt;完全中和の条件&lt;/strong&gt;（中性になる点）をねらう問題が多い&lt;/td&gt;
&lt;/tr&gt;
&lt;/tbody&gt;
&lt;/table&gt;
&lt;/div&gt;
&lt;/div&gt;
&lt;/div&gt;
&lt;p&gt;&lt;!-- 5. 中和反応クイズ --&gt;&lt;/p&gt;
&lt;div class="card shadow-sm mb-4"&gt;
&lt;div class="card-body"&gt;
&lt;h2 class="h4 mb-3"&gt;5. 中和反応の仕組みクイズ（10問）&lt;/h2&gt;
&lt;p&gt;中和の定義・発熱・生成物・リトマス紙…どこまで定着したかチェックしてみましょう。&lt;br /&gt;
各問題の&lt;strong&gt;「正解を見る」ボタン&lt;/strong&gt;を押すと答えが表示され、ボタンは消えます。&lt;/p&gt;
&lt;div class="table-responsive"&gt;
&lt;table class="table table-bordered align-middle"&gt;
&lt;thead style="background-color: #dfffd6;"&gt;
&lt;tr class="text-center"&gt;
&lt;th style="width: 40%;" scope="col"&gt;問題&lt;/th&gt;
&lt;th style="width: 40%;" scope="col"&gt;選択肢&lt;/th&gt;
&lt;th style="width: 20%;" scope="col"&gt;正解を見る&lt;/th&gt;
&lt;/tr&gt;
&lt;/thead&gt;
&lt;tbody&gt;
&lt;tr style="background-color: #ffffff;"&gt;
&lt;td&gt;1. 中和反応とはどのような反応ですか？&lt;/td&gt;
&lt;td&gt;A. 酸性がアルカリ性を打ち負かす反応&lt;br /&gt;
B. 酸性とアルカリ性が互いの性質を打ち消し合う反応&lt;br /&gt;
C. アルカリ性が酸性を蒸発させる反応&lt;br /&gt;
D. 酸性とアルカリ性が共存する反応&lt;/td&gt;
&lt;td class="text-center"&gt;&lt;button id="btn-n-answer1" class="btn btn-sm btn-primary mb-1"&gt;正解を見る&lt;/button&gt;&lt;/p&gt;
&lt;div id="n-answer1" style="display: none;"&gt;正解: B. 酸性とアルカリ性が互いの性質を打ち消し合う反応&lt;/div&gt;
&lt;/td&gt;
&lt;/tr&gt;
&lt;tr style="background-color: #dfffd6;"&gt;
&lt;td&gt;2. 中和反応で必ず発生するものは？&lt;/td&gt;
&lt;td&gt;A. 吸熱&lt;br /&gt;
B. 冷気&lt;br /&gt;
C. 発熱&lt;br /&gt;
D. 色変化&lt;/td&gt;
&lt;td class="text-center"&gt;&lt;button id="btn-n-answer2" class="btn btn-sm btn-primary mb-1"&gt;正解を見る&lt;/button&gt;&lt;/p&gt;
&lt;div id="n-answer2" style="display: none;"&gt;正解: C. 発熱&lt;/div&gt;
&lt;/td&gt;
&lt;/tr&gt;
&lt;tr style="background-color: #ffffff;"&gt;
&lt;td&gt;3. 中和反応で生成されるのは？&lt;/td&gt;
&lt;td&gt;A. 酸素と水&lt;br /&gt;
B. 塩と水&lt;br /&gt;
C. 塩と酸素&lt;br /&gt;
D. 水だけ&lt;/td&gt;
&lt;td class="text-center"&gt;&lt;button id="btn-n-answer3" class="btn btn-sm btn-primary mb-1"&gt;正解を見る&lt;/button&gt;&lt;/p&gt;
&lt;div id="n-answer3" style="display: none;"&gt;正解: B. 塩と水&lt;/div&gt;
&lt;/td&gt;
&lt;/tr&gt;
&lt;tr style="background-color: #dfffd6;"&gt;
&lt;td&gt;4. 中和で生成される「塩」とは何ですか？&lt;/td&gt;
&lt;td&gt;A. しお（食塩）のみ&lt;br /&gt;
B. 塩酸の成分&lt;br /&gt;
C. 食塩以外の化学物質も含む&lt;br /&gt;
D. 水酸化物のみ&lt;/td&gt;
&lt;td class="text-center"&gt;&lt;button id="btn-n-answer4" class="btn btn-sm btn-primary mb-1"&gt;正解を見る&lt;/button&gt;&lt;/p&gt;
&lt;div id="n-answer4" style="display: none;"&gt;正解: C. 食塩以外の化学物質も含む&lt;/div&gt;
&lt;/td&gt;
&lt;/tr&gt;
&lt;tr style="background-color: #ffffff;"&gt;
&lt;td&gt;5. 酸性のリトマス紙の色変化は？&lt;/td&gt;
&lt;td&gt;A. 赤→青&lt;br /&gt;
B. 青→赤&lt;br /&gt;
C. 緑→赤&lt;br /&gt;
D. 青→緑&lt;/td&gt;
&lt;td class="text-center"&gt;&lt;button id="btn-n-answer5" class="btn btn-sm btn-primary mb-1"&gt;正解を見る&lt;/button&gt;&lt;/p&gt;
&lt;div id="n-answer5" style="display: none;"&gt;正解: B. 青→赤&lt;/div&gt;
&lt;/td&gt;
&lt;/tr&gt;
&lt;tr style="background-color: #dfffd6;"&gt;
&lt;td&gt;6. リトマス紙の語呂合わせ「おかあさん」とは何を指しますか？&lt;/td&gt;
&lt;td&gt;A. 赤→青: アルカリ性&lt;br /&gt;
B. 青→赤: 酸性&lt;br /&gt;
C. 緑→青: 中性&lt;br /&gt;
D. 赤→緑: 酸性&lt;/td&gt;
&lt;td class="text-center"&gt;&lt;button id="btn-n-answer6" class="btn btn-sm btn-primary mb-1"&gt;正解を見る&lt;/button&gt;&lt;/p&gt;
&lt;div id="n-answer6" style="display: none;"&gt;正解: B. 青→赤: 酸性&lt;/div&gt;
&lt;/td&gt;
&lt;/tr&gt;
&lt;tr style="background-color: #ffffff;"&gt;
&lt;td&gt;7. 完全中和の定義は？&lt;/td&gt;
&lt;td&gt;A. 酸性とアルカリ性が互いに中和しきる状態&lt;br /&gt;
B. 酸性が強く残る状態&lt;br /&gt;
C. アルカリ性が勝つ状態&lt;br /&gt;
D. 中和が不完全な状態&lt;/td&gt;
&lt;td class="text-center"&gt;&lt;button id="btn-n-answer7" class="btn btn-sm btn-primary mb-1"&gt;正解を見る&lt;/button&gt;&lt;/p&gt;
&lt;div id="n-answer7" style="display: none;"&gt;正解: A. 酸性とアルカリ性が互いに中和しきる状態&lt;/div&gt;
&lt;/td&gt;
&lt;/tr&gt;
&lt;tr style="background-color: #dfffd6;"&gt;
&lt;td&gt;8. 中和反応で塩が生成される理由は？&lt;/td&gt;
&lt;td&gt;A. 酸がアルカリ性を溶かすから&lt;br /&gt;
B. 酸とアルカリの化学反応で塩ができる&lt;br /&gt;
C. 水の蒸発による副産物&lt;br /&gt;
D. 温度の影響で生成&lt;/td&gt;
&lt;td class="text-center"&gt;&lt;button id="btn-n-answer8" class="btn btn-sm btn-primary mb-1"&gt;正解を見る&lt;/button&gt;&lt;/p&gt;
&lt;div id="n-answer8" style="display: none;"&gt;正解: B. 酸とアルカリの化学反応で塩ができる&lt;/div&gt;
&lt;/td&gt;
&lt;/tr&gt;
&lt;tr style="background-color: #ffffff;"&gt;
&lt;td&gt;9. 中和反応における「発熱反応」の特徴は？&lt;/td&gt;
&lt;td&gt;A. 必ず冷たくなる&lt;br /&gt;
B. 必ず熱が発生する&lt;br /&gt;
C. 時々熱が発生する&lt;br /&gt;
D. 無反応&lt;/td&gt;
&lt;td class="text-center"&gt;&lt;button id="btn-n-answer9" class="btn btn-sm btn-primary mb-1"&gt;正解を見る&lt;/button&gt;&lt;/p&gt;
&lt;div id="n-answer9" style="display: none;"&gt;正解: B. 必ず熱が発生する&lt;/div&gt;
&lt;/td&gt;
&lt;/tr&gt;
&lt;tr style="background-color: #dfffd6;"&gt;
&lt;td&gt;10. 中和反応の例として正しいものは？&lt;/td&gt;
&lt;td&gt;A. 水と油&lt;br /&gt;
B. 酸性とアルカリ性&lt;br /&gt;
C. 酸素と窒素&lt;br /&gt;
D. 塩と水&lt;/td&gt;
&lt;td class="text-center"&gt;&lt;button id="btn-n-answer10" class="btn btn-sm btn-primary mb-1"&gt;正解を見る&lt;/button&gt;&lt;/p&gt;
&lt;div id="n-answer10" style="display: none;"&gt;正解: B. 酸性とアルカリ性&lt;/div&gt;
&lt;/td&gt;
&lt;/tr&gt;
&lt;/tbody&gt;
&lt;/table&gt;
&lt;/div&gt;
&lt;/div&gt;
&lt;/div&gt;
&lt;p&gt;&lt;!-- 6. まとめ ＋ CTA --&gt;&lt;/p&gt;
&lt;div class="card shadow-sm mb-4"&gt;
&lt;div class="card-body"&gt;
&lt;h2 class="h4 mb-3"&gt;6. まとめ──「酸＋アルカリ＝塩と水＋発熱」をワンセットで&lt;/h2&gt;
&lt;ul class="mb-3"&gt;
&lt;li&gt;&lt;strong&gt;中和＝酸性とアルカリ性が互いの性質を打ち消し合う反応&lt;/strong&gt;。完全中和では中性になる。&lt;/li&gt;
&lt;li&gt;中和では&lt;strong&gt;必ず発熱反応&lt;/strong&gt;が起こり、ビーカーがあたたかくなる。&lt;/li&gt;
&lt;li&gt;中和反応の生成物は、&lt;strong&gt;塩（えん）と水&lt;/strong&gt;が基本パターン。&lt;/li&gt;
&lt;li&gt;リトマス紙は&lt;strong&gt;「おかあさん」＝ 青 → 赤 で酸性&lt;/strong&gt;と覚えると、テストで迷いにくい。&lt;/li&gt;
&lt;li&gt;計算問題では、酸とアルカリの&lt;strong&gt;濃度 × 体積&lt;/strong&gt;を比べて、どちらが余るかを判断する。&lt;/li&gt;
&lt;/ul&gt;
&lt;p class="mb-0"&gt;このページの内容をおさえておくと、&lt;strong&gt;中和・中性・発熱・リトマス紙の色の変化&lt;/strong&gt;が1本の線でつながります。&lt;br /&gt;
ノートに自分なりの図や語呂合わせを書き加えながら、何度か解き直してみましょう。&lt;/p&gt;
&lt;/div&gt;
&lt;/div&gt;
&lt;div class="card shadow-sm mb-4" style="border: 2px solid #00897b;"&gt;
&lt;div class="card-body"&gt;
&lt;h2 class="h5 mb-2" style="border-left: 4px solid #00897b; padding-left: 0.75rem;"&gt;中和・水溶液がニガテな人へ──しゅん吉クエストの理科講座&lt;/h2&gt;
&lt;p class="mb-2"&gt;「酸性・アルカリ性」「中和」「イオン」…水溶液の単元は、仕組みをつかめると一気に楽しくなります。&lt;br /&gt;
受験理科専門塾&lt;strong&gt;しゅん吉クエスト&lt;/strong&gt;では、&lt;br /&gt;
動画＋演習問題で&lt;strong&gt;「なぜそうなるか」&lt;/strong&gt;から丁寧に解説しています。&lt;/p&gt;
&lt;ul class="mb-3"&gt;
&lt;li&gt;小学生〜中学生向けの中和・水溶液特集講座&lt;/li&gt;
&lt;li&gt;オンライン個別指導での質問し放題プラン&lt;/li&gt;
&lt;li&gt;他教科とのセット受講も相談可能&lt;/li&gt;
&lt;/ul&gt;
&lt;div class="d-flex flex-wrap justify-content-between align-items-center"&gt;
&lt;p class="mb-2 mb-md-0"&gt;詳しいカリキュラム・料金・体験授業については、公式サイトをご覧ください。&lt;/p&gt;
&lt;p&gt;&lt;a class="btn btn-success" href="https://rika-quest.com/"&gt;&lt;br /&gt;
しゅん吉クエストの理科講座を見る&lt;br /&gt;
&lt;/a&gt;&lt;/p&gt;
&lt;/div&gt;
&lt;/div&gt;
&lt;/div&gt;
&lt;/div&gt;
&lt;p&gt;&lt;!-- クイズ用スクリプト --&gt;&lt;br /&gt;
&lt;script&gt;
  function showNeutralAnswer(id) {
    var answer = document.getElementById('n-answer' + id);
    var button = document.getElementById('btn-n-answer' + id);
    if (answer) {
      answer.style.display = 'block';
    }
    if (button) {
      button.style.display = 'none';
    }
  }
&lt;/script&gt;&lt;/p&gt;
```
</t>
  </si>
  <si>
    <t xml:space="preserve">以下のページは「スニペット整合性」（本文と title/meta/H1/冒頭文）が弱い可能性があります。
まず【本文】を確認し、想定読者・悩み・解決範囲を把握してください。
そのうえで、GSCの主要クエリ（表示回数上位）を根拠に、
「検索意図に対して、タイトル/メタ/H1/冒頭120字がズレている点」を特定し、
ズレを解消するための修正案（タイトル/メタ/H1/冒頭）を提示してください。
※本文の“大改修”は前提にしません（必要なら追記ブロックは最大1つまで）。
【URL】https://eng-support.com/column/progress-book1-lesson15-2/
【ページ分類】MC
【ページ分類の略語（このプロンプト内の定義）】
TP = トップページ（ホーム/サイトの入口）
SP = サービスページ（講座・コース・申込導線）
MC = メインコラム（コラム/解説/勉強法など集客記事）
SC = サブコラム（MCやSPを補強するための補助コラム※サイト定義に合わせて判断）
NW = ニュース/お知らせ（運用上は改善対象外として除外）
ST = 企業情報等のSEO対策を行わないこ固定ページ（運用上は改善対象外として除外）
- / 空欄 / 未分類 = 未分類（このスクリプトでは改善対象外として除外）
※未分類（空欄 / "-" / "未分類"）は作業対象に含めません。
【現状（スニペット要素）】
- タイトル：how muchの意味｜how manyとの違い｜中学英語
- メタ：how muchは値段だけでなく量・程度も聞ける。how manyとの違い、不可算名詞の組み合わせ、how much ofの答え方を例文で確認。
- H1：how much 名詞 の正しい使い方｜お金以外の意味・how much of ～ まで整理【Progress Book1 Lesson15-2】
- 冒頭120字：PROGRESS Book1 Lesson15 Scene2 では、 「How many」と「How much」 という数量表現の違いがテーマになります。どちらも日本語では「どれくらい」「どのくらい」と訳せますが、 英語では 後ろに来る名詞
【GSC主要クエリ（表示回数上位50件）】
- how much｜表示2291｜CTR 0.13%｜順位6.0
- ハウマッチとは｜表示991｜CTR 0.10%｜順位6.1
- how much 意味｜表示881｜CTR 0.23%｜順位6.9
- ハウマッチ 英語｜表示802｜CTR 0.00%｜順位4.0
- how many｜表示379｜CTR 0.00%｜順位6.3
- ハウマッチ 意味｜表示293｜CTR 0.00%｜順位5.0
- how much 例文｜表示201｜CTR 0.00%｜順位7.4
- how much how many 違い｜表示184｜CTR 0.54%｜順位3.3
- how manyとhow muchの違い｜表示181｜CTR 0.55%｜順位2.7
- how many 意味｜表示174｜CTR 0.00%｜順位8.3
- how much お金 以外｜表示139｜CTR 2.16%｜順位1.4
- howmuch｜表示113｜CTR 0.00%｜順位2.3
- how many how much 違い｜表示107｜CTR 0.00%｜順位2.3
- how much 使い方｜表示84｜CTR 0.00%｜順位5.1
- much of｜表示79｜CTR 0.00%｜順位9.3
- much many 違い｜表示77｜CTR 0.00%｜順位1.6
- ハウマッチ｜表示77｜CTR 0.00%｜順位1.1
- ハウマッチ意味｜表示73｜CTR 0.00%｜順位4.6
- much 名詞｜表示72｜CTR 0.00%｜順位6.8
- how mach｜表示70｜CTR 0.00%｜順位5.8
- how much of｜表示59｜CTR 3.39%｜順位1.1
- howmuch 意味｜表示59｜CTR 3.39%｜順位6.8
- much 不可算名詞｜表示58｜CTR 0.00%｜順位14.3
- 不可算名詞 much｜表示55｜CTR 0.00%｜順位12.9
- how 名詞｜表示52｜CTR 0.00%｜順位7.4
- ハウメニーとは｜表示51｜CTR 0.00%｜順位1.0
- how much money｜表示49｜CTR 0.00%｜順位4.4
- how much?｜表示46｜CTR 0.00%｜順位3.3
- ハウメニー 意味｜表示45｜CTR 0.00%｜順位1.7
- how many のあと｜表示43｜CTR 0.00%｜順位5.3
- how muchとhow manyの違い｜表示40｜CTR 0.00%｜順位1.9
- much 可算名詞｜表示37｜CTR 0.00%｜順位12.7
- how many how much｜表示36｜CTR 0.00%｜順位4.6
- how much意味｜表示34｜CTR 0.00%｜順位7.0
- many 不可算名詞｜表示34｜CTR 0.00%｜順位13.0
- how many と how much の違い｜表示32｜CTR 0.00%｜順位2.6
- ハウマッチ ハウメニー 違い｜表示31｜CTR 0.00%｜順位2.0
- how much of 意味｜表示30｜CTR 3.33%｜順位3.5
- how match｜表示30｜CTR 0.00%｜順位2.1
- how much 品詞｜表示30｜CTR 0.00%｜順位1.1
- ハウメニー ハウマッチ 違い｜表示29｜CTR 0.00%｜順位4.8
- how much 答え方｜表示28｜CTR 0.00%｜順位6.4
- ハウメニーとハウマッチの違い｜表示28｜CTR 0.00%｜順位1.7
- much of the｜表示26｜CTR 0.00%｜順位10.5
- how much と how many の違い｜表示25｜CTR 0.00%｜順位1.3
- how much is｜表示24｜CTR 0.00%｜順位4.5
- how much is it 意味｜表示24｜CTR 0.00%｜順位9.8
- ハウマッチ 英語 意味｜表示24｜CTR 0.00%｜順位4.0
- how many 複数形｜表示23｜CTR 0.00%｜順位3.1
- how much s v｜表示23｜CTR 0.00%｜順位1.0
【参考：代表語（自動抽出）】much
【出力（必ずこの順）】
1) 本文の要約（想定読者・悩み・解決）
2) 検索意図の整理（主要クエリから2〜3パターン）
3) 不一致の指摘（タイトル/メタ/H1/冒頭のどこがズレているか）
4) 修正方針（“どの意図に寄せるか”を1つに決める）
5) 修正案（すべてコードブロック）
   - タイトル案3つ（全角35字前後＋56字以上の網羅型を1つ）
   - メタ案3つ（全角90字前後）
   - H1案2つ
   - 冒頭120字（2案：&lt;p&gt;で開始）
【禁則ワード（シート連動）】
以下の【禁則ワード】は、タイトル/メタ/導入文/見出し/本文のいずれにも原則使用しないでください。
言い換えが必要な場合は、自然な日本語に置換してください。
【禁則ワード】
- 崩れ
- 型
- 迷い
- 保留
- 固定
- 手順
- 立て直
- 最短
- 結論だけ
- 乱れ
- 三点確認
- 内部リンク
- 導線
- 設計
- 刺
- まず結論
- 整え
- 押し付けない案内
- 統一
- 次の一手
- 失点
- 確定
- サブコラム
- 30秒
- 1分
- CV
- 網羅
【本文】
```html
&lt;p&gt;&amp;nbsp;&lt;/p&gt;
&lt;p&gt;&lt;!-- YouTube動画埋め込み --&gt;&lt;br /&gt;
&lt;iframe title="YouTube video player" src="https://www.youtube.com/embed/9oqPE40YxJc" width="560" height="315" frameborder="0" allowfullscreen="allowfullscreen"&gt;&lt;br /&gt;
&lt;span data-mce-type="bookmark" style="display: inline-block; width: 0px; overflow: hidden; line-height: 0;" class="mce_SELRES_start"&gt;﻿&lt;/span&gt;&lt;br /&gt;
&lt;/iframe&gt;&lt;/p&gt;
&lt;p&gt;PROGRESS Book1 Lesson15 Scene2 では、&lt;strong&gt;「How many」と「How much」&lt;/strong&gt;という数量表現の違いがテーマになります。どちらも日本語では「どれくらい」「どのくらい」と訳せますが、&lt;br /&gt;
英語では&lt;strong&gt;後ろに来る名詞の種類（可算名詞／不可算名詞）&lt;/strong&gt;によって形がはっきりと変わります。&lt;/p&gt;
&lt;p&gt;ここでは、元動画の解説内容を整理しながら、&lt;/p&gt;
&lt;ul&gt;
&lt;li&gt;「How many」と「How much」の基本ルール&lt;/li&gt;
&lt;li&gt;物質名詞・不可算名詞との組み合わせ方&lt;/li&gt;
&lt;li&gt;PROGRESSで学ぶときの注意点&lt;/li&gt;
&lt;/ul&gt;
&lt;p&gt;を、順を追って確認していきます。&lt;/p&gt;
&lt;div class="howmuch-quickbox"&gt;
&lt;h3&gt;How much は「いくら？（値段）」と「どれくらい？（量・程度）」の両方&lt;/h3&gt;
&lt;p&gt;「How much＝お金だけ」と思い込むと、数量表現で混乱しやすくなります。文脈しだいで&lt;strong&gt;値段&lt;/strong&gt;にも&lt;strong&gt;量&lt;/strong&gt;にも&lt;strong&gt;程度&lt;/strong&gt;にもなります（目安として、後ろに来る名詞の形で判断すると整理しやすいです）。&lt;/p&gt;
&lt;ul&gt;
&lt;li&gt;値段：&lt;strong&gt;How much is it?&lt;/strong&gt;（いくら？）&lt;/li&gt;
&lt;li&gt;量：&lt;strong&gt;How much water / lettuce &amp;#8230;?&lt;/strong&gt;（どれくらいの水／レタス？）&lt;/li&gt;
&lt;li&gt;程度：&lt;strong&gt;How much time / homework &amp;#8230;?&lt;/strong&gt;（どれくらい時間／宿題？）&lt;/li&gt;
&lt;/ul&gt;
&lt;p&gt;&lt;small&gt;※名詞によっては「数え方が文脈で変わる」こともあります。ここではまず基本形を押さえます。&lt;/small&gt;&lt;/p&gt;
&lt;/div&gt;
&lt;h3&gt;How much / How many の違い（まずはこの3行）&lt;/h3&gt;
&lt;table&gt;
&lt;tbody&gt;
&lt;tr&gt;
&lt;th&gt;How many + 可算名詞（複数形）&lt;/th&gt;
&lt;td&gt;数をたずねる（いくつ／何人）&lt;/td&gt;
&lt;/tr&gt;
&lt;tr&gt;
&lt;th&gt;How much + 不可算名詞（単数形）&lt;/th&gt;
&lt;td&gt;量・程度をたずねる（どれくらい）&lt;/td&gt;
&lt;/tr&gt;
&lt;tr&gt;
&lt;th&gt;How much of + 限定語 + 名詞&lt;/th&gt;
&lt;td&gt;「その中のどれくらい？」（一部・割合）&lt;/td&gt;
&lt;/tr&gt;
&lt;/tbody&gt;
&lt;/table&gt;
&lt;h4&gt;「ハウマッチ／ハウメニー」で迷うポイント&lt;/h4&gt;
&lt;ul&gt;
&lt;li&gt;日本語だとどちらも「どれくらい？」になりがちなので、&lt;strong&gt;英語は名詞の形で分ける&lt;/strong&gt;のがコツです。&lt;/li&gt;
&lt;li&gt;複数形（-s など）が見えたら How many、単数形で「量」を聞いているなら How much をまず疑います。&lt;/li&gt;
&lt;/ul&gt;
&lt;h3&gt;How much of ～（「その中のどれくらい？」）&lt;/h3&gt;
&lt;p&gt;&lt;strong&gt;How much of + the/this/that/my + 名詞&lt;/strong&gt; は、全体の一部・割合を聞く形です。答えは「量の言い方（割合）」で返すことが多いです。&lt;/p&gt;
&lt;ul&gt;
&lt;li&gt;例：&lt;strong&gt;How much of the cake did you eat?&lt;/strong&gt;（ケーキのどれくらい食べた？）&lt;/li&gt;
&lt;li&gt;答え方の例：&lt;strong&gt;Half of it / Most of it / A little of it / None of it&lt;/strong&gt;&lt;/li&gt;
&lt;/ul&gt;
&lt;p&gt;&lt;small&gt;※of の後ろは「限定」されやすい（the/this/that/my など）点だけ先に押さえておくと、問題文で迷いにくくなります。&lt;/small&gt;&lt;/p&gt;
&lt;p&gt;この下で、PROGRESSのLesson15（可算／不可算・単数／複数）の整理に入ります。&lt;/p&gt;
&lt;hr /&gt;
&lt;h2&gt;「How many」と「How much」の基本ルール&lt;/h2&gt;
&lt;h3&gt;数をたずねる「How many」&lt;/h3&gt;
&lt;p&gt;まず前提として、すでに学習済みの表現が&lt;strong&gt;「How many」&lt;/strong&gt;です。&lt;/p&gt;
&lt;blockquote&gt;&lt;p&gt;英語で「いくつ？」「何人？」といった&lt;strong&gt;数&lt;/strong&gt;をたずねるときは&lt;br /&gt;
&lt;strong&gt;&lt;span style="color: red;"&gt;How many&lt;/span&gt; ＋ 可算名詞の複数形&lt;/strong&gt;&lt;br /&gt;
の形を使います。&lt;/p&gt;&lt;/blockquote&gt;
&lt;p&gt;ここで重要なのは次のポイントです。&lt;/p&gt;
&lt;ul&gt;
&lt;li&gt;&lt;strong&gt;「How many」の後ろに単数形の名詞は置けない&lt;/strong&gt;&lt;/li&gt;
&lt;li&gt;必ず「数えられる名詞（可算名詞）」の&lt;strong&gt;複数形&lt;/strong&gt;が続く&lt;/li&gt;
&lt;/ul&gt;
&lt;p&gt;前回のレッスンで学んだ内容の復習になりますが、「How many ＋ 単数形」は&lt;strong&gt;文法的に誤り&lt;/strong&gt;であることを、もう一度はっきり意識しておきましょう。&lt;/p&gt;
&lt;h3&gt;量をたずねる「How much」＋物質名詞&lt;/h3&gt;
&lt;p&gt;これに対して、今回新たに登場するのが&lt;strong&gt;「How much」&lt;/strong&gt;です。&lt;/p&gt;
&lt;p&gt;スライドの例を見てみましょう。&lt;/p&gt;
&lt;div style="margin: 10px 0;"&gt;&lt;img decoding="async" loading="lazy" class="alignnone size-full wp-image-423" src="http://eng-support.com/wp-content/uploads/2023/06/プログレス230515-3.jpg" alt="スライドに 'How much lettuce do you want?' の例文が表示され、'lettuce' が不可算名詞であることを説明。" width="1280" height="720" srcset="https://eng-support.com/wp-content/uploads/2023/06/プログレス230515-3.jpg 1280w, https://eng-support.com/wp-content/uploads/2023/06/プログレス230515-3-300x169.jpg 300w, https://eng-support.com/wp-content/uploads/2023/06/プログレス230515-3-1024x576.jpg 1024w, https://eng-support.com/wp-content/uploads/2023/06/プログレス230515-3-768x432.jpg 768w, https://eng-support.com/wp-content/uploads/2023/06/プログレス230515-3-320x180.jpg 320w" sizes="(max-width: 1280px) 100vw, 1280px" /&gt;&lt;/div&gt;
&lt;p&gt;スライドの 1 番の例には、次のような英文が出てきます。&lt;/p&gt;
&lt;blockquote&gt;&lt;p&gt;&lt;strong&gt;How much lettuce&lt;/strong&gt; 〜 ?&lt;/p&gt;&lt;/blockquote&gt;
&lt;p&gt;ここでの &lt;strong&gt;lettuce&lt;/strong&gt;（レタス）は、英語では&lt;strong&gt;数えない名詞（不可算名詞）&lt;/strong&gt;として扱われています。&lt;br /&gt;
そのため、「How many lettuce」とは言わず、&lt;strong&gt;「How much lettuce」&lt;/strong&gt;となります。&lt;/p&gt;
&lt;p&gt;このことから、次のルールが確認できます。&lt;/p&gt;
&lt;ul&gt;
&lt;li&gt;&lt;strong&gt;&lt;span style="color: red;"&gt;How many&lt;/span&gt; ＋ 数えられる名詞の複数形&lt;/strong&gt;&lt;/li&gt;
&lt;li&gt;&lt;strong&gt;&lt;span style="color: green;"&gt;How much&lt;/span&gt; ＋ 数えられない名詞（不可算名詞）の単数形&lt;/strong&gt;&lt;/li&gt;
&lt;/ul&gt;
&lt;p&gt;「much」はもともと&lt;strong&gt;不可算名詞の「量」を表す語&lt;/strong&gt;です。&lt;br /&gt;
そこに「How（どのくらい）」が付いて、&lt;strong&gt;「How much ～ ?」＝『〜はどれくらいありますか／いりますか』&lt;/strong&gt;という疑問文になります。&lt;/p&gt;
&lt;hr /&gt;
&lt;p&gt;&lt;!-- 基礎力徹底講座（英語教室サポート） --&gt;&lt;/p&gt;
&lt;div style="border: 2px solid #e53935; background-color: #fff3e0; padding: 10px 12px; display: flex; align-items: flex-start; justify-content: flex-start; margin-bottom: 10px;"&gt;
&lt;p&gt;&lt;img decoding="async" loading="lazy" class="alignnone size-full wp-image-202" style="max-width: 90px; height: auto; margin-right: 10px; flex-shrink: 0;" src="http://eng-support.com/wp-content/uploads/2023/03/logo.jpg" alt="英語教室サポートのロゴ" width="228" height="164" /&gt;&lt;/p&gt;
&lt;div style="text-align: left; flex: 1;"&gt;
&lt;p style="margin: 5px 0; font-size: 14px; line-height: 1.6;"&gt;【基礎力徹底講座】：&lt;br /&gt;
英語が大の苦手な生徒さんや、文法用語がよく分からない中学生のための、&lt;strong&gt;「どこまででも戻って」基礎からやり直す個別講座&lt;/strong&gt;です。&lt;br /&gt;
自動詞・他動詞や名詞／形容詞／副詞の役割、文型といった土台を一つひとつ丁寧に整理し、&lt;br /&gt;
用語の定義を明確にしながら進めることで、&lt;strong&gt;今後の英語学習に自信を持てる基礎力&lt;/strong&gt;を築きます。&lt;/p&gt;
&lt;p&gt;&lt;a style="background-color: #ff7043; color: #ffffff; padding: 5px 10px; text-align: center; text-decoration: none; display: inline-block; font-size: 14px;" href="https://eng-support.com/kouza/#%E5%9F%BA%E7%A4%8E%E5%8A%9B%E5%BE%B9%E5%BA%95%E8%AC%9B%E5%BA%A7"&gt;&lt;br /&gt;
詳細を見る&lt;br /&gt;
&lt;/a&gt;&lt;/p&gt;
&lt;/div&gt;
&lt;/div&gt;
&lt;h2&gt;可算名詞と不可算名詞のイメージ&lt;/h2&gt;
&lt;h3&gt;「数えられるか」「数えられないか」で分ける&lt;/h3&gt;
&lt;p&gt;「複数形か単数形か」という形の違いの裏には、&lt;strong&gt;可算名詞（countable）と不可算名詞（uncountable）&lt;/strong&gt;という考え方があります。&lt;/p&gt;
&lt;ul&gt;
&lt;li&gt;&lt;strong&gt;可算名詞&lt;/strong&gt;：one, two, three&amp;#8230; と&lt;strong&gt;数を数えられる名詞&lt;/strong&gt;&lt;br /&gt;
例）a dog, two dogs / a friend, three friends など&lt;/li&gt;
&lt;li&gt;&lt;strong&gt;不可算名詞&lt;/strong&gt;：1個2個と数えず、「かたまり」「量」として扱う名詞&lt;br /&gt;
例）water, milk, rice, lettuce, sugar など&lt;/li&gt;
&lt;/ul&gt;
&lt;p&gt;今回の例でいえば、&lt;/p&gt;
&lt;ul&gt;
&lt;li&gt;&lt;strong&gt;lettuce&lt;/strong&gt;：レタス（葉物野菜）→ ひとつひとつ数えるというより「量」で扱う → 不可算名詞&lt;/li&gt;
&lt;/ul&gt;
&lt;p&gt;だからこそ、&lt;/p&gt;
&lt;ul&gt;
&lt;li&gt;&lt;strong&gt;How many lettuce&lt;/strong&gt; ✕&lt;/li&gt;
&lt;li&gt;&lt;strong&gt;How much lettuce&lt;/strong&gt; ◯&lt;/li&gt;
&lt;/ul&gt;
&lt;p&gt;という使い分けになるわけです。&lt;/p&gt;
&lt;h3&gt;「形」で覚えると楽になる&lt;/h3&gt;
&lt;p&gt;苦手な人は、いきなり「これは可算？不可算？」と考え始めると混乱しがちです。&lt;br /&gt;
そこで、まずは&lt;strong&gt;「形」から入る&lt;/strong&gt;覚え方がおすすめです。&lt;/p&gt;
&lt;ul&gt;
&lt;li&gt;&lt;strong&gt;名詞が複数形（-s など）なら → How many&lt;/strong&gt;&lt;/li&gt;
&lt;li&gt;&lt;strong&gt;名詞が単数形（s なし）で、量をたずねているなら → How much&lt;/strong&gt;&lt;/li&gt;
&lt;/ul&gt;
&lt;p&gt;PROGRESS を使う学校の生徒さんであれば、&lt;strong&gt;「可算／不可算」の考え方と「単数／複数」の形&lt;/strong&gt;の両方をセットで押さえるのが理想です。&lt;br /&gt;
ただし、英語が苦手な人はまず&lt;/p&gt;
&lt;ul&gt;
&lt;li&gt;複数形 → How many&lt;/li&gt;
&lt;li&gt;単数形（量） → How much&lt;/li&gt;
&lt;/ul&gt;
&lt;p&gt;という&lt;strong&gt;単数・複数の区別を厳守するところからスタート&lt;/strong&gt;するとよいでしょう。&lt;/p&gt;
&lt;hr /&gt;
&lt;p&gt;&lt;!-- ブレイクスルーゼミ（英語教室サポート） --&gt;&lt;/p&gt;
&lt;div style="border: 2px solid #e53935; background-color: #fff3e0; padding: 10px 12px; display: flex; align-items: flex-start; justify-content: flex-start; margin-bottom: 10px;"&gt;
&lt;p&gt;&lt;img decoding="async" loading="lazy" class="alignnone size-full wp-image-202" style="max-width: 90px; height: auto; margin-right: 10px; flex-shrink: 0;" src="http://eng-support.com/wp-content/uploads/2023/03/logo.jpg" alt="英語教室サポートのロゴ" width="228" height="164" /&gt;&lt;/p&gt;
&lt;div style="text-align: left; flex: 1;"&gt;
&lt;p style="margin: 5px 0; font-size: 14px; line-height: 1.6;"&gt;【ブレイクスルーゼミ】：&lt;br /&gt;
「英文はそこそこ読めるのに、成績が頭打ち」という中高生のための、&lt;strong&gt;弱点発見＆集中特訓ゼミ&lt;/strong&gt;です。&lt;br /&gt;
一文ずつ本当に読み取れているかを確認しながら、&lt;strong&gt;文法知識の抜け・構文把握の甘さ・ただ訳しているだけで内容を追えていない&lt;/strong&gt;といった原因を特定。&lt;br /&gt;
見つかった弱点を徹底的にトレーニングすることで、&lt;strong&gt;読解力と得点力の両方にブレイクスルー&lt;/strong&gt;を起こすことを目指します。&lt;/p&gt;
&lt;p&gt;&lt;a style="background-color: #ff7043; color: #ffffff; padding: 5px 10px; text-align: center; text-decoration: none; display: inline-block; font-size: 14px;" href="https://eng-support.com/kouza/#%E3%83%96%E3%83%AC%E3%82%A4%E3%82%AF%E3%82%B9%E3%83%AB%E3%83%BC%E3%82%BC%E3%83%9F"&gt;&lt;br /&gt;
詳細を見る&lt;br /&gt;
&lt;/a&gt;&lt;/p&gt;
&lt;/div&gt;
&lt;/div&gt;
&lt;h2&gt;「How many」と「How much」をセットで押さえる&lt;/h2&gt;
&lt;h3&gt;今日から意識するべきセットの形&lt;/h3&gt;
&lt;p&gt;Lesson15 では、次の 2 つのパターンを&lt;strong&gt;セットで覚えること&lt;/strong&gt;が大きな目標になります。&lt;/p&gt;
&lt;ul&gt;
&lt;li&gt;&lt;strong&gt;&lt;span style="color: red;"&gt;How many&lt;/span&gt; ＋ 数えられる名詞の複数形&lt;/strong&gt;&lt;br /&gt;
例）How many apples do you want?&lt;/li&gt;
&lt;li&gt;&lt;strong&gt;&lt;span style="color: green;"&gt;How much&lt;/span&gt; ＋ 数えられない名詞（単数形）&lt;/strong&gt;&lt;br /&gt;
例）How much lettuce do you want?&lt;/li&gt;
&lt;/ul&gt;
&lt;p&gt;特に、英語が苦手な人ほど&lt;/p&gt;
&lt;ul&gt;
&lt;li&gt;&lt;strong&gt;「How many」の後ろに単数形を置かない&lt;/strong&gt;&lt;/li&gt;
&lt;li&gt;&lt;strong&gt;「How much」の後ろに複数形を置かない&lt;/strong&gt;&lt;/li&gt;
&lt;/ul&gt;
&lt;p&gt;という&lt;strong&gt;禁止ルール&lt;/strong&gt;をはっきりと意識しておくと、ケアレスミスを防ぎやすくなります。&lt;/p&gt;
&lt;h3&gt;PROGRESSを使う学校での学び方&lt;/h3&gt;
&lt;p&gt;PROGRESS を採用している学校は、総じて&lt;strong&gt;英語に力を入れている上位校が多い&lt;/strong&gt;と言われます。&lt;br /&gt;
そうした学校では、&lt;/p&gt;
&lt;ul&gt;
&lt;li&gt;「可算名詞」「不可算名詞」という文法用語&lt;/li&gt;
&lt;li&gt;「How many」「How much」のセット&lt;/li&gt;
&lt;/ul&gt;
&lt;p&gt;を、一度にまとめて理解していくことが求められます。&lt;/p&gt;
&lt;p&gt;一方で、「文法用語が多くて苦手」「数量表現でごちゃごちゃする」という生徒も少なくありません。そうした場合は、次のステップで整理すると、理解しやすくなります。&lt;/p&gt;
&lt;ol&gt;
&lt;li&gt;まずは&lt;strong&gt;「単数形／複数形」の見た目で判断する練習&lt;/strong&gt;をする&lt;/li&gt;
&lt;li&gt;次に、&lt;strong&gt;「数えられる名詞／数えられない名詞」という考え方&lt;/strong&gt;を少しずつ身に付ける&lt;/li&gt;
&lt;li&gt;最後に、「How many」「How much」を&lt;strong&gt;意味と形の両面から説明できるレベル&lt;/strong&gt;を目指す&lt;/li&gt;
&lt;/ol&gt;
&lt;p&gt;この流れで復習しておくと、Lesson15 以降の数量表現（many / much / a lot of など）も整理しやすくなります。&lt;/p&gt;
&lt;hr /&gt;
&lt;h2&gt;まとめ：How many と How much の使い分けを定着させよう&lt;/h2&gt;
&lt;ul&gt;
&lt;li&gt;&lt;strong&gt;「How many」&lt;/strong&gt;は、数をたずねる表現で、&lt;strong&gt;可算名詞の複数形&lt;/strong&gt;とセットで使う。&lt;/li&gt;
&lt;li&gt;&lt;strong&gt;「How many ＋ 単数形」&lt;/strong&gt;は文法的に誤り。必ず「名詞＋s（複数形）」を確認する。&lt;/li&gt;
&lt;li&gt;&lt;strong&gt;「How much」&lt;/strong&gt;は、量をたずねる表現で、&lt;strong&gt;数えられない名詞（不可算名詞）の単数形&lt;/strong&gt;と一緒に使う。&lt;/li&gt;
&lt;li&gt;「lettuce」などの物質名詞は、英語では&lt;strong&gt;量として扱うため不可算名詞&lt;/strong&gt;になり、「How much lettuce」が正しい形。&lt;/li&gt;
&lt;li&gt;苦手な人は、まず&lt;strong&gt;単数形＝How much／複数形＝How many&lt;/strong&gt;という見た目のルールから覚えるとよい。&lt;/li&gt;
&lt;li&gt;PROGRESS を使う学校では、&lt;strong&gt;形（単数・複数）と意味（可算・不可算）の両方&lt;/strong&gt;を意識しながら学んでいくことが求められる。&lt;/li&gt;
&lt;/ul&gt;
&lt;p&gt;以上が、Book1 Lesson15 シーン2「&lt;strong&gt;How much＋物質名詞&lt;/strong&gt;」のポイントです。&lt;br /&gt;
「How many」と「How much」をセットで整理しておくと、今後の文法問題や英作文でも大きな武器になります。&lt;br /&gt;
&lt;!-- 定期テスト攻略講座（英語教室サポート） --&gt;&lt;/p&gt;
&lt;div style="border: 2px solid #e53935; background-color: #fff3e0; padding: 10px 12px; display: flex; align-items: flex-start; justify-content: flex-start; margin-bottom: 10px;"&gt;
&lt;p&gt;&lt;img decoding="async" loading="lazy" class="alignnone size-full wp-image-202" style="max-width: 90px; height: auto; margin-right: 10px; flex-shrink: 0;" src="http://eng-support.com/wp-content/uploads/2023/03/logo.jpg" alt="英語教室サポートのロゴ" width="228" height="164" /&gt;&lt;/p&gt;
&lt;div style="text-align: left; flex: 1;"&gt;
&lt;p style="margin: 5px 0; font-size: 14px; line-height: 1.6;"&gt;【定期テスト攻略講座】：&lt;br /&gt;
学校の定期テストで頻出の出題形式や傾向に合わせて、&lt;strong&gt;「テストで点を取り切る」ための演習と解き方の整理&lt;/strong&gt;を行う講座です。&lt;br /&gt;
基本となる英文法を一つひとつ確認しながら、よく出る問題パターンに慣れていくことで、&lt;strong&gt;受験にもつながる堅実な学力&lt;/strong&gt;と、テスト本番での安定感を身につけていきます。&lt;/p&gt;
&lt;p&gt;&lt;a style="background-color: #ff7043; color: #ffffff; padding: 5px 10px; text-align: center; text-decoration: none; display: inline-block; font-size: 14px;" href="https://eng-support.com/kouza/#%E5%AE%9A%E6%9C%9F%E3%83%86%E3%82%B9%E3%83%88%E6%94%BB%E7%95%A5%E8%AC%9B%E5%BA%A7"&gt;&lt;br /&gt;
詳細を見る&lt;br /&gt;
&lt;/a&gt;&lt;/p&gt;
&lt;/div&gt;
&lt;/div&gt;
```
</t>
  </si>
  <si>
    <t xml:space="preserve">以下のページは「スニペット整合性」（本文と title/meta/H1/冒頭文）が弱い可能性があります。
まず【本文】を確認し、想定読者・悩み・解決範囲を把握してください。
そのうえで、GSCの主要クエリ（表示回数上位）を根拠に、
「検索意図に対して、タイトル/メタ/H1/冒頭120字がズレている点」を特定し、
ズレを解消するための修正案（タイトル/メタ/H1/冒頭）を提示してください。
※本文の“大改修”は前提にしません（必要なら追記ブロックは最大1つまで）。
【URL】https://rika-quest.com/column/transpiration/
【ページ分類】MC
【ページ分類の略語（このプロンプト内の定義）】
TP = トップページ（ホーム/サイトの入口）
SP = サービスページ（講座・コース・申込導線）
MC = メインコラム（コラム/解説/勉強法など集客記事）
SC = サブコラム（MCやSPを補強するための補助コラム※サイト定義に合わせて判断）
NW = ニュース/お知らせ（運用上は改善対象外として除外）
ST = 企業情報等のSEO対策を行わないこ固定ページ（運用上は改善対象外として除外）
- / 空欄 / 未分類 = 未分類（このスクリプトでは改善対象外として除外）
※未分類（空欄 / "-" / "未分類"）は作業対象に含めません。
【現状（スニペット要素）】
- タイトル：蒸散とは？しくみ・気孔・ワセリン実験と計算問題をまとめて整理【中学受験理科】 - 受験理科専門塾「しゅん吉クエスト」
- メタ：蒸散とは、葉の裏側の気孔から水分が水蒸気として出ていく現象。気孔の役割、ワセリン／袋かけ／葉の切除など実験条件の読み取り、蒸散量に影響する4要因、入試頻出の「どれが一番蒸散したか」比較・計算の手順まで、図表＋確認クイズで整理します。
- H1：【理科のコツ】蒸散のしくみ
- 冒頭120字：中学理科／生物分野 蒸散のしくみと計算問題 蒸散のしくみと実験の読み取り方──気孔・ワセリン・袋かけをまとめて整理 蒸散 は、植物の体内の水分が 水蒸気 になって外へ出る現象です。主な出入口は 葉の裏側の気孔 で、入試では「条件を変えたとき
【GSC主要クエリ（表示回数上位50件）】
- 蒸散とは｜表示1906｜CTR 0.00%｜順位5.6
- 蒸散｜表示453｜CTR 0.00%｜順位3.3
- 蒸発と蒸散の違い｜表示153｜CTR 0.00%｜順位8.5
- 蒸散と蒸発の違い｜表示130｜CTR 0.77%｜順位8.1
- 蒸散の働き｜表示90｜CTR 0.00%｜順位3.9
- 葉にワセリンを塗るのはなぜか｜表示88｜CTR 0.00%｜順位3.1
- 気孔から水蒸気｜表示79｜CTR 0.00%｜順位4.0
- 蒸発 蒸散 違い｜表示79｜CTR 0.00%｜順位6.5
- 植物 蒸散｜表示78｜CTR 0.00%｜順位1.2
- 蒸散 と蒸発の違い｜表示67｜CTR 0.00%｜順位7.7
- 蒸散 役割｜表示65｜CTR 0.00%｜順位8.6
- 葉の蒸散｜表示53｜CTR 0.00%｜順位1.9
- 蒸散量とは｜表示52｜CTR 1.92%｜順位3.7
- 蒸散 蒸発 違い｜表示52｜CTR 0.00%｜順位6.8
- 蒸散の役割｜表示52｜CTR 0.00%｜順位8.8
- 蒸散 気孔｜表示50｜CTR 0.00%｜順位1.2
- 気孔から出入りする気体｜表示49｜CTR 0.00%｜順位2.7
- 気孔 蒸散｜表示48｜CTR 0.00%｜順位3.4
- 蒸散 と は｜表示42｜CTR 0.00%｜順位7.2
- 蒸散はどこで行われる｜表示40｜CTR 0.00%｜順位4.9
- 蒸散量｜表示39｜CTR 0.00%｜順位2.6
- 蒸散 どこから｜表示36｜CTR 0.00%｜順位1.9
- 植物の蒸散｜表示33｜CTR 0.00%｜順位2.3
- 蒸散作用｜表示32｜CTR 0.00%｜順位1.1
- 蒸散の計算｜表示31｜CTR 0.00%｜順位8.3
- 蒸散 とは｜表示30｜CTR 0.00%｜順位6.1
- 蒸散が行われる場所｜表示30｜CTR 0.00%｜順位6.5
- 蒸散が盛んになる 条件｜表示29｜CTR 0.00%｜順位1.0
- 蒸散とは 簡単に｜表示28｜CTR 0.00%｜順位1.6
- 植物体内の水分が水蒸気になって外に発散すること｜表示26｜CTR 0.00%｜順位3.1
- 蒸散 計算｜表示25｜CTR 4.00%｜順位6.0
- 葉 蒸散｜表示25｜CTR 0.00%｜順位2.0
- 蒸散の仕組み｜表示25｜CTR 0.00%｜順位2.2
- 蒸散量 計算｜表示25｜CTR 0.00%｜順位9.3
- 植物の体の表面から 水が水蒸気となって出ていくことを何といいますか。｜表示24｜CTR 0.00%｜順位1.0
- 葉の蒸散量 問題｜表示24｜CTR 0.00%｜順位1.9
- 蒸散実験｜表示23｜CTR 0.00%｜順位6.6
- ワセリン 蒸発｜表示22｜CTR 0.00%｜順位8.2
- 蒸散 仕組み｜表示22｜CTR 0.00%｜順位1.9
- 蒸散 ワセリン 理由｜表示21｜CTR 4.76%｜順位9.4
- 蒸散 なぜ｜表示21｜CTR 0.00%｜順位7.5
- 蒸散 意味｜表示21｜CTR 0.00%｜順位6.9
- ワセリン 実験｜表示20｜CTR 0.00%｜順位4.3
- 蒸散 実験 ワセリン｜表示20｜CTR 0.00%｜順位7.7
- 理科 蒸散｜表示19｜CTR 0.00%｜順位2.9
- 気孔 どこ｜表示18｜CTR 0.00%｜順位1.1
- 理科 葉 にワセリンを塗る のは なぜ｜表示18｜CTR 0.00%｜順位5.0
- 蒸散 実験 油 理由｜表示18｜CTR 0.00%｜順位10.2
- 蒸散役割｜表示18｜CTR 0.00%｜順位9.7
- 蒸発 蒸散｜表示18｜CTR 0.00%｜順位2.1
【参考：代表語（自動抽出）】蒸散とは
【出力（必ずこの順）】
1) 本文の要約（想定読者・悩み・解決）
2) 検索意図の整理（主要クエリから2〜3パターン）
3) 不一致の指摘（タイトル/メタ/H1/冒頭のどこがズレているか）
4) 修正方針（“どの意図に寄せるか”を1つに決める）
5) 修正案（すべてコードブロック）
   - タイトル案3つ（全角35字前後＋56字以上の網羅型を1つ）
   - メタ案3つ（全角90字前後）
   - H1案2つ
   - 冒頭120字（2案：&lt;p&gt;で開始）
【禁則ワード（シート連動）】
以下の【禁則ワード】は、タイトル/メタ/導入文/見出し/本文のいずれにも原則使用しないでください。
言い換えが必要な場合は、自然な日本語に置換してください。
【禁則ワード】
- 崩れ
- 型
- 迷い
- 保留
- 固定
- 手順
- 立て直
- 最短
- 結論だけ
- 乱れ
- 三点確認
- 内部リンク
- 導線
- 設計
- 刺
- まず結論
- 整え
- 押し付けない案内
- 統一
- 次の一手
- 失点
- 確定
- サブコラム
- 30秒
- 1分
- CV
- 網羅
【本文】
```html
&lt;p&gt;&lt;!-- 蒸散のしくみ｜WordPress固定ページ用HTML --&gt;&lt;/p&gt;
&lt;div class="container my-4"&gt;
&lt;p&gt;&lt;!-- Hero セクション --&gt;&lt;/p&gt;
&lt;div class="card shadow-sm mb-4 border-0" style="background: linear-gradient(135deg, #2e7d32, #00796b); color: #fff;"&gt;
&lt;div class="card-body p-4"&gt;
&lt;div class="d-flex flex-wrap justify-content-between align-items-center mb-2"&gt;&lt;span class="badge bg-warning text-dark mb-1" style="font-size: 0.8rem;"&gt;中学理科／生物分野&lt;/span&gt;&lt;br /&gt;
&lt;span class="badge bg-light text-dark mb-1" style="font-size: 0.75rem;"&gt;蒸散のしくみと計算問題&lt;/span&gt;&lt;/div&gt;
&lt;h1 class="card-title mb-3" style="font-size: 1.9rem; line-height: 1.5;"&gt;蒸散のしくみと実験の読み取り方──気孔・ワセリン・袋かけをまとめて整理&lt;/h1&gt;
&lt;p class="card-text mb-0" style="font-size: 0.98rem; line-height: 1.8;"&gt;&lt;strong&gt;蒸散&lt;/strong&gt;は、植物の体内の水分が&lt;strong&gt;水蒸気&lt;/strong&gt;になって外へ出る現象です。主な出入口は&lt;strong&gt;葉の裏側の気孔&lt;/strong&gt;で、入試では「条件を変えたときに蒸散量がどう変わるか」を比べる問題がよく出ます。&lt;br /&gt;
&lt;strong&gt;蒸散と蒸発の違い&lt;/strong&gt;、ワセリン・袋かけ・葉の切除の&lt;strong&gt;意図（何を変えた実験か）&lt;/strong&gt;を押さえると、比較・計算で迷いにくくなります。&lt;/p&gt;
&lt;p class="mt-2 mb-0" style="font-size: 0.92rem; line-height: 1.6;"&gt;生物分野（植物・動物・人体・生態系など）を全体で整理したい人は、&lt;a style="color: #fff; text-decoration: underline;" href="https://rika-quest.com/column/creature/"&gt;全体像はこちら&lt;/a&gt;。個別に伸ばし方を設計したい場合は、&lt;a href="https://rika-quest.com/kouza/"&gt;中学受験理科の個別指導（オンライン対応）講座一覧&lt;/a&gt;  をご覧ください（体験あり）。&lt;/p&gt;
&lt;/div&gt;
&lt;/div&gt;
&lt;p&gt;&lt;!-- 動画セクション --&gt;&lt;/p&gt;
&lt;div class="card shadow-sm mb-4"&gt;
&lt;div class="card-body"&gt;
&lt;h2 class="h4 mb-3"&gt;動画で学ぶ：蒸散のしくみ&lt;/h2&gt;
&lt;div class="ratio ratio-16x9 mb-3"&gt;&lt;iframe title="YouTube video player" src="https://www.youtube.com/embed/9U_smJly38E" width="560" height="315" frameborder="0" allowfullscreen="allowfullscreen"&gt;&lt;/iframe&gt;&lt;/div&gt;
&lt;p class="mb-0"&gt;全体像をつかんだあと、本文の解説・表・クイズで確認すると、知識が定着しやすくなります。&lt;/p&gt;
&lt;/div&gt;
&lt;/div&gt;
&lt;p&gt;&lt;!-- 蒸散とは何か --&gt;&lt;/p&gt;
&lt;div class="card shadow-sm mb-4"&gt;
&lt;div class="card-body"&gt;
&lt;h2 class="h4 mb-3"&gt;1. 蒸散とは何か──「植物の汗」のイメージを持とう&lt;/h2&gt;
&lt;p&gt;&lt;strong&gt;蒸散&lt;/strong&gt;とは、植物が体内の余分な水分を&lt;strong&gt;水蒸気として空気中に放出する現象&lt;/strong&gt;です。人間でいうところの&lt;strong&gt;「汗をかく」&lt;/strong&gt;イメージを持つと覚えやすくなります。&lt;/p&gt;
&lt;ul class="mb-3"&gt;
&lt;li&gt;根から吸い上げた水分のうち、使い切れなかった余分な水が放出される&lt;/li&gt;
&lt;li&gt;主に&lt;strong&gt;葉の裏側にある「気孔」&lt;/strong&gt;から出入りする&lt;/li&gt;
&lt;li&gt;水分の調節だけでなく、体温調節や水の流れ（根から葉まで）の維持にも関係する&lt;/li&gt;
&lt;/ul&gt;
&lt;div class="row align-items-center"&gt;
&lt;div class="col-md-6 mb-3 mb-md-0"&gt;&lt;img decoding="async" class="img-fluid rounded shadow-sm" src="https://rika-quest.com/wp-content/uploads/2023/04/画像1-1024x623.png" alt="植物の葉の裏側にある気孔を示す図：蒸散の仕組みと水蒸気の出入りを解説" /&gt;&lt;/div&gt;
&lt;div class="col-md-6"&gt;
&lt;h3 class="h5 mb-2"&gt;気孔とは&lt;/h3&gt;
&lt;p class="mb-2"&gt;植物の葉の裏側には、図のような&lt;strong&gt;口のような形&lt;/strong&gt;をした穴がたくさんあります。これを&lt;strong&gt;気孔（きこう）&lt;/strong&gt;といいます。&lt;/p&gt;
&lt;ul class="mb-0"&gt;
&lt;li&gt;ふたのように&lt;strong&gt;開いたり閉じたり&lt;/strong&gt;できる&lt;/li&gt;
&lt;li&gt;水蒸気の出入り（＝蒸散）をコントロールする&lt;/li&gt;
&lt;li&gt;酸素や二酸化炭素などの&lt;strong&gt;気体の出入り&lt;/strong&gt;も行う&lt;/li&gt;
&lt;/ul&gt;
&lt;/div&gt;
&lt;/div&gt;
&lt;/div&gt;
&lt;/div&gt;
&lt;p&gt;&lt;!-- 蒸散実験の装置と条件 --&gt;&lt;/p&gt;
&lt;div class="card shadow-sm mb-4"&gt;
&lt;div class="card-body"&gt;
&lt;h2 class="h4 mb-3"&gt;2. 蒸散実験の装置と条件を整理しよう&lt;/h2&gt;
&lt;p&gt;蒸散の問題では、次のような&lt;strong&gt;植物＋水＋ふた&lt;/strong&gt;の組み合わせがよく出てきます。&lt;/p&gt;
&lt;div class="row align-items-center mb-3"&gt;
&lt;div class="col-md-7 mb-3 mb-md-0"&gt;&lt;img decoding="async" class="img-fluid rounded shadow-sm" src="https://rika-quest.com/wp-content/uploads/2023/04/画像2-1024x539.png" alt="蒸散実験の条件を比較する図：葉を引きちぎったり、ワセリンを塗ったりした状態を示す" /&gt;&lt;/div&gt;
&lt;div class="col-md-5"&gt;
&lt;p class="mb-2"&gt;図のように、同じ種類の植物を使って条件だけを変え、&lt;strong&gt;水の減り方の違い&lt;/strong&gt;を調べます。&lt;/p&gt;
&lt;ul class="mb-0"&gt;
&lt;li&gt;A：ふたを開けたまま&lt;/li&gt;
&lt;li&gt;B・C・D・E：ふたを閉めた状態&lt;/li&gt;
&lt;li&gt;C：葉を半分にする&lt;/li&gt;
&lt;li&gt;D：葉をすべて引きちぎる&lt;/li&gt;
&lt;li&gt;E：植物全体を袋で覆う　など&lt;/li&gt;
&lt;/ul&gt;
&lt;/div&gt;
&lt;/div&gt;
&lt;p class="mb-3"&gt;追加条件として、次のような設定がよく登場します。&lt;/p&gt;
&lt;div class="table-responsive mb-3"&gt;
&lt;table class="table table-bordered align-middle mb-0"&gt;
&lt;thead style="background-color: #e8f5e9;"&gt;
&lt;tr class="text-center"&gt;
&lt;th scope="col"&gt;条件&lt;/th&gt;
&lt;th scope="col"&gt;具体例&lt;/th&gt;
&lt;th scope="col"&gt;ねらい・何を調べたいか&lt;/th&gt;
&lt;/tr&gt;
&lt;/thead&gt;
&lt;tbody&gt;
&lt;tr&gt;
&lt;td class="fw-bold"&gt;葉の枚数を変える&lt;/td&gt;
&lt;td&gt;葉を半分にする（C）／全部引きちぎる（D）&lt;/td&gt;
&lt;td&gt;葉の数（面積）が蒸散量にどれくらい影響するかを調べる&lt;/td&gt;
&lt;/tr&gt;
&lt;tr style="background-color: #f9fbe7;"&gt;
&lt;td class="fw-bold"&gt;ワセリンを塗る&lt;/td&gt;
&lt;td&gt;表側だけ／裏側だけ／両面 にワセリン（油）を塗る&lt;/td&gt;
&lt;td&gt;気孔をふさいで、水蒸気が出にくくなったときの蒸散量の変化を見る&lt;/td&gt;
&lt;/tr&gt;
&lt;tr&gt;
&lt;td class="fw-bold"&gt;袋で覆う&lt;/td&gt;
&lt;td&gt;植物全体をビニール袋で覆う（E）&lt;/td&gt;
&lt;td&gt;周りの湿度を高めて、湿度が蒸散に与える影響を調べる&lt;/td&gt;
&lt;/tr&gt;
&lt;tr style="background-color: #f9fbe7;"&gt;
&lt;td class="fw-bold"&gt;ふたの有無&lt;/td&gt;
&lt;td&gt;A：ふたなし／B〜E：ふたあり&lt;/td&gt;
&lt;td&gt;空気の流れの有無（風通し）や、気体の逃げやすさの違いを比べる&lt;/td&gt;
&lt;/tr&gt;
&lt;/tbody&gt;
&lt;/table&gt;
&lt;/div&gt;
&lt;p class="mb-0"&gt;実験問題では、&lt;strong&gt;どこを変えて、どこを同じにしているか&lt;/strong&gt;を先に押さえると整理しやすくなります。条件が多いときは、表にメモして可視化すると読み取りが安定します。&lt;/p&gt;
&lt;/div&gt;
&lt;/div&gt;
&lt;p&gt;&lt;!-- 受験理科専門塾 しゅん吉クエスト（公式サイトCTA） --&gt;&lt;/p&gt;
&lt;div style="border: 2px solid #1976d2; background-color: #e3f2fd; padding: 10px 12px; display: flex; align-items: flex-start; justify-content: flex-start; margin-bottom: 10px;"&gt;
&lt;p&gt;&lt;img decoding="async" style="max-width: 90px; height: auto; margin-right: 10px; flex-shrink: 0;" src="https://rika-quest.com/wp-content/uploads/2021/07/%E3%81%97%E3%82%85%E3%82%93%E5%90%89%E3%82%AF%E3%82%A8%E3%82%B9%E3%83%88%E6%AD%A3%E6%96%B9%E5%BD%A2.jpg" alt="受験理科専門塾しゅん吉クエストのロゴ" /&gt;&lt;/p&gt;
&lt;div style="text-align: left; flex: 1;"&gt;
&lt;p style="margin: 5px 0; font-size: 14px; line-height: 1.6;"&gt;【受験理科専門塾しゅん吉クエスト】：中学受験理科に特化した&lt;strong&gt;完全１対１個別指導&lt;/strong&gt;の専門塾です。物理・化学・生物・地学の４分野について、苦手単元のやり直しから志望校対策まで、一人ひとりの理解度に合わせてカリキュラムを作成し、&lt;strong&gt;「理科嫌い」を「理科で点が取れる」に変える&lt;/strong&gt;指導を行っています。&lt;/p&gt;
&lt;p&gt;&lt;a style="background-color: #1976d2; color: #ffffff; padding: 5px 10px; text-align: center; text-decoration: none; display: inline-block; font-size: 14px;" href="https://rika-quest.com/"&gt;&lt;br /&gt;
しゅん吉クエスト公式サイトを見る&lt;br /&gt;
&lt;/a&gt;&lt;/p&gt;
&lt;/div&gt;
&lt;/div&gt;
&lt;p&gt;&lt;!-- 蒸散量に影響する4つの要因 --&gt;&lt;/p&gt;
&lt;div class="card shadow-sm mb-4"&gt;
&lt;div class="card-body"&gt;
&lt;h2 class="h4 mb-3"&gt;3. 蒸散量に影響する4つの要因&lt;/h2&gt;
&lt;p&gt;蒸散の量は、環境条件によって変化します。入試でも頻出なので、&lt;strong&gt;増える方向／減る方向&lt;/strong&gt;をセットで押さえておくと整理しやすくなります。&lt;/p&gt;
&lt;div class="row"&gt;
&lt;div class="col-md-6"&gt;
&lt;h3 class="h5 mt-2"&gt;増える方向に働く要因&lt;/h3&gt;
&lt;ul&gt;
&lt;li&gt;&lt;strong&gt;気温が高い&lt;/strong&gt;：水が蒸発しやすくなる&lt;/li&gt;
&lt;li&gt;&lt;strong&gt;湿度が低い&lt;/strong&gt;：空気が乾いているほど水蒸気が出て行きやすい&lt;/li&gt;
&lt;li&gt;&lt;strong&gt;風が強い&lt;/strong&gt;：葉の周りの湿った空気が吹き飛ばされる&lt;/li&gt;
&lt;li&gt;&lt;strong&gt;光が強い&lt;/strong&gt;：気孔が開きやすくなり、水蒸気が出やすくなる&lt;/li&gt;
&lt;/ul&gt;
&lt;/div&gt;
&lt;div class="col-md-6"&gt;
&lt;h3 class="h5 mt-2"&gt;減る方向に働く要因&lt;/h3&gt;
&lt;ul&gt;
&lt;li&gt;&lt;strong&gt;気温が低い&lt;/strong&gt;：水が蒸発しにくい&lt;/li&gt;
&lt;li&gt;&lt;strong&gt;湿度が高い&lt;/strong&gt;：空気がすでに湿っているので、水蒸気が出にくい&lt;/li&gt;
&lt;li&gt;&lt;strong&gt;風が弱い／無風&lt;/strong&gt;：葉のまわりの空気が入れ替わらない&lt;/li&gt;
&lt;li&gt;&lt;strong&gt;暗い環境&lt;/strong&gt;：気孔が閉じやすく、蒸散が抑えられる&lt;/li&gt;
&lt;/ul&gt;
&lt;/div&gt;
&lt;/div&gt;
&lt;/div&gt;
&lt;/div&gt;
&lt;p&gt;&lt;!-- 計算問題の読み取り方 --&gt;&lt;/p&gt;
&lt;div class="card shadow-sm mb-4"&gt;
&lt;div class="card-body"&gt;
&lt;h2 class="h4 mb-3"&gt;4. 蒸散の計算問題は「条件」と「水の減り方」に注目&lt;/h2&gt;
&lt;p&gt;実験後に&lt;strong&gt;水の量がどれだけ減ったか&lt;/strong&gt;が表やグラフで示され、「どの条件が一番蒸散したか」を比べさせる問題がよく出ます。&lt;/p&gt;
&lt;h3 class="h5 mt-3"&gt;問題を解くときの基本ステップ&lt;/h3&gt;
&lt;ol&gt;
&lt;li&gt;&lt;strong&gt;装置ごとの条件を書き出す&lt;/strong&gt;&lt;br /&gt;
「葉の枚数」「ワセリンの有無」「袋の有無」などを整理する。&lt;/li&gt;
&lt;li&gt;&lt;strong&gt;水の減り方の違いを見る&lt;/strong&gt;&lt;br /&gt;
表やグラフから、どの装置が一番減っているかを読み取る。&lt;/li&gt;
&lt;li&gt;&lt;strong&gt;条件の違いと結果を結びつける&lt;/strong&gt;&lt;br /&gt;
「葉を全部ちぎったDではほとんど減らない」など、原因と結果をセットで押さえる。&lt;/li&gt;
&lt;/ol&gt;
&lt;blockquote class="blockquote mt-3"&gt;
&lt;p class="mb-1"&gt;植物がこんな感じで引きちぎられたり油を塗りたくられたりして犠牲になっているんですから、&lt;br /&gt;
一生懸命勉強頑張ってください！&lt;/p&gt;
&lt;/blockquote&gt;
&lt;p class="mb-0"&gt;蒸散の計算に慣れていない場合は、例題レベルで「条件を整理する」練習から入ると、比較問題の読み取りが安定します。&lt;/p&gt;
&lt;/div&gt;
&lt;/div&gt;
&lt;p&gt;&lt;!-- 蒸散の仕組みまとめ表 --&gt;&lt;/p&gt;
&lt;div class="card shadow-sm mb-4"&gt;
&lt;div class="card-body"&gt;
&lt;h2 class="h4 mb-3"&gt;5. 蒸散のしくみまとめ表&lt;/h2&gt;
&lt;p&gt;入試対策用に、要点を表にまとめました。暗記・復習の確認に使えます。&lt;/p&gt;
&lt;div class="table-responsive"&gt;
&lt;table class="table table-bordered align-middle mb-0"&gt;
&lt;thead style="background-color: #dfffd6;"&gt;
&lt;tr class="text-center"&gt;
&lt;th scope="col"&gt;項目&lt;/th&gt;
&lt;th scope="col"&gt;内容&lt;/th&gt;
&lt;/tr&gt;
&lt;/thead&gt;
&lt;tbody&gt;
&lt;tr style="background-color: #ffffff;"&gt;
&lt;td class="fw-bold"&gt;蒸散とは&lt;/td&gt;
&lt;td&gt;
&lt;ul class="mb-0 ps-3"&gt;
&lt;li&gt;植物が体内の余分な水分を&lt;strong&gt;水蒸気として放出する現象&lt;/strong&gt;&lt;/li&gt;
&lt;li&gt;主に&lt;strong&gt;葉の裏側にある気孔&lt;/strong&gt;から行われる&lt;/li&gt;
&lt;/ul&gt;
&lt;/td&gt;
&lt;/tr&gt;
&lt;tr style="background-color: #dfffd6;"&gt;
&lt;td class="fw-bold"&gt;気孔の役割&lt;/td&gt;
&lt;td&gt;
&lt;ul class="mb-0 ps-3"&gt;
&lt;li&gt;水蒸気の出入り（蒸散）&lt;/li&gt;
&lt;li&gt;酸素と二酸化炭素の交換（呼吸・光合成）&lt;/li&gt;
&lt;/ul&gt;
&lt;/td&gt;
&lt;/tr&gt;
&lt;tr style="background-color: #ffffff;"&gt;
&lt;td class="fw-bold"&gt;蒸散実験の代表的な条件&lt;/td&gt;
&lt;td&gt;
&lt;ul class="mb-0 ps-3"&gt;
&lt;li&gt;葉にワセリンを塗る：&lt;strong&gt;蒸散を抑える&lt;/strong&gt;&lt;/li&gt;
&lt;li&gt;葉を引きちぎる：&lt;strong&gt;蒸散がほとんど起こらない&lt;/strong&gt;&lt;/li&gt;
&lt;li&gt;葉や植物全体を袋で覆う：&lt;strong&gt;周りの湿度の影響&lt;/strong&gt;を調べる&lt;/li&gt;
&lt;/ul&gt;
&lt;/td&gt;
&lt;/tr&gt;
&lt;tr style="background-color: #dfffd6;"&gt;
&lt;td class="fw-bold"&gt;蒸散量に影響する要因&lt;/td&gt;
&lt;td&gt;
&lt;ul class="mb-0 ps-3"&gt;
&lt;li&gt;気温（高いほど増える）&lt;/li&gt;
&lt;li&gt;湿度（低いほど増える）&lt;/li&gt;
&lt;li&gt;風の強さ（強いほど増える）&lt;/li&gt;
&lt;li&gt;光の強さ（強いほど気孔が開き、増えやすい）&lt;/li&gt;
&lt;/ul&gt;
&lt;/td&gt;
&lt;/tr&gt;
&lt;/tbody&gt;
&lt;/table&gt;
&lt;/div&gt;
&lt;/div&gt;
&lt;/div&gt;
&lt;p&gt;&lt;!-- クイズセクション --&gt;&lt;/p&gt;
&lt;div class="card shadow-sm mb-4"&gt;
&lt;div class="card-body"&gt;
&lt;h2 class="h4 mb-3"&gt;6. 確認クイズ（10問）で理解をチェック&lt;/h2&gt;
&lt;p&gt;10問で要点を確認できます。&lt;strong&gt;「正解を見る」&lt;/strong&gt;を押すと答えが表示され、ボタンは消えます。&lt;/p&gt;
&lt;div class="table-responsive"&gt;
&lt;table class="table table-bordered align-middle"&gt;
&lt;thead style="background-color: #dfffd6;"&gt;
&lt;tr class="text-center"&gt;
&lt;th style="width: 40%;" scope="col"&gt;問題&lt;/th&gt;
&lt;th style="width: 40%;" scope="col"&gt;選択肢&lt;/th&gt;
&lt;th style="width: 20%;" scope="col"&gt;正解を見る&lt;/th&gt;
&lt;/tr&gt;
&lt;/thead&gt;
&lt;tbody&gt;
&lt;tr style="background-color: #ffffff;"&gt;
&lt;td&gt;1. 蒸散は植物のどの部分から主に行われますか？&lt;/td&gt;
&lt;td&gt;A. 根&lt;br /&gt;
B. 葉の裏側&lt;br /&gt;
C. 花&lt;br /&gt;
D. 茎&lt;/td&gt;
&lt;td class="text-center"&gt;&lt;button id="btn-answer1" class="btn btn-sm btn-success mb-1" type="button"&gt;正解を見る&lt;/button&gt;&lt;/p&gt;
&lt;div id="answer1" style="display: none;"&gt;正解：B. 葉の裏側&lt;/div&gt;
&lt;/td&gt;
&lt;/tr&gt;
&lt;tr style="background-color: #dfffd6;"&gt;
&lt;td&gt;2. 蒸散で放出されるものは何ですか？&lt;/td&gt;
&lt;td&gt;A. 水蒸気&lt;br /&gt;
B. 酸素&lt;br /&gt;
C. 二酸化炭素&lt;br /&gt;
D. 栄養分&lt;/td&gt;
&lt;td class="text-center"&gt;&lt;button id="btn-answer2" class="btn btn-sm btn-success mb-1" type="button"&gt;正解を見る&lt;/button&gt;&lt;/p&gt;
&lt;div id="answer2" style="display: none;"&gt;正解：A. 水蒸気&lt;/div&gt;
&lt;/td&gt;
&lt;/tr&gt;
&lt;tr style="background-color: #ffffff;"&gt;
&lt;td&gt;3. 気孔の主な役割はどれですか？&lt;/td&gt;
&lt;td&gt;A. 栄養分の吸収&lt;br /&gt;
B. 二酸化炭素と酸素の交換&lt;br /&gt;
C. 水分の吸収&lt;br /&gt;
D. 光合成の停止&lt;/td&gt;
&lt;td class="text-center"&gt;&lt;button id="btn-answer3" class="btn btn-sm btn-success mb-1" type="button"&gt;正解を見る&lt;/button&gt;&lt;/p&gt;
&lt;div id="answer3" style="display: none;"&gt;正解：B. 二酸化炭素と酸素の交換&lt;/div&gt;
&lt;/td&gt;
&lt;/tr&gt;
&lt;tr style="background-color: #dfffd6;"&gt;
&lt;td&gt;4. 蒸散を抑制するための方法として適切なのは？&lt;/td&gt;
&lt;td&gt;A. 光を当てる&lt;br /&gt;
B. ワセリンを塗る&lt;br /&gt;
C. 風を当てる&lt;br /&gt;
D. 温度を上げる&lt;/td&gt;
&lt;td class="text-center"&gt;&lt;button id="btn-answer4" class="btn btn-sm btn-success mb-1" type="button"&gt;正解を見る&lt;/button&gt;&lt;/p&gt;
&lt;div id="answer4" style="display: none;"&gt;正解：B. ワセリンを塗る&lt;/div&gt;
&lt;/td&gt;
&lt;/tr&gt;
&lt;tr style="background-color: #ffffff;"&gt;
&lt;td&gt;5. 気孔が特に多く存在するのはどこですか？&lt;/td&gt;
&lt;td&gt;A. 葉の表側&lt;br /&gt;
B. 葉の裏側&lt;br /&gt;
C. 茎&lt;br /&gt;
D. 根&lt;/td&gt;
&lt;td class="text-center"&gt;&lt;button id="btn-answer5" class="btn btn-sm btn-success mb-1" type="button"&gt;正解を見る&lt;/button&gt;&lt;/p&gt;
&lt;div id="answer5" style="display: none;"&gt;正解：B. 葉の裏側&lt;/div&gt;
&lt;/td&gt;
&lt;/tr&gt;
&lt;tr style="background-color: #dfffd6;"&gt;
&lt;td&gt;6. 蒸散量を増やす要因として最も適切なのは？&lt;/td&gt;
&lt;td&gt;A. 湿度が高い&lt;br /&gt;
B. 気温が高い&lt;br /&gt;
C. 光が弱い&lt;br /&gt;
D. 風が弱い&lt;/td&gt;
&lt;td class="text-center"&gt;&lt;button id="btn-answer6" class="btn btn-sm btn-success mb-1" type="button"&gt;正解を見る&lt;/button&gt;&lt;/p&gt;
&lt;div id="answer6" style="display: none;"&gt;正解：B. 気温が高い&lt;/div&gt;
&lt;/td&gt;
&lt;/tr&gt;
&lt;tr style="background-color: #ffffff;"&gt;
&lt;td&gt;7. 蒸散が全く起きない場合、水はどうなりますか？&lt;/td&gt;
&lt;td&gt;A. 水は蒸発する&lt;br /&gt;
B. 植物の中に溜まる&lt;br /&gt;
C. 水分は根に戻る&lt;br /&gt;
D. 水分は空気中に放出される&lt;/td&gt;
&lt;td class="text-center"&gt;&lt;button id="btn-answer7" class="btn btn-sm btn-success mb-1" type="button"&gt;正解を見る&lt;/button&gt;&lt;/p&gt;
&lt;div id="answer7" style="display: none;"&gt;正解：B. 植物の中に溜まる&lt;/div&gt;
&lt;/td&gt;
&lt;/tr&gt;
&lt;tr style="background-color: #dfffd6;"&gt;
&lt;td&gt;8. 蒸散の主な役割として正しいものは？&lt;/td&gt;
&lt;td&gt;A. 水分調節&lt;br /&gt;
B. 二酸化炭素の吸収&lt;br /&gt;
C. 栄養素の供給&lt;br /&gt;
D. 酸素の生成&lt;/td&gt;
&lt;td class="text-center"&gt;&lt;button id="btn-answer8" class="btn btn-sm btn-success mb-1" type="button"&gt;正解を見る&lt;/button&gt;&lt;/p&gt;
&lt;div id="answer8" style="display: none;"&gt;正解：A. 水分調節&lt;/div&gt;
&lt;/td&gt;
&lt;/tr&gt;
&lt;tr style="background-color: #ffffff;"&gt;
&lt;td&gt;9. 蒸散実験で袋を使う主な理由は？&lt;/td&gt;
&lt;td&gt;A. 蒸散を増加させる&lt;br /&gt;
B. 蒸散を防ぐ&lt;br /&gt;
C. 湿度の影響を確認する&lt;br /&gt;
D. 蒸発量を減らす&lt;/td&gt;
&lt;td class="text-center"&gt;&lt;button id="btn-answer9" class="btn btn-sm btn-success mb-1" type="button"&gt;正解を見る&lt;/button&gt;&lt;/p&gt;
&lt;div id="answer9" style="display: none;"&gt;正解：C. 湿度の影響を確認する&lt;/div&gt;
&lt;/td&gt;
&lt;/tr&gt;
&lt;tr style="background-color: #dfffd6;"&gt;
&lt;td&gt;10. 蒸散の結果、植物にはどのような変化が起こりますか？&lt;/td&gt;
&lt;td&gt;A. 葉が乾燥する&lt;br /&gt;
B. 葉が縮む&lt;br /&gt;
C. 水分が減る&lt;br /&gt;
D. 二酸化炭素が増える&lt;/td&gt;
&lt;td class="text-center"&gt;&lt;button id="btn-answer10" class="btn btn-sm btn-success mb-1" type="button"&gt;正解を見る&lt;/button&gt;&lt;/p&gt;
&lt;div id="answer10" style="display: none;"&gt;正解：C. 水分が減る&lt;/div&gt;
&lt;/td&gt;
&lt;/tr&gt;
&lt;/tbody&gt;
&lt;/table&gt;
&lt;/div&gt;
&lt;/div&gt;
&lt;/div&gt;
&lt;p&gt;&lt;!-- まとめ --&gt;&lt;/p&gt;
&lt;div class="card shadow-sm mb-4"&gt;
&lt;div class="card-body"&gt;
&lt;h2 class="h4 mb-3"&gt;7. まとめ──「図・条件・結果」をセットで覚えよう&lt;/h2&gt;
&lt;ul class="mb-3"&gt;
&lt;li&gt;&lt;strong&gt;蒸散＝植物の汗&lt;/strong&gt;というイメージを持つと理解しやすい。&lt;/li&gt;
&lt;li&gt;蒸散は&lt;strong&gt;主に葉の裏側の気孔&lt;/strong&gt;から行われ、水分調節や体温調節に関わる。&lt;/li&gt;
&lt;li&gt;実験問題では、&lt;strong&gt;葉の枚数・ワセリン・袋・ふた&lt;/strong&gt;などの条件の違いに注目する。&lt;/li&gt;
&lt;li&gt;環境条件（気温・湿度・風・光）は、蒸散量を増やしたり減らしたりする重要ポイント。&lt;/li&gt;
&lt;li&gt;表やグラフから&lt;strong&gt;「どの装置が一番水が減ったか」&lt;/strong&gt;を読み取り、条件と結果を結びつけて考える。&lt;/li&gt;
&lt;/ul&gt;
&lt;p class="mb-2"&gt;生物分野の中での位置づけ（光合成・呼吸・根のはたらき等）も含めて整理したい人は、&lt;a href="https://rika-quest.com/column/creature/"&gt;全体像はこちら&lt;/a&gt;。&lt;/p&gt;
&lt;p class="mb-0"&gt;図と表で全体像を押さえ、クイズで確認できる状態まで落とし込めると、蒸散の単元は&lt;strong&gt;「覚えるだけ」から「考えながら解ける」&lt;/strong&gt;へ近づきます。&lt;/p&gt;
&lt;/div&gt;
&lt;/div&gt;
&lt;p&gt;&lt;!-- 四角のCTA --&gt;&lt;/p&gt;
&lt;div class="card shadow-sm border-success mb-4"&gt;
&lt;div class="card-body"&gt;
&lt;h2 class="h5 mb-2" style="border-left: 4px solid #2e7d32; padding-left: 0.75rem;"&gt;蒸散だけで終わらせない！理科全体を武器科目にしたい人へ&lt;/h2&gt;
&lt;p class="mb-2"&gt;「蒸散の計算問題は分かってきたけれど、他の単元も不安がある…」という人は、&lt;strong&gt;単元ごとの弱点チェックと演習プラン&lt;/strong&gt;を一緒に立てていきましょう。&lt;/p&gt;
&lt;ul class="mb-3"&gt;
&lt;li&gt;単元別の重要ポイント整理&lt;/li&gt;
&lt;li&gt;入試によく出る実験問題の攻略&lt;/li&gt;
&lt;li&gt;動画＋プリントでの復習サポート&lt;/li&gt;
&lt;/ul&gt;
&lt;div class="d-flex flex-wrap justify-content-between align-items-center"&gt;
&lt;p class="mb-2 mb-md-0"&gt;受験理科専門塾「しゅん吉クエスト」では、理科を&lt;strong&gt;「苦手」から「得意」&lt;/strong&gt;に変えるためのサポートを行っています。&lt;/p&gt;
&lt;p&gt;&lt;a class="btn btn-success" href="https://rika-quest.com/"&gt;詳細・お問い合わせはこちら&lt;/a&gt;&lt;/p&gt;
&lt;/div&gt;
&lt;/div&gt;
&lt;/div&gt;
&lt;/div&gt;
&lt;p&gt;&lt;!-- クイズ用スクリプト --&gt;&lt;br /&gt;
&lt;script&gt;
  function showAnswer(id) {
    var answer = document.getElementById('answer' + id);
    var button = document.getElementById('btn-answer' + id);
    if (answer) {
      answer.style.display = 'block';
    }
    if (button) {
      button.style.display = 'none';
    }
  }
&lt;/script&gt;&lt;/p&gt;
```
</t>
  </si>
  <si>
    <t xml:space="preserve">以下のページは「スニペット整合性」（本文と title/meta/H1/冒頭文）が弱い可能性があります。
まず【本文】を確認し、想定読者・悩み・解決範囲を把握してください。
そのうえで、GSCの主要クエリ（表示回数上位）を根拠に、
「検索意図に対して、タイトル/メタ/H1/冒頭120字がズレている点」を特定し、
ズレを解消するための修正案（タイトル/メタ/H1/冒頭）を提示してください。
※本文の“大改修”は前提にしません（必要なら追記ブロックは最大1つまで）。
【URL】https://eng-support.com/column/progress-book1-lesson11-2/
【ページ分類】MC
【ページ分類の略語（このプロンプト内の定義）】
TP = トップページ（ホーム/サイトの入口）
SP = サービスページ（講座・コース・申込導線）
MC = メインコラム（コラム/解説/勉強法など集客記事）
SC = サブコラム（MCやSPを補強するための補助コラム※サイト定義に合わせて判断）
NW = ニュース/お知らせ（運用上は改善対象外として除外）
ST = 企業情報等のSEO対策を行わないこ固定ページ（運用上は改善対象外として除外）
- / 空欄 / 未分類 = 未分類（このスクリプトでは改善対象外として除外）
※未分類（空欄 / "-" / "未分類"）は作業対象に含めません。
【現状（スニペット要素）】
- タイトル：疑問詞が主語の疑問文｜語順・do/does/didを置かない・答え方
- メタ：疑問詞が主語の疑問文を例文で解説。疑問詞のあとの語順、do/does/didを置かない形、三単現、答え方を中学英語で確認。
- H1：疑問詞が主語の疑問文の作り方｜主語になる疑問詞と動詞の形・答え方まで整理【Progress Book1 Lesson11-2】
- 冒頭120字：このページでは、Book1 Lesson11 シーン2で扱う、 「疑問詞が主語になる疑問文」 を詳しく解説します。特に、 通常の一般動詞の疑問文 と、 疑問詞が主語になる疑問文 の違い 直訳（英語の語順どおりの訳） と 意訳（自然な日本語訳
【GSC主要クエリ（表示回数上位50件）】
- 疑問詞が主語の疑問文｜表示204｜CTR 10.29%｜順位1.2
- 疑問詞とは｜表示117｜CTR 0.00%｜順位5.9
- 疑問詞 主語 動詞｜表示108｜CTR 0.00%｜順位1.7
- 疑問詞｜表示97｜CTR 0.00%｜順位3.9
- 疑問詞のあと｜表示57｜CTR 0.00%｜順位2.1
- 疑問詞 英語｜表示55｜CTR 0.00%｜順位2.0
- 疑問視｜表示53｜CTR 0.00%｜順位10.0
- 疑問詞 主語｜表示51｜CTR 1.96%｜順位1.1
- 疑問詞 答え方｜表示50｜CTR 0.00%｜順位4.1
- 疑問詞が主語｜表示47｜CTR 6.38%｜順位1.2
- 疑問詞疑問文｜表示47｜CTR 0.00%｜順位3.7
- 疑問詞主語｜表示45｜CTR 8.89%｜順位1.2
- 三人称単数 疑問文｜表示45｜CTR 0.00%｜順位1.7
- what 主語｜表示40｜CTR 0.00%｜順位11.3
- 疑問視とは｜表示36｜CTR 0.00%｜順位9.1
- 疑問詞主語動詞｜表示36｜CTR 0.00%｜順位1.2
- doesで聞かれた時の答え方｜表示35｜CTR 0.00%｜順位10.3
- what does｜表示34｜CTR 0.00%｜順位1.1
- 疑問文 作り方｜表示33｜CTR 0.00%｜順位1.0
- who did 使わない｜表示30｜CTR 0.00%｜順位9.2
- didで聞かれた時の答え方｜表示29｜CTR 0.00%｜順位10.1
- 疑問詞+主語+動詞｜表示29｜CTR 0.00%｜順位1.4
- 疑問詞答え方｜表示29｜CTR 0.00%｜順位3.0
- 英語 疑問詞｜表示29｜CTR 0.00%｜順位2.1
- 疑問文の作り方｜表示28｜CTR 0.00%｜順位4.4
- 疑問詞 三人称単数｜表示27｜CTR 0.00%｜順位3.1
- 疑問詞 主語になる｜表示26｜CTR 15.38%｜順位1.4
- 疑問詞が主語 例文｜表示25｜CTR 4.00%｜順位1.1
- 疑問詞の疑問文｜表示25｜CTR 4.00%｜順位4.6
- what 主語になる｜表示25｜CTR 0.00%｜順位5.2
- does 答え方｜表示24｜CTR 0.00%｜順位10.0
- whatが主語の疑問文｜表示24｜CTR 0.00%｜順位3.5
- who 疑問文 作り方｜表示24｜CTR 0.00%｜順位1.0
- 疑問詞 疑問文 作り方｜表示24｜CTR 0.00%｜順位3.3
- 疑問詞が主語の間接疑問文｜表示24｜CTR 0.00%｜順位3.0
- 疑問詞の答え方｜表示23｜CTR 0.00%｜順位2.9
- 主語を尋ねる疑問文｜表示22｜CTR 4.55%｜順位2.3
- 疑問詞 動詞｜表示22｜CTR 4.55%｜順位1.7
- 疑問詞が主語とは｜表示22｜CTR 4.55%｜順位3.5
- 疑問詞が主語の疑問文 答え方｜表示22｜CTR 0.00%｜順位1.0
- 間接疑問文 疑問詞が主語｜表示22｜CTR 0.00%｜順位2.5
- whatが主語｜表示21｜CTR 0.00%｜順位5.8
- whoが主語の疑問文｜表示21｜CTR 0.00%｜順位8.9
- 疑問文 答え方｜表示21｜CTR 0.00%｜順位9.0
- 疑問詞 疑問文｜表示21｜CTR 0.00%｜順位4.9
- what が主語の疑問文 答え方｜表示20｜CTR 5.00%｜順位2.4
- 主語になる疑問詞｜表示20｜CTR 0.00%｜順位1.1
- 間接疑問文 疑問詞が主語 見分け 方｜表示20｜CTR 0.00%｜順位1.0
- 間接疑問文｜表示19｜CTR 5.26%｜順位1.4
- which 主語になる｜表示18｜CTR 0.00%｜順位3.7
【参考：代表語（自動抽出）】疑問詞が主語の疑問文
【出力（必ずこの順）】
1) 本文の要約（想定読者・悩み・解決）
2) 検索意図の整理（主要クエリから2〜3パターン）
3) 不一致の指摘（タイトル/メタ/H1/冒頭のどこがズレているか）
4) 修正方針（“どの意図に寄せるか”を1つに決める）
5) 修正案（すべてコードブロック）
   - タイトル案3つ（全角35字前後＋56字以上の網羅型を1つ）
   - メタ案3つ（全角90字前後）
   - H1案2つ
   - 冒頭120字（2案：&lt;p&gt;で開始）
【禁則ワード（シート連動）】
以下の【禁則ワード】は、タイトル/メタ/導入文/見出し/本文のいずれにも原則使用しないでください。
言い換えが必要な場合は、自然な日本語に置換してください。
【禁則ワード】
- 崩れ
- 型
- 迷い
- 保留
- 固定
- 手順
- 立て直
- 最短
- 結論だけ
- 乱れ
- 三点確認
- 内部リンク
- 導線
- 設計
- 刺
- まず結論
- 整え
- 押し付けない案内
- 統一
- 次の一手
- 失点
- 確定
- サブコラム
- 30秒
- 1分
- CV
- 網羅
【本文】
```html
&lt;p&gt;&amp;nbsp;&lt;/p&gt;
&lt;p&gt;&lt;!-- YouTube動画（CTAとしてそのまま利用） --&gt;&lt;br /&gt;
&lt;iframe title="YouTube video player" src="https://www.youtube.com/embed/UTldpZHVISw" width="560" height="315" frameborder="0" allowfullscreen="allowfullscreen"&gt;&lt;span data-mce-type="bookmark" style="display: inline-block; width: 0px; overflow: hidden; line-height: 0;" class="mce_SELRES_start"&gt;&lt;/span&gt;&lt;span data-mce-type="bookmark" style="display: inline-block; width: 0px; overflow: hidden; line-height: 0;" class="mce_SELRES_start"&gt;&lt;/span&gt;&lt;span data-mce-type="bookmark" style="display: inline-block; width: 0px; overflow: hidden; line-height: 0;" class="mce_SELRES_start"&gt;&lt;/span&gt;&lt;/iframe&gt;&lt;/p&gt;
&lt;p&gt;このページでは、Book1 Lesson11 シーン2で扱う、&lt;strong&gt;「疑問詞が主語になる疑問文」&lt;/strong&gt;を詳しく解説します。特に、&lt;/p&gt;
&lt;ul&gt;
&lt;li&gt;&lt;strong&gt;通常の一般動詞の疑問文&lt;/strong&gt;と、&lt;strong&gt;疑問詞が主語になる疑問文&lt;/strong&gt;の違い&lt;/li&gt;
&lt;li&gt;&lt;strong&gt;直訳（英語の語順どおりの訳）&lt;/strong&gt;と&lt;strong&gt;意訳（自然な日本語訳）&lt;/strong&gt;の使い分け&lt;/li&gt;
&lt;li&gt;&lt;strong&gt;三人称単数扱い&lt;/strong&gt;や &lt;code&gt;The police&lt;/code&gt; など、入試に直結する文法ポイント&lt;/li&gt;
&lt;li&gt;&lt;strong&gt;疑問詞が主語のときの答え方&lt;/strong&gt;のルール&lt;/li&gt;
&lt;/ul&gt;
&lt;p&gt;を整理していきます。動画の内容をベースにしつつ、復習・自習しやすいようにまとめ直しています。&lt;/p&gt;
&lt;section class="quickanswer" style="margin: 1.2em 0 1.6em; padding: 1.1em 1.1em 0.95em; border: 1px solid #e6e6e6; border-radius: 10px; background: #fafafa;"&gt;
&lt;h2 style="margin: 0 0 .6em; font-size: 1.25em; line-height: 1.4;"&gt;疑問詞が主語の疑問文（要点：この形だけ）&lt;/h2&gt;
&lt;p style="margin: 0 0 .85em; line-height: 1.85;"&gt;疑問詞が&lt;strong&gt;主語&lt;/strong&gt;のときは、語順は&lt;strong&gt;「疑問詞＋動詞」&lt;/strong&gt;になり、&lt;strong&gt;do/does/did は使いません&lt;/strong&gt;。原則は&lt;strong&gt;三人称単数扱い&lt;/strong&gt;（is/was/動詞+s）で受けるのが安全です。&lt;/p&gt;
&lt;div style="overflow-x: auto; -webkit-overflow-scrolling: touch; margin: 0 0 .95em;"&gt;
&lt;table style="width: 100%; border-collapse: collapse; background: #fff;"&gt;
&lt;thead&gt;
&lt;tr&gt;
&lt;th style="border: 1px solid #e6e6e6; padding: .55em; background: #f1f4f8; text-align: left; white-space: nowrap;"&gt;知りたいこと&lt;/th&gt;
&lt;th style="border: 1px solid #e6e6e6; padding: .55em; background: #f1f4f8; text-align: left; white-space: nowrap;"&gt;結論テンプレ&lt;/th&gt;
&lt;th style="border: 1px solid #e6e6e6; padding: .55em; background: #f1f4f8; text-align: left;"&gt;例文（形を確認）&lt;/th&gt;
&lt;th style="border: 1px solid #e6e6e6; padding: .55em; background: #f1f4f8; text-align: left;"&gt;よくあるミス&lt;/th&gt;
&lt;/tr&gt;
&lt;/thead&gt;
&lt;tbody&gt;
&lt;tr&gt;
&lt;td style="border: 1px solid #e6e6e6; padding: .55em; line-height: 1.8;"&gt;&lt;strong&gt;作り方&lt;/strong&gt;&lt;br /&gt;
&lt;span style="color: #555; font-size: .92em;"&gt;（疑問文 作り方）&lt;/span&gt;&lt;/td&gt;
&lt;td style="border: 1px solid #e6e6e6; padding: .55em; line-height: 1.8;"&gt;&lt;strong&gt;疑問詞（＝主語）＋動詞&lt;/strong&gt;&lt;br /&gt;
&lt;span style="color: #555; font-size: .92em;"&gt;do/does/did は不要&lt;/span&gt;&lt;/td&gt;
&lt;td style="border: 1px solid #e6e6e6; padding: .55em; line-height: 1.8;"&gt;&lt;code&gt;Who took the money?&lt;/code&gt;&lt;br /&gt;
&lt;span style="color: #555;"&gt;（× &lt;code&gt;Did who take ...&lt;/code&gt; にはしない）&lt;/span&gt;&lt;/td&gt;
&lt;td style="border: 1px solid #e6e6e6; padding: .55em; line-height: 1.8;"&gt;「疑問文＝必ず do/does/did」と決めつける&lt;/td&gt;
&lt;/tr&gt;
&lt;tr&gt;
&lt;td style="border: 1px solid #e6e6e6; padding: .55em; line-height: 1.8;"&gt;&lt;strong&gt;見分け方&lt;/strong&gt;&lt;br /&gt;
&lt;span style="color: #555; font-size: .92em;"&gt;（疑問詞 主語 動詞）&lt;/span&gt;&lt;/td&gt;
&lt;td style="border: 1px solid #e6e6e6; padding: .55em; line-height: 1.8;"&gt;疑問詞の直後が&lt;strong&gt;do/does/did&lt;/strong&gt;なら主語ではない。&lt;br /&gt;
直後が&lt;strong&gt;いきなり動詞&lt;/strong&gt;なら、疑問詞が主語の可能性が高い。&lt;/td&gt;
&lt;td style="border: 1px solid #e6e6e6; padding: .55em; line-height: 1.8;"&gt;&lt;code&gt;When did you play tennis?&lt;/code&gt;（主語＝&lt;code&gt;you&lt;/code&gt;）&lt;br /&gt;
&lt;code&gt;What comes after January?&lt;/code&gt;（主語＝&lt;code&gt;What&lt;/code&gt;）&lt;/td&gt;
&lt;td style="border: 1px solid #e6e6e6; padding: .55em; line-height: 1.8;"&gt;日本語訳だけで判断して、英語のS/Vが見えなくなる&lt;/td&gt;
&lt;/tr&gt;
&lt;tr&gt;
&lt;td style="border: 1px solid #e6e6e6; padding: .55em; line-height: 1.8;"&gt;&lt;strong&gt;動詞の形&lt;/strong&gt;&lt;br /&gt;
&lt;span style="color: #555; font-size: .92em;"&gt;（疑問詞 三人称単数）&lt;/span&gt;&lt;/td&gt;
&lt;td style="border: 1px solid #e6e6e6; padding: .55em; line-height: 1.8;"&gt;原則：疑問詞主語は&lt;strong&gt;三人称単数&lt;/strong&gt;として受ける。&lt;br /&gt;
→ 一般動詞は&lt;strong&gt;-s&lt;/strong&gt;、be動詞は&lt;strong&gt;is/was&lt;/strong&gt;が基本。&lt;/td&gt;
&lt;td style="border: 1px solid #e6e6e6; padding: .55em; line-height: 1.8;"&gt;&lt;code&gt;What comes after January?&lt;/code&gt;（&lt;strong&gt;comes&lt;/strong&gt;）&lt;br /&gt;
&lt;code&gt;Who is thirsty?&lt;/code&gt;（&lt;strong&gt;is&lt;/strong&gt;）&lt;br /&gt;
&lt;code&gt;What ( ) invented by Edison?&lt;/code&gt; → &lt;strong&gt;was&lt;/strong&gt;&lt;/td&gt;
&lt;td style="border: 1px solid #e6e6e6; padding: .55em; line-height: 1.8;"&gt;&lt;code&gt;What come ...&lt;/code&gt; とsを落とす／&lt;br /&gt;
「中身が複数っぽい」から &lt;code&gt;were&lt;/code&gt; を選ぶ&lt;/td&gt;
&lt;/tr&gt;
&lt;tr&gt;
&lt;td style="border: 1px solid #e6e6e6; padding: .55em; line-height: 1.8;"&gt;&lt;strong&gt;答え方&lt;/strong&gt;&lt;br /&gt;
&lt;span style="color: #555; font-size: .92em;"&gt;（疑問詞 答え方）&lt;/span&gt;&lt;/td&gt;
&lt;td style="border: 1px solid #e6e6e6; padding: .55em; line-height: 1.8;"&gt;質問文が&lt;strong&gt;一般動詞&lt;/strong&gt;なら、答えは&lt;strong&gt;主語＋動詞&lt;/strong&gt;（必要なら過去形のまま）。&lt;br /&gt;
質問文が&lt;strong&gt;be動詞&lt;/strong&gt;なら、答えは&lt;strong&gt;主語＋be&lt;/strong&gt;。&lt;br /&gt;
※「didで受ける」かどうかは、質問文の形で決める。&lt;/td&gt;
&lt;td style="border: 1px solid #e6e6e6; padding: .55em; line-height: 1.8;"&gt;Q: &lt;code&gt;Who took the money?&lt;/code&gt;&lt;br /&gt;
A: &lt;code&gt;Tom took it.&lt;/code&gt; / &lt;code&gt;He did.&lt;/code&gt;Q: &lt;code&gt;Who is washing the dishes?&lt;/code&gt;&lt;br /&gt;
A: &lt;code&gt;My brother is.&lt;/code&gt;&lt;/td&gt;
&lt;td style="border: 1px solid #e6e6e6; padding: .55em; line-height: 1.8;"&gt;何でも &lt;code&gt;Yes, I do.&lt;/code&gt; 型で答えようとして混乱する&lt;/td&gt;
&lt;/tr&gt;
&lt;/tbody&gt;
&lt;/table&gt;
&lt;/div&gt;
&lt;div style="margin: 0 0 .95em;"&gt;
&lt;p style="margin: 0 0 .45em; font-weight: bold;"&gt;本文で迷わない3ステップ（減点を防ぐ順番）&lt;/p&gt;
&lt;ul style="margin: 0; padding-left: 1.2em; line-height: 1.9;"&gt;
&lt;li&gt;① 疑問詞の直後を見る（&lt;strong&gt;do/does/did&lt;/strong&gt; か、&lt;strong&gt;いきなり動詞&lt;/strong&gt;か）。&lt;/li&gt;
&lt;li&gt;② 主語なら原則&lt;strong&gt;三人称単数&lt;/strong&gt;で受ける（is/was、動詞+s を優先）。&lt;/li&gt;
&lt;li&gt;③ 訳は最後（先に形でS/Vを見える化→そのあと自然な日本語にまとめる）。&lt;/li&gt;
&lt;/ul&gt;
&lt;p style="margin: .55em 0 0; color: #555; line-height: 1.8; font-size: .95em;"&gt;※主語になれる疑問詞は基本 &lt;strong&gt;Who / What / Which&lt;/strong&gt; ですが、「いつも主語」とは限らないので、最後は形で判断します。&lt;/p&gt;
&lt;/div&gt;
&lt;div style="padding: .85em .9em; background: #fff; border: 1px solid #ededed; border-radius: 8px;"&gt;
&lt;p style="margin: 0 0 .55em; font-weight: bold;"&gt;ミニFAQ&lt;/p&gt;
&lt;p style="margin: 0 0 .6em; line-height: 1.85;"&gt;&lt;strong&gt;Q. 「疑問詞が主語」かどうか最速で見抜くには？&lt;/strong&gt;&lt;br /&gt;
A. &lt;strong&gt;疑問詞の直後&lt;/strong&gt;だけ見ます。&lt;strong&gt;do/does/did&lt;/strong&gt;が来ていれば主語ではなく、&lt;strong&gt;いきなり動詞&lt;/strong&gt;が来ていれば疑問詞が主語の可能性が高いです。&lt;/p&gt;
&lt;p style="margin: 0 0 .6em; line-height: 1.85;"&gt;&lt;strong&gt;Q. 答え方はどう決める？（didで受ける？ beで受ける？）&lt;/strong&gt;&lt;br /&gt;
A. 質問文が&lt;strong&gt;一般動詞&lt;/strong&gt;なら「主語＋動詞（必要なら過去形）」、&lt;strong&gt;be動詞&lt;/strong&gt;なら「主語＋be」です。先に質問文のVが一般動詞かbeかを見て、定番の形を選びます。&lt;/p&gt;
&lt;p style="margin: 0; line-height: 1.85;"&gt;&lt;strong&gt;Q. didとdoesの違いで混乱する人は何を基準にまとめる？&lt;/strong&gt;&lt;br /&gt;
A. まず「疑問詞が&lt;strong&gt;主語ではない&lt;/strong&gt;普通の疑問文」で使うもの、と整理します。その上で、&lt;strong&gt;did＝過去&lt;/strong&gt;、&lt;strong&gt;does＝三単現の現在&lt;/strong&gt;。ただしこのページの主題どおり、疑問詞が主語なら&lt;strong&gt;そもそも did/does を置かない&lt;/strong&gt;場面がある、という順番で押さえると混乱が減ります。&lt;/p&gt;
&lt;/div&gt;
&lt;/section&gt;
&lt;p&gt;&lt;img decoding="async" loading="lazy" class="alignnone size-full wp-image-349" src="http://eng-support.com/wp-content/uploads/2023/05/IMG_0487.jpg" sizes="(max-width: 1200px) 100vw, 1200px" srcset="https://eng-support.com/wp-content/uploads/2023/05/IMG_0487.jpg 1200w, https://eng-support.com/wp-content/uploads/2023/05/IMG_0487-300x37.jpg 300w, https://eng-support.com/wp-content/uploads/2023/05/IMG_0487-1024x126.jpg 1024w, https://eng-support.com/wp-content/uploads/2023/05/IMG_0487-768x95.jpg 768w" alt="疑問詞が主語の文例: 'Who took the money?' 主語が疑問詞'Who'のため、'took'は過去形がそのまま使用されている" width="1200" height="148" /&gt;&lt;/p&gt;
&lt;h2&gt;1. 先に「普通の疑問文」との違いを押さえる&lt;/h2&gt;
&lt;h3&gt;1-1. 一般動詞の基本的な疑問文パターン&lt;/h3&gt;
&lt;p&gt;中1〜中2で先に習っているのは、次のような&lt;strong&gt;「do / does / did + 主語 + 動詞の原形」&lt;/strong&gt;というパターンです。&lt;/p&gt;
&lt;ul&gt;
&lt;li&gt;&lt;code&gt;Do you like music?&lt;/code&gt; – 「あなたは音楽が好きですか。」&lt;/li&gt;
&lt;li&gt;&lt;code&gt;Does she like music?&lt;/code&gt; – 「彼女は音楽が好きですか。」&lt;/li&gt;
&lt;li&gt;&lt;code&gt;Did you play tennis?&lt;/code&gt; – 「あなたはテニスをしましたか。」&lt;/li&gt;
&lt;/ul&gt;
&lt;p&gt;ここでは、&lt;/p&gt;
&lt;ul&gt;
&lt;li&gt;&lt;strong&gt;文頭の Do / Does / Did が「疑問文のしるし」&lt;/strong&gt;&lt;/li&gt;
&lt;li&gt;&lt;strong&gt;そのあとに主語（you / she など）&lt;/strong&gt;&lt;/li&gt;
&lt;li&gt;&lt;strong&gt;動詞は必ず原形（like / play など）&lt;/strong&gt;&lt;/li&gt;
&lt;/ul&gt;
&lt;p&gt;というルールで作られていることを確認しておきましょう。&lt;/p&gt;
&lt;h3&gt;1-2. 疑問詞付きの普通の疑問文&lt;/h3&gt;
&lt;p&gt;ここに&lt;strong&gt;疑問詞（When / What / Where / Why など）&lt;/strong&gt;が付くと、以下のようになります。&lt;/p&gt;
&lt;ul&gt;
&lt;li&gt;&lt;code&gt;When did you play tennis?&lt;/code&gt;&lt;br /&gt;
「あなたいつテニスをしましたか。」&lt;/li&gt;
&lt;li&gt;&lt;code&gt;What do you have in your bag?&lt;/code&gt;&lt;br /&gt;
「あなたは鞄の中に何を持っていますか。」（直訳）&lt;br /&gt;
⇒ 自然な日本語だと「鞄の中に何が入っていますか。」（意訳）&lt;/li&gt;
&lt;/ul&gt;
&lt;p&gt;この2つの文では、&lt;/p&gt;
&lt;ul&gt;
&lt;li&gt;&lt;strong&gt;主語はどちらも &lt;code&gt;you&lt;/code&gt;&lt;/strong&gt;&lt;/li&gt;
&lt;li&gt;&lt;strong&gt;疑問詞（When / What）は主語ではない&lt;/strong&gt;&lt;/li&gt;
&lt;/ul&gt;
&lt;p&gt;という点が重要です。&lt;/p&gt;
&lt;h3&gt;1-3. 「直訳」と「意訳」を意識して使い分ける&lt;/h3&gt;
&lt;p&gt;&lt;code&gt;What do you have in your bag?&lt;/code&gt; を訳す時、多くの人は最初から自然な日本語だけを考えがちです。&lt;/p&gt;
&lt;ul&gt;
&lt;li&gt;直訳 … 「あなたは鞄の中に何を持っていますか。」&lt;/li&gt;
&lt;li&gt;意訳 … 「鞄の中に何が入っていますか。」&lt;/li&gt;
&lt;/ul&gt;
&lt;p&gt;英語の学習では、次の順番を習慣にするのがおすすめです。&lt;/p&gt;
&lt;ol&gt;
&lt;li&gt;&lt;strong&gt;先に直訳をして、英語の S（主語）と V（動詞）を意識する&lt;/strong&gt;&lt;/li&gt;
&lt;li&gt;そのあとで、日本語として自然な形に&lt;strong&gt;意訳&lt;/strong&gt;する&lt;/li&gt;
&lt;/ol&gt;
&lt;blockquote&gt;&lt;p&gt;直訳は日本語として少し不自然でもOK。&lt;br /&gt;
「英語の文法どおりに訳した日本語」が直訳です。&lt;br /&gt;
そのうえで、読みやすい日本語に直したものが意訳です。&lt;/p&gt;&lt;/blockquote&gt;
&lt;p&gt;&lt;span style="color: #ff0000;"&gt;意訳だけに頼っていると、英語の文法構造が見えなくなりがちです。&lt;/span&gt;「どうも英語が分からない」という人は、まず&lt;strong&gt;直訳する習慣&lt;/strong&gt;を付けてみると良いでしょう。&lt;/p&gt;
&lt;h2&gt;2. 疑問詞が主語になる疑問文の基本&lt;/h2&gt;
&lt;h3&gt;2-1. 例文「Who took the money?」&lt;/h3&gt;
&lt;p&gt;&lt;img decoding="async" loading="lazy" class="alignnone size-full wp-image-348" src="http://eng-support.com/wp-content/uploads/2023/05/IMG_0487-1.jpg" sizes="(max-width: 1200px) 100vw, 1200px" srcset="https://eng-support.com/wp-content/uploads/2023/05/IMG_0487-1.jpg 1200w, https://eng-support.com/wp-content/uploads/2023/05/IMG_0487-1-300x96.jpg 300w, https://eng-support.com/wp-content/uploads/2023/05/IMG_0487-1-1024x328.jpg 1024w, https://eng-support.com/wp-content/uploads/2023/05/IMG_0487-1-768x246.jpg 768w" alt="例文: 'Who took the money?' 主語が疑問詞'Who'のため、過去形'took'がそのまま使用される。『そのお金を持って行ったのは誰？" width="1200" height="384" /&gt;&lt;/p&gt;
&lt;p&gt;次が、このレッスンの本題です。&lt;/p&gt;
&lt;p&gt;&lt;code&gt;Who took the money?&lt;/code&gt;&lt;/p&gt;
&lt;ul&gt;
&lt;li&gt;直訳 … 「誰がそのお金を持って行ったの？」&lt;/li&gt;
&lt;li&gt;意訳 … 「そのお金を持って行ったのは誰？」&lt;/li&gt;
&lt;/ul&gt;
&lt;p&gt;ここでのポイントは、&lt;/p&gt;
&lt;ul&gt;
&lt;li&gt;&lt;strong&gt;疑問詞 &lt;code&gt;Who&lt;/code&gt; が主語になっている&lt;/strong&gt;&lt;/li&gt;
&lt;li&gt;&lt;strong&gt;その直後に動詞の過去形 &lt;code&gt;took&lt;/code&gt; が来ている&lt;/strong&gt;&lt;/li&gt;
&lt;li&gt;&lt;strong&gt;&lt;code&gt;did + 主語 + 動詞の原形&lt;/code&gt; という形ではない&lt;/strong&gt;&lt;/li&gt;
&lt;/ul&gt;
&lt;p&gt;通常の過去の疑問文なら、&lt;/p&gt;
&lt;ul&gt;
&lt;li&gt;&lt;code&gt;Did he take the money?&lt;/code&gt;&lt;br /&gt;
「彼はそのお金を持って行きましたか。」&lt;/li&gt;
&lt;/ul&gt;
&lt;p&gt;のように &lt;code&gt;Did + 主語 + take&lt;/code&gt; となるはずですが、&lt;code&gt;Who&lt;/code&gt; が主語のときは、&lt;/p&gt;
&lt;ul&gt;
&lt;li&gt;&lt;strong&gt;&lt;code&gt;Who + 動詞（過去形）&lt;/code&gt; という形になる&lt;/strong&gt;&lt;/li&gt;
&lt;/ul&gt;
&lt;p&gt;ことをしっかり覚えておきましょう。&lt;/p&gt;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0;"&gt;英語教室「サポート」の『基礎力徹底講座』：スタートラインはどこでもOK！&lt;/p&gt;
&lt;p&gt;&lt;a style="background-color: #ff8c00; color: white; padding: 5px 10px; text-align: center; text-decoration: none; display: inline-block; font-size: 14px;" href="https://eng-support.com/kouza/#基礎力徹底講座"&gt;詳細を見る&lt;/a&gt;&lt;/p&gt;
&lt;/div&gt;
&lt;/div&gt;
&lt;h3&gt;2-2. 疑問詞が主語のときの一般形&lt;/h3&gt;
&lt;p&gt;一般動詞の疑問文は大きく分けて次の2パターンがあります。&lt;/p&gt;
&lt;ol&gt;
&lt;li&gt;&lt;strong&gt;疑問詞が主語でない場合&lt;/strong&gt;&lt;br /&gt;
⇒ &lt;code&gt;疑問詞 + do / does / did + 主語 + 動詞の原形&lt;/code&gt;&lt;br /&gt;
例）&lt;code&gt;When did you play tennis?&lt;/code&gt;&lt;/li&gt;
&lt;li&gt;&lt;strong&gt;疑問詞が主語の場合&lt;/strong&gt;&lt;br /&gt;
⇒ &lt;code&gt;疑問詞（= 主語） + 動詞&lt;/code&gt;&lt;br /&gt;
例）&lt;code&gt;Who took the money?&lt;/code&gt;&lt;/li&gt;
&lt;/ol&gt;
&lt;p&gt;&lt;span style="color: #0000ff;"&gt;「疑問詞のあとに do / does / did が来ているのか、いきなり動詞が来ているのか」&lt;/span&gt;で主語かどうかを見抜きましょう。&lt;/p&gt;
&lt;h2&gt;3. 主語になれる疑問詞は「Who / What / Which」だけ&lt;/h2&gt;
&lt;p&gt;&lt;img decoding="async" loading="lazy" class="alignnone size-full wp-image-350" src="http://eng-support.com/wp-content/uploads/2023/05/プログレス230502-1.jpg" sizes="(max-width: 1280px) 100vw, 1280px" srcset="https://eng-support.com/wp-content/uploads/2023/05/プログレス230502-1.jpg 1280w, https://eng-support.com/wp-content/uploads/2023/05/プログレス230502-1-300x169.jpg 300w, https://eng-support.com/wp-content/uploads/2023/05/プログレス230502-1-1024x576.jpg 1024w, https://eng-support.com/wp-content/uploads/2023/05/プログレス230502-1-768x432.jpg 768w, https://eng-support.com/wp-content/uploads/2023/05/プログレス230502-1-320x180.jpg 320w" alt="主語になれる疑問詞は'Who', 'What', 'Which'のみ。ただし、主語になる場合とならない場合がある" width="1280" height="720" /&gt;&lt;/p&gt;
&lt;h3&gt;3-1. 主語になれる疑問詞と、その注意点&lt;/h3&gt;
&lt;p&gt;主語として使える疑問詞は&lt;strong&gt;3つだけ&lt;/strong&gt;です。&lt;/p&gt;
&lt;ul&gt;
&lt;li&gt;&lt;strong&gt;Who&lt;/strong&gt; – 「誰が」&lt;/li&gt;
&lt;li&gt;&lt;strong&gt;What&lt;/strong&gt; – 「何が」&lt;/li&gt;
&lt;li&gt;&lt;strong&gt;Which&lt;/strong&gt; – 「どちらが / どの〜が」&lt;/li&gt;
&lt;/ul&gt;
&lt;p&gt;ただし、ここで&lt;strong&gt;絶対にやってはいけない勘違い&lt;/strong&gt;があります。&lt;/p&gt;
&lt;ul&gt;
&lt;li&gt;&lt;span style="color: #ff0000;"&gt;&lt;strong&gt;「Who / What / Which = いつも主語」だと覚えてしまうこと&lt;/strong&gt;&lt;/span&gt;&lt;/li&gt;
&lt;/ul&gt;
&lt;p&gt;実際には、&lt;/p&gt;
&lt;ul&gt;
&lt;li&gt;&lt;strong&gt;主語になっているときもあれば、目的語や副詞的な働きのときもある&lt;/strong&gt;&lt;/li&gt;
&lt;/ul&gt;
&lt;p&gt;ので、文の形を見て判断する必要があります。&lt;/p&gt;
&lt;h3&gt;3-2. 例：「What comes after January?」&lt;/h3&gt;
&lt;p&gt;次の文を見てみましょう。&lt;/p&gt;
&lt;p&gt;&lt;code&gt;What comes after January?&lt;/code&gt;&lt;/p&gt;
&lt;ul&gt;
&lt;li&gt;直訳 … 「1月のあとに何が来ますか？」&lt;/li&gt;
&lt;li&gt;意訳 … 「1月の次は何月ですか？」&lt;/li&gt;
&lt;/ul&gt;
&lt;p&gt;日本語としては「1月の次は何月？」と聞くのが自然なので、少し違和感があるかもしれません。しかし、英語として重要なのはそこではなく、&lt;/p&gt;
&lt;ul&gt;
&lt;li&gt;&lt;strong&gt;&lt;code&gt;What&lt;/code&gt; が主語になっている&lt;/strong&gt;&lt;/li&gt;
&lt;li&gt;&lt;strong&gt;動詞が &lt;code&gt;come&lt;/code&gt; ではなく &lt;code&gt;comes&lt;/code&gt; になっている&lt;/strong&gt;&lt;/li&gt;
&lt;/ul&gt;
&lt;p&gt;という点です。&lt;/p&gt;
&lt;p&gt;疑問詞が主語のときは、&lt;strong&gt;その疑問詞を「he / she / it」と同じ三人称単数として扱う&lt;/strong&gt;のが基本ルールです。&lt;/p&gt;
&lt;ul&gt;
&lt;li&gt;&lt;span style="color: #0000ff;"&gt;&lt;strong&gt;What comes after January?&lt;/strong&gt; の &lt;code&gt;s&lt;/code&gt; を忘れやすいので要注意。&lt;/span&gt;&lt;/li&gt;
&lt;/ul&gt;
&lt;p&gt;同じように、&lt;/p&gt;
&lt;ul&gt;
&lt;li&gt;&lt;code&gt;Who is thirsty?&lt;/code&gt; – 「誰が喉が渇いていますか。」（意訳：「喉が渇いているのは誰ですか。」）&lt;/li&gt;
&lt;li&gt;&lt;code&gt;Who is washing the dishes?&lt;/code&gt; – 「誰が食器を洗っていますか。」（意訳：「食器を洗っているのは誰ですか。」）&lt;/li&gt;
&lt;/ul&gt;
&lt;p&gt;も、&lt;strong&gt;疑問詞が主語 ⇒ is で受ける&lt;/strong&gt; 形になっています。&lt;/p&gt;
&lt;div style="border: 2px solid #FF8C00; background-color: #fff7e8; padding: 12px; display: flex; align-items: center; justify-content: space-between; gap: 12px; margin: 18px 0; border-radius: 10px;"&gt;
&lt;div style="display: flex; align-items: center; gap: 12px;"&gt;
&lt;p&gt;&lt;img decoding="async" style="max-width: 90px; height: auto;" src="http://eng-support.com/wp-content/uploads/2023/03/cropped-logo.jpg" alt="英語教室「サポート」のロゴ" /&gt;&lt;/p&gt;
&lt;div&gt;
&lt;p style="margin: 0 0 6px 0; font-weight: bold;"&gt;この単元で「形は分かるのに点が落ちる」場合&lt;/p&gt;
&lt;p style="margin: 0; line-height: 1.75;"&gt;「疑問詞の直後が動詞か」「三単現（is/was/動詞+s）で受けるべきか」を、学校教材・ワーク・過去問の具体例で確認して、同じミスを減らす練習に落とし込みます。&lt;/p&gt;
&lt;/div&gt;
&lt;/div&gt;
&lt;div style="display: flex; flex-direction: column; gap: 8px; min-width: 170px;"&gt;&lt;a style="background-color: #ff8c00; color: #fff; padding: 7px 10px; text-align: center; text-decoration: none; display: inline-block; font-size: 14px; border-radius: 6px;" href="https://eng-support.com/kouza/"&gt;開講講座を見る&lt;/a&gt;&lt;br /&gt;
&lt;a style="background-color: #ffffff; color: #ff8c00; border: 1px solid #ff8c00; padding: 7px 10px; text-align: center; text-decoration: none; display: inline-block; font-size: 14px; border-radius: 6px;" href="https://eng-support.com/access/"&gt;アクセスを確認&lt;/a&gt;&lt;/div&gt;
&lt;/div&gt;
&lt;h2&gt;4. 三人称単数扱いと「例外っぽく見える」用法&lt;/h2&gt;
&lt;h3&gt;4-1. 「Who are looking for the thieves?」というややこしい例&lt;/h3&gt;
&lt;p&gt;教材によっては、次のような文が出てきます。&lt;/p&gt;
&lt;p&gt;&lt;code&gt;Who are looking for the thieves?&lt;/code&gt;&lt;br /&gt;
「誰がその泥棒たちを探していますか。」&lt;/p&gt;
&lt;p&gt;先ほどのルールどおりなら、&lt;/p&gt;
&lt;ul&gt;
&lt;li&gt;&lt;strong&gt;疑問詞が主語 ⇒ 三人称単数扱い ⇒ &lt;code&gt;is&lt;/code&gt; が使われるべき&lt;/strong&gt;&lt;/li&gt;
&lt;/ul&gt;
&lt;p&gt;なので、&lt;strong&gt;文法的に「きれいな形」は &lt;code&gt;Who is looking for the thieves?&lt;/code&gt;&lt;/strong&gt; です。&lt;/p&gt;
&lt;p&gt;ところが実際の会話では、「探しているのが複数人だと分かっている」場面では、&lt;/p&gt;
&lt;ul&gt;
&lt;li&gt;&lt;code&gt;Who are looking for the thieves?&lt;/code&gt;&lt;/li&gt;
&lt;/ul&gt;
&lt;p&gt;のように&lt;strong&gt;感覚的に複数扱い&lt;/strong&gt;をしてしまうことがあります。これは日本語でいう「ら抜き言葉」に近いイメージで、&lt;/p&gt;
&lt;ul&gt;
&lt;li&gt;会話ではよく使われる&lt;/li&gt;
&lt;li&gt;しかし、&lt;strong&gt;試験（特に大学入試）では減点される可能性がある&lt;/strong&gt;&lt;/li&gt;
&lt;/ul&gt;
&lt;p&gt;と考えておくと安全です。&lt;/p&gt;
&lt;p&gt;&lt;span style="color: #0000ff;"&gt;入試で &lt;code&gt;Who is ... ?&lt;/code&gt; と &lt;code&gt;Who are ... ?&lt;/code&gt; が両方選択肢にあったら、原則として &lt;strong&gt;&lt;code&gt;is&lt;/code&gt; を選ぶ&lt;/strong&gt; 方が無難です。&lt;/span&gt;&lt;/p&gt;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0;"&gt;英語教室「サポート」の『ブレイクスルーゼミ』：弱点探しをサポートします！&lt;/p&gt;
&lt;p&gt;&lt;a style="background-color: #ff8c00; color: white; padding: 5px 10px; text-align: center; text-decoration: none; display: inline-block; font-size: 14px;" href="https://eng-support.com/kouza/#ブレイクスルーゼミ"&gt;詳細を見る&lt;/a&gt;&lt;/p&gt;
&lt;/div&gt;
&lt;/div&gt;
&lt;h3&gt;4-2. 「What ( ) invented by Edison?」での was / were の選び方&lt;/h3&gt;
&lt;p&gt;次は実際に大学入試にも出ている有名なタイプの問題です。&lt;/p&gt;
&lt;p&gt;前の文：&lt;/p&gt;
&lt;p&gt;&lt;code&gt;Edison invented a lot of things.&lt;/code&gt;&lt;br /&gt;
「エジソンはたくさんのものを発明した。」&lt;/p&gt;
&lt;p&gt;これを受けて、&lt;/p&gt;
&lt;p&gt;&lt;code&gt;What (　) invented by Edison?&lt;/code&gt;&lt;/p&gt;
&lt;p&gt;と問われると、多くの人はこう考えてしまいます。&lt;/p&gt;
&lt;ul&gt;
&lt;li&gt;&lt;code&gt;a lot of things&lt;/code&gt; だから中身は複数だ&lt;/li&gt;
&lt;li&gt;だから &lt;code&gt;were&lt;/code&gt; を選ぼう&lt;/li&gt;
&lt;/ul&gt;
&lt;p&gt;しかし、この文での &lt;code&gt;What&lt;/code&gt; は意味的には「たくさんのもの」を指していても、&lt;strong&gt;文法上は「何が」＝主語&lt;/strong&gt;です。&lt;/p&gt;
&lt;ul&gt;
&lt;li&gt;&lt;span style="color: #0000ff;"&gt;&lt;strong&gt;疑問詞が主語のときは三人称単数扱い ⇒ 正解は &lt;code&gt;was&lt;/code&gt;&lt;/strong&gt;&lt;/span&gt;&lt;/li&gt;
&lt;/ul&gt;
&lt;p&gt;「中身が複数だから were」と考えると、文法問題ではひっかけに引っかかりやすくなります。&lt;strong&gt;形を優先して判断する&lt;/strong&gt;ことが大切です。&lt;/p&gt;
&lt;h3&gt;4-3. 「The police」は見た目は単数でも意味は複数&lt;/h3&gt;
&lt;p&gt;&lt;img decoding="async" loading="lazy" class="alignnone size-full wp-image-351" src="http://eng-support.com/wp-content/uploads/2023/05/IMG_0488.jpg" sizes="(max-width: 1200px) 100vw, 1200px" srcset="https://eng-support.com/wp-content/uploads/2023/05/IMG_0488.jpg 1200w, https://eng-support.com/wp-content/uploads/2023/05/IMG_0488-300x62.jpg 300w, https://eng-support.com/wp-content/uploads/2023/05/IMG_0488-1024x210.jpg 1024w, https://eng-support.com/wp-content/uploads/2023/05/IMG_0488-768x157.jpg 768w" alt="" width="1200" height="246" /&gt;&lt;/p&gt;
&lt;p&gt;次は、&lt;code&gt;The police&lt;/code&gt; の扱いに関する典型的な問題です。&lt;/p&gt;
&lt;p&gt;&lt;code&gt;The police (　) the suspect.&lt;/code&gt;&lt;/p&gt;
&lt;ul&gt;
&lt;li&gt;&lt;code&gt;the suspect&lt;/code&gt; … 「容疑者」（単数）&lt;/li&gt;
&lt;/ul&gt;
&lt;p&gt;ここで、「The police」は見た目は単数形に見えますが、意味としては「警察（の人たち）」であり、&lt;strong&gt;常に複数扱い&lt;/strong&gt;になります。&lt;/p&gt;
&lt;ul&gt;
&lt;li&gt;&lt;code&gt;The police are ...&lt;/code&gt; が正しい形&lt;/li&gt;
&lt;li&gt;&lt;code&gt;The police is ...&lt;/code&gt; とはしない&lt;/li&gt;
&lt;/ul&gt;
&lt;p&gt;選択肢に &lt;code&gt;are looking for&lt;/code&gt; と &lt;code&gt;are&lt;/code&gt; があった場合、&lt;/p&gt;
&lt;ul&gt;
&lt;li&gt;&lt;code&gt;The police are looking for the suspect.&lt;/code&gt; – 「警察の人たちは容疑者を捜している最中だ。」&lt;/li&gt;
&lt;li&gt;&lt;code&gt;The police are the suspect.&lt;/code&gt; – 「警察の人たちが容疑者だ。」（意味が変）&lt;/li&gt;
&lt;/ul&gt;
&lt;p&gt;と考えれば、&lt;strong&gt;文法と意味の両方から &lt;code&gt;are looking for&lt;/code&gt; が正解&lt;/strong&gt;だと分かります。&lt;/p&gt;
&lt;p&gt;ここで大事なのは、&lt;/p&gt;
&lt;ul&gt;
&lt;li&gt;&lt;span style="color: #ff0000;"&gt;「訳して意味で選ぶ」のは最後&lt;/span&gt;&lt;/li&gt;
&lt;li&gt;まずは&lt;strong&gt;主語と動詞の一致&lt;/strong&gt;など、文法で候補をしぼる&lt;/li&gt;
&lt;/ul&gt;
&lt;p&gt;という順番です。&lt;/p&gt;
&lt;blockquote&gt;&lt;p&gt;&lt;strong&gt;訳で考えるのは最後です。&lt;br /&gt;
まずは英語の文法を当てはめて考えていきます。&lt;/strong&gt;&lt;/p&gt;&lt;/blockquote&gt;
&lt;p&gt;この姿勢がそのまま&lt;strong&gt;高校入試・大学入試レベルの文法問題&lt;/strong&gt;につながっていきます。&lt;/p&gt;
&lt;h2&gt;5. 疑問詞が主語のときの「答え方」のルール&lt;/h2&gt;
&lt;p&gt;&lt;img decoding="async" loading="lazy" class="alignnone size-full wp-image-353" src="http://eng-support.com/wp-content/uploads/2023/05/IMG_0487-2.jpg" sizes="(max-width: 1200px) 100vw, 1200px" srcset="https://eng-support.com/wp-content/uploads/2023/05/IMG_0487-2.jpg 1200w, https://eng-support.com/wp-content/uploads/2023/05/IMG_0487-2-300x52.jpg 300w, https://eng-support.com/wp-content/uploads/2023/05/IMG_0487-2-1024x176.jpg 1024w, https://eng-support.com/wp-content/uploads/2023/05/IMG_0487-2-768x132.jpg 768w" alt="" width="1200" height="206" /&gt;&lt;/p&gt;
&lt;h3&gt;5-1. 「Who took the money?」への答え方&lt;/h3&gt;
&lt;p&gt;もう一度、次の文を見てみましょう。&lt;/p&gt;
&lt;p&gt;&lt;code&gt;Who took the money?&lt;/code&gt;&lt;/p&gt;
&lt;ul&gt;
&lt;li&gt;直訳 … 「誰がそのお金を持って行ったの？」&lt;/li&gt;
&lt;li&gt;意訳 … 「そのお金を持って行ったのは誰？」&lt;/li&gt;
&lt;/ul&gt;
&lt;p&gt;「トムです」と答えたいとき、多くの人が日本語からそのまま考えて、&lt;/p&gt;
&lt;ul&gt;
&lt;li&gt;&lt;code&gt;Tom is.&lt;/code&gt;&lt;/li&gt;
&lt;li&gt;&lt;code&gt;It was Tom.&lt;/code&gt;&lt;/li&gt;
&lt;/ul&gt;
&lt;p&gt;などと書いてしまいがちです。しかし、これは&lt;strong&gt;元の英文を無視して日本語だけから英作文をしている状態&lt;/strong&gt;です。&lt;/p&gt;
&lt;p&gt;疑問文が「誰が〜したの？」と&lt;strong&gt;主語を尋ねている&lt;/strong&gt;のですから、答えも&lt;strong&gt;主語から始める&lt;/strong&gt;のが鉄則です。&lt;/p&gt;
&lt;ul&gt;
&lt;li&gt;&lt;strong&gt;主語を尋ねられたら、返事も先に主語を書く&lt;/strong&gt;&lt;/li&gt;
&lt;/ul&gt;
&lt;p&gt;今回の「犯人」が &lt;code&gt;Some thieves&lt;/code&gt; なら、&lt;/p&gt;
&lt;ul&gt;
&lt;li&gt;&lt;code&gt;Some thieves took the money.&lt;/code&gt;&lt;/li&gt;
&lt;/ul&gt;
&lt;p&gt;となりますが、返事としては動詞部分を &lt;code&gt;did&lt;/code&gt; にまとめて、&lt;/p&gt;
&lt;ul&gt;
&lt;li&gt;&lt;strong&gt;&lt;code&gt;Some thieves did.&lt;/code&gt;&lt;/strong&gt;&lt;/li&gt;
&lt;/ul&gt;
&lt;p&gt;と答えます。&lt;/p&gt;
&lt;h3&gt;5-2. 一般動詞・be動詞それぞれの答え方&lt;/h3&gt;
&lt;p&gt;一般動詞のとき：&lt;/p&gt;
&lt;ul&gt;
&lt;li&gt;&lt;code&gt;Who took the money?&lt;/code&gt; – &lt;strong&gt;&lt;code&gt;Tom did.&lt;/code&gt;&lt;/strong&gt;&lt;/li&gt;
&lt;li&gt;&lt;code&gt;Who knew the answer?&lt;/code&gt; – 「誰がその答えを知っていたの？」&lt;br /&gt;
⇒ &lt;strong&gt;&lt;code&gt;Tom did.&lt;/code&gt;&lt;/strong&gt;&lt;/li&gt;
&lt;/ul&gt;
&lt;p&gt;ここでは、&lt;/p&gt;
&lt;ul&gt;
&lt;li&gt;&lt;strong&gt;主語 + do / does / did&lt;/strong&gt; の形で答える&lt;/li&gt;
&lt;li&gt;&lt;code&gt;do / does / did&lt;/code&gt; は、その前に出てきた動詞（took / knew など）を受けている&lt;/li&gt;
&lt;/ul&gt;
&lt;p&gt;be動詞のとき：&lt;/p&gt;
&lt;ul&gt;
&lt;li&gt;&lt;code&gt;Who is thirsty?&lt;/code&gt; – 「誰が喉が渇いていますか。」&lt;br /&gt;
⇒ 「私です。」→ &lt;strong&gt;&lt;code&gt;I am.&lt;/code&gt;&lt;/strong&gt;&lt;/li&gt;
&lt;/ul&gt;
&lt;p&gt;この場合は、&lt;/p&gt;
&lt;ul&gt;
&lt;li&gt;&lt;strong&gt;主語 + be動詞（am / is / are / was / were）&lt;/strong&gt; で答える&lt;/li&gt;
&lt;/ul&gt;
&lt;p&gt;まとめると、疑問詞が主語のときの答え方は次のようになります。&lt;/p&gt;
&lt;ul&gt;
&lt;li&gt;&lt;strong&gt;元の文が一般動詞 … 主語 + do / does / did&lt;/strong&gt;&lt;/li&gt;
&lt;li&gt;&lt;strong&gt;元の文が be動詞 … 主語 + am / is / are / was / were&lt;/strong&gt;&lt;/li&gt;
&lt;/ul&gt;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0;"&gt;英語教室「サポート」の『過去問演習講座』：完璧な分析と対策を！&lt;/p&gt;
&lt;p&gt;&lt;a style="background-color: #ff8c00; color: white; padding: 5px 10px; text-align: center; text-decoration: none; display: inline-block; font-size: 14px;" href="https://eng-support.com/kouza/#過去問演習講座"&gt;詳細を見る&lt;/a&gt;&lt;/p&gt;
&lt;/div&gt;
&lt;/div&gt;
&lt;p&gt;&lt;span style="color: #0000ff;"&gt;この「疑問詞が主語のときの答え方」は、高校生でもできていない人が多い重要ポイントです。&lt;/span&gt;今のうちに身につけておくと、将来かなり有利になります。&lt;/p&gt;
&lt;h2&gt;6. 学習上の注意とまとめ&lt;/h2&gt;
&lt;h3&gt;6-1. 訳に頼りすぎないことがポイント&lt;/h3&gt;
&lt;blockquote&gt;&lt;p&gt;&lt;strong&gt;訳で考えるのは最後。&lt;br /&gt;
まずは英語の文法を当てはめて考えていく。&lt;/strong&gt;&lt;/p&gt;&lt;/blockquote&gt;
&lt;p&gt;難しそうな単語が並んでいても、&lt;/p&gt;
&lt;ul&gt;
&lt;li&gt;主語と動詞の一致&lt;/li&gt;
&lt;li&gt;疑問詞が主語かどうか&lt;/li&gt;
&lt;li&gt;一般動詞か be動詞か&lt;/li&gt;
&lt;/ul&gt;
&lt;p&gt;といった&lt;strong&gt;文法のルールだけで正解を出せる問題&lt;/strong&gt;は、入試でも数多く出題されます。単語の意味に自信がなくても、&lt;span style="color: #ff0000;"&gt;まずは文法で勝負できる&lt;/span&gt;ということを覚えておきましょう。&lt;/p&gt;
&lt;h3&gt;6-2. このレッスンで押さえておきたいチェックポイント&lt;/h3&gt;
&lt;ul&gt;
&lt;li&gt;&lt;strong&gt;一般動詞の疑問文の基本形&lt;/strong&gt;&lt;br /&gt;
⇒ &lt;code&gt;do / does / did + 主語 + 動詞の原形&lt;/code&gt;&lt;/li&gt;
&lt;li&gt;&lt;strong&gt;疑問詞が主語の疑問文&lt;/strong&gt;&lt;br /&gt;
⇒ &lt;code&gt;Who / What / Which + 動詞&lt;/code&gt;&lt;/li&gt;
&lt;li&gt;&lt;strong&gt;主語になれる疑問詞は Who / What / Which の3つ&lt;/strong&gt;&lt;/li&gt;
&lt;li&gt;&lt;strong&gt;疑問詞が主語のときは、原則「三人称単数扱い」&lt;/strong&gt;&lt;br /&gt;
⇒ &lt;code&gt;What comes after January?&lt;/code&gt;, &lt;code&gt;Who is thirsty?&lt;/code&gt; など&lt;/li&gt;
&lt;li&gt;&lt;strong&gt;会話では複数扱いされることもあるが、入試では「三単現優先」&lt;/strong&gt;&lt;br /&gt;
⇒ &lt;code&gt;Who is ... ?&lt;/code&gt; を基本形として覚える&lt;/li&gt;
&lt;li&gt;&lt;strong&gt;The police は常に複数扱い&lt;/strong&gt;&lt;br /&gt;
⇒ &lt;code&gt;The police are ...&lt;/code&gt;&lt;/li&gt;
&lt;li&gt;&lt;strong&gt;疑問詞が主語のときの答え方&lt;/strong&gt;&lt;br /&gt;
⇒ 一般動詞：&lt;code&gt;主語 + do / does / did&lt;/code&gt;&lt;br /&gt;
⇒ be動詞：&lt;code&gt;主語 + am / is / are / was / were&lt;/code&gt;&lt;/li&gt;
&lt;/ul&gt;
&lt;h2&gt;まとめ&lt;/h2&gt;
&lt;p&gt;疑問詞が主語になる疑問文は、一見ややこしく見えますが、ポイントをまとめるとシンプルです。&lt;/p&gt;
&lt;ul&gt;
&lt;li&gt;&lt;strong&gt;先に「普通の疑問文」との違い&lt;/strong&gt;を押さえる&lt;/li&gt;
&lt;li&gt;&lt;strong&gt;Who / What / Which が主語になっているかどうか&lt;/strong&gt;を形で判断する&lt;/li&gt;
&lt;li&gt;&lt;strong&gt;疑問詞が主語なら三人称単数扱い&lt;/strong&gt;（is / was / 動詞+s）を基本とする&lt;/li&gt;
&lt;li&gt;&lt;strong&gt;The police などの特殊な主語は意味で複数扱い&lt;/strong&gt;と覚えておく&lt;/li&gt;
&lt;li&gt;&lt;strong&gt;答え方は「主語 + do / does / did」または「主語 + be動詞」&lt;/strong&gt;という定番の形で処理する&lt;/li&gt;
&lt;li&gt;&lt;strong&gt;訳は最後に確認するだけ&lt;/strong&gt;、まずは英語の語順・文法で考える習慣をつける&lt;/li&gt;
&lt;/ul&gt;
&lt;p&gt;こうした視点で例文を分析していくと、&lt;span style="color: #0000ff;"&gt;「訳す前に答えが出てしまう」タイプの問題&lt;/span&gt;に強くなっていきます。ぜひ動画とあわせて何度か読み返し、「疑問詞が主語」のパターンを自分のものにしていきましょう。&lt;/p&gt;
&lt;div style="border: 1px solid #e6e6e6; background: #fafafa; padding: 14px; border-radius: 10px; margin: 22px 0;"&gt;
&lt;p style="margin: 0 0 8px; font-weight: bold;"&gt;ここから（入塾に近い行動につなげる案内）&lt;/p&gt;
&lt;ul style="margin: 0; padding-left: 1.2em; line-height: 1.85;"&gt;
&lt;li&gt;教室の場所・通い方を先に確認する：&lt;a href="https://eng-support.com/access/"&gt;アクセス&lt;/a&gt;&lt;/li&gt;
&lt;li&gt;受講の全体像（講座・対象・進め方）を見る：&lt;a href="https://eng-support.com/kouza/"&gt;開講講座&lt;/a&gt;&lt;/li&gt;
&lt;li&gt;指導方針や「つまずき」の扱いを確認する：&lt;a href="https://eng-support.com/greeting/"&gt;代表あいさつ&lt;/a&gt;&lt;/li&gt;
&lt;li&gt;英語教室「サポート」の入口に戻る：&lt;a href="https://eng-support.com/"&gt;トップページ&lt;/a&gt;&lt;/li&gt;
&lt;/ul&gt;
&lt;div style="display: flex; flex-wrap: wrap; gap: 10px; margin-top: 10px;"&gt;&lt;a style="background-color: #ff8c00; color: #fff; padding: 8px 12px; text-align: center; text-decoration: none; display: inline-block; font-size: 14px; border-radius: 6px;" href="https://eng-support.com/access/"&gt;アクセス&lt;/a&gt;&lt;br /&gt;
&lt;a style="background-color: #ff8c00; color: #fff; padding: 8px 12px; text-align: center; text-decoration: none; display: inline-block; font-size: 14px; border-radius: 6px;" href="https://eng-support.com/kouza/"&gt;開講講座&lt;/a&gt;&lt;br /&gt;
&lt;a style="background-color: #ffffff; color: #ff8c00; border: 1px solid #ff8c00; padding: 8px 12px; text-align: center; text-decoration: none; display: inline-block; font-size: 14px; border-radius: 6px;" href="https://eng-support.com/greeting/"&gt;代表あいさつ&lt;/a&gt;&lt;/div&gt;
&lt;/div&gt;
&lt;p&gt;&amp;nbsp;&lt;/p&gt;
```
</t>
  </si>
  <si>
    <t xml:space="preserve">以下のページは「スニペット整合性」（本文と title/meta/H1/冒頭文）が弱い可能性があります。
まず【本文】を確認し、想定読者・悩み・解決範囲を把握してください。
そのうえで、GSCの主要クエリ（表示回数上位）を根拠に、
「検索意図に対して、タイトル/メタ/H1/冒頭120字がズレている点」を特定し、
ズレを解消するための修正案（タイトル/メタ/H1/冒頭）を提示してください。
※本文の“大改修”は前提にしません（必要なら追記ブロックは最大1つまで）。
【URL】https://eigo-rewrite.com/column/stage1_lesson4-1/
【ページ分類】MC
【ページ分類の略語（このプロンプト内の定義）】
TP = トップページ（ホーム/サイトの入口）
SP = サービスページ（講座・コース・申込導線）
MC = メインコラム（コラム/解説/勉強法など集客記事）
SC = サブコラム（MCやSPを補強するための補助コラム※サイト定義に合わせて判断）
NW = ニュース/お知らせ（運用上は改善対象外として除外）
ST = 企業情報等のSEO対策を行わないこ固定ページ（運用上は改善対象外として除外）
- / 空欄 / 未分類 = 未分類（このスクリプトでは改善対象外として除外）
※未分類（空欄 / "-" / "未分類"）は作業対象に含めません。
【現状（スニペット要素）】
- タイトル：三人称単数現在形（三単現のs）ルール｜主語の見分け方・s/es一覧と例外has
- メタ：三人称単数現在形（三単現のs）を中1向けに整理。主語が「私・あなた以外で一人/一つ」かを見分け、s/es（s,sh,ch,x,o）と子音＋y（study→studies）、have→hasまで一覧で確認。名詞複数sとの違いとクイズ10問で定着。Stage1 Lesson4-1対応。
- H1：stage1_Lesson4-1 一般動詞の文②(３単現)【ニュートレジャーの道案内】
- 冒頭120字：NEW TREASURE STAGE1 の文法事項・Lesson一覧の全体像は、 NEW TREASURE STAGE1｜中1英文法 総括＋Lesson一覧（全体像はこちら） で確認できます。 中学1年生の最初の山場となる 三人称単数現在形
【GSC主要クエリ（表示回数上位50件）】
- 三人称単数｜表示623｜CTR 0.00%｜順位1.7
- 三人称単数現在形｜表示415｜CTR 0.00%｜順位1.6
- 三人称 単数 一覧｜表示361｜CTR 0.00%｜順位9.3
- 三単現とは｜表示290｜CTR 0.00%｜順位1.0
- likes｜表示255｜CTR 0.39%｜順位1.0
- 三人称単数とは｜表示250｜CTR 0.00%｜順位1.2
- 三人称単数 一覧｜表示230｜CTR 0.43%｜順位9.1
- likes 意味｜表示216｜CTR 0.46%｜順位1.1
- 三単現のsとは｜表示170｜CTR 0.00%｜順位1.3
- 三単現 一覧｜表示110｜CTR 0.91%｜順位8.2
- study 三人称単数｜表示91｜CTR 0.00%｜順位1.4
- 三単現のs 一覧｜表示88｜CTR 0.00%｜順位4.9
- likeとlikesの違い｜表示85｜CTR 0.00%｜順位1.1
- 英語 三人称単数とは｜表示72｜CTR 0.00%｜順位1.0
- 3人称単数現在形｜表示60｜CTR 1.67%｜順位1.7
- 三人称 単数 s ルール｜表示58｜CTR 0.00%｜順位2.2
- like likes 違い｜表示54｜CTR 0.00%｜順位1.0
- studyの三人称単数現在形｜表示54｜CTR 0.00%｜順位1.0
- watch 三単現｜表示50｜CTR 0.00%｜順位1.7
- study 三単現｜表示49｜CTR 0.00%｜順位1.0
- sをつける 時 のルール｜表示47｜CTR 0.00%｜順位4.6
- sがつく時｜表示43｜CTR 0.00%｜順位1.0
- likes と likeの違い｜表示40｜CTR 0.00%｜順位1.1
- 英語 三単現とは｜表示39｜CTR 0.00%｜順位3.3
- 三単現のs｜表示37｜CTR 0.00%｜順位5.7
- 三人称 単数 現在形 一覧｜表示33｜CTR 0.00%｜順位8.0
- 三人称 単数 現在形｜表示32｜CTR 0.00%｜順位2.7
- go 三人称単数｜表示29｜CTR 0.00%｜順位1.4
- 三人称 英語｜表示29｜CTR 0.00%｜順位1.0
- likes と like の違い｜表示28｜CTR 0.00%｜順位1.1
- study 三人称 単数｜表示28｜CTR 0.00%｜順位1.6
- 英語三単現とは｜表示27｜CTR 0.00%｜順位2.6
- study 三単現のs｜表示26｜CTR 0.00%｜順位1.0
- sをつける時｜表示25｜CTR 0.00%｜順位4.2
- likeにsがつくとき｜表示24｜CTR 0.00%｜順位3.5
- like 三人称単数｜表示23｜CTR 0.00%｜順位5.1
- wash 三人称単数｜表示23｜CTR 0.00%｜順位5.6
- 主語が三人称単数とは｜表示23｜CTR 0.00%｜順位1.5
- likes読み方｜表示22｜CTR 0.00%｜順位1.0
- likes 発音｜表示21｜CTR 0.00%｜順位2.9
- wash 三単現｜表示21｜CTR 0.00%｜順位5.4
- 三人称単数 s ルール｜表示20｜CTR 0.00%｜順位2.4
- 三人称単数 s｜表示19｜CTR 0.00%｜順位1.0
- 三人称単数現在形 一覧｜表示19｜CTR 0.00%｜順位7.4
- likes意味｜表示17｜CTR 0.00%｜順位1.2
- 三人称単数 例外｜表示17｜CTR 0.00%｜順位5.6
- 三人称単数一覧｜表示17｜CTR 0.00%｜順位9.2
- 三単現のs ルール｜表示17｜CTR 0.00%｜順位2.4
- 英語三人称単数とは｜表示17｜CTR 0.00%｜順位1.0
- goの三人称単数｜表示16｜CTR 0.00%｜順位1.0
【参考：代表語（自動抽出）】三人称単数
【出力（必ずこの順）】
1) 本文の要約（想定読者・悩み・解決）
2) 検索意図の整理（主要クエリから2〜3パターン）
3) 不一致の指摘（タイトル/メタ/H1/冒頭のどこがズレているか）
4) 修正方針（“どの意図に寄せるか”を1つに決める）
5) 修正案（すべてコードブロック）
   - タイトル案3つ（全角35字前後＋56字以上の網羅型を1つ）
   - メタ案3つ（全角90字前後）
   - H1案2つ
   - 冒頭120字（2案：&lt;p&gt;で開始）
【禁則ワード（シート連動）】
以下の【禁則ワード】は、タイトル/メタ/導入文/見出し/本文のいずれにも原則使用しないでください。
言い換えが必要な場合は、自然な日本語に置換してください。
【禁則ワード】
- 崩れ
- 型
- 迷い
- 保留
- 固定
- 手順
- 立て直
- 最短
- 結論だけ
- 乱れ
- 三点確認
- 内部リンク
- 導線
- 設計
- 刺
- まず結論
- 整え
- 押し付けない案内
- 統一
- 次の一手
- 失点
- 確定
- サブコラム
- 30秒
- 1分
- CV
- 網羅
【本文】
```html
&lt;p&gt;&lt;iframe title="YouTube video player" src="https://www.youtube.com/embed/hpCgx6lK1jk" width="560" height="315" frameborder="0" allowfullscreen="allowfullscreen"&gt;&lt;span data-mce-type="bookmark" style="display: inline-block; width: 0px; overflow: hidden; line-height: 0;" class="mce_SELRES_start"&gt;﻿&lt;/span&gt;&lt;/iframe&gt;&lt;/p&gt;
&lt;p data-start="26" data-end="142"&gt;NEW TREASURE STAGE1 の文法事項・Lesson一覧の全体像は、&lt;strong&gt;&lt;a href="https://eigo-rewrite.com/column/hub_stage1/"&gt;NEW TREASURE STAGE1｜中1英文法 総括＋Lesson一覧（全体像はこちら）&lt;/a&gt;&lt;/strong&gt;で確認できます。&lt;br data-start="59" data-end="62" /&gt;中学1年生の最初の山場となる &lt;strong data-start="77" data-end="89"&gt;三人称単数現在形&lt;/strong&gt; という概念を学びます。主に一般動詞の形が変わるポイントですので、まずはそのルールを覚えることが大切です。&lt;/p&gt;
&lt;p data-start="144" data-end="209"&gt;では最初に、「三単元とは何か？」というところから確認します。&lt;br data-start="174" data-end="177" /&gt;英語には一人称・二人称・三人称がありますが、ざっくりまとめると、&lt;/p&gt;
&lt;ul data-start="211" data-end="246"&gt;
&lt;li data-start="211" data-end="220"&gt;
&lt;p data-start="213" data-end="220"&gt;一人称：私&lt;/p&gt;
&lt;/li&gt;
&lt;li data-start="221" data-end="232"&gt;
&lt;p data-start="223" data-end="232"&gt;二人称：あなた&lt;/p&gt;
&lt;/li&gt;
&lt;li data-start="233" data-end="246"&gt;
&lt;p data-start="235" data-end="246"&gt;三人称：それ以外すべて&lt;/p&gt;
&lt;/li&gt;
&lt;/ul&gt;
&lt;p data-start="248" data-end="275"&gt;問題になるのは &lt;strong data-start="256" data-end="267"&gt;主語が誰なのか&lt;/strong&gt; という点です。&lt;/p&gt;
&lt;p&gt;&lt;img decoding="async" fetchpriority="high" class="alignnone wp-image-417" src="https://eigo-rewrite.com/wp-content/uploads/2023/05/スライド用-4-300x169.jpg" alt="" width="941" height="530" srcset="https://eigo-rewrite.com/wp-content/uploads/2023/05/スライド用-4-300x169.jpg 300w, https://eigo-rewrite.com/wp-content/uploads/2023/05/スライド用-4-1024x576.jpg 1024w, https://eigo-rewrite.com/wp-content/uploads/2023/05/スライド用-4-768x432.jpg 768w, https://eigo-rewrite.com/wp-content/uploads/2023/05/スライド用-4-320x180.jpg 320w, https://eigo-rewrite.com/wp-content/uploads/2023/05/スライド用-4.jpg 1280w" sizes="(max-width: 941px) 100vw, 941px" /&gt;&lt;/p&gt;
&lt;p&gt;この文を見て頂くと、”Ken likes books.”というふうに、今まで”like”「好きだ」とか「好む」という動詞があったものになぜか”s”が付いています。&lt;br /&gt;
これは何かというと、この文の主語を見ます。&lt;br /&gt;
&lt;strong&gt;この主語を見た時に、三人称で且つ単数の場合に、一般動詞に”s”を付けるというルールがあります。&lt;/strong&gt;&lt;br /&gt;
じゃあ三人称とか単数というのを言葉にするとちょっと難しいので、これを少し置き換えてみます。&lt;br /&gt;
一人称が私、二人称があなたでした。&lt;br /&gt;
そうすると、三人称というのはまず私、あなた以外となり、且つ三人称で単数だったら動詞に”s”を付けます。&lt;br /&gt;
単数というのは一人とか一つという事ですから、言い換えると主語が私とあなた以外で、一人とか一つのものの場合は、一般動詞に”s”を付けましょう、というのがこの三人称単数現在形という形になります。&lt;br /&gt;
毎年混同が見られますが、”book&lt;strong&gt;s&lt;/strong&gt;.”の”s”は名詞の複数形、「本」が複数ありますよ、という意味で”s”を付けています。&lt;br /&gt;
”like&lt;strong&gt;s&lt;/strong&gt;”の”s”というのは主語が三人称単数、私あなた以外で一人だから一般動詞に”s”を付けるというルールです。&lt;br /&gt;
どうしても同じ”s”なので、ごっちゃになってしまうのでルールを覚える際に、”s”を付けるではなくて、&lt;span style="color: #ff0000;"&gt;名詞が複数あったら名詞に”s”を付ける、主語が私あなた以外で一人だったら一般動詞に”s”を付けると覚えましょう。&lt;/span&gt;&lt;br /&gt;
ちょっと面倒くさいですが、こういうルールとか定義というのは、何々が何とかの時にこれにこれを付ける、というふうに正確に覚えるという事が大事です。&lt;br /&gt;
今回出てきている文というのは全て、主語が私あなた以外で、一人一つのものになっています。&lt;br /&gt;
こういった場合に一般動詞に”s”を付けると覚えておきましょう。&lt;br /&gt;
”s”を付けるだけだったらまだそれだけでいいんですが、ここに複数形の”s”と同様に、”s”の付け方というのが大事になってきます。&lt;br /&gt;
ほとんどの動詞というのはこのように単純に”s”を付けて”Ken likes books.”と”likes”というふうに”s”を付けるだけですが、&lt;br /&gt;
He go&lt;span style="color: #ff0000;"&gt;es&lt;/span&gt; to the library after day&lt;br /&gt;
”es”が付いています。&lt;br /&gt;
”es”を付ける時というのは何によって決まっているかというと、&lt;strong&gt;付ける一般動詞の最後の文字によって決まっています。&lt;/strong&gt;&lt;br /&gt;
単語の最後が、”s” ”sh” ”ch” ”x” ”o”で終わっている場合は、単語の最後は”es”を付けていきます。&lt;br /&gt;
発音は全て「ズ」となりますが、この場合は”go”だから”goes”です。&lt;br /&gt;
”x”で終わる単語は少ないですが、例えば”ch”は”tech”とかがあります。&lt;br /&gt;
”teach”の場合は”es”を付けて”teaches”とか、&amp;#8221;sh””wash”「洗う」とかがあります。&lt;br /&gt;
その場合は”wash”に”es”を付けて”washes”というふうに”sh”とか”ch”、”x”だと”fix”修理するとか&amp;#8221;fax”ファックス送るとかがあります。&lt;br /&gt;
そいう時は”fixes”となり、”Washes””teaches””fixes”になります。&lt;br /&gt;
同じく”s”で終わるものです。&lt;br /&gt;
例えば「渡す」の”pass”であったら&amp;#8221;passes”というふうに”go”のように&amp;#8221;o”で終わっていたらそのまま「ゴーズ」と発音して、”s””sh””ch””x”＋”es”の場合は「イズ」というふうに「ウォッシーズ」とか「ウォッチーズ」のように「イズ」という発音になってきます。&lt;br /&gt;
それから次です。&lt;br /&gt;
”studies”となっていますが、これはじゃあ何かというと、今度も”es”が付いているんですが、我々が知っている”study”は最後のはずです。&lt;br /&gt;
その”y”が”i”に変わってしまっています。&lt;br /&gt;
これはどういう事かというと、”study”は元々こういうスペルです。&lt;br /&gt;
この”y”の前が”d”になっています。&lt;br /&gt;
&amp;#8220;y”の直前が、これはあいうえお、ではなくて母音じゃないのでこれ子音になっています。&lt;br /&gt;
&lt;strong&gt;この単語の最後が子音＋”y”で終わっている時はこの”y”を”i”に変えて”es”というルールになっています。&lt;/strong&gt;&lt;br /&gt;
さっきの”es”というのは単語の最後の部分だけを見れば分かっていた訳ですが、今度は最後が”y”だからではなくて、最後が子音＋”y”だから”y”を”i&amp;#8221;に変えて”es”という形になっています。&lt;br /&gt;
なので、&lt;span style="color: #0000ff;"&gt;”y”で終わっているから”i”に変えるという考え方はよくないです。&lt;/span&gt;&lt;br /&gt;
例えば分からなくなったらこれをイメージすればいいです。&lt;br /&gt;
”play”と言った時に”play”はそのまま”s”を付ける、これは教科書に載っています。&lt;br /&gt;
この場合は何で”y”を”i”に変えていないかというと、”y”の直前が&amp;#8221;a”になっているからです。&lt;br /&gt;
”a”というのは母音になっていますから、母音+”y”であれば何も変えずにそのまま”s”です。&lt;br /&gt;
こっちのように子音+”y”で終わっていたら”y”を”i”に変えて&amp;#8221;es”という形に直していきます。&lt;br /&gt;
それからこちらも教科書に出ている部分をそのまま取ってきました。&lt;br /&gt;
これは先ほど言った”watches”です。&lt;br /&gt;
”watch”が”ch”で終わっていますから”es”を付けましょう。&lt;br /&gt;
こういう”s”を付けるという事、動詞に意識を向けているとどうしてもこういった長い名詞になった際に、”English TV program”とそのまま書いてしまうんですが、こっちに”s”が付いているという所で、”a”とか”an”というのが逆に意識が抜けちゃうという事がたまにあります。&lt;br /&gt;
ここのルールはあくまで主語が三人称単数だから動詞に”s””es”を付けましょうというルールであって、それは次にくる名詞とは何にも関係がありません。&lt;br /&gt;
ですから、次にくる名詞が単数の場合は、もちろんここに”an”とか”a”を付ける必要があります。&lt;br /&gt;
動詞だけに意識がいってしまうとどうしてもここら辺がおろそかになってしまうという事がありますから気を付けましょう。&lt;br /&gt;
最後にこちら、”Mr. Smith”もちろん「スミスさん」一人です。&lt;br /&gt;
私じゃなくてあなたじゃなくて一人の人が主語になっているので”s”にする訳ですが、”have”だけは”haves”という形にならなくて、この「持っている」とか「食べる」という意味の”have”の場合は三人称単数現在形が”has”となります。&lt;br /&gt;
これを覚えておかないと、普通のルールに従って”haves”とかって書いてしまうので、&lt;br /&gt;
&lt;span style="color: #ff0000;"&gt;基本的に”s””sh””ch&amp;#8221;”x””o”で終わっていたら”es”を付けるらしい、子音+”y”で終わっていた”y”を”i”に変えて”es”を付けるらしい、”have”だけは例外で”has”という特殊な形になりますというふうに覚えておきましょう。&lt;/span&gt;&lt;br /&gt;
Section1を学習している際に、この”s”の付け方と主語が私あなた以外で一人の時は一般動詞に”s”を付ける、このルールを覚えておかないとSection2以降で疑問文とか否定文を作る時にごちゃごちゃになってしまいますからここは十分注意して覚えるようにして下さい。&lt;br /&gt;
それではSection1に関しては以上になります。&lt;br /&gt;
✅【まとめ】Lesson4 Section1：三人称単数現在形（肯定文）&lt;/p&gt;
&lt;table style="width: 100%; border-collapse: collapse;"&gt;
&lt;tbody&gt;
&lt;tr style="background-color: #dd8500; color: white;"&gt;
&lt;th&gt;項目&lt;/th&gt;
&lt;th&gt;内容&lt;/th&gt;
&lt;/tr&gt;
&lt;tr style="background-color: #f0b464; color: black;"&gt;
&lt;td&gt;三人称単数とは？&lt;/td&gt;
&lt;td&gt;
&lt;ul&gt;
&lt;li&gt;一人称：私（I）&lt;/li&gt;
&lt;li&gt;二人称：あなた（you）&lt;/li&gt;
&lt;li&gt;三人称：それ以外すべて（Ken, my mother, this book など）&lt;/li&gt;
&lt;li&gt;&lt;strong&gt;三人称単数&lt;/strong&gt;＝「私でもあなたでもない」「一人／一つ」の主語&lt;/li&gt;
&lt;/ul&gt;
&lt;/td&gt;
&lt;/tr&gt;
&lt;tr style="background-color: #ffffff; color: black;"&gt;
&lt;td&gt;三人称単数現在形の基本ルール&lt;/td&gt;
&lt;td&gt;
&lt;ul&gt;
&lt;li&gt;&lt;strong&gt;主語が「私・あなた以外」で「一人／一つ」なら、一般動詞に s / es を付ける&lt;/strong&gt;&lt;/li&gt;
&lt;li&gt;例：Ken likes books. / He goes to the library.&lt;/li&gt;
&lt;li&gt;主語が I / you / 複数（they, my parents）なら動詞は原形のまま&lt;/li&gt;
&lt;/ul&gt;
&lt;/td&gt;
&lt;/tr&gt;
&lt;tr style="background-color: #f0b464; color: black;"&gt;
&lt;td&gt;名詞の複数形の s との違い&lt;/td&gt;
&lt;td&gt;
&lt;ul&gt;
&lt;li&gt;&lt;strong&gt;books の s：&lt;/strong&gt;名詞の複数形（本が複数ある）&lt;/li&gt;
&lt;li&gt;&lt;strong&gt;likes の s：&lt;/strong&gt;主語が三人称単数なので動詞に付く s&lt;/li&gt;
&lt;li&gt;同じ s でも「どこに付いているか」で役割がまったく違う&lt;/li&gt;
&lt;li&gt;覚え方：&lt;span style="text-decoration: underline;"&gt;名詞が複数なら名詞に s、主語が三単なら動詞に s&lt;/span&gt;&lt;/li&gt;
&lt;/ul&gt;
&lt;/td&gt;
&lt;/tr&gt;
&lt;tr style="background-color: #ffffff; color: black;"&gt;
&lt;td&gt;s / es の付け方ルール&lt;/td&gt;
&lt;td&gt;
&lt;ul&gt;
&lt;li&gt;多くの動詞：そのまま s を付ける（like → likes / play → plays）&lt;/li&gt;
&lt;li&gt;語尾が &lt;strong&gt;s, sh, ch, x, o&lt;/strong&gt; のとき：&lt;strong&gt;es を付ける&lt;/strong&gt;&lt;/li&gt;
&lt;li&gt;例：go → goes, wash → washes, watch → watches, fix → fixes, pass → passes&lt;/li&gt;
&lt;/ul&gt;
&lt;/td&gt;
&lt;/tr&gt;
&lt;tr style="background-color: #f0b464; color: black;"&gt;
&lt;td&gt;子音＋y のときの綴り変化&lt;/td&gt;
&lt;td&gt;
&lt;ul&gt;
&lt;li&gt;語尾が &lt;strong&gt;子音＋y&lt;/strong&gt; のとき：&lt;strong&gt;y を i に変えて es&lt;/strong&gt;&lt;/li&gt;
&lt;li&gt;例：study → studies&lt;/li&gt;
&lt;li&gt;語尾が &lt;strong&gt;母音＋y&lt;/strong&gt; のとき：そのまま s を付ける（play → plays）&lt;/li&gt;
&lt;li&gt;「y で終わるから全部 i に変える」ではなく、&lt;strong&gt;直前が子音か母音かを見る&lt;/strong&gt;&lt;/li&gt;
&lt;/ul&gt;
&lt;/td&gt;
&lt;/tr&gt;
&lt;tr style="background-color: #ffffff; color: black;"&gt;
&lt;td&gt;have の特別な形&lt;/td&gt;
&lt;td&gt;
&lt;ul&gt;
&lt;li&gt;have は三人称単数では &lt;strong&gt;has&lt;/strong&gt; になる（Mr. Smith has a bike.）&lt;/li&gt;
&lt;li&gt;× haves とは書かない&lt;/li&gt;
&lt;li&gt;例外として丸暗記しておく&lt;/li&gt;
&lt;/ul&gt;
&lt;/td&gt;
&lt;/tr&gt;
&lt;tr style="background-color: #f0b464; color: black;"&gt;
&lt;td&gt;a / an と三単現&lt;/td&gt;
&lt;td&gt;
&lt;ul&gt;
&lt;li&gt;三単現のルールはあくまで &lt;strong&gt;動詞に s / es を付ける話&lt;/strong&gt;&lt;/li&gt;
&lt;li&gt;名詞が 1 つなら、動詞に s を付けても &lt;strong&gt;a / an は必要&lt;/strong&gt;（an English TV program など）&lt;/li&gt;
&lt;li&gt;動詞の s に気を取られて、冠詞 a / an を落とさないように注意&lt;/li&gt;
&lt;/ul&gt;
&lt;/td&gt;
&lt;/tr&gt;
&lt;/tbody&gt;
&lt;/table&gt;
&lt;p&gt;&amp;nbsp;&lt;/p&gt;
&lt;p&gt;✅【クイズ10問】Lesson4 Section1：三人称単数現在形&lt;/p&gt;
&lt;style&gt; .show-answer-btn { background:#DD8500; color:white; padding:5px 10px; cursor:pointer; border:none; } &lt;/style&gt;
&lt;table style="width: 100%; border-collapse: collapse;"&gt;
&lt;tbody&gt;
&lt;tr style="background-color: #dd8500; color: white;"&gt;
&lt;th&gt;No.&lt;/th&gt;
&lt;th&gt;問題&lt;/th&gt;
&lt;/tr&gt;
&lt;p&gt;&lt;!-- Q1 --&gt;&lt;/p&gt;
&lt;tr style="background-color: #f0b464; color: black;"&gt;
&lt;td&gt;1&lt;/td&gt;
&lt;td&gt;次のうち、&lt;strong&gt;三人称単数&lt;/strong&gt;になる主語はどれ？&lt;br /&gt;
A. I B. you C. Ken D. my friends&lt;br /&gt;
&lt;button class="show-answer-btn"&gt;正解を見る&lt;/button&gt; &lt;span id="a1" style="display: none; font-weight: bold; color: #d60000;"&gt;正解：C&lt;/span&gt;&lt;/td&gt;
&lt;/tr&gt;
&lt;p&gt;&lt;!-- Q2 --&gt;&lt;/p&gt;
&lt;tr style="background-color: #ffffff; color: black;"&gt;
&lt;td&gt;2&lt;/td&gt;
&lt;td&gt;「Kenは本が好きです。」の動詞の形として正しいものは？&lt;br /&gt;
Ken ( ) books.&lt;br /&gt;
A. like B. likes C. liked D. is like&lt;br /&gt;
&lt;button class="show-answer-btn"&gt;正解を見る&lt;/button&gt; &lt;span id="a2" style="display: none; font-weight: bold; color: #d60000;"&gt;正解：B&lt;/span&gt;&lt;/td&gt;
&lt;/tr&gt;
&lt;p&gt;&lt;!-- Q3 --&gt;&lt;/p&gt;
&lt;tr style="background-color: #f0b464; color: black;"&gt;
&lt;td&gt;3&lt;/td&gt;
&lt;td&gt;次の説明のうち、&lt;strong&gt;books の s&lt;/strong&gt; について正しいのはどれ？&lt;br /&gt;
A. 三人称単数現在を表す s B. 名詞が複数であることを表す s C. 過去形を表す s D. 進行形を表す s&lt;br /&gt;
&lt;button class="show-answer-btn"&gt;正解を見る&lt;/button&gt; &lt;span id="a3" style="display: none; font-weight: bold; color: #d60000;"&gt;正解：B&lt;/span&gt;&lt;/td&gt;
&lt;/tr&gt;
&lt;p&gt;&lt;!-- Q4 --&gt;&lt;/p&gt;
&lt;tr style="background-color: #ffffff; color: black;"&gt;
&lt;td&gt;4&lt;/td&gt;
&lt;td&gt;次のうち、&lt;strong&gt;三人称単数のときに es を付けるグループ&lt;/strong&gt;として正しいものは？&lt;br /&gt;
A. 語尾が t, d, n の動詞 B. 語尾が s, sh, ch, x, o の動詞 C. 語尾が a, e, i, o, u の動詞 D. どの動詞でも必ず es を付ける&lt;br /&gt;
&lt;button class="show-answer-btn"&gt;正解を見る&lt;/button&gt; &lt;span id="a4" style="display: none; font-weight: bold; color: #d60000;"&gt;正解：B&lt;/span&gt;&lt;/td&gt;
&lt;/tr&gt;
&lt;p&gt;&lt;!-- Q5 --&gt;&lt;/p&gt;
&lt;tr style="background-color: #f0b464; color: black;"&gt;
&lt;td&gt;5&lt;/td&gt;
&lt;td&gt;「He ( ) to the library after school.」のカッコに入る正しい形は？&lt;br /&gt;
A. go B. goes C. goed D. going&lt;br /&gt;
&lt;button class="show-answer-btn"&gt;正解を見る&lt;/button&gt; &lt;span id="a5" style="display: none; font-weight: bold; color: #d60000;"&gt;正解：B&lt;/span&gt;&lt;/td&gt;
&lt;/tr&gt;
&lt;p&gt;&lt;!-- Q6 --&gt;&lt;/p&gt;
&lt;tr style="background-color: #ffffff; color: black;"&gt;
&lt;td&gt;6&lt;/td&gt;
&lt;td&gt;「study」の三人称単数現在形として正しいのはどれ？&lt;br /&gt;
A. studys B. studyes C. studies D. study&lt;br /&gt;
&lt;button class="show-answer-btn"&gt;正解を見る&lt;/button&gt; &lt;span id="a6" style="display: none; font-weight: bold; color: #d60000;"&gt;正解：C&lt;/span&gt;&lt;/td&gt;
&lt;/tr&gt;
&lt;p&gt;&lt;!-- Q7 --&gt;&lt;/p&gt;
&lt;tr style="background-color: #f0b464; color: black;"&gt;
&lt;td&gt;7&lt;/td&gt;
&lt;td&gt;「子音＋y で終わる動詞」を三人称単数現在形にするときのルールとして正しいのは？&lt;br /&gt;
A. そのまま s を付ける B. y を i に変えて es を付ける C. y を消して ed を付ける D. ing を付けるだけでよい&lt;br /&gt;
&lt;button class="show-answer-btn"&gt;正解を見る&lt;/button&gt; &lt;span id="a7" style="display: none; font-weight: bold; color: #d60000;"&gt;正解：B&lt;/span&gt;&lt;/td&gt;
&lt;/tr&gt;
&lt;p&gt;&lt;!-- Q8 --&gt;&lt;/p&gt;
&lt;tr style="background-color: #ffffff; color: black;"&gt;
&lt;td&gt;8&lt;/td&gt;
&lt;td&gt;「Mr. Smith ( ) two cats.」のカッコに入る正しい形は？&lt;br /&gt;
A. have B. haves C. has D. hads&lt;br /&gt;
&lt;button class="show-answer-btn"&gt;正解を見る&lt;/button&gt; &lt;span id="a8" style="display: none; font-weight: bold; color: #d60000;"&gt;正解：C&lt;/span&gt;&lt;/td&gt;
&lt;/tr&gt;
&lt;p&gt;&lt;!-- Q9 --&gt;&lt;/p&gt;
&lt;tr style="background-color: #f0b464; color: black;"&gt;
&lt;td&gt;9&lt;/td&gt;
&lt;td&gt;次のうち、三人称単数現在の文として&lt;strong&gt;最も正しい&lt;/strong&gt;ものはどれ？&lt;br /&gt;
A. He watch English TV program. B. He watches English TV program. C. He watches an English TV program. D. He watchs an English TV program.&lt;br /&gt;
&lt;button class="show-answer-btn"&gt;正解を見る&lt;/button&gt; &lt;span id="a9" style="display: none; font-weight: bold; color: #d60000;"&gt;正解：C&lt;/span&gt;&lt;/td&gt;
&lt;/tr&gt;
&lt;p&gt;&lt;!-- Q10 --&gt;&lt;/p&gt;
&lt;tr style="background-color: #ffffff; color: black;"&gt;
&lt;td&gt;10&lt;/td&gt;
&lt;td&gt;三人称単数現在形のルールを使うときに、まず一番に確認すべきなのはどれ？&lt;br /&gt;
A. 目的語の数がいくつか B. 文の長さ C. 主語が誰か（I / you 以外で一人かどうか） D. 動詞が2語以上かどうか&lt;br /&gt;
&lt;button class="show-answer-btn"&gt;正解を見る&lt;/button&gt; &lt;span id="a10" style="display: none; font-weight: bold; color: #d60000;"&gt;正解：C&lt;/span&gt;&lt;/td&gt;
&lt;/tr&gt;
&lt;/tbody&gt;
&lt;/table&gt;
&lt;p&gt;&lt;!-- 語彙強化講座 --&gt;&lt;/p&gt;
&lt;div style="border: 2px solid #ff6600; background-color: #fff0e0; padding: 10px; display: flex; align-items: center; justify-content: center; margin-bottom: 10px;"&gt;
&lt;p&gt;&lt;img decoding="async" style="max-width: 100px; height: auto; margin-right: 10px;" src="https://eigo-rewrite.com/wp-content/uploads/2020/06/logo_tate-1.png" alt="Re-Writeのロゴ" /&gt;&lt;/p&gt;
&lt;div&gt;
&lt;p style="margin: 5px 0;"&gt;【語彙強化講座】：長文読解で必要な語彙・熟語を徹底的に習得し、都立・私立の入試対策に直結する語彙力を養います。&lt;/p&gt;
&lt;p&gt;&lt;a style="background-color: #ff6600; color: white; padding: 5px 10px; text-align: center; text-decoration: none; display: inline-block; font-size: 14px;" href="https://eigo-rewrite.com/vocabulary/"&gt;詳細を見る&lt;/a&gt;&lt;/p&gt;
&lt;/div&gt;
&lt;/div&gt;
&lt;p&gt;&amp;nbsp;&lt;/p&gt;
```
</t>
  </si>
  <si>
    <t xml:space="preserve">以下のページは「スニペット整合性」（本文と title/meta/H1/冒頭文）が弱い可能性があります。
まず【本文】を確認し、想定読者・悩み・解決範囲を把握してください。
そのうえで、GSCの主要クエリ（表示回数上位）を根拠に、
「検索意図に対して、タイトル/メタ/H1/冒頭120字がズレている点」を特定し、
ズレを解消するための修正案（タイトル/メタ/H1/冒頭）を提示してください。
※本文の“大改修”は前提にしません（必要なら追記ブロックは最大1つまで）。
【URL】https://rika-quest.com/column/rotation/
【ページ分類】MC
【ページ分類の略語（このプロンプト内の定義）】
TP = トップページ（ホーム/サイトの入口）
SP = サービスページ（講座・コース・申込導線）
MC = メインコラム（コラム/解説/勉強法など集客記事）
SC = サブコラム（MCやSPを補強するための補助コラム※サイト定義に合わせて判断）
NW = ニュース/お知らせ（運用上は改善対象外として除外）
ST = 企業情報等のSEO対策を行わないこ固定ページ（運用上は改善対象外として除外）
- / 空欄 / 未分類 = 未分類（このスクリプトでは改善対象外として除外）
※未分類（空欄 / "-" / "未分類"）は作業対象に含めません。
【現状（スニペット要素）】
- タイトル：太陽の一日の見かけの動き｜東→南→西の理由と南中｜受験理科
- メタ：太陽の一日の見かけの動きは北半球で東→南→西。地球の自転、南中、１時間１５度、標準時（東経１３５度）を図とクイズで確認。
- H1：【理科のコツ】太陽と1日の動き
- 冒頭120字：中学受験理科／地学分野 単元：太陽と1日の動き 太陽と1日の動き──太陽の正体と「東から西」のわけを図で理解しよう 太陽の大きさや温度、黒点の正体から、 太陽が1日のうちにどう見えて動くか までを、 地球の自転や標準時のしくみとあわせて整理
【GSC主要クエリ（表示回数上位50件）】
- 太陽の見かけの動き｜表示286｜CTR 0.00%｜順位6.3
- 太陽 東から西｜表示279｜CTR 0.00%｜順位9.6
- 太陽は東から西｜表示162｜CTR 0.00%｜順位5.5
- 太陽 西から東｜表示138｜CTR 0.00%｜順位6.1
- 太陽の一日の見かけの動き｜表示127｜CTR 0.00%｜順位4.2
- 東から西｜表示116｜CTR 0.00%｜順位1.1
- 太陽東から西｜表示99｜CTR 0.00%｜順位9.6
- 太陽は西から東｜表示94｜CTR 0.00%｜順位3.3
- 太陽が真南に来ること｜表示83｜CTR 1.20%｜順位6.7
- 太陽西から東｜表示81｜CTR 0.00%｜順位2.3
- 太陽 見かけの動き｜表示78｜CTR 0.00%｜順位6.2
- 北半球 太陽の動き｜表示63｜CTR 0.00%｜順位2.3
- 太陽見かけの動き｜表示54｜CTR 0.00%｜順位6.3
- 太陽の1日の見かけの動き｜表示52｜CTR 0.00%｜順位4.9
- 太陽が東から西に動く理由｜表示51｜CTR 0.00%｜順位1.9
- 太陽の動き 西から東｜表示50｜CTR 0.00%｜順位9.9
- 見かけの動きとは｜表示43｜CTR 0.00%｜順位1.1
- 太陽が西から東に動いて見える理由｜表示39｜CTR 0.00%｜順位8.6
- 太陽は一日に何度動く｜表示32｜CTR 0.00%｜順位8.2
- 子午線とは｜表示32｜CTR 0.00%｜順位1.0
- 太陽 東から西 覚え方｜表示30｜CTR 0.00%｜順位8.6
- 地球から見た太陽の動き｜表示29｜CTR 0.00%｜順位1.7
- 太陽 東から南の空を通って西｜表示27｜CTR 0.00%｜順位5.4
- 太陽 動き方｜表示26｜CTR 0.00%｜順位4.8
- 太陽の見かけの動きとは｜表示26｜CTR 0.00%｜順位6.3
- 太陽動き方｜表示26｜CTR 0.00%｜順位3.9
- 太陽 一日に何度動く｜表示24｜CTR 0.00%｜順位6.5
- 太陽が東から西に動いて見える理由｜表示22｜CTR 0.00%｜順位5.9
- 南半球 太陽の動き｜表示21｜CTR 0.00%｜順位13.5
- 西から東 太陽｜表示20｜CTR 0.00%｜順位5.8
- 太陽 東から｜表示19｜CTR 0.00%｜順位1.0
- 太陽来る｜表示19｜CTR 0.00%｜順位3.3
- 南半球 太陽の動き なぜ｜表示18｜CTR 0.00%｜順位3.6
- 太陽 東から西 なぜ｜表示17｜CTR 0.00%｜順位2.1
- 太陽 西から東 なぜ｜表示17｜CTR 0.00%｜順位6.5
- 見かけの動き｜表示17｜CTR 0.00%｜順位1.0
- 北半球太陽の動き｜表示16｜CTR 0.00%｜順位3.5
- 太陽の見え方｜表示16｜CTR 0.00%｜順位1.0
- 太陽動く方向｜表示16｜CTR 0.00%｜順位1.7
- 太陽 動き｜表示15｜CTR 0.00%｜順位1.0
- 北半球で1日のうち 太陽の位置が最も高くなるのはどの方角にある時｜表示14｜CTR 0.00%｜順位9.4
- 南半球 太陽の動き わかりやすく｜表示14｜CTR 0.00%｜順位8.1
- 太陽 東から 南の空を通って西｜表示14｜CTR 0.00%｜順位4.5
- 太陽の通り道｜表示14｜CTR 0.00%｜順位1.0
- 地球から見た太陽 西から東｜表示13｜CTR 0.00%｜順位2.7
- 地球は西から東｜表示13｜CTR 0.00%｜順位1.0
- 地球球体説｜表示13｜CTR 0.00%｜順位1.0
- 太陽の見かけとは｜表示13｜CTR 0.00%｜順位5.2
- 太陽はどう動く｜表示13｜CTR 0.00%｜順位7.8
- 西から東に動く天体｜表示13｜CTR 0.00%｜順位1.0
【参考：代表語（自動抽出）】太陽の見かけの動き
【出力（必ずこの順）】
1) 本文の要約（想定読者・悩み・解決）
2) 検索意図の整理（主要クエリから2〜3パターン）
3) 不一致の指摘（タイトル/メタ/H1/冒頭のどこがズレているか）
4) 修正方針（“どの意図に寄せるか”を1つに決める）
5) 修正案（すべてコードブロック）
   - タイトル案3つ（全角35字前後＋56字以上の網羅型を1つ）
   - メタ案3つ（全角90字前後）
   - H1案2つ
   - 冒頭120字（2案：&lt;p&gt;で開始）
【禁則ワード（シート連動）】
以下の【禁則ワード】は、タイトル/メタ/導入文/見出し/本文のいずれにも原則使用しないでください。
言い換えが必要な場合は、自然な日本語に置換してください。
【禁則ワード】
- 崩れ
- 型
- 迷い
- 保留
- 固定
- 手順
- 立て直
- 最短
- 結論だけ
- 乱れ
- 三点確認
- 内部リンク
- 導線
- 設計
- 刺
- まず結論
- 整え
- 押し付けない案内
- 統一
- 次の一手
- 失点
- 確定
- サブコラム
- 30秒
- 1分
- CV
- 網羅
【本文】
```html
&lt;div class="container my-4"&gt;
&lt;p&gt;&lt;!-- ヒーローセクション --&gt;&lt;/p&gt;
&lt;div class="card shadow-sm mb-4 border-0" style="background: linear-gradient(135deg, #1565c0, #00796b); color: #fff;"&gt;
&lt;div class="card-body p-4"&gt;
&lt;div class="d-flex flex-wrap justify-content-between align-items-center mb-2"&gt;&lt;span class="badge bg-light text-dark mb-2" style="font-size: 0.8rem;"&gt;中学受験理科／地学分野&lt;/span&gt;&lt;br /&gt;
&lt;span class="badge bg-warning text-dark mb-2" style="font-size: 0.75rem;"&gt;単元：太陽と1日の動き&lt;/span&gt;&lt;/div&gt;
&lt;h1 class="card-title mb-3" style="font-size: 1.9rem; line-height: 1.5;"&gt;太陽と1日の動き──太陽の正体と「東から西」のわけを図で理解しよう&lt;/h1&gt;
&lt;p class="card-text mb-0" style="font-size: 0.98rem;"&gt;太陽の大きさや温度、黒点の正体から、&lt;strong&gt;太陽が1日のうちにどう見えて動くか&lt;/strong&gt;までを、&lt;br /&gt;
地球の自転や標準時のしくみとあわせて整理します。暗記ではなく&lt;strong&gt;「イメージで理解」&lt;/strong&gt;することがねらいです。&lt;/p&gt;
&lt;p class="mt-3 mb-0" style="font-size: 0.95rem;"&gt;地学分野は単元ごとに覚えるより、天体・気象・地層まで含めた「引っ掛かり方」をまとめて押さえると得点が安定します。地学分野の全体像は、&lt;a href="https://rika-quest.com/column/geoscience/"&gt;&lt;strong&gt;全体像はこちら&lt;/strong&gt;&lt;/a&gt;で整理しています。&lt;/p&gt;
&lt;/div&gt;
&lt;/div&gt;
&lt;p&gt;&lt;!-- YouTube 埋め込み --&gt;&lt;/p&gt;
&lt;div class="mb-4"&gt;
&lt;div class="embed-responsive embed-responsive-16by9"&gt;&lt;iframe class="embed-responsive-item" title="YouTube video player" src="https://www.youtube.com/embed/rxaFCoKB6no" width="560" height="315" frameborder="0" allowfullscreen="allowfullscreen"&gt;&lt;/iframe&gt;&lt;/div&gt;
&lt;/div&gt;
&lt;p&gt;&lt;!-- 学習のねらいボックス --&gt;&lt;/p&gt;
&lt;div class="card border-0 shadow-sm mb-4" style="background-color: #e3f2fd;"&gt;
&lt;div class="card-body p-3"&gt;
&lt;h2 class="h5 mb-2"&gt;このページでわかること&lt;/h2&gt;
&lt;ul class="mb-0"&gt;
&lt;li&gt;太陽の&lt;strong&gt;大きさ・温度・黒点&lt;/strong&gt;などの基本データ&lt;/li&gt;
&lt;li&gt;地球が&lt;strong&gt;「丸い」とわかった理由&lt;/strong&gt;と北半球・南半球のイメージ&lt;/li&gt;
&lt;li&gt;太陽が&lt;strong&gt;東から南を通って西に沈む&lt;/strong&gt;ように見えるわけ&lt;/li&gt;
&lt;li&gt;地球の&lt;strong&gt;自転&lt;/strong&gt;と天体の「見かけの動き」の関係&lt;/li&gt;
&lt;li&gt;日本の&lt;strong&gt;標準時（135°E・明石）&lt;/strong&gt;と東京の南中時刻の考え方&lt;/li&gt;
&lt;li&gt;まとめ表と&lt;strong&gt;○×で確認できる10問クイズ&lt;/strong&gt;で最終チェック&lt;/li&gt;
&lt;/ul&gt;
&lt;/div&gt;
&lt;/div&gt;
&lt;p&gt;&lt;!-- 1. 太陽の基本データ --&gt;&lt;/p&gt;
&lt;h2 class="mt-4 mb-3"&gt;太陽の基本データ──地球の109倍の「熱々の星」&lt;/h2&gt;
&lt;div class="row"&gt;
&lt;div class="col-md-7"&gt;
&lt;p&gt;空に浮かんでいる、まぶしくてじっと見てはいけない天体が&lt;strong&gt;太陽&lt;/strong&gt;です。&lt;br /&gt;
私たちの1日の明るさや気温を支えている、とても重要な星です。&lt;/p&gt;
&lt;div class="table-responsive mb-3"&gt;
&lt;table class="table table-bordered table-sm align-middle mb-0"&gt;
&lt;thead style="background-color: #ffe082;"&gt;
&lt;tr class="text-center"&gt;
&lt;th&gt;項目&lt;/th&gt;
&lt;th&gt;値・特徴&lt;/th&gt;
&lt;/tr&gt;
&lt;/thead&gt;
&lt;tbody&gt;
&lt;tr&gt;
&lt;td class="fw-bold"&gt;直径&lt;/td&gt;
&lt;td&gt;地球の&lt;strong&gt;約109倍&lt;/strong&gt;（地球が縦に109個並ぶイメージ）&lt;/td&gt;
&lt;/tr&gt;
&lt;tr&gt;
&lt;td class="fw-bold"&gt;表面温度&lt;/td&gt;
&lt;td&gt;約&lt;strong&gt;6000℃&lt;/strong&gt;&lt;/td&gt;
&lt;/tr&gt;
&lt;tr&gt;
&lt;td class="fw-bold"&gt;黒点&lt;/td&gt;
&lt;td&gt;太陽表面の黒い点。周りより温度が低く、約&lt;strong&gt;4000℃&lt;/strong&gt;。&lt;br /&gt;
&lt;span style="color: #ff0000;"&gt;強い磁場&lt;/span&gt;が発生している場所でもある。&lt;/td&gt;
&lt;/tr&gt;
&lt;/tbody&gt;
&lt;/table&gt;
&lt;/div&gt;
&lt;p class="mb-0"&gt;黒点は「黒くて冷たそう」に見えますが、それでも&lt;strong&gt;4000℃&lt;/strong&gt;。&lt;br /&gt;
周りの6000℃よりは低い、という意味で黒く見えていると考えましょう。&lt;/p&gt;
&lt;/div&gt;
&lt;div class="col-md-5"&gt;
&lt;div class="card border-0 shadow-sm h-100"&gt;
&lt;div class="card-body p-3"&gt;
&lt;h3 class="h6 mb-2"&gt;コラム：温度をどうやって測る？&lt;/h3&gt;
&lt;p class="mb-0" style="font-size: 0.9rem;"&gt;太陽の温度は、もちろん体温計をさして測るわけではありません。&lt;br /&gt;
実際には、太陽からの光の&lt;strong&gt;色や強さ&lt;/strong&gt;を観測し、物理法則を使って温度を逆算しています。&lt;br /&gt;
非接触の体温計を「宇宙スケール」にしたようなイメージです。&lt;/p&gt;
&lt;/div&gt;
&lt;/div&gt;
&lt;/div&gt;
&lt;/div&gt;
&lt;p&gt;&lt;!-- 2. 地球は丸い？ --&gt;&lt;/p&gt;
&lt;h2 class="mt-5 mb-3"&gt;地球は丸い──どうやってわかったの？&lt;/h2&gt;
&lt;div class="row"&gt;
&lt;div class="col-md-6"&gt;
&lt;p&gt;当たり前のように「地球は丸い」と習いますが、昔の人たちは&lt;strong&gt;観察&lt;/strong&gt;からそれに気付きました。&lt;/p&gt;
&lt;ul&gt;
&lt;li&gt;&lt;strong&gt;月食のとき&lt;/strong&gt;、月に映る地球の影が丸い。&lt;/li&gt;
&lt;li&gt;遠くから近づいてくる&lt;strong&gt;船&lt;/strong&gt;が、全体ではなく「マスト → 船体」の順に見える。&lt;/li&gt;
&lt;/ul&gt;
&lt;p class="mb-0"&gt;これらの観察から、&lt;strong&gt;地球は平らではなく、球に近い形&lt;/strong&gt;だと考えられるようになったのです。&lt;/p&gt;
&lt;/div&gt;
&lt;div class="col-md-6 text-center"&gt;
&lt;p&gt;&lt;img decoding="async" class="img-fluid mb-2" src="https://rika-quest.com/wp-content/uploads/2023/04/IMG_9606.png" alt="船の見え方から地球が丸いことに気づく図" /&gt;&lt;/p&gt;
&lt;p class="text-muted mb-0" style="font-size: 0.85rem;"&gt;▲ 船の見え方から「地球は丸い」と気づいたイメージ図&lt;/p&gt;
&lt;/div&gt;
&lt;/div&gt;
&lt;h3 class="mt-4 mb-2"&gt;赤道・北半球・南半球&lt;/h3&gt;
&lt;p&gt;地球を真ん中でぐるりと一周している線を&lt;strong&gt;赤道&lt;/strong&gt;といいます。&lt;br /&gt;
赤道より北側を&lt;strong&gt;北半球&lt;/strong&gt;、南側を&lt;strong&gt;南半球&lt;/strong&gt;とよび、日本は北半球にあります。&lt;/p&gt;
&lt;p&gt;&lt;!-- 受験理科専門塾 しゅん吉クエスト（公式サイトCTA） --&gt;&lt;/p&gt;
&lt;div style="border: 2px solid #1976d2; background-color: #e3f2fd; padding: 10px 12px; display: flex; align-items: flex-start; justify-content: flex-start; margin-bottom: 10px;"&gt;
&lt;p&gt;&lt;img decoding="async" style="max-width: 90px; height: auto; margin-right: 10px; flex-shrink: 0;" src="https://rika-quest.com/wp-content/uploads/2021/07/%E3%81%97%E3%82%85%E3%82%93%E5%90%89%E3%82%AF%E3%82%A8%E3%82%B9%E3%83%88%E6%AD%A3%E6%96%B9%E5%BD%A2.jpg" alt="受験理科専門塾しゅん吉クエストのロゴ" /&gt;&lt;/p&gt;
&lt;div style="text-align: left; flex: 1;"&gt;
&lt;p style="margin: 5px 0; font-size: 14px; line-height: 1.6;"&gt;【受験理科専門塾しゅん吉クエスト】：&lt;br /&gt;
中学受験理科に特化した&lt;strong&gt;完全１対１個別指導&lt;/strong&gt;の専門塾です。&lt;br /&gt;
物理・化学・生物・地学の４分野について、苦手単元のやり直しから志望校対策まで、&lt;br /&gt;
一人ひとりの理解度に合わせてカリキュラムを作成し、&lt;strong&gt;「理科嫌い」を「理科で点が取れる」に変える&lt;/strong&gt;指導を行っています。&lt;/p&gt;
&lt;p&gt;&lt;a style="background-color: #1976d2; color: #ffffff; padding: 5px 10px; text-align: center; text-decoration: none; display: inline-block; font-size: 14px;" href="https://rika-quest.com/"&gt;&lt;br /&gt;
しゅん吉クエスト公式サイトを見る&lt;br /&gt;
&lt;/a&gt;&lt;/p&gt;
&lt;/div&gt;
&lt;/div&gt;
&lt;p&gt;&lt;!-- 3. 太陽と地球・光の当たり方 --&gt;&lt;/p&gt;
&lt;h2 class="mt-5 mb-3"&gt;太陽の光と地球の位置関係&lt;/h2&gt;
&lt;div class="row"&gt;
&lt;div class="col-md-7"&gt;
&lt;p&gt;地球は太陽のまわりを回りながら、さらに自分自身も回転しています（自転）。&lt;br /&gt;
太陽の光は本当は&lt;strong&gt;放射状&lt;/strong&gt;に広がっていますが、地球は太陽に比べてとても小さいため、&lt;br /&gt;
地球に届く光は&lt;strong&gt;平行な光&lt;/strong&gt;として考えることができます。&lt;/p&gt;
&lt;ul&gt;
&lt;li&gt;地球は少し傾いた「地軸」を持って自転している。&lt;/li&gt;
&lt;li&gt;北半球にいる私たちから見ると、太陽は&lt;strong&gt;南の空&lt;/strong&gt;に見える。&lt;/li&gt;
&lt;li&gt;天体（太陽・星など）は、基本的に&lt;strong&gt;東から登って南を通り、西に沈む&lt;/strong&gt;ように見える。&lt;/li&gt;
&lt;/ul&gt;
&lt;blockquote class="border-start ps-3 my-2" style="border-color: #42a5f5 !important; font-size: 0.9rem;"&gt;&lt;p&gt;北半球の多くの場所では、太陽は&lt;br /&gt;
&lt;strong&gt;「東 → 南 → 西」&lt;/strong&gt;の順に動いていくように見えます。&lt;/p&gt;&lt;/blockquote&gt;
&lt;/div&gt;
&lt;div class="col-md-5 text-center"&gt;
&lt;p&gt;&lt;img decoding="async" class="img-fluid mb-2" src="https://rika-quest.com/wp-content/uploads/2023/04/画像12-1024x834.png" alt="地球と太陽の位置関係を示す図" /&gt;&lt;/p&gt;
&lt;p class="text-muted mb-0" style="font-size: 0.85rem;"&gt;▲ 地軸が傾いた地球と、平行に飛んでくる太陽光のイメージ&lt;/p&gt;
&lt;/div&gt;
&lt;/div&gt;
&lt;p&gt;&lt;!-- 4. 地球の自転と見かけの動き --&gt;&lt;/p&gt;
&lt;h2 class="mt-5 mb-3"&gt;地球の自転と「見かけの動き」&lt;/h2&gt;
&lt;p&gt;実際に&lt;strong&gt;動いているのは地球&lt;/strong&gt;の方です。地球は&lt;strong&gt;西から東へ&lt;/strong&gt;回転（自転）しています。&lt;/p&gt;
&lt;ul&gt;
&lt;li&gt;地球が&lt;strong&gt;西 → 東&lt;/strong&gt;へ回る。&lt;/li&gt;
&lt;li&gt;その結果、私たちから見ると&lt;strong&gt;天体が東から西へ&lt;/strong&gt;動いているように見える。&lt;/li&gt;
&lt;/ul&gt;
&lt;p&gt;車に乗って前に進むと、外の景色が後ろへ流れていくように見えます。&lt;br /&gt;
これと同じように、&lt;strong&gt;動いている自分の側から見ると、外のものが逆向きに動いて見える&lt;/strong&gt;わけです。&lt;/p&gt;
&lt;div class="card border-0 shadow-sm mb-4"&gt;
&lt;div class="card-body p-3"&gt;
&lt;h3 class="h6 mb-2"&gt;物理の「相対運動」とは？&lt;/h3&gt;
&lt;p class="mb-0" style="font-size: 0.9rem;"&gt;地球から見た天体の動きは、&lt;strong&gt;相対運動&lt;/strong&gt;の代表例です。&lt;br /&gt;
「どちらが動いていると考えるか」で見え方が変わる、という考え方は、物理のいろいろなところで出てきます。&lt;/p&gt;
&lt;/div&gt;
&lt;/div&gt;
&lt;p&gt;&lt;!-- 5. 日本の標準時と南中時刻 --&gt;&lt;/p&gt;
&lt;h2 class="mt-5 mb-3"&gt;日本の標準時と南中──なぜ東京は11時40分ごろ？&lt;/h2&gt;
&lt;div class="row"&gt;
&lt;div class="col-md-7"&gt;
&lt;p&gt;日本では、&lt;strong&gt;兵庫県明石市&lt;/strong&gt;を通る&lt;strong&gt;東経135度&lt;/strong&gt;の経線が、&lt;strong&gt;日本の標準時&lt;/strong&gt;として決められています。&lt;/p&gt;
&lt;ul&gt;
&lt;li&gt;明石を通る経線：東経135度 → ここを&lt;strong&gt;日本の時間の基準&lt;/strong&gt;とする。&lt;/li&gt;
&lt;li&gt;太陽が真南にくるときを&lt;strong&gt;南中&lt;/strong&gt;といい、明石での南中を&lt;strong&gt;12時&lt;/strong&gt;と決めている。&lt;/li&gt;
&lt;li&gt;東京は明石よりも&lt;strong&gt;東側&lt;/strong&gt;にあるので、太陽が&lt;strong&gt;少し早く&lt;/strong&gt;南中する。&lt;/li&gt;
&lt;/ul&gt;
&lt;p class="mb-0"&gt;その結果、東京では太陽が真南にくるのは、およそ&lt;strong&gt;11時40分ごろ&lt;/strong&gt;になります。&lt;br /&gt;
「東京の南中時刻は11時40分」と丸暗記するのではなく、&lt;br /&gt;
&lt;strong&gt;「東にある場所ほど先に太陽が南中する」&lt;/strong&gt;という考え方で理解しておきましょう。&lt;/p&gt;
&lt;/div&gt;
&lt;div class="col-md-5 text-center"&gt;
&lt;p&gt;&lt;img decoding="async" class="img-fluid mb-2" src="https://rika-quest.com/wp-content/uploads/2023/04/画像11.png" alt="日本の標準時と太陽の動きを示す図" /&gt;&lt;/p&gt;
&lt;p class="text-muted mb-0" style="font-size: 0.85rem;"&gt;▲ 明石（標準時）と東京の位置関係と南中時刻のイメージ&lt;/p&gt;
&lt;/div&gt;
&lt;/div&gt;
&lt;p&gt;&lt;!-- 6. まとめ --&gt;&lt;/p&gt;
&lt;h2 class="mt-5 mb-3"&gt;まとめ：太陽と地球の動き&lt;/h2&gt;
&lt;div class="table-responsive mb-4"&gt;
&lt;table class="table table-bordered align-middle mb-0"&gt;
&lt;thead&gt;
&lt;tr style="background-color: #d9f2d9;"&gt;
&lt;th&gt;ポイント&lt;/th&gt;
&lt;th&gt;説明&lt;/th&gt;
&lt;/tr&gt;
&lt;/thead&gt;
&lt;tbody&gt;
&lt;tr style="background-color: #ffffff;"&gt;
&lt;td class="fw-bold"&gt;太陽の大きさと温度&lt;/td&gt;
&lt;td&gt;太陽の直径は地球の&lt;strong&gt;約109倍&lt;/strong&gt;。表面温度は約&lt;strong&gt;6000℃&lt;/strong&gt;。&lt;br /&gt;
黒点の温度は約&lt;strong&gt;4000℃&lt;/strong&gt;で、周囲より温度が低く、&lt;span style="color: #ff0000;"&gt;磁場が強い&lt;/span&gt;場所。&lt;/td&gt;
&lt;/tr&gt;
&lt;tr style="background-color: #d9f2d9;"&gt;
&lt;td class="fw-bold"&gt;地球の形&lt;/td&gt;
&lt;td&gt;地球は球に近い形をしており、&lt;strong&gt;月食の影&lt;/strong&gt;や&lt;strong&gt;船の見え方&lt;/strong&gt;からそのことがわかった。&lt;br /&gt;
赤道を中心に、&lt;strong&gt;北半球&lt;/strong&gt;と&lt;strong&gt;南半球&lt;/strong&gt;に分かれる。&lt;/td&gt;
&lt;/tr&gt;
&lt;tr style="background-color: #ffffff;"&gt;
&lt;td class="fw-bold"&gt;太陽の光&lt;/td&gt;
&lt;td&gt;太陽の光は本来放射状だが、地球が小さいため、&lt;strong&gt;地球に届く光は平行線として扱う&lt;/strong&gt;。&lt;/td&gt;
&lt;/tr&gt;
&lt;tr style="background-color: #d9f2d9;"&gt;
&lt;td class="fw-bold"&gt;地球の自転と天体の動き&lt;/td&gt;
&lt;td&gt;地球は&lt;strong&gt;西から東へ自転&lt;/strong&gt;しているため、天体は&lt;strong&gt;東から西へ&lt;/strong&gt;動くように見える。&lt;br /&gt;
北半球では太陽は&lt;strong&gt;東 → 南 → 西&lt;/strong&gt;と動いて見える。&lt;/td&gt;
&lt;/tr&gt;
&lt;tr style="background-color: #ffffff;"&gt;
&lt;td class="fw-bold"&gt;日本の標準時&lt;/td&gt;
&lt;td&gt;兵庫県明石市を通る&lt;strong&gt;東経135度&lt;/strong&gt;の経線が、日本の標準時刻の基準。&lt;br /&gt;
明石で太陽が真南にくるときを&lt;strong&gt;12時&lt;/strong&gt;とし、東京では約&lt;strong&gt;11時40分ごろ&lt;/strong&gt;に南中する。&lt;/td&gt;
&lt;/tr&gt;
&lt;/tbody&gt;
&lt;/table&gt;
&lt;/div&gt;
&lt;p class="mt-3 mb-4" style="font-size: 0.95rem;"&gt;太陽の「見かけの動き」は地学分野の基本で、ここが固まると月・星・季節まで一気につながります。地学分野の全体像は、&lt;a href="https://rika-quest.com/column/geoscience/"&gt;&lt;strong&gt;全体像はこちら&lt;/strong&gt;&lt;/a&gt;で確認できます。&lt;/p&gt;
&lt;p&gt;&lt;!-- 7. クイズ --&gt;&lt;/p&gt;
&lt;h2 class="mt-4 mb-3"&gt;クイズ：太陽と地球の動きを確認しよう&lt;/h2&gt;
&lt;div class="table-responsive mb-4"&gt;
&lt;table class="table table-bordered align-middle mb-0"&gt;
&lt;thead&gt;
&lt;tr style="background-color: #d9f2d9;"&gt;
&lt;th&gt;問題&lt;/th&gt;
&lt;th&gt;選択肢&lt;/th&gt;
&lt;th&gt;答え&lt;/th&gt;
&lt;/tr&gt;
&lt;/thead&gt;
&lt;tbody&gt;
&lt;tr style="background-color: #ffffff;"&gt;
&lt;td&gt;1. 太陽の直径は地球の何倍ですか？&lt;/td&gt;
&lt;td&gt;A. 10倍&lt;br /&gt;
B. 50倍&lt;br /&gt;
C. 109倍&lt;br /&gt;
D. 200倍&lt;/td&gt;
&lt;td&gt;&lt;button class="btn btn-sm btn-primary"&gt;正解を見る&lt;/button&gt;&lt;br /&gt;
&lt;span id="sun_answer1" style="display: none; margin-left: 6px;"&gt;正解: C. 109倍&lt;/span&gt;&lt;/td&gt;
&lt;/tr&gt;
&lt;tr style="background-color: #d9f2d9;"&gt;
&lt;td&gt;2. 太陽の表面温度は何℃ですか？&lt;/td&gt;
&lt;td&gt;A. 4000℃&lt;br /&gt;
B. 6000℃&lt;br /&gt;
C. 8000℃&lt;br /&gt;
D. 10000℃&lt;/td&gt;
&lt;td&gt;&lt;button class="btn btn-sm btn-primary"&gt;正解を見る&lt;/button&gt;&lt;br /&gt;
&lt;span id="sun_answer2" style="display: none; margin-left: 6px;"&gt;正解: B. 6000℃&lt;/span&gt;&lt;/td&gt;
&lt;/tr&gt;
&lt;tr style="background-color: #ffffff;"&gt;
&lt;td&gt;3. 地球が「丸い」とわかるきっかけとなった観察として適切なのは？&lt;/td&gt;
&lt;td&gt;A. 月食の影&lt;br /&gt;
B. 船の見え方&lt;br /&gt;
C. AとBの両方&lt;br /&gt;
D. 特にない&lt;/td&gt;
&lt;td&gt;&lt;button class="btn btn-sm btn-primary"&gt;正解を見る&lt;/button&gt;&lt;br /&gt;
&lt;span id="sun_answer3" style="display: none; margin-left: 6px;"&gt;正解: C. AとBの両方&lt;/span&gt;&lt;/td&gt;
&lt;/tr&gt;
&lt;tr style="background-color: #d9f2d9;"&gt;
&lt;td&gt;4. 地球が自転している方向は？&lt;/td&gt;
&lt;td&gt;A. 東から西&lt;br /&gt;
B. 西から東&lt;br /&gt;
C. 北から南&lt;br /&gt;
D. 南から北&lt;/td&gt;
&lt;td&gt;&lt;button class="btn btn-sm btn-primary"&gt;正解を見る&lt;/button&gt;&lt;br /&gt;
&lt;span id="sun_answer4" style="display: none; margin-left: 6px;"&gt;正解: B. 西から東&lt;/span&gt;&lt;/td&gt;
&lt;/tr&gt;
&lt;tr style="background-color: #ffffff;"&gt;
&lt;td&gt;5. 日本の標準時は何度の経線に基づいていますか？&lt;/td&gt;
&lt;td&gt;A. 120度&lt;br /&gt;
B. 135度&lt;br /&gt;
C. 150度&lt;br /&gt;
D. 180度&lt;/td&gt;
&lt;td&gt;&lt;button class="btn btn-sm btn-primary"&gt;正解を見る&lt;/button&gt;&lt;br /&gt;
&lt;span id="sun_answer5" style="display: none; margin-left: 6px;"&gt;正解: B. 135度&lt;/span&gt;&lt;/td&gt;
&lt;/tr&gt;
&lt;tr style="background-color: #d9f2d9;"&gt;
&lt;td&gt;6. 太陽の光は地球にどのように届くと考えてよいですか？&lt;/td&gt;
&lt;td&gt;A. 放射状&lt;br /&gt;
B. 平行&lt;br /&gt;
C. 波状&lt;br /&gt;
D. ランダム&lt;/td&gt;
&lt;td&gt;&lt;button class="btn btn-sm btn-primary"&gt;正解を見る&lt;/button&gt;&lt;br /&gt;
&lt;span id="sun_answer6" style="display: none; margin-left: 6px;"&gt;正解: B. 平行&lt;/span&gt;&lt;/td&gt;
&lt;/tr&gt;
&lt;tr style="background-color: #ffffff;"&gt;
&lt;td&gt;7. 北半球で太陽はどの方角を通っていきますか？&lt;/td&gt;
&lt;td&gt;A. 東 → 南 → 西&lt;br /&gt;
B. 北 → 東 → 南&lt;br /&gt;
C. 西 → 北 → 南&lt;br /&gt;
D. 東 → 北 → 西&lt;/td&gt;
&lt;td&gt;&lt;button class="btn btn-sm btn-primary"&gt;正解を見る&lt;/button&gt;&lt;br /&gt;
&lt;span id="sun_answer7" style="display: none; margin-left: 6px;"&gt;正解: A. 東 → 南 → 西&lt;/span&gt;&lt;/td&gt;
&lt;/tr&gt;
&lt;tr style="background-color: #d9f2d9;"&gt;
&lt;td&gt;8. 太陽がその日の中で最も高くなるときを何といいますか？&lt;/td&gt;
&lt;td&gt;A. 日没&lt;br /&gt;
B. 日の出&lt;br /&gt;
C. 南中&lt;br /&gt;
D. 正午&lt;/td&gt;
&lt;td&gt;&lt;button class="btn btn-sm btn-primary"&gt;正解を見る&lt;/button&gt;&lt;br /&gt;
&lt;span id="sun_answer8" style="display: none; margin-left: 6px;"&gt;正解: C. 南中&lt;/span&gt;&lt;/td&gt;
&lt;/tr&gt;
&lt;tr style="background-color: #ffffff;"&gt;
&lt;td&gt;9. 東京の南中時刻はおよそ何時ごろですか？&lt;/td&gt;
&lt;td&gt;A. 11:30ごろ&lt;br /&gt;
B. 11:40ごろ&lt;br /&gt;
C. 12:00ごろ&lt;br /&gt;
D. 12:10ごろ&lt;/td&gt;
&lt;td&gt;&lt;button class="btn btn-sm btn-primary"&gt;正解を見る&lt;/button&gt;&lt;br /&gt;
&lt;span id="sun_answer9" style="display: none; margin-left: 6px;"&gt;正解: B. 11:40ごろ&lt;/span&gt;&lt;/td&gt;
&lt;/tr&gt;
&lt;tr style="background-color: #d9f2d9;"&gt;
&lt;td&gt;10. 地球の自転が作り出す天体の「見かけの動き」として正しいのは？&lt;/td&gt;
&lt;td&gt;A. 東から西へ動いて見える&lt;br /&gt;
B. 西から東へ動いて見える&lt;br /&gt;
C. 北から南へ動いて見える&lt;br /&gt;
D. 動かないように見える&lt;/td&gt;
&lt;td&gt;&lt;button class="btn btn-sm btn-primary"&gt;正解を見る&lt;/button&gt;&lt;br /&gt;
&lt;span id="sun_answer10" style="display: none; margin-left: 6px;"&gt;正解: A. 東から西へ動いて見える&lt;/span&gt;&lt;/td&gt;
&lt;/tr&gt;
&lt;/tbody&gt;
&lt;/table&gt;
&lt;/div&gt;
&lt;p&gt;&lt;!-- 四角いCTAボックス --&gt;&lt;/p&gt;
&lt;div class="card shadow-sm border-0 my-4" style="border-radius: 0.75rem; background-color: #fff3e0;"&gt;
&lt;div class="card-body p-4"&gt;
&lt;h2 class="h5 mb-3"&gt;「空の動き」がわかると理科がもっとおもしろくなる&lt;/h2&gt;
&lt;p class="mb-3"&gt;太陽の動きや地球の自転は、&lt;strong&gt;毎日必ず起きている現象&lt;/strong&gt;です。&lt;br /&gt;
地球儀や実際の空を見ながら学ぶと、公式や用語も&lt;strong&gt;一気に覚えやすく&lt;/strong&gt;なります。&lt;br /&gt;
しゅん吉クエストでは、こうした地学分野も、&lt;strong&gt;ユーモアと図解&lt;/strong&gt;で分かりやすく解説しています。&lt;/p&gt;
&lt;div class="row align-items-center"&gt;
&lt;div class="col-md-8"&gt;
&lt;ul class="mb-0"&gt;
&lt;li&gt;動画とスライドで&lt;strong&gt;立体的にイメージ&lt;/strong&gt;できる授業&lt;/li&gt;
&lt;li&gt;中学受験に出るポイントを&lt;strong&gt;まとめ＋クイズ&lt;/strong&gt;で定着&lt;/li&gt;
&lt;li&gt;「何となく暗記」から&lt;strong&gt;「理由までわかる理科」&lt;/strong&gt;へ&lt;/li&gt;
&lt;/ul&gt;
&lt;/div&gt;
&lt;div class="col-md-4 text-md-end mt-3 mt-md-0"&gt;&lt;a class="btn btn-warning fw-bold px-4 py-2" style="border-radius: 999px;" href="https://rika-quest.com/"&gt;&lt;br /&gt;
しゅん吉クエストの理科を見てみる&lt;br /&gt;
&lt;/a&gt;&lt;/div&gt;
&lt;/div&gt;
&lt;/div&gt;
&lt;/div&gt;
&lt;/div&gt;
&lt;p&gt;&lt;script&gt;
  function showSunAnswer(button, answerId) {
    var answer = document.getElementById(answerId);
    if (answer) {
      answer.style.display = 'inline';
    }
    if (button) {
      button.style.display = 'none';
    }
  }
&lt;/script&gt;&lt;/p&gt;
```
</t>
  </si>
  <si>
    <t xml:space="preserve">以下のページは「スニペット整合性」（本文と title/meta/H1/冒頭文）が弱い可能性があります。
まず【本文】を確認し、想定読者・悩み・解決範囲を把握してください。
そのうえで、GSCの主要クエリ（表示回数上位）を根拠に、
「検索意図に対して、タイトル/メタ/H1/冒頭120字がズレている点」を特定し、
ズレを解消するための修正案（タイトル/メタ/H1/冒頭）を提示してください。
※本文の“大改修”は前提にしません（必要なら追記ブロックは最大1つまで）。
【URL】https://eigo-rewrite.com/column/stage2-lesson4-3/
【ページ分類】MC
【ページ分類の略語（このプロンプト内の定義）】
TP = トップページ（ホーム/サイトの入口）
SP = サービスページ（講座・コース・申込導線）
MC = メインコラム（コラム/解説/勉強法など集客記事）
SC = サブコラム（MCやSPを補強するための補助コラム※サイト定義に合わせて判断）
NW = ニュース/お知らせ（運用上は改善対象外として除外）
ST = 企業情報等のSEO対策を行わないこ固定ページ（運用上は改善対象外として除外）
- / 空欄 / 未分類 = 未分類（このスクリプトでは改善対象外として除外）
※未分類（空欄 / "-" / "未分類"）は作業対象に含めません。
【現状（スニペット要素）】
- タイトル：to不定詞 形容詞的用法｜見分け方と訳し方・語順を例文で整理｜中学英語
- メタ：to不定詞の形容詞的用法は、名詞を後ろから説明するto。to＋動詞を見たら直前名詞へ矢印で判定。
- H1：STAGE2 Lesson4-3 不定詞〈形容詞的用法〉something cold to drink の語順と訳し方【ニュートレジャーの道案内】
- 冒頭120字：NEW TREASURE STAGE2 の文法事項・Lesson一覧の全体像は、 NEW TREASURE STAGE2｜中2英文法 総括＋Lesson一覧（全体像はこちら） で確認できます。 結論：形容詞的用法は「名詞を後ろから説明する 
【GSC主要クエリ（表示回数上位50件）】
- to不定詞 用法｜表示532｜CTR 0.00%｜順位2.8
- 不定詞 形容詞用法｜表示423｜CTR 0.71%｜順位3.3
- 形容詞的用法とは｜表示400｜CTR 0.25%｜順位2.0
- 形容詞的用法｜表示328｜CTR 0.00%｜順位3.0
- 不定詞の形容詞的用法｜表示282｜CTR 0.35%｜順位3.3
- 不定詞 形容詞的用法｜表示273｜CTR 0.37%｜順位2.2
- to不定詞 形容詞的用法｜表示258｜CTR 1.16%｜順位3.5
- to不定詞｜表示250｜CTR 0.40%｜順位1.0
- to 不定詞 用法｜表示230｜CTR 0.00%｜順位2.9
- to 不定詞｜表示171｜CTR 0.00%｜順位1.1
- 不定詞形容詞用法｜表示143｜CTR 1.40%｜順位3.4
- 形容詞的用法 不定詞｜表示139｜CTR 0.00%｜順位2.2
- 不定詞 形容詞的用法 例文｜表示137｜CTR 0.00%｜順位2.9
- to 不定詞 形容詞的用法｜表示109｜CTR 3.67%｜順位3.7
- to 形容詞的用法｜表示99｜CTR 0.00%｜順位1.3
- to不定詞とは｜表示99｜CTR 0.00%｜順位1.1
- something 品詞｜表示89｜CTR 0.00%｜順位1.0
- 形容詞的用法 例文｜表示87｜CTR 0.00%｜順位1.4
- 不定詞 訳し方｜表示76｜CTR 0.00%｜順位1.5
- something 形容詞｜表示69｜CTR 0.00%｜順位3.4
- 不定詞形容詞的用法｜表示66｜CTR 0.00%｜順位2.3
- 不定詞 用法｜表示60｜CTR 0.00%｜順位1.1
- 形容詞 to｜表示56｜CTR 0.00%｜順位3.8
- トゥー不定詞｜表示53｜CTR 0.00%｜順位1.5
- to不定詞 用法 見分け方｜表示45｜CTR 0.00%｜順位1.7
- to 形容詞｜表示43｜CTR 0.00%｜順位1.4
- something 何詞｜表示40｜CTR 0.00%｜順位1.0
- to 訳し方｜表示40｜CTR 0.00%｜順位7.0
- to不定詞 訳し方｜表示39｜CTR 0.00%｜順位4.5
- 不定詞訳し方｜表示39｜CTR 0.00%｜順位1.2
- 不定詞の形容詞的用法 例文｜表示37｜CTR 2.70%｜順位2.3
- to不定詞の形容詞的用法｜表示34｜CTR 0.00%｜順位1.8
- something cold to drink｜表示31｜CTR 0.00%｜順位1.1
- to不定詞 見分け方｜表示29｜CTR 0.00%｜順位4.9
- to不定詞形容詞的用法｜表示29｜CTR 0.00%｜順位3.4
- 英語 不定詞 形容詞的用法｜表示29｜CTR 0.00%｜順位1.6
- 不定詞形容詞的用法 例文｜表示27｜CTR 0.00%｜順位2.2
- something品詞｜表示25｜CTR 0.00%｜順位1.0
- 形容詞 用法｜表示25｜CTR 0.00%｜順位1.0
- to不定詞訳し方｜表示24｜CTR 0.00%｜順位2.7
- new 形容詞｜表示23｜CTR 0.00%｜順位13.0
- something cold to drink 語順｜表示23｜CTR 0.00%｜順位1.2
- to 不定詞 訳し方｜表示22｜CTR 0.00%｜順位2.6
- toの訳し方｜表示22｜CTR 0.00%｜順位4.3
- to 不定詞とは｜表示21｜CTR 0.00%｜順位1.0
- 形容詞 to do｜表示21｜CTR 0.00%｜順位1.0
- 形容詞用法｜表示20｜CTR 0.00%｜順位1.0
- 形容詞的用法 とは｜表示20｜CTR 0.00%｜順位1.0
- nothing どこに入れる｜表示19｜CTR 0.00%｜順位1.0
- 不定詞 形容詞｜表示19｜CTR 0.00%｜順位2.2
【参考：代表語（自動抽出）】to
【出力（必ずこの順）】
1) 本文の要約（想定読者・悩み・解決）
2) 検索意図の整理（主要クエリから2〜3パターン）
3) 不一致の指摘（タイトル/メタ/H1/冒頭のどこがズレているか）
4) 修正方針（“どの意図に寄せるか”を1つに決める）
5) 修正案（すべてコードブロック）
   - タイトル案3つ（全角35字前後＋56字以上の網羅型を1つ）
   - メタ案3つ（全角90字前後）
   - H1案2つ
   - 冒頭120字（2案：&lt;p&gt;で開始）
【禁則ワード（シート連動）】
以下の【禁則ワード】は、タイトル/メタ/導入文/見出し/本文のいずれにも原則使用しないでください。
言い換えが必要な場合は、自然な日本語に置換してください。
【禁則ワード】
- 崩れ
- 型
- 迷い
- 保留
- 固定
- 手順
- 立て直
- 最短
- 結論だけ
- 乱れ
- 三点確認
- 内部リンク
- 導線
- 設計
- 刺
- まず結論
- 整え
- 押し付けない案内
- 統一
- 次の一手
- 失点
- 確定
- サブコラム
- 30秒
- 1分
- CV
- 網羅
【本文】
```html
&lt;p&gt;&lt;iframe title="YouTube video player" src="https://www.youtube.com/embed/w-EF7GvPYOw" width="560" height="315" frameborder="0" allowfullscreen="allowfullscreen"&gt;&lt;span data-mce-type="bookmark" style="display: inline-block; width: 0px; overflow: hidden; line-height: 0;" class="mce_SELRES_start"&gt;﻿&lt;/span&gt;&lt;span data-mce-type="bookmark" style="display: inline-block; width: 0px; overflow: hidden; line-height: 0;" class="mce_SELRES_start"&gt;﻿&lt;/span&gt;&lt;span data-mce-type="bookmark" style="display: inline-block; width: 0px; overflow: hidden; line-height: 0;" class="mce_SELRES_start"&gt;﻿&lt;/span&gt;&lt;/iframe&gt;&lt;br /&gt;
NEW TREASURE STAGE2 の文法事項・Lesson一覧の全体像は、&lt;strong&gt;&lt;a href="https://eigo-rewrite.com/column/hub_stage2/"&gt;NEW TREASURE STAGE2｜中2英文法 総括＋Lesson一覧（全体像はこちら）&lt;/a&gt;&lt;/strong&gt;で確認できます。&lt;/p&gt;
&lt;p&gt;&lt;!-- 不足補完ブロック（即答パート）：H1直後に挿入 --&gt;&lt;/p&gt;
&lt;div style="border: 2px solid #ff6600; background: #fff6ee; padding: 14px 14px 10px; border-radius: 8px; margin: 14px 0;"&gt;
&lt;h2&gt;結論：形容詞的用法は「名詞を後ろから説明する to」&lt;/h2&gt;
&lt;p style="margin: 0 0 10px;"&gt;形容詞的用法の &lt;strong&gt;to不定詞&lt;/strong&gt; は、直前の&lt;strong&gt;名詞&lt;/strong&gt;を説明して「〜するための／〜すべき／〜する」と読める形です。&lt;br /&gt;
このページは、to不定詞の用法のうち&lt;strong&gt;形容詞的用法&lt;/strong&gt;に絞って整理します（迷わないための前提です）。&lt;/p&gt;
&lt;h3&gt;見分けの1秒チェック（to不定詞 → 直前の名詞に矢印）&lt;/h3&gt;
&lt;ul style="margin: 0 0 12px; padding-left: 1.2em;"&gt;
&lt;li&gt;&lt;strong&gt;to + 動詞&lt;/strong&gt;（to see / to help / to drink / to do など）を見たら、&lt;strong&gt;直前の名詞に矢印&lt;/strong&gt;を引く&lt;/li&gt;
&lt;li&gt;矢印先の名詞が「どんな名詞？何のため？」と説明されていれば、形容詞的用法になりやすい&lt;/li&gt;
&lt;li&gt;&lt;strong&gt;something / nothing / someone&lt;/strong&gt; が出たら、語順は特別：&lt;strong&gt;不定代名詞 + 形容詞 + to不定詞&lt;/strong&gt;&lt;/li&gt;
&lt;/ul&gt;
&lt;h3&gt;まずこの2パターンだけ（語順と訳し方の型）&lt;/h3&gt;
&lt;table style="border-collapse: collapse; width: 100%; font-size: 0.98rem;"&gt;
&lt;thead&gt;
&lt;tr style="background: #ff6600; color: #fff;"&gt;
&lt;th style="border: 1px solid #cc4f00; padding: 8px; width: 26%;"&gt;パターン&lt;/th&gt;
&lt;th style="border: 1px solid #cc4f00; padding: 8px; width: 24%;"&gt;語順（最短）&lt;/th&gt;
&lt;th style="border: 1px solid #cc4f00; padding: 8px;"&gt;例文（このページの例）&lt;/th&gt;
&lt;th style="border: 1px solid #cc4f00; padding: 8px; width: 24%;"&gt;訳し方の型&lt;/th&gt;
&lt;/tr&gt;
&lt;/thead&gt;
&lt;tbody&gt;
&lt;tr style="background: #fff;"&gt;
&lt;td style="border: 1px solid #ddd; padding: 8px;"&gt;&lt;strong&gt;名詞 + to不定詞&lt;/strong&gt;&lt;/td&gt;
&lt;td style="border: 1px solid #ddd; padding: 8px;"&gt;名詞 → to + 動詞&lt;/td&gt;
&lt;td style="border: 1px solid #ddd; padding: 8px;"&gt;&lt;code&gt;I need a guidebook to help me.&lt;/code&gt;&lt;/td&gt;
&lt;td style="border: 1px solid #ddd; padding: 8px;"&gt;「〜するための〜」&lt;br /&gt;
「〜するのに役立つ〜」&lt;br /&gt;
「〜してくれる〜」&lt;/td&gt;
&lt;/tr&gt;
&lt;tr style="background: #fff0e0;"&gt;
&lt;td style="border: 1px solid #ddd; padding: 8px;"&gt;&lt;strong&gt;不定代名詞 + 形容詞 + to不定詞&lt;/strong&gt;&lt;/td&gt;
&lt;td style="border: 1px solid #ddd; padding: 8px;"&gt;something/nothing → 形容詞 → to + 動詞&lt;/td&gt;
&lt;td style="border: 1px solid #ddd; padding: 8px;"&gt;&lt;code&gt;I want something cold to drink.&lt;/code&gt;&lt;br /&gt;
&lt;code&gt;I have nothing special to do today.&lt;/code&gt;&lt;/td&gt;
&lt;td style="border: 1px solid #ddd; padding: 8px;"&gt;「何か〜な（飲む）もの」&lt;br /&gt;
「特に〜することはない」&lt;/td&gt;
&lt;/tr&gt;
&lt;/tbody&gt;
&lt;/table&gt;
&lt;h3&gt;よくある誤解（2つだけ注意）&lt;/h3&gt;
&lt;ul style="margin: 10px 0 10px; padding-left: 1.2em;"&gt;
&lt;li&gt;&lt;strong&gt;誤解1：&lt;/strong&gt;something の前に形容詞を置いてしまう（× &lt;code&gt;cold something&lt;/code&gt;）。&lt;br /&gt;
→ 不定代名詞は&lt;strong&gt;直後に形容詞&lt;/strong&gt;を置くのが基本です（&lt;code&gt;something cold&lt;/code&gt;）。&lt;/li&gt;
&lt;li&gt;&lt;strong&gt;誤解2：&lt;/strong&gt;&lt;code&gt;something cold to drink&lt;/code&gt; の &lt;code&gt;to drink&lt;/code&gt; が &lt;code&gt;cold&lt;/code&gt; を修飾すると考えてしまう。&lt;br /&gt;
→ &lt;code&gt;to drink&lt;/code&gt; は（間に形容詞が入っていても）&lt;strong&gt;something を説明&lt;/strong&gt;するイメージで読むと迷いにくいです。&lt;/li&gt;
&lt;/ul&gt;
&lt;p style="margin: 0;"&gt;このあと本文で、&lt;strong&gt;スライドの例文&lt;/strong&gt;→&lt;strong&gt;まとめ&lt;/strong&gt;→&lt;strong&gt;チェッククイズ10問&lt;/strong&gt;の順で、理解を固められます。&lt;/p&gt;
&lt;/div&gt;
&lt;p&gt;&lt;img decoding="async" fetchpriority="high" class="alignnone wp-image-659" src="https://eigo-rewrite.com/wp-content/uploads/2023/08/スライド用-300x169.jpg" alt="形容詞的用法の解説スライド - 日本には見るべき素晴らしい場所がたくさんある" width="659" height="371" srcset="https://eigo-rewrite.com/wp-content/uploads/2023/08/スライド用-300x169.jpg 300w, https://eigo-rewrite.com/wp-content/uploads/2023/08/スライド用-1024x576.jpg 1024w, https://eigo-rewrite.com/wp-content/uploads/2023/08/スライド用-768x432.jpg 768w, https://eigo-rewrite.com/wp-content/uploads/2023/08/スライド用-320x180.jpg 320w, https://eigo-rewrite.com/wp-content/uploads/2023/08/スライド用.jpg 1280w" sizes="(max-width: 659px) 100vw, 659px" /&gt;&lt;/p&gt;
&lt;p&gt;一つ目です。&lt;br /&gt;
&amp;#8220;There are many good places&amp;#8221;&lt;br /&gt;
「沢山の素晴らしい場所」「いい場所があります」&lt;br /&gt;
そのあとに、&amp;#8221;to see&amp;#8221;「見る」これで一つの塊となっています。&lt;br /&gt;
「There is 構文」というのは、「There + be動詞 + 名詞」があって、最後に「どこどこで」という場所を置く事によって、「どこどこに何々がある」という形を示しますので、この場合は&amp;#8221;see in Japan&amp;#8221;ではなくて一旦この&amp;#8221;see&amp;#8221;で区切れています。&lt;br /&gt;
このように、名詞があってその名詞の直後に「to 不定詞」がきている場は、この「to 不定詞」が直前の名詞を修飾している事が多いです。&lt;br /&gt;
訳し方としては&lt;span style="color: #008000;"&gt;&lt;span style="color: #000000;"&gt;、&lt;/span&gt;｢何々する為の｣&lt;/span&gt;ですとか、&lt;span style="color: #008000;"&gt;「何々するべき」&lt;/span&gt;と訳す事が多いです。&lt;br /&gt;
訳すさいは、「為の」とか「べき」と付けずに&lt;span style="color: #008000;"&gt;「何々する」&lt;/span&gt;だけでも通じます。&lt;br /&gt;
例えばこれでいうと、「日本には見るべき多くの素晴らしい場所がある。」と訳しても大丈夫ですし、「見る場所が沢山ある」という形で、その「見るべき」とか「見る為の」というのを付けないで「見る場所」という形で「べき」とか「為の」を付けなくても大丈夫です。&lt;br /&gt;
たまに、この「為の」と「為に」が区別がつかないという方がいますが、そういった場合はあえて「為の」というのを付けないで、「何々する」だけで訳してみる事をお勧めします。&lt;br /&gt;
このように、「日本にはたくさんの素晴らしい見る場所がある。」といった形で訳すとスムーズになります。&lt;br /&gt;
&lt;!-- 語彙強化講座 --&gt;&lt;/p&gt;
&lt;div style="border: 2px solid #ff6600; background-color: #fff0e0; padding: 10px; display: flex; align-items: center; justify-content: center; margin-bottom: 10px;"&gt;
&lt;p&gt;&lt;img decoding="async" style="max-width: 100px; height: auto; margin-right: 10px;" src="https://eigo-rewrite.com/wp-content/uploads/2020/06/logo_tate-1.png" alt="Re-Writeのロゴ" /&gt;&lt;/p&gt;
&lt;div&gt;
&lt;p style="margin: 5px 0;"&gt;【語彙強化講座】：長文読解で必要な語彙・熟語を徹底的に習得し、都立・私立の入試対策に直結する語彙力を養います。&lt;/p&gt;
&lt;p&gt;&lt;a style="background-color: #ff6600; color: white; padding: 5px 10px; text-align: center; text-decoration: none; display: inline-block; font-size: 14px;" href="https://eigo-rewrite.com/vocabulary/"&gt;詳細を見る&lt;/a&gt;&lt;/p&gt;
&lt;/div&gt;
&lt;/div&gt;
&lt;p&gt;また、&amp;#8221;I need a guidebook&amp;#8221;「私はガイドブックが必要です」と言った時に、&amp;#8221;to help me&amp;#8221;とあります。&lt;br /&gt;
直訳すると「私を助ける」とか「私を手伝う」です。&lt;br /&gt;
直前の名詞を修飾しますから、直訳すると「私は自分を助けてくれる為のガイドブック」と言うとおかしいですから、「べき」とか「為の」を一旦取り除いてしまって、「私は私を助けてくれるガイドブックが必要です。」といった形になります。&lt;br /&gt;
ただ、「私を助けてくれるガイドブック」というとちょっと日本語としておかしくなってしまいますから、&amp;#8221;help&amp;#8221;を「助ける」とか「手伝う」で訳してちょっとおかしいなと思ったら、これは&lt;strong&gt;「役に立つ」&lt;/strong&gt;といった訳し方で訳すとスムーズにいく事があります。&lt;br /&gt;
したがってこの場合ですと、「私は役に立つようなガイドブックが欲しい。」「必要だ」といった訳し方でも大丈夫です。&lt;br /&gt;
それでは形容詞的用法に関連して、不定代名詞といったものを紹介します。&lt;br /&gt;
不定というのは、これは定まっていないと書きますから、例えば「これ」とか「それ」といったら特定の者を指す訳ですが、「何か」とか「誰か」と言ったらそれは特定のものとか特定の人を表すものではないので&lt;span style="color: #ff0000;"&gt;定まっていないので不定代名詞&lt;/span&gt;と呼びます。&lt;/p&gt;
&lt;p&gt;&lt;img decoding="async" class="alignnone wp-image-660" src="https://eigo-rewrite.com/wp-content/uploads/2023/08/IMG_2046-300x75.jpg" alt="形容詞的用法の例 - 私は役に立つガイドブックが必要だ" width="676" height="169" srcset="https://eigo-rewrite.com/wp-content/uploads/2023/08/IMG_2046-300x75.jpg 300w, https://eigo-rewrite.com/wp-content/uploads/2023/08/IMG_2046-1024x254.jpg 1024w, https://eigo-rewrite.com/wp-content/uploads/2023/08/IMG_2046-768x191.jpg 768w, https://eigo-rewrite.com/wp-content/uploads/2023/08/IMG_2046.jpg 1200w" sizes="(max-width: 676px) 100vw, 676px" /&gt;&lt;/p&gt;
&lt;p&gt;まずはこちら、&amp;#8221;something&amp;#8221;というのがあります。&lt;br /&gt;
&amp;#8220;thing&amp;#8221;は元々「もの」とか「事」という意味ですから、これがものはものでも定まっていないものなので「何か」と訳します。&lt;br /&gt;
「何か」というのはもちろん不定代名詞と言っていますから、名詞扱いします。&lt;br /&gt;
名詞の直後に「to 不定詞」が置かれていますので、一旦これを修飾させてみると、「私は食べる為の何かが欲しい」、つまり「何か食べ物が欲しい」という事を言いたい訳です。&lt;br /&gt;
直訳すると今のように「食べる為の何か」になる訳ですが、これもやはり日本語としてはちょっとおかしくなってしまいますから、例えば「私は何か食べるものが欲しい。」「食べ物が欲しい。」といった形で訳していって下さい。&lt;/p&gt;
&lt;p&gt;同じように二つ目の文、こちらも&amp;#8221;something&amp;#8221;が使われていますが、今度はこちらに&amp;#8221;cold&amp;#8221;「冷たい」という形容詞がくっついています。&lt;br /&gt;
このように&amp;#8221;something&amp;#8221;「何か」とか&amp;#8221;someone&amp;#8221;「誰か」のような不定代名詞といったものには、この&lt;span style="color: #ff00ff;"&gt;不定代名詞の直後に形容詞を付ける&lt;/span&gt;といったルールがあります。&lt;br /&gt;
日本語ですと「冷たいもの」とか「冷たい何か」という形で形容詞のあとに名詞を置く訳ですが、英語ではこういった不定代名詞の場合には&lt;span style="color: #000000;"&gt;直後に形容詞を付ける&lt;/span&gt;といったルールがあります。&lt;br /&gt;
この不定代名詞のあとに1文目では直後に&amp;#8221;to eat&amp;#8221;と不定詞を付けていた訳ですが、二つ目の文では今度は形容詞の直後にあります。&lt;br /&gt;
この場合は、不定代名詞の時に限っていうと直後に形容詞があって更にその次に「to 不定詞」がきます。&lt;br /&gt;
この「to 不定詞」というのは、この&lt;span style="color: #008000;"&gt;&amp;#8220;cold&amp;#8221;を飛び越えて&amp;#8221;something&amp;#8221;を修飾します。&lt;/span&gt;&lt;br /&gt;
そうすると、この&amp;#8221;cold&amp;#8221;というのも&amp;#8221;something&amp;#8221;を修飾していますから「to 不定詞」を抜きにすると、「私は冷たい何かが欲しい」、どんな冷たい何かかっていうと&amp;#8221;to drink&amp;#8221;「飲む為の」と言っていますから、直訳すると「私は冷たい飲む為の何かが欲しい。」となります。&lt;br /&gt;
ちょっとまどろっこしい言い方になってしまいますから、訳す時は「私は何か冷たい飲みもが欲しい。」といった形で訳していきましょう。&lt;br /&gt;
ポイントとしてはこちらの語順です。&lt;br /&gt;
&lt;span style="color: #ff0000;"&gt;&lt;strong&gt;「不定代名詞 + 形容詞 + to 不定詞」&lt;/strong&gt;&lt;/span&gt;この語順にしっかりと気を付けていきましょう。&lt;/p&gt;
&lt;p&gt;&lt;img decoding="async" loading="lazy" class="alignnone wp-image-661" src="https://eigo-rewrite.com/wp-content/uploads/2023/08/IMG_2046-1-300x57.jpg" alt="不定代名詞の解説スライド - 私は冷たい飲み物が欲しい " width="711" height="135" srcset="https://eigo-rewrite.com/wp-content/uploads/2023/08/IMG_2046-1-300x57.jpg 300w, https://eigo-rewrite.com/wp-content/uploads/2023/08/IMG_2046-1-1024x195.jpg 1024w, https://eigo-rewrite.com/wp-content/uploads/2023/08/IMG_2046-1-768x146.jpg 768w, https://eigo-rewrite.com/wp-content/uploads/2023/08/IMG_2046-1.jpg 1200w" sizes="(max-width: 711px) 100vw, 711px" /&gt;&lt;/p&gt;
&lt;p&gt;次の例文では今度は&amp;#8221;something&amp;#8221;ではなくて&amp;#8221;nothing&amp;#8221;が出てきています。&lt;br /&gt;
先ほどは&amp;#8221;some&amp;#8221;と&amp;#8221;thing&amp;#8221;を足した単語でしたが、今度は&amp;#8221;thing&amp;#8221;「もの」に&amp;#8221;no&amp;#8221;「全く何々ない」という「ゼロ」を表わす単語が付いていますから、&amp;#8221;nothing&amp;#8221;というのは「何も何に何ない」、つまりこれは否定扱いする訳です。&lt;br /&gt;
ですから、&amp;#8221;I have nothing&amp;#8221;と言ったら「私は何も持っていない」という形になり、先ほどと同様に&amp;#8221;nothing&amp;#8221;、これも不定代名詞です。&lt;br /&gt;
不定代名詞のあとに形容詞を付けます。&lt;br /&gt;
&amp;#8220;special&amp;#8221;は「特別な」といった意味です。&lt;br /&gt;
そして&amp;#8221;to do&amp;#8221;「するべき」とか「する為の」です。&lt;br /&gt;
この&amp;#8221;I want something cold to drink.&amp;#8221;と&amp;#8221;I have nothing special to do today.&amp;#8221;は同じ語順になっています。&lt;br /&gt;
「不定代名詞 + 形容詞 + to 不定詞」といった形になっています。&lt;br /&gt;
そうすると、先ほどと同じようにそれぞれ「to 不定詞」と形容詞が&amp;#8221;nothing&amp;#8221;を修飾していますから、&amp;#8221;I have nothing special to&amp;#8221;と「特別な事は何もない」「特別なものは何もない」、&amp;#8221;to do&amp;#8221;が&amp;#8221;nothing&amp;#8221;を修飾しますから、「すべき事は何もない」となります。&lt;br /&gt;
全て合わせますと、「私は今日やるべき事」「特別な事は何もない」つまり「特別なすべき事はない」「特にする事はない」といった訳になっていきます。&lt;br /&gt;
&lt;!-- 音読リスニング講座 --&gt;&lt;/p&gt;
&lt;div style="border: 2px solid #ff6600; background-color: #fff0e0; padding: 10px; display: flex; align-items: center; justify-content: center; margin-bottom: 10px;"&gt;
&lt;p&gt;&lt;img decoding="async" style="max-width: 100px; height: auto; margin-right: 10px;" src="https://eigo-rewrite.com/wp-content/uploads/2020/06/logo_tate-1.png" alt="Re-Writeのロゴ" /&gt;&lt;/p&gt;
&lt;div&gt;
&lt;p style="margin: 5px 0;"&gt;【音読リスニング講座】：音読・ディクテーション・シャドーイングを通じて、都立入試リスニング対策を強化します。&lt;/p&gt;
&lt;p&gt;&lt;a style="background-color: #ff6600; color: white; padding: 5px 10px; text-align: center; text-decoration: none; display: inline-block; font-size: 14px;" href="https://eigo-rewrite.com/listening/"&gt;詳細を見る&lt;/a&gt;&lt;/p&gt;
&lt;/div&gt;
&lt;/div&gt;
&lt;p&gt;そして最後です。&lt;br /&gt;
&amp;#8220;Mary needs someone&amp;#8221;&lt;br /&gt;
こちらも&amp;#8221;someone&amp;#8221;というのが不定代名詞です。&lt;br /&gt;
&amp;#8220;one&amp;#8221;が付くと人を表しますので、&amp;#8221;someone&amp;#8221;と言ったら「誰か」となります。&lt;br /&gt;
こちらも「不定代名詞 + to 不定詞」です。&lt;br /&gt;
こういった形になっていまして、そうすると「メアリー」あるいは「マリーさんは」&amp;#8221;dinner&amp;#8221;「夕飯を作ってくれる誰かが必要だ」といった形になっています。&lt;br /&gt;
こちらの&amp;#8221;for her&amp;#8221;の&amp;#8221;for&amp;#8221;方というのは、「彼女の為に」と訳す事も出来ますし、&amp;#8221;for&amp;#8221;は「誰々の代わりに」と訳す事も出来ますから、そうすると「メアリーは彼女の為に夕飯を作ってくれる人が誰か必要だ。」あるいは「彼女の代わりに夕飯を作ってくれる人が誰か必要だ。」といった形となります。&lt;/p&gt;
&lt;p&gt;この不定詞という単元は、&lt;span style="color: #000000;"&gt;まず「to 不定詞」を&lt;span style="color: #ff0000;"&gt;どこの位置に置くのか&lt;/span&gt;、そしてその位置によって&lt;span style="color: #ff0000;"&gt;どのような役割、どのような日本語訳になるのか、&lt;/span&gt;これを学習すると共に、その不定詞と共に使われるこういった&lt;span style="color: #ff0000;"&gt;不定代名詞の使い方&lt;/span&gt;、これも学習を進める必要があります。&lt;/span&gt;&lt;br /&gt;
&lt;span style="color: #000000;"&gt;かなりボリュームのあるLessonになっていますから、しっかり文法問題集を活用し&lt;/span&gt;てその分のパターンに慣れていって下さい。&lt;br /&gt;
&lt;!-- ▼▼ Lesson4 セクション3（形容詞的用法）まとめ＆クイズ ▼▼ --&gt;&lt;/p&gt;
&lt;style&gt;
  table.grammar-table {&lt;br /&gt;    border-collapse: collapse;&lt;br /&gt;    width: 100%;&lt;br /&gt;    margin-bottom: 30px;&lt;br /&gt;  }&lt;br /&gt;  table.grammar-table th,&lt;br /&gt;  table.grammar-table td {&lt;br /&gt;    border: 1px solid #ccc;&lt;br /&gt;    padding: 8px;&lt;br /&gt;  }&lt;br /&gt;  table.grammar-table th {&lt;br /&gt;    background-color: #DD8500;&lt;br /&gt;    color: #ffffff;&lt;br /&gt;    text-align: center;&lt;br /&gt;  }&lt;br /&gt;  table.grammar-table td {&lt;br /&gt;    color: #000000;&lt;br /&gt;    vertical-align: top;&lt;br /&gt;  }&lt;br /&gt;  table.grammar-table tbody tr:nth-child(odd) td {&lt;br /&gt;    background-color: #ffffff;&lt;br /&gt;  }&lt;br /&gt;  table.grammar-table tbody tr:nth-child(even) td {&lt;br /&gt;    background-color: #F0B464;&lt;br /&gt;  }&lt;br /&gt;  .answer-box {&lt;br /&gt;    display: none;&lt;br /&gt;    font-weight: bold;&lt;br /&gt;    margin-left: 8px;&lt;br /&gt;  }&lt;br /&gt;  .show-answer-btn {&lt;br /&gt;    background-color: #DD8500;&lt;br /&gt;    color: #ffffff;&lt;br /&gt;    border: none;&lt;br /&gt;    padding: 4px 10px;&lt;br /&gt;    cursor: pointer;&lt;br /&gt;    border-radius: 4px;&lt;br /&gt;    font-size: 12px;&lt;br /&gt;  }&lt;br /&gt;&lt;/style&gt;
&lt;p&gt;&lt;script&gt;
  function showAnswer(id) {
    var ans = document.getElementById(id);
    var btn = document.getElementById('btn-' + id);
    if (ans) { ans.style.display = 'inline'; }
    if (btn) { btn.style.display = 'none'; }
  }
&lt;/script&gt;&lt;/p&gt;
&lt;h2&gt;Lesson4 セクション3　形容詞的用法まとめ&lt;/h2&gt;
&lt;table class="grammar-table"&gt;
&lt;thead&gt;
&lt;tr&gt;
&lt;th style="width: 20%;"&gt;項目&lt;/th&gt;
&lt;th&gt;ポイントまとめ&lt;/th&gt;
&lt;/tr&gt;
&lt;/thead&gt;
&lt;tbody&gt;
&lt;tr&gt;
&lt;td&gt;形容詞的用法の基本&lt;/td&gt;
&lt;td&gt;
&lt;ul&gt;
&lt;li&gt;形容詞的用法の &lt;strong&gt;to 不定詞&lt;/strong&gt; は、直前の&lt;strong&gt;名詞を修飾&lt;/strong&gt;する。&lt;/li&gt;
&lt;li&gt;訳し方は「〜するための」「〜するべき」「〜する」などが多い。&lt;/li&gt;
&lt;li&gt;例：There are many good places &lt;strong&gt;to see&lt;/strong&gt; in Japan.&lt;br /&gt;
→「日本には（見るべき／見る）よい場所がたくさんある。」&lt;/li&gt;
&lt;/ul&gt;
&lt;/td&gt;
&lt;/tr&gt;
&lt;tr&gt;
&lt;td&gt;名詞＋to 不定詞&lt;/td&gt;
&lt;td&gt;
&lt;ul&gt;
&lt;li&gt;名詞の直後に置いて、その名詞の「用途・役割」を説明する。&lt;/li&gt;
&lt;li&gt;I need a guidebook &lt;strong&gt;to help me&lt;/strong&gt;.&lt;br /&gt;
→「私を助けてくれる／役に立つガイドブックが必要だ。」&lt;/li&gt;
&lt;li&gt;「〜するための〜」「〜するのに役立つ〜」というイメージで読む。&lt;/li&gt;
&lt;/ul&gt;
&lt;/td&gt;
&lt;/tr&gt;
&lt;tr&gt;
&lt;td&gt;不定代名詞の基本&lt;/td&gt;
&lt;td&gt;
&lt;ul&gt;
&lt;li&gt;&lt;strong&gt;something / someone / nothing&lt;/strong&gt; などは「不定代名詞」＝&lt;strong&gt;名詞扱い&lt;/strong&gt;。&lt;/li&gt;
&lt;li&gt;something：何か、someone：誰か、nothing：何も〜ない（否定の意味をもつ）。&lt;/li&gt;
&lt;li&gt;不定代名詞のあとに &lt;strong&gt;to 不定詞&lt;/strong&gt; を置き「〜する何か／誰か」と表現できる。&lt;br /&gt;
例：I want something &lt;strong&gt;to eat&lt;/strong&gt;.&lt;/li&gt;
&lt;/ul&gt;
&lt;/td&gt;
&lt;/tr&gt;
&lt;tr&gt;
&lt;td&gt;語順&lt;br /&gt;
（不定代名詞＋形容詞＋to 不定詞）&lt;/td&gt;
&lt;td&gt;
&lt;ul&gt;
&lt;li&gt;不定代名詞には特別な語順がある：&lt;br /&gt;
&lt;strong&gt;不定代名詞 ＋ 形容詞 ＋ to 不定詞&lt;/strong&gt;&lt;/li&gt;
&lt;li&gt;I want &lt;strong&gt;something cold to drink&lt;/strong&gt;.&lt;br /&gt;
→「何か冷たい飲み物が欲しい。」&lt;/li&gt;
&lt;li&gt;I have &lt;strong&gt;nothing special to do today&lt;/strong&gt;.&lt;br /&gt;
→「今日は特にするべきことは何もない。」&lt;/li&gt;
&lt;li&gt;to 不定詞は、間にある形容詞を飛び越えて、不定代名詞を修飾しているイメージ。&lt;/li&gt;
&lt;/ul&gt;
&lt;/td&gt;
&lt;/tr&gt;
&lt;tr&gt;
&lt;td&gt;someone＋to 不定詞&lt;/td&gt;
&lt;td&gt;
&lt;ul&gt;
&lt;li&gt;Mary needs &lt;strong&gt;someone to cook dinner for her&lt;/strong&gt;.&lt;br /&gt;
→「メアリーには、夕食を作ってくれる誰かが必要だ。」&lt;/li&gt;
&lt;li&gt;someone / something / nothing などのあとに to 不定詞をつけて&lt;br /&gt;
「〜してくれる誰か／何か」「〜するものは何もない」と表せる。&lt;/li&gt;
&lt;/ul&gt;
&lt;/td&gt;
&lt;/tr&gt;
&lt;tr&gt;
&lt;td&gt;学習のポイント&lt;/td&gt;
&lt;td&gt;
&lt;ul&gt;
&lt;li&gt;① &lt;strong&gt;どの名詞を修飾している to 不定詞か&lt;/strong&gt; を必ず確認する。&lt;/li&gt;
&lt;li&gt;② 不定代名詞まわりの語順&lt;br /&gt;
（不定代名詞＋形容詞＋to 不定詞）をひとまとまりで覚える。&lt;/li&gt;
&lt;li&gt;③ 問題集で「名詞＋to 不定詞」のパターンをたくさん書いて慣れる。&lt;/li&gt;
&lt;/ul&gt;
&lt;/td&gt;
&lt;/tr&gt;
&lt;/tbody&gt;
&lt;/table&gt;
&lt;h2&gt;Lesson4 セクション3　チェッククイズ（10問）&lt;/h2&gt;
&lt;table class="grammar-table"&gt;
&lt;thead&gt;
&lt;tr&gt;
&lt;th style="width: 5%;"&gt;No.&lt;/th&gt;
&lt;th style="width: 55%;"&gt;問題&lt;/th&gt;
&lt;th style="width: 25%;"&gt;選択肢（A〜D）&lt;/th&gt;
&lt;th style="width: 15%;"&gt;正解&lt;/th&gt;
&lt;/tr&gt;
&lt;/thead&gt;
&lt;tbody&gt;&lt;!-- Q1 --&gt;&lt;/p&gt;
&lt;tr&gt;
&lt;td&gt;1&lt;/td&gt;
&lt;td&gt;形容詞的用法の &lt;strong&gt;to 不定詞&lt;/strong&gt; は、文の中で主にどのような働きをするか。&lt;/td&gt;
&lt;td&gt;A. 動詞を修飾する&lt;br /&gt;
B. 名詞を修飾する&lt;br /&gt;
C. 文全体を修飾する&lt;br /&gt;
D. 副詞を修飾する&lt;/td&gt;
&lt;td&gt;&lt;button id="btn-a1" class="show-answer-btn"&gt;正解を見る&lt;/button&gt;&lt;br /&gt;
&lt;span id="a1" class="answer-box"&gt;正解：B（名詞を修飾する形で「〜する〜」の意味になる）&lt;/span&gt;&lt;/td&gt;
&lt;/tr&gt;
&lt;p&gt;&lt;!-- Q2 --&gt;&lt;/p&gt;
&lt;tr&gt;
&lt;td&gt;2&lt;/td&gt;
&lt;td&gt;次の文の下線部の自然な訳として最も適切なものはどれか。&lt;br /&gt;
There are many good places &lt;u&gt;to see in Japan&lt;/u&gt;.&lt;/td&gt;
&lt;td&gt;A. 日本では見ることがない。&lt;br /&gt;
B. 日本で見るための時間がある。&lt;br /&gt;
C. 日本には見るべき良い場所がたくさんある。&lt;br /&gt;
D. 日本を見ている良い場所がたくさんある。&lt;/td&gt;
&lt;td&gt;&lt;button id="btn-a2" class="show-answer-btn"&gt;正解を見る&lt;/button&gt;&lt;br /&gt;
&lt;span id="a2" class="answer-box"&gt;正解：C（「見るべき／見る」場所がたくさんある）&lt;/span&gt;&lt;/td&gt;
&lt;/tr&gt;
&lt;p&gt;&lt;!-- Q3 --&gt;&lt;/p&gt;
&lt;tr&gt;
&lt;td&gt;3&lt;/td&gt;
&lt;td&gt;次の文で、&lt;strong&gt;to help me&lt;/strong&gt; はどの語を修飾しているか。&lt;br /&gt;
I need a &lt;strong&gt;guidebook&lt;/strong&gt; to help me.&lt;/td&gt;
&lt;td&gt;A. I&lt;br /&gt;
B. need&lt;br /&gt;
C. guidebook&lt;br /&gt;
D. help&lt;/td&gt;
&lt;td&gt;&lt;button id="btn-a3" class="show-answer-btn"&gt;正解を見る&lt;/button&gt;&lt;br /&gt;
&lt;span id="a3" class="answer-box"&gt;正解：C（「私を助けてくれるガイドブック」＝guidebook を説明している）&lt;/span&gt;&lt;/td&gt;
&lt;/tr&gt;
&lt;p&gt;&lt;!-- Q4 --&gt;&lt;/p&gt;
&lt;tr&gt;
&lt;td&gt;4&lt;/td&gt;
&lt;td&gt;「不定代名詞＋形容詞＋to 不定詞」の形になっている英文はどれか。&lt;/td&gt;
&lt;td&gt;A. I want something to drink cold.&lt;br /&gt;
B. I want cold something to drink.&lt;br /&gt;
C. I want something cold to drink.&lt;br /&gt;
D. I want to drink something cold.&lt;/td&gt;
&lt;td&gt;&lt;button id="btn-a4" class="show-answer-btn"&gt;正解を見る&lt;/button&gt;&lt;br /&gt;
&lt;span id="a4" class="answer-box"&gt;正解：C（something＋cold＋to drink の語順になっている）&lt;/span&gt;&lt;/td&gt;
&lt;/tr&gt;
&lt;p&gt;&lt;!-- Q5 --&gt;&lt;/p&gt;
&lt;tr&gt;
&lt;td&gt;5&lt;/td&gt;
&lt;td&gt;次の文中で、「不定代名詞」と呼ばれる語はどれか。&lt;br /&gt;
I want &lt;strong&gt;something&lt;/strong&gt; to eat.&lt;/td&gt;
&lt;td&gt;A. want&lt;br /&gt;
B. something&lt;br /&gt;
C. to&lt;br /&gt;
D. eat&lt;/td&gt;
&lt;td&gt;&lt;button id="btn-a5" class="show-answer-btn"&gt;正解を見る&lt;/button&gt;&lt;br /&gt;
&lt;span id="a5" class="answer-box"&gt;正解：B（something：特定されていない「何か」＝不定代名詞）&lt;/span&gt;&lt;/td&gt;
&lt;/tr&gt;
&lt;p&gt;&lt;!-- Q6 --&gt;&lt;/p&gt;
&lt;tr&gt;
&lt;td&gt;6&lt;/td&gt;
&lt;td&gt;「私は今日、特にするべきことは何もない。」という意味になる英文として最も適切なものはどれか。&lt;/td&gt;
&lt;td&gt;A. I have something special to do today.&lt;br /&gt;
B. I have anything special to do today.&lt;br /&gt;
C. I have nothing special to do today.&lt;br /&gt;
D. I don&amp;#8217;t have nothing special to do today.&lt;/td&gt;
&lt;td&gt;&lt;button id="btn-a6" class="show-answer-btn"&gt;正解を見る&lt;/button&gt;&lt;br /&gt;
&lt;span id="a6" class="answer-box"&gt;正解：C（nothing が「何も〜ない」の否定を表す）&lt;/span&gt;&lt;/td&gt;
&lt;/tr&gt;
&lt;p&gt;&lt;!-- Q7 --&gt;&lt;/p&gt;
&lt;tr&gt;
&lt;td&gt;7&lt;/td&gt;
&lt;td&gt;次の文で、&lt;strong&gt;to do&lt;/strong&gt; はどの語を修飾しているか。&lt;br /&gt;
I have &lt;strong&gt;nothing special&lt;/strong&gt; to do today.&lt;/td&gt;
&lt;td&gt;A. I&lt;br /&gt;
B. have&lt;br /&gt;
C. today&lt;br /&gt;
D. nothing&lt;/td&gt;
&lt;td&gt;&lt;button id="btn-a7" class="show-answer-btn"&gt;正解を見る&lt;/button&gt;&lt;br /&gt;
&lt;span id="a7" class="answer-box"&gt;正解：D（to do は「何もない(nothing)」を説明している）&lt;/span&gt;&lt;/td&gt;
&lt;/tr&gt;
&lt;p&gt;&lt;!-- Q8 --&gt;&lt;/p&gt;
&lt;tr&gt;
&lt;td&gt;8&lt;/td&gt;
&lt;td&gt;Mary needs someone to cook dinner for her. の自然な訳として最も近いものはどれか。&lt;/td&gt;
&lt;td&gt;A. メアリーは、自分で夕飯を作る必要がある。&lt;br /&gt;
B. メアリーは、夕飯を食べる誰かが必要だ。&lt;br /&gt;
C. メアリーは、自分のために夕飯を作ってくれる誰かが必要だ。&lt;br /&gt;
D. メアリーは、夕飯を作ることが嫌いだ。&lt;/td&gt;
&lt;td&gt;&lt;button id="btn-a8" class="show-answer-btn"&gt;正解を見る&lt;/button&gt;&lt;br /&gt;
&lt;span id="a8" class="answer-box"&gt;正解：C（someone to cook dinner for her＝夕飯を作ってくれる誰か）&lt;/span&gt;&lt;/td&gt;
&lt;/tr&gt;
&lt;p&gt;&lt;!-- Q9 --&gt;&lt;/p&gt;
&lt;tr&gt;
&lt;td&gt;9&lt;/td&gt;
&lt;td&gt;「不定代名詞」の説明として最も適切なものはどれか。&lt;/td&gt;
&lt;td&gt;A. 常に人だけを表す代名詞。&lt;br /&gt;
B. 「これ」「それ」のように特定の物を指す代名詞。&lt;br /&gt;
C. 特定されていない「何か」「誰か」などを表す代名詞。&lt;br /&gt;
D. 名詞を修飾する形容詞のこと。&lt;/td&gt;
&lt;td&gt;&lt;button id="btn-a9" class="show-answer-btn"&gt;正解を見る&lt;/button&gt;&lt;br /&gt;
&lt;span id="a9" class="answer-box"&gt;正解：C（something, someone, nothing など）&lt;/span&gt;&lt;/td&gt;
&lt;/tr&gt;
&lt;p&gt;&lt;!-- Q10 --&gt;&lt;/p&gt;
&lt;tr&gt;
&lt;td&gt;10&lt;/td&gt;
&lt;td&gt;不定代名詞と形容詞の語順として正しいものはどれか。&lt;/td&gt;
&lt;td&gt;A. cold something&lt;br /&gt;
B. something cold&lt;br /&gt;
C. special nothing&lt;br /&gt;
D. drink something&lt;/td&gt;
&lt;td&gt;&lt;button id="btn-a10" class="show-answer-btn"&gt;正解を見る&lt;/button&gt;&lt;br /&gt;
&lt;span id="a10" class="answer-box"&gt;正解：B（不定代名詞の直後に形容詞：something cold）&lt;/span&gt;&lt;/td&gt;
&lt;/tr&gt;
&lt;/tbody&gt;
&lt;/table&gt;
&lt;p&gt;&lt;!-- ▲▲ Lesson4 セクション3（形容詞的用法）まとめ＆クイズ ここまで ▲▲ --&gt;&lt;br /&gt;
&lt;!-- 都立高校入試 英語・英作文対策講座 --&gt;&lt;/p&gt;
&lt;div style="border: 2px solid #ff6600; background-color: #fff0e0; padding: 10px; display: flex; align-items: center; justify-content: center; margin-bottom: 10px;"&gt;
&lt;p&gt;&lt;img decoding="async" style="max-width: 100px; height: auto; margin-right: 10px;" src="https://eigo-rewrite.com/wp-content/uploads/2020/06/logo_tate-1.png" alt="Re-Writeのロゴ" /&gt;&lt;/p&gt;
&lt;div&gt;
&lt;p style="margin: 5px 0;"&gt;【都立高校入試 英語・英作文対策講座】：共通問題から自校作成校までの長文読解と自由英作文を集中的に演習し、&lt;br /&gt;
&lt;strong&gt;「5分で書ききる」答案作りと安定して得点できる英語力&lt;/strong&gt;を養います。&lt;/p&gt;
&lt;p&gt;&lt;a style="background-color: #ff6600; color: white; padding: 5px 10px; text-align: center; text-decoration: none; display: inline-block; font-size: 14px;" href="https://eigo-rewrite.com/toritsu/"&gt;&lt;br /&gt;
詳細を見る&lt;br /&gt;
&lt;/a&gt;&lt;/p&gt;
&lt;/div&gt;
&lt;/div&gt;
```
</t>
  </si>
  <si>
    <t xml:space="preserve">以下のページは「スニペット整合性」（本文と title/meta/H1/冒頭文）が弱い可能性があります。
まず【本文】を確認し、想定読者・悩み・解決範囲を把握してください。
そのうえで、GSCの主要クエリ（表示回数上位）を根拠に、
「検索意図に対して、タイトル/メタ/H1/冒頭120字がズレている点」を特定し、
ズレを解消するための修正案（タイトル/メタ/H1/冒頭）を提示してください。
※本文の“大改修”は前提にしません（必要なら追記ブロックは最大1つまで）。
【URL】https://natsui-sansu-juku.com/column/510-03/
【ページ分類】MC
【ページ分類の略語（このプロンプト内の定義）】
TP = トップページ（ホーム/サイトの入口）
SP = サービスページ（講座・コース・申込導線）
MC = メインコラム（コラム/解説/勉強法など集客記事）
SC = サブコラム（MCやSPを補強するための補助コラム※サイト定義に合わせて判断）
NW = ニュース/お知らせ（運用上は改善対象外として除外）
ST = 企業情報等のSEO対策を行わないこ固定ページ（運用上は改善対象外として除外）
- / 空欄 / 未分類 = 未分類（このスクリプトでは改善対象外として除外）
※未分類（空欄 / "-" / "未分類"）は作業対象に含めません。
【現状（スニペット要素）】
- タイトル：数直線で学ぶ正負の数の基本｜大小・加減の考え方と使い方
- メタ：約数・公約数・最大公約数が不安なサピックス5年生へ 「約数って何だっけ？」「最大公約数ってどうやって見つけるの
- H1：約数　510-03
- 冒頭120字：約数・公約数・最大公約数が不安なサピックス5年生へ 「約数って何だっけ？」「最大公約数ってどうやって見つけるの？」「約数の個数の問題がゴチャゴチャして苦手…」 そんなサピックス5年生のために、 授業に入る前に押さえておきたいポイント をコン
【GSC主要クエリ（表示回数上位50件）】
- 約数とは｜表示855｜CTR 0.12%｜順位1.6
- 素数とは｜表示628｜CTR 0.00%｜順位1.0
- 12の約数｜表示236｜CTR 0.00%｜順位8.7
- 最大公約数とは｜表示82｜CTR 0.00%｜順位1.6
- 最大公約数｜表示65｜CTR 0.00%｜順位1.4
- 約数と公約数の違い｜表示59｜CTR 0.00%｜順位3.3
- 12の約数とは｜表示53｜CTR 0.00%｜順位4.8
- 2つ以上の整数に共通する約数｜表示52｜CTR 0.00%｜順位3.0
- 2つ以上の整数に共通する 約数｜表示48｜CTR 0.00%｜順位2.6
- 最大公約数 求め方｜表示48｜CTR 0.00%｜順位2.6
- 約数の個数 求め方 小学生｜表示42｜CTR 0.00%｜順位1.0
- 約数の個数 求め方｜表示40｜CTR 0.00%｜順位1.0
- 公約数の個数｜表示39｜CTR 2.56%｜順位3.8
- 1は約数か｜表示36｜CTR 0.00%｜順位8.0
- 12の約数を全て求めよ｜表示35｜CTR 0.00%｜順位4.6
- 約数に1は入る｜表示32｜CTR 0.00%｜順位11.6
- 1は約数に入る｜表示29｜CTR 0.00%｜順位11.1
- 約数の求め方｜表示29｜CTR 0.00%｜順位1.0
- 約数は1も入る｜表示29｜CTR 0.00%｜順位9.9
- 1は約数に入るのか｜表示27｜CTR 0.00%｜順位10.4
- 約数 公約数 違い｜表示27｜CTR 0.00%｜順位4.3
- 公約数 1は入る｜表示25｜CTR 0.00%｜順位10.3
- ２つ以上の整数に共通する約数｜表示25｜CTR 0.00%｜順位3.7
- 二つ以上の整数に共通する約数｜表示24｜CTR 0.00%｜順位3.0
- 50までの整数の中から約数が3個ある数｜表示23｜CTR 0.00%｜順位10.7
- 最大公約数求め方｜表示23｜CTR 0.00%｜順位2.7
- 12の約数すべて｜表示22｜CTR 4.55%｜順位4.9
- 1は公約数に入る｜表示22｜CTR 0.00%｜順位6.9
- 公約数と約数の違い｜表示22｜CTR 0.00%｜順位3.5
- 約数と公約数｜表示22｜CTR 0.00%｜順位1.8
- 約数の個数 中学受験｜表示22｜CTR 0.00%｜順位2.9
- 公約数 約数 違い｜表示21｜CTR 0.00%｜順位4.8
- 最小公約数 求め方｜表示21｜CTR 0.00%｜順位1.0
- 最大 公約数 求め方 裏ワザ｜表示20｜CTR 0.00%｜順位1.0
- 1の約数｜表示19｜CTR 0.00%｜順位9.8
- 公約数 一入る｜表示19｜CTR 0.00%｜順位10.3
- 公約数の個数 求め方｜表示19｜CTR 0.00%｜順位7.7
- 最大 公約数 求め方｜表示19｜CTR 0.00%｜順位2.5
- 24と36の公約数｜表示18｜CTR 0.00%｜順位6.8
- 最大公約数の求め方｜表示18｜CTR 0.00%｜順位2.7
- 約数 公約数｜表示18｜CTR 0.00%｜順位1.2
- 公約数とは｜表示17｜CTR 0.00%｜順位9.6
- 約数 いつ習う｜表示17｜CTR 0.00%｜順位9.3
- 1 約数に入る｜表示16｜CTR 0.00%｜順位9.8
- 最大 公約数 わかり やすく｜表示16｜CTR 0.00%｜順位1.0
- 約数が4個の数｜表示16｜CTR 0.00%｜順位1.0
- 約数の見つけ方｜表示16｜CTR 0.00%｜順位1.1
- 8の約数｜表示15｜CTR 0.00%｜順位1.0
- 約数 何年生で習う｜表示15｜CTR 0.00%｜順位9.7
- 10の約数は全部でいくつある｜表示14｜CTR 0.00%｜順位1.0
【参考：代表語（自動抽出）】約数とは
【出力（必ずこの順）】
1) 本文の要約（想定読者・悩み・解決）
2) 検索意図の整理（主要クエリから2〜3パターン）
3) 不一致の指摘（タイトル/メタ/H1/冒頭のどこがズレているか）
4) 修正方針（“どの意図に寄せるか”を1つに決める）
5) 修正案（すべてコードブロック）
   - タイトル案3つ（全角35字前後＋56字以上の網羅型を1つ）
   - メタ案3つ（全角90字前後）
   - H1案2つ
   - 冒頭120字（2案：&lt;p&gt;で開始）
【禁則ワード（シート連動）】
以下の【禁則ワード】は、タイトル/メタ/導入文/見出し/本文のいずれにも原則使用しないでください。
言い換えが必要な場合は、自然な日本語に置換してください。
【禁則ワード】
- 崩れ
- 型
- 迷い
- 保留
- 固定
- 手順
- 立て直
- 最短
- 結論だけ
- 乱れ
- 三点確認
- 内部リンク
- 導線
- 設計
- 刺
- まず結論
- 整え
- 押し付けない案内
- 統一
- 次の一手
- 失点
- 確定
- サブコラム
- 30秒
- 1分
- CV
- 網羅
【本文】
```html
&lt;h2&gt;約数・公約数・最大公約数が不安なサピックス5年生へ&lt;/h2&gt;
&lt;p&gt;「約数って何だっけ？」「最大公約数ってどうやって見つけるの？」「約数の個数の問題がゴチャゴチャして苦手…」&lt;br /&gt;
そんなサピックス5年生のために、&lt;strong&gt;授業に入る前に押さえておきたいポイント&lt;/strong&gt;をコンパクトに整理しました。&lt;br /&gt;
本ページでは、動画講義とあわせて、&lt;br /&gt;
&lt;strong&gt;約数・公約数・最大公約数&lt;/strong&gt;の基本から、&lt;strong&gt;「わられる数とあまり」の考え方&lt;/strong&gt;、そして&lt;strong&gt;約数の個数&lt;/strong&gt;を求めるときのコツまでを体系的にまとめています。&lt;br /&gt;
サピックス小5算数の「15分まとめ」全体の一覧は、&lt;a href="https://natsui-sansu-juku.com/column/sapix-15/"&gt;全体像はこちら&lt;/a&gt;から確認できます。&lt;/p&gt;
&lt;h2&gt;動画講義：サピックス5年生向け・約数と公約数の基本&lt;/h2&gt;
&lt;p&gt;&lt;iframe title="510-03　約数【サピックスの算数を15分で授業してみた】" src="https://www.youtube.com/embed/iJffhc40Qeg?feature=oembed" width="750" height="422" frameborder="0" allowfullscreen="allowfullscreen"&gt;&lt;/iframe&gt;&lt;/p&gt;
&lt;blockquote&gt;&lt;p&gt;この動画は、サピックスに通塾している小学５年生で、算数が苦手な生徒さん向けに&lt;strong&gt;「授業に入る前に見ておいてほしいポイント」&lt;/strong&gt;をまとめた内容です。&lt;br /&gt;
重要な部分だけを絞ったコンパクトな講義となっていますので、基本事項の復習にご活用いただければ幸いです。&lt;br /&gt;
※本動画は、サピックスで使用されているテキストそのものの解説ではありません。あらかじめご了承ください。&lt;/p&gt;&lt;/blockquote&gt;
&lt;h2&gt;１．約数・公約数・最大公約数の基本&lt;/h2&gt;
&lt;p&gt;まずは、この単元の土台となる&lt;strong&gt;「約数」「公約数」「最大公約数」&lt;/strong&gt;の意味をはっきりさせておきましょう。&lt;/p&gt;
&lt;h3&gt;約数とは何か&lt;/h3&gt;
&lt;p&gt;&lt;strong&gt;約数&lt;/strong&gt;とは、「その数が割り切れる数」のことです。言いかえると、&lt;br /&gt;
&lt;strong&gt;かけ算をして元の数になるような数&lt;/strong&gt;のことです。&lt;/p&gt;
&lt;ul&gt;
&lt;li&gt;&lt;strong&gt;□の約数：&lt;/strong&gt;□が割り切れる数 ＝ かけて□になる数&lt;/li&gt;
&lt;/ul&gt;
&lt;p&gt;例えば、12の約数は次のように求められます。&lt;/p&gt;
&lt;ul&gt;
&lt;li&gt;1×12＝12&lt;/li&gt;
&lt;li&gt;2×6＝12&lt;/li&gt;
&lt;li&gt;3×4＝12&lt;/li&gt;
&lt;/ul&gt;
&lt;p&gt;したがって、12の約数は&lt;strong&gt;1, 2, 3, 4, 6, 12&lt;/strong&gt;です。&lt;br /&gt;
「かけ算のペアを全部書き出す」と、約数を見落としにくくなります。&lt;/p&gt;
&lt;h3&gt;公約数と最大公約数&lt;/h3&gt;
&lt;p&gt;&lt;strong&gt;公約数&lt;/strong&gt;とは、2つ以上の整数について&lt;strong&gt;共通している約数&lt;/strong&gt;のことです。&lt;br /&gt;
つまり、&lt;br /&gt;
&lt;strong&gt;「それぞれの約数の中で共通している数」&lt;/strong&gt;を集めたものが公約数です。&lt;/p&gt;
&lt;ul&gt;
&lt;li&gt;公約数とは…それぞれの約数の中で共通している数&lt;/li&gt;
&lt;li&gt;最大公約数とは…公約数のうち&lt;strong&gt;最大のもの&lt;/strong&gt;&lt;/li&gt;
&lt;/ul&gt;
&lt;p&gt;また、重要なポイントとして、&lt;br /&gt;
&lt;strong&gt;「公約数は最大公約数の約数になっている」&lt;/strong&gt;&lt;br /&gt;
という性質があります。&lt;/p&gt;
&lt;ul&gt;
&lt;li&gt;&lt;strong&gt;公約数 ＝ 最大公約数の約数&lt;/strong&gt;&lt;/li&gt;
&lt;/ul&gt;
&lt;p&gt;したがって、公約数を求めるときは、次の順番がおすすめです。&lt;/p&gt;
&lt;p&gt;&lt;strong&gt;「最大公約数を求める → その約数をすべて書き出す → 公約数の一覧が完成」&lt;/strong&gt;&lt;/p&gt;
&lt;p&gt;この流れで考えると、計算の見通しがよくなります。&lt;/p&gt;
&lt;h3&gt;複数の整数の最大公約数の見つけ方&lt;/h3&gt;
&lt;p&gt;複数の数の最大公約数を求めるとき、すぐに思いつかない場合があります。そのときの考え方の一つが次の２ステップです。&lt;/p&gt;
&lt;ul&gt;
&lt;li&gt;① １つだけ割ってみる&lt;/li&gt;
&lt;li&gt;② 差の約数に注目する&lt;/li&gt;
&lt;/ul&gt;
&lt;h4&gt;① １つだけ割ってみる&lt;/h4&gt;
&lt;p&gt;候補になりそうな数で、まず１つの数を割ってみて、&lt;br /&gt;
&lt;strong&gt;「この数は約数になり得るか」&lt;/strong&gt;をチェックします。&lt;br /&gt;
割り切れなければ、その数は公約数にはなりません。&lt;/p&gt;
&lt;h4&gt;② 差の約数に注目する&lt;/h4&gt;
&lt;p&gt;２つの数 &lt;em&gt;A, B&lt;/em&gt; があるとき、&lt;strong&gt;共通して割り切れる数&lt;/strong&gt;は、&lt;strong&gt;その差（A−B）の約数&lt;/strong&gt;にもなっている、という性質があります。&lt;/p&gt;
&lt;ul&gt;
&lt;li&gt;例：24と36の差は12 → 24と36の公約数は「12の約数」でもある&lt;/li&gt;
&lt;/ul&gt;
&lt;p&gt;この性質を利用すると、&lt;strong&gt;「差を小さくしてから約数を調べる」&lt;/strong&gt;ことで、最大公約数を見つけやすくなります。&lt;/p&gt;
&lt;p&gt;&lt;strong&gt;公約数を直接探すのではなく、「最大公約数」から逆算する&lt;/strong&gt;という視点を持っておくと、サピックスの応用問題にも対応しやすくなります。&lt;/p&gt;
&lt;h2&gt;２．「わられる数」とあまりの関係&lt;/h2&gt;
&lt;p&gt;約数の問題では、&lt;strong&gt;「割り切れる」ことが非常に大切&lt;/strong&gt;です。&lt;br /&gt;
そのため、問題文に「余り」や「不足」が出てきたときは、&lt;/p&gt;
&lt;p&gt;&lt;strong&gt;「どんな数だったら割り切れるのか」&lt;/strong&gt;&lt;/p&gt;
&lt;p&gt;を考え、その条件を満たす&lt;strong&gt;公約数&lt;/strong&gt;を見つけていくことになります。&lt;/p&gt;
&lt;h3&gt;わり算の基本の形&lt;/h3&gt;
&lt;p&gt;わり算は、次のような関係で表せます。&lt;/p&gt;
&lt;p&gt;&lt;strong&gt;わられる数 ＝ 割る数 × 商 ＋ 余り&lt;/strong&gt;&lt;/p&gt;
&lt;ul&gt;
&lt;li&gt;わられる数…全部の数&lt;/li&gt;
&lt;li&gt;割る数…１グループあたりの数&lt;/li&gt;
&lt;li&gt;商…グループの個数&lt;/li&gt;
&lt;li&gt;余り…整理しきれずに残った数&lt;/li&gt;
&lt;/ul&gt;
&lt;p&gt;ここで重要なのは、&lt;br /&gt;
&lt;strong&gt;「割る数は余りより大きい」&lt;/strong&gt;&lt;br /&gt;
という性質です。&lt;/p&gt;
&lt;ul&gt;
&lt;li&gt;余りが割る数以上になってしまうと、もう一回わり算ができてしまうため、わり算としておかしい&lt;/li&gt;
&lt;/ul&gt;
&lt;h3&gt;余りや不足から「どんな数なら割り切れるか」を考える&lt;/h3&gt;
&lt;p&gt;余りや不足に関する問題では、次のような流れで整理します。&lt;/p&gt;
&lt;ol&gt;
&lt;li&gt;問題文から、&lt;strong&gt;わられる数と余りの関係式&lt;/strong&gt;を立てる&lt;/li&gt;
&lt;li&gt;「もし余りがなかったら」「もしちょうど割り切れたら」という形を考える&lt;/li&gt;
&lt;li&gt;割り切れる数どうしの&lt;strong&gt;公約数&lt;/strong&gt;を求める&lt;/li&gt;
&lt;li&gt;その中から、条件（個数・範囲など）に合うものだけを答えとして選ぶ&lt;/li&gt;
&lt;/ol&gt;
&lt;p&gt;このとき、求めた公約数の中には、&lt;strong&gt;答えとしてふさわしくないもの&lt;/strong&gt;も含まれていることがあります。&lt;/p&gt;
&lt;ul&gt;
&lt;li&gt;「人数」や「個数」が小さすぎる／大きすぎる&lt;/li&gt;
&lt;li&gt;問題文で指定された条件（10人以上、50個以下など）を満たしていない&lt;/li&gt;
&lt;/ul&gt;
&lt;p&gt;したがって、&lt;br /&gt;
&lt;strong&gt;「公約数を求めたあとに、本当に条件を満たしているかどうかを必ずチェックする」&lt;/strong&gt;&lt;br /&gt;
ことがポイントです。&lt;/p&gt;
&lt;h2&gt;３．約数の個数と素因数分解&lt;/h2&gt;
&lt;p&gt;約数の個数を求める問題は、&lt;strong&gt;「素因数分解」&lt;/strong&gt;とセットで出題されます。&lt;br /&gt;
覚えるべきことや混同しやすいポイントが多い単元なので、意味をはっきり理解してから授業に臨むようにしましょう。&lt;/p&gt;
&lt;h3&gt;素因数分解とは&lt;/h3&gt;
&lt;p&gt;&lt;strong&gt;素因数分解&lt;/strong&gt;とは、「その数を素数のかけ算の形で表すこと」です。&lt;/p&gt;
&lt;ul&gt;
&lt;li&gt;素数…1と自分自身でしか割り切れない数（2, 3, 5, 7, 11, …）&lt;/li&gt;
&lt;li&gt;例：12＝2×2×3、30＝2×3×5 など&lt;/li&gt;
&lt;/ul&gt;
&lt;p&gt;約数の個数を考えるときは、&lt;strong&gt;「素因数分解したときの指数（何回かけているか）」&lt;/strong&gt;が重要な手がかりになります。&lt;/p&gt;
&lt;h3&gt;約数の個数と数の形&lt;/h3&gt;
&lt;p&gt;基本的なパターンを覚えておくと、サピックスの問題でも素早く判断できるようになります。&lt;/p&gt;
&lt;blockquote&gt;&lt;p&gt;約数の個数が１個…１のみ&lt;br /&gt;
約数の個数が２個…素数&lt;br /&gt;
約数の個数が３個…素数の平方数&lt;br /&gt;
約数の個数が４個…別々の素数を１回ずつかけたもの　or　同じ素数を３回かけたもの&lt;/p&gt;&lt;/blockquote&gt;
&lt;ul&gt;
&lt;li&gt;&lt;strong&gt;約数が３個：&lt;/strong&gt;素数の平方数（例：4＝2², 9＝3², 25＝5² など）&lt;/li&gt;
&lt;li&gt;&lt;strong&gt;約数が４個：&lt;/strong&gt;
&lt;ul&gt;
&lt;li&gt;2つの異なる素数を１回ずつかけたもの（例：6＝2×3, 10＝2×5 など）&lt;/li&gt;
&lt;li&gt;同じ素数を３回かけたもの（例：8＝2³, 27＝3³ など）&lt;/li&gt;
&lt;/ul&gt;
&lt;/li&gt;
&lt;/ul&gt;
&lt;p&gt;特に、&lt;br /&gt;
&lt;strong&gt;「約数が３個のときは素数の平方数になる」&lt;/strong&gt;&lt;br /&gt;
という性質はよく問われます。必ず覚えておきましょう。&lt;/p&gt;
&lt;p&gt;このように、&lt;/p&gt;
&lt;ul&gt;
&lt;li&gt;素因数分解の形&lt;/li&gt;
&lt;li&gt;約数の個数&lt;/li&gt;
&lt;/ul&gt;
&lt;p&gt;をセットで意識しておくと、「どんな数が条件に当てはまるのか」を逆算できるようになります。&lt;/p&gt;
&lt;h2&gt;４．サピックス5年生のための効果的な使い方&lt;/h2&gt;
&lt;p&gt;この単元は、&lt;/p&gt;
&lt;ul&gt;
&lt;li&gt;約数・公約数・最大公約数の定義&lt;/li&gt;
&lt;li&gt;「わられる数とあまり」の関係&lt;/li&gt;
&lt;li&gt;約数の個数と素因数分解&lt;/li&gt;
&lt;/ul&gt;
&lt;p&gt;など、&lt;strong&gt;覚えるべき用語やルールが多く、混同しやすい単元&lt;/strong&gt;です。&lt;/p&gt;
&lt;p&gt;算数が苦手なサピックス5年生は、いきなりテキストの問題に入る前に次の順番で学習するのがおすすめです。&lt;/p&gt;
&lt;ol&gt;
&lt;li&gt;動画を見て、&lt;strong&gt;基本用語と考え方の流れ&lt;/strong&gt;をつかむ&lt;/li&gt;
&lt;li&gt;本ページの要点を読みながら、ノートに公式やパターンを書き出す&lt;/li&gt;
&lt;li&gt;テキストや問題集の基本問題で、&lt;strong&gt;「なぜそうなるのか」を意識しながら&lt;/strong&gt;解いてみる&lt;/li&gt;
&lt;li&gt;応用問題や過去問に少しずつチャレンジし、&lt;strong&gt;「公約数の求め方」「差の約数」「約数の個数」&lt;/strong&gt;を実戦で確認する&lt;/li&gt;
&lt;/ol&gt;
&lt;p&gt;単なる暗記ではなく、&lt;strong&gt;「割り切れるとはどういうことか」「どんな数なら割り切れるのか」&lt;/strong&gt;という意味を意識することが、得点力アップにつながります。&lt;/p&gt;
&lt;h2&gt;５．当塾でのSapix対策&lt;/h2&gt;
&lt;h3&gt;サピックス算数の特徴と当塾の方針&lt;/h3&gt;
&lt;p&gt;サピックスの算数は、&lt;strong&gt;計算力だけでなく、思考力・読解力・数の性質の理解&lt;/strong&gt;をバランスよく問われるのが特徴です。&lt;br /&gt;
当塾では、&lt;/p&gt;
&lt;ul&gt;
&lt;li&gt;サピックスのカリキュラムに合わせて、&lt;strong&gt;つまずきやすい単元を事前にフォロー&lt;/strong&gt;&lt;/li&gt;
&lt;li&gt;動画と対面指導を組み合わせ、&lt;strong&gt;「わかったつもり」を防ぐ演習&lt;/strong&gt;を実施&lt;/li&gt;
&lt;li&gt;&lt;strong&gt;約数・倍数・公約数・最小公倍数&lt;/strong&gt;といった「数の性質」の基礎固めを徹底&lt;/li&gt;
&lt;/ul&gt;
&lt;p&gt;といった形で、サピックスに通塾しているお子さまの算数学習をサポートしています。&lt;/p&gt;
&lt;h3&gt;詳しいご案内はこちら&lt;/h3&gt;
&lt;p&gt;Sapixの特徴については&lt;strong&gt;&lt;a href="https://natsui-sansu-juku.com/sapix-2/" target="_blank" rel="noopener noreferrer"&gt;コチラ&lt;/a&gt;&lt;/strong&gt;、&lt;br /&gt;
当塾でのSapix対策については&lt;strong&gt;&lt;a href="https://natsui-sansu-juku.com/sapix/" target="_blank" rel="noopener noreferrer"&gt;コチラ&lt;/a&gt;&lt;/strong&gt;をご覧ください。&lt;/p&gt;
&lt;h2&gt;まとめ：意味を押さえて「約数の世界」を味方にしよう&lt;/h2&gt;
&lt;ul&gt;
&lt;li&gt;&lt;strong&gt;約数：&lt;/strong&gt;「割り切れる数」＝「かけて元の数になる数」&lt;/li&gt;
&lt;li&gt;&lt;strong&gt;公約数：&lt;/strong&gt;それぞれの約数の中で共通している数。&lt;strong&gt;最大公約数の約数が公約数&lt;/strong&gt;になる。&lt;/li&gt;
&lt;li&gt;複数の整数の最大公約数は、&lt;strong&gt;「１つだけ割ってみる」「差の約数に注目する」&lt;/strong&gt;と見つけやすい。&lt;/li&gt;
&lt;li&gt;「わられる数とあまり」の問題では、&lt;strong&gt;「どんな数なら割り切れるか」&lt;/strong&gt;を考え、公約数を求めたうえで条件に合うかをチェックする。&lt;/li&gt;
&lt;li&gt;約数の個数問題は、&lt;strong&gt;素因数分解＋パターン（約数が1・2・3・4個のとき）&lt;/strong&gt;を押さえておくと強力な武器になる。&lt;/li&gt;
&lt;li&gt;覚えることが多い単元だからこそ、動画と本ページを活用して、&lt;strong&gt;意味からしっかり理解してから授業に臨む&lt;/strong&gt;ことが大切。&lt;/li&gt;
&lt;/ul&gt;
&lt;p&gt;約数・公約数・最大公約数は、この先の&lt;strong&gt;分数・比・整数問題&lt;/strong&gt;などにもつながる重要単元です。&lt;br /&gt;
ここでしっかり土台を固めて、サピックスの応用問題にも対応できる力をつけていきましょう。&lt;/p&gt;
&lt;p&gt;&lt;!-- [ /.socialSet ] --&gt;&lt;/p&gt;
&lt;div class="ns-cta2" style="margin: 18px 0; padding: 14px 14px 12px; border: 1px solid rgba(0,0,0,.12); border-radius: 14px; background: #fbfbfb;"&gt;
&lt;p style="margin: 0 0 10px; font-weight: 800;"&gt;算数の個別指導をご検討の方へ&lt;/p&gt;
&lt;div style="display: flex; flex-wrap: wrap; gap: 10px;"&gt;&lt;a style="display: inline-flex; align-items: center; justify-content: center; text-decoration: none; font-weight: 900; border-radius: 12px; padding: 10px 12px; background: #16a34a; color: #ffffff;" href="https://natsui-sansu-juku.com/kobetsu_online/"&gt;&lt;br /&gt;
オンライン1対1を見る&lt;br /&gt;
&lt;/a&gt;&lt;br /&gt;
&lt;a style="display: inline-flex; align-items: center; justify-content: center; text-decoration: none; font-weight: 900; border-radius: 12px; padding: 10px 12px; background: #f0fdf4; color: #0f7a35; border: 1px solid rgba(22,163,74,.55);" href="https://natsui-sansu-juku.com/kobetsu/"&gt;&lt;br /&gt;
教室1対1を見る&lt;br /&gt;
&lt;/a&gt;&lt;br /&gt;
&lt;a style="display: inline-flex; align-items: center; justify-content: center; text-decoration: none; font-weight: 900; border-radius: 12px; padding: 10px 12px; background: #ffffff; color: #0f7a35; border: 1px solid rgba(22,163,74,.55);" href="https://natsui-sansu-juku.com/inquiry/"&gt;&lt;br /&gt;
相談する&lt;br /&gt;
&lt;/a&gt;&lt;/div&gt;
&lt;/div&gt;
```
</t>
  </si>
  <si>
    <t xml:space="preserve">以下のページは「スニペット整合性」（本文と title/meta/H1/冒頭文）が弱い可能性があります。
まず【本文】を確認し、想定読者・悩み・解決範囲を把握してください。
そのうえで、GSCの主要クエリ（表示回数上位）を根拠に、
「検索意図に対して、タイトル/メタ/H1/冒頭120字がズレている点」を特定し、
ズレを解消するための修正案（タイトル/メタ/H1/冒頭）を提示してください。
※本文の“大改修”は前提にしません（必要なら追記ブロックは最大1つまで）。
【URL】https://rika-quest.com/column/digestion/
【ページ分類】MC
【ページ分類の略語（このプロンプト内の定義）】
TP = トップページ（ホーム/サイトの入口）
SP = サービスページ（講座・コース・申込導線）
MC = メインコラム（コラム/解説/勉強法など集客記事）
SC = サブコラム（MCやSPを補強するための補助コラム※サイト定義に合わせて判断）
NW = ニュース/お知らせ（運用上は改善対象外として除外）
ST = 企業情報等のSEO対策を行わないこ固定ページ（運用上は改善対象外として除外）
- / 空欄 / 未分類 = 未分類（このスクリプトでは改善対象外として除外）
※未分類（空欄 / "-" / "未分類"）は作業対象に含めません。
【現状（スニペット要素）】
- タイトル：【理科のコツ】消化と吸収 - 中学受験 理科の個別指導 | 受験理科専門塾「しゅん吉クエスト」
- メタ：中学受験／理科・生物 テーマ：消化と吸収・三大栄養素 消化と吸収──三大栄養素はどこでどう分解・吸収される？
- H1：【理科のコツ】消化と吸収
- 冒頭120字：中学受験／理科・生物 テーマ：消化と吸収・三大栄養素 消化と吸収──三大栄養素はどこでどう分解・吸収される？ ご飯・お肉・油ものに含まれる 三大栄養素（でんぷん・たんぱく質・しぼう） は、 口から肛門までの 消化管 を通る中でバラバラに分解
【GSC主要クエリ（表示回数上位50件）】
- 柔毛｜表示319｜CTR 0.00%｜順位1.0
- 柔毛 役割｜表示168｜CTR 0.00%｜順位6.2
- 柔毛とは｜表示155｜CTR 0.00%｜順位1.0
- 消化酵素 中学｜表示151｜CTR 2.65%｜順位10.7
- 小腸の柔毛｜表示96｜CTR 0.00%｜順位1.1
- 中学理科 消化酵素 図｜表示89｜CTR 0.00%｜順位7.4
- 柔毛から吸収される養分｜表示64｜CTR 0.00%｜順位3.8
- 小腸 柔毛｜表示59｜CTR 0.00%｜順位3.8
- 柔毛役割｜表示59｜CTR 0.00%｜順位6.4
- 柔毛があることによって吸収の効率が良くなる理由｜表示57｜CTR 0.00%｜順位1.1
- 柔毛 毛細血管｜表示45｜CTR 0.00%｜順位5.2
- 小腸 毛｜表示39｜CTR 0.00%｜順位1.0
- 小腸の柔毛 吸収｜表示37｜CTR 0.00%｜順位4.5
- 柔毛 どこにある｜表示37｜CTR 0.00%｜順位3.4
- 中学理科 消化と吸収｜表示36｜CTR 0.00%｜順位1.9
- 柔毛の働き｜表示35｜CTR 0.00%｜順位4.2
- 中学理科 消化｜表示33｜CTR 0.00%｜順位9.7
- 柔毛 どこ｜表示30｜CTR 0.00%｜順位3.2
- 柔毛 吸収｜表示30｜CTR 0.00%｜順位1.6
- 柔毛 吸収するもの｜表示29｜CTR 0.00%｜順位7.9
- 小腸 絨毛 柔毛｜表示28｜CTR 0.00%｜順位1.0
- 柔毛のはたらき｜表示28｜CTR 0.00%｜順位4.8
- 柔 毛 役割｜表示27｜CTR 3.70%｜順位5.8
- 理科 消化と吸収｜表示26｜CTR 0.00%｜順位6.1
- 柔毛の役割｜表示25｜CTR 0.00%｜順位6.2
- 小腸 毛細血管｜表示24｜CTR 0.00%｜順位1.0
- 柔毛 小腸｜表示24｜CTR 0.00%｜順位1.9
- 柔毛どこにある｜表示23｜CTR 0.00%｜順位4.9
- アミノ酸 毛細血管｜表示22｜CTR 0.00%｜順位2.1
- 小腸 柔毛 役割｜表示22｜CTR 0.00%｜順位9.2
- 柔毛 ブドウ糖｜表示22｜CTR 0.00%｜順位8.4
- 柔毛 働き｜表示19｜CTR 0.00%｜順位5.7
- 中学理科 柔毛｜表示18｜CTR 0.00%｜順位3.0
- 柔毛 何を吸収する｜表示18｜CTR 0.00%｜順位6.4
- アミノ酸 柔毛｜表示17｜CTR 0.00%｜順位1.2
- 小腸 の 壁 の 消化 酵素｜表示17｜CTR 0.00%｜順位77.1
- 柔毛 毛細血管 吸収｜表示17｜CTR 0.00%｜順位2.4
- 理科 柔毛｜表示17｜CTR 0.00%｜順位2.2
- 腸 柔毛｜表示17｜CTR 0.00%｜順位1.0
- 中2 理科 消化と吸収 まとめ｜表示16｜CTR 0.00%｜順位8.8
- 中学 理科 消化｜表示14｜CTR 0.00%｜順位10.6
- 大腸 柔毛｜表示14｜CTR 0.00%｜順位4.0
- 小腸の毛細血管｜表示14｜CTR 0.00%｜順位1.0
- 小腸柔毛｜表示14｜CTR 0.00%｜順位5.6
- 柔毛がある器官｜表示14｜CTR 0.00%｜順位1.1
- 消化 中学理科｜表示13｜CTR 0.00%｜順位9.5
- ブドウ糖とアミノ酸は小腸の柔毛で吸収されて｜表示12｜CTR 0.00%｜順位9.3
- 小腸の絨毛の毛細血管から吸収される養分｜表示12｜CTR 0.00%｜順位1.0
- 柔毛どこ｜表示12｜CTR 0.00%｜順位3.0
- ひだとは 体｜表示11｜CTR 0.00%｜順位1.0
【参考：代表語（自動抽出）】柔毛
【出力（必ずこの順）】
1) 本文の要約（想定読者・悩み・解決）
2) 検索意図の整理（主要クエリから2〜3パターン）
3) 不一致の指摘（タイトル/メタ/H1/冒頭のどこがズレているか）
4) 修正方針（“どの意図に寄せるか”を1つに決める）
5) 修正案（すべてコードブロック）
   - タイトル案3つ（全角35字前後＋56字以上の網羅型を1つ）
   - メタ案3つ（全角90字前後）
   - H1案2つ
   - 冒頭120字（2案：&lt;p&gt;で開始）
【禁則ワード（シート連動）】
以下の【禁則ワード】は、タイトル/メタ/導入文/見出し/本文のいずれにも原則使用しないでください。
言い換えが必要な場合は、自然な日本語に置換してください。
【禁則ワード】
- 崩れ
- 型
- 迷い
- 保留
- 固定
- 手順
- 立て直
- 最短
- 結論だけ
- 乱れ
- 三点確認
- 内部リンク
- 導線
- 設計
- 刺
- まず結論
- 整え
- 押し付けない案内
- 統一
- 次の一手
- 失点
- 確定
- サブコラム
- 30秒
- 1分
- CV
- 網羅
【本文】
```html
&lt;div id="top" class="container my-4"&gt;
&lt;p&gt;&lt;!-- Hero Section --&gt;&lt;/p&gt;
&lt;div class="card shadow-sm mb-4 border-0" style="background: linear-gradient(135deg, #2e7d32, #00897b); color: #fff;"&gt;
&lt;div class="card-body p-4"&gt;
&lt;div class="d-flex flex-wrap justify-content-between align-items-center mb-2"&gt;&lt;span class="badge bg-warning text-dark mb-1" style="font-size: 0.8rem;"&gt;中学受験／理科・生物&lt;/span&gt;&lt;br /&gt;
&lt;span class="badge bg-light text-dark mb-1" style="font-size: 0.75rem;"&gt;テーマ：消化と吸収・三大栄養素&lt;/span&gt;&lt;/div&gt;
&lt;h1 class="card-title mb-3" style="font-size: 1.9rem; line-height: 1.5;"&gt;消化と吸収──三大栄養素はどこでどう分解・吸収される？&lt;/h1&gt;
&lt;p class="card-text mb-0" style="font-size: 0.98rem;"&gt;ご飯・お肉・油ものに含まれる&lt;strong&gt;三大栄養素（でんぷん・たんぱく質・しぼう）&lt;/strong&gt;は、&lt;br /&gt;
口から肛門までの&lt;strong&gt;消化管&lt;/strong&gt;を通る中でバラバラに分解され、&lt;br /&gt;
最終的に&lt;strong&gt;小腸の柔毛&lt;/strong&gt;から吸収されます。&lt;br /&gt;
このページでは、動画と図・まとめ表・クイズで&lt;br /&gt;
&lt;strong&gt;「どこで・何が・どう分解されるか」&lt;/strong&gt;を整理していきます。&lt;/p&gt;
&lt;/div&gt;
&lt;/div&gt;
&lt;p class="mt-3 mb-4"&gt;生物分野の中での位置づけや、他の単元とのつながりまで含めて整理したい場合は、&lt;a href="https://rika-quest.com/column/creature/"&gt;生物分野の全体像はこちら&lt;/a&gt;。個別に伸ばし方を設計したい場合は、&lt;a href="https://rika-quest.com/kouza/"&gt;中学受験理科の個別指導（オンライン対応）講座一覧&lt;/a&gt;  をご覧ください（体験あり）。&lt;/p&gt;
&lt;p&gt;&lt;!-- 動画 --&gt;&lt;/p&gt;
&lt;div class="card shadow-sm mb-4"&gt;
&lt;div class="card-header bg-light"&gt;
&lt;h2 class="h5 mb-0"&gt;動画で学ぶ：消化と吸収の流れ&lt;/h2&gt;
&lt;/div&gt;
&lt;div class="card-body"&gt;
&lt;div class="ratio ratio-16x9 mb-3"&gt;&lt;iframe title="YouTube video player" src="https://www.youtube.com/embed/NBTh3gM6RnM" frameborder="0" allowfullscreen="allowfullscreen"&gt;&lt;/iframe&gt;&lt;/div&gt;
&lt;p class="mb-0"&gt;まずは動画で、&lt;strong&gt;三大栄養素&lt;/strong&gt;と&lt;strong&gt;消化管の流れ&lt;/strong&gt;をざっくりつかみましょう。&lt;br /&gt;
チャーハンの例えや「体の中外説」など、イメージが残りやすい話をもとに、&lt;br /&gt;
あとで出てくる用語を頭に入れていきます。&lt;/p&gt;
&lt;/div&gt;
&lt;/div&gt;
&lt;p&gt;&lt;!-- 三大栄養素と分解のゴール --&gt;&lt;/p&gt;
&lt;div class="card shadow-sm mb-4"&gt;
&lt;div class="card-header bg-light"&gt;
&lt;h2 class="h5 mb-0"&gt;三大栄養素と「分解後」のすがた&lt;/h2&gt;
&lt;/div&gt;
&lt;div class="card-body"&gt;
&lt;p&gt;人が生きていくうえで特に大事な栄養素が&lt;strong&gt;三大栄養素&lt;/strong&gt;です。&lt;br /&gt;
まずは「何から何に分解されるか」をしっかり覚えましょう。&lt;/p&gt;
&lt;div class="row g-3 mb-3"&gt;
&lt;div class="col-md-6"&gt;
&lt;div class="p-3 rounded" style="background-color: #e8f5e9;"&gt;
&lt;h3 class="h6"&gt;三大栄養素と分解後&lt;/h3&gt;
&lt;ul class="mb-0"&gt;
&lt;li&gt;&lt;strong&gt;でんぷん（炭水化物）&lt;/strong&gt;&lt;br /&gt;
→ &lt;strong&gt;ブドウ糖&lt;/strong&gt;（グルコース）&lt;/li&gt;
&lt;li class="mt-2"&gt;&lt;strong&gt;たんぱく質&lt;/strong&gt;&lt;br /&gt;
→ &lt;strong&gt;アミノ酸&lt;/strong&gt;&lt;/li&gt;
&lt;li class="mt-2"&gt;&lt;strong&gt;しぼう&lt;/strong&gt;&lt;br /&gt;
→ &lt;strong&gt;しぼう酸＋グリセリン（モノグリセリド）&lt;/strong&gt;&lt;/li&gt;
&lt;/ul&gt;
&lt;/div&gt;
&lt;/div&gt;
&lt;div class="col-md-6"&gt;
&lt;p class="mb-2"&gt;授業やテストでは、この&lt;strong&gt;「分解前」と「分解後」&lt;/strong&gt;を対応させる問題がよく出ます。&lt;/p&gt;
&lt;ul class="mb-0"&gt;
&lt;li&gt;三大栄養素の名前と、分解後の名前を&lt;strong&gt;セットで暗記&lt;/strong&gt;。&lt;/li&gt;
&lt;li&gt;特に、「ブドウ糖＝グルコース」という別名も覚えておくと安心。&lt;/li&gt;
&lt;li&gt;しぼうは&lt;strong&gt;「しぼう酸＋モノグリセリド」&lt;/strong&gt;という表現にも慣れておこう。&lt;/li&gt;
&lt;/ul&gt;
&lt;/div&gt;
&lt;/div&gt;
&lt;p class="mb-0"&gt;これらに&lt;strong&gt;細かくバラバラにならないと、血液に乗って運ぶことができません。&lt;/strong&gt;&lt;br /&gt;
だからこそ「どこでどう分解されるか」が大事になってきます。&lt;/p&gt;
&lt;/div&gt;
&lt;/div&gt;
&lt;p&gt;&lt;!-- 消化管の流れと消化酵素 --&gt;&lt;/p&gt;
&lt;div class="card shadow-sm mb-4"&gt;
&lt;div class="card-header bg-light"&gt;
&lt;h2 class="h5 mb-0"&gt;消化管の流れと主な消化酵素&lt;/h2&gt;
&lt;/div&gt;
&lt;div class="card-body"&gt;
&lt;p&gt;口から肛門まで、一本の「管（くだ）」になっている部分を&lt;strong&gt;消化管&lt;/strong&gt;といいます。&lt;br /&gt;
それぞれの場所で、&lt;strong&gt;どの栄養素をどの酵素が分解しているか&lt;/strong&gt;を整理しましょう。&lt;/p&gt;
&lt;div class="table-responsive mb-3"&gt;
&lt;table class="table table-bordered align-middle"&gt;
&lt;thead style="background-color: #dfffd6;"&gt;
&lt;tr class="text-center"&gt;
&lt;th&gt;場所&lt;/th&gt;
&lt;th&gt;主なはたらき&lt;/th&gt;
&lt;th&gt;主な消化酵素・消化液&lt;/th&gt;
&lt;/tr&gt;
&lt;/thead&gt;
&lt;tbody&gt;
&lt;tr style="background-color: #ffffff;"&gt;
&lt;td&gt;&lt;strong&gt;口&lt;/strong&gt;&lt;/td&gt;
&lt;td&gt;・食べものを&lt;strong&gt;噛みくだく&lt;/strong&gt;（物理的な消化）&lt;br /&gt;
・でんぷんの一部を分解し始める&lt;/td&gt;
&lt;td&gt;&lt;strong&gt;だ液（アミラーゼ）&lt;/strong&gt;&lt;br /&gt;
→ でんぷんをブドウ糖へと分解し始める&lt;/td&gt;
&lt;/tr&gt;
&lt;tr style="background-color: #dfffd6;"&gt;
&lt;td&gt;&lt;strong&gt;食道&lt;/strong&gt;&lt;/td&gt;
&lt;td&gt;・口から胃へと食べものを&lt;strong&gt;運ぶ&lt;/strong&gt;&lt;/td&gt;
&lt;td&gt;消化酵素による分解はほぼ行われない&lt;/td&gt;
&lt;/tr&gt;
&lt;tr style="background-color: #ffffff;"&gt;
&lt;td&gt;&lt;strong&gt;胃&lt;/strong&gt;&lt;/td&gt;
&lt;td&gt;・胃液により食べものを&lt;strong&gt;どろどろ&lt;/strong&gt;にする&lt;br /&gt;
・主に&lt;strong&gt;たんぱく質&lt;/strong&gt;を分解&lt;/td&gt;
&lt;td&gt;&lt;strong&gt;胃液（ペプシンなど）&lt;/strong&gt;&lt;br /&gt;
→ たんぱく質を分解（でんぷん・しぼうはほとんど分解されない）&lt;/td&gt;
&lt;/tr&gt;
&lt;tr style="background-color: #dfffd6;"&gt;
&lt;td&gt;&lt;strong&gt;十二指腸&lt;/strong&gt;&lt;/td&gt;
&lt;td&gt;・胃から来た食べものに、&lt;strong&gt;すい液・たんじゅう&lt;/strong&gt;がかかる&lt;br /&gt;
・三大栄養素の本格的な分解がスタート&lt;/td&gt;
&lt;td&gt;&lt;strong&gt;すい液&lt;/strong&gt;：でんぷん・たんぱく質・しぼうを分解&lt;br /&gt;
&lt;strong&gt;たんじゅう&lt;/strong&gt;：しぼうの消化を助ける（酵素ではない）&lt;/td&gt;
&lt;/tr&gt;
&lt;tr style="background-color: #ffffff;"&gt;
&lt;td&gt;&lt;strong&gt;小腸&lt;/strong&gt;&lt;/td&gt;
&lt;td&gt;・小腸液でも分解が続く&lt;br /&gt;
・&lt;strong&gt;柔毛&lt;/strong&gt;から栄養素を吸収&lt;/td&gt;
&lt;td&gt;&lt;strong&gt;小腸液&lt;/strong&gt;：でんぷん・たんぱく質などをさらに分解&lt;br /&gt;
→ ブドウ糖・アミノ酸・しぼう酸・モノグリセリドに&lt;/td&gt;
&lt;/tr&gt;
&lt;tr style="background-color: #dfffd6;"&gt;
&lt;td&gt;&lt;strong&gt;大腸〜肛門&lt;/strong&gt;&lt;/td&gt;
&lt;td&gt;・主に&lt;strong&gt;水分を吸収&lt;/strong&gt;&lt;br /&gt;
・不要なものが&lt;strong&gt;便として排出&lt;/strong&gt;される&lt;/td&gt;
&lt;td&gt;消化はほぼ行われない（まとめのステージ）&lt;/td&gt;
&lt;/tr&gt;
&lt;/tbody&gt;
&lt;/table&gt;
&lt;/div&gt;
&lt;p class="mb-0"&gt;ポイントは、&lt;strong&gt;でんぷん・たんぱく質は「3か所」で分解される&lt;/strong&gt;のに対して、&lt;br /&gt;
しぼうは&lt;strong&gt;すい液＋たんじゅうの助けがないと分解されにくい&lt;/strong&gt;という点です。&lt;/p&gt;
&lt;/div&gt;
&lt;/div&gt;
&lt;p&gt;&lt;!-- 小腸と柔毛 --&gt;&lt;/p&gt;
&lt;div class="card shadow-sm mb-4"&gt;
&lt;div class="card-header bg-light"&gt;
&lt;h2 class="h5 mb-0"&gt;小腸の柔毛──「回転寿司レーン」のように表面積アップ&lt;/h2&gt;
&lt;/div&gt;
&lt;div class="card-body"&gt;
&lt;div class="row g-3 align-items-start mb-3"&gt;
&lt;div class="col-md-6"&gt;
&lt;p&gt;栄養素を実際に体の中（血液）に取り込むのが&lt;strong&gt;小腸&lt;/strong&gt;です。&lt;br /&gt;
小腸の内側には、マイクロファイバーのモップのような&lt;strong&gt;ひだひだ（柔毛）&lt;/strong&gt;がびっしりならんでいます。&lt;/p&gt;
&lt;ul&gt;
&lt;li&gt;柔毛 ＝ 「柔らかい毛」と書く。&lt;/li&gt;
&lt;li&gt;イボイボ・もこもこの形で、&lt;strong&gt;表面積をとにかく増やす&lt;/strong&gt;のが目的。&lt;/li&gt;
&lt;li&gt;回転寿司のレーンのように、&lt;strong&gt;長い道のり＋デコボコ&lt;/strong&gt;で&lt;br /&gt;
たくさんの栄養素をキャッチできるようになっている。&lt;/li&gt;
&lt;/ul&gt;
&lt;p class="mb-0"&gt;柔毛の中には&lt;strong&gt;毛細血管&lt;/strong&gt;が通っていて、ここから&lt;br /&gt;
ブドウ糖・アミノ酸・しぼう酸・モノグリセリドが吸収され、&lt;br /&gt;
全身へと運ばれていきます。&lt;/p&gt;
&lt;/div&gt;
&lt;div class="col-md-6"&gt;
&lt;div class="text-center mb-2"&gt;&lt;img decoding="async" class="img-fluid" src="https://rika-quest.com/wp-content/uploads/2023/04/画像8-1-1024x998.png" alt="小腸と柔毛の拡大図" /&gt;&lt;/div&gt;
&lt;p class="small text-muted text-center mb-0"&gt;小腸の内側をめくると、柔毛がびっしり。&lt;br /&gt;
表面積を広げて、効率よく栄養を吸収できるようになっています。&lt;/p&gt;
&lt;/div&gt;
&lt;/div&gt;
&lt;p class="mb-0"&gt;よく「小腸は第二の脳」と言われるのは、栄養の吸収だけでなく、&lt;br /&gt;
体の調子やメンタルにも深く関わっているからです。&lt;br /&gt;
勉強としては、まず&lt;strong&gt;柔毛の形・はたらき・「表面積アップ」の理由&lt;/strong&gt;をおさえればOKです。&lt;/p&gt;
&lt;/div&gt;
&lt;/div&gt;
&lt;p&gt;&lt;!-- 体の中外説＋よく噛む理由 --&gt;&lt;/p&gt;
&lt;div class="card shadow-sm mb-4"&gt;
&lt;div class="card-header bg-light"&gt;
&lt;h2 class="h5 mb-0"&gt;「体の中外説」と、よく噛むことの意味&lt;/h2&gt;
&lt;/div&gt;
&lt;div class="card-body"&gt;
&lt;h3 class="h6"&gt;体の中外説って？&lt;/h3&gt;
&lt;p&gt;口から肛門までの消化管は、一本のトンネルのようになっています。&lt;br /&gt;
ミクロな世界で見ると、&lt;strong&gt;食べものはずっと「体の外側のトンネル」を通っている&lt;/strong&gt;イメージです。&lt;/p&gt;
&lt;ul&gt;
&lt;li&gt;口 → 食道 → 胃 → 十二指腸 → 小腸 → 大腸 → 肛門 という一本の道。&lt;/li&gt;
&lt;li&gt;消化管の内側は、実は&lt;strong&gt;「外界とつながっている空間」&lt;/strong&gt;と考える。&lt;/li&gt;
&lt;li&gt;栄養素が&lt;strong&gt;柔毛から血液に入った瞬間&lt;/strong&gt;、はじめて「体の中に入った」と言える。&lt;/li&gt;
&lt;/ul&gt;
&lt;h3 class="h6 mt-3"&gt;なぜ「よく噛んで食べなさい」と言われるのか&lt;/h3&gt;
&lt;p&gt;「よく噛め」と言われるのは、精神論ではなく&lt;strong&gt;ちゃんと理科的な理由&lt;/strong&gt;があります。&lt;/p&gt;
&lt;ul class="mb-0"&gt;
&lt;li&gt;歯で&lt;strong&gt;細かく砕く&lt;/strong&gt;ことで、消化酵素がはたらきやすくなる（表面積アップ）。&lt;/li&gt;
&lt;li&gt;だ液の&lt;strong&gt;アミラーゼ&lt;/strong&gt;が、でんぷんを早い段階から分解し始めてくれる。&lt;/li&gt;
&lt;li&gt;よく噛むほど、&lt;strong&gt;消化がスムーズ&lt;/strong&gt;になり、胃や小腸の負担が軽くなる。&lt;/li&gt;
&lt;/ul&gt;
&lt;/div&gt;
&lt;/div&gt;
&lt;p&gt;&lt;!-- まとめ表 --&gt;&lt;/p&gt;
&lt;div class="card shadow-sm mb-4"&gt;
&lt;div class="card-header bg-light"&gt;
&lt;h2 class="h5 mb-0"&gt;消化と吸収についてのまとめ&lt;/h2&gt;
&lt;/div&gt;
&lt;div class="card-body"&gt;
&lt;div class="table-responsive mb-3"&gt;
&lt;table class="table table-bordered align-middle"&gt;
&lt;thead style="background-color: #dfffd6;"&gt;
&lt;tr&gt;
&lt;th&gt;項目&lt;/th&gt;
&lt;th&gt;詳細&lt;/th&gt;
&lt;/tr&gt;
&lt;/thead&gt;
&lt;tbody&gt;
&lt;tr style="background-color: #ffffff;"&gt;
&lt;td&gt;&lt;strong&gt;三大栄養素&lt;/strong&gt;&lt;/td&gt;
&lt;td&gt;&amp;#8211; でんぷん（炭水化物）→ ブドウ糖（グルコース）&lt;br /&gt;
&amp;#8211; たんぱく質 → アミノ酸&lt;br /&gt;
&amp;#8211; しぼう → しぼう酸、モノグリセリド&lt;/td&gt;
&lt;/tr&gt;
&lt;tr style="background-color: #dfffd6;"&gt;
&lt;td&gt;&lt;strong&gt;消化の流れ&lt;/strong&gt;&lt;/td&gt;
&lt;td&gt;口 → 食道 → 胃 → 十二指腸 → 小腸 → 大腸 → 肛門&lt;br /&gt;
・口：アミラーゼで&lt;strong&gt;でんぷん&lt;/strong&gt;を分解&lt;br /&gt;
・胃：ペプシンで&lt;strong&gt;たんぱく質&lt;/strong&gt;を分解&lt;br /&gt;
・十二指腸：&lt;strong&gt;すい液・たんじゅう&lt;/strong&gt;で三大栄養素を本格的に分解&lt;br /&gt;
・小腸：柔毛から&lt;strong&gt;栄養を吸収&lt;/strong&gt;&lt;/td&gt;
&lt;/tr&gt;
&lt;tr style="background-color: #ffffff;"&gt;
&lt;td&gt;&lt;strong&gt;柔毛の役割&lt;/strong&gt;&lt;/td&gt;
&lt;td&gt;表面積を広げ、効率良く栄養を吸収する。&lt;br /&gt;
柔毛の中の毛細血管から、分解された栄養素が血液中へ入る。&lt;/td&gt;
&lt;/tr&gt;
&lt;tr style="background-color: #dfffd6;"&gt;
&lt;td&gt;&lt;strong&gt;すい液とたんじゅう&lt;/strong&gt;&lt;/td&gt;
&lt;td&gt;&amp;#8211; すい液：でんぷん・たんぱく質・しぼうを分解する&lt;strong&gt;強力な消化液&lt;/strong&gt;&lt;br /&gt;
&amp;#8211; たんじゅう：しぼうの消化を助ける（しぼうを細かくする）&lt;/td&gt;
&lt;/tr&gt;
&lt;tr style="background-color: #ffffff;"&gt;
&lt;td&gt;&lt;strong&gt;主な消化酵素&lt;/strong&gt;&lt;/td&gt;
&lt;td&gt;&amp;#8211; アミラーゼ（口のだ液）：でんぷんを分解&lt;br /&gt;
&amp;#8211; ペプシン（胃液）：たんぱく質を分解&lt;br /&gt;
&amp;#8211; すい液中の酵素：でんぷん・たんぱく質・しぼうを分解&lt;/td&gt;
&lt;/tr&gt;
&lt;/tbody&gt;
&lt;/table&gt;
&lt;/div&gt;
&lt;p class="mb-0"&gt;「どこの消化液が、どの栄養素に効いているか」を&lt;strong&gt;対応表で整理&lt;/strong&gt;しておくと、&lt;br /&gt;
用語問題・記述問題のどちらにも強くなります。&lt;/p&gt;
&lt;/div&gt;
&lt;/div&gt;
&lt;p&gt;&lt;!-- クイズ --&gt;&lt;/p&gt;
&lt;div class="card shadow-sm mb-5"&gt;
&lt;div class="card-header bg-light"&gt;
&lt;h2 class="h5 mb-0"&gt;理解度チェッククイズ（10問）&lt;/h2&gt;
&lt;/div&gt;
&lt;div class="card-body"&gt;
&lt;p&gt;消化と吸収の流れがしっかり頭に入ったか、クイズで確認してみましょう。&lt;br /&gt;
各問題の&lt;strong&gt;「正解を見る」ボタン&lt;/strong&gt;をクリックすると解答が表示されます。&lt;/p&gt;
&lt;div class="table-responsive"&gt;
&lt;table class="table table-bordered align-middle"&gt;
&lt;thead style="background-color: #dfffd6;"&gt;
&lt;tr&gt;
&lt;th&gt;問題&lt;/th&gt;
&lt;th&gt;選択肢&lt;/th&gt;
&lt;th&gt;正解を見る&lt;/th&gt;
&lt;/tr&gt;
&lt;/thead&gt;
&lt;tbody&gt;
&lt;tr style="background-color: #ffffff;"&gt;
&lt;td&gt;1. 三大栄養素に含まれないものは？&lt;/td&gt;
&lt;td&gt;A. でんぷん&lt;br /&gt;
B. たんぱく質&lt;br /&gt;
C. ビタミン&lt;br /&gt;
D. しぼう&lt;/td&gt;
&lt;td&gt;&lt;button class="btn btn-sm btn-success"&gt;&lt;br /&gt;
正解を見る&lt;br /&gt;
&lt;/button&gt;&lt;/p&gt;
&lt;div id="answer1" style="display: none;"&gt;正解: C. ビタミン&lt;/div&gt;
&lt;/td&gt;
&lt;/tr&gt;
&lt;tr style="background-color: #dfffd6;"&gt;
&lt;td&gt;2. 柔毛の役割は？&lt;/td&gt;
&lt;td&gt;A. 消化を助ける&lt;br /&gt;
B. 栄養吸収効率を高める&lt;br /&gt;
C. 消化液を分泌する&lt;br /&gt;
D. 体温を調節する&lt;/td&gt;
&lt;td&gt;&lt;button class="btn btn-sm btn-success"&gt;&lt;br /&gt;
正解を見る&lt;br /&gt;
&lt;/button&gt;&lt;/p&gt;
&lt;div id="answer2" style="display: none;"&gt;正解: B. 栄養吸収効率を高める&lt;/div&gt;
&lt;/td&gt;
&lt;/tr&gt;
&lt;tr style="background-color: #ffffff;"&gt;
&lt;td&gt;3. 胃で分解される栄養素は？&lt;/td&gt;
&lt;td&gt;A. でんぷん&lt;br /&gt;
B. たんぱく質&lt;br /&gt;
C. しぼう&lt;br /&gt;
D. 全て&lt;/td&gt;
&lt;td&gt;&lt;button class="btn btn-sm btn-success"&gt;&lt;br /&gt;
正解を見る&lt;br /&gt;
&lt;/button&gt;&lt;/p&gt;
&lt;div id="answer3" style="display: none;"&gt;正解: B. たんぱく質&lt;/div&gt;
&lt;/td&gt;
&lt;/tr&gt;
&lt;tr style="background-color: #dfffd6;"&gt;
&lt;td&gt;4. アミラーゼが分解するものは？&lt;/td&gt;
&lt;td&gt;A. たんぱく質&lt;br /&gt;
B. でんぷん&lt;br /&gt;
C. しぼう&lt;br /&gt;
D. ビタミン&lt;/td&gt;
&lt;td&gt;&lt;button class="btn btn-sm btn-success"&gt;&lt;br /&gt;
正解を見る&lt;br /&gt;
&lt;/button&gt;&lt;/p&gt;
&lt;div id="answer4" style="display: none;"&gt;正解: B. でんぷん&lt;/div&gt;
&lt;/td&gt;
&lt;/tr&gt;
&lt;tr style="background-color: #ffffff;"&gt;
&lt;td&gt;5. すい液が分解する栄養素は？&lt;/td&gt;
&lt;td&gt;A. でんぷん&lt;br /&gt;
B. たんぱく質&lt;br /&gt;
C. しぼう&lt;br /&gt;
D. 全て&lt;/td&gt;
&lt;td&gt;&lt;button class="btn btn-sm btn-success"&gt;&lt;br /&gt;
正解を見る&lt;br /&gt;
&lt;/button&gt;&lt;/p&gt;
&lt;div id="answer5" style="display: none;"&gt;正解: D. 全て&lt;/div&gt;
&lt;/td&gt;
&lt;/tr&gt;
&lt;tr style="background-color: #dfffd6;"&gt;
&lt;td&gt;6. たんじゅうの役割は？&lt;/td&gt;
&lt;td&gt;A. 栄養吸収を助ける&lt;br /&gt;
B. 消化を助ける&lt;br /&gt;
C. しぼうの消化を助ける&lt;br /&gt;
D. 胃液を分泌する&lt;/td&gt;
&lt;td&gt;&lt;button class="btn btn-sm btn-success"&gt;&lt;br /&gt;
正解を見る&lt;br /&gt;
&lt;/button&gt;&lt;/p&gt;
&lt;div id="answer6" style="display: none;"&gt;正解: C. しぼうの消化を助ける&lt;/div&gt;
&lt;/td&gt;
&lt;/tr&gt;
&lt;tr style="background-color: #ffffff;"&gt;
&lt;td&gt;7. 小腸で主に吸収されるものは？&lt;/td&gt;
&lt;td&gt;A. 栄養素&lt;br /&gt;
B. 消化液&lt;br /&gt;
C. 酵素&lt;br /&gt;
D. 水&lt;/td&gt;
&lt;td&gt;&lt;button class="btn btn-sm btn-success"&gt;&lt;br /&gt;
正解を見る&lt;br /&gt;
&lt;/button&gt;&lt;/p&gt;
&lt;div id="answer7" style="display: none;"&gt;正解: A. 栄養素&lt;/div&gt;
&lt;/td&gt;
&lt;/tr&gt;
&lt;tr style="background-color: #dfffd6;"&gt;
&lt;td&gt;8. 消化管の順番として正しいものは？&lt;/td&gt;
&lt;td&gt;A. 口 → 胃 → 小腸 → 食道 → 肛門&lt;br /&gt;
B. 口 → 食道 → 胃 → 小腸 → 大腸&lt;br /&gt;
C. 食道 → 口 → 胃 → 小腸 → 肛門&lt;br /&gt;
D. 口 → 小腸 → 胃 → 大腸 → 肛門&lt;/td&gt;
&lt;td&gt;&lt;button class="btn btn-sm btn-success"&gt;&lt;br /&gt;
正解を見る&lt;br /&gt;
&lt;/button&gt;&lt;/p&gt;
&lt;div id="answer8" style="display: none;"&gt;正解: B. 口 → 食道 → 胃 → 小腸 → 大腸&lt;/div&gt;
&lt;/td&gt;
&lt;/tr&gt;
&lt;tr style="background-color: #ffffff;"&gt;
&lt;td&gt;9. でんぷんが最初に分解される場所は？&lt;/td&gt;
&lt;td&gt;A. 胃&lt;br /&gt;
B. 小腸&lt;br /&gt;
C. 口&lt;br /&gt;
D. 食道&lt;/td&gt;
&lt;td&gt;&lt;button class="btn btn-sm btn-success"&gt;&lt;br /&gt;
正解を見る&lt;br /&gt;
&lt;/button&gt;&lt;/p&gt;
&lt;div id="answer9" style="display: none;"&gt;正解: C. 口&lt;/div&gt;
&lt;/td&gt;
&lt;/tr&gt;
&lt;tr style="background-color: #dfffd6;"&gt;
&lt;td&gt;10. よく噛むことで特に良くなることは？&lt;/td&gt;
&lt;td&gt;A. 免疫力が上がる&lt;br /&gt;
B. 消化が良くなる&lt;br /&gt;
C. 消化管が短くなる&lt;br /&gt;
D. 消化酵素がなくなる&lt;/td&gt;
&lt;td&gt;&lt;button class="btn btn-sm btn-success"&gt;&lt;br /&gt;
正解を見る&lt;br /&gt;
&lt;/button&gt;&lt;/p&gt;
&lt;div id="answer10" style="display: none;"&gt;正解: B. 消化が良くなる&lt;/div&gt;
&lt;/td&gt;
&lt;/tr&gt;
&lt;/tbody&gt;
&lt;/table&gt;
&lt;/div&gt;
&lt;p&gt;&lt;script&gt;
        // クリック時の表示切り替えは inline onclick で制御しています。
      &lt;/script&gt;&lt;/p&gt;
&lt;/div&gt;
&lt;/div&gt;
&lt;p&gt;&lt;!-- 直方体のCTA（枠のみ） --&gt;&lt;/p&gt;
&lt;div class="mt-4 mb-5"&gt;
&lt;div class="p-4 p-md-4" style="border: 2px solid #2e7d32; background-color: #e8f5e9; border-radius: 0;"&gt;
&lt;h2 class="h5 mb-3" style="margin: 0 0 0.75rem 0;"&gt;「どこで・何が・どう分解されるか」を言葉で説明できるようにしよう&lt;/h2&gt;
&lt;p class="mb-3" style="margin: 0 0 1rem 0;"&gt;消化と吸収は、&lt;strong&gt;用語暗記＋流れの理解＋図の読み取り&lt;/strong&gt;がそろうと一気に得点源になります。&lt;br /&gt;
このページのまとめ表とクイズを使って、&lt;strong&gt;自分のことばで説明できるレベル&lt;/strong&gt;まで練習してみましょう。&lt;/p&gt;
&lt;ul class="mb-3" style="padding-left: 1.2rem; margin: 0 0 1rem 0;"&gt;
&lt;li&gt;三大栄養素の「分解前→分解後」をカードにして暗記。&lt;/li&gt;
&lt;li&gt;消化管の図を描きながら、&lt;strong&gt;場所・消化液・分解されるもの&lt;/strong&gt;を書き込む。&lt;/li&gt;
&lt;li&gt;柔毛の図を見て、「なぜこんな形なのか」を友だちに説明してみる。&lt;/li&gt;
&lt;/ul&gt;
&lt;div class="text-center"&gt;&lt;a class="btn btn-success px-4 py-2" style="border-radius: 0;" href="#top"&gt;&lt;br /&gt;
ページの最初からもう一度復習する&lt;br /&gt;
&lt;/a&gt;&lt;/div&gt;
&lt;/div&gt;
&lt;/div&gt;
&lt;/div&gt;
```
</t>
  </si>
  <si>
    <t xml:space="preserve">以下のページは「スニペット整合性」（本文と title/meta/H1/冒頭文）が弱い可能性があります。
まず【本文】を確認し、想定読者・悩み・解決範囲を把握してください。
そのうえで、GSCの主要クエリ（表示回数上位）を根拠に、
「検索意図に対して、タイトル/メタ/H1/冒頭120字がズレている点」を特定し、
ズレを解消するための修正案（タイトル/メタ/H1/冒頭）を提示してください。
※本文の“大改修”は前提にしません（必要なら追記ブロックは最大1つまで）。
【URL】https://eigo-rewrite.com/column/stage1_lesson10-2/
【ページ分類】MC
【ページ分類の略語（このプロンプト内の定義）】
TP = トップページ（ホーム/サイトの入口）
SP = サービスページ（講座・コース・申込導線）
MC = メインコラム（コラム/解説/勉強法など集客記事）
SC = サブコラム（MCやSPを補強するための補助コラム※サイト定義に合わせて判断）
NW = ニュース/お知らせ（運用上は改善対象外として除外）
ST = 企業情報等のSEO対策を行わないこ固定ページ（運用上は改善対象外として除外）
- / 空欄 / 未分類 = 未分類（このスクリプトでは改善対象外として除外）
※未分類（空欄 / "-" / "未分類"）は作業対象に含めません。
【現状（スニペット要素）】
- タイトル：中1英語｜How／Why疑問文の語順と答え方を完全解説
- メタ：WhyはBecause＋主語＋動詞。beは前へ／一般動詞はdo・did。How longはfor、How oftenはonce/twice・times。表＋10問で確認。
- H1：stage1_Lesson10-2 助動詞(How～？/Why～？の疑問文)【ニュートレジャーの道案内】
- 冒頭120字：それでは Lesson10 セクション2 を進めていきましょう。 NEW TREASURE STAGE1 の文法事項・Lesson一覧の全体像は、 NEW TREASURE STAGE1｜中1英文法 総括＋Lesson一覧（全体像はこちら）
【GSC主要クエリ（表示回数上位50件）】
- how 答え方｜表示253｜CTR 0.40%｜順位3.5
- why 答え方｜表示201｜CTR 0.50%｜順位3.5
- howで聞かれた時の答え方｜表示176｜CTR 0.00%｜順位3.6
- howとは｜表示120｜CTR 0.00%｜順位1.0
- how 意味 使い方｜表示104｜CTR 0.00%｜順位1.1
- how｜表示100｜CTR 0.00%｜順位1.4
- whyで聞かれた時の答え方｜表示95｜CTR 1.05%｜順位2.5
- howの答え方｜表示84｜CTR 0.00%｜順位3.3
- why 疑問文｜表示74｜CTR 2.70%｜順位1.9
- whyの答え方｜表示68｜CTR 0.00%｜順位2.9
- how 疑問文｜表示58｜CTR 0.00%｜順位2.3
- howを使った疑問文｜表示58｜CTR 0.00%｜順位1.1
- how で聞かれたら 答え方｜表示48｜CTR 0.00%｜順位3.9
- how 使い方｜表示47｜CTR 0.00%｜順位2.8
- whyで聞かれたら｜表示47｜CTR 0.00%｜順位1.4
- why で聞かれたときの答え方｜表示46｜CTR 4.35%｜順位1.8
- how とは｜表示44｜CTR 0.00%｜順位1.0
- how 返し方｜表示43｜CTR 0.00%｜順位3.0
- why 返し方｜表示41｜CTR 0.00%｜順位2.8
- howの使い方｜表示40｜CTR 0.00%｜順位1.1
- how で聞かれた時の答え方｜表示38｜CTR 2.63%｜順位6.5
- how答え方｜表示36｜CTR 0.00%｜順位2.6
- why 文法｜表示35｜CTR 0.00%｜順位4.6
- how 意味｜表示34｜CTR 0.00%｜順位2.8
- how 疑問文 一覧｜表示34｜CTR 0.00%｜順位7.0
- why答え方｜表示34｜CTR 0.00%｜順位2.6
- howとwhatの違い｜表示33｜CTR 0.00%｜順位1.0
- how の答え方｜表示32｜CTR 0.00%｜順位3.3
- why の答え方｜表示32｜CTR 0.00%｜順位2.5
- whyのあと｜表示32｜CTR 0.00%｜順位2.5
- howで聞かれたら 答え方｜表示30｜CTR 0.00%｜順位4.1
- how many times 答え方｜表示29｜CTR 0.00%｜順位2.3
- why と聞かれた時の答え方｜表示24｜CTR 0.00%｜順位2.4
- how 疑問文 答え方｜表示23｜CTR 0.00%｜順位2.8
- why 疑問文 例文｜表示23｜CTR 0.00%｜順位4.7
- 疑問詞で始まる疑問文｜表示23｜CTR 0.00%｜順位1.0
- how使い方｜表示22｜CTR 0.00%｜順位3.1
- why で聞かれたら｜表示22｜CTR 0.00%｜順位1.3
- whyで聞かれたら 答え方｜表示22｜CTR 0.00%｜順位3.6
- how を使った疑問文｜表示20｜CTR 0.00%｜順位1.0
- howのあと｜表示20｜CTR 0.00%｜順位8.8
- how 疑問文 作り方｜表示19｜CTR 0.00%｜順位2.1
- howに対する答え方｜表示19｜CTR 0.00%｜順位3.5
- why のあと｜表示19｜CTR 0.00%｜順位3.2
- whyと聞かれたら｜表示19｜CTR 0.00%｜順位2.3
- ドイツ語 wie｜表示19｜CTR 0.00%｜順位3.3
- 英語 why 答え方｜表示18｜CTR 0.00%｜順位3.8
- whyのあと 疑問文｜表示17｜CTR 0.00%｜順位2.3
- howの疑問文 答え方｜表示16｜CTR 0.00%｜順位1.3
- why に対する答え方｜表示16｜CTR 0.00%｜順位3.9
【参考：代表語（自動抽出）】how
【出力（必ずこの順）】
1) 本文の要約（想定読者・悩み・解決）
2) 検索意図の整理（主要クエリから2〜3パターン）
3) 不一致の指摘（タイトル/メタ/H1/冒頭のどこがズレているか）
4) 修正方針（“どの意図に寄せるか”を1つに決める）
5) 修正案（すべてコードブロック）
   - タイトル案3つ（全角35字前後＋56字以上の網羅型を1つ）
   - メタ案3つ（全角90字前後）
   - H1案2つ
   - 冒頭120字（2案：&lt;p&gt;で開始）
【禁則ワード（シート連動）】
以下の【禁則ワード】は、タイトル/メタ/導入文/見出し/本文のいずれにも原則使用しないでください。
言い換えが必要な場合は、自然な日本語に置換してください。
【禁則ワード】
- 崩れ
- 型
- 迷い
- 保留
- 固定
- 手順
- 立て直
- 最短
- 結論だけ
- 乱れ
- 三点確認
- 内部リンク
- 導線
- 設計
- 刺
- まず結論
- 整え
- 押し付けない案内
- 統一
- 次の一手
- 失点
- 確定
- サブコラム
- 30秒
- 1分
- CV
- 網羅
【本文】
```html
&lt;p&gt;&lt;iframe title="YouTube video player" src="https://www.youtube.com/embed/OxBl48tvdcw" width="560" height="315" frameborder="0" allowfullscreen="allowfullscreen"&gt;&lt;/iframe&gt;&lt;/p&gt;
&lt;p data-start="35" data-end="119"&gt;それでは Lesson10 セクション2 を進めていきましょう。&lt;br /&gt;
NEW TREASURE STAGE1 の文法事項・Lesson一覧の全体像は、&lt;strong&gt;&lt;a href="https://eigo-rewrite.com/column/hub_stage1/"&gt;NEW TREASURE STAGE1｜中1英文法 総括＋Lesson一覧（全体像はこちら）&lt;/a&gt;&lt;/strong&gt;で確認できます。&lt;br data-start="67" data-end="70" /&gt;このセクションでは &lt;strong data-start="80" data-end="97"&gt;&amp;#8220;How&amp;#8221; を使った疑問文&lt;/strong&gt; と &lt;strong data-start="100" data-end="117"&gt;&amp;#8220;Why&amp;#8221; を使った疑問文&lt;/strong&gt; の&lt;/p&gt;
&lt;ul data-start="121" data-end="139"&gt;
&lt;li data-start="121" data-end="128"&gt;
&lt;p data-start="123" data-end="128"&gt;文の作り方&lt;/p&gt;
&lt;/li&gt;
&lt;li data-start="129" data-end="139"&gt;
&lt;p data-start="131" data-end="139"&gt;答え方（返し方）&lt;/p&gt;
&lt;/li&gt;
&lt;/ul&gt;
&lt;p data-start="141" data-end="157"&gt;の2点について学習していきます。&lt;/p&gt;
&lt;p data-start="159" data-end="224"&gt;&amp;#8220;How&amp;#8221; は「どのように」、&amp;#8221;Why&amp;#8221; は「なぜ」という意味で、&lt;br data-start="192" data-end="195" /&gt;&lt;strong data-start="195" data-end="212"&gt;理由や方法をたずねる疑問文&lt;/strong&gt; を作るときに使います。&lt;/p&gt;
&lt;p data-start="226" data-end="244"&gt;それでは、さっそく見ていきましょう。&lt;/p&gt;
&lt;p&gt;&lt;img decoding="async" fetchpriority="high" class="alignnone wp-image-530" src="https://eigo-rewrite.com/wp-content/uploads/2023/06/スライド用-15-300x169.jpg" alt="" width="675" height="380" srcset="https://eigo-rewrite.com/wp-content/uploads/2023/06/スライド用-15-300x169.jpg 300w, https://eigo-rewrite.com/wp-content/uploads/2023/06/スライド用-15-1024x576.jpg 1024w, https://eigo-rewrite.com/wp-content/uploads/2023/06/スライド用-15-768x432.jpg 768w, https://eigo-rewrite.com/wp-content/uploads/2023/06/スライド用-15-320x180.jpg 320w, https://eigo-rewrite.com/wp-content/uploads/2023/06/スライド用-15.jpg 1280w" sizes="(max-width: 675px) 100vw, 675px" /&gt;&lt;/p&gt;
&lt;p&gt;最初、&lt;strong&gt;”How”&lt;/strong&gt;こちら&lt;span style="color: #008000;"&gt;「ハウ」&lt;/span&gt;と読みます。&lt;br /&gt;
これで&lt;span style="color: #ff6600;"&gt;「どのように」&lt;/span&gt;とか&lt;span style="color: #ff6600;"&gt;「どれぐらい」&lt;/span&gt;といった意味になっていまして、&lt;br /&gt;
上を見て頂くと、&amp;#8221;How do you go to school? &amp;#8220;「あなたはどうやって学校へ行きますか？」&lt;br /&gt;
「どうやって学校へ通っていますか？」といった文になっています。&lt;br /&gt;
その答えとして、&amp;#8221;Yes&amp;#8221;&amp;#8221;No&amp;#8221;で答えられないので、あなたはと聞かれたから私はとなります。&lt;br /&gt;
主語があって、&amp;#8221;walk to school&amp;#8221;、&amp;#8221;walk&amp;#8221;動詞です。&lt;br /&gt;
「私は歩いて学校へ行きますよ。」といった形で答えています。&lt;br /&gt;
その主語と動詞の間に、&amp;#8221;always&amp;#8221;「いつも」といった意味の単語が入っていますが、&lt;br /&gt;
これは以前学習しました&lt;span style="color: #0000ff;"&gt;頻度を表す副詞&lt;/span&gt;です。&lt;br /&gt;
「いつも」とか「よく」とか「普段」「大抵」みたいな頻度を表す副詞というのは、基本的に一般動詞の直前に置きます。&lt;br /&gt;
なので、これを&amp;#8221;I walk to school always.&amp;#8221;と書いたり&amp;#8221;I walk always to school.&amp;#8221;と書かないで、&lt;br /&gt;
&lt;strong&gt;必ず一般動詞の直前に入れるようにしましょう。&lt;/strong&gt;&lt;/p&gt;
&lt;p&gt;次です。今度は少し長くなっています。&lt;br /&gt;
&amp;#8220;How&amp;#8221;だけではなくて、&amp;#8221;How long&amp;#8221;と&amp;#8221;long&amp;#8221;を付けています。&lt;br /&gt;
&amp;#8220;How&amp;#8221;のあとに形容詞や副詞を付けると、「どれぐらい何々」といった意味になりますから、&lt;br /&gt;
&amp;#8220;How long&amp;#8221;と書くと「どれぐらい長く」あるいは「どれぐらい長い」となります。&lt;br /&gt;
次を見ると&amp;#8221;is Mr. Smith&amp;#8221;のあとに、また&amp;#8221;going to&amp;#8221;ときています。&lt;br /&gt;
ですから、これは前回のセクションで学習した&lt;span style="color: #ff6600;"&gt;&amp;#8220;be going to&amp;#8221;&lt;/span&gt;です。&lt;br /&gt;
疑問文なので、&amp;#8221;is&amp;#8221;だけ前に出てきています。&lt;br /&gt;
そうすると、「スミスさんはどれぐらい長い間日本に」&amp;#8221;stay&amp;#8221;「滞在する予定ですか？」と聞かれています。&lt;br /&gt;
これに対して答える際ですが、単純に期間の長さとして&amp;#8221;for a week&amp;#8221;とだけ答えても丸になりますが、教科書の例文ですときちんとした文になっています。&lt;br /&gt;
これを分解して見てみますと、まずは主語と動詞から始めます。&lt;br /&gt;
未来の事なので、確かに&amp;#8221;He is&amp;#8221;ではなくて&amp;#8221;He is going to&amp;#8221;と書く必要があり、&amp;#8221;He is going to&amp;#8221;だけで終わる事は出来ないです。&lt;br /&gt;
&amp;#8220;be going to&amp;#8221;のあとは動詞の原形が必要ですから、&lt;br /&gt;
もし&lt;span style="color: #0000ff;"&gt;&amp;#8220;He is going to&amp;#8221;で始める場合は必ず動詞の原形を付けておきます。&lt;/span&gt;&lt;br /&gt;
そのあとで&amp;#8221;for a week&amp;#8221;「一週間の間」となっています。&lt;br /&gt;
ここの&amp;#8221;for&amp;#8221;というのは、「ために」とか「向けて」ではなくて、&lt;br /&gt;
これは&lt;span style="color: #ff0000;"&gt;「何々の間」&lt;/span&gt;というふうに&lt;strong&gt;期間の長さを表す時にこの&amp;#8221;for&amp;#8221;を使います。&lt;/strong&gt;&lt;br /&gt;
なので、2日間であれば&amp;#8221;for two days&amp;#8221;ですし、1年間であれば&amp;#8221;for one year&amp;#8221;とか&amp;#8221;for a year&amp;#8221;という形で表現していきます。&lt;/p&gt;
&lt;p&gt;さらに次を見ると、&amp;#8221;How often&amp;#8221;とあります。&lt;br /&gt;
直訳すると、&amp;#8221;How&amp;#8221;「どれぐらい」&amp;#8221;often&amp;#8221;「よく」なので&lt;br /&gt;
「どれぐらい頻繁にスミスさんは」&amp;#8221;come to Japan&amp;#8221;「日本に来るんですか？」と書いてあります。&lt;br /&gt;
ただ、日本語で「どれぐらい頻繁に来ますか？」とか「どれぐらいよく」とはあまり言わないので、訳す時は&amp;#8221;How often&amp;#8221;「どれぐらい」とか「何回」ぐらいでいいかと思います。&lt;br /&gt;
なので、「スミスさんはどれくらい日本に来るんですか？」となります。&lt;br /&gt;
そう聞かれて、こちらでもやはり&amp;#8221;He comes&amp;#8221;、主語+動詞で始め、&amp;#8221;to Japan&amp;#8221;はなくてもいいかなという所はありますが、ここでは書いてあります。&lt;br /&gt;
そのあとに&amp;#8221;twice a year&amp;#8221;とあります。&lt;br /&gt;
こちらの&lt;span style="color: #008000;"&gt;&amp;#8220;twice&amp;#8221;&lt;/span&gt;というのはこれは&lt;span style="color: #008000;"&gt;「2回」&lt;/span&gt;を表します。&lt;br /&gt;
またちょっと覚えるものが多くなりそうな感じがしますが、「2回」なので”twice”と言っています。&lt;br /&gt;
&lt;span style="color: #008000;"&gt;「1回」&lt;/span&gt;であれば&lt;span style="color: #008000;"&gt;&amp;#8220;once&amp;#8221;&lt;/span&gt;と言います。&lt;br /&gt;
これが&lt;span style="color: #008000;"&gt;3回以上&lt;/span&gt;になりますと、「なんとか&lt;span style="color: #008000;"&gt;times&lt;/span&gt;」と付けるだけで良くなります。&lt;br /&gt;
「3回」だったら&amp;#8221;three times&amp;#8221;「4回」だったら&amp;#8221;four times&amp;#8221;、「5回」だったら&amp;#8221;five times&amp;#8221;という形になってきます。&lt;br /&gt;
なので、&lt;strong&gt;「1回」の&amp;#8221;once&amp;#8221;それから「2回」の&amp;#8221;twice&amp;#8221;だけは覚えておいて、あとは全部「なんとかtimes」だなと考えておきましょう。&lt;br /&gt;
&lt;/strong&gt;そしてここが忘れがちです。&lt;br /&gt;
ただ&amp;#8221;a&amp;#8221;としか書いてないですが、この&lt;span style="color: #ff0000;"&gt;&amp;#8220;a&amp;#8221;&lt;/span&gt;というのが&lt;span style="color: #ff0000;"&gt;「何々につき」&lt;/span&gt;といった意味になっています。&lt;br /&gt;
ですので、&amp;#8221;twice a year&amp;#8221;と言ったら&amp;#8221;year&amp;#8221;は「年」1年なので、「1年につき2回」といった形になります。&lt;br /&gt;
これが「1ヶ月につき3回」であれば&amp;#8221;three times a month&amp;#8221;という形になります。&lt;br /&gt;
「1週間に4回」であれば&amp;#8221;four times a week&amp;#8221;といった形で表現していきます。&lt;br /&gt;
この&lt;strong&gt;&amp;#8220;a&amp;#8221;を忘れない&lt;/strong&gt;というのが非常に大事です。&lt;/p&gt;
&lt;p&gt;それでは後半です。&lt;br /&gt;
前半は&amp;#8221;How&amp;#8221;を使った疑問文でした。&lt;br /&gt;
後半は&amp;#8221;Why&amp;#8221;「なぜ」といった語句を使った疑問文を見ていきましょう。&lt;/p&gt;
&lt;p&gt;&lt;img decoding="async" class="alignnone wp-image-532" src="https://eigo-rewrite.com/wp-content/uploads/2023/06/スライド用2-10-300x169.jpg" alt="" width="776" height="437" srcset="https://eigo-rewrite.com/wp-content/uploads/2023/06/スライド用2-10-300x169.jpg 300w, https://eigo-rewrite.com/wp-content/uploads/2023/06/スライド用2-10-1024x576.jpg 1024w, https://eigo-rewrite.com/wp-content/uploads/2023/06/スライド用2-10-768x432.jpg 768w, https://eigo-rewrite.com/wp-content/uploads/2023/06/スライド用2-10-320x180.jpg 320w, https://eigo-rewrite.com/wp-content/uploads/2023/06/スライド用2-10.jpg 1280w" sizes="(max-width: 776px) 100vw, 776px" /&gt;&lt;/p&gt;
&lt;p&gt;まずは&amp;#8221;Why&amp;#8221;「なぜ」、これは疑問詞ですので必ず文の先頭に出します。&lt;br /&gt;
この場合は元々&amp;#8221;Mr. Smith is angry&amp;#8221;「スミスさんは怒っている」という文でした。&lt;br /&gt;
たまたまbe動詞を使っていますので、be動詞を前に出して疑問文にしています。&lt;br /&gt;
そして、答え方です。&lt;br /&gt;
なぜと聞かれた時に、それはなんとかだからですよ、と&lt;span style="color: #0000ff;"&gt;理由を表現する必要があります。&lt;/span&gt;&lt;br /&gt;
なので、&lt;span style="color: #0000ff;"&gt;&amp;#8220;Because&amp;#8221;「何々だから」という接続詞を使います。&lt;/span&gt;&lt;br /&gt;
&amp;#8220;Because&amp;#8221;を接続詞と言いましたが、接続詞というのは基本的に直後は主語+動詞という形で表現します。&lt;br /&gt;
そうすると、「ジョンが来たからだ」と言っているんですが、&lt;br /&gt;
そのあと&amp;#8221;late&amp;#8221;「遅い」&amp;#8221;to class&amp;#8221;「クラスに」「授業に」となっています。&lt;br /&gt;
したがって、「授業に遅く来たからだ」とい書かれています。&lt;br /&gt;
「なんでスミスさんは怒っているんですか？」「それはジョン君が授業に遅れてきたからだ。」というやりとりが成立しています。&lt;br /&gt;
また違ったタイプを見ていくと、同じように&amp;#8221;Why&amp;#8221;が先頭にきていますが、&lt;br /&gt;
次は&amp;#8221;did John come late?&amp;#8221;という形で、この文を受けて、「何で怒っているんですか？」&lt;br /&gt;
「遅れてきたからだ。」じゃあ何で遅れたの？という形で、今度は元々一般動詞の過去形なので&amp;#8221;did&amp;#8221;を前に出してきています。&lt;br /&gt;
なので、&amp;#8221;Why&amp;#8221;というものが先頭にきました。&lt;br /&gt;
そこは共通していて、あとは元の文を疑問文の形にするという形で使います。&lt;br /&gt;
「なんでジョンは遅れたんですか？」と言われた時に、理由を表しますので&amp;#8221;Because&amp;#8221;になります。&lt;br /&gt;
ちょっと気を付けて頂きたいのは、&lt;br /&gt;
「何でジョンは遅れたんですか？」&amp;#8221;for a long time&amp;#8221;、さっきの&lt;strong&gt;&amp;#8220;for&amp;#8221;&lt;/strong&gt;です。&lt;br /&gt;
「間」&amp;#8221;long time&amp;#8221;「長い時間」「長い間」「長い時間友達と喋っていたからだ」と書いてあります。&lt;br /&gt;
日本語であれば「何でジョンは遅くなっちゃったんですか？」「友達と喋っていたからだ。」というふうに日本語ですと「彼が」とかいちいち主語を入れる必要はありません。&lt;br /&gt;
ですが、先ほど言ったようにこの&amp;#8221;Because&amp;#8221;というのは接続詞というものなので、&lt;br /&gt;
日本語には訳さなかったとしても、&lt;span style="color: #ff6600;"&gt;必ず主語と動詞をセットで書く必要があります。&lt;/span&gt;&lt;br /&gt;
問題文の日本語には、この「彼が」とか「彼は」というのが書かれていない場合がありますが、&lt;br /&gt;
その場合であっても必ず英語のルールとして接続詞のあとは主語動詞というのが決まっています。&lt;br /&gt;
ですから、&lt;span style="color: #ff0000;"&gt;自分で誰がというのを補って書く必要があります。&lt;/span&gt;&lt;br /&gt;
このように&amp;#8221;How&amp;#8221;に対する答え方というのはある程度知識があれば答えられます。&lt;br /&gt;
ですが、&amp;#8221;Because&amp;#8221;で答える際に必ず主語がいる、そしてそのあとに動詞が入る&lt;br /&gt;
この点が最大の注意点となりますのでしっかりと文を書く練習をして下さい。&lt;br /&gt;
それではセクション2に関しては以上となります。&lt;/p&gt;
&lt;h2&gt;Lesson10 セクション2：How / Why の疑問文まとめ&lt;/h2&gt;
&lt;table style="border-collapse: collapse; width: 100%;"&gt;
&lt;tbody&gt;
&lt;tr style="background-color: #dd8500; color: #ffffff;"&gt;
&lt;th style="padding: 8px; border: 1px solid #999;"&gt;項目&lt;/th&gt;
&lt;th style="padding: 8px; border: 1px solid #999;"&gt;内容&lt;/th&gt;
&lt;/tr&gt;
&lt;tr style="background-color: #f0b464; color: #000;"&gt;
&lt;td style="padding: 8px; border: 1px solid #999;"&gt;How の意味&lt;/td&gt;
&lt;td style="padding: 8px; border: 1px solid #999;"&gt;
&lt;ul&gt;
&lt;li&gt;&lt;strong&gt;How&lt;/strong&gt;：基本は「どのように」「どれぐらい」&lt;/li&gt;
&lt;li&gt;例：How do you go to school?（どうやって学校へ行きますか）&lt;/li&gt;
&lt;li&gt;答えは Yes/No ではなく、文で答える（I walk to school. など）&lt;/li&gt;
&lt;/ul&gt;
&lt;/td&gt;
&lt;/tr&gt;
&lt;tr style="background-color: #ffffff; color: #000;"&gt;
&lt;td style="padding: 8px; border: 1px solid #999;"&gt;頻度を表す副詞&lt;/td&gt;
&lt;td style="padding: 8px; border: 1px solid #999;"&gt;
&lt;ul&gt;
&lt;li&gt;always / usually / often などは&lt;strong&gt;一般動詞の直前&lt;/strong&gt;に置く&lt;/li&gt;
&lt;li&gt;例：I always walk to school.（私はいつも歩いて学校へ行きます。）&lt;/li&gt;
&lt;li&gt;&lt;strong&gt;I walk to school always.&lt;/strong&gt; のように後ろに置かない&lt;/li&gt;
&lt;/ul&gt;
&lt;/td&gt;
&lt;/tr&gt;
&lt;tr style="background-color: #f0b464; color: #000;"&gt;
&lt;td style="padding: 8px; border: 1px solid #999;"&gt;How long&lt;/td&gt;
&lt;td style="padding: 8px; border: 1px solid #999;"&gt;
&lt;ul&gt;
&lt;li&gt;&lt;strong&gt;How long&lt;/strong&gt; ～ ?：どれくらいの時間（期間）…？&lt;/li&gt;
&lt;li&gt;例：How long is Mr. Smith going to stay in Japan?&lt;/li&gt;
&lt;li&gt;答えは期間＋&lt;strong&gt;for&lt;/strong&gt;：for a week / for two days など&lt;/li&gt;
&lt;li&gt;&lt;strong&gt;for&lt;/strong&gt; はここでは「～の間」という期間を表す&lt;/li&gt;
&lt;/ul&gt;
&lt;/td&gt;
&lt;/tr&gt;
&lt;tr style="background-color: #ffffff; color: #000;"&gt;
&lt;td style="padding: 8px; border: 1px solid #999;"&gt;回数の表現&lt;br /&gt;
How often&lt;/td&gt;
&lt;td style="padding: 8px; border: 1px solid #999;"&gt;
&lt;ul&gt;
&lt;li&gt;&lt;strong&gt;How often&lt;/strong&gt; ～ ?：どれくらいの頻度で…？&lt;/li&gt;
&lt;li&gt;1回：once / 2回：twice / 3回以上：&lt;strong&gt;数字 + times&lt;/strong&gt;&lt;/li&gt;
&lt;li&gt;&lt;strong&gt;a&lt;/strong&gt; は「～につき」の意味
&lt;ul&gt;
&lt;li&gt;twice a year（1年につき2回）&lt;/li&gt;
&lt;li&gt;three times a month（1ヶ月につき3回）&lt;/li&gt;
&lt;li&gt;four times a week（1週間に4回）&lt;/li&gt;
&lt;/ul&gt;
&lt;/li&gt;
&lt;/ul&gt;
&lt;/td&gt;
&lt;/tr&gt;
&lt;tr style="background-color: #f0b464; color: #000;"&gt;
&lt;td style="padding: 8px; border: 1px solid #999;"&gt;Why の意味と位置&lt;/td&gt;
&lt;td style="padding: 8px; border: 1px solid #999;"&gt;
&lt;ul&gt;
&lt;li&gt;&lt;strong&gt;Why&lt;/strong&gt;：なぜ ～？（理由をたずねる）&lt;/li&gt;
&lt;li&gt;&lt;strong&gt;必ず文頭&lt;/strong&gt;に置く：Why is Mr. Smith angry?&lt;/li&gt;
&lt;li&gt;元の文を疑問文の形に直す（be動詞なら前に出す / 一般動詞なら do, did など）&lt;/li&gt;
&lt;/ul&gt;
&lt;/td&gt;
&lt;/tr&gt;
&lt;tr style="background-color: #ffffff; color: #000;"&gt;
&lt;td style="padding: 8px; border: 1px solid #999;"&gt;Because の使い方&lt;/td&gt;
&lt;td style="padding: 8px; border: 1px solid #999;"&gt;
&lt;ul&gt;
&lt;li&gt;Why に対する答えは&lt;strong&gt;Because ～.&lt;/strong&gt; で始める&lt;/li&gt;
&lt;li&gt;&lt;strong&gt;Because の直後は必ず「主語＋動詞」&lt;/strong&gt;（接続詞だから）&lt;/li&gt;
&lt;li&gt;例：Because he came to class late.（彼が授業に遅れて来たからです。）&lt;/li&gt;
&lt;li&gt;日本語に主語がなくても、英語では自分で主語を補う&lt;/li&gt;
&lt;/ul&gt;
&lt;/td&gt;
&lt;/tr&gt;
&lt;/tbody&gt;
&lt;/table&gt;
&lt;p&gt;&lt;script&gt;
document.addEventListener('DOMContentLoaded', function () {
  var buttons = document.querySelectorAll('.show-answer-btn');
  for (var i = 0; i &lt; buttons.length; i++) {
    buttons[i].addEventListener('click', function () {
      var targetId = this.getAttribute('data-target');
      var answerEl = document.getElementById(targetId);
      if (answerEl) {
        answerEl.style.display = 'block';
      }
      this.style.display = 'none';
    });
  }
});
&lt;/script&gt;&lt;/p&gt;
&lt;h2&gt;Lesson10 セクション2 クイズ&lt;/h2&gt;
&lt;table style="border-collapse: collapse; width: 100%;"&gt;
&lt;tbody&gt;
&lt;tr style="background-color: #dd8500; color: #ffffff;"&gt;
&lt;th style="padding: 8px; border: 1px solid #999;"&gt;No.&lt;/th&gt;
&lt;th style="padding: 8px; border: 1px solid #999;"&gt;問題&lt;/th&gt;
&lt;th style="padding: 8px; border: 1px solid #999;"&gt;選択肢（A～D）&lt;/th&gt;
&lt;th style="padding: 8px; border: 1px solid #999;"&gt;正解&lt;/th&gt;
&lt;/tr&gt;
&lt;p&gt;&lt;!-- Q1 --&gt;&lt;/p&gt;
&lt;tr style="background-color: #f0b464; color: #000;"&gt;
&lt;td style="padding: 8px; border: 1px solid #999;"&gt;1&lt;/td&gt;
&lt;td style="padding: 8px; border: 1px solid #999;"&gt;「How do you go to school?」の How の意味として最も近いものはどれ？&lt;/td&gt;
&lt;td style="padding: 8px; border: 1px solid #999;"&gt;A. どれくらい古く&lt;br /&gt;
B. どのように&lt;br /&gt;
C. どこで&lt;br /&gt;
D. だれと&lt;/td&gt;
&lt;td style="padding: 8px; border: 1px solid #999;"&gt;&lt;button class="show-answer-btn" type="button" data-target="ans-q1"&gt;正解を見る&lt;/button&gt;&lt;/p&gt;
&lt;div id="ans-q1" style="display: none; margin-top: 4px;"&gt;正解：&lt;strong&gt;B&lt;/strong&gt;（「どのように」）&lt;/div&gt;
&lt;/td&gt;
&lt;/tr&gt;
&lt;p&gt;&lt;!-- Q2 --&gt;&lt;/p&gt;
&lt;tr style="background-color: #ffffff; color: #000;"&gt;
&lt;td style="padding: 8px; border: 1px solid #999;"&gt;2&lt;/td&gt;
&lt;td style="padding: 8px; border: 1px solid #999;"&gt;「私はいつも歩いて学校へ行きます。」の英語として最も適切なのはどれ？&lt;/td&gt;
&lt;td style="padding: 8px; border: 1px solid #999;"&gt;A. I walk always to school.&lt;br /&gt;
B. I always walk to school.&lt;br /&gt;
C. I walk to school always.&lt;br /&gt;
D. Always I walk to school.&lt;/td&gt;
&lt;td style="padding: 8px; border: 1px solid #999;"&gt;&lt;button class="show-answer-btn" type="button" data-target="ans-q2"&gt;正解を見る&lt;/button&gt;&lt;/p&gt;
&lt;div id="ans-q2" style="display: none; margin-top: 4px;"&gt;正解：&lt;strong&gt;B&lt;/strong&gt;（頻度の副詞は一般動詞の直前）&lt;/div&gt;
&lt;/td&gt;
&lt;/tr&gt;
&lt;p&gt;&lt;!-- Q3 --&gt;&lt;/p&gt;
&lt;tr style="background-color: #f0b464; color: #000;"&gt;
&lt;td style="padding: 8px; border: 1px solid #999;"&gt;3&lt;/td&gt;
&lt;td style="padding: 8px; border: 1px solid #999;"&gt;「How long」はどのようなことをたずねる疑問詞？&lt;/td&gt;
&lt;td style="padding: 8px; border: 1px solid #999;"&gt;A. 場所&lt;br /&gt;
B. 人数&lt;br /&gt;
C. 時間・期間の長さ&lt;br /&gt;
D. 値段&lt;/td&gt;
&lt;td style="padding: 8px; border: 1px solid #999;"&gt;&lt;button class="show-answer-btn" type="button" data-target="ans-q3"&gt;正解を見る&lt;/button&gt;&lt;/p&gt;
&lt;div id="ans-q3" style="display: none; margin-top: 4px;"&gt;正解：&lt;strong&gt;C&lt;/strong&gt;（時間・期間の長さ）&lt;/div&gt;
&lt;/td&gt;
&lt;/tr&gt;
&lt;p&gt;&lt;!-- Q4 --&gt;&lt;/p&gt;
&lt;tr style="background-color: #ffffff; color: #000;"&gt;
&lt;td style="padding: 8px; border: 1px solid #999;"&gt;4&lt;/td&gt;
&lt;td style="padding: 8px; border: 1px solid #999;"&gt;「彼は日本に1週間滞在するつもりです。」の「1週間」を表す正しい英語はどれ？&lt;/td&gt;
&lt;td style="padding: 8px; border: 1px solid #999;"&gt;A. for week&lt;br /&gt;
B. for one weeks&lt;br /&gt;
C. for a week&lt;br /&gt;
D. for the week&lt;/td&gt;
&lt;td style="padding: 8px; border: 1px solid #999;"&gt;&lt;button class="show-answer-btn" type="button" data-target="ans-q4"&gt;正解を見る&lt;/button&gt;&lt;/p&gt;
&lt;div id="ans-q4" style="display: none; margin-top: 4px;"&gt;正解：&lt;strong&gt;C&lt;/strong&gt;（期間＋for：for a week）&lt;/div&gt;
&lt;/td&gt;
&lt;/tr&gt;
&lt;p&gt;&lt;!-- Q5 --&gt;&lt;/p&gt;
&lt;tr style="background-color: #f0b464; color: #000;"&gt;
&lt;td style="padding: 8px; border: 1px solid #999;"&gt;5&lt;/td&gt;
&lt;td style="padding: 8px; border: 1px solid #999;"&gt;「スミスさんは1年に2回日本に来ます。」に最も近い英語はどれ？&lt;/td&gt;
&lt;td style="padding: 8px; border: 1px solid #999;"&gt;A. He comes to Japan twice year.&lt;br /&gt;
B. He comes to Japan two times a year.&lt;br /&gt;
C. He comes to Japan twice a year.&lt;br /&gt;
D. He comes to Japan two times year.&lt;/td&gt;
&lt;td style="padding: 8px; border: 1px solid #999;"&gt;&lt;button class="show-answer-btn" type="button" data-target="ans-q5"&gt;正解を見る&lt;/button&gt;&lt;/p&gt;
&lt;div id="ans-q5" style="display: none; margin-top: 4px;"&gt;正解：&lt;strong&gt;C&lt;/strong&gt;（twice a year「1年につき2回」）&lt;/div&gt;
&lt;/td&gt;
&lt;/tr&gt;
&lt;p&gt;&lt;!-- Q6 --&gt;&lt;/p&gt;
&lt;tr style="background-color: #ffffff; color: #000;"&gt;
&lt;td style="padding: 8px; border: 1px solid #999;"&gt;6&lt;/td&gt;
&lt;td style="padding: 8px; border: 1px solid #999;"&gt;「3回」を表すときに正しい英語はどれ？&lt;/td&gt;
&lt;td style="padding: 8px; border: 1px solid #999;"&gt;A. three time&lt;br /&gt;
B. three times&lt;br /&gt;
C. third times&lt;br /&gt;
D. threetimes&lt;/td&gt;
&lt;td style="padding: 8px; border: 1px solid #999;"&gt;&lt;button class="show-answer-btn" type="button" data-target="ans-q6"&gt;正解を見る&lt;/button&gt;&lt;/p&gt;
&lt;div id="ans-q6" style="display: none; margin-top: 4px;"&gt;正解：&lt;strong&gt;B&lt;/strong&gt;（3回＝three times）&lt;/div&gt;
&lt;/td&gt;
&lt;/tr&gt;
&lt;p&gt;&lt;!-- Q7 --&gt;&lt;/p&gt;
&lt;tr style="background-color: #f0b464; color: #000;"&gt;
&lt;td style="padding: 8px; border: 1px solid #999;"&gt;7&lt;/td&gt;
&lt;td style="padding: 8px; border: 1px solid #999;"&gt;「Why is Mr. Smith angry?」に対する答えとして、文の始まりとして正しいのはどれ？&lt;/td&gt;
&lt;td style="padding: 8px; border: 1px solid #999;"&gt;A. Because is John late.&lt;br /&gt;
B. Because John came to class late.&lt;br /&gt;
C. Because came late John.&lt;br /&gt;
D. Because late came John.&lt;/td&gt;
&lt;td style="padding: 8px; border: 1px solid #999;"&gt;&lt;button class="show-answer-btn" type="button" data-target="ans-q7"&gt;正解を見る&lt;/button&gt;&lt;/p&gt;
&lt;div id="ans-q7" style="display: none; margin-top: 4px;"&gt;正解：&lt;strong&gt;B&lt;/strong&gt;（Because ＋ 主語 John ＋ 動詞 came）&lt;/div&gt;
&lt;/td&gt;
&lt;/tr&gt;
&lt;p&gt;&lt;!-- Q8 --&gt;&lt;/p&gt;
&lt;tr style="background-color: #ffffff; color: #000;"&gt;
&lt;td style="padding: 8px; border: 1px solid #999;"&gt;8&lt;/td&gt;
&lt;td style="padding: 8px; border: 1px solid #999;"&gt;Because の後ろの形として正しい説明はどれ？&lt;/td&gt;
&lt;td style="padding: 8px; border: 1px solid #999;"&gt;A. 動詞だけを書く&lt;br /&gt;
B. 名詞だけを書く&lt;br /&gt;
C. 主語＋動詞を書く&lt;br /&gt;
D. 形容詞だけを書く&lt;/td&gt;
&lt;td style="padding: 8px; border: 1px solid #999;"&gt;&lt;button class="show-answer-btn" type="button" data-target="ans-q8"&gt;正解を見る&lt;/button&gt;&lt;/p&gt;
&lt;div id="ans-q8" style="display: none; margin-top: 4px;"&gt;正解：&lt;strong&gt;C&lt;/strong&gt;（接続詞だから「主語＋動詞」の文が続く）&lt;/div&gt;
&lt;/td&gt;
&lt;/tr&gt;
&lt;p&gt;&lt;!-- Q9 --&gt;&lt;/p&gt;
&lt;tr style="background-color: #f0b464; color: #000;"&gt;
&lt;td style="padding: 8px; border: 1px solid #999;"&gt;9&lt;/td&gt;
&lt;td style="padding: 8px; border: 1px solid #999;"&gt;「なぜジョンは遅れたのですか。」をたずねる文として最も適切なのはどれ？&lt;/td&gt;
&lt;td style="padding: 8px; border: 1px solid #999;"&gt;A. Why did John come late?&lt;br /&gt;
B. Why John came late?&lt;br /&gt;
C. Why did come John late?&lt;br /&gt;
D. Why does John came late?&lt;/td&gt;
&lt;td style="padding: 8px; border: 1px solid #999;"&gt;&lt;button class="show-answer-btn" type="button" data-target="ans-q9"&gt;正解を見る&lt;/button&gt;&lt;/p&gt;
&lt;div id="ans-q9" style="display: none; margin-top: 4px;"&gt;正解：&lt;strong&gt;A&lt;/strong&gt;（過去の一般動詞 → did + 動詞の原形）&lt;/div&gt;
&lt;/td&gt;
&lt;/tr&gt;
&lt;p&gt;&lt;!-- Q10 --&gt;&lt;/p&gt;
&lt;tr style="background-color: #ffffff; color: #000;"&gt;
&lt;td style="padding: 8px; border: 1px solid #999;"&gt;10&lt;/td&gt;
&lt;td style="padding: 8px; border: 1px solid #999;"&gt;「Because he talked with his friend for a long time.」の説明として正しいものはどれ？&lt;/td&gt;
&lt;td style="padding: 8px; border: 1px solid #999;"&gt;A. 主語がなく、文として成り立っていない。&lt;br /&gt;
B. 動詞がなく、文として成り立っていない。&lt;br /&gt;
C. Because のあとに主語＋動詞があり、正しい形になっている。&lt;br /&gt;
D. Because のあとには名詞だけを書くべきで、誤りである。&lt;/td&gt;
&lt;td style="padding: 8px; border: 1px solid #999;"&gt;&lt;button class="show-answer-btn" type="button" data-target="ans-q10"&gt;正解を見る&lt;/button&gt;&lt;/p&gt;
&lt;div id="ans-q10" style="display: none; margin-top: 4px;"&gt;正解：&lt;strong&gt;C&lt;/strong&gt;（Because のあとに「he（主語）＋talked（動詞）」）&lt;/div&gt;
&lt;/td&gt;
&lt;/tr&gt;
&lt;/tbody&gt;
&lt;/table&gt;
&lt;p&gt;&lt;!-- 大学受験英作文講座 --&gt;&lt;/p&gt;
&lt;div style="border: 2px solid #ff6600; background-color: #fff0e0; padding: 10px; display: flex; align-items: center; justify-content: center;"&gt;
&lt;p&gt;&lt;img decoding="async" style="max-width: 100px; height: auto; margin-right: 10px;" src="https://eigo-rewrite.com/wp-content/uploads/2020/06/logo_tate-1.png" alt="Re-Writeのロゴ" /&gt;&lt;/p&gt;
&lt;div&gt;
&lt;p style="margin: 5px 0;"&gt;【大学受験英作文講座】：和文英訳・自由英作文を段階的に練習し、伝わる英作文の構築力を育成します。&lt;/p&gt;
&lt;p&gt;&lt;a style="background-color: #ff6600; color: white; padding: 5px 10px; text-align: center; text-decoration: none; display: inline-block; font-size: 14px;" href="https://eigo-rewrite.com/kobetsueisakubun/"&gt;詳細を見る&lt;/a&gt;&lt;/p&gt;
&lt;/div&gt;
&lt;/div&gt;
```
</t>
  </si>
  <si>
    <t xml:space="preserve">以下のページは「スニペット整合性」（本文と title/meta/H1/冒頭文）が弱い可能性があります。
まず【本文】を確認し、想定読者・悩み・解決範囲を把握してください。
そのうえで、GSCの主要クエリ（表示回数上位）を根拠に、
「検索意図に対して、タイトル/メタ/H1/冒頭120字がズレている点」を特定し、
ズレを解消するための修正案（タイトル/メタ/H1/冒頭）を提示してください。
※本文の“大改修”は前提にしません（必要なら追記ブロックは最大1つまで）。
【URL】https://eigo-rewrite.com/column/stage2-lesson6-2/
【ページ分類】MC
【ページ分類の略語（このプロンプト内の定義）】
TP = トップページ（ホーム/サイトの入口）
SP = サービスページ（講座・コース・申込導線）
MC = メインコラム（コラム/解説/勉強法など集客記事）
SC = サブコラム（MCやSPを補強するための補助コラム※サイト定義に合わせて判断）
NW = ニュース/お知らせ（運用上は改善対象外として除外）
ST = 企業情報等のSEO対策を行わないこ固定ページ（運用上は改善対象外として除外）
- / 空欄 / 未分類 = 未分類（このスクリプトでは改善対象外として除外）
※未分類（空欄 / "-" / "未分類"）は作業対象に含めません。
【現状（スニペット要素）】
- タイトル：受動態の疑問文｜疑問詞の語順3パターンと答え方｜中2英語
- メタ：受け身（受動態）の疑問文は、疑問詞が主語かどうかで語順が決まる。Who/What主語・Where/When・By whom／Who...byの作り方と答え方を例文で整理。
- H1：中2英語「疑問詞×受動態」の疑問文と答え方｜Who / By whom / What を使う受動態【New Treasure Stage2 Lesson6-2】
- 冒頭120字：受動態の疑問文は、 疑問詞が主語かどうか で語順が決まります。 What/Whoが主語 なら 疑問詞＋be＋過去分詞 、 Where/When のように主語でないなら 疑問詞＋be＋主語＋過去分詞 。「誰によって」は By whom … ?
【GSC主要クエリ（表示回数上位50件）】
- 受動態 疑問文｜表示466｜CTR 4.08%｜順位2.4
- 受け身の疑問文｜表示285｜CTR 1.75%｜順位4.4
- whom 使い方｜表示237｜CTR 0.00%｜順位1.0
- 受け身 疑問文｜表示209｜CTR 4.78%｜順位4.5
- by whom｜表示201｜CTR 0.00%｜順位7.2
- 受け身 英語 文法｜表示163｜CTR 0.00%｜順位1.0
- 受動態の疑問文｜表示148｜CTR 2.03%｜順位3.4
- who 疑問文｜表示104｜CTR 0.96%｜順位10.1
- 受動態疑問文｜表示88｜CTR 0.00%｜順位2.4
- 英語 受け身 疑問文｜表示75｜CTR 1.33%｜順位4.5
- 疑問詞が主語の疑問文｜表示69｜CTR 0.00%｜順位8.0
- 受動態 疑問文 例文｜表示65｜CTR 1.54%｜順位7.1
- 受け身 英語 疑問文｜表示64｜CTR 1.56%｜順位2.7
- 受け身疑問文｜表示61｜CTR 4.92%｜順位4.6
- 受け身 の疑問文 例文｜表示61｜CTR 0.00%｜順位5.5
- 過去分詞 疑問文｜表示58｜CTR 0.00%｜順位1.0
- 受動態 疑問文 答え方｜表示47｜CTR 0.00%｜順位2.0
- 受動態 疑問文 5w1h｜表示46｜CTR 6.52%｜順位2.1
- by whom 意味｜表示46｜CTR 0.00%｜順位3.4
- 受け身 疑問文 例文｜表示40｜CTR 2.50%｜順位5.6
- 誰によって 英語｜表示40｜CTR 0.00%｜順位8.3
- who 疑問文 作り方｜表示39｜CTR 0.00%｜順位7.1
- 疑問詞のあと 語順｜表示39｜CTR 0.00%｜順位9.7
- 疑問詞 主語｜表示38｜CTR 2.63%｜順位6.0
- 受け身の疑問文 英語｜表示38｜CTR 0.00%｜順位3.8
- 疑問文の語順｜表示34｜CTR 0.00%｜順位7.1
- 疑問詞が主語｜表示33｜CTR 0.00%｜順位10.8
- 受け身の疑問文 例文｜表示32｜CTR 0.00%｜順位5.2
- by whom 使い方｜表示29｜CTR 0.00%｜順位3.8
- who 疑問文 答え方｜表示29｜CTR 0.00%｜順位10.0
- 疑問詞で始まる疑問文｜表示27｜CTR 0.00%｜順位1.7
- whatが主語の疑問文｜表示25｜CTR 0.00%｜順位8.1
- 過去分詞の疑問文｜表示25｜CTR 0.00%｜順位3.9
- to whom 使い方｜表示24｜CTR 0.00%｜順位1.0
- 英語 受動態 疑問文｜表示23｜CTR 4.35%｜順位1.8
- 疑問詞主語｜表示23｜CTR 0.00%｜順位5.3
- by who｜表示22｜CTR 0.00%｜順位4.9
- 受動態 byの位置｜表示22｜CTR 0.00%｜順位4.5
- 疑問詞 語順｜表示22｜CTR 0.00%｜順位9.4
- 受動態 答え方｜表示21｜CTR 0.00%｜順位4.0
- who 疑問詞｜表示20｜CTR 0.00%｜順位7.6
- 疑問文 語順｜表示20｜CTR 0.00%｜順位5.5
- what が主語の疑問文 答え方｜表示19｜CTR 0.00%｜順位7.6
- whoが主語の疑問文｜表示19｜CTR 0.00%｜順位10.4
- whoの疑問文｜表示18｜CTR 0.00%｜順位9.2
- 受動態 英語 疑問文｜表示17｜CTR 5.88%｜順位3.0
- whoを使った疑問文｜表示17｜CTR 0.00%｜順位10.4
- 下線部をたずねる疑問文｜表示17｜CTR 0.00%｜順位1.4
- 受動態 疑問文 who｜表示16｜CTR 18.75%｜順位1.8
- 受動態 疑問詞｜表示16｜CTR 6.25%｜順位1.8
【参考：代表語（自動抽出）】受動態
【出力（必ずこの順）】
1) 本文の要約（想定読者・悩み・解決）
2) 検索意図の整理（主要クエリから2〜3パターン）
3) 不一致の指摘（タイトル/メタ/H1/冒頭のどこがズレているか）
4) 修正方針（“どの意図に寄せるか”を1つに決める）
5) 修正案（すべてコードブロック）
   - タイトル案3つ（全角35字前後＋56字以上の網羅型を1つ）
   - メタ案3つ（全角90字前後）
   - H1案2つ
   - 冒頭120字（2案：&lt;p&gt;で開始）
【禁則ワード（シート連動）】
以下の【禁則ワード】は、タイトル/メタ/導入文/見出し/本文のいずれにも原則使用しないでください。
言い換えが必要な場合は、自然な日本語に置換してください。
【禁則ワード】
- 崩れ
- 型
- 迷い
- 保留
- 固定
- 手順
- 立て直
- 最短
- 結論だけ
- 乱れ
- 三点確認
- 内部リンク
- 導線
- 設計
- 刺
- まず結論
- 整え
- 押し付けない案内
- 統一
- 次の一手
- 失点
- 確定
- サブコラム
- 30秒
- 1分
- CV
- 網羅
【本文】
```html
&lt;p&gt;&lt;iframe title="YouTube video player" src="https://www.youtube.com/embed/t6ydqKEe1xg" width="560" height="315" frameborder="0" allowfullscreen="allowfullscreen"&gt;&lt;span data-mce-type="bookmark" style="display: inline-block; width: 0px; overflow: hidden; line-height: 0;" class="mce_SELRES_start"&gt;&lt;/span&gt;&lt;span data-mce-type="bookmark" style="display: inline-block; width: 0px; overflow: hidden; line-height: 0;" class="mce_SELRES_start"&gt;&lt;/span&gt;&lt;/iframe&gt;&lt;br /&gt;
&lt;!-- 更新後の導入（冒頭）：構造・デザインは維持、文言のみ差し替え --&gt;&lt;/p&gt;
&lt;p data-start="26" data-end="199"&gt;受動態の疑問文は、&lt;strong&gt;疑問詞が主語かどうか&lt;/strong&gt;で語順が決まります。&lt;strong&gt;What/Whoが主語&lt;/strong&gt;なら&lt;strong&gt;疑問詞＋be＋過去分詞&lt;/strong&gt;、&lt;strong&gt;Where/When&lt;/strong&gt;のように主語でないなら&lt;strong&gt;疑問詞＋be＋主語＋過去分詞&lt;/strong&gt;。「誰によって」は&lt;strong&gt;By whom … ?&lt;/strong&gt; / &lt;strong&gt;Who … by?&lt;/strong&gt;の2形です。ここでは3パターンの作り方と、答えで&lt;strong&gt;主語・be&lt;/strong&gt;をそろえて減点を避けるコツを例文で確認します。&lt;/p&gt;
&lt;div style="border: 1px solid #e6e6e6; background: #fafafa; padding: 14px 16px; border-radius: 8px; margin: 16px 0;"&gt;
&lt;h2 style="margin: 0 0 10px; font-size: 1.15rem; line-height: 1.6;"&gt;まず押さえる：受動態の疑問文（疑問詞つき）語順ルール&lt;/h2&gt;
&lt;p style="margin: 0 0 10px; line-height: 1.9;"&gt;受動態の疑問文は、&lt;strong&gt;疑問詞が「主語」かどうか&lt;/strong&gt;で語順が決まります（主語なら &lt;strong&gt;疑問詞＋be&lt;/strong&gt;、主語でないなら &lt;strong&gt;疑問詞＋be＋主語&lt;/strong&gt;）。&lt;/p&gt;
&lt;p&gt;&lt;!-- （以下テーブル等は現状のまま） --&gt;&lt;/p&gt;
&lt;p style="margin: 12px 0 0; line-height: 1.9;"&gt;この3つの形を先に定着させると、後半の例文・確認クイズでも語順が混ざりにくくなります。&lt;/p&gt;
&lt;/div&gt;
&lt;p data-start="201" data-end="218"&gt;まずは、疑問詞が主語になる形から確認します。&lt;/p&gt;
&lt;p&gt;&lt;img decoding="async" fetchpriority="high" class="alignnone wp-image-687" src="https://eigo-rewrite.com/wp-content/uploads/2023/08/IMG_2051-300x107.jpg" sizes="(max-width: 662px) 100vw, 662px" srcset="https://eigo-rewrite.com/wp-content/uploads/2023/08/IMG_2051-300x107.jpg 300w, https://eigo-rewrite.com/wp-content/uploads/2023/08/IMG_2051-1024x364.jpg 1024w, https://eigo-rewrite.com/wp-content/uploads/2023/08/IMG_2051-768x273.jpg 768w, https://eigo-rewrite.com/wp-content/uploads/2023/08/IMG_2051.jpg 1200w" alt="" width="662" height="236" /&gt;&lt;/p&gt;
&lt;p&gt;一つ目のパターンです。&lt;br /&gt;
これが一番簡単です。&lt;br /&gt;
&lt;span style="color: #0000ff;"&gt;疑問詞がそもそも主語になっている場合&lt;/span&gt;です。&lt;br /&gt;
つまり「何が何々されるんですか」「誰が何々されたんですか」というふうに、「何が」とか「誰が」というふうに疑問詞が主語になっている場合です。&lt;br /&gt;
この場合はこの疑問詞がそもそも主語になっているので、be動詞を前に出したりという事は出来ません。&lt;br /&gt;
疑問詞というのは必ず文の先頭に出しました。&lt;br /&gt;
ですから、疑問詞のあとに「be動詞 + 過去分詞」、つまり主語のあとに動詞を置くというような形で、普通の、例えば”This book was written”のような形で、その”This　book　was　written”の”This book”を”What”にして、”What was written”というふうに、主語を疑問詞に置き換えるだけというパターンです。&lt;br /&gt;
これが一番簡単です。&lt;br /&gt;
そうするとこちらで言うと”What”「何が」これが主語になっていて、 ”was stolen”これが動詞です。&lt;br /&gt;
そうすると、「何が盗まれたんですか」という文になっていて、そのあとが”from Mary’s locker”「メアリーのロッカーから何が盗まれたんですか？」というふうな形で、これだけで疑問文になっています。&lt;br /&gt;
なので、この疑問詞が主語の場合というのは単純に&lt;span style="color: #ff0000;"&gt;疑問詞を最初に置いて&lt;/span&gt;やって、&lt;span style="color: #ff0000;"&gt;そのあとに「be動詞 + 過去分詞」&lt;/span&gt;、これで終了です。&lt;br /&gt;
この場合答え方がちょっと大事でして、どうしても「何が盗まれたんですか？」と聞かれて、この場合は”purse”「財布」とか「ハンドバッグ」のようなものですが、「彼女の財布です。」という時に”It is her purse.”とか言ってしまいがちです。&lt;br /&gt;
ですが、そうではなくて今は疑問詞が主語でした。&lt;br /&gt;
「何が盗まれたんですか？」なので、&lt;span style="color: #0000ff;"&gt;疑問文に対して答えの文というのは主語と動詞を揃える必要&lt;/span&gt;があります。&lt;br /&gt;
ですので、「何が」というのが主語になっているので”her purse”「彼女の財布が」というふうに主語は主語で対応させます。&lt;br /&gt;
そして本来であれば、この”was”のあとは”her purse was stolen from her locker”だった訳ですが、この”stolen from Marie’s locker”という同じ単語が重なるのを防ぐ必要があります。&lt;br /&gt;
ただ文にしなければいけないので最低限の動詞は必要なので”was”というのを置いておきます。&lt;br /&gt;
このように、「何が盗まれたんですか？」「財布が盗まれました。」というふうに主語と動詞を一致させるというのがポイントとなります。&lt;br /&gt;
同じような形で、同じ疑問詞が主語の文というの見ていきましょう。&lt;/p&gt;
&lt;p&gt;&lt;img decoding="async" class="alignnone wp-image-688" src="https://eigo-rewrite.com/wp-content/uploads/2023/08/IMG_2051-1-300x52.jpg" sizes="(max-width: 600px) 100vw, 600px" srcset="https://eigo-rewrite.com/wp-content/uploads/2023/08/IMG_2051-1-300x52.jpg 300w, https://eigo-rewrite.com/wp-content/uploads/2023/08/IMG_2051-1-1024x177.jpg 1024w, https://eigo-rewrite.com/wp-content/uploads/2023/08/IMG_2051-1-768x133.jpg 768w, https://eigo-rewrite.com/wp-content/uploads/2023/08/IMG_2051-1.jpg 1200w" alt="" width="600" height="104" /&gt;&lt;/p&gt;
&lt;p&gt;そうすると最初は”Who”「誰が」です。&lt;br /&gt;
これが主語になっています。&lt;br /&gt;
そのあとに”was told”「誰が伝えられたんですか」、”about the problem first”ですから、「誰が最初にその問題について伝えられたんですか」という疑問文になっています。&lt;br /&gt;
これの答えとして、「お店の店員さんです」という場合これも”It was the shop clerk”とか言うのではなく、「誰が言われた」なので、合わせる形で「誰が」「店員さん」が”was told”「言われた」というふうに主語と動詞を一致させていきましょう。&lt;br /&gt;
このように疑問詞が主語になっている場合というのは、&lt;strong&gt;疑問文はその疑問詞のあとに「be動詞 + 過去分詞」で終わりで、答えの文の際に主語と動詞を一致させる&lt;/strong&gt;という点だけ注意して下さい。&lt;/p&gt;
&lt;p&gt;&lt;!-- 都立高校入試 英語・英作文対策講座（※記事テーマに合わせて差し替え） --&gt;&lt;/p&gt;
&lt;div style="border: 2px solid #ff6600; background-color: #fff0e0; padding: 10px; display: flex; align-items: center; justify-content: center;"&gt;
&lt;p&gt;&lt;img decoding="async" style="max-width: 100px; height: auto; margin-right: 10px;" src="https://eigo-rewrite.com/wp-content/uploads/2020/06/logo_tate-1.png" alt="Re-Writeのロゴ" /&gt;&lt;/p&gt;
&lt;div&gt;
&lt;p style="margin: 5px 0;"&gt;【都立入試の英作文対策】：受動態は英作文で頻出です。&lt;strong&gt;「語順が決まる→自分で書ける」&lt;/strong&gt;まで、5分で書く形×添削で定着させます（自校作成校対応）。&lt;/p&gt;
&lt;p&gt;&lt;a style="background-color: #ff6600; color: white; padding: 5px 10px; text-align: center; text-decoration: none; display: inline-block; font-size: 14px;" href="https://eigo-rewrite.com/toritsu/"&gt;詳細を見る&lt;/a&gt;&lt;/p&gt;
&lt;/div&gt;
&lt;/div&gt;
&lt;p&gt;&lt;!-- ▼▼ 送客動線：中盤（TP/SP/STへ） ▼▼ --&gt;&lt;/p&gt;
&lt;div style="border: 1px solid #ffd6b3; background: #fff7ef; padding: 14px 16px; border-radius: 8px; margin: 16px 0;"&gt;
&lt;h2 style="margin: 0 0 10px; font-size: 1.15rem; line-height: 1.6;"&gt;この単元が「書ける／解ける」になる次の行動&lt;/h2&gt;
&lt;p style="margin: 0 0 10px; line-height: 1.9;"&gt;受動態の疑問文は、&lt;strong&gt;語順の取り違え&lt;/strong&gt;と&lt;strong&gt;答えの主語・beのズレ&lt;/strong&gt;で減点されやすい単元です。本文を読み終えたら、今の悩みに近いものを1つだけ選んで進めると定着が速くなります。&lt;/p&gt;
&lt;ul style="margin: 0; padding-left: 1.2em; line-height: 1.9;"&gt;
&lt;li&gt;まずは全体像（塾の方針・対応範囲）を見たい → &lt;a href="https://eigo-rewrite.com/"&gt;トップページ&lt;/a&gt;&lt;/li&gt;
&lt;li&gt;受動態を英作文で得点にしたい（高校入試） → &lt;a href="https://eigo-rewrite.com/toritsu/"&gt;都立入試の英作文対策&lt;/a&gt;&lt;/li&gt;
&lt;li&gt;通い方・場所を先に確認したい（体験・相談の入口） → &lt;a href="https://eigo-rewrite.com/access/"&gt;アクセス&lt;/a&gt;&lt;/li&gt;
&lt;/ul&gt;
&lt;p style="margin: 10px 0 0; line-height: 1.9;"&gt;「どこで間違えたか」を一緒に特定したい場合は、上のアクセスから相談への流れへ進めます。&lt;/p&gt;
&lt;/div&gt;
&lt;p&gt;それでは二つ目のパターンです。&lt;br /&gt;
今度は、「いつ」とか「どこで」のように疑問詞が主語ではなくてその時の状況であったり時間とか場所を聞く疑問文に関して見ていきます。&lt;br /&gt;
この場合は、今までbe動詞の文というのはいくつもやってきましたからそれと同じ形です。&lt;/p&gt;
&lt;p&gt;&lt;img decoding="async" loading="lazy" class="alignnone wp-image-689" src="https://eigo-rewrite.com/wp-content/uploads/2023/08/IMG_2052-300x77.jpg" sizes="(max-width: 678px) 100vw, 678px" srcset="https://eigo-rewrite.com/wp-content/uploads/2023/08/IMG_2052-300x77.jpg 300w, https://eigo-rewrite.com/wp-content/uploads/2023/08/IMG_2052-1024x261.jpg 1024w, https://eigo-rewrite.com/wp-content/uploads/2023/08/IMG_2052-768x196.jpg 768w, https://eigo-rewrite.com/wp-content/uploads/2023/08/IMG_2052.jpg 1200w" alt="受動態の文法学習に使用する練習問題集を紹介する画像" width="678" height="174" /&gt;&lt;/p&gt;
&lt;p&gt;&lt;span style="color: #0000ff;"&gt;疑問詞は必ず文の先頭&lt;/span&gt;に置きます。&lt;br /&gt;
そしてbe動詞を使った文ですから、疑問詞のあとにbe動詞を置きます。&lt;br /&gt;
そうすると、「あれは何ですか？」という時には”What is that”「あれは何ですか？」というのとほぼ同じ形で、疑問詞のあとにbe動詞がきてそのあとに文の主語、そしてその主語のあとに今学習している過去分詞、こういった語順になってきます。&lt;br /&gt;
実際確認してみましょう。&lt;br /&gt;
最初に”where”「どこで」がありまして、そのあとが”was”be動詞があり、”Mary’s purse”主語があって、そして”found”過去分詞があります。&lt;br /&gt;
“found”は”find”「見つける」の過去分詞です。&lt;br /&gt;
そうするとこの文というのは、「どこでメアリーの財布は発見されたんですか？」と書かれています。&lt;br /&gt;
先ほど言ったように、疑問文と答えの文は主語と動詞を一致させます。&lt;br /&gt;
この文の場合、主語は”Mary’ｓpurse”ですから「メアリーの財布はどこで発見されたんですか？」、「メアリーの財布は」つまり「それは」”was found”「発見されました」、”in the restroom”「お手洗いで」という形で、先ほどと同様に主語と動詞を一致させます。&lt;br /&gt;
①のパターンはこの疑問詞が主語でしたが、今度は”Mary’s purse”となっているので、ここの主語の位置というのは”restroom”ではなくて一度出てきた「マリーさんの財布」なので&lt;span style="color: #ff00ff;"&gt;“it”と置き換えておきましょう。&lt;/span&gt;&lt;/p&gt;
&lt;p&gt;&lt;img decoding="async" loading="lazy" class="alignnone wp-image-690" src="https://eigo-rewrite.com/wp-content/uploads/2023/08/IMG_2052-1-300x52.jpg" sizes="(max-width: 692px) 100vw, 692px" srcset="https://eigo-rewrite.com/wp-content/uploads/2023/08/IMG_2052-1-300x52.jpg 300w, https://eigo-rewrite.com/wp-content/uploads/2023/08/IMG_2052-1-1024x177.jpg 1024w, https://eigo-rewrite.com/wp-content/uploads/2023/08/IMG_2052-1-768x133.jpg 768w, https://eigo-rewrite.com/wp-content/uploads/2023/08/IMG_2052-1.jpg 1200w" alt="受動態の語順を確認するための操作方法を示すスライド画像" width="692" height="120" /&gt;&lt;/p&gt;
&lt;p&gt;また、下の文も同じように作っていきます。&lt;br /&gt;
まず”When”「いつ」とあってbe動詞があって”building”「建物」です。&lt;br /&gt;
主語が”built”、”build”「建てる」という動詞の過去分詞です。&lt;br /&gt;
この”building”というのがそもそも”build”「建てるもの」「建てたもの」となっていますから、この動詞の過去分詞が”built”となっています。&lt;br /&gt;
なので、「いつその建物は建てられたんですか？」というような形になっていまして、そうすると、しつこいですが、こちらの”building”が主語になっていますから、じゃあ応答文の主語というのは&lt;span style="color: #ff00ff;"&gt;“building”に合わせて”It”&lt;/span&gt;になります。&lt;br /&gt;
メインの疑問文が”was built”と過去になっていますから、それに合わせて”It was built”となります。&lt;br /&gt;
そして答える内容の「いつ」”last year”、「去年」といった形で「いつその建物は建てられたんですか？」、「去年建てられたんです。」というような応答文が完成します。&lt;/p&gt;
&lt;p&gt;それでは最後です。&lt;br /&gt;
今度は「誰によって何々されるんですか？」「あるいはされたんですか？」という形を見ていきます。&lt;/p&gt;
&lt;p&gt;&lt;img decoding="async" loading="lazy" class="alignnone wp-image-691" src="https://eigo-rewrite.com/wp-content/uploads/2023/08/スライド用3-2-300x169.jpg" sizes="(max-width: 774px) 100vw, 774px" srcset="https://eigo-rewrite.com/wp-content/uploads/2023/08/スライド用3-2-300x169.jpg 300w, https://eigo-rewrite.com/wp-content/uploads/2023/08/スライド用3-2-1024x576.jpg 1024w, https://eigo-rewrite.com/wp-content/uploads/2023/08/スライド用3-2-768x432.jpg 768w, https://eigo-rewrite.com/wp-content/uploads/2023/08/スライド用3-2-320x180.jpg 320w, https://eigo-rewrite.com/wp-content/uploads/2023/08/スライド用3-2.jpg 1280w" alt="" width="774" height="436" /&gt;&lt;/p&gt;
&lt;p&gt;教科書にはこの最後の完成形が載っている訳ですが、その完成形に至るまでに&lt;span style="color: #ff0000;"&gt;どのような操作がされているのか&lt;/span&gt;、という事が非常に大事になってきます。&lt;br /&gt;
先ほどもお伝えしましたように、受動態というのは形を覚えるだけではなくて&lt;span style="color: #ff0000;"&gt;なぜそういう語順になるか&lt;/span&gt;という文の操作をする必要があります。&lt;br /&gt;
ですから、どういった操作が途中式として使われているのかを確認しながら見ていきましょう。&lt;br /&gt;
受動体の肯定文から見ていきます。&lt;br /&gt;
“America was discovered by Columbus.”&lt;br /&gt;
「アメリカはコロンブスによって発見されました。」&lt;br /&gt;
こちらは以前もお伝えした文になっています。&lt;br /&gt;
今聞きたいのは、「誰によって発見されたんですか？」という形にしたいんです。&lt;br /&gt;
そうすると、ここの”Columbus”の所が誰か分からないから”Who”にしたいんですが、一気に”Who”を前に出してきてしまうと途中経過が分からなくなってしまうので順を追って説明します。&lt;br /&gt;
まずここを”Who”とか”Whom”に変える前に、&lt;span style="color: #0000ff;"&gt;疑問文の形&lt;/span&gt;にします。&lt;br /&gt;
疑問文は先ほど見たようにbe動詞を前に出します。&lt;br /&gt;
この操作のみで疑問文を作りましたから、第1段階として”Was America discovered by Columbus? “「アメリカはコロンブスによって発見されたんですか？」という形にしました。&lt;br /&gt;
第2段階です。&lt;br /&gt;
こちらの”Columbus”が誰か分からないので、疑問詞「誰？」にしたい訳ですが、ここに”by”が付いています。&lt;br /&gt;
“by”というのは前置詞です。&lt;br /&gt;
前置詞のあとというのは目的格にしなければいけません。&lt;br /&gt;
“I””my””me””mine”でいう所の3列目、”me”みたいな形にする必要があります。&lt;br /&gt;
その際、&lt;span style="color: #0000ff;"&gt;“Who”「誰は」とか「誰が」の目的格というのは、”whom”という形になります。&lt;/span&gt;&lt;br /&gt;
「誰を」とか「誰に」です。&lt;br /&gt;
なので、今第1段階で、”Was”を前に出しました。&lt;br /&gt;
第2段階で、この人名”Columbus”を”whom”という形に直しました。&lt;br /&gt;
そして、第3段階で疑問詞を前に出してくる訳ですが、この疑問詞を前に出すというやり方が二通りあります。&lt;br /&gt;
それぞれについてご説明します。&lt;/p&gt;
&lt;p&gt;一つ目は、この”by”という「前置詞 + whom」という疑問詞あるいは代名詞というものを&lt;strong&gt;一つのセットにして前に出す&lt;/strong&gt;というやり方があります。&lt;br /&gt;
そうするとこの”By whom”という塊全体をこのように前にもってきて”By whom was America discovered?”つまり、「誰によってアメリカは発見されたんですか？」という形でこの”By whom”を一つのセットとしてセットごと前に出すという考え方がまず一つです。&lt;br /&gt;
もう一つは、そうは言っても”By”で始まる疑問文だとちょっと気持ち悪い、響き的にしっくりこないという場合はこちらの&lt;span style="color: #ff00ff;"&gt;疑問詞だけを前に出す&lt;/span&gt;というやり方があります。&lt;br /&gt;
この疑問詞だけを前に出す場合は、もちろん文頭にもってくる訳ですが、その際に”whom”というのは文頭にくるとちょっとネイティブにはおかしく感じられるらしいです。&lt;br /&gt;
なので、&lt;span style="color: #008000;"&gt;形上はこの段階では”whom”ですが文の先頭に出す時は”Who”という形にしてしまいます。&lt;/span&gt;&lt;br /&gt;
そうすると、”by”というのが元々あった訳ですから、この元々あった”by”というのは自分で消さずにここ、文の最後に残しておきます。&lt;br /&gt;
多い間違え方としては、 ”Who was discovered America”と書いてしまって間違えるという方が結構多いです。&lt;br /&gt;
“Who was discovered”と書いた瞬間に、「誰が発見されたんですか？」という意味になってしまうので、文の意味が変わってしまいます。&lt;br /&gt;
それを分からないというか、間違った文にしてしまう方というのは、ここの最初の元の文から最後のここに一気に飛ぼうとしているので間違えてしまいます。&lt;br /&gt;
なので、どういう文にするんだっけ？と形が分からなくなったらこの流れで書いて下さい。&lt;br /&gt;
繰り返しになりますが、&lt;strong&gt;be動詞を前に出す。&lt;/strong&gt;&lt;br /&gt;
&lt;strong&gt;人名の所を”whom”に変える。&lt;/strong&gt;&lt;br /&gt;
&lt;strong&gt;最後にそれを前に出す。&lt;/strong&gt;&lt;br /&gt;
その際に、”By whom”の場合はそのまま出して終了。&lt;br /&gt;
“whom”を前に出す場合は”Who”に変えてちゃんと”by”は残しておく。&lt;br /&gt;
こういった所に気を付けて下さい。&lt;/p&gt;
&lt;p&gt;それでは次ですが、先ほどまでは疑問文の形を学習していた訳ですが、今度は”by”を使わない受動態というのが登場しています。&lt;br /&gt;
これは先ほどまでの文であれば、「なんとかかんとか discovered by」と”by”を使っていたその”by”という所が違う前置詞に変わってしまうというものになります。&lt;br /&gt;
ここに関しては理屈で何とかかんとか解決するというよりは、まず&lt;span style="color: #ff0000;"&gt;形として熟語として覚えてしまった方が楽なものが多い&lt;/span&gt;です。&lt;br /&gt;
ですから、それぞれについて注意点とともに説明していきたいと思います。&lt;/p&gt;
&lt;p&gt;&lt;img decoding="async" loading="lazy" class="alignnone wp-image-692" src="https://eigo-rewrite.com/wp-content/uploads/2023/08/スライド用4-1-300x169.jpg" sizes="(max-width: 611px) 100vw, 611px" srcset="https://eigo-rewrite.com/wp-content/uploads/2023/08/スライド用4-1-300x169.jpg 300w, https://eigo-rewrite.com/wp-content/uploads/2023/08/スライド用4-1-1024x576.jpg 1024w, https://eigo-rewrite.com/wp-content/uploads/2023/08/スライド用4-1-768x432.jpg 768w, https://eigo-rewrite.com/wp-content/uploads/2023/08/スライド用4-1-320x180.jpg 320w, https://eigo-rewrite.com/wp-content/uploads/2023/08/スライド用4-1.jpg 1280w" alt="" width="611" height="344" /&gt;&lt;/p&gt;
&lt;p&gt;最初です。&lt;br /&gt;
“The hall was filled with people.”&lt;br /&gt;
“fill”は元々「満たす」とか「いっぱいにする」といった意味です。&lt;br /&gt;
それが受けになっている訳ですから、「いっぱいにされている」「満たされている」となります。&lt;br /&gt;
そうすると”The hall was filled with people. “といったら、「そのホール」あるいは「廊下」「広場」は「人々で満たされていた」、つまり「人々でいっぱいだった」といった意味になります。&lt;br /&gt;
この場合は”by”を使わずに”with”を使っていますので、ここが”be filled with”といった形で一つの熟語として覚えておきましょう。&lt;/p&gt;
&lt;p&gt;二つ目です。&lt;br /&gt;
これが間違えやすいです。&lt;br /&gt;
“The singer is known to people all over the world.”&lt;br /&gt;
「その歌手は世界中の人々に知られている。」&lt;br /&gt;
と書いてありますが、ここも”be known by”ではなくて”be known to”という形になっています。&lt;br /&gt;
この&lt;span style="color: #ff0000;"&gt;“to”&lt;/span&gt;というのは、&lt;span style="color: #ff0000;"&gt;「なんとかに対して」&lt;/span&gt;といった意味合いだと思っておいて下さい。&lt;br /&gt;
つまり、その「歌手」というのは「世界中の人々に向けて」「人々に対して知られている」といったようなニュアンスです。&lt;/p&gt;
&lt;p&gt;次です。&lt;br /&gt;
今度は”caught”、これ”catch”「捕まえる」の過去分詞になっていまして、これも”be caught in the rain”これで「雨に降られる」とかこれが夕立であれば「夕立にあう」といった意味になります。&lt;br /&gt;
“in the rain”ですからなんとなく想像的には雨が降っているという状況があって、その雨が降っている中にその人がいる、その「雨の中」というような意味合いで”in”を使っています。&lt;br /&gt;
そうしますと、「私たちは家へ行く道の途中で」「道の上で雨に降られた。」、つまり「帰っている途中で雨に降られた。」といった意味になっています。&lt;/p&gt;
&lt;p&gt;最後にこちらです。&lt;br /&gt;
“We were surprised at the beautiful voice.”&lt;br /&gt;
という形になっています。&lt;br /&gt;
“be surprised at”を使います。&lt;br /&gt;
まず”surprise”という意味ですが、今日本語でも「サプライズ」とカタカナ言葉で使っていますが、&lt;span style="color: #0000ff;"&gt;本来”surprise”というのは「驚く」ではなくて「驚かせる」&lt;/span&gt;なんです。&lt;br /&gt;
なので、”We surprised”ではなくて”We were surprised”となっています。&lt;br /&gt;
これは「私たちは驚かされた」と言っています。&lt;br /&gt;
そうすると、&lt;strong&gt;「驚かされた」という事は裏返すと「驚いた」&lt;/strong&gt;という訳になりますので、直訳すると「私たちはその美しい声に驚かされた。」という事は言葉を変えると、「私たちはその美しい声に驚いた。」となっています。&lt;br /&gt;
スペルで注意しなければならない点がここです。&lt;br /&gt;
“surprise”のこの2文字目と3文字目は”u”と”r”になっていますので、この”r”を忘れないように「サプライズ」と発音しながら練習して下さい。&lt;/p&gt;
&lt;p&gt;&lt;!-- 語彙強化講座 --&gt;&lt;/p&gt;
&lt;div style="border: 2px solid #ff6600; background-color: #fff0e0; padding: 10px; display: flex; align-items: center; justify-content: center; margin-bottom: 10px;"&gt;
&lt;p&gt;&lt;img decoding="async" style="max-width: 100px; height: auto; margin-right: 10px;" src="https://eigo-rewrite.com/wp-content/uploads/2020/06/logo_tate-1.png" alt="Re-Writeのロゴ" /&gt;&lt;/p&gt;
&lt;div&gt;
&lt;p style="margin: 5px 0;"&gt;【語彙強化講座】：長文読解で必要な語彙・熟語を徹底的に習得し、都立・私立の入試対策に直結する語彙力を養います。&lt;/p&gt;
&lt;p&gt;&lt;a style="background-color: #ff6600; color: white; padding: 5px 10px; text-align: center; text-decoration: none; display: inline-block; font-size: 14px;" href="https://eigo-rewrite.com/vocabulary/"&gt;詳細を見る&lt;/a&gt;&lt;/p&gt;
&lt;/div&gt;
&lt;/div&gt;
&lt;p&gt;それでは次に”make”を使った受動態、”be made”という形に関して説明していこうと思います。&lt;br /&gt;
教科書にも載っていますが、”make”を使う場合は「be動詞 + make + of」という形と、「be動詞 made from」という形があります。&lt;br /&gt;
日本語に訳すとどちらも「何々で作られている」とか「何々から作られている」といった意味になりますが、&lt;span style="color: #ff0000;"&gt;使い分けが必要&lt;/span&gt;になってきます。&lt;br /&gt;
まずは二つの文を比べてみます。&lt;/p&gt;
&lt;p&gt;&lt;img decoding="async" loading="lazy" class="alignnone wp-image-693" src="https://eigo-rewrite.com/wp-content/uploads/2023/08/スライド用5-1-300x169.jpg" sizes="(max-width: 744px) 100vw, 744px" srcset="https://eigo-rewrite.com/wp-content/uploads/2023/08/スライド用5-1-300x169.jpg 300w, https://eigo-rewrite.com/wp-content/uploads/2023/08/スライド用5-1-1024x576.jpg 1024w, https://eigo-rewrite.com/wp-content/uploads/2023/08/スライド用5-1-768x432.jpg 768w, https://eigo-rewrite.com/wp-content/uploads/2023/08/スライド用5-1-320x180.jpg 320w, https://eigo-rewrite.com/wp-content/uploads/2023/08/スライド用5-1.jpg 1280w" alt="" width="744" height="419" /&gt;&lt;/p&gt;
&lt;p&gt;一つ目は”This table is made of wood。”&lt;br /&gt;
“wood”は「木材」です。&lt;br /&gt;
そうすると、この「テーブルは木材で作られています。」となります。&lt;br /&gt;
下の文です。&lt;br /&gt;
“Tofu is made from soybeans.”&lt;br /&gt;
「豆腐は大豆から作られています。」&lt;br /&gt;
一見、意味としては似たような形になっていますが、こちらの”of”というのは次にくる”wood”「木材」というここの「木」という物質の&lt;span style="color: #ff0000;"&gt;性質とか形状といったものが変わらない場合に”of”を使います。&lt;/span&gt;&lt;br /&gt;
例えば「この机は木で出来ている。」といった時に、この「机」あるいは「テーブル」というのが「木」という物質である事には変わりがない訳です。&lt;br /&gt;
その「木」という物質が例えばですが、極端な例だとコンクリートとかプラスチックとか全く別の物質になっているとかではなくて、「木」というものの性質が残っている場合は、ここを”of”を使います。&lt;br /&gt;
という事は逆に”form”を使っている場合というのは、こちらの「材料」「原料」になるものというのが元々は大豆という豆だったものが豆腐に変化しています。&lt;br /&gt;
豆腐を見て豆とは思わないですよね？&lt;br /&gt;
その豆というものの&lt;span style="color: #ff0000;"&gt;性質というのが変わっている場合、この時に”from”を使います。&lt;/span&gt;&lt;br /&gt;
例えばですがこのNew Treasureという教科書、これはもちろん紙で作られている訳ですが、その紙で教科書が作られているといった場合に、その教科書構成している紙が紙という物質であるという事には変わりがないので、その場合”This textbook is made of paper. “「紙で出来ていると言います。&lt;br /&gt;
ですが、その紙自体は木材、パルプ材とかから作られているので、そうすると”Paper is made from wood”という形で、元のこの物質というものが変わっているのか変わっていないのかという点でこの&lt;strong&gt;“of”と”from”というものを区別します。&lt;/strong&gt;&lt;br /&gt;
これは色々な例を見てみて、その一つずつに対して性質変わっているなと見ていきましょう。&lt;br /&gt;
例えば、「ワインはぶどうから作られる」と言ったら、ぶどうという果物とワインという飲みもの、個体と液体みたいな形で性質が変わってしまっているから”Wine is made form grapes.”だな、という形で1個ずつの例文とか問題に対してこれは変わっている変わってないというのをあてはめながら理解していって下さい。&lt;br /&gt;
そしてこの&lt;span style="color: #ff00ff;"&gt;“from”を使った文に関しては書き換える事が出来ます。&lt;/span&gt;&lt;br /&gt;
こちらは大豆からなっていますので、こういう順番です。&lt;br /&gt;
「大豆から豆腐が作られる。」&lt;br /&gt;
そして下になると、今度は&lt;span style="color: #ff00ff;"&gt;“into”&lt;/span&gt;という前置詞を使っています。&lt;br /&gt;
“into”という前置詞は、&lt;strong&gt;左にあるものが右のものに変化する&lt;/strong&gt;という意味なので、そうすると大豆が加工されて豆腐になるというふうな形で、訳は違いますが表している事実内容としては同じものになります。&lt;br /&gt;
このようにセクション2というのは、疑問文を作るというのが一つ大きな柱になっていて、もう一つが”by”を使わない受動体を覚えるというのが重要な柱になります。&lt;br /&gt;
ですので、結構なボリュームになってしまいますので、このLesson6に関しては必ず学習した単元というのを文法問題集を使って体になじませていくという事を主眼において学習して下さい。&lt;br /&gt;
それではセクション2に関しては以上となります。&lt;/p&gt;
&lt;p&gt;&lt;!-- ▼▼ Lesson6 セクション2 まとめ ▼▼ --&gt;&lt;/p&gt;
&lt;h2&gt;Lesson6 セクション2：疑問詞を使った受動態・byを使わない受動態&lt;/h2&gt;
&lt;table style="border-collapse: collapse; width: 100%; text-align: left;"&gt;
&lt;thead&gt;
&lt;tr style="background-color: #dd8500; color: #ffffff;"&gt;
&lt;th style="padding: 8px;"&gt;項目&lt;/th&gt;
&lt;th style="padding: 8px;"&gt;内容&lt;/th&gt;
&lt;/tr&gt;
&lt;/thead&gt;
&lt;tbody&gt;
&lt;tr style="background-color: #f0b464; color: #000000;"&gt;
&lt;td style="padding: 8px; width: 25%;"&gt;学習テーマ&lt;/td&gt;
&lt;td style="padding: 8px;"&gt;
&lt;ul&gt;
&lt;li&gt;疑問詞を使った受動態の疑問文の作り方&lt;/li&gt;
&lt;li&gt;疑問文に対する答え方（主語と動詞の一致）&lt;/li&gt;
&lt;li&gt;by を使わない受動態表現（be filled with など）&lt;/li&gt;
&lt;li&gt;be made of / be made from の使い分け&lt;/li&gt;
&lt;/ul&gt;
&lt;/td&gt;
&lt;/tr&gt;
&lt;tr style="background-color: #ffffff; color: #000000;"&gt;
&lt;td style="padding: 8px;"&gt;パターン①&lt;br /&gt;
疑問詞＝主語&lt;/td&gt;
&lt;td style="padding: 8px;"&gt;
&lt;ul&gt;
&lt;li&gt;「何が〜されたか」「誰が〜されたか」をたずねる形。&lt;/li&gt;
&lt;li&gt;語順：&lt;strong&gt;疑問詞 + be動詞 + 過去分詞 + …？&lt;/strong&gt;&lt;/li&gt;
&lt;li&gt;例）What was stolen from Mary’s locker?&lt;/li&gt;
&lt;li&gt;答えも主語と動詞をそろえる：Her purse &lt;strong&gt;was&lt;/strong&gt; (stolen).&lt;/li&gt;
&lt;/ul&gt;
&lt;/td&gt;
&lt;/tr&gt;
&lt;tr style="background-color: #f0b464; color: #000000;"&gt;
&lt;td style="padding: 8px;"&gt;パターン②&lt;br /&gt;
疑問詞≠主語&lt;/td&gt;
&lt;td style="padding: 8px;"&gt;
&lt;ul&gt;
&lt;li&gt;「いつ・どこで」など、状況（時間・場所）をたずねる形。&lt;/li&gt;
&lt;li&gt;語順：&lt;strong&gt;疑問詞 + be動詞 + 主語 + 過去分詞 + …？&lt;/strong&gt;&lt;/li&gt;
&lt;li&gt;例）Where was Mary’s purse found?&lt;/li&gt;
&lt;li&gt;答えは主語と時制をそろえて：It was found in the restroom.&lt;/li&gt;
&lt;/ul&gt;
&lt;/td&gt;
&lt;/tr&gt;
&lt;tr style="background-color: #ffffff; color: #000000;"&gt;
&lt;td style="padding: 8px;"&gt;パターン③&lt;br /&gt;
「誰によって〜されたか」&lt;/td&gt;
&lt;td style="padding: 8px;"&gt;
&lt;ul&gt;
&lt;li&gt;肯定文：America was discovered by Columbus.&lt;/li&gt;
&lt;li&gt;① まず be動詞を前に出して疑問文：Was America discovered by Columbus?&lt;/li&gt;
&lt;li&gt;② Columbus → whom（前置詞 by の目的格）。&lt;/li&gt;
&lt;li&gt;③ 疑問詞を前に出す：
&lt;ul&gt;
&lt;li&gt;前置詞ごと前へ：By whom was America discovered?&lt;/li&gt;
&lt;li&gt;疑問詞だけ前へ：Who was America discovered by?&lt;/li&gt;
&lt;/ul&gt;
&lt;/li&gt;
&lt;li&gt;「Who was discovered America？」のような語順は誤り。&lt;/li&gt;
&lt;/ul&gt;
&lt;/td&gt;
&lt;/tr&gt;
&lt;tr style="background-color: #f0b464; color: #000000;"&gt;
&lt;td style="padding: 8px;"&gt;by を使わない受動態&lt;/td&gt;
&lt;td style="padding: 8px;"&gt;
&lt;ul&gt;
&lt;li&gt;&lt;strong&gt;be filled with ～&lt;/strong&gt;：「～でいっぱいだ」&lt;br /&gt;
The hall was filled with people.&lt;/li&gt;
&lt;li&gt;&lt;strong&gt;be known to ～&lt;/strong&gt;：「～に知られている」&lt;br /&gt;
The singer is known to people all over the world.&lt;/li&gt;
&lt;li&gt;&lt;strong&gt;be caught in ～&lt;/strong&gt;：「～（雨・嵐など）にあう」&lt;br /&gt;
We were caught in the rain on our way home.&lt;/li&gt;
&lt;li&gt;&lt;strong&gt;be surprised at ～&lt;/strong&gt;：「～に驚く」&lt;br /&gt;
We were surprised at the beautiful voice.&lt;/li&gt;
&lt;/ul&gt;
&lt;/td&gt;
&lt;/tr&gt;
&lt;tr style="background-color: #ffffff; color: #000000;"&gt;
&lt;td style="padding: 8px;"&gt;be made of / from&lt;/td&gt;
&lt;td style="padding: 8px;"&gt;
&lt;ul&gt;
&lt;li&gt;&lt;strong&gt;be made of ＋ 材料&lt;/strong&gt;&lt;br /&gt;
性質・見た目がほぼ残っている場合。&lt;br /&gt;
This table is made of wood.&lt;/li&gt;
&lt;li&gt;&lt;strong&gt;be made from ＋ 原料&lt;/strong&gt;&lt;br /&gt;
性質・形が大きく変化している場合。&lt;br /&gt;
Tofu is made from soybeans.&lt;/li&gt;
&lt;li&gt;書きかえ：Soybeans are made into tofu.（A is made into B）&lt;/li&gt;
&lt;/ul&gt;
&lt;/td&gt;
&lt;/tr&gt;
&lt;/tbody&gt;
&lt;/table&gt;
&lt;hr /&gt;
&lt;p&gt;&lt;!-- ▼▼ クイズ（10問） ▼▼ --&gt;&lt;/p&gt;
&lt;h2&gt;Lesson6 セクション2 確認クイズ（10問）&lt;/h2&gt;
&lt;p&gt;&lt;script&gt;
// Lesson6-2 用の正解表示スクリプト
function showAnswerL6S2(id) {
  var ans = document.getElementById(id);
  var btn = document.getElementById('btn_' + id);
  if (ans) { ans.style.display = 'inline'; }
  if (btn) { btn.style.display = 'none'; }
}
&lt;/script&gt;&lt;/p&gt;
&lt;table style="border-collapse: collapse; width: 100%; text-align: left; margin-top: 10px;"&gt;
&lt;thead&gt;
&lt;tr style="background-color: #dd8500; color: #ffffff;"&gt;
&lt;th style="padding: 8px; width: 5%;"&gt;No.&lt;/th&gt;
&lt;th style="padding: 8px; width: 45%;"&gt;問題&lt;/th&gt;
&lt;th style="padding: 8px; width: 35%;"&gt;選択肢（A～D）&lt;/th&gt;
&lt;th style="padding: 8px; width: 15%;"&gt;解答&lt;/th&gt;
&lt;/tr&gt;
&lt;/thead&gt;
&lt;tbody&gt;&lt;!-- Q1 --&gt;&lt;/p&gt;
&lt;tr style="background-color: #f0b464; color: #000000;"&gt;
&lt;td style="padding: 8px;"&gt;1&lt;/td&gt;
&lt;td style="padding: 8px;"&gt;「メアリーのロッカーから何が盗まれたのですか。」に最も適切な英文を選びなさい。&lt;/td&gt;
&lt;td style="padding: 8px;"&gt;A) What did steal from Mary’s locker?&lt;br /&gt;
B) What did stolen from Mary’s locker?&lt;br /&gt;
C) What was stolen from Mary’s locker?&lt;br /&gt;
D) What stolen from Mary’s locker was?&lt;/td&gt;
&lt;td style="padding: 8px;"&gt;&lt;button id="btn_q1_l6s2"&gt;正解を見る&lt;/button&gt;&lt;br /&gt;
&lt;span id="q1_l6s2" style="display: none;"&gt;C（What was stolen from Mary’s locker?）&lt;/span&gt;&lt;/td&gt;
&lt;/tr&gt;
&lt;p&gt;&lt;!-- Q2 --&gt;&lt;/p&gt;
&lt;tr style="background-color: #ffffff; color: #000000;"&gt;
&lt;td style="padding: 8px;"&gt;2&lt;/td&gt;
&lt;td style="padding: 8px;"&gt;Q1 の疑問文に「彼女の財布が盗まれました。」と答えるとき、最も適切なものを選びなさい。&lt;/td&gt;
&lt;td style="padding: 8px;"&gt;A) It is her purse.&lt;br /&gt;
B) It her purse was.&lt;br /&gt;
C) Her purse was.&lt;br /&gt;
D) Her purse stole.&lt;/td&gt;
&lt;td style="padding: 8px;"&gt;&lt;button id="btn_q2_l6s2"&gt;正解を見る&lt;/button&gt;&lt;br /&gt;
&lt;span id="q2_l6s2" style="display: none;"&gt;C（Her purse was.）&lt;/span&gt;&lt;/td&gt;
&lt;/tr&gt;
&lt;p&gt;&lt;!-- Q3 --&gt;&lt;/p&gt;
&lt;tr style="background-color: #f0b464; color: #000000;"&gt;
&lt;td style="padding: 8px;"&gt;3&lt;/td&gt;
&lt;td style="padding: 8px;"&gt;「その建物はいつ建てられたのですか。」に最も適切な英文を選びなさい。&lt;/td&gt;
&lt;td style="padding: 8px;"&gt;A) When built was the building?&lt;br /&gt;
B) When was the building built?&lt;br /&gt;
C) When did the building built?&lt;br /&gt;
D) When the building was built?&lt;/td&gt;
&lt;td style="padding: 8px;"&gt;&lt;button id="btn_q3_l6s2"&gt;正解を見る&lt;/button&gt;&lt;br /&gt;
&lt;span id="q3_l6s2" style="display: none;"&gt;B（When was the building built?）&lt;/span&gt;&lt;/td&gt;
&lt;/tr&gt;
&lt;p&gt;&lt;!-- Q4 --&gt;&lt;/p&gt;
&lt;tr style="background-color: #ffffff; color: #000000;"&gt;
&lt;td style="padding: 8px;"&gt;4&lt;/td&gt;
&lt;td style="padding: 8px;"&gt;Q3 の疑問文に「（その建物は）去年建てられました。」と答えるとき、最も適切な英文を選びなさい。&lt;/td&gt;
&lt;td style="padding: 8px;"&gt;A) It built last year.&lt;br /&gt;
B) It was build last year.&lt;br /&gt;
C) It was built last year.&lt;br /&gt;
D) It is built last year.&lt;/td&gt;
&lt;td style="padding: 8px;"&gt;&lt;button id="btn_q4_l6s2"&gt;正解を見る&lt;/button&gt;&lt;br /&gt;
&lt;span id="q4_l6s2" style="display: none;"&gt;C（It was built last year.）&lt;/span&gt;&lt;/td&gt;
&lt;/tr&gt;
&lt;p&gt;&lt;!-- Q5 --&gt;&lt;/p&gt;
&lt;tr style="background-color: #f0b464; color: #000000;"&gt;
&lt;td style="padding: 8px;"&gt;5&lt;/td&gt;
&lt;td style="padding: 8px;"&gt;「疑問詞が主語ではない受動態の疑問文」の語順として正しいものを選びなさい。&lt;/td&gt;
&lt;td style="padding: 8px;"&gt;A) 主語 + be動詞 + 疑問詞 + 過去分詞 + …？&lt;br /&gt;
B) 疑問詞 + 主語 + be動詞 + 過去分詞 + …？&lt;br /&gt;
C) 疑問詞 + be動詞 + 主語 + 過去分詞 + …？&lt;br /&gt;
D) be動詞 + 疑問詞 + 主語 + 過去分詞 + …？&lt;/td&gt;
&lt;td style="padding: 8px;"&gt;&lt;button id="btn_q5_l6s2"&gt;正解を見る&lt;/button&gt;&lt;br /&gt;
&lt;span id="q5_l6s2" style="display: none;"&gt;C（疑問詞 + be動詞 + 主語 + 過去分詞 + …？）&lt;/span&gt;&lt;/td&gt;
&lt;/tr&gt;
&lt;p&gt;&lt;!-- Q6 --&gt;&lt;/p&gt;
&lt;tr style="background-color: #ffffff; color: #000000;"&gt;
&lt;td style="padding: 8px;"&gt;6&lt;/td&gt;
&lt;td style="padding: 8px;"&gt;「そのホールは人々でいっぱいだった。」に最も適切な英文を選びなさい。&lt;/td&gt;
&lt;td style="padding: 8px;"&gt;A) The hall was filled by people.&lt;br /&gt;
B) The hall is filled of people.&lt;br /&gt;
C) The hall was filled with people.&lt;br /&gt;
D) The hall was filled to people.&lt;/td&gt;
&lt;td style="padding: 8px;"&gt;&lt;button id="btn_q6_l6s2"&gt;正解を見る&lt;/button&gt;&lt;br /&gt;
&lt;span id="q6_l6s2" style="display: none;"&gt;C（The hall was filled with people.）&lt;/span&gt;&lt;/td&gt;
&lt;/tr&gt;
&lt;p&gt;&lt;!-- Q7 --&gt;&lt;/p&gt;
&lt;tr style="background-color: #f0b464; color: #000000;"&gt;
&lt;td style="padding: 8px;"&gt;7&lt;/td&gt;
&lt;td style="padding: 8px;"&gt;「その歌手は世界中の人々に知られている。」に最も適切な英文を選びなさい。&lt;/td&gt;
&lt;td style="padding: 8px;"&gt;A) The singer is known by people all over the world.&lt;br /&gt;
B) The singer is known to people all over the world.&lt;br /&gt;
C) The singer is known for people all over the world.&lt;br /&gt;
D) The singer is known with people all over the world.&lt;/td&gt;
&lt;td style="padding: 8px;"&gt;&lt;button id="btn_q7_l6s2"&gt;正解を見る&lt;/button&gt;&lt;br /&gt;
&lt;span id="q7_l6s2" style="display: none;"&gt;B（The singer is known to people all over the world.）&lt;/span&gt;&lt;/td&gt;
&lt;/tr&gt;
&lt;p&gt;&lt;!-- Q8 --&gt;&lt;/p&gt;
&lt;tr style="background-color: #ffffff; color: #000000;"&gt;
&lt;td style="padding: 8px;"&gt;8&lt;/td&gt;
&lt;td style="padding: 8px;"&gt;「私たちは家に帰る途中で雨に降られた。」に最も適切な英文を選びなさい。&lt;/td&gt;
&lt;td style="padding: 8px;"&gt;A) We caught in the rain on our way home.&lt;br /&gt;
B) We were caught by the rain on our way home.&lt;br /&gt;
C) We were caught in the rain on our way home.&lt;br /&gt;
D) We were caught with the rain on our way home.&lt;/td&gt;
&lt;td style="padding: 8px;"&gt;&lt;button id="btn_q8_l6s2"&gt;正解を見る&lt;/button&gt;&lt;br /&gt;
&lt;span id="q8_l6s2" style="display: none;"&gt;C（We were caught in the rain on our way home.）&lt;/span&gt;&lt;/td&gt;
&lt;/tr&gt;
&lt;p&gt;&lt;!-- Q9 --&gt;&lt;/p&gt;
&lt;tr style="background-color: #f0b464; color: #000000;"&gt;
&lt;td style="padding: 8px;"&gt;9&lt;/td&gt;
&lt;td style="padding: 8px;"&gt;「このテーブルは木でできている。」に最も適切な英文を選びなさい。&lt;/td&gt;
&lt;td style="padding: 8px;"&gt;A) This table is made from wood.&lt;br /&gt;
B) This table is made of wood.&lt;br /&gt;
C) This table is made by wood.&lt;br /&gt;
D) This table is made with wood.&lt;/td&gt;
&lt;td style="padding: 8px;"&gt;&lt;button id="btn_q9_l6s2"&gt;正解を見る&lt;/button&gt;&lt;br /&gt;
&lt;span id="q9_l6s2" style="display: none;"&gt;B（This table is made of wood.）&lt;/span&gt;&lt;/td&gt;
&lt;/tr&gt;
&lt;p&gt;&lt;!-- Q10 --&gt;&lt;/p&gt;
&lt;tr style="background-color: #ffffff; color: #000000;"&gt;
&lt;td style="padding: 8px;"&gt;10&lt;/td&gt;
&lt;td style="padding: 8px;"&gt;「豆腐は大豆から作られています。」Tofu is made from soybeans. を&lt;br /&gt;
「大豆から豆腐が作られます。」という意味になるように書きかえるとき、最も適切な英文を選びなさい。&lt;/td&gt;
&lt;td style="padding: 8px;"&gt;A) Soybeans are made from tofu.&lt;br /&gt;
B) Soybeans are made with tofu.&lt;br /&gt;
C) Soybeans are made into tofu.&lt;br /&gt;
D) Soybeans are made by tofu.&lt;/td&gt;
&lt;td style="padding: 8px;"&gt;&lt;button id="btn_q10_l6s2"&gt;正解を見る&lt;/button&gt;&lt;br /&gt;
&lt;span id="q10_l6s2" style="display: none;"&gt;C（Soybeans are made into tofu.）&lt;/span&gt;&lt;/td&gt;
&lt;/tr&gt;
&lt;/tbody&gt;
&lt;/table&gt;
&lt;p&gt;&lt;!-- ▼▼ 送客動線：末尾（ST中心） ▼▼ --&gt;&lt;/p&gt;
&lt;div style="border: 1px solid #ffd6b3; background: #fff7ef; padding: 14px 16px; border-radius: 8px; margin: 18px 0 16px;"&gt;
&lt;h2 style="margin: 0 0 10px; font-size: 1.15rem; line-height: 1.6;"&gt;体験・学習相談へ（アクセス／プロフィール）&lt;/h2&gt;
&lt;p style="margin: 0 0 10px; line-height: 1.9;"&gt;ここまでで「語順は分かるのに、テストや英作文でうまくいかない」という場合は、&lt;strong&gt;どのパターンで混ざっているか（疑問詞＝主語／≠主語／by系）&lt;/strong&gt;を先に特定すると早いです。通塾・相談の入口は下にまとめています。&lt;/p&gt;
&lt;ul style="margin: 0; padding-left: 1.2em; line-height: 1.9;"&gt;
&lt;li&gt;場所・受講の入口を確認する → &lt;a href="https://eigo-rewrite.com/access/"&gt;アクセス&lt;/a&gt;&lt;/li&gt;
&lt;li&gt;指導者の方針・背景を見てから相談したい → &lt;a href="https://eigo-rewrite.com/profile/"&gt;中尾憲吾プロフィール&lt;/a&gt;&lt;/li&gt;
&lt;li&gt;他の講座・対応範囲も含めて全体を確認する → &lt;a href="https://eigo-rewrite.com/"&gt;トップページ&lt;/a&gt;&lt;/li&gt;
&lt;/ul&gt;
&lt;p style="margin: 10px 0 0; line-height: 1.9;"&gt;高校入試の英作文で受動態を点にするなら、演習・添削の案内は &lt;a href="https://eigo-rewrite.com/toritsu/"&gt;都立入試の英作文対策&lt;/a&gt; にあります。&lt;/p&gt;
&lt;/div&gt;
&lt;p&gt;&lt;!-- 文法復習講座 --&gt;&lt;/p&gt;
&lt;div style="border: 2px solid #ff6600; background-color: #fff0e0; padding: 10px; display: flex; align-items: center; justify-content: center; margin-bottom: 10px;"&gt;
&lt;p&gt;&lt;img decoding="async" style="max-width: 100px; height: auto; margin-right: 10px;" src="https://eigo-rewrite.com/wp-content/uploads/2020/06/logo_tate-1.png" alt="Re-Writeのロゴ" /&gt;&lt;/p&gt;
&lt;div&gt;
&lt;p style="margin: 5px 0;"&gt;【文法復習講座】：中学英文法を短期間で総復習し、高校入試に通用する基礎英作文力を身につけます。&lt;/p&gt;
&lt;p&gt;&lt;a style="background-color: #ff6600; color: white; padding: 5px 10px; text-align: center; text-decoration: none; display: inline-block; font-size: 14px;" href="https://eigo-rewrite.com/bunpou/"&gt;詳細を見る&lt;/a&gt;&lt;/p&gt;
&lt;/div&gt;
&lt;/div&gt;
```
</t>
  </si>
  <si>
    <t xml:space="preserve">以下のページは「スニペット整合性」（本文と title/meta/H1/冒頭文）が弱い可能性があります。
まず【本文】を確認し、想定読者・悩み・解決範囲を把握してください。
そのうえで、GSCの主要クエリ（表示回数上位）を根拠に、
「検索意図に対して、タイトル/メタ/H1/冒頭120字がズレている点」を特定し、
ズレを解消するための修正案（タイトル/メタ/H1/冒頭）を提示してください。
※本文の“大改修”は前提にしません（必要なら追記ブロックは最大1つまで）。
【URL】https://rika-quest.com/column/flower/
【ページ分類】MC
【ページ分類の略語（このプロンプト内の定義）】
TP = トップページ（ホーム/サイトの入口）
SP = サービスページ（講座・コース・申込導線）
MC = メインコラム（コラム/解説/勉強法など集客記事）
SC = サブコラム（MCやSPを補強するための補助コラム※サイト定義に合わせて判断）
NW = ニュース/お知らせ（運用上は改善対象外として除外）
ST = 企業情報等のSEO対策を行わないこ固定ページ（運用上は改善対象外として除外）
- / 空欄 / 未分類 = 未分類（このスクリプトでは改善対象外として除外）
※未分類（空欄 / "-" / "未分類"）は作業対象に含めません。
【現状（スニペット要素）】
- タイトル：【理科のコツ】花のつくり - 中学受験 理科の個別指導 | 受験理科専門塾「しゅん吉クエスト」
- メタ：「花のつくりを徹底解説！被子植物のおしべ・めしべや胚珠・子房の役割から、合弁花と離弁花の違い、リンゴの花托が果実になる仕組みまで詳しく説明します。花占いの背景にある花の構造の豆知識も満載！身近な植物を通じて学ぶ楽しさを体感しましょう。動画をチェックして花の仕組みを深く理解しよう！」
- H1：【理科のコツ】花のつくり
- 冒頭120字：中学受験／理科・生物 テーマ：花のつくり・被子植物 花のつくりをイメージで理解する──おしべ・めしべから果実・種子、合弁花・離弁花まで 「おしべ？ めしべ？ 子ぼう？ 胚珠？」──用語だけ並ぶと、花のつくりはとても覚えにくく感じます。 この
【GSC主要クエリ（表示回数上位50件）】
- 花の作り｜表示408｜CTR 0.25%｜順位1.1
- 花のつくり｜表示332｜CTR 0.30%｜順位1.3
- おしべ｜表示247｜CTR 0.00%｜順位5.7
- やく 植物｜表示202｜CTR 0.99%｜順位1.3
- 花 やく｜表示154｜CTR 0.65%｜順位1.4
- 花 構造｜表示139｜CTR 0.00%｜順位1.0
- 植物 やく｜表示138｜CTR 0.72%｜順位1.5
- 受粉後に果実になる部分｜表示78｜CTR 0.00%｜順位4.7
- 花のがく｜表示77｜CTR 0.00%｜順位1.0
- はなのつくり｜表示57｜CTR 0.00%｜順位1.0
- めしべ おしべ｜表示56｜CTR 0.00%｜順位1.0
- 植物とは花｜表示53｜CTR 0.00%｜順位1.6
- 理科 花のつくり｜表示53｜CTR 0.00%｜順位1.0
- おしべ やく｜表示52｜CTR 0.00%｜順位5.4
- やく 花｜表示52｜CTR 0.00%｜順位2.6
- 受粉後に種子になる部分｜表示40｜CTR 0.00%｜順位1.0
- 花 の つくり｜表示39｜CTR 0.00%｜順位3.4
- 果実になる部分｜表示37｜CTR 0.00%｜順位1.0
- 花 理科｜表示36｜CTR 2.78%｜順位1.0
- 理科花｜表示36｜CTR 0.00%｜順位1.0
- 理科 花｜表示34｜CTR 0.00%｜順位1.0
- 花の受粉 ふつうどの部分に花粉がつくこと｜表示34｜CTR 0.00%｜順位1.0
- 花 作り｜表示32｜CTR 0.00%｜順位1.3
- 花のしくみ｜表示32｜CTR 0.00%｜順位1.0
- やく 理科｜表示26｜CTR 0.00%｜順位1.2
- 花の 構造 図解｜表示25｜CTR 0.00%｜順位9.0
- 花の 部位 名称｜表示25｜CTR 0.00%｜順位4.0
- 植物やく｜表示24｜CTR 0.00%｜順位1.0
- 理科花の作り｜表示24｜CTR 0.00%｜順位1.0
- 花の仕組み｜表示23｜CTR 0.00%｜順位3.0
- 花びら がく｜表示23｜CTR 0.00%｜順位1.0
- 花のやく｜表示22｜CTR 0.00%｜順位1.0
- やく と は 花｜表示21｜CTR 0.00%｜順位2.2
- 合弁花類 例｜表示21｜CTR 0.00%｜順位1.0
- 花糸とは｜表示21｜CTR 0.00%｜順位1.0
- 被子植物の花のつくり｜表示21｜CTR 0.00%｜順位1.5
- 花の受粉 普通どの部分に花粉がつくこと｜表示20｜CTR 0.00%｜順位1.0
- 花 がく 役割｜表示19｜CTR 0.00%｜順位1.3
- 花のつくり 理科｜表示19｜CTR 0.00%｜順位1.2
- 花理科｜表示19｜CTR 0.00%｜順位1.0
- やく おしべ 違い｜表示18｜CTR 0.00%｜順位1.3
- 合弁花 例｜表示18｜CTR 0.00%｜順位1.0
- 理科 花 の つくり｜表示18｜CTR 0.00%｜順位4.8
- 花 の がく｜表示18｜CTR 0.00%｜順位6.4
- 花 部位 名前｜表示18｜CTR 0.00%｜順位1.2
- 被子植物 花のつくり｜表示18｜CTR 0.00%｜順位1.7
- 花やく｜表示17｜CTR 0.00%｜順位1.4
- 花のつくり 中学｜表示16｜CTR 0.00%｜順位6.1
- 花のやくとは｜表示16｜CTR 0.00%｜順位4.1
- 理科 花の作り｜表示15｜CTR 0.00%｜順位1.0
【参考：代表語（自動抽出）】花の作り
【出力（必ずこの順）】
1) 本文の要約（想定読者・悩み・解決）
2) 検索意図の整理（主要クエリから2〜3パターン）
3) 不一致の指摘（タイトル/メタ/H1/冒頭のどこがズレているか）
4) 修正方針（“どの意図に寄せるか”を1つに決める）
5) 修正案（すべてコードブロック）
   - タイトル案3つ（全角35字前後＋56字以上の網羅型を1つ）
   - メタ案3つ（全角90字前後）
   - H1案2つ
   - 冒頭120字（2案：&lt;p&gt;で開始）
【禁則ワード（シート連動）】
以下の【禁則ワード】は、タイトル/メタ/導入文/見出し/本文のいずれにも原則使用しないでください。
言い換えが必要な場合は、自然な日本語に置換してください。
【禁則ワード】
- 崩れ
- 型
- 迷い
- 保留
- 固定
- 手順
- 立て直
- 最短
- 結論だけ
- 乱れ
- 三点確認
- 内部リンク
- 導線
- 設計
- 刺
- まず結論
- 整え
- 押し付けない案内
- 統一
- 次の一手
- 失点
- 確定
- サブコラム
- 30秒
- 1分
- CV
- 網羅
【本文】
```html
&lt;div id="top" class="container my-4"&gt;
&lt;p&gt;&lt;!-- Hero Section --&gt;&lt;/p&gt;
&lt;div class="card shadow-sm mb-4 border-0" style="background: linear-gradient(135deg, #8e24aa, #2e7d32); color: #fff;"&gt;
&lt;div class="card-body p-4"&gt;
&lt;div class="d-flex flex-wrap justify-content-between align-items-center mb-2"&gt;&lt;span class="badge bg-warning text-dark mb-1" style="font-size: 0.8rem;"&gt;中学受験／理科・生物&lt;/span&gt;&lt;br /&gt;
&lt;span class="badge bg-light text-dark mb-1" style="font-size: 0.75rem;"&gt;テーマ：花のつくり・被子植物&lt;/span&gt;&lt;/div&gt;
&lt;h1 class="card-title mb-3" style="font-size: 1.9rem; line-height: 1.5;"&gt;花のつくりをイメージで理解する──おしべ・めしべから果実・種子、合弁花・離弁花まで&lt;/h1&gt;
&lt;p class="card-text mb-0" style="font-size: 0.98rem;"&gt;「おしべ？ めしべ？ 子ぼう？ 胚珠？」──用語だけ並ぶと、花のつくりはとても覚えにくく感じます。&lt;br /&gt;
このページでは、動画と図をもとに&lt;strong&gt;被子植物の花のつくり&lt;/strong&gt;を整理し、&lt;br /&gt;
&lt;strong&gt;果実・種子への変化&lt;/strong&gt;や&lt;strong&gt;合弁花・離弁花&lt;/strong&gt;まで、入試で狙われるポイントを&lt;br /&gt;
まとめとクイズで一気に確認できるようにしました。&lt;/p&gt;
&lt;/div&gt;
&lt;/div&gt;
&lt;p class="mt-3 mb-4"&gt;花のつくりを含む「生物分野」全体（植物・動物・人体・生態系など）の整理は、&lt;a href="https://rika-quest.com/column/creature/"&gt;生物分野の全体像はこちら&lt;/a&gt;。&lt;/p&gt;
&lt;p&gt;&lt;!-- 動画 --&gt;&lt;/p&gt;
&lt;div class="card shadow-sm mb-4"&gt;
&lt;div class="card-header bg-light"&gt;
&lt;h2 class="h5 mb-0"&gt;動画で学ぶ：花のつくり（被子植物）&lt;/h2&gt;
&lt;/div&gt;
&lt;div class="card-body"&gt;
&lt;div class="ratio ratio-16x9 mb-3"&gt;&lt;iframe title="YouTube video player" src="https://www.youtube.com/embed/N4E9XKiWnfg" frameborder="0" allowfullscreen="allowfullscreen"&gt;&lt;/iframe&gt;&lt;/div&gt;
&lt;p class="mb-0"&gt;まずは動画で全体像をつかんでから、このページの図解とまとめで復習していきましょう。&lt;/p&gt;
&lt;/div&gt;
&lt;/div&gt;
&lt;p&gt;&lt;!-- 花の基本構造 --&gt;&lt;/p&gt;
&lt;div class="card shadow-sm mb-4"&gt;
&lt;div class="card-header bg-light"&gt;
&lt;h2 class="h5 mb-0"&gt;被子植物と花の基本構造&lt;/h2&gt;
&lt;/div&gt;
&lt;div class="card-body"&gt;
&lt;div class="row g-3 align-items-start mb-3"&gt;
&lt;div class="col-md-5"&gt;
&lt;div class="text-center mb-2"&gt;&lt;img decoding="async" class="img-fluid" src="https://rika-quest.com/wp-content/uploads/2023/03/画像6-1024x733.png" alt="花の構造と果実化のポイントをまとめた解説図" /&gt;&lt;/div&gt;
&lt;p class="small text-muted text-center mb-0"&gt;おしべ・めしべ・花びら・がくなど、花のパーツがどう並んでいるかを立体的にイメージしよう。&lt;/p&gt;
&lt;/div&gt;
&lt;div class="col-md-7"&gt;
&lt;p&gt;私たちがふだん「花」と呼んでいるものの多くは、&lt;strong&gt;被子植物&lt;/strong&gt;です。&lt;br /&gt;
被子植物は、&lt;strong&gt;胚珠が子ぼうに包まれている植物&lt;/strong&gt;のグループで、&lt;br /&gt;
松・イチョウ・ソテツなどの&lt;strong&gt;裸子植物&lt;/strong&gt;と対比されます。&lt;/p&gt;
&lt;p class="mb-0"&gt;被子植物の花には、次のような共通したパーツがあります。&lt;/p&gt;
&lt;/div&gt;
&lt;/div&gt;
&lt;h3 class="h6 mb-2"&gt;花の各部の名前と役割&lt;/h3&gt;
&lt;div class="table-responsive mb-2"&gt;
&lt;table class="table table-bordered align-middle"&gt;
&lt;thead style="background-color: #dfffd6;"&gt;
&lt;tr class="text-center"&gt;
&lt;th scope="col"&gt;部位&lt;/th&gt;
&lt;th scope="col"&gt;位置・見た目&lt;/th&gt;
&lt;th scope="col"&gt;役割・ポイント&lt;/th&gt;
&lt;/tr&gt;
&lt;/thead&gt;
&lt;tbody&gt;
&lt;tr style="background-color: #ffffff;"&gt;
&lt;td&gt;&lt;strong&gt;おしべ&lt;/strong&gt;&lt;/td&gt;
&lt;td&gt;めしべのまわりに並ぶ細い棒状の部分&lt;/td&gt;
&lt;td&gt;先端の&lt;strong&gt;やく&lt;/strong&gt;の中に花粉が入っている。&lt;br /&gt;
花粉症の原因になるのもこの花粉。&lt;br /&gt;
棒の部分は&lt;strong&gt;花糸&lt;/strong&gt;と呼ばれるが、入試ではやく＋おしべを中心に覚えればOK。&lt;/td&gt;
&lt;/tr&gt;
&lt;tr style="background-color: #dfffd6;"&gt;
&lt;td&gt;&lt;strong&gt;めしべ&lt;/strong&gt;&lt;/td&gt;
&lt;td&gt;花のど真ん中にドンとある太い部分&lt;/td&gt;
&lt;td&gt;上の部分が&lt;strong&gt;柱頭&lt;/strong&gt;、下が&lt;strong&gt;子ぼう&lt;/strong&gt;。子ぼうの中に&lt;strong&gt;胚珠&lt;/strong&gt;がある。&lt;br /&gt;
受粉後、&lt;strong&gt;子ぼう → 果実／胚珠 → 種子&lt;/strong&gt;になるので、入試頻出。&lt;/td&gt;
&lt;/tr&gt;
&lt;tr style="background-color: #ffffff;"&gt;
&lt;td&gt;&lt;strong&gt;花びら&lt;/strong&gt;&lt;br /&gt;
&lt;span class="small text-muted"&gt;（花弁）&lt;/span&gt;&lt;/td&gt;
&lt;td&gt;色とりどりで目立つ部分&lt;/td&gt;
&lt;td&gt;虫や動物を引き寄せる「広告塔」。&lt;br /&gt;
テキストでは&lt;strong&gt;花弁（かべん）&lt;/strong&gt;と書かれていることも多いので同じ意味として覚える。&lt;/td&gt;
&lt;/tr&gt;
&lt;tr style="background-color: #dfffd6;"&gt;
&lt;td&gt;&lt;strong&gt;がく&lt;/strong&gt;&lt;br /&gt;
&lt;span class="small text-muted"&gt;（がく片）&lt;/span&gt;&lt;/td&gt;
&lt;td&gt;花びらの外側で花を支える緑色っぽい部分&lt;/td&gt;
&lt;td&gt;つぼみのときに花びらを包んで守る役割。&lt;br /&gt;
「がく片」と書かれることもあるので、こちらの語もチェック。&lt;/td&gt;
&lt;/tr&gt;
&lt;tr style="background-color: #ffffff;"&gt;
&lt;td&gt;&lt;strong&gt;花たく&lt;/strong&gt;&lt;/td&gt;
&lt;td&gt;花びらやがくのつけ根・土台にあたる部分&lt;/td&gt;
&lt;td&gt;入試頻度は高くないが、&lt;strong&gt;リンゴの「食べている部分」は花たくが肥大化したもの&lt;/strong&gt;という話で登場。&lt;br /&gt;
このような果実は&lt;strong&gt;偽果&lt;/strong&gt;と呼ばれる。&lt;/td&gt;
&lt;/tr&gt;
&lt;/tbody&gt;
&lt;/table&gt;
&lt;/div&gt;
&lt;p class="mb-0"&gt;おしべ・めしべは「オス・メス」とイメージしがちですが、&lt;strong&gt;動物のオス・メスとは仕組みが少し違う&lt;/strong&gt;ことも頭の片隅に置いておきましょう。&lt;/p&gt;
&lt;/div&gt;
&lt;/div&gt;
&lt;p&gt;&lt;!-- おしべ・めしべと果実化 --&gt;&lt;/p&gt;
&lt;div class="card shadow-sm mb-4"&gt;
&lt;div class="card-header bg-light"&gt;
&lt;h2 class="h5 mb-0"&gt;おしべ・めしべと受粉──果実・種子になるまで&lt;/h2&gt;
&lt;/div&gt;
&lt;div class="card-body"&gt;
&lt;p&gt;花のつくりで一番重要なのは、&lt;strong&gt;受粉→受精→果実・種子&lt;/strong&gt;という流れです。&lt;br /&gt;
ここをセットで覚えると、問題文を読むときに迷いにくくなります。&lt;/p&gt;
&lt;div class="row g-3 align-items-start mb-3"&gt;
&lt;div class="col-md-6"&gt;&lt;img decoding="async" class="img-fluid mb-2" src="https://rika-quest.com/wp-content/uploads/2023/03/画像7-1024x473.png" alt="花びら、花たく、果実化の過程を学ぶための図解" /&gt;&lt;/p&gt;
&lt;p class="small text-muted mb-0"&gt;図で「どの部分がのちの果実・種子になるか」を確認しよう。&lt;/p&gt;
&lt;/div&gt;
&lt;div class="col-md-6"&gt;
&lt;h3 class="h6"&gt;受粉から果実・種子への流れ&lt;/h3&gt;
&lt;ul&gt;
&lt;li&gt;&lt;strong&gt;おしべのやく&lt;/strong&gt;で作られた花粉が、めしべの&lt;strong&gt;柱頭&lt;/strong&gt;につく（受粉）。&lt;/li&gt;
&lt;li&gt;花粉の中の細胞がめしべの中を通って胚珠へ向かい、&lt;strong&gt;受精&lt;/strong&gt;が起こる。&lt;/li&gt;
&lt;li&gt;受精後、&lt;strong&gt;子ぼうがふくらんで果実&lt;/strong&gt;になり、&lt;strong&gt;胚珠は種子&lt;/strong&gt;になる。&lt;/li&gt;
&lt;/ul&gt;
&lt;p class="mb-2"&gt;したがって、入試では次の対応をしっかりおさえることが大事です。&lt;/p&gt;
&lt;ul class="mb-0"&gt;
&lt;li&gt;&lt;strong&gt;子ぼう → 果実&lt;/strong&gt;&lt;/li&gt;
&lt;li&gt;&lt;strong&gt;胚珠 → 種子&lt;/strong&gt;&lt;/li&gt;
&lt;/ul&gt;
&lt;/div&gt;
&lt;/div&gt;
&lt;h3 class="h6"&gt;リンゴは「偽果」の代表例&lt;/h3&gt;
&lt;p class="mb-0"&gt;リンゴの場合、一般に「果実」として食べている部分は、&lt;strong&gt;子ぼうそのものではなく花たくがふくらんだ部分&lt;/strong&gt;です。&lt;br /&gt;
このような果実を&lt;strong&gt;偽果&lt;/strong&gt;と呼び、入試でエピソード的に出てくることもあります。&lt;/p&gt;
&lt;/div&gt;
&lt;/div&gt;
&lt;p&gt;&lt;!-- 合弁花と離弁花 --&gt;&lt;/p&gt;
&lt;div class="card shadow-sm mb-4"&gt;
&lt;div class="card-header bg-light"&gt;
&lt;h2 class="h5 mb-0"&gt;合弁花と離弁花＆花占いの豆知識&lt;/h2&gt;
&lt;/div&gt;
&lt;div class="card-body"&gt;
&lt;p&gt;花びらの付き方にも注目すると、&lt;strong&gt;合弁花&lt;/strong&gt;と&lt;strong&gt;離弁花&lt;/strong&gt;という分類が出てきます。&lt;/p&gt;
&lt;div class="table-responsive mb-3"&gt;
&lt;table class="table table-bordered align-middle"&gt;
&lt;thead style="background-color: #dfffd6;"&gt;
&lt;tr class="text-center"&gt;
&lt;th scope="col"&gt;分類&lt;/th&gt;
&lt;th scope="col"&gt;特徴&lt;/th&gt;
&lt;th scope="col"&gt;具体例&lt;/th&gt;
&lt;/tr&gt;
&lt;/thead&gt;
&lt;tbody&gt;
&lt;tr style="background-color: #ffffff;"&gt;
&lt;td&gt;&lt;strong&gt;合弁花&lt;/strong&gt;&lt;/td&gt;
&lt;td&gt;花びらどうしが&lt;strong&gt;くっついて一体化&lt;/strong&gt;している。&lt;/td&gt;
&lt;td&gt;アサガオ、キク科の仲間（タンポポ・キク など 多数の小さな花が集まった頭状花序）。&lt;/td&gt;
&lt;/tr&gt;
&lt;tr style="background-color: #dfffd6;"&gt;
&lt;td&gt;&lt;strong&gt;離弁花&lt;/strong&gt;&lt;/td&gt;
&lt;td&gt;花びらが&lt;strong&gt;一枚ずつバラバラ&lt;/strong&gt;になっている。&lt;/td&gt;
&lt;td&gt;サクラ など。&lt;/td&gt;
&lt;/tr&gt;
&lt;/tbody&gt;
&lt;/table&gt;
&lt;/div&gt;
&lt;h3 class="h6"&gt;花占いと花びらの枚数&lt;/h3&gt;
&lt;p&gt;「好き・嫌い・好き・嫌い…」と花びらをちぎる&lt;strong&gt;花占い&lt;/strong&gt;は、&lt;br /&gt;
奇数枚の花びらの花（例：サクラの5枚）が楽しくちぎりやすい、といった話も紹介されました。&lt;/p&gt;
&lt;p&gt;また、キクやタンポポのようなキク科の植物は、見た目は花びらがたくさんあるように見えますが、&lt;br /&gt;
実際には&lt;strong&gt;たくさんの小さな花が集まった構造&lt;/strong&gt;になっており、合弁花のグループに含まれます。&lt;/p&gt;
&lt;p class="mb-0"&gt;こうした「日常とつながる豆知識」を知っておくと、植物の単元もぐっと身近に感じられます。&lt;/p&gt;
&lt;/div&gt;
&lt;/div&gt;
&lt;p&gt;&lt;!-- まとめ表 --&gt;&lt;/p&gt;
&lt;div class="card shadow-sm mb-4"&gt;
&lt;div class="card-header bg-light"&gt;
&lt;h2 class="h5 mb-0"&gt;花のつくりについてのまとめ&lt;/h2&gt;
&lt;/div&gt;
&lt;div class="card-body"&gt;
&lt;div class="table-responsive mb-3"&gt;
&lt;table class="table table-bordered align-middle"&gt;
&lt;thead style="background-color: #dfffd6;"&gt;
&lt;tr&gt;
&lt;th&gt;項目&lt;/th&gt;
&lt;th&gt;内容&lt;/th&gt;
&lt;/tr&gt;
&lt;/thead&gt;
&lt;tbody&gt;
&lt;tr style="background-color: #ffffff;"&gt;
&lt;td&gt;&lt;strong&gt;花の基本構造&lt;/strong&gt;&lt;/td&gt;
&lt;td&gt;・&lt;strong&gt;おしべ&lt;/strong&gt;：花粉を含む「やく」がある&lt;br /&gt;
・&lt;strong&gt;めしべ&lt;/strong&gt;：胚珠を含む「子ぼう」がある&lt;br /&gt;
・&lt;strong&gt;花びら&lt;/strong&gt;：花弁と呼ばれることもある&lt;br /&gt;
・&lt;strong&gt;がく&lt;/strong&gt;：花を支える部分、がく片とも呼ばれる&lt;/td&gt;
&lt;/tr&gt;
&lt;tr style="background-color: #dfffd6;"&gt;
&lt;td&gt;&lt;strong&gt;おしべとめしべの役割&lt;/strong&gt;&lt;/td&gt;
&lt;td&gt;・&lt;strong&gt;おしべ&lt;/strong&gt;：花粉を生産し、受粉を担う&lt;br /&gt;
・&lt;strong&gt;めしべ&lt;/strong&gt;：受粉後に子ぼうが果実となり、胚珠が種子になる&lt;/td&gt;
&lt;/tr&gt;
&lt;tr style="background-color: #ffffff;"&gt;
&lt;td&gt;&lt;strong&gt;合弁花と離弁花&lt;/strong&gt;&lt;/td&gt;
&lt;td&gt;・&lt;strong&gt;合弁花&lt;/strong&gt;：花びらが一体化している（例：アサガオ、キク科の多く）&lt;br /&gt;
・&lt;strong&gt;離弁花&lt;/strong&gt;：花びらが独立している（例：サクラ）&lt;/td&gt;
&lt;/tr&gt;
&lt;tr style="background-color: #dfffd6;"&gt;
&lt;td&gt;&lt;strong&gt;果実化のプロセス&lt;/strong&gt;&lt;/td&gt;
&lt;td&gt;・&lt;strong&gt;子ぼう&lt;/strong&gt;が肥大化して果実となる&lt;br /&gt;
・&lt;strong&gt;胚珠&lt;/strong&gt;が種子となる&lt;br /&gt;
・例：リンゴは花たくの部分が肥大化した&lt;strong&gt;偽果&lt;/strong&gt;&lt;/td&gt;
&lt;/tr&gt;
&lt;tr style="background-color: #ffffff;"&gt;
&lt;td&gt;&lt;strong&gt;花占いの豆知識&lt;/strong&gt;&lt;/td&gt;
&lt;td&gt;・奇数枚の花びらの花（例：サクラ）が花占いに適している&lt;br /&gt;
・キクやタンポポはキク科の特殊な例で、多数の小花が集まった合弁花の仲間&lt;/td&gt;
&lt;/tr&gt;
&lt;/tbody&gt;
&lt;/table&gt;
&lt;/div&gt;
&lt;p class="mb-0"&gt;&lt;strong&gt;「どの部分が、のちに何になるのか」&lt;/strong&gt;を図とセットで覚えると、文章題や記述問題にも強くなります。&lt;/p&gt;
&lt;/div&gt;
&lt;/div&gt;
&lt;p&gt;&lt;!-- クイズ --&gt;&lt;/p&gt;
&lt;div class="card shadow-sm mb-5"&gt;
&lt;div class="card-header bg-light"&gt;
&lt;h2 class="h5 mb-0"&gt;理解度チェッククイズ（10問）&lt;/h2&gt;
&lt;/div&gt;
&lt;div class="card-body"&gt;
&lt;p&gt;最後に、花のつくりと用語がしっかり頭に入っているか、クイズで確認してみましょう。&lt;br /&gt;
各問題の&lt;strong&gt;「正解を見る」ボタン&lt;/strong&gt;をクリックすると解答が表示されます。&lt;/p&gt;
&lt;div class="table-responsive"&gt;
&lt;table class="table table-bordered align-middle"&gt;
&lt;thead style="background-color: #dfffd6;"&gt;
&lt;tr&gt;
&lt;th&gt;問題&lt;/th&gt;
&lt;th&gt;選択肢&lt;/th&gt;
&lt;th&gt;正解を見る&lt;/th&gt;
&lt;/tr&gt;
&lt;/thead&gt;
&lt;tbody&gt;
&lt;tr style="background-color: #ffffff;"&gt;
&lt;td&gt;1. おしべに含まれる部分はどれですか？&lt;/td&gt;
&lt;td&gt;A. 胚珠&lt;br /&gt;
B. 子ぼう&lt;br /&gt;
C. やく&lt;br /&gt;
D. 柱頭&lt;/td&gt;
&lt;td&gt;&lt;button class="btn btn-sm btn-success"&gt;&lt;br /&gt;
正解を見る&lt;br /&gt;
&lt;/button&gt;&lt;/p&gt;
&lt;div id="answer1" style="display: none;"&gt;正解: C. やく&lt;/div&gt;
&lt;/td&gt;
&lt;/tr&gt;
&lt;tr style="background-color: #dfffd6;"&gt;
&lt;td&gt;2. 受粉後に果実になる部分は？&lt;/td&gt;
&lt;td&gt;A. 胚珠&lt;br /&gt;
B. 子ぼう&lt;br /&gt;
C. やく&lt;br /&gt;
D. 花びら&lt;/td&gt;
&lt;td&gt;&lt;button class="btn btn-sm btn-success"&gt;&lt;br /&gt;
正解を見る&lt;br /&gt;
&lt;/button&gt;&lt;/p&gt;
&lt;div id="answer2" style="display: none;"&gt;正解: B. 子ぼう&lt;/div&gt;
&lt;/td&gt;
&lt;/tr&gt;
&lt;tr style="background-color: #ffffff;"&gt;
&lt;td&gt;3. 花びらが一体化している花の分類は？&lt;/td&gt;
&lt;td&gt;A. 離弁花&lt;br /&gt;
B. 合弁花&lt;br /&gt;
C. 偽果花&lt;br /&gt;
D. 花占い花&lt;/td&gt;
&lt;td&gt;&lt;button class="btn btn-sm btn-success"&gt;&lt;br /&gt;
正解を見る&lt;br /&gt;
&lt;/button&gt;&lt;/p&gt;
&lt;div id="answer3" style="display: none;"&gt;正解: B. 合弁花&lt;/div&gt;
&lt;/td&gt;
&lt;/tr&gt;
&lt;tr style="background-color: #dfffd6;"&gt;
&lt;td&gt;4. 胚珠が種子になる過程で何が起きますか？&lt;/td&gt;
&lt;td&gt;A. 胚珠が花びらに変わる&lt;br /&gt;
B. 胚珠が種子になる&lt;br /&gt;
C. 胚珠がやくに変わる&lt;br /&gt;
D. 胚珠が葉に変わる&lt;/td&gt;
&lt;td&gt;&lt;button class="btn btn-sm btn-success"&gt;&lt;br /&gt;
正解を見る&lt;br /&gt;
&lt;/button&gt;&lt;/p&gt;
&lt;div id="answer4" style="display: none;"&gt;正解: B. 胚珠が種子になる&lt;/div&gt;
&lt;/td&gt;
&lt;/tr&gt;
&lt;tr style="background-color: #ffffff;"&gt;
&lt;td&gt;5. リンゴの果実化について正しい説明は？&lt;/td&gt;
&lt;td&gt;A. 子ぼうが直接果実になる&lt;br /&gt;
B. 花たくが肥大化した偽果&lt;br /&gt;
C. やくが果実になる&lt;br /&gt;
D. 胚珠が果実になる&lt;/td&gt;
&lt;td&gt;&lt;button class="btn btn-sm btn-success"&gt;&lt;br /&gt;
正解を見る&lt;br /&gt;
&lt;/button&gt;&lt;/p&gt;
&lt;div id="answer5" style="display: none;"&gt;正解: B. 花たくが肥大化した偽果&lt;/div&gt;
&lt;/td&gt;
&lt;/tr&gt;
&lt;tr style="background-color: #dfffd6;"&gt;
&lt;td&gt;6. 花びらの別名は？&lt;/td&gt;
&lt;td&gt;A. 花弁&lt;br /&gt;
B. がく片&lt;br /&gt;
C. 花たく&lt;br /&gt;
D. やく&lt;/td&gt;
&lt;td&gt;&lt;button class="btn btn-sm btn-success"&gt;&lt;br /&gt;
正解を見る&lt;br /&gt;
&lt;/button&gt;&lt;/p&gt;
&lt;div id="answer6" style="display: none;"&gt;正解: A. 花弁&lt;/div&gt;
&lt;/td&gt;
&lt;/tr&gt;
&lt;tr style="background-color: #ffffff;"&gt;
&lt;td&gt;7. 合弁花の例として適切なのは？&lt;/td&gt;
&lt;td&gt;A. 桜&lt;br /&gt;
B. 朝顔&lt;br /&gt;
C. タンポポ&lt;br /&gt;
D. 松&lt;/td&gt;
&lt;td&gt;&lt;button class="btn btn-sm btn-success"&gt;&lt;br /&gt;
正解を見る&lt;br /&gt;
&lt;/button&gt;&lt;/p&gt;
&lt;div id="answer7" style="display: none;"&gt;正解: B. 朝顔&lt;/div&gt;
&lt;/td&gt;
&lt;/tr&gt;
&lt;tr style="background-color: #dfffd6;"&gt;
&lt;td&gt;8. 被子植物の特徴は？&lt;/td&gt;
&lt;td&gt;A. 子ぼうが裸出している&lt;br /&gt;
B. 胚珠が子ぼうに包まれている&lt;br /&gt;
C. 子ぼうが花びらに変化する&lt;br /&gt;
D. 胚珠が葉に変化する&lt;/td&gt;
&lt;td&gt;&lt;button class="btn btn-sm btn-success"&gt;&lt;br /&gt;
正解を見る&lt;br /&gt;
&lt;/button&gt;&lt;/p&gt;
&lt;div id="answer8" style="display: none;"&gt;正解: B. 胚珠が子ぼうに包まれている&lt;/div&gt;
&lt;/td&gt;
&lt;/tr&gt;
&lt;tr style="background-color: #ffffff;"&gt;
&lt;td&gt;9. 花占いに適しているのは？&lt;/td&gt;
&lt;td&gt;A. 偶数枚の花びらの花&lt;br /&gt;
B. 奇数枚の花びらの花&lt;br /&gt;
C. 離弁花だけ&lt;br /&gt;
D. 合弁花だけ&lt;/td&gt;
&lt;td&gt;&lt;button class="btn btn-sm btn-success"&gt;&lt;br /&gt;
正解を見る&lt;br /&gt;
&lt;/button&gt;&lt;/p&gt;
&lt;div id="answer9" style="display: none;"&gt;正解: B. 奇数枚の花びらの花&lt;/div&gt;
&lt;/td&gt;
&lt;/tr&gt;
&lt;tr style="background-color: #dfffd6;"&gt;
&lt;td&gt;10. 胚珠が花びらに変わる植物の例は？&lt;/td&gt;
&lt;td&gt;A. タンポポ&lt;br /&gt;
B. 松&lt;br /&gt;
C. 桜&lt;br /&gt;
D. 該当なし&lt;/td&gt;
&lt;td&gt;&lt;button class="btn btn-sm btn-success"&gt;&lt;br /&gt;
正解を見る&lt;br /&gt;
&lt;/button&gt;&lt;/p&gt;
&lt;div id="answer10" style="display: none;"&gt;正解: D. 該当なし&lt;/div&gt;
&lt;/td&gt;
&lt;/tr&gt;
&lt;/tbody&gt;
&lt;/table&gt;
&lt;/div&gt;
&lt;/div&gt;
&lt;/div&gt;
&lt;p&gt;&lt;!-- まとめセクション --&gt;&lt;/p&gt;
&lt;div class="card shadow-sm mb-4 border-0" style="background-color: #fce4ec;"&gt;
&lt;div class="card-body"&gt;
&lt;h2 class="h5 mb-3"&gt;まとめ──「どの部分が何になるか」が分かれば怖くない&lt;/h2&gt;
&lt;ul class="mb-3"&gt;
&lt;li&gt;被子植物では、&lt;strong&gt;胚珠が子ぼうに包まれている&lt;/strong&gt;という大きな特徴がある。&lt;/li&gt;
&lt;li&gt;&lt;strong&gt;子ぼう → 果実、胚珠 → 種子&lt;/strong&gt;という対応は、入試頻出なので必ず押さえる。&lt;/li&gt;
&lt;li&gt;おしべは&lt;strong&gt;花粉を作る「やく」&lt;/strong&gt;、めしべは&lt;strong&gt;受粉と果実・種子づくりの中心&lt;/strong&gt;となる。&lt;/li&gt;
&lt;li&gt;合弁花・離弁花の違いは&lt;strong&gt;花びらの付き方&lt;/strong&gt;の違いとして図とセットで覚える。&lt;/li&gt;
&lt;li&gt;リンゴの偽果や花占いなど、日常の例と結びつけると記憶に残りやすい。&lt;/li&gt;
&lt;/ul&gt;
&lt;p class="mb-0"&gt;図を描いたり、実際の花を観察したりしながら、「ここが子ぼうで、ここがのちの種になるんだな」と指でたどってみると、&lt;br /&gt;
単なる暗記から&lt;strong&gt;イメージで理解する学習&lt;/strong&gt;に変わっていきます。&lt;br /&gt;
花のつくりを含む生物分野の整理は、&lt;a href="https://rika-quest.com/column/creature/"&gt;生物分野の全体像はこちら&lt;/a&gt;。&lt;/p&gt;
&lt;/div&gt;
&lt;/div&gt;
&lt;p&gt;&lt;!-- 四角のCTA --&gt;&lt;/p&gt;
&lt;div class="mt-4 mb-5"&gt;
&lt;div class="p-4 p-md-4" style="border: 2px solid #2e7d32; background-color: #e8f5e9; border-radius: 0;"&gt;
&lt;h2 class="h5 mb-3" style="margin: 0 0 0.75rem 0;"&gt;花のつくりを&lt;strong&gt;図＋言葉&lt;/strong&gt;でセットにして、入試本番でも迷わないようにしよう&lt;/h2&gt;
&lt;p class="mb-3" style="margin: 0 0 1rem 0;"&gt;花のつくりは、「どの部分がどう変化して、何になるのか」を整理してしまえば、&lt;br /&gt;
語句問題・記述問題・作図問題まで&lt;strong&gt;一気に得点源&lt;/strong&gt;にできる単元です。&lt;br /&gt;
動画→図解→まとめ→クイズの順に復習して、知識をしっかり定着させていきましょう。&lt;/p&gt;
&lt;ul class="mb-3" style="padding-left: 1.2rem; margin: 0 0 1rem 0;"&gt;
&lt;li&gt;自分で花の断面図を描き、「子ぼう」「胚珠」「やく」「柱頭」などにラベルを付ける。&lt;/li&gt;
&lt;li&gt;果実と種子の問題では、必ず&lt;strong&gt;「もとになった部分」を対応表で整理&lt;/strong&gt;してみる。&lt;/li&gt;
&lt;li&gt;身の回りの花（サクラ・アサガオ・キクなど）を観察し、合弁花・離弁花の違いを探してみる。&lt;/li&gt;
&lt;/ul&gt;
&lt;div class="text-center"&gt;&lt;a class="btn btn-success px-4 py-2" style="border-radius: 0;" href="#top"&gt;&lt;br /&gt;
ページの最初からもう一度復習する&lt;br /&gt;
&lt;/a&gt;&lt;/div&gt;
&lt;/div&gt;
&lt;/div&gt;
&lt;/div&gt;
```
</t>
  </si>
  <si>
    <t xml:space="preserve">以下のページは「スニペット整合性」（本文と title/meta/H1/冒頭文）が弱い可能性があります。
まず【本文】を確認し、想定読者・悩み・解決範囲を把握してください。
そのうえで、GSCの主要クエリ（表示回数上位）を根拠に、
「検索意図に対して、タイトル/メタ/H1/冒頭120字がズレている点」を特定し、
ズレを解消するための修正案（タイトル/メタ/H1/冒頭）を提示してください。
※本文の“大改修”は前提にしません（必要なら追記ブロックは最大1つまで）。
【URL】https://eng-support.com/column/book2-lesson1-scene2/
【ページ分類】MC
【ページ分類の略語（このプロンプト内の定義）】
TP = トップページ（ホーム/サイトの入口）
SP = サービスページ（講座・コース・申込導線）
MC = メインコラム（コラム/解説/勉強法など集客記事）
SC = サブコラム（MCやSPを補強するための補助コラム※サイト定義に合わせて判断）
NW = ニュース/お知らせ（運用上は改善対象外として除外）
ST = 企業情報等のSEO対策を行わないこ固定ページ（運用上は改善対象外として除外）
- / 空欄 / 未分類 = 未分類（このスクリプトでは改善対象外として除外）
※未分類（空欄 / "-" / "未分類"）は作業対象に含めません。
【現状（スニペット要素）】
- タイトル：PROGRESS Book2 Lesson1-Scene2 英語表現と文法ポイント
- メタ：SVOC（第五文型）はO＝Cで見抜く。疑問文は平叙文に戻してO was Cを確認。make/call/name例で整理し、SVC・SVOOとの違いも表で確認。
- H1：SVOC（第5文型）の疑問文の作り方と例文｜疑問詞付きSVOCの見分け方ガイド【Book2 Lesson1 Scene2 】
- 冒頭120字：このページでは、Book2 Lesson1シーン2で扱う 第5文型（SVOC） について解説します。 「第2文型（SVC）はなんとなく分かるのに、第5文型になると一気にあやしくなる…」「make や call が出てくると途端に訳せなくなる
【GSC主要クエリ（表示回数上位50件）】
- svoc｜表示1793｜CTR 0.11%｜順位3.5
- svoc 意味｜表示496｜CTR 0.00%｜順位1.2
- svocとは｜表示300｜CTR 0.00%｜順位1.2
- svoc cとは｜表示244｜CTR 0.00%｜順位1.9
- svoc 見分け方｜表示194｜CTR 3.61%｜順位6.0
- svoc oとcの違い｜表示101｜CTR 0.00%｜順位4.7
- s v o c｜表示96｜CTR 0.00%｜順位3.0
- svoc 例文｜表示86｜CTR 0.00%｜順位6.3
- 英語 svoc｜表示75｜CTR 0.00%｜順位1.5
- 英語 svocとは｜表示68｜CTR 0.00%｜順位1.0
- 疑問文 文型｜表示64｜CTR 3.13%｜順位3.0
- svoc見分け方｜表示50｜CTR 10.00%｜順位4.6
- s v o c 意味｜表示47｜CTR 0.00%｜順位1.0
- svoc とは｜表示47｜CTR 0.00%｜順位1.0
- 英語 s v o c 見分け方｜表示42｜CTR 0.00%｜順位4.2
- svocのcとは｜表示40｜CTR 0.00%｜順位2.5
- svoc svoo 違い｜表示39｜CTR 2.56%｜順位8.7
- 英語 s v o c｜表示39｜CTR 0.00%｜順位1.4
- 英語 svoc 見分け方｜表示36｜CTR 0.00%｜順位3.9
- svoc c｜表示35｜CTR 0.00%｜順位2.5
- 英語svocとは｜表示35｜CTR 0.00%｜順位1.0
- svoc 英語｜表示32｜CTR 0.00%｜順位1.0
- 英語のsvocとは｜表示32｜CTR 0.00%｜順位1.0
- svoc なん の略｜表示30｜CTR 0.00%｜順位1.0
- svoc oとは｜表示26｜CTR 3.85%｜順位1.0
- svoc o=c｜表示25｜CTR 4.00%｜順位4.2
- 英語 s v o c 見分け 方｜表示25｜CTR 0.00%｜順位3.7
- name o c｜表示24｜CTR 0.00%｜順位2.1
- svoc svoo 見分け方｜表示24｜CTR 0.00%｜順位4.2
- 英語svoc｜表示24｜CTR 0.00%｜順位1.0
- svoo svoc 見分け方｜表示23｜CTR 0.00%｜順位2.6
- oとcの見分け方｜表示20｜CTR 0.00%｜順位8.1
- oとc｜表示18｜CTR 0.00%｜順位3.6
- 文型 oとcの見分け方｜表示18｜CTR 0.00%｜順位9.2
- 関係代名詞 svoc｜表示18｜CTR 0.00%｜順位4.9
- svocのc｜表示17｜CTR 0.00%｜順位3.6
- 疑問文 svoc｜表示16｜CTR 12.50%｜順位1.1
- 英語 o c 見分け方｜表示16｜CTR 0.00%｜順位5.8
- 英語 第五文型｜表示16｜CTR 0.00%｜順位3.0
- 英語svoc見分け方｜表示16｜CTR 0.00%｜順位5.1
- svoc o｜表示15｜CTR 0.00%｜順位1.7
- svoo svoc 違い｜表示15｜CTR 0.00%｜順位10.1
- svoc 疑問文｜表示14｜CTR 21.43%｜順位1.1
- o c 見分け方｜表示14｜CTR 0.00%｜順位4.3
- svocのo｜表示14｜CTR 0.00%｜順位3.3
- 疑問詞 文型｜表示13｜CTR 7.69%｜順位2.5
- s v o c 例文｜表示13｜CTR 0.00%｜順位9.2
- s+v+o+c｜表示13｜CTR 0.00%｜順位1.0
- svooとsvocの違い｜表示13｜CTR 0.00%｜順位10.9
- svocのoとは｜表示11｜CTR 0.00%｜順位1.5
【参考：代表語（自動抽出）】svoc
【出力（必ずこの順）】
1) 本文の要約（想定読者・悩み・解決）
2) 検索意図の整理（主要クエリから2〜3パターン）
3) 不一致の指摘（タイトル/メタ/H1/冒頭のどこがズレているか）
4) 修正方針（“どの意図に寄せるか”を1つに決める）
5) 修正案（すべてコードブロック）
   - タイトル案3つ（全角35字前後＋56字以上の網羅型を1つ）
   - メタ案3つ（全角90字前後）
   - H1案2つ
   - 冒頭120字（2案：&lt;p&gt;で開始）
【禁則ワード（シート連動）】
以下の【禁則ワード】は、タイトル/メタ/導入文/見出し/本文のいずれにも原則使用しないでください。
言い換えが必要な場合は、自然な日本語に置換してください。
【禁則ワード】
- 崩れ
- 型
- 迷い
- 保留
- 固定
- 手順
- 立て直
- 最短
- 結論だけ
- 乱れ
- 三点確認
- 内部リンク
- 導線
- 設計
- 刺
- まず結論
- 整え
- 押し付けない案内
- 統一
- 次の一手
- 失点
- 確定
- サブコラム
- 30秒
- 1分
- CV
- 網羅
【本文】
```html
&lt;p&gt;このページでは、Book2 Lesson1シーン2で扱う&lt;strong&gt;第5文型（SVOC）&lt;/strong&gt;について解説します。&lt;br /&gt;
「第2文型（SVC）はなんとなく分かるのに、第5文型になると一気にあやしくなる…」「make や call が出てくると途端に訳せなくなる…」という人は少なくありません。&lt;br /&gt;
第5文型は&lt;strong&gt;英語が得意になるか・苦手のままか&lt;/strong&gt;を分ける重要ポイントです。動画とあわせて、文法の仕組みを整理していきましょう。&lt;/p&gt;
&lt;p style="margin: 0 0 10px;"&gt;&lt;strong&gt;ポイントの整理：SVOC（第5文型）と疑問文で迷ったら、判別はこの3ステップで整理できます。&lt;/strong&gt;&lt;/p&gt;
&lt;ul style="margin: 0 0 10px; padding-left: 20px;"&gt;
&lt;li&gt;&lt;strong&gt;平叙文に戻す&lt;/strong&gt;（疑問文の語順をいったん元に戻して S→V→O→C を並べる）&lt;/li&gt;
&lt;li&gt;&lt;strong&gt;O と C が主述関係か確認&lt;/strong&gt;（&lt;strong&gt;O was C&lt;/strong&gt; が意味として成り立つか）&lt;/li&gt;
&lt;li&gt;&lt;strong&gt;疑問詞が聞いている場所を確認&lt;/strong&gt;（O を聞いているのか、C を聞いているのかを先にはっきりさせる）&lt;/li&gt;
&lt;/ul&gt;
&lt;p style="margin: 0;"&gt;「疑問文の語順」が複雑に見えるときほど、&lt;strong&gt;並び方ではなく関係（O＝C）&lt;/strong&gt;に戻すと落ち着いて判別しやすくなります。&lt;/p&gt;
&lt;p&gt;&lt;iframe title="YouTube video player" src="https://www.youtube.com/embed/rj92aiCdBhw" width="560" height="315" frameborder="0" allowfullscreen="allowfullscreen"&gt;&lt;/iframe&gt;&lt;/p&gt;
&lt;div style="border: 1px solid #e5e5e5; border-radius: 12px; background: #fafafa; padding: 14px 16px; margin: 16px 0;"&gt;&lt;/div&gt;
&lt;h2&gt;SVOCの見分け方（第5文型）｜要約：判別3ステップ&lt;/h2&gt;
&lt;p&gt;SVOC（第5文型）は &lt;strong&gt;S＋V＋O＋C&lt;/strong&gt;（主語＋動詞＋目的語＋補語）の形です。ポイントは、&lt;strong&gt;目的語Oと補語Cが「主語と述語」の関係&lt;/strong&gt;になることです。ここがつかめると、SVOCの見分け方が一気に安定します。&lt;/p&gt;
&lt;h3&gt;ステップ1 平叙文に戻す&lt;/h3&gt;
&lt;p&gt;疑問文は語順が動くので、まずは平叙文に戻して骨組みを作ります。&lt;/p&gt;
&lt;ul&gt;
&lt;li&gt;例：&lt;strong&gt;What did they call him?&lt;/strong&gt; → They called him ＿＿.&lt;/li&gt;
&lt;li&gt;例：&lt;strong&gt;Are you expecting him to become a doctor?&lt;/strong&gt; → You are expecting him to become a doctor.&lt;/li&gt;
&lt;/ul&gt;
&lt;p&gt;この段階では「訳」よりも、&lt;strong&gt;S / V / O / C を並べて置く&lt;/strong&gt;ことを優先します。&lt;/p&gt;
&lt;h3&gt;ステップ2 OとCが主述関係か確認&lt;/h3&gt;
&lt;p&gt;SVOCかどうかは、OとCを取り出して &lt;strong&gt;O was C&lt;/strong&gt; の形（主述関係）を作れるかで確認できます。&lt;/p&gt;
&lt;ul&gt;
&lt;li&gt;&lt;strong&gt;The soccer club made Jerry captain.&lt;/strong&gt;&lt;br /&gt;
→ Jerry was captain.（ジェリーはキャプテンだった）&lt;/li&gt;
&lt;li&gt;&lt;strong&gt;The Greens’ invitation made Jiro very happy.&lt;/strong&gt;&lt;br /&gt;
→ Jiro was very happy.（ジローはとても嬉しかった）&lt;/li&gt;
&lt;/ul&gt;
&lt;p&gt;この「&lt;strong&gt;O＝C（OがCという状態）&lt;/strong&gt;」が成り立つなら、SVOCの可能性が高いです。&lt;/p&gt;
&lt;h3&gt;ステップ3 疑問詞が聞いている場所を確認&lt;/h3&gt;
&lt;p&gt;疑問詞つきSVOC（疑問詞 SVOC）で迷う原因は、「何を聞いているのか」を後回しにすることです。先に、&lt;strong&gt;Oを聞いているのか／Cを聞いているのか&lt;/strong&gt;をはっきりさせます。&lt;/p&gt;
&lt;ul&gt;
&lt;li&gt;&lt;strong&gt;What did they call him?&lt;/strong&gt; は &lt;strong&gt;C（呼び名）&lt;/strong&gt;を聞いている（him が O）&lt;/li&gt;
&lt;li&gt;&lt;strong&gt;What did they name the baby?&lt;/strong&gt; も &lt;strong&gt;C（名前）&lt;/strong&gt;を聞いている（the baby が O）&lt;/li&gt;
&lt;/ul&gt;
&lt;h2&gt;疑問文の語順が複雑に見える理由（SVOCで起きやすいポイント）&lt;/h2&gt;
&lt;p&gt;SVOCは「OとCがセット」で意味を作るので、疑問文になると並び方が複雑に感じやすいです。ただし、&lt;strong&gt;文型そのものが変わるわけではありません&lt;/strong&gt;。&lt;/p&gt;
&lt;h3&gt;疑問文でも文型は変わらない（並びが変わるだけ）&lt;/h3&gt;
&lt;p&gt;疑問文は、do/does/did や be動詞が前に出たり、疑問詞が先頭に来たりします。けれど、骨組みは同じです。&lt;/p&gt;
&lt;ul&gt;
&lt;li&gt;平叙文：S＋V＋O＋C&lt;/li&gt;
&lt;li&gt;疑問文：&lt;strong&gt;（疑問詞）＋（助動詞/BE）＋S＋V＋O＋C&lt;/strong&gt;（見た目が動くだけ）&lt;/li&gt;
&lt;/ul&gt;
&lt;h3&gt;疑問詞つきで「どこを抜いたか」を先にはっきりさせる&lt;/h3&gt;
&lt;p&gt;疑問詞つきは「空欄がどこか」を先に決めると整理しやすいです。&lt;/p&gt;
&lt;ul&gt;
&lt;li&gt;&lt;strong&gt;What did they call him?&lt;/strong&gt;：空欄は &lt;strong&gt;C&lt;/strong&gt;（呼び名）&lt;/li&gt;
&lt;li&gt;&lt;strong&gt;What do you want me to do?&lt;/strong&gt;：空欄は &lt;strong&gt;to do の中身&lt;/strong&gt;（SVOCの C に当たる部分が不定詞で来るタイプ）&lt;/li&gt;
&lt;/ul&gt;
&lt;p&gt;「疑問文の構成」で混乱するときほど、&lt;strong&gt;空欄の位置＝聞いている場所&lt;/strong&gt;から整理すると戻りやすくなります。&lt;/p&gt;
&lt;h2&gt;SVOCとは？SVC／SVOOとの違い（見分け表つき）&lt;/h2&gt;
&lt;p&gt;SVOC（第5文型）は、見た目が似ている文型（SVC / SVOO）と混ざりやすいので、違いを表で押さえておくと安心です。&lt;/p&gt;
&lt;h3&gt;SVOCの核は「O＝C」&lt;/h3&gt;
&lt;p&gt;SVOCの中心は、&lt;strong&gt;目的語Oが補語Cの状態になる&lt;/strong&gt;ことです。教科書によってはOとCを「目的語1・目的語2」と呼ぶこともありますが、押さえるべき本質は &lt;strong&gt;OとCが主述関係&lt;/strong&gt;という点です。&lt;/p&gt;
&lt;h3&gt;SVOOとの違い（人にもの／状態にする）&lt;/h3&gt;
&lt;table style="border-collapse: collapse; width: 100%; max-width: 900px;" border="1" cellspacing="0" cellpadding="8"&gt;
&lt;thead&gt;
&lt;tr&gt;
&lt;th style="text-align: left; width: 16%;"&gt;文型&lt;/th&gt;
&lt;th style="text-align: left; width: 26%;"&gt;形&lt;/th&gt;
&lt;th style="text-align: left;"&gt;意味のイメージ&lt;/th&gt;
&lt;th style="text-align: left; width: 24%;"&gt;見分けのチェック&lt;/th&gt;
&lt;/tr&gt;
&lt;/thead&gt;
&lt;tbody&gt;
&lt;tr&gt;
&lt;td&gt;&lt;strong&gt;SVC&lt;/strong&gt;&lt;/td&gt;
&lt;td&gt;S＋V＋C&lt;/td&gt;
&lt;td&gt;主語SがCの状態（S＝C）&lt;/td&gt;
&lt;td&gt;S was C が自然&lt;/td&gt;
&lt;/tr&gt;
&lt;tr&gt;
&lt;td&gt;&lt;strong&gt;SVOO&lt;/strong&gt;&lt;/td&gt;
&lt;td&gt;S＋V＋O1＋O2&lt;/td&gt;
&lt;td&gt;「人にものを」与える/作ってあげる&lt;/td&gt;
&lt;td&gt;O1 に to/for をつけて言い換えやすい&lt;/td&gt;
&lt;/tr&gt;
&lt;tr&gt;
&lt;td&gt;&lt;strong&gt;SVOC&lt;/strong&gt;&lt;/td&gt;
&lt;td&gt;S＋V＋O＋C&lt;/td&gt;
&lt;td&gt;目的語OがCの状態（O＝C）&lt;/td&gt;
&lt;td&gt;&lt;strong&gt;O was C&lt;/strong&gt; が自然&lt;/td&gt;
&lt;/tr&gt;
&lt;/tbody&gt;
&lt;/table&gt;
&lt;p&gt;たとえば、並びが似ていても意味が違います。&lt;/p&gt;
&lt;ul&gt;
&lt;li&gt;&lt;strong&gt;He made his daughter a doll.&lt;/strong&gt;（第4文型のイメージ：娘に人形を作ってあげた）&lt;/li&gt;
&lt;li&gt;&lt;strong&gt;He made his daughter a doctor.&lt;/strong&gt;（第5文型のイメージ：娘を医者にした）&lt;/li&gt;
&lt;/ul&gt;
&lt;p&gt;「名詞＋名詞」が続いたら、まず &lt;strong&gt;O was C が成り立つか&lt;/strong&gt; を試すのが近道です。&lt;/p&gt;
&lt;h2&gt;makeで覚えるSVOCの基本パターン（例文＋言い換え）&lt;/h2&gt;
&lt;p&gt;SVOCは make の例文で整理すると理解しやすいです。訳だけを追うより、&lt;strong&gt;誰が／誰を／どんな状態にしたか&lt;/strong&gt;で見るとブレにくくなります。&lt;/p&gt;
&lt;h3&gt;OとCを抜き出して “O was C” を作る&lt;/h3&gt;
&lt;p&gt;次の2文は、典型的なSVOCです。&lt;/p&gt;
&lt;ul&gt;
&lt;li&gt;&lt;strong&gt;The Greens’ invitation made Jiro very happy.&lt;/strong&gt;&lt;br /&gt;
S：The Greens’ invitation / V：made / O：Jiro / C：very happy&lt;br /&gt;
→ &lt;strong&gt;Jiro was very happy.&lt;/strong&gt;（O＝C）&lt;/li&gt;
&lt;li&gt;&lt;strong&gt;The soccer club made Jerry captain.&lt;/strong&gt;&lt;br /&gt;
S：The soccer club / V：made / O：Jerry / C：captain&lt;br /&gt;
→ &lt;strong&gt;Jerry was captain.&lt;/strong&gt;（O＝C）&lt;/li&gt;
&lt;/ul&gt;
&lt;p&gt;この「O＝C」が見えると、和訳も自然に組み立てやすくなります。&lt;/p&gt;
&lt;h3&gt;SVOCになりやすい動詞（make/keep/find/call/name）&lt;/h3&gt;
&lt;p&gt;次の動詞が出てきたら、後ろがSVOCになっていないか確認する習慣が役立ちます。&lt;/p&gt;
&lt;ul&gt;
&lt;li&gt;&lt;strong&gt;make&lt;/strong&gt;：〜を…にする／…の状態にする&lt;/li&gt;
&lt;li&gt;&lt;strong&gt;keep&lt;/strong&gt;：〜を…のままにしておく&lt;/li&gt;
&lt;li&gt;&lt;strong&gt;find&lt;/strong&gt;：〜が…だと分かる／見つける&lt;/li&gt;
&lt;li&gt;&lt;strong&gt;call&lt;/strong&gt;：〜を…と呼ぶ&lt;/li&gt;
&lt;li&gt;&lt;strong&gt;name&lt;/strong&gt;：〜を…と名づける&lt;/li&gt;
&lt;/ul&gt;
&lt;p&gt;名詞（O）のあとに名詞・形容詞（C）が続く形は、SVOCの定番です。&lt;/p&gt;
&lt;h2&gt;SVOC 疑問文の作り方（What/Who＋call/name）&lt;/h2&gt;
&lt;p&gt;SVOCの疑問文でも、基本のルール（do/does/did、be動詞の前出し、疑問詞を先頭に置く）は同じです。違いは、&lt;strong&gt;OとCの関係を見失わない&lt;/strong&gt;ことです。&lt;/p&gt;
&lt;h3&gt;What did they call him? は「Cを聞いている」&lt;/h3&gt;
&lt;p&gt;&lt;strong&gt;What did they call him?&lt;/strong&gt; は、call の形 &lt;strong&gt;call O C&lt;/strong&gt; のうち、&lt;strong&gt;C（呼び名）&lt;/strong&gt;を What で聞いています。&lt;/p&gt;
&lt;ul&gt;
&lt;li&gt;They called &lt;strong&gt;him&lt;/strong&gt; &lt;strong&gt;Ken&lt;/strong&gt;.（O＝him / C＝Ken）&lt;/li&gt;
&lt;li&gt;→ What did they call &lt;strong&gt;him&lt;/strong&gt; ＿＿ ?（空欄＝C）&lt;/li&gt;
&lt;/ul&gt;
&lt;p&gt;同じ考え方で、&lt;strong&gt;What did they name the baby?&lt;/strong&gt; も、name O C の &lt;strong&gt;C（名前）&lt;/strong&gt; を聞く疑問文です。&lt;/p&gt;
&lt;h3&gt;call と name の違い（O/Cの役割）&lt;/h3&gt;
&lt;p&gt;どちらも「〜を…と呼ぶ／名づける」に近い意味ですが、基本は同じく &lt;strong&gt;O と C がセット&lt;/strong&gt;です。&lt;/p&gt;
&lt;ul&gt;
&lt;li&gt;&lt;strong&gt;call O C&lt;/strong&gt;：呼ばれる対象（O）＋呼び名（C）&lt;br /&gt;
例）They called him Ken.&lt;/li&gt;
&lt;li&gt;&lt;strong&gt;name O C&lt;/strong&gt;：名づける対象（O）＋名前（C）&lt;br /&gt;
例）They named the baby Ken.&lt;/li&gt;
&lt;/ul&gt;
&lt;p&gt;疑問詞つき（疑問詞 SVOC）では、&lt;strong&gt;Oを聞いているのかCを聞いているのか&lt;/strong&gt;を最初にはっきりさせると流れを見失いにくくなります。&lt;/p&gt;
&lt;h2&gt;つまずき原因と、テストで点を取る解き方（整序・英作文まで）&lt;/h2&gt;
&lt;p&gt;SVOCは「なんとなく訳せる」だけだと、整序問題や英作文でミスが起きやすい単元です。よくあるつまずきを先に知って、解き方を習慣にすると得点につながりやすくなります。&lt;/p&gt;
&lt;h3&gt;よくあるつまずき3つ&lt;/h3&gt;
&lt;ul&gt;
&lt;li&gt;&lt;strong&gt;SVOO と SVOC を見た目だけで判断してしまう&lt;/strong&gt;（名詞＋名詞＝全部SVOOだと思ってしまう）&lt;/li&gt;
&lt;li&gt;&lt;strong&gt;OとCを分けずに訳を当てる&lt;/strong&gt;（O＝C が見えないまま日本語にしてしまう）&lt;/li&gt;
&lt;li&gt;&lt;strong&gt;疑問詞の位置だけ追って「何を聞いているか」を後回しにする&lt;/strong&gt;（疑問文の構造で迷子になりやすい）&lt;/li&gt;
&lt;/ul&gt;
&lt;h3&gt;解き方のコツ：判別→言い換え→再現（3回セット）&lt;/h3&gt;
&lt;p&gt;おすすめは、次の3つを&lt;strong&gt;セットで3回&lt;/strong&gt;まわすやり方です（短時間でも効果が出やすいです）。&lt;/p&gt;
&lt;ol&gt;
&lt;li&gt;&lt;strong&gt;判別&lt;/strong&gt;：平叙文に戻す → O was C が成り立つか確認&lt;/li&gt;
&lt;li&gt;&lt;strong&gt;言い換え&lt;/strong&gt;：OとCだけ抜いて「O was C」を自分で作る&lt;/li&gt;
&lt;li&gt;&lt;strong&gt;再現&lt;/strong&gt;：整序・英作文で、S/V/O/Cを意識して同じ形の文を作る&lt;/li&gt;
&lt;/ol&gt;
&lt;p&gt;例文は、まずは定番からで十分です。&lt;/p&gt;
&lt;ul&gt;
&lt;li&gt;The soccer club made Jerry captain.&lt;/li&gt;
&lt;li&gt;They named the baby Ken.&lt;/li&gt;
&lt;li&gt;What did they call him?&lt;/li&gt;
&lt;/ul&gt;
&lt;p&gt;この3つがスムーズに処理できるようになると、SVOCの疑問文も安定しやすくなります。&lt;/p&gt;
&lt;div style="border-top: 1px solid #eee; margin-top: 18px; padding-top: 12px;"&gt;
&lt;p style="margin: 0;"&gt;&lt;strong&gt;まとめ&lt;/strong&gt;&lt;/p&gt;
&lt;p style="margin: 6px 0 0;"&gt;SVOCの見分け方は「平叙文に戻す→O was C→疑問詞が聞く場所」の3ステップが基本です。&lt;br /&gt;
疑問文の語順が複雑に見えても、文の仕組み自体は変わらず、見た目の並びが動いているだけです。&lt;br /&gt;
make/call/name の定番例文で O＝C を確認できるようにすると、整序・英作文でも再現しやすくなります。&lt;/p&gt;
&lt;/div&gt;
&lt;p&gt;“`&lt;/p&gt;
&lt;p&gt;この他にも、特定の単元（関係代名詞や分詞など）で同じような修正が必要なページはありますか？もしあれば、続けてお手伝いしますよ！&lt;/p&gt;
```
</t>
  </si>
  <si>
    <t xml:space="preserve">以下のページは「スニペット整合性」（本文と title/meta/H1/冒頭文）が弱い可能性があります。
まず【本文】を確認し、想定読者・悩み・解決範囲を把握してください。
そのうえで、GSCの主要クエリ（表示回数上位）を根拠に、
「検索意図に対して、タイトル/メタ/H1/冒頭120字がズレている点」を特定し、
ズレを解消するための修正案（タイトル/メタ/H1/冒頭）を提示してください。
※本文の“大改修”は前提にしません（必要なら追記ブロックは最大1つまで）。
【URL】https://koten-kakitsubata.jp/blog/imperial-palace/
【ページ分類】MC
【ページ分類の略語（このプロンプト内の定義）】
TP = トップページ（ホーム/サイトの入口）
SP = サービスページ（講座・コース・申込導線）
MC = メインコラム（コラム/解説/勉強法など集客記事）
SC = サブコラム（MCやSPを補強するための補助コラム※サイト定義に合わせて判断）
NW = ニュース/お知らせ（運用上は改善対象外として除外）
ST = 企業情報等のSEO対策を行わないこ固定ページ（運用上は改善対象外として除外）
- / 空欄 / 未分類 = 未分類（このスクリプトでは改善対象外として除外）
※未分類（空欄 / "-" / "未分類"）は作業対象に含めません。
【現状（スニペット要素）】
- タイトル：内裏とは｜読み方・意味・大内裏との違いを図で理解｜高校古文
- メタ：内裏（だいり）と大内裏（だいだいり）の違いを、読み方・意味・位置関係で整理。紫宸殿・清涼殿・後宮、左近の桜右近の橘まで図と動画で学べる高校古文の古典常識。
- H1：平安京の内裏とは？大内裏との違いと内裏図・後宮（藤壺・桐壺）の位置関係を図解【高校古典・大学入試対策】
- 冒頭120字：高校国語／古典常識 平安京・内裏のイメージ整理 『源氏物語』や『大鏡』など平安朝文学を読むとき、 内裏（だいり） という言葉は避けて通れません。 しかし、「大内裏との違い」「紫宸殿や清涼殿・藤壺の位置関係」まで具体的にイメージできている人は
【GSC主要クエリ（表示回数上位50件）】
- 内裏｜表示3389｜CTR 0.41%｜順位2.4
- 内裏とは｜表示1020｜CTR 0.49%｜順位2.9
- 内裏 読み方｜表示706｜CTR 0.00%｜順位5.5
- 大内裏とは｜表示421｜CTR 0.00%｜順位1.6
- 大内裏｜表示372｜CTR 0.00%｜順位4.6
- 大内裏 読み方｜表示248｜CTR 0.40%｜順位4.6
- 内裏 意味 古文｜表示239｜CTR 0.42%｜順位1.7
- 内裏 意味｜表示119｜CTR 0.00%｜順位5.4
- 内裏 古語｜表示111｜CTR 0.00%｜順位1.6
- 内裏 とは｜表示69｜CTR 0.00%｜順位2.8
- 内裏 読み方 古文｜表示66｜CTR 3.03%｜順位2.8
- だいり｜表示64｜CTR 0.00%｜順位5.6
- 内裏 古文 意味｜表示54｜CTR 0.00%｜順位1.6
- 内裏 読み｜表示51｜CTR 0.00%｜順位6.2
- 大○裏｜表示48｜CTR 0.00%｜順位5.8
- 内内裏｜表示46｜CTR 0.00%｜順位3.3
- 内裏読み方｜表示45｜CTR 0.00%｜順位5.8
- 平安京 内裏｜表示44｜CTR 0.00%｜順位6.1
- 内裏 宮中 違い｜表示40｜CTR 0.00%｜順位2.0
- 古文 内裏｜表示39｜CTR 0.00%｜順位1.5
- 殿舎とは｜表示37｜CTR 0.00%｜順位9.4
- 内裏 古文｜表示35｜CTR 0.00%｜順位1.2
- 平安京 大内裏｜表示33｜CTR 0.00%｜順位3.4
- 帝の住まいの中｜表示32｜CTR 0.00%｜順位4.8
- 裡 読み方｜表示30｜CTR 0.00%｜順位2.9
- 内大裏｜表示29｜CTR 3.45%｜順位7.1
- 内裏図｜表示29｜CTR 3.45%｜順位3.0
- 大内裏図｜表示29｜CTR 0.00%｜順位1.0
- 内裏 と 大 内裏 の違い｜表示27｜CTR 0.00%｜順位2.5
- 大◯裏｜表示26｜CTR 0.00%｜順位4.9
- 平安京内裏｜表示25｜CTR 0.00%｜順位6.7
- 平安時代 内裏｜表示24｜CTR 0.00%｜順位4.0
- 内裏 大内裏｜表示23｜CTR 4.35%｜順位3.6
- 古文 内裏 意味｜表示21｜CTR 0.00%｜順位1.0
- 大 内裏 内裏 違い｜表示21｜CTR 0.00%｜順位2.2
- 内裏 古語 意味｜表示20｜CTR 0.00%｜順位2.3
- 大裏とは｜表示20｜CTR 0.00%｜順位7.0
- ○内裏｜表示19｜CTR 0.00%｜順位2.4
- 宮中 内裏 違い｜表示19｜CTR 0.00%｜順位2.2
- 内裏意味｜表示18｜CTR 0.00%｜順位4.1
- 後宮 建物｜表示17｜CTR 0.00%｜順位4.1
- 内裏と大内裏の違い｜表示16｜CTR 0.00%｜順位2.3
- 平安京 構造｜表示16｜CTR 0.00%｜順位1.0
- 平安京大内裏｜表示16｜CTR 0.00%｜順位4.4
- 内甲 古文｜表示15｜CTR 0.00%｜順位1.0
- 内裏 古文 読み方｜表示15｜CTR 0.00%｜順位1.7
- か 裏｜表示14｜CTR 0.00%｜順位1.2
- 大内裏 意味｜表示14｜CTR 0.00%｜順位3.1
- 古典 内裏 意味｜表示13｜CTR 0.00%｜順位1.3
- 大裏｜表示13｜CTR 0.00%｜順位8.7
【参考：代表語（自動抽出）】内裏
【出力（必ずこの順）】
1) 本文の要約（想定読者・悩み・解決）
2) 検索意図の整理（主要クエリから2〜3パターン）
3) 不一致の指摘（タイトル/メタ/H1/冒頭のどこがズレているか）
4) 修正方針（“どの意図に寄せるか”を1つに決める）
5) 修正案（すべてコードブロック）
   - タイトル案3つ（全角35字前後＋56字以上の網羅型を1つ）
   - メタ案3つ（全角90字前後）
   - H1案2つ
   - 冒頭120字（2案：&lt;p&gt;で開始）
【禁則ワード（シート連動）】
以下の【禁則ワード】は、タイトル/メタ/導入文/見出し/本文のいずれにも原則使用しないでください。
言い換えが必要な場合は、自然な日本語に置換してください。
【禁則ワード】
- 崩れ
- 型
- 迷い
- 保留
- 固定
- 手順
- 立て直
- 最短
- 結論だけ
- 乱れ
- 三点確認
- 内部リンク
- 導線
- 設計
- 刺
- まず結論
- 整え
- 押し付けない案内
- 統一
- 次の一手
- 失点
- 確定
- サブコラム
- 30秒
- 1分
- CV
- 網羅
【本文】
```html
&lt;div class="container my-4"&gt;
&lt;p&gt;&lt;!-- Hero Section --&gt;&lt;/p&gt;
&lt;div class="card shadow-sm mb-4 border-0" style="background: linear-gradient(135deg, #5e35b1, #00796b); color: #fff;"&gt;
&lt;div class="card-body p-4"&gt;
&lt;div class="d-flex flex-wrap justify-content-between align-items-center mb-2"&gt;&lt;span class="badge bg-light text-dark mb-2" style="font-size: 0.8rem;"&gt;高校国語／古典常識&lt;/span&gt;&lt;br /&gt;
&lt;span class="badge bg-warning text-dark mb-2" style="font-size: 0.75rem;"&gt;平安京・内裏のイメージ整理&lt;/span&gt;&lt;/div&gt;
&lt;h1 class="card-title mb-3" style="font-size: 2rem; line-height: 1.5;"&gt;&lt;/h1&gt;
&lt;p class="card-text mb-0" style="font-size: 0.98rem;"&gt;『源氏物語』や『大鏡』など平安朝文学を読むとき、&lt;strong&gt;内裏（だいり）&lt;/strong&gt;という言葉は避けて通れません。&lt;br /&gt;
しかし、「大内裏との違い」「紫宸殿や清涼殿・藤壺の位置関係」まで具体的にイメージできている人は多くありません。&lt;br /&gt;
本ページでは、図を手がかりに&lt;strong&gt;内裏の構造と後宮のイメージ&lt;/strong&gt;を整理し、古典の舞台を立体的に思い描けるようになることを目指します。&lt;/p&gt;
&lt;/div&gt;
&lt;/div&gt;
&lt;p&gt;&lt;!-- YouTubeセクション --&gt;&lt;/p&gt;
&lt;div class="card shadow-sm mb-4 border-0"&gt;
&lt;div class="card-body"&gt;
&lt;h2 class="h5 mb-3"&gt;動画で学ぶ：内裏のしくみと後宮のイメージ&lt;/h2&gt;
&lt;div class="embed-responsive embed-responsive-16by9 mb-3"&gt;&lt;iframe class="embed-responsive-item" title="YouTube video player" src="https://www.youtube.com/embed/QAXob0pT1ms" width="560" height="315" frameborder="0" allowfullscreen="allowfullscreen"&gt;&lt;/iframe&gt;&lt;/div&gt;
&lt;p class="mb-0"&gt;動画では、平安京の大内裏図を用いながら、&lt;strong&gt;内裏・紫宸殿・清涼殿・後宮&lt;/strong&gt;といった用語を一つひとつ丁寧に解説しています。&lt;br /&gt;
本文とあわせて視聴することで、古典作品の舞台がより立体的に理解できるようになります。&lt;/p&gt;
&lt;/div&gt;
&lt;/div&gt;
&lt;p&gt;&lt;!-- 1. 内裏とは何か --&gt;&lt;/p&gt;
&lt;div class="card shadow-sm mb-4 border-0"&gt;
&lt;div class="card-body"&gt;
&lt;h2 class="h4 mb-3"&gt;1. 内裏とは何か──大内裏との関係を整理する&lt;/h2&gt;
&lt;div class="row align-items-center"&gt;
&lt;div class="col-md-5 mb-3 mb-md-0 text-center"&gt;&lt;img decoding="async" loading="lazy" width="300" height="274" class="img-fluid rounded shadow-sm alignnone size-medium wp-image-401" src="http://koten-kakitsubata.jp/wp-content/uploads/2023/04/IMG_9448-300x274.png" alt="平安京の大内裏の図。役所が並ぶ中、内裏のエリアが示されている。" srcset="https://koten-kakitsubata.jp/wp-content/uploads/2023/04/IMG_9448-300x274.png 300w, https://koten-kakitsubata.jp/wp-content/uploads/2023/04/IMG_9448-1024x935.png 1024w, https://koten-kakitsubata.jp/wp-content/uploads/2023/04/IMG_9448-768x701.png 768w, https://koten-kakitsubata.jp/wp-content/uploads/2023/04/IMG_9448.png 1200w" sizes="(max-width: 300px) 100vw, 300px" /&gt;&lt;/div&gt;
&lt;div class="col-md-7"&gt;
&lt;p class="mb-2"&gt;まずおさえておきたいのは、&lt;strong&gt;大内裏（だいだいり）&lt;/strong&gt;と&lt;strong&gt;内裏（だいり）&lt;/strong&gt;の違いです。&lt;/p&gt;
&lt;ul class="mb-3"&gt;
&lt;li&gt;&lt;strong&gt;大内裏：&lt;/strong&gt;平安京における「官庁街」全体。役所がずらりと並ぶエリア。&lt;/li&gt;
&lt;li&gt;&lt;strong&gt;内裏：&lt;/strong&gt;その中にある、&lt;strong&gt;天皇の住まい兼政治の中枢エリア&lt;/strong&gt;。本ページの主役。&lt;/li&gt;
&lt;/ul&gt;
&lt;p class="mb-2"&gt;役所（中央官庁）はそれぞれの庁舎で日々の行政実務を行いますが、&lt;br /&gt;
&lt;span style="color: #0000ff; font-weight: bold;"&gt;「国としての大きな方針」や重要な決定は、各役所の大臣クラスが内裏に集まり、ここで決めていく&lt;/span&gt;というイメージです。&lt;/p&gt;
&lt;div class="table-responsive"&gt;
&lt;table class="table table-bordered table-hover align-middle mb-0"&gt;
&lt;thead class="text-center" style="background-color: #ede7f6;"&gt;
&lt;tr&gt;
&lt;th scope="col"&gt;名称&lt;/th&gt;
&lt;th scope="col"&gt;役割&lt;/th&gt;
&lt;th scope="col"&gt;古典での登場イメージ&lt;/th&gt;
&lt;/tr&gt;
&lt;/thead&gt;
&lt;tbody&gt;
&lt;tr&gt;
&lt;td class="fw-bold"&gt;大内裏&lt;/td&gt;
&lt;td&gt;官庁街全体。中央官庁が並ぶエリア。&lt;/td&gt;
&lt;td&gt;『大鏡』などで政治や儀式の舞台として登場。&lt;/td&gt;
&lt;/tr&gt;
&lt;tr&gt;
&lt;td class="fw-bold"&gt;内裏&lt;/td&gt;
&lt;td&gt;天皇の住まい＋政治の場。紫宸殿・清涼殿・後宮などを含む。&lt;/td&gt;
&lt;td&gt;『源氏物語』などの主要な舞台。后妃や女房たちが暮らす空間。&lt;/td&gt;
&lt;/tr&gt;
&lt;/tbody&gt;
&lt;/table&gt;
&lt;/div&gt;
&lt;p class="mt-2 mb-0"&gt;古典作品を読む際は、「大内裏＝官庁街」「内裏＝天皇の住まいを中心とした宮中」とイメージしておくと理解しやすくなります。&lt;/p&gt;
&lt;/div&gt;
&lt;/div&gt;
&lt;/div&gt;
&lt;/div&gt;
&lt;p&gt;&lt;!-- 2. 内裏の正面と紫宸殿 --&gt;&lt;/p&gt;
&lt;div class="card shadow-sm mb-4 border-0"&gt;
&lt;div class="card-body"&gt;
&lt;h2 class="h4 mb-3"&gt;2. 内裏の正面構造──建礼門・承明門・紫宸殿&lt;/h2&gt;
&lt;p class="mb-2"&gt;内裏の正面からの流れは、次のようになります。&lt;/p&gt;
&lt;ul class="mb-3"&gt;
&lt;li&gt;&lt;strong&gt;建礼門（けんれいもん）：&lt;/strong&gt;内裏の南側に位置する大きな門。&lt;/li&gt;
&lt;li&gt;&lt;strong&gt;承明門（しょうめいもん）：&lt;/strong&gt;建礼門を抜けた先にある門。&lt;/li&gt;
&lt;li&gt;&lt;strong&gt;紫宸殿（ししんでん）の南庭：&lt;/strong&gt;承明門をくぐると広がる庭。&lt;/li&gt;
&lt;li&gt;&lt;strong&gt;紫宸殿：&lt;/strong&gt;内裏の中心となる大きな建物。&lt;/li&gt;
&lt;/ul&gt;
&lt;p class="mb-2"&gt;建礼門から承明門を抜けると、&lt;strong&gt;紫宸殿の南庭&lt;/strong&gt;と呼ばれる広い庭に出ます。&lt;br /&gt;
そこから北側を見上げる形で、堂々とした紫宸殿がそびえています。&lt;/p&gt;
&lt;p class="mb-0"&gt;ただし紫宸殿は、&lt;span style="color: #ff0000; font-weight: bold;"&gt;日常の政務を行う場所ではなく、「大きな儀式」に用いられる建物&lt;/span&gt;です。&lt;br /&gt;
即位の儀など、国家的なセレモニーの舞台として登場することが多く、古典作品の中でも「儀式の場」として認識しておきましょう。&lt;/p&gt;
&lt;/div&gt;
&lt;/div&gt;
&lt;p&gt;&lt;!-- 3. 左近の桜・右近の橘 --&gt;&lt;/p&gt;
&lt;div class="card shadow-sm mb-4 border-0"&gt;
&lt;div class="card-body"&gt;
&lt;h2 class="h4 mb-3"&gt;3. 紫宸殿の庭──左近の桜・右近の橘&lt;/h2&gt;
&lt;div class="row align-items-center"&gt;
&lt;div class="col-md-5 mb-3 mb-md-0 text-center"&gt;&lt;img decoding="async" loading="lazy" width="300" height="214" class="img-fluid rounded shadow-sm wp-image-405" src="http://koten-kakitsubata.jp/wp-content/uploads/2023/04/image_2023_4_6-300x214.png" alt="紫宸殿の詳細図。東に桜、反対側に橘が植えられており、天皇の視点からの配置が説明されている。" srcset="https://koten-kakitsubata.jp/wp-content/uploads/2023/04/image_2023_4_6-300x214.png 300w, https://koten-kakitsubata.jp/wp-content/uploads/2023/04/image_2023_4_6-768x549.png 768w, https://koten-kakitsubata.jp/wp-content/uploads/2023/04/image_2023_4_6.png 942w" sizes="(max-width: 300px) 100vw, 300px" /&gt;&lt;/div&gt;
&lt;div class="col-md-7"&gt;
&lt;p class="mb-2"&gt;紫宸殿の南庭は、古典常識として頻出のポイントがあります。それが&lt;strong&gt;「左近の桜」「右近の橘」&lt;/strong&gt;です。&lt;/p&gt;
&lt;ul class="mb-2"&gt;
&lt;li&gt;紫宸殿を&lt;strong&gt;南側から&lt;/strong&gt;見たとき、&lt;strong&gt;東側に桜&lt;/strong&gt;が植わっている。&lt;/li&gt;
&lt;li&gt;反対側、西側に橘が植わっている。&lt;/li&gt;
&lt;li&gt;天皇は常に南を向いて座るため、&lt;strong&gt;天皇から見て右手が橘（右近の橘）、左手が桜（左近の桜）&lt;/strong&gt;となる。&lt;/li&gt;
&lt;/ul&gt;
&lt;p class="mb-0"&gt;入試問題で「左近の桜」「右近の橘」という語が出てきたら、&lt;strong&gt;紫宸殿の南庭&lt;/strong&gt;をイメージできるようにしておきましょう。&lt;/p&gt;
&lt;/div&gt;
&lt;/div&gt;
&lt;/div&gt;
&lt;/div&gt;
&lt;p&gt;&lt;!-- 4. 清涼殿と日常政務 --&gt;&lt;/p&gt;
&lt;div class="card shadow-sm mb-4 border-0"&gt;
&lt;div class="card-body"&gt;
&lt;h2 class="h4 mb-3"&gt;4. 清涼殿──天皇の日常生活と政務の場&lt;/h2&gt;
&lt;p class="mb-2"&gt;紫宸殿から渡り廊下でつながっている建物の一つが、&lt;strong&gt;清涼殿（せいりょうでん）&lt;/strong&gt;です。&lt;br /&gt;
内裏図では「5番の建物」として示されることが多く、&lt;strong&gt;天皇が日常を過ごし、日々の政務を行う場所&lt;/strong&gt;とされています。&lt;/p&gt;
&lt;p class="mb-2"&gt;紫宸殿が「晴れの場」だとすれば、清涼殿は&lt;strong&gt;「ふだんの仕事場兼居住空間」&lt;/strong&gt;というイメージです。&lt;br /&gt;
ここで大臣クラスとの話し合いが行われ、内裏の中枢として政治が動いていきます。&lt;/p&gt;
&lt;div class="alert alert-info" role="alert"&gt;清涼殿は多くの古典作品に登場する重要な建物です。&lt;br /&gt;
詳しい構造やエピソードは、別の解説・動画であわせて確認しておくと、古典読解がぐっと楽になります。&lt;/div&gt;
&lt;/div&gt;
&lt;/div&gt;
&lt;p&gt;&lt;!-- 5. 後宮とは ─ 公と私の空間 --&gt;&lt;/p&gt;
&lt;div class="card shadow-sm mb-4 border-0"&gt;
&lt;div class="card-body"&gt;
&lt;h2 class="h4 mb-3"&gt;5. 後宮とは──公的空間と私的空間の分かれ目&lt;/h2&gt;
&lt;div class="row align-items-center"&gt;
&lt;div class="col-md-5 mb-3 mb-md-0 text-center"&gt;&lt;img decoding="async" loading="lazy" width="300" height="292" class="img-fluid rounded shadow-sm wp-image-407" src="http://koten-kakitsubata.jp/wp-content/uploads/2023/04/IMG_9537-300x292.jpg" alt="紫宸殿の詳細図。東に桜、反対側に橘が植えられており、天皇の視点からの配置が説明されている。" srcset="https://koten-kakitsubata.jp/wp-content/uploads/2023/04/IMG_9537-300x292.jpg 300w, https://koten-kakitsubata.jp/wp-content/uploads/2023/04/IMG_9537.jpg 679w" sizes="(max-width: 300px) 100vw, 300px" /&gt;&lt;/div&gt;
&lt;div class="col-md-7"&gt;
&lt;p class="mb-2"&gt;紫宸殿より北側に位置する一帯の建物群を、まとめて&lt;strong&gt;後宮（こうきゅう）&lt;/strong&gt;と呼びます。&lt;/p&gt;
&lt;ul class="mb-2"&gt;
&lt;li&gt;&lt;strong&gt;後宮：&lt;/strong&gt;文字どおり「後ろの宮」。公的空間（表）の裏側にある、&lt;strong&gt;私的な空間&lt;/strong&gt;。&lt;/li&gt;
&lt;li&gt;天皇の&lt;strong&gt;妻妾（さいしょう）──妻・妾&lt;/strong&gt;たちが暮らすエリア。&lt;/li&gt;
&lt;li&gt;それぞれの建物には&lt;strong&gt;固有の名称（正式名）とあだ名（○○壺）&lt;/strong&gt;がある。&lt;/li&gt;
&lt;/ul&gt;
&lt;p class="mb-0"&gt;日中は清涼殿などの「表」の空間で政務が行われ、夜になると天皇は後宮のどこかの殿舎へと向かいます。&lt;br /&gt;
この&lt;strong&gt;公的空間と私的空間の切り替え&lt;/strong&gt;が、平安文学のドラマを生み出す大きな要素になっています。&lt;/p&gt;
&lt;/div&gt;
&lt;/div&gt;
&lt;/div&gt;
&lt;/div&gt;
&lt;p&gt;&lt;!-- 6. 後宮の殿舎と『源氏物語』 --&gt;&lt;/p&gt;
&lt;div class="card shadow-sm mb-4 border-0"&gt;
&lt;div class="card-body"&gt;
&lt;h2 class="h4 mb-3"&gt;6. 後宮の殿舎と『源氏物語』──藤壺・弘徽殿・桐壺&lt;/h2&gt;
&lt;p class="mb-2"&gt;後宮には多くの殿舎があり、それぞれに正式名称と愛称（○○壺）が付いています。&lt;br /&gt;
代表的な例を『源氏物語』との関係で整理しておきましょう。&lt;/p&gt;
&lt;div class="table-responsive mb-3"&gt;
&lt;table class="table table-bordered table-hover align-middle mb-0"&gt;
&lt;thead class="text-center" style="background-color: #fff3e0;"&gt;
&lt;tr&gt;
&lt;th scope="col"&gt;番号（例）&lt;/th&gt;
&lt;th scope="col"&gt;建物名・愛称&lt;/th&gt;
&lt;th scope="col"&gt;特徴・語源&lt;/th&gt;
&lt;th scope="col"&gt;代表的な人物&lt;/th&gt;
&lt;/tr&gt;
&lt;/thead&gt;
&lt;tbody&gt;
&lt;tr&gt;
&lt;td class="fw-bold text-center"&gt;1番&lt;/td&gt;
&lt;td&gt;襲芳舎（しゅうほうしゃ）／雷鳴壺など&lt;/td&gt;
&lt;td&gt;それぞれの殿舎に壺庭があり、植えられた木や特徴から愛称が付く。&lt;/td&gt;
&lt;td&gt;作品によって登場人物が変わる。&lt;/td&gt;
&lt;/tr&gt;
&lt;tr&gt;
&lt;td class="fw-bold text-center"&gt;2番&lt;/td&gt;
&lt;td&gt;凝華舎（ぎょうかしゃ）／梅壺&lt;/td&gt;
&lt;td&gt;壺庭に梅が植えられているため「梅壺」と呼ばれる。&lt;/td&gt;
&lt;td&gt;『源氏物語』でも「梅壺」の名はしばしば登場。&lt;/td&gt;
&lt;/tr&gt;
&lt;tr&gt;
&lt;td class="fw-bold text-center"&gt;3番&lt;/td&gt;
&lt;td&gt;飛香舎（ひぎょうしゃ）／藤壺&lt;/td&gt;
&lt;td&gt;壺庭に藤が植わっているため「藤壺」。&lt;/td&gt;
&lt;td&gt;藤壺女御：光源氏が密通してしまう、桐壺帝の最愛の后。&lt;/td&gt;
&lt;/tr&gt;
&lt;tr&gt;
&lt;td class="fw-bold text-center"&gt;11番&lt;/td&gt;
&lt;td&gt;弘徽殿（こきでん）&lt;/td&gt;
&lt;td&gt;右大臣の娘が住むなど、&lt;strong&gt;後ろ盾の厚い高い身分の后妃&lt;/strong&gt;が暮らす。&lt;/td&gt;
&lt;td&gt;弘徽殿女御：一の御子（のちの朱雀帝）の生母。&lt;/td&gt;
&lt;/tr&gt;
&lt;tr&gt;
&lt;td class="fw-bold text-center"&gt;15番&lt;/td&gt;
&lt;td&gt;桐壺（きりつぼ）&lt;/td&gt;
&lt;td&gt;桐の木がある壺庭から名付けられたとされる。&lt;/td&gt;
&lt;td&gt;桐壺の更衣：光源氏の母。身分が高くないが帝の寵愛は非常に厚い。&lt;/td&gt;
&lt;/tr&gt;
&lt;/tbody&gt;
&lt;/table&gt;
&lt;/div&gt;
&lt;p class="mb-2"&gt;こうした&lt;strong&gt;「壺」の名は、壺庭に植えられた木や特徴から付いたあだ名&lt;/strong&gt;です。&lt;br /&gt;
受験古典では、「藤壺」「桐壺」「弘徽殿」などの名称だけが登場することも多いので、&lt;br /&gt;
&lt;strong&gt;名前＝人物の格・物語上の立場&lt;/strong&gt;を結びつけて覚えておくと理解がスムーズになります。&lt;/p&gt;
&lt;div class="alert alert-warning" role="alert"&gt;&lt;strong&gt;ポイント：&lt;/strong&gt;藤壺・弘徽殿のように清涼殿に近い殿舎ほど、&lt;strong&gt;高い身分・強い後ろ盾&lt;/strong&gt;をもつ后妃が住むことが多い。&lt;/div&gt;
&lt;/div&gt;
&lt;/div&gt;
&lt;p&gt;&lt;!-- 中高・定期試験対策（古典専門塾かきつばた） --&gt;&lt;/p&gt;
&lt;div style="border: 2px solid #2e7d32; background-color: #f1f8e9; padding: 10px 12px; display: flex; align-items: flex-start; justify-content: flex-start; margin-bottom: 10px;"&gt;
&lt;p&gt;&lt;img decoding="async" style="width: 70px; height: auto; margin-right: 10px; flex-shrink: 0;" src="http://koten-kakitsubata.jp/wp-content/uploads/2023/03/logo.jpg" alt="古典専門塾かきつばたのロゴ" /&gt;&lt;/p&gt;
&lt;div style="text-align: left; flex: 1;"&gt;
&lt;p style="margin: 5px 0; font-size: 14px; line-height: 1.6;"&gt;【中高・定期試験対策】：&lt;br /&gt;
板書ノートや教科書ガイドの訳文暗記に頼らず、&lt;strong&gt;文法と読解を一体で鍛える個別指導&lt;/strong&gt;です。&lt;br /&gt;
定期試験の過去問や教科書本文をもとに、出題されやすいポイントを押さえながら読解演習を重ねることで、&lt;br /&gt;
一貫校の発展的なテストでも&lt;strong&gt;安定して高得点を狙える古典力&lt;/strong&gt;を身につけていきます。&lt;/p&gt;
&lt;p&gt;&lt;a style="background-color: #2e7d32; color: #ffffff; padding: 5px 10px; text-align: center; text-decoration: none; display: inline-block; font-size: 14px;" href="https://koten-kakitsubata.jp/school-exam/"&gt;&lt;br /&gt;
詳細を見る&lt;br /&gt;
&lt;/a&gt;&lt;/p&gt;
&lt;/div&gt;
&lt;/div&gt;
&lt;p&gt;&lt;!-- 7. 建物構造が生むドラマ --&gt;&lt;/p&gt;
&lt;div class="card shadow-sm mb-4 border-0"&gt;
&lt;div class="card-body"&gt;
&lt;h2 class="h4 mb-3"&gt;7. 建物の構造が生むドラマ──嫉妬と緊張感&lt;/h2&gt;
&lt;p class="mb-2"&gt;後宮の殿舎は、&lt;strong&gt;渡り廊下で互いに結ばれた構造&lt;/strong&gt;をしています。&lt;br /&gt;
天皇がある殿舎から別の殿舎へ向かうとき、その姿は他の后妃たちの目に入ります。&lt;/p&gt;
&lt;p class="mb-2"&gt;たとえば『源氏物語』冒頭の「桐壺」巻では、桐壺の更衣が帝の深い寵愛を受けているがゆえに、&lt;br /&gt;
他の后妃・女房たちから激しい嫉妬や恨みを買う様子が描かれています。&lt;/p&gt;
&lt;blockquote class="border-start ps-3 mb-2" style="border-color: #5e35b1 !important;"&gt;&lt;p&gt;帝がどの殿舎へ向かうのか、&lt;br /&gt;
どの妻妾が夜ごと清涼殿へ呼ばれているのか──&lt;br /&gt;
それを互いに感じ取りながら暮らしている世界。&lt;/p&gt;&lt;/blockquote&gt;
&lt;p class="mb-0"&gt;&lt;strong&gt;建物の配置・構造そのものが、人物関係の緊張感や嫉妬のドラマを生み出している&lt;/strong&gt;という視点で内裏図を見ると、&lt;br /&gt;
古典作品の一場面一場面が、よりリアルに立ち上がってきます。&lt;/p&gt;
&lt;/div&gt;
&lt;/div&gt;
&lt;p&gt;&lt;!-- 8. まとめ --&gt;&lt;/p&gt;
&lt;div class="card shadow-sm mb-4 border-0"&gt;
&lt;div class="card-body"&gt;
&lt;h2 class="h4 mb-3"&gt;8. まとめ：内裏のイメージを味方にして古典を読む&lt;/h2&gt;
&lt;p class="mb-3"&gt;最後に、本ページのポイントを整理しておきます。&lt;/p&gt;
&lt;ul class="mb-4"&gt;
&lt;li&gt;&lt;strong&gt;大内裏＝官庁街全体／内裏＝天皇の住まい＋政治の中枢&lt;/strong&gt;とイメージする。&lt;/li&gt;
&lt;li&gt;内裏の正面は、&lt;strong&gt;建礼門 → 承明門 → 紫宸殿の南庭 → 紫宸殿&lt;/strong&gt;という構造。&lt;/li&gt;
&lt;li&gt;紫宸殿は&lt;strong&gt;大きな儀式の場&lt;/strong&gt;、日常政務は主に&lt;strong&gt;清涼殿&lt;/strong&gt;で行われる。&lt;/li&gt;
&lt;li&gt;紫宸殿の庭には、&lt;strong&gt;左近の桜・右近の橘&lt;/strong&gt;が植えられている。&lt;/li&gt;
&lt;li&gt;紫宸殿より北の一帯が&lt;strong&gt;後宮&lt;/strong&gt;で、天皇の妻妾たちが暮らす私的空間。&lt;/li&gt;
&lt;li&gt;藤壺・弘徽殿・桐壺などの&lt;strong&gt;殿舎の名は、后妃の身分や物語上の立場&lt;/strong&gt;と結びつく。&lt;/li&gt;
&lt;li&gt;後宮の構造そのものが、&lt;strong&gt;嫉妬や対立といった物語の緊張感&lt;/strong&gt;を生み出している。&lt;/li&gt;
&lt;/ul&gt;
&lt;p class="mb-0"&gt;内裏図を頭に思い浮かべながら古典を読むことで、人物の動きや気持ちが立体的に見えてきます。&lt;br /&gt;
教科書や便覧に載っている図を何度も眺め、「ここが藤壺」「ここが清涼殿」と指差し確認する習慣をつけていきましょう。&lt;/p&gt;
&lt;/div&gt;
&lt;/div&gt;
&lt;p&gt;&lt;!-- CTAセクション --&gt;&lt;/p&gt;
&lt;div class="card shadow-lg mb-4 border-0" style="background: linear-gradient(135deg, #004d40, #7b1fa2); color: #fff;"&gt;
&lt;div class="card-body p-4"&gt;
&lt;h2 class="h4 mb-3"&gt;古典の舞台を「立体的に」理解したい方へ──個別指導のご案内&lt;/h2&gt;
&lt;p class="mb-3"&gt;古典専門塾かきつばたでは、内裏や大内裏・後宮といった&lt;strong&gt;古典常識&lt;/strong&gt;から、&lt;br /&gt;
『源氏物語』や『大鏡』などの&lt;strong&gt;長文読解&lt;/strong&gt;まで、一人ひとりの状況に合わせて指導を行っています。&lt;/p&gt;
&lt;div class="row"&gt;
&lt;div class="col-md-6 mb-3"&gt;
&lt;div class="rounded p-3 h-100" style="background-color: rgba(255,255,255,0.1);"&gt;
&lt;h3 class="h6 mb-2"&gt;こんな方におすすめです&lt;/h3&gt;
&lt;ul class="mb-0"&gt;
&lt;li&gt;内裏・後宮など&lt;strong&gt;古典常識が曖昧なまま&lt;/strong&gt;本文を読んでしまっている&lt;/li&gt;
&lt;li&gt;『源氏物語』や和歌の背景が&lt;strong&gt;イメージできずに暗記中心になっている&lt;/strong&gt;&lt;/li&gt;
&lt;li&gt;共通テスト・二次試験で&lt;strong&gt;安定して古典を得点源にしたい&lt;/strong&gt;&lt;/li&gt;
&lt;/ul&gt;
&lt;/div&gt;
&lt;/div&gt;
&lt;div class="col-md-6 mb-3"&gt;
&lt;div class="rounded p-3 h-100" style="background-color: rgba(255,255,255,0.1);"&gt;
&lt;h3 class="h6 mb-2"&gt;指導スタイル&lt;/h3&gt;
&lt;ul class="mb-0"&gt;
&lt;li&gt;&lt;strong&gt;完全１対１個別指導&lt;/strong&gt;で弱点と志望校に合わせてカリキュラムを設計&lt;/li&gt;
&lt;li&gt;図や年表を使いながら、&lt;strong&gt;舞台設定と文法・読解&lt;/strong&gt;を一体で指導&lt;/li&gt;
&lt;li&gt;教室授業と同内容を、&lt;strong&gt;オンライン&lt;/strong&gt;でも受講可能&lt;/li&gt;
&lt;/ul&gt;
&lt;/div&gt;
&lt;/div&gt;
&lt;/div&gt;
&lt;div class="d-flex flex-wrap align-items-center mt-3"&gt;&lt;/div&gt;
&lt;/div&gt;
&lt;/div&gt;
&lt;/div&gt;
&lt;p&gt;&lt;!-- 大学受験対策（古典専門塾かきつばた） --&gt;&lt;/p&gt;
&lt;div style="border: 2px solid #2e7d32; background-color: #f1f8e9; padding: 10px 12px; display: flex; align-items: flex-start; justify-content: flex-start; margin-bottom: 10px;"&gt;
&lt;p&gt;&lt;img decoding="async" style="width: 70px; height: auto; margin-right: 10px; flex-shrink: 0;" src="http://koten-kakitsubata.jp/wp-content/uploads/2023/03/logo.jpg" alt="古典専門塾かきつばたのロゴ" /&gt;&lt;/p&gt;
&lt;div style="text-align: left; flex: 1;"&gt;
&lt;p style="margin: 5px 0; font-size: 14px; line-height: 1.6;"&gt;【大学受験古典対策】：&lt;br /&gt;
共通テストから難関大の個別試験まで視野に入れ、&lt;strong&gt;読解・文法・語彙をまとめて鍛える個別カリキュラム&lt;/strong&gt;です。&lt;br /&gt;
志望校の過去問分析をもとに、頻出テーマの長文読解と記述答案の添削を繰り返し、&lt;strong&gt;入試本番で得点源になる古典力&lt;/strong&gt;を仕上げていきます。&lt;/p&gt;
&lt;p&gt;&lt;a style="background-color: #2e7d32; color: #ffffff; padding: 5px 10px; text-align: center; text-decoration: none; display: inline-block; font-size: 14px;" href="https://koten-kakitsubata.jp/enter-exam/"&gt;&lt;br /&gt;
詳細を見る&lt;br /&gt;
&lt;/a&gt;&lt;/p&gt;
&lt;/div&gt;
&lt;/div&gt;
```
</t>
  </si>
  <si>
    <t xml:space="preserve">以下のページは「スニペット整合性」（本文と title/meta/H1/冒頭文）が弱い可能性があります。
まず【本文】を確認し、想定読者・悩み・解決範囲を把握してください。
そのうえで、GSCの主要クエリ（表示回数上位）を根拠に、
「検索意図に対して、タイトル/メタ/H1/冒頭120字がズレている点」を特定し、
ズレを解消するための修正案（タイトル/メタ/H1/冒頭）を提示してください。
※本文の“大改修”は前提にしません（必要なら追記ブロックは最大1つまで）。
【URL】https://eigo-rewrite.com/column/stage1_lesson7-1/
【ページ分類】MC
【ページ分類の略語（このプロンプト内の定義）】
TP = トップページ（ホーム/サイトの入口）
SP = サービスページ（講座・コース・申込導線）
MC = メインコラム（コラム/解説/勉強法など集客記事）
SC = サブコラム（MCやSPを補強するための補助コラム※サイト定義に合わせて判断）
NW = ニュース/お知らせ（運用上は改善対象外として除外）
ST = 企業情報等のSEO対策を行わないこ固定ページ（運用上は改善対象外として除外）
- / 空欄 / 未分類 = 未分類（このスクリプトでは改善対象外として除外）
※未分類（空欄 / "-" / "未分類"）は作業対象に含めません。
【現状（スニペット要素）】
- タイトル：stage1_Lesson7-1 現在進行形(～ingのつけ方)【ニュートレジャーの道案内】 - 受験英語専門ゼミ「Re-Write」(リライト)
- メタ：現在進行形の作り方を解説！「be動詞+ing」の基本形やingの付け方、「eを取る」「短母音+子音で子音重ね」「ieをyに変換」などのルールを具体例で学習。短母音の特徴や発音の注意点も解説し、正確な理解をサポートします！
- H1：stage1_Lesson7-1 現在進行形(～ingのつけ方)【ニュートレジャーの道案内】
- 冒頭120字：NEW TREASURE STAGE1 の文法事項・Lesson一覧の全体像は、 NEW TREASURE STAGE1｜中1英文法 総括＋Lesson一覧（全体像はこちら） で確認できます。 この Lesson では、 現在進行形 という
【GSC主要クエリ（表示回数上位50件）】
- 現在進行形｜表示337｜CTR 0.00%｜順位1.0
- ing 付け方｜表示271｜CTR 0.00%｜順位3.5
- ingの付け方｜表示254｜CTR 0.00%｜順位3.1
- ingをつける時のルール｜表示230｜CTR 0.00%｜順位1.6
- ing形 ルール｜表示172｜CTR 0.00%｜順位1.2
- ing付け方｜表示139｜CTR 0.72%｜順位1.7
- ing 意味｜表示135｜CTR 0.00%｜順位1.0
- ing 形 ルール｜表示131｜CTR 0.00%｜順位1.0
- ing系 ルール｜表示124｜CTR 0.00%｜順位1.2
- 現在進行形 英語｜表示119｜CTR 0.00%｜順位1.0
- 現在進行形 ing 付け方｜表示115｜CTR 0.87%｜順位3.9
- ing系｜表示109｜CTR 0.00%｜順位1.3
- 英語 ing 付け方｜表示102｜CTR 0.00%｜順位1.1
- ing 付け方 ルール｜表示91｜CTR 0.00%｜順位2.3
- ing｜表示84｜CTR 0.00%｜順位1.5
- ing をつける時のルール｜表示79｜CTR 0.00%｜順位2.0
- lie 進行形｜表示77｜CTR 0.00%｜順位1.0
- ing ルール｜表示73｜CTR 0.00%｜順位1.5
- ingつける時のルール｜表示73｜CTR 0.00%｜順位1.0
- 現在進行形 ingの付け方｜表示65｜CTR 0.00%｜順位4.0
- 英語 現在進行形｜表示63｜CTR 0.00%｜順位1.0
- 現在進行形ing付け方｜表示57｜CTR 0.00%｜順位2.8
- ing系とは｜表示54｜CTR 0.00%｜順位1.0
- 進行形｜表示53｜CTR 0.00%｜順位1.0
- ingとは｜表示51｜CTR 0.00%｜順位1.0
- ing 最後の文字を重ねる｜表示42｜CTR 0.00%｜順位2.4
- ing 重ねる 一覧｜表示42｜CTR 0.00%｜順位1.5
- ing の付け方｜表示41｜CTR 0.00%｜順位3.8
- 英語 現在進行形 ルール｜表示40｜CTR 0.00%｜順位2.4
- 英語ingをつける時｜表示40｜CTR 0.00%｜順位1.0
- 英語 現在進行形 ing 付け方｜表示39｜CTR 0.00%｜順位2.2
- 現在進行形 ing ルール｜表示37｜CTR 0.00%｜順位1.4
- useのing形｜表示36｜CTR 0.00%｜順位3.4
- 英語現在進行形｜表示36｜CTR 0.00%｜順位1.0
- ingルール｜表示35｜CTR 0.00%｜順位1.6
- 現在進行形 子音 重ねる 一覧｜表示35｜CTR 0.00%｜順位1.9
- ing 子音が重なる｜表示34｜CTR 0.00%｜順位1.0
- 英語 ing｜表示34｜CTR 0.00%｜順位1.2
- ingをつけるときのルール｜表示31｜CTR 0.00%｜順位2.8
- ingがつくとき｜表示30｜CTR 0.00%｜順位1.1
- 現在進行形 最後の文字を重ねる｜表示30｜CTR 0.00%｜順位4.6
- ingをつける意味｜表示29｜CTR 0.00%｜順位1.0
- ing を つける 意味｜表示27｜CTR 0.00%｜順位1.0
- ing 重ねる｜表示27｜CTR 0.00%｜順位1.9
- ingつける時｜表示27｜CTR 0.00%｜順位1.0
- ing 法則｜表示26｜CTR 0.00%｜順位1.0
- ing 現在進行形｜表示26｜CTR 0.00%｜順位2.8
- ingのつけ方｜表示26｜CTR 0.00%｜順位6.0
- 英語ingの付け方｜表示25｜CTR 4.00%｜順位4.1
- ing意味｜表示25｜CTR 0.00%｜順位1.0
【参考：代表語（自動抽出）】現在進行形
【出力（必ずこの順）】
1) 本文の要約（想定読者・悩み・解決）
2) 検索意図の整理（主要クエリから2〜3パターン）
3) 不一致の指摘（タイトル/メタ/H1/冒頭のどこがズレているか）
4) 修正方針（“どの意図に寄せるか”を1つに決める）
5) 修正案（すべてコードブロック）
   - タイトル案3つ（全角35字前後＋56字以上の網羅型を1つ）
   - メタ案3つ（全角90字前後）
   - H1案2つ
   - 冒頭120字（2案：&lt;p&gt;で開始）
【禁則ワード（シート連動）】
以下の【禁則ワード】は、タイトル/メタ/導入文/見出し/本文のいずれにも原則使用しないでください。
言い換えが必要な場合は、自然な日本語に置換してください。
【禁則ワード】
- 崩れ
- 型
- 迷い
- 保留
- 固定
- 手順
- 立て直
- 最短
- 結論だけ
- 乱れ
- 三点確認
- 内部リンク
- 導線
- 設計
- 刺
- まず結論
- 整え
- 押し付けない案内
- 統一
- 次の一手
- 失点
- 確定
- サブコラム
- 30秒
- 1分
- CV
- 網羅
【本文】
```html
&lt;p&gt;&lt;iframe title="YouTube video player" src="https://www.youtube.com/embed/DBz3PkO6BKM" width="560" height="315" frameborder="0" allowfullscreen="allowfullscreen"&gt;&lt;span data-mce-type="bookmark" style="display: inline-block; width: 0px; overflow: hidden; line-height: 0;" class="mce_SELRES_start"&gt;&lt;/span&gt;&lt;span data-mce-type="bookmark" style="display: inline-block; width: 0px; overflow: hidden; line-height: 0;" class="mce_SELRES_start"&gt;&lt;/span&gt;&lt;span data-mce-type="bookmark" style="display: inline-block; width: 0px; overflow: hidden; line-height: 0;" class="mce_SELRES_start"&gt;&lt;/span&gt;&lt;span data-mce-type="bookmark" style="display: inline-block; width: 0px; overflow: hidden; line-height: 0;" class="mce_SELRES_start"&gt;&lt;/span&gt;&lt;/iframe&gt;&lt;/p&gt;
&lt;p&gt;NEW TREASURE STAGE1 の文法事項・Lesson一覧の全体像は、&lt;strong&gt;&lt;a href="https://eigo-rewrite.com/column/hub_stage1/"&gt;NEW TREASURE STAGE1｜中1英文法 総括＋Lesson一覧（全体像はこちら）&lt;/a&gt;&lt;/strong&gt;で確認できます。&lt;br data-start="56" data-end="59" /&gt;この Lesson では、&lt;strong data-start="72" data-end="81" data-is-only-node=""&gt;現在進行形&lt;/strong&gt; という新しい形を作ることがメインになります。&lt;br data-start="104" data-end="107" /&gt;セクション1では、まず現在進行形の作り方を確認します。“ing” を付ける点が今までと異なる部分ですので、その &lt;strong data-start="163" data-end="177"&gt;“ing” の付け方&lt;/strong&gt; を中心に学習していきましょう。&lt;/p&gt;
&lt;p&gt;&lt;!-- ▼ 関連ページ案内（中盤1）：TP/STへ“次にやること”を提示（テーマ一致） ▼ --&gt;&lt;/p&gt;
&lt;div style="border: 2px solid #ff6600; background-color: #fff8f0; padding: 12px 12px; display: block; margin: 14px 0;"&gt;
&lt;div style="display: flex; align-items: flex-start; gap: 10px;"&gt;
&lt;p&gt;&lt;img decoding="async" style="max-width: 84px; height: auto;" src="https://eigo-rewrite.com/wp-content/uploads/2020/06/logo_tate-1.png" alt="Re-Writeのロゴ" /&gt;&lt;/p&gt;
&lt;div&gt;
&lt;p style="margin: 0 0 6px 0;"&gt;&lt;strong&gt;現在進行形（be動詞＋ing）で手が止まったら：&lt;/strong&gt;「形」と「つづり」のどこでつまずいているかを先に分けてしまうと、復習が速くなります。&lt;/p&gt;
&lt;ul style="margin: 0 0 10px 18px;"&gt;
&lt;li&gt;&lt;strong&gt;形：&lt;/strong&gt;be動詞＋ing（am/is/are の選び間違いがないか）&lt;/li&gt;
&lt;li&gt;&lt;strong&gt;つづり：&lt;/strong&gt;-e/短母音＋子音/-ie のどれで迷っているか&lt;/li&gt;
&lt;/ul&gt;
&lt;p style="margin: 0 0 10px 0;"&gt;「自分のミスの傾向」を一度整理したい場合は、教室・オンラインの案内（アクセス）と、指導方針（プロフィール）を先に確認できます。&lt;/p&gt;
&lt;div style="display: flex; flex-wrap: wrap; gap: 8px;"&gt;&lt;a style="background-color: #ff6600; color: #ffffff; padding: 6px 10px; text-decoration: none; display: inline-block; font-size: 14px; border-radius: 4px;" href="https://eigo-rewrite.com/access/"&gt;アクセス（受講の相談・教室/オンライン）&lt;/a&gt;&lt;br /&gt;
&lt;a style="background-color: #ffffff; color: #ff6600; padding: 6px 10px; text-decoration: none; display: inline-block; font-size: 14px; border-radius: 4px;" href="https://eigo-rewrite.com/profile/"&gt;講師プロフィール&lt;/a&gt;&lt;br /&gt;
&lt;a style="background-color: #ffffff; color: #ff6600; padding: 6px 10px; text-decoration: none; display: inline-block; font-size: 14px; border-radius: 4px;" href="https://eigo-rewrite.com/"&gt;トップ（講座・指導の全体像）&lt;/a&gt;&lt;/div&gt;
&lt;/div&gt;
&lt;/div&gt;
&lt;/div&gt;
&lt;p&gt;&lt;!-- ▲ 関連ページ案内（中盤1）ここまで ▲ --&gt;&lt;/p&gt;
&lt;p&gt;&lt;img decoding="async" fetchpriority="high" class="alignnone wp-image-476" src="https://eigo-rewrite.com/wp-content/uploads/2023/06/スライド用-5-300x169.jpg" sizes="(max-width: 1086px) 100vw, 1086px" srcset="https://eigo-rewrite.com/wp-content/uploads/2023/06/スライド用-5-300x169.jpg 300w, https://eigo-rewrite.com/wp-content/uploads/2023/06/スライド用-5-1024x576.jpg 1024w, https://eigo-rewrite.com/wp-content/uploads/2023/06/スライド用-5-768x432.jpg 768w, https://eigo-rewrite.com/wp-content/uploads/2023/06/スライド用-5-320x180.jpg 320w, https://eigo-rewrite.com/wp-content/uploads/2023/06/スライド用-5.jpg 1280w" alt="現在進行形の例文 - I am playing a video game now (私は今ビデオゲームをしています)" width="1086" height="612" /&gt;&lt;/p&gt;
&lt;p&gt;では早速例文を見ていきます。&lt;br /&gt;
最初は”I am playing a video game now.”という形で、&lt;br /&gt;
「私は今ビデオゲーム」「ゲームをしています。」という文になっています。&lt;br /&gt;
この現在進行形というのは、基本的に「be動詞+ing」この二つを組み合わせる事によって&lt;br /&gt;
「今何々している」とか「今何々している所です」というような意味合いを表します。&lt;br /&gt;
「している」で訳を止めてもいいですし、「している所です」という形で、「何々している所だ」を入れてもどちらでも大丈夫です。&lt;br /&gt;
ポイントとしては、&lt;span style="color: #ff0000;"&gt;普段やっている事ではなくて今まさにやっている事、あるいは今やっている、&lt;/span&gt;&lt;br /&gt;
&lt;span style="color: #ff0000;"&gt;その終わっていない事を&lt;strong&gt;&lt;span style="color: #000000;"&gt;現在進行形&lt;/span&gt;&lt;/strong&gt;が表わします。&lt;/span&gt;&lt;br /&gt;
訳の上では、「する」ではなくて「している」とか「している所だ」という訳がくっつけられていれば大丈夫です。&lt;br /&gt;
まず一つ間違えてしまうポイントとして、現在進行形って何ですか？と聞くと&lt;span style="color: #000000;"&gt;”ing”&lt;/span&gt;と答えてしまう人が結構います。&lt;br /&gt;
”ing”だけですと、現在分詞とか動名詞とか違う単元、違う役割になってしまうので、&lt;br /&gt;
必ず&lt;span style="color: #0000ff;"&gt;「be動詞+ing」&lt;/span&gt;という事を強調して覚えておきましょう。&lt;br /&gt;
実際にこの下を見ていくと、全て「be動詞+ing」という形になっています。&lt;br /&gt;
まず二つ目の文です。&lt;br /&gt;
”Mary is making a cake for her mother.”となっています。&lt;br /&gt;
”making a cake”ですから「メアリーさんは今ケーキを作っている所です」&lt;br /&gt;
”for her mother”「お母さんの為に」です。&lt;br /&gt;
訳としてはいいですが、”making”　ここです。&lt;br /&gt;
本来こちらの”make”という単語は最後に”e”があるはずですが、”e”が取れて”ing”が付けられています。&lt;br /&gt;
基本的にこの”make”のようにここが普段「メイキー」とか「メイケ」みたいに、ここの”e”を発音しないで「メイク」、ここの音で止めています。&lt;br /&gt;
このように、&lt;span style="color: #ff0000;"&gt;発音しない”e”で終わる単語というのは”e”を取って”ing”&lt;/span&gt;とこういった形になります。&lt;br /&gt;
ほとんどの単語の場合は”e”終わる語は”e”を取って”ing”と覚えていてもいいですが、それで覚えておくと一つ困った場合が出てきてしまいます。&lt;br /&gt;
”see”という単語です。&lt;br /&gt;
これは我々は「シー」と発音します。&lt;br /&gt;
という事は、「ス」これで終わるのではなくて「イー」という音を発音している訳ですから、&lt;br /&gt;
これは&lt;span style="color: #0000ff;"&gt;発音している”e”で終わっているので、この場合はそのまま”ing”を付けます。&lt;/span&gt;&lt;br /&gt;
なので、”e”で終わる語は”e”を取って”ing”、この理解でも全然いいですが、&lt;br /&gt;
ただ正確に言うと発音しない”e”で終わる語はその”e”を取って”ing”最後の”e”を”see”のように発音する場合はそのまま”ing”、とこのような形で覚えておきましょう。&lt;/p&gt;
&lt;p&gt;次に”Mary’s parents are ”「メアリーさんのご両親」と言っていて、&lt;br /&gt;
この場合は今まで”I am”とか”Mary’s”となっていたんですが今度は”parents”と複数になっていますから、ここはもちろん”is”ではなくて”are”です。&lt;br /&gt;
そのあと、”running in the park”「公園で走っています」というような形になっているんですが&lt;br /&gt;
”running”　”n”が二つになっています。&lt;br /&gt;
こういった形で元々”run”という単語ですが、最後が短母音+子音で終わっている場合は子音を重ねて”ing”というルールがあります。&lt;br /&gt;
ここで短母音って何なんだ、という話ですがこういう字を書きます。&lt;br /&gt;
短い母音と書いて短母音と言います。&lt;br /&gt;
短母音って、まず何ですか？というと、短く発音すると思いがちですが、まず&lt;strong&gt;二つ条件&lt;/strong&gt;があります。&lt;br /&gt;
一つはここの&lt;span style="color: #ff00ff;"&gt;母音が二文字重なっていなくて、一文字である事。&lt;/span&gt;&lt;br /&gt;
二つ目は、&lt;span style="color: #ff00ff;"&gt;且つアルファベット読みしない事です。&lt;/span&gt;&lt;br /&gt;
”run”の”u”というのはもちろんアルファベットにしたら”u”と読みますが、これは「リューン」と読むんじゃなくて「ラン」です。&lt;br /&gt;
つまりここは”u”じゃなくて「ア」という音になっています。&lt;br /&gt;
そうすると、ここが一文字で母音が重なっていなくて、且つアルファベット読みしていないので、&lt;br /&gt;
そういった短母音と子音で終わる場合は、&lt;span style="color: #0000ff;"&gt;子音を重ねて”ing”&lt;/span&gt;という事になります。&lt;br /&gt;
他にも例を挙げておくと、例えば”swim”という単語です。&lt;br /&gt;
「泳ぐ」です。&lt;br /&gt;
この場合も”swim”「スワイム」ではなくて「スウィム」です。&lt;br /&gt;
ここは母音が一文字です。&lt;br /&gt;
且つ、「アイ」じゃなくて「イ」という音になっているので、そうすると短母音+子音で終わっているので最後の子音を重ねて”ing” ”swimming”という形になります。&lt;br /&gt;
また”stop”もあります。&lt;br /&gt;
こちらも母音が一文字です。&lt;br /&gt;
且つ、アルファベット見せたら「オウ」ですが、これはでこれは”stop”「ア」という止める音です。&lt;br /&gt;
そうすると、一文字でアルファベット読みしていないので子音を重ねて”ing”となります。&lt;br /&gt;
いくつか短母音+子音の例を挙げましたが、これに当てはまらないもので注意して欲しい単語があります。&lt;br /&gt;
&lt;span style="color: #ff0000;"&gt;”look”&lt;/span&gt;です。&lt;br /&gt;
ここを「オ」じゃなくて「ウ」と読んでいる、だからこれ”k”を重ねるんじゃないかと思いがちですが、この場合は”o”が二つ重なっています。&lt;br /&gt;
先ほど挙げた短母音というのは母音が一文字で、且つアルファベット読みしていない場合ですから、この場合は&lt;strong&gt;二文字並んでしまっているのでこれは短母音ではないです。&lt;/strong&gt;&lt;br /&gt;
なので、そのまま”ing”を付けます。&lt;br /&gt;
たまに短母音はちっちゃいつが入る音と学習してしまう子がいますが、そうするとこれ「ルック」だから重ねると勘違いしちゃいます。&lt;br /&gt;
そうではなくて、あくまで母音が一文字でアルファベット読みしていない場合、その際に最後の子音を重ねると思っておいて下さい。&lt;/p&gt;
&lt;p&gt;最後です。&lt;br /&gt;
”Mary’s dog is ”「メアリーさんの犬は」&lt;br /&gt;
”lying on the sofa”「ソファーの上で寝っころがっています。」という文になっていますが、こちらもなんか変な形になっています。&lt;br /&gt;
これは元々どういう単語かというと、これは”lie”「横になる」という意味です。&lt;br /&gt;
このように、&lt;span style="color: #ff0000;"&gt;”ie”で終わっている単語というのは”ing”を付ける際に”ie”を”y”に代えて”ing”となります。&lt;/span&gt;&lt;br /&gt;
数としてはそこまで多くなくて、この”lie”「横になる」という単語とか、あとはあまりいい意味じゃないですが”die”「死ぬ」とか「亡くなる」、こういったように”ie”で終わる単語は数が非常に少ないですので、例外として処理してしまうのがいいかと思います。&lt;br /&gt;
この中で言うと、”e”を取って”ing”は非常に分かりやすい、”lie”と”die”も単語を覚えてしまえばすぐに分かるんですが、この短母音+子音の所がワンクッション置いて一回考えなければいけないので、どうしても間違いが出てきてしまいます。&lt;br /&gt;
なので、こちらNew Treasureの付属の問題集なんかを使って、しっかりと”ing”の付け方を意識して学習を進めて下さい。&lt;br /&gt;
セクション1に関しては以上となります。&lt;/p&gt;
&lt;p&gt;&lt;!-- 都立高校入試 英語・英作文対策講座（SP：優先候補） --&gt;&lt;/p&gt;
&lt;div style="border: 2px solid #ff6600; background-color: #fff0e0; padding: 10px; display: flex; align-items: center; justify-content: center; margin-bottom: 10px;"&gt;
&lt;p&gt;&lt;img decoding="async" style="max-width: 100px; height: auto; margin-right: 10px;" src="https://eigo-rewrite.com/wp-content/uploads/2020/06/logo_tate-1.png" alt="Re-Writeのロゴ" /&gt;&lt;/p&gt;
&lt;div&gt;
&lt;p style="margin: 5px 0;"&gt;【都立高校入試 英語・英作文対策講座】：共通問題から自校作成校までの長文読解と自由英作文を集中的に演習し、&lt;br /&gt;
&lt;strong&gt;「5分で書ききる」答案作りと安定して得点できる英語力&lt;/strong&gt;を養います。&lt;/p&gt;
&lt;p&gt;&lt;a style="background-color: #ff6600; color: white; padding: 5px 10px; text-align: center; text-decoration: none; display: inline-block; font-size: 14px;" href="https://eigo-rewrite.com/toritsu/"&gt;&lt;br /&gt;
詳細を見る&lt;br /&gt;
&lt;/a&gt;&lt;/p&gt;
&lt;/div&gt;
&lt;/div&gt;
&lt;p&gt;&lt;iframe title="YouTube video player" src="https://www.youtube.com/embed/DBz3PkO6BKM" width="560" height="315" frameborder="0" allowfullscreen="allowfullscreen"&gt;&lt;/iframe&gt;&lt;/p&gt;
&lt;style&gt;
  table {&lt;br /&gt;    width: 100%;&lt;br /&gt;    border-collapse: collapse;&lt;br /&gt;  }&lt;br /&gt;  th, td {&lt;br /&gt;    padding: 10px;&lt;br /&gt;    border: 1px solid #ddd;&lt;br /&gt;    color: #000000;&lt;br /&gt;    vertical-align: top;&lt;br /&gt;  }&lt;br /&gt;  .answer {&lt;br /&gt;    display: none;&lt;br /&gt;    font-weight: bold;&lt;br /&gt;    margin-left: 5px;&lt;br /&gt;    color: #0073aa;&lt;br /&gt;  }&lt;br /&gt;  .show-answer {&lt;br /&gt;    cursor: pointer;&lt;br /&gt;    color: #ffffff;&lt;br /&gt;    background-color: #ff6600;&lt;br /&gt;    border: none;&lt;br /&gt;    padding: 4px 8px;&lt;br /&gt;    border-radius: 4px;&lt;br /&gt;    font-size: 12px;&lt;br /&gt;    margin-left: 5px;&lt;br /&gt;  }&lt;br /&gt;&lt;/style&gt;
&lt;p&gt;&lt;script&gt;
  function showAnswer(ansId, btnId, text) {
    var ans = document.getElementById(ansId);
    var btn = document.getElementById(btnId);
    if (ans &amp;&amp; btn) {
      ans.textContent = text;   // ここで初めて文字が入る
      ans.style.display = 'inline';
      btn.style.display = 'none';
    }
  }
&lt;/script&gt;&lt;/p&gt;
&lt;h2&gt;【まとめ】Lesson7 セクション1：現在進行形と “ing” のつけ方&lt;/h2&gt;
&lt;table&gt;
&lt;tbody&gt;
&lt;tr style="background-color: #dd8500; color: #ffffff;"&gt;
&lt;th&gt;ポイント&lt;/th&gt;
&lt;th&gt;説明&lt;/th&gt;
&lt;/tr&gt;
&lt;tr style="background-color: #f0b464;"&gt;
&lt;td&gt;現在進行形の基本形&lt;/td&gt;
&lt;td&gt;
&lt;ul&gt;
&lt;li&gt;形は &lt;strong&gt;be動詞 ＋ 動詞の ing 形&lt;/strong&gt;。&lt;/li&gt;
&lt;li&gt;例：I &lt;strong&gt;am playing&lt;/strong&gt; a video game now.&lt;/li&gt;
&lt;li&gt;現在進行形＝「&lt;strong&gt;している／しているところだ&lt;/strong&gt;」を表す。&lt;/li&gt;
&lt;/ul&gt;
&lt;/td&gt;
&lt;/tr&gt;
&lt;tr style="background-color: #ffffff;"&gt;
&lt;td&gt;現在進行形の意味&lt;/td&gt;
&lt;td&gt;
&lt;ul&gt;
&lt;li&gt;&lt;strong&gt;今まさに行っている行動・まだ終わっていない行動&lt;/strong&gt;を表す。&lt;/li&gt;
&lt;li&gt;「普段していること（習慣）」ではなく、&lt;strong&gt;その瞬間の動き&lt;/strong&gt;に注目する。&lt;/li&gt;
&lt;li&gt;訳は「〜する」ではなく「〜している／〜しているところだ」と意識する。&lt;/li&gt;
&lt;/ul&gt;
&lt;/td&gt;
&lt;/tr&gt;
&lt;tr style="background-color: #f0b464;"&gt;
&lt;td&gt;「現在進行形＝ ing」ではない&lt;/td&gt;
&lt;td&gt;
&lt;ul&gt;
&lt;li&gt;現在進行形は &lt;strong&gt;必ず be動詞＋ ing&lt;/strong&gt; のセット。&lt;/li&gt;
&lt;li&gt;ing だけだと、「現在分詞」「動名詞」など別の用法にもなる。&lt;/li&gt;
&lt;li&gt;「現在進行形って何？」と聞かれたら、&lt;strong&gt;“be動詞＋ ing”&lt;/strong&gt;と答える。&lt;/li&gt;
&lt;/ul&gt;
&lt;/td&gt;
&lt;/tr&gt;
&lt;tr style="background-color: #ffffff;"&gt;
&lt;td&gt;発音しない -e で終わる動詞&lt;/td&gt;
&lt;td&gt;
&lt;ul&gt;
&lt;li&gt;語尾が「発音しない e」で終わる動詞：&lt;strong&gt;e を取って ing&lt;/strong&gt; をつける。&lt;/li&gt;
&lt;li&gt;例：make → making, use → using など。&lt;/li&gt;
&lt;li&gt;「メイク」のように、最後の e を読まないタイプの単語がこれにあたる。&lt;/li&gt;
&lt;/ul&gt;
&lt;/td&gt;
&lt;/tr&gt;
&lt;tr style="background-color: #f0b464;"&gt;
&lt;td&gt;発音する e で終わる動詞（see など）&lt;/td&gt;
&lt;td&gt;
&lt;ul&gt;
&lt;li&gt;see のように、&lt;strong&gt;最後の e の音を発音する動詞&lt;/strong&gt;もある。&lt;/li&gt;
&lt;li&gt;この場合は e を残してそのまま ing をつける。&lt;/li&gt;
&lt;li&gt;例：see → &lt;strong&gt;seeing&lt;/strong&gt;&lt;/li&gt;
&lt;/ul&gt;
&lt;/td&gt;
&lt;/tr&gt;
&lt;tr style="background-color: #ffffff;"&gt;
&lt;td&gt;短母音＋子音で終わる動詞のとき&lt;/td&gt;
&lt;td&gt;
&lt;ul&gt;
&lt;li&gt;語尾が &lt;strong&gt;短母音＋子音&lt;/strong&gt; のとき：&lt;strong&gt;子音を重ねて ing&lt;/strong&gt; をつける。&lt;/li&gt;
&lt;li&gt;例：run → running, swim → swimming, stop → stopping&lt;/li&gt;
&lt;li&gt;このパターンは現在進行形でよくテストされるので要注意。&lt;/li&gt;
&lt;/ul&gt;
&lt;/td&gt;
&lt;/tr&gt;
&lt;tr style="background-color: #f0b464;"&gt;
&lt;td&gt;短母音とは？&lt;/td&gt;
&lt;td&gt;
&lt;ul&gt;
&lt;li&gt;&lt;strong&gt;母音が 1 文字だけ&lt;/strong&gt;で、かつ&lt;strong&gt;アルファベット読みしていない&lt;/strong&gt;もの。&lt;/li&gt;
&lt;li&gt;例：run の u は「ユー（/juː/）」ではなく「ア（/ʌ/）」→短母音。&lt;/li&gt;
&lt;li&gt;swim の i も「アイ」ではなく「イ」→短母音。&lt;/li&gt;
&lt;/ul&gt;
&lt;/td&gt;
&lt;/tr&gt;
&lt;tr style="background-color: #ffffff;"&gt;
&lt;td&gt;短母音ではない例：look&lt;/td&gt;
&lt;td&gt;
&lt;ul&gt;
&lt;li&gt;look は oo と&lt;strong&gt;母音が 2 つ並んでいる&lt;/strong&gt;ので短母音ではない。&lt;/li&gt;
&lt;li&gt;→ 子音を重ねず、そのまま ing をつける。&lt;/li&gt;
&lt;li&gt;例：look → &lt;strong&gt;looking&lt;/strong&gt;（※ × lookking ではない）&lt;/li&gt;
&lt;/ul&gt;
&lt;/td&gt;
&lt;/tr&gt;
&lt;tr style="background-color: #f0b464;"&gt;
&lt;td&gt;-ie で終わる動詞&lt;/td&gt;
&lt;td&gt;
&lt;ul&gt;
&lt;li&gt;語尾が &lt;strong&gt;-ie&lt;/strong&gt; で終わるとき：&lt;strong&gt;ie を y に変えて ing&lt;/strong&gt; をつける。&lt;/li&gt;
&lt;li&gt;例：lie → lying, die → dying&lt;/li&gt;
&lt;li&gt;数は多くないので、代表的な単語を&lt;strong&gt;セットで丸暗記&lt;/strong&gt;するのがおすすめ。&lt;/li&gt;
&lt;/ul&gt;
&lt;/td&gt;
&lt;/tr&gt;
&lt;tr style="background-color: #ffffff;"&gt;
&lt;td&gt;主語と be動詞の一致&lt;/td&gt;
&lt;td&gt;
&lt;ul&gt;
&lt;li&gt;主語が単数：&lt;strong&gt;am / is&lt;/strong&gt;、主語が複数：&lt;strong&gt;are&lt;/strong&gt;。&lt;/li&gt;
&lt;li&gt;例：Mary’s parents ＝ 両親（2人）→ &lt;strong&gt;are&lt;/strong&gt; running in the park.&lt;/li&gt;
&lt;li&gt;「主語の最初の1語」だけでなく、&lt;strong&gt;主語全体が単数か複数かを見る&lt;/strong&gt;ことが大切。&lt;/li&gt;
&lt;/ul&gt;
&lt;/td&gt;
&lt;/tr&gt;
&lt;/tbody&gt;
&lt;/table&gt;
&lt;h2&gt;【クイズ】現在進行形と “ing” のつけ方（10問）&lt;/h2&gt;
&lt;table&gt;
&lt;tbody&gt;
&lt;tr style="background-color: #dd8500; color: #ffffff;"&gt;
&lt;th&gt;問題&lt;/th&gt;
&lt;th&gt;選択肢（A～D）&lt;/th&gt;
&lt;th&gt;答え&lt;/th&gt;
&lt;/tr&gt;
&lt;tr style="background-color: #f0b464;"&gt;
&lt;td&gt;1. 現在進行形の形として最も正しいものはどれ？&lt;/td&gt;
&lt;td&gt;A. 動詞＋ing だけ&lt;br /&gt;
B. be動詞＋動詞の原形&lt;br /&gt;
C. be動詞＋動詞の ing 形&lt;br /&gt;
D. 動詞の過去形＋ing&lt;/td&gt;
&lt;td&gt;&lt;span id="ans1" class="answer"&gt;&lt;/span&gt;&lt;br /&gt;
&lt;button id="btn1" class="show-answer"&gt;&lt;br /&gt;
正解を見る&lt;br /&gt;
&lt;/button&gt;&lt;/td&gt;
&lt;/tr&gt;
&lt;tr style="background-color: #ffffff;"&gt;
&lt;td&gt;2. 現在進行形が表す意味として最も適切な説明はどれ？&lt;/td&gt;
&lt;td&gt;A. 昔よくしていた習慣&lt;br /&gt;
B. 未来にする予定のこと&lt;br /&gt;
C. 今まさにしている、終わっていない行動&lt;br /&gt;
D. 一般的にいつもしていること（習慣）&lt;/td&gt;
&lt;td&gt;&lt;span id="ans2" class="answer"&gt;&lt;/span&gt;&lt;br /&gt;
&lt;button id="btn2" class="show-answer"&gt;&lt;br /&gt;
正解を見る&lt;br /&gt;
&lt;/button&gt;&lt;/td&gt;
&lt;/tr&gt;
&lt;tr style="background-color: #f0b464;"&gt;
&lt;td&gt;3. 「現在進行形って何？」と聞かれたとき、正しい答えはどれ？&lt;/td&gt;
&lt;td&gt;A. ing のこと&lt;br /&gt;
B. be動詞＋動詞の ing 形のこと&lt;br /&gt;
C. 動詞の三人称単数形のこと&lt;br /&gt;
D. 過去形のこと&lt;/td&gt;
&lt;td&gt;&lt;span id="ans3" class="answer"&gt;&lt;/span&gt;&lt;br /&gt;
&lt;button id="btn3" class="show-answer"&gt;&lt;br /&gt;
正解を見る&lt;br /&gt;
&lt;/button&gt;&lt;/td&gt;
&lt;/tr&gt;
&lt;tr style="background-color: #ffffff;"&gt;
&lt;td&gt;4. 「make」の現在進行形として正しいのはどれ？&lt;/td&gt;
&lt;td&gt;A. makeing&lt;br /&gt;
B. making&lt;br /&gt;
C. make-ing&lt;br /&gt;
D. makking&lt;/td&gt;
&lt;td&gt;&lt;span id="ans4" class="answer"&gt;&lt;/span&gt;&lt;br /&gt;
&lt;button id="btn4" class="show-answer"&gt;&lt;br /&gt;
正解を見る&lt;br /&gt;
&lt;/button&gt;&lt;/td&gt;
&lt;/tr&gt;
&lt;tr style="background-color: #f0b464;"&gt;
&lt;td&gt;5. 「make → making」となるときのルールとして正しい説明はどれ？&lt;/td&gt;
&lt;td&gt;A. 発音しない e で終わる語は e を取って ing をつける。&lt;br /&gt;
B. どんな e でも必ず取って ing をつける。&lt;br /&gt;
C. e はそのままで ing をつける。&lt;br /&gt;
D. e を y に変えて ing をつける。&lt;/td&gt;
&lt;td&gt;&lt;span id="ans5" class="answer"&gt;&lt;/span&gt;&lt;br /&gt;
&lt;button id="btn5" class="show-answer"&gt;&lt;br /&gt;
正解を見る&lt;br /&gt;
&lt;/button&gt;&lt;/td&gt;
&lt;/tr&gt;
&lt;tr style="background-color: #ffffff;"&gt;
&lt;td&gt;6. 「see」の現在進行形として正しいものはどれ？&lt;/td&gt;
&lt;td&gt;A. seeing&lt;br /&gt;
B. seing&lt;br /&gt;
C. seeying&lt;br /&gt;
D. seeingg&lt;/td&gt;
&lt;td&gt;&lt;span id="ans6" class="answer"&gt;&lt;/span&gt;&lt;br /&gt;
&lt;button id="btn6" class="show-answer"&gt;&lt;br /&gt;
正解を見る&lt;br /&gt;
&lt;/button&gt;&lt;/td&gt;
&lt;/tr&gt;
&lt;tr style="background-color: #f0b464;"&gt;
&lt;td&gt;7. 「run」の現在進行形として正しいものはどれ？&lt;/td&gt;
&lt;td&gt;A. runing&lt;br /&gt;
B. running&lt;br /&gt;
C. runnning&lt;br /&gt;
D. run-ing&lt;/td&gt;
&lt;td&gt;&lt;span id="ans7" class="answer"&gt;&lt;/span&gt;&lt;br /&gt;
&lt;button id="btn7" class="show-answer"&gt;&lt;br /&gt;
正解を見る&lt;br /&gt;
&lt;/button&gt;&lt;/td&gt;
&lt;/tr&gt;
&lt;tr style="background-color: #ffffff;"&gt;
&lt;td&gt;8. 「短母音＋子音で終わるときは子音を重ねて ing」を当てはめてはいけない単語はどれ？&lt;/td&gt;
&lt;td&gt;A. run&lt;br /&gt;
B. swim&lt;br /&gt;
C. stop&lt;br /&gt;
D. look&lt;/td&gt;
&lt;td&gt;&lt;span id="ans8" class="answer"&gt;&lt;/span&gt;&lt;br /&gt;
&lt;button id="btn8" class="show-answer"&gt;&lt;br /&gt;
正解を見る&lt;br /&gt;
&lt;/button&gt;&lt;/td&gt;
&lt;/tr&gt;
&lt;tr style="background-color: #f0b464;"&gt;
&lt;td&gt;9. 「lie（横になる）」の現在進行形として正しいものはどれ？&lt;/td&gt;
&lt;td&gt;A. lieing&lt;br /&gt;
B. liying&lt;br /&gt;
C. lying&lt;br /&gt;
D. lie-ing&lt;/td&gt;
&lt;td&gt;&lt;span id="ans9" class="answer"&gt;&lt;/span&gt;&lt;br /&gt;
&lt;button id="btn9" class="show-answer"&gt;&lt;br /&gt;
正解を見る&lt;br /&gt;
&lt;/button&gt;&lt;/td&gt;
&lt;/tr&gt;
&lt;tr style="background-color: #ffffff;"&gt;
&lt;td&gt;10. 「Mary’s parents ______ running in the park now.」に入る be動詞として正しいのはどれ？&lt;/td&gt;
&lt;td&gt;A. is&lt;br /&gt;
B. are&lt;br /&gt;
C. am&lt;br /&gt;
D. be&lt;/td&gt;
&lt;td&gt;&lt;span id="ans10" class="answer"&gt;&lt;/span&gt;&lt;br /&gt;
&lt;button id="btn10" class="show-answer"&gt;&lt;br /&gt;
正解を見る&lt;br /&gt;
&lt;/button&gt;&lt;/td&gt;
&lt;/tr&gt;
&lt;/tbody&gt;
&lt;/table&gt;
&lt;p&gt;&lt;!-- ▼ 関連ページ案内（末尾2）：ST（アクセス）へ“行動”を寄せる（最小ブロック） ▼ --&gt;&lt;/p&gt;
&lt;div style="border: 2px solid #ff6600; background-color: #fff8f0; padding: 12px 12px; display: block; margin: 16px 0;"&gt;
&lt;p style="margin: 0 0 8px 0;"&gt;&lt;strong&gt;この単元で次にやること：&lt;/strong&gt;クイズで間違えた問題は、ルールを1行で言い直してから、同じパターンの動詞で書き直すと定着が速くなります。&lt;/p&gt;
&lt;ul style="margin: 0 0 10px 18px;"&gt;
&lt;li&gt;&lt;strong&gt;-e&lt;/strong&gt;：e を取って ing（発音しない e）&lt;/li&gt;
&lt;li&gt;&lt;strong&gt;短母音＋子音&lt;/strong&gt;：子音を重ねて ing（母音1文字＋アルファベット読みしない）&lt;/li&gt;
&lt;li&gt;&lt;strong&gt;-ie&lt;/strong&gt;：ie→y＋ing（lie/die など）&lt;/li&gt;
&lt;/ul&gt;
&lt;p style="margin: 0 0 10px 0;"&gt;「自己流で直しても同じ所でミスが戻る」場合は、つまずきのパターン（形／つづり）を一度だけ整理してしまうほうが早いことがあります。&lt;/p&gt;
&lt;div style="display: flex; flex-wrap: wrap; gap: 8px;"&gt;&lt;a style="background-color: #ff6600; color: #ffffff; padding: 6px 10px; text-decoration: none; display: inline-block; font-size: 14px; border-radius: 4px;" href="https://eigo-rewrite.com/access/"&gt;アクセス（受講の相談・教室/オンライン）&lt;/a&gt;&lt;br /&gt;
&lt;a style="background-color: #ffffff; color: #ff6600; padding: 6px 10px; text-decoration: none; display: inline-block; font-size: 14px; border-radius: 4px;" href="https://eigo-rewrite.com/profile/"&gt;講師プロフィール&lt;/a&gt;&lt;br /&gt;
&lt;a style="background-color: #ffffff; color: #ff6600; padding: 6px 10px; text-decoration: none; display: inline-block; font-size: 14px; border-radius: 4px;" href="https://eigo-rewrite.com/"&gt;トップ（講座・指導の全体像）&lt;/a&gt;&lt;/div&gt;
&lt;/div&gt;
&lt;p&gt;&lt;!-- ▲ 関連ページ案内（末尾2）ここまで ▲ --&gt;&lt;/p&gt;
```
</t>
  </si>
  <si>
    <t xml:space="preserve">以下のページは「スニペット整合性」（本文と title/meta/H1/冒頭文）が弱い可能性があります。
まず【本文】を確認し、想定読者・悩み・解決範囲を把握してください。
そのうえで、GSCの主要クエリ（表示回数上位）を根拠に、
「検索意図に対して、タイトル/メタ/H1/冒頭120字がズレている点」を特定し、
ズレを解消するための修正案（タイトル/メタ/H1/冒頭）を提示してください。
※本文の“大改修”は前提にしません（必要なら追記ブロックは最大1つまで）。
【URL】https://eng-support.com/column/progress-book1-lesson18-4/
【ページ分類】MC
【ページ分類の略語（このプロンプト内の定義）】
TP = トップページ（ホーム/サイトの入口）
SP = サービスページ（講座・コース・申込導線）
MC = メインコラム（コラム/解説/勉強法など集客記事）
SC = サブコラム（MCやSPを補強するための補助コラム※サイト定義に合わせて判断）
NW = ニュース/お知らせ（運用上は改善対象外として除外）
ST = 企業情報等のSEO対策を行わないこ固定ページ（運用上は改善対象外として除外）
- / 空欄 / 未分類 = 未分類（このスクリプトでは改善対象外として除外）
※未分類（空欄 / "-" / "未分類"）は作業対象に含めません。
【現状（スニペット要素）】
- タイトル：所有格とは｜boy’s・boys’の違いと複数形s｜中学英語
- メタ：所有格とは何かを中学英語で解説。boy’s・boys’・children’s・Jones’sを例文で確認し、複数形sと所有格の’/’sの違い、複数名詞の所有格の書き方をまとめます。
- H1：複数名詞の所有格【Progress Book1 Lesson18-4】
- 冒頭120字：複数名詞の所有格をマスターしよう このページでは、 複数名詞の所有格（名詞のあとに ’ や ’s を付ける形） について整理します。 「boy と boys で所有格の形が違うのはなぜ？」「Jones の所有格はどう書くの？」といった疑問を
【GSC主要クエリ（表示回数上位50件）】
- 所有格とは｜表示877｜CTR 0.00%｜順位3.2
- 所有格｜表示594｜CTR 0.00%｜順位2.7
- %s｜表示363｜CTR 0.00%｜順位8.6
- 複数形 s｜表示342｜CTR 0.00%｜順位2.3
- 所有格 英語｜表示164｜CTR 0.61%｜順位4.6
- s｜表示136｜CTR 0.00%｜順位8.1
- 複数形の所有格｜表示131｜CTR 1.53%｜順位2.8
- boy 複数形｜表示123｜CTR 0.00%｜順位2.6
- 所有格 s｜表示111｜CTR 0.00%｜順位4.6
- 複数形 所有格｜表示98｜CTR 0.00%｜順位2.4
- 複数形のs｜表示90｜CTR 0.00%｜順位2.5
- 英語 所有格｜表示85｜CTR 0.00%｜順位2.6
- sの｜表示78｜CTR 0.00%｜順位6.7
- boy複数形｜表示63｜CTR 0.00%｜順位2.0
- boys｜表示58｜CTR 0.00%｜順位2.4
- 名詞にsがつく条件｜表示58｜CTR 0.00%｜順位1.2
- 英語 所有格とは｜表示56｜CTR 0.00%｜順位1.8
- s 複数形｜表示55｜CTR 0.00%｜順位4.5
- 複数名詞｜表示53｜CTR 0.00%｜順位1.2
- 所有格のs｜表示52｜CTR 0.00%｜順位4.3
- s@｜表示46｜CTR 0.00%｜順位2.5
- アポストロフィー｜表示45｜CTR 0.00%｜順位1.0
- 複数形 所有格 s｜表示43｜CTR 0.00%｜順位3.6
- 所有格 複数形｜表示39｜CTR 2.56%｜順位2.0
- 英語最後にs｜表示39｜CTR 0.00%｜順位1.0
- ＠ｓ｜表示38｜CTR 0.00%｜順位29.3
- @s｜表示37｜CTR 0.00%｜順位30.1
- boy's｜表示36｜CTR 0.00%｜順位1.1
- boyの複数形｜表示29｜CTR 3.45%｜順位2.4
- 英語 最後にs｜表示26｜CTR 0.00%｜順位1.0
- 所有のs｜表示25｜CTR 0.00%｜順位5.4
- 所有格とは 英語｜表示25｜CTR 0.00%｜順位1.0
- 複数形 's｜表示24｜CTR 0.00%｜順位2.8
- s 's 違い｜表示23｜CTR 0.00%｜順位3.5
- s' 's 違い｜表示21｜CTR 0.00%｜順位4.2
- 複数形に's｜表示21｜CTR 0.00%｜順位1.9
- ｓの｜表示20｜CTR 5.00%｜順位7.8
- 複数形所有格｜表示20｜CTR 0.00%｜順位2.3
- 名詞 s｜表示19｜CTR 0.00%｜順位2.4
- 所有格の後ろ｜表示19｜CTR 0.00%｜順位9.2
- 英語所有格とは｜表示18｜CTR 0.00%｜順位1.0
- 英語語尾にs｜表示17｜CTR 0.00%｜順位1.0
- boy と boys の違い｜表示16｜CTR 0.00%｜順位2.5
- isの複数形｜表示16｜CTR 0.00%｜順位10.4
- sとs｜表示16｜CTR 0.00%｜順位3.8
- のもの 英語 s｜表示16｜CTR 0.00%｜順位2.7
- 英語 s 意味｜表示16｜CTR 0.00%｜順位9.7
- s複数形｜表示15｜CTR 0.00%｜順位4.3
- those 所有格｜表示15｜CTR 0.00%｜順位6.0
- 所有格 s つけ ない｜表示15｜CTR 0.00%｜順位4.9
【参考：代表語（自動抽出）】所有格とは
【出力（必ずこの順）】
1) 本文の要約（想定読者・悩み・解決）
2) 検索意図の整理（主要クエリから2〜3パターン）
3) 不一致の指摘（タイトル/メタ/H1/冒頭のどこがズレているか）
4) 修正方針（“どの意図に寄せるか”を1つに決める）
5) 修正案（すべてコードブロック）
   - タイトル案3つ（全角35字前後＋56字以上の網羅型を1つ）
   - メタ案3つ（全角90字前後）
   - H1案2つ
   - 冒頭120字（2案：&lt;p&gt;で開始）
【禁則ワード（シート連動）】
以下の【禁則ワード】は、タイトル/メタ/導入文/見出し/本文のいずれにも原則使用しないでください。
言い換えが必要な場合は、自然な日本語に置換してください。
【禁則ワード】
- 崩れ
- 型
- 迷い
- 保留
- 固定
- 手順
- 立て直
- 最短
- 結論だけ
- 乱れ
- 三点確認
- 内部リンク
- 導線
- 設計
- 刺
- まず結論
- 整え
- 押し付けない案内
- 統一
- 次の一手
- 失点
- 確定
- サブコラム
- 30秒
- 1分
- CV
- 網羅
【本文】
```html
&lt;p&gt;&amp;nbsp;&lt;/p&gt;
&lt;h2&gt;複数名詞の所有格をマスターしよう&lt;/h2&gt;
&lt;p&gt;このページでは、&lt;strong&gt;複数名詞の所有格（名詞のあとに ’ や ’s を付ける形）&lt;/strong&gt;について整理します。&lt;br /&gt;
「boy と boys で所有格の形が違うのはなぜ？」「Jones の所有格はどう書くの？」といった疑問を、例文を使いながらスッキリ解決していきます。&lt;/p&gt;
&lt;div style="border: 1px solid #e6e6e6; background: #fafafa; padding: 14px 16px; border-radius: 8px; margin: 16px 0;"&gt;
&lt;p style="margin: 0 0 10px; line-height: 1.8;"&gt;&lt;strong&gt;結論：&lt;/strong&gt;まず「複数形（-s）」か「所有格（’ / ’s）」かを分け、所有格は&lt;strong&gt;語尾が s の複数形なら ’だけ&lt;/strong&gt;／&lt;strong&gt;s で終わらない複数は ’s&lt;/strong&gt;で決まります。&lt;/p&gt;
&lt;h2 style="margin: 10px 0 8px; font-size: 1.15rem;"&gt;1分で整理：複数形sと所有格の’/’s（迷う所だけ）&lt;/h2&gt;
&lt;p style="margin: 0 0 10px; line-height: 1.8;"&gt;「s が付いている＝全部 ’s」ではありません。&lt;strong&gt;複数の s&lt;/strong&gt;と、&lt;strong&gt;所有格の ’（アポストロフィー）&lt;/strong&gt;は役割が別です。下の表で、まず形を即決してください。&lt;/p&gt;
&lt;table style="width: 100%; border-collapse: collapse; background: #fff; margin: 10px 0;"&gt;
&lt;thead&gt;
&lt;tr&gt;
&lt;th style="border: 1px solid #ddd; padding: 8px; text-align: left; width: 26%;"&gt;知りたいこと&lt;/th&gt;
&lt;th style="border: 1px solid #ddd; padding: 8px; text-align: left; width: 18%;"&gt;正しい形&lt;/th&gt;
&lt;th style="border: 1px solid #ddd; padding: 8px; text-align: left;"&gt;例（boy / boys / children / Jones）&lt;/th&gt;
&lt;th style="border: 1px solid #ddd; padding: 8px; text-align: left; width: 26%;"&gt;確認ポイント&lt;/th&gt;
&lt;/tr&gt;
&lt;/thead&gt;
&lt;tbody&gt;
&lt;tr&gt;
&lt;td style="border: 1px solid #ddd; padding: 8px;"&gt;boy の複数形&lt;/td&gt;
&lt;td style="border: 1px solid #ddd; padding: 8px;"&gt;&lt;strong&gt;boys&lt;/strong&gt;&lt;/td&gt;
&lt;td style="border: 1px solid #ddd; padding: 8px;"&gt;boy → &lt;strong&gt;boys&lt;/strong&gt;&lt;/td&gt;
&lt;td style="border: 1px solid #ddd; padding: 8px;"&gt;これは「複数の s」&lt;/td&gt;
&lt;/tr&gt;
&lt;tr&gt;
&lt;td style="border: 1px solid #ddd; padding: 8px;"&gt;boy（単数）の所有格&lt;/td&gt;
&lt;td style="border: 1px solid #ddd; padding: 8px;"&gt;&lt;strong&gt;boy’s&lt;/strong&gt;&lt;/td&gt;
&lt;td style="border: 1px solid #ddd; padding: 8px;"&gt;That &lt;strong&gt;boy’s&lt;/strong&gt; bicycle is red.&lt;/td&gt;
&lt;td style="border: 1px solid #ddd; padding: 8px;"&gt;単数名詞は基本 ’s&lt;/td&gt;
&lt;/tr&gt;
&lt;tr&gt;
&lt;td style="border: 1px solid #ddd; padding: 8px;"&gt;boys（複数）の所有格&lt;/td&gt;
&lt;td style="border: 1px solid #ddd; padding: 8px;"&gt;&lt;strong&gt;boys’&lt;/strong&gt;&lt;/td&gt;
&lt;td style="border: 1px solid #ddd; padding: 8px;"&gt;Those &lt;strong&gt;boys’&lt;/strong&gt; bicycles are blue.&lt;/td&gt;
&lt;td style="border: 1px solid #ddd; padding: 8px;"&gt;語尾に s がある複数形→&lt;strong&gt;’だけ&lt;/strong&gt;&lt;/td&gt;
&lt;/tr&gt;
&lt;tr&gt;
&lt;td style="border: 1px solid #ddd; padding: 8px;"&gt;children（不規則複数）の所有格&lt;/td&gt;
&lt;td style="border: 1px solid #ddd; padding: 8px;"&gt;&lt;strong&gt;children’s&lt;/strong&gt;&lt;/td&gt;
&lt;td style="border: 1px solid #ddd; padding: 8px;"&gt;the &lt;strong&gt;children’s&lt;/strong&gt; room&lt;/td&gt;
&lt;td style="border: 1px solid #ddd; padding: 8px;"&gt;s で終わらない複数→&lt;strong&gt;’s&lt;/strong&gt;&lt;/td&gt;
&lt;/tr&gt;
&lt;tr&gt;
&lt;td style="border: 1px solid #ddd; padding: 8px;"&gt;Jones（単数・語尾が s の名前）&lt;/td&gt;
&lt;td style="border: 1px solid #ddd; padding: 8px;"&gt;&lt;strong&gt;Jones’s&lt;/strong&gt;&lt;/td&gt;
&lt;td style="border: 1px solid #ddd; padding: 8px;"&gt;Mr. &lt;strong&gt;Jones’s&lt;/strong&gt; bicycle&lt;/td&gt;
&lt;td style="border: 1px solid #ddd; padding: 8px;"&gt;単数扱いなので基本 ’s&lt;/td&gt;
&lt;/tr&gt;
&lt;/tbody&gt;
&lt;/table&gt;
&lt;h3 style="margin: 12px 0 6px; font-size: 1.05rem;"&gt;つまずき防止：書く前のチェック（3つだけ）&lt;/h3&gt;
&lt;ul style="margin: 0 0 10px; padding-left: 1.2em; line-height: 1.8;"&gt;
&lt;li&gt;&lt;strong&gt;単数か複数か&lt;/strong&gt;を先に確定する（that / those、is / are、bicycle / bicycles もセットでそろえる）。&lt;/li&gt;
&lt;li&gt;所有格にしたい名詞の&lt;strong&gt;語尾に s があるか&lt;/strong&gt;を見る（ある→&lt;strong&gt;’&lt;/strong&gt;、ない→&lt;strong&gt;’s&lt;/strong&gt;）。&lt;/li&gt;
&lt;li&gt;&lt;strong&gt;不規則複数&lt;/strong&gt;（children / men / women など）は、複数でも&lt;strong&gt;’s&lt;/strong&gt;になる。&lt;/li&gt;
&lt;/ul&gt;
&lt;h3 style="margin: 12px 0 6px; font-size: 1.05rem;"&gt;よくある間違い（2つだけ）&lt;/h3&gt;
&lt;ul style="margin: 0; padding-left: 1.2em; line-height: 1.8;"&gt;
&lt;li&gt;&lt;strong&gt;× boys’s bicycles&lt;/strong&gt; → 語尾に s がある複数形は &lt;strong&gt;boys’&lt;/strong&gt;（&lt;strong&gt;’だけ&lt;/strong&gt;）。&lt;/li&gt;
&lt;li&gt;&lt;strong&gt;× Those boy’s bicycles are blue.&lt;/strong&gt; → Those / bicycles / are が複数なので、所有格も &lt;strong&gt;boys’&lt;/strong&gt; にそろえる。&lt;/li&gt;
&lt;/ul&gt;
&lt;p style="margin: 12px 0 0; line-height: 1.8;"&gt;このあと本文で、基本→規則複数→不規則複数→間違い→まとめの順に確認できます。&lt;/p&gt;
&lt;/div&gt;
&lt;p&gt;&lt;!-- CTA：過去問演習講座 --&gt;&lt;/p&gt;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0;"&gt;英語教室「サポート」の『過去問演習講座』：完璧な分析と対策を！&lt;/p&gt;
&lt;p&gt;&lt;a style="background-color: #ff8c00; color: white; padding: 5px 10px; text-align: center; text-decoration: none; display: inline-block; font-size: 14px;" href="https://eng-support.com/kouza/#過去問演習講座"&gt;詳細を見る&lt;/a&gt;&lt;/p&gt;
&lt;/div&gt;
&lt;/div&gt;
&lt;p&gt;&lt;!-- YouTube 動画 --&gt;&lt;br /&gt;
&lt;iframe loading="lazy" title="YouTube video player" src="https://www.youtube.com/embed/qF1vAwavIaU" width="560" height="315" frameborder="0" allowfullscreen="allowfullscreen"&gt;&lt;span data-mce-type="bookmark" style="display: inline-block; width: 0px; overflow: hidden; line-height: 0;" class="mce_SELRES_start"&gt;﻿&lt;/span&gt;&lt;/iframe&gt;&lt;/p&gt;
&lt;h2&gt;所有格の基本と複数形&lt;/h2&gt;
&lt;h3&gt;所有格とは？基本の形&lt;/h3&gt;
&lt;p&gt;&lt;strong&gt;所有格（possessive）&lt;/strong&gt;とは、「〜の〜」を表す形です。&lt;/p&gt;
&lt;ul&gt;
&lt;li&gt;&lt;strong&gt;my book&lt;/strong&gt;：私の本&lt;/li&gt;
&lt;li&gt;&lt;strong&gt;Tom’s bag&lt;/strong&gt;：トムのかばん&lt;/li&gt;
&lt;/ul&gt;
&lt;p&gt;英語では基本的に、&lt;strong&gt;名詞のあとに &lt;span style="color: red;"&gt;’s&lt;/span&gt; をつける&lt;/strong&gt;ことで所有を表します。&lt;/p&gt;
&lt;h3&gt;単数名詞の所有格&lt;/h3&gt;
&lt;p&gt;単数形の名詞は、語尾に関係なく基本的に &lt;strong&gt;’s&lt;/strong&gt; をつけます。&lt;/p&gt;
&lt;ul&gt;
&lt;li&gt;&lt;strong&gt;&lt;span style="color: green;"&gt;That&lt;/span&gt; &lt;span style="color: red;"&gt;boy’s&lt;/span&gt; bicycle is red.&lt;/strong&gt;&lt;br /&gt;
「あの男の子の自転車は赤い。」&lt;/li&gt;
&lt;li&gt;&lt;strong&gt;the girl’s pen&lt;/strong&gt;：「その女の子のペン」&lt;/li&gt;
&lt;li&gt;&lt;strong&gt;Mr. Jones’s bicycle&lt;/strong&gt;：「ジョーンズさんの自転車」&lt;/li&gt;
&lt;/ul&gt;
&lt;p&gt;ポイントは、&lt;strong&gt;名詞が1人・1つなら基本的に ’s をつける&lt;/strong&gt;ということです。&lt;/p&gt;
&lt;hr /&gt;
&lt;h2&gt;名詞の複数形と所有格&lt;/h2&gt;
&lt;h3&gt;規則的な複数形（語尾が -s のとき）&lt;/h3&gt;
&lt;p&gt;名詞が複数になり、語尾に &lt;strong&gt;s&lt;/strong&gt; がつく場合は、&lt;strong&gt;所有格の形が変わります。&lt;/strong&gt;&lt;/p&gt;
&lt;p&gt;例：boy（単数）→ boys（複数）&lt;/p&gt;
&lt;ul&gt;
&lt;li&gt;&lt;strong&gt;That &lt;span style="color: red;"&gt;boy’s&lt;/span&gt; bicycle is red.&lt;/strong&gt;&lt;br /&gt;
「あの&lt;strong&gt;男の子&lt;/strong&gt;の自転車は赤い。」（単数：boy’s）&lt;/li&gt;
&lt;li&gt;&lt;strong&gt;&lt;span style="color: green;"&gt;Those&lt;/span&gt; &lt;span style="color: red;"&gt;boys’&lt;/span&gt; bicycles are blue.&lt;/strong&gt;&lt;br /&gt;
「あの&lt;strong&gt;男の子たち&lt;/strong&gt;の自転車は青い。」（複数：boys’）&lt;/li&gt;
&lt;/ul&gt;
&lt;p&gt;複数所有格では、次のような手順で考えます。&lt;/p&gt;
&lt;ol&gt;
&lt;li&gt;まず&lt;strong&gt;複数形&lt;/strong&gt;を作る：boy → &lt;strong&gt;boys&lt;/strong&gt;&lt;/li&gt;
&lt;li&gt;語尾にすでに &lt;strong&gt;s&lt;/strong&gt; があるので、そこに&lt;strong&gt;’（アポストロフィー）だけ&lt;/strong&gt;をつける：boys → &lt;strong&gt;boys’&lt;/strong&gt;&lt;/li&gt;
&lt;/ol&gt;
&lt;p&gt;したがって、&lt;strong&gt;「boys’s」とは書きません。&lt;/strong&gt;&lt;br /&gt;
「&lt;span style="color: blue;"&gt;boys’&lt;/span&gt;」と &lt;strong&gt;アポストロフィーのあとに s をつけない&lt;/strong&gt;のが正解です。&lt;/p&gt;
&lt;p&gt;あわせて、所有格以外の部分も複数にそろえる必要があります。&lt;/p&gt;
&lt;ul&gt;
&lt;li&gt;&lt;strong&gt;That boy’s bicycle is red.&lt;/strong&gt;&lt;br /&gt;
→ That / boy’s / bicycle / is（単数）&lt;/li&gt;
&lt;li&gt;&lt;strong&gt;Those boys’ bicycles are blue.&lt;/strong&gt;&lt;br /&gt;
→ Those（複数を指す） / boys’ / bicycles（複数） / are（複数）&lt;/li&gt;
&lt;/ul&gt;
&lt;p&gt;&lt;strong&gt;所有格だけでなく、主語・動詞・名詞（bicycle / bicycles）もセットで複数形に変更する&lt;/strong&gt;ことが大切です。&lt;/p&gt;
&lt;p&gt;&lt;!-- CTA：ブレイクスルーゼミ --&gt;&lt;/p&gt;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0;"&gt;英語教室「サポート」の『ブレイクスルーゼミ』：弱点探しをサポートします！&lt;/p&gt;
&lt;p&gt;&lt;a style="background-color: #ff8c00; color: white; padding: 5px 10px; text-align: center; text-decoration: none; display: inline-block; font-size: 14px;" href="https://eng-support.com/kouza/#ブレイクスルーゼミ"&gt;詳細を見る&lt;/a&gt;&lt;/p&gt;
&lt;/div&gt;
&lt;/div&gt;
&lt;h3&gt;不規則な複数形の所有格&lt;/h3&gt;
&lt;p&gt;&lt;strong&gt;不規則な複数形&lt;/strong&gt;では、語尾に &lt;strong&gt;s&lt;/strong&gt; がつきません。&lt;br /&gt;
この場合は、複数でも &lt;strong&gt;&lt;span style="color: red;"&gt;’s&lt;/span&gt;&lt;/strong&gt; をつけます。&lt;/p&gt;
&lt;p&gt;代表例：&lt;/p&gt;
&lt;ul&gt;
&lt;li&gt;&lt;strong&gt;child → children → children’s&lt;/strong&gt;&lt;br /&gt;
the children’s room（子どもたちの部屋）&lt;/li&gt;
&lt;li&gt;&lt;strong&gt;man → men → men’s&lt;/strong&gt;&lt;br /&gt;
men’s shoes（男性用の靴）&lt;/li&gt;
&lt;li&gt;&lt;strong&gt;woman → women → women’s&lt;/strong&gt;&lt;br /&gt;
women’s team（女子チーム）&lt;/li&gt;
&lt;/ul&gt;
&lt;p&gt;元記事の例では、次のような所有格も取り上げています。&lt;/p&gt;
&lt;ul&gt;
&lt;li&gt;&lt;strong&gt;&lt;span style="color: green;"&gt;Mr. Jones’s&lt;/span&gt; bicycle is silver.&lt;/strong&gt;&lt;br /&gt;
「ジョーンズさんの自転車は銀色だ。」&lt;/li&gt;
&lt;/ul&gt;
&lt;p&gt;これは「Mr. Jones」が&lt;strong&gt;もともと語尾に s が付いている名前&lt;/strong&gt;なので、&lt;br /&gt;
&lt;strong&gt;Jones’s&lt;/strong&gt; のように &lt;span style="color: red;"&gt;’s&lt;/span&gt; をつける形が教科書などでよく採用されています。&lt;/p&gt;
&lt;p&gt;まとめると、次のように考えると整理しやすくなります。&lt;/p&gt;
&lt;ul&gt;
&lt;li&gt;&lt;strong&gt;語尾が s の複数形（boys, dogs, students など）&lt;/strong&gt;&lt;br /&gt;
→ &lt;strong&gt;’&lt;/strong&gt; だけをつける（boys’ / dogs’ / students’）&lt;/li&gt;
&lt;li&gt;&lt;strong&gt;語尾が s で終わらない複数形（children, men など）&lt;/strong&gt;&lt;br /&gt;
→ &lt;strong&gt;’s&lt;/strong&gt; をつける（children’s / men’s）&lt;/li&gt;
&lt;li&gt;&lt;strong&gt;単数名詞（Tom, Mr. Jones など）&lt;/strong&gt;&lt;br /&gt;
→ 基本的に &lt;strong&gt;’s&lt;/strong&gt; をつける（Tom’s / Jones’s）&lt;/li&gt;
&lt;/ul&gt;
&lt;hr /&gt;
&lt;h2&gt;よくある間違いとチェックポイント&lt;/h2&gt;
&lt;h3&gt;よくある間違い&lt;/h3&gt;
&lt;ul&gt;
&lt;li&gt;&lt;strong&gt;× boys’s bicycles&lt;/strong&gt;&lt;br /&gt;
→ 語尾に s がある複数形に、さらに s を足してしまっている。&lt;/li&gt;
&lt;li&gt;&lt;strong&gt;× Those boy’s bicycles are blue.&lt;/strong&gt;&lt;br /&gt;
→ Those（複数）と bicycles（複数）なのに、所有格が単数（boy’s）になっている。&lt;/li&gt;
&lt;li&gt;&lt;strong&gt;× childrens’ room&lt;/strong&gt;&lt;br /&gt;
→ children はすでに複数形なので、正しくは &lt;strong&gt;children’s&lt;/strong&gt;。&lt;/li&gt;
&lt;/ul&gt;
&lt;h3&gt;所有格を書くときのチェックポイント&lt;/h3&gt;
&lt;p&gt;所有格を使うときは、次の点を意識すると間違いが減ります。&lt;/p&gt;
&lt;ul&gt;
&lt;li&gt;&lt;strong&gt;1. まず「単数か複数か」をはっきりさせる&lt;/strong&gt;&lt;br /&gt;
boy なのか boys なのか、child なのか children なのかを確認する。&lt;/li&gt;
&lt;li&gt;&lt;strong&gt;2. 語尾に s があるかどうかを見る&lt;/strong&gt;&lt;br /&gt;
語尾が s なら ’、そうでないなら ’s をつけるのが基本。&lt;/li&gt;
&lt;li&gt;&lt;strong&gt;3. 所有格だけでなく、that / those, is / are などもセットで変える&lt;/strong&gt;&lt;br /&gt;
文全体が単数・複数でそろっているかチェックする。&lt;/li&gt;
&lt;/ul&gt;
&lt;p&gt;&lt;!-- CTA：基礎力徹底講座 --&gt;&lt;/p&gt;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0;"&gt;英語教室「サポート」の『基礎力徹底講座』：スタートラインはどこでもOK！&lt;/p&gt;
&lt;p&gt;&lt;a style="background-color: #ff8c00; color: white; padding: 5px 10px; text-align: center; text-decoration: none; display: inline-block; font-size: 14px;" href="https://eng-support.com/kouza/#基礎力徹底講座"&gt;詳細を見る&lt;/a&gt;&lt;/p&gt;
&lt;/div&gt;
&lt;/div&gt;
&lt;h2&gt;まとめ：複数名詞の所有格を整理しよう&lt;/h2&gt;
&lt;ul&gt;
&lt;li&gt;所有格は基本的に&lt;strong&gt;名詞＋’s&lt;/strong&gt;で「〜の〜」を表す。&lt;/li&gt;
&lt;li&gt;&lt;strong&gt;語尾が s の複数形（boys など）は ’ だけ&lt;/strong&gt;をつけて所有格にする：boys’。&lt;/li&gt;
&lt;li&gt;&lt;strong&gt;語尾が s で終わらない複数形（children, men など）は ’s&lt;/strong&gt; をつける：children’s / men’s。&lt;/li&gt;
&lt;li&gt;Mr. Jones のように&lt;strong&gt;名前が s で終わる単数名詞&lt;/strong&gt;にも、教科書では Jones’s のように ’s をつける形がよく用いられる。&lt;/li&gt;
&lt;li&gt;所有格を使うときは、&lt;strong&gt;that / those, is / are, bicycle / bicycles など文全体も単数・複数でそろえる&lt;/strong&gt;ことが大切。&lt;/li&gt;
&lt;/ul&gt;
&lt;p&gt;複数名詞の所有格は、一度パターンで整理してしまえば難しくありません。&lt;br /&gt;
このページのポイントを意識しながら、ワークや過去問の英文を「所有格の形」に着目してチェックしてみてください。&lt;/p&gt;
&lt;p&gt;&amp;nbsp;&lt;/p&gt;
```
</t>
  </si>
  <si>
    <t xml:space="preserve">以下のページは「スニペット整合性」（本文と title/meta/H1/冒頭文）が弱い可能性があります。
まず【本文】を確認し、想定読者・悩み・解決範囲を把握してください。
そのうえで、GSCの主要クエリ（表示回数上位）を根拠に、
「検索意図に対して、タイトル/メタ/H1/冒頭120字がズレている点」を特定し、
ズレを解消するための修正案（タイトル/メタ/H1/冒頭）を提示してください。
※本文の“大改修”は前提にしません（必要なら追記ブロックは最大1つまで）。
【URL】https://eng-support.com/column/book2-lesson4-scene1/
【ページ分類】MC
【ページ分類の略語（このプロンプト内の定義）】
TP = トップページ（ホーム/サイトの入口）
SP = サービスページ（講座・コース・申込導線）
MC = メインコラム（コラム/解説/勉強法など集客記事）
SC = サブコラム（MCやSPを補強するための補助コラム※サイト定義に合わせて判断）
NW = ニュース/お知らせ（運用上は改善対象外として除外）
ST = 企業情報等のSEO対策を行わないこ固定ページ（運用上は改善対象外として除外）
- / 空欄 / 未分類 = 未分類（このスクリプトでは改善対象外として除外）
※未分類（空欄 / "-" / "未分類"）は作業対象に含めません。
【現状（スニペット要素）】
- タイトル：比較級・最上級の完全整理──the の付け方と in／of の違い・疑問文の作り方【Book2 Lesson4 Scene1】 - 新宿区四谷の英語専門塾「英語教室『サポート』」～英語は別に怖くない！～
- メタ：形容詞・副詞の比較級／最上級を一から整理。the を付けるとき／付けないとき、in と of の使い分け、Who を使った疑問文と答え方を例文付きで解説。
- H1：比較級・最上級の完全整理──the の付け方と in／of の違い・疑問文の作り方【Book2 Lesson4 Scene1】
- 冒頭120字：英語の形容詞と副詞の比較：原級、比較級、最上級 今回は、英語の形容詞と副詞における比較に焦点を当て、 原級 、 比較級 、 最上級 について学びましょう。 基本の使い方 英語の形容詞と副詞には、 原級（positive degree） 、 
【GSC主要クエリ（表示回数上位50件）】
- 最上級 in of｜表示962｜CTR 0.10%｜順位5.8
- 最上級 英語｜表示606｜CTR 0.00%｜順位1.0
- 比較級 in of 違い｜表示164｜CTR 0.00%｜順位9.9
- in of 違い｜表示153｜CTR 0.00%｜順位4.1
- 最上級 in of 違い｜表示133｜CTR 0.00%｜順位2.8
- 最上級 of in 違い｜表示118｜CTR 0.00%｜順位4.5
- 最上級 in of 使い分け｜表示111｜CTR 0.00%｜順位5.3
- of in 違い｜表示106｜CTR 0.00%｜順位2.6
- 比較級 of in 違い｜表示89｜CTR 0.00%｜順位9.7
- 最上級 of in｜表示82｜CTR 0.00%｜順位2.2
- 比較級 in of｜表示77｜CTR 0.00%｜順位10.5
- 最上級inとofの違い｜表示73｜CTR 0.00%｜順位4.7
- 比較級 of in｜表示70｜CTR 1.43%｜順位9.7
- 比較級 of in 使い分け｜表示65｜CTR 0.00%｜順位7.1
- inとofの違い｜表示59｜CTR 0.00%｜順位2.5
- er est 付け方｜表示57｜CTR 0.00%｜順位11.5
- 最上級英語｜表示57｜CTR 0.00%｜順位1.0
- 比較 級 最上級 in of 使い分け｜表示56｜CTR 0.00%｜順位6.0
- 最上級 inとofの違い｜表示51｜CTR 0.00%｜順位4.3
- ofとinの違い｜表示46｜CTR 0.00%｜順位2.1
- 副詞の最上級｜表示39｜CTR 0.00%｜順位1.3
- 最上級 英語 in of｜表示38｜CTR 0.00%｜順位4.6
- 比較級 最上級 in of｜表示38｜CTR 0.00%｜順位7.2
- 最上級 the｜表示37｜CTR 0.00%｜順位1.0
- 最上級 オブとイン｜表示37｜CTR 0.00%｜順位2.9
- 最上級のinとofの違い｜表示37｜CTR 0.00%｜順位6.6
- 比較級 in of 使い分け｜表示35｜CTR 2.86%｜順位8.5
- of all 最上級｜表示35｜CTR 0.00%｜順位1.0
- 比較級 最上級 of in｜表示35｜CTR 0.00%｜順位8.9
- 比較級in of使い分け｜表示33｜CTR 0.00%｜順位8.5
- 比較 in of 使い分け｜表示32｜CTR 0.00%｜順位4.3
- much 最上級｜表示29｜CTR 0.00%｜順位1.0
- 比較級 オブ イン 違い｜表示29｜CTR 0.00%｜順位5.7
- 比較級inとof｜表示29｜CTR 0.00%｜順位6.9
- 英語 最上級 in of｜表示28｜CTR 0.00%｜順位5.5
- 最上級in of｜表示27｜CTR 0.00%｜順位5.6
- 比較 of in 違い｜表示27｜CTR 0.00%｜順位5.4
- 最上級 in と of の違い｜表示26｜CTR 3.85%｜順位4.8
- 比較級 inとofの違い｜表示26｜CTR 0.00%｜順位9.9
- 比較 of in｜表示25｜CTR 0.00%｜順位10.7
- インとオブの違い｜表示23｜CTR 0.00%｜順位8.1
- 副詞 最上級｜表示23｜CTR 0.00%｜順位1.0
- 最上級 英語 of in｜表示23｜CTR 0.00%｜順位2.7
- 英語 比較級 in of 違い｜表示23｜CTR 0.00%｜順位9.5
- 英語 最上級 of in 使い分け｜表示22｜CTR 0.00%｜順位8.1
- 最上級ofとinの違い｜表示21｜CTR 0.00%｜順位7.1
- 比較 in of｜表示21｜CTR 0.00%｜順位9.4
- 比較 英語 文法｜表示21｜CTR 0.00%｜順位1.0
- 最上級 of all｜表示20｜CTR 0.00%｜順位1.0
- 比較 in of 違い｜表示20｜CTR 0.00%｜順位5.2
【参考：代表語（自動抽出）】in
【出力（必ずこの順）】
1) 本文の要約（想定読者・悩み・解決）
2) 検索意図の整理（主要クエリから2〜3パターン）
3) 不一致の指摘（タイトル/メタ/H1/冒頭のどこがズレているか）
4) 修正方針（“どの意図に寄せるか”を1つに決める）
5) 修正案（すべてコードブロック）
   - タイトル案3つ（全角35字前後＋56字以上の網羅型を1つ）
   - メタ案3つ（全角90字前後）
   - H1案2つ
   - 冒頭120字（2案：&lt;p&gt;で開始）
【禁則ワード（シート連動）】
以下の【禁則ワード】は、タイトル/メタ/導入文/見出し/本文のいずれにも原則使用しないでください。
言い換えが必要な場合は、自然な日本語に置換してください。
【禁則ワード】
- 崩れ
- 型
- 迷い
- 保留
- 固定
- 手順
- 立て直
- 最短
- 結論だけ
- 乱れ
- 三点確認
- 内部リンク
- 導線
- 設計
- 刺
- まず結論
- 整え
- 押し付けない案内
- 統一
- 次の一手
- 失点
- 確定
- サブコラム
- 30秒
- 1分
- CV
- 網羅
【本文】
```html
&lt;p&gt;&lt;iframe title="YouTube video player" src="https://www.youtube.com/embed/efIUY2B_R-E?si=qBcHf6FYJ1tpFoxV" width="560" height="315" frameborder="0" allowfullscreen="allowfullscreen"&gt;&lt;span data-mce-type="bookmark" style="display: inline-block; width: 0px; overflow: hidden; line-height: 0;" class="mce_SELRES_start"&gt;﻿&lt;/span&gt;&lt;/iframe&gt;&lt;/p&gt;
&lt;h4&gt;英語の形容詞と副詞の比較：原級、比較級、最上級&lt;/h4&gt;
&lt;p&gt;今回は、英語の形容詞と副詞における比較に焦点を当て、&lt;span style="color: red;"&gt;原級&lt;/span&gt;、&lt;span style="color: blue;"&gt;比較級&lt;/span&gt;、&lt;span style="color: green;"&gt;最上級&lt;/span&gt;について学びましょう。&lt;/p&gt;
&lt;h3&gt;&lt;span style="color: red;"&gt;基本の使い方&lt;/span&gt;&lt;/h3&gt;
&lt;p&gt;英語の形容詞と副詞には、&lt;span style="color: red;"&gt;原級（positive degree）&lt;/span&gt;、&lt;span style="color: blue;"&gt;比較級（comparative degree）&lt;/span&gt;、&lt;span style="color: green;"&gt;最上級（superlative degree）&lt;/span&gt;の3つの形があります。原級は比較をしない形容詞や副詞を指します。例えば、「beautiful」（美しい）や「large」（大きい）は比較関係なく普通に使われる言葉で、&lt;span style="color: red;"&gt;原級&lt;/span&gt;です。そして、&lt;span style="color: blue;"&gt;比較級&lt;/span&gt;と&lt;span style="color: green;"&gt;最上級&lt;/span&gt;があります。&lt;/p&gt;
&lt;h3&gt;&lt;span style="color: red;"&gt;原級（Positive Degree）&lt;/span&gt;&lt;/h3&gt;
&lt;p&gt;&lt;span style="color: red;"&gt;原級&lt;/span&gt;は、通常の形容詞や副詞で、比較をせずにそのままの形で使います。例えば、「Tom is tall.」（トムは背が高い。）では、ただ単に「Tom」の背の高さを述べています。このように、2つの物事を比べない場合に&lt;span style="color: red;"&gt;原級&lt;/span&gt;が使用されます。&lt;/p&gt;
&lt;h3&gt;&lt;span style="color: blue;"&gt;比較級（Comparative Degree）&lt;/span&gt;&lt;/h3&gt;
&lt;p&gt;&lt;span style="color: blue;"&gt;比較級&lt;/span&gt;は、2つの物事を比べる場合に使います。例えば、「Tom is taller than Jack.」（トムはジャックより背が高い。）では、2人の身長を比較しています。また、3つ以上を比べる場合でも&lt;span style="color: blue;"&gt;比較級&lt;/span&gt;が使用されます。例えば、クラスに40人いるとき、「Tom is taller than anyone else in the class.」（トムはクラスの中で誰よりも背が高い。）といった表現が該当します。&lt;/p&gt;
&lt;h3&gt;&lt;span style="color: green;"&gt;最上級（Superlative Degree）&lt;/span&gt;&lt;/h3&gt;
&lt;p&gt;&lt;span style="color: green;"&gt;最上級&lt;/span&gt;は、3つ以上の物事を比較する場合に使います。例えば、「Tokyo is the largest city in Japan.」（東京は日本で一番の大都会だ。）では、日本のすべての都市を比較して、「Tokyo」が最も大きいことを示しています。最上級の形容詞や副詞は、基本的には短い語尾に &amp;#8220;est&amp;#8221; を付けることで作ります。ただし、語尾が &amp;#8220;e&amp;#8221; で終わる単語は &amp;#8220;st&amp;#8221; のみを追加します。また、&lt;span style="color: green;"&gt;最上級&lt;/span&gt;は長い語の前に &amp;#8220;most&amp;#8221; を付けて形成することもあります。&lt;/p&gt;
&lt;h3&gt;&lt;span style="color: red;"&gt;比較級と最上級の形成&lt;/span&gt;&lt;/h3&gt;
&lt;p&gt;比較級は、原級が短い場合には語尾に &amp;#8220;er&amp;#8221; を付けます。長い場合には前に &amp;#8220;more&amp;#8221; を付けます。最上級も同様に、短い場合には語尾に &amp;#8220;est&amp;#8221; を付けます。長い場合には前に &amp;#8220;most&amp;#8221; を付けます。&lt;/p&gt;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0;"&gt;英語教室「サポート」の『基礎力徹底講座』：スタートラインはどこでもOK！&lt;/p&gt;
&lt;p&gt;&lt;a style="background-color: #ff8c00; color: white; padding: 5px 10px; text-align: center; text-decoration: none; display: inline-block; font-size: 14px;" href="https://eng-support.com/kouza/#基礎力徹底講座"&gt;詳細を見る&lt;/a&gt;&lt;/p&gt;
&lt;/div&gt;
&lt;/div&gt;
&lt;p&gt;&amp;nbsp;&lt;/p&gt;
&lt;p&gt;&amp;nbsp;&lt;/p&gt;
&lt;hr /&gt;
&lt;p&gt;&lt;iframe loading="lazy" title="YouTube video player" src="https://www.youtube.com/embed/aokLmv9N98c?si=db1SwcA0Z02B0s33" width="560" height="315" frameborder="0" allowfullscreen="allowfullscreen"&gt;&lt;/iframe&gt;&lt;/p&gt;
&lt;h3 style="color: black;"&gt;最上級の文について&lt;/h3&gt;
&lt;p&gt;英語で最上級を表現する際のポイントについて再度学びましょう。&lt;/p&gt;
&lt;p&gt;&lt;span style="color: red;"&gt;&amp;#8220;Tokyo is the largest city in Japan.&amp;#8221;&lt;/span&gt;&lt;/p&gt;
&lt;p&gt;（東京は日本で一番の大都会だ。）&lt;/p&gt;
&lt;p&gt;この文で注目すべきポイントは、&lt;span style="color: red;"&gt;&amp;#8220;the largest city&amp;#8221;&lt;/span&gt; の部分です。この表現には重要なルールが含まれています。&lt;/p&gt;
&lt;p&gt;最上級の形容詞に &lt;span style="color: green;"&gt;&amp;#8220;the&amp;#8221;&lt;/span&gt; を付けることが一般的です。しかし、ここで注意すべきなのは、この形容詞が名詞を修飾している点です。&lt;span style="color: blue;"&gt;&amp;#8220;large&amp;#8221;&lt;/span&gt;（大きい）は名詞 &lt;span style="color: blue;"&gt;&amp;#8220;city&amp;#8221;&lt;/span&gt;（街）を修飾しています。通常、形容詞の最上級には &lt;span style="color: green;"&gt;&amp;#8220;the&amp;#8221;&lt;/span&gt; が付きますが、副詞の最上級には通常 &lt;span style="color: green;"&gt;&amp;#8220;the&amp;#8221;&lt;/span&gt; は付きません。&lt;/p&gt;
&lt;p&gt;例えば、&lt;span style="color: blue;"&gt;&amp;#8220;fast&amp;#8221;&lt;/span&gt;（速い）という副詞を考えてみましょう。&lt;span style="color: blue;"&gt;&amp;#8220;fastest&amp;#8221;&lt;/span&gt; はその最上級形ですが、通常、副詞は名詞を修飾しないため、&lt;span style="color: green;"&gt;&amp;#8220;the&amp;#8221;&lt;/span&gt; を省略することができます。&lt;/p&gt;
&lt;p&gt;しかし、英語の教科書や文法書によっては、形容詞の最上級には &lt;span style="color: green;"&gt;&amp;#8220;the&amp;#8221;&lt;/span&gt; を付けるとされ、副詞の最上級には &lt;span style="color: green;"&gt;&amp;#8220;the&amp;#8221;&lt;/span&gt; を省略するとされることがあります。実際のコミュニケーションやテストなどでは、形容詞の最上級に &lt;span style="color: green;"&gt;&amp;#8220;the&amp;#8221;&lt;/span&gt; を付けたまま、副詞の最上級では &lt;span style="color: green;"&gt;&amp;#8220;the&amp;#8221;&lt;/span&gt; を省略しても問題ありません。&lt;/p&gt;
&lt;p&gt;このルールを覚えておくことで、最上級の形容詞と副詞を正確に使い分けることができます。そして、英語の表現力を向上させる手助けとなるでしょう。形容詞と副詞の &lt;span style="color: green;"&gt;&amp;#8220;the&amp;#8221;&lt;/span&gt; の使い方についての理解を深め、自信を持って英語を話しましょう。&lt;/p&gt;
&lt;div style="border: 2px solid #FF8C00; background-color: #ffe5b4; padding: 10px; display: flex; align-items: center; justify-content: center;"&gt;&lt;img decoding="async" style="max-width: 100px; height: auto; margin-right: 10px;" src="http://eng-support.com/wp-content/uploads/2023/03/cropped-logo.jpg" alt="英語教室「サポート」のロゴ" /&gt;&lt;/p&gt;
&lt;div&gt;
&lt;p style="margin: 5px 0;"&gt;英語教室「サポート」の『ブレイクスルーゼミ』：弱点探しをサポートします！&lt;/p&gt;
&lt;p&gt;&lt;a style="background-color: #ff8c00; color: white; padding: 5px 10px; text-align: center; text-decoration: none; display: inline-block; font-size: 14px;" href="https://eng-support.com/kouza/#ブレイクスルーゼミ"&gt;詳細を見る&lt;/a&gt;&lt;/p&gt;
&lt;/div&gt;
&lt;/div&gt;
&lt;p&gt;&amp;nbsp;&lt;/p&gt;
&lt;p&gt;&amp;nbsp;&lt;/p&gt;
&lt;hr /&gt;
&lt;p&gt;&lt;iframe loading="lazy" title="YouTube video player" src="https://www.youtube.com/embed/qk4nvWIaUCs?si=tfonzTWoIZ-g4nst" width="560" height="315" frameborder="0" allowfullscreen="allowfullscreen"&gt;&lt;/iframe&gt;&lt;/p&gt;
&lt;h3&gt;最上級の基本形&lt;/h3&gt;
&lt;p&gt;最上級形容詞は、通常名詞を修飾します。例えば、「Tokyo is the largest city in Japan.」（東京は日本で一番の大都会だ。）のように、形容詞 &lt;span style="color: green;"&gt;&amp;#8220;largest&amp;#8221;&lt;/span&gt; が名詞 &lt;span style="color: blue;"&gt;&amp;#8220;city&amp;#8221;&lt;/span&gt; を修飾しています。基本的に、最上級形容詞には &lt;span style="color: red;"&gt;&amp;#8220;the&amp;#8221;&lt;/span&gt; が付きますが、副詞の最上級には通常 &lt;span style="color: red;"&gt;&amp;#8220;the&amp;#8221;&lt;/span&gt; は付きません。&lt;/p&gt;
&lt;h3&gt;&amp;#8220;in&amp;#8221; と &amp;#8220;of&amp;#8221; の使い分け&lt;/h3&gt;
&lt;p&gt;最上級を表す際に、&amp;#8221;in&amp;#8221; と &amp;#8220;of&amp;#8221; の両方が使用されることがあります。例えば、「Maureen runs fastest of the three.」（モリーンはその三人の中で一番速く走る。）では、&lt;span style="color: green;"&gt;&amp;#8220;of&amp;#8221;&lt;/span&gt; が使われています。この違いを理解するために、次のポイントを覚えておきましょう。&lt;/p&gt;
&lt;ul&gt;
&lt;li&gt;&amp;#8220;in&amp;#8221; の場合: &amp;#8220;Tokyo is the largest city in Japan.&amp;#8221;（日本の中で一番大きな都市は東京です。）&lt;/li&gt;
&lt;li&gt;&amp;#8220;of&amp;#8221; の場合: &amp;#8220;Maureen runs fastest of the three.&amp;#8221;（その三人の中でモリーンが一番速く走ります。）&lt;/li&gt;
&lt;/ul&gt;
&lt;h3&gt; &amp;#8220;all&amp;#8221; と &amp;#8220;the 数&amp;#8221; の使用&lt;/h3&gt;
&lt;p&gt;&amp;#8220;of&amp;#8221; を使う場合、&lt;span style="color: green;"&gt;&amp;#8220;all&amp;#8221;&lt;/span&gt;（全て）や &lt;span style="color: blue;"&gt;&amp;#8220;the 数&amp;#8221;&lt;/span&gt;（例: &lt;span style="color: blue;"&gt;&amp;#8220;the three&amp;#8221;&lt;/span&gt;）が共通して登場します。これらの表現は、最上級の &lt;span style="color: green;"&gt;&amp;#8220;of&amp;#8221;&lt;/span&gt; に関連する要素や集合を指します。例えば、「Judy runs fastest of all the students in her class.」（ジュディは彼女のクラスの生徒全員の中で一番速く走る。）では、&lt;span style="color: green;"&gt;&amp;#8220;all the students&amp;#8221;&lt;/span&gt; が &lt;span style="color: green;"&gt;&amp;#8220;of&amp;#8221;&lt;/span&gt; の前に現れます。&lt;/p&gt;
&lt;p&gt;これらのポイントを理解することで、最上級形容詞と副詞の &lt;span style="color: red;"&gt;&amp;#8220;the&amp;#8221;&lt;/span&gt; の使い方を正確にマスターし、英語の表現力を向上させる手助けとなります。難しい問題やテストでも自信を持って対処できるでしょう。&lt;/p&gt;
&lt;p&gt;&amp;nbsp;&lt;/p&gt;
&lt;hr /&gt;
&lt;p&gt;&lt;iframe loading="lazy" title="YouTube video player" src="https://www.youtube.com/embed/Actbww5D6yI?si=lDcO4PKrfSYaKrJb" width="560" height="315" frameborder="0" allowfullscreen="allowfullscreen"&gt;&lt;/iframe&gt;&lt;/p&gt;
&lt;h3&gt;最上級の普通の文&lt;/h3&gt;
&lt;p&gt;最上級を使用した普通の文を見てみましょう。ここでは5番の文を使用します。&lt;span style="color: red;"&gt;「Tokyo is the largest city in Japan.」&lt;/span&gt;（東京は日本で一番の大都会です。）この文で注意すべきポイントは、&lt;span style="color: blue;"&gt;「largest」&lt;/span&gt;という形容詞の最上級が&lt;span style="color: green;"&gt;「the」&lt;/span&gt;を伴うことです。&lt;/p&gt;
&lt;h3&gt; 疑問文への変換&lt;/h3&gt;
&lt;p&gt;疑問文を作成したい場合、「日本でどの街が一番大きいですか？」という質問を考えます。この場合、&lt;span style="color: green;"&gt;「Which city is the largest, Tokyo, Yokohama, or Osaka?」&lt;/span&gt;となります。ここでは都市名を出していますが、省略しても構いません。&lt;/p&gt;
&lt;h3&gt; 注意すべきこと&lt;/h3&gt;
&lt;p&gt;英語では&lt;span style="color: blue;"&gt;「the largest city」&lt;/span&gt;のように形容詞の最上級が名詞と結びついていますが、疑問文にする場合、名詞を疑問詞に変えます。つまり、&lt;span style="color: green;"&gt;「東京」&lt;/span&gt;が主語になり、「&lt;span style="color: red;"&gt;Which city&lt;/span&gt;」という疑問詞が名詞として使用されます。&lt;/p&gt;
&lt;div style="border: 2px solid #FF8C00; background-color: #FFE5B4; padding: 10px; display: flex; align-items: center; justify-content: center;"&gt;
    &lt;img decoding="async" src="http://eng-support.com/wp-content/uploads/2023/03/cropped-logo.jpg" alt="英語教室「サポート」のロゴ" style="max-width: 100px; height: auto; margin-right: 10px;"&gt;&lt;/p&gt;
&lt;div&gt;
&lt;p style="margin: 5px 0;"&gt;英語教室「サポート」の『過去問演習講座』：完璧な分析と対策を！&lt;/p&gt;
&lt;p&gt;        &lt;a href="https://eng-support.com/kouza/#過去問演習講座" style="background-color: #FF8C00; color: white; padding: 5px 10px; text-align: center; text-decoration: none; display: inline-block; font-size: 14px;"&gt;詳細を見る&lt;/a&gt;
    &lt;/div&gt;
&lt;/div&gt;
&lt;p&gt;&amp;nbsp;&lt;/p&gt;
&lt;hr /&gt;
&lt;p&gt;&lt;iframe loading="lazy" title="YouTube video player" src="https://www.youtube.com/embed/7yrfZEunDFI?si=w8jR2oX0ua5W7T5G" width="560" height="315" frameborder="0" allowfullscreen="allowfullscreen"&gt;&lt;/iframe&gt;&lt;/p&gt;
&lt;p&gt;Lesson 4 シーン 1 最上級の最後のトピックが終わりました。今度は疑問文に対する返事の仕方について話しましょう。&lt;/p&gt;
&lt;h3&gt; 疑問文に対する返事の基本&lt;/h3&gt;
&lt;p&gt;疑問文に対する返事をする際、まずは疑問詞が主語であることを理解しましょう。例として、以下の2つの質問を考えてみます。&lt;/p&gt;
&lt;p&gt;&lt;span style="color: red;"&gt;&amp;#8220;Who is the most studious,&lt;/span&gt; Mark, Kyle, or Phil?&amp;#8221;（「マーク、カイル、フィルのうち誰が&lt;span style="color: red;"&gt;一番勉強していますか？&lt;/span&gt;」）&lt;/p&gt;
&lt;p&gt;&lt;span style="color: red;"&gt;&amp;#8220;Who runs fastest,&lt;/span&gt; Maureen, Meg, or Kay?&amp;#8221;（「モーリン、メグ、ケイの中で&lt;span style="color: red;"&gt;誰が一番早く走りますか？&lt;/span&gt;」）&lt;/p&gt;
&lt;h3&gt;返事の仕方&lt;/h3&gt;
&lt;p&gt;2番と3番の質問に対する返事を考えてみましょう。&lt;/p&gt;
&lt;h3&gt;2番の質問への返事&lt;/h3&gt;
&lt;p&gt;質問: &amp;#8220;&lt;span style="color: red;"&gt;Who is the most studious?&lt;/span&gt;&amp;#8221;&lt;/p&gt;
&lt;ul&gt;
&lt;li&gt;疑問詞 &amp;#8220;&lt;span style="color: red;"&gt;Who&lt;/span&gt;&amp;#8221; が主語です。&lt;/li&gt;
&lt;li&gt;主語である疑問詞に対して返事をします。&lt;/li&gt;
&lt;li&gt;&amp;#8220;&lt;span style="color: blue;"&gt;Mark&lt;/span&gt; is.&amp;#8221;（「&lt;span style="color: blue;"&gt;マークが一番です。&lt;/span&gt;」）&lt;/li&gt;
&lt;/ul&gt;
&lt;h3&gt;3番の質問への返事&lt;/h3&gt;
&lt;p&gt;質問: &amp;#8220;&lt;span style="color: red;"&gt;Who runs fastest?&lt;/span&gt;&amp;#8221;&lt;/p&gt;
&lt;ul&gt;
&lt;li&gt;疑問詞 &amp;#8220;&lt;span style="color: red;"&gt;Who&lt;/span&gt;&amp;#8221; が主語です。&lt;/li&gt;
&lt;li&gt;主語である疑問詞に対して返事をします。&lt;/li&gt;
&lt;li&gt;&amp;#8220;&lt;span style="color: blue;"&gt;Maureen&lt;/span&gt; does.&amp;#8221;（「&lt;span style="color: blue;"&gt;モーリンが一番速いです。&lt;/span&gt;」）&lt;/li&gt;
&lt;/ul&gt;
&lt;h3&gt; 形容詞と副詞の使い分け&lt;/h3&gt;
&lt;p&gt;注意すべきポイントとして、形容詞と副詞の使い分けがあります。例えば、&amp;#8221;&lt;span style="color: blue;"&gt;studious&lt;/span&gt;&amp;#8220;（勤勉な）は形容詞で、&amp;#8221;&lt;span style="color: blue;"&gt;fastest&lt;/span&gt;&amp;#8220;（一番速い）は副詞です。形容詞の最上級には &amp;#8220;the&amp;#8221; を付けますが、副詞には &amp;#8220;the&amp;#8221; を付けません。&lt;/p&gt;
&lt;p&gt;また、形容詞が &amp;#8220;&lt;span style="color: blue;"&gt;ous&lt;/span&gt;&amp;#8221; や &amp;#8220;&lt;span style="color: blue;"&gt;ious&lt;/span&gt;&amp;#8221; で終わる場合は、&amp;#8221;&lt;span style="color: green;"&gt;more&lt;/span&gt;&amp;#8221; や &amp;#8220;&lt;span style="color: green;"&gt;most&lt;/span&gt;&amp;#8221; を付けることもあります。例えば、&amp;#8221;&lt;span style="color: green;"&gt;most famous&lt;/span&gt;&amp;#8220;（最も有名な）や &amp;#8220;&lt;span style="color: green;"&gt;more famous&lt;/span&gt;&amp;#8220;（より有名な）です。このルールは &amp;#8220;&lt;span style="color: blue;"&gt;ous&lt;/span&gt;&amp;#8221; や &amp;#8220;&lt;span style="color: blue;"&gt;ious&lt;/span&gt;&amp;#8221; で終わる形容詞に適用されます。&lt;/p&gt;
&lt;h3&gt;復習と注意点&lt;/h3&gt;
&lt;p&gt;疑問詞が主語の場合、三単現の形にすることが重要です。例えば、&amp;#8221;&lt;span style="color: red;"&gt;Who runs fastest?&lt;/span&gt;&amp;#8221; では &amp;#8220;&lt;span style="color: blue;"&gt;runs&lt;/span&gt;&amp;#8221; は一般動詞であり、&amp;#8221;&lt;span style="color: red;"&gt;Who&lt;/span&gt;&amp;#8221; が主語です。したがって、&amp;#8221;&lt;span style="color: blue;"&gt;Maureen does.&lt;/span&gt;&amp;#8221; となります。&lt;/p&gt;
&lt;p&gt;&amp;nbsp;&lt;/p&gt;
&lt;p&gt;&amp;nbsp;&lt;/p&gt;
&lt;p&gt;&amp;nbsp;&lt;/p&gt;
```
</t>
  </si>
  <si>
    <t xml:space="preserve">以下のページは「スニペット整合性」（本文と title/meta/H1/冒頭文）が弱い可能性があります。
まず【本文】を確認し、想定読者・悩み・解決範囲を把握してください。
そのうえで、GSCの主要クエリ（表示回数上位）を根拠に、
「検索意図に対して、タイトル/メタ/H1/冒頭120字がズレている点」を特定し、
ズレを解消するための修正案（タイトル/メタ/H1/冒頭）を提示してください。
※本文の“大改修”は前提にしません（必要なら追記ブロックは最大1つまで）。
【URL】https://rika-quest.com/column/terrain/
【ページ分類】MC
【ページ分類の略語（このプロンプト内の定義）】
TP = トップページ（ホーム/サイトの入口）
SP = サービスページ（講座・コース・申込導線）
MC = メインコラム（コラム/解説/勉強法など集客記事）
SC = サブコラム（MCやSPを補強するための補助コラム※サイト定義に合わせて判断）
NW = ニュース/お知らせ（運用上は改善対象外として除外）
ST = 企業情報等のSEO対策を行わないこ固定ページ（運用上は改善対象外として除外）
- / 空欄 / 未分類 = 未分類（このスクリプトでは改善対象外として除外）
※未分類（空欄 / "-" / "未分類"）は作業対象に含めません。
【現状（スニペット要素）】
- タイトル：【理科のコツ】川の様子と川がつくる地形 - 中学受験 理科の個別指導 | 受験理科専門塾「しゅん吉クエスト」
- メタ：「川の流れと地形の形成を徹底解説！V字谷、扇状地、三角州、三日月湖など、川がどのように地形を作るかを詳しく紹介。上流から下流にかけて変化する流れの速さや石の形状、土砂の堆積についても分かりやすく説明。社会科にも役立つ知識を身に付け、自然が生み出す地形の魅力を学びましょう！」
- H1：【理科のコツ】川の様子と川がつくる地形
- 冒頭120字：小5〜中1 地学／川の地形 読み時間目安：10〜15分 川の様子と川がつくる地形──V字谷・扇状地・三角州・三日月湖をまとめて整理 このページでは、川の 上流・中流・下流の違い から、 V字谷・扇状地・三角州・三日月湖 といった代表的な地形
【GSC主要クエリ（表示回数上位50件）】
- 扇状地 三角州｜表示572｜CTR 0.00%｜順位1.2
- 三日月湖｜表示527｜CTR 0.00%｜順位1.0
- 三角州 扇状地｜表示119｜CTR 0.00%｜順位1.4
- 扇状地 三角州 違い｜表示70｜CTR 1.43%｜順位1.1
- v字谷｜表示70｜CTR 0.00%｜順位1.2
- 上流 下流｜表示62｜CTR 0.00%｜順位1.2
- 三日月湖とは｜表示60｜CTR 0.00%｜順位1.0
- v字谷 扇状地 三角州｜表示57｜CTR 0.00%｜順位5.5
- 三角州 扇状地 違い｜表示52｜CTR 0.00%｜順位1.1
- 河川がつくる地形｜表示43｜CTR 0.00%｜順位2.3
- 川が作る地形｜表示42｜CTR 0.00%｜順位3.0
- 上流とは｜表示39｜CTR 0.00%｜順位3.0
- 上流と下流の違い｜表示39｜CTR 0.00%｜順位1.3
- 山間部から平地に出たところで発達する｜表示39｜CTR 0.00%｜順位8.7
- 上流 下流 どっち｜表示36｜CTR 0.00%｜順位1.1
- 下流とは｜表示36｜CTR 0.00%｜順位2.8
- v字谷のでき方｜表示33｜CTR 0.00%｜順位8.0
- 扇状地 三角州 覚え方｜表示33｜CTR 0.00%｜順位10.2
- v 字谷｜表示32｜CTR 0.00%｜順位1.1
- 上中流｜表示31｜CTR 0.00%｜順位1.0
- 上流下流とは｜表示30｜CTR 0.00%｜順位1.0
- 川の上流｜表示30｜CTR 0.00%｜順位1.1
- v字谷 でき方｜表示29｜CTR 0.00%｜順位3.1
- 下流域とは｜表示29｜CTR 0.00%｜順位1.0
- 川 上流 中流 下流 違い｜表示29｜CTR 0.00%｜順位1.0
- 扇状地 三角州 v字谷｜表示27｜CTR 11.11%｜順位1.8
- 川が海や湖に注ぐところに土砂が堆積してできた地形｜表示27｜CTR 0.00%｜順位9.1
- 川の地形｜表示24｜CTR 0.00%｜順位4.6
- 河川が作る地形｜表示23｜CTR 0.00%｜順位3.2
- 三日月湖 でき方｜表示22｜CTR 0.00%｜順位13.0
- 扇状地三角州｜表示22｜CTR 0.00%｜順位1.1
- 川の上流と下流の違い｜表示21｜CTR 0.00%｜順位1.2
- 三角州 扇状地 v字谷｜表示19｜CTR 0.00%｜順位2.4
- 上流と下流｜表示19｜CTR 0.00%｜順位1.0
- 中学受験 川｜表示19｜CTR 0.00%｜順位7.5
- 川 地形｜表示19｜CTR 0.00%｜順位4.6
- 川が海や湖に流れ込むところにできる｜表示19｜CTR 0.00%｜順位7.9
- 上流下流｜表示17｜CTR 0.00%｜順位1.6
- 下流 上流 違い｜表示17｜CTR 0.00%｜順位1.0
- 上流 中流 下流｜表示16｜CTR 0.00%｜順位1.1
- v 字谷 でき方｜表示15｜CTR 0.00%｜順位2.4
- v字谷 読み方｜表示15｜CTR 0.00%｜順位1.0
- 地図 川の流れる方向｜表示15｜CTR 0.00%｜順位4.1
- 三角州 扇状地 特徴｜表示14｜CTR 0.00%｜順位1.0
- 三角州と扇状地の違い｜表示14｜CTR 0.00%｜順位1.4
- 下流と上流の違い｜表示13｜CTR 0.00%｜順位1.0
- 川の形｜表示13｜CTR 0.00%｜順位5.8
- 河川によって作られる地形｜表示13｜CTR 0.00%｜順位1.8
- 上流中流下流｜表示12｜CTR 0.00%｜順位1.0
- 扇状地 三角州 特徴｜表示12｜CTR 0.00%｜順位1.2
【参考：代表語（自動抽出）】扇状地
【出力（必ずこの順）】
1) 本文の要約（想定読者・悩み・解決）
2) 検索意図の整理（主要クエリから2〜3パターン）
3) 不一致の指摘（タイトル/メタ/H1/冒頭のどこがズレているか）
4) 修正方針（“どの意図に寄せるか”を1つに決める）
5) 修正案（すべてコードブロック）
   - タイトル案3つ（全角35字前後＋56字以上の網羅型を1つ）
   - メタ案3つ（全角90字前後）
   - H1案2つ
   - 冒頭120字（2案：&lt;p&gt;で開始）
【禁則ワード（シート連動）】
以下の【禁則ワード】は、タイトル/メタ/導入文/見出し/本文のいずれにも原則使用しないでください。
言い換えが必要な場合は、自然な日本語に置換してください。
【禁則ワード】
- 崩れ
- 型
- 迷い
- 保留
- 固定
- 手順
- 立て直
- 最短
- 結論だけ
- 乱れ
- 三点確認
- 内部リンク
- 導線
- 設計
- 刺
- まず結論
- 整え
- 押し付けない案内
- 統一
- 次の一手
- 失点
- 確定
- サブコラム
- 30秒
- 1分
- CV
- 網羅
【本文】
```html
&lt;div class="container my-4"&gt;
&lt;p&gt;&lt;!-- Hero Section --&gt;&lt;/p&gt;
&lt;div class="card shadow-sm mb-4 border-0" style="background: linear-gradient(135deg, #0277bd, #004d40); color: #fff;"&gt;
&lt;div class="card-body p-4"&gt;
&lt;div class="d-flex flex-wrap justify-content-between align-items-center mb-2"&gt;&lt;span class="badge bg-warning text-dark mb-2" style="font-size: 0.8rem;"&gt;小5〜中1 地学／川の地形&lt;/span&gt;&lt;br /&gt;
&lt;span class="badge bg-light text-dark mb-2" style="font-size: 0.75rem;"&gt;読み時間目安：10〜15分&lt;/span&gt;&lt;/div&gt;
&lt;h1 class="card-title mb-3" style="font-size: 1.9rem; line-height: 1.5;"&gt;川の様子と川がつくる地形──V字谷・扇状地・三角州・三日月湖をまとめて整理&lt;/h1&gt;
&lt;p class="card-text mb-0" style="font-size: 0.98rem;"&gt;このページでは、川の&lt;strong&gt;上流・中流・下流の違い&lt;/strong&gt;から、&lt;br /&gt;
&lt;strong&gt;V字谷・扇状地・三角州・三日月湖&lt;/strong&gt;といった代表的な地形までを一気に整理します。&lt;br /&gt;
動画＋まとめ＋クイズで、入試・定期テストにそのまま出るポイントを確認していきましょう。&lt;/p&gt;
&lt;p class="mt-2 mb-0" style="font-size: 0.92rem;"&gt;地学分野（川・地層・火山・天体など）を全体で整理したい人は、&lt;a style="color: #fff; text-decoration: underline;" href="https://rika-quest.com/column/geoscience/"&gt;全体像はこちら&lt;/a&gt;。&lt;/p&gt;
&lt;/div&gt;
&lt;/div&gt;
&lt;p&gt;&lt;!-- YouTube --&gt;&lt;/p&gt;
&lt;div class="mb-4 text-center"&gt;
&lt;div style="max-width: 800px; margin: 0 auto;"&gt;
&lt;div style="position: relative; padding-bottom: 56.25%; height: 0; overflow: hidden; border-radius: 0.75rem;"&gt;&lt;iframe style="position: absolute; top: 0; left: 0; width: 100%; height: 100%;" title="YouTube video player" src="https://www.youtube.com/embed/zXTFZqAEUiA" frameborder="0" allowfullscreen="allowfullscreen"&gt;&lt;br /&gt;
&lt;/iframe&gt;&lt;/div&gt;
&lt;/div&gt;
&lt;/div&gt;
&lt;p&gt;&lt;!-- 導入：このページで学べること --&gt;&lt;/p&gt;
&lt;div class="card mb-4 border-0 shadow-sm"&gt;
&lt;div class="card-body"&gt;
&lt;h2 class="h4 mb-3"&gt;このページで学べること&lt;/h2&gt;
&lt;ul class="mb-0"&gt;
&lt;li&gt;川の&lt;strong&gt;上流・中流・下流&lt;/strong&gt;での流れ方・石の様子の違い&lt;/li&gt;
&lt;li&gt;川がつくる代表的な地形&lt;strong&gt;4つ（V字谷・扇状地・三角州・三日月湖）&lt;/strong&gt;&lt;/li&gt;
&lt;li&gt;写真や図から「どの場所の話か」を見分けるときのポイント&lt;/li&gt;
&lt;li&gt;地理（社会）の地形分野でもそのまま使える重要キーワード&lt;/li&gt;
&lt;/ul&gt;
&lt;/div&gt;
&lt;/div&gt;
&lt;p&gt;&lt;!-- 川の様子 --&gt;&lt;/p&gt;
&lt;div class="mb-4"&gt;
&lt;h2 class="h4 mb-3"&gt;川の様子：上流・中流・下流のちがい&lt;/h2&gt;
&lt;div class="row g-3 mb-3"&gt;
&lt;div class="col-md-6"&gt;
&lt;div class="card border-0 shadow-sm h-100"&gt;
&lt;div class="card-body"&gt;
&lt;p class="mb-2"&gt;日本は&lt;strong&gt;山地が多い国&lt;/strong&gt;です。山あいの急な斜面から海へ向かって川が流れていく中で、&lt;br /&gt;
場所によって&lt;strong&gt;流れの速さ・川幅・石の形&lt;/strong&gt;が大きく変わります。&lt;/p&gt;
&lt;ul class="mb-0"&gt;
&lt;li&gt;&lt;strong&gt;上流：&lt;/strong&gt;川幅が狭く、流れがとても速い。大きく角ばった石が多い。&lt;/li&gt;
&lt;li&gt;&lt;strong&gt;中流：&lt;/strong&gt;流れがややゆるやかになり、石は少し丸くなってくる。&lt;/li&gt;
&lt;li&gt;&lt;strong&gt;下流：&lt;/strong&gt;川幅が広く、流れはゆるやか。細かい砂や小石が中心になる。&lt;/li&gt;
&lt;/ul&gt;
&lt;/div&gt;
&lt;/div&gt;
&lt;/div&gt;
&lt;div class="col-md-6"&gt;
&lt;div class="card border-0 shadow-sm h-100"&gt;
&lt;p&gt;&lt;img decoding="async" class="card-img-top" src="https://rika-quest.com/wp-content/uploads/2023/07/3_単元ごと-1024x576.jpg" alt="川の上流・中流・下流の違いを示した図" /&gt;&lt;/p&gt;
&lt;div class="card-body py-2"&gt;
&lt;p class="small mb-0 text-muted"&gt;上流ほど川幅が狭く流れが速く、下流ほど川幅が広く流れが穏やかになります。&lt;/p&gt;
&lt;/div&gt;
&lt;/div&gt;
&lt;/div&gt;
&lt;/div&gt;
&lt;div class="alert alert-success mb-0" style="border-left: 4px solid #2e7d32;" role="alert"&gt;&lt;strong&gt;写真・図問題のコツ：&lt;/strong&gt;&lt;br /&gt;
石が「大きく角ばっている」なら上流、「小さく丸い・砂っぽい」なら下流を疑おう。&lt;/div&gt;
&lt;/div&gt;
&lt;p&gt;&lt;!-- 受験理科専門塾 しゅん吉クエスト（公式サイトCTA） --&gt;&lt;/p&gt;
&lt;div style="border: 2px solid #1976d2; background-color: #e3f2fd; padding: 10px 12px; display: flex; align-items: flex-start; justify-content: flex-start; margin-bottom: 10px;"&gt;
&lt;p&gt;&lt;img decoding="async" style="max-width: 90px; height: auto; margin-right: 10px; flex-shrink: 0;" src="https://rika-quest.com/wp-content/uploads/2021/07/%E3%81%97%E3%82%85%E3%82%93%E5%90%89%E3%82%AF%E3%82%A8%E3%82%B9%E3%83%88%E6%AD%A3%E6%96%B9%E5%BD%A2.jpg" alt="受験理科専門塾しゅん吉クエストのロゴ" /&gt;&lt;/p&gt;
&lt;div style="text-align: left; flex: 1;"&gt;
&lt;p style="margin: 5px 0; font-size: 14px; line-height: 1.6;"&gt;【受験理科専門塾しゅん吉クエスト】：&lt;br /&gt;
中学受験理科に特化した&lt;strong&gt;完全１対１個別指導&lt;/strong&gt;の専門塾です。&lt;br /&gt;
物理・化学・生物・地学の４分野について、苦手単元のやり直しから志望校対策まで、&lt;br /&gt;
一人ひとりの理解度に合わせてカリキュラムを作成し、&lt;strong&gt;「理科嫌い」を「理科で点が取れる」に変える&lt;/strong&gt;指導を行っています。&lt;/p&gt;
&lt;p&gt;&lt;a style="background-color: #1976d2; color: #ffffff; padding: 5px 10px; text-align: center; text-decoration: none; display: inline-block; font-size: 14px;" href="https://rika-quest.com/"&gt;&lt;br /&gt;
しゅん吉クエスト公式サイトを見る&lt;br /&gt;
&lt;/a&gt;&lt;/p&gt;
&lt;/div&gt;
&lt;/div&gt;
&lt;p&gt;&lt;!-- 川がつくる地形のまとめ --&gt;&lt;/p&gt;
&lt;div class="mb-4"&gt;
&lt;h2 class="h4 mb-3"&gt;川がつくる4つの代表的な地形&lt;/h2&gt;
&lt;p&gt;川はただ流れているだけではなく、長い年月をかけて&lt;strong&gt;地形そのものを削ったり、土砂を運んで積もらせたり&lt;/strong&gt;します。&lt;br /&gt;
代表的な地形は、次の4つです。&lt;/p&gt;
&lt;div class="table-responsive mb-3"&gt;
&lt;table class="table table-bordered align-middle"&gt;
&lt;thead style="background-color: #c8e6c9;"&gt;
&lt;tr class="text-center"&gt;
&lt;th style="width: 18%;" scope="col"&gt;地形&lt;/th&gt;
&lt;th style="width: 40%;" scope="col"&gt;特徴&lt;/th&gt;
&lt;th style="width: 42%;" scope="col"&gt;イメージ・覚え方&lt;/th&gt;
&lt;/tr&gt;
&lt;/thead&gt;
&lt;tbody&gt;
&lt;tr style="background-color: #ffffff;"&gt;
&lt;td&gt;&lt;strong&gt;V字谷&lt;/strong&gt;&lt;/td&gt;
&lt;td&gt;山間部で&lt;strong&gt;川の流れがとても速く&lt;/strong&gt;、川底が激しくけずられてできた&lt;br /&gt;
V字型の谷。&lt;/td&gt;
&lt;td&gt;上から見ると深く鋭い谷。社会でもよく出る、山地の代表的な地形。&lt;br /&gt;
「&lt;strong&gt;速い流れによる浸食&lt;/strong&gt;」がキーワード。&lt;/td&gt;
&lt;/tr&gt;
&lt;tr style="background-color: #e8f5e9;"&gt;
&lt;td&gt;&lt;strong&gt;扇状地&lt;/strong&gt;&lt;/td&gt;
&lt;td&gt;山から平地に出たところで、川の流れが急にゆるやかになり、&lt;br /&gt;
運ばれてきた土砂が&lt;strong&gt;扇形&lt;/strong&gt;に広がって堆積した地形。&lt;/td&gt;
&lt;td&gt;漢字の通り&lt;strong&gt;「扇」&lt;/strong&gt;の形。果樹園・ぶどう畑・住宅地などが発達する場所として&lt;br /&gt;
社会で頻出。&lt;/td&gt;
&lt;/tr&gt;
&lt;tr style="background-color: #ffffff;"&gt;
&lt;td&gt;&lt;strong&gt;三角州&lt;/strong&gt;&lt;/td&gt;
&lt;td&gt;川が海にそそぐ&lt;strong&gt;河口&lt;/strong&gt;付近で、流れがさらに弱まり、&lt;br /&gt;
細かい土砂が堆積してできる三角形の低地。&lt;/td&gt;
&lt;td&gt;「&lt;strong&gt;河口・低地・三角形&lt;/strong&gt;」がセット。大きな都市が発達するところも多く、&lt;br /&gt;
社会の地図問題でもよく出ます。&lt;/td&gt;
&lt;/tr&gt;
&lt;tr style="background-color: #e8f5e9;"&gt;
&lt;td&gt;&lt;strong&gt;三日月湖&lt;/strong&gt;&lt;/td&gt;
&lt;td&gt;大きく蛇行した川が、洪水などで&lt;strong&gt;近道の流路に変わる&lt;/strong&gt;ことで、&lt;br /&gt;
取り残された古い流路の一部に水がたまった湖。&lt;/td&gt;
&lt;td&gt;上から見ると&lt;strong&gt;三日月型&lt;/strong&gt;。&lt;br /&gt;
川の「蛇行」「流路変更」「取り残された部分」という3点で覚える。&lt;/td&gt;
&lt;/tr&gt;
&lt;/tbody&gt;
&lt;/table&gt;
&lt;/div&gt;
&lt;div class="alert alert-info mb-0" style="border-left: 4px solid #0288d1;" role="alert"&gt;&lt;strong&gt;チェック！&lt;/strong&gt;&lt;br /&gt;
V字谷・扇状地・三角州・三日月湖の&lt;strong&gt;場所（山地／平地／河口）とでき方&lt;/strong&gt;を、&lt;br /&gt;
セットで説明できるようにしておこう。&lt;/div&gt;
&lt;/div&gt;
&lt;p&gt;&lt;!-- まとめ（テーブル版） --&gt;&lt;/p&gt;
&lt;div class="mb-4"&gt;
&lt;h2 class="h4 mb-3"&gt;川の地形の学習まとめ&lt;/h2&gt;
&lt;p class="mb-3"&gt;川の地形以外も含めて地学分野をまとめて整理したい人は、&lt;a href="https://rika-quest.com/column/geoscience/"&gt;全体像はこちら&lt;/a&gt;。&lt;/p&gt;
&lt;div class="table-responsive"&gt;
&lt;table class="table table-bordered align-middle"&gt;
&lt;thead style="background-color: #c8e6c9;"&gt;
&lt;tr class="text-center"&gt;
&lt;th style="width: 30%;" scope="col"&gt;ポイント&lt;/th&gt;
&lt;th style="width: 70%;" scope="col"&gt;内容&lt;/th&gt;
&lt;/tr&gt;
&lt;/thead&gt;
&lt;tbody&gt;
&lt;tr style="background-color: #ffffff;"&gt;
&lt;td&gt;&lt;strong&gt;川の流れの特徴&lt;/strong&gt;&lt;/td&gt;
&lt;td&gt;・上流：流れが速く、川幅が狭い。石は&lt;strong&gt;大きく角ばっている&lt;/strong&gt;。&lt;br /&gt;
・中流：流れがやや穏やかになり、石が&lt;strong&gt;丸みを帯びてくる&lt;/strong&gt;。&lt;br /&gt;
・下流：流れが緩やかで川幅が広い。石は&lt;strong&gt;小石〜砂状&lt;/strong&gt;が中心。&lt;/td&gt;
&lt;/tr&gt;
&lt;tr style="background-color: #e8f5e9;"&gt;
&lt;td&gt;&lt;strong&gt;川がつくる地形&lt;/strong&gt;&lt;/td&gt;
&lt;td&gt;・&lt;strong&gt;V字谷：&lt;/strong&gt;急流による浸食でできるV字型の谷（山間部）。&lt;br /&gt;
・&lt;strong&gt;扇状地：&lt;/strong&gt;山から平地に出た所で土砂が扇形に堆積。&lt;br /&gt;
・&lt;strong&gt;三角州：&lt;/strong&gt;河口付近で土砂が堆積した三角形の低地。&lt;br /&gt;
・&lt;strong&gt;三日月湖：&lt;/strong&gt;蛇行した川の旧流路が取り残されてできた三日月形の湖。&lt;/td&gt;
&lt;/tr&gt;
&lt;tr style="background-color: #ffffff;"&gt;
&lt;td&gt;&lt;strong&gt;石の変化&lt;/strong&gt;&lt;/td&gt;
&lt;td&gt;上流から下流に向かうにつれて、石は&lt;strong&gt;削られて小さく・丸く&lt;/strong&gt;なり、&lt;br /&gt;
最終的に&lt;strong&gt;細かい砂&lt;/strong&gt;になっていく。&lt;/td&gt;
&lt;/tr&gt;
&lt;tr style="background-color: #e8f5e9;"&gt;
&lt;td&gt;&lt;strong&gt;社会（地理）との関連&lt;/strong&gt;&lt;/td&gt;
&lt;td&gt;V字谷・扇状地・三角州・三日月湖は、&lt;br /&gt;
&lt;strong&gt;中学入試・高校入試の地理分野&lt;/strong&gt;で頻出のキーワード。&lt;br /&gt;
理科と社会をセットで覚えると得点源になりやすい。&lt;/td&gt;
&lt;/tr&gt;
&lt;/tbody&gt;
&lt;/table&gt;
&lt;/div&gt;
&lt;/div&gt;
&lt;p&gt;&lt;!-- クイズ --&gt;&lt;/p&gt;
&lt;h2 class="h4 mb-3"&gt;川の地形に関するクイズ&lt;/h2&gt;
&lt;div class="card mb-4 border-0 shadow-sm"&gt;
&lt;div class="card-body"&gt;
&lt;p class="mb-3"&gt;学んだ内容をクイズでチェックしてみましょう。&lt;br /&gt;
&lt;strong&gt;「正解を見る」ボタン&lt;/strong&gt;を押すと答えが表示され、ボタンは非表示になります。&lt;/p&gt;
&lt;div class="table-responsive"&gt;
&lt;table class="table table-bordered align-middle mb-0"&gt;
&lt;thead style="background-color: #c8e6c9;"&gt;
&lt;tr class="text-center"&gt;
&lt;th style="width: 40%;" scope="col"&gt;問題&lt;/th&gt;
&lt;th style="width: 40%;" scope="col"&gt;選択肢&lt;/th&gt;
&lt;th style="width: 20%;" scope="col"&gt;回答&lt;/th&gt;
&lt;/tr&gt;
&lt;/thead&gt;
&lt;tbody&gt;
&lt;tr style="background-color: #ffffff;"&gt;
&lt;td&gt;1. 上流の石の特徴は？&lt;/td&gt;
&lt;td&gt;A. 小さく丸い&lt;br /&gt;
B. 砂状&lt;br /&gt;
C. 大きく角ばっている&lt;br /&gt;
D. 流されていない&lt;/td&gt;
&lt;td class="text-center"&gt;&lt;button class="btn btn-sm btn-primary" type="button"&gt;&lt;br /&gt;
正解を見る&lt;br /&gt;
&lt;/button&gt;&lt;br /&gt;
&lt;span id="river-q1" style="display: none; margin-top: 4px;"&gt;&lt;br /&gt;
正解：C. 大きく角ばっている&lt;br /&gt;
&lt;/span&gt;&lt;/td&gt;
&lt;/tr&gt;
&lt;tr style="background-color: #d0f0c0;"&gt;
&lt;td&gt;2. 三角州はどのように形成される？&lt;/td&gt;
&lt;td&gt;A. 山の急斜面で土砂が堆積&lt;br /&gt;
B. 川の河口部で土砂が堆積&lt;br /&gt;
C. 河川が途中で分岐&lt;br /&gt;
D. 川の流れが速くなる&lt;/td&gt;
&lt;td class="text-center"&gt;&lt;button class="btn btn-sm btn-primary" type="button"&gt;&lt;br /&gt;
正解を見る&lt;br /&gt;
&lt;/button&gt;&lt;br /&gt;
&lt;span id="river-q2" style="display: none; margin-top: 4px;"&gt;&lt;br /&gt;
正解：B. 川の河口部で土砂が堆積&lt;br /&gt;
&lt;/span&gt;&lt;/td&gt;
&lt;/tr&gt;
&lt;tr style="background-color: #ffffff;"&gt;
&lt;td&gt;3. V字谷ができる主な原因は？&lt;/td&gt;
&lt;td&gt;A. 流れが遅い川&lt;br /&gt;
B. 土砂の堆積&lt;br /&gt;
C. 川の浸食作用&lt;br /&gt;
D. 洪水の発生&lt;/td&gt;
&lt;td class="text-center"&gt;&lt;button class="btn btn-sm btn-primary" type="button"&gt;&lt;br /&gt;
正解を見る&lt;br /&gt;
&lt;/button&gt;&lt;br /&gt;
&lt;span id="river-q3" style="display: none; margin-top: 4px;"&gt;&lt;br /&gt;
正解：C. 川の浸食作用&lt;br /&gt;
&lt;/span&gt;&lt;/td&gt;
&lt;/tr&gt;
&lt;tr style="background-color: #d0f0c0;"&gt;
&lt;td&gt;4. 扇状地ができやすい場所は？&lt;/td&gt;
&lt;td&gt;A. 河口&lt;br /&gt;
B. 山から平地への移行部分&lt;br /&gt;
C. 上流部&lt;br /&gt;
D. 三日月湖の近く&lt;/td&gt;
&lt;td class="text-center"&gt;&lt;button class="btn btn-sm btn-primary" type="button"&gt;&lt;br /&gt;
正解を見る&lt;br /&gt;
&lt;/button&gt;&lt;br /&gt;
&lt;span id="river-q4" style="display: none; margin-top: 4px;"&gt;&lt;br /&gt;
正解：B. 山から平地への移行部分&lt;br /&gt;
&lt;/span&gt;&lt;/td&gt;
&lt;/tr&gt;
&lt;tr style="background-color: #ffffff;"&gt;
&lt;td&gt;5. 三日月湖が形成される主な理由は？&lt;/td&gt;
&lt;td&gt;A. 河川の氾濫&lt;br /&gt;
B. 流路の変更&lt;br /&gt;
C. 土砂の堆積&lt;br /&gt;
D. 地盤の隆起&lt;/td&gt;
&lt;td class="text-center"&gt;&lt;button class="btn btn-sm btn-primary" type="button"&gt;&lt;br /&gt;
正解を見る&lt;br /&gt;
&lt;/button&gt;&lt;br /&gt;
&lt;span id="river-q5" style="display: none; margin-top: 4px;"&gt;&lt;br /&gt;
正解：B. 流路の変更&lt;br /&gt;
&lt;/span&gt;&lt;/td&gt;
&lt;/tr&gt;
&lt;tr style="background-color: #d0f0c0;"&gt;
&lt;td&gt;6. 川が上流から下流に流れるにつれて水量はどう変化する？&lt;/td&gt;
&lt;td&gt;A. 減少する&lt;br /&gt;
B. 一定のまま&lt;br /&gt;
C. 増加する&lt;br /&gt;
D. 繰り返し増減&lt;/td&gt;
&lt;td class="text-center"&gt;&lt;button class="btn btn-sm btn-primary" type="button"&gt;&lt;br /&gt;
正解を見る&lt;br /&gt;
&lt;/button&gt;&lt;br /&gt;
&lt;span id="river-q6" style="display: none; margin-top: 4px;"&gt;&lt;br /&gt;
正解：C. 増加する&lt;br /&gt;
&lt;/span&gt;&lt;/td&gt;
&lt;/tr&gt;
&lt;tr style="background-color: #ffffff;"&gt;
&lt;td&gt;7. 三角州が見られる場所は？&lt;/td&gt;
&lt;td&gt;A. 山の急斜面&lt;br /&gt;
B. 川の中流域&lt;br /&gt;
C. 川の河口&lt;br /&gt;
D. 三日月湖周辺&lt;/td&gt;
&lt;td class="text-center"&gt;&lt;button class="btn btn-sm btn-primary" type="button"&gt;&lt;br /&gt;
正解を見る&lt;br /&gt;
&lt;/button&gt;&lt;br /&gt;
&lt;span id="river-q7" style="display: none; margin-top: 4px;"&gt;&lt;br /&gt;
正解：C. 川の河口&lt;br /&gt;
&lt;/span&gt;&lt;/td&gt;
&lt;/tr&gt;
&lt;tr style="background-color: #d0f0c0;"&gt;
&lt;td&gt;8. 中流の石の特徴として正しいものは？&lt;/td&gt;
&lt;td&gt;A. 大きく角ばっている&lt;br /&gt;
B. 丸みを帯びている&lt;br /&gt;
C. 砂状になっている&lt;br /&gt;
D. ほとんど流されていない&lt;/td&gt;
&lt;td class="text-center"&gt;&lt;button class="btn btn-sm btn-primary" type="button"&gt;&lt;br /&gt;
正解を見る&lt;br /&gt;
&lt;/button&gt;&lt;br /&gt;
&lt;span id="river-q8" style="display: none; margin-top: 4px;"&gt;&lt;br /&gt;
正解：B. 丸みを帯びている&lt;br /&gt;
&lt;/span&gt;&lt;/td&gt;
&lt;/tr&gt;
&lt;tr style="background-color: #ffffff;"&gt;
&lt;td&gt;9. V字谷はどの地域でよく見られる？&lt;/td&gt;
&lt;td&gt;A. 平地&lt;br /&gt;
B. 山間部&lt;br /&gt;
C. 河口&lt;br /&gt;
D. 海岸&lt;/td&gt;
&lt;td class="text-center"&gt;&lt;button class="btn btn-sm btn-primary" type="button"&gt;&lt;br /&gt;
正解を見る&lt;br /&gt;
&lt;/button&gt;&lt;br /&gt;
&lt;span id="river-q9" style="display: none; margin-top: 4px;"&gt;&lt;br /&gt;
正解：B. 山間部&lt;br /&gt;
&lt;/span&gt;&lt;/td&gt;
&lt;/tr&gt;
&lt;tr style="background-color: #d0f0c0;"&gt;
&lt;td&gt;10. 上流の川の流れの特徴として正しいものは？&lt;/td&gt;
&lt;td&gt;A. 緩やか&lt;br /&gt;
B. 流れが速い&lt;br /&gt;
C. 幅が広い&lt;br /&gt;
D. 水量が多い&lt;/td&gt;
&lt;td class="text-center"&gt;&lt;button class="btn btn-sm btn-primary" type="button"&gt;&lt;br /&gt;
正解を見る&lt;br /&gt;
&lt;/button&gt;&lt;br /&gt;
&lt;span id="river-q10" style="display: none; margin-top: 4px;"&gt;&lt;br /&gt;
正解：B. 流れが速い&lt;br /&gt;
&lt;/span&gt;&lt;/td&gt;
&lt;/tr&gt;
&lt;/tbody&gt;
&lt;/table&gt;
&lt;/div&gt;
&lt;/div&gt;
&lt;/div&gt;
&lt;p&gt;&lt;!-- 最後のまとめ＋CTA --&gt;&lt;/p&gt;
&lt;div class="row g-3 mb-4"&gt;
&lt;div class="col-lg-7"&gt;
&lt;div class="card border-0 shadow-sm h-100"&gt;
&lt;div class="card-body"&gt;
&lt;h2 class="h4 mb-3"&gt;さいごに：理科と社会をセットで押さえよう&lt;/h2&gt;
&lt;p&gt;川のはたらきでつくられる地形は、&lt;strong&gt;理科（地学）だけでなく社会（地理）でも頻出&lt;/strong&gt;のテーマです。&lt;br /&gt;
用語を丸暗記するだけでなく、&lt;br /&gt;
「&lt;strong&gt;どの場所で／どんな流れ方をしていて／どうやってできた地形なのか&lt;/strong&gt;」を&lt;br /&gt;
セットで説明できるようにしておくと、応用問題にも対応しやすくなります。&lt;/p&gt;
&lt;ul&gt;
&lt;li&gt;写真・図から&lt;strong&gt;場所（上流／中流／下流）&lt;/strong&gt;を判定できるようにする&lt;/li&gt;
&lt;li&gt;V字谷・扇状地・三角州・三日月湖の「でき方」を&lt;strong&gt;自分の言葉で説明&lt;/strong&gt;してみる&lt;/li&gt;
&lt;li&gt;社会の地図帳・資料集とセットで見て、実際の地名と結びつける&lt;/li&gt;
&lt;/ul&gt;
&lt;/div&gt;
&lt;/div&gt;
&lt;/div&gt;
&lt;div class="col-lg-5"&gt;
&lt;div class="card h-100 shadow-sm" style="border-left: 6px solid #00796b;"&gt;
&lt;div class="card-body d-flex flex-column justify-content-between"&gt;
&lt;div&gt;
&lt;p class="text-muted mb-1" style="font-size: 0.8rem;"&gt;受験理科専門塾 しゅん吉クエスト&lt;/p&gt;
&lt;h3 class="h5 mb-2"&gt;地学・地形分野を&lt;strong&gt;得点源&lt;/strong&gt;にしたい方へ&lt;/h3&gt;
&lt;p class="mb-3" style="font-size: 0.95rem;"&gt;「用語は覚えたのに、図や写真になると解けない…」という悩みを、&lt;br /&gt;
&lt;strong&gt;動画＋図解＋演習&lt;/strong&gt;でしっかりフォローします。&lt;br /&gt;
川・火山・地層・天体など、入試頻出分野をまとめて整理したい方は、ぜひ一度ご相談ください。&lt;/p&gt;
&lt;/div&gt;
&lt;div&gt;&lt;a class="btn btn-success w-100 mb-2" href="https://rika-quest.com/kouza/"&gt;&lt;br /&gt;
地学・物理講座の詳細を見る&lt;br /&gt;
&lt;/a&gt;&lt;br /&gt;
&lt;a class="btn btn-outline-success w-100" href="https://rika-quest.com/inquiry/"&gt;&lt;br /&gt;
無料体験・お問い合わせはこちら&lt;br /&gt;
&lt;/a&gt;&lt;/div&gt;
&lt;/div&gt;
&lt;/div&gt;
&lt;/div&gt;
&lt;/div&gt;
&lt;/div&gt;
&lt;p&gt;&lt;!-- /.container --&gt;&lt;/p&gt;
&lt;p&gt;&lt;script&gt;
  // クイズの答え表示用（初期状態では span は display:none）
  function showRiverQuizAnswer(id, btn) {
    var ans = document.getElementById(id);
    if (ans) {
      ans.style.display = 'block';
    }
    if (btn) {
      btn.style.display = 'none';
    }
  }
&lt;/script&gt;&lt;/p&gt;
```
</t>
  </si>
  <si>
    <t xml:space="preserve">以下のページは「スニペット整合性」（本文と title/meta/H1/冒頭文）が弱い可能性があります。
まず【本文】を確認し、想定読者・悩み・解決範囲を把握してください。
そのうえで、GSCの主要クエリ（表示回数上位）を根拠に、
「検索意図に対して、タイトル/メタ/H1/冒頭120字がズレている点」を特定し、
ズレを解消するための修正案（タイトル/メタ/H1/冒頭）を提示してください。
※本文の“大改修”は前提にしません（必要なら追記ブロックは最大1つまで）。
【URL】https://natsui-sansu-juku.com/column/510-07/
【ページ分類】MC
【ページ分類の略語（このプロンプト内の定義）】
TP = トップページ（ホーム/サイトの入口）
SP = サービスページ（講座・コース・申込導線）
MC = メインコラム（コラム/解説/勉強法など集客記事）
SC = サブコラム（MCやSPを補強するための補助コラム※サイト定義に合わせて判断）
NW = ニュース/お知らせ（運用上は改善対象外として除外）
ST = 企業情報等のSEO対策を行わないこ固定ページ（運用上は改善対象外として除外）
- / 空欄 / 未分類 = 未分類（このスクリプトでは改善対象外として除外）
※未分類（空欄 / "-" / "未分類"）は作業対象に含めません。
【現状（スニペット要素）】
- タイトル：立体図形（柱体・すい体・水そう）｜底面と高さの見分け方・体積表面積の公式整理｜SAPIX小5算数（510-07）
- メタ：サピックス小5「立体図形(1)」の柱体・すい体・水そうを15分講義動画と連動して基礎整理。底面/高さの取り違え、表面積での数え漏れを防ぎ、体積（底面積×高さ／すい体は1/3）と表面積（底面×2＋周×高さ）を展開図イメージで確認。水そうは正面図に底面積・高さ・体積・時間を書き込み、増減と時間を式に落とす手順まで。
- H1：510-07　立体図形(1)
- 冒頭120字：サピックス5年生のための「柱体・すい体・水そう」基礎整理 立体図形の単元は、公式そのものはシンプルですが、 「どこが底面でどこが高さか分からない」「表面積でごちゃごちゃする」「水そうの図がうまく描けない」 というつまずきが多い分野です。 こ
【GSC主要クエリ（表示回数上位50件）】
- 柱体｜表示344｜CTR 0.00%｜順位1.3
- 底面とは｜表示307｜CTR 0.00%｜順位7.1
- 立体の体積の求め方｜表示290｜CTR 0.34%｜順位1.0
- 体積の求め方｜表示272｜CTR 0.00%｜順位1.2
- 空間図形｜表示238｜CTR 0.00%｜順位1.1
- 体積の公式｜表示221｜CTR 0.00%｜順位1.1
- 体積 公式｜表示139｜CTR 0.00%｜順位1.0
- 体積公式｜表示139｜CTR 0.00%｜順位1.1
- 柱体とは｜表示130｜CTR 0.00%｜順位1.4
- 直方体と立方体｜表示119｜CTR 0.00%｜順位1.0
- 三角錐の体積の求め方｜表示118｜CTR 0.85%｜順位1.3
- 体積の求め方 公式｜表示102｜CTR 0.00%｜順位1.0
- 体積 求め方｜表示87｜CTR 0.00%｜順位1.0
- 体積求め方｜表示87｜CTR 0.00%｜順位1.1
- 立体の公式｜表示83｜CTR 0.00%｜順位1.1
- 底面 どこ｜表示71｜CTR 0.00%｜順位9.3
- 表面積の求め方｜表示66｜CTR 0.00%｜順位1.0
- 立体図形｜表示61｜CTR 0.00%｜順位1.1
- 立体図形 公式｜表示61｜CTR 0.00%｜順位1.0
- 立体の体積と表面積｜表示50｜CTR 0.00%｜順位1.3
- 底面積×高さ｜表示43｜CTR 0.00%｜順位1.7
- 立体 体積 公式｜表示41｜CTR 0.00%｜順位1.0
- 底面とはどこ｜表示38｜CTR 0.00%｜順位7.2
- 立方体 公式｜表示35｜CTR 0.00%｜順位1.1
- 立方体の公式｜表示34｜CTR 0.00%｜順位1.1
- 直方体とは｜表示29｜CTR 0.00%｜順位1.1
- 立体｜表示29｜CTR 0.00%｜順位1.4
- 空間図形 公式｜表示28｜CTR 0.00%｜順位1.1
- 体積を求める公式｜表示27｜CTR 0.00%｜順位1.0
- すいの公式｜表示26｜CTR 0.00%｜順位1.0
- 錐の表面積の求め方｜表示26｜CTR 0.00%｜順位1.1
- 立体公式｜表示24｜CTR 0.00%｜順位1.1
- 数学 立体図形 公式｜表示23｜CTR 0.00%｜順位2.8
- 錐体の表面積の求め方｜表示23｜CTR 0.00%｜順位1.0
- 底面どこ｜表示22｜CTR 0.00%｜順位7.3
- 底面の周りの長さ｜表示21｜CTR 0.00%｜順位4.2
- 立体の体積 公式｜表示21｜CTR 0.00%｜順位1.0
- 立体の公式 一覧｜表示21｜CTR 0.00%｜順位2.9
- 数学 空間図形｜表示19｜CTR 0.00%｜順位1.7
- 柱体の表面積の求め方｜表示19｜CTR 0.00%｜順位1.1
- 立体図形公式｜表示19｜CTR 0.00%｜順位1.0
- すい体｜表示18｜CTR 0.00%｜順位2.7
- 三角錐 公式｜表示18｜CTR 0.00%｜順位1.1
- 立体の表面積 公式｜表示18｜CTR 0.00%｜順位1.0
- 立体の体積の公式｜表示17｜CTR 5.88%｜順位1.4
- 柱体 定義｜表示17｜CTR 0.00%｜順位4.8
- 立方体公式｜表示17｜CTR 0.00%｜順位1.0
- 底面の周の求め方｜表示16｜CTR 0.00%｜順位1.0
- 底面積 どこ｜表示16｜CTR 0.00%｜順位5.2
- 立体図形の公式｜表示16｜CTR 0.00%｜順位1.6
【参考：代表語（自動抽出）】柱体
【出力（必ずこの順）】
1) 本文の要約（想定読者・悩み・解決）
2) 検索意図の整理（主要クエリから2〜3パターン）
3) 不一致の指摘（タイトル/メタ/H1/冒頭のどこがズレているか）
4) 修正方針（“どの意図に寄せるか”を1つに決める）
5) 修正案（すべてコードブロック）
   - タイトル案3つ（全角35字前後＋56字以上の網羅型を1つ）
   - メタ案3つ（全角90字前後）
   - H1案2つ
   - 冒頭120字（2案：&lt;p&gt;で開始）
【禁則ワード（シート連動）】
以下の【禁則ワード】は、タイトル/メタ/導入文/見出し/本文のいずれにも原則使用しないでください。
言い換えが必要な場合は、自然な日本語に置換してください。
【禁則ワード】
- 崩れ
- 型
- 迷い
- 保留
- 固定
- 手順
- 立て直
- 最短
- 結論だけ
- 乱れ
- 三点確認
- 内部リンク
- 導線
- 設計
- 刺
- まず結論
- 整え
- 押し付けない案内
- 統一
- 次の一手
- 失点
- 確定
- サブコラム
- 30秒
- 1分
- CV
- 網羅
【本文】
```html
&lt;h2&gt;サピックス5年生のための「柱体・すい体・水そう」基礎整理&lt;/h2&gt;
&lt;p&gt;立体図形の単元は、公式そのものはシンプルですが、&lt;strong&gt;「どこが底面でどこが高さか分からない」「表面積でごちゃごちゃする」「水そうの図がうまく描けない」&lt;/strong&gt;というつまずきが多い分野です。&lt;br /&gt;
このページでは、動画と連動しながら、サピックス5年生が&lt;strong&gt;授業に入る前に押さえておきたい柱体・すい体・水そうのポイント&lt;/strong&gt;を整理しました。&lt;br /&gt;
体積・表面積の公式と、水そうのよく出る考え方をセットで確認しておきましょう。&lt;br /&gt;
サピックス小5算数の「15分まとめ」全体の一覧は、&lt;a href="https://natsui-sansu-juku.com/column/sapix-15/"&gt;全体像はこちら&lt;/a&gt;から確認できます。&lt;/p&gt;
&lt;h2&gt;動画講義：柱体・すい体・水そうの基本&lt;/h2&gt;
&lt;p&gt;&lt;iframe title="510-07　立体図形(1)【サピックスの算数を15分で授業してみた】" src="https://www.youtube.com/embed/O0v3tuKgqLI?feature=oembed" width="750" height="422" frameborder="0" allowfullscreen="allowfullscreen"&gt;&lt;/iframe&gt;&lt;/p&gt;
&lt;blockquote&gt;&lt;p&gt;この動画は、サピックスに通塾している小学５年生で、算数が苦手な生徒さん向けに&lt;strong&gt;「授業に入る前に見ておいてほしいポイント」&lt;/strong&gt;をまとめた内容です。&lt;br /&gt;
重要な部分だけを絞ったコンパクトな講義となっていますので、基本事項の復習にご活用いただければ幸いです。&lt;br /&gt;
※本動画は、サピックスで使用されているテキストそのものの解説ではありません。あらかじめご了承ください。&lt;/p&gt;&lt;/blockquote&gt;
&lt;h2&gt;１．柱体の体積・表面積&lt;/h2&gt;
&lt;p&gt;まずは、柱体（柱の形）の体積と表面積の基本を整理します。サピックスの立体図形では、&lt;strong&gt;「柱体」と「すい体」を区別して考えられるか&lt;/strong&gt;がスタートラインになります。&lt;/p&gt;
&lt;h3&gt;柱体とは？&lt;/h3&gt;
&lt;p&gt;&lt;strong&gt;柱体&lt;/strong&gt;とは、&lt;br /&gt;
&lt;strong&gt;「同じ形がまっすぐ積み上がってできた立体」&lt;/strong&gt;&lt;br /&gt;
のことです。&lt;/p&gt;
&lt;ul&gt;
&lt;li&gt;上と下の面（底面）が&lt;strong&gt;合同（同じ形・同じ大きさ）&lt;/strong&gt;&lt;/li&gt;
&lt;li&gt;側面は、底面と高さに沿ってできる長方形（または同じ形の面）の集まり&lt;/li&gt;
&lt;li&gt;直方体・立方体・円柱などは典型的な柱体の仲間&lt;/li&gt;
&lt;/ul&gt;
&lt;h3&gt;柱体の体積の公式&lt;/h3&gt;
&lt;p&gt;柱体の体積は、次の公式で求めます。&lt;/p&gt;
&lt;p&gt;&lt;strong&gt;柱体の体積 ＝ 底面積 × 高さ&lt;/strong&gt;&lt;/p&gt;
&lt;ul&gt;
&lt;li&gt;底面積…柱体の「底の部分」の面積（上の面も同じ面積）&lt;/li&gt;
&lt;li&gt;高さ…底面と底面の間の長さ（まっすぐな距離）&lt;/li&gt;
&lt;/ul&gt;
&lt;p&gt;立体が複雑に見えても、&lt;strong&gt;「底面が何で、高さがどこか」&lt;/strong&gt;さえ押さえれば、体積は必ずこの形に落とし込めます。&lt;/p&gt;
&lt;h3&gt;柱体の表面積の公式&lt;/h3&gt;
&lt;p&gt;&lt;strong&gt;表面積&lt;/strong&gt;とは、&lt;br /&gt;
&lt;strong&gt;「立体を展開図にしたときの、すべての面の面積の合計」&lt;/strong&gt;&lt;br /&gt;
のことです。&lt;/p&gt;
&lt;p&gt;柱体の表面積は、次のように求めます。&lt;/p&gt;
&lt;p&gt;&lt;strong&gt;柱体の表面積 ＝ 底面積 × 2 ＋ 底面の周りの長さ × 高さ&lt;/strong&gt;&lt;/p&gt;
&lt;ul&gt;
&lt;li&gt;底面積 × 2 … 上と下の2つの面&lt;/li&gt;
&lt;li&gt;底面の周りの長さ × 高さ … 側面の「帯」の部分（展開図にしたときの長方形）&lt;/li&gt;
&lt;/ul&gt;
&lt;p&gt;表面積の計算で大事なのは、次の2点です。&lt;/p&gt;
&lt;ul&gt;
&lt;li&gt;&lt;strong&gt;底面の形（長方形・正方形・三角形・円など）をしっかり確認する&lt;/strong&gt;&lt;/li&gt;
&lt;li&gt;底面の&lt;strong&gt;「周りの長さ」＝周の長さ&lt;/strong&gt;であることを意識し、その×高さが側面の面積の合計になることを覚えておく&lt;/li&gt;
&lt;/ul&gt;
&lt;p&gt;この公式は、&lt;strong&gt;「展開図のイメージ」とセットでしっかり身につけておく&lt;/strong&gt;と、複雑な柱体でも落ち着いて解けるようになります。&lt;/p&gt;
&lt;h2&gt;２．すい体の体積・表面積&lt;/h2&gt;
&lt;p&gt;次に、柱体と対比される&lt;strong&gt;すい体&lt;/strong&gt;について確認します。&lt;br /&gt;
体積の公式は似ていますが、&lt;strong&gt;「3分の1」という係数&lt;/strong&gt;が入ることが大きなポイントです。&lt;/p&gt;
&lt;h3&gt;すい体とは？&lt;/h3&gt;
&lt;p&gt;&lt;strong&gt;すい体&lt;/strong&gt;とは、&lt;br /&gt;
&lt;strong&gt;「1つの頂点に向かってすぼまっている立体」&lt;/strong&gt;&lt;br /&gt;
のことです。&lt;/p&gt;
&lt;ul&gt;
&lt;li&gt;底面は、三角形・四角形・円など、さまざまな形がありうる&lt;/li&gt;
&lt;li&gt;上には&lt;strong&gt;1つの頂点&lt;/strong&gt;があり、そこに向かって側面が集まっている&lt;/li&gt;
&lt;li&gt;三角すい・四角すい・円すいなどが代表的なすい体&lt;/li&gt;
&lt;/ul&gt;
&lt;h3&gt;すい体の体積の公式&lt;/h3&gt;
&lt;p&gt;すい体の体積は、次の公式で求めます。&lt;/p&gt;
&lt;p&gt;&lt;strong&gt;すい体の体積 ＝ 底面積 × 高さ × 3分の1&lt;/strong&gt;&lt;br /&gt;
（＝ 底面積 × 高さ ÷ 3）&lt;/p&gt;
&lt;ul&gt;
&lt;li&gt;底面積…すい体の底の部分の面積&lt;/li&gt;
&lt;li&gt;高さ…底面から頂点までを&lt;strong&gt;垂直に&lt;/strong&gt;測った長さ&lt;/li&gt;
&lt;/ul&gt;
&lt;p&gt;柱体と比べると、&lt;strong&gt;同じ底面積・同じ高さなら、体積は柱体の3分の1&lt;/strong&gt;になります。&lt;br /&gt;
「柱体とすい体の関係」をイメージしながら、この公式をしっかり覚えておきましょう。&lt;/p&gt;
&lt;p&gt;表面積については、底面・側面（三角形や扇形）を個別に計算して足し合わせていきますが、まずは&lt;strong&gt;体積の公式を最優先で定着&lt;/strong&gt;させることが大切です。&lt;/p&gt;
&lt;h2&gt;３．水そうの問題の考え方&lt;/h2&gt;
&lt;p&gt;水そう（タンク）を使った問題は、柱体・すい体の考え方と&lt;strong&gt;「体積」と「時間」の関係&lt;/strong&gt;が合わさった典型的な応用です。&lt;br /&gt;
ここでは、元記事でも強調されている&lt;strong&gt;「図をかいて解く習慣」&lt;/strong&gt;を身につけることがポイントになります。&lt;/p&gt;
&lt;h3&gt;水そうの問題は「正面から見た図」をかく&lt;/h3&gt;
&lt;p&gt;水そうの問題では、必ず&lt;strong&gt;正面から見た図&lt;/strong&gt;を描きましょう。&lt;br /&gt;
上から見た図ではなく、&lt;strong&gt;「水面の高さが分かる向き」&lt;/strong&gt;で描くと、体積の変化がイメージしやすくなります。&lt;/p&gt;
&lt;h3&gt;図に書き込むべき4つの情報&lt;/h3&gt;
&lt;p&gt;元記事では、水そうの問題の図に入れるべき情報として、次の4つが挙げられています。&lt;/p&gt;
&lt;blockquote&gt;&lt;p&gt;・底面積　・高さ　・体積　・時間（ある場合は）&lt;/p&gt;&lt;/blockquote&gt;
&lt;p&gt;これらを図の近くに書き込むことで、&lt;strong&gt;問題文の情報が整理され、式が立てやすく&lt;/strong&gt;なります。&lt;/p&gt;
&lt;ul&gt;
&lt;li&gt;&lt;strong&gt;底面積：&lt;/strong&gt;水そうの底（長方形・正方形・円など）の面積&lt;/li&gt;
&lt;li&gt;&lt;strong&gt;高さ：&lt;/strong&gt;水そうの高さ、または水面の高さ&lt;/li&gt;
&lt;li&gt;&lt;strong&gt;体積：&lt;/strong&gt;入る水の量（Lやcm³など）&lt;/li&gt;
&lt;li&gt;&lt;strong&gt;時間：&lt;/strong&gt;水を入れる・抜くのにかかる時間、1分あたりの量など&lt;/li&gt;
&lt;/ul&gt;
&lt;h3&gt;水そう問題の基本的な考え方&lt;/h3&gt;
&lt;p&gt;水そう問題では、次のような考え方がよく使われます。&lt;/p&gt;
&lt;ul&gt;
&lt;li&gt;体積 ＝ 底面積 × 水の高さ&lt;/li&gt;
&lt;li&gt;水の量の変化（増える・減る）と、時間の関係を式にする&lt;/li&gt;
&lt;li&gt;「1分あたり何L増えるか」「何cm水位が上がるか」を比例関係で考える&lt;/li&gt;
&lt;/ul&gt;
&lt;p&gt;特にサピックスの問題では、&lt;/p&gt;
&lt;ul&gt;
&lt;li&gt;入れる水と抜く水が同時にある&lt;/li&gt;
&lt;li&gt;途中で流量（1分あたりの量）が変わる&lt;/li&gt;
&lt;li&gt;水面がある高さに達したときの時間を求める&lt;/li&gt;
&lt;/ul&gt;
&lt;p&gt;といった設定がよく出てきます。&lt;br /&gt;
そのときも、&lt;strong&gt;「底面積」「高さ」「体積」「時間」を正面図に書き込んで整理する」&lt;/strong&gt;ことが、解き始めの第一歩になります。&lt;/p&gt;
&lt;p&gt;&lt;strong&gt;図をかく習慣&lt;/strong&gt;をつけるだけで、水そうの問題はぐっと解きやすくなります。問題を読むたびに、「まずは図」と意識してみてください。&lt;/p&gt;
&lt;h2&gt;４．サピックス5年生のための学習のすすめ方&lt;/h2&gt;
&lt;p&gt;柱体・すい体・水そうの単元は、それぞれバラバラではなく、&lt;/p&gt;
&lt;ul&gt;
&lt;li&gt;「底面積 × 高さ」という共通の考え方&lt;/li&gt;
&lt;li&gt;体積と時間の関係（割合・速さの考え方）&lt;/li&gt;
&lt;/ul&gt;
&lt;p&gt;でつながっています。算数が苦手なサピックス5年生は、次のような流れで学習するのがおすすめです。&lt;/p&gt;
&lt;ol&gt;
&lt;li&gt;動画を視聴して、&lt;strong&gt;柱体・すい体のイメージ&lt;/strong&gt;と&lt;strong&gt;水そうの図の描き方&lt;/strong&gt;をつかむ&lt;/li&gt;
&lt;li&gt;本ページの公式とポイントをノートにまとめ、&lt;strong&gt;「体積＝底面積×高さ」「すい体は3分の1」&lt;/strong&gt;を何度も確認&lt;/li&gt;
&lt;li&gt;教科書やテキストの基本問題で、&lt;strong&gt;底面と高さを正しく見つけられるか&lt;/strong&gt;をチェック&lt;/li&gt;
&lt;li&gt;水そうの問題では必ず正面図を描き、「底面積・高さ・体積・時間」を書き込む練習を繰り返す&lt;/li&gt;
&lt;/ol&gt;
&lt;p&gt;公式をただ暗記するだけでなく、&lt;strong&gt;「なぜその公式になるのか」「どこの部分が底面でどこが高さか」&lt;/strong&gt;を意識して問題に取り組むことが、サピックス算数で点数を安定させるコツです。&lt;/p&gt;
&lt;h2&gt;当塾でのSapix対策&lt;/h2&gt;
&lt;h3&gt;サピックス算数の特徴と当塾の方針&lt;/h3&gt;
&lt;p&gt;サピックスの算数は、&lt;strong&gt;公式の暗記&lt;/strong&gt;だけでなく、&lt;strong&gt;図で考える力・立体をイメージする力&lt;/strong&gt;を重視する問題が多いのが特徴です。&lt;br /&gt;
柱体・すい体・水そうの単元は、&lt;/p&gt;
&lt;ul&gt;
&lt;li&gt;今後の&lt;strong&gt;割合・速さ・比・グラフ&lt;/strong&gt;などの単元&lt;/li&gt;
&lt;li&gt;入試で頻出の&lt;strong&gt;立体の切断・水そう問題&lt;/strong&gt;&lt;/li&gt;
&lt;/ul&gt;
&lt;p&gt;と深くつながる重要な土台となります。&lt;/p&gt;
&lt;p&gt;当塾では、&lt;/p&gt;
&lt;ul&gt;
&lt;li&gt;サピックスのカリキュラムに合わせて、&lt;strong&gt;つまずきやすい立体図形を早めにフォロー&lt;/strong&gt;&lt;/li&gt;
&lt;li&gt;動画と演習を組み合わせ、&lt;strong&gt;「図をかく習慣」や「公式の使い分け」を定着&lt;/strong&gt;&lt;/li&gt;
&lt;li&gt;柱体・すい体・水そうの基礎を、&lt;strong&gt;入試レベルの応用問題につながる形で整理&lt;/strong&gt;&lt;/li&gt;
&lt;/ul&gt;
&lt;p&gt;といった方針で、サピックスに通塾しているお子さまの学習をサポートしています。&lt;/p&gt;
&lt;h3&gt;詳しいご案内はこちら&lt;/h3&gt;
&lt;p&gt;Sapixの特徴については&lt;strong&gt;&lt;a href="https://natsui-sansu-juku.com/sapix-2/" target="_blank" rel="noopener noreferrer"&gt;こちら&lt;/a&gt;&lt;/strong&gt;、&lt;br /&gt;
当塾でのSapix対策については&lt;strong&gt;&lt;a href="https://natsui-sansu-juku.com/sapix/" target="_blank" rel="noopener noreferrer"&gt;こちら&lt;/a&gt;&lt;/strong&gt;をご覧ください。&lt;/p&gt;
&lt;h2&gt;まとめ：柱体・すい体・水そうは「底面積×高さ」がキーワード&lt;/h2&gt;
&lt;ul&gt;
&lt;li&gt;&lt;strong&gt;柱体：&lt;/strong&gt;同じ形が積み上がった立体。体積は&lt;strong&gt;底面積×高さ&lt;/strong&gt;、表面積は&lt;strong&gt;底面積×2＋底面の周りの長さ×高さ&lt;/strong&gt;で求める。&lt;/li&gt;
&lt;li&gt;&lt;strong&gt;すい体：&lt;/strong&gt;頂点が1つある立体。体積は&lt;strong&gt;底面積×高さ×3分の1&lt;/strong&gt;で、柱体の3分の1になる。&lt;/li&gt;
&lt;li&gt;&lt;strong&gt;表面積：&lt;/strong&gt;展開図のすべての面積の合計。底面・側面を分けて考えると整理しやすい。&lt;/li&gt;
&lt;li&gt;&lt;strong&gt;水そうの問題：&lt;/strong&gt;必ず&lt;strong&gt;正面から見た図&lt;/strong&gt;を描き、「底面積・高さ・体積・時間」を書き込んで整理する。&lt;/li&gt;
&lt;li&gt;どの単元でも、&lt;strong&gt;「体積＝底面積×高さ」&lt;/strong&gt;という共通の考え方を意識すると、公式の意味が理解しやすくなる。&lt;/li&gt;
&lt;li&gt;図をかく習慣と公式の使い分けが身につけば、柱体・すい体・水そうの問題は&lt;strong&gt;大きな得点源&lt;/strong&gt;になる。&lt;/li&gt;
&lt;/ul&gt;
&lt;p&gt;動画と本ページをくり返し活用しながら、&lt;strong&gt;「底面はどこか」「高さはどこか」を自分で判断できる力&lt;/strong&gt;を育てていきましょう。サピックスの応用問題・入試問題に向けた確かな土台が築けます。&lt;/p&gt;
&lt;p&gt;&lt;!-- [ /.socialSet ] --&gt;&lt;/p&gt;
&lt;div style="border: 1px solid rgba(22,163,74,.25); background: rgba(22,163,74,.06); border-radius: 14px; padding: 14px 14px; margin: 18px 0;"&gt;
&lt;div style="margin: 0 0 6px; font-weight: 900; color: #111827; font-size: 1.05rem; line-height: 1.4;"&gt;外部の力を使うべきか迷っている方へ&lt;/div&gt;
&lt;p style="margin: 0 0 10px; color: #6b7280; font-size: .92rem; line-height: 1.7;"&gt;※状況を整理するための判断材料です。&lt;/p&gt;
&lt;ul style="margin: 0 0 12px; padding-left: 18px; color: #111827; line-height: 1.7;"&gt;
&lt;li style="margin: 0 0 6px;"&gt;授業を聴いて帰ってきたはずだが、翌日に残らない&lt;/li&gt;
&lt;li style="margin: 0 0 6px;"&gt;宿題と直しが回らず、積み残し化している&lt;/li&gt;
&lt;li style="margin: 0 0 0;"&gt;後手に回りすぎて、何から手を付けるべきか分からない&lt;/li&gt;
&lt;/ul&gt;
&lt;div style="display: flex; flex-wrap: wrap; gap: 10px;"&gt;&lt;a style="display: inline-flex; align-items: center; justify-content: center; text-decoration: none; font-weight: 900; border-radius: 12px; padding: 10px 12px; background: #16a34a; color: #ffffff;" href="https://natsui-sansu-juku.com/column/kobetsu_mayoi_judge/"&gt;&lt;br /&gt;
判断材料を見る&lt;br /&gt;
&lt;/a&gt;&lt;br /&gt;
&lt;a style="display: inline-flex; align-items: center; justify-content: center; text-decoration: none; font-weight: 900; border-radius: 12px; padding: 10px 12px; background: #ffffff; color: #0f7a35; border: 1px solid rgba(22,163,74,.55);" href="https://natsui-sansu-juku.com/inquiry/"&gt;&lt;br /&gt;
相談する&lt;br /&gt;
&lt;/a&gt;&lt;/div&gt;
&lt;/div&gt;
&lt;div class="ns-cta2" style="margin: 18px 0; padding: 14px 14px 12px; border: 1px solid rgba(0,0,0,.12); border-radius: 14px; background: #fbfbfb;"&gt;
&lt;p style="margin: 0 0 10px; font-weight: 800;"&gt;算数の個別指導をご検討の方へ&lt;/p&gt;
&lt;div style="display: flex; flex-wrap: wrap; gap: 10px;"&gt;&lt;a style="display: inline-flex; align-items: center; justify-content: center; text-decoration: none; font-weight: 900; border-radius: 12px; padding: 10px 12px; background: #16a34a; color: #ffffff;" href="https://natsui-sansu-juku.com/kobetsu_online/"&gt;&lt;br /&gt;
オンライン1対1を見る&lt;br /&gt;
&lt;/a&gt;&lt;br /&gt;
&lt;a style="display: inline-flex; align-items: center; justify-content: center; text-decoration: none; font-weight: 900; border-radius: 12px; padding: 10px 12px; background: #f0fdf4; color: #0f7a35; border: 1px solid rgba(22,163,74,.55);" href="https://natsui-sansu-juku.com/kobetsu/"&gt;&lt;br /&gt;
教室1対1を見る&lt;br /&gt;
&lt;/a&gt;&lt;/div&gt;
&lt;/div&gt;
&lt;p&gt;&amp;nbsp;&lt;/p&gt;
&lt;p&gt;&lt;!-- [ /.socialSet ] --&gt;&lt;/p&gt;
```
</t>
  </si>
  <si>
    <t xml:space="preserve">以下のページは「スニペット整合性」（本文と title/meta/H1/冒頭文）が弱い可能性があります。
まず【本文】を確認し、想定読者・悩み・解決範囲を把握してください。
そのうえで、GSCの主要クエリ（表示回数上位）を根拠に、
「検索意図に対して、タイトル/メタ/H1/冒頭120字がズレている点」を特定し、
ズレを解消するための修正案（タイトル/メタ/H1/冒頭）を提示してください。
※本文の“大改修”は前提にしません（必要なら追記ブロックは最大1つまで）。
【URL】https://rika-quest.com/column/dissolution/
【ページ分類】MC
【ページ分類の略語（このプロンプト内の定義）】
TP = トップページ（ホーム/サイトの入口）
SP = サービスページ（講座・コース・申込導線）
MC = メインコラム（コラム/解説/勉強法など集客記事）
SC = サブコラム（MCやSPを補強するための補助コラム※サイト定義に合わせて判断）
NW = ニュース/お知らせ（運用上は改善対象外として除外）
ST = 企業情報等のSEO対策を行わないこ固定ページ（運用上は改善対象外として除外）
- / 空欄 / 未分類 = 未分類（このスクリプトでは改善対象外として除外）
※未分類（空欄 / "-" / "未分類"）は作業対象に含めません。
【現状（スニペット要素）】
- タイトル：【理科のコツ】ものの溶け方 - 中学受験 理科の個別指導 | 受験理科専門塾「しゅん吉クエスト」
- メタ：「ものの溶け方や溶解度の基本を徹底解説！溶質・溶媒・溶液の違いや溶解度曲線の読み方を詳しく解説。温度による溶け具合の変化やグラフの活用方法も学べます。比例関係を使った計算問題の解き方もわかりやすく解説し、理科と算数の力を同時に伸ばせる内容です。動画で実践的な知識を身につけましょう！」
- H1：【理科のコツ】ものの溶け方
- 冒頭120字：小5〜中1／ものの溶け方・溶解度 読み時間目安：10〜15分 ものの溶け方と溶解度──「溶質・溶媒・溶液」をセットで理解しよう このページでは、 溶質・溶媒・溶液の違い と、 溶解度と温度の関係 を、 グラフと計算問題・クイズで整理します。
【GSC主要クエリ（表示回数上位50件）】
- ものの溶け方｜表示536｜CTR 0.37%｜順位1.2
- ミョウバン 溶解度｜表示321｜CTR 0.31%｜順位1.1
- 物の溶け方｜表示277｜CTR 0.00%｜順位2.9
- ミョウバン 溶解度曲線｜表示230｜CTR 0.43%｜順位2.0
- 一定量の水に溶ける物質の最大の量｜表示132｜CTR 0.00%｜順位7.0
- 物質を溶かす液体｜表示119｜CTR 0.00%｜順位9.0
- 理科 ものの溶け方｜表示114｜CTR 0.00%｜順位1.0
- 液体に溶けている物質｜表示113｜CTR 0.00%｜順位6.8
- 溶質が溶媒に溶けた液体｜表示102｜CTR 0.00%｜順位6.8
- 理科ものの溶け方｜表示99｜CTR 0.00%｜順位1.0
- 物の溶け方 まとめ｜表示64｜CTR 3.13%｜順位7.4
- ミョウバンの溶解度｜表示62｜CTR 1.61%｜順位1.0
- 溶け｜表示60｜CTR 0.00%｜順位3.5
- 他の物質を溶かすことができる液体｜表示59｜CTR 0.00%｜順位6.2
- ミョウバン溶解度曲線｜表示55｜CTR 0.00%｜順位2.0
- 溶解度曲線｜表示48｜CTR 0.00%｜順位4.4
- ミョウバン溶解度｜表示46｜CTR 0.00%｜順位1.0
- 物質が液体に溶けること｜表示45｜CTR 0.00%｜順位5.1
- 他の物質を溶かす液体｜表示44｜CTR 0.00%｜順位9.0
- 個体が溶けている水溶液｜表示44｜CTR 0.00%｜順位2.2
- 溶質 溶媒 溶液｜表示38｜CTR 0.00%｜順位1.0
- 物質の溶け方｜表示36｜CTR 2.78%｜順位3.9
- 溶質を溶かす液体｜表示36｜CTR 0.00%｜順位8.2
- 5年 理科 ものの溶け方 まとめ｜表示33｜CTR 0.00%｜順位1.0
- ミョウバン 溶ける量 温度｜表示33｜CTR 0.00%｜順位1.2
- 水に溶けるものの量｜表示31｜CTR 0.00%｜順位10.5
- 物の溶け方まとめ｜表示31｜CTR 0.00%｜順位6.8
- ミョウバンの溶解度曲線｜表示30｜CTR 0.00%｜順位2.0
- 溶解度曲線 ミョウバン｜表示28｜CTR 0.00%｜順位2.0
- 物が水に溶ける量｜表示28｜CTR 0.00%｜順位9.6
- 食塩 ミョウバン 溶ける量 グラフ｜表示26｜CTR 0.00%｜順位5.0
- 溶けている物質のこと｜表示25｜CTR 0.00%｜順位7.3
- 溶ける物質｜表示25｜CTR 0.00%｜順位4.8
- 溶け残るとは｜表示25｜CTR 0.00%｜順位7.6
- 物質が溶けている液体｜表示25｜CTR 0.00%｜順位9.9
- 一定の量の水に溶ける物質の最大の量｜表示24｜CTR 0.00%｜順位8.6
- ミョウバン 溶解度 曲線｜表示23｜CTR 0.00%｜順位2.0
- 物が溶けるとは｜表示23｜CTR 0.00%｜順位7.8
- 物質が液体に溶けて均一になっている液体｜表示23｜CTR 0.00%｜順位4.3
- ミョウバン グラフ｜表示21｜CTR 0.00%｜順位2.0
- 物が溶けた液体｜表示21｜CTR 0.00%｜順位3.4
- 物質が溶けた液体｜表示21｜CTR 0.00%｜順位8.5
- 水溶液に溶けている物質｜表示20｜CTR 0.00%｜順位1.4
- 物の溶け方について｜表示20｜CTR 0.00%｜順位1.5
- 溶解度 求め 方 中学｜表示19｜CTR 0.00%｜順位1.0
- 理科ものの溶け方まとめ｜表示17｜CTR 0.00%｜順位4.9
- 物の溶け方 中学受験｜表示16｜CTR 12.50%｜順位2.1
- 溶質 例｜表示16｜CTR 0.00%｜順位6.0
- 溶質例｜表示15｜CTR 0.00%｜順位7.1
- 食塩 ミョウバン 溶解度｜表示15｜CTR 0.00%｜順位1.0
【参考：代表語（自動抽出）】ものの溶け方
【出力（必ずこの順）】
1) 本文の要約（想定読者・悩み・解決）
2) 検索意図の整理（主要クエリから2〜3パターン）
3) 不一致の指摘（タイトル/メタ/H1/冒頭のどこがズレているか）
4) 修正方針（“どの意図に寄せるか”を1つに決める）
5) 修正案（すべてコードブロック）
   - タイトル案3つ（全角35字前後＋56字以上の網羅型を1つ）
   - メタ案3つ（全角90字前後）
   - H1案2つ
   - 冒頭120字（2案：&lt;p&gt;で開始）
【禁則ワード（シート連動）】
以下の【禁則ワード】は、タイトル/メタ/導入文/見出し/本文のいずれにも原則使用しないでください。
言い換えが必要な場合は、自然な日本語に置換してください。
【禁則ワード】
- 崩れ
- 型
- 迷い
- 保留
- 固定
- 手順
- 立て直
- 最短
- 結論だけ
- 乱れ
- 三点確認
- 内部リンク
- 導線
- 設計
- 刺
- まず結論
- 整え
- 押し付けない案内
- 統一
- 次の一手
- 失点
- 確定
- サブコラム
- 30秒
- 1分
- CV
- 網羅
【本文】
```html
&lt;div class="container my-4"&gt;
&lt;p&gt;&lt;!-- Hero Section --&gt;&lt;/p&gt;
&lt;div class="card shadow-sm mb-4 border-0" style="background: linear-gradient(135deg, #00796b, #0288d1); color: #fff;"&gt;
&lt;div class="card-body p-4"&gt;
&lt;div class="d-flex flex-wrap justify-content-between align-items-center mb-2"&gt;&lt;span class="badge bg-warning text-dark mb-2" style="font-size: 0.8rem;"&gt;小5〜中1／ものの溶け方・溶解度&lt;/span&gt;&lt;br /&gt;
&lt;span class="badge bg-light text-dark mb-2" style="font-size: 0.75rem;"&gt;読み時間目安：10〜15分&lt;/span&gt;&lt;/div&gt;
&lt;h1 class="card-title mb-3" style="font-size: 1.9rem; line-height: 1.5;"&gt;ものの溶け方と溶解度──「溶質・溶媒・溶液」をセットで理解しよう&lt;/h1&gt;
&lt;p class="card-text mb-0" style="font-size: 0.98rem;"&gt;このページでは、&lt;strong&gt;溶質・溶媒・溶液の違い&lt;/strong&gt;と、&lt;strong&gt;溶解度と温度の関係&lt;/strong&gt;を、&lt;br /&gt;
グラフと計算問題・クイズで整理します。言葉の意味があいまいなままにせず、&lt;br /&gt;
&lt;strong&gt;理科＋算数&lt;/strong&gt;として一緒に身につけていきましょう。&lt;/p&gt;
&lt;/div&gt;
&lt;/div&gt;
&lt;p class="mt-3 mb-4"&gt;化学分野の中での位置づけや、他の単元とのつながりまで含めて整理したい場合は、&lt;a href="https://rika-quest.com/column/chemistry/"&gt;化学分野の全体像はこちら&lt;/a&gt;。&lt;/p&gt;
&lt;p&gt;&lt;!-- このページで学べること --&gt;&lt;/p&gt;
&lt;div class="card mb-4 border-0 shadow-sm"&gt;
&lt;div class="card-body"&gt;
&lt;h2 class="h4 mb-3"&gt;このページで学べること&lt;/h2&gt;
&lt;ul class="mb-0"&gt;
&lt;li&gt;&lt;strong&gt;溶質・溶媒・溶液・溶解&lt;/strong&gt;の正しい意味&lt;/li&gt;
&lt;li&gt;&lt;strong&gt;溶解度&lt;/strong&gt;とは何か、どうやってグラフから読み取るか&lt;/li&gt;
&lt;li&gt;「水の量が変わると溶ける量もどう変わるか」の&lt;strong&gt;比例計算&lt;/strong&gt;&lt;/li&gt;
&lt;li&gt;入試で狙われる&lt;strong&gt;溶解度曲線の読み取り問題&lt;/strong&gt;の考え方&lt;/li&gt;
&lt;/ul&gt;
&lt;/div&gt;
&lt;/div&gt;
&lt;p&gt;&lt;!-- YouTube埋め込み --&gt;&lt;/p&gt;
&lt;div class="mb-4 text-center"&gt;
&lt;div style="max-width: 800px; margin: 0 auto;"&gt;
&lt;div style="position: relative; padding-bottom: 56.25%; height: 0; overflow: hidden; border-radius: 0.75rem;"&gt;&lt;iframe style="position: absolute; top: 0; left: 0; width: 100%; height: 100%;" title="YouTube video player" src="https://www.youtube.com/embed/N9kHiXEtuGM" frameborder="0" allowfullscreen="allowfullscreen"&gt;&lt;br /&gt;
&lt;/iframe&gt;&lt;/div&gt;
&lt;/div&gt;
&lt;/div&gt;
&lt;p&gt;&lt;!-- 1. 基本用語と「溶けている」状態 --&gt;&lt;/p&gt;
&lt;div class="mb-4"&gt;
&lt;h2 class="h4 mb-3"&gt;1. 基本用語と「溶けている」状態&lt;/h2&gt;
&lt;div class="row g-3 mb-3"&gt;
&lt;div class="col-md-5"&gt;
&lt;div class="card border-0 shadow-sm h-100"&gt;
&lt;p&gt;&lt;img decoding="async" class="card-img-top" src="https://rika-quest.com/wp-content/uploads/2023/03/画像2.jpg" alt="溶解した水溶液の透明な状態を示す写真" /&gt;&lt;/p&gt;
&lt;div class="card-body py-2"&gt;
&lt;p class="small mb-0 text-muted"&gt;粉が見えず、&lt;strong&gt;後ろが透けて見える透明な状態&lt;/strong&gt;が「溶解している」水溶液です。&lt;br /&gt;
粉が底に残っているときは「沈殿」と言います。&lt;/p&gt;
&lt;/div&gt;
&lt;/div&gt;
&lt;/div&gt;
&lt;div class="col-md-7"&gt;
&lt;div class="card border-0 shadow-sm h-100"&gt;
&lt;div class="card-body"&gt;
&lt;p class="mb-2"&gt;まずは言葉の整理から。&lt;/p&gt;
&lt;ul&gt;
&lt;li&gt;&lt;strong&gt;溶媒：&lt;/strong&gt; 物質を&lt;strong&gt;溶かす側の液体&lt;/strong&gt;（小・中学ではほとんど水）&lt;/li&gt;
&lt;li&gt;&lt;strong&gt;溶質：&lt;/strong&gt; 溶媒に&lt;strong&gt;溶ける側の物質&lt;/strong&gt;（例：食塩、ミョウバン、砂糖など）&lt;/li&gt;
&lt;li&gt;&lt;strong&gt;溶液：&lt;/strong&gt; 溶質と溶媒が混ざった&lt;strong&gt;できあがった液体&lt;/strong&gt;&lt;/li&gt;
&lt;li&gt;&lt;strong&gt;溶解：&lt;/strong&gt; 粉などの物質が液体の中に細かく分かれて&lt;strong&gt;均一に混ざること&lt;/strong&gt;&lt;/li&gt;
&lt;/ul&gt;
&lt;p class="mb-0"&gt;アイスがとけて水になるのは&lt;strong&gt;融解&lt;/strong&gt;（固体→液体）。&lt;br /&gt;
粉が水の中に混ざりこむのは&lt;strong&gt;溶解&lt;/strong&gt;。&lt;br /&gt;
この違いをおさえておくと、問題文の条件が読みやすくなります。&lt;/p&gt;
&lt;/div&gt;
&lt;/div&gt;
&lt;/div&gt;
&lt;/div&gt;
&lt;div class="alert alert-info mb-0" style="border-left: 4px solid #0288d1;" role="alert"&gt;&lt;strong&gt;チェック！&lt;/strong&gt;&lt;br /&gt;
「溶媒＝水」「溶質＝溶ける粉」「溶液＝できあがった液体」を、&lt;br /&gt;
具体例（食塩水・砂糖水など）と一緒に口で説明できるようにしておきましょう。&lt;/div&gt;
&lt;/div&gt;
&lt;p&gt;&lt;!-- 2. 溶解度と溶解度曲線 --&gt;&lt;/p&gt;
&lt;div class="mb-4"&gt;
&lt;h2 class="h4 mb-3"&gt;2. 溶解度と溶解度曲線&lt;/h2&gt;
&lt;div class="row g-3 mb-3"&gt;
&lt;div class="col-md-5"&gt;
&lt;div class="card border-0 shadow-sm h-100"&gt;
&lt;p&gt;&lt;img decoding="async" class="card-img-top" src="https://rika-quest.com/wp-content/uploads/2023/03/画像3-1024x859.png" alt="温度と溶解度の関係を示すグラフ：ミョウバンや硝酸カリウムの例" /&gt;&lt;/p&gt;
&lt;div class="card-body py-2"&gt;
&lt;p class="small mb-0 text-muted"&gt;縦軸が&lt;strong&gt;溶解度（何gまで溶けるか）&lt;/strong&gt;、横軸が&lt;strong&gt;温度&lt;/strong&gt;。&lt;br /&gt;
ミョウバンや硝酸カリウムなどは、温度が高いほどよく溶ける典型的な例です。&lt;/p&gt;
&lt;/div&gt;
&lt;/div&gt;
&lt;/div&gt;
&lt;div class="col-md-7"&gt;
&lt;div class="card border-0 shadow-sm h-100"&gt;
&lt;div class="card-body"&gt;
&lt;p&gt;&lt;strong&gt;溶解度&lt;/strong&gt;とは、&lt;br /&gt;
「&lt;strong&gt;100g（または100cm³）の水に、ある温度で最大何gまで溶けるか&lt;/strong&gt;」を表した値です。&lt;/p&gt;
&lt;ul&gt;
&lt;li&gt;温度が高いほどよく溶ける物質（ミョウバン・硝酸カリウムなど）が多い。&lt;/li&gt;
&lt;li&gt;一方、食塩は&lt;strong&gt;温度を変えても溶解度があまり変わらない&lt;/strong&gt;タイプ。&lt;/li&gt;
&lt;li&gt;グラフの一点は「その温度での&lt;strong&gt;限界ライン&lt;/strong&gt;」を示す。&lt;/li&gt;
&lt;/ul&gt;
&lt;p class="mb-0"&gt;例：ある物質が&lt;strong&gt;90℃で100cm³の水に30g&lt;/strong&gt;まで溶けるなら、&lt;br /&gt;
31g入れると&lt;strong&gt;1gは沈殿&lt;/strong&gt;して残ります。&lt;/p&gt;
&lt;/div&gt;
&lt;/div&gt;
&lt;/div&gt;
&lt;/div&gt;
&lt;div class="alert alert-success mb-0" style="border-left: 4px solid #2e7d32;" role="alert"&gt;&lt;strong&gt;重要：&lt;/strong&gt;&lt;br /&gt;
溶解度は「温度」で変わるが、&lt;strong&gt;水の量との関係は比例&lt;/strong&gt;になります。&lt;br /&gt;
「100cm³で30gなら、200cm³で60g」といった&lt;strong&gt;比例計算&lt;/strong&gt;が入試の定番です。&lt;/div&gt;
&lt;/div&gt;
&lt;p&gt;&lt;!-- 3. 計算の考え方（理科＋算数） --&gt;&lt;/p&gt;
&lt;div class="mb-4"&gt;
&lt;h2 class="h4 mb-3"&gt;3. 計算問題の考え方（理科＋算数）&lt;/h2&gt;
&lt;div class="card border-0 shadow-sm"&gt;
&lt;div class="card-body"&gt;
&lt;p&gt;代表的な出題パターンは次のようなものです。&lt;/p&gt;
&lt;ul&gt;
&lt;li&gt;&lt;strong&gt;ステップ1：&lt;/strong&gt; グラフから&lt;br /&gt;
「&lt;strong&gt;その温度で100cm³の水に最大何g溶けるか&lt;/strong&gt;」を読み取る。&lt;/li&gt;
&lt;li&gt;&lt;strong&gt;ステップ2：&lt;/strong&gt; 水の量が100cm³でないときは、&lt;strong&gt;比例&lt;/strong&gt;で計算する。&lt;br /&gt;
例）90℃で100cm³に30g溶ける ⇒ 200cm³なら 30×2＝60g&lt;/li&gt;
&lt;li&gt;&lt;strong&gt;ステップ3：&lt;/strong&gt; 実際に入れた量とくらべて、&lt;br /&gt;
「全部溶けるか／沈殿が出るか」を判断する。&lt;/li&gt;
&lt;/ul&gt;
&lt;p class="mb-0"&gt;グラフ・表は&lt;strong&gt;ヒントのかたまり&lt;/strong&gt;です。&lt;br /&gt;
数値をよく読み取り、比例の考え方をしっかり使えるかどうかが、&lt;br /&gt;
この分野で点数を取り切るカギになります。&lt;/p&gt;
&lt;/div&gt;
&lt;/div&gt;
&lt;/div&gt;
&lt;p&gt;&lt;!-- 受験理科専門塾 しゅん吉クエスト（公式サイトCTA） --&gt;&lt;/p&gt;
&lt;div style="border: 2px solid #1976d2; background-color: #e3f2fd; padding: 10px 12px; display: flex; align-items: flex-start; justify-content: flex-start; margin-bottom: 10px;"&gt;
&lt;p&gt;&lt;img decoding="async" style="max-width: 90px; height: auto; margin-right: 10px; flex-shrink: 0;" src="https://rika-quest.com/wp-content/uploads/2021/07/%E3%81%97%E3%82%85%E3%82%93%E5%90%89%E3%82%AF%E3%82%A8%E3%82%B9%E3%83%88%E6%AD%A3%E6%96%B9%E5%BD%A2.jpg" alt="受験理科専門塾しゅん吉クエストのロゴ" /&gt;&lt;/p&gt;
&lt;div style="text-align: left; flex: 1;"&gt;
&lt;p style="margin: 5px 0; font-size: 14px; line-height: 1.6;"&gt;【受験理科専門塾しゅん吉クエスト】：&lt;br /&gt;
中学受験理科に特化した&lt;strong&gt;完全１対１個別指導&lt;/strong&gt;の専門塾です。&lt;br /&gt;
物理・化学・生物・地学の４分野について、苦手単元のやり直しから志望校対策まで、&lt;br /&gt;
一人ひとりの理解度に合わせてカリキュラムを作成し、&lt;strong&gt;「理科嫌い」を「理科で点が取れる」に変える&lt;/strong&gt;指導を行っています。&lt;/p&gt;
&lt;p&gt;&lt;a style="background-color: #1976d2; color: #ffffff; padding: 5px 10px; text-align: center; text-decoration: none; display: inline-block; font-size: 14px;" href="https://rika-quest.com/"&gt;&lt;br /&gt;
しゅん吉クエスト公式サイトを見る&lt;br /&gt;
&lt;/a&gt;&lt;/p&gt;
&lt;/div&gt;
&lt;/div&gt;
&lt;p&gt;&lt;!-- まとめテーブル --&gt;&lt;/p&gt;
&lt;div class="mb-4"&gt;
&lt;h2 class="h4 mb-3"&gt;まとめ&lt;/h2&gt;
&lt;div class="table-responsive"&gt;
&lt;table class="table table-bordered align-middle"&gt;
&lt;thead style="background-color: #c8e6c9;"&gt;
&lt;tr class="text-center"&gt;
&lt;th style="width: 30%;" scope="col"&gt;ポイント&lt;/th&gt;
&lt;th style="width: 70%;" scope="col"&gt;内容&lt;/th&gt;
&lt;/tr&gt;
&lt;/thead&gt;
&lt;tbody&gt;
&lt;tr style="background-color: #ffffff;"&gt;
&lt;td&gt;&lt;strong&gt;重要用語&lt;/strong&gt;&lt;/td&gt;
&lt;td&gt;
&lt;ul class="mb-0"&gt;
&lt;li&gt;&lt;strong&gt;溶媒：&lt;/strong&gt; 溶かす液体（小・中学ではほとんど水）&lt;/li&gt;
&lt;li&gt;&lt;strong&gt;溶質：&lt;/strong&gt; 溶ける物質（例：食塩・ミョウバンなど）&lt;/li&gt;
&lt;li&gt;&lt;strong&gt;溶液：&lt;/strong&gt; 溶質と溶媒が混ざったできあがりの液体&lt;/li&gt;
&lt;li&gt;&lt;strong&gt;溶解：&lt;/strong&gt; 物質が液体に溶けて、透明に均一になること&lt;/li&gt;
&lt;/ul&gt;
&lt;/td&gt;
&lt;/tr&gt;
&lt;tr style="background-color: #dfffd6;"&gt;
&lt;td&gt;&lt;strong&gt;溶解度&lt;/strong&gt;&lt;/td&gt;
&lt;td&gt;
&lt;ul class="mb-0"&gt;
&lt;li&gt;&lt;strong&gt;一定量の水に溶ける物質の最大量&lt;/strong&gt;を表す。&lt;/li&gt;
&lt;li&gt;ふつうは「100g（100cm³）の水に何gまで溶けるか」で表す。&lt;/li&gt;
&lt;li&gt;温度によって溶解度が変化し、その様子を&lt;strong&gt;溶解度曲線&lt;/strong&gt;で表す。&lt;/li&gt;
&lt;/ul&gt;
&lt;/td&gt;
&lt;/tr&gt;
&lt;tr style="background-color: #ffffff;"&gt;
&lt;td&gt;&lt;strong&gt;計算のポイント&lt;/strong&gt;&lt;/td&gt;
&lt;td&gt;
&lt;ul class="mb-0"&gt;
&lt;li&gt;水の量が増えると、&lt;strong&gt;溶ける量も水の量に比例&lt;/strong&gt;して増える。&lt;/li&gt;
&lt;li&gt;グラフや表から100cm³あたりの溶解度を読み取り、比例で計算する。&lt;/li&gt;
&lt;li&gt;「溶解度 ＝ 温度の影響 ＋ 水の量との比例関係」で考える。&lt;/li&gt;
&lt;/ul&gt;
&lt;/td&gt;
&lt;/tr&gt;
&lt;tr style="background-color: #dfffd6;"&gt;
&lt;td&gt;&lt;strong&gt;計算例&lt;/strong&gt;&lt;/td&gt;
&lt;td&gt;90℃で100cm³の水にミョウバンが&lt;strong&gt;30g&lt;/strong&gt;まで溶けるとき、&lt;br /&gt;
200cm³の水なら &lt;strong&gt;30×2＝60g&lt;/strong&gt; まで溶ける。&lt;br /&gt;
それ以上入れた分は&lt;strong&gt;沈殿&lt;/strong&gt;として残る。&lt;/td&gt;
&lt;/tr&gt;
&lt;/tbody&gt;
&lt;/table&gt;
&lt;/div&gt;
&lt;/div&gt;
&lt;p&gt;&lt;!-- クイズ --&gt;&lt;/p&gt;
&lt;h2 class="h4 mb-3"&gt;ものの溶け方・溶解度クイズ&lt;/h2&gt;
&lt;div class="card mb-4 border-0 shadow-sm"&gt;
&lt;div class="card-body"&gt;
&lt;p class="mb-3"&gt;学んだ内容をクイズで確認してみましょう。&lt;br /&gt;
&lt;strong&gt;「正解を見る」ボタン&lt;/strong&gt;を押すと答えが表示され、ボタンは非表示になります。&lt;/p&gt;
&lt;div class="table-responsive"&gt;
&lt;table class="table table-bordered align-middle mb-0"&gt;
&lt;thead style="background-color: #c8e6c9;"&gt;
&lt;tr class="text-center"&gt;
&lt;th style="width: 40%;" scope="col"&gt;問題&lt;/th&gt;
&lt;th style="width: 40%;" scope="col"&gt;選択肢&lt;/th&gt;
&lt;th style="width: 20%;" scope="col"&gt;回答&lt;/th&gt;
&lt;/tr&gt;
&lt;/thead&gt;
&lt;tbody&gt;
&lt;tr style="background-color: #ffffff;"&gt;
&lt;td&gt;1. 溶媒とは何を指しますか？&lt;/td&gt;
&lt;td&gt;A. 固体の物質&lt;br /&gt;
B. 溶ける物質&lt;br /&gt;
C. 溶かす液体&lt;br /&gt;
D. 出来上がった液体&lt;/td&gt;
&lt;td class="text-center"&gt;&lt;button class="btn btn-sm btn-primary" type="button"&gt;&lt;br /&gt;
正解を見る&lt;br /&gt;
&lt;/button&gt;&lt;br /&gt;
&lt;span id="dissolve-q1" style="display: none; margin-top: 4px;"&gt;&lt;br /&gt;
正解：C. 溶かす液体&lt;br /&gt;
&lt;/span&gt;&lt;/td&gt;
&lt;/tr&gt;
&lt;tr style="background-color: #dfffd6;"&gt;
&lt;td&gt;2. 溶解とはどの現象を指しますか？&lt;/td&gt;
&lt;td&gt;A. 固体が液体になること&lt;br /&gt;
B. 物質が液体に溶けること&lt;br /&gt;
C. 液体が蒸発すること&lt;br /&gt;
D. 固体が固まること&lt;/td&gt;
&lt;td class="text-center"&gt;&lt;button class="btn btn-sm btn-primary" type="button"&gt;&lt;br /&gt;
正解を見る&lt;br /&gt;
&lt;/button&gt;&lt;br /&gt;
&lt;span id="dissolve-q2" style="display: none; margin-top: 4px;"&gt;&lt;br /&gt;
正解：B. 物質が液体に溶けること&lt;br /&gt;
&lt;/span&gt;&lt;/td&gt;
&lt;/tr&gt;
&lt;tr style="background-color: #ffffff;"&gt;
&lt;td&gt;3. 溶解度に大きく関係する要因として正しい組み合わせは？&lt;/td&gt;
&lt;td&gt;A. 温度のみ&lt;br /&gt;
B. 圧力のみ&lt;br /&gt;
C. 温度と溶媒量&lt;br /&gt;
D. 液体の色&lt;/td&gt;
&lt;td class="text-center"&gt;&lt;button class="btn btn-sm btn-primary" type="button"&gt;&lt;br /&gt;
正解を見る&lt;br /&gt;
&lt;/button&gt;&lt;br /&gt;
&lt;span id="dissolve-q3" style="display: none; margin-top: 4px;"&gt;&lt;br /&gt;
正解：C. 温度と溶媒量&lt;br /&gt;
&lt;/span&gt;&lt;/td&gt;
&lt;/tr&gt;
&lt;tr style="background-color: #dfffd6;"&gt;
&lt;td&gt;4. 溶解度曲線は何を示したグラフですか？&lt;/td&gt;
&lt;td&gt;A. 液体の色の変化&lt;br /&gt;
B. 溶媒の量と溶ける量の関係&lt;br /&gt;
C. 温度と溶解度の関係&lt;br /&gt;
D. 固体の融点&lt;/td&gt;
&lt;td class="text-center"&gt;&lt;button class="btn btn-sm btn-primary" type="button"&gt;&lt;br /&gt;
正解を見る&lt;br /&gt;
&lt;/button&gt;&lt;br /&gt;
&lt;span id="dissolve-q4" style="display: none; margin-top: 4px;"&gt;&lt;br /&gt;
正解：C. 温度と溶解度の関係&lt;br /&gt;
&lt;/span&gt;&lt;/td&gt;
&lt;/tr&gt;
&lt;tr style="background-color: #ffffff;"&gt;
&lt;td&gt;5. 90℃で100cm³の水に30g溶ける物質があるとき、200cm³の水に溶ける量は？&lt;/td&gt;
&lt;td&gt;A. 30g&lt;br /&gt;
B. 60g&lt;br /&gt;
C. 90g&lt;br /&gt;
D. 120g&lt;/td&gt;
&lt;td class="text-center"&gt;&lt;button class="btn btn-sm btn-primary" type="button"&gt;&lt;br /&gt;
正解を見る&lt;br /&gt;
&lt;/button&gt;&lt;br /&gt;
&lt;span id="dissolve-q5" style="display: none; margin-top: 4px;"&gt;&lt;br /&gt;
正解：B. 60g&lt;br /&gt;
&lt;/span&gt;&lt;/td&gt;
&lt;/tr&gt;
&lt;tr style="background-color: #dfffd6;"&gt;
&lt;td&gt;6. 冷たい水で砂糖が溶けにくい主な理由は？&lt;/td&gt;
&lt;td&gt;A. 水の色が変わるため&lt;br /&gt;
B. 温度が低いと溶解度が下がるため&lt;br /&gt;
C. 溶媒が不足しているため&lt;br /&gt;
D. 時間が短いため&lt;/td&gt;
&lt;td class="text-center"&gt;&lt;button class="btn btn-sm btn-primary" type="button"&gt;&lt;br /&gt;
正解を見る&lt;br /&gt;
&lt;/button&gt;&lt;br /&gt;
&lt;span id="dissolve-q6" style="display: none; margin-top: 4px;"&gt;&lt;br /&gt;
正解：B. 温度が低いと溶解度が下がるため&lt;br /&gt;
&lt;/span&gt;&lt;/td&gt;
&lt;/tr&gt;
&lt;tr style="background-color: #ffffff;"&gt;
&lt;td&gt;7. 溶質の具体例として正しいものはどれ？&lt;/td&gt;
&lt;td&gt;A. 水&lt;br /&gt;
B. ミョウバン&lt;br /&gt;
C. エタノール&lt;br /&gt;
D. 砂糖水&lt;/td&gt;
&lt;td class="text-center"&gt;&lt;button class="btn btn-sm btn-primary" type="button"&gt;&lt;br /&gt;
正解を見る&lt;br /&gt;
&lt;/button&gt;&lt;br /&gt;
&lt;span id="dissolve-q7" style="display: none; margin-top: 4px;"&gt;&lt;br /&gt;
正解：B. ミョウバン&lt;br /&gt;
&lt;/span&gt;&lt;/td&gt;
&lt;/tr&gt;
&lt;tr style="background-color: #dfffd6;"&gt;
&lt;td&gt;8. 「溶解度が水の量に比例する」とはどんな関係ですか？&lt;/td&gt;
&lt;td&gt;A. 水の量が2倍なら溶ける量も2倍になる&lt;br /&gt;
B. 水の量が増えても溶ける量は変わらない&lt;br /&gt;
C. 水の量が増えると溶ける量は半分になる&lt;br /&gt;
D. 水の量とは無関係&lt;/td&gt;
&lt;td class="text-center"&gt;&lt;button class="btn btn-sm btn-primary" type="button"&gt;&lt;br /&gt;
正解を見る&lt;br /&gt;
&lt;/button&gt;&lt;br /&gt;
&lt;span id="dissolve-q8" style="display: none; margin-top: 4px;"&gt;&lt;br /&gt;
正解：A. 水の量が2倍なら溶ける量も2倍になる&lt;br /&gt;
&lt;/span&gt;&lt;/td&gt;
&lt;/tr&gt;
&lt;tr style="background-color: #ffffff;"&gt;
&lt;td&gt;9. 溶解している水溶液の見た目として正しいものは？&lt;/td&gt;
&lt;td&gt;A. 濁っている&lt;br /&gt;
B. 透明で後ろが見える&lt;br /&gt;
C. 固体が底に沈んでいる&lt;br /&gt;
D. 必ず黒っぽくなる&lt;/td&gt;
&lt;td class="text-center"&gt;&lt;button class="btn btn-sm btn-primary" type="button"&gt;&lt;br /&gt;
正解を見る&lt;br /&gt;
&lt;/button&gt;&lt;br /&gt;
&lt;span id="dissolve-q9" style="display: none; margin-top: 4px;"&gt;&lt;br /&gt;
正解：B. 透明で後ろが見える&lt;br /&gt;
&lt;/span&gt;&lt;/td&gt;
&lt;/tr&gt;
&lt;tr style="background-color: #dfffd6;"&gt;
&lt;td&gt;10. 溶解度の計算問題で、問題文の&lt;strong&gt;ヒント&lt;/strong&gt;になる情報として一番重要なのは？&lt;/td&gt;
&lt;td&gt;A. 温度と時間&lt;br /&gt;
B. 溶質と溶媒の割合（何gが何cm³の水に溶けるか）&lt;br /&gt;
C. 液体の色&lt;br /&gt;
D. 実験器具の種類&lt;/td&gt;
&lt;td class="text-center"&gt;&lt;button class="btn btn-sm btn-primary" type="button"&gt;&lt;br /&gt;
正解を見る&lt;br /&gt;
&lt;/button&gt;&lt;br /&gt;
&lt;span id="dissolve-q10" style="display: none; margin-top: 4px;"&gt;&lt;br /&gt;
正解：B. 溶質と溶媒の割合（何gが何cm³の水に溶けるか）&lt;br /&gt;
&lt;/span&gt;&lt;/td&gt;
&lt;/tr&gt;
&lt;/tbody&gt;
&lt;/table&gt;
&lt;/div&gt;
&lt;/div&gt;
&lt;/div&gt;
&lt;p&gt;&lt;!-- 最後のまとめ＋CTA --&gt;&lt;/p&gt;
&lt;div class="row g-3 mb-4"&gt;
&lt;div class="col-lg-7"&gt;
&lt;div class="card border-0 shadow-sm h-100"&gt;
&lt;div class="card-body"&gt;
&lt;h2 class="h4 mb-3"&gt;さいごに：理科の文章題は「言葉＋比例」がカギ&lt;/h2&gt;
&lt;p&gt;ものの溶け方・溶解度は、&lt;strong&gt;用語の理解（溶質・溶媒・溶液）&lt;/strong&gt;と、&lt;br /&gt;
&lt;strong&gt;比例の計算&lt;/strong&gt;がセットになった単元です。&lt;/p&gt;
&lt;ul&gt;
&lt;li&gt;自分の言葉で「溶質・溶媒・溶液」の例を説明できるか確認する&lt;/li&gt;
&lt;li&gt;溶解度曲線から&lt;strong&gt;100cm³あたりの値&lt;/strong&gt;を読み取る練習をする&lt;/li&gt;
&lt;li&gt;「水の量が2倍・3倍」のときの&lt;strong&gt;比例計算&lt;/strong&gt;をスラスラできるようにする&lt;/li&gt;
&lt;/ul&gt;
&lt;p class="mb-0"&gt;ここまで押さえれば、溶解度の応用問題もぐっと解きやすくなります。&lt;br /&gt;
苦手意識がある人は、まず&lt;strong&gt;言葉の整理&lt;/strong&gt;から丁寧にやってみましょう。&lt;/p&gt;
&lt;/div&gt;
&lt;/div&gt;
&lt;/div&gt;
&lt;div class="col-lg-5"&gt;
&lt;div class="card h-100 shadow-sm" style="border-left: 6px solid #00796b;"&gt;
&lt;div class="card-body d-flex flex-column justify-content-between"&gt;
&lt;div&gt;
&lt;p class="text-muted mb-1" style="font-size: 0.8rem;"&gt;受験理科専門塾 しゅん吉クエスト&lt;/p&gt;
&lt;h3 class="h5 mb-2"&gt;「溶解度・濃度計算」を&lt;strong&gt;得点源&lt;/strong&gt;にしたい受験生へ&lt;/h3&gt;
&lt;p class="mb-3" style="font-size: 0.95rem;"&gt;「用語がごちゃごちゃ」「グラフと比例計算でつまずく…」という人向けに、&lt;br /&gt;
しゅん吉クエストでは&lt;strong&gt;動画＋演習プリント&lt;/strong&gt;で溶解度・濃度分野を徹底攻略します。&lt;br /&gt;
単元をまとめて復習したい人・入試前に仕上げたい人におすすめです。&lt;/p&gt;
&lt;/div&gt;
&lt;div&gt;&lt;a class="btn btn-success w-100 mb-2" href="https://rika-quest.com/kouza/"&gt;&lt;br /&gt;
開講講座の詳細を見る&lt;br /&gt;
&lt;/a&gt;&lt;br /&gt;
&lt;a class="btn btn-outline-success w-100" href="https://rika-quest.com/inquiry/"&gt;&lt;br /&gt;
無料体験・お問い合わせはこちら&lt;br /&gt;
&lt;/a&gt;&lt;/div&gt;
&lt;/div&gt;
&lt;/div&gt;
&lt;/div&gt;
&lt;/div&gt;
&lt;/div&gt;
&lt;p&gt;&lt;!-- /.container --&gt;&lt;/p&gt;
&lt;p&gt;&lt;script&gt;
  // クイズの答え表示用（初期状態では span は display:none）
  function showDissolveQuizAnswer(id, btn) {
    var ans = document.getElementById(id);
    if (ans) {
      ans.style.display = 'inline-block';
    }
    if (btn) {
      btn.style.display = 'none';
    }
  }
&lt;/script&gt;&lt;/p&gt;
```
</t>
  </si>
  <si>
    <t xml:space="preserve">以下のページは「スニペット整合性」（本文と title/meta/H1/冒頭文）が弱い可能性があります。
まず【本文】を確認し、想定読者・悩み・解決範囲を把握してください。
そのうえで、GSCの主要クエリ（表示回数上位）を根拠に、
「検索意図に対して、タイトル/メタ/H1/冒頭120字がズレている点」を特定し、
ズレを解消するための修正案（タイトル/メタ/H1/冒頭）を提示してください。
※本文の“大改修”は前提にしません（必要なら追記ブロックは最大1つまで）。
【URL】https://eng-support.com/column/book2-lesson11-scene1/
【ページ分類】MC
【ページ分類の略語（このプロンプト内の定義）】
TP = トップページ（ホーム/サイトの入口）
SP = サービスページ（講座・コース・申込導線）
MC = メインコラム（コラム/解説/勉強法など集客記事）
SC = サブコラム（MCやSPを補強するための補助コラム※サイト定義に合わせて判断）
NW = ニュース/お知らせ（運用上は改善対象外として除外）
ST = 企業情報等のSEO対策を行わないこ固定ページ（運用上は改善対象外として除外）
- / 空欄 / 未分類 = 未分類（このスクリプトでは改善対象外として除外）
※未分類（空欄 / "-" / "未分類"）は作業対象に含めません。
【現状（スニペット要素）】
- タイトル：in order not to意味｜違い例文｜英語
- メタ：in order not to＝〜しないために。in order to notとの違い、so as not to/so as to言い換えを例文で確認。
- H1：不定詞の副詞用法 in order / so as (not / never) to【Book2 Lesson11 Scene1】
- 冒頭120字：結論だけ先に（30秒で整理） in order to + 動詞 ： 「〜するために」 （目的をはっきり示す言い方） in order not to + 動詞 ： 「〜しないために／〜しないように」 （目的の否定） so as to + 動詞
【GSC主要クエリ（表示回数上位50件）】
- so as to｜表示1065｜CTR 0.00%｜順位1.0
- so as not to 意味｜表示684｜CTR 0.29%｜順位5.6
- in order to 意味｜表示541｜CTR 0.00%｜順位3.5
- so as to 意味｜表示476｜CTR 0.00%｜順位3.4
- so as not to｜表示343｜CTR 0.00%｜順位2.5
- not to｜表示291｜CTR 0.00%｜順位1.2
- in order not to｜表示256｜CTR 0.39%｜順位2.3
- so as to do｜表示237｜CTR 0.00%｜順位1.1
- never to｜表示170｜CTR 1.18%｜順位8.1
- not so as｜表示84｜CTR 0.00%｜順位1.0
- in order to 使い方｜表示82｜CTR 0.00%｜順位2.0
- in order not to 意味｜表示73｜CTR 0.00%｜順位4.6
- in order to 否定｜表示67｜CTR 0.00%｜順位4.3
- in order to｜表示66｜CTR 0.00%｜順位5.9
- not in order 意味｜表示58｜CTR 0.00%｜順位9.4
- so as not｜表示56｜CTR 0.00%｜順位1.1
- インオーダートゥー｜表示55｜CTR 0.00%｜順位1.1
- in order to 例文｜表示53｜CTR 0.00%｜順位1.6
- as not｜表示50｜CTR 0.00%｜順位1.0
- as not to｜表示49｜CTR 0.00%｜順位1.2
- not to 意味｜表示47｜CTR 0.00%｜順位3.9
- not in order to｜表示45｜CTR 0.00%｜順位1.7
- not so as to｜表示45｜CTR 0.00%｜順位1.7
- not in order｜表示42｜CTR 0.00%｜順位4.8
- so as to と in order to の違い｜表示39｜CTR 0.00%｜順位1.5
- to 使い方｜表示39｜CTR 0.00%｜順位1.0
- not so as to 意味｜表示38｜CTR 0.00%｜順位3.4
- so as not to do｜表示38｜CTR 0.00%｜順位1.0
- so as to do 意味｜表示29｜CTR 0.00%｜順位2.3
- in order to so as to 違い｜表示28｜CTR 0.00%｜順位1.0
- so as not to 言い換え｜表示28｜CTR 0.00%｜順位1.5
- in order to not｜表示25｜CTR 0.00%｜順位1.6
- しないように 英語｜表示25｜CTR 0.00%｜順位1.5
- so as not to 例文｜表示24｜CTR 0.00%｜順位2.9
- so as to in order to 違い｜表示23｜CTR 0.00%｜順位1.0
- so as 構文｜表示23｜CTR 0.00%｜順位1.0
- so as｜表示22｜CTR 0.00%｜順位2.0
- so as to 否定｜表示21｜CTR 0.00%｜順位3.6
- しないようにする 英語｜表示20｜CTR 0.00%｜順位2.3
- as not to 意味｜表示18｜CTR 0.00%｜順位3.3
- しないために 英語｜表示18｜CTR 0.00%｜順位3.5
- in order not｜表示17｜CTR 0.00%｜順位2.2
- not to do 意味｜表示17｜CTR 0.00%｜順位2.6
- in order to so as to｜表示16｜CTR 0.00%｜順位1.0
- in order to 不定詞｜表示16｜CTR 0.00%｜順位1.7
- order not to｜表示16｜CTR 0.00%｜順位1.8
- in order to 否定形｜表示15｜CTR 0.00%｜順位4.5
- not to v｜表示15｜CTR 0.00%｜順位1.1
- not to 使い方｜表示15｜CTR 0.00%｜順位4.4
- not to 動詞の原形｜表示15｜CTR 0.00%｜順位1.0
【参考：代表語（自動抽出）】so
【出力（必ずこの順）】
1) 本文の要約（想定読者・悩み・解決）
2) 検索意図の整理（主要クエリから2〜3パターン）
3) 不一致の指摘（タイトル/メタ/H1/冒頭のどこがズレているか）
4) 修正方針（“どの意図に寄せるか”を1つに決める）
5) 修正案（すべてコードブロック）
   - タイトル案3つ（全角35字前後＋56字以上の網羅型を1つ）
   - メタ案3つ（全角90字前後）
   - H1案2つ
   - 冒頭120字（2案：&lt;p&gt;で開始）
【禁則ワード（シート連動）】
以下の【禁則ワード】は、タイトル/メタ/導入文/見出し/本文のいずれにも原則使用しないでください。
言い換えが必要な場合は、自然な日本語に置換してください。
【禁則ワード】
- 崩れ
- 型
- 迷い
- 保留
- 固定
- 手順
- 立て直
- 最短
- 結論だけ
- 乱れ
- 三点確認
- 内部リンク
- 導線
- 設計
- 刺
- まず結論
- 整え
- 押し付けない案内
- 統一
- 次の一手
- 失点
- 確定
- サブコラム
- 30秒
- 1分
- CV
- 網羅
【本文】
```html
&lt;p&gt;&lt;iframe title="YouTube video player" src="https://www.youtube.com/embed/low3E9ey7Uw?si=ZPiZfjRV7TPBI-X7" width="560" height="315" frameborder="0" allowfullscreen="allowfullscreen"&gt;&lt;/iframe&gt;&lt;br /&gt;
&lt;!-- ▼▼ 追記：検索即答ブロック（ここから） ▼▼ --&gt;&lt;/p&gt;
&lt;div style="background: #f7fbff; border: 1px solid #cfe6ff; padding: 16px; border-radius: 10px; margin: 16px 0; line-height: 1.9;"&gt;
&lt;p style="margin: 0 0 10px 0;"&gt;&lt;strong&gt;結論だけ先に（30秒で整理）&lt;/strong&gt;&lt;/p&gt;
&lt;ul style="margin: 0; padding-left: 1.2em;"&gt;
&lt;li&gt;&lt;strong&gt;in order to + 動詞&lt;/strong&gt;：&lt;strong&gt;「〜するために」&lt;/strong&gt;（目的をはっきり示す言い方）&lt;/li&gt;
&lt;li&gt;&lt;strong&gt;in order not to + 動詞&lt;/strong&gt;：&lt;strong&gt;「〜しないために／〜しないように」&lt;/strong&gt;（目的の否定）&lt;/li&gt;
&lt;li&gt;&lt;strong&gt;so as to + 動詞&lt;/strong&gt;：意味はほぼ「〜するために」。&lt;strong&gt;やや硬め&lt;/strong&gt;の言い方として扱われることがあります。&lt;/li&gt;
&lt;li&gt;&lt;strong&gt;so as not to + 動詞&lt;/strong&gt;：意味はほぼ「〜しないために／〜しないように」。&lt;/li&gt;
&lt;li&gt;&lt;strong&gt;not to + 動詞&lt;/strong&gt;：不定詞の否定の基本形（&lt;strong&gt;not が to の前&lt;/strong&gt;）。&lt;/li&gt;
&lt;/ul&gt;
&lt;p style="margin: 10px 0 0 0;"&gt;&lt;strong&gt;よくある迷い：&lt;/strong&gt;「&lt;strong&gt;in order to not&lt;/strong&gt;」を見かけることがありますが、学校英語・英作文としては&lt;br /&gt;
&lt;strong&gt;in order not to&lt;/strong&gt; を優先すると安全です（まずこの形で押さえるのがおすすめ）。&lt;/p&gt;
&lt;div style="background: #ffffff; border: 1px dashed #9fc7ff; padding: 12px; border-radius: 8px; margin-top: 12px;"&gt;
&lt;p style="margin: 0 0 8px 0;"&gt;&lt;strong&gt;例（型で覚える）&lt;/strong&gt;&lt;/p&gt;
&lt;ul style="margin: 0; padding-left: 1.2em;"&gt;
&lt;li&gt;Please be quiet &lt;strong&gt;in order not to&lt;/strong&gt; wake up the baby.（赤ちゃんを起こさないように）&lt;/li&gt;
&lt;li&gt;He left early &lt;strong&gt;so as to&lt;/strong&gt; catch the first train.（始発に乗るために）&lt;/li&gt;
&lt;li&gt;She whispered &lt;strong&gt;so as not to&lt;/strong&gt; disturb others.（他の人の邪魔をしないように）&lt;/li&gt;
&lt;/ul&gt;
&lt;/div&gt;
&lt;div style="background: #fff8f2; border: 1px solid #ffd7b8; padding: 12px; border-radius: 8px; margin-top: 12px;"&gt;
&lt;p style="margin: 0 0 8px 0;"&gt;&lt;strong&gt;補足：never to + 動詞 とは？&lt;/strong&gt;&lt;/p&gt;
&lt;p style="margin: 0;"&gt;「never to + 動詞」は、文脈によって「&lt;strong&gt;二度と〜しない&lt;/strong&gt;（と決める／誓う）」のように、&lt;br /&gt;
“強い否定”を表す不定詞として出てくることがあります（目的表現ではなく、決意・誓いの文脈で出やすい形です）。&lt;/p&gt;
&lt;/div&gt;
&lt;/div&gt;
&lt;h3&gt;不定詞の基本的な用法&lt;/h3&gt;
&lt;p&gt;不定詞は、基本的に動詞の原形の前に&amp;#8221;&lt;span style="color: blue;"&gt;to&lt;/span&gt;&amp;#8220;を付けた形で現れます。ただし、不定詞は名詞、形容詞、副詞のいずれかの働きをすることがあります。そのうちの1つが副詞の働きです。不定詞の副詞用法は、名詞以外の要素を修飾しま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0;"&gt;英語教室「サポート」の『過去問演習講座』：完璧な分析と対策を！&lt;/p&gt;
&lt;p&gt;&lt;a style="background-color: #ff8c00; color: white; padding: 5px 10px; text-align: center; text-decoration: none; display: inline-block; font-size: 14px;" href="https://eng-support.com/kouza/#過去問演習講座"&gt;詳細を見る&lt;/a&gt;&lt;/p&gt;
&lt;/div&gt;
&lt;/div&gt;
&lt;h3&gt;&lt;/h3&gt;
&lt;h3&gt;副詞用法の具体例&lt;/h3&gt;
&lt;p&gt;具体例を見てみましょう。例えば、&amp;#8221;&lt;span style="color: blue;"&gt;Laura went to Canada&lt;/span&gt; in order &lt;span style="color: blue;"&gt;to study French&lt;/span&gt;.&amp;#8221;という文があります。この文では、&amp;#8221;&lt;span style="color: green;"&gt;in order&lt;/span&gt; &lt;span style="color: blue;"&gt;to&lt;/span&gt;&amp;#8220;が副詞的な用法を示しており、「何々するために」という意味を持ちます。このように、不定詞の副詞的用法は、名詞以外の要素を修飾する役割を果たします。&lt;/p&gt;
&lt;h3&gt;&amp;#8220;in order&amp;#8221;の使い方&lt;/h3&gt;
&lt;p&gt;&amp;#8220;&lt;span style="color: green;"&gt;in order&lt;/span&gt;&amp;#8220;は、「何々するために」という意味を表しますが、必ずしも必要なわけではありません。例えば、&amp;#8221;&lt;span style="color: blue;"&gt;Laura went to Canada to study French&lt;/span&gt;.&amp;#8221;としても同じ意味が伝わります。ただし、&amp;#8221;&lt;span style="color: green;"&gt;in order&lt;/span&gt;&amp;#8220;を使うことで意図がより明確に伝わります。特に、動詞に掛かる要素を明示する場合に有用です。&lt;/p&gt;
&lt;h3&gt;補足：動詞以外の要素の修飾&lt;/h3&gt;
&lt;p&gt;不定詞の副詞的用法では、動詞以外の要素を修飾します。そのため、文脈によっては、明確に修飾対象を示すために&amp;#8221;&lt;span style="color: green;"&gt;in order&lt;/span&gt;&amp;#8220;を使用することが重要です。このようにして、読者や聞き手にとって理解しやすい文を作ることができます。&lt;/p&gt;
&lt;h3&gt;まとめ&lt;/h3&gt;
&lt;p&gt;不定詞の副詞的用法は、名詞以外の要素を修飾します。&amp;#8221;&lt;span style="color: blue;"&gt;to&lt;/span&gt;&amp;#8220;を使って動詞の原形を前に置くことで、さまざまな要素を修飾する役割を果たします。特に、&amp;#8221;&lt;span style="color: green;"&gt;in order&lt;/span&gt;&amp;#8220;を使用することで意図が明確に伝わりますが、文脈によっては必ずしも必要ではありません。&lt;/p&gt;
&lt;hr /&gt;
&lt;p&gt;&lt;iframe loading="lazy" title="YouTube video player" src="https://www.youtube.com/embed/OuvMLsf2EOo?si=BZg8g08ZxqmENzPB" width="560" height="315" frameborder="0" allowfullscreen="allowfullscreen"&gt;&lt;/iframe&gt;&lt;/p&gt;
&lt;h3&gt;&lt;span style="color: black;"&gt;不定詞の否定形について&lt;/span&gt;&lt;/h3&gt;
&lt;p&gt;&lt;span style="color: black;"&gt;不定詞の否定形は「&lt;span style="color: blue;"&gt;not&lt;/span&gt; to 動詞原形」という形を取ります。そして、「to 動詞原形」の前に否定の&amp;#8221;&lt;span style="color: blue;"&gt;not&lt;/span&gt;&amp;#8220;も付けたいという場合があります。さらに、&amp;#8221;&lt;span style="color: green;"&gt;in order&lt;/span&gt;&amp;#8220;も追加したいということもあります。これは、「&lt;span style="color: blue;"&gt;何々&lt;/span&gt;しないために」という意味です。&lt;/span&gt;&lt;/p&gt;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0;"&gt;英語教室「サポート」の『ブレイクスルーゼミ』：弱点探しをサポートします！&lt;/p&gt;
&lt;p&gt;&lt;a style="background-color: #ff8c00; color: white; padding: 5px 10px; text-align: center; text-decoration: none; display: inline-block; font-size: 14px;" href="https://eng-support.com/kouza/#ブレイクスルーゼミ"&gt;詳細を見る&lt;/a&gt;&lt;/p&gt;
&lt;/div&gt;
&lt;/div&gt;
&lt;p&gt;&amp;nbsp;&lt;/p&gt;
&lt;h3&gt;&lt;span style="color: black;"&gt;&amp;#8220;in order not to&amp;#8221; の使い方&lt;/span&gt;&lt;/h3&gt;
&lt;p&gt;&lt;span style="color: black;"&gt;&amp;#8220;&lt;span style="color: green;"&gt;in order to&lt;/span&gt; V&amp;#8221;が「&lt;span style="color: blue;"&gt;何々&lt;/span&gt;するために」であるのに対し、「&lt;span style="color: blue;"&gt;何々&lt;/span&gt;しないために」は&amp;#8221;&lt;span style="color: green;"&gt;in order not to&lt;/span&gt; 動詞原形&amp;#8221;という形を取ります。これを反復して覚えることで容易に使いこなすことができます。&lt;/span&gt;&lt;/p&gt;
&lt;h3&gt;&lt;span style="color: black;"&gt;例文の解説&lt;/span&gt;&lt;/h3&gt;
&lt;p&gt;&lt;span style="color: black;"&gt;例えば、&amp;#8221;&lt;span style="color: blue;"&gt;Please be quiet&lt;/span&gt; &lt;span style="color: green;"&gt;in order not to&lt;/span&gt; wake up the baby.&amp;#8221;という文があります。これは、「&lt;span style="color: blue;"&gt;赤ちゃんを起こさないように&lt;/span&gt;」という意味です。ここで&amp;#8221;&lt;span style="color: blue;"&gt;be quiet&lt;/span&gt;&amp;#8220;は静かであるようにという命令を示し、&amp;#8221;&lt;span style="color: green;"&gt;in order not to wake up the baby&lt;/span&gt;&amp;#8220;はその理由を説明しています。&lt;/span&gt;&lt;/p&gt;
&lt;h3&gt;&lt;span style="color: black;"&gt;&amp;#8220;in order&amp;#8221; の省略&lt;/span&gt;&lt;/h3&gt;
&lt;p&gt;&lt;span style="color: black;"&gt;&amp;#8220;&lt;span style="color: green;"&gt;in order&lt;/span&gt;&amp;#8220;は必ずしも必要ではありません。直前が名詞でない場合は特に省略しても問題ありません。名詞でない場合、形容詞的用法と誤解される恐れがないためです。&lt;/span&gt;&lt;/p&gt;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0;"&gt;英語教室「サポート」の『基礎力徹底講座』：スタートラインはどこでもOK！&lt;/p&gt;
&lt;p&gt;&lt;a style="background-color: #ff8c00; color: white; padding: 5px 10px; text-align: center; text-decoration: none; display: inline-block; font-size: 14px;" href="https://eng-support.com/kouza/#基礎力徹底講座"&gt;詳細を見る&lt;/a&gt;&lt;/p&gt;
&lt;/div&gt;
&lt;/div&gt;
&lt;p&gt;&amp;nbsp;&lt;/p&gt;
```
</t>
  </si>
  <si>
    <t xml:space="preserve">以下のページは「スニペット整合性」（本文と title/meta/H1/冒頭文）が弱い可能性があります。
まず【本文】を確認し、想定読者・悩み・解決範囲を把握してください。
そのうえで、GSCの主要クエリ（表示回数上位）を根拠に、
「検索意図に対して、タイトル/メタ/H1/冒頭120字がズレている点」を特定し、
ズレを解消するための修正案（タイトル/メタ/H1/冒頭）を提示してください。
※本文の“大改修”は前提にしません（必要なら追記ブロックは最大1つまで）。
【URL】https://eng-support.com/column/progress-book1-lesson14-2/
【ページ分類】MC
【ページ分類の略語（このプロンプト内の定義）】
TP = トップページ（ホーム/サイトの入口）
SP = サービスページ（講座・コース・申込導線）
MC = メインコラム（コラム/解説/勉強法など集客記事）
SC = サブコラム（MCやSPを補強するための補助コラム※サイト定義に合わせて判断）
NW = ニュース/お知らせ（運用上は改善対象外として除外）
ST = 企業情報等のSEO対策を行わないこ固定ページ（運用上は改善対象外として除外）
- / 空欄 / 未分類 = 未分類（このスクリプトでは改善対象外として除外）
※未分類（空欄 / "-" / "未分類"）は作業対象に含めません。
【現状（スニペット要素）】
- タイトル：anyの後ろは複数形になる理由｜not＋any＝一つもない・疑問文のany・someとの違いまで例文で整理｜中1英語
- メタ：anyは否定文・疑問文で使うのが基本。not＋any＝一つもない／全くない、some→anyの切替、any lemonsのように後ろが複数形になる理由を例文で整理。テストで迷いがちな訳し分けも一緒に確認（Progress Book1 Lesson14-2）
- H1：否定文・疑問文で使う any の基本｜「一つもない」を英語で言う【Progress Book1 Lesson14-2】
- 冒頭120字：Book1 Lesson14シーン2 このレッスンでは否定文や疑問文で使われる単語 「any」 について解説します。 まずはLookの文を見てみましょう。一番上の例文では、「I want a peach.」という文に対して、「桃って英語で何
【GSC主要クエリ（表示回数上位50件）】
- any 複数形｜表示674｜CTR 0.74%｜順位2.8
- any 単数 複数｜表示527｜CTR 0.57%｜順位3.5
- any 否定文｜表示253｜CTR 1.19%｜順位1.6
- any 肯定文｜表示214｜CTR 0.47%｜順位9.7
- anyのあとは複数形｜表示164｜CTR 0.00%｜順位3.4
- 一つもない 英語｜表示149｜CTR 0.00%｜順位5.3
- 肯定文 any｜表示147｜CTR 0.00%｜順位8.1
- anyの後 複数形｜表示140｜CTR 0.00%｜順位3.1
- any 単数｜表示120｜CTR 0.83%｜順位9.9
- any 疑問文｜表示117｜CTR 0.00%｜順位7.9
- any 複数｜表示104｜CTR 0.00%｜順位2.5
- anyの後 単数 複数｜表示99｜CTR 0.00%｜順位2.8
- any 複数形 単数形｜表示96｜CTR 1.04%｜順位3.8
- any のあとは複数形｜表示90｜CTR 0.00%｜順位3.3
- any 使い方｜表示89｜CTR 0.00%｜順位2.3
- some any 違い｜表示71｜CTR 0.00%｜順位1.0
- any 意味 疑問文｜表示66｜CTR 0.00%｜順位6.3
- peaches｜表示65｜CTR 0.00%｜順位1.0
- any 意味 否定文｜表示64｜CTR 0.00%｜順位3.5
- any｜表示61｜CTR 1.64%｜順位2.5
- not any 意味｜表示61｜CTR 0.00%｜順位2.9
- any 複数 単数｜表示60｜CTR 1.67%｜順位2.5
- any の後は複数形｜表示60｜CTR 0.00%｜順位3.9
- any 否定｜表示53｜CTR 0.00%｜順位1.8
- 否定文 any｜表示53｜CTR 0.00%｜順位1.5
- any否定文｜表示48｜CTR 0.00%｜順位1.1
- some any 単数 複数｜表示48｜CTR 0.00%｜順位2.9
- not any 複数形｜表示47｜CTR 2.13%｜順位1.4
- any のあと｜表示47｜CTR 0.00%｜順位3.2
- any 単数形｜表示47｜CTR 0.00%｜順位8.5
- any 単数か複数か｜表示45｜CTR 0.00%｜順位2.2
- anyのあと｜表示43｜CTR 2.33%｜順位3.2
- any のあとは単数｜表示42｜CTR 0.00%｜順位9.3
- anyのあとは単数｜表示41｜CTR 0.00%｜順位6.9
- any 意味｜表示39｜CTR 0.00%｜順位20.8
- 疑問文 any｜表示38｜CTR 0.00%｜順位6.4
- peach 複数形｜表示36｜CTR 0.00%｜順位3.9
- any の後 単数 複数｜表示35｜CTR 5.71%｜順位4.5
- any 単数 複数 違い｜表示35｜CTR 0.00%｜順位7.6
- any 肯定文 否定文｜表示33｜CTR 0.00%｜順位3.5
- any 後ろ｜表示31｜CTR 0.00%｜順位2.2
- not any 単数 複数｜表示30｜CTR 3.33%｜順位5.2
- any 単数扱い｜表示30｜CTR 0.00%｜順位8.4
- any 疑問文 意味｜表示30｜CTR 0.00%｜順位6.1
- some any 使い分け｜表示30｜CTR 0.00%｜順位1.0
- any of 複数形 意味｜表示29｜CTR 3.45%｜順位7.3
- anyのあと 単数｜表示29｜CTR 0.00%｜順位8.4
- anyの後は単数 複数｜表示29｜CTR 0.00%｜順位2.6
- anyの後ろ 単数 複数｜表示29｜CTR 0.00%｜順位4.9
- anyの後｜表示28｜CTR 0.00%｜順位3.1
【参考：代表語（自動抽出）】any
【出力（必ずこの順）】
1) 本文の要約（想定読者・悩み・解決）
2) 検索意図の整理（主要クエリから2〜3パターン）
3) 不一致の指摘（タイトル/メタ/H1/冒頭のどこがズレているか）
4) 修正方針（“どの意図に寄せるか”を1つに決める）
5) 修正案（すべてコードブロック）
   - タイトル案3つ（全角35字前後＋56字以上の網羅型を1つ）
   - メタ案3つ（全角90字前後）
   - H1案2つ
   - 冒頭120字（2案：&lt;p&gt;で開始）
【禁則ワード（シート連動）】
以下の【禁則ワード】は、タイトル/メタ/導入文/見出し/本文のいずれにも原則使用しないでください。
言い換えが必要な場合は、自然な日本語に置換してください。
【禁則ワード】
- 崩れ
- 型
- 迷い
- 保留
- 固定
- 手順
- 立て直
- 最短
- 結論だけ
- 乱れ
- 三点確認
- 内部リンク
- 導線
- 設計
- 刺
- まず結論
- 整え
- 押し付けない案内
- 統一
- 次の一手
- 失点
- 確定
- サブコラム
- 30秒
- 1分
- CV
- 網羅
【本文】
```html
&lt;p&gt;&lt;iframe title="YouTube video player" src="https://www.youtube.com/embed/WsH5gaL1J5A" width="560" height="315" frameborder="0" allowfullscreen="allowfullscreen"&gt;&lt;span data-mce-type="bookmark" style="display: inline-block; width: 0px; overflow: hidden; line-height: 0;" class="mce_SELRES_start"&gt;﻿&lt;/span&gt;&lt;span data-mce-type="bookmark" style="display: inline-block; width: 0px; overflow: hidden; line-height: 0;" class="mce_SELRES_start"&gt;﻿&lt;/span&gt;&lt;/iframe&gt;&lt;/p&gt;
&lt;h3&gt;Book1 Lesson14シーン2&lt;/h3&gt;
&lt;p&gt;このレッスンでは否定文や疑問文で使われる単語&lt;span style="color: red;"&gt;「any」&lt;/span&gt;について解説します。&lt;/p&gt;
&lt;p&gt;&lt;img decoding="async" loading="lazy" class="alignnone size-full wp-image-413" src="http://eng-support.com/wp-content/uploads/2023/06/プログレス230515-1.jpg" alt="スライドに 'I want a peach.' の例文が表示され、'a peach' の使い方と数えられる名詞の基本ルールを説明。" width="1280" height="720" srcset="https://eng-support.com/wp-content/uploads/2023/06/プログレス230515-1.jpg 1280w, https://eng-support.com/wp-content/uploads/2023/06/プログレス230515-1-300x169.jpg 300w, https://eng-support.com/wp-content/uploads/2023/06/プログレス230515-1-1024x576.jpg 1024w, https://eng-support.com/wp-content/uploads/2023/06/プログレス230515-1-768x432.jpg 768w, https://eng-support.com/wp-content/uploads/2023/06/プログレス230515-1-320x180.jpg 320w" sizes="(max-width: 1280px) 100vw, 1280px" /&gt;&lt;/p&gt;
&lt;p&gt;まずはLookの文を見てみましょう。一番上の例文では、「I want a peach.」という文に対して、「桃って英語で何て言いますか？」という質問があります。この場合、「peach」ではなく&lt;span style="color: green;"&gt;「a peach」&lt;/span&gt;と覚えましょうと言われています。&lt;/p&gt;
&lt;p&gt;桃は数えられる名詞ですので、「a」を付けて&lt;span style="color: green;"&gt;「a peach」&lt;/span&gt;となります。「a」は無理やり訳すと「一つ」という意味です。したがって、「桃が&lt;span style="color: green;"&gt;一つある時&lt;/span&gt;」に使います。&lt;/p&gt;
&lt;p&gt;しかし、2つ以上の桃の場合はどうなるでしょうか？名詞が「ch」で終わる場合、例えば「peach」の複数形は&lt;span style="color: blue;"&gt;「peaches」&lt;/span&gt;となります。これには以前にも触れたので、繰り返しません。&lt;/p&gt;
&lt;p&gt;&lt;span style="color: blue;"&gt;「a peach」&lt;/span&gt;は&lt;span style="color: blue;"&gt;「peaches」&lt;/span&gt;となる可能性もありますが、複数形が特定されていない場合は通常&lt;span style="color: blue;"&gt;「some」&lt;/span&gt;と組み合わせて使います。つまり、&lt;span style="color: blue;"&gt;「some peaches」&lt;/span&gt;となります。&lt;/p&gt;
&lt;p&gt;ですので、&lt;span style="color: blue;"&gt;「a peach」&lt;/span&gt;の複数形は&lt;span style="color: blue;"&gt;「some peaches」&lt;/span&gt;と覚えておくと良いでしょう。ただし、&lt;span style="color: blue;"&gt;「some」&lt;/span&gt;は必ずしも必要ではありません。文脈によっては省略しても問題ありません。しかし、テストなどで思い出す際には&lt;span style="color: blue;"&gt;「some peaches」&lt;/span&gt;と覚えておくことで、ミスのリスクを減らせるでしょう。&lt;/p&gt;
&lt;p&gt;なお、&lt;span style="color: blue;"&gt;「some」&lt;/span&gt;という言葉には注意が必要です。&lt;br /&gt;
&lt;!-- 過去問演習講座（英語教室サポート） --&gt;&lt;/p&gt;
&lt;div style="border: 2px solid #e53935; background-color: #fff3e0; padding: 10px 12px; display: flex; align-items: flex-start; justify-content: flex-start; margin-bottom: 10px;"&gt;
&lt;p&gt;&lt;img decoding="async" loading="lazy" class="alignnone size-full wp-image-202" style="max-width: 90px; height: auto; margin-right: 10px; flex-shrink: 0;" src="http://eng-support.com/wp-content/uploads/2023/03/logo.jpg" alt="英語教室サポートのロゴ" width="228" height="164" /&gt;&lt;/p&gt;
&lt;div style="text-align: left; flex: 1;"&gt;
&lt;p style="margin: 5px 0; font-size: 14px; line-height: 1.6;"&gt;【過去問演習講座】：&lt;br /&gt;
志望校の過去問を中心に、&lt;strong&gt;出題形式・難易度・問われ方のクセ&lt;/strong&gt;をつかみながら対策していく講座です。&lt;br /&gt;
文法問題・長文読解・英作文など、大学ごとの特徴に合わせて授業内容をカスタマイズし、&lt;strong&gt;どこを重点的に仕上げれば合格点に届くのか&lt;/strong&gt;を明確にしたうえで演習と解説を繰り返します。&lt;/p&gt;
&lt;p&gt;&lt;a style="background-color: #ff7043; color: #ffffff; padding: 5px 10px; text-align: center; text-decoration: none; display: inline-block; font-size: 14px;" href="https://eng-support.com/kouza/#%E9%81%8E%E5%8E%BB%E5%95%8F%E6%BC%94%E7%BF%92%E8%AC%9B%E5%BA%A7"&gt;&lt;br /&gt;
詳細を見る&lt;br /&gt;
&lt;/a&gt;&lt;/p&gt;
&lt;/div&gt;
&lt;/div&gt;
&lt;p&gt;以下の例文を見てください。&lt;/p&gt;
&lt;p&gt;&lt;span style="color: red;"&gt;I don&amp;#8217;t want any lemons.&lt;/span&gt;&lt;/p&gt;
&lt;p&gt;肯定文であれば、&lt;span style="color: green;"&gt;「I want some lemons.」&lt;/span&gt;となります。&lt;span style="color: green;"&gt;「私はレモンがいくつか欲しい。」&lt;/span&gt;という意味です。しかし、この文は否定文になっており、&lt;span style="color: red;"&gt;「don&amp;#8217;t want」&lt;/span&gt;となっています。&lt;/p&gt;
&lt;p&gt;否定文になると、&lt;span style="color: blue;"&gt;「some」&lt;/span&gt;は&lt;span style="color: red;"&gt;「any」&lt;/span&gt;に変わります。&lt;span style="color: red;"&gt;「any」&lt;/span&gt;は&lt;span style="color: red;"&gt;「not」&lt;/span&gt;と組み合わせて&lt;span style="color: red;"&gt;「一つもない」「全くない」&lt;/span&gt;という意味を表します。したがって、上記の文は&lt;span style="color: red;"&gt;「I don&amp;#8217;t want any lemons.」&lt;/span&gt;となります。&lt;span style="color: red;"&gt;「私はレモンが一つも欲しくない。」「私はレモンなんか全く欲しくない。」&lt;/span&gt;という意味です。&lt;/p&gt;
&lt;p&gt;ただし、&lt;span style="color: red;"&gt;「any」&lt;/span&gt;の後ろの名詞は複数形のままであることに注意してください。つまり、&lt;span style="color: blue;"&gt;「some lemons」&lt;/span&gt;から&lt;span style="color: red;"&gt;「any lemons」&lt;/span&gt;に変える際には、名詞の形は変わりません。&lt;/p&gt;
&lt;p&gt;ここで日本人にとって少し変わった点があるかもしれません。&lt;span style="color: red;"&gt;「一つもない」&lt;/span&gt;のに複数形なのはなぜでしょうか？これは英文法の特徴であり、英語を学んでいくと理解できるようになるでしょう。&lt;/p&gt;
&lt;p&gt;ただし、現時点では&lt;span style="color: blue;"&gt;「some」&lt;/span&gt;を&lt;span style="color: red;"&gt;「any」&lt;/span&gt;に変えるときには、名詞の形は複数形のままにしておくことを覚えておいてください。日本語の意味を考えると&lt;span style="color: red;"&gt;「s」&lt;/span&gt;がいらないように感じるかもしれませんが、英語の文法を理解する際には、日本語に訳さずに考えることが重要です。&lt;/p&gt;
&lt;p&gt;日本語に訳そうとすると、&lt;span style="color: red;"&gt;「not」と「any」&lt;/span&gt;で&lt;span style="color: red;"&gt;「一つもない」&lt;/span&gt;という意味を正確に理解できない傾向があります。ですので、&lt;span style="color: red;"&gt;「一つもない」&lt;/span&gt;という表現をしっかり覚えておいてください。&lt;br /&gt;
&lt;!-- 基礎力徹底講座（英語教室サポート） --&gt;&lt;/p&gt;
&lt;div style="border: 2px solid #e53935; background-color: #fff3e0; padding: 10px 12px; display: flex; align-items: flex-start; justify-content: flex-start; margin-bottom: 10px;"&gt;
&lt;p&gt;&lt;img decoding="async" loading="lazy" class="alignnone size-full wp-image-202" style="max-width: 90px; height: auto; margin-right: 10px; flex-shrink: 0;" src="http://eng-support.com/wp-content/uploads/2023/03/logo.jpg" alt="英語教室サポートのロゴ" width="228" height="164" /&gt;&lt;/p&gt;
&lt;div style="text-align: left; flex: 1;"&gt;
&lt;p style="margin: 5px 0; font-size: 14px; line-height: 1.6;"&gt;【基礎力徹底講座】：&lt;br /&gt;
英語が大の苦手な生徒さんや、文法用語がよく分からない中学生のための、&lt;strong&gt;「どこまででも戻って」基礎からやり直す個別講座&lt;/strong&gt;です。&lt;br /&gt;
自動詞・他動詞や名詞／形容詞／副詞の役割、文型といった土台を一つひとつ丁寧に整理し、&lt;br /&gt;
用語の定義を明確にしながら進めることで、&lt;strong&gt;今後の英語学習に自信を持てる基礎力&lt;/strong&gt;を築きます。&lt;/p&gt;
&lt;p&gt;&lt;a style="background-color: #ff7043; color: #ffffff; padding: 5px 10px; text-align: center; text-decoration: none; display: inline-block; font-size: 14px;" href="https://eng-support.com/kouza/#%E5%9F%BA%E7%A4%8E%E5%8A%9B%E5%BE%B9%E5%BA%95%E8%AC%9B%E5%BA%A7"&gt;&lt;br /&gt;
詳細を見る&lt;br /&gt;
&lt;/a&gt;&lt;/p&gt;
&lt;/div&gt;
&lt;/div&gt;
&lt;h2&gt;「否定文と疑問文で使われる【any】の使い方」&lt;/h2&gt;
&lt;p&gt;&lt;span style="color: blue;"&gt;「any」の意味と使い方の基本&lt;/span&gt;&lt;/p&gt;
&lt;p&gt;「any」は否定文や疑問文で使われる単語です。具体的な使い方を見てみましょう。&lt;/p&gt;
&lt;p&gt;&lt;span style="color: blue;"&gt;否定文の場合の「any」&lt;/span&gt;&lt;/p&gt;
&lt;p&gt;&lt;span style="color: red;"&gt;「He doesn&amp;#8217;t need any sandwiches.」&lt;/span&gt;の訳について考えます。「彼はサンドイッチを一つも必要としていない」という意味です。&lt;/p&gt;
&lt;p&gt;否定文では、「some」の代わりに「any」が使われます。ここで注意が必要なのは、「any」の後ろの名詞は複数形のままであるということです。&lt;/p&gt;
&lt;p&gt;&lt;span style="color: blue;"&gt; 疑問文の場合の「any」&lt;/span&gt;&lt;/p&gt;
&lt;p&gt;&lt;span style="color: red;"&gt;「Does she need any sausages?」&lt;/span&gt;の訳について考えます。「彼女はソーセージがいくつか必要ですか？」という意味です。&lt;/p&gt;
&lt;p&gt;疑問文でも否定文と同様に、「some」の代わりに「any」が使われます。ですので、「any」も「いくつかの」という意味になります。&lt;/p&gt;
&lt;h2&gt;「some」と「any」の使い分け&lt;/h2&gt;
&lt;p&gt;肯定文では「some」を使い、「いくつか」を表現します。否定文と疑問文では「any」を使い、「一つもない」という意味になります。&lt;/p&gt;
&lt;p&gt;ここでよく混乱する点があります。否定文や疑問文で「any」になった場合でも、後ろの名詞は複数形のままであることを覚えておいてください。&lt;/p&gt;
&lt;h2&gt;覚えておきたいポイント&lt;/h2&gt;
&lt;p&gt;肯定文、否定文、疑問文の使い方をしっかりと覚えておきましょう。日本語と英語では、肯定文と否定文の扱いが逆になることに注意しましょう。&lt;/p&gt;
&lt;p&gt;また、「not」と「any」の組み合わせで、「一つもない」という意味を表現します。この使い方も覚えておきましょう。&lt;/p&gt;
&lt;p&gt;&lt;!-- 定期テスト攻略講座（英語教室サポート） --&gt;&lt;/p&gt;
&lt;div style="border: 2px solid #e53935; background-color: #fff3e0; padding: 10px 12px; display: flex; align-items: flex-start; justify-content: flex-start; margin-bottom: 10px;"&gt;
&lt;p&gt;&lt;img decoding="async" loading="lazy" class="alignnone size-full wp-image-202" style="max-width: 90px; height: auto; margin-right: 10px; flex-shrink: 0;" src="http://eng-support.com/wp-content/uploads/2023/03/logo.jpg" alt="英語教室サポートのロゴ" width="228" height="164" /&gt;&lt;/p&gt;
&lt;div style="text-align: left; flex: 1;"&gt;
&lt;p style="margin: 5px 0; font-size: 14px; line-height: 1.6;"&gt;【定期テスト攻略講座】：&lt;br /&gt;
学校の定期テストで頻出の出題形式や傾向に合わせて、&lt;strong&gt;「テストで点を取り切る」ための演習と解き方の整理&lt;/strong&gt;を行う講座です。&lt;br /&gt;
基本となる英文法を一つひとつ確認しながら、よく出る問題パターンに慣れていくことで、&lt;strong&gt;受験にもつながる堅実な学力&lt;/strong&gt;と、テスト本番での安定感を身につけていきます。&lt;/p&gt;
&lt;p&gt;&lt;a style="background-color: #ff7043; color: #ffffff; padding: 5px 10px; text-align: center; text-decoration: none; display: inline-block; font-size: 14px;" href="https://eng-support.com/kouza/#%E5%AE%9A%E6%9C%9F%E3%83%86%E3%82%B9%E3%83%88%E6%94%BB%E7%95%A5%E8%AC%9B%E5%BA%A7"&gt;&lt;br /&gt;
詳細を見る&lt;br /&gt;
&lt;/a&gt;&lt;/p&gt;
&lt;/div&gt;
&lt;/div&gt;
&lt;p&gt;&amp;nbsp;&lt;/p&gt;
```
</t>
  </si>
  <si>
    <t xml:space="preserve">以下のページは「スニペット整合性」（本文と title/meta/H1/冒頭文）が弱い可能性があります。
まず【本文】を確認し、想定読者・悩み・解決範囲を把握してください。
そのうえで、GSCの主要クエリ（表示回数上位）を根拠に、
「検索意図に対して、タイトル/メタ/H1/冒頭120字がズレている点」を特定し、
ズレを解消するための修正案（タイトル/メタ/H1/冒頭）を提示してください。
※本文の“大改修”は前提にしません（必要なら追記ブロックは最大1つまで）。
【URL】https://rika-quest.com/column/solubility/
【ページ分類】MC
【ページ分類の略語（このプロンプト内の定義）】
TP = トップページ（ホーム/サイトの入口）
SP = サービスページ（講座・コース・申込導線）
MC = メインコラム（コラム/解説/勉強法など集客記事）
SC = サブコラム（MCやSPを補強するための補助コラム※サイト定義に合わせて判断）
NW = ニュース/お知らせ（運用上は改善対象外として除外）
ST = 企業情報等のSEO対策を行わないこ固定ページ（運用上は改善対象外として除外）
- / 空欄 / 未分類 = 未分類（このスクリプトでは改善対象外として除外）
※未分類（空欄 / "-" / "未分類"）は作業対象に含めません。
【現状（スニペット要素）】
- タイトル：【理科のコツ】水溶液のこさ - 中学受験 理科の個別指導 | 受験理科専門塾「しゅん吉クエスト」
- メタ：水溶液のこさや質量パーセント濃度について、溶質、溶媒、溶液の基本的な違いを解説。簡単な計算方法を使って、どのようにこさを求めるかを理解できます。実際の問題を通して理科の基本をしっかり学び、暗記のコツも紹介。理解を深めるために、練習問題をたくさん解いて自信をつけましょう。
- H1：【理科のコツ】水溶液のこさ
- 冒頭120字：中学理科／化学分野 テーマ：水溶液のこさ・質量パーセント濃度 水溶液の「こさ」と質量パーセント濃度──溶質・溶媒・溶液から整理しよう このページでは、動画で解説している 「水溶液のこさ（質量パーセント濃度）」 を、 中学理科でよく出る用語と
【GSC主要クエリ（表示回数上位50件）】
- 質量パーセント濃度｜表示1299｜CTR 0.00%｜順位1.1
- 質量パーセント濃度 求め方｜表示392｜CTR 0.00%｜順位1.1
- 濃度計算｜表示247｜CTR 0.00%｜順位1.0
- 溶質 溶媒 溶液｜表示103｜CTR 0.00%｜順位6.3
- 理科 質量パーセント濃度｜表示90｜CTR 0.00%｜順位1.1
- 質量パーセント濃度の求め方｜表示79｜CTR 0.00%｜順位1.4
- 溶液の質量の求め方｜表示60｜CTR 0.00%｜順位1.0
- 質量パーセント濃度とは｜表示60｜CTR 0.00%｜順位1.1
- 理科質量パーセント濃度｜表示59｜CTR 0.00%｜順位1.0
- 水溶液の条件｜表示56｜CTR 1.79%｜順位11.0
- 水溶液 公式｜表示56｜CTR 0.00%｜順位3.7
- 水溶液の濃度の求め方｜表示56｜CTR 0.00%｜順位1.0
- 溶質の求め方｜表示50｜CTR 0.00%｜順位1.0
- 質量パーセント濃度 公式｜表示50｜CTR 0.00%｜順位1.0
- 質量パーセント濃度求め方｜表示49｜CTR 0.00%｜順位1.4
- 砂糖水の溶質｜表示47｜CTR 0.00%｜順位2.7
- 溶液 溶媒 溶質｜表示42｜CTR 0.00%｜順位7.0
- 濃度の計算｜表示39｜CTR 0.00%｜順位1.0
- 溶質溶媒溶液｜表示36｜CTR 0.00%｜順位7.0
- 中1 理科 質量パーセント濃度 問題｜表示34｜CTR 0.00%｜順位1.6
- 溶質 溶媒 溶液 求め 方｜表示33｜CTR 0.00%｜順位1.1
- 濃度 計算｜表示29｜CTR 0.00%｜順位1.0
- 溶媒の質量の求め方｜表示28｜CTR 0.00%｜順位9.9
- 質量パーセント求め方｜表示28｜CTR 0.00%｜順位1.0
- 水溶液公式｜表示27｜CTR 0.00%｜順位3.8
- 溶解｜表示27｜CTR 0.00%｜順位1.0
- 飽和水溶液 計算｜表示26｜CTR 0.00%｜順位1.0
- 溶液の質量 求め方｜表示23｜CTR 0.00%｜順位1.0
- 質量パーセント濃度 裏ワザ｜表示23｜CTR 0.00%｜順位1.0
- 溶質の質量 求め方｜表示22｜CTR 0.00%｜順位1.0
- 質量パーセント濃度 計算｜表示22｜CTR 0.00%｜順位1.1
- 溶液の濃さ｜表示21｜CTR 0.00%｜順位7.6
- 質量パーセント 求め方｜表示21｜CTR 0.00%｜順位1.0
- 溶液溶媒溶質｜表示19｜CTR 0.00%｜順位4.7
- 溶質を求める公式｜表示19｜CTR 0.00%｜順位8.6
- 水溶液 定義｜表示18｜CTR 0.00%｜順位1.0
- 質量パーセント濃度 密度 公式｜表示18｜CTR 0.00%｜順位1.0
- 水溶液の公式｜表示17｜CTR 0.00%｜順位4.7
- 溶媒の質量｜表示16｜CTR 0.00%｜順位1.6
- 溶液のこさ｜表示15｜CTR 0.00%｜順位1.4
- 水溶液の重さ｜表示14｜CTR 0.00%｜順位4.1
- 溶液 溶質 溶媒｜表示14｜CTR 0.00%｜順位7.5
- 溶液の質量｜表示14｜CTR 0.00%｜順位1.0
- 水溶液 溶媒｜表示13｜CTR 0.00%｜順位11.2
- 理科 溶媒｜表示12｜CTR 0.00%｜順位10.3
- 砂糖水 溶質 溶媒｜表示12｜CTR 0.00%｜順位6.6
- 質量%濃度求め方｜表示12｜CTR 0.00%｜順位1.0
- 化学 濃度計算｜表示11｜CTR 0.00%｜順位3.3
- 溶液分の溶質｜表示11｜CTR 0.00%｜順位5.5
- 理科質量パーセント濃度求め方｜表示11｜CTR 0.00%｜順位1.0
【参考：代表語（自動抽出）】質量パーセント濃度
【出力（必ずこの順）】
1) 本文の要約（想定読者・悩み・解決）
2) 検索意図の整理（主要クエリから2〜3パターン）
3) 不一致の指摘（タイトル/メタ/H1/冒頭のどこがズレているか）
4) 修正方針（“どの意図に寄せるか”を1つに決める）
5) 修正案（すべてコードブロック）
   - タイトル案3つ（全角35字前後＋56字以上の網羅型を1つ）
   - メタ案3つ（全角90字前後）
   - H1案2つ
   - 冒頭120字（2案：&lt;p&gt;で開始）
【禁則ワード（シート連動）】
以下の【禁則ワード】は、タイトル/メタ/導入文/見出し/本文のいずれにも原則使用しないでください。
言い換えが必要な場合は、自然な日本語に置換してください。
【禁則ワード】
- 崩れ
- 型
- 迷い
- 保留
- 固定
- 手順
- 立て直
- 最短
- 結論だけ
- 乱れ
- 三点確認
- 内部リンク
- 導線
- 設計
- 刺
- まず結論
- 整え
- 押し付けない案内
- 統一
- 次の一手
- 失点
- 確定
- サブコラム
- 30秒
- 1分
- CV
- 網羅
【本文】
```html
&lt;p&gt;&lt;!-- 水溶液のこさ（質量パーセント濃度）｜WordPress固定ページ用HTML --&gt;&lt;/p&gt;
&lt;div class="container my-4"&gt;
&lt;p&gt;&lt;!-- Hero セクション --&gt;&lt;/p&gt;
&lt;div class="card shadow-sm mb-4 border-0" style="background: linear-gradient(135deg, #00897b, #1565c0); color: #fff;"&gt;
&lt;div class="card-body p-4"&gt;
&lt;div class="d-flex flex-wrap justify-content-between align-items-center mb-2"&gt;&lt;span class="badge bg-warning text-dark mb-1" style="font-size: 0.8rem;"&gt;中学理科／化学分野&lt;/span&gt;&lt;br /&gt;
&lt;span class="badge bg-light text-dark mb-1" style="font-size: 0.75rem;"&gt;テーマ：水溶液のこさ・質量パーセント濃度&lt;/span&gt;&lt;/div&gt;
&lt;h1 class="card-title mb-3" style="font-size: 1.9rem; line-height: 1.5;"&gt;水溶液の「こさ」と質量パーセント濃度──溶質・溶媒・溶液から整理しよう&lt;/h1&gt;
&lt;p class="card-text mb-0" style="font-size: 0.98rem;"&gt;このページでは、動画で解説している&lt;strong&gt;「水溶液のこさ（質量パーセント濃度）」&lt;/strong&gt;を、&lt;br /&gt;
中学理科でよく出る用語と計算の流れに沿って整理します。&lt;br /&gt;
算数でもおなじみの「こさの問題」ですが、理科では&lt;strong&gt;溶質・溶媒・溶液の意味&lt;/strong&gt;をしっかり押さえることがポイントです。&lt;/p&gt;
&lt;p class="card-text mt-3 mb-0" style="font-size: 0.98rem;"&gt;水溶液のこさは化学分野の一部です。溶解・中和・気体なども含めた&lt;strong&gt;化学分野の全体像はこちら&lt;/strong&gt;：&lt;a style="color: #fff; text-decoration: underline;" href="https://rika-quest.com/column/chemistry/"&gt;化学分野の特徴と引っ掛かりポイント【動画解説】&lt;/a&gt;&lt;/p&gt;
&lt;/div&gt;
&lt;/div&gt;
&lt;p&gt;&lt;!-- 動画セクション --&gt;&lt;/p&gt;
&lt;div class="card shadow-sm mb-4"&gt;
&lt;div class="card-body"&gt;
&lt;h2 class="h4 mb-3"&gt;動画で学ぶ：水溶液のこさ（質量パーセント濃度）&lt;/h2&gt;
&lt;div class="ratio ratio-16x9 mb-3"&gt;&lt;iframe title="YouTube video player" src="https://www.youtube.com/embed/SGQAmAyiZUM" width="560" height="315" frameborder="0" allowfullscreen="allowfullscreen"&gt;&lt;/iframe&gt;&lt;/div&gt;
&lt;p class="mb-0"&gt;まずは動画で全体のイメージをつかんでから、本文の解説・まとめ・クイズで理解を固めていきましょう。&lt;/p&gt;
&lt;/div&gt;
&lt;/div&gt;
&lt;p&gt;&lt;!-- 水溶液のこさとは？ --&gt;&lt;/p&gt;
&lt;div class="card shadow-sm mb-4"&gt;
&lt;div class="card-body"&gt;
&lt;h2 class="h4 mb-3"&gt;1. 水溶液の「こさ」とは？──算数と理科の役割分担&lt;/h2&gt;
&lt;p&gt;「水溶液のこさ」の問題は、中学入試や定期テストで&lt;strong&gt;頻出&lt;/strong&gt;のテーマです。&lt;/p&gt;
&lt;blockquote class="blockquote"&gt;
&lt;p class="mb-1"&gt;170グラムの水に砂糖30グラムを溶かしました。こさは何％ですか？&lt;br /&gt;
……計算は&lt;strong&gt;算数の先生に聞いてください。&lt;/strong&gt;&lt;/p&gt;
&lt;/blockquote&gt;
&lt;p class="mb-2"&gt;こんなふうに、計算そのものは算数でしっかり練習するところですが、理科で大事なのは次の2点です。&lt;/p&gt;
&lt;ul class="mb-0"&gt;
&lt;li&gt;&lt;strong&gt;用語の意味（溶質・溶媒・溶液）&lt;/strong&gt;を正しく理解すること&lt;/li&gt;
&lt;li&gt;問題文や実験文から&lt;strong&gt;「何を求めるのか」&lt;/strong&gt;を読み取ること&lt;/li&gt;
&lt;/ul&gt;
&lt;/div&gt;
&lt;/div&gt;
&lt;p&gt;&lt;!-- 溶質・溶媒・溶液の基本 --&gt;&lt;/p&gt;
&lt;div class="card shadow-sm mb-4"&gt;
&lt;div class="card-body"&gt;
&lt;h2 class="h4 mb-3"&gt;2. 溶質・溶媒・溶液の基本用語を整理しよう&lt;/h2&gt;
&lt;p class="mb-2"&gt;前の動画でも登場した、絶対に覚えてほしいキーワードがこちらです。&lt;/p&gt;
&lt;div class="row"&gt;
&lt;div class="col-md-6 mb-3"&gt;
&lt;div class="border rounded p-3 h-100" style="background-color: #e0f7fa;"&gt;
&lt;h3 class="h5 mb-2"&gt;溶媒・溶質・溶液の定義&lt;/h3&gt;
&lt;ul class="mb-0"&gt;
&lt;li&gt;&lt;strong&gt;溶媒（ようばい）&lt;/strong&gt;：&lt;br /&gt;
物質を溶かす側の&lt;strong&gt;液体&lt;/strong&gt;（中学ではほとんど&lt;strong&gt;水&lt;/strong&gt;）&lt;/li&gt;
&lt;li&gt;&lt;strong&gt;溶質（ようしつ）&lt;/strong&gt;：&lt;br /&gt;
溶けている&lt;strong&gt;物質&lt;/strong&gt;（食塩・砂糖など）&lt;/li&gt;
&lt;li&gt;&lt;strong&gt;溶液（ようえき）&lt;/strong&gt;：&lt;br /&gt;
溶媒と溶質が混ざりあった&lt;strong&gt;できあがりの液体&lt;/strong&gt;&lt;/li&gt;
&lt;/ul&gt;
&lt;/div&gt;
&lt;/div&gt;
&lt;div class="col-md-6 mb-3"&gt;
&lt;div class="border rounded p-3 h-100" style="background-color: #fff3e0;"&gt;
&lt;h3 class="h5 mb-2"&gt;具体例でイメージ&lt;/h3&gt;
&lt;ul class="mb-0"&gt;
&lt;li&gt;水に砂糖を溶かした液体 → &lt;strong&gt;砂糖水&lt;/strong&gt;（水溶液）&lt;/li&gt;
&lt;li&gt;このときの役割&lt;br /&gt;
・水 …… 溶媒&lt;br /&gt;
・砂糖 …… 溶質&lt;br /&gt;
・砂糖水 …… 溶液&lt;/li&gt;
&lt;li&gt;中学理科では&lt;strong&gt;「溶媒＝水」&lt;/strong&gt;として扱う問題がほとんど&lt;/li&gt;
&lt;/ul&gt;
&lt;/div&gt;
&lt;/div&gt;
&lt;/div&gt;
&lt;p class="mb-0 mt-2"&gt;高校化学になると、エタノールなど水以外の溶媒もよく出てきますが、&lt;br /&gt;
中学の段階では&lt;strong&gt;「水溶液＝水に物質が溶けた液体」&lt;/strong&gt;というイメージで十分です。&lt;/p&gt;
&lt;/div&gt;
&lt;/div&gt;
&lt;p&gt;&lt;!-- 受験理科専門塾 しゅん吉クエスト（公式サイトCTA） --&gt;&lt;/p&gt;
&lt;div style="border: 2px solid #1976d2; background-color: #e3f2fd; padding: 10px 12px; display: flex; align-items: flex-start; justify-content: flex-start; margin-bottom: 10px;"&gt;
&lt;p&gt;&lt;img decoding="async" style="max-width: 90px; height: auto; margin-right: 10px; flex-shrink: 0;" src="https://rika-quest.com/wp-content/uploads/2021/07/%E3%81%97%E3%82%85%E3%82%93%E5%90%89%E3%82%AF%E3%82%A8%E3%82%B9%E3%83%88%E6%AD%A3%E6%96%B9%E5%BD%A2.jpg" alt="受験理科専門塾しゅん吉クエストのロゴ" /&gt;&lt;/p&gt;
&lt;div style="text-align: left; flex: 1;"&gt;
&lt;p style="margin: 5px 0; font-size: 14px; line-height: 1.6;"&gt;【受験理科専門塾しゅん吉クエスト】：&lt;br /&gt;
中学受験理科に特化した&lt;strong&gt;完全１対１個別指導&lt;/strong&gt;の専門塾です。&lt;br /&gt;
物理・化学・生物・地学の４分野について、苦手単元のやり直しから志望校対策まで、&lt;br /&gt;
一人ひとりの理解度に合わせてカリキュラムを作成し、&lt;strong&gt;「理科嫌い」を「理科で点が取れる」に変える&lt;/strong&gt;指導を行っています。&lt;/p&gt;
&lt;p&gt;&lt;a style="background-color: #1976d2; color: #ffffff; padding: 5px 10px; text-align: center; text-decoration: none; display: inline-block; font-size: 14px;" href="https://rika-quest.com/"&gt;&lt;br /&gt;
しゅん吉クエスト公式サイトを見る&lt;br /&gt;
&lt;/a&gt;&lt;/p&gt;
&lt;/div&gt;
&lt;/div&gt;
&lt;p&gt;&lt;!-- 質量パーセント濃度の考え方 --&gt;&lt;/p&gt;
&lt;div class="card shadow-sm mb-4"&gt;
&lt;div class="card-body"&gt;
&lt;h2 class="h4 mb-3"&gt;3. 質量パーセント濃度の考え方──「全体のうち〇gが溶質」&lt;/h2&gt;
&lt;p&gt;水溶液のこさを表す方法はいくつかありますが、中学理科で最もよく使うのが&lt;br /&gt;
&lt;strong&gt;質量パーセント濃度&lt;/strong&gt;です。&lt;/p&gt;
&lt;div class="row align-items-center mb-3"&gt;
&lt;div class="col-md-6 mb-3"&gt;&lt;img decoding="async" class="img-fluid rounded shadow-sm" src="https://rika-quest.com/wp-content/uploads/2023/03/画像4-1024x487.png" alt="質量パーセント濃度の公式と説明図" /&gt;&lt;/div&gt;
&lt;div class="col-md-6 mb-3"&gt;
&lt;p class="mb-2"&gt;図にあるように、考え方の基本はとてもシンプルです。&lt;/p&gt;
&lt;ul&gt;
&lt;li&gt;&lt;strong&gt;溶液の重さ分の、溶けているものの重さ&lt;/strong&gt;を割合で表したもの&lt;/li&gt;
&lt;li&gt;教科書によっては「質量」を使って&lt;strong&gt;（溶質の質量 ÷ 溶液の質量）× 100&lt;/strong&gt;と書かれる&lt;/li&gt;
&lt;li&gt;「溶液の質量」＝&lt;strong&gt;溶媒の質量 + 溶質の質量&lt;/strong&gt;&lt;/li&gt;
&lt;/ul&gt;
&lt;p class="mb-0"&gt;言いかえると、&lt;strong&gt;「全部の水溶液の重さのうち、何グラムが溶質か」&lt;/strong&gt;をパーセントで表したものです。&lt;br /&gt;
これは「全校生徒のうち男子が何人？」と聞いているのと同じ考え方です。&lt;/p&gt;
&lt;/div&gt;
&lt;/div&gt;
&lt;/div&gt;
&lt;/div&gt;
&lt;p&gt;&lt;!-- 例題で確認 --&gt;&lt;/p&gt;
&lt;div class="card shadow-sm mb-4"&gt;
&lt;div class="card-body"&gt;
&lt;h2 class="h4 mb-3"&gt;4. 例題で確認：170gの水に30gの砂糖を溶かした水溶液&lt;/h2&gt;
&lt;p&gt;代表的な例題を、理科の視点で整理しておきましょう。&lt;/p&gt;
&lt;div class="table-responsive mb-3"&gt;
&lt;table class="table table-bordered align-middle mb-0"&gt;
&lt;thead style="background-color: #e8f5e9;"&gt;
&lt;tr class="text-center"&gt;
&lt;th scope="col"&gt;条件&lt;/th&gt;
&lt;th scope="col"&gt;考え方&lt;/th&gt;
&lt;/tr&gt;
&lt;/thead&gt;
&lt;tbody&gt;
&lt;tr&gt;
&lt;td class="fw-bold" style="width: 30%;"&gt;条件&lt;/td&gt;
&lt;td&gt;
&lt;ul class="mb-0 ps-3"&gt;
&lt;li&gt;水（溶媒）：170g&lt;/li&gt;
&lt;li&gt;砂糖（溶質）：30g&lt;/li&gt;
&lt;/ul&gt;
&lt;/td&gt;
&lt;/tr&gt;
&lt;tr style="background-color: #f1f8e9;"&gt;
&lt;td class="fw-bold"&gt;溶液の質量&lt;/td&gt;
&lt;td&gt;
&lt;ul class="mb-0 ps-3"&gt;
&lt;li&gt;溶液の質量 ＝ 溶媒 + 溶質&lt;/li&gt;
&lt;li&gt;170g + 30g ＝ &lt;strong&gt;200g&lt;/strong&gt;&lt;/li&gt;
&lt;/ul&gt;
&lt;/td&gt;
&lt;/tr&gt;
&lt;tr&gt;
&lt;td class="fw-bold"&gt;質量パーセント濃度&lt;/td&gt;
&lt;td&gt;
&lt;ul class="mb-0 ps-3"&gt;
&lt;li&gt;（溶質の質量 ÷ 溶液の質量）× 100&lt;/li&gt;
&lt;li&gt;（30 ÷ 200）× 100 ＝ &lt;strong&gt;15％&lt;/strong&gt;&lt;/li&gt;
&lt;/ul&gt;
&lt;/td&gt;
&lt;/tr&gt;
&lt;/tbody&gt;
&lt;/table&gt;
&lt;/div&gt;
&lt;p class="mb-2"&gt;ここで注目してほしいポイントは次のとおりです。&lt;/p&gt;
&lt;ul class="mb-0"&gt;
&lt;li&gt;&lt;strong&gt;分母（溶液の質量）のほうが必ず大きくなる&lt;/strong&gt;（溶質＋溶媒だから）&lt;/li&gt;
&lt;li&gt;そのため、&lt;strong&gt;溶質 ÷ 溶液&lt;/strong&gt;の値は必ず&lt;strong&gt;1より小さな小数&lt;/strong&gt;になる&lt;/li&gt;
&lt;li&gt;小数のままだと見づらいので、&lt;strong&gt;100を掛けて%&lt;/strong&gt;に直しているだけ&lt;/li&gt;
&lt;/ul&gt;
&lt;/div&gt;
&lt;/div&gt;
&lt;p&gt;&lt;!-- よくあるつまずきポイント --&gt;&lt;/p&gt;
&lt;div class="card shadow-sm mb-4"&gt;
&lt;div class="card-body"&gt;
&lt;h2 class="h4 mb-3"&gt;5. よくあるつまずきポイントと対策&lt;/h2&gt;
&lt;p class="mb-2"&gt;質量パーセント濃度でよくある間違いを、あらかじめ知っておくと安心です。&lt;/p&gt;
&lt;div class="row"&gt;
&lt;div class="col-md-6 mb-3"&gt;
&lt;div class="border rounded p-3 h-100" style="background-color: #f3e5f5;"&gt;
&lt;h3 class="h5 mb-2"&gt;① 分母と分子を取り違える&lt;/h3&gt;
&lt;ul class="mb-0"&gt;
&lt;li&gt;正しくは&lt;strong&gt;「溶液の質量分の溶質の質量」&lt;/strong&gt;&lt;/li&gt;
&lt;li&gt;水の重さだけを分母にしてしまうミスに注意&lt;/li&gt;
&lt;li&gt;「全体のうち、どれだけ溶質か」を意識する&lt;/li&gt;
&lt;/ul&gt;
&lt;/div&gt;
&lt;/div&gt;
&lt;div class="col-md-6 mb-3"&gt;
&lt;div class="border rounded p-3 h-100" style="background-color: #e1f5fe;"&gt;
&lt;h3 class="h5 mb-2"&gt;② 用語の混乱&lt;/h3&gt;
&lt;ul class="mb-0"&gt;
&lt;li&gt;溶媒＝水、溶質＝溶けている物質、溶液＝できあがりの液体&lt;/li&gt;
&lt;li&gt;問題文中の「水溶液」「溶けている物質」の言い換えに注意&lt;/li&gt;
&lt;li&gt;まずは&lt;strong&gt;「これは溶質？溶媒？溶液？」&lt;/strong&gt;と整理するクセをつける&lt;/li&gt;
&lt;/ul&gt;
&lt;/div&gt;
&lt;/div&gt;
&lt;/div&gt;
&lt;p class="mb-0"&gt;計算自体は算数の練習でスムーズになります。理科では、&lt;strong&gt;用語と考え方&lt;/strong&gt;をしっかり押さえて、&lt;br /&gt;
長い問題文の中から&lt;strong&gt;何を求める式を立てるのか&lt;/strong&gt;を読み取る力を鍛えていきましょう。&lt;/p&gt;
&lt;/div&gt;
&lt;/div&gt;
&lt;p&gt;&lt;!-- まとめ表 --&gt;&lt;/p&gt;
&lt;div class="card shadow-sm mb-4"&gt;
&lt;div class="card-body"&gt;
&lt;h2 class="h4 mb-3"&gt;6. 水溶液のこさのまとめ表&lt;/h2&gt;
&lt;p&gt;ここまでの内容を、確認しやすいように表に整理しました。&lt;/p&gt;
&lt;div class="table-responsive"&gt;
&lt;table class="table table-bordered align-middle mb-0"&gt;
&lt;thead style="background-color: #dfffd6;"&gt;
&lt;tr class="text-center"&gt;
&lt;th scope="col"&gt;ポイント&lt;/th&gt;
&lt;th scope="col"&gt;内容&lt;/th&gt;
&lt;/tr&gt;
&lt;/thead&gt;
&lt;tbody&gt;
&lt;tr style="background-color: #ffffff;"&gt;
&lt;td class="fw-bold"&gt;基本概念&lt;/td&gt;
&lt;td&gt;
&lt;ul class="mb-0 ps-3"&gt;
&lt;li&gt;&lt;strong&gt;溶媒&lt;/strong&gt;：液体（中学では多くの場合は&lt;strong&gt;水&lt;/strong&gt;）&lt;/li&gt;
&lt;li&gt;&lt;strong&gt;溶質&lt;/strong&gt;：溶けている物質&lt;/li&gt;
&lt;li&gt;&lt;strong&gt;溶液&lt;/strong&gt;：溶媒と溶質が混ざった液体&lt;/li&gt;
&lt;li&gt;例：水に砂糖を溶かした液体 ＝ 砂糖水（水溶液）&lt;/li&gt;
&lt;/ul&gt;
&lt;/td&gt;
&lt;/tr&gt;
&lt;tr style="background-color: #dfffd6;"&gt;
&lt;td class="fw-bold"&gt;質量パーセント濃度&lt;/td&gt;
&lt;td&gt;
&lt;ul class="mb-0 ps-3"&gt;
&lt;li&gt;公式：&lt;strong&gt;（溶質の質量 ÷ 溶液の質量）× 100&lt;/strong&gt;&lt;/li&gt;
&lt;li&gt;溶液の質量 ＝ 溶媒の質量 + 溶質の質量&lt;/li&gt;
&lt;li&gt;例：170gの水に30gの砂糖 → 溶液200g、濃度は15％&lt;/li&gt;
&lt;/ul&gt;
&lt;/td&gt;
&lt;/tr&gt;
&lt;tr style="background-color: #ffffff;"&gt;
&lt;td class="fw-bold"&gt;計算のポイント&lt;/td&gt;
&lt;td&gt;
&lt;ul class="mb-0 ps-3"&gt;
&lt;li&gt;分母（溶液の質量）のほうが必ず大きくなる&lt;/li&gt;
&lt;li&gt;溶質 ÷ 溶液 の値は1より小さく、小数になる&lt;/li&gt;
&lt;li&gt;小数が見づらいので、100を掛けて&lt;strong&gt;％表示&lt;/strong&gt;にする&lt;/li&gt;
&lt;/ul&gt;
&lt;/td&gt;
&lt;/tr&gt;
&lt;tr style="background-color: #dfffd6;"&gt;
&lt;td class="fw-bold"&gt;重要キーワード&lt;/td&gt;
&lt;td&gt;
&lt;ul class="mb-0 ps-3"&gt;
&lt;li&gt;溶質・溶媒・溶液&lt;/li&gt;
&lt;li&gt;問題文から&lt;strong&gt;「何を求めるべきか」&lt;/strong&gt;を読み取ることが最重要&lt;/li&gt;
&lt;/ul&gt;
&lt;/td&gt;
&lt;/tr&gt;
&lt;/tbody&gt;
&lt;/table&gt;
&lt;/div&gt;
&lt;/div&gt;
&lt;/div&gt;
&lt;p&gt;&lt;!-- クイズセクション --&gt;&lt;/p&gt;
&lt;div class="card shadow-sm mb-4"&gt;
&lt;div class="card-body"&gt;
&lt;h2 class="h4 mb-3"&gt;7. 確認クイズ（10問）で理解をチェック！&lt;/h2&gt;
&lt;p&gt;ここまで学んだ内容を、10問のクイズで確認してみましょう。&lt;br /&gt;
各問題の&lt;strong&gt;「正解を見る」ボタン&lt;/strong&gt;を押すと答えが表示され、ボタンは消えます。&lt;/p&gt;
&lt;div class="table-responsive"&gt;
&lt;table class="table table-bordered align-middle"&gt;
&lt;thead style="background-color: #dfffd6;"&gt;
&lt;tr class="text-center"&gt;
&lt;th style="width: 40%;" scope="col"&gt;問題&lt;/th&gt;
&lt;th style="width: 40%;" scope="col"&gt;選択肢&lt;/th&gt;
&lt;th style="width: 20%;" scope="col"&gt;正解を見る&lt;/th&gt;
&lt;/tr&gt;
&lt;/thead&gt;
&lt;tbody&gt;
&lt;tr style="background-color: #ffffff;"&gt;
&lt;td&gt;1. 溶媒とは何を指しますか？&lt;/td&gt;
&lt;td&gt;A. 溶けている物質&lt;br /&gt;
B. 液体部分&lt;br /&gt;
C. 固体部分&lt;br /&gt;
D. 全体の液体&lt;/td&gt;
&lt;td class="text-center"&gt;&lt;button id="btn-answer1" class="btn btn-sm btn-success mb-1"&gt;正解を見る&lt;/button&gt;&lt;/p&gt;
&lt;div id="answer1" style="display: none;"&gt;正解：B. 液体部分&lt;/div&gt;
&lt;/td&gt;
&lt;/tr&gt;
&lt;tr style="background-color: #dfffd6;"&gt;
&lt;td&gt;2. 質量パーセント濃度の公式はどれですか？&lt;/td&gt;
&lt;td&gt;A. （溶媒の質量 ÷ 溶液の質量）× 100&lt;br /&gt;
B. （溶質の質量 ÷ 溶液の質量）× 100&lt;br /&gt;
C. （溶液の質量 ÷ 溶質の質量）× 100&lt;br /&gt;
D. （溶液の質量 ÷ 溶媒の質量）× 100&lt;/td&gt;
&lt;td class="text-center"&gt;&lt;button id="btn-answer2" class="btn btn-sm btn-success mb-1"&gt;正解を見る&lt;/button&gt;&lt;/p&gt;
&lt;div id="answer2" style="display: none;"&gt;正解：B. （溶質の質量 ÷ 溶液の質量）× 100&lt;/div&gt;
&lt;/td&gt;
&lt;/tr&gt;
&lt;tr style="background-color: #ffffff;"&gt;
&lt;td&gt;3. 溶液の質量の計算方法として正しいのはどれですか？&lt;/td&gt;
&lt;td&gt;A. 溶質の質量&lt;br /&gt;
B. 溶媒の質量&lt;br /&gt;
C. 溶質 + 溶媒の質量&lt;br /&gt;
D. 溶質 ÷ 溶媒の質量&lt;/td&gt;
&lt;td class="text-center"&gt;&lt;button id="btn-answer3" class="btn btn-sm btn-success mb-1"&gt;正解を見る&lt;/button&gt;&lt;/p&gt;
&lt;div id="answer3" style="display: none;"&gt;正解：C. 溶質 + 溶媒の質量&lt;/div&gt;
&lt;/td&gt;
&lt;/tr&gt;
&lt;tr style="background-color: #dfffd6;"&gt;
&lt;td&gt;4. 200gの水溶液に30gの溶質が含まれる場合、質量パーセント濃度は？&lt;/td&gt;
&lt;td&gt;A. 10％&lt;br /&gt;
B. 15％&lt;br /&gt;
C. 20％&lt;br /&gt;
D. 25％&lt;/td&gt;
&lt;td class="text-center"&gt;&lt;button id="btn-answer4" class="btn btn-sm btn-success mb-1"&gt;正解を見る&lt;/button&gt;&lt;/p&gt;
&lt;div id="answer4" style="display: none;"&gt;正解：B. 15％&lt;/div&gt;
&lt;/td&gt;
&lt;/tr&gt;
&lt;tr style="background-color: #ffffff;"&gt;
&lt;td&gt;5. 水溶液のこさを表す単位として最も適切なのは？&lt;/td&gt;
&lt;td&gt;A. グラム&lt;br /&gt;
B. パーセント&lt;br /&gt;
C. ミリリットル&lt;br /&gt;
D. キログラム&lt;/td&gt;
&lt;td class="text-center"&gt;&lt;button id="btn-answer5" class="btn btn-sm btn-success mb-1"&gt;正解を見る&lt;/button&gt;&lt;/p&gt;
&lt;div id="answer5" style="display: none;"&gt;正解：B. パーセント&lt;/div&gt;
&lt;/td&gt;
&lt;/tr&gt;
&lt;tr style="background-color: #dfffd6;"&gt;
&lt;td&gt;6. 溶質の質量が全体の液体の質量を超えることは？&lt;/td&gt;
&lt;td&gt;A. 可能&lt;br /&gt;
B. 不可能&lt;br /&gt;
C. 条件次第&lt;br /&gt;
D. 測定不能&lt;/td&gt;
&lt;td class="text-center"&gt;&lt;button id="btn-answer6" class="btn btn-sm btn-success mb-1"&gt;正解を見る&lt;/button&gt;&lt;/p&gt;
&lt;div id="answer6" style="display: none;"&gt;正解：B. 不可能&lt;/div&gt;
&lt;/td&gt;
&lt;/tr&gt;
&lt;tr style="background-color: #ffffff;"&gt;
&lt;td&gt;7. 溶媒として最も一般的に使われる物質は？&lt;/td&gt;
&lt;td&gt;A. 水&lt;br /&gt;
B. エタノール&lt;br /&gt;
C. 酢&lt;br /&gt;
D. 塩酸&lt;/td&gt;
&lt;td class="text-center"&gt;&lt;button id="btn-answer7" class="btn btn-sm btn-success mb-1"&gt;正解を見る&lt;/button&gt;&lt;/p&gt;
&lt;div id="answer7" style="display: none;"&gt;正解：A. 水&lt;/div&gt;
&lt;/td&gt;
&lt;/tr&gt;
&lt;tr style="background-color: #dfffd6;"&gt;
&lt;td&gt;8. 水溶液のこさの計算で使用される数学的手法は？&lt;/td&gt;
&lt;td&gt;A. 割合&lt;br /&gt;
B. 微分&lt;br /&gt;
C. 積分&lt;br /&gt;
D. 対数&lt;/td&gt;
&lt;td class="text-center"&gt;&lt;button id="btn-answer8" class="btn btn-sm btn-success mb-1"&gt;正解を見る&lt;/button&gt;&lt;/p&gt;
&lt;div id="answer8" style="display: none;"&gt;正解：A. 割合&lt;/div&gt;
&lt;/td&gt;
&lt;/tr&gt;
&lt;tr style="background-color: #ffffff;"&gt;
&lt;td&gt;9. 質量パーセント濃度で表すと便利な理由として最も適切なのは？&lt;/td&gt;
&lt;td&gt;A. 数値が簡潔になる&lt;br /&gt;
B. 溶液が一定になる&lt;br /&gt;
C. 混合比率が変わらない&lt;br /&gt;
D. 実験に必ず必要だから&lt;/td&gt;
&lt;td class="text-center"&gt;&lt;button id="btn-answer9" class="btn btn-sm btn-success mb-1"&gt;正解を見る&lt;/button&gt;&lt;/p&gt;
&lt;div id="answer9" style="display: none;"&gt;正解：A. 数値が簡潔になる&lt;/div&gt;
&lt;/td&gt;
&lt;/tr&gt;
&lt;tr style="background-color: #dfffd6;"&gt;
&lt;td&gt;10. 算数でよく扱う水溶液のこさの問題の例として適切なのは？&lt;/td&gt;
&lt;td&gt;A. 酸とアルカリの反応&lt;br /&gt;
B. 水と砂糖の混合比率&lt;br /&gt;
C. 化学反応の速度&lt;br /&gt;
D. 金属の電気伝導&lt;/td&gt;
&lt;td class="text-center"&gt;&lt;button id="btn-answer10" class="btn btn-sm btn-success mb-1"&gt;正解を見る&lt;/button&gt;&lt;/p&gt;
&lt;div id="answer10" style="display: none;"&gt;正解：B. 水と砂糖の混合比率&lt;/div&gt;
&lt;/td&gt;
&lt;/tr&gt;
&lt;/tbody&gt;
&lt;/table&gt;
&lt;/div&gt;
&lt;/div&gt;
&lt;/div&gt;
&lt;p&gt;&lt;!-- まとめ --&gt;&lt;/p&gt;
&lt;div class="card shadow-sm mb-4"&gt;
&lt;div class="card-body"&gt;
&lt;h2 class="h4 mb-3"&gt;8. まとめ──用語と「全体のうち〇g」のイメージをセットで&lt;/h2&gt;
&lt;ul class="mb-3"&gt;
&lt;li&gt;水溶液のこさは、&lt;strong&gt;「全体のうち、どれだけ溶質が入っているか」&lt;/strong&gt;を表したもの。&lt;/li&gt;
&lt;li&gt;質量パーセント濃度は&lt;strong&gt;（溶質 ÷ 溶液）× 100&lt;/strong&gt;という&lt;strong&gt;割合&lt;/strong&gt;の考え方。&lt;/li&gt;
&lt;li&gt;&lt;strong&gt;溶質・溶媒・溶液&lt;/strong&gt;の用語があいまいだと、問題文の意味を取り違えやすい。&lt;/li&gt;
&lt;li&gt;計算そのものは算数の力でスムーズにしつつ、理科では&lt;strong&gt;用語と式の意味&lt;/strong&gt;をしっかり理解する。&lt;/li&gt;
&lt;li&gt;文章の長い問題では、まず「これは溶質？溶媒？溶液？」とラベル付けしてから式を立てるとミスが減る。&lt;/li&gt;
&lt;/ul&gt;
&lt;p class="mb-2"&gt;たくさんの問題を解きながら、&lt;strong&gt;文章の読み取り＋割合の考え方&lt;/strong&gt;をセットで鍛えていきましょう。&lt;/p&gt;
&lt;p class="mb-0"&gt;水溶液のこさを含む化学分野の全体像は、&lt;a href="https://rika-quest.com/column/chemistry/"&gt;化学分野の特徴と引っ掛かりポイント【全体像はこちら】&lt;/a&gt;でまとめています。&lt;/p&gt;
&lt;/div&gt;
&lt;/div&gt;
&lt;p&gt;&lt;!-- 四角のCTA --&gt;&lt;/p&gt;
&lt;div class="card shadow-sm border-teal mb-4" style="border-color: #00897b !important;"&gt;
&lt;div class="card-body"&gt;
&lt;h2 class="h5 mb-2" style="border-left: 4px solid #00897b; padding-left: 0.75rem;"&gt;水溶液だけでなく「溶解・中和・気体」まで一気に仕上げたい人へ&lt;/h2&gt;
&lt;p class="mb-2"&gt;「水溶液のこさは何となく分かってきたけれど、&lt;strong&gt;溶解度・中和・気体の性質&lt;/strong&gt;になると不安……」という人は、&lt;br /&gt;
化学分野を&lt;strong&gt;まとめて整理&lt;/strong&gt;してしまうのがおすすめです。&lt;/p&gt;
&lt;ul class="mb-3"&gt;
&lt;li&gt;溶質・溶媒・溶液から溶解度グラフまでの一貫した整理&lt;/li&gt;
&lt;li&gt;入試に出やすい計算問題・実験問題の演習&lt;/li&gt;
&lt;li&gt;動画＋プリントでの復習サポート&lt;/li&gt;
&lt;/ul&gt;
&lt;div class="d-flex flex-wrap justify-content-between align-items-center"&gt;
&lt;p class="mb-2 mb-md-0"&gt;受験理科専門塾「しゅん吉クエスト」では、理科を&lt;strong&gt;「苦手」から「得意」&lt;/strong&gt;に変えるためのサポートを行っています。&lt;/p&gt;
&lt;p&gt;&lt;a class="btn btn-outline-success" href="https://rika-quest.com/"&gt;&lt;br /&gt;
詳細・お問い合わせはこちら&lt;br /&gt;
&lt;/a&gt;&lt;/p&gt;
&lt;/div&gt;
&lt;/div&gt;
&lt;/div&gt;
&lt;/div&gt;
&lt;p&gt;&lt;!-- クイズ用スクリプト --&gt;&lt;br /&gt;
&lt;script&gt;
  function showAnswer(id) {
    var answer = document.getElementById('answer' + id);
    var button = document.getElementById('btn-answer' + id);
    if (answer) {
      answer.style.display = 'block';
    }
    if (button) {
      button.style.display = 'none';
    }
  }
&lt;/script&gt;&lt;/p&gt;
```
</t>
  </si>
  <si>
    <t xml:space="preserve">以下のページは「スニペット整合性」（本文と title/meta/H1/冒頭文）が弱い可能性があります。
まず【本文】を確認し、想定読者・悩み・解決範囲を把握してください。
そのうえで、GSCの主要クエリ（表示回数上位）を根拠に、
「検索意図に対して、タイトル/メタ/H1/冒頭120字がズレている点」を特定し、
ズレを解消するための修正案（タイトル/メタ/H1/冒頭）を提示してください。
※本文の“大改修”は前提にしません（必要なら追記ブロックは最大1つまで）。
【URL】https://natsui-sansu-juku.com/column/510-06/
【ページ分類】MC
【ページ分類の略語（このプロンプト内の定義）】
TP = トップページ（ホーム/サイトの入口）
SP = サービスページ（講座・コース・申込導線）
MC = メインコラム（コラム/解説/勉強法など集客記事）
SC = サブコラム（MCやSPを補強するための補助コラム※サイト定義に合わせて判断）
NW = ニュース/お知らせ（運用上は改善対象外として除外）
ST = 企業情報等のSEO対策を行わないこ固定ページ（運用上は改善対象外として除外）
- / 空欄 / 未分類 = 未分類（このスクリプトでは改善対象外として除外）
※未分類（空欄 / "-" / "未分類"）は作業対象に含めません。
【現状（スニペット要素）】
- タイトル：分数と小数 510-06 - 中学受験専門 夏井算数塾
- メタ：サピックス5年生のための「小数・分数」基礎整理 小数と分数の計算は、一見やさしそうに見えてミスが出やすい単元で
- H1：分数と小数　510-06
- 冒頭120字：サピックス5年生のための「小数・分数」基礎整理 小数と分数の計算は、一見やさしそうに見えて ミスが出やすい単元 です。 「小数点の位置をよく間違える」「分数と小数が混ざると頭がこんがらがる」「どこまで約分すればいいか分からない」――こうした
【GSC主要クエリ（表示回数上位50件）】
- 既約分数とは｜表示479｜CTR 0.00%｜順位1.0
- 0.125 分数｜表示165｜CTR 0.00%｜順位1.7
- 小数を分数に直す方法｜表示115｜CTR 0.00%｜順位1.3
- 分数掛け算｜表示83｜CTR 0.00%｜順位1.0
- 既約分数｜表示78｜CTR 0.00%｜順位1.0
- 分数の計算｜表示70｜CTR 0.00%｜順位1.1
- 分数 掛け算｜表示67｜CTR 0.00%｜順位1.0
- 0.625 分数｜表示54｜CTR 0.00%｜順位8.6
- 8分の1 小数｜表示49｜CTR 0.00%｜順位2.8
- 5分の2を小数に直すと｜表示37｜CTR 0.00%｜順位8.4
- 8分の3 小数｜表示35｜CTR 0.00%｜順位5.7
- 5分の2 少数｜表示34｜CTR 0.00%｜順位8.4
- 既約分数式｜表示29｜CTR 0.00%｜順位1.1
- 分数に小数を使う｜表示26｜CTR 0.00%｜順位5.0
- 25分の6を小数に直すと｜表示23｜CTR 0.00%｜順位9.7
- 分数と小数の計算｜表示22｜CTR 0.00%｜順位1.0
- 8分の3を小数に直すと｜表示20｜CTR 0.00%｜順位8.1
- 8分の7を小数に直すと｜表示20｜CTR 0.00%｜順位5.9
- 8分の11を小数に直すと｜表示19｜CTR 0.00%｜順位10.6
- 25分の8を小数に直すと｜表示18｜CTR 0.00%｜順位10.6
- 8分の5 小数｜表示17｜CTR 5.88%｜順位3.5
- 25分の1 小数｜表示17｜CTR 0.00%｜順位8.4
- 5分の2 小数｜表示17｜CTR 0.00%｜順位6.5
- 8分の7を小数に｜表示15｜CTR 0.00%｜順位9.1
- 約分できるかどうか｜表示15｜CTR 0.00%｜順位2.7
- 規約分数｜表示15｜CTR 0.00%｜順位1.7
- 5分の3 小数｜表示13｜CTR 0.00%｜順位7.8
- 25分の3 少数｜表示12｜CTR 0.00%｜順位10.5
- 5分の4を小数に直すと｜表示12｜CTR 0.00%｜順位11.4
- 5分の8を小数に直すと｜表示12｜CTR 0.00%｜順位7.8
- 8分の3÷3÷0.75｜表示12｜CTR 0.00%｜順位7.8
- 分数の掛け算割り算｜表示12｜CTR 0.00%｜順位1.0
- 五分の二 小数｜表示11｜CTR 0.00%｜順位6.2
- 既約分数式とは｜表示11｜CTR 0.00%｜順位1.1
- 8分の5を小数で表すと｜表示10｜CTR 0.00%｜順位1.0
- 規約分数とは｜表示10｜CTR 0.00%｜順位1.0
- 0、6 分数｜表示9｜CTR 0.00%｜順位6.3
- 5分の2小数｜表示9｜CTR 0.00%｜順位7.3
- 八分の三｜表示9｜CTR 0.00%｜順位8.8
- 分数を小数に直す 何年生｜表示9｜CTR 0.00%｜順位2.2
- 少数の素因数分解｜表示9｜CTR 0.00%｜順位11.6
- 20分の1を小数に直すと｜表示8｜CTR 0.00%｜順位8.4
- 20分の7を小数に直すと｜表示8｜CTR 0.00%｜順位9.0
- これ以上約分できない分数｜表示8｜CTR 0.00%｜順位6.1
- 分数 説明｜表示8｜CTR 0.00%｜順位2.1
- 小数点 計算 コツ｜表示8｜CTR 0.00%｜順位3.3
- 5分の1 小数｜表示7｜CTR 0.00%｜順位6.7
- 8分の一 少数｜表示7｜CTR 0.00%｜順位5.3
- 八分の五 少数｜表示7｜CTR 0.00%｜順位2.0
- 分数÷分数｜表示7｜CTR 0.00%｜順位1.0
【参考：代表語（自動抽出）】既約分数とは
【出力（必ずこの順）】
1) 本文の要約（想定読者・悩み・解決）
2) 検索意図の整理（主要クエリから2〜3パターン）
3) 不一致の指摘（タイトル/メタ/H1/冒頭のどこがズレているか）
4) 修正方針（“どの意図に寄せるか”を1つに決める）
5) 修正案（すべてコードブロック）
   - タイトル案3つ（全角35字前後＋56字以上の網羅型を1つ）
   - メタ案3つ（全角90字前後）
   - H1案2つ
   - 冒頭120字（2案：&lt;p&gt;で開始）
【禁則ワード（シート連動）】
以下の【禁則ワード】は、タイトル/メタ/導入文/見出し/本文のいずれにも原則使用しないでください。
言い換えが必要な場合は、自然な日本語に置換してください。
【禁則ワード】
- 崩れ
- 型
- 迷い
- 保留
- 固定
- 手順
- 立て直
- 最短
- 結論だけ
- 乱れ
- 三点確認
- 内部リンク
- 導線
- 設計
- 刺
- まず結論
- 整え
- 押し付けない案内
- 統一
- 次の一手
- 失点
- 確定
- サブコラム
- 30秒
- 1分
- CV
- 網羅
【本文】
```html
&lt;h2&gt;サピックス5年生のための「小数・分数」基礎整理&lt;/h2&gt;
&lt;p&gt;小数と分数の計算は、一見やさしそうに見えて&lt;strong&gt;ミスが出やすい単元&lt;/strong&gt;です。&lt;br /&gt;
「小数点の位置をよく間違える」「分数と小数が混ざると頭がこんがらがる」「どこまで約分すればいいか分からない」――こうしたつまずきは、&lt;strong&gt;基本の考え方&lt;/strong&gt;と&lt;strong&gt;よく出る数字のパターン&lt;/strong&gt;を押さえることで防ぐことができます。&lt;br /&gt;
このページでは、動画とあわせて、&lt;br /&gt;
&lt;strong&gt;小数・分数の計算のコツ&lt;/strong&gt;から、&lt;strong&gt;大きさくらべの考え方&lt;/strong&gt;、&lt;strong&gt;既約分数の意味&lt;/strong&gt;までを、授業前の予習・復習用に整理しました。&lt;br /&gt;
サピックス小5算数の「15分まとめ」全体の一覧は、&lt;a href="https://natsui-sansu-juku.com/column/sapix-15/"&gt;全体像はこちら&lt;/a&gt;から確認できます。&lt;/p&gt;
&lt;h2&gt;動画講義：小数・分数の基本と既約分数&lt;/h2&gt;
&lt;p&gt;&lt;iframe title="510-06　分数と小数【サピックスの算数を15分で授業してみた】" src="https://www.youtube.com/embed/l5aso_ShbCY?feature=oembed" width="750" height="422" frameborder="0" allowfullscreen="allowfullscreen"&gt;&lt;/iframe&gt;&lt;/p&gt;
&lt;blockquote&gt;&lt;p&gt;この動画は、サピックスに通塾している小学５年生で、算数が苦手な生徒さん向けに&lt;strong&gt;「授業に入る前に見ておいてほしいポイント」&lt;/strong&gt;をまとめた内容です。&lt;br /&gt;
重要な部分だけを絞ったコンパクトな講義となっていますので、基本事項の復習にご活用いただければ幸いです。&lt;br /&gt;
※本動画は、サピックスで使用されているテキストそのものの解説ではありません。あらかじめご了承ください。&lt;/p&gt;&lt;/blockquote&gt;
&lt;h2&gt;１．小数・分数の基本事項&lt;/h2&gt;
&lt;p&gt;まずは、小数や分数を含む計算の&lt;strong&gt;基本ルール&lt;/strong&gt;と&lt;strong&gt;ミスを防ぐ書き方&lt;/strong&gt;を確認しましょう。&lt;/p&gt;
&lt;h3&gt;小数×整数（0をあとでまとめる筆算のコツ）&lt;/h3&gt;
&lt;p&gt;例えば、&lt;strong&gt;「小数点がある数字 × 2600」&lt;/strong&gt;のようなかけ算では、いきなり2600の「0」まで含めて計算してしまうと、小数点の位置が分かりにくくなり、ミスにつながります。&lt;br /&gt;
そこで次のように考えます。&lt;/p&gt;
&lt;ul&gt;
&lt;li&gt;① まずは&lt;strong&gt;260&lt;/strong&gt;や&lt;strong&gt;26&lt;/strong&gt;など、0を取った形で計算する&lt;/li&gt;
&lt;li&gt;② 計算が終わってから、&lt;strong&gt;あとで0をまとめて付け足す&lt;/strong&gt;&lt;/li&gt;
&lt;/ul&gt;
&lt;p&gt;筆算を書くときは、&lt;/p&gt;
&lt;ul&gt;
&lt;li&gt;小数点の位置&lt;/li&gt;
&lt;li&gt;0を何個あとからつけるのか&lt;/li&gt;
&lt;/ul&gt;
&lt;p&gt;を意識しておくと、計算ミスを防ぎやすくなります。&lt;/p&gt;
&lt;h3&gt;小数のわり算と小数点以下の準備&lt;/h3&gt;
&lt;p&gt;わり算で&lt;strong&gt;小数点以下も求めたい&lt;/strong&gt;ときは、割られる数（わられる数）の方にあらかじめ0を書いておくのがポイントです。&lt;/p&gt;
&lt;ul&gt;
&lt;li&gt;小数点以下まで答えを出したい → わられる数の小数点以下に&lt;strong&gt;0をならべておく&lt;/strong&gt;&lt;/li&gt;
&lt;li&gt;足りなくなってから0をつけ足すのではなく、&lt;strong&gt;最初に準備しておく&lt;/strong&gt;とスムーズ&lt;/li&gt;
&lt;/ul&gt;
&lt;p&gt;小数のわり算はとくにミスが出やすいので、&lt;br /&gt;
&lt;strong&gt;「小数点の位置」と「0の個数」を先に決める&lt;/strong&gt;癖をつけておきましょう。&lt;/p&gt;
&lt;h3&gt;小数と分数が混ざった計算の方針&lt;/h3&gt;
&lt;p&gt;小数と分数が入り混じった計算をするときは、&lt;strong&gt;小数にそろえるか、分数にそろえるか&lt;/strong&gt;を最初に決めることが大切です。&lt;/p&gt;
&lt;ul&gt;
&lt;li&gt;たし算・ひき算：&lt;strong&gt;同じ種類（小数なら小数・分数なら分数）&lt;/strong&gt;にそろえる&lt;/li&gt;
&lt;li&gt;かけ算・わり算：&lt;strong&gt;分数にそろえて一気に処理&lt;/strong&gt;するのが基本&lt;/li&gt;
&lt;/ul&gt;
&lt;p&gt;特に、&lt;/p&gt;
&lt;p&gt;&lt;strong&gt;「かけ算とわり算のかたまりは、分数にして一気に解く」&lt;/strong&gt;&lt;/p&gt;
&lt;p&gt;というのが重要なポイントです。&lt;/p&gt;
&lt;ul&gt;
&lt;li&gt;かけ算：分数同士なら「分子×分子」「分母×分母」&lt;/li&gt;
&lt;li&gt;わり算：&lt;strong&gt;「わる分数をひっくり返してかけ算」&lt;/strong&gt;に直す&lt;/li&gt;
&lt;/ul&gt;
&lt;h3&gt;よく出る分数は小数に変換して暗記しておく&lt;/h3&gt;
&lt;p&gt;テストやサピックスの問題でよく登場する分数は、&lt;strong&gt;小数に直す形を覚えておくと計算が速く&lt;/strong&gt;なります。&lt;/p&gt;
&lt;blockquote&gt;&lt;p&gt;５分の１＝0.2、５分の２＝0.4、５分の３＝0.6 ・・・&lt;br /&gt;
20分の１＝0.05、20分の３＝0.15、20分の７＝0.35 ・・・&lt;br /&gt;
25分の１＝0.04、25分の２＝0.08、25分の３＝0.12 ・・・&lt;/p&gt;&lt;/blockquote&gt;
&lt;p&gt;これらは、&lt;strong&gt;割合や文章題&lt;/strong&gt;でも頻繁に登場します。&lt;br /&gt;
&lt;strong&gt;見た瞬間に小数が思い浮かぶ&lt;/strong&gt;くらいまで練習しておくと、問題全体のスピードと正確さがぐっと上がります。&lt;/p&gt;
&lt;h2&gt;２．小数・分数の大きさくらべ&lt;/h2&gt;
&lt;p&gt;つぎに、&lt;strong&gt;「どちらが大きいか・小さいか」&lt;/strong&gt;をくらべるときの考え方を整理します。&lt;br /&gt;
分数と小数が混ざった比較では、基本方針を決めておくと迷いにくくなります。&lt;/p&gt;
&lt;h3&gt;分数と小数は、基本的に小数にそろえて比較&lt;/h3&gt;
&lt;p&gt;元記事にもあるように、&lt;/p&gt;
&lt;p&gt;&lt;strong&gt;分数と小数の大きさくらべは、基本的には小数にして比べる&lt;/strong&gt;&lt;/p&gt;
&lt;p&gt;と考えましょう。&lt;br /&gt;
分数を小数に直してしまえば、&lt;/p&gt;
&lt;ul&gt;
&lt;li&gt;小数点以下第何位までを見るか&lt;/li&gt;
&lt;li&gt;どちらが大きいかを数字だけで判断できる&lt;/li&gt;
&lt;/ul&gt;
&lt;p&gt;ようになります。&lt;/p&gt;
&lt;h3&gt;８分の…の小数は0.125ずつ増える&lt;/h3&gt;
&lt;p&gt;特によく出てくるのが、&lt;strong&gt;8分の○&lt;/strong&gt;シリーズです。&lt;/p&gt;
&lt;blockquote&gt;&lt;p&gt;８分の１＝0.125、８分の２＝0.25、８分の３＝0.375、８分の４＝0.5、&lt;br /&gt;
８分の５＝0.625、８分の６＝0.75、８分の７＝0.875&lt;/p&gt;&lt;/blockquote&gt;
&lt;p&gt;見て分かる通り、&lt;strong&gt;0.125ずつ増えていく&lt;/strong&gt;のが特徴です。&lt;/p&gt;
&lt;ul&gt;
&lt;li&gt;1/8＝0.125&lt;/li&gt;
&lt;li&gt;2/8＝1/4＝0.25&lt;/li&gt;
&lt;li&gt;4/8＝1/2＝0.5&lt;/li&gt;
&lt;/ul&gt;
&lt;p&gt;など、&lt;strong&gt;1/4や1/2とのつながり&lt;/strong&gt;も意識しておくと、分数・小数のイメージがつかみやすくなります。&lt;/p&gt;
&lt;h3&gt;分数どうしの大きさくらべ：通分が基本&lt;/h3&gt;
&lt;p&gt;&lt;strong&gt;分数どうし&lt;/strong&gt;だけで比べる場合の基本は、&lt;/p&gt;
&lt;p&gt;&lt;strong&gt;「むりやり通分して分母をそろえる」&lt;/strong&gt;&lt;/p&gt;
&lt;p&gt;ことです。&lt;/p&gt;
&lt;ul&gt;
&lt;li&gt;分母が同じになれば、&lt;strong&gt;分子が大きい方が値も大きい&lt;/strong&gt;と分かる&lt;/li&gt;
&lt;/ul&gt;
&lt;p&gt;しかし、問題によっては、&lt;/p&gt;
&lt;ul&gt;
&lt;li&gt;分母をそろえたいのに、どんな数にそろえればいいか分からない&lt;/li&gt;
&lt;/ul&gt;
&lt;p&gt;という場合もあります。そのときには、元記事にあるように、&lt;/p&gt;
&lt;p&gt;&lt;strong&gt;「他の分数の分子を、分母が分からない分数の分子にそろえて計算」&lt;/strong&gt;&lt;/p&gt;
&lt;p&gt;する、という考え方も使えます。&lt;/p&gt;
&lt;ul&gt;
&lt;li&gt;分母ではなく&lt;strong&gt;分子の方をそろえて&lt;/strong&gt;比べる&lt;/li&gt;
&lt;li&gt;「どちらが1あたりの量が大きいか」を見る発想&lt;/li&gt;
&lt;/ul&gt;
&lt;p&gt;状況に応じて、&lt;/p&gt;
&lt;ul&gt;
&lt;li&gt;分母をそろえる（通分）&lt;/li&gt;
&lt;li&gt;分子をそろえる&lt;/li&gt;
&lt;li&gt;小数に直してくらべる&lt;/li&gt;
&lt;/ul&gt;
&lt;p&gt;といった方法を使い分けられるようになると、問題の見通しがよくなります。&lt;/p&gt;
&lt;h2&gt;３．既約分数とは何か&lt;/h2&gt;
&lt;p&gt;最後に、分数の単元で必ず登場する&lt;strong&gt;「既約分数」&lt;/strong&gt;について整理しましょう。&lt;/p&gt;
&lt;h3&gt;既約分数の定義&lt;/h3&gt;
&lt;p&gt;&lt;strong&gt;既約分数&lt;/strong&gt;とは、&lt;/p&gt;
&lt;p&gt;&lt;strong&gt;「これ以上約分できない分数」&lt;/strong&gt;&lt;/p&gt;
&lt;p&gt;のことです。&lt;/p&gt;
&lt;ul&gt;
&lt;li&gt;分子と分母が、どんな整数でも&lt;strong&gt;同時に割り切れない&lt;/strong&gt;状態になっている&lt;/li&gt;
&lt;li&gt;逆に、何かの数で割り切れてしまう場合は&lt;strong&gt;既約分数とはいわない&lt;/strong&gt;&lt;/li&gt;
&lt;/ul&gt;
&lt;p&gt;例えば、&lt;/p&gt;
&lt;ul&gt;
&lt;li&gt;6/8 は 2で割って 3/4 になるので、&lt;strong&gt;既約分数ではない&lt;/strong&gt;&lt;/li&gt;
&lt;li&gt;3/4 はこれ以上約分できないので、&lt;strong&gt;既約分数&lt;/strong&gt;&lt;/li&gt;
&lt;/ul&gt;
&lt;h3&gt;割り切れる数を調べるには「素因数分解」&lt;/h3&gt;
&lt;p&gt;ある分数が既約分数かどうかを見分けるには、&lt;strong&gt;素因数分解&lt;/strong&gt;が役に立ちます。&lt;/p&gt;
&lt;ul&gt;
&lt;li&gt;分子と分母を素数のかけ算の形に分解する&lt;/li&gt;
&lt;li&gt;共通している素数があれば、まだ約分できる&lt;/li&gt;
&lt;li&gt;共通している素数がひとつもなければ、既約分数&lt;/li&gt;
&lt;/ul&gt;
&lt;p&gt;「どの数で割れるか分からない」ときも、&lt;strong&gt;素因数分解をして、共通の因数（約数）を探す&lt;/strong&gt;という流れを覚えておきましょう。&lt;/p&gt;
&lt;h3&gt;条件に合う既約分数を探すときのベン図の活用&lt;/h3&gt;
&lt;p&gt;「ある整数で割り切れるけれど、別の整数では割り切れない」「両方で割り切れる」など、&lt;strong&gt;条件付きで分数を探す問題&lt;/strong&gt;では、&lt;strong&gt;ベン図&lt;/strong&gt;を使うのも有効です。&lt;/p&gt;
&lt;ul&gt;
&lt;li&gt;片方の円：ある数で割り切れるもの&lt;/li&gt;
&lt;li&gt;もう片方の円：別の数で割り切れるもの&lt;/li&gt;
&lt;li&gt;重なった部分：両方で割り切れるもの&lt;/li&gt;
&lt;li&gt;どちらにも入らない部分：どちらの数でも割り切れないもの&lt;/li&gt;
&lt;/ul&gt;
&lt;p&gt;このように図で整理してから素因数分解と組み合わせると、&lt;strong&gt;条件に合う既約分数&lt;/strong&gt;を見つけやすくなります。&lt;/p&gt;
&lt;h2&gt;４．サピックス5年生の学習への活かし方&lt;/h2&gt;
&lt;p&gt;小数・分数・既約分数の単元は、今後の&lt;/p&gt;
&lt;ul&gt;
&lt;li&gt;割合&lt;/li&gt;
&lt;li&gt;速さ&lt;/li&gt;
&lt;li&gt;比&lt;/li&gt;
&lt;li&gt;平均・濃度&lt;/li&gt;
&lt;/ul&gt;
&lt;p&gt;など、あらゆる文章題の&lt;strong&gt;土台&lt;/strong&gt;になります。サピックスのカリキュラムでも頻出のテーマなので、次の流れで学習するのがおすすめです。&lt;/p&gt;
&lt;ol&gt;
&lt;li&gt;動画を視聴し、&lt;strong&gt;小数点の扱い・分数の基本・既約分数のイメージ&lt;/strong&gt;をつかむ&lt;/li&gt;
&lt;li&gt;本ページの要点を読みながら、&lt;strong&gt;よく出る分数と小数の対応&lt;/strong&gt;をノートにまとめる&lt;/li&gt;
&lt;li&gt;教科書やテキストの基本問題で、&lt;strong&gt;「小数に揃えるか」「分数に揃えるか」&lt;/strong&gt;を意識して解く&lt;/li&gt;
&lt;li&gt;既約分数の問題では、&lt;strong&gt;素因数分解＋ベン図&lt;/strong&gt;を使って条件に合うものを整理する&lt;/li&gt;
&lt;/ol&gt;
&lt;p&gt;計算の速さだけでなく、&lt;strong&gt;「どんな形に直せば解きやすいか」を選べる力&lt;/strong&gt;を身につけていくことが、サピックス算数で点数を伸ばすカギになります。&lt;/p&gt;
&lt;h2&gt;当塾でのSapix対策&lt;/h2&gt;
&lt;h3&gt;サピックス算数の特徴と当塾の方針&lt;/h3&gt;
&lt;p&gt;サピックスの算数は、&lt;strong&gt;計算テクニック&lt;/strong&gt;だけでなく、&lt;strong&gt;数や図形の意味を理解し、自分で考える力&lt;/strong&gt;を重視した出題が多いのが特徴です。&lt;br /&gt;
小数・分数・既約分数は、今後の&lt;strong&gt;割合・比・文章題&lt;/strong&gt;に直結する重要単元であり、「なんとなく」で進んでしまうと後から苦労してしまいます。&lt;/p&gt;
&lt;p&gt;当塾では、&lt;/p&gt;
&lt;ul&gt;
&lt;li&gt;サピックスのカリキュラムに合わせて、&lt;strong&gt;つまずきやすい単元を事前にフォロー&lt;/strong&gt;&lt;/li&gt;
&lt;li&gt;動画と演習を組み合わせ、&lt;strong&gt;「わかったつもり」を防ぐ指導&lt;/strong&gt;を実施&lt;/li&gt;
&lt;li&gt;小数・分数・既約分数を、&lt;strong&gt;入試で使えるレベルまで段階的に定着&lt;/strong&gt;させる&lt;/li&gt;
&lt;/ul&gt;
&lt;p&gt;といった形で、サピックスに通塾しているお子さまの学習をサポートしています。&lt;/p&gt;
&lt;h3&gt;詳しいご案内はこちら&lt;/h3&gt;
&lt;p&gt;Sapixの特徴については&lt;strong&gt;&lt;a href="https://natsui-sansu-juku.com/sapix-2/" target="_blank" rel="noopener noreferrer"&gt;コチラ&lt;/a&gt;&lt;/strong&gt;、&lt;br /&gt;
当塾でのSapix対策については&lt;strong&gt;&lt;a href="https://natsui-sansu-juku.com/sapix/" target="_blank" rel="noopener noreferrer"&gt;コチラ&lt;/a&gt;&lt;/strong&gt;をご覧ください。&lt;/p&gt;
&lt;h2&gt;まとめ：小数と分数を「使い分け」できれば怖くない&lt;/h2&gt;
&lt;ul&gt;
&lt;li&gt;小数×整数では、&lt;strong&gt;0はあとからまとめて付ける&lt;/strong&gt;ことで、小数点の位置ミスを防ぐ。&lt;/li&gt;
&lt;li&gt;小数のわり算で小数点以下まで求めるときは、&lt;strong&gt;わられる数にあらかじめ0を書いて準備&lt;/strong&gt;しておく。&lt;/li&gt;
&lt;li&gt;小数と分数が混ざる計算は、&lt;strong&gt;最初に「小数にそろえるか」「分数にそろえるか」を決める&lt;/strong&gt;。かけ算・わり算のかたまりは分数にして一気に解く。&lt;/li&gt;
&lt;li&gt;5分の1、20分の1、25分の1など、&lt;strong&gt;よく出る分数は小数に直す形を暗記&lt;/strong&gt;しておくと計算がスピードアップする。&lt;/li&gt;
&lt;li&gt;大きさくらべは基本的に&lt;strong&gt;小数にそろえて比較&lt;/strong&gt;。分数同士は通分が基本だが、場合によっては分子をそろえる方法も有効。&lt;/li&gt;
&lt;li&gt;&lt;strong&gt;既約分数&lt;/strong&gt;とは「これ以上約分できない分数」。素因数分解を使って、分子と分母の共通の約数がないことを確認する。&lt;/li&gt;
&lt;li&gt;条件に合う既約分数を探す問題では、&lt;strong&gt;素因数分解＋ベン図&lt;/strong&gt;で整理すると考えやすい。&lt;/li&gt;
&lt;/ul&gt;
&lt;p&gt;小数と分数の&lt;strong&gt;意味&lt;/strong&gt;と&lt;strong&gt;変換のコツ&lt;/strong&gt;が分かれば、この単元は大きな&lt;strong&gt;得点源&lt;/strong&gt;になります。&lt;br /&gt;
動画とあわせて何度も復習し、「どの形に直せば解きやすいか」を自分で選べる力を身につけていきましょう。&lt;/p&gt;
&lt;p&gt;&lt;!-- [ /.socialSet ] --&gt;&lt;/p&gt;
&lt;div style="border:1px solid rgba(22,163,74,.25); background:rgba(22,163,74,.06); border-radius:14px; padding:14px 14px; margin:18px 0;"&gt;
&lt;div style="margin:0 0 6px; font-weight:900; color:#111827; font-size:1.05rem; line-height:1.4;"&gt;
    外部の力を使うべきか迷っている方へ
  &lt;/div&gt;
&lt;p style="margin:0 0 10px; color:#6b7280; font-size:.92rem; line-height:1.7;"&gt;
    ※状況を整理するための判断材料です。
  &lt;/p&gt;
&lt;ul style="margin:0 0 12px; padding-left:18px; color:#111827; line-height:1.7;"&gt;
&lt;li style="margin:0 0 6px;"&gt;授業を聴いて帰ってきたはずだが、翌日に残らない&lt;/li&gt;
&lt;li style="margin:0 0 6px;"&gt;宿題と直しが回らず、積み残し化している&lt;/li&gt;
&lt;li style="margin:0 0 0;"&gt;後手に回りすぎて、何から手を付けるべきか分からない&lt;/li&gt;
&lt;/ul&gt;
&lt;div style="display:flex; flex-wrap:wrap; gap:10px;"&gt;
    &lt;a href="https://natsui-sansu-juku.com/column/kobetsu_mayoi_judge/"
       style="display:inline-flex; align-items:center; justify-content:center; text-decoration:none; font-weight:900; border-radius:12px; padding:10px 12px; background:#16a34a; color:#ffffff;"&gt;&lt;br /&gt;
      判断材料を見る&lt;br /&gt;
    &lt;/a&gt;&lt;br /&gt;
    &lt;a href="https://natsui-sansu-juku.com/inquiry/"
       style="display:inline-flex; align-items:center; justify-content:center; text-decoration:none; font-weight:900; border-radius:12px; padding:10px 12px; background:#ffffff; color:#0f7a35; border:1px solid rgba(22,163,74,.55);"&gt;&lt;br /&gt;
      相談する&lt;br /&gt;
    &lt;/a&gt;
  &lt;/div&gt;
&lt;/div&gt;
&lt;div class="ns-cta2" style="margin:18px 0; padding:14px 14px 12px; border:1px solid rgba(0,0,0,.12); border-radius:14px; background:#fbfbfb;"&gt;
&lt;p style="margin:0 0 10px; font-weight:800;"&gt;算数の個別指導をご検討の方へ&lt;/p&gt;
&lt;div style="display:flex; flex-wrap:wrap; gap:10px;"&gt;
    &lt;a href="https://natsui-sansu-juku.com/kobetsu_online/"
       style="display:inline-flex; align-items:center; justify-content:center; text-decoration:none; font-weight:900; border-radius:12px; padding:10px 12px; background:#16a34a; color:#ffffff;"&gt;&lt;br /&gt;
      オンライン1対1を見る&lt;br /&gt;
    &lt;/a&gt;&lt;br /&gt;
    &lt;a href="https://natsui-sansu-juku.com/kobetsu/"
       style="display:inline-flex; align-items:center; justify-content:center; text-decoration:none; font-weight:900; border-radius:12px; padding:10px 12px; background:#f0fdf4; color:#0f7a35; border:1px solid rgba(22,163,74,.55);"&gt;&lt;br /&gt;
      教室1対1を見る&lt;br /&gt;
    &lt;/a&gt;
  &lt;/div&gt;
&lt;/div&gt;
```
</t>
  </si>
  <si>
    <t xml:space="preserve">以下のページは「スニペット整合性」（本文と title/meta/H1/冒頭文）が弱い可能性があります。
まず【本文】を確認し、想定読者・悩み・解決範囲を把握してください。
そのうえで、GSCの主要クエリ（表示回数上位）を根拠に、
「検索意図に対して、タイトル/メタ/H1/冒頭120字がズレている点」を特定し、
ズレを解消するための修正案（タイトル/メタ/H1/冒頭）を提示してください。
※本文の“大改修”は前提にしません（必要なら追記ブロックは最大1つまで）。
【URL】https://eigo-rewrite.com/column/stage3-lesson3-1/
【ページ分類】MC
【ページ分類の略語（このプロンプト内の定義）】
TP = トップページ（ホーム/サイトの入口）
SP = サービスページ（講座・コース・申込導線）
MC = メインコラム（コラム/解説/勉強法など集客記事）
SC = サブコラム（MCやSPを補強するための補助コラム※サイト定義に合わせて判断）
NW = ニュース/お知らせ（運用上は改善対象外として除外）
ST = 企業情報等のSEO対策を行わないこ固定ページ（運用上は改善対象外として除外）
- / 空欄 / 未分類 = 未分類（このスクリプトでは改善対象外として除外）
※未分類（空欄 / "-" / "未分類"）は作業対象に含めません。
【現状（スニペット要素）】
- タイトル：STAGE3 Lesson3-1不定詞の判断の根拠｜It is 形容詞 of/for 人 to の使い分け【ニュートレジャーの道案内】 - 受験英語専門ゼミ「Re-Write」(リライト)
- メタ：ニュートレジャーStage3 Lesson3-1に対応。不定詞の判断の根拠として使う It is 形容詞 of/for 人 to の意味と違いを、kind / careless などの例文付きで整理し、入試レベルまで分かりやすく解説します。
- H1：STAGE3 Lesson3-1不定詞の判断の根拠｜It is 形容詞 of/for 人 to の使い分け【ニュートレジャーの道案内】
- 冒頭120字：不定詞の新たな使い方 Lesson3セクション1では、不定詞の新しい使い方について学びます。これまでとは異なる応用的な構文や、少し分かりにくい使い方が登場するため、注意して学習していきましょう。 STAGE3の英文法（時制・助動詞・不定詞な
【GSC主要クエリ（表示回数上位50件）】
- not to｜表示163｜CTR 0.00%｜順位1.0
- 不定詞とは｜表示162｜CTR 0.00%｜順位1.0
- it is 形容詞 for 人 to do｜表示61｜CTR 0.00%｜順位1.0
- for of 使い分け｜表示52｜CTR 0.00%｜順位1.0
- ofとforの違い｜表示52｜CTR 0.00%｜順位1.2
- it is for to｜表示47｜CTR 0.00%｜順位1.0
- 形容詞 of｜表示41｜CTR 0.00%｜順位6.1
- it is 形容詞｜表示38｜CTR 0.00%｜順位1.0
- not to do｜表示37｜CTR 0.00%｜順位1.0
- it is 形容詞 for 人 to｜表示36｜CTR 0.00%｜順位5.9
- 不定詞 for of 使い分け｜表示34｜CTR 0.00%｜順位4.9
- of for 違い｜表示33｜CTR 0.00%｜順位1.2
- tell 人 to 動詞の原形｜表示33｜CTR 0.00%｜順位1.0
- forとofの違い｜表示31｜CTR 0.00%｜順位1.2
- appear to 不定詞｜表示29｜CTR 0.00%｜順位1.0
- 不定詞 of for 使い分け｜表示29｜CTR 0.00%｜順位4.3
- it is 形容詞 of 人 to do 例文｜表示28｜CTR 0.00%｜順位1.6
- tell 人 to｜表示28｜CTR 0.00%｜順位1.0
- 判断の根拠｜表示27｜CTR 0.00%｜順位8.0
- it is for 人 to｜表示26｜CTR 0.00%｜順位7.4
- 不定詞 否定｜表示25｜CTR 0.00%｜順位1.0
- it is ~ for 人 to 例文｜表示23｜CTR 0.00%｜順位9.0
- it is 形容詞 of 人 to do｜表示23｜CTR 0.00%｜順位1.0
- 不定詞 判断の根拠｜表示23｜CTR 0.00%｜順位6.8
- it is for 人 to of 違い｜表示22｜CTR 0.00%｜順位2.4
- for 人｜表示21｜CTR 0.00%｜順位3.9
- it is a for b to do 意味｜表示20｜CTR 0.00%｜順位1.0
- it is of 人 to｜表示20｜CTR 0.00%｜順位5.3
- it is 形容詞 for｜表示20｜CTR 0.00%｜順位3.6
- 判断の根拠 不定詞｜表示19｜CTR 0.00%｜順位7.4
- of 人｜表示18｜CTR 0.00%｜順位3.5
- for of 使い分け 不定詞｜表示17｜CTR 0.00%｜順位4.6
- in order not to 意味｜表示17｜CTR 0.00%｜順位2.9
- it is 形容詞 for 人 to do 使える形容詞｜表示17｜CTR 0.00%｜順位10.1
- it is 形容詞 for 人 to 動詞の原形｜表示17｜CTR 0.00%｜順位3.6
- careless of｜表示16｜CTR 0.00%｜順位1.1
- 人の性質 of｜表示16｜CTR 0.00%｜順位1.6
- 意味上の主語 for of 違い｜表示16｜CTR 0.00%｜順位1.0
- it is to｜表示15｜CTR 0.00%｜順位1.0
- it is 形容詞 for 人 to 動詞｜表示15｜CTR 0.00%｜順位5.9
- it's 形容詞 for 人 to 動詞｜表示15｜CTR 0.00%｜順位2.6
- 不定詞 of for｜表示15｜CTR 0.00%｜順位5.0
- 形容詞 of 人｜表示15｜CTR 0.00%｜順位5.6
- 形容詞of｜表示14｜CTR 0.00%｜順位5.1
- careless for of 違い｜表示13｜CTR 0.00%｜順位8.6
- forと ofの違い 人｜表示13｜CTR 0.00%｜順位5.8
- it is careless of you｜表示13｜CTR 0.00%｜順位1.0
- it is for 人 to 意味｜表示13｜CTR 0.00%｜順位9.5
- it is 形容詞 to 不定詞｜表示13｜CTR 0.00%｜順位2.1
- of for 使い分け｜表示13｜CTR 0.00%｜順位1.5
【参考：代表語（自動抽出）】not
【出力（必ずこの順）】
1) 本文の要約（想定読者・悩み・解決）
2) 検索意図の整理（主要クエリから2〜3パターン）
3) 不一致の指摘（タイトル/メタ/H1/冒頭のどこがズレているか）
4) 修正方針（“どの意図に寄せるか”を1つに決める）
5) 修正案（すべてコードブロック）
   - タイトル案3つ（全角35字前後＋56字以上の網羅型を1つ）
   - メタ案3つ（全角90字前後）
   - H1案2つ
   - 冒頭120字（2案：&lt;p&gt;で開始）
【禁則ワード（シート連動）】
以下の【禁則ワード】は、タイトル/メタ/導入文/見出し/本文のいずれにも原則使用しないでください。
言い換えが必要な場合は、自然な日本語に置換してください。
【禁則ワード】
- 崩れ
- 型
- 迷い
- 保留
- 固定
- 手順
- 立て直
- 最短
- 結論だけ
- 乱れ
- 三点確認
- 内部リンク
- 導線
- 設計
- 刺
- まず結論
- 整え
- 押し付けない案内
- 統一
- 次の一手
- 失点
- 確定
- サブコラム
- 30秒
- 1分
- CV
- 網羅
【本文】
```html
&lt;p&gt;&lt;iframe title="YouTube video player" src="https://www.youtube.com/embed/k4w_H2oLz8s?si=KwhvBE7AT5ZeJoOj" width="560" height="315" frameborder="0" allowfullscreen="allowfullscreen"&gt;&lt;span data-mce-type="bookmark" style="display: inline-block; width: 0px; overflow: hidden; line-height: 0;" class="mce_SELRES_start"&gt;﻿&lt;/span&gt;&lt;/iframe&gt;&lt;/p&gt;
&lt;p data-start="111" data-end="121"&gt;不定詞の新たな使い方&lt;/p&gt;
&lt;p data-start="123" data-end="209"&gt;Lesson3セクション1では、不定詞の新しい使い方について学びます。これまでとは異なる応用的な構文や、少し分かりにくい使い方が登場するため、注意して学習していきましょう。&lt;br /&gt;
STAGE3の英文法（時制・助動詞・不定詞など）の全体像は、&lt;strong&gt;&lt;a href="https://eigo-rewrite.com/column/stage3/"&gt;STAGE3｜高校英文法の総まとめ（全体像はこちら）&lt;/a&gt;&lt;/strong&gt;で確認できます。&lt;/p&gt;
&lt;p data-start="211" data-end="237"&gt;「It is 形容詞 of 人 to」の形式について&lt;/p&gt;
&lt;p data-start="239" data-end="315"&gt;このセクションでは、「It is 形容詞 of 人 to」という形式に注目します。この構文では、評価の対象が「その人」である点に注意して文を理解します。&lt;/p&gt;
&lt;p data-start="317" data-end="404"&gt;例文:&lt;br data-start="320" data-end="323" /&gt;&amp;#8220;It is kind of you to help me with my report.&amp;#8221;&lt;br data-start="369" data-end="372" /&gt;訳: 「私のレポートを手伝ってくれるとは、あなたは親切ですね。」&lt;/p&gt;
&lt;p data-start="406" data-end="424"&gt;of と for の使い分けについて&lt;/p&gt;
&lt;p data-start="426" data-end="470"&gt;注意すべきポイントは、「of」と「for」の使い分けです。例文を通して違いを理解します。&lt;/p&gt;
&lt;p data-start="472" data-end="553"&gt;例文:&lt;br data-start="475" data-end="478" /&gt;&amp;#8220;It is careless of John to forget his bag.&amp;#8221;&lt;br data-start="521" data-end="524" /&gt;訳: 「彼のカバンを忘れるなんて、ジョンは不注意だなあ。」&lt;/p&gt;
&lt;p data-start="555" data-end="629"&gt;このように、「for」は不定詞の内容に対する評価、「of」は人の性質や特性に対する評価を示すときに使われます。文脈に応じて使い分けることが重要です。&lt;/p&gt;
&lt;p&gt;&lt;!-- 語彙強化講座 --&gt;&lt;/p&gt;
&lt;div style="border: 2px solid #ff6600; background-color: #fff0e0; padding: 10px; display: flex; align-items: center; justify-content: center; margin-bottom: 10px;"&gt;
&lt;p&gt;&lt;img decoding="async" style="max-width: 100px; height: auto; margin-right: 10px;" src="https://eigo-rewrite.com/wp-content/uploads/2020/06/logo_tate-1.png" alt="Re-Writeのロゴ" /&gt;&lt;/p&gt;
&lt;div&gt;
&lt;p style="margin: 5px 0;"&gt;【語彙強化講座】：長文読解で必要な語彙・熟語を徹底的に習得し、都立・私立の入試対策に直結する語彙力を養います。&lt;/p&gt;
&lt;p&gt;&lt;a style="background-color: #ff6600; color: white; padding: 5px 10px; text-align: center; text-decoration: none; display: inline-block; font-size: 14px;" href="https://eigo-rewrite.com/vocabulary/"&gt;詳細を見る&lt;/a&gt;&lt;/p&gt;
&lt;/div&gt;
&lt;/div&gt;
&lt;hr /&gt;
&lt;p&gt;&lt;iframe title="YouTube video player" src="https://www.youtube.com/embed/hASpsivGZYs?si=tgm0gUfsxX2GgQjm" width="560" height="315" frameborder="0" allowfullscreen="allowfullscreen"&gt;&lt;/iframe&gt;&lt;/p&gt;
&lt;h3&gt;不定詞の否定形とは？&lt;/h3&gt;
&lt;p&gt;不定詞の内容を否定する形式を理解します。つまり、「何々する事」ではなく「何々しない事」を表現します。「何々するために」ではなく、「何々しないために」、「しないように」といった形に注目します。この内容は不定詞の全体に通ずるものです。&lt;/p&gt;
&lt;h3&gt;&amp;#8220;Not to&amp;#8221;の使い方&lt;/h3&gt;
&lt;p&gt;例えば、「Meg has decided not to stay up late.」という文を考えます。&amp;#8221;decide to&amp;#8221;は「何々する事を決心する」という意味ですが、ここで&amp;#8221;not&amp;#8221;が入ることで&lt;span style="color: red;"&gt;「夜更かししない」&lt;/span&gt;という意味になります。&lt;span style="color: blue;"&gt;「もう今後夜更かしはしないと決心した。」&lt;/span&gt;という意味合いになります。注意すべきポイントは、&amp;#8221;not&amp;#8221;の位置です。&amp;#8221;to&amp;#8221;のあとは動詞の原形であることを理解し、「to not」ではなく「not to」と記述します。&lt;/p&gt;
&lt;h3&gt;&amp;#8220;In order not to&amp;#8221;の使い方&lt;/h3&gt;
&lt;p&gt;例えば、「She studied hard in order not to fail the test.」という文を考えます。&amp;#8221;in order to&amp;#8221;は「何々するために」という意味ですが、ここで&amp;#8221;not&amp;#8221;が入ることで&lt;span style="color: red;"&gt;「何々しないように」&lt;/span&gt;という意味になります。&lt;span style="color: blue;"&gt;「彼女はそのテストで失敗しないように一生懸命勉強した。」&lt;/span&gt;という意味合いになります。&amp;#8221;in order not to&amp;#8221;は語感が悪いかもしれませんが、&lt;span style="color: green;"&gt;「to不定詞」の否定形としては重要な表現です。&lt;/span&gt;&lt;/p&gt;
&lt;p&gt;このように、「to不定詞」の直前に&amp;#8221;not&amp;#8221;を置くことで不定詞の否定形を表現します。その後は通常の訳し方に&lt;span style="color: red;"&gt;「何々ない」&lt;/span&gt;という表現を付け足すことで、不定詞の否定形を理解することができます。&lt;/p&gt;
&lt;h2&gt;Lesson 3 セクション1：不定詞の新たな使い方（It is 形容詞 of 人 to / 不定詞の否定）&lt;/h2&gt;
&lt;h3&gt;まとめ&lt;/h3&gt;
&lt;table style="width: 100%; border-collapse: collapse;"&gt;
&lt;thead style="background-color: #dd8500; color: white;"&gt;
&lt;tr&gt;
&lt;th&gt;項目&lt;/th&gt;
&lt;th&gt;説明&lt;/th&gt;
&lt;/tr&gt;
&lt;/thead&gt;
&lt;tbody&gt;
&lt;tr style="background-color: #f0b464; color: black;"&gt;
&lt;td&gt;It is 形容詞 of 人 to ～ の基本&lt;/td&gt;
&lt;td&gt;
&lt;ul&gt;
&lt;li&gt;形式主語の構文：「It is 形容詞 of 人 to 動詞の原形 ～」&lt;/li&gt;
&lt;li&gt;評価の対象は&lt;strong&gt;人&lt;/strong&gt;：「～するとは、その人は…だ」の意味になる。&lt;/li&gt;
&lt;li&gt;例：It is kind of you to help me with my report.&lt;br /&gt;
「手伝ってくれるとは、あなたは親切ですね。」&lt;/li&gt;
&lt;/ul&gt;
&lt;/td&gt;
&lt;/tr&gt;
&lt;tr style="background-color: white; color: black;"&gt;
&lt;td&gt;of と for の使い分け&lt;/td&gt;
&lt;td&gt;
&lt;ul&gt;
&lt;li&gt;&lt;strong&gt;of 人：&lt;/strong&gt;人の性質・性格を評価する（kind, careless など）。&lt;/li&gt;
&lt;li&gt;&lt;strong&gt;for 人：&lt;/strong&gt;その行為や状況が「人にとってどうか」を評価する。&lt;/li&gt;
&lt;li&gt;このセクションでは「It is 形容詞 of 人 to ～」を中心に扱う。&lt;/li&gt;
&lt;/ul&gt;
&lt;/td&gt;
&lt;/tr&gt;
&lt;tr style="background-color: #f0b464; color: black;"&gt;
&lt;td&gt;例文：kind of you&lt;/td&gt;
&lt;td&gt;
&lt;ul&gt;
&lt;li&gt;It is kind of you to help me with my report.&lt;br /&gt;
「レポートを手伝ってくれるとは、あなたは親切ですね。」&lt;/li&gt;
&lt;li&gt;「親切なのは &lt;strong&gt;行為&lt;/strong&gt; ではなく &lt;strong&gt;あなた&lt;/strong&gt;（人）だ」という評価。&lt;/li&gt;
&lt;/ul&gt;
&lt;/td&gt;
&lt;/tr&gt;
&lt;tr style="background-color: white; color: black;"&gt;
&lt;td&gt;例文：careless of John&lt;/td&gt;
&lt;td&gt;
&lt;ul&gt;
&lt;li&gt;It is careless of John to forget his bag.&lt;br /&gt;
「カバンを忘れるなんて、ジョンは不注意だなあ。」&lt;/li&gt;
&lt;li&gt;「不注意なのは &lt;strong&gt;ジョン本人&lt;/strong&gt;」という評価になる。&lt;/li&gt;
&lt;/ul&gt;
&lt;/td&gt;
&lt;/tr&gt;
&lt;tr style="background-color: #f0b464; color: black;"&gt;
&lt;td&gt;不定詞の否定形 Not to ～&lt;/td&gt;
&lt;td&gt;
&lt;ul&gt;
&lt;li&gt;&lt;strong&gt;not to + 動詞の原形&lt;/strong&gt; で「～しないこと」を表す。&lt;/li&gt;
&lt;li&gt;Meg has decided &lt;strong&gt;not to&lt;/strong&gt; stay up late.&lt;br /&gt;
「メグは夜更かしをしないことに決めた。」&lt;/li&gt;
&lt;li&gt;&lt;strong&gt;not の位置に注意：&lt;/strong&gt;学習では基本的に「not to 動詞」の形で覚える。&lt;/li&gt;
&lt;/ul&gt;
&lt;/td&gt;
&lt;/tr&gt;
&lt;tr style="background-color: white; color: black;"&gt;
&lt;td&gt;in order not to ～ の用法&lt;/td&gt;
&lt;td&gt;
&lt;ul&gt;
&lt;li&gt;in order to ～「～するために」の否定形が in order not to ～。&lt;/li&gt;
&lt;li&gt;She studied hard in order not to fail the test.&lt;br /&gt;
「テストで失敗しないように、彼女は一生懸命勉強した。」&lt;/li&gt;
&lt;li&gt;目的を表す to 不定詞の否定としてよく出る重要表現。&lt;/li&gt;
&lt;/ul&gt;
&lt;/td&gt;
&lt;/tr&gt;
&lt;tr style="background-color: #f0b464; color: black;"&gt;
&lt;td&gt;訳し方のコツ&lt;/td&gt;
&lt;td&gt;
&lt;ul&gt;
&lt;li&gt;It is 形容詞 of 人 to ～：&lt;br /&gt;
「～するとは、その人は形容詞だ」の形で訳すと分かりやすい。&lt;/li&gt;
&lt;li&gt;not to ～ / in order not to ～：&lt;br /&gt;
通常の to 不定詞の訳に「～しない」を足して考える。&lt;/li&gt;
&lt;/ul&gt;
&lt;/td&gt;
&lt;/tr&gt;
&lt;/tbody&gt;
&lt;/table&gt;
&lt;h3&gt;クイズ（10問）&lt;/h3&gt;
&lt;p&gt;&lt;script&gt;
  function showAnswer(id) {
    var ans = document.getElementById(id);
    var btn = document.getElementById(id + '-btn');
    if (ans &amp;&amp; btn) {
      ans.style.display = 'inline';
      btn.style.display = 'none';
    }
  }
&lt;/script&gt;&lt;/p&gt;
&lt;table style="width: 100%; border-collapse: collapse; margin-top: 10px;"&gt;
&lt;thead style="background-color: #dd8500; color: white;"&gt;
&lt;tr&gt;
&lt;th&gt;問題&lt;/th&gt;
&lt;th&gt;選択肢（A～D）&lt;/th&gt;
&lt;th&gt;正解&lt;/th&gt;
&lt;/tr&gt;
&lt;/thead&gt;
&lt;tbody&gt;&lt;!-- Q1 --&gt;&lt;/p&gt;
&lt;tr style="background-color: #f0b464; color: black;"&gt;
&lt;td&gt;1. It is 形容詞 of 人 to ～ の構文で、「形容詞」が評価しているのはどれ？&lt;/td&gt;
&lt;td&gt;A. 不定詞の内容そのもの&lt;br /&gt;
B. 文全体の時制&lt;br /&gt;
C. 「人」の性質・性格&lt;br /&gt;
D. 名詞の数（単数・複数）&lt;/td&gt;
&lt;td&gt;&lt;button id="q1-btn"&gt;正解を見る&lt;/button&gt;&lt;br /&gt;
&lt;span id="q1" style="display: none;"&gt;C. 「人」の性質・性格&lt;/span&gt;&lt;/td&gt;
&lt;/tr&gt;
&lt;p&gt;&lt;!-- Q2 --&gt;&lt;/p&gt;
&lt;tr style="background-color: white; color: black;"&gt;
&lt;td&gt;2. 次のうち、It is 形容詞 of 人 to ～ の形として最も正しいものは？&lt;/td&gt;
&lt;td&gt;A. It is kind for you to help me.&lt;br /&gt;
B. It is kind of you to help me.&lt;br /&gt;
C. It is of you kind to help me.&lt;br /&gt;
D. It kind is of you to help me.&lt;/td&gt;
&lt;td&gt;&lt;button id="q2-btn"&gt;正解を見る&lt;/button&gt;&lt;br /&gt;
&lt;span id="q2" style="display: none;"&gt;B. It is kind of you to help me.&lt;/span&gt;&lt;/td&gt;
&lt;/tr&gt;
&lt;p&gt;&lt;!-- Q3 --&gt;&lt;/p&gt;
&lt;tr style="background-color: #f0b464; color: black;"&gt;
&lt;td&gt;3. 「ジョンがカバンを忘れるなんて不注意だなあ。」に最も近い英文は？&lt;/td&gt;
&lt;td&gt;A. John is careless to forget his bag.&lt;br /&gt;
B. It is careless for John to forget his bag.&lt;br /&gt;
C. It is careless of John to forget his bag.&lt;br /&gt;
D. It is careless that John forgets his bag.&lt;/td&gt;
&lt;td&gt;&lt;button id="q3-btn"&gt;正解を見る&lt;/button&gt;&lt;br /&gt;
&lt;span id="q3" style="display: none;"&gt;C. It is careless of John to forget his bag.&lt;/span&gt;&lt;/td&gt;
&lt;/tr&gt;
&lt;p&gt;&lt;!-- Q4 --&gt;&lt;/p&gt;
&lt;tr style="background-color: white; color: black;"&gt;
&lt;td&gt;4. of と for の説明として正しいものはどれ？&lt;/td&gt;
&lt;td&gt;A. of は場所、for は時間を表す。&lt;br /&gt;
B. of は人の性質を評価、for は不定詞の内容を評価。&lt;br /&gt;
C. of は未来、for は過去を表す。&lt;br /&gt;
D. of は可算名詞、for は不可算名詞につく。&lt;/td&gt;
&lt;td&gt;&lt;button id="q4-btn"&gt;正解を見る&lt;/button&gt;&lt;br /&gt;
&lt;span id="q4" style="display: none;"&gt;B. of は人の性質を評価、for は不定詞の内容を評価。&lt;/span&gt;&lt;/td&gt;
&lt;/tr&gt;
&lt;p&gt;&lt;!-- Q5 --&gt;&lt;/p&gt;
&lt;tr style="background-color: #f0b464; color: black;"&gt;
&lt;td&gt;5. 「メグは夜更かしをしないことに決めた。」に最も近い英文はどれ？&lt;/td&gt;
&lt;td&gt;A. Meg has decided to stay up late.&lt;br /&gt;
B. Meg has decided not to stay up late.&lt;br /&gt;
C. Meg decided to not stay up late yesterday.&lt;br /&gt;
D. Meg has decided that she stays up late.&lt;/td&gt;
&lt;td&gt;&lt;button id="q5-btn"&gt;正解を見る&lt;/button&gt;&lt;br /&gt;
&lt;span id="q5" style="display: none;"&gt;B. Meg has decided not to stay up late.&lt;/span&gt;&lt;/td&gt;
&lt;/tr&gt;
&lt;p&gt;&lt;!-- Q6 --&gt;&lt;/p&gt;
&lt;tr style="background-color: white; color: black;"&gt;
&lt;td&gt;6. 不定詞の否定形として、最も基本的な形はどれ？&lt;/td&gt;
&lt;td&gt;A. to not + 動詞の原形&lt;br /&gt;
B. not to + 動詞の原形&lt;br /&gt;
C. don’t to + 動詞の原形&lt;br /&gt;
D. no to + 動詞の原形&lt;/td&gt;
&lt;td&gt;&lt;button id="q6-btn"&gt;正解を見る&lt;/button&gt;&lt;br /&gt;
&lt;span id="q6" style="display: none;"&gt;B. not to + 動詞の原形&lt;/span&gt;&lt;/td&gt;
&lt;/tr&gt;
&lt;p&gt;&lt;!-- Q7 --&gt;&lt;/p&gt;
&lt;tr style="background-color: #f0b464; color: black;"&gt;
&lt;td&gt;7. 「She studied hard in order not to fail the test.」の意味として最も近いものは？&lt;/td&gt;
&lt;td&gt;A. 彼女はテストで失敗するために一生懸命勉強した。&lt;br /&gt;
B. 彼女はテストで失敗しないように一生懸命勉強した。&lt;br /&gt;
C. 彼女はテストに合格しないと決めていた。&lt;br /&gt;
D. 彼女はテストで失敗したので一生懸命勉強した。&lt;/td&gt;
&lt;td&gt;&lt;button id="q7-btn"&gt;正解を見る&lt;/button&gt;&lt;br /&gt;
&lt;span id="q7" style="display: none;"&gt;B. 彼女はテストで失敗しないように一生懸命勉強した。&lt;/span&gt;&lt;/td&gt;
&lt;/tr&gt;
&lt;p&gt;&lt;!-- Q8 --&gt;&lt;/p&gt;
&lt;tr style="background-color: white; color: black;"&gt;
&lt;td&gt;8. 「テストで失敗しないために、彼は一生懸命勉強した。」に最もふさわしい英文は？&lt;/td&gt;
&lt;td&gt;A. He studied hard in order not to fail the test.&lt;br /&gt;
B. He studied hard in order to not fail the test.&lt;br /&gt;
C. He studied hard not to fail the test yesterday.&lt;br /&gt;
D. He studied hard not fail the test.&lt;/td&gt;
&lt;td&gt;&lt;button id="q8-btn"&gt;正解を見る&lt;/button&gt;&lt;br /&gt;
&lt;span id="q8" style="display: none;"&gt;A. He studied hard in order not to fail the test.&lt;/span&gt;&lt;/td&gt;
&lt;/tr&gt;
&lt;p&gt;&lt;!-- Q9 --&gt;&lt;/p&gt;
&lt;tr style="background-color: #f0b464; color: black;"&gt;
&lt;td&gt;9. 次のうち、It is 形容詞 of 人 to ～ の用法として&lt;span style="color: red;"&gt;誤っている&lt;/span&gt;ものはどれ？&lt;/td&gt;
&lt;td&gt;A. It is kind of you to come early.&lt;br /&gt;
B. It is wise of him to save money.&lt;br /&gt;
C. It is careless of John to be late.&lt;br /&gt;
D. It is interesting of this book to have pictures.&lt;/td&gt;
&lt;td&gt;&lt;button id="q9-btn"&gt;正解を見る&lt;/button&gt;&lt;br /&gt;
&lt;span id="q9" style="display: none;"&gt;D. It is interesting of this book to have pictures.&lt;/span&gt;&lt;/td&gt;
&lt;/tr&gt;
&lt;p&gt;&lt;!-- Q10 --&gt;&lt;/p&gt;
&lt;tr style="background-color: white; color: black;"&gt;
&lt;td&gt;10. 学習上のポイントとして適切なのはどれ？&lt;/td&gt;
&lt;td&gt;A. not の位置は自由なので、形は気にしなくてよい。&lt;br /&gt;
B. not は必ず文末に置く。&lt;br /&gt;
C. 基本形として「not to + 動詞の原形」の形で覚えるとよい。&lt;br /&gt;
D. not を使うときは不定詞は使えない。&lt;/td&gt;
&lt;td&gt;&lt;button id="q10-btn"&gt;正解を見る&lt;/button&gt;&lt;br /&gt;
&lt;span id="q10" style="display: none;"&gt;C. 基本形として「not to + 動詞の原形」の形で覚えるとよい。&lt;/span&gt;&lt;/td&gt;
&lt;/tr&gt;
&lt;/tbody&gt;
&lt;/table&gt;
```
</t>
  </si>
  <si>
    <t xml:space="preserve">以下のページは「スニペット整合性」（本文と title/meta/H1/冒頭文）が弱い可能性があります。
まず【本文】を確認し、想定読者・悩み・解決範囲を把握してください。
そのうえで、GSCの主要クエリ（表示回数上位）を根拠に、
「検索意図に対して、タイトル/メタ/H1/冒頭120字がズレている点」を特定し、
ズレを解消するための修正案（タイトル/メタ/H1/冒頭）を提示してください。
※本文の“大改修”は前提にしません（必要なら追記ブロックは最大1つまで）。
【URL】https://eng-support.com/column/progress-book1-lesson10-2/
【ページ分類】MC
【ページ分類の略語（このプロンプト内の定義）】
TP = トップページ（ホーム/サイトの入口）
SP = サービスページ（講座・コース・申込導線）
MC = メインコラム（コラム/解説/勉強法など集客記事）
SC = サブコラム（MCやSPを補強するための補助コラム※サイト定義に合わせて判断）
NW = ニュース/お知らせ（運用上は改善対象外として除外）
ST = 企業情報等のSEO対策を行わないこ固定ページ（運用上は改善対象外として除外）
- / 空欄 / 未分類 = 未分類（このスクリプトでは改善対象外として除外）
※未分類（空欄 / "-" / "未分類"）は作業対象に含めません。
【現状（スニペット要素）】
- タイトル：doの過去形はdid｜否定didn't＋原形｜中1英語
- メタ：do/doesの過去はdid。否定はdidn&amp;#039;t＋動詞原形。三単現s・過去-edが否定で消える理由と、not＝「〜というわけではない」も例文で整理。
- H1：中1英語の過去形 否定文｜do / does と did の違い【Progress Book1 Lesson10-2】
- 冒頭120字：――今回は、Book1 Lesson10シーン2、過去形の否定文です。 前回出てきた過去形の続きという事になりますが、宜しくお願いします。 こちらLookを見て下さい。 上二つは現在形の否定文です。 動詞は一般動詞です。 I do not 
【GSC主要クエリ（表示回数上位50件）】
- doの過去形｜表示763｜CTR 0.00%｜順位8.8
- does 過去形｜表示319｜CTR 0.00%｜順位1.6
- do 過去形｜表示223｜CTR 0.00%｜順位1.9
- didとは｜表示181｜CTR 0.00%｜順位1.0
- 過去形 否定文｜表示142｜CTR 0.00%｜順位10.5
- didとは 英語｜表示132｜CTR 0.00%｜順位1.0
- do の過去形｜表示126｜CTR 0.00%｜順位8.3
- doesの過去形｜表示115｜CTR 0.00%｜順位1.2
- did not｜表示109｜CTR 0.00%｜順位9.6
- 過去形の否定文｜表示108｜CTR 0.00%｜順位9.2
- do過去形｜表示103｜CTR 0.97%｜順位1.6
- doとareの違い｜表示87｜CTR 0.00%｜順位1.0
- doの過去形は｜表示82｜CTR 0.00%｜順位6.9
- 過去形否定文｜表示76｜CTR 0.00%｜順位9.8
- didのあとは原型｜表示75｜CTR 0.00%｜順位6.3
- did 三人称単数｜表示67｜CTR 0.00%｜順位6.6
- does過去形｜表示62｜CTR 0.00%｜順位1.4
- didとは英語｜表示53｜CTR 0.00%｜順位1.0
- do does 違い｜表示49｜CTR 0.00%｜順位1.0
- did 過去形｜表示48｜CTR 0.00%｜順位2.0
- ダズの過去形｜表示47｜CTR 0.00%｜順位1.1
- does の過去形｜表示44｜CTR 0.00%｜順位1.2
- did 動詞の原形｜表示42｜CTR 0.00%｜順位2.2
- did とは｜表示38｜CTR 0.00%｜順位1.3
- do 過去形 過去分詞｜表示36｜CTR 0.00%｜順位10.8
- did とは 英語｜表示35｜CTR 0.00%｜順位1.0
- doとdoesの違い｜表示33｜CTR 0.00%｜順位1.1
- not 過去形｜表示32｜CTR 0.00%｜順位7.3
- did 否定文｜表示30｜CTR 0.00%｜順位6.3
- 過去形 do｜表示26｜CTR 0.00%｜順位1.0
- doのか固形｜表示24｜CTR 0.00%｜順位4.8
- did 原型｜表示22｜CTR 0.00%｜順位4.6
- didのあとの動詞｜表示22｜CTR 0.00%｜順位4.8
- did過去形｜表示22｜CTR 0.00%｜順位3.1
- dose 過去形｜表示21｜CTR 0.00%｜順位6.7
- not過去形｜表示20｜CTR 0.00%｜順位7.2
- 過去形 三人称単数｜表示20｜CTR 0.00%｜順位2.1
- didは過去形｜表示19｜CTR 0.00%｜順位1.0
- did 肯定文｜表示18｜CTR 0.00%｜順位9.4
- didn't 過去形｜表示18｜CTR 0.00%｜順位7.9
- doの過去｜表示18｜CTR 0.00%｜順位8.3
- do 三人称｜表示17｜CTR 0.00%｜順位4.2
- do過去形 過去分詞｜表示17｜CTR 0.00%｜順位10.8
- 否定文｜表示17｜CTR 0.00%｜順位1.0
- did のあとの動詞｜表示16｜CTR 0.00%｜順位3.2
- do does 使い分け｜表示16｜CTR 0.00%｜順位1.0
- do 過去｜表示16｜CTR 0.00%｜順位2.4
- doseの過去形｜表示16｜CTR 0.00%｜順位2.9
- 否定文 過去形｜表示16｜CTR 0.00%｜順位8.6
- do の過去形は｜表示15｜CTR 0.00%｜順位7.7
【参考：代表語（自動抽出）】do
【出力（必ずこの順）】
1) 本文の要約（想定読者・悩み・解決）
2) 検索意図の整理（主要クエリから2〜3パターン）
3) 不一致の指摘（タイトル/メタ/H1/冒頭のどこがズレているか）
4) 修正方針（“どの意図に寄せるか”を1つに決める）
5) 修正案（すべてコードブロック）
   - タイトル案3つ（全角35字前後＋56字以上の網羅型を1つ）
   - メタ案3つ（全角90字前後）
   - H1案2つ
   - 冒頭120字（2案：&lt;p&gt;で開始）
【禁則ワード（シート連動）】
以下の【禁則ワード】は、タイトル/メタ/導入文/見出し/本文のいずれにも原則使用しないでください。
言い換えが必要な場合は、自然な日本語に置換してください。
【禁則ワード】
- 崩れ
- 型
- 迷い
- 保留
- 固定
- 手順
- 立て直
- 最短
- 結論だけ
- 乱れ
- 三点確認
- 内部リンク
- 導線
- 設計
- 刺
- まず結論
- 整え
- 押し付けない案内
- 統一
- 次の一手
- 失点
- 確定
- サブコラム
- 30秒
- 1分
- CV
- 網羅
【本文】
```html
&lt;p&gt;&lt;iframe title="YouTube video player" src="https://www.youtube.com/embed/U2FX5EfXTVg" width="560" height="315" frameborder="0" allowfullscreen="allowfullscreen"&gt;&lt;/iframe&gt;&lt;/p&gt;
&lt;p&gt;――今回は、Book1 Lesson10シーン2、過去形の否定文です。&lt;br /&gt;
前回出てきた過去形の続きという事になりますが、宜しくお願いします。&lt;/p&gt;
&lt;p&gt;&lt;img decoding="async" loading="lazy" class="alignnone size-full wp-image-331" src="http://eng-support.com/wp-content/uploads/2023/05/プログレス230424-7.jpg" alt="" width="1280" height="720" srcset="https://eng-support.com/wp-content/uploads/2023/05/プログレス230424-7.jpg 1280w, https://eng-support.com/wp-content/uploads/2023/05/プログレス230424-7-300x169.jpg 300w, https://eng-support.com/wp-content/uploads/2023/05/プログレス230424-7-1024x576.jpg 1024w, https://eng-support.com/wp-content/uploads/2023/05/プログレス230424-7-768x432.jpg 768w, https://eng-support.com/wp-content/uploads/2023/05/プログレス230424-7-320x180.jpg 320w" sizes="(max-width: 1280px) 100vw, 1280px" /&gt;&lt;/p&gt;
&lt;p&gt;こちらLookを見て下さい。&lt;br /&gt;
上二つは現在形の否定文です。&lt;br /&gt;
動詞は一般動詞です。&lt;br /&gt;
I do not work every day.&lt;br /&gt;
ちなみにこの文の訳し方、ここはちょっと時間掛けて話ししたいと思います。&lt;br /&gt;
「私は毎日働かない。」&lt;br /&gt;
こう訳すと、&lt;strong&gt;この英語が言いたい事と内容が食い違って理解される可能性が大きいです。&lt;/strong&gt;&lt;br /&gt;
”I do not work”、ちょっと”every day”を取ってみましょう。&lt;br /&gt;
I do not work.&lt;br /&gt;
これの訳ですが、もちろん「私は働かない。」でも合っていますが、実は正確な訳ではないんです。&lt;br /&gt;
&lt;!-- 定期テスト攻略講座（英語教室サポート） --&gt;&lt;/p&gt;
&lt;div style="border: 2px solid #e53935; background-color: #fff3e0; padding: 10px 12px; display: flex; align-items: flex-start; justify-content: flex-start; margin-bottom: 10px;"&gt;
&lt;p&gt;&lt;img decoding="async" loading="lazy" class="alignnone size-full wp-image-202" style="max-width: 90px; height: auto; margin-right: 10px; flex-shrink: 0;" src="http://eng-support.com/wp-content/uploads/2023/03/logo.jpg" alt="英語教室サポートのロゴ" width="228" height="164" /&gt;&lt;/p&gt;
&lt;div style="text-align: left; flex: 1;"&gt;
&lt;p style="margin: 5px 0; font-size: 14px; line-height: 1.6;"&gt;【定期テスト攻略講座】：&lt;br /&gt;
学校の定期テストで頻出の出題形式や傾向に合わせて、&lt;strong&gt;「テストで点を取り切る」ための演習と解き方の整理&lt;/strong&gt;を行う講座です。&lt;br /&gt;
基本となる英文法を一つひとつ確認しながら、よく出る問題パターンに慣れていくことで、&lt;strong&gt;受験にもつながる堅実な学力&lt;/strong&gt;と、テスト本番での安定感を身につけていきます。&lt;/p&gt;
&lt;p&gt;&lt;a style="background-color: #ff7043; color: #ffffff; padding: 5px 10px; text-align: center; text-decoration: none; display: inline-block; font-size: 14px;" href="https://eng-support.com/kouza/#%E5%AE%9A%E6%9C%9F%E3%83%86%E3%82%B9%E3%83%88%E6%94%BB%E7%95%A5%E8%AC%9B%E5%BA%A7"&gt;&lt;br /&gt;
詳細を見る&lt;br /&gt;
&lt;/a&gt;&lt;/p&gt;
&lt;/div&gt;
&lt;/div&gt;
&lt;p&gt;正確な訳ですが、”not”がどういう意味かというと、「何々という訳ではない」が正しいです。&lt;br /&gt;
したがって、正確に”I do not work.”を訳すと、「私は働くという訳ではない。」になります。&lt;br /&gt;
ただし、「私は働くという訳ではない。」、それから、「私は働かない。」&lt;br /&gt;
この二つの日本語は意味違いますか？&lt;br /&gt;
ニュアンスはちょっと違うかも知れませんが意味はほとんど一緒です。&lt;br /&gt;
そうすると英語習いたての小学校5年生に、「私は働かない。」と訳したらペケ&lt;br /&gt;
「働くという訳ではない。」じゃなきゃ丸しないなんてやると、英語ってややこしいなぁ、英語はついていけないや、とかなっちゃう子が多い訳です。&lt;br /&gt;
I do not work.&lt;br /&gt;
従来の訳は「私は働かない。」です。&lt;br /&gt;
正確な訳は、「私は働くという訳ではない。」です。&lt;br /&gt;
意味が一緒だから問題ないです。&lt;br /&gt;
ところが、今回後ろに”every day”、「毎日」と付いています。&lt;br /&gt;
I do not work every day.&lt;br /&gt;
「私は毎日働かない。」はよくないです。&lt;br /&gt;
それに対して、正確な訳は「という訳ではない」ですから、「私は毎日働くという訳ではない。」この二つの意味は日本語一緒ですか？&lt;br /&gt;
日本語自体が非常に意味微妙ですが、でも右側の「私は毎日働かない。」は働く日ありますか？&lt;br /&gt;
働く日が0と考える方が自然ですよね？&lt;br /&gt;
もちろん、働いたり働かなかったりという意味に取れなくもないですが、働く日がないの方が可能性が高いです。&lt;br /&gt;
一方、「毎日働くという訳ではない。」、こっちは明らかに働いたり働かなかったりです。&lt;br /&gt;
これが正しいんです。&lt;br /&gt;
「毎日働かない。」と訳したらペケです。&lt;br /&gt;
ところが、日本って”not”を「訳ではない」と教えれば済む話を、「毎日働かない。」はペケだよの&lt;br /&gt;
理由を”every”という「全部」という言葉が付いたから部分否定と言ってねとか、部分指定に訳しましょうと高校とかでもこういう教え方で習う子が大半です。&lt;br /&gt;
そもそもが”not”が「何々という訳ではない」と覚えていれば部分否定とかそんな事をもち出さなくても正解出来るんです。&lt;br /&gt;
一部のややこしいやつで部分否定という言葉をもち出した方がいいケースももちろんありますが、&lt;br /&gt;
まずは全部否定だ部分否定だとかいうややこしい言葉はおいておきます。&lt;br /&gt;
”not”は”I work”「私は働くという訳ではない。」&lt;br /&gt;
あるいは”I work every day”「私毎日働くという訳ではない」となります。&lt;br /&gt;
&lt;span style="color: #ff0000;"&gt;否定文は、肯定文プラス「という訳ではない」と覚えて下さい。&lt;/span&gt;&lt;br /&gt;
出てきましたのでお話をしました。&lt;br /&gt;
じゃあ本来の過去形の否定文の話に戻りましょう。&lt;br /&gt;
”I do not work every day.”に対して、”I”が主語”He”に変わりました。&lt;br /&gt;
私が一人目、一人称です。&lt;br /&gt;
あなたが二人目、二人称です。&lt;br /&gt;
彼、は第三者だから三人称です。&lt;br /&gt;
彼は一人だけだから三人称単数です。&lt;br /&gt;
”He”が三人称単数です。&lt;br /&gt;
今は現在形をやっています。&lt;br /&gt;
主語が三人称単数で動詞は現在形なら三単現の「s」が付きます。&lt;br /&gt;
”o”で終わっていたら”es”が付きます。&lt;br /&gt;
”He does not work on Sunday.”になる訳です。&lt;br /&gt;
ちなみに今まであまり言ってきませんでしたが、この2行の”not”のあとの”work”ですが、これはなんでしょう？&lt;br /&gt;
もちろん「働く」という動詞ですが、これは動詞の原形という元の形です。&lt;br /&gt;
動詞の原形です。&lt;br /&gt;
つまり、”do”や”does”が付いたら”work”のとこは原形で変わらないです。&lt;br /&gt;
”do”や”does”の所の形を変えます。&lt;br /&gt;
じゃあ過去形にする時も”do”や”does”の所を変えればいいので、”did”になる訳です。&lt;br /&gt;
&lt;span style="color: #0000ff;"&gt;三人称単数以外の現在形が”do”、三単現が”does”、過去形は全て”did”です。&lt;/span&gt;&lt;br /&gt;
”do not” ”dose not” ”did not”です。&lt;br /&gt;
そのあとの動詞は必ず元の形、原形で書きます。&lt;br /&gt;
&lt;strong&gt;全部原形です。&lt;/strong&gt;&lt;br /&gt;
となると、結構簡単です。&lt;br /&gt;
&lt;!-- 基礎力徹底講座（英語教室サポート） --&gt;&lt;/p&gt;
&lt;div style="border: 2px solid #e53935; background-color: #fff3e0; padding: 10px 12px; display: flex; align-items: flex-start; justify-content: flex-start; margin-bottom: 10px;"&gt;
&lt;p&gt;&lt;img decoding="async" loading="lazy" class="alignnone size-full wp-image-202" style="max-width: 90px; height: auto; margin-right: 10px; flex-shrink: 0;" src="http://eng-support.com/wp-content/uploads/2023/03/logo.jpg" alt="英語教室サポートのロゴ" width="228" height="164" /&gt;&lt;/p&gt;
&lt;div style="text-align: left; flex: 1;"&gt;
&lt;p style="margin: 5px 0; font-size: 14px; line-height: 1.6;"&gt;【基礎力徹底講座】：&lt;br /&gt;
英語が大の苦手な生徒さんや、文法用語がよく分からない中学生のための、&lt;strong&gt;「どこまででも戻って」基礎からやり直す個別講座&lt;/strong&gt;です。&lt;br /&gt;
自動詞・他動詞や名詞／形容詞／副詞の役割、文型といった土台を一つひとつ丁寧に整理し、&lt;br /&gt;
用語の定義を明確にしながら進めることで、&lt;strong&gt;今後の英語学習に自信を持てる基礎力&lt;/strong&gt;を築きます。&lt;/p&gt;
&lt;p&gt;&lt;a style="background-color: #ff7043; color: #ffffff; padding: 5px 10px; text-align: center; text-decoration: none; display: inline-block; font-size: 14px;" href="https://eng-support.com/kouza/#%E5%9F%BA%E7%A4%8E%E5%8A%9B%E5%BE%B9%E5%BA%95%E8%AC%9B%E5%BA%A7"&gt;&lt;br /&gt;
詳細を見る&lt;br /&gt;
&lt;/a&gt;&lt;/p&gt;
&lt;/div&gt;
&lt;/div&gt;
&lt;p&gt;だから”do” ”dose” ”did”を頭に入れておけばいいです。&lt;br /&gt;
毎回”do” ”dose” ”did”のどれにしようかな、”do not” ”dose not” ”did not”、&lt;span style="color: #ff0000;"&gt;あとの動詞はとにかくもういじくらない。&lt;/span&gt;&lt;br /&gt;
&lt;span style="color: #ff0000;"&gt;元の原形を書いておけばいいです。&lt;/span&gt;&lt;br /&gt;
という事で、一般動詞の過去形の否定文は意外と優しいです。&lt;br /&gt;
ただし一つだけ、PROGRESSは一般動詞の否定文に関して現在形を三単現を含めて二つ書いて、現在形と過去形が比べてあります。&lt;br /&gt;
ただ、一般の教科書というのはこういう比べ方じゃなくて、過去形の肯定文と否定文を比べてあるのが普通です。&lt;br /&gt;
例えば、”Lifang’s father”は”did not work”になっていますが、&lt;br /&gt;
肯定文ですと「リーファンのお父さんが昨夜働いた。」でしたら、&lt;br /&gt;
”Lifang’s father”、ここの部分が”Worked”になる訳です。&lt;br /&gt;
Lifang’s father worked last night.&lt;br /&gt;
この”work”と否定分にした時に”did not”、”did”のとこで過去形を表して”work”は原形に戻ります。&lt;br /&gt;
これ二つ目の”He does not work on Sunday.”ですが、これを肯定文にすると”He works on Sunday.”となります。&lt;br /&gt;
これを比べたら分かると思います。&lt;br /&gt;
&lt;span style="color: #ff0000;"&gt;肯定文だと動詞に”s”が付いたり”ed”が付いたりするのが、否定文になると”dose”や”did”になって、動詞は原形です。&lt;/span&gt;&lt;br /&gt;
これを間違えないようにして下さい。&lt;br /&gt;
このように一般動詞の否定文、過去形ですね。&lt;br /&gt;
現在形の否定文を過去形に変える事が出来るというのと、過去形の肯定文を否定文に変えられる、この両方出来るようにならなきゃダメです。&lt;br /&gt;
ちょっとPROGRESSその内の片方向しか載っていませんので、両方の練習をするようにしましょう。&lt;br /&gt;
&lt;!-- ブレイクスルーゼミ（英語教室サポート） --&gt;&lt;/p&gt;
&lt;div style="border: 2px solid #e53935; background-color: #fff3e0; padding: 10px 12px; display: flex; align-items: flex-start; justify-content: flex-start; margin-bottom: 10px;"&gt;
&lt;p&gt;&lt;img decoding="async" loading="lazy" class="alignnone size-full wp-image-202" style="max-width: 90px; height: auto; margin-right: 10px; flex-shrink: 0;" src="http://eng-support.com/wp-content/uploads/2023/03/logo.jpg" alt="英語教室サポートのロゴ" width="228" height="164" /&gt;&lt;/p&gt;
&lt;div style="text-align: left; flex: 1;"&gt;
&lt;p style="margin: 5px 0; font-size: 14px; line-height: 1.6;"&gt;【ブレイクスルーゼミ】：&lt;br /&gt;
「英文はそこそこ読めるのに、成績が頭打ち」という中高生のための、&lt;strong&gt;弱点発見＆集中特訓ゼミ&lt;/strong&gt;です。&lt;br /&gt;
一文ずつ本当に読み取れているかを確認しながら、&lt;strong&gt;文法知識の抜け・構文把握の甘さ・ただ訳しているだけで内容を追えていない&lt;/strong&gt;といった原因を特定。&lt;br /&gt;
見つかった弱点を徹底的にトレーニングすることで、&lt;strong&gt;読解力と得点力の両方にブレイクスルー&lt;/strong&gt;を起こすことを目指します。&lt;/p&gt;
&lt;p&gt;&lt;a style="background-color: #ff7043; color: #ffffff; padding: 5px 10px; text-align: center; text-decoration: none; display: inline-block; font-size: 14px;" href="https://eng-support.com/kouza/#%E3%83%96%E3%83%AC%E3%82%A4%E3%82%AF%E3%82%B9%E3%83%AB%E3%83%BC%E3%82%BC%E3%83%9F"&gt;&lt;br /&gt;
詳細を見る&lt;br /&gt;
&lt;/a&gt;&lt;/p&gt;
&lt;/div&gt;
&lt;/div&gt;
```
</t>
  </si>
  <si>
    <t xml:space="preserve">以下のページは「スニペット整合性」（本文と title/meta/H1/冒頭文）が弱い可能性があります。
まず【本文】を確認し、想定読者・悩み・解決範囲を把握してください。
そのうえで、GSCの主要クエリ（表示回数上位）を根拠に、
「検索意図に対して、タイトル/メタ/H1/冒頭120字がズレている点」を特定し、
ズレを解消するための修正案（タイトル/メタ/H1/冒頭）を提示してください。
※本文の“大改修”は前提にしません（必要なら追記ブロックは最大1つまで）。
【URL】https://koten-kakitsubata.jp/blog/kanbunnokotsu/
【ページ分類】MC
【ページ分類の略語（このプロンプト内の定義）】
TP = トップページ（ホーム/サイトの入口）
SP = サービスページ（講座・コース・申込導線）
MC = メインコラム（コラム/解説/勉強法など集客記事）
SC = サブコラム（MCやSPを補強するための補助コラム※サイト定義に合わせて判断）
NW = ニュース/お知らせ（運用上は改善対象外として除外）
ST = 企業情報等のSEO対策を行わないこ固定ページ（運用上は改善対象外として除外）
- / 空欄 / 未分類 = 未分類（このスクリプトでは改善対象外として除外）
※未分類（空欄 / "-" / "未分類"）は作業対象に含めません。
【現状（スニペット要素）】
- タイトル：漢文の勉強法｜返り点・句法で止まりにくい読み方｜高校生向け
- メタ：漢文の勉強法を高校生向けに解説。書き下し・音読・句法・単語・主語・現代語訳の6項目で、返り点で止まりやすい人の読み方のコツをまとめています。
- H1：漢文が読めるようになるには──高校生のための６ステップ勉強法【書き下し・音読・句法】
- 冒頭120字：高校国語／漢文 漢文の読解力アップ講座 「漢文は何となく雰囲気で訳してしまう」「語句や句法を覚えても長文になると読めるようにならない」── そんな悩みを解消するには、 正しい順番で学ぶためのステップ を押さえることが大切です。 このページで
【GSC主要クエリ（表示回数上位50件）】
- 漢文｜表示2224｜CTR 0.18%｜順位6.8
- 漢文 勉強法｜表示510｜CTR 0.39%｜順位6.2
- 漢文 読み方｜表示320｜CTR 0.63%｜順位5.7
- 漢文 読み｜表示302｜CTR 0.33%｜順位5.4
- 漢文早覚え速答法｜表示260｜CTR 0.00%｜順位4.6
- 漢文 読み方 コツ｜表示134｜CTR 0.00%｜順位3.1
- 漢文の読み方｜表示119｜CTR 0.00%｜順位8.0
- 漢文読み方｜表示114｜CTR 0.00%｜順位3.3
- 漢文勉強法｜表示95｜CTR 0.00%｜順位5.5
- 漢文 読む順番 コツ｜表示61｜CTR 3.28%｜順位2.4
- 高校入試 漢文 コツ｜表示45｜CTR 0.00%｜順位4.5
- 漢文 漢字 読み｜表示44｜CTR 0.00%｜順位26.7
- 漢文読み｜表示37｜CTR 0.00%｜順位3.1
- 漢文 ルール｜表示36｜CTR 0.00%｜順位29.7
- 漢文 読めない｜表示35｜CTR 0.00%｜順位9.2
- 漢文 コツ 高校生｜表示34｜CTR 0.00%｜順位3.1
- 漢文 コツ｜表示30｜CTR 0.00%｜順位9.8
- 漢文 読めるようになるには｜表示29｜CTR 34.48%｜順位2.0
- 漢詩 読み方 コツ｜表示27｜CTR 0.00%｜順位3.7
- 漢文 読解 コツ｜表示26｜CTR 0.00%｜順位3.4
- 漢文を読む｜表示26｜CTR 0.00%｜順位2.5
- 漢文の勉強法｜表示25｜CTR 0.00%｜順位1.6
- 漢文の習得｜表示25｜CTR 0.00%｜順位6.7
- 漢文読み方コツ｜表示24｜CTR 0.00%｜順位5.0
- 漢文 口語訳 やり方｜表示20｜CTR 0.00%｜順位2.9
- 漢文 覚えること｜表示20｜CTR 0.00%｜順位8.7
- 漢文 学び直し｜表示19｜CTR 0.00%｜順位1.3
- 漢文 の 読み方 コツ｜表示18｜CTR 5.56%｜順位1.7
- 国語 漢文 読み方｜表示18｜CTR 0.00%｜順位2.5
- 漢文 音読｜表示18｜CTR 0.00%｜順位9.3
- 漢文読めるようになるには｜表示17｜CTR 35.29%｜順位1.9
- 漢文 勉強の仕方｜表示17｜CTR 0.00%｜順位8.1
- 漢文 現代語訳 やり方｜表示15｜CTR 0.00%｜順位4.0
- 漢文ルール｜表示15｜CTR 0.00%｜順位4.0
- 漢文読むコツ｜表示15｜CTR 0.00%｜順位4.3
- 漢文独特の言い回しとは｜表示14｜CTR 0.00%｜順位9.4
- 漢文 読むコツ｜表示13｜CTR 7.69%｜順位3.4
- 漢文 句形 優先 順位｜表示13｜CTR 0.00%｜順位1.9
- 漢文 覚えるべきこと｜表示13｜CTR 0.00%｜順位8.4
- 漢文 読み方 単語｜表示13｜CTR 0.00%｜順位8.5
- 漢文コツ｜表示13｜CTR 0.00%｜順位6.8
- 漢文の読み方 コツ｜表示12｜CTR 8.33%｜順位2.1
- 再読文字 覚え方｜表示11｜CTR 0.00%｜順位4.9
- 国語 漢文 コツ｜表示11｜CTR 0.00%｜順位6.5
- 漢文 学習法｜表示11｜CTR 0.00%｜順位15.2
- 漢文 読めない漢字｜表示11｜CTR 0.00%｜順位9.2
- 漢詩 勉強法｜表示10｜CTR 10.00%｜順位2.9
- kannbunn｜表示10｜CTR 0.00%｜順位5.4
- 漢字 受験対策｜表示9｜CTR 0.00%｜順位4.1
- 漢文 抑えるポイント｜表示9｜CTR 0.00%｜順位2.2
【参考：代表語（自動抽出）】漢文
【出力（必ずこの順）】
1) 本文の要約（想定読者・悩み・解決）
2) 検索意図の整理（主要クエリから2〜3パターン）
3) 不一致の指摘（タイトル/メタ/H1/冒頭のどこがズレているか）
4) 修正方針（“どの意図に寄せるか”を1つに決める）
5) 修正案（すべてコードブロック）
   - タイトル案3つ（全角35字前後＋56字以上の網羅型を1つ）
   - メタ案3つ（全角90字前後）
   - H1案2つ
   - 冒頭120字（2案：&lt;p&gt;で開始）
【禁則ワード（シート連動）】
以下の【禁則ワード】は、タイトル/メタ/導入文/見出し/本文のいずれにも原則使用しないでください。
言い換えが必要な場合は、自然な日本語に置換してください。
【禁則ワード】
- 崩れ
- 型
- 迷い
- 保留
- 固定
- 手順
- 立て直
- 最短
- 結論だけ
- 乱れ
- 三点確認
- 内部リンク
- 導線
- 設計
- 刺
- まず結論
- 整え
- 押し付けない案内
- 統一
- 次の一手
- 失点
- 確定
- サブコラム
- 30秒
- 1分
- CV
- 網羅
【本文】
```html
&lt;div class="container my-4"&gt;
&lt;div class="card shadow-sm mb-4 border-0" style="background: linear-gradient(135deg, #8e24aa, #ff6f00); color: #fff;"&gt;
&lt;div class="card-body p-4"&gt;
&lt;div class="d-flex flex-wrap justify-content-between align-items-center mb-2"&gt;&lt;span class="badge bg-light text-dark mb-2" style="font-size: 0.8rem;"&gt;高校国語／漢文&lt;/span&gt;&lt;br /&gt;
&lt;span class="badge bg-warning text-dark mb-2" style="font-size: 0.75rem;"&gt;漢文の読解力アップ講座&lt;/span&gt;&lt;/div&gt;
&lt;p class="card-text mb-0" style="font-size: 0.98rem;"&gt;「漢文は何となく雰囲気で訳してしまう」「語句や句法を覚えても長文になると読めるようにならない」──&lt;br /&gt;
そんな悩みを解消するには、&lt;strong&gt;正しい順番で学ぶためのステップ&lt;/strong&gt;を押さえることが大切です。&lt;br /&gt;
このページでは、漢文の理解と読解力を高めるための&lt;br /&gt;
&lt;strong&gt;6つの基本ステップ&lt;/strong&gt;と、当塾での指導方針をご紹介します。&lt;/p&gt;
&lt;/div&gt;
&lt;/div&gt;
&lt;div class="card shadow-sm mb-4 border-0"&gt;
&lt;div class="card-body d-flex flex-column flex-md-row align-items-center"&gt;
&lt;div class="mb-3 mb-md-0 me-md-4 text-center"&gt;&lt;img decoding="async" class="img-fluid rounded shadow-sm" src="http://koten-kakitsubata.jp/wp-content/uploads/2021/02/漢文が読めるように-300x169.jpg" alt="漢文の読解力を高めるための6つのステップを示した画像。書き下し文の練習や音読、句法の暗記などを推奨。" /&gt;&lt;/div&gt;
&lt;div&gt;
&lt;p class="mb-2"&gt;漢文の理解と読解力を高めるためには、&lt;strong&gt;闇雲に問題を解くのではなく、6つの基本ステップを押さえて学習を進めること&lt;/strong&gt;が重要です。&lt;/p&gt;
&lt;p class="mb-0"&gt;ここで紹介するステップを日々の学習に組み込み、&lt;br /&gt;
&lt;strong&gt;「書き下し文 → 音読 → 句法 → 単語 → 主語の把握 → 現代語訳」&lt;/strong&gt;&lt;br /&gt;
という流れを繰り返していくことで、漢文長文もスムーズに読めるようになっていきます。&lt;/p&gt;
&lt;/div&gt;
&lt;/div&gt;
&lt;/div&gt;
&lt;h2&gt;漢文の習得を効率的に進めるコツ（要点のまとめ）&lt;/h2&gt;
&lt;p&gt;&lt;strong&gt;まとめ：&lt;/strong&gt;着実に伸ばすコツは、学習の順番（書き下し→音読→句法→単語→主語→現代語訳）を乱さず、&lt;strong&gt;句法を「得点源」にして反応速度&lt;/strong&gt;を上げることです。雰囲気訳のまま長文に突っ込むより、「論理的に処理して取りこぼしを避ける」方が安定します。&lt;/p&gt;
&lt;table style="border-collapse: collapse; width: 100%;" border="1" cellpadding="6"&gt;
&lt;thead&gt;
&lt;tr&gt;
&lt;th style="background: #f5f5f5;"&gt;つまずき&lt;/th&gt;
&lt;th style="background: #f5f5f5;"&gt;効率的な手当て&lt;/th&gt;
&lt;th style="background: #f5f5f5;"&gt;今日やること（10分）&lt;/th&gt;
&lt;th style="background: #f5f5f5;"&gt;注意点&lt;/th&gt;
&lt;/tr&gt;
&lt;/thead&gt;
&lt;tbody&gt;
&lt;tr&gt;
&lt;td&gt;&lt;strong&gt;返り点で止まる&lt;/strong&gt;&lt;/td&gt;
&lt;td&gt;「レ点・一二点」だけでも&lt;strong&gt;読み方を定着&lt;/strong&gt;させ、書き下しを先に作る&lt;/td&gt;
&lt;td&gt;短い本文を1つ選び、&lt;strong&gt;返り点→語順&lt;/strong&gt;だけを丁寧に書き下す&lt;/td&gt;
&lt;td&gt;意味を当てにいく前に、&lt;strong&gt;語順の特定が先&lt;/strong&gt;&lt;/td&gt;
&lt;/tr&gt;
&lt;tr&gt;
&lt;td&gt;&lt;strong&gt;句法が出てこない&lt;/strong&gt;&lt;/td&gt;
&lt;td&gt;「形＋訳」をセットで暗記し、&lt;strong&gt;見た瞬間に反応&lt;/strong&gt;できるようにする&lt;/td&gt;
&lt;td&gt;再読文字・否定などから&lt;strong&gt;5個だけ&lt;/strong&gt;、例文つきで音読&lt;/td&gt;
&lt;td&gt;「日本語で説明」より、まず&lt;strong&gt;機械的に訳を当てる&lt;/strong&gt;&lt;/td&gt;
&lt;/tr&gt;
&lt;tr&gt;
&lt;td&gt;&lt;strong&gt;漢字が読めない（読み下しで詰まる）&lt;/strong&gt;&lt;/td&gt;
&lt;td&gt;読めない漢字で止まらず、&lt;strong&gt;返り点・助字・句法&lt;/strong&gt;を優先して処理を進める&lt;/td&gt;
&lt;td&gt;本文から「読めない漢字」を3つ拾い、&lt;strong&gt;前後の助字・句法&lt;/strong&gt;だけで意味を推定&lt;/td&gt;
&lt;td&gt;読めない＝ミスではなく、&lt;strong&gt;止まる＝得点を逃す原因&lt;/strong&gt;になりやすい&lt;/td&gt;
&lt;/tr&gt;
&lt;tr&gt;
&lt;td&gt;&lt;strong&gt;主語が迷子になる&lt;/strong&gt;&lt;/td&gt;
&lt;td&gt;「誰が（何が）→どうした」を&lt;strong&gt;文ごとに明確にして&lt;/strong&gt;追う&lt;/td&gt;
&lt;td&gt;本文の1段落だけ、文ごとに&lt;strong&gt;主語候補に印&lt;/strong&gt;を付ける&lt;/td&gt;
&lt;td&gt;訳語を足す前に、まず&lt;strong&gt;主語と述語の対応&lt;/strong&gt;を取る&lt;/td&gt;
&lt;/tr&gt;
&lt;/tbody&gt;
&lt;/table&gt;
&lt;h3&gt;漢字が読めないときの対処（取りこぼしを防ぐ）&lt;/h3&gt;
&lt;ul&gt;
&lt;li&gt;&lt;strong&gt;読めない漢字で止まらない&lt;/strong&gt;（まず返り点・助字・句法の処理を先に進める）&lt;/li&gt;
&lt;li&gt;読みは「読める範囲」でOK。無理に当てず、&lt;strong&gt;書き下しの骨格&lt;/strong&gt;を作る&lt;/li&gt;
&lt;li&gt;&lt;strong&gt;句法の候補を先に当てる&lt;/strong&gt;（否定・再読・仮定・反語など、形が得点になる）&lt;/li&gt;
&lt;li&gt;前後の語から「人／場所／行為」のどれかだけでも推定し、&lt;strong&gt;主語のズレを防ぐ&lt;/strong&gt;&lt;/li&gt;
&lt;li&gt;最後に現代語訳で確認してから、読めなかった字を&lt;strong&gt;ピンポイントで復習&lt;/strong&gt;する（全部は追わない）&lt;/li&gt;
&lt;/ul&gt;
&lt;h2&gt;漢文で取りこぼしをなくすコツ（満点ではなく高得点の効率版）&lt;/h2&gt;
&lt;ul&gt;
&lt;li&gt;&lt;strong&gt;句法でミスしない：&lt;/strong&gt;再読文字・否定・仮定・疑問／反語は「形を見たら訳が出る」まで反復&lt;/li&gt;
&lt;li&gt;&lt;strong&gt;主語でミスしない：&lt;/strong&gt;人物・筆者・語り手の切り替わりが来たら、次の文の主語を必ず確認&lt;/li&gt;
&lt;li&gt;&lt;strong&gt;書き下しでミスしない：&lt;/strong&gt;返り点の読み違いは内容把握の乱れに直結。難文ほど「語順の特定」を優先&lt;/li&gt;
&lt;li&gt;&lt;strong&gt;訳は最後にまとめる：&lt;/strong&gt;「形（返り点・句法）→主語→意味」の順で処理すると、雰囲気訳によるミスが減る&lt;/li&gt;
&lt;/ul&gt;
&lt;p&gt;このあと本文では、&lt;strong&gt;書き下し文→音読→句法→単語→主語→現代語訳&lt;/strong&gt;の6ステップを順に解説します。上の「つまずき別の手当て」を手元に置いたまま読み進めると、どこを先に直せば点が伸びるかが掴みやすくなります。&lt;/p&gt;
&lt;div class="card shadow-sm mb-4 border-0"&gt;
&lt;div class="card-body"&gt;
&lt;h2 class="h4 mb-3"&gt;漢文の読解力を伸ばす6つのステップ&lt;/h2&gt;
&lt;p&gt;まずは全体像として、漢文学習の6ステップを一覧で確認しておきましょう。&lt;br /&gt;
どのステップも難しいものではありませんが、&lt;strong&gt;抜けがあると読解でつまずきやすくなります&lt;/strong&gt;。&lt;/p&gt;
&lt;div class="table-responsive mb-2"&gt;
&lt;table class="table table-bordered table-hover align-middle mb-0"&gt;
&lt;thead class="text-center" style="background-color: #fff3e0;"&gt;
&lt;tr&gt;
&lt;th scope="col"&gt;ステップ&lt;/th&gt;
&lt;th scope="col"&gt;内容&lt;/th&gt;
&lt;th scope="col"&gt;ポイント&lt;/th&gt;
&lt;/tr&gt;
&lt;/thead&gt;
&lt;tbody&gt;
&lt;tr&gt;
&lt;td class="fw-bold text-center"&gt;1&lt;/td&gt;
&lt;td&gt;書き下し文をマスターする&lt;/td&gt;
&lt;td&gt;返り点を意識し、正しい語順に直せるようにする&lt;/td&gt;
&lt;/tr&gt;
&lt;tr&gt;
&lt;td class="fw-bold text-center"&gt;2&lt;/td&gt;
&lt;td&gt;音読を積極的に行う&lt;/td&gt;
&lt;td&gt;読まない漢字・読みづらい箇所に注意しながら声に出す&lt;/td&gt;
&lt;/tr&gt;
&lt;tr&gt;
&lt;td class="fw-bold text-center"&gt;3&lt;/td&gt;
&lt;td&gt;漢文の句法を覚える&lt;/td&gt;
&lt;td&gt;再読文字・否定など、頻出の形をパターンとして暗記&lt;/td&gt;
&lt;/tr&gt;
&lt;tr&gt;
&lt;td class="fw-bold text-center"&gt;4&lt;/td&gt;
&lt;td&gt;単語を覚える&lt;/td&gt;
&lt;td&gt;100〜150語ほどの基本語彙をカードや単語帳で定着&lt;/td&gt;
&lt;/tr&gt;
&lt;tr&gt;
&lt;td class="fw-bold text-center"&gt;5&lt;/td&gt;
&lt;td&gt;主語を意識する&lt;/td&gt;
&lt;td&gt;筆者・登場人物・語り手など、誰の行動かを常に確認&lt;/td&gt;
&lt;/tr&gt;
&lt;tr&gt;
&lt;td class="fw-bold text-center"&gt;6&lt;/td&gt;
&lt;td&gt;現代語訳を参照する&lt;/td&gt;
&lt;td&gt;現代語訳で内容を確認し、その後もう一度漢文に戻って読む&lt;/td&gt;
&lt;/tr&gt;
&lt;/tbody&gt;
&lt;/table&gt;
&lt;/div&gt;
&lt;p class="mb-0"&gt;以下で、それぞれのステップを詳しく解説しながら、&lt;br /&gt;
&lt;strong&gt;実際の勉強の進め方&lt;/strong&gt;を具体的にイメージできるようにしていきます。&lt;/p&gt;
&lt;/div&gt;
&lt;/div&gt;
&lt;div class="card shadow-sm mb-4 border-0"&gt;
&lt;div class="card-body"&gt;
&lt;h2 class="h4 mb-3"&gt;1. 書き下し文をマスターする&lt;/h2&gt;
&lt;p&gt;漢文はもともと中国語で書かれた文章です。そのままでは日本語の語順と異なるため、&lt;br /&gt;
&lt;strong&gt;漢字の順序や返り点に従って、書き下し文に直す作業&lt;/strong&gt;が欠かせません。&lt;/p&gt;
&lt;p&gt;特に注意したいのが、本文中に記されている&lt;strong&gt;返り点&lt;/strong&gt;です。レ点・一二点などの返り点を正しく追えないと、&lt;br /&gt;
主語・述語の関係や意味のつながりが大きく乱れてしまいます。&lt;/p&gt;
&lt;div class="alert alert-warning" role="alert"&gt;焦って一度に完璧を目指す必要はありません。&lt;br /&gt;
&lt;strong&gt;時間をかけてでも、正確な書き下し文が作れることを優先&lt;/strong&gt;しましょう。&lt;/div&gt;
&lt;h3 class="h5 mb-2"&gt;おすすめの練習方法&lt;/h3&gt;
&lt;ul class="mb-0"&gt;
&lt;li&gt;教科書や問題集の漢文を、&lt;strong&gt;必ず自分の手で書き下し文にする&lt;/strong&gt;&lt;/li&gt;
&lt;li&gt;返り点をたどりながら、&lt;strong&gt;主語・述語の位置&lt;/strong&gt;を意識して線で結んでみる&lt;/li&gt;
&lt;li&gt;正答と見比べて、どこで返り点を読み違えたのかをチェックする&lt;/li&gt;
&lt;/ul&gt;
&lt;/div&gt;
&lt;/div&gt;
&lt;div class="card shadow-sm mb-4 border-0"&gt;
&lt;div class="card-body"&gt;
&lt;h2 class="h4 mb-3"&gt;2. 音読を積極的に行う&lt;/h2&gt;
&lt;p&gt;漢文を読むときは、&lt;strong&gt;音読が非常に重要&lt;/strong&gt;です。&lt;br /&gt;
漢文には実際には読まない漢字も多く含まれているため、&lt;br /&gt;
黙読だけでは読み方があいまいなまま残ってしまいます。&lt;/p&gt;
&lt;p&gt;読めない漢字や読みづらい箇所を一つずつ確認しながら、&lt;br /&gt;
&lt;strong&gt;文章全体を通して音読すること&lt;/strong&gt;を目指しましょう。&lt;br /&gt;
音読は理解力を高めるだけでなく、書き下し文の練習としても有効です。&lt;/p&gt;
&lt;h3 class="h5 mb-2"&gt;音読を取り入れるコツ&lt;/h3&gt;
&lt;ul class="mb-0"&gt;
&lt;li&gt;最初はゆっくりで構わないので、&lt;strong&gt;途切れずに一文を読み切る&lt;/strong&gt;ことを意識する&lt;/li&gt;
&lt;li&gt;書き下し文とセットで音読し、&lt;strong&gt;語順の感覚&lt;/strong&gt;を身につける&lt;/li&gt;
&lt;li&gt;教科書の朗読音源があれば、&lt;strong&gt;耳からもリズムを覚える&lt;/strong&gt;&lt;/li&gt;
&lt;/ul&gt;
&lt;/div&gt;
&lt;/div&gt;
&lt;div class="card shadow-sm mb-4 border-0"&gt;
&lt;div class="card-body"&gt;
&lt;h2 class="h4 mb-3"&gt;3. 漢文の句法を覚える&lt;/h2&gt;
&lt;p&gt;漢文には、日本語とは異なる独特の&lt;strong&gt;句法（決まった形の言い回し）&lt;/strong&gt;が多数存在します。&lt;br /&gt;
たとえば、&lt;br /&gt;
&lt;strong&gt;再読文字&lt;/strong&gt;（「未だ〜ず」「将に〜んとす」など）や&lt;br /&gt;
&lt;strong&gt;否定&lt;/strong&gt;の表現（「不」「非」「無」「勿」など）といった形です。&lt;/p&gt;
&lt;p&gt;これらは一つひとつ覚えるというより、&lt;br /&gt;
&lt;strong&gt;「形＋訳」をセットで暗記し、パターン認識できるようにする&lt;/strong&gt;のが効率的です。&lt;/p&gt;
&lt;div class="alert alert-info" role="alert"&gt;再読文字や否定の句法は、頻出であると同時に得点源にもなります。&lt;br /&gt;
&lt;strong&gt;「見た瞬間に意味が浮かぶ」&lt;/strong&gt;レベルを目指して繰り返し確認しましょう。&lt;/div&gt;
&lt;h3 class="h5 mb-2"&gt;句法暗記のポイント&lt;/h3&gt;
&lt;ul class="mb-0"&gt;
&lt;li&gt;再読文字・否定・仮定・疑問・反語など、&lt;strong&gt;ジャンルごとに整理して覚える&lt;/strong&gt;&lt;/li&gt;
&lt;li&gt;例文と一緒に覚え、&lt;strong&gt;実際の文脈の中で使われ方を確認&lt;/strong&gt;する&lt;/li&gt;
&lt;li&gt;問題集の句法問題を解いて、&lt;strong&gt;形を見ただけで反応できるか&lt;/strong&gt;チェックする&lt;/li&gt;
&lt;/ul&gt;
&lt;/div&gt;
&lt;/div&gt;
&lt;div class="card shadow-sm mb-4 border-0"&gt;
&lt;div class="card-body"&gt;
&lt;h2 class="h4 mb-3"&gt;4. 単語を覚える&lt;/h2&gt;
&lt;p&gt;漢文で使用される単語は、実は&lt;span style="color: #d32f2f; font-weight: bold;"&gt;およそ100〜150語程度&lt;/span&gt;と、それほど多くはありません。&lt;br /&gt;
基本語彙を押さえてしまえば、初見の文章でも意味の見当がつくようになります。&lt;/p&gt;
&lt;p&gt;単語帳や単語カードなど、自分に合った形で&lt;br /&gt;
&lt;strong&gt;繰り返し目に触れる仕組み&lt;/strong&gt;を作ることが大切です。&lt;br /&gt;
また、&lt;strong&gt;日本語から漢字に戻す練習&lt;/strong&gt;も行うことで、テストでの書き取りにも対応しやすくなります。&lt;/p&gt;
&lt;h3 class="h5 mb-2"&gt;効率よく覚えるために&lt;/h3&gt;
&lt;ul class="mb-0"&gt;
&lt;li&gt;最初に&lt;strong&gt;頻出度の高い語&lt;/strong&gt;から優先的に覚える&lt;/li&gt;
&lt;li&gt;「日本語 → 漢字」「漢字 → 日本語」の両方向でチェックする&lt;/li&gt;
&lt;li&gt;短い時間でも良いので、&lt;strong&gt;毎日少しずつ復習する習慣&lt;/strong&gt;をつける&lt;/li&gt;
&lt;/ul&gt;
&lt;/div&gt;
&lt;/div&gt;
&lt;div class="card shadow-sm mb-4 border-0"&gt;
&lt;div class="card-body"&gt;
&lt;h2 class="h4 mb-3"&gt;5. 主語を意識する&lt;/h2&gt;
&lt;p&gt;漢文の文章は、&lt;strong&gt;エピソード（物語）形式&lt;/strong&gt;で書かれているものが多く、&lt;br /&gt;
登場人物や筆者の視点が頻繁に切り替わります。&lt;/p&gt;
&lt;p&gt;そのため、文章を読むときには常に&lt;strong&gt;「この文の主語は誰か？」&lt;/strong&gt;を意識することが大切です。&lt;br /&gt;
主語を取り違えると、人物関係や話の展開を誤解してしまい、&lt;br /&gt;
記述問題や内容把握での大きなミスにつながります。&lt;/p&gt;
&lt;h3 class="h5 mb-2"&gt;主語をつかむコツ&lt;/h3&gt;
&lt;ul class="mb-0"&gt;
&lt;li&gt;登場人物が新しく出てきたら、&lt;strong&gt;名前に印や色をつけておく&lt;/strong&gt;&lt;/li&gt;
&lt;li&gt;文ごとに、「誰が」「何をしたのか」を日本語でメモしてみる&lt;/li&gt;
&lt;li&gt;筆者のコメント部分と、エピソード部分を&lt;strong&gt;区別して読む&lt;/strong&gt;&lt;/li&gt;
&lt;/ul&gt;
&lt;/div&gt;
&lt;/div&gt;
&lt;div class="card shadow-sm mb-4 border-0"&gt;
&lt;div class="card-body"&gt;
&lt;h2 class="h4 mb-3"&gt;6. 現代語訳を参照する&lt;/h2&gt;
&lt;p&gt;漢文は日本語と語順も表現も大きく異なるため、&lt;br /&gt;
&lt;strong&gt;最初から完璧に漢文だけで理解しようとすると挫折しやすい&lt;/strong&gt;分野です。&lt;/p&gt;
&lt;p&gt;分かりにくい文章に出会ったときには、&lt;br /&gt;
&lt;strong&gt;一度現代語訳を参照して内容を把握し、それから再び漢文に戻って読む&lt;/strong&gt;&lt;br /&gt;
というステップを踏みましょう。現代語訳を通して大まかな流れと内容を理解しておくことで、&lt;br /&gt;
次に漢文を読んだときの理解度が大きく上がります。&lt;/p&gt;
&lt;h3 class="h5 mb-2"&gt;現代語訳の使い方&lt;/h3&gt;
&lt;ul class="mb-0"&gt;
&lt;li&gt;最初から頼り切るのではなく、&lt;strong&gt;自力で考えたあとに確認として使う&lt;/strong&gt;&lt;/li&gt;
&lt;li&gt;現代語訳と漢文を見比べて、&lt;strong&gt;どの表現がどの部分に対応しているか&lt;/strong&gt;を確認する&lt;/li&gt;
&lt;li&gt;重要な表現や構文は、&lt;strong&gt;自分のノートにまとめて再利用&lt;/strong&gt;できるようにする&lt;/li&gt;
&lt;/ul&gt;
&lt;/div&gt;
&lt;/div&gt;
&lt;div class="card shadow-sm mb-4 border-0"&gt;
&lt;div class="card-body"&gt;
&lt;h2&gt;当塾での取り組み：完全オーダーメイドで漢文をサポート&lt;/h2&gt;
&lt;p&gt;当塾は&lt;strong&gt;古典に特化した塾&lt;/strong&gt;として、&lt;br /&gt;
生徒一人ひとりの状況や目標に合わせた&lt;strong&gt;完全オーダーメイドの個別指導&lt;/strong&gt;を行っています。&lt;/p&gt;
&lt;h3 class="h5 mb-2"&gt;開講講座の一例&lt;/h3&gt;
&lt;ul&gt;
&lt;li&gt;&lt;strong&gt;&lt;a href="https://koten-kakitsubata.jp/school-exam/" target="_blank" rel="noopener noreferrer"&gt;定期試験対策&lt;/a&gt;&lt;/strong&gt;：学校の教科書・試験範囲にぴったり合わせた指導&lt;/li&gt;
&lt;li&gt;&lt;strong&gt;&lt;a href="https://koten-kakitsubata.jp/enter-exam/" target="_blank" rel="noopener noreferrer"&gt;大学受験対策&lt;/a&gt;&lt;/strong&gt;：共通テスト・個別試験で得点源となる漢文・古文の強化&lt;/li&gt;
&lt;li&gt;&lt;strong&gt;&lt;a href="https://koten-kakitsubata.jp/spot/" target="_blank" rel="noopener noreferrer"&gt;ワンポイント講座&lt;/a&gt;&lt;/strong&gt;：苦手単元だけを集中的に克服するスポット指導&lt;/li&gt;
&lt;/ul&gt;
&lt;p&gt;さらに、教室で受けられる授業と同様の内容を&lt;strong&gt;オンライン&lt;/strong&gt;でも開講しています。&lt;br /&gt;
通塾の必要がなく、&lt;strong&gt;勉強し慣れた環境&lt;/strong&gt;で漢文・古文の学習を進めることができます。&lt;/p&gt;
&lt;div style="border: 2px solid #2e7d32; background-color: #f1f8e9; padding: 10px 12px; display: flex; align-items: flex-start; justify-content: flex-start; margin-bottom: 10px;"&gt;
&lt;p&gt;&lt;img decoding="async" style="width: 70px; height: auto; margin-right: 10px; flex-shrink: 0;" src="http://koten-kakitsubata.jp/wp-content/uploads/2023/03/logo.jpg" alt="古典専門塾かきつばたのロゴ" /&gt;&lt;/p&gt;
&lt;div style="text-align: left; flex: 1;"&gt;
&lt;p style="margin: 5px 0; font-size: 14px; line-height: 1.6;"&gt;【中高・定期試験対策】：&lt;br /&gt;
板書ノートや教科書ガイドの訳文暗記に頼らず、&lt;strong&gt;文法と読解を一体で鍛える個別指導&lt;/strong&gt;です。&lt;br /&gt;
定期試験の過去問や教科書本文をもとに、出題されやすいポイントを押さえながら読解演習を重ねていくことで、&lt;br /&gt;
一貫校の発展的なテストでも&lt;strong&gt;安定して高得点を狙える古典力&lt;/strong&gt;を身につけていきます。&lt;/p&gt;
&lt;p&gt;&lt;a style="background-color: #2e7d32; color: #ffffff; padding: 5px 10px; text-align: center; text-decoration: none; display: inline-block; font-size: 14px;" href="https://koten-kakitsubata.jp/school-exam/"&gt;&lt;br /&gt;
詳細を見る&lt;/a&gt;&lt;/p&gt;
&lt;/div&gt;
&lt;/div&gt;
&lt;div class="card shadow-sm mb-4 border-0"&gt;
&lt;div class="card-body"&gt;
&lt;h2 class="h4 mb-3"&gt;まとめ：6つのステップで漢文を「読みやすい科目」に変える&lt;/h2&gt;
&lt;p class="mb-3"&gt;漢文は、「覚えるべきこと」を理解してしまえば、&lt;br /&gt;
&lt;strong&gt;すらすらと読めるようになる科目&lt;/strong&gt;です。&lt;br /&gt;
感覚やセンスに頼るのではなく、今回紹介した6つのステップを意識して学習を重ねていきましょう。&lt;/p&gt;
&lt;ul class="mb-4"&gt;
&lt;li&gt;&lt;strong&gt;書き下し文&lt;/strong&gt;で語順を整理し、返り点の読み方を定着させる&lt;/li&gt;
&lt;li&gt;&lt;strong&gt;音読&lt;/strong&gt;でリズムと読みを身体にしみ込ませる&lt;/li&gt;
&lt;li&gt;&lt;strong&gt;句法&lt;/strong&gt;をパターンとして暗記し、見た瞬間に意味が浮かぶようにする&lt;/li&gt;
&lt;li&gt;&lt;strong&gt;単語&lt;/strong&gt;は100〜150語程度に絞って、毎日少しずつ復習する&lt;/li&gt;
&lt;li&gt;&lt;strong&gt;主語&lt;/strong&gt;を意識して、「誰が」「何をしたか」を追いかける&lt;/li&gt;
&lt;li&gt;&lt;strong&gt;現代語訳&lt;/strong&gt;で内容を確認し、もう一度漢文に戻って読むサイクルを回す&lt;/li&gt;
&lt;/ul&gt;
&lt;p class="mb-0"&gt;これらをコツコツと積み重ねることで、漢文は「なんとなく苦手」から&lt;br /&gt;
&lt;strong&gt;得点源に変えられる分野&lt;/strong&gt;へと変わっていきます。&lt;br /&gt;
自分一人では学習リズムをつくるのが難しい場合は、ぜひ当塾の個別指導も活用しながら、&lt;br /&gt;
漢文の読解力を一緒に伸ばしていきましょう。&lt;/p&gt;
&lt;/div&gt;
&lt;/div&gt;
&lt;/div&gt;
&lt;div style="border: 2px solid #2e7d32; background-color: #f1f8e9; padding: 10px 12px; display: flex; align-items: flex-start; justify-content: flex-start; margin-bottom: 10px;"&gt;
&lt;p&gt;&lt;img decoding="async" style="width: 70px; height: auto; margin-right: 10px; flex-shrink: 0;" src="http://koten-kakitsubata.jp/wp-content/uploads/2023/03/logo.jpg" alt="古典専門塾かきつばたのロゴ" /&gt;&lt;/p&gt;
&lt;div style="text-align: left; flex: 1;"&gt;
&lt;p style="margin: 5px 0; font-size: 14px; line-height: 1.6;"&gt;【大学受験古典対策】：&lt;br /&gt;
共通テストから難関大の個別試験まで視野に入れ、&lt;strong&gt;読解・文法・語彙をまとめて鍛える個別カリキュラム&lt;/strong&gt;です。&lt;br /&gt;
志望校の過去問分析をもとに、頻出テーマの長文読解と記述答案の添削を繰り返し、&lt;strong&gt;入試本番で得点源になる古典力&lt;/strong&gt;を仕上げていきます。&lt;/p&gt;
&lt;p&gt;&lt;a style="background-color: #2e7d32; color: #ffffff; padding: 5px 10px; text-align: center; text-decoration: none; display: inline-block; font-size: 14px;" href="https://koten-kakitsubata.jp/enter-exam/"&gt;&lt;br /&gt;
詳細を見る&lt;br /&gt;
&lt;/a&gt;&lt;/p&gt;
&lt;/div&gt;
&lt;/div&gt;
&lt;/div&gt;
&lt;/div&gt;
```
</t>
  </si>
  <si>
    <t xml:space="preserve">以下のページは「スニペット整合性」（本文と title/meta/H1/冒頭文）が弱い可能性があります。
まず【本文】を確認し、想定読者・悩み・解決範囲を把握してください。
そのうえで、GSCの主要クエリ（表示回数上位）を根拠に、
「検索意図に対して、タイトル/メタ/H1/冒頭120字がズレている点」を特定し、
ズレを解消するための修正案（タイトル/メタ/H1/冒頭）を提示してください。
※本文の“大改修”は前提にしません（必要なら追記ブロックは最大1つまで）。
【URL】https://rika-quest.com/column/earthquake/
【ページ分類】MC
【ページ分類の略語（このプロンプト内の定義）】
TP = トップページ（ホーム/サイトの入口）
SP = サービスページ（講座・コース・申込導線）
MC = メインコラム（コラム/解説/勉強法など集客記事）
SC = サブコラム（MCやSPを補強するための補助コラム※サイト定義に合わせて判断）
NW = ニュース/お知らせ（運用上は改善対象外として除外）
ST = 企業情報等のSEO対策を行わないこ固定ページ（運用上は改善対象外として除外）
- / 空欄 / 未分類 = 未分類（このスクリプトでは改善対象外として除外）
※未分類（空欄 / "-" / "未分類"）は作業対象に含めません。
【現状（スニペット要素）】
- タイトル：【理科のコツ】地震 - 中学受験 理科の個別指導 | 受験理科専門塾「しゅん吉クエスト」
- メタ：日本の地震について学ぼう！地震の原因であるプレート、震源、震度、マグニチュードの違いを解説。初期微動と主要動の理解、P波とS波の違いを把握して、実際の地震をシミュレーション。速さ計算を活かして、より深い理解を目指そう！
- H1：【理科のコツ】地震
- 冒頭120字：小学生理科／地震の基礎 テーマ：震源・震度・マグニチュード 地震の基礎知識まとめ｜震源・震度・マグニチュード・P波S波を一気に整理 このページでは、日本で頻発する 地震 について、テストで必ず出る 震源・震度・マグニチュード・P波・S波 な
【GSC主要クエリ（表示回数上位50件）】
- 地震計 仕組み 中学｜表示65｜CTR 3.08%｜順位11.3
- p波 s波 速さ 求め方｜表示45｜CTR 0.00%｜順位1.0
- マグニチュード 初期微動継続時間｜表示35｜CTR 0.00%｜順位5.5
- 地震 理科｜表示32｜CTR 0.00%｜順位2.7
- 地震の速さの求め方｜表示32｜CTR 0.00%｜順位1.0
- 地震 中学｜表示29｜CTR 3.45%｜順位11.0
- 地震理科｜表示29｜CTR 0.00%｜順位3.6
- 理科 地震発生時刻 求め方｜表示23｜CTR 0.00%｜順位3.1
- 地震の計算｜表示20｜CTR 0.00%｜順位1.4
- マグニチュードと初期微動継続時間｜表示19｜CTR 0.00%｜順位6.3
- マグニチュード 初期微動継続時間 関係｜表示17｜CTR 0.00%｜順位9.2
- p波 s波 速度 求め方｜表示16｜CTR 0.00%｜順位1.0
- 中一理科 地震計算｜表示16｜CTR 0.00%｜順位1.2
- 初期微動の速さの求め方｜表示16｜CTR 0.00%｜順位1.0
- 地震発生時刻 求め方 簡単｜表示16｜CTR 0.00%｜順位1.8
- マグニチュード 計算 中学｜表示15｜CTR 0.00%｜順位10.4
- 地震 p波 s波 求め方｜表示15｜CTR 0.00%｜順位1.0
- マグニチュードが大きいと初期微動継続時間｜表示14｜CTR 0.00%｜順位10.4
- 中1 理科 地震 計算｜表示14｜CTR 0.00%｜順位1.0
- マグニチュード 初期微動継続時間 変わる｜表示13｜CTR 7.69%｜順位7.0
- p波の求め方｜表示13｜CTR 0.00%｜順位1.0
- 地震速さ求め方｜表示13｜CTR 0.00%｜順位1.0
- p波求め方｜表示11｜CTR 0.00%｜順位1.2
- s波による揺れ 名称｜表示11｜CTR 0.00%｜順位2.0
- 地震計の仕組み 中学理科｜表示11｜CTR 0.00%｜順位10.9
- 地震 中学受験｜表示10｜CTR 10.00%｜順位5.6
- 中1理科地震計算｜表示10｜CTR 0.00%｜順位1.0
- 地震中学｜表示10｜CTR 0.00%｜順位10.7
- 理科 地震が発生した時刻の求め方｜表示10｜CTR 0.00%｜順位3.0
- 初期微動 速さ 求め方｜表示9｜CTR 0.00%｜順位1.0
- 初期微動が長いと｜表示9｜CTR 0.00%｜順位1.0
- 初期微動求め方｜表示9｜CTR 0.00%｜順位1.0
- 理科 地震 発生時刻 求め方｜表示9｜CTR 0.00%｜順位3.0
- 初期 微動 求め方｜表示8｜CTR 0.00%｜順位1.3
- 初期微動 求め方｜表示8｜CTR 0.00%｜順位1.0
- 地震 速さ 求め方｜表示8｜CTR 0.00%｜順位1.0
- 地震の伝わる速さ 求め方｜表示8｜CTR 0.00%｜順位1.0
- 震源からの距離 求め方 中1｜表示8｜CTR 0.00%｜順位1.0
- p波 s波速さ｜表示7｜CTR 0.00%｜順位1.0
- 中1地震計算｜表示7｜CTR 0.00%｜順位1.3
- 主要動を伝える波の速さの求め方｜表示7｜CTR 0.00%｜順位1.0
- 初期微動速さ求め方｜表示7｜CTR 0.00%｜順位1.0
- 地震の揺れの広がり方｜表示7｜CTR 0.00%｜順位3.9
- 中1 地震 計算｜表示6｜CTR 0.00%｜順位1.0
- 中学理科地震の計算｜表示6｜CTR 0.00%｜順位2.8
- 初期 微動 継続時間 長いほど｜表示6｜CTR 0.00%｜順位6.7
- 初期微動のあと｜表示6｜CTR 0.00%｜順位11.3
- 地震 p波 速さ 求め方｜表示6｜CTR 0.00%｜順位1.0
- 地震 計算 公式｜表示6｜CTR 0.00%｜順位1.0
- 地震 計算問題 解き方｜表示6｜CTR 0.00%｜順位1.3
【参考：代表語（自動抽出）】地震計
【出力（必ずこの順）】
1) 本文の要約（想定読者・悩み・解決）
2) 検索意図の整理（主要クエリから2〜3パターン）
3) 不一致の指摘（タイトル/メタ/H1/冒頭のどこがズレているか）
4) 修正方針（“どの意図に寄せるか”を1つに決める）
5) 修正案（すべてコードブロック）
   - タイトル案3つ（全角35字前後＋56字以上の網羅型を1つ）
   - メタ案3つ（全角90字前後）
   - H1案2つ
   - 冒頭120字（2案：&lt;p&gt;で開始）
【禁則ワード（シート連動）】
以下の【禁則ワード】は、タイトル/メタ/導入文/見出し/本文のいずれにも原則使用しないでください。
言い換えが必要な場合は、自然な日本語に置換してください。
【禁則ワード】
- 崩れ
- 型
- 迷い
- 保留
- 固定
- 手順
- 立て直
- 最短
- 結論だけ
- 乱れ
- 三点確認
- 内部リンク
- 導線
- 設計
- 刺
- まず結論
- 整え
- 押し付けない案内
- 統一
- 次の一手
- 失点
- 確定
- サブコラム
- 30秒
- 1分
- CV
- 網羅
【本文】
```html
&lt;div class="container my-4"&gt;
&lt;p&gt;&lt;!-- Hero Section --&gt;&lt;/p&gt;
&lt;div class="card shadow-lg mb-4 border-0" style="background: linear-gradient(135deg, #37474f, #00897b); color: #fff;"&gt;
&lt;div class="card-body p-4"&gt;
&lt;div class="d-flex flex-wrap justify-content-between align-items-center mb-2"&gt;&lt;span class="badge bg-warning text-dark mb-1" style="font-size: 0.8rem;"&gt;小学生理科／地震の基礎&lt;/span&gt;&lt;br /&gt;
&lt;span class="badge bg-light text-dark mb-1" style="font-size: 0.75rem;"&gt;テーマ：震源・震度・マグニチュード&lt;/span&gt;&lt;/div&gt;
&lt;h1 class="card-title mb-3" style="font-size: 1.9rem; line-height: 1.5;"&gt;地震の基礎知識まとめ｜震源・震度・マグニチュード・P波S波を一気に整理&lt;/h1&gt;
&lt;p class="card-text mb-2" style="font-size: 0.98rem;"&gt;このページでは、日本で頻発する&lt;strong&gt;地震&lt;/strong&gt;について、テストで必ず出る&lt;br /&gt;
&lt;strong&gt;震源・震度・マグニチュード・P波・S波&lt;/strong&gt;などの基本用語をまとめて整理します。&lt;/p&gt;
&lt;p class="mb-0" style="font-size: 0.9rem;"&gt;「聞いたことはあるけど説明できない…」という状態から、&lt;br /&gt;
&lt;strong&gt;図や文章で説明できるレベル&lt;/strong&gt;を目指していきましょう。&lt;/p&gt;
&lt;/div&gt;
&lt;/div&gt;
&lt;p class="mt-3 mb-4"&gt;地震を含む地学分野のつながり（天気・地層・火山など）までまとめて整理したい場合は、&lt;a href="https://rika-quest.com/column/geoscience/"&gt;地学分野の全体像はこちら&lt;/a&gt;。&lt;/p&gt;
&lt;p&gt;&lt;!-- YouTube 動画 --&gt;&lt;/p&gt;
&lt;div class="card shadow-sm mb-4 border-0"&gt;
&lt;div class="card-body p-3 p-md-4"&gt;
&lt;h2 class="h5 mb-3"&gt;動画で学ぶ：地震の仕組みと重要キーワード&lt;/h2&gt;
&lt;div class="ratio ratio-16x9 mb-3"&gt;&lt;iframe title="YouTube video player" src="https://www.youtube.com/embed/LlFxbdu-w7I" frameborder="0" allowfullscreen="allowfullscreen"&gt;&lt;/iframe&gt;&lt;/div&gt;
&lt;p class="mb-0" style="font-size: 0.9rem;"&gt;しゅん吉先生の動画で全体像をつかんでから、&lt;br /&gt;
このページの&lt;strong&gt;まとめ表とクイズ&lt;/strong&gt;で復習すると、知識がしっかり定着します。&lt;/p&gt;
&lt;/div&gt;
&lt;/div&gt;
&lt;p&gt;&lt;!-- 導入・全体像 --&gt;&lt;/p&gt;
&lt;div class="row mb-4"&gt;
&lt;div class="col-lg-8 mb-3"&gt;
&lt;h2 class="h4 mb-3"&gt;日本が「地震大国」と言われる理由&lt;/h2&gt;
&lt;p&gt;日本は&lt;strong&gt;プレート境界の上&lt;/strong&gt;に位置しているため、&lt;br /&gt;
世界のなかでも&lt;strong&gt;地震が非常に多い地域&lt;/strong&gt;です。&lt;/p&gt;
&lt;ul&gt;
&lt;li&gt;地球の表面は、いくつもの&lt;strong&gt;プレート（岩石の大きな板）&lt;/strong&gt;に分かれている&lt;/li&gt;
&lt;li&gt;そのプレート同士が&lt;strong&gt;ぶつかる・ずれ動く・沈み込む&lt;/strong&gt;ことで、内部に力がたまる&lt;/li&gt;
&lt;li&gt;たまった力が限界をこえて「ボキッ」とずれるとき、&lt;strong&gt;地震&lt;/strong&gt;が起こる&lt;/li&gt;
&lt;/ul&gt;
&lt;p class="mb-0"&gt;日本は、いくつものプレートの境目が集中しているため、&lt;br /&gt;
&lt;strong&gt;地震について正しく理解し、防災意識をもつこと&lt;/strong&gt;がとても大切になります。&lt;/p&gt;
&lt;/div&gt;
&lt;div class="col-lg-4"&gt;
&lt;div class="card border-0 shadow-sm h-100"&gt;
&lt;div class="card-body p-3"&gt;
&lt;h3 class="h6 mb-2"&gt;この記事のゴール&lt;/h3&gt;
&lt;ul class="mb-0" style="font-size: 0.9rem;"&gt;
&lt;li&gt;震源と揺れの広がり方を説明できる&lt;/li&gt;
&lt;li&gt;マグニチュードと震度の違いを言葉にできる&lt;/li&gt;
&lt;li&gt;P波・S波と初期微動／主要動の関係がわかる&lt;/li&gt;
&lt;li&gt;地盤の違いによる揺れ方の差をイメージできる&lt;/li&gt;
&lt;/ul&gt;
&lt;/div&gt;
&lt;/div&gt;
&lt;/div&gt;
&lt;/div&gt;
&lt;p&gt;&lt;!-- 地震の仕組みと震源 --&gt;&lt;/p&gt;
&lt;div class="card shadow-sm mb-4 border-0"&gt;
&lt;div class="card-body p-3 p-md-4"&gt;
&lt;h2 class="h4 mb-3"&gt;1. 地震の仕組みと「震源」&lt;/h2&gt;
&lt;div class="row align-items-center mb-3"&gt;
&lt;div class="col-md-6 mb-3 mb-md-0"&gt;&lt;img decoding="async" class="img-fluid rounded shadow-sm" src="https://rika-quest.com/wp-content/uploads/2023/07/IMG_1361-1024x756.jpg" alt="震源の説明図" /&gt;&lt;/div&gt;
&lt;div class="col-md-6"&gt;
&lt;h3 class="h5"&gt;震源と震央&lt;/h3&gt;
&lt;p&gt;プレート同士がせめ合って、ある場所で&lt;strong&gt;岩石が急にずれる&lt;/strong&gt;と、&lt;br /&gt;
そこから&lt;strong&gt;揺れのエネルギー&lt;/strong&gt;が周りに広がっていきます。&lt;/p&gt;
&lt;ul&gt;
&lt;li&gt;&lt;strong&gt;震源（しんげん）：&lt;/strong&gt;地下で&lt;strong&gt;実際にずれが起きた場所&lt;/strong&gt;&lt;/li&gt;
&lt;li&gt;&lt;strong&gt;震央（しんおう）：&lt;/strong&gt;震源の&lt;strong&gt;真上にあたる地表&lt;/strong&gt;の地点&lt;/li&gt;
&lt;/ul&gt;
&lt;p class="mb-0" style="font-size: 0.9rem;"&gt;震源からは、池に石を投げたときのように、&lt;br /&gt;
&lt;strong&gt;波紋状に揺れが広がっていく&lt;/strong&gt;とイメージするとわかりやすくなります。&lt;/p&gt;
&lt;/div&gt;
&lt;/div&gt;
&lt;div class="row mb-3"&gt;
&lt;div class="col-md-6 mb-3 mb-md-0"&gt;&lt;img decoding="async" class="img-fluid rounded shadow-sm" src="https://rika-quest.com/wp-content/uploads/2023/07/IMG_1364.png" alt="プレートが沈み込む図" /&gt;&lt;/div&gt;
&lt;div class="col-md-6"&gt;
&lt;p&gt;海のプレートが大陸プレートの下に&lt;strong&gt;ズズズと沈み込む&lt;/strong&gt;とき、&lt;br /&gt;
プレート同士が引っかかって&lt;strong&gt;歪み（ゆがみ）&lt;/strong&gt;がたまります。&lt;/p&gt;
&lt;p&gt;たまった力が限界をこえると、&lt;strong&gt;「ボインッ」と跳ね返るようにズレる&lt;/strong&gt;ことで、&lt;br /&gt;
周囲に&lt;strong&gt;ブルブルとした揺れの波&lt;/strong&gt;が伝わります。これが&lt;strong&gt;地震&lt;/strong&gt;です。&lt;/p&gt;
&lt;/div&gt;
&lt;/div&gt;
&lt;div class="table-responsive mb-2"&gt;
&lt;table class="table table-bordered align-middle mb-0"&gt;
&lt;thead class="table-success text-center"&gt;
&lt;tr&gt;
&lt;th&gt;距離&lt;/th&gt;
&lt;th&gt;揺れの大きさ（イメージ）&lt;/th&gt;
&lt;/tr&gt;
&lt;/thead&gt;
&lt;tbody&gt;
&lt;tr&gt;
&lt;td&gt;震源の近く&lt;/td&gt;
&lt;td&gt;揺れのエネルギーがまだ強く、&lt;strong&gt;大きく揺れやすい&lt;/strong&gt;&lt;/td&gt;
&lt;/tr&gt;
&lt;tr style="background-color: #f1f8e9;"&gt;
&lt;td&gt;震源から遠い場所&lt;/td&gt;
&lt;td&gt;エネルギーが弱まり、&lt;strong&gt;揺れは小さくなる&lt;/strong&gt;&lt;/td&gt;
&lt;/tr&gt;
&lt;/tbody&gt;
&lt;/table&gt;
&lt;/div&gt;
&lt;p class="mb-0" style="font-size: 0.9rem;"&gt;ただし、同じ距離でも&lt;strong&gt;地盤の状態&lt;/strong&gt;によって揺れ方は変わります。これについては後ほど説明します。&lt;/p&gt;
&lt;/div&gt;
&lt;/div&gt;
&lt;p&gt;&lt;!-- 地盤と揺れ方 --&gt;&lt;/p&gt;
&lt;div class="card shadow-sm mb-4 border-0"&gt;
&lt;div class="card-body p-3 p-md-4"&gt;
&lt;h2 class="h4 mb-3"&gt;2. 地盤の違いで揺れ方は変わる&lt;/h2&gt;
&lt;p&gt;震源からの距離が同じでも、&lt;strong&gt;地盤の硬さ&lt;/strong&gt;によって揺れ方は大きく変わります。&lt;/p&gt;
&lt;ul&gt;
&lt;li&gt;&lt;strong&gt;硬い地盤（岩盤など）：&lt;/strong&gt;揺れが伝わりにくく、比較的揺れが小さいことが多い&lt;/li&gt;
&lt;li&gt;&lt;strong&gt;やわらかい地盤・埋立地：&lt;/strong&gt;揺れが増幅され、&lt;strong&gt;大きく揺れやすい&lt;/strong&gt;&lt;/li&gt;
&lt;/ul&gt;
&lt;div class="alert alert-warning py-2" style="font-size: 0.9rem;"&gt;&lt;strong&gt;液状化現象：&lt;/strong&gt;&lt;br /&gt;
埋立地などのゆるい地盤では、強い揺れで地面の内部が&lt;br /&gt;
&lt;strong&gt;ドロドロの液体のような状態&lt;/strong&gt;になり、建物が傾いたり道路が陥没したりすることがあります。&lt;/div&gt;
&lt;p class="mb-0" style="font-size: 0.9rem;"&gt;同じ「震度」でも、地域の地盤条件によって被害の出方が変わるため、&lt;br /&gt;
&lt;strong&gt;日ごろから自分の住んでいる地域の地盤やハザードマップを確認しておく&lt;/strong&gt;ことが大切です。&lt;/p&gt;
&lt;/div&gt;
&lt;/div&gt;
&lt;p&gt;&lt;!-- マグニチュードと震度 --&gt;&lt;/p&gt;
&lt;div class="card shadow-sm mb-4 border-0"&gt;
&lt;div class="card-body p-3 p-md-4"&gt;
&lt;h2 class="h4 mb-3"&gt;3. マグニチュードと震度の違い&lt;/h2&gt;
&lt;p&gt;地震のニュースでよく耳にする&lt;br /&gt;
&lt;strong&gt;「マグニチュード」と「震度」&lt;/strong&gt;。似ているようで、意味はまったく違います。&lt;/p&gt;
&lt;div class="table-responsive mb-3"&gt;
&lt;table class="table table-bordered align-middle mb-0"&gt;
&lt;thead class="table-success text-center"&gt;
&lt;tr&gt;
&lt;th&gt;用語&lt;/th&gt;
&lt;th&gt;何を表す？&lt;/th&gt;
&lt;th&gt;決まるもの&lt;/th&gt;
&lt;/tr&gt;
&lt;/thead&gt;
&lt;tbody&gt;
&lt;tr&gt;
&lt;td class="fw-bold text-center"&gt;マグニチュード&lt;/td&gt;
&lt;td&gt;地震そのものが持つ&lt;strong&gt;エネルギーの大きさ（規模）&lt;/strong&gt;&lt;/td&gt;
&lt;td&gt;1回の地震ごとに&lt;strong&gt;1つの値&lt;/strong&gt;が決まる&lt;/td&gt;
&lt;/tr&gt;
&lt;tr style="background-color: #f1f8e9;"&gt;
&lt;td class="fw-bold text-center"&gt;震度&lt;/td&gt;
&lt;td&gt;ある地点で感じた&lt;strong&gt;揺れの強さ&lt;/strong&gt;&lt;/td&gt;
&lt;td&gt;地点ごとに値が違う（同じ地震でも場所によって震度が異なる）&lt;/td&gt;
&lt;/tr&gt;
&lt;/tbody&gt;
&lt;/table&gt;
&lt;/div&gt;
&lt;h3 class="h5 mb-2"&gt;マグニチュードのイメージ&lt;/h3&gt;
&lt;ul&gt;
&lt;li&gt;&lt;strong&gt;Mが大きいほど、地震のエネルギーは大きい&lt;/strong&gt;&lt;/li&gt;
&lt;li&gt;マグニチュードが&lt;strong&gt;2増えると、エネルギーは約1000倍&lt;/strong&gt;になる&lt;/li&gt;
&lt;li&gt;例：M7の地震に対して、M9の地震はエネルギーが約1000倍&lt;/li&gt;
&lt;/ul&gt;
&lt;h3 class="h5 mb-2"&gt;震度の段階と「弱・強」&lt;/h3&gt;
&lt;p&gt;震度は、日本では&lt;strong&gt;0〜7の10段階&lt;/strong&gt;で表します。&lt;/p&gt;
&lt;ul&gt;
&lt;li&gt;震度0, 1, 2, 3, 4&lt;/li&gt;
&lt;li&gt;震度5弱・5強&lt;/li&gt;
&lt;li&gt;震度6弱・6強&lt;/li&gt;
&lt;li&gt;震度7（最大レベル）&lt;/li&gt;
&lt;/ul&gt;
&lt;p class="mb-0" style="font-size: 0.9rem;"&gt;もともと&lt;strong&gt;災害の目安&lt;/strong&gt;として使われており、&lt;br /&gt;
震度5や6でも被害の差が大きかったため、&lt;strong&gt;「弱」と「強」&lt;/strong&gt;に分けて&lt;br /&gt;
より細かく状況を表すようになりました。&lt;/p&gt;
&lt;/div&gt;
&lt;/div&gt;
&lt;p&gt;&lt;!-- P波・S波と初期微動・主要動 --&gt;&lt;/p&gt;
&lt;div class="card shadow-sm mb-4 border-0"&gt;
&lt;div class="card-body p-3 p-md-4"&gt;
&lt;h2 class="h4 mb-3"&gt;4. P波・S波と初期微動・主要動&lt;/h2&gt;
&lt;p&gt;地震が起こると、&lt;strong&gt;2種類の揺れ&lt;/strong&gt;が順番にやってきます。&lt;/p&gt;
&lt;div class="row align-items-center mb-3"&gt;
&lt;div class="col-md-6 mb-3 mb-md-0"&gt;&lt;img decoding="async" class="img-fluid rounded shadow-sm" src="https://rika-quest.com/wp-content/uploads/2023/07/画像16-1024x752.png" alt="初期微動と主要動のグラフ" /&gt;&lt;/div&gt;
&lt;div class="col-md-6"&gt;
&lt;h3 class="h5 mb-2"&gt;① 初期微動（P波）&lt;/h3&gt;
&lt;ul&gt;
&lt;li&gt;地震のあとに&lt;strong&gt;最初にやってくる小さな揺れ&lt;/strong&gt;&lt;/li&gt;
&lt;li&gt;&lt;strong&gt;P波（Primary wave）&lt;/strong&gt;とも呼ばれる&lt;/li&gt;
&lt;li&gt;伝わる速さ：およそ&lt;strong&gt;秒速6〜8km&lt;/strong&gt;（場所によって変化）&lt;/li&gt;
&lt;/ul&gt;
&lt;h3 class="h5 mb-2 mt-3"&gt;② 主要動（S波）&lt;/h3&gt;
&lt;ul&gt;
&lt;li&gt;P波のあとにやってくる&lt;strong&gt;大きな揺れ&lt;/strong&gt;&lt;/li&gt;
&lt;li&gt;&lt;strong&gt;S波（Secondary wave）&lt;/strong&gt;とも呼ばれる&lt;/li&gt;
&lt;li&gt;伝わる速さ：およそ&lt;strong&gt;秒速4〜5km&lt;/strong&gt;（P波より遅い）&lt;/li&gt;
&lt;/ul&gt;
&lt;/div&gt;
&lt;/div&gt;
&lt;div class="alert alert-info py-2" style="font-size: 0.9rem;"&gt;&lt;strong&gt;ポイント：&lt;/strong&gt;&lt;br /&gt;
P波とS波は、震源では&lt;strong&gt;同時に発生&lt;/strong&gt;しますが、&lt;br /&gt;
速いP波が先に、遅いS波があとから到着するため、&lt;br /&gt;
「小さく揺れたあとに大きく揺れる」という体感になる。&lt;/div&gt;
&lt;h3 class="h5 mb-2"&gt;初期微動継続時間と震源までの距離&lt;/h3&gt;
&lt;p&gt;&lt;strong&gt;初期微動継続時間&lt;/strong&gt;とは、&lt;strong&gt;P波の到着からS波が来るまでの時間&lt;/strong&gt;のことです。&lt;/p&gt;
&lt;ul&gt;
&lt;li&gt;この時間が&lt;strong&gt;短い&lt;/strong&gt; ⇒ 震源から&lt;strong&gt;近い&lt;/strong&gt;場所にいる&lt;/li&gt;
&lt;li&gt;この時間が&lt;strong&gt;長い&lt;/strong&gt; ⇒ 震源から&lt;strong&gt;遠い&lt;/strong&gt;場所にいる&lt;/li&gt;
&lt;/ul&gt;
&lt;p class="mb-0" style="font-size: 0.9rem;"&gt;算数で学ぶ&lt;strong&gt;速さの計算&lt;/strong&gt;を使うと、&lt;br /&gt;
複数の観測点の初期微動継続時間から&lt;strong&gt;震源の位置を求める問題&lt;/strong&gt;も出題されます。&lt;/p&gt;
&lt;/div&gt;
&lt;/div&gt;
&lt;p&gt;&lt;!-- 受験理科専門塾 しゅん吉クエスト（公式サイトCTA） --&gt;&lt;/p&gt;
&lt;div style="border: 2px solid #1976d2; background-color: #e3f2fd; padding: 10px 12px; display: flex; align-items: flex-start; justify-content: flex-start; margin-bottom: 10px;"&gt;
&lt;p&gt;&lt;img decoding="async" style="max-width: 90px; height: auto; margin-right: 10px; flex-shrink: 0;" src="https://rika-quest.com/wp-content/uploads/2021/07/%E3%81%97%E3%82%85%E3%82%93%E5%90%89%E3%82%AF%E3%82%A8%E3%82%B9%E3%83%88%E6%AD%A3%E6%96%B9%E5%BD%A2.jpg" alt="受験理科専門塾しゅん吉クエストのロゴ" /&gt;&lt;/p&gt;
&lt;div style="text-align: left; flex: 1;"&gt;
&lt;p style="margin: 5px 0; font-size: 14px; line-height: 1.6;"&gt;【受験理科専門塾しゅん吉クエスト】：&lt;br /&gt;
中学受験理科に特化した&lt;strong&gt;完全１対１個別指導&lt;/strong&gt;の専門塾です。&lt;br /&gt;
物理・化学・生物・地学の４分野について、苦手単元のやり直しから志望校対策まで、&lt;br /&gt;
一人ひとりの理解度に合わせてカリキュラムを作成し、&lt;strong&gt;「理科嫌い」を「理科で点が取れる」に変える&lt;/strong&gt;指導を行っています。&lt;/p&gt;
&lt;p&gt;&lt;a style="background-color: #1976d2; color: #ffffff; padding: 5px 10px; text-align: center; text-decoration: none; display: inline-block; font-size: 14px;" href="https://rika-quest.com/"&gt;&lt;br /&gt;
しゅん吉クエスト公式サイトを見る&lt;br /&gt;
&lt;/a&gt;&lt;/p&gt;
&lt;/div&gt;
&lt;/div&gt;
&lt;p&gt;&lt;!-- 地震と災害・防災意識 --&gt;&lt;/p&gt;
&lt;div class="card shadow-sm mb-4 border-0"&gt;
&lt;div class="card-body p-3 p-md-4"&gt;
&lt;h2 class="h4 mb-3"&gt;5. 地震と災害・防災へのつながり&lt;/h2&gt;
&lt;p&gt;地震そのものの揺れだけでなく、&lt;strong&gt;二次災害&lt;/strong&gt;にも注意が必要です。&lt;/p&gt;
&lt;ul&gt;
&lt;li&gt;&lt;strong&gt;津波：&lt;/strong&gt;海底の地震によって大きな波が発生&lt;/li&gt;
&lt;li&gt;&lt;strong&gt;土砂崩れ・崖崩れ：&lt;/strong&gt;山の斜面が崩れ、家や道路をおそう&lt;/li&gt;
&lt;li&gt;&lt;strong&gt;火災：&lt;/strong&gt;ガスや電気のトラブルから火事が発生することも&lt;/li&gt;
&lt;/ul&gt;
&lt;p class="mb-0" style="font-size: 0.9rem;"&gt;理科で地震の仕組みを学ぶことは、単なる知識ではなく、&lt;br /&gt;
&lt;strong&gt;自分や家族の命を守るための第一歩&lt;/strong&gt;でもあります。&lt;br /&gt;
家庭での避難場所・連絡方法などもあわせて確認しておきましょう。&lt;/p&gt;
&lt;/div&gt;
&lt;/div&gt;
&lt;p&gt;&lt;!-- まとめ --&gt;&lt;/p&gt;
&lt;div class="card shadow-sm mb-4 border-0"&gt;
&lt;div class="card-body p-3 p-md-4"&gt;
&lt;h2 class="h4 mb-3"&gt;6. ここまでのまとめ&lt;/h2&gt;
&lt;ul&gt;
&lt;li&gt;日本は&lt;strong&gt;プレート境界上&lt;/strong&gt;にあり、地震が多い「地震大国」&lt;/li&gt;
&lt;li&gt;&lt;strong&gt;震源：&lt;/strong&gt;地下で揺れが発生した地点 ／ &lt;strong&gt;震央：&lt;/strong&gt;その真上の地表&lt;/li&gt;
&lt;li&gt;震源に近いほど揺れは大きいが、&lt;strong&gt;地盤の硬さ&lt;/strong&gt;によっても揺れは変わる&lt;/li&gt;
&lt;li&gt;&lt;strong&gt;マグニチュード：&lt;/strong&gt;地震のエネルギー（規模） ／&lt;br /&gt;
&lt;strong&gt;震度：&lt;/strong&gt;各地点での揺れの強さ&lt;/li&gt;
&lt;li&gt;マグニチュードが&lt;strong&gt;2上がるとエネルギーは約1000倍&lt;/strong&gt;&lt;/li&gt;
&lt;li&gt;震度は&lt;strong&gt;0〜7の10段階&lt;/strong&gt;（5・6は弱／強で分ける）&lt;/li&gt;
&lt;li&gt;P波（初期微動）は速く、小さい揺れ／S波（主要動）は遅く、大きい揺れ&lt;/li&gt;
&lt;li&gt;初期微動継続時間が&lt;strong&gt;長いほど震源から遠い&lt;/strong&gt;&lt;/li&gt;
&lt;/ul&gt;
&lt;p class="mb-0" style="font-size: 0.9rem;"&gt;ここまでがおさえられていれば、教科書レベルの問題はもちろん、&lt;br /&gt;
入試での&lt;strong&gt;説明問題・計算問題&lt;/strong&gt;にも対応しやすくなります。&lt;br /&gt;
地震以外の地学単元（天気・地層・火山など）まで含めた整理は、&lt;a href="https://rika-quest.com/column/geoscience/"&gt;地学分野の全体像はこちら&lt;/a&gt;。&lt;/p&gt;
&lt;/div&gt;
&lt;/div&gt;
&lt;p&gt;&lt;!-- クイズセクション --&gt;&lt;/p&gt;
&lt;div class="card shadow-lg mb-4 border-0"&gt;
&lt;div class="card-body p-3 p-md-4"&gt;
&lt;h2 class="h4 mb-3"&gt;7. 地震に関するクイズで理解度チェック&lt;/h2&gt;
&lt;p&gt;この記事の内容をもとにした&lt;strong&gt;確認クイズ10問&lt;/strong&gt;です。&lt;br /&gt;
「正解を見る」ボタンをクリックして、しっかり理解できているかチェックしてみましょう。&lt;/p&gt;
&lt;div class="table-responsive"&gt;
&lt;table class="table table-bordered align-middle"&gt;
&lt;thead class="table-success"&gt;
&lt;tr&gt;
&lt;th&gt;問題&lt;/th&gt;
&lt;th&gt;選択肢&lt;/th&gt;
&lt;th&gt;回答&lt;/th&gt;
&lt;/tr&gt;
&lt;/thead&gt;
&lt;tbody&gt;
&lt;tr&gt;
&lt;td&gt;1. 日本で地震が多い主な理由はどれですか？&lt;/td&gt;
&lt;td&gt;A. 大気の影響&lt;br /&gt;
B. プレート境界の位置にあるから&lt;br /&gt;
C. 火山の数が多いから&lt;br /&gt;
D. 山が多いから&lt;/td&gt;
&lt;td&gt;&lt;button class="btn btn-sm btn-primary" type="button"&gt;正解を見る&lt;/button&gt;&lt;br /&gt;
&lt;span id="q1" style="display: none; margin-left: 8px;"&gt;B. プレート境界の位置にあるから&lt;/span&gt;&lt;/td&gt;
&lt;/tr&gt;
&lt;tr&gt;
&lt;td&gt;2. 震源とは何を指しますか？&lt;/td&gt;
&lt;td&gt;A. 地震の規模&lt;br /&gt;
B. 揺れが発生した地下の地点&lt;br /&gt;
C. 揺れの真上の地表&lt;br /&gt;
D. プレートの名前&lt;/td&gt;
&lt;td&gt;&lt;button class="btn btn-sm btn-primary" type="button"&gt;正解を見る&lt;/button&gt;&lt;br /&gt;
&lt;span id="q2" style="display: none; margin-left: 8px;"&gt;B. 揺れが発生した地下の地点&lt;/span&gt;&lt;/td&gt;
&lt;/tr&gt;
&lt;tr&gt;
&lt;td&gt;3. マグニチュードが2増えると、地震のエネルギーはどうなりますか？&lt;/td&gt;
&lt;td&gt;A. 約2倍&lt;br /&gt;
B. 約10倍&lt;br /&gt;
C. 約100倍&lt;br /&gt;
D. 約1000倍&lt;/td&gt;
&lt;td&gt;&lt;button class="btn btn-sm btn-primary" type="button"&gt;正解を見る&lt;/button&gt;&lt;br /&gt;
&lt;span id="q3" style="display: none; margin-left: 8px;"&gt;D. 約1000倍&lt;/span&gt;&lt;/td&gt;
&lt;/tr&gt;
&lt;tr&gt;
&lt;td&gt;4. 揺れの大きさ（感じ方）を表す指標はどれですか？&lt;/td&gt;
&lt;td&gt;A. 震源&lt;br /&gt;
B. 震央&lt;br /&gt;
C. 震度&lt;br /&gt;
D. マグニチュード&lt;/td&gt;
&lt;td&gt;&lt;button class="btn btn-sm btn-primary" type="button"&gt;正解を見る&lt;/button&gt;&lt;br /&gt;
&lt;span id="q4" style="display: none; margin-left: 8px;"&gt;C. 震度&lt;/span&gt;&lt;/td&gt;
&lt;/tr&gt;
&lt;tr&gt;
&lt;td&gt;5. P波の伝わる速さとして正しいのはどれですか？&lt;/td&gt;
&lt;td&gt;A. 秒速2～3km&lt;br /&gt;
B. 秒速4～5km&lt;br /&gt;
C. 秒速6～8km&lt;br /&gt;
D. 秒速10km以上&lt;/td&gt;
&lt;td&gt;&lt;button class="btn btn-sm btn-primary" type="button"&gt;正解を見る&lt;/button&gt;&lt;br /&gt;
&lt;span id="q5" style="display: none; margin-left: 8px;"&gt;C. 秒速6～8km&lt;/span&gt;&lt;/td&gt;
&lt;/tr&gt;
&lt;tr&gt;
&lt;td&gt;6. 日本の震度階級について正しい組み合わせはどれですか？&lt;/td&gt;
&lt;td&gt;A. 0～5の6段階&lt;br /&gt;
B. 0～7だが5と6は弱・強に分かれる&lt;br /&gt;
C. 1～10の10段階&lt;br /&gt;
D. 1～7の7段階&lt;/td&gt;
&lt;td&gt;&lt;button class="btn btn-sm btn-primary" type="button"&gt;正解を見る&lt;/button&gt;&lt;br /&gt;
&lt;span id="q6" style="display: none; margin-left: 8px;"&gt;B. 0～7だが5と6は弱・強に分かれる&lt;/span&gt;&lt;/td&gt;
&lt;/tr&gt;
&lt;tr&gt;
&lt;td&gt;7. 初期微動とはどのような揺れを指しますか？&lt;/td&gt;
&lt;td&gt;A. 地震のあとにくる最大の揺れ&lt;br /&gt;
B. 地震の前触れとしての気象変化&lt;br /&gt;
C. 最初に感じる小さな揺れ&lt;br /&gt;
D. 地震後に続く余震&lt;/td&gt;
&lt;td&gt;&lt;button class="btn btn-sm btn-primary" type="button"&gt;正解を見る&lt;/button&gt;&lt;br /&gt;
&lt;span id="q7" style="display: none; margin-left: 8px;"&gt;C. 最初に感じる小さな揺れ&lt;/span&gt;&lt;/td&gt;
&lt;/tr&gt;
&lt;tr&gt;
&lt;td&gt;8. P波とS波について正しい説明はどれですか？&lt;/td&gt;
&lt;td&gt;A. P波はS波より遅い&lt;br /&gt;
B. S波は先に到着し、P波はあとからくる&lt;br /&gt;
C. P波が先に到着し、S波があとから到着する&lt;br /&gt;
D. P波とS波は同じ速さで伝わる&lt;/td&gt;
&lt;td&gt;&lt;button class="btn btn-sm btn-primary" type="button"&gt;正解を見る&lt;/button&gt;&lt;br /&gt;
&lt;span id="q8" style="display: none; margin-left: 8px;"&gt;C. P波が先に到着し、S波があとから到着する&lt;/span&gt;&lt;/td&gt;
&lt;/tr&gt;
&lt;tr&gt;
&lt;td&gt;9. 初期微動継続時間が長いほど、その場所はどうなりますか？&lt;/td&gt;
&lt;td&gt;A. 震源から近い&lt;br /&gt;
B. 震源から遠い&lt;br /&gt;
C. 地盤が必ず硬い&lt;br /&gt;
D. 揺れが必ず弱い&lt;/td&gt;
&lt;td&gt;&lt;button class="btn btn-sm btn-primary" type="button"&gt;正解を見る&lt;/button&gt;&lt;br /&gt;
&lt;span id="q9" style="display: none; margin-left: 8px;"&gt;B. 震源から遠い&lt;/span&gt;&lt;/td&gt;
&lt;/tr&gt;
&lt;tr&gt;
&lt;td&gt;10. 地震のときに特に揺れが大きくなりやすい場所として正しいものは？&lt;/td&gt;
&lt;td&gt;A. 硬い岩盤の上&lt;br /&gt;
B. 丘の頂上&lt;br /&gt;
C. 埋立地などのやわらかい地盤&lt;br /&gt;
D. 海から離れた内陸部&lt;/td&gt;
&lt;td&gt;&lt;button class="btn btn-sm btn-primary" type="button"&gt;正解を見る&lt;/button&gt;&lt;br /&gt;
&lt;span id="q10" style="display: none; margin-left: 8px;"&gt;C. 埋立地などのやわらかい地盤&lt;/span&gt;&lt;/td&gt;
&lt;/tr&gt;
&lt;/tbody&gt;
&lt;/table&gt;
&lt;/div&gt;
&lt;/div&gt;
&lt;/div&gt;
&lt;p&gt;&lt;!-- CTA セクション --&gt;&lt;/p&gt;
&lt;div class="card shadow-lg mb-5 border-0" style="background: linear-gradient(135deg, #00897b, #004d40); color: #fff;"&gt;
&lt;div class="card-body p-4 p-md-5"&gt;
&lt;div class="row align-items-center"&gt;
&lt;div class="col-md-8 mb-3 mb-md-0"&gt;
&lt;h2 class="h4 mb-3"&gt;地震を「知識」と「防災力」につなげたい方へ&lt;/h2&gt;
&lt;p class="mb-2" style="font-size: 0.97rem;"&gt;地震のしくみを理解することは、テスト対策だけでなく、&lt;br /&gt;
&lt;strong&gt;自分や家族を守る防災力アップ&lt;/strong&gt;にもつながります。&lt;/p&gt;
&lt;p class="mb-0" style="font-size: 0.95rem;"&gt;しゅん吉クエストでは、動画授業と演習プリントを組み合わせて、&lt;br /&gt;
理科が苦手な子でも&lt;strong&gt;「わかる・できる」&lt;/strong&gt;まで伴走します。&lt;br /&gt;
もっと体系的に学びたい方は、ぜひ一度詳細をご覧ください。&lt;/p&gt;
&lt;/div&gt;
&lt;div class="col-md-4 text-md-end text-center"&gt;&lt;a class="btn btn-warning text-dark fw-bold px-4 py-2 mb-2" href="https://rika-quest.com/"&gt;&lt;br /&gt;
受験理科専門塾しゅん吉クエストのご案内を見る&lt;br /&gt;
&lt;/a&gt;&lt;/p&gt;
&lt;p class="mb-0" style="font-size: 0.8rem;"&gt;※外部サイトへ移動します&lt;/p&gt;
&lt;/div&gt;
&lt;/div&gt;
&lt;/div&gt;
&lt;/div&gt;
&lt;/div&gt;
&lt;p&gt;&lt;script&gt;
  function showAnswer(id, btn) {
    var el = document.getElementById(id);
    if (el) {
      el.style.display = 'inline';
    }
    if (btn) {
      btn.style.display = 'none';
    }
  }
&lt;/script&gt;&lt;/p&gt;
```
</t>
  </si>
  <si>
    <t>SC</t>
  </si>
  <si>
    <t xml:space="preserve">以下のページは「スニペット整合性」（本文と title/meta/H1/冒頭文）が弱い可能性があります。
まず【本文】を確認し、想定読者・悩み・解決範囲を把握してください。
そのうえで、GSCの主要クエリ（表示回数上位）を根拠に、
「検索意図に対して、タイトル/メタ/H1/冒頭120字がズレている点」を特定し、
ズレを解消するための修正案（タイトル/メタ/H1/冒頭）を提示してください。
※本文の“大改修”は前提にしません（必要なら追記ブロックは最大1つまで）。
【URL】https://juku-escot.com/c_blogs/j-goukakuritsu/
【ページ分類】SC
【ページ分類の略語（このプロンプト内の定義）】
TP = トップページ（ホーム/サイトの入口）
SP = サービスページ（講座・コース・申込導線）
MC = メインコラム（コラム/解説/勉強法など集客記事）
SC = サブコラム（MCやSPを補強するための補助コラム※サイト定義に合わせて判断）
NW = ニュース/お知らせ（運用上は改善対象外として除外）
ST = 企業情報等のSEO対策を行わないこ固定ページ（運用上は改善対象外として除外）
- / 空欄 / 未分類 = 未分類（このスクリプトでは改善対象外として除外）
※未分類（空欄 / "-" / "未分類"）は作業対象に含めません。
【現状（スニペット要素）】
- タイトル：英検準2級 合格率・取得率｜中学生の目安と対策｜中1〜中3
- メタ：中学生の英検準2級の合格率・取得率を整理。合格率と取得率の違い、学年別の目安（中1〜中3）、受かる確率を上げる文法・語彙・英作文・面接の優先順位をまとめます。
- H1：英検準2級｜中学生の合格率は？学年別の目安・レベルと合格する勉強法
- 冒頭120字：「中学生で英検準２級を取りたい」「合格率はどのくらいなのか知りたい」という保護者や生徒の方は多いのではないでしょうか。英検準２級は 高校中級程度の英語力 が求められる級であり、中学生にとっては決して簡単な目標ではありません。 一方で、しっか
【GSC主要クエリ（表示回数上位50件）】
- 英検準2級｜表示753｜CTR 0.00%｜順位1.1
- 英検準2級 合格率｜表示523｜CTR 0.00%｜順位2.4
- 英検準2級合格率｜表示200｜CTR 0.00%｜順位2.6
- 英検準二級 合格率｜表示195｜CTR 0.00%｜順位2.8
- 英検準2級 中学生 取得率｜表示189｜CTR 0.53%｜順位1.6
- 英検 準2級合格率 中学生｜表示180｜CTR 0.00%｜順位2.0
- 英検 準2級 中学生 すごい｜表示142｜CTR 0.00%｜順位1.3
- 中2 英検準2級｜表示138｜CTR 2.90%｜順位1.3
- 英検 準2級 中学生 取得率｜表示135｜CTR 0.74%｜順位1.8
- 英検準2級 中学生｜表示134｜CTR 0.00%｜順位1.6
- 英検準2級 中2｜表示125｜CTR 1.60%｜順位1.2
- 中2で英検準2級｜表示111｜CTR 1.80%｜順位1.0
- 英検 準2級レベル 中学生｜表示88｜CTR 0.00%｜順位2.8
- 英検準2級合格率 中学生｜表示84｜CTR 0.00%｜順位1.7
- 英検準2級 合格率 中学生｜表示73｜CTR 0.00%｜順位1.7
- 英検 準二級 合格率｜表示71｜CTR 0.00%｜順位2.7
- 中学生 英検準2級 取得率｜表示69｜CTR 1.45%｜順位1.3
- 英検 準2級 合格率｜表示65｜CTR 0.00%｜順位5.4
- 中学生 英検準2級｜表示64｜CTR 1.56%｜順位2.8
- 英検準二級合格率｜表示57｜CTR 0.00%｜順位3.1
- 数検準2級合格率 中学生｜表示54｜CTR 0.00%｜順位2.7
- 英検2級 中学生 取得率｜表示51｜CTR 0.00%｜順位5.4
- 英検準二級 中2｜表示48｜CTR 0.00%｜順位1.7
- 英検 準2級 レベル 合格率｜表示47｜CTR 0.00%｜順位1.8
- 英検 準二級 合格率 中学生｜表示43｜CTR 0.00%｜順位1.2
- 英検 準二 級合格率 中学生｜表示42｜CTR 0.00%｜順位1.1
- 英検 準2級 中学生 難しい｜表示41｜CTR 2.44%｜順位1.3
- 英検 準2級 中1 合格率｜表示35｜CTR 2.86%｜順位1.4
- 英検準二級｜表示35｜CTR 0.00%｜順位2.3
- 英検 準2級 中学3年生 合格率｜表示34｜CTR 2.94%｜順位3.1
- 中学2年生 英検準2級｜表示33｜CTR 0.00%｜順位1.1
- 英検 準二 級合格率｜表示32｜CTR 3.13%｜順位3.2
- 準二級 英検｜表示31｜CTR 3.23%｜順位3.3
- 英検準2級 中2 合格率｜表示31｜CTR 3.23%｜順位1.4
- 中2英検準2級｜表示31｜CTR 0.00%｜順位1.1
- 中3で英検準2級｜表示31｜CTR 0.00%｜順位6.6
- 英検 2級 中学生 取得率｜表示31｜CTR 0.00%｜順位4.3
- 英検準2級 中3｜表示30｜CTR 0.00%｜順位2.6
- 英検準2級 中1 合格率｜表示29｜CTR 0.00%｜順位2.1
- 英検準二級 中学生 合格率｜表示29｜CTR 0.00%｜順位1.3
- 英検 準2級 中2 合格率｜表示28｜CTR 0.00%｜順位1.4
- 英検準2級中学生｜表示28｜CTR 0.00%｜順位1.0
- 英検 準二級｜表示27｜CTR 0.00%｜順位3.4
- 中学生で英検準2級｜表示26｜CTR 0.00%｜順位1.6
- 英検準2級中2｜表示26｜CTR 0.00%｜順位1.8
- 英 検 準二 級レベル 中学生｜表示24｜CTR 4.17%｜順位1.9
- 中2 英検｜表示24｜CTR 0.00%｜順位1.0
- 英検準2級 中学2年生 合格率｜表示23｜CTR 4.35%｜順位2.2
- 英検 準二級 中2｜表示23｜CTR 0.00%｜順位1.4
- 準2級 合格率｜表示22｜CTR 0.00%｜順位3.7
【参考：代表語（自動抽出）】英検準2級
【出力（必ずこの順）】
1) 本文の要約（想定読者・悩み・解決）
2) 検索意図の整理（主要クエリから2〜3パターン）
3) 不一致の指摘（タイトル/メタ/H1/冒頭のどこがズレているか）
4) 修正方針（“どの意図に寄せるか”を1つに決める）
5) 修正案（すべてコードブロック）
   - タイトル案3つ（全角35字前後＋56字以上の網羅型を1つ）
   - メタ案3つ（全角90字前後）
   - H1案2つ
   - 冒頭120字（2案：&lt;p&gt;で開始）
【禁則ワード（シート連動）】
以下の【禁則ワード】は、タイトル/メタ/導入文/見出し/本文のいずれにも原則使用しないでください。
言い換えが必要な場合は、自然な日本語に置換してください。
【禁則ワード】
- 崩れ
- 型
- 迷い
- 保留
- 固定
- 手順
- 立て直
- 最短
- 結論だけ
- 乱れ
- 三点確認
- 内部リンク
- 導線
- 設計
- 刺
- まず結論
- 整え
- 押し付けない案内
- 統一
- 次の一手
- 失点
- 確定
- サブコラム
- 30秒
- 1分
- CV
- 網羅
【本文】
```html
&lt;p&gt;「中学生で英検準２級を取りたい」「合格率はどのくらいなのか知りたい」という保護者や生徒の方は多いのではないでしょうか。英検準２級は&lt;strong&gt;高校中級程度の英語力&lt;/strong&gt;が求められる級であり、中学生にとっては決して簡単な目標ではありません。&lt;/p&gt;
&lt;p&gt;一方で、しっかりと対策を行えば&lt;strong&gt;中学生でも十分に合格できるレベル&lt;/strong&gt;でもあります。このページでは、&lt;strong&gt;中学生の英検準２級の合格率&lt;/strong&gt;と、その背景、合格するために必要な条件・勉強法を整理して解説します。&lt;br /&gt;
&lt;!-- 不足補完ブロック（即答パート）：導入直後〜最初のH2の前に貼り付け --&gt;&lt;/p&gt;
&lt;div style="margin: 1.2em 0 1.6em; padding: 1.1em 1.1em 0.9em; border: 1px solid #e6e6e6; border-radius: 10px; background: #fafafa;"&gt;
&lt;h2 style="margin: 0 0 .6em; font-size: 1.25em; line-height: 1.45;"&gt;中学生の英検準2級「合格率・取得率」要点まとめ&lt;/h2&gt;
&lt;p style="margin: 0 0 .85em; line-height: 1.9;"&gt;最初に要点をまとめると、&lt;strong&gt;中学生の英検準2級は「合格率4割未満」&lt;/strong&gt;で簡単ではありません。ただ、必要条件（文法・語彙・英作文・リスニング）をそろえて対策すれば、&lt;strong&gt;中学生でも十分に合格を狙えます&lt;/strong&gt;。このページでは&lt;strong&gt;合格率の目安&lt;/strong&gt;と、&lt;strong&gt;合格に必要な条件・勉強法&lt;/strong&gt;をまとめて整理します。&lt;/p&gt;
&lt;div style="padding: .7em .85em; background: #fff; border: 1px solid #ededed; border-radius: 8px; margin: 0 0 1em;"&gt;
&lt;p style="margin: 0; line-height: 1.9;"&gt;&lt;strong&gt;「合格率」と「取得率」の違い（ここで混乱しやすい所）&lt;/strong&gt;&lt;br /&gt;
&lt;strong&gt;合格率&lt;/strong&gt;＝受験した人のうち、何割が合格するか。&lt;br /&gt;
&lt;strong&gt;取得率&lt;/strong&gt;＝（検索では）「中学生のうち何％が持っている？」の意味で使われがち。&lt;br /&gt;
※取得率は、学校・地域・受験者層で大きく変わり、&lt;strong&gt;学年別に一律の公的データとして断定しにくい&lt;/strong&gt;ため、このページでは代わりに&lt;strong&gt;“受験の現実ライン（到達目安）”&lt;/strong&gt;で整理します。&lt;/p&gt;
&lt;/div&gt;
&lt;div style="overflow-x: auto; -webkit-overflow-scrolling: touch; margin: 0 0 1em;"&gt;
&lt;table style="width: 100%; border-collapse: collapse; background: #fff;"&gt;
&lt;thead&gt;
&lt;tr&gt;
&lt;th style="border: 1px solid #e6e6e6; padding: .6em; background: #f1f4f8; text-align: left; white-space: nowrap;"&gt;学年&lt;/th&gt;
&lt;th style="border: 1px solid #e6e6e6; padding: .6em; background: #f1f4f8; text-align: left;"&gt;受験の現実ライン（目安）&lt;/th&gt;
&lt;th style="border: 1px solid #e6e6e6; padding: .6em; background: #f1f4f8; text-align: left;"&gt;足りないと落ちやすい所&lt;/th&gt;
&lt;th style="border: 1px solid #e6e6e6; padding: .6em; background: #f1f4f8; text-align: left;"&gt;今やる優先順位&lt;/th&gt;
&lt;/tr&gt;
&lt;/thead&gt;
&lt;tbody&gt;
&lt;tr&gt;
&lt;td style="border: 1px solid #e6e6e6; padding: .6em; white-space: nowrap;"&gt;&lt;strong&gt;中1&lt;/strong&gt;&lt;/td&gt;
&lt;td style="border: 1px solid #e6e6e6; padding: .6em; line-height: 1.85;"&gt;かなり高めの目標。&lt;strong&gt;先取りが進んでいる/英語経験が厚い&lt;/strong&gt;場合に現実的。&lt;/td&gt;
&lt;td style="border: 1px solid #e6e6e6; padding: .6em; line-height: 1.85;"&gt;文法の土台不足（時制・不定詞/動名詞・受動態・関係代名詞など）／語彙不足で長文が止まる&lt;/td&gt;
&lt;td style="border: 1px solid #e6e6e6; padding: .6em; line-height: 1.85;"&gt;①中学文法の土台を固める&lt;br /&gt;
②中学単語を完全にする&lt;br /&gt;
③短い英作文を“定番の形”で書く練習&lt;/td&gt;
&lt;/tr&gt;
&lt;tr&gt;
&lt;td style="border: 1px solid #e6e6e6; padding: .6em; white-space: nowrap;"&gt;&lt;strong&gt;中2&lt;/strong&gt;&lt;/td&gt;
&lt;td style="border: 1px solid #e6e6e6; padding: .6em; line-height: 1.85;"&gt;&lt;strong&gt;最も相談が多いゾーン&lt;/strong&gt;。中学文法が一通り固まり、準2級用の語彙・英作文・面接まで回せると合格が見えてきます。&lt;/td&gt;
&lt;td style="border: 1px solid #e6e6e6; padding: .6em; line-height: 1.85;"&gt;語彙（高校レベルの頻出語）／英作文の進め方が曖昧／リスニングの復習不足／二次（面接）対策の後回し&lt;/td&gt;
&lt;td style="border: 1px solid #e6e6e6; padding: .6em; line-height: 1.85;"&gt;①中学文法を“説明できる”まで&lt;br /&gt;
②語彙を毎日（意味→文で確認）&lt;br /&gt;
③英作文は添削前提で回す&lt;br /&gt;
④過去問で一次・二次を並行&lt;/td&gt;
&lt;/tr&gt;
&lt;tr&gt;
&lt;td style="border: 1px solid #e6e6e6; padding: .6em; white-space: nowrap;"&gt;&lt;strong&gt;中3&lt;/strong&gt;&lt;/td&gt;
&lt;td style="border: 1px solid #e6e6e6; padding: .6em; line-height: 1.85;"&gt;中学範囲が完成しやすく、対策時間も確保しやすい。&lt;strong&gt;「高校1年レベル」を英検向けに整理&lt;/strong&gt;できると得点が安定します。&lt;/td&gt;
&lt;td style="border: 1px solid #e6e6e6; padding: .6em; line-height: 1.85;"&gt;過去問のやりっぱなし（復習不足）／英作文の“書き方の定番”がない／面接で沈黙が増える&lt;/td&gt;
&lt;td style="border: 1px solid #e6e6e6; padding: .6em; line-height: 1.85;"&gt;①過去問→復習（語彙/表現まで回収）&lt;br /&gt;
②英作文は「主張→理由2つ」の形で決める&lt;br /&gt;
③二次は想定問答で反射的に答える練習&lt;/td&gt;
&lt;/tr&gt;
&lt;/tbody&gt;
&lt;/table&gt;
&lt;/div&gt;
&lt;div style="margin: 0 0 1em;"&gt;
&lt;p style="margin: 0 0 .45em; font-weight: bold;"&gt;中2で受けるなら：即答チェック（ここが揃うと合格が近い）&lt;/p&gt;
&lt;ul style="margin: 0; padding-left: 1.2em; line-height: 1.9;"&gt;
&lt;li&gt;&lt;strong&gt;中学文法&lt;/strong&gt;（時制・助動詞・不定詞/動名詞・受動態・比較など）が一通り説明できる&lt;/li&gt;
&lt;li&gt;&lt;strong&gt;語彙&lt;/strong&gt;：中学単語は盤石＋準2級頻出語に毎日触れている（見た瞬間に意味が出る語を増やす）&lt;/li&gt;
&lt;li&gt;&lt;strong&gt;長文&lt;/strong&gt;：設問より先に本文が止まらない（分からない語は復習で回収できる）&lt;/li&gt;
&lt;li&gt;&lt;strong&gt;英作文&lt;/strong&gt;：書き方の定番がある（例：主張→理由→具体例）＋添削して直せる&lt;/li&gt;
&lt;li&gt;&lt;strong&gt;リスニング&lt;/strong&gt;：毎日耳に入れる習慣がある（過去問音源を復習できる）&lt;/li&gt;
&lt;li&gt;&lt;strong&gt;二次（面接）&lt;/strong&gt;：頻出質問の想定問答を声に出して練習している&lt;/li&gt;
&lt;li&gt;&lt;strong&gt;過去問&lt;/strong&gt;：解きっぱなしにせず、間違いの原因（文法/語彙/聞き取り）を分けて直せる&lt;/li&gt;
&lt;/ul&gt;
&lt;/div&gt;
&lt;p style="margin: 0; line-height: 1.9;"&gt;このあとの本文では、合格率の見方→必須条件→具体的な勉強法の順に整理します。必要なら、後半の&lt;strong&gt;「当塾での取り組み」&lt;/strong&gt;も“対策をどう組むか”の参考として見てください。&lt;/p&gt;
&lt;/div&gt;
&lt;h2&gt;中学生の英検準２級の合格率はどのくらいか&lt;/h2&gt;
&lt;p&gt;まず、多くの方が気になる&lt;strong&gt;「中学生の英検準２級の合格率」&lt;/strong&gt;についてです。&lt;/p&gt;
&lt;p&gt;&lt;span style="color: #0000ff;"&gt;中学生の英検準２級の合格率は&lt;strong&gt;４割&lt;/strong&gt;を下回っています。&lt;/span&gt;つまり、データ上は&lt;strong&gt;中学生が英検準２級に合格するのはかなり難しい&lt;/strong&gt;ということがわかります。&lt;/p&gt;
&lt;ul&gt;
&lt;li&gt;中学生全体で見ると、&lt;strong&gt;半数以上が不合格&lt;/strong&gt;となっている&lt;/li&gt;
&lt;li&gt;一方で、&lt;span style="color: #ff0000;"&gt;中学生受験者のうち４割弱は合格&lt;/span&gt;している&lt;/li&gt;
&lt;/ul&gt;
&lt;p&gt;この数字は、「ハードルは高いが、&lt;strong&gt;適切な対策をすれば決して不可能ではない&lt;/strong&gt;」ということを意味します。つまり、&lt;span style="color: #ff0000;"&gt;英検対策の勉強をしっかり行えば、中学生でも英検準２級に合格することができる&lt;/span&gt;ということです。&lt;/p&gt;
&lt;h2&gt;中学生が英検準２級に合格するための必須条件&lt;/h2&gt;
&lt;p&gt;英検準２級は、高校中級程度の英語力が求められる級です。試験は主に&lt;/p&gt;
&lt;ul&gt;
&lt;li&gt;&lt;strong&gt;リーディング（長文読解・語彙・文法）&lt;/strong&gt;&lt;/li&gt;
&lt;li&gt;&lt;strong&gt;リスニング&lt;/strong&gt;&lt;/li&gt;
&lt;li&gt;&lt;strong&gt;ライティング（英作文）&lt;/strong&gt;&lt;/li&gt;
&lt;/ul&gt;
&lt;p&gt;で構成されており、２次試験では面接（スピーキング）もあります。中学生がこのレベルに合格するための必須条件は、次の４つです。&lt;/p&gt;
&lt;ul&gt;
&lt;li&gt;&lt;strong&gt;中学校で習う文法をマスターしていること&lt;/strong&gt;&lt;/li&gt;
&lt;li&gt;&lt;strong&gt;語彙力（単語力）を強化していること&lt;/strong&gt;&lt;/li&gt;
&lt;li&gt;&lt;strong&gt;英作文に慣れていること&lt;/strong&gt;&lt;/li&gt;
&lt;li&gt;&lt;strong&gt;英文を聞いて理解できること（リスニング力）&lt;/strong&gt;&lt;/li&gt;
&lt;/ul&gt;
&lt;p&gt;&lt;span style="color: #ff0000;"&gt;中学校で習う文法をマスターできると、英検準２級合格に一気に近づきます。&lt;/span&gt;加えて、中学校で習う単語を完璧にし、高校で覚えるべき&lt;strong&gt;1800語&lt;/strong&gt;を身につけることができれば、多少文法があいまいでも「なんとなく英文の意味を推測する」ことができるようになります。&lt;/p&gt;
&lt;h2&gt;必須条件をクリアするための勉強法&lt;/h2&gt;
&lt;h3&gt;中学校で習う文法をマスターする&lt;/h3&gt;
&lt;p&gt;まず土台となるのが、&lt;strong&gt;中学校で習う全ての文法の理解&lt;/strong&gt;です。これができていない状態で準２級に挑戦すると、読解・英作文・リスニングすべてで苦戦してしまいます。&lt;/p&gt;
&lt;ul&gt;
&lt;li&gt;英検準２級の&lt;strong&gt;過去問&lt;/strong&gt;や、文法問題集を解いてみる&lt;/li&gt;
&lt;li&gt;間違えた問題は、必ず&lt;strong&gt;解説を読み込み、なぜそうなるのかを理解&lt;/strong&gt;する&lt;/li&gt;
&lt;li&gt;定期的に同じ単元を解き直し、知識の抜けをなくす&lt;/li&gt;
&lt;/ul&gt;
&lt;p&gt;&lt;strong&gt;文法をマスターすることは、英文の理解はもちろん、英作文を書く力の向上にも直結します。&lt;/strong&gt;土台となる文法が固まっていないと、「言いたいことはあるのに英語にできない」という状態になってしまいます。&lt;/p&gt;
&lt;h3&gt;語彙力（単語力）を強化する&lt;/h3&gt;
&lt;p&gt;次に重要なのが&lt;strong&gt;語彙力&lt;/strong&gt;です。中学校で習う英単語はすべて覚えたうえで、さらに&lt;strong&gt;高校で覚えるべき1800語&lt;/strong&gt;に取り組みましょう。&lt;/p&gt;
&lt;p&gt;目標としたい単語力のレベルは、&lt;/p&gt;
&lt;ul&gt;
&lt;li&gt;&lt;strong&gt;単語を見た瞬間に意味がパッと答えられる&lt;/strong&gt;&lt;/li&gt;
&lt;li&gt;文章の中で出てきても、意味でつまずかない&lt;/li&gt;
&lt;/ul&gt;
&lt;p&gt;という状態です。英文が読めない・聞き取れない原因の多くは、文法ではなく&lt;strong&gt;単語の意味がわからないこと&lt;/strong&gt;にあります。単語が分かれば、&lt;span style="color: #0000ff;"&gt;多少文法があいまいでも、前後の文脈から内容を推測し、スピーディーに解いていくことができます。&lt;/span&gt;&lt;/p&gt;
&lt;h3&gt;英作文に慣れる&lt;/h3&gt;
&lt;p&gt;準２級では、出題されたテーマについて&lt;strong&gt;英作文&lt;/strong&gt;を書く問題が出題されます。ここで重要なのは、&lt;/p&gt;
&lt;p&gt;&lt;span style="color: #ff0000;"&gt;&lt;u&gt;使わなければならない文法を指定されるわけではない&lt;/u&gt;&lt;/span&gt;という点です。つまり、&lt;/p&gt;
&lt;p&gt;&lt;span style="color: #ff0000;"&gt;自分が書ける範囲の文法・表現を使って、指定された字数をクリアすれば良い&lt;/span&gt;ということです。&lt;/p&gt;
&lt;p&gt;英作文では、&lt;/p&gt;
&lt;ul&gt;
&lt;li&gt;自分の知っている単語と文法を組み合わせて書く&lt;/li&gt;
&lt;li&gt;読み手にとって内容がわかりやすく、筋の通った文章にする&lt;/li&gt;
&lt;/ul&gt;
&lt;p&gt;ことが求められます。そのためには、前述したように&lt;strong&gt;文法をマスターすること、語彙力を高めることが極めて重要&lt;/strong&gt;です。&lt;/p&gt;
&lt;p&gt;書いた英作文は、必ず&lt;/p&gt;
&lt;ul&gt;
&lt;li&gt;学校の先生&lt;/li&gt;
&lt;li&gt;塾の先生&lt;/li&gt;
&lt;/ul&gt;
&lt;p&gt;などに&lt;strong&gt;添削してもらう&lt;/strong&gt;ようにしましょう。客観的に見てもらうことで、自分では気づきにくいクセやミスを修正できます。&lt;/p&gt;
&lt;h3&gt;英文を聞いて理解する（リスニング対策）&lt;/h3&gt;
&lt;p&gt;英検準２級のリスニングに対応するには、&lt;strong&gt;毎日英語を耳に入れる習慣&lt;/strong&gt;をつけることが大切です。&lt;/p&gt;
&lt;ul&gt;
&lt;li&gt;英検準２級の&lt;strong&gt;過去問のリスニング音源&lt;/strong&gt;を繰り返し聞く&lt;/li&gt;
&lt;li&gt;英検対策用のCDや音声教材を活用する&lt;/li&gt;
&lt;li&gt;音声を聞きながら文章を目で追い、&lt;strong&gt;一緒に発音する&lt;/strong&gt;（オーバーラッピング）&lt;/li&gt;
&lt;/ul&gt;
&lt;p&gt;さらに、音声を聞きながら少し遅れて同じように発音する&lt;span style="color: #0000ff;"&gt;シャドーイング&lt;/span&gt;を行うと、黙読だけの場合よりも多くの感覚を使うため、表現が記憶に定着しやすくなります。&lt;/p&gt;
&lt;p&gt;&lt;strong&gt;英文が聞き取れないということは、単語が理解できていない&lt;/strong&gt;ということでもあります。リスニングの復習をしながら、出てきた単語の意味をしっかり確認し、単語学習と同時に進めていきましょう。&lt;/p&gt;
&lt;p&gt;詳しい勉強法については、『&lt;strong&gt;&lt;a href="https://juku-escot.com/column/junnikyuu/" target="_blank" rel="noopener"&gt;中学生でも英検準２級に合格できる勉強法&lt;/a&gt;&lt;/strong&gt;』もあわせて参考にしてください。&lt;/p&gt;
&lt;h2&gt;中学生の英検準２級の合格率が低い原因&lt;/h2&gt;
&lt;p&gt;では、なぜ&lt;strong&gt;中学生の英検準２級の合格率が４割弱と低いのか&lt;/strong&gt;、その原因を考えてみましょう。&lt;/p&gt;
&lt;p&gt;最大の理由は、&lt;strong&gt;&lt;u&gt;中学校では英検準２級レベルの授業を受けることができない&lt;/u&gt;&lt;/strong&gt;という点にあります。&lt;/p&gt;
&lt;ul&gt;
&lt;li&gt;準２級は&lt;strong&gt;高校１年レベル&lt;/strong&gt;の内容を含んでいる&lt;/li&gt;
&lt;li&gt;中学校の授業だけでは、必要な文法・語彙・読解量が足りない&lt;/li&gt;
&lt;li&gt;英作文やリスニングへの対策が、授業内では十分に行われていないことが多い&lt;/li&gt;
&lt;/ul&gt;
&lt;p&gt;このため、英検準２級に合格するには、&lt;/p&gt;
&lt;ul&gt;
&lt;li&gt;&lt;strong&gt;独学で高校内容に先取りして取り組む&lt;/strong&gt;&lt;/li&gt;
&lt;li&gt;&lt;strong&gt;塾などで、準２級レベルの学習を追加で行う&lt;/strong&gt;&lt;/li&gt;
&lt;/ul&gt;
&lt;p&gt;必要があります。&lt;/p&gt;
&lt;p&gt;先に述べたように、&lt;span style="color: #ff0000;"&gt;学校の授業では習わない範囲をマスターすることがマスト&lt;/span&gt;となるため、&lt;strong&gt;計画的に勉強時間を確保しながら英検対策を続けていくことが重要&lt;/strong&gt;です。&lt;/p&gt;
&lt;h2&gt;まとめ：中学生でも準２級合格は十分可能&lt;/h2&gt;
&lt;p&gt;ここまでの内容を整理すると、次のようになります。&lt;/p&gt;
&lt;ul&gt;
&lt;li&gt;中学生の&lt;strong&gt;英検準２級の合格率は４割を下回る&lt;/strong&gt;ため、決して簡単ではない&lt;/li&gt;
&lt;li&gt;しかし、&lt;span style="color: #ff0000;"&gt;４割弱の中学生は実際に準２級に合格している&lt;/span&gt;ため、適切な対策をすれば十分に狙える&lt;/li&gt;
&lt;li&gt;合格の必須条件は、&lt;strong&gt;中学文法のマスター・語彙力強化・英作文への慣れ・リスニング力&lt;/strong&gt;の４つ&lt;/li&gt;
&lt;li&gt;学校の授業だけでは準２級レベルに届かないため、&lt;strong&gt;高校１年レベルの内容や準２級対策の学習&lt;/strong&gt;が必要&lt;/li&gt;
&lt;li&gt;過去問や問題集、リスニング教材を活用して、&lt;strong&gt;日常的に「準２級レベルの英語」に触れる環境&lt;/strong&gt;を作ることが大切&lt;/li&gt;
&lt;/ul&gt;
&lt;p&gt;中学生で英検準２級に合格するのは簡単ではありませんが、&lt;strong&gt;高校１年レベルの学習や英検準２級取得のための学習をきちんと積み重ねれば、十分に合格レベルに到達することができます。&lt;/strong&gt;&lt;/p&gt;
&lt;h2&gt;当塾での取り組み&lt;/h2&gt;
&lt;p&gt;当塾では、&lt;strong&gt;英検取得のための学習も可能な「二週間完結・定期試験対策ゼミ」&lt;/strong&gt;をご用意しています。定期試験対策と並行して、英検準２級レベルの文法・語彙・読解・リスニングを効率よく身につけることができます。&lt;/p&gt;
&lt;ul&gt;
&lt;li&gt;詳しい内容は&lt;strong&gt;&lt;a href="https://juku-escot.com/subject/english/" target="_blank" rel="noopener"&gt;コチラ&lt;/a&gt;&lt;/strong&gt;をご覧ください。&lt;/li&gt;
&lt;li&gt;教室同様の授業を&lt;strong&gt;&lt;a href="https://juku-escot.com/online/" target="_blank" rel="noopener"&gt;オンライン&lt;/a&gt;&lt;/strong&gt;でも受講可能です。&lt;/li&gt;
&lt;/ul&gt;
&lt;p&gt;オンライン授業であれば、&lt;/p&gt;
&lt;ul&gt;
&lt;li&gt;全国どこからでも受講できる&lt;/li&gt;
&lt;li&gt;通塾時間が不要なため、&lt;strong&gt;体力を温存しながら学習に集中できる&lt;/strong&gt;&lt;/li&gt;
&lt;li&gt;自宅など、勉強し慣れた環境で英検準２級の対策が進められる&lt;/li&gt;
&lt;/ul&gt;
&lt;p&gt;といったメリットがあります。&lt;strong&gt;学校では学習できない範囲・英検準２級取得のための学習&lt;/strong&gt;を、効率的に進めていきましょう。&lt;/p&gt;
&lt;p&gt;個別のご相談やお問い合わせは、&lt;strong&gt;&lt;a href="https://juku-escot.com/inquiry/" target="_blank" rel="noopener"&gt;お問い合わせフォーム&lt;/a&gt;&lt;/strong&gt;よりお気軽にご連絡ください。&lt;/p&gt;
&lt;p&gt;普段の英語学習全般については、&lt;strong&gt;&lt;a href="https://juku-escot.com/column/eigobenkyouhou/" target="_blank" rel="noopener"&gt;中高一貫校に通う生徒のための英語勉強法&lt;/a&gt;&lt;/strong&gt;もあわせてご覧いただくと、日々の勉強の進め方がより明確になります。&lt;/p&gt;
&lt;div class="alert alert-primary p-3 mt-4" role="alert"&gt;
&lt;p class="mb-2"&gt;&lt;strong&gt;合格率の数字に翻弄され続ければ、不合格の現実に直面します。&lt;/strong&gt;&lt;/p&gt;
&lt;p class="mb-1"&gt;志望校判定という表面的な数字を追う癖が習慣化されると、本番で奪えるはずの部分点を失い、合格を左右する合計点に跳ね返る絶望的な結果を招きます。&lt;/p&gt;
&lt;p class="mb-3"&gt;判定に一喜一憂し、真の得点力が身につかない最大の理由は、一重に判断軸が定まっていないことにあります。&lt;/p&gt;
&lt;div class="d-grid gap-2"&gt;&lt;a class="btn btn-primary btn-lg" href="https://juku-escot.com/examination/"&gt;合格を掴み取るための試験対策を確認する&lt;/a&gt;&lt;br /&gt;
&lt;a class="btn btn-outline-primary btn-lg" href="https://juku-escot.com/school/"&gt;ESCOTの指導システムと全体像を見る&lt;/a&gt;&lt;/div&gt;
&lt;hr class="my-3" /&gt;
&lt;div class="d-flex flex-column gap-1"&gt;&lt;a href="https://juku-escot.com/school/"&gt;ESCOTの指導全体像を見る&lt;/a&gt;&lt;br /&gt;
&lt;a href="https://juku-escot.com/onepoint/"&gt;ワンポイント指導の考え方&lt;/a&gt;&lt;br /&gt;
&lt;a href="https://juku-escot.com/examination/"&gt;試験・受験対策の整理&lt;/a&gt;&lt;br /&gt;
&lt;a href="https://juku-escot.com/inquiry/"&gt;体験授業・個別相談の予約&lt;/a&gt;&lt;/div&gt;
&lt;/div&gt;
```
</t>
  </si>
  <si>
    <t xml:space="preserve">以下のページは「スニペット整合性」（本文と title/meta/H1/冒頭文）が弱い可能性があります。
まず【本文】を確認し、想定読者・悩み・解決範囲を把握してください。
そのうえで、GSCの主要クエリ（表示回数上位）を根拠に、
「検索意図に対して、タイトル/メタ/H1/冒頭120字がズレている点」を特定し、
ズレを解消するための修正案（タイトル/メタ/H1/冒頭）を提示してください。
※本文の“大改修”は前提にしません（必要なら追記ブロックは最大1つまで）。
【URL】https://eng-support.com/column/progress-book1-lesson14-4/
【ページ分類】MC
【ページ分類の略語（このプロンプト内の定義）】
TP = トップページ（ホーム/サイトの入口）
SP = サービスページ（講座・コース・申込導線）
MC = メインコラム（コラム/解説/勉強法など集客記事）
SC = サブコラム（MCやSPを補強するための補助コラム※サイト定義に合わせて判断）
NW = ニュース/お知らせ（運用上は改善対象外として除外）
ST = 企業情報等のSEO対策を行わないこ固定ページ（運用上は改善対象外として除外）
- / 空欄 / 未分類 = 未分類（このスクリプトでは改善対象外として除外）
※未分類（空欄 / "-" / "未分類"）は作業対象に含めません。
【現状（スニペット要素）】
- タイトル：否定疑問文の答え方｜Yes/Noの返し方と例文｜中学英語
- メタ：否定疑問文の答え方を例文で解説。Yes/Noは日本語訳で選ばず、動詞の内容に合わせて答える。aren’t you・don’t you・isn’t he を普通疑問文と比べて確認。
- H1：Are you ～? の答え方と aren’t you / don’t we need ～? の意味【Progress Book1 Lesson14-4】
- 冒頭120字：Book1 Lesson14 シーン4における否定疑問文と答え方について解説します。 普通の疑問文と否定疑問文 Lesson14 シーン4では、普通の疑問文と否定疑問文が扱われています。それぞれの文型には意味「 Yes 」の答え方と「 No
【GSC主要クエリ（表示回数上位50件）】
- 否定疑問文｜表示1210｜CTR 0.00%｜順位5.2
- 否定疑問文 答え方｜表示863｜CTR 0.00%｜順位5.5
- aren't you｜表示168｜CTR 0.00%｜順位10.1
- don't you 答え方｜表示97｜CTR 0.00%｜順位9.2
- 回答yes 意味｜表示97｜CTR 0.00%｜順位10.3
- 否定疑問｜表示61｜CTR 0.00%｜順位7.1
- 否定疑問文 例文｜表示55｜CTR 0.00%｜順位6.9
- 否定疑問文とは｜表示54｜CTR 0.00%｜順位12.8
- 英語 否定疑問文｜表示52｜CTR 0.00%｜順位11.4
- 否定の疑問文｜表示42｜CTR 0.00%｜順位3.8
- 英語 否定疑問文 答え方｜表示38｜CTR 0.00%｜順位9.6
- 否定疑問文答え方｜表示33｜CTR 0.00%｜順位6.6
- are you 答え方｜表示32｜CTR 0.00%｜順位11.1
- 否定疑問文の答え方｜表示32｜CTR 0.00%｜順位7.4
- do we 疑問文｜表示30｜CTR 0.00%｜順位7.2
- 否定形の疑問文｜表示29｜CTR 0.00%｜順位6.0
- are they 答え方｜表示28｜CTR 0.00%｜順位12.0
- don't we 意味｜表示27｜CTR 0.00%｜順位11.3
- no they aren't｜表示26｜CTR 0.00%｜順位10.2
- aren't you?｜表示25｜CTR 0.00%｜順位9.6
- 疑問否定文｜表示24｜CTR 0.00%｜順位2.6
- 否定文 例文｜表示22｜CTR 0.00%｜順位6.1
- aren’t you｜表示21｜CTR 0.00%｜順位10.4
- no you don't 意味｜表示19｜CTR 0.00%｜順位11.9
- don't you 疑問文｜表示18｜CTR 0.00%｜順位11.8
- 否定文の疑問文｜表示18｜CTR 0.00%｜順位3.6
- 疑問文 否定文｜表示18｜CTR 0.00%｜順位1.7
- don't 疑問文｜表示17｜CTR 0.00%｜順位11.2
- 否定の疑問文 答え方｜表示17｜CTR 0.00%｜順位5.4
- 否定の疑問文 英語｜表示16｜CTR 0.00%｜順位5.5
- 否定疑問 答え方｜表示15｜CTR 0.00%｜順位6.3
- are you の答え方｜表示14｜CTR 0.00%｜順位10.4
- aren't you 発音｜表示14｜CTR 0.00%｜順位1.0
- don't you 返し 方｜表示14｜CTR 0.00%｜順位10.0
- 疑問文 否定｜表示14｜CTR 0.00%｜順位5.8
- aren't you 答え方｜表示13｜CTR 0.00%｜順位12.5
- don't they 意味｜表示13｜CTR 0.00%｜順位12.5
- not 疑問文 答え方｜表示13｜CTR 0.00%｜順位5.2
- 否定 疑問文｜表示13｜CTR 0.00%｜順位4.5
- 否定の疑問文の答え方｜表示13｜CTR 0.00%｜順位7.0
- 否定形疑問文｜表示13｜CTR 0.00%｜順位5.9
- 英語 yes no 答え方｜表示12｜CTR 0.00%｜順位11.9
- aren't don't 違い｜表示11｜CTR 0.00%｜順位4.0
- no we don't｜表示11｜CTR 0.00%｜順位9.5
- 否定文 疑問文｜表示11｜CTR 0.00%｜順位5.2
- 疑問文否定文｜表示11｜CTR 0.00%｜順位1.1
- 英語 疑問文 答え方｜表示11｜CTR 0.00%｜順位9.9
- be going to 疑問文 答え方｜表示10｜CTR 0.00%｜順位2.2
- need 疑問文｜表示10｜CTR 0.00%｜順位8.3
- no i don ' t｜表示10｜CTR 0.00%｜順位11.0
【参考：代表語（自動抽出）】否定疑問文
【出力（必ずこの順）】
1) 本文の要約（想定読者・悩み・解決）
2) 検索意図の整理（主要クエリから2〜3パターン）
3) 不一致の指摘（タイトル/メタ/H1/冒頭のどこがズレているか）
4) 修正方針（“どの意図に寄せるか”を1つに決める）
5) 修正案（すべてコードブロック）
   - タイトル案3つ（全角35字前後＋56字以上の網羅型を1つ）
   - メタ案3つ（全角90字前後）
   - H1案2つ
   - 冒頭120字（2案：&lt;p&gt;で開始）
【禁則ワード（シート連動）】
以下の【禁則ワード】は、タイトル/メタ/導入文/見出し/本文のいずれにも原則使用しないでください。
言い換えが必要な場合は、自然な日本語に置換してください。
【禁則ワード】
- 崩れ
- 型
- 迷い
- 保留
- 固定
- 手順
- 立て直
- 最短
- 結論だけ
- 乱れ
- 三点確認
- 内部リンク
- 導線
- 設計
- 刺
- まず結論
- 整え
- 押し付けない案内
- 統一
- 次の一手
- 失点
- 確定
- サブコラム
- 30秒
- 1分
- CV
- 網羅
【本文】
```html
&lt;p&gt;&lt;iframe title="YouTube video player" src="https://www.youtube.com/embed/_cFqXAoM5W8" width="560" height="315" frameborder="0" allowfullscreen="allowfullscreen"&gt;&lt;span data-mce-type="bookmark" style="display: inline-block; width: 0px; overflow: hidden; line-height: 0;" class="mce_SELRES_start"&gt;﻿&lt;/span&gt;&lt;/iframe&gt;&lt;/p&gt;
&lt;p&gt;Book1 Lesson14 シーン4における否定疑問文と答え方について解説します。&lt;/p&gt;
&lt;h3&gt;普通の疑問文と否定疑問文&lt;/h3&gt;
&lt;p&gt;Lesson14 シーン4では、普通の疑問文と否定疑問文が扱われています。それぞれの文型には意味「&lt;span style="color: blue;"&gt;Yes&lt;/span&gt;」の答え方と「&lt;span style="color: blue;"&gt;No&lt;/span&gt;」の答え方が存在します。&lt;/p&gt;
&lt;p&gt;普通の疑問文の例：&lt;br /&gt;
&lt;span style="color: green;"&gt;Are you hungry now?&lt;/span&gt;（「今お腹空いていますか？」）&lt;/p&gt;
&lt;p&gt;否定疑問文の例：&lt;br /&gt;
&lt;span style="color: green;"&gt;Aren&amp;#8217;t you hungry now?&lt;/span&gt;（「今お腹空いてないですか？」）&lt;/p&gt;
&lt;p&gt;&lt;img decoding="async" loading="lazy" class="alignnone size-full wp-image-418" src="http://eng-support.com/wp-content/uploads/2023/06/プログレス230515-2.jpg" alt="スライドに 'Aren't you hungry now?' と 'Don't we need some meat?' の例文が表示され、それぞれの答え方が説明されている。" width="1280" height="720" srcset="https://eng-support.com/wp-content/uploads/2023/06/プログレス230515-2.jpg 1280w, https://eng-support.com/wp-content/uploads/2023/06/プログレス230515-2-300x169.jpg 300w, https://eng-support.com/wp-content/uploads/2023/06/プログレス230515-2-1024x576.jpg 1024w, https://eng-support.com/wp-content/uploads/2023/06/プログレス230515-2-768x432.jpg 768w, https://eng-support.com/wp-content/uploads/2023/06/プログレス230515-2-320x180.jpg 320w" sizes="(max-width: 1280px) 100vw, 1280px" /&gt;&lt;/p&gt;
&lt;p&gt;肯定の否定文の1行目と否定疑問文の1行目は同じであり、それぞれ「①」と「⑤」で表されています。また、肯定疑問文の1行目と否定疑問文の1行目も対応しており、「①」と「⑤」になります。&lt;/p&gt;
&lt;p&gt;肯定の疑問文に対する答え方：&lt;/p&gt;
&lt;ul&gt;
&lt;li&gt;空いている場合: 「はい」&lt;/li&gt;
&lt;li&gt;空いていない場合: 「いいえ」&lt;/li&gt;
&lt;/ul&gt;
&lt;p&gt;否定の疑問文に対する答え方：&lt;/p&gt;
&lt;ul&gt;
&lt;li&gt;空いている場合: 「いいえ、空いているよ」&lt;/li&gt;
&lt;li&gt;空いていない場合: 「うん、空いていない」&lt;/li&gt;
&lt;/ul&gt;
&lt;p&gt;英語では、肯定の疑問文でも否定の疑問文でも、お腹が空いている場合はどちらにせよ「&lt;span style="color: blue;"&gt;Yes&lt;/span&gt;」と答えます。この場合、「Yeah」と言うこともありますが、基本的には「&lt;span style="color: blue;"&gt;Yes&lt;/span&gt;」となります。&lt;br /&gt;
&lt;!-- 基礎力徹底講座（英語教室サポート） --&gt;&lt;/p&gt;
&lt;div style="border: 2px solid #e53935; background-color: #fff3e0; padding: 10px 12px; display: flex; align-items: flex-start; justify-content: flex-start; margin-bottom: 10px;"&gt;
&lt;p&gt;&lt;img decoding="async" loading="lazy" class="alignnone size-full wp-image-202" style="max-width: 90px; height: auto; margin-right: 10px; flex-shrink: 0;" src="http://eng-support.com/wp-content/uploads/2023/03/logo.jpg" alt="英語教室サポートのロゴ" width="228" height="164" /&gt;&lt;/p&gt;
&lt;div style="text-align: left; flex: 1;"&gt;
&lt;p style="margin: 5px 0; font-size: 14px; line-height: 1.6;"&gt;【基礎力徹底講座】：&lt;br /&gt;
英語が大の苦手な生徒さんや、文法用語がよく分からない中学生のための、&lt;strong&gt;「どこまででも戻って」基礎からやり直す個別講座&lt;/strong&gt;です。&lt;br /&gt;
自動詞・他動詞や名詞／形容詞／副詞の役割、文型といった土台を一つひとつ丁寧に整理し、&lt;br /&gt;
用語の定義を明確にしながら進めることで、&lt;strong&gt;今後の英語学習に自信を持てる基礎力&lt;/strong&gt;を築きます。&lt;/p&gt;
&lt;p&gt;&lt;a style="background-color: #ff7043; color: #ffffff; padding: 5px 10px; text-align: center; text-decoration: none; display: inline-block; font-size: 14px;" href="https://eng-support.com/kouza/#%E5%9F%BA%E7%A4%8E%E5%8A%9B%E5%BE%B9%E5%BA%95%E8%AC%9B%E5%BA%A7"&gt;&lt;br /&gt;
詳細を見る&lt;br /&gt;
&lt;/a&gt;&lt;/p&gt;
&lt;/div&gt;
&lt;/div&gt;
&lt;h3&gt;肯定の否定文について&lt;/h3&gt;
&lt;p&gt;次に、肯定の否定文について説明します。&lt;/p&gt;
&lt;p&gt;肯定の文の例：&lt;br /&gt;
&lt;span style="color: green;"&gt;Do we need some meat?&lt;/span&gt;（「お肉いくらか必要かな？」）&lt;/p&gt;
&lt;p&gt;否定の文の例：&lt;br /&gt;
&lt;span style="color: green;"&gt;Don&amp;#8217;t we need some meat?&lt;/span&gt;（「お肉いくらか必要って事ないかな？」）&lt;/p&gt;
&lt;p&gt;ここで注目するのは動詞の「need」です。肯定の疑問文でも否定の疑問文でも、「need」が必要かどうかを尋ねています。文全体が肯定か否定かは関係ありません。&lt;/p&gt;
&lt;p&gt;肯定の否定文に対する答え方：&lt;/p&gt;
&lt;ul&gt;
&lt;li&gt;必要な場合: 「&lt;span style="color: blue;"&gt;Yes&lt;/span&gt;」&lt;/li&gt;
&lt;li&gt;必要でない場合: 「&lt;span style="color: blue;"&gt;No&lt;/span&gt;」&lt;/li&gt;
&lt;/ul&gt;
&lt;p&gt;以上が肯定の否定文に対する答え方です。日本語に訳す際に混乱しないように、動詞「need」に対して「&lt;span style="color: blue;"&gt;Yes&lt;/span&gt;」か「&lt;span style="color: blue;"&gt;No&lt;/span&gt;」と答えることを覚えておきましょう。&lt;/p&gt;
&lt;h3&gt;英語の動詞の重要性&lt;/h3&gt;
&lt;p&gt;英語では動詞が中心となる言語です。例えば、「Are you hungry now?」や「Aren&amp;#8217;t you hungry now?」のような質問文に対して、お腹が空いている場合は「&lt;span style="color: red;"&gt;Yes&lt;/span&gt;」や「&lt;span style="color: red;"&gt;Yeah&lt;/span&gt;」と答えることになります。動詞に対して返事をするのです。&lt;/p&gt;
&lt;h3&gt;be動詞と返答&lt;/h3&gt;
&lt;p&gt;be動詞の場合、動詞自体だけではなく、補足として「hungry」といった形容詞を加えて考えることもできます。「お腹空いている」や「be hungry」は「腹が空いている状態だ」という意味です。質問が「お腹が空いているかどうか」であれば、「&lt;span style="color: red;"&gt;Yes&lt;/span&gt;」または「&lt;span style="color: red;"&gt;Yeah&lt;/span&gt;」と答えます。&lt;/p&gt;
&lt;h3&gt;疑問文と肯定文の違い&lt;/h3&gt;
&lt;p&gt;疑問文では、「some」は通常「any」に変わります。例えば、「Do we need some meat?」と「Don&amp;#8217;t we need some meat?」の二つの文を比べてみると、疑問文では「any」を使うべきです。&lt;/p&gt;
&lt;h3&gt;否定文と疑問文の組み合わせ&lt;/h3&gt;
&lt;p&gt;否定文と疑問文を組み合わせた場合、「any」が二重否定になるわけではありません。普通の疑問文は肯定の意味を持ちます。「Don&amp;#8217;t we need some meat?」という文は、否定の疑問文ですが、肯定の答えを期待しています。&lt;/p&gt;
&lt;p&gt;肯定の場合は「&lt;span style="color: red;"&gt;Yes&lt;/span&gt;. We need some.」と表現されます。「&lt;span style="color: red;"&gt;No&lt;/span&gt;. We don&amp;#8217;t need any meat.」という文は、否定の意味を明確にしています。&lt;br /&gt;
&lt;!-- ブレイクスルーゼミ（英語教室サポート） --&gt;&lt;/p&gt;
&lt;div style="border: 2px solid #e53935; background-color: #fff3e0; padding: 10px 12px; display: flex; align-items: flex-start; justify-content: flex-start; margin-bottom: 10px;"&gt;
&lt;p&gt;&lt;img decoding="async" loading="lazy" class="alignnone size-full wp-image-202" style="max-width: 90px; height: auto; margin-right: 10px; flex-shrink: 0;" src="http://eng-support.com/wp-content/uploads/2023/03/logo.jpg" alt="英語教室サポートのロゴ" width="228" height="164" /&gt;&lt;/p&gt;
&lt;div style="text-align: left; flex: 1;"&gt;
&lt;p style="margin: 5px 0; font-size: 14px; line-height: 1.6;"&gt;【ブレイクスルーゼミ】：&lt;br /&gt;
「英文はそこそこ読めるのに、成績が頭打ち」という中高生のための、&lt;strong&gt;弱点発見＆集中特訓ゼミ&lt;/strong&gt;です。&lt;br /&gt;
一文ずつ本当に読み取れているかを確認しながら、&lt;strong&gt;文法知識の抜け・構文把握の甘さ・ただ訳しているだけで内容を追えていない&lt;/strong&gt;といった原因を特定。&lt;br /&gt;
見つかった弱点を徹底的にトレーニングすることで、&lt;strong&gt;読解力と得点力の両方にブレイクスルー&lt;/strong&gt;を起こすことを目指します。&lt;/p&gt;
&lt;p&gt;&lt;a style="background-color: #ff7043; color: #ffffff; padding: 5px 10px; text-align: center; text-decoration: none; display: inline-block; font-size: 14px;" href="https://eng-support.com/kouza/#%E3%83%96%E3%83%AC%E3%82%A4%E3%82%AF%E3%82%B9%E3%83%AB%E3%83%BC%E3%82%BC%E3%83%9F"&gt;&lt;br /&gt;
詳細を見る&lt;br /&gt;
&lt;/a&gt;&lt;/p&gt;
&lt;/div&gt;
&lt;/div&gt;
&lt;h3&gt;「be going to」の疑問文に対する肯定・否定の返答方法&lt;/h3&gt;
&lt;p&gt;疑問文における「be going to」の場合、肯定や否定に関わらず返答は同じです。例文を見てみましょう。&lt;/p&gt;
&lt;p&gt;Are they going to play badminton tomorrow?&lt;br /&gt;
彼らは明日バドミントンする予定ある？&lt;/p&gt;
&lt;p&gt;Aren’t they going to play badminton tomorrow?&lt;br /&gt;
彼らは明日バドミントンする予定ないの？&lt;/p&gt;
&lt;p&gt;このような否定の疑問文に対しても、返答方法は同じです。&lt;/p&gt;
&lt;p&gt;もし予定がある場合は、「&lt;span style="color: red;"&gt;Yes&lt;/span&gt;」と答えるか、「&lt;span style="color: red;"&gt;Sure&lt;/span&gt;」と答えることもできます。これは「する予定が確実にあるはずだ」という意味です。ですので、「&lt;span style="color: red;"&gt;Yes&lt;/span&gt;」と同じように考えてください。&lt;/p&gt;
&lt;p&gt;一方、予定がない場合は「&lt;span style="color: red;"&gt;No&lt;/span&gt;」と答えます。&lt;/p&gt;
&lt;p&gt;肯定形の疑問文や否定形の疑問文に関わらず、返答方法は同じです。ただし、動詞に対して答えることに注意してください。&lt;/p&gt;
&lt;p&gt;be going to play badminton?&lt;br /&gt;
「バドミントンする予定がある？」という質問に対して「あるよ」「ないよ」と答えます。このように考えてください。&lt;/p&gt;
&lt;p&gt;さて、もう一つの例文を見てみましょう。&lt;br /&gt;
Is he studying now?&lt;br /&gt;
彼は今勉強中？&lt;br /&gt;
Isn’t he studying now?&lt;br /&gt;
彼は今勉強してないの？&lt;/p&gt;
&lt;p&gt;もし彼が勉強している場合は、「&lt;span style="color: red;"&gt;Yes&lt;/span&gt;」と答えます。彼が勉強していない場合は「&lt;span style="color: red;"&gt;No&lt;/span&gt;」と答えます。&lt;/p&gt;
&lt;p&gt;ただし、例文4は彼が勉強しているかどうか分からない文です。PROGRESSの資料の126ページ、14-4のLookの部分を参照してください。&lt;/p&gt;
&lt;p&gt;返答の1、2、3、4の箇所があります。1、2、3の箇所では青で「Yes」と書かれており、4の箇所は「？」となっています。&lt;/p&gt;
&lt;p&gt;4の箇所は返答する人が、彼が勉強しているのか他のことをしているのか分からないという意味です。例えば、「Well」と答えるか、「彼は自分の部屋にいるけどね」と答えることもあります。ただし、この4番の返答には注意が必要です。&lt;/p&gt;
&lt;p&gt;また、PROGRESSの後ろには「まさか」という表現もあります。これは「ありえない」という意味です。例えば、彼が勉強しているとは思えない場合、次のような理由が考えられます。&lt;/p&gt;
&lt;p&gt;Tomorrow is a holiday.&lt;br /&gt;
明日は休日だから。&lt;/p&gt;
&lt;p&gt;このような理由から、「彼は勉強していない」というように解釈されます。&lt;/p&gt;
&lt;p&gt;PROGRESSの表現が少し分かりにくい場合もあります。例えば、4番と8番は否定の疑問文の返答方法が書かれており、どちらを使うべきか分からない場合は、4番を選択します。&lt;/p&gt;
&lt;p&gt;普通の肯定疑問文は星印で示されていますが、PROGRESSでは特に印がついていません。否定の疑問文は3番と7番です。しかし、肯定疑問文と否定疑問文に対する返答方法は同じです。動詞に対して答えることに注意しましょう。&lt;/p&gt;
&lt;p&gt;動詞に対して答えるという発想は日本語にはありませんので、日本人の方には少し難しいかもしれません。その場合は、否定の疑問文であっても普通の疑問文と同じように答えると考えてください。&lt;/p&gt;
&lt;p&gt;&lt;!-- 定期テスト攻略講座（英語教室サポート） --&gt;&lt;/p&gt;
&lt;div style="border: 2px solid #e53935; background-color: #fff3e0; padding: 10px 12px; display: flex; align-items: flex-start; justify-content: flex-start; margin-bottom: 10px;"&gt;
&lt;p&gt;&lt;img decoding="async" loading="lazy" class="alignnone size-full wp-image-202" style="max-width: 90px; height: auto; margin-right: 10px; flex-shrink: 0;" src="http://eng-support.com/wp-content/uploads/2023/03/logo.jpg" alt="英語教室サポートのロゴ" width="228" height="164" /&gt;&lt;/p&gt;
&lt;div style="text-align: left; flex: 1;"&gt;
&lt;p style="margin: 5px 0; font-size: 14px; line-height: 1.6;"&gt;【定期テスト攻略講座】：&lt;br /&gt;
学校の定期テストで頻出の出題形式や傾向に合わせて、&lt;strong&gt;「テストで点を取り切る」ための演習と解き方の整理&lt;/strong&gt;を行う講座です。&lt;br /&gt;
基本となる英文法を一つひとつ確認しながら、よく出る問題パターンに慣れていくことで、&lt;strong&gt;受験にもつながる堅実な学力&lt;/strong&gt;と、テスト本番での安定感を身につけていきます。&lt;/p&gt;
&lt;p&gt;&lt;a style="background-color: #ff7043; color: #ffffff; padding: 5px 10px; text-align: center; text-decoration: none; display: inline-block; font-size: 14px;" href="https://eng-support.com/kouza/#%E5%AE%9A%E6%9C%9F%E3%83%86%E3%82%B9%E3%83%88%E6%94%BB%E7%95%A5%E8%AC%9B%E5%BA%A7"&gt;&lt;br /&gt;
詳細を見る&lt;br /&gt;
&lt;/a&gt;&lt;/p&gt;
&lt;/div&gt;
&lt;/div&gt;
```
</t>
  </si>
  <si>
    <t xml:space="preserve">以下のページは「スニペット整合性」（本文と title/meta/H1/冒頭文）が弱い可能性があります。
まず【本文】を確認し、想定読者・悩み・解決範囲を把握してください。
そのうえで、GSCの主要クエリ（表示回数上位）を根拠に、
「検索意図に対して、タイトル/メタ/H1/冒頭120字がズレている点」を特定し、
ズレを解消するための修正案（タイトル/メタ/H1/冒頭）を提示してください。
※本文の“大改修”は前提にしません（必要なら追記ブロックは最大1つまで）。
【URL】https://eng-support.com/column/progress-book1-lesson18-2/
【ページ分類】MC
【ページ分類の略語（このプロンプト内の定義）】
TP = トップページ（ホーム/サイトの入口）
SP = サービスページ（講座・コース・申込導線）
MC = メインコラム（コラム/解説/勉強法など集客記事）
SC = サブコラム（MCやSPを補強するための補助コラム※サイト定義に合わせて判断）
NW = ニュース/お知らせ（運用上は改善対象外として除外）
ST = 企業情報等のSEO対策を行わないこ固定ページ（運用上は改善対象外として除外）
- / 空欄 / 未分類 = 未分類（このスクリプトでは改善対象外として除外）
※未分類（空欄 / "-" / "未分類"）は作業対象に含めません。
【現状（スニペット要素）】
- タイトル：How long｜意味・答え方・使い方｜中1英語
- メタ：How longの意味と答え方を中1英語で解説。for＋期間、It takes、How long is、例文、how long timeの誤りを確認。
- H1：How long の意味と答え方【Progress Book1 Lesson18-2】
- 冒頭120字：「How long」と時間の表現方法について解説します。 「How long」という疑問詞のシリーズが続いていますが、注意点があります。「How often」と同様に、「How」は「often」と「long」を修飾しています。「How of
【GSC主要クエリ（表示回数上位50件）】
- how long｜表示1522｜CTR 0.00%｜順位4.7
- how long 意味｜表示553｜CTR 0.18%｜順位6.4
- ハウロング 意味｜表示508｜CTR 0.00%｜順位3.4
- ハウロング｜表示222｜CTR 0.00%｜順位2.4
- how long 答え方｜表示221｜CTR 4.52%｜順位1.1
- how long 例文｜表示175｜CTR 0.00%｜順位5.2
- how long time｜表示110｜CTR 0.00%｜順位1.5
- how long time 意味｜表示110｜CTR 0.00%｜順位7.0
- howlong｜表示74｜CTR 0.00%｜順位3.9
- how long does it take 答え方｜表示70｜CTR 0.00%｜順位1.6
- howlong 意味｜表示69｜CTR 0.00%｜順位7.2
- how long 使い方｜表示61｜CTR 0.00%｜順位4.1
- ハウロング 答え方｜表示52｜CTR 0.00%｜順位1.7
- 時間の長さ 英語｜表示44｜CTR 0.00%｜順位2.6
- howで聞かれた時の答え方｜表示31｜CTR 0.00%｜順位1.0
- take long｜表示30｜CTR 0.00%｜順位1.0
- はうろんぐ｜表示30｜CTR 0.00%｜順位3.2
- ハウロングダズイットテイク｜表示30｜CTR 0.00%｜順位1.1
- how long意味｜表示29｜CTR 0.00%｜順位7.1
- how long did it take 答え方｜表示25｜CTR 0.00%｜順位1.4
- どのくらいかかる｜表示25｜CTR 0.00%｜順位1.0
- ハウロング 和訳｜表示24｜CTR 0.00%｜順位3.6
- ハウロング 英語｜表示24｜CTR 0.00%｜順位3.4
- for how long｜表示22｜CTR 0.00%｜順位4.8
- how long do｜表示22｜CTR 0.00%｜順位1.5
- how long did you stay there 答え方｜表示21｜CTR 0.00%｜順位2.3
- how long will｜表示21｜CTR 0.00%｜順位1.2
- for how long 意味｜表示20｜CTR 0.00%｜順位2.6
- how long 疑問文｜表示20｜CTR 0.00%｜順位3.1
- どのくらい 長く 英語｜表示20｜CTR 0.00%｜順位4.7
- どれくらいかかる｜表示20｜CTR 0.00%｜順位1.0
- how long 返し方｜表示19｜CTR 5.26%｜順位1.8
- how long do you｜表示19｜CTR 0.00%｜順位6.4
- how long how far 違い｜表示19｜CTR 0.00%｜順位1.0
- how long is it｜表示19｜CTR 0.00%｜順位4.3
- 間接疑問文 how｜表示19｜CTR 0.00%｜順位1.0
- how long does｜表示18｜CTR 0.00%｜順位3.4
- how long と how long time の違い｜表示18｜CTR 0.00%｜順位1.0
- what long｜表示18｜CTR 0.00%｜順位1.0
- ハウロングとは｜表示18｜CTR 0.00%｜順位5.1
- how long の答え方｜表示17｜CTR 5.88%｜順位1.3
- how long で聞かれた時の答え方｜表示17｜CTR 0.00%｜順位1.2
- ハウロングタイム 意味｜表示17｜CTR 0.00%｜順位2.9
- how long 文法｜表示16｜CTR 6.25%｜順位1.7
- how long have you been 答え方｜表示16｜CTR 0.00%｜順位1.0
- how long?｜表示16｜CTR 0.00%｜順位2.8
- as long as 意味｜表示15｜CTR 0.00%｜順位2.8
- how farと how longの違い｜表示15｜CTR 0.00%｜順位1.0
- how long答え方｜表示14｜CTR 0.00%｜順位1.0
- how long is｜表示13｜CTR 0.00%｜順位1.0
【参考：代表語（自動抽出）】long
【出力（必ずこの順）】
1) 本文の要約（想定読者・悩み・解決）
2) 検索意図の整理（主要クエリから2〜3パターン）
3) 不一致の指摘（タイトル/メタ/H1/冒頭のどこがズレているか）
4) 修正方針（“どの意図に寄せるか”を1つに決める）
5) 修正案（すべてコードブロック）
   - タイトル案3つ（全角35字前後＋56字以上の網羅型を1つ）
   - メタ案3つ（全角90字前後）
   - H1案2つ
   - 冒頭120字（2案：&lt;p&gt;で開始）
【禁則ワード（シート連動）】
以下の【禁則ワード】は、タイトル/メタ/導入文/見出し/本文のいずれにも原則使用しないでください。
言い換えが必要な場合は、自然な日本語に置換してください。
【禁則ワード】
- 崩れ
- 型
- 迷い
- 保留
- 固定
- 手順
- 立て直
- 最短
- 結論だけ
- 乱れ
- 三点確認
- 内部リンク
- 導線
- 設計
- 刺
- まず結論
- 整え
- 押し付けない案内
- 統一
- 次の一手
- 失点
- 確定
- サブコラム
- 30秒
- 1分
- CV
- 網羅
【本文】
```html
&lt;p&gt;&lt;iframe title="YouTube video player" src="https://www.youtube.com/embed/P9w3gyP5J3E" width="560" height="315" frameborder="0" allowfullscreen="allowfullscreen"&gt;&lt;/iframe&gt;&lt;/p&gt;
&lt;h3&gt;「How long」と時間の表現方法について解説します。&lt;/h3&gt;
&lt;p&gt;「How long」という疑問詞のシリーズが続いていますが、注意点があります。「How often」と同様に、「How」は「often」と「long」を修飾しています。「How often」で「どれくらいよく」を表現し、「often」は「よく」を意味します。一方、「How long」で「どれくらい長く」を表現し、「long」が修飾されています。&lt;br /&gt;
&lt;!-- 追加ブロック：導入直後〜本文の流れを邪魔しない位置に挿入 --&gt;&lt;/p&gt;
&lt;h2&gt;How long does it take の答え方&lt;/h2&gt;
&lt;p&gt;&lt;strong&gt;結論：&lt;/strong&gt;&lt;strong&gt;It takes＋時間＋to＋動詞&lt;/strong&gt; の型で答えます。&lt;br /&gt;
「どれくらい（時間が）かかる？」は &lt;strong&gt;take（かかる）&lt;/strong&gt; を使い、答えは &lt;strong&gt;It takes &amp;#8230;&lt;/strong&gt; で受けるのが安全です。&lt;/p&gt;
&lt;p&gt;&lt;strong&gt;例文（そのまま書ける形）&lt;/strong&gt;&lt;/p&gt;
&lt;p&gt;Q. &lt;strong&gt;How long does it take to get to school?&lt;/strong&gt;&lt;br /&gt;
A. &lt;strong&gt;It takes about 20 minutes.&lt;/strong&gt;&lt;/p&gt;
&lt;table style="width: 100%; border-collapse: collapse; margin: 1em 0;"&gt;
&lt;thead&gt;
&lt;tr&gt;
&lt;th style="border: 1px solid #ddd; padding: 8px; background: #f7f7f7; text-align: left;"&gt;聞き方&lt;/th&gt;
&lt;th style="border: 1px solid #ddd; padding: 8px; background: #f7f7f7; text-align: left;"&gt;答え方（テンプレ）&lt;/th&gt;
&lt;th style="border: 1px solid #ddd; padding: 8px; background: #f7f7f7; text-align: left;"&gt;ポイント&lt;/th&gt;
&lt;/tr&gt;
&lt;/thead&gt;
&lt;tbody&gt;
&lt;tr&gt;
&lt;td style="border: 1px solid #ddd; padding: 8px;"&gt;&lt;strong&gt;How long do/does + 主語 + 動詞 ?&lt;/strong&gt;&lt;/td&gt;
&lt;td style="border: 1px solid #ddd; padding: 8px;"&gt;&lt;strong&gt;For + 時間&lt;/strong&gt;&lt;/td&gt;
&lt;td style="border: 1px solid #ddd; padding: 8px;"&gt;「どれくらい長く〜する？」（期間）&lt;/td&gt;
&lt;/tr&gt;
&lt;tr&gt;
&lt;td style="border: 1px solid #ddd; padding: 8px;"&gt;&lt;strong&gt;How long does it take to + 動詞 ?&lt;/strong&gt;&lt;/td&gt;
&lt;td style="border: 1px solid #ddd; padding: 8px;"&gt;&lt;strong&gt;It takes + 時間&lt;/strong&gt;&lt;/td&gt;
&lt;td style="border: 1px solid #ddd; padding: 8px;"&gt;「〜するのにどれくらいかかる？」（所要時間）&lt;/td&gt;
&lt;/tr&gt;
&lt;/tbody&gt;
&lt;/table&gt;
&lt;p&gt;&lt;strong&gt;よくあるミス（ここだけ注意）&lt;/strong&gt;&lt;/p&gt;
&lt;ul&gt;
&lt;li&gt;&lt;strong&gt;for を無理に入れる&lt;/strong&gt;：× &lt;em&gt;For 20 minutes.&lt;/em&gt;（take構文の答え） → ○ &lt;strong&gt;It takes about 20 minutes.&lt;/strong&gt;&lt;/li&gt;
&lt;li&gt;&lt;strong&gt;to を落とす&lt;/strong&gt;：× &lt;em&gt;It takes 20 minutes get to school.&lt;/em&gt; → ○ &lt;strong&gt;It takes 20 minutes to get to school.&lt;/strong&gt;&lt;/li&gt;
&lt;li&gt;&lt;strong&gt;主語を迷子にする&lt;/strong&gt;：take構文は基本「it」で受けると安定します&lt;/li&gt;
&lt;/ul&gt;
&lt;h2&gt;How long と How often の最短整理（混同防止）&lt;/h2&gt;
&lt;p&gt;&lt;strong&gt;long＝期間（どれくらい長く）&lt;/strong&gt;、&lt;strong&gt;often＝頻度（どれくらいよく）&lt;/strong&gt;です。&lt;br /&gt;
迷ったら、答えの形で逆算すると減点されにくいです。&lt;/p&gt;
&lt;ul&gt;
&lt;li&gt;&lt;strong&gt;How long&lt;/strong&gt; → &lt;strong&gt;For + 時間&lt;/strong&gt;（例：&lt;strong&gt;For two hours.&lt;/strong&gt;）&lt;/li&gt;
&lt;li&gt;&lt;strong&gt;How often&lt;/strong&gt; → &lt;strong&gt;回数 + a 単位&lt;/strong&gt;（例：&lt;strong&gt;once a day / twice a week&lt;/strong&gt;）&lt;/li&gt;
&lt;/ul&gt;
&lt;h3&gt;how long time は基本NG（自然な言い方）&lt;/h3&gt;
&lt;p&gt;テストで見かける誤りが &lt;strong&gt;how long time&lt;/strong&gt; です。基本は次のどちらかに直します。&lt;br /&gt;
× &lt;em&gt;How long time do you study?&lt;/em&gt; → ○ &lt;strong&gt;How long do you study?&lt;/strong&gt;&lt;br /&gt;
もしくは、時間そのものを名詞で聞きたいなら ○ &lt;strong&gt;How much time do you study?&lt;/strong&gt;&lt;/p&gt;
&lt;h3&gt;How long is ～？は「長さ」か「期間」かを見分ける&lt;/h3&gt;
&lt;p&gt;&lt;strong&gt;How long is + 名詞&lt;/strong&gt; は、「その名詞が何か」で意味が分かれます。&lt;br /&gt;
物（pool / road など）なら&lt;strong&gt;長さ&lt;/strong&gt;、映画・授業・会議などの出来事なら&lt;strong&gt;所要時間（期間）&lt;/strong&gt;になりやすいです。&lt;/p&gt;
&lt;p&gt;&lt;strong&gt;例文&lt;/strong&gt;&lt;/p&gt;
&lt;ul&gt;
&lt;li&gt;&lt;strong&gt;How long is the pool?&lt;/strong&gt; → &lt;strong&gt;It’s 25 meters long.&lt;/strong&gt;（長さ）&lt;/li&gt;
&lt;li&gt;&lt;strong&gt;How long is the movie?&lt;/strong&gt; → &lt;strong&gt;It’s about two hours.&lt;/strong&gt;（所要時間）&lt;/li&gt;
&lt;/ul&gt;
&lt;p&gt;ここまで押さえたら、あとは本文で &lt;strong&gt;How long の基本（語順）&lt;/strong&gt; と &lt;strong&gt;for＋時間&lt;/strong&gt; を確認して、例文を自分の定期テストの範囲に置き換えていきましょう。&lt;/p&gt;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0;"&gt;英語教室「サポート」の『過去問演習講座』：完璧な分析と対策を！&lt;/p&gt;
&lt;p&gt;&lt;a style="background-color: #ff8c00; color: white; padding: 5px 10px; text-align: center; text-decoration: none; display: inline-block; font-size: 14px;" href="https://eng-support.com/kouza/#過去問演習講座"&gt;詳細を見る&lt;/a&gt;&lt;/p&gt;
&lt;/div&gt;
&lt;/div&gt;
&lt;p&gt;ここで、「&lt;span style="color: red;"&gt;How long&lt;/span&gt;」は赤くなっていますが、学校の先生によって、「How long」という疑問詞として覚えるべきという先生と、「How」は疑問詞の後に何か言葉が付くと覚えるべきという先生がいます。どちらでも構いませんが、私たちは「&lt;span style="color: red;"&gt;How long&lt;/span&gt;」を一つの疑問詞として扱うことができます。そのため、ここでは赤く表示されていますが、「&lt;span style="color: red;"&gt;How long&lt;/span&gt;」を一つの疑問詞と捉えても問題ありません。&lt;/p&gt;
&lt;p&gt;続いて、一般動詞の疑問文についてです。疑問文では、疑問詞の後に「do」「does」「did」を置き、主語と動詞の原形を続けます。しかし、一部の人が「How does she study」と書いてしまい、「long」をどこに置くか迷ってしまうことがあります。このような混乱を避けるためには、「&lt;span style="color: red;"&gt;How long&lt;/span&gt;」と一つの疑問詞として覚える方が便利です。&lt;/p&gt;
&lt;p&gt;ただし、文法的に厳密に言うと、「How」は疑問副詞と呼ばれます。そして、「&lt;span style="color: red;"&gt;How long&lt;/span&gt;」自体も「どれくらい長く勉強するの？」という意味であり、動詞の「study」にかかっています。このように動詞にかかるものを副詞と呼びます。なお、「副詞」は英語で「adverb」と言いま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0;"&gt;英語教室「サポート」の『ブレイクスルーゼミ』：弱点探しをサポートします！&lt;/p&gt;
&lt;p&gt;&lt;a style="background-color: #ff8c00; color: white; padding: 5px 10px; text-align: center; text-decoration: none; display: inline-block; font-size: 14px;" href="https://eng-support.com/kouza/#ブレイクスルーゼミ"&gt;詳細を見る&lt;/a&gt;&lt;/p&gt;
&lt;/div&gt;
&lt;/div&gt;
&lt;p&gt;さて、時間の長さを表す場合、例えば「How long does she study?」という文がありますが、そこに「&lt;span style="color: blue;"&gt;every night&lt;/span&gt;」と付いています。「彼女は毎晩どれくらい長く勉強するの？」となります。&lt;/p&gt;
&lt;p&gt;しかし、この表現は日本語としてはあまり自然ではありません。より自然な表現にすると、「彼女は毎晩どれくらいの時間勉強していますか？」となります。&lt;/p&gt;
&lt;p&gt;また、時間の長さを具体的に表現する場合は、「&lt;span style="color: blue;"&gt;For two hours&lt;/span&gt;」となります。「2時間勉強しています。」という意味です。「For」は期間を表す前置詞として使われます。時間の長さを表す際には、「For」を使用するのが一般的です。「For two hours」のように「期間」という意味で使用します。&lt;/p&gt;
&lt;p&gt;同様に、「&lt;span style="color: blue;"&gt;For two years&lt;/span&gt;」というように、「2年間」と期間を表現する際も「For」を使用します。時間の長さを表す場合、前置詞の「For」を付けることが一般的です。時刻との混同を避けるため、「時間の長さ」を表すときは「期間」という形で「For」を使用することを覚えましょう。&lt;/p&gt;
&lt;p&gt;前回の復習ですが、頻度を聞く場合には「&lt;span style="color: red;"&gt;How often&lt;/span&gt;」という疑問詞を使用します。「どれくらいの頻度で行っているか」や「どれくらいよく行っているか」を尋ねる際に使用します。回答としては「回数 a 単位」の形で答えます。「1日に1回」は&amp;#8221;&lt;span style="color: green;"&gt;once a day&lt;/span&gt;&amp;#8220;、「週に2回」は&amp;#8221;&lt;span style="color: green;"&gt;twice a week&lt;/span&gt;&amp;#8220;、「年に3回」は&amp;#8221;&lt;span style="color: green;"&gt;three times a year&lt;/span&gt;&amp;#8220;といった具体的な表現方法があります。頻度を尋ねる際は「&lt;span style="color: red;"&gt;How often&lt;/span&gt;」で聞き、「回数 a 何々」と答える形式になります。&lt;/p&gt;
&lt;p&gt;一方、時間の長さを尋ねる場合や期間を表現する場合は「&lt;span style="color: red;"&gt;How long&lt;/span&gt;」を使用します。例えば、「彼女はどれくらい長く勉強していますか？」と尋ねる場合は「How long does she study?」となります。その回答としては「For 何々」となります。「For two hours」という具体的な時間を表現する形式です。&lt;/p&gt;
&lt;p&gt;これらの聞き方と答え方をセットで覚えておくことが重要です。特に前置詞の使い方に注目して理解してください。&lt;/p&gt;
&lt;p&gt;以上が、Book1 Lesson18シーン2における「How long」と時間の表現方法についての解説でした。お疲れ様でした。&lt;/p&gt;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0;"&gt;英語教室「サポート」の『基礎力徹底講座』：スタートラインはどこでもOK！&lt;/p&gt;
&lt;p&gt;&lt;a style="background-color: #ff8c00; color: white; padding: 5px 10px; text-align: center; text-decoration: none; display: inline-block; font-size: 14px;" href="https://eng-support.com/kouza/#基礎力徹底講座"&gt;詳細を見る&lt;/a&gt;&lt;/p&gt;
&lt;/div&gt;
&lt;/div&gt;
```
</t>
  </si>
  <si>
    <t xml:space="preserve">以下のページは「スニペット整合性」（本文と title/meta/H1/冒頭文）が弱い可能性があります。
まず【本文】を確認し、想定読者・悩み・解決範囲を把握してください。
そのうえで、GSCの主要クエリ（表示回数上位）を根拠に、
「検索意図に対して、タイトル/メタ/H1/冒頭120字がズレている点」を特定し、
ズレを解消するための修正案（タイトル/メタ/H1/冒頭）を提示してください。
※本文の“大改修”は前提にしません（必要なら追記ブロックは最大1つまで）。
【URL】https://rika-quest.com/column/weather/
【ページ分類】MC
【ページ分類の略語（このプロンプト内の定義）】
TP = トップページ（ホーム/サイトの入口）
SP = サービスページ（講座・コース・申込導線）
MC = メインコラム（コラム/解説/勉強法など集客記事）
SC = サブコラム（MCやSPを補強するための補助コラム※サイト定義に合わせて判断）
NW = ニュース/お知らせ（運用上は改善対象外として除外）
ST = 企業情報等のSEO対策を行わないこ固定ページ（運用上は改善対象外として除外）
- / 空欄 / 未分類 = 未分類（このスクリプトでは改善対象外として除外）
※未分類（空欄 / "-" / "未分類"）は作業対象に含めません。
【現状（スニペット要素）】
- タイトル：【理科のコツ】天気の観測 - 中学受験 理科の個別指導 | 受験理科専門塾「しゅん吉クエスト」
- メタ：小学生理科／天気の観測 テーマ：基本用語の総整理 天気の観測と基本用語｜百葉箱・湿度・風向き・天気記号をまとめ
- H1：【理科のコツ】天気の観測
- 冒頭120字：小学生理科／天気の観測 テーマ：基本用語の総整理 天気の観測と基本用語｜百葉箱・湿度・風向き・天気記号をまとめて整理 このページでは、天気の観測で必ず登場する 百葉箱・乾球・湿球温度計・十六方位・風向き・天気図記号（快晴／晴れ／くもり） な
【GSC主要クエリ（表示回数上位50件）】
- 百葉箱とは｜表示987｜CTR 0.00%｜順位1.0
- 天気記号｜表示448｜CTR 0.00%｜順位1.0
- 百葉箱 高さ｜表示188｜CTR 0.00%｜順位1.3
- 百葉箱 向き｜表示67｜CTR 0.00%｜順位1.3
- 百葉箱 とは｜表示44｜CTR 0.00%｜順位1.0
- 天気 記号｜表示42｜CTR 0.00%｜順位1.0
- 百葉そう｜表示27｜CTR 0.00%｜順位1.0
- 16方位｜表示25｜CTR 0.00%｜順位1.2
- 百葉箱 方角｜表示22｜CTR 0.00%｜順位5.0
- 百葉箱 扉の向き｜表示21｜CTR 0.00%｜順位1.0
- 中2理科 天気 問題｜表示19｜CTR 0.00%｜順位4.5
- 百葉箱向き｜表示19｜CTR 0.00%｜順位1.0
- 百葉箱 北向き｜表示18｜CTR 0.00%｜順位1.0
- 天気マーク 記号｜表示17｜CTR 0.00%｜順位1.0
- 理科 晴れの記号｜表示17｜CTR 0.00%｜順位2.9
- 理科 中2 天気 問題｜表示16｜CTR 0.00%｜順位4.8
- 百葉箱 意味｜表示16｜CTR 0.00%｜順位3.3
- 百葉箱高さ｜表示16｜CTR 0.00%｜順位1.2
- 天気 雲量 中学｜表示15｜CTR 0.00%｜順位1.7
- 天気記号 二重丸｜表示15｜CTR 0.00%｜順位1.0
- 百葉箱の扉の向き｜表示13｜CTR 0.00%｜順位1.2
- 湿度 測り方｜表示12｜CTR 0.00%｜順位1.0
- 中2 理科 天気 問題｜表示11｜CTR 0.00%｜順位4.3
- 百葉箱 場所｜表示10｜CTR 0.00%｜順位1.6
- ◎ 天気記号｜表示9｜CTR 0.00%｜順位12.2
- 風向き 見方 中学｜表示9｜CTR 0.00%｜順位2.2
- 十六方位｜表示8｜CTR 0.00%｜順位1.0
- 中2理科天気問題｜表示7｜CTR 0.00%｜順位4.0
- 中学受験 天気｜表示7｜CTR 0.00%｜順位10.1
- 天気記号 中学受験｜表示7｜CTR 0.00%｜順位3.9
- 湿度表 読み方｜表示7｜CTR 0.00%｜順位2.0
- 理科 風向き｜表示7｜CTR 0.00%｜順位11.6
- 百葉箱の高さ｜表示7｜CTR 0.00%｜順位1.0
- 天気記号 中学｜表示6｜CTR 16.67%｜順位10.0
- 天気の記号｜表示6｜CTR 0.00%｜順位2.5
- 百葉箱 仕組み｜表示6｜CTR 0.00%｜順位1.0
- 乾湿計 湿度 求め方｜表示5｜CTR 0.00%｜順位1.0
- 天気予報 マーク 一覧｜表示5｜CTR 0.00%｜順位1.0
- 湿度 ll 意味｜表示5｜CTR 0.00%｜順位1.0
- 理科中2天気 問題｜表示5｜CTR 0.00%｜順位3.8
- 理科風向き｜表示5｜CTR 0.00%｜順位10.8
- 快晴 記号｜表示4｜CTR 0.00%｜順位1.0
- 方角｜表示4｜CTR 0.00%｜順位1.5
- 曇り 天気記号｜表示4｜CTR 0.00%｜順位1.5
- 校庭にある白い箱｜表示4｜CTR 0.00%｜順位1.0
- 湿度測り方｜表示4｜CTR 0.00%｜順位1.0
- 百葉箱 と は｜表示4｜CTR 0.00%｜順位1.0
- 百葉箱って何｜表示4｜CTR 0.00%｜順位2.3
- 百葉箱の中に入っているもの｜表示4｜CTR 0.00%｜順位1.0
- 雲量9 天気｜表示4｜CTR 0.00%｜順位2.0
【参考：代表語（自動抽出）】百葉箱とは
【出力（必ずこの順）】
1) 本文の要約（想定読者・悩み・解決）
2) 検索意図の整理（主要クエリから2〜3パターン）
3) 不一致の指摘（タイトル/メタ/H1/冒頭のどこがズレているか）
4) 修正方針（“どの意図に寄せるか”を1つに決める）
5) 修正案（すべてコードブロック）
   - タイトル案3つ（全角35字前後＋56字以上の網羅型を1つ）
   - メタ案3つ（全角90字前後）
   - H1案2つ
   - 冒頭120字（2案：&lt;p&gt;で開始）
【禁則ワード（シート連動）】
以下の【禁則ワード】は、タイトル/メタ/導入文/見出し/本文のいずれにも原則使用しないでください。
言い換えが必要な場合は、自然な日本語に置換してください。
【禁則ワード】
- 崩れ
- 型
- 迷い
- 保留
- 固定
- 手順
- 立て直
- 最短
- 結論だけ
- 乱れ
- 三点確認
- 内部リンク
- 導線
- 設計
- 刺
- まず結論
- 整え
- 押し付けない案内
- 統一
- 次の一手
- 失点
- 確定
- サブコラム
- 30秒
- 1分
- CV
- 網羅
【本文】
```html
&lt;div class="container my-4"&gt;
&lt;p&gt;&lt;!-- Hero Section --&gt;&lt;/p&gt;
&lt;div class="card shadow-lg mb-4 border-0" style="background: linear-gradient(135deg, #0d47a1, #00838f); color: #fff;"&gt;
&lt;div class="card-body p-4"&gt;
&lt;div class="d-flex flex-wrap justify-content-between align-items-center mb-2"&gt;&lt;span class="badge bg-warning text-dark mb-1" style="font-size: 0.8rem;"&gt;小学生理科／天気の観測&lt;/span&gt;&lt;br /&gt;
&lt;span class="badge bg-light text-dark mb-1" style="font-size: 0.75rem;"&gt;テーマ：基本用語の総整理&lt;/span&gt;&lt;/div&gt;
&lt;h1 class="card-title mb-3" style="font-size: 1.9rem; line-height: 1.5;"&gt;天気の観測と基本用語｜百葉箱・湿度・風向き・天気記号をまとめて整理&lt;/h1&gt;
&lt;p class="card-text mb-2" style="font-size: 0.98rem;"&gt;このページでは、天気の観測で必ず登場する&lt;br /&gt;
&lt;strong&gt;百葉箱・乾球・湿球温度計・十六方位・風向き・天気図記号（快晴／晴れ／くもり）&lt;/strong&gt;&lt;br /&gt;
などの基本用語を、テストで使えるレベルまで一気に整理します。&lt;/p&gt;
&lt;p class="mb-0" style="font-size: 0.9rem;"&gt;「なんとなく聞いたことはあるけれど、ちゃんと説明できない…」という状態を卒業して、&lt;br /&gt;
&lt;strong&gt;用語問題・記述問題のどちらにも対応できる理解&lt;/strong&gt;を目指しましょう。&lt;/p&gt;
&lt;/div&gt;
&lt;/div&gt;
&lt;p&gt;&lt;!-- YouTube 動画 --&gt;&lt;/p&gt;
&lt;div class="card shadow-sm mb-4 border-0"&gt;
&lt;div class="card-body p-3 p-md-4"&gt;
&lt;h2 class="h5 mb-3"&gt;動画で学ぶ：天気の観測と基本用語&lt;/h2&gt;
&lt;div class="ratio ratio-16x9 mb-3"&gt;&lt;iframe title="YouTube video player" src="https://www.youtube.com/embed/S57guj90Cxw" frameborder="0" allowfullscreen="allowfullscreen"&gt;&lt;/iframe&gt;&lt;/div&gt;
&lt;p class="mb-0" style="font-size: 0.9rem;"&gt;しゅん吉先生の解説動画とあわせて、このページのまとめやクイズを活用すると、&lt;br /&gt;
&lt;strong&gt;インプット＋アウトプット&lt;/strong&gt;のバランスよく学習できます。&lt;/p&gt;
&lt;/div&gt;
&lt;/div&gt;
&lt;p&gt;&lt;!-- 導入・全体像 --&gt;&lt;/p&gt;
&lt;div class="row mb-4"&gt;
&lt;div class="col-lg-8 mb-3"&gt;
&lt;h2 class="h4 mb-3"&gt;天気の観測でおさえるべき「3つの柱」&lt;/h2&gt;
&lt;p&gt;天気の観測の単元では、難しい計算よりもまず&lt;br /&gt;
&lt;strong&gt;「言葉の意味」と「決まりごと」&lt;/strong&gt;を正しく理解しているかが問われます。&lt;/p&gt;
&lt;ul&gt;
&lt;li&gt;&lt;strong&gt;気象を測る道具&lt;/strong&gt;：百葉箱・乾球／湿球温度計 など&lt;/li&gt;
&lt;li&gt;&lt;strong&gt;方角・風向き&lt;/strong&gt;：十六方位・風向の表し方&lt;/li&gt;
&lt;li&gt;&lt;strong&gt;天気の表し方&lt;/strong&gt;：雲量と天気図記号（快晴・晴れ・くもり）&lt;/li&gt;
&lt;/ul&gt;
&lt;p class="mb-0"&gt;この記事では、この3つを軸にして&lt;br /&gt;
&lt;strong&gt;入試・テストでそのまま使えるレベル&lt;/strong&gt;まで整理していきます。&lt;/p&gt;
&lt;p class="mt-3 mb-0" style="font-size: 0.9rem;"&gt;地学分野の全体像はこちら：&lt;a href="https://rika-quest.com/column/geoscience/"&gt;地学分野の特徴と引っ掛かりポイント【動画解説】&lt;/a&gt;&lt;/p&gt;
&lt;/div&gt;
&lt;div class="col-lg-4"&gt;
&lt;div class="card border-0 shadow-sm h-100"&gt;
&lt;div class="card-body p-3"&gt;
&lt;h3 class="h6 mb-2"&gt;この記事でできるようになること&lt;/h3&gt;
&lt;ul class="mb-0" style="font-size: 0.9rem;"&gt;
&lt;li&gt;百葉箱の役割と設置条件を説明できる&lt;/li&gt;
&lt;li&gt;乾球・湿球温度計から湿度のイメージをつかめる&lt;/li&gt;
&lt;li&gt;十六方位と風向きの読み間違いを防げる&lt;/li&gt;
&lt;li&gt;快晴・晴れ・くもりの基準を雲量で説明できる&lt;/li&gt;
&lt;/ul&gt;
&lt;/div&gt;
&lt;/div&gt;
&lt;/div&gt;
&lt;/div&gt;
&lt;p&gt;&lt;!-- 百葉箱と温度・湿度の観測 --&gt;&lt;/p&gt;
&lt;div class="card shadow-sm mb-4 border-0"&gt;
&lt;div class="card-body p-3 p-md-4"&gt;
&lt;h2 class="h4 mb-3"&gt;1. 百葉箱と温度・湿度の観測&lt;/h2&gt;
&lt;div class="row align-items-center mb-3"&gt;
&lt;div class="col-md-6 mb-3 mb-md-0"&gt;&lt;img decoding="async" class="img-fluid rounded shadow-sm" src="https://rika-quest.com/wp-content/uploads/2023/04/画像1-4-1024x577.png" alt="百葉箱の写真" /&gt;&lt;/div&gt;
&lt;div class="col-md-6"&gt;
&lt;h3 class="h5"&gt;百葉箱とは？&lt;/h3&gt;
&lt;p&gt;校庭のすみなどに置いてある白い小屋のような箱を&lt;br /&gt;
&lt;strong&gt;「百葉箱（ひゃくようばこ）」&lt;/strong&gt;といいます。&lt;/p&gt;
&lt;blockquote class="border-start ps-3" style="font-size: 0.9rem;"&gt;&lt;p&gt;「俺の家ではないです。夢や希望も入っていません。」という冗談とは裏腹に、&lt;br /&gt;
中には&lt;strong&gt;気温と湿度を測るための大事な器具&lt;/strong&gt;が入っています。&lt;/p&gt;&lt;/blockquote&gt;
&lt;/div&gt;
&lt;/div&gt;
&lt;div class="table-responsive mb-3"&gt;
&lt;table class="table table-bordered align-middle mb-0"&gt;
&lt;thead class="table-success"&gt;
&lt;tr class="text-center"&gt;
&lt;th scope="col"&gt;項目&lt;/th&gt;
&lt;th scope="col"&gt;ポイント&lt;/th&gt;
&lt;/tr&gt;
&lt;/thead&gt;
&lt;tbody&gt;
&lt;tr&gt;
&lt;td class="fw-bold"&gt;役割&lt;/td&gt;
&lt;td&gt;気温・湿度を &lt;strong&gt;できるだけ正確に測定&lt;/strong&gt; するための小さな「観測室」。&lt;/td&gt;
&lt;/tr&gt;
&lt;tr style="background-color: #f1f8e9;"&gt;
&lt;td class="fw-bold"&gt;設置場所&lt;/td&gt;
&lt;td&gt;
&lt;ul class="mb-0"&gt;
&lt;li&gt;地面から &lt;strong&gt;1.2〜1.5m&lt;/strong&gt; の高さ&lt;/li&gt;
&lt;li&gt;風通しがよく、日陰になりにくい場所&lt;/li&gt;
&lt;li&gt;地面の熱の影響を受けすぎない位置&lt;/li&gt;
&lt;/ul&gt;
&lt;/td&gt;
&lt;/tr&gt;
&lt;tr&gt;
&lt;td class="fw-bold"&gt;中に入っているもの&lt;/td&gt;
&lt;td&gt;温度計・乾球湿球温度計など、気温と湿度を測る器具。&lt;/td&gt;
&lt;/tr&gt;
&lt;/tbody&gt;
&lt;/table&gt;
&lt;/div&gt;
&lt;h3 class="h5 mt-4 mb-2"&gt;乾球・湿球温度計と湿度のしくみ&lt;/h3&gt;
&lt;div class="row align-items-center mb-3"&gt;
&lt;div class="col-md-6 mb-3 mb-md-0"&gt;&lt;img decoding="async" class="img-fluid rounded shadow-sm" src="https://rika-quest.com/wp-content/uploads/2023/04/画像2-2-1024x635.png" alt="乾球・湿球温度計の図" /&gt;&lt;/div&gt;
&lt;div class="col-md-6"&gt;
&lt;p&gt;百葉箱の中には、&lt;strong&gt;乾球（かんきゅう）温度計&lt;/strong&gt;と&lt;br /&gt;
&lt;strong&gt;湿球（しつきゅう）温度計&lt;/strong&gt;がセットになった温度計が入っています。&lt;/p&gt;
&lt;ul&gt;
&lt;li&gt;&lt;strong&gt;乾球温度計：&lt;/strong&gt;普通の温度計&lt;/li&gt;
&lt;li&gt;&lt;strong&gt;湿球温度計：&lt;/strong&gt;&lt;br /&gt;
先端に&lt;strong&gt;湿った布&lt;/strong&gt;が巻かれていて、水が蒸発するときに&lt;br /&gt;
&lt;strong&gt;周りの熱をうばう（気化熱）&lt;/strong&gt;ため、乾球より温度が低くなる&lt;/li&gt;
&lt;/ul&gt;
&lt;/div&gt;
&lt;/div&gt;
&lt;p class="mb-2"&gt;乾球と湿球の温度差が大きいほど&lt;br /&gt;
&lt;strong&gt;「水がどんどん蒸発している＝空気が乾燥している」&lt;/strong&gt;ことを表します。&lt;/p&gt;
&lt;div class="table-responsive mb-3"&gt;
&lt;table class="table table-bordered table-sm align-middle mb-0"&gt;
&lt;thead class="table-success"&gt;
&lt;tr class="text-center"&gt;
&lt;th&gt;乾球と湿球の関係&lt;/th&gt;
&lt;th&gt;湿度のイメージ&lt;/th&gt;
&lt;/tr&gt;
&lt;/thead&gt;
&lt;tbody&gt;
&lt;tr&gt;
&lt;td&gt;乾球と湿球の温度差が &lt;strong&gt;ない&lt;/strong&gt;（同じ温度）&lt;/td&gt;
&lt;td&gt;これ以上水が蒸発できない → &lt;strong&gt;湿度100％&lt;/strong&gt; に近い&lt;/td&gt;
&lt;/tr&gt;
&lt;tr style="background-color: #f1f8e9;"&gt;
&lt;td&gt;温度差が &lt;strong&gt;大きい&lt;/strong&gt;&lt;/td&gt;
&lt;td&gt;水がどんどん蒸発 → &lt;strong&gt;空気が乾燥している&lt;/strong&gt;&lt;/td&gt;
&lt;/tr&gt;
&lt;/tbody&gt;
&lt;/table&gt;
&lt;/div&gt;
&lt;p class="mb-0" style="font-size: 0.9rem;"&gt;実際の湿度は、&lt;strong&gt;乾球温度・湿球との温度差&lt;/strong&gt;をもとにした&lt;br /&gt;
一覧表から読み取ります。仕組みを知っておくと、ただの暗記ではなく&lt;br /&gt;
&lt;strong&gt;「なぜそうなるか」&lt;/strong&gt;までイメージしやすくなります。&lt;/p&gt;
&lt;/div&gt;
&lt;/div&gt;
&lt;p&gt;&lt;!-- 十六方位と風向き --&gt;&lt;/p&gt;
&lt;div class="card shadow-sm mb-4 border-0"&gt;
&lt;div class="card-body p-3 p-md-4"&gt;
&lt;h2 class="h4 mb-3"&gt;2. 十六方位と風向きの表し方&lt;/h2&gt;
&lt;div class="row align-items-center mb-3"&gt;
&lt;div class="col-md-5 mb-3 mb-md-0"&gt;&lt;img decoding="async" class="img-fluid rounded shadow-sm" src="https://rika-quest.com/wp-content/uploads/2023/04/IMG_9677-1024x973.png" alt="十六方位の図" /&gt;&lt;/div&gt;
&lt;div class="col-md-7"&gt;
&lt;h3 class="h5 mb-2"&gt;十六方位とは？&lt;/h3&gt;
&lt;p&gt;普段は &lt;strong&gt;東・西・南・北&lt;/strong&gt; の4つの方位で考えますが、&lt;br /&gt;
天気の観測では、より細かい方向を表す&lt;strong&gt;「十六方位」&lt;/strong&gt;を使います。&lt;/p&gt;
&lt;p&gt;たとえば、&lt;br /&gt;
&lt;strong&gt;北（N）と西（W）の間は「北西」&lt;/strong&gt;ですが、&lt;br /&gt;
さらにそこから細かく分けて&lt;br /&gt;
&lt;strong&gt;「北北西」「西北西」&lt;/strong&gt; などと呼びます。&lt;/p&gt;
&lt;blockquote class="border-start ps-3" style="font-size: 0.9rem;"&gt;&lt;p&gt;「北と北西の間だから北北西」「北西と西の間だから西北西」など、&lt;br /&gt;
&lt;strong&gt;先に来る方角ほど“えらい方角”&lt;/strong&gt;と覚えておくと整理しやすくなります。&lt;/p&gt;&lt;/blockquote&gt;
&lt;/div&gt;
&lt;/div&gt;
&lt;h3 class="h5 mt-3 mb-2"&gt;風向きの読み方でよくある勘違い&lt;/h3&gt;
&lt;div class="row align-items-center mb-3"&gt;
&lt;div class="col-md-5 mb-3 mb-md-0"&gt;&lt;img decoding="async" class="img-fluid rounded shadow-sm" src="https://rika-quest.com/wp-content/uploads/2023/04/IMG_9677-1-911x1024.png" alt="風向と雲の図" /&gt;&lt;/div&gt;
&lt;div class="col-md-7"&gt;
&lt;p&gt;天気でよく出てくる&lt;strong&gt;「南東の風」&lt;/strong&gt;。&lt;br /&gt;
次のうち、どちらの意味でしょうか？&lt;/p&gt;
&lt;ul&gt;
&lt;li&gt;① 南東に向かって吹く風&lt;/li&gt;
&lt;li&gt;② 南東から吹いてくる風&lt;/li&gt;
&lt;/ul&gt;
&lt;p class="mb-2"&gt;正解は &lt;strong&gt;② 南東から吹いてくる風&lt;/strong&gt; です。&lt;/p&gt;
&lt;div class="alert alert-info py-2" style="font-size: 0.9rem;"&gt;&lt;strong&gt;ポイント：&lt;/strong&gt;&lt;br /&gt;
「〇〇の風」＝ &lt;strong&gt;〇〇の方向から&lt;/strong&gt; 吹いてくる風&lt;br /&gt;
例：&lt;br /&gt;
・北風 … 北から南へ向かって吹く風&lt;br /&gt;
・南東の風 … 南東から北西へ向かって吹く風&lt;/div&gt;
&lt;p class="mb-0" style="font-size: 0.9rem;"&gt;風向きの問題では、&lt;strong&gt;矢印の向き&lt;/strong&gt;と&lt;br /&gt;
&lt;strong&gt;「どこから吹いてきたか」&lt;/strong&gt;を&lt;br /&gt;
しっかり対応させて読むクセをつけましょう。&lt;/p&gt;
&lt;/div&gt;
&lt;/div&gt;
&lt;/div&gt;
&lt;/div&gt;
&lt;p&gt;&lt;!-- 受験理科専門塾 しゅん吉クエスト（公式サイトCTA） --&gt;&lt;/p&gt;
&lt;div style="border: 2px solid #1976d2; background-color: #e3f2fd; padding: 10px 12px; display: flex; align-items: flex-start; justify-content: flex-start; margin-bottom: 10px;"&gt;
&lt;p&gt;&lt;img decoding="async" style="max-width: 90px; height: auto; margin-right: 10px; flex-shrink: 0;" src="https://rika-quest.com/wp-content/uploads/2021/07/%E3%81%97%E3%82%85%E3%82%93%E5%90%89%E3%82%AF%E3%82%A8%E3%82%B9%E3%83%88%E6%AD%A3%E6%96%B9%E5%BD%A2.jpg" alt="受験理科専門塾しゅん吉クエストのロゴ" /&gt;&lt;/p&gt;
&lt;div style="text-align: left; flex: 1;"&gt;
&lt;p style="margin: 5px 0; font-size: 14px; line-height: 1.6;"&gt;【受験理科専門塾しゅん吉クエスト】：&lt;br /&gt;
中学受験理科に特化した&lt;strong&gt;完全１対１個別指導&lt;/strong&gt;の専門塾です。&lt;br /&gt;
物理・化学・生物・地学の４分野について、苦手単元のやり直しから志望校対策まで、&lt;br /&gt;
一人ひとりの理解度に合わせてカリキュラムを作成し、&lt;strong&gt;「理科嫌い」を「理科で点が取れる」に変える&lt;/strong&gt;指導を行っています。&lt;/p&gt;
&lt;p&gt;&lt;a style="background-color: #1976d2; color: #ffffff; padding: 5px 10px; text-align: center; text-decoration: none; display: inline-block; font-size: 14px;" href="https://rika-quest.com/"&gt;&lt;br /&gt;
しゅん吉クエスト公式サイトを見る&lt;br /&gt;
&lt;/a&gt;&lt;/p&gt;
&lt;/div&gt;
&lt;/div&gt;
&lt;p&gt;&lt;!-- 雲量と天気図記号 --&gt;&lt;/p&gt;
&lt;div class="card shadow-sm mb-4 border-0"&gt;
&lt;div class="card-body p-3 p-md-4"&gt;
&lt;h2 class="h4 mb-3"&gt;3. 雲量と天気図記号（快晴・晴れ・くもり）&lt;/h2&gt;
&lt;p&gt;空を見上げたとき、雲がどのくらい広がっているかを&lt;br /&gt;
&lt;strong&gt;「雲量（うんりょう）」&lt;/strong&gt;といい、&lt;br /&gt;
空全体を「10」としたときの割合で表します。&lt;/p&gt;
&lt;div class="alert alert-success py-2" style="font-size: 0.9rem;"&gt;たとえば、&lt;strong&gt;半分くらい雲がある（5/10）&lt;/strong&gt;ときの天気は「晴れ」です。&lt;br /&gt;
「快晴と晴れ、くもりの境目はどこか？」をはっきり覚えておきましょう。&lt;/div&gt;
&lt;div class="row text-center mb-3"&gt;
&lt;div class="col-4 mb-3"&gt;&lt;img decoding="async" class="img-fluid mb-2" src="https://rika-quest.com/wp-content/uploads/2023/04/IMG_9678-1.png" alt="快晴の天気記号" /&gt;&lt;/p&gt;
&lt;p class="mb-0" style="font-size: 0.9rem;"&gt;&lt;strong&gt;快晴&lt;/strong&gt;&lt;br /&gt;
雲量0〜1 / 記号：○（雲がほぼない「からっ晴れ」）&lt;/p&gt;
&lt;/div&gt;
&lt;div class="col-4 mb-3"&gt;&lt;img decoding="async" class="img-fluid mb-2" src="https://rika-quest.com/wp-content/uploads/2023/04/IMG_9678.png" alt="晴れの天気記号" /&gt;&lt;/p&gt;
&lt;p class="mb-0" style="font-size: 0.9rem;"&gt;&lt;strong&gt;晴れ&lt;/strong&gt;&lt;br /&gt;
雲量2〜8 / 記号：○に縦線&lt;/p&gt;
&lt;/div&gt;
&lt;div class="col-4 mb-3"&gt;&lt;img decoding="async" class="img-fluid mb-2" src="https://rika-quest.com/wp-content/uploads/2023/04/IMG_9678-2.png" alt="くもりの天気記号" /&gt;&lt;/p&gt;
&lt;p class="mb-0" style="font-size: 0.9rem;"&gt;&lt;strong&gt;くもり&lt;/strong&gt;&lt;br /&gt;
雲量9〜10 / 記号：◎（ほぼ雲でおおわれている）&lt;/p&gt;
&lt;/div&gt;
&lt;/div&gt;
&lt;div class="table-responsive mb-3"&gt;
&lt;table class="table table-bordered align-middle mb-0"&gt;
&lt;thead class="table-success text-center"&gt;
&lt;tr&gt;
&lt;th&gt;天気&lt;/th&gt;
&lt;th&gt;雲量の目安&lt;/th&gt;
&lt;th&gt;イメージ&lt;/th&gt;
&lt;/tr&gt;
&lt;/thead&gt;
&lt;tbody&gt;
&lt;tr&gt;
&lt;td class="fw-bold text-center"&gt;快晴&lt;/td&gt;
&lt;td class="text-center"&gt;0〜1割&lt;/td&gt;
&lt;td&gt;雲がほとんどない。真っ青な空に、ちょっとだけ雲がある程度。&lt;/td&gt;
&lt;/tr&gt;
&lt;tr style="background-color: #f1f8e9;"&gt;
&lt;td class="fw-bold text-center"&gt;晴れ&lt;/td&gt;
&lt;td class="text-center"&gt;2〜8割&lt;/td&gt;
&lt;td&gt;半分以上雲があってもOK。&lt;strong&gt;「雲が多い晴れ」&lt;/strong&gt;も、天気としては晴れ扱い。&lt;/td&gt;
&lt;/tr&gt;
&lt;tr&gt;
&lt;td class="fw-bold text-center"&gt;くもり&lt;/td&gt;
&lt;td class="text-center"&gt;9〜10割&lt;/td&gt;
&lt;td&gt;空のほとんどが雲でおおわれている状態。&lt;/td&gt;
&lt;/tr&gt;
&lt;/tbody&gt;
&lt;/table&gt;
&lt;/div&gt;
&lt;p class="mb-0" style="font-size: 0.9rem;"&gt;テストでは、&lt;br /&gt;
&lt;strong&gt;「雲が空の半分くらい → 晴れ」「雲がほとんど → くもり」&lt;/strong&gt;&lt;br /&gt;
という基準がそのまま出題されることも多いので、必ず言葉で説明できるようにしておきましょう。&lt;/p&gt;
&lt;/div&gt;
&lt;/div&gt;
&lt;p&gt;&lt;!-- まとめ --&gt;&lt;/p&gt;
&lt;div class="card shadow-sm mb-4 border-0"&gt;
&lt;div class="card-body p-3 p-md-4"&gt;
&lt;h2 class="h4 mb-3"&gt;4. ここまでのまとめ&lt;/h2&gt;
&lt;p&gt;天気の観測の単元では、まず次のポイントを押さえておきましょう。&lt;/p&gt;
&lt;ul&gt;
&lt;li&gt;&lt;strong&gt;百葉箱：&lt;/strong&gt;気温・湿度を正しく測るための「観測室」。高さ1.2〜1.5m・風通しのよい場所に設置。&lt;/li&gt;
&lt;li&gt;&lt;strong&gt;乾球・湿球温度計：&lt;/strong&gt;水の蒸発（気化熱）を利用して湿度を調べる。差が大きいほど空気は乾燥。&lt;/li&gt;
&lt;li&gt;&lt;strong&gt;十六方位：&lt;/strong&gt;東西南北をさらに細かく分けた方位。北北西・西北西など、呼び名のルールを理解する。&lt;/li&gt;
&lt;li&gt;&lt;strong&gt;風向き：&lt;/strong&gt;「〇〇の風」＝〇〇&lt;strong&gt;から&lt;/strong&gt;吹いてくる風（行き先ではなく「出発地」に注目）。&lt;/li&gt;
&lt;li&gt;&lt;strong&gt;雲量と天気：&lt;/strong&gt;快晴＝0〜1割、晴れ＝2〜8割、くもり＝9〜10割。&lt;br /&gt;
特に「半分くらい雲があるときも晴れ」という点がよく問われる。&lt;/li&gt;
&lt;/ul&gt;
&lt;p class="mb-0" style="font-size: 0.9rem;"&gt;用語の暗記だけでなく、&lt;br /&gt;
&lt;strong&gt;「なぜそのような決まりになっているのか」&lt;/strong&gt;まで理解しておくと、&lt;br /&gt;
応用問題にも強くなります。&lt;/p&gt;
&lt;/div&gt;
&lt;/div&gt;
&lt;p&gt;&lt;!-- クイズセクション --&gt;&lt;/p&gt;
&lt;div class="card shadow-lg mb-4 border-0"&gt;
&lt;div class="card-body p-3 p-md-4"&gt;
&lt;h2 class="h4 mb-3"&gt;5. 天気の観測に関するクイズで最終チェック&lt;/h2&gt;
&lt;p&gt;最後に、この記事の内容をもとにした &lt;strong&gt;確認クイズ10問&lt;/strong&gt; です。&lt;br /&gt;
「正解を見る」ボタンをクリックして、理解度をチェックしてみましょう。&lt;/p&gt;
&lt;div class="table-responsive"&gt;
&lt;table class="table table-bordered align-middle"&gt;
&lt;thead class="table-success"&gt;
&lt;tr&gt;
&lt;th&gt;問題&lt;/th&gt;
&lt;th&gt;選択肢&lt;/th&gt;
&lt;th&gt;回答&lt;/th&gt;
&lt;/tr&gt;
&lt;/thead&gt;
&lt;tbody&gt;
&lt;tr&gt;
&lt;td&gt;1. 百葉箱が設置される高さは？&lt;/td&gt;
&lt;td&gt;A. 地面すれすれ&lt;br /&gt;
B. 1.2～1.5m&lt;br /&gt;
C. 3～5m&lt;br /&gt;
D. 高さは関係ない&lt;/td&gt;
&lt;td&gt;&lt;button class="btn btn-sm btn-primary" type="button"&gt;正解を見る&lt;/button&gt;&lt;br /&gt;
&lt;span id="answer1" style="display: none; margin-left: 8px;"&gt;B. 1.2～1.5m&lt;/span&gt;&lt;/td&gt;
&lt;/tr&gt;
&lt;tr&gt;
&lt;td&gt;2. 湿球温度計の温度が下がる理由は？&lt;/td&gt;
&lt;td&gt;A. 日光の影響&lt;br /&gt;
B. 水の蒸発が熱を奪うため&lt;br /&gt;
C. 空気の冷却作用&lt;br /&gt;
D. 温度計の位置の違い&lt;/td&gt;
&lt;td&gt;&lt;button class="btn btn-sm btn-primary" type="button"&gt;正解を見る&lt;/button&gt;&lt;br /&gt;
&lt;span id="answer2" style="display: none; margin-left: 8px;"&gt;B. 水の蒸発が熱を奪うため&lt;/span&gt;&lt;/td&gt;
&lt;/tr&gt;
&lt;tr&gt;
&lt;td&gt;3. 快晴と判断される雲の割合は？&lt;/td&gt;
&lt;td&gt;A. 0～1割&lt;br /&gt;
B. 2～5割&lt;br /&gt;
C. 5～8割&lt;br /&gt;
D. 8～10割&lt;/td&gt;
&lt;td&gt;&lt;button class="btn btn-sm btn-primary" type="button"&gt;正解を見る&lt;/button&gt;&lt;br /&gt;
&lt;span id="answer3" style="display: none; margin-left: 8px;"&gt;A. 0～1割&lt;/span&gt;&lt;/td&gt;
&lt;/tr&gt;
&lt;tr&gt;
&lt;td&gt;4. 南東の風の意味は？&lt;/td&gt;
&lt;td&gt;A. 南東へ向かう風&lt;br /&gt;
B. 南東から吹いてくる風&lt;br /&gt;
C. 北西へ向かう風&lt;br /&gt;
D. 北西から吹いてくる風&lt;/td&gt;
&lt;td&gt;&lt;button class="btn btn-sm btn-primary" type="button"&gt;正解を見る&lt;/button&gt;&lt;br /&gt;
&lt;span id="answer4" style="display: none; margin-left: 8px;"&gt;B. 南東から吹いてくる風&lt;/span&gt;&lt;/td&gt;
&lt;/tr&gt;
&lt;tr&gt;
&lt;td&gt;5. 曇りと判断される雲の割合は？&lt;/td&gt;
&lt;td&gt;A. 0～1割&lt;br /&gt;
B. 2～8割&lt;br /&gt;
C. 9～10割&lt;br /&gt;
D. 8割以上&lt;/td&gt;
&lt;td&gt;&lt;button class="btn btn-sm btn-primary" type="button"&gt;正解を見る&lt;/button&gt;&lt;br /&gt;
&lt;span id="answer5" style="display: none; margin-left: 8px;"&gt;C. 9～10割&lt;/span&gt;&lt;/td&gt;
&lt;/tr&gt;
&lt;tr&gt;
&lt;td&gt;6. 湿度100%の状態では何が起こる？&lt;/td&gt;
&lt;td&gt;A. 水が蒸発しない&lt;br /&gt;
B. 温度が上昇する&lt;br /&gt;
C. 水がすぐ蒸発する&lt;br /&gt;
D. 温度が一定になる&lt;/td&gt;
&lt;td&gt;&lt;button class="btn btn-sm btn-primary" type="button"&gt;正解を見る&lt;/button&gt;&lt;br /&gt;
&lt;span id="answer6" style="display: none; margin-left: 8px;"&gt;A. 水が蒸発しない&lt;/span&gt;&lt;/td&gt;
&lt;/tr&gt;
&lt;tr&gt;
&lt;td&gt;7. 十六方位の北北西はどの間の方角？&lt;/td&gt;
&lt;td&gt;A. 北と北東&lt;br /&gt;
B. 北と北西&lt;br /&gt;
C. 北東と東&lt;br /&gt;
D. 北西と西&lt;/td&gt;
&lt;td&gt;&lt;button class="btn btn-sm btn-primary" type="button"&gt;正解を見る&lt;/button&gt;&lt;br /&gt;
&lt;span id="answer7" style="display: none; margin-left: 8px;"&gt;B. 北と北西&lt;/span&gt;&lt;/td&gt;
&lt;/tr&gt;
&lt;tr&gt;
&lt;td&gt;8. 天気図記号で快晴を表すものは？&lt;/td&gt;
&lt;td&gt;A. ○&lt;br /&gt;
B. ◎&lt;br /&gt;
C. ×&lt;br /&gt;
D. ●&lt;/td&gt;
&lt;td&gt;&lt;button class="btn btn-sm btn-primary" type="button"&gt;正解を見る&lt;/button&gt;&lt;br /&gt;
&lt;span id="answer8" style="display: none; margin-left: 8px;"&gt;A. ○&lt;/span&gt;&lt;/td&gt;
&lt;/tr&gt;
&lt;tr&gt;
&lt;td&gt;9. 湿球と乾球の温度差が大きい場合の湿度は？&lt;/td&gt;
&lt;td&gt;A. 高い&lt;br /&gt;
B. 低い&lt;br /&gt;
C. 一定&lt;br /&gt;
D. 計測不能&lt;/td&gt;
&lt;td&gt;&lt;button class="btn btn-sm btn-primary" type="button"&gt;正解を見る&lt;/button&gt;&lt;br /&gt;
&lt;span id="answer9" style="display: none; margin-left: 8px;"&gt;B. 低い&lt;/span&gt;&lt;/td&gt;
&lt;/tr&gt;
&lt;tr&gt;
&lt;td&gt;10. 晴れと判断される雲の割合は？&lt;/td&gt;
&lt;td&gt;A. 0～1割&lt;br /&gt;
B. 2～8割&lt;br /&gt;
C. 9～10割&lt;br /&gt;
D. 8割以上&lt;/td&gt;
&lt;td&gt;&lt;button class="btn btn-sm btn-primary" type="button"&gt;正解を見る&lt;/button&gt;&lt;br /&gt;
&lt;span id="answer10" style="display: none; margin-left: 8px;"&gt;B. 2～8割&lt;/span&gt;&lt;/td&gt;
&lt;/tr&gt;
&lt;/tbody&gt;
&lt;/table&gt;
&lt;/div&gt;
&lt;/div&gt;
&lt;/div&gt;
&lt;p&gt;&lt;!-- CTA セクション --&gt;&lt;/p&gt;
&lt;div class="card shadow-lg mb-5 border-0" style="background: linear-gradient(135deg, #00897b, #004d40); color: #fff;"&gt;
&lt;div class="card-body p-4 p-md-5"&gt;
&lt;div class="row align-items-center"&gt;
&lt;div class="col-md-8 mb-3 mb-md-0"&gt;
&lt;h2 class="h4 mb-3"&gt;天気の単元を「得点源」にしたい方へ&lt;/h2&gt;
&lt;p class="mb-2" style="font-size: 0.97rem;"&gt;天気の観測は、&lt;strong&gt;用語と決まりの理解&lt;/strong&gt;さえ固めれば、&lt;br /&gt;
模試や入試本番で確実に点数を拾える“おいしい”単元です。&lt;/p&gt;
&lt;p class="mb-0" style="font-size: 0.95rem;"&gt;しゅん吉クエストでは、動画とプリント・オンライン授業を組み合わせて、&lt;br /&gt;
&lt;strong&gt;「苦手な理科を、わかる＆できる」に変えるサポート&lt;/strong&gt;を行っています。&lt;br /&gt;
もっと本格的に力をつけたい方は、ぜひ一度詳細をご覧ください。&lt;/p&gt;
&lt;/div&gt;
&lt;div class="col-md-4 text-md-end text-center"&gt;&lt;a class="btn btn-warning text-dark fw-bold px-4 py-2 mb-2" href="https://rika-quest.com/"&gt;&lt;br /&gt;
しゅん吉クエストの詳しいご案内を見る&lt;br /&gt;
&lt;/a&gt;&lt;/p&gt;
&lt;p class="mb-0" style="font-size: 0.8rem;"&gt;※外部サイト（受験理科専門塾しゅん吉クエスト）へ移動します&lt;/p&gt;
&lt;/div&gt;
&lt;/div&gt;
&lt;/div&gt;
&lt;/div&gt;
&lt;/div&gt;
&lt;p&gt;&lt;script&gt;
  function showAnswer(id, btn) {
    var el = document.getElementById(id);
    if (el) {
      el.style.display = 'inline';
    }
    if (btn) {
      btn.style.display = 'none';
    }
  }
&lt;/script&gt;&lt;/p&gt;
```
</t>
  </si>
  <si>
    <t xml:space="preserve">以下のページは「スニペット整合性」（本文と title/meta/H1/冒頭文）が弱い可能性があります。
まず【本文】を確認し、想定読者・悩み・解決範囲を把握してください。
そのうえで、GSCの主要クエリ（表示回数上位）を根拠に、
「検索意図に対して、タイトル/メタ/H1/冒頭120字がズレている点」を特定し、
ズレを解消するための修正案（タイトル/メタ/H1/冒頭）を提示してください。
※本文の“大改修”は前提にしません（必要なら追記ブロックは最大1つまで）。
【URL】https://eng-support.com/column/progress-book1-lesson11-3/
【ページ分類】MC
【ページ分類の略語（このプロンプト内の定義）】
TP = トップページ（ホーム/サイトの入口）
SP = サービスページ（講座・コース・申込導線）
MC = メインコラム（コラム/解説/勉強法など集客記事）
SC = サブコラム（MCやSPを補強するための補助コラム※サイト定義に合わせて判断）
NW = ニュース/お知らせ（運用上は改善対象外として除外）
ST = 企業情報等のSEO対策を行わないこ固定ページ（運用上は改善対象外として除外）
- / 空欄 / 未分類 = 未分類（このスクリプトでは改善対象外として除外）
※未分類（空欄 / "-" / "未分類"）は作業対象に含めません。
【現状（スニペット要素）】
- タイトル：far from意味｜near from誤り回避｜中学英語
- メタ：far fromはbe far from＋場所（距離）/＋形容詞・名詞（評価）の2用法。near/far/fromを前置詞・形容詞・副詞で判定し、near fromの誤りを防ぐ。
- H1：near と far / far from の意味と使い方｜前置詞・形容詞・副詞の違い 【Progress Book1 Lesson11-3】
- 冒頭120字：far / near の基本と far from｜from が付く形・付かない形を先に整理 far は「遠い（形容詞）／遠くに（副詞）」、 near は「近い（形容詞）／近くに（副詞）／〜の近く（前置詞）」まで形が分かれます。 そして fr
【GSC主要クエリ（表示回数上位50件）】
- far from｜表示2418｜CTR 0.00%｜順位8.8
- far from 意味｜表示1220｜CTR 0.25%｜順位8.1
- far｜表示218｜CTR 0.00%｜順位3.4
- near 品詞｜表示213｜CTR 0.00%｜順位4.4
- far from 例文｜表示175｜CTR 0.00%｜順位5.8
- from 品詞｜表示159｜CTR 0.00%｜順位2.0
- far 品詞｜表示155｜CTR 0.65%｜順位2.9
- far from 言い換え｜表示140｜CTR 0.00%｜順位8.4
- near 前置詞｜表示115｜CTR 0.00%｜順位6.2
- be far from｜表示86｜CTR 0.00%｜順位8.0
- far 副詞｜表示58｜CTR 0.00%｜順位5.8
- near from｜表示58｜CTR 0.00%｜順位4.2
- far from a｜表示53｜CTR 0.00%｜順位9.6
- from 何詞｜表示53｜CTR 0.00%｜順位1.0
- be far from 意味｜表示52｜CTR 0.00%｜順位10.1
- far 使い方｜表示52｜CTR 0.00%｜順位1.0
- farfrom｜表示48｜CTR 0.00%｜順位7.4
- far from意味｜表示39｜CTR 0.00%｜順位7.4
- from far｜表示37｜CTR 0.00%｜順位5.0
- far品詞｜表示36｜CTR 0.00%｜順位1.7
- near 形容詞｜表示36｜CTR 0.00%｜順位11.5
- ファーフロム 意味｜表示35｜CTR 0.00%｜順位7.6
- far 形容詞｜表示31｜CTR 0.00%｜順位8.3
- farfrom 意味｜表示31｜CTR 0.00%｜順位8.2
- near 副詞｜表示28｜CTR 0.00%｜順位10.7
- near品詞｜表示27｜CTR 0.00%｜順位6.2
- far from 形容詞｜表示26｜CTR 0.00%｜順位4.0
- far 反対語｜表示26｜CTR 0.00%｜順位5.1
- far from 使い方｜表示25｜CTR 0.00%｜順位3.6
- from品詞｜表示25｜CTR 0.00%｜順位1.4
- near far｜表示23｜CTR 0.00%｜順位2.1
- から遠い 英語｜表示23｜CTR 0.00%｜順位4.0
- far 動詞｜表示22｜CTR 0.00%｜順位3.1
- 遠くに 英語｜表示22｜CTR 0.00%｜順位2.5
- far from 品詞｜表示20｜CTR 0.00%｜順位1.6
- far 意味｜表示19｜CTR 0.00%｜順位4.8
- far from that｜表示18｜CTR 0.00%｜順位9.3
- from 形容詞｜表示18｜CTR 0.00%｜順位1.0
- 前置詞 near｜表示18｜CTR 0.00%｜順位6.0
- far from どころか｜表示17｜CTR 0.00%｜順位9.3
- far 名詞｜表示17｜CTR 0.00%｜順位7.5
- near and far 意味｜表示16｜CTR 0.00%｜順位10.8
- near 何詞｜表示16｜CTR 0.00%｜順位2.5
- near 反対語｜表示16｜CTR 0.00%｜順位3.9
- 近い 遠い 英語｜表示16｜CTR 0.00%｜順位3.4
- 遠い 品詞｜表示16｜CTR 0.00%｜順位10.4
- 遠く 品詞｜表示16｜CTR 0.00%｜順位12.0
- 遠く 英語｜表示16｜CTR 0.00%｜順位3.0
- 遠くから 英語｜表示16｜CTR 0.00%｜順位10.9
- near from 意味｜表示15｜CTR 6.67%｜順位3.7
【参考：代表語（自動抽出）】from
【出力（必ずこの順）】
1) 本文の要約（想定読者・悩み・解決）
2) 検索意図の整理（主要クエリから2〜3パターン）
3) 不一致の指摘（タイトル/メタ/H1/冒頭のどこがズレているか）
4) 修正方針（“どの意図に寄せるか”を1つに決める）
5) 修正案（すべてコードブロック）
   - タイトル案3つ（全角35字前後＋56字以上の網羅型を1つ）
   - メタ案3つ（全角90字前後）
   - H1案2つ
   - 冒頭120字（2案：&lt;p&gt;で開始）
【禁則ワード（シート連動）】
以下の【禁則ワード】は、タイトル/メタ/導入文/見出し/本文のいずれにも原則使用しないでください。
言い換えが必要な場合は、自然な日本語に置換してください。
【禁則ワード】
- 崩れ
- 型
- 迷い
- 保留
- 固定
- 手順
- 立て直
- 最短
- 結論だけ
- 乱れ
- 三点確認
- 内部リンク
- 導線
- 設計
- 刺
- まず結論
- 整え
- 押し付けない案内
- 統一
- 次の一手
- 失点
- 確定
- サブコラム
- 30秒
- 1分
- CV
- 網羅
【本文】
```html
&lt;p&gt;&lt;!-- YouTube（余計なbookmark spanを除去） --&gt;&lt;/p&gt;
&lt;p&gt;&lt;iframe title="YouTube video player" src="https://www.youtube.com/embed/auzYUJcB40M" width="560" height="315" frameborder="0" allowfullscreen="allowfullscreen"&gt;&lt;br /&gt;
&lt;/iframe&gt;&lt;/p&gt;
&lt;p&gt;&lt;!-- 不足補完ブロック（即答パート）※H1直後に貼り付け --&gt;&lt;/p&gt;
&lt;h2&gt;far / near の基本と far from｜from が付く形・付かない形を先に整理&lt;/h2&gt;
&lt;p&gt;&lt;strong&gt;far&lt;/strong&gt; は「遠い（形容詞）／遠くに（副詞）」、&lt;strong&gt;near&lt;/strong&gt; は「近い（形容詞）／近くに（副詞）／〜の近く（前置詞）」まで形が分かれます。&lt;br /&gt;
そして &lt;strong&gt;from&lt;/strong&gt; は前置詞なので、&lt;strong&gt;距離の話で from が出てきたら “far from + 場所”&lt;/strong&gt; が基本形になります。&lt;/p&gt;
&lt;ul&gt;
&lt;li&gt;&lt;strong&gt;far&lt;/strong&gt;：遠い／遠くに（形容詞・副詞）&lt;/li&gt;
&lt;li&gt;&lt;strong&gt;near&lt;/strong&gt;：近い／近くに／〜の近く（形容詞・副詞・前置詞）&lt;/li&gt;
&lt;li&gt;&lt;strong&gt;far from + 場所&lt;/strong&gt;：〜から遠い（前置詞句）&lt;/li&gt;
&lt;li&gt;&lt;strong&gt;near from&lt;/strong&gt;：誤りになりやすい（&lt;strong&gt;near + 場所&lt;/strong&gt; で言う）&lt;/li&gt;
&lt;/ul&gt;
&lt;h3&gt;「far from」には 2つの言い方がある（距離 / 評価）&lt;/h3&gt;
&lt;table style="border-collapse: collapse; width: 100%; font-size: 0.95em;"&gt;
&lt;thead&gt;
&lt;tr style="background: #f3f6ff;"&gt;
&lt;th style="border: 1px solid #d6dbe8; padding: 10px; width: 32%;"&gt;言い方&lt;/th&gt;
&lt;th style="border: 1px solid #d6dbe8; padding: 10px; width: 38%;"&gt;形&lt;/th&gt;
&lt;th style="border: 1px solid #d6dbe8; padding: 10px; width: 30%;"&gt;意味（日本語の言い方）&lt;/th&gt;
&lt;/tr&gt;
&lt;/thead&gt;
&lt;tbody&gt;
&lt;tr&gt;
&lt;td style="border: 1px solid #d6dbe8; padding: 10px;"&gt;&lt;strong&gt;距離&lt;/strong&gt;&lt;/td&gt;
&lt;td style="border: 1px solid #d6dbe8; padding: 10px;"&gt;&lt;strong&gt;be far from + 場所&lt;/strong&gt;&lt;br /&gt;
&lt;span style="opacity: .9;"&gt;Kobe is far from Tokyo.&lt;/span&gt;&lt;/td&gt;
&lt;td style="border: 1px solid #d6dbe8; padding: 10px;"&gt;「〜から遠い」&lt;/td&gt;
&lt;/tr&gt;
&lt;tr style="background: #fafbff;"&gt;
&lt;td style="border: 1px solid #d6dbe8; padding: 10px;"&gt;&lt;strong&gt;評価&lt;/strong&gt;&lt;/td&gt;
&lt;td style="border: 1px solid #d6dbe8; padding: 10px;"&gt;&lt;strong&gt;be far from + 形容詞/名詞&lt;/strong&gt;&lt;br /&gt;
&lt;span style="opacity: .9;"&gt;He is far from honest.&lt;/span&gt;&lt;/td&gt;
&lt;td style="border: 1px solid #d6dbe8; padding: 10px;"&gt;「全然〜ない／〜どころか」&lt;/td&gt;
&lt;/tr&gt;
&lt;/tbody&gt;
&lt;/table&gt;
&lt;h3&gt;品詞で迷ったときのチェック（定期テストの空所補充向け）&lt;/h3&gt;
&lt;ul&gt;
&lt;li&gt;&lt;strong&gt;後ろに名詞（場所）が来る&lt;/strong&gt;：前置詞（句）を疑う（near + 場所 / far from + 場所）&lt;/li&gt;
&lt;li&gt;&lt;strong&gt;be動詞の後ろで文が止まる&lt;/strong&gt;：形容詞の可能性（The station is near. / Tokyo is far.）&lt;/li&gt;
&lt;li&gt;&lt;strong&gt;動詞の後ろで距離の動き&lt;/strong&gt;：副詞の可能性（walk near / fly far）&lt;/li&gt;
&lt;/ul&gt;
&lt;p style="margin-top: 14px;"&gt;「near の反対は far」なのに「遠い」が far from になる場面が混ざると、&lt;strong&gt;日本語だけで覚えたときに near from の誤り&lt;/strong&gt;が起きやすくなります。&lt;br /&gt;
&lt;strong&gt;前置詞・形容詞・副詞&lt;/strong&gt;の形に分けて整理しておくと、同じ単語でも答案が安定しやすくなります。&lt;/p&gt;
&lt;h3&gt;near / far / far from 早見表（形・訳し方・つまずきポイント）&lt;/h3&gt;
&lt;table style="border-collapse: collapse; width: 100%; font-size: 0.95em;"&gt;
&lt;thead&gt;
&lt;tr style="background: #f3f6ff;"&gt;
&lt;th style="border: 1px solid #d6dbe8; padding: 10px; width: 34%;"&gt;形（例）&lt;/th&gt;
&lt;th style="border: 1px solid #d6dbe8; padding: 10px; width: 33%;"&gt;日本語の言い方&lt;/th&gt;
&lt;th style="border: 1px solid #d6dbe8; padding: 10px; width: 33%;"&gt;つまずきポイント&lt;/th&gt;
&lt;/tr&gt;
&lt;/thead&gt;
&lt;tbody&gt;
&lt;tr&gt;
&lt;td style="border: 1px solid #d6dbe8; padding: 10px;"&gt;&lt;strong&gt;far（形容詞）&lt;/strong&gt;&lt;br /&gt;
&lt;span style="opacity: .9;"&gt;Tokyo is far.&lt;/span&gt;&lt;/td&gt;
&lt;td style="border: 1px solid #d6dbe8; padding: 10px;"&gt;「（距離が）&lt;strong&gt;遠い&lt;/strong&gt;」&lt;/td&gt;
&lt;td style="border: 1px solid #d6dbe8; padding: 10px;"&gt;far を&lt;strong&gt;いつも同じ品詞&lt;/strong&gt;だと思い込まない（形容詞／副詞がある）&lt;/td&gt;
&lt;/tr&gt;
&lt;tr style="background: #fafbff;"&gt;
&lt;td style="border: 1px solid #d6dbe8; padding: 10px;"&gt;&lt;strong&gt;far（副詞）&lt;/strong&gt;&lt;br /&gt;
&lt;span style="opacity: .9;"&gt;The bird flew far.&lt;/span&gt;&lt;/td&gt;
&lt;td style="border: 1px solid #d6dbe8; padding: 10px;"&gt;「（距離的に）&lt;strong&gt;遠くに&lt;/strong&gt;」&lt;/td&gt;
&lt;td style="border: 1px solid #d6dbe8; padding: 10px;"&gt;「遠い＝形容詞」だけで止めず、&lt;strong&gt;遠くに＝副詞&lt;/strong&gt;も押さえる&lt;/td&gt;
&lt;/tr&gt;
&lt;tr&gt;
&lt;td style="border: 1px solid #d6dbe8; padding: 10px;"&gt;&lt;strong&gt;far from + 名詞（前置詞句）&lt;/strong&gt;&lt;br /&gt;
&lt;span style="opacity: .9;"&gt;Is Kobe far from Tokyo?&lt;/span&gt;&lt;/td&gt;
&lt;td style="border: 1px solid #d6dbe8; padding: 10px;"&gt;「&lt;strong&gt;〜から遠い&lt;/strong&gt;」&lt;/td&gt;
&lt;td style="border: 1px solid #d6dbe8; padding: 10px;"&gt;&lt;strong&gt;far と far from を混同&lt;/strong&gt;しない（from が付くと「〜から」の形）&lt;/td&gt;
&lt;/tr&gt;
&lt;tr style="background: #fafbff;"&gt;
&lt;td style="border: 1px solid #d6dbe8; padding: 10px;"&gt;&lt;strong&gt;near（前置詞／形容詞／副詞）&lt;/strong&gt;&lt;br /&gt;
&lt;span style="opacity: .9;"&gt;near Osaka / The station is near. / Come near.&lt;/span&gt;&lt;/td&gt;
&lt;td style="border: 1px solid #d6dbe8; padding: 10px;"&gt;「&lt;strong&gt;〜の近く（前置詞）&lt;/strong&gt;」「&lt;strong&gt;近い（形容詞）&lt;/strong&gt;」「&lt;strong&gt;近くに（副詞）&lt;/strong&gt;」&lt;/td&gt;
&lt;td style="border: 1px solid #d6dbe8; padding: 10px;"&gt;&lt;strong&gt;near from を作らない&lt;/strong&gt;／後ろに名詞があればまず前置詞を疑う&lt;/td&gt;
&lt;/tr&gt;
&lt;/tbody&gt;
&lt;/table&gt;
&lt;h3&gt;よくある誤解（ここだけ先に回避）&lt;/h3&gt;
&lt;ul&gt;
&lt;li&gt;&lt;strong&gt;誤解1：&lt;/strong&gt;「〜から近い」だから &lt;strong&gt;near from&lt;/strong&gt; にしてしまう → 近いは &lt;strong&gt;near + 名詞&lt;/strong&gt; で言う&lt;/li&gt;
&lt;li&gt;&lt;strong&gt;誤解2：&lt;/strong&gt;far を「遠い」だけで整理し、&lt;strong&gt;far from の from を日本語で足してしまう&lt;/strong&gt; → 形（far / far from）で区別する&lt;/li&gt;
&lt;/ul&gt;
&lt;p style="margin-top: 14px; font-size: 0.95em;"&gt;※本文側への誘導文はスニペットに乗りやすいので、入れる場合は「この後の本文で」などのメタ表現を避け、要点の補足として短く置くのが安全です。&lt;/p&gt;
&lt;p&gt;&lt;img decoding="async" loading="lazy" class="alignnone size-full wp-image-356" src="https://eng-support.com/wp-content/uploads/2023/05/プログレス230501-2.jpg" sizes="(max-width: 1280px) 100vw, 1280px" srcset="https://eng-support.com/wp-content/uploads/2023/05/プログレス230501-2.jpg 1280w, https://eng-support.com/wp-content/uploads/2023/05/プログレス230501-2-300x169.jpg 300w, https://eng-support.com/wp-content/uploads/2023/05/プログレス230501-2-1024x576.jpg 1024w, https://eng-support.com/wp-content/uploads/2023/05/プログレス230501-2-768x432.jpg 768w, https://eng-support.com/wp-content/uploads/2023/05/プログレス230501-2-320x180.jpg 320w" alt="例文 'Maybe our bat is behind these boxes.' が表示され、'Maybe' の意味（50％の確信度）や 'behind' の前置詞としての役割について解説。" width="1280" height="720" /&gt;&lt;/p&gt;
&lt;p&gt;まず1番上の文を見て下さい。&lt;br /&gt;
Maybe our bat is behind these boxes.&lt;br /&gt;
”Maybe”は多分という意味です。&lt;br /&gt;
ちなみに、今ちょっと言っておきますが、そのうち”May”という助動詞が出てきますが、&lt;br /&gt;
&lt;strong&gt;”May”の意味は50％と覚えておいて下さい。&lt;/strong&gt;&lt;br /&gt;
すでに習ったという人、”May”の意味を習ったのは一通りですか？二通りですか？&lt;br /&gt;
一通りの人は恐らく&lt;span style="color: #0000ff;"&gt;「何々してもいい」&lt;/span&gt;を習っていると思います。&lt;br /&gt;
二通りの人は、「何々してもいい」と&lt;span style="color: #0000ff;"&gt;「何々かも知れない」&lt;/span&gt;の二通りだと思います。&lt;br /&gt;
たまに、「かも知れない」だけが出てくるという人がいます。&lt;br /&gt;
そういう人はテストで皆が間違う所合ってるのに皆が合う所を間違っているという、そういう傾向があるようです。&lt;br /&gt;
そういう人は差がつきそうな所だけサーって勉強して肝心の土台の所をやっていないという可能性が高いのでちょっと気を付けて下さい。&lt;br /&gt;
そういう事は置いといて、”May”です。&lt;br /&gt;
一つは「何々してもいい」、許可ですけども、&lt;br /&gt;
してもいいししなくてもいい、どっちでもいい五分五分で50％です。&lt;br /&gt;
もう一つ、「何々かも知れない」&lt;br /&gt;
かも知れないしそうでないかも知れない、どっちか分からない五分五分、半々なので50％です。&lt;br /&gt;
”Must”が100％で”Can not”が0％です。&lt;br /&gt;
是非覚えておいて下さい。&lt;/p&gt;
&lt;p&gt;&lt;!-- 基礎力徹底講座（英語教室サポート） --&gt;&lt;/p&gt;
&lt;div style="border: 2px solid #e53935; background-color: #fff3e0; padding: 10px 12px; display: flex; align-items: flex-start; justify-content: flex-start; margin-bottom: 10px;"&gt;
&lt;p style="margin: 0;"&gt;&lt;img decoding="async" loading="lazy" class="alignnone size-full wp-image-202" style="max-width: 90px; height: auto; margin-right: 10px; flex-shrink: 0;" src="https://eng-support.com/wp-content/uploads/2023/03/logo.jpg" alt="英語教室サポートのロゴ" width="228" height="164" /&gt;&lt;/p&gt;
&lt;div style="text-align: left; flex: 1;"&gt;
&lt;p style="margin: 5px 0; font-size: 14px; line-height: 1.6;"&gt;【基礎力徹底講座】：&lt;br /&gt;
英語が大の苦手な生徒さんや、文法用語がよく分からない中学生のための、&lt;strong&gt;「どこまででも戻って」基礎からやり直す個別講座&lt;/strong&gt;です。&lt;br /&gt;
自動詞・他動詞や名詞／形容詞／副詞の役割、文型といった土台を一つひとつ丁寧に整理し、&lt;br /&gt;
用語の定義を明確にしながら進めることで、&lt;strong&gt;今後の英語学習に自信を持てる基礎力&lt;/strong&gt;を築きます。&lt;/p&gt;
&lt;p style="margin: 6px 0 0;"&gt;&lt;a style="background-color: #ff7043; color: #ffffff; padding: 5px 10px; text-align: center; text-decoration: none; display: inline-block; font-size: 14px;" href="https://eng-support.com/kouza/#%E5%9F%BA%E7%A4%8E%E5%8A%9B%E5%BE%B9%E5%BA%95%E8%AC%9B%E5%BA%A7"&gt;詳細を見る&lt;/a&gt;&lt;/p&gt;
&lt;/div&gt;
&lt;/div&gt;
&lt;p&gt;&lt;!-- 以降の本文は、必ず 〜 や を付けて段落をそろえて貼り付けてください（Classic Editorで形が崩れにくくなります）。 --&gt;&lt;/p&gt;
&lt;p&gt;&lt;!-- 以降の本文は、必ず 〜 や を付けて段落をそろえて貼り付けてください（Classic Editorで形が崩れにくくなります）。 --&gt;&lt;/p&gt;
&lt;p&gt;&lt;!-- [ /.socialSet ] --&gt;&lt;/p&gt;
```
</t>
  </si>
  <si>
    <t xml:space="preserve">以下のページは「スニペット整合性」（本文と title/meta/H1/冒頭文）が弱い可能性があります。
まず【本文】を確認し、想定読者・悩み・解決範囲を把握してください。
そのうえで、GSCの主要クエリ（表示回数上位）を根拠に、
「検索意図に対して、タイトル/メタ/H1/冒頭120字がズレている点」を特定し、
ズレを解消するための修正案（タイトル/メタ/H1/冒頭）を提示してください。
※本文の“大改修”は前提にしません（必要なら追記ブロックは最大1つまで）。
【URL】https://eng-support.com/column/progress-book1-lesson15-4/
【ページ分類】MC
【ページ分類の略語（このプロンプト内の定義）】
TP = トップページ（ホーム/サイトの入口）
SP = サービスページ（講座・コース・申込導線）
MC = メインコラム（コラム/解説/勉強法など集客記事）
SC = サブコラム（MCやSPを補強するための補助コラム※サイト定義に合わせて判断）
NW = ニュース/お知らせ（運用上は改善対象外として除外）
ST = 企業情報等のSEO対策を行わないこ固定ページ（運用上は改善対象外として除外）
- / 空欄 / 未分類 = 未分類（このスクリプトでは改善対象外として除外）
※未分類（空欄 / "-" / "未分類"）は作業対象に含めません。
【現状（スニペット要素）】
- タイトル：a few／a little／a lot ofの使い分け整理｜15-4
- メタ：a lot ofの後ろが単数か複数かを可算/不可算で即判定。a few・a littleとの違いまで整理し、定期テストのミスを防ぐ。
- H1：a few a little a lot of【Progress Book1 Lesson15-4】
- 冒頭120字：【定期テスト攻略講座】： 学校の定期テストで頻出の出題形式や傾向に合わせて、 「テストで点を取り切る」ための演習と解き方の整理 を行う講座です。 基本となる英文法を一つひとつ確認しながら、よく出る問題パターンに慣れていくことで、 受験にもつ
【GSC主要クエリ（表示回数上位50件）】
- a lot of 単数｜表示761｜CTR 0.00%｜順位6.5
- アロットオブ｜表示617｜CTR 0.16%｜順位13.2
- a lot of の後ろ｜表示323｜CTR 0.00%｜順位6.6
- a lot of｜表示318｜CTR 0.00%｜順位3.2
- a lot of 複数形｜表示267｜CTR 0.00%｜順位5.7
- a lot of 複数｜表示180｜CTR 0.00%｜順位7.1
- a lot ofの後ろ｜表示143｜CTR 0.00%｜順位6.7
- アロットオブ 単数｜表示108｜CTR 0.00%｜順位4.5
- a lot of 不可算名詞｜表示102｜CTR 0.00%｜順位74.1
- a lot of 単数扱い｜表示93｜CTR 0.00%｜順位7.4
- many kinds of の後ろ｜表示78｜CTR 0.00%｜順位10.7
- a lot of のあとは単数ですか｜表示69｜CTR 0.00%｜順位2.4
- a few 複数形｜表示64｜CTR 0.00%｜順位3.5
- a lot of 単数 複数 どっち｜表示54｜CTR 1.85%｜順位2.1
- a lot of 単数 複数｜表示53｜CTR 0.00%｜順位7.1
- few 単数 複数｜表示53｜CTR 0.00%｜順位9.7
- a lot of のあとは複数形｜表示39｜CTR 0.00%｜順位5.5
- a few 単数 複数｜表示38｜CTR 2.63%｜順位4.8
- a lot of 後ろ｜表示37｜CTR 0.00%｜順位4.5
- アロットオブの後ろ｜表示35｜CTR 0.00%｜順位5.4
- alotof 単数｜表示34｜CTR 0.00%｜順位6.7
- little｜表示34｜CTR 0.00%｜順位1.1
- a lot ofのあとは複数形｜表示31｜CTR 0.00%｜順位3.7
- fewのあと 複数｜表示30｜CTR 0.00%｜順位10.4
- few 複数形｜表示29｜CTR 0.00%｜順位7.6
- a lot of 不可算名詞 単数扱い｜表示28｜CTR 0.00%｜順位10.0
- a few 可算名詞｜表示26｜CTR 0.00%｜順位1.0
- a lot of 複数 単数｜表示26｜CTR 0.00%｜順位6.0
- a lot ofの後｜表示24｜CTR 4.17%｜順位3.3
- a lot of 複数扱い｜表示24｜CTR 0.00%｜順位6.3
- a lot of の後｜表示23｜CTR 0.00%｜順位6.3
- a lot ofのあと｜表示23｜CTR 0.00%｜順位6.3
- a lot of のあと｜表示22｜CTR 0.00%｜順位6.0
- a lot of 三人称単数｜表示22｜CTR 0.00%｜順位4.2
- a few 単数｜表示21｜CTR 0.00%｜順位3.0
- a lot of の後ろ 単数｜表示20｜CTR 0.00%｜順位2.3
- a lot ofの後ろは複数形｜表示20｜CTR 0.00%｜順位4.3
- クラッカー 英語｜表示20｜CTR 0.00%｜順位3.1
- a lot of の後は複数形｜表示19｜CTR 0.00%｜順位2.9
- lots of の 後ろ｜表示18｜CTR 0.00%｜順位5.3
- a lot of 三単現｜表示17｜CTR 0.00%｜順位4.7
- few 後ろ 複数形｜表示17｜CTR 0.00%｜順位6.9
- アロットオブ 複数形｜表示17｜CTR 0.00%｜順位5.8
- アロットオブの後｜表示16｜CTR 0.00%｜順位7.3
- a lot of 単数扱い 複数扱い｜表示15｜CTR 0.00%｜順位9.0
- クリッカー 英語｜表示15｜CTR 0.00%｜順位3.9
- a few 複数｜表示14｜CTR 0.00%｜順位7.9
- alotof｜表示14｜CTR 0.00%｜順位8.4
- fewの後ろ｜表示14｜CTR 0.00%｜順位5.8
- a lot of sつける｜表示12｜CTR 0.00%｜順位5.8
【参考：代表語（自動抽出）】lot
【出力（必ずこの順）】
1) 本文の要約（想定読者・悩み・解決）
2) 検索意図の整理（主要クエリから2〜3パターン）
3) 不一致の指摘（タイトル/メタ/H1/冒頭のどこがズレているか）
4) 修正方針（“どの意図に寄せるか”を1つに決める）
5) 修正案（すべてコードブロック）
   - タイトル案3つ（全角35字前後＋56字以上の網羅型を1つ）
   - メタ案3つ（全角90字前後）
   - H1案2つ
   - 冒頭120字（2案：&lt;p&gt;で開始）
【禁則ワード（シート連動）】
以下の【禁則ワード】は、タイトル/メタ/導入文/見出し/本文のいずれにも原則使用しないでください。
言い換えが必要な場合は、自然な日本語に置換してください。
【禁則ワード】
- 崩れ
- 型
- 迷い
- 保留
- 固定
- 手順
- 立て直
- 最短
- 結論だけ
- 乱れ
- 三点確認
- 内部リンク
- 導線
- 設計
- 刺
- まず結論
- 整え
- 押し付けない案内
- 統一
- 次の一手
- 失点
- 確定
- サブコラム
- 30秒
- 1分
- CV
- 網羅
【本文】
```html
&lt;p&gt;&lt;iframe title="YouTube video player" src="https://www.youtube.com/embed/V-AGwvcck5A" width="560" height="315" frameborder="0" allowfullscreen="allowfullscreen"&gt;&lt;/iframe&gt;&lt;br /&gt;
&lt;!-- 定期テスト攻略講座（英語教室サポート） --&gt;&lt;/p&gt;
&lt;div style="border: 2px solid #e53935; background-color: #fff3e0; padding: 10px 12px; display: flex; align-items: flex-start; justify-content: flex-start; margin-bottom: 10px;"&gt;
&lt;p&gt;&lt;img decoding="async" loading="lazy" class="alignnone size-full wp-image-202" style="max-width: 90px; height: auto; margin-right: 10px; flex-shrink: 0;" src="http://eng-support.com/wp-content/uploads/2023/03/logo.jpg" alt="英語教室サポートのロゴ" width="228" height="164" /&gt;&lt;/p&gt;
&lt;div style="text-align: left; flex: 1;"&gt;
&lt;p style="margin: 5px 0; font-size: 14px; line-height: 1.6;"&gt;【定期テスト攻略講座】：&lt;br /&gt;
学校の定期テストで頻出の出題形式や傾向に合わせて、&lt;strong&gt;「テストで点を取り切る」ための演習と解き方の整理&lt;/strong&gt;を行う講座です。&lt;br /&gt;
基本となる英文法を一つひとつ確認しながら、よく出る問題パターンに慣れていくことで、&lt;strong&gt;受験にもつながる堅実な学力&lt;/strong&gt;と、テスト本番での安定感を身につけていきます。&lt;/p&gt;
&lt;p&gt;&lt;a style="background-color: #ff7043; color: #ffffff; padding: 5px 10px; text-align: center; text-decoration: none; display: inline-block; font-size: 14px;" href="https://eng-support.com/kouza/#%E5%AE%9A%E6%9C%9F%E3%83%86%E3%82%B9%E3%83%88%E6%94%BB%E7%95%A5%E8%AC%9B%E5%BA%A7"&gt;&lt;br /&gt;
詳細を見る&lt;/a&gt;&lt;/p&gt;
&lt;/div&gt;
&lt;/div&gt;
&lt;p&gt;&amp;nbsp;&lt;/p&gt;
&lt;p&gt;&lt;img decoding="async" loading="lazy" class="alignnone size-full wp-image-433" src="http://eng-support.com/wp-content/uploads/2023/07/プログレス230515-1.jpg" alt="" width="1280" height="720" srcset="https://eng-support.com/wp-content/uploads/2023/07/プログレス230515-1.jpg 1280w, https://eng-support.com/wp-content/uploads/2023/07/プログレス230515-1-300x169.jpg 300w, https://eng-support.com/wp-content/uploads/2023/07/プログレス230515-1-1024x576.jpg 1024w, https://eng-support.com/wp-content/uploads/2023/07/プログレス230515-1-768x432.jpg 768w, https://eng-support.com/wp-content/uploads/2023/07/プログレス230515-1-320x180.jpg 320w" sizes="(max-width: 1280px) 100vw, 1280px" /&gt;&lt;/p&gt;
&lt;h3&gt;「a few」「a little」「a lot of」&lt;/h3&gt;
&lt;p&gt;クラッカーはビスケットの一種で、甘くないものです。ビスケットと同様、クラッカーも数えられる名詞ではありません。例文「He ate two or three crackers.」の部分を「クラッカーを&lt;span style="color: red;"&gt;たくさん&lt;/span&gt;食べた」と言い換えましょう。クラッカーは複数形の「s」がないので、不可算名詞として扱います。「&lt;span style="color: blue;"&gt;たくさん&lt;/span&gt;」に相当するのは「many」です。一方、「much milk」では牛乳を指しています。牛乳は数えられない名詞とされています。したがって、2つの文はそれぞれ「クラッカーを&lt;span style="color: red;"&gt;たくさん&lt;/span&gt;食べた」「牛乳を&lt;span style="color: red;"&gt;たくさん&lt;/span&gt;飲んだ」となります。&lt;/p&gt;
&lt;h3&gt;「a few」と「a little」&lt;/h3&gt;
&lt;p&gt;「&lt;span style="color: blue;"&gt;たくさん&lt;/span&gt;」の反対は「a few」「a little」です。「a few crackers」「a few new books」のように使います。注意点として、複数形の名詞の後ろには「a few」を使用することを覚えておきましょう。例えば、本は数えられますが、クラッカーは数えることが難しいです。一方、「a little milk」「a little soup」では液体を指しています。どちらも単数形ですが、量が少ないことを表現しています。「&lt;span style="color: blue;"&gt;たくさん&lt;/span&gt;」に相当するのは「much」であり、「少し」に相当するのが「a little」です。複数形なら「&lt;span style="color: blue;"&gt;たくさん&lt;/span&gt;」は「many」であり、その反対が「a few」です。単数形なら「&lt;span style="color: blue;"&gt;たくさん&lt;/span&gt;」は「much」であり、反対の「少し」は「a little」となります。&lt;/p&gt;
&lt;h3&gt;「a lot of」&lt;/h3&gt;
&lt;p&gt;「a lot of」は「&lt;span style="color: blue;"&gt;たくさんの&lt;/span&gt;」を表す表現です。「a lot of hot dogs」や「a lot of math homework」のように使います。この表現では、複数形の名詞や単数形の名詞の両方を使用することができます。「a lot of」の後ろの名詞が数えられるかどうかを考える必要があります。「hot dogs」のように複数形の「s」が付いている場合は数えられる名詞です。「math homework」のように単数形の場合は数えられない名詞となります。日本語とは異なり、英語では宿題を数えないことが一般的です。したがって、「a lot of」は可算名詞と不可算名詞の両方に使用できる表現です。&lt;br /&gt;
&lt;!-- 過去問演習講座（英語教室サポート） --&gt;&lt;/p&gt;
&lt;div style="border: 2px solid #e53935; background-color: #fff3e0; padding: 10px 12px; display: flex; align-items: flex-start; justify-content: flex-start; margin-bottom: 10px;"&gt;
&lt;p&gt;&lt;img decoding="async" loading="lazy" class="alignnone size-full wp-image-202" style="max-width: 90px; height: auto; margin-right: 10px; flex-shrink: 0;" src="http://eng-support.com/wp-content/uploads/2023/03/logo.jpg" alt="英語教室サポートのロゴ" width="228" height="164" /&gt;&lt;/p&gt;
&lt;div style="text-align: left; flex: 1;"&gt;
&lt;p style="margin: 5px 0; font-size: 14px; line-height: 1.6;"&gt;【過去問演習講座】：&lt;br /&gt;
志望校の過去問を中心に、&lt;strong&gt;出題形式・難易度・問われ方のクセ&lt;/strong&gt;をつかみながら対策していく講座です。&lt;br /&gt;
文法問題・長文読解・英作文など、大学ごとの特徴に合わせて授業内容をカスタマイズし、&lt;strong&gt;どこを重点的に仕上げれば合格点に届くのか&lt;/strong&gt;を明確にしたうえで演習と解説を繰り返します。&lt;/p&gt;
&lt;p&gt;&lt;a style="background-color: #ff7043; color: #ffffff; padding: 5px 10px; text-align: center; text-decoration: none; display: inline-block; font-size: 14px;" href="https://eng-support.com/kouza/#%E9%81%8E%E5%8E%BB%E5%95%8F%E6%BC%94%E7%BF%92%E8%AC%9B%E5%BA%A7"&gt;&lt;br /&gt;
詳細を見る&lt;br /&gt;
&lt;/a&gt;&lt;/p&gt;
&lt;/div&gt;
&lt;/div&gt;
&lt;p&gt;英語の学習では、前の基礎をしっかりと理解することが重要です。前提の理解が不十分だと、後続の内容が理解しにくくなることがあります。ですので、私の動画のレッスンを見ている方々は、初めから順番に進めることをおすすめします。最初の方は既知の内容が多く、少し退屈に感じるかもしれませんが、基本的な部分で抜け落ちがないかを確認すると、以前の疑問が解決する場合もあります。また、学んだ内容を今後の学習のためにおろそかにせず、しっかりと頭に入れることも重要です。英語学習においては、これが絶対条件となります。是非、これらのポイントに注意しながら学習を進めてください。&lt;/p&gt;
&lt;p&gt;以上で今回のレッスンを終了します。お疲れ様でした。&lt;br /&gt;
&lt;!-- 基礎力徹底講座（英語教室サポート） --&gt;&lt;/p&gt;
&lt;div style="border: 2px solid #e53935; background-color: #fff3e0; padding: 10px 12px; display: flex; align-items: flex-start; justify-content: flex-start; margin-bottom: 10px;"&gt;
&lt;p&gt;&lt;img decoding="async" loading="lazy" class="alignnone size-full wp-image-202" style="max-width: 90px; height: auto; margin-right: 10px; flex-shrink: 0;" src="http://eng-support.com/wp-content/uploads/2023/03/logo.jpg" alt="英語教室サポートのロゴ" width="228" height="164" /&gt;&lt;/p&gt;
&lt;div style="text-align: left; flex: 1;"&gt;
&lt;p style="margin: 5px 0; font-size: 14px; line-height: 1.6;"&gt;【基礎力徹底講座】：&lt;br /&gt;
英語が大の苦手な生徒さんや、文法用語がよく分からない中学生のための、&lt;strong&gt;「どこまででも戻って」基礎からやり直す個別講座&lt;/strong&gt;です。&lt;br /&gt;
自動詞・他動詞や名詞／形容詞／副詞の役割、文型といった土台を一つひとつ丁寧に整理し、&lt;br /&gt;
用語の定義を明確にしながら進めることで、&lt;strong&gt;今後の英語学習に自信を持てる基礎力&lt;/strong&gt;を築きます。&lt;/p&gt;
&lt;p&gt;&lt;a style="background-color: #ff7043; color: #ffffff; padding: 5px 10px; text-align: center; text-decoration: none; display: inline-block; font-size: 14px;" href="https://eng-support.com/kouza/#%E5%9F%BA%E7%A4%8E%E5%8A%9B%E5%BE%B9%E5%BA%95%E8%AC%9B%E5%BA%A7"&gt;&lt;br /&gt;
詳細を見る&lt;br /&gt;
&lt;/a&gt;&lt;/p&gt;
&lt;/div&gt;
&lt;/div&gt;
```
</t>
  </si>
  <si>
    <t xml:space="preserve">以下のページは「スニペット整合性」（本文と title/meta/H1/冒頭文）が弱い可能性があります。
まず【本文】を確認し、想定読者・悩み・解決範囲を把握してください。
そのうえで、GSCの主要クエリ（表示回数上位）を根拠に、
「検索意図に対して、タイトル/メタ/H1/冒頭120字がズレている点」を特定し、
ズレを解消するための修正案（タイトル/メタ/H1/冒頭）を提示してください。
※本文の“大改修”は前提にしません（必要なら追記ブロックは最大1つまで）。
【URL】https://eng-support.com/column/progress-book1-lesson17-3/
【ページ分類】MC
【ページ分類の略語（このプロンプト内の定義）】
TP = トップページ（ホーム/サイトの入口）
SP = サービスページ（講座・コース・申込導線）
MC = メインコラム（コラム/解説/勉強法など集客記事）
SC = サブコラム（MCやSPを補強するための補助コラム※サイト定義に合わせて判断）
NW = ニュース/お知らせ（運用上は改善対象外として除外）
ST = 企業情報等のSEO対策を行わないこ固定ページ（運用上は改善対象外として除外）
- / 空欄 / 未分類 = 未分類（このスクリプトでは改善対象外として除外）
※未分類（空欄 / "-" / "未分類"）は作業対象に含めません。
【現状（スニペット要素）】
- タイトル：There is / There are の否定文まとめ｜no 名詞・not any・neither の使い分け【Progress Book1 Lesson17-3】 - 新宿区四谷の英語専門塾「英語教室『サポート』」～英語は別に怖くない！～
- メタ：there is / there are の否定文があいまいな中学生・中高一貫校生向けに、「There is not」「There are not」と no＋名詞（There is no …）の違い、are の否定形、neither を使った否定のしかたを整理。最近の定期テストでよく聞かれるパターンを、例文と日本語訳つきでわかりやすく解説します。
- H1：There is / There are の否定文まとめ｜no 名詞・not any・neither の使い分け【Progress Book1 Lesson17-3】
- 冒頭120字：「There+be動詞」の否定分です。「There is」三部作の完結編です。以下をご覧ください。 はじめに、前々回と前回の動画をまだご覧になっていない方は、それらを先にご覧いただくことをおすすめします。「There is」の文というのは、
【GSC主要クエリ（表示回数上位50件）】
- there is no｜表示592｜CTR 0.51%｜順位4.0
- there is 構文｜表示295｜CTR 0.00%｜順位1.0
- there are no｜表示130｜CTR 0.77%｜順位6.2
- there is not｜表示93｜CTR 1.08%｜順位3.2
- there is not とthere is no の違い｜表示59｜CTR 0.00%｜順位4.3
- no 名詞｜表示51｜CTR 0.00%｜順位2.8
- is there any｜表示50｜CTR 0.00%｜順位9.4
- there is 否定文｜表示48｜CTR 6.25%｜順位1.5
- there are not｜表示48｜CTR 0.00%｜順位8.1
- there is no ing｜表示46｜CTR 0.00%｜順位2.1
- there is no 意味｜表示36｜CTR 0.00%｜順位5.7
- there are｜表示35｜CTR 0.00%｜順位16.8
- there is no 複数形｜表示35｜CTR 0.00%｜順位6.2
- there is not any｜表示35｜CTR 0.00%｜順位3.1
- there is no there are no｜表示34｜CTR 0.00%｜順位5.5
- no 名詞 単数 複数｜表示33｜CTR 0.00%｜順位1.5
- there are no 意味｜表示33｜CTR 0.00%｜順位5.3
- there is any｜表示33｜CTR 0.00%｜順位7.6
- there is no 名詞｜表示33｜CTR 0.00%｜順位3.0
- there is no 単数 複数｜表示31｜CTR 3.23%｜順位5.6
- there are not any｜表示29｜CTR 3.45%｜順位2.2
- no not any｜表示28｜CTR 0.00%｜順位10.8
- areの否定形｜表示26｜CTR 0.00%｜順位4.8
- are 否定文｜表示25｜CTR 0.00%｜順位4.3
- there are no 複数形｜表示25｜CTR 0.00%｜順位4.7
- there is not there is no 違い｜表示25｜CTR 0.00%｜順位2.2
- none｜表示24｜CTR 0.00%｜順位3.5
- there is no there are no どっち｜表示24｜CTR 0.00%｜順位5.4
- are 否定形｜表示23｜CTR 0.00%｜順位6.1
- there are any｜表示23｜CTR 0.00%｜順位7.8
- no none 違い｜表示22｜CTR 0.00%｜順位1.0
- is there any are there any 違い｜表示20｜CTR 0.00%｜順位11.6
- there is no -ing｜表示20｜CTR 0.00%｜順位3.0
- areの否定文｜表示19｜CTR 0.00%｜順位5.3
- there isn't any 意味｜表示19｜CTR 0.00%｜順位9.6
- there and not there｜表示16｜CTR 0.00%｜順位6.8
- there any｜表示15｜CTR 0.00%｜順位4.3
- there are 例文｜表示15｜CTR 0.00%｜順位7.6
- there is no not 違い｜表示15｜CTR 0.00%｜順位3.9
- is there｜表示14｜CTR 0.00%｜順位13.9
- there is nothing｜表示14｜CTR 0.00%｜順位1.0
- there are 否定文｜表示13｜CTR 15.38%｜順位1.7
- not any no｜表示13｜CTR 0.00%｜順位11.5
- not any 名詞｜表示13｜CTR 0.00%｜順位8.4
- there is 文型｜表示13｜CTR 0.00%｜順位2.2
- there is構文｜表示13｜CTR 0.00%｜順位1.0
- there 否定文｜表示13｜CTR 0.00%｜順位1.2
- there's not｜表示13｜CTR 0.00%｜順位5.9
- are 否定｜表示12｜CTR 0.00%｜順位6.6
- no are not｜表示11｜CTR 9.09%｜順位7.1
【参考：代表語（自動抽出）】there
【出力（必ずこの順）】
1) 本文の要約（想定読者・悩み・解決）
2) 検索意図の整理（主要クエリから2〜3パターン）
3) 不一致の指摘（タイトル/メタ/H1/冒頭のどこがズレているか）
4) 修正方針（“どの意図に寄せるか”を1つに決める）
5) 修正案（すべてコードブロック）
   - タイトル案3つ（全角35字前後＋56字以上の網羅型を1つ）
   - メタ案3つ（全角90字前後）
   - H1案2つ
   - 冒頭120字（2案：&lt;p&gt;で開始）
【禁則ワード（シート連動）】
以下の【禁則ワード】は、タイトル/メタ/導入文/見出し/本文のいずれにも原則使用しないでください。
言い換えが必要な場合は、自然な日本語に置換してください。
【禁則ワード】
- 崩れ
- 型
- 迷い
- 保留
- 固定
- 手順
- 立て直
- 最短
- 結論だけ
- 乱れ
- 三点確認
- 内部リンク
- 導線
- 設計
- 刺
- まず結論
- 整え
- 押し付けない案内
- 統一
- 次の一手
- 失点
- 確定
- サブコラム
- 30秒
- 1分
- CV
- 網羅
【本文】
```html
&lt;p&gt;&lt;iframe title="YouTube video player" src="https://www.youtube.com/embed/s2hsoQNfTP4" width="560" height="315" frameborder="0" allowfullscreen="allowfullscreen"&gt;&lt;/iframe&gt;&lt;/p&gt;
&lt;p&gt;「There+be動詞」の否定分です。「There is」三部作の完結編です。以下をご覧ください。&lt;/p&gt;
&lt;p&gt;はじめに、前々回と前回の動画をまだご覧になっていない方は、それらを先にご覧いただくことをおすすめします。「There is」の文というのは、「何々がある」とか「何々がいる」と言いたい時に、何となく「There」を使いたくなったなと使うものではないと学びました。そうではなくて、主語が新情報の時に使います。新情報というのは文頭に突然現れると混乱しますので、一旦「There be動詞」を入れてから新情報の主語を述べる形にしましょう。&lt;/p&gt;
&lt;p&gt;では、全体を振り返ってみましょう。正解はわかりませんが、一緒に言ってみましょう。「There be動詞 新情報の主語 場所の副詞」でしたね。この形式を覚えると、次は三点セットです。肯定文、否定文、疑問文のことです。前々回の動画では肯定文、前回の動画では普通は否定文が続くはずでしたが、今回は否定文を飛ばして疑問文でした。否定文についてどこかで触れましょう。&lt;/p&gt;
&lt;div style="border: 2px solid #FF8C00; background-color: #ffe5b4; padding: 10px; display: flex; align-items: center; justify-content: center;"&gt;&lt;img decoding="async" style="max-width: 100px; height: auto; margin-right: 10px;" src="http://eng-support.com/wp-content/uploads/2023/03/cropped-logo.jpg" alt="英語教室「サポート」のロゴ" /&gt;&lt;/p&gt;
&lt;div&gt;
&lt;p style="margin: 5px 0;"&gt;英語教室「サポート」の『基礎力徹底講座』：スタートラインはどこでもOK！&lt;/p&gt;
&lt;p&gt;&lt;a style="background-color: #ff8c00; color: white; padding: 5px 10px; text-align: center; text-decoration: none; display: inline-block; font-size: 14px;" href="https://eng-support.com/kouza/#基礎力徹底講座"&gt;詳細を見る&lt;/a&gt;&lt;/p&gt;
&lt;/div&gt;
&lt;/div&gt;
&lt;p&gt;否定文では、be動詞の否定形として&lt;span style="color: blue;"&gt;「is not」&lt;/span&gt;「&lt;span style="color: blue;"&gt;was not&lt;/span&gt;」「&lt;span style="color: blue;"&gt;are not&lt;/span&gt;」などを使うことができますが、実際には以下のような表現がよく使われます。&lt;/p&gt;
&lt;h3&gt;肯定文の例&lt;/h3&gt;
&lt;p&gt;「There is a cake on the table.」（テーブルにケーキがある。）&lt;/p&gt;
&lt;p&gt;「There is some cake on your plate.」（あなたのお皿に少しケーキがある。）&lt;/p&gt;
&lt;p&gt;英語を上達させたい人は、「No」の話が来ることを想定しておく必要があります。例えば、「No」の話が来ると分かっているにも関わらず、「a cake」という表現では丸いケーキ全体を指し、「some cake」は切り分けられたものを指します。家族がケーキを買ってきて分ける場合、人数によって均等に分けることができるかどうかが異なります。例えば、父、母、一人っ子の三人家族の場合、1/3ずつ食べることができます。しかし、兄弟が三人いる場合や、父母と子供が合わせて五人いる場合、均等に分けると1/5ずつしか食べられません。したがって、切った大きさが異なるとどちらが本当の1個なのかは言えません。このような場合は、数えられないものと考えるべきです。&lt;/p&gt;
&lt;p&gt;話を元に戻しましょう。「ない」という場合は、「一つ」とか「いくつか」という部分に&lt;span style="color: red;"&gt;「no」&lt;/span&gt;を持ってきます。「There is no cake on the table.」（テーブルにケーキはありません。）となります。この「no」は強制的に「0個の」という意味合いを持ちます。したがって、「There is zero cake」と言っても良いのですが、一般的には「zero」を使わずに「no」と表現します。日本人から見ると、「ない」と言っているのに「0個」と言ったらあるように感じるかもしれませんが、アメリカ人などに日本語を教える際に「ない」という表現を使って話すと、彼らは「0個の」と解釈します。こうした言い回しの違いを理解することが大切です。&lt;/p&gt;
&lt;p&gt;また、「no」について覚えておいてほしい点があります。具体的には、「0個の」と書きましたが、「0個ケーキ」という表現です。「cake」はお菓子の名前であり、名詞です。したがって、「no」は名詞を修飾する形容詞です。この点を覚えておいてください。「no」や「not」、「none」などに関して混乱する人もいますが、品詞で分けると意外と簡単です。名詞を修飾する形容詞の場合は、「no」を使用します。また、「not」は副詞であり、名詞以外を修飾します。動詞に使用されます。&lt;/p&gt;
&lt;div style="border: 2px solid #FF8C00; background-color: #FFE5B4; padding: 10px; display: flex; align-items: center; justify-content: center;"&gt;
    &lt;img decoding="async" src="http://eng-support.com/wp-content/uploads/2023/03/cropped-logo.jpg" alt="英語教室「サポート」のロゴ" style="max-width: 100px; height: auto; margin-right: 10px;"&gt;&lt;/p&gt;
&lt;div&gt;
&lt;p style="margin: 5px 0;"&gt;英語教室「サポート」の『ブレイクスルーゼミ』：弱点探しをサポートします！&lt;/p&gt;
&lt;p&gt;        &lt;a href="https://eng-support.com/kouza/#ブレイクスルーゼミ" style="background-color: #FF8C00; color: white; padding: 5px 10px; text-align: center; text-decoration: none; display: inline-block; font-size: 14px;"&gt;詳細を見る&lt;/a&gt;
    &lt;/div&gt;
&lt;/div&gt;
&lt;h3&gt;英語の否定文における表現の違い&lt;/h3&gt;
&lt;p&gt;英語の否定文については、日本語とは異なる表現方法があります。例えば、「&lt;span style="color: red;"&gt;There isn&amp;#8217;t a cake on the table.&lt;/span&gt;」という文がありますが、これを直訳すると「テーブルの上にケーキは1個ない。」となります。しかし、この表現は日本語的には理解しにくいかもしれません。&lt;/p&gt;
&lt;h3&gt; &amp;#8220;There is no&amp;#8221; の表現&lt;/h3&gt;
&lt;p&gt;英語において「ない」を表す場合、「&lt;span style="color: red;"&gt;There is no&lt;/span&gt; なんとか」という形を使います。具体的には、「&lt;span style="color: red;"&gt;There is no cake on the table.&lt;/span&gt;」と表現します。この表現は「テーブルの上にケーキはない。」と意訳されます。このように、&amp;#8221;no&amp;#8221;を使用することで明確に「0個」という意味を伝えることができます。&lt;/p&gt;
&lt;h3&gt;数えられる名詞の単数形と複数形における表現&lt;/h3&gt;
&lt;p&gt;英語では、「no」を使用する場合、後ろに数えられる名詞があると単数形と複数形の両方が使えます。具体的には、例えば「&lt;span style="color: red;"&gt;There are no pictures on the wall.&lt;/span&gt;」という文では、「壁には絵が掛かっていません。」となります。ここでの「&lt;span style="color: red;"&gt;pictures&lt;/span&gt;」は複数形ですが、「&lt;span style="color: red;"&gt;picture&lt;/span&gt;」と単数形でも同様に使えます。&lt;/p&gt;
&lt;p&gt;同様に、「&lt;span style="color: red;"&gt;There are no stars on Japan&amp;#8217;s flag.&lt;/span&gt;」という文では、「日本の国旗には星が描かれていません。」となります。ここでも「&lt;span style="color: red;"&gt;stars&lt;/span&gt;」は複数形ですが、「&lt;span style="color: red;"&gt;star&lt;/span&gt;」と単数形でも同じように使えます。&lt;/p&gt;
&lt;p&gt;また、「&lt;span style="color: red;"&gt;There was no teacher in the classroom.&lt;/span&gt;」という文でも同様に、「教室には先生がいませんでした。」となります。ここでの「&lt;span style="color: red;"&gt;teacher&lt;/span&gt;」も単数形ですが、「&lt;span style="color: red;"&gt;teachers&lt;/span&gt;」と複数形でも意味は変わりません。&lt;/p&gt;
&lt;p&gt;英語の否定文では、「&lt;span style="color: red;"&gt;There is no&lt;/span&gt;」を使って「ない」という意味を表現します。また、数えられる名詞の単数形と複数形においても、「no」を使用することで明確に「0個」という意味を伝えることができます。異なる表現方法や文化的な背景を理解することで、より正確に英語を使いこなすことができます。&lt;/p&gt;
&lt;div style="border: 2px solid #FF8C00; background-color: #FFE5B4; padding: 10px; display: flex; align-items: center; justify-content: center;"&gt;
    &lt;img decoding="async" src="http://eng-support.com/wp-content/uploads/2023/03/cropped-logo.jpg" alt="英語教室「サポート」のロゴ" style="max-width: 100px; height: auto; margin-right: 10px;"&gt;&lt;/p&gt;
&lt;div&gt;
&lt;p style="margin: 5px 0;"&gt;英語教室「サポート」の『過去問演習講座』：完璧な分析と対策を！&lt;/p&gt;
&lt;p&gt;        &lt;a href="https://eng-support.com/kouza/#過去問演習講座" style="background-color: #FF8C00; color: white; padding: 5px 10px; text-align: center; text-decoration: none; display: inline-block; font-size: 14px;"&gt;詳細を見る&lt;/a&gt;
    &lt;/div&gt;
&lt;/div&gt;
```
</t>
  </si>
  <si>
    <t xml:space="preserve">以下のページは「スニペット整合性」（本文と title/meta/H1/冒頭文）が弱い可能性があります。
まず【本文】を確認し、想定読者・悩み・解決範囲を把握してください。
そのうえで、GSCの主要クエリ（表示回数上位）を根拠に、
「検索意図に対して、タイトル/メタ/H1/冒頭120字がズレている点」を特定し、
ズレを解消するための修正案（タイトル/メタ/H1/冒頭）を提示してください。
※本文の“大改修”は前提にしません（必要なら追記ブロックは最大1つまで）。
【URL】https://juku-escot.com/c_blogs/30minanki/
【ページ分類】SC
【ページ分類の略語（このプロンプト内の定義）】
TP = トップページ（ホーム/サイトの入口）
SP = サービスページ（講座・コース・申込導線）
MC = メインコラム（コラム/解説/勉強法など集客記事）
SC = サブコラム（MCやSPを補強するための補助コラム※サイト定義に合わせて判断）
NW = ニュース/お知らせ（運用上は改善対象外として除外）
ST = 企業情報等のSEO対策を行わないこ固定ページ（運用上は改善対象外として除外）
- / 空欄 / 未分類 = 未分類（このスクリプトでは改善対象外として除外）
※未分類（空欄 / "-" / "未分類"）は作業対象に含めません。
【現状（スニペット要素）】
- タイトル：確実に暗記する方法｜30分で暗記する方法・文章を暗記する方法
- メタ：確実に暗記する方法を知りたい中高生向け。30分で暗記する方法を、範囲を絞る・音読反復・見ないで確認・翌朝点検で解説。英単語・社会用語・文章暗記に使えます。
- H1：30分で暗記する方法｜中学生・高校生のための短時間記憶トレーニング
- 冒頭120字：テスト勉強や受験において、 暗記 は避けて通れません。ただし、暗記とは単に言葉を丸暗記することではなく、 「言葉」と「内容」をきちんと理解したうえで覚えること を指します。 特に中高一貫校生は、学校の授業の予習・復習に加えて、部活動や習い事
【GSC主要クエリ（表示回数上位50件）】
- 確実に暗記する方法｜表示189｜CTR 1.06%｜順位4.6
- 暗記する方法｜表示175｜CTR 0.00%｜順位6.2
- 30分で暗記する方法｜表示163｜CTR 2.45%｜順位1.2
- 1日で暗記する方法｜表示131｜CTR 1.53%｜順位6.6
- ？｜表示97｜CTR 0.00%｜順位2.8
- 長文を暗記する方法｜表示89｜CTR 0.00%｜順位5.6
- 短時間で暗記する方法｜表示81｜CTR 1.23%｜順位6.0
- 一瞬で暗記する方法｜表示67｜CTR 0.00%｜順位7.2
- 文章を暗記する方法｜表示64｜CTR 0.00%｜順位1.9
- 暗記 コツ｜表示64｜CTR 0.00%｜順位9.3
- 文章 暗記 コツ｜表示56｜CTR 0.00%｜順位2.1
- 文章を覚える方法｜表示56｜CTR 0.00%｜順位3.2
- 短期 間 で 長い文章を覚える方法｜表示48｜CTR 0.00%｜順位1.0
- 一夜漬け 効果｜表示45｜CTR 0.00%｜順位1.2
- 覚え方｜表示44｜CTR 0.00%｜順位1.0
- 文章暗記 コツ｜表示41｜CTR 2.44%｜順位1.0
- 短時間で覚える方法｜表示41｜CTR 0.00%｜順位3.2
- 長文暗記 コツ｜表示39｜CTR 2.56%｜順位4.2
- 暗記 コツ 短時間｜表示33｜CTR 0.00%｜順位4.4
- 長文 暗記方法｜表示24｜CTR 0.00%｜順位8.7
- 一瞬で覚える方法｜表示23｜CTR 0.00%｜順位5.6
- 文章覚えるコツ｜表示23｜CTR 0.00%｜順位2.5
- 寝る前5分 暗記ブック 効果｜表示21｜CTR 0.00%｜順位1.0
- 覚える方法｜表示21｜CTR 0.00%｜順位2.6
- 暗記方法｜表示20｜CTR 5.00%｜順位11.3
- 暗記 方法 短時間｜表示18｜CTR 0.00%｜順位8.7
- 暗記 時間｜表示18｜CTR 0.00%｜順位2.1
- 暗記する方法 短時間｜表示18｜CTR 0.00%｜順位5.8
- 文章を暗記するコツ｜表示17｜CTR 5.88%｜順位1.1
- 長文 暗記 コツ｜表示17｜CTR 5.88%｜順位7.2
- 暗記 短時間｜表示16｜CTR 0.00%｜順位6.4
- 長い文章を覚える方法｜表示16｜CTR 0.00%｜順位1.0
- 文章を丸暗記する方法｜表示15｜CTR 0.00%｜順位1.7
- 暗記 短時間 大量｜表示15｜CTR 0.00%｜順位6.5
- 速攻 で暗記する方法｜表示15｜CTR 0.00%｜順位2.3
- 文章の覚え方｜表示14｜CTR 0.00%｜順位1.0
- 文章暗記のコツ｜表示14｜CTR 0.00%｜順位3.0
- 長い文を暗記する方法｜表示14｜CTR 0.00%｜順位1.6
- 長文暗記｜表示14｜CTR 0.00%｜順位8.7
- 短時間暗記｜表示13｜CTR 7.69%｜順位9.8
- 暗記のコツ｜表示13｜CTR 0.00%｜順位12.6
- 長文 覚え方｜表示13｜CTR 0.00%｜順位8.4
- 文章 丸暗記 コツ｜表示12｜CTR 0.00%｜順位1.5
- 長文を覚える方法｜表示12｜CTR 0.00%｜順位2.1
- 文章を覚えるコツ｜表示11｜CTR 0.00%｜順位4.3
- 文章暗記｜表示11｜CTR 0.00%｜順位5.9
- 暗記をする方法｜表示11｜CTR 0.00%｜順位3.9
- 長文覚える方法｜表示11｜CTR 0.00%｜順位7.0
- 文を暗記する方法｜表示10｜CTR 0.00%｜順位2.4
- 文章 覚える方法｜表示10｜CTR 0.00%｜順位5.7
【参考：代表語（自動抽出）】確実に暗記する方法
【出力（必ずこの順）】
1) 本文の要約（想定読者・悩み・解決）
2) 検索意図の整理（主要クエリから2〜3パターン）
3) 不一致の指摘（タイトル/メタ/H1/冒頭のどこがズレているか）
4) 修正方針（“どの意図に寄せるか”を1つに決める）
5) 修正案（すべてコードブロック）
   - タイトル案3つ（全角35字前後＋56字以上の網羅型を1つ）
   - メタ案3つ（全角90字前後）
   - H1案2つ
   - 冒頭120字（2案：&lt;p&gt;で開始）
【禁則ワード（シート連動）】
以下の【禁則ワード】は、タイトル/メタ/導入文/見出し/本文のいずれにも原則使用しないでください。
言い換えが必要な場合は、自然な日本語に置換してください。
【禁則ワード】
- 崩れ
- 型
- 迷い
- 保留
- 固定
- 手順
- 立て直
- 最短
- 結論だけ
- 乱れ
- 三点確認
- 内部リンク
- 導線
- 設計
- 刺
- まず結論
- 整え
- 押し付けない案内
- 統一
- 次の一手
- 失点
- 確定
- サブコラム
- 30秒
- 1分
- CV
- 網羅
【本文】
```html
&lt;p&gt;テスト勉強や受験において、&lt;strong&gt;暗記&lt;/strong&gt;は避けて通れません。ただし、暗記とは単に言葉を丸暗記することではなく、&lt;strong&gt;「言葉」と「内容」をきちんと理解したうえで覚えること&lt;/strong&gt;を指します。&lt;/p&gt;
&lt;p&gt;特に中高一貫校生は、学校の授業の予習・復習に加えて、部活動や習い事、長い通学時間などで&lt;strong&gt;まとまった勉強時間を確保しにくい&lt;/strong&gt;という現実があります。そのため、勉強時間そのものを増やすよりも、&lt;strong&gt;「短時間で効率よく暗記する工夫」&lt;/strong&gt;が重要になります。&lt;/p&gt;
&lt;p&gt;学習全体の計画の立て方については、&lt;strong&gt;&lt;a href="https://juku-escot.com/column/keikaku_tatekata/" target="_blank" rel="noopener"&gt;こちらのコラム（学習計画の立て方）&lt;/a&gt;&lt;/strong&gt;もあわせてご覧ください。&lt;/p&gt;
&lt;p&gt;このページでは、中高一貫校生を主な対象として、&lt;strong&gt;「30分で効率よく暗記する方法」&lt;/strong&gt;をわかりやすく整理してご紹介します。&lt;br /&gt;
&lt;!-- 記事冒頭：即答ブロック（導入直後〜最初のH2の前に差し込み） --&gt;&lt;/p&gt;
&lt;section class="escot-quickanswer" style="margin: 1.2em 0 1.6em; padding: 1.1em 1.1em 0.95em; border: 1px solid #e6e6e6; border-radius: 10px; background: #fafafa;"&gt;
&lt;h2 style="margin: 0 0 0.6em; font-size: 1.25em; line-height: 1.4;"&gt;短時間で確実に暗記する“30分テンプレ”（要点だけ先に）&lt;/h2&gt;
&lt;p style="margin: 0 0 0.85em; line-height: 1.85;"&gt;「一瞬で覚える」は魔法ではなく、&lt;strong&gt;少量を30分で反復&lt;/strong&gt;し、&lt;strong&gt;翌朝チェックまでセット&lt;/strong&gt;にして定着させることです。まずは下のテンプレ通りに回して、本文の4ポイント（就寝前／音読／図解／リズム）へつなげてください。&lt;/p&gt;
&lt;div style="overflow-x: auto; -webkit-overflow-scrolling: touch; margin: 0 0 0.95em;"&gt;
&lt;table style="width: 100%; border-collapse: collapse; background: #fff;"&gt;
&lt;thead&gt;
&lt;tr&gt;
&lt;th style="border: 1px solid #e6e6e6; padding: 0.55em; background: #f1f4f8; text-align: left; white-space: nowrap;"&gt;時間配分&lt;/th&gt;
&lt;th style="border: 1px solid #e6e6e6; padding: 0.55em; background: #f1f4f8; text-align: left;"&gt;やること&lt;/th&gt;
&lt;th style="border: 1px solid #e6e6e6; padding: 0.55em; background: #f1f4f8; text-align: left;"&gt;コツ&lt;/th&gt;
&lt;th style="border: 1px solid #e6e6e6; padding: 0.55em; background: #f1f4f8; text-align: left; white-space: nowrap;"&gt;向いている暗記&lt;/th&gt;
&lt;/tr&gt;
&lt;/thead&gt;
&lt;tbody&gt;
&lt;tr&gt;
&lt;td style="border: 1px solid #e6e6e6; padding: 0.55em; white-space: nowrap;"&gt;&lt;strong&gt;0〜3分&lt;/strong&gt;&lt;/td&gt;
&lt;td style="border: 1px solid #e6e6e6; padding: 0.55em; line-height: 1.8;"&gt;範囲を&lt;strong&gt;極小&lt;/strong&gt;に絞る（今日覚える“最小単位”を決める）&lt;/td&gt;
&lt;td style="border: 1px solid #e6e6e6; padding: 0.55em; line-height: 1.8;"&gt;迷ったら「まず&lt;strong&gt;5個（5行）&lt;/strong&gt;」で開始。量は増やさず、回数で勝負。&lt;/td&gt;
&lt;td style="border: 1px solid #e6e6e6; padding: 0.55em; line-height: 1.8;"&gt;英単語／社会用語／古文単語／公式の定義&lt;/td&gt;
&lt;/tr&gt;
&lt;tr&gt;
&lt;td style="border: 1px solid #e6e6e6; padding: 0.55em; white-space: nowrap;"&gt;&lt;strong&gt;3〜20分&lt;/strong&gt;&lt;/td&gt;
&lt;td style="border: 1px solid #e6e6e6; padding: 0.55em; line-height: 1.8;"&gt;音読反復（&lt;strong&gt;見て→言う&lt;/strong&gt;を高速で回す）&lt;/td&gt;
&lt;td style="border: 1px solid #e6e6e6; padding: 0.55em; line-height: 1.8;"&gt;「読むだけ」にならないよう、&lt;strong&gt;意味も一緒に口に出す&lt;/strong&gt;。途中で範囲を増やさない。&lt;/td&gt;
&lt;td style="border: 1px solid #e6e6e6; padding: 0.55em; line-height: 1.8;"&gt;英単語／社会・理科の用語／重要フレーズ／短文暗記&lt;/td&gt;
&lt;/tr&gt;
&lt;tr&gt;
&lt;td style="border: 1px solid #e6e6e6; padding: 0.55em; white-space: nowrap;"&gt;&lt;strong&gt;20〜27分&lt;/strong&gt;&lt;/td&gt;
&lt;td style="border: 1px solid #e6e6e6; padding: 0.55em; line-height: 1.8;"&gt;図解 or リズム化（&lt;strong&gt;思い出す“手がかり”&lt;/strong&gt;を作る）&lt;/td&gt;
&lt;td style="border: 1px solid #e6e6e6; padding: 0.55em; line-height: 1.8;"&gt;用語は&lt;strong&gt;矢印・関係図&lt;/strong&gt;、文章は&lt;strong&gt;段落→要点→キーワード&lt;/strong&gt;に圧縮。語呂・リズムは「自分が言いやすい形」でOK。&lt;/td&gt;
&lt;td style="border: 1px solid #e6e6e6; padding: 0.55em; line-height: 1.8;"&gt;社会（流れ）／理科（仕組み）／長文（構造）／年号・一覧&lt;/td&gt;
&lt;/tr&gt;
&lt;tr&gt;
&lt;td style="border: 1px solid #e6e6e6; padding: 0.55em; white-space: nowrap;"&gt;&lt;strong&gt;27〜30分&lt;/strong&gt;&lt;/td&gt;
&lt;td style="border: 1px solid #e6e6e6; padding: 0.55em; line-height: 1.8;"&gt;テスト形式で確認（&lt;strong&gt;見ないで言えるか&lt;/strong&gt;）&lt;/td&gt;
&lt;td style="border: 1px solid #e6e6e6; padding: 0.55em; line-height: 1.8;"&gt;「言えない所＝明日の復習リスト」。&lt;strong&gt;できなかった所だけ&lt;/strong&gt;印を付けて終了。&lt;/td&gt;
&lt;td style="border: 1px solid #e6e6e6; padding: 0.55em; line-height: 1.8;"&gt;全教科（最終チェックに万能）&lt;/td&gt;
&lt;/tr&gt;
&lt;/tbody&gt;
&lt;/table&gt;
&lt;/div&gt;
&lt;div style="margin: 0 0 0.95em;"&gt;
&lt;p style="margin: 0 0 0.45em; font-weight: bold;"&gt;本文で迷わない3ステップ&lt;/p&gt;
&lt;ul style="margin: 0; padding-left: 1.2em; line-height: 1.9;"&gt;
&lt;li&gt;① &lt;strong&gt;範囲を絞る&lt;/strong&gt;（少量化：5個・5行から）&lt;/li&gt;
&lt;li&gt;② &lt;strong&gt;反復する&lt;/strong&gt;（音読中心で、見る・言う・書くのうち「主役」を決める）&lt;/li&gt;
&lt;li&gt;③ &lt;strong&gt;翌朝チェック&lt;/strong&gt;（抜けだけ潰す：全部やり直さない）&lt;/li&gt;
&lt;/ul&gt;
&lt;/div&gt;
&lt;div style="padding: 0.85em 0.9em; background: #fff; border: 1px solid #ededed; border-radius: 8px;"&gt;
&lt;p style="margin: 0 0 0.55em; font-weight: bold;"&gt;ミニFAQ&lt;/p&gt;
&lt;p style="margin: 0 0 0.6em; line-height: 1.85;"&gt;&lt;strong&gt;Q. 「一瞬で覚える」って本当に可能？&lt;/strong&gt;&lt;br /&gt;
A. その場で「言えた」だけなら可能でも、&lt;strong&gt;テストで出せる形&lt;/strong&gt;にするには反復が必要です。30分で量を絞って回数を稼ぎ、翌朝に抜けを確認するところまで含めると、短時間でも“確実さ”が上がります。詳しくは&lt;a style="text-decoration: underline;" href="https://juku-escot.com/c_blogs/issyunanki/"&gt;一瞬で暗記する方法&lt;/a&gt;も参考にしてください。&lt;/p&gt;
&lt;p style="margin: 0 0 0.6em; line-height: 1.85;"&gt;&lt;strong&gt;Q. 文章（長文）を暗記するときは何を変える？&lt;/strong&gt;&lt;br /&gt;
A. 文章は「丸ごと」ではなく、&lt;strong&gt;構造を先に覚える&lt;/strong&gt;のが近道です。段落ごとに「要点1行＋キーワード」へ圧縮し、20〜27分で図（関係図・流れ図）にしてから、27〜30分で“見ないで再現”を確認します。&lt;/p&gt;
&lt;p style="margin: 0; line-height: 1.85;"&gt;&lt;strong&gt;Q. テスト前日しか時間がないときの最低ラインは？&lt;/strong&gt;&lt;br /&gt;
A. まずは「点に直結する範囲」を&lt;strong&gt;最小化&lt;/strong&gt;して、30分テンプレを&lt;strong&gt;2セット&lt;/strong&gt;だけ回すのが現実的です（例：英単語10個／社会用語10個など）。詰め込みより、27〜30分の&lt;strong&gt;テスト形式チェック&lt;/strong&gt;で抜けを残さないことが大切です。暗記の基本をもう一段固めたい場合は&lt;a style="text-decoration: underline;" href="https://juku-escot.com/c_blogs/kakujitsunianki/"&gt;確実に暗記する方法&lt;/a&gt;もあわせてどうぞ。&lt;/p&gt;
&lt;/div&gt;
&lt;/section&gt;
&lt;h2&gt;なぜ「30分暗記」が中高一貫校生に必要なのか&lt;/h2&gt;
&lt;p&gt;中高一貫校生は、次のような理由から&lt;strong&gt;短時間での暗記力&lt;/strong&gt;が求められます。&lt;/p&gt;
&lt;ul&gt;
&lt;li&gt;授業の進度が速く、予習・復習の量が多い&lt;/li&gt;
&lt;li&gt;部活動・習い事との両立で、自宅学習に使える時間が限られる&lt;/li&gt;
&lt;li&gt;通学に時間がかかり、まとまった学習時間を取りづらい&lt;/li&gt;
&lt;/ul&gt;
&lt;p&gt;こうした状況の中で成果を出すには、&lt;span style="color: #ff0000;"&gt;短時間で効率よく確実に暗記する力&lt;/span&gt;が不可欠です。&lt;strong&gt;「毎日30分」&lt;/strong&gt;という現実的な時間を上手に活用できれば、勉強に縛られすぎることなく、成果を積み重ねていくことができます。&lt;/p&gt;
&lt;h2&gt;30分で暗記するための4つのポイント&lt;/h2&gt;
&lt;h3&gt;① 就寝前の30分を「暗記タイム」にする&lt;/h3&gt;
&lt;p&gt;最初のポイントは、&lt;strong&gt;就寝前の30分を暗記専用の時間にする&lt;/strong&gt;ことです。&lt;/p&gt;
&lt;blockquote&gt;&lt;p&gt;寝る前は記憶が最も定着しやすい時間帯と言われています。&lt;/p&gt;&lt;/blockquote&gt;
&lt;p&gt;&lt;span style="color: #0000ff;"&gt;睡眠によって脳内の情報が整理され、記憶が定着&lt;/span&gt;します。つまり、&lt;strong&gt;就寝直前に覚えたことは、次の日も比較的忘れにくい&lt;/strong&gt;のです。&lt;/p&gt;
&lt;p&gt;おすすめの取り組み方は以下の通りです。&lt;/p&gt;
&lt;ul&gt;
&lt;li&gt;&lt;strong&gt;就寝前30分を「暗記時間」と決める&lt;/strong&gt;&lt;/li&gt;
&lt;li&gt;英単語・古文単語・社会や理科の用語など、「覚えれば点数につながる知識」に絞る&lt;/li&gt;
&lt;li&gt;同じ内容を何度も見直し、翌朝に軽く復習して抜けをチェックする&lt;/li&gt;
&lt;/ul&gt;
&lt;p&gt;一方で、&lt;strong&gt;徹夜での勉強や一夜漬け&lt;/strong&gt;は、時間だけを見ると頑張っているように見えますが、&lt;span style="color: #ff0000;"&gt;夜中に集中力を維持するのは身体的・精神的に負担が大きく、効率もよくありません&lt;/span&gt;。また、睡眠不足によって翌日の授業やテストのパフォーマンスが落ちてしまっては本末転倒です。&lt;/p&gt;
&lt;p&gt;そのため、&lt;/p&gt;
&lt;ul&gt;
&lt;li&gt;&lt;span style="color: #0000ff;"&gt;「就寝前30分の暗記」＋「しっかりとした睡眠」&lt;/span&gt;をセットにする&lt;/li&gt;
&lt;li&gt;このサイクルを毎日繰り返すことで、記憶の定着と反復練習を同時に行う&lt;/li&gt;
&lt;/ul&gt;
&lt;p&gt;というリズムを作ることが大切です。&lt;/p&gt;
&lt;h3&gt;② 音読で「少ない量」をひたすら繰り返す&lt;/h3&gt;
&lt;p&gt;次のポイントは&lt;strong&gt;音読&lt;/strong&gt;です。30分という短時間で暗記するには、&lt;/p&gt;
&lt;ul&gt;
&lt;li&gt;&lt;strong&gt;量をしぼること&lt;/strong&gt;&lt;/li&gt;
&lt;li&gt;&lt;strong&gt;声に出して繰り返すこと&lt;/strong&gt;&lt;/li&gt;
&lt;/ul&gt;
&lt;p&gt;が非常に効果的です。&lt;/p&gt;
&lt;p&gt;例えば英単語の場合、&lt;/p&gt;
&lt;ul&gt;
&lt;li&gt;最初の30分は&lt;strong&gt;5単語だけ&lt;/strong&gt;に絞る&lt;/li&gt;
&lt;li&gt;5単語を見ながら何度も音読し、意味もセットで口に出す&lt;/li&gt;
&lt;li&gt;覚えたら次の5単語へ、と小さなグループで進める&lt;/li&gt;
&lt;/ul&gt;
&lt;p&gt;というように、&lt;span style="color: #0000ff;"&gt;少ない単語を繰り返し声に出していくと効率的&lt;/span&gt;です。&lt;/p&gt;
&lt;p&gt;&lt;strong&gt;30分という制限時間を決めるからこそ、集中して反復できる&lt;/strong&gt;というメリットがあります。時間を区切らずに「ダラダラ音読」してしまうと、集中力も落ち、結局あまり覚えられなかったということになりかねません。&lt;/p&gt;
&lt;p&gt;30分で確実に暗記するには、&lt;/p&gt;
&lt;ul&gt;
&lt;li&gt;&lt;strong&gt;量をしぼる（少ない量に集中）&lt;/strong&gt;&lt;/li&gt;
&lt;li&gt;&lt;strong&gt;短時間で何度も音読し、口・耳・目をフル活用する&lt;/strong&gt;&lt;/li&gt;
&lt;/ul&gt;
&lt;p&gt;というスタイルを習慣化しましょう。&lt;/p&gt;
&lt;h3&gt;③ 絵や図に置き換えてイメージで覚える&lt;/h3&gt;
&lt;p&gt;30分で大量の文章や単語を丸ごと覚えるのは、現実的にかなり難しいことです。そこで有効なのが、&lt;span style="color: #0000ff;"&gt;単語や文章をフロー図や絵・図に置き換えて覚える方法&lt;/span&gt;です。&lt;/p&gt;
&lt;p&gt;例えば、&lt;/p&gt;
&lt;ul&gt;
&lt;li&gt;歴史の流れを「矢印付きのフロー図」にする&lt;/li&gt;
&lt;li&gt;理科の用語を「イラスト」や「模式図」にして関連づける&lt;/li&gt;
&lt;li&gt;英単語を、頭の中で具体的な「場面」や「イメージ」と結びつける&lt;/li&gt;
&lt;/ul&gt;
&lt;p&gt;といった工夫です。&lt;/p&gt;
&lt;p&gt;単語や用語だけを文字として覚えようとすると、なかなか頭に残りません。しかし、&lt;strong&gt;イメージやストーリーとセットで覚えると、記憶として定着しやすくなります&lt;/strong&gt;。&lt;/p&gt;
&lt;p&gt;30分の暗記タイムでは、&lt;/p&gt;
&lt;ul&gt;
&lt;li&gt;&lt;strong&gt;関連する内容を1つの図やイラストにまとめる&lt;/strong&gt;&lt;/li&gt;
&lt;li&gt;その図を「見ながら」「思い浮かべながら」暗唱する&lt;/li&gt;
&lt;/ul&gt;
&lt;p&gt;という流れを意識してみてください。&lt;strong&gt;単語や文章を見たときに、パッと絵や図が頭に浮かぶ状態&lt;/strong&gt;を目指しましょう。&lt;/p&gt;
&lt;h3&gt;④ 音楽・リズムに乗せて覚える（語呂合わせ・替え歌など）&lt;/h3&gt;
&lt;p&gt;最後のポイントは、&lt;strong&gt;音楽やリズムを使った暗記&lt;/strong&gt;です。メロディーやリズムと一緒に覚えたことは、あとから驚くほどスムーズに思い出せることがあります。&lt;/p&gt;
&lt;p&gt;例えば、&lt;/p&gt;
&lt;ul&gt;
&lt;li&gt;古典の助動詞の活用形をリズムに乗せて唱える&lt;/li&gt;
&lt;li&gt;元素記号や周期表を替え歌で覚える&lt;/li&gt;
&lt;li&gt;歴史の重要な年号を語呂合わせで整理する&lt;/li&gt;
&lt;/ul&gt;
&lt;p&gt;といった方法です。&lt;/p&gt;
&lt;p&gt;ただし、&lt;strong&gt;音楽を聴きながら暗記する&lt;/strong&gt;のは、集中力が散漫になりやすくおすすめできません。そうではなく、&lt;/p&gt;
&lt;ul&gt;
&lt;li&gt;&lt;span style="color: #0000ff;"&gt;自分でリズムや語呂合わせを作って口ずさむ&lt;/span&gt;&lt;/li&gt;
&lt;li&gt;同じフレーズを何度も繰り返し、体にしみ込ませる&lt;/li&gt;
&lt;/ul&gt;
&lt;p&gt;という形で活用するとよいでしょう。&lt;strong&gt;30分暗記をするときは、「音」や「リズム」の力を借りる&lt;/strong&gt;と、覚えやすさがぐっと高まります。&lt;/p&gt;
&lt;h2&gt;30分暗記を成功させるための注意点&lt;/h2&gt;
&lt;p&gt;ここまでご紹介した方法を生かすために、次のポイントも意識しておきましょう。&lt;/p&gt;
&lt;ul&gt;
&lt;li&gt;&lt;strong&gt;① 「詰め込むだけの暗記」にしない&lt;/strong&gt;&lt;br /&gt;
暗記とは、単なる丸暗記ではなく、&lt;span style="color: #ff0000;"&gt;言葉と内容をきちんと理解して覚えること&lt;/span&gt;です。意味を理解せずに言葉だけを覚えようとすると、忘れるのも早く、応用も利きません。&lt;/li&gt;
&lt;li&gt;&lt;strong&gt;② 一度に「ぼう大な量」を覚えようとしない&lt;/strong&gt;&lt;br /&gt;
&lt;span style="color: #ff0000;"&gt;30分という短時間で一度に膨大な量を覚えることはできません&lt;/span&gt;。しかし、&lt;strong&gt;「絶対に暗記しておきたいこと」を絞れば、その範囲ならしっかり覚えることができます&lt;/strong&gt;。量よりも「優先順位」を意識しましょう。&lt;/li&gt;
&lt;li&gt;&lt;strong&gt;③ 毎日の習慣にする&lt;/strong&gt;&lt;br /&gt;
30分暗記は、&lt;strong&gt;1回やって終わり&lt;/strong&gt;では意味がありません。&lt;span style="color: #0000ff;"&gt;「就寝前30分」などのタイミングを決めて、毎日の習慣として続ける&lt;/span&gt;ことで、本当の力になっていきます。&lt;/li&gt;
&lt;li&gt;&lt;strong&gt;④ 睡眠時間を削らない&lt;/strong&gt;&lt;br /&gt;
就寝前の勉強が効果的だからといって、睡眠時間を極端に削るのは逆効果です。&lt;strong&gt;勉強の質を高めるには、十分な睡眠が不可欠&lt;/strong&gt;であることも忘れないでください。&lt;/li&gt;
&lt;/ul&gt;
&lt;h2&gt;関連コラム&lt;/h2&gt;
&lt;p&gt;暗記に関する他のコラムもあわせて読むことで、勉強法の理解がより深まります。&lt;/p&gt;
&lt;blockquote&gt;&lt;p&gt;&lt;a href="https://juku-escot.com/column/anki/" target="_blank" rel="noopener"&gt;定期試験前にまとめて暗記する方法&lt;/a&gt;&lt;/p&gt;&lt;/blockquote&gt;
&lt;h2&gt;当塾での取り組み&lt;/h2&gt;
&lt;p&gt;当塾では、&lt;strong&gt;中高一貫校生専門の１対１個別指導&lt;/strong&gt;を行っています。教室での授業に加え、&lt;a href="https://juku-escot.com/online/" target="_blank" rel="noopener"&gt;オンライン&lt;/a&gt;でも同じクオリティの指導を受けていただくことが可能です。&lt;/p&gt;
&lt;ul&gt;
&lt;li&gt;学校の授業の&lt;strong&gt;予習・復習&lt;/strong&gt;を丁寧にサポート&lt;/li&gt;
&lt;li&gt;&lt;strong&gt;定期試験対策&lt;/strong&gt;で内申アップを目指す指導&lt;/li&gt;
&lt;li&gt;英検などの&lt;strong&gt;各種検定試験対策&lt;/strong&gt;&lt;/li&gt;
&lt;li&gt;生徒一人ひとりの状況に合わせた&lt;strong&gt;学習計画づくり&lt;/strong&gt;と&lt;strong&gt;勉強方法の指導&lt;/strong&gt;&lt;/li&gt;
&lt;/ul&gt;
&lt;p&gt;「暗記が苦手」「勉強時間が足りない」「何から手をつけていいかわからない」といったお悩みも、個別指導だからこそじっくり相談しながら解決していけます。お気軽に&lt;strong&gt;&lt;a href="https://juku-escot.com/inquiry/" target="_blank" rel="noopener"&gt;お問い合わせ&lt;/a&gt;&lt;/strong&gt;ください。&lt;/p&gt;
&lt;h2&gt;まとめ：30分暗記を習慣にして、効率よく学力を伸ばそう&lt;/h2&gt;
&lt;p&gt;最後に、このページのポイントを整理します。&lt;/p&gt;
&lt;ul&gt;
&lt;li&gt;暗記とは、&lt;strong&gt;言葉と内容を理解したうえで覚えること&lt;/strong&gt;であり、丸暗記とは異なる&lt;/li&gt;
&lt;li&gt;中高一貫校生は、&lt;strong&gt;限られた時間で効率よく暗記する力&lt;/strong&gt;が求められる&lt;/li&gt;
&lt;li&gt;&lt;strong&gt;就寝前30分&lt;/strong&gt;を暗記タイムにすると、睡眠とセットで記憶が定着しやすい&lt;/li&gt;
&lt;li&gt;&lt;strong&gt;音読で少ない量をくり返す&lt;/strong&gt;ことで、30分でも確実に覚えられる&lt;/li&gt;
&lt;li&gt;&lt;strong&gt;絵・図・イメージ&lt;/strong&gt;に置き換えると、内容が記憶に残りやすい&lt;/li&gt;
&lt;li&gt;&lt;strong&gt;リズム・語呂合わせ・替え歌&lt;/strong&gt;など「音」の力を使うと、楽しく暗記できる&lt;/li&gt;
&lt;li&gt;一度に膨大な量を覚えようとせず、&lt;strong&gt;「今覚えるべきこと」に絞って取り組む&lt;/strong&gt;ことが大切&lt;/li&gt;
&lt;/ul&gt;
&lt;p&gt;&lt;span style="color: #ff0000;"&gt;30分という短時間で一度に膨大な量を覚えることはできませんが、「どうしても覚えておきたいポイント」を確実に頭に入れることは十分可能です。&lt;/span&gt;自分に合った方法を組み合わせながら、&lt;strong&gt;毎日の30分暗記を習慣化していきましょう&lt;/strong&gt;。&lt;/p&gt;
&lt;div class="alert alert-primary p-3 mt-4" role="alert"&gt;
&lt;p class="mb-2"&gt;&lt;strong&gt;無意味な時間の浪費を止めなければ、合格圏には一生届きません。&lt;/strong&gt;&lt;/p&gt;
&lt;p class="mb-1"&gt;表面的な記憶が固まってしまうと、本番で大幅な減点を防げず、最終的な合計点に跳ね返る致命的な損失を招きます。&lt;/p&gt;
&lt;p class="mb-3"&gt;効率が上がらず点数が伸びない原因は、一重に判断軸が定まっていないことにあります。&lt;/p&gt;
&lt;div class="d-grid gap-2"&gt;&lt;a class="btn btn-primary btn-lg" href="https://juku-escot.com/onepoint/"&gt;短時間で成果を出す「思考のコツ」を習得する&lt;/a&gt;&lt;br /&gt;
&lt;a class="btn btn-outline-primary btn-lg" href="https://juku-escot.com/examination/"&gt;合格ラインを突破する具体的な試験対策を確認する&lt;/a&gt;&lt;/div&gt;
&lt;hr class="my-3" /&gt;
&lt;div class="d-flex flex-column gap-1"&gt;&lt;a href="https://juku-escot.com/school/"&gt;ESCOTの指導全体像を見る&lt;/a&gt;&lt;br /&gt;
&lt;a href="https://juku-escot.com/onepoint/"&gt;ワンポイント指導の考え方&lt;/a&gt;&lt;br /&gt;
&lt;a href="https://juku-escot.com/examination/"&gt;試験・受験対策の整理&lt;/a&gt;&lt;br /&gt;
&lt;a href="https://juku-escot.com/inquiry/"&gt;個別相談・体験授業の予約フォーム&lt;/a&gt;&lt;/div&gt;
&lt;/div&gt;
```
</t>
  </si>
  <si>
    <t xml:space="preserve">以下のページは「スニペット整合性」（本文と title/meta/H1/冒頭文）が弱い可能性があります。
まず【本文】を確認し、想定読者・悩み・解決範囲を把握してください。
そのうえで、GSCの主要クエリ（表示回数上位）を根拠に、
「検索意図に対して、タイトル/メタ/H1/冒頭120字がズレている点」を特定し、
ズレを解消するための修正案（タイトル/メタ/H1/冒頭）を提示してください。
※本文の“大改修”は前提にしません（必要なら追記ブロックは最大1つまで）。
【URL】https://eigo-rewrite.com/column/stage1_lesson5-2-2/
【ページ分類】MC
【ページ分類の略語（このプロンプト内の定義）】
TP = トップページ（ホーム/サイトの入口）
SP = サービスページ（講座・コース・申込導線）
MC = メインコラム（コラム/解説/勉強法など集客記事）
SC = サブコラム（MCやSPを補強するための補助コラム※サイト定義に合わせて判断）
NW = ニュース/お知らせ（運用上は改善対象外として除外）
ST = 企業情報等のSEO対策を行わないこ固定ページ（運用上は改善対象外として除外）
- / 空欄 / 未分類 = 未分類（このスクリプトでは改善対象外として除外）
※未分類（空欄 / "-" / "未分類"）は作業対象に含めません。
【現状（スニペット要素）】
- タイトル：stage1_Lesson5-3 所有代名詞/疑問詞2(Who～？)【ニュートレジャーの道案内】 - 受験英語専門ゼミ「Re-Write」(リライト)
- メタ：NEW TREASURE STAGE1 の文法事項・Lesson一覧の全体像は、NEW TREASURE
- H1：stage1_Lesson5-3 所有代名詞/疑問詞2(Who～？)【ニュートレジャーの道案内】
- 冒頭120字：NEW TREASURE STAGE1 の文法事項・Lesson一覧の全体像は、 NEW TREASURE STAGE1｜中1英文法 総括＋Lesson一覧（全体像はこちら） で確認できます。 この単元は、疑問文の作り方が多く、少し大変な内
【GSC主要クエリ（表示回数上位50件）】
- 誰が 英語｜表示268｜CTR 0.37%｜順位7.8
- whoで聞かれた時の答え方｜表示201｜CTR 0.00%｜順位2.8
- who 答え方｜表示130｜CTR 0.00%｜順位3.4
- 誰が英語｜表示105｜CTR 0.00%｜順位7.1
- who で聞かれた時の答え方｜表示60｜CTR 0.00%｜順位3.7
- whoの答え方｜表示44｜CTR 0.00%｜順位2.9
- who 三単現｜表示31｜CTR 0.00%｜順位1.3
- whoのあと 三単現｜表示29｜CTR 0.00%｜順位2.2
- who is the｜表示26｜CTR 0.00%｜順位6.3
- who 三人称単数扱い｜表示24｜CTR 0.00%｜順位3.2
- 疑問詞 三人称単数｜表示24｜CTR 0.00%｜順位2.3
- 誰が英語で｜表示22｜CTR 0.00%｜順位8.7
- who の答え方｜表示21｜CTR 0.00%｜順位3.4
- who is 答え方｜表示18｜CTR 0.00%｜順位8.3
- who 三人称｜表示18｜CTR 0.00%｜順位2.3
- who答え方｜表示18｜CTR 0.00%｜順位1.4
- あれは誰ですか 英語｜表示18｜CTR 0.00%｜順位10.9
- who 疑問文 答え方｜表示17｜CTR 0.00%｜順位1.0
- who のあと 三単現｜表示16｜CTR 0.00%｜順位2.3
- who 三人称単数｜表示16｜CTR 0.00%｜順位9.2
- who 主語｜表示16｜CTR 0.00%｜順位2.4
- which 意味｜表示15｜CTR 0.00%｜順位3.0
- whoと聞かれた時の答え方｜表示15｜CTR 0.00%｜順位5.3
- whoのあと｜表示15｜CTR 0.00%｜順位2.2
- whoは三人称単数｜表示13｜CTR 0.00%｜順位8.3
- whoの後｜表示12｜CTR 0.00%｜順位1.8
- は誰ですか｜表示12｜CTR 0.00%｜順位10.3
- who does｜表示11｜CTR 0.00%｜順位2.1
- who 主語になる｜表示11｜CTR 0.00%｜順位1.0
- 英語 who｜表示11｜CTR 0.00%｜順位40.2
- who plays the piano 答え方｜表示10｜CTR 0.00%｜順位10.2
- who のあと｜表示10｜CTR 0.00%｜順位5.6
- whoで聞かれたら 答え方｜表示9｜CTR 0.00%｜順位4.8
- whoで聞かれたらなんて答える｜表示9｜CTR 0.00%｜順位7.7
- whoの使い方｜表示9｜CTR 0.00%｜順位1.0
- 疑問詞の答え方｜表示9｜CTR 0.00%｜順位1.0
- who does it｜表示8｜CTR 0.00%｜順位6.8
- who 動詞にs｜表示8｜CTR 0.00%｜順位1.0
- whomとは｜表示8｜CTR 0.00%｜順位1.0
- whoの疑問文の答え方｜表示8｜CTR 0.00%｜順位1.0
- どれ 英語｜表示8｜CTR 0.00%｜順位3.0
- 関係代名詞 who 例文｜表示8｜CTR 0.00%｜順位1.0
- which 用法｜表示7｜CTR 0.00%｜順位1.0
- who play｜表示7｜CTR 0.00%｜順位1.9
- who 一般動詞 疑問文｜表示7｜CTR 0.00%｜順位1.0
- who 単数扱い｜表示7｜CTR 0.00%｜順位1.0
- whoで聞かれたら｜表示7｜CTR 0.00%｜順位2.7
- whoの後にdo｜表示7｜CTR 0.00%｜順位3.9
- どの 英語｜表示7｜CTR 0.00%｜順位2.0
- 誰が使いますか 英語｜表示7｜CTR 0.00%｜順位9.4
【参考：代表語（自動抽出）】誰が
【出力（必ずこの順）】
1) 本文の要約（想定読者・悩み・解決）
2) 検索意図の整理（主要クエリから2〜3パターン）
3) 不一致の指摘（タイトル/メタ/H1/冒頭のどこがズレているか）
4) 修正方針（“どの意図に寄せるか”を1つに決める）
5) 修正案（すべてコードブロック）
   - タイトル案3つ（全角35字前後＋56字以上の網羅型を1つ）
   - メタ案3つ（全角90字前後）
   - H1案2つ
   - 冒頭120字（2案：&lt;p&gt;で開始）
【禁則ワード（シート連動）】
以下の【禁則ワード】は、タイトル/メタ/導入文/見出し/本文のいずれにも原則使用しないでください。
言い換えが必要な場合は、自然な日本語に置換してください。
【禁則ワード】
- 崩れ
- 型
- 迷い
- 保留
- 固定
- 手順
- 立て直
- 最短
- 結論だけ
- 乱れ
- 三点確認
- 内部リンク
- 導線
- 設計
- 刺
- まず結論
- 整え
- 押し付けない案内
- 統一
- 次の一手
- 失点
- 確定
- サブコラム
- 30秒
- 1分
- CV
- 網羅
【本文】
```html
&lt;p&gt;&lt;iframe title="YouTube video player" src="https://www.youtube.com/embed/imyMZQm0I74" width="560" height="315" frameborder="0" allowfullscreen="allowfullscreen"&gt;&lt;span data-mce-type="bookmark" style="display: inline-block; width: 0px; overflow: hidden; line-height: 0;" class="mce_SELRES_start"&gt;﻿&lt;/span&gt;&lt;/iframe&gt;&lt;/p&gt;
&lt;p&gt;NEW TREASURE STAGE1 の文法事項・Lesson一覧の全体像は、&lt;strong&gt;&lt;a href="https://eigo-rewrite.com/column/hub_stage1/"&gt;NEW TREASURE STAGE1｜中1英文法 総括＋Lesson一覧（全体像はこちら）&lt;/a&gt;&lt;/strong&gt;で確認できます。&lt;br data-start="60" data-end="63" /&gt;この単元は、疑問文の作り方が多く、少し大変な内容です。&lt;strong data-start="90" data-end="124"&gt;疑問文の作り方や答え方、そしてどの場面でどの答え方をするのか&lt;/strong&gt; に注目しながら進めていきましょう。&lt;/p&gt;
&lt;p&gt;&lt;img decoding="async" fetchpriority="high" class="alignnone wp-image-460" src="https://eigo-rewrite.com/wp-content/uploads/2023/06/スライド用-1-300x169.jpg" alt="" width="831" height="468" srcset="https://eigo-rewrite.com/wp-content/uploads/2023/06/スライド用-1-300x169.jpg 300w, https://eigo-rewrite.com/wp-content/uploads/2023/06/スライド用-1-1024x576.jpg 1024w, https://eigo-rewrite.com/wp-content/uploads/2023/06/スライド用-1-768x432.jpg 768w, https://eigo-rewrite.com/wp-content/uploads/2023/06/スライド用-1-320x180.jpg 320w, https://eigo-rewrite.com/wp-content/uploads/2023/06/スライド用-1.jpg 1280w" sizes="(max-width: 831px) 100vw, 831px" /&gt;&lt;/p&gt;
&lt;p&gt;最初の文、これが実は一番難しいです。&lt;br /&gt;
「誰が何々しますか？」という形です。&lt;br /&gt;
ここの”Who”というのは、「誰」ではなくて「誰が」というふうに”Who”が主語になっています。&lt;br /&gt;
「誰が何々しますか？」と言った時は、”Who does he”とか”Who do you”という形ではなくて、&lt;span style="color: #0000ff;"&gt;”Who”自体が主語になっています。&lt;/span&gt;&lt;br /&gt;
そうすると、今までのように”Where do you live”みたいな語順が作れません。&lt;br /&gt;
どうなるかというと、この”Who”のあとに”do” とか”does”がなくて、もうそのまま”plays”というふうに動詞がきています。&lt;br /&gt;
こちらは疑問詞が主語の時になります。&lt;br /&gt;
”Who”とか”What”あるいは”Which”が主語の時に「誰が何々しますか？」あるいは&lt;br /&gt;
「何が何々しますか？」「何人が何々しますか？」となります。&lt;br /&gt;
疑問詞が主語の時は、その直後に動詞を置く事によって疑問文が作れます。&lt;br /&gt;
これは普段あまり見ない形です。&lt;br /&gt;
どうしても”Does he”とか”Do you”みたいにワンクッション置いていたものが今度は”Who”のあとにいきなり動詞がきてしまうので、中々慣れるのに時間が掛かるかと思います。&lt;br /&gt;
なので、これは”Who plays baseball well?”「誰が野球上手なんですか？」です。&lt;br /&gt;
&lt;span style="color: #0000ff;"&gt;音読するとともに、何回もこれを書いて目と耳に馴染ませて下さい。&lt;/span&gt;&lt;br /&gt;
ここの”Who”というのが主語になる時は、基本的に三人称単数扱いになります。&lt;br /&gt;
なので、”Who”主語になっている時、「誰が」という時は、&lt;br /&gt;
基本的には&lt;span style="color: #ff0000;"&gt;三人称単数を表わす”s”を付けるというのがポイントになります。&lt;/span&gt;&lt;br /&gt;
ここも”Who play”ではなく”Who plays”にしなければいけないという事を意識して下さい。&lt;/p&gt;
&lt;p&gt;そして、答え方も問題です。&lt;br /&gt;
「誰ですか？」と言われたので、なんとなくやっぱり”It is Ken.”とか答えたくなってしまいますが、&lt;strong&gt;答え方は揃えないといけません。&lt;/strong&gt;&lt;br /&gt;
&lt;span style="color: #0000ff;"&gt;疑問文が一般動詞で聞かれていますから、そうすると答えの文も一般動詞で答える必要があります。&lt;/span&gt;&lt;br /&gt;
この場合はたまたま”Ken”という人が野球をする人、主語になっています。&lt;br /&gt;
英語というのは必ず主語と動詞から文を始めます。&lt;br /&gt;
なので、「誰がしますか？」と言われたら、「ケンがします。」という形で、&lt;strong&gt;主語+動詞&lt;/strong&gt;という語順で揃えます。&lt;br /&gt;
この際に、”plays”と聞かれたので”plays”と答えたくなってしまいますが、&lt;br /&gt;
&lt;span style="color: #0000ff;"&gt;元々”plays”だったものが同じ単語が重複する事を避ける為に&lt;/span&gt;、この”play”の代わりに動詞、&lt;br /&gt;
&lt;span style="color: #0000ff;"&gt;動詞の代わりとして”do”をもってきます。&lt;/span&gt;&lt;br /&gt;
主語は”Ken”、三人称単数ですから”do”ではなくて”does”にします。&lt;br /&gt;
ここは疑問文と揃っています。&lt;br /&gt;
もちろん「私です。」という時は”I do.”だったり「あなたです。」という時は”You do.”という形にしますが、三人称単数の時に”Ken does.”と答えます。&lt;br /&gt;
これが一つポイントになります。&lt;br /&gt;
&lt;!-- 文法復習講座 --&gt;&lt;/p&gt;
&lt;div style="border: 2px solid #ff6600; background-color: #fff0e0; padding: 10px; display: flex; align-items: center; justify-content: center; margin-bottom: 10px;"&gt;
&lt;p&gt;&lt;img decoding="async" style="max-width: 100px; height: auto; margin-right: 10px;" src="https://eigo-rewrite.com/wp-content/uploads/2020/06/logo_tate-1.png" alt="Re-Writeのロゴ" /&gt;&lt;/p&gt;
&lt;div&gt;
&lt;p style="margin: 5px 0;"&gt;【文法復習講座】：中学英文法を短期間で総復習し、高校入試に通用する基礎英作文力を身につけます。&lt;/p&gt;
&lt;p&gt;&lt;a style="background-color: #ff6600; color: white; padding: 5px 10px; text-align: center; text-decoration: none; display: inline-block; font-size: 14px;" href="https://eigo-rewrite.com/bunpou/"&gt;詳細を見る&lt;/a&gt;&lt;/p&gt;
&lt;/div&gt;
&lt;/div&gt;
&lt;p&gt;下へいきます。&lt;br /&gt;
今度は一般動詞ではなくてbe動詞で聞かれています。&lt;br /&gt;
そうすると先ほどと同様に”Who is”「誰が何々ですか？」という形になっていて、&lt;br /&gt;
ここもちょっと長いですが、”Who is the captain”「誰がキャプテンですか？」&lt;br /&gt;
そのあとに”of the baseball team?”「その野球チームの」という事が書かれています。&lt;br /&gt;
この”of”、これは前置詞と呼ばれている品詞です。&lt;br /&gt;
そして”baseball team”「野球チーム」、これは名詞です。&lt;br /&gt;
こういった&lt;span style="color: #ff0000;"&gt;前置詞+名詞という塊は日本語とは逆に右から左を修飾します。&lt;/span&gt;&lt;br /&gt;
日本語では「野球チームのキャプテン」という語順ですが、英語では”captain”何のかっていうと&lt;br /&gt;
「野球チームの」という順番になっています。&lt;br /&gt;
この前置詞+名詞を一つの塊として捉えて、&lt;strong&gt;一つの塊というのが右から左を修飾していく&lt;/strong&gt;&lt;br /&gt;
この感覚はなるべく中学校1年生の時に身に付けましょう。&lt;br /&gt;
後々中学校2年生3年生になってくると&lt;span style="color: #ff00ff;"&gt;関係代名詞&lt;/span&gt;というものや&lt;span style="color: #ff00ff;"&gt;不定詞&lt;/span&gt;というものが登場してきます。&lt;br /&gt;
その際に2語以上のこういう長い塊が、右から左を修飾していくという感覚、これが非常に大事になってきます。&lt;br /&gt;
なので、その導入としてこの前置詞+名詞が右から左を修飾しているんだ、という事を押さえておきましょう。&lt;br /&gt;
戻りまして答え方に関してですが、こちらも”Who is”「誰ですか」と聞かれて、”It is Ken.”と答えるのではありません。&lt;br /&gt;
「誰がキャプテンですか？」というここの”Who”というのが主語になっていますから、&lt;br /&gt;
そうすると主語+動詞で聞かれているので、答えの方の分も主語+be動詞という形で語順を揃えて答えの文を完成させていきます。&lt;br /&gt;
このように”Who”の使い方、「誰を」とか「誰の」ではなくて&lt;span style="color: #0000ff;"&gt;「誰が」という時は「Who+動詞」で始める&lt;/span&gt;、答えの文も&lt;span style="color: #0000ff;"&gt;主語+動詞、あるいは「主語+”do”」とか「主語+”does”」という形で進めていきます。&lt;/span&gt;これが大事になってきます。&lt;/p&gt;
&lt;p&gt;&lt;img decoding="async" class="alignnone wp-image-461" src="https://eigo-rewrite.com/wp-content/uploads/2023/06/スライド用2-300x169.jpg" alt="" width="904" height="509" srcset="https://eigo-rewrite.com/wp-content/uploads/2023/06/スライド用2-300x169.jpg 300w, https://eigo-rewrite.com/wp-content/uploads/2023/06/スライド用2-1024x576.jpg 1024w, https://eigo-rewrite.com/wp-content/uploads/2023/06/スライド用2-768x432.jpg 768w, https://eigo-rewrite.com/wp-content/uploads/2023/06/スライド用2-320x180.jpg 320w, https://eigo-rewrite.com/wp-content/uploads/2023/06/スライド用2.jpg 1280w" sizes="(max-width: 904px) 100vw, 904px" /&gt;&lt;/p&gt;
&lt;p&gt;それでは次に”Which”という単語の使い方を説明していきます。&lt;br /&gt;
これは”Whose”という単語と同様に&lt;strong&gt;二つ&lt;/strong&gt;使い方があります。&lt;br /&gt;
「&lt;span style="color: #ff0000;"&gt;どちら&lt;/span&gt;」という意味の代名詞とそれから「&lt;span style="color: #ff0000;"&gt;どちらの&lt;/span&gt;」という意味の形容詞、二つの使い方がありますので区別して見ていきましょう。&lt;br /&gt;
一番上は”Which”単体で使っています。&lt;br /&gt;
”Which”のあとに何も付かない形です。&lt;br /&gt;
そうすると”Which is your cup”「どちらがあなたのカップですか？」となります。&lt;br /&gt;
一旦ここで&lt;span style="color: #0000ff;"&gt;”&lt;span style="color: #000000;"&gt;&lt;strong&gt;,&lt;/strong&gt;&lt;/span&gt;”(カンマ)を挟んでいます。&lt;/span&gt;&lt;br /&gt;
「どちら」といったら勿論AかBのどちらかというふうに二つのものを並べる必要がありますが、&lt;br /&gt;
二つのものを並べる前に一旦”,”で切ります。&lt;br /&gt;
そうすると”Which is your cup”で一旦切って”this one or that one?”「これですか？それともあれですか？」というふうに問い掛けています。&lt;br /&gt;
この場合、「どちらですか？」と聞いた時に、最初にあげる単語の方は語尾を少し上げ目で読みます。&lt;br /&gt;
&lt;strong&gt;「ディスワン↑」と上げて読んで、後半の方は「オアザットワン↓」と下げて読みます。&lt;/strong&gt;&lt;br /&gt;
読み方に注意する必要があります。&lt;br /&gt;
なので、”Which is your cup”一旦切って置いて、”this one or that one?”と呼んでいきます。&lt;br /&gt;
「あなたのカップはどちらですか？」という問いになっていて、答え方に関しても「どちらですか？」と聞かれたので「こっちですよ」とか「あっちですよ」と言う必要があります。&lt;br /&gt;
この場合ですと”That one”、「そのもの」が”mine”「私のものです」となっています。&lt;br /&gt;
今回はたまたま疑問文の方にすでにこの”one”という単語が使われていますが、この”one”というのは「もの」とか「事」という意味で、一&lt;span style="color: #0000ff;"&gt;度出てきた名詞の代わりに「もの」という時に使うものです。&lt;/span&gt;&lt;br /&gt;
この場合は、「このものですか？それともあのものですか？」と言っていますが、もちろんこれは”cup”の代わりになっている訳です。&lt;br /&gt;
そうするとここの”That one”、この”one”というのももちろん”cup”の代わりになります。&lt;br /&gt;
そうすると「あのカップが私のものです。」という形になっていて、ここでも一度出てきた単語はなるべく繰り返さないという英語の性質が出ています。&lt;br /&gt;
そうすると、一回ここで”cup”が出てきたので答えの文では”one”に置き代えます。&lt;br /&gt;
ここでは”cup”を使わないようにして、&lt;span style="color: #ff0000;"&gt;必ず一回出てきた名詞は”one”というもので置き代えるようにしましょう。&lt;/span&gt;&lt;/p&gt;
&lt;p&gt;そして次の文です。&lt;br /&gt;
今度は”Which color do you like?”です。&lt;br /&gt;
「あなたはどの色が好きですか？」あるいは「どちらの色が好きですか？」という意味になっていますが、今度は”Which”のあとに”color”という名詞が使われています。&lt;br /&gt;
このように、「どちらの何々」というふうに”Which”を形容詞として使う場合、次に名詞を置きまして、これで「どちらの何々」という言い方が出てきます。&lt;br /&gt;
そうすると、「どちらの色」あるいは「どの色」と言っていて、&lt;br /&gt;
そのあと”do you like?”「あなたは好きですか？」と言っています。&lt;br /&gt;
先ほどと違うのはbe動詞ではなくて一般動詞で聞かれています。&lt;br /&gt;
そうすると、「どちらが好きですか？」と言われているので、「私は青が好きですよ。」「好きです」という動詞を使い、そのあとに「どちら」という答えの核になる単語を入れてきています。&lt;br /&gt;
このようにセクション3に関しては疑問文とその答え方というのが非常に大事になってきます。&lt;br /&gt;
また、この疑問文を学習すると同時に”one”「もの」の代わりに使う単語だったり色々な事項が絡み合っていますから、このセクションに関しては疑問文の作り方を学んだ上でしっかり読んで書いて手に馴染ませてすらすらと書けるように練習していきましょう。&lt;br /&gt;
セクション3に関しては以上になります。&lt;br /&gt;
✅ 【まとめ】Lesson5 セクション3：疑問文の作り方まとめ（Who / Which 編）&lt;/p&gt;
&lt;table style="width: 100%; border-collapse: collapse;"&gt;
&lt;tbody&gt;
&lt;tr style="background-color: #dd8500; color: white;"&gt;
&lt;th&gt;項目&lt;/th&gt;
&lt;th&gt;内容&lt;/th&gt;
&lt;/tr&gt;
&lt;tr style="background-color: #f0b464; color: black;"&gt;
&lt;td&gt;疑問詞が主語の疑問文&lt;/td&gt;
&lt;td&gt;
&lt;ul&gt;
&lt;li&gt;Who / What / Which が主語になる場合、「do / does」は使わない&lt;/li&gt;
&lt;li&gt;&lt;strong&gt;Who + 動詞（3単現-s）&lt;/strong&gt; で始める（例：Who plays〜?）&lt;/li&gt;
&lt;li&gt;Who は三人称単数扱いなので「plays」「does」を使う&lt;/li&gt;
&lt;/ul&gt;
&lt;/td&gt;
&lt;/tr&gt;
&lt;tr style="background-color: #ffffff; color: black;"&gt;
&lt;td&gt;答え方の基本&lt;/td&gt;
&lt;td&gt;
&lt;ul&gt;
&lt;li&gt;疑問文が一般動詞→答えも一般動詞で返す&lt;/li&gt;
&lt;li&gt;動詞の繰り返しを避けるため、動詞部分を &lt;strong&gt;do / does&lt;/strong&gt; に置き換える&lt;/li&gt;
&lt;li&gt;例：「Who plays?」→「Ken does.」&lt;/li&gt;
&lt;/ul&gt;
&lt;/td&gt;
&lt;/tr&gt;
&lt;tr style="background-color: #f0b464; color: black;"&gt;
&lt;td&gt;be動詞の疑問文（Who is〜?）&lt;/td&gt;
&lt;td&gt;
&lt;ul&gt;
&lt;li&gt;Who is the captain of the baseball team?&lt;/li&gt;
&lt;li&gt;前置詞＋名詞（of the team）は右から左に修飾&lt;/li&gt;
&lt;li&gt;答え方も主語＋be動詞で返す（Ken is.）&lt;/li&gt;
&lt;/ul&gt;
&lt;/td&gt;
&lt;/tr&gt;
&lt;tr style="background-color: #ffffff; color: black;"&gt;
&lt;td&gt;Which の2つの用法&lt;/td&gt;
&lt;td&gt;
&lt;ul&gt;
&lt;li&gt;① 代名詞：「どちら」→ Which is your cup?&lt;/li&gt;
&lt;li&gt;② 形容詞：「どちらの〜」→ Which color do you like?&lt;/li&gt;
&lt;li&gt;どちらを選ぶか問うときは「this one or that one?」&lt;/li&gt;
&lt;/ul&gt;
&lt;/td&gt;
&lt;/tr&gt;
&lt;tr style="background-color: #f0b464; color: black;"&gt;
&lt;td&gt;one の使い方&lt;/td&gt;
&lt;td&gt;
&lt;ul&gt;
&lt;li&gt;一度出た名詞を繰り返さないために「one」で置き換える&lt;/li&gt;
&lt;li&gt;例：That one is mine.（= That cup is mine.）&lt;/li&gt;
&lt;/ul&gt;
&lt;/td&gt;
&lt;/tr&gt;
&lt;/tbody&gt;
&lt;/table&gt;
&lt;p&gt;&amp;nbsp;&lt;/p&gt;
&lt;p&gt;✅ 【クイズ10問】Lesson5 セクション3&lt;/p&gt;
&lt;style&gt; .show-answer-btn { background:#DD8500; color:white; padding:5px 10px; cursor:pointer; border:none; } &lt;/style&gt;
&lt;table style="width: 100%; border-collapse: collapse;"&gt;
&lt;tbody&gt;
&lt;tr style="background-color: #dd8500; color: white;"&gt;
&lt;th&gt;No.&lt;/th&gt;
&lt;th&gt;問題&lt;/th&gt;
&lt;/tr&gt;
&lt;p&gt;&lt;!-- Q1 --&gt;&lt;/p&gt;
&lt;tr style="background-color: #f0b464; color: black;"&gt;
&lt;td&gt;1&lt;/td&gt;
&lt;td&gt;「誰が〜しますか？」の疑問文で使う基本形はどれ？&lt;br /&gt;
A. Who does he play〜?　B. Who plays〜? C. Does who play〜?　D. Who does plays〜?&lt;br /&gt;
&lt;button class="show-answer-btn"&gt;正解を見る&lt;/button&gt; &lt;span id="a1" style="display: none; color: #d60000; font-weight: bold;"&gt;正解：B&lt;/span&gt;&lt;/td&gt;
&lt;/tr&gt;
&lt;p&gt;&lt;!-- Q2 --&gt;&lt;/p&gt;
&lt;tr style="background-color: #ffffff; color: black;"&gt;
&lt;td&gt;2&lt;/td&gt;
&lt;td&gt;Who は疑問文でどの扱いになる？&lt;br /&gt;
A. 一人称　B. 二人称　C. 三人称単数　D. 三人称複数&lt;br /&gt;
&lt;button class="show-answer-btn"&gt;正解を見る&lt;/button&gt; &lt;span id="a2" style="display: none; color: #d60000; font-weight: bold;"&gt;正解：C&lt;/span&gt;&lt;/td&gt;
&lt;/tr&gt;
&lt;p&gt;&lt;!-- Q3 --&gt;&lt;/p&gt;
&lt;tr style="background-color: #f0b464; color: black;"&gt;
&lt;td&gt;3&lt;/td&gt;
&lt;td&gt;「誰が〜しますか？」と聞かれたときの基本の答え方は？&lt;br /&gt;
A. It is Ken.　B. Ken plays. C. Ken does.　D. He plays Ken.&lt;br /&gt;
&lt;button class="show-answer-btn"&gt;正解を見る&lt;/button&gt; &lt;span id="a3" style="display: none; color: #d60000; font-weight: bold;"&gt;正解：C&lt;/span&gt;&lt;/td&gt;
&lt;/tr&gt;
&lt;p&gt;&lt;!-- Q4 --&gt;&lt;/p&gt;
&lt;tr style="background-color: #ffffff; color: black;"&gt;
&lt;td&gt;4&lt;/td&gt;
&lt;td&gt;「do / does」を答えで使う理由として正しいものは？&lt;br /&gt;
A. 動詞の繰り返しを避けるため B. be動詞の代わり C. 主語が複数だから D. 過去形にするため&lt;br /&gt;
&lt;button class="show-answer-btn"&gt;正解を見る&lt;/button&gt; &lt;span id="a4" style="display: none; color: #d60000; font-weight: bold;"&gt;正解：A&lt;/span&gt;&lt;/td&gt;
&lt;/tr&gt;
&lt;p&gt;&lt;!-- Q5 --&gt;&lt;/p&gt;
&lt;tr style="background-color: #f0b464; color: black;"&gt;
&lt;td&gt;5&lt;/td&gt;
&lt;td&gt;「Who is the captain of the baseball team?」の “of the baseball team” はどの方向に修飾する？&lt;br /&gt;
A. 左→右　B. 右→左　C. 上→下　D. 下→上&lt;br /&gt;
&lt;button class="show-answer-btn"&gt;正解を見る&lt;/button&gt; &lt;span id="a5" style="display: none; color: #d60000; font-weight: bold;"&gt;正解：B&lt;/span&gt;&lt;/td&gt;
&lt;/tr&gt;
&lt;p&gt;&lt;!-- Q6 --&gt;&lt;/p&gt;
&lt;tr style="background-color: #ffffff; color: black;"&gt;
&lt;td&gt;6&lt;/td&gt;
&lt;td&gt;“Which” の使い方として正しいものはどれ？&lt;br /&gt;
A. 一種類しかない物を聞くとき B. 「どれくらい」と数量を聞くとき C. 二つの選択肢から選ぶとき D. 時間を聞くとき&lt;br /&gt;
&lt;button class="show-answer-btn"&gt;正解を見る&lt;/button&gt; &lt;span id="a6" style="display: none; color: #d60000; font-weight: bold;"&gt;正解：C&lt;/span&gt;&lt;/td&gt;
&lt;/tr&gt;
&lt;p&gt;&lt;!-- Q7 --&gt;&lt;/p&gt;
&lt;tr style="background-color: #f0b464; color: black;"&gt;
&lt;td&gt;7&lt;/td&gt;
&lt;td&gt;「Which is your cup, this one or that one?」の答えとして正しいものは？&lt;br /&gt;
A. It is cup.　B. This. C. That one is mine.　D. It cup mine.&lt;br /&gt;
&lt;button class="show-answer-btn"&gt;正解を見る&lt;/button&gt; &lt;span id="a7" style="display: none; color: #d60000; font-weight: bold;"&gt;正解：C&lt;/span&gt;&lt;/td&gt;
&lt;/tr&gt;
&lt;p&gt;&lt;!-- Q8 --&gt;&lt;/p&gt;
&lt;tr style="background-color: #ffffff; color: black;"&gt;
&lt;td&gt;8&lt;/td&gt;
&lt;td&gt;one が使われる理由として正しいものは？&lt;br /&gt;
A. かわいいから B. 名詞を強調するため C. 一度出た名詞を繰り返さないため D. 必ず複数形にするため&lt;br /&gt;
&lt;button class="show-answer-btn"&gt;正解を見る&lt;/button&gt; &lt;span id="a8" style="display: none; color: #d60000; font-weight: bold;"&gt;正解：C&lt;/span&gt;&lt;/td&gt;
&lt;/tr&gt;
&lt;p&gt;&lt;!-- Q9 --&gt;&lt;/p&gt;
&lt;tr style="background-color: #f0b464; color: black;"&gt;
&lt;td&gt;9&lt;/td&gt;
&lt;td&gt;「Which color do you like?」の答えとして最も自然なのは？&lt;br /&gt;
A. I like blue.　B. Blue likes I. C. I blue like.　D. Blue do I.&lt;br /&gt;
&lt;button class="show-answer-btn"&gt;正解を見る&lt;/button&gt; &lt;span id="a9" style="display: none; color: #d60000; font-weight: bold;"&gt;正解：A&lt;/span&gt;&lt;/td&gt;
&lt;/tr&gt;
&lt;p&gt;&lt;!-- Q10 --&gt;&lt;/p&gt;
&lt;tr style="background-color: #ffffff; color: black;"&gt;
&lt;td&gt;10&lt;/td&gt;
&lt;td&gt;Lesson5 セクション3で最も重要なポイントは？&lt;br /&gt;
A. be動詞の活用 B. 名詞の複数形 C. 疑問文と答え方を揃える D. 動名詞の使い方&lt;br /&gt;
&lt;button class="show-answer-btn"&gt;正解を見る&lt;/button&gt; &lt;span id="a10" style="display: none; color: #d60000; font-weight: bold;"&gt;正解：C&lt;/span&gt;&lt;/td&gt;
&lt;/tr&gt;
&lt;/tbody&gt;
&lt;/table&gt;
&lt;p&gt;&lt;!-- 語彙強化講座 --&gt;&lt;/p&gt;
&lt;div style="border: 2px solid #ff6600; background-color: #fff0e0; padding: 10px; display: flex; align-items: center; justify-content: center; margin-bottom: 10px;"&gt;
&lt;p&gt;&lt;img decoding="async" style="max-width: 100px; height: auto; margin-right: 10px;" src="https://eigo-rewrite.com/wp-content/uploads/2020/06/logo_tate-1.png" alt="Re-Writeのロゴ" /&gt;&lt;/p&gt;
&lt;div&gt;
&lt;p style="margin: 5px 0;"&gt;【語彙強化講座】：長文読解で必要な語彙・熟語を徹底的に習得し、都立・私立の入試対策に直結する語彙力を養います。&lt;/p&gt;
&lt;p&gt;&lt;a style="background-color: #ff6600; color: white; padding: 5px 10px; text-align: center; text-decoration: none; display: inline-block; font-size: 14px;" href="https://eigo-rewrite.com/vocabulary/"&gt;詳細を見る&lt;/a&gt;&lt;/p&gt;
&lt;/div&gt;
&lt;/div&gt;
```
</t>
  </si>
  <si>
    <t xml:space="preserve">以下のページは「スニペット整合性」（本文と title/meta/H1/冒頭文）が弱い可能性があります。
まず【本文】を確認し、想定読者・悩み・解決範囲を把握してください。
そのうえで、GSCの主要クエリ（表示回数上位）を根拠に、
「検索意図に対して、タイトル/メタ/H1/冒頭120字がズレている点」を特定し、
ズレを解消するための修正案（タイトル/メタ/H1/冒頭）を提示してください。
※本文の“大改修”は前提にしません（必要なら追記ブロックは最大1つまで）。
【URL】https://rika-quest.com/column/teko_kassya_furiko/
【ページ分類】MC
【ページ分類の略語（このプロンプト内の定義）】
TP = トップページ（ホーム/サイトの入口）
SP = サービスページ（講座・コース・申込導線）
MC = メインコラム（コラム/解説/勉強法など集客記事）
SC = サブコラム（MCやSPを補強するための補助コラム※サイト定義に合わせて判断）
NW = ニュース/お知らせ（運用上は改善対象外として除外）
ST = 企業情報等のSEO対策を行わないこ固定ページ（運用上は改善対象外として除外）
- / 空欄 / 未分類 = 未分類（このスクリプトでは改善対象外として除外）
※未分類（空欄 / "-" / "未分類"）は作業対象に含めません。
【現状（スニペット要素）】
- タイトル：【理科のコツ】てこの原理/かっ車と輪軸/ふりこ - 中学受験 理科の個別指導 | 受験理科専門塾「しゅん吉クエスト」
- メタ：「てこの原理・かっ車・ふりこの仕組みをわかりやすく解説！受験理科専門塾『しゅん吉クエスト』では、実験を通じて支点・力点・作用点や力の向きの変化、周期の関係などを楽しく学べます。受験に役立つ知識を身につけ、実践力を高めましょう！詳しくは動画をチェック！」
- H1：【理科のコツ】てこの原理/かっ車と輪軸/ふりこ
- 冒頭120字：小5〜中1 物理／力のはたらき 読み時間目安：10〜15分 てこ・かっ車・ふりこ──「少ない力で動かす」しくみをまとめて理解しよう このページでは、入試頻出の てこの原理・かっ車・ふりこ を、 動画＋図解＋クイズで一気に整理します。 公式の
【GSC主要クエリ（表示回数上位50件）】
- てこの原理｜表示2053｜CTR 0.15%｜順位3.6
- てこの原理とは｜表示752｜CTR 0.00%｜順位4.6
- てこの原理 わかりやすい｜表示285｜CTR 0.35%｜順位6.6
- テコの原理｜表示179｜CTR 0.56%｜順位1.1
- 支点力点作用点｜表示133｜CTR 0.00%｜順位1.4
- てこの原理を使った道具｜表示110｜CTR 0.00%｜順位1.0
- てこのげんり｜表示101｜CTR 0.00%｜順位8.8
- てこの原理 公式｜表示67｜CTR 1.49%｜順位7.2
- てこの原理 支点 力点 作用点｜表示66｜CTR 0.00%｜順位1.9
- てこの原理で、棒を支える固定された点を「支点」、力を加える点を「力点」。では、物が動く点は？｜表示47｜CTR 0.00%｜順位5.5
- てこの原理とは 簡単に｜表示32｜CTR 0.00%｜順位7.3
- テコの原理とは｜表示28｜CTR 0.00%｜順位2.8
- 動滑車と定滑車の違い｜表示28｜CTR 0.00%｜順位1.0
- てこキッズ｜表示27｜CTR 0.00%｜順位1.0
- てこ｜表示26｜CTR 0.00%｜順位1.2
- てこの原理 種類｜表示22｜CTR 0.00%｜順位6.2
- てこの原理 簡単に｜表示21｜CTR 0.00%｜順位5.7
- 理科 てこの原理｜表示21｜CTR 0.00%｜順位9.8
- てこの原理 わかりやすく｜表示20｜CTR 0.00%｜順位7.4
- てこの原理 意味｜表示19｜CTR 0.00%｜順位5.9
- てこの原理 計算｜表示19｜CTR 0.00%｜順位1.0
- てこの原理 とは｜表示18｜CTR 0.00%｜順位4.6
- ブランコ てこ｜表示18｜CTR 0.00%｜順位7.0
- 支点 力点 作用点｜表示17｜CTR 0.00%｜順位1.0
- 理科てこの原理｜表示17｜CTR 0.00%｜順位9.8
- てこ 原理｜表示16｜CTR 0.00%｜順位4.1
- ブランコてこ｜表示15｜CTR 6.67%｜順位5.5
- 輪軸 てこ｜表示15｜CTR 0.00%｜順位10.8
- 理科 支点 力点 作用点｜表示13｜CTR 0.00%｜順位4.0
- てこの 原理｜表示12｜CTR 0.00%｜順位1.9
- てこの原理 てことは｜表示12｜CTR 0.00%｜順位1.3
- てこの原理 中学｜表示12｜CTR 0.00%｜順位3.3
- ブランコ てこの原理｜表示12｜CTR 0.00%｜順位1.0
- 小さい力で重いものを持ち上げるには｜表示12｜CTR 0.00%｜順位1.0
- 梃子の原理｜表示11｜CTR 0.00%｜順位12.6
- てこの原理 仕組み｜表示10｜CTR 0.00%｜順位3.7
- てこの原理 説明｜表示10｜CTR 0.00%｜順位8.1
- てこの原理のてことは｜表示10｜CTR 0.00%｜順位2.2
- てこの性質｜表示10｜CTR 0.00%｜順位1.0
- 梃子｜表示10｜CTR 0.00%｜順位3.6
- てこ 輪軸｜表示9｜CTR 0.00%｜順位11.3
- てこの仕組み｜表示9｜CTR 0.00%｜順位2.2
- てこの原理種類｜表示9｜CTR 0.00%｜順位1.0
- てこ原理｜表示9｜CTR 0.00%｜順位1.0
- ふりこクイズ｜表示9｜CTR 0.00%｜順位8.7
- 支点から力点までの距離｜表示9｜CTR 0.00%｜順位10.6
- 6年生 理科 てこの原理｜表示8｜CTR 0.00%｜順位1.0
- てこの原理 小学生｜表示8｜CTR 0.00%｜順位1.0
- てこの原理 支点｜表示8｜CTR 0.00%｜順位7.8
- てこの原理について｜表示8｜CTR 0.00%｜順位1.0
【参考：代表語（自動抽出）】てこの原理
【出力（必ずこの順）】
1) 本文の要約（想定読者・悩み・解決）
2) 検索意図の整理（主要クエリから2〜3パターン）
3) 不一致の指摘（タイトル/メタ/H1/冒頭のどこがズレているか）
4) 修正方針（“どの意図に寄せるか”を1つに決める）
5) 修正案（すべてコードブロック）
   - タイトル案3つ（全角35字前後＋56字以上の網羅型を1つ）
   - メタ案3つ（全角90字前後）
   - H1案2つ
   - 冒頭120字（2案：&lt;p&gt;で開始）
【禁則ワード（シート連動）】
以下の【禁則ワード】は、タイトル/メタ/導入文/見出し/本文のいずれにも原則使用しないでください。
言い換えが必要な場合は、自然な日本語に置換してください。
【禁則ワード】
- 崩れ
- 型
- 迷い
- 保留
- 固定
- 手順
- 立て直
- 最短
- 結論だけ
- 乱れ
- 三点確認
- 内部リンク
- 導線
- 設計
- 刺
- まず結論
- 整え
- 押し付けない案内
- 統一
- 次の一手
- 失点
- 確定
- サブコラム
- 30秒
- 1分
- CV
- 網羅
【本文】
```html
&lt;div class="container my-4"&gt;
&lt;p&gt;&lt;!-- Hero Section --&gt;&lt;/p&gt;
&lt;div class="card shadow-sm mb-4 border-0" style="background: linear-gradient(135deg, #283593, #00897b); color: #fff;"&gt;
&lt;div class="card-body p-4"&gt;
&lt;div class="d-flex flex-wrap justify-content-between align-items-center mb-2"&gt;&lt;span class="badge bg-warning text-dark mb-2" style="font-size: 0.8rem;"&gt;小5〜中1 物理／力のはたらき&lt;/span&gt;&lt;br /&gt;
&lt;span class="badge bg-light text-dark mb-2" style="font-size: 0.75rem;"&gt;読み時間目安：10〜15分&lt;/span&gt;&lt;/div&gt;
&lt;h1 class="card-title mb-3" style="font-size: 1.9rem; line-height: 1.5;"&gt;てこ・かっ車・ふりこ──「少ない力で動かす」しくみをまとめて理解しよう&lt;/h1&gt;
&lt;p class="card-text mb-0" style="font-size: 0.98rem;"&gt;このページでは、入試頻出の&lt;strong&gt;てこの原理・かっ車・ふりこ&lt;/strong&gt;を、&lt;br /&gt;
動画＋図解＋クイズで一気に整理します。&lt;br /&gt;
公式の丸暗記ではなく、&lt;strong&gt;「なぜそうなるのか？」&lt;/strong&gt;までイメージでつかんでいきましょう。&lt;/p&gt;
&lt;p class="mt-2 mb-0" style="font-size: 0.92rem;"&gt;てこ・ばね・電気・光など、物理分野を全体で整理したい人は、&lt;a style="color: #fff; text-decoration: underline;" href="https://rika-quest.com/column/physics/"&gt;全体像はこちら&lt;/a&gt;。&lt;/p&gt;
&lt;/div&gt;
&lt;/div&gt;
&lt;p&gt;&lt;!-- このページで学べること --&gt;&lt;/p&gt;
&lt;div class="card mb-4 border-0 shadow-sm"&gt;
&lt;div class="card-body"&gt;
&lt;h2 class="h4 mb-3"&gt;このページで学べること&lt;/h2&gt;
&lt;ul class="mb-0"&gt;
&lt;li&gt;&lt;strong&gt;てこの支点・力点・作用点&lt;/strong&gt;と、少ない力で重いものを動かすコツ&lt;/li&gt;
&lt;li&gt;&lt;strong&gt;定かっ車・動かっ車&lt;/strong&gt;の役割と、クレーンなどへの応用&lt;/li&gt;
&lt;li&gt;&lt;strong&gt;ふりこの周期&lt;/strong&gt;が「重さ」ではなく&lt;strong&gt;紐の長さ&lt;/strong&gt;で決まる理由&lt;/li&gt;
&lt;li&gt;入試や定期テストでそのまま使える&lt;strong&gt;重要ポイント＋確認クイズ&lt;/strong&gt;&lt;/li&gt;
&lt;/ul&gt;
&lt;/div&gt;
&lt;/div&gt;
&lt;p&gt;&lt;!-- てこの原理 --&gt;&lt;/p&gt;
&lt;div class="mb-4"&gt;
&lt;h2 class="h4 mb-3"&gt;1. てこの原理──支点・力点・作用点&lt;/h2&gt;
&lt;p&gt;&lt;!-- YouTube: てこ --&gt;&lt;/p&gt;
&lt;div class="mb-3 text-center"&gt;
&lt;div style="max-width: 800px; margin: 0 auto;"&gt;
&lt;div style="position: relative; padding-bottom: 56.25%; height: 0; overflow: hidden; border-radius: 0.75rem;"&gt;&lt;iframe style="position: absolute; top: 0; left: 0; width: 100%; height: 100%;" title="YouTube video player" src="https://www.youtube.com/embed/afX_uf_26KQ" frameborder="0" allowfullscreen="allowfullscreen"&gt;&lt;br /&gt;
&lt;/iframe&gt;&lt;/div&gt;
&lt;/div&gt;
&lt;/div&gt;
&lt;div class="row g-3 mb-3"&gt;
&lt;div class="col-md-6"&gt;
&lt;div class="card border-0 shadow-sm h-100"&gt;
&lt;p&gt;&lt;img decoding="async" class="card-img-top" src="https://rika-quest.com/wp-content/uploads/2023/03/図１図２図３-1024x230.png" alt="支点・力点・作用点の位置を比較した図" /&gt;&lt;/p&gt;
&lt;div class="card-body py-2"&gt;
&lt;p class="small mb-0 text-muted"&gt;てこは&lt;strong&gt;支点・力点・作用点&lt;/strong&gt;の位置関係で「楽さ」が変わります。&lt;br /&gt;
同じ重さでも、支点から力点までの距離が長いほど小さい力で持ち上げられます。&lt;/p&gt;
&lt;/div&gt;
&lt;/div&gt;
&lt;/div&gt;
&lt;div class="col-md-6"&gt;
&lt;div class="card border-0 shadow-sm h-100"&gt;
&lt;div class="card-body"&gt;
&lt;p&gt;「重い石をできるだけ&lt;strong&gt;楽に&lt;/strong&gt;持ち上げたい」ときに活躍するのが&lt;strong&gt;てこ&lt;/strong&gt;です。&lt;br /&gt;
てこには次の3つのポイントがあります。&lt;/p&gt;
&lt;ul&gt;
&lt;li&gt;&lt;strong&gt;支点：&lt;/strong&gt; てこ（棒）が回転する支えの点&lt;/li&gt;
&lt;li&gt;&lt;strong&gt;力点：&lt;/strong&gt; 手で力を加えている場所&lt;/li&gt;
&lt;li&gt;&lt;strong&gt;作用点：&lt;/strong&gt; 実際に物体（石など）が動いている場所&lt;/li&gt;
&lt;/ul&gt;
&lt;p class="mb-0"&gt;てこのキホンは、&lt;br /&gt;
&lt;strong&gt;「支点から力点までの距離が長いほど、必要な力は小さくなる」&lt;/strong&gt;という点です。&lt;br /&gt;
実際に板や棒で試してみると、感覚的に理解しやすくなります。&lt;/p&gt;
&lt;/div&gt;
&lt;/div&gt;
&lt;/div&gt;
&lt;/div&gt;
&lt;p&gt;&lt;!-- 支点・力点・作用点 図 --&gt;&lt;/p&gt;
&lt;div class="row g-3"&gt;
&lt;div class="col-md-4"&gt;
&lt;div class="card border-0 shadow-sm h-100"&gt;
&lt;p&gt;&lt;img decoding="async" class="card-img-top" src="https://rika-quest.com/wp-content/uploads/2023/03/支点-300x163.png" alt="支点の位置を示した図" /&gt;&lt;/p&gt;
&lt;div class="card-body py-2"&gt;
&lt;p class="small mb-0 text-muted"&gt;&lt;strong&gt;支点：&lt;/strong&gt;てこを支えているポイント。&lt;/p&gt;
&lt;/div&gt;
&lt;/div&gt;
&lt;/div&gt;
&lt;div class="col-md-4"&gt;
&lt;div class="card border-0 shadow-sm h-100"&gt;
&lt;p&gt;&lt;img decoding="async" class="card-img-top" src="https://rika-quest.com/wp-content/uploads/2023/03/力点-300x187.png" alt="力点の位置を示した図" /&gt;&lt;/p&gt;
&lt;div class="card-body py-2"&gt;
&lt;p class="small mb-0 text-muted"&gt;&lt;strong&gt;力点：&lt;/strong&gt; 実際に手で力を加えている場所。&lt;/p&gt;
&lt;/div&gt;
&lt;/div&gt;
&lt;/div&gt;
&lt;div class="col-md-4"&gt;
&lt;div class="card border-0 shadow-sm h-100"&gt;
&lt;p&gt;&lt;img decoding="async" class="card-img-top" src="https://rika-quest.com/wp-content/uploads/2023/03/作用点-300x181.png" alt="作用点の位置を示した図" /&gt;&lt;/p&gt;
&lt;div class="card-body py-2"&gt;
&lt;p class="small mb-0 text-muted"&gt;&lt;strong&gt;作用点：&lt;/strong&gt; 力を受けて物体が動いている場所。&lt;/p&gt;
&lt;/div&gt;
&lt;/div&gt;
&lt;/div&gt;
&lt;/div&gt;
&lt;div class="alert alert-success mt-3 mb-0" style="border-left: 4px solid #2e7d32;" role="alert"&gt;&lt;strong&gt;ポイント：&lt;/strong&gt;&lt;br /&gt;
ハサミ・ペンチ・ピンセットなどの問題では、「どこを支えて」「どこに力を加えて」「どこが動いているか」を&lt;br /&gt;
イメージできると支点・力点・作用点を迷わず判断できます。&lt;/div&gt;
&lt;/div&gt;
&lt;p&gt;&lt;!-- かっ車と輪軸 --&gt;&lt;/p&gt;
&lt;div class="mb-4"&gt;
&lt;h2 class="h4 mb-3"&gt;2. かっ車と輪軸──力の向きと大きさを変える道具&lt;/h2&gt;
&lt;p&gt;&lt;!-- YouTube: かっ車・輪軸 --&gt;&lt;/p&gt;
&lt;div class="mb-3 text-center"&gt;
&lt;div style="max-width: 800px; margin: 0 auto;"&gt;
&lt;div style="position: relative; padding-bottom: 56.25%; height: 0; overflow: hidden; border-radius: 0.75rem;"&gt;&lt;iframe style="position: absolute; top: 0; left: 0; width: 100%; height: 100%;" title="YouTube video player" src="https://www.youtube.com/embed/w_PguB2AKE8" frameborder="0" allowfullscreen="allowfullscreen"&gt;&lt;br /&gt;
&lt;/iframe&gt;&lt;/div&gt;
&lt;/div&gt;
&lt;/div&gt;
&lt;div class="row g-3 mb-3"&gt;
&lt;div class="col-md-6"&gt;
&lt;div class="card border-0 shadow-sm h-100"&gt;
&lt;div class="card-body"&gt;
&lt;h3 class="h5"&gt;かっ車とは？&lt;/h3&gt;
&lt;p&gt;かっ車は、溝のついた車にロープ（ひも）をかけた道具で、&lt;br /&gt;
主に&lt;strong&gt;「力の向きを変える」&lt;/strong&gt;ことや、&lt;strong&gt;「必要な力を小さくする」&lt;/strong&gt;ことに使われます。&lt;/p&gt;
&lt;ul&gt;
&lt;li&gt;&lt;strong&gt;定かっ車：&lt;/strong&gt; かっ車が固定されているタイプ。&lt;br /&gt;
力の向きを変えることができる（例：下向きに引いて上に持ち上げる）。&lt;/li&gt;
&lt;li&gt;&lt;strong&gt;動かっ車：&lt;/strong&gt; かっ車自体が荷物と一緒に動くタイプ。&lt;br /&gt;
&lt;strong&gt;2本のひもで1つの重さを支つ&lt;/strong&gt;ため、必要な力が半分になる。&lt;/li&gt;
&lt;/ul&gt;
&lt;p class="mb-0"&gt;クレーン車などでは、動かっ車を何枚も組み合わせて、&lt;br /&gt;
&lt;strong&gt;とても重い荷物を「小さな力」で持ち上げる&lt;/strong&gt;しくみが使われています。&lt;/p&gt;
&lt;/div&gt;
&lt;/div&gt;
&lt;/div&gt;
&lt;div class="col-md-6"&gt;
&lt;div class="card border-0 shadow-sm h-100"&gt;
&lt;p&gt;&lt;img decoding="async" class="card-img-top" src="https://rika-quest.com/wp-content/uploads/2023/03/IMG_0301.jpg" alt="定かっ車と動かっ車の図" /&gt;&lt;/p&gt;
&lt;div class="card-body py-2"&gt;
&lt;p class="small mb-2 text-muted"&gt;定かっ車は&lt;strong&gt;力の向きを変える&lt;/strong&gt;、動かっ車は&lt;strong&gt;必要な力を小さくする&lt;/strong&gt;のが役割です。&lt;/p&gt;
&lt;/div&gt;
&lt;/div&gt;
&lt;/div&gt;
&lt;/div&gt;
&lt;p&gt;&lt;!-- 動かっ車の力の分担 --&gt;&lt;/p&gt;
&lt;div class="row g-3 mb-3"&gt;
&lt;div class="col-md-6"&gt;
&lt;div class="card border-0 shadow-sm h-100"&gt;
&lt;p&gt;&lt;img decoding="async" class="card-img-top" src="https://rika-quest.com/wp-content/uploads/2023/03/どうかっ車.png" alt="動かっ車で力が半分になる仕組み" /&gt;&lt;/p&gt;
&lt;div class="card-body py-2"&gt;
&lt;p class="small mb-0 text-muted"&gt;2本のひもで1つの重りを支えると、1本あたりの負担は半分になります。&lt;br /&gt;
4本で支えれば4分の1の力で持ち上げられます。&lt;/p&gt;
&lt;/div&gt;
&lt;/div&gt;
&lt;/div&gt;
&lt;div class="col-md-6"&gt;
&lt;div class="card border-0 shadow-sm h-100"&gt;
&lt;p&gt;&lt;img decoding="async" class="card-img-top" src="https://rika-quest.com/wp-content/uploads/2023/03/IMG_0303.jpg" alt="動かっ車と定かっ車を組み合わせた例" /&gt;&lt;/p&gt;
&lt;div class="card-body"&gt;
&lt;p class="mb-2"&gt;例えば、80 g のおもりとつり合っている動かっ車で、&lt;br /&gt;
&lt;strong&gt;4本のひも&lt;/strong&gt;が重りを支えているなら、&lt;/p&gt;
&lt;ul class="mb-2"&gt;
&lt;li&gt;1本あたりが支える重さ：80 g&lt;/li&gt;
&lt;li&gt;合計で支えられる重さ：80 g × 4 = &lt;strong&gt;320 g&lt;/strong&gt;&lt;/li&gt;
&lt;/ul&gt;
&lt;p class="mb-0"&gt;クレーンでは動かっ車をたくさん重ねることで、1トンの荷物を&lt;strong&gt;1 kg 分の力&lt;/strong&gt;で持ち上げるようなイメージになります。&lt;/p&gt;
&lt;/div&gt;
&lt;/div&gt;
&lt;/div&gt;
&lt;/div&gt;
&lt;div class="alert alert-info mb-0" style="border-left: 4px solid #0288d1;" role="alert"&gt;&lt;strong&gt;チェック：&lt;/strong&gt;&lt;br /&gt;
「何本のひもが重さを支えているか？」を数えて、&lt;br /&gt;
&lt;strong&gt;必要な力 ＝ 全体の重さ ÷ ひもの本数&lt;/strong&gt; で考えるクセをつけよう。&lt;/div&gt;
&lt;/div&gt;
&lt;p&gt;&lt;!-- 受験理科専門塾 しゅん吉クエスト（公式サイトCTA） --&gt;&lt;/p&gt;
&lt;div style="border: 2px solid #1976d2; background-color: #e3f2fd; padding: 10px 12px; display: flex; align-items: flex-start; justify-content: flex-start; margin-bottom: 10px;"&gt;
&lt;p&gt;&lt;img decoding="async" style="max-width: 90px; height: auto; margin-right: 10px; flex-shrink: 0;" src="https://rika-quest.com/wp-content/uploads/2021/07/%E3%81%97%E3%82%85%E3%82%93%E5%90%89%E3%82%AF%E3%82%A8%E3%82%B9%E3%83%88%E6%AD%A3%E6%96%B9%E5%BD%A2.jpg" alt="受験理科専門塾しゅん吉クエストのロゴ" /&gt;&lt;/p&gt;
&lt;div style="text-align: left; flex: 1;"&gt;
&lt;p style="margin: 5px 0; font-size: 14px; line-height: 1.6;"&gt;【受験理科専門塾しゅん吉クエスト】：&lt;br /&gt;
中学受験理科に特化した&lt;strong&gt;完全１対１個別指導&lt;/strong&gt;の専門塾です。&lt;br /&gt;
物理・化学・生物・地学の４分野について、苦手単元のやり直しから志望校対策まで、&lt;br /&gt;
一人ひとりの理解度に合わせてカリキュラムを作成し、&lt;strong&gt;「理科嫌い」を「理科で点が取れる」に変える&lt;/strong&gt;指導を行っています。&lt;/p&gt;
&lt;p&gt;&lt;a style="background-color: #1976d2; color: #ffffff; padding: 5px 10px; text-align: center; text-decoration: none; display: inline-block; font-size: 14px;" href="https://rika-quest.com/"&gt;&lt;br /&gt;
しゅん吉クエスト公式サイトを見る&lt;br /&gt;
&lt;/a&gt;&lt;/p&gt;
&lt;/div&gt;
&lt;/div&gt;
&lt;p&gt;&lt;!-- ふりこ --&gt;&lt;/p&gt;
&lt;div class="mb-4"&gt;
&lt;h2 class="h4 mb-3"&gt;3. ふりこ──周期は「重さ」ではなく「紐の長さ」で決まる&lt;/h2&gt;
&lt;p&gt;&lt;!-- YouTube: ふりこ --&gt;&lt;/p&gt;
&lt;div class="mb-3 text-center"&gt;
&lt;div style="max-width: 800px; margin: 0 auto;"&gt;
&lt;div style="position: relative; padding-bottom: 56.25%; height: 0; overflow: hidden; border-radius: 0.75rem;"&gt;&lt;iframe style="position: absolute; top: 0; left: 0; width: 100%; height: 100%;" title="YouTube video player" src="https://www.youtube.com/embed/Ohmd3uzAGV4" frameborder="0" allowfullscreen="allowfullscreen"&gt;&lt;br /&gt;
&lt;/iframe&gt;&lt;/div&gt;
&lt;/div&gt;
&lt;/div&gt;
&lt;div class="row g-3 mb-3"&gt;
&lt;div class="col-md-6"&gt;
&lt;div class="card border-0 shadow-sm h-100"&gt;
&lt;p&gt;&lt;img decoding="async" class="card-img-top" src="https://rika-quest.com/wp-content/uploads/2023/03/画像2-4-1024x161.png" alt="ふりこの周期と紐の長さの関係" /&gt;&lt;/p&gt;
&lt;div class="card-body py-2"&gt;
&lt;p class="small mb-0 text-muted"&gt;同じ場所でふりこを動かしたとき、&lt;strong&gt;周期を決めるのは紐の長さ&lt;/strong&gt;です。&lt;br /&gt;
重りの重さや振れ幅は、基本的には周期に関係しません。&lt;/p&gt;
&lt;/div&gt;
&lt;/div&gt;
&lt;/div&gt;
&lt;div class="col-md-6"&gt;
&lt;div class="card border-0 shadow-sm h-100"&gt;
&lt;div class="card-body"&gt;
&lt;p&gt;ふりこ（ブランコのような動き）の&lt;strong&gt;1往復にかかる時間&lt;/strong&gt;を周期と言います。&lt;br /&gt;
入試でよく狙われるポイントは、次の3点です。&lt;/p&gt;
&lt;ul&gt;
&lt;li&gt;&lt;strong&gt;周期は重さに関係しない。&lt;/strong&gt;&lt;/li&gt;
&lt;li&gt;&lt;strong&gt;周期は紐の長さで決まる。&lt;/strong&gt;&lt;/li&gt;
&lt;li&gt;&lt;strong&gt;紐が長いほど周期は長く、短いほど周期は短い。&lt;/strong&gt;&lt;/li&gt;
&lt;/ul&gt;
&lt;p class="mb-0"&gt;実際の物理では、周期を&lt;br /&gt;
&lt;code&gt;T = 2π√(ℓ / g)&lt;/code&gt; という式で表しますが、&lt;br /&gt;
&lt;strong&gt;g や π は一定&lt;/strong&gt;なので、変化するのは&lt;strong&gt;ℓ（紐の長さ）だけ&lt;/strong&gt;だと理解できればOKです。&lt;/p&gt;
&lt;/div&gt;
&lt;/div&gt;
&lt;/div&gt;
&lt;/div&gt;
&lt;div class="alert alert-success mb-0" style="border-left: 4px solid #2e7d32;" role="alert"&gt;&lt;strong&gt;ポイント：&lt;/strong&gt;&lt;br /&gt;
「重い方がゆっくり動きそう」という直感と違うので、&lt;br /&gt;
&lt;strong&gt;「周期は紐の長さだけで決まる」&lt;/strong&gt;という事実をしっかり覚えておこう。&lt;/div&gt;
&lt;/div&gt;
&lt;p&gt;&lt;!-- まとめテーブル --&gt;&lt;/p&gt;
&lt;div class="mb-4"&gt;
&lt;h2 class="h4 mb-3"&gt;まとめ&lt;/h2&gt;
&lt;p class="mb-3"&gt;てこ・かっ車・ふりこ以外の単元も含めて、物理分野をまとめて見直すときは、&lt;a href="https://rika-quest.com/column/physics/"&gt;全体像はこちら&lt;/a&gt;。&lt;/p&gt;
&lt;div class="table-responsive"&gt;
&lt;table class="table table-bordered align-middle"&gt;
&lt;thead style="background-color: #c8e6c9;"&gt;
&lt;tr class="text-center"&gt;
&lt;th style="width: 30%;" scope="col"&gt;ポイント&lt;/th&gt;
&lt;th style="width: 70%;" scope="col"&gt;内容&lt;/th&gt;
&lt;/tr&gt;
&lt;/thead&gt;
&lt;tbody&gt;
&lt;tr style="background-color: #ffffff;"&gt;
&lt;td&gt;&lt;strong&gt;てこの原理&lt;/strong&gt;&lt;/td&gt;
&lt;td&gt;・てこは&lt;strong&gt;支点・力点・作用点&lt;/strong&gt;で構成される。&lt;br /&gt;
・支点から&lt;strong&gt;力点までの距離が長いほど&lt;/strong&gt;、少ない力で重い物を動かせる。&lt;br /&gt;
・ハサミやペンチなどもてこの仲間。実験や体験を通して理解すると定着しやすい。&lt;/td&gt;
&lt;/tr&gt;
&lt;tr style="background-color: #dfffd6;"&gt;
&lt;td&gt;&lt;strong&gt;かっ車&lt;/strong&gt;&lt;/td&gt;
&lt;td&gt;・&lt;strong&gt;定かっ車：&lt;/strong&gt; 力の向きを変えるための装置（例：下向きに引いて物体を上げる）。&lt;br /&gt;
・&lt;strong&gt;動かっ車：&lt;/strong&gt; 2本以上のひもで重さを分担し、必要な力を小さくする。&lt;br /&gt;
・クレーンなどで応用され、複数のかっ車を組み合わせて&lt;strong&gt;とても重い物を少ない力で持ち上げる&lt;/strong&gt;。&lt;/td&gt;
&lt;/tr&gt;
&lt;tr style="background-color: #ffffff;"&gt;
&lt;td&gt;&lt;strong&gt;ふりこ&lt;/strong&gt;&lt;/td&gt;
&lt;td&gt;・ふりこの&lt;strong&gt;周期&lt;/strong&gt;は、吊るしている物体の重さに関係せず、&lt;strong&gt;紐の長さ&lt;/strong&gt;で決まる。&lt;br /&gt;
・紐が長いほど周期は長く、紐が短いほど周期は短い。&lt;br /&gt;
・ガリレオが発見した&lt;strong&gt;ふりこの等時性&lt;/strong&gt;が基礎となっており、入試の表・グラフ問題でもよく出題される。&lt;/td&gt;
&lt;/tr&gt;
&lt;/tbody&gt;
&lt;/table&gt;
&lt;/div&gt;
&lt;/div&gt;
&lt;p&gt;&lt;!-- クイズ --&gt;&lt;/p&gt;
&lt;h2 class="h4 mb-3"&gt;てこ・かっ車・ふりこクイズ&lt;/h2&gt;
&lt;div class="card mb-4 border-0 shadow-sm"&gt;
&lt;div class="card-body"&gt;
&lt;p class="mb-3"&gt;学んだ内容をクイズで確認してみましょう。&lt;br /&gt;
&lt;strong&gt;「正解を見る」ボタン&lt;/strong&gt;を押すと答えが表示され、ボタンは非表示になります。&lt;/p&gt;
&lt;div class="table-responsive"&gt;
&lt;table class="table table-bordered align-middle mb-0"&gt;
&lt;thead style="background-color: #c8e6c9;"&gt;
&lt;tr class="text-center"&gt;
&lt;th style="width: 40%;" scope="col"&gt;問題&lt;/th&gt;
&lt;th style="width: 40%;" scope="col"&gt;選択肢&lt;/th&gt;
&lt;th style="width: 20%;" scope="col"&gt;回答&lt;/th&gt;
&lt;/tr&gt;
&lt;/thead&gt;
&lt;tbody&gt;
&lt;tr style="background-color: #ffffff;"&gt;
&lt;td&gt;1. てこの支点とは何を指しますか？&lt;/td&gt;
&lt;td&gt;A. 力を加える場所&lt;br /&gt;
B. 棒が回転する支えとなる点&lt;br /&gt;
C. 棒の両端&lt;br /&gt;
D. 作用が及ぶ場所&lt;/td&gt;
&lt;td class="text-center"&gt;&lt;button class="btn btn-sm btn-primary" type="button"&gt;&lt;br /&gt;
正解を見る&lt;br /&gt;
&lt;/button&gt;&lt;br /&gt;
&lt;span id="mech-q1" style="display: none; margin-top: 4px;"&gt;&lt;br /&gt;
正解：B. 棒が回転する支えとなる点&lt;br /&gt;
&lt;/span&gt;&lt;/td&gt;
&lt;/tr&gt;
&lt;tr style="background-color: #dfffd6;"&gt;
&lt;td&gt;2. かっ車の主な役割は？&lt;/td&gt;
&lt;td&gt;A. 力を増幅する&lt;br /&gt;
B. 力の方向を変える&lt;br /&gt;
C. 摩擦を減らす&lt;br /&gt;
D. 温度を上げる&lt;/td&gt;
&lt;td class="text-center"&gt;&lt;button class="btn btn-sm btn-primary" type="button"&gt;&lt;br /&gt;
正解を見る&lt;br /&gt;
&lt;/button&gt;&lt;br /&gt;
&lt;span id="mech-q2" style="display: none; margin-top: 4px;"&gt;&lt;br /&gt;
正解：B. 力の方向を変える&lt;br /&gt;
&lt;/span&gt;&lt;/td&gt;
&lt;/tr&gt;
&lt;tr style="background-color: #ffffff;"&gt;
&lt;td&gt;3. 動かっ車を使うと力はどうなりますか？&lt;/td&gt;
&lt;td&gt;A. 変わらない&lt;br /&gt;
B. 倍になる&lt;br /&gt;
C. 半分になる&lt;br /&gt;
D. 1/4になる&lt;/td&gt;
&lt;td class="text-center"&gt;&lt;button class="btn btn-sm btn-primary" type="button"&gt;&lt;br /&gt;
正解を見る&lt;br /&gt;
&lt;/button&gt;&lt;br /&gt;
&lt;span id="mech-q3" style="display: none; margin-top: 4px;"&gt;&lt;br /&gt;
正解：C. 半分になる&lt;br /&gt;
&lt;/span&gt;&lt;/td&gt;
&lt;/tr&gt;
&lt;tr style="background-color: #dfffd6;"&gt;
&lt;td&gt;4. ふりこの周期を決める主な要因は？&lt;/td&gt;
&lt;td&gt;A. 重さ&lt;br /&gt;
B. 紐の長さ&lt;br /&gt;
C. 振れ幅&lt;br /&gt;
D. 支点の位置&lt;/td&gt;
&lt;td class="text-center"&gt;&lt;button class="btn btn-sm btn-primary" type="button"&gt;&lt;br /&gt;
正解を見る&lt;br /&gt;
&lt;/button&gt;&lt;br /&gt;
&lt;span id="mech-q4" style="display: none; margin-top: 4px;"&gt;&lt;br /&gt;
正解：B. 紐の長さ&lt;br /&gt;
&lt;/span&gt;&lt;/td&gt;
&lt;/tr&gt;
&lt;tr style="background-color: #ffffff;"&gt;
&lt;td&gt;5. ガリレオが発見したふりこの特性は？&lt;/td&gt;
&lt;td&gt;A. 重い物ほど周期が短い&lt;br /&gt;
B. 周期は紐の長さで決まる&lt;br /&gt;
C. 周期は振れ幅に依存する&lt;br /&gt;
D. 周期は力の大きさで決まる&lt;/td&gt;
&lt;td class="text-center"&gt;&lt;button class="btn btn-sm btn-primary" type="button"&gt;&lt;br /&gt;
正解を見る&lt;br /&gt;
&lt;/button&gt;&lt;br /&gt;
&lt;span id="mech-q5" style="display: none; margin-top: 4px;"&gt;&lt;br /&gt;
正解：B. 周期は紐の長さで決まる&lt;br /&gt;
&lt;/span&gt;&lt;/td&gt;
&lt;/tr&gt;
&lt;tr style="background-color: #dfffd6;"&gt;
&lt;td&gt;6. クレーンで動かっ車が使われる主な理由は？&lt;/td&gt;
&lt;td&gt;A. 重量を分散する&lt;br /&gt;
B. 速度を上げる&lt;br /&gt;
C. 摩擦を減らす&lt;br /&gt;
D. 電力を節約する&lt;/td&gt;
&lt;td class="text-center"&gt;&lt;button class="btn btn-sm btn-primary" type="button"&gt;&lt;br /&gt;
正解を見る&lt;br /&gt;
&lt;/button&gt;&lt;br /&gt;
&lt;span id="mech-q6" style="display: none; margin-top: 4px;"&gt;&lt;br /&gt;
正解：A. 重量を分散する&lt;br /&gt;
&lt;/span&gt;&lt;/td&gt;
&lt;/tr&gt;
&lt;tr style="background-color: #ffffff;"&gt;
&lt;td&gt;7. 動かっ車で4本の紐を使う場合、1本の紐と比べて持ち上げられる荷物の重さは？&lt;/td&gt;
&lt;td&gt;A. 4倍&lt;br /&gt;
B. 半分&lt;br /&gt;
C. 同じ&lt;br /&gt;
D. 1/4&lt;/td&gt;
&lt;td class="text-center"&gt;&lt;button class="btn btn-sm btn-primary" type="button"&gt;&lt;br /&gt;
正解を見る&lt;br /&gt;
&lt;/button&gt;&lt;br /&gt;
&lt;span id="mech-q7" style="display: none; margin-top: 4px;"&gt;&lt;br /&gt;
正解：A. 4倍&lt;br /&gt;
&lt;/span&gt;&lt;/td&gt;
&lt;/tr&gt;
&lt;tr style="background-color: #dfffd6;"&gt;
&lt;td&gt;8. ふりこの振れ幅が少し変わっても、周期に大きな影響はありますか？&lt;/td&gt;
&lt;td&gt;A. はい、影響します&lt;br /&gt;
B. いいえ、影響しません&lt;br /&gt;
C. 部分的に影響します&lt;br /&gt;
D. 温度に依存します&lt;/td&gt;
&lt;td class="text-center"&gt;&lt;button class="btn btn-sm btn-primary" type="button"&gt;&lt;br /&gt;
正解を見る&lt;br /&gt;
&lt;/button&gt;&lt;br /&gt;
&lt;span id="mech-q8" style="display: none; margin-top: 4px;"&gt;&lt;br /&gt;
正解：B. いいえ、影響しません&lt;br /&gt;
&lt;/span&gt;&lt;/td&gt;
&lt;/tr&gt;
&lt;tr style="background-color: #ffffff;"&gt;
&lt;td&gt;9. 支点が作用点に近いと、物を動かすために必要な力はどうなりますか？&lt;/td&gt;
&lt;td&gt;A. 増える&lt;br /&gt;
B. 減る&lt;br /&gt;
C. 変わらない&lt;br /&gt;
D. 方向が変わる&lt;/td&gt;
&lt;td class="text-center"&gt;&lt;button class="btn btn-sm btn-primary" type="button"&gt;&lt;br /&gt;
正解を見る&lt;br /&gt;
&lt;/button&gt;&lt;br /&gt;
&lt;span id="mech-q9" style="display: none; margin-top: 4px;"&gt;&lt;br /&gt;
正解：A. 増える&lt;br /&gt;
&lt;/span&gt;&lt;/td&gt;
&lt;/tr&gt;
&lt;tr style="background-color: #dfffd6;"&gt;
&lt;td&gt;10. 紐が長いふりこの周期はどうなりますか？&lt;/td&gt;
&lt;td&gt;A. 短い&lt;br /&gt;
B. 長い&lt;br /&gt;
C. 同じ&lt;br /&gt;
D. 不定&lt;/td&gt;
&lt;td class="text-center"&gt;&lt;button class="btn btn-sm btn-primary" type="button"&gt;&lt;br /&gt;
正解を見る&lt;br /&gt;
&lt;/button&gt;&lt;br /&gt;
&lt;span id="mech-q10" style="display: none; margin-top: 4px;"&gt;&lt;br /&gt;
正解：B. 長い&lt;br /&gt;
&lt;/span&gt;&lt;/td&gt;
&lt;/tr&gt;
&lt;/tbody&gt;
&lt;/table&gt;
&lt;/div&gt;
&lt;/div&gt;
&lt;/div&gt;
&lt;p&gt;&lt;!-- 最後のまとめ＋CTA --&gt;&lt;/p&gt;
&lt;div class="row g-3 mb-4"&gt;
&lt;div class="col-lg-7"&gt;
&lt;div class="card border-0 shadow-sm h-100"&gt;
&lt;div class="card-body"&gt;
&lt;h2 class="h4 mb-3"&gt;さいごに：公式よりも「イメージ」を優先しよう&lt;/h2&gt;
&lt;p&gt;てこ・かっ車・ふりこは、どれも&lt;strong&gt;「少ない力でうまく動かす」&lt;/strong&gt;ための道具・現象です。&lt;br /&gt;
公式を覚えることも大切ですが、まずは&lt;br /&gt;
&lt;strong&gt;「どう動いているのか」「なぜその方が楽なのか」&lt;/strong&gt;をイメージでつかむことが、得点アップの近道になります。&lt;/p&gt;
&lt;ul&gt;
&lt;li&gt;自分で簡単な模型（てこ・かっ車・ふりこ）を作って、実際に動かしてみる&lt;/li&gt;
&lt;li&gt;教科書の実験結果の表・グラフを&lt;strong&gt;言葉で説明できるか&lt;/strong&gt;確認する&lt;/li&gt;
&lt;li&gt;理科と算数（比例・反比例など）をセットで考えるクセをつける&lt;/li&gt;
&lt;/ul&gt;
&lt;p class="mb-0"&gt;「イメージで分かる」と、応用問題や文章量の多い入試問題でも怖くなくなります。&lt;/p&gt;
&lt;/div&gt;
&lt;/div&gt;
&lt;/div&gt;
&lt;div class="col-lg-5"&gt;
&lt;div class="card h-100 shadow-sm" style="border-left: 6px solid #00796b;"&gt;
&lt;div class="card-body d-flex flex-column justify-content-between"&gt;
&lt;div&gt;
&lt;p class="text-muted mb-1" style="font-size: 0.8rem;"&gt;受験理科専門塾 しゅん吉クエスト&lt;/p&gt;
&lt;h3 class="h5 mb-2"&gt;物理分野を&lt;strong&gt;武器&lt;/strong&gt;にしたい受験生へ&lt;/h3&gt;
&lt;p class="mb-3" style="font-size: 0.95rem;"&gt;「公式は覚えたけれど、なぜそうなるのかが分からない…」&lt;br /&gt;
「文章問題になると急に解けなくなる…」という悩みを、&lt;br /&gt;
しゅん吉クエストの&lt;strong&gt;物理攻略講座&lt;/strong&gt;で一緒に解決しませんか。&lt;br /&gt;
てこ・かっ車・ふりこ以外にも、力学・電気・光・音をまとめて整理していきます。&lt;/p&gt;
&lt;/div&gt;
&lt;div&gt;&lt;a class="btn btn-success w-100 mb-2" href="https://rika-quest.com/kouza/#物理攻略講座"&gt;&lt;br /&gt;
物理攻略講座の詳細を見る&lt;br /&gt;
&lt;/a&gt;&lt;br /&gt;
&lt;a class="btn btn-outline-success w-100" href="https://rika-quest.com/inquiry/"&gt;&lt;br /&gt;
無料体験・お問い合わせはこちら&lt;br /&gt;
&lt;/a&gt;&lt;/div&gt;
&lt;/div&gt;
&lt;/div&gt;
&lt;/div&gt;
&lt;/div&gt;
&lt;/div&gt;
&lt;p&gt;&lt;!-- /.container --&gt;&lt;/p&gt;
&lt;p&gt;&lt;script&gt;
  // クイズの答え表示用（初期状態では span は display:none）
  function showMechQuizAnswer(id, btn) {
    var ans = document.getElementById(id);
    if (ans) {
      ans.style.display = 'block';
    }
    if (btn) {
      btn.style.display = 'none';
    }
  }
&lt;/script&gt;&lt;/p&gt;
```
</t>
  </si>
  <si>
    <t xml:space="preserve">以下のページは「スニペット整合性」（本文と title/meta/H1/冒頭文）が弱い可能性があります。
まず【本文】を確認し、想定読者・悩み・解決範囲を把握してください。
そのうえで、GSCの主要クエリ（表示回数上位）を根拠に、
「検索意図に対して、タイトル/メタ/H1/冒頭120字がズレている点」を特定し、
ズレを解消するための修正案（タイトル/メタ/H1/冒頭）を提示してください。
※本文の“大改修”は前提にしません（必要なら追記ブロックは最大1つまで）。
【URL】https://eng-support.com/column/book2-lesson4-scene2/
【ページ分類】MC
【ページ分類の略語（このプロンプト内の定義）】
TP = トップページ（ホーム/サイトの入口）
SP = サービスページ（講座・コース・申込導線）
MC = メインコラム（コラム/解説/勉強法など集客記事）
SC = サブコラム（MCやSPを補強するための補助コラム※サイト定義に合わせて判断）
NW = ニュース/お知らせ（運用上は改善対象外として除外）
ST = 企業情報等のSEO対策を行わないこ固定ページ（運用上は改善対象外として除外）
- / 空欄 / 未分類 = 未分類（このスクリプトでは改善対象外として除外）
※未分類（空欄 / "-" / "未分類"）は作業対象に含めません。
【現状（スニペット要素）】
- タイトル：one of the＋最上級・複数形｜get/become＋形容詞｜中学英語
- メタ：one of the＋最上級＋複数名詞、get/become＋形容詞、比較級and比較級を例文で解説。more and moreとone ofの後ろの複数形も確認。
- H1：get／become＋比較級・形容詞の使い分け｜「比較級 and 比較級」まで一気に整理【Book2 Lesson4 Scene2】
- 冒頭120字：Book1 Lesson4 シーン2では、 「get / become + 形容詞」 を使った変化の表現から、 比較級 and 比較級（taller and taller / more and more ～） 、 さらに 「one of t
【GSC主要クエリ（表示回数上位50件）】
- one of the｜表示359｜CTR 0.28%｜順位1.1
- one of the 最上級｜表示204｜CTR 0.98%｜順位2.0
- なる 英語｜表示198｜CTR 0.00%｜順位3.2
- ～になる 英語｜表示191｜CTR 0.00%｜順位1.1
- になる 英語｜表示163｜CTR 0.00%｜順位1.1
- get 形容詞｜表示133｜CTR 0.00%｜順位2.4
- become 形容詞｜表示105｜CTR 0.00%｜順位2.8
- get become 違い｜表示92｜CTR 0.00%｜順位3.5
- become get 違い｜表示81｜CTR 0.00%｜順位4.9
- get 比較級｜表示79｜CTR 6.33%｜順位2.5
- one of the 複数形｜表示68｜CTR 0.00%｜順位1.3
- なる英語｜表示66｜CTR 0.00%｜順位3.2
- 何々になる 英語｜表示64｜CTR 0.00%｜順位2.9
- one of the 最上級 複数名詞｜表示57｜CTR 0.00%｜順位2.2
- become 例文｜表示47｜CTR 0.00%｜順位1.0
- one of the most 複数形｜表示46｜CTR 0.00%｜順位1.4
- one of the 意味｜表示42｜CTR 0.00%｜順位3.3
- 〜になる 英語｜表示42｜CTR 0.00%｜順位1.2
- become 進行形｜表示41｜CTR 0.00%｜順位3.7
- become 比較級｜表示40｜CTR 2.50%｜順位1.3
- become 活用｜表示40｜CTR 0.00%｜順位1.0
- 比較級アンド比較級｜表示40｜CTR 0.00%｜順位1.2
- get 進行形｜表示37｜CTR 0.00%｜順位1.7
- どんどん 英語｜表示37｜CTR 0.00%｜順位2.2
- ーになる 英語｜表示37｜CTR 0.00%｜順位3.5
- 〇〇になる 英語｜表示34｜CTR 0.00%｜順位2.4
- get 比較級 and 比較級｜表示32｜CTR 0.00%｜順位1.0
- becomeとgetの違い｜表示31｜CTR 0.00%｜順位4.8
- get+形容詞｜表示31｜CTR 0.00%｜順位1.7
- getting more 意味｜表示30｜CTR 0.00%｜順位5.3
- getting 比較級｜表示29｜CTR 0.00%｜順位3.5
- 形容詞 形容動詞 見分け方｜表示25｜CTR 0.00%｜順位1.0
- get なる｜表示24｜CTR 0.00%｜順位3.7
- get 複数形｜表示24｜CTR 0.00%｜順位9.2
- 形容詞と形容動詞の見分け方｜表示24｜CTR 0.00%｜順位1.0
- getとbecomeの違い｜表示22｜CTR 4.55%｜順位2.5
- 最上級 one of the｜表示22｜CTR 0.00%｜順位3.6
- becomeの後ろ｜表示21｜CTR 0.00%｜順位6.5
- get 形容詞 become 形容詞 違い｜表示21｜CTR 0.00%｜順位2.0
- だんだん になる 英語 比較級｜表示21｜CTR 0.00%｜順位2.3
- になる英語｜表示21｜CTR 0.00%｜順位1.0
- become のあと｜表示19｜CTR 0.00%｜順位6.3
- get になる｜表示19｜CTR 0.00%｜順位4.1
- become get｜表示18｜CTR 0.00%｜順位2.3
- become get grow turn 違い｜表示18｜CTR 0.00%｜順位1.4
- becomeのあと｜表示18｜CTR 0.00%｜順位6.0
- 比較級 one of the｜表示18｜CTR 0.00%｜順位3.4
- ...になる 英語｜表示17｜CTR 0.00%｜順位1.1
- become turn 違い｜表示17｜CTR 0.00%｜順位3.6
- one of the most｜表示16｜CTR 0.00%｜順位1.0
【参考：代表語（自動抽出）】one
【出力（必ずこの順）】
1) 本文の要約（想定読者・悩み・解決）
2) 検索意図の整理（主要クエリから2〜3パターン）
3) 不一致の指摘（タイトル/メタ/H1/冒頭のどこがズレているか）
4) 修正方針（“どの意図に寄せるか”を1つに決める）
5) 修正案（すべてコードブロック）
   - タイトル案3つ（全角35字前後＋56字以上の網羅型を1つ）
   - メタ案3つ（全角90字前後）
   - H1案2つ
   - 冒頭120字（2案：&lt;p&gt;で開始）
【禁則ワード（シート連動）】
以下の【禁則ワード】は、タイトル/メタ/導入文/見出し/本文のいずれにも原則使用しないでください。
言い換えが必要な場合は、自然な日本語に置換してください。
【禁則ワード】
- 崩れ
- 型
- 迷い
- 保留
- 固定
- 手順
- 立て直
- 最短
- 結論だけ
- 乱れ
- 三点確認
- 内部リンク
- 導線
- 設計
- 刺
- まず結論
- 整え
- 押し付けない案内
- 統一
- 次の一手
- 失点
- 確定
- サブコラム
- 30秒
- 1分
- CV
- 網羅
【本文】
```html
&lt;p&gt;&amp;nbsp;&lt;/p&gt;
&lt;p&gt;&lt;!-- レッスン動画（比較級 and 比較級・one of the 解説） --&gt;&lt;br /&gt;
&lt;iframe title="YouTube video player" src="https://www.youtube.com/embed/dvMtx4J2Nd4?si=Re4qUiFDvLXtOLNf" width="560" height="315" frameborder="0" allowfullscreen="allowfullscreen"&gt;&lt;span data-mce-type="bookmark" style="display: inline-block; width: 0px; overflow: hidden; line-height: 0;" class="mce_SELRES_start"&gt;&lt;/span&gt;&lt;/iframe&gt;&lt;/p&gt;
&lt;p&gt;Book1 Lesson4 シーン2では、&lt;strong&gt;「get / become + 形容詞」&lt;/strong&gt;を使った変化の表現から、&lt;br /&gt;
&lt;strong&gt;比較級 and 比較級（taller and taller / more and more ～）&lt;/strong&gt;、&lt;br /&gt;
さらに&lt;strong&gt;「one of the + 最上級 + 複数名詞」&lt;/strong&gt;という頻出構文まで、一気に学んでいきます。&lt;/p&gt;
&lt;p&gt;このページでは、動画で扱っている内容を整理しながら、&lt;/p&gt;
&lt;ul&gt;
&lt;li&gt;&lt;strong&gt;get / become + 形容詞 と比較級 and 比較級&lt;/strong&gt;の使い分け&lt;/li&gt;
&lt;li&gt;&lt;strong&gt;more and more + 形容詞&lt;/strong&gt; のルール&lt;/li&gt;
&lt;li&gt;&lt;strong&gt;one of the + 最上級 + 複数名詞&lt;/strong&gt; の正しい形&lt;/li&gt;
&lt;li&gt;&lt;strong&gt;one of the のあとの名詞が「必ず複数形」になる理由&lt;/strong&gt;&lt;/li&gt;
&lt;/ul&gt;
&lt;p&gt;を、入試レベルを意識して分かりやすく整理していきます。&lt;br /&gt;
&lt;!-- 即答ブロック：導入直後〜最初のH2「1. Lesson4シーン2のメインテーマ」の前に貼り付け --&gt;&lt;/p&gt;
&lt;h2&gt;get / become と比較級and比較級・one of the&lt;/h2&gt;
&lt;p&gt;ここだけ押さえると、&lt;strong&gt;get / become + 形容詞&lt;/strong&gt;は「変化」、&lt;br /&gt;
&lt;strong&gt;比較級 and 比較級 / more and more&lt;/strong&gt;は「変化が増していく」、&lt;br /&gt;
&lt;strong&gt;one of the + 最上級 + 複数名詞&lt;/strong&gt;は「最上級グループの一人（ひとつ）」です。&lt;br /&gt;
テストでは&lt;strong&gt;形（語順・語形）→ルール→例文→ミス&lt;/strong&gt;の順で確認すると減点しにくくなります。&lt;/p&gt;
&lt;table style="width: 100%; border-collapse: collapse; margin: 1em 0;"&gt;
&lt;thead&gt;
&lt;tr&gt;
&lt;th style="border: 1px solid #ddd; padding: 8px; background: #f7f7f7; text-align: left;"&gt;知りたいこと&lt;/th&gt;
&lt;th style="border: 1px solid #ddd; padding: 8px; background: #f7f7f7; text-align: left;"&gt;要点（テンプレ）&lt;/th&gt;
&lt;th style="border: 1px solid #ddd; padding: 8px; background: #f7f7f7; text-align: left;"&gt;例文&lt;/th&gt;
&lt;th style="border: 1px solid #ddd; padding: 8px; background: #f7f7f7; text-align: left;"&gt;よくあるミス&lt;/th&gt;
&lt;/tr&gt;
&lt;/thead&gt;
&lt;tbody&gt;
&lt;tr&gt;
&lt;td style="border: 1px solid #ddd; padding: 8px;"&gt;&lt;strong&gt;get / become + 形容詞&lt;/strong&gt;&lt;/td&gt;
&lt;td style="border: 1px solid #ddd; padding: 8px;"&gt;「〜になる」を表す変化。&lt;br /&gt;
&lt;code&gt;get&lt;/code&gt; は日常的・変化の動き、&lt;code&gt;become&lt;/code&gt; はややかため（説明文寄り）でもOK。&lt;br /&gt;
進行形にすると「変化の途中」が出しやすい。&lt;/td&gt;
&lt;td style="border: 1px solid #ddd; padding: 8px;"&gt;&lt;code&gt;Jack is getting tall.&lt;/code&gt;&lt;br /&gt;
&lt;code&gt;She is becoming more beautiful.&lt;/code&gt;&lt;/td&gt;
&lt;td style="border: 1px solid #ddd; padding: 8px;"&gt;&lt;code&gt;be&lt;/code&gt; 動詞を落とす（× &lt;code&gt;Jack getting tall.&lt;/code&gt;）&lt;br /&gt;
「変化」ではなく状態説明のつもりで使ってしまう&lt;/td&gt;
&lt;/tr&gt;
&lt;tr&gt;
&lt;td style="border: 1px solid #ddd; padding: 8px;"&gt;&lt;strong&gt;be getting / be becoming&lt;/strong&gt;&lt;/td&gt;
&lt;td style="border: 1px solid #ddd; padding: 8px;"&gt;&lt;code&gt;is getting / is becoming&lt;/code&gt; は「今まさに変化している途中」。&lt;br /&gt;
「だんだん」「ますます」を出したいときに相性が良い。&lt;/td&gt;
&lt;td style="border: 1px solid #ddd; padding: 8px;"&gt;&lt;code&gt;The days are getting shorter.&lt;/code&gt;&lt;br /&gt;
&lt;code&gt;She is becoming famous.&lt;/code&gt;&lt;/td&gt;
&lt;td style="border: 1px solid #ddd; padding: 8px;"&gt;&lt;code&gt;becoming&lt;/code&gt; を「〜になる（完了）」のつもりで使い、時間のニュアンスがズレる&lt;/td&gt;
&lt;/tr&gt;
&lt;tr&gt;
&lt;td style="border: 1px solid #ddd; padding: 8px;"&gt;&lt;strong&gt;比較級 and 比較級 / more and more&lt;/strong&gt;&lt;/td&gt;
&lt;td style="border: 1px solid #ddd; padding: 8px;"&gt;「どんどん／ますます〜」＝変化が増す。&lt;br /&gt;
短い形容詞：&lt;code&gt;A-er and A-er&lt;/code&gt;&lt;br /&gt;
長い形容詞：&lt;code&gt;more and more + 原級&lt;/code&gt;&lt;/td&gt;
&lt;td style="border: 1px solid #ddd; padding: 8px;"&gt;&lt;code&gt;taller and taller&lt;/code&gt;&lt;br /&gt;
&lt;code&gt;more and more difficult&lt;/code&gt;&lt;/td&gt;
&lt;td style="border: 1px solid #ddd; padding: 8px;"&gt;長い形容詞で × &lt;code&gt;beautifuler and beautifuler&lt;/code&gt;&lt;br /&gt;
短い形容詞で × &lt;code&gt;more and more taller&lt;/code&gt;&lt;/td&gt;
&lt;/tr&gt;
&lt;tr&gt;
&lt;td style="border: 1px solid #ddd; padding: 8px;"&gt;&lt;strong&gt;one of the + 最上級 + 複数名詞&lt;/strong&gt;&lt;/td&gt;
&lt;td style="border: 1px solid #ddd; padding: 8px;"&gt;「最も〜な人（もの）たちのうちの一人（ひとつ）」。&lt;br /&gt;
&lt;strong&gt;名詞は必ず複数形&lt;/strong&gt;＋&lt;strong&gt;最上級を落とさない&lt;/strong&gt;のが鉄則。&lt;/td&gt;
&lt;td style="border: 1px solid #ddd; padding: 8px;"&gt;&lt;code&gt;Jack is one of the tallest guys in the school.&lt;/code&gt;&lt;br /&gt;
&lt;code&gt;Tokyo is one of the largest cities in the world.&lt;/code&gt;&lt;/td&gt;
&lt;td style="border: 1px solid #ddd; padding: 8px;"&gt;名詞を単数にする（× &lt;code&gt;the tallest guy&lt;/code&gt;）&lt;br /&gt;
最上級を忘れる（× &lt;code&gt;one of the tall guys&lt;/code&gt;）&lt;/td&gt;
&lt;/tr&gt;
&lt;tr&gt;
&lt;td style="border: 1px solid #ddd; padding: 8px;"&gt;&lt;strong&gt;one of the 比較級（誤検索の補正）&lt;/strong&gt;&lt;/td&gt;
&lt;td style="border: 1px solid #ddd; padding: 8px;"&gt;原則「&lt;strong&gt;one of the + 最上級&lt;/strong&gt;」で覚えるのが安全。&lt;br /&gt;
「最上級グループの一人」なら：&lt;code&gt;one of the + 最上級 + 複数名詞&lt;/code&gt;&lt;br /&gt;
「ただの“〜の一つ/一人”」なら：&lt;code&gt;one of the + 複数名詞&lt;/code&gt;（最上級なし）もあり得る。&lt;/td&gt;
&lt;td style="border: 1px solid #ddd; padding: 8px;"&gt;最上級グループ：&lt;code&gt;one of the fastest runners&lt;/code&gt;&lt;br /&gt;
ただの一人：&lt;code&gt;one of the students&lt;/code&gt;&lt;/td&gt;
&lt;td style="border: 1px solid #ddd; padding: 8px;"&gt;「最上級のはずなのに」比較級で止める（× &lt;code&gt;one of the faster ...&lt;/code&gt;）&lt;br /&gt;
名詞を複数にしない&lt;/td&gt;
&lt;/tr&gt;
&lt;/tbody&gt;
&lt;/table&gt;
&lt;p&gt;&lt;strong&gt;迷わない3ステップ（形→ルール→例文→訳は最後）&lt;/strong&gt;&lt;/p&gt;
&lt;ul&gt;
&lt;li&gt;① まず判定：&lt;strong&gt;変化（get/become）&lt;/strong&gt;か、&lt;strong&gt;増していく（比較級and比較級 / more and more）&lt;/strong&gt;か、&lt;strong&gt;グループの一人（one of the）&lt;/strong&gt;か&lt;/li&gt;
&lt;li&gt;② 形を機械的に確認：&lt;strong&gt;A-er and A-er&lt;/strong&gt; / &lt;strong&gt;more and more + 原級&lt;/strong&gt; / &lt;strong&gt;one of the + 最上級 + 複数名詞&lt;/strong&gt;&lt;/li&gt;
&lt;li&gt;③ 例文を1つ当ててから訳を決める（先に日本語で悩まない）&lt;/li&gt;
&lt;/ul&gt;
&lt;p&gt;&lt;strong&gt;ミニFAQ&lt;/strong&gt;&lt;/p&gt;
&lt;p&gt;&lt;strong&gt;Q.&lt;/strong&gt; get と become はどっちを使う？&lt;/p&gt;
&lt;p&gt;&lt;strong&gt;A.&lt;/strong&gt; どちらも「〜になる」ですが、&lt;code&gt;get&lt;/code&gt; は日常的で変化の動きが出しやすく、&lt;code&gt;become&lt;/code&gt; はややかため（説明文寄り）でも自然です。まずは例文の言い回しで使い分けを作るのが安全です。&lt;/p&gt;
&lt;p&gt;&lt;strong&gt;Q.&lt;/strong&gt; 比較級and比較級と more and more の見分けは？&lt;/p&gt;
&lt;p&gt;&lt;strong&gt;A.&lt;/strong&gt; 基本は「短い形容詞→&lt;code&gt;A-er and A-er&lt;/code&gt;」「長い形容詞→&lt;code&gt;more and more + 原級&lt;/code&gt;」です。迷ったら、&lt;code&gt;beautiful / important / difficult&lt;/code&gt; のような“長い形”は &lt;code&gt;more and more&lt;/code&gt; 側に寄せるとミスが減ります。&lt;/p&gt;
&lt;p&gt;&lt;strong&gt;Q.&lt;/strong&gt; one of the の名詞が複数形になる理由は？&lt;/p&gt;
&lt;p&gt;&lt;strong&gt;A.&lt;/strong&gt; &lt;code&gt;one of&lt;/code&gt; は「グループ（複数）の中から1つ取る」発想なので、後ろはグループを表す複数名詞になります（&lt;code&gt;one of the guys / one of the cities&lt;/code&gt; など）。&lt;/p&gt;
&lt;h2&gt;1. Lesson4シーン2のメインテーマ&lt;/h2&gt;
&lt;h3&gt;1-1. 扱う文法項目の一覧&lt;/h3&gt;
&lt;ul&gt;
&lt;li&gt;&lt;strong&gt;get / become + 形容詞&lt;/strong&gt; … 「～になる」を表す基本パターン&lt;/li&gt;
&lt;li&gt;&lt;strong&gt;比較級 and 比較級&lt;/strong&gt; … taller and taller / shorter and shorter など&lt;/li&gt;
&lt;li&gt;&lt;strong&gt;more and more + 形容詞&lt;/strong&gt; … 「だんだん・ますます～に」を長い形容詞で表す&lt;/li&gt;
&lt;li&gt;&lt;strong&gt;one of the + 最上級 + 複数名詞&lt;/strong&gt; … 「～の中で最も…な人たちの一人」&lt;/li&gt;
&lt;li&gt;&lt;strong&gt;one of + 所有格 + 複数名詞&lt;/strong&gt; … 「～の中の一人 / 一つ」&lt;/li&gt;
&lt;/ul&gt;
&lt;p&gt;どれも高校入試・大学入試で頻出の文法です。形だけで覚えるのではなく、&lt;br /&gt;
&lt;strong&gt;「意味のイメージ」と「形のルール」&lt;/strong&gt;をセットで押さえておくことが大切です。&lt;/p&gt;
&lt;h2&gt;2. get / become + 形容詞 と「比較級 and 比較級」&lt;/h2&gt;
&lt;h3&gt;2-1. get / become + 形容詞 の基本&lt;/h3&gt;
&lt;p&gt;まずは、基本の文から確認します。&lt;/p&gt;
&lt;ul&gt;
&lt;li&gt;&lt;code&gt;Jack is getting tall.&lt;/code&gt;&lt;br /&gt;
ジャックはだんだん背が高くなっている。&lt;/li&gt;
&lt;li&gt;&lt;code&gt;She is becoming more beautiful.&lt;/code&gt;&lt;br /&gt;
彼女はますます美しくなっています。&lt;/li&gt;
&lt;/ul&gt;
&lt;p&gt;&lt;strong&gt;get 形容詞 / become 形容詞&lt;/strong&gt; は、「～になる」という変化を表す表現です。進行形にすることで、&lt;br /&gt;
「今まさに変化の途中である」ことが強調されます。&lt;/p&gt;
&lt;ul&gt;
&lt;li&gt;&lt;code&gt;is getting + 形容詞&lt;/code&gt; … 「だんだん～になってきている」&lt;/li&gt;
&lt;li&gt;&lt;code&gt;is becoming + 形容詞&lt;/code&gt; … 「ますます～になってきている」&lt;/li&gt;
&lt;/ul&gt;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0;"&gt;英語教室「サポート」の『過去問演習講座』：完璧な分析と対策を！&lt;/p&gt;
&lt;p&gt;&lt;a style="background-color: #ff8c00; color: white; padding: 5px 10px; text-align: center; text-decoration: none; display: inline-block; font-size: 14px;" href="https://eng-support.com/kouza/#過去問演習講座"&gt;詳細を見る&lt;/a&gt;&lt;/p&gt;
&lt;/div&gt;
&lt;/div&gt;
&lt;h3&gt;2-2. 比較級 and 比較級：どんどん・ますます ～になる&lt;/h3&gt;
&lt;p&gt;「どんどん背が高くなっている」「ますますきれいになっている」のように、&lt;strong&gt;変化の度合いが増していく&lt;/strong&gt;ことを表したいとき、&lt;br /&gt;
&lt;strong&gt;比較級 and 比較級&lt;/strong&gt; を使います。&lt;/p&gt;
&lt;p&gt;短い形容詞の場合：&lt;/p&gt;
&lt;ul&gt;
&lt;li&gt;&lt;code&gt;tall&lt;/code&gt; → &lt;code&gt;taller and taller&lt;/code&gt;&lt;br /&gt;
Jack is getting &lt;strong&gt;taller and taller&lt;/strong&gt;.&lt;br /&gt;
ジャックは&lt;strong&gt;どんどん&lt;/strong&gt;背が高くなっている。&lt;/li&gt;
&lt;li&gt;&lt;code&gt;short&lt;/code&gt; → &lt;code&gt;shorter and shorter&lt;/code&gt;&lt;br /&gt;
The days are getting &lt;strong&gt;shorter and shorter&lt;/strong&gt;.&lt;br /&gt;
日が&lt;strong&gt;どんどん&lt;/strong&gt;短くなってきている。&lt;/li&gt;
&lt;/ul&gt;
&lt;p&gt;長い形容詞の場合：&lt;/p&gt;
&lt;ul&gt;
&lt;li&gt;&lt;code&gt;beautiful&lt;/code&gt; → &lt;code&gt;more and more beautiful&lt;/code&gt;&lt;/li&gt;
&lt;li&gt;&lt;code&gt;interesting&lt;/code&gt; → &lt;code&gt;more and more interesting&lt;/code&gt;&lt;/li&gt;
&lt;li&gt;&lt;code&gt;difficult&lt;/code&gt; → &lt;code&gt;more and more difficult&lt;/code&gt;&lt;/li&gt;
&lt;/ul&gt;
&lt;p&gt;次の例を見てください。&lt;/p&gt;
&lt;ul&gt;
&lt;li&gt;&lt;code&gt;The math classes became difficult.&lt;/code&gt;&lt;br /&gt;
数学の授業が難しくなっている。&lt;/li&gt;
&lt;li&gt;&lt;code&gt;The math classes became more and more difficult.&lt;/code&gt;&lt;br /&gt;
数学の授業が&lt;strong&gt;だんだん&lt;/strong&gt;難しくなってきた。&lt;/li&gt;
&lt;/ul&gt;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0;"&gt;英語教室「サポート」の『ブレイクスルーゼミ』：弱点探しをサポートします！&lt;/p&gt;
&lt;p&gt;&lt;a style="background-color: #ff8c00; color: white; padding: 5px 10px; text-align: center; text-decoration: none; display: inline-block; font-size: 14px;" href="https://eng-support.com/kouza/#ブレイクスルーゼミ"&gt;詳細を見る&lt;/a&gt;&lt;/p&gt;
&lt;/div&gt;
&lt;/div&gt;
&lt;h3&gt;2-3. 比較級 and 比較級 / more and more の書き方ルール&lt;/h3&gt;
&lt;p&gt;まとめると、次のように覚えると整理しやすくなります。&lt;/p&gt;
&lt;ul&gt;
&lt;li&gt;&lt;strong&gt;短い形容詞（1音節中心）&lt;/strong&gt;
&lt;ul&gt;
&lt;li&gt;&lt;code&gt;tall&lt;/code&gt; → &lt;strong&gt;taller and taller&lt;/strong&gt;&lt;/li&gt;
&lt;li&gt;&lt;code&gt;short&lt;/code&gt; → &lt;strong&gt;shorter and shorter&lt;/strong&gt;&lt;/li&gt;
&lt;li&gt;&lt;code&gt;old&lt;/code&gt; → &lt;strong&gt;older and older&lt;/strong&gt;&lt;/li&gt;
&lt;/ul&gt;
&lt;/li&gt;
&lt;li&gt;&lt;strong&gt;長い形容詞（2音節以上）&lt;/strong&gt;
&lt;ul&gt;
&lt;li&gt;&lt;code&gt;beautiful&lt;/code&gt; → &lt;strong&gt;more and more beautiful&lt;/strong&gt;&lt;/li&gt;
&lt;li&gt;&lt;code&gt;famous&lt;/code&gt; → &lt;strong&gt;more and more famous&lt;/strong&gt;&lt;/li&gt;
&lt;li&gt;&lt;code&gt;important&lt;/code&gt; → &lt;strong&gt;more and more important&lt;/strong&gt;&lt;/li&gt;
&lt;/ul&gt;
&lt;/li&gt;
&lt;/ul&gt;
&lt;p&gt;短い形容詞の場合は、&lt;span style="font-weight: bold;"&gt;原級を2回書く感覚で「比較級 and 比較級」&lt;/span&gt;にします。&lt;br /&gt;
長い形容詞の場合は、&lt;span style="font-weight: bold;"&gt;原級は1回だけ書き、「more and more + 形容詞」&lt;/span&gt;にします。&lt;/p&gt;
&lt;hr /&gt;
&lt;p&gt;&lt;!-- レッスン動画（one of the 解説） --&gt;&lt;br /&gt;
&lt;iframe loading="lazy" title="YouTube video player" src="https://www.youtube.com/embed/tzajnr_x3Xk?si=BMWCYFolVJyWQF8x" width="560" height="315" frameborder="0" allowfullscreen="allowfullscreen"&gt;&lt;/iframe&gt;&lt;/p&gt;
&lt;h2&gt;3. “one of the” の基本イメージと注意点&lt;/h2&gt;
&lt;h3&gt;3-1. “one of the” とは何か&lt;/h3&gt;
&lt;p&gt;英語の &lt;span style="color: red;"&gt;“one of the”&lt;/span&gt; は、&lt;br /&gt;
&lt;strong&gt;「～の中の一人（ひとつ）」&lt;/strong&gt;という意味を表す表現です。&lt;/p&gt;
&lt;p&gt;イメージ：&lt;/p&gt;
&lt;ul&gt;
&lt;li&gt;何人か / 何個かのグループがある&lt;/li&gt;
&lt;li&gt;その中から&lt;strong&gt;「一人・一つ」を取り出している&lt;/strong&gt;&lt;/li&gt;
&lt;/ul&gt;
&lt;p&gt;例えば、学校で背の高い男の子が何人かいて、そのうちの誰か、という状況を表したいとき：&lt;/p&gt;
&lt;p&gt;&lt;span style="color: red;"&gt;&lt;strong&gt;Jack Adams is one of the tallest guys in the school.&lt;/strong&gt;&lt;/span&gt;&lt;br /&gt;
ジャック・アダムズは、その学校で&lt;strong&gt;一番背が高い男の子たちのうちの一人だ。&lt;/strong&gt;&lt;/p&gt;
&lt;p&gt;ここで、重要なポイントが2つあります。&lt;/p&gt;
&lt;ul&gt;
&lt;li&gt;&lt;span style="color: red;"&gt;&lt;strong&gt;“one of the” のあとは必ず複数形&lt;/strong&gt;&lt;/span&gt;
&lt;ul&gt;
&lt;li&gt;guys（男の子たち）&lt;/li&gt;
&lt;li&gt;students（生徒たち）&lt;/li&gt;
&lt;li&gt;cities（都市の数々） など&lt;/li&gt;
&lt;/ul&gt;
&lt;/li&gt;
&lt;li&gt;&lt;strong&gt;「一番背が高いグループ」のうちの一人&lt;/strong&gt;というニュアンスがある&lt;/li&gt;
&lt;/ul&gt;
&lt;h3&gt;3-2. “one of” + 所有格 + 複数名詞&lt;/h3&gt;
&lt;p&gt;&lt;span style="color: red;"&gt;“one of the”&lt;/span&gt; と並んでよく使うのが、&lt;/p&gt;
&lt;ul&gt;
&lt;li&gt;&lt;strong&gt;one of + 所有格 + 複数名詞&lt;/strong&gt;&lt;/li&gt;
&lt;/ul&gt;
&lt;p&gt;例えば：&lt;/p&gt;
&lt;ul&gt;
&lt;li&gt;&lt;code&gt;John Smith is one of my classmates.&lt;/code&gt;&lt;br /&gt;
ジョン・スミスは&lt;strong&gt;私のクラスメートの一人&lt;/strong&gt;だ。&lt;/li&gt;
&lt;/ul&gt;
&lt;p&gt;ここでは最上級は出てきませんが、&lt;strong&gt;「one of + 複数形」&lt;/strong&gt;という点は同じです。&lt;/p&gt;
&lt;ul&gt;
&lt;li&gt;&lt;span style="color: #ff0000;"&gt;“one of” のあとは、所有格でも the でも&lt;strong&gt;名詞は必ず複数形&lt;/strong&gt;&lt;/span&gt;&lt;/li&gt;
&lt;/ul&gt;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0;"&gt;英語教室「サポート」の『基礎力徹底講座』：スタートラインはどこでもOK！&lt;/p&gt;
&lt;p&gt;&lt;a style="background-color: #ff8c00; color: white; padding: 5px 10px; text-align: center; text-decoration: none; display: inline-block; font-size: 14px;" href="https://eng-support.com/kouza/#基礎力徹底講座"&gt;詳細を見る&lt;/a&gt;&lt;/p&gt;
&lt;/div&gt;
&lt;/div&gt;
&lt;h2&gt;4. “one of the + 最上級 + 複数名詞” の形&lt;/h2&gt;
&lt;h3&gt;4-1. 典型的な形と意味&lt;/h3&gt;
&lt;p&gt;「～の中で最も…な人たちのうちの一人だ」と言いたいときに使うのが、&lt;br /&gt;
&lt;strong&gt;&lt;span style="color: red;"&gt;one of the + 最上級 + 複数名詞&lt;/span&gt;&lt;/strong&gt; です。&lt;/p&gt;
&lt;p&gt;パターン：&lt;/p&gt;
&lt;ul&gt;
&lt;li&gt;&lt;strong&gt;主語 + be動詞 + one of the + 最上級 + 複数名詞 + 場所・グループ&lt;/strong&gt;&lt;/li&gt;
&lt;/ul&gt;
&lt;p&gt;例文：&lt;/p&gt;
&lt;ul&gt;
&lt;li&gt;&lt;code&gt;Jack Adams is one of the tallest guys in the school.&lt;/code&gt;&lt;br /&gt;
ジャック・アダムズは、その学校で&lt;strong&gt;一番背が高い男の子たちのうちの一人だ。&lt;/strong&gt;&lt;/li&gt;
&lt;li&gt;&lt;code&gt;Tokyo is one of the largest cities in the world.&lt;/code&gt;&lt;br /&gt;
東京は、世界で&lt;strong&gt;最も大きな都市のひとつ&lt;/strong&gt;だ。&lt;/li&gt;
&lt;li&gt;&lt;code&gt;This book is one of the most interesting books I have ever read.&lt;/code&gt;&lt;br /&gt;
この本は、私がこれまで読んだ本の中で&lt;strong&gt;最も面白い本のひとつ&lt;/strong&gt;だ。&lt;/li&gt;
&lt;/ul&gt;
&lt;h3&gt;4-2. 「one of the 最上級」周りでよくあるミス&lt;/h3&gt;
&lt;p&gt;特にテストで出やすい間違いは、次のようなものです。&lt;/p&gt;
&lt;ul&gt;
&lt;li&gt;&lt;strong&gt;名詞を単数にしてしまう&lt;/strong&gt;
&lt;ul&gt;
&lt;li&gt;✕ Jack is one of the tallest &lt;strong&gt;guy&lt;/strong&gt; in the school.&lt;/li&gt;
&lt;li&gt;○ Jack is one of the tallest &lt;strong&gt;guys&lt;/strong&gt; in the school.&lt;/li&gt;
&lt;/ul&gt;
&lt;/li&gt;
&lt;li&gt;&lt;strong&gt;最上級を忘れてしまう&lt;/strong&gt;
&lt;ul&gt;
&lt;li&gt;✕ one of the &lt;strong&gt;tall&lt;/strong&gt; guys&lt;/li&gt;
&lt;li&gt;○ one of the &lt;strong&gt;tallest&lt;/strong&gt; guys&lt;/li&gt;
&lt;/ul&gt;
&lt;/li&gt;
&lt;/ul&gt;
&lt;p&gt;入試では、&lt;span style="color: #ff0000;"&gt;the のあとに &lt;strong&gt;最上級 + 複数名詞&lt;/strong&gt; がそろっているか&lt;/span&gt;をしっかり確認しましょう。&lt;/p&gt;
&lt;h2&gt;5. 重要ポイントの総整理&lt;/h2&gt;
&lt;h3&gt;5-1. 比較級 and 比較級 / more and more のまとめ&lt;/h3&gt;
&lt;ul&gt;
&lt;li&gt;&lt;strong&gt;get / become + 形容詞&lt;/strong&gt; … 「～になる」を表す基本表現&lt;/li&gt;
&lt;li&gt;&lt;strong&gt;比較級 and 比較級&lt;/strong&gt; … 「どんどん～」「ますます～」の意味
&lt;ul&gt;
&lt;li&gt;&lt;code&gt;taller and taller&lt;/code&gt; / &lt;code&gt;shorter and shorter&lt;/code&gt; など&lt;/li&gt;
&lt;/ul&gt;
&lt;/li&gt;
&lt;li&gt;&lt;strong&gt;more and more + 形容詞&lt;/strong&gt; … 長い形容詞で「ますます～に」を表す
&lt;ul&gt;
&lt;li&gt;&lt;code&gt;more and more difficult&lt;/code&gt;, &lt;code&gt;more and more famous&lt;/code&gt; など&lt;/li&gt;
&lt;/ul&gt;
&lt;/li&gt;
&lt;li&gt;&lt;strong&gt;短い形容詞&lt;/strong&gt; → 比較級を2回書いて &lt;strong&gt;A-er and A-er&lt;/strong&gt;&lt;/li&gt;
&lt;li&gt;&lt;strong&gt;長い形容詞&lt;/strong&gt; → &lt;strong&gt;more and more + 原級&lt;/strong&gt;&lt;/li&gt;
&lt;/ul&gt;
&lt;h3&gt;5-2. “one of the” のまとめ&lt;/h3&gt;
&lt;ul&gt;
&lt;li&gt;&lt;span style="color: red;"&gt;&lt;strong&gt;“one of the” は「～の中の一人（ひとつ）」の意味&lt;/strong&gt;&lt;/span&gt;&lt;/li&gt;
&lt;li&gt;&lt;span style="color: red;"&gt;&lt;strong&gt;“one of” のあとは名詞が必ず複数形&lt;/strong&gt;&lt;/span&gt;
&lt;ul&gt;
&lt;li&gt;one of the &lt;strong&gt;tallest guys&lt;/strong&gt; / one of my &lt;strong&gt;classmates&lt;/strong&gt; など&lt;/li&gt;
&lt;/ul&gt;
&lt;/li&gt;
&lt;li&gt;&lt;strong&gt;one of the + 最上級 + 複数名詞&lt;/strong&gt; … 「最も～な…たちのうちの一人」&lt;/li&gt;
&lt;li&gt;&lt;strong&gt;one of + 所有格 + 複数名詞&lt;/strong&gt; … 「～の中の一人 / 一つ」&lt;/li&gt;
&lt;/ul&gt;
&lt;h2&gt;まとめ&lt;/h2&gt;
&lt;p&gt;Lesson4 シーン2では、&lt;strong&gt;「変化の英語表現」&lt;/strong&gt;と&lt;strong&gt;「グループの中の一人を表す構文」&lt;/strong&gt;という、受験英語で非常に大事な2つのテーマを扱いました。&lt;/p&gt;
&lt;ul&gt;
&lt;li&gt;&lt;strong&gt;get / become + 形容詞&lt;/strong&gt; に「比較級 and 比較級」や「more and more」が組み合わさることで、「どんどん / ますます」というニュアンスが加わる。&lt;/li&gt;
&lt;li&gt;&lt;strong&gt;one of the + 最上級 + 複数名詞&lt;/strong&gt; は、「最も～な集団のうちの一人」という意味になり、入試でも頻出。&lt;/li&gt;
&lt;li&gt;&lt;span style="color: red;"&gt;&lt;strong&gt;one of のあとの名詞は必ず複数形&lt;/strong&gt;&lt;/span&gt;というルールは絶対に落とさないこと。&lt;/li&gt;
&lt;/ul&gt;
&lt;p&gt;動画とあわせてこのページを何度か読み返しながら、&lt;br /&gt;
&lt;strong&gt;「形（語順・語形）」「意味」「よくあるミス」&lt;/strong&gt;をセットで確認していくと、比較級・最上級の応用表現がしっかり身についていきます。&lt;/p&gt;
&lt;p&gt;&amp;nbsp;&lt;/p&gt;
```
</t>
  </si>
  <si>
    <t xml:space="preserve">以下のページは「スニペット整合性」（本文と title/meta/H1/冒頭文）が弱い可能性があります。
まず【本文】を確認し、想定読者・悩み・解決範囲を把握してください。
そのうえで、GSCの主要クエリ（表示回数上位）を根拠に、
「検索意図に対して、タイトル/メタ/H1/冒頭120字がズレている点」を特定し、
ズレを解消するための修正案（タイトル/メタ/H1/冒頭）を提示してください。
※本文の“大改修”は前提にしません（必要なら追記ブロックは最大1つまで）。
【URL】https://eigo-rewrite.com/column/stage1_lesson5-1/
【ページ分類】MC
【ページ分類の略語（このプロンプト内の定義）】
TP = トップページ（ホーム/サイトの入口）
SP = サービスページ（講座・コース・申込導線）
MC = メインコラム（コラム/解説/勉強法など集客記事）
SC = サブコラム（MCやSPを補強するための補助コラム※サイト定義に合わせて判断）
NW = ニュース/お知らせ（運用上は改善対象外として除外）
ST = 企業情報等のSEO対策を行わないこ固定ページ（運用上は改善対象外として除外）
- / 空欄 / 未分類 = 未分類（このスクリプトでは改善対象外として除外）
※未分類（空欄 / "-" / "未分類"）は作業対象に含めません。
【現状（スニペット要素）】
- タイトル：Whoseの使い方｜意味・疑問文・答え方｜中1英語
- メタ：Whoseの使い方を中1英語向けに解説。意味（誰の／誰のもの）、疑問文、答え方、myとmineの違い、Ken’s、複数所有格s’を例文つきで確認。
- H1：stage1_Lesson5-1 whose の疑問文と複数形の答え方【ニュートレジャーの道案内】
- 冒頭120字：NEW TREASURE STAGE1 の文法事項・Lesson一覧の全体像は、 NEW TREASURE STAGE1｜中1英文法 総括＋Lesson一覧（全体像はこちら） で確認できます。 このセクションは “Whose” の混乱ポイン
【GSC主要クエリ（表示回数上位50件）】
- whose 使い方｜表示665｜CTR 0.15%｜順位2.4
- whose｜表示238｜CTR 0.00%｜順位3.4
- whose 意味｜表示174｜CTR 0.00%｜順位10.6
- i my me mine｜表示73｜CTR 0.00%｜順位1.0
- whoとwhoseの違い｜表示66｜CTR 0.00%｜順位1.1
- whose 使い方 疑問文｜表示58｜CTR 0.00%｜順位3.9
- 誰の 英語｜表示56｜CTR 0.00%｜順位2.9
- whose 答え方｜表示41｜CTR 2.44%｜順位1.9
- whose 疑問文｜表示38｜CTR 2.63%｜順位2.1
- whose is this｜表示37｜CTR 0.00%｜順位11.6
- whose意味｜表示37｜CTR 0.00%｜順位11.3
- 所有格 whose｜表示36｜CTR 0.00%｜順位6.8
- who whose 違い｜表示33｜CTR 0.00%｜順位1.0
- whose 所有格｜表示25｜CTR 0.00%｜順位7.6
- これは誰の傘ですか 英語｜表示25｜CTR 0.00%｜順位5.7
- whose もの｜表示23｜CTR 0.00%｜順位3.2
- whoseを使った文｜表示22｜CTR 0.00%｜順位5.6
- 誰のもの 英語｜表示22｜CTR 0.00%｜順位10.9
- whose と who の違い｜表示20｜CTR 0.00%｜順位1.0
- 誰々のもの 英語｜表示19｜CTR 0.00%｜順位4.1
- whose is｜表示18｜CTR 0.00%｜順位10.4
- 所有格whose｜表示18｜CTR 0.00%｜順位5.8
- 英語 whose｜表示18｜CTR 0.00%｜順位9.9
- これは誰のものですか 英語｜表示17｜CTR 0.00%｜順位10.8
- one's 意味｜表示16｜CTR 0.00%｜順位1.3
- whoseの後ろ｜表示16｜CTR 0.00%｜順位2.9
- whoes｜表示15｜CTR 0.00%｜順位6.2
- whose使い方｜表示15｜CTR 0.00%｜順位7.3
- 疑問詞 whose｜表示15｜CTR 0.00%｜順位3.4
- whose 文法｜表示14｜CTR 0.00%｜順位4.6
- 誰のものですか 英語｜表示14｜CTR 0.00%｜順位10.0
- imymemine｜表示13｜CTR 0.00%｜順位1.0
- この傘は誰のですか 英語｜表示13｜CTR 0.00%｜順位5.2
- 英語 s｜表示13｜CTR 0.00%｜順位1.0
- whoseを使った疑問文｜表示12｜CTR 0.00%｜順位4.8
- これは誰の鉛筆ですか 英語｜表示12｜CTR 0.00%｜順位7.8
- の｜表示12｜CTR 0.00%｜順位1.1
- 誰々の 英語｜表示12｜CTR 0.00%｜順位1.0
- whose 使い方 中1｜表示11｜CTR 0.00%｜順位4.9
- whose 英語｜表示11｜CTR 0.00%｜順位5.3
- 誰もの｜表示11｜CTR 0.00%｜順位1.0
- whose who 違い｜表示10｜CTR 0.00%｜順位1.0
- whose の 意味｜表示10｜CTR 0.00%｜順位10.8
- whose 例文 疑問文｜表示10｜CTR 0.00%｜順位1.7
- whose 名詞｜表示10｜CTR 0.00%｜順位6.5
- whoseとwhoの違い｜表示10｜CTR 0.00%｜順位1.0
- what is 答え方 複数｜表示9｜CTR 0.00%｜順位10.3
- whose 疑問詞｜表示9｜CTR 0.00%｜順位1.7
- whose 間接疑問文｜表示9｜CTR 0.00%｜順位2.3
- これはあなたの傘ですか 英語｜表示9｜CTR 0.00%｜順位10.1
【参考：代表語（自動抽出）】whose
【出力（必ずこの順）】
1) 本文の要約（想定読者・悩み・解決）
2) 検索意図の整理（主要クエリから2〜3パターン）
3) 不一致の指摘（タイトル/メタ/H1/冒頭のどこがズレているか）
4) 修正方針（“どの意図に寄せるか”を1つに決める）
5) 修正案（すべてコードブロック）
   - タイトル案3つ（全角35字前後＋56字以上の網羅型を1つ）
   - メタ案3つ（全角90字前後）
   - H1案2つ
   - 冒頭120字（2案：&lt;p&gt;で開始）
【禁則ワード（シート連動）】
以下の【禁則ワード】は、タイトル/メタ/導入文/見出し/本文のいずれにも原則使用しないでください。
言い換えが必要な場合は、自然な日本語に置換してください。
【禁則ワード】
- 崩れ
- 型
- 迷い
- 保留
- 固定
- 手順
- 立て直
- 最短
- 結論だけ
- 乱れ
- 三点確認
- 内部リンク
- 導線
- 設計
- 刺
- まず結論
- 整え
- 押し付けない案内
- 統一
- 次の一手
- 失点
- 確定
- サブコラム
- 30秒
- 1分
- CV
- 網羅
【本文】
```html
&lt;p&gt;&lt;iframe title="YouTube video player" src="https://www.youtube.com/embed/figsT5OodcY" width="560" height="315" frameborder="0" allowfullscreen="allowfullscreen"&gt;&lt;span data-mce-type="bookmark" style="display: inline-block; width: 0px; overflow: hidden; line-height: 0;" class="mce_SELRES_start"&gt;﻿&lt;/span&gt;&lt;span data-mce-type="bookmark" style="display: inline-block; width: 0px; overflow: hidden; line-height: 0;" class="mce_SELRES_start"&gt;﻿&lt;/span&gt;&lt;span data-mce-type="bookmark" style="display: inline-block; width: 0px; overflow: hidden; line-height: 0;" class="mce_SELRES_start"&gt;﻿&lt;/span&gt;&lt;span data-mce-type="bookmark" style="display: inline-block; width: 0px; overflow: hidden; line-height: 0;" class="mce_SELRES_start"&gt;﻿&lt;/span&gt;&lt;/iframe&gt;&lt;/p&gt;
&lt;p&gt;NEW TREASURE STAGE1 の文法事項・Lesson一覧の全体像は、&lt;strong&gt;&lt;a href="https://eigo-rewrite.com/column/hub_stage1/"&gt;NEW TREASURE STAGE1｜中1英文法 総括＋Lesson一覧（全体像はこちら）&lt;/a&gt;&lt;/strong&gt;で確認できます。&lt;br /&gt;
このセクションは “Whose” の混乱ポイントを先に整理してから入ると、テストでの失点が減りやすいです。&lt;/p&gt;
&lt;p&gt;まず結論だけ押さえます。&lt;br /&gt;
・whose＋名詞＝「誰の〜？」（Whose umbrella is this? ＝ これは誰の傘ですか）&lt;br /&gt;
・Whose is/are〜?＝「誰のもの？」（名詞を置かず、単体で聞く）&lt;br /&gt;
・答えは my で止めない（所有格の後ろには名詞が必要）→ It’s mine. / They’re Ken’s.&lt;br /&gt;
・複数の主語は It ではなく They、複数形の所有格は s’（brothers’ など）&lt;/p&gt;
&lt;p&gt;このあと本文で、whose＋名詞とWhose単体の違い、答え方（mine/yours/’s）、複数形の注意点を順に確認していきます。&lt;/p&gt;
&lt;p&gt;&lt;img decoding="async" fetchpriority="high" class="alignnone wp-image-436" src="https://eigo-rewrite.com/wp-content/uploads/2023/05/スライド用-7-300x169.jpg" alt="" width="916" height="516" srcset="https://eigo-rewrite.com/wp-content/uploads/2023/05/スライド用-7-300x169.jpg 300w, https://eigo-rewrite.com/wp-content/uploads/2023/05/スライド用-7-1024x576.jpg 1024w, https://eigo-rewrite.com/wp-content/uploads/2023/05/スライド用-7-768x432.jpg 768w, https://eigo-rewrite.com/wp-content/uploads/2023/05/スライド用-7-320x180.jpg 320w, https://eigo-rewrite.com/wp-content/uploads/2023/05/スライド用-7.jpg 1280w" sizes="(max-width: 916px) 100vw, 916px" /&gt;&lt;/p&gt;
&lt;p&gt;早速この”Whose”です。&lt;br /&gt;
こちらの単語ですが、&lt;strong&gt;使い方が二つあります。&lt;/strong&gt;&lt;br /&gt;
&lt;span style="color: #0000ff;"&gt;&lt;span style="color: #000000;"&gt;一つは&lt;/span&gt;「誰の」という意味で、名詞の前に付ける使い方です。&lt;/span&gt;&lt;br /&gt;
それからもう一つが、&lt;span style="color: #0000ff;"&gt;「誰のもの」という形で所有代名詞として使う使い方があります。&lt;/span&gt;&lt;br /&gt;
まずはこちらです。&lt;br /&gt;
”Whose umbrella ”、「誰の傘」という形です。&lt;br /&gt;
この場合ですと、これは所有格「誰の」という意味で使っているので、直後は名詞です。&lt;br /&gt;
これを一つのセットとして使います。&lt;br /&gt;
なので、この一文を訳すと「これは誰の傘ですか？」という形になります。&lt;br /&gt;
大事な点としましては、&lt;span style="color: #ff0000;"&gt;こちらの”Whose”のあとに名詞が付くという点です。&lt;/span&gt;&lt;br /&gt;
あとでまたお伝えしますが、二つ目の”Whose are”とか”Whose is”とは異なるという点にあります。&lt;br /&gt;
答え方はここの”this”です。&lt;br /&gt;
これは今までと同じで、”It”に変わり、答える時はこちらです。&lt;br /&gt;
本来であれば、これは「誰の傘ですか？」と聞かれているので、&lt;br /&gt;
「私の傘ですよ。」、”my umbrella”という形で書きたいですが、英語というのは同じ言葉が繰り返されるのを非常に嫌う言語になっています。&lt;br /&gt;
なので、&lt;strong&gt;「私の傘」という所を「私のもの」という事で一つの単語で凝縮して伝えています。&lt;/strong&gt;&lt;br /&gt;
ここが注意点になります。&lt;br /&gt;
設問では「私のものです。」ではなくて、「私のです。」と訳が書かれている事があります。&lt;br /&gt;
「私のです。」と書かれていたとしても、”It’s mine.”という形で、”my”だけを答えるというのはダメなんです。&lt;br /&gt;
この”my”というのは所有格で、「私の」という意味であって、所有格のあとは必ず名詞を付けなければいけません。&lt;br /&gt;
答え方の際に、「私のものです。」と書かれていればもちろん”mine”で間違える事はないですが、「私のです。」と書かれた時も、その日本語の「私のです。」というのは「私のものです。」という意味合いになりますから、ここは”my”で終わらせるのではなくて、&lt;br /&gt;
必ず”mine”という&lt;span style="color: #0000ff;"&gt;一語で書くようにしましょう。&lt;br /&gt;
&lt;!-- 読解強化講座 --&gt;&lt;/span&gt;&lt;/p&gt;
&lt;div style="border: 2px solid #ff6600; background-color: #fff0e0; padding: 10px; display: flex; align-items: center; justify-content: center; margin-bottom: 10px;"&gt;
&lt;p&gt;&lt;img decoding="async" style="max-width: 100px; height: auto; margin-right: 10px;" src="https://eigo-rewrite.com/wp-content/uploads/2020/06/logo_tate-1.png" alt="Re-Writeのロゴ" /&gt;&lt;/p&gt;
&lt;div&gt;
&lt;p style="margin: 5px 0;"&gt;【読解強化講座】：速読・精読の力を育て、自校作成校の難解長文に対応する読解力を養成します。&lt;/p&gt;
&lt;p&gt;&lt;a style="background-color: #ff6600; color: white; padding: 5px 10px; text-align: center; text-decoration: none; display: inline-block; font-size: 14px;" href="https://eigo-rewrite.com/dokkaikyouka/"&gt;詳細を見る&lt;/a&gt;&lt;/p&gt;
&lt;/div&gt;
&lt;/div&gt;
&lt;p&gt;&amp;nbsp;&lt;/p&gt;
&lt;p&gt;次に”Whose”を単体で使う場合について説明します。&lt;br /&gt;
こちら上の”Whose”とスペルは全く同じで発音も同じですが、&lt;strong&gt;使い方が異なります。&lt;/strong&gt;&lt;br /&gt;
上の”Whose”というのは所有格なので次に名詞がきていたのに対して、下の”Whose”というのは直後に名詞がきていません。&lt;br /&gt;
こちらは所有代名詞という言い方をしていまして、具体的に言うとこちらが”mine”「私のもの」とか、あるいは”yours”「あなたのもの」と同じような使い方になっています。&lt;br /&gt;
ですので、下の”Whose”は単体で「誰のもの」という言い方になっていますから、&lt;br /&gt;
&lt;span style="color: #0000ff;"&gt;この直後には名詞を付けないという事が注意点になっています。&lt;/span&gt;&lt;br /&gt;
そして先ほどは「これ」という”this”が主語になっていたのでbe動詞のあとにくる主語が”this”&lt;br /&gt;
一語になっていたのに対して、今度は”those umbrellas”「あれらの傘」「あの傘」という形で、&lt;br /&gt;
代名詞+名詞という形になっています。&lt;br /&gt;
これは、英作文の際に日本語をよく読む必要があります。&lt;br /&gt;
「これは誰の何々ですか？」とか、「あれは誰の何々ですか？」という時は「Whose 何々」という形で「Whose+名詞」で書きます。&lt;br /&gt;
それに対して、「あれらの傘は誰のものですか？」あるいは「この鉛筆は誰のものですか？」という形で、「誰のもの」と言われた時はこの”Whose”を一語で使うという事が先ほどとの違いになります。&lt;br /&gt;
答える際はもちろん「誰々のものです。」という形なので、もし「この傘」というのが「私のもの」であれば、”They are main.”です。&lt;br /&gt;
”those umbrellas”、これは三人称で且つ複数ですから、答える時は単数の”It”ではなくて、&lt;br /&gt;
複数の”They”に変えます。&lt;br /&gt;
今回本文に載っているのは”They are Ken’s.”「それらはケンのものです。」という形になっていて、人の名前があって、その固有名詞に対して「その人のものです。」と言う時はこの「固有名詞+’s」です。&lt;br /&gt;
「’s」を付ける事によって「誰々の」とか「誰々のもの」という事を意味します。&lt;br /&gt;
スペルは同じですが、これは「ケンの」という場合もあるし、「ケンのもの」という場合もあります。&lt;br /&gt;
この場合は、直後に名詞がない訳ですからこれは「ケンのもの」という事で、「誰のものですか？」に対して「ケンのものですよ。」と答えている事になります。&lt;br /&gt;
これは固有名詞だけではなくて、「私のお母さんのものです。」と言う時も”my mother’s”という形で代名詞以外の固有名詞であったり、あるいは普通名詞”mother”と「誰々の」とか「誰々のもの」という言い方を表します。&lt;br /&gt;
注意点が一つありまして、下の文です。&lt;br /&gt;
「それらは私の」、ここに注目して下さい。&lt;br /&gt;
そうすると、これは先ほどとは違って、この「’s」ではなくて &lt;strong&gt;s プラス&lt;/strong&gt; &lt;strong&gt;’&lt;/strong&gt; という形になっています。&lt;br /&gt;
これは何を表わしているかというと、これは元々”brothers”「複数形のs」なんです。&lt;br /&gt;
「複数形のs」に対して、「お兄さんたち」とか、あるいは「弟たち」、その「兄弟たちのものだ」と言いたい時に、本来はこの「複数形のs」のあとにこの「’s」を付けて「兄弟たちのもの」としたかったんですが、そうするとこの”s”が二つ連続してしまって、発音する時の「ブラザーズズ」という形で非常に発音しづらくなってしまうんです。&lt;br /&gt;
なので、ここの「’s」の後ろの方の”s”を取って、複数形はもちろん”children”のような不規則変化ではなくて、”s”を付けて複数形を作る名詞に関しては、複数形の所有格というのはこの「複数形のs」の直後に「’」を付けるだけで複数形を表す事が出来ます。&lt;br /&gt;
まとめますと、今回のセクションでは&lt;br /&gt;
まずこの「Whose+名詞」、&lt;strong&gt;「所有格+名詞」&lt;/strong&gt;で&lt;span style="color: #ff0000;"&gt;「誰の何々ですか？」&lt;/span&gt;という聞き方と、&lt;br /&gt;
それから&lt;strong&gt;「何々は誰のものですか？」&lt;/strong&gt;という聞き方で、&lt;br /&gt;
&lt;span style="color: #ff0000;"&gt;”Whose”のあとに名詞がくるのか単体で使うのかという事を区別する必要があります。&lt;/span&gt;&lt;br /&gt;
それから、&lt;strong&gt;「誰々のもの」&lt;/strong&gt;と言った時に、複数形の所有格あるいは所有代名詞を表す際は、&lt;span style="color: #ff0000;"&gt;「sのあとに’」を付ける&lt;/span&gt;、この点に注意して学習を進めて下さい。&lt;br /&gt;
セクション1に関しては以上になります。&lt;/p&gt;
&lt;p&gt;✅ 【まとめ】Lesson5 セクション1：Whose の使い方&lt;/p&gt;
&lt;table style="width: 100%; border-collapse: collapse;"&gt;
&lt;tbody&gt;
&lt;tr style="background-color: #dd8500; color: white;"&gt;
&lt;th&gt;項目&lt;/th&gt;
&lt;th&gt;内容&lt;/th&gt;
&lt;/tr&gt;
&lt;tr style="background-color: #f0b464; color: black;"&gt;
&lt;td&gt;Whose の2つの使い方&lt;/td&gt;
&lt;td&gt;
&lt;ul&gt;
&lt;li&gt;① 所有格：&lt;strong&gt;Whose + 名詞&lt;/strong&gt;＝「誰の〜」&lt;/li&gt;
&lt;li&gt;② 所有代名詞：&lt;strong&gt;Whose（単体）&lt;/strong&gt;＝「誰のもの」&lt;/li&gt;
&lt;li&gt;スペルも発音も同じだが、直後に名詞が来るかどうかで役割が違う&lt;/li&gt;
&lt;/ul&gt;
&lt;/td&gt;
&lt;/tr&gt;
&lt;tr style="background-color: #ffffff; color: black;"&gt;
&lt;td&gt;Whose + 名詞 の疑問文&lt;/td&gt;
&lt;td&gt;
&lt;ul&gt;
&lt;li&gt;例：Whose umbrella is this?（これは誰の傘ですか。）&lt;/li&gt;
&lt;li&gt;Whose の直後には必ず名詞（umbrella など）が来る&lt;/li&gt;
&lt;li&gt;答えは It’s mine.（＝It is my umbrella.）のように、名詞を繰り返さず所有代名詞を使う&lt;/li&gt;
&lt;/ul&gt;
&lt;/td&gt;
&lt;/tr&gt;
&lt;tr style="background-color: #f0b464; color: black;"&gt;
&lt;td&gt;Whose（単体）の疑問文&lt;/td&gt;
&lt;td&gt;
&lt;ul&gt;
&lt;li&gt;例：Whose are those umbrellas?（あれらの傘は誰のものですか。）&lt;/li&gt;
&lt;li&gt;Whose の直後には名詞を置かない（＝「誰のもの」）&lt;/li&gt;
&lt;li&gt;主語が複数なら答えも They are Ken’s. のように They で受ける&lt;/li&gt;
&lt;/ul&gt;
&lt;/td&gt;
&lt;/tr&gt;
&lt;tr style="background-color: #ffffff; color: black;"&gt;
&lt;td&gt;mine / my の違い&lt;/td&gt;
&lt;td&gt;
&lt;ul&gt;
&lt;li&gt;my：所有格「私の〜」→ 後ろに必ず名詞が必要（my umbrella）&lt;/li&gt;
&lt;li&gt;mine：所有代名詞「私のもの」→ これ一語で文の要素になれる（It’s mine.）&lt;/li&gt;
&lt;li&gt;日本語で「私のです。」と書いてあっても英語は mine を使う&lt;/li&gt;
&lt;/ul&gt;
&lt;/td&gt;
&lt;/tr&gt;
&lt;tr style="background-color: #f0b464; color: black;"&gt;
&lt;td&gt;’s と複数形の所有格&lt;/td&gt;
&lt;td&gt;
&lt;ul&gt;
&lt;li&gt;単数の所有：「Ken’s」「my mother’s」＝「〜の／〜のもの」&lt;/li&gt;
&lt;li&gt;複数形が -s で終わるとき：brothers’ のように &lt;strong&gt;s のあとに ’ だけ付ける&lt;/strong&gt;&lt;/li&gt;
&lt;li&gt;s を重ねて「ブラザーズズ」のように言いにくくならないように工夫している&lt;/li&gt;
&lt;/ul&gt;
&lt;/td&gt;
&lt;/tr&gt;
&lt;tr style="background-color: #ffffff; color: black;"&gt;
&lt;td&gt;このセクションの要点&lt;/td&gt;
&lt;td&gt;
&lt;ul&gt;
&lt;li&gt;Whose のあとに名詞が来るかどうかで意味と働きが変わる&lt;/li&gt;
&lt;li&gt;「誰の〜？」と「誰のもの？」を区別して英文を作る&lt;/li&gt;
&lt;li&gt;所有格と所有代名詞、’s と複数所有格（s’）を正しく使い分ける&lt;/li&gt;
&lt;/ul&gt;
&lt;/td&gt;
&lt;/tr&gt;
&lt;/tbody&gt;
&lt;/table&gt;
&lt;p&gt;&lt;!-- 都立高校入試 英語・英作文対策講座 --&gt;&lt;/p&gt;
&lt;div style="border: 2px solid #ff6600; background-color: #fff0e0; padding: 10px; display: flex; align-items: center; justify-content: center; margin-bottom: 10px;"&gt;
&lt;p&gt;&lt;img decoding="async" style="max-width: 100px; height: auto; margin-right: 10px;" src="https://eigo-rewrite.com/wp-content/uploads/2020/06/logo_tate-1.png" alt="Re-Writeのロゴ" /&gt;&lt;/p&gt;
&lt;div&gt;
&lt;p style="margin: 5px 0;"&gt;【都立高校入試 英語・英作文対策講座】：共通問題から自校作成校までの長文読解と自由英作文を集中的に演習し、&lt;br /&gt;
&lt;strong&gt;「5分で書ききる」答案作りと安定して得点できる英語力&lt;/strong&gt;を養います。&lt;/p&gt;
&lt;p&gt;&lt;a style="background-color: #ff6600; color: white; padding: 5px 10px; text-align: center; text-decoration: none; display: inline-block; font-size: 14px;" href="https://eigo-rewrite.com/toritsu/"&gt;&lt;br /&gt;
詳細を見る&lt;br /&gt;
&lt;/a&gt;&lt;/p&gt;
&lt;/div&gt;
&lt;/div&gt;
&lt;p&gt;&amp;nbsp;&lt;/p&gt;
&lt;p&gt;✅ 【クイズ10問】Lesson5 セクション1：Whose&lt;/p&gt;
&lt;style&gt; .show-answer-btn { background:#DD8500; color:white; padding:5px 10px; cursor:pointer; border:none; } &lt;/style&gt;
&lt;table style="width: 100%; border-collapse: collapse;"&gt;
&lt;tbody&gt;
&lt;tr style="background-color: #dd8500; color: white;"&gt;
&lt;th&gt;No.&lt;/th&gt;
&lt;th&gt;問題&lt;/th&gt;
&lt;/tr&gt;
&lt;p&gt;&lt;!-- Q1 --&gt;&lt;/p&gt;
&lt;tr style="background-color: #f0b464; color: black;"&gt;
&lt;td&gt;1&lt;/td&gt;
&lt;td&gt;「Whose umbrella is this?」の Whose の働きとして正しいのは？&lt;br /&gt;
A. 副詞　B. 所有格（誰の〜）　C. 所有代名詞（誰のもの）　D. 前置詞&lt;br /&gt;
&lt;button class="show-answer-btn"&gt;正解を見る&lt;/button&gt; &lt;span id="a1" style="display: none; font-weight: bold; color: #d60000;"&gt;正解：B&lt;/span&gt;&lt;/td&gt;
&lt;/tr&gt;
&lt;p&gt;&lt;!-- Q2 --&gt;&lt;/p&gt;
&lt;tr style="background-color: #ffffff; color: black;"&gt;
&lt;td&gt;2&lt;/td&gt;
&lt;td&gt;「あれらの傘は誰のものですか。」と聞きたいときの正しい文は？&lt;br /&gt;
A. Whose umbrellas are those? B. Whose are those umbrellas? C. Who are those umbrellas? D. Whose umbrellas those are?&lt;br /&gt;
&lt;button class="show-answer-btn"&gt;正解を見る&lt;/button&gt; &lt;span id="a2" style="display: none; font-weight: bold; color: #d60000;"&gt;正解：B&lt;/span&gt;&lt;/td&gt;
&lt;/tr&gt;
&lt;p&gt;&lt;!-- Q3 --&gt;&lt;/p&gt;
&lt;tr style="background-color: #f0b464; color: black;"&gt;
&lt;td&gt;3&lt;/td&gt;
&lt;td&gt;「It’s my.」が誤りである一番大きな理由はどれ？&lt;br /&gt;
A. It’s の apostrophe が不要だから B. my は所有格で、後ろに名詞が必要だから C. It を主語にできないから D. 文頭が大文字でないから&lt;br /&gt;
&lt;button class="show-answer-btn"&gt;正解を見る&lt;/button&gt; &lt;span id="a3" style="display: none; font-weight: bold; color: #d60000;"&gt;正解：B&lt;/span&gt;&lt;/td&gt;
&lt;/tr&gt;
&lt;p&gt;&lt;!-- Q4 --&gt;&lt;/p&gt;
&lt;tr style="background-color: #ffffff; color: black;"&gt;
&lt;td&gt;4&lt;/td&gt;
&lt;td&gt;「これは私のです。」を Whose を使った疑問文への答えとして最も自然に英訳すると？&lt;br /&gt;
A. It’s my umbrella. B. It’s my. C. It’s mine. D. Mine it is.&lt;br /&gt;
&lt;button class="show-answer-btn"&gt;正解を見る&lt;/button&gt; &lt;span id="a4" style="display: none; font-weight: bold; color: #d60000;"&gt;正解：C&lt;/span&gt;&lt;/td&gt;
&lt;/tr&gt;
&lt;p&gt;&lt;!-- Q5 --&gt;&lt;/p&gt;
&lt;tr style="background-color: #f0b464; color: black;"&gt;
&lt;td&gt;5&lt;/td&gt;
&lt;td&gt;所有代名詞にあたるものはどれ？&lt;br /&gt;
A. my　B. your　C. his　D. mine&lt;br /&gt;
&lt;button class="show-answer-btn"&gt;正解を見る&lt;/button&gt; &lt;span id="a5" style="display: none; font-weight: bold; color: #d60000;"&gt;正解：D&lt;/span&gt;&lt;/td&gt;
&lt;/tr&gt;
&lt;p&gt;&lt;!-- Q6 --&gt;&lt;/p&gt;
&lt;tr style="background-color: #ffffff; color: black;"&gt;
&lt;td&gt;6&lt;/td&gt;
&lt;td&gt;「ケンのものです。」を表す正しい形は？&lt;br /&gt;
A. It is Ken. B. It is Ken’s. C. It is Kens. D. It is Ken of.&lt;br /&gt;
&lt;button class="show-answer-btn"&gt;正解を見る&lt;/button&gt; &lt;span id="a6" style="display: none; font-weight: bold; color: #d60000;"&gt;正解：B&lt;/span&gt;&lt;/td&gt;
&lt;/tr&gt;
&lt;p&gt;&lt;!-- Q7 --&gt;&lt;/p&gt;
&lt;tr style="background-color: #f0b464; color: black;"&gt;
&lt;td&gt;7&lt;/td&gt;
&lt;td&gt;「my mother’s」の意味として正しいものは？&lt;br /&gt;
A. 私の母　B. 母のもの　C. 私の母の／私の母のもの　D. 母たち&lt;br /&gt;
&lt;button class="show-answer-btn"&gt;正解を見る&lt;/button&gt; &lt;span id="a7" style="display: none; font-weight: bold; color: #d60000;"&gt;正解：C&lt;/span&gt;&lt;/td&gt;
&lt;/tr&gt;
&lt;p&gt;&lt;!-- Q8 --&gt;&lt;/p&gt;
&lt;tr style="background-color: #ffffff; color: black;"&gt;
&lt;td&gt;8&lt;/td&gt;
&lt;td&gt;「brothers’」の形が表しているのはどれ？&lt;br /&gt;
A. 兄弟の（単数） B. 兄弟のもの（単数） C. 兄弟たちの／兄弟たちのもの（複数所有） D. 兄弟である（動詞）&lt;br /&gt;
&lt;button class="show-answer-btn"&gt;正解を見る&lt;/button&gt; &lt;span id="a8" style="display: none; font-weight: bold; color: #d60000;"&gt;正解：C&lt;/span&gt;&lt;/td&gt;
&lt;/tr&gt;
&lt;p&gt;&lt;!-- Q9 --&gt;&lt;/p&gt;
&lt;tr style="background-color: #f0b464; color: black;"&gt;
&lt;td&gt;9&lt;/td&gt;
&lt;td&gt;「Whose＋名詞」と「Whose（単体）」の違いとして正しいものは？&lt;br /&gt;
A. 前者は疑問文、後者は平叙文 B. 前者は「誰の〜」、後者は「誰のもの」 C. 前者は複数、後者は単数 D. 前者は過去形、後者は現在形&lt;br /&gt;
&lt;button class="show-answer-btn"&gt;正解を見る&lt;/button&gt; &lt;span id="a9" style="display: none; font-weight: bold; color: #d60000;"&gt;正解：B&lt;/span&gt;&lt;/td&gt;
&lt;/tr&gt;
&lt;p&gt;&lt;!-- Q10 --&gt;&lt;/p&gt;
&lt;tr style="background-color: #ffffff; color: black;"&gt;
&lt;td&gt;10&lt;/td&gt;
&lt;td&gt;Lesson5 セクション1で特に意識すべきポイントはどれ？&lt;br /&gt;
A. Whose の綴りだけ覚える B. Whose のあとにくる語（名詞の有無）と、答え方の形 C. 時制の一致 D. 受動態の作り方&lt;br /&gt;
&lt;button class="show-answer-btn"&gt;正解を見る&lt;/button&gt; &lt;span id="a10" style="display: none; font-weight: bold; color: #d60000;"&gt;正解：B&lt;/span&gt;&lt;/td&gt;
&lt;/tr&gt;
&lt;/tbody&gt;
&lt;/table&gt;
&lt;p&gt;&lt;!-- 大学受験英作文講座 --&gt;&lt;/p&gt;
&lt;div style="border: 2px solid #ff6600; background-color: #fff0e0; padding: 10px; display: flex; align-items: center; justify-content: center;"&gt;
&lt;p&gt;&lt;img decoding="async" style="max-width: 100px; height: auto; margin-right: 10px;" src="https://eigo-rewrite.com/wp-content/uploads/2020/06/logo_tate-1.png" alt="Re-Writeのロゴ" /&gt;&lt;/p&gt;
&lt;div&gt;
&lt;p style="margin: 5px 0;"&gt;【大学受験英作文講座】：和文英訳・自由英作文を段階的に練習し、伝わる英作文の構築力を育成します。&lt;/p&gt;
&lt;p&gt;&lt;a style="background-color: #ff6600; color: white; padding: 5px 10px; text-align: center; text-decoration: none; display: inline-block; font-size: 14px;" href="https://eigo-rewrite.com/kobetsueisakubun/"&gt;詳細を見る&lt;/a&gt;&lt;/p&gt;
&lt;/div&gt;
&lt;/div&gt;
&lt;p&gt;&amp;nbsp;&lt;/p&gt;
```
</t>
  </si>
  <si>
    <t>DONE</t>
  </si>
  <si>
    <t>resp_0eaea5da088af1f00169aaa939e5a881a29362047933606d07</t>
  </si>
  <si>
    <t>1) 本文の要約（想定読者・悩み・解決）
- 想定読者  
  中1英語を学ぶ生徒、NEW TREASURE STAGE1の学習者、または「whose」の基本文法を確認したい初学者です。保護者や学び直し層にも読まれうる内容です。
- 悩み  
  主に次のつまずきに対応しています。  
  1. whose が「誰の〜」と「誰のもの」の2通りある  
  2. whose の後ろに名詞を置く場合と置かない場合の違いが分からない  
  3. 答え方で my / mine を間違える  
  4. Ken’s や brothers’ など所有の表し方が混同しやすい  
  5. 単数・複数で It / They をどう使い分けるか迷いやすい
- 解決  
  本文は、whose の2つの使い方、疑問文の作り方、答え方、my と mine の違い、固有名詞＋’s、複数所有格 s’ までを例文付きで説明しています。  
  つまり「whose の意味・使い方・疑問文・答え方」を中1レベルで理解する範囲を解決しています。
2) 検索意図の整理（主要クエリから2〜3パターン）
主要クエリを見ると、検索意図は大きく3つです。
- パターンA：whose の基本を知りたい  
  例：  
  - whose 使い方  
  - whose  
  - whose 意味  
  - 英語 whose  
  - whose 文法  
  - 疑問詞 whose  
  → 「whoseって結局どう使うの？意味は？」という基礎確認ニーズ。
- パターンB：whose の疑問文と答え方を知りたい  
  例：  
  - whose 使い方 疑問文  
  - whose 答え方  
  - whose 疑問文  
  - whose 例文 疑問文  
  - whose is this  
  - これは誰の傘ですか 英語  
  - これは誰のものですか 英語  
  → 実際に文を作りたい、テストや英作文で使いたいニーズ。
- パターンC：whose と related grammar の違いを知りたい  
  例：  
  - whoとwhoseの違い  
  - whose の後ろ  
  - 所有格 whose  
  - whose 所有格  
  - i my me mine  
  → who との違い、whose の後ろに何が来るか、my/mine との関係を整理したいニーズ。
3) 不一致の指摘（タイトル/メタ/H1/冒頭のどこがズレているか）
- タイトルのズレ  
  現状：  
  「Whoseの使い方｜意味・疑問文・答え方｜中1英語」
  問題点：  
  - 主要クエリの中心である「whose 使い方」「whose 疑問文」「whose 答え方」とは概ね合っています。  
  - ただし本文で特に強いのは「whose の後ろに名詞が来るか」「Whose is/are の違い」「my と mine」「Ken’s / brothers’」なので、その強みがやや見えにくいです。  
  - CTRが低いので、一般的すぎて他ページとの差が伝わっていない可能性があります。
- メタのズレ  
  現状：  
  「Whoseの使い方を中1英語向けに解説。意味（誰の／誰のもの）、疑問文、答え方、myとmineの違い、Ken’s、複数所有格s’を例文つきで確認。」
  問題点：  
  - 内容自体は本文と近いです。  
  - ただし検索意図Bの「疑問文の作り方・答え方」に対して、読者が今すぐ知りたい例文（Whose umbrella is this? / Whose are those umbrellas?）が見えません。  
  - また「whoとの違い」「whoseの後ろ」にも拾える要素があるのに、それが見えづらいです。
- H1のズレ  
  現状：  
  「stage1_Lesson5-1 whose の疑問文と複数形の答え方【ニュートレジャーの道案内】」
  問題点：  
  - 最大のズレはここです。  
  - 検索ユーザーは「stage1_Lesson5-1」や「ニュートレジャーの道案内」を求めているわけではなく、「whose の使い方」を求めています。  
  - しかも本文は「複数形の答え方」だけでなく、「意味」「whose＋名詞」「Whose is/are」「my/mine」「所有格」まで扱っているため、H1が狭すぎます。  
  - 検索意図との一致が弱く、スニペット整合性を崩している主要因です。
- 冒頭120字のズレ  
  現状は、  
  - NEW TREASURE全体像への案内から始まる  
  - 「混乱ポイント」「テストでの失点」など、教材内学習を前提にした書き出し  
  になっています。
  問題点：  
  - 検索ユーザーの最初の知りたいことは「whose の意味・使い方・疑問文・答え方」です。  
  - ところが冒頭が教材ハブへの案内から始まっているため、検索意図に対する即答になっていません。  
  - 特に表示回数上位の「whose 使い方」「whose 意味」「whose 疑問文」への初動の一致が弱いです。  
  - さらに本文冒頭には禁則語が多く含まれており、そのまま流用しづらいです。
4) 修正方針（“どの意図に寄せるか”を1つに決める）
このページは、以下の意図に寄せるのが最適です。
- 主軸にする意図  
  「whose の使い方を知りたい中1・初学者向けに、意味・疑問文・答え方を例文で理解したい」
理由：
- 表示回数最大のクエリが「whose 使い方」
- 周辺でも「whose 意味」「whose 疑問文」「whose 答え方」が強い
- 本文内容とも最も一致する
- 「whoとの違い」は補助的に拾えるが、主軸にすると本文の主題がぼやける
つまり、タイトル・H1・冒頭は  
「whoseの意味 → whose＋名詞 / Whose is/are の違い → 答え方」  
の順で伝わる形に寄せるのがよいです。
5) 修正案（すべてコードブロック）
- タイトル案3つ（全角35字前後＋56字以上の網羅型を1つ）
```txt
Whoseの使い方｜意味・疑問文・答え方
```
```txt
Whoseとは？意味・使い方・答え方を中1向けに解説
```
```txt
Whoseの使い方を中1向けに解説｜「誰の」「誰のもの」の違い、疑問文の作り方、答え方、myとmine、Ken’s・brothers’まで例文で確認
```
- メタ案3つ（全角90字前後）
```txt
Whoseの使い方を中1向けに解説します。「誰の」と「誰のもの」の違い、whoseの後ろに名詞を置く形、疑問文の作り方、It’s mine. などの答え方を例文つきで確認できます。
```
```txt
Whoseの意味と使い方を知りたい人向けの記事です。Whose＋名詞とWhose is/areの違い、答え方、myとmineの違い、Ken’sやbrothers’の表し方まで中1英語レベルで説明します。
```
```txt
「Whose umbrella is this?」「Whose are those umbrellas?」の違いが分かるように、whoseの意味・疑問文・答え方をやさしく解説。所有格と所有代名詞の違いも確認できます。
```
- H1案2つ
```txt
Whoseの使い方｜意味・疑問文・答え方を中1向けに解説
```
```txt
Whoseとは？「誰の」「誰のもの」の違いと答え方
```
- 冒頭120字（2案：&lt;p&gt;で開始）
```html
&lt;p&gt;Whoseは「誰の」と「誰のもの」の2通りで使います。この記事では、whose＋名詞とWhose is/areの違い、疑問文の作り方、It’s mine. などの答え方を中1英語の例文で確認します。&lt;/p&gt;
```
```html
&lt;p&gt;Whoseの使い方が分からない人向けに、「誰の」と「誰のもの」の違いをやさしく説明します。whoseの後ろに名詞を置く場合、疑問文の形、myとmineの違い、答え方まで例文つきで見ていきましょう。&lt;/p&gt;
```
1) 本文の要約（想定読者・悩み・解決）
- 想定読者  
  中1英語を学ぶ生徒、NEW TREASURE STAGE1の学習者、または「whose」の基本文法を確認したい初学者です。保護者や学び直し層にも読まれうる内容です。
- 悩み  
  主に次のつまずきに対応しています。  
  1. whose が「誰の〜」と「誰のもの」の2通りある  
  2. whose の後ろに名詞を置く場合と置かない場合の違いが分からない  
  3. 答え方で my / mine を間違える  
  4. Ken’s や brothers’ など所有の表し方が混同しやすい  
  5. 単数・複数で It / They をどう使い分けるか迷いやすい
- 解決  
  本文は、whose の2つの使い方、疑問文の作り方、答え方、my と mine の違い、固有名詞＋’s、複数所有格 s’ までを例文付きで説明しています。  
  つまり「whose の意味・使い方・疑問文・答え方」を中1レベルで理解する範囲を解決しています。
2) 検索意図の整理（主要クエリから2〜3パターン）
主要クエリを見ると、検索意図は大きく3つです。
- パターンA：whose の基本を知りたい  
  例：  
  - whose 使い方  
  - whose  
  - whose 意味  
  - 英語 whose  
  - whose 文法  
  - 疑問詞 whose  
  → 「whoseって結局どう使うの？意味は？」という基礎確認ニーズ。
- パターンB：whose の疑問文と答え方を知りたい  
  例：  
  - whose 使い方 疑問文  
  - whose 答え方  
  - whose 疑問文  
  - whose 例文 疑問文  
  - whose is this  
  - これは誰の傘ですか 英語  
  - これは誰のものですか 英語  
  → 実際に文を作りたい、テストや英作文で使いたいニーズ。
- パターンC：whose と related grammar の違いを知りたい  
  例：  
  - whoとwhoseの違い  
  - whose の後ろ  
  - 所有格 whose  
  - whose 所有格  
  - i my me mine  
  → who との違い、whose の後ろに何が来るか、my/mine との関係を整理したいニーズ。
3) 不一致の指摘（タイトル/メタ/H1/冒頭のどこがズレているか）
- タイトルのズレ  
  現状：  
  「Whoseの使い方｜意味・疑問文・答え方｜中1英語」
  問題点：  
  - 主要クエリの中心である「whose 使い方」「whose 疑問文」「whose 答え方」とは概ね合っています。  
  - ただし本文で特に強いのは「whose の後ろに名詞が来るか」「Whose is/are の違い」「my と mine」「Ken’s / brothers’」なので、その強みがやや見えにくいです。  
  - CTRが低いので、一般的すぎて他ページとの差が伝わっていない可能性があります。
- メタのズレ  
  現状：  
  「Whoseの使い方を中1英語向けに解説。意味（誰の／誰のもの）、疑問文、答え方、myとmineの違い、Ken’s、複数所有格s’を例文つきで確認。」
  問題点：  
  - 内容自体は本文と近いです。  
  - ただし検索意図Bの「疑問文の作り方・答え方」に対して、読者が今すぐ知りたい例文（Whose umbrella is this? / Whose are those umbrellas?）が見えません。  
  - また「whoとの違い」「whoseの後ろ」にも拾える要素があるのに、それが見えづらいです。
- H1のズレ  
  現状：  
  「stage1_Lesson5-1 whose の疑問文と複数形の答え方【ニュートレジャーの道案内】」
  問題点：  
  - 最大のズレはここです。  
  - 検索ユーザーは「stage1_Lesson5-1」や「ニュートレジャーの道案内」を求めているわけではなく、「whose の使い方」を求めています。  
  - しかも本文は「複数形の答え方」だけでなく、「意味」「whose＋名詞」「Whose is/are」「my/mine」「所有格」まで扱っているため、H1が狭すぎます。  
  - 検索意図との一致が弱く、スニペット整合性を崩している主要因です。
- 冒頭120字のズレ  
  現状は、  
  - NEW TREASURE全体像への案内から始まる  
  - 「混乱ポイント」「テストでの失点」など、教材内学習を前提にした書き出し  
  になっています。
  問題点：  
  - 検索ユーザーの最初の知りたいことは「whose の意味・使い方・疑問文・答え方」です。  
  - ところが冒頭が教材ハブへの案内から始まっているため、検索意図に対する即答になっていません。  
  - 特に表示回数上位の「whose 使い方」「whose 意味」「whose 疑問文」への初動の一致が弱いです。  
  - さらに本文冒頭には禁則語が多く含まれており、そのまま流用しづらいです。
4) 修正方針（“どの意図に寄せるか”を1つに決める）
このページは、以下の意図に寄せるのが最適です。
- 主軸にする意図  
  「whose の使い方を知りたい中1・初学者向けに、意味・疑問文・答え方を例文で理解したい」
理由：
- 表示回数最大のクエリが「whose 使い方」
- 周辺でも「whose 意味」「whose 疑問文」「whose 答え方」が強い
- 本文内容とも最も一致する
- 「whoとの違い」は補助的に拾えるが、主軸にすると本文の主題がぼやける
つまり、タイトル・H1・冒頭は  
「whoseの意味 → whose＋名詞 / Whose is/are の違い → 答え方」  
の順で伝わる形に寄せるのがよいです。
5) 修正案（すべてコードブロック）
- タイトル案3つ（全角35字前後＋56字以上の網羅型を1つ）
```txt
Whoseの使い方｜意味・疑問文・答え方
```
```txt
Whoseとは？意味・使い方・答え方を中1向けに解説
```
```txt
Whoseの使い方を中1向けに解説｜「誰の」「誰のもの」の違い、疑問文の作り方、答え方、myとmine、Ken’s・brothers’まで例文で確認
```
- メタ案3つ（全角90字前後）
```txt
Whoseの使い方を中1向けに解説します。「誰の」と「誰のもの」の違い、whoseの後ろに名詞を置く形、疑問文の作り方、It’s mine. などの答え方を例文つきで確認できます。
```
```txt
Whoseの意味と使い方を知りたい人向けの記事です。Whose＋名詞とWhose is/areの違い、答え方、myとmineの違い、Ken’sやbrothers’の表し方まで中1英語レベルで説明します。
```
```txt
「Whose umbrella is this?」「Whose are those umbrellas?」の違いが分かるように、whoseの意味・疑問文・答え方をやさしく解説。所有格と所有代名詞の違いも確認できます。
```
- H1案2つ
```txt
Whoseの使い方｜意味・疑問文・答え方を中1向けに解説
```
```txt
Whoseとは？「誰の」「誰のもの」の違いと答え方
```
- 冒頭120字（2案：&lt;p&gt;で開始）
```html
&lt;p&gt;Whoseは「誰の」と「誰のもの」の2通りで使います。この記事では、whose＋名詞とWhose is/areの違い、疑問文の作り方、It’s mine. などの答え方を中1英語の例文で確認します。&lt;/p&gt;
```
```html
&lt;p&gt;Whoseの使い方が分からない人向けに、「誰の」と「誰のもの」の違いをやさしく説明します。whoseの後ろに名詞を置く場合、疑問文の形、myとmineの違い、答え方まで例文つきで見ていきましょう。&lt;/p&gt;
```</t>
  </si>
  <si>
    <t xml:space="preserve">以下のページは「スニペット整合性」（本文と title/meta/H1/冒頭文）が弱い可能性があります。
まず【本文】を確認し、想定読者・悩み・解決範囲を把握してください。
そのうえで、GSCの主要クエリ（表示回数上位）を根拠に、
「検索意図に対して、タイトル/メタ/H1/冒頭120字がズレている点」を特定し、
ズレを解消するための修正案（タイトル/メタ/H1/冒頭）を提示してください。
※本文の“大改修”は前提にしません（必要なら追記ブロックは最大1つまで）。
【URL】https://eng-support.com/column/book2-lesson2-scene2/
【ページ分類】MC
【ページ分類の略語（このプロンプト内の定義）】
TP = トップページ（ホーム/サイトの入口）
SP = サービスページ（講座・コース・申込導線）
MC = メインコラム（コラム/解説/勉強法など集客記事）
SC = サブコラム（MCやSPを補強するための補助コラム※サイト定義に合わせて判断）
NW = ニュース/お知らせ（運用上は改善対象外として除外）
ST = 企業情報等のSEO対策を行わないこ固定ページ（運用上は改善対象外として除外）
- / 空欄 / 未分類 = 未分類（このスクリプトでは改善対象外として除外）
※未分類（空欄 / "-" / "未分類"）は作業対象に含めません。
【現状（スニペット要素）】
- タイトル：副詞節：理由と時【Book2 Lesson2 Scene2 】 - 新宿区四谷の英語専門塾「英語教室『サポート』」～英語は別に怖くない！～
- メタ：副詞節とは？ 今回は、Book2 Lesson2-2の副詞節、理由と時について紹介します。副詞節
- H1：副詞節：理由と時【Book2 Lesson2 Scene2 】
- 冒頭120字：副詞節とは？ 今回は、Book2 Lesson2-2の副詞節、理由と時について紹介します。副詞節とは、皆さんはじめに副詞の概念をしっかりと理解していますか？ 副詞節の基本 副詞節は、名詞以外の要素を修飾する部分です。具体的には、動詞や形容詞
【GSC主要クエリ（表示回数上位50件）】
- 副詞節とは｜表示2383｜CTR 0.08%｜順位3.0
- 副詞節｜表示931｜CTR 0.11%｜順位6.9
- 英語 副詞節とは｜表示113｜CTR 0.00%｜順位7.4
- 副詞とは｜表示108｜CTR 0.00%｜順位1.0
- because 副詞｜表示79｜CTR 0.00%｜順位5.5
- 副詞節とは 英語｜表示76｜CTR 0.00%｜順位8.5
- 英語 副詞節｜表示71｜CTR 0.00%｜順位6.6
- 従属接続詞 副詞節｜表示37｜CTR 0.00%｜順位3.5
- 副詞節 とは｜表示32｜CTR 0.00%｜順位4.0
- 英語副詞節とは｜表示32｜CTR 0.00%｜順位6.3
- because 副詞節｜表示30｜CTR 0.00%｜順位3.7
- 副詞節 英語｜表示30｜CTR 0.00%｜順位8.7
- 副詞節とは 簡単 に｜表示21｜CTR 0.00%｜順位6.6
- 従属副詞節｜表示20｜CTR 0.00%｜順位1.9
- 副詞節 一覧｜表示19｜CTR 0.00%｜順位11.1
- 接続詞 副詞節｜表示19｜CTR 0.00%｜順位1.0
- 副詞 because｜表示17｜CTR 0.00%｜順位6.8
- 副詞節とは 簡単に｜表示15｜CTR 0.00%｜順位6.2
- 副詞節 例文｜表示14｜CTR 0.00%｜順位6.3
- 副詞説｜表示13｜CTR 0.00%｜順位8.5
- 従属節｜表示13｜CTR 0.00%｜順位1.0
- 副詞節とは例｜表示11｜CTR 0.00%｜順位6.5
- 副施設とは｜表示10｜CTR 0.00%｜順位7.2
- 副詞節 何を修飾｜表示10｜CTR 0.00%｜順位1.7
- 副詞節内とは｜表示10｜CTR 0.00%｜順位6.1
- 副詞説とは｜表示9｜CTR 0.00%｜順位7.0
- 副詞節 接続詞｜表示8｜CTR 12.50%｜順位4.1
- because副詞｜表示8｜CTR 0.00%｜順位1.9
- ふくしせつとは｜表示7｜CTR 0.00%｜順位10.4
- 主節 副詞節｜表示7｜CTR 0.00%｜順位6.4
- 副詞 とは｜表示7｜CTR 0.00%｜順位1.0
- 副詞節 例｜表示7｜CTR 0.00%｜順位4.7
- 従位接続詞｜表示7｜CTR 0.00%｜順位1.0
- because コンマ いるか｜表示6｜CTR 0.00%｜順位11.5
- why 名詞節｜表示6｜CTR 0.00%｜順位40.5
- 主節とは｜表示6｜CTR 0.00%｜順位1.0
- 副詞節とは わかりやすく｜表示6｜CTR 0.00%｜順位7.0
- 従属節とは｜表示6｜CTR 0.00%｜順位5.5
- 英語副詞節｜表示6｜CTR 0.00%｜順位2.5
- why節｜表示5｜CTR 0.00%｜順位8.6
- 副詞句 副詞節｜表示5｜CTR 0.00%｜順位1.0
- 従属節 副詞節 違い｜表示5｜CTR 0.00%｜順位3.4
- 従節とは｜表示5｜CTR 0.00%｜順位1.0
- 時の副詞節とは｜表示5｜CTR 0.00%｜順位5.4
- after 副詞節｜表示4｜CTR 0.00%｜順位1.0
- cause that節｜表示4｜CTR 0.00%｜順位10.8
- 主節と副詞節｜表示4｜CTR 0.00%｜順位7.8
- 副詞節 名詞節｜表示4｜CTR 0.00%｜順位1.0
- 副詞節の中｜表示4｜CTR 0.00%｜順位3.0
- 名詞節 副詞節 見分け方｜表示4｜CTR 0.00%｜順位1.0
【参考：代表語（自動抽出）】副詞節とは
【出力（必ずこの順）】
1) 本文の要約（想定読者・悩み・解決）
2) 検索意図の整理（主要クエリから2〜3パターン）
3) 不一致の指摘（タイトル/メタ/H1/冒頭のどこがズレているか）
4) 修正方針（“どの意図に寄せるか”を1つに決める）
5) 修正案（すべてコードブロック）
   - タイトル案3つ（全角35字前後＋56字以上の網羅型を1つ）
   - メタ案3つ（全角90字前後）
   - H1案2つ
   - 冒頭120字（2案：&lt;p&gt;で開始）
【禁則ワード（シート連動）】
以下の【禁則ワード】は、タイトル/メタ/導入文/見出し/本文のいずれにも原則使用しないでください。
言い換えが必要な場合は、自然な日本語に置換してください。
【禁則ワード】
- 崩れ
- 型
- 迷い
- 保留
- 固定
- 手順
- 立て直
- 最短
- 結論だけ
- 乱れ
- 三点確認
- 内部リンク
- 導線
- 設計
- 刺
- まず結論
- 整え
- 押し付けない案内
- 統一
- 次の一手
- 失点
- 確定
- サブコラム
- 30秒
- 1分
- CV
- 網羅
【本文】
```html
&lt;p&gt;&lt;iframe title="YouTube video player" src="https://www.youtube.com/embed/zHEM5LN2_RQ" width="560" height="315" frameborder="0" allowfullscreen="allowfullscreen"&gt;&lt;/iframe&gt;&lt;/p&gt;
&lt;p&gt;&amp;nbsp;&lt;/p&gt;
&lt;p&gt;副詞節とは？&lt;/p&gt;
&lt;p&gt;今回は、Book2 Lesson2-2の副詞節、理由と時について紹介します。副詞節とは、皆さんはじめに副詞の概念をしっかりと理解していますか？&lt;/p&gt;
&lt;h3 class="black-text"&gt;副詞節の基本&lt;/h3&gt;
&lt;p&gt;副詞節は、名詞以外の要素を修飾する部分です。具体的には、動詞や形容詞、他の副詞を修飾します。例えば、次の文を見てみましょう。&lt;/p&gt;
&lt;p&gt;&lt;span class="green-text"&gt;&amp;#8220;They stopped the game at six.&amp;#8221;&lt;/span&gt;&lt;/p&gt;
&lt;p&gt;ここで、&lt;span class="blue-text"&gt;&amp;#8220;at six&amp;#8221;&lt;/span&gt;は副詞節の一例です。この節は「6時に」という時間を示しています。動詞 &lt;span class="red-text"&gt;&amp;#8220;stopped&amp;#8221;&lt;/span&gt; によって修飾されており、副詞節として機能しています。&lt;/p&gt;
&lt;h3 class="black-text"&gt;理由を示す副詞節&lt;/h3&gt;
&lt;p&gt;次に、理由を示す副詞節について考えてみましょう。以下の文を見てください。&lt;/p&gt;
&lt;p&gt;&lt;span class="green-text"&gt;&amp;#8220;They stopped the game because it began to rain.&amp;#8221;&lt;/span&gt;&lt;/p&gt;
&lt;p&gt;この文では、&lt;span class="blue-text"&gt;&amp;#8220;because it began to rain&amp;#8221;&lt;/span&gt;が副詞節となっています。この副詞節は「雨が降り始めたから」という理由を示しています。&lt;span class="red-text"&gt;&amp;#8220;began to rain&amp;#8221;&lt;/span&gt; が主語 &lt;span class="red-text"&gt;&amp;#8220;it&amp;#8221;&lt;/span&gt; によって修飾されており、副詞節として機能しています。&lt;/p&gt;
&lt;h3 class="black-text"&gt;副詞節の構造&lt;/h3&gt;
&lt;p&gt;副詞節は、文内の特定の部分を修飾する役割を果たします。副詞節の構造は複雑な場合もありますが、基本的には動詞や主語が含まれることがあります。例えば、&lt;span class="blue-text"&gt;&amp;#8220;at six&amp;#8221;&lt;/span&gt; のような2語からなる副詞節や、&lt;span class="blue-text"&gt;&amp;#8220;because it began to rain&amp;#8221;&lt;/span&gt; のような5語からなる副詞節があります。&lt;/p&gt;
&lt;h3 class="black-text"&gt;副詞節の位置づけ&lt;/h3&gt;
&lt;p&gt;副詞節は文の中で様々な位置に配置されることがあります。例えば、&lt;span class="green-text"&gt;&amp;#8220;They stopped the game at six.&amp;#8221;&lt;/span&gt; のように文の後半に位置する場合もあれば、&lt;span class="green-text"&gt;&amp;#8220;because it began to rain&amp;#8221;&lt;/span&gt; のように文の中間に位置する場合もあります。副詞節がどの部分を修飾しているかを正確に理解することが重要です。&lt;/p&gt;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0;"&gt;英語教室「サポート」の『基礎力徹底講座』：スタートラインはどこでもOK！&lt;/p&gt;
&lt;p&gt;&lt;a style="background-color: #ff8c00; color: white; padding: 5px 10px; text-align: center; text-decoration: none; display: inline-block; font-size: 14px;" href="https://eng-support.com/kouza/#基礎力徹底講座"&gt;詳細を見る&lt;/a&gt;&lt;/p&gt;
&lt;/div&gt;
&lt;/div&gt;
&lt;p&gt;&lt;iframe loading="lazy" title="YouTube video player" src="https://www.youtube.com/embed/dUKEaJTuHJE" width="560" height="315" frameborder="0" allowfullscreen="allowfullscreen"&gt;&lt;/iframe&gt;&lt;/p&gt;
&lt;p&gt;副詞節の使用例&lt;/p&gt;
&lt;p&gt;&lt;span style="color: blue;"&gt;&amp;#8220;It began to rain, and so they stopped the game.&amp;#8221;&lt;/span&gt;&lt;/p&gt;
&lt;p&gt;この文では、&lt;span style="color: red;"&gt;&amp;#8220;so&amp;#8221;&lt;/span&gt;と&lt;span style="color: red;"&gt;&amp;#8220;and so&amp;#8221;&lt;/span&gt;がどちらも「ので」を表しています。&lt;span style="color: blue;"&gt;&amp;#8220;It began to rain&amp;#8221;&lt;/span&gt;と&lt;span style="color: blue;"&gt;&amp;#8220;They stopped the game&amp;#8221;&lt;/span&gt;の両文は対等な関係にあります。それぞれの文は独立して存在し、接続詞によって繋がっています。&lt;/p&gt;
&lt;p&gt;&lt;span style="color: blue;"&gt;&amp;#8220;They stopped the game because it began to rain.&amp;#8221;&lt;/span&gt;&lt;/p&gt;
&lt;p&gt;この文では、&lt;span style="color: red;"&gt;&amp;#8220;because&amp;#8221;&lt;/span&gt;が従属接続詞として機能し、「雨が降り始めたので」という理由を示しています。&lt;span style="color: blue;"&gt;&amp;#8220;It began to rain&amp;#8221;&lt;/span&gt;が主節であり、「彼らは試合を中断した」が従属節として修飾されています。&lt;/p&gt;
&lt;h3&gt;接続詞の種類と役割&lt;/h3&gt;
&lt;p&gt;&lt;span style="color: blue;"&gt;接続詞の種類&lt;/span&gt;&lt;/p&gt;
&lt;p&gt;接続詞には等位接続詞と従属接続詞の2つの主要な種類があります。等位接続詞は文と文を対等に繋ぎます。従属接続詞は、主節と従属節を結びつけ、主節が従属節を修飾します。&lt;/p&gt;
&lt;p&gt;&lt;span style="color: blue;"&gt;等位接続詞と従属接続詞&lt;/span&gt;&lt;/p&gt;
&lt;p&gt;&lt;span style="color: red;"&gt;&amp;#8220;so&amp;#8221;&lt;/span&gt;や&lt;span style="color: red;"&gt;&amp;#8220;and so&amp;#8221;&lt;/span&gt;のような等位接続詞は、対等な文同士を繋げるために使われます。一方で、&lt;span style="color: red;"&gt;&amp;#8220;because&amp;#8221;&lt;/span&gt;のような従属接続詞は、従属節を主節に結びつけ、従属節が主節を補足する役割を果たします。&lt;/p&gt;
&lt;div style="border: 2px solid #FF8C00; background-color: #ffe5b4; padding: 10px; display: flex; align-items: center; justify-content: center;"&gt;&lt;img decoding="async" style="max-width: 100px; height: auto; margin-right: 10px;" src="http://eng-support.com/wp-content/uploads/2023/03/cropped-logo.jpg" alt="英語教室「サポート」のロゴ" /&gt;&lt;/p&gt;
&lt;div&gt;
&lt;p style="margin: 5px 0;"&gt;英語教室「サポート」の『ブレイクスルーゼミ』：弱点探しをサポートします！&lt;/p&gt;
&lt;p&gt;&lt;a style="background-color: #ff8c00; color: white; padding: 5px 10px; text-align: center; text-decoration: none; display: inline-block; font-size: 14px;" href="https://eng-support.com/kouza/#ブレイクスルーゼミ"&gt;詳細を見る&lt;/a&gt;&lt;/p&gt;
&lt;/div&gt;
&lt;/div&gt;
&lt;p&gt;&amp;nbsp;&lt;/p&gt;
&lt;h3&gt;主節と従属節の関係&lt;/h3&gt;
&lt;p&gt;&lt;span style="color: blue;"&gt;主節と従属節の性質&lt;/span&gt;&lt;/p&gt;
&lt;p&gt;主節は独立して存在し、文全体の中でも重要な情報を提供します。一方、従属節は主節に依存し、主節が存在しないと意味を成しません。従属節は主節を修飾し、文脈を補完します。&lt;/p&gt;
&lt;p&gt;&lt;span style="color: blue;"&gt;等位節と従属節の違い&lt;/span&gt;&lt;/p&gt;
&lt;p&gt;等位節は対等な文同士を繋ぐのに対し、従属節は主節に依存して存在します。従属節は主節と一体化し、文の構造を補完する重要な役割を果たします。&lt;/p&gt;
&lt;p&gt;&amp;nbsp;&lt;/p&gt;
&lt;p&gt;&lt;iframe loading="lazy" title="YouTube video player" src="https://www.youtube.com/embed/QtuHofmUq-s" width="560" height="315" frameborder="0" allowfullscreen="allowfullscreen"&gt;&lt;/iframe&gt;&lt;/p&gt;
&lt;h3&gt;&lt;span style="color: blue;"&gt;従属接続詞と副詞節の重要性&lt;/span&gt;&lt;/h3&gt;
&lt;p&gt;本文のテーマは、&lt;span style="color: blue;"&gt;従属接続詞&lt;/span&gt;と&lt;span style="color: blue;"&gt;副詞節&lt;/span&gt;です。&lt;br /&gt;
これを通じて、文章の意味を&lt;span style="color: red;"&gt;明確&lt;/span&gt;に伝えるための&lt;span style="color: red;"&gt;重要&lt;/span&gt;なポイントを学びましょう。&lt;/p&gt;
&lt;h3&gt;&lt;span style="color: blue;"&gt;例文の分析&lt;/span&gt;&lt;/h3&gt;
&lt;p&gt;&amp;#8220;&lt;span style="color: blue;"&gt;We’ll have dessert after you finish your vegetables&lt;/span&gt;.&amp;#8221;&lt;br /&gt;
この文では、&amp;#8221;&lt;span style="color: blue;"&gt;after&lt;/span&gt;&amp;#8220;が従属接続詞で副詞節を作っています。&lt;br /&gt;
副詞節は前の文を修飾し、&lt;span style="color: red;"&gt;時間&lt;/span&gt;を表します。&lt;br /&gt;
注意すべきは、副詞節の動詞が未来でも&lt;span style="color: red;"&gt;現在形&lt;/span&gt;になる点です。&lt;/p&gt;
&lt;p&gt;&amp;#8220;&lt;span style="color: blue;"&gt;Don’t begin the exam before the bell rings&lt;/span&gt;.&amp;#8221;&lt;br /&gt;
こちらも副詞節が使用されています。&lt;br /&gt;
&amp;#8220;&lt;span style="color: blue;"&gt;before&lt;/span&gt;&amp;#8220;が従属接続詞で、&lt;span style="color: red;"&gt;時間&lt;/span&gt;を表しています。&lt;br /&gt;
同様に、副詞節の動詞が未来でも&lt;span style="color: red;"&gt;現在形&lt;/span&gt;になることに留意しましょう。&lt;/p&gt;
&lt;h3&gt;&lt;span style="color: blue;"&gt;従属接続詞の役割&lt;/span&gt;&lt;/h3&gt;
&lt;p&gt;従属接続詞は、文と文を結びつけて一つの節を作ります。&lt;br /&gt;
副詞節として、主節を修飾し、&lt;span style="color: red;"&gt;時間や条件&lt;/span&gt;を表現します。&lt;br /&gt;
このようなルールに従って、文章の意味を&lt;span style="color: red;"&gt;明確&lt;/span&gt;に伝えられるよう工夫しましょう。&lt;/p&gt;
&lt;h3&gt;&lt;span style="color: blue;"&gt;重要なルール&lt;/span&gt;&lt;/h3&gt;
&lt;p&gt;副詞節内の動詞は未来であっても、&lt;span style="color: red;"&gt;現在形&lt;/span&gt;にします。&lt;br /&gt;
このルールは大学入試などでも&lt;span style="color: red;"&gt;頻出&lt;/span&gt;であり、しっかり理解しておくことが&lt;span style="color: red;"&gt;重要&lt;/span&gt;です。&lt;/p&gt;
&lt;h3&gt;まとめ&lt;/h3&gt;
&lt;p&gt;&lt;span style="color: blue;"&gt;副詞節の重要性と理解&lt;/span&gt;&lt;/p&gt;
&lt;p&gt;副詞節は、文の関係性を明確にし、意味を補足する重要な役割を果たします。接続詞によって文同士が繋がり、文脈が豊かになります。従属接続詞を使いこなし、主節と従属節の関係を正しく理解することで、より正確な表現が可能となります。&lt;/p&gt;
&lt;p&gt;&lt;iframe loading="lazy" title="YouTube video player" src="https://www.youtube.com/embed/ShUYcDhuVt4" width="560" height="315" frameborder="0" allowfullscreen="allowfullscreen"&gt;&lt;/iframe&gt;&lt;/p&gt;
&lt;h1&gt;従属接続詞に関する考察&lt;/h1&gt;
&lt;p&gt;従属接続詞に関連する重要な要素について考えてみましょう。この項では、「&lt;span style="color: red;"&gt;before&lt;/span&gt;」という従属接続詞に焦点を当てて説明します。&lt;/p&gt;
&lt;div style="border: 2px solid #FF8C00; background-color: #FFE5B4; padding: 10px; display: flex; align-items: center; justify-content: center;"&gt;
    &lt;img decoding="async" src="http://eng-support.com/wp-content/uploads/2023/03/cropped-logo.jpg" alt="英語教室「サポート」のロゴ" style="max-width: 100px; height: auto; margin-right: 10px;"&gt;&lt;/p&gt;
&lt;div&gt;
&lt;p style="margin: 5px 0;"&gt;英語教室「サポート」の『過去問演習講座』：完璧な分析と対策を！&lt;/p&gt;
&lt;p&gt;        &lt;a href="https://eng-support.com/kouza/#過去問演習講座" style="background-color: #FF8C00; color: white; padding: 5px 10px; text-align: center; text-decoration: none; display: inline-block; font-size: 14px;"&gt;詳細を見る&lt;/a&gt;
    &lt;/div&gt;
&lt;/div&gt;
&lt;h3&gt;従属接続詞「before」の意味と使い方&lt;/h3&gt;
&lt;p&gt;&lt;span style="color: blue;"&gt;「before」&lt;/span&gt;は従属接続詞として使われることがありますが、注意が必要です。以下の文を見てみましょう。&lt;/p&gt;
&lt;blockquote&gt;&lt;p&gt;&amp;#8220;Don’t begin the exam &lt;span style="color: blue;"&gt;before&lt;/span&gt; the bell &lt;span style="color: green;"&gt;rings&lt;/span&gt;.&amp;#8221;&lt;/p&gt;&lt;/blockquote&gt;
&lt;p&gt;この文中の「&lt;span style="color: blue;"&gt;before&lt;/span&gt;」は従属接続詞として機能しています。これを「&lt;span style="color: red;"&gt;S.C.&lt;/span&gt;」と表記します。この従属節は、後ろに文が続き、副詞節として機能します。具体的には、「Don’t begin the exam」を修飾し、「&lt;span style="color: blue;"&gt;ベルが鳴る前に試験を始めてはいけません。&lt;/span&gt;」となります。&lt;/p&gt;
&lt;p&gt;同様に、文中の「Don’t begin the exam &lt;span style="color: blue;"&gt;before&lt;/span&gt; ten o’clock.」も「&lt;span style="color: blue;"&gt;10時より前に試験を始めてはいけません。&lt;/span&gt;」と訳されます。&lt;/p&gt;
&lt;p&gt;最近は試験がリモートで行われる場合も増えてきており、この「&lt;span style="color: blue;"&gt;before&lt;/span&gt;」が特に重要な意味を持つことがあります。試験がコンピューター上で行われる際に、例えば&lt;span style="color: red;"&gt;10時まで試験問題が表示されないようにロックを掛けたり、解答を制限したり&lt;/span&gt;することがあります。&lt;/p&gt;
&lt;p&gt;具体的な例を挙げると、「&lt;span style="color: red;"&gt;10時まで試験を始めてはダメ&lt;/span&gt;」という制約がある場合、「&lt;span style="color: blue;"&gt;ベルが鳴るより前に試験を始めちゃダメ&lt;/span&gt;」とも表現されます。ここでの「&lt;span style="color: blue;"&gt;before&lt;/span&gt;」は、時間の制約を示しています。&lt;/p&gt;
&lt;h3&gt;従属接続詞「before」の品詞と違い&lt;/h3&gt;
&lt;p&gt;&lt;span style="color: blue;"&gt;「before」&lt;/span&gt;の品詞についても考えてみましょう。従属接続詞として使われる場合は、文の一部として機能し、完全な文が後ろに続きます。一方で、「&lt;span style="color: blue;"&gt;before&lt;/span&gt;」は前置詞としても使われます。この違いに注意が必要です。&lt;/p&gt;
&lt;p&gt;例えば、「&lt;span style="color: green;"&gt;何々の前&lt;/span&gt;」という意味では前置詞として使われ、「&lt;span style="color: blue;"&gt;during&lt;/span&gt;」や「&lt;span style="color: blue;"&gt;while&lt;/span&gt;」といった従属接続詞とは意味が異なります。英語の品詞の違いは、単なる見た目だけでなく、文の機能や意味に影響を与える点で重要です。&lt;/p&gt;
&lt;h3&gt;従属接続詞の特徴を理解しよう&lt;/h3&gt;
&lt;p&gt;従属接続詞には特定の文型に適した完全な文が必要です。例えば、「&lt;span style="color: blue;"&gt;the bell rings&lt;/span&gt;」のような自動詞や主語が必要です。一方で、「&lt;span style="color: green;"&gt;ten o’clock&lt;/span&gt;」のような名詞は従属接続詞としては使用できません。従属接続詞と前置詞の違いをしっかりと把握し、適切に文を構築することが大切です。&lt;br /&gt;
&lt;span style="color: blue;"&gt;従属接続詞「before」&lt;/span&gt;は、文の機能や意味によって従属接続詞と前置詞として異なる使い方がされます。品詞の違いが日本語と異なる場合もありますが、その違いを理解し、適切に文を組み立てることが英語の理解を深めるポイントです。&lt;/p&gt;
&lt;p&gt;&amp;nbsp;&lt;/p&gt;
&lt;p&gt;&amp;nbsp;&lt;/p&gt;
&lt;p&gt;&lt;iframe loading="lazy" title="YouTube video player" src="https://www.youtube.com/embed/x7j9cmV1NR4" width="560" height="315" frameborder="0" allowfullscreen="allowfullscreen"&gt;&lt;/iframe&gt;&lt;/p&gt;
&lt;h3&gt;従属接続詞と副詞接続詞についての説明&lt;/h3&gt;
&lt;p&gt;従属接続詞や副詞接続詞については、多くの人があまり学ばない傾向があります。しかしながら、これらを理解することで大学入試の長文読解が非常にスムーズになることがあります。ここでは、ほとんど学ばれない文法の一つについて説明します。内緒にしておきたいところですが、皆さんにもお伝えすることにします。以下、具体的な事例を用いて説明します。&lt;/p&gt;
&lt;p&gt;例文をご覧ください。&lt;/p&gt;
&lt;p&gt;&lt;span style="color: red;"&gt;&amp;#8220;I must do my homework before I go to bed.&amp;#8221;&lt;/span&gt;&lt;/p&gt;
&lt;p&gt;この文中の&lt;span style="color: red;"&gt;&amp;#8220;before&amp;#8221;&lt;/span&gt;は従属接続詞として使われています。&lt;span style="color: red;"&gt;&amp;#8220;before&amp;#8221;&lt;/span&gt;は前置詞としても使われることがありますが、この文脈では後ろに続く部分が&lt;span style="color: green;"&gt;&amp;#8220;寝る&amp;#8221;&lt;/span&gt;という動詞ですので、&lt;span style="color: blue;"&gt;&amp;#8220;go to bed&amp;#8221;&lt;/span&gt;を一つの自動詞としてとらえるべきです。したがって、この部分は副詞節となります。&lt;/p&gt;
&lt;p&gt;副詞節が前にくることもあります。&lt;/p&gt;
&lt;p&gt;&lt;span style="color: blue;"&gt;&amp;#8220;Before I go to bed,&amp;#8221;&lt;/span&gt; I must do my homework.&lt;/p&gt;
&lt;p&gt;主節と従属節、副詞節が文中で順番を入れ替えています。この順番の違いによって文の解釈が変わることがあるため、注意が必要です。&lt;/p&gt;
&lt;p&gt;次に、主節と従属節、副詞節について考えてみましょう。これらは順番が異なっていても同じ意味を持つことが多いですが、大学入試の長文読解では違いが重要です。従属節が前に来る場合、それが新情報や大切な情報を表すことがあります。一方、主節が前に来る場合、主に伝えたい情報がそちらに含まれます。この違いを理解して文章を解釈することが重要です。&lt;/p&gt;
&lt;p&gt;このように、&lt;span style="color: red;"&gt;&amp;#8220;before I go to bed&amp;#8221;&lt;/span&gt;のような従属節が前に来る場合、その後ろに続く主節に注目することで文章の意味が明確になります。同様に、副詞節が後ろに来る場合も、主節の前に続く副詞節が重要な情報を持っていることに注意して解釈することが大切です。&lt;/p&gt;
&lt;p&gt;また、副詞節が主節の前に来る場合は、一般的には副詞の後に&lt;span style="color: green;"&gt;&amp;#8220;,&amp;#8221;&lt;/span&gt;（コンマ）を置くことがエチケットです。ただし、副詞が主節を区切る明確な理由がある場合は&lt;span style="color: green;"&gt;&amp;#8220;,&amp;#8221;&lt;/span&gt;を省略することもあります。&lt;/p&gt;
&lt;p&gt;以上の点を踏まえて、従属接続詞や副詞接続詞を使用する際には適切な順番と文の構造を意識し、文章の意味を正しく理解することが重要です。これらの知識をしっかりと身につけることで、長文読解がスムーズになり、英語力向上に寄与することでしょう。&lt;/p&gt;
&lt;p&gt;&amp;nbsp;&lt;/p&gt;
&lt;p&gt;&amp;nbsp;&lt;/p&gt;
&lt;p&gt;&amp;nbsp;&lt;/p&gt;
```
</t>
  </si>
  <si>
    <t>resp_01a522cc61fe9f040169aaa959cfe881968122745c5c120cf0</t>
  </si>
  <si>
    <t>1) 本文の要約（想定読者・悩み・解決）
- 想定読者  
  英語の文法、とくに「副詞節」「従属接続詞」の基礎を学びたい中学生〜高校生、学び直し層。Book2 Lesson2 Scene2 の学習内容に沿って理解したい人も含まれます。
- 悩み  
  「副詞節とは何か」「何を修飾するのか」「because / before / after などはどう働くのか」「主節・従属節との関係」「時・理由を表す副詞節の見分け」が曖昧。加えて、時を表す副詞節で未来のことでも現在形を使う点でつまずきやすい内容です。
- 解決  
  本文は、副詞節の基本、理由を表す because、時を表す after / before、主節と従属節の関係、等位接続詞 so との違いを例文つきで説明しています。  
  ただし実際の本文は「副詞節の定義を知りたい検索者」に対しては、説明の順序や用語の正確さにやや揺れがあります。特に「副詞句」と「副詞節」の区別があいまいな箇所があります。
2) 検索意図の整理（主要クエリから2〜3パターン）
- パターンA：副詞節の意味を基礎から知りたい  
  代表クエリ：  
  「副詞節とは」「副詞節」「英語 副詞節とは」「副詞節とは 簡単に」「副詞節とは わかりやすく」  
  意図：  
  定義・役割・何を修飾するかを、やさしく知りたい。
- パターンB：接続詞と副詞節の関係を知りたい  
  代表クエリ：  
  「従属接続詞 副詞節」「副詞節 接続詞」「接続詞 副詞節」「because 副詞節」「because 副詞」  
  意図：  
  because / before / after などがどう副詞節を作るのか、主節との関係を知りたい。
- パターンC：例文や具体パターンで理解したい  
  代表クエリ：  
  「副詞節 例文」「副詞節 例」「時の副詞節とは」「after 副詞節」「because コンマ いるか」  
  意図：  
  具体例、語順、コンマ、時の副詞節の現在形など、実際の使い方を知りたい。
3) 不一致の指摘（タイトル/メタ/H1/冒頭のどこがズレているか）
- タイトルのズレ  
  現状：  
  「副詞節：理由と時【Book2 Lesson2 Scene2 】」  
  問題点：  
  - 検索上位クエリの中心は「副詞節とは」で、ユーザーはまず定義を求めています。現タイトルは「理由と時」に寄りすぎており、基礎説明ページだと伝わりにくいです。  
  - 「Book2 Lesson2 Scene2」は内部教材名としては意味がありますが、検索者には文脈が伝わりにくく、クリック動機になりにくいです。  
  - 「英語」「従属接続詞」「because / before」など、表示クエリに多い語が不足しています。
- メタのズレ  
  現状：  
  「副詞節とは？ 今回は、Book2 Lesson2-2の副詞節、理由と時について紹介します。副詞節」  
  問題点：  
  - 教材回の紹介文に寄っていて、検索者の疑問に直接答えていません。  
  - 「簡単に」「例文」「because・before・after」「何を修飾するか」といった、CTR改善につながる要素が弱いです。  
  - 文章としても途中で切れており、要約としての完成度が低いです。
- H1のズレ  
  現状：  
  「副詞節：理由と時【Book2 Lesson2 Scene2 】」  
  問題点：  
  - タイトル同様、「副詞節とは」を知りたい人の期待と少しズレます。  
  - 本文には理由・時だけでなく、従属接続詞、主節・従属節、before / after の説明もあるため、H1が実態より狭いです。
- 冒頭120字のズレ  
  現状は  
  「副詞節とは？」で始まるものの、その後すぐに「今回は、Book2 Lesson2-2…」と教材案内に入っています。  
  問題点：  
  - 検索者は「副詞節の定義をすぐ知りたい」ので、冒頭では最初に定義・役割・代表例を短く示すべきです。  
  - 「Book2 Lesson2-2」は検索意図と直接関係が薄く、離脱要因になりえます。  
  - さらに本文冒頭で「at six」を副詞節の例としている点は、一般的には「副詞句」であり、検索者の期待する基礎説明とズレやすいです。
4) 修正方針（“どの意図に寄せるか”を1つに決める）
- 寄せる意図  
  パターンA「副詞節とは何かを基礎から知りたい」に寄せます。
- 理由  
  GSCで最上位は圧倒的に「副詞節とは」です。順位も高い一方でCTRが非常に低いため、検索結果上で「このページは副詞節の意味をわかりやすく説明してくれそうだ」と伝え切れていません。  
  そのため、タイトル・メタ・H1・冒頭で
  - 副詞節の定義
  - 何を修飾するか
  - 従属接続詞との関係
  - because / before / after の例
  を先に明示するのが有効です。  
  本文大改修はしない前提なので、スニペットと冒頭で期待値を合わせる方針が適切です。
5) 修正案（すべてコードブロック）
```txt
【タイトル案1】
副詞節とは？意味・役割を英語例文で解説
【タイトル案2】
副詞節とは何かをやさしく解説｜because・before・afterの使い方
【タイトル案3】
副詞節とは？何を修飾する？従属接続詞・主節との関係、because・before・afterの例文まで解説
```
```txt
【メタ案1】
副詞節とは何かを、英語の例文でやさしく説明します。何を修飾するのか、従属接続詞との関係、because・before・after を使う文、主節とのつながりまで確認できます。
【メタ案2】
副詞節の意味がわかりにくい人向けに、基本から解説。英語で副詞節が果たす役割、理由・時を表す使い方、because・before・after の例文、主節と従属節の関係を紹介します。
【メタ案3】
「副詞節とは？」を簡単に知りたい人向けの記事です。動詞や文全体をどう修飾するか、従属接続詞で作る理由・時の表現、because と before の違い、例文の読み方を説明します。
```
```txt
【H1案1】
副詞節とは？意味・役割と例文をわかりやすく解説
【H1案2】
副詞節とは何か｜従属接続詞・主節との関係を例文で解説
```
```html
【冒頭120字案1】
&lt;p&gt;副詞節とは、動詞や形容詞、文全体を修飾する節のことです。この記事では、英語の副詞節の意味、従属接続詞との関係、because・before・after を使う理由・時の表し方を例文で説明します。&lt;/p&gt;
```
```html
【冒頭120字案2】
&lt;p&gt;副詞節とは何かを簡単に知りたい人向けに、英語の基本を整理します。副詞節が何を修飾するのか、主節とどう結びつくのか、because・before・after で作る文を例文つきで見ていきましょう。&lt;/p&gt;
```
補足として、本文の大改修なしで整合性を少し上げるなら、冒頭直後に追記ブロックを1つ入れるのが有効です。内容は以下のような短い注意書きです。  
※依頼上必須ではないため参考です。
```html
&lt;p&gt;※英語では、&lt;strong&gt;節&lt;/strong&gt;は「主語＋動詞」を含むまとまりを指します。たとえば &lt;em&gt;because it began to rain&lt;/em&gt;、&lt;em&gt;before the bell rings&lt;/em&gt; は副詞節です。一方、&lt;em&gt;at six&lt;/em&gt; のように主語と動詞を含まないものは副詞句です。&lt;/p&gt;
```
1) 本文の要約（想定読者・悩み・解決）
- 想定読者  
  英語の文法、とくに「副詞節」「従属接続詞」の基礎を学びたい中学生〜高校生、学び直し層。Book2 Lesson2 Scene2 の学習内容に沿って理解したい人も含まれます。
- 悩み  
  「副詞節とは何か」「何を修飾するのか」「because / before / after などはどう働くのか」「主節・従属節との関係」「時・理由を表す副詞節の見分け」が曖昧。加えて、時を表す副詞節で未来のことでも現在形を使う点でつまずきやすい内容です。
- 解決  
  本文は、副詞節の基本、理由を表す because、時を表す after / before、主節と従属節の関係、等位接続詞 so との違いを例文つきで説明しています。  
  ただし実際の本文は「副詞節の定義を知りたい検索者」に対しては、説明の順序や用語の正確さにやや揺れがあります。特に「副詞句」と「副詞節」の区別があいまいな箇所があります。
2) 検索意図の整理（主要クエリから2〜3パターン）
- パターンA：副詞節の意味を基礎から知りたい  
  代表クエリ：  
  「副詞節とは」「副詞節」「英語 副詞節とは」「副詞節とは 簡単に」「副詞節とは わかりやすく」  
  意図：  
  定義・役割・何を修飾するかを、やさしく知りたい。
- パターンB：接続詞と副詞節の関係を知りたい  
  代表クエリ：  
  「従属接続詞 副詞節」「副詞節 接続詞」「接続詞 副詞節」「because 副詞節」「because 副詞」  
  意図：  
  because / before / after などがどう副詞節を作るのか、主節との関係を知りたい。
- パターンC：例文や具体パターンで理解したい  
  代表クエリ：  
  「副詞節 例文」「副詞節 例」「時の副詞節とは」「after 副詞節」「because コンマ いるか」  
  意図：  
  具体例、語順、コンマ、時の副詞節の現在形など、実際の使い方を知りたい。
3) 不一致の指摘（タイトル/メタ/H1/冒頭のどこがズレているか）
- タイトルのズレ  
  現状：  
  「副詞節：理由と時【Book2 Lesson2 Scene2 】」  
  問題点：  
  - 検索上位クエリの中心は「副詞節とは」で、ユーザーはまず定義を求めています。現タイトルは「理由と時」に寄りすぎており、基礎説明ページだと伝わりにくいです。  
  - 「Book2 Lesson2 Scene2」は内部教材名としては意味がありますが、検索者には文脈が伝わりにくく、クリック動機になりにくいです。  
  - 「英語」「従属接続詞」「because / before」など、表示クエリに多い語が不足しています。
- メタのズレ  
  現状：  
  「副詞節とは？ 今回は、Book2 Lesson2-2の副詞節、理由と時について紹介します。副詞節」  
  問題点：  
  - 教材回の紹介文に寄っていて、検索者の疑問に直接答えていません。  
  - 「簡単に」「例文」「because・before・after」「何を修飾するか」といった、CTR改善につながる要素が弱いです。  
  - 文章としても途中で切れており、要約としての完成度が低いです。
- H1のズレ  
  現状：  
  「副詞節：理由と時【Book2 Lesson2 Scene2 】」  
  問題点：  
  - タイトル同様、「副詞節とは」を知りたい人の期待と少しズレます。  
  - 本文には理由・時だけでなく、従属接続詞、主節・従属節、before / after の説明もあるため、H1が実態より狭いです。
- 冒頭120字のズレ  
  現状は  
  「副詞節とは？」で始まるものの、その後すぐに「今回は、Book2 Lesson2-2…」と教材案内に入っています。  
  問題点：  
  - 検索者は「副詞節の定義をすぐ知りたい」ので、冒頭では最初に定義・役割・代表例を短く示すべきです。  
  - 「Book2 Lesson2-2」は検索意図と直接関係が薄く、離脱要因になりえます。  
  - さらに本文冒頭で「at six」を副詞節の例としている点は、一般的には「副詞句」であり、検索者の期待する基礎説明とズレやすいです。
4) 修正方針（“どの意図に寄せるか”を1つに決める）
- 寄せる意図  
  パターンA「副詞節とは何かを基礎から知りたい」に寄せます。
- 理由  
  GSCで最上位は圧倒的に「副詞節とは」です。順位も高い一方でCTRが非常に低いため、検索結果上で「このページは副詞節の意味をわかりやすく説明してくれそうだ」と伝え切れていません。  
  そのため、タイトル・メタ・H1・冒頭で
  - 副詞節の定義
  - 何を修飾するか
  - 従属接続詞との関係
  - because / before / after の例
  を先に明示するのが有効です。  
  本文大改修はしない前提なので、スニペットと冒頭で期待値を合わせる方針が適切です。
5) 修正案（すべてコードブロック）
```txt
【タイトル案1】
副詞節とは？意味・役割を英語例文で解説
【タイトル案2】
副詞節とは何かをやさしく解説｜because・before・afterの使い方
【タイトル案3】
副詞節とは？何を修飾する？従属接続詞・主節との関係、because・before・afterの例文まで解説
```
```txt
【メタ案1】
副詞節とは何かを、英語の例文でやさしく説明します。何を修飾するのか、従属接続詞との関係、because・before・after を使う文、主節とのつながりまで確認できます。
【メタ案2】
副詞節の意味がわかりにくい人向けに、基本から解説。英語で副詞節が果たす役割、理由・時を表す使い方、because・before・after の例文、主節と従属節の関係を紹介します。
【メタ案3】
「副詞節とは？」を簡単に知りたい人向けの記事です。動詞や文全体をどう修飾するか、従属接続詞で作る理由・時の表現、because と before の違い、例文の読み方を説明します。
```
```txt
【H1案1】
副詞節とは？意味・役割と例文をわかりやすく解説
【H1案2】
副詞節とは何か｜従属接続詞・主節との関係を例文で解説
```
```html
【冒頭120字案1】
&lt;p&gt;副詞節とは、動詞や形容詞、文全体を修飾する節のことです。この記事では、英語の副詞節の意味、従属接続詞との関係、because・before・after を使う理由・時の表し方を例文で説明します。&lt;/p&gt;
```
```html
【冒頭120字案2】
&lt;p&gt;副詞節とは何かを簡単に知りたい人向けに、英語の基本を整理します。副詞節が何を修飾するのか、主節とどう結びつくのか、because・before・after で作る文を例文つきで見ていきましょう。&lt;/p&gt;
```
補足として、本文の大改修なしで整合性を少し上げるなら、冒頭直後に追記ブロックを1つ入れるのが有効です。内容は以下のような短い注意書きです。  
※依頼上必須ではないため参考です。
```html
&lt;p&gt;※英語では、&lt;strong&gt;節&lt;/strong&gt;は「主語＋動詞」を含むまとまりを指します。たとえば &lt;em&gt;because it began to rain&lt;/em&gt;、&lt;em&gt;before the bell rings&lt;/em&gt; は副詞節です。一方、&lt;em&gt;at six&lt;/em&gt; のように主語と動詞を含まないものは副詞句です。&lt;/p&gt;
```</t>
  </si>
  <si>
    <t xml:space="preserve">以下のページは「スニペット整合性」（本文と title/meta/H1/冒頭文）が弱い可能性があります。
まず【本文】を確認し、想定読者・悩み・解決範囲を把握してください。
そのうえで、GSCの主要クエリ（表示回数上位）を根拠に、
「検索意図に対して、タイトル/メタ/H1/冒頭120字がズレている点」を特定し、
ズレを解消するための修正案（タイトル/メタ/H1/冒頭）を提示してください。
※本文の“大改修”は前提にしません（必要なら追記ブロックは最大1つまで）。
【URL】https://juku-escot.com/c_blogs/sakubunanki/
【ページ分類】SC
【ページ分類の略語（このプロンプト内の定義）】
TP = トップページ（ホーム/サイトの入口）
SP = サービスページ（講座・コース・申込導線）
MC = メインコラム（コラム/解説/勉強法など集客記事）
SC = サブコラム（MCやSPを補強するための補助コラム※サイト定義に合わせて判断）
NW = ニュース/お知らせ（運用上は改善対象外として除外）
ST = 企業情報等のSEO対策を行わないこ固定ページ（運用上は改善対象外として除外）
- / 空欄 / 未分類 = 未分類（このスクリプトでは改善対象外として除外）
※未分類（空欄 / "-" / "未分類"）は作業対象に含めません。
【現状（スニペット要素）】
- タイトル：文章を覚える方法｜長文暗記は30分音読＋分割｜作文・スピーチ
- メタ：文章を覚える方法を探す方向け。長文は30分で分割→音読→見ないで言う→翌朝確認。作文・スピーチ・発表原稿に使える覚え方を、詰まる所の戻り方まで解説。
- H1：作文を暗記する効果的な方法｜小中学生向け「すらすら言える」覚え方
- 冒頭120字：発表会やスピーチ、本番のプレゼンテーションなどで、 自分で書いた作文を丸ごと暗記しなければならない場面 は少なくありません。「何度読んでも覚えられない」「途中で順番があやふやになる」といった悩みを持つ方も多いのではないでしょうか。 実は、作
【GSC主要クエリ（表示回数上位50件）】
- 文章を覚える方法｜表示200｜CTR 0.50%｜順位1.9
- 短期 間 で 長い文章を覚える方法｜表示162｜CTR 0.00%｜順位1.7
- 文章を暗記する方法｜表示130｜CTR 0.00%｜順位2.1
- 文章 暗記 コツ｜表示128｜CTR 0.78%｜順位2.5
- 文章を覚えるコツ｜表示94｜CTR 1.06%｜順位6.0
- 文章 覚え方｜表示94｜CTR 0.00%｜順位1.4
- 長文を暗記する方法｜表示93｜CTR 0.00%｜順位1.3
- 文章暗記 コツ｜表示86｜CTR 0.00%｜順位2.2
- 長い文章を覚える方法｜表示84｜CTR 1.19%｜順位3.7
- 文を覚える方法｜表示67｜CTR 0.00%｜順位6.9
- 長文を覚える方法｜表示61｜CTR 0.00%｜順位4.6
- 文章覚え方｜表示58｜CTR 0.00%｜順位1.8
- 文章の覚え方｜表示55｜CTR 0.00%｜順位2.1
- 30分で暗記する方法｜表示53｜CTR 0.00%｜順位1.0
- 長文暗記 コツ｜表示49｜CTR 2.04%｜順位2.0
- 文章 覚えられない｜表示48｜CTR 0.00%｜順位4.9
- 長文 覚え方｜表示45｜CTR 0.00%｜順位4.3
- 文章覚えるコツ｜表示42｜CTR 0.00%｜順位2.4
- 文を暗記する方法｜表示40｜CTR 0.00%｜順位1.9
- 文章を早く覚える方法｜表示39｜CTR 0.00%｜順位1.4
- 文章を暗記するコツ｜表示37｜CTR 2.70%｜順位2.2
- 長文の覚え方｜表示32｜CTR 0.00%｜順位4.2
- 文章 覚える方法｜表示31｜CTR 0.00%｜順位1.9
- 長文覚える方法｜表示31｜CTR 0.00%｜順位2.2
- 文章の暗記の仕方｜表示30｜CTR 3.33%｜順位1.4
- 文を覚えるコツ｜表示30｜CTR 0.00%｜順位3.6
- 長い文章を暗記する方法｜表示28｜CTR 3.57%｜順位5.4
- 原稿 覚え方｜表示28｜CTR 0.00%｜順位8.6
- 作文 覚え方｜表示26｜CTR 15.38%｜順位1.1
- 作文覚え方｜表示26｜CTR 15.38%｜順位1.1
- 長い文を暗記する方法｜表示26｜CTR 0.00%｜順位1.9
- 長い文を覚える方法｜表示26｜CTR 0.00%｜順位3.2
- 文章を記憶する方法｜表示25｜CTR 0.00%｜順位1.9
- 文章暗記のコツ｜表示24｜CTR 0.00%｜順位3.8
- 文章覚える方法｜表示24｜CTR 0.00%｜順位1.9
- 文章を覚えるには｜表示23｜CTR 0.00%｜順位3.9
- 長文 暗記方法｜表示23｜CTR 0.00%｜順位3.5
- 文章を効率よく覚える方法｜表示22｜CTR 0.00%｜順位2.5
- 文章の覚え方 コツ｜表示21｜CTR 0.00%｜順位1.9
- 暗唱 コツ｜表示20｜CTR 5.00%｜順位4.8
- 長文 暗記 コツ｜表示20｜CTR 5.00%｜順位1.9
- 1日で暗記する方法 文章｜表示20｜CTR 0.00%｜順位1.2
- 文章の暗記 コツ｜表示19｜CTR 5.26%｜順位2.3
- 暗記 文章｜表示19｜CTR 0.00%｜順位4.0
- 作文を覚える方法｜表示18｜CTR 22.22%｜順位1.1
- 文章 丸暗記 コツ｜表示18｜CTR 0.00%｜順位2.3
- 長文を覚えるコツ｜表示18｜CTR 0.00%｜順位4.3
- 文章を丸暗記する方法｜表示17｜CTR 0.00%｜順位2.3
- 長文の暗記方法｜表示17｜CTR 0.00%｜順位3.1
- 文書を覚える方法｜表示16｜CTR 0.00%｜順位1.1
【参考：代表語（自動抽出）】文章を覚える方法
【出力（必ずこの順）】
1) 本文の要約（想定読者・悩み・解決）
2) 検索意図の整理（主要クエリから2〜3パターン）
3) 不一致の指摘（タイトル/メタ/H1/冒頭のどこがズレているか）
4) 修正方針（“どの意図に寄せるか”を1つに決める）
5) 修正案（すべてコードブロック）
   - タイトル案3つ（全角35字前後＋56字以上の網羅型を1つ）
   - メタ案3つ（全角90字前後）
   - H1案2つ
   - 冒頭120字（2案：&lt;p&gt;で開始）
【禁則ワード（シート連動）】
以下の【禁則ワード】は、タイトル/メタ/導入文/見出し/本文のいずれにも原則使用しないでください。
言い換えが必要な場合は、自然な日本語に置換してください。
【禁則ワード】
- 崩れ
- 型
- 迷い
- 保留
- 固定
- 手順
- 立て直
- 最短
- 結論だけ
- 乱れ
- 三点確認
- 内部リンク
- 導線
- 設計
- 刺
- まず結論
- 整え
- 押し付けない案内
- 統一
- 次の一手
- 失点
- 確定
- サブコラム
- 30秒
- 1分
- CV
- 網羅
【本文】
```html
&lt;p&gt;発表会やスピーチ、本番のプレゼンテーションなどで、&lt;strong&gt;自分で書いた作文を丸ごと暗記しなければならない場面&lt;/strong&gt;は少なくありません。「何度読んでも覚えられない」「途中で順番があやふやになる」といった悩みを持つ方も多いのではないでしょうか。&lt;/p&gt;
&lt;p&gt;実は、作文の暗記にはコツがあります。このページでは、&lt;strong&gt;とくに効果が高い「音読」を中心に、就寝前の活用法や作文の作り方の工夫&lt;/strong&gt;までを整理してご紹介します。&lt;/p&gt;
&lt;h2&gt;文章を暗記する王道テンプレ（要点）&lt;/h2&gt;
&lt;p&gt;&lt;strong&gt;要点：&lt;/strong&gt;文章の暗記は「分割 → 音読反復 → 見ないで言う → 翌朝チェック」で定着します。&lt;br /&gt;
“一瞬で覚える”より、30分で&lt;strong&gt;詰まりやすい所だけを残して&lt;/strong&gt;、翌朝に抜けをつぶす流れにすると本番で詰まりにくくなります。&lt;/p&gt;
&lt;table style="border-collapse: collapse; width: 100%;" border="1" cellpadding="6"&gt;
&lt;thead&gt;
&lt;tr&gt;
&lt;th style="background: #f5f5f5;"&gt;時間&lt;/th&gt;
&lt;th style="background: #f5f5f5;"&gt;やること&lt;/th&gt;
&lt;th style="background: #f5f5f5;"&gt;コツ&lt;/th&gt;
&lt;th style="background: #f5f5f5;"&gt;向いている対象&lt;/th&gt;
&lt;/tr&gt;
&lt;/thead&gt;
&lt;tbody&gt;
&lt;tr&gt;
&lt;td&gt;0〜3分&lt;/td&gt;
&lt;td&gt;範囲を絞る（段落／意味のかたまりで区切る）&lt;/td&gt;
&lt;td&gt;「1段落ずつ」「3〜5文ずつ」など、&lt;strong&gt;区切りを決めて&lt;/strong&gt;始める&lt;/td&gt;
&lt;td&gt;作文／スピーチ原稿／長文（国語）／英作文（暗唱が必要な場合）&lt;/td&gt;
&lt;/tr&gt;
&lt;tr&gt;
&lt;td&gt;3〜15分&lt;/td&gt;
&lt;td&gt;音読（目→口→耳）で反復&lt;/td&gt;
&lt;td&gt;速さより&lt;strong&gt;同じリズム&lt;/strong&gt;。噛む所は“そこだけ”ゆっくり&lt;/td&gt;
&lt;td&gt;特にスピーチ・発表系（口が覚える）&lt;/td&gt;
&lt;/tr&gt;
&lt;tr&gt;
&lt;td&gt;15〜25分&lt;/td&gt;
&lt;td&gt;見ないで言う（詰まった所だけ戻る）&lt;/td&gt;
&lt;td&gt;詰まったら全文に戻らず、&lt;strong&gt;詰まった1文〜2文だけ&lt;/strong&gt;戻す&lt;/td&gt;
&lt;td&gt;暗唱・発表／テストの記述（言い回し安定）&lt;/td&gt;
&lt;/tr&gt;
&lt;tr&gt;
&lt;td&gt;25〜30分&lt;/td&gt;
&lt;td&gt;翌朝チェック用「穴あきメモ」作成&lt;/td&gt;
&lt;td&gt;キーワードだけ空欄にする（接続語・固有名詞・動詞）&lt;/td&gt;
&lt;td&gt;短期間で仕上げたいとき（抜け潰し最優先）&lt;/td&gt;
&lt;/tr&gt;
&lt;/tbody&gt;
&lt;/table&gt;
&lt;ul&gt;
&lt;li&gt;&lt;strong&gt;就寝前&lt;/strong&gt;にこの30分を入れると、覚えた直後に情報が増えにくく、翌朝の確認がしやすくなります。&lt;/li&gt;
&lt;li&gt;このあと本文で、&lt;strong&gt;音読&lt;/strong&gt;・&lt;strong&gt;分割&lt;/strong&gt;・&lt;strong&gt;就寝前&lt;/strong&gt;・&lt;strong&gt;翌朝チェック&lt;/strong&gt;の具体的なやり方を順番に解説します。&lt;/li&gt;
&lt;/ul&gt;
&lt;h3&gt;つまずかない3ステップ&lt;/h3&gt;
&lt;ul&gt;
&lt;li&gt;① &lt;strong&gt;分割&lt;/strong&gt;（意味のかたまりで区切る：段落・話の展開ごと）&lt;/li&gt;
&lt;li&gt;② &lt;strong&gt;反復&lt;/strong&gt;（音読 → 見ないで言う：詰まった所だけ戻す）&lt;/li&gt;
&lt;li&gt;③ &lt;strong&gt;翌朝チェック&lt;/strong&gt;（穴あきメモで抜けを確認して潰す）&lt;/li&gt;
&lt;/ul&gt;
&lt;h3&gt;ミニFAQ&lt;/h3&gt;
&lt;dl&gt;
&lt;dt&gt;&lt;strong&gt;Q. 短期間で長文を覚えるとき、どこを捨てずに残す？&lt;/strong&gt;&lt;/dt&gt;
&lt;dd&gt;時間がないときほど、全文よりも&lt;strong&gt;骨組み（段落の要点・接続語・結論）&lt;/strong&gt;を残すのが安全です。まず「各段落の最初の1〜2文＋結論の1文」を言える状態にして、肉付けは余裕があれば足します。&lt;/dd&gt;
&lt;dt&gt;&lt;strong&gt;Q. 英作文を暗記したいとき、何を日本語で覚えない方がいい？&lt;/strong&gt;&lt;/dt&gt;
&lt;dd&gt;日本語を丸ごと覚えるより、&lt;strong&gt;英語の定番パターン（主語→動詞→目的語／時制／前置詞）&lt;/strong&gt;で覚える方がつまずきにくいです。日本語に引っ張られると語順が乱れやすいので、まず英語の並びを決めます。&lt;/dd&gt;
&lt;dt&gt;&lt;strong&gt;Q. 前日しかないときの最低ラインは？&lt;/strong&gt;&lt;/dt&gt;
&lt;dd&gt;最低ラインは「&lt;strong&gt;区切りごとに止まらず言える&lt;/strong&gt;」ことです。全文が不安なら、各段落の&lt;strong&gt;最初の1文＋キーワード&lt;/strong&gt;だけでも言えるようにし、詰まる箇所は“その1文だけ”音読→見ないで言うで仕上げてください。&lt;/dd&gt;
&lt;/dl&gt;
&lt;h2&gt;作文を暗記しなければならない場面とよくある悩み&lt;/h2&gt;
&lt;p&gt;作文の暗記が必要になるのは、たとえば次のような場面です。&lt;/p&gt;
&lt;ul&gt;
&lt;li&gt;学校のスピーチ発表会で、自作の原稿を暗記して話すとき&lt;/li&gt;
&lt;li&gt;面接やプレゼンで、自己PR文や志望動機を暗唱したいとき&lt;/li&gt;
&lt;li&gt;暗唱大会・弁論大会で、原稿を見ずに話したいとき&lt;/li&gt;
&lt;/ul&gt;
&lt;p&gt;その一方で、次のような悩みもよく聞かれます。&lt;/p&gt;
&lt;ul&gt;
&lt;li&gt;読んでいるときは言えるのに、原稿を閉じると急に言えなくなる&lt;/li&gt;
&lt;li&gt;文章の途中で順番が入れ替わってしまう&lt;/li&gt;
&lt;li&gt;覚えるのに時間ばかりかかって、他の準備が進まない&lt;/li&gt;
&lt;/ul&gt;
&lt;p&gt;こうした悩みを解消するための鍵になるのが、&lt;strong&gt;「どの感覚を使って覚えるか」「どのタイミングで暗記するか」&lt;/strong&gt;です。&lt;/p&gt;
&lt;h2&gt;最も効果的なのは「声に出して何度も読む」こと&lt;/h2&gt;
&lt;p&gt;作文を暗記するとき、最も効果的な方法は、&lt;strong&gt;声に出して何度も読む（音読する）こと&lt;/strong&gt;です。&lt;/p&gt;
&lt;blockquote&gt;&lt;p&gt;読むという行為は、声を出すことで「口と喉」を使い、その声を「耳」で聞くことにもなるので、&lt;span style="color: #0000ff;"&gt;２つの感覚を同時に使う&lt;/span&gt;ことになります。&lt;/p&gt;&lt;/blockquote&gt;
&lt;p&gt;&lt;span style="color: #0000ff;"&gt;２つの感覚を同時に使う&lt;/span&gt;ことで、脳はより広い範囲が働き、記憶の定着につながります。ただ目で追って黙読するよりも、&lt;strong&gt;音読の方が暗記効率は格段に高い&lt;/strong&gt;のです。&lt;/p&gt;
&lt;h3&gt;二つの感覚を同時に使うメリット&lt;/h3&gt;
&lt;ul&gt;
&lt;li&gt;&lt;strong&gt;視覚&lt;/strong&gt;：文字を目で追う&lt;/li&gt;
&lt;li&gt;&lt;strong&gt;聴覚&lt;/strong&gt;：自分の声を耳で聞く&lt;/li&gt;
&lt;/ul&gt;
&lt;p&gt;このように、視覚と聴覚をセットで使うことで、&lt;/p&gt;
&lt;ul&gt;
&lt;li&gt;文章のリズムや言い回しが身体にしみ込みやすくなる&lt;/li&gt;
&lt;li&gt;「あれ、ここ違和感があるな」と、文の流れの乱れにも気付きやすくなる&lt;/li&gt;
&lt;li&gt;言葉と内容のつながりが自然と頭に残る&lt;/li&gt;
&lt;/ul&gt;
&lt;p&gt;というメリットがあります。&lt;strong&gt;「声に出して読む」こと自体が、暗記練習になっている&lt;/strong&gt;と考えてよいでしょう。&lt;/p&gt;
&lt;h3&gt;「書いて覚える」方法との比較&lt;/h3&gt;
&lt;p&gt;&lt;strong&gt;書いて覚える&lt;/strong&gt;という方法も、作文の暗記には効果があります。手を動かすことで、手の感覚も加わり、記憶はさらに強化されます。&lt;/p&gt;
&lt;p&gt;ただし、&lt;/p&gt;
&lt;ul&gt;
&lt;li&gt;一文を書き終えるまでに時間がかかる&lt;/li&gt;
&lt;li&gt;長い原稿では、書き写すだけで時間を消費してしまう&lt;/li&gt;
&lt;/ul&gt;
&lt;p&gt;といったデメリットがあります。そのため、&lt;strong&gt;短い時間で確実に作文を暗記したい場合には、「書く」よりも「声に出して読む」方法の方が効率的&lt;/strong&gt;です。&lt;/p&gt;
&lt;p&gt;おすすめは、&lt;/p&gt;
&lt;ul&gt;
&lt;li&gt;基本は&lt;strong&gt;音読&lt;/strong&gt;で覚える&lt;/li&gt;
&lt;li&gt;どうしても覚えにくい一文だけ、&lt;strong&gt;書いて補強&lt;/strong&gt;する&lt;/li&gt;
&lt;/ul&gt;
&lt;p&gt;といった形で、目的に応じて組み合わせる使い方です。&lt;/p&gt;
&lt;h2&gt;暗記しやすい作文にするための工夫&lt;/h2&gt;
&lt;p&gt;暗記のしやすさは、実は&lt;strong&gt;作文の内容や構成&lt;/strong&gt;にも大きく左右されます。自分で原稿を書く段階から、次のような工夫をしておくと暗記がぐっとラクになります。&lt;/p&gt;
&lt;h3&gt;ストーリーの流れを意識して構成する&lt;/h3&gt;
&lt;p&gt;作文は自分で書いた文章なので、&lt;strong&gt;話の流れ（ストーリー）を意識して作ると覚えやすくなります。&lt;/strong&gt;&lt;/p&gt;
&lt;ul&gt;
&lt;li&gt;「導入 → 経験・理由 → まとめ」というように、流れをシンプルにする&lt;/li&gt;
&lt;li&gt;段落ごとにテーマをはっきり分ける&lt;/li&gt;
&lt;li&gt;「まず」「次に」「最後に」など、順序を表す言葉で構造をわかりやすくする&lt;/li&gt;
&lt;/ul&gt;
&lt;p&gt;このようにストーリーに一貫性を持たせることで、&lt;strong&gt;文章全体を「流れ」として覚えられる&lt;/strong&gt;ようになります。&lt;/p&gt;
&lt;h3&gt;難しい言葉を使いすぎない&lt;/h3&gt;
&lt;p&gt;言葉遣いが難しすぎると、&lt;strong&gt;自分でも発音しにくく、暗記もしづらくなってしまいます。&lt;/strong&gt;特にスピーチや発表では、&lt;/p&gt;
&lt;ul&gt;
&lt;li&gt;日常的に使い慣れている語彙を中心にする&lt;/li&gt;
&lt;li&gt;長く複雑な表現は、短く言い換えられないか見直す&lt;/li&gt;
&lt;li&gt;どうしても必要な専門用語は、数をしぼる&lt;/li&gt;
&lt;/ul&gt;
&lt;p&gt;といった工夫をしましょう。&lt;strong&gt;「自分がスムーズに口に出せる言葉」だけで構成されている作文は、暗記もしやすく、本番でも噛みにくくなります。&lt;/strong&gt;&lt;/p&gt;
&lt;h3&gt;段落ごと・フレーズごとに区切って覚える&lt;/h3&gt;
&lt;p&gt;一気に全文を覚えようとするのではなく、&lt;/p&gt;
&lt;ul&gt;
&lt;li&gt;段落ごとに「かたまり」で暗記する&lt;/li&gt;
&lt;li&gt;特に重要なフレーズは、意識して何度も繰り返す&lt;/li&gt;
&lt;/ul&gt;
&lt;p&gt;というように、&lt;strong&gt;小さな単位に分けて覚える&lt;/strong&gt;と負担が少なくなります。たとえば、&lt;/p&gt;
&lt;ul&gt;
&lt;li&gt;①自己紹介部分&lt;/li&gt;
&lt;li&gt;②メインのエピソード&lt;/li&gt;
&lt;li&gt;③そこから学んだこと&lt;/li&gt;
&lt;li&gt;④まとめの一言&lt;/li&gt;
&lt;/ul&gt;
&lt;p&gt;というようにブロックに分けておくと、&lt;strong&gt;「今どのブロックを話しているか」が頭の中で整理され、途中でつまずきにくくなります。&lt;/strong&gt;&lt;/p&gt;
&lt;h2&gt;就寝前の暗記が効果的な理由&lt;/h2&gt;
&lt;p&gt;作文に限らず、&lt;span style="color: #0000ff;"&gt;就寝前に暗記する&lt;/span&gt;と記憶が定着しやすいと言われています。これは、&lt;/p&gt;
&lt;ul&gt;
&lt;li&gt;覚えた直後に、ほかの情報が次々と入ってこない&lt;/li&gt;
&lt;li&gt;そのまま眠ることで、睡眠中に脳が情報を整理してくれる&lt;/li&gt;
&lt;/ul&gt;
&lt;p&gt;といった理由があるからです。つまり、&lt;strong&gt;暗記した内容を妨げる出来事が起こりにくいタイミング&lt;/strong&gt;が「寝る前」なのです。&lt;/p&gt;
&lt;p&gt;就寝前の暗記を取り入れるときは、&lt;/p&gt;
&lt;ul&gt;
&lt;li&gt;寝る直前の&lt;strong&gt;10〜20分を「暗唱タイム」&lt;/strong&gt;にする&lt;/li&gt;
&lt;li&gt;原稿を見ながら声に出し、最後はなるべく見ずに言ってみる&lt;/li&gt;
&lt;li&gt;翌日の朝、簡単に&lt;strong&gt;復習して抜けている箇所を確認&lt;/strong&gt;する&lt;/li&gt;
&lt;/ul&gt;
&lt;p&gt;といった流れにすると、&lt;strong&gt;暗記→定着→確認&lt;/strong&gt;というサイクルが自然に回るようになります。&lt;/p&gt;
&lt;h2&gt;自分に合った方法を組み合わせて効率よく覚える&lt;/h2&gt;
&lt;p&gt;作文を暗記する方法としては、&lt;/p&gt;
&lt;ul&gt;
&lt;li&gt;&lt;span style="color: #0000ff;"&gt;声に出して繰り返し読む&lt;/span&gt;&lt;/li&gt;
&lt;li&gt;&lt;span style="color: #0000ff;"&gt;就寝前に暗記する&lt;/span&gt;&lt;/li&gt;
&lt;/ul&gt;
&lt;p&gt;といった方法をメインに、&lt;span style="color: #ff0000;"&gt;自分に合った方法を組み合わせる&lt;/span&gt;ことをおすすめします。&lt;/p&gt;
&lt;p&gt;たとえば、次のような組み合わせが考えられます。&lt;/p&gt;
&lt;ul&gt;
&lt;li&gt;昼間：段落ごとに区切って音読し、流れをつかむ&lt;/li&gt;
&lt;li&gt;夜：就寝前に全文を通して音読→なるべく暗唱してみる&lt;/li&gt;
&lt;li&gt;覚えにくいところ：書いて覚える／キーワードだけメモしておく&lt;/li&gt;
&lt;/ul&gt;
&lt;p&gt;人によって、&lt;strong&gt;「音読するとスッと入る人」「図やメモで整理すると覚えやすい人」&lt;/strong&gt;など、得意なスタイルは様々です。基本は音読と就寝前の活用ですが、そのうえで自分にしっくりくる方法を少しずつ足していくとよいでしょう。&lt;/p&gt;
&lt;h2&gt;関連コラム&lt;/h2&gt;
&lt;p&gt;暗記全体のコツを知りたい方には、こちらのコラムもおすすめです。&lt;/p&gt;
&lt;blockquote&gt;&lt;p&gt;&lt;a href="https://juku-escot.com/column/anki/" target="_blank" rel="noopener"&gt;定期試験前にまとめて暗記する方法&lt;/a&gt;&lt;/p&gt;&lt;/blockquote&gt;
&lt;h2&gt;まとめ：作文暗記の基本は「音読」と「就寝前」&lt;/h2&gt;
&lt;p&gt;最後に、このページの内容を整理します。&lt;/p&gt;
&lt;ul&gt;
&lt;li&gt;作文の暗記には、&lt;strong&gt;声に出して何度も読む（音読）方法が最も効果的&lt;/strong&gt;&lt;/li&gt;
&lt;li&gt;音読は、&lt;span style="color: #0000ff;"&gt;２つの感覚を同時に使う&lt;/span&gt;ことで、記憶の定着につながる&lt;/li&gt;
&lt;li&gt;書いて覚える方法も有効だが、&lt;strong&gt;時間がかかるため効率面では音読に劣る&lt;/strong&gt;&lt;/li&gt;
&lt;li&gt;暗記しやすくするには、&lt;strong&gt;ストーリーの流れに工夫をし、難しい言葉を使いすぎない&lt;/strong&gt;ことが大切&lt;/li&gt;
&lt;li&gt;&lt;span style="color: #0000ff;"&gt;就寝前に暗記する&lt;/span&gt;と、覚えた内容を妨げる出来事が起こりにくく、記憶が定着しやすい&lt;/li&gt;
&lt;li&gt;音読・就寝前の暗記をベースにしつつ、&lt;span style="color: #ff0000;"&gt;自分に合った方法を組み合わせる&lt;/span&gt;ことで、より効果的に作文を暗記できる&lt;/li&gt;
&lt;/ul&gt;
&lt;p&gt;「時間がないから無理」とあきらめる前に、&lt;strong&gt;音読と就寝前の活用&lt;/strong&gt;、そして&lt;strong&gt;暗記しやすい作文づくり&lt;/strong&gt;をぜひ試してみてください。&lt;/p&gt;
&lt;div class="alert alert-primary p-3 mt-4" role="alert"&gt;
&lt;p class="mb-2"&gt;&lt;strong&gt;問いに答えない「暗記作文」を続ければ、合格が遠のきます。&lt;/strong&gt;&lt;/p&gt;
&lt;p class="mb-1"&gt;設問を無視した記述が&lt;strong&gt;癖&lt;/strong&gt;になると、本番で致命的な減点を招き、最終的な合計点に跳ね返る取り返しのつかない事態となります。&lt;/p&gt;
&lt;p class="mb-3"&gt;記述が合格圏に届かない理由は、一重に採点基準のズレにあります。&lt;/p&gt;
&lt;div class="d-grid gap-2"&gt;&lt;a class="btn btn-primary btn-lg" href="https://juku-escot.com/examination/"&gt;合格を掴み取る試験対策の受講はこちら&lt;/a&gt;&lt;br /&gt;
&lt;a class="btn btn-outline-primary btn-lg" href="https://juku-escot.com/onepoint/"&gt;ESCOT独自の思考プロセスを確認する&lt;/a&gt;&lt;/div&gt;
&lt;hr class="my-3" /&gt;
&lt;div class="d-flex flex-column gap-1"&gt;&lt;a href="https://juku-escot.com/school/"&gt;ESCOTの指導全体像を見る&lt;/a&gt;&lt;br /&gt;
&lt;a href="https://juku-escot.com/onepoint/"&gt;ワンポイント指導の考え方&lt;/a&gt;&lt;br /&gt;
&lt;a href="https://juku-escot.com/examination/"&gt;試験・受験対策の整理&lt;/a&gt;&lt;br /&gt;
&lt;a href="https://juku-escot.com/inquiry/"&gt;体験授業・入塾相談の予約フォーム&lt;/a&gt;&lt;/div&gt;
&lt;/div&gt;
```
</t>
  </si>
  <si>
    <t>resp_01325439a80758fa0169aaa97acda48196b1ed83ecc88fd0f4</t>
  </si>
  <si>
    <t>1) 本文の要約（想定読者・悩み・解決）
- 想定読者  
  発表会・スピーチ・プレゼン・暗唱などで、作文や原稿を覚えたい小中学生とその保護者。加えて、面接用の自己PR文や発表原稿を覚えたい人も一部含みます。  
- 主な悩み  
  - 長い文章が覚えられない  
  - 読めば言えるのに、見ないと止まる  
  - 順番があやふやになる  
  - 短期間で仕上げたい  
- 本文の解決範囲  
  本文は「作文暗記」に寄りつつも、実際にはより広く、文章・長文・原稿を覚える方法を扱っています。中心の解決策は、  
  - 分割して覚える  
  - 音読で反復する  
  - 見ないで言う  
  - 翌朝に確認する  
  - 就寝前に練習する  
  という流れです。  
  つまり本文の中身は「作文専用」よりも、「文章・長文・原稿全般の暗記法」に近い内容です。
2) 検索意図の整理（主要クエリから2〜3パターン）
### パターンA：広い意味での「文章を覚える方法」を知りたい
- 該当クエリ  
  - 文章を覚える方法
  - 文章を暗記する方法
  - 文章 覚え方
  - 文章の覚え方
  - 文を覚える方法
- 意図  
  作文に限らず、文章全般の覚え方・コツ・効率のよい進め方を知りたい。まずは汎用的な方法を探している層。
### パターンB：長文・長い文章を短期間で覚えたい
- 該当クエリ  
  - 長文を暗記する方法
  - 長い文章を覚える方法
  - 短期間で長い文章を覚える方法
  - 1日で暗記する方法 文章
  - 30分で暗記する方法
- 意図  
  試験・発表・スピーチ直前など、時間制約の中で長文を覚えたい。具体的な時間感覚ややり方を求めている。
### パターンC：コツやつまずき対策を知りたい
- 該当クエリ  
  - 文章 暗記 コツ
  - 文章を覚えるコツ
  - 文章 覚えられない
  - 原稿 覚え方
  - 暗唱 コツ
- 意図  
  覚え方そのものより、「なぜ覚えられないのか」「どうすれば途中で止まらないか」を知りたい。実践しやすいコツを探している。
3) 不一致の指摘（タイトル/メタ/H1/冒頭のどこがズレているか）
### タイトルのズレ
現状：
- 文章を覚える方法｜長文暗記は30分音読＋分割｜作文・スピーチ
問題点：
- 主要クエリの中心は「文章を覚える方法」「文章を暗記する方法」「長文を暗記する方法」で、かなり広い意図です。  
- 末尾の「作文・スピーチ」が、汎用的な検索意図に対してやや対象を狭く見せています。  
- 「30分音読＋分割」は内容に沿っていますが、やや説明が圧縮されていて、検索者の悩み「短期間」「覚えられない」「コツ」が拾い切れていません。  
- 順位は高いのにCTRが低いクエリが多いので、「自分の検索意図にそのまま答えてくれそう」という見え方が弱い可能性があります。
### メタのズレ
現状：
- 文章を覚える方法を探す方向け。長文は30分で分割→音読→見ないで言う→翌朝確認。作文・スピーチ・発表原稿に使える覚え方を、詰まる所の戻り方まで解説。
問題点：
- 内容自体は合っていますが、前半がやや説明的で、検索者の悩み「長い文章が覚えられない」「短期間で仕上げたい」に対する直球感が弱いです。  
- 「作文・スピーチ・発表原稿に使える」と用途の列挙が続き、汎用クエリへの最適化としては少し散ります。  
- 表示上位クエリに多い「コツ」「長文」「短期間」の言い回しをもう少し自然に寄せた方がよいです。
### H1のズレ
現状：
- 作文を暗記する効果的な方法｜小中学生向け「すらすら言える」覚え方
問題点：
- H1が「作文」に強く寄りすぎています。  
- しかしGSCでは「作文 覚え方」は取れている一方、表示の主軸は圧倒的に「文章を覚える方法」「長文を暗記する方法」です。  
- 本文も実際には作文に限らず、長文・原稿・スピーチ文まで扱っているため、H1だけが狭すぎます。  
- 「小中学生向け」も本文に明確な専用最適化があるわけではなく、検索意図を狭めています。
### 冒頭120字のズレ
現状：
- 発表会やスピーチ、本番のプレゼンテーションなどで、自分で書いた作文を丸ごと暗記しなければならない場面…
問題点：
- 冒頭の最初の一文から「発表会」「スピーチ」「プレゼン」「作文」に限定して入っており、一般的な「文章を覚える方法」検索者には、自分向けの記事だと伝わりにくいです。  
- 特に「長文を短期間で覚えたい」「文章暗記のコツが知りたい」層への接続が弱いです。  
- 本文の本質は汎用的な暗記法なのに、入口だけが場面限定になっています。
4) 修正方針（“どの意図に寄せるか”を1つに決める）
**寄せる意図：パターンA+Bの中間、つまり「文章・長文を短時間で覚える方法」**
理由：
- 表示回数の中心は「文章を覚える方法」「文章を暗記する方法」「長文を暗記する方法」。  
- 本文は大改修なしでも、この意図に十分合わせられる。  
- 「作文」は本文内で具体例として残しつつ、スニペットではより広い「文章・長文・原稿」に開く方が、主要クエリとの整合性が高い。  
- CTRが低い上位クエリ群に対して、「汎用性」「短時間」「具体的な流れ」を示す見せ方が有効。
5) 修正案（すべてコードブロック）
**タイトル案3つ**
```txt
文章を覚える方法｜長文を短時間で覚えるコツ
```
```txt
文章を暗記する方法｜長文・原稿を覚えるコツ
```
```txt
文章を覚える方法｜長文は分けて音読し翌朝確認｜作文・スピーチ・発表原稿にも使える覚え方
```
**メタ案3つ**
```txt
文章を覚える方法を知りたい方へ。長文や原稿は、一気に覚えず区切って音読し、見ないで言って翌朝に確かめると覚えやすくなります。短期間で仕上げたいときのコツも紹介します。
```
```txt
長い文章が覚えられないときは、段落ごとに分けて音読し、詰まった部分だけ言い直すのが効果的です。作文・スピーチ・発表原稿にも使える、覚えやすい進め方と前日確認のコツをまとめました。
```
```txt
文章や長文を短い時間で覚えたい人向けに、音読を中心にした覚え方を解説。分けて読む、見ないで言う、寝る前に確認する流れで、途中で止まりにくくするコツまでわかります。
```
**H1案2つ**
```txt
文章を覚える方法｜長文や原稿を覚えやすくするコツ
```
```txt
文章を暗記する方法｜長い文章を覚えるときのコツ
```
**冒頭120字（2案：&lt;p&gt;で開始）**
```html
&lt;p&gt;長い文章や原稿を覚えたいのに、何度読んでも頭に入らない。見ながらなら言えるのに、閉じると止まってしまう。そんなときは、一気に覚えようとせず、区切って音読し、見ないで言って確かめる流れにすると覚えやすくなります。&lt;/p&gt;
```
```html
&lt;p&gt;文章を覚える方法で悩んだら、最初に見直したいのは覚え方の順番です。長文は丸ごと読んで覚えるより、段落ごとに分けて音読し、言えない部分だけ確かめる方が進みやすく、短い時間でも仕上げやすくなります。&lt;/p&gt;
```
1) 本文の要約（想定読者・悩み・解決）
- 想定読者  
  発表会・スピーチ・プレゼン・暗唱などで、作文や原稿を覚えたい小中学生とその保護者。加えて、面接用の自己PR文や発表原稿を覚えたい人も一部含みます。  
- 主な悩み  
  - 長い文章が覚えられない  
  - 読めば言えるのに、見ないと止まる  
  - 順番があやふやになる  
  - 短期間で仕上げたい  
- 本文の解決範囲  
  本文は「作文暗記」に寄りつつも、実際にはより広く、文章・長文・原稿を覚える方法を扱っています。中心の解決策は、  
  - 分割して覚える  
  - 音読で反復する  
  - 見ないで言う  
  - 翌朝に確認する  
  - 就寝前に練習する  
  という流れです。  
  つまり本文の中身は「作文専用」よりも、「文章・長文・原稿全般の暗記法」に近い内容です。
2) 検索意図の整理（主要クエリから2〜3パターン）
### パターンA：広い意味での「文章を覚える方法」を知りたい
- 該当クエリ  
  - 文章を覚える方法
  - 文章を暗記する方法
  - 文章 覚え方
  - 文章の覚え方
  - 文を覚える方法
- 意図  
  作文に限らず、文章全般の覚え方・コツ・効率のよい進め方を知りたい。まずは汎用的な方法を探している層。
### パターンB：長文・長い文章を短期間で覚えたい
- 該当クエリ  
  - 長文を暗記する方法
  - 長い文章を覚える方法
  - 短期間で長い文章を覚える方法
  - 1日で暗記する方法 文章
  - 30分で暗記する方法
- 意図  
  試験・発表・スピーチ直前など、時間制約の中で長文を覚えたい。具体的な時間感覚ややり方を求めている。
### パターンC：コツやつまずき対策を知りたい
- 該当クエリ  
  - 文章 暗記 コツ
  - 文章を覚えるコツ
  - 文章 覚えられない
  - 原稿 覚え方
  - 暗唱 コツ
- 意図  
  覚え方そのものより、「なぜ覚えられないのか」「どうすれば途中で止まらないか」を知りたい。実践しやすいコツを探している。
3) 不一致の指摘（タイトル/メタ/H1/冒頭のどこがズレているか）
### タイトルのズレ
現状：
- 文章を覚える方法｜長文暗記は30分音読＋分割｜作文・スピーチ
問題点：
- 主要クエリの中心は「文章を覚える方法」「文章を暗記する方法」「長文を暗記する方法」で、かなり広い意図です。  
- 末尾の「作文・スピーチ」が、汎用的な検索意図に対してやや対象を狭く見せています。  
- 「30分音読＋分割」は内容に沿っていますが、やや説明が圧縮されていて、検索者の悩み「短期間」「覚えられない」「コツ」が拾い切れていません。  
- 順位は高いのにCTRが低いクエリが多いので、「自分の検索意図にそのまま答えてくれそう」という見え方が弱い可能性があります。
### メタのズレ
現状：
- 文章を覚える方法を探す方向け。長文は30分で分割→音読→見ないで言う→翌朝確認。作文・スピーチ・発表原稿に使える覚え方を、詰まる所の戻り方まで解説。
問題点：
- 内容自体は合っていますが、前半がやや説明的で、検索者の悩み「長い文章が覚えられない」「短期間で仕上げたい」に対する直球感が弱いです。  
- 「作文・スピーチ・発表原稿に使える」と用途の列挙が続き、汎用クエリへの最適化としては少し散ります。  
- 表示上位クエリに多い「コツ」「長文」「短期間」の言い回しをもう少し自然に寄せた方がよいです。
### H1のズレ
現状：
- 作文を暗記する効果的な方法｜小中学生向け「すらすら言える」覚え方
問題点：
- H1が「作文」に強く寄りすぎています。  
- しかしGSCでは「作文 覚え方」は取れている一方、表示の主軸は圧倒的に「文章を覚える方法」「長文を暗記する方法」です。  
- 本文も実際には作文に限らず、長文・原稿・スピーチ文まで扱っているため、H1だけが狭すぎます。  
- 「小中学生向け」も本文に明確な専用最適化があるわけではなく、検索意図を狭めています。
### 冒頭120字のズレ
現状：
- 発表会やスピーチ、本番のプレゼンテーションなどで、自分で書いた作文を丸ごと暗記しなければならない場面…
問題点：
- 冒頭の最初の一文から「発表会」「スピーチ」「プレゼン」「作文」に限定して入っており、一般的な「文章を覚える方法」検索者には、自分向けの記事だと伝わりにくいです。  
- 特に「長文を短期間で覚えたい」「文章暗記のコツが知りたい」層への接続が弱いです。  
- 本文の本質は汎用的な暗記法なのに、入口だけが場面限定になっています。
4) 修正方針（“どの意図に寄せるか”を1つに決める）
**寄せる意図：パターンA+Bの中間、つまり「文章・長文を短時間で覚える方法」**
理由：
- 表示回数の中心は「文章を覚える方法」「文章を暗記する方法」「長文を暗記する方法」。  
- 本文は大改修なしでも、この意図に十分合わせられる。  
- 「作文」は本文内で具体例として残しつつ、スニペットではより広い「文章・長文・原稿」に開く方が、主要クエリとの整合性が高い。  
- CTRが低い上位クエリ群に対して、「汎用性」「短時間」「具体的な流れ」を示す見せ方が有効。
5) 修正案（すべてコードブロック）
**タイトル案3つ**
```txt
文章を覚える方法｜長文を短時間で覚えるコツ
```
```txt
文章を暗記する方法｜長文・原稿を覚えるコツ
```
```txt
文章を覚える方法｜長文は分けて音読し翌朝確認｜作文・スピーチ・発表原稿にも使える覚え方
```
**メタ案3つ**
```txt
文章を覚える方法を知りたい方へ。長文や原稿は、一気に覚えず区切って音読し、見ないで言って翌朝に確かめると覚えやすくなります。短期間で仕上げたいときのコツも紹介します。
```
```txt
長い文章が覚えられないときは、段落ごとに分けて音読し、詰まった部分だけ言い直すのが効果的です。作文・スピーチ・発表原稿にも使える、覚えやすい進め方と前日確認のコツをまとめました。
```
```txt
文章や長文を短い時間で覚えたい人向けに、音読を中心にした覚え方を解説。分けて読む、見ないで言う、寝る前に確認する流れで、途中で止まりにくくするコツまでわかります。
```
**H1案2つ**
```txt
文章を覚える方法｜長文や原稿を覚えやすくするコツ
```
```txt
文章を暗記する方法｜長い文章を覚えるときのコツ
```
**冒頭120字（2案：&lt;p&gt;で開始）**
```html
&lt;p&gt;長い文章や原稿を覚えたいのに、何度読んでも頭に入らない。見ながらなら言えるのに、閉じると止まってしまう。そんなときは、一気に覚えようとせず、区切って音読し、見ないで言って確かめる流れにすると覚えやすくなります。&lt;/p&gt;
```
```html
&lt;p&gt;文章を覚える方法で悩んだら、最初に見直したいのは覚え方の順番です。長文は丸ごと読んで覚えるより、段落ごとに分けて音読し、言えない部分だけ確かめる方が進みやすく、短い時間でも仕上げやすくなります。&lt;/p&gt;
```</t>
  </si>
  <si>
    <t xml:space="preserve">以下のページは「スニペット整合性」（本文と title/meta/H1/冒頭文）が弱い可能性があります。
まず【本文】を確認し、想定読者・悩み・解決範囲を把握してください。
そのうえで、GSCの主要クエリ（表示回数上位）を根拠に、
「検索意図に対して、タイトル/メタ/H1/冒頭120字がズレている点」を特定し、
ズレを解消するための修正案（タイトル/メタ/H1/冒頭）を提示してください。
※本文の“大改修”は前提にしません（必要なら追記ブロックは最大1つまで）。
【URL】https://eng-support.com/column/progress-book1-lesson10-1/
【ページ分類】MC
【ページ分類の略語（このプロンプト内の定義）】
TP = トップページ（ホーム/サイトの入口）
SP = サービスページ（講座・コース・申込導線）
MC = メインコラム（コラム/解説/勉強法など集客記事）
SC = サブコラム（MCやSPを補強するための補助コラム※サイト定義に合わせて判断）
NW = ニュース/お知らせ（運用上は改善対象外として除外）
ST = 企業情報等のSEO対策を行わないこ固定ページ（運用上は改善対象外として除外）
- / 空欄 / 未分類 = 未分類（このスクリプトでは改善対象外として除外）
※未分類（空欄 / "-" / "未分類"）は作業対象に含めません。
【現状（スニペット要素）】
- タイトル：practiceのing形・過去形・三単現｜例文と活用ルール
- メタ：practiceのing形(practicing)や過去形(practiced)の作り方を解説。進行形・三単現との違いを例文で整理。中1英語のテスト対策に。
- H1：規則動詞の過去形とpracticeの使い方【Progress Book1 Lesson10-1】
- 冒頭120字：PROGRESS Book1 Lesson10 シーン1では、 規則動詞の過去形 が初めて登場します。 「過去形」と聞くと難しそうに感じるかもしれませんが、 前半はとても素直で分かりやすい 単元です。 ここでは、現在形・現在進行形・過去形の
【GSC主要クエリ（表示回数上位50件）】
- practice 過去形｜表示512｜CTR 0.00%｜順位4.4
- practice ing形｜表示252｜CTR 0.00%｜順位3.4
- practice 動詞｜表示191｜CTR 0.00%｜順位11.5
- practice 現在進行形｜表示170｜CTR 0.00%｜順位1.5
- practice ing｜表示160｜CTR 0.00%｜順位9.1
- practice過去形｜表示135｜CTR 0.00%｜順位4.6
- プラクティス 過去形｜表示94｜CTR 0.00%｜順位3.8
- プラクティス ing｜表示93｜CTR 0.00%｜順位6.1
- 練習する 英語 ing｜表示80｜CTR 0.00%｜順位3.8
- practice 過去 形｜表示77｜CTR 0.00%｜順位3.9
- practice 過去分詞｜表示73｜CTR 0.00%｜順位7.9
- practiceの過去形｜表示71｜CTR 0.00%｜順位4.1
- プラクティス 現在進行形｜表示63｜CTR 0.00%｜順位1.8
- practice 進行形｜表示58｜CTR 0.00%｜順位3.2
- プラクティス過去形｜表示53｜CTR 0.00%｜順位4.5
- practice現在進行形｜表示51｜CTR 1.96%｜順位1.3
- practiced 読み方 カタカナ｜表示51｜CTR 0.00%｜順位1.0
- practice 自動詞｜表示46｜CTR 0.00%｜順位6.2
- practice 三人称単数｜表示45｜CTR 0.00%｜順位1.0
- 練習する 過去形｜表示44｜CTR 0.00%｜順位3.4
- practice 過去 形 発音｜表示39｜CTR 0.00%｜順位2.4
- practice 自動詞 他動詞｜表示35｜CTR 2.86%｜順位5.4
- practice の過去形｜表示35｜CTR 0.00%｜順位3.6
- プラクティスing｜表示34｜CTR 0.00%｜順位6.6
- 過去形｜表示34｜CTR 0.00%｜順位1.0
- practice practicing 違い｜表示33｜CTR 0.00%｜順位2.4
- 練習する 英語 過去形｜表示32｜CTR 3.13%｜順位2.2
- practice 他動詞｜表示32｜CTR 0.00%｜順位4.0
- 練習 する 英語 過去 形｜表示32｜CTR 0.00%｜順位1.9
- 練習する過去形｜表示32｜CTR 0.00%｜順位4.1
- プラクティス 動詞｜表示31｜CTR 0.00%｜順位9.5
- プラクティス 進行形｜表示30｜CTR 0.00%｜順位2.1
- 練習 過去形｜表示29｜CTR 0.00%｜順位1.3
- 練習する 現在進行形｜表示27｜CTR 0.00%｜順位2.1
- practices｜表示26｜CTR 3.85%｜順位3.3
- practice to ing｜表示26｜CTR 0.00%｜順位6.7
- practiced｜表示26｜CTR 0.00%｜順位3.3
- practice過去分詞｜表示25｜CTR 0.00%｜順位6.8
- practice ing なぜ｜表示24｜CTR 0.00%｜順位9.1
- 過去形 practice｜表示24｜CTR 0.00%｜順位3.0
- played｜表示23｜CTR 0.00%｜順位2.5
- practice進行形｜表示22｜CTR 0.00%｜順位3.5
- プラクティス 英語 ing｜表示22｜CTR 0.00%｜順位5.4
- プラクティス 過去分詞｜表示22｜CTR 0.00%｜順位7.0
- practice to ing どっち｜表示21｜CTR 0.00%｜順位3.3
- 練習過去形｜表示21｜CTR 0.00%｜順位1.0
- practiceの後ろ｜表示20｜CTR 0.00%｜順位7.3
- 練習の過去形｜表示20｜CTR 0.00%｜順位3.6
- play 過去形｜表示19｜CTR 0.00%｜順位2.8
- practice動詞｜表示18｜CTR 0.00%｜順位12.5
【参考：代表語（自動抽出）】practice
【出力（必ずこの順）】
1) 本文の要約（想定読者・悩み・解決）
2) 検索意図の整理（主要クエリから2〜3パターン）
3) 不一致の指摘（タイトル/メタ/H1/冒頭のどこがズレているか）
4) 修正方針（“どの意図に寄せるか”を1つに決める）
5) 修正案（すべてコードブロック）
   - タイトル案3つ（全角35字前後＋56字以上の網羅型を1つ）
   - メタ案3つ（全角90字前後）
   - H1案2つ
   - 冒頭120字（2案：&lt;p&gt;で開始）
【禁則ワード（シート連動）】
以下の【禁則ワード】は、タイトル/メタ/導入文/見出し/本文のいずれにも原則使用しないでください。
言い換えが必要な場合は、自然な日本語に置換してください。
【禁則ワード】
- 崩れ
- 型
- 迷い
- 保留
- 固定
- 手順
- 立て直
- 最短
- 結論だけ
- 乱れ
- 三点確認
- 内部リンク
- 導線
- 設計
- 刺
- まず結論
- 整え
- 押し付けない案内
- 統一
- 次の一手
- 失点
- 確定
- サブコラム
- 30秒
- 1分
- CV
- 網羅
【本文】
```html
&lt;p&gt;&amp;nbsp;&lt;/p&gt;
&lt;p&gt;&lt;iframe title="YouTube video player" src="https://www.youtube.com/embed/HigQ1LVP5uo" width="560" height="315" frameborder="0" allowfullscreen="allowfullscreen"&gt;&lt;br /&gt;
&lt;span data-mce-type="bookmark" style="display: inline-block; width: 0px; overflow: hidden; line-height: 0;" class="mce_SELRES_start"&gt;﻿&lt;/span&gt;&lt;br /&gt;
&lt;span data-mce-type="bookmark" style="display: inline-block; width: 0px; overflow: hidden; line-height: 0;" class="mce_SELRES_start"&gt;﻿&lt;/span&gt;&lt;br /&gt;
&lt;/iframe&gt;&lt;/p&gt;
&lt;p&gt;PROGRESS Book1 Lesson10 シーン1では、&lt;strong&gt;規則動詞の過去形&lt;/strong&gt;が初めて登場します。&lt;br /&gt;
「過去形」と聞くと難しそうに感じるかもしれませんが、&lt;strong&gt;前半はとても素直で分かりやすい&lt;/strong&gt;単元です。&lt;br /&gt;
ここでは、現在形・現在進行形・過去形の比較から入り、規則動詞の過去形のつくり方のルールを丁寧に整理していきます。&lt;/p&gt;
&lt;hr /&gt;
&lt;h2&gt;規則動詞の過去形の基本と「3つの文」の比較&lt;/h2&gt;
&lt;p&gt;まずは、同じ動詞 &lt;strong&gt;practice&lt;/strong&gt; を使った3つの文を比較してみます。&lt;/p&gt;
&lt;p&gt;&lt;img decoding="async" loading="lazy" class="alignnone size-full wp-image-328" src="http://eng-support.com/wp-content/uploads/2023/05/プログレス230424-6.jpg" alt="スライドに 'Tammy practices volleyball every afternoon.' の例文が表示され、現在形の動詞と三単現のルールを解説。" width="1280" height="720" srcset="https://eng-support.com/wp-content/uploads/2023/05/プログレス230424-6.jpg 1280w, https://eng-support.com/wp-content/uploads/2023/05/プログレス230424-6-300x169.jpg 300w, https://eng-support.com/wp-content/uploads/2023/05/プログレス230424-6-1024x576.jpg 1024w, https://eng-support.com/wp-content/uploads/2023/05/プログレス230424-6-768x432.jpg 768w, https://eng-support.com/wp-content/uploads/2023/05/プログレス230424-6-320x180.jpg 320w" sizes="(max-width: 1280px) 100vw, 1280px" /&gt;&lt;/p&gt;
&lt;blockquote&gt;&lt;p&gt;Tammy practices volleyball every afternoon.&lt;br /&gt;
Tammy is practicing volleyball now.&lt;br /&gt;
Tammy practiced volleyball yesterday.&lt;/p&gt;&lt;/blockquote&gt;
&lt;p&gt;3文とも&lt;strong&gt;主語は Tammy&lt;/strong&gt;で共通です。違っているのは、次の2点だけです。&lt;/p&gt;
&lt;ul&gt;
&lt;li&gt;動詞の形：&lt;strong&gt;practices / is practicing / practiced&lt;/strong&gt;&lt;/li&gt;
&lt;li&gt;「いつ」を表す語句：&lt;strong&gt;every afternoon / now / yesterday&lt;/strong&gt;&lt;/li&gt;
&lt;/ul&gt;
&lt;p&gt;動詞 &lt;strong&gt;practice&lt;/strong&gt; は「～を練習する」という意味の&lt;strong&gt;他動詞&lt;/strong&gt;で、その後ろの &lt;strong&gt;volleyball&lt;/strong&gt; が「何を」にあたる&lt;strong&gt;目的語&lt;/strong&gt;です。&lt;br /&gt;
さらに、&lt;strong&gt;every afternoon / now / yesterday&lt;/strong&gt; はいずれも「いつ？」を表し、動詞を修飾する&lt;strong&gt;副詞（副詞句）&lt;/strong&gt;として働きます。&lt;/p&gt;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0;"&gt;英語教室「サポート」の『過去問演習講座』：完璧な分析と対策を！&lt;/p&gt;
&lt;p&gt;&lt;a style="background-color: #ff8c00; color: white; padding: 5px 10px; text-align: center; text-decoration: none; display: inline-block; font-size: 14px;" href="https://eng-support.com/kouza/#過去問演習講座"&gt;詳細を見る&lt;/a&gt;&lt;/p&gt;
&lt;/div&gt;
&lt;/div&gt;
&lt;h3&gt;現在形（習慣）：「Tammy practices … every afternoon.」&lt;/h3&gt;
&lt;blockquote&gt;&lt;p&gt;Tammy practices volleyball every afternoon.&lt;br /&gt;
「タミーは毎日午後にバレーボールを練習します。」&lt;/p&gt;&lt;/blockquote&gt;
&lt;ul&gt;
&lt;li&gt;&lt;strong&gt;practices&lt;/strong&gt; … 現在形（とくに「習慣」を表す現在形）&lt;/li&gt;
&lt;li&gt;&lt;strong&gt;every afternoon&lt;/strong&gt; … 「いつも午後に」＝習慣を表す副詞句&lt;/li&gt;
&lt;/ul&gt;
&lt;p&gt;ここでよく話題になるのが&lt;strong&gt;「三単現の s」&lt;/strong&gt;です。&lt;/p&gt;
&lt;ul&gt;
&lt;li&gt;&lt;strong&gt;三人称単数&lt;/strong&gt; … 主語が「その場にいない一人の人（もの）」&lt;br /&gt;
例：Tammy（会話に参加していないので「彼女」＝三人称）&lt;/li&gt;
&lt;li&gt;&lt;strong&gt;現在形の s&lt;/strong&gt; … 動詞に付く &lt;strong&gt;-s&lt;/strong&gt;（practices）&lt;/li&gt;
&lt;/ul&gt;
&lt;p&gt;&lt;strong&gt;「三単現」&lt;/strong&gt;という言い方をすると、主語と動詞をごちゃっとひとまとめにして見てしまいがちです。&lt;br /&gt;
しかし、厳密には&lt;/p&gt;
&lt;ul&gt;
&lt;li&gt;&lt;strong&gt;三人称単数かどうか → 主語の話（Tammy）&lt;/strong&gt;&lt;/li&gt;
&lt;li&gt;&lt;strong&gt;現在形の s → 動詞の形の話（practices）&lt;/strong&gt;&lt;/li&gt;
&lt;/ul&gt;
&lt;p&gt;というように、&lt;strong&gt;主語と動詞の2か所をチェックする必要がある&lt;/strong&gt;、という点を意識しましょう。&lt;/p&gt;
&lt;h3&gt;現在進行形：「Tammy is practicing … now.」&lt;/h3&gt;
&lt;blockquote&gt;&lt;p&gt;Tammy is practicing volleyball now.&lt;br /&gt;
「タミーは今、バレーボールをしているところです。」&lt;/p&gt;&lt;/blockquote&gt;
&lt;p&gt;ここでの大事なポイントは、&lt;/p&gt;
&lt;ul&gt;
&lt;li&gt;&lt;strong&gt;現在進行形＝ be動詞 ＋ 動詞の ing形 の2語セット&lt;/strong&gt;&lt;/li&gt;
&lt;/ul&gt;
&lt;p&gt;です。&lt;strong&gt;practicing だけを見て「現在進行形」と言ってしまうのは誤り&lt;/strong&gt;で、&lt;br /&gt;
&lt;strong&gt;is practicing&lt;/strong&gt; という 2語のかたまり が「現在進行形」です。&lt;/p&gt;
&lt;p&gt;中2以上なら、次の対応も押さえておくとよいでしょう。&lt;/p&gt;
&lt;ul&gt;
&lt;li&gt;&lt;strong&gt;is practicing&lt;/strong&gt; … 現在進行形&lt;/li&gt;
&lt;li&gt;&lt;strong&gt;was practicing&lt;/strong&gt; … 過去進行形（be動詞が was になっただけ）&lt;/li&gt;
&lt;/ul&gt;
&lt;p&gt;つまり、「現在」「過去」といった&lt;strong&gt;時制の情報は be動詞側に出る&lt;/strong&gt;、という見方が大切です。&lt;/p&gt;
&lt;h3&gt;過去形：「Tammy practiced … yesterday.」&lt;/h3&gt;
&lt;blockquote&gt;&lt;p&gt;Tammy practiced volleyball yesterday.&lt;br /&gt;
「タミーは昨日、バレーボールを練習しました。」&lt;/p&gt;&lt;/blockquote&gt;
&lt;p&gt;&lt;strong&gt;yesterday&lt;/strong&gt; は「昨日」、つまり&lt;strong&gt;今より前に起きたこと＝過去&lt;/strong&gt;を表します。&lt;br /&gt;
こうした「過去のこと」を表すときに使うのが、&lt;strong&gt;動詞の「過去形」&lt;/strong&gt;です。&lt;/p&gt;
&lt;ul&gt;
&lt;li&gt;動詞の元の形 … &lt;strong&gt;原形（practice）&lt;/strong&gt;&lt;/li&gt;
&lt;li&gt;規則動詞の過去形 … &lt;strong&gt;原形＋ed（practiced）&lt;/strong&gt;&lt;/li&gt;
&lt;/ul&gt;
&lt;p&gt;この「原形」という漢字は「原っぱの原」と書きますが、もともとの意味は「元の形」です。&lt;br /&gt;
つまり、&lt;strong&gt;原形＝その動詞のいちばん基本の形&lt;/strong&gt;と考えればOKです。&lt;/p&gt;
&lt;hr /&gt;
&lt;h2&gt;規則動詞の過去形のつくり方&lt;/h2&gt;
&lt;p&gt;規則動詞の過去形は、基本的には&lt;strong&gt;「原形＋ed」&lt;/strong&gt;で作りますが、&lt;br /&gt;
語尾によっていくつかのパターンがあります。&lt;/p&gt;
&lt;h3&gt;① 基本形：原形＋ed&lt;/h3&gt;
&lt;p&gt;&lt;strong&gt;最も基本的なルール&lt;/strong&gt;は次のとおりです。&lt;/p&gt;
&lt;ul&gt;
&lt;li&gt;&lt;strong&gt;原形＋ed ＝ 規則動詞の過去形&lt;/strong&gt;&lt;/li&gt;
&lt;/ul&gt;
&lt;p&gt;例：&lt;/p&gt;
&lt;ul&gt;
&lt;li&gt;work → worked&lt;/li&gt;
&lt;li&gt;play → played&lt;/li&gt;
&lt;/ul&gt;
&lt;p&gt;まずは「原形＋ed」が&lt;strong&gt;標準形&lt;/strong&gt;であることを押さえましょう。&lt;/p&gt;
&lt;h3&gt;② 語尾が e のとき：d だけ付ける&lt;/h3&gt;
&lt;p&gt;原形がすでに &lt;strong&gt;e&lt;/strong&gt; で終わっている場合、さらに &lt;strong&gt;ed&lt;/strong&gt; をつけると &lt;strong&gt;ee&lt;/strong&gt; が重なってしまいます。&lt;br /&gt;
そこで、&lt;/p&gt;
&lt;ul&gt;
&lt;li&gt;&lt;strong&gt;語尾が「発音しない e」で終わる動詞 → d だけ付ける&lt;/strong&gt;&lt;/li&gt;
&lt;/ul&gt;
&lt;p&gt;というルールになります。&lt;/p&gt;
&lt;ul&gt;
&lt;li&gt;practice → practiced（&lt;strong&gt;e＋d&lt;/strong&gt;）&lt;/li&gt;
&lt;li&gt;live → lived（&lt;strong&gt;e＋d&lt;/strong&gt;）&lt;/li&gt;
&lt;/ul&gt;
&lt;p&gt;本来のパターンは「＋ed」ですが、&lt;br /&gt;
&lt;strong&gt;発音しない e がすでにあるのに、さらに e を重ねるのは見た目も発音もわずらわしい&lt;/strong&gt;ため、&lt;br /&gt;
&lt;strong&gt;d だけを付ける形が採用されている&lt;/strong&gt;と考えるとイメージしやすくなります。&lt;/p&gt;
&lt;h3 data-start="20" data-end="54"&gt;③ need → needed の注意点：「ed」を書き忘れない&lt;/h3&gt;
&lt;p data-start="56" data-end="82"&gt;原形 need の過去形は needed です。&lt;/p&gt;
&lt;p data-start="84" data-end="99"&gt;need → needed&lt;/p&gt;
&lt;p data-start="101" data-end="184"&gt;もともと need は語尾に &lt;strong data-start="116" data-end="121"&gt;d&lt;/strong&gt; を含んでいるので、過去形にすると &lt;strong data-start="139" data-end="149"&gt;d + ed&lt;/strong&gt; となり、&lt;br data-start="154" data-end="157" /&gt;&lt;strong data-start="157" data-end="175"&gt;d が続く形（needed）&lt;/strong&gt; になります。&lt;/p&gt;
&lt;p data-start="186" data-end="193"&gt;そのため、&lt;/p&gt;
&lt;ul data-start="195" data-end="267"&gt;
&lt;li data-start="195" data-end="223"&gt;
&lt;p data-start="197" data-end="223"&gt;本来は &lt;strong data-start="201" data-end="211"&gt;needed&lt;/strong&gt; と書くべきところを&lt;/p&gt;
&lt;/li&gt;
&lt;li data-start="224" data-end="267"&gt;
&lt;p data-start="226" data-end="267"&gt;うっかり &lt;strong data-start="231" data-end="243"&gt;need のまま&lt;/strong&gt; 書いてしまう（&lt;strong data-start="251" data-end="264"&gt;-ed のつけ忘れ&lt;/strong&gt;）&lt;/p&gt;
&lt;/li&gt;
&lt;/ul&gt;
&lt;p data-start="269" data-end="285"&gt;というミスが起こりがちです。&lt;/p&gt;
&lt;p data-start="287" data-end="354"&gt;× need（過去形なのに -ed をつけ忘れている）&lt;br data-start="314" data-end="317" /&gt;○ needed（語尾の d のあとに -ed まで書けている完成形）&lt;/p&gt;
&lt;p data-start="356" data-end="446" data-is-last-node="" data-is-only-node=""&gt;テストなどでは、「あれ、ちゃんと -ed までつけたかな？」と一瞬不安になることがあるので、&lt;br data-start="402" data-end="405" /&gt;&lt;strong data-start="405" data-end="430"&gt;「need の過去形は必ず needed」&lt;/strong&gt; とセットで覚えておきましょう。&lt;/p&gt;
&lt;h3&gt;④ 語尾が子音＋y のとき：y → i にして ed&lt;/h3&gt;
&lt;p&gt;次は &lt;strong&gt;study → studied&lt;/strong&gt; のパターンです。&lt;/p&gt;
&lt;ul&gt;
&lt;li&gt;study → studied&lt;/li&gt;
&lt;/ul&gt;
&lt;p&gt;教科書などでは、よく次のように教えられます。&lt;/p&gt;
&lt;ul&gt;
&lt;li&gt;&lt;strong&gt;「子音＋y」で終わるときは、y を i にかえて ed を付ける&lt;/strong&gt;&lt;/li&gt;
&lt;/ul&gt;
&lt;p&gt;ここで出てくるキーワードが「母音」と「子音」です。&lt;/p&gt;
&lt;ul&gt;
&lt;li&gt;&lt;strong&gt;母音（vowel）&lt;/strong&gt; … 日本語でいう「あ・い・う・え・お」にあたる音&lt;/li&gt;
&lt;li&gt;&lt;strong&gt;子音（consonant）&lt;/strong&gt; … 母音以外の音（k, t, s, y など）&lt;/li&gt;
&lt;/ul&gt;
&lt;p&gt;一見すると、&lt;strong&gt;study の y は「あいうえお」ではないので子音に見えます&lt;/strong&gt;が、英語の歴史的な流れを考えると、もともとは次のようなイメージです。&lt;/p&gt;
&lt;ul&gt;
&lt;li&gt;語尾に来る &lt;strong&gt;i&lt;/strong&gt; が見た目として「かっこ悪い」ので、&lt;strong&gt;綴りの上では y を使うようになった&lt;/strong&gt;&lt;/li&gt;
&lt;li&gt;しかし、&lt;strong&gt;語尾から外れて（＝後ろに ed がついて）しまうときは、元の i に戻す&lt;/strong&gt;&lt;/li&gt;
&lt;/ul&gt;
&lt;p&gt;つまり、より正確に言えば、&lt;/p&gt;
&lt;ul&gt;
&lt;li&gt;&lt;strong&gt;語尾の y は、本来の i に「戻して」から ed を付ける&lt;/strong&gt;&lt;/li&gt;
&lt;/ul&gt;
&lt;p&gt;という説明になります。&lt;br /&gt;
テストでの採点上は「子音＋y → y を i にかえて ed」だけ覚えていても点数は変わりませんが、&lt;br /&gt;
&lt;strong&gt;「y を i に戻している」という意識を持っておくと、英語そのものの仕組みへの理解が深まります。&lt;/strong&gt;&lt;/p&gt;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0;"&gt;英語教室「サポート」の『ブレイクスルーゼミ』：弱点探しをサポートします！&lt;/p&gt;
&lt;p&gt;&lt;a style="background-color: #ff8c00; color: white; padding: 5px 10px; text-align: center; text-decoration: none; display: inline-block; font-size: 14px;" href="https://eng-support.com/kouza/#ブレイクスルーゼミ"&gt;詳細を見る&lt;/a&gt;&lt;/p&gt;
&lt;/div&gt;
&lt;/div&gt;
&lt;hr /&gt;
&lt;h2&gt;進行形とのちがい：前に「be動詞」がいるかどうか&lt;/h2&gt;
&lt;p&gt;ここまで「過去形」のルールを見てきましたが、&lt;strong&gt;進行形との比較&lt;/strong&gt;も大事です。&lt;/p&gt;
&lt;ul&gt;
&lt;li&gt;&lt;strong&gt;進行形：&lt;/strong&gt; be動詞 ＋ 動詞の ing形&lt;br /&gt;
例）is practicing / was practicing など&lt;/li&gt;
&lt;li&gt;&lt;strong&gt;過去形：&lt;/strong&gt; 動詞そのものを「過去形の形」に変えるだけ&lt;br /&gt;
例）practice → practiced&lt;/li&gt;
&lt;/ul&gt;
&lt;p&gt;つまり、&lt;/p&gt;
&lt;ul&gt;
&lt;li&gt;&lt;strong&gt;進行形では「前に be動詞」が必須&lt;/strong&gt;&lt;/li&gt;
&lt;li&gt;&lt;strong&gt;過去形では前に何もつけず「動詞の形そのもの」を変える&lt;/strong&gt;&lt;/li&gt;
&lt;/ul&gt;
&lt;p&gt;という違いがあります。&lt;br /&gt;
この単元で扱う&lt;strong&gt;規則動詞の過去形は、形さえ覚えてしまえば作り方はシンプル&lt;/strong&gt;なので、&lt;br /&gt;
「過去形だからといって、必要以上にビクビクする必要はない」という感覚を持っておきましょう。&lt;/p&gt;
&lt;hr /&gt;
&lt;h2&gt;PROGRESS ならではの特徴と学習上の心構え&lt;/h2&gt;
&lt;p&gt;PROGRESS では、&lt;strong&gt;わざと「普通ではない」特別な例が最初に出てくる&lt;/strong&gt;ことがよくあります。&lt;br /&gt;
この単元でも、&lt;/p&gt;
&lt;ul&gt;
&lt;li&gt;語尾が e の動詞（practice, live）&lt;/li&gt;
&lt;li&gt;need ～ needed のように綴りミスが起こりやすいもの&lt;/li&gt;
&lt;li&gt;study → studied のように y の扱いが特殊なもの&lt;/li&gt;
&lt;/ul&gt;
&lt;p&gt;といった&lt;strong&gt;「一工夫いる動詞」&lt;/strong&gt;が早い段階で登場しています。&lt;/p&gt;
&lt;p&gt;日本のテストでは「ルール通り書けていれば点数は同じ」ですが、&lt;br /&gt;
授業の中では、&lt;/p&gt;
&lt;ul&gt;
&lt;li&gt;なぜ「e のときは d だけ」なのか&lt;/li&gt;
&lt;li&gt;なぜ「y を i に戻す」という考え方があるのか&lt;/li&gt;
&lt;/ul&gt;
&lt;p&gt;といった&lt;strong&gt;言語としての英語の仕組み&lt;/strong&gt;に触れておくと、&lt;br /&gt;
この先の学習がずっと楽になります。&lt;/p&gt;
&lt;hr /&gt;
&lt;h2&gt;まとめ：規則動詞の過去形は「原形＋ed」からスタート&lt;/h2&gt;
&lt;ul&gt;
&lt;li&gt;&lt;strong&gt;現在形・現在進行形・過去形&lt;/strong&gt;は、「動詞の形」と「いつ？」の組み合わせで区別する。&lt;/li&gt;
&lt;li&gt;&lt;strong&gt;三単現&lt;/strong&gt;では、
&lt;ul&gt;
&lt;li&gt;三人称単数かどうか ＝ &lt;strong&gt;主語&lt;/strong&gt;を見る&lt;/li&gt;
&lt;li&gt;現在形の s が付いているか ＝ &lt;strong&gt;動詞&lt;/strong&gt;を見る&lt;/li&gt;
&lt;/ul&gt;
&lt;p&gt;と、主語と動詞の両方を確認するのがポイント。&lt;/li&gt;
&lt;li&gt;&lt;strong&gt;規則動詞の過去形&lt;/strong&gt;の基本は「&lt;strong&gt;原形＋ed&lt;/strong&gt;」。&lt;/li&gt;
&lt;li&gt;語尾が&lt;strong&gt;e&lt;/strong&gt;のときは &lt;strong&gt;d だけ&lt;/strong&gt;付ける（practice → practiced, live → lived）。&lt;/li&gt;
&lt;li&gt;&lt;strong&gt;need → needed&lt;/strong&gt; は「ed を書き忘れない」ように要注意。&lt;/li&gt;
&lt;li&gt;語尾が&lt;strong&gt;子音＋y&lt;/strong&gt;のときは「&lt;strong&gt;y を i に戻してから ed&lt;/strong&gt;」（study → studied）。&lt;/li&gt;
&lt;li&gt;&lt;strong&gt;進行形は be動詞＋ing&lt;/strong&gt;、&lt;strong&gt;過去形は動詞そのものの形を変えるだけ&lt;/strong&gt;という違いを押さえる。&lt;/li&gt;
&lt;li&gt;PROGRESS では、あえて特例的な形が早めに登場することが多いので、「なぜそうなるのか」までセットで理解していくと力になる。&lt;/li&gt;
&lt;/ul&gt;
&lt;p&gt;この単元の「規則動詞の過去形」は、英語の時制の入り口にあたるとても大事なポイントです。&lt;br /&gt;
まずは&lt;strong&gt;基本のルールと代表例&lt;/strong&gt;をしっかり押さえ、「過去形＝怖いもの」ではなく&lt;br /&gt;
&lt;strong&gt;「形のパターンを知れば解ける分野」&lt;/strong&gt;として自信をつけていきましょう。&lt;/p&gt;
&lt;p&gt;&amp;nbsp;&lt;/p&gt;
```
</t>
  </si>
  <si>
    <t>resp_00606d84deb057140169aaabc969d881978a8ea74815d48271</t>
  </si>
  <si>
    <t>1) 本文の要約（想定読者・悩み・解決）
- **想定読者**  
  中1〜中2の学習者、特に PROGRESS Book1 Lesson10 を学んでいる生徒や保護者。あわせて「practice の過去形・ing形・三単現」を個別に調べている検索ユーザーも入ってきています。
- **悩み**  
  - practice の過去形は **practiced** で合っているか  
  - ing形は **practicing** でよいか  
  - **practices / practicing / practiced** の違いが分からない  
  - 現在形・現在進行形・過去形の見分けがつかない  
  - 三人称単数、進行形、規則動詞の過去形が混ざってしまう
- **解決している範囲**  
  本文は、practice を例に  
  - 現在形 **practices**  
  - 現在進行形 **is practicing**  
  - 過去形 **practiced**  
  を比較しつつ、規則動詞の過去形の作り方、進行形との違い、三単現の見方まで説明しています。  
  つまり実態としては、**「practice の活用確認＋中1向け文法整理」**のページです。
---
2) 検索意図の整理（主要クエリから2〜3パターン）
### パターンA：practice の活用形をすぐ知りたい
代表クエリ：
- practice 過去形
- practice ing形
- practice 現在進行形
- practice 三人称単数
- practice 過去分詞
意図：
- practiced / practicing / practices をすぐ確認したい
- 活用の一覧を見たい
- スペルや形の違いを短時間で把握したい
### パターンB：practice を文法ごとに理解したい
代表クエリ：
- practice 動詞
- practice 自動詞
- practice 他動詞
- practice 自動詞 他動詞
- practice の後ろ
意図：
- practice はどう使う動詞か
- 後ろに何を置くのか
- 他動詞としての使い方を知りたい
### パターンC：ing と過去形の違い・理由を知りたい
代表クエリ：
- practice practicing 違い
- practice ing なぜ
- practice to ing
- practice to ing どっち
意図：
- practicing になる理由
- practice の後ろに to不定詞か ing か
- 動詞そのものの形と、後ろに続く形の違いを区別したい
---
3) 不一致の指摘（タイトル/メタ/H1/冒頭のどこがズレているか）
### タイトルのズレ
現状：
- **practiceのing形・過去形・三単現｜例文と活用ルール**
問題点：
- GSC上位は **「practice 過去形」** が最重要ですが、タイトル冒頭が **ing形** 始まりで、主需要との一致がやや弱いです。
- 「活用ルール」は抽象的で、検索者が欲しい **practiced / practicing / practices** の答えが見えません。
- 上位クエリに多い **現在進行形** や **過去分詞** がタイトルに反映されていません。
### メタのズレ
現状：
- **practiceのing形(practicing)や過去形(practiced)の作り方を解説。進行形・三単現との違いを例文で整理。中1英語のテスト対策に。**
問題点：
- 悪くないですが、検索者が強く求める **「答えをすぐ見たい」** 需要に対して、やや説明調です。
- GSCには **過去分詞** クエリも一定数あるのに、メタでは触れていません。
- 「中1英語のテスト対策に」は本文とは合うものの、一般検索者にはやや教材寄りで、クリック理由として弱い可能性があります。
### H1のズレ
現状：
- **規則動詞の過去形とpracticeの使い方【Progress Book1 Lesson10-1】**
問題点：
- H1の主語が **規則動詞の過去形** で、検索需要の中心である **practice の活用確認** が後ろに下がっています。
- 「使い方」は広すぎて、検索者が求める **過去形・ing形・三単現・現在進行形** が見えません。
- 「Progress Book1 Lesson10-1」は教材文脈としては正しいですが、一般検索ユーザーには検索意図との一致を弱めます。
### 冒頭120字のズレ
現状：
- **PROGRESS Book1 Lesson10 シーン1では、規則動詞の過去形が初めて登場します。…**
問題点：
- 冒頭が完全に **教材起点** で始まっており、検索者の多くが求める  
  **「practice の過去形は practiced、ing形は practicing」**  
  という即答がありません。
- GSC上位は単語単位の確認意図が強いのに、冒頭でその答えが出てこないため、スニペット整合性が弱いです。
- 「現在進行形」「三人称単数」「過去分詞」も冒頭では見えません。
---
4) 修正方針（“どの意図に寄せるか”を1つに決める）
**寄せる意図：パターンA「practice の活用形をすぐ知りたい」**
理由：
- 表示回数上位の大半が **practice 過去形 / ing形 / 現在進行形 / 三人称単数 / 過去分詞** に集中しています。
- 本文も実際には practice を軸に形を比較しているため、本文の大改修なしで最も整合しやすいです。
- パターンB・Cの需要も、Aに寄せたタイトルと導入の中で **補足的に吸収** できます。
※必要なら本文に1ブロックだけ追記するなら、冒頭直下に  
**「practice の活用一覧（原形・三単現・ing形・過去形・過去分詞）」**  
を入れるのが最も効果的です。
---
5) 修正案（すべてコードブロック）
#### タイトル案3つ（全角35字前後＋56字以上の網羅型を1つ）
```text
practiceの過去形・ing形・三単現を解説
```
```text
practiceの過去形はpracticed｜ing形・現在進行形も
```
```text
practiceの過去形・ing形・三単現・現在進行形・過去分詞を例文で確認｜practiced・practicing・practicesの違いも解説
```
#### メタ案3つ（全角90字前後）
```text
practiceの過去形はpracticed、ing形はpracticing、三人称単数はpracticesです。現在進行形・過去分詞との違いも、例文で分かりやすく確認できます。
```
```text
practiceの過去形・ing形・現在進行形・三単現をまとめて確認。practiced、practicing、practicesの違いと、規則動詞の過去形の考え方を例文つきで解説します。
```
```text
practiceはどう変化するのかを整理したページです。過去形practiced、ing形practicing、三単現practices、過去分詞まで、よくある疑問を例文で確認できます。
```
#### H1案2つ
```text
practiceの過去形・ing形・三単現と現在進行形
```
```text
practiceの活用を確認｜practiced・practicing・practices
```
#### 冒頭120字（2案：&lt;p&gt;で開始）
```html
&lt;p&gt;practiceの過去形は&lt;strong&gt;practiced&lt;/strong&gt;、ing形は&lt;strong&gt;practicing&lt;/strong&gt;、三人称単数は&lt;strong&gt;practices&lt;/strong&gt;です。このページでは、現在形・現在進行形・過去形の違いを、例文を使って分かりやすく確認します。&lt;/p&gt;
```
```html
&lt;p&gt;&lt;strong&gt;practice → practices / practicing / practiced&lt;/strong&gt; の違いを確認したい人向けに、三単現・現在進行形・過去形の見分け方をまとめました。規則動詞の過去形の作り方も一緒に整理できます。&lt;/p&gt;
```
必要であれば次に、
**「追記ブロック1つだけで入れるべき活用一覧」**
まで作れます。</t>
  </si>
  <si>
    <t xml:space="preserve">以下のページは「スニペット整合性」（本文と title/meta/H1/冒頭文）が弱い可能性があります。
まず【本文】を確認し、想定読者・悩み・解決範囲を把握してください。
そのうえで、GSCの主要クエリ（表示回数上位）を根拠に、
「検索意図に対して、タイトル/メタ/H1/冒頭120字がズレている点」を特定し、
ズレを解消するための修正案（タイトル/メタ/H1/冒頭）を提示してください。
※本文の“大改修”は前提にしません（必要なら追記ブロックは最大1つまで）。
【URL】https://eigo-rewrite.com/column/stage2-lesson10-3/
【ページ分類】MC
【ページ分類の略語（このプロンプト内の定義）】
TP = トップページ（ホーム/サイトの入口）
SP = サービスページ（講座・コース・申込導線）
MC = メインコラム（コラム/解説/勉強法など集客記事）
SC = サブコラム（MCやSPを補強するための補助コラム※サイト定義に合わせて判断）
NW = ニュース/お知らせ（運用上は改善対象外として除外）
ST = 企業情報等のSEO対策を行わないこ固定ページ（運用上は改善対象外として除外）
- / 空欄 / 未分類 = 未分類（このスクリプトでは改善対象外として除外）
※未分類（空欄 / "-" / "未分類"）は作業対象に含めません。
【現状（スニペット要素）】
- タイトル：関係代名詞の目的格と前置詞の使い方｜who/which/that 完全整理
- メタ：関係代名詞thatを使う条件を7ルールで整理。序数/最上級/only/all/every/-thing/人+物を例文・表・クイズで確認。
- H1：STAGE2 Lesson10-3関係代名詞 that が好まれる場合まとめ｜which との違いと all／anything のルール
- 冒頭120字：このセクションでは、これまで学んできた関係代名詞の中でも、少し特殊なケースを扱います。 NEW TREASURE STAGE2 の文法事項・Lesson一覧の全体像は、 NEW TREASURE STAGE2｜中2英文法 総括＋Lesson
【GSC主要クエリ（表示回数上位50件）】
- 関係代名詞 that｜表示816｜CTR 0.37%｜順位2.3
- that 関係代名詞｜表示391｜CTR 0.26%｜順位1.8
- 先行詞｜表示115｜CTR 0.00%｜順位1.0
- 関係詞 that｜表示85｜CTR 0.00%｜順位1.7
- 先行詞とは 英語｜表示70｜CTR 0.00%｜順位1.0
- 関係代名詞 thatしか使えないとき｜表示60｜CTR 0.00%｜順位4.2
- 関係代名詞that｜表示60｜CTR 0.00%｜順位1.2
- 先行詞とは｜表示59｜CTR 0.00%｜順位1.3
- 関係代名詞 that 例文｜表示52｜CTR 0.00%｜順位2.5
- that関係代名詞｜表示46｜CTR 0.00%｜順位2.4
- 関係詞 thatを使う時｜表示46｜CTR 0.00%｜順位2.5
- 関係代名詞 thatを使う場合｜表示39｜CTR 0.00%｜順位4.2
- 関係代名詞thatを使う時｜表示36｜CTR 2.78%｜順位4.1
- 英語 先行詞とは｜表示34｜CTR 0.00%｜順位1.0
- 関係代名詞 thatが好まれる場合｜表示31｜CTR 3.23%｜順位3.1
- that 先行詞｜表示28｜CTR 0.00%｜順位2.1
- 関係代名詞 that いつ使う｜表示27｜CTR 0.00%｜順位3.5
- 関係代名詞 that 使えないとき｜表示26｜CTR 0.00%｜順位2.5
- 関係代名詞｜表示25｜CTR 0.00%｜順位1.0
- 関係代名詞thatが好まれる場合｜表示23｜CTR 8.70%｜順位3.3
- all 関係代名詞｜表示23｜CTR 0.00%｜順位4.3
- 関係代名詞 that which 違い｜表示22｜CTR 0.00%｜順位1.0
- 関係代名詞 先行詞｜表示22｜CTR 0.00%｜順位2.9
- 関係代名詞のthat｜表示22｜CTR 0.00%｜順位3.2
- 関係代名詞 thatを使う時｜表示20｜CTR 0.00%｜順位4.8
- 関係代名詞 全部that｜表示19｜CTR 5.26%｜順位3.2
- 関係代名詞 that 使い方｜表示19｜CTR 0.00%｜順位7.8
- 関係代名詞 that 使うとき｜表示17｜CTR 0.00%｜順位3.4
- that 意味 関係代名詞｜表示16｜CTR 0.00%｜順位10.1
- thatを使う時｜表示16｜CTR 0.00%｜順位4.4
- which that 使い分け 関係代名詞｜表示16｜CTR 0.00%｜順位1.6
- 最上級 関係代名詞｜表示16｜CTR 0.00%｜順位10.8
- 英語 that 関係代名詞｜表示16｜CTR 0.00%｜順位1.0
- 関係代名詞 thatを使う 場合｜表示16｜CTR 0.00%｜順位5.9
- that 関係代名詞 例文｜表示15｜CTR 0.00%｜順位1.0
- 関係代名詞 only｜表示14｜CTR 0.00%｜順位6.8
- anything 関係代名詞｜表示13｜CTR 0.00%｜順位4.4
- 関係代名詞 that which 違い 中学生｜表示13｜CTR 0.00%｜順位1.0
- 関係代名詞 先行詞 離れる｜表示13｜CTR 0.00%｜順位3.8
- 関係代名詞 全て｜表示13｜CTR 0.00%｜順位4.8
- 関係代名詞 複数形｜表示13｜CTR 0.00%｜順位11.4
- 関係詞 使い分け｜表示13｜CTR 0.00%｜順位1.2
- thatが好まれる場合｜表示12｜CTR 0.00%｜順位3.4
- which 複数形 関係代名詞｜表示12｜CTR 0.00%｜順位10.5
- 先行詞が複数 関係代名詞｜表示12｜CTR 0.00%｜順位8.5
- 関係代名詞 that 主格｜表示12｜CTR 0.00%｜順位1.0
- everything 関係代名詞｜表示11｜CTR 0.00%｜順位7.7
- that 関係詞｜表示11｜CTR 0.00%｜順位1.6
- 代名詞に関係代名詞｜表示11｜CTR 0.00%｜順位1.7
- 先行詞 that｜表示11｜CTR 0.00%｜順位4.1
【参考：代表語（自動抽出）】that
【出力（必ずこの順）】
1) 本文の要約（想定読者・悩み・解決）
2) 検索意図の整理（主要クエリから2〜3パターン）
3) 不一致の指摘（タイトル/メタ/H1/冒頭のどこがズレているか）
4) 修正方針（“どの意図に寄せるか”を1つに決める）
5) 修正案（すべてコードブロック）
   - タイトル案3つ（全角35字前後＋56字以上の網羅型を1つ）
   - メタ案3つ（全角90字前後）
   - H1案2つ
   - 冒頭120字（2案：&lt;p&gt;で開始）
【禁則ワード（シート連動）】
以下の【禁則ワード】は、タイトル/メタ/導入文/見出し/本文のいずれにも原則使用しないでください。
言い換えが必要な場合は、自然な日本語に置換してください。
【禁則ワード】
- 崩れ
- 型
- 迷い
- 保留
- 固定
- 手順
- 立て直
- 最短
- 結論だけ
- 乱れ
- 三点確認
- 内部リンク
- 導線
- 設計
- 刺
- まず結論
- 整え
- 押し付けない案内
- 統一
- 次の一手
- 失点
- 確定
- サブコラム
- 30秒
- 1分
- CV
- 網羅
【本文】
```html
&lt;p&gt;&lt;iframe title="YouTube video player" src="https://www.youtube.com/embed/zGYCbpDkGmU?si=uEK9_Ke1aHiGRfJk" width="560" height="315" frameborder="0" allowfullscreen="allowfullscreen"&gt;&lt;span data-mce-type="bookmark" style="display: inline-block; width: 0px; overflow: hidden; line-height: 0;" class="mce_SELRES_start"&gt;﻿&lt;/span&gt;&lt;span data-mce-type="bookmark" style="display: inline-block; width: 0px; overflow: hidden; line-height: 0;" class="mce_SELRES_start"&gt;﻿&lt;/span&gt;&lt;span data-mce-type="bookmark" style="display: inline-block; width: 0px; overflow: hidden; line-height: 0;" class="mce_SELRES_start"&gt;﻿&lt;/span&gt;&lt;/iframe&gt;&lt;/p&gt;
&lt;p data-start="26" data-end="69"&gt;このセクションでは、これまで学んできた関係代名詞の中でも、少し特殊なケースを扱います。&lt;br /&gt;
NEW TREASURE STAGE2 の文法事項・Lesson一覧の全体像は、&lt;strong&gt;&lt;a href="https://eigo-rewrite.com/column/hub_stage2/"&gt;NEW TREASURE STAGE2｜中2英文法 総括＋Lesson一覧（全体像はこちら）&lt;/a&gt;&lt;/strong&gt;で確認できます。&lt;/p&gt;
&lt;p data-start="71" data-end="125"&gt;これまでは主格・目的格を学習し、どちらも &lt;strong data-start="92" data-end="111"&gt;&amp;#8220;that&amp;#8221; に置き換えられる&lt;/strong&gt; というルールがありました。&lt;/p&gt;
&lt;p data-start="127" data-end="202"&gt;今回のセクションでは、その逆のパターン、つまり &lt;strong data-start="151" data-end="190"&gt;&amp;#8220;who&amp;#8221; や &amp;#8220;which&amp;#8221; ではなく &amp;#8220;that&amp;#8221; が好まれる場合&lt;/strong&gt; について見ていきます。&lt;/p&gt;
&lt;p data-start="204" data-end="326"&gt;先行詞によって、「&amp;#8221;that&amp;#8221; を使ったほうがよい」「&amp;#8221;who&amp;#8221; や &amp;#8220;which&amp;#8221; でよい」という使い分けが変わります。&amp;#8221;that&amp;#8221; が適切な場合をすべて細かく覚えるのは大変なので、ポイントをまとめながら、具体的な例文で確認していきましょう。&lt;/p&gt;
&lt;div style="margin: 1.2em 0; padding: 1.1em 1.1em; border: 1px solid #e6e6e6; border-radius: 12px; background: #fafafa;"&gt;
&lt;h2 style="margin: 0 0 0.6em; line-height: 1.5;"&gt;関係代名詞thatが好まれる場合：先行詞30秒チェック&lt;/h2&gt;
&lt;p style="margin: 0 0 0.6em; line-height: 1.9;"&gt;“that” は who / which の代わりに使えることが多いですが、&lt;strong&gt;先行詞しだいで「that が好まれやすい」場面&lt;/strong&gt;があります。&lt;br /&gt;
ここではまず、&lt;strong&gt;好まれる（推奨）&lt;/strong&gt;と、&lt;strong&gt;that 一択（人＋物など）&lt;/strong&gt;を分けて整理します。&lt;/p&gt;
&lt;p style="margin: 0 0 0.9em; line-height: 1.9;"&gt;迷ったら、先行詞に「目印の語」が入っているかを先に確認してください。&lt;/p&gt;
&lt;div style="overflow-x: auto;"&gt;
&lt;table style="width: 100%; border-collapse: collapse; background: #fff;"&gt;
&lt;thead&gt;
&lt;tr&gt;
&lt;th style="border: 1px solid #e0e0e0; padding: 10px; text-align: left;"&gt;先行詞の特徴（目印）&lt;/th&gt;
&lt;th style="border: 1px solid #e0e0e0; padding: 10px; text-align: left;"&gt;thatの扱い&lt;/th&gt;
&lt;th style="border: 1px solid #e0e0e0; padding: 10px; text-align: left;"&gt;代表例（英）&lt;/th&gt;
&lt;th style="border: 1px solid #e0e0e0; padding: 10px; text-align: left;"&gt;メモ（よくあるミス）&lt;/th&gt;
&lt;/tr&gt;
&lt;/thead&gt;
&lt;tbody&gt;
&lt;tr&gt;
&lt;td style="border: 1px solid #e0e0e0; padding: 10px;"&gt;序数（first / second / last など）&lt;/td&gt;
&lt;td style="border: 1px solid #e0e0e0; padding: 10px;"&gt;&lt;strong&gt;好まれる&lt;/strong&gt;&lt;/td&gt;
&lt;td style="border: 1px solid #e0e0e0; padding: 10px;"&gt;&lt;code&gt;This is the first novel that she read in English.&lt;/code&gt;&lt;/td&gt;
&lt;td style="border: 1px solid #e0e0e0; padding: 10px;"&gt;which でも通じることはありますが、試験では that に寄せるほうが安全です。&lt;/td&gt;
&lt;/tr&gt;
&lt;tr&gt;
&lt;td style="border: 1px solid #e0e0e0; padding: 10px;"&gt;最上級（the best / the largest など）&lt;/td&gt;
&lt;td style="border: 1px solid #e0e0e0; padding: 10px;"&gt;&lt;strong&gt;好まれる&lt;/strong&gt;&lt;/td&gt;
&lt;td style="border: 1px solid #e0e0e0; padding: 10px;"&gt;&lt;code&gt;This is the best movie that I have ever seen.&lt;/code&gt;&lt;/td&gt;
&lt;td style="border: 1px solid #e0e0e0; padding: 10px;"&gt;“最上級が入っている” だけで候補を絞れます。&lt;/td&gt;
&lt;/tr&gt;
&lt;tr&gt;
&lt;td style="border: 1px solid #e0e0e0; padding: 10px;"&gt;限定語句（only など「唯一」を強く示す）&lt;/td&gt;
&lt;td style="border: 1px solid #e0e0e0; padding: 10px;"&gt;&lt;strong&gt;好まれる&lt;/strong&gt;&lt;/td&gt;
&lt;td style="border: 1px solid #e0e0e0; padding: 10px;"&gt;&lt;code&gt;This is the only money that I have.&lt;/code&gt;&lt;/td&gt;
&lt;td style="border: 1px solid #e0e0e0; padding: 10px;"&gt;限定のニュアンスが強いほど that が選ばれやすいです。&lt;/td&gt;
&lt;/tr&gt;
&lt;tr&gt;
&lt;td style="border: 1px solid #e0e0e0; padding: 10px;"&gt;全体表現（all / every）&lt;/td&gt;
&lt;td style="border: 1px solid #e0e0e0; padding: 10px;"&gt;&lt;strong&gt;好まれる&lt;/strong&gt;&lt;/td&gt;
&lt;td style="border: 1px solid #e0e0e0; padding: 10px;"&gt;&lt;code&gt;All the books that I am reading are interesting.&lt;/code&gt;&lt;br /&gt;
&lt;code&gt;Every song that she sings is beautiful.&lt;/code&gt;&lt;/td&gt;
&lt;td style="border: 1px solid #e0e0e0; padding: 10px;"&gt;語順もセットで：&lt;strong&gt;all + the / 所有格 + 名詞&lt;/strong&gt;（All the books / All my friends）。&lt;br /&gt;
the all books にならない点は要注意です。&lt;/td&gt;
&lt;/tr&gt;
&lt;tr&gt;
&lt;td style="border: 1px solid #e0e0e0; padding: 10px;"&gt;-thing（something / anything / nothing / everything）&lt;/td&gt;
&lt;td style="border: 1px solid #e0e0e0; padding: 10px;"&gt;&lt;strong&gt;好まれる&lt;/strong&gt;&lt;/td&gt;
&lt;td style="border: 1px solid #e0e0e0; padding: 10px;"&gt;&lt;code&gt;I remember anything that she said then.&lt;/code&gt;&lt;/td&gt;
&lt;td style="border: 1px solid #e0e0e0; padding: 10px;"&gt;「thing が入っているか」で判断できます（which で迷いがちなところ）。&lt;/td&gt;
&lt;/tr&gt;
&lt;tr&gt;
&lt;td style="border: 1px solid #e0e0e0; padding: 10px;"&gt;人＋人以外（例：the boy and the dog）&lt;/td&gt;
&lt;td style="border: 1px solid #e0e0e0; padding: 10px;"&gt;&lt;strong&gt;that 一択&lt;/strong&gt;&lt;/td&gt;
&lt;td style="border: 1px solid #e0e0e0; padding: 10px;"&gt;&lt;code&gt;Look at the boy and the dog that are running there.&lt;/code&gt;&lt;/td&gt;
&lt;td style="border: 1px solid #e0e0e0; padding: 10px;"&gt;who は人、which は人以外なので両方はカバーできません。be動詞は複数（are）になりやすい点も確認。&lt;/td&gt;
&lt;/tr&gt;
&lt;/tbody&gt;
&lt;/table&gt;
&lt;/div&gt;
&lt;h3 style="margin: 1.0em 0 0.4em; line-height: 1.5;"&gt;which / who と迷う人向け：最短の見分け方&lt;/h3&gt;
&lt;ul style="margin: 0 0 0.8em 1.2em; line-height: 1.9;"&gt;
&lt;li&gt;先行詞に &lt;strong&gt;first / best / only / all / every / -thing&lt;/strong&gt; が入っていたら、まず “that” を優先して考える。&lt;/li&gt;
&lt;li&gt;先行詞が &lt;strong&gt;人＋物（動物）&lt;/strong&gt; のセットなら “that” が基本的に一択。&lt;/li&gt;
&lt;li&gt;&lt;strong&gt;all の語順&lt;/strong&gt;（all + the / 所有格 + 名詞）も、ついでにここで固めておく。&lt;/li&gt;
&lt;/ul&gt;
&lt;p style="margin: 0; line-height: 1.9;"&gt;このあと本文で各パターンを例文で確認し、ページ下部の「まとめ＆クイズ」で“迷わず選べるか”をチェックしてみてください。&lt;/p&gt;
&lt;/div&gt;
&lt;p&gt;&lt;img decoding="async" fetchpriority="high" class="alignnone size-medium wp-image-831" src="https://eigo-rewrite.com/wp-content/uploads/2023/10/スライド用1-1-300x169.jpg" alt="英作文で得点を上げるための典型文フレーズ（例：" width="300" height="169" srcset="https://eigo-rewrite.com/wp-content/uploads/2023/10/スライド用1-1-300x169.jpg 300w, https://eigo-rewrite.com/wp-content/uploads/2023/10/スライド用1-1-1024x576.jpg 1024w, https://eigo-rewrite.com/wp-content/uploads/2023/10/スライド用1-1-768x432.jpg 768w, https://eigo-rewrite.com/wp-content/uploads/2023/10/スライド用1-1-320x180.jpg 320w, https://eigo-rewrite.com/wp-content/uploads/2023/10/スライド用1-1.jpg 1280w" sizes="(max-width: 300px) 100vw, 300px" /&gt;&lt;/p&gt;
&lt;p&gt;&lt;span style="color: #ff6600;"&gt;①は先行詞が序数の場合&lt;/span&gt;です。序数というのは、これは順序の序という漢字を使っていますから、1番目とか2番目とか最後とか、何番目というような&lt;span style="color: #0000ff;"&gt;順序に関する数&lt;/span&gt;が書かれている場合です。&lt;br /&gt;
&lt;!-- 都立高校入試 英語・英作文対策講座 --&gt;&lt;/p&gt;
&lt;div style="border: 2px solid #ff6600; background-color: #fff0e0; padding: 10px; display: flex; align-items: center; justify-content: center; margin-bottom: 10px;"&gt;
&lt;p&gt;&lt;img decoding="async" style="max-width: 100px; height: auto; margin-right: 10px;" src="https://eigo-rewrite.com/wp-content/uploads/2020/06/logo_tate-1.png" alt="Re-Writeのロゴ" /&gt;&lt;/p&gt;
&lt;div&gt;
&lt;p style="margin: 5px 0;"&gt;【都立高校入試 英語・英作文対策講座】：共通問題から自校作成校までの長文読解と自由英作文を集中的に演習し、&lt;br /&gt;
&lt;strong&gt;「5分で書ききる」答案作りと安定して得点できる英語力&lt;/strong&gt;を養います。&lt;/p&gt;
&lt;p&gt;&lt;a style="background-color: #ff6600; color: white; padding: 5px 10px; text-align: center; text-decoration: none; display: inline-block; font-size: 14px;" href="https://eigo-rewrite.com/toritsu/"&gt;&lt;br /&gt;
詳細を見る&lt;br /&gt;
&lt;/a&gt;&lt;/p&gt;
&lt;/div&gt;
&lt;/div&gt;
&lt;p&gt;例えばこちらです。&amp;#8221;This is the first novel&amp;#8221;、この先行詞の中に序数が含まれています。&lt;/p&gt;
&lt;p&gt;その場合は、この関係代名詞の塊のこの部分、こちらは&amp;#8221;which&amp;#8221;を使うよりもここに序数があるので&amp;#8221;that&amp;#8221;を使う方が好まれます。&lt;/p&gt;
&lt;p&gt;訳に関しては当然右から左という関係代名詞のルールは変わりません。&lt;/p&gt;
&lt;p&gt;そうすると、「これは彼女が初めて英語で読んだ小説です。」というように、訳す時は当然右から左となります。&lt;/p&gt;
&lt;p&gt;このように、この&amp;#8221;first&amp;#8221;とか&amp;#8221;second&amp;#8221;、あるいは&amp;#8221;last&amp;#8221;、「最後」のように&lt;span style="color: #ff0000;"&gt;順序を表す語句がある場合は関係代名詞は&amp;#8221;that&amp;#8221;を使う&lt;/span&gt;というルールになります。&lt;/p&gt;
&lt;p&gt;また、同様に最上級に関しても同じ事が言えます。&lt;/p&gt;
&lt;p&gt;この先行詞の中に&amp;#8221;This is the vest movie&amp;#8221;と&amp;#8221;vest&amp;#8221;という最上級があります。その場合はこの関係代名詞の塊の中の、この関係代名詞は&amp;#8221;which&amp;#8221;ではなくて&amp;#8221;that&amp;#8221;を使うという事が多いです。&lt;/p&gt;
&lt;p&gt;訳してみると、「これが私が今まで見た中で一番いい映画だ。」となっています。&lt;/p&gt;
&lt;p&gt;&amp;#8220;ever&amp;#8221;は肯定文で使う事も出来まして、これは「今まで」とか「今までに」というような意味になっています。そして今みたいに序数、最上級があれば関係代名詞は&amp;#8221;that&amp;#8221;になりますが、もう一つあります。&lt;/p&gt;
&lt;p&gt;&lt;strong&gt;限定語句&lt;/strong&gt;と書きました。ちょっと難しい言い方になりますが、&lt;span style="color: #0000ff;"&gt;ある特定の名詞とか意味を強調するような語句の場合&lt;/span&gt;です。&lt;/p&gt;
&lt;p&gt;例えばこれで言いますと、&amp;#8221;This is only money&amp;#8221;「これが唯一のお金だ」というちょっと強調するような語句です。&lt;br /&gt;
この強調するような語句があった場合は、ここの関係代名詞というのが&amp;#8221;which&amp;#8221;や&amp;#8221;whom&amp;#8221;ではなく&amp;#8221;that&amp;#8221;を使うという事になります。&lt;/p&gt;
&lt;p&gt;こちらに関しては、順番とか何番目と最上級。&amp;#8221;only&amp;#8221;のような限定語句というのは数は少なくなりますから、これは出てきたその都度、&amp;#8221;only&amp;#8221;の時は&amp;#8221;that&amp;#8221;を使う方がいいんだな、というふうに覚えていって下さい。&lt;/p&gt;
&lt;p&gt;&amp;nbsp;&lt;/p&gt;
&lt;p&gt;それでは&amp;#8221;that&amp;#8221;が好まれる場合の②番を見ていく事にします。&lt;/p&gt;
&lt;p&gt;次は先行詞の中にこちらに書いてあるように、&amp;#8221;all&amp;#8221;とか&amp;#8221;every&amp;#8221;のような&lt;span style="color: #ff0000;"&gt;全体表現&lt;/span&gt;がある場合です。&lt;/p&gt;
&lt;p&gt;「全て」というような意味を含む場合、この場合は&amp;#8221;that&amp;#8221;が好まれます。&lt;/p&gt;
&lt;p&gt;&lt;img decoding="async" class="alignnone size-medium wp-image-832" src="https://eigo-rewrite.com/wp-content/uploads/2023/10/スライド用2-1-300x169.jpg" alt="短時間で英作文を書く方法を解説するスライド" width="300" height="169" srcset="https://eigo-rewrite.com/wp-content/uploads/2023/10/スライド用2-1-300x169.jpg 300w, https://eigo-rewrite.com/wp-content/uploads/2023/10/スライド用2-1-1024x576.jpg 1024w, https://eigo-rewrite.com/wp-content/uploads/2023/10/スライド用2-1-768x432.jpg 768w, https://eigo-rewrite.com/wp-content/uploads/2023/10/スライド用2-1-320x180.jpg 320w, https://eigo-rewrite.com/wp-content/uploads/2023/10/スライド用2-1.jpg 1280w" sizes="(max-width: 300px) 100vw, 300px" /&gt;&lt;/p&gt;
&lt;p&gt;&amp;#8220;all&amp;#8221;が入っています。&amp;#8221;All the books&amp;#8221;「全ての本」となっています。&lt;/p&gt;
&lt;p&gt;この&lt;strong&gt;&amp;#8220;All&amp;#8221;というのがある場合、この関係代名詞というは&amp;#8221;that&amp;#8221;を使う事が多い&lt;/strong&gt;です。&lt;/p&gt;
&lt;p&gt;なんですぐに分かるかというと、&lt;span style="color: #0000ff;"&gt;関係代名詞を使った文というのは元々二つの文を一つの文に繋いでいます&lt;/span&gt;。&lt;/p&gt;
&lt;p&gt;という事は、文というのは必ず主語と動詞がある訳ですから、ここに主語と動詞があります。&lt;/p&gt;
&lt;p&gt;そうすると&amp;#8221;are&amp;#8221;というのも動詞です。&lt;/p&gt;
&lt;p&gt;&amp;#8220;am reading are&amp;#8221;と繋がるはずがないので、文の途中で関係代名詞が始まった場合、二つ目の動詞が出てきたら、その二つ目の動詞の直前までが関係代名詞の塊であるという事が分かります。&lt;/p&gt;
&lt;p&gt;そうしますと、これは「私が今読んでいる全ての本は面白い。」となります。何冊か読んでいて、その全ての本は面白いと言っています。&lt;/p&gt;
&lt;p&gt;ちなみに、&amp;#8221;All&amp;#8221;というのは語順が非常に大事でして、ここに&amp;#8221;All the books&amp;#8221;と書いてありまして、&amp;#8221;The all books&amp;#8221;とは書いていません。&lt;/p&gt;
&lt;p&gt;この&amp;#8221;All&amp;#8221;というのは、「All+the」や&amp;#8221;my&amp;#8221;のような所有格、そして名詞、こういった順番になります。&lt;/p&gt;
&lt;p&gt;ですから、この機会に&amp;#8221;All&amp;#8221;があったら&amp;#8221;that&amp;#8221;を使うという事以外に、「All the 複数形」とか、「All 所有格複数形」という形の語順も是非覚えて下さい。&lt;/p&gt;
&lt;p&gt;それから、今&amp;#8221;All&amp;#8221;を見ましたが、同じように&amp;#8221;every&amp;#8221;というのもあります。&lt;/p&gt;
&lt;p&gt;&amp;#8220;every&amp;#8221;というのは単数扱いですから&amp;#8221;songs&amp;#8221;ではなく&amp;#8221;song&amp;#8221;で終わります。&lt;/p&gt;
&lt;p&gt;こちら、&amp;#8221;that she sings&amp;#8221;とありますから、そうするとこれ&amp;#8221;every&amp;#8221;があるから&amp;#8221;which&amp;#8221;じゃなくて&amp;#8221;that&amp;#8221;を使います。ですからこれは、「私は彼女が歌う全ての曲を知っている。」といった意味になります。&lt;/p&gt;
&lt;p&gt;このように、「全て」を表す語句が先行詞に含まれている場合、関係代名詞は&amp;#8221;that&amp;#8221;にするというルールになります。&lt;/p&gt;
&lt;p&gt;それでは&amp;#8221;that&amp;#8221;が好まれる場合の最後です。③と④に関して見ていきます。&lt;br /&gt;
③に関しては、先行詞が「～thing」と書きました。&lt;br /&gt;
&amp;#8220;something&amp;#8221;とか&amp;#8221;anything&amp;#8221;とか&amp;#8221;nothing&amp;#8221;です。&lt;/p&gt;
&lt;p&gt;&lt;img decoding="async" loading="lazy" class="alignnone size-medium wp-image-835" src="https://eigo-rewrite.com/wp-content/uploads/2023/10/スライド用3-3-300x169.jpg" alt="対策講座や傾向解説関連画像" width="300" height="169" srcset="https://eigo-rewrite.com/wp-content/uploads/2023/10/スライド用3-3-300x169.jpg 300w, https://eigo-rewrite.com/wp-content/uploads/2023/10/スライド用3-3-1024x576.jpg 1024w, https://eigo-rewrite.com/wp-content/uploads/2023/10/スライド用3-3-768x432.jpg 768w, https://eigo-rewrite.com/wp-content/uploads/2023/10/スライド用3-3-320x180.jpg 320w, https://eigo-rewrite.com/wp-content/uploads/2023/10/スライド用3-3.jpg 1280w" sizes="(max-width: 300px) 100vw, 300px" /&gt;&lt;/p&gt;
&lt;p&gt;こちらを見ますと&amp;#8221;anything&amp;#8221;があります。&lt;/p&gt;
&lt;p&gt;&amp;#8220;anything&amp;#8221;は肯定文で使われると、「どんな何々でも」「どんな事でも」というような意味になります。&lt;/p&gt;
&lt;p&gt;そうすると、「私はどんな事でも覚えている」となり、そのあとが&amp;#8221;that she said then&amp;#8221;となっています。&amp;#8221;anything&amp;#8221;と&amp;#8221;thing&amp;#8221;が入っているので&amp;#8221;which&amp;#8221;ではなく&amp;#8221;that&amp;#8221;を使います。&lt;/p&gt;
&lt;p&gt;そうすると、右から左に訳していくと、「私は彼女がその時言った全ての事を覚えている。」という意味になります。&lt;/p&gt;
&lt;p&gt;最後です。先行詞が人+人以外の場合とあります。どういう事かというと、ちょっとこれは有名な例文になりますが、こちらです。&amp;#8221;and&amp;#8221;で繋がっています。&lt;/p&gt;
&lt;p&gt;&amp;#8220;the boy and the dog&amp;#8221;、そうすると「少年と犬」というのがあります。&lt;/p&gt;
&lt;p&gt;この関係代名詞の塊な訳ですが、ここに&amp;#8221;are&amp;#8221;と書いてあります。&amp;#8221;are&amp;#8221;と書いてあるという事は、これは「少年と犬」の両方が走っているという事を表していますから、そうするとここに&amp;#8221;who&amp;#8221;とか&amp;#8221;which&amp;#8221;と書いてしまうと&amp;#8221;who are which are&amp;#8221;になる訳です。&lt;/p&gt;
&lt;p&gt;ですが、これが&amp;#8221;the boys&amp;#8221;とか&amp;#8221;dogs&amp;#8221;となっていないので、そうするとここに&amp;#8221;which&amp;#8221;とか&amp;#8221;who&amp;#8221;を入れてしまうとダメな訳です。&lt;/p&gt;
&lt;p&gt;ですから、この走っているのが「少年と犬」の両方なので、そうすると&lt;span style="color: #0000ff;"&gt;&amp;#8220;who&amp;#8221;は人にしか使えない、&amp;#8221;which&amp;#8221;は人以外にしか使えない&lt;/span&gt;ですから、人と人以外が先行詞になっているので、じゃあここはどっちでも使える&amp;#8221;that&amp;#8221;を使おうという事になります。&lt;/p&gt;
&lt;p&gt;③番までは&amp;#8221;that&amp;#8221;が好まれる場合になっていますが、こちらの人+人以外の場合というのは、これは逆に&amp;#8221;that&amp;#8221;じゃないと使えない訳です。ですから、訳はこちらの場合「そこで走っている少年と犬を見て下さい。」となります。&lt;/p&gt;
&lt;p&gt;訳し方は変わらないですが、人+人以外だから&amp;#8221;that&amp;#8221;使う。ここも&amp;#8221;that&amp;#8221;だからis&amp;#8221;ではなくて、&amp;#8221;the boy and the dog&amp;#8221;と複数いるからbe動詞は&amp;#8221;are&amp;#8221;にするという点に注意して下さい。&lt;/p&gt;
&lt;p&gt;このようにLesson10というのはかなり盛りだくさんな内容になっていますから、どのセクションに関しても必ず教科書を読み込むとともに、問題集で実際に手を動かして練習をするようにして下さい。&lt;br /&gt;
&lt;!-- 大学受験英作文講座 --&gt;&lt;/p&gt;
&lt;div style="border: 2px solid #ff6600; background-color: #fff0e0; padding: 10px; display: flex; align-items: center; justify-content: center;"&gt;
&lt;p&gt;&lt;img decoding="async" style="max-width: 100px; height: auto; margin-right: 10px;" src="https://eigo-rewrite.com/wp-content/uploads/2020/06/logo_tate-1.png" alt="Re-Writeのロゴ" /&gt;&lt;/p&gt;
&lt;div&gt;
&lt;p style="margin: 5px 0;"&gt;【大学受験英作文講座】：和文英訳・自由英作文を段階的に練習し、伝わる英作文の構築力を育成します。&lt;/p&gt;
&lt;p&gt;&lt;a style="background-color: #ff6600; color: white; padding: 5px 10px; text-align: center; text-decoration: none; display: inline-block; font-size: 14px;" href="https://eigo-rewrite.com/kobetsueisakubun/"&gt;詳細を見る&lt;/a&gt;&lt;/p&gt;
&lt;/div&gt;
&lt;/div&gt;
&lt;h2&gt;Lesson10 関係代名詞 that が好まれる場合（まとめ＆クイズ）&lt;/h2&gt;
&lt;h3&gt;まとめ&lt;/h3&gt;
&lt;table style="table-layout: fixed; line-height: 1.6; width: 100%; border-collapse: collapse; margin-top: 10px;"&gt;
&lt;tbody&gt;
&lt;tr style="background-color: #dd8500; color: #ffffff;"&gt;
&lt;th style="padding: 8px; width: 30%;"&gt;ポイント&lt;/th&gt;
&lt;th style="padding: 8px; width: 70%;"&gt;説明&lt;/th&gt;
&lt;/tr&gt;
&lt;tr style="background-color: #f0b464; color: #000000;"&gt;
&lt;td style="padding: 8px;"&gt;① 序数がある先行詞&lt;/td&gt;
&lt;td style="padding: 8px;"&gt;・&lt;strong&gt;first / second / last&lt;/strong&gt; など、順序を表す語を含む先行詞では &lt;strong&gt;that&lt;/strong&gt; が好まれる。&lt;br /&gt;
・例：This is the &lt;strong&gt;first novel that&lt;/strong&gt; she read in English.&lt;/td&gt;
&lt;/tr&gt;
&lt;tr style="background-color: #ffffff; color: #000000;"&gt;
&lt;td style="padding: 8px;"&gt;② 最上級がある先行詞&lt;/td&gt;
&lt;td style="padding: 8px;"&gt;・&lt;strong&gt;the best / the largest&lt;/strong&gt; などの最上級を含むときも &lt;strong&gt;that&lt;/strong&gt; を使うことが多い。&lt;br /&gt;
・例：This is the &lt;strong&gt;best movie that&lt;/strong&gt; I have ever seen.&lt;/td&gt;
&lt;/tr&gt;
&lt;tr style="background-color: #f0b464; color: #000000;"&gt;
&lt;td style="padding: 8px;"&gt;③ 限定語句（only など）&lt;/td&gt;
&lt;td style="padding: 8px;"&gt;・先行詞に &lt;strong&gt;only&lt;/strong&gt; など「唯一」「特定」を強く示す語があるとき、&lt;strong&gt;that&lt;/strong&gt; が好ましい。&lt;br /&gt;
・例：This is the &lt;strong&gt;only money that&lt;/strong&gt; I have.&lt;/td&gt;
&lt;/tr&gt;
&lt;tr style="background-color: #ffffff; color: #000000;"&gt;
&lt;td style="padding: 8px;"&gt;④ 全体表現（all / every）&lt;/td&gt;
&lt;td style="padding: 8px;"&gt;・&lt;strong&gt;all / every&lt;/strong&gt; など「すべて・全ての〜」を表す語が先行詞にあるときは &lt;strong&gt;that&lt;/strong&gt; を使う。&lt;br /&gt;
・例：&lt;br /&gt;
‐ &lt;strong&gt;All the books that&lt;/strong&gt; I am reading are interesting.&lt;br /&gt;
‐ &lt;strong&gt;Every song that&lt;/strong&gt; she sings is beautiful.&lt;br /&gt;
・語順：&lt;strong&gt;all + the / 所有格 + 名詞&lt;/strong&gt;（All the books / All my friends）&lt;/td&gt;
&lt;/tr&gt;
&lt;tr style="background-color: #f0b464; color: #000000;"&gt;
&lt;td style="padding: 8px;"&gt;⑤ ～thing を含む先行詞&lt;/td&gt;
&lt;td style="padding: 8px;"&gt;・&lt;strong&gt;something / anything / nothing / everything&lt;/strong&gt; など &lt;strong&gt;‐thing&lt;/strong&gt; を含む語が先行詞のときは &lt;strong&gt;that&lt;/strong&gt; を用いる。&lt;br /&gt;
・例：I remember &lt;strong&gt;anything that&lt;/strong&gt; she said then.&lt;/td&gt;
&lt;/tr&gt;
&lt;tr style="background-color: #ffffff; color: #000000;"&gt;
&lt;td style="padding: 8px;"&gt;⑥ 人＋人以外が先行詞&lt;/td&gt;
&lt;td style="padding: 8px;"&gt;・&lt;strong&gt;the boy and the dog&lt;/strong&gt; のように「人＋物（動物）」が一つの先行詞になっている場合、&lt;strong&gt;who も which も使えず that 一択&lt;/strong&gt;。&lt;br /&gt;
・例：Look at &lt;strong&gt;the boy and the dog that&lt;/strong&gt; are running there.&lt;/td&gt;
&lt;/tr&gt;
&lt;tr style="background-color: #f0b464; color: #000000;"&gt;
&lt;td style="padding: 8px;"&gt;⑦ that と who / which の関係&lt;/td&gt;
&lt;td style="padding: 8px;"&gt;・主格・目的格の関係代名詞は基本的に &lt;strong&gt;who / which ⇔ that&lt;/strong&gt; と置き換え可能。&lt;br /&gt;
・ただし上の①〜⑤では &lt;strong&gt;that が好まれ&lt;/strong&gt;、⑥では &lt;strong&gt;that しか使えない&lt;/strong&gt; 点を押さえる。&lt;/td&gt;
&lt;/tr&gt;
&lt;/tbody&gt;
&lt;/table&gt;
&lt;hr /&gt;
&lt;h3&gt;クイズ&lt;/h3&gt;
&lt;p&gt;&lt;script&gt; function showAnswer(id) { var ans = document.getElementById(id); var btn = document.getElementById(id + '-btn'); if (ans &amp;&amp; btn) { ans.style.display = 'inline'; btn.style.display = 'none'; } } &lt;/script&gt;&lt;/p&gt;
&lt;table style="table-layout: fixed; line-height: 1.6; width: 100%; border-collapse: collapse; margin-top: 10px;"&gt;
&lt;tbody&gt;
&lt;tr style="background-color: #dd8500; color: #ffffff;"&gt;
&lt;th style="padding: 8px; width: 45%;"&gt;問題&lt;/th&gt;
&lt;th style="padding: 8px; width: 35%;"&gt;選択肢&lt;/th&gt;
&lt;th style="padding: 8px; width: 20%;"&gt;答え&lt;/th&gt;
&lt;/tr&gt;
&lt;tr style="background-color: #f0b464; color: #000000;"&gt;
&lt;td style="padding: 8px;"&gt;1. 序数（first / second / last など）を含む先行詞に続く関係代名詞として最もふさわしいものは？&lt;/td&gt;
&lt;td style="padding: 8px;"&gt;A. who　B. which　C. that　D. what&lt;/td&gt;
&lt;td style="padding: 8px;"&gt;&lt;button id="q1-btn"&gt;正解を見る&lt;/button&gt;&lt;br /&gt;
&lt;span id="q1" style="display: none;"&gt;C. that&lt;/span&gt;&lt;/td&gt;
&lt;/tr&gt;
&lt;tr style="background-color: #ffffff; color: #000000;"&gt;
&lt;td style="padding: 8px;"&gt;2. 次の文で空所に入る最も適切な語は？&lt;br /&gt;
This is the best movie (   ) I have ever seen.&lt;/td&gt;
&lt;td style="padding: 8px;"&gt;A. who　B. which　C. that　D. what&lt;/td&gt;
&lt;td style="padding: 8px;"&gt;&lt;button id="q2-btn"&gt;正解を見る&lt;/button&gt;&lt;br /&gt;
&lt;span id="q2" style="display: none;"&gt;C. that&lt;/span&gt;&lt;/td&gt;
&lt;/tr&gt;
&lt;tr style="background-color: #f0b464; color: #000000;"&gt;
&lt;td style="padding: 8px;"&gt;3. 「これは私の&lt;strong&gt;唯一の&lt;/strong&gt;お金です。」のように only を含む先行詞のとき、関係代名詞として好ましいのは？&lt;/td&gt;
&lt;td style="padding: 8px;"&gt;A. who　B. which　C. that　D. whose&lt;/td&gt;
&lt;td style="padding: 8px;"&gt;&lt;button id="q3-btn"&gt;正解を見る&lt;/button&gt;&lt;br /&gt;
&lt;span id="q3" style="display: none;"&gt;C. that&lt;/span&gt;&lt;/td&gt;
&lt;/tr&gt;
&lt;tr style="background-color: #ffffff; color: #000000;"&gt;
&lt;td style="padding: 8px;"&gt;4. 「全ての本」を表す先行詞として正しい語順はどれ？&lt;/td&gt;
&lt;td style="padding: 8px;"&gt;A. the all books&lt;br /&gt;
B. all books the&lt;br /&gt;
C. all the books&lt;br /&gt;
D. books all the&lt;/td&gt;
&lt;td style="padding: 8px;"&gt;&lt;button id="q4-btn"&gt;正解を見る&lt;/button&gt;&lt;br /&gt;
&lt;span id="q4" style="display: none;"&gt;C. all the books&lt;/span&gt;&lt;/td&gt;
&lt;/tr&gt;
&lt;tr style="background-color: #f0b464; color: #000000;"&gt;
&lt;td style="padding: 8px;"&gt;5. 「全ての本はおもしろい。」という意味になる文として最も適切なのはどれ？&lt;br /&gt;
（関係代名詞に注意）&lt;/td&gt;
&lt;td style="padding: 8px;"&gt;A. All the books which I am reading are interesting.&lt;br /&gt;
B. All the books that I am reading are interesting.&lt;br /&gt;
C. All the books who I am reading are interesting.&lt;br /&gt;
D. All the books what I am reading are interesting.&lt;/td&gt;
&lt;td style="padding: 8px;"&gt;&lt;button id="q5-btn"&gt;正解を見る&lt;/button&gt;&lt;br /&gt;
&lt;span id="q5" style="display: none;"&gt;B. All the books &lt;strong&gt;that&lt;/strong&gt; I am reading are interesting.&lt;/span&gt;&lt;/td&gt;
&lt;/tr&gt;
&lt;tr style="background-color: #ffffff; color: #000000;"&gt;
&lt;td style="padding: 8px;"&gt;6. ～thing を含む先行詞に適切な関係代名詞はどれ？&lt;br /&gt;
I remember anything (   ) she said then.&lt;/td&gt;
&lt;td style="padding: 8px;"&gt;A. who　B. which　C. that　D. what&lt;/td&gt;
&lt;td style="padding: 8px;"&gt;&lt;button id="q6-btn"&gt;正解を見る&lt;/button&gt;&lt;br /&gt;
&lt;span id="q6" style="display: none;"&gt;C. that&lt;/span&gt;&lt;/td&gt;
&lt;/tr&gt;
&lt;tr style="background-color: #f0b464; color: #000000;"&gt;
&lt;td style="padding: 8px;"&gt;7. 次の日本語に最も近い英文はどれ？&lt;br /&gt;
「彼女が歌う全ての歌を私は知っています。」&lt;/td&gt;
&lt;td style="padding: 8px;"&gt;A. I know every songs which she sings.&lt;br /&gt;
B. I know every song who she sings.&lt;br /&gt;
C. I know every song that she sings.&lt;br /&gt;
D. I know every song what she sings.&lt;/td&gt;
&lt;td style="padding: 8px;"&gt;&lt;button id="q7-btn"&gt;正解を見る&lt;/button&gt;&lt;br /&gt;
&lt;span id="q7" style="display: none;"&gt;C. I know every song &lt;strong&gt;that&lt;/strong&gt; she sings.&lt;/span&gt;&lt;/td&gt;
&lt;/tr&gt;
&lt;tr style="background-color: #ffffff; color: #000000;"&gt;
&lt;td style="padding: 8px;"&gt;8. 先行詞が「the boy and the dog」のとき、関係代名詞として正しいものはどれ？&lt;/td&gt;
&lt;td style="padding: 8px;"&gt;A. who　B. which　C. that　D. whose&lt;/td&gt;
&lt;td style="padding: 8px;"&gt;&lt;button id="q8-btn"&gt;正解を見る&lt;/button&gt;&lt;br /&gt;
&lt;span id="q8" style="display: none;"&gt;C. that&lt;/span&gt;&lt;/td&gt;
&lt;/tr&gt;
&lt;tr style="background-color: #f0b464; color: #000000;"&gt;
&lt;td style="padding: 8px;"&gt;9. 次のうち、文法的に正しいものはどれ？&lt;br /&gt;
（関係代名詞と be 動詞に注意）&lt;/td&gt;
&lt;td style="padding: 8px;"&gt;A. Look at the boy and the dog who is running there.&lt;br /&gt;
B. Look at the boy and the dog which is running there.&lt;br /&gt;
C. Look at the boy and the dog that are running there.&lt;br /&gt;
D. Look at the boy and the dog that is running there.&lt;/td&gt;
&lt;td style="padding: 8px;"&gt;&lt;button id="q9-btn"&gt;正解を見る&lt;/button&gt;&lt;br /&gt;
&lt;span id="q9" style="display: none;"&gt;C. Look at the boy and the dog &lt;strong&gt;that are&lt;/strong&gt; running there.&lt;/span&gt;&lt;/td&gt;
&lt;/tr&gt;
&lt;tr style="background-color: #ffffff; color: #000000;"&gt;
&lt;td style="padding: 8px;"&gt;10. 次の説明として正しいものはどれ？&lt;/td&gt;
&lt;td style="padding: 8px;"&gt;A. 「人＋人以外」が先行詞なら who を使う。&lt;br /&gt;
B. 序数や最上級を含む先行詞では that が好まれる。&lt;br /&gt;
C. ～thing を含む先行詞では必ず which を使う。&lt;br /&gt;
D. all や every がある先行詞では関係代名詞は不要である。&lt;/td&gt;
&lt;td style="padding: 8px;"&gt;&lt;button id="q10-btn"&gt;正解を見る&lt;/button&gt;&lt;br /&gt;
&lt;span id="q10" style="display: none;"&gt;B. 序数や最上級を含む先行詞では that が好まれる。&lt;/span&gt;&lt;/td&gt;
&lt;/tr&gt;
&lt;/tbody&gt;
&lt;/table&gt;
&lt;p&gt;&lt;!-- 読解強化講座 --&gt;&lt;/p&gt;
&lt;div style="border: 2px solid #ff6600; background-color: #fff0e0; padding: 10px; display: flex; align-items: center; justify-content: center; margin-bottom: 10px;"&gt;
&lt;p&gt;&lt;img decoding="async" style="max-width: 100px; height: auto; margin-right: 10px;" src="https://eigo-rewrite.com/wp-content/uploads/2020/06/logo_tate-1.png" alt="Re-Writeのロゴ" /&gt;&lt;/p&gt;
&lt;div&gt;
&lt;p style="margin: 5px 0;"&gt;【読解強化講座】：速読・精読の力を育て、自校作成校の難解長文に対応する読解力を養成します。&lt;/p&gt;
&lt;p&gt;&lt;a style="background-color: #ff6600; color: white; padding: 5px 10px; text-align: center; text-decoration: none; display: inline-block; font-size: 14px;" href="https://eigo-rewrite.com/dokkaikyouka/"&gt;詳細を見る&lt;/a&gt;&lt;/p&gt;
&lt;/div&gt;
&lt;/div&gt;
```
</t>
  </si>
  <si>
    <t>resp_0a9e57ee4192fb530169aaabebe27c81a0a2ec1d1b9840b739</t>
  </si>
  <si>
    <t>1) 本文の要約（想定読者・悩み・解決）
- 想定読者  
  中学生、または中学英語を復習している学習者。特に NEW TREASURE STAGE2 の Lesson10 を勉強していて、関係代名詞の **that / who / which の使い分け**を確認したい人です。
- 悩み  
  「関係代名詞で that はいつ使うのか」「which とどう違うのか」「that しか使えない場面はあるのか」「先行詞を見て判断できるのか」が分かりにくい、という悩みに対応しています。
- 解決範囲  
  本文は、**関係代名詞 that が好まれる場合／that しか使えない場合**を、先行詞の特徴ごとに例文付きで説明しています。扱っている主な範囲は以下です。  
  - 序数  
  - 最上級  
  - only などの限定表現  
  - all / every  
  - something / anything / nothing / everything  
  - 人＋物（動物）  
  また、本文内では「先行詞」という見方を使って判断する説明もあります。
2) 検索意図の整理（主要クエリから2〜3パターン）
- パターンA：that を使う場面を知りたい  
  代表クエリ：  
  - 関係代名詞 that  
  - that 関係代名詞  
  - 関係詞 that  
  - 関係代名詞 thatを使う時  
  - 関係代名詞 that いつ使う  
  - 関係詞 thatを使う時  
  検索者はまず「thatはどういう時に使うのか」を知りたい意図です。
- パターンB：that が好まれる／that しか使えない条件を知りたい  
  代表クエリ：  
  - 関係代名詞 thatしか使えないとき  
  - 関係代名詞 thatが好まれる場合  
  - thatが好まれる場合  
  - all 関係代名詞  
  - anything 関係代名詞  
  - 関係代名詞 only  
  検索者は「which でもいいのか」「that 一択なのか」の条件整理を求めています。
- パターンC：which との違い・先行詞との関係を知りたい  
  代表クエリ：  
  - 関係代名詞 that which 違い  
  - which that 使い分け 関係代名詞  
  - 先行詞  
  - 先行詞とは 英語  
  - 関係代名詞 先行詞  
  検索者は「先行詞を見てどう判断するのか」「which との違いは何か」を知りたい意図です。  
  ただし本文は「先行詞とは何か」を主題にしたページではありません。
3) 不一致の指摘（タイトル/メタ/H1/冒頭のどこがズレているか）
- タイトルのズレ  
  現状タイトル：  
  **関係代名詞の目的格と前置詞の使い方｜who/which/that 完全整理**  
  これは本文内容と大きく不一致です。本文は**目的格と前置詞**の説明が中心ではなく、**that が好まれる場合・that しか使えない場合**の整理が主題です。  
  そのため、主要クエリの「関係代名詞 that」「thatを使う時」ともズレています。
- メタのズレ  
  現状メタ：  
  **関係代名詞thatを使う条件を7ルールで整理。序数/最上級/only/all/every/-thing/人+物を例文・表・クイズで確認。**  
  メタは本文と比較的近いですが、**「7ルール」**という言い方は本文実態と少しズレます。本文の中心は、厳密な7分類というより、**that が好まれる先行詞の特徴と that 一択のケース**です。  
  また、「先行詞」を検索しているユーザーに対して、先行詞ベースで説明するページだと少し伝え切れていません。
- H1のズレ  
  現状H1：  
  **STAGE2 Lesson10-3関係代名詞 that が好まれる場合まとめ｜which との違いと all／anything のルール**  
  H1は本文に近いものの、**教材名・Lesson番号が先頭に来ていて、一般検索の意図に対して弱い**です。  
  主要クエリの多くは「関係代名詞 that」「that 使う時」であり、検索結果上でも**一般的な学習テーマを先頭に出した方が一致感が高い**です。
- 冒頭120字のズレ  
  現状冒頭は、  
  - 「少し特殊なケースを扱います」  
  - 「Lesson一覧はこちら」  
  が先に来ています。  
  これは検索ユーザーの知りたいこと、つまり  
  **「that はいつ使うのか」「which との違いは何か」**  
  への即答になっていません。  
  とくにCTRが低いクエリ群を見ると、検索結果で興味を持って流入しても、冒頭で答えが見えにくい構成です。
4) 修正方針（“どの意図に寄せるか”を1つに決める）
**パターンA+Bに寄せます。**  
つまり、  
**「関係代名詞 that はいつ使うか。特に、that が好まれる場合と that しか使えない場合を、先行詞ごとに確認できるページ」**  
としてタイトル・メタ・H1・冒頭をそろえるのが最適です。
理由：
- 表示回数上位は「関係代名詞 that」「that 関係代名詞」「thatを使う時」系が中心
- 本文もその意図に十分応えられる
- 「先行詞とは」の検索流入もあるが、本文は“先行詞の定義解説”を主題にしていないため、そこへ全面的に寄せると逆にズレる
※必要なら追記ブロックは1つだけ追加可能ですが、今回は**冒頭の改善だけでもかなり整合性を上げられる**ため、本文大改修は不要です。
5) 修正案（すべてコードブロック）
```txt
【タイトル案1】
関係代名詞thatはいつ使う？好まれる場合を例文で確認
```
```txt
【タイトル案2】
関係代名詞thatが好まれる場合｜whichとの違いも確認
```
```txt
【タイトル案3】※長め
関係代名詞thatはいつ使う？thatが好まれる場合・thatしか使えない場合を先行詞と例文で確認
```
```txt
【メタ案1】
関係代名詞thatはいつ使うのかを、中学生向けに例文で確認します。序数・最上級・only・all・every・anythingなど、thatが好まれる場合と、人＋物でthatしか使えない場合をまとめました。
```
```txt
【メタ案2】
関係代名詞thatとwhichの違いが分かりにくい人向けに、thatを使う場面を先行詞ごとに整理。first、best、only、all、every、-thing、人＋物の代表例をまとめて確認できます。
```
```txt
【メタ案3】
関係代名詞thatを使う時を、先行詞に注目して解説します。thatが好まれる場合とthatしか使えない場合を、whichとの違い・例文・確認問題つきで学べるページです。
```
```txt
【H1案1】
関係代名詞thatが好まれる場合｜thatを使う時とwhichとの違い
```
```txt
【H1案2】
関係代名詞thatはいつ使う？thatが好まれる場合とthatしか使えない場合
```
```html
【冒頭120字案1】
&lt;p&gt;関係代名詞thatは、whoやwhichの代わりに使えるだけでなく、先行詞によってはthatがよく使われる場面があります。この記事では、thatを使う時を、序数・最上級・only・all・every・-thing・人＋物の例文で確認します。&lt;/p&gt;
```
```html
【冒頭120字案2】
&lt;p&gt;関係代名詞thatはいつ使うのか、whichとどう違うのかを確認したい人向けのページです。先行詞に注目しながら、thatが好まれる場合とthatしか使えない場合を、中学英語の例文と一緒に見ていきます。&lt;/p&gt;
```</t>
  </si>
  <si>
    <t xml:space="preserve">以下のページは「スニペット整合性」（本文と title/meta/H1/冒頭文）が弱い可能性があります。
まず【本文】を確認し、想定読者・悩み・解決範囲を把握してください。
そのうえで、GSCの主要クエリ（表示回数上位）を根拠に、
「検索意図に対して、タイトル/メタ/H1/冒頭120字がズレている点」を特定し、
ズレを解消するための修正案（タイトル/メタ/H1/冒頭）を提示してください。
※本文の“大改修”は前提にしません（必要なら追記ブロックは最大1つまで）。
【URL】https://eng-support.com/column/progress-book1-lesson16-3/
【ページ分類】MC
【ページ分類の略語（このプロンプト内の定義）】
TP = トップページ（ホーム/サイトの入口）
SP = サービスページ（講座・コース・申込導線）
MC = メインコラム（コラム/解説/勉強法など集客記事）
SC = サブコラム（MCやSPを補強するための補助コラム※サイト定義に合わせて判断）
NW = ニュース/お知らせ（運用上は改善対象外として除外）
ST = 企業情報等のSEO対策を行わないこ固定ページ（運用上は改善対象外として除外）
- / 空欄 / 未分類 = 未分類（このスクリプトでは改善対象外として除外）
※未分類（空欄 / "-" / "未分類"）は作業対象に含めません。
【現状（スニペット要素）】
- タイトル：had/has/have to意味｜否定疑問の形｜中学英語
- メタ：had to＝過去の必要。have/has/had toの形、否定didn&amp;#039;t have to、疑問Did…have to、原形とmust違いを例文で整理。
- H1：have to / has to / had to の意味と使い方｜義務を表す文の作り方【Progress Book1 Lesson16-3】
- 冒頭120字：義務や必要性を表す &amp;#8220;have to&amp;#8221; について学びましょう。これは助動詞の一つであり、以下で詳しく説明します。 &amp;#8220;can&amp;#8221;について 最初に見てみるのは、前々回に学んだ &amp;#8220;can&amp;
【GSC主要クエリ（表示回数上位50件）】
- had to｜表示576｜CTR 0.00%｜順位6.6
- had to 意味｜表示570｜CTR 0.00%｜順位6.0
- has to｜表示179｜CTR 0.00%｜順位4.1
- has to 意味｜表示163｜CTR 0.00%｜順位8.7
- have to 過去形｜表示83｜CTR 0.00%｜順位5.4
- have had to｜表示82｜CTR 0.00%｜順位8.1
- has 意味｜表示68｜CTR 0.00%｜順位9.4
- have to 動詞の原形｜表示57｜CTR 0.00%｜順位5.4
- i had to 意味｜表示57｜CTR 0.00%｜順位6.4
- have to｜表示52｜CTR 0.00%｜順位13.1
- had to have｜表示45｜CTR 0.00%｜順位8.0
- have to 否定｜表示43｜CTR 0.00%｜順位9.7
- have to 疑問文｜表示39｜CTR 0.00%｜順位3.3
- have toのあと｜表示34｜CTR 0.00%｜順位5.6
- have to 助動詞ではない｜表示32｜CTR 0.00%｜順位8.4
- had 原形｜表示31｜CTR 0.00%｜順位7.3
- have toのあとは原型｜表示30｜CTR 0.00%｜順位6.3
- had to be 意味｜表示29｜CTR 0.00%｜順位11.2
- have to has to 違い｜表示29｜CTR 0.00%｜順位9.0
- have to 動詞｜表示27｜CTR 0.00%｜順位8.9
- had to と have to の違い｜表示26｜CTR 0.00%｜順位3.3
- had to意味｜表示26｜CTR 0.00%｜順位6.8
- have had to 意味｜表示26｜CTR 0.00%｜順位5.8
- have to has to｜表示26｜CTR 0.00%｜順位9.0
- have 否定形｜表示26｜CTR 0.00%｜順位7.3
- you have to｜表示26｜CTR 0.00%｜順位1.0
- i had to｜表示23｜CTR 0.00%｜順位10.4
- will have to｜表示23｜CTR 0.00%｜順位1.0
- has意味｜表示21｜CTR 0.00%｜順位9.9
- had to do｜表示20｜CTR 0.00%｜順位6.0
- had 動詞の原形｜表示20｜CTR 0.00%｜順位6.6
- have to とhas to の違い｜表示20｜CTR 0.00%｜順位6.3
- have to 何詞｜表示20｜CTR 0.00%｜順位4.5
- have to had to｜表示19｜CTR 0.00%｜順位6.7
- have to 三単現｜表示19｜CTR 0.00%｜順位7.1
- hadto｜表示18｜CTR 5.56%｜順位8.6
- have to 三人称単数｜表示18｜CTR 0.00%｜順位1.0
- has had to｜表示17｜CTR 0.00%｜順位4.5
- has to have to 違い｜表示16｜CTR 0.00%｜順位7.9
- haveの否定形｜表示15｜CTR 0.00%｜順位7.3
- はふとぅー 過去形｜表示15｜CTR 0.00%｜順位2.6
- had to go 意味｜表示14｜CTR 0.00%｜順位11.1
- have to のあと｜表示14｜CTR 0.00%｜順位5.0
- have to 意味｜表示14｜CTR 0.00%｜順位15.1
- haveの過去形｜表示14｜CTR 0.00%｜順位1.0
- has to be｜表示13｜CTR 0.00%｜順位1.0
- have to 助動詞｜表示13｜CTR 0.00%｜順位9.7
- have to 助動詞 では ない｜表示13｜CTR 0.00%｜順位8.9
- didn't have to 意味｜表示12｜CTR 0.00%｜順位11.1
- have to take｜表示12｜CTR 0.00%｜順位1.0
【参考：代表語（自動抽出）】had
【出力（必ずこの順）】
1) 本文の要約（想定読者・悩み・解決）
2) 検索意図の整理（主要クエリから2〜3パターン）
3) 不一致の指摘（タイトル/メタ/H1/冒頭のどこがズレているか）
4) 修正方針（“どの意図に寄せるか”を1つに決める）
5) 修正案（すべてコードブロック）
   - タイトル案3つ（全角35字前後＋56字以上の網羅型を1つ）
   - メタ案3つ（全角90字前後）
   - H1案2つ
   - 冒頭120字（2案：&lt;p&gt;で開始）
【禁則ワード（シート連動）】
以下の【禁則ワード】は、タイトル/メタ/導入文/見出し/本文のいずれにも原則使用しないでください。
言い換えが必要な場合は、自然な日本語に置換してください。
【禁則ワード】
- 崩れ
- 型
- 迷い
- 保留
- 固定
- 手順
- 立て直
- 最短
- 結論だけ
- 乱れ
- 三点確認
- 内部リンク
- 導線
- 設計
- 刺
- まず結論
- 整え
- 押し付けない案内
- 統一
- 次の一手
- 失点
- 確定
- サブコラム
- 30秒
- 1分
- CV
- 網羅
【本文】
```html
&lt;p&gt;&lt;iframe title="YouTube video player" src="https://www.youtube.com/embed/gw69ozOCIyU" width="560" height="315" frameborder="0" allowfullscreen="allowfullscreen"&gt;&lt;span data-mce-type="bookmark" style="display: inline-block; width: 0px; overflow: hidden; line-height: 0;" class="mce_SELRES_start"&gt;﻿&lt;/span&gt;&lt;/iframe&gt;&lt;/p&gt;
&lt;p&gt;&amp;nbsp;&lt;/p&gt;
&lt;p&gt;義務や必要性を表す&lt;span style="color: red;"&gt;&amp;#8220;have to&amp;#8221;&lt;/span&gt;について学びましょう。これは助動詞の一つであり、以下で詳しく説明します。&lt;/p&gt;
&lt;h3&gt;&amp;#8220;can&amp;#8221;について&lt;/h3&gt;
&lt;p&gt;最初に見てみるのは、前々回に学んだ&lt;span style="color: red;"&gt;&amp;#8220;can&amp;#8221;&lt;/span&gt;を使った文です。例えば、「彼は学校に自転車または地下鉄で行くことが&lt;span style="color: blue;"&gt;できる&lt;/span&gt;」という意味です。日本では自転車や地下鉄を選ぶ状況はあまりないかもしれませんが、都会の中で自転車は少し危険かもしれませんね。&lt;/p&gt;
&lt;h3&gt;&amp;#8220;should&amp;#8221;について&lt;/h3&gt;
&lt;p&gt;次に紹介するのは、「彼は学校にタクシーで行くべきでは&lt;span style="color: red;"&gt;ない&lt;/span&gt;」という文です。&lt;span style="color: red;"&gt;&amp;#8220;can&amp;#8221;&lt;/span&gt;や&lt;span style="color: red;"&gt;&amp;#8220;should&amp;#8221;&lt;/span&gt;は助動詞であり、話し手の気持ちや意見を表します。したがって、この文では、筆者が高校生や中学生がタクシーを利用することを適切ではないと考えている可能性がありま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0;"&gt;英語教室「サポート」の『基礎力徹底講座』：スタートラインはどこでもOK！&lt;/p&gt;
&lt;p&gt;&lt;a style="background-color: #ff8c00; color: white; padding: 5px 10px; text-align: center; text-decoration: none; display: inline-block; font-size: 14px;" href="https://eng-support.com/kouza/#基礎力徹底講座"&gt;詳細を見る&lt;/a&gt;&lt;/p&gt;
&lt;/div&gt;
&lt;/div&gt;
&lt;h3&gt;&amp;#8220;be going to&amp;#8221;について&lt;/h3&gt;
&lt;p&gt;次に紹介するのは、「彼は今日地下鉄で学校に行く&lt;span style="color: blue;"&gt;予定&lt;/span&gt;だ」という文です。これも以前学んだ内容ですね。「&lt;span style="color: red;"&gt;be going to&lt;/span&gt; 動詞原形」は、元々現在進行形から派生しています。例えば、「彼は学校に向かっている最中だ」という意味になります。彼は既に学校に向かう準備をしており、心に決めています。しかし、実際に学校に到着すれば、&amp;#8221;go&amp;#8221;は終わります。つまり、行動が始まっていても終わりが近づいているということです。&lt;/p&gt;
&lt;h3&gt;&amp;#8220;has to&amp;#8221;について&lt;/h3&gt;
&lt;p&gt;最後に紹介するのは、「彼は雨の日には地下鉄で学校に&lt;span style="color: green;"&gt;行かなければならない&lt;/span&gt;」という文です。この文では&amp;#8221;has&amp;#8221;と&amp;#8221;&lt;span style="color: blue;"&gt;to go&lt;/span&gt;&amp;#8220;が少し離れています。「彼は雨の日に地下鉄で学校に行かなければならない」という意味です。ここでの&amp;#8221;has&amp;#8221;は動詞であり、単なる助動詞ではありません。&amp;#8221;have&amp;#8221;が&amp;#8221;has&amp;#8221;に変化しているため、&amp;#8221;has&amp;#8221;は単なる動詞となります。&lt;span style="color: red;"&gt;英語をもう少し勉強している方々の中には、「has to」と「have to」は「must」と同じ意味だと誤解している人がいるかもしれませんが、これは完全に間違いです。&lt;/span&gt;「must」は助動詞であり、話し手の考えや意見を表します。一方、「&lt;span style="color: red;"&gt;have to&lt;/span&gt; 動詞原形」「&lt;span style="color: red;"&gt;has to&lt;/span&gt; 動詞原形」は動詞であり、客観的な意味を持ちます。&lt;/p&gt;
&lt;p&gt;以上が、「&lt;span style="color: red;"&gt;have to&lt;/span&gt;」についての説明です。&amp;#8221;&lt;span style="color: red;"&gt;have to&lt;/span&gt;&amp;#8220;は誰が見ても選択の余地がないという意味を表します。注意しておいてください。&lt;/p&gt;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0;"&gt;英語教室「サポート」の『ブレイクスルーゼミ』：弱点探しをサポートします！&lt;/p&gt;
&lt;p&gt;&lt;a style="background-color: #ff8c00; color: white; padding: 5px 10px; text-align: center; text-decoration: none; display: inline-block; font-size: 14px;" href="https://eng-support.com/kouza/#ブレイクスルーゼミ"&gt;詳細を見る&lt;/a&gt;&lt;/p&gt;
&lt;/div&gt;
&lt;/div&gt;
&lt;p&gt;&amp;nbsp;&lt;/p&gt;
&lt;p&gt;&amp;#8220;should&amp;#8221;の後に続くのは&amp;#8221;have to&amp;#8221;です。&lt;br /&gt;
一時的に&amp;#8221;must&amp;#8221;は使われません。おそらく、&amp;#8221;should&amp;#8221;と&amp;#8221;have to&amp;#8221;を通じて読者にこれを学んでもらいたいという意図があると思います。筆者自身も学校に通っている人に聞いてみましたが、「学校ではこんなことは習っていません」と答える人も多いです。おそらく、地域や学校によって異なるのでしょう。偶然かもしれませんが、PROGRESSの順序によって、この内容は非常に学びやすくなっています。もっと文法の構造について説明するべきかもしれませんが、この動画ではこの点を強調したいと思います。&lt;/p&gt;
&lt;h3&gt;&amp;#8220;should&amp;#8221;と&amp;#8221;must&amp;#8221;の違い&lt;/h3&gt;
&lt;p&gt;&amp;#8220;should&amp;#8221;や&amp;#8221;must&amp;#8221;は助動詞ですが、意味は異なります。話し手の立場から見て、&amp;#8221;should&amp;#8221;は「何々しなきゃダメ」「するべきだ」という意味になります。一方で、&amp;#8221;&lt;span style="color: red;"&gt;have to 動詞原形&lt;/span&gt;&amp;#8220;は客観的に見て他の選択肢がないことを表します。したがって、&amp;#8221;&lt;span style="color: green;"&gt;I have to study&lt;/span&gt;&amp;#8220;と言っている人は成績が上がらないと言われるのです。なぜなら、「俺は勉強したくないけど、他に仕方がないのか」というニュアンスが含まれる場合もあるからです。一方、&amp;#8221;&lt;span style="color: green;"&gt;I must study&lt;/span&gt;&amp;#8220;では話し手と主語の&amp;#8221;&lt;span style="color: green;"&gt;I&lt;/span&gt;&amp;#8220;が一致しています。自分からやらなければならないという意思を表しています。&lt;/p&gt;
&lt;h3&gt;&amp;#8220;have to&amp;#8221;の使い方&lt;/h3&gt;
&lt;p&gt;&amp;#8220;&lt;span style="color: red;"&gt;have to 動詞原形&lt;/span&gt;&amp;#8220;の例文として、「彼は雨の日には地下鉄で学校に行かなければならない」という文を挙げます。&amp;#8221;&lt;span style="color: red;"&gt;have to be&lt;/span&gt;&amp;#8220;や&amp;#8221;&lt;span style="color: red;"&gt;have to go&lt;/span&gt;&amp;#8220;など、&amp;#8221;&lt;span style="color: red;"&gt;have to 動詞原形&lt;/span&gt;&amp;#8220;という形式が使われます。ただし、三人称単数形では&amp;#8221;&lt;span style="color: red;"&gt;have&lt;/span&gt;&amp;#8220;が&amp;#8221;&lt;span style="color: green;"&gt;has&lt;/span&gt;&amp;#8220;に変化します。過去の出来事を表現したい場合は、&amp;#8221;&lt;span style="color: red;"&gt;have&lt;/span&gt;&amp;#8220;や&amp;#8221;&lt;span style="color: green;"&gt;has&lt;/span&gt;&amp;#8220;を過去形の&amp;#8221;&lt;span style="color: red;"&gt;had&lt;/span&gt;&amp;#8220;に変えて&amp;#8221;&lt;span style="color: green;"&gt;had to 動詞原形&lt;/span&gt;&amp;#8220;となります。例えば、「&lt;span style="color: green;"&gt;They had to get up at 5 a.m.&lt;/span&gt;」は「彼らは朝5時に起きる他に仕方がなかった」という意味です。&amp;#8221;&lt;span style="color: red;"&gt;have&lt;/span&gt;&amp;#8220;や&amp;#8221;&lt;span style="color: green;"&gt;has&lt;/span&gt;&amp;#8220;は動詞なので、通常の動詞と同様に変化させる必要があります。&lt;/p&gt;
&lt;h3&gt;&amp;#8220;to go&amp;#8221;の使い方&lt;/h3&gt;
&lt;p&gt;PROGRESSの中で、&amp;#8221;&lt;span style="color: green;"&gt;to go&lt;/span&gt;&amp;#8220;というフレーズが二つ存在しません。助動詞の後には動詞原形が続きます。&amp;#8221;&lt;span style="color: green;"&gt;must&lt;/span&gt;&amp;#8220;や&amp;#8221;&lt;span style="color: red;"&gt;have to&lt;/span&gt;&amp;#8220;の後は動詞原形ですが、&amp;#8221;&lt;span style="color: green;"&gt;has&lt;/span&gt;&amp;#8220;と&amp;#8221;&lt;span style="color: green;"&gt;to go&lt;/span&gt;&amp;#8220;が使われています。つまり、&amp;#8221;&lt;span style="color: red;"&gt;have to&lt;/span&gt;&amp;#8220;と動詞原形を組み合わせて覚えている人が多いですが、正しくは&amp;#8221;&lt;span style="color: green;"&gt;has&lt;/span&gt;&amp;#8220;と&amp;#8221;&lt;span style="color: green;"&gt;to go&lt;/span&gt;&amp;#8220;です。&amp;#8221;&lt;span style="color: green;"&gt;to&lt;/span&gt;&amp;#8220;はこの場所に書かれます。切れ目はここではなく、文中の位置です。これにより、&amp;#8221;&lt;span style="color: green;"&gt;has&lt;/span&gt;&amp;#8220;や&amp;#8221;&lt;span style="color: red;"&gt;have&lt;/span&gt;&amp;#8220;と同様の動詞形式になります。その後に「&lt;span style="color: blue;"&gt;to 動詞原形&lt;/span&gt;」となります。この形式は不定詞と呼ばれ、高校や大学の文法問題にも出題されます。&lt;/p&gt;
&lt;p&gt;最後に&lt;span style="color: blue;"&gt;3点セット&lt;/span&gt;についてお話しします。3点セットとは、&lt;span style="color: blue;"&gt;肯定文&lt;/span&gt;、&lt;span style="color: blue;"&gt;否定文&lt;/span&gt;、&lt;span style="color: blue;"&gt;疑問文&lt;/span&gt;の3つの文の形式のことです。次のページでは&lt;span style="color: blue;"&gt;肯定文&lt;/span&gt;から始まり、&lt;span style="color: blue;"&gt;否定文&lt;/span&gt;、そして&lt;span style="color: blue;"&gt;疑問文&lt;/span&gt;に進んでいきます。&lt;/p&gt;
&lt;h3&gt;作り方と例文&lt;/h3&gt;
&lt;p&gt;&lt;span style="color: blue;"&gt;肯定文&lt;/span&gt;の作り方は、&amp;#8221;have&amp;#8221;という動詞に対して、三単現の場合は&amp;#8221;has&amp;#8221;、過去形の場合は&amp;#8221;had&amp;#8221;を使い、その後に「to 動詞原形」を付ける形です。肯定文の例文は、既にいくつか勉強しました。例えば、「&lt;span style="color: green;"&gt;I have studied&lt;/span&gt;」や「&lt;span style="color: green;"&gt;He has studied&lt;/span&gt;」などです。&lt;/p&gt;
&lt;p&gt;否定文では、「&lt;span style="color: green;"&gt;have&lt;/span&gt;」は「&lt;span style="color: red;"&gt;don&amp;#8217;t have&lt;/span&gt;」になります。「&lt;span style="color: green;"&gt;has&lt;/span&gt;」は「&lt;span style="color: red;"&gt;doesn&amp;#8217;t have&lt;/span&gt;」になります。「&lt;span style="color: green;"&gt;had&lt;/span&gt;」の否定形は「&lt;span style="color: red;"&gt;didn&amp;#8217;t have&lt;/span&gt;」です。したがって、「&lt;span style="color: red;"&gt;We don&amp;#8217;t have to go&lt;/span&gt;」というようになります。発音上の変化としては、「&lt;span style="color: green;"&gt;have&lt;/span&gt;」が「ハブ」から「ハフ」に変わることに注意してください。&lt;/p&gt;
&lt;p&gt;疑問文では、一般的な動詞の疑問文と同様に、「&lt;span style="color: red;"&gt;Do 主語 動詞原形&lt;/span&gt;」の形を使います。具体的には、「&lt;span style="color: red;"&gt;Do you have to go?&lt;/span&gt;」や「&lt;span style="color: red;"&gt;Does she have to go?&lt;/span&gt;」などです。また、「have」と「to 動詞」の間を空けるのではなく、「to」の前で空ける癖をつけておくと便利です。&lt;/p&gt;
&lt;p&gt;否定の疑問文は、「&lt;span style="color: red;"&gt;Don&amp;#8217;t we have to be there before noon?&lt;/span&gt;」のようになります。この形式は、「正午前に」という条件に対して、「他に選択肢がないのではないですか？」という意味合いを持ちます。疑問詞を使った疑問文を作りたい場合は、「&lt;span style="color: red;"&gt;What do you have to do for homework tonight?&lt;/span&gt;」のように、「Do」や「Does」の前に疑問詞を付け加えます。&lt;/p&gt;
&lt;p&gt;&amp;nbsp;&lt;/p&gt;
&lt;p&gt;&lt;span style="color: blue;"&gt;肯定文&lt;/span&gt;、&lt;span style="color: blue;"&gt;否定文&lt;/span&gt;、&lt;span style="color: blue;"&gt;疑問文&lt;/span&gt;の作り方は、「&lt;span style="color: green;"&gt;have&lt;/span&gt;」に対して「&lt;span style="color: green;"&gt;to 動詞原形&lt;/span&gt;」を付け加える形式です。「&lt;span style="color: green;"&gt;have&lt;/span&gt;」の後ろに「&lt;span style="color: green;"&gt;to 動詞原形&lt;/span&gt;」を付ける代わりに、「&lt;span style="color: green;"&gt;have&lt;/span&gt;」と「&lt;span style="color: green;"&gt;to 動詞原形&lt;/span&gt;」の間を空けるのではなく、「&lt;span style="color: green;"&gt;to&lt;/span&gt;」の前で空けるという癖をつけましょう。これで、16-3の内容は終わりです。&lt;/p&gt;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0;"&gt;英語教室「サポート」の『過去問演習講座』：完璧な分析と対策を！&lt;/p&gt;
&lt;p&gt;&lt;a style="background-color: #ff8c00; color: white; padding: 5px 10px; text-align: center; text-decoration: none; display: inline-block; font-size: 14px;" href="https://eng-support.com/kouza/#過去問演習講座"&gt;詳細を見る&lt;/a&gt;&lt;/p&gt;
&lt;/div&gt;
&lt;/div&gt;
&lt;p&gt;&amp;nbsp;&lt;/p&gt;
```
</t>
  </si>
  <si>
    <t>resp_0a837928a3c551830169aaac07903c819c8fd3f28f9507a4d9</t>
  </si>
  <si>
    <t>1) 本文の要約（想定読者・悩み・解決）
- 想定読者  
  中学英語を学ぶ生徒、または「have to / has to / had to」の意味や使い方を復習したい初学者です。特にProgress Bookの該当単元を学んでいる読者が中心です。
- 悩み  
  「have to / has to / had to の違いが分からない」「had to はどういう意味か」「have to の後ろは原形か」「否定文・疑問文はどう作るか」「must との違いは何か」といった文法上の疑問を持っています。
- 解決  
  本文では、have to / has to / had to の基本意味、三単現・過去での変化、後ろに続く語、否定文・疑問文、must との違いを例文つきで説明しています。  
  一方で、冒頭は can / should / be going to の話から入り、検索ユーザーが知りたい「had to の意味」「have to の過去形」「have to の後ろ」への到達が遅めです。
2) 検索意図の整理（主要クエリから2〜3パターン）
- 意図A：had to の意味・用法を知りたい  
  代表クエリ：  
  - had to  
  - had to 意味  
  - i had to 意味  
  - had to と have to の違い  
  - had to do  
  - had to be 意味  
  - had 原形 / had 動詞の原形  
  → 最多表示の中心。特に「had to は何を意味するか」「have to の過去との関係」をすぐ知りたい需要が強いです。
- 意図B：have to / has to / had to の違いと文の作り方を知りたい  
  代表クエリ：  
  - has to  
  - has to 意味  
  - have to 過去形  
  - have to has to 違い  
  - have to 三単現  
  - have to 三人称単数  
  → 現在形・三単現・過去形の使い分けを整理したい意図です。
- 意図C：have to の後ろ、否定文・疑問文を知りたい  
  代表クエリ：  
  - have to 動詞の原形  
  - have toのあと  
  - have to 否定  
  - have to 疑問文  
  - didn’t have to 意味  
  - have to 助動詞ではない  
  → 文の形を確認したい意図。本文は対応していますが、タイトル・冒頭で十分に見えていません。
3) 不一致の指摘（タイトル/メタ/H1/冒頭のどこがズレているか）
- タイトルのズレ  
  現状：  
  「had/has/have to意味｜否定疑問の形｜中学英語」  
  問題点：  
  - 検索表示上位は「had to」「had to 意味」が最重要なのに、語順が「had/has/have」で不自然です。  
  - 「have to 過去形」「have to のあと」「mustとの違い」など、実際に本文で扱っている強い需要が出ていません。  
  - 「否定疑問の形」は需要の一部にすぎず、主要意図の先頭に置くほどではありません。
- メタのズレ  
  現状：  
  「had to＝過去の必要。have/has/had toの形、否定didn't have to、疑問Did…have to、原形とmust違いを例文で整理。」  
  問題点：  
  - 内容自体は比較的合っていますが、「had to 意味」「have to 過去形」「has to との違い」などの主要検索意図を、もう少し自然な日本語で前半に寄せた方がよいです。  
  - 「原形とmust違い」という表現がやや読みにくいです。  
  - 検索ユーザーが見たい「have to の後ろは動詞原形」「has to / had to への変化」がもう少し明確だとクリック理由になります。
- H1のズレ  
  現状：  
  「have to / has to / had to の意味と使い方｜義務を表す文の作り方【Progress Book1 Lesson16-3】」  
  問題点：  
  - H1は比較的合っていますが、表示回数最大の「had to 意味」に対する先頭訴求が弱いです。  
  - 「義務を表す文の作り方」は少し広く、ユーザーの即時ニーズである「had to の意味」「have to の過去形」への距離があります。
- 冒頭120字のズレ  
  現状は  
  - 「have to は助動詞の一つ」と書いており、本文後半の「have to は助動詞ではなく動詞として変化する」という説明とぶつかります。  
  - 途中で can の話に流れており、検索クエリとの整合が弱いです。  
  - 「had to 意味」「has to との違い」「否定・疑問・原形」を先に示しておらず、検索直後の期待に応えにくいです。
4) 修正方針（“どの意図に寄せるか”を1つに決める）
- 寄せる意図  
  「had to の意味を知りたい人を入口にしつつ、have to / has to / had to の違い・後ろの形・否定文・疑問文まで確認できるページ」として見せる。
- 理由  
  GSCでは「had to」「had to 意味」が圧倒的に多く、ここに最も強く合わせるのが合理的です。本文も実際には have to / has to / had to 全体を扱っているため、主軸を「had to 意味」に置きつつ、周辺需要をタイトル・メタ・冒頭で自然に広げるのが最適です。
5) 修正案（すべてコードブロック）
```txt
【タイトル案1】
had toの意味は？have toの過去形とhas toとの違い
【タイトル案2】
had to 意味・has toとの違い｜have toの後ろと疑問文
【タイトル案3】
had toの意味・have to/has to/had toの違い、否定文・疑問文・mustとの違いまで中学英語で解説
```
```txt
【メタ案1】
had to の意味は「〜しなければならなかった」。この記事では、have to の過去形としての had to、has to との違い、後ろに続く動詞、否定文・疑問文、must との違いを例文つきで説明します。
【メタ案2】
had to 意味、have to 過去形、has to との違いが気になる方向け。have to / has to / had to の使い分け、have to のあとに続く形、didn't have to や疑問文の作り方を中学英語レベルで確認できます。
【メタ案3】
had to は何を意味するのか、have to とどう違うのかを整理します。has to を含む使い分け、動詞原形とのつながり、否定文・疑問文、must との違いまで、例文で分かりやすく学べる解説ページです。
```
```txt
【H1案1】
had toの意味と使い方｜have to・has toとの違いを解説
【H1案2】
had to は「〜しなければならなかった」｜have to / has to / had to の使い方
```
```html
【冒頭120字案1】
&lt;p&gt;had to は「〜しなければならなかった」という意味で、have to の過去を表します。この記事では、have to・has to・had to の違い、後ろに続く動詞、否定文・疑問文、must との違いを例文で確認します。&lt;/p&gt;
```
```html
【冒頭120字案2】
&lt;p&gt;had to の意味や、have to の過去形・has to との違いが分かりにくい方へ。このページでは、have to / has to / had to の使い分け、have to のあとに続く形、否定文と疑問文の作り方を中学英語の範囲で説明します。&lt;/p&gt;
```</t>
  </si>
  <si>
    <t xml:space="preserve">以下のページは「スニペット整合性」（本文と title/meta/H1/冒頭文）が弱い可能性があります。
まず【本文】を確認し、想定読者・悩み・解決範囲を把握してください。
そのうえで、GSCの主要クエリ（表示回数上位）を根拠に、
「検索意図に対して、タイトル/メタ/H1/冒頭120字がズレている点」を特定し、
ズレを解消するための修正案（タイトル/メタ/H1/冒頭）を提示してください。
※本文の“大改修”は前提にしません（必要なら追記ブロックは最大1つまで）。
【URL】https://eng-support.com/column/book2-lesson6-scene1/
【ページ分類】MC
【ページ分類の略語（このプロンプト内の定義）】
TP = トップページ（ホーム/サイトの入口）
SP = サービスページ（講座・コース・申込導線）
MC = メインコラム（コラム/解説/勉強法など集客記事）
SC = サブコラム（MCやSPを補強するための補助コラム※サイト定義に合わせて判断）
NW = ニュース/お知らせ（運用上は改善対象外として除外）
ST = 企業情報等のSEO対策を行わないこ固定ページ（運用上は改善対象外として除外）
- / 空欄 / 未分類 = 未分類（このスクリプトでは改善対象外として除外）
※未分類（空欄 / "-" / "未分類"）は作業対象に含めません。
【現状（スニペット要素）】
- タイトル：副詞の比較級・最上級ルール整理｜Book2 Lesson6 Scene1
- メタ：-ly副詞は比較級・最上級でmore/mostを使うのが原則。earlyだけer/estになる理由、happilyの判定、goodとwellの違いまで中2向けに整理。
- H1：副詞の作り方【Book2 Lesson6 Scene1】
- 冒頭120字：英語教室「サポート」の『基礎力徹底講座』：スタートラインはどこでもOK！ 詳細を見る -ly副詞の比較級はmore？ earlyだけearlierになる理由まで整理 比較の問題で止まりやすいのが、 -lyで終わる副詞 と early です。
【GSC主要クエリ（表示回数上位50件）】
- early 比較級｜表示1733｜CTR 0.12%｜順位3.0
- early 最上級｜表示432｜CTR 0.23%｜順位8.5
- early 比較級 最上級｜表示398｜CTR 0.00%｜順位3.1
- early比較級｜表示141｜CTR 0.00%｜順位3.8
- earlyの比較級｜表示117｜CTR 0.00%｜順位4.1
- 副詞 比較級｜表示109｜CTR 0.00%｜順位7.4
- 副詞の比較級｜表示96｜CTR 0.00%｜順位7.5
- ly 副詞｜表示86｜CTR 0.00%｜順位2.8
- early最上級｜表示82｜CTR 0.00%｜順位8.7
- earlyの最上級｜表示70｜CTR 0.00%｜順位7.3
- early比較級 最上級｜表示70｜CTR 0.00%｜順位3.7
- early 副詞｜表示67｜CTR 0.00%｜順位10.5
- early 比較｜表示58｜CTR 0.00%｜順位4.1
- 比較級 副詞｜表示57｜CTR 0.00%｜順位3.6
- アーリー 比較級｜表示42｜CTR 0.00%｜順位3.9
- 比較級 副詞 形容詞 違い｜表示37｜CTR 0.00%｜順位2.2
- 副詞 ly｜表示32｜CTR 0.00%｜順位2.5
- earlier 比較級｜表示31｜CTR 0.00%｜順位4.3
- ealry 比較級｜表示30｜CTR 0.00%｜順位4.1
- 比較級 early｜表示30｜CTR 0.00%｜順位4.4
- 副詞比較級｜表示27｜CTR 0.00%｜順位8.3
- early 副詞 形容詞｜表示24｜CTR 0.00%｜順位10.2
- アーリー 最上級｜表示23｜CTR 0.00%｜順位7.3
- 比較級 最上級 early｜表示23｜CTR 0.00%｜順位3.8
- early の比較級｜表示20｜CTR 0.00%｜順位3.1
- ealy 比較級｜表示19｜CTR 0.00%｜順位3.1
- アーリー比較級｜表示19｜CTR 0.00%｜順位3.5
- early 最上級 英語｜表示18｜CTR 0.00%｜順位8.7
- 副詞の比較｜表示16｜CTR 0.00%｜順位2.5
- early比較｜表示15｜CTR 0.00%｜順位2.7
- early 比較級と最上級｜表示14｜CTR 0.00%｜順位1.1
- earlyの比較級 最上級｜表示14｜CTR 0.00%｜順位3.8
- more early｜表示13｜CTR 0.00%｜順位3.6
- ly副詞｜表示12｜CTR 0.00%｜順位2.6
- 早いの比較級｜表示12｜CTR 0.00%｜順位1.0
- 最上級 early｜表示12｜CTR 0.00%｜順位8.2
- 形容詞 副詞 見分け方 ly｜表示11｜CTR 0.00%｜順位3.2
- 比較級 例外｜表示11｜CTR 0.00%｜順位2.0
- early 形容詞 副詞｜表示10｜CTR 0.00%｜順位6.8
- early 比較 級｜表示9｜CTR 0.00%｜順位2.1
- early副詞｜表示9｜CTR 0.00%｜順位10.2
- 早い 比較級｜表示9｜CTR 0.00%｜順位1.0
- 比較 副詞｜表示9｜CTR 0.00%｜順位4.0
- early er｜表示8｜CTR 0.00%｜順位4.0
- ly 形容詞 見分け方｜表示8｜CTR 0.00%｜順位1.0
- 不規則変化 比較級 最上級｜表示8｜CTR 0.00%｜順位2.0
- 比較級 作り方｜表示7｜CTR 0.00%｜順位1.0
- 比較級を修飾する副詞｜表示7｜CTR 0.00%｜順位11.3
- lyで終わる副詞｜表示6｜CTR 0.00%｜順位2.7
- 比較級副詞｜表示6｜CTR 0.00%｜順位2.8
【参考：代表語（自動抽出）】early
【出力（必ずこの順）】
1) 本文の要約（想定読者・悩み・解決）
2) 検索意図の整理（主要クエリから2〜3パターン）
3) 不一致の指摘（タイトル/メタ/H1/冒頭のどこがズレているか）
4) 修正方針（“どの意図に寄せるか”を1つに決める）
5) 修正案（すべてコードブロック）
   - タイトル案3つ（全角35字前後＋56字以上の網羅型を1つ）
   - メタ案3つ（全角90字前後）
   - H1案2つ
   - 冒頭120字（2案：&lt;p&gt;で開始）
【禁則ワード（シート連動）】
以下の【禁則ワード】は、タイトル/メタ/導入文/見出し/本文のいずれにも原則使用しないでください。
言い換えが必要な場合は、自然な日本語に置換してください。
【禁則ワード】
- 崩れ
- 型
- 迷い
- 保留
- 固定
- 手順
- 立て直
- 最短
- 結論だけ
- 乱れ
- 三点確認
- 内部リンク
- 導線
- 設計
- 刺
- まず結論
- 整え
- 押し付けない案内
- 統一
- 次の一手
- 失点
- 確定
- サブコラム
- 30秒
- 1分
- CV
- 網羅
【本文】
```html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0;"&gt;英語教室「サポート」の『基礎力徹底講座』：スタートラインはどこでもOK！&lt;/p&gt;
&lt;p&gt;&lt;a style="background-color: #ff8c00; color: white; padding: 5px 10px; text-align: center; text-decoration: none; display: inline-block; font-size: 14px;" href="https://eng-support.com/kouza/#基礎力徹底講座"&gt;詳細を見る&lt;/a&gt;&lt;/p&gt;
&lt;/div&gt;
&lt;/div&gt;
&lt;div class="entry-content-intro" style="background-color: #f9f9f9; padding: 20px; border-radius: 10px; border: 1px solid #ddd; margin-bottom: 25px;"&gt;
&lt;h2 style="color: #d35400; font-size: 1.4rem; margin-top: 0; line-height: 1.5;"&gt;-ly副詞の比較級はmore？&lt;br /&gt;
earlyだけearlierになる理由まで整理&lt;/h2&gt;
&lt;p style="line-height: 1.8; color: #333;"&gt;比較の問題で止まりやすいのが、&lt;strong&gt;-lyで終わる副詞&lt;/strong&gt;と&lt;strong&gt;early&lt;/strong&gt;です。&lt;br /&gt;
「quickly は more quickly なのに、early は more early じゃないの？」という引っかかりが残ると、比較級・最上級の選択でミスが出ます。&lt;/p&gt;
&lt;p style="line-height: 1.8; color: #333;"&gt;もう一つ、入口として多いのが &lt;strong&gt;good / well&lt;/strong&gt;。&lt;br /&gt;
「よい／よく」を日本語だけで処理すると、&lt;strong&gt;形容詞&lt;/strong&gt;と&lt;strong&gt;副詞&lt;/strong&gt;が混ざって文の形が読みづらくなります。&lt;/p&gt;
&lt;p style="line-height: 1.8; color: #333; margin-bottom: 0;"&gt;ここでは、&lt;strong&gt;-ly副詞は more/most&lt;/strong&gt;、&lt;strong&gt;early は earlier/earliest&lt;/strong&gt;、そして&lt;strong&gt;good と well&lt;/strong&gt;を、例文で一続きに確認します。&lt;/p&gt;
&lt;/div&gt;
&lt;p&gt;&lt;iframe loading="lazy" title="YouTube video player" src="https://www.youtube.com/embed/dKodesyZiwc?si=PD0jckQTX-Tegaov" width="560" height="315" frameborder="0" allowfullscreen="allowfullscreen"&gt;&lt;/iframe&gt;&lt;/p&gt;
&lt;h3&gt;形容詞と副詞の違い&lt;/h3&gt;
&lt;p&gt;形容詞は名詞を修飾する役割を担います。名詞以外にも文法的な要素を修飾することがありますが、副詞は主に名詞以外を修飾します。具体的には、動詞、形容詞、副詞、および文節などです。この違いは、文章の理解において重要です。&lt;/p&gt;
&lt;h3&gt;&amp;#8220;Good&amp;#8221; と &amp;#8220;Well&amp;#8221; の違い&lt;/h3&gt;
&lt;p&gt;例を挙げながら説明しましょう。英語の単語 &amp;#8220;good&amp;#8221; と &amp;#8220;well&amp;#8221; を考えてみましょう。これらの単語を日本語に訳すとどのようになるでしょうか？&lt;/p&gt;
&lt;p&gt;&lt;span style="color: red;"&gt;Good&lt;/span&gt; は形容詞で、「よい」「うまい」「上手な」などの意味になります。&lt;br /&gt;
&lt;span style="color: blue;"&gt;Well&lt;/span&gt; は副詞で、「よく」「うまく」「上手に」などの意味になります。&lt;br /&gt;
このように、同じ単語でも形容詞の場合と副詞の場合で意味が異なります。この違いを理解することは重要です。&lt;/p&gt;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0;"&gt;英語教室「サポート」の『ブレイクスルーゼミ』：弱点探しをサポートします！&lt;/p&gt;
&lt;p&gt;&lt;a style="background-color: #ff8c00; color: white; padding: 5px 10px; text-align: center; text-decoration: none; display: inline-block; font-size: 14px;" href="https://eng-support.com/kouza/#ブレイクスルーゼミ"&gt;詳細を見る&lt;/a&gt;&lt;/p&gt;
&lt;/div&gt;
&lt;/div&gt;
&lt;p&gt;&amp;nbsp;&lt;/p&gt;
&lt;h3&gt;形容詞と副詞の比較級と最上級&lt;/h3&gt;
&lt;p&gt;形容詞と副詞が同じ場合でも、比較級と最上級を理解する必要があります。通常、比較級は「-er」または「-est」を形容詞や副詞の後ろに付けることで作成します。ただし、形容詞に &amp;#8220;ly&amp;#8221; が付いている場合、比較級や最上級の形成が異なります。&lt;/p&gt;
&lt;p&gt;形容詞や副詞に &amp;#8220;ly&amp;#8221; が付いていない場合：比較級は &amp;#8220;er&amp;#8221;、最上級は &amp;#8220;est&amp;#8221;。&lt;br /&gt;
形容詞や副詞に &amp;#8220;ly&amp;#8221; が付いている場合：比較級は &amp;#8220;more&amp;#8221; を前置きし、最上級は &amp;#8220;most&amp;#8221; を前置きします。&lt;br /&gt;
例外的に、&amp;#8221;early&amp;#8221; は &amp;#8220;earlier&amp;#8221;（比較級）および &amp;#8220;earliest&amp;#8221;（最上級）となりますが、これは &amp;#8220;ly&amp;#8221; が付いていても特例です。その他の場合は &amp;#8220;ly&amp;#8221; が付いている単語は &amp;#8220;more&amp;#8221; および &amp;#8220;most&amp;#8221; を用いて比較級と最上級を作成します。&lt;/p&gt;
&lt;h3&gt;副詞の作成方法&lt;/h3&gt;
&lt;p&gt;副詞の作成方法の一般的なルールは、形容詞に &amp;#8220;ly&amp;#8221; を付けることです。例えば、形容詞 &amp;#8220;kind&amp;#8221; は &amp;#8220;kindly&amp;#8221; となり、「親切に」「優しく」という副詞になります。同様に、形容詞 &amp;#8220;happy&amp;#8221; は &amp;#8220;happily&amp;#8221; となり、「幸せに」「嬉しく」という副詞に変化します。&lt;/p&gt;
&lt;p&gt;副詞の作成方法を覚える際に、「なんとかly」という形容詞が与えられた場合、前に &amp;#8220;more&amp;#8221; または &amp;#8220;most&amp;#8221; を付ける必要があることを把握しましょう。ただし、&amp;#8221;early&amp;#8221; などの特例も覚えておくと役立ちます。&lt;/p&gt;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0;"&gt;英語教室「サポート」の『過去問演習講座』：完璧な分析と対策を！&lt;/p&gt;
&lt;p&gt;&lt;a style="background-color: #ff8c00; color: white; padding: 5px 10px; text-align: center; text-decoration: none; display: inline-block; font-size: 14px;" href="https://eng-support.com/kouza/#過去問演習講座"&gt;詳細を見る&lt;/a&gt;&lt;/p&gt;
&lt;/div&gt;
&lt;/div&gt;
&lt;p&gt;&amp;nbsp;&lt;/p&gt;
```
</t>
  </si>
  <si>
    <t>resp_00ce3595bafa51580169aaac228b3881a2a0db948966113d75</t>
  </si>
  <si>
    <t>1) 本文の要約（想定読者・悩み・解決）
- 想定読者  
  中学生、とくに英語の比較級・最上級でつまずきやすい学習者。加えて、「early は more early ではないの？」「-ly副詞はどう比較するの？」と疑問を持つ人。  
- 悩み  
  1. -lyで終わる副詞は more/most を使うのに、early だけ earlier/earliest になる理由が分かりにくい  
  2. good と well、形容詞と副詞の違いが混ざる  
  3. 副詞の比較級・最上級の作り方を整理して覚えたい  
- 解決範囲  
  本文は、形容詞と副詞の違い、good / well の区別、-ly副詞の比較級・最上級、early の例外的な変化を一連で説明している。中心テーマは「副詞の比較級・最上級、とくに early と -ly副詞の扱い」。
2) 検索意図の整理（主要クエリから2〜3パターン）
- パターンA：early の比較級・最上級を知りたい  
  代表クエリ：  
  - early 比較級  
  - early 最上級  
  - early 比較級 最上級  
  - earlier 比較級  
  - more early  
  期待する答え：  
  「early の比較級は earlier、最上級は earliest。more early ではない」
- パターンB：副詞の比較級のルールを知りたい  
  代表クエリ：  
  - 副詞 比較級  
  - 副詞の比較級  
  - 比較級 副詞  
  - 副詞の比較  
  期待する答え：  
  「副詞はどう比較するのか。-ly副詞は more/most、early は例外」
- パターンC：-ly副詞と形容詞・副詞の違いまで含めて確認したい  
  代表クエリ：  
  - ly 副詞  
  - lyで終わる副詞  
  - 形容詞 副詞 見分け方 ly  
  - early 副詞 形容詞  
  期待する答え：  
  「-ly副詞の見分け方、形容詞と副詞の違い、比較表現での扱い」
3) 不一致の指摘（タイトル/メタ/H1/冒頭のどこがズレているか）
- タイトルのズレ  
  現状：「副詞の比較級・最上級ルール整理｜Book2 Lesson6 Scene1」  
  問題点：  
  - GSCで圧倒的に多い「early 比較級」「early 最上級」が前に出ていない  
  - 汎用的すぎて、「このページを開けば early の答えがすぐ分かる」と伝わりにくい  
  - 「Book2 Lesson6 Scene1」は学習教材内の文脈では意味があっても、検索結果上ではクリック理由になりにくい
- メタのズレ  
  現状は内容自体は近いが、検索上位意図である「early の比較級は earlier、最上級は earliest」が文頭で明示されていない。  
  問題点：  
  - 重要クエリの答えが冒頭に来ていない  
  - 「goodとwellの違い」まで入っていて少し話題が分散して見える  
  - 検索者はまず early の答えを確認したいので、先に即答が必要
- H1のズレ  
  現状：「副詞の作り方【Book2 Lesson6 Scene1】」  
  問題点：  
  - 本文の中心は「副詞の作り方」より「副詞の比較級・最上級」と「early の例外」  
  - クエリの中心である early / 比較級 / 最上級 が H1 に入っていない  
  - 本文テーマとの一致もやや弱い
- 冒頭120字のズレ  
  現状は教室案内が先頭に出ており、検索者が知りたい答えにすぐ届かない。  
  問題点：  
  - 検索結果との一貫性が落ちる  
  - 「early の比較級・最上級」を知りたい人にとって、冒頭の即答がない  
  - ページに来た瞬間の期待一致が弱い
4) 修正方針（“どの意図に寄せるか”を1つに決める）
- 寄せる意図  
  「early の比較級・最上級を知りたい。あわせて、副詞の比較級でなぜ early だけ earlier/earliest になるのか確認したい」  
- 理由  
  GSCの表示回数は early 系クエリが圧倒的に多く、順位も高い。つまり、本文はすでにその意図で評価されている一方、スニペット要素がその需要に十分合わせ切れていない。  
- 方向性  
  タイトル・メタ・H1・冒頭のすべてで、  
  1. early の比較級＝earlier  
  2. early の最上級＝earliest  
  3. -ly副詞は原則 more/most  
  を先に示す。
5) 修正案（すべてコードブロック）
- タイトル案3つ（全角35字前後＋56字以上の網羅型を1つ）
```txt
earlyの比較級・最上級｜earlier・earliestを解説
```
```txt
earlyは比較級でどう変わる？副詞の比較と最上級を確認
```
```txt
earlyの比較級はearlier、最上級はearliest｜-ly副詞はmore/most、earlyが例外になる理由と副詞の比較の基本を中学生向けに解説
```
- メタ案3つ（全角90字前後）
```txt
earlyの比較級はearlier、最上級はearliestです。more earlyではありません。-ly副詞は原則more/mostというルールとあわせて、副詞の比較を中学生向けに説明します。
```
```txt
「earlyの比較級は？最上級は？」に答えるページです。earlyはearlier・earliestに変化します。-lyで終わる副詞がmore/mostになる理由や、例外としてのearlyも確認できます。
```
```txt
副詞の比較級が苦手な人向けに、early→earlier→earliestの変化を確認します。-ly副詞はmore/mostを使うこと、goodとwellの違い、形容詞と副詞の区別もまとめて学べます。
```
- H1案2つ
```txt
earlyの比較級・最上級と副詞の比較
```
```txt
earlyはearlier・earliest｜-ly副詞の比較を解説
```
- 冒頭120字（2案：&lt;p&gt;で開始）
```html
&lt;p&gt;earlyの比較級はearlier、最上級はearliestです。more early にはなりません。このページでは、-lyで終わる副詞がmore/mostになる理由とあわせて、副詞の比較の基本を確認します。&lt;/p&gt;
```
```html
&lt;p&gt;「earlyの比較級は？」「-ly副詞はmoreを使うのに、なぜearlyだけerが付くの？」という疑問に答えます。earlier・earliestの形と、副詞の比較級・最上級の考え方を例文つきで見ていきます。&lt;/p&gt;
```
補足
- 可能なら、本文冒頭の教室案内バナーは導入文の後ろへ移すと、検索意図との一致がさらに上がります。  
- 追加ブロックを1つ入れるなら、本文冒頭近くに以下の1文だけでも有効です。  
  「early の比較級は earlier、最上級は earliest。-ly副詞は原則 more/most ですが、early はその例外です。」</t>
  </si>
  <si>
    <t xml:space="preserve">以下のページは「スニペット整合性」（本文と title/meta/H1/冒頭文）が弱い可能性があります。
まず【本文】を確認し、想定読者・悩み・解決範囲を把握してください。
そのうえで、GSCの主要クエリ（表示回数上位）を根拠に、
「検索意図に対して、タイトル/メタ/H1/冒頭120字がズレている点」を特定し、
ズレを解消するための修正案（タイトル/メタ/H1/冒頭）を提示してください。
※本文の“大改修”は前提にしません（必要なら追記ブロックは最大1つまで）。
【URL】https://eigo-rewrite.com/column/stage1-2-2-2/
【ページ分類】MC
【ページ分類の略語（このプロンプト内の定義）】
TP = トップページ（ホーム/サイトの入口）
SP = サービスページ（講座・コース・申込導線）
MC = メインコラム（コラム/解説/勉強法など集客記事）
SC = サブコラム（MCやSPを補強するための補助コラム※サイト定義に合わせて判断）
NW = ニュース/お知らせ（運用上は改善対象外として除外）
ST = 企業情報等のSEO対策を行わないこ固定ページ（運用上は改善対象外として除外）
- / 空欄 / 未分類 = 未分類（このスクリプトでは改善対象外として除外）
※未分類（空欄 / "-" / "未分類"）は作業対象に含めません。
【現状（スニペット要素）】
- タイトル：Who is she の意味と答え方｜She is ～で主語をそろえるルール
- メタ：Who is she は「彼女は誰ですか」。答えるときは疑問文の主語に合わせて She is Maria. の形にします。Who＋be動詞＋主語の作り方、主語をそろえるルールを例文で整理。二択の Is she A or B の読み方（A↗orB↘）も確認問題10問で定着。中1英語対応。
- H1：stage1 2-3 be動詞の文②(Who is ～？　A or B)【ニュートレジャーの道案内】
- 冒頭120字：NEW TREASURE STAGE1 の文法事項・Lesson一覧の全体像は、 NEW TREASURE STAGE1｜中1英文法 総括＋Lesson一覧（全体像はこちら） で確認できます。 前回までは、be動詞の使い方や、疑問詞を使った
【GSC主要クエリ（表示回数上位50件）】
- who is she｜表示169｜CTR 0.00%｜順位1.2
- who is 意味｜表示158｜CTR 0.00%｜順位6.8
- who is he｜表示141｜CTR 0.00%｜順位1.1
- 彼女は誰ですか 英語｜表示85｜CTR 0.00%｜順位2.6
- who is she 意味｜表示67｜CTR 0.00%｜順位5.4
- who is her｜表示52｜CTR 3.85%｜順位3.5
- who is意味｜表示51｜CTR 0.00%｜順位6.6
- who is she?｜表示34｜CTR 2.94%｜順位1.2
- who is who 意味｜表示30｜CTR 0.00%｜順位7.2
- who is he?｜表示29｜CTR 0.00%｜順位1.1
- she is 意味｜表示28｜CTR 0.00%｜順位10.1
- who is he 意味｜表示24｜CTR 0.00%｜順位2.7
- who is that 意味｜表示23｜CTR 0.00%｜順位11.5
- is she｜表示20｜CTR 0.00%｜順位1.7
- あの女性は誰ですか 英語｜表示20｜CTR 0.00%｜順位8.7
- 英語 主語 一覧 読み方｜表示18｜CTR 0.00%｜順位11.2
- is she 意味｜表示17｜CTR 0.00%｜順位8.0
- who be動詞｜表示17｜CTR 0.00%｜順位6.8
- who was 意味｜表示17｜CTR 0.00%｜順位10.1
- who is she 和訳｜表示16｜CTR 0.00%｜順位2.7
- she's 意味｜表示14｜CTR 0.00%｜順位3.0
- ふーいずひー 意味｜表示14｜CTR 0.00%｜順位1.1
- she is a｜表示13｜CTR 0.00%｜順位8.2
- isとは｜表示12｜CTR 0.00%｜順位1.0
- she is意味｜表示12｜CTR 0.00%｜順位10.6
- who is 使い方｜表示12｜CTR 0.00%｜順位5.0
- who is 答え方｜表示12｜CTR 0.00%｜順位2.4
- who she is｜表示12｜CTR 0.00%｜順位6.3
- この女の子は誰ですか 英語｜表示12｜CTR 0.00%｜順位9.0
- 彼女は先生ですか 英語｜表示12｜CTR 0.00%｜順位1.0
- who is a｜表示11｜CTR 0.00%｜順位3.9
- yes she is｜表示11｜CTR 0.00%｜順位10.2
- この女性は誰ですか 英語｜表示11｜CTR 0.00%｜順位6.2
- who is 例文｜表示10｜CTR 0.00%｜順位3.0
- she was 意味｜表示9｜CTR 0.00%｜順位10.7
- who is 英語｜表示9｜CTR 0.00%｜順位5.7
- who isとは｜表示9｜CTR 0.00%｜順位1.0
- is who｜表示8｜CTR 0.00%｜順位1.9
- who's that girl 意味｜表示8｜CTR 0.00%｜順位1.5
- yes she is 意味｜表示8｜CTR 0.00%｜順位12.1
- rather 使い方｜表示7｜CTR 0.00%｜順位1.0
- what she is｜表示7｜CTR 0.00%｜順位6.9
- where is she 意味｜表示7｜CTR 0.00%｜順位6.9
- who is the｜表示7｜CTR 0.00%｜順位7.4
- who 使い方｜表示7｜CTR 0.00%｜順位1.0
- 彼女は学生です 英語｜表示7｜CTR 0.00%｜順位3.7
- are she｜表示6｜CTR 0.00%｜順位8.5
- she and i be動詞｜表示6｜CTR 0.00%｜順位8.5
- who she was｜表示6｜CTR 0.00%｜順位5.5
- does she 意味｜表示5｜CTR 0.00%｜順位10.0
【参考：代表語（自動抽出）】who
【出力（必ずこの順）】
1) 本文の要約（想定読者・悩み・解決）
2) 検索意図の整理（主要クエリから2〜3パターン）
3) 不一致の指摘（タイトル/メタ/H1/冒頭のどこがズレているか）
4) 修正方針（“どの意図に寄せるか”を1つに決める）
5) 修正案（すべてコードブロック）
   - タイトル案3つ（全角35字前後＋56字以上の網羅型を1つ）
   - メタ案3つ（全角90字前後）
   - H1案2つ
   - 冒頭120字（2案：&lt;p&gt;で開始）
【禁則ワード（シート連動）】
以下の【禁則ワード】は、タイトル/メタ/導入文/見出し/本文のいずれにも原則使用しないでください。
言い換えが必要な場合は、自然な日本語に置換してください。
【禁則ワード】
- 崩れ
- 型
- 迷い
- 保留
- 固定
- 手順
- 立て直
- 最短
- 結論だけ
- 乱れ
- 三点確認
- 内部リンク
- 導線
- 設計
- 刺
- まず結論
- 整え
- 押し付けない案内
- 統一
- 次の一手
- 失点
- 確定
- サブコラム
- 30秒
- 1分
- CV
- 網羅
【本文】
```html
&lt;p&gt;&lt;iframe title="YouTube video player" src="https://www.youtube.com/embed/_-X2HyxCqUE" width="560" height="315" frameborder="0" allowfullscreen="allowfullscreen"&gt;&lt;span data-mce-type="bookmark" style="display: inline-block; width: 0px; overflow: hidden; line-height: 0;" class="mce_SELRES_start"&gt;﻿&lt;/span&gt;&lt;/iframe&gt;&lt;/p&gt;
&lt;p data-start="26" data-end="160"&gt;NEW TREASURE STAGE1 の文法事項・Lesson一覧の全体像は、&lt;strong&gt;&lt;a href="https://eigo-rewrite.com/column/hub_stage1/"&gt;NEW TREASURE STAGE1｜中1英文法 総括＋Lesson一覧（全体像はこちら）&lt;/a&gt;&lt;/strong&gt;で確認できます。&lt;br data-start="52" data-end="55" /&gt;前回までは、be動詞の使い方や、疑問詞を使った疑問文を学習してきました。&lt;br data-start="91" data-end="94" /&gt;今回からはそれに加え、「A か B のどちらですか？」と尋ねる聞き方、そして「誰ですか？」と聞かれたときの答え方について学習します。&lt;/p&gt;
&lt;p data-start="162" data-end="180" data-is-last-node="" data-is-only-node=""&gt;それでは、さっそく見ていきましょう。&lt;/p&gt;
&lt;p&gt;&lt;img decoding="async" fetchpriority="high" class="alignnone wp-image-405" src="https://eigo-rewrite.com/wp-content/uploads/2023/05/スライド用-300x169.jpg" alt="" width="889" height="501" srcset="https://eigo-rewrite.com/wp-content/uploads/2023/05/スライド用-300x169.jpg 300w, https://eigo-rewrite.com/wp-content/uploads/2023/05/スライド用-1024x576.jpg 1024w, https://eigo-rewrite.com/wp-content/uploads/2023/05/スライド用-768x432.jpg 768w, https://eigo-rewrite.com/wp-content/uploads/2023/05/スライド用-320x180.jpg 320w, https://eigo-rewrite.com/wp-content/uploads/2023/05/スライド用.jpg 1280w" sizes="(max-width: 889px) 100vw, 889px" /&gt;&lt;/p&gt;
&lt;p&gt;一つ目の文です。&lt;br /&gt;
That lady is tall.&lt;br /&gt;
「あの女性は背が高いです。」という言い方になっています。&lt;br /&gt;
この”tall”、これは「背が高い」という意味で、これは前回出てきた形容詞の使い方になっています。&lt;br /&gt;
同じように、ここの”That”という単語も、前回までは「あれは」とか「あれが」というふうに主語として使っていましたが、今回は名詞の前に置いて「あの」という形容詞で使っています。&lt;br /&gt;
つまり、「あの女性は背が高い」というふうに”That is”とか、”This”も同じで”This is”だけでなくて”That lady”とか”This book”という形で名詞の前に置いて「あの何々」、「この何々」という言い方があります。&lt;br /&gt;
区別としては単純で、前回まではこのように”That” ”This”の直後にbe動詞の”is”がきていました。&lt;br /&gt;
ですが今回は、”That”あとに”lady”という名詞がきていますので、&lt;br /&gt;
&lt;strong&gt;直後に名詞がきているのか、&lt;/strong&gt;&lt;strong&gt;それともそのまま”That is”というふうにbe動詞がきているのかで、&lt;/strong&gt;&lt;br /&gt;
&lt;strong&gt;「あれは何々です」というのか、「あの何々は」と言うのかを区別していきましょう。&lt;/strong&gt;&lt;br /&gt;
また、これは教科書本文からそのまま取ってきていますが、&lt;br /&gt;
”Who is she?”「彼女は誰ですか？」という言い方があります。&lt;br /&gt;
前回の”What”「何」という単語と同じように、&lt;br /&gt;
”Who”というのは「誰」、「あの人は誰ですか？」とか聞く時に使います。&lt;br /&gt;
疑問文ですから、”she is”となっていた所の”is”を前に出して、”Who is she?”という形で使いますが、&lt;span style="color: #0000ff;"&gt;注意点としましては答え方です。&lt;/span&gt;&lt;br /&gt;
「彼女は誰ですか？」というふうに、ここに「彼女は」というのが主語になっています。&lt;br /&gt;
&lt;span style="color: #ff0000;"&gt;英語の疑問文とその応答文というのは、疑問文の答えとして主語を揃えるというルールがあります。&lt;/span&gt;&lt;br /&gt;
ですから、「彼女は誰ですか？」と聞かれた時に、「マリアさんです。」と答える際に、日本語ではいちいち「彼女はマリアです。」と言いませんが、英語では必ず主語が必要になります。&lt;br /&gt;
ですから、ここに「彼女はマリアです。」というふうに&lt;strong&gt;疑問文と答えの文で主語を揃える、同じ単語を使うという事が大事になります。&lt;/strong&gt;&lt;br /&gt;
&lt;!-- 読解強化講座 --&gt;&lt;/p&gt;
&lt;div style="border: 2px solid #ff6600; background-color: #fff0e0; padding: 10px; display: flex; align-items: center; justify-content: center; margin-bottom: 10px;"&gt;
&lt;p&gt;&lt;img decoding="async" style="max-width: 100px; height: auto; margin-right: 10px;" src="https://eigo-rewrite.com/wp-content/uploads/2020/06/logo_tate-1.png" alt="Re-Writeのロゴ" /&gt;&lt;/p&gt;
&lt;div&gt;
&lt;p style="margin: 5px 0;"&gt;【読解強化講座】：速読・精読の力を育て、自校作成校の難解長文に対応する読解力を養成します。&lt;/p&gt;
&lt;p&gt;&lt;a style="background-color: #ff6600; color: white; padding: 5px 10px; text-align: center; text-decoration: none; display: inline-block; font-size: 14px;" href="https://eigo-rewrite.com/dokkaikyouka/"&gt;詳細を見る&lt;/a&gt;&lt;/p&gt;
&lt;/div&gt;
&lt;/div&gt;
&lt;p&gt;二つ目の”or”の使い方です。&lt;br /&gt;
基本的にこの単語というのは、AとBを並べる事によってAかBか、あるいはAかBのどちらという聞き方をします。&lt;br /&gt;
これを読んでみると、”Is she a student”ここで終わると、「彼女は学生ですか？」で止まりますが、これを続けて読むと”Is she a student”「彼女は学生ですか」”or teacher”「それとも先生ですか」という形で、こちらのAなのかBなのかどっちですか？と聞く言い方になっています。&lt;br /&gt;
&lt;span style="color: #0000ff;"&gt;注意点としては読み方です。&lt;/span&gt;&lt;br /&gt;
普通疑問文というのは最後を上げて読んでいきますが、&lt;strong&gt;この”or”を使う時というのは、最初の方の”Is she a student”を上げて読んで、”or”のあとの”a teacher”は下げて読みます。&lt;/strong&gt;&lt;br /&gt;
「?」の前なんですけれど、ここの”teacher”という単語は上げて読むのではなく、”or”の前を上げて読んで、”or”のあとを下げて読むという所がポイントになります。&lt;br /&gt;
こちらの疑問文でも答える時は、「彼女は生徒ですか、それとも先生ですか？」というふうに「彼女は」という単語が主語になっていますから、答えの文も先ほどと同様に揃えてあげて「彼女は学生です。」となります。&lt;br /&gt;
このようにこの単元で共通している内容としては、疑問文で聞かれたその主語と、答えの文の主語を統一して文を作っていくという事になります。&lt;br /&gt;
今回はたまたま女性なので”she”でしたが、男性だったらもちろん”he”になります。&lt;br /&gt;
ここはしっかりと問題集で練習をして下さい。&lt;br /&gt;
Lesson2-3に関しては以上になります。&lt;br /&gt;
&lt;!-- =============================== 追記：例文セット＋短い練習＋FAQ（SERP完結対策） ※既存本文は触らず、このブロックを「要点まとめ（表）」の直前 もしくは 直後に追加 =============================== --&gt;&lt;/p&gt;
&lt;section style="margin: 18px 0 10px;"&gt;
&lt;div style="border: 2px solid #0b5ed7; background: #f3f8ff; padding: 12px 12px; border-radius: 10px;"&gt;
&lt;p style="margin: 0 0 6px; font-weight: bold;"&gt;このページでつまずきやすい所&lt;/p&gt;
&lt;ul style="margin: 0 0 0 18px; line-height: 1.8;"&gt;
&lt;li&gt;Who is she? の答えで、質問と同じ主語から書けない（She is …）&lt;/li&gt;
&lt;li&gt;Who am I と Who I am の違いがあいまい&lt;/li&gt;
&lt;li&gt;Is she A or B? の聞き方は分かるが、答えの英文が作れない&lt;/li&gt;
&lt;li&gt;This/That が「単体」なのか「名詞の前」なのかの見分けが甘い&lt;/li&gt;
&lt;/ul&gt;
&lt;/div&gt;
&lt;/section&gt;
&lt;section style="margin: 14px 0;"&gt;
&lt;h2 style="margin: 0 0 8px;"&gt;例文で確認：who の聞き方と答え&lt;/h2&gt;
&lt;div style="border: 1px solid #e6e6e6; border-radius: 10px; padding: 10px 12px; background: #fafafa; margin: 0 0 12px;"&gt;
&lt;p style="margin: 0 0 6px; font-weight: bold;"&gt;1) Who is she?（彼女は誰ですか）&lt;/p&gt;
&lt;ul style="margin: 0 0 0 18px; line-height: 1.85;"&gt;
&lt;li&gt;Who is she? → She is Maria.&lt;/li&gt;
&lt;li&gt;Who is that woman? → She is our teacher.&lt;/li&gt;
&lt;li&gt;Who is he? → He is Ken.&lt;/li&gt;
&lt;li&gt;Who are they? → They are my classmates.&lt;/li&gt;
&lt;/ul&gt;
&lt;p style="margin: 6px 0 0; color: #555; font-size: 0.95em;"&gt;ポイント：答えは「主語＋be動詞＋名前/職業/関係」の形で書く。&lt;/p&gt;
&lt;/div&gt;
&lt;div style="border: 1px solid #e6e6e6; border-radius: 10px; padding: 10px 12px; background: #ffffff; margin: 0 0 12px;"&gt;
&lt;p style="margin: 0 0 6px; font-weight: bold;"&gt;2) Who am I / Who are you（I / you のとき）&lt;/p&gt;
&lt;ul style="margin: 0 0 0 18px; line-height: 1.85;"&gt;
&lt;li&gt;Who am I? → You are Shun.（相手が答える例）&lt;/li&gt;
&lt;li&gt;Who are you? → I am Maria.&lt;/li&gt;
&lt;li&gt;Who are we? → We are in Class 1.&lt;/li&gt;
&lt;/ul&gt;
&lt;p style="margin: 6px 0 0; color: #555; font-size: 0.95em;"&gt;am/are は主語で決まる：I → am / you・we・they → are / he・she・it → is&lt;/p&gt;
&lt;/div&gt;
&lt;div style="border: 1px solid #e6e6e6; border-radius: 10px; padding: 10px 12px; background: #fafafa;"&gt;
&lt;p style="margin: 0 0 6px; font-weight: bold;"&gt;3) Is she A or B?（二択）&lt;/p&gt;
&lt;ul style="margin: 0 0 0 18px; line-height: 1.85;"&gt;
&lt;li&gt;Is she a student or a teacher? → She is a student.&lt;/li&gt;
&lt;li&gt;Are they from Japan or Korea? → They are from Japan.&lt;/li&gt;
&lt;li&gt;Is this your pen or your pencil? → It is my pencil.&lt;/li&gt;
&lt;/ul&gt;
&lt;p style="margin: 6px 0 0; color: #555; font-size: 0.95em;"&gt;読み方：A の所は少し上げ、B の所は下げる（二択の感じを出す）。&lt;/p&gt;
&lt;/div&gt;
&lt;/section&gt;
&lt;section style="margin: 14px 0;"&gt;
&lt;h2 style="margin: 0 0 8px;"&gt;練習：短い10問（答えは開く）&lt;/h2&gt;
&lt;div style="border: 1px solid #e6e6e6; border-radius: 10px; padding: 12px 12px; background: #fff;"&gt;
&lt;ol style="margin: 0 0 0 20px; line-height: 1.9;"&gt;
&lt;li&gt;「彼女は誰ですか。」を英語に。&lt;/li&gt;
&lt;li&gt;Who is she? の答えとして正しい英文を1つ書く。&lt;/li&gt;
&lt;li&gt;「あの女性は誰ですか。」を英語に。&lt;/li&gt;
&lt;li&gt;「私は誰ですか。」を英語に。&lt;/li&gt;
&lt;li&gt;「あなたは誰ですか。」を英語に。&lt;/li&gt;
&lt;li&gt;「彼らは誰ですか。」を英語に。&lt;/li&gt;
&lt;li&gt;「彼女は生徒ですか、それとも先生ですか。」を英語に。&lt;/li&gt;
&lt;li&gt;Is she a student or a teacher? の答えを英語で。&lt;/li&gt;
&lt;li&gt;That is my sister. の That と、That lady の That の違いを一言で。&lt;/li&gt;
&lt;li&gt;「彼らは日本出身ですか、それとも韓国出身ですか。」を英語に。&lt;/li&gt;
&lt;/ol&gt;
&lt;details style="margin: 10px 0 0;"&gt;
&lt;summary style="cursor: pointer; font-weight: bold;"&gt;答え（クリックで開く）&lt;/summary&gt;
&lt;div style="margin: 8px 0 0; padding: 10px 12px; border-left: 4px solid #0b5ed7; background: #f3f8ff; border-radius: 8px; line-height: 1.9;"&gt;
&lt;ol style="margin: 0 0 0 20px;"&gt;
&lt;li&gt;Who is she.&lt;/li&gt;
&lt;li&gt;She is Maria.&lt;/li&gt;
&lt;li&gt;Who is that woman.&lt;/li&gt;
&lt;li&gt;Who am I.&lt;/li&gt;
&lt;li&gt;Who are you.&lt;/li&gt;
&lt;li&gt;Who are they.&lt;/li&gt;
&lt;li&gt;Is she a student or a teacher.&lt;/li&gt;
&lt;li&gt;She is a student. / She is a teacher.&lt;/li&gt;
&lt;li&gt;That is は「単体で主語」。That lady は「名詞の前」。&lt;/li&gt;
&lt;li&gt;Are they from Japan or Korea.&lt;/li&gt;
&lt;/ol&gt;
&lt;p style="margin: 6px 0 0; color: #555; font-size: 0.95em;"&gt;※文末の . や ? は、ノートに書くときに必ず付けてください。&lt;/p&gt;
&lt;/div&gt;
&lt;/details&gt;
&lt;/div&gt;
&lt;/section&gt;
&lt;section style="margin: 14px 0;"&gt;
&lt;h2 style="margin: 0 0 8px;"&gt;FAQ：検索で多い言い回し&lt;/h2&gt;
&lt;div style="display: grid; gap: 10px;"&gt;
&lt;details style="border: 1px solid #e6e6e6; border-radius: 10px; padding: 10px 12px; background: #fafafa;"&gt;
&lt;summary style="cursor: pointer; font-weight: bold;"&gt;Who am I と Who I am の違い&lt;/summary&gt;
&lt;div style="margin: 8px 0 0; line-height: 1.9;"&gt;
&lt;p style="margin: 0 0 6px;"&gt;&lt;strong&gt;Who am I&lt;/strong&gt; は「私は誰ですか」という疑問文。&lt;br /&gt;
&lt;strong&gt;Who I am&lt;/strong&gt; は「私が誰なのか」というかたまり（文の一部）として使われることが多い。&lt;/p&gt;
&lt;ul style="margin: 0 0 0 18px;"&gt;
&lt;li&gt;I know who I am.（私は自分が誰か分かっている）&lt;/li&gt;
&lt;li&gt;Tell me who I am.（私が誰なのか教えて）&lt;/li&gt;
&lt;/ul&gt;
&lt;/div&gt;
&lt;/details&gt;
&lt;details style="border: 1px solid #e6e6e6; border-radius: 10px; padding: 10px 12px; background: #fff;"&gt;
&lt;summary style="cursor: pointer; font-weight: bold;"&gt;who is a〜（例：who is a teacher）って何？&lt;/summary&gt;
&lt;div style="margin: 8px 0 0; line-height: 1.9;"&gt;
&lt;p style="margin: 0 0 6px;"&gt;「a＋職業」を後ろに置いて「先生は誰？」のように聞きたい検索が混ざりがち。&lt;br /&gt;
ただし英語では、ふつう &lt;strong&gt;Who is the teacher?&lt;/strong&gt;（その先生は誰）や、&lt;br /&gt;
&lt;strong&gt;Who is a teacher in your family?&lt;/strong&gt;（家族の中で先生の人は誰）のように、場面に合わせて言う。&lt;/p&gt;
&lt;/div&gt;
&lt;/details&gt;
&lt;details style="border: 1px solid #e6e6e6; border-radius: 10px; padding: 10px 12px; background: #fafafa;"&gt;
&lt;summary style="cursor: pointer; font-weight: bold;"&gt;Who was の意味（過去）&lt;/summary&gt;
&lt;div style="margin: 8px 0 0; line-height: 1.9;"&gt;
&lt;p style="margin: 0 0 6px;"&gt;&lt;strong&gt;was&lt;/strong&gt; は過去の be動詞。昔の話や、すでに終わった場面の「誰だった？」で使う。&lt;/p&gt;
&lt;ul style="margin: 0 0 0 18px;"&gt;
&lt;li&gt;Who was that man?（あの男の人は誰だったの）&lt;/li&gt;
&lt;li&gt;He was our guide.（彼は案内役だった）&lt;/li&gt;
&lt;/ul&gt;
&lt;/div&gt;
&lt;/details&gt;
&lt;details style="border: 1px solid #e6e6e6; border-radius: 10px; padding: 10px 12px; background: #fff;"&gt;
&lt;summary style="cursor: pointer; font-weight: bold;"&gt;Who is her と Who is she の違い&lt;/summary&gt;
&lt;div style="margin: 8px 0 0; line-height: 1.9;"&gt;
&lt;p style="margin: 0;"&gt;&lt;strong&gt;she&lt;/strong&gt; は主語（彼女は）。&lt;strong&gt;her&lt;/strong&gt; は目的語/所有（彼女を／彼女の）。&lt;br /&gt;
「彼女は誰？」は &lt;strong&gt;Who is she?&lt;/strong&gt;。&lt;br /&gt;
&lt;strong&gt;Who is her?&lt;/strong&gt; は通常この意味では使わないことが多い。&lt;/p&gt;
&lt;/div&gt;
&lt;/details&gt;
&lt;details style="border: 1px solid #e6e6e6; border-radius: 10px; padding: 10px 12px; background: #fafafa;"&gt;
&lt;summary style="cursor: pointer; font-weight: bold;"&gt;or are they の意味（例：…or are they?）&lt;/summary&gt;
&lt;div style="margin: 8px 0 0; line-height: 1.9;"&gt;
&lt;p style="margin: 0;"&gt;文の最後で「…それとも違う？」と、前の内容をひっくり返して確かめる言い方。&lt;br /&gt;
まずはこのLessonでは二択の &lt;strong&gt;Are they A or B?&lt;/strong&gt; を優先で押さえる。&lt;/p&gt;
&lt;/div&gt;
&lt;/details&gt;
&lt;/div&gt;
&lt;/section&gt;
&lt;p&gt;&lt;!-- =============================== /追記ブロック =============================== --&gt;&lt;/p&gt;
&lt;table style="width: 100%; border-collapse: collapse;"&gt;
&lt;tbody&gt;
&lt;tr style="background-color: #dd8500; color: white;"&gt;
&lt;th&gt;項目&lt;/th&gt;
&lt;th&gt;内容&lt;/th&gt;
&lt;/tr&gt;
&lt;tr style="background-color: #f0b464; color: black;"&gt;
&lt;td&gt;このセクションで学ぶこと&lt;/td&gt;
&lt;td&gt;
&lt;ul&gt;
&lt;li&gt;「A か B のどちらですか？」とたずねる疑問文の作り方（&lt;strong&gt;or の使い方&lt;/strong&gt;）&lt;/li&gt;
&lt;li&gt;&lt;strong&gt;Who&lt;/strong&gt; を使って「誰ですか？」とたずねる疑問文&lt;/li&gt;
&lt;li&gt;「誰ですか？」と聞かれたときの &lt;strong&gt;主語をそろえた答え方&lt;/strong&gt;&lt;/li&gt;
&lt;li&gt;&lt;strong&gt;This / That の2つの使い方&lt;/strong&gt;（代名詞 / 形容詞）&lt;/li&gt;
&lt;/ul&gt;
&lt;/td&gt;
&lt;/tr&gt;
&lt;tr style="background-color: #ffffff; color: black;"&gt;
&lt;td&gt;This / That の2通りの使い方&lt;/td&gt;
&lt;td&gt;
&lt;ul&gt;
&lt;li&gt;&lt;strong&gt;This / That + be動詞&lt;/strong&gt;：&lt;br /&gt;
That is my brother.「あれは私の兄です。」（＝主語として使う）&lt;/li&gt;
&lt;li&gt;&lt;strong&gt;This / That + 名詞&lt;/strong&gt;：&lt;br /&gt;
That lady is tall.「あの女性は背が高いです。」（＝名詞の前に置いて「あの〜」「この〜」という形容詞的な使い方）&lt;/li&gt;
&lt;li&gt;直後に &lt;strong&gt;be動詞&lt;/strong&gt; が来るか、&lt;strong&gt;名詞&lt;/strong&gt; が来るかで意味と役割が変わる&lt;/li&gt;
&lt;/ul&gt;
&lt;/td&gt;
&lt;/tr&gt;
&lt;tr style="background-color: #f0b464; color: black;"&gt;
&lt;td&gt;Who を使った疑問文&lt;/td&gt;
&lt;td&gt;
&lt;ul&gt;
&lt;li&gt;&lt;strong&gt;Who&lt;/strong&gt;：「誰」をたずねる疑問詞&lt;/li&gt;
&lt;li&gt;例：Who is she?「彼女は誰ですか。」&lt;/li&gt;
&lt;li&gt;be動詞の疑問文なので、&lt;strong&gt;主語と be動詞の倒置&lt;/strong&gt;で作る：she is → Is she?&lt;/li&gt;
&lt;li&gt;Who + be動詞 + 主語? の形を意識する&lt;/li&gt;
&lt;/ul&gt;
&lt;/td&gt;
&lt;/tr&gt;
&lt;tr style="background-color: #ffffff; color: black;"&gt;
&lt;td&gt;Who に対する答え方&lt;/td&gt;
&lt;td&gt;
&lt;ul&gt;
&lt;li&gt;疑問文と &lt;strong&gt;主語をそろえる&lt;/strong&gt; のが大原則&lt;/li&gt;
&lt;li&gt;Who is she? に対しては、She is Maria. のように &lt;strong&gt;She&lt;/strong&gt; を主語にして答える&lt;/li&gt;
&lt;li&gt;日本語では「マリアさんです。」だけで済ませるが、英語では必ず主語＋動詞が必要&lt;/li&gt;
&lt;li&gt;主語が he / they などの場合も、&lt;strong&gt;質問の主語と同じものを使う&lt;/strong&gt;&lt;/li&gt;
&lt;/ul&gt;
&lt;/td&gt;
&lt;/tr&gt;
&lt;tr style="background-color: #f0b464; color: black;"&gt;
&lt;td&gt;or を使った「A か B か」の疑問文&lt;/td&gt;
&lt;td&gt;
&lt;ul&gt;
&lt;li&gt;&lt;strong&gt;A or B&lt;/strong&gt;：「A ですか、それとも B ですか？」という聞き方&lt;/li&gt;
&lt;li&gt;例：Is she a student or a teacher?&lt;br /&gt;
「彼女は生徒ですか、それとも先生ですか。」&lt;/li&gt;
&lt;li&gt;A と B を &lt;strong&gt;or でつなぐ&lt;/strong&gt;ことで、どちらかを選ばせる疑問文になる&lt;/li&gt;
&lt;/ul&gt;
&lt;/td&gt;
&lt;/tr&gt;
&lt;tr style="background-color: #ffffff; color: black;"&gt;
&lt;td&gt;or 疑問文の読み方（イントネーション）&lt;/td&gt;
&lt;td&gt;
&lt;ul&gt;
&lt;li&gt;Is she a student&lt;strong&gt; ↗&lt;/strong&gt; or a teacher&lt;strong&gt; ↘&lt;/strong&gt;? のように読む&lt;/li&gt;
&lt;li&gt;&lt;strong&gt;or の前&lt;/strong&gt;（Aの部分）を少し上げて、&lt;strong&gt;or のあと&lt;/strong&gt;（Bの部分）を下げて読む&lt;/li&gt;
&lt;li&gt;「AかBかどちら？」と &lt;strong&gt;二択&lt;/strong&gt;をはっきりさせるイメージで音読する&lt;/li&gt;
&lt;/ul&gt;
&lt;/td&gt;
&lt;/tr&gt;
&lt;tr style="background-color: #f0b464; color: black;"&gt;
&lt;td&gt;or 疑問文への答え方&lt;/td&gt;
&lt;td&gt;
&lt;ul&gt;
&lt;li&gt;質問と同じ &lt;strong&gt;主語&lt;/strong&gt; から文を始める&lt;/li&gt;
&lt;li&gt;Is she a student or a teacher? → She is a student. / She is a teacher.&lt;/li&gt;
&lt;li&gt;「彼女は学生です。」と &lt;strong&gt;主語＋be動詞＋補語&lt;/strong&gt; の形で答える&lt;/li&gt;
&lt;/ul&gt;
&lt;/td&gt;
&lt;/tr&gt;
&lt;tr style="background-color: #ffffff; color: black;"&gt;
&lt;td&gt;このセクションの共通ポイント&lt;/td&gt;
&lt;td&gt;
&lt;ul&gt;
&lt;li&gt;疑問文と答えの文で、&lt;strong&gt;主語をそろえる&lt;/strong&gt;（Who is she? → She is …）&lt;/li&gt;
&lt;li&gt;This / That が &lt;strong&gt;代名詞&lt;/strong&gt; か &lt;strong&gt;形容詞&lt;/strong&gt; かを、直後の語（be動詞か名詞か）で判断する&lt;/li&gt;
&lt;li&gt;or を使った疑問文では、&lt;strong&gt;A or B&lt;/strong&gt; の形と読み方をセットで覚える&lt;/li&gt;
&lt;/ul&gt;
&lt;/td&gt;
&lt;/tr&gt;
&lt;/tbody&gt;
&lt;/table&gt;
&lt;p&gt;&amp;nbsp;&lt;/p&gt;
&lt;style&gt; .show-answer-btn { background:#DD8500; color:white; padding:5px 10px; cursor:pointer; border:none; } &lt;/style&gt;
&lt;p&gt;&lt;script&gt; function showAnswer(id, btn) { var ans = document.getElementById(id); if (ans) ans.style.display = 'inline'; if (btn) btn.style.display = 'none'; } &lt;/script&gt;&lt;/p&gt;
&lt;table style="width: 100%; border-collapse: collapse;"&gt;
&lt;tbody&gt;
&lt;tr style="background-color: #dd8500; color: white;"&gt;
&lt;th&gt;No.&lt;/th&gt;
&lt;th&gt;問題&lt;/th&gt;
&lt;/tr&gt;
&lt;p&gt;&lt;!-- Q1 --&gt;&lt;/p&gt;
&lt;tr style="background-color: #f0b464; color: black;"&gt;
&lt;td&gt;1&lt;/td&gt;
&lt;td&gt;「That lady is tall.」の That の役割として正しいものはどれ？&lt;br /&gt;
A. 代名詞（「あれは〜です」の That）&lt;br /&gt;
B. 接続詞&lt;br /&gt;
C. 名詞&lt;br /&gt;
D. 名詞の前に付いて「あの〜」を表す語&lt;br /&gt;
&lt;button class="show-answer-btn"&gt;正解を見る&lt;/button&gt; &lt;span id="qa1" style="display: none; font-weight: bold; color: #d60000;"&gt;正解：D&lt;/span&gt;&lt;/td&gt;
&lt;/tr&gt;
&lt;p&gt;&lt;!-- Q2 --&gt;&lt;/p&gt;
&lt;tr style="background-color: #ffffff; color: black;"&gt;
&lt;td&gt;2&lt;/td&gt;
&lt;td&gt;「That is my brother.」と「That lady is tall.」の That の違いとして本文の説明に最も近いものはどれ？&lt;br /&gt;
A. 前者は動詞、後者は名詞&lt;br /&gt;
B. 前者は主語としての That、後者は名詞の前に付く「あの〜」&lt;br /&gt;
C. 前者は副詞、後者は形容詞&lt;br /&gt;
D. 両方ともまったく同じ使い方&lt;br /&gt;
&lt;button class="show-answer-btn"&gt;正解を見る&lt;/button&gt; &lt;span id="qa2" style="display: none; font-weight: bold; color: #d60000;"&gt;正解：B&lt;/span&gt;&lt;/td&gt;
&lt;/tr&gt;
&lt;p&gt;&lt;!-- Q3 --&gt;&lt;/p&gt;
&lt;tr style="background-color: #f0b464; color: black;"&gt;
&lt;td&gt;3&lt;/td&gt;
&lt;td&gt;「彼女は誰ですか。」に対応する英語として本文の内容に合っているものはどれ？&lt;br /&gt;
A. What is she?&lt;br /&gt;
B. Who she is?&lt;br /&gt;
C. Who is she?&lt;br /&gt;
D. Is who she?&lt;br /&gt;
&lt;button class="show-answer-btn"&gt;正解を見る&lt;/button&gt; &lt;span id="qa3" style="display: none; font-weight: bold; color: #d60000;"&gt;正解：C&lt;/span&gt;&lt;/td&gt;
&lt;/tr&gt;
&lt;p&gt;&lt;!-- Q4 --&gt;&lt;/p&gt;
&lt;tr style="background-color: #ffffff; color: black;"&gt;
&lt;td&gt;4&lt;/td&gt;
&lt;td&gt;「Who is she?」と聞かれたとき、本文のルールに最も合っている答え方はどれ？&lt;br /&gt;
A. Maria.&lt;br /&gt;
B. She Maria.&lt;br /&gt;
C. She is Maria.&lt;br /&gt;
D. Is Maria.&lt;br /&gt;
&lt;button class="show-answer-btn"&gt;正解を見る&lt;/button&gt; &lt;span id="qa4" style="display: none; font-weight: bold; color: #d60000;"&gt;正解：C&lt;/span&gt;&lt;/td&gt;
&lt;/tr&gt;
&lt;p&gt;&lt;!-- Q5 --&gt;&lt;/p&gt;
&lt;tr style="background-color: #f0b464; color: black;"&gt;
&lt;td&gt;5&lt;/td&gt;
&lt;td&gt;本文で強調されていた、「疑問文と答えの文でそろえるべきもの」は何？&lt;br /&gt;
A. 文の長さ&lt;br /&gt;
B. 最後の単語&lt;br /&gt;
C. 主語&lt;br /&gt;
D. 疑問詞の数&lt;br /&gt;
&lt;button class="show-answer-btn"&gt;正解を見る&lt;/button&gt; &lt;span id="qa5" style="display: none; font-weight: bold; color: #d60000;"&gt;正解：C&lt;/span&gt;&lt;/td&gt;
&lt;/tr&gt;
&lt;p&gt;&lt;!-- Q6 --&gt;&lt;/p&gt;
&lt;tr style="background-color: #ffffff; color: black;"&gt;
&lt;td&gt;6&lt;/td&gt;
&lt;td&gt;「彼女は生徒ですか、それとも先生ですか。」に最も近い英文はどれ？&lt;br /&gt;
A. Is she student or teacher?&lt;br /&gt;
B. Is she a student or a teacher?&lt;br /&gt;
C. Does she a student or a teacher?&lt;br /&gt;
D. Is she a student and a teacher?&lt;br /&gt;
&lt;button class="show-answer-btn"&gt;正解を見る&lt;/button&gt; &lt;span id="qa6" style="display: none; font-weight: bold; color: #d60000;"&gt;正解：B&lt;/span&gt;&lt;/td&gt;
&lt;/tr&gt;
&lt;p&gt;&lt;!-- Q7 --&gt;&lt;/p&gt;
&lt;tr style="background-color: #f0b464; color: black;"&gt;
&lt;td&gt;7&lt;/td&gt;
&lt;td&gt;or を使った疑問文の読み方について、本文の説明に最も近いものはどれ？&lt;br /&gt;
A. 文頭から文末までずっと上げて読む&lt;br /&gt;
B. or の前を下げ、or のあとを上げて読む&lt;br /&gt;
C. or の前を上げ、or のあとを下げて読む&lt;br /&gt;
D. すべて同じ高さで平らに読む&lt;br /&gt;
&lt;button class="show-answer-btn"&gt;正解を見る&lt;/button&gt; &lt;span id="qa7" style="display: none; font-weight: bold; color: #d60000;"&gt;正解：C&lt;/span&gt;&lt;/td&gt;
&lt;/tr&gt;
&lt;p&gt;&lt;!-- Q8 --&gt;&lt;/p&gt;
&lt;tr style="background-color: #ffffff; color: black;"&gt;
&lt;td&gt;8&lt;/td&gt;
&lt;td&gt;「Is she a student or a teacher?」と聞かれ、「彼女は生徒です。」と答えたいとき、本文のルールに最も合うものはどれ？&lt;br /&gt;
A. She student.&lt;br /&gt;
B. She is student.&lt;br /&gt;
C. She is a student.&lt;br /&gt;
D. Yes, she is a student or a teacher.&lt;br /&gt;
&lt;button class="show-answer-btn"&gt;正解を見る&lt;/button&gt; &lt;span id="qa8" style="display: none; font-weight: bold; color: #d60000;"&gt;正解：C&lt;/span&gt;&lt;/td&gt;
&lt;/tr&gt;
&lt;p&gt;&lt;!-- Q9 --&gt;&lt;/p&gt;
&lt;tr style="background-color: #f0b464; color: black;"&gt;
&lt;td&gt;9&lt;/td&gt;
&lt;td&gt;「That lady is tall.」の tall の品詞として正しいものはどれ？&lt;br /&gt;
A. 名詞&lt;br /&gt;
B. 形容詞&lt;br /&gt;
C. 副詞&lt;br /&gt;
D. 前置詞&lt;br /&gt;
&lt;button class="show-answer-btn"&gt;正解を見る&lt;/button&gt; &lt;span id="qa9" style="display: none; font-weight: bold; color: #d60000;"&gt;正解：B&lt;/span&gt;&lt;/td&gt;
&lt;/tr&gt;
&lt;p&gt;&lt;!-- Q10 --&gt;&lt;/p&gt;
&lt;tr style="background-color: #ffffff; color: black;"&gt;
&lt;td&gt;10&lt;/td&gt;
&lt;td&gt;本文全体を通して、Lesson2-3 の「共通テーマ」として最もふさわしいものはどれ？&lt;br /&gt;
A. 三人称単数現在形の作り方&lt;br /&gt;
B. 「どこで」「いつ」をたずねる疑問文&lt;br /&gt;
C. A か B のどちらかをたずねる or の使い方と、Who を使った「誰ですか？」の聞き方・答え方&lt;br /&gt;
D. some / any の区別&lt;br /&gt;
&lt;button class="show-answer-btn"&gt;正解を見る&lt;/button&gt; &lt;span id="qa10" style="display: none; font-weight: bold; color: #d60000;"&gt;正解：C&lt;/span&gt;&lt;/td&gt;
&lt;/tr&gt;
&lt;/tbody&gt;
&lt;/table&gt;
&lt;p&gt;&lt;!-- 音読リスニング講座 --&gt;&lt;/p&gt;
&lt;div style="border: 2px solid #ff6600; background-color: #fff0e0; padding: 10px; display: flex; align-items: center; justify-content: center; margin-bottom: 10px;"&gt;
&lt;p&gt;&lt;img decoding="async" style="max-width: 100px; height: auto; margin-right: 10px;" src="https://eigo-rewrite.com/wp-content/uploads/2020/06/logo_tate-1.png" alt="Re-Writeのロゴ" /&gt;&lt;/p&gt;
&lt;div&gt;
&lt;p style="margin: 5px 0;"&gt;【音読リスニング講座】：音読・ディクテーション・シャドーイングを通じて、都立入試リスニング対策を強化します。&lt;/p&gt;
&lt;p&gt;&lt;a style="background-color: #ff6600; color: white; padding: 5px 10px; text-align: center; text-decoration: none; display: inline-block; font-size: 14px;" href="https://eigo-rewrite.com/listening/"&gt;詳細を見る&lt;/a&gt;&lt;/p&gt;
&lt;/div&gt;
&lt;/div&gt;
```
</t>
  </si>
  <si>
    <t>resp_0e27f79b86a8b7f70169aaac3b7e0081a28d0f489fbeac46ca</t>
  </si>
  <si>
    <t>1) 本文の要約（想定読者・悩み・解決）
- 想定読者  
  中1英語、とくに NEW TREASURE STAGE1 を使って be動詞・疑問文を学んでいる生徒や、その内容を復習したい学習者です。検索流入としては、教科書名よりも「Who is she の意味」「彼女は誰ですか 英語」「Who is 答え方」を知りたい人が中心です。
- 悩み  
  主に次の3つです。  
  1. **Who is she? / Who is he? の意味がすぐ分からない**  
  2. **答えるときに She is Maria. / He is Ken. と書けない**  
  3. **Is she a student or a teacher? のような二択の文の作り方・読み方があいまい**
- 解決  
  本文は、  
  - **Who + be動詞 + 主語** の疑問文  
  - **質問と同じ主語で答える**こと  
  - **or を使った二択の疑問文**  
  - **This / That の使い分け**  
  を、例文・練習問題つきで説明しています。  
  ただし実際の検索需要は「Who is she の意味・答え方」に強く寄っており、現状の見せ方は教科書進行ベースが前面に出ています。
2) 検索意図の整理（主要クエリから2〜3パターン）
- パターンA：意味を知りたい  
  代表クエリ：  
  - who is she  
  - who is she 意味  
  - who is he  
  - who is he 意味  
  - who is 意味  
  - who isとは  
  - 彼女は誰ですか 英語  
  意図：  
  「Who is she? は日本語でどういう意味？」「Who is he? との違いは？」「Who is の基本の意味を知りたい」
- パターンB：答え方・使い方を知りたい  
  代表クエリ：  
  - who is 答え方  
  - who is 使い方  
  - who is 例文  
  - who be動詞  
  - she is 意味  
  - yes she is  
  意図：  
  「Who is she? にどう答える？」「She is Maria. でよい？」「be動詞と主語の関係を確認したい」
- パターンC：関連して混同を解きたい  
  代表クエリ：  
  - who is her  
  - who she is  
  - who is that 意味  
  - あの女性は誰ですか 英語  
  - この女性は誰ですか 英語  
  意図：  
  「Who is she と Who is her の違い」「Who she is との違い」「that woman を使う言い方」など、周辺の誤用・言い換えも確認したい
3) 不一致の指摘（タイトル/メタ/H1/冒頭のどこがズレているか）
- タイトルのズレ  
  現状：  
  **Who is she の意味と答え方｜She is ～で主語をそろえるルール**
  問題点：  
  - 主軸クエリである **who is she / who is he / who is 意味 / 彼女は誰ですか 英語** には比較的合っています。  
  - ただし **「主語をそろえるルール」** は検索者の言葉ではなく、やや説明臭いです。CTR 0%が続いていることを考えると、検索結果上では「意味」「答え方」「例文」が先に見えたほうが期待に合います。  
  - また本文には **Who is he?** や **or の二択** もあるため、必要なら補足要素として後ろに回すほうが自然です。
- メタのズレ  
  現状：  
  **Who is she は「彼女は誰ですか」。答えるときは疑問文の主語に合わせて She is Maria. の形にします。Who＋be動詞＋主語の作り方、主語をそろえるルールを例文で整理。二択の Is she A or B の読み方（A↗orB↘）も確認問題10問で定着。中1英語対応。**
  問題点：  
  - 情報は多いですが、**教える側の説明順** になっており、検索者が知りたい順番「意味→答え方→例文」がやや薄まっています。  
  - **Who is he** や **彼女は誰ですか 英語** にも届く表現が入っていません。  
  - 「主語をそろえるルール」は抽象的で、検索結果ではクリック動機になりにくいです。
- H1のズレ  
  現状：  
  **stage1 2-3 be動詞の文②(Who is ～？　A or B)【ニュートレジャーの道案内】**
  問題点：  
  - 最も大きなズレです。  
  - GSC上位クエリは **教科書名や lesson番号ではなく、Who is she の意味・答え方** に集中しています。  
  - 検索者は「stage1 2-3」「道案内」を求めていないため、検索結果から本文へ入った瞬間に「求めていたページか」が分かりにくくなっています。  
  - **Who is she / Who is he の意味と答え方** をH1で明示すべきです。
- 冒頭120字のズレ  
  現状：  
  **NEW TREASURE STAGE1 の文法事項・Lesson一覧の全体像は…前回までは…今回からは…**
  問題点：  
  - 検索意図に対してほぼズレています。  
  - 読者は「Who is she の意味」「どう答えるか」を知りたいのに、冒頭が**シリーズ内の位置づけ説明**から始まっています。  
  - 120字で最優先に書くべきは、**このページで分かること（意味・答え方・例文）** です。  
  - 現在の冒頭だと、検索者がすぐ離脱しやすいです。
4) 修正方針（“どの意図に寄せるか”を1つに決める）
**パターンA＋Bの中間、つまり「Who is she / Who is he の意味と答え方を知りたい中1学習者」に寄せる** のが最適です。
理由：
- GSCの表示回数上位は **who is she / who is he / who is 意味 / 彼女は誰ですか 英語 / who is 答え方** が中心
- 本文もすでに **意味・答え方・例文・二択** を扱っており、大きな本文改修なしで一致させやすい
- H1と冒頭を検索語ベースに直すだけで、スニペット整合性をかなり改善できる
※「A or B」「This/That」は本文内の補足要素として残し、タイトルや冒頭では主役にしすぎない方がよいです。
5) 修正案（すべてコードブロック）
- タイトル案3つ（全角35字前後＋56字以上の網羅型を1つ）
```txt
Who is sheの意味と答え方｜例文で確認
```
```txt
Who is she?は何て意味？答え方と例文
```
```txt
Who is she・Who is heの意味は？「彼女は誰ですか」「彼は誰ですか」の言い方、She is ... / He is ... の答え方、be動詞の疑問文と二択の文まで解説
```
- メタ案3つ（全角90字前後）
```txt
Who is she? は「彼女は誰ですか」。このページでは意味、答え方、She is Maria. のような返し方を例文で確認します。Who is he? や be動詞の疑問文、or を使う二択の文も学べます。
```
```txt
「Who is she の意味が分からない」「どう答えるの？」という中1向けに、Who is she?・Who is he? の意味と答え方をやさしく解説。She is ... / He is ... の例文と、二択の Is she A or B? も確認できます。
```
```txt
Who is she? の和訳は「彼女は誰ですか」。質問の主語に合わせて She is ... と答える考え方を、例文と練習問題で説明します。Who is he?、that woman、or を使う文の読み方も扱います。
```
- H1案2つ
```txt
Who is she? の意味と答え方｜Who is he?・二択の文も解説
```
```txt
Who is she? は「彼女は誰ですか」｜答え方と例文を中1向けに確認
```
- 冒頭120字（2案：&lt;p&gt;で開始）
```html
&lt;p&gt;Who is she? は「彼女は誰ですか」という意味です。このページでは、Who is he? もあわせて、意味・答え方・例文を中1向けに確認します。She is Maria. のようにどう答えるか、be動詞の疑問文の形もやさしく見ていきます。&lt;/p&gt;
```
```html
&lt;p&gt;「Who is she? の意味は？」「どう答えればいい？」という人向けに、Who is she?＝彼女は誰ですか、Who is he?＝彼は誰ですか、という基本から説明します。She is ... / He is ... の答え方や、or を使う文の言い方も確認できます。&lt;/p&gt;
```</t>
  </si>
  <si>
    <t xml:space="preserve">以下のページは「スニペット整合性」（本文と title/meta/H1/冒頭文）が弱い可能性があります。
まず【本文】を確認し、想定読者・悩み・解決範囲を把握してください。
そのうえで、GSCの主要クエリ（表示回数上位）を根拠に、
「検索意図に対して、タイトル/メタ/H1/冒頭120字がズレている点」を特定し、
ズレを解消するための修正案（タイトル/メタ/H1/冒頭）を提示してください。
※本文の“大改修”は前提にしません（必要なら追記ブロックは最大1つまで）。
【URL】https://rika-quest.com/column/volume-and-temperature/
【ページ分類】MC
【ページ分類の略語（このプロンプト内の定義）】
TP = トップページ（ホーム/サイトの入口）
SP = サービスページ（講座・コース・申込導線）
MC = メインコラム（コラム/解説/勉強法など集客記事）
SC = サブコラム（MCやSPを補強するための補助コラム※サイト定義に合わせて判断）
NW = ニュース/お知らせ（運用上は改善対象外として除外）
ST = 企業情報等のSEO対策を行わないこ固定ページ（運用上は改善対象外として除外）
- / 空欄 / 未分類 = 未分類（このスクリプトでは改善対象外として除外）
※未分類（空欄 / "-" / "未分類"）は作業対象に含めません。
【現状（スニペット要素）】
- タイトル：物の体積と温度｜膨張・収縮と変化の順｜中学受験理科
- メタ：物の体積と温度は、温めると膨張・冷やすと収縮。変化の大きさは気体＞液体＞固体。金属球と輪の実験、線路のすき間などの利用例、気体は圧力も関係まで整理。
- H1：【理科のコツ】ものの体積と温度
- 冒頭120字：中学受験／理科・物理 テーマ：ものの体積と温度 ものの体積と温度──金属球の実験で「膨張」をイメージしよう 金属球と輪っかの有名な実験を通して、 「温めると膨張・冷やすと収縮」 という 体積と温度の関係を確認します。線路のすき間やエッフェル
【GSC主要クエリ（表示回数上位50件）】
- 物の体積と温度｜表示142｜CTR 0.00%｜順位3.8
- ものの温度と体積｜表示114｜CTR 0.00%｜順位1.2
- 膨張とは｜表示62｜CTR 0.00%｜順位2.0
- 金属 温める 体積｜表示51｜CTR 1.96%｜順位4.0
- 水を温めると体積はどうなる｜表示47｜CTR 0.00%｜順位1.0
- 膨張とは 理科｜表示35｜CTR 0.00%｜順位2.5
- 体積 増える 大きくなる｜表示32｜CTR 0.00%｜順位3.4
- 温度による体積の変化 大きい順｜表示32｜CTR 0.00%｜順位4.3
- 膨張と は 理科｜表示32｜CTR 0.00%｜順位2.6
- 膨張と収縮｜表示31｜CTR 0.00%｜順位7.7
- 水は温めると体積はどうなる｜表示26｜CTR 0.00%｜順位1.0
- 体積が増える｜表示24｜CTR 0.00%｜順位1.5
- 物の温度と体積｜表示24｜CTR 0.00%｜順位1.4
- 温めると体積が大きくなる理由｜表示22｜CTR 0.00%｜順位3.2
- 温めたり冷やしたり すると 体積が変わる もの｜表示21｜CTR 0.00%｜順位1.8
- 金属の温度と体積｜表示21｜CTR 0.00%｜順位1.0
- 体積が増えるとは｜表示19｜CTR 0.00%｜順位2.4
- 金属を温めると体積はどうなる｜表示19｜CTR 0.00%｜順位1.0
- 金属 を温めると体積が増える 理由｜表示18｜CTR 11.11%｜順位2.5
- 体積 理科｜表示18｜CTR 0.00%｜順位2.8
- 金属 温めると膨張｜表示18｜CTR 0.00%｜順位1.6
- 理科 玉｜表示17｜CTR 0.00%｜順位3.6
- ものの体積と温度｜表示16｜CTR 0.00%｜順位3.9
- ものの温度と体積 日常生活｜表示15｜CTR 13.33%｜順位2.2
- 体積が大きいとは｜表示15｜CTR 0.00%｜順位1.0
- 体積理科｜表示15｜CTR 0.00%｜順位1.0
- 水 温める 体積｜表示15｜CTR 0.00%｜順位1.0
- 理科 体積｜表示15｜CTR 0.00%｜順位3.7
- 鉄を温めるとどうなる｜表示15｜CTR 0.00%｜順位9.1
- 体積が大きくなるとは｜表示14｜CTR 0.00%｜順位1.0
- 体積が大きくなると温度は｜表示14｜CTR 0.00%｜順位3.9
- 体積が膨張する｜表示14｜CTR 0.00%｜順位4.6
- 理科体積｜表示14｜CTR 0.00%｜順位1.0
- 鉄 冷やす 縮む｜表示13｜CTR 7.69%｜順位1.8
- 金属 体積変化｜表示13｜CTR 0.00%｜順位1.6
- 金属を熱すると体積はどうなる｜表示13｜CTR 0.00%｜順位1.0
- 状態変化 体積｜表示12｜CTR 0.00%｜順位1.0
- 膨張 対義語 理科｜表示12｜CTR 0.00%｜順位1.5
- 水を温めると体積は どうなる｜表示11｜CTR 0.00%｜順位1.0
- 理科 単元｜表示11｜CTR 0.00%｜順位1.0
- 金属 冷やすと縮む｜表示11｜CTR 0.00%｜順位1.7
- 金属の体積の変化｜表示11｜CTR 0.00%｜順位1.0
- 体積変化｜表示10｜CTR 0.00%｜順位1.0
- 水温めると体積｜表示10｜CTR 0.00%｜順位1.0
- 金属 冷やす 体積｜表示10｜CTR 0.00%｜順位1.0
- 体積 大きい 小さい｜表示9｜CTR 0.00%｜順位1.0
- 体積が増える 大きくなる｜表示9｜CTR 0.00%｜順位3.1
- 温度によって体積が変わるもの｜表示9｜CTR 0.00%｜順位1.0
- 膨張 意味｜表示9｜CTR 0.00%｜順位2.9
- ものの体積｜表示8｜CTR 0.00%｜順位9.3
【参考：代表語（自動抽出）】物の体積と温度
【出力（必ずこの順）】
1) 本文の要約（想定読者・悩み・解決）
2) 検索意図の整理（主要クエリから2〜3パターン）
3) 不一致の指摘（タイトル/メタ/H1/冒頭のどこがズレているか）
4) 修正方針（“どの意図に寄せるか”を1つに決める）
5) 修正案（すべてコードブロック）
   - タイトル案3つ（全角35字前後＋56字以上の網羅型を1つ）
   - メタ案3つ（全角90字前後）
   - H1案2つ
   - 冒頭120字（2案：&lt;p&gt;で開始）
【禁則ワード（シート連動）】
以下の【禁則ワード】は、タイトル/メタ/導入文/見出し/本文のいずれにも原則使用しないでください。
言い換えが必要な場合は、自然な日本語に置換してください。
【禁則ワード】
- 崩れ
- 型
- 迷い
- 保留
- 固定
- 手順
- 立て直
- 最短
- 結論だけ
- 乱れ
- 三点確認
- 内部リンク
- 導線
- 設計
- 刺
- まず結論
- 整え
- 押し付けない案内
- 統一
- 次の一手
- 失点
- 確定
- サブコラム
- 30秒
- 1分
- CV
- 網羅
【本文】
```html
&lt;div id="top" class="container my-4"&gt;
&lt;p&gt;&lt;!-- Hero Section --&gt;&lt;/p&gt;
&lt;div class="card shadow-sm mb-4 border-0" style="background: linear-gradient(135deg, #1565c0, #00acc1); color: #fff;"&gt;
&lt;div class="card-body p-4"&gt;
&lt;div class="d-flex flex-wrap justify-content-between align-items-center mb-2"&gt;&lt;span class="badge bg-warning text-dark mb-1" style="font-size: 0.8rem;"&gt;中学受験／理科・物理&lt;/span&gt;&lt;br /&gt;
&lt;span class="badge bg-light text-dark mb-1" style="font-size: 0.75rem;"&gt;テーマ：ものの体積と温度&lt;/span&gt;&lt;/div&gt;
&lt;h1 class="card-title mb-3" style="font-size: 1.9rem; line-height: 1.5;"&gt;ものの体積と温度──金属球の実験で「膨張」をイメージしよう&lt;/h1&gt;
&lt;p class="card-text mb-0" style="font-size: 0.98rem;"&gt;金属球と輪っかの有名な実験を通して、&lt;strong&gt;「温めると膨張・冷やすと収縮」&lt;/strong&gt;という&lt;br /&gt;
体積と温度の関係を確認します。線路のすき間やエッフェル塔の高さの変化など、&lt;br /&gt;
&lt;strong&gt;身の回りの例&lt;/strong&gt;と結びつけて覚えていきましょう。&lt;/p&gt;
&lt;p class="mt-2 mb-0" style="font-size: 0.92rem; line-height: 1.6;"&gt;理科の化学分野（気体・溶解・燃焼・水溶液など）とあわせて整理したい人は、&lt;a style="color: #fff; text-decoration: underline;" href="https://rika-quest.com/column/chemistry/"&gt;全体像はこちら&lt;/a&gt;。&lt;/p&gt;
&lt;/div&gt;
&lt;/div&gt;
&lt;p&gt;&lt;!-- 動画カード --&gt;&lt;/p&gt;
&lt;div class="card shadow-sm mb-4"&gt;
&lt;div class="card-header bg-light"&gt;
&lt;h2 class="h5 mb-0"&gt;動画で学ぶ：ものの体積と温度&lt;/h2&gt;
&lt;/div&gt;
&lt;div class="card-body"&gt;
&lt;div class="ratio ratio-16x9 mb-3"&gt;&lt;iframe title="YouTube video player" src="https://www.youtube.com/embed/cGBW_QtkdxY" frameborder="0" allowfullscreen="allowfullscreen"&gt;&lt;/iframe&gt;&lt;/div&gt;
&lt;p class="mb-0"&gt;まずは、&lt;strong&gt;金属球と輪っかの実験&lt;/strong&gt;の様子を動画で確認しましょう。&lt;br /&gt;
「温めたら通らなくなり、冷やしたらまた通る」この不思議を、&lt;br /&gt;
原子の動きという視点から説明していきます。&lt;/p&gt;
&lt;/div&gt;
&lt;/div&gt;
&lt;p&gt;&lt;!-- 金属球と輪の実験説明 --&gt;&lt;/p&gt;
&lt;div class="card shadow-sm mb-4"&gt;
&lt;div class="card-header bg-light"&gt;
&lt;h2 class="h5 mb-0"&gt;金属球と輪の実験からわかること&lt;/h2&gt;
&lt;/div&gt;
&lt;div class="card-body"&gt;
&lt;div class="row g-3 align-items-start mb-3"&gt;
&lt;div class="col-md-6"&gt;
&lt;p&gt;実験では、&lt;strong&gt;ギリギリ通る大きさの金属球&lt;/strong&gt;と輪っかを用意します。&lt;/p&gt;
&lt;ul&gt;
&lt;li&gt;常温：金属球は輪を&lt;strong&gt;ギリギリ通過&lt;/strong&gt;できる。&lt;/li&gt;
&lt;li&gt;加熱後：同じ金属球なのに、&lt;strong&gt;輪を通らなくなる&lt;/strong&gt;。&lt;/li&gt;
&lt;li&gt;冷やすと：再び&lt;strong&gt;元通り通過できる&lt;/strong&gt;ようになる。&lt;/li&gt;
&lt;/ul&gt;
&lt;p&gt;種も仕掛けもなく、使っているのは同じ金属球と輪。&lt;br /&gt;
違うのは&lt;strong&gt;「温度」&lt;/strong&gt;だけです。&lt;/p&gt;
&lt;/div&gt;
&lt;div class="col-md-6"&gt;
&lt;div class="text-center mb-2"&gt;&lt;img decoding="async" class="img-fluid" src="https://rika-quest.com/wp-content/uploads/2023/03/画像3-1-1002x1024.png" alt="温度変化と体積膨張の原理を示す実験図解" /&gt;&lt;/div&gt;
&lt;p class="small text-muted text-center mb-0"&gt;金属球を温めると、わずかに体積が大きくなり、輪を通らなくなる。&lt;br /&gt;
冷やすと再び体積が小さくなり、通過できるようになります。&lt;/p&gt;
&lt;/div&gt;
&lt;/div&gt;
&lt;h3 class="h6 mt-3"&gt;なぜ膨張・収縮が起こるのか？&lt;/h3&gt;
&lt;p&gt;物質は、目に見えない&lt;strong&gt;原子や分子の粒&lt;/strong&gt;からできています。&lt;/p&gt;
&lt;ul&gt;
&lt;li&gt;温めると、原子・分子の動きが&lt;strong&gt;元気になり、振動が大きくなる&lt;/strong&gt;。&lt;/li&gt;
&lt;li&gt;その結果、粒同士の間隔が少し広がって、&lt;strong&gt;全体の体積が大きくなる（膨張）&lt;/strong&gt;。&lt;/li&gt;
&lt;li&gt;冷やすと動きが落ち着き、間隔が縮んで&lt;strong&gt;体積が小さくなる（収縮）&lt;/strong&gt;。&lt;/li&gt;
&lt;/ul&gt;
&lt;p class="mb-0"&gt;金属球も輪も目で見ればほとんど同じ大きさに見えますが、&lt;br /&gt;
原子レベルでは、温度によって&lt;strong&gt;確かに「大きさ」が変化&lt;/strong&gt;しているのです。&lt;/p&gt;
&lt;/div&gt;
&lt;/div&gt;
&lt;p&gt;&lt;!-- 日常生活の例＆気体の話 --&gt;&lt;/p&gt;
&lt;div class="card shadow-sm mb-4"&gt;
&lt;div class="card-header bg-light"&gt;
&lt;h2 class="h5 mb-0"&gt;日常生活の中の「膨張」と「収縮」&lt;/h2&gt;
&lt;/div&gt;
&lt;div class="card-body"&gt;
&lt;div class="row g-3"&gt;
&lt;div class="col-md-6"&gt;
&lt;h3 class="h6"&gt;身近な金属の膨張の例&lt;/h3&gt;
&lt;ul&gt;
&lt;li&gt;&lt;strong&gt;鉄道の線路&lt;/strong&gt;&lt;br /&gt;
→ レール同士の間に&lt;strong&gt;すき間&lt;/strong&gt;があるのは、&lt;br /&gt;
夏にレールが熱せられて膨張しても、曲がったり壊れたりしないようにするため。&lt;/li&gt;
&lt;li class="mt-2"&gt;&lt;strong&gt;橋・鉄橋&lt;/strong&gt;&lt;br /&gt;
→ 金属部分にすき間や継ぎ目があるのは、&lt;br /&gt;
気温変化による膨張・収縮を見込んで設計しているから。&lt;/li&gt;
&lt;li class="mt-2"&gt;&lt;strong&gt;エッフェル塔&lt;/strong&gt;&lt;br /&gt;
→ 夏場には、鉄の膨張によって&lt;strong&gt;高さが十数センチほど高くなる&lt;/strong&gt;と言われています。&lt;/li&gt;
&lt;/ul&gt;
&lt;/div&gt;
&lt;div class="col-md-6"&gt;
&lt;h3 class="h6"&gt;気体はもっと変わりやすい&lt;/h3&gt;
&lt;p&gt;同じ温度変化でも、&lt;strong&gt;気体は液体や固体より体積が変わりやすい&lt;/strong&gt;という特徴があります。&lt;/p&gt;
&lt;ul&gt;
&lt;li&gt;気体はもともと&lt;strong&gt;分子同士の間隔がとても広い&lt;/strong&gt;。&lt;/li&gt;
&lt;li&gt;温めると、さらに勢いよく飛び回り、&lt;strong&gt;体積がぐんと大きくなる&lt;/strong&gt;。&lt;/li&gt;
&lt;li&gt;体積だけでなく、&lt;strong&gt;圧力&lt;/strong&gt;の影響も強く受ける。&lt;/li&gt;
&lt;/ul&gt;
&lt;p class="mb-0"&gt;こうした性質を利用した問題（気体の体積変化、ボイル・シャルルの法則など）にも&lt;br /&gt;
つながっていくので、&lt;strong&gt;「気体は特に変わりやすい」&lt;/strong&gt;というイメージを持っておきましょう。&lt;/p&gt;
&lt;/div&gt;
&lt;/div&gt;
&lt;/div&gt;
&lt;/div&gt;
&lt;p&gt;&lt;!-- まとめ表 --&gt;&lt;/p&gt;
&lt;div class="card shadow-sm mb-4"&gt;
&lt;div class="card-header bg-light"&gt;
&lt;h2 class="h5 mb-0"&gt;ものの体積と温度のまとめ&lt;/h2&gt;
&lt;/div&gt;
&lt;div class="card-body"&gt;
&lt;div class="table-responsive mb-3"&gt;
&lt;table class="table table-bordered align-middle"&gt;
&lt;thead style="background-color: #dfffd6;"&gt;
&lt;tr&gt;
&lt;th&gt;項目&lt;/th&gt;
&lt;th&gt;内容&lt;/th&gt;
&lt;/tr&gt;
&lt;/thead&gt;
&lt;tbody&gt;
&lt;tr style="background-color: #ffffff;"&gt;
&lt;td&gt;&lt;strong&gt;体積と温度の関係&lt;/strong&gt;&lt;/td&gt;
&lt;td&gt;– 温めると体積が大きくなる（&lt;strong&gt;膨張&lt;/strong&gt;）&lt;br /&gt;
– 冷やすと体積が小さくなる（&lt;strong&gt;収縮&lt;/strong&gt;）&lt;br /&gt;
– 原子・分子の動きが活発になり、&lt;strong&gt;間隔が広がる&lt;/strong&gt;ことで膨張する&lt;/td&gt;
&lt;/tr&gt;
&lt;tr style="background-color: #dfffd6;"&gt;
&lt;td&gt;&lt;strong&gt;日常生活の例&lt;/strong&gt;&lt;/td&gt;
&lt;td&gt;– 鉄道の線路：レールに隙間を設けて膨張を考慮&lt;br /&gt;
– 橋や鉄橋：金属の膨張を見越して継ぎ目や隙間を調整&lt;br /&gt;
– エッフェル塔：夏場に約15cm伸びるとされる&lt;/td&gt;
&lt;/tr&gt;
&lt;tr style="background-color: #ffffff;"&gt;
&lt;td&gt;&lt;strong&gt;気体の特徴&lt;/strong&gt;&lt;/td&gt;
&lt;td&gt;– 温めると&lt;strong&gt;特に体積が大きくなる&lt;/strong&gt;&lt;br /&gt;
– 分子間の距離が元々遠いため、変化しやすい&lt;br /&gt;
– &lt;strong&gt;圧力の影響&lt;/strong&gt;も大きく受ける&lt;/td&gt;
&lt;/tr&gt;
&lt;tr style="background-color: #dfffd6;"&gt;
&lt;td&gt;&lt;strong&gt;実験例&lt;/strong&gt;&lt;/td&gt;
&lt;td&gt;– 加熱した金属球が輪を通らなくなる&lt;br /&gt;
– 冷やすと元通り通過するようになる&lt;/td&gt;
&lt;/tr&gt;
&lt;/tbody&gt;
&lt;/table&gt;
&lt;/div&gt;
&lt;p class="mb-0"&gt;「温めると膨張・冷やすと収縮」は、&lt;strong&gt;金属・液体・気体すべてに共通&lt;/strong&gt;する基本ルールです。&lt;br /&gt;
ただし、変化の大きさや、圧力の影響の受け方は物質の状態によって違う、という点もセットで覚えておきましょう。&lt;/p&gt;
&lt;/div&gt;
&lt;/div&gt;
&lt;p&gt;&lt;!-- クイズカード --&gt;&lt;/p&gt;
&lt;div class="card shadow-sm mb-5"&gt;
&lt;div class="card-header bg-light"&gt;
&lt;h2 class="h5 mb-0"&gt;ものの体積と温度のクイズ（10問）&lt;/h2&gt;
&lt;/div&gt;
&lt;div class="card-body"&gt;
&lt;p&gt;体積と温度の関係が理解できたか、クイズでチェックしてみましょう。&lt;br /&gt;
各問題の&lt;strong&gt;「正解を見る」ボタン&lt;/strong&gt;を押すと、答えが表示されます。&lt;/p&gt;
&lt;div class="table-responsive"&gt;
&lt;table class="table table-bordered align-middle"&gt;
&lt;thead style="background-color: #dfffd6;"&gt;
&lt;tr&gt;
&lt;th&gt;問題&lt;/th&gt;
&lt;th&gt;選択肢&lt;/th&gt;
&lt;th&gt;正解を見る&lt;/th&gt;
&lt;/tr&gt;
&lt;/thead&gt;
&lt;tbody&gt;
&lt;tr style="background-color: #ffffff;"&gt;
&lt;td&gt;1. 金属を加熱するとどうなる？&lt;/td&gt;
&lt;td&gt;A. 体積が小さくなる&lt;br /&gt;
B. 体積が変わらない&lt;br /&gt;
C. 体積が大きくなる&lt;br /&gt;
D. 密度が増加する&lt;/td&gt;
&lt;td&gt;&lt;button class="btn btn-sm btn-primary"&gt;&lt;br /&gt;
正解を見る&lt;br /&gt;
&lt;/button&gt;&lt;/p&gt;
&lt;div id="answer1" style="display: none;"&gt;正解: C. 体積が大きくなる&lt;/div&gt;
&lt;/td&gt;
&lt;/tr&gt;
&lt;tr style="background-color: #dfffd6;"&gt;
&lt;td&gt;2. エッフェル塔は夏場にどの程度伸びる？&lt;/td&gt;
&lt;td&gt;A. 1cm&lt;br /&gt;
B. 5cm&lt;br /&gt;
C. 10cm&lt;br /&gt;
D. 15cm&lt;/td&gt;
&lt;td&gt;&lt;button class="btn btn-sm btn-primary"&gt;&lt;br /&gt;
正解を見る&lt;br /&gt;
&lt;/button&gt;&lt;/p&gt;
&lt;div id="answer2" style="display: none;"&gt;正解: D. 15cm&lt;/div&gt;
&lt;/td&gt;
&lt;/tr&gt;
&lt;tr style="background-color: #ffffff;"&gt;
&lt;td&gt;3. 鉄道の線路に隙間を設ける理由は？&lt;/td&gt;
&lt;td&gt;A. 脱線を防ぐため&lt;br /&gt;
B. 鉄道車両の加速を助けるため&lt;br /&gt;
C. 製造ミスを隠すため&lt;br /&gt;
D. 美観を保つため&lt;/td&gt;
&lt;td&gt;&lt;button class="btn btn-sm btn-primary"&gt;&lt;br /&gt;
正解を見る&lt;br /&gt;
&lt;/button&gt;&lt;/p&gt;
&lt;div id="answer3" style="display: none;"&gt;正解: A. 脱線を防ぐため&lt;/div&gt;
&lt;/td&gt;
&lt;/tr&gt;
&lt;tr style="background-color: #dfffd6;"&gt;
&lt;td&gt;4. 温めた金属球が輪を通らなくなるのはなぜ？&lt;/td&gt;
&lt;td&gt;A. 重さが増えるから&lt;br /&gt;
B. 原子が活発になり体積が増えるから&lt;br /&gt;
C. 輪が縮むから&lt;br /&gt;
D. 温度の影響を受けないから&lt;/td&gt;
&lt;td&gt;&lt;button class="btn btn-sm btn-primary"&gt;&lt;br /&gt;
正解を見る&lt;br /&gt;
&lt;/button&gt;&lt;/p&gt;
&lt;div id="answer4" style="display: none;"&gt;正解: B. 原子が活発になり体積が増えるから&lt;/div&gt;
&lt;/td&gt;
&lt;/tr&gt;
&lt;tr style="background-color: #ffffff;"&gt;
&lt;td&gt;5. 気体の体積は何の影響を受けやすい？&lt;/td&gt;
&lt;td&gt;A. 温度のみ&lt;br /&gt;
B. 圧力のみ&lt;br /&gt;
C. 温度と圧力&lt;br /&gt;
D. 質量のみ&lt;/td&gt;
&lt;td&gt;&lt;button class="btn btn-sm btn-primary"&gt;&lt;br /&gt;
正解を見る&lt;br /&gt;
&lt;/button&gt;&lt;/p&gt;
&lt;div id="answer5" style="display: none;"&gt;正解: C. 温度と圧力&lt;/div&gt;
&lt;/td&gt;
&lt;/tr&gt;
&lt;tr style="background-color: #dfffd6;"&gt;
&lt;td&gt;6. ドライヤーで体を温めるとどうなる？&lt;/td&gt;
&lt;td&gt;A. 身長が伸びる&lt;br /&gt;
B. 身長が縮む&lt;br /&gt;
C. 身長は変わらない&lt;br /&gt;
D. 重さが増える&lt;/td&gt;
&lt;td&gt;&lt;button class="btn btn-sm btn-primary"&gt;&lt;br /&gt;
正解を見る&lt;br /&gt;
&lt;/button&gt;&lt;/p&gt;
&lt;div id="answer6" style="display: none;"&gt;正解: A. 身長が伸びる&lt;/div&gt;
&lt;/td&gt;
&lt;/tr&gt;
&lt;tr style="background-color: #ffffff;"&gt;
&lt;td&gt;7. 金属の膨張は何によって起こる？&lt;/td&gt;
&lt;td&gt;A. 分子間の距離が縮むから&lt;br /&gt;
B. 原子の動きが活発になるから&lt;br /&gt;
C. 原子が減るから&lt;br /&gt;
D. 温度に依存しない&lt;/td&gt;
&lt;td&gt;&lt;button class="btn btn-sm btn-primary"&gt;&lt;br /&gt;
正解を見る&lt;br /&gt;
&lt;/button&gt;&lt;/p&gt;
&lt;div id="answer7" style="display: none;"&gt;正解: B. 原子の動きが活発になるから&lt;/div&gt;
&lt;/td&gt;
&lt;/tr&gt;
&lt;tr style="background-color: #dfffd6;"&gt;
&lt;td&gt;8. 気体が液体や固体よりも体積変化しやすい理由は？&lt;/td&gt;
&lt;td&gt;A. 分子が固定されているから&lt;br /&gt;
B. 分子間の距離が遠いから&lt;br /&gt;
C. 温度に影響されないから&lt;br /&gt;
D. 圧力に影響されないから&lt;/td&gt;
&lt;td&gt;&lt;button class="btn btn-sm btn-primary"&gt;&lt;br /&gt;
正解を見る&lt;br /&gt;
&lt;/button&gt;&lt;/p&gt;
&lt;div id="answer8" style="display: none;"&gt;正解: B. 分子間の距離が遠いから&lt;/div&gt;
&lt;/td&gt;
&lt;/tr&gt;
&lt;tr style="background-color: #ffffff;"&gt;
&lt;td&gt;9. 温めた金属が膨張しても輪を通る方法は？&lt;/td&gt;
&lt;td&gt;A. 冷却する&lt;br /&gt;
B. 水に沈める&lt;br /&gt;
C. 圧力をかける&lt;br /&gt;
D. 温度を一定に保つ&lt;/td&gt;
&lt;td&gt;&lt;button class="btn btn-sm btn-primary"&gt;&lt;br /&gt;
正解を見る&lt;br /&gt;
&lt;/button&gt;&lt;/p&gt;
&lt;div id="answer9" style="display: none;"&gt;正解: A. 冷却する&lt;/div&gt;
&lt;/td&gt;
&lt;/tr&gt;
&lt;tr style="background-color: #dfffd6;"&gt;
&lt;td&gt;10. 温度変化が影響を与えるのは？&lt;/td&gt;
&lt;td&gt;A. 気体のみ&lt;br /&gt;
B. 固体のみ&lt;br /&gt;
C. 全ての物質&lt;br /&gt;
D. 液体のみ&lt;/td&gt;
&lt;td&gt;&lt;button class="btn btn-sm btn-primary"&gt;&lt;br /&gt;
正解を見る&lt;br /&gt;
&lt;/button&gt;&lt;/p&gt;
&lt;div id="answer10" style="display: none;"&gt;正解: C. 全ての物質&lt;/div&gt;
&lt;/td&gt;
&lt;/tr&gt;
&lt;/tbody&gt;
&lt;/table&gt;
&lt;/div&gt;
&lt;p&gt;&lt;script&gt;
        // ボタンと解答表示の切り替えは、各ボタンの inline onclick で制御しています。
      &lt;/script&gt;&lt;/p&gt;
&lt;/div&gt;
&lt;/div&gt;
&lt;p&gt;&lt;!-- シンプルなCTA（枠のみ） --&gt;&lt;/p&gt;
&lt;div class="mt-4 mb-5"&gt;
&lt;div class="p-4 p-md-4" style="border: 2px solid #1565c0; background-color: #e3f2fd; border-radius: 0;"&gt;
&lt;h2 class="h5 mb-3" style="margin: 0 0 0.75rem 0;"&gt;日常の「膨張」「収縮」を探してみよう&lt;/h2&gt;
&lt;p class="mb-3" style="margin: 0 0 1rem 0;"&gt;線路・橋・ビンのフタ・風船など、身の回りには&lt;strong&gt;温度と体積の関係&lt;/strong&gt;が隠れています。&lt;br /&gt;
このページで学んだ内容を思い出しながら、実際の生活の中で「膨張」「収縮」の例を探してみましょう。&lt;/p&gt;
&lt;div class="text-center"&gt;&lt;a class="btn btn-primary px-4 py-2" style="border-radius: 0;" href="#top"&gt;&lt;br /&gt;
ページの最初からもう一度復習する&lt;br /&gt;
&lt;/a&gt;&lt;/div&gt;
&lt;/div&gt;
&lt;/div&gt;
&lt;/div&gt;
```
</t>
  </si>
  <si>
    <t>resp_06f9d804b914d2870169aaac5fede481a1ada4f8657e5c7c5e</t>
  </si>
  <si>
    <t>1) 本文の要約（想定読者・悩み・解決）
- 想定読者  
  中学受験の理科を学ぶ小学生と、その保護者。特に「ものの体積と温度」の単元を予習・復習したい人です。
- 悩み  
  - 温めるとどうして体積が大きくなるのかがイメージしにくい  
  - 金属球と輪の実験の意味がわからない  
  - 膨張・収縮の言葉の意味を理科として理解したい  
  - 金属・気体・日常生活の例を一緒に覚えたい
- 解決している範囲  
  - 温めると膨張、冷やすと収縮という基本  
  - 金属球と輪の実験による理解  
  - 原子・分子の動きによる理由の説明  
  - 線路・橋・エッフェル塔などの身近な例  
  - 気体は特に体積変化しやすく、圧力の影響も受けること  
  - 最後に表とクイズで確認
2) 検索意図の整理（主要クエリから2〜3パターン）
- パターンA：単元名で調べる学習意図  
  例：  
  - 物の体積と温度  
  - ものの温度と体積  
  - 物の温度と体積  
  中学受験・小学校理科の単元内容を、そのまま知りたい意図です。ページ本文とは最も一致しています。
- パターンB：現象・用語の意味を知りたい意図  
  例：  
  - 膨張とは  
  - 膨張とは 理科  
  - 膨張と収縮  
  - 体積が増えるとは  
  「膨張＝何か」「温めると体積が大きくなるとはどういうことか」を短く明快に知りたい意図です。
- パターンC：具体例・物質別に答えを知りたい意図  
  例：  
  - 水を温めると体積はどうなる  
  - 金属を温めると体積はどうなる  
  - 温度による体積の変化 大きい順  
  - 金属の温度と体積  
  一問一答に近い答えを探しており、本文には触れているものの、冒頭では拾いきれていません。
3) 不一致の指摘（タイトル/メタ/H1/冒頭のどこがズレているか）
- タイトルのズレ  
  現状：  
  物の体積と温度｜膨張・収縮と変化の順｜中学受験理科
  問題点：  
  - 「変化の順」が前面に出ていますが、主要クエリ全体では中心意図ではありません。  
  - 実際の本文は「単元の基本理解」「金属球の実験」「膨張とは何か」が主軸です。  
  - 「ものの温度と体積」「膨張とは」「金属を温めると体積はどうなる」といった需要への答えが、タイトルでやや弱いです。
- メタのズレ  
  現状：  
  物の体積と温度は、温めると膨張・冷やすと収縮。変化の大きさは気体＞液体＞固体。金属球と輪の実験、線路のすき間などの利用例、気体は圧力も関係まで整理。
  問題点：  
  - 情報は多いですが、「何がわかるページか」が少し散らばっています。  
  - 「膨張とは」「金属を温めると体積はどうなる」「水を温めると体積はどうなる」といったクエリに対する直接的な答えが冒頭で見えにくいです。  
  - 「利用例」という表現はあるものの、学習ページとしての即答性が弱いです。
- H1のズレ  
  現状：  
  【理科のコツ】ものの体積と温度
  問題点：  
  - 「理科のコツ」は検索語と結びつきにくく、H1の前半を弱めています。  
  - 本文内の実際の大見出しは「ものの体積と温度──金属球の実験で『膨張』をイメージしよう」で、こちらのほうが検索意図に近いです。  
  - 単元名＋答えが一目で伝わる形にしたほうがよいです。
- 冒頭120字のズレ  
  現状：  
  中学受験／理科・物理 テーマ：ものの体積と温度 ものの体積と温度──金属球の実験で「膨張」をイメージしよう 金属球と輪っかの有名な実験を通して、 「温めると膨張・冷やすと収縮」 という 体積と温度の関係を確認します。線路のすき間やエッフェル
  問題点：  
  - 冒頭の前置きが長く、検索者が知りたい答えにすぐ入れていません。  
  - 「物の体積と温度」「膨張とは」「金属を温めると体積はどうなる」への即答性が弱いです。  
  - 「水を温めると体積はどうなる」というクエリも多いのに、冒頭では拾えていません。本文大改修なしなら、導入で一般化して触れるだけでもズレを減らせます。
4) 修正方針（“どの意図に寄せるか”を1つに決める）
- 主軸にする意図  
  「中学受験の単元学習として、ものの体積と温度の基本を知りたい」という意図に寄せます。
- 理由  
  - 表示回数最多のクエリ群が「物の体積と温度」「ものの温度と体積」だから  
  - 本文の内容とも最も整合するから  
  - そのうえで「膨張とは」「金属を温めると体積はどうなる」「水を温めると体積はどうなる」という周辺意図も、タイトル・メタ・冒頭の中で自然に吸収できるから
- 補足  
  本文大改修は不要ですが、必要なら追記ブロックを1つ入れるなら「水を温めると体積はどうなる」に一文補足すると、クエリとの一致がさらに高まります。
5) 修正案（すべてコードブロック）
```txt
【タイトル案1】
物の体積と温度｜膨張と収縮を理科で解説
【タイトル案2】
ものの温度と体積｜温めると大きくなる理由
【タイトル案3】
物の体積と温度｜膨張とは？金属・水・気体の体積変化、中学受験理科でわかりやすく解説
```
```txt
【メタ案1】
物の体積と温度を中学受験理科向けに解説。温めると体積が大きくなり、冷やすと小さくなる理由を、金属球と輪の実験で理解できます。膨張と収縮の意味、金属・水・気体の違い、身近な例も確認できます。
【メタ案2】
ものの温度と体積の関係をやさしく説明します。膨張とは何か、金属を温めると体積はどうなるか、水や気体ではどう変わるかを、実験と日常生活の例で学べる中学受験理科の解説ページです。
【メタ案3】
物の体積と温度の基本を知りたい人向けの記事です。温めると膨張し、冷やすと収縮する理由を、原子や分子の動きから説明。金属球の実験、線路のすき間、気体の体積変化までまとめて確認できます。
```
```txt
【H1案1】
物の体積と温度｜膨張と収縮のしくみ
【H1案2】
ものの温度と体積｜金属球の実験でわかる膨張
```
```html
&lt;p&gt;物の体積と温度では、温めると体積が大きくなり、冷やすと小さくなるのが基本です。この記事では、膨張と収縮の意味を、金属球と輪の実験を使ってわかりやすく説明し、金属・水・気体の体積変化も確認します。&lt;/p&gt;
```
```html
&lt;p&gt;「膨張とは何か」「金属を温めると体積はどうなるのか」を知りたい人向けに、物の体積と温度の関係を解説します。温めると大きくなり、冷やすと小さくなる理由を、実験と身近な例で中学受験向けに学べます。&lt;/p&gt;
```
必要なら最後に、本文に追加する追記ブロック案も1つだけ出せます。</t>
  </si>
  <si>
    <t xml:space="preserve">以下のページは「スニペット整合性」（本文と title/meta/H1/冒頭文）が弱い可能性があります。
まず【本文】を確認し、想定読者・悩み・解決範囲を把握してください。
そのうえで、GSCの主要クエリ（表示回数上位）を根拠に、
「検索意図に対して、タイトル/メタ/H1/冒頭120字がズレている点」を特定し、
ズレを解消するための修正案（タイトル/メタ/H1/冒頭）を提示してください。
※本文の“大改修”は前提にしません（必要なら追記ブロックは最大1つまで）。
【URL】https://eigo-rewrite.com/column/stage1_lesson4-3/
【ページ分類】MC
【ページ分類の略語（このプロンプト内の定義）】
TP = トップページ（ホーム/サイトの入口）
SP = サービスページ（講座・コース・申込導線）
MC = メインコラム（コラム/解説/勉強法など集客記事）
SC = サブコラム（MCやSPを補強するための補助コラム※サイト定義に合わせて判断）
NW = ニュース/お知らせ（運用上は改善対象外として除外）
ST = 企業情報等のSEO対策を行わないこ固定ページ（運用上は改善対象外として除外）
- / 空欄 / 未分類 = 未分類（このスクリプトでは改善対象外として除外）
※未分類（空欄 / "-" / "未分類"）は作業対象に含めません。
【現状（スニペット要素）】
- タイトル：Where疑問文｜do/does・is/are整理｜中1英語
- メタ：Where疑問文をdo/doesとis/areで整理。Where does～の答えはit/they＋動詞。in/on/toの使い分けも例文で確認。
- H1：stage1_Lesson4-3 中1英語「where〜？」の疑問文｜do/doesを使った場所のたずね方【ニュートレジャーの道案内】
- 冒頭120字：NEW TREASURE STAGE1 の文法事項・Lesson一覧の全体像は、 NEW TREASURE STAGE1｜中1英文法 総括＋Lesson一覧（全体像はこちら） で確認できます。 この単元は、 場所や時間をたずねる疑問詞を使っ
【GSC主要クエリ（表示回数上位50件）】
- where 答え方｜表示143｜CTR 0.00%｜順位3.8
- whereで聞かれた時の答え方｜表示94｜CTR 0.00%｜順位4.2
- where 疑問文｜表示54｜CTR 0.00%｜順位2.9
- where does｜表示46｜CTR 0.00%｜順位3.5
- どこどこにいる 英語｜表示41｜CTR 0.00%｜順位5.5
- where で聞かれた時の答え方｜表示39｜CTR 0.00%｜順位4.5
- doesで聞かれた時の答え方｜表示33｜CTR 0.00%｜順位8.6
- where is it 答え方｜表示28｜CTR 0.00%｜順位3.1
- where 疑問文 答え方｜表示27｜CTR 0.00%｜順位1.6
- does 答え方｜表示26｜CTR 0.00%｜順位8.3
- where do｜表示23｜CTR 0.00%｜順位10.7
- where does 意味｜表示22｜CTR 0.00%｜順位5.4
- where答え方｜表示22｜CTR 0.00%｜順位1.7
- whereの答え方｜表示21｜CTR 0.00%｜順位4.2
- does is｜表示19｜CTR 0.00%｜順位8.8
- where 疑問文 作り方｜表示19｜CTR 0.00%｜順位2.8
- whereを使った疑問文｜表示19｜CTR 0.00%｜順位6.8
- where 答え方 場所｜表示16｜CTR 0.00%｜順位6.2
- whereで聞かれたら｜表示15｜CTR 0.00%｜順位4.1
- どこへ 英語｜表示14｜CTR 0.00%｜順位2.9
- does で聞かれた時の答え方｜表示13｜CTR 0.00%｜順位7.8
- is 疑問文｜表示13｜CTR 0.00%｜順位9.2
- does 疑問文｜表示12｜CTR 8.33%｜順位10.1
- where疑問文｜表示12｜CTR 0.00%｜順位4.2
- where is 答え方｜表示10｜CTR 0.00%｜順位2.7
- doesで聞かれたら｜表示9｜CTR 0.00%｜順位5.8
- where is are｜表示9｜CTR 0.00%｜順位6.0
- where の答え方｜表示9｜CTR 0.00%｜順位5.3
- does 疑問文 答え方｜表示8｜CTR 0.00%｜順位1.0
- where be動詞｜表示8｜CTR 0.00%｜順位2.4
- where どこ｜表示8｜CTR 0.00%｜順位7.1
- where 動詞｜表示8｜CTR 0.00%｜順位2.4
- where 疑問詞｜表示8｜CTR 0.00%｜順位2.3
- 受動態 疑問文 答え方｜表示8｜CTR 0.00%｜順位1.0
- do 疑問文｜表示7｜CTR 0.00%｜順位10.3
- doesの答え方｜表示7｜CTR 0.00%｜順位5.4
- does答え方｜表示7｜CTR 0.00%｜順位7.6
- あなたの家はどこですか 英語｜表示7｜CTR 0.00%｜順位9.9
- is do｜表示6｜CTR 0.00%｜順位7.8
- where 返し方｜表示6｜CTR 0.00%｜順位6.0
- is どこ｜表示5｜CTR 0.00%｜順位9.6
- they疑問文｜表示5｜CTR 0.00%｜順位2.8
- where dows｜表示5｜CTR 0.00%｜順位7.4
- where 主語｜表示5｜CTR 0.00%｜順位3.4
- whereを使った文｜表示5｜CTR 0.00%｜順位11.8
- どこどこへ どこどこに｜表示5｜CTR 0.00%｜順位9.0
- どこに 住んで いま すか 英語 答え方｜表示5｜CTR 0.00%｜順位11.0
- はどこ｜表示5｜CTR 0.00%｜順位1.0
- doesを使った疑問文｜表示4｜CTR 0.00%｜順位1.0
- does疑問文｜表示4｜CTR 0.00%｜順位8.8
【参考：代表語（自動抽出）】where
【出力（必ずこの順）】
1) 本文の要約（想定読者・悩み・解決）
2) 検索意図の整理（主要クエリから2〜3パターン）
3) 不一致の指摘（タイトル/メタ/H1/冒頭のどこがズレているか）
4) 修正方針（“どの意図に寄せるか”を1つに決める）
5) 修正案（すべてコードブロック）
   - タイトル案3つ（全角35字前後＋56字以上の網羅型を1つ）
   - メタ案3つ（全角90字前後）
   - H1案2つ
   - 冒頭120字（2案：&lt;p&gt;で開始）
【禁則ワード（シート連動）】
以下の【禁則ワード】は、タイトル/メタ/導入文/見出し/本文のいずれにも原則使用しないでください。
言い換えが必要な場合は、自然な日本語に置換してください。
【禁則ワード】
- 崩れ
- 型
- 迷い
- 保留
- 固定
- 手順
- 立て直
- 最短
- 結論だけ
- 乱れ
- 三点確認
- 内部リンク
- 導線
- 設計
- 刺
- まず結論
- 整え
- 押し付けない案内
- 統一
- 次の一手
- 失点
- 確定
- サブコラム
- 30秒
- 1分
- CV
- 網羅
【本文】
```html
&lt;p&gt;&lt;iframe title="YouTube video player" src="https://www.youtube.com/embed/bYohzjmIu4w" width="560" height="315" frameborder="0" allowfullscreen="allowfullscreen"&gt;&lt;span data-mce-type="bookmark" style="display: inline-block; width: 0px; overflow: hidden; line-height: 0;" class="mce_SELRES_start"&gt;﻿&lt;/span&gt;&lt;span data-mce-type="bookmark" style="display: inline-block; width: 0px; overflow: hidden; line-height: 0;" class="mce_SELRES_start"&gt;﻿&lt;/span&gt;&lt;/iframe&gt;&lt;/p&gt;
&lt;article class="text-token-text-primary w-full focus:outline-none [--shadow-height:45px] has-data-writing-block:pointer-events-none has-data-writing-block:-mt-(--shadow-height) has-data-writing-block:pt-(--shadow-height) [&amp;amp;:has([data-writing-block])&amp;gt;*]:pointer-events-auto [content-visibility:auto] supports-[content-visibility:auto]:[contain-intrinsic-size:auto_100lvh] scroll-mt-[calc(var(--header-height)+min(200px,max(70px,20svh)))]" dir="auto" tabindex="-1" data-turn-id="request-WEB:05893965-0a53-4dbc-af57-e9861003006e-81" data-testid="conversation-turn-164" data-scroll-anchor="true" data-turn="assistant"&gt;
&lt;div class="text-base my-auto mx-auto pb-10 [--thread-content-margin:--spacing(4)] thread-sm:[--thread-content-margin:--spacing(6)] thread-lg:[--thread-content-margin:--spacing(16)] px-(--thread-content-margin)"&gt;
&lt;div class="[--thread-content-max-width:40rem] thread-lg:[--thread-content-max-width:48rem] mx-auto max-w-(--thread-content-max-width) flex-1 group/turn-messages focus-visible:outline-hidden relative flex w-full min-w-0 flex-col agent-turn" tabindex="-1"&gt;
&lt;div class="flex max-w-full flex-col grow"&gt;
&lt;div class="min-h-8 text-message relative flex w-full flex-col items-end gap-2 text-start break-words whitespace-normal [.text-message+&amp;amp;]:mt-1" dir="auto" data-message-author-role="assistant" data-message-id="3bb91b5a-5b4d-40fb-ac95-c1005240ebc6" data-message-model-slug="gpt-5"&gt;
&lt;div class="flex w-full flex-col gap-1 empty:hidden first:pt-[1px]"&gt;
&lt;div class="markdown prose dark:prose-invert w-full break-words light markdown-new-styling"&gt;
&lt;p data-start="26" data-end="215"&gt;NEW TREASURE STAGE1 の文法事項・Lesson一覧の全体像は、&lt;strong&gt;&lt;a href="https://eigo-rewrite.com/column/hub_stage1/"&gt;NEW TREASURE STAGE1｜中1英文法 総括＋Lesson一覧（全体像はこちら）&lt;/a&gt;&lt;/strong&gt;で確認できます。&lt;br data-start="59" data-end="62" /&gt;この単元は、&lt;strong data-start="68" data-end="92"&gt;場所や時間をたずねる疑問詞を使った疑問文&lt;/strong&gt; を学習します。Section2 までのような「〜しますか？」に対して &lt;em data-start="128" data-end="138" data-is-only-node=""&gt;Yes / No&lt;/em&gt; で答える疑問文ではなく、「どこで〜しますか？」「いつ〜しますか？」というように、&lt;em data-start="179" data-end="201"&gt;Yes / No では答えられない疑問文&lt;/em&gt; の作り方を学んでいきます。&lt;/p&gt;
&lt;/div&gt;
&lt;/div&gt;
&lt;/div&gt;
&lt;/div&gt;
&lt;div class="mt-3 w-full empty:hidden"&gt;
&lt;div class="text-center"&gt;&lt;/div&gt;
&lt;/div&gt;
&lt;/div&gt;
&lt;/div&gt;
&lt;/article&gt;
&lt;p&gt;&amp;nbsp;&lt;/p&gt;
&lt;p&gt;&lt;img decoding="async" fetchpriority="high" class="alignnone wp-image-426" src="https://eigo-rewrite.com/wp-content/uploads/2023/05/スライド用-6-300x169.jpg" alt="" width="1046" height="589" srcset="https://eigo-rewrite.com/wp-content/uploads/2023/05/スライド用-6-300x169.jpg 300w, https://eigo-rewrite.com/wp-content/uploads/2023/05/スライド用-6-1024x576.jpg 1024w, https://eigo-rewrite.com/wp-content/uploads/2023/05/スライド用-6-768x432.jpg 768w, https://eigo-rewrite.com/wp-content/uploads/2023/05/スライド用-6-320x180.jpg 320w, https://eigo-rewrite.com/wp-content/uploads/2023/05/スライド用-6.jpg 1280w" sizes="(max-width: 1046px) 100vw, 1046px" /&gt;&lt;/p&gt;
&lt;p&gt;作り方としましてはLesson3の最後にやったように、まずは「どこに」とか「いつ」というような&lt;br /&gt;
疑問詞を文の先頭に出して、元々”you live”とか”I live”だったものを疑問文にして”Do you live”となります。&lt;br /&gt;
この場合注意して頂きたいのが、まず前半は場所を問う疑問文として”Where”を使っていきますが、この”Where”の意味を覚える際、これは「どこ」じゃないんです。&lt;br /&gt;
これは「どこに」とか「どこへ」というふうにここの平仮名まで覚えるのが大事です。&lt;br /&gt;
これで「あなたはどこに住んでいますか？」というような意味の疑問文が出来てくるんですが、これも答え方が大事です。&lt;br /&gt;
「あなたはどこに住んでいますか？」と聞かれたので、「私はどこどこに住んでいますよ」というふうに答えます。&lt;br /&gt;
”Yes” ”No”で答えられませんから最初に主語を置いて、そのあとに動詞です。&lt;br /&gt;
私は住んでいます。&lt;br /&gt;
「どこに」という時に、ここは”in”という前置詞を使っています。&lt;br /&gt;
これは&lt;span style="color: #0000ff;"&gt;やや広い範囲の場所に対して「どこどこに」というのを表しています。&lt;/span&gt;&lt;br /&gt;
この平仮名でいうと「どこどこに」の一語で済んでしまうんですが、この「どこどこに」に対応する前置詞というのが複数ありますから、それをこの下でずっと見ていく事にします。&lt;br /&gt;
ちなみにこの文の注意点ですが、”I live in Yokohama.”「私は横浜に住んでいます。」とありますが、&lt;span style="color: #ff0000;"&gt;地名だったり人名という固有名詞になっていますから、必ず１文字目は大文字で書くようにしましょう。&lt;/span&gt;&lt;br /&gt;
お気付きの通りSection2ではここは三人称単数が主語になっていましたが、この文の場合は”you”が主語になっていますから前回から引きずらないようにここは&lt;strong&gt;主語が”you”になっているから”do”を使っているな、というふうに考えておきましょう。&lt;/strong&gt;&lt;/p&gt;
&lt;p&gt;&lt;img decoding="async" class="alignnone wp-image-430" src="https://eigo-rewrite.com/wp-content/uploads/2023/05/IMG_0461-1-300x37.jpg" alt="" width="641" height="79" srcset="https://eigo-rewrite.com/wp-content/uploads/2023/05/IMG_0461-1-300x37.jpg 300w, https://eigo-rewrite.com/wp-content/uploads/2023/05/IMG_0461-1-1024x126.jpg 1024w, https://eigo-rewrite.com/wp-content/uploads/2023/05/IMG_0461-1-768x95.jpg 768w, https://eigo-rewrite.com/wp-content/uploads/2023/05/IMG_0461-1.jpg 1200w" sizes="(max-width: 641px) 100vw, 641px" /&gt;&lt;/p&gt;
&lt;p&gt;今度は”Where”を使っている点は同じになっていますが、二つ目の文の主語というのが「このバスは」になっています。&lt;br /&gt;
このバスはどこに行きますか？&lt;br /&gt;
「このバス」というのは「私」ではなく「あなた」ではなく一つ、1台のものになっていますので、&lt;br /&gt;
これが三人称単数になっているのでここに使う疑問を表す言葉というのは”do”ではなくて”does”になっています。&lt;br /&gt;
なので、この”Where do”とか”Where does”というフレーズで覚えるのではなく、&lt;br /&gt;
&lt;span style="color: #0000ff;"&gt;主語が誰だから”do”にする。&lt;/span&gt;&lt;br /&gt;
&lt;span style="color: #0000ff;"&gt;主語が誰だから”does”にするという事が大事になってきます。&lt;/span&gt;&lt;br /&gt;
これはSection2の復習になりますが、疑問文で”does”が前に出てきていますから、動詞の”s”というのは取ってそのまま”go”としておきましょう。&lt;br /&gt;
答え方が結構問題でして、先ほども「あなたは住んでいる」に対応させて「私は住んでいる」としました。&lt;br /&gt;
この文の場合も、「このバスが行く」に対応させて、「このバスは横浜駅へ行きますよ。」というふうにしたいんです。&lt;br /&gt;
その際に、&lt;span style="color: #0000ff;"&gt;”it”が中々出てこないんです。&lt;/span&gt;&lt;br /&gt;
日本語で「このバスはどこ行きますか？」に対して「それは」というふうにあんまり言わないので、日本語の感覚とあんまり合わないんですが、&lt;span style="color: #ff0000;"&gt;英語というのは必ず文の先頭に主語がないといけないんです。&lt;/span&gt;&lt;br /&gt;
なので、「このバスはどこへ行きますか？」と言われたので、同じ「このバス」を表す代名詞である”it”が必要になってきます。&lt;br /&gt;
ここも間違えてしまうんですが、さっきはこの”go”というのは前に”does”が付いているので、”go”に”s”、”es”は付けませんでしたが、今度は否定文とか疑問文ではない普通の文になるので、&lt;br /&gt;
”goes”というふうに”s”を付ける必要があります。&lt;br /&gt;
こっちは特に意識する点が少ないので恐らく間違えないです。&lt;br /&gt;
ですが、このように疑問詞が付いている、三単現のが付いている、主語が人ではないというのが合わさってくると、ここを”it”にしなければいけないとか、”go”に”s”を付けなければいけないという所がどうしても抜けてきてしまうのでこういった所は気を付けておきましょう。&lt;br /&gt;
続いて”to”は方向だったりとか目的地を表す”to”です。&lt;br /&gt;
”I go to school.”の”to”と同じですから、「どこどこへ」と考えておきましょう。&lt;/p&gt;
&lt;p&gt;&lt;img decoding="async" loading="lazy" class="alignnone wp-image-429" src="https://eigo-rewrite.com/wp-content/uploads/2023/05/IMG_0461-300x37.jpg" alt="" width="649" height="80" srcset="https://eigo-rewrite.com/wp-content/uploads/2023/05/IMG_0461-300x37.jpg 300w, https://eigo-rewrite.com/wp-content/uploads/2023/05/IMG_0461-1024x126.jpg 1024w, https://eigo-rewrite.com/wp-content/uploads/2023/05/IMG_0461-768x95.jpg 768w, https://eigo-rewrite.com/wp-content/uploads/2023/05/IMG_0461.jpg 1150w" sizes="(max-width: 649px) 100vw, 649px" /&gt;&lt;/p&gt;
&lt;p&gt;今度はまた”Where”というのは同じですが、”do” ”does”ときて今度”is”になっています。&lt;br /&gt;
あれ？なんか”do”とか”does”で使うんじゃないのかな？と思うんですが、これはどういう事かというと、これは「その先生の部屋」というふうになっていて、be動詞の”is”とか”am” ”are”というのは、これは「何々です」だけではなくて、「ある」とか「いる」という意味があります。&lt;br /&gt;
なので、この場合「その先生の部屋はどこにありますか？」と聞いています。&lt;br /&gt;
そうすると、先ほどと違って”do”とか”does”、一般動詞を使った文ではありません。&lt;br /&gt;
なので、be動詞でもう動詞が出ているので、他に一般動詞も使わないし”do”とか”does”も使わない、もうこれだけで「その先生の部屋はどこにありますか？」となります。&lt;br /&gt;
応用して、例えば「私の本はどこにあるかな？」という時は”Where is my book？”だったり、あるいは「あなたの家はどこですか？」だったら”Where is you are house？”という形で「どこに何々がありますか？」という時に”Where is ○○”という形になります。&lt;br /&gt;
「あなたはどこにいますか？」だったら”Where are you？”という形で、&lt;span style="color: #0000ff;"&gt;疑問文のあとに直接be動詞を使う事によって、「どこに何々がありますか？」といった形も作れます。&lt;/span&gt;&lt;br /&gt;
そして先ほどと同様に、主語は絶対に必要ですから、「先生の部屋はどこにありますか？」と聞かれているので、「先生の部屋はどこどこにありますよ」となります。&lt;br /&gt;
答える際は”It is”と書いてもいいですし、このように短縮して”It’s”と書いても大丈夫です。&lt;br /&gt;
ちょっと難しいのはここの”on”です。&lt;br /&gt;
元々は「どこどこの上に」とか、「どこどこに接触して」という意味合いになっています。&lt;br /&gt;
この場合は”second floor”、「2階」です。&lt;br /&gt;
2階”floor”は床ですから&lt;span style="color: #0000ff;"&gt;この床の所に先生の部屋というものがこう接している、接触しているのでこの”on”というものを使います。&lt;/span&gt;&lt;br /&gt;
これが日本語にすると「どこどこに」なってしまいます。&lt;br /&gt;
先ほどの”in”と何が違うかというと、「横浜に住んでいる」という場合はこの「横浜」という一つの地域があって、その地域の中のどこかですよ、というのを”in”が表わしていました。&lt;br /&gt;
ですが、&lt;strong&gt;”on”というのはその範囲の中と言っているのではなくて、あくまで「接している」とか&lt;/strong&gt;&lt;br /&gt;
&lt;strong&gt;「接触している」という事を表しています。&lt;/strong&gt;&lt;br /&gt;
中1の段階でこれを完全に区別するというのは難しいですから、色々な文に触れて、こういう場合はこう使うんだな、というのを少しずつ入れていきましょう。&lt;br /&gt;
最後も”Where”を使った文になっていますが、ここの”are”も先ほどと同様に「いる」とか「ある」という意味になっています。&lt;br /&gt;
ここが”is”になっていないのはもちろん”your classmates”、ここが複数形になっているからです。&lt;br /&gt;
そうすると、「あなたのクラスメートたちはどこにいますか？」という文になっていて、しつこいですが主語が絶対に必要なので、直前に出てきた複数形の名詞の代わりになっているので”They”です。&lt;br /&gt;
「私のクラスメートたちは」、これは”over there”です。&lt;br /&gt;
”over”は「何々を越えて」、”there”は「そこ」です。&lt;br /&gt;
「そこを越えてさらに向こう」という事ですから、”over there”は向こうにという意味になります。&lt;br /&gt;
ですので、「あなたのクラスメートたちはどこにいるんですか？」&lt;br /&gt;
「あっちの方にいますよ。」「向こうの方にいますよ」という文になっています。&lt;br /&gt;
では前半戦、場所を表わす疑問文に関しては以上になります。&lt;/p&gt;
&lt;p&gt;&lt;!-- 読解強化講座 --&gt;&lt;/p&gt;
&lt;div style="border: 2px solid #ff6600; background-color: #fff0e0; padding: 10px; display: flex; align-items: center; justify-content: center; margin-bottom: 10px;"&gt;
&lt;p&gt;&lt;img decoding="async" style="max-width: 100px; height: auto; margin-right: 10px;" src="https://eigo-rewrite.com/wp-content/uploads/2020/06/logo_tate-1.png" alt="Re-Writeのロゴ" /&gt;&lt;/p&gt;
&lt;div&gt;
&lt;p style="margin: 5px 0;"&gt;【読解強化講座】：速読・精読の力を育て、自校作成校の難解長文に対応する読解力を養成します。&lt;/p&gt;
&lt;p&gt;&lt;a style="background-color: #ff6600; color: white; padding: 5px 10px; text-align: center; text-decoration: none; display: inline-block; font-size: 14px;" href="https://eigo-rewrite.com/dokkaikyouka/"&gt;詳細を見る&lt;/a&gt;&lt;/p&gt;
&lt;/div&gt;
&lt;/div&gt;
&lt;p&gt;&amp;nbsp;&lt;/p&gt;
&lt;p&gt;&lt;img decoding="async" loading="lazy" class="alignnone wp-image-427" src="https://eigo-rewrite.com/wp-content/uploads/2023/05/スライド用2-1-300x169.jpg" alt="" width="967" height="545" srcset="https://eigo-rewrite.com/wp-content/uploads/2023/05/スライド用2-1-300x169.jpg 300w, https://eigo-rewrite.com/wp-content/uploads/2023/05/スライド用2-1-1024x576.jpg 1024w, https://eigo-rewrite.com/wp-content/uploads/2023/05/スライド用2-1-768x432.jpg 768w, https://eigo-rewrite.com/wp-content/uploads/2023/05/スライド用2-1-320x180.jpg 320w, https://eigo-rewrite.com/wp-content/uploads/2023/05/スライド用2-1.jpg 1280w" sizes="(max-width: 967px) 100vw, 967px" /&gt;&lt;/p&gt;
&lt;p&gt;次に、時を表わす疑問詞を使った疑問文にいきます。&lt;br /&gt;
先ほどは「どこに」というので”Where”というのが出てきました。&lt;br /&gt;
今度はまず「何時」というちょっと細かい所からスタートしていきます。&lt;br /&gt;
まずこれです。&lt;br /&gt;
”What time”、”What”「何」”time”「時」、&lt;strong&gt;合わせて「何時」となります。&lt;/strong&gt;&lt;br /&gt;
「何時に」となっていますが、ここも主語を取ってみると”your school”「あなたの学校」&lt;br /&gt;
これが主語になっています。&lt;br /&gt;
「あなたの学校」というのは「私」ではなく「あなた」ではなく一つのものですから、三人称単数になっています。なので、ここは”do”ではなく”does”です。&lt;br /&gt;
そうすると、「あなたの学校は何時に始まりますか？」と聞かれていて、「あなたの学校」が主語なので、”It”を使っていて、しつこいですが「私」じゃなく「あなた」じゃなく一つのものなので&lt;br /&gt;
”It starts”という形で三単現の”s”を付けています。&lt;br /&gt;
それは始まります。&lt;br /&gt;
これが「何時に始まりますか？」と言った時に、ここで”at eight”「8時に始まります」というふうに使っています。&lt;br /&gt;
ここの時を表わす「いついつに」という時は全部で3種類あります。&lt;br /&gt;
&lt;strong&gt;”at” ”on” ”in”　&lt;/strong&gt;この3種類があります。&lt;br /&gt;
これをどうやって区別するかという所ですが、&lt;span style="color: #000000;"&gt;基本的に時刻、時間ではなく時刻です。&lt;/span&gt;&lt;br /&gt;
何時何分とか何時でちょうどというような&lt;span style="color: #ff0000;"&gt;時刻を表す時は”at”を使います。&lt;/span&gt;&lt;br /&gt;
この場合はもちろん”eight”「8時」という時刻を使っているので「at」を使っていきます。&lt;br /&gt;
次に、特定の曜日だったり日付、1日単位の時です。&lt;br /&gt;
例えば「水曜日に」とか「私の誕生日に」とか「9月3日に」というふうに&lt;span style="color: #ff0000;"&gt;ある特定の1日を指す場合はこの”on”を使います。&lt;/span&gt;&lt;br /&gt;
教科書の方にはこういう時は”in”ですよと書いてありますが、三つのものを区別する訳ですから、&lt;br /&gt;
ここの”at”を使う時と”on”を使う時が限られています。&lt;br /&gt;
なので、&lt;span style="color: #ff0000;"&gt;基本的に”in”を使う時は時刻とか特定の曜日とか日付以外、それ以外です。&lt;/span&gt;&lt;br /&gt;
こうやって覚えるのが一番楽かと思います。&lt;br /&gt;
なので、時刻だったら”at”、曜日日付は”on”それ以外は全部”in”というふうに覚えておきましょう。&lt;br /&gt;
大体この”What time”「何時」と聞かれたら時刻を答える事が多いので、”What time”で聞かれたら”at”を使う事が多いですがそれ以外の使い方、今後も考えて”on”音とか”in”がこういうふうに使われているというのは知っておきましょう。&lt;/p&gt;
&lt;p&gt;&lt;img decoding="async" loading="lazy" class="alignnone wp-image-431" src="https://eigo-rewrite.com/wp-content/uploads/2023/05/IMG_0462-300x37.jpg" alt="" width="795" height="98" srcset="https://eigo-rewrite.com/wp-content/uploads/2023/05/IMG_0462-300x37.jpg 300w, https://eigo-rewrite.com/wp-content/uploads/2023/05/IMG_0462-1024x126.jpg 1024w, https://eigo-rewrite.com/wp-content/uploads/2023/05/IMG_0462-768x95.jpg 768w, https://eigo-rewrite.com/wp-content/uploads/2023/05/IMG_0462.jpg 1200w" sizes="(max-width: 795px) 100vw, 795px" /&gt;&lt;/p&gt;
&lt;p&gt;今は”What time”「何時」という少し細かい聞き方だったんですが、もうちょっとざっくりと&lt;br /&gt;
「いつ」となった時に今度は”When”という単語を使います。&lt;br /&gt;
今回はたまたまですがbe動詞を使った文になっています。&lt;br /&gt;
”your school festival”「あなたの学校の文化祭」と書いてあるので、そうするとこの”is”はさっきやりました。&lt;br /&gt;
「あなたの学校のその文化祭というのはいつありますか？」と聞かれています。&lt;br /&gt;
「それは9月にありますよ。」と言っていて、”your school festival”というのが”it”になっています。&lt;br /&gt;
&lt;span style="color: #0000ff;"&gt;”is”で聞かれたので”is”で答えます。&lt;/span&gt;&lt;br /&gt;
先ほど言ったように”September”「9月」というのは時刻ではなく「9月」は1日単位じゃないので”on”ではなくそれ以外にあたりますからここは”in”を使っています。&lt;br /&gt;
ここが時刻ではなく日付とか曜日でもなくそれ以外なので”in”を使います。&lt;/p&gt;
&lt;p&gt;&lt;img decoding="async" loading="lazy" class="alignnone wp-image-432" src="https://eigo-rewrite.com/wp-content/uploads/2023/05/IMG_0462-1-300x37.jpg" alt="" width="787" height="97" srcset="https://eigo-rewrite.com/wp-content/uploads/2023/05/IMG_0462-1-300x37.jpg 300w, https://eigo-rewrite.com/wp-content/uploads/2023/05/IMG_0462-1-1024x126.jpg 1024w, https://eigo-rewrite.com/wp-content/uploads/2023/05/IMG_0462-1-768x95.jpg 768w, https://eigo-rewrite.com/wp-content/uploads/2023/05/IMG_0462-1.jpg 1200w" sizes="(max-width: 787px) 100vw, 787px" /&gt;&lt;/p&gt;
&lt;p&gt;また、こちらも”When”を使っています。&lt;br /&gt;
”summer vacation”「夏休み」、これが主語になっています。&lt;br /&gt;
この主語が「私」「あなた」以外で一つのものなので”does”を使うというのは今までのルール通りです。&lt;br /&gt;
そうすると、「いつ夏休みは終わるんですか？」と聞かれていて、”It ends on August 31.”「8月31日に終わります。」となっています。&lt;br /&gt;
しつこいですが、”summer vacation”が主語なので主語を揃えて”It”です。&lt;br /&gt;
普通の文、疑問文否定文ではなくなりますから”does”が元に戻って”ends”、”s”が付きます。&lt;br /&gt;
そして「8月31日」は特定の日付を表します。&lt;br /&gt;
1日単位のものになりますからここが”on”になる訳です。&lt;br /&gt;
注意点としまして、もしこれが”August”で終わっていれば先ほどの”September”と同じように”in”になる訳ですが、「31」「31日」というのが付いているので”on”になっています。&lt;br /&gt;
ですから、この”in”と”on”を使い分ける際に、&lt;strong&gt;必ず最後まで読んで日付が入っているのかどうなのか、月で終わっているのか日付が入っているのかで”in”なのか”on”なのかが変わってしまいますから、必ず最後までしっかり読んでからこの”in”とか”on”を考えるようにしましょう。&lt;/strong&gt;&lt;br /&gt;
それではSection3については以上になります。&lt;br /&gt;
✅【まとめ】Lesson4 Section3：場所・時間をたずねる疑問文&lt;/p&gt;
&lt;table style="width: 100%; border-collapse: collapse;"&gt;
&lt;tbody&gt;
&lt;tr style="background-color: #dd8500; color: white;"&gt;
&lt;th&gt;項目&lt;/th&gt;
&lt;th&gt;内容&lt;/th&gt;
&lt;/tr&gt;
&lt;tr style="background-color: #f0b464; color: black;"&gt;
&lt;td&gt;場所をたずねる疑問文（Where）&lt;/td&gt;
&lt;td&gt;
&lt;ul&gt;
&lt;li&gt;Where は「どこ」ではなく&lt;strong&gt;「どこに／どこへ」&lt;/strong&gt;のイメージ&lt;/li&gt;
&lt;li&gt;一般動詞のとき：Where do you live? / Where does this bus go?&lt;/li&gt;
&lt;li&gt;be動詞のとき：Where is my book? / Where is the teacher’s room?&lt;/li&gt;
&lt;li&gt;主語に合わせて do / does / is / are を使い分ける&lt;/li&gt;
&lt;/ul&gt;
&lt;/td&gt;
&lt;/tr&gt;
&lt;tr style="background-color: #ffffff; color: black;"&gt;
&lt;td&gt;答え方と主語のそろえ方&lt;/td&gt;
&lt;td&gt;
&lt;ul&gt;
&lt;li&gt;疑問文の主語に合わせて答えの主語も揃える&lt;/li&gt;
&lt;li&gt;例：Where do you live? → I live in Yokohama.&lt;/li&gt;
&lt;li&gt;例：Where does this bus go? → It goes to Yokohama Station.&lt;/li&gt;
&lt;li&gt;人以外（バスなど）は it、複数（classmates）は they で受ける&lt;/li&gt;
&lt;/ul&gt;
&lt;/td&gt;
&lt;/tr&gt;
&lt;tr style="background-color: #f0b464; color: black;"&gt;
&lt;td&gt;場所の前置詞 in / on / to / over there&lt;/td&gt;
&lt;td&gt;
&lt;ul&gt;
&lt;li&gt;in：広い範囲の中にあるイメージ（in Yokohama）&lt;/li&gt;
&lt;li&gt;to：方向・目的地「〜へ」（go to school / go to the station）&lt;/li&gt;
&lt;li&gt;on：接しているイメージ「〜の上に」（on the second floor）&lt;/li&gt;
&lt;li&gt;over there：「向こうのほうに」&lt;/li&gt;
&lt;/ul&gt;
&lt;/td&gt;
&lt;/tr&gt;
&lt;tr style="background-color: #ffffff; color: black;"&gt;
&lt;td&gt;時間をたずねる疑問文（What time / When）&lt;/td&gt;
&lt;td&gt;
&lt;ul&gt;
&lt;li&gt;What time：何時に〜？（細かい時刻）&lt;/li&gt;
&lt;li&gt;When：いつ〜？（ざっくりした時や時期）&lt;/li&gt;
&lt;li&gt;例：What time does your school start? / When is your school festival?&lt;/li&gt;
&lt;li&gt;主語が「学校」「夏休み」など1つのもの → 三人称単数扱い（does / starts / is）&lt;/li&gt;
&lt;/ul&gt;
&lt;/td&gt;
&lt;/tr&gt;
&lt;tr style="background-color: #f0b464; color: black;"&gt;
&lt;td&gt;時間の前置詞 at / on / in の使い分け&lt;/td&gt;
&lt;td&gt;
&lt;ul&gt;
&lt;li&gt;&lt;strong&gt;at&lt;/strong&gt;：時刻（at eight, at 7:30）&lt;/li&gt;
&lt;li&gt;&lt;strong&gt;on&lt;/strong&gt;：特定の曜日・日付（on Monday, on August 31）&lt;/li&gt;
&lt;li&gt;&lt;strong&gt;in&lt;/strong&gt;：月・年・時期などそれ以外（in September, in August, in summer）&lt;/li&gt;
&lt;li&gt;文末まで読んで「日付まであるかどうか」を確認してから in / on を選ぶ&lt;/li&gt;
&lt;/ul&gt;
&lt;/td&gt;
&lt;/tr&gt;
&lt;tr style="background-color: #ffffff; color: black;"&gt;
&lt;td&gt;固有名詞と大文字&lt;/td&gt;
&lt;td&gt;
&lt;ul&gt;
&lt;li&gt;地名・月名などの固有名詞は必ず先頭を大文字に（Yokohama, September, August）&lt;/li&gt;
&lt;/ul&gt;
&lt;/td&gt;
&lt;/tr&gt;
&lt;/tbody&gt;
&lt;/table&gt;
&lt;p&gt;&amp;nbsp;&lt;/p&gt;
&lt;p&gt;✅【クイズ10問】Lesson4 Section3：場所・時間の疑問文&lt;/p&gt;
&lt;style&gt;
.show-answer-btn {&lt;br /&gt;  background:#DD8500;&lt;br /&gt;  color:white;&lt;br /&gt;  padding:5px 10px;&lt;br /&gt;  cursor:pointer;&lt;br /&gt;  border:none;&lt;br /&gt;}&lt;br /&gt;&lt;/style&gt;
&lt;table style="width: 100%; border-collapse: collapse;"&gt;
&lt;tbody&gt;
&lt;tr style="background-color: #dd8500; color: white;"&gt;
&lt;th&gt;No.&lt;/th&gt;
&lt;th&gt;問題&lt;/th&gt;
&lt;/tr&gt;
&lt;p&gt;&lt;!-- Q1 --&gt;&lt;/p&gt;
&lt;tr style="background-color: #f0b464; color: black;"&gt;
&lt;td&gt;1&lt;/td&gt;
&lt;td&gt;「あなたはどこに住んでいますか。」の英語として最も適切なのは？&lt;/p&gt;
&lt;p&gt;A. Where are you live?&lt;br /&gt;
B. Where do you live?&lt;br /&gt;
C. Where you live?&lt;br /&gt;
D. Where does you live?&lt;/p&gt;
&lt;p&gt;&lt;button class="show-answer-btn"&gt;正解を見る&lt;/button&gt;&lt;br /&gt;
&lt;span id="a1" style="display: none; font-weight: bold; color: #d60000;"&gt;正解：B&lt;/span&gt;&lt;/td&gt;
&lt;/tr&gt;
&lt;p&gt;&lt;!-- Q2 --&gt;&lt;/p&gt;
&lt;tr style="background-color: #ffffff; color: black;"&gt;
&lt;td&gt;2&lt;/td&gt;
&lt;td&gt;「このバスはどこに行きますか。」の主語に合う助動詞はどれ？&lt;/p&gt;
&lt;p&gt;A. do　B. does　C. am　D. are&lt;/p&gt;
&lt;p&gt;&lt;button class="show-answer-btn"&gt;正解を見る&lt;/button&gt;&lt;br /&gt;
&lt;span id="a2" style="display: none; font-weight: bold; color: #d60000;"&gt;正解：B&lt;/span&gt;&lt;/td&gt;
&lt;/tr&gt;
&lt;p&gt;&lt;!-- Q3 --&gt;&lt;/p&gt;
&lt;tr style="background-color: #f0b464; color: black;"&gt;
&lt;td&gt;3&lt;/td&gt;
&lt;td&gt;「Where does this bus go?」への答えとして最も適切なのは？&lt;/p&gt;
&lt;p&gt;A. It go to Yokohama Station.&lt;br /&gt;
B. It goes to Yokohama Station.&lt;br /&gt;
C. This bus go to Yokohama Station.&lt;br /&gt;
D. Goes to Yokohama Station.&lt;/p&gt;
&lt;p&gt;&lt;button class="show-answer-btn"&gt;正解を見る&lt;/button&gt;&lt;br /&gt;
&lt;span id="a3" style="display: none; font-weight: bold; color: #d60000;"&gt;正解：B&lt;/span&gt;&lt;/td&gt;
&lt;/tr&gt;
&lt;p&gt;&lt;!-- Q4 --&gt;&lt;/p&gt;
&lt;tr style="background-color: #ffffff; color: black;"&gt;
&lt;td&gt;4&lt;/td&gt;
&lt;td&gt;「先生の部屋はどこにありますか。」を表す文として正しいものは？&lt;/p&gt;
&lt;p&gt;A. Where does the teacher’s room is?&lt;br /&gt;
B. Where is the teacher’s room?&lt;br /&gt;
C. Where the teacher’s room is?&lt;br /&gt;
D. Where do the teacher’s room is?&lt;/p&gt;
&lt;p&gt;&lt;button class="show-answer-btn"&gt;正解を見る&lt;/button&gt;&lt;br /&gt;
&lt;span id="a4" style="display: none; font-weight: bold; color: #d60000;"&gt;正解：B&lt;/span&gt;&lt;/td&gt;
&lt;/tr&gt;
&lt;p&gt;&lt;!-- Q5 --&gt;&lt;/p&gt;
&lt;tr style="background-color: #f0b464; color: black;"&gt;
&lt;td&gt;5&lt;/td&gt;
&lt;td&gt;「先生の部屋は2階にあります。」の前置詞として正しいものは？&lt;/p&gt;
&lt;p&gt;A. in the second floor&lt;br /&gt;
B. at the second floor&lt;br /&gt;
C. on the second floor&lt;br /&gt;
D. to the second floor&lt;/p&gt;
&lt;p&gt;&lt;button class="show-answer-btn"&gt;正解を見る&lt;/button&gt;&lt;br /&gt;
&lt;span id="a5" style="display: none; font-weight: bold; color: #d60000;"&gt;正解：C&lt;/span&gt;&lt;/td&gt;
&lt;/tr&gt;
&lt;p&gt;&lt;!-- Q6 --&gt;&lt;/p&gt;
&lt;tr style="background-color: #ffffff; color: black;"&gt;
&lt;td&gt;6&lt;/td&gt;
&lt;td&gt;「あなたのクラスメートたちはどこにいますか。」に対する自然な答えは？&lt;/p&gt;
&lt;p&gt;A. He is over there.&lt;br /&gt;
B. It is over there.&lt;br /&gt;
C. They are over there.&lt;br /&gt;
D. We is over there.&lt;/p&gt;
&lt;p&gt;&lt;button class="show-answer-btn"&gt;正解を見る&lt;/button&gt;&lt;br /&gt;
&lt;span id="a6" style="display: none; font-weight: bold; color: #d60000;"&gt;正解：C&lt;/span&gt;&lt;/td&gt;
&lt;/tr&gt;
&lt;p&gt;&lt;!-- Q7 --&gt;&lt;/p&gt;
&lt;tr style="background-color: #f0b464; color: black;"&gt;
&lt;td&gt;7&lt;/td&gt;
&lt;td&gt;「あなたの学校は何時に始まりますか。」の正しい英語はどれ？&lt;/p&gt;
&lt;p&gt;A. What time do your school start?&lt;br /&gt;
B. What time does your school start?&lt;br /&gt;
C. When time does your school starts?&lt;br /&gt;
D. What time your school starts?&lt;/p&gt;
&lt;p&gt;&lt;button class="show-answer-btn"&gt;正解を見る&lt;/button&gt;&lt;br /&gt;
&lt;span id="a7" style="display: none; font-weight: bold; color: #d60000;"&gt;正解：B&lt;/span&gt;&lt;/td&gt;
&lt;/tr&gt;
&lt;p&gt;&lt;!-- Q8 --&gt;&lt;/p&gt;
&lt;tr style="background-color: #ffffff; color: black;"&gt;
&lt;td&gt;8&lt;/td&gt;
&lt;td&gt;「〜時に」を表す前置詞として正しいものは？&lt;/p&gt;
&lt;p&gt;A. in　B. on　C. at　D. to&lt;/p&gt;
&lt;p&gt;&lt;button class="show-answer-btn"&gt;正解を見る&lt;/button&gt;&lt;br /&gt;
&lt;span id="a8" style="display: none; font-weight: bold; color: #d60000;"&gt;正解：C&lt;/span&gt;&lt;/td&gt;
&lt;/tr&gt;
&lt;p&gt;&lt;!-- Q9 --&gt;&lt;/p&gt;
&lt;tr style="background-color: #f0b464; color: black;"&gt;
&lt;td&gt;9&lt;/td&gt;
&lt;td&gt;「あなたの学校の文化祭はいつですか。」→ When is your school festival?&lt;br /&gt;
この答えとして最も適切なのは？A. It is in September.&lt;br /&gt;
B. It is on September.&lt;br /&gt;
C. It is at September.&lt;br /&gt;
D. It is to September.&lt;button class="show-answer-btn"&gt;正解を見る&lt;/button&gt;&lt;br /&gt;
&lt;span id="a9" style="display: none; font-weight: bold; color: #d60000;"&gt;正解：A&lt;/span&gt;&lt;/td&gt;
&lt;/tr&gt;
&lt;p&gt;&lt;!-- Q10 --&gt;&lt;/p&gt;
&lt;tr style="background-color: #ffffff; color: black;"&gt;
&lt;td&gt;10&lt;/td&gt;
&lt;td&gt;「Summer vacation ends on August 31.」で on を使っている理由として正しいのは？&lt;/p&gt;
&lt;p&gt;A. 月だから&lt;br /&gt;
B. 時刻だから&lt;br /&gt;
C. 特定の日付（1日単位）だから&lt;br /&gt;
D. 季節だから&lt;/p&gt;
&lt;p&gt;&lt;button class="show-answer-btn"&gt;正解を見る&lt;/button&gt;&lt;br /&gt;
&lt;span id="a10" style="display: none; font-weight: bold; color: #d60000;"&gt;正解：C&lt;/span&gt;&lt;/td&gt;
&lt;/tr&gt;
&lt;/tbody&gt;
&lt;/table&gt;
&lt;p&gt;&lt;!-- 音読リスニング講座 --&gt;&lt;/p&gt;
&lt;div style="border: 2px solid #ff6600; background-color: #fff0e0; padding: 10px; display: flex; align-items: center; justify-content: center; margin-bottom: 10px;"&gt;
&lt;p&gt;&lt;img decoding="async" style="max-width: 100px; height: auto; margin-right: 10px;" src="https://eigo-rewrite.com/wp-content/uploads/2020/06/logo_tate-1.png" alt="Re-Writeのロゴ" /&gt;&lt;/p&gt;
&lt;div&gt;
&lt;p style="margin: 5px 0;"&gt;【音読リスニング講座】：音読・ディクテーション・シャドーイングを通じて、都立入試リスニング対策を強化します。&lt;/p&gt;
&lt;p&gt;&lt;a style="background-color: #ff6600; color: white; padding: 5px 10px; text-align: center; text-decoration: none; display: inline-block; font-size: 14px;" href="https://eigo-rewrite.com/listening/"&gt;詳細を見る&lt;/a&gt;&lt;/p&gt;
&lt;/div&gt;
&lt;/div&gt;
```
</t>
  </si>
  <si>
    <t>resp_072cadc50540c47f0169aaac7d7ed08193becb6fe48d18b19e</t>
  </si>
  <si>
    <t>1) 本文の要約（想定読者・悩み・解決）
- 想定読者  
  中1英語、とくに NEW TREASURE STAGE1 の Lesson4 Section3 を勉強している生徒・保護者。  
  「Where を使う疑問文」「do / does / is / are の使い分け」「答え方」「場所や時間の前置詞」があいまいな人向けです。
- 主な悩み  
  - Where 疑問文の作り方がわからない  
  - Where do / Where does / Where is / Where are の違いが混ざる  
  - where で聞かれたときの答え方がわからない  
  - it / they を使う答え方や、動詞に s を付けるかでつまずく  
  - in / on / to、さらに時間の at / on / in の違いも混ざる
- 解決している範囲  
  本文は主に以下を説明しています。  
  - Where を使った場所の疑問文の作り方  
  - 一般動詞なら do / does、be動詞なら is / are を使うこと  
  - 答えるときは主語をそろえて、it / they などで受けること  
  - 場所の前置詞 in / on / to の使い分け  
  - 後半では What time / When と時間の前置詞 at / on / in まで扱う
2) 検索意図の整理（主要クエリから2〜3パターン）
- パターンA：where で聞かれたときの答え方を知りたい  
  代表クエリ：  
  - where 答え方  
  - whereで聞かれた時の答え方  
  - where 疑問文 答え方  
  - where is it 答え方  
  - where is 答え方  
  - whereの答え方  
  もっとも表示回数が多く、ユーザーの関心が強い軸です。
- パターンB：Where 疑問文の作り方・do/does/is/are の違いを知りたい  
  代表クエリ：  
  - where 疑問文  
  - where does  
  - where do  
  - where 疑問文 作り方  
  - where be動詞  
  - where 動詞  
  - does 疑問文 答え方  
  ルールの整理ニーズです。
- パターンC：日本語から英語にしたい  
  代表クエリ：  
  - どこどこにいる 英語  
  - どこへ 英語  
  - あなたの家はどこですか 英語  
  - どこに 住んで いますか 英語 答え方  
  学校英語の例文ベースで確認したい意図です。
3) 不一致の指摘（タイトル/メタ/H1/冒頭のどこがズレているか）
- タイトルのズレ  
  現状：  
  「Where疑問文｜do/does・is/are整理｜中1英語」  
  問題点：  
  - GSC上位は「where 答え方」「whereで聞かれた時の答え方」が中心なのに、タイトルが「整理」寄りで、答え方ニーズを前面に出していない  
  - 「中1英語」は合っているが、クリックしたくなる具体性が弱い  
  - 本文は答え方までかなり扱っているのに、その強みがタイトルで伝わっていない
- メタのズレ  
  現状：  
  「Where疑問文をdo/doesとis/areで整理。Where does～の答えはit/they＋動詞。in/on/toの使い分けも例文で確認。」  
  問題点：  
  - 「whereで聞かれた時の答え方」に対する直接回答になっていない  
  - 「it/they＋動詞」は少し機械的で、検索者の言い方とずれる  
  - 本文後半の What time / When まで入っているが、メタでは触れておらず内容の全体像もやや伝わりにくい
- H1のズレ  
  現状：  
  「stage1_Lesson4-3 中1英語「where〜？」の疑問文｜do/doesを使った場所のたずね方【ニュートレジャーの道案内】」  
  問題点：  
  - H1が lesson番号と教材文脈に寄りすぎて、一般検索者のニーズに直結していない  
  - 「do/doesを使った」とあるが、本文は is / are の説明も重要。H1が内容を狭く見せている  
  - 「道案内」は本文の中心ではない
- 冒頭120字のズレ  
  現状はハブページ案内から始まり、  
  「この単元は、場所や時間をたずねる疑問詞…」と続きます。  
  問題点：  
  - 検索者が知りたい「where の答え方」「where do / does / is / are の違い」への着地が遅い  
  - 冒頭で教材一覧への案内が先に来るため、検索意図との一致が弱い  
  - 上位クエリに多い「答え方」に対する即答がない
4) 修正方針（“どの意図に寄せるか”を1つに決める）
**「where で聞かれたときの答え方」と「where 疑問文の作り方」の両方を含みつつ、主軸は“答え方”に寄せる** のが最適です。
理由：
- 表示回数上位で最も強いのが「where 答え方」系
- 本文も実際には、疑問文の作り方だけでなく「I / It / They でどう答えるか」をしっかり説明している
- 本文を大きく変えなくても、タイトル・メタ・H1・冒頭だけでズレをかなり解消できる
※必要なら追記ブロックは1つだけ入れるなら、記事冒頭直下に  
「Whereの答え方の早見表（do / does / is / are ごとの例）」  
を追加すると、検索意図との一致がさらに強まります。
5) 修正案（すべてコードブロック）
```txt
【タイトル案1】
Whereの答え方｜疑問文とdo/does・is/are
【タイトル案2】
Whereで聞かれた時の答え方｜中1英語
【タイトル案3】
Whereの答え方と疑問文の作り方｜do・does・is・are、in/on/to、What time・Whenの使い分けも例文で確認
```
```txt
【メタ案1】
Whereで聞かれた時の答え方を中1英語向けに解説。Where do you live?、Where does this bus go?、Where is my book? などを使って、do・does・is・are の違いと答え方を例文で確認します。
【メタ案2】
Where疑問文の作り方と答え方をまとめたページです。Where do / does / is / are の使い分け、I・it・they での答え方、in・on・to の違いまで、中1でもわかるように例文つきで説明します。
【メタ案3】
whereの答え方がわからない人向けに、疑問文の作り方から解説。Where does～への答えは It goes ...、Where are～への答えは They are ... のように、主語と動詞のそろえ方を例文で学べます。
```
```txt
【H1案1】
中1英語 Whereの疑問文と答え方｜do・does・is・areの使い分け
【H1案2】
Whereで聞かれた時の答え方｜Where do・does・is・are を例文で解説
```
```html
【冒頭120字案1】
&lt;p&gt;Whereで聞かれた時の答え方がわからない人向けに、Where do / does / is / are の違いを例文で説明します。I live ... / It goes ... / It is ... / They are ... のように、主語に合わせた答え方まで確認できます。&lt;/p&gt;
```
```html
【冒頭120字案2】
&lt;p&gt;Where疑問文は、作り方よりも答え方でつまずきやすい単元です。この記事では、Where do you live? や Where is my book? などを使い、do・does・is・are の違いと、自然な返し方を中1向けに解説します。&lt;/p&gt;
```</t>
  </si>
  <si>
    <t xml:space="preserve">以下のページは「スニペット整合性」（本文と title/meta/H1/冒頭文）が弱い可能性があります。
まず【本文】を確認し、想定読者・悩み・解決範囲を把握してください。
そのうえで、GSCの主要クエリ（表示回数上位）を根拠に、
「検索意図に対して、タイトル/メタ/H1/冒頭120字がズレている点」を特定し、
ズレを解消するための修正案（タイトル/メタ/H1/冒頭）を提示してください。
※本文の“大改修”は前提にしません（必要なら追記ブロックは最大1つまで）。
【URL】https://eigo-rewrite.com/column/stage3-lesson2-3/
【ページ分類】MC
【ページ分類の略語（このプロンプト内の定義）】
TP = トップページ（ホーム/サイトの入口）
SP = サービスページ（講座・コース・申込導線）
MC = メインコラム（コラム/解説/勉強法など集客記事）
SC = サブコラム（MCやSPを補強するための補助コラム※サイト定義に合わせて判断）
NW = ニュース/お知らせ（運用上は改善対象外として除外）
ST = 企業情報等のSEO対策を行わないこ固定ページ（運用上は改善対象外として除外）
- / 空欄 / 未分類 = 未分類（このスクリプトでは改善対象外として除外）
※未分類（空欄 / "-" / "未分類"）は作業対象に含めません。
【現状（スニペット要素）】
- タイトル：Stage3 Lesson2-3｜関係代名詞の使い分けと文構造の整理ポイント
- メタ：過去推量は助動詞＋have＋過去分詞。may/must/cannotの差とshould haveの後悔を例文で整理。
- H1：STAGE3 Lesson2-3 助動詞の発展用法(過去の推量)【ニュートレジャーの道案内】
- 冒頭120字：過去の推量を表す「助動詞 + have + 過去分詞」 このセクションでは、過去の推量を表す文法構造「助動詞 + have + 過去分詞」に注目します。やや複雑ですが、それぞれの意味を区別して理解しましょう。 STAGE3の英文法（時制・助
【GSC主要クエリ（表示回数上位50件）】
- may have 過去分詞｜表示286｜CTR 0.00%｜順位1.4
- 過去推量｜表示271｜CTR 0.00%｜順位3.3
- 推量 英語｜表示149｜CTR 0.00%｜順位4.1
- 助動詞の過去形｜表示92｜CTR 0.00%｜順位1.0
- 助動詞 過去｜表示65｜CTR 0.00%｜順位5.8
- 助動詞 推量｜表示58｜CTR 0.00%｜順位9.5
- 助動詞 have 過去分詞｜表示53｜CTR 0.00%｜順位2.3
- 助動詞 過去分詞｜表示50｜CTR 0.00%｜順位1.7
- 英語 推量｜表示49｜CTR 0.00%｜順位2.7
- 過去推量 英語｜表示45｜CTR 4.44%｜順位1.6
- 助動詞+have+過去分詞｜表示44｜CTR 0.00%｜順位1.0
- cannot have 過去分詞｜表示43｜CTR 0.00%｜順位1.0
- have 助動詞｜表示40｜CTR 0.00%｜順位2.1
- 推量の助動詞 英語｜表示40｜CTR 0.00%｜順位3.5
- 過去の推量 英語｜表示38｜CTR 13.16%｜順位1.2
- 推量 助動詞 英語｜表示33｜CTR 3.03%｜順位2.1
- 助動詞 推量 英語｜表示32｜CTR 6.25%｜順位2.6
- 助動詞 過去形｜表示32｜CTR 0.00%｜順位2.0
- 推量の 助動詞 英語｜表示32｜CTR 0.00%｜順位3.0
- 英語 推量の助動詞｜表示31｜CTR 3.23%｜順位2.1
- 助動詞 have｜表示30｜CTR 0.00%｜順位3.2
- may have｜表示25｜CTR 0.00%｜順位1.0
- 過去推量とは｜表示25｜CTR 0.00%｜順位4.0
- 推量 例文｜表示23｜CTR 0.00%｜順位7.4
- 過去推量の助動詞｜表示23｜CTR 0.00%｜順位6.1
- 助動詞 have+ 過去分詞｜表示21｜CTR 0.00%｜順位1.0
- 助動詞過去｜表示21｜CTR 0.00%｜順位5.0
- 助動詞 have 過去分詞 一覧｜表示19｜CTR 0.00%｜順位4.4
- 英語 助動詞 過去形｜表示18｜CTR 0.00%｜順位1.1
- 助動詞 過去 英語｜表示17｜CTR 0.00%｜順位4.6
- 過去の推量｜表示15｜CTR 6.67%｜順位1.5
- might have 過去分詞｜表示15｜CTR 0.00%｜順位1.0
- 助動詞have｜表示15｜CTR 0.00%｜順位1.0
- 助動詞プラスhave｜表示15｜CTR 0.00%｜順位1.0
- may not have 過去分詞｜表示13｜CTR 0.00%｜順位1.8
- have➕過去分詞｜表示12｜CTR 0.00%｜順位1.0
- must have 過去分詞 意味｜表示12｜CTR 0.00%｜順位1.0
- should 推量｜表示12｜CTR 0.00%｜順位3.7
- 助動詞 have 過去分詞 なぜ｜表示12｜CTR 0.00%｜順位1.3
- 助動詞 推量とは｜表示12｜CTR 0.00%｜順位5.8
- 推量英語｜表示12｜CTR 0.00%｜順位3.8
- 過去推量 訳し方｜表示12｜CTR 0.00%｜順位5.1
- 過去水量｜表示12｜CTR 0.00%｜順位3.8
- cannot 推量｜表示11｜CTR 0.00%｜順位3.4
- had to be 意味｜表示11｜CTR 0.00%｜順位2.9
- must have pp 意味｜表示11｜CTR 0.00%｜順位1.0
- はずがない 助動詞｜表示11｜CTR 0.00%｜順位3.5
- 助動詞 have pp｜表示11｜CTR 0.00%｜順位2.0
- 助動詞 完了形｜表示11｜CTR 0.00%｜順位2.0
- 助動詞 英語 推量｜表示11｜CTR 0.00%｜順位3.5
【参考：代表語（自動抽出）】have
【出力（必ずこの順）】
1) 本文の要約（想定読者・悩み・解決）
2) 検索意図の整理（主要クエリから2〜3パターン）
3) 不一致の指摘（タイトル/メタ/H1/冒頭のどこがズレているか）
4) 修正方針（“どの意図に寄せるか”を1つに決める）
5) 修正案（すべてコードブロック）
   - タイトル案3つ（全角35字前後＋56字以上の網羅型を1つ）
   - メタ案3つ（全角90字前後）
   - H1案2つ
   - 冒頭120字（2案：&lt;p&gt;で開始）
【禁則ワード（シート連動）】
以下の【禁則ワード】は、タイトル/メタ/導入文/見出し/本文のいずれにも原則使用しないでください。
言い換えが必要な場合は、自然な日本語に置換してください。
【禁則ワード】
- 崩れ
- 型
- 迷い
- 保留
- 固定
- 手順
- 立て直
- 最短
- 結論だけ
- 乱れ
- 三点確認
- 内部リンク
- 導線
- 設計
- 刺
- まず結論
- 整え
- 押し付けない案内
- 統一
- 次の一手
- 失点
- 確定
- サブコラム
- 30秒
- 1分
- CV
- 網羅
【本文】
```html
&lt;p&gt;&lt;iframe title="YouTube video player" src="https://www.youtube.com/embed/VLZ-HsJ2lnY?si=eoyR5OxgbFcKE1VI" width="560" height="315" frameborder="0" allowfullscreen="allowfullscreen"&gt;&lt;/iframe&gt;&lt;/p&gt;
&lt;h3&gt;過去の推量を表す「助動詞 + have + 過去分詞」&lt;/h3&gt;
&lt;p&gt;このセクションでは、過去の推量を表す文法構造「助動詞 + have + 過去分詞」に注目します。やや複雑ですが、それぞれの意味を区別して理解しましょう。&lt;br /&gt;
STAGE3の英文法（時制・助動詞・不定詞など）の全体像は、&lt;strong&gt;&lt;a href="https://eigo-rewrite.com/column/stage3/"&gt;STAGE3｜高校英文法の総まとめ（全体像はこちら）&lt;/a&gt;&lt;/strong&gt;で確認できます。&lt;/p&gt;
&lt;p&gt;&lt;span style="color: blue;"&gt;形の確認:&lt;/span&gt;&lt;br /&gt;
&amp;#8220;&lt;span style="color: red;"&gt;may&lt;/span&gt;&amp;#8220;、&amp;#8221;&lt;span style="color: red;"&gt;must&lt;/span&gt;&amp;#8220;、&amp;#8221;&lt;span style="color: red;"&gt;cannot&lt;/span&gt;&amp;#8221; などの助動詞の後に、「&lt;span style="color: green;"&gt;have + 過去分詞&lt;/span&gt;」が続くのが特徴です。&lt;br /&gt;
これは 過去の出来事についての推量 を表します。&lt;/p&gt;
&lt;p&gt;&lt;span style="color: blue;"&gt;例文の解説:&lt;/span&gt;&lt;/p&gt;
&lt;p&gt;&amp;#8220;Cathy &lt;span style="color: green;"&gt;may&lt;/span&gt; have taken the wrong route.&amp;#8221;&lt;br /&gt;
&amp;#8220;&lt;span style="color: red;"&gt;may&lt;/span&gt;&amp;#8221; は「〜かもしれない」、&lt;br /&gt;
&amp;#8220;&lt;span style="color: green;"&gt;have taken&lt;/span&gt;&amp;#8221; は「選んだ（取った）」という過去の意味です。&lt;br /&gt;
→ 「キャシーは道を間違えたのかもしれない。」（可能性）&lt;/p&gt;
&lt;p&gt;&amp;#8220;He &lt;span style="color: green;"&gt;must have overslept&lt;/span&gt;.&amp;#8221;&lt;br /&gt;
&amp;#8220;&lt;span style="color: red;"&gt;must&lt;/span&gt;&amp;#8221; は「〜に違いない」。&lt;br /&gt;
→ 「彼は寝過ごしたに違いない。」（確信を伴う推量）&lt;/p&gt;
&lt;p&gt;&amp;#8220;He &lt;span style="color: red;"&gt;cannot&lt;/span&gt; have forgotten.&amp;#8221;&lt;br /&gt;
&amp;#8220;&lt;span style="color: red;"&gt;cannot&lt;/span&gt;&amp;#8221; は「〜のはずがない」。&lt;br /&gt;
→ 「彼が忘れたはずがない。」（可能性を強く否定）&lt;/p&gt;
&lt;p&gt;このように、助動詞 + have + 過去分詞 は&lt;br /&gt;
過去の出来事に対して「〜だったのだろう」「〜のはずがない」と推量するときに使います。&lt;br /&gt;
練習しながら、自然に使えるようにしましょう。&lt;br /&gt;
&lt;!-- 文法復習講座 --&gt;&lt;/p&gt;
&lt;div style="border: 2px solid #ff6600; background-color: #fff0e0; padding: 10px; display: flex; align-items: center; justify-content: center; margin-bottom: 10px;"&gt;
&lt;p&gt;&lt;img decoding="async" style="max-width: 100px; height: auto; margin-right: 10px;" src="https://eigo-rewrite.com/wp-content/uploads/2020/06/logo_tate-1.png" alt="Re-Writeのロゴ" /&gt;&lt;/p&gt;
&lt;div&gt;
&lt;p style="margin: 5px 0;"&gt;【文法復習講座】：中学英文法を短期間で総復習し、高校入試に通用する基礎英作文力を身につけます。&lt;/p&gt;
&lt;p&gt;&lt;a style="background-color: #ff6600; color: white; padding: 5px 10px; text-align: center; text-decoration: none; display: inline-block; font-size: 14px;" href="https://eigo-rewrite.com/bunpou/"&gt;詳細を見る&lt;/a&gt;&lt;/p&gt;
&lt;/div&gt;
&lt;/div&gt;
&lt;hr /&gt;
&lt;h3&gt;過去の非難と後悔を表す「should + have + 過去分詞」&lt;/h3&gt;
&lt;p&gt;&lt;span style="color: blue;"&gt;文法構造の解説&lt;/span&gt;&lt;br /&gt;
次は「&lt;span style="color: green;"&gt;should&lt;/span&gt; + &lt;span style="color: green;"&gt;have&lt;/span&gt; + 過去分詞」を見ていきます。&lt;br /&gt;
この形は 過去の出来事に対する非難・後悔 を表します。&lt;br /&gt;
助動詞の後に「&lt;span style="color: green;"&gt;have&lt;/span&gt; + 過去分詞」が続きます。&lt;/p&gt;
&lt;p&gt;&lt;span style="color: blue;"&gt;例文解説:&lt;/span&gt;&lt;/p&gt;
&lt;p&gt;&amp;#8220;You should have checked the correct spelling.&amp;#8221;&lt;br /&gt;
&amp;#8220;&lt;span style="color: green;"&gt;should&lt;/span&gt;&amp;#8221; は「〜すべきだった」。&lt;br /&gt;
&amp;#8220;&lt;span style="color: green;"&gt;have checked&lt;/span&gt;&amp;#8221; は「チェックした」という意味ですが、&lt;br /&gt;
→ 実際にはチェックしなかった → 後悔しているニュアンス になります。&lt;/p&gt;
&lt;p&gt;&amp;#8220;You shouldn&amp;#8217;t have stayed up late last night.&amp;#8221;&lt;br /&gt;
&amp;#8220;&lt;span style="color: green;"&gt;shouldn&amp;#8217;t&lt;/span&gt;&amp;#8221; は「〜すべきではなかった」。&lt;br /&gt;
&amp;#8220;&lt;span style="color: green;"&gt;have stayed up&lt;/span&gt;&amp;#8221; は「夜更かしした」。&lt;br /&gt;
→ 「昨夜、夜更かしすべきではなかった。」&lt;/p&gt;
&lt;p&gt;&lt;span style="color: blue;"&gt;この形のポイント&lt;/span&gt;&lt;/p&gt;
&lt;p&gt;助動詞の後には 常に動詞の原形&lt;/p&gt;
&lt;p&gt;原形である have の後に 過去分詞&lt;/p&gt;
&lt;p&gt;過去の行動についての 非難・後悔 を表す&lt;/p&gt;
&lt;style&gt;
  table {&lt;br /&gt;    width: 100%;&lt;br /&gt;    border-collapse: collapse;&lt;br /&gt;  }&lt;br /&gt;  th, td {&lt;br /&gt;    padding: 10px;&lt;br /&gt;    border: 1px solid #ddd;&lt;br /&gt;    color: #000000;&lt;br /&gt;    vertical-align: top;&lt;br /&gt;  }&lt;br /&gt;  .answer {&lt;br /&gt;    display: none;&lt;br /&gt;    font-weight: bold;&lt;br /&gt;    color: #0073aa;&lt;br /&gt;    margin-left: 5px;&lt;br /&gt;  }&lt;br /&gt;  .show-answer {&lt;br /&gt;    cursor: pointer;&lt;br /&gt;    color: #ffffff;&lt;br /&gt;    background-color: #ff6600;&lt;br /&gt;    border: none;&lt;br /&gt;    padding: 4px 8px;&lt;br /&gt;    border-radius: 4px;&lt;br /&gt;    font-size: 12px;&lt;br /&gt;    margin-left: 5px;&lt;br /&gt;  }&lt;br /&gt;&lt;/style&gt;
&lt;p&gt;&lt;script&gt;
  function showAnswer(ansId, btnId) {
    var ans = document.getElementById(ansId);
    var btn = document.getElementById(btnId);
    if (ans &amp;&amp; btn) {
      ans.style.display = 'inline';
      btn.style.display = 'none';
    }
  }
&lt;/script&gt;&lt;/p&gt;
&lt;h2&gt;【まとめ】助動詞 + have + 過去分詞 / should + have + 過去分詞 のポイント&lt;/h2&gt;
&lt;table&gt;
&lt;tbody&gt;
&lt;tr style="background-color: #dd8500; color: #ffffff;"&gt;
&lt;th&gt;ポイント&lt;/th&gt;
&lt;th&gt;説明&lt;/th&gt;
&lt;/tr&gt;
&lt;tr style="background-color: #f0b464;"&gt;
&lt;td&gt;基本形と役割&lt;/td&gt;
&lt;td&gt;
&lt;ul&gt;
&lt;li&gt;形：&lt;strong&gt;助動詞 + have + 過去分詞&lt;/strong&gt;&lt;/li&gt;
&lt;li&gt;&lt;strong&gt;過去の出来事&lt;/strong&gt;についての推量・判断を表す。&lt;/li&gt;
&lt;li&gt;「～だったのだろう」「～したに違いない」「～したはずがない」などのニュアンス。&lt;/li&gt;
&lt;/ul&gt;
&lt;/td&gt;
&lt;/tr&gt;
&lt;tr style="background-color: #ffffff;"&gt;
&lt;td&gt;may have + 過去分詞&lt;/td&gt;
&lt;td&gt;
&lt;ul&gt;
&lt;li&gt;意味：&lt;strong&gt;「～したかもしれない」&lt;/strong&gt;（可能性：弱めの推量）。&lt;/li&gt;
&lt;li&gt;例：&lt;code&gt;Cathy may have taken the wrong route.&lt;/code&gt;&lt;br /&gt;
「キャシーは道を間違えた&lt;strong&gt;かもしれない&lt;/strong&gt;。」&lt;/li&gt;
&lt;li&gt;起きたかどうかははっきりしないが、あり得ると考えている。&lt;/li&gt;
&lt;/ul&gt;
&lt;/td&gt;
&lt;/tr&gt;
&lt;tr style="background-color: #f0b464;"&gt;
&lt;td&gt;must have + 過去分詞&lt;/td&gt;
&lt;td&gt;
&lt;ul&gt;
&lt;li&gt;意味：&lt;strong&gt;「～したに違いない」&lt;/strong&gt;（強い確信をもった推量）。&lt;/li&gt;
&lt;li&gt;例：&lt;code&gt;He must have overslept.&lt;/code&gt;&lt;br /&gt;
「彼は寝過ごした&lt;strong&gt;に違いない&lt;/strong&gt;。」&lt;/li&gt;
&lt;li&gt;理由や状況から、ほぼ確実だと考えているイメージ。&lt;/li&gt;
&lt;/ul&gt;
&lt;/td&gt;
&lt;/tr&gt;
&lt;tr style="background-color: #ffffff;"&gt;
&lt;td&gt;cannot have + 過去分詞&lt;/td&gt;
&lt;td&gt;
&lt;ul&gt;
&lt;li&gt;意味：&lt;strong&gt;「～したはずがない」&lt;/strong&gt;（強い否定的な推量）。&lt;/li&gt;
&lt;li&gt;例：&lt;code&gt;He cannot have forgotten.&lt;/code&gt;&lt;br /&gt;
「彼が忘れた&lt;strong&gt;はずがない&lt;/strong&gt;。」&lt;/li&gt;
&lt;li&gt;状況や性格などから、「そんなはずない」と強く否定するイメージ。&lt;/li&gt;
&lt;/ul&gt;
&lt;/td&gt;
&lt;/tr&gt;
&lt;tr style="background-color: #f0b464;"&gt;
&lt;td&gt;should have + 過去分詞&lt;/td&gt;
&lt;td&gt;
&lt;ul&gt;
&lt;li&gt;意味：&lt;strong&gt;「～すべきだった（のにしなかった）」&lt;/strong&gt;。&lt;/li&gt;
&lt;li&gt;例：&lt;code&gt;You should have checked the correct spelling.&lt;/code&gt;&lt;br /&gt;
「正しいスペルを&lt;strong&gt;確認すべきだった&lt;/strong&gt;。」&lt;/li&gt;
&lt;li&gt;過去の行動に対する&lt;strong&gt;非難・後悔&lt;/strong&gt;のニュアンスを表す。&lt;/li&gt;
&lt;/ul&gt;
&lt;/td&gt;
&lt;/tr&gt;
&lt;tr style="background-color: #ffffff;"&gt;
&lt;td&gt;shouldn&amp;#8217;t have + 過去分詞&lt;/td&gt;
&lt;td&gt;
&lt;ul&gt;
&lt;li&gt;意味：&lt;strong&gt;「～すべきではなかった（のにしてしまった）」&lt;/strong&gt;。&lt;/li&gt;
&lt;li&gt;例：&lt;code&gt;You shouldn't have stayed up late last night.&lt;/code&gt;&lt;br /&gt;
「昨夜、夜更かし&lt;strong&gt;すべきではなかった&lt;/strong&gt;。」&lt;/li&gt;
&lt;li&gt;やってしまったことに対する「やらなきゃよかった…」という後悔。&lt;/li&gt;
&lt;/ul&gt;
&lt;/td&gt;
&lt;/tr&gt;
&lt;tr style="background-color: #f0b464;"&gt;
&lt;td&gt;助動詞のあとの形&lt;/td&gt;
&lt;td&gt;
&lt;ul&gt;
&lt;li&gt;助動詞の後ろは&lt;strong&gt;常に動詞の原形&lt;/strong&gt;。&lt;/li&gt;
&lt;li&gt;ここでは原形の &lt;strong&gt;have&lt;/strong&gt; の後に&lt;strong&gt;過去分詞&lt;/strong&gt;が続く：&lt;br /&gt;
&lt;code&gt;may / must / cannot / should + have + 過去分詞&lt;/code&gt;&lt;/li&gt;
&lt;li&gt;&lt;code&gt;has&lt;/code&gt; や &lt;code&gt;had&lt;/code&gt; にはならない点に注意。&lt;/li&gt;
&lt;/ul&gt;
&lt;/td&gt;
&lt;/tr&gt;
&lt;tr style="background-color: #ffffff;"&gt;
&lt;td&gt;「現在の推量」との違い&lt;/td&gt;
&lt;td&gt;
&lt;ul&gt;
&lt;li&gt;&lt;code&gt;may / must / cannot + 動詞の原形&lt;/code&gt; は「今」や一般的なことの推量。&lt;/li&gt;
&lt;li&gt;&lt;code&gt;may / must / cannot + have + 過去分詞&lt;/code&gt; は&lt;strong&gt;「過去の出来事」&lt;/strong&gt;についての推量。&lt;/li&gt;
&lt;li&gt;&lt;strong&gt;have + 過去分詞&lt;/strong&gt; が入ることで「過去」にフォーカスしていると考える。&lt;/li&gt;
&lt;/ul&gt;
&lt;/td&gt;
&lt;/tr&gt;
&lt;tr style="background-color: #f0b464;"&gt;
&lt;td&gt;ニュアンスの整理&lt;/td&gt;
&lt;td&gt;
&lt;ul&gt;
&lt;li&gt;&lt;strong&gt;may have ～：&lt;/strong&gt; 可能性がある（弱め）。&lt;/li&gt;
&lt;li&gt;&lt;strong&gt;must have ～：&lt;/strong&gt; きっとそうだ（強い確信）。&lt;/li&gt;
&lt;li&gt;&lt;strong&gt;cannot have ～：&lt;/strong&gt; そんなはずない（強い否定）。&lt;/li&gt;
&lt;li&gt;&lt;strong&gt;should (not) have ～：&lt;/strong&gt; こうすべきだった／すべきではなかった（非難・後悔）。&lt;/li&gt;
&lt;/ul&gt;
&lt;/td&gt;
&lt;/tr&gt;
&lt;tr style="background-color: #ffffff;"&gt;
&lt;td&gt;学習のコツ&lt;/td&gt;
&lt;td&gt;
&lt;ul&gt;
&lt;li&gt;「助動詞の基本の意味」＋「過去形のニュアンス」としてセットで覚える。&lt;/li&gt;
&lt;li&gt;例文ごとフレーズで暗記し、和訳だけでなく&lt;strong&gt;感情（確信・後悔など）&lt;/strong&gt;も意識する。&lt;/li&gt;
&lt;/ul&gt;
&lt;/td&gt;
&lt;/tr&gt;
&lt;/tbody&gt;
&lt;/table&gt;
&lt;h2&gt;【クイズ】助動詞 + have + 過去分詞 / should have のチェック問題（10問）&lt;/h2&gt;
&lt;table&gt;
&lt;tbody&gt;
&lt;tr style="background-color: #dd8500; color: #ffffff;"&gt;
&lt;th&gt;問題&lt;/th&gt;
&lt;th&gt;選択肢（A～D）&lt;/th&gt;
&lt;th&gt;答え&lt;/th&gt;
&lt;/tr&gt;
&lt;tr style="background-color: #f0b464;"&gt;
&lt;td&gt;1. 「助動詞 + have + 過去分詞」が表すのはどのような内容ですか？&lt;/td&gt;
&lt;td&gt;A. 未来の予定についての推量&lt;br /&gt;
B. 現在の状態についての推量&lt;br /&gt;
C. 過去の出来事についての推量・判断&lt;br /&gt;
D. 仮定法の条件文&lt;/td&gt;
&lt;td&gt;&lt;span id="ans1" class="answer"&gt;正解：C（過去の出来事についての推量・判断）&lt;/span&gt;&lt;br /&gt;
&lt;button id="btn1" class="show-answer"&gt;正解を見る&lt;/button&gt;&lt;/td&gt;
&lt;/tr&gt;
&lt;tr style="background-color: #ffffff;"&gt;
&lt;td&gt;2. 「may have + 過去分詞」の基本的な意味として最も適切なのはどれ？&lt;/td&gt;
&lt;td&gt;A. ～したはずがない&lt;br /&gt;
B. ～したに違いない&lt;br /&gt;
C. ～したかもしれない&lt;br /&gt;
D. ～すべきだった&lt;/td&gt;
&lt;td&gt;&lt;span id="ans2" class="answer"&gt;正解：C（～したかもしれない）&lt;/span&gt;&lt;br /&gt;
&lt;button id="btn2" class="show-answer"&gt;正解を見る&lt;/button&gt;&lt;/td&gt;
&lt;/tr&gt;
&lt;tr style="background-color: #f0b464;"&gt;
&lt;td&gt;3. 「He must have overslept.」の意味として最も近いものはどれ？&lt;/td&gt;
&lt;td&gt;A. 彼は寝過ごしたかもしれない。&lt;br /&gt;
B. 彼は寝過ごしたに違いない。&lt;br /&gt;
C. 彼は寝過ごしたはずがない。&lt;br /&gt;
D. 彼は寝過ごすべきだった。&lt;/td&gt;
&lt;td&gt;&lt;span id="ans3" class="answer"&gt;正解：B（彼は寝過ごしたに違いない）&lt;/span&gt;&lt;br /&gt;
&lt;button id="btn3" class="show-answer"&gt;正解を見る&lt;/button&gt;&lt;/td&gt;
&lt;/tr&gt;
&lt;tr style="background-color: #ffffff;"&gt;
&lt;td&gt;4. 「He cannot have forgotten.」の意味として最も適切なのはどれ？&lt;/td&gt;
&lt;td&gt;A. 彼は忘れたかもしれない。&lt;br /&gt;
B. 彼は忘れたに違いない。&lt;br /&gt;
C. 彼は忘れたはずがない。&lt;br /&gt;
D. 彼は忘れるべきではなかった。&lt;/td&gt;
&lt;td&gt;&lt;span id="ans4" class="answer"&gt;正解：C（彼は忘れたはずがない）&lt;/span&gt;&lt;br /&gt;
&lt;button id="btn4" class="show-answer"&gt;正解を見る&lt;/button&gt;&lt;/td&gt;
&lt;/tr&gt;
&lt;tr style="background-color: #f0b464;"&gt;
&lt;td&gt;5. 「should have + 過去分詞」が表すニュアンスとして正しいものはどれ？&lt;/td&gt;
&lt;td&gt;A. 過去の行動への非難・後悔（～すべきだったのに…）&lt;br /&gt;
B. 現在の義務（～すべきだ）&lt;br /&gt;
C. 過去の事実の単純な説明&lt;br /&gt;
D. 未来の予定&lt;/td&gt;
&lt;td&gt;&lt;span id="ans5" class="answer"&gt;正解：A（過去の行動への非難・後悔）&lt;/span&gt;&lt;br /&gt;
&lt;button id="btn5" class="show-answer"&gt;正解を見る&lt;/button&gt;&lt;/td&gt;
&lt;/tr&gt;
&lt;tr style="background-color: #ffffff;"&gt;
&lt;td&gt;6. 「You shouldn&amp;#8217;t have stayed up late last night.」の訳として最も適切なのはどれ？&lt;/td&gt;
&lt;td&gt;A. 昨夜、もっと遅くまで起きているべきだった。&lt;br /&gt;
B. 昨夜、遅くまで起きてはいけなかった（＝夜更かしすべきではなかった）。&lt;br /&gt;
C. 昨夜、遅くまで起きたかもしれない。&lt;br /&gt;
D. 昨夜、遅くまで起きたはずがない。&lt;/td&gt;
&lt;td&gt;&lt;span id="ans6" class="answer"&gt;正解：B（夜更かしすべきではなかった）&lt;/span&gt;&lt;br /&gt;
&lt;button id="btn6" class="show-answer"&gt;正解を見る&lt;/button&gt;&lt;/td&gt;
&lt;/tr&gt;
&lt;tr style="background-color: #f0b464;"&gt;
&lt;td&gt;7. 空欄に最も適切なものを入れなさい。&lt;br /&gt;
「正しいスペルを確認すべきだった。」&lt;br /&gt;
You ______ checked the correct spelling.&lt;/td&gt;
&lt;td&gt;A. must have&lt;br /&gt;
B. may have&lt;br /&gt;
C. should have&lt;br /&gt;
D. cannot have&lt;/td&gt;
&lt;td&gt;&lt;span id="ans7" class="answer"&gt;正解：C（You should have checked &amp;#8230;）&lt;/span&gt;&lt;br /&gt;
&lt;button id="btn7" class="show-answer"&gt;正解を見る&lt;/button&gt;&lt;/td&gt;
&lt;/tr&gt;
&lt;tr style="background-color: #ffffff;"&gt;
&lt;td&gt;8. 次のうち、「過去の非難・後悔」を表している文はどれ？&lt;/td&gt;
&lt;td&gt;A. He must have overslept.&lt;br /&gt;
B. Cathy may have taken the wrong route.&lt;br /&gt;
C. He cannot have forgotten.&lt;br /&gt;
D. You shouldn&amp;#8217;t have stayed up late last night.&lt;/td&gt;
&lt;td&gt;&lt;span id="ans8" class="answer"&gt;正解：D（shouldn&amp;#8217;t have ～：～すべきではなかった）&lt;/span&gt;&lt;br /&gt;
&lt;button id="btn8" class="show-answer"&gt;正解を見る&lt;/button&gt;&lt;/td&gt;
&lt;/tr&gt;
&lt;tr style="background-color: #f0b464;"&gt;
&lt;td&gt;9. 「過去の出来事」についての推量を表している文はどれ？&lt;/td&gt;
&lt;td&gt;A. He must be tired.&lt;br /&gt;
B. He must have overslept.&lt;br /&gt;
C. He should study more.&lt;br /&gt;
D. He may come tomorrow.&lt;/td&gt;
&lt;td&gt;&lt;span id="ans9" class="answer"&gt;正解：B（have + 過去分詞 で過去の推量）&lt;/span&gt;&lt;br /&gt;
&lt;button id="btn9" class="show-answer"&gt;正解を見る&lt;/button&gt;&lt;/td&gt;
&lt;/tr&gt;
&lt;tr style="background-color: #ffffff;"&gt;
&lt;td&gt;10. 助動詞の後ろの形について、正しい説明はどれ？&lt;/td&gt;
&lt;td&gt;A. 助動詞の後ろには常に過去形が来る。&lt;br /&gt;
B. 助動詞の後ろには常に動詞の原形が来る。ここでは have + 過去分詞 の形になる。&lt;br /&gt;
C. 助動詞の後ろには名詞しか来ない。&lt;br /&gt;
D. 助動詞の後ろの形は自由で、特に決まりはない。&lt;/td&gt;
&lt;td&gt;&lt;span id="ans10" class="answer"&gt;正解：B（助動詞 + 動詞の原形 have + 過去分詞）&lt;/span&gt;&lt;br /&gt;
&lt;button id="btn10" class="show-answer"&gt;正解を見る&lt;/button&gt;&lt;/td&gt;
&lt;/tr&gt;
&lt;/tbody&gt;
&lt;/table&gt;
```
</t>
  </si>
  <si>
    <t>resp_01cb00f3a92eebc40169aaac9d97748190b81a66388adffcec</t>
  </si>
  <si>
    <t>1) 本文の要約（想定読者・悩み・解決）
- **想定読者**  
  中学〜高校英語の学び直しをしている人、学校教材「New Treasure / STAGE3」周辺の文法項目を確認したい人、または「may have / must have / cannot have / should have」の意味の違いを知りたい人。
- **悩み**  
  「助動詞 + have + 過去分詞」が何を表すのか分かりにくい、  
  「may have / must have / cannot have」の違いがあいまい、  
  「should have」が過去推量ではなく後悔・非難を表す点で混同しやすい、  
  和訳やニュアンスの差を例文で確認したい。
- **解決範囲**  
  本文は、  
  1. **過去の推量**としての「助動詞 + have + 過去分詞」  
  2. **後悔・非難**としての「should have + 過去分詞」  
  を例文つきで説明し、最後に表とクイズで確認できる内容です。  
  つまり「過去推量の基本理解」と「should have の別用法の区別」までは解決できます。
2) 検索意図の整理（主要クエリから2〜3パターン）
- **パターンA：過去推量の意味を知りたい**
  - 例：`過去推量` `過去推量 英語` `過去の推量 英語` `過去推量とは`
  - 意図：過去推量とは何か、どういう文法なのかを知りたい。
- **パターンB：助動詞 + have + 過去分詞の形と意味を知りたい**
  - 例：`助動詞 have 過去分詞` `助動詞+have+過去分詞` `助動詞 have pp` `助動詞 完了形`
  - 意図：形の作り方、なぜ have が来るのか、どう訳すのかを知りたい。
- **パターンC：個別表現の違いを知りたい**
  - 例：`may have 過去分詞` `cannot have 過去分詞` `must have 過去分詞 意味` `might have 過去分詞`
  - 意図：各助動詞ごとの意味の差、「かもしれない / に違いない / はずがない」を見分けたい。
3) 不一致の指摘（タイトル/メタ/H1/冒頭のどこがズレているか）
- **タイトルのズレ**
  - 現状タイトル：  
    `Stage3 Lesson2-3｜関係代名詞の使い分けと文構造の整理ポイント`
  - 本文もH1も**助動詞の過去推量**の話なのに、タイトルだけが**関係代名詞**になっています。  
  - GSC上位クエリは `過去推量` `may have 過去分詞` `助動詞 have 過去分詞` が中心なので、検索意図との一致が大きく崩れています。  
  - これは最も大きな不一致です。
- **メタのズレ**
  - 現状メタ：  
    `過去推量は助動詞＋have＋過去分詞。may/must/cannotの差とshould haveの後悔を例文で整理。`
  - 内容自体は本文に近いですが、  
    1. `過去推量とは` `助動詞 have 過去分詞 一覧` などの需要に対して、**「何が分かるページか」がやや弱い**  
    2. `should have` まで入れているため、**主題が「過去推量」なのか「助動詞 + have + 過去分詞全般」なのかが少しぼける**
  - 大きな誤りではないものの、CTR 0%が多い状況では、検索語との一致感をもう少し高めたいです。
- **H1のズレ**
  - 現状H1：  
    `STAGE3 Lesson2-3 助動詞の発展用法(過去の推量)【ニュートレジャーの道案内】`
  - 内容とは合っていますが、GSC主要クエリの中心である  
    `助動詞 have 過去分詞` `may have 過去分詞` `過去推量 英語`  
    に対して、**検索語そのものがH1に十分入っていない**です。  
  - また「助動詞の発展用法」は教材文脈では自然でも、一般検索では少し遠回りです。
- **冒頭120字のズレ**
  - 現状冒頭は「過去の推量を表す『助動詞 + have + 過去分詞』」で始まるので大筋では合っています。  
  - ただし、上位クエリに多い `may have 過去分詞` `must have 過去分詞` `cannot have 過去分詞` への言及が冒頭にないため、**検索者が求める具体例との接続がやや弱い**です。  
  - また本文後半に `should have` があるため、冒頭で「過去推量」と「should have の後悔・非難」の関係を一言添えると、内容の見通しがよくなります。
4) 修正方針（“どの意図に寄せるか”を1つに決める）
- **寄せる意図**  
  **パターンA+Bの中間、つまり「英語の過去推量＝助動詞 + have + 過去分詞の意味と使い方を知りたい」意図**に寄せます。
- **理由**
  - 表示回数上位は `過去推量` と `助動詞 have 過去分詞` 系が中心。
  - `may have / must have / cannot have` も多いが、これらは親テーマである「過去推量」の中で自然に拾える。
  - `should have` は本文にあるので残しつつ、主役ではなく「あわせて確認できる関連項目」として見せるのが最も自然。
5) 修正案（すべてコードブロック）
**タイトル案3つ（全角35字前後＋56字以上の網羅型を1つ）**
```txt
過去推量とは？助動詞＋have＋過去分詞を解説
```
```txt
助動詞＋have＋過去分詞｜過去推量の意味と訳し方
```
```txt
過去推量の英語を解説｜助動詞＋have＋過去分詞の意味、may have・must have・cannot have・should haveの違いと例文
```
**メタ案3つ（全角90字前後）**
```txt
過去推量の英語表現「助動詞＋have＋過去分詞」を例文で解説。may have・must have・cannot have の意味の違いと、should have の後悔・非難も確認できます。
```
```txt
助動詞＋have＋過去分詞は、過去の出来事についての推量を表す形です。may have・must have・cannot have の訳し分けと、should have の意味もまとめて学べます。
```
```txt
過去推量とは何かを、助動詞＋have＋過去分詞の形から分かりやすく説明。may have・must have・cannot have の使い分け、should have の意味、例文、確認問題つきです。
```
**H1案2つ**
```txt
過去推量の英語｜助動詞＋have＋過去分詞の意味と使い方
```
```txt
助動詞＋have＋過去分詞とは？過去推量とshould have を解説
```
**冒頭120字（2案：&lt;p&gt;で開始）**
```html
&lt;p&gt;英語の過去推量は、助動詞＋have＋過去分詞で表します。このページでは、may have・must have・cannot have の意味の違いと訳し方、さらに should have の後悔・非難まで例文つきで確認します。&lt;/p&gt;
```
```html
&lt;p&gt;「may have 過去分詞」「must have 過去分詞」「cannot have 過去分詞」は、過去の出来事についての推量を表す表現です。助動詞＋have＋過去分詞の形と意味、should have との違いをまとめて見ていきます。&lt;/p&gt;
```</t>
  </si>
  <si>
    <t xml:space="preserve">以下のページは「スニペット整合性」（本文と title/meta/H1/冒頭文）が弱い可能性があります。
まず【本文】を確認し、想定読者・悩み・解決範囲を把握してください。
そのうえで、GSCの主要クエリ（表示回数上位）を根拠に、
「検索意図に対して、タイトル/メタ/H1/冒頭120字がズレている点」を特定し、
ズレを解消するための修正案（タイトル/メタ/H1/冒頭）を提示してください。
※本文の“大改修”は前提にしません（必要なら追記ブロックは最大1つまで）。
【URL】https://rika-quest.com/column/seasons-and-weather/
【ページ分類】MC
【ページ分類の略語（このプロンプト内の定義）】
TP = トップページ（ホーム/サイトの入口）
SP = サービスページ（講座・コース・申込導線）
MC = メインコラム（コラム/解説/勉強法など集客記事）
SC = サブコラム（MCやSPを補強するための補助コラム※サイト定義に合わせて判断）
NW = ニュース/お知らせ（運用上は改善対象外として除外）
ST = 企業情報等のSEO対策を行わないこ固定ページ（運用上は改善対象外として除外）
- / 空欄 / 未分類 = 未分類（このスクリプトでは改善対象外として除外）
※未分類（空欄 / "-" / "未分類"）は作業対象に含めません。
【現状（スニペット要素）】
- タイトル：【理科のコツ】季節と天気 - 中学受験 理科の個別指導 | 受験理科専門塾「しゅん吉クエスト」
- メタ：中学理科／地学分野 テーマ：天気の観測と気団・四季 天気の観測と4つの気団──日本の天気と四季のしくみをまとめ
- H1：【理科のコツ】季節と天気
- 冒頭120字：中学理科／地学分野 テーマ：天気の観測と気団・四季 天気の観測と4つの気団──日本の天気と四季のしくみをまとめて理解しよう 「天気は西から変わる」「日本海側は大雪」「日本の夏は高温多湿でジメジメ」── こうした天気の特徴は、 偏西風・日本の
【GSC主要クエリ（表示回数上位50件）】
- 中2 理科 天気｜表示41｜CTR 0.00%｜順位4.4
- 日本周辺の気団｜表示38｜CTR 0.00%｜順位1.0
- 天気 中学理科｜表示35｜CTR 0.00%｜順位4.9
- 日本付近の気団｜表示35｜CTR 0.00%｜順位1.0
- 夏の天気の特徴 中学｜表示34｜CTR 0.00%｜順位9.9
- 中学理科 天気 まとめ｜表示33｜CTR 3.03%｜順位8.4
- シベリア気団とは｜表示33｜CTR 0.00%｜順位1.0
- 中学 天気｜表示28｜CTR 3.57%｜順位8.4
- 中2理科 テスト対策 天気｜表示28｜CTR 0.00%｜順位3.6
- 中2理科 天気｜表示28｜CTR 0.00%｜順位3.9
- 気団の位置｜表示26｜CTR 0.00%｜順位4.6
- 天気 は なぜ 変わる のか 中 2｜表示23｜CTR 0.00%｜順位1.0
- 中2 理科 大気の動きと日本の四季｜表示22｜CTR 0.00%｜順位1.0
- 日本の周りの気団｜表示22｜CTR 0.00%｜順位1.0
- 中学理科 気圧配置｜表示21｜CTR 0.00%｜順位3.0
- 中2理科 天気 問題｜表示20｜CTR 0.00%｜順位4.5
- 中学生 理科 天気｜表示19｜CTR 5.26%｜順位9.4
- 気候 理科｜表示18｜CTR 0.00%｜順位4.6
- 中学天気｜表示17｜CTR 0.00%｜順位9.1
- 中2理科 天気図 見分け方｜表示16｜CTR 0.00%｜順位3.8
- 日本の天気 理科｜表示15｜CTR 0.00%｜順位2.5
- 中学理科 天気｜表示14｜CTR 0.00%｜順位7.2
- 中学理科 気候｜表示14｜CTR 0.00%｜順位6.1
- 中学生理科天気｜表示14｜CTR 0.00%｜順位7.8
- 中学 理科 天気｜表示13｜CTR 7.69%｜順位8.2
- 中2 理科 天気 問題｜表示13｜CTR 0.00%｜順位4.2
- 理科 中2 天気 問題｜表示13｜CTR 0.00%｜順位4.9
- 偏西風 一年中｜表示12｜CTR 0.00%｜順位1.0
- 前線 雲の種類｜表示12｜CTR 0.00%｜順位1.0
- 日本の気象 理科｜表示12｜CTR 0.00%｜順位2.3
- 気団 種類｜表示12｜CTR 0.00%｜順位1.0
- 理科 天気図 読み取り 方｜表示12｜CTR 0.00%｜順位2.1
- 中2 理科 日本の天気｜表示11｜CTR 0.00%｜順位2.4
- 地学 と は 中学｜表示11｜CTR 0.00%｜順位1.0
- 大気の動きと日本の四季 まとめ｜表示11｜CTR 0.00%｜順位1.0
- 日本の天気の特徴 中学｜表示11｜CTR 0.00%｜順位7.9
- 暖かく乾燥している気団｜表示11｜CTR 0.00%｜順位1.0
- 理科 日本の天気｜表示11｜CTR 0.00%｜順位2.0
- 中2理科 日本の天気｜表示10｜CTR 0.00%｜順位1.5
- 中緯度帯の上空を西から東に向かう大気の動き｜表示10｜CTR 0.00%｜順位1.0
- 気団｜表示10｜CTR 0.00%｜順位2.9
- 気圧配置 中学理科｜表示10｜CTR 0.00%｜順位3.0
- 中学二年生 理科 天気｜表示9｜CTR 0.00%｜順位4.2
- 冬の天気の特徴 中学｜表示9｜CTR 0.00%｜順位2.2
- 天気 理科 分野｜表示9｜CTR 0.00%｜順位7.8
- 日本 気団 4つ｜表示9｜CTR 0.00%｜順位1.0
- 日本周辺 気団｜表示9｜CTR 0.00%｜順位1.0
- シベリア気団 季節｜表示8｜CTR 0.00%｜順位2.5
- 中2理科天気問題｜表示8｜CTR 0.00%｜順位4.1
- 中学理科天気｜表示8｜CTR 0.00%｜順位9.3
【参考：代表語（自動抽出）】天気
【出力（必ずこの順）】
1) 本文の要約（想定読者・悩み・解決）
2) 検索意図の整理（主要クエリから2〜3パターン）
3) 不一致の指摘（タイトル/メタ/H1/冒頭のどこがズレているか）
4) 修正方針（“どの意図に寄せるか”を1つに決める）
5) 修正案（すべてコードブロック）
   - タイトル案3つ（全角35字前後＋56字以上の網羅型を1つ）
   - メタ案3つ（全角90字前後）
   - H1案2つ
   - 冒頭120字（2案：&lt;p&gt;で開始）
【禁則ワード（シート連動）】
以下の【禁則ワード】は、タイトル/メタ/導入文/見出し/本文のいずれにも原則使用しないでください。
言い換えが必要な場合は、自然な日本語に置換してください。
【禁則ワード】
- 崩れ
- 型
- 迷い
- 保留
- 固定
- 手順
- 立て直
- 最短
- 結論だけ
- 乱れ
- 三点確認
- 内部リンク
- 導線
- 設計
- 刺
- まず結論
- 整え
- 押し付けない案内
- 統一
- 次の一手
- 失点
- 確定
- サブコラム
- 30秒
- 1分
- CV
- 網羅
【本文】
```html
&lt;p&gt;&lt;!-- 天気の観測と気団｜WordPress固定ページ用HTML --&gt;&lt;/p&gt;
&lt;div class="container my-4"&gt;
&lt;p&gt;&lt;!-- Hero セクション --&gt;&lt;/p&gt;
&lt;div class="card shadow-sm mb-4 border-0" style="background: linear-gradient(135deg, #0277bd, #00897b); color: #fff;"&gt;
&lt;div class="card-body p-4"&gt;
&lt;div class="d-flex flex-wrap justify-content-between align-items-center mb-2"&gt;&lt;span class="badge bg-warning text-dark mb-1" style="font-size: 0.8rem;"&gt;中学理科／地学分野&lt;/span&gt;&lt;br /&gt;
&lt;span class="badge bg-light text-dark mb-1" style="font-size: 0.75rem;"&gt;テーマ：天気の観測と気団・四季&lt;/span&gt;&lt;/div&gt;
&lt;h1 class="card-title mb-3" style="font-size: 1.9rem; line-height: 1.5;"&gt;天気の観測と4つの気団──日本の天気と四季のしくみをまとめて理解しよう&lt;/h1&gt;
&lt;p class="card-text mb-0" style="font-size: 0.98rem;"&gt;「天気は西から変わる」「日本海側は大雪」「日本の夏は高温多湿でジメジメ」──&lt;br /&gt;
こうした天気の特徴は、&lt;strong&gt;偏西風・日本の地形・4つの気団&lt;/strong&gt;が組み合わさって生まれています。&lt;br /&gt;
このページでは、動画とあわせて、&lt;strong&gt;気団・前線・気圧配置&lt;/strong&gt;を中学入試レベルで分かりやすく整理します。&lt;/p&gt;
&lt;p class="mt-3 mb-0" style="font-size: 0.95rem;"&gt;天気・気団・前線は、地学分野の中で「どこで引っ掛かりやすいか」をまとめて押さえると、用語暗記が一気にラクになります。地学分野の全体像は、&lt;a href="https://rika-quest.com/column/geoscience/"&gt;&lt;strong&gt;全体像はこちら&lt;/strong&gt;&lt;/a&gt;で整理しています。&lt;/p&gt;
&lt;/div&gt;
&lt;/div&gt;
&lt;p&gt;&lt;!-- 動画セクション --&gt;&lt;/p&gt;
&lt;div class="card shadow-sm mb-4"&gt;
&lt;div class="card-body"&gt;
&lt;h2 class="h4 mb-3"&gt;動画で学ぶ：天気の観測と気団&lt;/h2&gt;
&lt;div class="ratio ratio-16x9 mb-3"&gt;&lt;iframe title="YouTube video player" src="https://www.youtube.com/embed/WFqZMWwJoRQ" width="560" height="315" frameborder="0" allowfullscreen="allowfullscreen"&gt;&lt;/iframe&gt;&lt;/div&gt;
&lt;p class="mb-0"&gt;まずは動画で全体のイメージをつかみ、そのあと本文の解説・まとめ・クイズで知識を定着させていきましょう。&lt;/p&gt;
&lt;/div&gt;
&lt;/div&gt;
&lt;p&gt;&lt;!-- 1. 天気はなぜ西から変わる？ --&gt;&lt;/p&gt;
&lt;div class="card shadow-sm mb-4"&gt;
&lt;div class="card-body"&gt;
&lt;h2 class="h4 mb-3"&gt;1. 天気はなぜ「西から東へ」と変わるのか？──偏西風のはたらき&lt;/h2&gt;
&lt;p&gt;日常生活の中で「西の空が晴れているから、明日も晴れそうだね」といった会話を耳にすることがあります。&lt;br /&gt;
これは、&lt;strong&gt;北半球の中緯度に吹く『偏西風（へんせいふう）』&lt;/strong&gt;の影響です。&lt;/p&gt;
&lt;div class="row align-items-center"&gt;
&lt;div class="col-md-6 mb-3"&gt;&lt;img fetchpriority="high" decoding="async" class="alignnone size-full wp-image-264 img-fluid rounded shadow-sm" src="https://rika-quest.com/wp-content/uploads/2023/04/画像6-2.png" sizes="(max-width: 542px) 100vw, 542px" srcset="https://rika-quest.com/wp-content/uploads/2023/04/画像6-2.png 542w, https://rika-quest.com/wp-content/uploads/2023/04/画像6-2-300x133.png 300w" alt="日本列島と日本海からの雲の動きを示す図" width="542" height="241" /&gt;&lt;/div&gt;
&lt;div class="col-md-6 mb-3"&gt;
&lt;h3 class="h5"&gt;偏西風のポイント&lt;/h3&gt;
&lt;ul&gt;
&lt;li&gt;北半球の中緯度では、&lt;strong&gt;西から東へ向かう強い風&lt;/strong&gt;が一年中吹いている。&lt;/li&gt;
&lt;li&gt;この風を&lt;strong&gt;偏西風&lt;/strong&gt;と呼び、上空で気圧や雲を動かしている。&lt;/li&gt;
&lt;li&gt;偏西風の原因の一つが、&lt;span style="color: #0000ff;"&gt;地球が自転していること&lt;/span&gt;。&lt;/li&gt;
&lt;li&gt;雲や低気圧・高気圧も西から東へ移動するため、&lt;strong&gt;天気は西から変わる&lt;/strong&gt;ことが多い。&lt;/li&gt;
&lt;/ul&gt;
&lt;p class="mb-0"&gt;「天気は西から」という合言葉は、入試でも使える&lt;strong&gt;重要キーワード&lt;/strong&gt;です。&lt;/p&gt;
&lt;/div&gt;
&lt;/div&gt;
&lt;/div&gt;
&lt;/div&gt;
&lt;p&gt;&lt;!-- 2. 日本の地形と日本海側の大雪 --&gt;&lt;/p&gt;
&lt;div class="card shadow-sm mb-4"&gt;
&lt;div class="card-body"&gt;
&lt;h2 class="h4 mb-3"&gt;2. 日本の地形と日本海側の大雪──山地が「雪だまり」をつくる&lt;/h2&gt;
&lt;p&gt;日本は世界でも有数の&lt;strong&gt;多雪地域&lt;/strong&gt;です。特に新潟・富山など日本海側では、何メートルもの雪が積もることがあります。&lt;/p&gt;
&lt;div class="row align-items-center mb-3"&gt;
&lt;div class="col-md-5 mb-3"&gt;&lt;img decoding="async" class="alignnone wp-image-267 img-fluid rounded shadow-sm" src="https://rika-quest.com/wp-content/uploads/2023/04/IMG_9682.jpg" sizes="(max-width: 640px) 100vw, 640px" srcset="https://rika-quest.com/wp-content/uploads/2023/04/IMG_9682.jpg 640w, https://rika-quest.com/wp-content/uploads/2023/04/IMG_9682-300x300.jpg 300w, https://rika-quest.com/wp-content/uploads/2023/04/IMG_9682-150x150.jpg 150w" alt="日本列島の山地を人の背骨に見立てた図" width="640" height="640" /&gt;&lt;/div&gt;
&lt;div class="col-md-7 mb-3"&gt;
&lt;h3 class="h5"&gt;日本の「背骨」と山地&lt;/h3&gt;
&lt;p class="mb-2"&gt;社会の学習でも出てくるように、日本列島には&lt;strong&gt;背骨のような山地&lt;/strong&gt;が走っています。&lt;/p&gt;
&lt;ul&gt;
&lt;li&gt;東北地方：&lt;strong&gt;奥羽山脈&lt;/strong&gt;&lt;/li&gt;
&lt;li&gt;中部地方：&lt;strong&gt;飛騨山脈・木曽山脈・赤石山脈&lt;/strong&gt;（日本アルプス）&lt;/li&gt;
&lt;li&gt;四国：&lt;strong&gt;四国山地&lt;/strong&gt;&lt;/li&gt;
&lt;li&gt;九州：&lt;strong&gt;九州山地&lt;/strong&gt;&lt;/li&gt;
&lt;/ul&gt;
&lt;/div&gt;
&lt;/div&gt;
&lt;p class="mb-2"&gt;冬になると、日本海上でできた雲が&lt;strong&gt;偏西風&lt;/strong&gt;や北西の季節風に乗って日本列島へ近づきます。&lt;/p&gt;
&lt;div class="border rounded p-3" style="background-color: #e3f2fd;"&gt;
&lt;p class="fw-bold mb-2"&gt;日本海側に大雪が降る流れ&lt;/p&gt;
&lt;ul class="mb-0"&gt;
&lt;li&gt;日本海で水蒸気がたくさん蒸発し、&lt;strong&gt;雪雲&lt;/strong&gt;が発生する。&lt;/li&gt;
&lt;li&gt;その雲が&lt;strong&gt;西から東へ&lt;/strong&gt;移動して日本列島に近づく。&lt;/li&gt;
&lt;li&gt;山地にぶつかり、&lt;strong&gt;上昇気流&lt;/strong&gt;が発生 → 雲が発達して雪・雨が多く降る。&lt;/li&gt;
&lt;li&gt;日本海側では&lt;strong&gt;大雪・大雨&lt;/strong&gt;になり、太平洋側に来るころには水分が少なくなり&lt;strong&gt;乾いた風（空っ風）&lt;/strong&gt;となる。&lt;/li&gt;
&lt;/ul&gt;
&lt;/div&gt;
&lt;p class="mb-0 mt-2"&gt;「なぜ日本海側は雪が多く、太平洋側は冬に空気がカラカラなのか？」は、&lt;strong&gt;理科と社会のクロスオーバー問題&lt;/strong&gt;として要チェックです。&lt;/p&gt;
&lt;/div&gt;
&lt;/div&gt;
&lt;p&gt;&lt;!-- 3. 4つの気団と特徴 --&gt;&lt;/p&gt;
&lt;div class="card shadow-sm mb-4"&gt;
&lt;div class="card-body"&gt;
&lt;h2 class="h4 mb-3"&gt;3. 4つの気団（空気のかたまり）──気温と湿り気がポイント&lt;/h2&gt;
&lt;p&gt;日本付近の天気は、&lt;strong&gt;4つの気団（空気のかたまり）&lt;/strong&gt;の勢力争いで決まります。&lt;/p&gt;
&lt;div class="row align-items-center mb-3"&gt;
&lt;div class="col-md-6 mb-3"&gt;&lt;img loading="lazy" decoding="async" class="alignnone wp-image-268 img-fluid rounded shadow-sm" src="https://rika-quest.com/wp-content/uploads/2023/04/画像8-3-1024x736.png" sizes="auto, (max-width: 1024px) 100vw, 1024px" srcset="https://rika-quest.com/wp-content/uploads/2023/04/画像8-3-1024x736.png 1024w, https://rika-quest.com/wp-content/uploads/2023/04/画像8-3-300x216.png 300w, https://rika-quest.com/wp-content/uploads/2023/04/画像8-3-768x552.png 768w, https://rika-quest.com/wp-content/uploads/2023/04/画像8-3-1536x1104.png 1536w, https://rika-quest.com/wp-content/uploads/2023/04/画像8-3-2048x1472.png 2048w" alt="日本付近の4つの気団を示す図" width="1024" height="736" /&gt;&lt;/div&gt;
&lt;div class="col-md-6 mb-3"&gt;
&lt;p class="mb-2"&gt;図のように、日本のまわりには次の4つの気団があります。&lt;/p&gt;
&lt;div class="table-responsive"&gt;
&lt;table class="table table-bordered align-middle mb-0"&gt;
&lt;thead style="background-color: #e8f5e9;"&gt;
&lt;tr class="text-center"&gt;
&lt;th scope="col"&gt;気団名&lt;/th&gt;
&lt;th scope="col"&gt;位置&lt;/th&gt;
&lt;th scope="col"&gt;性質&lt;/th&gt;
&lt;/tr&gt;
&lt;/thead&gt;
&lt;tbody&gt;
&lt;tr&gt;
&lt;td class="fw-bold"&gt;シベリア気団&lt;/td&gt;
&lt;td&gt;ユーラシア大陸北部（シベリア付近）&lt;/td&gt;
&lt;td&gt;冷たく&lt;strong&gt;乾燥&lt;/strong&gt;&lt;/td&gt;
&lt;/tr&gt;
&lt;tr style="background-color: #f1f8e9;"&gt;
&lt;td class="fw-bold"&gt;オホーツク海気団&lt;/td&gt;
&lt;td&gt;オホーツク海上&lt;/td&gt;
&lt;td&gt;冷たく&lt;strong&gt;湿潤&lt;/strong&gt;（ジメジメ）&lt;/td&gt;
&lt;/tr&gt;
&lt;tr&gt;
&lt;td class="fw-bold"&gt;小笠原気団&lt;/td&gt;
&lt;td&gt;太平洋上（小笠原諸島付近）&lt;/td&gt;
&lt;td&gt;暖かく&lt;strong&gt;湿潤&lt;/strong&gt;（高温多湿）&lt;/td&gt;
&lt;/tr&gt;
&lt;tr style="background-color: #f1f8e9;"&gt;
&lt;td class="fw-bold"&gt;揚子江気団&lt;/td&gt;
&lt;td&gt;中国大陸東部（揚子江付近）&lt;/td&gt;
&lt;td&gt;暖かく&lt;strong&gt;乾燥&lt;/strong&gt;&lt;/td&gt;
&lt;/tr&gt;
&lt;/tbody&gt;
&lt;/table&gt;
&lt;/div&gt;
&lt;/div&gt;
&lt;/div&gt;
&lt;p class="mb-2"&gt;ここでのポイントは、&lt;strong&gt;「海の上の空気は湿っている」「陸地の空気は乾いている」&lt;/strong&gt;という感覚です。&lt;/p&gt;
&lt;ul class="mb-0"&gt;
&lt;li&gt;&lt;span style="color: #0000ff;"&gt;海の上の気団 → 湿っている（湿潤）&lt;/span&gt;&lt;/li&gt;
&lt;li&gt;大陸（陸地）の気団 → 乾いている（乾燥）&lt;/li&gt;
&lt;li&gt;南の気団 → 太陽の熱を受けて暖かい&lt;/li&gt;
&lt;li&gt;北の気団 → 太陽の光が当たりにくく冷たい&lt;/li&gt;
&lt;/ul&gt;
&lt;/div&gt;
&lt;/div&gt;
&lt;p&gt;&lt;!-- 4. 梅雨・秋雨前線と四季の移り変わり --&gt;&lt;/p&gt;
&lt;div class="card shadow-sm mb-4"&gt;
&lt;div class="card-body"&gt;
&lt;h2 class="h4 mb-3"&gt;4. 梅雨・秋雨前線と四季の移り変わり&lt;/h2&gt;
&lt;p&gt;日本の四季（春・夏・秋・冬）は、&lt;strong&gt;気団どうしの「押し合い」&lt;/strong&gt;によって生まれます。&lt;/p&gt;
&lt;div class="row align-items-center mb-3"&gt;
&lt;div class="col-md-6 mb-3"&gt;&lt;img loading="lazy" decoding="async" class="alignnone wp-image-269 img-fluid rounded shadow-sm" src="https://rika-quest.com/wp-content/uploads/2023/04/IMG_9684-1024x736.jpg" sizes="auto, (max-width: 1024px) 100vw, 1024px" srcset="https://rika-quest.com/wp-content/uploads/2023/04/IMG_9684-1024x736.jpg 1024w, https://rika-quest.com/wp-content/uploads/2023/04/IMG_9684-300x216.jpg 300w, https://rika-quest.com/wp-content/uploads/2023/04/IMG_9684-768x552.jpg 768w, https://rika-quest.com/wp-content/uploads/2023/04/IMG_9684.jpg 1200w" alt="小笠原気団とオホーツク海気団のぶつかり合いを示す図" width="1024" height="736" /&gt;&lt;/div&gt;
&lt;div class="col-md-6 mb-3"&gt;
&lt;h3 class="h5"&gt;梅雨（つゆ）のしくみ&lt;/h3&gt;
&lt;ul&gt;
&lt;li&gt;冬〜春：&lt;strong&gt;シベリア気団・オホーツク海気団&lt;/strong&gt;など冷たい気団が優勢。&lt;/li&gt;
&lt;li&gt;夏が近づく：&lt;strong&gt;小笠原気団&lt;/strong&gt;がどんどん勢力を広げてくる。&lt;/li&gt;
&lt;li&gt;その結果、&lt;strong&gt;冷たいオホーツク海気団&lt;/strong&gt;と&lt;strong&gt;暖かい小笠原気団&lt;/strong&gt;が日本列島付近で「押し合い」になる。&lt;/li&gt;
&lt;li&gt;この押し合いの境目に&lt;strong&gt;雲が発生し続ける&lt;/strong&gt; → &lt;span style="color: #ff0000;"&gt;梅雨前線（停滞前線）&lt;/span&gt;。&lt;/li&gt;
&lt;li&gt;梅雨前線が日本上空に長くとどまる → 長雨・大雨が続く。&lt;/li&gt;
&lt;/ul&gt;
&lt;p class="mb-0"&gt;小笠原気団がさらに勢力を広げ、日本列島をおおうようになると、&lt;strong&gt;「梅雨明け」＝本格的な夏の到来&lt;/strong&gt;です。&lt;/p&gt;
&lt;/div&gt;
&lt;/div&gt;
&lt;div class="border rounded p-3" style="background-color: #fff3e0;"&gt;
&lt;p class="fw-bold mb-2"&gt;四季と気団の関係（イメージ）&lt;/p&gt;
&lt;ul class="mb-0"&gt;
&lt;li&gt;&lt;strong&gt;冬：&lt;/strong&gt;シベリア気団・オホーツク海気団が優勢 → 寒く乾燥／日本海側は大雪。&lt;/li&gt;
&lt;li&gt;&lt;strong&gt;春：&lt;/strong&gt;冷たい気団が弱まり、次第に暖かい気団との境目が日本付近を移動。&lt;/li&gt;
&lt;li&gt;&lt;strong&gt;梅雨：&lt;/strong&gt;オホーツク海気団 vs 小笠原気団の押し合い → 梅雨前線が日本付近に停滞。&lt;/li&gt;
&lt;li&gt;&lt;strong&gt;夏：&lt;/strong&gt;小笠原気団が優勢 → &lt;strong&gt;高温多湿&lt;/strong&gt;のジメジメした夏。&lt;/li&gt;
&lt;li&gt;&lt;strong&gt;秋：&lt;/strong&gt;再び冷たい気団が勢力を増し、秋雨前線ができて雨が多くなる。&lt;/li&gt;
&lt;/ul&gt;
&lt;/div&gt;
&lt;/div&gt;
&lt;/div&gt;
&lt;p&gt;&lt;!-- 5. 冬型の気圧配置（西高東低） --&gt;&lt;/p&gt;
&lt;div class="card shadow-sm mb-4"&gt;
&lt;div class="card-body"&gt;
&lt;h2 class="h4 mb-3"&gt;5. 冬型の気圧配置「西高東低」と北西の季節風&lt;/h2&gt;
&lt;p&gt;冬の天気予報でよく耳にするのが&lt;strong&gt;「西高東低の気圧配置」&lt;/strong&gt;です。&lt;/p&gt;
&lt;div class="row align-items-center mb-3"&gt;
&lt;div class="col-md-4 mb-3"&gt;&lt;img loading="lazy" decoding="async" class="alignnone wp-image-270 img-fluid rounded shadow-sm" src="https://rika-quest.com/wp-content/uploads/2023/04/IMG_9685.jpg" sizes="auto, (max-width: 640px) 100vw, 640px" srcset="https://rika-quest.com/wp-content/uploads/2023/04/IMG_9685.jpg 640w, https://rika-quest.com/wp-content/uploads/2023/04/IMG_9685-300x300.jpg 300w, https://rika-quest.com/wp-content/uploads/2023/04/IMG_9685-150x150.jpg 150w" alt="低気圧と高気圧の風の向きを示す図" width="640" height="640" /&gt;&lt;/div&gt;
&lt;div class="col-md-8 mb-3"&gt;
&lt;h3 class="h5"&gt;低気圧・高気圧と風の向き（北半球）&lt;/h3&gt;
&lt;ul&gt;
&lt;li&gt;&lt;strong&gt;低気圧：&lt;/strong&gt;周りから中心に向かって&lt;strong&gt;反時計回り&lt;/strong&gt;に風が吹き込む。&lt;/li&gt;
&lt;li&gt;&lt;strong&gt;高気圧：&lt;/strong&gt;中心から周りに向かって&lt;strong&gt;時計回り&lt;/strong&gt;に風が吹き出す。&lt;/li&gt;
&lt;/ul&gt;
&lt;p class="mb-2"&gt;「西高東低」のときは、&lt;/p&gt;
&lt;ul class="mb-0"&gt;
&lt;li&gt;西側（大陸側）に&lt;strong&gt;高気圧&lt;/strong&gt;、東側（太平洋側）に&lt;strong&gt;低気圧&lt;/strong&gt;がある。&lt;/li&gt;
&lt;li&gt;その結果、日本付近には&lt;strong&gt;北西の季節風&lt;/strong&gt;が吹き込み、&lt;strong&gt;寒くて乾燥した冬の天気&lt;/strong&gt;になりやすい。&lt;/li&gt;
&lt;/ul&gt;
&lt;/div&gt;
&lt;/div&gt;
&lt;p class="mb-0"&gt;この北西の季節風が、シベリア気団の&lt;strong&gt;冷たく乾いた空気&lt;/strong&gt;を運んでくるため、&lt;br /&gt;
日本海側では大雪、太平洋側では晴れて乾燥した日が多くなります。&lt;/p&gt;
&lt;/div&gt;
&lt;/div&gt;
&lt;p&gt;&lt;!-- 6. まとめ表（天気の観測と気団） --&gt;&lt;/p&gt;
&lt;div class="card shadow-sm mb-4"&gt;
&lt;div class="card-body"&gt;
&lt;h2 class="h4 mb-3"&gt;6. 天気の観測と気団の学習まとめ&lt;/h2&gt;
&lt;p&gt;ここまでの内容を、入試でそのまま使えるように&lt;strong&gt;表形式&lt;/strong&gt;で整理します。&lt;/p&gt;
&lt;div class="table-responsive"&gt;
&lt;table class="table table-bordered align-middle mb-0"&gt;
&lt;thead style="background-color: #c8e6c9;"&gt;
&lt;tr class="text-center"&gt;
&lt;th style="width: 30%;" scope="col"&gt;ポイント&lt;/th&gt;
&lt;th style="width: 70%;" scope="col"&gt;内容&lt;/th&gt;
&lt;/tr&gt;
&lt;/thead&gt;
&lt;tbody&gt;
&lt;tr style="background-color: #ffffff;"&gt;
&lt;td class="fw-bold"&gt;偏西風&lt;/td&gt;
&lt;td&gt;北半球では、地球の自転の影響で&lt;strong&gt;西から東へ&lt;/strong&gt;風が吹くため、&lt;br /&gt;
雲や低気圧も西から東へ動き、&lt;strong&gt;天気も西から変わる&lt;/strong&gt;ことが多い。&lt;/td&gt;
&lt;/tr&gt;
&lt;tr style="background-color: #e8f5e9;"&gt;
&lt;td class="fw-bold"&gt;日本の地形と降水量&lt;/td&gt;
&lt;td&gt;
&lt;ul class="mb-0 ps-3"&gt;
&lt;li&gt;日本列島には奥羽山脈・日本アルプス・四国山地・九州山地など多くの山地がある。&lt;/li&gt;
&lt;li&gt;日本海でできた雪雲が山にぶつかり、日本海側に&lt;strong&gt;雪・雨が多く降る&lt;/strong&gt;。&lt;/li&gt;
&lt;li&gt;太平洋側では、水分を落とした乾いた風（&lt;strong&gt;空っ風&lt;/strong&gt;）が吹き、冬は特に乾燥する。&lt;/li&gt;
&lt;/ul&gt;
&lt;/td&gt;
&lt;/tr&gt;
&lt;tr style="background-color: #ffffff;"&gt;
&lt;td class="fw-bold"&gt;気団の種類&lt;/td&gt;
&lt;td&gt;
&lt;ul class="mb-0 ps-3"&gt;
&lt;li&gt;シベリア気団：冷たく乾燥&lt;/li&gt;
&lt;li&gt;オホーツク海気団：冷たく湿潤&lt;/li&gt;
&lt;li&gt;小笠原気団：暖かく湿潤&lt;/li&gt;
&lt;li&gt;揚子江気団：暖かく乾燥&lt;/li&gt;
&lt;/ul&gt;
&lt;/td&gt;
&lt;/tr&gt;
&lt;tr style="background-color: #e8f5e9;"&gt;
&lt;td class="fw-bold"&gt;梅雨と秋雨&lt;/td&gt;
&lt;td&gt;冷たい気団と暖かい気団の&lt;strong&gt;ぶつかり合い&lt;/strong&gt;により、&lt;br /&gt;
&lt;strong&gt;梅雨前線・秋雨前線&lt;/strong&gt;が日本付近にでき、長雨をもたらす。&lt;/td&gt;
&lt;/tr&gt;
&lt;tr style="background-color: #ffffff;"&gt;
&lt;td class="fw-bold"&gt;四季の移り変わり&lt;/td&gt;
&lt;td&gt;気団の勢力変化により季節が移り変わる。&lt;br /&gt;
例：冬はシベリア気団が優勢／夏は小笠原気団が優勢。&lt;/td&gt;
&lt;/tr&gt;
&lt;tr style="background-color: #e8f5e9;"&gt;
&lt;td class="fw-bold"&gt;西高東低の気圧配置&lt;/td&gt;
&lt;td&gt;西に高気圧、東に低気圧がある状態。&lt;br /&gt;
北西の季節風が吹き込み、&lt;strong&gt;寒く乾燥した冬の天気&lt;/strong&gt;をもたらす。&lt;/td&gt;
&lt;/tr&gt;
&lt;/tbody&gt;
&lt;/table&gt;
&lt;/div&gt;
&lt;/div&gt;
&lt;/div&gt;
&lt;p&gt;&lt;!-- 7. クイズセクション --&gt;&lt;/p&gt;
&lt;div class="card shadow-sm mb-4"&gt;
&lt;div class="card-body"&gt;
&lt;h2 class="h4 mb-3"&gt;7. 天気の観測・気団に関するクイズ（10問）&lt;/h2&gt;
&lt;p&gt;ここまで学んだ内容を、10問のクイズで確認してみましょう。&lt;br /&gt;
各問題の&lt;strong&gt;「正解を見る」ボタン&lt;/strong&gt;を押すと答えが表示され、ボタンは消えます。&lt;/p&gt;
&lt;div class="table-responsive"&gt;
&lt;table class="table table-bordered align-middle"&gt;
&lt;thead style="background-color: #c8e6c9;"&gt;
&lt;tr class="text-center"&gt;
&lt;th style="width: 40%;" scope="col"&gt;問題&lt;/th&gt;
&lt;th style="width: 40%;" scope="col"&gt;選択肢&lt;/th&gt;
&lt;th style="width: 20%;" scope="col"&gt;回答&lt;/th&gt;
&lt;/tr&gt;
&lt;/thead&gt;
&lt;tbody&gt;
&lt;tr style="background-color: #ffffff;"&gt;
&lt;td&gt;1. 北半球で西から風が吹く主な理由は？&lt;/td&gt;
&lt;td&gt;A. 地球の公転&lt;br /&gt;
B. 地球の自転&lt;br /&gt;
C. 太陽の熱&lt;br /&gt;
D. 月の引力&lt;/td&gt;
&lt;td class="text-center"&gt;&lt;button id="btn-answer1" class="btn btn-sm btn-primary mb-1"&gt;正解を見る&lt;/button&gt;&lt;br /&gt;
&lt;span id="answer1" style="display: none;"&gt;正解：B. 地球の自転&lt;/span&gt;&lt;/td&gt;
&lt;/tr&gt;
&lt;tr style="background-color: #e8f5e9;"&gt;
&lt;td&gt;2. 日本海側に雪が多い主な理由は？&lt;/td&gt;
&lt;td&gt;A. 温暖な海流&lt;br /&gt;
B. 高い山地が多い&lt;br /&gt;
C. 気圧の低下&lt;br /&gt;
D. 大陸の風&lt;/td&gt;
&lt;td class="text-center"&gt;&lt;button id="btn-answer2" class="btn btn-sm btn-primary mb-1"&gt;正解を見る&lt;/button&gt;&lt;br /&gt;
&lt;span id="answer2" style="display: none;"&gt;正解：B. 高い山地が多い&lt;/span&gt;&lt;/td&gt;
&lt;/tr&gt;
&lt;tr style="background-color: #ffffff;"&gt;
&lt;td&gt;3. 日本の夏に湿気が多い主な理由は？&lt;/td&gt;
&lt;td&gt;A. 揚子江気団が優勢&lt;br /&gt;
B. 小笠原気団が優勢&lt;br /&gt;
C. シベリア気団が弱まる&lt;br /&gt;
D. 偏西風の影響&lt;/td&gt;
&lt;td class="text-center"&gt;&lt;button id="btn-answer3" class="btn btn-sm btn-primary mb-1"&gt;正解を見る&lt;/button&gt;&lt;br /&gt;
&lt;span id="answer3" style="display: none;"&gt;正解：B. 小笠原気団が優勢&lt;/span&gt;&lt;/td&gt;
&lt;/tr&gt;
&lt;tr style="background-color: #e8f5e9;"&gt;
&lt;td&gt;4. 梅雨前線が発生する主な理由は？&lt;/td&gt;
&lt;td&gt;A. 気圧が急上昇&lt;br /&gt;
B. 気団の勢力争い&lt;br /&gt;
C. 台風の接近&lt;br /&gt;
D. 太陽活動&lt;/td&gt;
&lt;td class="text-center"&gt;&lt;button id="btn-answer4" class="btn btn-sm btn-primary mb-1"&gt;正解を見る&lt;/button&gt;&lt;br /&gt;
&lt;span id="answer4" style="display: none;"&gt;正解：B. 気団の勢力争い&lt;/span&gt;&lt;/td&gt;
&lt;/tr&gt;
&lt;tr style="background-color: #ffffff;"&gt;
&lt;td&gt;5. シベリア気団の特徴として正しいのは？&lt;/td&gt;
&lt;td&gt;A. 暖かく湿潤&lt;br /&gt;
B. 冷たく乾燥&lt;br /&gt;
C. 冷たく湿潤&lt;br /&gt;
D. 暖かく乾燥&lt;/td&gt;
&lt;td class="text-center"&gt;&lt;button id="btn-answer5" class="btn btn-sm btn-primary mb-1"&gt;正解を見る&lt;/button&gt;&lt;br /&gt;
&lt;span id="answer5" style="display: none;"&gt;正解：B. 冷たく乾燥&lt;/span&gt;&lt;/td&gt;
&lt;/tr&gt;
&lt;tr style="background-color: #e8f5e9;"&gt;
&lt;td&gt;6. 西高東低の気圧配置で吹きやすい風の向きは？&lt;/td&gt;
&lt;td&gt;A. 東風&lt;br /&gt;
B. 南風&lt;br /&gt;
C. 北西風&lt;br /&gt;
D. 北東風&lt;/td&gt;
&lt;td class="text-center"&gt;&lt;button id="btn-answer6" class="btn btn-sm btn-primary mb-1"&gt;正解を見る&lt;/button&gt;&lt;br /&gt;
&lt;span id="answer6" style="display: none;"&gt;正解：C. 北西風&lt;/span&gt;&lt;/td&gt;
&lt;/tr&gt;
&lt;tr style="background-color: #ffffff;"&gt;
&lt;td&gt;7. 秋雨前線が発生する季節は？&lt;/td&gt;
&lt;td&gt;A. 冬&lt;br /&gt;
B. 春&lt;br /&gt;
C. 夏&lt;br /&gt;
D. 秋&lt;/td&gt;
&lt;td class="text-center"&gt;&lt;button id="btn-answer7" class="btn btn-sm btn-primary mb-1"&gt;正解を見る&lt;/button&gt;&lt;br /&gt;
&lt;span id="answer7" style="display: none;"&gt;正解：D. 秋&lt;/span&gt;&lt;/td&gt;
&lt;/tr&gt;
&lt;tr style="background-color: #e8f5e9;"&gt;
&lt;td&gt;8. 冬に空気が乾燥しやすい主な理由は？&lt;/td&gt;
&lt;td&gt;A. シベリア気団が優勢&lt;br /&gt;
B. 小笠原気団が優勢&lt;br /&gt;
C. 太陽の位置が高い&lt;br /&gt;
D. 湿った風が吹く&lt;/td&gt;
&lt;td class="text-center"&gt;&lt;button id="btn-answer8" class="btn btn-sm btn-primary mb-1"&gt;正解を見る&lt;/button&gt;&lt;br /&gt;
&lt;span id="answer8" style="display: none;"&gt;正解：A. シベリア気団が優勢&lt;/span&gt;&lt;/td&gt;
&lt;/tr&gt;
&lt;tr style="background-color: #ffffff;"&gt;
&lt;td&gt;9. 太平洋側で冬に吹く乾燥した風を何と呼ぶ？&lt;/td&gt;
&lt;td&gt;A. 偏西風&lt;br /&gt;
B. 空っ風&lt;br /&gt;
C. 台風&lt;br /&gt;
D. 貿易風&lt;/td&gt;
&lt;td class="text-center"&gt;&lt;button id="btn-answer9" class="btn btn-sm btn-primary mb-1"&gt;正解を見る&lt;/button&gt;&lt;br /&gt;
&lt;span id="answer9" style="display: none;"&gt;正解：B. 空っ風&lt;/span&gt;&lt;/td&gt;
&lt;/tr&gt;
&lt;tr style="background-color: #e8f5e9;"&gt;
&lt;td&gt;10. 気団がぶつかることで発生する現象として最も適切なのは？&lt;/td&gt;
&lt;td&gt;A. 偏西風&lt;br /&gt;
B. 梅雨前線&lt;br /&gt;
C. 台風&lt;br /&gt;
D. 地震&lt;/td&gt;
&lt;td class="text-center"&gt;&lt;button id="btn-answer10" class="btn btn-sm btn-primary mb-1"&gt;正解を見る&lt;/button&gt;&lt;br /&gt;
&lt;span id="answer10" style="display: none;"&gt;正解：B. 梅雨前線&lt;/span&gt;&lt;/td&gt;
&lt;/tr&gt;
&lt;/tbody&gt;
&lt;/table&gt;
&lt;/div&gt;
&lt;/div&gt;
&lt;/div&gt;
&lt;p&gt;&lt;!-- 8. まとめ --&gt;&lt;/p&gt;
&lt;div class="card shadow-sm mb-4"&gt;
&lt;div class="card-body"&gt;
&lt;h2 class="h4 mb-3"&gt;8. まとめ──「風・地形・気団」のセットで天気を考えよう&lt;/h2&gt;
&lt;ul class="mb-3"&gt;
&lt;li&gt;日本付近の天気は、&lt;strong&gt;偏西風＋日本の山地＋4つの気団&lt;/strong&gt;の組み合わせで決まる。&lt;/li&gt;
&lt;li&gt;日本海側の大雪・太平洋側の乾燥した冬は、&lt;strong&gt;山地と季節風&lt;/strong&gt;のしくみから説明できる。&lt;/li&gt;
&lt;li&gt;梅雨や秋雨は、&lt;strong&gt;冷たい気団と暖かい気団がぶつかる前線&lt;/strong&gt;が日本付近に停滞している状態。&lt;/li&gt;
&lt;li&gt;四季の移り変わりは、&lt;strong&gt;どの気団が優勢か&lt;/strong&gt;をイメージすると分かりやすい。&lt;/li&gt;
&lt;li&gt;理科だけでなく、&lt;strong&gt;社会（地形・気候）とセット&lt;/strong&gt;で整理すると入試で有利になる。&lt;/li&gt;
&lt;/ul&gt;
&lt;p class="mb-0"&gt;単語だけを覚えるのではなく、&lt;strong&gt;「空気がどう動いて、どこで雲や雨ができるのか」&lt;/strong&gt;という流れで理解しておくと、&lt;br /&gt;
初見の問題にも対応しやすくなります。&lt;/p&gt;
&lt;p class="mt-3 mb-0" style="font-size: 0.95rem;"&gt;天気分野は他の地学単元（天体・地層など）と「出題の落とし穴」が似ています。地学分野の全体像は、&lt;a href="https://rika-quest.com/column/geoscience/"&gt;&lt;strong&gt;全体像はこちら&lt;/strong&gt;&lt;/a&gt;で確認できます。&lt;/p&gt;
&lt;/div&gt;
&lt;/div&gt;
&lt;p&gt;&lt;!-- 四角のCTA --&gt;&lt;/p&gt;
&lt;div class="card shadow-sm mb-4" style="border: 2px solid #0277bd;"&gt;
&lt;div class="card-body"&gt;
&lt;h2 class="h5 mb-2" style="border-left: 4px solid #0277bd; padding-left: 0.75rem;"&gt;理科と社会をつなげて「日本の天気」を武器科目にしたい人へ&lt;/h2&gt;
&lt;p class="mb-2"&gt;「天気・気団・前線はなんとなく分かるけれど、&lt;strong&gt;地図や地形と結びつけて説明するのが苦手&lt;/strong&gt;…」という人は、&lt;br /&gt;
理科と社会をセットで整理すると一気に得点源になります。&lt;/p&gt;
&lt;ul class="mb-3"&gt;
&lt;li&gt;天気図／気圧配置の読み取りトレーニング&lt;/li&gt;
&lt;li&gt;日本の地形・気候（日本海側・太平洋側）のまとめ&lt;/li&gt;
&lt;li&gt;理科×社会の融合問題対策（中学入試・定期テスト対応）&lt;/li&gt;
&lt;/ul&gt;
&lt;div class="d-flex flex-wrap justify-content-between align-items-center"&gt;
&lt;p class="mb-2 mb-md-0"&gt;受験理科専門塾「しゅん吉クエスト」では、動画と演習を組み合わせて&lt;br class="d-none d-md-inline" /&gt;&lt;br /&gt;
天気分野を&lt;strong&gt;「暗記」から「理解」へ&lt;/strong&gt;変えるサポートを行っています。&lt;/p&gt;
&lt;p&gt;&lt;a class="btn btn-primary" href="https://rika-quest.com/"&gt;&lt;br /&gt;
カリキュラム・問い合わせはこちら&lt;br /&gt;
&lt;/a&gt;&lt;/p&gt;
&lt;/div&gt;
&lt;/div&gt;
&lt;/div&gt;
&lt;/div&gt;
&lt;p&gt;&lt;!-- クイズ用スクリプト --&gt;&lt;br /&gt;
&lt;script&gt;
  function showAnswer(id) {
    var answer = document.getElementById('answer' + id);
    var button = document.getElementById('btn-answer' + id);
    if (answer) {
      answer.style.display = 'inline';
    }
    if (button) {
      button.style.display = 'none';
    }
  }
&lt;/script&gt;&lt;/p&gt;
```
</t>
  </si>
  <si>
    <t>resp_0430bffad61ec6530169ab79732ea4819fb3e339f8ddf9f26c</t>
  </si>
  <si>
    <t>1) 本文の要約（想定読者・悩み・解決）
- 想定読者  
  中学理科の「天気」単元を学ぶ中学生、とくに中2内容の復習・定期テスト対策をしたい読者。あわせて、中学受験〜中学理科レベルで地学分野を整理したい保護者・学習者も含みます。
- 悩み  
  「天気は西から変わる理由がわからない」「日本付近の4つの気団が覚えにくい」「梅雨・冬の天気・日本海側の雪を関連づけて説明できない」「気圧配置や前線をまとめて整理したい」という悩みです。
- 解決範囲  
  本文は、偏西風、日本の地形、日本周辺の4つの気団、梅雨・秋雨前線、冬型の気圧配置、西高東低、日本の四季との関係までを一通り整理しています。さらに最後にまとめ表とクイズがあり、復習・確認にも使える内容です。  
  つまり「中学理科の天気分野を、気団・四季・日本の天気の特徴までまとめて理解する」ページです。
2) 検索意図の整理（主要クエリから2〜3パターン）
### パターンA：中2理科の天気単元をまとめて学びたい
該当クエリ：
- 中2 理科 天気
- 天気 中学理科
- 中学理科 天気 まとめ
- 中2理科 テスト対策 天気
- 中2理科 天気 問題
- 中学 理科 天気
意図：
- 授業・定期テスト向けに「天気」単元の全体を整理したい
- 要点をまとめて見たい
- 問題や確認要素も欲しい
### パターンB：日本周辺の気団を知りたい
該当クエリ：
- 日本周辺の気団
- 日本付近の気団
- 日本の周りの気団
- シベリア気団とは
- 気団 種類
- 日本 気団 4つ
意図：
- 4つの気団の名前・位置・性質を知りたい
- それぞれが季節や天気にどう関わるか知りたい
### パターンC：日本の四季・気圧配置・季節ごとの天気の特徴を知りたい
該当クエリ：
- 夏の天気の特徴 中学
- 冬の天気の特徴 中学
- 中学理科 気圧配置
- 中2 理科 大気の動きと日本の四季
- 日本の天気の特徴 中学
- 天気 は なぜ 変わる のか 中 2
意図：
- 夏・冬・梅雨の天気の特徴を知りたい
- 西高東低や偏西風とのつながりを理解したい
- 日本の天気のしくみを説明できるようになりたい
3) 不一致の指摘（タイトル/メタ/H1/冒頭のどこがズレているか）
### タイトルのズレ
現状：
- 【理科のコツ】季節と天気 - 中学受験 理科の個別指導 | 受験理科専門塾「しゅん吉クエスト」
ズレ：
- 主力クエリの中心である「中2 理科 天気」「中学理科 天気 まとめ」「日本周辺の気団」が入っていません。
- 「季節と天気」はやや広く曖昧で、検索者が求める「中学理科の天気単元」「日本付近の4つの気団」「テスト対策」の印象が弱いです。
- ブランド名が長く、肝心の検索語との一致が薄く見えます。
### メタのズレ
現状：
- 中学理科／地学分野 テーマ：天気の観測と気団・四季 天気の観測と4つの気団──日本の天気と四季のしくみをまとめ
ズレ：
- 内容自体は近いですが、「中2」「テスト対策」「まとめ」「日本周辺の気団」など、表示上位クエリに寄せた言い方が不足しています。
- 「天気の観測」が先頭ですが、本文の中心は観測そのものよりも、気団・四季・気圧配置・日本の天気の特徴です。
- 検索結果で見たときの訴求がやや説明的で、何を得られるかが弱いです。
### H1のズレ
現状：
- 【理科のコツ】季節と天気
ズレ：
- タイトル同様、「中学理科の天気」「日本周辺の気団」「四季と気圧配置」の明示がありません。
- 実際の本文Hero内h1はかなり適切ですが、提示されたH1は検索意図との一致が弱いです。
- 「理科のコツ」はサイト都合のラベルで、検索者の知りたいテーマを直接表していません。
### 冒頭120字のズレ
現状：
- 中学理科／地学分野 テーマ：天気の観測と気団・四季 天気の観測と4つの気団──日本の天気と四季のしくみをまとめて理解しよう…
ズレ：
- 冒頭の出だしがラベル的で、検索者の疑問に即答していません。
- 「中2理科の天気をまとめたい」「日本周辺の気団を知りたい」というニーズに対して、先頭で答える構造になっていません。
- 「観測」が前面に出ていますが、実際に表示されている主要クエリは「気団」「日本の天気」「四季」「気圧配置」「テスト対策」が中心です。
4) 修正方針（“どの意図に寄せるか”を1つに決める）
**寄せる意図：パターンA**
- 「中2理科の天気単元をまとめて学びたい・テスト対策したい」へ寄せます。
理由：
- 表示回数上位に「中2 理科 天気」「天気 中学理科」「中学理科 天気 まとめ」「中2理科 テスト対策 天気」など、単元学習系のクエリがまとまって多いです。
- その中に「日本周辺の気団」「シベリア気団とは」などの詳細クエリも内包できます。
- 本文も、気団だけの辞典ページではなく、天気全体の整理ページとして成立しています。
したがって、
- 中心軸は「中2理科 天気 まとめ」
- 補助要素として「日本周辺の気団」「気圧配置」「四季の天気」
で整えるのが最も自然です。
5) 修正案（すべてコードブロック）
#### タイトル案3つ（全角35字前後＋56字以上の網羅型を1つ）
```txt
中2理科 天気まとめ｜気団・前線・四季
```
```txt
中学理科の天気｜日本周辺の気団と気圧配置
```
```txt
中2理科の天気まとめ｜日本周辺の4つの気団・前線・気圧配置・四季と日本の天気の特徴をわかりやすく解説
```
#### メタ案3つ（全角90字前後）
```txt
中2理科の天気をまとめて復習したい人向けに、偏西風、日本周辺の4つの気団、前線、気圧配置、四季ごとの天気の特徴をわかりやすく解説します。
```
```txt
中学理科の天気分野を復習できる解説ページです。日本付近の気団の位置と性質、梅雨や冬の天気、西高東低、天気は西から変わる理由まで確認できます。
```
```txt
中2理科のテスト対策に。天気はなぜ変わるのか、日本周辺の気団、夏と冬の天気の特徴、前線と気圧配置をまとめ表とクイズつきで学べます。
```
#### H1案2つ
```txt
中2理科の天気まとめ｜気団・前線・気圧配置と四季
```
```txt
中学理科の天気｜日本周辺の気団と日本の四季を学ぼう
```
#### 冒頭120字（2案：&lt;p&gt;で開始）
```html
&lt;p&gt;中2理科の天気分野をまとめて復習したい人向けに、天気は西から変わる理由、日本周辺の4つの気団、前線、気圧配置、日本の四季との関係をわかりやすく解説します。&lt;/p&gt;
```
```html
&lt;p&gt;中学理科の天気でつまずきやすい、気団の種類と位置、梅雨や冬の天気、西高東低、日本の天気の特徴をこのページで整理します。定期テスト前の見直しにも使えます。&lt;/p&gt;
```</t>
  </si>
  <si>
    <t xml:space="preserve">以下のページは「スニペット整合性」（本文と title/meta/H1/冒頭文）が弱い可能性があります。
まず【本文】を確認し、想定読者・悩み・解決範囲を把握してください。
そのうえで、GSCの主要クエリ（表示回数上位）を根拠に、
「検索意図に対して、タイトル/メタ/H1/冒頭120字がズレている点」を特定し、
ズレを解消するための修正案（タイトル/メタ/H1/冒頭）を提示してください。
※本文の“大改修”は前提にしません（必要なら追記ブロックは最大1つまで）。
【URL】https://rika-quest.com/column/how-to-burn/
【ページ分類】MC
【ページ分類の略語（このプロンプト内の定義）】
TP = トップページ（ホーム/サイトの入口）
SP = サービスページ（講座・コース・申込導線）
MC = メインコラム（コラム/解説/勉強法など集客記事）
SC = サブコラム（MCやSPを補強するための補助コラム※サイト定義に合わせて判断）
NW = ニュース/お知らせ（運用上は改善対象外として除外）
ST = 企業情報等のSEO対策を行わないこ固定ページ（運用上は改善対象外として除外）
- / 空欄 / 未分類 = 未分類（このスクリプトでは改善対象外として除外）
※未分類（空欄 / "-" / "未分類"）は作業対象に含めません。
【現状（スニペット要素）】
- タイトル：ろうは有機物？スチールウールは無機物？ものの燃え方をC・Hと酸化物で整理【中学受験理科】 - しゅん吉クエスト
- メタ：ろう（ろうそく）は炭素C・水素Hを含むため有機物として扱い、燃えるとCO2とH2Oができます。鉄・スチールウールは無機物（金属）で酸化物（酸化鉄など）に変化。図とまとめ表、10問クイズで入試レベルまで整理。
- H1：【理科のコツ】「ものの燃え方」｜有機物・無機物とろうそく・スチールウールの燃焼
- 冒頭120字：中学理科／化学分野 テーマ：ものの燃え方（有機物・無機物と化学変化） ものの燃え方と化学変化──有機物・無機物の燃焼で覚える「CとH」のルール 結論から言うと、ろう（ろうそくの燃える成分）は炭素C・水素Hを含むので「有機物」として扱い、燃え
【GSC主要クエリ（表示回数上位50件）】
- ろう 有機物｜表示197｜CTR 1.52%｜順位1.8
- スチールウール 有機物｜表示150｜CTR 0.00%｜順位3.2
- 炭素を含み、燃えて二酸化炭素を発生する物質｜表示117｜CTR 0.00%｜順位6.4
- 有機物を燃やすと｜表示104｜CTR 0.00%｜順位6.7
- 有機物 燃やすと｜表示91｜CTR 0.00%｜順位7.9
- 酸化作用とは｜表示79｜CTR 0.00%｜順位1.0
- 燃やすと二酸化炭素が発生する物質｜表示68｜CTR 0.00%｜順位2.8
- スチールウール 無機物｜表示64｜CTR 0.00%｜順位1.3
- 有機物と無機物の違い｜表示60｜CTR 0.00%｜順位1.3
- 有機物の燃焼｜表示60｜CTR 0.00%｜順位1.0
- 有機物燃やすと｜表示60｜CTR 0.00%｜順位8.2
- ろうは有機物か｜表示57｜CTR 1.75%｜順位1.5
- 鉄 無機物｜表示52｜CTR 0.00%｜順位2.6
- ろう 無機物｜表示50｜CTR 0.00%｜順位1.5
- 有機物を燃やすと発生する気体｜表示50｜CTR 0.00%｜順位2.4
- ロウ 有機物｜表示46｜CTR 0.00%｜順位2.1
- ろうは有機物｜表示41｜CTR 0.00%｜順位1.2
- 鉄 有機物｜表示39｜CTR 2.56%｜順位2.6
- ろう 有機物 無機物｜表示35｜CTR 0.00%｜順位1.2
- ろうそく 有機物｜表示34｜CTR 0.00%｜順位1.0
- ろう有機物｜表示33｜CTR 0.00%｜順位2.0
- 無機物 燃える｜表示32｜CTR 0.00%｜順位1.5
- スチールウール有機物｜表示31｜CTR 0.00%｜順位2.7
- 無機物と有機物の違い｜表示31｜CTR 0.00%｜順位1.0
- 燃えると二酸化炭素ができる物質｜表示31｜CTR 0.00%｜順位1.6
- 鉄は有機物か｜表示31｜CTR 0.00%｜順位1.0
- ろう 有機物か無機物か｜表示30｜CTR 3.33%｜順位1.1
- 有機物 無機物 違い｜表示26｜CTR 0.00%｜順位1.1
- 有機物が燃えると発生する物質｜表示26｜CTR 0.00%｜順位4.3
- 無機物 燃えない｜表示26｜CTR 0.00%｜順位1.1
- スチールウールは有機物｜表示25｜CTR 0.00%｜順位2.0
- 有機物 無機物 違い 簡単に｜表示25｜CTR 0.00%｜順位1.0
- ロウは無機物｜表示24｜CTR 0.00%｜順位1.1
- 有機物 ロウ｜表示24｜CTR 0.00%｜順位1.4
- 有機物 燃やす と｜表示24｜CTR 0.00%｜順位7.7
- 鉄 有機物か無機物か｜表示23｜CTR 0.00%｜順位1.5
- 鉄は無機物｜表示22｜CTR 0.00%｜順位1.5
- 有機物とは｜表示21｜CTR 0.00%｜順位3.4
- 有機物を燃やすと何が出る｜表示21｜CTR 0.00%｜順位5.9
- 無機物 有機物 違い｜表示21｜CTR 0.00%｜順位1.0
- 燃焼 化学反応式｜表示21｜CTR 0.00%｜順位1.0
- 有機物 燃焼｜表示20｜CTR 0.00%｜順位1.9
- 鉄有機物｜表示20｜CTR 0.00%｜順位2.3
- 有機物 ろう｜表示18｜CTR 0.00%｜順位1.7
- 有機物 燃やすと何が出る｜表示18｜CTR 0.00%｜順位5.6
- 有機物 燃焼すると｜表示18｜CTR 0.00%｜順位7.8
- 有機物を燃焼すると｜表示18｜CTR 0.00%｜順位8.3
- 炭素を含み燃やすと二酸化炭素と水が発生する物質｜表示17｜CTR 0.00%｜順位3.8
- 無機物 酸素｜表示17｜CTR 0.00%｜順位3.9
- スチールウール 有機物か無機物か｜表示16｜CTR 0.00%｜順位1.0
【参考：代表語（自動抽出）】有機物
【出力（必ずこの順）】
1) 本文の要約（想定読者・悩み・解決）
2) 検索意図の整理（主要クエリから2〜3パターン）
3) 不一致の指摘（タイトル/メタ/H1/冒頭のどこがズレているか）
4) 修正方針（“どの意図に寄せるか”を1つに決める）
5) 修正案（すべてコードブロック）
   - タイトル案3つ（全角35字前後＋56字以上の網羅型を1つ）
   - メタ案3つ（全角90字前後）
   - H1案2つ
   - 冒頭120字（2案：&lt;p&gt;で開始）
【禁則ワード（シート連動）】
以下の【禁則ワード】は、タイトル/メタ/導入文/見出し/本文のいずれにも原則使用しないでください。
言い換えが必要な場合は、自然な日本語に置換してください。
【禁則ワード】
- 崩れ
- 型
- 迷い
- 保留
- 固定
- 手順
- 立て直
- 最短
- 結論だけ
- 乱れ
- 三点確認
- 内部リンク
- 導線
- 設計
- 刺
- まず結論
- 整え
- 押し付けない案内
- 統一
- 次の一手
- 失点
- 確定
- サブコラム
- 30秒
- 1分
- CV
- 網羅
【本文】
```html
&lt;div class="container my-4"&gt;
&lt;p&gt;&lt;!-- Hero セクション --&gt;&lt;/p&gt;
&lt;div class="card shadow-sm mb-4 border-0" style="background: linear-gradient(135deg, #d32f2f, #303f9f); color: #fff;"&gt;
&lt;div class="card-body p-4"&gt;
&lt;div class="d-flex flex-wrap justify-content-between align-items-center mb-2"&gt;&lt;span class="badge bg-warning text-dark mb-1" style="font-size: 0.8rem;"&gt;中学理科／化学分野&lt;/span&gt;&lt;br /&gt;
&lt;span class="badge bg-light text-dark mb-1" style="font-size: 0.75rem;"&gt;テーマ：ものの燃え方（有機物・無機物と化学変化）&lt;/span&gt;&lt;/div&gt;
&lt;h1 class="card-title mb-3" style="font-size: 1.9rem; line-height: 1.5;"&gt;ものの燃え方と化学変化──有機物・無機物の燃焼で覚える「CとH」のルール&lt;/h1&gt;
&lt;p&gt;&lt;strong&gt;結論から言うと、ろう（ろうそくの燃える成分）は炭素C・水素Hを含むので「有機物」として扱い、燃えると主に二酸化炭素CO2と水H2Oができます。&lt;/strong&gt;一方、鉄やスチールウールは金属なので「無機物」で、燃える（酸素と反応する）と酸化物（酸化鉄など）に変化します。&lt;/p&gt;
&lt;p&gt;割りばし・ダンボール・ろうそく・鉄・銅…。一見バラバラに見える「燃えるもの」ですが、炭素（C）と水素（H）の有無で整理すると、「二酸化炭素が出るのか？水が出るのか？」「金属はどう変わるのか？」が一気に見通しよくなります。&lt;/p&gt;
&lt;p class="mb-0"&gt;この単元を含む化学分野の全体像（頻出テーマと引っ掛かりポイント）は、&lt;a href="https://rika-quest.com/column/chemistry/"&gt;化学分野の特徴と引っ掛かりポイント（動画解説）&lt;/a&gt;にまとめています。&lt;/p&gt;
&lt;/div&gt;
&lt;/div&gt;
&lt;p&gt;&lt;!-- 動画セクション --&gt;&lt;/p&gt;
&lt;div class="card shadow-sm mb-4"&gt;
&lt;div class="card-body"&gt;
&lt;h2 class="h4 mb-3"&gt;動画で学ぶ：ものの燃え方の基本&lt;/h2&gt;
&lt;div class="ratio ratio-16x9 mb-3"&gt;&lt;iframe title="YouTube video player" src="https://www.youtube.com/embed/5t90JH-x-4A" width="560" height="315" frameborder="0" allowfullscreen="allowfullscreen"&gt;&lt;/iframe&gt;&lt;/div&gt;
&lt;p class="mb-0"&gt;まずは動画で&lt;strong&gt;「有機物」「無機物」「燃焼＝酸素との合体」&lt;/strong&gt;のイメージをつかんでから、&lt;br /&gt;
下のまとめ・図・クイズで知識を整理していきましょう。&lt;/p&gt;
&lt;/div&gt;
&lt;/div&gt;
&lt;p&gt;&lt;!-- 1. ものの燃え方の基本イメージ --&gt;&lt;/p&gt;
&lt;div class="card shadow-sm mb-4"&gt;
&lt;div class="card-body"&gt;
&lt;h2 class="h4 mb-3"&gt;1. ものの燃え方の基本イメージ&lt;/h2&gt;
&lt;h3 class="h5 mt-2"&gt;（1）ろうそく・割りばし・ダンボールはどう燃えている？&lt;/h3&gt;
&lt;p&gt;理科の問題では、よく&lt;strong&gt;ろうそく・割りばし・ダンボール&lt;/strong&gt;などが登場します。&lt;br /&gt;
ろうそくの場合、実は&lt;strong&gt;固体のろうそのもの&lt;/strong&gt;が燃えているわけではありません。&lt;/p&gt;
&lt;ul&gt;
&lt;li&gt;固体のろうが熱で溶けて&lt;strong&gt;液体&lt;/strong&gt;になる。&lt;/li&gt;
&lt;li&gt;液体のろうが芯を伝って上にのぼる。&lt;/li&gt;
&lt;li&gt;炎の周りで&lt;strong&gt;気体になったろう&lt;/strong&gt;が、空気中の酸素と反応して燃える。&lt;/li&gt;
&lt;/ul&gt;
&lt;p class="mb-3"&gt;割りばしやダンボールも、見た目は違っていても、&lt;strong&gt;「中身の成分が酸素と反応している」&lt;/strong&gt;という点では同じです。&lt;/p&gt;
&lt;h3 class="h5 mt-3"&gt;（2）燃焼＝「酸素と合体すること」&lt;/h3&gt;
&lt;p class="mb-2"&gt;ものが「燃える」とは、簡単に言うと&lt;strong&gt;空気中の酸素（O&lt;sub&gt;2&lt;/sub&gt;）と物質がくっつくこと&lt;/strong&gt;です。&lt;/p&gt;
&lt;ul&gt;
&lt;li&gt;空気中には見えないけれど、&lt;strong&gt;窒素（N&lt;sub&gt;2&lt;/sub&gt;）が約80％、酸素（O&lt;sub&gt;2&lt;/sub&gt;）が約20％&lt;/strong&gt;ふくまれている。&lt;/li&gt;
&lt;li&gt;ほかにも、少量の二酸化炭素（CO&lt;sub&gt;2&lt;/sub&gt;）やアルゴンなどが含まれている。&lt;/li&gt;
&lt;li&gt;燃焼では、この&lt;strong&gt;酸素と物質が合体する＝酸化&lt;/strong&gt;が起きる。&lt;/li&gt;
&lt;/ul&gt;
&lt;p class="mb-0"&gt;このあと出てくる「有機物」「無機物」の燃焼も、すべて&lt;strong&gt;酸素と合体する化学変化&lt;/strong&gt;として考えます。&lt;/p&gt;
&lt;/div&gt;
&lt;/div&gt;
&lt;p&gt;&lt;!-- 2. 有機物の燃焼：CとHに注目 --&gt;&lt;/p&gt;
&lt;div class="card shadow-sm mb-4"&gt;
&lt;div class="card-body"&gt;
&lt;h2 class="h4 mb-3"&gt;2. 有機物の燃焼──炭素と水素に注目しよう&lt;/h2&gt;
&lt;div class="row mb-3"&gt;
&lt;div class="col-md-5 mb-3"&gt;&lt;img fetchpriority="high" decoding="async" class="alignnone wp-image-148 img-fluid rounded shadow-sm" src="https://rika-quest.com/wp-content/uploads/2023/03/画像1-1-e1679302407865-1024x1024.png" sizes="(max-width: 1024px) 100vw, 1024px" srcset="https://rika-quest.com/wp-content/uploads/2023/03/画像1-1-e1679302407865-1024x1024.png 1024w, https://rika-quest.com/wp-content/uploads/2023/03/画像1-1-e1679302407865-300x300.png 300w, https://rika-quest.com/wp-content/uploads/2023/03/画像1-1-e1679302407865-150x150.png 150w, https://rika-quest.com/wp-content/uploads/2023/03/画像1-1-e1679302407865-768x768.png 768w, https://rika-quest.com/wp-content/uploads/2023/03/画像1-1-e1679302407865.png 1060w" alt="ろうそくの火が燃える仕組みと化学変化" width="1024" height="1024" /&gt;&lt;/div&gt;
&lt;div class="col-md-7 mb-3"&gt;
&lt;p&gt;割りばし・ダンボール・ろうそくなどは、&lt;strong&gt;炭素（C）と水素（H）を主成分とする物質&lt;/strong&gt;です。&lt;br /&gt;
このような物質を&lt;strong&gt;有機物&lt;/strong&gt;と呼びます。&lt;/p&gt;
&lt;p class="mb-2"&gt;有機物を燃やすと、炭素と水素がそれぞれ酸素と合体して、次のような物質ができます。&lt;/p&gt;
&lt;div class="table-responsive mb-3"&gt;
&lt;table class="table table-bordered align-middle mb-0"&gt;
&lt;thead style="background-color: #ffe0b2;"&gt;
&lt;tr class="text-center"&gt;
&lt;th scope="col"&gt;反応する粒&lt;/th&gt;
&lt;th scope="col"&gt;燃焼後にできる物質&lt;/th&gt;
&lt;/tr&gt;
&lt;/thead&gt;
&lt;tbody&gt;
&lt;tr&gt;
&lt;td&gt;炭素（C）＋酸素（O&lt;sub&gt;2&lt;/sub&gt;）&lt;/td&gt;
&lt;td&gt;&lt;strong&gt;二酸化炭素（CO&lt;sub&gt;2&lt;/sub&gt;）&lt;/strong&gt;&lt;/td&gt;
&lt;/tr&gt;
&lt;tr style="background-color: #fff3e0;"&gt;
&lt;td&gt;水素（H）＋酸素（O&lt;sub&gt;2&lt;/sub&gt;）&lt;/td&gt;
&lt;td&gt;&lt;strong&gt;水（H&lt;sub&gt;2&lt;/sub&gt;O）&lt;/strong&gt;&lt;/td&gt;
&lt;/tr&gt;
&lt;/tbody&gt;
&lt;/table&gt;
&lt;/div&gt;
&lt;p class="mb-0"&gt;入試レベルでは、&lt;strong&gt;「CがCO&lt;sub&gt;2&lt;/sub&gt;になる」「HがH&lt;sub&gt;2&lt;/sub&gt;Oになる」&lt;/strong&gt;という対応関係を覚えておくと、&lt;br /&gt;
「発生したCO&lt;sub&gt;2&lt;/sub&gt;・H&lt;sub&gt;2&lt;/sub&gt;Oの質量から、もとの有機物の質量を求める」などの計算問題が解きやすくなります。&lt;/p&gt;
&lt;/div&gt;
&lt;/div&gt;
&lt;h3 class="h5 mt-3"&gt;有機物のポイント整理&lt;/h3&gt;
&lt;ul&gt;
&lt;li&gt;&lt;strong&gt;主成分：&lt;/strong&gt;炭素（C）、水素（H）&lt;/li&gt;
&lt;li&gt;&lt;strong&gt;燃焼すると：&lt;/strong&gt;
&lt;ul&gt;
&lt;li&gt;炭素 → 二酸化炭素（CO&lt;sub&gt;2&lt;/sub&gt;）&lt;/li&gt;
&lt;li&gt;水素 → 水（H&lt;sub&gt;2&lt;/sub&gt;O）&lt;/li&gt;
&lt;/ul&gt;
&lt;/li&gt;
&lt;li&gt;&lt;strong&gt;代表例：&lt;/strong&gt;木材、紙、ダンボール、ろうそくのろうなど&lt;/li&gt;
&lt;/ul&gt;
&lt;/div&gt;
&lt;/div&gt;
&lt;p&gt;&lt;!-- 3. 無機物（金属）の燃焼 --&gt;&lt;/p&gt;
&lt;div class="card shadow-sm mb-4"&gt;
&lt;div class="card-body"&gt;
&lt;h2 class="h4 mb-3"&gt;3. 無機物（金属）の燃焼──別物質「酸化物」に変わる&lt;/h2&gt;
&lt;div class="row mb-3"&gt;
&lt;div class="col-md-6 mb-3"&gt;
&lt;p&gt;有機物に対して、&lt;strong&gt;炭素を含まない金属など&lt;/strong&gt;は、ここでは&lt;strong&gt;無機物&lt;/strong&gt;として扱います。&lt;br /&gt;
代表例は&lt;strong&gt;鉄（Fe）&lt;/strong&gt;や&lt;strong&gt;銅（Cu）&lt;/strong&gt;です。&lt;/p&gt;
&lt;p class="mb-2"&gt;金属を熱して酸素と反応させると、&lt;strong&gt;金属酸化物&lt;/strong&gt;と呼ばれる別物質になります。&lt;/p&gt;
&lt;ul&gt;
&lt;li&gt;鉄（Fe）＋酸素（O&lt;sub&gt;2&lt;/sub&gt;）→ 酸化鉄（FeO、Fe&lt;sub&gt;2&lt;/sub&gt;O&lt;sub&gt;3&lt;/sub&gt;など）&lt;/li&gt;
&lt;li&gt;銅（Cu）＋酸素（O&lt;sub&gt;2&lt;/sub&gt;）→ 酸化銅（CuO）&lt;/li&gt;
&lt;/ul&gt;
&lt;p class="mb-0"&gt;酸化したあとの鉄や銅は、&lt;strong&gt;電気を通しにくくなるなど、金属としての性質を失って&lt;/strong&gt;しまいます。&lt;br /&gt;
見た目も「ピカピカした金属」から「黒っぽく、粉っぽい酸化物」に変化します。&lt;/p&gt;
&lt;/div&gt;
&lt;div class="col-md-6 mb-3"&gt;&lt;img decoding="async" class="alignnone size-large wp-image-419 img-fluid rounded shadow-sm" src="https://rika-quest.com/wp-content/uploads/2023/03/画像3-5-1024x816.png" sizes="(max-width: 1024px) 100vw, 1024px" srcset="https://rika-quest.com/wp-content/uploads/2023/03/画像3-5-1024x816.png 1024w, https://rika-quest.com/wp-content/uploads/2023/03/画像3-5-300x239.png 300w, https://rika-quest.com/wp-content/uploads/2023/03/画像3-5-768x612.png 768w, https://rika-quest.com/wp-content/uploads/2023/03/画像3-5-1536x1223.png 1536w, https://rika-quest.com/wp-content/uploads/2023/03/画像3-5-2048x1631.png 2048w" alt="化学変化を通じて物質の変化を学ぶ重要なポイント" width="1024" height="816" /&gt;&lt;/div&gt;
&lt;/div&gt;
&lt;blockquote style="font-size: 0.95rem;"&gt;&lt;p&gt;「消しゴムとお好み焼きを合体させたらキリンができた」くらい、&lt;br /&gt;
もとの物質と燃焼後の物質は&lt;strong&gt;全然別物&lt;/strong&gt;なんだ、という感覚を持とう。&lt;/p&gt;&lt;/blockquote&gt;
&lt;h3 class="h5 mt-3"&gt;無機物のポイント整理&lt;/h3&gt;
&lt;ul&gt;
&lt;li&gt;&lt;strong&gt;主成分：&lt;/strong&gt;金属（鉄・銅など）&lt;/li&gt;
&lt;li&gt;&lt;strong&gt;燃焼後：&lt;/strong&gt;酸素と結びついて&lt;strong&gt;酸化鉄・酸化銅&lt;/strong&gt;などの酸化物になる。&lt;/li&gt;
&lt;li&gt;&lt;strong&gt;性質の変化：&lt;/strong&gt;見た目・色・電気の通しやすさなどが変わり、&lt;strong&gt;「金属らしさ」が失われる。&lt;/strong&gt;&lt;/li&gt;
&lt;li&gt;有機物の燃焼とちがって、&lt;strong&gt;二酸化炭素や水が主役ではない&lt;/strong&gt;点に注意。&lt;/li&gt;
&lt;/ul&gt;
&lt;/div&gt;
&lt;/div&gt;
&lt;p&gt;&lt;!-- 4. まとめ表（元のまとめの再構成） --&gt;&lt;/p&gt;
&lt;div class="card shadow-sm mb-4"&gt;
&lt;div class="card-body"&gt;
&lt;h2 class="h4 mb-3"&gt;4. ものの燃え方のまとめ表&lt;/h2&gt;
&lt;p class="mb-2"&gt;元のまとめを、入試でもそのまま使えるように表で整理しました。&lt;/p&gt;
&lt;div class="table-responsive"&gt;
&lt;table class="table table-bordered align-middle mb-0"&gt;
&lt;thead style="background-color: #dfffd6;"&gt;
&lt;tr class="text-center"&gt;
&lt;th style="width: 30%;" scope="col"&gt;ポイント&lt;/th&gt;
&lt;th style="width: 70%;" scope="col"&gt;内容&lt;/th&gt;
&lt;/tr&gt;
&lt;/thead&gt;
&lt;tbody&gt;
&lt;tr style="background-color: #ffffff;"&gt;
&lt;td class="fw-bold"&gt;有機物の燃焼&lt;/td&gt;
&lt;td&gt;– 主成分：炭素（C）、水素（H）&lt;br /&gt;
– 燃焼の化学反応：&lt;br /&gt;
炭素 + 酸素 → 二酸化炭素（CO&lt;sub&gt;2&lt;/sub&gt;）&lt;br /&gt;
水素 + 酸素 → 水（H&lt;sub&gt;2&lt;/sub&gt;O）&lt;br /&gt;
– 酸素（O&lt;sub&gt;2&lt;/sub&gt;）は空気中の約20％を占める&lt;/td&gt;
&lt;/tr&gt;
&lt;tr style="background-color: #dfffd6;"&gt;
&lt;td class="fw-bold"&gt;無機物の燃焼&lt;/td&gt;
&lt;td&gt;– 主成分：金属（例：鉄、銅）&lt;br /&gt;
– 燃焼の化学反応：&lt;br /&gt;
鉄 + 酸素 → 酸化鉄（FeO, Fe&lt;sub&gt;2&lt;/sub&gt;O&lt;sub&gt;3&lt;/sub&gt; など）&lt;br /&gt;
銅 + 酸素 → 酸化銅（CuO）&lt;br /&gt;
– 燃焼後、金属としての性質（電気を通すなど）が失われる&lt;/td&gt;
&lt;/tr&gt;
&lt;tr style="background-color: #ffffff;"&gt;
&lt;td class="fw-bold"&gt;燃焼の特徴&lt;/td&gt;
&lt;td&gt;– 燃焼とは「酸素と合体すること」（酸化）&lt;br /&gt;
– 燃焼後、&lt;strong&gt;物質の性質が変化する化学変化&lt;/strong&gt;である&lt;/td&gt;
&lt;/tr&gt;
&lt;tr style="background-color: #dfffd6;"&gt;
&lt;td class="fw-bold"&gt;日常の例&lt;/td&gt;
&lt;td&gt;– ろうそく：液体になったろうが芯をのぼり、気体となって燃焼&lt;br /&gt;
– 鉄橋・銅線：長期間の酸化や加熱により、表面が酸化物になり性質が変わる&lt;/td&gt;
&lt;/tr&gt;
&lt;/tbody&gt;
&lt;/table&gt;
&lt;/div&gt;
&lt;/div&gt;
&lt;/div&gt;
&lt;p&gt;&lt;!-- 5. クイズセクション --&gt;&lt;/p&gt;
&lt;div class="card shadow-sm mb-4"&gt;
&lt;div class="card-body"&gt;
&lt;h2 class="h4 mb-3"&gt;5. ものの燃え方に関するクイズ（10問）&lt;/h2&gt;
&lt;p&gt;有機物・無機物・燃焼・酸化の理解度を、10問のクイズで確認しましょう。&lt;br /&gt;
各問題の&lt;strong&gt;「正解を見る」ボタン&lt;/strong&gt;を押すと答えが表示され、ボタンは消えます。&lt;/p&gt;
&lt;div class="table-responsive"&gt;
&lt;table class="table table-bordered align-middle"&gt;
&lt;thead style="background-color: #dfffd6;"&gt;
&lt;tr class="text-center"&gt;
&lt;th style="width: 40%;" scope="col"&gt;問題&lt;/th&gt;
&lt;th style="width: 40%;" scope="col"&gt;選択肢&lt;/th&gt;
&lt;th style="width: 20%;" scope="col"&gt;正解を見る&lt;/th&gt;
&lt;/tr&gt;
&lt;/thead&gt;
&lt;tbody&gt;
&lt;tr style="background-color: #ffffff;"&gt;
&lt;td&gt;1. 炭素が燃焼すると生成される物質は？&lt;/td&gt;
&lt;td&gt;A. 水&lt;br /&gt;
B. 二酸化炭素&lt;br /&gt;
C. 酸化鉄&lt;br /&gt;
D. 酸素&lt;/td&gt;
&lt;td class="text-center"&gt;&lt;button id="btn-answer1" class="btn btn-sm btn-primary mb-1"&gt;正解を見る&lt;/button&gt;&lt;/p&gt;
&lt;div id="answer1" style="display: none;"&gt;正解: B. 二酸化炭素&lt;/div&gt;
&lt;/td&gt;
&lt;/tr&gt;
&lt;tr style="background-color: #dfffd6;"&gt;
&lt;td&gt;2. 水素が燃焼すると生成される物質は？&lt;/td&gt;
&lt;td&gt;A. 二酸化炭素&lt;br /&gt;
B. 水&lt;br /&gt;
C. 酸化銅&lt;br /&gt;
D. 酸化鉄&lt;/td&gt;
&lt;td class="text-center"&gt;&lt;button id="btn-answer2" class="btn btn-sm btn-primary mb-1"&gt;正解を見る&lt;/button&gt;&lt;/p&gt;
&lt;div id="answer2" style="display: none;"&gt;正解: B. 水&lt;/div&gt;
&lt;/td&gt;
&lt;/tr&gt;
&lt;tr style="background-color: #ffffff;"&gt;
&lt;td&gt;3. 無機物の例として正しいものは？&lt;/td&gt;
&lt;td&gt;A. ろうそく&lt;br /&gt;
B. 木材&lt;br /&gt;
C. 鉄&lt;br /&gt;
D. プラスチック&lt;/td&gt;
&lt;td class="text-center"&gt;&lt;button id="btn-answer3" class="btn btn-sm btn-primary mb-1"&gt;正解を見る&lt;/button&gt;&lt;/p&gt;
&lt;div id="answer3" style="display: none;"&gt;正解: C. 鉄&lt;/div&gt;
&lt;/td&gt;
&lt;/tr&gt;
&lt;tr style="background-color: #dfffd6;"&gt;
&lt;td&gt;4. 酸素が空気中に占める割合は？&lt;/td&gt;
&lt;td&gt;A. 10%&lt;br /&gt;
B. 20%&lt;br /&gt;
C. 50%&lt;br /&gt;
D. 80%&lt;/td&gt;
&lt;td class="text-center"&gt;&lt;button id="btn-answer4" class="btn btn-sm btn-primary mb-1"&gt;正解を見る&lt;/button&gt;&lt;/p&gt;
&lt;div id="answer4" style="display: none;"&gt;正解: B. 20%&lt;/div&gt;
&lt;/td&gt;
&lt;/tr&gt;
&lt;tr style="background-color: #ffffff;"&gt;
&lt;td&gt;5. 銅を燃やした後に生成される物質は？&lt;/td&gt;
&lt;td&gt;A. 酸化鉄&lt;br /&gt;
B. 酸化銅&lt;br /&gt;
C. 二酸化炭素&lt;br /&gt;
D. 水&lt;/td&gt;
&lt;td class="text-center"&gt;&lt;button id="btn-answer5" class="btn btn-sm btn-primary mb-1"&gt;正解を見る&lt;/button&gt;&lt;/p&gt;
&lt;div id="answer5" style="display: none;"&gt;正解: B. 酸化銅&lt;/div&gt;
&lt;/td&gt;
&lt;/tr&gt;
&lt;tr style="background-color: #dfffd6;"&gt;
&lt;td&gt;6. ろうそくの燃焼に直接関与しているのは？&lt;/td&gt;
&lt;td&gt;A. 固体のろう&lt;br /&gt;
B. 液体のろう&lt;br /&gt;
C. 酸化鉄&lt;br /&gt;
D. 鉄粉&lt;/td&gt;
&lt;td class="text-center"&gt;&lt;button id="btn-answer6" class="btn btn-sm btn-primary mb-1"&gt;正解を見る&lt;/button&gt;&lt;/p&gt;
&lt;div id="answer6" style="display: none;"&gt;正解: B. 液体のろう（気体になったろうが燃える）&lt;/div&gt;
&lt;/td&gt;
&lt;/tr&gt;
&lt;tr style="background-color: #ffffff;"&gt;
&lt;td&gt;7. 燃焼が起こるために必ず必要な成分は？&lt;/td&gt;
&lt;td&gt;A. 水&lt;br /&gt;
B. 酸素&lt;br /&gt;
C. 二酸化炭素&lt;br /&gt;
D. 窒素&lt;/td&gt;
&lt;td class="text-center"&gt;&lt;button id="btn-answer7" class="btn btn-sm btn-primary mb-1"&gt;正解を見る&lt;/button&gt;&lt;/p&gt;
&lt;div id="answer7" style="display: none;"&gt;正解: B. 酸素&lt;/div&gt;
&lt;/td&gt;
&lt;/tr&gt;
&lt;tr style="background-color: #dfffd6;"&gt;
&lt;td&gt;8. 酸化鉄はどの金属から生成される？&lt;/td&gt;
&lt;td&gt;A. 銅&lt;br /&gt;
B. 鉄&lt;br /&gt;
C. アルミニウム&lt;br /&gt;
D. 亜鉛&lt;/td&gt;
&lt;td class="text-center"&gt;&lt;button id="btn-answer8" class="btn btn-sm btn-primary mb-1"&gt;正解を見る&lt;/button&gt;&lt;/p&gt;
&lt;div id="answer8" style="display: none;"&gt;正解: B. 鉄&lt;/div&gt;
&lt;/td&gt;
&lt;/tr&gt;
&lt;tr style="background-color: #ffffff;"&gt;
&lt;td&gt;9. 無機物（金属）の燃焼後に生成される物質の総称は？&lt;/td&gt;
&lt;td&gt;A. 二酸化炭素&lt;br /&gt;
B. 水&lt;br /&gt;
C. 酸化物&lt;br /&gt;
D. 酸素&lt;/td&gt;
&lt;td class="text-center"&gt;&lt;button id="btn-answer9" class="btn btn-sm btn-primary mb-1"&gt;正解を見る&lt;/button&gt;&lt;/p&gt;
&lt;div id="answer9" style="display: none;"&gt;正解: C. 酸化物&lt;/div&gt;
&lt;/td&gt;
&lt;/tr&gt;
&lt;tr style="background-color: #dfffd6;"&gt;
&lt;td&gt;10. 木材の燃焼によって主に発生する物質は？&lt;/td&gt;
&lt;td&gt;A. 酸化銅&lt;br /&gt;
B. 二酸化炭素&lt;br /&gt;
C. 酸化鉄&lt;br /&gt;
D. 窒素&lt;/td&gt;
&lt;td class="text-center"&gt;&lt;button id="btn-answer10" class="btn btn-sm btn-primary mb-1"&gt;正解を見る&lt;/button&gt;&lt;/p&gt;
&lt;div id="answer10" style="display: none;"&gt;正解: B. 二酸化炭素&lt;/div&gt;
&lt;/td&gt;
&lt;/tr&gt;
&lt;/tbody&gt;
&lt;/table&gt;
&lt;/div&gt;
&lt;/div&gt;
&lt;/div&gt;
&lt;p&gt;&lt;!-- 6. まとめ（H2） --&gt;&lt;/p&gt;
&lt;div class="card shadow-sm mb-4"&gt;
&lt;div class="card-body"&gt;
&lt;h2 class="h4 mb-3"&gt;6. まとめ──「有機物＝CとH」「無機物＝金属と酸化物」で整理する&lt;/h2&gt;
&lt;ul class="mb-3"&gt;
&lt;li&gt;割りばし・ダンボール・ろうそくなどの&lt;strong&gt;有機物&lt;/strong&gt;は、&lt;strong&gt;炭素（C）と水素（H）&lt;/strong&gt;を含み、燃えると&lt;strong&gt;CO&lt;sub&gt;2&lt;/sub&gt;とH&lt;sub&gt;2&lt;/sub&gt;O&lt;/strong&gt;をつくる。&lt;/li&gt;
&lt;li&gt;鉄・銅などの&lt;strong&gt;無機物（金属）&lt;/strong&gt;は、酸素と反応して&lt;strong&gt;酸化鉄・酸化銅などの酸化物&lt;/strong&gt;に変わり、金属としての性質を失う。&lt;/li&gt;
&lt;li&gt;&lt;strong&gt;燃焼とは酸素との合体（酸化）であり、燃焼後は別の物質になっている＝化学変化&lt;/strong&gt;である。&lt;/li&gt;
&lt;li&gt;入試問題では、&lt;strong&gt;「何が燃えて、何ができたか」&lt;/strong&gt;を意識すると、質量計算やグラフ問題も理解しやすくなる。&lt;/li&gt;
&lt;li&gt;「消しゴム＋お好み焼き＝キリン」くらい、&lt;strong&gt;燃焼前後は全くの別物&lt;/strong&gt;というイメージを持つと、化学変化の本質がつかみやすい。&lt;/li&gt;
&lt;/ul&gt;
&lt;p class="mb-0"&gt;単なる暗記ではなく、&lt;strong&gt;「CはCO&lt;sub&gt;2&lt;/sub&gt;、HはH&lt;sub&gt;2&lt;/sub&gt;O、金属は酸化物」&lt;/strong&gt;という対応関係で整理しておくと、&lt;br /&gt;
物質の変化単元全体がつながって見えてきます。&lt;/p&gt;
&lt;/div&gt;
&lt;/div&gt;
&lt;p&gt;&lt;!-- 四角のCTA --&gt;&lt;/p&gt;
&lt;div class="card shadow-sm mb-4" style="border: 2px solid #d32f2f;"&gt;
&lt;div class="card-body"&gt;
&lt;h2 class="h5 mb-2" style="border-left: 4px solid #d32f2f; padding-left: 0.75rem;"&gt;「燃焼」と「化学変化」を入試レベルまで仕上げたい人へ&lt;/h2&gt;
&lt;p class="mb-2"&gt;有機物・無機物・酸化・還元・質量保存…。&lt;br /&gt;
物質の変化は、中学理科でも&lt;strong&gt;得点差がつきやすい重要単元&lt;/strong&gt;です。&lt;/p&gt;
&lt;ul class="mb-3"&gt;
&lt;li&gt;燃焼・熱分解・化合・分解などの典型実験の整理&lt;/li&gt;
&lt;li&gt;グラフ・表を使った質量計算・思考問題の演習&lt;/li&gt;
&lt;li&gt;動画＋オンライン個別でのフォロー（中学受験・高校受験対応）&lt;/li&gt;
&lt;/ul&gt;
&lt;div class="d-flex flex-wrap justify-content-between align-items-center"&gt;
&lt;p class="mb-2 mb-md-0"&gt;受験理科専門塾「しゅん吉クエスト」では、&lt;br class="d-none d-md-inline" /&gt;化学分野が苦手な受験生でも&lt;strong&gt;「考え方から」&lt;/strong&gt;理解できるカリキュラムを用意しています。&lt;/p&gt;
&lt;p&gt;&lt;a class="btn btn-danger" href="https://rika-quest.com/"&gt;&lt;br /&gt;
カリキュラム・講座の詳細を見る&lt;br /&gt;
&lt;/a&gt;&lt;/p&gt;
&lt;/div&gt;
&lt;/div&gt;
&lt;/div&gt;
&lt;/div&gt;
&lt;p&gt;&lt;!-- クイズ用スクリプト --&gt;&lt;br /&gt;
&lt;script&gt;
  function showCombustionAnswer(id) {
    var answer = document.getElementById('answer' + id);
    var button = document.getElementById('btn-answer' + id);
    if (answer) {
      answer.style.display = 'block';
    }
    if (button) {
      button.style.display = 'none';
    }
  }
&lt;/script&gt;&lt;/p&gt;
```
</t>
  </si>
  <si>
    <t>resp_0d5b69b1bd7799bf0169ab799605fc8192b3f1e4a7f1f662a9</t>
  </si>
  <si>
    <t>1) 本文の要約（想定読者・悩み・解決）
- 想定読者  
  中学理科・中学受験理科を学ぶ生徒、または保護者。特に「ものの燃え方」「有機物・無機物」「ろうそく・スチールウール・鉄の扱い」で混乱している人です。
- 悩み  
  「ろうは有機物なのか」「スチールウールは有機物か無機物か」「有機物を燃やすと何が出るのか」「無機物も燃えるのか」「酸化とは何か」があいまいで、問題で判定や説明ができない状態です。
- 解決  
  本文は、燃焼を「酸素との反応」として整理し、  
  - ろう・木材・紙などは有機物で、燃えると二酸化炭素と水ができる  
  - 鉄・銅・スチールウールなどは無機物で、燃えると酸化物になる  
  という区別を、図・表・クイズ付きで理解させる内容です。  
  つまり主な解決範囲は「有機物/無機物の見分け」と「燃焼後に何ができるか」の基礎整理です。
2) 検索意図の整理（主要クエリから2〜3パターン）
- パターンA：判定をすぐ知りたい  
  代表クエリ：
  - ろう 有機物
  - ろうは有機物か
  - スチールウール 有機物
  - スチールウール 有機物か無機物か
  - 鉄は有機物か
  - 鉄は無機物  
  意図：個別の物質が有機物か無機物かをすぐ確認したい。
- パターンB：有機物を燃やすと何が出るか知りたい  
  代表クエリ：
  - 有機物を燃やすと
  - 有機物 燃やすと
  - 有機物の燃焼
  - 有機物を燃やすと発生する気体
  - 炭素を含み、燃えて二酸化炭素を発生する物質  
  意図：有機物の燃焼で二酸化炭素・水ができる理由や覚え方を知りたい。
- パターンC：有機物と無機物の違いを簡単に知りたい  
  代表クエリ：
  - 有機物と無機物の違い
  - 無機物と有機物の違い
  - 有機物 無機物 違い 簡単に  
  意図：受験・定期テスト向けに、違いを短く整理して理解したい。
3) 不一致の指摘（タイトル/メタ/H1/冒頭のどこがズレているか）
- タイトルのズレ  
  現状タイトルは  
  「ろうは有機物？スチールウールは無機物？ものの燃え方をC・Hと酸化物で整理【中学受験理科】」  
  で、上位クエリの「ろう 有機物」「スチールウール 有機物/無機物」には合っています。  
  ただし、表示上位には
  - 有機物を燃やすと
  - 有機物の燃焼
  - 有機物と無機物の違い  
  も多く、現タイトルは「判定」寄りに偏っています。  
  そのため、「有機物を燃やすと何ができるか」まで一目で伝わりにくいです。
- メタのズレ  
  現状メタは内容自体は正確ですが、
  - 「有機物を燃やすと何が出るか」
  - 「有機物と無機物の違い」
  の検索意図に対して、説明がやや長く、先頭で答えが見えにくいです。  
  また「図とまとめ表、10問クイズ」は補足情報であり、検索者が最初に知りたい答えではありません。
- H1のズレ  
  現状H1は  
  「【理科のコツ】『ものの燃え方』｜有機物・無機物とろうそく・スチールウールの燃焼」  
  ですが、主要クエリの中心である
  - ろうは有機物か
  - スチールウールは無機物か
  - 有機物を燃やすと何が出るか  
  に対する答えの形になっていません。  
  「理科のコツ」は抽象的で、検索結果から来たユーザーが求める即答性を弱めています。
- 冒頭120字のズレ  
  冒頭は「中学理科／化学分野 テーマ…」から始まり、ラベル情報が先に来ています。  
  検索者は「ろうは有機物？」「有機物を燃やすと？」の答えを求めているため、冒頭は
  - ろうは有機物
  - スチールウールは無機物
  - 有機物が燃えると二酸化炭素と水ができる  
  を最初の1文で示した方が意図に合います。
4) 修正方針（“どの意図に寄せるか”を1つに決める）
「ろう・スチールウールは有機物か無機物かを判定したい人」に寄せつつ、その直後に「有機物を燃やすと何ができるか」まで答える方針が最適です。
理由：
- GSCで最多は「ろう 有機物」「スチールウール 有機物」系
- 現本文も、ろう・鉄・スチールウールを軸に有機物/無機物と燃焼生成物を説明しており、本文改修なしで合わせやすい
- 「有機物を燃やすと」系の需要も、冒頭とメタで十分取り込める
5) 修正案（すべてコードブロック）
- タイトル案3つ（全角35字前後＋56字以上の網羅型を1つ）
```txt
ろうは有機物？スチールウールは無機物？
```
```txt
ろう・鉄・スチールウールは有機物？無機物？
```
```txt
ろうは有機物、スチールウールは無機物？有機物を燃やすと何ができるかまで中学理科でわかりやすく解説
```
- メタ案3つ（全角90字前後）
```txt
ろうは有機物、スチールウールや鉄は無機物です。有機物を燃やすと二酸化炭素と水ができ、金属は酸化物に変わります。有機物と無機物の違いを中学理科向けに整理します。
```
```txt
ろうそくのろうは有機物か、スチールウールは無機物かをすぐ確認できます。あわせて、有機物の燃焼で何ができるか、無機物が燃えるとどう変わるかを図と表で説明します。
```
```txt
有機物と無機物の違いが知りたい人向けの記事です。ろう・ろうそく・鉄・スチールウールを例に、燃えると二酸化炭素や水ができる場合と、酸化物になる場合の違いを説明します。
```
- H1案2つ
```txt
ろうは有機物？スチールウールは無機物？ものの燃え方を中学理科で解説
```
```txt
ろう・鉄・スチールウールでわかる有機物と無機物、燃えると何ができるか
```
- 冒頭120字（2案：&lt;p&gt;で開始）
```html
&lt;p&gt;ろうは有機物、スチールウールや鉄は無機物です。有機物を燃やすと二酸化炭素と水ができ、金属は酸化物に変わります。この記事では、ものの燃え方を中学理科の範囲でわかりやすく説明します。&lt;/p&gt;
```
```html
&lt;p&gt;「ろうは有機物？」「スチールウールは無機物？」と迷いやすい燃焼の単元を整理します。ろう・鉄・スチールウールを例に、有機物と無機物の違い、燃えると何ができるかをわかりやすく確認できます。&lt;/p&gt;
```</t>
  </si>
  <si>
    <t xml:space="preserve">以下のページは「スニペット整合性」（本文と title/meta/H1/冒頭文）が弱い可能性があります。
まず【本文】を確認し、想定読者・悩み・解決範囲を把握してください。
そのうえで、GSCの主要クエリ（表示回数上位）を根拠に、
「検索意図に対して、タイトル/メタ/H1/冒頭120字がズレている点」を特定し、
ズレを解消するための修正案（タイトル/メタ/H1/冒頭）を提示してください。
※本文の“大改修”は前提にしません（必要なら追記ブロックは最大1つまで）。
【URL】https://rika-quest.com/column/insect/
【ページ分類】MC
【ページ分類の略語（このプロンプト内の定義）】
TP = トップページ（ホーム/サイトの入口）
SP = サービスページ（講座・コース・申込導線）
MC = メインコラム（コラム/解説/勉強法など集客記事）
SC = サブコラム（MCやSPを補強するための補助コラム※サイト定義に合わせて判断）
NW = ニュース/お知らせ（運用上は改善対象外として除外）
ST = 企業情報等のSEO対策を行わないこ固定ページ（運用上は改善対象外として除外）
- / 空欄 / 未分類 = 未分類（このスクリプトでは改善対象外として除外）
※未分類（空欄 / "-" / "未分類"）は作業対象に含めません。
【現状（スニペット要素）】
- タイトル：【理科のコツ】こん虫の分類 - 中学受験 理科の個別指導 | 受験理科専門塾「しゅん吉クエスト」
- メタ：昆虫の分類を解説！無脊椎動物の中で完全変態と不完全変態に分かれる昆虫たち。カブトムシやコオロギなど具体例を挙げてその特徴を学び、さなぎを経るかどうかの違いを理解しよう。テキストや実物で確認しながら昆虫の進化を楽しく学習！
- H1：【理科のコツ】こん虫の分類
- 冒頭120字：中学受験／理科・生物 テーマ：昆虫の分類・完全変態／不完全変態 昆虫の分類をイメージで理解する──無脊椎動物・完全変態／不完全変態 「完全変態？ 不完全変態？」──言葉だけ聞くと難しそうですが、 背骨の有無・さなぎの有無 という シンプルな
【GSC主要クエリ（表示回数上位50件）】
- 完全変態 不完全変態｜表示150｜CTR 1.33%｜順位7.0
- 不完全変体の昆虫 一覧｜表示150｜CTR 0.00%｜順位1.1
- 昆虫 分類｜表示137｜CTR 0.00%｜順位2.8
- 変態 理科｜表示84｜CTR 0.00%｜順位7.0
- 虫 分類｜表示78｜CTR 0.00%｜順位3.8
- 完全 変体 の昆虫 一覧｜表示73｜CTR 0.00%｜順位1.6
- 完全変体の昆虫 一覧｜表示62｜CTR 0.00%｜順位1.3
- 完全変態と不完全変態｜表示51｜CTR 1.96%｜順位7.4
- 不完全 変体 の昆虫 一覧｜表示51｜CTR 0.00%｜順位1.1
- 完全変体の昆虫 覚え方｜表示43｜CTR 0.00%｜順位1.5
- さなぎにならない昆虫｜表示38｜CTR 0.00%｜順位2.5
- 昆虫 分類 表｜表示37｜CTR 2.70%｜順位1.0
- さなぎになる 昆虫 一覧｜表示33｜CTR 0.00%｜順位5.7
- 中学受験 昆虫｜表示32｜CTR 12.50%｜順位5.8
- 理科 変態｜表示31｜CTR 0.00%｜順位7.1
- 不完全 変体 の昆虫 覚え方｜表示30｜CTR 0.00%｜順位1.3
- 不完全変態 覚え方｜表示29｜CTR 0.00%｜順位1.3
- 完全変態 不完全変態 違い｜表示29｜CTR 0.00%｜順位5.3
- 完全変態と不完全変態の違い｜表示29｜CTR 0.00%｜順位2.5
- さなぎになる 昆虫 ならない 昆虫 違い｜表示23｜CTR 0.00%｜順位9.0
- 昆虫 中学受験｜表示22｜CTR 9.09%｜順位4.7
- さなぎ に ならない 昆虫 覚え方｜表示21｜CTR 0.00%｜順位8.9
- 不完全変体 覚え方｜表示21｜CTR 0.00%｜順位1.0
- 虫の分類｜表示20｜CTR 0.00%｜順位3.9
- 完全変態 不完全変態 覚え方｜表示19｜CTR 0.00%｜順位2.7
- 完全 変体 の昆虫 覚え方｜表示18｜CTR 0.00%｜順位1.0
- 完全変態の虫｜表示17｜CTR 0.00%｜順位5.4
- 不完全変態 例｜表示16｜CTR 0.00%｜順位1.7
- 理科虫｜表示16｜CTR 0.00%｜順位4.1
- カブトムシ 無脊椎動物｜表示14｜CTR 0.00%｜順位3.2
- コオロギ 不完全変態｜表示13｜CTR 0.00%｜順位1.0
- 動物の特徴｜表示13｜CTR 0.00%｜順位1.0
- 完全変体の昆虫｜表示13｜CTR 0.00%｜順位1.0
- 完全変態 例｜表示13｜CTR 0.00%｜順位1.9
- 昆虫類 特徴｜表示13｜CTR 0.00%｜順位3.8
- 不完全変態 虫｜表示12｜CTR 0.00%｜順位6.4
- さなぎの時期がない昆虫｜表示11｜CTR 0.00%｜順位1.0
- 完全変体 不完全変体 違い｜表示11｜CTR 0.00%｜順位1.0
- 理科 虫｜表示10｜CTR 0.00%｜順位5.9
- 理科昆虫｜表示10｜CTR 0.00%｜順位1.6
- さなぎに ならない 昆虫 一覧｜表示9｜CTR 0.00%｜順位3.1
- カブトムシ 背骨｜表示9｜CTR 0.00%｜順位3.7
- ハチ 完全変態｜表示9｜CTR 0.00%｜順位9.1
- 昆虫 理科｜表示9｜CTR 0.00%｜順位2.0
- 不完全変体の昆虫 覚え方｜表示8｜CTR 0.00%｜順位2.4
- 完全変態 一覧｜表示8｜CTR 0.00%｜順位6.1
- 完全変態 虫｜表示8｜CTR 0.00%｜順位4.8
- 理科 昆虫｜表示8｜CTR 0.00%｜順位1.5
- 不完全変態 完全変態｜表示7｜CTR 0.00%｜順位8.0
- 昆虫 背骨｜表示7｜CTR 0.00%｜順位1.0
【参考：代表語（自動抽出）】不完全変態
【出力（必ずこの順）】
1) 本文の要約（想定読者・悩み・解決）
2) 検索意図の整理（主要クエリから2〜3パターン）
3) 不一致の指摘（タイトル/メタ/H1/冒頭のどこがズレているか）
4) 修正方針（“どの意図に寄せるか”を1つに決める）
5) 修正案（すべてコードブロック）
   - タイトル案3つ（全角35字前後＋56字以上の網羅型を1つ）
   - メタ案3つ（全角90字前後）
   - H1案2つ
   - 冒頭120字（2案：&lt;p&gt;で開始）
【禁則ワード（シート連動）】
以下の【禁則ワード】は、タイトル/メタ/導入文/見出し/本文のいずれにも原則使用しないでください。
言い換えが必要な場合は、自然な日本語に置換してください。
【禁則ワード】
- 崩れ
- 型
- 迷い
- 保留
- 固定
- 手順
- 立て直
- 最短
- 結論だけ
- 乱れ
- 三点確認
- 内部リンク
- 導線
- 設計
- 刺
- まず結論
- 整え
- 押し付けない案内
- 統一
- 次の一手
- 失点
- 確定
- サブコラム
- 30秒
- 1分
- CV
- 網羅
【本文】
```html
&lt;div id="top" class="container my-4"&gt;
&lt;p&gt;&lt;!-- Hero Section --&gt;&lt;/p&gt;
&lt;div class="card shadow-sm mb-4 border-0" style="background: linear-gradient(135deg, #00796b, #f9a825); color: #fff;"&gt;
&lt;div class="card-body p-4"&gt;
&lt;div class="d-flex flex-wrap justify-content-between align-items-center mb-2"&gt;&lt;span class="badge bg-warning text-dark mb-1" style="font-size: 0.8rem;"&gt;中学受験／理科・生物&lt;/span&gt;&lt;br /&gt;
&lt;span class="badge bg-light text-dark mb-1" style="font-size: 0.75rem;"&gt;テーマ：昆虫の分類・完全変態／不完全変態&lt;/span&gt;&lt;/div&gt;
&lt;h1 class="card-title mb-3" style="font-size: 1.9rem; line-height: 1.5;"&gt;昆虫の分類をイメージで理解する──無脊椎動物・完全変態／不完全変態&lt;/h1&gt;
&lt;p class="card-text mb-0" style="font-size: 0.98rem;"&gt;「完全変態？ 不完全変態？」──言葉だけ聞くと難しそうですが、&lt;strong&gt;背骨の有無・さなぎの有無&lt;/strong&gt;という&lt;br /&gt;
シンプルな視点で整理すれば、一気に分かりやすくなります。&lt;br /&gt;
このページでは動画と図をもとに、&lt;strong&gt;無脊椎動物としての昆虫&lt;/strong&gt;から、&lt;br /&gt;
&lt;strong&gt;完全変態／不完全変態の違い&lt;/strong&gt;までをまとめとクイズで確認していきます。&lt;/p&gt;
&lt;p class="mb-0" style="font-size: 0.95rem;"&gt;生物分野の全体像（よく出るテーマと引っ掛かりポイント）は、&lt;a href="https://rika-quest.com/column/creature/"&gt;全体像はこちら&lt;/a&gt;で確認できます。&lt;/p&gt;
&lt;/div&gt;
&lt;/div&gt;
&lt;p&gt;&lt;!-- 動画 --&gt;&lt;/p&gt;
&lt;div class="card shadow-sm mb-4"&gt;
&lt;div class="card-header bg-light"&gt;
&lt;h2 class="h5 mb-0"&gt;動画で学ぶ：昆虫の分類（完全変態・不完全変態）&lt;/h2&gt;
&lt;/div&gt;
&lt;div class="card-body"&gt;
&lt;div class="ratio ratio-16x9 mb-3"&gt;&lt;iframe title="YouTube video player" src="https://www.youtube.com/embed/GDuqekqVWQU" frameborder="0" allowfullscreen="allowfullscreen"&gt;&lt;/iframe&gt;&lt;/div&gt;
&lt;p class="mb-0"&gt;まずは動画で、無脊椎動物の中での昆虫の位置づけと、完全変態・不完全変態のイメージをつかみましょう。&lt;/p&gt;
&lt;/div&gt;
&lt;/div&gt;
&lt;p&gt;&lt;!-- 無脊椎動物と昆虫 --&gt;&lt;/p&gt;
&lt;div class="card shadow-sm mb-4"&gt;
&lt;div class="card-header bg-light"&gt;
&lt;h2 class="h5 mb-0"&gt;無脊椎動物と昆虫の位置づけ&lt;/h2&gt;
&lt;/div&gt;
&lt;div class="card-body"&gt;
&lt;p&gt;動物の分類は、まず大きく&lt;strong&gt;脊椎動物（背骨がある）&lt;/strong&gt;と&lt;strong&gt;無脊椎動物（背骨がない）&lt;/strong&gt;に分けるところからスタートします。&lt;/p&gt;
&lt;div class="row g-3 align-items-start mb-3"&gt;
&lt;div class="col-md-6"&gt;
&lt;ul class="mb-2"&gt;
&lt;li&gt;&lt;strong&gt;脊椎動物&lt;/strong&gt;：背骨を持つグループ（魚類・両生類・はちゅう類・鳥類・ほ乳類など）。&lt;/li&gt;
&lt;li&gt;&lt;strong&gt;無脊椎動物&lt;/strong&gt;：背骨を持たないグループ。&lt;br /&gt;
代表的なのは、&lt;/p&gt;
&lt;ul&gt;
&lt;li&gt;昆虫（チョウ・カブトムシ・バッタ など）&lt;/li&gt;
&lt;li&gt;クモ類&lt;/li&gt;
&lt;li&gt;エビ・カニなどの&lt;strong&gt;甲殻類&lt;/strong&gt;&lt;/li&gt;
&lt;/ul&gt;
&lt;/li&gt;
&lt;/ul&gt;
&lt;p class="mb-0"&gt;今回の主役は、この&lt;strong&gt;無脊椎動物の中の「昆虫」&lt;/strong&gt;です。&lt;/p&gt;
&lt;/div&gt;
&lt;div class="col-md-6"&gt;
&lt;div class="p-3 rounded" style="background-color: #e0f2f1;"&gt;
&lt;h3 class="h6"&gt;ポイント：背骨の有無で大きく分ける&lt;/h3&gt;
&lt;ul class="mb-0"&gt;
&lt;li&gt;背骨があるかどうかで、まず&lt;strong&gt;二大グループ&lt;/strong&gt;に分かれる。&lt;/li&gt;
&lt;li&gt;昆虫・クモ・エビ・カニのような「虫っぽい生き物」は、多くが&lt;strong&gt;無脊椎動物&lt;/strong&gt;。&lt;/li&gt;
&lt;li&gt;分類問題では、背骨の有無が問われることも多い。&lt;/li&gt;
&lt;/ul&gt;
&lt;/div&gt;
&lt;/div&gt;
&lt;/div&gt;
&lt;p class="mb-0"&gt;無脊椎動物である昆虫は、さらに&lt;strong&gt;完全変態&lt;/strong&gt;と&lt;strong&gt;不完全変態&lt;/strong&gt;に分けて考えると整理しやすくなります。&lt;/p&gt;
&lt;/div&gt;
&lt;/div&gt;
&lt;p&gt;&lt;!-- 完全変態と不完全変態 --&gt;&lt;/p&gt;
&lt;div class="card shadow-sm mb-4"&gt;
&lt;div class="card-header bg-light"&gt;
&lt;h2 class="h5 mb-0"&gt;完全変態と不完全変態の違い&lt;/h2&gt;
&lt;/div&gt;
&lt;div class="card-body"&gt;
&lt;div class="row g-3 align-items-start mb-3"&gt;
&lt;div class="col-md-5"&gt;
&lt;div class="text-center mb-2"&gt;&lt;img decoding="async" class="img-fluid" src="https://rika-quest.com/wp-content/uploads/2023/04/画像4-1024x950.png" alt="昆虫の完全変態と不完全変態を比較する図" /&gt;&lt;/div&gt;
&lt;p class="small text-muted text-center mb-0"&gt;幼虫の姿と成虫の姿がどれくらい違うかに注目すると、完全変態か不完全変態かが見えてきます。&lt;/p&gt;
&lt;/div&gt;
&lt;div class="col-md-7"&gt;
&lt;h3 class="h6"&gt;完全変態とは？&lt;/h3&gt;
&lt;p&gt;&lt;strong&gt;完全変態&lt;/strong&gt;の昆虫は、&lt;br /&gt;
&lt;strong&gt;「幼虫 → さなぎ → 成虫」&lt;/strong&gt;というはっきりした段階を経ます。&lt;br /&gt;
カブトムシのように、&lt;strong&gt;幼虫と成虫の姿がまるで別物&lt;/strong&gt;なのが特徴です。&lt;/p&gt;
&lt;ul&gt;
&lt;li&gt;間に&lt;strong&gt;さなぎの段階&lt;/strong&gt;をはさむ。&lt;/li&gt;
&lt;li&gt;幼虫と成虫の生活場所・エサ・姿が大きく変わることが多い。&lt;/li&gt;
&lt;li&gt;例：カブトムシ、チョウ、ハチ、ハエ、甲虫類 など。&lt;/li&gt;
&lt;/ul&gt;
&lt;h3 class="h6 mt-3"&gt;不完全変態とは？&lt;/h3&gt;
&lt;p&gt;&lt;strong&gt;不完全変態&lt;/strong&gt;の昆虫は、&lt;br /&gt;
&lt;strong&gt;「幼虫 → 成虫」&lt;/strong&gt;と変化し、さなぎの段階をとりません。&lt;br /&gt;
コオロギの子どもを思い浮かべると分かりやすく、&lt;strong&gt;小さいだけで姿はほぼコオロギ&lt;/strong&gt;です。&lt;/p&gt;
&lt;ul&gt;
&lt;li&gt;&lt;strong&gt;さなぎにならず&lt;/strong&gt;、脱皮をくり返しながら成虫に近づいていく。&lt;/li&gt;
&lt;li&gt;幼虫の姿が成虫に近く、「ミニチュア版」に見える。&lt;/li&gt;
&lt;li&gt;例：コオロギ、バッタ など。&lt;/li&gt;
&lt;/ul&gt;
&lt;/div&gt;
&lt;/div&gt;
&lt;div class="table-responsive"&gt;
&lt;table class="table table-bordered align-middle"&gt;
&lt;thead style="background-color: #dfffd6;"&gt;
&lt;tr class="text-center"&gt;
&lt;th&gt;分類&lt;/th&gt;
&lt;th&gt;変態の流れ&lt;/th&gt;
&lt;th&gt;代表例&lt;/th&gt;
&lt;th&gt;ポイント&lt;/th&gt;
&lt;/tr&gt;
&lt;/thead&gt;
&lt;tbody&gt;
&lt;tr style="background-color: #ffffff;"&gt;
&lt;td&gt;&lt;strong&gt;完全変態&lt;/strong&gt;&lt;/td&gt;
&lt;td&gt;幼虫 → さなぎ → 成虫&lt;/td&gt;
&lt;td&gt;カブトムシ、チョウ、ハチ、ハエ、甲虫類&lt;/td&gt;
&lt;td&gt;さなぎの段階あり。幼虫と成虫の姿が大きく違う。&lt;/td&gt;
&lt;/tr&gt;
&lt;tr style="background-color: #dfffd6;"&gt;
&lt;td&gt;&lt;strong&gt;不完全変態&lt;/strong&gt;&lt;/td&gt;
&lt;td&gt;幼虫 → 成虫（さなぎなし）&lt;/td&gt;
&lt;td&gt;コオロギ、バッタ など&lt;/td&gt;
&lt;td&gt;幼虫が成虫の「小型版」のように見える。さなぎにならない。&lt;/td&gt;
&lt;/tr&gt;
&lt;/tbody&gt;
&lt;/table&gt;
&lt;/div&gt;
&lt;p class="mb-0"&gt;入試では、&lt;strong&gt;「この昆虫は完全変態？ 不完全変態？」&lt;/strong&gt;という形で問われることが多いので、&lt;br /&gt;
教科書・テキストに登場する主な昆虫については、どちらに分類されるかを一覧で確認しておきましょう。&lt;/p&gt;
&lt;/div&gt;
&lt;/div&gt;
&lt;p&gt;&lt;!-- まとめ表 --&gt;&lt;/p&gt;
&lt;div class="card shadow-sm mb-4"&gt;
&lt;div class="card-header bg-light"&gt;
&lt;h2 class="h5 mb-0"&gt;昆虫の分類についてのまとめ&lt;/h2&gt;
&lt;/div&gt;
&lt;div class="card-body"&gt;
&lt;div class="table-responsive mb-3"&gt;
&lt;table class="table table-bordered align-middle"&gt;
&lt;thead style="background-color: #dfffd6;"&gt;
&lt;tr&gt;
&lt;th&gt;項目&lt;/th&gt;
&lt;th&gt;内容&lt;/th&gt;
&lt;/tr&gt;
&lt;/thead&gt;
&lt;tbody&gt;
&lt;tr style="background-color: #ffffff;"&gt;
&lt;td&gt;&lt;strong&gt;無脊椎動物とは&lt;/strong&gt;&lt;/td&gt;
&lt;td&gt;– 背骨がない動物のこと&lt;br /&gt;
– 昆虫、クモ、エビ、カニなどの甲殻類が含まれる&lt;/td&gt;
&lt;/tr&gt;
&lt;tr style="background-color: #dfffd6;"&gt;
&lt;td&gt;&lt;strong&gt;完全変態&lt;/strong&gt;&lt;/td&gt;
&lt;td&gt;– 幼虫 → さなぎ → 成虫という過程を経る&lt;br /&gt;
– 例: カブトムシ、チョウ、ハチ、ハエ、甲虫類&lt;/td&gt;
&lt;/tr&gt;
&lt;tr style="background-color: #ffffff;"&gt;
&lt;td&gt;&lt;strong&gt;不完全変態&lt;/strong&gt;&lt;/td&gt;
&lt;td&gt;– 幼虫が直接成虫に変化（さなぎの段階がない）&lt;br /&gt;
– 例: コオロギ、バッタ&lt;/td&gt;
&lt;/tr&gt;
&lt;tr style="background-color: #dfffd6;"&gt;
&lt;td&gt;&lt;strong&gt;昆虫の分類ポイント&lt;/strong&gt;&lt;/td&gt;
&lt;td&gt;– 完全変態か不完全変態かで分類&lt;br /&gt;
– &lt;strong&gt;さなぎの有無&lt;/strong&gt;が重要な違い&lt;/td&gt;
&lt;/tr&gt;
&lt;/tbody&gt;
&lt;/table&gt;
&lt;/div&gt;
&lt;p class="mb-0"&gt;特に、&lt;strong&gt;「さなぎになるかどうか」&lt;/strong&gt;と、代表的な昆虫の具体例はセットで覚えておきましょう。&lt;/p&gt;
&lt;/div&gt;
&lt;/div&gt;
&lt;p&gt;&lt;!-- クイズ --&gt;&lt;/p&gt;
&lt;div class="card shadow-sm mb-5"&gt;
&lt;div class="card-header bg-light"&gt;
&lt;h2 class="h5 mb-0"&gt;理解度チェッククイズ（10問）&lt;/h2&gt;
&lt;/div&gt;
&lt;div class="card-body"&gt;
&lt;p&gt;昆虫の分類がきちんと整理できているか、クイズでチェックしてみましょう。&lt;br /&gt;
各問題の&lt;strong&gt;「正解を見る」ボタン&lt;/strong&gt;をクリックすると解答が表示されます。&lt;/p&gt;
&lt;div class="table-responsive"&gt;
&lt;table class="table table-bordered align-middle"&gt;
&lt;thead style="background-color: #dfffd6;"&gt;
&lt;tr&gt;
&lt;th&gt;問題&lt;/th&gt;
&lt;th&gt;選択肢&lt;/th&gt;
&lt;th&gt;正解を見る&lt;/th&gt;
&lt;/tr&gt;
&lt;/thead&gt;
&lt;tbody&gt;
&lt;tr style="background-color: #ffffff;"&gt;
&lt;td&gt;1. 無脊椎動物の特徴は？&lt;/td&gt;
&lt;td&gt;A. 背骨がある&lt;br /&gt;
B. 背骨がない&lt;br /&gt;
C. 羽がある&lt;br /&gt;
D. 甲羅を持っている&lt;/td&gt;
&lt;td&gt;&lt;button class="btn btn-sm btn-success"&gt;&lt;br /&gt;
正解を見る&lt;br /&gt;
&lt;/button&gt;&lt;/p&gt;
&lt;div id="answer1" style="display: none;"&gt;正解: B. 背骨がない&lt;/div&gt;
&lt;/td&gt;
&lt;/tr&gt;
&lt;tr style="background-color: #dfffd6;"&gt;
&lt;td&gt;2. 完全変態に含まれる昆虫は？&lt;/td&gt;
&lt;td&gt;A. コオロギ&lt;br /&gt;
B. バッタ&lt;br /&gt;
C. カブトムシ&lt;br /&gt;
D. クモ&lt;/td&gt;
&lt;td&gt;&lt;button class="btn btn-sm btn-success"&gt;&lt;br /&gt;
正解を見る&lt;br /&gt;
&lt;/button&gt;&lt;/p&gt;
&lt;div id="answer2" style="display: none;"&gt;正解: C. カブトムシ&lt;/div&gt;
&lt;/td&gt;
&lt;/tr&gt;
&lt;tr style="background-color: #ffffff;"&gt;
&lt;td&gt;3. 不完全変態に含まれる昆虫は？&lt;/td&gt;
&lt;td&gt;A. ハチ&lt;br /&gt;
B. コオロギ&lt;br /&gt;
C. チョウ&lt;br /&gt;
D. カブトムシ&lt;/td&gt;
&lt;td&gt;&lt;button class="btn btn-sm btn-success"&gt;&lt;br /&gt;
正解を見る&lt;br /&gt;
&lt;/button&gt;&lt;/p&gt;
&lt;div id="answer3" style="display: none;"&gt;正解: B. コオロギ&lt;/div&gt;
&lt;/td&gt;
&lt;/tr&gt;
&lt;tr style="background-color: #dfffd6;"&gt;
&lt;td&gt;4. 完全変態の特徴は？&lt;/td&gt;
&lt;td&gt;A. 幼虫 → 成虫&lt;br /&gt;
B. 幼虫 → さなぎ → 成虫&lt;br /&gt;
C. 幼虫 → 成虫（さなぎなし）&lt;br /&gt;
D. 成虫 → さなぎ → 幼虫&lt;/td&gt;
&lt;td&gt;&lt;button class="btn btn-sm btn-success"&gt;&lt;br /&gt;
正解を見る&lt;br /&gt;
&lt;/button&gt;&lt;/p&gt;
&lt;div id="answer4" style="display: none;"&gt;正解: B. 幼虫 → さなぎ → 成虫&lt;/div&gt;
&lt;/td&gt;
&lt;/tr&gt;
&lt;tr style="background-color: #ffffff;"&gt;
&lt;td&gt;5. 不完全変態の例に当てはまらない昆虫は？&lt;/td&gt;
&lt;td&gt;A. バッタ&lt;br /&gt;
B. コオロギ&lt;br /&gt;
C. チョウ&lt;br /&gt;
D. ハリガネムシ&lt;/td&gt;
&lt;td&gt;&lt;button class="btn btn-sm btn-success"&gt;&lt;br /&gt;
正解を見る&lt;br /&gt;
&lt;/button&gt;&lt;/p&gt;
&lt;div id="answer5" style="display: none;"&gt;正解: C. チョウ&lt;/div&gt;
&lt;/td&gt;
&lt;/tr&gt;
&lt;tr style="background-color: #dfffd6;"&gt;
&lt;td&gt;6. 背骨がある動物の分類名は？&lt;/td&gt;
&lt;td&gt;A. 無脊椎動物&lt;br /&gt;
B. 脊椎動物&lt;br /&gt;
C. 甲殻類&lt;br /&gt;
D. 節足動物&lt;/td&gt;
&lt;td&gt;&lt;button class="btn btn-sm btn-success"&gt;&lt;br /&gt;
正解を見る&lt;br /&gt;
&lt;/button&gt;&lt;/p&gt;
&lt;div id="answer6" style="display: none;"&gt;正解: B. 脊椎動物&lt;/div&gt;
&lt;/td&gt;
&lt;/tr&gt;
&lt;tr style="background-color: #ffffff;"&gt;
&lt;td&gt;7. カブトムシはどの変態に分類されますか？&lt;/td&gt;
&lt;td&gt;A. 完全変態&lt;br /&gt;
B. 不完全変態&lt;br /&gt;
C. 両方&lt;br /&gt;
D. どちらでもない&lt;/td&gt;
&lt;td&gt;&lt;button class="btn btn-sm btn-success"&gt;&lt;br /&gt;
正解を見る&lt;br /&gt;
&lt;/button&gt;&lt;/p&gt;
&lt;div id="answer7" style="display: none;"&gt;正解: A. 完全変態&lt;/div&gt;
&lt;/td&gt;
&lt;/tr&gt;
&lt;tr style="background-color: #dfffd6;"&gt;
&lt;td&gt;8. 不完全変態に共通する特徴は？&lt;/td&gt;
&lt;td&gt;A. 幼虫から直接成虫になる&lt;br /&gt;
B. 幼虫からさなぎを経て成虫になる&lt;br /&gt;
C. 成虫の段階がない&lt;br /&gt;
D. 幼虫が光合成を行う&lt;/td&gt;
&lt;td&gt;&lt;button class="btn btn-sm btn-success"&gt;&lt;br /&gt;
正解を見る&lt;br /&gt;
&lt;/button&gt;&lt;/p&gt;
&lt;div id="answer8" style="display: none;"&gt;正解: A. 幼虫から直接成虫になる&lt;/div&gt;
&lt;/td&gt;
&lt;/tr&gt;
&lt;tr style="background-color: #ffffff;"&gt;
&lt;td&gt;9. 無脊椎動物に含まれない生物は？&lt;/td&gt;
&lt;td&gt;A. クモ&lt;br /&gt;
B. コオロギ&lt;br /&gt;
C. 魚&lt;br /&gt;
D. エビ&lt;/td&gt;
&lt;td&gt;&lt;button class="btn btn-sm btn-success"&gt;&lt;br /&gt;
正解を見る&lt;br /&gt;
&lt;/button&gt;&lt;/p&gt;
&lt;div id="answer9" style="display: none;"&gt;正解: C. 魚&lt;/div&gt;
&lt;/td&gt;
&lt;/tr&gt;
&lt;tr style="background-color: #dfffd6;"&gt;
&lt;td&gt;10. 昆虫の分類で重要なのは？&lt;/td&gt;
&lt;td&gt;A. 背骨の有無&lt;br /&gt;
B. 羽の有無&lt;br /&gt;
C. 完全変態か不完全変態か&lt;br /&gt;
D. 体の色&lt;/td&gt;
&lt;td&gt;&lt;button class="btn btn-sm btn-success"&gt;&lt;br /&gt;
正解を見る&lt;br /&gt;
&lt;/button&gt;&lt;/p&gt;
&lt;div id="answer10" style="display: none;"&gt;正解: C. 完全変態か不完全変態か&lt;/div&gt;
&lt;/td&gt;
&lt;/tr&gt;
&lt;/tbody&gt;
&lt;/table&gt;
&lt;/div&gt;
&lt;p&gt;&lt;script&gt;
        // すでに inline onclick で制御しているので、ここでは追加JS不要ですが、
        // 必要に応じて関数化したい場合はこのスペースを利用できます。
      &lt;/script&gt;&lt;/p&gt;
&lt;/div&gt;
&lt;/div&gt;
&lt;p&gt;&lt;!-- まとめセクション --&gt;&lt;/p&gt;
&lt;div class="card shadow-sm mb-4 border-0" style="background-color: #e3f2fd;"&gt;
&lt;div class="card-body"&gt;
&lt;h2 class="h5 mb-3"&gt;まとめ──「さなぎの有無」と代表例をセットで覚える&lt;/h2&gt;
&lt;ul class="mb-3"&gt;
&lt;li&gt;動物はまず、&lt;strong&gt;脊椎動物／無脊椎動物&lt;/strong&gt;に大きく分けられる。&lt;/li&gt;
&lt;li&gt;昆虫・クモ・エビ・カニなどは&lt;strong&gt;無脊椎動物&lt;/strong&gt;の代表。&lt;/li&gt;
&lt;li&gt;昆虫はさらに、&lt;strong&gt;完全変態（幼虫→さなぎ→成虫）&lt;/strong&gt;と&lt;strong&gt;不完全変態（幼虫→成虫）&lt;/strong&gt;に分類される。&lt;/li&gt;
&lt;li&gt;&lt;strong&gt;さなぎの有無&lt;/strong&gt;が完全変態・不完全変態を見分ける最大のポイント。&lt;/li&gt;
&lt;li&gt;カブトムシ・チョウ・ハチ・ハエ・甲虫類…→完全変態／コオロギ・バッタ…→不完全変態 と&lt;strong&gt;具体例までセット&lt;/strong&gt;で覚える。&lt;/li&gt;
&lt;/ul&gt;
&lt;p class="mb-0"&gt;図や写真を見ながら、「この虫は幼虫のときどんな姿か？ さなぎになるか？」と考えるクセをつけると、&lt;br /&gt;
覚えるだけの暗記から&lt;strong&gt;イメージで理解する理科&lt;/strong&gt;に変わっていきます。&lt;/p&gt;
&lt;/div&gt;
&lt;/div&gt;
&lt;p&gt;&lt;!-- 四角のCTA --&gt;&lt;/p&gt;
&lt;div class="mt-4 mb-5"&gt;
&lt;div class="p-4 p-md-4" style="border: 2px solid #00796b; background-color: #e0f2f1; border-radius: 0;"&gt;
&lt;h2 class="h5 mb-3" style="margin: 0 0 0.75rem 0;"&gt;昆虫の「変身ストーリー」を整理して、入試問題を楽に解けるようにしよう&lt;/h2&gt;
&lt;p class="mb-3" style="margin: 0 0 1rem 0;"&gt;昆虫の分類は、一度&lt;strong&gt;「背骨の有無」「さなぎの有無」「代表的な例」&lt;/strong&gt;で整理してしまえば、&lt;br /&gt;
用語問題・穴埋め・記述まで一気に得点源になります。&lt;br /&gt;
このページのまとめとクイズをうまく使って、&lt;strong&gt;完全変態／不完全変態のイメージ&lt;/strong&gt;を固めていきましょう。&lt;/p&gt;
&lt;ul class="mb-3" style="padding-left: 1.2rem; margin: 0 0 1rem 0;"&gt;
&lt;li&gt;教科書・テキストに出てくる昆虫を、ノートに「完全変態／不完全変態」に仕分けして一覧にする。&lt;/li&gt;
&lt;li&gt;図鑑や動画を見ながら、幼虫・さなぎ・成虫の姿の変化をスケッチしてみる。&lt;/li&gt;
&lt;li&gt;模試や過去問で間違えた昆虫は、その場で&lt;strong&gt;どちらのグループか&lt;/strong&gt;を必ず確認しておく。&lt;/li&gt;
&lt;/ul&gt;
&lt;div class="text-center"&gt;&lt;a class="btn btn-success px-4 py-2" style="border-radius: 0;" href="#top"&gt;&lt;br /&gt;
ページの最初からもう一度復習する&lt;br /&gt;
&lt;/a&gt;&lt;/div&gt;
&lt;/div&gt;
&lt;/div&gt;
&lt;/div&gt;
```
</t>
  </si>
  <si>
    <t>resp_09a3f9ff8e4917140169ab79b4935c81a19873a0db40d60c2e</t>
  </si>
  <si>
    <t>1) 本文の要約（想定読者・悩み・解決）
- 想定読者  
  中学受験の理科で、生物分野の「昆虫の分類」を学ぶ小学生・保護者。特に、完全変態と不完全変態の違い、昆虫が無脊椎動物に入ることを整理したい人。
- 悩み  
  「完全変態／不完全変態の違いがあいまい」「どの昆虫がどちらか覚えにくい」「さなぎになる虫・ならない虫を区別したい」「入試でよく出る代表例を確認したい」という悩み。
- 解決範囲  
  本文は、  
  1. 昆虫は無脊椎動物である  
  2. 完全変態は「幼虫→さなぎ→成虫」  
  3. 不完全変態は「幼虫→成虫」でさなぎなし  
  4. 代表例としてカブトムシ・チョウ・ハチ・ハエ・コオロギ・バッタを整理  
  までを、図・表・クイズで理解させる内容。  
  一方で、「一覧性」や「覚え方」を前面に出した記事ではなく、基本理解の解説ページ寄り。
2) 検索意図の整理（主要クエリから2〜3パターン）
- パターンA：違いを知りたい  
  例：  
  - 完全変態 不完全変態  
  - 完全変態と不完全変態  
  - 完全変態 不完全変態 違い  
  - 完全変態と不完全変態の違い  
  検索者は「何が違うのか」「見分けるポイントは何か」をすぐ知りたい。
- パターンB：昆虫の具体例・一覧を知りたい  
  例：  
  - 不完全変体の昆虫 一覧  
  - 完全変体の昆虫 一覧  
  - 昆虫 分類 表  
  - さなぎにならない昆虫  
  - 不完全変態 例  
  検索者は「どの虫がどちらか」を一覧・表で確認したい。
- パターンC：中学受験・理科の学習文脈で知りたい  
  例：  
  - 中学受験 昆虫  
  - 昆虫 中学受験  
  - 変態 理科  
  - 理科 昆虫  
  検索者は、受験やテストで出るポイントをコンパクトに理解したい。
3) 不一致の指摘（タイトル/メタ/H1/冒頭のどこがズレているか）
- タイトルのズレ  
  現状：  
  【理科のコツ】こん虫の分類 - 中学受験 理科の個別指導 | 受験理科専門塾「しゅん吉クエスト」
  問題点：  
  - 主要クエリで最も強い「完全変態 不完全変態」「違い」「一覧」が前半に出ていない。  
  - 「こん虫の分類」だけだと広すぎて、検索者が求める“何を解決するページか”が弱い。  
  - 「理科のコツ」は抽象的で、検索意図との一致が弱い。  
  - ひらがなの「こん虫」は、検索クエリの中心である「昆虫」と表記がずれる。
- メタのズレ  
  現状は説明自体は本文に沿っているが、  
  - 「違い」「一覧」「さなぎになる・ならない」が十分に前面化されていない。  
  - 「進化を楽しく学習」は、主要クエリの意図とやや離れる。本文も進化の解説が主題ではない。  
  - 検索者が求める即答性より、やや紹介文寄り。
- H1のズレ  
  現状：  
  【理科のコツ】こん虫の分類
  問題点：  
  - タイトル同様、主要クエリの中心である「完全変態と不完全変態の違い」「一覧」「さなぎの有無」が出ていない。  
  - 何を比較・整理する記事なのかが一目で伝わりにくい。
- 冒頭120字のズレ  
  現状は比較的よいが、  
  - 「中学受験／理科・生物」「テーマ：」など、ページ内ラベルの情報が先に来ており、検索者の知りたい答えが先頭で出てこない。  
  - 「違い」「一覧」「例」が前方にないため、スニペットとして弱い。  
  - 主要クエリの「さなぎにならない昆虫」「一覧」に対して、すぐ答える構造になっていない。
4) 修正方針（“どの意図に寄せるか”を1つに決める）
- 寄せる意図  
  「完全変態と不完全変態の違いを知りたい。あわせて、どの昆虫がどちらかを例や表で確認したい」という意図に寄せる。
- 理由  
  GSCでは「完全変態／不完全変態」「違い」「一覧」「昆虫 分類 表」が多く、現在の本文もこの意図に最も対応しているため。  
  「中学受験」は補助的に入れつつ、主軸は「違い＋代表例＋さなぎの有無」にするのが自然。
5) 修正案（すべてコードブロック）
```txt
【タイトル案1】
昆虫の分類｜完全変態と不完全変態の違い
【タイトル案2】
完全変態と不完全変態の違い｜昆虫の分類と例
【タイトル案3】
昆虫の分類｜完全変態・不完全変態の違いと一覧、さなぎになる昆虫・ならない昆虫を中学受験向けに解説
```
```txt
【メタ案1】
完全変態と不完全変態の違いを、昆虫の分類の基本から解説します。さなぎの有無、代表的な昆虫の例、見分け方を表で確認できるので、中学受験の理科の復習にも役立ちます。
【メタ案2】
昆虫の分類でよく出る完全変態・不完全変態を整理。カブトムシ、チョウ、ハチ、ハエ、コオロギ、バッタなどの例を見ながら、さなぎになる昆虫・ならない昆虫の違いが分かります。
【メタ案3】
昆虫の分類を学びたい人向けに、完全変態と不完全変態の違いをやさしく説明します。さなぎを経るかどうか、どの昆虫がどちらに入るかを、表とクイズつきで確認できます。
```
```txt
【H1案1】
昆虫の分類｜完全変態と不完全変態の違い
【H1案2】
完全変態と不完全変態の違いを昆虫の例で学ぶ
```
```html
【冒頭120字案1】
&lt;p&gt;完全変態と不完全変態の違いは、さなぎを経るかどうかです。このページでは、昆虫の分類の基本から、さなぎになる昆虫・ならない昆虫の例まで、表と図で分かりやすく確認できます。&lt;/p&gt;
```
```html
【冒頭120字案2】
&lt;p&gt;昆虫の分類で大切なのは、完全変態か不完全変態かを見分けることです。カブトムシやチョウ、コオロギ、バッタを例に、違い・代表例・さなぎの有無をまとめて確認しましょう。&lt;/p&gt;
```</t>
  </si>
  <si>
    <t xml:space="preserve">以下のページは「スニペット整合性」（本文と title/meta/H1/冒頭文）が弱い可能性があります。
まず【本文】を確認し、想定読者・悩み・解決範囲を把握してください。
そのうえで、GSCの主要クエリ（表示回数上位）を根拠に、
「検索意図に対して、タイトル/メタ/H1/冒頭120字がズレている点」を特定し、
ズレを解消するための修正案（タイトル/メタ/H1/冒頭）を提示してください。
※本文の“大改修”は前提にしません（必要なら追記ブロックは最大1つまで）。
【URL】https://natsui-sansu-juku.com/column/510-13/
【ページ分類】MC
【ページ分類の略語（このプロンプト内の定義）】
TP = トップページ（ホーム/サイトの入口）
SP = サービスページ（講座・コース・申込導線）
MC = メインコラム（コラム/解説/勉強法など集客記事）
SC = サブコラム（MCやSPを補強するための補助コラム※サイト定義に合わせて判断）
NW = ニュース/お知らせ（運用上は改善対象外として除外）
ST = 企業情報等のSEO対策を行わないこ固定ページ（運用上は改善対象外として除外）
- / 空欄 / 未分類 = 未分類（このスクリプトでは改善対象外として除外）
※未分類（空欄 / "-" / "未分類"）は作業対象に含めません。
【現状（スニペット要素）】
- タイトル：規則性とは？小学5年生の算数でつまずかない考え方【中学受験】
- メタ：算数の「規則性」とは何かを、小学5年生向けに分かりやすく解説。等差数列・群数列・数表に共通する考え方を整理し、中学受験で頻出の規則性問題を見抜くポイントを具体例とともに確認できます。
- H1：510-13　規則性
- 冒頭120字：サピックス5年生のための「等差数列・群数列・数表」基礎整理 サピックス5年生の算数では、 等差数列 や 群数列 、そして 数表の読み取り といった、数の並び方を扱う単元が登場します。 一見シンプルに見えますが、 一般項の式にうまく当てはめら
【GSC主要クエリ（表示回数上位50件）】
- 規則性とは｜表示696｜CTR 0.00%｜順位7.0
- 規則性｜表示298｜CTR 0.34%｜順位1.4
- 等差数列 公式｜表示154｜CTR 0.00%｜順位1.1
- 等差数列の和｜表示135｜CTR 0.74%｜順位1.2
- "隠された等差数列" 解説｜表示74｜CTR 0.00%｜順位3.2
- 等差数列｜表示68｜CTR 2.94%｜順位2.4
- 等差数列公式｜表示67｜CTR 0.00%｜順位1.0
- 等差数列の和 公式 小学生｜表示62｜CTR 3.23%｜順位1.1
- 規則性 公式｜表示32｜CTR 0.00%｜順位3.6
- 数の規則性｜表示28｜CTR 0.00%｜順位2.8
- ぐんすう｜表示23｜CTR 0.00%｜順位1.9
- 等差数列 公式 小学生｜表示23｜CTR 0.00%｜順位1.0
- 等差数列 小学生｜表示23｜CTR 0.00%｜順位1.5
- 規則性 とは｜表示22｜CTR 4.55%｜順位7.2
- 規則性公式｜表示21｜CTR 0.00%｜順位3.7
- 小学 5年生 算数 規則性｜表示18｜CTR 16.67%｜順位1.4
- 等差数列の公式｜表示17｜CTR 0.00%｜順位1.1
- 等差数列の和 小学生｜表示13｜CTR 0.00%｜順位2.2
- 階差数列 公式 小学生｜表示13｜CTR 0.00%｜順位2.4
- 数列の問題｜表示12｜CTR 0.00%｜順位3.4
- 等差数列 中学受験｜表示12｜CTR 0.00%｜順位1.0
- フィボナッチ数列 いつ習う｜表示11｜CTR 0.00%｜順位1.0
- 数列 等差×等比｜表示11｜CTR 0.00%｜順位2.0
- 等差数列 証明｜表示11｜CTR 0.00%｜順位1.0
- 規則性 問題 小学校｜表示11｜CTR 0.00%｜順位10.1
- きそくせい｜表示9｜CTR 0.00%｜順位2.7
- 小学生 等差数列｜表示9｜CTR 0.00%｜順位2.0
- 数列の規則性｜表示9｜CTR 0.00%｜順位1.0
- 等差数列 和｜表示9｜CTR 0.00%｜順位1.0
- 等差数列 和の公式 小学生｜表示9｜CTR 0.00%｜順位1.0
- 規則性を見つける｜表示9｜CTR 0.00%｜順位1.0
- 算数 規則性｜表示8｜CTR 0.00%｜順位9.1
- 1 3 7 13 数列｜表示7｜CTR 0.00%｜順位2.0
- 数列 等差数列 和｜表示7｜CTR 0.00%｜順位1.0
- 数列 規則性｜表示7｜CTR 0.00%｜順位2.7
- 等差数列の式｜表示7｜CTR 0.00%｜順位1.0
- 等差数列式｜表示7｜CTR 0.00%｜順位1.3
- "隠された等差数列" c++｜表示6｜CTR 0.00%｜順位2.3
- 中学受験 規則性｜表示6｜CTR 0.00%｜順位16.3
- 数列 応用問題｜表示6｜CTR 0.00%｜順位4.5
- 等差数列の一般項 公式｜表示6｜CTR 0.00%｜順位1.0
- 規則性の公式｜表示6｜CTR 0.00%｜順位6.8
- 小学生 算数 規則性 問題｜表示5｜CTR 0.00%｜順位7.4
- 数学 規則性 公式｜表示5｜CTR 0.00%｜順位1.0
- 最初の数+最後の数×個数÷2｜表示5｜CTR 0.00%｜順位3.0
- 1 3 6 10 数列｜表示4｜CTR 0.00%｜順位2.3
- 数列 何年生｜表示4｜CTR 0.00%｜順位1.0
- 数列 公式 等差数列｜表示4｜CTR 0.00%｜順位2.0
- 等和数列｜表示4｜CTR 0.00%｜順位2.5
- 等差数列の公式 小学生｜表示4｜CTR 0.00%｜順位1.0
【参考：代表語（自動抽出）】規則性とは
【出力（必ずこの順）】
1) 本文の要約（想定読者・悩み・解決）
2) 検索意図の整理（主要クエリから2〜3パターン）
3) 不一致の指摘（タイトル/メタ/H1/冒頭のどこがズレているか）
4) 修正方針（“どの意図に寄せるか”を1つに決める）
5) 修正案（すべてコードブロック）
   - タイトル案3つ（全角35字前後＋56字以上の網羅型を1つ）
   - メタ案3つ（全角90字前後）
   - H1案2つ
   - 冒頭120字（2案：&lt;p&gt;で開始）
【禁則ワード（シート連動）】
以下の【禁則ワード】は、タイトル/メタ/導入文/見出し/本文のいずれにも原則使用しないでください。
言い換えが必要な場合は、自然な日本語に置換してください。
【禁則ワード】
- 崩れ
- 型
- 迷い
- 保留
- 固定
- 手順
- 立て直
- 最短
- 結論だけ
- 乱れ
- 三点確認
- 内部リンク
- 導線
- 設計
- 刺
- まず結論
- 整え
- 押し付けない案内
- 統一
- 次の一手
- 失点
- 確定
- サブコラム
- 30秒
- 1分
- CV
- 網羅
【本文】
```html
&lt;h2&gt;サピックス5年生のための「等差数列・群数列・数表」基礎整理&lt;/h2&gt;
&lt;p&gt;サピックス5年生の算数では、&lt;strong&gt;等差数列&lt;/strong&gt;や&lt;strong&gt;群数列&lt;/strong&gt;、そして&lt;strong&gt;数表の読み取り&lt;/strong&gt;といった、数の並び方を扱う単元が登場します。&lt;br /&gt;
一見シンプルに見えますが、&lt;/p&gt;
&lt;ul&gt;
&lt;li&gt;一般項の式にうまく当てはめられない&lt;/li&gt;
&lt;li&gt;群数列で「どのセットの何番目か」が分からなくなる&lt;/li&gt;
&lt;li&gt;頭の中だけで考えてしまい、数え間違いが多くなる&lt;/li&gt;
&lt;/ul&gt;
&lt;p&gt;といったつまずきが起こりやすい分野でもあります。&lt;br /&gt;
このページは、サピックス小5算数を短時間で整理するシリーズの一部です。全体の構成や他単元の一覧は&lt;a href="https://natsui-sansu-juku.com/column/sapix-15/" target="_blank" rel="noopener noreferrer"&gt;&lt;strong&gt;サピックス小5算数 15分まとめ（全体像はこちら）&lt;/strong&gt;&lt;/a&gt;から確認できます。&lt;br /&gt;
このページでは、動画の内容を補足しながら、&lt;strong&gt;等差数列の基本・群数列の考え方・数表の書き方&lt;/strong&gt;を、授業前後の予習・復習用に整理しました。&lt;/p&gt;
&lt;h2&gt;動画講義：等差数列・群数列・数表のポイント&lt;/h2&gt;
&lt;p&gt;&lt;iframe title="510-13　規則性【サピックスの算数を15分で授業してみた】" src="https://www.youtube.com/embed/cjiKs6U6pDM?feature=oembed" width="750" height="422" frameborder="0" allowfullscreen="allowfullscreen"&gt;&lt;/iframe&gt;&lt;/p&gt;
&lt;blockquote&gt;&lt;p&gt;この動画は、サピックスに通塾している小学5年生で、算数が苦手な生徒さん向けに、&lt;strong&gt;「SAPIXの授業前に見ておくべき内容」&lt;/strong&gt;をまとめたものです。&lt;/p&gt;
&lt;p&gt;ポイントを絞ったコンパクトな講義なので、基本の復習や授業理解のサポートとして活用していただけます。&lt;/p&gt;
&lt;p&gt;※SAPIXで使用されているテキストそのものの解説ではありません。ご了承ください。&lt;/p&gt;&lt;/blockquote&gt;
&lt;h2&gt;１．等差数列とその和&lt;/h2&gt;
&lt;p&gt;まずは、この単元の土台となる&lt;strong&gt;等差数列&lt;/strong&gt;から確認していきましょう。&lt;/p&gt;
&lt;h3&gt;等差数列とは？&lt;/h3&gt;
&lt;p&gt;&lt;strong&gt;等差数列&lt;/strong&gt;とは、&lt;strong&gt;1つ進むごとに同じ数だけ増えたり減ったりする数列&lt;/strong&gt;のことです。&lt;/p&gt;
&lt;ul&gt;
&lt;li&gt;例：2, 5, 8, 11, 14, …（3ずつ増えている）&lt;/li&gt;
&lt;li&gt;例：20, 17, 14, 11, …（3ずつ減っている）&lt;/li&gt;
&lt;/ul&gt;
&lt;p&gt;この「毎回同じだけ増える（減る）数」のことを&lt;strong&gt;公差&lt;/strong&gt;と呼びます。&lt;/p&gt;
&lt;h3&gt;等差数列の一般項（▢番目の数）&lt;/h3&gt;
&lt;p&gt;等差数列の&lt;strong&gt;▢番目の数&lt;/strong&gt;（一般項）は、次の式で表せます。&lt;/p&gt;
&lt;p&gt;&lt;strong&gt;▢番目 ＝ はじめ ＋ 差 ×（▢ − 1）&lt;/strong&gt;&lt;/p&gt;
&lt;ul&gt;
&lt;li&gt;&lt;strong&gt;はじめ：&lt;/strong&gt;1番目の数&lt;/li&gt;
&lt;li&gt;&lt;strong&gt;差：&lt;/strong&gt;1つ進むごとに増える（または減る）数&lt;/li&gt;
&lt;li&gt;&lt;strong&gt;▢：&lt;/strong&gt;何番目かを表す番号（n番目など）&lt;/li&gt;
&lt;/ul&gt;
&lt;p&gt;例えば、はじめが2、公差が3の等差数列なら、&lt;/p&gt;
&lt;ul&gt;
&lt;li&gt;n番目 ＝ 2 ＋ 3×(n−1)&lt;/li&gt;
&lt;/ul&gt;
&lt;p&gt;という形で表すことができます。&lt;/p&gt;
&lt;h3&gt;等差数列の和（合計）&lt;/h3&gt;
&lt;p&gt;最初からある項までの合計を求めたいときは、次の公式を使います。&lt;/p&gt;
&lt;p&gt;&lt;strong&gt;（はじめ ＋ さいご）× 個数 ÷ 2&lt;/strong&gt;&lt;/p&gt;
&lt;ul&gt;
&lt;li&gt;&lt;strong&gt;はじめ：&lt;/strong&gt;最初の数&lt;/li&gt;
&lt;li&gt;&lt;strong&gt;さいご：&lt;/strong&gt;最後の数&lt;/li&gt;
&lt;li&gt;&lt;strong&gt;個数：&lt;/strong&gt;何個分足すか&lt;/li&gt;
&lt;/ul&gt;
&lt;p&gt;たとえば、2, 5, 8, 11, 14 の5つを足すときは、&lt;br /&gt;
(2＋14)×5÷2 ＝ 16×5÷2 ＝ 40 となります。&lt;/p&gt;
&lt;p&gt;&lt;strong&gt;ポイント：&lt;/strong&gt;「並んでいる数の中から、最初と最後、個数をしっかり読み取れるか」がカギです。&lt;/p&gt;
&lt;h3&gt;群数列とは？&lt;/h3&gt;
&lt;p&gt;等差数列の考え方を応用したものとして&lt;strong&gt;群数列（ぐんすうれつ）&lt;/strong&gt;があります。&lt;/p&gt;
&lt;p&gt;&lt;strong&gt;群数列：&lt;/strong&gt;&lt;br /&gt;
&lt;strong&gt;同じ並び方（パターン）が繰り返される数列&lt;/strong&gt;のこと。&lt;/p&gt;
&lt;ul&gt;
&lt;li&gt;例：1, 2, 3｜1, 2, 3｜1, 2, 3｜…&lt;/li&gt;
&lt;li&gt;例：2, 4｜6, 8｜10, 12｜… のように、「かたまり」が続いていく並び&lt;/li&gt;
&lt;/ul&gt;
&lt;h2&gt;２．いろいろな数列（群数列の考え方）&lt;/h2&gt;
&lt;p&gt;群数列の問題を解くには、&lt;strong&gt;「かたまり（セット）」に分けて考える&lt;/strong&gt;ことがとても有効です。&lt;/p&gt;
&lt;h3&gt;群数列の基本手順&lt;/h3&gt;
&lt;p&gt;元記事では、群数列を解くための手順として次の3ステップが紹介されています。&lt;/p&gt;
&lt;ol&gt;
&lt;li&gt;&lt;strong&gt;セット（1つのまとまり）に分ける&lt;/strong&gt;&lt;/li&gt;
&lt;li&gt;&lt;strong&gt;セットに名前をつける&lt;/strong&gt;&lt;/li&gt;
&lt;li&gt;&lt;strong&gt;名前（セット番号）と中身の関係性を見つける&lt;/strong&gt;&lt;/li&gt;
&lt;/ol&gt;
&lt;p&gt;このとき、常に意識しておきたいのが、&lt;/p&gt;
&lt;p&gt;&lt;strong&gt;👉 「何セット目の何番目か？」&lt;/strong&gt;&lt;/p&gt;
&lt;p&gt;という視点です。&lt;/p&gt;
&lt;h3&gt;「何セット目の何番目か？」を意識する理由&lt;/h3&gt;
&lt;ul&gt;
&lt;li&gt;長い数列をそのまま数えようとすると、&lt;strong&gt;途中でズレてミスしやすい&lt;/strong&gt;&lt;/li&gt;
&lt;li&gt;「1セットあたり何個あるか」が分かると、&lt;strong&gt;全体をセット単位でまとめて数えられる&lt;/strong&gt;&lt;/li&gt;
&lt;li&gt;セット番号と、セットの中の何番目かが分かれば、&lt;strong&gt;その位置の数を式で表しやすくなる&lt;/strong&gt;&lt;/li&gt;
&lt;/ul&gt;
&lt;p&gt;たとえば、「1, 2, 3｜1, 2, 3｜1, 2, 3｜…」のような数列で、20番目の数を求めたいとき、&lt;/p&gt;
&lt;ul&gt;
&lt;li&gt;1セット＝3個&lt;/li&gt;
&lt;li&gt;20 ÷ 3 の 商と余り を考えて、&lt;strong&gt;「何セット目の何番目か」&lt;/strong&gt;を調べる&lt;/li&gt;
&lt;/ul&gt;
&lt;p&gt;という手順で考えることができます。&lt;br /&gt;
群数列では、&lt;strong&gt;「セット数」と「セット内の位置」&lt;/strong&gt;を切り分けて考えることがポイントです。&lt;/p&gt;
&lt;h2&gt;３．数表の問題の進め方&lt;/h2&gt;
&lt;p&gt;等差数列や群数列の応用として、&lt;strong&gt;数表（数字が並んだ表）&lt;/strong&gt;の問題がよく出題されます。&lt;br /&gt;
ここで重要なのは、「頭の中だけでやろう」としないことです。&lt;/p&gt;
&lt;h3&gt;まずは自分で表を書いてみる&lt;/h3&gt;
&lt;p&gt;元記事では、&lt;/p&gt;
&lt;p&gt;&lt;strong&gt;「問題を解くときは、まず自分で簡単な表を書くことから始めましょう。頭の中だけで考えず、書き出すことで計算が整理され、ミスも減ります。」&lt;/strong&gt;&lt;/p&gt;
&lt;p&gt;と説明されています。&lt;/p&gt;
&lt;ul&gt;
&lt;li&gt;1行目・2行目・3行目…と、実際に数を並べてみる&lt;/li&gt;
&lt;li&gt;「何列目にどんな数がくるか」を、&lt;strong&gt;目に見える形で確認する&lt;/strong&gt;&lt;/li&gt;
&lt;li&gt;途中で規則性に気づいたら、そこから&lt;strong&gt;式でまとめて考える&lt;/strong&gt;ようにする&lt;/li&gt;
&lt;/ul&gt;
&lt;p&gt;最初から式だけで解こうとするのではなく、&lt;strong&gt;「小さな表を自分の手でつくってみる」&lt;/strong&gt;ことが、数表問題攻略の近道です。&lt;/p&gt;
&lt;h3&gt;数表問題でのチェックポイント&lt;/h3&gt;
&lt;ul&gt;
&lt;li&gt;行と列の&lt;strong&gt;並び方のルール&lt;/strong&gt;を確認しているか&lt;/li&gt;
&lt;li&gt;「何行目の何列目」→「それは全体で何番目か」を落ち着いて対応できているか&lt;/li&gt;
&lt;li&gt;途中のメモを&lt;strong&gt;省略しすぎて、数え間違い・書き間違い&lt;/strong&gt;をしていないか&lt;/li&gt;
&lt;/ul&gt;
&lt;p&gt;数表の問題は、&lt;strong&gt;ていねいに書く癖&lt;/strong&gt;をつけるだけで、失点を大きく減らすことができます。&lt;/p&gt;
&lt;h2&gt;当塾でのSAPIX対策&lt;/h2&gt;
&lt;h3&gt;サピックス算数の特徴と当塾の方針&lt;/h3&gt;
&lt;p&gt;SAPIXの算数では、&lt;strong&gt;数列・数表・規則性&lt;/strong&gt;といった単元を通して、&lt;strong&gt;「先を見通してパターンを読み取る力」&lt;/strong&gt;が求められます。&lt;br /&gt;
特に、等差数列や群数列の考え方は、&lt;/p&gt;
&lt;ul&gt;
&lt;li&gt;中学受験の規則性の問題&lt;/li&gt;
&lt;li&gt;後半の&lt;strong&gt;文章題・場合の数・グラフ&lt;/strong&gt;の単元&lt;/li&gt;
&lt;/ul&gt;
&lt;p&gt;にもつながる、重要な基礎となります。&lt;/p&gt;
&lt;p&gt;当塾では、&lt;/p&gt;
&lt;ul&gt;
&lt;li&gt;等差数列・群数列・数表の&lt;strong&gt;基本パターンを整理&lt;/strong&gt;し、どの問題にも共通する考え方を指導&lt;/li&gt;
&lt;li&gt;動画と演習を組み合わせて、&lt;strong&gt;「書き出す → 規則を見つける → 式で表す」&lt;/strong&gt;という流れを定着&lt;/li&gt;
&lt;li&gt;サピックス特有のひねりのある問題も、&lt;strong&gt;基礎の延長線上として理解できるように解説&lt;/strong&gt;&lt;/li&gt;
&lt;/ul&gt;
&lt;p&gt;といった方針で、SAPIXに通塾しているお子さまの算数学習をサポートしています。&lt;/p&gt;
&lt;h3&gt;詳しいご案内はこちら&lt;/h3&gt;
&lt;p&gt;SAPIXの特徴については&lt;strong&gt;&lt;a href="https://natsui-sansu-juku.com/sapix-2/" target="_blank" rel="noopener noreferrer"&gt;コチラ&lt;/a&gt;&lt;/strong&gt;、&lt;br /&gt;
当塾のSAPIX対策については&lt;strong&gt;&lt;a href="https://natsui-sansu-juku.com/sapix/" target="_blank" rel="noopener noreferrer"&gt;コチラ&lt;/a&gt;&lt;/strong&gt;をご覧ください。&lt;/p&gt;
&lt;h2&gt;まとめ：等差数列・群数列・数表を「パターンでとらえる」力をつけよう&lt;/h2&gt;
&lt;ul&gt;
&lt;li&gt;&lt;strong&gt;等差数列：&lt;/strong&gt;1つ進むごとに同じ数だけ増えたり減ったりする数列。&lt;br /&gt;
一般項は「はじめ＋差×(▢−1)」、和は「（はじめ＋さいご）×個数÷2」で求める。&lt;/li&gt;
&lt;li&gt;&lt;strong&gt;群数列：&lt;/strong&gt;同じ並び方（パターン）が繰り返される数列。&lt;br /&gt;
「セットに分ける → 名前をつける → セット番号と中身の関係を見る」の3ステップで整理する。&lt;/li&gt;
&lt;li&gt;&lt;strong&gt;「何セット目の何番目か」&lt;/strong&gt;という視点を持つことで、長い数列でも規則的に位置を特定できる。&lt;/li&gt;
&lt;li&gt;&lt;strong&gt;数表：&lt;/strong&gt;まずは自分で簡単な表を書き出し、行・列・全体の順番の関係を目で確認してから式に落とし込む。&lt;/li&gt;
&lt;li&gt;頭の中だけで解こうとせず、&lt;strong&gt;「書き出す → 規則を見つける → まとめて計算する」&lt;/strong&gt;という流れを徹底することで、ミスが減り、得点源になりやすい単元になる。&lt;/li&gt;
&lt;/ul&gt;
&lt;p&gt;動画と本ページを併用しながら、等差数列・群数列・数表を&lt;strong&gt;「ただの暗記」ではなく「パターンを見抜く練習」&lt;/strong&gt;として取り組んでいきましょう。それが、今後のサピックス算数全体の土台づくりにつながります。&lt;/p&gt;
&lt;p&gt;&lt;!-- [ /.socialSet ] --&gt;&lt;/p&gt;
&lt;div style="border: 1px solid rgba(22,163,74,.25); background: rgba(22,163,74,.06); border-radius: 14px; padding: 14px 14px; margin: 18px 0;"&gt;
&lt;div style="margin: 0 0 6px; font-weight: 900; color: #111827; font-size: 1.05rem; line-height: 1.4;"&gt;外部の力を使うべきか迷っている方へ&lt;/div&gt;
&lt;p style="margin: 0 0 10px; color: #6b7280; font-size: .92rem; line-height: 1.7;"&gt;※状況を整理するための判断材料です。&lt;/p&gt;
&lt;ul style="margin: 0 0 12px; padding-left: 18px; color: #111827; line-height: 1.7;"&gt;
&lt;li style="margin: 0 0 6px;"&gt;授業を聴いて帰ってきたはずだが、翌日に残らない&lt;/li&gt;
&lt;li style="margin: 0 0 6px;"&gt;宿題と直しが回らず、積み残し化している&lt;/li&gt;
&lt;li style="margin: 0 0 0;"&gt;後手に回りすぎて、何から手を付けるべきか分からない&lt;/li&gt;
&lt;/ul&gt;
&lt;div style="display: flex; flex-wrap: wrap; gap: 10px;"&gt;&lt;a style="display: inline-flex; align-items: center; justify-content: center; text-decoration: none; font-weight: 900; border-radius: 12px; padding: 10px 12px; background: #16a34a; color: #ffffff;" href="https://natsui-sansu-juku.com/column/kobetsu_mayoi_judge/"&gt;&lt;br /&gt;
判断材料を見る&lt;br /&gt;
&lt;/a&gt;&lt;br /&gt;
&lt;a style="display: inline-flex; align-items: center; justify-content: center; text-decoration: none; font-weight: 900; border-radius: 12px; padding: 10px 12px; background: #ffffff; color: #0f7a35; border: 1px solid rgba(22,163,74,.55);" href="https://natsui-sansu-juku.com/inquiry/"&gt;&lt;br /&gt;
相談する&lt;br /&gt;
&lt;/a&gt;&lt;/div&gt;
&lt;/div&gt;
&lt;p&gt;&lt;a style="display: inline-flex; align-items: center; justify-content: center; text-decoration: none; font-weight: 900; border-radius: 12px; padding: 10px 12px; background: #f0fdf4; color: #0f7a35; border: 1px solid rgba(22,163,74,.55);" href="https://natsui-sansu-juku.com/kobetsu/"&gt;&lt;br /&gt;
教室1対1を見る&lt;br /&gt;
&lt;/a&gt;&lt;/p&gt;
```
</t>
  </si>
  <si>
    <t>resp_091c83f5e8bdb4810169ab79d26b208194beb5fe7d954e14d0</t>
  </si>
  <si>
    <t>1) 本文の要約（想定読者・悩み・解決）
- 想定読者  
  サピックスに通う小学5年生、またはその保護者。特に算数の「規則性」分野が苦手で、授業前後に要点を確認したい人です。
- 悩み  
  等差数列・群数列・数表で、
  - 何番目の数を式で表せない
  - まとまりごとの見方ができない
  - 頭の中だけで考えて数え間違える
  といったつまずきがある状態です。
- 解決  
  本文は「規則性」全体を、  
  - 等差数列の意味
  - 一般項
  - 和の求め方
  - 群数列の見方
  - 数表では書き出して考えること  
  まで、基礎の整理として解説しています。  
  つまり「小学5年生の規則性の入口」を整える記事であり、難問演習よりも基本理解・予習復習に寄っています。
2) 検索意図の整理（主要クエリから2〜3パターン）
### パターンA：規則性の意味を知りたい
代表クエリ：
- 規則性とは
- 規則性
- 数の規則性
- 算数 規則性
- 規則性 公式
意図：
- 「規則性って何？」
- 「算数でいう規則性は何を学ぶ単元？」
- 「どう考えればよいかを知りたい」
### パターンB：等差数列の公式を知りたい
代表クエリ：
- 等差数列 公式
- 等差数列の和
- 等差数列の公式
- 等差数列の一般項 公式
- 等差数列の和 公式 小学生
- 等差数列 小学生
意図：
- 一般項や和の公式を知りたい
- 小学生向けの説明を探している
- 規則性の中でも等差数列に絞って理解したい
### パターンC：小学生・中学受験向けに規則性問題の考え方を知りたい
代表クエリ：
- 小学 5年生 算数 規則性
- 規則性 問題 小学校
- 小学生 算数 規則性 問題
- 等差数列 中学受験
- 中学受験 規則性
意図：
- 小5や中学受験の文脈で、どこを押さえればよいか知りたい
- 問題の見方や考え方を知りたい
3) 不一致の指摘（タイトル/メタ/H1/冒頭のどこがズレているか）
### タイトルのズレ
現状：
- 規則性とは？小学5年生の算数でつまずかない考え方【中学受験】
問題点：
- 「規則性とは」に対応しているようで、実際の本文は規則性全体の定義よりも、等差数列・群数列・数表の基礎整理が中心です。
- GSCでは「等差数列 公式」「等差数列の和」系の表示がかなり多いのに、タイトルに「等差数列」「和」「公式」が入っていません。
- 【中学受験】は補助情報としてはよいですが、主要クエリとの一致度をやや下げています。
### メタのズレ
現状：
- 算数の「規則性」とは何かを、小学5年生向けに分かりやすく解説。等差数列・群数列・数表に共通する考え方を整理し、中学受験で頻出の規則性問題を見抜くポイントを具体例とともに確認できます。
問題点：
- 方向性は比較的合っていますが、「等差数列 公式」「等差数列の和」への明示が弱いです。
- 「具体例とともに確認できます」とある一方、本文は例示はあるものの、問題演習記事ほど具体例中心ではありません。
- 検索者が求める「何が分かるのか」が、規則性の定義・等差数列の公式・群数列の見方・数表の進め方に分かれて見えにくいです。
### H1のズレ
現状：
- 510-13　規則性
問題点：
- 検索者にも検索エンジンにも内容が伝わりにくいです。
- 記事番号が先頭にあり、意味のある見出しになっていません。
- GSC主要クエリの「規則性とは」「等差数列 公式」「等差数列の和」「小学5年生 算数 規則性」との一致が弱いです。
### 冒頭120字のズレ
現状：
- サピックス5年生のための「等差数列・群数列・数表」基礎整理 サピックス5年生の算数では、 等差数列 や 群数列 、そして 数表の読み取り といった、数の並び方を扱う単元が登場します。 一見シンプルに見えますが、 一般項の式にうまく当てはめら
問題点：
- 冒頭が「サピックス5年生」起点で、一般検索の「規則性とは」「等差数列 公式」意図にすぐ答えていません。
- 記事を開いて最初の120字で、「規則性とは何か」「何が分かる記事か」が明確に出ていません。
- 読者が知りたい定義・一般項・和・群数列・数表の全体像が、冒頭で整理されていません。
4) 修正方針（“どの意図に寄せるか”を1つに決める）
**パターンA+Bを束ねた「小学5年生向けに、規則性とは何かを等差数列の公式・和まで含めて知りたい意図」に寄せる**のが最適です。
理由：
- 表示回数最大は「規則性とは」ですが、同時に「等差数列 公式」「等差数列の和」系が非常に多い
- 本文は実際に、等差数列の意味・一般項・和まで扱っている
- 本文の大改修なしで、タイトル・H1・冒頭・メタの調整だけで整合性を大きく上げられる
つまり、
**「規則性の意味を知りたい人が来ても満たしつつ、等差数列の公式や和を知りたい人にも本文内容が合う見せ方」**
にします。
5) 修正案（すべてコードブロック）
#### タイトル案3つ
```txt
規則性とは？小5算数の等差数列・和を解説
```
```txt
規則性とは？小学5年生向けに等差数列の公式と和を説明
```
```txt
規則性とは？小学5年生の算数で学ぶ等差数列の公式・和・群数列・数表の考え方をわかりやすく解説
```
#### メタ案3つ
```txt
規則性とは何かを、小学5年生向けにやさしく解説します。等差数列の意味、何番目の数を出す式、和の求め方、群数列、数表の見方まで、算数でつまずきやすいポイントをまとめて確認できます。
```
```txt
小学5年生の算数で出てくる規則性を解説。等差数列とは何か、一般項の考え方、和の求め方、群数列の見方、数表の進め方を整理しています。中学受験の基礎固めや授業前後の確認にも使える内容です。
```
```txt
規則性とは何か知りたい小学生向けの記事です。等差数列の公式や和、群数列の考え方、数表では何を書けばよいかを、例を交えながら説明します。小学5年生の予習復習や中学受験の基礎確認に役立ちます。
```
#### H1案2つ
```txt
規則性とは？小5算数の等差数列・和・群数列
```
```txt
規則性とは？等差数列の公式と和を小学生向けに解説
```
#### 冒頭120字（2案：&lt;p&gt;で開始）
```html
&lt;p&gt;規則性とは、数の並び方にある決まりを見つけて考える学習です。このページでは、小学5年生向けに、等差数列とは何か、何番目の数を出す式、和の求め方、群数列、数表の見方をまとめて解説します。&lt;/p&gt;
```
```html
&lt;p&gt;小学5年生の算数で学ぶ規則性では、等差数列の公式や和、群数列、数表の読み取りが大切です。この記事では、規則性とは何かを出発点に、つまずきやすい考え方を小学生向けにわかりやすく整理します。&lt;/p&gt;
```</t>
  </si>
  <si>
    <t xml:space="preserve">以下のページは「スニペット整合性」（本文と title/meta/H1/冒頭文）が弱い可能性があります。
まず【本文】を確認し、想定読者・悩み・解決範囲を把握してください。
そのうえで、GSCの主要クエリ（表示回数上位）を根拠に、
「検索意図に対して、タイトル/メタ/H1/冒頭120字がズレている点」を特定し、
ズレを解消するための修正案（タイトル/メタ/H1/冒頭）を提示してください。
※本文の“大改修”は前提にしません（必要なら追記ブロックは最大1つまで）。
【URL】https://eigo-rewrite.com/column/stage2_lesson1-2/
【ページ分類】MC
【ページ分類の略語（このプロンプト内の定義）】
TP = トップページ（ホーム/サイトの入口）
SP = サービスページ（講座・コース・申込導線）
MC = メインコラム（コラム/解説/勉強法など集客記事）
SC = サブコラム（MCやSPを補強するための補助コラム※サイト定義に合わせて判断）
NW = ニュース/お知らせ（運用上は改善対象外として除外）
ST = 企業情報等のSEO対策を行わないこ固定ページ（運用上は改善対象外として除外）
- / 空欄 / 未分類 = 未分類（このスクリプトでは改善対象外として除外）
※未分類（空欄 / "-" / "未分類"）は作業対象に含めません。
【現状（スニペット要素）】
- タイトル：接続詞のあとに来る形｜when after before
- メタ：when・after・beforeは接続詞。あとには必ず主語＋動詞が続く。文頭と文中のカンマ、従位節と主節の関係を例文で整理。
- H1：stage2_Lesson1-2 接続詞1/感嘆文（時の接続詞)【ニュートレジャーの道案内】
- 冒頭120字：before のあとが 主語＋動詞 なのか、 動詞-ing なのかで止まることが多いです。 まず押さえる基準はシンプルで、 接続詞の before / after / when のあとには「主語＋動詞」が来る 、です。 例： before 
【GSC主要クエリ（表示回数上位50件）】
- 前置詞｜表示520｜CTR 0.00%｜順位1.0
- after 接続詞｜表示79｜CTR 0.00%｜順位1.6
- before 接続詞｜表示50｜CTR 0.00%｜順位1.2
- after 文頭｜表示34｜CTR 0.00%｜順位2.8
- after のあと 文｜表示30｜CTR 0.00%｜順位6.2
- before のあと｜表示27｜CTR 0.00%｜順位9.6
- when のあと｜表示23｜CTR 0.00%｜順位7.1
- then 文頭｜表示21｜CTR 0.00%｜順位1.0
- whenのあと｜表示17｜CTR 5.88%｜順位4.5
- after 前置詞 接続詞 違い｜表示17｜CTR 0.00%｜順位2.2
- before 文頭｜表示16｜CTR 0.00%｜順位4.2
- after接続詞｜表示9｜CTR 0.00%｜順位1.0
- 文頭のwhen｜表示9｜CTR 0.00%｜順位7.0
- after のあと｜表示8｜CTR 0.00%｜順位4.9
- after 主語 動詞｜表示8｜CTR 0.00%｜順位7.5
- after 前置詞 接続詞｜表示8｜CTR 0.00%｜順位2.9
- after｜表示7｜CTR 0.00%｜順位1.4
- after 動詞｜表示6｜CTR 0.00%｜順位1.0
- after 品詞｜表示6｜CTR 0.00%｜順位1.0
- after 接続し｜表示6｜CTR 0.00%｜順位1.0
- before の後ろ｜表示6｜CTR 0.00%｜順位6.3
- 接続詞 英語 例文｜表示6｜CTR 0.00%｜順位1.5
- 接続詞のあと 英語｜表示6｜CTR 0.00%｜順位1.0
- before接続詞｜表示5｜CTR 0.00%｜順位1.0
- 接続詞 after｜表示5｜CTR 0.00%｜順位1.0
- 接続詞の後ろ｜表示5｜CTR 0.00%｜順位1.0
- 英語 接続詞のあと｜表示5｜CTR 0.00%｜順位3.2
- after の あと sv｜表示4｜CTR 0.00%｜順位1.5
- after の後ろ｜表示4｜CTR 0.00%｜順位1.0
- after 副詞節｜表示4｜CTR 0.00%｜順位1.0
- after 接続詞 前置詞｜表示4｜CTR 0.00%｜順位2.3
- afterの後ろ｜表示4｜CTR 0.00%｜順位1.0
- before after 使い方｜表示4｜CTR 0.00%｜順位1.0
- before 前置詞 接続詞 違い｜表示4｜CTR 0.00%｜順位1.0
- beforeのあと 文｜表示4｜CTR 0.00%｜順位4.8
- whenの後ろ｜表示4｜CTR 0.00%｜順位1.0
- 前置詞とは｜表示4｜CTR 0.00%｜順位2.8
- 接続詞のあと｜表示4｜CTR 0.00%｜順位2.5
- 英語 接続詞 例文｜表示4｜CTR 0.00%｜順位3.0
- after before 使い方｜表示3｜CTR 0.00%｜順位1.0
- after s v｜表示3｜CTR 0.00%｜順位1.0
- after のあと動詞｜表示3｜CTR 0.00%｜順位1.0
- after 使い方｜表示3｜CTR 0.00%｜順位1.0
- after 前置詞｜表示3｜CTR 0.00%｜順位1.0
- after 後ろ｜表示3｜CTR 0.00%｜順位1.0
- afterの 使い方｜表示3｜CTR 0.00%｜順位1.0
- before どっちが先｜表示3｜CTR 0.00%｜順位6.7
- before 動名詞｜表示3｜CTR 0.00%｜順位1.0
- before 後ろ 文｜表示3｜CTR 0.00%｜順位3.7
- by the time before 違い｜表示3｜CTR 0.00%｜順位2.0
【参考：代表語（自動抽出）】前置詞
【出力（必ずこの順）】
1) 本文の要約（想定読者・悩み・解決）
2) 検索意図の整理（主要クエリから2〜3パターン）
3) 不一致の指摘（タイトル/メタ/H1/冒頭のどこがズレているか）
4) 修正方針（“どの意図に寄せるか”を1つに決める）
5) 修正案（すべてコードブロック）
   - タイトル案3つ（全角35字前後＋56字以上の網羅型を1つ）
   - メタ案3つ（全角90字前後）
   - H1案2つ
   - 冒頭120字（2案：&lt;p&gt;で開始）
【禁則ワード（シート連動）】
以下の【禁則ワード】は、タイトル/メタ/導入文/見出し/本文のいずれにも原則使用しないでください。
言い換えが必要な場合は、自然な日本語に置換してください。
【禁則ワード】
- 崩れ
- 型
- 迷い
- 保留
- 固定
- 手順
- 立て直
- 最短
- 結論だけ
- 乱れ
- 三点確認
- 内部リンク
- 導線
- 設計
- 刺
- まず結論
- 整え
- 押し付けない案内
- 統一
- 次の一手
- 失点
- 確定
- サブコラム
- 30秒
- 1分
- CV
- 網羅
【本文】
```html
&lt;p&gt;&lt;iframe title="YouTube video player" src="https://www.youtube.com/embed/BzL3tJDljbE" width="560" height="315" frameborder="0" allowfullscreen="allowfullscreen"&gt;&lt;span data-mce-type="bookmark" style="display: inline-block; width: 0px; overflow: hidden; line-height: 0;" class="mce_SELRES_start"&gt;﻿&lt;/span&gt;&lt;span data-mce-type="bookmark" style="display: inline-block; width: 0px; overflow: hidden; line-height: 0;" class="mce_SELRES_start"&gt;﻿&lt;/span&gt;&lt;/iframe&gt;&lt;/p&gt;
&lt;p&gt;before のあとが &lt;strong&gt;主語＋動詞&lt;/strong&gt; なのか、&lt;strong&gt;動詞-ing&lt;/strong&gt; なのかで止まることが多いです。&lt;br /&gt;
まず押さえる基準はシンプルで、&lt;strong&gt;接続詞の before / after / when のあとには「主語＋動詞」が来る&lt;/strong&gt;、です。&lt;br /&gt;
例：&lt;strong&gt;before I went&lt;/strong&gt; / &lt;strong&gt;after I finished&lt;/strong&gt; / &lt;strong&gt;when my sister was born&lt;/strong&gt;。&lt;br /&gt;
一方、&lt;strong&gt;before going&lt;/strong&gt; のように &lt;strong&gt;ing&lt;/strong&gt; が来る形は、接続詞ではなく &lt;strong&gt;前置詞&lt;/strong&gt; として使っている場面が多く、ここが混乱の起点になります。&lt;/p&gt;
&lt;p&gt;もう1つ、本文でつまずきやすいのが &lt;strong&gt;文頭に置いたときのカンマ&lt;/strong&gt; です。&lt;br /&gt;
&lt;strong&gt;When / After / Before + 主語＋動詞&lt;/strong&gt; を文頭に出したら、後ろに &lt;strong&gt;,&lt;/strong&gt;。文中に置くなら基本はカンマなし。&lt;br /&gt;
このページでは、&lt;strong&gt;①接続詞のあとに来る形 ②文頭/文中のカンマ ③出来事の前後関係（after/before）&lt;/strong&gt; を、例文でズレない読み方にまとめます。&lt;/p&gt;
&lt;p&gt;NEW TREASURE STAGE2 の文法事項・Lesson一覧の全体像は、&lt;strong&gt;&lt;a href="https://eigo-rewrite.com/column/hub_stage2/"&gt;NEW TREASURE STAGE2｜中2英文法 総括＋Lesson一覧（全体像はこちら）&lt;/a&gt;&lt;/strong&gt;で確認できます。&lt;br /&gt;
先ほどのセクション（セクション1）では &lt;strong&gt;等位接続詞&lt;/strong&gt; を扱いました。今回は &lt;strong&gt;従位接続詞（when / after / before）&lt;/strong&gt; に進みます。&lt;/p&gt;
&lt;p&gt;&lt;img decoding="async" fetchpriority="high" class="alignnone wp-image-596" src="https://eigo-rewrite.com/wp-content/uploads/2023/06/IMG_1181-300x37.jpg" alt="" width="738" height="91" srcset="https://eigo-rewrite.com/wp-content/uploads/2023/06/IMG_1181-300x37.jpg 300w, https://eigo-rewrite.com/wp-content/uploads/2023/06/IMG_1181-1024x126.jpg 1024w, https://eigo-rewrite.com/wp-content/uploads/2023/06/IMG_1181-768x95.jpg 768w, https://eigo-rewrite.com/wp-content/uploads/2023/06/IMG_1181.jpg 1200w" sizes="(max-width: 738px) 100vw, 738px" /&gt;&lt;/p&gt;
&lt;p&gt;まずはこの&amp;#8221;When&amp;#8221;です。&lt;br /&gt;
これは「何々の時」という意味になっていまして、疑問文ではありませんから「いつ」という意味ではありません。&lt;br /&gt;
「なんとかの時」という意味になっています。&lt;br /&gt;
これが、この&amp;#8221;my sister was born,&amp;#8221;「私のお姉さん」あるいは「妹が生まれた」という文と、&lt;br /&gt;
「私は5歳だった」という文を繋いでいます。&lt;br /&gt;
要するに、「妹が生まれた時私は5歳でした。」というような意味にしたい訳ですが、ここで大事なのはまずこの従位接続詞というものの使い方で、&lt;span style="color: #ff0000;"&gt;必ずここで接続詞があったら次にまず主語がきます。&lt;/span&gt;&lt;br /&gt;
そして次に「生まれた」動詞がきます。&lt;br /&gt;
このように、今回登場する接続詞というのは&lt;span style="color: #0000ff;"&gt;必ず文と文を繋ぐ役割&lt;/span&gt;をしています。&lt;br /&gt;
という事は、&lt;span style="color: #008000;"&gt;この接続詞のこの塊の中に必ず主語、動詞が一組必要になります。&lt;/span&gt;&lt;br /&gt;
訳す時ですが、基本的にこの接続詞がくっついている節、従位接続詞が含まれている塊なので、&lt;br /&gt;
従位節なんていう名前が付きますが、この&lt;strong&gt;従位節の方がこちらのメインの文を修飾する&lt;/strong&gt;というような順番で訳します。&lt;br /&gt;
ですので、これを例えば「私が5歳の時に妹が生まれた。」と訳すのではなく、&lt;br /&gt;
「妹が生まれた時、私は5歳だった。」という順番で訳す必要があります。&lt;br /&gt;
位置ですが、今回はたまたまこの接続詞+主語、動詞という塊が文頭にあった訳ですが、これは文の中に置く事も出来ます。&lt;br /&gt;
その場合こういう形になります。&lt;/p&gt;
&lt;p&gt;&lt;img decoding="async" class="alignnone wp-image-598" src="https://eigo-rewrite.com/wp-content/uploads/2023/06/IMG_1181-1-300x37.jpg" alt="" width="722" height="89" srcset="https://eigo-rewrite.com/wp-content/uploads/2023/06/IMG_1181-1-300x37.jpg 300w, https://eigo-rewrite.com/wp-content/uploads/2023/06/IMG_1181-1-1024x126.jpg 1024w, https://eigo-rewrite.com/wp-content/uploads/2023/06/IMG_1181-1-768x95.jpg 768w, https://eigo-rewrite.com/wp-content/uploads/2023/06/IMG_1181-1.jpg 1200w" sizes="(max-width: 722px) 100vw, 722px" /&gt;&lt;/p&gt;
&lt;p&gt;&amp;#8220;I was very happy&amp;#8221;&lt;br /&gt;
「私はとても嬉しかったです」&lt;br /&gt;
という文と、&amp;#8221;when I met my new sister&amp;#8221;「新しい妹に会った時」という形で文と文を繋いでいて、今度は&amp;#8221;when&amp;#8221;がこの文の中にあります。&lt;br /&gt;
これを一つの塊として見た時に、ルールは先ほどと同じです。&lt;br /&gt;
先ほどはこの従位節の方がメインの文を修飾しました。&lt;br /&gt;
今回も接続詞+主語+動詞、これを含む塊の方がメインの部分を修飾します。&lt;br /&gt;
等位接続詞と違いまして、左から右とか右から左と覚えるのではなく、&lt;br /&gt;
&lt;span style="color: #ff0000;"&gt;接続詞+主語、動詞の塊の方から他のメインの文の方へ訳す&lt;/span&gt;、この順番が非常に大事です。&lt;br /&gt;
なので、日本語的に左から読んでしまうと、この二つ目の文というのは「私がとても嬉しかった時、新しい妹に会いました。」みたいな形で左から訳してしまう人がたまにいるんですが、そうではなくて接続詞を含む塊の方からそうではないメインの文の方に向かって訳す、これが大事です。&lt;br /&gt;
また、この接続詞+主語、動詞の塊が文頭にきた際はここに&lt;strong&gt;&amp;#8220;,&amp;#8221;&lt;/strong&gt;を入れる必要があります。&lt;br /&gt;
ところがこちら、文の真ん中にある場合はここに&amp;#8221;,&amp;#8221;がないです。&lt;br /&gt;
なので、細かい所ではありますが、&lt;span style="color: #008000;"&gt;接続詞の塊を文頭に出す場合は&amp;#8221;,&amp;#8221;を忘れずに&lt;/span&gt;、という事を意識しておきましょう。&lt;br /&gt;
したがいましてこの場合、三つ目の文です。&lt;/p&gt;
&lt;p&gt;&lt;img decoding="async" loading="lazy" class="alignnone wp-image-597" src="https://eigo-rewrite.com/wp-content/uploads/2023/06/IMG_1181-2-300x37.jpg" alt="" width="673" height="83" srcset="https://eigo-rewrite.com/wp-content/uploads/2023/06/IMG_1181-2-300x37.jpg 300w, https://eigo-rewrite.com/wp-content/uploads/2023/06/IMG_1181-2-1024x126.jpg 1024w, https://eigo-rewrite.com/wp-content/uploads/2023/06/IMG_1181-2-768x95.jpg 768w, https://eigo-rewrite.com/wp-content/uploads/2023/06/IMG_1181-2.jpg 1200w" sizes="(max-width: 673px) 100vw, 673px" /&gt;&lt;/p&gt;
&lt;p&gt;&amp;#8220;After I finished dinner,&amp;#8221;これで一つの塊を作っています。&lt;br /&gt;
こういった形です。&lt;br /&gt;
そうするとこの塊があった時に、この接続詞+主語、動詞を含む塊の方がそうではないメインの方、主節の方を修飾しますから、そうすると「私がディナーを終えたあと」、つまり「夕飯を食べ終えたあとで彼女に電話しました。」となります。&lt;br /&gt;
このように時を表す接続詞に関しては、&amp;#8221;After&amp;#8221;「あと」というのは分かると思いますが、どっちがどっちのあとなのかという所を確認しないと事実関係がズレてしまい、結果文章を読んでも意味がズレてしまうという事があります。&lt;br /&gt;
なので、接続詞+主語、動詞の塊が出てきたら一旦括弧で括ってあげて、&lt;br /&gt;
&lt;span style="color: #0000ff;"&gt;その括弧の中から外へ修飾させるんだな、というのを意識して読んでいきましょう。&lt;/span&gt;&lt;br /&gt;
したがいまして、最後もこちらが&amp;#8221;before I went to the party.&amp;#8221;これで一つの塊になっています。&lt;br /&gt;
そうすると、接続詞+主語、動詞の塊、&amp;#8221;before &amp;#8220;は「何々の前に」という意味になっています。&lt;br /&gt;
そうすると、この塊の方からこちらのメインの文を修飾させる訳ですから、そうすると&lt;br /&gt;
「私はパーティへ行く前に花を何本か買いました。」というような意味になる訳です。&lt;br /&gt;
このように、時を表わす接続詞はまずその接続詞とその意味を覚えるという事が一つ。&lt;br /&gt;
それから意味を踏まえた上で&lt;strong&gt;文の先頭にくる時は&amp;#8221;,&amp;#8221;を置いてこの塊の中からメインの文へ修飾させる。&lt;/strong&gt;&lt;br /&gt;
&lt;strong&gt;文の途中に接続詞+主語、動詞の塊を置く時は&amp;#8221;,&amp;#8221;を入れずにこの接続詞+主語、動詞の塊からメインの方へ訳していく。&lt;/strong&gt;&lt;br /&gt;
こういった点に注意して学習を進めていって下さい。&lt;br /&gt;
それではセクション2に関しては以上となります。&lt;/p&gt;
&lt;table style="width: 100%; border-collapse: collapse;"&gt;
&lt;tbody&gt;
&lt;tr style="background-color: #dd8500; color: white;"&gt;
&lt;th&gt;項目&lt;/th&gt;
&lt;th&gt;内容&lt;/th&gt;
&lt;/tr&gt;
&lt;tr style="background-color: #f0b464; color: black;"&gt;
&lt;td&gt;このセクションのテーマ&lt;/td&gt;
&lt;td&gt;
&lt;ul&gt;
&lt;li&gt;&lt;strong&gt;従位接続詞（when / after / before）&lt;/strong&gt; を使った文のつなぎ方。&lt;/li&gt;
&lt;li&gt;「〜のとき」「〜したあとで」「〜する前に」といった&lt;strong&gt;時を表す節&lt;/strong&gt;の読み方・訳し方。&lt;/li&gt;
&lt;li&gt;等位接続詞との違い（訳す順番・カンマの有無など）を理解する。&lt;/li&gt;
&lt;/ul&gt;
&lt;/td&gt;
&lt;/tr&gt;
&lt;tr style="background-color: #ffffff; color: black;"&gt;
&lt;td&gt;従位接続詞とは&lt;/td&gt;
&lt;td&gt;
&lt;ul&gt;
&lt;li&gt;今回扱うのは &lt;strong&gt;when / after / before&lt;/strong&gt; などの「従位接続詞」。&lt;/li&gt;
&lt;li&gt;&lt;strong&gt;必ず「文と文」をつなぐ&lt;/strong&gt; 接続詞である（語と語だけはつながない）。&lt;/li&gt;
&lt;li&gt;従位接続詞のあとは必ず &lt;strong&gt;主語＋動詞（S＋V）&lt;/strong&gt; がセットで続く。&lt;/li&gt;
&lt;li&gt;従位接続詞を含む部分は「従位節」と呼ばれ、&lt;strong&gt;メインの文（主節）を修飾&lt;/strong&gt;する。&lt;/li&gt;
&lt;/ul&gt;
&lt;/td&gt;
&lt;/tr&gt;
&lt;tr style="background-color: #f0b464; color: black;"&gt;
&lt;td&gt;when の意味と注意点&lt;/td&gt;
&lt;td&gt;
&lt;ul&gt;
&lt;li&gt;ここでの &lt;strong&gt;when は「いつ」ではなく「〜のとき」&lt;/strong&gt; の意味（疑問詞ではない）。&lt;/li&gt;
&lt;li&gt;例：When my sister was born, I was five years old.&lt;br /&gt;
「私の姉（妹）が生まれた&lt;strong&gt;とき&lt;/strong&gt;、私は5歳でした。」&lt;/li&gt;
&lt;li&gt;&lt;strong&gt;when + S + V&lt;/strong&gt; という一つの塊になり、その塊全体がメインの文を修飾する。&lt;/li&gt;
&lt;li&gt;訳すときは、日本語の順番に引きずられず、&lt;strong&gt;「〜のとき…」と従位節の意味を先に意識&lt;/strong&gt;する。&lt;/li&gt;
&lt;/ul&gt;
&lt;/td&gt;
&lt;/tr&gt;
&lt;tr style="background-color: #ffffff; color: black;"&gt;
&lt;td&gt;位置とカンマのルール&lt;/td&gt;
&lt;td&gt;
&lt;ul&gt;
&lt;li&gt;&lt;strong&gt;文頭に置くパターン：&lt;/strong&gt;&lt;br /&gt;
When my sister was born, I was five years old.&lt;br /&gt;
・従位接続詞＋S＋V の塊が&lt;strong&gt;文頭に来るときは、後ろにカンマ「,」が必要&lt;/strong&gt;。&lt;/li&gt;
&lt;li&gt;&lt;strong&gt;文中に置くパターン：&lt;/strong&gt;&lt;br /&gt;
I was very happy when I met my new sister.&lt;br /&gt;
・この場合は &lt;strong&gt;前にカンマは置かない&lt;/strong&gt;。&lt;/li&gt;
&lt;li&gt;位置が変わっても、&lt;strong&gt;「従位節の内容がメインの文を修飾する」という関係は同じ&lt;/strong&gt;。&lt;/li&gt;
&lt;/ul&gt;
&lt;/td&gt;
&lt;/tr&gt;
&lt;tr style="background-color: #f0b464; color: black;"&gt;
&lt;td&gt;「塊の中から外へ」訳す感覚&lt;/td&gt;
&lt;td&gt;
&lt;ul&gt;
&lt;li&gt;等位接続詞（and / but など）は&lt;strong&gt;左から右へ素直に&lt;/strong&gt;読めばよかった。&lt;/li&gt;
&lt;li&gt;従位接続詞は、&lt;strong&gt;接続詞＋S＋V の塊を一旦カッコでくくって&lt;/strong&gt;考えるイメージ。&lt;/li&gt;
&lt;li&gt;そのうえで「&lt;strong&gt;カッコの中の意味 → メイン文&lt;/strong&gt;」の順で訳す：&lt;br /&gt;
・When I met my new sister, I was very happy.&lt;br /&gt;
「新しい妹に会ったとき、私はとてもうれしかった。」&lt;/li&gt;
&lt;li&gt;日本語の「左から読めばいいや」と考えると、意味関係を取り違えやすいので注意。&lt;/li&gt;
&lt;/ul&gt;
&lt;/td&gt;
&lt;/tr&gt;
&lt;tr style="background-color: #ffffff; color: black;"&gt;
&lt;td&gt;after の使い方&lt;/td&gt;
&lt;td&gt;
&lt;ul&gt;
&lt;li&gt;&lt;strong&gt;after + S + V&lt;/strong&gt;：「〜したあとで」。&lt;/li&gt;
&lt;li&gt;例：After I finished dinner, I called her.&lt;br /&gt;
「夕食を食べ終えたあとで、私は彼女に電話しました。」&lt;/li&gt;
&lt;li&gt;従位節の方（After 〜）が、&lt;strong&gt;どちらの出来事が先か&lt;/strong&gt;を示し、メイン文の動詞を修飾する。&lt;/li&gt;
&lt;li&gt;文頭に置くときは after 節の後ろに&lt;strong&gt;カンマが必要&lt;/strong&gt;。&lt;/li&gt;
&lt;/ul&gt;
&lt;/td&gt;
&lt;/tr&gt;
&lt;tr style="background-color: #f0b464; color: black;"&gt;
&lt;td&gt;before の使い方&lt;/td&gt;
&lt;td&gt;
&lt;ul&gt;
&lt;li&gt;&lt;strong&gt;before + S + V&lt;/strong&gt;：「〜する前に」。&lt;/li&gt;
&lt;li&gt;例：I bought some flowers before I went to the party.&lt;br /&gt;
「私はパーティーへ行く前に、花を何本か買いました。」&lt;/li&gt;
&lt;li&gt;「どちらが先に起きたか」を間違えると、&lt;strong&gt;事実関係がズレて読解ミス&lt;/strong&gt;につながる。&lt;/li&gt;
&lt;li&gt;after / before も when 同様に、&lt;strong&gt;従位節 → 主節&lt;/strong&gt;の方向で意味をつなぐ意識が大切。&lt;/li&gt;
&lt;/ul&gt;
&lt;/td&gt;
&lt;/tr&gt;
&lt;tr style="background-color: #ffffff; color: black;"&gt;
&lt;td&gt;従位接続詞全体のポイント&lt;/td&gt;
&lt;td&gt;
&lt;ul&gt;
&lt;li&gt;共通ルール：&lt;br /&gt;
・接続詞のあとは&lt;strong&gt;必ず S＋V&lt;/strong&gt;。&lt;br /&gt;
・接続詞＋S＋V の塊が&lt;strong&gt;メイン文を修飾&lt;/strong&gt;する（従位節）。&lt;/li&gt;
&lt;li&gt;文頭の従位節のあとには&lt;strong&gt;カンマ「,」&lt;/strong&gt;を付ける／文中ならカンマなし。&lt;/li&gt;
&lt;li&gt;読解では、&lt;strong&gt;接続詞の塊をカッコでくくる→中から外へ訳す&lt;/strong&gt;ことを習慣化する。&lt;/li&gt;
&lt;/ul&gt;
&lt;/td&gt;
&lt;/tr&gt;
&lt;/tbody&gt;
&lt;/table&gt;
&lt;p&gt;&amp;nbsp;&lt;/p&gt;
&lt;style&gt;
.show-answer-btn {&lt;br /&gt;  background:#DD8500;&lt;br /&gt;  color:white;&lt;br /&gt;  padding:5px 10px;&lt;br /&gt;  cursor:pointer;&lt;br /&gt;  border:none;&lt;br /&gt;}&lt;br /&gt;&lt;/style&gt;
&lt;p&gt;&lt;script&gt;
function showAnswer(id, btn) {
  var ans = document.getElementById(id);
  if (ans) ans.style.display = 'inline';
  if (btn) btn.style.display = 'none';
}
&lt;/script&gt;&lt;/p&gt;
&lt;table style="width: 100%; border-collapse: collapse;"&gt;
&lt;tbody&gt;
&lt;tr style="background-color: #dd8500; color: white;"&gt;
&lt;th&gt;No.&lt;/th&gt;
&lt;th&gt;問題&lt;/th&gt;
&lt;/tr&gt;
&lt;p&gt;&lt;!-- Q1 --&gt;&lt;/p&gt;
&lt;tr style="background-color: #f0b464; color: black;"&gt;
&lt;td&gt;1&lt;/td&gt;
&lt;td&gt;このセクションで扱っている接続詞のグループとして正しいものはどれ？&lt;/p&gt;
&lt;p&gt;A. 等位接続詞（and / but / or など）&lt;/p&gt;
&lt;p&gt;B. 従位接続詞（when / after / before など）&lt;/p&gt;
&lt;p&gt;C. 関係代名詞（who / which など）&lt;/p&gt;
&lt;p&gt;D. 助動詞（can / will など）&lt;/p&gt;
&lt;p&gt;&lt;button class="show-answer-btn"&gt;正解を見る&lt;/button&gt;&lt;br /&gt;
&lt;span id="qa1" style="display: none; font-weight: bold; color: #d60000;"&gt;正解：B（when / after / before などの従位接続詞）&lt;/span&gt;&lt;/td&gt;
&lt;/tr&gt;
&lt;p&gt;&lt;!-- Q2 --&gt;&lt;/p&gt;
&lt;tr style="background-color: #ffffff; color: black;"&gt;
&lt;td&gt;2&lt;/td&gt;
&lt;td&gt;本文の説明に沿うと、従位接続詞のあとに必ず来るものの組み合わせはどれ？&lt;/p&gt;
&lt;p&gt;A. 名詞＋名詞&lt;/p&gt;
&lt;p&gt;B. 形容詞＋名詞&lt;/p&gt;
&lt;p&gt;C. 主語＋動詞&lt;/p&gt;
&lt;p&gt;D. 動詞＋副詞&lt;/p&gt;
&lt;p&gt;&lt;button class="show-answer-btn"&gt;正解を見る&lt;/button&gt;&lt;br /&gt;
&lt;span id="qa2" style="display: none; font-weight: bold; color: #d60000;"&gt;正解：C（接続詞＋主語＋動詞で一つの塊になる）&lt;/span&gt;&lt;/td&gt;
&lt;/tr&gt;
&lt;p&gt;&lt;!-- Q3 --&gt;&lt;/p&gt;
&lt;tr style="background-color: #f0b464; color: black;"&gt;
&lt;td&gt;3&lt;/td&gt;
&lt;td&gt;本文中の when の意味として正しいものはどれ？&lt;/p&gt;
&lt;p&gt;A. いつ（疑問）&lt;/p&gt;
&lt;p&gt;B. 〜のとき&lt;/p&gt;
&lt;p&gt;C. 〜まで&lt;/p&gt;
&lt;p&gt;D. 〜なので&lt;/p&gt;
&lt;p&gt;&lt;button class="show-answer-btn"&gt;正解を見る&lt;/button&gt;&lt;br /&gt;
&lt;span id="qa3" style="display: none; font-weight: bold; color: #d60000;"&gt;正解：B（ここでは「〜のとき」であり、疑問の「いつ」ではない）&lt;/span&gt;&lt;/td&gt;
&lt;/tr&gt;
&lt;p&gt;&lt;!-- Q4 --&gt;&lt;/p&gt;
&lt;tr style="background-color: #ffffff; color: black;"&gt;
&lt;td&gt;4&lt;/td&gt;
&lt;td&gt;次の文の訳し方として本文の考え方に最も近いものはどれ？&lt;br /&gt;
When my sister was born, I was five years old.A. 私が5歳だったとき、妹が生まれました。B. 私は5歳でした、妹が生まれたら。C. 妹が生まれたとき、私は5歳でした。D. 私は妹が生まれたとき5歳になります。&lt;/p&gt;
&lt;p&gt;&lt;button class="show-answer-btn"&gt;正解を見る&lt;/button&gt;&lt;br /&gt;
&lt;span id="qa4" style="display: none; font-weight: bold; color: #d60000;"&gt;正解：C（従位節「妹が生まれたとき」→メイン文「私は5歳だった」）&lt;/span&gt;&lt;/td&gt;
&lt;/tr&gt;
&lt;p&gt;&lt;!-- Q5 --&gt;&lt;/p&gt;
&lt;tr style="background-color: #f0b464; color: black;"&gt;
&lt;td&gt;5&lt;/td&gt;
&lt;td&gt;本文によると、従位接続詞＋主語＋動詞の「塊」が果たす役割として正しいものはどれ？&lt;/p&gt;
&lt;p&gt;A. 名詞を説明する（形容詞の働き）&lt;/p&gt;
&lt;p&gt;B. 動詞を修飾し、メインの文を説明する&lt;/p&gt;
&lt;p&gt;C. 文の主語になる&lt;/p&gt;
&lt;p&gt;D. 文の目的語になる&lt;/p&gt;
&lt;p&gt;&lt;button class="show-answer-btn"&gt;正解を見る&lt;/button&gt;&lt;br /&gt;
&lt;span id="qa5" style="display: none; font-weight: bold; color: #d60000;"&gt;正解：B（メインの文を修飾する「従位節」になる）&lt;/span&gt;&lt;/td&gt;
&lt;/tr&gt;
&lt;p&gt;&lt;!-- Q6 --&gt;&lt;/p&gt;
&lt;tr style="background-color: #ffffff; color: black;"&gt;
&lt;td&gt;6&lt;/td&gt;
&lt;td&gt;When / After / Before の塊を&lt;strong&gt;文頭&lt;/strong&gt;に置いたときのルールとして正しいものはどれ？&lt;/p&gt;
&lt;p&gt;A. 文頭に来たときは必ずピリオドで終える。&lt;/p&gt;
&lt;p&gt;B. 文頭に来たときはカンマ「,」を置く。&lt;/p&gt;
&lt;p&gt;C. 文頭に来たときは疑問文の語順にする。&lt;/p&gt;
&lt;p&gt;D. 文頭に来たときは主語を省略する。&lt;/p&gt;
&lt;p&gt;&lt;button class="show-answer-btn"&gt;正解を見る&lt;/button&gt;&lt;br /&gt;
&lt;span id="qa6" style="display: none; font-weight: bold; color: #d60000;"&gt;正解：B（文頭に従位節が来るときは後ろにカンマを打つ）&lt;/span&gt;&lt;/td&gt;
&lt;/tr&gt;
&lt;p&gt;&lt;!-- Q7 --&gt;&lt;/p&gt;
&lt;tr style="background-color: #f0b464; color: black;"&gt;
&lt;td&gt;7&lt;/td&gt;
&lt;td&gt;次の文について、本文の説明と合う訳し方はどれ？&lt;br /&gt;
I was very happy when I met my new sister.A. 私がとても嬉しかったとき、新しい妹に会いました。B. 新しい妹に会ったとき、私はとても嬉しかった。C. 新しい妹に会う前に、私はとても嬉しかった。D. 私は嬉しかったとき、新しい妹に会いました。&lt;/p&gt;
&lt;p&gt;&lt;button class="show-answer-btn"&gt;正解を見る&lt;/button&gt;&lt;br /&gt;
&lt;span id="qa7" style="display: none; font-weight: bold; color: #d60000;"&gt;正解：B（when 節の内容がメイン文「嬉しかった」を修飾）&lt;/span&gt;&lt;/td&gt;
&lt;/tr&gt;
&lt;p&gt;&lt;!-- Q8 --&gt;&lt;/p&gt;
&lt;tr style="background-color: #ffffff; color: black;"&gt;
&lt;td&gt;8&lt;/td&gt;
&lt;td&gt;After I finished dinner, I called her. の文構造について正しい説明はどれ？&lt;/p&gt;
&lt;p&gt;A. 「After I finished dinner」がメイン文、「I called her」が従位節。&lt;/p&gt;
&lt;p&gt;B. 二つの文が and で並んでいる等位接続。&lt;/p&gt;
&lt;p&gt;C. 「After I finished dinner」が従位節で、「I called her」がメインの文。&lt;/p&gt;
&lt;p&gt;D. After は副詞なので、この文には接続詞がない。&lt;/p&gt;
&lt;p&gt;&lt;button class="show-answer-btn"&gt;正解を見る&lt;/button&gt;&lt;br /&gt;
&lt;span id="qa8" style="display: none; font-weight: bold; color: #d60000;"&gt;正解：C（after 節が従位節、I called her が主節）&lt;/span&gt;&lt;/td&gt;
&lt;/tr&gt;
&lt;p&gt;&lt;!-- Q9 --&gt;&lt;/p&gt;
&lt;tr style="background-color: #f0b464; color: black;"&gt;
&lt;td&gt;9&lt;/td&gt;
&lt;td&gt;I bought some flowers before I went to the party. の意味として本文に沿うものはどれ？&lt;/p&gt;
&lt;p&gt;A. パーティーに行ったあとで花を買った。&lt;/p&gt;
&lt;p&gt;B. 花を買ったあとでパーティーに行くつもりだ。&lt;/p&gt;
&lt;p&gt;C. パーティーへ行く前に花をいくつか買った。&lt;/p&gt;
&lt;p&gt;D. 花を買う前にパーティーへ行った。&lt;/p&gt;
&lt;p&gt;&lt;button class="show-answer-btn"&gt;正解を見る&lt;/button&gt;&lt;br /&gt;
&lt;span id="qa9" style="display: none; font-weight: bold; color: #d60000;"&gt;正解：C（before 節が「パーティーへ行く前に」を示す）&lt;/span&gt;&lt;/td&gt;
&lt;/tr&gt;
&lt;p&gt;&lt;!-- Q10 --&gt;&lt;/p&gt;
&lt;tr style="background-color: #ffffff; color: black;"&gt;
&lt;td&gt;10&lt;/td&gt;
&lt;td&gt;従位接続詞の訳し方について、本文の方針に最も近い説明はどれ？&lt;/p&gt;
&lt;p&gt;A. 常に左から右へそのまま訳す。&lt;/p&gt;
&lt;p&gt;B. 接続詞の後ろの動詞だけ先に訳す。&lt;/p&gt;
&lt;p&gt;C. 接続詞＋主語＋動詞の塊をカッコでくくって、その中から外へ向かって訳す。&lt;/p&gt;
&lt;p&gt;D. メインの文だけ訳し、従位節は訳さない。&lt;/p&gt;
&lt;p&gt;&lt;button class="show-answer-btn"&gt;正解を見る&lt;/button&gt;&lt;br /&gt;
&lt;span id="qa10" style="display: none; font-weight: bold; color: #d60000;"&gt;正解：C（「塊の中から外へ」修飾させる意識で読む）&lt;/span&gt;&lt;/td&gt;
&lt;/tr&gt;
&lt;/tbody&gt;
&lt;/table&gt;
&lt;p&gt;&lt;!-- 文法復習講座 --&gt;&lt;/p&gt;
&lt;div style="border: 2px solid #ff6600; background-color: #fff0e0; padding: 10px; display: flex; align-items: center; justify-content: center; margin-bottom: 10px;"&gt;
&lt;p&gt;&lt;img decoding="async" style="max-width: 100px; height: auto; margin-right: 10px;" src="https://eigo-rewrite.com/wp-content/uploads/2020/06/logo_tate-1.png" alt="Re-Writeのロゴ" /&gt;&lt;/p&gt;
&lt;div&gt;
&lt;p style="margin: 5px 0;"&gt;【文法復習講座】：中学英文法を短期間で総復習し、高校入試に通用する基礎英作文力を身につけます。&lt;/p&gt;
&lt;p&gt;&lt;a style="background-color: #ff6600; color: white; padding: 5px 10px; text-align: center; text-decoration: none; display: inline-block; font-size: 14px;" href="https://eigo-rewrite.com/bunpou/"&gt;詳細を見る&lt;/a&gt;&lt;/p&gt;
&lt;/div&gt;
&lt;/div&gt;
&lt;p&gt;&amp;nbsp;&lt;/p&gt;
```
</t>
  </si>
  <si>
    <t>resp_014059c981a7ad780169ab79f5f214819fab0d4e7a4c3af83d</t>
  </si>
  <si>
    <t>1) 本文の要約（想定読者・悩み・解決）
- 想定読者  
  中学生〜英語学び直し層で、**when / after / before のあとに何が来るか**、**文頭のカンマ**、**after / before の前後関係**でつまずいている人です。  
  とくに NEW TREASURE 学習者向けの文脈はありますが、本文自体は一般的な英文法の疑問にも答えています。
- 悩み  
  1. after / before / when のあとが **主語＋動詞** なのか **ing** なのか分からない  
  2. **文頭に置いたときのカンマ**が分からない  
  3. after / before で **どちらの出来事が先か**読み違える  
  4. 接続詞と前置詞の違いがあいまい
- 解決  
  本文は主に、**接続詞としての when / after / before のあとには主語＋動詞が続く**こと、**文頭ならカンマ・文中なら基本カンマなし**であること、**従位節が主節を修飾する**ことを例文で説明しています。  
  あわせて、**before going のような ing は前置詞としての before** で起きやすい、という入口にも触れています。
2) 検索意図の整理（主要クエリから2〜3パターン）
- パターンA：after / before / when のあとに何が来るか知りたい  
  代表クエリ：  
  - after 接続詞  
  - before 接続詞  
  - after のあと 文  
  - before のあと  
  - when のあと  
  - after 主語 動詞  
  - 接続詞のあと 英語  
  - 接続詞の後ろ
  → 検索者は「接続詞として使うと、後ろは S+V なのか」を確認したい意図です。
- パターンB：文頭での使い方、特にカンマを知りたい  
  代表クエリ：  
  - after 文頭  
  - before 文頭  
  - 文頭のwhen
  → 検索者は「文頭に置けるのか」「カンマは要るのか」を知りたい意図です。
- パターンC：前置詞との違いまで含めて整理したい  
  代表クエリ：  
  - after 前置詞 接続詞 違い  
  - after 前置詞 接続詞  
  - before 前置詞 接続詞 違い  
  - before 動名詞  
  - 前置詞  
  - 前置詞とは
  → 検索者は「after / before は前置詞にも接続詞にもなるが、何が違うのか」を知りたい意図です。  
  ※表示回数トップが「前置詞」である以上、現状はこの意図もかなり拾っています。
3) 不一致の指摘（タイトル/メタ/H1/冒頭のどこがズレているか）
- タイトルのズレ  
  現状：**接続詞のあとに来る形｜when after before**  
  問題点：  
  - 何の接続詞かがやや抽象的で、主要クエリの **after 接続詞 / before 接続詞 / when のあと** に比べて具体性が弱いです。  
  - **文頭のカンマ**や**前置詞との違い**が見えず、実際の検索意図の幅に対して訴求が足りません。  
  - 「形」という語が抽象的で、検索者が知りたい「主語＋動詞」「ing」「前置詞との違い」に直接届きにくいです。
- メタのズレ  
  現状：**when・after・beforeは接続詞。あとには必ず主語＋動詞が続く。文頭と文中のカンマ、従位節と主節の関係を例文で整理。**  
  問題点：  
  - 本文の主旨には合っていますが、GSC上で強い **前置詞との違い** に十分触れていません。  
  - 「when・after・beforeは接続詞」と断定的に始まるため、実際には **after / before は前置詞でも使う** という検索者の疑問に対し、少しズレて見えます。  
  - CTR 0% が多い状況では、検索者の疑問語そのもの、たとえば **「after のあと」「before のあと」「文頭」「前置詞との違い」** を入れたほうが反応しやすいです。
- H1のズレ  
  現状：**stage2_Lesson1-2 接続詞1/感嘆文（時の接続詞)【ニュートレジャーの道案内】**  
  問題点：  
  - 検索者目線では意味が伝わりにくく、**Lesson番号・教材名が先頭**に来ているため、クエリとの一致感が弱いです。  
  - 「感嘆文」は本文の中心ではなく、検索意図ともズレています。  
  - 主要クエリの **after 接続詞 / before 接続詞 / when のあと / after 文頭** がH1に反映されていません。
- 冒頭120字のズレ  
  現状は比較的良いですが、問題点は2つです。  
  1. **before のあとが〜** から始まるため、after / when 検索への受け止めが弱い  
  2. **前置詞との違い** と **文頭のカンマ** が後ろに回っており、GSC上の主要意図を冒頭で取り切れていません
4) 修正方針（“どの意図に寄せるか”を1つに決める）
**パターンAを主軸**にします。  
つまり、**「after / before / when を接続詞で使うと、あとには何が来るか」**に寄せます。
理由：
- 本文の中心と最も一致している
- GSC主要クエリでも **after 接続詞 / before 接続詞 / when のあと / 接続詞のあと** が太い
- 文頭のカンマ、前置詞との違いもこの主軸の中で自然に補足できる
- 本文の大改修なしで整合性を上げやすい
※必要なら追記ブロックは1つまでとのことなので、本文末近くに  
**「after / before が前置詞のときは名詞・動名詞、接続詞のときは主語＋動詞」**  
を3〜4行で補うのは有効です。ただし今回はスニペット改善だけでも十分改善余地があります。
5) 修正案（すべてコードブロック）
**タイトル案3つ（全角35字前後＋56字以上の網羅型を1つ）**
```txt
after・before・whenのあとに来る語
```
```txt
after/before/whenは接続詞のあと何が来る？
```
```txt
after・before・whenを接続詞で使うと何が続く？主語＋動詞・文頭のカンマ・前置詞との違いを例文で確認
```
**メタ案3つ（全角90字前後）**
```txt
after・before・whenを接続詞で使うと、あとには主語＋動詞が続きます。文頭に置くときのカンマ、文中での使い方、前置詞との違いを例文で確認できます。
```
```txt
after のあとに文が来るのか、before のあとに ing が来るのかで止まりやすい人向け。接続詞の使い方、文頭のカンマ、前置詞との違いをわかりやすく整理しています。
```
```txt
when・after・before のあとに何が来るかを解説。接続詞なら主語＋動詞、前置詞なら名詞や動名詞が続くのが基本。文頭の when / after / before の使い方も例文で確認できます。
```
**H1案2つ**
```txt
after・before・whenのあとに来る語
```
```txt
after / before / when を接続詞で使うと何が続く？
```
**冒頭120字（2案：&lt;p&gt;で開始）**
```html
&lt;p&gt;after・before・when のあとが、主語＋動詞なのか、動詞ingなのかで止まりやすい人は多いです。このページでは、接続詞として使うときに何が続くか、文頭のカンマ、前置詞との違いを例文で確認します。&lt;/p&gt;
```
```html
&lt;p&gt;after のあとに文は置けるのか、before のあとに ing は使えるのか、when を文頭に置くときはカンマがいるのか。そんな疑問に向けて、接続詞としての使い方を例文つきで整理したページです。&lt;/p&gt;
```</t>
  </si>
  <si>
    <t xml:space="preserve">以下のページは「スニペット整合性」（本文と title/meta/H1/冒頭文）が弱い可能性があります。
まず【本文】を確認し、想定読者・悩み・解決範囲を把握してください。
そのうえで、GSCの主要クエリ（表示回数上位）を根拠に、
「検索意図に対して、タイトル/メタ/H1/冒頭120字がズレている点」を特定し、
ズレを解消するための修正案（タイトル/メタ/H1/冒頭）を提示してください。
※本文の“大改修”は前提にしません（必要なら追記ブロックは最大1つまで）。
【URL】https://eigo-rewrite.com/column/stage2-lesson7-2/
【ページ分類】MC
【ページ分類の略語（このプロンプト内の定義）】
TP = トップページ（ホーム/サイトの入口）
SP = サービスページ（講座・コース・申込導線）
MC = メインコラム（コラム/解説/勉強法など集客記事）
SC = サブコラム（MCやSPを補強するための補助コラム※サイト定義に合わせて判断）
NW = ニュース/お知らせ（運用上は改善対象外として除外）
ST = 企業情報等のSEO対策を行わないこ固定ページ（運用上は改善対象外として除外）
- / 空欄 / 未分類 = 未分類（このスクリプトでは改善対象外として除外）
※未分類（空欄 / "-" / "未分類"）は作業対象に含めません。
【現状（スニペット要素）】
- タイトル：現在完了形〈経験〉｜ever/neverとbeen/gone｜中2英語
- メタ：現在完了形〈経験〉を例文で整理。ever/never、回数、been to/gone to、thereの答えまで確認。10問クイズ付き。
- H1：STAGE2 Lesson7-2 現在完了〈経験用法〉have been to / gone to と「何回～したことがある？」の聞き方【ニュートレジャーの道案内】
- 冒頭120字：NEW TREASURE STAGE2 の文法事項・Lesson一覧の全体像は、 NEW TREASURE STAGE2｜中2英文法 総括＋Lesson一覧（全体像はこちら） で確認できます。 結論（経験用法は「今までに〜したことがある／な
【GSC主要クエリ（表示回数上位50件）】
- 経験する 英語｜表示29｜CTR 0.00%｜順位3.3
- gone｜表示21｜CTR 0.00%｜順位2.1
- never ever 意味｜表示18｜CTR 0.00%｜順位1.3
- gone 意味｜表示17｜CTR 0.00%｜順位3.4
- has been｜表示14｜CTR 0.00%｜順位1.1
- have been to｜表示14｜CTR 0.00%｜順位1.0
- （ ）you ever traveled by plane? 飛行機で旅行したことがありますか。｜表示13｜CTR 0.00%｜順位1.8
- ever never 違い｜表示11｜CTR 0.00%｜順位1.0
- go過去分詞｜表示10｜CTR 0.00%｜順位1.0
- 5回 英語｜表示9｜CTR 0.00%｜順位3.3
- ever 使い方｜表示9｜CTR 0.00%｜順位1.0
- go went gone 意味｜表示9｜CTR 0.00%｜順位1.0
- never 現在完了｜表示9｜CTR 0.00%｜順位1.0
- に行ったことがある 英語｜表示9｜CTR 0.00%｜順位4.0
- 現在完了形｜表示9｜CTR 0.00%｜順位1.0
- i've been 意味｜表示8｜CTR 0.00%｜順位1.0
- 現在完了 never｜表示8｜CTR 0.00%｜順位3.8
- gone been｜表示7｜CTR 0.00%｜順位1.4
- have gone｜表示7｜CTR 0.00%｜順位1.0
- have you been to 意味｜表示7｜CTR 0.00%｜順位1.1
- i've been to 意味｜表示7｜CTR 0.00%｜順位1.4
- 二熟語｜表示7｜CTR 0.00%｜順位1.9
- 私は 2回行ったこと が ある 英語｜表示7｜CTR 0.00%｜順位2.4
- beenとgoneの違い｜表示6｜CTR 0.00%｜順位1.0
- never ever 違い｜表示6｜CTR 0.00%｜順位1.0
- neverと ever の違い｜表示6｜CTR 0.00%｜順位1.0
- neverとeverの違い｜表示6｜CTR 0.00%｜順位1.0
- ハブユーエバービーントゥー｜表示6｜CTR 0.00%｜順位1.0
- 一度もない 英語｜表示6｜CTR 0.00%｜順位3.8
- 現在完了形 never｜表示6｜CTR 0.00%｜順位1.0
- 道沿いのバーに行ったことがありますか 英語｜表示6｜CTR 0.00%｜順位2.2
- 飛行機で旅行したことがありますか。 【 2 】you ever traveled by plane?｜表示6｜CTR 0.00%｜順位3.8
- ever been｜表示5｜CTR 0.00%｜順位1.0
- gone 使い方｜表示5｜CTR 0.00%｜順位1.0
- ネバーとエバーの違い｜表示5｜CTR 0.00%｜順位1.0
- ネバーエバー 意味｜表示5｜CTR 0.00%｜順位1.0
- 現在完了形 経験｜表示5｜CTR 0.00%｜順位1.0
- 私たちは先週から2回も買い物に行かなければなりませんでした 英語｜表示5｜CTR 0.00%｜順位3.0
- 5回英語｜表示4｜CTR 0.00%｜順位3.5
- been to｜表示4｜CTR 0.00%｜順位1.0
- ever to 意味｜表示4｜CTR 0.00%｜順位2.0
- ever 意味｜表示4｜CTR 0.00%｜順位3.0
- have been｜表示4｜CTR 0.00%｜順位1.0
- have gone to 経験｜表示4｜CTR 0.00%｜順位3.5
- have never been｜表示4｜CTR 0.00%｜順位1.0
- have you ever been to｜表示4｜CTR 0.00%｜順位1.0
- have you ever been と have you been 違い｜表示4｜CTR 0.00%｜順位2.3
- i have been to 意味｜表示4｜CTR 0.00%｜順位1.0
- i have ever 意味｜表示4｜CTR 0.00%｜順位2.3
- i've been to｜表示4｜CTR 0.00%｜順位1.0
【参考：代表語（自動抽出）】経験する
【出力（必ずこの順）】
1) 本文の要約（想定読者・悩み・解決）
2) 検索意図の整理（主要クエリから2〜3パターン）
3) 不一致の指摘（タイトル/メタ/H1/冒頭のどこがズレているか）
4) 修正方針（“どの意図に寄せるか”を1つに決める）
5) 修正案（すべてコードブロック）
   - タイトル案3つ（全角35字前後＋56字以上の網羅型を1つ）
   - メタ案3つ（全角90字前後）
   - H1案2つ
   - 冒頭120字（2案：&lt;p&gt;で開始）
【禁則ワード（シート連動）】
以下の【禁則ワード】は、タイトル/メタ/導入文/見出し/本文のいずれにも原則使用しないでください。
言い換えが必要な場合は、自然な日本語に置換してください。
【禁則ワード】
- 崩れ
- 型
- 迷い
- 保留
- 固定
- 手順
- 立て直
- 最短
- 結論だけ
- 乱れ
- 三点確認
- 内部リンク
- 導線
- 設計
- 刺
- まず結論
- 整え
- 押し付けない案内
- 統一
- 次の一手
- 失点
- 確定
- サブコラム
- 30秒
- 1分
- CV
- 網羅
【本文】
```html
&lt;p&gt;&lt;iframe title="YouTube video player" src="https://www.youtube.com/embed/K8m7csz7EVE" width="560" height="315" frameborder="0" allowfullscreen="allowfullscreen"&gt;&lt;span data-mce-type="bookmark" style="display: inline-block; width: 0px; overflow: hidden; line-height: 0;" class="mce_SELRES_start"&gt;﻿&lt;/span&gt;&lt;span data-mce-type="bookmark" style="display: inline-block; width: 0px; overflow: hidden; line-height: 0;" class="mce_SELRES_start"&gt;﻿&lt;/span&gt;&lt;span data-mce-type="bookmark" style="display: inline-block; width: 0px; overflow: hidden; line-height: 0;" class="mce_SELRES_start"&gt;﻿&lt;/span&gt;&lt;/iframe&gt;&lt;br /&gt;
NEW TREASURE STAGE2 の文法事項・Lesson一覧の全体像は、&lt;strong&gt;&lt;a href="https://eigo-rewrite.com/column/hub_stage2/"&gt;NEW TREASURE STAGE2｜中2英文法 総括＋Lesson一覧（全体像はこちら）&lt;/a&gt;&lt;/strong&gt;で確認できます。&lt;/p&gt;
&lt;h2&gt;結論（経験用法は「今までに〜したことがある／ない」を表す）&lt;/h2&gt;
&lt;p&gt;現在完了（have / has + 過去分詞）にはいくつか用法がありますが、&lt;strong&gt;このページは「経験用法」&lt;/strong&gt;に絞って整理します。&lt;/p&gt;
&lt;p&gt;経験用法は、出来事の「いつ」よりも、&lt;strong&gt;今までの経験の有無&lt;/strong&gt;や&lt;strong&gt;回数&lt;/strong&gt;に焦点を当てる表現です。&lt;/p&gt;
&lt;ul&gt;
&lt;li&gt;&lt;strong&gt;最短定義：&lt;/strong&gt;have / has + 過去分詞 で「今までに〜したことがある／ない」&lt;/li&gt;
&lt;li&gt;&lt;strong&gt;見分けの1秒チェック：&lt;/strong&gt;文が「今までに？」or「何回？」を聞いている → 経験用法の可能性が高い&lt;/li&gt;
&lt;li&gt;&lt;strong&gt;目印になりやすい語：&lt;/strong&gt;ever / never / before / once / twice / three times など&lt;/li&gt;
&lt;/ul&gt;
&lt;div style="background: #f7f7f7; border: 1px solid #ddd; padding: 12px; border-radius: 6px; margin: 12px 0;"&gt;
&lt;p style="margin: 0 0 6px;"&gt;&lt;strong&gt;空所補充の即答：&lt;/strong&gt;「【　】you ever traveled by plane?」&lt;/p&gt;
&lt;p style="margin: 0;"&gt;→ 多くは &lt;strong&gt;Have&lt;/strong&gt; を入れて &lt;strong&gt;Have you ever traveled by plane?&lt;/strong&gt;（今までに飛行機で旅行したことがありますか）&lt;/p&gt;
&lt;/div&gt;
&lt;h3&gt;よく使う形（すぐ引けるミニ表）&lt;/h3&gt;
&lt;table style="border-collapse: collapse; width: 100%; margin: 10px 0;"&gt;
&lt;thead&gt;
&lt;tr style="background: #0d47a1; color: #fff;"&gt;
&lt;th style="border: 1px solid #ccc; padding: 10px; width: 34%;"&gt;形&lt;/th&gt;
&lt;th style="border: 1px solid #ccc; padding: 10px; width: 33%;"&gt;日本語の型&lt;/th&gt;
&lt;th style="border: 1px solid #ccc; padding: 10px;"&gt;つまずきやすい点&lt;/th&gt;
&lt;/tr&gt;
&lt;/thead&gt;
&lt;tbody&gt;
&lt;tr&gt;
&lt;td style="border: 1px solid #ccc; padding: 10px;"&gt;&lt;strong&gt;Have you ever + 過去分詞 ?&lt;/strong&gt;&lt;br /&gt;
例：Have you ever traveled by plane?&lt;/td&gt;
&lt;td style="border: 1px solid #ccc; padding: 10px;"&gt;今までに〜したことがありますか&lt;/td&gt;
&lt;td style="border: 1px solid #ccc; padding: 10px;"&gt;ever は「今までに」。疑問文で&lt;strong&gt;経験&lt;/strong&gt;をはっきりさせやすい&lt;/td&gt;
&lt;/tr&gt;
&lt;tr style="background: #f5f7ff;"&gt;
&lt;td style="border: 1px solid #ccc; padding: 10px;"&gt;&lt;strong&gt;How many times have you + 過去分詞 ?&lt;/strong&gt;&lt;br /&gt;
例：How many times have you traveled by plane?&lt;/td&gt;
&lt;td style="border: 1px solid #ccc; padding: 10px;"&gt;何回〜したことがありますか&lt;/td&gt;
&lt;td style="border: 1px solid #ccc; padding: 10px;"&gt;times（回数）が出たら経験用法に寄りやすい&lt;/td&gt;
&lt;/tr&gt;
&lt;tr&gt;
&lt;td style="border: 1px solid #ccc; padding: 10px;"&gt;&lt;strong&gt;I have never + 過去分詞.&lt;/strong&gt;&lt;br /&gt;
例：I have never traveled by plane.&lt;/td&gt;
&lt;td style="border: 1px solid #ccc; padding: 10px;"&gt;今まで一度も〜したことがない&lt;/td&gt;
&lt;td style="border: 1px solid #ccc; padding: 10px;"&gt;否定の経験は &lt;strong&gt;never&lt;/strong&gt; を使うと意味がブレにくい&lt;/td&gt;
&lt;/tr&gt;
&lt;/tbody&gt;
&lt;/table&gt;
&lt;h3&gt;have been to / have gone to の違い（1対比で整理）&lt;/h3&gt;
&lt;p&gt;「〜へ行ったことがある（経験）」は、&lt;strong&gt;have been to&lt;/strong&gt; を使うことが多いです。&lt;strong&gt;have gone to&lt;/strong&gt; は「行ってしまった（今ここにいない）」のニュアンスになりやすい点に注意します。&lt;/p&gt;
&lt;ul&gt;
&lt;li&gt;&lt;strong&gt;have been to 〜：&lt;/strong&gt;〜へ行ったことがある（行って戻ってきているイメージ）&lt;/li&gt;
&lt;li&gt;&lt;strong&gt;have gone to 〜：&lt;/strong&gt;〜へ行ってしまった（今ここにいないイメージ）&lt;/li&gt;
&lt;/ul&gt;
&lt;h3&gt;よくある誤解（2つだけ）&lt;/h3&gt;
&lt;ul&gt;
&lt;li&gt;&lt;strong&gt;誤解1：&lt;/strong&gt;「ever は文末に置くもの」→ 疑問文では &lt;strong&gt;Have you ever + 過去分詞&lt;/strong&gt; の形で使われることが多い&lt;/li&gt;
&lt;li&gt;&lt;strong&gt;誤解2：&lt;/strong&gt;「行く＝go だから have gone to が経験」→ 経験（行ったことがある）は &lt;strong&gt;have been to&lt;/strong&gt; が基本になりやすい&lt;/li&gt;
&lt;/ul&gt;
&lt;p style="margin-top: 12px;"&gt;この後の本文で、&lt;strong&gt;図解→要点まとめ→チェッククイズ10問&lt;/strong&gt;の流れで、経験用法（ever / never / 回数表現）と have been to / gone to を確認できます。&lt;/p&gt;
&lt;p&gt;&lt;img decoding="async" fetchpriority="high" class="alignnone wp-image-706" src="https://eigo-rewrite.com/wp-content/uploads/2023/08/スライド用-7-300x169.jpg" alt="現在完了形: 'have + 過去分詞'。経験用法の特徴的な副詞語句として'before'や'twice'を使用" width="570" height="321" srcset="https://eigo-rewrite.com/wp-content/uploads/2023/08/スライド用-7-300x169.jpg 300w, https://eigo-rewrite.com/wp-content/uploads/2023/08/スライド用-7-1024x576.jpg 1024w, https://eigo-rewrite.com/wp-content/uploads/2023/08/スライド用-7-768x432.jpg 768w, https://eigo-rewrite.com/wp-content/uploads/2023/08/スライド用-7-320x180.jpg 320w, https://eigo-rewrite.com/wp-content/uploads/2023/08/スライド用-7.jpg 1280w" sizes="(max-width: 570px) 100vw, 570px" /&gt;&lt;/p&gt;
&lt;p&gt;まず形としては、前回と同じで「have + 過去分詞」、&lt;span style="color: #0000ff;"&gt;これは全く変わりません。&lt;/span&gt;&lt;br /&gt;
前回のセクションでもお伝えしましたが、現在完了の訳の区別というのはここだけで決められるものではなくて、その用法によって副詞語句というものが使われているので、その&lt;span style="color: #ff0000;"&gt;特徴的な語句を見て意味を判断する&lt;/span&gt;という事が大事です。&lt;br /&gt;
上の場合ですとここに&amp;#8221;before&amp;#8221;という単語があります。&lt;br /&gt;
&amp;#8220;before&amp;#8221;は「以前」とか「前に」といった意味です。&lt;br /&gt;
こちらに&amp;#8221;before&amp;#8221;があると&lt;strong&gt;「何々した事がある」&lt;/strong&gt;というような訳であると分かります。&lt;br /&gt;
そうすると、この文は「私はその映画」あるいは「あの映画を前に」「以前見た事がある」と訳します。&lt;br /&gt;
この&amp;#8221;before&amp;#8221;という単語があるので、この「have + 過去分詞」は「した事がある」なんだなと認識していく訳です。&lt;br /&gt;
同様に、次の文です。&lt;br /&gt;
&amp;#8220;My parents have visited&amp;#8221;&lt;br /&gt;
ここだと、「訪れた所」なのか「訪れた事がある」なのか分かりません。&lt;br /&gt;
最後に&amp;#8221;twice&amp;#8221;という単語があって、これは「2回」という意味です。&lt;br /&gt;
比較の単元ではこの&amp;#8221;twice&amp;#8221;は2倍と覚えた訳ですが、現在完了の場合は&lt;span style="color: #ff0000;"&gt;回数&lt;/span&gt;です。&lt;br /&gt;
「2回」を表しています。&lt;br /&gt;
この&amp;#8221;twice&amp;#8221;という単語があると2回なんなんだというと「2回訪れた事がある」と考えていきます。&lt;br /&gt;
今回はたまたま「2回」なので&amp;#8221;twice&amp;#8221;という単語を使いましたが、「1回」の場合は&amp;#8221;once&amp;#8221;と言います。&lt;br /&gt;
「1回」と「2回」だけが特別で、&amp;#8221;one&amp;#8221;に&amp;#8221;c&amp;#8221;付けて&amp;#8221;once&amp;#8221;、&amp;#8221;two&amp;#8221;に&amp;#8221;c&amp;#8221;付けて&amp;#8221;twice&amp;#8221;となりますが、3回目以降というのは基本的に「何とかtimes」となり、これで何回という回数表します。&lt;br /&gt;
「3回」だったら&amp;#8221;three times&amp;#8221;、「4回」だったら&amp;#8221;four times&amp;#8221;と使います。&lt;br /&gt;
否定文に関してですが、もちろん&amp;#8221;has not&amp;#8221;と書く事も出来るんですが、&amp;#8221;has not traveled by plane&amp;#8221;ですと、これが経験なのか完了なのか分かりません。&lt;br /&gt;
なので、経験用法を否定文にする場合というのは、このように&lt;span style="color: #ff0000;"&gt;&amp;#8220;never&amp;#8221;&lt;/span&gt;という単語を使う事が多いです。&lt;br /&gt;
この&amp;#8221;never&amp;#8221;というのは「決して何々ない」とか「一度も何々ない」という否定を表す語句です。&lt;br /&gt;
あとで出てくる単語に&lt;span style="color: #ff6600;"&gt;&amp;#8220;ever&amp;#8221;&lt;/span&gt;というのがありますが、この&amp;#8221;ever&amp;#8221;というのが「今までに」といった意味です。&lt;br /&gt;
この「今まで」にという単語に&amp;#8221;not&amp;#8221;を付ける事によって、「今までに何々ない」となります。&lt;br /&gt;
この&amp;#8221;never&amp;#8221;の&amp;#8221;n&amp;#8221;というのは&amp;#8221;not&amp;#8221;の&amp;#8221;n&amp;#8221;になっていますから、「今までに飛行機で旅行した事がない。」となります。&lt;br /&gt;
つまり、「今までに飛行機で旅行した事がない。」という事は、「一度も飛行機で旅行した事がない。」という事になります。&lt;br /&gt;
&lt;!-- 読解強化講座 --&gt;&lt;/p&gt;
&lt;div style="border: 2px solid #ff6600; background-color: #fff0e0; padding: 10px; display: flex; align-items: center; justify-content: center; margin-bottom: 10px;"&gt;
&lt;p&gt;&lt;img decoding="async" style="max-width: 100px; height: auto; margin-right: 10px;" src="https://eigo-rewrite.com/wp-content/uploads/2020/06/logo_tate-1.png" alt="Re-Writeのロゴ" /&gt;&lt;/p&gt;
&lt;div&gt;
&lt;p style="margin: 5px 0;"&gt;【読解強化講座】：速読・精読の力を育て、自校作成校の難解長文に対応する読解力を養成します。&lt;/p&gt;
&lt;p&gt;&lt;a style="background-color: #ff6600; color: white; padding: 5px 10px; text-align: center; text-decoration: none; display: inline-block; font-size: 14px;" href="https://eigo-rewrite.com/dokkaikyouka/"&gt;詳細を見る&lt;/a&gt;&lt;/p&gt;
&lt;/div&gt;
&lt;/div&gt;
&lt;p&gt;&lt;img decoding="async" class="alignnone wp-image-707" src="https://eigo-rewrite.com/wp-content/uploads/2023/08/スライド用1-300x169.jpg" alt="疑問文での'ever': 『今までに何々したことがありますか？』と尋ねる表現" width="604" height="340" srcset="https://eigo-rewrite.com/wp-content/uploads/2023/08/スライド用1-300x169.jpg 300w, https://eigo-rewrite.com/wp-content/uploads/2023/08/スライド用1-1024x576.jpg 1024w, https://eigo-rewrite.com/wp-content/uploads/2023/08/スライド用1-768x432.jpg 768w, https://eigo-rewrite.com/wp-content/uploads/2023/08/スライド用1-320x180.jpg 320w, https://eigo-rewrite.com/wp-content/uploads/2023/08/スライド用1.jpg 1280w" sizes="(max-width: 604px) 100vw, 604px" /&gt;&lt;/p&gt;
&lt;p&gt;次に疑問文を見ていきます。&lt;br /&gt;
疑問文にする際も、&lt;span style="color: #0000ff;"&gt;した事があるかどうか&lt;/span&gt;を言っています。&lt;br /&gt;
これをはっきりさせる為に、このようにさっき出てきた&lt;span style="color: #ff0000;"&gt;&amp;#8220;ever&amp;#8221;&lt;/span&gt;、「今までに」という単語を置くと「何々した事がありますか」と聞いているんだなという事がはっきりと伝わります。&lt;br /&gt;
そうするとこの場合は、&amp;#8221;Have you ever traveled on a ship?&amp;#8221;「あなたは船で旅行した事がありますか？」という意味になっています。&lt;br /&gt;
した事があるかないかを聞くだけだったらこのように&amp;#8221;Have you ever&amp;#8221;と書けばいいんですが、これが「何回行った事あるんですか」と聞く場合もありまして、その場合は二つ言い方があります。&lt;br /&gt;
一つ目はこの&amp;#8221;How many times&amp;#8221;です。&lt;br /&gt;
先ほど出てきた&amp;#8221;three times&amp;#8221;とか&amp;#8221;four times&amp;#8221;と同じよう回数を表す&amp;#8221;times&amp;#8221;を使っていて、その数が分からないので&amp;#8221;How many&amp;#8221;をくっつけて&amp;#8221;How many times&amp;#8221;と書きまして、これで「何回」&amp;#8221;have you been to Hawaii? &amp;#8220;「ハワイへ行った事がありますか？」という文になっていきます。&lt;br /&gt;
今、「行った事がありますか？」なのにここが&amp;#8221;go&amp;#8221;を使っていなくてbe動詞の過去分詞&lt;span style="color: #0000ff;"&gt;&amp;#8220;been&amp;#8221;&lt;/span&gt;を使っています。&lt;br /&gt;
これはあとでまたちゃんと学習していきますが、「どこどこへ行った事がある」という意味の場合は&amp;#8221;have gone to&amp;#8221;という形ではなくて、&amp;#8221;have been to&amp;#8221;という形を使います。&lt;br /&gt;
この点が最初に経験用法でつまずいてしまう所ですから、「行く」だから&amp;#8221;go&amp;#8221;と発想したいんですが&amp;#8221;have gone to&amp;#8221;と書いてしまうとまた違う意味になってしまうので、ここは「行った事がある」とか「ない」という時は&amp;#8221;have been to&amp;#8221;を使う事を意識して下さい。&lt;br /&gt;
また、この&amp;#8221;How many times&amp;#8221;というのは、このように&lt;span style="color: #0000ff;"&gt;&amp;#8220;How often&amp;#8221;&lt;/span&gt;で聞く場合もあります。&lt;br /&gt;
&amp;#8220;often&amp;#8221;は「よく」とか頻繁さを表す語句になってくる訳ですが、「どれぐらいよくハワイへ行きましたか？」となり大体似たような意味です。&lt;br /&gt;
「どれぐらいよく行ったんですか？」&lt;br /&gt;
つまり、「どれぐらいの回数行ったんですか？」と言っていて、ここでも&amp;#8221;have been to&amp;#8221;という形で、「行った事がある」という意味になっています&lt;/p&gt;
&lt;p&gt;さて、答え方です。&lt;br /&gt;
「何回言った事がありますか？」なので、最悪回数だけ書いて、&amp;#8221;Four times.&amp;#8221;とか書けば伝わる訳ですが、ちゃんとした文にしようとすると、これは元々&amp;#8221;have you been to Hawaii? &amp;#8220;だったので、ここも&amp;#8221;I have been to Hawaii&amp;#8221;と書きたいんです。&lt;br /&gt;
ただ、英語というのは同じ語句が2回繰り返される事を非常に嫌いますから、この&amp;#8221;to Hawaii&amp;#8221;というものを1語で置き換えます。&lt;br /&gt;
そうすると「ハワイに」とか「ハワイへ」という事は「そこに」とか「そこへ」という語句と同じ意味になってくる訳ですから、ここに&lt;span style="color: #ff0000;"&gt;&amp;#8220;there&amp;#8221;&lt;/span&gt;です。&lt;br /&gt;
これが「そこに」とか「そこへ」です。&lt;br /&gt;
この&amp;#8221;there&amp;#8221;という前という単語の中に、「どこどこに」とか「どこどこへ」という意味が含まれていますから、&amp;#8221;there&amp;#8221;には&amp;#8221;to&amp;#8221;を付けずに、そのまま&amp;#8221;I have been there&amp;#8221;としてこれで「そこへ」「そこに行った事があります」といった意味になってきます。&lt;br /&gt;
&lt;!-- 音読リスニング講座 --&gt;&lt;/p&gt;
&lt;div style="border: 2px solid #ff6600; background-color: #fff0e0; padding: 10px; display: flex; align-items: center; justify-content: center; margin-bottom: 10px;"&gt;
&lt;p&gt;&lt;img decoding="async" style="max-width: 100px; height: auto; margin-right: 10px;" src="https://eigo-rewrite.com/wp-content/uploads/2020/06/logo_tate-1.png" alt="Re-Writeのロゴ" /&gt;&lt;/p&gt;
&lt;div&gt;
&lt;p style="margin: 5px 0;"&gt;【音読リスニング講座】：音読・ディクテーション・シャドーイングを通じて、都立入試リスニング対策を強化します。&lt;/p&gt;
&lt;p&gt;&lt;a style="background-color: #ff6600; color: white; padding: 5px 10px; text-align: center; text-decoration: none; display: inline-block; font-size: 14px;" href="https://eigo-rewrite.com/listening/"&gt;詳細を見る&lt;/a&gt;&lt;/p&gt;
&lt;/div&gt;
&lt;/div&gt;
&lt;p&gt;&lt;img decoding="async" loading="lazy" class="alignnone wp-image-708" src="https://eigo-rewrite.com/wp-content/uploads/2023/08/スライド用2-5-300x169.jpg" alt="'have been to'は『行ったことがある』、'have gone to'は『行ってしまった』。現在の状況を示す違いを図で解説" width="634" height="357" srcset="https://eigo-rewrite.com/wp-content/uploads/2023/08/スライド用2-5-300x169.jpg 300w, https://eigo-rewrite.com/wp-content/uploads/2023/08/スライド用2-5-1024x576.jpg 1024w, https://eigo-rewrite.com/wp-content/uploads/2023/08/スライド用2-5-768x432.jpg 768w, https://eigo-rewrite.com/wp-content/uploads/2023/08/スライド用2-5-320x180.jpg 320w, https://eigo-rewrite.com/wp-content/uploads/2023/08/スライド用2-5.jpg 1280w" sizes="(max-width: 634px) 100vw, 634px" /&gt;&lt;/p&gt;
&lt;p&gt;さて、今見た&amp;#8221;have been to&amp;#8221;という形とそれから&amp;#8221;have gone to&amp;#8221;という形に関して、です。&lt;br /&gt;
先ほど出てきたのが、この&amp;#8221;He has been to&amp;#8221;と&amp;#8221;have been to&amp;#8221;という形です。&lt;br /&gt;
この&amp;#8221;have been to&amp;#8221;というのが、「どこどこへ行った事がある」といった意味になっています。&lt;br /&gt;
辞書を引いてもらうと、be動詞のbeという単語の中には「行く」とか「来る」という&lt;span style="color: #0000ff;"&gt;移動表す意味&lt;/span&gt;が載っていますので、その場合は「行く」という意味だなと認識して下さい。&lt;br /&gt;
こちらの&amp;#8221;have gone to&amp;#8221;になってしまうと、これは「どこどこへ行ってしまった」となりまして、これは完了とか結果用法になってしまいます。&lt;br /&gt;
「彼はインドに行ってしまった。」&lt;br /&gt;
という事は今ここにはいないです。&lt;br /&gt;
「行った事がある」という事は1回インドへ行って戻ってきている訳ですから、そうすると今こちらの方にいる訳なんです。&lt;br /&gt;
これが&amp;#8221;have gone to&amp;#8221;「行ってしまった」という形になると、この文を話している人が今ここにいるとしてこちらがインドだとすると、「彼はインドへ行ってしまった」で戻ってきていない訳ですから彼はこっちにいるという事になります。&lt;br /&gt;
ですので&amp;#8221;have been to&amp;#8221;と書くのと&amp;#8221;have gone to&amp;#8221;と書くのでは、&lt;strong&gt;今の彼の状況というのが全く違ったものになってきてしまいます。&lt;/strong&gt;&lt;br /&gt;
なので、ここは訳の「行く」という所に引きずられないで、実際に自分でこういう図を書いて納得した上で練習してみて下さい。&lt;br /&gt;
それではセクション2に関しては以上となります。&lt;/p&gt;
&lt;style&gt;
  table {&lt;br /&gt;    width: 100%;&lt;br /&gt;    border-collapse: collapse;&lt;br /&gt;  }&lt;br /&gt;  th, td {&lt;br /&gt;    padding: 10px;&lt;br /&gt;    border: 1px solid #ddd;&lt;br /&gt;    vertical-align: top;&lt;br /&gt;  }&lt;br /&gt;  .answer {&lt;br /&gt;    display: none;&lt;br /&gt;    font-weight: bold;&lt;br /&gt;    color: #0073aa;&lt;br /&gt;    margin-left: 5px;&lt;br /&gt;  }&lt;br /&gt;  .show-answer {&lt;br /&gt;    cursor: pointer;&lt;br /&gt;    color: #ffffff;&lt;br /&gt;    background-color: #ff6600;&lt;br /&gt;    border: none;&lt;br /&gt;    padding: 4px 8px;&lt;br /&gt;    border-radius: 4px;&lt;br /&gt;    font-size: 12px;&lt;br /&gt;    margin-left: 5px;&lt;br /&gt;  }&lt;br /&gt;&lt;/style&gt;
&lt;p&gt;&lt;script&gt;
  function showAnswer(ansId, btnId) {
    var ans = document.getElementById(ansId);
    var btn = document.getElementById(btnId);
    if (ans &amp;&amp; btn) {
      ans.style.display = 'inline';
      btn.style.display = 'none';
    }
  }
&lt;/script&gt;&lt;/p&gt;
&lt;h2&gt;Lesson7 セクション2：現在完了の経験用法まとめ&lt;/h2&gt;
&lt;table&gt;
&lt;tbody&gt;
&lt;tr style="background-color: #dd8500; color: #ffffff;"&gt;
&lt;th&gt;ポイント&lt;/th&gt;
&lt;th&gt;説明&lt;/th&gt;
&lt;/tr&gt;
&lt;tr style="background-color: #f0b464; color: #000000;"&gt;
&lt;td&gt;基本形と意味&lt;/td&gt;
&lt;td&gt;
&lt;ul&gt;
&lt;li&gt;現在完了の形は &lt;strong&gt;have(has) + 過去分詞&lt;/strong&gt;。&lt;/li&gt;
&lt;li&gt;経験用法では「～したことがある」「～したことがない」という意味を表す。&lt;/li&gt;
&lt;/ul&gt;
&lt;/td&gt;
&lt;/tr&gt;
&lt;tr style="background-color: #ffffff; color: #000000;"&gt;
&lt;td&gt;経験用法を示す副詞語句&lt;/td&gt;
&lt;td&gt;
&lt;ul&gt;
&lt;li&gt;&lt;strong&gt;before&lt;/strong&gt;：「以前（前に）」→「～したことがある」と判断する目印。&lt;/li&gt;
&lt;li&gt;&lt;strong&gt;once / twice / three times / four times &amp;#8230;&lt;/strong&gt; で「1回 / 2回 / 3回 / 4回…したことがある」。&lt;/li&gt;
&lt;li&gt;経験用法では「回数」を表す語句がよく使われる。&lt;/li&gt;
&lt;/ul&gt;
&lt;/td&gt;
&lt;/tr&gt;
&lt;tr style="background-color: #f0b464; color: #000000;"&gt;
&lt;td&gt;否定の経験「一度も～したことがない」&lt;/td&gt;
&lt;td&gt;
&lt;ul&gt;
&lt;li&gt;&lt;strong&gt;never + 過去分詞&lt;/strong&gt; で「今まで一度も～したことがない」。&lt;/li&gt;
&lt;li&gt;&lt;strong&gt;never = not + ever&lt;/strong&gt; のイメージ（今までに…ない）。&lt;/li&gt;
&lt;li&gt;例：I have never traveled by plane.（今までに一度も飛行機で旅行したことがない）。&lt;/li&gt;
&lt;/ul&gt;
&lt;/td&gt;
&lt;/tr&gt;
&lt;tr style="background-color: #ffffff; color: #000000;"&gt;
&lt;td&gt;疑問文と「ever」&lt;/td&gt;
&lt;td&gt;
&lt;ul&gt;
&lt;li&gt;&lt;strong&gt;Have you ever + 過去分詞 ～ ?&lt;/strong&gt; で「今までに～したことがありますか」。&lt;/li&gt;
&lt;li&gt;&lt;strong&gt;ever&lt;/strong&gt; は「今までに」のニュアンスを強調する語。&lt;/li&gt;
&lt;li&gt;例：Have you ever traveled on a ship?（船で旅行したことがありますか）。&lt;/li&gt;
&lt;/ul&gt;
&lt;/td&gt;
&lt;/tr&gt;
&lt;tr style="background-color: #f0b464; color: #000000;"&gt;
&lt;td&gt;回数のたずね方&lt;/td&gt;
&lt;td&gt;
&lt;ul&gt;
&lt;li&gt;&lt;strong&gt;How many times have you ～ ?&lt;/strong&gt; で「何回～したことがありますか」。&lt;/li&gt;
&lt;li&gt;&lt;strong&gt;How often have you ～ ?&lt;/strong&gt; も「どれくらいの頻度（＝回数）」でほぼ同じ意味。&lt;/li&gt;
&lt;li&gt;「行ったことがある」は &lt;strong&gt;have been to&lt;/strong&gt; を使う：&lt;br /&gt;
How many times have you been to Hawaii?&lt;/li&gt;
&lt;/ul&gt;
&lt;/td&gt;
&lt;/tr&gt;
&lt;tr style="background-color: #ffffff; color: #000000;"&gt;
&lt;td&gt;have been to ～ / have gone to ～ の違い&lt;/td&gt;
&lt;td&gt;
&lt;ul&gt;
&lt;li&gt;&lt;strong&gt;have been to ～&lt;/strong&gt;：「～へ行ったことがある」（行って戻ってきている／経験）。&lt;/li&gt;
&lt;li&gt;&lt;strong&gt;have gone to ～&lt;/strong&gt;：「～へ行ってしまった」（今ここにいない／結果）。&lt;/li&gt;
&lt;li&gt;同じ「行く」でも、今のその人の状況が大きく変わるので注意。&lt;/li&gt;
&lt;/ul&gt;
&lt;/td&gt;
&lt;/tr&gt;
&lt;tr style="background-color: #f0b464; color: #000000;"&gt;
&lt;td&gt;答え方と「there」&lt;/td&gt;
&lt;td&gt;
&lt;ul&gt;
&lt;li&gt;場所をくり返すのを避けるため、&lt;strong&gt;there&lt;/strong&gt; で言いかえる。&lt;/li&gt;
&lt;li&gt;例：Have you ever been to Hawaii? → I have been there.&lt;br /&gt;
「there」の中に「そこへ／そこに」の意味が入っているので &lt;strong&gt;to をつけない&lt;/strong&gt;。&lt;/li&gt;
&lt;/ul&gt;
&lt;/td&gt;
&lt;/tr&gt;
&lt;/tbody&gt;
&lt;/table&gt;
&lt;h2&gt;Lesson7 セクション2：クイズ（10問）&lt;/h2&gt;
&lt;table&gt;
&lt;tbody&gt;
&lt;tr style="background-color: #dd8500; color: #ffffff;"&gt;
&lt;th&gt;問題&lt;/th&gt;
&lt;th&gt;選択肢&lt;/th&gt;
&lt;th&gt;答え&lt;/th&gt;
&lt;/tr&gt;
&lt;tr style="background-color: #f0b464; color: #000000;"&gt;
&lt;td&gt;1. 現在完了の経験用法の形として正しいものはどれ？&lt;/td&gt;
&lt;td&gt;A. have + 動詞の原形&lt;br /&gt;
B. have + ing形&lt;br /&gt;
C. have + 過去分詞&lt;br /&gt;
D. be + 過去分詞&lt;/td&gt;
&lt;td&gt;&lt;span id="ans1" class="answer"&gt;正解：C&lt;/span&gt;&lt;br /&gt;
&lt;button id="btn1" class="show-answer"&gt;正解を見る&lt;/button&gt;&lt;/td&gt;
&lt;/tr&gt;
&lt;tr style="background-color: #ffffff; color: #000000;"&gt;
&lt;td&gt;2. 「I have seen the movie before.」で、&lt;strong&gt;before&lt;/strong&gt; が示しているのはどれ？&lt;/td&gt;
&lt;td&gt;A. 時間（以前）で、経験「見たことがある」の目印&lt;br /&gt;
B. 場所を表す語&lt;br /&gt;
C. 回数を表す語&lt;br /&gt;
D. 否定の意味を表す語&lt;/td&gt;
&lt;td&gt;&lt;span id="ans2" class="answer"&gt;正解：A&lt;/span&gt;&lt;br /&gt;
&lt;button id="btn2" class="show-answer"&gt;正解を見る&lt;/button&gt;&lt;/td&gt;
&lt;/tr&gt;
&lt;tr style="background-color: #f0b464; color: #000000;"&gt;
&lt;td&gt;3. 「1回」「2回」を表す現在完了の経験で正しい組み合わせは？&lt;/td&gt;
&lt;td&gt;A. one time / two times&lt;br /&gt;
B. once / twice&lt;br /&gt;
C. first / second&lt;br /&gt;
D. one / two&lt;/td&gt;
&lt;td&gt;&lt;span id="ans3" class="answer"&gt;正解：B&lt;/span&gt;&lt;br /&gt;
&lt;button id="btn3" class="show-answer"&gt;正解を見る&lt;/button&gt;&lt;/td&gt;
&lt;/tr&gt;
&lt;tr style="background-color: #ffffff; color: #000000;"&gt;
&lt;td&gt;4. 「今まで一度も飛行機で旅行したことがない。」に最も近い英文は？&lt;/td&gt;
&lt;td&gt;A. I haven’t traveled by plane before.&lt;br /&gt;
B. I never travel by plane.&lt;br /&gt;
C. I have never traveled by plane.&lt;br /&gt;
D. I don’t travel by plane.&lt;/td&gt;
&lt;td&gt;&lt;span id="ans4" class="answer"&gt;正解：C（never + 過去分詞で「一度も～したことがない」）&lt;/span&gt;&lt;br /&gt;
&lt;button id="btn4" class="show-answer"&gt;正解を見る&lt;/button&gt;&lt;/td&gt;
&lt;/tr&gt;
&lt;tr style="background-color: #f0b464; color: #000000;"&gt;
&lt;td&gt;5. 「Have you ever traveled on a ship?」の &lt;strong&gt;ever&lt;/strong&gt; の働きとして最も近い説明は？&lt;/td&gt;
&lt;td&gt;A. 「よく」&lt;br /&gt;
B. 「いつか」&lt;br /&gt;
C. 「今までに」&lt;br /&gt;
D. 「決して」&lt;/td&gt;
&lt;td&gt;&lt;span id="ans5" class="answer"&gt;正解：C&lt;/span&gt;&lt;br /&gt;
&lt;button id="btn5" class="show-answer"&gt;正解を見る&lt;/button&gt;&lt;/td&gt;
&lt;/tr&gt;
&lt;tr style="background-color: #ffffff; color: #000000;"&gt;
&lt;td&gt;6. 「ハワイへ何回行ったことがありますか。」に最も近い英文は？&lt;/td&gt;
&lt;td&gt;A. How often did you go to Hawaii?&lt;br /&gt;
B. How many times have you been to Hawaii?&lt;br /&gt;
C. How many times have you gone to Hawaii?&lt;br /&gt;
D. How often have you gone to Hawaii?&lt;/td&gt;
&lt;td&gt;&lt;span id="ans6" class="answer"&gt;正解：B（経験＋場所は have been to が基本）&lt;/span&gt;&lt;br /&gt;
&lt;button id="btn6" class="show-answer"&gt;正解を見る&lt;/button&gt;&lt;/td&gt;
&lt;/tr&gt;
&lt;tr style="background-color: #f0b464; color: #000000;"&gt;
&lt;td&gt;7. 「彼はインドに行ったことがある。」を表す文として最も適切なのは？&lt;/td&gt;
&lt;td&gt;A. He has gone to India.&lt;br /&gt;
B. He went to India.&lt;br /&gt;
C. He has been to India.&lt;br /&gt;
D. He is gone to India.&lt;/td&gt;
&lt;td&gt;&lt;span id="ans7" class="answer"&gt;正解：C（経験用法なので have been to）&lt;/span&gt;&lt;br /&gt;
&lt;button id="btn7" class="show-answer"&gt;正解を見る&lt;/button&gt;&lt;/td&gt;
&lt;/tr&gt;
&lt;tr style="background-color: #ffffff; color: #000000;"&gt;
&lt;td&gt;8. 「He has gone to India.」が表す状況として正しい説明はどれ？&lt;/td&gt;
&lt;td&gt;A. インドに行ったことがあるが、今はここにいる。&lt;br /&gt;
B. インドに行ってしまい、今はここにいない。&lt;br /&gt;
C. 今インドから戻ってきたところだ。&lt;br /&gt;
D. インドに行く予定がある。&lt;/td&gt;
&lt;td&gt;&lt;span id="ans8" class="answer"&gt;正解：B（have gone to＝行ってしまって今ここにいない）&lt;/span&gt;&lt;br /&gt;
&lt;button id="btn8" class="show-answer"&gt;正解を見る&lt;/button&gt;&lt;/td&gt;
&lt;/tr&gt;
&lt;tr style="background-color: #f0b464; color: #000000;"&gt;
&lt;td&gt;9. 「Have you ever been to Hawaii?」と聞かれ、「そこに行ったことがあります。」と答えるときの正しい文は？&lt;/td&gt;
&lt;td&gt;A. I have been to there.&lt;br /&gt;
B. I have gone there.&lt;br /&gt;
C. I have been there.&lt;br /&gt;
D. I have there been.&lt;/td&gt;
&lt;td&gt;&lt;span id="ans9" class="answer"&gt;正解：C（there に to はつけない）&lt;/span&gt;&lt;br /&gt;
&lt;button id="btn9" class="show-answer"&gt;正解を見る&lt;/button&gt;&lt;/td&gt;
&lt;/tr&gt;
&lt;tr style="background-color: #ffffff; color: #000000;"&gt;
&lt;td&gt;10. 現在完了の経験用法についての説明として正しいものはどれ？&lt;/td&gt;
&lt;td&gt;A. 「回数」や「before」が出てきたら経験用法の可能性が高い。&lt;br /&gt;
B. 経験用法では必ず never を使う。&lt;br /&gt;
C. 「行ったことがある」はすべて have gone to を使う。&lt;br /&gt;
D. Have you ever ～? は完了・結果用法だけに使う。&lt;/td&gt;
&lt;td&gt;&lt;span id="ans10" class="answer"&gt;正解：A&lt;/span&gt;&lt;br /&gt;
&lt;button id="btn10" class="show-answer"&gt;正解を見る&lt;/button&gt;&lt;/td&gt;
&lt;/tr&gt;
&lt;/tbody&gt;
&lt;/table&gt;
&lt;p&gt;&lt;!-- 都立高校入試 英語・英作文対策講座 --&gt;&lt;/p&gt;
&lt;div style="border: 2px solid #ff6600; background-color: #fff0e0; padding: 10px; display: flex; align-items: center; justify-content: center; margin-bottom: 10px;"&gt;
&lt;p&gt;&lt;img decoding="async" style="max-width: 100px; height: auto; margin-right: 10px;" src="https://eigo-rewrite.com/wp-content/uploads/2020/06/logo_tate-1.png" alt="Re-Writeのロゴ" /&gt;&lt;/p&gt;
&lt;div&gt;
&lt;p style="margin: 5px 0;"&gt;【都立高校入試 英語・英作文対策講座】：共通問題から自校作成校までの長文読解と自由英作文を集中的に演習し、&lt;br /&gt;
&lt;strong&gt;「5分で書ききる」答案作りと安定して得点できる英語力&lt;/strong&gt;を養います。&lt;/p&gt;
&lt;p&gt;&lt;a style="background-color: #ff6600; color: white; padding: 5px 10px; text-align: center; text-decoration: none; display: inline-block; font-size: 14px;" href="https://eigo-rewrite.com/toritsu/"&gt;&lt;br /&gt;
詳細を見る&lt;br /&gt;
&lt;/a&gt;&lt;/p&gt;
&lt;/div&gt;
&lt;/div&gt;
```
</t>
  </si>
  <si>
    <t>resp_073f96d3f6f632c70169ab7a16a640819dbe0f8ffb3b1d6574</t>
  </si>
  <si>
    <t>1) 本文の要約（想定読者・悩み・解決）
- 想定読者  
  中2英語、とくに NEW TREASURE STAGE2 の現在完了「経験用法」を学んでいる生徒・保護者。あわせて、単発で「ever / never の違い」「have been to / have gone to の違い」「何回〜したことがある？の言い方」を調べている検索者も含みます。
- 悩み  
  - 現在完了の経験用法がわからない  
  - ever / never の意味と使い分けが曖昧  
  - have been to と have gone to の違いで混乱する  
  - 「〜したことがある」「何回〜したことがある」の英文が作れない  
  - gone / been / go-went-gone の関係を確認したい
- 解決  
  本文は、現在完了の経験用法を中心に、
  - have/has + 過去分詞の基本
  - ever / never / before / once / twice / three times
  - Have you ever ... ? / How many times have you ... ?
  - have been to / have gone to の違い
  - there を使った答え方  
  を例文とクイズで確認できる内容です。
2) 検索意図の整理（主要クエリから2〜3パターン）
- パターンA：経験用法そのものを知りたい  
  例：  
  - 現在完了形  
  - 現在完了形 経験  
  - never 現在完了  
  - に行ったことがある 英語  
  学習意図が強く、「経験用法の意味・形・例文」を知りたい層です。
- パターンB：ever / never / been / gone の違いをピンポイントで知りたい  
  例：  
  - ever never 違い  
  - ever 使い方  
  - never ever 意味  
  - beenとgoneの違い  
  - have been to  
  - have gone  
  1語・2語レベルで意味や使い分けをすぐ確認したい層です。
- パターンC：英作文・空所補充の答えを知りたい  
  例：  
  - （ ）you ever traveled by plane?  
  - 私は 2回行ったこと が ある 英語  
  - 5回 英語  
  - have you ever been to 意味  
  実際にテストや宿題で使う英文を、そのまま確認したい層です。
3) 不一致の指摘（タイトル/メタ/H1/冒頭のどこがズレているか）
- タイトルのズレ  
  現状：  
  「現在完了形〈経験〉｜ever/neverとbeen/gone｜中2英語」
  問題点：  
  - 概ね本文と合っていますが、主要クエリで強い「have been to」「have gone to」「ever never 違い」「に行ったことがある 英語」への直接性がやや弱いです。  
  - 「been/gone」だけだと、検索者が求める「違い」や「have been to / have gone to」の形が見えにくいです。  
  - 「中2英語」は対象を狭めすぎて、単発検索ユーザーには自分向け記事だと伝わりにくい可能性があります。
- メタのズレ  
  現状：  
  「現在完了形〈経験〉を例文で整理。ever/never、回数、been to/gone to、thereの答えまで確認。10問クイズ付き。」
  問題点：  
  - 要素列挙としては悪くないですが、「何がわかるのか」が検索語に寄っていません。  
  - とくに表示上位の「ever never 違い」「have been to」「gone 意味」「go過去分詞」「に行ったことがある 英語」に対して、説明型の訴求が弱いです。  
  - 「thereの答え」は検索ニーズとしては周辺的で、スニペットの前半に置く優先度は低いです。
- H1のズレ  
  現状：  
  「STAGE2 Lesson7-2 現在完了〈経験用法〉have been to / gone to と「何回～したことがある？」の聞き方【ニュートレジャーの道案内】」
  問題点：  
  - 教材名・Lesson番号が先頭にあり、一般検索者には内容把握がしづらいです。  
  - 「ニュートレジャーの道案内」という文言が、英語文法を探している人にとってノイズになっています。  
  - 主要クエリの「ever / never」「beenとgoneの違い」がH1で十分に拾えていません。
- 冒頭120字のズレ  
  現状は教材一覧ページへの案内から始まっています。
  問題点：  
  - 検索者はまず「ever / never の違い」「have been to / gone to の違い」「経験用法の意味」を知りたいのに、冒頭が一覧案内で始まり、検索意図への回答が遅いです。  
  - スニペット上も、本文の主題より「別ページ案内」が先に見えやすく、CTR低下の原因になりえます。  
  - 主要クエリのうち、特に単発語句検索のユーザーに対して「このページで答えが見つかる」と即伝わっていません。
4) 修正方針（“どの意図に寄せるか”を1つに決める）
- 寄せる意図  
  パターンBを中心に、パターンAを含める方針。  
  つまり、  
  「現在完了の経験用法の中で、ever / never の使い方、have been to / have gone to の違い、『〜したことがある』の言い方を知りたい人向け」  
  に寄せます。
- 理由  
  GSC上位クエリは、広い「現在完了形」よりも、
  - ever never 違い
  - have been to
  - gone / gone 意味
  - beenとgoneの違い
  - に行ったことがある 英語
  など、ピンポイントな確認系が目立ちます。本文自体もそのニーズに十分応えられるため、タイトル・H1・冒頭をその意図に近づけるのが効果的です。
5) 修正案（すべてコードブロック）
```text
【タイトル案1】
現在完了の経験用法｜ever・never・have been to / gone to
【タイトル案2】
have been to と have gone to の違い｜ever・never も解説
【タイトル案3】※56字以上
現在完了の経験用法を解説｜everとneverの違い、have been to / have gone to の意味と使い分け
```
```text
【メタ案1】
現在完了の経験用法を、ever・never の使い方と have been to / have gone to の違いを中心に解説します。「〜したことがある」「何回〜したことがある」の例文とクイズ付きです。
【メタ案2】
ever と never の違い、have been to と have gone to の違いがわかる現在完了の経験用法の解説ページです。「に行ったことがある」の英語や回数の言い方も例文で確認できます。
【メタ案3】
現在完了の経験用法でよく出る ever、never、have been to、have gone to を中2向けに整理しました。意味の違い、疑問文、回数表現、there を使う答え方までまとめて確認できます。
```
```text
【H1案1】
現在完了の経験用法｜ever・never・have been to / have gone to の違い
【H1案2】
現在完了「〜したことがある」を解説｜ever・never と have been to / have gone to
```
```html
【冒頭120字案1】
&lt;p&gt;現在完了の経験用法では、「今までに〜したことがある／ない」を have + 過去分詞で表します。このページでは、ever・never の違い、have been to と have gone to の違い、回数のたずね方まで例文で確認できます。&lt;/p&gt;
```
```html
【冒頭120字案2】
&lt;p&gt;「〜したことがある」は英語でどう言うのか、ever と never はどう違うのか、have been to と have gone to はどう使い分けるのか。現在完了の経験用法を、中2英語の例文とクイズでわかりやすく確認できるページです。&lt;/p&gt;
```</t>
  </si>
  <si>
    <t xml:space="preserve">以下のページは「スニペット整合性」（本文と title/meta/H1/冒頭文）が弱い可能性があります。
まず【本文】を確認し、想定読者・悩み・解決範囲を把握してください。
そのうえで、GSCの主要クエリ（表示回数上位）を根拠に、
「検索意図に対して、タイトル/メタ/H1/冒頭120字がズレている点」を特定し、
ズレを解消するための修正案（タイトル/メタ/H1/冒頭）を提示してください。
※本文の“大改修”は前提にしません（必要なら追記ブロックは最大1つまで）。
【URL】https://koten-kakitsubata.jp/blog/utokyo/
【ページ分類】MC
【ページ分類の略語（このプロンプト内の定義）】
TP = トップページ（ホーム/サイトの入口）
SP = サービスページ（講座・コース・申込導線）
MC = メインコラム（コラム/解説/勉強法など集客記事）
SC = サブコラム（MCやSPを補強するための補助コラム※サイト定義に合わせて判断）
NW = ニュース/お知らせ（運用上は改善対象外として除外）
ST = 企業情報等のSEO対策を行わないこ固定ページ（運用上は改善対象外として除外）
- / 空欄 / 未分類 = 未分類（このスクリプトでは改善対象外として除外）
※未分類（空欄 / "-" / "未分類"）は作業対象に含めません。
【現状（スニペット要素）】
- タイトル：古文・漢文の現代語訳手順｜主語と指示語の確定｜東大国語
- メタ：東大古文・漢文の現代語訳と記述で失点しやすい主語・指示語の確定手順を整理。逐語訳ベースで固め、条件付き現代語訳の条件を落とさず点に変える。
- H1：東大古文・漢文 記述と現代語訳の攻略｜主語・指示語を外さない答案の作り方(後半)【古典専門塾かきつばた】【読解ラボ東京】
- 冒頭120字：この記事では、 中学受験専門夏井算数塾 代表・夏井と、 読解ラボ東京 代表・長島、そして古典担当の岡部による対談内容をもとに、 東京大学入試の古文・漢文（国語）記述問題の考え方・現代語訳の作り方・部分点を取りに行く戦略 を整理しました。 東
【GSC主要クエリ（表示回数上位50件）】
- 東大 古文｜表示160｜CTR 3.75%｜順位5.8
- 東大古文｜表示128｜CTR 3.13%｜順位6.1
- 古文 現代語訳｜表示126｜CTR 0.00%｜順位9.4
- 現代語訳 やり方｜表示114｜CTR 0.00%｜順位6.3
- 古文 現代語訳 やり方｜表示100｜CTR 0.00%｜順位6.3
- 古文 指示語｜表示75｜CTR 6.67%｜順位2.7
- 古文現代語訳｜表示48｜CTR 0.00%｜順位8.9
- 古典 現代語訳｜表示43｜CTR 0.00%｜順位10.2
- 漢文 現代語訳 やり方｜表示41｜CTR 0.00%｜順位8.8
- 現代語訳とは｜表示40｜CTR 2.50%｜順位8.9
- 古文 現代語訳 問題｜表示40｜CTR 0.00%｜順位8.2
- 国語現代語訳｜表示31｜CTR 0.00%｜順位1.5
- 古文 訳し方｜表示29｜CTR 0.00%｜順位7.3
- 古文 現代語訳 ルール｜表示28｜CTR 0.00%｜順位2.4
- 東大 漢文｜表示24｜CTR 0.00%｜順位10.9
- 古文 主語｜表示23｜CTR 0.00%｜順位11.3
- 国語 現代語訳｜表示22｜CTR 0.00%｜順位1.2
- 漢文 現代語訳｜表示22｜CTR 0.00%｜順位6.6
- 東大古文 対策｜表示21｜CTR 0.00%｜順位7.1
- 漢文 現代語訳 コツ｜表示18｜CTR 5.56%｜順位7.9
- 古文 現代語訳 コツ｜表示17｜CTR 0.00%｜順位8.0
- 古文 東大｜表示16｜CTR 6.25%｜順位3.9
- 古文 作り方｜表示16｜CTR 0.00%｜順位9.4
- 現代語訳｜表示16｜CTR 0.00%｜順位8.9
- 古文を現代文に｜表示15｜CTR 0.00%｜順位5.9
- 指示語 古文｜表示14｜CTR 0.00%｜順位3.0
- 漢文 指示語｜表示14｜CTR 0.00%｜順位2.9
- 漢文 東大｜表示13｜CTR 0.00%｜順位6.4
- 現代語訳 コツ｜表示13｜CTR 0.00%｜順位5.6
- 現代語訳やり方｜表示13｜CTR 0.00%｜順位6.2
- 古文 口語訳 やり方｜表示12｜CTR 0.00%｜順位4.2
- 古文 現代語訳とは｜表示12｜CTR 0.00%｜順位4.3
- 古文 主語 問題｜表示11｜CTR 0.00%｜順位7.4
- 古文現代語訳コツ｜表示11｜CTR 0.00%｜順位7.8
- 東大 古文漢文｜表示11｜CTR 0.00%｜順位5.7
- 東大古典 対策｜表示11｜CTR 0.00%｜順位7.5
- 漢文現代語訳｜表示11｜CTR 0.00%｜順位7.9
- 漢文 国語 現代語訳｜表示10｜CTR 10.00%｜順位5.2
- 古 漢文 意味｜表示10｜CTR 0.00%｜順位9.3
- 古典 現代語訳 やり方｜表示10｜CTR 0.00%｜順位6.5
- 古典現代語訳｜表示9｜CTR 0.00%｜順位11.4
- 古文 日本語訳 コツ｜表示9｜CTR 0.00%｜順位6.8
- 古文 訳し方 コツ｜表示9｜CTR 0.00%｜順位5.2
- 古文の現代語訳｜表示9｜CTR 0.00%｜順位10.2
- 古文主語｜表示9｜CTR 0.00%｜順位11.7
- 古文指示語｜表示9｜CTR 0.00%｜順位2.2
- 古文訳｜表示9｜CTR 0.00%｜順位7.0
- 古文訳し方｜表示9｜CTR 0.00%｜順位7.1
- 古文漢文 記述｜表示8｜CTR 0.00%｜順位7.1
- 国語 古文 現代語訳｜表示8｜CTR 0.00%｜順位8.9
【参考：代表語（自動抽出）】東大
【出力（必ずこの順）】
1) 本文の要約（想定読者・悩み・解決）
2) 検索意図の整理（主要クエリから2〜3パターン）
3) 不一致の指摘（タイトル/メタ/H1/冒頭のどこがズレているか）
4) 修正方針（“どの意図に寄せるか”を1つに決める）
5) 修正案（すべてコードブロック）
   - タイトル案3つ（全角35字前後＋56字以上の網羅型を1つ）
   - メタ案3つ（全角90字前後）
   - H1案2つ
   - 冒頭120字（2案：&lt;p&gt;で開始）
【禁則ワード（シート連動）】
以下の【禁則ワード】は、タイトル/メタ/導入文/見出し/本文のいずれにも原則使用しないでください。
言い換えが必要な場合は、自然な日本語に置換してください。
【禁則ワード】
- 崩れ
- 型
- 迷い
- 保留
- 固定
- 手順
- 立て直
- 最短
- 結論だけ
- 乱れ
- 三点確認
- 内部リンク
- 導線
- 設計
- 刺
- まず結論
- 整え
- 押し付けない案内
- 統一
- 次の一手
- 失点
- 確定
- サブコラム
- 30秒
- 1分
- CV
- 網羅
【本文】
```html
&lt;p&gt;&amp;nbsp;&lt;/p&gt;
&lt;p&gt;&lt;iframe title="YouTube video player" src="https://www.youtube.com/embed/jR9VO-35MFM" width="560" height="315" frameborder="0" allowfullscreen="allowfullscreen"&gt;&lt;/iframe&gt;&lt;/p&gt;
&lt;p&gt;この記事では、&lt;a href="https://natsui-sansu-juku.com/" target="_blank" rel="noopener noreferrer"&gt;中学受験専門夏井算数塾&lt;/a&gt;代表・夏井と、&lt;a href="https://dokkai-labo.tokyo/" target="_blank" rel="noopener noreferrer"&gt;読解ラボ東京&lt;/a&gt;代表・長島、そして古典担当の岡部による対談内容をもとに、&lt;strong&gt;東京大学入試の古文・漢文（国語）記述問題の考え方・現代語訳の作り方・部分点を取りに行く戦略&lt;/strong&gt;を整理しました。&lt;br /&gt;
東大を目指す受験生だけでなく、難関大の記述式古文・漢文に挑む方にも役立つ内容です。&lt;/p&gt;
&lt;p&gt;大学受験の古典（古文・漢文）で得点を安定させる学習の組み立ては、&lt;a href="https://koten-kakitsubata.jp/enter-exam/"&gt;&lt;strong&gt;全体像はこちら&lt;/strong&gt;&lt;/a&gt;で確認できます。&lt;/p&gt;
&lt;hr /&gt;
&lt;h2&gt;このページで分かること（後半の論点を箇条書き）&lt;/h2&gt;
&lt;ul&gt;
&lt;li&gt;&lt;strong&gt;東大古文・漢文は「文章は平易」でもジャンルが多様&lt;/strong&gt;なので、特定ジャンルに偏らない学習が必要になること&lt;/li&gt;
&lt;li&gt;&lt;strong&gt;現代語訳は「直訳・逐語訳」ベース&lt;/strong&gt;で固め、意訳しすぎない方が減点を避けやすいこと&lt;/li&gt;
&lt;li&gt;&lt;strong&gt;条件付き現代語訳&lt;/strong&gt;では、主語・指示語など「条件」を満たさないと点になりにくいこと&lt;/li&gt;
&lt;li&gt;「&lt;strong&gt;分かりやすく説明せよ&lt;/strong&gt;」形式は、傍線部だけで通じない背景を必要な分だけ補うこと&lt;/li&gt;
&lt;li&gt;答案は&lt;strong&gt;複数の「要素」&lt;/strong&gt;でできており、優先順位を意識すると安定しやすいこと&lt;/li&gt;
&lt;li&gt;本番はベストよりも&lt;strong&gt;ベターな解で部分点を拾う&lt;/strong&gt;発想が重要になりやすいこと&lt;/li&gt;
&lt;li&gt;過去問・模試は&lt;strong&gt;添削／自己採点で「解答根拠」を言語化&lt;/strong&gt;し、解きっぱなしを避けること&lt;/li&gt;
&lt;/ul&gt;
&lt;hr /&gt;
&lt;h2&gt;東大古文・漢文の現代語訳で最優先のミス防止（主語・指示語）&lt;/h2&gt;
&lt;p&gt;東大の古文・漢文は、難解な語句や特殊な文体で攻めてくるというよりも、&lt;strong&gt;文章自体は比較的読みやすい一方で、扱うジャンルが広い&lt;/strong&gt;という特徴があります。特定のジャンルに偏った対策をしても対応しきれません。&lt;/p&gt;
&lt;p&gt;そのため、東大古文・漢文では次のような学習方針が必須です。&lt;/p&gt;
&lt;ul&gt;
&lt;li&gt;&lt;span style="color: #ff0000;"&gt;「このジャンルだけやる」というより、万遍ない学習を重ねる&lt;/span&gt;&lt;/li&gt;
&lt;li&gt;古文常識・漢文句法・文学史など、&lt;strong&gt;頻出領域を広く浅くではなく、広く深く&lt;/strong&gt;押さえておく&lt;/li&gt;
&lt;li&gt;さまざまなタイプの文章に触れ、&lt;strong&gt;読解パターンの引き出しを増やす&lt;/strong&gt;&lt;/li&gt;
&lt;/ul&gt;
&lt;p&gt;問題形式は、大きく分けて次のような構成になります。&lt;/p&gt;
&lt;ul&gt;
&lt;li&gt;傍線部の&lt;strong&gt;現代語訳（訳文問題）&lt;/strong&gt;&lt;/li&gt;
&lt;li&gt;内容説明・理由説明などの&lt;strong&gt;記述問題&lt;/strong&gt;&lt;/li&gt;
&lt;/ul&gt;
&lt;h3&gt;主語を外すと何が成り立たなくなるか（減点の出方）&lt;/h3&gt;
&lt;p&gt;条件付き現代語訳では、単なる「傍線部を訳しなさい」だけでなく、&lt;/p&gt;
&lt;ul&gt;
&lt;li&gt;主語・動作主を補って訳す（主語明示型）&lt;/li&gt;
&lt;li&gt;指示語を明らかにして訳す&lt;/li&gt;
&lt;li&gt;和歌であれば、&lt;strong&gt;掛詞・縁語を意識して訳しなさい&lt;/strong&gt;といった指示が付くこともある&lt;/li&gt;
&lt;/ul&gt;
&lt;p&gt;といった条件がセットで求められることがあります。ここで主語を外すと、訳全体の骨組みが通りにくくなり、減点につながりやすくなります。&lt;/p&gt;
&lt;p&gt;また、記述答案の採点ではしばしば&lt;/p&gt;
&lt;ul&gt;
&lt;li&gt;主語…ウェイトを高くして&lt;strong&gt;2点&lt;/strong&gt;&lt;/li&gt;
&lt;li&gt;文法要素…まとめて&lt;strong&gt;1点&lt;/strong&gt;&lt;/li&gt;
&lt;/ul&gt;
&lt;p&gt;といった配点の強弱が付いていると考えられます（実際の配点は非公表ですが、そのくらいの感覚が妥当です）。&lt;/p&gt;
&lt;h3&gt;指示語は「直前→文脈→最後に訳」で決める&lt;/h3&gt;
&lt;p&gt;東大古文では、&lt;strong&gt;指示語（これ・それ・しかるべく など）をどう具体化するか&lt;/strong&gt;が問われます。&lt;/p&gt;
&lt;ul&gt;
&lt;li&gt;前方指示・後方指示の両方を意識して、&lt;strong&gt;どの内容を受けているのか&lt;/strong&gt;を見極める&lt;/li&gt;
&lt;li&gt;「しかるべく」など、必ずしも具体的な一箇所を指しているわけではない語もある&lt;/li&gt;
&lt;li&gt;&lt;span style="color: #ff0000;"&gt;「指示語が出たらとりあえず前を見ればよい」という単純な話ではない&lt;/span&gt;&lt;/li&gt;
&lt;/ul&gt;
&lt;p&gt;指示語を機械的に前後に当てはめるのではなく、&lt;strong&gt;文脈や心情の流れ・状況を踏まえて内容を特定していく&lt;/strong&gt;ことが求められます。&lt;/p&gt;
&lt;hr /&gt;
&lt;h2&gt;逐語訳（直訳）で固める理由と、意訳しすぎないコツ&lt;/h2&gt;
&lt;blockquote&gt;&lt;p&gt;古文の現代語訳というのは基本的には直訳、むしろ逐語訳に近いです。&lt;br /&gt;
勝手に自分で解釈して自分なりの言葉で言い換えるという事は基本的にしてはなりません。&lt;/p&gt;&lt;/blockquote&gt;
&lt;p&gt;東大を含む難関大の古文現代語訳では、&lt;strong&gt;意訳よりも直訳（逐語訳）を優先&lt;/strong&gt;することが大原則です。&lt;/p&gt;
&lt;ul&gt;
&lt;li&gt;まずは&lt;strong&gt;一語一語の意味・文法を押さえて、逐語訳を作る&lt;/strong&gt;&lt;/li&gt;
&lt;li&gt;そのうえで、日本語としてあまりに不自然な箇所だけを&lt;strong&gt;最小限手直し&lt;/strong&gt;する&lt;/li&gt;
&lt;li&gt;自分の感想や推測を入れず、&lt;strong&gt;本文に書いてあることだけで訳文を構成&lt;/strong&gt;する&lt;/li&gt;
&lt;/ul&gt;
&lt;p&gt;「きれいな日本語にしよう」と意訳に走ると、本文のニュアンスから離れてしまい、減点の原因になります。&lt;br /&gt;
&lt;strong&gt;「まず直訳、その後に必要最低限の補い」&lt;/strong&gt;というプロセスを徹底しましょう。&lt;/p&gt;
&lt;hr /&gt;
&lt;h2&gt;条件付き現代語訳の攻略（条件の読み落とし防止）&lt;/h2&gt;
&lt;p&gt;東大では、単なる「傍線部を訳しなさい」だけでなく、いわゆる&lt;strong&gt;「条件付き現代語訳」&lt;/strong&gt;が頻出です。&lt;br /&gt;
このタイプの問題では、&lt;strong&gt;条件に書かれていることを満たさない限り、どれだけきれいな訳を書いても正解にはならない&lt;/strong&gt;点に注意が必要です。&lt;/p&gt;
&lt;h3&gt;条件を先にメモしてから訳に入る（順番を決める）&lt;/h3&gt;
&lt;ul&gt;
&lt;li&gt;設問の「条件」をまずチェックし、赤線を引くなどして意識する&lt;/li&gt;
&lt;li&gt;条件に沿って、&lt;strong&gt;主語・指示語・和歌の掛詞などをはっきりさせたうえで訳文を作る&lt;/strong&gt;&lt;/li&gt;
&lt;/ul&gt;
&lt;hr /&gt;
&lt;h2&gt;「分かりやすく説明せよ」型の記述の組み立て方&lt;/h2&gt;
&lt;h3&gt;背景の優先順位を取り違えない&lt;/h3&gt;
&lt;blockquote&gt;&lt;p&gt;状況・事情については特にその前後を見れば明らかですが、「分かり易く」という問題形式というのは出題意図が分かり易くない訳です。&lt;/p&gt;&lt;/blockquote&gt;
&lt;p&gt;東大の記述では、&lt;/p&gt;
&lt;ul&gt;
&lt;li&gt;「状況・事情を説明しなさい」&lt;/li&gt;
&lt;li&gt;「傍線部について分かりやすく説明しなさい」&lt;/li&gt;
&lt;/ul&gt;
&lt;p&gt;といった設問がよく出題されます。特に「分かりやすく説明」は、&lt;strong&gt;何をどこまで書けばよいのかが曖昧に見える&lt;/strong&gt;ため、多くの受験生が苦手とする形式です。&lt;/p&gt;
&lt;p&gt;このときに意識すべきポイントは次の通りです。&lt;/p&gt;
&lt;ul&gt;
&lt;li&gt;&lt;strong&gt;回答だけを読んで、文意が通じるかどうか&lt;/strong&gt;を自分でチェックする&lt;/li&gt;
&lt;li&gt;傍線部だけを訳すと本文上は意味が通じていても、回答だけでは背景・理由が分からないケースが多い&lt;/li&gt;
&lt;li&gt;そのため、&lt;strong&gt;心情が生まれた理由・状況・人物関係など、前後の「バックグラウンド」を必要な分だけ補う&lt;/strong&gt;&lt;/li&gt;
&lt;/ul&gt;
&lt;p&gt;東大の古文でよくある減点パターンが、&lt;strong&gt;背景説明の優先順位を間違える&lt;/strong&gt;ケースです。&lt;/p&gt;
&lt;ul&gt;
&lt;li&gt;理由が二段階あるのに、その「二段手前」の遠い理由を書いてしまう&lt;/li&gt;
&lt;li&gt;本来書くべきは&lt;strong&gt;動機そのもの&lt;/strong&gt;なのに、背景だけ延々と書いてしまう&lt;/li&gt;
&lt;li&gt;人物関係ばかり詳しく書いて、肝心の「なぜその行動をとったのか」が抜けてしまう&lt;/li&gt;
&lt;/ul&gt;
&lt;blockquote&gt;&lt;p&gt;傍線を説明する上で必要なのが動機だ、という事です。&lt;/p&gt;&lt;/blockquote&gt;
&lt;p&gt;「分かりやすく」の多くは、&lt;strong&gt;傍線部分の動機や理由を中心に書いてほしい&lt;/strong&gt;問題です。&lt;br /&gt;
人物関係や状況はあくまで補助的な情報であり、&lt;strong&gt;本当に聞かれているのはどのレベルの理由なのか&lt;/strong&gt;を見極めることが得点の分かれ目になります。&lt;/p&gt;
&lt;hr /&gt;
&lt;h2&gt;部分点を拾う答案方針（ベストよりベター）&lt;/h2&gt;
&lt;p&gt;現代文記述と同様に、古文の記述も&lt;strong&gt;複数の「要素」から構成されます&lt;/strong&gt;。ただし、古文では&lt;strong&gt;文法要素がそのまま得点要素&lt;/strong&gt;になることが多いのが特徴です。&lt;/p&gt;
&lt;p&gt;古文の1行前後の記述については、問題によって異なりますが、例えば次のような構成が考えられます。&lt;/p&gt;
&lt;ul&gt;
&lt;li&gt;&lt;strong&gt;主語を明らかにして訳す&lt;/strong&gt;：主語を補う → １要素&lt;/li&gt;
&lt;li&gt;&lt;strong&gt;用言（動詞・形容詞など）の意味&lt;/strong&gt;：現古異義語であれば、その意味を押さえる → １要素&lt;/li&gt;
&lt;li&gt;&lt;strong&gt;助動詞・助詞・呼応の副詞など文法要素&lt;/strong&gt; → １要素（場合によっては２要素）&lt;/li&gt;
&lt;/ul&gt;
&lt;p&gt;記述答案の作り方には大きく２つのタイプがあります。&lt;/p&gt;
&lt;ul&gt;
&lt;li&gt;最初から60字程度の&lt;strong&gt;大きめの答案&lt;/strong&gt;を書いて、そこから削っていくタイプ&lt;/li&gt;
&lt;li&gt;10〜15字の&lt;strong&gt;「芯」になるミニマム答案&lt;/strong&gt;を作って、そこに必要条件を足していくタイプ&lt;/li&gt;
&lt;/ul&gt;
&lt;p&gt;どちらのアプローチもありですが、&lt;span style="color: #0000ff;"&gt;一度は「ミニマムなものを作って、そこに必要条件をどんどん足していく」練習&lt;/span&gt;をしておくと、&lt;strong&gt;自分の中で要素の優先順位が整理される&lt;/strong&gt;ようになります。&lt;/p&gt;
&lt;p&gt;本番では、どうしても&lt;strong&gt;一部よく分からないブロック&lt;/strong&gt;が出てきます。ここで重要なのは、「分からないから何も書かない」ではなく、&lt;strong&gt;ベターな解で部分点を取りに行く姿勢&lt;/strong&gt;です。&lt;/p&gt;
&lt;blockquote&gt;&lt;p&gt;完璧主義にならないというのが非常に大切だと思います。&lt;/p&gt;&lt;/blockquote&gt;
&lt;p&gt;古文でも同様です。どうしても分からない主語や目的語があっても、&lt;/p&gt;
&lt;ul&gt;
&lt;li&gt;その他の文法・訳をきちんと押さえる&lt;/li&gt;
&lt;li&gt;分からない部分はその旨が分かる形で埋めておく（白紙にはしない）&lt;/li&gt;
&lt;/ul&gt;
&lt;p&gt;といった対応で、&lt;strong&gt;得られる部分点を最大化&lt;/strong&gt;することが大切です。&lt;/p&gt;
&lt;p&gt;さらに、東大の記述は&lt;strong&gt;基本的に加点法&lt;/strong&gt;で採点されていると考えるのが自然です。&lt;/p&gt;
&lt;ul&gt;
&lt;li&gt;とにかく何か書いて埋めること（白紙は絶対に避ける）&lt;/li&gt;
&lt;li&gt;出題意図として&lt;strong&gt;この語・この品詞分解を聞きたい&lt;/strong&gt;と感じる箇所を、確実に押さえること&lt;/li&gt;
&lt;/ul&gt;
&lt;p&gt;例えば、&lt;/p&gt;
&lt;ul&gt;
&lt;li&gt;主語が多少違っていても、&lt;strong&gt;その他の部分の訳がきちんとしていれば点は入る&lt;/strong&gt;&lt;/li&gt;
&lt;li&gt;指示内容を明らかにせよ、という設問は、多くの場合&lt;strong&gt;1〜2点レベル&lt;/strong&gt;の配点である&lt;/li&gt;
&lt;li&gt;ぶっちゃけ分からない場合でも、&lt;strong&gt;とんちんかんなことを書かなければ致命的な減点にはなりにくい&lt;/strong&gt;&lt;/li&gt;
&lt;/ul&gt;
&lt;p&gt;大切なのは、&lt;strong&gt;分かっている部分で確実に取り切ること&lt;/strong&gt;です。&lt;/p&gt;
&lt;hr /&gt;
&lt;h2&gt;自己添削・添削指導の使い方（伸びる直し方）&lt;/h2&gt;
&lt;p&gt;模試や過去問演習で、理由説明・内容説明の記述をしても、&lt;/p&gt;
&lt;ul&gt;
&lt;li&gt;「それなりに書けた気がするのに、点がもらえない」&lt;/li&gt;
&lt;/ul&gt;
&lt;p&gt;という経験は多くの受験生に共通です。このときに重要なのは、&lt;/p&gt;
&lt;ul&gt;
&lt;li&gt;&lt;strong&gt;「なぜこの答案では点が入らないのか」を、必ず大人（先生）に質問して確認する&lt;/strong&gt;&lt;/li&gt;
&lt;li&gt;「どこを書きさえすれば良かったのか」「どういう論理でその場所を書くべきだったのか」を、具体例を通して理解していく&lt;/li&gt;
&lt;/ul&gt;
&lt;p&gt;という姿勢です。&lt;/p&gt;
&lt;blockquote&gt;&lt;p&gt;先生に、なんでその回答になるのかという解答根拠をきちんと詰めて説明しろ、と要求する癖を付けて頂けると、東大の回答は作りやすくなるんじゃないかと思います。&lt;/p&gt;&lt;/blockquote&gt;
&lt;p&gt;東大国語の過去問解説には、駿台や河合塾から出ている問題集などで&lt;strong&gt;添削基準&lt;/strong&gt;が示されているものがあります。これを活用し、&lt;/p&gt;
&lt;ul&gt;
&lt;li&gt;まず自分で答案を書き、自分で添削してみる&lt;/li&gt;
&lt;li&gt;「この添削で合っているか」を塾や学校の先生に確認してもらう&lt;/li&gt;
&lt;/ul&gt;
&lt;p&gt;というプロセスを繰り返すことで、&lt;/p&gt;
&lt;ul&gt;
&lt;li&gt;&lt;span style="color: #ff0000;"&gt;「答案の要素がいくつあるのか」「どの要素が書けていて、どれが抜けているのか」を自分で判断できる&lt;/span&gt;&lt;/li&gt;
&lt;li&gt;＝&lt;strong&gt;自己採点・自己フィードバックの質が上がる&lt;/strong&gt;&lt;/li&gt;
&lt;/ul&gt;
&lt;p&gt;ようになっていきます。&lt;/p&gt;
&lt;blockquote&gt;&lt;p&gt;受験生が一番いけないのは、解きっぱなしやりっぱなしな訳です。&lt;/p&gt;&lt;/blockquote&gt;
&lt;p&gt;特に国公立志望の受験生は、&lt;/p&gt;
&lt;ul&gt;
&lt;li&gt;記述・要約・訳文などを&lt;strong&gt;書きっぱなしにしない&lt;/strong&gt;&lt;/li&gt;
&lt;li&gt;必ず自分で丸つけをし、「なぜここは○で、なぜここは×なのか」を確認する&lt;/li&gt;
&lt;li&gt;フィードバックをもとに、&lt;strong&gt;同じパターンの設問をもう一度解き直す&lt;/strong&gt;&lt;/li&gt;
&lt;/ul&gt;
&lt;p&gt;というサイクルを回す必要があります。&lt;br /&gt;
解いた問題の数ではなく、&lt;strong&gt;「一問からどれだけ学びを回収できたか」&lt;/strong&gt;が、東大国語の合否を分けます。&lt;/p&gt;
&lt;hr /&gt;
&lt;h2&gt;まとめ（後半の要点チェック）&lt;/h2&gt;
&lt;p&gt;最後に、本文で述べたポイントを整理します。&lt;/p&gt;
&lt;ul&gt;
&lt;li&gt;&lt;strong&gt;文章そのものは平易だがジャンルは多様&lt;/strong&gt;なので、特定ジャンルに偏らず万遍なく読む&lt;/li&gt;
&lt;li&gt;現代語訳は&lt;strong&gt;直訳・逐語訳を基本&lt;/strong&gt;にし、そのうえで必要最小限だけ手直しする&lt;/li&gt;
&lt;li&gt;「条件付き現代語訳」では、&lt;strong&gt;主語・指示語・掛詞など、設問の条件を必ず満たす&lt;/strong&gt;&lt;/li&gt;
&lt;li&gt;「分かりやすく説明」問題では、&lt;strong&gt;傍線部＋背景・動機&lt;/strong&gt;をセットで書き、理由のレベルを取り違えない&lt;/li&gt;
&lt;li&gt;記述答案は&lt;strong&gt;複数の「要素」&lt;/strong&gt;で構成されると理解し、ミニマム答案→肉付けの練習で優先順位を掴む&lt;/li&gt;
&lt;li&gt;&lt;strong&gt;完璧主義を捨て、ベターな解で部分点を取りに行く&lt;/strong&gt;（白紙は絶対に避ける）&lt;/li&gt;
&lt;li&gt;東大の採点は&lt;strong&gt;加点法&lt;/strong&gt;と考え、出題意図が見える文法・語のポイントを確実に押さえる&lt;/li&gt;
&lt;li&gt;模試や過去問は、&lt;strong&gt;必ず添削・自己採点を行い、「要素」を言語化&lt;/strong&gt;していく&lt;/li&gt;
&lt;li&gt;解きっぱなしにせず、&lt;strong&gt;フィードバック→やり直し&lt;/strong&gt;のサイクルを回す&lt;/li&gt;
&lt;/ul&gt;
&lt;p&gt;こうした考え方を身につけていけば、東大古文・漢文は決して「センス頼み」の科目ではありません。&lt;br /&gt;
&lt;strong&gt;直訳をベースにした堅実な読み・要素分解・部分点を積み上げる姿勢&lt;/strong&gt;で、一歩一歩点数を伸ばしていきましょう。&lt;/p&gt;
&lt;p&gt;&lt;a href="https://dokkai-labo.tokyo/" target="_blank" rel="noopener noreferrer"&gt;読解ラボ東京&lt;/a&gt;では、こうした考え方を踏まえた東大国語・古文漢文の個別指導・添削指導も行っています。ご興味のある方は、ぜひ公式サイトもご覧ください。&lt;/p&gt;
&lt;hr /&gt;
&lt;h2&gt;関連記事&lt;/h2&gt;
&lt;ul&gt;
&lt;li&gt;&lt;strong&gt;前半記事（同テーマ）&lt;/strong&gt;：&lt;a href="#" rel="noopener noreferrer"&gt;東大古文・漢文 記述と現代語訳の攻略（前半）&lt;/a&gt;（※前半記事のURLが決まっている場合は、ここを実URLに差し替えてください）&lt;/li&gt;
&lt;li&gt;&lt;a href="https://koten-kakitsubata.jp/blog/utokyo/" rel="noopener noreferrer"&gt;東大古文・漢文 記述と現代語訳の攻略（後半）&lt;/a&gt;（本記事）&lt;/li&gt;
&lt;li&gt;&lt;a href="https://koten-kakitsubata.jp/" target="_blank" rel="noopener noreferrer"&gt;古典専門塾 かきつばた（トップ）&lt;/a&gt;&lt;/li&gt;
&lt;/ul&gt;
&lt;p&gt;&lt;!-- [ /.socialSet ] --&gt;&lt;/p&gt;
&lt;p&gt;&amp;nbsp;&lt;/p&gt;
```
</t>
  </si>
  <si>
    <t>resp_02a8497fa6d112990169ab7a39301c81979413442d589d3a11</t>
  </si>
  <si>
    <t>1) 本文の要約（想定読者・悩み・解決）
- 想定読者  
  東大志望者を中心に、難関大の古文・漢文で記述問題や現代語訳に取り組む受験生。特に、古文・漢文の訳し方や記述答案の作り方に不安がある人。
- 悩み  
  - 古文・漢文の現代語訳をどう作ればよいか分からない  
  - 主語や指示語を答案でどう補えばよいか迷う  
  - 東大の「条件付き現代語訳」や「分かりやすく説明せよ」に対応しにくい  
  - 訳や記述でどこを書くと点になりやすいのか分からない  
  - 過去問や模試の復習・添削の使い方が分からない
- 解決  
  本文は、東大古文・漢文の記述・現代語訳において、  
  - 逐語訳寄りで訳すこと  
  - 主語・指示語・設問条件を答案に反映すること  
  - 「分かりやすく説明」では背景より動機・理由を優先すること  
  - 完璧を狙いすぎず、書ける要素を積み上げること  
  を中心に、東大レベルの古文・漢文対策としての考え方を示しているページです。
2) 検索意図の整理（主要クエリから2〜3パターン）
- パターンA：古文・漢文の現代語訳のやり方を知りたい  
  該当クエリ：  
  - 古文 現代語訳
  - 現代語訳 やり方
  - 古文 現代語訳 やり方
  - 漢文 現代語訳 やり方
  - 古文 訳し方
  - 現代語訳 コツ
  - 古文 現代語訳 ルール  
  意図：東大に限らず、現代語訳の基本的な進め方・コツ・注意点を知りたい。
- パターンB：主語・指示語をどう読めばいいか知りたい  
  該当クエリ：  
  - 古文 指示語
  - 古文 主語
  - 指示語 古文
  - 漢文 指示語
  - 古文 主語 問題  
  意図：古文・漢文で主語や指示語が分からず、訳や記述でどう扱うべきか知りたい。
- パターンC：東大古文・東大漢文の対策として読みたい  
  該当クエリ：  
  - 東大 古文
  - 東大古文
  - 東大 漢文
  - 東大古文 対策
  - 東大 古文漢文  
  意図：東大の古文・漢文に特有の出題傾向や、記述・現代語訳対策を知りたい。
3) 不一致の指摘（タイトル/メタ/H1/冒頭のどこがズレているか）
- タイトルのズレ  
  現状タイトルは  
  「古文・漢文の現代語訳手順｜主語と指示語の確定｜東大国語」  
  ですが、
  - 「手順」は検索意図には近い一方、本文は厳密な段階整理ページというより、東大古文・漢文における訳し方と記述の考え方をまとめた内容です
  - 「東大 古文」「東大古文」の主要クエリに対し、「東大古文・漢文」や「対策」の語がやや弱い
  - 「現代語訳 やり方」「古文 現代語訳 やり方」に対してはよいが、東大対策記事であることと一般的な訳し方記事であることの両方が少し中途半端です
- メタのズレ  
  現状メタは
  「東大古文・漢文の現代語訳と記述で失点しやすい主語・指示語の確定手順を整理。逐語訳ベースで固め、条件付き現代語訳の条件を落とさず点に変える。」
  ですが、
  - 「失点」「確定」「手順」は禁則ワードに抵触
  - 検索意図上ボリュームの大きい「現代語訳のやり方」「古文の訳し方」に対し、説明がやや採点寄り・答案寄りに寄りすぎている
  - 東大受験生にも一般の「古文 現代語訳」検索者にも少し硬すぎる印象です
- H1のズレ  
  現状H1は
  「東大古文・漢文 記述と現代語訳の攻略｜主語・指示語を外さない答案の作り方(後半)【古典専門塾かきつばた】【読解ラボ東京】」
  ですが、
  - H1が長すぎる
  - 塾名・ブランド名・「後半」が検索意図に対して前面に出すぎ
  - 表示回数上位の「古文 現代語訳」「現代語訳 やり方」への一致度が弱い
  - 「答案の作り方」は本文にあるが、主意は「東大古文・漢文の現代語訳・記述で何を意識するか」の方です
- 冒頭120字のズレ  
  現状冒頭は
  「この記事では、中学受験専門夏井算数塾…対談内容をもとに…」
  となっており、
  - 読者が知りたい「古文現代語訳のやり方」「東大古文対策」より先に、対談の出典説明が来ている
  - 「中学受験専門夏井算数塾」が冒頭に出るため、大学受験・東大古文の記事としての一致感が弱い
  - 冒頭で検索クエリに応える要点（逐語訳、主語、指示語、条件付き現代語訳）が見えにくい
4) 修正方針（“どの意図に寄せるか”を1つに決める）
「東大古文・漢文の現代語訳のやり方」を主軸に寄せます。
理由：
- 表示回数最大は「東大 古文」「東大古文」だが、同時に「古文 現代語訳」「現代語訳 やり方」「古文 現代語訳 やり方」も非常に多い
- 本文内容は、東大対策に触れながらも、実質的には「古文・漢文の現代語訳で何をどう意識するか」を説明している
- よって「東大対策 × 現代語訳のやり方」を正面に出すと、本文とクエリの両方に最も合う
5) 修正案（すべてコードブロック）
```txt
【タイトル案1】
東大古文・漢文の現代語訳のやり方｜主語・指示語の読み方
【タイトル案2】
東大古文の現代語訳対策｜主語・指示語と記述の考え方
【タイトル案3】※長め
東大古文・漢文の現代語訳のやり方を解説｜逐語訳の考え方、主語・指示語の読み方、条件付き設問と記述のポイント
```
```txt
【メタ案1】
東大古文・漢文の現代語訳のやり方を解説。逐語訳を基本に、主語・指示語の読み方、条件付き現代語訳で気をつける点、記述で書くべき内容の考え方をまとめています。
【メタ案2】
東大古文・漢文の記述と現代語訳が苦手な人向けに、訳し方の基本を解説。主語や指示語をどう読むか、意訳しすぎないコツ、「分かりやすく説明」の考え方も紹介します。
【メタ案3】
古文・漢文の現代語訳はどう進めるべきか。東大入試を題材に、逐語訳を出発点にした読み方、主語・指示語への対応、条件付き設問や記述問題で意識したい要点を整理しました。
```
```txt
【H1案1】
東大古文・漢文の現代語訳のやり方｜主語・指示語と記述の考え方
【H1案2】
東大古文・漢文の現代語訳対策｜逐語訳・主語・指示語の読み方
```
```html
【冒頭120字案1】
&lt;p&gt;東大古文・漢文の現代語訳では、きれいに意訳するより、一語ずつ読み取りながら主語・指示語・設問条件を答案に反映することが大切です。この記事では、訳し方の基本と記述で意識したい点を解説します。&lt;/p&gt;
```
```html
【冒頭120字案2】
&lt;p&gt;古文・漢文の現代語訳のやり方が分からない人向けに、東大入試を例に訳文の作り方を解説します。主語や指示語をどう読み、条件付きの設問や記述問題でどこを書くべきかを、要点を絞ってまとめました。&lt;/p&gt;
```</t>
  </si>
  <si>
    <t xml:space="preserve">以下のページは「スニペット整合性」（本文と title/meta/H1/冒頭文）が弱い可能性があります。
まず【本文】を確認し、想定読者・悩み・解決範囲を把握してください。
そのうえで、GSCの主要クエリ（表示回数上位）を根拠に、
「検索意図に対して、タイトル/メタ/H1/冒頭120字がズレている点」を特定し、
ズレを解消するための修正案（タイトル/メタ/H1/冒頭）を提示してください。
※本文の“大改修”は前提にしません（必要なら追記ブロックは最大1つまで）。
【URL】https://rika-quest.com/column/phases-of-the-moon/
【ページ分類】MC
【ページ分類の略語（このプロンプト内の定義）】
TP = トップページ（ホーム/サイトの入口）
SP = サービスページ（講座・コース・申込導線）
MC = メインコラム（コラム/解説/勉強法など集客記事）
SC = サブコラム（MCやSPを補強するための補助コラム※サイト定義に合わせて判断）
NW = ニュース/お知らせ（運用上は改善対象外として除外）
ST = 企業情報等のSEO対策を行わないこ固定ページ（運用上は改善対象外として除外）
- / 空欄 / 未分類 = 未分類（このスクリプトでは改善対象外として除外）
※未分類（空欄 / "-" / "未分類"）は作業対象に含めません。
【現状（スニペット要素）】
- タイトル：【理科のコツ】月の満ち欠け・日食・月食 - 中学受験 理科の個別指導 | 受験理科専門塾「しゅん吉クエスト」
- メタ：「月の満ち欠けと日食・月食を徹底解説！月の自転と公転の関係から満月や新月の仕組み、日食・月食が起こる理由をわかりやすく説明。南中や十五夜などの天体現象も詳しく解説し、テスト対策に役立つ知識を提供します。動画をチェックして天体観測を楽しみながら学びましょう！」
- H1：【理科のコツ】月の満ち欠け・日食・月食
- 冒頭120字：小5〜中1／天体・月の満ち欠け 読み時間目安：10〜15分 月の満ち欠けと日食・月食──図でイメージして一気に整理しよう このページでは、 月の公転と満ち欠けのしくみ 、そして 日食・月食の起こり方 を、 図解とクイズでていねいに整理します
【GSC主要クエリ（表示回数上位50件）】
- 日食 月食 覚え方｜表示249｜CTR 0.00%｜順位7.1
- 日食 並び方｜表示95｜CTR 0.00%｜順位7.6
- 日食 月の形｜表示83｜CTR 0.00%｜順位1.8
- 上弦の月 下弦の月 覚え方｜表示74｜CTR 0.00%｜順位1.0
- 月の満ち欠け 理科｜表示73｜CTR 2.74%｜順位3.6
- 下弦の三日月｜表示73｜CTR 0.00%｜順位1.0
- 月食 並び方｜表示72｜CTR 0.00%｜順位7.0
- 月 下半分 だけ なぜ｜表示65｜CTR 0.00%｜順位1.0
- 月食 日食 覚え方｜表示64｜CTR 0.00%｜順位7.3
- 月の満ち欠け 図解｜表示63｜CTR 3.17%｜順位4.4
- 日食の時の月の形｜表示60｜CTR 0.00%｜順位2.6
- 月の満ち欠け 中学受験｜表示57｜CTR 0.00%｜順位6.0
- 理科 月の満ち欠け｜表示55｜CTR 0.00%｜順位3.8
- 月の満ち欠け 順番｜表示48｜CTR 0.00%｜順位1.0
- 月食 並び順｜表示43｜CTR 0.00%｜順位9.2
- 満月の一週間後の月｜表示40｜CTR 0.00%｜順位7.5
- 日食月食覚え方｜表示33｜CTR 3.03%｜順位5.8
- 月の公転と満ち欠け｜表示33｜CTR 3.03%｜順位4.5
- 月が西から東に動いて見える理由｜表示33｜CTR 0.00%｜順位1.0
- 日食 並び順｜表示32｜CTR 0.00%｜順位10.8
- 月の満ち欠け順番｜表示32｜CTR 0.00%｜順位1.0
- 日食と月食の違い 覚え方｜表示30｜CTR 0.00%｜順位1.0
- 満月 一週間後｜表示30｜CTR 0.00%｜順位6.9
- 月 満ち欠け 仕組み｜表示27｜CTR 0.00%｜順位8.2
- 月の満ち欠け理科｜表示27｜CTR 0.00%｜順位2.7
- 日食 月食 並び方｜表示25｜CTR 0.00%｜順位4.1
- 中学受験 月の満ち欠け｜表示24｜CTR 4.17%｜順位6.4
- 日食 月の位置｜表示23｜CTR 0.00%｜順位4.3
- 月の満ち欠け 原理｜表示23｜CTR 0.00%｜順位1.0
- 月の満ち欠け 中学理科｜表示22｜CTR 4.55%｜順位8.0
- 下弦の 三日月｜表示22｜CTR 0.00%｜順位1.0
- 中学理科 月の満ち欠け｜表示22｜CTR 0.00%｜順位8.1
- 中学理科 月の満ち欠け 問題｜表示22｜CTR 0.00%｜順位9.0
- 月の満ち欠け 練習問題 中学受験｜表示21｜CTR 4.76%｜順位7.0
- 月から見た地球 満ち欠け｜表示18｜CTR 0.00%｜順位1.0
- 満月の一週間後｜表示18｜CTR 0.00%｜順位6.8
- 皆既月食と日食の違い｜表示18｜CTR 0.00%｜順位1.0
- 右半分が光っている月｜表示16｜CTR 0.00%｜順位4.1
- 日食と月食 覚え方｜表示16｜CTR 0.00%｜順位9.9
- 月の満ち欠け 覚え方｜表示16｜CTR 0.00%｜順位5.0
- 月食並び方｜表示16｜CTR 0.00%｜順位7.6
- 中学受験 月｜表示15｜CTR 6.67%｜順位7.5
- 中学受験 月の満ち欠け 覚え方｜表示15｜CTR 6.67%｜順位3.8
- 日食 月食 順番｜表示15｜CTR 0.00%｜順位8.0
- 月 中学受験｜表示15｜CTR 0.00%｜順位7.7
- 月の動き 中学受験｜表示15｜CTR 0.00%｜順位4.5
- 月の満ち欠け 時間 覚え方｜表示14｜CTR 14.29%｜順位8.4
- 新月と は 図解｜表示14｜CTR 0.00%｜順位2.4
- 日食 並び｜表示14｜CTR 0.00%｜順位9.1
- 理科 月の見え方｜表示14｜CTR 0.00%｜順位2.1
【参考：代表語（自動抽出）】日食
【出力（必ずこの順）】
1) 本文の要約（想定読者・悩み・解決）
2) 検索意図の整理（主要クエリから2〜3パターン）
3) 不一致の指摘（タイトル/メタ/H1/冒頭のどこがズレているか）
4) 修正方針（“どの意図に寄せるか”を1つに決める）
5) 修正案（すべてコードブロック）
   - タイトル案3つ（全角35字前後＋56字以上の網羅型を1つ）
   - メタ案3つ（全角90字前後）
   - H1案2つ
   - 冒頭120字（2案：&lt;p&gt;で開始）
【禁則ワード（シート連動）】
以下の【禁則ワード】は、タイトル/メタ/導入文/見出し/本文のいずれにも原則使用しないでください。
言い換えが必要な場合は、自然な日本語に置換してください。
【禁則ワード】
- 崩れ
- 型
- 迷い
- 保留
- 固定
- 手順
- 立て直
- 最短
- 結論だけ
- 乱れ
- 三点確認
- 内部リンク
- 導線
- 設計
- 刺
- まず結論
- 整え
- 押し付けない案内
- 統一
- 次の一手
- 失点
- 確定
- サブコラム
- 30秒
- 1分
- CV
- 網羅
【本文】
```html
&lt;div class="container my-4"&gt;
&lt;p&gt;&lt;!-- Hero Section --&gt;&lt;/p&gt;
&lt;div class="card shadow-sm mb-4 border-0" style="background: linear-gradient(135deg, #303f9f, #00796b); color: #fff;"&gt;
&lt;div class="card-body p-4"&gt;
&lt;div class="d-flex flex-wrap justify-content-between align-items-center mb-2"&gt;&lt;span class="badge bg-warning text-dark mb-2" style="font-size: 0.8rem;"&gt;小5〜中1／天体・月の満ち欠け&lt;/span&gt;&lt;br /&gt;
&lt;span class="badge bg-light text-dark mb-2" style="font-size: 0.75rem;"&gt;読み時間目安：10〜15分&lt;/span&gt;&lt;/div&gt;
&lt;h1 class="card-title mb-3" style="font-size: 1.9rem; line-height: 1.5;"&gt;月の満ち欠けと日食・月食──図でイメージして一気に整理しよう&lt;/h1&gt;
&lt;p class="card-text mb-0" style="font-size: 0.98rem;"&gt;このページでは、&lt;strong&gt;月の公転と満ち欠けのしくみ&lt;/strong&gt;、そして&lt;strong&gt;日食・月食の起こり方&lt;/strong&gt;を、&lt;br /&gt;
図解とクイズでていねいに整理します。&lt;br /&gt;
「用語だけ暗記」ではなく、&lt;strong&gt;位置関係のイメージ&lt;/strong&gt;で理解していきましょう。&lt;/p&gt;
&lt;/div&gt;
&lt;/div&gt;
&lt;p class="mt-3 mb-4" style="font-size: 0.95rem;"&gt;天体の問題は「図が描けるか」で得点が決まりますが、地学分野全体の中での位置づけ（気象・地層とのつながり、引っ掛けの出方）を先に押さえると整理が速くなります。地学分野の全体像は、&lt;a href="https://rika-quest.com/column/geoscience/"&gt;&lt;strong&gt;全体像はこちら&lt;/strong&gt;&lt;/a&gt;でまとめています。&lt;/p&gt;
&lt;p&gt;&lt;!-- このページで学べること --&gt;&lt;/p&gt;
&lt;div class="card mb-4 border-0 shadow-sm"&gt;
&lt;div class="card-body"&gt;
&lt;h2 class="h4 mb-3"&gt;このページで学べること&lt;/h2&gt;
&lt;ul class="mb-0"&gt;
&lt;li&gt;&lt;strong&gt;月の公転・自転&lt;/strong&gt;と「同じ面しか見えない」理由&lt;/li&gt;
&lt;li&gt;&lt;strong&gt;新月・満月・上弦・下弦&lt;/strong&gt;など月の満ち欠けのイメージ&lt;/li&gt;
&lt;li&gt;&lt;strong&gt;日食・月食&lt;/strong&gt;が起こるときの太陽・地球・月の並び方&lt;/li&gt;
&lt;li&gt;入試で狙われる&lt;strong&gt;「月はどの方角・何時ごろに見えるか」&lt;/strong&gt;の考え方&lt;/li&gt;
&lt;/ul&gt;
&lt;/div&gt;
&lt;/div&gt;
&lt;p&gt;&lt;!-- YouTube埋め込み --&gt;&lt;/p&gt;
&lt;div class="mb-4 text-center"&gt;
&lt;div style="max-width: 800px; margin: 0 auto;"&gt;
&lt;div style="position: relative; padding-bottom: 56.25%; height: 0; overflow: hidden; border-radius: 0.75rem;"&gt;&lt;iframe style="position: absolute; top: 0; left: 0; width: 100%; height: 100%;" title="YouTube video player" src="https://www.youtube.com/embed/o6HEKlx9QgQ" frameborder="0" allowfullscreen="allowfullscreen"&gt;&lt;br /&gt;
&lt;/iframe&gt;&lt;/div&gt;
&lt;/div&gt;
&lt;/div&gt;
&lt;p&gt;&lt;!-- 1. 月の動きと満ち欠け --&gt;&lt;/p&gt;
&lt;div class="mb-4"&gt;
&lt;h2 class="h4 mb-3"&gt;1. 月の動きと「常に同じ面が見える」理由&lt;/h2&gt;
&lt;div class="row g-3 mb-3"&gt;
&lt;div class="col-md-6"&gt;
&lt;div class="card border-0 shadow-sm h-100"&gt;
&lt;p&gt;&lt;img decoding="async" class="card-img-top" src="https://rika-quest.com/wp-content/uploads/2023/04/画像4-1-1024x816.png" alt="新月、満月、上弦、下弦の位置関係" /&gt;&lt;/p&gt;
&lt;div class="card-body py-2"&gt;
&lt;p class="small mb-0 text-muted"&gt;太陽・地球・月の位置関係で、地球から見える月の形（新月・上弦・満月・下弦）が変わります。&lt;/p&gt;
&lt;/div&gt;
&lt;/div&gt;
&lt;/div&gt;
&lt;div class="col-md-6"&gt;
&lt;div class="card border-0 shadow-sm h-100"&gt;
&lt;div class="card-body"&gt;
&lt;p&gt;月は地球から約&lt;strong&gt;38万 km&lt;/strong&gt; はなれた所を、約&lt;strong&gt;27.3日&lt;/strong&gt;かけて&lt;br /&gt;
地球のまわりを&lt;strong&gt;公転&lt;/strong&gt;している&lt;strong&gt;衛星&lt;/strong&gt;です。&lt;/p&gt;
&lt;ul&gt;
&lt;li&gt;月は&lt;strong&gt;自分でも自転&lt;/strong&gt;している。&lt;/li&gt;
&lt;li&gt;その&lt;strong&gt;自転の周期と公転の周期が同じ&lt;/strong&gt;なので、地球から見ると&lt;br /&gt;
&lt;strong&gt;いつも同じ面&lt;/strong&gt;しか見えない。&lt;/li&gt;
&lt;li&gt;月は&lt;strong&gt;自分で光っているわけではなく&lt;/strong&gt;、太陽の光を反射して光って見える。&lt;/li&gt;
&lt;/ul&gt;
&lt;p class="mb-0"&gt;つまり、月の&lt;strong&gt;形が変わったように見える&lt;/strong&gt;のは、&lt;br /&gt;
「光っている部分の向き」と「地球から見ている方向」が変わるからです。&lt;/p&gt;
&lt;/div&gt;
&lt;/div&gt;
&lt;/div&gt;
&lt;/div&gt;
&lt;div class="alert alert-info mb-0" style="border-left: 4px solid #0288d1;" role="alert"&gt;&lt;strong&gt;覚えておきたい数字：&lt;/strong&gt;&lt;br /&gt;
月の公転周期は約&lt;strong&gt;27.3日&lt;/strong&gt;、新月から次の新月までは約&lt;strong&gt;29.5日&lt;/strong&gt;（朔望月）。&lt;br /&gt;
「公転」と「満ち欠けの周期」がズレる理由は、地球も太陽のまわりを公転しているからです。&lt;/div&gt;
&lt;/div&gt;
&lt;p&gt;&lt;!-- 2. 月の満ち欠けと名前 --&gt;&lt;/p&gt;
&lt;div class="mb-4"&gt;
&lt;h2 class="h4 mb-3"&gt;2. 月の満ち欠けと名前（新月・上弦・満月・下弦）&lt;/h2&gt;
&lt;div class="card border-0 shadow-sm"&gt;
&lt;div class="card-body"&gt;
&lt;ul&gt;
&lt;li&gt;&lt;strong&gt;新月：&lt;/strong&gt; 太陽と月が地球から見てほぼ同じ方向。月は太陽のまぶしい方向にあり、ほとんど見えない。&lt;/li&gt;
&lt;li&gt;&lt;strong&gt;上弦の月：&lt;/strong&gt; 新月から約1週間後。&lt;strong&gt;右半分&lt;/strong&gt;が光って見える。&lt;/li&gt;
&lt;li&gt;&lt;strong&gt;満月：&lt;/strong&gt; 太陽と地球の&lt;strong&gt;反対側&lt;/strong&gt;に月があるとき。&lt;br /&gt;
太陽光を&lt;strong&gt;全面に受けて&lt;/strong&gt;、まん丸に見える。&lt;/li&gt;
&lt;li&gt;&lt;strong&gt;下弦の月：&lt;/strong&gt; 満月から約1週間後。&lt;strong&gt;左半分&lt;/strong&gt;が光って見える。&lt;/li&gt;
&lt;/ul&gt;
&lt;p class="mb-0"&gt;新月から次の新月までの約&lt;strong&gt;29.5日&lt;/strong&gt;の間に、&lt;br /&gt;
形が少しずつ変わりながら&lt;strong&gt;満ちて→欠けて&lt;/strong&gt;いきます。&lt;/p&gt;
&lt;/div&gt;
&lt;/div&gt;
&lt;/div&gt;
&lt;p&gt;&lt;!-- 受験理科専門塾 しゅん吉クエスト（公式サイトCTA） --&gt;&lt;/p&gt;
&lt;div style="border: 2px solid #1976d2; background-color: #e3f2fd; padding: 10px 12px; display: flex; align-items: flex-start; justify-content: flex-start; margin-bottom: 10px;"&gt;
&lt;p&gt;&lt;img decoding="async" style="max-width: 90px; height: auto; margin-right: 10px; flex-shrink: 0;" src="https://rika-quest.com/wp-content/uploads/2021/07/%E3%81%97%E3%82%85%E3%82%93%E5%90%89%E3%82%AF%E3%82%A8%E3%82%B9%E3%83%88%E6%AD%A3%E6%96%B9%E5%BD%A2.jpg" alt="受験理科専門塾しゅん吉クエストのロゴ" /&gt;&lt;/p&gt;
&lt;div style="text-align: left; flex: 1;"&gt;
&lt;p style="margin: 5px 0; font-size: 14px; line-height: 1.6;"&gt;【受験理科専門塾しゅん吉クエスト】：&lt;br /&gt;
中学受験理科に特化した&lt;strong&gt;完全１対１個別指導&lt;/strong&gt;の専門塾です。&lt;br /&gt;
物理・化学・生物・地学の４分野について、苦手単元のやり直しから志望校対策まで、&lt;br /&gt;
一人ひとりの理解度に合わせてカリキュラムを作成し、&lt;strong&gt;「理科嫌い」を「理科で点が取れる」に変える&lt;/strong&gt;指導を行っています。&lt;/p&gt;
&lt;p&gt;&lt;a style="background-color: #1976d2; color: #ffffff; padding: 5px 10px; text-align: center; text-decoration: none; display: inline-block; font-size: 14px;" href="https://rika-quest.com/"&gt;&lt;br /&gt;
しゅん吉クエスト公式サイトを見る&lt;br /&gt;
&lt;/a&gt;&lt;/p&gt;
&lt;/div&gt;
&lt;/div&gt;
&lt;p&gt;&lt;!-- 3. 日食と月食 --&gt;&lt;/p&gt;
&lt;div class="mb-4"&gt;
&lt;h2 class="h4 mb-3"&gt;3. 日食と月食──並び順をイメージしよう&lt;/h2&gt;
&lt;div class="row g-3 mb-3"&gt;
&lt;div class="col-md-6"&gt;
&lt;div class="card border-0 shadow-sm h-100"&gt;
&lt;p&gt;&lt;img decoding="async" class="card-img-top" src="https://rika-quest.com/wp-content/uploads/2023/04/IMG_9662-1-1024x601.png" alt="日食と月食の位置関係を示す図" /&gt;&lt;/p&gt;
&lt;div class="card-body py-2"&gt;
&lt;p class="small mb-0 text-muted"&gt;日食と月食は、太陽・地球・月の&lt;strong&gt;一直線に近い並び&lt;/strong&gt;で起こります。&lt;br /&gt;
「どれが真ん中に来ているか？」がポイントです。&lt;/p&gt;
&lt;/div&gt;
&lt;/div&gt;
&lt;/div&gt;
&lt;div class="col-md-6"&gt;
&lt;div class="card border-0 shadow-sm h-100"&gt;
&lt;div class="card-body"&gt;
&lt;h3 class="h5"&gt;日食&lt;/h3&gt;
&lt;p&gt;地球から太陽を見ているとき、&lt;strong&gt;月が前を横切って太陽を隠す&lt;/strong&gt;現象です。&lt;/p&gt;
&lt;ul&gt;
&lt;li&gt;並び順：&lt;strong&gt;太陽 ― 月 ― 地球&lt;/strong&gt;&lt;/li&gt;
&lt;li&gt;月が&lt;strong&gt;太陽と地球のあいだ&lt;/strong&gt;に入る。&lt;/li&gt;
&lt;li&gt;月によって太陽が欠けて見える → 「&lt;strong&gt;日&lt;/strong&gt;が食べられる」＝日食。&lt;/li&gt;
&lt;li&gt;月相は&lt;strong&gt;必ず新月&lt;/strong&gt;のときに起こる。&lt;/li&gt;
&lt;/ul&gt;
&lt;h3 class="h5 mt-3"&gt;月食&lt;/h3&gt;
&lt;p&gt;太陽の光で照らされているはずの月が、&lt;strong&gt;地球の影に入ることで欠けて見える&lt;/strong&gt;現象です。&lt;/p&gt;
&lt;ul&gt;
&lt;li&gt;並び順：&lt;strong&gt;太陽 ― 地球 ― 月&lt;/strong&gt;&lt;/li&gt;
&lt;li&gt;月が&lt;strong&gt;地球の影の中&lt;/strong&gt;に入る。&lt;/li&gt;
&lt;li&gt;本来は満月なのに、地球の影で暗くなる → 月食。&lt;/li&gt;
&lt;li&gt;月相は&lt;strong&gt;必ず満月&lt;/strong&gt;のときに起こる。&lt;/li&gt;
&lt;/ul&gt;
&lt;/div&gt;
&lt;/div&gt;
&lt;/div&gt;
&lt;/div&gt;
&lt;div class="alert alert-success mb-0" style="border-left: 4px solid #2e7d32;" role="alert"&gt;&lt;strong&gt;並びを一言で：&lt;/strong&gt;&lt;br /&gt;
日食は &lt;strong&gt;「太陽を月が隠す」 → 太陽−月−地球&lt;/strong&gt;、&lt;br /&gt;
月食は &lt;strong&gt;「月が地球の影に入る」 → 太陽−地球−月&lt;/strong&gt; と覚えておこう。&lt;/div&gt;
&lt;/div&gt;
&lt;p&gt;&lt;!-- まとめテーブル --&gt;&lt;/p&gt;
&lt;div class="mb-4"&gt;
&lt;h2 class="h4 mb-3"&gt;まとめ&lt;/h2&gt;
&lt;div class="table-responsive"&gt;
&lt;table class="table table-bordered align-middle"&gt;
&lt;thead style="background-color: #c8e6c9;"&gt;
&lt;tr class="text-center"&gt;
&lt;th style="width: 30%;" scope="col"&gt;ポイント&lt;/th&gt;
&lt;th style="width: 70%;" scope="col"&gt;内容&lt;/th&gt;
&lt;/tr&gt;
&lt;/thead&gt;
&lt;tbody&gt;
&lt;tr style="background-color: #ffffff;"&gt;
&lt;td&gt;&lt;strong&gt;月の動き&lt;/strong&gt;&lt;/td&gt;
&lt;td&gt;月は地球のまわりを約&lt;strong&gt;27.3日&lt;/strong&gt;で公転し、自転も同じ周期で行うため、&lt;br /&gt;
地球からは&lt;strong&gt;いつも同じ面&lt;/strong&gt;が見えている。&lt;/td&gt;
&lt;/tr&gt;
&lt;tr style="background-color: #dfffd6;"&gt;
&lt;td&gt;&lt;strong&gt;満ち欠けの理由&lt;/strong&gt;&lt;/td&gt;
&lt;td&gt;月は太陽光を&lt;strong&gt;反射&lt;/strong&gt;して輝いており、&lt;br /&gt;
地球から見える位置によって、光っている部分の見え方（形）が変わる。&lt;/td&gt;
&lt;/tr&gt;
&lt;tr style="background-color: #ffffff;"&gt;
&lt;td&gt;&lt;strong&gt;新月と満月&lt;/strong&gt;&lt;/td&gt;
&lt;td&gt;新月：太陽と月がほぼ同じ方向にあり、地球からはほとんど見えない。&lt;br /&gt;
満月：太陽と地球の&lt;strong&gt;反対側&lt;/strong&gt;に月があり、全面が光って見える。&lt;/td&gt;
&lt;/tr&gt;
&lt;tr style="background-color: #dfffd6;"&gt;
&lt;td&gt;&lt;strong&gt;日食&lt;/strong&gt;&lt;/td&gt;
&lt;td&gt;太陽 ― 月 ― 地球の順に並び、月が太陽を隠す現象。&lt;br /&gt;
「&lt;strong&gt;太陽という日が食べられる&lt;/strong&gt;」イメージ。月相は新月。&lt;/td&gt;
&lt;/tr&gt;
&lt;tr style="background-color: #ffffff;"&gt;
&lt;td&gt;&lt;strong&gt;月食&lt;/strong&gt;&lt;/td&gt;
&lt;td&gt;太陽 ― 地球 ― 月の順に並び、月が地球の影に入る現象。&lt;br /&gt;
満月の月が、地球の影で暗くなって見える。&lt;/td&gt;
&lt;/tr&gt;
&lt;tr style="background-color: #dfffd6;"&gt;
&lt;td&gt;&lt;strong&gt;月の名称&lt;/strong&gt;&lt;/td&gt;
&lt;td&gt;満月・新月・上弦の月・下弦の月などは、月の&lt;strong&gt;位置と形&lt;/strong&gt;に基づいて名付けられる。&lt;br /&gt;
上弦：右半分が光る／下弦：左半分が光る、という向きもセットで覚える。&lt;/td&gt;
&lt;/tr&gt;
&lt;/tbody&gt;
&lt;/table&gt;
&lt;/div&gt;
&lt;p class="mt-3 mb-0" style="font-size: 0.95rem;"&gt;天体（満ち欠け・日食月食）は、地学の中でも「図の向き」「時刻と方角」でミスが出やすい分野です。気象・地層も含めた地学分野全体の引っ掛かりポイントは、&lt;a href="https://rika-quest.com/column/geoscience/"&gt;&lt;strong&gt;全体像はこちら&lt;/strong&gt;&lt;/a&gt;で整理できます。&lt;/p&gt;
&lt;/div&gt;
&lt;p&gt;&lt;!-- クイズ --&gt;&lt;/p&gt;
&lt;h2 class="h4 mb-3"&gt;月の満ち欠けと日食・月食クイズ&lt;/h2&gt;
&lt;div class="card mb-4 border-0 shadow-sm"&gt;
&lt;div class="card-body"&gt;
&lt;p class="mb-3"&gt;学んだ内容をクイズで確認してみましょう。&lt;br /&gt;
&lt;strong&gt;「正解を見る」ボタン&lt;/strong&gt;を押すと答えが表示され、ボタンは非表示になります。&lt;/p&gt;
&lt;div class="table-responsive"&gt;
&lt;table class="table table-bordered align-middle mb-0"&gt;
&lt;thead style="background-color: #c8e6c9;"&gt;
&lt;tr class="text-center"&gt;
&lt;th style="width: 40%;" scope="col"&gt;問題&lt;/th&gt;
&lt;th style="width: 40%;" scope="col"&gt;選択肢&lt;/th&gt;
&lt;th style="width: 20%;" scope="col"&gt;回答&lt;/th&gt;
&lt;/tr&gt;
&lt;/thead&gt;
&lt;tbody&gt;
&lt;tr style="background-color: #ffffff;"&gt;
&lt;td&gt;1. 月の公転周期はおよそ何日ですか？&lt;/td&gt;
&lt;td&gt;A. 29.5日&lt;br /&gt;
B. 27.3日&lt;br /&gt;
C. 30日&lt;br /&gt;
D. 28日&lt;/td&gt;
&lt;td class="text-center"&gt;&lt;button class="btn btn-sm btn-primary" type="button"&gt;&lt;br /&gt;
正解を見る&lt;br /&gt;
&lt;/button&gt;&lt;br /&gt;
&lt;span id="moon-q1" style="display: none; margin-top: 4px;"&gt;&lt;br /&gt;
正解：B. 27.3日&lt;br /&gt;
&lt;/span&gt;&lt;/td&gt;
&lt;/tr&gt;
&lt;tr style="background-color: #dfffd6;"&gt;
&lt;td&gt;2. 月が常に同じ面を地球に向けている理由は？&lt;/td&gt;
&lt;td&gt;A. 自転していないから&lt;br /&gt;
B. 自転と公転の周期が一致しているから&lt;br /&gt;
C. 地球の引力が強いから&lt;br /&gt;
D. 月が固定されているから&lt;/td&gt;
&lt;td class="text-center"&gt;&lt;button class="btn btn-sm btn-primary" type="button"&gt;&lt;br /&gt;
正解を見る&lt;br /&gt;
&lt;/button&gt;&lt;br /&gt;
&lt;span id="moon-q2" style="display: none; margin-top: 4px;"&gt;&lt;br /&gt;
正解：B. 自転と公転の周期が一致しているから&lt;br /&gt;
&lt;/span&gt;&lt;/td&gt;
&lt;/tr&gt;
&lt;tr style="background-color: #ffffff;"&gt;
&lt;td&gt;3. 新月が見えにくい主な理由は？&lt;/td&gt;
&lt;td&gt;A. 地球の影に隠れるから&lt;br /&gt;
B. 太陽とほぼ同じ方向にあるから&lt;br /&gt;
C. 月が地球の裏側にあるから&lt;br /&gt;
D. 月が自ら光らないから&lt;/td&gt;
&lt;td class="text-center"&gt;&lt;button class="btn btn-sm btn-primary" type="button"&gt;&lt;br /&gt;
正解を見る&lt;br /&gt;
&lt;/button&gt;&lt;br /&gt;
&lt;span id="moon-q3" style="display: none; margin-top: 4px;"&gt;&lt;br /&gt;
正解：B. 太陽とほぼ同じ方向にあるから&lt;br /&gt;
&lt;/span&gt;&lt;/td&gt;
&lt;/tr&gt;
&lt;tr style="background-color: #dfffd6;"&gt;
&lt;td&gt;4. 日食が起こるときの月の位置は？&lt;/td&gt;
&lt;td&gt;A. 太陽と地球の間&lt;br /&gt;
B. 地球と太陽の反対側&lt;br /&gt;
C. 地球の影の中&lt;br /&gt;
D. 太陽の裏側&lt;/td&gt;
&lt;td class="text-center"&gt;&lt;button class="btn btn-sm btn-primary" type="button"&gt;&lt;br /&gt;
正解を見る&lt;br /&gt;
&lt;/button&gt;&lt;br /&gt;
&lt;span id="moon-q4" style="display: none; margin-top: 4px;"&gt;&lt;br /&gt;
正解：A. 太陽と地球の間&lt;br /&gt;
&lt;/span&gt;&lt;/td&gt;
&lt;/tr&gt;
&lt;tr style="background-color: #ffffff;"&gt;
&lt;td&gt;5. 月食が起こるとき、月はどこにありますか？&lt;/td&gt;
&lt;td&gt;A. 太陽と地球の間&lt;br /&gt;
B. 地球と太陽の反対側&lt;br /&gt;
C. 地球の影の中&lt;br /&gt;
D. 太陽の裏側&lt;/td&gt;
&lt;td class="text-center"&gt;&lt;button class="btn btn-sm btn-primary" type="button"&gt;&lt;br /&gt;
正解を見る&lt;br /&gt;
&lt;/button&gt;&lt;br /&gt;
&lt;span id="moon-q5" style="display: none; margin-top: 4px;"&gt;&lt;br /&gt;
正解：C. 地球の影の中&lt;br /&gt;
&lt;/span&gt;&lt;/td&gt;
&lt;/tr&gt;
&lt;tr style="background-color: #dfffd6;"&gt;
&lt;td&gt;6. 上弦の月の特徴として正しいものは？&lt;/td&gt;
&lt;td&gt;A. 左半分が光っている&lt;br /&gt;
B. 右半分が光っている&lt;br /&gt;
C. 全部光っている&lt;br /&gt;
D. 見えない&lt;/td&gt;
&lt;td class="text-center"&gt;&lt;button class="btn btn-sm btn-primary" type="button"&gt;&lt;br /&gt;
正解を見る&lt;br /&gt;
&lt;/button&gt;&lt;br /&gt;
&lt;span id="moon-q6" style="display: none; margin-top: 4px;"&gt;&lt;br /&gt;
正解：B. 右半分が光っている&lt;br /&gt;
&lt;/span&gt;&lt;/td&gt;
&lt;/tr&gt;
&lt;tr style="background-color: #ffffff;"&gt;
&lt;td&gt;7. 満月が南中する時刻はどれですか？（だいたいの目安）&lt;/td&gt;
&lt;td&gt;A. 午前6時ごろ&lt;br /&gt;
B. 正午ごろ&lt;br /&gt;
C. 午後6時ごろ&lt;br /&gt;
D. 午前0時ごろ&lt;/td&gt;
&lt;td class="text-center"&gt;&lt;button class="btn btn-sm btn-primary" type="button"&gt;&lt;br /&gt;
正解を見る&lt;br /&gt;
&lt;/button&gt;&lt;br /&gt;
&lt;span id="moon-q7" style="display: none; margin-top: 4px;"&gt;&lt;br /&gt;
正解：D. 午前0時ごろ&lt;br /&gt;
&lt;/span&gt;&lt;/td&gt;
&lt;/tr&gt;
&lt;tr style="background-color: #dfffd6;"&gt;
&lt;td&gt;8. 日食が起こる月相として正しいものは？&lt;/td&gt;
&lt;td&gt;A. 新月&lt;br /&gt;
B. 満月&lt;br /&gt;
C. 上弦の月&lt;br /&gt;
D. 下弦の月&lt;/td&gt;
&lt;td class="text-center"&gt;&lt;button class="btn btn-sm btn-primary" type="button"&gt;&lt;br /&gt;
正解を見る&lt;br /&gt;
&lt;/button&gt;&lt;br /&gt;
&lt;span id="moon-q8" style="display: none; margin-top: 4px;"&gt;&lt;br /&gt;
正解：A. 新月&lt;br /&gt;
&lt;/span&gt;&lt;/td&gt;
&lt;/tr&gt;
&lt;tr style="background-color: #ffffff;"&gt;
&lt;td&gt;9. 月食が起こる月相として正しいものは？&lt;/td&gt;
&lt;td&gt;A. 新月&lt;br /&gt;
B. 満月&lt;br /&gt;
C. 上弦の月&lt;br /&gt;
D. 下弦の月&lt;/td&gt;
&lt;td class="text-center"&gt;&lt;button class="btn btn-sm btn-primary" type="button"&gt;&lt;br /&gt;
正解を見る&lt;br /&gt;
&lt;/button&gt;&lt;br /&gt;
&lt;span id="moon-q9" style="display: none; margin-top: 4px;"&gt;&lt;br /&gt;
正解：B. 満月&lt;br /&gt;
&lt;/span&gt;&lt;/td&gt;
&lt;/tr&gt;
&lt;tr style="background-color: #dfffd6;"&gt;
&lt;td&gt;10. 月の公転周期が27.3日なのに、満ち欠けの周期が約29.5日になる理由は？&lt;/td&gt;
&lt;td&gt;A. 地球も太陽のまわりを公転しているから&lt;br /&gt;
B. 月が少しずつ遠ざかっているから&lt;br /&gt;
C. 月の軌道が楕円形だから&lt;br /&gt;
D. 太陽の影響が強いから&lt;/td&gt;
&lt;td class="text-center"&gt;&lt;button class="btn btn-sm btn-primary" type="button"&gt;&lt;br /&gt;
正解を見る&lt;br /&gt;
&lt;/button&gt;&lt;br /&gt;
&lt;span id="moon-q10" style="display: none; margin-top: 4px;"&gt;&lt;br /&gt;
正解：A. 地球も太陽のまわりを公転しているから&lt;br /&gt;
&lt;/span&gt;&lt;/td&gt;
&lt;/tr&gt;
&lt;/tbody&gt;
&lt;/table&gt;
&lt;/div&gt;
&lt;/div&gt;
&lt;/div&gt;
&lt;p&gt;&lt;!-- 最後のまとめ＋CTA --&gt;&lt;/p&gt;
&lt;div class="row g-3 mb-4"&gt;
&lt;div class="col-lg-7"&gt;
&lt;div class="card border-0 shadow-sm h-100"&gt;
&lt;div class="card-body"&gt;
&lt;h2 class="h4 mb-3"&gt;さいごに：位置関係を「図で言える」ようにしよう&lt;/h2&gt;
&lt;p&gt;月の満ち欠けや日食・月食は、&lt;strong&gt;「太陽・地球・月の位置関係」&lt;/strong&gt;さえつかめば、&lt;br /&gt;
覚える量はぐっと減ります。図を使って&lt;br /&gt;
&lt;strong&gt;「このとき月はどこ？」「どの方角・何時ごろ見える？」&lt;/strong&gt;と説明できるか、口で言って確認してみましょう。&lt;/p&gt;
&lt;ul&gt;
&lt;li&gt;丸い紙で太陽・地球・月の模型を作り、実際に動かしてみる&lt;/li&gt;
&lt;li&gt;教科書や問題集の図を、自分で&lt;strong&gt;描き直してみる&lt;/strong&gt;&lt;/li&gt;
&lt;li&gt;今日の空で「今の月はどのあたりにある？」と考えながら観察する&lt;/li&gt;
&lt;/ul&gt;
&lt;p class="mb-0"&gt;夜空を見ながら仕組みを考えられるようになると、天体の問題が&lt;strong&gt;ぐっと楽しく&lt;/strong&gt;なります。&lt;/p&gt;
&lt;p class="mt-3 mb-0" style="font-size: 0.95rem;"&gt;天体は「地学分野の一部」としてまとめて押さえると、用語や時刻・方角の整理が崩れにくくなります。地学分野の頻出ポイントと全体像は、&lt;a href="https://rika-quest.com/column/geoscience/"&gt;&lt;strong&gt;全体像はこちら&lt;/strong&gt;&lt;/a&gt;で確認できます。&lt;/p&gt;
&lt;/div&gt;
&lt;/div&gt;
&lt;/div&gt;
&lt;div class="col-lg-5"&gt;
&lt;div class="card h-100 shadow-sm" style="border-left: 6px solid #00796b;"&gt;
&lt;div class="card-body d-flex flex-column justify-content-between"&gt;
&lt;div&gt;
&lt;p class="text-muted mb-1" style="font-size: 0.8rem;"&gt;受験理科専門塾 しゅん吉クエスト&lt;/p&gt;
&lt;h3 class="h5 mb-2"&gt;天体・地学分野を&lt;strong&gt;得点源&lt;/strong&gt;にしたい受験生へ&lt;/h3&gt;
&lt;p class="mb-3" style="font-size: 0.95rem;"&gt;「月の満ち欠けや日食・月食の図が苦手」「位置関係の問題になると手が止まる…」&lt;br /&gt;
そんな悩みを、しゅん吉クエストの授業で&lt;strong&gt;図解と実験ベース&lt;/strong&gt;で解消していきます。&lt;br /&gt;
天体だけでなく、気象・地層など地学分野をまとめて鍛えたい人におすすめです。&lt;/p&gt;
&lt;/div&gt;
&lt;div&gt;&lt;a class="btn btn-success w-100 mb-2" href="https://rika-quest.com/kouza/"&gt;&lt;br /&gt;
開講講座の詳細を見る&lt;br /&gt;
&lt;/a&gt;&lt;br /&gt;
&lt;a class="btn btn-outline-success w-100" href="https://rika-quest.com/inquiry/"&gt;&lt;br /&gt;
無料体験・お問い合わせはこちら&lt;br /&gt;
&lt;/a&gt;&lt;/div&gt;
&lt;/div&gt;
&lt;/div&gt;
&lt;/div&gt;
&lt;/div&gt;
&lt;/div&gt;
&lt;p&gt;&lt;!-- /.container --&gt;&lt;/p&gt;
&lt;p&gt;&lt;script&gt;
  // クイズの答え表示用（初期状態では span は display:none）
  function showMoonQuizAnswer(id, btn) {
    var ans = document.getElementById(id);
    if (ans) {
      ans.style.display = 'inline-block';
    }
    if (btn) {
      btn.style.display = 'none';
    }
  }
&lt;/script&gt;&lt;/p&gt;
```
</t>
  </si>
  <si>
    <t>resp_01cd8181156219fa0169ab7a5cd53081a18f37b81ce0d0faab</t>
  </si>
  <si>
    <t>1) 本文の要約（想定読者・悩み・解決）
- 想定読者  
  小5〜中1、とくに中学受験や中学理科で「月の満ち欠け」「日食・月食」を学ぶ子と保護者です。  
- 悩み  
  月の形・並び方・新月/満月との関係、上弦/下弦の見分け、時刻や方角の問題で混乱しやすい。暗記ではなく図で理解したい。  
- 解決範囲  
  本文は、月の公転と自転、満ち欠けのしくみ、新月・上弦・満月・下弦、日食・月食の並び方と起こる月相を、図とクイズで基礎整理する内容です。特に「位置関係をイメージして説明できるようになる」ところまでが主な役割です。  
2) 検索意図の整理（主要クエリから2〜3パターン）
- パターンA：日食・月食の違いをすぐ知りたい  
  例）  
  - 日食 月食 覚え方  
  - 日食 並び方  
  - 月食 並び方  
  - 日食と月食の違い 覚え方  
  - 日食 月の位置  
  → 「何が真ん中？」「新月か満月か？」「どう覚えるか」を短時間で知りたい意図。
- パターンB：月の満ち欠けの見え方・順番を知りたい  
  例）  
  - 月の満ち欠け 理科  
  - 月の満ち欠け 図解  
  - 月の満ち欠け 順番  
  - 月の満ち欠け 原理  
  - 上弦の月 下弦の月 覚え方  
  - 月 下半分 だけ なぜ  
  → 図で理解したい、右半分/左半分、順番や仕組みを知りたい意図。
- パターンC：中学受験・中学理科の学習用に確認したい  
  例）  
  - 月の満ち欠け 中学受験  
  - 中学受験 月の満ち欠け  
  - 中学理科 月の満ち欠け 問題  
  - 月の満ち欠け 練習問題 中学受験  
  → 学習単元として、要点整理や問題確認まで期待する意図。
3) 不一致の指摘（タイトル/メタ/H1/冒頭のどこがズレているか）
- タイトルのズレ  
  現状は「【理科のコツ】月の満ち欠け・日食・月食」で、抽象的です。  
  主要クエリで強い「覚え方」「並び方」「図解」「順番」が入っておらず、検索者が求める即答性が弱いです。  
  また「理科のコツ」が前に来るため、検索語との一致感が下がっています。
- メタのズレ  
  「徹底解説」「動画をチェック」「南中や十五夜」などが前面に出ていますが、GSC上位意図の中心は「日食・月食の並び方」「覚え方」「月の満ち欠けの順番・図解」です。  
  つまり、検索者が最初に知りたい要点より、説明範囲の広さや周辺語が目立っています。
- H1のズレ  
  H1もタイトル同様に総称的で、本文の強みである「図でわかる」「並び方」「覚え方」が出ていません。  
  上位表示済みのクエリに対し、クリックしたくなる一致感がもう少し欲しいです。
- 冒頭120字のズレ  
  「図でイメージして一気に整理しよう」は方向性としては悪くありませんが、クエリに多い「並び方」「順番」「覚え方」「新月/満月との関係」が冒頭に十分入っていません。  
  また「読み時間目安」などが先に来て、検索者が知りたい核心への到達が遅いです。
4) 修正方針（“どの意図に寄せるか”を1つに決める）
- 寄せる意図  
  「中学受験・中学理科で、月の満ち欠けと日食・月食の並び方・覚え方を図で理解したい」意図に寄せます。
- 理由  
  本文はすでに「図解」「位置関係」「クイズ」に強く、GSCでも  
  - 日食 月食 覚え方  
  - 日食 並び方  
  - 月食 並び方  
  - 月の満ち欠け 図解  
  - 月の満ち欠け 順番  
  - 上弦の月 下弦の月 覚え方  
  などに適合しています。  
  本文を大きく変えずに、スニペットだけでクリック意図との一致を高めやすいです。
5) 修正案（すべてコードブロック）
```text
【タイトル案1】
月の満ち欠けと日食・月食｜図解と覚え方
【タイトル案2】
月の満ち欠け・日食・月食の覚え方｜図解でわかる
【タイトル案3】※長め
月の満ち欠けの順番・図解と、日食・月食の並び方・覚え方を中学受験向けに解説
```
```text
【メタ案1】
月の満ち欠けの仕組み、上弦・下弦の見分け、日食・月食の並び方を図で解説。新月・満月との関係や覚えやすい見分け方を、中学受験・中学理科向けにまとめています。
【メタ案2】
日食と月食の違いが覚えにくい人向けに、太陽・地球・月の並び方を図で説明。あわせて月の満ち欠けの順番、上弦・下弦、見える形の理由もやさしく確認できます。
【メタ案3】
月の満ち欠けを図解で学びたい人へ。新月・満月・上弦・下弦の順番と見え方、日食・月食が起こる並び方をまとめて確認。中学受験や中学理科の復習にも使えます。
```
```text
【H1案1】
月の満ち欠け・日食・月食を図解で確認｜並び方と覚え方
【H1案2】
月の満ち欠けの順番と日食・月食の違い｜図でわかる理科
```
```html
【冒頭120字案1】
&lt;p&gt;月の満ち欠けの順番、上弦・下弦の見分け、日食・月食の並び方を図で確認できるページです。新月・満月との関係や覚えやすい見分け方を、中学受験・中学理科向けにやさしくまとめました。&lt;/p&gt;
```
```html
【冒頭120字案2】
&lt;p&gt;日食と月食の違いが覚えにくい人へ。太陽・地球・月の並び方と、月の満ち欠けの仕組みを図で説明します。新月・満月、上弦・下弦の見え方まで、中学受験で必要な要点をまとめて確認できます。&lt;/p&gt;
```</t>
  </si>
  <si>
    <t xml:space="preserve">以下のページは「スニペット整合性」（本文と title/meta/H1/冒頭文）が弱い可能性があります。
まず【本文】を確認し、想定読者・悩み・解決範囲を把握してください。
そのうえで、GSCの主要クエリ（表示回数上位）を根拠に、
「検索意図に対して、タイトル/メタ/H1/冒頭120字がズレている点」を特定し、
ズレを解消するための修正案（タイトル/メタ/H1/冒頭）を提示してください。
※本文の“大改修”は前提にしません（必要なら追記ブロックは最大1つまで）。
【URL】https://eigo-rewrite.com/column/stage1_lesson10-4/
【ページ分類】MC
【ページ分類の略語（このプロンプト内の定義）】
TP = トップページ（ホーム/サイトの入口）
SP = サービスページ（講座・コース・申込導線）
MC = メインコラム（コラム/解説/勉強法など集客記事）
SC = サブコラム（MCやSPを補強するための補助コラム※サイト定義に合わせて判断）
NW = ニュース/お知らせ（運用上は改善対象外として除外）
ST = 企業情報等のSEO対策を行わないこ固定ページ（運用上は改善対象外として除外）
- / 空欄 / 未分類 = 未分類（このスクリプトでは改善対象外として除外）
※未分類（空欄 / "-" / "未分類"）は作業対象に含めません。
【現状（スニペット要素）】
- タイトル：stage1_Lesson10-4 助動詞(may/mustの色々な用法)【ニュートレジャーの道案内】 - 受験英語専門ゼミ「Re-Write」(リライト)
- メタ：それでは Lesson10 セクション4 の学習を進めていきましょう。 NEW TREASURE STA
- H1：stage1_Lesson10-4 助動詞(may/mustの色々な用法)【ニュートレジャーの道案内】
- 冒頭120字：それでは Lesson10 セクション4 の学習を進めていきましょう。 NEW TREASURE STAGE1 の文法事項・Lesson一覧の全体像は、 NEW TREASURE STAGE1｜中1英文法 総括＋Lesson一覧（全体像はこ
【GSC主要クエリ（表示回数上位50件）】
- マスト 意味｜表示129｜CTR 0.00%｜順位1.0
- マストとは｜表示47｜CTR 0.00%｜順位1.0
- may not must not 違い｜表示42｜CTR 0.00%｜順位6.8
- may must 違い｜表示34｜CTR 0.00%｜順位7.5
- mustの後ろ｜表示34｜CTR 0.00%｜順位3.9
- マストノット｜表示27｜CTR 0.00%｜順位1.0
- may｜表示25｜CTR 0.00%｜順位2.4
- may must｜表示24｜CTR 0.00%｜順位2.3
- must may｜表示24｜CTR 0.00%｜順位2.5
- must may 違い｜表示23｜CTR 0.00%｜順位8.7
- may i have 意味｜表示17｜CTR 0.00%｜順位1.1
- must i｜表示14｜CTR 0.00%｜順位1.0
- may 使い方｜表示12｜CTR 0.00%｜順位1.0
- mayとmustの違い｜表示12｜CTR 0.00%｜順位7.3
- must not may not 違い｜表示12｜CTR 0.00%｜順位8.0
- you may 意味｜表示12｜CTR 0.00%｜順位1.0
- mustとmayの違い｜表示11｜CTR 0.00%｜順位8.5
- ダメ 英語｜表示11｜CTR 0.00%｜順位2.2
- may be must be｜表示9｜CTR 0.00%｜順位6.8
- don't 使い方｜表示8｜CTR 0.00%｜順位1.0
- most must 違い｜表示8｜CTR 0.00%｜順位1.0
- 助動詞 とは 一覧｜表示8｜CTR 0.00%｜順位1.4
- may not be may be not 違い｜表示7｜CTR 0.00%｜順位4.9
- may notとmust notの違い｜表示7｜CTR 0.00%｜順位7.6
- must be may be 違い｜表示7｜CTR 0.00%｜順位9.6
- must 反対｜表示7｜CTR 0.00%｜順位9.0
- だめだよ｜表示7｜CTR 0.00%｜順位1.0
- may you 使わない｜表示6｜CTR 0.00%｜順位2.2
- may 文頭 意味｜表示6｜CTR 0.00%｜順位1.0
- must のあと｜表示6｜CTR 0.00%｜順位1.0
- mustの後 原形｜表示6｜CTR 0.00%｜順位11.0
- ダメ英語｜表示6｜CTR 0.00%｜順位2.0
- マスト とは｜表示6｜CTR 0.00%｜順位1.0
- 不可とは｜表示6｜CTR 0.00%｜順位1.5
- may のあと 動詞｜表示5｜CTR 0.00%｜順位4.2
- may のあとの動詞｜表示5｜CTR 0.00%｜順位7.8
- may 意味｜表示5｜CTR 0.00%｜順位2.2
- may maybe 違い｜表示4｜CTR 0.00%｜順位1.0
- may not 短縮形｜表示4｜CTR 0.00%｜順位11.5
- mayとmaybeの違い｜表示4｜CTR 0.00%｜順位1.0
- must の後ろ｜表示4｜CTR 0.00%｜順位3.8
- マスト 使い方｜表示4｜CTR 0.00%｜順位1.0
- may 名詞｜表示3｜CTR 0.00%｜順位1.0
- may 否定文｜表示3｜CTR 0.00%｜順位13.3
- may使い方｜表示3｜CTR 0.00%｜順位1.0
- must be true｜表示3｜CTR 0.00%｜順位1.0
- must be 意味｜表示3｜CTR 0.00%｜順位1.0
- must not be 意味｜表示3｜CTR 0.00%｜順位4.0
- must 反対語｜表示3｜CTR 0.00%｜順位8.3
- mustの反対｜表示3｜CTR 0.00%｜順位11.3
【参考：代表語（自動抽出）】マスト
【出力（必ずこの順）】
1) 本文の要約（想定読者・悩み・解決）
2) 検索意図の整理（主要クエリから2〜3パターン）
3) 不一致の指摘（タイトル/メタ/H1/冒頭のどこがズレているか）
4) 修正方針（“どの意図に寄せるか”を1つに決める）
5) 修正案（すべてコードブロック）
   - タイトル案3つ（全角35字前後＋56字以上の網羅型を1つ）
   - メタ案3つ（全角90字前後）
   - H1案2つ
   - 冒頭120字（2案：&lt;p&gt;で開始）
【禁則ワード（シート連動）】
以下の【禁則ワード】は、タイトル/メタ/導入文/見出し/本文のいずれにも原則使用しないでください。
言い換えが必要な場合は、自然な日本語に置換してください。
【禁則ワード】
- 崩れ
- 型
- 迷い
- 保留
- 固定
- 手順
- 立て直
- 最短
- 結論だけ
- 乱れ
- 三点確認
- 内部リンク
- 導線
- 設計
- 刺
- まず結論
- 整え
- 押し付けない案内
- 統一
- 次の一手
- 失点
- 確定
- サブコラム
- 30秒
- 1分
- CV
- 網羅
【本文】
```html
&lt;p&gt;&lt;iframe title="YouTube video player" src="https://www.youtube.com/embed/h_h09KZFsO4" width="560" height="315" frameborder="0" allowfullscreen="allowfullscreen"&gt;&lt;span data-mce-type="bookmark" style="display: inline-block; width: 0px; overflow: hidden; line-height: 0;" class="mce_SELRES_start"&gt;﻿&lt;/span&gt;&lt;span data-mce-type="bookmark" style="display: inline-block; width: 0px; overflow: hidden; line-height: 0;" class="mce_SELRES_start"&gt;﻿&lt;/span&gt;&lt;/iframe&gt;&lt;/p&gt;
&lt;p data-start="42" data-end="81"&gt;それでは &lt;strong data-start="47" data-end="66"&gt;Lesson10 セクション4&lt;/strong&gt; の学習を進めていきましょう。&lt;br /&gt;
NEW TREASURE STAGE1 の文法事項・Lesson一覧の全体像は、&lt;strong&gt;&lt;a href="https://eigo-rewrite.com/column/hub_stage1/"&gt;NEW TREASURE STAGE1｜中1英文法 総括＋Lesson一覧（全体像はこちら）&lt;/a&gt;&lt;/strong&gt;で確認できます。&lt;/p&gt;
&lt;p data-start="83" data-end="169"&gt;このセクションも、セクション3と同様に &lt;strong data-start="103" data-end="110"&gt;助動詞&lt;/strong&gt; を中心に扱います。&lt;br data-start="120" data-end="123" /&gt;今回扱う助動詞は種類が多く、それに伴って &lt;strong data-start="144" data-end="159"&gt;訳し方のバリエーション&lt;/strong&gt; も増えていきます。&lt;/p&gt;
&lt;p data-start="171" data-end="197"&gt;助動詞を正しく使いこなすために最も重要なことは、&lt;/p&gt;
&lt;blockquote data-start="199" data-end="232"&gt;
&lt;p data-start="201" data-end="232"&gt;&lt;strong data-start="201" data-end="232"&gt;まず「日本語の意味（訳し方）」を正確に覚えることです。&lt;/strong&gt;&lt;/p&gt;
&lt;/blockquote&gt;
&lt;p data-start="234" data-end="326"&gt;助動詞の意味をあいまいにしたまま進んでしまうと、文全体の理解が崩れてしまいます。&lt;br data-start="274" data-end="277" /&gt;「なんとなく」で覚えず、&lt;strong data-start="289" data-end="317"&gt;テキストに書かれた意味をそのまま丁寧に覚えること&lt;/strong&gt;を意識しましょう。&lt;/p&gt;
&lt;p data-start="328" data-end="347" data-is-last-node="" data-is-only-node=""&gt;それでは具体的な使い方を見ていきます。&lt;/p&gt;
&lt;p&gt;&lt;img decoding="async" fetchpriority="high" class="alignnone wp-image-539" src="https://eigo-rewrite.com/wp-content/uploads/2023/06/スライド用-17-300x169.jpg" alt="" width="930" height="524" srcset="https://eigo-rewrite.com/wp-content/uploads/2023/06/スライド用-17-300x169.jpg 300w, https://eigo-rewrite.com/wp-content/uploads/2023/06/スライド用-17-1024x576.jpg 1024w, https://eigo-rewrite.com/wp-content/uploads/2023/06/スライド用-17-768x432.jpg 768w, https://eigo-rewrite.com/wp-content/uploads/2023/06/スライド用-17-320x180.jpg 320w, https://eigo-rewrite.com/wp-content/uploads/2023/06/スライド用-17.jpg 1280w" sizes="(max-width: 930px) 100vw, 930px" /&gt;&lt;/p&gt;
&lt;p&gt;それではまず一つ目です。&lt;br /&gt;
こちら&amp;#8221;may&amp;#8221;と読みます。&lt;br /&gt;
大文字で書いて&amp;#8221;May&amp;#8221;「5月」というあの&amp;#8221;May&amp;#8221;と同じスペルになっています。&lt;br /&gt;
こちらの&amp;#8221;may&amp;#8221;に関しては、基本的には&lt;strong&gt;&lt;span style="color: #ff0000;"&gt;許可&lt;/span&gt;&lt;/strong&gt;を表します。&lt;br /&gt;
これは「何々して良い」です。&lt;br /&gt;
「何々して良い」と聞くと、前回の&amp;#8221;can&amp;#8221;にも｢何々して良い｣という意味がありました。&lt;br /&gt;
違いとしては、こちらの&amp;#8221;may&amp;#8221;の方が&lt;span style="color: #0000ff;"&gt;&lt;span style="color: #000000;"&gt;より&lt;/span&gt;丁寧な言い方&lt;/span&gt;になっています。&lt;br /&gt;
例えば家族の中で「何々していいですか？」お母さんに対して「これ食べていい？」とかって聞く時は&amp;#8221;Can I&amp;#8221;と言いますし、他人であったりとか初対面の人だったり公の場では&amp;#8221;may&amp;#8221;を使う事が多いです。&lt;br /&gt;
&amp;#8220;You may come in.&amp;#8221;という事で、こちらが助動詞なので助動詞のあとは動詞の原形&amp;#8221;come&amp;#8221;です。&lt;br /&gt;
&amp;#8220;in&amp;#8221;は「中に」ですから、「入ってきていいですよ」と許可を与えているという文になってきます。&lt;br /&gt;
こちら助動詞ですから、&amp;#8221;can&amp;#8221;とか&amp;#8221;will&amp;#8221;と同じように、&lt;span style="color: #ff6600;"&gt;疑問文であれば助動詞を前に出します。&lt;/span&gt;&lt;br /&gt;
&lt;span style="color: #ff6600;"&gt;否定文であれば&amp;#8221;not&amp;#8221;を付ける&lt;/span&gt;という形になっています。&lt;/p&gt;
&lt;p&gt;こちらの疑問文を見ると、&amp;#8221;May I&amp;#8221;となっています。&lt;br /&gt;
という事は、「私は何々していいですか？」と聞いていまして、次はちょっと注意すべき表現です。&lt;br /&gt;
&amp;#8220;hove your name&amp;#8221;もちろん「名前をもっていいですか？」というのは意味が分かりませんから、&lt;br /&gt;
これは名前を知らない相手に対して「私があなたの名前を知っているという状態になってもいいですか？」回りくどく言いましたが、要するに「お名前頂戴出来ますか？」と聞いている文となります。&lt;br /&gt;
これで&amp;#8221;May I have your name?&amp;#8221;ここだけで終わってもいいですが、お願いをしている文になりますから、こちらに&lt;span style="color: #0000ff;"&gt;&amp;#8220;please&amp;#8221;&lt;/span&gt;を付ける事もあります。&lt;br /&gt;
&lt;strong&gt;さらに丁寧にしている訳です。&lt;/strong&gt;&lt;br /&gt;
そうすると、「お名前頂戴しても宜しいでしょうか？」と聞かれて、&amp;#8221;Yes&amp;#8221;「いいですよ」と言って&lt;br /&gt;
&amp;#8220;I’m Yamada Yumi.&amp;#8221;「山田ゆみです。」といった形で答えています。&lt;br /&gt;
このように&amp;#8221;may&amp;#8221;というのは基本的には許可を表す事が多いですが、次の場合だとおかしいです。&lt;br /&gt;
&amp;#8220;It may snow tomorrow morning.&amp;#8221;&lt;br /&gt;
「明日の朝雪が降っても良い。」、許可するのはおかしいです。&lt;br /&gt;
更に、&amp;#8221;snow&amp;#8221;「雪が降る」という動詞になっていますから、しつこいですがここの&amp;#8221;It&amp;#8221;というのは&lt;br /&gt;
&lt;span style="color: #008000;"&gt;天気を表す&amp;#8221;It&amp;#8221;&lt;/span&gt;なので&lt;strong&gt;訳さずに&lt;/strong&gt;、そのまま「明日の朝、雪が降る」&lt;br /&gt;
こちらの&amp;#8221;may&amp;#8221;は&lt;span style="color: #ff0000;"&gt;&lt;strong&gt;可能性&lt;/strong&gt;&lt;/span&gt;を表わします。&lt;br /&gt;
つまり、「明日の朝雪が降る可能性がある。」です。&lt;br /&gt;
断言は出来ないけれど、降るという可能性もあるよね、という状態なので、&lt;br /&gt;
これは&lt;span style="color: #ff6600;"&gt;「何々かも知れない」&lt;/span&gt;と訳す事があります。&lt;br /&gt;
この、「して良い」なのか、「かも知れない」なのかというのは、基本的に文を読んだ時に多分こういう意味だろうなというのは推測出来ると思います。&lt;br /&gt;
こちらの方を見た時に、「雪が降って良い」というのはおかしいなというのは訳してみれば分かりますので、&lt;strong&gt;一旦訳した上で判断しましょう。&lt;/strong&gt;&lt;br /&gt;
こちらの許可の方で使う事が中学生の間は多いですから、基本的にはこの「して良い」という意味を覚えておいて、&lt;span style="color: #ff00ff;"&gt;「して良い」が当てはまらなかったら「かも知れない」で訳してみる&lt;br /&gt;
&lt;/span&gt;そのようなつもりでいいかと思います。&lt;/p&gt;
&lt;p&gt;&lt;!-- 文法復習講座 --&gt;&lt;/p&gt;
&lt;div style="border: 2px solid #ff6600; background-color: #fff0e0; padding: 10px; display: flex; align-items: center; justify-content: center; margin-bottom: 10px;"&gt;
&lt;p&gt;&lt;img decoding="async" style="max-width: 100px; height: auto; margin-right: 10px;" src="https://eigo-rewrite.com/wp-content/uploads/2020/06/logo_tate-1.png" alt="Re-Writeのロゴ" /&gt;&lt;/p&gt;
&lt;div&gt;
&lt;p style="margin: 5px 0;"&gt;【文法復習講座】：中学英文法を短期間で総復習し、高校入試に通用する基礎英作文力を身につけます。&lt;/p&gt;
&lt;p&gt;&lt;a style="background-color: #ff6600; color: white; padding: 5px 10px; text-align: center; text-decoration: none; display: inline-block; font-size: 14px;" href="https://eigo-rewrite.com/bunpou/"&gt;詳細を見る&lt;/a&gt;&lt;/p&gt;
&lt;/div&gt;
&lt;/div&gt;
&lt;p&gt;&amp;nbsp;&lt;/p&gt;
&lt;p&gt;後半です。&lt;br /&gt;
先ほどは&amp;#8221;may&amp;#8221;、許可を表わす助動詞を学習しました。&lt;br /&gt;
後半では&amp;#8221;must&amp;#8221;ますと義務を表わす助動詞を学習していきます。&lt;br /&gt;
こちら「マスト」と読みます。&lt;br /&gt;
この&amp;#8221;must&amp;#8221;というのが、今も言いましたが、義務を表しています。&lt;br /&gt;
義務というのは、要するに「しなければならない」です。&lt;/p&gt;
&lt;p&gt;&lt;img decoding="async" class="alignnone wp-image-540" src="https://eigo-rewrite.com/wp-content/uploads/2023/06/スライド用2-12-300x169.jpg" alt="" width="793" height="447" srcset="https://eigo-rewrite.com/wp-content/uploads/2023/06/スライド用2-12-300x169.jpg 300w, https://eigo-rewrite.com/wp-content/uploads/2023/06/スライド用2-12-1024x576.jpg 1024w, https://eigo-rewrite.com/wp-content/uploads/2023/06/スライド用2-12-768x432.jpg 768w, https://eigo-rewrite.com/wp-content/uploads/2023/06/スライド用2-12-320x180.jpg 320w, https://eigo-rewrite.com/wp-content/uploads/2023/06/スライド用2-12.jpg 1280w" sizes="(max-width: 793px) 100vw, 793px" /&gt;&lt;/p&gt;
&lt;p&gt;そうするとこちらを見ると、「私は買わなきゃな」「買わなければいけないと」言っていて&lt;br /&gt;
&amp;#8220;ring&amp;#8221;は「鳴る」という意味もありますが、この場合は「指輪」です。&lt;br /&gt;
そうすると、「私はリサの為に指輪を買わなきゃな。」&lt;br /&gt;
&lt;span style="color: #0000ff;"&gt;「何々しないとな」&lt;/span&gt;という心情をこの&amp;#8221;must&amp;#8221;というのが表しています。&lt;/p&gt;
&lt;p&gt;二つ目の文、こちらも同様です。&lt;br /&gt;
&amp;#8220;You must take off your hat in this restaurant.&amp;#8221;&lt;br /&gt;
&amp;#8220;take off&amp;#8221;の&amp;#8221;off&amp;#8221;は&lt;span style="color: #0000ff;"&gt;「何かから離れる」&lt;/span&gt;というような様子を表します。&lt;br /&gt;
なので、そうするとあなたは&amp;#8221;your hat&amp;#8221;「あなたの帽子を取らなきゃいけません」&lt;br /&gt;
「帽子脱がなきゃいけません」&amp;#8221;in this restaurant&amp;#8221;「このレストランでは」といった形で、&lt;br /&gt;
ここでも&lt;span style="color: #ff0000;"&gt;「しなければいけない」&lt;/span&gt;といった意味になっています。&lt;br /&gt;
「レストランに入ったら帽子を取る」&lt;br /&gt;
普通の事でありますがそれが&lt;span style="color: #ff6600;"&gt;ルールとして義務になっていますよ&lt;/span&gt;、という事を表しています。&lt;/p&gt;
&lt;p&gt;先ほどの&amp;#8221;may&amp;#8221;と同様に、&amp;#8221;must&amp;#8221;にももう一つ意味があります。&lt;br /&gt;
そのまま見ると&amp;#8221;Rob’s story&amp;#8221;「ロブの話」というのは、&amp;#8221;must be true.&amp;#8221;&lt;br /&gt;
&amp;#8220;true&amp;#8221;は「本当の」とか「真実の」です。&lt;br /&gt;
これを「しなければならない」で訳してしまうと、「ロブの話は本当でなければならない」というような形で、ちょっと意味が通じにくくなってしまいます。&lt;br /&gt;
この&amp;#8221;must&amp;#8221;というのが何を表わしているかというと、&lt;br /&gt;
話をしている人、&lt;strong&gt;話し手が確信している内容について述べる際に使います。&lt;/strong&gt;&lt;br /&gt;
これは&lt;span style="color: #ff0000;"&gt;「なんとかに違いない」&lt;/span&gt;という訳があります。&lt;br /&gt;
ですので、そうするとこの文というのは「ロブの話は本当に違いない。」「嘘であるはずがない。」「絶対本当だ。」というふうに、この文を発している人が、ロブさんのお話というのはきっと本当だと、それを確信しているといった内容になります。&lt;/p&gt;
&lt;p&gt;最後に形上の話です。&lt;br /&gt;
&amp;#8220;must&amp;#8221;に&amp;#8221;not&amp;#8221;が付きました.&lt;br /&gt;
短縮すると&amp;#8221;mustn’t&amp;#8221;と読みたくなりますが発音がしづらいので、この&amp;#8221;must&amp;#8221;の&amp;#8221;t&amp;#8221;の音を落としてしまって、「マスントゥ」と読みます。&lt;br /&gt;
&amp;#8220;not&amp;#8221;がなかったとしたら&amp;#8221;You must be late.&amp;#8221;「あなたは遅刻しなければならない。」となって、&lt;br /&gt;
ちょっと何を言っているんだ？という話になります。&lt;br /&gt;
ですから、ここに&amp;#8221;not&amp;#8221;を付けると、「してはならない」となります。&lt;br /&gt;
こちらが「しなければならない」という義務でした。&lt;br /&gt;
そうすると、その反対になっていますのでこちらは禁止です。&lt;br /&gt;
「してはいけない」「しない方が良い」とか「すべきでない」ではなくて、&lt;br /&gt;
&lt;span style="color: #ff0000;"&gt;「してはいけない」&lt;/span&gt;と訳します。&lt;br /&gt;
ですからこの最後の一文というのは、&amp;#8221;you mustn’t be late.&amp;#8221;&lt;br /&gt;
「あなたは遅れてはならない。」「遅刻してはいけない。」といった文になります。&lt;/p&gt;
&lt;p&gt;このように助動詞というのはその文の最後に付けて、「しなければならない」なのか&lt;br /&gt;
「しても良い」なのか、「かも知れない」とか「違いない」とか、いずれも文末に関係する単語になっています。&lt;br /&gt;
ここの訳を間違えてしまうと&lt;span style="color: #0000ff;"&gt;その文全体のニュアンスとか意味内容が変わってきてしまいます。&lt;/span&gt;&lt;br /&gt;
ですから、助動詞の学習でルールとしては全て同じです。&lt;br /&gt;
&amp;#8220;not&amp;#8221;を付けるとか助動詞を前に出すというものです。&lt;br /&gt;
ですが、大事なのは意味、訳の方になりますから、それぞれの訳を必ずきちんと覚えて学習を進めて下さい。&lt;br /&gt;
セクション4に関しては以上となります。&lt;/p&gt;
&lt;h2&gt;Lesson10 セクション4：助動詞 may / must まとめ&lt;/h2&gt;
&lt;table style="width: 100%; border-collapse: collapse;"&gt;
&lt;thead&gt;
&lt;tr style="background-color: #dd8500; color: #ffffff;"&gt;
&lt;th style="padding: 8px; border: 1px solid #000;"&gt;項目&lt;/th&gt;
&lt;th style="padding: 8px; border: 1px solid #000;"&gt;内容&lt;/th&gt;
&lt;/tr&gt;
&lt;/thead&gt;
&lt;tbody&gt;
&lt;tr style="background-color: #f0b464; color: #000000;"&gt;
&lt;td style="padding: 8px; border: 1px solid #000;"&gt;助動詞とは&lt;/td&gt;
&lt;td style="padding: 8px; border: 1px solid #000;"&gt;
&lt;ul&gt;
&lt;li&gt;動詞の前に置いて、文全体の「意味・ニュアンス」を決める単語。&lt;/li&gt;
&lt;li&gt;後ろには必ず「動詞の原形」が来る（may &lt;strong&gt;come&lt;/strong&gt;, must &lt;strong&gt;be&lt;/strong&gt; など）。&lt;/li&gt;
&lt;li&gt;否定文：&lt;strong&gt;助動詞 + not&lt;/strong&gt;、疑問文：&lt;strong&gt;助動詞を文頭へ&lt;/strong&gt;。&lt;/li&gt;
&lt;/ul&gt;
&lt;/td&gt;
&lt;/tr&gt;
&lt;tr style="background-color: #ffffff; color: #000000;"&gt;
&lt;td style="padding: 8px; border: 1px solid #000;"&gt;may の基本意味①（許可）&lt;/td&gt;
&lt;td style="padding: 8px; border: 1px solid #000;"&gt;
&lt;ul&gt;
&lt;li&gt;&lt;strong&gt;「〜してもよい」&lt;/strong&gt;という許可を表す。&lt;/li&gt;
&lt;li&gt;can よりも丁寧な言い方（家族には can、目上や初対面には may が自然）。&lt;/li&gt;
&lt;li&gt;例：You may come in.（入ってきてよろしいですよ）&lt;/li&gt;
&lt;li&gt;疑問文：May I 〜 ?（〜してもよろしいでしょうか）&lt;/li&gt;
&lt;/ul&gt;
&lt;/td&gt;
&lt;/tr&gt;
&lt;tr style="background-color: #f0b464; color: #000000;"&gt;
&lt;td style="padding: 8px; border: 1px solid #000;"&gt;may の意味②（可能性）&lt;/td&gt;
&lt;td style="padding: 8px; border: 1px solid #000;"&gt;
&lt;ul&gt;
&lt;li&gt;&lt;strong&gt;「〜かもしれない」&lt;/strong&gt;という可能性を表す。&lt;/li&gt;
&lt;li&gt;天気など、話し手が「起こるかも」と思っているが、はっきりしないとき。&lt;/li&gt;
&lt;li&gt;例：It may snow tomorrow morning.（明日の朝、雪が降るかもしれない）&lt;/li&gt;
&lt;li&gt;文脈上「許可」にするとおかしいときは、この「可能性」で訳す。&lt;/li&gt;
&lt;/ul&gt;
&lt;/td&gt;
&lt;/tr&gt;
&lt;tr style="background-color: #ffffff; color: #000000;"&gt;
&lt;td style="padding: 8px; border: 1px solid #000;"&gt;may のポイント&lt;/td&gt;
&lt;td style="padding: 8px; border: 1px solid #000;"&gt;
&lt;ul&gt;
&lt;li&gt;基本は「〜してもよい（許可）」で覚える。&lt;/li&gt;
&lt;li&gt;許可で訳すとおかしいときは「〜かもしれない（可能性）」で考える。&lt;/li&gt;
&lt;li&gt;May I 〜 ? ＋ please で、さらに丁寧な依頼表現になる。&lt;br /&gt;
例：May I have your name, please?&lt;/li&gt;
&lt;/ul&gt;
&lt;/td&gt;
&lt;/tr&gt;
&lt;tr style="background-color: #f0b464; color: #000000;"&gt;
&lt;td style="padding: 8px; border: 1px solid #000;"&gt;must の基本意味①（義務）&lt;/td&gt;
&lt;td style="padding: 8px; border: 1px solid #000;"&gt;
&lt;ul&gt;
&lt;li&gt;&lt;strong&gt;「〜しなければならない」&lt;/strong&gt;という義務・強い必要を表す。&lt;/li&gt;
&lt;li&gt;例：You must take off your hat in this restaurant.&lt;br /&gt;
（このレストランでは帽子を脱がなければなりません）&lt;/li&gt;
&lt;li&gt;話し手が「ルール・当然そうすべき」と考えているニュアンス。&lt;/li&gt;
&lt;/ul&gt;
&lt;/td&gt;
&lt;/tr&gt;
&lt;tr style="background-color: #ffffff; color: #000000;"&gt;
&lt;td style="padding: 8px; border: 1px solid #000;"&gt;must の意味②（確信）&lt;/td&gt;
&lt;td style="padding: 8px; border: 1px solid #000;"&gt;
&lt;ul&gt;
&lt;li&gt;&lt;strong&gt;「〜に違いない」&lt;/strong&gt;という、話し手の強い確信を表す。&lt;/li&gt;
&lt;li&gt;例：Rob’s story must be true.&lt;br /&gt;
（ロブの話は本当に違いない）&lt;/li&gt;
&lt;li&gt;客観的な義務ではなく、話し手の「きっとそうだ」という気持ち。&lt;/li&gt;
&lt;/ul&gt;
&lt;/td&gt;
&lt;/tr&gt;
&lt;tr style="background-color: #f0b464; color: #000000;"&gt;
&lt;td style="padding: 8px; border: 1px solid #000;"&gt;must not（mustn’t）&lt;/td&gt;
&lt;td style="padding: 8px; border: 1px solid #000;"&gt;
&lt;ul&gt;
&lt;li&gt;&lt;strong&gt;「〜してはいけない」&lt;/strong&gt;という&lt;strong&gt;禁止&lt;/strong&gt;を表す。&lt;/li&gt;
&lt;li&gt;例：You mustn’t be late.（遅れてはいけない）&lt;/li&gt;
&lt;li&gt;「しないほうがいい」ではなく、「やってはダメ」という強い禁止。&lt;/li&gt;
&lt;/ul&gt;
&lt;/td&gt;
&lt;/tr&gt;
&lt;tr style="background-color: #ffffff; color: #000000;"&gt;
&lt;td style="padding: 8px; border: 1px solid #000;"&gt;形のルール&lt;/td&gt;
&lt;td style="padding: 8px; border: 1px solid #000;"&gt;
&lt;ul&gt;
&lt;li&gt;may / must の後ろは必ず「動詞の原形」。&lt;/li&gt;
&lt;li&gt;否定文：may not, must not（mustn’t）。&lt;/li&gt;
&lt;li&gt;疑問文：May I 〜 ?, Must I 〜 ?（日常会話では must の疑問文はあまり多くない）。&lt;/li&gt;
&lt;/ul&gt;
&lt;/td&gt;
&lt;/tr&gt;
&lt;tr style="background-color: #f0b464; color: #000000;"&gt;
&lt;td style="padding: 8px; border: 1px solid #000;"&gt;学習のポイント&lt;/td&gt;
&lt;td style="padding: 8px; border: 1px solid #000;"&gt;
&lt;ul&gt;
&lt;li&gt;文法ルール（否定・疑問の作り方）はほぼ同じ。&lt;/li&gt;
&lt;li&gt;&lt;strong&gt;一番大事なのは「日本語の意味」を正確に覚えること。&lt;/strong&gt;&lt;/li&gt;
&lt;li&gt;ニュアンスを間違えると、文全体の意味が変わってしまう。&lt;/li&gt;
&lt;/ul&gt;
&lt;/td&gt;
&lt;/tr&gt;
&lt;/tbody&gt;
&lt;/table&gt;
&lt;hr /&gt;
&lt;h2&gt;Lesson10 セクション4：確認クイズ（10問）&lt;/h2&gt;
&lt;table style="width: 100%; border-collapse: collapse;"&gt;
&lt;thead&gt;
&lt;tr style="background-color: #dd8500; color: #ffffff;"&gt;
&lt;th style="padding: 8px; border: 1px solid #000;"&gt;No.&lt;/th&gt;
&lt;th style="padding: 8px; border: 1px solid #000;"&gt;問題&lt;/th&gt;
&lt;th style="padding: 8px; border: 1px solid #000;"&gt;選択肢&lt;/th&gt;
&lt;th style="padding: 8px; border: 1px solid #000;"&gt;正解&lt;/th&gt;
&lt;/tr&gt;
&lt;/thead&gt;
&lt;tbody&gt;&lt;!-- Q1 --&gt;&lt;/p&gt;
&lt;tr style="background-color: #f0b464; color: #000000;"&gt;
&lt;td style="padding: 8px; border: 1px solid #000;"&gt;1&lt;/td&gt;
&lt;td style="padding: 8px; border: 1px solid #000;"&gt;次の文の &lt;strong&gt;may&lt;/strong&gt; の意味として最も適切なものはどれ？&lt;br /&gt;
It may snow tonight.&lt;/td&gt;
&lt;td style="padding: 8px; border: 1px solid #000;"&gt;A. 〜してもよい&lt;br /&gt;
B. 〜かもしれない&lt;br /&gt;
C. 〜しなければならない&lt;br /&gt;
D. 〜してはいけない&lt;/td&gt;
&lt;td style="padding: 8px; border: 1px solid #000;"&gt;&lt;span id="answer-q1" style="display: none;"&gt;正解：B&lt;/span&gt;&lt;br /&gt;
&lt;button id="button-q1" type="button"&gt;正解を見る&lt;/button&gt;&lt;/td&gt;
&lt;/tr&gt;
&lt;p&gt;&lt;!-- Q2 --&gt;&lt;/p&gt;
&lt;tr style="background-color: #ffffff; color: #000000;"&gt;
&lt;td style="padding: 8px; border: 1px solid #000;"&gt;2&lt;/td&gt;
&lt;td style="padding: 8px; border: 1px solid #000;"&gt;許可を表す文として最も適切なものはどれ？&lt;/td&gt;
&lt;td style="padding: 8px; border: 1px solid #000;"&gt;A. You must not run here.&lt;br /&gt;
B. You may come in.&lt;br /&gt;
C. It must be true.&lt;br /&gt;
D. It may be true.&lt;/td&gt;
&lt;td style="padding: 8px; border: 1px solid #000;"&gt;&lt;span id="answer-q2" style="display: none;"&gt;正解：B&lt;/span&gt;&lt;br /&gt;
&lt;button id="button-q2" type="button"&gt;正解を見る&lt;/button&gt;&lt;/td&gt;
&lt;/tr&gt;
&lt;p&gt;&lt;!-- Q3 --&gt;&lt;/p&gt;
&lt;tr style="background-color: #f0b464; color: #000000;"&gt;
&lt;td style="padding: 8px; border: 1px solid #000;"&gt;3&lt;/td&gt;
&lt;td style="padding: 8px; border: 1px solid #000;"&gt;「お名前をうかがってもよろしいでしょうか。」に最も近い英語はどれ？&lt;/td&gt;
&lt;td style="padding: 8px; border: 1px solid #000;"&gt;A. Can you have your name?&lt;br /&gt;
B. May you have my name?&lt;br /&gt;
C. May I have your name, please?&lt;br /&gt;
D. Must I have your name?&lt;/td&gt;
&lt;td style="padding: 8px; border: 1px solid #000;"&gt;&lt;span id="answer-q3" style="display: none;"&gt;正解：C&lt;/span&gt;&lt;br /&gt;
&lt;button id="button-q3" type="button"&gt;正解を見る&lt;/button&gt;&lt;/td&gt;
&lt;/tr&gt;
&lt;p&gt;&lt;!-- Q4 --&gt;&lt;/p&gt;
&lt;tr style="background-color: #ffffff; color: #000000;"&gt;
&lt;td style="padding: 8px; border: 1px solid #000;"&gt;4&lt;/td&gt;
&lt;td style="padding: 8px; border: 1px solid #000;"&gt;must の基本的な意味として&lt;strong&gt;誤っている&lt;/strong&gt;ものはどれ？&lt;/td&gt;
&lt;td style="padding: 8px; border: 1px solid #000;"&gt;A. 〜しなければならない&lt;br /&gt;
B. 〜に違いない&lt;br /&gt;
C. 〜してはいけない（must not）&lt;br /&gt;
D. 〜してもよい&lt;/td&gt;
&lt;td style="padding: 8px; border: 1px solid #000;"&gt;&lt;span id="answer-q4" style="display: none;"&gt;正解：D&lt;/span&gt;&lt;br /&gt;
&lt;button id="button-q4" type="button"&gt;正解を見る&lt;/button&gt;&lt;/td&gt;
&lt;/tr&gt;
&lt;p&gt;&lt;!-- Q5 --&gt;&lt;/p&gt;
&lt;tr style="background-color: #f0b464; color: #000000;"&gt;
&lt;td style="padding: 8px; border: 1px solid #000;"&gt;5&lt;/td&gt;
&lt;td style="padding: 8px; border: 1px solid #000;"&gt;「ロブの話は本当に違いない。」に最も近い英文はどれ？&lt;/td&gt;
&lt;td style="padding: 8px; border: 1px solid #000;"&gt;A. Rob’s story may be true.&lt;br /&gt;
B. Rob’s story must be true.&lt;br /&gt;
C. Rob’s story can be true.&lt;br /&gt;
D. Rob’s story must not be true.&lt;/td&gt;
&lt;td style="padding: 8px; border: 1px solid #000;"&gt;&lt;span id="answer-q5" style="display: none;"&gt;正解：B&lt;/span&gt;&lt;br /&gt;
&lt;button id="button-q5" type="button"&gt;正解を見る&lt;/button&gt;&lt;/td&gt;
&lt;/tr&gt;
&lt;p&gt;&lt;!-- Q6 --&gt;&lt;/p&gt;
&lt;tr style="background-color: #ffffff; color: #000000;"&gt;
&lt;td style="padding: 8px; border: 1px solid #000;"&gt;6&lt;/td&gt;
&lt;td style="padding: 8px; border: 1px solid #000;"&gt;「あなたはここで走ってはいけません。」に最も近い英文はどれ？&lt;/td&gt;
&lt;td style="padding: 8px; border: 1px solid #000;"&gt;A. You may not run here.&lt;br /&gt;
B. You must not run here.&lt;br /&gt;
C. You may run here.&lt;br /&gt;
D. You must run here.&lt;/td&gt;
&lt;td style="padding: 8px; border: 1px solid #000;"&gt;&lt;span id="answer-q6" style="display: none;"&gt;正解：B&lt;/span&gt;&lt;br /&gt;
&lt;button id="button-q6" type="button"&gt;正解を見る&lt;/button&gt;&lt;/td&gt;
&lt;/tr&gt;
&lt;p&gt;&lt;!-- Q7 --&gt;&lt;/p&gt;
&lt;tr style="background-color: #f0b464; color: #000000;"&gt;
&lt;td style="padding: 8px; border: 1px solid #000;"&gt;7&lt;/td&gt;
&lt;td style="padding: 8px; border: 1px solid #000;"&gt;次の日本語を表す英文として最も適切なものはどれ？&lt;br /&gt;
「私はリサのために指輪を買わなければならない。」&lt;/td&gt;
&lt;td style="padding: 8px; border: 1px solid #000;"&gt;A. I may buy a ring for Lisa.&lt;br /&gt;
B. I must buy a ring for Lisa.&lt;br /&gt;
C. I must be buying a ring for Lisa.&lt;br /&gt;
D. I may be buying a ring for Lisa.&lt;/td&gt;
&lt;td style="padding: 8px; border: 1px solid #000;"&gt;&lt;span id="answer-q7" style="display: none;"&gt;正解：B&lt;/span&gt;&lt;br /&gt;
&lt;button id="button-q7" type="button"&gt;正解を見る&lt;/button&gt;&lt;/td&gt;
&lt;/tr&gt;
&lt;p&gt;&lt;!-- Q8 --&gt;&lt;/p&gt;
&lt;tr style="background-color: #ffffff; color: #000000;"&gt;
&lt;td style="padding: 8px; border: 1px solid #000;"&gt;8&lt;/td&gt;
&lt;td style="padding: 8px; border: 1px solid #000;"&gt;「〜かもしれない」と訳すべき文はどれ？&lt;/td&gt;
&lt;td style="padding: 8px; border: 1px solid #000;"&gt;A. You may open the window.&lt;br /&gt;
B. You must open the window.&lt;br /&gt;
C. It may rain this afternoon.&lt;br /&gt;
D. It must rain this afternoon.&lt;/td&gt;
&lt;td style="padding: 8px; border: 1px solid #000;"&gt;&lt;span id="answer-q8" style="display: none;"&gt;正解：C&lt;/span&gt;&lt;br /&gt;
&lt;button id="button-q8" type="button"&gt;正解を見る&lt;/button&gt;&lt;/td&gt;
&lt;/tr&gt;
&lt;p&gt;&lt;!-- Q9 --&gt;&lt;/p&gt;
&lt;tr style="background-color: #f0b464; color: #000000;"&gt;
&lt;td style="padding: 8px; border: 1px solid #000;"&gt;9&lt;/td&gt;
&lt;td style="padding: 8px; border: 1px solid #000;"&gt;「〜に違いない」という強い確信を表している文はどれ？&lt;/td&gt;
&lt;td style="padding: 8px; border: 1px solid #000;"&gt;A. She may be tired.&lt;br /&gt;
B. She must be tired.&lt;br /&gt;
C. She may not be tired.&lt;br /&gt;
D. She must not be tired.&lt;/td&gt;
&lt;td style="padding: 8px; border: 1px solid #000;"&gt;&lt;span id="answer-q9" style="display: none;"&gt;正解：B&lt;/span&gt;&lt;br /&gt;
&lt;button id="button-q9" type="button"&gt;正解を見る&lt;/button&gt;&lt;/td&gt;
&lt;/tr&gt;
&lt;p&gt;&lt;!-- Q10 --&gt;&lt;/p&gt;
&lt;tr style="background-color: #ffffff; color: #000000;"&gt;
&lt;td style="padding: 8px; border: 1px solid #000;"&gt;10&lt;/td&gt;
&lt;td style="padding: 8px; border: 1px solid #000;"&gt;次の空欄に入る最も適切な語を選びなさい。&lt;br /&gt;
You ______ not be late for the meeting.（会議に遅れてはいけません）&lt;/td&gt;
&lt;td style="padding: 8px; border: 1px solid #000;"&gt;A. may&lt;br /&gt;
B. must&lt;br /&gt;
C. may not&lt;br /&gt;
D. must&lt;/td&gt;
&lt;td style="padding: 8px; border: 1px solid #000;"&gt;&lt;!-- 選択肢のひっかけとして D が正解（must のあとに not が続く） --&gt;&lt;br /&gt;
&lt;span id="answer-q10" style="display: none;"&gt;正解：D（must のあとに not が続く）&lt;/span&gt;&lt;br /&gt;
&lt;button id="button-q10" type="button"&gt;正解を見る&lt;/button&gt;&lt;/td&gt;
&lt;/tr&gt;
&lt;/tbody&gt;
&lt;/table&gt;
&lt;p&gt;&lt;!-- ▼答え表示用スクリプト（1回だけでOK） --&gt;&lt;br /&gt;
&lt;script&gt;
function showAnswer(id) {
  var answer = document.getElementById('answer-' + id);
  var button = document.getElementById('button-' + id);
  if (answer) {
    answer.style.display = 'inline';
  }
  if (button) {
    button.style.display = 'none';
  }
}
&lt;/script&gt;&lt;/p&gt;
&lt;p&gt;&lt;!-- 語彙強化講座 --&gt;&lt;/p&gt;
&lt;div style="border: 2px solid #ff6600; background-color: #fff0e0; padding: 10px; display: flex; align-items: center; justify-content: center; margin-bottom: 10px;"&gt;
&lt;p&gt;&lt;img decoding="async" style="max-width: 100px; height: auto; margin-right: 10px;" src="https://eigo-rewrite.com/wp-content/uploads/2020/06/logo_tate-1.png" alt="Re-Writeのロゴ" /&gt;&lt;/p&gt;
&lt;div&gt;
&lt;p style="margin: 5px 0;"&gt;【語彙強化講座】：長文読解で必要な語彙・熟語を徹底的に習得し、都立・私立の入試対策に直結する語彙力を養います。&lt;/p&gt;
&lt;p&gt;&lt;a style="background-color: #ff6600; color: white; padding: 5px 10px; text-align: center; text-decoration: none; display: inline-block; font-size: 14px;" href="https://eigo-rewrite.com/vocabulary/"&gt;詳細を見る&lt;/a&gt;&lt;/p&gt;
&lt;/div&gt;
&lt;/div&gt;
```
</t>
  </si>
  <si>
    <t xml:space="preserve">以下のページは「スニペット整合性」（本文と title/meta/H1/冒頭文）が弱い可能性があります。
まず【本文】を確認し、想定読者・悩み・解決範囲を把握してください。
そのうえで、GSCの主要クエリ（表示回数上位）を根拠に、
「検索意図に対して、タイトル/メタ/H1/冒頭120字がズレている点」を特定し、
ズレを解消するための修正案（タイトル/メタ/H1/冒頭）を提示してください。
※本文の“大改修”は前提にしません（必要なら追記ブロックは最大1つまで）。
【URL】https://dokkai-labo.tokyo/blog/essay/
【ページ分類】MC
【ページ分類の略語（このプロンプト内の定義）】
TP = トップページ（ホーム/サイトの入口）
SP = サービスページ（講座・コース・申込導線）
MC = メインコラム（コラム/解説/勉強法など集客記事）
SC = サブコラム（MCやSPを補強するための補助コラム※サイト定義に合わせて判断）
NW = ニュース/お知らせ（運用上は改善対象外として除外）
ST = 企業情報等のSEO対策を行わないこ固定ページ（運用上は改善対象外として除外）
- / 空欄 / 未分類 = 未分類（このスクリプトでは改善対象外として除外）
※未分類（空欄 / "-" / "未分類"）は作業対象に含めません。
【現状（スニペット要素）】
- タイトル：随筆文とは｜意味・解き方・物語文との違い｜中学受験国語
- メタ：随筆文とは何かを中学受験国語向けに解説。意味、説明文寄り／物語文寄りの見分け方、設問ごとの解き分け、気持ち問題の読み方をまとめます。
- H1：国語の随筆文 完全ガイド──「随筆文とは？」から入試の解き方まで【中学受験】
- 冒頭120字：「随筆文が出ると途端に解き方が分からなくなる」「説明文とも物語文とも違う気がして不安になる」──そんな声を受験生からよく耳にします。 しかし実は、随筆文だからといって特別なテクニックが必要になるわけではありません。ポイントは、 「随筆文」と
【GSC主要クエリ（表示回数上位50件）】
- 随筆文とは｜表示990｜CTR 0.40%｜順位8.7
- 随筆とは｜表示880｜CTR 0.23%｜順位4.5
- 随筆文｜表示250｜CTR 0.00%｜順位5.5
- 随筆とは 中学生｜表示232｜CTR 0.43%｜順位5.9
- 随筆 例｜表示169｜CTR 0.59%｜順位11.0
- 随筆分｜表示51｜CTR 0.00%｜順位8.0
- 随筆 意味｜表示47｜CTR 0.00%｜順位10.6
- 随筆文 例 中学生｜表示47｜CTR 0.00%｜順位11.7
- 随筆 物語 違い｜表示41｜CTR 0.00%｜順位8.0
- 随筆 例文｜表示40｜CTR 2.50%｜順位10.8
- 随筆 書き方 中学生 例｜表示39｜CTR 0.00%｜順位10.4
- 随筆 とは｜表示38｜CTR 0.00%｜順位5.8
- 随筆文 解き方｜表示37｜CTR 0.00%｜順位3.0
- 随筆 書き方｜表示36｜CTR 0.00%｜順位10.4
- 随筆 書き方 中学生｜表示36｜CTR 0.00%｜順位9.3
- 国語 随筆とは｜表示35｜CTR 2.86%｜順位6.1
- 随筆 導入｜表示34｜CTR 2.94%｜順位6.1
- 随筆分とは｜表示34｜CTR 0.00%｜順位6.6
- 随筆と物語の違い｜表示30｜CTR 0.00%｜順位8.1
- 随筆 書き方 例文｜表示29｜CTR 6.90%｜順位11.3
- 随筆文 とは｜表示28｜CTR 0.00%｜順位8.0
- 随筆例｜表示25｜CTR 0.00%｜順位11.0
- 随筆意味｜表示25｜CTR 0.00%｜順位10.5
- 随筆 説明文 違い｜表示24｜CTR 0.00%｜順位5.8
- 物語と随筆の違い｜表示23｜CTR 0.00%｜順位7.2
- 随筆 解き方｜表示21｜CTR 4.76%｜順位4.4
- 随筆 書き方 簡単｜表示20｜CTR 0.00%｜順位2.0
- 随筆文 読み方｜表示19｜CTR 0.00%｜順位6.7
- 随筆書き方 中学生｜表示18｜CTR 0.00%｜順位8.9
- 随筆読み方｜表示18｜CTR 0.00%｜順位6.1
- 随筆 構成｜表示17｜CTR 0.00%｜順位5.2
- 随筆 国語｜表示14｜CTR 0.00%｜順位9.1
- 随筆とは 例｜表示14｜CTR 0.00%｜順位8.9
- 随筆と説明文 違い｜表示14｜CTR 0.00%｜順位8.6
- 国語随筆｜表示13｜CTR 0.00%｜順位7.4
- 現代文 随筆とは｜表示13｜CTR 0.00%｜順位3.3
- 随筆 読み方｜表示13｜CTR 0.00%｜順位11.1
- 随筆とは何か｜表示13｜CTR 0.00%｜順位9.2
- 随筆 とは 中学生｜表示12｜CTR 0.00%｜順位5.3
- 随筆 中学生 書き方｜表示11｜CTR 9.09%｜順位7.9
- 随筆って何｜表示11｜CTR 0.00%｜順位8.8
- ずいしつぶんとは｜表示10｜CTR 0.00%｜順位1.0
- 随筆 文 書き方｜表示10｜CTR 0.00%｜順位7.9
- ずいしつぶん｜表示9｜CTR 0.00%｜順位6.7
- 国語 随筆｜表示9｜CTR 0.00%｜順位6.4
- 随筆 と は｜表示9｜CTR 0.00%｜順位17.3
- 随筆 現代文｜表示9｜CTR 0.00%｜順位6.1
- 文の種類｜表示8｜CTR 0.00%｜順位1.0
- 随筆 書き方 中学｜表示8｜CTR 0.00%｜順位7.9
- 随筆文 例｜表示8｜CTR 0.00%｜順位12.1
【参考：代表語（自動抽出）】随筆文とは
【出力（必ずこの順）】
1) 本文の要約（想定読者・悩み・解決）
2) 検索意図の整理（主要クエリから2〜3パターン）
3) 不一致の指摘（タイトル/メタ/H1/冒頭のどこがズレているか）
4) 修正方針（“どの意図に寄せるか”を1つに決める）
5) 修正案（すべてコードブロック）
   - タイトル案3つ（全角35字前後＋56字以上の網羅型を1つ）
   - メタ案3つ（全角90字前後）
   - H1案2つ
   - 冒頭120字（2案：&lt;p&gt;で開始）
【禁則ワード（シート連動）】
以下の【禁則ワード】は、タイトル/メタ/導入文/見出し/本文のいずれにも原則使用しないでください。
言い換えが必要な場合は、自然な日本語に置換してください。
【禁則ワード】
- 崩れ
- 型
- 迷い
- 保留
- 固定
- 手順
- 立て直
- 最短
- 結論だけ
- 乱れ
- 三点確認
- 内部リンク
- 導線
- 設計
- 刺
- まず結論
- 整え
- 押し付けない案内
- 統一
- 次の一手
- 失点
- 確定
- サブコラム
- 30秒
- 1分
- CV
- 網羅
【本文】
```html
&lt;p&gt;「随筆文が出ると途端に解き方が分からなくなる」「説明文とも物語文とも違う気がして不安になる」──そんな声を受験生からよく耳にします。&lt;/p&gt;
&lt;p&gt;しかし実は、随筆文だからといって特別なテクニックが必要になるわけではありません。ポイントは、&lt;strong&gt;「随筆文」というラベルに振り回されず、説明文的か物語文的かを見極めて、いつも通りの進め方で解くこと&lt;/strong&gt;です。&lt;/p&gt;
&lt;p&gt;&lt;a href="https://dokkai-labo.tokyo/"&gt;国語個別指導の全体像はこちら&lt;/a&gt;&lt;/p&gt;
&lt;p&gt;このページでは、代表・長島のインタビュー内容をもとに、随筆文の基本理解から、設問ごとの具体的な解き方までを「導入 → 原因 → 対処 → まとめ」の流れで整理して解説します。&lt;br /&gt;
&lt;!-- 不足補完ブロック（即答パート）：H1直後〜最初のH2（「動画で学ぶ：随筆文の解き方」）の前に挿入 --&gt;&lt;/p&gt;
&lt;div style="border: 1px solid #d9d9d9; border-left: 6px solid #1e73be; background: #f7fbff; padding: 14px 16px; margin: 14px 0 18px;"&gt;
&lt;h2 style="margin: 0 0 10px;"&gt;随筆文とは／随筆文 解き方（中学受験）&lt;/h2&gt;
&lt;p style="margin: 0 0 10px;"&gt;&lt;strong&gt;随筆文とは&lt;/strong&gt;、筆者が自分の体験・見聞にもとづいて、考えたことや感じたことを書いた文章のことです（入試では“説明文っぽい随筆”と“物語文っぽい随筆”の両方があります）。&lt;/p&gt;
&lt;p style="margin: 0 0 12px;"&gt;※検索では「&lt;strong&gt;随筆分&lt;/strong&gt;」と入力されることもありますが、ここでは「随筆文（ずいひつぶん）」として同じ内容を扱います。&lt;/p&gt;
&lt;p style="margin: 0 0 8px;"&gt;&lt;strong&gt;結論：&lt;/strong&gt;随筆文だからといって特別なテクニックが必要になるとは限りません。ポイントは「随筆文」というラベルに振り回されず、&lt;strong&gt;説明文寄りか／物語文寄りか&lt;/strong&gt;を見極めて、いつも通りの進め方に戻すことです。&lt;/p&gt;
&lt;ul style="margin: 0; padding-left: 18px;"&gt;
&lt;li style="margin: 0 0 6px;"&gt;&lt;strong&gt;1）まずタイプ判定（説明寄り／物語寄り）&lt;/strong&gt;&lt;br /&gt;
体験を根拠に主張していれば&lt;strong&gt;説明文寄り&lt;/strong&gt;、体験を物語のように描いて気持ちや心の変化が中心なら&lt;strong&gt;物語文寄り&lt;/strong&gt;、という目安でOKです。&lt;/li&gt;
&lt;li style="margin: 0 0 6px;"&gt;&lt;strong&gt;2）設問文のサインで切り替え&lt;/strong&gt;&lt;br /&gt;
たとえば「&lt;strong&gt;理由を述べなさい&lt;/strong&gt;」「&lt;strong&gt;傍線部はどういうことですか&lt;/strong&gt;」は説明文でよく見る考え方です。ただし、随筆文では同じ“理由”でも&lt;strong&gt;気持ちが理由&lt;/strong&gt;になることもあるため、設問と前後の流れで判断していきます。&lt;/li&gt;
&lt;li style="margin: 0;"&gt;&lt;strong&gt;3）気持ち問題は「傍線部の理由（背景）を追う」&lt;/strong&gt;&lt;br /&gt;
気持ちの言葉を探す前に、「なぜその行動（傍線部の出来事）が起きたのか」をたどると整理しやすいです。&lt;strong&gt;背景（理由）→出来事（傍線部）→気持ち&lt;/strong&gt;の順にそろえるイメージです。&lt;/li&gt;
&lt;/ul&gt;
&lt;/div&gt;
&lt;div style="border: 1px solid #e5e5e5; background: #fcfcfc; padding: 14px 16px; margin: 0 0 18px;"&gt;
&lt;h3 style="margin: 0 0 10px;"&gt;このページで扱う範囲&lt;/h3&gt;
&lt;p style="margin: 0 0 10px;"&gt;この先では、代表・長島のインタビュー内容をもとに、随筆文の基本整理から、設問ごとの具体的な解き方までを段階的にまとめています。まず動画で全体像をつかみ、本文のチェックポイントで進め方を固める使い方がおすすめです。&lt;/p&gt;
&lt;h3 style="margin: 14px 0 10px;"&gt;進め方が安定しないときの選択肢（押し売りではありません）&lt;/h3&gt;
&lt;p style="margin: 0 0 10px;"&gt;ご家庭で過去問を回していて「タイプ判定はできるのに、答案が毎回ぶれる」と感じる場合は、進め方をそろえるサポートを使う方法もあります。&lt;/p&gt;
&lt;ul style="margin: 0; padding-left: 18px;"&gt;
&lt;li&gt;&lt;a href="https://dokkai-labo.tokyo/lesson/1-1elem/"&gt;完全１対１個別指導講座〖中学受験〗&lt;/a&gt;&lt;/li&gt;
&lt;li&gt;&lt;a href="https://dokkai-labo.tokyo/kobetsuonline01/"&gt;中学受験国語のオンライン個別指導&lt;/a&gt;&lt;/li&gt;
&lt;/ul&gt;
&lt;/div&gt;
&lt;h2&gt;動画で学ぶ：随筆文の解き方&lt;/h2&gt;
&lt;p&gt;&lt;iframe title="YouTube video player" src="https://www.youtube.com/embed/yzoI3Byu_fk" width="560" height="315" frameborder="0" allowfullscreen="allowfullscreen"&gt;&lt;/iframe&gt;&lt;/p&gt;
&lt;p&gt;まずは動画で全体像をつかみ、その後で本文の解説を読むことで、理解がより一層深まります。&lt;/p&gt;
&lt;h2&gt;随筆文とは何か？まずは基本の整理から&lt;/h2&gt;
&lt;h3&gt;随筆文の一般的な定義&lt;/h3&gt;
&lt;blockquote&gt;&lt;p&gt;&lt;strong&gt;「筆者が自分の体験に基づいて文章を書いているもの」&lt;/strong&gt;&lt;/p&gt;&lt;/blockquote&gt;
&lt;p&gt;一般的には、随筆文とはこのように定義されます。筆者自身の体験・見聞をもとに考えたことや感じたことを綴った文章、というイメージです。&lt;/p&gt;
&lt;h3&gt;受験生は「随筆文」というラベルを気にしなくてよい&lt;/h3&gt;
&lt;p&gt;とはいえ、代表・長島は受験生にはあえてこう伝えています。&lt;/p&gt;
&lt;blockquote&gt;&lt;p&gt;&lt;strong&gt;「随筆文というジャンルを気にしなくていい」&lt;/strong&gt;&lt;/p&gt;&lt;/blockquote&gt;
&lt;p&gt;その理由は、随筆文には大きく分けて次の２パターンがあるからです。&lt;/p&gt;
&lt;ul&gt;
&lt;li&gt;体験を根拠に何か主張している → &lt;strong&gt;説明文的な随筆文&lt;/strong&gt;&lt;/li&gt;
&lt;li&gt;体験を物語のように描き、気持ちを述べている → &lt;strong&gt;物語的な随筆文&lt;/strong&gt;&lt;/li&gt;
&lt;/ul&gt;
&lt;p&gt;つまり、&lt;/p&gt;
&lt;ul&gt;
&lt;li&gt;説明文的な内容なら、&lt;strong&gt;説明文の手法で読む&lt;/strong&gt;&lt;/li&gt;
&lt;li&gt;物語的な内容なら、&lt;strong&gt;物語文の手法で読む&lt;/strong&gt;&lt;/li&gt;
&lt;/ul&gt;
&lt;p&gt;というだけのことです。&lt;/p&gt;
&lt;blockquote&gt;&lt;p&gt;&lt;strong&gt;「随筆文というジャンル自体を意識する必要はありません。」&lt;/strong&gt;&lt;/p&gt;&lt;/blockquote&gt;
&lt;p&gt;「随筆文だから特別な読み方が必要」と構えてしまうと、かえって普段通りの力が出しにくくなります。まずは、&lt;strong&gt;説明文寄りか？物語文寄りか？という視点で見ていく&lt;/strong&gt;ことが大切です。&lt;/p&gt;
&lt;div style="border: 2px solid #2196F3; background-color: #e3f2fd; padding: 10px; display: flex; align-items: center; justify-content: center; margin: 20px 0;"&gt;
&lt;p&gt;&lt;img decoding="async" style="max-width: 100px; height: auto; margin-right: 10px;" src="https://dokkai-labo.tokyo/wp-content/uploads/2016/12/tate.png" alt="読解ラボのロゴ" /&gt;&lt;/p&gt;
&lt;div&gt;
&lt;p style="margin: 5px 0; color: #2196f3;"&gt;読解ラボ東京の『完全１対１の個別指導』：点数の安定は解き方の習得から始まります！&lt;/p&gt;
&lt;p&gt;&lt;a style="background-color: #2196f3; color: white; padding: 5px 10px; text-align: center; text-decoration: none; display: inline-block; font-size: 14px;" href="https://dokkai-labo.tokyo/lesson/1-1elem/"&gt;詳細を見る&lt;/a&gt;&lt;/p&gt;
&lt;/div&gt;
&lt;/div&gt;
&lt;h2&gt;なぜ随筆文が「やりにくく」感じられるのか&lt;/h2&gt;
&lt;p&gt;多くの受験生が随筆文を苦手に感じるのは、次のような理由が重なっているからです。&lt;/p&gt;
&lt;ul&gt;
&lt;li&gt;「説明文」とも「物語文」とも少し違うように見える&lt;/li&gt;
&lt;li&gt;ジャンル名だけを見て、&lt;strong&gt;特別な読み方が必要だと勘違いしてしまう&lt;/strong&gt;&lt;/li&gt;
&lt;li&gt;設問によって、説明文的な問いと物語文的な問いが混在することがある&lt;/li&gt;
&lt;/ul&gt;
&lt;p&gt;しかし、代表・長島によれば、&lt;/p&gt;
&lt;blockquote&gt;&lt;p&gt;「説明文的か？物語文的か？だけを判断すれば十分です。ジャンルを気にする必要はまったくありません。」&lt;/p&gt;&lt;/blockquote&gt;
&lt;p&gt;つまり、随筆文の「やりにくさ」は、&lt;strong&gt;ジャンル名に振り回されているだけ&lt;/strong&gt;のケースがほとんどなのです。&lt;/p&gt;
&lt;h2&gt;随筆文の実践的な読み方・解き方のポイント&lt;/h2&gt;
&lt;h3&gt;① まずは「説明文寄り」か「物語文寄り」かを大づかみに把握&lt;/h3&gt;
&lt;p&gt;文章全体を読んだときに、次のどちらに近いかをざっくりと判断します。&lt;/p&gt;
&lt;ul&gt;
&lt;li&gt;&lt;strong&gt;説明文的な随筆文&lt;/strong&gt;&lt;br /&gt;
└ 体験を例にしながら、何かの考え・主張を述べているタイプ&lt;/li&gt;
&lt;li&gt;&lt;strong&gt;物語的な随筆文&lt;/strong&gt;&lt;br /&gt;
└ 自分の体験を「物語」のように描写し、気持ちや心の変化を述べているタイプ&lt;/li&gt;
&lt;/ul&gt;
&lt;p&gt;ただし、文章を読む段階で「これは説明文寄り」と&lt;strong&gt;決めつけすぎる必要はありません&lt;/strong&gt;。&lt;/p&gt;
&lt;blockquote&gt;&lt;p&gt;「文章を読む段階ではあまり決めつけず、&lt;strong&gt;設問に入った段階で『説明文的？物語文的？』と切り替える&lt;/strong&gt;のが良いと思います。」&lt;/p&gt;&lt;/blockquote&gt;
&lt;p&gt;大事なのは、&lt;strong&gt;「文章全体」と「設問一つひとつ」の両方で判断する&lt;/strong&gt;という姿勢です。&lt;/p&gt;
&lt;h3&gt;② 混在タイプの場合は「問題ごと」に判断する&lt;/h3&gt;
&lt;p&gt;実際の入試問題では、&lt;/p&gt;
&lt;ul&gt;
&lt;li&gt;説明文的なパートと物語的なパートが、はっきり分かれているものがほとんど&lt;/li&gt;
&lt;li&gt;同じ文章の中に両方が混在するケースは、長島の経験上ほとんどない&lt;/li&gt;
&lt;/ul&gt;
&lt;p&gt;とされています（教材レベルで、例外的にそうした文章があることはある）。&lt;/p&gt;
&lt;p&gt;もし説明文的・物語文的なパートが混在していると感じたときは、&lt;/p&gt;
&lt;ul&gt;
&lt;li&gt;説明文っぽい設問 → &lt;strong&gt;説明文の手法で解く&lt;/strong&gt;&lt;/li&gt;
&lt;li&gt;気持ちを問う設問 → &lt;strong&gt;物語文の手法で解く&lt;/strong&gt;&lt;/li&gt;
&lt;/ul&gt;
&lt;p&gt;というように、&lt;strong&gt;問題ごとに見極めて解き方を切り替えます&lt;/strong&gt;。&lt;/p&gt;
&lt;blockquote&gt;&lt;p&gt;&lt;strong&gt;「結局、問題ごとに判断するということです。」&lt;/strong&gt;&lt;/p&gt;&lt;/blockquote&gt;
&lt;h3&gt;③ 「説明文的な設問」の見分け方&lt;/h3&gt;
&lt;p&gt;説明文的なアプローチを求めている問題は、設問文の言い回しからある程度判別できます。&lt;/p&gt;
&lt;ul&gt;
&lt;li&gt;「理由を述べなさい。」&lt;/li&gt;
&lt;li&gt;「傍線部はどういうことですか。」&lt;/li&gt;
&lt;/ul&gt;
&lt;p&gt;これらは、説明文でよく見る形式の設問です。ただし注意したいのは、&lt;/p&gt;
&lt;ul&gt;
&lt;li&gt;&lt;strong&gt;「理由を聞かれている＝必ず説明文的」というわけではない&lt;/strong&gt;&lt;/li&gt;
&lt;/ul&gt;
&lt;p&gt;という点です。&lt;/p&gt;
&lt;p&gt;物語文では、&lt;/p&gt;
&lt;ul&gt;
&lt;li&gt;&lt;strong&gt;「気持ち」が理由になる&lt;/strong&gt;ケースが非常に多い&lt;/li&gt;
&lt;/ul&gt;
&lt;p&gt;ため、同じ「理由を答えなさい」という形式でも、&lt;/p&gt;
&lt;ul&gt;
&lt;li&gt;説明文的に「理屈・内容」を書かせたいのか&lt;/li&gt;
&lt;li&gt;物語文的に「気持ち」を理由として書かせたいのか&lt;/li&gt;
&lt;/ul&gt;
&lt;p&gt;を、&lt;strong&gt;本文や前後の流れを見ながら判断していく必要があります。&lt;/strong&gt;&lt;/p&gt;
&lt;blockquote&gt;&lt;p&gt;&lt;strong&gt;「解き進めながら判断していくのが現実的です。」&lt;/strong&gt;&lt;/p&gt;&lt;/blockquote&gt;
&lt;h3&gt;④ 「物語文的な設問」＝気持ちを問う問題の基本&lt;/h3&gt;
&lt;p&gt;一方で、物語文的な解き方が必要になる代表的な設問が、&lt;/p&gt;
&lt;ul&gt;
&lt;li&gt;&lt;strong&gt;「気持ちを問う設問」&lt;/strong&gt;&lt;/li&gt;
&lt;/ul&gt;
&lt;p&gt;です。これは随筆文でも頻出です。&lt;/p&gt;
&lt;p&gt;物語文（＋物語的随筆文）の気持ち読み取りの肝は、次の一点に尽きます。&lt;/p&gt;
&lt;blockquote&gt;&lt;p&gt;&lt;strong&gt;「傍線の理由を徹底的に追うこと。」&lt;/strong&gt;&lt;/p&gt;&lt;/blockquote&gt;
&lt;p&gt;よく「背景」と「出来事」をそろえると言われますが、具体的には次のようなイメージです。&lt;/p&gt;
&lt;ul&gt;
&lt;li&gt;背景 … 志望校に合格した&lt;/li&gt;
&lt;li&gt;出来事 … 泣いた（＝多くの場合、傍線部）&lt;/li&gt;
&lt;li&gt;→ 気持ち … 「うれしい」&lt;/li&gt;
&lt;/ul&gt;
&lt;p&gt;ここから分かるように、&lt;/p&gt;
&lt;ul&gt;
&lt;li&gt;背景 ＝ 出来事の&lt;strong&gt;理由&lt;/strong&gt;&lt;/li&gt;
&lt;li&gt;出来事 ＝ 多くの場合、設問で聞かれている「傍線部」&lt;/li&gt;
&lt;/ul&gt;
&lt;p&gt;という関係になっています。&lt;/p&gt;
&lt;blockquote&gt;&lt;p&gt;&lt;strong&gt;「理由を追いかければ、気持ちは自然と見えてくる」&lt;/strong&gt;&lt;/p&gt;&lt;/blockquote&gt;
&lt;p&gt;気持ちそのものの言葉を先に探そうとするのではなく、&lt;/p&gt;
&lt;ul&gt;
&lt;li&gt;なぜその行動（傍線部）をとったのか&lt;/li&gt;
&lt;li&gt;その前にどんな出来事や状況（背景）があったのか&lt;/li&gt;
&lt;/ul&gt;
&lt;p&gt;といった&lt;strong&gt;「理由」の方を丁寧に追いかけていくこと&lt;/strong&gt;が、気持ち問題攻略の近道です。&lt;/p&gt;
&lt;div style="border: 2px solid #2196F3; background-color: #e3f2fd; padding: 10px; display: flex; align-items: center; justify-content: center; margin: 20px 0;"&gt;
&lt;p&gt;&lt;img decoding="async" style="max-width: 100px; height: auto; margin-right: 10px;" src="https://dokkai-labo.tokyo/wp-content/uploads/2016/12/tate.png" alt="読解ラボのロゴ" /&gt;&lt;/p&gt;
&lt;div&gt;
&lt;p style="margin: 5px 0; color: #2196f3;"&gt;読解ラボ東京の『オンライン個別指導』：オンライン指導なら通塾時間は０分！&lt;/p&gt;
&lt;p&gt;&lt;a style="background-color: #2196f3; color: white; padding: 5px 10px; text-align: center; text-decoration: none; display: inline-block; font-size: 14px;" href="https://dokkai-labo.tokyo/kobetsuonline01/"&gt;詳細を見る&lt;/a&gt;&lt;/p&gt;
&lt;/div&gt;
&lt;/div&gt;
&lt;h2&gt;まとめ：随筆文は「説明文か物語文か」を見極めれば怖くない&lt;/h2&gt;
&lt;p&gt;最後に、本ページの内容を整理しておきましょう。&lt;/p&gt;
&lt;ul&gt;
&lt;li&gt;随筆文は「筆者が自分の体験に基づいて書いた文章」だが、&lt;strong&gt;受験生はジャンル名を気にしなくてよい&lt;/strong&gt;。&lt;/li&gt;
&lt;li&gt;随筆文には、
&lt;ul&gt;
&lt;li&gt;体験を根拠に主張する&lt;strong&gt;説明文的な随筆文&lt;/strong&gt;&lt;/li&gt;
&lt;li&gt;体験を物語のように描き気持ちを述べる&lt;strong&gt;物語的な随筆文&lt;/strong&gt;&lt;/li&gt;
&lt;/ul&gt;
&lt;p&gt;の２タイプがある。&lt;/li&gt;
&lt;li&gt;基本方針は、&lt;strong&gt;説明文なら説明文の手法、物語文なら物語文の手法で読む&lt;/strong&gt;こと。&lt;/li&gt;
&lt;li&gt;混在していそうなときは、&lt;strong&gt;問題ごとに「説明文的／物語文的」を判断して解き方を切り替える&lt;/strong&gt;。&lt;/li&gt;
&lt;li&gt;説明文的な設問のサイン例：
&lt;ul&gt;
&lt;li&gt;「理由を述べなさい」&lt;/li&gt;
&lt;li&gt;「傍線部はどういうことですか」&lt;/li&gt;
&lt;/ul&gt;
&lt;p&gt;ただし、「理由＝必ず説明文」とは限らない点に注意。&lt;/li&gt;
&lt;li&gt;物語文的な設問では、&lt;strong&gt;気持ちを問う問題が代表的&lt;/strong&gt;。&lt;br /&gt;
→ 傍線部という「出来事」の理由（背景）を徹底的に追うことで、気持ちが見えてくる。&lt;/li&gt;
&lt;li&gt;「随筆文」と書かれていても構えずに、&lt;strong&gt;設問に入った段階で『説明文的？物語文的？』と切り替える&lt;/strong&gt;ことができれば十分。&lt;/li&gt;
&lt;/ul&gt;
&lt;p&gt;随筆文だからといって特別な構えは不要です。ふだん学んでいる&lt;strong&gt;説明文・物語文の読み方を、そのまま状況に応じて使い分けるだけ&lt;/strong&gt;だと捉えておきましょう。&lt;/p&gt;
&lt;p&gt;&lt;!-- [ /.socialSet ] --&gt;&lt;/p&gt;
&lt;div class="alert alert-primary p-3 mt-4" role="alert"&gt;
&lt;p class="mb-2"&gt;&lt;strong&gt;随筆文を「ジャンル」で処理すると、減点が積み重なって合計点に跳ね返る&lt;/strong&gt;&lt;/p&gt;
&lt;p class="mb-1"&gt;説明寄り・物語寄りの見極めが曖昧なまま解き続けると、根拠の取り違いで部分点を落とす減点が積み重なり、合計点に跳ね返って点数が伸びない状態になります。&lt;/p&gt;
&lt;p class="mb-3"&gt;損が起きる原因は、判断軸が定まっていないことです。&lt;/p&gt;
&lt;div class="d-grid gap-2"&gt;&lt;a class="btn btn-primary btn-lg" href="https://dokkai-labo.tokyo/kobetsuonline01/"&gt;随筆文の判定と設問処理を答案ベースで定着させる（オンライン1対1）&lt;/a&gt;&lt;br /&gt;
&lt;a class="btn btn-outline-primary btn-lg" href="https://dokkai-labo.tokyo/ct/strategy/"&gt;直し方の基準を確認する（指導指針）&lt;/a&gt;&lt;/div&gt;
&lt;hr class="my-3" /&gt;
&lt;div class="d-flex flex-column gap-1"&gt;&lt;a href="https://dokkai-labo.tokyo/blog/kokugo-kakomon/"&gt;国語の過去問演習の回し方&lt;/a&gt;&lt;br /&gt;
&lt;a href="https://dokkai-labo.tokyo/kijutsuryoku/"&gt;記述で点を落とす型を止める&lt;/a&gt;&lt;br /&gt;
&lt;a href="https://dokkai-labo.tokyo/vacant_sum/"&gt;直近4週間の空きコマ状況&lt;/a&gt;&lt;br /&gt;
&lt;a href="https://dokkai-labo.tokyo/contact/"&gt;お問い合わせ&lt;/a&gt;&lt;br /&gt;
&lt;a href="https://dokkai-labo.tokyo/"&gt;トップページ&lt;/a&gt;&lt;/div&gt;
&lt;/div&gt;
```
</t>
  </si>
  <si>
    <t xml:space="preserve">以下のページは「スニペット整合性」（本文と title/meta/H1/冒頭文）が弱い可能性があります。
まず【本文】を確認し、想定読者・悩み・解決範囲を把握してください。
そのうえで、GSCの主要クエリ（表示回数上位）を根拠に、
「検索意図に対して、タイトル/メタ/H1/冒頭120字がズレている点」を特定し、
ズレを解消するための修正案（タイトル/メタ/H1/冒頭）を提示してください。
※本文の“大改修”は前提にしません（必要なら追記ブロックは最大1つまで）。
【URL】https://eng-support.com/column/book2-lesson4-scene3/
【ページ分類】MC
【ページ分類の略語（このプロンプト内の定義）】
TP = トップページ（ホーム/サイトの入口）
SP = サービスページ（講座・コース・申込導線）
MC = メインコラム（コラム/解説/勉強法など集客記事）
SC = サブコラム（MCやSPを補強するための補助コラム※サイト定義に合わせて判断）
NW = ニュース/お知らせ（運用上は改善対象外として除外）
ST = 企業情報等のSEO対策を行わないこ固定ページ（運用上は改善対象外として除外）
- / 空欄 / 未分類 = 未分類（このスクリプトでは改善対象外として除外）
※未分類（空欄 / "-" / "未分類"）は作業対象に含めません。
【現状（スニペット要素）】
- タイトル：付加疑問文とは｜作り方・例文一覧・be動詞/一般動詞/助動詞
- メタ：付加疑問文とは何か、作り方と例文を確認。肯定→否定・否定→肯定、be動詞/一般動詞/助動詞、That’s…isn’t it、Let’sの特別な形まで。
- H1：付加疑問【Book2 Lesson4 Scene3】
- 冒頭120字：今回は、 Book2 Lesson4シーン3 において、付加疑問文について解説いたします。このLessonは PROGRESSのBook2 の 44ページ に掲載されています。文章を見ながら進めていきましょう。 付加疑問文とは？ まず、付加
【GSC主要クエリ（表示回数上位50件）】
- 付加疑問文｜表示1459｜CTR 0.00%｜順位8.5
- 付加疑問文とは｜表示1278｜CTR 0.08%｜順位5.4
- 付加疑問｜表示182｜CTR 0.00%｜順位8.5
- that's｜表示145｜CTR 0.00%｜順位3.1
- 不可疑問文｜表示98｜CTR 0.00%｜順位8.2
- 付加疑問文 例文｜表示90｜CTR 0.00%｜順位5.5
- 否定疑問文 付加疑問文｜表示73｜CTR 0.00%｜順位4.7
- 否定疑問文 答え方｜表示68｜CTR 0.00%｜順位1.0
- 付加疑問文 英語｜表示54｜CTR 0.00%｜順位7.1
- 付加疑問とは｜表示33｜CTR 0.00%｜順位12.0
- 付加疑問詞｜表示32｜CTR 0.00%｜順位4.7
- 英語 付加疑問文｜表示30｜CTR 0.00%｜順位11.5
- 付加疑問文 一覧｜表示26｜CTR 0.00%｜順位4.7
- won't 疑問文｜表示25｜CTR 0.00%｜順位6.2
- 付加疑問文 否定疑問文｜表示25｜CTR 0.00%｜順位9.6
- that’s｜表示20｜CTR 0.00%｜順位1.1
- 付加疑問文 とは｜表示16｜CTR 0.00%｜順位5.9
- 付加疑問文 作り方｜表示16｜CTR 0.00%｜順位4.6
- 肯定疑問文｜表示15｜CTR 0.00%｜順位8.9
- that‘s｜表示12｜CTR 0.00%｜順位1.2
- ふかぎもんぶん｜表示11｜CTR 0.00%｜順位8.3
- 付加疑問 英語｜表示11｜CTR 0.00%｜順位8.9
- did 肯定文｜表示10｜CTR 0.00%｜順位9.2
- 付加疑問文とは 英語｜表示9｜CTR 0.00%｜順位9.1
- 付加疑問文 特殊｜表示8｜CTR 12.50%｜順位8.8
- that s｜表示8｜CTR 0.00%｜順位1.0
- that,s｜表示8｜CTR 0.00%｜順位1.1
- 不可疑問｜表示8｜CTR 0.00%｜順位7.4
- 付加疑問文 過去形｜表示7｜CTR 0.00%｜順位8.3
- 付加疑問文と は 簡単 に｜表示7｜CTR 0.00%｜順位3.7
- tag question とは｜表示6｜CTR 0.00%｜順位9.0
- that.s｜表示6｜CTR 0.00%｜順位1.0
- 付加疑問文 否定文｜表示6｜CTR 0.00%｜順位6.8
- 付加疑問文 否定疑問文 違い｜表示6｜CTR 0.00%｜順位2.8
- 付加疑問文 文法｜表示6｜CTR 0.00%｜順位6.7
- 付加疑問文 読み方｜表示6｜CTR 0.00%｜順位6.8
- 付加疑問文読み方｜表示6｜CTR 0.00%｜順位12.2
- 肯定 否定 英語｜表示6｜CTR 0.00%｜順位4.2
- 追加疑問文｜表示6｜CTR 0.00%｜順位8.8
- that's 意味｜表示5｜CTR 0.00%｜順位3.2
- that`s｜表示5｜CTR 0.00%｜順位1.0
- why didn't you 意味｜表示5｜CTR 0.00%｜順位12.4
- won't you 疑問文｜表示5｜CTR 0.00%｜順位8.8
- 中学英語 be動詞｜表示5｜CTR 0.00%｜順位4.6
- 肯定文 否定文 疑問文｜表示5｜CTR 0.00%｜順位1.0
- is that 使い方｜表示4｜CTR 0.00%｜順位1.0
- 付加 疑問 文｜表示4｜CTR 0.00%｜順位32.8
- 付加疑問文 can｜表示4｜CTR 0.00%｜順位6.3
- 付加疑問文 意味｜表示4｜CTR 0.00%｜順位5.8
- 付加疑問文 英語で｜表示4｜CTR 0.00%｜順位3.8
【参考：代表語（自動抽出）】付加疑問文
【出力（必ずこの順）】
1) 本文の要約（想定読者・悩み・解決）
2) 検索意図の整理（主要クエリから2〜3パターン）
3) 不一致の指摘（タイトル/メタ/H1/冒頭のどこがズレているか）
4) 修正方針（“どの意図に寄せるか”を1つに決める）
5) 修正案（すべてコードブロック）
   - タイトル案3つ（全角35字前後＋56字以上の網羅型を1つ）
   - メタ案3つ（全角90字前後）
   - H1案2つ
   - 冒頭120字（2案：&lt;p&gt;で開始）
【禁則ワード（シート連動）】
以下の【禁則ワード】は、タイトル/メタ/導入文/見出し/本文のいずれにも原則使用しないでください。
言い換えが必要な場合は、自然な日本語に置換してください。
【禁則ワード】
- 崩れ
- 型
- 迷い
- 保留
- 固定
- 手順
- 立て直
- 最短
- 結論だけ
- 乱れ
- 三点確認
- 内部リンク
- 導線
- 設計
- 刺
- まず結論
- 整え
- 押し付けない案内
- 統一
- 次の一手
- 失点
- 確定
- サブコラム
- 30秒
- 1分
- CV
- 網羅
【本文】
```html
&lt;p&gt;&amp;nbsp;&lt;/p&gt;
&lt;p&gt;&lt;iframe title="YouTube video player" src="https://www.youtube.com/embed/I87oT5Kggus?si=T5WE7LlE_cdZML_Q" width="280" height="146" frameborder="0" allowfullscreen="allowfullscreen"&gt;&lt;span data-mce-type="bookmark" style="display: inline-block; width: 0px; overflow: hidden; line-height: 0;" class="mce_SELRES_start"&gt;﻿&lt;/span&gt;&lt;span data-mce-type="bookmark" style="display: inline-block; width: 0px; overflow: hidden; line-height: 0;" class="mce_SELRES_start"&gt;﻿&lt;/span&gt;&lt;/iframe&gt;&lt;br /&gt;
今回は、&lt;span style="color: blue;"&gt;Book2 Lesson4シーン3&lt;/span&gt;において、付加疑問文について解説いたします。このLessonは&lt;span style="color: green;"&gt;PROGRESSのBook2&lt;/span&gt;の&lt;span style="color: green;"&gt;44ページ&lt;/span&gt;に掲載されています。文章を見ながら進めていきましょう。&lt;/p&gt;
&lt;h3&gt;付加疑問文とは？&lt;/h3&gt;
&lt;p&gt;まず、付加疑問文が何かを理解しましょう。付加疑問文は、肯定文の後に否定疑問文を追加することで、確認や補足を行う文型です。例えば、「&lt;span style="color: blue;"&gt;Are you excited?&lt;/span&gt;」（あなたはワクワクしているんですか？）という肯定文に対して、「&lt;span style="color: red;"&gt;Aren&amp;#8217;t you excited?&lt;/span&gt;」（あなたは興奮していないんですか？）という否定疑問文を付け加えることができます。&lt;/p&gt;
&lt;h3&gt;なぜ付加疑問文を使うのか？&lt;/h3&gt;
&lt;p&gt;付加疑問文は、相手の感情や意見を確認する際に便利ですが、注意が必要です。相手が自分の気持ちを勝手に決めつけることがあり、それが不適切な場合があります。特に生徒と保護者、友人同士のコミュニケーションでは、相手の気持ちを尊重することが大切です。&lt;/p&gt;
&lt;h3&gt;付加疑問文の構造&lt;/h3&gt;
&lt;p&gt;付加疑問文の構造は単純です。元の肯定文に、肯定文の主語と同じbe動詞を否定形で付け加えます。例えば、肯定文「&lt;span style="color: blue;"&gt;You&amp;#8217;re really excited&lt;/span&gt;」（君は本当に興奮している）に対して、否定疑問文「&lt;span style="color: red;"&gt;Aren&amp;#8217;t you really excited?&lt;/span&gt;」（君は本当に興奮していないのか？）となります。&lt;/p&gt;
&lt;h3&gt;付加疑問文のニュアンス&lt;/h3&gt;
&lt;p&gt;付加疑問文のニュアンスは、最後の部分のアクセントによって変わります。「&lt;span style="color: red;"&gt;Aren&amp;#8217;t you really excited?&lt;/span&gt;」のように上げると、確認や驚きの意味が強まります。一方、「&lt;span style="color: red;"&gt;Aren&amp;#8217;t you really excited?&lt;/span&gt;」のように上げないと、疑問のニュアンスは薄くなり、あまり確認的ではありません。&lt;/p&gt;
&lt;p&gt;付加疑問文は、相手の気持ちを確認する便利な文型ですが、注意が必要です。相手の気持ちを尊重し、コミュニケーションを円滑に進めるために、適切に使いましょう。肯定文に否定疑問文を付け加える際は、構造とニュアンスに注意しましょう。&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0;"&gt;英語教室「サポート」の『過去問演習講座』：完璧な分析と対策を！&lt;/p&gt;
&lt;p&gt;&lt;a style="background-color: #ff8c00; color: white; padding: 5px 10px; text-align: center; text-decoration: none; display: inline-block; font-size: 14px;" href="https://eng-support.com/kouza/#過去問演習講座"&gt;詳細を見る&lt;/a&gt;&lt;/p&gt;
&lt;/div&gt;
&lt;/div&gt;
&lt;p&gt;&amp;nbsp;&lt;/p&gt;
&lt;hr /&gt;
&lt;p&gt;&lt;iframe loading="lazy" title="YouTube video player" src="https://www.youtube.com/embed/rYd8CeBOP0U?si=3JGk_FVoiezYE546" width="280" height="146" frameborder="0" allowfullscreen="allowfullscreen"&gt;&lt;span data-mce-type="bookmark" style="display: inline-block; width: 0px; overflow: hidden; line-height: 0;" class="mce_SELRES_start"&gt;﻿&lt;/span&gt;&lt;/iframe&gt;&lt;/p&gt;
&lt;h3&gt;付加疑問文の使い方&lt;/h3&gt;
&lt;p&gt;付加疑問文は、英語の文法で重要な要素です。基本的には、肯定文の後に否定疑問文を追加する形をとり、相手の意見や感情を確認するために使います。例えば、肯定文「You’re really excited」（あなたは本当に興奮している）に対して、否定疑問文「&lt;span style="color: red;"&gt;Aren’t you really excited?&lt;/span&gt;」（あなたは本当に興奮していないのか？）といった具体的な形です。&lt;/p&gt;
&lt;h3&gt;付加疑問文の構造&lt;/h3&gt;
&lt;p&gt;付加疑問文の構造は非常にシンプルです。まず、元の肯定文における主語がbe動詞であれば、それを保持し、その後にbe動詞を否定形で続けます。初めての場合は、「&lt;span style="color: red;"&gt;Are you really excited?&lt;/span&gt;」（本当に興奮しているの？）という肯定文を否定形にし、「&lt;span style="color: red;"&gt;Aren’t you really excited?&lt;/span&gt;」（本当に興奮していないのか？）とします。慣れてくれば、「You’re」を主語とした疑問文にも移行できます。&lt;/p&gt;
&lt;h3&gt;「That’s a new pair of jeans, isn’t it?」の解説&lt;/h3&gt;
&lt;p&gt;この文は「あれは新しいジーンズですよね？」という意味です。肯定文「That’s」（それは）は、疑問文にすると「&lt;span style="color: red;"&gt;Is that&lt;/span&gt;」（それは…ですか？）となり、否定形にすると「&lt;span style="color: red;"&gt;Isn’t that&lt;/span&gt;」（それは…ではないですか？）となります。注意点は「isn’t」の後に続く「&lt;span style="color: red;"&gt;it&lt;/span&gt;」です。この「it」は「That」を代替するもので、英語の文法ルールに基づき、2回目以降は人称代名詞として使います。&lt;/p&gt;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0;"&gt;英語教室「サポート」の『ブレイクスルーゼミ』：弱点探しをサポートします！&lt;/p&gt;
&lt;p&gt;&lt;a style="background-color: #ff8c00; color: white; padding: 5px 10px; text-align: center; text-decoration: none; display: inline-block; font-size: 14px;" href="https://eng-support.com/kouza/#ブレイクスルーゼミ"&gt;詳細を見る&lt;/a&gt;&lt;/p&gt;
&lt;/div&gt;
&lt;/div&gt;
&lt;p&gt;&amp;nbsp;&lt;/p&gt;
&lt;hr /&gt;
&lt;p&gt;&lt;iframe loading="lazy" title="YouTube video player" src="https://www.youtube.com/embed/E0L_vqe-B8g?si=CMJsX9jCj-vZBs0k" width="280" height="146" frameborder="0" allowfullscreen="allowfullscreen"&gt;&lt;span data-mce-type="bookmark" style="display: inline-block; width: 0px; overflow: hidden; line-height: 0;" class="mce_SELRES_start"&gt;﻿&lt;/span&gt;&lt;/iframe&gt;&lt;/p&gt;
&lt;h3 style="color: black;"&gt;付加疑問文の基本概念&lt;/h3&gt;
&lt;p style="color: black;"&gt;付加疑問を続けます。今まで勉強してきたのはbe動詞の文の付加疑問文でした。もう1回1番を復習しましょう。&lt;/p&gt;
&lt;p style="color: black;"&gt;&lt;span style="color: red;"&gt;&amp;#8220;You’re&lt;/span&gt; really excited&amp;#8221;&lt;br /&gt;
「&lt;span style="color: blue;"&gt;君&lt;/span&gt;本当に&lt;span style="color: blue;"&gt;興奮&lt;/span&gt;している」&lt;br /&gt;
「&lt;span style="color: blue;"&gt;君&lt;/span&gt;本当に&lt;span style="color: blue;"&gt;ワクワク&lt;/span&gt;している」&lt;br /&gt;
人の気持ちを勝手に決め付けちゃダメだなぁ、でもどう見てもそう見えるなぁという時に、「&lt;span style="color: blue;"&gt;君&lt;/span&gt;本当に&lt;span style="color: blue;"&gt;興奮&lt;/span&gt;しているよね？」と聞きます。&lt;/p&gt;
&lt;h3 style="color: black;"&gt;付加疑問文の構造とニュアンス&lt;/h3&gt;
&lt;p style="color: black;"&gt;確信度が高かったら普通に「よねぇ」、確信度が低かったら「よね？」って聞く感じになります。英語ではそんな時にどうするか、付加疑問というのを付けるんでした。&lt;/p&gt;
&lt;h3 style="color: black;"&gt;一般動詞の文における付加疑問文&lt;/h3&gt;
&lt;p style="color: black;"&gt;続いて、一般動詞の文における付加疑問文を学びましょう。&lt;/p&gt;
&lt;p style="color: black;"&gt;&lt;span style="color: red;"&gt;&amp;#8220;Grandma&lt;/span&gt; raises &lt;span style="color: green;"&gt;flowers&lt;/span&gt;&amp;#8221;&lt;br /&gt;
「&lt;span style="color: blue;"&gt;おばあちゃん&lt;/span&gt;は&lt;span style="color: blue;"&gt;花&lt;/span&gt;を&lt;span style="color: blue;"&gt;育てています&lt;/span&gt;」&lt;br /&gt;
と言っている訳です。&lt;/p&gt;
&lt;h3 style="color: black;"&gt; 一般動詞の文での付加疑問文の作成&lt;/h3&gt;
&lt;p style="color: black;"&gt;この場合、お孫さんがお母さんにそのまたお母さんであるおばあちゃんとしておきましょう。「おばあちゃんって花を育てていたよね？確か。」こんな感じです。&lt;/p&gt;
&lt;p style="color: black;"&gt;&lt;span style="color: red;"&gt;&amp;#8220;Grandma&lt;/span&gt; raises &lt;span style="color: green;"&gt;flowers&lt;/span&gt;, doesn’t she?&amp;#8221;&lt;br /&gt;
「&lt;span style="color: blue;"&gt;おばあちゃん&lt;/span&gt;って&lt;span style="color: blue;"&gt;花&lt;/span&gt;を&lt;span style="color: blue;"&gt;育てているよね？&lt;/span&gt;」&lt;br /&gt;
「&lt;span style="color: blue;"&gt;おばあちゃん&lt;/span&gt;は&lt;span style="color: blue;"&gt;花&lt;/span&gt;を&lt;span style="color: blue;"&gt;育てていたよね？確か。&lt;/span&gt;」&lt;/p&gt;
&lt;p style="color: black;"&gt;このように、be動詞の文ではbe動詞の疑問文。一般動詞の文では一般動詞の疑問文の最初の2単語と思っておけばいいです。あとは、肯定文への付加疑問は否定です。&lt;/p&gt;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0;"&gt;英語教室「サポート」の『基礎力徹底講座』：スタートラインはどこでもOK！&lt;/p&gt;
&lt;p&gt;&lt;a style="background-color: #ff8c00; color: white; padding: 5px 10px; text-align: center; text-decoration: none; display: inline-block; font-size: 14px;" href="https://eng-support.com/kouza/#基礎力徹底講座"&gt;詳細を見る&lt;/a&gt;&lt;/p&gt;
&lt;/div&gt;
&lt;/div&gt;
&lt;p&gt;&amp;nbsp;&lt;/p&gt;
&lt;hr /&gt;
&lt;p&gt;&lt;iframe loading="lazy" title="YouTube video player" src="https://www.youtube.com/embed/G5wzsaMF_2U?si=JKq8ZSsTb47_Y3Fo" width="280" height="146" frameborder="0" allowfullscreen="allowfullscreen"&gt;&lt;span data-mce-type="bookmark" style="display: inline-block; width: 0px; overflow: hidden; line-height: 0;" class="mce_SELRES_start"&gt;﻿&lt;/span&gt;&lt;/iframe&gt;&lt;/p&gt;
&lt;h3&gt; 一般動詞の付加疑問文の基本&lt;/h3&gt;
&lt;p&gt;一般動詞の付加疑問文についてもうちょっと続けましょう。3番は今の復習です。&lt;/p&gt;
&lt;h3&gt;付加疑問文の構造と覚え方&lt;/h3&gt;
&lt;p&gt;&amp;#8220;Grandma raises flowers, &lt;span style="color: red;"&gt;doesn’t she?&lt;/span&gt;&amp;#8220;ですが、本当はその後ろに&amp;#8221;&lt;span style="color: blue;"&gt;doesn’t she raise flowers?&lt;/span&gt;&amp;#8220;となっていて、この&amp;#8221;&lt;span style="color: blue;"&gt;raise flowers&lt;/span&gt;&amp;#8220;以下を省略するという事でした。ところが、動詞の原形から省略するとか覚えてもいいですが、最初の2語を言っておけばいいでいいじゃないですか。付加疑問は必ず2語です。&lt;/p&gt;
&lt;h3&gt; 一般動詞の過去形と付加疑問&lt;/h3&gt;
&lt;p&gt;4番は難しくないです。動詞、一般動詞が過去形になったらどうするのか、です。&amp;#8221;&lt;span style="color: red;"&gt;do&lt;/span&gt;&amp;#8220;&amp;#8221;&lt;span style="color: red;"&gt;does&lt;/span&gt;&amp;#8220;&amp;#8221;&lt;span style="color: blue;"&gt;did&lt;/span&gt;&amp;#8220;の&amp;#8221;&lt;span style="color: red;"&gt;does&lt;/span&gt;&amp;#8220;が&amp;#8221;&lt;span style="color: blue;"&gt;did&lt;/span&gt;&amp;#8220;になるだけですよ、という話です。&amp;#8221;&lt;span style="color: green;"&gt;Tom brushed is his teeth&lt;/span&gt;&amp;#8220;それに対して、「トムって歯を磨いたよね？」とちょっと確認したい場合です。&amp;#8221;&lt;span style="color: green;"&gt;Tom brushed his teeth&lt;/span&gt;&amp;#8220;一般動詞の疑問文は「&lt;span style="color: red;"&gt;do 主語&lt;/span&gt;」ですが、過去形なら「&lt;span style="color: blue;"&gt;did 主語&lt;/span&gt;」です。&lt;/p&gt;
&lt;p&gt;したがって、まず&amp;#8221;&lt;span style="color: blue;"&gt;did&lt;/span&gt;&amp;#8220;です。肯定文の付加疑問文は否定文にしますから&amp;#8221;&lt;span style="color: green;"&gt;didn’t&lt;/span&gt;&amp;#8220;です。主語は&amp;#8221;&lt;span style="color: green;"&gt;Tom&lt;/span&gt;&amp;#8220;ですが2回目なので人称代名詞に変えたら&amp;#8221;&lt;span style="color: green;"&gt;he&lt;/span&gt;&amp;#8220;、「トムって歯を磨いたよね？」になります。&lt;/p&gt;
&lt;p&gt;このように、赤い所は動詞ですが、動詞を見て&amp;#8221;&lt;span style="color: red;"&gt;do&lt;/span&gt;&amp;#8220;&amp;#8221;&lt;span style="color: red;"&gt;does&lt;/span&gt;&amp;#8220;&amp;#8221;&lt;span style="color: blue;"&gt;did&lt;/span&gt;&amp;#8220;、それから動詞が肯定形か否定形か、肯定文なら付加疑問は否定です。それから主語を見て人称代名詞に変える事を忘れないようにして下さい。&lt;/p&gt;
&lt;p&gt;&amp;nbsp;&lt;/p&gt;
&lt;hr /&gt;
&lt;p&gt;&lt;iframe loading="lazy" title="YouTube video player" src="https://www.youtube.com/embed/qYv9x-9JDI8?si=aBwvMitev2t6VGgV" width="280" height="146" frameborder="0" allowfullscreen="allowfullscreen"&gt;&lt;span data-mce-type="bookmark" style="display: inline-block; width: 0px; overflow: hidden; line-height: 0;" class="mce_SELRES_start"&gt;﻿&lt;/span&gt;&lt;/iframe&gt;&lt;/p&gt;
&lt;p&gt;&lt;!-- 記事 --&gt;&lt;/p&gt;
&lt;h3&gt;付加疑問の基本ルール&lt;/h3&gt;
&lt;p&gt;英語の文は、基本的に次の3つに分けられます：&lt;span style="color: blue;"&gt;be動詞&lt;/span&gt;の文、&lt;span style="color: green;"&gt;一般動詞の文&lt;/span&gt;、&lt;span style="color: green;"&gt;助動詞の付いた文&lt;/span&gt;です。これらを理解しておくと、付加疑問の作成がスムーズになります。&lt;/p&gt;
&lt;p&gt;&lt;span style="color: blue;"&gt;be動詞の文&lt;/span&gt;：&lt;span style="color: blue;"&gt;be動詞&lt;/span&gt;（am, is, are, was, were）を含む文。例えば、「You&amp;#8217;re really excited」のような文がこれに該当します。&lt;/p&gt;
&lt;p&gt;&lt;span style="color: green;"&gt;一般動詞の文&lt;/span&gt;：&lt;span style="color: green;"&gt;be動詞&lt;/span&gt;を含まない文。例えば、「Grandma raises flowers」のような文がこれに該当します。&lt;/p&gt;
&lt;p&gt;&lt;span style="color: green;"&gt;助動詞の付いた文&lt;/span&gt;：助動詞（can, will, shall, should, wouldなど）を含む文。例えば、「You&amp;#8217;ll come to the party」のような文がこれに該当します。&lt;/p&gt;
&lt;p&gt;2.2 付加疑問の作成方法&lt;/p&gt;
&lt;p&gt;付加疑問を作成する際、基本的な方法は次の通りです：&lt;/p&gt;
&lt;ul&gt;
&lt;li&gt;肯定文に付ける付加疑問は否定文になります。肯定文とは、文中の主張が肯定されている文のことです。例えば、「You&amp;#8217;ll come to the party」を否定形にすると、「You won&amp;#8217;t come to the party」となります。この否定形に付加疑問を加えると、「&lt;span style="color: red;"&gt;won&amp;#8217;t you&lt;/span&gt;」となります。従って、最初の2単語が「&lt;span style="color: red;"&gt;Will you&lt;/span&gt;」または「&lt;span style="color: red;"&gt;Won&amp;#8217;t you&lt;/span&gt;」となります。&lt;/li&gt;
&lt;li&gt;助動詞の否定形を使用する際、「will not」は「&lt;span style="color: red;"&gt;won&amp;#8217;t&lt;/span&gt;」に短縮されます。&lt;/li&gt;
&lt;/ul&gt;
&lt;p&gt;以下はいくつかの例文です&lt;/p&gt;
&lt;p&gt;&lt;span style="color: blue;"&gt;Be動詞の文&lt;/span&gt;：&lt;span style="color: blue;"&gt;「You&amp;#8217;re happy, aren&amp;#8217;t you?」&lt;/span&gt;&lt;/p&gt;
&lt;p&gt;&lt;span style="color: green;"&gt;一般動詞の文&lt;/span&gt;：&lt;span style="color: green;"&gt;「She likes ice cream, doesn&amp;#8217;t she?」&lt;/span&gt;&lt;/p&gt;
&lt;p&gt;&lt;span style="color: green;"&gt;助動詞の付いた文&lt;/span&gt;：&lt;span style="color: green;"&gt;「You&amp;#8217;ll attend the meeting, won&amp;#8217;t you?」&lt;/span&gt;&lt;/p&gt;
&lt;p&gt;&amp;nbsp;&lt;/p&gt;
&lt;hr /&gt;
&lt;p&gt;&lt;!-- セクション 3: 付加疑問の使い方 --&gt;&lt;iframe loading="lazy" title="YouTube video player" src="https://www.youtube.com/embed/B0dIo6FpZO0?si=c6W0huU3n0yp1P6X" width="280" height="146" frameborder="0" allowfullscreen="allowfullscreen"&gt;&lt;span data-mce-type="bookmark" style="display: inline-block; width: 0px; overflow: hidden; line-height: 0;" class="mce_SELRES_start"&gt;﻿&lt;/span&gt;&lt;/iframe&gt;&lt;/p&gt;
&lt;h3&gt;肯定文に否定の付加疑問を追加する方法&lt;/h3&gt;
&lt;p&gt;1番の例を見てみましょう。こちらは肯定文です。&lt;/p&gt;
&lt;p&gt;&amp;#8220;You’re really excited, aren’t you?&amp;#8221;&lt;/p&gt;
&lt;p&gt;これを疑問文に変えると、&amp;#8221;&lt;span style="color: red;"&gt;Are you?&lt;/span&gt;&amp;#8221; になります。そして否定にすると、&amp;#8221;&lt;span style="color: red;"&gt;Aren’t you?&lt;/span&gt;&amp;#8221; となります。&lt;/p&gt;
&lt;h3&gt;否定文に肯定の付加疑問を追加する方法&lt;/h3&gt;
&lt;p&gt;次に、7番の例です。これは元々否定文です。&lt;/p&gt;
&lt;p&gt;&amp;#8220;You aren’t sick.&amp;#8221;&lt;/p&gt;
&lt;p&gt;これを疑問文に変える際、最初の2語は &amp;#8220;&lt;span style="color: red;"&gt;Aren’t you?&lt;/span&gt;&amp;#8221; です。しかしながら、&amp;#8221;&lt;span style="color: green;"&gt;You aren’t&lt;/span&gt;&amp;#8221; の後に、肯定の付加疑問を加える必要があります。したがって、&amp;#8221;&lt;span style="color: green;"&gt;You aren’t sick, are you?&lt;/span&gt;&amp;#8221; となります。&lt;/p&gt;
&lt;h3&gt;付加疑問の基本原則&lt;/h3&gt;
&lt;p&gt;付加疑問は簡単です。肯定文には否定の付加疑問を、否定文には肯定の付加疑問を付け加えるだけです。どちらが否定かを覚える必要はありません。肯定文と否定文の付加疑問を逆にすることで、簡単に対応できます。肯定文には、否定の付加疑問を追加します。否定文には、肯定の付加疑問を追加します。&lt;/p&gt;
&lt;p&gt;要するに、元の文と付加疑問で肯定と否定を逆にすれば良いです。この基本原則を頭に入れておけば、付加疑問の作成は簡単です。&lt;/p&gt;
&lt;p&gt;&amp;nbsp;&lt;/p&gt;
&lt;hr /&gt;
&lt;p&gt;&lt;iframe loading="lazy" title="YouTube video player" src="https://www.youtube.com/embed/K-ULDHwxhGE?si=balPJfL2y1w2K_8l" width="280" height="146" frameborder="0" allowfullscreen="allowfullscreen"&gt;&lt;span data-mce-type="bookmark" style="display: inline-block; width: 0px; overflow: hidden; line-height: 0;" class="mce_SELRES_start"&gt;﻿&lt;/span&gt;&lt;/iframe&gt;&lt;br /&gt;
付加疑問文を否定文に加える際は、肯定の付加疑問文を使います。つまり、「否定文, 肯定の付加疑問」の形です。&lt;/p&gt;
&lt;h3&gt;肯定文、否定文、疑問文の3通り&lt;/h3&gt;
&lt;p&gt;文法的には、肯定文、否定文、疑問文の3通りが存在します。加えて、be動詞、一般動詞、助動詞という文の種類も考慮する必要があります。これを把握することが重要です。&lt;/p&gt;
&lt;h3&gt;各文の付加疑問&lt;/h3&gt;
&lt;h4&gt;&lt;img decoding="async" loading="lazy" class="alignnone size-full wp-image-561" src="http://eng-support.com/wp-content/uploads/2023/09/プログレス230904.jpg" alt="" width="1280" height="720" srcset="https://eng-support.com/wp-content/uploads/2023/09/プログレス230904.jpg 1280w, https://eng-support.com/wp-content/uploads/2023/09/プログレス230904-300x169.jpg 300w, https://eng-support.com/wp-content/uploads/2023/09/プログレス230904-1024x576.jpg 1024w, https://eng-support.com/wp-content/uploads/2023/09/プログレス230904-768x432.jpg 768w, https://eng-support.com/wp-content/uploads/2023/09/プログレス230904-320x180.jpg 320w" sizes="(max-width: 1280px) 100vw, 1280px" /&gt;&lt;/h4&gt;
&lt;h4&gt;7番の例&lt;/h4&gt;
&lt;p&gt;&amp;#8220;You aren’t sick&amp;#8221;という否定文を考えます。付加疑問を加えると、&lt;span style="color: red;"&gt;&amp;#8220;aren’t you&amp;#8221;&lt;/span&gt;を肯定に変えて、&lt;span style="color: blue;"&gt;&amp;#8220;are you&amp;#8221;&lt;/span&gt;になります。つまり、&amp;#8221;You aren’t sick, &lt;span style="color: blue;"&gt;are you&lt;/span&gt;?&amp;#8221;となります。&lt;/p&gt;
&lt;h4&gt;8番の例&lt;/h4&gt;
&lt;p&gt;&amp;#8220;The plane didn’t leave late&amp;#8221;という否定文に付加疑問を加えます。まず、&amp;#8221;didn’t leave&amp;#8221;を疑問文に変えると、&lt;span style="color: red;"&gt;&amp;#8220;Didn’t it&amp;#8221;&lt;/span&gt;になります。これを肯定に変えると、&lt;span style="color: blue;"&gt;&amp;#8220;Did it&amp;#8221;&lt;/span&gt;になります。したがって、&amp;#8221;The plane didn’t leave late, &lt;span style="color: blue;"&gt;did it&lt;/span&gt;?&amp;#8221;となります。&lt;/p&gt;
&lt;h4&gt;9番の例&lt;/h4&gt;
&lt;p&gt;&amp;#8220;Tom won’t be here tomorrow&amp;#8221;という否定文に付加疑問を追加します。&amp;#8221;won’t&amp;#8221;は&lt;span style="color: red;"&gt;&amp;#8220;will not&amp;#8221;&lt;/span&gt;の短縮形です。疑問文に変えると、&lt;span style="color: red;"&gt;&amp;#8220;Won’t he&amp;#8221;&lt;/span&gt;になります。肯定に変えると、&lt;span style="color: blue;"&gt;&amp;#8220;Will he&amp;#8221;&lt;/span&gt;になります。したがって、&amp;#8221;Tom won’t be here tomorrow, &lt;span style="color: blue;"&gt;will he&lt;/span&gt;?&amp;#8221;となります。&lt;/p&gt;
&lt;h4&gt;特殊な付加疑問: &amp;#8220;Let’s&amp;#8221;&lt;/h4&gt;
&lt;p&gt;&amp;#8220;Let’s get some popcorn&amp;#8221;という文は特殊です。&amp;#8221;Let’s&amp;#8221;の場合、付加疑問を加える際には通常の付加疑問ではなく、&lt;span style="color: green;"&gt;&amp;#8220;Shall we&amp;#8221;&lt;/span&gt;を使います。つまり、&lt;span style="color: green;"&gt;&amp;#8220;Shall we get some popcorn?&amp;#8221;&lt;/span&gt;となります。&lt;/p&gt;
&lt;h3&gt;まとめ&lt;/h3&gt;
&lt;p&gt;不可疑問についてさまざまなパターンを学びましたが、最も重要なのは、肯定文には否定の不可疑問、否定文には肯定の不可疑問を付け加えるという基本原則です。各文の付加疑問の最初の2単語を確実に使えるようになりましょう。&lt;/p&gt;
&lt;p&gt;以上が付加疑問に関する詳細な説明です。お疲れ様でした。&lt;/p&gt;
&lt;p&gt;&amp;nbsp;&lt;/p&gt;
```
</t>
  </si>
  <si>
    <t xml:space="preserve">以下のページは「スニペット整合性」（本文と title/meta/H1/冒頭文）が弱い可能性があります。
まず【本文】を確認し、想定読者・悩み・解決範囲を把握してください。
そのうえで、GSCの主要クエリ（表示回数上位）を根拠に、
「検索意図に対して、タイトル/メタ/H1/冒頭120字がズレている点」を特定し、
ズレを解消するための修正案（タイトル/メタ/H1/冒頭）を提示してください。
※本文の“大改修”は前提にしません（必要なら追記ブロックは最大1つまで）。
【URL】https://eigo-rewrite.com/column/stage2-lesson11-3/
【ページ分類】MC
【ページ分類の略語（このプロンプト内の定義）】
TP = トップページ（ホーム/サイトの入口）
SP = サービスページ（講座・コース・申込導線）
MC = メインコラム（コラム/解説/勉強法など集客記事）
SC = サブコラム（MCやSPを補強するための補助コラム※サイト定義に合わせて判断）
NW = ニュース/お知らせ（運用上は改善対象外として除外）
ST = 企業情報等のSEO対策を行わないこ固定ページ（運用上は改善対象外として除外）
- / 空欄 / 未分類 = 未分類（このスクリプトでは改善対象外として除外）
※未分類（空欄 / "-" / "未分類"）は作業対象に含めません。
【現状（スニペット要素）】
- タイトル：STAGE2 Lesson11-3enough to 構文｜too / enough to と so that の書き換え【ニュートレジャーの道案内】 - 受験英語専門ゼミ「Re-Write」(リライト)
- メタ：ニュートレジャーStage2 Lesson11-3のenough to 構文を中心に、too〜to、不定詞の語順、early enough / easy enough、so that への書き換えまで、中学生向けに整理します。
- H1：STAGE2 Lesson11-3enough to 構文｜too / enough to と so that の書き換え【ニュートレジャーの道案内】
- 冒頭120字：引き続き、不定詞の発展的な使い方を扱います。セクション3では、最初に 「too to 構文」 と 「enough to 構文」 の2つを学び、そのあとでこれらを &amp;#8220;so that&amp;#8221; という別の接続詞を使って書き換える
【GSC主要クエリ（表示回数上位50件）】
- enough to｜表示903｜CTR 0.11%｜順位1.0
- enough to 意味｜表示350｜CTR 0.00%｜順位1.2
- too to 構文｜表示320｜CTR 0.00%｜順位1.3
- enough to 構文｜表示213｜CTR 0.00%｜順位2.0
- enough 使い方｜表示175｜CTR 0.00%｜順位1.0
- enough to do｜表示174｜CTR 0.00%｜順位1.6
- トゥートゥー構文｜表示67｜CTR 0.00%｜順位1.0
- enough to 使い方｜表示66｜CTR 0.00%｜順位1.0
- enough 位置｜表示48｜CTR 0.00%｜順位1.0
- too to｜表示46｜CTR 0.00%｜順位1.1
- いなふとぅー 意味｜表示43｜CTR 0.00%｜順位1.0
- いなーふ 英語｜表示41｜CTR 0.00%｜順位1.0
- too 使い方｜表示37｜CTR 0.00%｜順位1.0
- enough that 構文｜表示33｜CTR 0.00%｜順位5.6
- enough｜表示32｜CTR 0.00%｜順位2.5
- enough 意味｜表示31｜CTR 0.00%｜順位2.6
- 形容詞 enough to do｜表示27｜CTR 0.00%｜順位1.0
- enough 副詞｜表示26｜CTR 0.00%｜順位1.0
- so that 構文 例文｜表示26｜CTR 0.00%｜順位1.0
- 不定詞の発展的用法｜表示25｜CTR 8.00%｜順位3.2
- enough to 言い換え｜表示24｜CTR 0.00%｜順位10.5
- enough for｜表示22｜CTR 0.00%｜順位1.0
- too to 構文 言い換え｜表示22｜CTR 0.00%｜順位1.0
- enough to do 意味｜表示21｜CTR 0.00%｜順位1.6
- enough 形容詞｜表示21｜CTR 0.00%｜順位1.0
- too to構文｜表示21｜CTR 0.00%｜順位1.0
- いなーふとぅー｜表示19｜CTR 0.00%｜順位1.0
- enough to構文｜表示18｜CTR 0.00%｜順位3.2
- enough for 人 to｜表示17｜CTR 0.00%｜順位3.3
- enough 動詞｜表示16｜CTR 0.00%｜順位1.1
- too to 不定詞｜表示16｜CTR 0.00%｜順位1.0
- so 形容詞 that 構文｜表示15｜CTR 0.00%｜順位1.0
- too to構文 書き換え｜表示15｜CTR 0.00%｜順位1.1
- too使い方｜表示15｜CTR 0.00%｜順位1.0
- enough to v｜表示14｜CTR 0.00%｜順位1.0
- far too｜表示14｜CTR 0.00%｜順位1.0
- too の 使い方｜表示14｜CTR 0.00%｜順位1.0
- enough to意味｜表示13｜CTR 0.00%｜順位1.2
- too to 構文 書き換え｜表示13｜CTR 0.00%｜順位1.1
- イナフ 使い方｜表示13｜CTR 0.00%｜順位1.0
- to enough｜表示12｜CTR 0.00%｜順位3.3
- too a to b｜表示12｜CTR 0.00%｜順位2.7
- too enough 意味｜表示12｜CTR 0.00%｜順位4.6
- too to の書き換え｜表示12｜CTR 0.00%｜順位1.0
- too to 意味｜表示12｜CTR 0.00%｜順位1.3
- enough to 書き換え｜表示11｜CTR 0.00%｜順位3.2
- so that too to 違い｜表示11｜CTR 0.00%｜順位3.9
- too to 構文 so that｜表示11｜CTR 0.00%｜順位4.6
- too 形容詞 for 人 to｜表示11｜CTR 0.00%｜順位1.0
- too 形容詞 to｜表示11｜CTR 0.00%｜順位1.0
【参考：代表語（自動抽出）】enough
【出力（必ずこの順）】
1) 本文の要約（想定読者・悩み・解決）
2) 検索意図の整理（主要クエリから2〜3パターン）
3) 不一致の指摘（タイトル/メタ/H1/冒頭のどこがズレているか）
4) 修正方針（“どの意図に寄せるか”を1つに決める）
5) 修正案（すべてコードブロック）
   - タイトル案3つ（全角35字前後＋56字以上の網羅型を1つ）
   - メタ案3つ（全角90字前後）
   - H1案2つ
   - 冒頭120字（2案：&lt;p&gt;で開始）
【禁則ワード（シート連動）】
以下の【禁則ワード】は、タイトル/メタ/導入文/見出し/本文のいずれにも原則使用しないでください。
言い換えが必要な場合は、自然な日本語に置換してください。
【禁則ワード】
- 崩れ
- 型
- 迷い
- 保留
- 固定
- 手順
- 立て直
- 最短
- 結論だけ
- 乱れ
- 三点確認
- 内部リンク
- 導線
- 設計
- 刺
- まず結論
- 整え
- 押し付けない案内
- 統一
- 次の一手
- 失点
- 確定
- サブコラム
- 30秒
- 1分
- CV
- 網羅
【本文】
```html
&lt;p&gt;&lt;iframe title="YouTube video player" src="https://www.youtube.com/embed/_C4cggZ2tn0?si=I6rT67E5RVCxv5fA" width="560" height="315" frameborder="0" allowfullscreen="allowfullscreen"&gt;&lt;span data-mce-type="bookmark" style="display: inline-block; width: 0px; overflow: hidden; line-height: 0;" class="mce_SELRES_start"&gt;﻿&lt;/span&gt;&lt;span data-mce-type="bookmark" style="display: inline-block; width: 0px; overflow: hidden; line-height: 0;" class="mce_SELRES_start"&gt;﻿&lt;/span&gt;&lt;/iframe&gt;&lt;/p&gt;
&lt;p data-start="26" data-end="155"&gt;引き続き、不定詞の発展的な使い方を扱います。セクション3では、最初に &lt;strong data-start="61" data-end="76"&gt;「too to 構文」&lt;/strong&gt; と &lt;strong data-start="79" data-end="97"&gt;「enough to 構文」&lt;/strong&gt; の2つを学び、そのあとでこれらを &lt;strong data-start="115" data-end="128"&gt;&amp;#8220;so that&amp;#8221;&lt;/strong&gt; という別の接続詞を使って書き換える内容が登場します。&lt;br /&gt;
NEW TREASURE STAGE2 の文法事項・Lesson一覧の全体像は、&lt;strong&gt;&lt;a href="https://eigo-rewrite.com/column/hub_stage2/"&gt;NEW TREASURE STAGE2｜中2英文法 総括＋Lesson一覧（全体像はこちら）&lt;/a&gt;&lt;/strong&gt;で確認できます。&lt;/p&gt;
&lt;p data-start="157" data-end="240"&gt;まずは「too to 構文」を進めますが、こちらは比較的すぐに定着する内容です。そのため簡潔に確認し、次の「enough to 構文」に重点を置いて学習していきます。&lt;/p&gt;
&lt;p&gt;&lt;img decoding="async" fetchpriority="high" class="alignnone size-medium wp-image-851" src="https://eigo-rewrite.com/wp-content/uploads/2023/11/スライド1-300x169.jpg" alt="" width="300" height="169" srcset="https://eigo-rewrite.com/wp-content/uploads/2023/11/スライド1-300x169.jpg 300w, https://eigo-rewrite.com/wp-content/uploads/2023/11/スライド1-1024x576.jpg 1024w, https://eigo-rewrite.com/wp-content/uploads/2023/11/スライド1-768x432.jpg 768w, https://eigo-rewrite.com/wp-content/uploads/2023/11/スライド1-320x180.jpg 320w, https://eigo-rewrite.com/wp-content/uploads/2023/11/スライド1.jpg 1280w" sizes="(max-width: 300px) 100vw, 300px" /&gt;&lt;/p&gt;
&lt;p&gt;&amp;#8220;too&amp;#8221;これは「何々過ぎる」です。そのあとに形容詞、副詞を置いて、さらに「it to 構文」で出てきた「for 人」を置き、さらに「to 不定詞」となっています。&lt;/p&gt;
&lt;p&gt;直訳しますと、この「&lt;span style="color: #ff0000;"&gt;to 不定詞するにはあまりにも形容詞、副詞過ぎる&lt;/span&gt;」という意味になっていまして、これを日本語を変えますと、例えば「彼は学校へ行くにはまだ幼過ぎる。」という文があるとします。&lt;br /&gt;
言い換えると、「彼は幼過ぎるので学校に行く事が出来ない。」という訳も出来ます。これに関してはどちらで訳しても大丈夫です。&lt;/p&gt;
&lt;p&gt;&amp;#8220;Betty was too shy&amp;#8221;「ベティさんはシャイ過ぎる」どれぐらいシャイなのかというと、&amp;#8221;too speak to the teacher」と書いてありますから、「先生に話し掛けるにはシャイ過ぎる。」となります。裏返すと「ベティさんはとてもシャイ」「内気過ぎるので先生に話し掛ける事が出来ません。」というような意味になっています。&lt;/p&gt;
&lt;p&gt;このように、「too to」がありまして、ここに形容詞とか副詞を置きます。そのあとに、この「to 不定詞」の塊を置く事によって、右から左に訳したい人は「ベティは先生に話し掛けるには内気過ぎる。」、左から訳したい人は「ベティはシャイ」「内気過ぎるので先生に話し掛ける事が出来ない。」という意味になります。&lt;/p&gt;
&lt;p&gt;&lt;span style="color: #0000ff;"&gt;否定的に訳す&lt;/span&gt;というのが一つポイントとなります。&lt;br /&gt;
&lt;!-- 語彙強化講座 --&gt;&lt;/p&gt;
&lt;div style="border: 2px solid #ff6600; background-color: #fff0e0; padding: 10px; display: flex; align-items: center; justify-content: center; margin-bottom: 10px;"&gt;
&lt;p&gt;&lt;img decoding="async" style="max-width: 100px; height: auto; margin-right: 10px;" src="https://eigo-rewrite.com/wp-content/uploads/2020/06/logo_tate-1.png" alt="Re-Writeのロゴ" /&gt;&lt;/p&gt;
&lt;div&gt;
&lt;p style="margin: 5px 0;"&gt;【語彙強化講座】：長文読解で必要な語彙・熟語を徹底的に習得し、都立・私立の入試対策に直結する語彙力を養います。&lt;/p&gt;
&lt;p&gt;&lt;a style="background-color: #ff6600; color: white; padding: 5px 10px; text-align: center; text-decoration: none; display: inline-block; font-size: 14px;" href="https://eigo-rewrite.com/vocabulary/"&gt;詳細を見る&lt;/a&gt;&lt;/p&gt;
&lt;/div&gt;
&lt;/div&gt;
&lt;p&gt;さらに下の方を見てみます。&lt;br /&gt;
&amp;#8220;The teacher spoke too fast&amp;#8221;ここまでで一旦区切ると、「先生は早く喋り過ぎました」となります。&lt;/p&gt;
&lt;p&gt;どれぐらい早く喋り過ぎたかというと、&amp;#8221;for her&amp;#8221;「彼女にとって」&amp;#8221;to understand&amp;#8221;「理解するには早過ぎました」と言っています。&lt;/p&gt;
&lt;p&gt;先ほどと同様に塊を見てみると、まず&amp;#8221;too fast&amp;#8221;今度は「早く」と言っているので副詞になっていまして、&amp;#8221;for her&amp;#8221;「彼女にとって」となり「to 不定詞」で「理解する」となっています。そうすると、「先生は早く喋り過ぎたので彼女にとっては理解が出来なかった。」となります。&lt;/p&gt;
&lt;p&gt;言葉を変えますと、「先生が早く喋り過ぎたので彼女は理解する事が出来なかった。」というような意味になっています。&lt;/p&gt;
&lt;p&gt;このように「too to」というのは、割と響きとしてもそんなに難しくありませんし、どうやら&lt;span style="color: #0000ff;"&gt;「too to」でこの形容詞とか副詞を挟むんだな&lt;/span&gt;、というような事が見えやすいので、そこまで問題はないかと思います。&lt;/p&gt;
&lt;p&gt;&lt;img decoding="async" class="alignnone size-medium wp-image-853" src="https://eigo-rewrite.com/wp-content/uploads/2023/11/スライド用2-1-300x169.jpg" alt="" width="300" height="169" srcset="https://eigo-rewrite.com/wp-content/uploads/2023/11/スライド用2-1-300x169.jpg 300w, https://eigo-rewrite.com/wp-content/uploads/2023/11/スライド用2-1-1024x576.jpg 1024w, https://eigo-rewrite.com/wp-content/uploads/2023/11/スライド用2-1-768x432.jpg 768w, https://eigo-rewrite.com/wp-content/uploads/2023/11/スライド用2-1-320x180.jpg 320w, https://eigo-rewrite.com/wp-content/uploads/2023/11/スライド用2-1.jpg 1280w" sizes="(max-width: 300px) 100vw, 300px" /&gt;&lt;/p&gt;
&lt;p&gt;それでは次に「enough to」に関して見ていきます。こちらの方が&lt;span style="color: #ff0000;"&gt;間違える率というのは高い&lt;/span&gt;です。&lt;/p&gt;
&lt;p&gt;先ほどの「too to」というのは、&amp;#8221;too&amp;#8221;と&amp;#8221;to&amp;#8221;で形容詞、副詞を挟むというようなのが見えやすかったんですが、今度は&lt;strong&gt;語順&lt;/strong&gt;に注意して頂きたいです。&lt;/p&gt;
&lt;p&gt;今度は形容詞、副詞が先にきて、次に&amp;#8221;enough&amp;#8221;がきて、「for 人」があったりなかったりして、そのあとに「to 不定詞」となっています。&lt;/p&gt;
&lt;p&gt;&amp;#8220;enough&amp;#8221;というのは、元々「十分に」とか「十分な」という意味ですが、この形の場合は&lt;span style="color: #ff00ff;"&gt;「十分に」&lt;/span&gt;という意味の副詞です。こちらに関しては、&amp;#8221;enough&amp;#8221;というのは後ろから前の形容詞、副詞を修飾します。&lt;/p&gt;
&lt;p&gt;なので「十分なんとかだ」という形になっていて、直訳すると「この人にとってto 不定詞するには十分なんとかだ」となります。裏返すと、「十分に何々なのでこの人は何々出来る」というような形になります。&lt;/p&gt;
&lt;p&gt;まず&amp;#8221;I left home early&amp;#8221;が副詞です。「早く」という意味です。&lt;/p&gt;
&lt;p&gt;そうすると、「私は早く家を出ました」となります。そして、ここの&amp;#8221;enough&amp;#8221;というのが右から左へ形容詞、副詞を修飾します。&lt;/p&gt;
&lt;p&gt;そうすると、「私は十分早く出発しました」となり、どれぐらい十分だったのかというと、&amp;#8221;to be in time for school&amp;#8221;&amp;#8221;be in time for&amp;#8221;は「間に合う」という意味ですから、そうすると「私は学校に間に合うには十分早く出発しました。」となります。&lt;/p&gt;
&lt;p&gt;言い換えると、「私は十分に早く出発したので学校に間に合いました。」という意味になっています。これだけ聞くとそんなに難しくはなさそうですが、毎年この&lt;span style="color: #0000ff;"&gt;&amp;#8220;early&amp;#8221;と&amp;#8221;enough&amp;#8221;を逆にしてしまう人がいます。&lt;/span&gt;&lt;/p&gt;
&lt;p&gt;響き的には&amp;#8221;early enough to&amp;#8221;よりも&amp;#8221;enough early to&amp;#8221;の方がしっくりきそうな気がしてしまうのでそうなってしまいますが、&lt;strong&gt;「too to」と違って&amp;#8221;enough&amp;#8221;の方は必ず形容詞、副詞の後ろに置いて、後ろから前を修飾するというのを強く意識して下さい。&lt;/strong&gt;&lt;/p&gt;
&lt;p&gt;同様にこちらも&amp;#8221;This book is easy enough&amp;#8221;、まずここで切れていて、「この本は十分に簡単です」となり、どれぐらい十分に簡単かというと、&amp;#8221;for me&amp;#8221;「私にとって」&amp;#8221;to understand&amp;#8221;「理解するには」となります。&lt;/p&gt;
&lt;p&gt;つまり、「私にとって理解するには十分簡単です。」、言い換えると「この本は十分に簡単なので」「とても簡単なので私は理解出来ます。」というような形で左から訳す事も出来ます。&lt;/p&gt;
&lt;hr /&gt;
&lt;p&gt;&lt;iframe loading="lazy" title="YouTube video player" src="https://www.youtube.com/embed/gnofFaQETJ4?si=ZYiDHzPPWeRf7B1k" width="560" height="315" frameborder="0" allowfullscreen="allowfullscreen"&gt;&lt;/iframe&gt;&lt;/p&gt;
&lt;p&gt;それでは最後に「too to 構文」と、それから「so that 構文」というものの書き換えについて見ていきたいと思います。ちょっとややこしい所もありますので、しっかりここは注意点を含めて学習して下さい。&lt;/p&gt;
&lt;p&gt;&lt;img decoding="async" loading="lazy" class="alignnone size-medium wp-image-852" src="https://eigo-rewrite.com/wp-content/uploads/2023/11/スライド用3-300x169.jpg" alt="" width="300" height="169" srcset="https://eigo-rewrite.com/wp-content/uploads/2023/11/スライド用3-300x169.jpg 300w, https://eigo-rewrite.com/wp-content/uploads/2023/11/スライド用3-1024x576.jpg 1024w, https://eigo-rewrite.com/wp-content/uploads/2023/11/スライド用3-768x432.jpg 768w, https://eigo-rewrite.com/wp-content/uploads/2023/11/スライド用3-320x180.jpg 320w, https://eigo-rewrite.com/wp-content/uploads/2023/11/スライド用3.jpg 1280w" sizes="(max-width: 300px) 100vw, 300px" /&gt;&lt;/p&gt;
&lt;p&gt;まずは、上は先ほど見たようなと「too to 構文」になっています。&lt;/p&gt;
&lt;p&gt;&amp;#8220;This tea is too hot&amp;#8221;「この紅茶は熱過ぎる」と言っていて、どれぐらい熱いかというと&amp;#8221;for me&amp;#8221;「私にとって飲むには熱過ぎる」となります。&lt;/p&gt;
&lt;p&gt;という事は言い換えると、「この紅茶は」「このお茶はとても熱いので」あるいは「熱過ぎるので私は飲む事が出来ません。」というような形になっています。&lt;/p&gt;
&lt;p&gt;これを今度は下のように&lt;span style="color: #ff6600;"&gt;&amp;#8220;so&amp;#8221;と&amp;#8221;that&amp;#8221;を使って書き換える&lt;/span&gt;というものがあるんですが、まずこれはなんなんだという事ですね。&lt;/p&gt;
&lt;p&gt;&amp;#8220;so&amp;#8221;は「とても」とか「それほど」という意味です。つまり「so + 形容詞」で「とても熱い」とか「とても背が高い」と言っていて、そのあとに&amp;#8221;that&amp;#8221;があります。この&amp;#8221;that&amp;#8221;というのは接続詞です。&lt;/p&gt;
&lt;p&gt;接続詞という事は&amp;#8221;because&amp;#8221;とか&amp;#8221;if&amp;#8221;とか&amp;#8221;when&amp;#8221;と同じように、そのあとが主語+動詞にならなければいけないというルールがあります。&lt;/p&gt;
&lt;p&gt;「too to 構文」というのは、「何々過ぎて何々出来ない」と言っている訳ですから、出来る出来ないとして、ここに&amp;#8221;can’t&amp;#8221;というのを入れる必要があります。&lt;/p&gt;
&lt;p&gt;そうしますと、こちらに当てはめると「この紅茶はとても熱いです。なので」&amp;#8221;that&amp;#8221;が接続詞なので「私は飲む事が出来ない」となっています。&lt;/p&gt;
&lt;p&gt;上の文と下の文を比べてみると、例えばこの&amp;#8221;too&amp;#8221;とか&amp;#8221;that&amp;#8221;の所が空欄になった際に、ここが空欄になっているとそうすると&amp;#8221;too&amp;#8221;でも&amp;#8221;so&amp;#8221;でもどっちでも入れられそうな訳ですが、この次を見るとこちらは&amp;#8221;for&amp;#8221;が前置詞なので、前置詞のあとですから&amp;#8221;I&amp;#8221;ではなくて&amp;#8221;me&amp;#8221;の目的格になっています。&lt;/p&gt;
&lt;p&gt;ところがこちらは接続詞のあとなので、主語ですから&amp;#8221;I&amp;#8221;という形になっています。&lt;/p&gt;
&lt;p&gt;ですので、空欄補充の問題等ではここの形をまず見まして、そうすると&lt;span style="color: #0000ff;"&gt;&amp;#8220;me&amp;#8221;なのか&amp;#8221;I&amp;#8221;なのか&lt;/span&gt;という所で&lt;span style="color: #0000ff;"&gt;「too to 構文」なのか「so that 構文」なのか&lt;/span&gt;というのを分けるというのが一つ注意点です。&lt;/p&gt;
&lt;p&gt;そして、上の文は「この紅茶は熱過ぎるので私飲めません」で終わっていますが、下の文ですと「この紅茶とても熱いので私はそれを飲めません」というふうに&amp;#8221;it&amp;#8221;か書かれています。&lt;/p&gt;
&lt;p&gt;これは何かというと、あんまり深入りするとかなり難しい話になってしまうのでここでは本当に軽くだけお話ししますが、&lt;span style="color: #ff6600;"&gt;不定詞の場合は何かを修飾する場合、ここの目的語というのはあえて&amp;#8221;This tea&amp;#8221;とか&amp;#8221;it&amp;#8221;とか言わなくていいんです。&lt;/span&gt;&lt;/p&gt;
&lt;p&gt;今まで例えば「読むための本」と言った時にわざわざここに&amp;#8221;a book&amp;#8221;という名詞って入れてなかったはずです。それと同じような事がここにも起こっていまして、本当は&amp;#8221;drink tea&amp;#8221;な訳ですが、わざわざ書かなくてもあちらに書かれているので書かなくていいよねと、これが不定詞のルールです。&lt;/p&gt;
&lt;p&gt;ところが、これは&amp;#8221;that&amp;#8221;は接続詞になっていますので、接続詞のあとというのは主語と動詞と目的語を全て揃えなければいけないというルールになっていますから。この「too to 構文」の時は意識しなくていいんですが、&lt;span style="color: #ff0000;"&gt;「so that 構文」の場合は「誰がする何を」の部分までちゃんと書ききるという事が注意点になります。&lt;/span&gt;&lt;/p&gt;
&lt;p&gt;このように、「too to」と「so that」をそれだけ覚えるのではなくて、そのあとが&lt;strong&gt;目的語がいるのかいらないのか&lt;/strong&gt;という所が注意点となります。&lt;/p&gt;
&lt;p&gt;特に「so that」の場合は&lt;span style="color: #0000ff;"&gt;一回出てきているこの&amp;#8221;tea&amp;#8221;という名詞であっても&amp;#8221;itに&amp;#8221;換えて書かなければいけない&lt;/span&gt;、こういった所に注意して文を書く練習をして下さい。&lt;br /&gt;
&lt;!-- 都立高校入試 英語・英作文対策講座 --&gt;&lt;/p&gt;
&lt;div style="border: 2px solid #ff6600; background-color: #fff0e0; padding: 10px; display: flex; align-items: center; justify-content: center; margin-bottom: 10px;"&gt;&lt;img decoding="async" style="max-width: 100px; height: auto; margin-right: 10px;" src="https://eigo-rewrite.com/wp-content/uploads/2020/06/logo_tate-1.png" alt="Re-Writeのロゴ" /&gt;&lt;/p&gt;
&lt;div&gt;
&lt;p style="margin: 5px 0;"&gt;【都立高校入試 英語・英作文対策講座】：共通問題から自校作成校までの長文読解と自由英作文を集中的に演習し、&lt;br /&gt;
&lt;strong&gt;「5分で書ききる」答案作りと安定して得点できる英語力&lt;/strong&gt;を養います。&lt;/p&gt;
&lt;p&gt;&lt;a style="background-color: #ff6600; color: white; padding: 5px 10px; text-align: center; text-decoration: none; display: inline-block; font-size: 14px;" href="https://eigo-rewrite.com/toritsu/"&gt;&lt;br /&gt;
詳細を見る&lt;br /&gt;
&lt;/a&gt;&lt;/p&gt;
&lt;/div&gt;
&lt;/div&gt;
&lt;p&gt;12月10日 18:48&lt;/p&gt;
&lt;h2&gt;不定詞の発展用法：too to / enough to / so that 構文まとめ&lt;/h2&gt;
&lt;ul&gt;
&lt;li&gt;&lt;strong&gt;「too to 構文」&lt;/strong&gt;：too + 形容詞/副詞 + (for 人) + to 不定詞で、「〜するには…すぎてできない」という&lt;strong&gt;否定的な意味&lt;/strong&gt;を表す。&lt;/li&gt;
&lt;li&gt;&lt;strong&gt;「enough to 構文」&lt;/strong&gt;：形容詞/副詞 + enough + (for 人) + to 不定詞で、「〜するのに十分…だ」という&lt;strong&gt;肯定的な意味&lt;/strong&gt;を表す。&lt;/li&gt;
&lt;li&gt;&lt;strong&gt;語順の違い&lt;/strong&gt;：too は &lt;strong&gt;前&lt;/strong&gt;に形容詞/副詞、enough は &lt;strong&gt;後ろ&lt;/strong&gt;に置く（too fast to / early enough to）。&lt;/li&gt;
&lt;li&gt;&lt;strong&gt;「too to → so that」書き換え&lt;/strong&gt;：
&lt;ul&gt;
&lt;li&gt;too 〜 to …：〜しすぎて…できない&lt;/li&gt;
&lt;li&gt;so 〜 that S &lt;strong&gt;can’t&lt;/strong&gt; …：とても〜なので S は…できない&lt;/li&gt;
&lt;/ul&gt;
&lt;/li&gt;
&lt;li&gt;&lt;strong&gt;文の形の違い&lt;/strong&gt;：
&lt;ul&gt;
&lt;li&gt;too 〜 for 人 to V：&lt;strong&gt;for + 人&lt;/strong&gt; のあとに to 不定詞。目的語は省略されることが多い。&lt;/li&gt;
&lt;li&gt;so 〜 that S can’t V &lt;strong&gt;it&lt;/strong&gt;：that のあとは&lt;strong&gt;主語＋助動詞＋動詞＋目的語&lt;/strong&gt;までしっかり書く必要がある。&lt;/li&gt;
&lt;/ul&gt;
&lt;/li&gt;
&lt;li&gt;&lt;strong&gt;見分けのポイント&lt;/strong&gt;：
&lt;ul&gt;
&lt;li&gt;「for me to …」が見えたら too to 構文の可能性大。&lt;/li&gt;
&lt;li&gt;「so 〜 that I can’t … it」のように S + can’t + 動詞 + it になっていれば so that 構文。&lt;/li&gt;
&lt;/ul&gt;
&lt;/li&gt;
&lt;/ul&gt;
&lt;table style="table-layout: fixed; width: 100%; border-collapse: collapse; line-height: 1.6;"&gt;
&lt;thead style="background-color: #dd8500; color: white;"&gt;
&lt;tr&gt;
&lt;th&gt;項目&lt;/th&gt;
&lt;th&gt;説明&lt;/th&gt;
&lt;/tr&gt;
&lt;/thead&gt;
&lt;tbody&gt;
&lt;tr style="background-color: #f0b464; color: black;"&gt;
&lt;td&gt;too to 構文の基本&lt;/td&gt;
&lt;td&gt;too + 形容詞/副詞 + (for 人) + to 不定詞：「〜するには…すぎてできない」という&lt;strong&gt;否定的意味&lt;/strong&gt;を表す。&lt;/td&gt;
&lt;/tr&gt;
&lt;tr style="background-color: white; color: black;"&gt;
&lt;td&gt;too to の訳し方&lt;/td&gt;
&lt;td&gt;「〜するには〜すぎる」→ 裏返して「〜しすぎて〜できない」と否定的に訳すと分かりやすい。&lt;/td&gt;
&lt;/tr&gt;
&lt;tr style="background-color: #f0b464; color: black;"&gt;
&lt;td&gt;enough to 構文の語順&lt;/td&gt;
&lt;td&gt;形容詞/副詞 + enough + (for 人) + to 不定詞。&lt;strong&gt;enough は必ず形容詞/副詞の後ろ&lt;/strong&gt;に置く。&lt;/td&gt;
&lt;/tr&gt;
&lt;tr style="background-color: white; color: black;"&gt;
&lt;td&gt;enough の意味&lt;/td&gt;
&lt;td&gt;「十分に〜だ」という意味で前の形容詞/副詞を後ろから修飾。「十分〜なので…できる」という肯定的な内容。&lt;/td&gt;
&lt;/tr&gt;
&lt;tr style="background-color: #f0b464; color: black;"&gt;
&lt;td&gt;too to と enough to の違い&lt;/td&gt;
&lt;td&gt;too to：できない方向（過剰）／enough to：できる方向（十分）。意味のベクトルが逆になる。&lt;/td&gt;
&lt;/tr&gt;
&lt;tr style="background-color: white; color: black;"&gt;
&lt;td&gt;so that 構文の形&lt;/td&gt;
&lt;td&gt;so + 形容詞/副詞 + that + S + can’t + V (+ 目的語)：「とても〜なので S は…できない」と表す。&lt;/td&gt;
&lt;/tr&gt;
&lt;tr style="background-color: #f0b464; color: black;"&gt;
&lt;td&gt;too to → so that への書き換え&lt;/td&gt;
&lt;td&gt;This tea is too hot for me to drink. → This tea is so hot that I can’t drink &lt;strong&gt;it&lt;/strong&gt;.&lt;/td&gt;
&lt;/tr&gt;
&lt;tr style="background-color: white; color: black;"&gt;
&lt;td&gt;構文の見分け方&lt;/td&gt;
&lt;td&gt;「for + 人 + to 不定詞」なら too to、「that + S + can’t + 動詞 + 目的語」なら so that 構文と判断する。&lt;/td&gt;
&lt;/tr&gt;
&lt;/tbody&gt;
&lt;/table&gt;
&lt;hr /&gt;
&lt;h2&gt;クイズ（too to / enough to / so that 構文）&lt;/h2&gt;
&lt;p&gt;&lt;script&gt; function showAnswer(id) { var ans = document.getElementById(id); var btn = document.getElementById(id + '-btn'); if (ans &amp;&amp; btn) { ans.style.display = 'inline'; btn.style.display = 'none'; } } &lt;/script&gt;&lt;/p&gt;
&lt;table style="table-layout: fixed; width: 100%; border-collapse: collapse; line-height: 1.6;"&gt;
&lt;thead style="background-color: #dd8500; color: white;"&gt;
&lt;tr&gt;
&lt;th style="width: 35%;"&gt;問題&lt;/th&gt;
&lt;th style="width: 45%;"&gt;選択肢&lt;/th&gt;
&lt;th style="width: 20%;"&gt;正解&lt;/th&gt;
&lt;/tr&gt;
&lt;/thead&gt;
&lt;tbody&gt;
&lt;tr style="background-color: #f0b464; color: black;"&gt;
&lt;td&gt;1. 「too to 構文」の基本的な意味として最も近いものはどれ？&lt;/td&gt;
&lt;td&gt;A. とても〜なので…できる&lt;br /&gt;
B. 〜するには…すぎてできない&lt;br /&gt;
C. 〜するために十分〜だ&lt;br /&gt;
D. 〜するつもりだ&lt;/td&gt;
&lt;td&gt;&lt;button id="q1-btn"&gt;正解を見る&lt;/button&gt; &lt;span id="q1" style="display: none;"&gt;B&lt;/span&gt;&lt;/td&gt;
&lt;/tr&gt;
&lt;tr style="background-color: white; color: black;"&gt;
&lt;td&gt;2. 「ベティはシャイすぎて先生に話しかけることができなかった。」の英文として最も適切なのは？&lt;/td&gt;
&lt;td&gt;A. Betty was too shy to speak to the teacher.&lt;br /&gt;
B. Betty was shy enough to speak to the teacher.&lt;br /&gt;
C. Betty was so shy that she could speak to the teacher.&lt;br /&gt;
D. Betty was enough shy to speak to the teacher.&lt;/td&gt;
&lt;td&gt;&lt;button id="q2-btn"&gt;正解を見る&lt;/button&gt; &lt;span id="q2" style="display: none;"&gt;A&lt;/span&gt;&lt;/td&gt;
&lt;/tr&gt;
&lt;tr style="background-color: #f0b464; color: black;"&gt;
&lt;td&gt;3. 「enough to 構文」の語順として正しいものはどれ？&lt;/td&gt;
&lt;td&gt;A. enough early to leave home&lt;br /&gt;
B. early enough to leave home&lt;br /&gt;
C. enough tall to reach the shelf&lt;br /&gt;
D. tall enough reach the shelf&lt;/td&gt;
&lt;td&gt;&lt;button id="q3-btn"&gt;正解を見る&lt;/button&gt; &lt;span id="q3" style="display: none;"&gt;B&lt;/span&gt;&lt;/td&gt;
&lt;/tr&gt;
&lt;tr style="background-color: white; color: black;"&gt;
&lt;td&gt;4. 「I left home early enough to be in time for school.」の意味として最も近いものは？&lt;/td&gt;
&lt;td&gt;A. 家を遅く出たので学校に遅刻した。&lt;br /&gt;
B. 十分早く家を出たので学校に間に合った。&lt;br /&gt;
C. いつもより遅く出たが学校に間に合った。&lt;br /&gt;
D. 家を出なかったので学校に行かなかった。&lt;/td&gt;
&lt;td&gt;&lt;button id="q4-btn"&gt;正解を見る&lt;/button&gt; &lt;span id="q4" style="display: none;"&gt;B&lt;/span&gt;&lt;/td&gt;
&lt;/tr&gt;
&lt;tr style="background-color: #f0b464; color: black;"&gt;
&lt;td&gt;5. 次のうち、「This tea is too hot for me to drink.」を書き換えた &lt;strong&gt;so that 構文&lt;/strong&gt;として正しいものは？&lt;/td&gt;
&lt;td&gt;A. This tea is so hot that I can drink it.&lt;br /&gt;
B. This tea is so hot that I can’t drink it.&lt;br /&gt;
C. This tea is so hot that for me to drink.&lt;br /&gt;
D. This tea is too hot that I can’t drink.&lt;/td&gt;
&lt;td&gt;&lt;button id="q5-btn"&gt;正解を見る&lt;/button&gt; &lt;span id="q5" style="display: none;"&gt;B&lt;/span&gt;&lt;/td&gt;
&lt;/tr&gt;
&lt;tr style="background-color: white; color: black;"&gt;
&lt;td&gt;6. 「too to 構文」と「so that 構文」の形の組み合わせとして正しいものは？&lt;/td&gt;
&lt;td&gt;A. too + 形容詞 + for 人 + to V ／ so + 形容詞 + that + S can’t V&lt;br /&gt;
B. too + 形容詞 + that + S can’t V ／ so + 形容詞 + for 人 + to V&lt;br /&gt;
C. too + 形容詞 + to V 人 ／ so + 形容詞 + that + to V&lt;br /&gt;
D. too + 形容詞 + 人 + to V ／ so + 形容詞 + that + V S&lt;/td&gt;
&lt;td&gt;&lt;button id="q6-btn"&gt;正解を見る&lt;/button&gt; &lt;span id="q6" style="display: none;"&gt;A&lt;/span&gt;&lt;/td&gt;
&lt;/tr&gt;
&lt;tr style="background-color: #f0b464; color: black;"&gt;
&lt;td&gt;7. 「先生が速く話しすぎて、彼女はそれを理解できなかった。」の英文として適切なのは？&lt;/td&gt;
&lt;td&gt;A. The teacher spoke too fast for her to understand it.&lt;br /&gt;
B. The teacher spoke so fast that she couldn’t understand it.&lt;br /&gt;
C. The teacher spoke enough fast that she couldn’t understand it.&lt;br /&gt;
D. The teacher spoke so fast for her to understand.&lt;/td&gt;
&lt;td&gt;&lt;button id="q7-btn"&gt;正解を見る&lt;/button&gt; &lt;span id="q7" style="display: none;"&gt;B（A も意味としては正しいが、問は so that 構文を想定）&lt;/span&gt;&lt;/td&gt;
&lt;/tr&gt;
&lt;tr style="background-color: white; color: black;"&gt;
&lt;td&gt;8. 空欄に入る語として最も適切なものは？&lt;br /&gt;
This box is _____ heavy for me to carry.&lt;/td&gt;
&lt;td&gt;A. so&lt;br /&gt;
B. too&lt;br /&gt;
C. enough&lt;br /&gt;
D. very&lt;/td&gt;
&lt;td&gt;&lt;button id="q8-btn"&gt;正解を見る&lt;/button&gt; &lt;span id="q8" style="display: none;"&gt;B&lt;/span&gt;&lt;/td&gt;
&lt;/tr&gt;
&lt;tr style="background-color: #f0b464; color: black;"&gt;
&lt;td&gt;9. ニュアンスについて正しい説明はどれ？&lt;/td&gt;
&lt;td&gt;A. too to 構文は「できない」方向、enough to 構文は「できる」方向の意味になる。&lt;br /&gt;
B. too to 構文も enough to 構文も常に肯定的な意味になる。&lt;br /&gt;
C. enough to 構文は必ず否定文で使う。&lt;br /&gt;
D. too to 構文は比較級の文でしか使えない。&lt;/td&gt;
&lt;td&gt;&lt;button id="q9-btn"&gt;正解を見る&lt;/button&gt; &lt;span id="q9" style="display: none;"&gt;A&lt;/span&gt;&lt;/td&gt;
&lt;/tr&gt;
&lt;tr style="background-color: white; color: black;"&gt;
&lt;td&gt;10. 次の文のうち、&lt;strong&gt;語順が誤っている&lt;/strong&gt;ものはどれ？&lt;/td&gt;
&lt;td&gt;A. This book is easy enough for me to understand.&lt;br /&gt;
B. I left home enough early to be in time for school.&lt;br /&gt;
C. The river is too wide for us to swim across.&lt;br /&gt;
D. He was too tired to walk.&lt;/td&gt;
&lt;td&gt;&lt;button id="q10-btn"&gt;正解を見る&lt;/button&gt; &lt;span id="q10" style="display: none;"&gt;B（正しくは “early enough to …”）&lt;/span&gt;&lt;/td&gt;
&lt;/tr&gt;
&lt;/tbody&gt;
&lt;/table&gt;
&lt;p&gt;&lt;!-- 音読リスニング講座 --&gt;&lt;/p&gt;
&lt;div style="border: 2px solid #ff6600; background-color: #fff0e0; padding: 10px; display: flex; align-items: center; justify-content: center; margin-bottom: 10px;"&gt;
&lt;p&gt;&lt;img decoding="async" style="max-width: 100px; height: auto; margin-right: 10px;" src="https://eigo-rewrite.com/wp-content/uploads/2020/06/logo_tate-1.png" alt="Re-Writeのロゴ" /&gt;&lt;/p&gt;
&lt;div&gt;
&lt;p style="margin: 5px 0;"&gt;【音読リスニング講座】：音読・ディクテーション・シャドーイングを通じて、都立入試リスニング対策を強化します。&lt;/p&gt;
&lt;p&gt;&lt;a style="background-color: #ff6600; color: white; padding: 5px 10px; text-align: center; text-decoration: none; display: inline-block; font-size: 14px;" href="https://eigo-rewrite.com/listening/"&gt;詳細を見る&lt;/a&gt;&lt;/p&gt;
&lt;/div&gt;
&lt;/div&gt;
```
</t>
  </si>
  <si>
    <t xml:space="preserve">以下のページは「スニペット整合性」（本文と title/meta/H1/冒頭文）が弱い可能性があります。
まず【本文】を確認し、想定読者・悩み・解決範囲を把握してください。
そのうえで、GSCの主要クエリ（表示回数上位）を根拠に、
「検索意図に対して、タイトル/メタ/H1/冒頭120字がズレている点」を特定し、
ズレを解消するための修正案（タイトル/メタ/H1/冒頭）を提示してください。
※本文の“大改修”は前提にしません（必要なら追記ブロックは最大1つまで）。
【URL】https://eigo-rewrite.com/column/stage1_lesson8-3/
【ページ分類】MC
【ページ分類の略語（このプロンプト内の定義）】
TP = トップページ（ホーム/サイトの入口）
SP = サービスページ（講座・コース・申込導線）
MC = メインコラム（コラム/解説/勉強法など集客記事）
SC = サブコラム（MCやSPを補強するための補助コラム※サイト定義に合わせて判断）
NW = ニュース/お知らせ（運用上は改善対象外として除外）
ST = 企業情報等のSEO対策を行わないこ固定ページ（運用上は改善対象外として除外）
- / 空欄 / 未分類 = 未分類（このスクリプトでは改善対象外として除外）
※未分類（空欄 / "-" / "未分類"）は作業対象に含めません。
【現状（スニペット要素）】
- タイトル：did の後はなぜ原形？過去形・否定疑問文の不規則動詞活用法
- メタ：did/didn’tの後は原形。否定・疑問・疑問詞と、答えを過去形にする所まで例文で確認。make→made等の不規則も、10問クイズで仕上げ。
- H1：stage1_Lesson8-3 did のあとはなぜ原形？｜一般動詞の過去形と不規則動詞【ニュートレジャーの道案内】
- 冒頭120字：NEW TREASURE STAGE1 の文法事項・Lesson一覧の全体像は、 NEW TREASURE STAGE1｜中1英文法 総括＋Lesson一覧（全体像はこちら） で確認できます。 この単元から 動詞の不規則変化 が登場します。
【GSC主要クエリ（表示回数上位50件）】
- didのあとは原型｜表示94｜CTR 1.06%｜順位2.5
- did 動詞の原形｜表示86｜CTR 1.16%｜順位1.6
- did のあとの動詞｜表示56｜CTR 0.00%｜順位3.2
- did 過去形｜表示51｜CTR 0.00%｜順位6.8
- didのあとの動詞｜表示45｜CTR 0.00%｜順位2.8
- did 原型｜表示43｜CTR 2.33%｜順位1.2
- did 動詞の原形 なぜ｜表示42｜CTR 2.38%｜順位2.0
- make 過去形｜表示42｜CTR 0.00%｜順位8.6
- did 動詞｜表示39｜CTR 2.56%｜順位5.9
- did 過去分詞｜表示39｜CTR 0.00%｜順位6.4
- didn'tのあとの動詞｜表示38｜CTR 0.00%｜順位5.7
- makeの過去形｜表示34｜CTR 0.00%｜順位2.0
- didの時の動詞｜表示31｜CTR 0.00%｜順位4.3
- did なんの過去形｜表示24｜CTR 0.00%｜順位11.2
- didを使うとき 動詞｜表示24｜CTR 0.00%｜順位1.1
- メイク過去形｜表示22｜CTR 0.00%｜順位5.4
- didの後の動詞｜表示20｜CTR 0.00%｜順位2.6
- did過去形｜表示18｜CTR 0.00%｜順位7.6
- make 過去分詞｜表示18｜CTR 0.00%｜順位1.0
- した 英語｜表示18｜CTR 0.00%｜順位3.2
- 過去形 英語 中1｜表示18｜CTR 0.00%｜順位1.0
- didの後ろ｜表示15｜CTR 0.00%｜順位1.2
- メイク 過去形｜表示15｜CTR 0.00%｜順位4.0
- 過去形の後は原型｜表示15｜CTR 0.00%｜順位1.1
- did you 動詞の原型｜表示14｜CTR 0.00%｜順位2.6
- didで聞かれた時の答え方｜表示14｜CTR 0.00%｜順位2.0
- didは動詞｜表示14｜CTR 0.00%｜順位5.5
- 英語 過去形｜表示14｜CTR 0.00%｜順位1.0
- what did｜表示13｜CTR 0.00%｜順位1.0
- 中1 英語 過去形｜表示13｜CTR 0.00%｜順位1.0
- didとwasの違い｜表示12｜CTR 0.00%｜順位1.4
- didは何詞｜表示12｜CTR 0.00%｜順位10.5
- didは過去形｜表示12｜CTR 0.00%｜順位8.4
- 過去形｜表示12｜CTR 0.00%｜順位1.0
- 過去形 疑問文 did｜表示12｜CTR 0.00%｜順位1.0
- did 何形｜表示11｜CTR 0.00%｜順位4.0
- did 疑問文｜表示11｜CTR 0.00%｜順位1.0
- didの後ろ 動詞｜表示11｜CTR 0.00%｜順位2.5
- made 過去形｜表示11｜CTR 0.00%｜順位11.7
- 英語過去形｜表示11｜CTR 0.00%｜順位1.0
- didの後ろの動詞｜表示10｜CTR 0.00%｜順位1.3
- made 過去 形｜表示10｜CTR 0.00%｜順位13.0
- make過去形｜表示10｜CTR 0.00%｜順位9.9
- 中1英語過去形｜表示10｜CTR 0.00%｜順位1.0
- 過去形の作り方｜表示10｜CTR 0.00%｜順位1.8
- didの過去形｜表示9｜CTR 0.00%｜順位9.1
- did動詞｜表示9｜CTR 0.00%｜順位4.3
- did過去分詞｜表示9｜CTR 0.00%｜順位7.0
- make 不規則動詞｜表示9｜CTR 0.00%｜順位4.8
- 一般動詞の過去形 不規則動詞｜表示9｜CTR 0.00%｜順位1.7
【参考：代表語（自動抽出）】did
【出力（必ずこの順）】
1) 本文の要約（想定読者・悩み・解決）
2) 検索意図の整理（主要クエリから2〜3パターン）
3) 不一致の指摘（タイトル/メタ/H1/冒頭のどこがズレているか）
4) 修正方針（“どの意図に寄せるか”を1つに決める）
5) 修正案（すべてコードブロック）
   - タイトル案3つ（全角35字前後＋56字以上の網羅型を1つ）
   - メタ案3つ（全角90字前後）
   - H1案2つ
   - 冒頭120字（2案：&lt;p&gt;で開始）
【禁則ワード（シート連動）】
以下の【禁則ワード】は、タイトル/メタ/導入文/見出し/本文のいずれにも原則使用しないでください。
言い換えが必要な場合は、自然な日本語に置換してください。
【禁則ワード】
- 崩れ
- 型
- 迷い
- 保留
- 固定
- 手順
- 立て直
- 最短
- 結論だけ
- 乱れ
- 三点確認
- 内部リンク
- 導線
- 設計
- 刺
- まず結論
- 整え
- 押し付けない案内
- 統一
- 次の一手
- 失点
- 確定
- サブコラム
- 30秒
- 1分
- CV
- 網羅
【本文】
```html
&lt;p&gt;&lt;iframe title="YouTube video player" src="https://www.youtube.com/embed/rtLSzjdKqDk" width="560" height="315" frameborder="0" allowfullscreen="allowfullscreen"&gt;&lt;/iframe&gt;&lt;/p&gt;
&lt;p&gt;NEW TREASURE STAGE1 の文法事項・Lesson一覧の全体像は、&lt;strong&gt;&lt;a href="https://eigo-rewrite.com/column/hub_stage1/"&gt;NEW TREASURE STAGE1｜中1英文法 総括＋Lesson一覧（全体像はこちら）&lt;/a&gt;&lt;/strong&gt;で確認できます。&lt;br data-start="60" data-end="63" /&gt;この単元から &lt;strong data-start="70" data-end="82"&gt;動詞の不規則変化&lt;/strong&gt; が登場します。前回までは、動詞に “ed” を付ければ過去形になりましたが、今回は “ed” を付けず、&lt;strong data-start="135" data-end="158" data-is-only-node=""&gt;動詞そのものの形が変わって過去形を表す&lt;/strong&gt; 動詞を学んでいきます。&lt;/p&gt;
&lt;p&gt;&lt;img decoding="async" fetchpriority="high" class="alignnone wp-image-500" src="https://eigo-rewrite.com/wp-content/uploads/2023/06/スライド用-10-300x169.jpg" alt="" width="957" height="539" srcset="https://eigo-rewrite.com/wp-content/uploads/2023/06/スライド用-10-300x169.jpg 300w, https://eigo-rewrite.com/wp-content/uploads/2023/06/スライド用-10-1024x576.jpg 1024w, https://eigo-rewrite.com/wp-content/uploads/2023/06/スライド用-10-768x432.jpg 768w, https://eigo-rewrite.com/wp-content/uploads/2023/06/スライド用-10-320x180.jpg 320w, https://eigo-rewrite.com/wp-content/uploads/2023/06/スライド用-10.jpg 1280w" sizes="(max-width: 957px) 100vw, 957px" /&gt;&lt;/p&gt;
&lt;p&gt;”left”という単語があります.&lt;br /&gt;
こちらは元々”leave”「出発する」とか「去る」といった意味の動詞でした。&lt;br /&gt;
普通に書けば”We lived”と”ed”、 ”d”だけ付けたい所ですが、この”live”という動詞は過去形が&lt;br /&gt;
”left”という形で”ed”を付けないで過去形にする不規則動詞となっています。&lt;br /&gt;
これは理屈も何もないので、そのまま覚えていくしかありません。&lt;br /&gt;
なので、&lt;span style="color: #008000;"&gt;教科書に載っている単語を書き取りで練習する&lt;/span&gt;という事と、それから&lt;span style="color: #008000;"&gt;付属の問題集を使ってその文の操作&lt;/span&gt;、これは肯定文だからそのまま使う、これは疑問文だから戻すといった形でしっかりと練習していく必要があります。&lt;br /&gt;
ちなみにこちらの例文ですが、このまま&lt;span style="color: #ff0000;"&gt;&lt;strong&gt;「leave+A+for b」&lt;/strong&gt;&lt;/span&gt;というこちらの形で覚えて下さい。&lt;br /&gt;
この「for B」がなかった場合、「leave A」だけだった場合、「これはAを出発する」とか&lt;br /&gt;
「Aを去る」といった意味になりますが、この「for B」の”for”というのは「どこどこへ向かって」という意味ですから、そうすると「Aを出発してBの方へ向かう」といったニュアンスが出てきます。&lt;br /&gt;
ですので、こちらに関しては”We left the hotel”「私たちはホテルを去りました」&lt;br /&gt;
「出発しました」”for the airport”とありますので、これは「空港へ向けて」&lt;br /&gt;
つまり、「空港へ向けてホテルを出発しました。」と言った意味になっています。&lt;br /&gt;
この”eave”に関しては、”We left the hotel”だけで止める、「leave A」だけで止めると&lt;br /&gt;
「Aを出発する」、「for b」を付けると「Bへ向けてA出発する」となります。&lt;br /&gt;
Aがない場合もあって、この「leave for B」という形だと、単純に「Bへ向けて出発する」というような意味になります。&lt;br /&gt;
なので、この形を覚えると&lt;strong&gt;合計3通り&lt;/strong&gt;の表現を覚える事になります。&lt;br /&gt;
ですので、是非この形を覚えておきましょう。&lt;/p&gt;
&lt;p&gt;&lt;img decoding="async" class="alignnone wp-image-501" src="https://eigo-rewrite.com/wp-content/uploads/2023/06/IMG_0742-300x54.jpg" alt="" width="1172" height="211" srcset="https://eigo-rewrite.com/wp-content/uploads/2023/06/IMG_0742-300x54.jpg 300w, https://eigo-rewrite.com/wp-content/uploads/2023/06/IMG_0742-1024x184.jpg 1024w, https://eigo-rewrite.com/wp-content/uploads/2023/06/IMG_0742-768x138.jpg 768w, https://eigo-rewrite.com/wp-content/uploads/2023/06/IMG_0742.jpg 1200w" sizes="(max-width: 1172px) 100vw, 1172px" /&gt;&lt;/p&gt;
&lt;p&gt;それでは次、否定文を見ていきます。&lt;br /&gt;
この二つを並べて表示をしています。&lt;br /&gt;
まず下の方からいきます。&lt;br /&gt;
ここが”drank”は ”drink”「飲む」という動詞の過去形になっています。&lt;br /&gt;
そうすると、下の文は”I drank a lot of tea.「私はたくさんお茶を飲みます。」&lt;br /&gt;
あるいは「紅茶を飲みます」といった文になっています。&lt;br /&gt;
否定文にする際は、規則動詞と同じようにまず”did not” ”didn’t”といった形を前に出してきて、&lt;br /&gt;
そのあと過去なので”drink”を”drank”と不規則変化させたんですが、こちらを否定文にする時は&lt;br /&gt;
”didn’t”が出てきたので”ed”を取るのと同様に、こちらも元の形”drink”という形に戻します。&lt;br /&gt;
この作業が意外と間違えてしまいます。&lt;br /&gt;
そのまま”I didn’t drank”と書いてしまったり、あるいは”I don’t drank”と書いてしまう人がかなりいます。&lt;br /&gt;
これの覚え方としては、とにかく&lt;span style="color: #ff0000;"&gt;”did”が出てきたら次の動詞は原形に戻すと覚えて&lt;/span&gt;おいて、&lt;br /&gt;
「あれ、どうだっけな？」ではなくて、”did”にしても”does”にしても”did” &lt;span style="color: #ff0000;"&gt;”does”が出てきたら必ず原形に戻す&lt;/span&gt;という事を意識しておきましょう。&lt;br /&gt;
また、この例文ではこちらで「not+any」という形が使われています。&lt;br /&gt;
”any”というのは、元々”some”を否定文や疑問文で使う際に変化させる形になる訳ですが、&lt;br /&gt;
”not”という単語、否定語と”any”が合わさると、これで「全く何々ない」とか「一つも何々ない」という&lt;span style="color: #0000ff;"&gt;全否定&lt;/span&gt;を表す語句となります。&lt;br /&gt;
したがって、こちらは”I didn’t drink any coffee”と言ったら、&lt;br /&gt;
「少し飲まなかった」とか「あんまり飲まなかった」ではなくて、&lt;br /&gt;
「全く飲みませんでした」「一杯もコーヒーを飲みませんでした」といった形になっています。&lt;br /&gt;
なので、否定語の&lt;strong&gt;”not”&lt;/strong&gt;が出てきてさらに&lt;strong&gt;”any”&lt;/strong&gt;、&lt;span style="color: #ff6600;"&gt;&lt;span style="color: #000000;"&gt;これが合わさると&lt;br /&gt;
&lt;/span&gt;「一つも何々ない」「全く何々ない」&lt;/span&gt;という意味になるという事は是非覚えておきましょう。&lt;/p&gt;
&lt;p&gt;&lt;img decoding="async" loading="lazy" class="alignnone wp-image-504" src="https://eigo-rewrite.com/wp-content/uploads/2023/06/IMG_0742-1-300x59.jpg" alt="" width="844" height="166" srcset="https://eigo-rewrite.com/wp-content/uploads/2023/06/IMG_0742-1-300x59.jpg 300w, https://eigo-rewrite.com/wp-content/uploads/2023/06/IMG_0742-1-1024x200.jpg 1024w, https://eigo-rewrite.com/wp-content/uploads/2023/06/IMG_0742-1-768x150.jpg 768w, https://eigo-rewrite.com/wp-content/uploads/2023/06/IMG_0742-1.jpg 1200w" sizes="(max-width: 844px) 100vw, 844px" /&gt;&lt;/p&gt;
&lt;p&gt;最後に疑問文となりますが、こちらも不規則動詞であろうと規則動詞であろうと、先ほど言ったように”did”が出てきたら動詞は原形に直すといった形になっています。&lt;br /&gt;
なので、肯定文で書けばもちろん”buy”の過去形というのはこれで”bought”となる訳ですが、&lt;br /&gt;
疑問文になると原形に戻りますので、”Did you buy a comic book?”「マンガ買えましたか？」といった形になっています。&lt;br /&gt;
”Did”で聞かれたら”did”で答えるというのは規則動詞と全く同じになっています。&lt;br /&gt;
なので、問題は&lt;span style="color: #0000ff;"&gt;肯定文で不規則変化されているものか、疑問文や否定文になると原形になる&lt;/span&gt;という点だけ注意しておきましょう。&lt;/p&gt;
&lt;p&gt;&lt;!-- 語彙強化講座 --&gt;&lt;/p&gt;
&lt;div style="border: 2px solid #ff6600; background-color: #fff0e0; padding: 10px; display: flex; align-items: center; justify-content: center; margin-bottom: 10px;"&gt;
&lt;p&gt;&lt;img decoding="async" style="max-width: 100px; height: auto; margin-right: 10px;" src="https://eigo-rewrite.com/wp-content/uploads/2020/06/logo_tate-1.png" alt="Re-Writeのロゴ" /&gt;&lt;/p&gt;
&lt;div&gt;
&lt;p style="margin: 5px 0;"&gt;【語彙強化講座】：長文読解で必要な語彙・熟語を徹底的に習得し、都立・私立の入試対策に直結する語彙力を養います。&lt;/p&gt;
&lt;p&gt;&lt;a style="background-color: #ff6600; color: white; padding: 5px 10px; text-align: center; text-decoration: none; display: inline-block; font-size: 14px;" href="https://eigo-rewrite.com/vocabulary/"&gt;詳細を見る&lt;/a&gt;&lt;/p&gt;
&lt;/div&gt;
&lt;/div&gt;
&lt;p&gt;&amp;nbsp;&lt;/p&gt;
&lt;p&gt;それでは後半です。&lt;br /&gt;
後半では疑問詞を使った疑問文に関して学習していく事になります。&lt;/p&gt;
&lt;p&gt;&lt;img decoding="async" loading="lazy" class="alignnone wp-image-502" src="https://eigo-rewrite.com/wp-content/uploads/2023/06/スライド用2-5-300x169.jpg" alt="" width="838" height="472" srcset="https://eigo-rewrite.com/wp-content/uploads/2023/06/スライド用2-5-300x169.jpg 300w, https://eigo-rewrite.com/wp-content/uploads/2023/06/スライド用2-5-1024x576.jpg 1024w, https://eigo-rewrite.com/wp-content/uploads/2023/06/スライド用2-5-768x432.jpg 768w, https://eigo-rewrite.com/wp-content/uploads/2023/06/スライド用2-5-320x180.jpg 320w, https://eigo-rewrite.com/wp-content/uploads/2023/06/スライド用2-5.jpg 1280w" sizes="(max-width: 838px) 100vw, 838px" /&gt;&lt;/p&gt;
&lt;p&gt;上の文です。&lt;br /&gt;
疑問詞の疑問文も基本的には規則動詞の過去形と同じです。&lt;br /&gt;
まずは”What”、疑問詞を前に出します。&lt;br /&gt;
そのあとで”did”を前にもってきて、”did”が前に出てきたので動詞は原形に戻します。&lt;br /&gt;
これは規則動詞と何も変わりません。&lt;br /&gt;
そうすると上の文は”What did Mr. White eat?”「ホワイトさんは何を食べたんですか？」といった文になっていて、注意したいのはこの&lt;strong&gt;答え方&lt;/strong&gt;です。&lt;br /&gt;
”Yes” ”No”で答えられる疑問文ではないので、もちろん”Yes, he did.”とか”No, he didn’t.”という形ではないですが、こちらが主語と動詞の形になっています。&lt;br /&gt;
こちらの疑問文では”did”が前に出てきているのでそのまま”eat”と原形にしていましたが、答えの文ではもちろん彼は”English breakfast”「イギリス式の朝食を食べました」というふうに&lt;br /&gt;
過去の話を聞かれているので、こちらは&lt;span style="color: #0000ff;"&gt;それに合わせて過去形にする必要があります。&lt;/span&gt;&lt;br /&gt;
気を付けないと”he eat”とか”he eats”というように書いてしまいますので、&lt;br /&gt;
&lt;span style="color: #ff0000;"&gt;元々は疑問文なので動詞の原形だったものが答えの文になる時は肯定文になるので過去形に直す&lt;/span&gt;という点が重要となります。&lt;/p&gt;
&lt;p&gt;&lt;img decoding="async" loading="lazy" class="alignnone wp-image-505" style="color: #ff0000;" src="https://eigo-rewrite.com/wp-content/uploads/2023/06/IMG_0743-300x55.jpg" alt="" width="944" height="173" srcset="https://eigo-rewrite.com/wp-content/uploads/2023/06/IMG_0743-300x55.jpg 300w, https://eigo-rewrite.com/wp-content/uploads/2023/06/IMG_0743-768x140.jpg 768w" sizes="(max-width: 944px) 100vw, 944px" /&gt;&lt;/p&gt;
&lt;p&gt;この疑問詞の疑問文が出てくる際に、「誰が何々しましたか？」というのは必ず登場してきます。&lt;br /&gt;
こちらでも”Who”「誰が」”made”「作りましたか」という形で、&lt;br /&gt;
”Who made this cake yesterday”&lt;br /&gt;
「昨日誰がこのケーキを作ったんですか？」「焼いたんですか？」といった文になっています。&lt;br /&gt;
規則動詞の過去形と違って、不規則動詞なので”ed”ではなくて”make”が”made”になっていますが、他の語順ですとか単語の並べ方というのは規則動詞の過去形と同じになっています。&lt;br /&gt;
ですので、答え方に関しても同じようにします。&lt;br /&gt;
まずは主語を書いてあげてそのあとに動詞という順番になっています。&lt;br /&gt;
一度こちらで”made”という動詞を使いましたから、こちらは”did”というふうに動詞の代わりに”did”を使います。&lt;br /&gt;
これは規則動詞の過去形と同じ文になっています。&lt;br /&gt;
このセクションは疑問文ですとか否定文に関しては&lt;strong&gt;肯定文では不規則変化をさせる&lt;/strong&gt;、&lt;br /&gt;
&lt;strong&gt;”did”が前に出てきたら原形に戻す&lt;/strong&gt;、これだけ気を付ければいいです。&lt;br /&gt;
ですが、問題は&lt;span style="color: #ff0000;"&gt;&lt;strong&gt;不規則動詞の覚え方&lt;/strong&gt;&lt;/span&gt;です。&lt;br /&gt;
こちらは例えば”make” ”made”とか”eat” ”ate”といったような形で、&lt;br /&gt;
まずは口に出して読んでみて、&lt;span style="color: #0000ff;"&gt;その音とそれからスペルを一致させて覚えていく必要があります。&lt;/span&gt;&lt;br /&gt;
ここの不規則動詞の変化というのは、後々過去分詞というものが登場してきて、それを覚えていないと単元でいうと現在完了が出来ない、受動態が出来ない、分詞の形容詞的用法も出来ないという形になってしまいます。&lt;br /&gt;
なので、今のうちに不規則変化というもの自体に慣れておいて、今後の学習に活かして下さい。&lt;br /&gt;
それではセクション3に関しては以上となります。&lt;br /&gt;
&lt;!-- ▼▼ Lesson8 セクション3 不規則動詞：まとめ ▼▼ --&gt;&lt;/p&gt;
&lt;table style="width: 100%; border-collapse: collapse; margin-bottom: 30px;"&gt;
&lt;thead&gt;
&lt;tr&gt;
&lt;th style="background-color: #dd8500; color: #ffffff; padding: 8px; border: 1px solid #FFFFFF; text-align: left;"&gt;Lesson8 セクション3 不規則動詞（leave / drink / buy など）まとめ&lt;/th&gt;
&lt;/tr&gt;
&lt;/thead&gt;
&lt;tbody&gt;
&lt;tr style="background-color: #f0b464;"&gt;
&lt;td style="color: #000000; padding: 8px; border: 1px solid #FFFFFF;"&gt;
&lt;ul&gt;
&lt;li&gt;&lt;strong&gt;不規則動詞&lt;/strong&gt;：&lt;code&gt;ed&lt;/code&gt; を付けずに、&lt;strong&gt;動詞そのものの形が変わって過去形&lt;/strong&gt;を表す（例：leave → left, drink → drank, buy → bought）&lt;/li&gt;
&lt;li&gt;規則動詞と同様、&lt;strong&gt;肯定文&lt;/strong&gt;では「過去形」の形をそのまま使う。&lt;/li&gt;
&lt;/ul&gt;
&lt;/td&gt;
&lt;/tr&gt;
&lt;tr style="background-color: #ffffff;"&gt;
&lt;td style="color: #000000; padding: 8px; border: 1px solid #FFFFFF;"&gt;
&lt;ul&gt;
&lt;li&gt;&lt;strong&gt;leave の熟語&lt;/strong&gt;はセットで覚える：&lt;br /&gt;
・&lt;code&gt;leave A&lt;/code&gt;：A を出発する / 去る&lt;br /&gt;
・&lt;code&gt;leave A for B&lt;/code&gt;：A を出発して &lt;strong&gt;B に向かう&lt;/strong&gt;&lt;br /&gt;
・&lt;code&gt;leave for B&lt;/code&gt;：B に向けて出発する&lt;/li&gt;
&lt;/ul&gt;
&lt;/td&gt;
&lt;/tr&gt;
&lt;tr style="background-color: #f0b464;"&gt;
&lt;td style="color: #000000; padding: 8px; border: 1px solid #FFFFFF;"&gt;
&lt;ul&gt;
&lt;li&gt;&lt;strong&gt;did（過去の疑問文・否定文）が出てきたら、次の動詞は必ず&lt;strong&gt;原形&lt;/strong&gt;に戻す&lt;/strong&gt;&lt;br /&gt;
例：&lt;br /&gt;
・肯定文：I drank coffee.（drank = drink の過去）&lt;br /&gt;
・否定文：I &lt;strong&gt;didn’t drink&lt;/strong&gt; any coffee.（&lt;code&gt;didn’t&lt;/code&gt; があるので &lt;code&gt;drink&lt;/code&gt; に戻す）&lt;br /&gt;
・疑問文：Did you drink coffee?&lt;/li&gt;
&lt;/ul&gt;
&lt;/td&gt;
&lt;/tr&gt;
&lt;tr style="background-color: #ffffff;"&gt;
&lt;td style="color: #000000; padding: 8px; border: 1px solid #FFFFFF;"&gt;
&lt;ul&gt;
&lt;li&gt;&lt;strong&gt;not + any&lt;/strong&gt; で「&lt;strong&gt;一つも〜ない / 全く〜ない&lt;/strong&gt;」という&lt;strong&gt;全否定&lt;/strong&gt;のニュアンスになる&lt;br /&gt;
例：I didn’t drink any coffee.（コーヒーを&lt;strong&gt;一杯も&lt;/strong&gt;飲まなかった）&lt;/li&gt;
&lt;/ul&gt;
&lt;/td&gt;
&lt;/tr&gt;
&lt;tr style="background-color: #f0b464;"&gt;
&lt;td style="color: #000000; padding: 8px; border: 1px solid #FFFFFF;"&gt;
&lt;ul&gt;
&lt;li&gt;&lt;strong&gt;疑問詞の疑問文&lt;/strong&gt;も基本は同じルール：&lt;br /&gt;
・&lt;code&gt;What / Who / When ... + did + 主語 + 動詞の原形 ... ?&lt;/code&gt;&lt;br /&gt;
・答えるときは &lt;strong&gt;主語 + 過去形&lt;/strong&gt; に戻す（例：He ate English breakfast.）&lt;/li&gt;
&lt;li&gt;「Who 〜？」（誰が〜したか）に答えるときは、&lt;code&gt;My mother did.&lt;/code&gt; のように &lt;strong&gt;主語 + did&lt;/strong&gt; で受ける。&lt;/li&gt;
&lt;/ul&gt;
&lt;/td&gt;
&lt;/tr&gt;
&lt;/tbody&gt;
&lt;/table&gt;
&lt;p&gt;&lt;!-- ▼▼ Lesson8 セクション3 不規則動詞：確認クイズ（10問） ▼▼ --&gt;&lt;/p&gt;
&lt;table style="width: 100%; border-collapse: collapse;"&gt;
&lt;thead&gt;
&lt;tr&gt;
&lt;th style="background-color: #dd8500; color: #ffffff; padding: 8px; border: 1px solid #FFFFFF; width: 5%;"&gt;No.&lt;/th&gt;
&lt;th style="background-color: #dd8500; color: #ffffff; padding: 8px; border: 1px solid #FFFFFF; width: 45%;"&gt;問題&lt;/th&gt;
&lt;th style="background-color: #dd8500; color: #ffffff; padding: 8px; border: 1px solid #FFFFFF; width: 30%;"&gt;選択肢（A〜D）&lt;/th&gt;
&lt;th style="background-color: #dd8500; color: #ffffff; padding: 8px; border: 1px solid #FFFFFF; width: 20%;"&gt;解答&lt;/th&gt;
&lt;/tr&gt;
&lt;/thead&gt;
&lt;tbody&gt;&lt;!-- Q1 --&gt;&lt;/p&gt;
&lt;tr style="background-color: #f0b464;"&gt;
&lt;td style="color: #000000; padding: 8px; border: 1px solid #FFFFFF; text-align: center;"&gt;1&lt;/td&gt;
&lt;td style="color: #000000; padding: 8px; border: 1px solid #FFFFFF;"&gt;「出発する・去る」を表す &lt;code&gt;leave&lt;/code&gt; の&lt;strong&gt;正しい過去形&lt;/strong&gt;はどれ？&lt;/td&gt;
&lt;td style="color: #000000; padding: 8px; border: 1px solid #FFFFFF;"&gt;A. leaved&lt;br /&gt;
B. left&lt;br /&gt;
C. leaveded&lt;br /&gt;
D. leave&lt;/td&gt;
&lt;td style="color: #000000; padding: 8px; border: 1px solid #FFFFFF; text-align: center;"&gt;&lt;button id="btn-q1" type="button"&gt;&lt;br /&gt;
正解を見る&lt;br /&gt;
&lt;/button&gt;&lt;br /&gt;
&lt;span id="ans-q1" style="display: none; font-weight: bold;"&gt;正解：B&lt;/span&gt;&lt;/td&gt;
&lt;/tr&gt;
&lt;p&gt;&lt;!-- Q2 --&gt;&lt;/p&gt;
&lt;tr style="background-color: #ffffff;"&gt;
&lt;td style="color: #000000; padding: 8px; border: 1px solid #FFFFFF; text-align: center;"&gt;2&lt;/td&gt;
&lt;td style="color: #000000; padding: 8px; border: 1px solid #FFFFFF;"&gt;次の意味に最も近いのはどれ？&lt;br /&gt;
&lt;code&gt;leave A for B&lt;/code&gt;&lt;br /&gt;
＝？&lt;/td&gt;
&lt;td style="color: #000000; padding: 8px; border: 1px solid #FFFFFF;"&gt;A. Aに向かってBを出発する&lt;br /&gt;
B. AからBへ向かって出発する&lt;br /&gt;
C. Aを離れずBにとどまる&lt;br /&gt;
D. AもBも出発しない&lt;/td&gt;
&lt;td style="color: #000000; padding: 8px; border: 1px solid #FFFFFF; text-align: center;"&gt;&lt;button id="btn-q2" type="button"&gt;&lt;br /&gt;
正解を見る&lt;br /&gt;
&lt;/button&gt;&lt;br /&gt;
&lt;span id="ans-q2" style="display: none; font-weight: bold;"&gt;正解：B&lt;/span&gt;&lt;/td&gt;
&lt;/tr&gt;
&lt;p&gt;&lt;!-- Q3 --&gt;&lt;/p&gt;
&lt;tr style="background-color: #f0b464;"&gt;
&lt;td style="color: #000000; padding: 8px; border: 1px solid #FFFFFF; text-align: center;"&gt;3&lt;/td&gt;
&lt;td style="color: #000000; padding: 8px; border: 1px solid #FFFFFF;"&gt;空欄に入る最も適切な語を選びなさい。&lt;br /&gt;
We (   ) the hotel for the airport yesterday.&lt;br /&gt;
「私たちは昨日、ホテルを出発して空港へ向かいました。」&lt;/td&gt;
&lt;td style="color: #000000; padding: 8px; border: 1px solid #FFFFFF;"&gt;A. leave&lt;br /&gt;
B. leaves&lt;br /&gt;
C. left&lt;br /&gt;
D. leaving&lt;/td&gt;
&lt;td style="color: #000000; padding: 8px; border: 1px solid #FFFFFF; text-align: center;"&gt;&lt;button id="btn-q3" type="button"&gt;&lt;br /&gt;
正解を見る&lt;br /&gt;
&lt;/button&gt;&lt;br /&gt;
&lt;span id="ans-q3" style="display: none; font-weight: bold;"&gt;正解：C&lt;/span&gt;&lt;/td&gt;
&lt;/tr&gt;
&lt;p&gt;&lt;!-- Q4 --&gt;&lt;/p&gt;
&lt;tr style="background-color: #ffffff;"&gt;
&lt;td style="color: #000000; padding: 8px; border: 1px solid #FFFFFF; text-align: center;"&gt;4&lt;/td&gt;
&lt;td style="color: #000000; padding: 8px; border: 1px solid #FFFFFF;"&gt;空欄に入る動詞の形として&lt;strong&gt;正しいもの&lt;/strong&gt;を選びなさい。&lt;br /&gt;
I didn’t (   ) any coffee yesterday.&lt;br /&gt;
「私は昨日コーヒーを全く飲みませんでした。」&lt;/td&gt;
&lt;td style="color: #000000; padding: 8px; border: 1px solid #FFFFFF;"&gt;A. drink&lt;br /&gt;
B. drank&lt;br /&gt;
C. drunk&lt;br /&gt;
D. drinks&lt;/td&gt;
&lt;td style="color: #000000; padding: 8px; border: 1px solid #FFFFFF; text-align: center;"&gt;&lt;button id="btn-q4" type="button"&gt;&lt;br /&gt;
正解を見る&lt;br /&gt;
&lt;/button&gt;&lt;br /&gt;
&lt;span id="ans-q4" style="display: none; font-weight: bold;"&gt;正解：A&lt;/span&gt;&lt;/td&gt;
&lt;/tr&gt;
&lt;p&gt;&lt;!-- Q5 --&gt;&lt;/p&gt;
&lt;tr style="background-color: #f0b464;"&gt;
&lt;td style="color: #000000; padding: 8px; border: 1px solid #FFFFFF; text-align: center;"&gt;5&lt;/td&gt;
&lt;td style="color: #000000; padding: 8px; border: 1px solid #FFFFFF;"&gt;&lt;code&gt;not + any&lt;/code&gt; の意味として最も近いものはどれ？&lt;/td&gt;
&lt;td style="color: #000000; padding: 8px; border: 1px solid #FFFFFF;"&gt;A. 少しだけある&lt;br /&gt;
B. たくさんある&lt;br /&gt;
C. 一つも〜ない / 全く〜ない&lt;br /&gt;
D. たまに〜する&lt;/td&gt;
&lt;td style="color: #000000; padding: 8px; border: 1px solid #FFFFFF; text-align: center;"&gt;&lt;button id="btn-q5" type="button"&gt;&lt;br /&gt;
正解を見る&lt;br /&gt;
&lt;/button&gt;&lt;br /&gt;
&lt;span id="ans-q5" style="display: none; font-weight: bold;"&gt;正解：C&lt;/span&gt;&lt;/td&gt;
&lt;/tr&gt;
&lt;p&gt;&lt;!-- Q6 --&gt;&lt;/p&gt;
&lt;tr style="background-color: #ffffff;"&gt;
&lt;td style="color: #000000; padding: 8px; border: 1px solid #FFFFFF; text-align: center;"&gt;6&lt;/td&gt;
&lt;td style="color: #000000; padding: 8px; border: 1px solid #FFFFFF;"&gt;次の英文の&lt;strong&gt;間違っている部分&lt;/strong&gt;を選びなさい。&lt;br /&gt;
I &lt;u&gt;didn’t&lt;/u&gt; &lt;u&gt;drank&lt;/u&gt; any coffee.&lt;br /&gt;
「私はコーヒーを飲みませんでした。」&lt;/td&gt;
&lt;td style="color: #000000; padding: 8px; border: 1px solid #FFFFFF;"&gt;A. I&lt;br /&gt;
B. didn’t&lt;br /&gt;
C. drank&lt;br /&gt;
D. coffee&lt;/td&gt;
&lt;td style="color: #000000; padding: 8px; border: 1px solid #FFFFFF; text-align: center;"&gt;&lt;button id="btn-q6" type="button"&gt;&lt;br /&gt;
正解を見る&lt;br /&gt;
&lt;/button&gt;&lt;br /&gt;
&lt;span id="ans-q6" style="display: none; font-weight: bold;"&gt;正解：C&lt;/span&gt;&lt;/td&gt;
&lt;/tr&gt;
&lt;p&gt;&lt;!-- Q7 --&gt;&lt;/p&gt;
&lt;tr style="background-color: #f0b464;"&gt;
&lt;td style="color: #000000; padding: 8px; border: 1px solid #FFFFFF; text-align: center;"&gt;7&lt;/td&gt;
&lt;td style="color: #000000; padding: 8px; border: 1px solid #FFFFFF;"&gt;「飲む」を表す動詞 &lt;code&gt;drink&lt;/code&gt; の&lt;strong&gt;過去形&lt;/strong&gt;として正しいものはどれ？&lt;/td&gt;
&lt;td style="color: #000000; padding: 8px; border: 1px solid #FFFFFF;"&gt;A. drinked&lt;br /&gt;
B. drank&lt;br /&gt;
C. drunk&lt;br /&gt;
D. drink&lt;/td&gt;
&lt;td style="color: #000000; padding: 8px; border: 1px solid #FFFFFF; text-align: center;"&gt;&lt;button id="btn-q7" type="button"&gt;&lt;br /&gt;
正解を見る&lt;br /&gt;
&lt;/button&gt;&lt;br /&gt;
&lt;span id="ans-q7" style="display: none; font-weight: bold;"&gt;正解：B&lt;/span&gt;&lt;/td&gt;
&lt;/tr&gt;
&lt;p&gt;&lt;!-- Q8 --&gt;&lt;/p&gt;
&lt;tr style="background-color: #ffffff;"&gt;
&lt;td style="color: #000000; padding: 8px; border: 1px solid #FFFFFF; text-align: center;"&gt;8&lt;/td&gt;
&lt;td style="color: #000000; padding: 8px; border: 1px solid #FFFFFF;"&gt;空欄に入る最も適切な語を選びなさい。&lt;br /&gt;
(   ) did Mr. White eat?&lt;br /&gt;
「ホワイトさんは何を食べましたか。」&lt;/td&gt;
&lt;td style="color: #000000; padding: 8px; border: 1px solid #FFFFFF;"&gt;A. What&lt;br /&gt;
B. Who&lt;br /&gt;
C. When&lt;br /&gt;
D. Where&lt;/td&gt;
&lt;td style="color: #000000; padding: 8px; border: 1px solid #FFFFFF; text-align: center;"&gt;&lt;button id="btn-q8" type="button"&gt;&lt;br /&gt;
正解を見る&lt;br /&gt;
&lt;/button&gt;&lt;br /&gt;
&lt;span id="ans-q8" style="display: none; font-weight: bold;"&gt;正解：A&lt;/span&gt;&lt;/td&gt;
&lt;/tr&gt;
&lt;p&gt;&lt;!-- Q9 --&gt;&lt;/p&gt;
&lt;tr style="background-color: #f0b464;"&gt;
&lt;td style="color: #000000; padding: 8px; border: 1px solid #FFFFFF; text-align: center;"&gt;9&lt;/td&gt;
&lt;td style="color: #000000; padding: 8px; border: 1px solid #FFFFFF;"&gt;次の疑問文に対する答えとして、空欄に入る最も適切な語を選びなさい。&lt;br /&gt;
What did Mr. White eat?&lt;br /&gt;
― He (   ) English breakfast.&lt;/td&gt;
&lt;td style="color: #000000; padding: 8px; border: 1px solid #FFFFFF;"&gt;A. eat&lt;br /&gt;
B. ate&lt;br /&gt;
C. eaten&lt;br /&gt;
D. eats&lt;/td&gt;
&lt;td style="color: #000000; padding: 8px; border: 1px solid #FFFFFF; text-align: center;"&gt;&lt;button id="btn-q9" type="button"&gt;&lt;br /&gt;
正解を見る&lt;br /&gt;
&lt;/button&gt;&lt;br /&gt;
&lt;span id="ans-q9" style="display: none; font-weight: bold;"&gt;正解：B&lt;/span&gt;&lt;/td&gt;
&lt;/tr&gt;
&lt;p&gt;&lt;!-- Q10 --&gt;&lt;/p&gt;
&lt;tr style="background-color: #ffffff;"&gt;
&lt;td style="color: #000000; padding: 8px; border: 1px solid #FFFFFF; text-align: center;"&gt;10&lt;/td&gt;
&lt;td style="color: #000000; padding: 8px; border: 1px solid #FFFFFF;"&gt;次の質問に対する&lt;strong&gt;自然な答え&lt;/strong&gt;として最も適切なものを選びなさい。&lt;br /&gt;
Who made this cake?&lt;br /&gt;
「誰がこのケーキを作ったのですか。」&lt;/td&gt;
&lt;td style="color: #000000; padding: 8px; border: 1px solid #FFFFFF;"&gt;A. He did.&lt;br /&gt;
B. My mother did.&lt;br /&gt;
C. Yes, he did.&lt;br /&gt;
D. She is.&lt;/td&gt;
&lt;td style="color: #000000; padding: 8px; border: 1px solid #FFFFFF; text-align: center;"&gt;&lt;button id="btn-q10" type="button"&gt;&lt;br /&gt;
正解を見る&lt;br /&gt;
&lt;/button&gt;&lt;br /&gt;
&lt;span id="ans-q10" style="display: none; font-weight: bold;"&gt;正解：B&lt;/span&gt;&lt;/td&gt;
&lt;/tr&gt;
&lt;/tbody&gt;
&lt;/table&gt;
&lt;p&gt;&lt;!-- 音読リスニング講座 --&gt;&lt;/p&gt;
&lt;div style="border: 2px solid #ff6600; background-color: #fff0e0; padding: 10px; display: flex; align-items: center; justify-content: center; margin-bottom: 10px;"&gt;
&lt;p&gt;&lt;img decoding="async" style="max-width: 100px; height: auto; margin-right: 10px;" src="https://eigo-rewrite.com/wp-content/uploads/2020/06/logo_tate-1.png" alt="Re-Writeのロゴ" /&gt;&lt;/p&gt;
&lt;div&gt;
&lt;p style="margin: 5px 0;"&gt;【音読リスニング講座】：音読・ディクテーション・シャドーイングを通じて、都立入試リスニング対策を強化します。&lt;/p&gt;
&lt;p&gt;&lt;a style="background-color: #ff6600; color: white; padding: 5px 10px; text-align: center; text-decoration: none; display: inline-block; font-size: 14px;" href="https://eigo-rewrite.com/listening/"&gt;詳細を見る&lt;/a&gt;&lt;/p&gt;
&lt;/div&gt;
&lt;/div&gt;
```
</t>
  </si>
  <si>
    <t xml:space="preserve">以下のページは「スニペット整合性」（本文と title/meta/H1/冒頭文）が弱い可能性があります。
まず【本文】を確認し、想定読者・悩み・解決範囲を把握してください。
そのうえで、GSCの主要クエリ（表示回数上位）を根拠に、
「検索意図に対して、タイトル/メタ/H1/冒頭120字がズレている点」を特定し、
ズレを解消するための修正案（タイトル/メタ/H1/冒頭）を提示してください。
※本文の“大改修”は前提にしません（必要なら追記ブロックは最大1つまで）。
【URL】https://eigo-rewrite.com/column/stage1_lesson7-3/
【ページ分類】MC
【ページ分類の略語（このプロンプト内の定義）】
TP = トップページ（ホーム/サイトの入口）
SP = サービスページ（講座・コース・申込導線）
MC = メインコラム（コラム/解説/勉強法など集客記事）
SC = サブコラム（MCやSPを補強するための補助コラム※サイト定義に合わせて判断）
NW = ニュース/お知らせ（運用上は改善対象外として除外）
ST = 企業情報等のSEO対策を行わないこ固定ページ（運用上は改善対象外として除外）
- / 空欄 / 未分類 = 未分類（このスクリプトでは改善対象外として除外）
※未分類（空欄 / "-" / "未分類"）は作業対象に含めません。
【現状（スニペット要素）】
- タイトル：stage1_Lesson7-3 現在進行形(現在形と進行形)【ニュートレジャーの道案内】 - 受験英語専門ゼミ「Re-Write」(リライト)
- メタ：NEW TREASURE STAGE1 の文法事項・Lesson一覧の全体像は、NEW TREASURE
- H1：stage1_Lesson7-3 現在進行形(現在形と進行形)【ニュートレジャーの道案内】
- 冒頭120字：NEW TREASURE STAGE1 の文法事項・Lesson一覧の全体像は、 NEW TREASURE STAGE1｜中1英文法 総括＋Lesson一覧（全体像はこちら） で確認できます。 このセクションでは、 現在形と現在進行形の違い
【GSC主要クエリ（表示回数上位50件）】
- take 現在進行形｜表示200｜CTR 0.50%｜順位1.3
- 過去進行形｜表示136｜CTR 0.00%｜順位1.0
- take 進行形｜表示79｜CTR 0.00%｜順位1.8
- 現在進行形 英語｜表示68｜CTR 0.00%｜順位1.0
- take現在進行形｜表示52｜CTR 0.00%｜順位1.2
- 現在形とは｜表示49｜CTR 0.00%｜順位1.0
- takeの現在進行形｜表示47｜CTR 0.00%｜順位1.7
- take進行形｜表示32｜CTR 0.00%｜順位1.3
- 未来進行形｜表示30｜CTR 0.00%｜順位1.0
- 英語 現在進行形 ルール｜表示24｜CTR 0.00%｜順位1.0
- 持っている 英語 進行形｜表示23｜CTR 0.00%｜順位1.0
- 英語 現在進行形｜表示22｜CTR 0.00%｜順位1.2
- be動詞 現在進行形｜表示21｜CTR 0.00%｜順位1.0
- ing 現在進行形｜表示21｜CTR 0.00%｜順位1.0
- 現在完了形と現在完了進行形の違い｜表示17｜CTR 0.00%｜順位1.0
- 現在進行完了形｜表示17｜CTR 0.00%｜順位1.0
- 現在進行形とは｜表示17｜CTR 0.00%｜順位1.1
- take 現在進行系｜表示14｜CTR 0.00%｜順位1.3
- takeの進行形｜表示13｜CTR 0.00%｜順位2.4
- take現在形｜表示13｜CTR 0.00%｜順位5.8
- テイク 現在進行形｜表示13｜CTR 0.00%｜順位1.0
- 英語現在進行形｜表示12｜CTR 0.00%｜順位1.0
- take 現在形｜表示11｜CTR 0.00%｜順位3.6
- 現在進行形｜表示11｜CTR 0.00%｜順位1.0
- 現在形と現在進行形の違い｜表示10｜CTR 0.00%｜順位1.0
- 現在進行形 take｜表示10｜CTR 0.00%｜順位1.0
- 現在進行形 英語で｜表示9｜CTR 0.00%｜順位1.7
- 過去進行形 英語｜表示9｜CTR 0.00%｜順位1.3
- be動詞 進行形｜表示7｜CTR 0.00%｜順位1.0
- 現在進行形 ルール｜表示7｜CTR 0.00%｜順位1.0
- 英語現在進行形ルール｜表示7｜CTR 0.00%｜順位1.0
- 過去進行形とは｜表示7｜CTR 0.00%｜順位1.3
- ing現在進行形｜表示5｜CTR 0.00%｜順位1.0
- 英語 過去進行形｜表示5｜CTR 0.00%｜順位1.0
- 進行形｜表示5｜CTR 0.00%｜順位1.0
- 現在形 現在進行形 違い｜表示4｜CTR 0.00%｜順位1.0
- 現在形進行形｜表示4｜CTR 0.00%｜順位1.0
- 現在進行形 わかりやすく｜表示4｜CTR 0.00%｜順位1.0
- 現在進行形 過去進行形 違い｜表示4｜CTR 0.00%｜順位1.0
- 現行とは｜表示4｜CTR 0.00%｜順位2.5
- be ing形｜表示3｜CTR 0.00%｜順位1.0
- be 進行形｜表示3｜CTR 0.00%｜順位1.0
- be動詞の現在進行形｜表示3｜CTR 0.00%｜順位1.0
- be動詞の進行形｜表示3｜CTR 0.00%｜順位1.0
- 現在完了と現在完了進行形の違い｜表示3｜CTR 0.00%｜順位1.0
- 現在完了形 現在完了進行形 違い｜表示3｜CTR 0.00%｜順位1.0
- 現在進行形 英語 一覧｜表示3｜CTR 0.00%｜順位2.7
- 現在進行形の文の作り方｜表示3｜CTR 0.00%｜順位1.0
- 現在進行形英語｜表示3｜CTR 0.00%｜順位1.0
- 英語過去進行形｜表示3｜CTR 0.00%｜順位1.0
【参考：代表語（自動抽出）】take
【出力（必ずこの順）】
1) 本文の要約（想定読者・悩み・解決）
2) 検索意図の整理（主要クエリから2〜3パターン）
3) 不一致の指摘（タイトル/メタ/H1/冒頭のどこがズレているか）
4) 修正方針（“どの意図に寄せるか”を1つに決める）
5) 修正案（すべてコードブロック）
   - タイトル案3つ（全角35字前後＋56字以上の網羅型を1つ）
   - メタ案3つ（全角90字前後）
   - H1案2つ
   - 冒頭120字（2案：&lt;p&gt;で開始）
【禁則ワード（シート連動）】
以下の【禁則ワード】は、タイトル/メタ/導入文/見出し/本文のいずれにも原則使用しないでください。
言い換えが必要な場合は、自然な日本語に置換してください。
【禁則ワード】
- 崩れ
- 型
- 迷い
- 保留
- 固定
- 手順
- 立て直
- 最短
- 結論だけ
- 乱れ
- 三点確認
- 内部リンク
- 導線
- 設計
- 刺
- まず結論
- 整え
- 押し付けない案内
- 統一
- 次の一手
- 失点
- 確定
- サブコラム
- 30秒
- 1分
- CV
- 網羅
【本文】
```html
&lt;p&gt;&lt;iframe title="YouTube video player" src="https://www.youtube.com/embed/MOOISm85a2c" width="560" height="315" frameborder="0" allowfullscreen="allowfullscreen"&gt;&lt;span data-mce-type="bookmark" style="display: inline-block; width: 0px; overflow: hidden; line-height: 0;" class="mce_SELRES_start"&gt;﻿&lt;/span&gt;&lt;span data-mce-type="bookmark" style="display: inline-block; width: 0px; overflow: hidden; line-height: 0;" class="mce_SELRES_start"&gt;﻿&lt;/span&gt;&lt;/iframe&gt;&lt;/p&gt;
&lt;p&gt;NEW TREASURE STAGE1 の文法事項・Lesson一覧の全体像は、&lt;strong&gt;&lt;a href="https://eigo-rewrite.com/column/hub_stage1/"&gt;NEW TREASURE STAGE1｜中1英文法 総括＋Lesson一覧（全体像はこちら）&lt;/a&gt;&lt;/strong&gt;で確認できます。&lt;br data-start="60" data-end="63" /&gt;このセクションでは、&lt;strong data-start="73" data-end="89"&gt;現在形と現在進行形の違い&lt;/strong&gt; について扱います。訳で判断できる部分もありますが、&lt;strong data-start="115" data-end="132" data-is-only-node=""&gt;訳だけでは区別できない場合&lt;/strong&gt; もあります。そこで、どこに着目すべきかを確認しながら進めていきます。&lt;/p&gt;
&lt;p&gt;&lt;img decoding="async" fetchpriority="high" class="alignnone wp-image-487" src="https://eigo-rewrite.com/wp-content/uploads/2023/06/スライド用-7-300x169.jpg" alt="" width="1101" height="620" srcset="https://eigo-rewrite.com/wp-content/uploads/2023/06/スライド用-7-300x169.jpg 300w, https://eigo-rewrite.com/wp-content/uploads/2023/06/スライド用-7-1024x576.jpg 1024w, https://eigo-rewrite.com/wp-content/uploads/2023/06/スライド用-7-768x432.jpg 768w, https://eigo-rewrite.com/wp-content/uploads/2023/06/スライド用-7-320x180.jpg 320w, https://eigo-rewrite.com/wp-content/uploads/2023/06/スライド用-7.jpg 1280w" sizes="(max-width: 1101px) 100vw, 1101px" /&gt;&lt;/p&gt;
&lt;p&gt;早速ですが、一番上の例文とそれから真ん中の例文を見て下さい。&lt;br /&gt;
一番上の例文は”My father takes a bath before dinner.”という事で、&lt;br /&gt;
「私のお父さんは夕飯の前にお風呂に入ります。」&lt;br /&gt;
下の文は”My father is taking a shower now.”&lt;br /&gt;
「お父さんは今シャワーを浴びている所です。」という事で、なんとなく「お風呂に入る」と&lt;br /&gt;
「シャワーを浴びる」で似たような言い回しになっていますが、&lt;span style="color: #ff00ff;"&gt;”takes”は現在形&lt;/span&gt;になっていまして、&lt;span style="color: #ff00ff;"&gt;” is taking”は現在進行形&lt;/span&gt;となっています。&lt;br /&gt;
それぞれ訳し分けていくと、上の文は「夕飯の前にお風呂に入ります。」なので、&lt;span style="color: #ff6600;"&gt;「何々する」&lt;/span&gt;という訳になっています。&lt;br /&gt;
ただ、日本語では例えば「お父さんは普段」と言ったら「お父さんは普段夕飯の前にお風呂に入っている。」という言い方も出来てしまいます。&lt;br /&gt;
現在形というのは何を表しているのかと言うと、&lt;br /&gt;
普段の話ですから、これは&lt;strong&gt;その人の習慣であったり普段の状態を表します。&lt;/strong&gt;&lt;br /&gt;
なので、「普段はこうしているんですよね」、「普段は夕飯前にお風呂に入っているんですよね」&lt;br /&gt;
というような形でこちらを見ると直接書いてある訳ではないですが、もし今の時点だったらわざわざ夕飯前なんて言う必要ない訳です。&lt;br /&gt;
「夕飯前に」と言っていると言う事は、それは「普段夕飯前にお風呂に入っていますよ」という&lt;br /&gt;
内容を表しています。&lt;/p&gt;
&lt;p&gt;それに対して、現在進行形の方です。&lt;br /&gt;
これは&lt;span style="color: #0000ff;"&gt;今の話&lt;/span&gt;です。&lt;br /&gt;
「今何々している」「今何々している所だ」というような形で、&lt;br /&gt;
たった今、今まさにやっている内容について触れるのが現在進行形です。&lt;br /&gt;
したがって、”now”付ける事によって「今やっているんだよ」というのを強調する事があります。&lt;br /&gt;
このように、「している」という訳がどうしても被ってしまう事があるので、あれ、どっちだっけ？と悩んでしまう事があると思います。&lt;br /&gt;
その際は、&lt;strong&gt;普段の話をしているのか？今の話をしているのか？&lt;/strong&gt;という所で&lt;br /&gt;
&lt;span style="color: #ff0000;"&gt;現在形を使うのか？現在進行形を使うのか？&lt;/span&gt;という事を区別していきましょう。&lt;br /&gt;
&lt;!-- 音読リスニング講座 --&gt;&lt;/p&gt;
&lt;div style="border: 2px solid #ff6600; background-color: #fff0e0; padding: 10px; display: flex; align-items: center; justify-content: center; margin-bottom: 10px;"&gt;
&lt;p&gt;&lt;img decoding="async" style="max-width: 100px; height: auto; margin-right: 10px;" src="https://eigo-rewrite.com/wp-content/uploads/2020/06/logo_tate-1.png" alt="Re-Writeのロゴ" /&gt;&lt;/p&gt;
&lt;div&gt;
&lt;p style="margin: 5px 0;"&gt;【音読リスニング講座】：音読・ディクテーション・シャドーイングを通じて、都立入試リスニング対策を強化します。&lt;/p&gt;
&lt;p&gt;&lt;a style="background-color: #ff6600; color: white; padding: 5px 10px; text-align: center; text-decoration: none; display: inline-block; font-size: 14px;" href="https://eigo-rewrite.com/listening/"&gt;詳細を見る&lt;/a&gt;&lt;/p&gt;
&lt;/div&gt;
&lt;/div&gt;
&lt;p&gt;そして、その下です。&lt;br /&gt;
今度は”He has many tennis rackets.”&lt;br /&gt;
これを訳すと「彼は多くのテニスラケットを持っている。」と訳すと思います。&lt;br /&gt;
この「持っている」というのは、「何々している」で終わっていますが、&lt;br /&gt;
もちろん「今持っている途中だ」とか「持っている所だ」とかって意味ではなくて&lt;br /&gt;
「普段テニスのラケットをたくさん持っていますよ」という意味ですから、これはもちろん現在形で書く訳です。&lt;br /&gt;
このように、「何々を持っている」とか「何々を知っている」とか「好きだ」とか「愛している」&lt;br /&gt;
みたいな、そういった動作ではなくて状態、&lt;span style="color: #0000ff;"&gt;状態を表す動詞というのは基本的に現在進行形にする事は出来ないんです。&lt;/span&gt;&lt;br /&gt;
現在進行形というのは「今している途中だ」とか「している所だ」に対して、&lt;br /&gt;
この状態の「テニスラケットを持っている」というのは一定期間ずっと続いている状態とか習慣な訳ですから、そういった&lt;strong&gt;一定期間続く状態とか習慣を表す動詞の際は基本的には現在進行形を使わないです。&lt;/strong&gt;&lt;br /&gt;
なので、これを”He is haveing”と使ってしまうとこれは誤りとなります。&lt;br /&gt;
このように、&lt;span style="color: #ff00ff;"&gt;現在形というのは普段の習慣&lt;/span&gt;、そして&lt;span style="color: #ff00ff;"&gt;現在進行形今まさに行っている動作&lt;br /&gt;
&lt;/span&gt;こういった区別を念頭において使い分けをしていきましょう。&lt;br /&gt;
そして、状態表す動詞というのは教科書に載っているような一定の特定の動詞が中心になります。&lt;br /&gt;
ですから、普段からこれは状態かどうかと考えるよりは、基本的には動作を表す動詞が多くて、”have”とか”know”とか”love”という動詞、こういった動詞はちょっと特殊で進行形に出来ないんだな、ぐらいで捉えておいて下さい。&lt;br /&gt;
学習を続けていくと自分の頭の中で状態なのか動作なのか区別ついていきますから、そこに至るまで問題集を活用しながら練習していきましょう。&lt;br /&gt;
それではセクション3に関しては以上となります。&lt;/p&gt;
&lt;style&gt;
  table {&lt;br /&gt;
    width: 100%;&lt;br /&gt;
    border-collapse: collapse;&lt;br /&gt;
  }&lt;br /&gt;
  th, td {&lt;br /&gt;
    padding: 10px;&lt;br /&gt;
    border: 1px solid #ddd;&lt;br /&gt;
    color: #000000;&lt;br /&gt;
    vertical-align: top;&lt;br /&gt;
  }&lt;br /&gt;
  .answer {&lt;br /&gt;
    display: none;&lt;br /&gt;
    font-weight: bold;&lt;br /&gt;
    margin-left: 5px;&lt;br /&gt;
  }&lt;br /&gt;
  .show-answer {&lt;br /&gt;
    cursor: pointer;&lt;br /&gt;
    color: #ffffff;&lt;br /&gt;
    background-color: #ff6600;&lt;br /&gt;
    border: none;&lt;br /&gt;
    padding: 4px 8px;&lt;br /&gt;
    border-radius: 4px;&lt;br /&gt;
    font-size: 12px;&lt;br /&gt;
    margin-left: 5px;&lt;br /&gt;
  }&lt;br /&gt;
&lt;/style&gt;
&lt;p&gt;&lt;script&gt;
  function showAnswer(ansId, btnId) {
    var ans = document.getElementById(ansId);
    var btn = document.getElementById(btnId);
    if (ans &amp;&amp; btn) {
      ans.style.display = 'inline';
      btn.style.display = 'none';
    }
  }
&lt;/script&gt;&lt;/p&gt;
&lt;h2&gt;【まとめ】Lesson7 セクション3：現在形と現在進行形の違い&lt;/h2&gt;
&lt;table&gt;
&lt;tbody&gt;
&lt;tr style="background-color: #dd8500; color: #ffffff;"&gt;
&lt;th&gt;ポイント&lt;/th&gt;
&lt;th&gt;説明&lt;/th&gt;
&lt;/tr&gt;
&lt;tr style="background-color: #f0b464;"&gt;
&lt;td&gt;現在形が表すこと&lt;/td&gt;
&lt;td&gt;
&lt;ul&gt;
&lt;li&gt;&lt;strong&gt;普段の習慣・いつもの行動&lt;/strong&gt;や、長く続いている状態を表す。&lt;/li&gt;
&lt;li&gt;My father &lt;strong&gt;takes&lt;/strong&gt; a bath before dinner.&lt;br /&gt;
＝「（普段）夕飯の前にお風呂に入る。」&lt;/li&gt;
&lt;li&gt;「before dinner」などの表現があると、「いつもそうしている」という意味になりやすい。&lt;/li&gt;
&lt;/ul&gt;
&lt;/td&gt;
&lt;/tr&gt;
&lt;tr style="background-color: #ffffff;"&gt;
&lt;td&gt;現在進行形が表すこと&lt;/td&gt;
&lt;td&gt;
&lt;ul&gt;
&lt;li&gt;&lt;strong&gt;今この瞬間の動作・一時的な行動&lt;/strong&gt;を表す。&lt;/li&gt;
&lt;li&gt;My father &lt;strong&gt;is taking&lt;/strong&gt; a shower now.&lt;br /&gt;
＝「今シャワーを浴びているところだ。」&lt;/li&gt;
&lt;li&gt;&lt;strong&gt;now&lt;/strong&gt; など「今」を表す語と一緒に出てくることが多い。&lt;/li&gt;
&lt;/ul&gt;
&lt;/td&gt;
&lt;/tr&gt;
&lt;tr style="background-color: #f0b464;"&gt;
&lt;td&gt;訳だけでは区別しにくい場合&lt;/td&gt;
&lt;td&gt;
&lt;ul&gt;
&lt;li&gt;日本語ではどちらも「〜している」と訳せることがある。&lt;/li&gt;
&lt;li&gt;その場合は、&lt;strong&gt;普段の習慣の話か／今この瞬間の話か&lt;/strong&gt;に注目して判断する。&lt;/li&gt;
&lt;li&gt;習慣 → 現在形 / 今まさに行っている動作 → 現在進行形。&lt;/li&gt;
&lt;/ul&gt;
&lt;/td&gt;
&lt;/tr&gt;
&lt;tr style="background-color: #ffffff;"&gt;
&lt;td&gt;状態を表す動詞（state verbs）&lt;/td&gt;
&lt;td&gt;
&lt;ul&gt;
&lt;li&gt;&lt;strong&gt;have, know, love&lt;/strong&gt; など、「持っている」「知っている」「好きだ」のように長く続く状態を表す動詞。&lt;/li&gt;
&lt;li&gt;「今〜しているところだ」というイメージにしにくいため、&lt;strong&gt;ふつう現在進行形にしない。&lt;/strong&gt;&lt;/li&gt;
&lt;li&gt;He has many tennis rackets. 〇&lt;br /&gt;
&lt;span style="text-decoration: line-through;"&gt;He is having many tennis rackets.&lt;/span&gt; ×&lt;/li&gt;
&lt;/ul&gt;
&lt;/td&gt;
&lt;/tr&gt;
&lt;tr style="background-color: #f0b464;"&gt;
&lt;td&gt;動作動詞と状態動詞&lt;/td&gt;
&lt;td&gt;
&lt;ul&gt;
&lt;li&gt;動作動詞：run, eat, take a bath など「今しているところだ」と言えるもの → 進行形OK。&lt;/li&gt;
&lt;li&gt;状態動詞：have, know, love など「ずっとそういう状態」を表すもの → 基本的に進行形NG。&lt;/li&gt;
&lt;li&gt;まずは教科書に出てくる代表的な状態動詞だけでも「進行形にしないグループ」として覚える。&lt;/li&gt;
&lt;/ul&gt;
&lt;/td&gt;
&lt;/tr&gt;
&lt;tr style="background-color: #ffffff;"&gt;
&lt;td&gt;見分けるときの視点&lt;/td&gt;
&lt;td&gt;
&lt;ul&gt;
&lt;li&gt;英文を見たときは、&lt;strong&gt;時間の幅&lt;/strong&gt;に注目する。&lt;/li&gt;
&lt;li&gt;長く続く習慣・状態 → 現在形。&lt;/li&gt;
&lt;li&gt;一時的で「今この瞬間」の動作 → 現在進行形。&lt;/li&gt;
&lt;/ul&gt;
&lt;/td&gt;
&lt;/tr&gt;
&lt;tr style="background-color: #f0b464;"&gt;
&lt;td&gt;学習のコツ&lt;/td&gt;
&lt;td&gt;
&lt;ul&gt;
&lt;li&gt;例文を見て「これは普段？今？」と自分で判断してみるクセをつける。&lt;/li&gt;
&lt;li&gt;状態動詞は「進行形にしないセット」としてまとめて暗記する。&lt;/li&gt;
&lt;li&gt;問題集で現在形／現在進行形を書き分ける練習を繰り返し、感覚を固める。&lt;/li&gt;
&lt;/ul&gt;
&lt;/td&gt;
&lt;/tr&gt;
&lt;/tbody&gt;
&lt;/table&gt;
&lt;h2&gt;【クイズ】現在形と現在進行形の違い（10問）&lt;/h2&gt;
&lt;table&gt;
&lt;tbody&gt;
&lt;tr style="background-color: #dd8500; color: #ffffff;"&gt;
&lt;th&gt;問題&lt;/th&gt;
&lt;th&gt;選択肢（A～D）&lt;/th&gt;
&lt;th&gt;答え&lt;/th&gt;
&lt;/tr&gt;
&lt;tr style="background-color: #f0b464;"&gt;
&lt;td&gt;1. 現在形がいちばんよく表すのはどれ？&lt;/td&gt;
&lt;td&gt;A. 今この一瞬だけの動作&lt;br /&gt;
B. 昨日の出来事&lt;br /&gt;
C. 普段の習慣や状態&lt;br /&gt;
D. 来週の予定&lt;/td&gt;
&lt;td&gt;&lt;span id="ans1" class="answer"&gt;正解：C&lt;/span&gt;&lt;br /&gt;
&lt;button id="btn1" class="show-answer"&gt;正解を見る&lt;/button&gt;&lt;/td&gt;
&lt;/tr&gt;
&lt;tr style="background-color: #ffffff;"&gt;
&lt;td&gt;2. 現在進行形が表す内容として正しいものは？&lt;/td&gt;
&lt;td&gt;A. いつもそうである習慣&lt;br /&gt;
B. 今まさに行われている動作&lt;br /&gt;
C. 昔からずっと変わらない事実&lt;br /&gt;
D. 未来に必ず起こる予定&lt;/td&gt;
&lt;td&gt;&lt;span id="ans2" class="answer"&gt;正解：B&lt;/span&gt;&lt;br /&gt;
&lt;button id="btn2" class="show-answer"&gt;正解を見る&lt;/button&gt;&lt;/td&gt;
&lt;/tr&gt;
&lt;tr style="background-color: #f0b464;"&gt;
&lt;td&gt;3. 「My father takes a bath before dinner.」が意味しているのは？&lt;/td&gt;
&lt;td&gt;A. 今まさにお風呂に入っているところだ&lt;br /&gt;
B. 昨日の夜だけお風呂に入った&lt;br /&gt;
C. 普段夕食前にお風呂に入る習慣がある&lt;br /&gt;
D. 明日の夜お風呂に入る予定だ&lt;/td&gt;
&lt;td&gt;&lt;span id="ans3" class="answer"&gt;正解：C&lt;/span&gt;&lt;br /&gt;
&lt;button id="btn3" class="show-answer"&gt;正解を見る&lt;/button&gt;&lt;/td&gt;
&lt;/tr&gt;
&lt;tr style="background-color: #ffffff;"&gt;
&lt;td&gt;4. 「My father is taking a shower now.」について正しい説明は？&lt;/td&gt;
&lt;td&gt;A. 普段の習慣を表す現在形&lt;br /&gt;
B. 昨日の行動を表す過去形&lt;br /&gt;
C. 今シャワーを浴びている最中を表す現在進行形&lt;br /&gt;
D. 来週の予定を表す未来形&lt;/td&gt;
&lt;td&gt;&lt;span id="ans4" class="answer"&gt;正解：C&lt;/span&gt;&lt;br /&gt;
&lt;button id="btn4" class="show-answer"&gt;正解を見る&lt;/button&gt;&lt;/td&gt;
&lt;/tr&gt;
&lt;tr style="background-color: #f0b464;"&gt;
&lt;td&gt;5. 次のうち、ふつう現在進行形にしない動詞を含む組み合わせは？&lt;/td&gt;
&lt;td&gt;A. run, eat, play&lt;br /&gt;
B. have, know, love&lt;br /&gt;
C. walk, swim, read&lt;br /&gt;
D. talk, study, write&lt;/td&gt;
&lt;td&gt;&lt;span id="ans5" class="answer"&gt;正解：B（状態を表す動詞）&lt;/span&gt;&lt;br /&gt;
&lt;button id="btn5" class="show-answer"&gt;正解を見る&lt;/button&gt;&lt;/td&gt;
&lt;/tr&gt;
&lt;tr style="background-color: #ffffff;"&gt;
&lt;td&gt;6. 文として誤っているものはどれ？&lt;/td&gt;
&lt;td&gt;A. He has many tennis rackets.&lt;br /&gt;
B. He knows the answer.&lt;br /&gt;
C. He loves tennis.&lt;br /&gt;
D. He is having many tennis rackets.&lt;/td&gt;
&lt;td&gt;&lt;span id="ans6" class="answer"&gt;正解：D（have をこの意味で進行形にしない）&lt;/span&gt;&lt;br /&gt;
&lt;button id="btn6" class="show-answer"&gt;正解を見る&lt;/button&gt;&lt;/td&gt;
&lt;/tr&gt;
&lt;tr style="background-color: #f0b464;"&gt;
&lt;td&gt;7. 次の日本語を英語にするとき、現在形を使うのがふさわしいのはどれ？&lt;/td&gt;
&lt;td&gt;A. 「今、彼はご飯を食べているところだ。」&lt;br /&gt;
B. 「今、彼は走っているところだ。」&lt;br /&gt;
C. 「彼はたくさん本を持っている。」&lt;br /&gt;
D. 「今、彼はテレビを見ているところだ。」&lt;/td&gt;
&lt;td&gt;&lt;span id="ans7" class="answer"&gt;正解：C（習慣・状態なので現在形 have）&lt;/span&gt;&lt;br /&gt;
&lt;button id="btn7" class="show-answer"&gt;正解を見る&lt;/button&gt;&lt;/td&gt;
&lt;/tr&gt;
&lt;tr style="background-color: #ffffff;"&gt;
&lt;td&gt;8. 訳だけでは現在形か現在進行形か区別しづらいときに、いちばん大事な視点は？&lt;/td&gt;
&lt;td&gt;A. 主語が I か you かを見る&lt;br /&gt;
B. 単語の文字数を見る&lt;br /&gt;
C. 普段の話か今の話かを見る&lt;br /&gt;
D. 名詞が単数か複数かを見る&lt;/td&gt;
&lt;td&gt;&lt;span id="ans8" class="answer"&gt;正解：C&lt;/span&gt;&lt;br /&gt;
&lt;button id="btn8" class="show-answer"&gt;正解を見る&lt;/button&gt;&lt;/td&gt;
&lt;/tr&gt;
&lt;tr style="background-color: #f0b464;"&gt;
&lt;td&gt;9. 次のうち、「状態を表す動詞」を使っている文はどれ？&lt;/td&gt;
&lt;td&gt;A. He is running in the park now.&lt;br /&gt;
B. He is eating lunch now.&lt;br /&gt;
C. He has many tennis rackets.&lt;br /&gt;
D. He is taking a bath now.&lt;/td&gt;
&lt;td&gt;&lt;span id="ans9" class="answer"&gt;正解：C（have は状態動詞）&lt;/span&gt;&lt;br /&gt;
&lt;button id="btn9" class="show-answer"&gt;正解を見る&lt;/button&gt;&lt;/td&gt;
&lt;/tr&gt;
&lt;tr style="background-color: #ffffff;"&gt;
&lt;td&gt;10. 現在形と現在進行形の使い分けについて正しい説明はどれ？&lt;/td&gt;
&lt;td&gt;A. どちらも同じなので区別しなくてよい。&lt;br /&gt;
B. 現在形は過去のこと、現在進行形は未来のことを表す。&lt;br /&gt;
C. 現在形は普段の習慣や状態、現在進行形は今している一時的な動作を表す。&lt;br /&gt;
D. すべての動詞は自由に現在進行形にできる。&lt;/td&gt;
&lt;td&gt;&lt;span id="ans10" class="answer"&gt;正解：C&lt;/span&gt;&lt;br /&gt;
&lt;button id="btn10" class="show-answer"&gt;正解を見る&lt;/button&gt;&lt;/td&gt;
&lt;/tr&gt;
&lt;/tbody&gt;
&lt;/table&gt;
&lt;p&gt;&lt;!-- 語彙強化講座 --&gt;&lt;/p&gt;
&lt;div style="border: 2px solid #ff6600; background-color: #fff0e0; padding: 10px; display: flex; align-items: center; justify-content: center; margin-bottom: 10px;"&gt;
&lt;p&gt;&lt;img decoding="async" style="max-width: 100px; height: auto; margin-right: 10px;" src="https://eigo-rewrite.com/wp-content/uploads/2020/06/logo_tate-1.png" alt="Re-Writeのロゴ" /&gt;&lt;/p&gt;
&lt;div&gt;
&lt;p style="margin: 5px 0;"&gt;【語彙強化講座】：長文読解で必要な語彙・熟語を徹底的に習得し、都立・私立の入試対策に直結する語彙力を養います。&lt;/p&gt;
&lt;p&gt;&lt;a style="background-color: #ff6600; color: white; padding: 5px 10px; text-align: center; text-decoration: none; display: inline-block; font-size: 14px;" href="https://eigo-rewrite.com/vocabulary/"&gt;詳細を見る&lt;/a&gt;&lt;/p&gt;
&lt;/div&gt;
&lt;/div&gt;
```
</t>
  </si>
  <si>
    <t xml:space="preserve">以下のページは「スニペット整合性」（本文と title/meta/H1/冒頭文）が弱い可能性があります。
まず【本文】を確認し、想定読者・悩み・解決範囲を把握してください。
そのうえで、GSCの主要クエリ（表示回数上位）を根拠に、
「検索意図に対して、タイトル/メタ/H1/冒頭120字がズレている点」を特定し、
ズレを解消するための修正案（タイトル/メタ/H1/冒頭）を提示してください。
※本文の“大改修”は前提にしません（必要なら追記ブロックは最大1つまで）。
【URL】https://eigo-rewrite.com/column/stage3-lesson2-2/
【ページ分類】MC
【ページ分類の略語（このプロンプト内の定義）】
TP = トップページ（ホーム/サイトの入口）
SP = サービスページ（講座・コース・申込導線）
MC = メインコラム（コラム/解説/勉強法など集客記事）
SC = サブコラム（MCやSPを補強するための補助コラム※サイト定義に合わせて判断）
NW = ニュース/お知らせ（運用上は改善対象外として除外）
ST = 企業情報等のSEO対策を行わないこ固定ページ（運用上は改善対象外として除外）
- / 空欄 / 未分類 = 未分類（このスクリプトでは改善対象外として除外）
※未分類（空欄 / "-" / "未分類"）は作業対象に含めません。
【現状（スニペット要素）】
- タイトル：can / could の「可能性」の意味とは？助動詞の使い分けを整理
- メタ：can / could が「できる」以外に表す意味を整理。可能性や推量として使われる場合の考え方を、例文付きで分かりやすく解説します。「～することがある」「～かもしれない」と訳される理由がスッと理解できる内容です。
- H1：STAGE3 Lesson2-2 助動詞の発展用法(可能性/推量)【ニュートレジャーの道案内】
- 冒頭120字：可能性を表す助動詞の意味について 前回のセクションに続き、今回は可能性を表す助動詞として &amp;#8220; can &amp;#8220;、&amp;#8221; cannot &amp;#8220;、&amp;#8221; could &amp;#8221; を扱います。 1年生
【GSC主要クエリ（表示回数上位50件）】
- can could 違い｜表示311｜CTR 0.32%｜順位3.3
- can 可能性｜表示183｜CTR 0.00%｜順位3.7
- canとcouldの違い｜表示138｜CTR 0.00%｜順位3.4
- could can 違い｜表示133｜CTR 0.00%｜順位3.2
- could 意味｜表示120｜CTR 0.00%｜順位2.1
- can 推量｜表示111｜CTR 0.90%｜順位3.9
- can could｜表示110｜CTR 0.00%｜順位4.8
- could 可能性｜表示108｜CTR 0.00%｜順位3.0
- could とcanの違い｜表示94｜CTR 1.06%｜順位5.9
- could かもしれない｜表示70｜CTR 0.00%｜順位1.7
- can could 使い分け｜表示61｜CTR 1.64%｜順位4.9
- can 可能性がある｜表示57｜CTR 0.00%｜順位3.6
- could 助動詞 意味｜表示57｜CTR 0.00%｜順位6.4
- can かもしれない｜表示52｜CTR 1.92%｜順位7.7
- can 過去形｜表示43｜CTR 0.00%｜順位11.7
- can be could be 違い｜表示42｜CTR 0.00%｜順位2.5
- 可能 言い換え｜表示41｜CTR 0.00%｜順位1.0
- 可能性のcan｜表示40｜CTR 2.50%｜順位4.4
- 助動詞 可能性｜表示37｜CTR 0.00%｜順位3.7
- cannot 意味｜表示33｜CTR 0.00%｜順位3.4
- can 可能性 見分け方｜表示32｜CTR 0.00%｜順位4.9
- can 意味 できる 以外｜表示32｜CTR 0.00%｜順位9.8
- couldとcanの違い｜表示31｜CTR 0.00%｜順位5.3
- can と could の違い｜表示30｜CTR 0.00%｜順位3.5
- can could 違い 可能性｜表示27｜CTR 0.00%｜順位2.1
- could 用法｜表示27｜CTR 0.00%｜順位10.8
- could can｜表示25｜CTR 0.00%｜順位4.7
- 可能性 英語 使い分け｜表示25｜CTR 0.00%｜順位10.2
- can可能性｜表示24｜CTR 0.00%｜順位3.2
- can 可能性がある 例文｜表示23｜CTR 4.35%｜順位3.7
- can be 意味｜表示22｜CTR 0.00%｜順位1.3
- can be could be｜表示21｜CTR 0.00%｜順位4.0
- 可能性 助動詞｜表示21｜CTR 0.00%｜順位3.0
- can できる以外の意味｜表示20｜CTR 0.00%｜順位9.4
- could be can be 違い｜表示20｜CTR 0.00%｜順位2.5
- could can 使い分け｜表示18｜CTR 0.00%｜順位3.2
- can 意味 可能性｜表示16｜CTR 0.00%｜順位2.8
- could 意味 可能性｜表示16｜CTR 0.00%｜順位3.9
- can とcould の違い｜表示15｜CTR 0.00%｜順位2.9
- can 可能｜表示15｜CTR 0.00%｜順位2.9
- can't 意味 2つ｜表示14｜CTR 0.00%｜順位1.0
- can 違いない｜表示13｜CTR 0.00%｜順位7.8
- 可能性 can｜表示13｜CTR 0.00%｜順位2.5
- 可能性がある 英語 can｜表示13｜CTR 0.00%｜順位5.4
- can 推量 例文｜表示12｜CTR 0.00%｜順位5.0
- canとcould｜表示12｜CTR 0.00%｜順位3.8
- could 推量｜表示12｜CTR 0.00%｜順位11.3
- かも しれ ない 英語 could｜表示12｜CTR 0.00%｜順位6.4
- could 助動詞｜表示11｜CTR 0.00%｜順位11.7
- could 可能性 程度｜表示11｜CTR 0.00%｜順位2.3
【参考：代表語（自動抽出）】could
【出力（必ずこの順）】
1) 本文の要約（想定読者・悩み・解決）
2) 検索意図の整理（主要クエリから2〜3パターン）
3) 不一致の指摘（タイトル/メタ/H1/冒頭のどこがズレているか）
4) 修正方針（“どの意図に寄せるか”を1つに決める）
5) 修正案（すべてコードブロック）
   - タイトル案3つ（全角35字前後＋56字以上の網羅型を1つ）
   - メタ案3つ（全角90字前後）
   - H1案2つ
   - 冒頭120字（2案：&lt;p&gt;で開始）
【禁則ワード（シート連動）】
以下の【禁則ワード】は、タイトル/メタ/導入文/見出し/本文のいずれにも原則使用しないでください。
言い換えが必要な場合は、自然な日本語に置換してください。
【禁則ワード】
- 崩れ
- 型
- 迷い
- 保留
- 固定
- 手順
- 立て直
- 最短
- 結論だけ
- 乱れ
- 三点確認
- 内部リンク
- 導線
- 設計
- 刺
- まず結論
- 整え
- 押し付けない案内
- 統一
- 次の一手
- 失点
- 確定
- サブコラム
- 30秒
- 1分
- CV
- 網羅
【本文】
```html
&lt;p&gt;&lt;iframe title="YouTube video player" src="https://www.youtube.com/embed/Jh3bDKUPg-g?si=pj23MTuwJrvFIzMG" width="560" height="315" frameborder="0" allowfullscreen="allowfullscreen"&gt;&lt;span data-mce-type="bookmark" style="display: inline-block; width: 0px; overflow: hidden; line-height: 0;" class="mce_SELRES_start"&gt;﻿&lt;/span&gt;&lt;/iframe&gt;&lt;/p&gt;
&lt;h3&gt;可能性を表す助動詞の意味について&lt;/h3&gt;
&lt;p&gt;前回のセクションに続き、今回は可能性を表す助動詞として &amp;#8220;&lt;span style="color: red;"&gt;can&lt;/span&gt;&amp;#8220;、&amp;#8221;&lt;span style="color: red;"&gt;cannot&lt;/span&gt;&amp;#8220;、&amp;#8221;&lt;span style="color: red;"&gt;could&lt;/span&gt;&amp;#8221; を扱います。&lt;/p&gt;
&lt;p&gt;1年生で学習した &amp;#8220;&lt;span style="color: red;"&gt;can&lt;/span&gt;&amp;#8221; とは異なり、ここでは「できる」という意味ではない、別の訳し方を学びます。&lt;br /&gt;
STAGE3の英文法（時制・助動詞・不定詞など）の全体像は、&lt;strong&gt;&lt;a href="https://eigo-rewrite.com/column/stage3/"&gt;STAGE3｜高校英文法の総まとめ（全体像はこちら）&lt;/a&gt;&lt;/strong&gt;で確認できます。&lt;/p&gt;
&lt;h3&gt;助動詞 &amp;#8220;&lt;span style="color: red;"&gt;can&lt;/span&gt;&amp;#8221; と &amp;#8220;&lt;span style="color: red;"&gt;could&lt;/span&gt;&amp;#8221; の使い方と意味&lt;/h3&gt;
&lt;p&gt;&lt;img decoding="async" fetchpriority="high" class="alignnone size-medium wp-image-890" src="https://eigo-rewrite.com/wp-content/uploads/2024/02/スライド用stage3-2-300x169.jpg" alt="" width="300" height="169" srcset="https://eigo-rewrite.com/wp-content/uploads/2024/02/スライド用stage3-2-300x169.jpg 300w, https://eigo-rewrite.com/wp-content/uploads/2024/02/スライド用stage3-2-1024x576.jpg 1024w, https://eigo-rewrite.com/wp-content/uploads/2024/02/スライド用stage3-2-768x432.jpg 768w, https://eigo-rewrite.com/wp-content/uploads/2024/02/スライド用stage3-2-320x180.jpg 320w, https://eigo-rewrite.com/wp-content/uploads/2024/02/スライド用stage3-2.jpg 1280w" sizes="(max-width: 300px) 100vw, 300px" /&gt;&lt;/p&gt;
&lt;p&gt;最初の例文です。&lt;/p&gt;
&lt;p&gt;&amp;#8220;Practicing sports &lt;span style="color: red;"&gt;can&lt;/span&gt; be hard.&amp;#8221;&lt;/p&gt;
&lt;p&gt;「スポーツを練習することは大変になることができる」では不自然ですよね。&lt;/p&gt;
&lt;p&gt;ここでの &amp;#8220;&lt;span style="color: red;"&gt;can&lt;/span&gt;&amp;#8221; は、「できる」ではなく 可能性 を表します。&lt;br /&gt;
つまり、「～なことがある」という意味になります。&lt;/p&gt;
&lt;p&gt;→ スポーツを練習することは大変なことがある（＝大変になる可能性がある）&lt;/p&gt;
&lt;p&gt;&amp;#8220;&lt;span style="color: red;"&gt;can&lt;/span&gt;&amp;#8221; に「～することがある」という意味があるなら、その否定 &amp;#8220;&lt;span style="color: red;"&gt;cannot&lt;/span&gt;&amp;#8221; は可能性の否定となります。&lt;/p&gt;
&lt;p&gt;&amp;#8220;Mike cannot be sick. I saw him outside.&amp;#8221;&lt;/p&gt;
&lt;p&gt;「マイクが病気であるはずがない。なぜなら外にいるのを見たからだ。」&lt;/p&gt;
&lt;p&gt;「～できない」ではなく、“～のはずがない” と訳します。&lt;br /&gt;
&amp;#8220;&lt;span style="color: red;"&gt;must&lt;/span&gt;&amp;#8221; が「～に違いない」なら、その反対イメージです。&lt;/p&gt;
&lt;p&gt;次の例文です。&lt;/p&gt;
&lt;p&gt;&amp;#8220;One day he &lt;span style="color: red;"&gt;could&lt;/span&gt; be famous.&amp;#8221;&lt;/p&gt;
&lt;p&gt;&amp;#8220;&lt;span style="color: red;"&gt;could&lt;/span&gt;&amp;#8221; は過去形ですが、ここでは過去ではありません。&lt;br /&gt;
&amp;#8220;One day&amp;#8221; が 「いつか（未来）」 の意味で使われているためです。&lt;/p&gt;
&lt;p&gt;助動詞を過去形にすると、可能性の度合いが弱くなる という性質があります。&lt;/p&gt;
&lt;p&gt;→ 「いつか彼は有名になるかもしれない」&lt;/p&gt;
&lt;p&gt;&amp;#8220;&lt;span style="color: red;"&gt;can&lt;/span&gt;&amp;#8221; より可能性が低いニュアンスになります。&lt;/p&gt;
&lt;p&gt;今回のセクション2では &amp;#8220;&lt;span style="color: red;"&gt;can&lt;/span&gt;&amp;#8221; と &amp;#8220;&lt;span style="color: red;"&gt;could&lt;/span&gt;&amp;#8221; のみが登場しましたが、&lt;/p&gt;
&lt;p&gt;✅ &amp;#8220;&lt;span style="color: red;"&gt;can&lt;/span&gt;&amp;#8221; = 可能性「～なことがある」&lt;br /&gt;
✅ &amp;#8220;&lt;span style="color: red;"&gt;cannot&lt;/span&gt;&amp;#8221; = 可能性の否定「～なはずがない」&lt;br /&gt;
✅ &amp;#8220;&lt;span style="color: red;"&gt;could&lt;/span&gt;&amp;#8221; = 弱い可能性「～かもしれない」&lt;/p&gt;
&lt;p&gt;という 「できる」以外の意味 を、しっかり覚えておいてください。&lt;br /&gt;
&lt;!-- 語彙強化講座 --&gt;&lt;/p&gt;
&lt;div style="border: 2px solid #ff6600; background-color: #fff0e0; padding: 10px; display: flex; align-items: center; justify-content: center; margin-bottom: 10px;"&gt;
&lt;p&gt;&lt;img decoding="async" style="max-width: 100px; height: auto; margin-right: 10px;" src="https://eigo-rewrite.com/wp-content/uploads/2020/06/logo_tate-1.png" alt="Re-Writeのロゴ" /&gt;&lt;/p&gt;
&lt;div&gt;
&lt;p style="margin: 5px 0;"&gt;【語彙強化講座】：長文読解で必要な語彙・熟語を徹底的に習得し、都立・私立の入試対策に直結する語彙力を養います。&lt;/p&gt;
&lt;p&gt;&lt;a style="background-color: #ff6600; color: white; padding: 5px 10px; text-align: center; text-decoration: none; display: inline-block; font-size: 14px;" href="https://eigo-rewrite.com/vocabulary/"&gt;詳細を見る&lt;/a&gt;&lt;/p&gt;
&lt;/div&gt;
&lt;/div&gt;
&lt;style&gt;
  table {&lt;br /&gt;    width: 100%;&lt;br /&gt;    border-collapse: collapse;&lt;br /&gt;  }&lt;br /&gt;  th, td {&lt;br /&gt;    padding: 10px;&lt;br /&gt;    border: 1px solid #ddd;&lt;br /&gt;    color: #000000;&lt;br /&gt;    vertical-align: top;&lt;br /&gt;  }&lt;br /&gt;  .answer {&lt;br /&gt;    display: none;&lt;br /&gt;    font-weight: bold;&lt;br /&gt;    color: #0073aa;&lt;br /&gt;    margin-left: 5px;&lt;br /&gt;  }&lt;br /&gt;  .show-answer {&lt;br /&gt;    cursor: pointer;&lt;br /&gt;    color: #ffffff;&lt;br /&gt;    background-color: #ff6600;&lt;br /&gt;    border: none;&lt;br /&gt;    padding: 4px 8px;&lt;br /&gt;    border-radius: 4px;&lt;br /&gt;    font-size: 12px;&lt;br /&gt;    margin-left: 5px;&lt;br /&gt;  }&lt;br /&gt;&lt;/style&gt;
&lt;p&gt;&lt;script&gt;
  function showAnswer(ansId, btnId) {
    var ans = document.getElementById(ansId);
    var btn = document.getElementById(btnId);
    if (ans &amp;&amp; btn) {
      ans.style.display = 'inline';
      btn.style.display = 'none';
    }
  }
&lt;/script&gt;&lt;/p&gt;
&lt;h2&gt;【まとめ】可能性を表す助動詞「can / cannot / could」のポイント&lt;/h2&gt;
&lt;table&gt;
&lt;tbody&gt;
&lt;tr style="background-color: #dd8500; color: #ffffff;"&gt;
&lt;th&gt;ポイント&lt;/th&gt;
&lt;th&gt;説明&lt;/th&gt;
&lt;/tr&gt;
&lt;tr style="background-color: #f0b464;"&gt;
&lt;td&gt;このセクションのテーマ&lt;/td&gt;
&lt;td&gt;
&lt;ul&gt;
&lt;li&gt;「できる」の &lt;strong&gt;能力&lt;/strong&gt;ではなく、&lt;strong&gt;可能性&lt;/strong&gt;を表す助動詞を学ぶ。&lt;/li&gt;
&lt;li&gt;&lt;strong&gt;can / cannot / could&lt;/strong&gt; の「～の可能性がある／ない」「～かもしれない」という訳し方が中心。&lt;/li&gt;
&lt;/ul&gt;
&lt;/td&gt;
&lt;/tr&gt;
&lt;tr style="background-color: #ffffff;"&gt;
&lt;td&gt;can（可能性）&lt;/td&gt;
&lt;td&gt;
&lt;ul&gt;
&lt;li&gt;意味：&lt;strong&gt;「～することがある」「～になることがある」&lt;/strong&gt;（可能性）。&lt;/li&gt;
&lt;li&gt;例：&lt;code&gt;Practicing sports can be hard.&lt;/code&gt;&lt;br /&gt;
「スポーツを練習することは&lt;strong&gt;大変なことがある&lt;/strong&gt;。」&lt;/li&gt;
&lt;li&gt;「～できる」と訳すと不自然になる場合が多いので注意。&lt;/li&gt;
&lt;/ul&gt;
&lt;/td&gt;
&lt;/tr&gt;
&lt;tr style="background-color: #f0b464;"&gt;
&lt;td&gt;cannot（可能性の否定）&lt;/td&gt;
&lt;td&gt;
&lt;ul&gt;
&lt;li&gt;意味：&lt;strong&gt;「～のはずがない」&lt;/strong&gt;（可能性を強く否定）。&lt;/li&gt;
&lt;li&gt;例：&lt;code&gt;Mike cannot be sick. I saw him outside.&lt;/code&gt;&lt;br /&gt;
「マイクが病気の&lt;strong&gt;はずがない&lt;/strong&gt;。さっき外で見かけたから。」&lt;/li&gt;
&lt;li&gt;&lt;code&gt;must&lt;/code&gt;「～に違いない」の&lt;strong&gt;反対イメージ&lt;/strong&gt;として覚えると整理しやすい。&lt;/li&gt;
&lt;/ul&gt;
&lt;/td&gt;
&lt;/tr&gt;
&lt;tr style="background-color: #ffffff;"&gt;
&lt;td&gt;could（弱い可能性）&lt;/td&gt;
&lt;td&gt;
&lt;ul&gt;
&lt;li&gt;意味：&lt;strong&gt;「～かもしれない」&lt;/strong&gt;（can より弱い可能性）。&lt;/li&gt;
&lt;li&gt;例：&lt;code&gt;One day he could be famous.&lt;/code&gt;&lt;br /&gt;
「いつか彼は有名になる&lt;strong&gt;かもしれない&lt;/strong&gt;。」&lt;/li&gt;
&lt;li&gt;「過去」ではなく、「いつか（未来）」について &lt;code&gt;could&lt;/code&gt; を使っている点に注意。&lt;/li&gt;
&lt;/ul&gt;
&lt;/td&gt;
&lt;/tr&gt;
&lt;tr style="background-color: #f0b464;"&gt;
&lt;td&gt;can と could の可能性の度合い&lt;/td&gt;
&lt;td&gt;
&lt;ul&gt;
&lt;li&gt;&lt;strong&gt;can：&lt;/strong&gt;「そうなることも十分あり得る」という感じ。&lt;/li&gt;
&lt;li&gt;&lt;strong&gt;could：&lt;/strong&gt;「そうなる可能性もあるけれど、can より弱い」イメージ。&lt;/li&gt;
&lt;li&gt;助動詞を過去形にすると、&lt;strong&gt;可能性の度合いが少し弱くなる&lt;/strong&gt;ことが多い。&lt;/li&gt;
&lt;/ul&gt;
&lt;/td&gt;
&lt;/tr&gt;
&lt;tr style="background-color: #ffffff;"&gt;
&lt;td&gt;1年生の can との違い&lt;/td&gt;
&lt;td&gt;
&lt;ul&gt;
&lt;li&gt;1年生：&lt;code&gt;can&lt;/code&gt; ＝ &lt;strong&gt;「～できる」&lt;/strong&gt;（能力・許可）。&lt;/li&gt;
&lt;li&gt;このセクション：&lt;code&gt;can&lt;/code&gt; ＝ &lt;strong&gt;「～することがある」&lt;/strong&gt;（可能性）。&lt;/li&gt;
&lt;li&gt;文脈に応じて、どちらの意味か判断することが大切。&lt;/li&gt;
&lt;/ul&gt;
&lt;/td&gt;
&lt;/tr&gt;
&lt;tr style="background-color: #f0b464;"&gt;
&lt;td&gt;cannot のイメージ&lt;/td&gt;
&lt;td&gt;
&lt;ul&gt;
&lt;li&gt;単なる「～できない」ではなく、&lt;strong&gt;「そんなはずがない」&lt;/strong&gt;という強い否定の推量。&lt;/li&gt;
&lt;li&gt;状況・証拠から「絶対ちがう」と思っている感じ。&lt;/li&gt;
&lt;/ul&gt;
&lt;/td&gt;
&lt;/tr&gt;
&lt;tr style="background-color: #ffffff;"&gt;
&lt;td&gt;文脈での使い分け&lt;/td&gt;
&lt;td&gt;
&lt;ul&gt;
&lt;li&gt;事実に近い強い推量 → &lt;strong&gt;cannot（～のはずがない）&lt;/strong&gt; / （別単元で）&lt;strong&gt;must（～に違いない）&lt;/strong&gt;&lt;/li&gt;
&lt;li&gt;あり得る可能性 → &lt;strong&gt;can（～なことがある）&lt;/strong&gt;&lt;/li&gt;
&lt;li&gt;それより弱め → &lt;strong&gt;could（～かもしれない）&lt;/strong&gt;&lt;/li&gt;
&lt;/ul&gt;
&lt;/td&gt;
&lt;/tr&gt;
&lt;tr style="background-color: #f0b464;"&gt;
&lt;td&gt;例文とセットで覚える&lt;/td&gt;
&lt;td&gt;
&lt;ul&gt;
&lt;li&gt;&lt;code&gt;Practicing sports can be hard.&lt;/code&gt;&lt;/li&gt;
&lt;li&gt;&lt;code&gt;Mike cannot be sick. I saw him outside.&lt;/code&gt;&lt;/li&gt;
&lt;li&gt;&lt;code&gt;One day he could be famous.&lt;/code&gt;&lt;/li&gt;
&lt;li&gt;日本語訳と一緒にフレーズで暗記すると定着しやすい。&lt;/li&gt;
&lt;/ul&gt;
&lt;/td&gt;
&lt;/tr&gt;
&lt;tr style="background-color: #ffffff;"&gt;
&lt;td&gt;学習のコツ&lt;/td&gt;
&lt;td&gt;
&lt;ul&gt;
&lt;li&gt;「能力の can」と「可能性の can」を&lt;strong&gt;日本語訳で区別&lt;/strong&gt;してみる。&lt;/li&gt;
&lt;li&gt;特に &lt;strong&gt;cannot&lt;/strong&gt; を見たら「～できない」ではなく「～のはずがない」をまず疑う。&lt;/li&gt;
&lt;/ul&gt;
&lt;/td&gt;
&lt;/tr&gt;
&lt;/tbody&gt;
&lt;/table&gt;
&lt;h2&gt;【クイズ】可能性を表す can / cannot / could（10問）&lt;/h2&gt;
&lt;table&gt;
&lt;tbody&gt;
&lt;tr style="background-color: #dd8500; color: #ffffff;"&gt;
&lt;th&gt;問題&lt;/th&gt;
&lt;th&gt;選択肢（A～D）&lt;/th&gt;
&lt;th&gt;答え&lt;/th&gt;
&lt;/tr&gt;
&lt;tr style="background-color: #f0b464;"&gt;
&lt;td&gt;1. 可能性を表すときの &lt;strong&gt;can&lt;/strong&gt; の意味として最も適切なのはどれ？&lt;/td&gt;
&lt;td&gt;A. ～できる（能力）&lt;br /&gt;
B. ～することがある（可能性）&lt;br /&gt;
C. ～してもよい（許可）&lt;br /&gt;
D. ～しなければならない（義務）&lt;/td&gt;
&lt;td&gt;&lt;span id="ans1" class="answer"&gt;正解：B（～することがある：可能性）&lt;/span&gt;&lt;br /&gt;
&lt;button id="btn1" class="show-answer"&gt;正解を見る&lt;/button&gt;&lt;/td&gt;
&lt;/tr&gt;
&lt;tr style="background-color: #ffffff;"&gt;
&lt;td&gt;2. 「Mike cannot be sick.」の訳として最も適切なのはどれ？&lt;/td&gt;
&lt;td&gt;A. マイクは病気かもしれない。&lt;br /&gt;
B. マイクは病気のはずがない。&lt;br /&gt;
C. マイクは病気でいなければならない。&lt;br /&gt;
D. マイクは病気でもよい。&lt;/td&gt;
&lt;td&gt;&lt;span id="ans2" class="answer"&gt;正解：B（マイクは病気のはずがない）&lt;/span&gt;&lt;br /&gt;
&lt;button id="btn2" class="show-answer"&gt;正解を見る&lt;/button&gt;&lt;/td&gt;
&lt;/tr&gt;
&lt;tr style="background-color: #f0b464;"&gt;
&lt;td&gt;3. 「One day he could be famous.」の訳として正しいものはどれ？&lt;/td&gt;
&lt;td&gt;A. 彼は有名になるはずがない。&lt;br /&gt;
B. 彼は今有名になれる。&lt;br /&gt;
C. いつか彼は有名になるかもしれない。&lt;br /&gt;
D. 彼はすでに有名に違いない。&lt;/td&gt;
&lt;td&gt;&lt;span id="ans3" class="answer"&gt;正解：C（いつか彼は有名になるかもしれない）&lt;/span&gt;&lt;br /&gt;
&lt;button id="btn3" class="show-answer"&gt;正解を見る&lt;/button&gt;&lt;/td&gt;
&lt;/tr&gt;
&lt;tr style="background-color: #ffffff;"&gt;
&lt;td&gt;4. 次の文の &lt;strong&gt;can&lt;/strong&gt; の意味として最も近いものはどれ？&lt;br /&gt;
Practicing sports can be hard.&lt;/td&gt;
&lt;td&gt;A. スポーツを練習することはいつも大変だ。&lt;br /&gt;
B. スポーツを練習することは大変なことがある。&lt;br /&gt;
C. スポーツを練習することは簡単にできる。&lt;br /&gt;
D. スポーツを練習することは許されている。&lt;/td&gt;
&lt;td&gt;&lt;span id="ans4" class="answer"&gt;正解：B（～大変なことがある：可能性）&lt;/span&gt;&lt;br /&gt;
&lt;button id="btn4" class="show-answer"&gt;正解を見る&lt;/button&gt;&lt;/td&gt;
&lt;/tr&gt;
&lt;tr style="background-color: #f0b464;"&gt;
&lt;td&gt;5. 「～のはずがない」という可能性の&lt;strong&gt;強い否定&lt;/strong&gt;を表す助動詞はどれ？&lt;/td&gt;
&lt;td&gt;A. can&lt;br /&gt;
B. could&lt;br /&gt;
C. cannot&lt;br /&gt;
D. may&lt;/td&gt;
&lt;td&gt;&lt;span id="ans5" class="answer"&gt;正解：C（cannot：～のはずがない）&lt;/span&gt;&lt;br /&gt;
&lt;button id="btn5" class="show-answer"&gt;正解を見る&lt;/button&gt;&lt;/td&gt;
&lt;/tr&gt;
&lt;tr style="background-color: #ffffff;"&gt;
&lt;td&gt;6. 「いつか彼女は医者になるかもしれない。」に最も近い英文はどれ？&lt;/td&gt;
&lt;td&gt;A. One day she can be a doctor.&lt;br /&gt;
B. One day she could be a doctor.&lt;br /&gt;
C. One day she cannot be a doctor.&lt;br /&gt;
D. One day she is a doctor.&lt;/td&gt;
&lt;td&gt;&lt;span id="ans6" class="answer"&gt;正解：B（弱い可能性：could）&lt;/span&gt;&lt;br /&gt;
&lt;button id="btn6" class="show-answer"&gt;正解を見る&lt;/button&gt;&lt;/td&gt;
&lt;/tr&gt;
&lt;tr style="background-color: #f0b464;"&gt;
&lt;td&gt;7. 次のうち、&lt;strong&gt;可能性の can&lt;/strong&gt; を使っている文はどれ？&lt;/td&gt;
&lt;td&gt;A. I can swim fast.&lt;br /&gt;
B. Practicing sports can be hard.&lt;br /&gt;
C. Can you open the window?&lt;br /&gt;
D. You can’t park here.&lt;/td&gt;
&lt;td&gt;&lt;span id="ans7" class="answer"&gt;正解：B（「大変なことがある」＝可能性）&lt;/span&gt;&lt;br /&gt;
&lt;button id="btn7" class="show-answer"&gt;正解を見る&lt;/button&gt;&lt;/td&gt;
&lt;/tr&gt;
&lt;tr style="background-color: #ffffff;"&gt;
&lt;td&gt;8. 次の日本文に合う英文として最も適切なのはどれ？&lt;br /&gt;
「彼がそんなことを言ったはずがない。」&lt;/td&gt;
&lt;td&gt;A. He can say that.&lt;br /&gt;
B. He could say that.&lt;br /&gt;
C. He cannot say that.&lt;br /&gt;
D. He cannot have said that.&lt;/td&gt;
&lt;td&gt;&lt;span id="ans8" class="answer"&gt;正解：D（cannot have said：～言ったはずがない：別セクション内容も応用）&lt;/span&gt;&lt;br /&gt;
&lt;button id="btn8" class="show-answer"&gt;正解を見る&lt;/button&gt;&lt;/td&gt;
&lt;/tr&gt;
&lt;tr style="background-color: #f0b464;"&gt;
&lt;td&gt;9. 「could」を使った可能性表現について正しい説明はどれ？&lt;/td&gt;
&lt;td&gt;A. いつでも必ず実現する可能性を表す。&lt;br /&gt;
B. can より弱い「～かもしれない」という可能性を表すことがある。&lt;br /&gt;
C. 未来の可能性には使えない。&lt;br /&gt;
D. 現在の義務を表す。&lt;/td&gt;
&lt;td&gt;&lt;span id="ans9" class="answer"&gt;正解：B（can より弱い可能性）&lt;/span&gt;&lt;br /&gt;
&lt;button id="btn9" class="show-answer"&gt;正解を見る&lt;/button&gt;&lt;/td&gt;
&lt;/tr&gt;
&lt;tr style="background-color: #ffffff;"&gt;
&lt;td&gt;10. 可能性に関する文として&lt;strong&gt;誤っている&lt;/strong&gt;ものはどれ？&lt;/td&gt;
&lt;td&gt;A. Practicing sports can be hard.（練習が大変なことがある。）&lt;br /&gt;
B. Mike cannot be sick.（マイクは病気のはずがない。）&lt;br /&gt;
C. One day he could be famous.（いつか彼は有名になるかもしれない。）&lt;br /&gt;
D. He could be famous now.（今、有名であるはずがない。）という意味になる。&lt;/td&gt;
&lt;td&gt;&lt;span id="ans10" class="answer"&gt;正解：D（could be famous now は「今、有名かもしれない」）&lt;/span&gt;&lt;br /&gt;
&lt;button id="btn10" class="show-answer"&gt;正解を見る&lt;/button&gt;&lt;/td&gt;
&lt;/tr&gt;
&lt;/tbody&gt;
&lt;/table&gt;
```
</t>
  </si>
  <si>
    <t xml:space="preserve">以下のページは「スニペット整合性」（本文と title/meta/H1/冒頭文）が弱い可能性があります。
まず【本文】を確認し、想定読者・悩み・解決範囲を把握してください。
そのうえで、GSCの主要クエリ（表示回数上位）を根拠に、
「検索意図に対して、タイトル/メタ/H1/冒頭120字がズレている点」を特定し、
ズレを解消するための修正案（タイトル/メタ/H1/冒頭）を提示してください。
※本文の“大改修”は前提にしません（必要なら追記ブロックは最大1つまで）。
【URL】https://eigo-rewrite.com/column/stage2-lesson11-1/
【ページ分類】MC
【ページ分類の略語（このプロンプト内の定義）】
TP = トップページ（ホーム/サイトの入口）
SP = サービスページ（講座・コース・申込導線）
MC = メインコラム（コラム/解説/勉強法など集客記事）
SC = サブコラム（MCやSPを補強するための補助コラム※サイト定義に合わせて判断）
NW = ニュース/お知らせ（運用上は改善対象外として除外）
ST = 企業情報等のSEO対策を行わないこ固定ページ（運用上は改善対象外として除外）
- / 空欄 / 未分類 = 未分類（このスクリプトでは改善対象外として除外）
※未分類（空欄 / "-" / "未分類"）は作業対象に含めません。
【現状（スニペット要素）】
- タイトル：it to構文｜for to構文・動詞+人+to｜中2英語
- メタ：it to構文を例文で解説。形式主語itの訳し方、It is 形容詞 for 人 to の並び、for人toの位置、want you to・tell 人 to・ask 人 to の語順を確認。
- H1：STAGE2 Lesson11-1It to構文／動詞＋人＋to不定詞の基本）【ニュートレジャーの道案内】
- 冒頭120字：NEW TREASURE STAGE2 の文法事項・Lesson一覧の全体像は、 NEW TREASURE STAGE2｜中2英文法 総括＋Lesson一覧（全体像はこちら） で確認できます。 Lesson11 では、不定詞「to + 動詞
【GSC主要クエリ（表示回数上位50件）】
- it to 構文｜表示264｜CTR 0.00%｜順位2.6
- it for to 構文｜表示123｜CTR 0.00%｜順位2.1
- it is to 構文｜表示95｜CTR 0.00%｜順位3.9
- it for to｜表示92｜CTR 0.00%｜順位1.8
- it to構文｜表示74｜CTR 0.00%｜順位2.5
- it to｜表示73｜CTR 0.00%｜順位3.3
- for to 構文｜表示66｜CTR 0.00%｜順位2.3
- it for to 例文｜表示63｜CTR 0.00%｜順位4.1
- いっとふぉーとぅー構文｜表示55｜CTR 0.00%｜順位1.0
- 不定詞構文｜表示54｜CTR 0.00%｜順位1.6
- it for to 構文とは｜表示47｜CTR 0.00%｜順位4.0
- イットトゥー構文｜表示44｜CTR 0.00%｜順位3.9
- it is a for b to do 意味｜表示37｜CTR 0.00%｜順位3.9
- it is for to｜表示36｜CTR 0.00%｜順位4.8
- 不定詞の発展的用法｜表示28｜CTR 25.00%｜順位1.0
- イットイズ構文｜表示25｜CTR 0.00%｜順位1.0
- ask 人 to｜表示22｜CTR 0.00%｜順位1.0
- it to構文とは｜表示20｜CTR 0.00%｜順位4.3
- 仮主語とは｜表示20｜CTR 0.00%｜順位1.0
- 形式主語｜表示19｜CTR 0.00%｜順位1.0
- it for to 構文 例文｜表示18｜CTR 0.00%｜順位1.6
- it is for 人 to 動詞の原形｜表示17｜CTR 0.00%｜順位9.2
- it is 形容詞 for 人 to do｜表示17｜CTR 0.00%｜順位1.1
- it to 構文 例文｜表示15｜CTR 0.00%｜順位1.0
- for 人｜表示14｜CTR 0.00%｜順位1.0
- it is to 不定詞｜表示14｜CTR 0.00%｜順位1.6
- 不定詞の名詞的用法｜表示14｜CTR 0.00%｜順位1.0
- it to 構文 中学｜表示12｜CTR 0.00%｜順位4.1
- ask to｜表示11｜CTR 0.00%｜順位1.0
- it is a for b to c｜表示11｜CTR 0.00%｜順位9.5
- it is 形容詞 to 不定詞｜表示11｜CTR 0.00%｜順位1.0
- it for to 意味｜表示10｜CTR 0.00%｜順位8.5
- it is for to 構文｜表示10｜CTR 0.00%｜順位8.1
- it is for 人 to 意味｜表示10｜CTR 0.00%｜順位8.1
- 不定詞 of for 使い分け｜表示10｜CTR 0.00%｜順位1.0
- イットフォートゥー構文｜表示9｜CTR 0.00%｜順位2.2
- it is for 人 to 構文｜表示8｜CTR 12.50%｜順位4.4
- it for to構文｜表示8｜CTR 0.00%｜順位2.4
- it is 名詞 to 構文｜表示8｜CTR 0.00%｜順位9.8
- it to 意味｜表示8｜CTR 0.00%｜順位2.1
- toは｜表示8｜CTR 0.00%｜順位9.6
- 意味上の主語｜表示8｜CTR 0.00%｜順位1.5
- 意味上の主語 不定詞｜表示8｜CTR 0.00%｜順位1.3
- forの後｜表示7｜CTR 0.00%｜順位1.0
- it is a for b to do｜表示7｜CTR 0.00%｜順位1.4
- it is for 人 to｜表示7｜CTR 0.00%｜順位1.0
- to 構文｜表示7｜CTR 0.00%｜順位6.7
- 不定詞 構文｜表示7｜CTR 0.00%｜順位1.6
- for 人 to 不定詞｜表示6｜CTR 0.00%｜順位1.0
- it is ... to 構文｜表示6｜CTR 0.00%｜順位5.5
【参考：代表語（自動抽出）】it
【出力（必ずこの順）】
1) 本文の要約（想定読者・悩み・解決）
2) 検索意図の整理（主要クエリから2〜3パターン）
3) 不一致の指摘（タイトル/メタ/H1/冒頭のどこがズレているか）
4) 修正方針（“どの意図に寄せるか”を1つに決める）
5) 修正案（すべてコードブロック）
   - タイトル案3つ（全角35字前後＋56字以上の網羅型を1つ）
   - メタ案3つ（全角90字前後）
   - H1案2つ
   - 冒頭120字（2案：&lt;p&gt;で開始）
【禁則ワード（シート連動）】
以下の【禁則ワード】は、タイトル/メタ/導入文/見出し/本文のいずれにも原則使用しないでください。
言い換えが必要な場合は、自然な日本語に置換してください。
【禁則ワード】
- 崩れ
- 型
- 迷い
- 保留
- 固定
- 手順
- 立て直
- 最短
- 結論だけ
- 乱れ
- 三点確認
- 内部リンク
- 導線
- 設計
- 刺
- まず結論
- 整え
- 押し付けない案内
- 統一
- 次の一手
- 失点
- 確定
- サブコラム
- 30秒
- 1分
- CV
- 網羅
【本文】
```html
&lt;p&gt;&lt;iframe title="YouTube video player" src="https://www.youtube.com/embed/_WqfMVp2hkk?si=jHPI-g247VaIwkP-" width="560" height="315" frameborder="0" allowfullscreen="allowfullscreen"&gt;&lt;span data-mce-type="bookmark" style="display: inline-block; width: 0px; overflow: hidden; line-height: 0;" class="mce_SELRES_start"&gt;﻿&lt;/span&gt;&lt;span data-mce-type="bookmark" style="display: inline-block; width: 0px; overflow: hidden; line-height: 0;" class="mce_SELRES_start"&gt;﻿&lt;/span&gt;&lt;span data-mce-type="bookmark" style="display: inline-block; width: 0px; overflow: hidden; line-height: 0;" class="mce_SELRES_start"&gt;﻿&lt;/span&gt;&lt;span data-mce-type="bookmark" style="display: inline-block; width: 0px; overflow: hidden; line-height: 0;" class="mce_SELRES_start"&gt;﻿&lt;/span&gt;&lt;/iframe&gt;&lt;/p&gt;
&lt;p data-start="26" data-end="106"&gt;NEW TREASURE STAGE2 の文法事項・Lesson一覧の全体像は、&lt;strong&gt;&lt;a href="https://eigo-rewrite.com/column/hub_stage2/"&gt;NEW TREASURE STAGE2｜中2英文法 総括＋Lesson一覧（全体像はこちら）&lt;/a&gt;&lt;/strong&gt;で確認できます。&lt;br data-start="57" data-end="60" /&gt;Lesson11 では、不定詞「to + 動詞の原形」の応用表現・発展的な使い方を学びます。&lt;/p&gt;
&lt;p data-start="108" data-end="174" data-is-last-node="" data-is-only-node=""&gt;セクション1では、その第一歩として &lt;strong data-start="126" data-end="140"&gt;「it to 構文」&lt;/strong&gt; と &lt;strong data-start="143" data-end="161"&gt;「疑問詞 + to 不定詞」&lt;/strong&gt; の2つを扱っていきます。&lt;/p&gt;
&lt;p&gt;&lt;img decoding="async" fetchpriority="high" class="alignnone size-medium wp-image-843" src="https://eigo-rewrite.com/wp-content/uploads/2023/11/スライド用1-300x169.jpg" alt="It to構文の例 - It is difficult to get up early every morning (毎朝早起きするのは難しい)" width="300" height="169" srcset="https://eigo-rewrite.com/wp-content/uploads/2023/11/スライド用1-300x169.jpg 300w, https://eigo-rewrite.com/wp-content/uploads/2023/11/スライド用1-1024x576.jpg 1024w, https://eigo-rewrite.com/wp-content/uploads/2023/11/スライド用1-768x432.jpg 768w, https://eigo-rewrite.com/wp-content/uploads/2023/11/スライド用1-320x180.jpg 320w, https://eigo-rewrite.com/wp-content/uploads/2023/11/スライド用1.jpg 1280w" sizes="(max-width: 300px) 100vw, 300px" /&gt;&lt;/p&gt;
&lt;p&gt;ここに書いてあるように、「it is 形容詞（for 人） to」という形があります。&lt;/p&gt;
&lt;p&gt;中学校2年生の時に不定詞、こちらは「to + 動詞の原形」で、「何々する事」とか、「何々するため」のという表現がありました。&lt;/p&gt;
&lt;p&gt;「to 不定詞」が主語になる際に、例えばこちらで言うと、元々この塊が、「毎朝早く起きる事」という名詞の塊でした。&lt;br /&gt;
元々この「to 不定詞というのが、この&amp;#8221;it&amp;#8221;の所、主語の部分にあった訳ですが、主語が長いという事を英語は嫌いますので、この長い主語があった場合、この「to 不定詞」の塊というのが後ろにいきます。&lt;/p&gt;
&lt;p&gt;後ろにいってしまうと、&amp;#8221;It is difficult to get up early every morning.&amp;#8221;という形で、be動詞で始まってしまうという事になりますから、ここの位置に主語として、形式上の主語としてこの&amp;#8221;it&amp;#8221;というのを置きます。&lt;/p&gt;
&lt;p&gt;ですので、&lt;span style="color: #0000ff;"&gt;この&amp;#8221;it&amp;#8221;ってなんですか？と言われたら、この「to 不定詞」以下全ての塊を指します。&lt;/span&gt;&lt;/p&gt;
&lt;p&gt;なので、そうするとこの&amp;#8221;it&amp;#8221;というのが「to 不定詞」の塊の意味を表す訳ですから、&lt;span style="color: #0000ff;"&gt;この&amp;#8221;it&amp;#8221;というのは、「それは」とは訳さないんです。&lt;/span&gt;&lt;/p&gt;
&lt;p&gt;これを訳す時は、&amp;#8221;to get up early every morning&amp;#8221;、ここの不定詞が元々主語の位置にありましたから、これを最初に訳してあげて、そうすると「毎朝早く起きる事は難しい。」というような形になります。&lt;/p&gt;
&lt;p&gt;このように、&lt;span style="color: #ff0000;"&gt;文の先頭に&amp;#8221;it&amp;#8221;があった際に、まずは右へ目線を移していって「to 不定詞」がないかどうか&lt;/span&gt;という事を見る必要があります。&lt;/p&gt;
&lt;p&gt;もしここに「to 不定詞」があった場合は、この文頭の&amp;#8221;it&amp;#8221;というのは形式上の主語で訳さない、「to 不定詞」の代わりであると考えます。もし右へ目線をもっていって、「to 不定詞」がない場合は、「それは」と訳します。&lt;/p&gt;
&lt;p&gt;これが&lt;strong&gt;長文読解&lt;/strong&gt;の際に役に立ってきますので、文の先頭に&amp;#8221;it&amp;#8221;があった場合は、後半の&amp;#8221;to&amp;#8221;を探すという事を是非習慣にして下さい。&lt;/p&gt;
&lt;p&gt;こちらは、&amp;#8221;to ride the roller coaster&amp;#8221;、&amp;#8221;roller coaster&amp;#8221;は「ジェットコースター」です。そうすると、「to 不定詞」がありますから、こちらを前に出して訳してあげます。&lt;/p&gt;
&lt;p&gt;そうすると、「ジェットコースターに乗る事は」&amp;#8221;will be a lot of fun&amp;#8221;、今度は&amp;#8221;is&amp;#8221;ではなくて&amp;#8221;will be&amp;#8221;、未来の形になっていますから「何々だろう」となります。&lt;/p&gt;
&lt;p&gt;そうすると、「ジェットコースターに乗る事は」&amp;#8221;a lot of fun&amp;#8221;、「とても楽しいだろう」というような意味になっています。&lt;/p&gt;
&lt;p&gt;注意点としてはこちらに&amp;#8221;fun&amp;#8221;という単語がありますが、この&amp;#8221;fun&amp;#8221;というのは「楽しい」と普段訳しますが、本来は名詞です。「楽しい事」とか「楽しさ」という意味ですので、名詞の前なので&amp;#8221;very&amp;#8221;を付ける事が出来ません。&lt;/p&gt;
&lt;p&gt;ですので、ここは「とても楽しい」という代わりに&amp;#8221;a lot of fun&amp;#8221;、「たくさんの楽しみだ」という形になっています。&lt;/p&gt;
&lt;p&gt;最近では話し言葉ではここを&amp;#8221;very&amp;#8221;にするというのもOKとなっていますが、書き言葉上は今までの名詞の前だから&amp;#8221;a lot of&amp;#8221;という事に合わせて、&amp;#8221;very fun&amp;#8221;ではなく&amp;#8221;a lot of fun&amp;#8221;と書くようにして下さい。&lt;/p&gt;
&lt;p&gt;それでは最後の形です。&lt;br /&gt;
&amp;#8220;It isn’t necessary for you to write the book report.&amp;#8221;&lt;/p&gt;
&lt;p&gt;今度はこの&amp;#8221;It isn’t necessary for you&amp;#8221;の後にまた「to 不定詞」があります。そうするとここの&amp;#8221;It&amp;#8221;というのは、「to 不定詞」の代わりになっています。&lt;/p&gt;
&lt;p&gt;&amp;#8220;book report&amp;#8221;「書評」です。面白かったとかつまらなかったとかこういう所が良かったとか、という「書評を書く事はあなたにとって必要ではありません」となっています。&lt;/p&gt;
&lt;p&gt;ここの&amp;#8221;for you&amp;#8221;というのが「誰々にとって」という意味になっていまして、こちらはなんのために置くかというと、上の2つは&amp;#8221;for you&amp;#8221;とか&amp;#8221;for me&amp;#8221;というのがありませんでした。&lt;/p&gt;
&lt;p&gt;その場合は、「毎朝早く起きる事は難しい」とか「ローラーコースターに乗る事はとても楽しみだろう」というふうに、誰が起きるのかとか誰が乗るのかというのをはっきり言っていないんです。&lt;/p&gt;
&lt;p&gt;なので、一般論に近くなる訳ですが、こちらに関しては&amp;#8221;for you&amp;#8221;という事でこれは「あなたにとってはこれは必要ありませんよ」というふうに、この&lt;span style="color: #ff0000;"&gt;「to 不定詞」の行為を誰がするのかという事を「for + 人」で表します。&lt;/span&gt;&lt;/p&gt;
&lt;p&gt;形上はもちろんこれは&amp;#8221;for you&amp;#8221;で前置詞+名詞ですが、意味の上ではこの不定詞の動作をこの人がするとなっていますから、この不定詞に対して、この&amp;#8221;for you&amp;#8221;というのが意味の上での主語という事で&lt;strong&gt;意味上の主語&lt;/strong&gt;というような言い方をします。&lt;/p&gt;
&lt;p&gt;この意味上の主語というのが、要はこの&lt;span style="color: #0000ff;"&gt;&amp;#8220;write&amp;#8221;「書く」という動作をする人という事になる訳ですが、これは位置に注意をして下さい。&lt;/span&gt;&lt;/p&gt;
&lt;p&gt;この&lt;span style="color: #ff0000;"&gt;意味上の主語というものは、必ず不定詞の前に置く&lt;/span&gt;というルールがあります。&lt;/p&gt;
&lt;p&gt;例えば英作文で、&amp;#8221;It is necessary to write the book report for you.&amp;#8221;というふうに、この&amp;#8221;for you&amp;#8221;を後ろに置いてしまうとこれ×という扱いになってしまうので、必ずこの意味上の主語というのは不定詞の直前に置くという事を意識して下さい。&lt;/p&gt;
&lt;hr /&gt;
&lt;p&gt;&lt;!-- 都立高校入試 英語・英作文対策講座 --&gt;&lt;/p&gt;
&lt;div style="border: 2px solid #ff6600; background-color: #fff0e0; padding: 10px; display: flex; align-items: center; justify-content: center; margin-bottom: 10px;"&gt;
&lt;p&gt;&lt;img decoding="async" style="max-width: 100px; height: auto; margin-right: 10px;" src="https://eigo-rewrite.com/wp-content/uploads/2020/06/logo_tate-1.png" alt="Re-Writeのロゴ" /&gt;&lt;/p&gt;
&lt;div&gt;
&lt;p style="margin: 5px 0;"&gt;【都立高校入試 英語・英作文対策講座】：共通問題から自校作成校までの長文読解と自由英作文を集中的に演習し、&lt;br /&gt;
&lt;strong&gt;「5分で書ききる」答案作りと安定して得点できる英語力&lt;/strong&gt;を養います。&lt;/p&gt;
&lt;p&gt;&lt;a style="background-color: #ff6600; color: white; padding: 5px 10px; text-align: center; text-decoration: none; display: inline-block; font-size: 14px;" href="https://eigo-rewrite.com/toritsu/"&gt;&lt;br /&gt;
詳細を見る&lt;br /&gt;
&lt;/a&gt;&lt;/p&gt;
&lt;/div&gt;
&lt;/div&gt;
&lt;p&gt;&lt;iframe title="YouTube video player" src="https://www.youtube.com/embed/nunQ3sgKlIc?si=EciUud2WWk8MyEGt" width="560" height="315" frameborder="0" allowfullscreen="allowfullscreen"&gt;&lt;/iframe&gt;&lt;/p&gt;
&lt;p&gt;それでは次に「動詞 人 to」という形について見ていきます。&lt;/p&gt;
&lt;p&gt;先ほどは「It is 形容詞 for 人 to」という形でしたが、今度はある特定の動詞があって、動詞のあとに人がきて、そのあとに&amp;#8221;to&amp;#8221;がくるというような形で、こちらに書いた通り&lt;span style="color: #ff0000;"&gt;「動詞 + 人 + to 不定詞」&lt;/span&gt;となります。このような語順に注意して見ていく事にします。&lt;/p&gt;
&lt;p&gt;&lt;img decoding="async" loading="lazy" class="alignnone size-medium wp-image-844" src="https://eigo-rewrite.com/wp-content/uploads/2023/11/スライド用2-300x169.jpg" alt="動詞+人+to不定詞の例 - I want you to clean the living room (私はあなたにリビングルームを掃除して欲しい)" width="300" height="169" srcset="https://eigo-rewrite.com/wp-content/uploads/2023/11/スライド用2-300x169.jpg 300w, https://eigo-rewrite.com/wp-content/uploads/2023/11/スライド用2-1024x576.jpg 1024w, https://eigo-rewrite.com/wp-content/uploads/2023/11/スライド用2-768x432.jpg 768w, https://eigo-rewrite.com/wp-content/uploads/2023/11/スライド用2-320x180.jpg 320w, https://eigo-rewrite.com/wp-content/uploads/2023/11/スライド用2.jpg 1280w" sizes="(max-width: 300px) 100vw, 300px" /&gt;&lt;/p&gt;
&lt;p&gt;最初ですが、&amp;#8221;want&amp;#8221;という動詞があります。今まで習ってきた不定詞で&amp;#8221;want to&amp;#8221;という形はありました。あれは「何々したい」という意味がありましたが、今度は&amp;#8221;want&amp;#8221;のあとに人がきていて、そのあとに不定詞です。&lt;/p&gt;
&lt;p&gt;&amp;#8220;to&amp;#8221;の塊がきています。こうなりますと、&amp;#8221;want to&amp;#8221;は「したい」ですが、こちらは「この人に」となります。&lt;br /&gt;
この&lt;span style="color: #0000ff;"&gt;「to 不定詞」の動作をして欲しい&lt;/span&gt;というような意味になります。ですので、これまず&lt;span style="color: #0000ff;"&gt;語順&lt;/span&gt;です。&lt;/p&gt;
&lt;p&gt;今まで&amp;#8221;want to&amp;#8221;習ってきましたから&amp;#8221;want to you&amp;#8221;と書いてしまう人が毎年いますが、そうではなくて&amp;#8221;want you to&amp;#8221;というふうに、&amp;#8221;want&amp;#8221;と&amp;#8221;to&amp;#8221;の間に人が入ります。&lt;/p&gt;
&lt;p&gt;&amp;#8220;you&amp;#8221;がなかったとすると、&amp;#8221;I want to clean the living room. &amp;#8220;「私はリビングルームを掃除したい。」になりますが、今度は&amp;#8221;you&amp;#8221;を挟んでいますから、「私はあなたにリビングルームを掃除して欲しい。」という意味になります。&lt;/p&gt;
&lt;p&gt;先ほどお話しした通りで、&lt;span style="color: #ff6600;"&gt;不定詞の行為を誰がするかというのは不定詞の直前に置きますので&lt;/span&gt;、そうすると&amp;#8221;to clean&amp;#8221;の直前に&amp;#8221;you&amp;#8221;があるので、これは「掃除する」という動作は「あなた」&amp;#8221;you&amp;#8221;がするんだな、という事が分かります。&lt;/p&gt;
&lt;p&gt;このように語順に注意しながらこの形を学習していきます。&lt;/p&gt;
&lt;p&gt;二つ目です。今度は&amp;#8221;tell&amp;#8221;です。過去形で&amp;#8221;told&amp;#8221;です。「tell + 人 + to 不定詞」という形になっています。&lt;/p&gt;
&lt;p&gt;今度は「tell 人 to」になりますと、「人に何々するよう言う」命令に近い形になりますので、そうすると私の母は私に「to 以下の事をするように言いました」というふうな意味になっていて、「to 不定詞」のあとは&amp;#8221;share&amp;#8221;という動詞があります。&lt;/p&gt;
&lt;p&gt;これは「share + A with B」という形で、これで「AをBと共有する」とか「分け合う」という意味になっています。そうすると、「to 不定詞」の中を見ますと「ケーキを弟と分け合う」、あるいは「お兄さんと分け合う」と言っていますから、合わせますと、「私の母は私にケーキを弟」、あるいは「お兄さんと分け合うように言いました。」というような意味になります。&lt;/p&gt;
&lt;p&gt;&lt;span style="color: #ff0000;"&gt;ここでも、「tell to 人」ではなくて、「tell 人 to」という順になっていますので、この不定詞の直前に人を入れるんだ、という所に注意して下さい。&lt;/span&gt;&lt;/p&gt;
&lt;p&gt;3つ目です。&amp;#8221;My mother&amp;#8221;、これ気を付けて下さい。&lt;/p&gt;
&lt;p&gt;日本語ではアドバイスと言ってしまいますが、動詞の場合ここは&amp;#8221;advise&amp;#8221;というふうに濁った音になります。そうすると&amp;#8221;My mother advised&amp;#8221;で人があって「to 不定詞」となっていますので、今度は&amp;#8221;advised&amp;#8221;というのはこれは&lt;span style="color: #0000ff;"&gt;「何々するよう忠告する」&lt;/span&gt;とか&lt;span style="color: #0000ff;"&gt;「助言する」&lt;/span&gt;という意味になります。&lt;/p&gt;
&lt;p&gt;そうしますと、「私のお母さんは私に」&amp;#8221;see the dentist&amp;#8221;これ「お医者さんに行く」という事を英語では&amp;#8221;see&amp;#8221;「合う」という動詞を使って表現します。&lt;/p&gt;
&lt;p&gt;ですので、「私のお母さんは私に歯医者へ行くように忠告した」「助言した」、「あんた歯医者行った方がいいんじゃない」という形で言ってくれたというような意味になります。&lt;/p&gt;
&lt;p&gt;最後です。今度は同じ形です。&amp;#8221;ask&amp;#8221;があって、人があって、「to 不定詞」となっています。&lt;/p&gt;
&lt;p&gt;&amp;#8220;ask&amp;#8221;は普通は「尋ねる」とか「聞く」という意味ですが、「ask 人 to」となった場合は、これは&lt;span style="color: #0000ff;"&gt;「この人に対して何々するよう頼む」&lt;/span&gt;とか&lt;span style="color: #0000ff;"&gt;「お願いする」&lt;/span&gt;というような意味になります。&lt;/p&gt;
&lt;p&gt;「彼女は彼に自分の」これ&amp;#8221;for&amp;#8221;は「ために」という意味もありますが、この場合は「代わりに」という意味になっています。&lt;/p&gt;
&lt;p&gt;ですので、「彼女は彼に彼女の代わり」、つまり「自分の代わりに」&amp;#8221;shopping&amp;#8221;「買い物に行くよう頼んだ」というような形になります。&lt;/p&gt;
&lt;p&gt;このセクションでは、&lt;strong&gt;「It is 形容詞 for 人 to」&lt;/strong&gt;という形、こちらの方は割と覚えやすいんですが、こちらの方の「動詞 + 人 to」の所で、どうしても&lt;span style="color: #ff0000;"&gt;&amp;#8220;want to&amp;#8221;が頭にあるので&amp;#8221;want to you&amp;#8221;と書いてしまったり&amp;#8221;ask him to&amp;#8221;と書いてしまう事が多いので、この「動詞 + 人 to」、「to 不定詞」の直前に人を置く&lt;/span&gt;という事に注意して練習をして下さい。&lt;/p&gt;
&lt;p&gt;それではセクション1に関しては以上になります。&lt;br /&gt;
&lt;!-- 音読リスニング講座 --&gt;&lt;/p&gt;
&lt;div style="border: 2px solid #ff6600; background-color: #fff0e0; padding: 10px; display: flex; align-items: center; justify-content: center; margin-bottom: 10px;"&gt;
&lt;p&gt;&lt;img decoding="async" style="max-width: 100px; height: auto; margin-right: 10px;" src="https://eigo-rewrite.com/wp-content/uploads/2020/06/logo_tate-1.png" alt="Re-Writeのロゴ" /&gt;&lt;/p&gt;
&lt;div&gt;
&lt;p style="margin: 5px 0;"&gt;【音読リスニング講座】：音読・ディクテーション・シャドーイングを通じて、都立入試リスニング対策を強化します。&lt;/p&gt;
&lt;p&gt;&lt;a style="background-color: #ff6600; color: white; padding: 5px 10px; text-align: center; text-decoration: none; display: inline-block; font-size: 14px;" href="https://eigo-rewrite.com/listening/"&gt;詳細を見る&lt;/a&gt;&lt;/p&gt;
&lt;/div&gt;
&lt;/div&gt;
&lt;p&gt;&lt;!-- ▼▼▼ Lesson11 セクション1「it to構文 / 動詞+人+to不定詞」まとめ＆クイズ ▼▼▼ --&gt;&lt;/p&gt;
&lt;h2&gt;Lesson11 セクション1まとめ（It to構文／動詞＋人＋to不定詞）&lt;/h2&gt;
&lt;table style="width: 100%; border-collapse: collapse; table-layout: fixed; line-height: 1.6;"&gt;
&lt;thead&gt;
&lt;tr style="background-color: #dd8500; color: #ffffff;"&gt;
&lt;th style="border: 1px solid #ffffff; padding: 8px; width: 15%;"&gt;No.&lt;/th&gt;
&lt;th style="border: 1px solid #ffffff; padding: 8px; width: 25%;"&gt;項目&lt;/th&gt;
&lt;th style="border: 1px solid #ffffff; padding: 8px; width: 60%;"&gt;内容&lt;/th&gt;
&lt;/tr&gt;
&lt;/thead&gt;
&lt;tbody&gt;
&lt;tr style="background-color: #f0b464; color: #000000;"&gt;
&lt;td style="border: 1px solid #ffffff; padding: 8px; text-align: center;"&gt;1&lt;/td&gt;
&lt;td style="border: 1px solid #ffffff; padding: 8px;"&gt;It to 構文の基本形&lt;/td&gt;
&lt;td style="border: 1px solid #ffffff; padding: 8px;"&gt;
&lt;ul&gt;
&lt;li&gt;&lt;strong&gt;It is 形容詞 (for 人) to 不定詞&lt;/strong&gt; の形をとる。&lt;/li&gt;
&lt;li&gt;もともと &lt;strong&gt;to 不定詞のかたまりが主語&lt;/strong&gt; だったものを、長い主語を避けるために後ろへ送った形。&lt;/li&gt;
&lt;li&gt;例：It is difficult to get up early every morning.&lt;br /&gt;
→ 「毎朝早く起きることは難しい。」&lt;/li&gt;
&lt;/ul&gt;
&lt;/td&gt;
&lt;/tr&gt;
&lt;tr style="background-color: #ffffff; color: #000000;"&gt;
&lt;td style="border: 1px solid #ffffff; padding: 8px; text-align: center;"&gt;2&lt;/td&gt;
&lt;td style="border: 1px solid #ffffff; padding: 8px;"&gt;形式主語 it の訳し方&lt;/td&gt;
&lt;td style="border: 1px solid #ffffff; padding: 8px;"&gt;
&lt;ul&gt;
&lt;li&gt;文頭の &lt;strong&gt;it は形式主語&lt;/strong&gt; で、&lt;strong&gt;to 不定詞以下の内容&lt;/strong&gt; を指す。&lt;/li&gt;
&lt;li&gt;右側に &lt;strong&gt;to 不定詞がある場合&lt;/strong&gt; は、it は「それは」と訳さず、to 不定詞を先に訳す。&lt;/li&gt;
&lt;li&gt;to 不定詞がなければ、ふつうに「それは」と訳す。&lt;/li&gt;
&lt;/ul&gt;
&lt;/td&gt;
&lt;/tr&gt;
&lt;tr style="background-color: #f0b464; color: #000000;"&gt;
&lt;td style="border: 1px solid #ffffff; padding: 8px; text-align: center;"&gt;3&lt;/td&gt;
&lt;td style="border: 1px solid #ffffff; padding: 8px;"&gt;意味上の主語（for 人）&lt;/td&gt;
&lt;td style="border: 1px solid #ffffff; padding: 8px;"&gt;
&lt;ul&gt;
&lt;li&gt;&lt;strong&gt;for 人&lt;/strong&gt; は「その &lt;strong&gt;to 不定詞の行為をする人&lt;/strong&gt;」＝意味上の主語を表す。&lt;/li&gt;
&lt;li&gt;例：It isn’t necessary &lt;strong&gt;for you&lt;/strong&gt; to write the book report.&lt;br /&gt;
→ 「書評を書くことは、あなたにとって必要ではありません。」&lt;/li&gt;
&lt;li&gt;&lt;strong&gt;for 人 は必ず to 不定詞の直前&lt;/strong&gt; に置く（× to write &amp;#8230; for you）。&lt;/li&gt;
&lt;/ul&gt;
&lt;/td&gt;
&lt;/tr&gt;
&lt;tr style="background-color: #ffffff; color: #000000;"&gt;
&lt;td style="border: 1px solid #ffffff; padding: 8px; text-align: center;"&gt;4&lt;/td&gt;
&lt;td style="border: 1px solid #ffffff; padding: 8px;"&gt;「It is … to ～」の訳のコツ&lt;/td&gt;
&lt;td style="border: 1px solid #ffffff; padding: 8px;"&gt;
&lt;ul&gt;
&lt;li&gt;訳すときは、&lt;strong&gt;to 不定詞部分から先に&lt;/strong&gt; 日本語にする。&lt;/li&gt;
&lt;li&gt;例：It will be a lot of fun to ride the roller coaster.&lt;br /&gt;
→ 「ジェットコースターに乗ることはとても楽しいだろう。」&lt;/li&gt;
&lt;li&gt;&lt;strong&gt;fun は名詞&lt;/strong&gt; なので、書き言葉では &lt;strong&gt;a lot of fun&lt;/strong&gt; などを使う（very fun は口語的）。&lt;/li&gt;
&lt;/ul&gt;
&lt;/td&gt;
&lt;/tr&gt;
&lt;tr style="background-color: #f0b464; color: #000000;"&gt;
&lt;td style="border: 1px solid #ffffff; padding: 8px; text-align: center;"&gt;5&lt;/td&gt;
&lt;td style="border: 1px solid #ffffff; padding: 8px;"&gt;動詞＋人＋to 不定詞 の基本形&lt;/td&gt;
&lt;td style="border: 1px solid #ffffff; padding: 8px;"&gt;
&lt;ul&gt;
&lt;li&gt;&lt;strong&gt;動詞 + 人 + to 不定詞&lt;/strong&gt; で、「その人に to 不定詞することを〜する」という意味。&lt;/li&gt;
&lt;li&gt;to 不定詞の直前にある &lt;strong&gt;人&lt;/strong&gt; が、to 不定詞の &lt;strong&gt;意味上の主語&lt;/strong&gt; になる。&lt;/li&gt;
&lt;li&gt;語順に注意：&lt;strong&gt;want you to ～ / tell me to ～&lt;/strong&gt;&lt;br /&gt;
（× want to you ～ / × tell to me ～）&lt;/li&gt;
&lt;/ul&gt;
&lt;/td&gt;
&lt;/tr&gt;
&lt;tr style="background-color: #ffffff; color: #000000;"&gt;
&lt;td style="border: 1px solid #ffffff; padding: 8px; text-align: center;"&gt;6&lt;/td&gt;
&lt;td style="border: 1px solid #ffffff; padding: 8px;"&gt;代表的な動詞の意味&lt;/td&gt;
&lt;td style="border: 1px solid #ffffff; padding: 8px;"&gt;
&lt;ul&gt;
&lt;li&gt;&lt;strong&gt;want 人 to ～&lt;/strong&gt;：その人に～してほしい&lt;/li&gt;
&lt;li&gt;&lt;strong&gt;tell 人 to ～&lt;/strong&gt;：その人に～するよう言う（命令に近い）&lt;/li&gt;
&lt;li&gt;&lt;strong&gt;advise 人 to ～&lt;/strong&gt;：その人に～するよう忠告/助言する&lt;/li&gt;
&lt;li&gt;&lt;strong&gt;ask 人 to ～&lt;/strong&gt;：その人に～するよう頼む/お願いする&lt;/li&gt;
&lt;/ul&gt;
&lt;/td&gt;
&lt;/tr&gt;
&lt;tr style="background-color: #f0b464; color: #000000;"&gt;
&lt;td style="border: 1px solid #ffffff; padding: 8px; text-align: center;"&gt;7&lt;/td&gt;
&lt;td style="border: 1px solid #ffffff; padding: 8px;"&gt;疑問詞＋to 不定詞（概要）&lt;/td&gt;
&lt;td style="border: 1px solid #ffffff; padding: 8px;"&gt;
&lt;ul&gt;
&lt;li&gt;本レッスンでは主に It to 構文と動詞＋人＋to 不定詞を扱うが、&lt;strong&gt;疑問詞＋to 不定詞&lt;/strong&gt; も「～すべきか」「～したらよいか」などの &lt;strong&gt;名詞のかたまり&lt;/strong&gt; を作る点で共通している。&lt;/li&gt;
&lt;li&gt;例：what to do, where to go など。&lt;/li&gt;
&lt;/ul&gt;
&lt;/td&gt;
&lt;/tr&gt;
&lt;/tbody&gt;
&lt;/table&gt;
&lt;hr /&gt;
&lt;h2&gt;Lesson11 セクション1クイズ（It to構文／動詞＋人＋to不定詞）&lt;/h2&gt;
&lt;table style="width: 100%; border-collapse: collapse; table-layout: fixed; line-height: 1.6; margin-top: 10px;"&gt;
&lt;thead&gt;
&lt;tr style="background-color: #dd8500; color: #ffffff;"&gt;
&lt;th style="border: 1px solid #ffffff; padding: 8px; width: 8%;"&gt;No.&lt;/th&gt;
&lt;th style="border: 1px solid #ffffff; padding: 8px; width: 47%;"&gt;問題&lt;/th&gt;
&lt;th style="border: 1px solid #ffffff; padding: 8px; width: 25%;"&gt;選択肢（A～D）&lt;/th&gt;
&lt;th style="border: 1px solid #ffffff; padding: 8px; width: 20%;"&gt;解答&lt;/th&gt;
&lt;/tr&gt;
&lt;/thead&gt;
&lt;tbody&gt;&lt;!-- Q1 --&gt;&lt;/p&gt;
&lt;tr style="background-color: #f0b464; color: #000000;"&gt;
&lt;td style="border: 1px solid #ffffff; padding: 8px; text-align: center;"&gt;1&lt;/td&gt;
&lt;td style="border: 1px solid #ffffff; padding: 8px;"&gt;文 It is difficult to get up early every morning. における &lt;strong&gt;it&lt;/strong&gt; は何を指すか。&lt;/td&gt;
&lt;td style="border: 1px solid #ffffff; padding: 8px;"&gt;A. 「それは」（文脈上の何か）&lt;br /&gt;
B. to get up early every morning の内容&lt;br /&gt;
C. every morning（毎朝）&lt;br /&gt;
D. 不特定の人&lt;/td&gt;
&lt;td style="border: 1px solid #ffffff; padding: 8px; text-align: center;"&gt;&lt;button&gt;正解を見る&lt;/button&gt;&lt;/p&gt;
&lt;div id="ans1" style="display: none; margin-top: 5px; text-align: left;"&gt;正解：&lt;strong&gt;B&lt;/strong&gt;&lt;br /&gt;
文頭の it は形式主語で、to 不定詞の内容を指す。&lt;/div&gt;
&lt;/td&gt;
&lt;/tr&gt;
&lt;p&gt;&lt;!-- Q2 --&gt;&lt;/p&gt;
&lt;tr style="background-color: #ffffff; color: #000000;"&gt;
&lt;td style="border: 1px solid #ffffff; padding: 8px; text-align: center;"&gt;2&lt;/td&gt;
&lt;td style="border: 1px solid #ffffff; padding: 8px;"&gt;It is difficult to get up early every morning. の最も自然な日本語訳を選びなさい。&lt;/td&gt;
&lt;td style="border: 1px solid #ffffff; padding: 8px;"&gt;A. それは毎朝早く起きる。&lt;br /&gt;
B. 毎朝早く起きるのは難しい。&lt;br /&gt;
C. 毎朝早く起きたのは難しかった。&lt;br /&gt;
D. いつも早く起きることが好きだ。&lt;/td&gt;
&lt;td style="border: 1px solid #ffffff; padding: 8px; text-align: center;"&gt;&lt;button&gt;正解を見る&lt;/button&gt;&lt;/p&gt;
&lt;div id="ans2" style="display: none; margin-top: 5px; text-align: left;"&gt;正解：&lt;strong&gt;B&lt;/strong&gt;&lt;br /&gt;
to 不定詞部分を主語として「～することは…だ」と訳す。&lt;/div&gt;
&lt;/td&gt;
&lt;/tr&gt;
&lt;p&gt;&lt;!-- Q3 --&gt;&lt;/p&gt;
&lt;tr style="background-color: #f0b464; color: #000000;"&gt;
&lt;td style="border: 1px solid #ffffff; padding: 8px; text-align: center;"&gt;3&lt;/td&gt;
&lt;td style="border: 1px solid #ffffff; padding: 8px;"&gt;「ジェットコースターに乗ることはとても楽しいだろう。」を最も適切に表す英文を選びなさい。&lt;/td&gt;
&lt;td style="border: 1px solid #ffffff; padding: 8px;"&gt;A. It will be a lot of fun to ride the roller coaster.&lt;br /&gt;
B. To ride the roller coaster will be very fun it.&lt;br /&gt;
C. It is very fun ride the roller coaster.&lt;br /&gt;
D. To ride the roller coaster is fun a lot.&lt;/td&gt;
&lt;td style="border: 1px solid #ffffff; padding: 8px; text-align: center;"&gt;&lt;button&gt;正解を見る&lt;/button&gt;&lt;/p&gt;
&lt;div id="ans3" style="display: none; margin-top: 5px; text-align: left;"&gt;正解：&lt;strong&gt;A&lt;/strong&gt;&lt;br /&gt;
It will be a lot of fun ＋ to 不定詞 の形が正しい。&lt;/div&gt;
&lt;/td&gt;
&lt;/tr&gt;
&lt;p&gt;&lt;!-- Q4 --&gt;&lt;/p&gt;
&lt;tr style="background-color: #ffffff; color: #000000;"&gt;
&lt;td style="border: 1px solid #ffffff; padding: 8px; text-align: center;"&gt;4&lt;/td&gt;
&lt;td style="border: 1px solid #ffffff; padding: 8px;"&gt;「書評を書くことはあなたにとって必要ではありません。」を It を用いて表すとき、&lt;br /&gt;
&lt;strong&gt;for you&lt;/strong&gt; の正しい位置を含む文を選びなさい。&lt;/td&gt;
&lt;td style="border: 1px solid #ffffff; padding: 8px;"&gt;A. It isn’t necessary to write the book report for you.&lt;br /&gt;
B. It isn’t necessary for you to write the book report.&lt;br /&gt;
C. For you it isn’t necessary to write the book report.&lt;br /&gt;
D. It for you isn’t necessary to write the book report.&lt;/td&gt;
&lt;td style="border: 1px solid #ffffff; padding: 8px; text-align: center;"&gt;&lt;button&gt;正解を見る&lt;/button&gt;&lt;/p&gt;
&lt;div id="ans4" style="display: none; margin-top: 5px; text-align: left;"&gt;正解：&lt;strong&gt;B&lt;/strong&gt;&lt;br /&gt;
意味上の主語 for you は to 不定詞の直前に置く。&lt;/div&gt;
&lt;/td&gt;
&lt;/tr&gt;
&lt;p&gt;&lt;!-- Q5 --&gt;&lt;/p&gt;
&lt;tr style="background-color: #f0b464; color: #000000;"&gt;
&lt;td style="border: 1px solid #ffffff; padding: 8px; text-align: center;"&gt;5&lt;/td&gt;
&lt;td style="border: 1px solid #ffffff; padding: 8px;"&gt;It isn’t necessary for you to write the book report. の意味として最も近いものを選びなさい。&lt;/td&gt;
&lt;td style="border: 1px solid #ffffff; padding: 8px;"&gt;A. あなたは書評を書かなければならない。&lt;br /&gt;
B. あなたは書評を書いてはいけない。&lt;br /&gt;
C. あなたが書評を書く必要はない。&lt;br /&gt;
D. 書評を書くのはとても楽しい。&lt;/td&gt;
&lt;td style="border: 1px solid #ffffff; padding: 8px; text-align: center;"&gt;&lt;button&gt;正解を見る&lt;/button&gt;&lt;/p&gt;
&lt;div id="ans5" style="display: none; margin-top: 5px; text-align: left;"&gt;正解：&lt;strong&gt;C&lt;/strong&gt;&lt;br /&gt;
isn’t necessary for you to ～＝「あなたが～する必要はない」。&lt;/div&gt;
&lt;/td&gt;
&lt;/tr&gt;
&lt;p&gt;&lt;!-- Q6 --&gt;&lt;/p&gt;
&lt;tr style="background-color: #ffffff; color: #000000;"&gt;
&lt;td style="border: 1px solid #ffffff; padding: 8px; text-align: center;"&gt;6&lt;/td&gt;
&lt;td style="border: 1px solid #ffffff; padding: 8px;"&gt;「私はあなたにリビングルームを掃除してほしい。」を最も適切に表す英文を選びなさい。&lt;/td&gt;
&lt;td style="border: 1px solid #ffffff; padding: 8px;"&gt;A. I want to you clean the living room.&lt;br /&gt;
B. I want you clean to the living room.&lt;br /&gt;
C. I want you to clean the living room.&lt;br /&gt;
D. I want to clean you the living room.&lt;/td&gt;
&lt;td style="border: 1px solid #ffffff; padding: 8px; text-align: center;"&gt;&lt;button&gt;正解を見る&lt;/button&gt;&lt;/p&gt;
&lt;div id="ans6" style="display: none; margin-top: 5px; text-align: left;"&gt;正解：&lt;strong&gt;C&lt;/strong&gt;&lt;br /&gt;
動詞＋人＋to 不定詞の語順：want you to ～。&lt;/div&gt;
&lt;/td&gt;
&lt;/tr&gt;
&lt;p&gt;&lt;!-- Q7 --&gt;&lt;/p&gt;
&lt;tr style="background-color: #f0b464; color: #000000;"&gt;
&lt;td style="border: 1px solid #ffffff; padding: 8px; text-align: center;"&gt;7&lt;/td&gt;
&lt;td style="border: 1px solid #ffffff; padding: 8px;"&gt;文 I want you to clean the living room. において、&lt;strong&gt;you&lt;/strong&gt; の役割として正しいものを選びなさい。&lt;/td&gt;
&lt;td style="border: 1px solid #ffffff; padding: 8px;"&gt;A. 文全体の主語&lt;br /&gt;
B. to 不定詞 clean の意味上の主語&lt;br /&gt;
C. 文全体の目的語ではなく補語&lt;br /&gt;
D. 前置詞の目的語&lt;/td&gt;
&lt;td style="border: 1px solid #ffffff; padding: 8px; text-align: center;"&gt;&lt;button&gt;正解を見る&lt;/button&gt;&lt;/p&gt;
&lt;div id="ans7" style="display: none; margin-top: 5px; text-align: left;"&gt;正解：&lt;strong&gt;B&lt;/strong&gt;&lt;br /&gt;
you が「掃除する」行為の担い手＝意味上の主語になる。&lt;/div&gt;
&lt;/td&gt;
&lt;/tr&gt;
&lt;p&gt;&lt;!-- Q8 --&gt;&lt;/p&gt;
&lt;tr style="background-color: #ffffff; color: #000000;"&gt;
&lt;td style="border: 1px solid #ffffff; padding: 8px; text-align: center;"&gt;8&lt;/td&gt;
&lt;td style="border: 1px solid #ffffff; padding: 8px;"&gt;My mother advised me to see the dentist. の意味として最も適切なものを選びなさい。&lt;/td&gt;
&lt;td style="border: 1px solid #ffffff; padding: 8px;"&gt;A. 母は歯医者に私を紹介した。&lt;br /&gt;
B. 母は私に歯医者に行くよう忠告した。&lt;br /&gt;
C. 母は歯医者に私について尋ねた。&lt;br /&gt;
D. 母は歯医者に会うことをやめるよう私に命じた。&lt;/td&gt;
&lt;td style="border: 1px solid #ffffff; padding: 8px; text-align: center;"&gt;&lt;button&gt;正解を見る&lt;/button&gt;&lt;/p&gt;
&lt;div id="ans8" style="display: none; margin-top: 5px; text-align: left;"&gt;正解：&lt;strong&gt;B&lt;/strong&gt;&lt;br /&gt;
advise 人 to ～＝「人に～するよう忠告／助言する」。&lt;/div&gt;
&lt;/td&gt;
&lt;/tr&gt;
&lt;p&gt;&lt;!-- Q9 --&gt;&lt;/p&gt;
&lt;tr style="background-color: #f0b464; color: #000000;"&gt;
&lt;td style="border: 1px solid #ffffff; padding: 8px; text-align: center;"&gt;9&lt;/td&gt;
&lt;td style="border: 1px solid #ffffff; padding: 8px;"&gt;ask 人 to 不定詞 の意味として最も近いものを選びなさい。&lt;/td&gt;
&lt;td style="border: 1px solid #ffffff; padding: 8px;"&gt;A. 人に～できるかどうか尋ねる&lt;br /&gt;
B. 人に～するよう頼む／お願いする&lt;br /&gt;
C. 人が～したかどうか調査する&lt;br /&gt;
D. 人が～できないときに叱る&lt;/td&gt;
&lt;td style="border: 1px solid #ffffff; padding: 8px; text-align: center;"&gt;&lt;button&gt;正解を見る&lt;/button&gt;&lt;/p&gt;
&lt;div id="ans9" style="display: none; margin-top: 5px; text-align: left;"&gt;正解：&lt;strong&gt;B&lt;/strong&gt;&lt;br /&gt;
ask 人 to ～＝「人に～するよう頼む／お願いする」。&lt;/div&gt;
&lt;/td&gt;
&lt;/tr&gt;
&lt;p&gt;&lt;!-- Q10 --&gt;&lt;/p&gt;
&lt;tr style="background-color: #ffffff; color: #000000;"&gt;
&lt;td style="border: 1px solid #ffffff; padding: 8px; text-align: center;"&gt;10&lt;/td&gt;
&lt;td style="border: 1px solid #ffffff; padding: 8px;"&gt;次のうち、&lt;strong&gt;動詞＋人＋to 不定詞&lt;/strong&gt; の形として文法的に正しいものを選びなさい。&lt;/td&gt;
&lt;td style="border: 1px solid #ffffff; padding: 8px;"&gt;A. She told to me study harder.&lt;br /&gt;
B. She told me to study harder.&lt;br /&gt;
C. She told me study to harder.&lt;br /&gt;
D. She to told me study harder.&lt;/td&gt;
&lt;td style="border: 1px solid #ffffff; padding: 8px; text-align: center;"&gt;&lt;button&gt;正解を見る&lt;/button&gt;&lt;/p&gt;
&lt;div id="ans10" style="display: none; margin-top: 5px; text-align: left;"&gt;正解：&lt;strong&gt;B&lt;/strong&gt;&lt;br /&gt;
tell 人 to ～ の語順：told me to study ～。&lt;/div&gt;
&lt;/td&gt;
&lt;/tr&gt;
&lt;/tbody&gt;
&lt;/table&gt;
&lt;p&gt;&lt;script&gt;
  function showAnswer(id, btn) {
    var ans = document.getElementById(id);
    if (ans) {
      ans.style.display = 'block';
    }
    if (btn) {
      btn.style.display = 'none';
    }
  }
&lt;/script&gt;&lt;/p&gt;
&lt;p&gt;&lt;!-- ▲▲▲ Lesson11 セクション1「it to構文 / 動詞+人+to不定詞」まとめ＆クイズ ▲▲▲ --&gt;&lt;/p&gt;
&lt;p&gt;&lt;!-- 大学受験英作文講座 --&gt;&lt;/p&gt;
&lt;div style="border: 2px solid #ff6600; background-color: #fff0e0; padding: 10px; display: flex; align-items: center; justify-content: center;"&gt;
&lt;p&gt;&lt;img decoding="async" style="max-width: 100px; height: auto; margin-right: 10px;" src="https://eigo-rewrite.com/wp-content/uploads/2020/06/logo_tate-1.png" alt="Re-Writeのロゴ" /&gt;&lt;/p&gt;
&lt;div&gt;
&lt;p style="margin: 5px 0;"&gt;【大学受験英作文講座】：和文英訳・自由英作文を段階的に練習し、伝わる英作文の構築力を育成します。&lt;/p&gt;
&lt;p&gt;&lt;a style="background-color: #ff6600; color: white; padding: 5px 10px; text-align: center; text-decoration: none; display: inline-block; font-size: 14px;" href="https://eigo-rewrite.com/kobetsueisakubun/"&gt;詳細を見る&lt;/a&gt;&lt;/p&gt;
&lt;/div&gt;
&lt;/div&gt;
```
</t>
  </si>
  <si>
    <t xml:space="preserve">以下のページは「スニペット整合性」（本文と title/meta/H1/冒頭文）が弱い可能性があります。
まず【本文】を確認し、想定読者・悩み・解決範囲を把握してください。
そのうえで、GSCの主要クエリ（表示回数上位）を根拠に、
「検索意図に対して、タイトル/メタ/H1/冒頭120字がズレている点」を特定し、
ズレを解消するための修正案（タイトル/メタ/H1/冒頭）を提示してください。
※本文の“大改修”は前提にしません（必要なら追記ブロックは最大1つまで）。
【URL】https://eigo-rewrite.com/column/stage1-1-2/
【ページ分類】MC
【ページ分類の略語（このプロンプト内の定義）】
TP = トップページ（ホーム/サイトの入口）
SP = サービスページ（講座・コース・申込導線）
MC = メインコラム（コラム/解説/勉強法など集客記事）
SC = サブコラム（MCやSPを補強するための補助コラム※サイト定義に合わせて判断）
NW = ニュース/お知らせ（運用上は改善対象外として除外）
ST = 企業情報等のSEO対策を行わないこ固定ページ（運用上は改善対象外として除外）
- / 空欄 / 未分類 = 未分類（このスクリプトでは改善対象外として除外）
※未分類（空欄 / "-" / "未分類"）は作業対象に含めません。
【現状（スニペット要素）】
- タイトル：be動詞の疑問文Is that｜答え方itと短縮｜中1
- メタ：あれはレストランですかをbe動詞で作るIs that～を整理。答えはitに替えてNo, it isn’t。That’s/That isn’tの短縮と空欄補充の落とし穴も確認。
- H1：stage1 1-2be動詞の基本「〜です／ではありません」──肯定文・否定文・疑問文と答え方【ニュートレジャーの道案内】
- 冒頭120字：NEW TREASURE STAGE1 の文法事項・Lesson一覧の全体像は、 NEW TREASURE STAGE1｜中1英文法 総括＋Lesson一覧（全体像はこちら） で確認できます。 前回は “I am” “You are” を使
【GSC主要クエリ（表示回数上位50件）】
- this is｜表示30｜CTR 0.00%｜順位1.1
- これはあなたの車ですか 英語｜表示17｜CTR 0.00%｜順位2.1
- これはペンですか｜表示10｜CTR 0.00%｜順位1.2
- 否定疑問文 英語｜表示9｜CTR 0.00%｜順位1.0
- isで聞かれた時の答え方｜表示8｜CTR 0.00%｜順位1.0
- 比較級 疑問文｜表示8｜CTR 0.00%｜順位1.0
- whose bike is that｜表示7｜CTR 0.00%｜順位2.4
- これは私のペンですか 英語｜表示7｜CTR 0.00%｜順位2.0
- 比較 疑問文｜表示7｜CTR 0.00%｜順位1.3
- 英語 疑問文 答え方 一覧｜表示7｜CTR 0.00%｜順位2.9
- これはあなたの車ですか英語｜表示6｜CTR 0.00%｜順位2.0
- これは私の新しい自転車ですか。 英語｜表示6｜CTR 0.00%｜順位2.5
- is your｜表示5｜CTR 0.00%｜順位1.0
- あれはあなたの自転車ですか 英語｜表示5｜CTR 0.00%｜順位3.8
- これはあなたのペンですか 英語｜表示5｜CTR 0.00%｜順位2.6
- これは私の机ですか 英語｜表示5｜CTR 0.00%｜順位2.0
- are you are｜表示4｜CTR 0.00%｜順位1.0
- is that your｜表示4｜CTR 0.00%｜順位1.0
- is this pen yours｜表示4｜CTR 0.00%｜順位1.0
- is this your pen 答え方｜表示4｜CTR 0.00%｜順位1.0
- it is 例文｜表示4｜CTR 0.00%｜順位1.0
- this is a｜表示4｜CTR 0.00%｜順位1.0
- yes i are｜表示4｜CTR 0.00%｜順位1.0
- これはあなたのものですか 英語 答え 方｜表示4｜CTR 0.00%｜順位9.0
- これはあなたの机ですか 英語｜表示4｜CTR 0.00%｜順位1.8
- これはペンですか？｜表示4｜CTR 0.00%｜順位1.0
- これは私の鉛筆ですか 英語｜表示4｜CTR 0.00%｜順位2.0
- be動詞 主語｜表示3｜CTR 0.00%｜順位1.0
- is that your bike｜表示3｜CTR 0.00%｜順位1.0
- is this a pen 意味｜表示3｜CTR 0.00%｜順位2.0
- isの疑問文 答え方｜表示3｜CTR 0.00%｜順位1.0
- isを使った疑問文｜表示3｜CTR 0.00%｜順位1.0
- this is 省略｜表示3｜CTR 0.00%｜順位1.0
- this is短縮形｜表示3｜CTR 0.00%｜順位1.0
- 主語+be動詞｜表示3｜CTR 0.00%｜順位1.0
- 否定の疑問文 英語｜表示3｜CTR 0.00%｜順位3.0
- 比較級疑問文｜表示3｜CTR 0.00%｜順位1.0
- 現在進行形 疑問文 答え方｜表示3｜CTR 0.00%｜順位1.0
- 疑問文 do と is の違い｜表示3｜CTR 0.00%｜順位1.0
- 英語 否定疑問文｜表示3｜CTR 0.00%｜順位2.0
- 英語 比較級 疑問文｜表示3｜CTR 0.00%｜順位1.7
- be going to 疑問文 答え方｜表示2｜CTR 0.00%｜順位1.0
- is it 答え方｜表示2｜CTR 0.00%｜順位1.0
- is that 意味｜表示2｜CTR 0.00%｜順位3.5
- is this your bike｜表示2｜CTR 0.00%｜順位1.0
- is から 始まる 疑問文 答え方｜表示2｜CTR 0.00%｜順位1.0
- is 意味｜表示2｜CTR 0.00%｜順位3.0
- isn't doesn't 違い｜表示2｜CTR 0.00%｜順位1.0
- isn't it is it 違い｜表示2｜CTR 0.00%｜順位1.0
- isn't it 使い方｜表示2｜CTR 0.00%｜順位1.0
【参考：代表語（自動抽出）】this
【出力（必ずこの順）】
1) 本文の要約（想定読者・悩み・解決）
2) 検索意図の整理（主要クエリから2〜3パターン）
3) 不一致の指摘（タイトル/メタ/H1/冒頭のどこがズレているか）
4) 修正方針（“どの意図に寄せるか”を1つに決める）
5) 修正案（すべてコードブロック）
   - タイトル案3つ（全角35字前後＋56字以上の網羅型を1つ）
   - メタ案3つ（全角90字前後）
   - H1案2つ
   - 冒頭120字（2案：&lt;p&gt;で開始）
【禁則ワード（シート連動）】
以下の【禁則ワード】は、タイトル/メタ/導入文/見出し/本文のいずれにも原則使用しないでください。
言い換えが必要な場合は、自然な日本語に置換してください。
【禁則ワード】
- 崩れ
- 型
- 迷い
- 保留
- 固定
- 手順
- 立て直
- 最短
- 結論だけ
- 乱れ
- 三点確認
- 内部リンク
- 導線
- 設計
- 刺
- まず結論
- 整え
- 押し付けない案内
- 統一
- 次の一手
- 失点
- 確定
- サブコラム
- 30秒
- 1分
- CV
- 網羅
【本文】
```html
&lt;p&gt;&lt;iframe title="YouTube video player" src="https://www.youtube.com/embed/2aUvRt8NV64" width="560" height="315" frameborder="0" allowfullscreen="allowfullscreen"&gt;&lt;/iframe&gt;&lt;/p&gt;
&lt;p data-start="26" data-end="193"&gt;NEW TREASURE STAGE1 の文法事項・Lesson一覧の全体像は、&lt;strong&gt;&lt;a href="https://eigo-rewrite.com/column/hub_stage1/"&gt;NEW TREASURE STAGE1｜中1英文法 総括＋Lesson一覧（全体像はこちら）&lt;/a&gt;&lt;/strong&gt;で確認できます。&lt;br data-start="52" data-end="55" /&gt;前回は “I am” “You are” を使って「私は〜です」「あなたは〜です」という形を学習しましたが、今回は “This is” “That is” の形を使って、「これは〜です」「こちらは〜です」、あるいは「あれは〜です」「あちらは〜です」という表現を学んでいきます。&lt;/p&gt;
&lt;p data-start="195" data-end="350"&gt;“I am” “You are” の “am” や “are” を &lt;strong data-start="229" data-end="237"&gt;be動詞&lt;/strong&gt; と呼びました。&lt;br data-start="245" data-end="248" /&gt;be動詞には “am” “are” “is” の3種類があります。主語が “I” の場合は “am”、主語が “You” や複数の場合は “are”、それ以外の単数の名詞にはすべて “is” を使います。&lt;/p&gt;
&lt;p&gt;&lt;img decoding="async" fetchpriority="high" class="alignnone wp-image-390" src="https://eigo-rewrite.com/wp-content/uploads/2023/04/スライド用-1-300x169.jpg" alt="" width="573" height="323" srcset="https://eigo-rewrite.com/wp-content/uploads/2023/04/スライド用-1-300x169.jpg 300w, https://eigo-rewrite.com/wp-content/uploads/2023/04/スライド用-1-1024x576.jpg 1024w, https://eigo-rewrite.com/wp-content/uploads/2023/04/スライド用-1-768x432.jpg 768w, https://eigo-rewrite.com/wp-content/uploads/2023/04/スライド用-1-320x180.jpg 320w, https://eigo-rewrite.com/wp-content/uploads/2023/04/スライド用-1.jpg 1280w" sizes="(max-width: 573px) 100vw, 573px" /&gt;&lt;/p&gt;
&lt;p&gt;今回は最初に”This”「これは」というのが使われています。&lt;br /&gt;
もちろん”I”じゃなくて、”You”じゃなくて一人一つのものなので、ここは”is”を使っています。&lt;br /&gt;
前回と違うのは、人の名前の前に”Mr.”というものが使われています。&lt;br /&gt;
これは男性に使う「何々さん」という言い方を表す時に使います。&lt;br /&gt;
そうすると、&lt;strong&gt;「誰々さん」というのも固有名詞の仲間のようなものなので&lt;/strong&gt;、&lt;br /&gt;
この”Mr.”とか女性だったら”Ms.”というものは必ず大文字で始めるという事が注意点となります。&lt;br /&gt;
また、ここに「.」があります。&lt;br /&gt;
これは文の終わりではないですが、”Mr.”とか”Ms.”というふうに「誰々さん」という時は必ずこの&lt;strong&gt;「&lt;span style="color: #ff0000;"&gt;.&lt;/span&gt;」&lt;/strong&gt;を付けるという所が注意点です。&lt;br /&gt;
前回もありましたが、&lt;span style="color: #0000ff;"&gt;人の名前の固有名詞は必ず大文字で始める&lt;/span&gt;という事も注意しておきましょう。&lt;/p&gt;
&lt;p&gt;二つ目です。&lt;br /&gt;
This is your student card.　という文があります。&lt;br /&gt;
これはあなたの学生証や生徒証のようなものです。&lt;br /&gt;
この文では、”your”という単語が出てきています。&lt;br /&gt;
これは、「あなたの」という意味の単語ですが、毎年多い間違いが、&lt;br /&gt;
この単語と前回やった”you are”の短縮系の”you’re”、これが&lt;strong&gt;発音がほぼ同じ&lt;/strong&gt;です。&lt;br /&gt;
そうすると、”your”と聞いた瞬間に、こっちの「あなたの」という表現と、&lt;br /&gt;
それから”you are”「あなたは」という表現を区別しないといけません。&lt;br /&gt;
音だけで覚えてしまうと、どちらがどっちだっけ？と迷ってしまう事もたくさんいますから、これが元々”you are”の短縮形で「あなたは」、こちらは「‘」もないし、”you’re”の”e”も付いていないので「あなたの」という所を注意しておきましょう。&lt;/p&gt;
&lt;p&gt;それから三つ目です。&lt;br /&gt;
今度は”That’s your locker.”という形で”your”が使われています。&lt;br /&gt;
上の文と下の文で違う所は、”This is”というのはこれを短縮する事は出来ませんが、&lt;br /&gt;
”That is”「あれは何々です」という時はこのように”That”と”is”をくっつけて”That’s”という言い方が出来ます。&lt;br /&gt;
これは”This is”で同じ事をやろうとしてしまうと、”This’s”という非常に発音しづらい単語となってしまうので、&lt;span style="color: #ff0000;"&gt;”This is”の短縮系は存在しないです。&lt;/span&gt;&lt;br /&gt;
&lt;strong&gt;”That is”、”That”と”is”だけ省略出来るという所に注意しておきましょう。&lt;/strong&gt;&lt;/p&gt;
&lt;p&gt;&lt;img decoding="async" class="alignnone wp-image-394" src="https://eigo-rewrite.com/wp-content/uploads/2023/04/スライド用２-300x169.jpg" alt="" width="591" height="333" srcset="https://eigo-rewrite.com/wp-content/uploads/2023/04/スライド用２-300x169.jpg 300w, https://eigo-rewrite.com/wp-content/uploads/2023/04/スライド用２-1024x576.jpg 1024w, https://eigo-rewrite.com/wp-content/uploads/2023/04/スライド用２-768x432.jpg 768w, https://eigo-rewrite.com/wp-content/uploads/2023/04/スライド用２-320x180.jpg 320w, https://eigo-rewrite.com/wp-content/uploads/2023/04/スライド用２.jpg 1280w" sizes="(max-width: 591px) 100vw, 591px" /&gt;&lt;/p&gt;
&lt;p&gt;それでは次に否定文と疑問文の説明をしていきます。&lt;br /&gt;
否定文に関してはあんまり難しい事はありません。&lt;br /&gt;
前回と同様にbe動詞のあとに”not”を付けるという所になります。&lt;br /&gt;
書き方ですが、今は”That is not”という形で全ての単語をそのまま書いていますが、&lt;br /&gt;
これは短縮して書く事も出来ます。&lt;br /&gt;
まず&lt;strong&gt;二つ&lt;/strong&gt;方法があります。&lt;br /&gt;
”That is”を足して、”That’s not”と書く書き方が一つあります。&lt;br /&gt;
もう一つが、このような形で”That isn’t”と書く事も出来ます。&lt;br /&gt;
どれを書いても意味としては同じですが、注意して頂きたいのは&lt;span style="color: #0000ff;"&gt;空欄補充の問題&lt;/span&gt;の時です。&lt;br /&gt;
例えば、「あれは私のかばんではありません」と言った時に、空欄が二つしかない時があります。&lt;br /&gt;
そこに”That is not”を入れたいといった時に、よくある間違いとして”That not”と書いてしまう事があります。&lt;br /&gt;
そうすると&lt;span style="color: #ff0000;"&gt;be動詞がないので、動詞がないと文として成り立ちません。&lt;/span&gt;&lt;br /&gt;
ですから、これは誤りとなります。&lt;br /&gt;
なので、本当は”That is not”と書きたいんだけれども空欄が二つしかないので、”That’s not”とか”That isn’t”と書いてあげる必要があります。&lt;br /&gt;
なので、そこは必ず注意しておきたい所です。&lt;br /&gt;
それから疑問文になります。&lt;br /&gt;
疑問文も前回と同様にbe動詞を前に出すという所で基本的には成り立ちます。&lt;br /&gt;
このbe動詞を前に出したらあとの順番というのは何も変えずにそのまま書いてあげればいいです。&lt;br /&gt;
答え方の方が実は&lt;span style="color: #ff0000;"&gt;問題&lt;/span&gt;がありまして、今度はここに「it」という単語が出てきています。&lt;br /&gt;
前回の”I am” ”You are”の時は、”Are you”で聞かれたら”Yes, I am.”とか”No, I’m not”という形で「あなたは」に対して「私は」で答えていました。&lt;br /&gt;
ですが、今度は「あれはあなたの自転車ですか？」と聞かれて、「いいえ、あれは違います。」なので、”that”でいいじゃないかという所ですが、&lt;strong&gt;英語というのは1回出てきた単語を2回以上繰り返すというのをなるべく避ける言語です。&lt;/strong&gt;&lt;br /&gt;
なので、”that”とか”this”のような名詞、あるいは代名詞というものは一度出てきたら必ず&lt;br /&gt;
”it”「それは」という形に変えるというルールになっています。&lt;br /&gt;
なので、1回”that”が出てきたんだけれど、2回目に同じ単語が出てきてしまうので、”it”という単語に変えておいて、答える時も今回は否定文ですから、”No, it is not”と書きたいんですが、答えの文で短縮して”it isn’t”という形となります。&lt;br /&gt;
あんまり”it is not”と答えるというのはかなりのレアケースと言いますか、ちょっと特殊な形になっちゃいます。&lt;br /&gt;
なので、答える時は基本的に”No, it isn’t”と短縮して答えるようにしましょう。&lt;br /&gt;
そして最後です。&lt;br /&gt;
じゃあ、「あれは私の自転車ではありません」、じゃあなんなんだ、といった時に、&lt;br /&gt;
”It’s my sister’s bike.”と書かれています。&lt;br /&gt;
ここの”sister”はお姉さんとか妹という単語になりますが、その「誰々の」というのを表す時にこの”’s”　「，」のような記号とそれから”s”を付ける事によって「誰々の」という意味を表します。&lt;br /&gt;
ここの「’」を取ってしまうと、”sisters”「お姉さんたち」という今度はまた複数形という違う形になってしまうので、ここの&lt;span style="color: #ff0000;"&gt;「’」と付けるのを必ず忘れないようにしておきましょう。&lt;/span&gt;&lt;/p&gt;
&lt;p&gt;New Treasure本文ではなくて、キーポイントという文法事項を表したページだけに載っています。&lt;br /&gt;
New Treasureという教科書は、本文には出てきていないんだけれども、キーポイントで新たな文法のルールを追加するという形を取る事が多いです。&lt;br /&gt;
なので、本文の内容が分かってもそれで安心してはいけなくて、&lt;br /&gt;
キーポイントの所までしっかりと読んで文法のルールを身につけていきましょう。&lt;/p&gt;
&lt;table style="width: 100%; border-collapse: collapse;"&gt;
&lt;tbody&gt;
&lt;tr style="background-color: #dd8500; color: white;"&gt;
&lt;th&gt;項目&lt;/th&gt;
&lt;th&gt;内容&lt;/th&gt;
&lt;/tr&gt;
&lt;tr style="background-color: #f0b464; color: black;"&gt;
&lt;td&gt;このセクションで学ぶこと&lt;/td&gt;
&lt;td&gt;
&lt;ul&gt;
&lt;li&gt;&lt;strong&gt;This is / That is&lt;/strong&gt; を使った「これは〜です」「あれは〜です」の表現&lt;/li&gt;
&lt;li&gt;be動詞 &lt;strong&gt;am / are / is&lt;/strong&gt; の使い分け（I / you・複数 / それ以外の単数）&lt;/li&gt;
&lt;li&gt;&lt;strong&gt;Mr. / Ms.&lt;/strong&gt; など「〜さん」にあたる表現と、大文字・ピリオドのルール&lt;/li&gt;
&lt;li&gt;&lt;strong&gt;your（あなたの）&lt;/strong&gt; と &lt;strong&gt;you’re = you are（あなたは）&lt;/strong&gt; の区別&lt;/li&gt;
&lt;li&gt;&lt;strong&gt;That is → That’s&lt;/strong&gt; の短縮と、&lt;strong&gt;This is に短縮形がない&lt;/strong&gt;こと&lt;/li&gt;
&lt;li&gt;That is not / That’s not / That isn’t の否定文の形と、空欄補充の注意点&lt;/li&gt;
&lt;li&gt;Is that ～ ? の疑問文と、&lt;strong&gt;it&lt;/strong&gt; を使った答え方（Yes, it is. / No, it isn’t.）&lt;/li&gt;
&lt;li&gt;&lt;strong&gt;my sister’s bike&lt;/strong&gt; のような &lt;strong&gt;名詞 + ’s&lt;/strong&gt; で「〜の」を表す形&lt;/li&gt;
&lt;/ul&gt;
&lt;/td&gt;
&lt;/tr&gt;
&lt;tr style="background-color: #ffffff; color: black;"&gt;
&lt;td&gt;This / That と be動詞&lt;/td&gt;
&lt;td&gt;
&lt;ul&gt;
&lt;li&gt;be動詞は3種類：&lt;strong&gt;am / are / is&lt;/strong&gt;&lt;/li&gt;
&lt;li&gt;主語が &lt;strong&gt;I&lt;/strong&gt; のとき：I am ～.&lt;/li&gt;
&lt;li&gt;主語が &lt;strong&gt;you / 複数&lt;/strong&gt; のとき：You are ～. / They are ～.&lt;/li&gt;
&lt;li&gt;それ以外の単数（This / That / Mr. Brown など）のとき：&lt;strong&gt;is&lt;/strong&gt; を使う&lt;/li&gt;
&lt;li&gt;例：This is Mr. Brown. / That is my bike.&lt;/li&gt;
&lt;/ul&gt;
&lt;/td&gt;
&lt;/tr&gt;
&lt;tr style="background-color: #f0b464; color: black;"&gt;
&lt;td&gt;Mr. / Ms. と固有名詞&lt;/td&gt;
&lt;td&gt;
&lt;ul&gt;
&lt;li&gt;&lt;strong&gt;Mr.&lt;/strong&gt;：男性に対する「〜さん」&lt;/li&gt;
&lt;li&gt;&lt;strong&gt;Ms.&lt;/strong&gt;：女性に対する「〜さん」（ミズ）&lt;/li&gt;
&lt;li&gt;どちらも &lt;strong&gt;M を大文字&lt;/strong&gt; にし、必ず &lt;strong&gt;後ろに .（ピリオド）&lt;/strong&gt; を付ける&lt;/li&gt;
&lt;li&gt;人の名前（Andy, Brown など）は &lt;strong&gt;最初の文字を大文字&lt;/strong&gt; にする&lt;/li&gt;
&lt;/ul&gt;
&lt;/td&gt;
&lt;/tr&gt;
&lt;tr style="background-color: #ffffff; color: black;"&gt;
&lt;td&gt;your と you’re の違い&lt;/td&gt;
&lt;td&gt;
&lt;ul&gt;
&lt;li&gt;&lt;strong&gt;your&lt;/strong&gt;：所有格「あなたの」&lt;br /&gt;
例）This is your student card.&lt;/li&gt;
&lt;li&gt;&lt;strong&gt;you’re = you are&lt;/strong&gt;：主語＋動詞「あなたは〜です」&lt;br /&gt;
例）You’re my friend. = You are my friend.&lt;/li&gt;
&lt;li&gt;発音がほぼ同じなので、&lt;strong&gt;’（アポストロフィ）と e の有無&lt;/strong&gt; でしっかり区別する&lt;/li&gt;
&lt;/ul&gt;
&lt;/td&gt;
&lt;/tr&gt;
&lt;tr style="background-color: #f0b464; color: black;"&gt;
&lt;td&gt;That’s と This is の短縮&lt;/td&gt;
&lt;td&gt;
&lt;ul&gt;
&lt;li&gt;&lt;strong&gt;That is → That’s&lt;/strong&gt; と短縮できる&lt;br /&gt;
例）That’s your locker.&lt;/li&gt;
&lt;li&gt;&lt;strong&gt;This is&lt;/strong&gt; は &lt;strong&gt;This’s&lt;/strong&gt; にはしない（発音しづらいので短縮形なし）&lt;/li&gt;
&lt;li&gt;短縮できるのは「That is」「It is」など、一部の組み合わせだけ&lt;/li&gt;
&lt;/ul&gt;
&lt;/td&gt;
&lt;/tr&gt;
&lt;tr style="background-color: #ffffff; color: black;"&gt;
&lt;td&gt;否定文と短縮形&lt;/td&gt;
&lt;td&gt;
&lt;ul&gt;
&lt;li&gt;基本形：That is not my bag.&lt;/li&gt;
&lt;li&gt;短縮形１：That’s not my bag.（That is → That’s）&lt;/li&gt;
&lt;li&gt;短縮形２：That isn’t my bag.（is not → isn’t）&lt;/li&gt;
&lt;li&gt;空欄が2つしかないときは &lt;strong&gt;That’s not / That isn’t&lt;/strong&gt; のように短縮形で入れる&lt;/li&gt;
&lt;li&gt;&lt;strong&gt;That not my bag. のように be動詞が抜けると、文として成り立たない&lt;/strong&gt;&lt;/li&gt;
&lt;/ul&gt;
&lt;/td&gt;
&lt;/tr&gt;
&lt;tr style="background-color: #f0b464; color: black;"&gt;
&lt;td&gt;疑問文と it で答える&lt;/td&gt;
&lt;td&gt;
&lt;ul&gt;
&lt;li&gt;疑問文：&lt;strong&gt;Is that your bike?&lt;/strong&gt; 「あれはあなたの自転車ですか。」&lt;/li&gt;
&lt;li&gt;答え（肯定）：Yes, &lt;strong&gt;it&lt;/strong&gt; is.&lt;/li&gt;
&lt;li&gt;答え（否定）：No, &lt;strong&gt;it&lt;/strong&gt; isn’t.&lt;/li&gt;
&lt;li&gt;質問で &lt;strong&gt;that / this&lt;/strong&gt; が出てきても、答えでは &lt;strong&gt;it&lt;/strong&gt; に変える（同じ語をくり返さない）&lt;/li&gt;
&lt;/ul&gt;
&lt;/td&gt;
&lt;/tr&gt;
&lt;tr style="background-color: #ffffff; color: black;"&gt;
&lt;td&gt;所有格 ’s の形&lt;/td&gt;
&lt;td&gt;
&lt;ul&gt;
&lt;li&gt;&lt;strong&gt;名詞 + ’s&lt;/strong&gt; で「〜の」を表す&lt;/li&gt;
&lt;li&gt;例：my sister’s bike「私の姉（妹）の自転車」&lt;/li&gt;
&lt;li&gt;&lt;strong&gt;’&lt;/strong&gt; を忘れると sisters（姉妹たち）という &lt;strong&gt;複数形の意味&lt;/strong&gt; になってしまう&lt;/li&gt;
&lt;li&gt;「誰のものか」を表すときは &lt;strong&gt;’s を必ず付ける&lt;/strong&gt; のがポイント&lt;/li&gt;
&lt;/ul&gt;
&lt;/td&gt;
&lt;/tr&gt;
&lt;/tbody&gt;
&lt;/table&gt;
&lt;p&gt;&amp;nbsp;&lt;/p&gt;
&lt;style&gt;
.show-answer-btn {&lt;br /&gt;  background:#DD8500;&lt;br /&gt;  color:white;&lt;br /&gt;  padding:5px 10px;&lt;br /&gt;  cursor:pointer;&lt;br /&gt;  border:none;&lt;br /&gt;}&lt;br /&gt;&lt;/style&gt;
&lt;p&gt;&lt;script&gt;
function showAnswer(id, btn) {
  var ans = document.getElementById(id);
  if (ans) ans.style.display = 'inline';
  if (btn) btn.style.display = 'none';
}
&lt;/script&gt;&lt;/p&gt;
&lt;table style="width: 100%; border-collapse: collapse;"&gt;
&lt;tbody&gt;
&lt;tr style="background-color: #dd8500; color: white;"&gt;
&lt;th&gt;No.&lt;/th&gt;
&lt;th&gt;問題&lt;/th&gt;
&lt;/tr&gt;
&lt;p&gt;&lt;!-- Q1 --&gt;&lt;/p&gt;
&lt;tr style="background-color: #f0b464; color: black;"&gt;
&lt;td&gt;1&lt;/td&gt;
&lt;td&gt;「This is ～.」「That is ～.」で使われている be動詞はどれ？&lt;/p&gt;
&lt;p&gt;A. am&lt;/p&gt;
&lt;p&gt;B. are&lt;/p&gt;
&lt;p&gt;C. is&lt;/p&gt;
&lt;p&gt;D. be&lt;/p&gt;
&lt;p&gt;&lt;button class="show-answer-btn"&gt;正解を見る&lt;/button&gt;&lt;br /&gt;
&lt;span id="qa1" style="display: none; font-weight: bold; color: #d60000;"&gt;正解：C&lt;/span&gt;&lt;/td&gt;
&lt;/tr&gt;
&lt;p&gt;&lt;!-- Q2 --&gt;&lt;/p&gt;
&lt;tr style="background-color: #ffffff; color: black;"&gt;
&lt;td&gt;2&lt;/td&gt;
&lt;td&gt;「これはブラウンさんです。」として最も適切な英文はどれ？&lt;/p&gt;
&lt;p&gt;A. This is mr brown.&lt;/p&gt;
&lt;p&gt;B. This is Mr Brown.&lt;/p&gt;
&lt;p&gt;C. This is Mr. Brown.&lt;/p&gt;
&lt;p&gt;D. This is mr. brown.&lt;/p&gt;
&lt;p&gt;&lt;button class="show-answer-btn"&gt;正解を見る&lt;/button&gt;&lt;br /&gt;
&lt;span id="qa2" style="display: none; font-weight: bold; color: #d60000;"&gt;正解：C（Mr. の M と Brown の B を大文字、Mr. には . を付ける）&lt;/span&gt;&lt;/td&gt;
&lt;/tr&gt;
&lt;p&gt;&lt;!-- Q3 --&gt;&lt;/p&gt;
&lt;tr style="background-color: #f0b464; color: black;"&gt;
&lt;td&gt;3&lt;/td&gt;
&lt;td&gt;&lt;strong&gt;your&lt;/strong&gt; と &lt;strong&gt;you’re&lt;/strong&gt; の組み合わせとして正しい説明はどれ？&lt;/p&gt;
&lt;p&gt;A. your＝あなたは　／　you’re＝あなたの&lt;/p&gt;
&lt;p&gt;B. your＝あなたの　／　you’re＝you are（あなたは）&lt;/p&gt;
&lt;p&gt;C. どちらも「あなたは」で、意味は同じ&lt;/p&gt;
&lt;p&gt;D. どちらも「あなたの」で、意味は同じ&lt;/p&gt;
&lt;p&gt;&lt;button class="show-answer-btn"&gt;正解を見る&lt;/button&gt;&lt;br /&gt;
&lt;span id="qa3" style="display: none; font-weight: bold; color: #d60000;"&gt;正解：B&lt;/span&gt;&lt;/td&gt;
&lt;/tr&gt;
&lt;p&gt;&lt;!-- Q4 --&gt;&lt;/p&gt;
&lt;tr style="background-color: #ffffff; color: black;"&gt;
&lt;td&gt;4&lt;/td&gt;
&lt;td&gt;短縮形にできるものの組み合わせとして正しいものはどれ？&lt;/p&gt;
&lt;p&gt;A. This is → This’s&lt;/p&gt;
&lt;p&gt;B. That is → That’s&lt;/p&gt;
&lt;p&gt;C. This is → This’s、That is → That’s の両方&lt;/p&gt;
&lt;p&gt;D. どちらも短縮形にできない&lt;/p&gt;
&lt;p&gt;&lt;button class="show-answer-btn"&gt;正解を見る&lt;/button&gt;&lt;br /&gt;
&lt;span id="qa4" style="display: none; font-weight: bold; color: #d60000;"&gt;正解：B（This is に短縮形はない）&lt;/span&gt;&lt;/td&gt;
&lt;/tr&gt;
&lt;p&gt;&lt;!-- Q5 --&gt;&lt;/p&gt;
&lt;tr style="background-color: #f0b464; color: black;"&gt;
&lt;td&gt;5&lt;/td&gt;
&lt;td&gt;「あれは私のかばんではありません。」として文法的に正しい英文はどれ？&lt;/p&gt;
&lt;p&gt;A. That not my bag.&lt;/p&gt;
&lt;p&gt;B. That is not my bag.&lt;/p&gt;
&lt;p&gt;C. That isn’t my bags.&lt;/p&gt;
&lt;p&gt;D. That are not my bag.&lt;/p&gt;
&lt;p&gt;&lt;button class="show-answer-btn"&gt;正解を見る&lt;/button&gt;&lt;br /&gt;
&lt;span id="qa5" style="display: none; font-weight: bold; color: #d60000;"&gt;正解：B（be動詞 is を残したまま not を付ける）&lt;/span&gt;&lt;/td&gt;
&lt;/tr&gt;
&lt;p&gt;&lt;!-- Q6 --&gt;&lt;/p&gt;
&lt;tr style="background-color: #ffffff; color: black;"&gt;
&lt;td&gt;6&lt;/td&gt;
&lt;td&gt;「Is that your bike?」に対して、「いいえ、違います。」と答えるとき、最も適切なのはどれ？&lt;/p&gt;
&lt;p&gt;A. No, it isn’t.&lt;/p&gt;
&lt;p&gt;B. No, that isn’t.&lt;/p&gt;
&lt;p&gt;C. No, it doesn’t.&lt;/p&gt;
&lt;p&gt;D. No, it not.&lt;/p&gt;
&lt;p&gt;&lt;button class="show-answer-btn"&gt;正解を見る&lt;/button&gt;&lt;br /&gt;
&lt;span id="qa6" style="display: none; font-weight: bold; color: #d60000;"&gt;正解：A（質問の that は答えで it に変える）&lt;/span&gt;&lt;/td&gt;
&lt;/tr&gt;
&lt;p&gt;&lt;!-- Q7 --&gt;&lt;/p&gt;
&lt;tr style="background-color: #f0b464; color: black;"&gt;
&lt;td&gt;7&lt;/td&gt;
&lt;td&gt;本文の説明に合っているものはどれ？&lt;/p&gt;
&lt;p&gt;A. 質問で that と言われたら、答えでも必ず that を使う。&lt;/p&gt;
&lt;p&gt;B. 質問で this / that が出ても、答えではふつう it に変える。&lt;/p&gt;
&lt;p&gt;C. 質問で this / that が出たら、答えでは省略して何も書かない。&lt;/p&gt;
&lt;p&gt;D. 質問の主語と答えの主語は必ず変える。&lt;/p&gt;
&lt;p&gt;&lt;button class="show-answer-btn"&gt;正解を見る&lt;/button&gt;&lt;br /&gt;
&lt;span id="qa7" style="display: none; font-weight: bold; color: #d60000;"&gt;正解：B&lt;/span&gt;&lt;/td&gt;
&lt;/tr&gt;
&lt;p&gt;&lt;!-- Q8 --&gt;&lt;/p&gt;
&lt;tr style="background-color: #ffffff; color: black;"&gt;
&lt;td&gt;8&lt;/td&gt;
&lt;td&gt;「これはあなたの学生証です。」として最も自然な英文はどれ？&lt;/p&gt;
&lt;p&gt;A. This is you’re student card.&lt;/p&gt;
&lt;p&gt;B. This is your student card.&lt;/p&gt;
&lt;p&gt;C. This your student card is.&lt;/p&gt;
&lt;p&gt;D. This is you are student card.&lt;/p&gt;
&lt;p&gt;&lt;button class="show-answer-btn"&gt;正解を見る&lt;/button&gt;&lt;br /&gt;
&lt;span id="qa8" style="display: none; font-weight: bold; color: #d60000;"&gt;正解：B（your＝あなたの）&lt;/span&gt;&lt;/td&gt;
&lt;/tr&gt;
&lt;p&gt;&lt;!-- Q9 --&gt;&lt;/p&gt;
&lt;tr style="background-color: #f0b464; color: black;"&gt;
&lt;td&gt;9&lt;/td&gt;
&lt;td&gt;be動詞の使い分けについて、本文の説明に合っているものはどれ？&lt;/p&gt;
&lt;p&gt;A. 主語が I のとき are を使う。&lt;/p&gt;
&lt;p&gt;B. 主語が you や複数のとき am を使う。&lt;/p&gt;
&lt;p&gt;C. 主語が I のとき am、you・複数のとき are、それ以外の単数に is を使う。&lt;/p&gt;
&lt;p&gt;D. いつでも is を使ってよい。&lt;/p&gt;
&lt;p&gt;&lt;button class="show-answer-btn"&gt;正解を見る&lt;/button&gt;&lt;br /&gt;
&lt;span id="qa9" style="display: none; font-weight: bold; color: #d60000;"&gt;正解：C&lt;/span&gt;&lt;/td&gt;
&lt;/tr&gt;
&lt;p&gt;&lt;!-- Q10 --&gt;&lt;/p&gt;
&lt;tr style="background-color: #ffffff; color: black;"&gt;
&lt;td&gt;10&lt;/td&gt;
&lt;td&gt;「It’s my sister’s bike.」という文について正しい説明はどれ？&lt;/p&gt;
&lt;p&gt;A. sister’s は「姉妹たち」という複数形を表している。&lt;/p&gt;
&lt;p&gt;B. sister’s の ’s は「〜の」を表し、「姉（妹）の自転車」という意味になる。&lt;/p&gt;
&lt;p&gt;C. ’ を取って sisters の方が正しい。&lt;/p&gt;
&lt;p&gt;D. bike には ’s を付けるべきである。&lt;/p&gt;
&lt;p&gt;&lt;button class="show-answer-btn"&gt;正解を見る&lt;/button&gt;&lt;br /&gt;
&lt;span id="qa10" style="display: none; font-weight: bold; color: #d60000;"&gt;正解：B&lt;/span&gt;&lt;/td&gt;
&lt;/tr&gt;
&lt;/tbody&gt;
&lt;/table&gt;
&lt;p&gt;&lt;!-- 音読リスニング講座 --&gt;&lt;/p&gt;
&lt;div style="border: 2px solid #ff6600; background-color: #fff0e0; padding: 10px; display: flex; align-items: center; justify-content: center; margin-bottom: 10px;"&gt;
&lt;p&gt;&lt;img decoding="async" style="max-width: 100px; height: auto; margin-right: 10px;" src="https://eigo-rewrite.com/wp-content/uploads/2020/06/logo_tate-1.png" alt="Re-Writeのロゴ" /&gt;&lt;/p&gt;
&lt;div&gt;
&lt;p style="margin: 5px 0;"&gt;【音読リスニング講座】：音読・ディクテーション・シャドーイングを通じて、都立入試リスニング対策を強化します。&lt;/p&gt;
&lt;p&gt;&lt;a style="background-color: #ff6600; color: white; padding: 5px 10px; text-align: center; text-decoration: none; display: inline-block; font-size: 14px;" href="https://eigo-rewrite.com/listening/"&gt;詳細を見る&lt;/a&gt;&lt;/p&gt;
&lt;/div&gt;
&lt;/div&gt;
```
</t>
  </si>
  <si>
    <t xml:space="preserve">以下のページは「スニペット整合性」（本文と title/meta/H1/冒頭文）が弱い可能性があります。
まず【本文】を確認し、想定読者・悩み・解決範囲を把握してください。
そのうえで、GSCの主要クエリ（表示回数上位）を根拠に、
「検索意図に対して、タイトル/メタ/H1/冒頭120字がズレている点」を特定し、
ズレを解消するための修正案（タイトル/メタ/H1/冒頭）を提示してください。
※本文の“大改修”は前提にしません（必要なら追記ブロックは最大1つまで）。
【URL】https://eng-support.com/column/progressbook1-6-2/
【ページ分類】MC
【ページ分類の略語（このプロンプト内の定義）】
TP = トップページ（ホーム/サイトの入口）
SP = サービスページ（講座・コース・申込導線）
MC = メインコラム（コラム/解説/勉強法など集客記事）
SC = サブコラム（MCやSPを補強するための補助コラム※サイト定義に合わせて判断）
NW = ニュース/お知らせ（運用上は改善対象外として除外）
ST = 企業情報等のSEO対策を行わないこ固定ページ（運用上は改善対象外として除外）
- / 空欄 / 未分類 = 未分類（このスクリプトでは改善対象外として除外）
※未分類（空欄 / "-" / "未分類"）は作業対象に含めません。
【現状（スニペット要素）】
- タイトル：letの後は原形｜Let's not語順｜中1英語
- メタ：letの後は動詞の原形。Let&amp;#039;s notの語順、Let usとの関係、例文、遅れないでおこうの英訳まで整理。
- H1：Let’sを使う命令文の完全整理【Progress Book1 6-2】
- 冒頭120字：本記事では、PROGRESS Book1 Lesson6 シーン2で扱われる 「Let’s を使う命令文」 について整理します。 中1・中2レベルの内容ですが、背後にある文法的な仕組み（第5文型・使役動詞）まで軽く触れておくことで、 後の学
【GSC主要クエリ（表示回数上位50件）】
- let's｜表示73｜CTR 0.00%｜順位4.1
- let'sのあとの動詞｜表示55｜CTR 0.00%｜順位1.6
- 命令形 英語｜表示51｜CTR 0.00%｜順位4.3
- let's 文法｜表示41｜CTR 0.00%｜順位2.1
- let's 原型｜表示28｜CTR 0.00%｜順位3.3
- let's のあとの動詞｜表示26｜CTR 0.00%｜順位2.5
- レッツの後 動詞｜表示26｜CTR 0.00%｜順位2.7
- 命令文 文型｜表示23｜CTR 0.00%｜順位7.7
- let's 動詞の原形 なぜ｜表示21｜CTR 0.00%｜順位1.0
- let's not｜表示20｜CTR 0.00%｜順位3.2
- let's 品詞｜表示20｜CTR 0.00%｜順位1.2
- let 文型｜表示19｜CTR 0.00%｜順位5.7
- let's のあと｜表示19｜CTR 0.00%｜順位2.0
- let's 動詞｜表示18｜CTR 0.00%｜順位2.7
- let 命令文｜表示17｜CTR 0.00%｜順位3.3
- let's 主語｜表示17｜CTR 0.00%｜順位1.9
- let's 名詞｜表示17｜CTR 0.00%｜順位1.4
- let’s｜表示17｜CTR 0.00%｜順位1.0
- let's 命令文｜表示16｜CTR 6.25%｜順位1.1
- let 否定文｜表示16｜CTR 0.00%｜順位4.4
- let's 元の形｜表示16｜CTR 0.00%｜順位4.4
- レッツ 意味｜表示16｜CTR 0.00%｜順位1.1
- let let's 違い｜表示15｜CTR 0.00%｜順位1.0
- let's 否定｜表示15｜CTR 0.00%｜順位4.3
- let's 意味｜表示15｜CTR 0.00%｜順位3.2
- let's go 文法｜表示14｜CTR 0.00%｜順位4.6
- 英語 命令形｜表示14｜CTR 0.00%｜順位7.0
- let's go｜表示13｜CTR 0.00%｜順位1.1
- let is｜表示12｜CTR 0.00%｜順位2.0
- let,s｜表示12｜CTR 0.00%｜順位1.0
- lets not｜表示12｜CTR 0.00%｜順位1.0
- let 否定｜表示11｜CTR 0.00%｜順位4.5
- let's not 意味｜表示11｜CTR 0.00%｜順位4.2
- let's 何詞｜表示11｜CTR 0.00%｜順位1.0
- let's 動詞の原形｜表示11｜CTR 0.00%｜順位1.0
- レッツ 英語｜表示11｜CTR 0.00%｜順位3.0
- let's dancing 間違い｜表示10｜CTR 0.00%｜順位1.0
- let's 何の短縮形｜表示10｜CTR 0.00%｜順位2.1
- let's 文型｜表示10｜CTR 0.00%｜順位3.5
- let's 答え方｜表示10｜CTR 0.00%｜順位3.1
- let'sのあと｜表示10｜CTR 0.00%｜順位2.8
- 命令文 英語 中1｜表示10｜CTR 0.00%｜順位2.6
- let 否定形｜表示9｜CTR 0.00%｜順位3.1
- let 第五文型｜表示9｜CTR 0.00%｜順位11.1
- let's意味｜表示9｜CTR 0.00%｜順位3.3
- させない 英語｜表示9｜CTR 0.00%｜順位2.0
- 英語命令形｜表示9｜CTR 0.00%｜順位1.0
- let 動詞の原形｜表示8｜CTR 0.00%｜順位1.0
- let's とは｜表示8｜CTR 0.00%｜順位1.0
- let's 例文｜表示8｜CTR 0.00%｜順位2.4
【参考：代表語（自動抽出）】let
【出力（必ずこの順）】
1) 本文の要約（想定読者・悩み・解決）
2) 検索意図の整理（主要クエリから2〜3パターン）
3) 不一致の指摘（タイトル/メタ/H1/冒頭のどこがズレているか）
4) 修正方針（“どの意図に寄せるか”を1つに決める）
5) 修正案（すべてコードブロック）
   - タイトル案3つ（全角35字前後＋56字以上の網羅型を1つ）
   - メタ案3つ（全角90字前後）
   - H1案2つ
   - 冒頭120字（2案：&lt;p&gt;で開始）
【禁則ワード（シート連動）】
以下の【禁則ワード】は、タイトル/メタ/導入文/見出し/本文のいずれにも原則使用しないでください。
言い換えが必要な場合は、自然な日本語に置換してください。
【禁則ワード】
- 崩れ
- 型
- 迷い
- 保留
- 固定
- 手順
- 立て直
- 最短
- 結論だけ
- 乱れ
- 三点確認
- 内部リンク
- 導線
- 設計
- 刺
- まず結論
- 整え
- 押し付けない案内
- 統一
- 次の一手
- 失点
- 確定
- サブコラム
- 30秒
- 1分
- CV
- 網羅
【本文】
```html
&lt;p&gt;&amp;nbsp;&lt;/p&gt;
&lt;p&gt;&lt;iframe title="YouTube video player" src="https://www.youtube.com/embed/5cqonur-Abg" width="560" height="315" frameborder="0" allowfullscreen="allowfullscreen"&gt;&lt;br /&gt;
&lt;span data-mce-type="bookmark" style="display: inline-block; width: 0px; overflow: hidden; line-height: 0;" class="mce_SELRES_start"&gt;﻿&lt;/span&gt;&lt;br /&gt;
&lt;/iframe&gt;&lt;/p&gt;
&lt;p&gt;本記事では、PROGRESS Book1 Lesson6 シーン2で扱われる&lt;br /&gt;
&lt;strong&gt;「Let’s を使う命令文」&lt;/strong&gt;について整理します。&lt;br /&gt;
中1・中2レベルの内容ですが、背後にある文法的な仕組み（第5文型・使役動詞）まで軽く触れておくことで、&lt;br /&gt;
後の学年での理解がぐっと楽になります。&lt;/p&gt;
&lt;hr /&gt;
&lt;h2&gt;命令文の基本ルール&lt;/h2&gt;
&lt;h3&gt;命令文は「動詞の原形で始まる」&lt;/h3&gt;
&lt;p&gt;まずは、すべての命令文に共通する大原則から確認します。&lt;/p&gt;
&lt;ul&gt;
&lt;li&gt;&lt;strong&gt;命令文は、動詞の原形から文を始める&lt;/strong&gt;&lt;/li&gt;
&lt;/ul&gt;
&lt;p&gt;例：&lt;/p&gt;
&lt;blockquote&gt;&lt;p&gt;&lt;strong&gt;Open your books.&lt;/strong&gt;&lt;br /&gt;
「本を開きなさい。」&lt;/p&gt;&lt;/blockquote&gt;
&lt;p&gt;文頭が &lt;strong&gt;Open&lt;/strong&gt;（動詞の原形）から始まっていることがポイントです。&lt;br /&gt;
ここに &lt;strong&gt;Please&lt;/strong&gt; を付けると、より丁寧な依頼になります。&lt;/p&gt;
&lt;blockquote&gt;&lt;p&gt;&lt;strong&gt;Please open your books.&lt;/strong&gt;&lt;br /&gt;
「本を開いてください。」&lt;/p&gt;&lt;/blockquote&gt;
&lt;p&gt;逆に、「～しないで」と伝えたいときは、&lt;/p&gt;
&lt;blockquote&gt;&lt;p&gt;&lt;strong&gt;Don’t open your books.&lt;/strong&gt;&lt;br /&gt;
「本を開かないでください。」&lt;/p&gt;&lt;/blockquote&gt;
&lt;p&gt;のように、&lt;strong&gt;Don’t ＋ 動詞の原形&lt;/strong&gt; で否定の命令文を作ります。&lt;/p&gt;
&lt;hr /&gt;
&lt;h2&gt;Let’s を使う命令文：一緒に何かをしようと誘う表現&lt;/h2&gt;
&lt;h3&gt;Let’s の基本イメージ&lt;/h3&gt;
&lt;p&gt;次に、本題の &lt;strong&gt;Let’s ～.&lt;/strong&gt; に進みます。&lt;br /&gt;
&lt;strong&gt;Let’s&lt;/strong&gt; は、&lt;strong&gt;「一緒に ～ しよう」「～しようぜ」&lt;/strong&gt;という「誘い」のニュアンスをもつ表現です。&lt;/p&gt;
&lt;blockquote&gt;&lt;p&gt;&lt;strong&gt;Let’s go.&lt;/strong&gt;&lt;br /&gt;
「行きましょう。」／「行こうぜ。」&lt;/p&gt;&lt;/blockquote&gt;
&lt;p&gt;ここでも、&lt;strong&gt;go&lt;/strong&gt; は動詞の原形になっています。&lt;/p&gt;
&lt;p&gt;教科書の例文：&lt;/p&gt;
&lt;blockquote&gt;&lt;p&gt;&lt;strong&gt;Let’s begin a new lesson today.&lt;/strong&gt;&lt;br /&gt;
「新しいレッスンを始めましょう。」&lt;br /&gt;
（日本語としては「新しいレッスンに入りましょう」と訳すと、より自然な場合もあります。）&lt;/p&gt;&lt;/blockquote&gt;
&lt;ul&gt;
&lt;li&gt;&lt;strong&gt;Let’s ＋ 動詞の原形&lt;/strong&gt; で「一緒に～しよう」の意味&lt;/li&gt;
&lt;li&gt;&lt;strong&gt;Let’s&lt;/strong&gt; は命令というより&lt;strong&gt;「提案・勧誘」&lt;/strong&gt;に近いニュアンス&lt;/li&gt;
&lt;/ul&gt;
&lt;h3&gt;Let’s を使った否定の命令文：Let’s not ～.&lt;/h3&gt;
&lt;p&gt;「それはやめておこう」「～しないでおこう」と言いたいときは、&lt;br /&gt;
&lt;strong&gt;Let’s not ＋ 動詞の原形&lt;/strong&gt; を使います。&lt;/p&gt;
&lt;blockquote&gt;&lt;p&gt;&lt;strong&gt;Let’s not stay inside.&lt;/strong&gt;&lt;br /&gt;
「中にとどまるのはやめておこう。」&lt;br /&gt;
（自然な日本語では「外に出ようぜ」のニュアンス）&lt;/p&gt;&lt;/blockquote&gt;
&lt;ul&gt;
&lt;li&gt;&lt;strong&gt;Let’s not ＋ 動詞の原形&lt;/strong&gt; ＝ 「～するのはやめておこう」&lt;/li&gt;
&lt;li&gt;肯定：Let’s ～. ／ 否定：Let’s not ～. のセットで覚える&lt;/li&gt;
&lt;/ul&gt;
&lt;hr /&gt;
&lt;p&gt;&lt;!-- ブレイクスルーゼミ（英語教室サポート） --&gt;&lt;/p&gt;
&lt;div style="border: 2px solid #e53935; background-color: #fff3e0; padding: 10px 12px; display: flex; align-items: flex-start; justify-content: flex-start; margin-bottom: 10px;"&gt;
&lt;p&gt;&lt;img decoding="async" loading="lazy" class="alignnone size-full wp-image-202" style="max-width: 90px; height: auto; margin-right: 10px; flex-shrink: 0;" src="http://eng-support.com/wp-content/uploads/2023/03/logo.jpg" alt="英語教室サポートのロゴ" width="228" height="164" /&gt;&lt;/p&gt;
&lt;div style="text-align: left; flex: 1;"&gt;
&lt;p style="margin: 5px 0; font-size: 14px; line-height: 1.6;"&gt;【ブレイクスルーゼミ】：&lt;br /&gt;
「英文はそこそこ読めるのに、成績が頭打ち」という中高生のための、&lt;strong&gt;弱点発見＆集中特訓ゼミ&lt;/strong&gt;です。&lt;br /&gt;
一文ずつ本当に読み取れているかを確認しながら、&lt;strong&gt;文法知識の抜け・構文把握の甘さ・ただ訳しているだけで内容を追えていない&lt;/strong&gt;といった原因を特定。&lt;br /&gt;
見つかった弱点を徹底的にトレーニングすることで、&lt;strong&gt;読解力と得点力の両方にブレイクスルー&lt;/strong&gt;を起こすことを目指します。&lt;/p&gt;
&lt;p&gt;&lt;a style="background-color: #ff7043; color: #ffffff; padding: 5px 10px; text-align: center; text-decoration: none; display: inline-block; font-size: 14px;" href="https://eng-support.com/kouza/#%E3%83%96%E3%83%AC%E3%82%A4%E3%82%AF%E3%82%B9%E3%83%AB%E3%83%BC%E3%82%BC%E3%83%9F"&gt;&lt;br /&gt;
詳細を見る&lt;br /&gt;
&lt;/a&gt;&lt;/p&gt;
&lt;/div&gt;
&lt;/div&gt;
&lt;h2&gt;Let’s の正体と文型の話（中2～中3向け）&lt;/h2&gt;
&lt;h3&gt;本当は「Let」が動詞の原形&lt;/h3&gt;
&lt;p&gt;中1では「Let’s ＝ 一緒に～しよう」と丸ごとフレーズで覚えることが多いですが、&lt;br /&gt;
文法的には、次のように分解できます。&lt;/p&gt;
&lt;ul&gt;
&lt;li&gt;&lt;strong&gt;Let&lt;/strong&gt; … 動詞の原形&lt;/li&gt;
&lt;li&gt;&lt;strong&gt;’s&lt;/strong&gt; … &lt;strong&gt;us&lt;/strong&gt;（私たちを）の短縮形&lt;/li&gt;
&lt;/ul&gt;
&lt;p&gt;つまり、&lt;/p&gt;
&lt;blockquote&gt;&lt;p&gt;&lt;strong&gt;Let’s ～.&lt;/strong&gt; ＝ &lt;strong&gt;Let us ～.&lt;/strong&gt;&lt;/p&gt;&lt;/blockquote&gt;
&lt;p&gt;という構造になっています。&lt;/p&gt;
&lt;h3&gt;使役動詞「Let」とのつながり&lt;/h3&gt;
&lt;p&gt;高校／中3レベルで学ぶ内容ですが、&lt;strong&gt;let&lt;/strong&gt; は「～させる／～するのを許可する」という意味を持つ&lt;br /&gt;
&lt;strong&gt;使役動詞&lt;/strong&gt;としても使われます。&lt;/p&gt;
&lt;blockquote&gt;&lt;p&gt;&lt;strong&gt;Let 人 ＋ 動詞の原形&lt;/strong&gt;&lt;br /&gt;
「人に～させる」「人が～するのを許す」&lt;/p&gt;&lt;/blockquote&gt;
&lt;p&gt;例：&lt;/p&gt;
&lt;blockquote&gt;&lt;p&gt;&lt;strong&gt;Let him go.&lt;/strong&gt;&lt;br /&gt;
「彼を行かせてやりなさい。」&lt;/p&gt;&lt;/blockquote&gt;
&lt;p&gt;このパターンに当てはめると、&lt;/p&gt;
&lt;blockquote&gt;&lt;p&gt;&lt;strong&gt;Let us go.&lt;/strong&gt;&lt;br /&gt;
「私たちを行かせてください」→ 「さあ、行きましょう」&lt;br /&gt;
→ 短縮形が &lt;strong&gt;Let’s go.&lt;/strong&gt;&lt;/p&gt;&lt;/blockquote&gt;
&lt;p&gt;となり、「Let’s ～」もまた&lt;strong&gt;命令文の一種&lt;/strong&gt;だということが分かります。&lt;/p&gt;
&lt;h3&gt;第5文型との関係（予告編）&lt;/h3&gt;
&lt;p&gt;元記事でも触れられているように、&lt;strong&gt;第5文型（SVOC）&lt;/strong&gt; など、より高度な文型の理解が進んでくると、&lt;br /&gt;
「Let’s」の説明もより正確に捉えられるようになります。&lt;/p&gt;
&lt;p&gt;ただし、中1の段階でいきなり&lt;/p&gt;
&lt;ul&gt;
&lt;li&gt;使役動詞&lt;/li&gt;
&lt;li&gt;第5文型（SVOC）&lt;/li&gt;
&lt;/ul&gt;
&lt;p&gt;まで一気に説明してしまうと、かえって混乱しやすくなります。&lt;br /&gt;
そのため、学校現場では&lt;/p&gt;
&lt;ul&gt;
&lt;li&gt;まずは「Let’s ＝ 一緒に～しよう」とフレーズで覚える&lt;/li&gt;
&lt;li&gt;中2・中3以降に「Let ＋ 目的語 ＋ 動詞原形」の正体を詳しく学ぶ&lt;/li&gt;
&lt;/ul&gt;
&lt;p&gt;という&lt;strong&gt;段階的な教え方&lt;/strong&gt;をすることが多い、という背景も押さえておくと安心です。&lt;/p&gt;
&lt;hr /&gt;
&lt;p&gt;&lt;!-- 定期テスト攻略講座（英語教室サポート） --&gt;&lt;/p&gt;
&lt;div style="border: 2px solid #e53935; background-color: #fff3e0; padding: 10px 12px; display: flex; align-items: flex-start; justify-content: flex-start; margin-bottom: 10px;"&gt;
&lt;p&gt;&lt;img decoding="async" loading="lazy" class="alignnone size-full wp-image-202" style="max-width: 90px; height: auto; margin-right: 10px; flex-shrink: 0;" src="http://eng-support.com/wp-content/uploads/2023/03/logo.jpg" alt="英語教室サポートのロゴ" width="228" height="164" /&gt;&lt;/p&gt;
&lt;div style="text-align: left; flex: 1;"&gt;
&lt;p style="margin: 5px 0; font-size: 14px; line-height: 1.6;"&gt;【定期テスト攻略講座】：&lt;br /&gt;
学校の定期テストで頻出の出題形式や傾向に合わせて、&lt;strong&gt;「テストで点を取り切る」ための演習と解き方の整理&lt;/strong&gt;を行う講座です。&lt;br /&gt;
基本となる英文法を一つひとつ確認しながら、よく出る問題パターンに慣れていくことで、&lt;strong&gt;受験にもつながる堅実な学力&lt;/strong&gt;と、テスト本番での安定感を身につけていきます。&lt;/p&gt;
&lt;p&gt;&lt;a style="background-color: #ff7043; color: #ffffff; padding: 5px 10px; text-align: center; text-decoration: none; display: inline-block; font-size: 14px;" href="https://eng-support.com/kouza/#%E5%AE%9A%E6%9C%9F%E3%83%86%E3%82%B9%E3%83%88%E6%94%BB%E7%95%A5%E8%AC%9B%E5%BA%A7"&gt;&lt;br /&gt;
詳細を見る&lt;br /&gt;
&lt;/a&gt;&lt;/p&gt;
&lt;/div&gt;
&lt;/div&gt;
&lt;h2&gt;Let’s を使った表現を身につけるためのポイント&lt;/h2&gt;
&lt;h3&gt;よく出てくるパターンで慣れておこう&lt;/h3&gt;
&lt;p&gt;Let’s を使う文は、日常会話でも授業でも頻出です。まずは基本の形を口ならししておきましょう。&lt;/p&gt;
&lt;ul&gt;
&lt;li&gt;&lt;strong&gt;Let’s start.&lt;/strong&gt;（始めよう。）&lt;/li&gt;
&lt;li&gt;&lt;strong&gt;Let’s begin a new lesson.&lt;/strong&gt;（新しいレッスンを始めよう。）&lt;/li&gt;
&lt;li&gt;&lt;strong&gt;Let’s play soccer.&lt;/strong&gt;（サッカーをしよう。）&lt;/li&gt;
&lt;li&gt;&lt;strong&gt;Let’s not be late.&lt;/strong&gt;（遅れないようにしよう／遅れないでおこう。）&lt;/li&gt;
&lt;/ul&gt;
&lt;h3&gt;「Please」「Don’t」との違いを整理する&lt;/h3&gt;
&lt;p&gt;命令文のバリエーションは次のように整理できます。&lt;/p&gt;
&lt;ul&gt;
&lt;li&gt;&lt;strong&gt;Open the window.&lt;/strong&gt; … 窓を開けなさい。（命令）&lt;/li&gt;
&lt;li&gt;&lt;strong&gt;Please open the window.&lt;/strong&gt; … 窓を開けてください。（丁寧な依頼）&lt;/li&gt;
&lt;li&gt;&lt;strong&gt;Don’t open the window.&lt;/strong&gt; … 窓を開けないで。（禁止・否定命令）&lt;/li&gt;
&lt;li&gt;&lt;strong&gt;Let’s open the window.&lt;/strong&gt; … 窓を開けよう。（提案・勧誘）&lt;/li&gt;
&lt;li&gt;&lt;strong&gt;Let’s not open the window.&lt;/strong&gt; … 窓を開けるのはやめておこう。（否定の提案）&lt;/li&gt;
&lt;/ul&gt;
&lt;p&gt;同じ「命令文の形」でも、&lt;strong&gt;誰に何をどういう口調で伝えたいか&lt;/strong&gt;によって、&lt;br /&gt;
&lt;strong&gt;Open / Please / Don’t / Let’s / Let’s not&lt;/strong&gt; を使い分けていることが分かります。&lt;/p&gt;
&lt;hr /&gt;
&lt;h2&gt;まとめ：Let’s の文法とイメージを両方つかもう&lt;/h2&gt;
&lt;ul&gt;
&lt;li&gt;&lt;strong&gt;命令文の基本&lt;/strong&gt;は「動詞の原形で始める」こと。&lt;/li&gt;
&lt;li&gt;&lt;strong&gt;Let’s ＋ 動詞の原形&lt;/strong&gt;で、「一緒に～しよう」「～しようぜ」という&lt;strong&gt;提案の命令文&lt;/strong&gt;になる。&lt;/li&gt;
&lt;li&gt;&lt;strong&gt;Let’s not ＋ 動詞の原形&lt;/strong&gt;で、「～するのはやめておこう」「～しないでおこう」という&lt;strong&gt;否定の提案&lt;/strong&gt;を表す。&lt;/li&gt;
&lt;li&gt;文法的には、&lt;strong&gt;Let’s ＝ Let us&lt;/strong&gt; であり、「Let」が&lt;strong&gt;動詞の原形&lt;/strong&gt;、「’s」が&lt;strong&gt;us の短縮形&lt;/strong&gt;。&lt;/li&gt;
&lt;li&gt;将来的には、&lt;strong&gt;使役動詞 let（Let 人 動詞原形）&lt;/strong&gt; や &lt;strong&gt;第5文型&lt;/strong&gt;の理解につながる重要なパターン。&lt;/li&gt;
&lt;li&gt;中1の段階では、まずは&lt;strong&gt;「Let’s ～.」「Let’s not ～.」をフレーズとして自然に使える&lt;/strong&gt;ようにすることが大切。&lt;/li&gt;
&lt;/ul&gt;
&lt;p&gt;英語学習は段階的に理解が深まる科目です。&lt;br /&gt;
今は「Let’s＝一緒に～しよう」というイメージをしっかり身につけておき、&lt;br /&gt;
中2・中3で出てくる文型の学習とつなげていきましょう。&lt;br /&gt;
&lt;!-- 基礎力徹底講座（英語教室サポート） --&gt;&lt;/p&gt;
&lt;div style="border: 2px solid #e53935; background-color: #fff3e0; padding: 10px 12px; display: flex; align-items: flex-start; justify-content: flex-start; margin-bottom: 10px;"&gt;
&lt;p&gt;&lt;img decoding="async" loading="lazy" class="alignnone size-full wp-image-202" style="max-width: 90px; height: auto; margin-right: 10px; flex-shrink: 0;" src="http://eng-support.com/wp-content/uploads/2023/03/logo.jpg" alt="英語教室サポートのロゴ" width="228" height="164" /&gt;&lt;/p&gt;
&lt;div style="text-align: left; flex: 1;"&gt;
&lt;p style="margin: 5px 0; font-size: 14px; line-height: 1.6;"&gt;【基礎力徹底講座】：&lt;br /&gt;
英語が大の苦手な生徒さんや、文法用語がよく分からない中学生のための、&lt;strong&gt;「どこまででも戻って」基礎からやり直す個別講座&lt;/strong&gt;です。&lt;br /&gt;
自動詞・他動詞や名詞／形容詞／副詞の役割、文型といった土台を一つひとつ丁寧に整理し、&lt;br /&gt;
用語の定義を明確にしながら進めることで、&lt;strong&gt;今後の英語学習に自信を持てる基礎力&lt;/strong&gt;を築きます。&lt;/p&gt;
&lt;p&gt;&lt;a style="background-color: #ff7043; color: #ffffff; padding: 5px 10px; text-align: center; text-decoration: none; display: inline-block; font-size: 14px;" href="https://eng-support.com/kouza/#%E5%9F%BA%E7%A4%8E%E5%8A%9B%E5%BE%B9%E5%BA%95%E8%AC%9B%E5%BA%A7"&gt;&lt;br /&gt;
詳細を見る&lt;br /&gt;
&lt;/a&gt;&lt;/p&gt;
&lt;/div&gt;
&lt;/div&gt;
```
</t>
  </si>
  <si>
    <t xml:space="preserve">以下のページは「スニペット整合性」（本文と title/meta/H1/冒頭文）が弱い可能性があります。
まず【本文】を確認し、想定読者・悩み・解決範囲を把握してください。
そのうえで、GSCの主要クエリ（表示回数上位）を根拠に、
「検索意図に対して、タイトル/メタ/H1/冒頭120字がズレている点」を特定し、
ズレを解消するための修正案（タイトル/メタ/H1/冒頭）を提示してください。
※本文の“大改修”は前提にしません（必要なら追記ブロックは最大1つまで）。
【URL】https://juku-escot.com/c_blogs/1dayanki/
【ページ分類】SC
【ページ分類の略語（このプロンプト内の定義）】
TP = トップページ（ホーム/サイトの入口）
SP = サービスページ（講座・コース・申込導線）
MC = メインコラム（コラム/解説/勉強法など集客記事）
SC = サブコラム（MCやSPを補強するための補助コラム※サイト定義に合わせて判断）
NW = ニュース/お知らせ（運用上は改善対象外として除外）
ST = 企業情報等のSEO対策を行わないこ固定ページ（運用上は改善対象外として除外）
- / 空欄 / 未分類 = 未分類（このスクリプトでは改善対象外として除外）
※未分類（空欄 / "-" / "未分類"）は作業対象に含めません。
【現状（スニペット要素）】
- タイトル：1日で暗記する方法｜暗記できる量の目安・長文と文章の覚え方
- メタ：1日で暗記する方法を前日向けに解説。暗記できる量の目安、範囲の絞り方、3周の進め方、長文・文章の覚え方、寝る前と翌朝の見直しを紹介。
- H1：1日で暗記する方法について
- 冒頭120字：「テスト前日まで手をつけられなかった」「明日までにどうしても覚えたい範囲がある」という場面で、 1日でどこまで暗記できるか は大きなテーマです。闇雲に詰め込むのではなく、自分に合った方法を選び、短時間で最大限の成果を出すことが大切です。 こ
【GSC主要クエリ（表示回数上位50件）】
- 1日で暗記する方法｜表示648｜CTR 0.31%｜順位2.2
- 1日で暗記できる量｜表示131｜CTR 0.76%｜順位3.6
- 一日で暗記する方法｜表示77｜CTR 0.00%｜順位3.3
- 文章を覚える方法｜表示77｜CTR 0.00%｜順位1.3
- 文章 暗記 コツ｜表示73｜CTR 0.00%｜順位2.9
- 短期 間 で 長い文章を覚える方法｜表示73｜CTR 0.00%｜順位1.2
- 長文を暗記する方法｜表示69｜CTR 1.45%｜順位1.3
- 文章暗記 コツ｜表示61｜CTR 0.00%｜順位1.3
- 長い文章を覚える方法｜表示49｜CTR 0.00%｜順位1.0
- 文章 覚え方｜表示42｜CTR 2.38%｜順位2.5
- 1日で暗記する方法 文章｜表示37｜CTR 5.41%｜順位2.3
- 長文を覚える方法｜表示34｜CTR 0.00%｜順位2.1
- 一日で覚える方法｜表示28｜CTR 0.00%｜順位1.8
- 文章覚えるコツ｜表示28｜CTR 0.00%｜順位2.3
- テスト前日 暗記 コツ｜表示27｜CTR 0.00%｜順位4.6
- 文を暗記する方法｜表示27｜CTR 0.00%｜順位1.6
- 文章覚え方｜表示26｜CTR 0.00%｜順位2.7
- 長文暗記 コツ｜表示26｜CTR 0.00%｜順位1.8
- 長文 覚え方｜表示25｜CTR 0.00%｜順位3.4
- 一日で覚えられる量｜表示24｜CTR 0.00%｜順位7.4
- 暗記 一日で覚える｜表示24｜CTR 0.00%｜順位2.9
- 1日で覚える方法｜表示23｜CTR 0.00%｜順位1.8
- 文章を暗記する方法｜表示23｜CTR 0.00%｜順位1.0
- 暗記 文章｜表示22｜CTR 4.55%｜順位4.7
- 長文覚える方法｜表示22｜CTR 0.00%｜順位2.0
- 一日で暗記できる 方法｜表示21｜CTR 0.00%｜順位2.4
- 文章を覚えるコツ｜表示21｜CTR 0.00%｜順位3.8
- 暗記する方法｜表示20｜CTR 0.00%｜順位1.0
- 1日で勉強を覚える方法｜表示19｜CTR 0.00%｜順位2.7
- 文章を暗記するコツ｜表示19｜CTR 0.00%｜順位1.4
- 長い文を暗記する方法｜表示18｜CTR 0.00%｜順位1.5
- 文章の暗記の仕方｜表示17｜CTR 0.00%｜順位1.9
- 一日で勉強を覚える方法｜表示16｜CTR 0.00%｜順位5.8
- 文章暗記のコツ｜表示16｜CTR 0.00%｜順位3.1
- 長文の覚え方｜表示16｜CTR 0.00%｜順位2.0
- 長い文を覚える方法｜表示14｜CTR 0.00%｜順位1.9
- 長文 暗記方法｜表示14｜CTR 0.00%｜順位2.8
- テスト勉強覚え方｜表示13｜CTR 0.00%｜順位1.0
- 一 日で 大量 に暗記｜表示13｜CTR 0.00%｜順位2.5
- 寝る前の勉強｜表示13｜CTR 0.00%｜順位1.0
- 文章の暗記 コツ｜表示13｜CTR 0.00%｜順位1.8
- 文章 丸暗記 コツ｜表示12｜CTR 0.00%｜順位1.6
- テスト暗記の仕方｜表示11｜CTR 0.00%｜順位1.0
- 文章を丸暗記する方法｜表示11｜CTR 0.00%｜順位2.4
- 文章暗記｜表示11｜CTR 0.00%｜順位6.5
- 長い文章を暗記する方法｜表示11｜CTR 0.00%｜順位1.3
- 長文 暗記 コツ｜表示11｜CTR 0.00%｜順位1.9
- 長文 覚えるコツ｜表示11｜CTR 0.00%｜順位2.3
- 長文の暗記方法｜表示10｜CTR 0.00%｜順位1.0
- 長文を覚えるコツ｜表示10｜CTR 0.00%｜順位2.7
【参考：代表語（自動抽出）】1日で暗記する方法
【出力（必ずこの順）】
1) 本文の要約（想定読者・悩み・解決）
2) 検索意図の整理（主要クエリから2〜3パターン）
3) 不一致の指摘（タイトル/メタ/H1/冒頭のどこがズレているか）
4) 修正方針（“どの意図に寄せるか”を1つに決める）
5) 修正案（すべてコードブロック）
   - タイトル案3つ（全角35字前後＋56字以上の網羅型を1つ）
   - メタ案3つ（全角90字前後）
   - H1案2つ
   - 冒頭120字（2案：&lt;p&gt;で開始）
【禁則ワード（シート連動）】
以下の【禁則ワード】は、タイトル/メタ/導入文/見出し/本文のいずれにも原則使用しないでください。
言い換えが必要な場合は、自然な日本語に置換してください。
【禁則ワード】
- 崩れ
- 型
- 迷い
- 保留
- 固定
- 手順
- 立て直
- 最短
- 結論だけ
- 乱れ
- 三点確認
- 内部リンク
- 導線
- 設計
- 刺
- まず結論
- 整え
- 押し付けない案内
- 統一
- 次の一手
- 失点
- 確定
- サブコラム
- 30秒
- 1分
- CV
- 網羅
【本文】
```html
&lt;p&gt;&amp;nbsp;&lt;/p&gt;
&lt;p&gt;「テスト前日まで手をつけられなかった」「明日までにどうしても覚えたい範囲がある」という場面で、&lt;strong&gt;1日でどこまで暗記できるか&lt;/strong&gt;は大きなテーマです。闇雲に詰め込むのではなく、自分に合った方法を選び、短時間で最大限の成果を出すことが大切です。&lt;/p&gt;
&lt;p&gt;このページでは、&lt;strong&gt;1日で暗記するための具体的な方法&lt;/strong&gt;と、その際の考え方・注意点を整理して解説します。&lt;/p&gt;
&lt;div class="anki-quickbox"&gt;
&lt;h3&gt;1日暗記は「量を絞る→3回触れる→寝る前に仕上げる」&lt;/h3&gt;
&lt;p&gt;1日で暗記できる量には限度があります。前日に間に合わせるなら、範囲を広げるより「確実に取れる範囲」へ絞り、同じ内容に短時間で何度も触れる形（目安：最低3周）に寄せるのが基本です。個人差はありますが、この考え方に沿うと崩れにくくなります。&lt;/p&gt;
&lt;ul&gt;
&lt;li&gt;今日覚える範囲を「配点が高い／頻出／落とせない」から絞る&lt;/li&gt;
&lt;li&gt;1周目は速く全体（音読 or 読み）→2周目以降でアウトプット（隠して言う・書く）&lt;/li&gt;
&lt;li&gt;間違いだけを集めた「ミス一覧」を作り、そこを反復する&lt;/li&gt;
&lt;li&gt;寝る直前に最終チェックし、睡眠で定着させる&lt;/li&gt;
&lt;/ul&gt;
&lt;/div&gt;
&lt;h3&gt;1日で暗記する流れ（手早く仕上げる流れ）&lt;/h3&gt;
&lt;ol&gt;
&lt;li&gt;&lt;strong&gt;範囲を決める（5〜10分）&lt;/strong&gt;：全部は狙わず、点になりやすい範囲を優先します。&lt;/li&gt;
&lt;li&gt;&lt;strong&gt;1周目（インプット）&lt;/strong&gt;：音読／黙読で通し、「分かる・あやしい・初見」に分けます。&lt;/li&gt;
&lt;li&gt;&lt;strong&gt;2周目（アウトプット）&lt;/strong&gt;：隠して言う・書く・小テスト形式で再現できるか確認します。&lt;/li&gt;
&lt;li&gt;&lt;strong&gt;3周目（ミス潰し）&lt;/strong&gt;：間違いだけを回します（ここが一番効きやすいです）。&lt;/li&gt;
&lt;li&gt;&lt;strong&gt;仕上げ（寝る前＋翌朝）&lt;/strong&gt;：寝る前にミス一覧→翌朝に同じ箇所を再チェックします。&lt;/li&gt;
&lt;/ol&gt;
&lt;h3&gt;1日で暗記できる量の目安と、量の決め方&lt;/h3&gt;
&lt;h4&gt;量の目安（個人差あり）&lt;/h4&gt;
&lt;ul&gt;
&lt;li&gt;英単語：50〜150語（既習が多いほど上振れ）&lt;/li&gt;
&lt;li&gt;漢字・語句：20〜60（書けるまでやると負荷は上がります）&lt;/li&gt;
&lt;li&gt;社会・理科の用語：50〜120（一問一答は回しやすい）&lt;/li&gt;
&lt;li&gt;文章（全文／要点）：短い段落〜数段落（区切って再現できる範囲が現実的）&lt;/li&gt;
&lt;/ul&gt;
&lt;h4&gt;今日の量の決め方（失敗しにくい基準）&lt;/h4&gt;
&lt;ul&gt;
&lt;li&gt;&lt;strong&gt;「3周できる量」&lt;/strong&gt;にする（1周で終わる量ではなく、複数回回せる量に調整）&lt;/li&gt;
&lt;li&gt;初見が多いほど減らす（新規が多い日は精度優先）&lt;/li&gt;
&lt;li&gt;配点・頻出から逆算する（短時間でも成果が出やすい）&lt;/li&gt;
&lt;/ul&gt;
&lt;h3&gt;文章を1日で暗記したいとき（本文暗記／説明文・古文の要点など）&lt;/h3&gt;
&lt;ol&gt;
&lt;li&gt;&lt;strong&gt;区切る&lt;/strong&gt;：1文単位より「意味のまとまり（2〜4行）」でブロック化します。&lt;/li&gt;
&lt;li&gt;&lt;strong&gt;キーワードを決める&lt;/strong&gt;：固有名詞・因果・対比語（しかし／つまり等）に印を付けます。&lt;/li&gt;
&lt;li&gt;&lt;strong&gt;口頭再現&lt;/strong&gt;：見ないで言えるか確認（言えない箇所＝暗記対象）にします。&lt;/li&gt;
&lt;li&gt;&lt;strong&gt;穴埋め復習&lt;/strong&gt;：キーワードだけ隠して再現→最後に全文を通して確認します。&lt;/li&gt;
&lt;/ol&gt;
&lt;h3&gt;前日でも間に合わせる休憩・睡眠・最終確認&lt;/h3&gt;
&lt;ul&gt;
&lt;li&gt;集中が切れたら短い休憩（例：25分＋5分／50分＋10分）&lt;/li&gt;
&lt;li&gt;睡眠を削りすぎない（寝る前の復習→睡眠で定着が変わります）&lt;/li&gt;
&lt;li&gt;最終確認は「ミス一覧」だけ（全部見直すより効率的）&lt;/li&gt;
&lt;/ul&gt;
&lt;h4&gt;やってはいけないNG&lt;/h4&gt;
&lt;ul&gt;
&lt;li&gt;範囲を決めずに詰め込み続ける（反復が回らず残りにくい）&lt;/li&gt;
&lt;li&gt;眺めるだけで安心する（「言える／書ける」で確認する）&lt;/li&gt;
&lt;li&gt;寝る直前に新しい範囲へ手を広げる（仕上げが崩れやすい）&lt;/li&gt;
&lt;/ul&gt;
&lt;p&gt;ここからは、音読／書く／絵や図／反復の4つの方法を、使い分けの観点で順に見ていきます。&lt;/p&gt;
&lt;h2&gt;1日で暗記する際の基本的な考え方&lt;/h2&gt;
&lt;p&gt;まず押さえておきたいのは、&lt;/p&gt;
&lt;ul&gt;
&lt;li&gt;&lt;strong&gt;1日で暗記できる量には限度がある&lt;/strong&gt;&lt;/li&gt;
&lt;li&gt;&lt;strong&gt;自分に合った暗記方法を見つけて、集中して取り組むことが重要&lt;/strong&gt;&lt;/li&gt;
&lt;/ul&gt;
&lt;p&gt;という点です。&lt;/p&gt;
&lt;p&gt;そのうえで、&lt;/p&gt;
&lt;ul&gt;
&lt;li&gt;「確実に覚えたい範囲」を絞る&lt;/li&gt;
&lt;li&gt;同じ内容に&lt;strong&gt;何度も触れる（反復）&lt;/strong&gt;ことを意識する&lt;/li&gt;
&lt;li&gt;&lt;strong&gt;視覚・聴覚・手を動かす&lt;/strong&gt;など、複数の感覚を使う&lt;/li&gt;
&lt;/ul&gt;
&lt;p&gt;といった工夫を組み合わせることで、1日でも記憶の定着を高めることができます。&lt;/p&gt;
&lt;h2&gt;1日で暗記するための4つの具体的な方法&lt;/h2&gt;
&lt;h3&gt;① 音読する（目と耳を同時に使う）&lt;/h3&gt;
&lt;p&gt;1日で暗記するコツとして代表的なのが&lt;strong&gt;音読&lt;/strong&gt;です。文章や単語を声に出して読むことで、&lt;/p&gt;
&lt;ul&gt;
&lt;li&gt;目で文字を追う（視覚）&lt;/li&gt;
&lt;li&gt;自分の声を耳で聞く（聴覚）&lt;/li&gt;
&lt;/ul&gt;
&lt;p&gt;というように、&lt;span style="color: #0000ff;"&gt;2つの感覚を同時に使って覚える&lt;/span&gt;ことができます。&lt;/p&gt;
&lt;p&gt;ただ書くだけの勉強と比べて、&lt;strong&gt;単語や文章を実際に「読んで聞く」ことで記憶に残りやすくなる&lt;/strong&gt;のが音読のメリットです。&lt;/p&gt;
&lt;h3&gt;② ひたすら書く（書いて覚える）&lt;/h3&gt;
&lt;p&gt;声が出せない図書館や自習室などでは、&lt;strong&gt;ひたすら紙に書く暗記法&lt;/strong&gt;が有効です。&lt;/p&gt;
&lt;ul&gt;
&lt;li&gt;&lt;span style="color: #0000ff;"&gt;同じ単語や語句を繰り返し書き続けることで、手の動きとセットで記憶に残りやすくなる&lt;/span&gt;&lt;/li&gt;
&lt;li&gt;特に、寝る前に覚えたい単語などをまとめて書き出すことで、睡眠中の記憶整理にもつながる&lt;/li&gt;
&lt;/ul&gt;
&lt;p&gt;書くときは、ただ作業的に書くのではなく、&lt;/p&gt;
&lt;ul&gt;
&lt;li&gt;意味やイメージを頭に思い浮かべながら書く&lt;/li&gt;
&lt;li&gt;間違えたもの・あやしいものを重点的に繰り返す&lt;/li&gt;
&lt;/ul&gt;
&lt;p&gt;といった意識づけをすると、1日という短い時間でも記憶に定着しやすくなります。&lt;/p&gt;
&lt;h3&gt;③ 絵や図をかく（イメージで覚える）&lt;/h3&gt;
&lt;p&gt;長い文章や抽象的な内容をそのまま丸暗記するのは、とても大変です。そこで有効なのが、&lt;/p&gt;
&lt;ul&gt;
&lt;li&gt;&lt;span style="color: #0000ff;"&gt;絵に置き換える&lt;/span&gt;&lt;/li&gt;
&lt;li&gt;&lt;span style="color: #0000ff;"&gt;フローチャートや図として整理する&lt;/span&gt;&lt;/li&gt;
&lt;/ul&gt;
&lt;p&gt;といった&lt;strong&gt;イメージ化の暗記法&lt;/strong&gt;です。&lt;/p&gt;
&lt;ul&gt;
&lt;li&gt;流れのある内容は&lt;strong&gt;矢印付きのフローチャート&lt;/strong&gt;にする&lt;/li&gt;
&lt;li&gt;用語どうしの関係は&lt;strong&gt;図や関連図（マインドマップ風）&lt;/strong&gt;にする&lt;/li&gt;
&lt;li&gt;イメージしづらい単語は&lt;strong&gt;簡単なイラスト&lt;/strong&gt;にして覚える&lt;/li&gt;
&lt;/ul&gt;
&lt;p&gt;このようにしておくと、&lt;span style="color: #0000ff;"&gt;文章そのものではなく「画像」として記憶できる&lt;/span&gt;ため、1日で覚えたいときにも効率よく頭に残ります。教科書や参考書に載っている図や資料も、できるだけ&lt;strong&gt;自分の手で写して理解し直す&lt;/strong&gt;と、暗記効率が上がります。&lt;/p&gt;
&lt;h3&gt;④ 反復する（手早く定着させるコツ）&lt;/h3&gt;
&lt;p&gt;どの暗記法にも共通して大切なのが、&lt;strong&gt;「反復」&lt;/strong&gt;です。&lt;/p&gt;
&lt;p&gt;1日で暗記する場合は、&lt;/p&gt;
&lt;ul&gt;
&lt;li&gt;同じ範囲を&lt;strong&gt;何度も繰り返し復習する&lt;/strong&gt;&lt;/li&gt;
&lt;li&gt;時間をあけて&lt;strong&gt;数回に分けて見直す&lt;/strong&gt;&lt;/li&gt;
&lt;/ul&gt;
&lt;p&gt;というサイクルを意識しましょう。&lt;/p&gt;
&lt;p&gt;&lt;span style="color: #ff0000;"&gt;反復演習こそが、記憶を定着させるための近道&lt;/span&gt;と言えます。&lt;/p&gt;
&lt;p&gt;具体的には、&lt;/p&gt;
&lt;ul&gt;
&lt;li&gt;１周目：ざっと全体を確認する&lt;/li&gt;
&lt;li&gt;２周目：間違えた部分・あやしい部分を中心にやり直す&lt;/li&gt;
&lt;li&gt;３周目：テスト形式で自力で再現できるかチェックする&lt;/li&gt;
&lt;/ul&gt;
&lt;p&gt;といった形で、&lt;strong&gt;音読＋反復、書く＋反復、図にする＋反復&lt;/strong&gt;など、他の方法と組み合わせて行うとさらに効果的です。&lt;/p&gt;
&lt;h2&gt;1日暗記を成功させるためのポイント&lt;/h2&gt;
&lt;p&gt;1日という限られた時間で暗記を進めるには、次のような点にも気を配りましょう。&lt;/p&gt;
&lt;ul&gt;
&lt;li&gt;&lt;strong&gt;すべてを覚えようとしない&lt;/strong&gt;（重要度の高い範囲に絞る）&lt;/li&gt;
&lt;li&gt;&lt;strong&gt;同じ内容に何度も触れる&lt;/strong&gt;ことを優先する&lt;/li&gt;
&lt;li&gt;集中が切れたら、短い休憩を挟んでリズムを保つ&lt;/li&gt;
&lt;li&gt;睡眠を削りすぎず、&lt;strong&gt;寝る直前に軽く復習してから眠る&lt;/strong&gt;&lt;/li&gt;
&lt;/ul&gt;
&lt;p&gt;特に、寝る前に音読や書き取りで確認してから寝ると、睡眠中に脳が情報を整理してくれるため、翌日の定着度が変わってきます。&lt;/p&gt;
&lt;blockquote&gt;
&lt;h4&gt;関連コラム&lt;/h4&gt;
&lt;p&gt;&lt;a href="https://juku-escot.com/column/anki/" target="_blank" rel="noopener"&gt;定期試験前にまとめて暗記する方法&lt;/a&gt;&lt;/p&gt;&lt;/blockquote&gt;
&lt;h2&gt;まとめ：自分に合った方法＋反復がカギ&lt;/h2&gt;
&lt;p&gt;1日で暗記する方法として、&lt;/p&gt;
&lt;ul&gt;
&lt;li&gt;&lt;strong&gt;音読する：目と耳を同時に使って覚える&lt;/strong&gt;&lt;/li&gt;
&lt;li&gt;&lt;strong&gt;ひたすら書く：書く動作とセットで記憶に残す&lt;/strong&gt;&lt;/li&gt;
&lt;li&gt;&lt;strong&gt;絵や図をかく：イメージとして覚える&lt;/strong&gt;&lt;/li&gt;
&lt;li&gt;&lt;strong&gt;反復する：同じ内容を何度もやり直す&lt;/strong&gt;&lt;/li&gt;
&lt;/ul&gt;
&lt;p&gt;といった手段が有効です。&lt;/p&gt;
&lt;p&gt;もちろん、&lt;strong&gt;1日で暗記できる量には限界があります&lt;/strong&gt;。しかし、&lt;/p&gt;
&lt;ul&gt;
&lt;li&gt;自分にとって一番覚えやすい方法を見つける&lt;/li&gt;
&lt;li&gt;その方法を使って&lt;strong&gt;集中して反復する&lt;/strong&gt;&lt;/li&gt;
&lt;/ul&gt;
&lt;p&gt;ことで、限られた時間でも記憶の定着度を大きく高めることができます。&lt;/p&gt;
&lt;p&gt;「どの方法が自分に合うか」を試しながら、ぜひ自分なりの暗記スタイルを確立していきましょう。&lt;/p&gt;
&lt;div class="alert alert-primary p-3 mt-4" role="alert"&gt;
&lt;p class="mb-2"&gt;&lt;strong&gt;一夜漬けの「その場しのぎ」を繰り返す限り、合格は不可能です。&lt;/strong&gt;&lt;/p&gt;
&lt;p class="mb-1"&gt;不完全な知識の詰め込みが定着してしまうと、入試本番での致命的な落としが合格発表時の合計点に跳ね返る絶望的な結果を招きます。&lt;/p&gt;
&lt;p class="mb-3"&gt;努力が結果に結びつかない本質的な理由は、一重に判断軸が固まっていないことにあります。&lt;/p&gt;
&lt;div class="d-grid gap-2"&gt;&lt;a class="btn btn-primary btn-lg" href="https://juku-escot.com/examination/"&gt;合格圏へ引き上げる具体的試験対策を確認する&lt;/a&gt;&lt;br /&gt;
&lt;a class="btn btn-outline-primary btn-lg" href="https://juku-escot.com/onepoint/"&gt;一夜漬けを脱する「考え方の枠組み」を習得する&lt;/a&gt;&lt;/div&gt;
&lt;hr class="my-3" /&gt;
&lt;div class="d-flex flex-column gap-1"&gt;&lt;a href="https://juku-escot.com/school/"&gt;ESCOTの指導全体像を見る&lt;/a&gt;&lt;br /&gt;
&lt;a href="https://juku-escot.com/onepoint/"&gt;ワンポイント指導の考え方&lt;/a&gt;&lt;br /&gt;
&lt;a href="https://juku-escot.com/examination/"&gt;試験・受験対策の整理&lt;/a&gt;&lt;br /&gt;
&lt;a href="https://juku-escot.com/inquiry/"&gt;体験授業・個別相談の予約&lt;/a&gt;&lt;/div&gt;
&lt;/div&gt;
```
</t>
  </si>
  <si>
    <t xml:space="preserve">以下のページは「スニペット整合性」（本文と title/meta/H1/冒頭文）が弱い可能性があります。
まず【本文】を確認し、想定読者・悩み・解決範囲を把握してください。
そのうえで、GSCの主要クエリ（表示回数上位）を根拠に、
「検索意図に対して、タイトル/メタ/H1/冒頭120字がズレている点」を特定し、
ズレを解消するための修正案（タイトル/メタ/H1/冒頭）を提示してください。
※本文の“大改修”は前提にしません（必要なら追記ブロックは最大1つまで）。
【URL】https://eng-support.com/column/progress-book1-lesson12-3/
【ページ分類】MC
【ページ分類の略語（このプロンプト内の定義）】
TP = トップページ（ホーム/サイトの入口）
SP = サービスページ（講座・コース・申込導線）
MC = メインコラム（コラム/解説/勉強法など集客記事）
SC = サブコラム（MCやSPを補強するための補助コラム※サイト定義に合わせて判断）
NW = ニュース/お知らせ（運用上は改善対象外として除外）
ST = 企業情報等のSEO対策を行わないこ固定ページ（運用上は改善対象外として除外）
- / 空欄 / 未分類 = 未分類（このスクリプトでは改善対象外として除外）
※未分類（空欄 / "-" / "未分類"）は作業対象に含めません。
【現状（スニペット要素）】
- タイトル：中1英語 所有代名詞の使い方と進め方 Lesson12-3
- メタ：myは後ろに名詞が必要、mineは単独で使える。it’s mine/this is mine、Whoseの返し方も例文で確認。
- H1：所有代名詞【Progress Book1 Lesson12-3】
- 冒頭120字：所有代名詞について学ぼう！ 今回は、Book1 Lesson12シーン3ということで、所有代名詞について学んでいきましょう。前回とは全く異なる話題ですが、よろしくお願いします。 まず最初の文です。「 What is that ?」と質問して
【GSC主要クエリ（表示回数上位50件）】
- 所有代名詞｜表示784｜CTR 0.00%｜順位1.3
- 所有代名詞とは｜表示220｜CTR 0.00%｜順位9.3
- it's mine 意味｜表示113｜CTR 0.00%｜順位7.3
- mine 何格｜表示92｜CTR 0.00%｜順位2.8
- 所有格 英語｜表示70｜CTR 0.00%｜順位1.2
- 私の 英語｜表示69｜CTR 0.00%｜順位3.0
- 所有代名詞 英語｜表示61｜CTR 0.00%｜順位5.1
- mineとは｜表示59｜CTR 0.00%｜順位1.0
- 所有 英語｜表示48｜CTR 0.00%｜順位3.2
- this is mine｜表示33｜CTR 0.00%｜順位1.0
- 所有格代名詞｜表示31｜CTR 0.00%｜順位1.5
- mine 格｜表示30｜CTR 0.00%｜順位9.6
- 英語 所有格｜表示30｜CTR 0.00%｜順位1.0
- 所有格｜表示28｜CTR 0.00%｜順位4.7
- 所有格と所有代名詞の違い｜表示28｜CTR 0.00%｜順位1.0
- mine とは｜表示27｜CTR 0.00%｜順位1.0
- mine 名詞｜表示24｜CTR 0.00%｜順位18.8
- my 何格｜表示24｜CTR 0.00%｜順位2.8
- 所有格 所有代名詞 違い｜表示24｜CTR 0.00%｜順位4.0
- mine 所有代名詞｜表示22｜CTR 0.00%｜順位3.0
- my 何詞｜表示22｜CTR 0.00%｜順位8.7
- mine 意味｜表示21｜CTR 0.00%｜順位4.1
- myとmineの違い｜表示21｜CTR 0.00%｜順位3.1
- my mine 違い｜表示20｜CTR 0.00%｜順位1.0
- 英語 所有代名詞｜表示20｜CTR 0.00%｜順位7.5
- it's mine｜表示19｜CTR 0.00%｜順位1.3
- 所有 代名詞 と所有格の違い｜表示19｜CTR 0.00%｜順位4.4
- 所有格の後ろ｜表示19｜CTR 0.00%｜順位6.4
- 私のもの 英語｜表示19｜CTR 0.00%｜順位3.0
- 私の英語｜表示19｜CTR 0.00%｜順位2.9
- イッツマインとは｜表示18｜CTR 0.00%｜順位1.6
- mine｜表示16｜CTR 0.00%｜順位1.1
- mineは何格｜表示16｜CTR 0.00%｜順位3.3
- my 所有格｜表示16｜CTR 0.00%｜順位2.3
- イッツマイン 英語｜表示16｜CTR 0.00%｜順位2.2
- her 何格｜表示15｜CTR 0.00%｜順位9.5
- my 形容詞｜表示15｜CTR 0.00%｜順位9.6
- that's mine. 意味｜表示14｜CTR 0.00%｜順位8.8
- 代名詞の所有格｜表示14｜CTR 0.00%｜順位3.5
- 所有代名詞 とは｜表示14｜CTR 0.00%｜順位5.6
- 所有代名詞 所有格 違い｜表示14｜CTR 0.00%｜順位4.8
- 所有代名詞と所有格の違い｜表示13｜CTR 0.00%｜順位3.5
- of 所有代名詞｜表示12｜CTR 0.00%｜順位10.4
- this is mine. 意味｜表示12｜CTR 0.00%｜順位3.7
- 所有代名詞 例文｜表示12｜CTR 0.00%｜順位7.2
- 所有格 代名詞｜表示12｜CTR 0.00%｜順位1.2
- 所有格 所有代名詞｜表示12｜CTR 0.00%｜順位8.8
- 所有英語｜表示12｜CTR 0.00%｜順位3.2
- mine 所有格｜表示11｜CTR 0.00%｜順位1.7
- mine何格｜表示11｜CTR 0.00%｜順位2.7
【参考：代表語（自動抽出）】所有代名詞
【出力（必ずこの順）】
1) 本文の要約（想定読者・悩み・解決）
2) 検索意図の整理（主要クエリから2〜3パターン）
3) 不一致の指摘（タイトル/メタ/H1/冒頭のどこがズレているか）
4) 修正方針（“どの意図に寄せるか”を1つに決める）
5) 修正案（すべてコードブロック）
   - タイトル案3つ（全角35字前後＋56字以上の網羅型を1つ）
   - メタ案3つ（全角90字前後）
   - H1案2つ
   - 冒頭120字（2案：&lt;p&gt;で開始）
【禁則ワード（シート連動）】
以下の【禁則ワード】は、タイトル/メタ/導入文/見出し/本文のいずれにも原則使用しないでください。
言い換えが必要な場合は、自然な日本語に置換してください。
【禁則ワード】
- 崩れ
- 型
- 迷い
- 保留
- 固定
- 手順
- 立て直
- 最短
- 結論だけ
- 乱れ
- 三点確認
- 内部リンク
- 導線
- 設計
- 刺
- まず結論
- 整え
- 押し付けない案内
- 統一
- 次の一手
- 失点
- 確定
- サブコラム
- 30秒
- 1分
- CV
- 網羅
【本文】
```html
&lt;p&gt;&lt;iframe title="YouTube video player" src="https://www.youtube.com/embed/BvdtYMoYTsA" width="560" height="315" frameborder="0" allowfullscreen="allowfullscreen"&gt;&lt;span data-mce-type="bookmark" style="display: inline-block; width: 0px; overflow: hidden; line-height: 0;" class="mce_SELRES_start"&gt;﻿&lt;/span&gt;&lt;/iframe&gt;&lt;/p&gt;
&lt;h3&gt;所有代名詞について学ぼう！&lt;/h3&gt;
&lt;p&gt;今回は、Book1 Lesson12シーン3ということで、所有代名詞について学んでいきましょう。前回とは全く異なる話題ですが、よろしくお願いします。&lt;/p&gt;
&lt;p&gt;&lt;img decoding="async" loading="lazy" class="alignnone size-full wp-image-402" src="http://eng-support.com/wp-content/uploads/2023/06/プログレス230501.jpg" alt="" width="1280" height="720" srcset="https://eng-support.com/wp-content/uploads/2023/06/プログレス230501.jpg 1280w, https://eng-support.com/wp-content/uploads/2023/06/プログレス230501-300x169.jpg 300w, https://eng-support.com/wp-content/uploads/2023/06/プログレス230501-1024x576.jpg 1024w, https://eng-support.com/wp-content/uploads/2023/06/プログレス230501-768x432.jpg 768w, https://eng-support.com/wp-content/uploads/2023/06/プログレス230501-320x180.jpg 320w" sizes="(max-width: 1280px) 100vw, 1280px" /&gt;&lt;/p&gt;
&lt;p&gt;まず最初の文です。「&lt;span style="color: blue;"&gt;What&lt;/span&gt; is &lt;span style="color: blue;"&gt;that&lt;/span&gt;?」と質問しています。「&lt;span style="color: green;"&gt;あれ&lt;/span&gt;何？」という意味ですね。「&lt;span style="color: blue;"&gt;It&amp;#8217;s&lt;/span&gt; &lt;span style="color: blue;"&gt;my&lt;/span&gt; &lt;span style="color: blue;"&gt;guitar&lt;/span&gt;.」と答えています。「&lt;span style="color: green;"&gt;それは&lt;/span&gt;私の&lt;span style="color: green;"&gt;ギター&lt;/span&gt;です」と言っています。&lt;/p&gt;
&lt;p&gt;次に、「&lt;span style="color: blue;"&gt;Who&lt;/span&gt; are &lt;span style="color: blue;"&gt;those&lt;/span&gt; girls?」と質問があります。「&lt;span style="color: green;"&gt;あの女の子たちは&lt;/span&gt;誰？」という意味ですね。「&lt;span style="color: green;"&gt;They&amp;#8217;re&lt;/span&gt; Keiko&amp;#8217;s classmates.」と答えています。「&lt;span style="color: green;"&gt;彼女たちは&lt;/span&gt;ケイコの&lt;span style="color: green;"&gt;クラスメイト&lt;/span&gt;です」と言っています。&lt;/p&gt;
&lt;p&gt;ここで、「&lt;span style="color: blue;"&gt;my&lt;/span&gt;」という言葉について考えてみましょう。「&lt;span style="color: blue;"&gt;my&lt;/span&gt;」とは、「&lt;span style="color: green;"&gt;私の&lt;/span&gt;」という意味です。「&lt;span style="color: blue;"&gt;my&lt;/span&gt;」は人称代名詞の所有格と呼ばれます。後で「&lt;span style="color: blue;"&gt;mine&lt;/span&gt;」という言葉も出てきます。「&lt;span style="color: blue;"&gt;my&lt;/span&gt;」と「&lt;span style="color: blue;"&gt;mine&lt;/span&gt;」の違いは何でしょうか？これが少し分かりづらいと思いますが、実はそれほど難しい話ではありません。&lt;/p&gt;
&lt;p&gt;一番上の文を見てください。「&lt;span style="color: green;"&gt;It&amp;#8217;s&lt;/span&gt; &lt;span style="color: blue;"&gt;my&lt;/span&gt; &lt;span style="color: green;"&gt;guitar&lt;/span&gt;.」とあります。これは「&lt;span style="color: green;"&gt;私のギター&lt;/span&gt;」を一つの塊として表現しています。「&lt;span style="color: green;"&gt;guitar&lt;/span&gt;」という名詞に「&lt;span style="color: blue;"&gt;my&lt;/span&gt;」という言葉が修飾しているのです。「&lt;span style="color: blue;"&gt;my&lt;/span&gt;」は形容詞として機能し、名詞を修飾する役割を果たしています。&lt;br /&gt;
&lt;!-- 基礎力徹底講座（英語教室サポート） --&gt;&lt;/p&gt;
&lt;div style="border: 2px solid #e53935; background-color: #fff3e0; padding: 10px 12px; display: flex; align-items: flex-start; justify-content: flex-start; margin-bottom: 10px;"&gt;
&lt;p&gt;&lt;img decoding="async" loading="lazy" class="alignnone size-full wp-image-202" style="max-width: 90px; height: auto; margin-right: 10px; flex-shrink: 0;" src="http://eng-support.com/wp-content/uploads/2023/03/logo.jpg" alt="英語教室サポートのロゴ" width="228" height="164" /&gt;&lt;/p&gt;
&lt;div style="text-align: left; flex: 1;"&gt;
&lt;p style="margin: 5px 0; font-size: 14px; line-height: 1.6;"&gt;【基礎力徹底講座】：&lt;br /&gt;
英語が大の苦手な生徒さんや、文法用語がよく分からない中学生のための、&lt;strong&gt;「どこまででも戻って」基礎からやり直す個別講座&lt;/strong&gt;です。&lt;br /&gt;
自動詞・他動詞や名詞／形容詞／副詞の役割、文型といった土台を一つひとつ丁寧に整理し、&lt;br /&gt;
用語の定義を明確にしながら進めることで、&lt;strong&gt;今後の英語学習に自信を持てる基礎力&lt;/strong&gt;を築きます。&lt;/p&gt;
&lt;p&gt;&lt;a style="background-color: #ff7043; color: #ffffff; padding: 5px 10px; text-align: center; text-decoration: none; display: inline-block; font-size: 14px;" href="https://eng-support.com/kouza/#%E5%9F%BA%E7%A4%8E%E5%8A%9B%E5%BE%B9%E5%BA%95%E8%AC%9B%E5%BA%A7"&gt;&lt;br /&gt;
詳細を見る&lt;br /&gt;
&lt;/a&gt;&lt;/p&gt;
&lt;/div&gt;
&lt;/div&gt;
&lt;h3&gt;形容詞で表現できる所有格&lt;/h3&gt;
&lt;p&gt;日本語では、名詞を修飾する言葉は形容詞、形容動詞、連体詞の3つに分けなければなりませんが、英語では全部形容詞で表現できます。つまり、所有格は実は形容詞であり、次に名詞が必要です。形容詞と名詞を組み合わせて初めて一つの塊になるのです。&lt;/p&gt;
&lt;p&gt;同様に、「&lt;span style="color: green;"&gt;あなたの&lt;/span&gt;」は「&lt;span style="color: red;"&gt;your&lt;/span&gt;」で、「&lt;span style="color: green;"&gt;彼女の&lt;/span&gt;」は「&lt;span style="color: red;"&gt;her&lt;/span&gt;」と表現します。後ろに名詞を付けて、「&lt;span style="color: red;"&gt;your bag&lt;/span&gt;」なら「&lt;span style="color: green;"&gt;あなたの鞄&lt;/span&gt;」、「&lt;span style="color: red;"&gt;her textbook&lt;/span&gt;」なら「&lt;span style="color: green;"&gt;彼女の教科書&lt;/span&gt;」となります。これも形容詞と名詞の組み合わせで一つの名詞の塊を作ることができます。&lt;/p&gt;
&lt;p&gt;一方、「&lt;span style="color: green;"&gt;It&amp;#8217;s&lt;/span&gt; &lt;span style="color: blue;"&gt;mine&lt;/span&gt;.」という表現があります。「&lt;span style="color: blue;"&gt;mine&lt;/span&gt;」は後ろに名詞が必要ありません。実は「&lt;span style="color: blue;"&gt;mine&lt;/span&gt;」だけでも名詞として機能します。しかし、「&lt;span style="color: blue;"&gt;mine&lt;/span&gt;」は所有を表します。「&lt;span style="color: green;"&gt;私の&lt;/span&gt;」という意味であり、具体的には「&lt;span style="color: green;"&gt;私が所有しているもの&lt;/span&gt;」ということです。&lt;/p&gt;
&lt;h3&gt;人称代名詞の所有格&lt;/h3&gt;
&lt;p&gt;したがって、「&lt;span style="color: blue;"&gt;mine&lt;/span&gt;」は誰々の所有格と呼ばれるものです。人称代名詞の所有格には、「&lt;span style="color: blue;"&gt;my&lt;/span&gt;」「&lt;span style="color: red;"&gt;your&lt;/span&gt;」「&lt;span style="color: red;"&gt;his&lt;/span&gt;」「&lt;span style="color: red;"&gt;her&lt;/span&gt;」「&lt;span style="color: red;"&gt;its&lt;/span&gt;」「&lt;span style="color: red;"&gt;our&lt;/span&gt;」「&lt;span style="color: red;"&gt;your&lt;/span&gt;」「&lt;span style="color: red;"&gt;their&lt;/span&gt;」があります。「&lt;span style="color: blue;"&gt;mine&lt;/span&gt;」「&lt;span style="color: red;"&gt;yours&lt;/span&gt;」「&lt;span style="color: red;"&gt;his&lt;/span&gt;」「&lt;span style="color: red;"&gt;hers&lt;/span&gt;」「&lt;span style="color: red;"&gt;ours&lt;/span&gt;」「&lt;span style="color: red;"&gt;yours&lt;/span&gt;」「&lt;span style="color: red;"&gt;theirs&lt;/span&gt;」となります。&lt;/p&gt;
&lt;p&gt;「&lt;span style="color: blue;"&gt;mine&lt;/span&gt;」は「&lt;span style="color: green;"&gt;それは私の&lt;/span&gt;」という意味です。例えば、「&lt;span style="color: green;"&gt;It&amp;#8217;s&lt;/span&gt; &lt;span style="color: blue;"&gt;mine&lt;/span&gt;.」は「&lt;span style="color: green;"&gt;それは私のものです&lt;/span&gt;」となります。もちろん、「&lt;span style="color: green;"&gt;それは私の&lt;/span&gt;」と付けることもできますが、少し冗長になりませんか？また、日本語に訳して考えるとうまくいかない場合もあります。&lt;/p&gt;
&lt;p&gt;したがって、後ろに名詞がある場合は「&lt;span style="color: blue;"&gt;my&lt;/span&gt;」「&lt;span style="color: red;"&gt;your&lt;/span&gt;」「&lt;span style="color: red;"&gt;his&lt;/span&gt;」「&lt;span style="color: red;"&gt;her&lt;/span&gt;」「&lt;span style="color: red;"&gt;its&lt;/span&gt;」「&lt;span style="color: red;"&gt;our&lt;/span&gt;」「&lt;span style="color: red;"&gt;your&lt;/span&gt;」「&lt;span style="color: red;"&gt;their&lt;/span&gt;」を使用し、後ろに名詞がない場合は「&lt;span style="color: blue;"&gt;mine&lt;/span&gt;」「&lt;span style="color: red;"&gt;yours&lt;/span&gt;」「&lt;span style="color: red;"&gt;his&lt;/span&gt;」「&lt;span style="color: red;"&gt;hers&lt;/span&gt;」「&lt;span style="color: red;"&gt;ours&lt;/span&gt;」「&lt;span style="color: red;"&gt;yours&lt;/span&gt;」「&lt;span style="color: red;"&gt;theirs&lt;/span&gt;」となります。&lt;br /&gt;
&lt;!-- ブレイクスルーゼミ（英語教室サポート） --&gt;&lt;/p&gt;
&lt;div style="border: 2px solid #e53935; background-color: #fff3e0; padding: 10px 12px; display: flex; align-items: flex-start; justify-content: flex-start; margin-bottom: 10px;"&gt;
&lt;p&gt;&lt;img decoding="async" loading="lazy" class="alignnone size-full wp-image-202" style="max-width: 90px; height: auto; margin-right: 10px; flex-shrink: 0;" src="http://eng-support.com/wp-content/uploads/2023/03/logo.jpg" alt="英語教室サポートのロゴ" width="228" height="164" /&gt;&lt;/p&gt;
&lt;div style="text-align: left; flex: 1;"&gt;
&lt;p style="margin: 5px 0; font-size: 14px; line-height: 1.6;"&gt;【ブレイクスルーゼミ】：&lt;br /&gt;
「英文はそこそこ読めるのに、成績が頭打ち」という中高生のための、&lt;strong&gt;弱点発見＆集中特訓ゼミ&lt;/strong&gt;です。&lt;br /&gt;
一文ずつ本当に読み取れているかを確認しながら、&lt;strong&gt;文法知識の抜け・構文把握の甘さ・ただ訳しているだけで内容を追えていない&lt;/strong&gt;といった原因を特定。&lt;br /&gt;
見つかった弱点を徹底的にトレーニングすることで、&lt;strong&gt;読解力と得点力の両方にブレイクスルー&lt;/strong&gt;を起こすことを目指します。&lt;/p&gt;
&lt;p&gt;&lt;a style="background-color: #ff7043; color: #ffffff; padding: 5px 10px; text-align: center; text-decoration: none; display: inline-block; font-size: 14px;" href="https://eng-support.com/kouza/#%E3%83%96%E3%83%AC%E3%82%A4%E3%82%AF%E3%82%B9%E3%83%AB%E3%83%BC%E3%82%BC%E3%83%9F"&gt;&lt;br /&gt;
詳細を見る&lt;br /&gt;
&lt;/a&gt;&lt;/p&gt;
&lt;/div&gt;
&lt;/div&gt;
&lt;h3&gt;「Whose」について&lt;/h3&gt;
&lt;p&gt;次に「&lt;span style="color: red;"&gt;Whose&lt;/span&gt;」についてです。「&lt;span style="color: red;"&gt;Whose&lt;/span&gt;」は「&lt;span style="color: green;"&gt;誰の&lt;/span&gt;」という意味です。ただし注意が必要です。「&lt;span style="color: red;"&gt;Whose&lt;/span&gt;」は形容詞と名詞の両方を修飾することがあります。&lt;/p&gt;
&lt;p&gt;例えば、「&lt;span style="color: red;"&gt;Whose&lt;/span&gt; guitar is that?」という質問があります。「&lt;span style="color: green;"&gt;あのギターは&lt;/span&gt;誰の？」という意味ですね。この場合、「&lt;span style="color: green;"&gt;guitar&lt;/span&gt;」という名詞を修飾するので、「&lt;span style="color: red;"&gt;Whose&lt;/span&gt;」は形容詞です。&lt;/p&gt;
&lt;p&gt;「&lt;span style="color: blue;"&gt;my&lt;/span&gt; 名詞」で一つの名詞を表現します。同様に、「&lt;span style="color: red;"&gt;Whose&lt;/span&gt; 名詞」でも一つの名詞です。「&lt;span style="color: red;"&gt;Whose guitar&lt;/span&gt;」は「&lt;span style="color: green;"&gt;誰のギター&lt;/span&gt;」という一つの名詞です。&lt;/p&gt;
&lt;h3&gt;所有代名詞と所有格の表&lt;/h3&gt;
&lt;p&gt;所有代名詞と所有格については、PROGRESSのLookの右側にあるチェック欄に表がありますので、参考にしてください。所有代名詞は、文字通り名詞です。質問の形で「&lt;span style="color: red;"&gt;Whose&lt;/span&gt;」が形容詞だった場合、返事も形容詞にすることがあります。&lt;/p&gt;
&lt;p&gt;ただし、1番から5番までの例では全て所有代名詞を使用して返事しています。これは所有格と所有代名詞を使い分けているわけではありません。どちらでも構いませんので、理解してください。&lt;/p&gt;
&lt;p&gt;また、2番では質問の文と同じように再度質問しています。「&lt;span style="color: red;"&gt;Whose&lt;/span&gt; classmates are those girls?」となっています。2回目の質問では名詞だけで返答することが所有代名詞と呼ばれるものです。&lt;/p&gt;
&lt;h3&gt;所有代名詞の名詞としての表現&lt;/h3&gt;
&lt;p&gt;さらに、タイトルの所有代名詞について言及しましたが、「&lt;span style="color: green;"&gt;私の&lt;/span&gt;」「&lt;span style="color: green;"&gt;あなたの&lt;/span&gt;」「&lt;span style="color: green;"&gt;彼の&lt;/span&gt;」といった表現が単独で名詞となっているのが所有代名詞です。所有格と所有代名詞については、PROGRESSのLookの右側に表がありますので、参考にしてください。&lt;/p&gt;
&lt;p&gt;所有代名詞は文字通り名詞です。質問の形で「&lt;span style="color: red;"&gt;Whose&lt;/span&gt;」が形容詞だった場合、返事も形容詞にする必要があります。ただし、1番から5番までの例では全て所有代名詞で返答しています。&lt;/p&gt;
&lt;p&gt;6番の文では、「&lt;span style="color: green;"&gt;It&amp;#8217;s Jiro&amp;#8217;s&lt;/span&gt;.」と返答しています。「&lt;span style="color: green;"&gt;Jiro&amp;#8217;s&lt;/span&gt;」とは「&lt;span style="color: green;"&gt;Jiroのもの&lt;/span&gt;」という意味ですが、これは名詞として扱われます。&lt;/p&gt;
&lt;p&gt;8番や9番の文では、「&lt;span style="color: red;"&gt;Whose&lt;/span&gt; 名詞」の後ろに「is」や「are」が付いています。その場合は「&lt;span style="color: red;"&gt;Whose&lt;/span&gt;」だけで名詞となります。つまり、「&lt;span style="color: blue;"&gt;mine&lt;/span&gt;」に相当します。&lt;/p&gt;
&lt;h3&gt;所有代名詞と所有格の使い分けの注意点&lt;/h3&gt;
&lt;p&gt;最後に、8番や9番の文で混乱するという人もいるようですが、しっかりと区別してください。所有代名詞の場合は形容詞と名詞の両方を使います。「&lt;span style="color: red;"&gt;Whose&lt;/span&gt; 名詞」の場合は「&lt;span style="color: red;"&gt;Whose&lt;/span&gt;」が形容詞となり、「&lt;span style="color: green;"&gt;誰々の何々&lt;/span&gt;」という名詞を修飾します。&lt;/p&gt;
&lt;h3&gt;まとめ&lt;/h3&gt;
&lt;p&gt;このように、所有代名詞と所有格の使い方には注意が必要です。しっかりと使い分けてください。&lt;/p&gt;
&lt;p&gt;&lt;!-- 定期テスト攻略講座（英語教室サポート） --&gt;&lt;/p&gt;
&lt;div style="border: 2px solid #e53935; background-color: #fff3e0; padding: 10px 12px; display: flex; align-items: flex-start; justify-content: flex-start; margin-bottom: 10px;"&gt;
&lt;p&gt;&lt;img decoding="async" loading="lazy" class="alignnone size-full wp-image-202" style="max-width: 90px; height: auto; margin-right: 10px; flex-shrink: 0;" src="http://eng-support.com/wp-content/uploads/2023/03/logo.jpg" alt="英語教室サポートのロゴ" width="228" height="164" /&gt;&lt;/p&gt;
&lt;div style="text-align: left; flex: 1;"&gt;
&lt;p style="margin: 5px 0; font-size: 14px; line-height: 1.6;"&gt;【定期テスト攻略講座】：&lt;br /&gt;
学校の定期テストで頻出の出題形式や傾向に合わせて、&lt;strong&gt;「テストで点を取り切る」ための演習と解き方の整理&lt;/strong&gt;を行う講座です。&lt;br /&gt;
基本となる英文法を一つひとつ確認しながら、よく出る問題パターンに慣れていくことで、&lt;strong&gt;受験にもつながる堅実な学力&lt;/strong&gt;と、テスト本番での安定感を身につけていきます。&lt;/p&gt;
&lt;p&gt;&lt;a style="background-color: #ff7043; color: #ffffff; padding: 5px 10px; text-align: center; text-decoration: none; display: inline-block; font-size: 14px;" href="https://eng-support.com/kouza/#%E5%AE%9A%E6%9C%9F%E3%83%86%E3%82%B9%E3%83%88%E6%94%BB%E7%95%A5%E8%AC%9B%E5%BA%A7"&gt;&lt;br /&gt;
詳細を見る&lt;br /&gt;
&lt;/a&gt;&lt;/p&gt;
&lt;/div&gt;
&lt;/div&gt;
```
</t>
  </si>
  <si>
    <t xml:space="preserve">以下のページは「スニペット整合性」（本文と title/meta/H1/冒頭文）が弱い可能性があります。
まず【本文】を確認し、想定読者・悩み・解決範囲を把握してください。
そのうえで、GSCの主要クエリ（表示回数上位）を根拠に、
「検索意図に対して、タイトル/メタ/H1/冒頭120字がズレている点」を特定し、
ズレを解消するための修正案（タイトル/メタ/H1/冒頭）を提示してください。
※本文の“大改修”は前提にしません（必要なら追記ブロックは最大1つまで）。
【URL】https://eng-support.com/column/progress-book1-lesson9-3/
【ページ分類】MC
【ページ分類の略語（このプロンプト内の定義）】
TP = トップページ（ホーム/サイトの入口）
SP = サービスページ（講座・コース・申込導線）
MC = メインコラム（コラム/解説/勉強法など集客記事）
SC = サブコラム（MCやSPを補強するための補助コラム※サイト定義に合わせて判断）
NW = ニュース/お知らせ（運用上は改善対象外として除外）
ST = 企業情報等のSEO対策を行わないこ固定ページ（運用上は改善対象外として除外）
- / 空欄 / 未分類 = 未分類（このスクリプトでは改善対象外として除外）
※未分類（空欄 / "-" / "未分類"）は作業対象に含めません。
【現状（スニペット要素）】
- タイトル：theyの目的格はthem｜目的格一覧表と前置詞の後ろのルール｜中1英語 Progress Book1 9-3
- メタ：theyの目的格はthem。me/you/him/her/it/us/themを主格・所有格とセットで表に整理。動詞likeの目的語、to/about/for/withなど前置詞の後ろは目的格。Progress Book1 9-3対応。
- H1：代名詞の目的格【Progress Book1 Lesson9-3】
- 冒頭120字：今回は、Book1 Lesson9シーン3、代名詞の目的格という事で、先ほどまでやっていた現在進行形を離れて、新しい話しが始まっているようですが、宜しくお願いいたします。 こちらLookの方を見て下さい。 今回ポイントになるのは&amp;#8221
【GSC主要クエリ（表示回数上位50件）】
- them と theyの違い｜表示52｜CTR 1.92%｜順位1.0
- them｜表示52｜CTR 0.00%｜順位3.9
- they 目的格｜表示42｜CTR 0.00%｜順位1.1
- he 目的格｜表示33｜CTR 0.00%｜順位5.7
- 目的格とは｜表示30｜CTR 0.00%｜順位2.6
- they 目的語｜表示27｜CTR 0.00%｜順位2.1
- 目的格｜表示27｜CTR 0.00%｜順位1.8
- they them 違い｜表示26｜CTR 0.00%｜順位1.0
- 前置詞の後 目的格｜表示24｜CTR 0.00%｜順位6.5
- him 何格｜表示22｜CTR 0.00%｜順位10.0
- theyの目的格｜表示22｜CTR 0.00%｜順位1.2
- them 目的格｜表示21｜CTR 0.00%｜順位6.4
- these 目的格｜表示21｜CTR 0.00%｜順位4.7
- 人称代名詞 目的格｜表示20｜CTR 0.00%｜順位8.3
- they目的格｜表示19｜CTR 0.00%｜順位1.1
- she 目的格｜表示17｜CTR 0.00%｜順位2.5
- sheの目的格｜表示17｜CTR 0.00%｜順位2.2
- you 目的格｜表示17｜CTR 0.00%｜順位3.6
- them they 違い｜表示15｜CTR 0.00%｜順位1.0
- them 意味｜表示15｜CTR 0.00%｜順位6.8
- themとtheyの違い｜表示15｜CTR 0.00%｜順位1.0
- 直接目的語 間接目的語 違い｜表示15｜CTR 0.00%｜順位1.0
- he 目的語｜表示14｜CTR 0.00%｜順位2.1
- we 目的語｜表示14｜CTR 0.00%｜順位4.8
- give 人 物｜表示13｜CTR 0.00%｜順位1.0
- theyとthemの違い｜表示13｜CTR 0.00%｜順位1.0
- us 目的格｜表示13｜CTR 0.00%｜順位2.5
- we 目的格｜表示13｜CTR 0.00%｜順位7.4
- heの目的格｜表示12｜CTR 0.00%｜順位3.9
- she 目的語｜表示11｜CTR 0.00%｜順位4.5
- them 使い方｜表示11｜CTR 0.00%｜順位1.0
- 彼女 目的格｜表示11｜CTR 0.00%｜順位8.9
- 私たち 目的格｜表示11｜CTR 0.00%｜順位7.7
- 英語 主格と目的格の違い｜表示11｜CTR 0.00%｜順位1.0
- me him her｜表示10｜CTR 0.00%｜順位9.4
- them 何詞｜表示10｜CTR 0.00%｜順位11.0
- youの目的格｜表示10｜CTR 0.00%｜順位2.2
- 目的格 表｜表示10｜CTR 0.00%｜順位8.7
- her 何格｜表示9｜CTR 0.00%｜順位9.8
- it 目的格｜表示9｜CTR 0.00%｜順位1.8
- themとthey｜表示9｜CTR 0.00%｜順位11.4
- 前置詞の後ろは目的格｜表示9｜CTR 0.00%｜順位5.7
- 彼 目的格｜表示9｜CTR 0.00%｜順位6.3
- me 目的格｜表示8｜CTR 0.00%｜順位10.3
- 次のうち 三人称の代名詞に当たるのはどれ｜表示8｜CTR 0.00%｜順位10.1
- 目的格 訳し方｜表示8｜CTR 0.00%｜順位1.0
- 目的格とは 簡単 に｜表示8｜CTR 0.00%｜順位5.0
- us 何格｜表示7｜CTR 0.00%｜順位8.7
- 人称代名詞の目的格｜表示7｜CTR 0.00%｜順位2.0
- 前置詞 目的格｜表示7｜CTR 0.00%｜順位2.6
【参考：代表語（自動抽出）】them
【出力（必ずこの順）】
1) 本文の要約（想定読者・悩み・解決）
2) 検索意図の整理（主要クエリから2〜3パターン）
3) 不一致の指摘（タイトル/メタ/H1/冒頭のどこがズレているか）
4) 修正方針（“どの意図に寄せるか”を1つに決める）
5) 修正案（すべてコードブロック）
   - タイトル案3つ（全角35字前後＋56字以上の網羅型を1つ）
   - メタ案3つ（全角90字前後）
   - H1案2つ
   - 冒頭120字（2案：&lt;p&gt;で開始）
【禁則ワード（シート連動）】
以下の【禁則ワード】は、タイトル/メタ/導入文/見出し/本文のいずれにも原則使用しないでください。
言い換えが必要な場合は、自然な日本語に置換してください。
【禁則ワード】
- 崩れ
- 型
- 迷い
- 保留
- 固定
- 手順
- 立て直
- 最短
- 結論だけ
- 乱れ
- 三点確認
- 内部リンク
- 導線
- 設計
- 刺
- まず結論
- 整え
- 押し付けない案内
- 統一
- 次の一手
- 失点
- 確定
- サブコラム
- 30秒
- 1分
- CV
- 網羅
【本文】
```html
&lt;p&gt;&lt;iframe title="YouTube video player" src="https://www.youtube.com/embed/hoJ9UKnACmo" width="560" height="315" frameborder="0" allowfullscreen="allowfullscreen"&gt;&lt;/iframe&gt;&lt;/p&gt;
&lt;p&gt;今回は、Book1 Lesson9シーン3、代名詞の目的格という事で、先ほどまでやっていた現在進行形を離れて、新しい話しが始まっているようですが、宜しくお願いいたします。&lt;/p&gt;
&lt;p&gt;&lt;img decoding="async" loading="lazy" class="alignnone size-full wp-image-321" src="http://eng-support.com/wp-content/uploads/2023/05/プログレス230424-5.jpg" alt="" width="1280" height="720" srcset="https://eng-support.com/wp-content/uploads/2023/05/プログレス230424-5.jpg 1280w, https://eng-support.com/wp-content/uploads/2023/05/プログレス230424-5-300x169.jpg 300w, https://eng-support.com/wp-content/uploads/2023/05/プログレス230424-5-1024x576.jpg 1024w, https://eng-support.com/wp-content/uploads/2023/05/プログレス230424-5-768x432.jpg 768w, https://eng-support.com/wp-content/uploads/2023/05/プログレス230424-5-320x180.jpg 320w" sizes="(max-width: 1280px) 100vw, 1280px" /&gt;&lt;/p&gt;
&lt;p&gt;こちらLookの方を見て下さい。&lt;br /&gt;
今回ポイントになるのは&amp;#8221;me&amp;#8221; &amp;#8220;you&amp;#8221; &amp;#8220;him&amp;#8221; &amp;#8220;her&amp;#8221; &amp;#8220;it&amp;#8221; &amp;#8220;us&amp;#8221; &amp;#8220;them&amp;#8221;の部分です。&lt;br /&gt;
PROGRESSをお持ちの方は78ページ、79ページをお開けになって下さい。&lt;br /&gt;
お隣の79ページに表が出ています。&lt;br /&gt;
”I&amp;#8221; &amp;#8220;my” ”me”とか”you” ”your ” ”you”です。&lt;/p&gt;
&lt;p&gt;He likes her.&lt;br /&gt;
ここに注目しましょう。&lt;br /&gt;
”He likes her.”、最初の「彼は」というのが主語です。&lt;br /&gt;
”likes”「誰々が好きだ」が動詞です。&lt;br /&gt;
しばらく言ってこなかったですが、自動詞と他動詞を区別する癖が付いている方”vt”他動詞、&lt;span style="color: #ff0000;"&gt;”like”は本当は「何々が好きだ」という意味の他動詞です。&lt;/span&gt;&lt;br /&gt;
何を好きなの？誰を好きなの？&lt;span style="color: #ff0000;"&gt;&lt;span style="color: #000000;"&gt;この&lt;/span&gt;「何を」「誰を」という部分、これを目的語と言うんでしたね。&lt;/span&gt;&lt;br /&gt;
そうすると例えば、”he” ”his” ”him”とか、”she ””her” です。&lt;/p&gt;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0;"&gt;英語教室「サポート」の『過去問演習講座』：完璧な分析と対策を！&lt;/p&gt;
&lt;p&gt;&lt;a style="background-color: #ff8c00; color: white; padding: 5px 10px; text-align: center; text-decoration: none; display: inline-block; font-size: 14px;" href="https://eng-support.com/kouza/#過去問演習講座"&gt;詳細を見る&lt;/a&gt;&lt;/p&gt;
&lt;/div&gt;
&lt;/div&gt;
&lt;p&gt;1番左の”he”とか”she”、これを日本語にした時に、「彼」「彼女」ではなく、&lt;br /&gt;
&lt;strong&gt;「彼は」「彼女は」で「は」を付けて覚えて下さい。&lt;/strong&gt;&lt;br /&gt;
場合によっては「彼が」とか「彼女が」と訳す事もありますが、まず「彼は」とか「彼女は」という意味です。&lt;br /&gt;
主語に書きたい時は、このように”he”とか”she”になっている訳です。&lt;br /&gt;
これを主格と言うんですが、主格は主語になる形です。&lt;br /&gt;
主語形とかいう名前付けておいた方が分かりやすいんですが、格って何ですか？と聞かれますが、&lt;br /&gt;
主格は主語形です。（ちなみに私の授業では主格と言わず主語と言ってもOKにしています。）&lt;br /&gt;
今度は逆に、”He likes her.”の”her”です。&lt;br /&gt;
目的語となります。&lt;br /&gt;
目的語の時は主語形とは違って目的語形です。&lt;br /&gt;
目的語の時の形で書かなきゃダメです。&lt;br /&gt;
それが”him”とか”her”になります。&lt;br /&gt;
なので、”He likes her.”です。&lt;br /&gt;
&amp;lt;div style=&amp;#8221;border: 2px solid #FF8C00; background-color: #FFE5B4; padding: 10px; display: flex; align-items: center; justify-content: center;&amp;#8221;&amp;gt; &amp;lt;img src=&amp;#8221;http://eng-support.com/wp-content/uploads/2023/03/cropped-logo.jpg&amp;#8221; alt=&amp;#8221;英語教室「サポート」のロゴ&amp;#8221; style=&amp;#8221;max-width: 100px; height: auto; margin-right: 10px;&amp;#8221;&amp;gt; &amp;lt;div&amp;gt; &amp;lt;p style=&amp;#8221;margin: 5px 0;&amp;#8221;&amp;gt;英語教室「サポート」の『ブレイクスルーゼミ』：弱点探しをサポートします！&amp;lt;/p&amp;gt; &amp;lt;a href=&amp;#8221;https://eng-support.com/kouza/#ブレイクスルーゼミ&amp;#8221; style=&amp;#8221;background-color: #FF8C00; color: white; padding: 5px 10px; text-align: center; text-decoration: none; display: inline-block; font-size: 14px;&amp;#8221;&amp;gt;詳細を見る&amp;lt;/a&amp;gt; &amp;lt;/div&amp;gt; &amp;lt;/div&amp;gt;&lt;br /&gt;
今日ちょっとお話ししたいのが、この何とか格とかなんでこういう分かりにくい名前を付けるのかなと思いますが、主語形とか目的語形とか言っておけばいいと思いますが、それプラス一人称、二人称、三人称とかです。&lt;br /&gt;
一人称単数で”I” ”my” ”me”とか、二人称単数で”you” ”your” ”you”とありますが、この一人称二人称の意味がよく分からないという人が多いです。&lt;br /&gt;
高校生なんかで、例えば三人称複数の目的格は？と言ったら”them”とかぱっと出る子、それでも一人称の人称って何？と聞いたら分かりませんという子が結構多いです。&lt;br /&gt;
こういうのは名前付けた人がちょっと昔の日本人な訳です。&lt;br /&gt;
昔というのはこういう勉強の内容というのは素人がぱってみたら分からないような、ちょっとそういうネーミングにしなきゃダメと言う変な意識があった時代です。&lt;br /&gt;
戦前というか多分明治時代に一人称とかこういう訳を誰かが考えついたんでしょうが、これも簡単に言えばこういう事です。&lt;br /&gt;
一人称というのを、英語にしてみましょう。&lt;br /&gt;
”the first person”です。&lt;br /&gt;
&lt;span style="color: #000000;"&gt;一人目の人という意味です。&lt;/span&gt;&lt;br /&gt;
一人目の人ですから、一人目と言えばいいのになんで一人称とか言うんでしょう。&lt;br /&gt;
しかも一人称、二人称と言う所為で、一人だったら一人称、二人だったら二人称とか言い出す子がいて、じゃあ単数複数って何なの？となっちゃいます。&lt;br /&gt;
一人目、二人目です。&lt;br /&gt;
&lt;span style="color: #000000;"&gt;今私が喋っていて皆さんが聞いてらっしゃる訳です。&lt;/span&gt;&lt;br /&gt;
&lt;span style="color: #000000;"&gt;じゃあ私から見たら、喋っている自分を世界70億内一人目の人と考えます。&lt;/span&gt;&lt;br /&gt;
そんなに偉くないんですけども（笑）&lt;span style="color: #ff0000;"&gt;一人目の人と考えて、聞いて下さっている皆さんが二人目です。&lt;/span&gt;&lt;span style="color: #ff0000;"&gt;それ以外の人が三人目です。&lt;/span&gt;&lt;br /&gt;
三人目というのは実は日本語でも第三者と言いますよね？&lt;br /&gt;
あれと全く同じ意味です。&lt;br /&gt;
三人称と第三者は同じ意味です。&lt;br /&gt;
&lt;strong&gt;会話をしている時に話している自分が一人目です。&lt;/strong&gt;&lt;br /&gt;
&lt;strong&gt;聞いている相手が二人目です。&lt;/strong&gt;&lt;br /&gt;
&lt;strong&gt;その会話と関係ない人、第三者が三人目です。&lt;/strong&gt;&lt;br /&gt;
これを一人称、二人称、三人称というだけの事です。&lt;br /&gt;
文法用語というのも難しそうに見えて、実はこういう意味と分かれば凄く単純という事があります。&lt;br /&gt;
しかも、英語に訳しちゃった方が何の事かすぐ分かるみたいな事があります。&lt;br /&gt;
一人称は”the first person”です。&lt;br /&gt;
という事は二人称は当然、”the second person”です。&lt;br /&gt;
三人目が”the third person”です。&lt;br /&gt;
野球の”first””second”third”と一緒です。&lt;br /&gt;
一人目、二人目、三人目というそれだけの事です。&lt;br /&gt;
こういう代名詞を人称代名詞と言いますが、人称が分からないから人称代名詞と言われても訳が分からないという人が多いですが、単に一人目、二人目、三人目という事です。&lt;br /&gt;
これを頭に入れた欲しいと思います。&lt;/p&gt;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0;"&gt;英語教室「サポート」の『基礎力徹底講座』：スタートラインはどこでもOK！&lt;/p&gt;
&lt;p&gt;&lt;a style="background-color: #ff8c00; color: white; padding: 5px 10px; text-align: center; text-decoration: none; display: inline-block; font-size: 14px;" href="https://eng-support.com/kouza/#基礎力徹底講座"&gt;詳細を見る&lt;/a&gt;&lt;/p&gt;
&lt;/div&gt;
&lt;/div&gt;
&lt;p&gt;では後半にいきたいと思います。&lt;/p&gt;
&lt;p&gt;&lt;img decoding="async" loading="lazy" class="alignnone size-full wp-image-323" src="http://eng-support.com/wp-content/uploads/2023/05/プログレス230425.jpg" alt="" width="1280" height="720" srcset="https://eng-support.com/wp-content/uploads/2023/05/プログレス230425.jpg 1280w, https://eng-support.com/wp-content/uploads/2023/05/プログレス230425-300x169.jpg 300w, https://eng-support.com/wp-content/uploads/2023/05/プログレス230425-1024x576.jpg 1024w, https://eng-support.com/wp-content/uploads/2023/05/プログレス230425-768x432.jpg 768w, https://eng-support.com/wp-content/uploads/2023/05/プログレス230425-320x180.jpg 320w" sizes="(max-width: 1280px) 100vw, 1280px" /&gt;&lt;/p&gt;
&lt;p&gt;後半に関しても、今の人称代名詞の目的格がここに出てくる訳です。&lt;br /&gt;
”me” ”him” ”her” ”it” ”us” ”them”です。&lt;br /&gt;
ちなみに「私」というのが、英語の世界では自分を一人目と数えるんでしたね。&lt;br /&gt;
人称と書かずに一人目と書いた方がいいと思います。&lt;br /&gt;
学校の先生がこういうのをノートに書いているのを見て、一人目じゃなく一人称だから一人目ではないと言ってしまう人がいます。&lt;br /&gt;
そう先生に言われたら分かりましたと言って称に変えておけばいいです。&lt;br /&gt;
ほんとは一人目という意味ですけどね。&lt;br /&gt;
「あなた」が二人目です。&lt;br /&gt;
じゃあ「彼」というのは、今その場にいない人の事を「彼」と言いますよね？&lt;br /&gt;
その会話では第三者のはずです。したがって、三人目です。&lt;br /&gt;
そうやって慣れてきたら手では三人称と書きながら頭の中では三人目とかに出来ればいいと思います。&lt;br /&gt;
それぞれ全部やっているときりがないですので、変えます。&lt;br /&gt;
これら全てを目的格と言います。&lt;br /&gt;
&lt;strong&gt;目的格というのも簡単に言うと、目的語になる時の形です。&lt;/strong&gt;&lt;br /&gt;
目的語形と言います。&lt;br /&gt;
今回の目的語形ですが、それぞれの言葉の直前を見ますと、”to” ”about” ”for” ”in ””with” ”behind”です。&lt;br /&gt;
こういった言葉を何詞と言うか、大丈夫ですか？&lt;br /&gt;
&lt;span style="color: #000000;"&gt;前置詞でしたね。&lt;/span&gt;&lt;br /&gt;
前置詞とは何かと言いますと&lt;span style="color: #ff0000;"&gt;&lt;span style="color: #000000;"&gt;、&lt;/span&gt;名詞の前に置く言葉です。&lt;/span&gt;&lt;br /&gt;
何とか詞って、詞とか使うから分からないので、普通に言葉って書いちゃいけないんですか？となりますが、これは訓読みでことばと読みます。&lt;br /&gt;
この言葉がややこしいという人の中に高校生の特に女子は結構な割合でカラオケ大好きという子がいます。&lt;br /&gt;
私カラオケ行って歌詞見ないで歌えるのよ、と言います。&lt;br /&gt;
じゃあ歌詞の詞を漢字で書いてみるとこれです。&lt;br /&gt;
歌う時の詞です。そういう普段のものと合わせればいいです。&lt;br /&gt;
それはおいといて、前置詞は名詞の前に置く言葉です。&lt;br /&gt;
例えば、「東京」という名詞があります。&lt;br /&gt;
日本語で「東京に行くのに」英語では、「に」にあたる”to”は名詞”Tokyo”の前に書きます。&lt;br /&gt;
名詞の前に置くから前置詞という訳です。&lt;br /&gt;
それに対して、前置詞の後ろに人称代名詞を書く時も目的格にします。&lt;br /&gt;
”to me”とか”about him”「彼について」とかです。&lt;br /&gt;
”for her”「彼女を」とかです。&lt;br /&gt;
このように前置詞のあとに人称代名詞を書く時は目的格にします。&lt;br /&gt;
ちなみにここについてもうちょっと詳しい事を知りたいという方は、同じYouTubeの私の動画の中の、【自動詞と他動詞の区別の1】というのを見て下さればそこで分かるようになっていますので、&lt;br /&gt;
是非そちらを参照してみて欲しいと思います。&lt;br /&gt;
前置詞の後ろに人称代名詞、”to”のあとに「私」と書きたい。&lt;br /&gt;
”I” ”my” ”me”のどれを書くのか、目的格の”me”となります。&lt;br /&gt;
”with”のあとに「私たちと」と書きたい。&lt;br /&gt;
”we””our””us”どれ書くのか、&lt;span style="color: #ff0000;"&gt;前置詞のあとは問答無用で目的語形、つまり目的格と思って下さい。&lt;/span&gt;&lt;br /&gt;
という事は、この単語ですが、前置詞だって分かっていないと目的格が書けないかも知れません。&lt;br /&gt;
今後とも英語を勉強していくと、これ前置詞だからその後ろはとかそういうルールが結構いくつか出てきます。&lt;br /&gt;
したがって&lt;strong&gt;前置詞を新しく習ったらこの単語は前置詞だというのを覚えて下さい。&lt;/strong&gt;&lt;br /&gt;
例えば”about”は「について」と覚えるだけではなく、&lt;span style="color: #0000ff;"&gt;前置詞で「何々について」と覚えて下さい。&lt;/span&gt;&lt;br /&gt;
”behind”は”behind 名詞”です。&lt;br /&gt;
”behind”は前置詞で「何々の後ろ」とかです。&lt;br /&gt;
前置詞についてはこの単語は前置詞だというのはしっかり覚えて欲しいと思います。&lt;br /&gt;
あと人称代名詞”I” ”my” ”me”とかこの辺をスラスラ書けて言えるようにして下さい。&lt;br /&gt;
自分でどれだけ練習したかです。&lt;br /&gt;
私がここで幾ら喋っても皆さんが覚えられる訳ではないので、自分でちゃんと覚えるようにして下さい。&lt;br /&gt;
結構こういう覚えるのをサボっていて英語苦手になっている人も多いです。&lt;br /&gt;
英語苦手と思っている人はちょっと英語の勉強時間を増やして覚えるという面白くない作業、特に中学の間です。中学なんて絶対数学の方が楽しいです。&lt;br /&gt;
私英語の教師ですが認めます（笑）&lt;br /&gt;
数学の難しい問題を解けてやった、答え出たという喜びと”I” ”my” ”me”から全部言えたからってそこまで嬉しいかというのは数学の方が嬉しいと思います。&lt;br /&gt;
それはしょうがないですが、人間何事も我慢です。&lt;br /&gt;
勉強というのは元々は我慢するという意味です。&lt;br /&gt;
詳しくは今は言いませんが、したがって我慢してしっかり覚えて欲しいと思います。&lt;br /&gt;
特に男子は数学が得意で英語が苦手という人は大体この我慢強さがないです。&lt;br /&gt;
面白いからって数学ばっかりやって英語のちゃんと覚える所をやっていないです。&lt;br /&gt;
世の中忍耐力がないと大人になって困りますから、勉強って大人になってからの忍耐力を付けるのにも非常に良いです。&lt;br /&gt;
だから是非頑張って欲しいと思います！&lt;br /&gt;
今日は余談が長くなってごめんなさい（笑）&lt;/p&gt;
```
</t>
  </si>
  <si>
    <t xml:space="preserve">以下のページは「スニペット整合性」（本文と title/meta/H1/冒頭文）が弱い可能性があります。
まず【本文】を確認し、想定読者・悩み・解決範囲を把握してください。
そのうえで、GSCの主要クエリ（表示回数上位）を根拠に、
「検索意図に対して、タイトル/メタ/H1/冒頭120字がズレている点」を特定し、
ズレを解消するための修正案（タイトル/メタ/H1/冒頭）を提示してください。
※本文の“大改修”は前提にしません（必要なら追記ブロックは最大1つまで）。
【URL】https://eigo-rewrite.com/column/stage2-lesson1-3/
【ページ分類】MC
【ページ分類の略語（このプロンプト内の定義）】
TP = トップページ（ホーム/サイトの入口）
SP = サービスページ（講座・コース・申込導線）
MC = メインコラム（コラム/解説/勉強法など集客記事）
SC = サブコラム（MCやSPを補強するための補助コラム※サイト定義に合わせて判断）
NW = ニュース/お知らせ（運用上は改善対象外として除外）
ST = 企業情報等のSEO対策を行わないこ固定ページ（運用上は改善対象外として除外）
- / 空欄 / 未分類 = 未分類（このスクリプトでは改善対象外として除外）
※未分類（空欄 / "-" / "未分類"）は作業対象に含めません。
【現状（スニペット要素）】
- タイトル：感嘆文How/Whatの作り方｜語順・a/an・複数形のミス整理｜中学英語（New Treasure Stage2）
- メタ：感嘆文（How/What）の作り方を整理。veryをHow/Whatに変えて塊ごと文頭へ。疑問文ではないので語順はそのまま。Whatではa/an（母音）と複数形に注意。例文とクイズで確認。New Treasure Stage2対応。
- H1：STAGE2 Lesson1-3 接続詞1 感嘆文（howの感嘆文)【ニューとレジャーの道案内】
- 冒頭120字：この単元では 感嘆文 の形を学習します。 一見すると難しそうに見えるかもしれませんが、コツをつかめば シンプルな操作で作れる文 です。ポイントを押さえながら、しっかり学習していきましょう。 NEW TREASURE STAGE2 の文法事項
【GSC主要クエリ（表示回数上位50件）】
- 感嘆文 how｜表示134｜CTR 0.00%｜順位8.5
- 感嘆文 作り方｜表示66｜CTR 0.00%｜順位3.9
- how 感嘆文｜表示61｜CTR 0.00%｜順位8.4
- how what 感嘆文｜表示35｜CTR 0.00%｜順位2.7
- what a 形容詞｜表示30｜CTR 0.00%｜順位4.9
- what how 感嘆文｜表示29｜CTR 0.00%｜順位2.5
- 感嘆文 英語｜表示26｜CTR 0.00%｜順位11.4
- how a｜表示24｜CTR 0.00%｜順位8.8
- 感嘆文 how what｜表示24｜CTR 0.00%｜順位2.6
- 感嘆文 複数形｜表示23｜CTR 0.00%｜順位2.3
- 感嘆文とは｜表示23｜CTR 0.00%｜順位2.7
- 感嘆文 what a｜表示22｜CTR 0.00%｜順位8.8
- 感嘆文 what how｜表示20｜CTR 0.00%｜順位4.9
- なんて 英語｜表示18｜CTR 0.00%｜順位2.0
- 感嘆文作り方｜表示18｜CTR 0.00%｜順位3.1
- whatを使った感嘆文｜表示16｜CTR 0.00%｜順位3.6
- 感嘆文 a つける とき｜表示16｜CTR 0.00%｜順位2.9
- 感嘆文 語順｜表示16｜CTR 0.00%｜順位4.9
- 英語 感嘆文 作り方｜表示14｜CTR 0.00%｜順位9.6
- 感嘆文の作り方｜表示12｜CTR 0.00%｜順位3.9
- what a how｜表示11｜CTR 0.00%｜順位8.2
- なんて何々なんだ 英語｜表示11｜CTR 0.00%｜順位10.5
- 感嘆文 very｜表示11｜CTR 0.00%｜順位4.0
- how what a｜表示10｜CTR 10.00%｜順位7.1
- 感嘆文how｜表示10｜CTR 0.00%｜順位8.8
- how感嘆文｜表示9｜CTR 0.00%｜順位10.0
- 感嘆文｜表示9｜CTR 0.00%｜順位27.9
- how 文頭｜表示8｜CTR 0.00%｜順位7.1
- howのあと 語順｜表示8｜CTR 0.00%｜順位2.1
- 中1 英語 感嘆文｜表示8｜CTR 0.00%｜順位1.0
- 感嘆詞 how｜表示8｜CTR 0.00%｜順位10.8
- 感嘆文 英語 ネイティブ｜表示7｜CTR 0.00%｜順位1.3
- what 感嘆文｜表示6｜CTR 0.00%｜順位14.7
- 感嘆文 what｜表示6｜CTR 0.00%｜順位9.3
- how a what a｜表示5｜CTR 0.00%｜順位6.0
- how 感嘆詞｜表示5｜CTR 0.00%｜順位7.2
- how 訳し方｜表示5｜CTR 0.00%｜順位1.0
- 感嘆文 what how 違い｜表示5｜CTR 0.00%｜順位5.2
- 感嘆文 英語 作り方｜表示5｜CTR 0.00%｜順位4.4
- 感嘆詞 what how｜表示5｜CTR 0.00%｜順位9.4
- what 感嘆｜表示4｜CTR 0.00%｜順位9.0
- 感嘆 英語 howとwhat｜表示4｜CTR 0.00%｜順位11.5
- 感嘆文 いつ習う｜表示4｜CTR 0.00%｜順位1.0
- how 副詞 s v｜表示3｜CTR 0.00%｜順位2.7
- how 形容詞 感嘆文｜表示3｜CTR 0.00%｜順位10.7
- how 感嘆｜表示3｜CTR 0.00%｜順位6.0
- how 語順｜表示3｜CTR 0.00%｜順位1.0
- look how｜表示3｜CTR 0.00%｜順位1.0
- what a such a 違い｜表示3｜CTR 0.00%｜順位2.0
- what a 形容詞 名詞｜表示3｜CTR 0.00%｜順位11.7
【参考：代表語（自動抽出）】how
【出力（必ずこの順）】
1) 本文の要約（想定読者・悩み・解決）
2) 検索意図の整理（主要クエリから2〜3パターン）
3) 不一致の指摘（タイトル/メタ/H1/冒頭のどこがズレているか）
4) 修正方針（“どの意図に寄せるか”を1つに決める）
5) 修正案（すべてコードブロック）
   - タイトル案3つ（全角35字前後＋56字以上の網羅型を1つ）
   - メタ案3つ（全角90字前後）
   - H1案2つ
   - 冒頭120字（2案：&lt;p&gt;で開始）
【禁則ワード（シート連動）】
以下の【禁則ワード】は、タイトル/メタ/導入文/見出し/本文のいずれにも原則使用しないでください。
言い換えが必要な場合は、自然な日本語に置換してください。
【禁則ワード】
- 崩れ
- 型
- 迷い
- 保留
- 固定
- 手順
- 立て直
- 最短
- 結論だけ
- 乱れ
- 三点確認
- 内部リンク
- 導線
- 設計
- 刺
- まず結論
- 整え
- 押し付けない案内
- 統一
- 次の一手
- 失点
- 確定
- サブコラム
- 30秒
- 1分
- CV
- 網羅
【本文】
```html
&lt;p&gt;&lt;iframe title="YouTube video player" src="https://www.youtube.com/embed/VVU4k5fYnhM" width="560" height="315" frameborder="0" allowfullscreen="allowfullscreen"&gt;&lt;span data-mce-type="bookmark" style="display: inline-block; width: 0px; overflow: hidden; line-height: 0;" class="mce_SELRES_start"&gt;&lt;/span&gt;&lt;/iframe&gt;&lt;/p&gt;
&lt;p&gt;この単元では &lt;strong data-start="35" data-end="42"&gt;感嘆文&lt;/strong&gt; の形を学習します。&lt;br data-start="52" data-end="55" /&gt;一見すると難しそうに見えるかもしれませんが、コツをつかめば &lt;strong data-start="85" data-end="101"&gt;シンプルな操作で作れる文&lt;/strong&gt; です。ポイントを押さえながら、しっかり学習していきましょう。&lt;br /&gt;
NEW TREASURE STAGE2 の文法事項・Lesson一覧の全体像は、&lt;strong&gt;&lt;a href="https://eigo-rewrite.com/column/hub_stage2/"&gt;NEW TREASURE STAGE2｜中2英文法 総括＋Lesson一覧（全体像はこちら）&lt;/a&gt;&lt;/strong&gt;で確認できます。&lt;/p&gt;
&lt;p&gt;&lt;img decoding="async" fetchpriority="high" class="alignnone wp-image-602" src="https://eigo-rewrite.com/wp-content/uploads/2023/07/スライド用-300x169.jpg" sizes="(max-width: 872px) 100vw, 872px" srcset="https://eigo-rewrite.com/wp-content/uploads/2023/07/スライド用-300x169.jpg 300w, https://eigo-rewrite.com/wp-content/uploads/2023/07/スライド用-1024x576.jpg 1024w, https://eigo-rewrite.com/wp-content/uploads/2023/07/スライド用-768x432.jpg 768w, https://eigo-rewrite.com/wp-content/uploads/2023/07/スライド用-320x180.jpg 320w, https://eigo-rewrite.com/wp-content/uploads/2023/07/スライド用.jpg 1280w" alt="" width="872" height="491" /&gt;&lt;/p&gt;
&lt;p&gt;それでは早速1文目を見ていきます。&lt;br /&gt;
このように、”How beautiful”「How + 形容詞」が文の先頭に出てきています。&lt;br /&gt;
これは元々どういう文だったかというと、”very beautiful”という塊があったんです。&lt;br /&gt;
感嘆文というのは、ここの元々”very”が付いていた形容詞とか副詞の部分を、&lt;br /&gt;
&lt;span style="color: #ff0000;"&gt;この”very”を”How”あるいは”What”という疑問詞に変えて、塊全体を前に出す事によって文を作る単元となります。&lt;/span&gt;&lt;br /&gt;
この元の文で、”very”が付いていたこの塊の中に名詞がある場合は”What”を使いますが、&lt;br /&gt;
今回の文のように名詞がない場合、”beautiful”という形容詞だけで終わっている場合は、”very”という単語を”How”に変えます。&lt;br /&gt;
そして感嘆文というのは、「なんて何々なんだ」というふうに驚きを表す、&lt;span style="color: #0000ff;"&gt;感情を表す文&lt;/span&gt;になりますので、ここは”.”ではなくて”!”、エクスクラメーションマークで文を終えます。&lt;br /&gt;
よくある間違いとしては、”How”が前に出てきますから、ここの”The rainbow is! “というところを逆にして疑問文のように”is rainbow”と書いてしまう人がいますが、これはあくまで&lt;strong&gt;疑問文ではない&lt;/strong&gt;ので、&lt;span style="color: #ff0000;"&gt;主語と動詞、ここの順番は変えず&lt;/span&gt;に、しっかりとこの”very beautiful”、この”very”の塊全体を前に出して”!”を付けます。&lt;br /&gt;
その2つの流れだけで文を作っていきましょう。&lt;br /&gt;
&lt;!-- 音読リスニング講座 --&gt;&lt;/p&gt;
&lt;div style="border: 2px solid #ff6600; background-color: #fff0e0; padding: 10px; display: flex; align-items: center; justify-content: center; margin-bottom: 10px;"&gt;
&lt;p&gt;&lt;img decoding="async" style="max-width: 100px; height: auto; margin-right: 10px;" src="https://eigo-rewrite.com/wp-content/uploads/2020/06/logo_tate-1.png" alt="Re-Writeのロゴ" /&gt;&lt;/p&gt;
&lt;div&gt;
&lt;p style="margin: 5px 0;"&gt;【音読リスニング講座】：音読・ディクテーション・シャドーイングを通じて、都立入試リスニング対策を強化します。&lt;/p&gt;
&lt;p&gt;&lt;a style="background-color: #ff6600; color: white; padding: 5px 10px; text-align: center; text-decoration: none; display: inline-block; font-size: 14px;" href="https://eigo-rewrite.com/listening/"&gt;詳細を見る&lt;/a&gt;&lt;/p&gt;
&lt;/div&gt;
&lt;/div&gt;
&lt;p&gt;下の文も同じです。&lt;br /&gt;
“Look at the puppy.”&lt;br /&gt;
「その子犬を見て下さい。」と言った時に、&lt;br /&gt;
“How fast it runs! “、「なんて早く走っているんだ」と言っている訳ですが、こちらも”How fast”という塊が見えます。&lt;br /&gt;
そして”it runs”、主語+動詞です。&lt;br /&gt;
元々ここも”very fast”、「とても早く」という塊があって、この塊全体を文の先頭に出して、最後に”!”を付けます。&lt;br /&gt;
このようにして”How”の感嘆文というのを作っていきます。&lt;br /&gt;
繰り返しになりますが、流れとしては、&lt;span style="color: #0000ff;"&gt;“very”が付いている塊、この塊の中に名詞がない場合は、”very”を”How”に変えます。&lt;/span&gt;&lt;br /&gt;
そして、塊全体を文の先頭に出して最後に”!”です。&lt;br /&gt;
こうした流れで”How”の感嘆文を作っていきましょう。&lt;/p&gt;
&lt;p&gt;続いて”What”を使った感嘆文になります。&lt;br /&gt;
先ほど言ったように、”very”を含む塊の中に名詞がない場合は”How”を使ったわけですが、&lt;br /&gt;
今度はその”very”を含む塊の中に名詞がある場合です。&lt;br /&gt;
この場合は”How”ではなくて”What”を使います。&lt;/p&gt;
&lt;p&gt;&lt;img decoding="async" class="alignnone wp-image-603" src="https://eigo-rewrite.com/wp-content/uploads/2023/07/IMG_1579-300x56.jpg" sizes="(max-width: 616px) 100vw, 616px" srcset="https://eigo-rewrite.com/wp-content/uploads/2023/07/IMG_1579-300x56.jpg 300w, https://eigo-rewrite.com/wp-content/uploads/2023/07/IMG_1579-768x142.jpg 768w, https://eigo-rewrite.com/wp-content/uploads/2023/07/IMG_1579.jpg 852w" alt="" width="616" height="115" /&gt;&lt;/p&gt;
&lt;p&gt;このように、”What a difficult test”「なんて難しいテストなんだ」という塊がありますが、これは元々このように”a very difficult test”「とても難しいテスト」という順番だったんです。&lt;br /&gt;
こちらが一つの塊、「とても難しいテスト」です。&lt;br /&gt;
この&lt;span style="color: #ff0000;"&gt;冠詞から名詞までで一つの塊&lt;/span&gt;になっています。&lt;br /&gt;
今度は、”test”というのはもちろん名詞になる訳ですから、元々あったここの”very”というのを”What”にします。&lt;br /&gt;
あくまで”What”というのは疑問詞になっている訳ですから、ここを”A what difficult test”という形じゃなくて、この”very”を”What”に変えたら、文の先頭にもっていきます。&lt;br /&gt;
そうすると、残りの”a difficult test”という語順はそのまま変えずに残しておいて、”How”と同様に主語動詞を置いてあげたら、最後に”!”を付けます。&lt;br /&gt;
このような流れで作っていきます。&lt;/p&gt;
&lt;p&gt;&lt;img decoding="async" loading="lazy" class="alignnone wp-image-604" src="https://eigo-rewrite.com/wp-content/uploads/2023/07/IMG_1579-1-300x52.jpg" sizes="(max-width: 623px) 100vw, 623px" srcset="https://eigo-rewrite.com/wp-content/uploads/2023/07/IMG_1579-1-300x52.jpg 300w, https://eigo-rewrite.com/wp-content/uploads/2023/07/IMG_1579-1-1024x177.jpg 1024w, https://eigo-rewrite.com/wp-content/uploads/2023/07/IMG_1579-1-768x133.jpg 768w, https://eigo-rewrite.com/wp-content/uploads/2023/07/IMG_1579-1.jpg 1200w" alt="" width="623" height="108" /&gt;&lt;/p&gt;
&lt;p&gt;次です。&lt;br /&gt;
これが非常に間違いが多い形になっていまして、これは元々このように「とても面白いアイディア」という語順だったんです。&lt;br /&gt;
ところが、この”very”というのが”What”になって文の先頭に出てきます。&lt;br /&gt;
そうすると、先ほどまではこの”very”を”What”に変えて文頭に出すという流れだけだったんですが、残っている語を見ると、ここの”a”という単語と”interesting”という単語が繋がってしまうと、母音の前なのに”a”を使ってしまい、これは&lt;strong&gt;ルール違反&lt;/strong&gt;になってしまいます。&lt;br /&gt;
この”very”が”What”になって前に出た結果、”a interesting idea”という語順になり、ただ”interesting”が母音で始まっていますから&lt;span style="color: #0000ff;"&gt;“a”の代わりに”an”という形にする訳です。&lt;/span&gt;&lt;br /&gt;
なので、基本的には&lt;strong&gt;“very”を”What”に変える。&lt;/strong&gt;&lt;br /&gt;
そして、&lt;strong&gt;“What”を文頭にもってくる。&lt;/strong&gt;&lt;br /&gt;
&lt;strong&gt;塊全体を前に出す。&lt;/strong&gt;&lt;br /&gt;
という流れなんですが、その際にこの語順を変えた結果、&lt;span style="color: #ff0000;"&gt;形容詞が母音で始まっている場合、こちらを”a”ではなく”an”にする&lt;/span&gt;、これが注意点となります。&lt;br /&gt;
また、この感嘆文というのは、何もここの名詞が単数の時しか使えないというルールではありません。&lt;br /&gt;
もちろん複数形の名詞の場合も使えます。&lt;/p&gt;
&lt;p&gt;&lt;img decoding="async" loading="lazy" class="alignnone wp-image-605" src="https://eigo-rewrite.com/wp-content/uploads/2023/07/IMG_1579-2-300x52.jpg" sizes="(max-width: 531px) 100vw, 531px" srcset="https://eigo-rewrite.com/wp-content/uploads/2023/07/IMG_1579-2-300x52.jpg 300w, https://eigo-rewrite.com/wp-content/uploads/2023/07/IMG_1579-2-1024x177.jpg 1024w, https://eigo-rewrite.com/wp-content/uploads/2023/07/IMG_1579-2-768x133.jpg 768w, https://eigo-rewrite.com/wp-content/uploads/2023/07/IMG_1579-2.jpg 1200w" alt="" width="531" height="92" /&gt;&lt;/p&gt;
&lt;p&gt;そうすると、ここは”What unfair rules”「なんて不公平な規則なんだ」という文があった時に、こちらの複数形”s”になっていますから、ここの所に、”a”とか”an”というのは付ける必要がないです。&lt;br /&gt;
どうしても音とフレーズだけで覚えてしまうと、”What a”とか”What an”というふうに、&lt;br /&gt;
“What”と”a”をワンセットで考えてしまいますが、そうではなくて&lt;span style="color: #0000ff;"&gt;たまたま単数だから”a”とか”an”が付いていた。&lt;/span&gt;&lt;br /&gt;
こちらは&lt;span style="color: #0000ff;"&gt;複数だから”a”とか”an”は付けない&lt;/span&gt;、こういった所にも気を付けて学習を進めて下さい。&lt;br /&gt;
それではセクション3に関しては以上となります。&lt;/p&gt;
&lt;table style="width: 100%; border-collapse: collapse;"&gt;
&lt;tbody&gt;
&lt;tr style="background-color: #dd8500; color: white;"&gt;
&lt;th&gt;項目&lt;/th&gt;
&lt;th&gt;内容&lt;/th&gt;
&lt;/tr&gt;
&lt;tr style="background-color: #f0b464; color: black;"&gt;
&lt;td&gt;このセクションのテーマ&lt;/td&gt;
&lt;td&gt;
&lt;ul&gt;
&lt;li&gt;&lt;strong&gt;感嘆文（exclamatory sentence）&lt;/strong&gt; の形と作り方を学ぶ。&lt;/li&gt;
&lt;li&gt;「なんて〜なんだ！」といった &lt;strong&gt;強い感情・驚き&lt;/strong&gt; を表す文。&lt;/li&gt;
&lt;li&gt;&lt;strong&gt;How ～！ / What ～！&lt;/strong&gt; の2パターンが中心。&lt;/li&gt;
&lt;/ul&gt;
&lt;/td&gt;
&lt;/tr&gt;
&lt;tr style="background-color: #ffffff; color: black;"&gt;
&lt;td&gt;感嘆文の基本イメージ&lt;/td&gt;
&lt;td&gt;
&lt;ul&gt;
&lt;li&gt;元の文には &lt;strong&gt;very + 形容詞 / 副詞&lt;/strong&gt; の塊がある。&lt;/li&gt;
&lt;li&gt;その &lt;strong&gt;very を How / What に変えて&lt;/strong&gt;、塊ごと文頭に出す。&lt;/li&gt;
&lt;li&gt;文末は&lt;strong&gt;ピリオドではなく「!」&lt;/strong&gt; で終える。&lt;/li&gt;
&lt;li&gt;疑問文ではないので、&lt;strong&gt;語順を疑問文のようにひっくり返さない&lt;/strong&gt;。&lt;/li&gt;
&lt;/ul&gt;
&lt;/td&gt;
&lt;/tr&gt;
&lt;tr style="background-color: #f0b464; color: black;"&gt;
&lt;td&gt;How を使う感嘆文&lt;/td&gt;
&lt;td&gt;
&lt;ul&gt;
&lt;li&gt;元の「very ～」の塊の中に &lt;strong&gt;名詞がない&lt;/strong&gt; 場合に使う。&lt;/li&gt;
&lt;li&gt;例：The rainbow is very beautiful.&lt;br /&gt;
→ &lt;strong&gt;How beautiful&lt;/strong&gt; the rainbow is!&lt;/li&gt;
&lt;li&gt;例：It runs very fast.&lt;br /&gt;
→ &lt;strong&gt;How fast&lt;/strong&gt; it runs!&lt;/li&gt;
&lt;li&gt;流れ：&lt;br /&gt;
① very を &lt;strong&gt;How&lt;/strong&gt; に変える。&lt;br /&gt;
② その塊（How + 形容詞 / 副詞）を文頭へ。&lt;br /&gt;
③ 主語＋動詞の順番はそのまま。&lt;br /&gt;
④ 文末に「!」。&lt;/li&gt;
&lt;/ul&gt;
&lt;/td&gt;
&lt;/tr&gt;
&lt;tr style="background-color: #ffffff; color: black;"&gt;
&lt;td&gt;What を使う感嘆文&lt;/td&gt;
&lt;td&gt;
&lt;ul&gt;
&lt;li&gt;元の「very ～」の塊の中に &lt;strong&gt;名詞が含まれている&lt;/strong&gt; 場合に使う。&lt;/li&gt;
&lt;li&gt;例：It is a very difficult test.&lt;br /&gt;
→ &lt;strong&gt;What a difficult test&lt;/strong&gt; it is!&lt;/li&gt;
&lt;li&gt;「冠詞から名詞まで」で一つの塊：&lt;br /&gt;
a very difficult test → a very difficult test（名詞を含む塊）&lt;/li&gt;
&lt;li&gt;流れ：&lt;br /&gt;
① very を &lt;strong&gt;What&lt;/strong&gt; に変える。&lt;br /&gt;
② &lt;strong&gt;What + a/an + 形容詞 + 名詞&lt;/strong&gt; の塊を文頭へ。&lt;br /&gt;
③ 主語＋動詞を後ろに置き、文末は「!」。&lt;/li&gt;
&lt;/ul&gt;
&lt;/td&gt;
&lt;/tr&gt;
&lt;tr style="background-color: #f0b464; color: black;"&gt;
&lt;td&gt;a と an の注意点&lt;/td&gt;
&lt;td&gt;
&lt;ul&gt;
&lt;li&gt;語順を変えた結果、&lt;strong&gt;a のあとに来る形容詞が母音で始まる&lt;/strong&gt; ことがある。&lt;/li&gt;
&lt;li&gt;例：It is a very interesting idea.&lt;br /&gt;
→ very → What に変えて前に出すと…&lt;br /&gt;
What &lt;strong&gt;an&lt;/strong&gt; interesting idea it is!&lt;/li&gt;
&lt;li&gt;&lt;strong&gt;母音で始まる形容詞が先頭なら an&lt;/strong&gt; に変える。&lt;/li&gt;
&lt;li&gt;「What a」「What an」がセットなのではなく、&lt;br /&gt;
あくまで &lt;strong&gt;名詞の単数形に a / an を付けている&lt;/strong&gt; だけ。&lt;/li&gt;
&lt;/ul&gt;
&lt;/td&gt;
&lt;/tr&gt;
&lt;tr style="background-color: #ffffff; color: black;"&gt;
&lt;td&gt;複数名詞のとき&lt;/td&gt;
&lt;td&gt;
&lt;ul&gt;
&lt;li&gt;名詞が複数形のときは、&lt;strong&gt;a / an は付けない&lt;/strong&gt;。&lt;/li&gt;
&lt;li&gt;例：They are very unfair rules.&lt;br /&gt;
→ &lt;strong&gt;What unfair rules&lt;/strong&gt; they are!&lt;/li&gt;
&lt;li&gt;「What a」「What an」をワンセットで覚えず、&lt;br /&gt;
単数なら a/an、複数なら なし、という区別を意識する。&lt;/li&gt;
&lt;/ul&gt;
&lt;/td&gt;
&lt;/tr&gt;
&lt;tr style="background-color: #f0b464; color: black;"&gt;
&lt;td&gt;疑問文との違い&lt;/td&gt;
&lt;td&gt;
&lt;ul&gt;
&lt;li&gt;感嘆文は&lt;strong&gt;疑問文ではない&lt;/strong&gt;ので、&lt;br /&gt;
・How beautiful the rainbow is!（○）&lt;br /&gt;
・How beautiful is the rainbow?（×：疑問文になってしまう）&lt;/li&gt;
&lt;li&gt;&lt;strong&gt;主語＋動詞の語順はそのまま&lt;/strong&gt; 保つ。&lt;/li&gt;
&lt;li&gt;文末は必ず「!」で終わる。&lt;/li&gt;
&lt;/ul&gt;
&lt;/td&gt;
&lt;/tr&gt;
&lt;/tbody&gt;
&lt;/table&gt;
&lt;p&gt;&amp;nbsp;&lt;/p&gt;
&lt;style&gt; .show-answer-btn { background:#DD8500; color:white; padding:5px 10px; cursor:pointer; border:none; } &lt;/style&gt;
&lt;p&gt;&lt;script&gt; function showAnswer(id, btn) { var ans = document.getElementById(id); if (ans) ans.style.display = 'inline'; if (btn) btn.style.display = 'none'; } &lt;/script&gt;&lt;/p&gt;
&lt;table style="width: 100%; border-collapse: collapse;"&gt;
&lt;tbody&gt;
&lt;tr style="background-color: #dd8500; color: white;"&gt;
&lt;th&gt;No.&lt;/th&gt;
&lt;th&gt;問題&lt;/th&gt;
&lt;/tr&gt;
&lt;p&gt;&lt;!-- Q1 --&gt;&lt;/p&gt;
&lt;tr style="background-color: #f0b464; color: black;"&gt;
&lt;td&gt;1&lt;/td&gt;
&lt;td&gt;感嘆文の説明として最も本文に近いものはどれ？&lt;br /&gt;
A. 「〜ですか？」と尋ねる文&lt;br /&gt;
B. 「〜しなさい」と命令する文&lt;br /&gt;
C. 「なんて〜なんだ！」と感情・驚きを表す文&lt;br /&gt;
D. 「〜してもよい」と許可を表す文&lt;br /&gt;
&lt;button class="show-answer-btn"&gt;正解を見る&lt;/button&gt; &lt;span id="qa1" style="display: none; font-weight: bold; color: #d60000;"&gt;正解：C（感情・驚きを表す文）&lt;/span&gt;&lt;/td&gt;
&lt;/tr&gt;
&lt;p&gt;&lt;!-- Q2 --&gt;&lt;/p&gt;
&lt;tr style="background-color: #ffffff; color: black;"&gt;
&lt;td&gt;2&lt;/td&gt;
&lt;td&gt;次のうち、感嘆文で文末に付けるべき記号はどれ？&lt;br /&gt;
A. .（ピリオド）&lt;br /&gt;
B. ,（カンマ）&lt;br /&gt;
C. ?（クエスチョンマーク）&lt;br /&gt;
D. !（エクスクラメーションマーク）&lt;br /&gt;
&lt;button class="show-answer-btn"&gt;正解を見る&lt;/button&gt; &lt;span id="qa2" style="display: none; font-weight: bold; color: #d60000;"&gt;正解：D（感嘆文なので「!」）&lt;/span&gt;&lt;/td&gt;
&lt;/tr&gt;
&lt;p&gt;&lt;!-- Q3 --&gt;&lt;/p&gt;
&lt;tr style="background-color: #f0b464; color: black;"&gt;
&lt;td&gt;3&lt;/td&gt;
&lt;td&gt;「very + 形容詞 / 副詞」の塊に&lt;strong&gt;名詞が含まれていない&lt;/strong&gt;ときに使うのはどれ？&lt;br /&gt;
A. What&lt;br /&gt;
B. How&lt;br /&gt;
C. Why&lt;br /&gt;
D. When&lt;br /&gt;
&lt;button class="show-answer-btn"&gt;正解を見る&lt;/button&gt; &lt;span id="qa3" style="display: none; font-weight: bold; color: #d60000;"&gt;正解：B（名詞なし → How を使う）&lt;/span&gt;&lt;/td&gt;
&lt;/tr&gt;
&lt;p&gt;&lt;!-- Q4 --&gt;&lt;/p&gt;
&lt;tr style="background-color: #ffffff; color: black;"&gt;
&lt;td&gt;4&lt;/td&gt;
&lt;td&gt;「very を含む塊の中に名詞がある」場合に使う感嘆文の始まりとして正しいものはどれ？&lt;br /&gt;
A. How a difficult test&lt;br /&gt;
B. How difficult test&lt;br /&gt;
C. What a difficult test&lt;br /&gt;
D. What difficult!&lt;br /&gt;
&lt;button class="show-answer-btn"&gt;正解を見る&lt;/button&gt; &lt;span id="qa4" style="display: none; font-weight: bold; color: #d60000;"&gt;正解：C（名詞を含むときは What を使う）&lt;/span&gt;&lt;/td&gt;
&lt;/tr&gt;
&lt;p&gt;&lt;!-- Q5 --&gt;&lt;/p&gt;
&lt;tr style="background-color: #f0b464; color: black;"&gt;
&lt;td&gt;5&lt;/td&gt;
&lt;td&gt;次の文を感嘆文にしたときの始まりとして正しいものはどれ？&lt;br /&gt;
The rainbow is very beautiful.&lt;br /&gt;
A. How is the rainbow beautiful!&lt;br /&gt;
B. How beautiful the rainbow is!&lt;br /&gt;
C. What a beautiful rainbow is it!&lt;br /&gt;
D. What beautiful the rainbow is!&lt;br /&gt;
&lt;button class="show-answer-btn"&gt;正解を見る&lt;/button&gt; &lt;span id="qa5" style="display: none; font-weight: bold; color: #d60000;"&gt;正解：B（How + 形容詞、S＋V の順番は変えない）&lt;/span&gt;&lt;/td&gt;
&lt;/tr&gt;
&lt;p&gt;&lt;!-- Q6 --&gt;&lt;/p&gt;
&lt;tr style="background-color: #ffffff; color: black;"&gt;
&lt;td&gt;6&lt;/td&gt;
&lt;td&gt;次のうち、本文の説明に照らして&lt;strong&gt;誤り&lt;/strong&gt;である文はどれ？&lt;br /&gt;
A. 感嘆文は「very」を「How / What」に変えて作る。&lt;br /&gt;
B. 感嘆文は主語と動詞の語順を疑問文のように入れ替える。&lt;br /&gt;
C. 感嘆文は「!」で終わる。&lt;br /&gt;
D. very を含む塊を文頭に出す。&lt;br /&gt;
&lt;button class="show-answer-btn"&gt;正解を見る&lt;/button&gt; &lt;span id="qa6" style="display: none; font-weight: bold; color: #d60000;"&gt;正解：B（語順はそのまま。疑問文ではない）&lt;/span&gt;&lt;/td&gt;
&lt;/tr&gt;
&lt;p&gt;&lt;!-- Q7 --&gt;&lt;/p&gt;
&lt;tr style="background-color: #f0b464; color: black;"&gt;
&lt;td&gt;7&lt;/td&gt;
&lt;td&gt;「It is a very interesting idea.」を感嘆文にしたとき、冠詞の扱いとして本文に沿って正しいものはどれ？&lt;br /&gt;
A. What a interesting idea it is!&lt;br /&gt;
B. What interesting a idea it is!&lt;br /&gt;
C. What an interesting idea it is!&lt;br /&gt;
D. How an interesting idea it is!&lt;br /&gt;
&lt;button class="show-answer-btn"&gt;正解を見る&lt;/button&gt; &lt;span id="qa7" style="display: none; font-weight: bold; color: #d60000;"&gt;正解：C（interesting は母音始まり → an を使う）&lt;/span&gt;&lt;/td&gt;
&lt;/tr&gt;
&lt;p&gt;&lt;!-- Q8 --&gt;&lt;/p&gt;
&lt;tr style="background-color: #ffffff; color: black;"&gt;
&lt;td&gt;8&lt;/td&gt;
&lt;td&gt;「They are very unfair rules.」を感嘆文にしたとき、本文の説明に合うものはどれ？&lt;br /&gt;
A. What a unfair rules they are!&lt;br /&gt;
B. What unfair rules they are!&lt;br /&gt;
C. What an unfair rules they are!&lt;br /&gt;
D. What a unfair rule they are!&lt;br /&gt;
&lt;button class="show-answer-btn"&gt;正解を見る&lt;/button&gt; &lt;span id="qa8" style="display: none; font-weight: bold; color: #d60000;"&gt;正解：B（複数形なので a / an は付けない）&lt;/span&gt;&lt;/td&gt;
&lt;/tr&gt;
&lt;p&gt;&lt;!-- Q9 --&gt;&lt;/p&gt;
&lt;tr style="background-color: #f0b464; color: black;"&gt;
&lt;td&gt;9&lt;/td&gt;
&lt;td&gt;感嘆文の作り方として、本文の説明に最も近いものはどれ？&lt;br /&gt;
A. very を消して、文頭に What / How を足すだけ。&lt;br /&gt;
B. very を What / How に変え、その塊ごと文頭に出し、「!」で終える。&lt;br /&gt;
C. very を残したまま、文頭に What / How を追加する。&lt;br /&gt;
D. 動詞を現在進行形に変え、「!」を付ける。&lt;br /&gt;
&lt;button class="show-answer-btn"&gt;正解を見る&lt;/button&gt; &lt;span id="qa9" style="display: none; font-weight: bold; color: #d60000;"&gt;正解：B&lt;/span&gt;&lt;/td&gt;
&lt;/tr&gt;
&lt;p&gt;&lt;!-- Q10 --&gt;&lt;/p&gt;
&lt;tr style="background-color: #ffffff; color: black;"&gt;
&lt;td&gt;10&lt;/td&gt;
&lt;td&gt;次のうち、本文のルールに沿った感嘆文として正しいものはどれ？&lt;br /&gt;
（元の文）It is very cold today.&lt;br /&gt;
A. How very cold is it today!&lt;br /&gt;
B. What a very cold today it is!&lt;br /&gt;
C. How cold it is today!&lt;br /&gt;
D. What cold it is today!&lt;br /&gt;
&lt;button class="show-answer-btn"&gt;正解を見る&lt;/button&gt; &lt;span id="qa10" style="display: none; font-weight: bold; color: #d60000;"&gt;正解：C（名詞なし → How + 形容詞、S＋V の順番はそのまま）&lt;/span&gt;&lt;/td&gt;
&lt;/tr&gt;
&lt;/tbody&gt;
&lt;/table&gt;
&lt;p&gt;&lt;!-- 語彙強化講座 --&gt;&lt;/p&gt;
&lt;div style="border: 2px solid #ff6600; background-color: #fff0e0; padding: 10px; display: flex; align-items: center; justify-content: center; margin-bottom: 10px;"&gt;
&lt;p&gt;&lt;img decoding="async" style="max-width: 100px; height: auto; margin-right: 10px;" src="https://eigo-rewrite.com/wp-content/uploads/2020/06/logo_tate-1.png" alt="Re-Writeのロゴ" /&gt;&lt;/p&gt;
&lt;div&gt;
&lt;p style="margin: 5px 0;"&gt;【語彙強化講座】：長文読解で必要な語彙・熟語を徹底的に習得し、都立・私立の入試対策に直結する語彙力を養います。&lt;/p&gt;
&lt;p&gt;&lt;a style="background-color: #ff6600; color: white; padding: 5px 10px; text-align: center; text-decoration: none; display: inline-block; font-size: 14px;" href="https://eigo-rewrite.com/vocabulary/"&gt;詳細を見る&lt;/a&gt;&lt;/p&gt;
&lt;/div&gt;
&lt;/div&gt;
```
</t>
  </si>
  <si>
    <t xml:space="preserve">以下のページは「スニペット整合性」（本文と title/meta/H1/冒頭文）が弱い可能性があります。
まず【本文】を確認し、想定読者・悩み・解決範囲を把握してください。
そのうえで、GSCの主要クエリ（表示回数上位）を根拠に、
「検索意図に対して、タイトル/メタ/H1/冒頭120字がズレている点」を特定し、
ズレを解消するための修正案（タイトル/メタ/H1/冒頭）を提示してください。
※本文の“大改修”は前提にしません（必要なら追記ブロックは最大1つまで）。
【URL】https://eigo-rewrite.com/column/new-treasure-stage1-lesson1-1/
【ページ分類】MC
【ページ分類の略語（このプロンプト内の定義）】
TP = トップページ（ホーム/サイトの入口）
SP = サービスページ（講座・コース・申込導線）
MC = メインコラム（コラム/解説/勉強法など集客記事）
SC = サブコラム（MCやSPを補強するための補助コラム※サイト定義に合わせて判断）
NW = ニュース/お知らせ（運用上は改善対象外として除外）
ST = 企業情報等のSEO対策を行わないこ固定ページ（運用上は改善対象外として除外）
- / 空欄 / 未分類 = 未分類（このスクリプトでは改善対象外として除外）
※未分類（空欄 / "-" / "未分類"）は作業対象に含めません。
【現状（スニペット要素）】
- タイトル：Are you from Chinaの基本文｜出身をたずねる英語の最初の形
- メタ：「出身をたずねたいとき」の英語表現Are you from Chinaを例文で整理。be動詞を前に出す疑問文、否定You are not from〜、答え方I’m from Japanまでまとめて確認します。中1英語の最初でつまずかないための基礎整理。
- H1：stage1 1-1be動詞とbe from・Are you～？の基本と . , の使い方【ニュートレジャーの道案内】
- 冒頭120字：New Treasure STAGE1 Lesson1-1を説明していきます。 内容としては、be動詞を使った文 “I am” と “You are” になりますが、今後の英語学習において、この時点で無意識にできるように定着させておきたい項
【GSC主要クエリ（表示回数上位50件）】
- ビー動詞とは｜表示53｜CTR 0.00%｜順位1.0
- あなたは中国人ですか 英語｜表示46｜CTR 2.17%｜順位6.0
- be動詞とは 簡単 に｜表示40｜CTR 0.00%｜順位1.0
- 私は日本出身です 英語｜表示37｜CTR 0.00%｜順位8.1
- 私は日本出身です あなたは 英語｜表示35｜CTR 0.00%｜順位8.3
- be動詞とは｜表示34｜CTR 0.00%｜順位1.0
- you are from｜表示29｜CTR 0.00%｜順位4.8
- are you｜表示23｜CTR 0.00%｜順位2.7
- be 意味 使い方｜表示17｜CTR 0.00%｜順位1.0
- 中国人ですか 英語｜表示13｜CTR 0.00%｜順位5.7
- 私は日本出身ではありません 英語｜表示13｜CTR 0.00%｜順位7.9
- あなたは中国出身ですか 英語｜表示12｜CTR 0.00%｜順位2.1
- 私は日本出身です。あなたは 英語｜表示11｜CTR 0.00%｜順位8.1
- 一般動詞 be動詞｜表示10｜CTR 0.00%｜順位1.0
- 私は日本出身ですあなたは 英語｜表示9｜CTR 0.00%｜順位8.3
- iとは｜表示8｜CTR 0.00%｜順位1.0
- 私は日本出身です｜表示8｜CTR 0.00%｜順位9.8
- be動詞 疑問文｜表示7｜CTR 0.00%｜順位1.0
- あなたは日本出身ですか 英語｜表示7｜CTR 0.00%｜順位8.6
- 私も日本出身です 英語｜表示7｜CTR 0.00%｜順位10.1
- be動詞の疑問文｜表示6｜CTR 0.00%｜順位1.0
- from be動詞｜表示6｜CTR 0.00%｜順位2.8
- 私は日本出身です。 英語｜表示6｜CTR 0.00%｜順位8.3
- are you?｜表示5｜CTR 0.00%｜順位1.0
- be動詞 一般動詞｜表示5｜CTR 0.00%｜順位1.0
- こんにちは 私は日本出身です あなたは 英語｜表示5｜CTR 0.00%｜順位11.4
- 私は日本出身です あなたは？ 英語｜表示5｜CTR 0.00%｜順位9.0
- 英作文 書き方｜表示5｜CTR 0.00%｜順位2.2
- i とは｜表示4｜CTR 0.00%｜順位1.0
- こんにちは、私は日本出身です。あなたは 英語｜表示4｜CTR 0.00%｜順位10.0
- ビー動詞 一般動詞｜表示4｜CTR 0.00%｜順位1.0
- 日本出身です 英語｜表示4｜CTR 0.00%｜順位11.3
- 私の出身は日本です｜表示4｜CTR 0.00%｜順位9.0
- b e 動詞 一覧｜表示3｜CTR 0.00%｜順位1.0
- be from｜表示3｜CTR 0.00%｜順位10.7
- be from come from 違い｜表示3｜CTR 0.00%｜順位9.7
- be動詞 主語｜表示3｜CTR 0.00%｜順位1.0
- be動詞疑問文｜表示3｜CTR 0.00%｜順位1.0
- from by 違い｜表示3｜CTR 0.00%｜順位2.3
- 主語+be動詞｜表示3｜CTR 0.00%｜順位1.0
- 作文 英語 書き方｜表示3｜CTR 0.00%｜順位3.7
- 疑問文 be動詞｜表示3｜CTR 0.00%｜順位1.0
- 私は日本出身です あなたは｜表示3｜CTR 0.00%｜順位8.0
- 英語作文書き方｜表示3｜CTR 0.00%｜順位4.0
- are you from china?｜表示2｜CTR 0.00%｜順位2.5
- are you from japan 意味｜表示2｜CTR 0.00%｜順位3.0
- are youとyou areの違い｜表示2｜CTR 0.00%｜順位1.0
- be 動詞 一般動詞｜表示2｜CTR 0.00%｜順位1.0
- be 動詞とは｜表示2｜CTR 0.00%｜順位1.0
- be動詞とは 簡単に｜表示2｜CTR 0.00%｜順位1.0
【参考：代表語（自動抽出）】ビー動詞とは
【出力（必ずこの順）】
1) 本文の要約（想定読者・悩み・解決）
2) 検索意図の整理（主要クエリから2〜3パターン）
3) 不一致の指摘（タイトル/メタ/H1/冒頭のどこがズレているか）
4) 修正方針（“どの意図に寄せるか”を1つに決める）
5) 修正案（すべてコードブロック）
   - タイトル案3つ（全角35字前後＋56字以上の網羅型を1つ）
   - メタ案3つ（全角90字前後）
   - H1案2つ
   - 冒頭120字（2案：&lt;p&gt;で開始）
【禁則ワード（シート連動）】
以下の【禁則ワード】は、タイトル/メタ/導入文/見出し/本文のいずれにも原則使用しないでください。
言い換えが必要な場合は、自然な日本語に置換してください。
【禁則ワード】
- 崩れ
- 型
- 迷い
- 保留
- 固定
- 手順
- 立て直
- 最短
- 結論だけ
- 乱れ
- 三点確認
- 内部リンク
- 導線
- 設計
- 刺
- まず結論
- 整え
- 押し付けない案内
- 統一
- 次の一手
- 失点
- 確定
- サブコラム
- 30秒
- 1分
- CV
- 網羅
【本文】
```html
&lt;p&gt;&lt;iframe title="YouTube video player" src="https://www.youtube.com/embed/ekZQ1oD7vyY" width="560" height="315" frameborder="0" allowfullscreen="allowfullscreen"&gt;&lt;/iframe&gt;&lt;/p&gt;
&lt;p&gt;New Treasure STAGE1 Lesson1-1を説明していきます。&lt;br data-start="65" data-end="68" /&gt;内容としては、be動詞を使った文 “I am” と “You are” になりますが、今後の英語学習において、この時点で無意識にできるように定着させておきたい項目がいくつかありますので、それについて説明していきます。&lt;/p&gt;
&lt;p&gt;STAGE1全体の学習順・Lesson一覧の全体像は、&lt;strong&gt;&lt;a href="https://eigo-rewrite.com/column/hub_stage1/"&gt;NEW TREASURE STAGE1（全体像はこちら）&lt;/a&gt;&lt;/strong&gt;でまとめています。&lt;/p&gt;
&lt;p&gt;&lt;img decoding="async" fetchpriority="high" class="alignnone wp-image-388" src="https://eigo-rewrite.com/wp-content/uploads/2023/04/スライド用-300x169.jpg" sizes="(max-width: 651px) 100vw, 651px" srcset="https://eigo-rewrite.com/wp-content/uploads/2023/04/スライド用-300x169.jpg 300w, https://eigo-rewrite.com/wp-content/uploads/2023/04/スライド用-1024x576.jpg 1024w, https://eigo-rewrite.com/wp-content/uploads/2023/04/スライド用-768x432.jpg 768w, https://eigo-rewrite.com/wp-content/uploads/2023/04/スライド用-320x180.jpg 320w, https://eigo-rewrite.com/wp-content/uploads/2023/04/スライド用.jpg 1280w" alt="" width="651" height="367" /&gt;&lt;/p&gt;
&lt;p&gt;早速ですが、本文の中から四つ文を取り出してきました。&lt;br /&gt;
この中にはいくつか英文法のルールが使われているので、それを一つずつ見ていこうと思います。&lt;br /&gt;
まず一つ目ですが、&lt;strong&gt;文の先頭は必ず文字にする&lt;/strong&gt;というルールがあります。&lt;br /&gt;
文の先頭を大文字というだけですと割とすぐに覚えられる所ではありますが、この”I”という単語に&lt;br /&gt;
関しては、文の中にあったとしても必ず大文字になりますから、ここは常に大事にするという事を&lt;br /&gt;
覚えておきましょう。&lt;br /&gt;
二つ目が、このカレンさんという人物の名前ですが、こういった&lt;strong&gt;固有名詞というのも常に大文字となります。&lt;/strong&gt;&lt;br /&gt;
どうしても学習したてですと、この文の先頭が大文字という所は覚えられますが、文の途中に大文字があるとついつい小文字にしたくなりますが、&lt;span style="color: #ff0000;"&gt;固有名詞の人の名前とか国の名前というのは必ず大文字にする&lt;/span&gt;という事を覚えておきましょう。&lt;br /&gt;
それからこれも忘れがちですが、&lt;strong&gt;文の最後は「.」を置きます。&lt;/strong&gt;&lt;br /&gt;
どうしても学習したてですと、画面上のように黒丸になっていますから、必死で塗りつぶすという子がたまにいますが、これは必要がなくて本当に点です。&lt;br /&gt;
&lt;span style="color: #0000ff;"&gt;点があるという事が分かればいいです。&lt;/span&gt;&lt;br /&gt;
逆にこれ右から左にしちゃうと、「,」という違う記号になってしまいますから、点を打つ時にちょっと左から右に斜めになるぐらいで全然通じます。&lt;br /&gt;
ここは&lt;span style="color: #0000ff;"&gt;右から左にしないようにという所だけ気を付けておきましょう。&lt;/span&gt;&lt;/p&gt;
&lt;p&gt;&lt;!-- 語彙強化講座 --&gt;&lt;/p&gt;
&lt;div style="border: 2px solid #ff6600; background-color: #fff0e0; padding: 10px; display: flex; align-items: center; justify-content: center; margin-bottom: 10px;"&gt;
&lt;p&gt;&lt;img decoding="async" style="max-width: 100px; height: auto; margin-right: 10px;" src="https://eigo-rewrite.com/wp-content/uploads/2020/06/logo_tate-1.png" alt="Re-Writeのロゴ" /&gt;&lt;/p&gt;
&lt;div&gt;
&lt;p style="margin: 5px 0;"&gt;【語彙強化講座】：長文読解で必要な語彙・熟語を徹底的に習得し、都立・私立の入試対策に直結する語彙力を養います。&lt;/p&gt;
&lt;p&gt;&lt;a style="background-color: #ff6600; color: white; padding: 5px 10px; text-align: center; text-decoration: none; display: inline-block; font-size: 14px;" href="https://eigo-rewrite.com/vocabulary/"&gt;詳細を見る&lt;/a&gt;&lt;/p&gt;
&lt;/div&gt;
&lt;/div&gt;
&lt;p&gt;&lt;!-- 音読リスニング講座 --&gt;&lt;/p&gt;
&lt;div style="border: 2px solid #ff6600; background-color: #fff0e0; padding: 10px; display: flex; align-items: center; justify-content: center; margin-bottom: 10px;"&gt;
&lt;p&gt;&lt;img decoding="async" style="max-width: 100px; height: auto; margin-right: 10px;" src="https://eigo-rewrite.com/wp-content/uploads/2020/06/logo_tate-1.png" alt="Re-Writeのロゴ" /&gt;&lt;/p&gt;
&lt;div&gt;
&lt;p style="margin: 5px 0;"&gt;【音読リスニング講座】：音読・ディクテーション・シャドーイングを通じて、都立入試リスニング対策を強化します。&lt;/p&gt;
&lt;p&gt;&lt;a style="background-color: #ff6600; color: white; padding: 5px 10px; text-align: center; text-decoration: none; display: inline-block; font-size: 14px;" href="https://eigo-rewrite.com/listening/"&gt;詳細を見る&lt;/a&gt;&lt;/p&gt;
&lt;/div&gt;
&lt;/div&gt;
&lt;p&gt;今度は、”You are not from China.” ”You are”「あなたは」という意味になります。&lt;br /&gt;
ここが一文字ずつ開くという所は大丈夫ですが、この文において、この”am”とか”are”というのを&lt;br /&gt;
&lt;strong&gt;be動詞と言います。&lt;/strong&gt;&lt;br /&gt;
この文ですと、”not”「何とかではない」という意味の単語が付いていますので、&lt;br /&gt;
これは「あなたは中国出身ではありません。」と書かれているんですが、ここに”not”を付けると「何々ではない」という意味になりますので、そうすると「あなたは中国出身ではない。」という意味になります。&lt;br /&gt;
先ほど言ったように、固有名詞、人の名前とか国の名前というのは必ず大文字にするというルールがありますから、ここも文の先頭ではありませんが大文字にするという事に気を付けておきましょう。&lt;/p&gt;
&lt;p&gt;そして最後が、疑問文とその応対、応答文になっています。&lt;br /&gt;
たまに疑問文を作る時に、”You are”が”Are you”になるので、”You”と”Are”をひっくり返す、と覚えてしまう子がいます。&lt;br /&gt;
ひっくり返すと覚えてしまうと、後々主語が長くなった時にどことどこをひっくり返せばいいか分からなくなっちゃうという人がいます。&lt;br /&gt;
それを避ける為に覚え方としては、疑問文にする時はひっくり返すのではなくて&lt;strong&gt;be動詞を前に出す&lt;/strong&gt;と覚えておきましょう。&lt;br /&gt;
このbe動詞を前に出すという発想が後々の”will”とか”can”のような助動詞であったり、&lt;br /&gt;
あるいは一般動詞の疑問文を作る際にも必要になってくるので、何か疑問文を作る時というのは、&lt;br /&gt;
前に出すという所を意識しておきましょう。&lt;br /&gt;
そして&lt;span style="color: #ff0000;"&gt;疑問文の場合は、必ず最後に「?」を付ける&lt;/span&gt;という所も注意点の一つです。&lt;br /&gt;
どうしてもこれをbe動詞を前に出して、そこで文が完成してしまったと思ってしまいがちですが、&lt;br /&gt;
肯定文では最後は「.」を置くのと同じように、疑問文では必ず「?」を置くという所を覚えておきましょう。&lt;br /&gt;
そして応対です。&lt;br /&gt;
「あなたは中国出身ですか？」と聞かれて、「いいえ、違います。」と言った時に、&lt;br /&gt;
最初に”Yes”とか”No”で答える際は、「,」ですね、先ほどの「.」とは違って右から左に書きます。&lt;br /&gt;
&lt;span style="color: #0000ff;"&gt;少し斜めにしたような形で書く&lt;/span&gt;という所を意識しておきましょう。&lt;br /&gt;
この文の場合は、「中国出身ですか？」と聞かれて、「いいえ、違います。」となります。&lt;br /&gt;
じゃあどこ出身なんだ、という事で、答えの文として”I’m from Japan.”「私は日本出身です」と答えていますが、ここです。&lt;br /&gt;
先ほどは「私はカレンです。」という時に、ここ”I am”と書きましたが、この”I am”を短縮して一語で言うと「アイム」と発音します。&lt;br /&gt;
その際もここに「,」のようなものが”I”のすぐ右上に書かれています。&lt;br /&gt;
これはアポストロフィと言いますが、下に書かずに上に書くという所を注意しておきましょう。&lt;br /&gt;
そして、先ほどの中国と同じように日本というのも国名になっていますから、最初は大文字で書くという所を注意して下さい。&lt;br /&gt;
実はこの中に文の先頭は大文字、固有名詞も全て大文字で書く、それから文の最後は「.」を置いて、疑問文の場合はbe動詞を前に出す、そして「?」を付けるという形で、かなり多くのルールが最初から使われています。&lt;br /&gt;
なので、これは本文を読んで、そして理解したなと思って終わりではなくて、New Treasureは&lt;br /&gt;
問題集が付いていますので、このルールを定着させるというつもりで問題集に取り組んで下さい。&lt;/p&gt;
&lt;h2&gt;【まとめ】&lt;/h2&gt;
&lt;table&gt;
&lt;tbody&gt;
&lt;tr style="background-color: #dd8500; color: #ffffff;"&gt;
&lt;th&gt;ポイント&lt;/th&gt;
&lt;th&gt;説明&lt;/th&gt;
&lt;/tr&gt;
&lt;tr style="background-color: #f0b464; color: #000000;"&gt;
&lt;td&gt;文の先頭は大文字&lt;/td&gt;
&lt;td&gt;文を始めるときは、必ず最初の文字を大文字にする。&lt;/td&gt;
&lt;/tr&gt;
&lt;tr style="background-color: #ffffff; color: #000000;"&gt;
&lt;td&gt;固有名詞は大文字&lt;/td&gt;
&lt;td&gt;人名・国名などの固有名詞は、文の途中でも必ず大文字で始める。&lt;/td&gt;
&lt;/tr&gt;
&lt;tr style="background-color: #f0b464; color: #000000;"&gt;
&lt;td&gt;文の最後にピリオド&lt;/td&gt;
&lt;td&gt;平叙文（ふつうの文）の終わりには必ず「.」をつける。&lt;/td&gt;
&lt;/tr&gt;
&lt;tr style="background-color: #ffffff; color: #000000;"&gt;
&lt;td&gt;疑問文は be 動詞を前に出す&lt;/td&gt;
&lt;td&gt;「You are」を「Are you」のように、be動詞を主語の前に出して疑問文を作る。&lt;/td&gt;
&lt;/tr&gt;
&lt;tr style="background-color: #f0b464; color: #000000;"&gt;
&lt;td&gt;疑問文の最後は「?」&lt;/td&gt;
&lt;td&gt;疑問文には必ず文末に「?」をつける。&lt;/td&gt;
&lt;/tr&gt;
&lt;tr style="background-color: #ffffff; color: #000000;"&gt;
&lt;td&gt;「Yes」「No」の後ろにカンマ&lt;/td&gt;
&lt;td&gt;「Yes, I am.」「No, I am not.」のように、Yes/No のあとに「,」を入れる。&lt;/td&gt;
&lt;/tr&gt;
&lt;tr style="background-color: #f0b464; color: #000000;"&gt;
&lt;td&gt;「I am」は「I’m」に短縮できる&lt;/td&gt;
&lt;td&gt;「I am」を短縮するときは「I’m」と書き、アポストロフィ（’）を I の右上につける。&lt;/td&gt;
&lt;/tr&gt;
&lt;/tbody&gt;
&lt;/table&gt;
&lt;h2&gt;【クイズ】&lt;/h2&gt;
&lt;p&gt;&lt;script&gt;
  function showAnswer(id) {
    var ans = document.getElementById(id);
    var btn = document.getElementById(id + '-btn');
    if (ans &amp;&amp; btn) {
      ans.style.display = 'inline';
      btn.style.display = 'none';
    }
  }
&lt;/script&gt;&lt;/p&gt;
&lt;table&gt;
&lt;tbody&gt;
&lt;tr style="background-color: #dd8500; color: #ffffff;"&gt;
&lt;th&gt;問題&lt;/th&gt;
&lt;th&gt;選択肢&lt;/th&gt;
&lt;th&gt;答え&lt;/th&gt;
&lt;/tr&gt;
&lt;tr style="background-color: #f0b464; color: #000000;"&gt;
&lt;td&gt;1. 文の最初の文字はどうするべき？&lt;/td&gt;
&lt;td&gt;A. 小文字 / B. 大文字 / C. どちらでもよい / D. 記号で始める&lt;/td&gt;
&lt;td&gt;&lt;button id="q1-btn"&gt;正解を見る&lt;/button&gt;&lt;br /&gt;
&lt;span id="q1" style="display: none;"&gt;B. 大文字&lt;/span&gt;&lt;/td&gt;
&lt;/tr&gt;
&lt;tr style="background-color: #ffffff; color: #000000;"&gt;
&lt;td&gt;2. 「be動詞」を含む疑問文の作り方は？&lt;/td&gt;
&lt;td&gt;A. 「You are」をそのまま使う / B. 「Are you」にする / C. 「You be」にする / D. 何もしない&lt;/td&gt;
&lt;td&gt;&lt;button id="q2-btn"&gt;正解を見る&lt;/button&gt;&lt;br /&gt;
&lt;span id="q2" style="display: none;"&gt;B. 「Are you」にする&lt;/span&gt;&lt;/td&gt;
&lt;/tr&gt;
&lt;tr style="background-color: #f0b464; color: #000000;"&gt;
&lt;td&gt;3. 「I am」の短縮形は？&lt;/td&gt;
&lt;td&gt;A. Iam / B. I’m / C. Im / D. I-m&lt;/td&gt;
&lt;td&gt;&lt;button id="q3-btn"&gt;正解を見る&lt;/button&gt;&lt;br /&gt;
&lt;span id="q3" style="display: none;"&gt;B. I’m&lt;/span&gt;&lt;/td&gt;
&lt;/tr&gt;
&lt;tr style="background-color: #ffffff; color: #000000;"&gt;
&lt;td&gt;4. 疑問文の最後につける記号は？&lt;/td&gt;
&lt;td&gt;A. . / B. , / C. ? / D. !&lt;/td&gt;
&lt;td&gt;&lt;button id="q4-btn"&gt;正解を見る&lt;/button&gt;&lt;br /&gt;
&lt;span id="q4" style="display: none;"&gt;C. ?&lt;/span&gt;&lt;/td&gt;
&lt;/tr&gt;
&lt;tr style="background-color: #f0b464; color: #000000;"&gt;
&lt;td&gt;5. 固有名詞の例として適切なものは？&lt;/td&gt;
&lt;td&gt;A. apple / B. tokyo / C. Japan / D. chair&lt;/td&gt;
&lt;td&gt;&lt;button id="q5-btn"&gt;正解を見る&lt;/button&gt;&lt;br /&gt;
&lt;span id="q5" style="display: none;"&gt;C. Japan&lt;/span&gt;&lt;/td&gt;
&lt;/tr&gt;
&lt;tr style="background-color: #ffffff; color: #000000;"&gt;
&lt;td&gt;6. 「Yes」や「No」の後には何をつける？&lt;/td&gt;
&lt;td&gt;A. ピリオド / B. カンマ / C. セミコロン / D. 何もつけない&lt;/td&gt;
&lt;td&gt;&lt;button id="q6-btn"&gt;正解を見る&lt;/button&gt;&lt;br /&gt;
&lt;span id="q6" style="display: none;"&gt;B. カンマ&lt;/span&gt;&lt;/td&gt;
&lt;/tr&gt;
&lt;tr style="background-color: #f0b464; color: #000000;"&gt;
&lt;td&gt;7. 「I am from Japan.」の正しい短縮形は？&lt;/td&gt;
&lt;td&gt;A. I am’ from Japan. / B. I’m from Japan. / C. Im from Japan. / D. I’am from Japan.&lt;/td&gt;
&lt;td&gt;&lt;button id="q7-btn"&gt;正解を見る&lt;/button&gt;&lt;br /&gt;
&lt;span id="q7" style="display: none;"&gt;B. I’m from Japan.&lt;/span&gt;&lt;/td&gt;
&lt;/tr&gt;
&lt;tr style="background-color: #ffffff; color: #000000;"&gt;
&lt;td&gt;8. 「あなたは日本出身ですか？」の正しい英語は？&lt;/td&gt;
&lt;td&gt;A. You are from Japan? / B. Are you from Japan? / C. You from Japan are? / D. Are from Japan you?&lt;/td&gt;
&lt;td&gt;&lt;button id="q8-btn"&gt;正解を見る&lt;/button&gt;&lt;br /&gt;
&lt;span id="q8" style="display: none;"&gt;B. Are you from Japan?&lt;/span&gt;&lt;/td&gt;
&lt;/tr&gt;
&lt;tr style="background-color: #f0b464; color: #000000;"&gt;
&lt;td&gt;9. 疑問文で be 動詞はどうする？&lt;/td&gt;
&lt;td&gt;A. 文の最後に置く / B. 先頭に置く / C. 文の途中に増やす / D. 変更しない&lt;/td&gt;
&lt;td&gt;&lt;button id="q9-btn"&gt;正解を見る&lt;/button&gt;&lt;br /&gt;
&lt;span id="q9" style="display: none;"&gt;B. 先頭に置く&lt;/span&gt;&lt;/td&gt;
&lt;/tr&gt;
&lt;tr style="background-color: #ffffff; color: #000000;"&gt;
&lt;td&gt;10. 「.」と「,」の使い方の違いは？&lt;/td&gt;
&lt;td&gt;A. 「.」は文の終わり、「,」はリストや区切りに使う&lt;br /&gt;
B. 「,」は文の終わり、「.」はリスト用&lt;br /&gt;
C. どちらも同じ&lt;br /&gt;
D. 適当に使ってよい&lt;/td&gt;
&lt;td&gt;&lt;button id="q10-btn"&gt;正解を見る&lt;/button&gt;&lt;br /&gt;
&lt;span id="q10" style="display: none;"&gt;A. 「.」は文の終わり、「,」はリストや区切りに使う&lt;/span&gt;&lt;/td&gt;
&lt;/tr&gt;
&lt;/tbody&gt;
&lt;/table&gt;
&lt;p&gt;&lt;!-- 文法復習講座 --&gt;&lt;/p&gt;
&lt;div style="border: 2px solid #ff6600; background-color: #fff0e0; padding: 10px; display: flex; align-items: center; justify-content: center; margin-bottom: 10px;"&gt;
&lt;p&gt;&lt;img decoding="async" style="max-width: 100px; height: auto; margin-right: 10px;" src="https://eigo-rewrite.com/wp-content/uploads/2020/06/logo_tate-1.png" alt="Re-Writeのロゴ" /&gt;&lt;/p&gt;
&lt;div&gt;
&lt;p style="margin: 5px 0;"&gt;【文法復習講座】：中学英文法を短期間で総復習し、高校入試に通用する基礎英作文力を身につけます。&lt;/p&gt;
&lt;p&gt;&lt;a style="background-color: #ff6600; color: white; padding: 5px 10px; text-align: center; text-decoration: none; display: inline-block; font-size: 14px;" href="https://eigo-rewrite.com/bunpou/"&gt;詳細を見る&lt;/a&gt;&lt;/p&gt;
&lt;/div&gt;
&lt;/div&gt;
```
</t>
  </si>
  <si>
    <t xml:space="preserve">以下のページは「スニペット整合性」（本文と title/meta/H1/冒頭文）が弱い可能性があります。
まず【本文】を確認し、想定読者・悩み・解決範囲を把握してください。
そのうえで、GSCの主要クエリ（表示回数上位）を根拠に、
「検索意図に対して、タイトル/メタ/H1/冒頭120字がズレている点」を特定し、
ズレを解消するための修正案（タイトル/メタ/H1/冒頭）を提示してください。
※本文の“大改修”は前提にしません（必要なら追記ブロックは最大1つまで）。
【URL】https://eigo-rewrite.com/column/stage1_lesson12-2/
【ページ分類】MC
【ページ分類の略語（このプロンプト内の定義）】
TP = トップページ（ホーム/サイトの入口）
SP = サービスページ（講座・コース・申込導線）
MC = メインコラム（コラム/解説/勉強法など集客記事）
SC = サブコラム（MCやSPを補強するための補助コラム※サイト定義に合わせて判断）
NW = ニュース/お知らせ（運用上は改善対象外として除外）
ST = 企業情報等のSEO対策を行わないこ固定ページ（運用上は改善対象外として除外）
- / 空欄 / 未分類 = 未分類（このスクリプトでは改善対象外として除外）
※未分類（空欄 / "-" / "未分類"）は作業対象に含めません。
【現状（スニペット要素）】
- タイトル：Stage1 Lesson12-2 英語表現の意味と訳し方徹底
- メタ：比較級・最上級を例文で整理。-er/more、big→biggerのつづり、than＋比較対象、mine/oneまで。
- H1：stage1_Lesson12-2 比較(比較級を用いた比較)【ニュートレジャーの道案内】
- 冒頭120字：それでは Lesson12 セクション2 を進めていきましょう。 NEW TREASURE STAGE1 の文法事項・Lesson一覧の全体像は、 NEW TREASURE STAGE1｜中1英文法 総括＋Lesson一覧（全体像はこちら）
【GSC主要クエリ（表示回数上位50件）】
- easy 比較級｜表示78｜CTR 0.00%｜順位1.0
- 比較級｜表示66｜CTR 0.00%｜順位1.1
- 比較級 最上級｜表示48｜CTR 0.00%｜順位1.0
- 比較級 最上級 例文｜表示33｜CTR 0.00%｜順位1.0
- 比較級 than｜表示30｜CTR 0.00%｜順位1.0
- 英語 比較級｜表示30｜CTR 0.00%｜順位1.0
- 級 英語｜表示23｜CTR 0.00%｜順位3.7
- 英語比較級｜表示19｜CTR 0.00%｜順位1.0
- easy比較級｜表示17｜CTR 0.00%｜順位1.0
- 中二 英語 比較級 最上級｜表示17｜CTR 0.00%｜順位1.5
- 比較級 最上級 more most｜表示15｜CTR 0.00%｜順位1.0
- 比較級最上級｜表示14｜CTR 0.00%｜順位1.0
- 原級比較級｜表示12｜CTR 0.00%｜順位1.0
- hot 比較級｜表示11｜CTR 0.00%｜順位1.2
- 中 二 英語 比較級 最上級｜表示10｜CTR 0.00%｜順位1.4
- than 比較級｜表示9｜CTR 0.00%｜順位1.0
- 比較級 more つける とき｜表示9｜CTR 0.00%｜順位1.0
- 比較級 原級｜表示9｜CTR 0.00%｜順位1.0
- 比較級than｜表示8｜CTR 0.00%｜順位1.0
- 細い 英語 比較級｜表示8｜CTR 0.00%｜順位1.0
- 最上級 比較級｜表示7｜CTR 0.00%｜順位1.0
- hot比較級｜表示6｜CTR 0.00%｜順位1.3
- 比較級 more つけるとき｜表示6｜CTR 0.00%｜順位1.0
- 比較級 公式｜表示6｜CTR 0.00%｜順位1.0
- fluently 比較級｜表示5｜CTR 0.00%｜順位1.0
- 中学 英語 比較級 一覧｜表示5｜CTR 0.00%｜順位2.2
- 比較級の作り方｜表示5｜CTR 0.00%｜順位1.0
- 比較級作り方｜表示5｜CTR 0.00%｜順位1.0
- 英語 比較級 文法｜表示5｜CTR 0.00%｜順位4.0
- 難しい 比較級 最上級｜表示5｜CTR 0.00%｜順位1.0
- easyの比較級｜表示4｜CTR 0.00%｜順位1.0
- more 比較級｜表示4｜CTR 0.00%｜順位1.0
- イージー 比較級｜表示4｜CTR 0.00%｜順位1.0
- 比較級 クイズ｜表示4｜CTR 0.00%｜順位5.3
- 比較級 作り方｜表示4｜CTR 0.00%｜順位1.0
- 比較級 最上級 more,most｜表示4｜CTR 0.00%｜順位1.0
- 比較級 英語｜表示4｜CTR 0.00%｜順位1.0
- 英語 比較級 than｜表示4｜CTR 0.00%｜順位1.0
- 英語 比較級 最上級 more most｜表示4｜CTR 0.00%｜順位1.0
- comparative form｜表示3｜CTR 0.00%｜順位1.0
- easy の比較級｜表示3｜CTR 0.00%｜順位1.0
- er and er｜表示3｜CTR 0.00%｜順位1.0
- what is 比較級 例文｜表示3｜CTR 0.00%｜順位1.0
- イージーの比較級｜表示3｜CTR 0.00%｜順位1.0
- イージー比較級｜表示3｜CTR 0.00%｜順位1.0
- 原級 比較級｜表示3｜CTR 0.00%｜順位1.0
- 最上級比較級｜表示3｜CTR 0.00%｜順位1.0
- 比較級 原級とは｜表示3｜CTR 0.00%｜順位1.0
- 比較級 最上級 同級｜表示3｜CTR 0.00%｜順位1.0
- 比較級 短母音｜表示3｜CTR 0.00%｜順位1.0
【参考：代表語（自動抽出）】easy
【出力（必ずこの順）】
1) 本文の要約（想定読者・悩み・解決）
2) 検索意図の整理（主要クエリから2〜3パターン）
3) 不一致の指摘（タイトル/メタ/H1/冒頭のどこがズレているか）
4) 修正方針（“どの意図に寄せるか”を1つに決める）
5) 修正案（すべてコードブロック）
   - タイトル案3つ（全角35字前後＋56字以上の網羅型を1つ）
   - メタ案3つ（全角90字前後）
   - H1案2つ
   - 冒頭120字（2案：&lt;p&gt;で開始）
【禁則ワード（シート連動）】
以下の【禁則ワード】は、タイトル/メタ/導入文/見出し/本文のいずれにも原則使用しないでください。
言い換えが必要な場合は、自然な日本語に置換してください。
【禁則ワード】
- 崩れ
- 型
- 迷い
- 保留
- 固定
- 手順
- 立て直
- 最短
- 結論だけ
- 乱れ
- 三点確認
- 内部リンク
- 導線
- 設計
- 刺
- まず結論
- 整え
- 押し付けない案内
- 統一
- 次の一手
- 失点
- 確定
- サブコラム
- 30秒
- 1分
- CV
- 網羅
【本文】
```html
&lt;p&gt;&lt;iframe title="YouTube video player" src="https://www.youtube.com/embed/9UrpvC39yRc" width="560" height="315" frameborder="0" allowfullscreen="allowfullscreen"&gt;&lt;span data-mce-type="bookmark" style="display: inline-block; width: 0px; overflow: hidden; line-height: 0;" class="mce_SELRES_start"&gt;﻿&lt;/span&gt;&lt;/iframe&gt;&lt;/p&gt;
&lt;p data-start="59" data-end="141"&gt;それでは &lt;strong data-start="64" data-end="83"&gt;Lesson12 セクション2&lt;/strong&gt; を進めていきましょう。&lt;br /&gt;
NEW TREASURE STAGE1 の文法事項・Lesson一覧の全体像は、&lt;strong&gt;&lt;a href="https://eigo-rewrite.com/column/hub_stage1/"&gt;NEW TREASURE STAGE1｜中1英文法 総括＋Lesson一覧（全体像はこちら）&lt;/a&gt;&lt;/strong&gt;で確認できます。&lt;br data-start="95" data-end="98" /&gt;前回のセクションでは、&lt;strong data-start="109" data-end="132"&gt;&amp;#8220;as ～ as&amp;#8221; を使った原級の比較&lt;/strong&gt; を学習しました。&lt;/p&gt;
&lt;p data-start="143" data-end="181"&gt;今回のセクションでは、&lt;strong data-start="154" data-end="174"&gt;比較級（comparative）&lt;/strong&gt; を扱います。&lt;/p&gt;
&lt;hr data-start="183" data-end="186" /&gt;
&lt;h3 data-start="188" data-end="200"&gt;✅ 比較級とは？&lt;/h3&gt;
&lt;p data-start="202" data-end="235"&gt;比較級とは、&lt;strong data-start="208" data-end="226"&gt;二人・二つのものを比べるとき&lt;/strong&gt; に使う表現です。&lt;/p&gt;
&lt;blockquote data-start="237" data-end="288"&gt;
&lt;p data-start="239" data-end="288"&gt;例）どちらが背が高いか？&lt;br data-start="251" data-end="254" /&gt;　　どちらの方が速いか？&lt;br data-start="268" data-end="271" /&gt;　　どちらの方が使いやすいか？&lt;/p&gt;
&lt;/blockquote&gt;
&lt;p data-start="290" data-end="349"&gt;このように &lt;strong data-start="296" data-end="330"&gt;二つを比べて、どちらがより程度が高いか（または低いか）を表す&lt;/strong&gt; ために、形容詞や副詞の形を変えます。&lt;/p&gt;
&lt;hr data-start="351" data-end="354" /&gt;
&lt;h3 data-start="356" data-end="368"&gt;✅ 原級との違い&lt;/h3&gt;
&lt;p data-start="370" data-end="384"&gt;前回の「as ～ as」は、&lt;/p&gt;
&lt;blockquote data-start="386" data-end="401"&gt;
&lt;p data-start="388" data-end="401"&gt;&lt;strong data-start="388" data-end="397"&gt;同じくらい&lt;/strong&gt; ○○だ&lt;/p&gt;
&lt;/blockquote&gt;
&lt;p data-start="403" data-end="421"&gt;という &lt;strong data-start="407" data-end="416"&gt;対等な比較&lt;/strong&gt; でした。&lt;/p&gt;
&lt;p data-start="423" data-end="434"&gt;それに対して比較級は、&lt;/p&gt;
&lt;blockquote data-start="436" data-end="474"&gt;
&lt;p data-start="438" data-end="474"&gt;&lt;strong data-start="438" data-end="444"&gt;より&lt;/strong&gt; ○○だ&lt;br data-start="448" data-end="451" /&gt;&lt;strong data-start="453" data-end="474"&gt;more / -er を使って変形&lt;/strong&gt;&lt;/p&gt;
&lt;/blockquote&gt;
&lt;p data-start="476" data-end="500"&gt;という、&lt;strong data-start="480" data-end="496"&gt;優劣をはっきり比べる表現&lt;/strong&gt; です。&lt;/p&gt;
&lt;hr data-start="502" data-end="505" /&gt;
&lt;h3 data-start="507" data-end="521"&gt;✅ ここで大事なこと&lt;/h3&gt;
&lt;p data-start="523" data-end="535"&gt;前回と同じく、ポイントは&lt;/p&gt;
&lt;blockquote data-start="537" data-end="557"&gt;
&lt;p data-start="539" data-end="557"&gt;&lt;strong data-start="539" data-end="557"&gt;形容詞 / 副詞の形を変える&lt;/strong&gt;&lt;/p&gt;
&lt;/blockquote&gt;
&lt;p data-start="559" data-end="608"&gt;ということです。&lt;br data-start="567" data-end="570" /&gt;文の語順をいじる単元ではなく、&lt;strong data-start="585" data-end="601"&gt;単語そのものを変える単元&lt;/strong&gt; になります。&lt;/p&gt;
&lt;p&gt;&lt;img decoding="async" fetchpriority="high" class="alignnone wp-image-568" src="https://eigo-rewrite.com/wp-content/uploads/2023/06/IMG_1157-300x37.jpg" alt="" width="827" height="102" srcset="https://eigo-rewrite.com/wp-content/uploads/2023/06/IMG_1157-300x37.jpg 300w, https://eigo-rewrite.com/wp-content/uploads/2023/06/IMG_1157-1024x126.jpg 1024w, https://eigo-rewrite.com/wp-content/uploads/2023/06/IMG_1157-768x95.jpg 768w, https://eigo-rewrite.com/wp-content/uploads/2023/06/IMG_1157.jpg 1200w" sizes="(max-width: 827px) 100vw, 827px" /&gt;&lt;/p&gt;
&lt;p&gt;それではまずこちらです。&lt;br /&gt;
&amp;#8220;Mr. Smith is taller&amp;#8221;という形になっています。&lt;br /&gt;
これが比較級です。&lt;br /&gt;
元々は&amp;#8221;tall&amp;#8221;「背が高い」という意味の形容詞だったものを、この形容詞ですとか副詞の最後に&amp;#8221;er&amp;#8221;を付ける事によって「トーラー」と読み、これで二つのものを比べた時に二人の人を比べた時に&lt;br /&gt;
「よりなんとかだ」という内容を表します。&lt;br /&gt;
そうすると、まず&amp;#8221;Mr. Smith is taller&amp;#8221;「スミスさんはより背が高いんです」と言っていて&lt;br /&gt;
じゃあそれは誰と比べているのかと言った時に、前回のセクションでは&amp;#8221;as&amp;#8221;という単語を使いましたが、今回は&lt;span style="color: #ff6600;"&gt;&amp;#8220;than&amp;#8221;&lt;/span&gt;という単語を使います。&lt;br /&gt;
これで二つのものを比べた時に、&lt;span style="color: #0000ff;"&gt;「こちらよりも」という比較対象を表す接続詞となります。&lt;/span&gt;&lt;br /&gt;
なので、前回の二つ目の&amp;#8221;as&amp;#8221;と同様に、一旦&amp;#8221;than&amp;#8221;の手前までで&amp;#8221;Mr. Smith is tall&amp;#8221;&lt;br /&gt;
「スミスさんは背が高い」という文が成り立っていて、この形容詞の語尾に&amp;#8221;er&amp;#8221;を付け、&lt;br /&gt;
さらにこの&amp;#8221;than&amp;#8221;という単語を付ける事によって、「後ろのものよりも前のものの方が」という意味を表します。&lt;br /&gt;
そうすると、「スミスさんは私のお父さんよりも背が高い。」というような意味合いとなります。&lt;br /&gt;
前回は&amp;#8221;as&amp;#8221;という他の単語を付けるだけでしたが、今回は&lt;span style="color: #ff9900;"&gt;形容詞、副詞自体に&amp;#8221;er&amp;#8221;を付けて形を変える&lt;/span&gt;というような形になっていますので、この&amp;#8221;than&amp;#8221;の手前にあるこの&amp;#8221;er&amp;#8221;の付け方というのが少し問題になってきます。&lt;/p&gt;
&lt;p&gt;&lt;img decoding="async" class="alignnone wp-image-569" src="https://eigo-rewrite.com/wp-content/uploads/2023/06/IMG_1157-1-300x37.jpg" alt="" width="989" height="122" srcset="https://eigo-rewrite.com/wp-content/uploads/2023/06/IMG_1157-1-300x37.jpg 300w, https://eigo-rewrite.com/wp-content/uploads/2023/06/IMG_1157-1-1024x126.jpg 1024w, https://eigo-rewrite.com/wp-content/uploads/2023/06/IMG_1157-1-768x95.jpg 768w, https://eigo-rewrite.com/wp-content/uploads/2023/06/IMG_1157-1.jpg 1200w" sizes="(max-width: 989px) 100vw, 989px" /&gt;&lt;/p&gt;
&lt;p&gt;先ほどはそのまま&amp;#8221;er&amp;#8221;だけを付けていましたが、今回は&amp;#8221;g&amp;#8221;を重ねています。&lt;br /&gt;
これが何でかというと、元々&amp;#8221;big&amp;#8221;という単語が短母音+子音で終わっているので、&lt;br /&gt;
子音を重ねて&amp;#8221;er&amp;#8221;というようなルールになっています。&lt;br /&gt;
これをどこかで聞いた事があると思います。&lt;br /&gt;
何と同じかというと、過去形を作る際に語尾に&amp;#8221;ed&amp;#8221;を付けるというルールがありました。&lt;br /&gt;
あの時に短母音+子音で終わっていれば子音を重ねて&amp;#8221;ed&amp;#8221;、「子音+Y」で終わっていれば&amp;#8221;y&amp;#8221;を&amp;#8221;i&amp;#8221;に変えて&amp;#8221;ed&amp;#8221;という形でいくつかルールがありました。&lt;br /&gt;
この&amp;#8221;er&amp;#8221;の付け方というのは、基本的に&lt;strong&gt;動詞に&amp;#8221;ed&amp;#8221;過去形の&amp;#8221;ed&amp;#8221;を付けた時と全く同じルールになっています。&lt;/strong&gt;&lt;br /&gt;
ですので、過去形を作る際の&amp;#8221;ed&amp;#8221;の付け方がもし覚えられていれば、改めて&amp;#8221;er&amp;#8221;の付け方を学習する必要はありません。全く同じです。&lt;br /&gt;
なので、ここまで学習を進めてきていて&amp;#8221;ed&amp;#8221;の付け方も大丈夫ですという方の場合は、そのまま同じように&amp;#8221;er&amp;#8221;を付ければいいんだなと考えて下さい。&lt;br /&gt;
&lt;!-- 読解強化講座 --&gt;&lt;/p&gt;
&lt;div style="border: 2px solid #ff6600; background-color: #fff0e0; padding: 10px; display: flex; align-items: center; justify-content: center; margin-bottom: 10px;"&gt;
&lt;p&gt;&lt;img decoding="async" style="max-width: 100px; height: auto; margin-right: 10px;" src="https://eigo-rewrite.com/wp-content/uploads/2020/06/logo_tate-1.png" alt="Re-Writeのロゴ" /&gt;&lt;/p&gt;
&lt;div&gt;
&lt;p style="margin: 5px 0;"&gt;【読解強化講座】：速読・精読の力を育て、自校作成校の難解長文に対応する読解力を養成します。&lt;/p&gt;
&lt;p&gt;&lt;a style="background-color: #ff6600; color: white; padding: 5px 10px; text-align: center; text-decoration: none; display: inline-block; font-size: 14px;" href="https://eigo-rewrite.com/dokkaikyouka/"&gt;詳細を見る&lt;/a&gt;&lt;/p&gt;
&lt;/div&gt;
&lt;/div&gt;
&lt;p&gt;そして、前回の復習です。&lt;br /&gt;
&lt;span style="color: #ff0000;"&gt;比較対象は必ず形を揃える&lt;/span&gt;というルールがありました。&lt;br /&gt;
ここが「ジョンの新しいパソコン」となっていて、本当はここを同じ形に揃える為に&amp;#8221;my PC&amp;#8221;したい訳ですが、&amp;#8221;PC&amp;#8221;という単語が重なる事を防ぐ為にここは&amp;#8221;mine&amp;#8221;「私のもの」というような形にしています。&lt;/p&gt;
&lt;p&gt;この比較対象は形を揃えるというのが次の文でもいきてきまして、こちらです。&lt;/p&gt;
&lt;p&gt;&lt;img decoding="async" loading="lazy" class="alignnone wp-image-570" src="https://eigo-rewrite.com/wp-content/uploads/2023/06/IMG_1157-2-300x37.jpg" alt="" width="786" height="97" srcset="https://eigo-rewrite.com/wp-content/uploads/2023/06/IMG_1157-2-300x37.jpg 300w, https://eigo-rewrite.com/wp-content/uploads/2023/06/IMG_1157-2-1024x126.jpg 1024w, https://eigo-rewrite.com/wp-content/uploads/2023/06/IMG_1157-2-768x95.jpg 768w, https://eigo-rewrite.com/wp-content/uploads/2023/06/IMG_1157-2.jpg 1200w" sizes="(max-width: 786px) 100vw, 786px" /&gt;&lt;/p&gt;
&lt;p&gt;&amp;#8220;This question was more difficult for me &amp;#8221;&lt;br /&gt;
長いので一旦この&amp;#8221;than&amp;#8221;の前で区切ります。&lt;br /&gt;
&amp;#8220;more&amp;#8221;がないとすると、「この質問は私にとって難しい」という意味になっています。&lt;br /&gt;
さっきは&amp;#8221;er&amp;#8221;を付けていましたが、今度は&amp;#8221;difficult&amp;#8221;「難しい」という形容詞です。&lt;br /&gt;
こちらは前に&amp;#8221;more&amp;#8221;という単語が付いています。&lt;br /&gt;
これは何かというと、少しスペルが長くて、正式には音節という概念があるんですが、&lt;br /&gt;
&lt;span style="color: #ff0000;"&gt;少し長い単語に関しては&amp;#8221;er&amp;#8221;とかを付けるのではなく前に&lt;strong&gt;&amp;#8220;more&amp;#8221;&lt;/strong&gt;を付けるというルールがあります。&lt;/span&gt;&lt;br /&gt;
実際にどこからが長いのかというのは文字数で決まっている訳ではないので、&lt;span style="color: #008000;"&gt;ある程度のルールというのは存在します。&lt;/span&gt;&lt;br /&gt;
例えば最後が&amp;#8221;likely&amp;#8221;のように&amp;#8221;ly&amp;#8221;で終わっているものであったり&amp;#8221;famous&amp;#8221;のように最後が&amp;#8221;ous&amp;#8221;で終わっているもの、あるいは&amp;#8221;beautiful&amp;#8221;ように「なんとかful」で終わっている単語、こういった単語に関しては基本的に直前に&amp;#8221;more&amp;#8221;を付ける事によって比較級を表します。&lt;br /&gt;
大まかに言うと、母音の数が結構影響してきていまして、&lt;br /&gt;
基本的に中学校の間に出てくる単語に関しましては、ここの母音の数を数えてもらって&lt;br /&gt;
&lt;strong&gt;この母音の数というのが大体三つ三つ以上の場合は直前に&amp;#8221;more&amp;#8221;を付ける事が多くあります。&lt;/strong&gt;&lt;br /&gt;
なので、&amp;#8221;difficulter&amp;#8221;はちょっと言いづらいな、というのは感覚的にもあるかと思うんですが、&lt;br /&gt;
もし分からなくなったらとりあえず母音の数を数えてみて、それが三つ以上であれば&amp;#8221;more&amp;#8221;を付けるんだなと考えて頂いて大丈夫です。&lt;br /&gt;
逆に短い単語であったとしても、こういった接尾辞が単語にあれば基本的に&amp;#8221;more&amp;#8221;を付けると考えて下さい。&lt;/p&gt;
&lt;p&gt;さて、比較対象を見てみます。&lt;br /&gt;
今度は、「この質問」それから「あの質問」という二つを比べている訳ですが、もちろんここでも&amp;#8221;This question&amp;#8221;と&amp;#8221;that question&amp;#8221;というような形で&amp;#8221;question&amp;#8221;を重複させてしまう事になりますから、後半は&amp;#8221;that one&amp;#8221;というような形で&amp;#8221;question&amp;#8221;の代わりに&lt;span style="color: #0000ff;"&gt;&amp;#8220;one&amp;#8221;&lt;/span&gt;という代名詞を使っています。&lt;br /&gt;
ここでも比較対象を揃えるルールが適用されていますから、&amp;#8221;that&amp;#8221;で止めるよりは&amp;#8221;that one&amp;#8221;というような形で書いておきましょう。&lt;br /&gt;
それでは最後に副詞に関しても見てみます。&lt;/p&gt;
&lt;p&gt;&lt;img decoding="async" loading="lazy" class="alignnone wp-image-571" src="https://eigo-rewrite.com/wp-content/uploads/2023/06/IMG_1157-3-300x52.jpg" alt="" width="888" height="154" srcset="https://eigo-rewrite.com/wp-content/uploads/2023/06/IMG_1157-3-300x52.jpg 300w, https://eigo-rewrite.com/wp-content/uploads/2023/06/IMG_1157-3-1024x177.jpg 1024w, https://eigo-rewrite.com/wp-content/uploads/2023/06/IMG_1157-3-768x133.jpg 768w, https://eigo-rewrite.com/wp-content/uploads/2023/06/IMG_1157-3.jpg 1200w" sizes="(max-width: 888px) 100vw, 888px" /&gt;&lt;/p&gt;
&lt;p&gt;また&amp;#8221;than&amp;#8221;の前で切ります。&lt;br /&gt;
そうすると、&amp;#8221;Mike runs faster&amp;#8221;「元々マイクは」&amp;#8221;runs fast&amp;#8221;「速く走る」というような形でした。&lt;br /&gt;
ここはそのままで&amp;#8221;ed&amp;#8221;の付け方と同じです。&lt;br /&gt;
何も特殊なルールはないのでそのまま&amp;#8221;er&amp;#8221;を付けています。&lt;br /&gt;
そして&amp;#8221;than&amp;#8221;「何々により」という接続詞を置いて、今回は人名ですのでそのまま&amp;#8221;Mike&amp;#8221;と&amp;#8221;John&amp;#8221;というのを比べています。&lt;br /&gt;
このセクションでは&lt;strong&gt;&amp;#8220;er&amp;#8221;の付け方が&amp;#8221;ed&amp;#8221;の付け方と同じである事を確認する。&lt;/strong&gt;&lt;br /&gt;
&lt;strong&gt;長い単語の場合は&amp;#8221;more&amp;#8221;を付ける。&lt;/strong&gt;&lt;br /&gt;
そして&lt;strong&gt;元の文の最後の所に「than+誰々」あるいは「何々」というように比較対象を形を揃えて書く。&lt;/strong&gt;&lt;br /&gt;
こういった点に注意して学習を進めて下さい。&lt;br /&gt;
セクション2に関しては以上となります。&lt;/p&gt;
&lt;h2&gt;Lesson12 セクション2：比較級（comparative）まとめ&lt;/h2&gt;
&lt;table style="width: 100%; border-collapse: collapse;"&gt;
&lt;thead&gt;
&lt;tr style="background-color: #dd8500; color: #ffffff;"&gt;
&lt;th style="padding: 8px; border: 1px solid #000;"&gt;項目&lt;/th&gt;
&lt;th style="padding: 8px; border: 1px solid #000;"&gt;内容&lt;/th&gt;
&lt;/tr&gt;
&lt;/thead&gt;
&lt;tbody&gt;
&lt;tr style="background-color: #f0b464; color: #000;"&gt;
&lt;td style="padding: 8px; border: 1px solid #000;"&gt;比較級とは&lt;/td&gt;
&lt;td style="padding: 8px; border: 1px solid #000;"&gt;
&lt;ul&gt;
&lt;li&gt;二人・二つのものを比べるときに使う表現。&lt;/li&gt;
&lt;li&gt;どちらが「より」程度が高いか（または低いか）を表す。&lt;/li&gt;
&lt;li&gt;例：背の高さ・速さ・使いやすさ など。&lt;/li&gt;
&lt;/ul&gt;
&lt;/td&gt;
&lt;/tr&gt;
&lt;tr style="background-color: #ffffff; color: #000;"&gt;
&lt;td style="padding: 8px; border: 1px solid #000;"&gt;原級との違い&lt;/td&gt;
&lt;td style="padding: 8px; border: 1px solid #000;"&gt;
&lt;ul&gt;
&lt;li&gt;原級（as 〜 as）：「同じくらい〜だ」という対等な比較。&lt;/li&gt;
&lt;li&gt;比較級：「より〜だ」と優劣をはっきりさせる比較。&lt;/li&gt;
&lt;li&gt;比較級では &lt;strong&gt;-er / more&lt;/strong&gt; を使う。&lt;/li&gt;
&lt;/ul&gt;
&lt;/td&gt;
&lt;/tr&gt;
&lt;tr style="background-color: #f0b464; color: #000;"&gt;
&lt;td style="padding: 8px; border: 1px solid #000;"&gt;形容詞・副詞の変化&lt;/td&gt;
&lt;td style="padding: 8px; border: 1px solid #000;"&gt;
&lt;ul&gt;
&lt;li&gt;短い単語：語尾に &lt;strong&gt;-er&lt;/strong&gt; をつける（tall → taller）。&lt;/li&gt;
&lt;li&gt;短母音＋子音で終わる語：子音字を重ねて -er（big → bigger）。&lt;/li&gt;
&lt;li&gt;このルールは動詞の過去形 &lt;strong&gt;-ed&lt;/strong&gt; の付け方と同じ。&lt;/li&gt;
&lt;/ul&gt;
&lt;/td&gt;
&lt;/tr&gt;
&lt;tr style="background-color: #ffffff; color: #000;"&gt;
&lt;td style="padding: 8px; border: 1px solid #000;"&gt;more を使う単語&lt;/td&gt;
&lt;td style="padding: 8px; border: 1px solid #000;"&gt;
&lt;ul&gt;
&lt;li&gt;長い単語は語尾に -er をつけず、前に &lt;strong&gt;more&lt;/strong&gt; をつける。&lt;/li&gt;
&lt;li&gt;例：difficult → more difficult。&lt;/li&gt;
&lt;li&gt;語尾が -ly, -ous, -ful などの単語も、基本は more を使う。&lt;/li&gt;
&lt;li&gt;母音の数がだいたい3つ以上の単語は more を使うことが多い。&lt;/li&gt;
&lt;/ul&gt;
&lt;/td&gt;
&lt;/tr&gt;
&lt;tr style="background-color: #f0b464; color: #000;"&gt;
&lt;td style="padding: 8px; border: 1px solid #000;"&gt;than の役割&lt;/td&gt;
&lt;td style="padding: 8px; border: 1px solid #000;"&gt;
&lt;ul&gt;
&lt;li&gt;&lt;strong&gt;than&lt;/strong&gt; は「〜よりも」を表す接続詞。&lt;/li&gt;
&lt;li&gt;比較級の文は「前：比較されるもの」「than＋比較対象」という形。&lt;/li&gt;
&lt;li&gt;例：Mr. Smith is taller &lt;strong&gt;than&lt;/strong&gt; my father.&lt;/li&gt;
&lt;/ul&gt;
&lt;/td&gt;
&lt;/tr&gt;
&lt;tr style="background-color: #ffffff; color: #000;"&gt;
&lt;td style="padding: 8px; border: 1px solid #000;"&gt;比較対象の形をそろえる&lt;/td&gt;
&lt;td style="padding: 8px; border: 1px solid #000;"&gt;
&lt;ul&gt;
&lt;li&gt;比較する2つは「形」をそろえるのが大事。&lt;/li&gt;
&lt;li&gt;同じ名詞が繰り返されるときは &lt;strong&gt;mine / one&lt;/strong&gt; などで言い換える。&lt;/li&gt;
&lt;li&gt;例：my PC ↔ his PC → his &lt;strong&gt;mine&lt;/strong&gt;、this question ↔ that question → that &lt;strong&gt;one&lt;/strong&gt;。&lt;/li&gt;
&lt;/ul&gt;
&lt;/td&gt;
&lt;/tr&gt;
&lt;tr style="background-color: #f0b464; color: #000;"&gt;
&lt;td style="padding: 8px; border: 1px solid #000;"&gt;副詞の比較級&lt;/td&gt;
&lt;td style="padding: 8px; border: 1px solid #000;"&gt;
&lt;ul&gt;
&lt;li&gt;副詞も形容詞と同様に比較級を作る。&lt;/li&gt;
&lt;li&gt;短い副詞：fast → faster（-er を付ける）。&lt;/li&gt;
&lt;li&gt;Mike runs faster than John. などの形で使う。&lt;/li&gt;
&lt;/ul&gt;
&lt;/td&gt;
&lt;/tr&gt;
&lt;/tbody&gt;
&lt;/table&gt;
&lt;hr /&gt;
&lt;h2&gt;比較級セクション2 確認クイズ（10問）&lt;/h2&gt;
&lt;table style="width: 100%; border-collapse: collapse;"&gt;
&lt;thead&gt;
&lt;tr style="background-color: #dd8500; color: #ffffff;"&gt;
&lt;th style="padding: 8px; border: 1px solid #000;"&gt;No.&lt;/th&gt;
&lt;th style="padding: 8px; border: 1px solid #000;"&gt;問題&lt;/th&gt;
&lt;th style="padding: 8px; border: 1px solid #000;"&gt;選択肢（A～D）&lt;/th&gt;
&lt;th style="padding: 8px; border: 1px solid #000;"&gt;正解&lt;/th&gt;
&lt;/tr&gt;
&lt;/thead&gt;
&lt;tbody&gt;&lt;!-- Q1 --&gt;&lt;/p&gt;
&lt;tr style="background-color: #f0b464; color: #000;"&gt;
&lt;td style="padding: 8px; border: 1px solid #000;"&gt;1&lt;/td&gt;
&lt;td style="padding: 8px; border: 1px solid #000;"&gt;比較級は、どのようなときに使う表現ですか。&lt;/td&gt;
&lt;td style="padding: 8px; border: 1px solid #000;"&gt;
&lt;ol style="margin: 0; padding-left: 18px;" type="A"&gt;
&lt;li&gt;三つ以上のものを順番に並べるとき&lt;/li&gt;
&lt;li&gt;二人・二つのものを比べるとき&lt;/li&gt;
&lt;li&gt;同じものを繰り返し説明するとき&lt;/li&gt;
&lt;li&gt;未来の予定を話すとき&lt;/li&gt;
&lt;/ol&gt;
&lt;/td&gt;
&lt;td style="padding: 8px; border: 1px solid #000; text-align: center;"&gt;&lt;button class="show-answer" type="button" data-target="answer1"&gt;正解を見る&lt;/button&gt;&lt;br /&gt;
&lt;span id="answer1" style="display: none;"&gt;正解：B&lt;/span&gt;&lt;/td&gt;
&lt;/tr&gt;
&lt;p&gt;&lt;!-- Q2 --&gt;&lt;/p&gt;
&lt;tr style="background-color: #ffffff; color: #000;"&gt;
&lt;td style="padding: 8px; border: 1px solid #000;"&gt;2&lt;/td&gt;
&lt;td style="padding: 8px; border: 1px solid #000;"&gt;原級（as ～ as）と比較級の違いとして、正しいものはどれですか。&lt;/td&gt;
&lt;td style="padding: 8px; border: 1px solid #000;"&gt;
&lt;ol style="margin: 0; padding-left: 18px;" type="A"&gt;
&lt;li&gt;原級は優劣をはっきりさせる、比較級は同じくらいを表す。&lt;/li&gt;
&lt;li&gt;原級は三つ以上を比べ、比較級は二つを比べる。&lt;/li&gt;
&lt;li&gt;原級は「同じくらい」、比較級は「より〜だ」と優劣をはっきりさせる。&lt;/li&gt;
&lt;li&gt;原級も比較級もまったく同じ意味である。&lt;/li&gt;
&lt;/ol&gt;
&lt;/td&gt;
&lt;td style="padding: 8px; border: 1px solid #000; text-align: center;"&gt;&lt;button class="show-answer" type="button" data-target="answer2"&gt;正解を見る&lt;/button&gt;&lt;br /&gt;
&lt;span id="answer2" style="display: none;"&gt;正解：C&lt;/span&gt;&lt;/td&gt;
&lt;/tr&gt;
&lt;p&gt;&lt;!-- Q3 --&gt;&lt;/p&gt;
&lt;tr style="background-color: #f0b464; color: #000;"&gt;
&lt;td style="padding: 8px; border: 1px solid #000;"&gt;3&lt;/td&gt;
&lt;td style="padding: 8px; border: 1px solid #000;"&gt;次のうち、短い形容詞の比較級の作り方として正しいものはどれですか。&lt;/td&gt;
&lt;td style="padding: 8px; border: 1px solid #000;"&gt;
&lt;ol style="margin: 0; padding-left: 18px;" type="A"&gt;
&lt;li&gt;語尾に &lt;strong&gt;-er&lt;/strong&gt; をつける。&lt;/li&gt;
&lt;li&gt;語頭に &lt;strong&gt;more&lt;/strong&gt; をつける。&lt;/li&gt;
&lt;li&gt;語尾に &lt;strong&gt;-ed&lt;/strong&gt; をつける。&lt;/li&gt;
&lt;li&gt;語尾に &lt;strong&gt;-ing&lt;/strong&gt; をつける。&lt;/li&gt;
&lt;/ol&gt;
&lt;/td&gt;
&lt;td style="padding: 8px; border: 1px solid #000; text-align: center;"&gt;&lt;button class="show-answer" type="button" data-target="answer3"&gt;正解を見る&lt;/button&gt;&lt;br /&gt;
&lt;span id="answer3" style="display: none;"&gt;正解：A&lt;/span&gt;&lt;/td&gt;
&lt;/tr&gt;
&lt;p&gt;&lt;!-- Q4 --&gt;&lt;/p&gt;
&lt;tr style="background-color: #ffffff; color: #000;"&gt;
&lt;td style="padding: 8px; border: 1px solid #000;"&gt;4&lt;/td&gt;
&lt;td style="padding: 8px; border: 1px solid #000;"&gt;big「大きい」の比較級が bigger になる理由として最も適切な説明はどれですか。&lt;/td&gt;
&lt;td style="padding: 8px; border: 1px solid #000;"&gt;
&lt;ol style="margin: 0; padding-left: 18px;" type="A"&gt;
&lt;li&gt;語尾が母音で終わるから。&lt;/li&gt;
&lt;li&gt;短母音＋子音で終わるので、子音を重ねて -er をつけるから。&lt;/li&gt;
&lt;li&gt;三音節以上の単語だから。&lt;/li&gt;
&lt;li&gt;過去形だから。&lt;/li&gt;
&lt;/ol&gt;
&lt;/td&gt;
&lt;td style="padding: 8px; border: 1px solid #000; text-align: center;"&gt;&lt;button class="show-answer" type="button" data-target="answer4"&gt;正解を見る&lt;/button&gt;&lt;br /&gt;
&lt;span id="answer4" style="display: none;"&gt;正解：B&lt;/span&gt;&lt;/td&gt;
&lt;/tr&gt;
&lt;p&gt;&lt;!-- Q5 --&gt;&lt;/p&gt;
&lt;tr style="background-color: #f0b464; color: #000;"&gt;
&lt;td style="padding: 8px; border: 1px solid #000;"&gt;5&lt;/td&gt;
&lt;td style="padding: 8px; border: 1px solid #000;"&gt;「過去形 -ed の付け方と同じルールになる」と説明されていたのは、どの部分ですか。&lt;/td&gt;
&lt;td style="padding: 8px; border: 1px solid #000;"&gt;
&lt;ol style="margin: 0; padding-left: 18px;" type="A"&gt;
&lt;li&gt;-er をつけるときのつづりの変化&lt;/li&gt;
&lt;li&gt;-ing をつけるときのつづりの変化&lt;/li&gt;
&lt;li&gt;-ly をつけるときのつづりの変化&lt;/li&gt;
&lt;li&gt;-est をつけるときのつづりの変化&lt;/li&gt;
&lt;/ol&gt;
&lt;/td&gt;
&lt;td style="padding: 8px; border: 1px solid #000; text-align: center;"&gt;&lt;button class="show-answer" type="button" data-target="answer5"&gt;正解を見る&lt;/button&gt;&lt;br /&gt;
&lt;span id="answer5" style="display: none;"&gt;正解：A&lt;/span&gt;&lt;/td&gt;
&lt;/tr&gt;
&lt;p&gt;&lt;!-- Q6 --&gt;&lt;/p&gt;
&lt;tr style="background-color: #ffffff; color: #000;"&gt;
&lt;td style="padding: 8px; border: 1px solid #000;"&gt;6&lt;/td&gt;
&lt;td style="padding: 8px; border: 1px solid #000;"&gt;次のうち、一般的に &lt;strong&gt;more&lt;/strong&gt; を使って比較級を作る語の特徴として正しいものはどれですか。&lt;/td&gt;
&lt;td style="padding: 8px; border: 1px solid #000;"&gt;
&lt;ol style="margin: 0; padding-left: 18px;" type="A"&gt;
&lt;li&gt;一音節で終わる語&lt;/li&gt;
&lt;li&gt;最後が -y で終わる語&lt;/li&gt;
&lt;li&gt;語尾が -ly, -ous, -ful などで終わる語&lt;/li&gt;
&lt;li&gt;母音をまったく含まない語&lt;/li&gt;
&lt;/ol&gt;
&lt;/td&gt;
&lt;td style="padding: 8px; border: 1px solid #000; text-align: center;"&gt;&lt;button class="show-answer" type="button" data-target="answer6"&gt;正解を見る&lt;/button&gt;&lt;br /&gt;
&lt;span id="answer6" style="display: none;"&gt;正解：C&lt;/span&gt;&lt;/td&gt;
&lt;/tr&gt;
&lt;p&gt;&lt;!-- Q7 --&gt;&lt;/p&gt;
&lt;tr style="background-color: #f0b464; color: #000;"&gt;
&lt;td style="padding: 8px; border: 1px solid #000;"&gt;7&lt;/td&gt;
&lt;td style="padding: 8px; border: 1px solid #000;"&gt;difficult の比較級として正しいものはどれですか。&lt;/td&gt;
&lt;td style="padding: 8px; border: 1px solid #000;"&gt;
&lt;ol style="margin: 0; padding-left: 18px;" type="A"&gt;
&lt;li&gt;difficulter&lt;/li&gt;
&lt;li&gt;more difficult&lt;/li&gt;
&lt;li&gt;difficult more&lt;/li&gt;
&lt;li&gt;difficultest&lt;/li&gt;
&lt;/ol&gt;
&lt;/td&gt;
&lt;td style="padding: 8px; border: 1px solid #000; text-align: center;"&gt;&lt;button class="show-answer" type="button" data-target="answer7"&gt;正解を見る&lt;/button&gt;&lt;br /&gt;
&lt;span id="answer7" style="display: none;"&gt;正解：B&lt;/span&gt;&lt;/td&gt;
&lt;/tr&gt;
&lt;p&gt;&lt;!-- Q8 --&gt;&lt;/p&gt;
&lt;tr style="background-color: #ffffff; color: #000;"&gt;
&lt;td style="padding: 8px; border: 1px solid #000;"&gt;8&lt;/td&gt;
&lt;td style="padding: 8px; border: 1px solid #000;"&gt;「比較対象は必ず形をそろえる」という説明の具体例として、適切な組み合わせはどれですか。&lt;/td&gt;
&lt;td style="padding: 8px; border: 1px solid #000;"&gt;
&lt;ol style="margin: 0; padding-left: 18px;" type="A"&gt;
&lt;li&gt;my PC と his computer&lt;/li&gt;
&lt;li&gt;my PC と mine&lt;/li&gt;
&lt;li&gt;this question と she&lt;/li&gt;
&lt;li&gt;my father と mine&lt;/li&gt;
&lt;/ol&gt;
&lt;/td&gt;
&lt;td style="padding: 8px; border: 1px solid #000; text-align: center;"&gt;&lt;button class="show-answer" type="button" data-target="answer8"&gt;正解を見る&lt;/button&gt;&lt;br /&gt;
&lt;span id="answer8" style="display: none;"&gt;正解：B&lt;/span&gt;&lt;/td&gt;
&lt;/tr&gt;
&lt;p&gt;&lt;!-- Q9 --&gt;&lt;/p&gt;
&lt;tr style="background-color: #f0b464; color: #000;"&gt;
&lt;td style="padding: 8px; border: 1px solid #000;"&gt;9&lt;/td&gt;
&lt;td style="padding: 8px; border: 1px solid #000;"&gt;this question と that question を比べるとき、後ろを that one とする理由として最も近い説明はどれですか。&lt;/td&gt;
&lt;td style="padding: 8px; border: 1px solid #000;"&gt;
&lt;ol style="margin: 0; padding-left: 18px;" type="A"&gt;
&lt;li&gt;question という語を繰り返さないため。&lt;/li&gt;
&lt;li&gt;one の方が難しい単語だから。&lt;/li&gt;
&lt;li&gt;現在形を表すため。&lt;/li&gt;
&lt;li&gt;受動態を表すため。&lt;/li&gt;
&lt;/ol&gt;
&lt;/td&gt;
&lt;td style="padding: 8px; border: 1px solid #000; text-align: center;"&gt;&lt;button class="show-answer" type="button" data-target="answer9"&gt;正解を見る&lt;/button&gt;&lt;br /&gt;
&lt;span id="answer9" style="display: none;"&gt;正解：A&lt;/span&gt;&lt;/td&gt;
&lt;/tr&gt;
&lt;p&gt;&lt;!-- Q10 --&gt;&lt;/p&gt;
&lt;tr style="background-color: #ffffff; color: #000;"&gt;
&lt;td style="padding: 8px; border: 1px solid #000;"&gt;10&lt;/td&gt;
&lt;td style="padding: 8px; border: 1px solid #000;"&gt;「Mike runs faster than John.」について正しい説明はどれですか。&lt;/td&gt;
&lt;td style="padding: 8px; border: 1px solid #000;"&gt;
&lt;ol style="margin: 0; padding-left: 18px;" type="A"&gt;
&lt;li&gt;形容詞 fast の比較級であり、「マイクはジョンより速い」となる。&lt;/li&gt;
&lt;li&gt;副詞 fast の比較級であり、「マイクはジョンより速く走る」となる。&lt;/li&gt;
&lt;li&gt;原級の文であり、「マイクもジョンも同じくらい速い」となる。&lt;/li&gt;
&lt;li&gt;未来の文であり、「マイクはジョンより速く走るだろう」となる。&lt;/li&gt;
&lt;/ol&gt;
&lt;/td&gt;
&lt;td style="padding: 8px; border: 1px solid #000; text-align: center;"&gt;&lt;button class="show-answer" type="button" data-target="answer10"&gt;正解を見る&lt;/button&gt;&lt;br /&gt;
&lt;span id="answer10" style="display: none;"&gt;正解：B&lt;/span&gt;&lt;/td&gt;
&lt;/tr&gt;
&lt;/tbody&gt;
&lt;/table&gt;
&lt;p&gt;&lt;!-- ▼▼ ここがボタンを動かすスクリプト ▼▼ --&gt;&lt;br /&gt;
&lt;script&gt;
document.addEventListener('DOMContentLoaded', function () {
  var buttons = document.querySelectorAll('.show-answer');
  buttons.forEach(function (button) {
    button.addEventListener('click', function () {
      var targetId = this.getAttribute('data-target');
      var answer = document.getElementById(targetId);
      if (answer) {
        answer.style.display = 'inline';
      }
      this.style.display = 'none';
    });
  });
});
&lt;/script&gt;&lt;br /&gt;
&lt;!-- ▲▲ ここまでスクリプト ▲▲ --&gt;&lt;/p&gt;
&lt;p&gt;&lt;!-- 大学受験英作文講座 --&gt;&lt;/p&gt;
&lt;div style="border: 2px solid #ff6600; background-color: #fff0e0; padding: 10px; display: flex; align-items: center; justify-content: center;"&gt;
&lt;p&gt;&lt;img decoding="async" style="max-width: 100px; height: auto; margin-right: 10px;" src="https://eigo-rewrite.com/wp-content/uploads/2020/06/logo_tate-1.png" alt="Re-Writeのロゴ" /&gt;&lt;/p&gt;
&lt;div&gt;
&lt;p style="margin: 5px 0;"&gt;【大学受験英作文講座】：和文英訳・自由英作文を段階的に練習し、伝わる英作文の構築力を育成します。&lt;/p&gt;
&lt;p&gt;&lt;a style="background-color: #ff6600; color: white; padding: 5px 10px; text-align: center; text-decoration: none; display: inline-block; font-size: 14px;" href="https://eigo-rewrite.com/kobetsueisakubun/"&gt;詳細を見る&lt;/a&gt;&lt;/p&gt;
&lt;/div&gt;
&lt;/div&gt;
```
</t>
  </si>
  <si>
    <t xml:space="preserve">以下のページは「スニペット整合性」（本文と title/meta/H1/冒頭文）が弱い可能性があります。
まず【本文】を確認し、想定読者・悩み・解決範囲を把握してください。
そのうえで、GSCの主要クエリ（表示回数上位）を根拠に、
「検索意図に対して、タイトル/メタ/H1/冒頭120字がズレている点」を特定し、
ズレを解消するための修正案（タイトル/メタ/H1/冒頭）を提示してください。
※本文の“大改修”は前提にしません（必要なら追記ブロックは最大1つまで）。
【URL】https://eigo-rewrite.com/column/stage2-lesson12-1/
【ページ分類】MC
【ページ分類の略語（このプロンプト内の定義）】
TP = トップページ（ホーム/サイトの入口）
SP = サービスページ（講座・コース・申込導線）
MC = メインコラム（コラム/解説/勉強法など集客記事）
SC = サブコラム（MCやSPを補強するための補助コラム※サイト定義に合わせて判断）
NW = ニュース/お知らせ（運用上は改善対象外として除外）
ST = 企業情報等のSEO対策を行わないこ固定ページ（運用上は改善対象外として除外）
- / 空欄 / 未分類 = 未分類（このスクリプトでは改善対象外として除外）
※未分類（空欄 / "-" / "未分類"）は作業対象に含めません。
【現状（スニペット要素）】
- タイトル：STAGE2 Lesson12-1疑問文/仮定法(間接疑問)【ニュートレジャーの道案内】 - 受験英語専門ゼミ「Re-Write」(リライト)
- メタ：Lesson12 では、まず疑問文について学習します。さまざまな種類の疑問文を学んだあとに、仮定法という少し特
- H1：STAGE2 Lesson12-1疑問文/仮定法(間接疑問)【ニュートレジャーの道案内】
- 冒頭120字：Lesson12 では、まず疑問文について学習します。さまざまな種類の疑問文を学んだあとに、仮定法という少し特殊な、いわば 心情表現 に関わる文法を扱います。 NEW TREASURE STAGE2 の文法事項・Lesson一覧の全体像は、
【GSC主要クエリ（表示回数上位50件）】
- 間接疑問文｜表示199｜CTR 0.00%｜順位1.0
- 仮定法 疑問文｜表示114｜CTR 1.75%｜順位6.0
- 間接疑問文 関係代名詞｜表示36｜CTR 0.00%｜順位1.0
- 仮定法疑問文｜表示31｜CTR 0.00%｜順位5.3
- 間接疑問文 訳し方｜表示28｜CTR 0.00%｜順位3.2
- 仮定法の疑問文｜表示23｜CTR 0.00%｜順位6.3
- 間接疑問文 関係副詞 違い｜表示20｜CTR 0.00%｜順位2.0
- 間接疑問とは｜表示15｜CTR 0.00%｜順位1.0
- 間接疑問文 how｜表示14｜CTR 0.00%｜順位1.0
- 間接疑問文 わかりやすく｜表示14｜CTR 0.00%｜順位1.0
- 間接疑問文 what｜表示11｜CTR 0.00%｜順位1.0
- how 間接疑問文｜表示10｜CTR 0.00%｜順位1.0
- 間接疑問文 中学｜表示10｜CTR 0.00%｜順位3.8
- 間接疑問文と関係副詞の違い｜表示10｜CTR 0.00%｜順位1.9
- what 間接疑問文｜表示9｜CTR 0.00%｜順位3.6
- 間接疑問文 時制｜表示9｜CTR 0.00%｜順位2.9
- 関係副詞と間接疑問文｜表示9｜CTR 0.00%｜順位2.0
- 間接疑問文と疑問詞+toの違い｜表示8｜CTR 0.00%｜順位1.8
- 疑問文 文型｜表示7｜CTR 0.00%｜順位3.3
- 関係疑問文｜表示7｜CTR 0.00%｜順位1.0
- 仮定法 疑問文 what｜表示6｜CTR 0.00%｜順位9.3
- 関係代名詞 間接疑問文 見分け方｜表示6｜CTR 0.00%｜順位1.0
- 仮定法 疑問｜表示5｜CTR 0.00%｜順位6.4
- 間接疑問文 isが 最後に くる｜表示5｜CTR 0.00%｜順位2.0
- 間接疑問文 疑問詞+to 違い｜表示5｜CTR 0.00%｜順位2.8
- 間接疑問文 関係副詞｜表示5｜CTR 0.00%｜順位2.6
- 間接疑問文と関係代名詞の違い｜表示5｜CTR 0.00%｜順位1.0
- how間接疑問文｜表示4｜CTR 0.00%｜順位1.0
- 間接疑問文 いつ習う｜表示4｜CTR 0.00%｜順位1.0
- 間接疑問文 関係代名詞 違い｜表示4｜CTR 0.00%｜順位1.0
- 関係代名詞 間接疑問文｜表示4｜CTR 0.00%｜順位6.0
- フランス語 倒置疑問文｜表示3｜CTR 0.00%｜順位2.0
- 間接疑問 関係代名詞 違い｜表示3｜CTR 0.00%｜順位2.3
- 間接疑問文 例文｜表示3｜CTR 0.00%｜順位1.0
- 間接疑問文いつ習う｜表示3｜CTR 0.00%｜順位1.0
- 間接疑問文訳し方｜表示3｜CTR 0.00%｜順位3.0
- 間接疑問節とは｜表示3｜CTR 0.00%｜順位1.0
- 関係代名詞と間接疑問文の違い｜表示3｜CTR 0.00%｜順位1.0
- 関係副詞 間接疑問文 違い｜表示3｜CTR 0.00%｜順位1.7
- how much 間接疑問文｜表示2｜CTR 0.00%｜順位1.0
- かんせつぎもんぶん｜表示2｜CTR 0.00%｜順位1.0
- 仮定法 疑問文 例文｜表示2｜CTR 0.00%｜順位6.0
- 疑問詞 倒置｜表示2｜CTR 0.00%｜順位1.0
- 間接疑問 what｜表示2｜CTR 0.00%｜順位1.0
- 間接疑問文 わかりやすく 中学生｜表示2｜CTR 0.00%｜順位1.0
- 間接疑問文how｜表示2｜CTR 0.00%｜順位1.0
- 間接疑問文とは｜表示2｜CTR 0.00%｜順位1.0
- 間接疑問文のwhat｜表示2｜CTR 0.00%｜順位1.0
- 関係代名詞 疑問文｜表示2｜CTR 0.00%｜順位1.0
- what 疑問代名詞｜表示1｜CTR 0.00%｜順位1.0
【参考：代表語（自動抽出）】間接疑問文
【出力（必ずこの順）】
1) 本文の要約（想定読者・悩み・解決）
2) 検索意図の整理（主要クエリから2〜3パターン）
3) 不一致の指摘（タイトル/メタ/H1/冒頭のどこがズレているか）
4) 修正方針（“どの意図に寄せるか”を1つに決める）
5) 修正案（すべてコードブロック）
   - タイトル案3つ（全角35字前後＋56字以上の網羅型を1つ）
   - メタ案3つ（全角90字前後）
   - H1案2つ
   - 冒頭120字（2案：&lt;p&gt;で開始）
【禁則ワード（シート連動）】
以下の【禁則ワード】は、タイトル/メタ/導入文/見出し/本文のいずれにも原則使用しないでください。
言い換えが必要な場合は、自然な日本語に置換してください。
【禁則ワード】
- 崩れ
- 型
- 迷い
- 保留
- 固定
- 手順
- 立て直
- 最短
- 結論だけ
- 乱れ
- 三点確認
- 内部リンク
- 導線
- 設計
- 刺
- まず結論
- 整え
- 押し付けない案内
- 統一
- 次の一手
- 失点
- 確定
- サブコラム
- 30秒
- 1分
- CV
- 網羅
【本文】
```html
&lt;p&gt;&lt;iframe title="YouTube video player" src="https://www.youtube.com/embed/jWihRHiFktc?si=xNo-DqxAMuO3raRU" width="560" height="315" frameborder="0" allowfullscreen="allowfullscreen"&gt;&lt;/iframe&gt;&lt;/p&gt;
&lt;p data-start="26" data-end="107"&gt;Lesson12 では、まず疑問文について学習します。さまざまな種類の疑問文を学んだあとに、仮定法という少し特殊な、いわば&lt;strong data-start="87" data-end="95"&gt;心情表現&lt;/strong&gt;に関わる文法を扱います。&lt;br /&gt;
NEW TREASURE STAGE2 の文法事項・Lesson一覧の全体像は、&lt;strong&gt;&lt;a href="https://eigo-rewrite.com/column/hub_stage2/"&gt;NEW TREASURE STAGE2｜中2英文法 総括＋Lesson一覧（全体像はこちら）&lt;/a&gt;&lt;/strong&gt;で確認できます。&lt;/p&gt;
&lt;p data-start="109" data-end="203"&gt;セクション1では、最初に &lt;strong data-start="122" data-end="130"&gt;間接疑問&lt;/strong&gt; という疑問文の一種を進めていきます。名前が分かりづらいので、まずは「どのように使うのか」「どのように訳すのか」という点から確認していきましょう。&lt;/p&gt;
&lt;p&gt;&lt;img decoding="async" fetchpriority="high" class="alignnone size-medium wp-image-857" src="https://eigo-rewrite.com/wp-content/uploads/2023/11/スライド用1-1-300x169.jpg" alt="" width="300" height="169" srcset="https://eigo-rewrite.com/wp-content/uploads/2023/11/スライド用1-1-300x169.jpg 300w, https://eigo-rewrite.com/wp-content/uploads/2023/11/スライド用1-1-1024x576.jpg 1024w, https://eigo-rewrite.com/wp-content/uploads/2023/11/スライド用1-1-768x432.jpg 768w, https://eigo-rewrite.com/wp-content/uploads/2023/11/スライド用1-1-320x180.jpg 320w, https://eigo-rewrite.com/wp-content/uploads/2023/11/スライド用1-1.jpg 1280w" sizes="(max-width: 300px) 100vw, 300px" /&gt;&lt;/p&gt;
&lt;p&gt;まず間接疑問と書いてあって、間接的な疑問文なのかと思いきや、こちらに書いたように&lt;span style="color: #0000ff;"&gt;疑問文の名詞化&lt;/span&gt;と書いてあります。&lt;/p&gt;
&lt;p&gt;名詞化というとよく分からないかと思いますが、前回のセクションというか、前回のLessonで「疑問詞 + to 不定詞」というのを学習しました。&lt;/p&gt;
&lt;p&gt;「どこへ行くべきか」とか「何を買うべきか」です。あのような形になりまして、前回は「疑問詞 + to 不定詞」だったものが、今度は&lt;strong&gt;疑問詞+主語、動詞&lt;/strong&gt;という形になります。&lt;/p&gt;
&lt;p&gt;こちらに書いたように疑問詞がありまして、そのあとが主語、動詞です。これによって疑問詞の訳をまず書いて、そのあとに「何々か」と付けます。&lt;/p&gt;
&lt;p&gt;どういう事かというと、こちらにまず&amp;#8221;when&amp;#8221;疑問詞があります。疑問詞のあとに&amp;#8221;the party&amp;#8221;という主語があって、&amp;#8221;will start&amp;#8221;動詞があります。そうすると、これ全体で一つの塊となります。&lt;/p&gt;
&lt;p&gt;本来は疑問文なので、&amp;#8221;when is the party start&amp;#8221;という形になる所を、この文の途中に名詞化して組み込む際というのは、基本的に疑問詞があって主語、動詞となるという順番になります。&lt;/p&gt;
&lt;p&gt;これに主語と動詞を訳して最後に「か」と付けますから、そうすると&amp;#8221;when&amp;#8221;「いつパーティが始まるのかを私は知らない」というような形になります。&lt;/p&gt;
&lt;p&gt;「疑問詞 + to 不定詞」と同じで、名詞の塊という事は、主語になれる、目的語になれる、補語になれる、この三つの使い方がある訳ですが、このように&amp;#8221;know&amp;#8221;動詞のあとに置いて目的語にする事が多いです。&lt;/p&gt;
&lt;p&gt;ですから、「私はパーティがいつ始まるのかを知らない」というふうに、この&lt;strong&gt;「を」&lt;/strong&gt;付けて訳す事が出来るという事になります。&lt;br /&gt;
&lt;!-- 語彙強化講座 --&gt;&lt;/p&gt;
&lt;div style="border: 2px solid #ff6600; background-color: #fff0e0; padding: 10px; display: flex; align-items: center; justify-content: center; margin-bottom: 10px;"&gt;&lt;img decoding="async" style="max-width: 100px; height: auto; margin-right: 10px;" src="https://eigo-rewrite.com/wp-content/uploads/2020/06/logo_tate-1.png" alt="Re-Writeのロゴ" /&gt;&lt;/p&gt;
&lt;div&gt;
&lt;p style="margin: 5px 0;"&gt;【語彙強化講座】：長文読解で必要な語彙・熟語を徹底的に習得し、都立・私立の入試対策に直結する語彙力を養います。&lt;/p&gt;
&lt;p&gt;&lt;a style="background-color: #ff6600; color: white; padding: 5px 10px; text-align: center; text-decoration: none; display: inline-block; font-size: 14px;" href="https://eigo-rewrite.com/vocabulary/"&gt;詳細を見る&lt;/a&gt;&lt;/p&gt;
&lt;/div&gt;
&lt;/div&gt;
&lt;p&gt;二つ目の文でも&amp;#8221;Can you tell me&amp;#8221;「私に教えてくれませんか」とありますが、普通は「tell + 人 + 名詞」となる所を、この疑問詞+主語、動詞今回は目的語これが一つの塊になっていて、こういった塊になります。&lt;/p&gt;
&lt;p&gt;そうすると、「私にこの塊を教えてくれませんか」という意味になっていて、この｢何々を｣に当たる部分に&amp;#8221;why&amp;#8221;「なぜサムが私の」&amp;#8221;invitation&amp;#8221;「招待を」招待を&amp;#8221;refused&amp;#8221;「断ったのか教えてくれませんか」というような意味になっています。&lt;/p&gt;
&lt;p&gt;私は「何々を知らない」「私に何々を教えてくれませんか」その「を」に当たる所にいつ誰が何したのかとかなぜ誰が何したのかというふうに文のような形になります。こういったものを&lt;span style="color: #ff0000;"&gt;間接疑問&lt;/span&gt;と言います。&lt;/p&gt;
&lt;p&gt;最後はちょっと注意して頂きたいポイントになっていまして、今は疑問詞 + 主語、動詞とふつうに言っていたんですが今回は&amp;#8221;who&amp;#8221;「誰が」というふうになっていて、この疑問詞がすでに主語の扱いになっていますから、この疑問詞+主語というのが&amp;#8221;who&amp;#8221;でまとめられているので、これで一つの塊です。&lt;/p&gt;
&lt;p&gt;&amp;#8220;who&amp;#8221;のあとに直接&amp;#8221;made&amp;#8221;動詞が来ます。そして&amp;#8221;this birthday cake&amp;#8221;からこれが目的語になりますから、これで一つの塊、つまりあなたは誰がこの誕生日ケーキを作ったのか知っています？というような意味になります。&lt;/p&gt;
&lt;p&gt;このように&lt;span style="color: #ff0000;"&gt;基本的には疑問詞+主語、動詞「誰が」と「何人が」というように、疑問詞が主語の場合は主語のすぐあとに動詞を付けます。&lt;/span&gt;&lt;br /&gt;
このような形で間接疑問という塊を作ります。&lt;/p&gt;
&lt;hr /&gt;
&lt;p&gt;&lt;iframe title="YouTube video player" src="https://www.youtube.com/embed/lxwd1bZUvFQ?si=Cq-DoHGo4GKz1t7k" width="560" height="315" frameborder="0" allowfullscreen="allowfullscreen"&gt;&lt;/iframe&gt;&lt;/p&gt;
&lt;p&gt;それでは間接疑問の注意点について説明をします。注意点としては、&lt;strong&gt;時制の一致&lt;/strong&gt;という所に注意しなければいけません。&lt;br /&gt;
&lt;!-- 文法復習講座 --&gt;&lt;/p&gt;
&lt;div style="border: 2px solid #ff6600; background-color: #fff0e0; padding: 10px; display: flex; align-items: center; justify-content: center; margin-bottom: 10px;"&gt;&lt;img decoding="async" style="max-width: 100px; height: auto; margin-right: 10px;" src="https://eigo-rewrite.com/wp-content/uploads/2020/06/logo_tate-1.png" alt="Re-Writeのロゴ" /&gt;&lt;/p&gt;
&lt;div&gt;
&lt;p style="margin: 5px 0;"&gt;【文法復習講座】：中学英文法を短期間で総復習し、高校入試に通用する基礎英作文力を身につけます。&lt;/p&gt;
&lt;p&gt;&lt;a style="background-color: #ff6600; color: white; padding: 5px 10px; text-align: center; text-decoration: none; display: inline-block; font-size: 14px;" href="https://eigo-rewrite.com/bunpou/"&gt;詳細を見る&lt;/a&gt;&lt;/p&gt;
&lt;/div&gt;
&lt;/div&gt;
&lt;p&gt;&lt;img decoding="async" loading="lazy" class="alignnone size-medium wp-image-858" src="https://eigo-rewrite.com/wp-content/uploads/2023/11/スライド用2-2-300x169.jpg" alt="" width="300" height="169" srcset="https://eigo-rewrite.com/wp-content/uploads/2023/11/スライド用2-2-300x169.jpg 300w, https://eigo-rewrite.com/wp-content/uploads/2023/11/スライド用2-2-1024x576.jpg 1024w, https://eigo-rewrite.com/wp-content/uploads/2023/11/スライド用2-2-768x432.jpg 768w, https://eigo-rewrite.com/wp-content/uploads/2023/11/スライド用2-2-320x180.jpg 320w, https://eigo-rewrite.com/wp-content/uploads/2023/11/スライド用2-2.jpg 1280w" sizes="(max-width: 300px) 100vw, 300px" /&gt;&lt;/p&gt;
&lt;p&gt;日本語では、例えばこちらの&amp;#8221;I wanted to know&amp;#8221;「私は知りたかった」とありまして、そのあとが疑問詞+主語+動詞となっていますから、これで一つの塊になっている訳です。&lt;/p&gt;
&lt;p&gt;訳してみると、&amp;#8221;how&amp;#8221;「どのように私があなたに」目的語ですね、&amp;#8221;contact&amp;#8221;「接触する」とか「連絡を取る」とありますので、つまり「私はあなたにどうやったら連絡を取れるのか知りたかった。」となります。&lt;/p&gt;
&lt;p&gt;「知りたかった」の所は&amp;#8221;wanted&amp;#8221;と&amp;#8221;ed&amp;#8221;が付いていますが、日本語ではここを訳す時に「私がどうやってあなたに連絡を取れるか」というふうに、「取れたか」とはあまり訳しません。&lt;/p&gt;
&lt;p&gt;つまり、日本語ではこちらのメインじゃない方の主語、動詞の動詞の方は「何々した」ではなく、普通の「何々する」と訳すわけですが、英語というのは、&lt;span style="color: #0000ff;"&gt;こちらが&amp;#8221;wanted&amp;#8221;と過去形なので、これに合わせてこちらも過去形にしなければいけないんです。&lt;/span&gt;&lt;/p&gt;
&lt;p&gt;こういった形でメインの主語、動詞の動詞が過去形だった場合、この間接疑問の中の主語、動詞のこの動詞の部分も過去形で揃えなければいけないという事になります。&lt;/p&gt;
&lt;p&gt;こちらの塊の場合ですと、「彼は私に彼女がいつ家に帰ってくるかを尋ねた」となっています。ここでは&amp;#8221;would&amp;#8221;という助動詞を使っていますが、これは&amp;#8221;will&amp;#8221;の過去形になります。つまり、彼が訪ねた時点から見た未来を言いたい訳です。&lt;/p&gt;
&lt;p&gt;なので、&amp;#8221;He ask me when she will ではなくて、&amp;#8221;asked&amp;#8221;と過去の形ですので助動詞も過去形にして揃えるという事になります。&lt;/p&gt;
&lt;p&gt;訳す時は、ここが「帰ってきた」ではなくて「いつ帰ってくるか」というふうに普通の形、現在形で訳しますが形としては過去形で揃えます。&lt;/p&gt;
&lt;p&gt;ただ、&lt;span style="color: #ff6600;"&gt;日本語に訳す時はこの中というのは「何々した」ではなくて「何々する」というふうに普通の現在形のような形で訳します。&lt;/span&gt;こういった点に注意をして下さい。&lt;/p&gt;
&lt;p&gt;この間接疑問はとにかく&lt;span style="color: #ff0000;"&gt;語順&lt;/span&gt;とそれから間接疑問の中の和訳、この2点に注意をしてしっかり文を書いて定着させて下さい。&lt;br /&gt;
&lt;iframe title="YouTube video player" src="https://www.youtube.com/embed/jWihRHiFktc?si=xNo-DqxAMuO3raRU" width="560" height="315" frameborder="0" allowfullscreen="allowfullscreen"&gt;&lt;/iframe&gt;&lt;/p&gt;
&lt;p&gt;Lesson12 では、まず疑問文について学習します。さまざまな種類の疑問文を学んだあとに、仮定法という少し特殊な、いわば&lt;strong&gt;心情表現&lt;/strong&gt;に関わる文法を扱います。&lt;/p&gt;
&lt;p&gt;セクション1では、最初に &lt;strong&gt;間接疑問&lt;/strong&gt; という疑問文の一種を進めていきます。名前が分かりづらいので、まずは「どのように使うのか」「どのように訳すのか」という点から確認していきましょう。&lt;/p&gt;
&lt;p&gt;&lt;img decoding="async" fetchpriority="high" class="alignnone size-medium wp-image-857" src="https://eigo-rewrite.com/wp-content/uploads/2023/11/スライド用1-1-300x169.jpg" alt="" width="300" height="169" srcset="https://eigo-rewrite.com/wp-content/uploads/2023/11/スライド用1-1-300x169.jpg 300w, https://eigo-rewrite.com/wp-content/uploads/2023/11/スライド用1-1-1024x576.jpg 1024w, https://eigo-rewrite.com/wp-content/uploads/2023/11/スライド用1-1-768x432.jpg 768w, https://eigo-rewrite.com/wp-content/uploads/2023/11/スライド用1-1-320x180.jpg 320w, https://eigo-rewrite.com/wp-content/uploads/2023/11/スライド用1-1.jpg 1280w" sizes="(max-width: 300px) 100vw, 300px" /&gt;&lt;/p&gt;
&lt;p&gt;&lt;!-- 語彙強化講座 --&gt;&lt;/p&gt;
&lt;div style="border: 2px solid #ff6600; background-color: #fff0e0; padding: 10px; display: flex; align-items: center; justify-content: center; margin-bottom: 10px;"&gt;&lt;img decoding="async" style="max-width: 100px; height: auto; margin-right: 10px;" src="https://eigo-rewrite.com/wp-content/uploads/2020/06/logo_tate-1.png" alt="Re-Writeのロゴ" /&gt;&lt;/p&gt;
&lt;div&gt;
&lt;p style="margin: 5px 0;"&gt;【語彙強化講座】：長文読解で必要な語彙・熟語を徹底的に習得し、都立・私立の入試対策に直結する語彙力を養います。&lt;/p&gt;
&lt;p&gt;&lt;a style="background-color: #ff6600; color: white; padding: 5px 10px; text-align: center; text-decoration: none; display: inline-block; font-size: 14px;" href="https://eigo-rewrite.com/vocabulary/"&gt;詳細を見る&lt;/a&gt;&lt;/p&gt;
&lt;/div&gt;
&lt;/div&gt;
&lt;p&gt;&lt;iframe title="YouTube video player" src="https://www.youtube.com/embed/lxwd1bZUvFQ?si=Cq-DoHGo4GKz1t7k" width="560" height="315" frameborder="0" allowfullscreen="allowfullscreen"&gt;&lt;/iframe&gt;&lt;/p&gt;
&lt;p&gt;&lt;!-- 文法復習講座 --&gt;&lt;/p&gt;
&lt;div style="border: 2px solid #ff6600; background-color: #fff0e0; padding: 10px; display: flex; align-items: center; justify-content: center; margin-bottom: 10px;"&gt;&lt;img decoding="async" style="max-width: 100px; height: auto; margin-right: 10px;" src="https://eigo-rewrite.com/wp-content/uploads/2020/06/logo_tate-1.png" alt="Re-Writeのロゴ" /&gt;&lt;/p&gt;
&lt;div&gt;
&lt;p style="margin: 5px 0;"&gt;【文法復習講座】：中学英文法を短期間で総復習し、高校入試に通用する基礎英作文力を身につけます。&lt;/p&gt;
&lt;p&gt;&lt;a style="background-color: #ff6600; color: white; padding: 5px 10px; text-align: center; text-decoration: none; display: inline-block; font-size: 14px;" href="https://eigo-rewrite.com/bunpou/"&gt;詳細を見る&lt;/a&gt;&lt;/p&gt;
&lt;/div&gt;
&lt;/div&gt;
&lt;p&gt;&lt;img decoding="async" loading="lazy" class="alignnone size-medium wp-image-858" src="https://eigo-rewrite.com/wp-content/uploads/2023/11/スライド用2-2-300x169.jpg" alt="" width="300" height="169" srcset="https://eigo-rewrite.com/wp-content/uploads/2023/11/スライド用2-2-300x169.jpg 300w, https://eigo-rewrite.com/wp-content/uploads/2023/11/スライド用2-2-1024x576.jpg 1024w, https://eigo-rewrite.com/wp-content/uploads/2023/11/スライド用2-2-768x432.jpg 768w, https://eigo-rewrite.com/wp-content/uploads/2023/11/スライド用2-2-320x180.jpg 320w, https://eigo-rewrite.com/wp-content/uploads/2023/11/スライド用2-2.jpg 1280w" sizes="(max-width: 300px) 100vw, 300px" /&gt;&lt;/p&gt;
&lt;hr /&gt;
&lt;h2&gt;Lesson12 間接疑問＆時制の一致まとめ&lt;/h2&gt;
&lt;h3&gt;1. 間接疑問の基本&lt;/h3&gt;
&lt;ul&gt;
&lt;li&gt;&lt;strong&gt;間接疑問＝疑問文の名詞化&lt;/strong&gt;。「疑問文そのもの」が一つの名詞の塊として文に組み込まれる。&lt;/li&gt;
&lt;li&gt;形は基本的に&lt;strong&gt;「疑問詞 + 主語 + 動詞」&lt;/strong&gt;となり、全体を「～か（どうか）」と訳す。&lt;/li&gt;
&lt;li&gt;「疑問詞 + to 不定詞」と同様、&lt;strong&gt;主語・目的語・補語&lt;/strong&gt;の位置に入れることができる。&lt;/li&gt;
&lt;/ul&gt;
&lt;h3&gt;2. 文中での働き&lt;/h3&gt;
&lt;ul&gt;
&lt;li&gt;名詞の塊なので、&lt;strong&gt;主語&lt;/strong&gt;・&lt;strong&gt;目的語&lt;/strong&gt;・&lt;strong&gt;補語&lt;/strong&gt;のいずれにもなれる。&lt;/li&gt;
&lt;li&gt;特に「know / tell / ask」などの後ろに置いて、&lt;strong&gt;目的語&lt;/strong&gt;として使われることが多い。&lt;br /&gt;
例：I don’t know &lt;u&gt;when the party will start&lt;/u&gt;.（私はパーティがいつ始まるのかを知らない）&lt;/li&gt;
&lt;li&gt;「～を知らない」「～を教えてくれませんか」の&lt;strong&gt;「を」にあたる部分&lt;/strong&gt;が間接疑問の塊になる。&lt;/li&gt;
&lt;/ul&gt;
&lt;h3&gt;3. 語順のポイント&lt;/h3&gt;
&lt;ul&gt;
&lt;li&gt;直接疑問：When &lt;strong&gt;will&lt;/strong&gt; the party &lt;strong&gt;start&lt;/strong&gt;?&lt;br /&gt;
間接疑問：I don’t know when the party &lt;strong&gt;will start&lt;/strong&gt;.&lt;/li&gt;
&lt;li&gt;間接疑問の中は&lt;strong&gt;平叙文と同じ語順&lt;/strong&gt;（疑問詞 + 主語 + 動詞）になる点に注意。&lt;/li&gt;
&lt;li&gt;&lt;strong&gt;疑問詞が主語のとき&lt;/strong&gt;（who など）は、疑問詞自体が主語になる。&lt;br /&gt;
例：Do you know &lt;u&gt;who made this birthday cake&lt;/u&gt;?（誰がこのケーキを作ったのか）&lt;/li&gt;
&lt;/ul&gt;
&lt;h3&gt;4. 時制の一致（間接疑問の要注意ポイント）&lt;/h3&gt;
&lt;ul&gt;
&lt;li&gt;主節の動詞が&lt;strong&gt;過去形&lt;/strong&gt;なら、間接疑問の中の動詞も原則として&lt;strong&gt;過去形にそろえる&lt;/strong&gt;。&lt;/li&gt;
&lt;li&gt;例：I &lt;strong&gt;wanted&lt;/strong&gt; to know &lt;u&gt;how I could contact you&lt;/u&gt;.&lt;br /&gt;
「私はあなたにどうやって連絡を取れるのか知りたかった。」（英語では wanted に合わせて could）&lt;/li&gt;
&lt;li&gt;例：He &lt;strong&gt;asked&lt;/strong&gt; me &lt;u&gt;when she would come home&lt;/u&gt;.&lt;br /&gt;
「彼は私に、彼女がいつ家に帰ってくるか尋ねた。」（asked に合わせて would）&lt;/li&gt;
&lt;/ul&gt;
&lt;h3&gt;5. 和訳のコツ&lt;/h3&gt;
&lt;ul&gt;
&lt;li&gt;英語では過去形でそろえるが、&lt;strong&gt;日本語に訳すときは「～するか」と現在形寄りで訳す&lt;/strong&gt;ことが多い。&lt;/li&gt;
&lt;li&gt;「I wanted to know ……」は「～したか」ではなく「～するか」で訳すのが自然。&lt;/li&gt;
&lt;li&gt;間接疑問では、&lt;strong&gt;語順（平叙文の順）&lt;/strong&gt;と&lt;strong&gt;日本語訳の時制の感覚&lt;/strong&gt;の二つを意識する。&lt;/li&gt;
&lt;/ul&gt;
&lt;h3&gt;6. まとめ（ここを押さえる）&lt;/h3&gt;
&lt;table style="table-layout: fixed; line-height: 150%; width: 100%; border-collapse: collapse; margin-top: 10px;"&gt;
&lt;tbody&gt;
&lt;tr style="background-color: #dd8500; color: #ffffff;" align="center"&gt;
&lt;th width="25%"&gt;ポイント&lt;/th&gt;
&lt;th width="75%"&gt;内容&lt;/th&gt;
&lt;/tr&gt;
&lt;tr style="background-color: #f0b464; color: #000000;"&gt;
&lt;td align="center"&gt;定義&lt;/td&gt;
&lt;td&gt;間接疑問は&lt;strong&gt;疑問文の名詞化&lt;/strong&gt;であり、「疑問詞 + 主語 + 動詞」で一つの塊になる。&lt;/td&gt;
&lt;/tr&gt;
&lt;tr style="background-color: #ffffff; color: #000000;"&gt;
&lt;td align="center"&gt;語順&lt;/td&gt;
&lt;td&gt;直接疑問の「疑問詞 + 助動詞 + 主語」ではなく、&lt;strong&gt;「疑問詞 + 主語 + 動詞」&lt;/strong&gt;と平叙文の語順になる。&lt;/td&gt;
&lt;/tr&gt;
&lt;tr style="background-color: #f0b464; color: #000000;"&gt;
&lt;td align="center"&gt;役割&lt;/td&gt;
&lt;td&gt;名詞の塊として、&lt;strong&gt;主語・目的語・補語&lt;/strong&gt;になれる。特に know / tell / ask の目的語としてよく使う。&lt;/td&gt;
&lt;/tr&gt;
&lt;tr style="background-color: #ffffff; color: #000000;"&gt;
&lt;td align="center"&gt;訳し方&lt;/td&gt;
&lt;td&gt;疑問詞の意味を訳したあとに&lt;strong&gt;「～か（どうか）」&lt;/strong&gt;を付ける。例：when ～「いつ～するのか」。&lt;/td&gt;
&lt;/tr&gt;
&lt;tr style="background-color: #f0b464; color: #000000;"&gt;
&lt;td align="center"&gt;whが主語のとき&lt;/td&gt;
&lt;td&gt;&lt;strong&gt;who / what などが主語&lt;/strong&gt;になる場合、その直後に動詞を置く（who made ～ など）。&lt;/td&gt;
&lt;/tr&gt;
&lt;tr style="background-color: #ffffff; color: #000000;"&gt;
&lt;td align="center"&gt;時制の一致&lt;/td&gt;
&lt;td&gt;主節が過去（wanted / asked）なら、間接疑問の中も &lt;strong&gt;could / would / 過去形&lt;/strong&gt; などで過去にそろえる。&lt;/td&gt;
&lt;/tr&gt;
&lt;tr style="background-color: #f0b464; color: #000000;"&gt;
&lt;td align="center"&gt;日本語の時制&lt;/td&gt;
&lt;td&gt;英語では過去形でも、日本語では多くの場合&lt;strong&gt;現在形っぽく&lt;/strong&gt;「～するか」と訳す。&lt;/td&gt;
&lt;/tr&gt;
&lt;/tbody&gt;
&lt;/table&gt;
&lt;hr /&gt;
&lt;h2&gt;確認クイズ（間接疑問と時制の一致：10問）&lt;/h2&gt;
&lt;p&gt;次の問題に答えなさい。A～Dの中から最も適切なものを1つ選び、「正解を見る」ボタンを押して答えを確認しましょう。&lt;/p&gt;
&lt;table style="table-layout: fixed; line-height: 150%; width: 100%; border-collapse: collapse; margin-top: 10px;"&gt;
&lt;tbody&gt;
&lt;tr style="background-color: #dd8500; color: #ffffff;" align="center"&gt;
&lt;th width="8%"&gt;No.&lt;/th&gt;
&lt;th width="47%"&gt;問題&lt;/th&gt;
&lt;th width="25%"&gt;選択肢&lt;/th&gt;
&lt;th width="20%"&gt;正解&lt;/th&gt;
&lt;/tr&gt;
&lt;p&gt;&lt;!-- Q1 --&gt;&lt;/p&gt;
&lt;tr style="background-color: #f0b464; color: #000000;"&gt;
&lt;td align="center"&gt;1&lt;/td&gt;
&lt;td&gt;Lesson12 セクション1で扱う「間接疑問」を最もよく表している説明はどれか。&lt;/td&gt;
&lt;td&gt;A：普通の疑問文をそのまま文頭に置いた表現&lt;br /&gt;
B：主語と動詞を省略した省略疑問文&lt;br /&gt;
C：疑問文を&lt;strong&gt;名詞の塊&lt;/strong&gt;として文中に組み込んだ表現&lt;br /&gt;
D：感嘆文を疑問文に変えた表現&lt;/td&gt;
&lt;td align="center"&gt;&lt;button id="btn-1"&gt;正解を見る&lt;/button&gt;&lt;br /&gt;
&lt;span id="answer-1" style="display: none;"&gt;正解：C&lt;/span&gt;&lt;/td&gt;
&lt;/tr&gt;
&lt;p&gt;&lt;!-- Q2 --&gt;&lt;/p&gt;
&lt;tr style="background-color: #ffffff; color: #000000;"&gt;
&lt;td align="center"&gt;2&lt;/td&gt;
&lt;td&gt;「パーティがいつ始まるのか私は知らない。」を間接疑問を用いて表すとき、最も適切なのはどれか。&lt;/td&gt;
&lt;td&gt;A：I don’t know &lt;strong&gt;when will the party start&lt;/strong&gt;.&lt;br /&gt;
B：I don’t know &lt;strong&gt;when the party will start&lt;/strong&gt;.&lt;br /&gt;
C：I don’t know &lt;strong&gt;when will start the party&lt;/strong&gt;.&lt;br /&gt;
D：I don’t know &lt;strong&gt;when does the party start&lt;/strong&gt;.&lt;/td&gt;
&lt;td align="center"&gt;&lt;button id="btn-2"&gt;正解を見る&lt;/button&gt;&lt;br /&gt;
&lt;span id="answer-2" style="display: none;"&gt;正解：B&lt;/span&gt;&lt;/td&gt;
&lt;/tr&gt;
&lt;p&gt;&lt;!-- Q3 --&gt;&lt;/p&gt;
&lt;tr style="background-color: #f0b464; color: #000000;"&gt;
&lt;td align="center"&gt;3&lt;/td&gt;
&lt;td&gt;「なぜサムが私の招待を断ったのか教えてくれませんか。」に最も近い英語はどれか。&lt;/td&gt;
&lt;td&gt;A：Can you tell me &lt;strong&gt;why did Sam refuse my invitation&lt;/strong&gt;?&lt;br /&gt;
B：Can you tell me &lt;strong&gt;why Sam refused my invitation&lt;/strong&gt;?&lt;br /&gt;
C：Can you tell me &lt;strong&gt;why did my invitation refuse Sam&lt;/strong&gt;?&lt;br /&gt;
D：Can you tell me &lt;strong&gt;why Sam did refuse my invitation&lt;/strong&gt;?&lt;/td&gt;
&lt;td align="center"&gt;&lt;button id="btn-3"&gt;正解を見る&lt;/button&gt;&lt;br /&gt;
&lt;span id="answer-3" style="display: none;"&gt;正解：B&lt;/span&gt;&lt;/td&gt;
&lt;/tr&gt;
&lt;p&gt;&lt;!-- Q4 --&gt;&lt;/p&gt;
&lt;tr style="background-color: #ffffff; color: #000000;"&gt;
&lt;td align="center"&gt;4&lt;/td&gt;
&lt;td&gt;間接疑問「when the party will start」のような塊は、文中でどのような働きをするか。&lt;/td&gt;
&lt;td&gt;A：形容詞として名詞を修飾する&lt;br /&gt;
B：副詞として動詞だけを修飾する&lt;br /&gt;
C：名詞の塊として&lt;strong&gt;主語・目的語・補語&lt;/strong&gt;になれる&lt;br /&gt;
D：接続詞として文と文をつなぐ&lt;/td&gt;
&lt;td align="center"&gt;&lt;button id="btn-4"&gt;正解を見る&lt;/button&gt;&lt;br /&gt;
&lt;span id="answer-4" style="display: none;"&gt;正解：C&lt;/span&gt;&lt;/td&gt;
&lt;/tr&gt;
&lt;p&gt;&lt;!-- Q5 --&gt;&lt;/p&gt;
&lt;tr style="background-color: #f0b464; color: #000000;"&gt;
&lt;td align="center"&gt;5&lt;/td&gt;
&lt;td&gt;「who」が主語となる間接疑問の説明として最も適切なのはどれか。&lt;/td&gt;
&lt;td&gt;A：「who」のあとには必ず助動詞を置く必要がある。&lt;br /&gt;
B：「who」のあとには主語をもう一度置かなければならない。&lt;br /&gt;
C：「who」自体が主語となるので、そのあとに&lt;strong&gt;すぐ動詞&lt;/strong&gt;を置く。&lt;br /&gt;
D：「who」が主語になることはない。&lt;/td&gt;
&lt;td align="center"&gt;&lt;button id="btn-5"&gt;正解を見る&lt;/button&gt;&lt;br /&gt;
&lt;span id="answer-5" style="display: none;"&gt;正解：C&lt;/span&gt;&lt;/td&gt;
&lt;/tr&gt;
&lt;p&gt;&lt;!-- Q6 --&gt;&lt;/p&gt;
&lt;tr style="background-color: #ffffff; color: #000000;"&gt;
&lt;td align="center"&gt;6&lt;/td&gt;
&lt;td&gt;「I wanted to know how I (    ) contact you.」のカッコに最も適切なのはどれか。&lt;/td&gt;
&lt;td&gt;A：can&lt;br /&gt;
B：could&lt;br /&gt;
C：contacted&lt;br /&gt;
D：will&lt;/td&gt;
&lt;td align="center"&gt;&lt;button id="btn-6"&gt;正解を見る&lt;/button&gt;&lt;br /&gt;
&lt;span id="answer-6" style="display: none;"&gt;正解：B&lt;/span&gt;&lt;/td&gt;
&lt;/tr&gt;
&lt;p&gt;&lt;!-- Q7 --&gt;&lt;/p&gt;
&lt;tr style="background-color: #f0b464; color: #000000;"&gt;
&lt;td align="center"&gt;7&lt;/td&gt;
&lt;td&gt;「彼は私に、彼女がいつ家に帰ってくるか尋ねた。」の英訳として、時制の一致を守っているものはどれか。&lt;/td&gt;
&lt;td&gt;A：He asked me when she &lt;strong&gt;will&lt;/strong&gt; come home.&lt;br /&gt;
B：He asked me when she &lt;strong&gt;would&lt;/strong&gt; come home.&lt;br /&gt;
C：He asked me when she &lt;strong&gt;comes&lt;/strong&gt; home.&lt;br /&gt;
D：He asked me when she &lt;strong&gt;came&lt;/strong&gt; home.（必ず過去の一点だと限定するニュアンス）&lt;/td&gt;
&lt;td align="center"&gt;&lt;button id="btn-7"&gt;正解を見る&lt;/button&gt;&lt;br /&gt;
&lt;span id="answer-7" style="display: none;"&gt;正解：B&lt;/span&gt;&lt;/td&gt;
&lt;/tr&gt;
&lt;p&gt;&lt;!-- Q8 --&gt;&lt;/p&gt;
&lt;tr style="background-color: #ffffff; color: #000000;"&gt;
&lt;td align="center"&gt;8&lt;/td&gt;
&lt;td&gt;「I wanted to know how I could contact you.」の日本語として最も自然なのはどれか。&lt;/td&gt;
&lt;td&gt;A：私はどうやってあなたに連絡を取れたか知りたかった。&lt;br /&gt;
B：私はどうやってあなたに連絡を取るか知りたかった。&lt;br /&gt;
C：私はどうやってあなたに連絡を取っていたか知りたかった。&lt;br /&gt;
D：私はどうやってあなたに連絡を取ろうとしていたか知りたかった。&lt;/td&gt;
&lt;td align="center"&gt;&lt;button id="btn-8"&gt;正解を見る&lt;/button&gt;&lt;br /&gt;
&lt;span id="answer-8" style="display: none;"&gt;正解：B&lt;/span&gt;&lt;/td&gt;
&lt;/tr&gt;
&lt;p&gt;&lt;!-- Q9 --&gt;&lt;/p&gt;
&lt;tr style="background-color: #f0b464; color: #000000;"&gt;
&lt;td align="center"&gt;9&lt;/td&gt;
&lt;td&gt;間接疑問の訳し方として最も適切な説明はどれか。&lt;/td&gt;
&lt;td&gt;A：疑問詞の訳の前に必ず「もし」を付ける。&lt;br /&gt;
B：疑問詞の意味のあとに&lt;strong&gt;「～か（どうか）」&lt;/strong&gt;を付けて訳す。&lt;br /&gt;
C：必ず「～したか」と過去形で訳す。&lt;br /&gt;
D：疑問詞は訳さず、文の最後だけ「か」とする。&lt;/td&gt;
&lt;td align="center"&gt;&lt;button id="btn-9"&gt;正解を見る&lt;/button&gt;&lt;br /&gt;
&lt;span id="answer-9" style="display: none;"&gt;正解：B&lt;/span&gt;&lt;/td&gt;
&lt;/tr&gt;
&lt;p&gt;&lt;!-- Q10 --&gt;&lt;/p&gt;
&lt;tr style="background-color: #ffffff; color: #000000;"&gt;
&lt;td align="center"&gt;10&lt;/td&gt;
&lt;td&gt;授業で強調された「間接疑問で特に注意すべきポイント」の組み合わせとして最も適切なのはどれか。&lt;/td&gt;
&lt;td&gt;A：語順と語彙のレベル&lt;br /&gt;
B：語順と&lt;strong&gt;時制の一致・和訳の感覚&lt;/strong&gt;&lt;br /&gt;
C：発音とアクセント&lt;br /&gt;
D：句読点と大文字・小文字&lt;/td&gt;
&lt;td align="center"&gt;&lt;button id="btn-10"&gt;正解を見る&lt;/button&gt;&lt;br /&gt;
&lt;span id="answer-10" style="display: none;"&gt;正解：B&lt;/span&gt;&lt;/td&gt;
&lt;/tr&gt;
&lt;/tbody&gt;
&lt;/table&gt;
&lt;p&gt;&lt;script type="text/javascript"&gt;
function showAnswer(id) {
  var ans = document.getElementById('answer-' + id);
  var btn = document.getElementById('btn-' + id);
  if (ans &amp;&amp; btn) {
    ans.style.display = 'inline';
    btn.style.display = 'none';
  }
}
&lt;/script&gt;&lt;/p&gt;
```
</t>
  </si>
  <si>
    <t xml:space="preserve">以下のページは「スニペット整合性」（本文と title/meta/H1/冒頭文）が弱い可能性があります。
まず【本文】を確認し、想定読者・悩み・解決範囲を把握してください。
そのうえで、GSCの主要クエリ（表示回数上位）を根拠に、
「検索意図に対して、タイトル/メタ/H1/冒頭120字がズレている点」を特定し、
ズレを解消するための修正案（タイトル/メタ/H1/冒頭）を提示してください。
※本文の“大改修”は前提にしません（必要なら追記ブロックは最大1つまで）。
【URL】https://jukureiwa.com/tips/syakaianki/
【ページ分類】MC
【ページ分類の略語（このプロンプト内の定義）】
TP = トップページ（ホーム/サイトの入口）
SP = サービスページ（講座・コース・申込導線）
MC = メインコラム（コラム/解説/勉強法など集客記事）
SC = サブコラム（MCやSPを補強するための補助コラム※サイト定義に合わせて判断）
NW = ニュース/お知らせ（運用上は改善対象外として除外）
ST = 企業情報等のSEO対策を行わないこ固定ページ（運用上は改善対象外として除外）
- / 空欄 / 未分類 = 未分類（このスクリプトでは改善対象外として除外）
※未分類（空欄 / "-" / "未分類"）は作業対象に含めません。
【現状（スニペット要素）】
- タイトル：中学受験社会の覚え方・暗記方法 - 受験社会専門塾「令和」
- メタ：中学受験社会の効率的な暗記法を解説。流れで理解し、五感を活用、ワークで反復学習することで記憶定着を強化。効率的に社会の暗記力を高めましょう！
- H1：中学受験社会の覚え方・暗記方法
- 冒頭120字：中学受験社会の覚え方・暗記方法 「覚えたはずなのに、模試で出てこない」――暗記量より“思い出せる状態”が足りていないだけかもしれません。 中学受験社会は、歴史の出来事、地理の特色、公民の制度など、覚える情報が一気に増えます。ワークはやってい
【GSC主要クエリ（表示回数上位50件）】
- 社会覚え方｜表示104｜CTR 0.00%｜順位9.7
- 社会 覚え方｜表示89｜CTR 0.00%｜順位9.4
- 社会 暗記方法｜表示51｜CTR 0.00%｜順位3.3
- 社会 暗記｜表示47｜CTR 0.00%｜順位5.2
- 社会暗記｜表示41｜CTR 0.00%｜順位4.1
- 社会暗記方法｜表示37｜CTR 0.00%｜順位1.6
- 中学受験 暗記｜表示30｜CTR 3.33%｜順位5.4
- 社会の単語の覚え方｜表示24｜CTR 0.00%｜順位9.2
- 中学受験 社会｜表示19｜CTR 0.00%｜順位17.5
- 社会の暗記の仕方｜表示13｜CTR 0.00%｜順位5.5
- 社会 単語 覚え方｜表示12｜CTR 0.00%｜順位10.1
- 社会 暗記 コツ｜表示12｜CTR 0.00%｜順位1.0
- 社会単語覚え方｜表示12｜CTR 0.00%｜順位10.3
- 社会 暗記法｜表示11｜CTR 0.00%｜順位3.6
- 社会覚えるコツ｜表示11｜CTR 0.00%｜順位2.7
- 中学受験 社会 暗記｜表示10｜CTR 0.00%｜順位5.8
- 社会 暗記 中学受験｜表示9｜CTR 11.11%｜順位3.2
- 社会を覚える方法｜表示9｜CTR 0.00%｜順位11.4
- 社会覚える方法｜表示8｜CTR 12.50%｜順位9.8
- 社会 中学受験｜表示7｜CTR 0.00%｜順位22.3
- 社会の暗記方法｜表示7｜CTR 0.00%｜順位3.6
- 社会の理解 覚え方｜表示7｜CTR 0.00%｜順位5.6
- 中学受験 公民 覚え方｜表示6｜CTR 16.67%｜順位8.8
- 社会暗記の仕方｜表示6｜CTR 0.00%｜順位2.3
- 中学 受験 暗記｜表示5｜CTR 0.00%｜順位12.0
- 暗記 中学 受験｜表示5｜CTR 0.00%｜順位16.8
- 中学 社会 暗記｜表示4｜CTR 0.00%｜順位8.8
- 社会 覚えるコツ｜表示4｜CTR 0.00%｜順位3.0
- 社会の覚え方｜表示4｜CTR 0.00%｜順位11.3
- 中学受験社会｜表示3｜CTR 0.00%｜順位20.0
- 社会 暗記 方法｜表示3｜CTR 0.00%｜順位1.0
- 社会 覚える方法｜表示3｜CTR 0.00%｜順位10.7
- 社会覚えやすい方法｜表示3｜CTR 0.00%｜順位2.3
- 1日で社会を覚える方法 中学生｜表示2｜CTR 0.00%｜順位22.0
- 中学受験 覚えておきたい 社会｜表示2｜CTR 0.00%｜順位1.0
- 中学歴史 流れ 覚え方｜表示2｜CTR 0.00%｜順位11.5
- 中学社会覚え方｜表示2｜CTR 0.00%｜順位7.0
- 1日で社会を覚える方法 公民｜表示1｜CTR 0.00%｜順位11.0
- 中一社会｜表示1｜CTR 0.00%｜順位3.0
- 中学 定期テスト 社会 勉強法｜表示1｜CTR 0.00%｜順位2.0
- 中学 暗記｜表示1｜CTR 0.00%｜順位55.0
- 中学受験 暗記 一覧｜表示1｜CTR 0.00%｜順位32.0
- 中学受験 歴史 覚え方｜表示1｜CTR 0.00%｜順位12.0
- 中学受験 社会 範囲｜表示1｜CTR 0.00%｜順位11.0
- 中学受験 社会 覚えること｜表示1｜CTR 0.00%｜順位2.0
- 中学受験 社会 覚え方｜表示1｜CTR 0.00%｜順位10.0
- 中学社会 覚え方｜表示1｜CTR 0.00%｜順位4.0
- 学習方法｜表示1｜CTR 0.00%｜順位1.0
- 暗記 コツ｜表示1｜CTR 0.00%｜順位1.0
- 暗記 社会｜表示1｜CTR 0.00%｜順位11.0
【参考：代表語（自動抽出）】社会覚え方
【出力（必ずこの順）】
1) 本文の要約（想定読者・悩み・解決）
2) 検索意図の整理（主要クエリから2〜3パターン）
3) 不一致の指摘（タイトル/メタ/H1/冒頭のどこがズレているか）
4) 修正方針（“どの意図に寄せるか”を1つに決める）
5) 修正案（すべてコードブロック）
   - タイトル案3つ（全角35字前後＋56字以上の網羅型を1つ）
   - メタ案3つ（全角90字前後）
   - H1案2つ
   - 冒頭120字（2案：&lt;p&gt;で開始）
【禁則ワード（シート連動）】
以下の【禁則ワード】は、タイトル/メタ/導入文/見出し/本文のいずれにも原則使用しないでください。
言い換えが必要な場合は、自然な日本語に置換してください。
【禁則ワード】
- 崩れ
- 型
- 迷い
- 保留
- 固定
- 手順
- 立て直
- 最短
- 結論だけ
- 乱れ
- 三点確認
- 内部リンク
- 導線
- 設計
- 刺
- まず結論
- 整え
- 押し付けない案内
- 統一
- 次の一手
- 失点
- 確定
- サブコラム
- 30秒
- 1分
- CV
- 網羅
【本文】
```html
&lt;h2&gt;中学受験社会の覚え方・暗記方法&lt;/h2&gt;
&lt;div class="intro-box" style="background: #f8f9fa; padding: 25px; border-radius: 8px; border-left: 5px solid #283593; margin-bottom: 30px;"&gt;
&lt;h2 style="font-size: 1.4rem; color: #283593; margin-top: 0;"&gt;「覚えたはずなのに、模試で出てこない」――暗記量より“思い出せる状態”が足りていないだけかもしれません。&lt;/h2&gt;
&lt;p style="line-height: 1.8; color: #333;"&gt;中学受験社会は、歴史の出来事、地理の特色、公民の制度など、覚える情報が一気に増えます。ワークはやっているのに点が伸びない、覚え直しても同じ所で止まる――そんなときは「覚え方」ではなく、&lt;strong&gt;頭の中でのつながり方&lt;/strong&gt;と&lt;strong&gt;確認のしかた&lt;/strong&gt;が噛み合っていないことが多いです。&lt;/p&gt;
&lt;p style="line-height: 1.8; color: #333;"&gt;よくあるのは、用語をバラバラに入れてしまい、問題の形（資料・記述・選択）になった瞬間に取り出せなくなる状態です。必要なのは、&lt;strong&gt;流れで意味づけする&lt;/strong&gt;ことと、&lt;strong&gt;短い確認を何度も入れて“出せる”回数を増やす&lt;/strong&gt;ことです。&lt;/p&gt;
&lt;p style="line-height: 1.8; color: #333; margin-bottom: 0;"&gt;このページでは、①歴史や地理を&lt;strong&gt;流れ&lt;/strong&gt;で覚えて点につなげる考え方、②&lt;strong&gt;見て・聞いて・書いて・言う&lt;/strong&gt;を組み合わせて記憶に残しやすくする工夫、③ワークを&lt;strong&gt;答えで確認しながらテンポよく繰り返す&lt;/strong&gt;進め方をまとめます。今日の宿題から、点に近い覚え方へ切り替えられます。&lt;/p&gt;
&lt;/div&gt;
&lt;h4&gt;流れで覚える&lt;/h4&gt;
&lt;p&gt;ただ単に単語などを暗記しても時代のつながりや背景がごちゃ混ぜになってしまっては意味がありません。例えば戦争が起こったとき、年月日を覚えるのはもちろん、国名、期間、その原因、主となる人物、その後に結ばれた条約、など関連する項目がたくさんあります。&lt;span style="color: #0000ff;"&gt;まずはおおまかな流れを理解し、それから細かな内容を覚えるようにしましょう&lt;/span&gt;。ひとつひとつぶつ切りにするのではなく、&lt;span style="color: #ff0000;"&gt;連続した流れとして覚える&lt;/span&gt;ことでしっかりと暗記できるようになります。&lt;/p&gt;
&lt;h4&gt;五感を使う&lt;/h4&gt;
&lt;p&gt;教科書をただひたすら読むだけではなかなか暗記はできません。&lt;span style="color: #0000ff;"&gt;なるべく五感を多く使う&lt;/span&gt;ように工夫してみましょう。地図や絵など関連する事柄がある場合は、映像や写真として脳内に記憶されるとより情報を整理することができます。また、声に出して書きながら覚える、など動作を同時に行うとより記憶の定着率が上がります。文字情報だけでなく活用できるものは複数活用することで暗記がしやすくなります。&lt;/p&gt;
&lt;h4&gt;ワークは解答を見ながら解く&lt;/h4&gt;
&lt;p&gt;問題集やワークなどはまず問題を解き、&lt;strong&gt;答えをすぐ見て確認する&lt;/strong&gt;ということを繰り返しましょう。ワークは暗記した内容の確認作業のために活用します。問題を見て答えがぱっと浮かばない場合は、暗記ができていないということになります。正答率が低いということは知識が身についていないということになるので、しっかりと繰り返し学習しましょう。問題を解く→答えを見る→できなかった問題を再度解く→答えを見て覚える…ということを繰り返していくことで記憶が定着していきます。ワークを解く際に考え込みすぎず、分からなかったら解答を見て覚える、それに関する内容を再び学習しなおすというような学習の進め方をしましょう。&lt;/p&gt;
&lt;p&gt;社会の暗記は、真面目に考えすぎたり時間を使いすぎてしまったりする必要はありません。答えをすぐ見て無駄な時間をなくしたり、五感を使って暗記をし、前後の流れをきちんと理解することで各段に社会の暗記、記憶の定着が見込めます&lt;strong&gt;。社会は常に新しい知識を覚えていかなければならないため、同時に古い記憶を忘れないようにする反復学習&lt;/strong&gt;がとても大切になってきます。時間を有効に活用して暗記するようにしましょう。&lt;/p&gt;
&lt;p&gt;&amp;nbsp;&lt;/p&gt;
```
</t>
  </si>
  <si>
    <t xml:space="preserve">以下のページは「スニペット整合性」（本文と title/meta/H1/冒頭文）が弱い可能性があります。
まず【本文】を確認し、想定読者・悩み・解決範囲を把握してください。
そのうえで、GSCの主要クエリ（表示回数上位）を根拠に、
「検索意図に対して、タイトル/メタ/H1/冒頭120字がズレている点」を特定し、
ズレを解消するための修正案（タイトル/メタ/H1/冒頭）を提示してください。
※本文の“大改修”は前提にしません（必要なら追記ブロックは最大1つまで）。
【URL】https://eigo-rewrite.com/column/stage1_lesson6-1/
【ページ分類】MC
【ページ分類の略語（このプロンプト内の定義）】
TP = トップページ（ホーム/サイトの入口）
SP = サービスページ（講座・コース・申込導線）
MC = メインコラム（コラム/解説/勉強法など集客記事）
SC = サブコラム（MCやSPを補強するための補助コラム※サイト定義に合わせて判断）
NW = ニュース/お知らせ（運用上は改善対象外として除外）
ST = 企業情報等のSEO対策を行わないこ固定ページ（運用上は改善対象外として除外）
- / 空欄 / 未分類 = 未分類（このスクリプトでは改善対象外として除外）
※未分類（空欄 / "-" / "未分類"）は作業対象に含めません。
【現状（スニペット要素）】
- タイトル：現在進行形の使い方｜意味・語順・例文で基本を徹底整理
- メタ：Pleaseは文頭ならカンマ不要、文末は「, please」。Please don’t、Let’s返答まで例文＋10問で確認。
- H1：stage1_Lesson6-1 命令文とお願いの言い方｜Can you ～ ? / Please ～ の基本【ニュートレジャーの道案内】
- 冒頭120字：NEW TREASURE STAGE1 の文法事項・Lesson一覧の全体像は、 NEW TREASURE STAGE1｜中1英文法 総括＋Lesson一覧（全体像はこちら） で確認できます。 セクション1では 命令文 を中心に、細かい使い
【GSC主要クエリ（表示回数上位50件）】
- please 動詞｜表示151｜CTR 0.00%｜順位12.7
- please 最初 最後｜表示37｜CTR 0.00%｜順位3.0
- pleaseのあと｜表示35｜CTR 0.00%｜順位3.3
- please 文頭 文末 違い｜表示33｜CTR 0.00%｜順位1.0
- please 命令文｜表示28｜CTR 0.00%｜順位3.1
- pleaseのあと 動詞｜表示27｜CTR 0.00%｜順位3.9
- please 前 後 違い｜表示25｜CTR 0.00%｜順位1.2
- please 位置｜表示21｜CTR 0.00%｜順位2.1
- 命令形 英語｜表示21｜CTR 0.00%｜順位1.0
- please 前 後｜表示19｜CTR 0.00%｜順位5.2
- please のあと 動詞の原形｜表示18｜CTR 0.00%｜順位1.4
- please 文頭｜表示18｜CTR 0.00%｜順位1.0
- please 名詞｜表示16｜CTR 0.00%｜順位11.1
- please 文頭 文末｜表示13｜CTR 0.00%｜順位1.8
- 命令文 please｜表示13｜CTR 0.00%｜順位3.8
- please のあと｜表示12｜CTR 0.00%｜順位2.6
- プリーズ スペル｜表示12｜CTR 0.00%｜順位1.0
- please つける つけない｜表示10｜CTR 0.00%｜順位3.7
- 英語 命令形｜表示9｜CTR 0.00%｜順位1.1
- 英語命令形｜表示9｜CTR 0.00%｜順位1.0
- please 助動詞｜表示8｜CTR 0.00%｜順位1.3
- 窓を開けなさい 英語｜表示8｜CTR 0.00%｜順位8.3
- please カンマ｜表示7｜CTR 0.00%｜順位4.6
- please 先 後｜表示7｜CTR 0.00%｜順位4.9
- pleaseの後｜表示7｜CTR 0.00%｜順位5.1
- 命令文 英語 例文｜表示7｜CTR 0.00%｜順位1.0
- プリーズ 最初 最後｜表示6｜CTR 0.00%｜順位3.5
- please can｜表示5｜CTR 0.00%｜順位8.4
- please 文法｜表示5｜CTR 0.00%｜順位1.0
- プリーズ 綴り｜表示5｜CTR 0.00%｜順位1.0
- 手を洗いなさい 英語｜表示5｜CTR 0.00%｜順位7.6
- please｜表示4｜CTR 0.00%｜順位1.8
- please hand｜表示4｜CTR 0.00%｜順位8.5
- please where｜表示4｜CTR 0.00%｜順位1.0
- please コンマ｜表示4｜CTR 0.00%｜順位3.8
- please 前と後ろ 違い｜表示4｜CTR 0.00%｜順位1.5
- please 名詞形｜表示4｜CTR 0.00%｜順位10.0
- pleaseの後ろ｜表示4｜CTR 0.00%｜順位5.5
- please動詞｜表示4｜CTR 0.00%｜順位13.0
- plz 意味｜表示4｜CTR 0.00%｜順位1.8
- let's 命令文｜表示3｜CTR 0.00%｜順位1.0
- please ing｜表示3｜CTR 0.00%｜順位6.3
- please 何詞｜表示3｜CTR 0.00%｜順位7.0
- please 最後につける｜表示3｜CTR 0.00%｜順位6.7
- プリーズスペル｜表示3｜CTR 0.00%｜順位1.0
- 命令形 英語で｜表示3｜CTR 0.00%｜順位1.0
- 命令形英語｜表示3｜CTR 0.00%｜順位1.0
- can you please 意味｜表示2｜CTR 0.00%｜順位3.0
- let's のあとの動詞｜表示2｜CTR 0.00%｜順位10.5
- please for｜表示2｜CTR 0.00%｜順位1.0
【参考：代表語（自動抽出）】please
【出力（必ずこの順）】
1) 本文の要約（想定読者・悩み・解決）
2) 検索意図の整理（主要クエリから2〜3パターン）
3) 不一致の指摘（タイトル/メタ/H1/冒頭のどこがズレているか）
4) 修正方針（“どの意図に寄せるか”を1つに決める）
5) 修正案（すべてコードブロック）
   - タイトル案3つ（全角35字前後＋56字以上の網羅型を1つ）
   - メタ案3つ（全角90字前後）
   - H1案2つ
   - 冒頭120字（2案：&lt;p&gt;で開始）
【禁則ワード（シート連動）】
以下の【禁則ワード】は、タイトル/メタ/導入文/見出し/本文のいずれにも原則使用しないでください。
言い換えが必要な場合は、自然な日本語に置換してください。
【禁則ワード】
- 崩れ
- 型
- 迷い
- 保留
- 固定
- 手順
- 立て直
- 最短
- 結論だけ
- 乱れ
- 三点確認
- 内部リンク
- 導線
- 設計
- 刺
- まず結論
- 整え
- 押し付けない案内
- 統一
- 次の一手
- 失点
- 確定
- サブコラム
- 30秒
- 1分
- CV
- 網羅
【本文】
```html
&lt;p&gt;&lt;iframe title="YouTube video player" src="https://www.youtube.com/embed/E0j-72XoMZw" width="560" height="315" frameborder="0" allowfullscreen="allowfullscreen"&gt;&lt;span data-mce-type="bookmark" style="display: inline-block; width: 0px; overflow: hidden; line-height: 0;" class="mce_SELRES_start"&gt;﻿&lt;/span&gt;&lt;span data-mce-type="bookmark" style="display: inline-block; width: 0px; overflow: hidden; line-height: 0;" class="mce_SELRES_start"&gt;﻿&lt;/span&gt;&lt;/iframe&gt;&lt;/p&gt;
&lt;p data-start="26" data-end="126"&gt;NEW TREASURE STAGE1 の文法事項・Lesson一覧の全体像は、&lt;strong&gt;&lt;a href="https://eigo-rewrite.com/column/hub_stage1/"&gt;NEW TREASURE STAGE1｜中1英文法 総括＋Lesson一覧（全体像はこちら）&lt;/a&gt;&lt;/strong&gt;で確認できます。&lt;br data-start="53" data-end="56" /&gt;セクション1では &lt;strong data-start="65" data-end="72"&gt;命令文&lt;/strong&gt; を中心に、細かい使い方が複数提示されています。命令文の作り方と、注意すべきポイントを確認していきましょう。&lt;/p&gt;
&lt;p data-start="128" data-end="194"&gt;まず、命令文は &lt;strong data-start="136" data-end="149"&gt;動詞の原形で始める&lt;/strong&gt; 形で、「〜してください」「〜しなさい」と、相手にお願いしたり命令したりする際に使います。&lt;/p&gt;
&lt;p&gt;&lt;img decoding="async" fetchpriority="high" class="alignnone wp-image-464" src="https://eigo-rewrite.com/wp-content/uploads/2023/06/スライド用-2-300x169.jpg" alt="" width="1127" height="635" srcset="https://eigo-rewrite.com/wp-content/uploads/2023/06/スライド用-2-300x169.jpg 300w, https://eigo-rewrite.com/wp-content/uploads/2023/06/スライド用-2-1024x576.jpg 1024w, https://eigo-rewrite.com/wp-content/uploads/2023/06/スライド用-2-768x432.jpg 768w, https://eigo-rewrite.com/wp-content/uploads/2023/06/スライド用-2-320x180.jpg 320w, https://eigo-rewrite.com/wp-content/uploads/2023/06/スライド用-2.jpg 1280w" sizes="(max-width: 1127px) 100vw, 1127px" /&gt;&lt;/p&gt;
&lt;p&gt;一つ目の例文です。&lt;br /&gt;
“Open the window.”「窓を開けて下さい」」と、”Open”が動詞の原形になっています。&lt;br /&gt;
こういった形で”s”を付けたり”ing”を付けたりしないでそのまま”Open”「開けて下さい」というふうに動詞の原形で始めると「何々して下さい」「何々しなさい」という意味になります。&lt;br /&gt;
これだけだったら特に問題ない単元ですが、&lt;span style="color: #0000ff;"&gt;ちょっと細かいルールが色々あります。&lt;/span&gt;&lt;br /&gt;
以下1個ずつ見ていきます。&lt;br /&gt;
二つ目は”Wash your hands, Ken.”「手を洗って下さい」「手を洗いなさい」という形になっています。&lt;br /&gt;
もちろん「手を洗いなさい」と言ったら片手だけではなくて&lt;strong&gt;両手を洗う訳ですから&lt;br /&gt;
&lt;/strong&gt;”Wash your hands”と&lt;strong&gt;”s”&lt;/strong&gt;が付いています。&lt;br /&gt;
なので、英作文の際に「手を洗いなさい」と言われた時に”Wash your hand”ではなくて”hand&lt;strong&gt;s&lt;/strong&gt;”と&lt;span style="color: #0000ff;"&gt;複数形にするというのがまず大事です。&lt;/span&gt;&lt;br /&gt;
それから、次に呼び掛けです。&lt;br /&gt;
この場合は「ケンさん」という人に対して、「ケン、手を洗いなさい。」と言った時にここに”,”が入ります。&lt;br /&gt;
もちろん英語は名詞を二つ重ねてはいけない言語ですから、”Ken”という人の名前、名詞を挟む際に一旦ここで&lt;span style="color: #0000ff;"&gt;”,”を入れて文を切ってこれは呼び掛けですよという事を表しています。&lt;/span&gt;&lt;br /&gt;
また、この人に対して呼び掛ける際は、文の先頭にくる場合もあります。&lt;br /&gt;
この際も、”,”を付けないと普通の文になってしまって、「ケンはこのタオルを使います」という意味なってしまいます。&lt;br /&gt;
そうではなく、”Ken,”と一旦”,”で切ってから”use this towel.”「このタオルを使いなさい」「使って下さい」というような形になります。&lt;br /&gt;
なので、&lt;strong&gt;人に対して何かを呼び掛ける際に、ここで文の終わりであろうが文の先頭であろうが”,”を付けるという事を忘れずに英文を作っていきましょう。&lt;/strong&gt;&lt;/p&gt;
&lt;p&gt;ここまでは普通に「何々して下さい」とか「何々しなさい」という形でした。&lt;br /&gt;
次は「何々してはいけません」「何にするな」という言い方になります。&lt;br /&gt;
この場合は”Don’t”から始めます。&lt;br /&gt;
”you”とかを入れずに”Don’ touch the picture.”「その絵に触れてはいけません。」という形で、&lt;span style="color: #ff0000;"&gt;”Don’t”のあとにそのまま動詞の原形を付けます。&lt;/span&gt;&lt;br /&gt;
これで「何々してはいけません」とか「何々しないで下さい」という言い方になります。&lt;br /&gt;
命令文の基本に関しては以上になります。&lt;/p&gt;
&lt;p&gt;&lt;img decoding="async" class="alignnone wp-image-465" src="https://eigo-rewrite.com/wp-content/uploads/2023/06/スライド用2-1-300x169.jpg" alt="" width="1086" height="612" srcset="https://eigo-rewrite.com/wp-content/uploads/2023/06/スライド用2-1-300x169.jpg 300w, https://eigo-rewrite.com/wp-content/uploads/2023/06/スライド用2-1-1024x576.jpg 1024w, https://eigo-rewrite.com/wp-content/uploads/2023/06/スライド用2-1-768x432.jpg 768w, https://eigo-rewrite.com/wp-content/uploads/2023/06/スライド用2-1-320x180.jpg 320w, https://eigo-rewrite.com/wp-content/uploads/2023/06/スライド用2-1.jpg 1280w" sizes="(max-width: 1086px) 100vw, 1086px" /&gt;&lt;/p&gt;
&lt;p&gt;次に、今度は&lt;span style="color: #ff00ff;"&gt;”Please”&lt;/span&gt;を付けて「お願いします」と言った場合、&lt;br /&gt;
それから&lt;span style="color: #ff00ff;"&gt;”Let’s”&lt;/span&gt;を使って「何々しましょう」という場合について見ていきます。&lt;br /&gt;
まず、「何々して下さい」とちょっと&lt;strong&gt;丁寧に相手に対してお願いする時は、文頭に”Please”を付けます。&lt;/strong&gt;&lt;br /&gt;
この場合ですと、”Please put the plates on the table.”「そのお皿をテーブルの上に置いて下さい。」という言い方になっています。&lt;br /&gt;
人に対して呼び掛ける際は、この文の先頭に人の名前がきてそのあとに”,”を入れる必要がありましたが、&lt;span style="color: #0000ff;"&gt;”Please”に関しては文頭に置く場合は”,”を入れる必要がありません。&lt;/span&gt;&lt;br /&gt;
しかし、注意しなければいけないのは&lt;span style="color: #ff0000;"&gt;”Please”は文末に置く場合もあります。&lt;/span&gt;&lt;br /&gt;
文末に置く場合は”please.”の前に”,”が付けられています。&lt;br /&gt;
このように、&lt;span style="color: #ff6600;"&gt;人の名前であれば文頭文末どちらも”,”付ける。&lt;/span&gt;&lt;br /&gt;
&lt;span style="color: #ff6600;"&gt;”Please”の場合は文末に置く場合にのみ”,”付ける。&lt;/span&gt;&lt;br /&gt;
この点が先ほどと違う点になりますので、気を付けましょう。&lt;br /&gt;
この文の場合ですと”Have a seat, please.” ”Have a seat”「座って下さい」という言い方になっています。&lt;br /&gt;
下の文です。&lt;br /&gt;
今度もまた”Please”が文頭にきています。&lt;br /&gt;
この場合に注意して頂きたいのは「何々しないで下さい」という場合です。&lt;br /&gt;
この場合ですと、”Please don’t run in the museum.”「博物館」あるいは「美術館で走らないで下さい。」と言っていますが、たまにですがどうしても否定なので”Don’t”から書きたいという人がいます。&lt;br /&gt;
そうすると、ここに”Don’t please”と言ってしまう場合がありますが、これはいけません。&lt;br /&gt;
お願いです、と丁寧に言っているという事を最初に”Please”を付ける事によって表して、&lt;br /&gt;
&lt;span style="color: #0000ff;"&gt;”Please”のあとに”don’t run”という形で否定の命令文を置きましょう。&lt;/span&gt;&lt;br /&gt;
最後は”Let’s”です。&lt;br /&gt;
ここも”Let’s”のあとに動詞の原形を置く事によって「何々しましょう」という事を表しています。&lt;br /&gt;
”Please”は付けずにそのまま「Let’s+動詞の原形」で始めます。&lt;br /&gt;
これはどのような場合でも変わりありませんからそのまま学習していきましょう。&lt;br /&gt;
答え方は非常に簡単です。&lt;br /&gt;
”Let’s”で聞かれた時に「じゃあ行きましょう行きましょう」という時は”Yes”と書いて&lt;br /&gt;
”Yes, let’s”「はい、行きましょう」という形です。&lt;br /&gt;
「ちょっとやめとこうか」という場合は、このような形で”No, let’s not”「やめときましょうよ」というような答え方をします。&lt;br /&gt;
こちらの答え方はそんなに難しくないと思いますので、スペルだったりあるいはここのアポストロフィを付けるという事を忘れずに注意しておきましょう。&lt;br /&gt;
命令文は結構なバリエーションがありましたが、&lt;span style="color: #ff0000;"&gt;要は”,”の位置に気を付けましょう&lt;/span&gt;、という所が重要な点になりますので、そこだけ気を付けて書き取りと音読の練習をして下さい。&lt;br /&gt;
セクション1に関しては以上となります。&lt;br /&gt;
✅ 【まとめ】Lesson6 セクション1：命令文の要点まとめ&lt;/p&gt;
&lt;table style="width: 100%; border-collapse: collapse;"&gt;
&lt;tbody&gt;
&lt;tr style="background-color: #dd8500; color: white;"&gt;
&lt;th&gt;項目&lt;/th&gt;
&lt;th&gt;内容&lt;/th&gt;
&lt;/tr&gt;
&lt;tr style="background-color: #f0b464; color: black;"&gt;
&lt;td&gt;命令文の基本&lt;/td&gt;
&lt;td&gt;
&lt;ul&gt;
&lt;li&gt;動詞の原形で始める（Open the window.）&lt;/li&gt;
&lt;li&gt;「〜しなさい／してください」の意味になる&lt;/li&gt;
&lt;/ul&gt;
&lt;/td&gt;
&lt;/tr&gt;
&lt;tr style="background-color: #ffffff; color: black;"&gt;
&lt;td&gt;複数名詞の扱い&lt;/td&gt;
&lt;td&gt;
&lt;ul&gt;
&lt;li&gt;手を洗う → Wash your &lt;strong&gt;hands&lt;/strong&gt;.（両手なので複数）&lt;/li&gt;
&lt;/ul&gt;
&lt;/td&gt;
&lt;/tr&gt;
&lt;tr style="background-color: #f0b464; color: black;"&gt;
&lt;td&gt;呼びかけ（名前）&lt;/td&gt;
&lt;td&gt;
&lt;ul&gt;
&lt;li&gt;名前の前後には必ず&lt;strong&gt;「,」&lt;/strong&gt;を付ける（Ken, wash your hands. / Wash your hands, Ken.）&lt;/li&gt;
&lt;/ul&gt;
&lt;/td&gt;
&lt;/tr&gt;
&lt;tr style="background-color: #ffffff; color: black;"&gt;
&lt;td&gt;禁止の命令文&lt;/td&gt;
&lt;td&gt;
&lt;ul&gt;
&lt;li&gt;&lt;strong&gt;Don&amp;#8217;t + 動詞の原形&lt;/strong&gt;（Don&amp;#8217;t touch the picture.）&lt;/li&gt;
&lt;/ul&gt;
&lt;/td&gt;
&lt;/tr&gt;
&lt;tr style="background-color: #f0b464; color: black;"&gt;
&lt;td&gt;Please の使い方&lt;/td&gt;
&lt;td&gt;
&lt;ul&gt;
&lt;li&gt;文頭の Please → 「,」は不要&lt;/li&gt;
&lt;li&gt;文末の please → 必ず直前に「,」を置く（Have a seat, please.）&lt;/li&gt;
&lt;li&gt;Please を使う否定命令：Please don’t run.（Don’t please ❌）&lt;/li&gt;
&lt;/ul&gt;
&lt;/td&gt;
&lt;/tr&gt;
&lt;tr style="background-color: #ffffff; color: black;"&gt;
&lt;td&gt;Let&amp;#8217;s の使い方&lt;/td&gt;
&lt;td&gt;
&lt;ul&gt;
&lt;li&gt;Let’s + 動詞の原形→「〜しましょう」&lt;/li&gt;
&lt;li&gt;肯定の返答：Yes, let’s.&lt;/li&gt;
&lt;li&gt;否定の返答：No, let’s not.&lt;/li&gt;
&lt;/ul&gt;
&lt;/td&gt;
&lt;/tr&gt;
&lt;tr style="background-color: #f0b464; color: black;"&gt;
&lt;td&gt;重要ポイント&lt;/td&gt;
&lt;td&gt;
&lt;ul&gt;
&lt;li&gt;特に&lt;strong&gt;「,（カンマ）」の位置&lt;/strong&gt;に注意！&lt;/li&gt;
&lt;/ul&gt;
&lt;/td&gt;
&lt;/tr&gt;
&lt;/tbody&gt;
&lt;/table&gt;
&lt;p&gt;&amp;nbsp;&lt;/p&gt;
&lt;p&gt;✅ 【クイズ10問】Lesson6 セクション1&lt;/p&gt;
&lt;style&gt;
.show-answer-btn {&lt;br /&gt;  background:#DD8500;&lt;br /&gt;  color:white;&lt;br /&gt;  padding:5px 10px;&lt;br /&gt;  cursor:pointer;&lt;br /&gt;  border:none;&lt;br /&gt;}&lt;br /&gt;&lt;/style&gt;
&lt;table style="width: 100%; border-collapse: collapse;"&gt;
&lt;tbody&gt;
&lt;tr style="background-color: #dd8500; color: white;"&gt;
&lt;th&gt;No.&lt;/th&gt;
&lt;th&gt;問題&lt;/th&gt;
&lt;/tr&gt;
&lt;p&gt;&lt;!-- Q1 --&gt;&lt;/p&gt;
&lt;tr style="background-color: #f0b464; color: black;"&gt;
&lt;td&gt;1&lt;/td&gt;
&lt;td&gt;命令文はどの形で始める？&lt;/p&gt;
&lt;p&gt;A. 動詞の原形　B. 動詞の過去形　C. be 動詞　D. 名詞&lt;/p&gt;
&lt;p&gt;&lt;button id="btn-a1" class="show-answer-btn"&gt;&lt;br /&gt;
正解を見る&lt;br /&gt;
&lt;/button&gt;&lt;br /&gt;
&lt;span id="a1" style="display: none; margin-left: 8px; font-weight: bold; color: #d60000;"&gt;&lt;br /&gt;
正解：A&lt;br /&gt;
&lt;/span&gt;&lt;/td&gt;
&lt;/tr&gt;
&lt;p&gt;&lt;!-- Q2 --&gt;&lt;/p&gt;
&lt;tr style="background-color: #ffffff; color: black;"&gt;
&lt;td&gt;2&lt;/td&gt;
&lt;td&gt;「手を洗いなさい」のとき、正しい英語はどれ？&lt;/p&gt;
&lt;p&gt;A. Wash your hand.　B. Wash your hands.&lt;br /&gt;
C. Wash hands.　D. Washing your hands.&lt;/p&gt;
&lt;p&gt;&lt;button id="btn-a2" class="show-answer-btn"&gt;&lt;br /&gt;
正解を見る&lt;br /&gt;
&lt;/button&gt;&lt;br /&gt;
&lt;span id="a2" style="display: none; margin-left: 8px; font-weight: bold; color: #d60000;"&gt;&lt;br /&gt;
正解：B&lt;br /&gt;
&lt;/span&gt;&lt;/td&gt;
&lt;/tr&gt;
&lt;p&gt;&lt;!-- Q3 --&gt;&lt;/p&gt;
&lt;tr style="background-color: #f0b464; color: black;"&gt;
&lt;td&gt;3&lt;/td&gt;
&lt;td&gt;呼びかけ（Ken）を文頭に置く場合の正しい書き方は？&lt;/p&gt;
&lt;p&gt;A. Ken open the door.&lt;br /&gt;
B. Ken, open the door.&lt;br /&gt;
C. Ken: open the door.&lt;br /&gt;
D. Ken- open the door.&lt;/p&gt;
&lt;p&gt;&lt;button id="btn-a3" class="show-answer-btn"&gt;&lt;br /&gt;
正解を見る&lt;br /&gt;
&lt;/button&gt;&lt;br /&gt;
&lt;span id="a3" style="display: none; margin-left: 8px; font-weight: bold; color: #d60000;"&gt;&lt;br /&gt;
正解：B&lt;br /&gt;
&lt;/span&gt;&lt;/td&gt;
&lt;/tr&gt;
&lt;p&gt;&lt;!-- Q4 --&gt;&lt;/p&gt;
&lt;tr style="background-color: #ffffff; color: black;"&gt;
&lt;td&gt;4&lt;/td&gt;
&lt;td&gt;禁止の命令文を作るときに使う語は？&lt;/p&gt;
&lt;p&gt;A. Please　B. No　C. Don’t　D. Must not&lt;/p&gt;
&lt;p&gt;&lt;button id="btn-a4" class="show-answer-btn"&gt;&lt;br /&gt;
正解を見る&lt;br /&gt;
&lt;/button&gt;&lt;br /&gt;
&lt;span id="a4" style="display: none; margin-left: 8px; font-weight: bold; color: #d60000;"&gt;&lt;br /&gt;
正解：C&lt;br /&gt;
&lt;/span&gt;&lt;/td&gt;
&lt;/tr&gt;
&lt;p&gt;&lt;!-- Q5 --&gt;&lt;/p&gt;
&lt;tr style="background-color: #f0b464; color: black;"&gt;
&lt;td&gt;5&lt;/td&gt;
&lt;td&gt;「Please」を文末に置く場合どうなる？&lt;/p&gt;
&lt;p&gt;A. カンマ不要&lt;br /&gt;
B. 「, please」とする&lt;br /&gt;
C. 「please ,」とする&lt;br /&gt;
D. 置けない&lt;/p&gt;
&lt;p&gt;&lt;button id="btn-a5" class="show-answer-btn"&gt;&lt;br /&gt;
正解を見る&lt;br /&gt;
&lt;/button&gt;&lt;br /&gt;
&lt;span id="a5" style="display: none; margin-left: 8px; font-weight: bold; color: #d60000;"&gt;&lt;br /&gt;
正解：B&lt;br /&gt;
&lt;/span&gt;&lt;/td&gt;
&lt;/tr&gt;
&lt;p&gt;&lt;!-- Q6 --&gt;&lt;/p&gt;
&lt;tr style="background-color: #ffffff; color: black;"&gt;
&lt;td&gt;6&lt;/td&gt;
&lt;td&gt;「Don’t please run.」が誤りである理由は？&lt;/p&gt;
&lt;p&gt;A. please を使えないから&lt;br /&gt;
B. 順番が逆（Please のあとに don’t）だから&lt;br /&gt;
C. don’t は文末に置くから&lt;br /&gt;
D. 名詞が必要だから&lt;/p&gt;
&lt;p&gt;&lt;button id="btn-a6" class="show-answer-btn"&gt;&lt;br /&gt;
正解を見る&lt;br /&gt;
&lt;/button&gt;&lt;br /&gt;
&lt;span id="a6" style="display: none; margin-left: 8px; font-weight: bold; color: #d60000;"&gt;&lt;br /&gt;
正解：B&lt;br /&gt;
&lt;/span&gt;&lt;/td&gt;
&lt;/tr&gt;
&lt;p&gt;&lt;!-- Q7 --&gt;&lt;/p&gt;
&lt;tr style="background-color: #f0b464; color: black;"&gt;
&lt;td&gt;7&lt;/td&gt;
&lt;td&gt;Let’s で始まる文の意味は？&lt;/p&gt;
&lt;p&gt;A. ～してはいけない&lt;br /&gt;
B. ～しなさい&lt;br /&gt;
C. ～しましょう&lt;br /&gt;
D. ～したい&lt;/p&gt;
&lt;p&gt;&lt;button id="btn-a7" class="show-answer-btn"&gt;&lt;br /&gt;
正解を見る&lt;br /&gt;
&lt;/button&gt;&lt;br /&gt;
&lt;span id="a7" style="display: none; margin-left: 8px; font-weight: bold; color: #d60000;"&gt;&lt;br /&gt;
正解：C&lt;br /&gt;
&lt;/span&gt;&lt;/td&gt;
&lt;/tr&gt;
&lt;p&gt;&lt;!-- Q8 --&gt;&lt;/p&gt;
&lt;tr style="background-color: #ffffff; color: black;"&gt;
&lt;td&gt;8&lt;/td&gt;
&lt;td&gt;「Let’s ～」への肯定の返答は？&lt;/p&gt;
&lt;p&gt;A. Yes, let’s.&lt;br /&gt;
B. Yes, we do.&lt;br /&gt;
C. OK, I am.&lt;br /&gt;
D. Sure, I will.&lt;/p&gt;
&lt;p&gt;&lt;button id="btn-a8" class="show-answer-btn"&gt;&lt;br /&gt;
正解を見る&lt;br /&gt;
&lt;/button&gt;&lt;br /&gt;
&lt;span id="a8" style="display: none; margin-left: 8px; font-weight: bold; color: #d60000;"&gt;&lt;br /&gt;
正解：A&lt;br /&gt;
&lt;/span&gt;&lt;/td&gt;
&lt;/tr&gt;
&lt;p&gt;&lt;!-- Q9 --&gt;&lt;/p&gt;
&lt;tr style="background-color: #f0b464; color: black;"&gt;
&lt;td&gt;9&lt;/td&gt;
&lt;td&gt;「Let’s not go.」の意味は？&lt;/p&gt;
&lt;p&gt;A. 行きましょう&lt;br /&gt;
B. 行かないでください&lt;br /&gt;
C. 行ってはいけません&lt;br /&gt;
D. 行くのをやめましょう&lt;/p&gt;
&lt;p&gt;&lt;button id="btn-a9" class="show-answer-btn"&gt;&lt;br /&gt;
正解を見る&lt;br /&gt;
&lt;/button&gt;&lt;br /&gt;
&lt;span id="a9" style="display: none; margin-left: 8px; font-weight: bold; color: #d60000;"&gt;&lt;br /&gt;
正解：D&lt;br /&gt;
&lt;/span&gt;&lt;/td&gt;
&lt;/tr&gt;
&lt;p&gt;&lt;!-- Q10 --&gt;&lt;/p&gt;
&lt;tr style="background-color: #ffffff; color: black;"&gt;
&lt;td&gt;10&lt;/td&gt;
&lt;td&gt;命令文で特に注意すべき点は？&lt;/p&gt;
&lt;p&gt;A. be動詞の使い分け&lt;br /&gt;
B. 名詞の語順&lt;br /&gt;
C. カンマの位置&lt;br /&gt;
D. 動詞の時制&lt;/p&gt;
&lt;p&gt;&lt;button id="btn-a10" class="show-answer-btn"&gt;&lt;br /&gt;
正解を見る&lt;br /&gt;
&lt;/button&gt;&lt;br /&gt;
&lt;span id="a10" style="display: none; margin-left: 8px; font-weight: bold; color: #d60000;"&gt;&lt;br /&gt;
正解：C&lt;br /&gt;
&lt;/span&gt;&lt;/td&gt;
&lt;/tr&gt;
&lt;/tbody&gt;
&lt;/table&gt;
&lt;p&gt;&lt;!-- 語彙強化講座 --&gt;&lt;/p&gt;
&lt;div style="border: 2px solid #ff6600; background-color: #fff0e0; padding: 10px; display: flex; align-items: center; justify-content: center; margin-bottom: 10px;"&gt;
&lt;p&gt;&lt;img decoding="async" style="max-width: 100px; height: auto; margin-right: 10px;" src="https://eigo-rewrite.com/wp-content/uploads/2020/06/logo_tate-1.png" alt="Re-Writeのロゴ" /&gt;&lt;/p&gt;
&lt;div&gt;
&lt;p style="margin: 5px 0;"&gt;【語彙強化講座】：長文読解で必要な語彙・熟語を徹底的に習得し、都立・私立の入試対策に直結する語彙力を養います。&lt;/p&gt;
&lt;p&gt;&lt;a style="background-color: #ff6600; color: white; padding: 5px 10px; text-align: center; text-decoration: none; display: inline-block; font-size: 14px;" href="https://eigo-rewrite.com/vocabulary/"&gt;詳細を見る&lt;/a&gt;&lt;/p&gt;
&lt;/div&gt;
&lt;/div&gt;
```
</t>
  </si>
  <si>
    <t xml:space="preserve">以下のページは「スニペット整合性」（本文と title/meta/H1/冒頭文）が弱い可能性があります。
まず【本文】を確認し、想定読者・悩み・解決範囲を把握してください。
そのうえで、GSCの主要クエリ（表示回数上位）を根拠に、
「検索意図に対して、タイトル/メタ/H1/冒頭120字がズレている点」を特定し、
ズレを解消するための修正案（タイトル/メタ/H1/冒頭）を提示してください。
※本文の“大改修”は前提にしません（必要なら追記ブロックは最大1つまで）。
【URL】https://eigo-rewrite.com/column/stage2-lesson8-3/
【ページ分類】MC
【ページ分類の略語（このプロンプト内の定義）】
TP = トップページ（ホーム/サイトの入口）
SP = サービスページ（講座・コース・申込導線）
MC = メインコラム（コラム/解説/勉強法など集客記事）
SC = サブコラム（MCやSPを補強するための補助コラム※サイト定義に合わせて判断）
NW = ニュース/お知らせ（運用上は改善対象外として除外）
ST = 企業情報等のSEO対策を行わないこ固定ページ（運用上は改善対象外として除外）
- / 空欄 / 未分類 = 未分類（このスクリプトでは改善対象外として除外）
※未分類（空欄 / "-" / "未分類"）は作業対象に含めません。
【現状（スニペット要素）】
- タイトル：再帰代名詞self/selves｜意味と違い｜中学英語
- メタ：selfとselvesの違い、myself〜themselves一覧、×hisself×theirselves、enjoy oneself、強調用法まで確認。
- H1：STAGE2 Lesson8-3再帰代名詞 self / selves 完全整理──myself・ourselves の意味と使い分け【ニュートレジャーの道案内】
- 冒頭120字：※このページは「意味検索用の辞書」ではなく、 再帰代名詞を授業ベースで整理する解説です。 NEW TREASURE STAGE2 の文法事項・Lesson一覧の全体像は、 NEW TREASURE STAGE2｜中2英文法 総括＋Lesso
【GSC主要クエリ（表示回数上位50件）】
- selves 意味｜表示401｜CTR 0.00%｜順位6.9
- selves｜表示382｜CTR 0.00%｜順位9.8
- 再帰代名詞｜表示232｜CTR 0.00%｜順位1.8
- ourself ourselves 違い｜表示85｜CTR 0.00%｜順位7.9
- hisself himself 違い｜表示75｜CTR 0.00%｜順位7.7
- theirselves themselves 違い｜表示64｜CTR 0.00%｜順位8.0
- 再帰代名詞 英語｜表示58｜CTR 0.00%｜順位4.2
- pronoun self｜表示48｜CTR 4.17%｜順位1.0
- self selves 違い｜表示47｜CTR 2.13%｜順位1.1
- selves self 違い｜表示47｜CTR 0.00%｜順位1.3
- self 複数形｜表示46｜CTR 0.00%｜順位2.3
- ourselves 意味｜表示24｜CTR 0.00%｜順位7.8
- 彼ら自身 英語｜表示24｜CTR 0.00%｜順位2.3
- selfとselvesの違い｜表示23｜CTR 8.70%｜順位1.0
- self selves｜表示22｜CTR 0.00%｜順位4.0
- selves 読み方｜表示18｜CTR 0.00%｜順位1.0
- themselves themself 違い｜表示17｜CTR 0.00%｜順位12.4
- ユアセルフ 意味｜表示17｜CTR 0.00%｜順位1.0
- 再帰代名詞とは｜表示17｜CTR 0.00%｜順位1.7
- 私たち自身 英語｜表示17｜CTR 0.00%｜順位2.0
- oneself 使い方｜表示16｜CTR 0.00%｜順位1.0
- theirselves｜表示16｜CTR 0.00%｜順位1.0
- あなたたち自身 英語｜表示16｜CTR 0.00%｜順位5.3
- 再帰代名詞 ルール｜表示16｜CTR 0.00%｜順位4.9
- they 再帰代名詞｜表示15｜CTR 0.00%｜順位3.3
- yourself 複数形｜表示14｜CTR 0.00%｜順位5.9
- self と selves の 違い｜表示12｜CTR 0.00%｜順位1.0
- himself hisself どっち｜表示11｜CTR 0.00%｜順位8.5
- itself 使い方｜表示11｜CTR 0.00%｜順位1.0
- them themselves 違い｜表示10｜CTR 0.00%｜順位9.8
- myself yourself 意味｜表示9｜CTR 0.00%｜順位7.6
- 自己 意味｜表示9｜CTR 0.00%｜順位3.1
- 英語 再帰代名詞｜表示9｜CTR 0.00%｜順位1.0
- myself 使い方｜表示8｜CTR 0.00%｜順位1.0
- selveとは｜表示8｜CTR 0.00%｜順位1.0
- yourselves 発音｜表示8｜CTR 0.00%｜順位2.8
- マイセルフ｜表示8｜CTR 0.00%｜順位1.0
- 再帰代名詞 熟語｜表示8｜CTR 0.00%｜順位5.6
- itself 意味｜表示7｜CTR 0.00%｜順位3.3
- self｜表示7｜CTR 0.00%｜順位2.3
- selve 意味｜表示7｜CTR 0.00%｜順位3.1
- yourself 意味｜表示7｜CTR 0.00%｜順位3.7
- 自分自身で 英語｜表示7｜CTR 0.00%｜順位4.1
- 自己意味｜表示7｜CTR 0.00%｜順位3.0
- himself 品詞｜表示6｜CTR 0.00%｜順位1.0
- hisself｜表示6｜CTR 0.00%｜順位2.3
- themselves ourselves｜表示6｜CTR 0.00%｜順位1.7
- 自ら 英語｜表示6｜CTR 0.00%｜順位2.0
- honesty 名詞｜表示5｜CTR 0.00%｜順位13.0
- honesty 形容詞｜表示5｜CTR 0.00%｜順位9.0
【参考：代表語（自動抽出）】selves
【出力（必ずこの順）】
1) 本文の要約（想定読者・悩み・解決）
2) 検索意図の整理（主要クエリから2〜3パターン）
3) 不一致の指摘（タイトル/メタ/H1/冒頭のどこがズレているか）
4) 修正方針（“どの意図に寄せるか”を1つに決める）
5) 修正案（すべてコードブロック）
   - タイトル案3つ（全角35字前後＋56字以上の網羅型を1つ）
   - メタ案3つ（全角90字前後）
   - H1案2つ
   - 冒頭120字（2案：&lt;p&gt;で開始）
【禁則ワード（シート連動）】
以下の【禁則ワード】は、タイトル/メタ/導入文/見出し/本文のいずれにも原則使用しないでください。
言い換えが必要な場合は、自然な日本語に置換してください。
【禁則ワード】
- 崩れ
- 型
- 迷い
- 保留
- 固定
- 手順
- 立て直
- 最短
- 結論だけ
- 乱れ
- 三点確認
- 内部リンク
- 導線
- 設計
- 刺
- まず結論
- 整え
- 押し付けない案内
- 統一
- 次の一手
- 失点
- 確定
- サブコラム
- 30秒
- 1分
- CV
- 網羅
【本文】
```html
&lt;p&gt;&lt;iframe title="YouTube video player" src="https://www.youtube.com/embed/CNkZ_2L3BkQ?si=ep-mgajUvd_2qcmx" width="560" height="315" frameborder="0" allowfullscreen="allowfullscreen"&gt;&lt;span data-mce-type="bookmark" style="display: inline-block; width: 0px; overflow: hidden; line-height: 0;" class="mce_SELRES_start"&gt;﻿&lt;/span&gt;&lt;span data-mce-type="bookmark" style="display: inline-block; width: 0px; overflow: hidden; line-height: 0;" class="mce_SELRES_start"&gt;﻿&lt;/span&gt;&lt;/iframe&gt;&lt;br /&gt;
※このページは「意味検索用の辞書」ではなく、&lt;br /&gt;
再帰代名詞を授業ベースで整理する解説です。&lt;br /&gt;
NEW TREASURE STAGE2 の文法事項・Lesson一覧の全体像は、&lt;strong&gt;&lt;a href="https://eigo-rewrite.com/column/hub_stage2/"&gt;NEW TREASURE STAGE2｜中2英文法 総括＋Lesson一覧（全体像はこちら）&lt;/a&gt;&lt;/strong&gt;で確認できます。&lt;/p&gt;
&lt;h3&gt;再帰代名詞&lt;/h3&gt;
&lt;p&gt;このセクションでは &lt;strong data-start="36" data-end="45"&gt;再帰代名詞&lt;/strong&gt; が登場します。&lt;br data-start="53" data-end="56" /&gt;「〜self」という形で、代名詞に &lt;em data-start="74" data-end="80"&gt;self&lt;/em&gt; が付いた単語です。この再帰代名詞の使い方を中心に学んでいきます。&lt;br /&gt;
&lt;img decoding="async" fetchpriority="high" class="alignnone size-medium wp-image-792" src="https://eigo-rewrite.com/wp-content/uploads/2023/10/スライド用-300x169.jpg" alt="再帰代名詞の基本 - 'self'と'selves'の違い、目的格を用いる場合の注意点" width="300" height="169" srcset="https://eigo-rewrite.com/wp-content/uploads/2023/10/スライド用-300x169.jpg 300w, https://eigo-rewrite.com/wp-content/uploads/2023/10/スライド用-1024x576.jpg 1024w, https://eigo-rewrite.com/wp-content/uploads/2023/10/スライド用-768x432.jpg 768w, https://eigo-rewrite.com/wp-content/uploads/2023/10/スライド用-320x180.jpg 320w, https://eigo-rewrite.com/wp-content/uploads/2023/10/スライド用.jpg 1280w" sizes="(max-width: 300px) 100vw, 300px" /&gt;&lt;br /&gt;
まず、こちらの「～self」を付ける事で再帰代名詞という形になる訳ですが、基本的には「所有格+～self」という形を使います。&lt;br /&gt;
ですので、「私」であればこのような形で&amp;#8221;my&amp;#8221;所有格+&amp;#8221;self&amp;#8221;という形で、「誰々自信」という意味、&amp;#8221;myself&amp;#8221;であれば「私自身」、&amp;#8221;yourself&amp;#8221;「あなた」であれば「あなた自身」、&amp;#8221;herself&amp;#8221;といえば「彼女自身」というような形になります。&lt;br /&gt;
ですが、形上の注意点として、こちらのように&amp;#8221;him&amp;#8221;、普通はここが所有格+&amp;#8221;self&amp;#8221;という形にりますが、&amp;#8221;he&amp;#8221;の場合は&amp;#8221;hisself&amp;#8221;という形ではなく、目的格+&amp;#8221;self&amp;#8221;これで&amp;#8221;himself&amp;#8221;というような形になります。&lt;/p&gt;
&lt;p&gt;もちろん意味としては「彼自身」というような意味合いになります。&lt;br /&gt;
また、この&amp;#8221;self&amp;#8221;というのが一人の場合は当然&amp;#8221;self&amp;#8221;でいい訳ですが、複数の人がいる場合は&lt;span style="color: #ff6600;"&gt;「誰々たち自身」&lt;/span&gt;という形で複数にする必要があります。&lt;br /&gt;
&lt;!-- 音読リスニング講座 --&gt;&lt;/p&gt;
&lt;div style="border: 2px solid #ff6600; background-color: #fff0e0; padding: 10px; display: flex; align-items: center; justify-content: center; margin-bottom: 10px;"&gt;
&lt;p&gt;&lt;img decoding="async" style="max-width: 100px; height: auto; margin-right: 10px;" src="https://eigo-rewrite.com/wp-content/uploads/2020/06/logo_tate-1.png" alt="Re-Writeのロゴ" /&gt;&lt;/p&gt;
&lt;div&gt;
&lt;p style="margin: 5px 0;"&gt;【音読リスニング講座】：音読・ディクテーション・シャドーイングを通じて、都立入試リスニング対策を強化します。&lt;/p&gt;
&lt;p&gt;&lt;a style="background-color: #ff6600; color: white; padding: 5px 10px; text-align: center; text-decoration: none; display: inline-block; font-size: 14px;" href="https://eigo-rewrite.com/listening/"&gt;詳細を見る&lt;/a&gt;&lt;/p&gt;
&lt;/div&gt;
&lt;/div&gt;
&lt;p&gt;例えば「私たち」であれば、&amp;#8221;ourself&amp;#8221;と言いたいんですが、&amp;#8221;our&amp;#8221;もちろん「私たち」は複数いますから、&amp;#8221;f&amp;#8221;で終わっているので&amp;#8221;f&amp;#8221;を&amp;#8221;v&amp;#8221;に変えて&amp;#8221;es&amp;#8221;、これで&lt;strong&gt;&amp;#8220;ourselves&amp;#8221;&lt;/strong&gt;というような言い方をします。&lt;br /&gt;
という事は、&lt;span style="color: #ff6600;"&gt;「あなたたち自身」であれば&amp;#8221;yourselves&amp;#8221;&lt;/span&gt;となりますし、&lt;span style="color: #ff6600;"&gt;&amp;#8220;they&amp;#8221;の場合は&amp;#8221;him&amp;#8221;と同様に目的格+&amp;#8221;selves&amp;#8221;&lt;/span&gt;という形になりまして、これで&lt;strong&gt;&amp;#8220;themselves&amp;#8221;&lt;/strong&gt;と言います。&lt;/p&gt;
&lt;p&gt;このように、まず&amp;#8221;self&amp;#8221;の形自体が単数であれば「～self」、複数であれば「～selves」という複数形になります。&lt;/p&gt;
&lt;p&gt;それから&lt;span style="color: #ff0000;"&gt;&amp;#8220;he&amp;#8221;と&amp;#8221;they&amp;#8221;の場合は所有格ではなくて目的格になる&lt;/span&gt;という所が注意点となります。&lt;br /&gt;
以上が形に関する注意点になる訳ですが、ここからその使い方のお話になってきます。&lt;/p&gt;
&lt;p&gt;まず一つ目です。&lt;br /&gt;
主語と目的語が同一人物を指す場合、目的語の方をこの「～self」とします。&lt;br /&gt;
例えばこちらであれば、&amp;#8221;Ted introduced himself to the class.&amp;#8221;&lt;br /&gt;
この場合「テッドは自分自身をクラスの人たちに紹介した」、「自己紹介した」というような意味合いになっています。&lt;br /&gt;
このように、主語とそれから目的語、もちろんテッドくんは自分自身を紹介した訳ですから、ここが同一人物の際、目的語の方を&amp;#8221;himself&amp;#8221;、「～self」にするというような形になります。&lt;/p&gt;
&lt;p&gt;これが例えば、じゃあ&amp;#8221;him&amp;#8221;じゃダメなのかという話になると、このルールからすると主語と目的語が同一人物だったら「～self」、逆を言うと「～self」となっていれば主語と目的語が同一人物である。&lt;br /&gt;
逆に言うと、ここが&lt;span style="color: #0000ff;"&gt;「～self」になっていない場合というのは、これは同一人物ではなくて別の人物になってしまうんです。&lt;/span&gt;&lt;/p&gt;
&lt;p&gt;ですから、&amp;#8221;Ted introduced him&amp;#8221;とやってしまうと、「テッドくんが他の誰か男の子をクラスに紹介した」となってしまいますから、「自己紹介をした」という意味合いの時にここを&amp;#8221;him&amp;#8221;にする事は出来ません。&lt;/p&gt;
&lt;p&gt;このように、&lt;strong&gt;同一人物を指す場合に「～self」を目的語に置く&lt;/strong&gt;という使い方になります。&lt;/p&gt;
&lt;p&gt;今と同様に、今度は&amp;#8221;I&amp;#8221;と&amp;#8221;myself&amp;#8221;、これが同一人物を示していますから、そうすると「私は鏡の中で自分自身を見た。」となります。&lt;br /&gt;
当然私と自分自身、私自身は同じ人物ですからこの目的語の所が&amp;#8221;myself&amp;#8221;となります。&lt;/p&gt;
&lt;p&gt;また最後にこちら、&amp;#8221;The students&amp;#8221;「学生たち」「生徒たち」と&amp;#8221;themselves&amp;#8221;「自分自身」というのがあった際に、ここも&amp;#8221;them&amp;#8221;ではなくて&amp;#8221;themselves&amp;#8221;になる訳ですが、これは&lt;span style="color: #ff00ff;"&gt;ちょっと特殊な使い方&lt;/span&gt;でして、そのまま直訳すると「生徒たちはパーティーで自分自身を楽しんだ。」というような意味になります。&lt;/p&gt;
&lt;p&gt;ですが、これは&lt;strong&gt;半分熟語&lt;/strong&gt;のような形になっていまして、&amp;#8221;enjoyed&amp;#8221;と「～self」を同時に使いますと、「自分自身を楽しむ」という意味合いではなくて、これは「その場で楽しむ」というような意味になります。&lt;/p&gt;
&lt;p&gt;ですからこの一文が言っている内容というのは、「学生たち」「生徒たちはそのパーティーで楽しいだ」「楽しく過ごした」というような事を言っています。&lt;/p&gt;
&lt;p&gt;このように「～self」を使うと、これは直訳するとよく分からなくなってしまうので、これは&lt;span style="color: #ff00ff;"&gt;熟語として覚える&lt;/span&gt;というようなフレーズが他にも出てきます。&lt;br /&gt;
なので、こういったものは出てくるその度ごとに覚えていきましょう。&lt;/p&gt;
&lt;p&gt;それでは続いて再帰代名詞の用法の二つ目です。今度は、目的語の位置になくて名詞の強調です。&lt;/p&gt;
&lt;p&gt;その人物とか、その物体の強調として名詞の直後や文末に置くというような使い方があります。&lt;/p&gt;
&lt;p&gt;&lt;img decoding="async" class="alignnone size-medium wp-image-794" src="https://eigo-rewrite.com/wp-content/uploads/2023/10/スライド用２-300x169.jpg" alt="再帰代名詞の基本用法 - 主語と目的語が同一人物の場合、目的語に'himself'を用いて自己紹介を表現" width="300" height="169" srcset="https://eigo-rewrite.com/wp-content/uploads/2023/10/スライド用２-300x169.jpg 300w, https://eigo-rewrite.com/wp-content/uploads/2023/10/スライド用２-1024x576.jpg 1024w, https://eigo-rewrite.com/wp-content/uploads/2023/10/スライド用２-768x432.jpg 768w, https://eigo-rewrite.com/wp-content/uploads/2023/10/スライド用２-320x180.jpg 320w, https://eigo-rewrite.com/wp-content/uploads/2023/10/スライド用２.jpg 1280w" sizes="(max-width: 300px) 100vw, 300px" /&gt;&lt;br /&gt;
具体的に見ていきますと、まずはこちら&amp;#8221;himself&amp;#8221;があります。&lt;br /&gt;
先ほどと違うのは、動詞のあとではなくて主語の位置にある訳です。&lt;/p&gt;
&lt;p&gt;&amp;#8220;president&amp;#8221;「大統領」とか「社長」がいて、&amp;#8221;himself&amp;#8221;「自分自身」、そして&amp;#8221;welcomed the guest&amp;#8221;とあります。&lt;/p&gt;
&lt;p&gt;そうすると、「社長」あるいは「大統領がゲストをお迎えした」と書いてあって、そこに「～self」を置く事によって、これは「自分自身で」という意味ですから、そうすると「社長自身がゲストをお迎えした」というような意味になっています。つまりこの&amp;#8221;president&amp;#8221;を強調している訳です。&lt;/p&gt;
&lt;p&gt;また、二つ目です。&amp;#8221;The students planned the festival themselves.&amp;#8221;&lt;/p&gt;
&lt;p&gt;&amp;#8220;planned&amp;#8221;は「計画する」です。&lt;br /&gt;
「学生たちは」その&amp;#8221;festival&amp;#8221;「お祭り」あるいは「文化祭のようなものを計画した」とあります。&lt;/p&gt;
&lt;p&gt;これが先生たちの力を借りるとか大人の力を借りるという事ではなくて、文末に&amp;#8221;themselves&amp;#8221;を置く事によって、「学生たちは自分たち自身でそのフェスティバルを計画した。」となります。&lt;/p&gt;
&lt;p&gt;このように&lt;span style="color: #0000ff;"&gt;名詞のあとに置いたり文末に置く事によって、「彼ら自身で」「自分の力で」&lt;/span&gt;というような意味合いを示します。&lt;br /&gt;
&lt;!-- 大学受験英作文講座 --&gt;&lt;/p&gt;
&lt;div style="border: 2px solid #ff6600; background-color: #fff0e0; padding: 10px; display: flex; align-items: center; justify-content: center;"&gt;
&lt;p&gt;&lt;img decoding="async" style="max-width: 100px; height: auto; margin-right: 10px;" src="https://eigo-rewrite.com/wp-content/uploads/2020/06/logo_tate-1.png" alt="Re-Writeのロゴ" /&gt;&lt;/p&gt;
&lt;div&gt;
&lt;p style="margin: 5px 0;"&gt;【大学受験英作文講座】：和文英訳・自由英作文を段階的に練習し、伝わる英作文の構築力を育成します。&lt;/p&gt;
&lt;p&gt;&lt;a style="background-color: #ff6600; color: white; padding: 5px 10px; text-align: center; text-decoration: none; display: inline-block; font-size: 14px;" href="https://eigo-rewrite.com/kobetsueisakubun/"&gt;詳細を見る&lt;/a&gt;&lt;/p&gt;
&lt;/div&gt;
&lt;/div&gt;
&lt;p&gt;最後です。こちら、&amp;#8221;Ted is honesty itself.&amp;#8221;です。ちょっと訳しづらい英文になっています。&lt;/p&gt;
&lt;p&gt;&amp;#8220;honesty&amp;#8221;というのがあります。&lt;br /&gt;
これは元々&amp;#8221;honest&amp;#8221;という形容詞が元になっています。&lt;br /&gt;
&amp;#8220;honest&amp;#8221;というのは「誠実な」とか「正直な」というような形容詞です。&lt;/p&gt;
&lt;p&gt;この形容詞の最後に&amp;#8221;y&amp;#8221;を付ける事によって、この&amp;#8221;honesty&amp;#8221;というのは「誠実さ」とか「正直さ」というような名詞になります。&lt;/p&gt;
&lt;p&gt;ここは主語は「テッド君」な訳ですが、&lt;span style="color: #0000ff;"&gt;&amp;#8220;himself&amp;#8221;ではなくて&amp;#8221;itself&amp;#8221;&lt;/span&gt;になっている訳です。&lt;br /&gt;
この&amp;#8221;itself&amp;#8221;というのは何かというと、直前の名詞である&amp;#8221;honesty&amp;#8221;を修飾しています。&lt;/p&gt;
&lt;p&gt;そうするとこれは表現として、「テッドという人は誠実さそのものだ。」というような意味合いになって、「本当に正直な人です。」「本当に誠実な人です。」という事を言いたい時に「テッド君」というのは「もう誠実という概念そのものだ」というようなかなり強調したような言い回しになっています。&lt;/p&gt;
&lt;p&gt;このように、基本的には再帰代名詞「～self」というのは&lt;strong&gt;「自分自身」&lt;/strong&gt;とか&lt;strong&gt;「自分自身で」&lt;/strong&gt;というような意味合いになってくる訳ですが、多少こういった特殊な使い方と言いますか、ちょっと発想としては&lt;span style="color: #ff0000;"&gt;我々の日本語とはちょっと違う&lt;/span&gt;かな、というような表現も含まれています。&lt;/p&gt;
&lt;p&gt;なので、こういったものは先ほど来言っているように、出てきたその場でなるべく覚えていくようにしましょう。&lt;/p&gt;
&lt;style&gt;
  table {&lt;br /&gt;    width: 100%;&lt;br /&gt;    border-collapse: collapse;&lt;br /&gt;  }&lt;br /&gt;  th, td {&lt;br /&gt;    padding: 10px;&lt;br /&gt;    border: 1px solid #ddd;&lt;br /&gt;    color: #000000;&lt;br /&gt;    vertical-align: top;&lt;br /&gt;  }&lt;br /&gt;  .answer {&lt;br /&gt;    display: none;&lt;br /&gt;    font-weight: bold;&lt;br /&gt;    color: #0073aa;&lt;br /&gt;    margin-left: 5px;&lt;br /&gt;  }&lt;br /&gt;  .show-answer {&lt;br /&gt;    cursor: pointer;&lt;br /&gt;    color: #ffffff;&lt;br /&gt;    background-color: #ff6600;&lt;br /&gt;    border: none;&lt;br /&gt;    padding: 4px 8px;&lt;br /&gt;    border-radius: 4px;&lt;br /&gt;    font-size: 12px;&lt;br /&gt;    margin-left: 5px;&lt;br /&gt;  }&lt;br /&gt;&lt;/style&gt;
&lt;p&gt;&lt;script&gt;
  function showAnswer(ansId, btnId) {
    var ans = document.getElementById(ansId);
    var btn = document.getElementById(btnId);
    if (ans &amp;&amp; btn) {
      ans.style.display = 'inline';
      btn.style.display = 'none';
    }
  }
&lt;/script&gt;&lt;/p&gt;
&lt;h2&gt;【まとめ】再帰代名詞（～self / ～selves）のポイント&lt;/h2&gt;
&lt;table&gt;
&lt;tbody&gt;
&lt;tr style="background-color: #dd8500; color: #ffffff;"&gt;
&lt;th&gt;ポイント&lt;/th&gt;
&lt;th&gt;説明&lt;/th&gt;
&lt;/tr&gt;
&lt;tr style="background-color: #f0b464;"&gt;
&lt;td&gt;再帰代名詞とは？&lt;/td&gt;
&lt;td&gt;
&lt;ul&gt;
&lt;li&gt;&lt;strong&gt;～self / ～selves&lt;/strong&gt; の形をした代名詞。&lt;/li&gt;
&lt;li&gt;基本の意味は「&lt;strong&gt;自分自身&lt;/strong&gt;」「&lt;strong&gt;自分たち自身&lt;/strong&gt;」。&lt;/li&gt;
&lt;li&gt;ふつうは &lt;strong&gt;所有格＋self&lt;/strong&gt; で作る：myself, yourself, herself など。&lt;/li&gt;
&lt;/ul&gt;
&lt;/td&gt;
&lt;/tr&gt;
&lt;tr style="background-color: #ffffff;"&gt;
&lt;td&gt;形の作り方（単数形）&lt;/td&gt;
&lt;td&gt;
&lt;ul&gt;
&lt;li&gt;my + self → &lt;strong&gt;myself&lt;/strong&gt;（私自身）&lt;/li&gt;
&lt;li&gt;your + self → &lt;strong&gt;yourself&lt;/strong&gt;（あなた自身）&lt;/li&gt;
&lt;li&gt;him + self → &lt;strong&gt;himself&lt;/strong&gt;（彼自身）※&lt;span style="color: #ff0000;"&gt;hisself ではない&lt;/span&gt;&lt;/li&gt;
&lt;li&gt;her + self → &lt;strong&gt;herself&lt;/strong&gt;（彼女自身）&lt;/li&gt;
&lt;li&gt;it + self → &lt;strong&gt;itself&lt;/strong&gt;（それ自体）&lt;/li&gt;
&lt;/ul&gt;
&lt;/td&gt;
&lt;/tr&gt;
&lt;tr style="background-color: #f0b464;"&gt;
&lt;td&gt;形の作り方（複数形）&lt;/td&gt;
&lt;td&gt;
&lt;ul&gt;
&lt;li&gt;our + selves → &lt;strong&gt;ourselves&lt;/strong&gt;（私たち自身）&lt;br /&gt;
※f → v ＋ es の形に注意。&lt;/li&gt;
&lt;li&gt;your + selves → &lt;strong&gt;yourselves&lt;/strong&gt;（あなたたち自身）&lt;/li&gt;
&lt;li&gt;them + selves → &lt;strong&gt;themselves&lt;/strong&gt;（彼ら自身）&lt;/li&gt;
&lt;li&gt;単数：～self / 複数：～selves をセットで覚える。&lt;/li&gt;
&lt;/ul&gt;
&lt;/td&gt;
&lt;/tr&gt;
&lt;tr style="background-color: #ffffff;"&gt;
&lt;td&gt;he / they の特別ルール&lt;/td&gt;
&lt;td&gt;
&lt;ul&gt;
&lt;li&gt;&lt;span style="color: #ff0000;"&gt;he と they は所有格ではなく目的格＋self / selves&lt;/span&gt; を使う。&lt;/li&gt;
&lt;li&gt;he → &lt;strong&gt;himself&lt;/strong&gt;（×hisself）&lt;/li&gt;
&lt;li&gt;they → &lt;strong&gt;themselves&lt;/strong&gt;（×themself, ×theirselves）&lt;/li&gt;
&lt;/ul&gt;
&lt;/td&gt;
&lt;/tr&gt;
&lt;tr style="background-color: #f0b464;"&gt;
&lt;td&gt;用法① 主語と目的語が同一人物&lt;/td&gt;
&lt;td&gt;
&lt;ul&gt;
&lt;li&gt;主語と目的語が&lt;strong&gt;同じ人（同じグループ）&lt;/strong&gt;のとき、目的語を再帰代名詞にする。&lt;/li&gt;
&lt;li&gt;&lt;code&gt;Ted introduced himself to the class.&lt;/code&gt;&lt;br /&gt;
「テッドはクラスに自己紹介した」&lt;/li&gt;
&lt;li&gt;&lt;code&gt;Ted introduced him ...&lt;/code&gt; にすると「別の男の子を紹介した」意味になる。&lt;/li&gt;
&lt;li&gt;&lt;code&gt;I saw myself in the mirror.&lt;/code&gt;&lt;br /&gt;
「私は鏡の中で自分自身を見た」&lt;/li&gt;
&lt;/ul&gt;
&lt;/td&gt;
&lt;/tr&gt;
&lt;tr style="background-color: #ffffff;"&gt;
&lt;td&gt;用法①の熟語的用法（enjoy oneself）&lt;/td&gt;
&lt;td&gt;
&lt;ul&gt;
&lt;li&gt;&lt;code&gt;The students enjoyed themselves at the party.&lt;/code&gt;&lt;/li&gt;
&lt;li&gt;直訳「自分自身を楽しんだ」だが、実際の意味は&lt;br /&gt;
「そのパーティーで&lt;strong&gt;楽しく過ごした&lt;/strong&gt;」。&lt;/li&gt;
&lt;li&gt;&lt;strong&gt;enjoy oneself ＝ その場を楽しむ&lt;/strong&gt; という熟語として覚える。&lt;/li&gt;
&lt;/ul&gt;
&lt;/td&gt;
&lt;/tr&gt;
&lt;tr style="background-color: #f0b464;"&gt;
&lt;td&gt;用法② 名詞の強調（～自身で）&lt;/td&gt;
&lt;td&gt;
&lt;ul&gt;
&lt;li&gt;名詞の直後や文末に置いて、「～自身で」「自分の力で」を強調する。&lt;/li&gt;
&lt;li&gt;&lt;code&gt;The president himself welcomed the guest.&lt;/code&gt;&lt;br /&gt;
「社長（大統領）&lt;strong&gt;自らが&lt;/strong&gt;ゲストを迎えた」&lt;/li&gt;
&lt;li&gt;&lt;code&gt;The students planned the festival themselves.&lt;/code&gt;&lt;br /&gt;
「生徒たちは祭りを&lt;strong&gt;自分たちだけで&lt;/strong&gt;計画した」&lt;/li&gt;
&lt;/ul&gt;
&lt;/td&gt;
&lt;/tr&gt;
&lt;tr style="background-color: #ffffff;"&gt;
&lt;td&gt;用法③ itself による強い強調&lt;/td&gt;
&lt;td&gt;
&lt;ul&gt;
&lt;li&gt;&lt;code&gt;Ted is honesty itself.&lt;/code&gt;&lt;/li&gt;
&lt;li&gt;「テッドは誠実さそのものだ。」＝ とても誠実な人だ、という強いほめ言葉。&lt;/li&gt;
&lt;li&gt;&lt;strong&gt;itself&lt;/strong&gt; は直前の名詞（ここでは honesty）を「～そのもの」と強く強調する。&lt;/li&gt;
&lt;/ul&gt;
&lt;/td&gt;
&lt;/tr&gt;
&lt;tr style="background-color: #f0b464;"&gt;
&lt;td&gt;意味上の注意&lt;/td&gt;
&lt;td&gt;
&lt;ul&gt;
&lt;li&gt;基本は「自分自身」「自分自身で」だが、&lt;strong&gt;熟語的な意味&lt;/strong&gt;になる表現も多い。&lt;/li&gt;
&lt;li&gt;特に enjoy oneself などは、直訳よりも「そういう決まった言い方」として覚える。&lt;/li&gt;
&lt;li&gt;日本語と感覚が少し違う表現もあるので、出てきたところで1つずつ暗記していく。&lt;/li&gt;
&lt;/ul&gt;
&lt;/td&gt;
&lt;/tr&gt;
&lt;tr style="background-color: #ffffff;"&gt;
&lt;td&gt;学習のコツ&lt;/td&gt;
&lt;td&gt;
&lt;ul&gt;
&lt;li&gt;まずは形（self / selves）と、&lt;strong&gt;用法①：同一人物&lt;/strong&gt;・&lt;strong&gt;用法②：強調&lt;/strong&gt;をしっかり押さえる。&lt;/li&gt;
&lt;li&gt;そこに用法③や熟語的な表現（enjoy oneself, ～ itself など）を少しずつ追加していく。&lt;/li&gt;
&lt;/ul&gt;
&lt;/td&gt;
&lt;/tr&gt;
&lt;/tbody&gt;
&lt;/table&gt;
&lt;h2&gt;【クイズ】再帰代名詞チェック問題（10問）&lt;/h2&gt;
&lt;table&gt;
&lt;tbody&gt;
&lt;tr style="background-color: #dd8500; color: #ffffff;"&gt;
&lt;th&gt;問題&lt;/th&gt;
&lt;th&gt;選択肢（A～D）&lt;/th&gt;
&lt;th&gt;答え&lt;/th&gt;
&lt;/tr&gt;
&lt;tr style="background-color: #f0b464;"&gt;
&lt;td&gt;1. 「再帰代名詞」の説明として最も適切なのはどれ？&lt;/td&gt;
&lt;td&gt;A. 名詞を説明する形容詞の一種&lt;br /&gt;
B. 「～self / ～selves」の形をした代名詞&lt;br /&gt;
C. 三人称単数の主語だけに使う代名詞&lt;br /&gt;
D. 疑問文でだけ使う代名詞&lt;/td&gt;
&lt;td&gt;&lt;span id="ans1" class="answer"&gt;正解：B&lt;/span&gt;&lt;br /&gt;
&lt;button id="btn1" class="show-answer"&gt;正解を見る&lt;/button&gt;&lt;/td&gt;
&lt;/tr&gt;
&lt;tr style="background-color: #ffffff;"&gt;
&lt;td&gt;2. 次のうち、形として&lt;strong&gt;誤っている&lt;/strong&gt;ものはどれ？&lt;/td&gt;
&lt;td&gt;A. myself&lt;br /&gt;
B. yourself&lt;br /&gt;
C. hisself&lt;br /&gt;
D. herself&lt;/td&gt;
&lt;td&gt;&lt;span id="ans2" class="answer"&gt;正解：C（正しくは himself）&lt;/span&gt;&lt;br /&gt;
&lt;button id="btn2" class="show-answer"&gt;正解を見る&lt;/button&gt;&lt;/td&gt;
&lt;/tr&gt;
&lt;tr style="background-color: #f0b464;"&gt;
&lt;td&gt;3. 「私たち自身」を表す再帰代名詞として正しいものはどれ？&lt;/td&gt;
&lt;td&gt;A. ourself&lt;br /&gt;
B. ourselves&lt;br /&gt;
C. usself&lt;br /&gt;
D. we selves&lt;/td&gt;
&lt;td&gt;&lt;span id="ans3" class="answer"&gt;正解：B（ourselves）&lt;/span&gt;&lt;br /&gt;
&lt;button id="btn3" class="show-answer"&gt;正解を見る&lt;/button&gt;&lt;/td&gt;
&lt;/tr&gt;
&lt;tr style="background-color: #ffffff;"&gt;
&lt;td&gt;4. 「彼ら自身」を表す再帰代名詞として正しいものはどれ？&lt;/td&gt;
&lt;td&gt;A. themself&lt;br /&gt;
B. theirselves&lt;br /&gt;
C. themselves&lt;br /&gt;
D. theyselves&lt;/td&gt;
&lt;td&gt;&lt;span id="ans4" class="answer"&gt;正解：C（themselves）&lt;/span&gt;&lt;br /&gt;
&lt;button id="btn4" class="show-answer"&gt;正解を見る&lt;/button&gt;&lt;/td&gt;
&lt;/tr&gt;
&lt;tr style="background-color: #f0b464;"&gt;
&lt;td&gt;5. 空所に最も適切な語を入れなさい。&lt;br /&gt;
Ted introduced ___ to the class.（テッドはクラスに自己紹介した）&lt;/td&gt;
&lt;td&gt;A. him&lt;br /&gt;
B. himself&lt;br /&gt;
C. his&lt;br /&gt;
D. he&lt;/td&gt;
&lt;td&gt;&lt;span id="ans5" class="answer"&gt;正解：B（主語と目的語が同一人物なので himself）&lt;/span&gt;&lt;br /&gt;
&lt;button id="btn5" class="show-answer"&gt;正解を見る&lt;/button&gt;&lt;/td&gt;
&lt;/tr&gt;
&lt;tr style="background-color: #ffffff;"&gt;
&lt;td&gt;6. 「私は鏡の中で自分自身を見た。」に最もふさわしい英文はどれ？&lt;/td&gt;
&lt;td&gt;A. I saw me in the mirror.&lt;br /&gt;
B. I saw myself in the mirror.&lt;br /&gt;
C. I saw I in the mirror.&lt;br /&gt;
D. I saw mine in the mirror.&lt;/td&gt;
&lt;td&gt;&lt;span id="ans6" class="answer"&gt;正解：B（I saw myself in the mirror.）&lt;/span&gt;&lt;br /&gt;
&lt;button id="btn6" class="show-answer"&gt;正解を見る&lt;/button&gt;&lt;/td&gt;
&lt;/tr&gt;
&lt;tr style="background-color: #f0b464;"&gt;
&lt;td&gt;7. 「The students enjoyed themselves at the party.」の意味として最も近いものはどれ？&lt;/td&gt;
&lt;td&gt;A. 生徒たちは自分たちをほめた。&lt;br /&gt;
B. 生徒たちは自分たちを紹介した。&lt;br /&gt;
C. 生徒たちはそのパーティーで楽しく過ごした。&lt;br /&gt;
D. 生徒たちは自分たちだけでパーティーを計画した。&lt;/td&gt;
&lt;td&gt;&lt;span id="ans7" class="answer"&gt;正解：C（enjoy themselves ＝ その場を楽しむ）&lt;/span&gt;&lt;br /&gt;
&lt;button id="btn7" class="show-answer"&gt;正解を見る&lt;/button&gt;&lt;/td&gt;
&lt;/tr&gt;
&lt;tr style="background-color: #ffffff;"&gt;
&lt;td&gt;8. 「The president himself welcomed the guest.」で、&lt;strong&gt;himself&lt;/strong&gt; の役割として正しいものはどれ？&lt;/td&gt;
&lt;td&gt;A. 大統領が賓客を嫌っていることを表す。&lt;br /&gt;
B. 「大統領&lt;strong&gt;自らが&lt;/strong&gt;」という意味で president を強調している。&lt;br /&gt;
C. 大統領が一人で来たことを表す。&lt;br /&gt;
D. 時制を表している。&lt;/td&gt;
&lt;td&gt;&lt;span id="ans8" class="answer"&gt;正解：B（president を強調）&lt;/span&gt;&lt;br /&gt;
&lt;button id="btn8" class="show-answer"&gt;正解を見る&lt;/button&gt;&lt;/td&gt;
&lt;/tr&gt;
&lt;tr style="background-color: #f0b464;"&gt;
&lt;td&gt;9. 「Ted is honesty itself.」の訳として最も適切なものはどれ？&lt;/td&gt;
&lt;td&gt;A. テッドは誠実ではない。&lt;br /&gt;
B. テッドは誠実さそのものだ。&lt;br /&gt;
C. テッドは誠実さを失った。&lt;br /&gt;
D. テッドは自分で正直だと言っている。&lt;/td&gt;
&lt;td&gt;&lt;span id="ans9" class="answer"&gt;正解：B（誠実さそのものだ＝とても誠実だ）&lt;/span&gt;&lt;br /&gt;
&lt;button id="btn9" class="show-answer"&gt;正解を見る&lt;/button&gt;&lt;/td&gt;
&lt;/tr&gt;
&lt;tr style="background-color: #ffffff;"&gt;
&lt;td&gt;10. 再帰代名詞の用法についての説明のうち、&lt;strong&gt;誤っている&lt;/strong&gt;ものはどれ？&lt;/td&gt;
&lt;td&gt;A. 主語と目的語が同一人物のとき、目的語に使うことがある。&lt;br /&gt;
B. 名詞の直後や文末に置いて「～自身で」を強調することがある。&lt;br /&gt;
C. it と一緒に使って「～そのものだ」という強い強調になることがある。&lt;br /&gt;
D. 常に「別の人」を指すために使う。&lt;/td&gt;
&lt;td&gt;&lt;span id="ans10" class="answer"&gt;正解：D（再帰代名詞は基本的に「同じ人／同じもの」を指す）&lt;/span&gt;&lt;br /&gt;
&lt;button id="btn10" class="show-answer"&gt;正解を見る&lt;/button&gt;&lt;/td&gt;
&lt;/tr&gt;
&lt;/tbody&gt;
&lt;/table&gt;
&lt;p&gt;&lt;!-- 都立高校入試 英語・英作文対策講座 --&gt;&lt;/p&gt;
&lt;div style="border: 2px solid #ff6600; background-color: #fff0e0; padding: 10px; display: flex; align-items: center; justify-content: center; margin-bottom: 10px;"&gt;
&lt;p&gt;&lt;img decoding="async" style="max-width: 100px; height: auto; margin-right: 10px;" src="https://eigo-rewrite.com/wp-content/uploads/2020/06/logo_tate-1.png" alt="Re-Writeのロゴ" /&gt;&lt;/p&gt;
&lt;div&gt;
&lt;p style="margin: 5px 0;"&gt;【都立高校入試 英語・英作文対策講座】：共通問題から自校作成校までの長文読解と自由英作文を集中的に演習し、&lt;br /&gt;
&lt;strong&gt;「5分で書ききる」答案作りと安定して得点できる英語力&lt;/strong&gt;を養います。&lt;/p&gt;
&lt;p&gt;&lt;a style="background-color: #ff6600; color: white; padding: 5px 10px; text-align: center; text-decoration: none; display: inline-block; font-size: 14px;" href="https://eigo-rewrite.com/toritsu/"&gt;&lt;br /&gt;
詳細を見る&lt;br /&gt;
&lt;/a&gt;&lt;/p&gt;
&lt;/div&gt;
&lt;/div&gt;
```
</t>
  </si>
  <si>
    <t xml:space="preserve">以下のページは「スニペット整合性」（本文と title/meta/H1/冒頭文）が弱い可能性があります。
まず【本文】を確認し、想定読者・悩み・解決範囲を把握してください。
そのうえで、GSCの主要クエリ（表示回数上位）を根拠に、
「検索意図に対して、タイトル/メタ/H1/冒頭120字がズレている点」を特定し、
ズレを解消するための修正案（タイトル/メタ/H1/冒頭）を提示してください。
※本文の“大改修”は前提にしません（必要なら追記ブロックは最大1つまで）。
【URL】https://eigo-rewrite.com/column/stage1_lesson4-2/
【ページ分類】MC
【ページ分類の略語（このプロンプト内の定義）】
TP = トップページ（ホーム/サイトの入口）
SP = サービスページ（講座・コース・申込導線）
MC = メインコラム（コラム/解説/勉強法など集客記事）
SC = サブコラム（MCやSPを補強するための補助コラム※サイト定義に合わせて判断）
NW = ニュース/お知らせ（運用上は改善対象外として除外）
ST = 企業情報等のSEO対策を行わないこ固定ページ（運用上は改善対象外として除外）
- / 空欄 / 未分類 = 未分類（このスクリプトでは改善対象外として除外）
※未分類（空欄 / "-" / "未分類"）は作業対象に含めません。
【現状（スニペット要素）】
- タイトル：一般動詞の疑問文と否定文のルール徹底解説
- メタ：三人称単数でdoがdoesに。疑問文・否定文は動詞が原形、三単現のsは外れる。often位置、to＋目的格も確認。
- H1：stage1_Lesson4-2　一般動詞の文②(疑問文と否定文)【ニュートレジャーの道案内】
- 冒頭120字：NEW TREASURE STAGE1 の文法事項・Lesson一覧の全体像は、 NEW TREASURE STAGE1｜中1英文法 総括＋Lesson一覧（全体像はこちら） で確認できます。 三人称単数現在形が中学1年生の最初の山場だとお
【GSC主要クエリ（表示回数上位50件）】
- 三人称単数｜表示1049｜CTR 0.00%｜順位1.0
- does 使い方｜表示66｜CTR 0.00%｜順位1.0
- 3人称単数｜表示43｜CTR 0.00%｜順位1.0
- 三人称単数現在形｜表示42｜CTR 0.00%｜順位1.0
- 三単現｜表示29｜CTR 0.00%｜順位1.1
- 三人称単数 疑問文｜表示22｜CTR 0.00%｜順位3.3
- 一般動詞にsをつける時｜表示19｜CTR 0.00%｜順位1.0
- 3単元｜表示17｜CTR 0.00%｜順位1.0
- does 意味 使い方｜表示17｜CTR 0.00%｜順位1.0
- often 否定文｜表示17｜CTR 0.00%｜順位10.8
- 三人称単数 does｜表示14｜CTR 0.00%｜順位11.5
- 三人称単数の疑問文｜表示14｜CTR 0.00%｜順位5.5
- 3人称単数現在形｜表示13｜CTR 0.00%｜順位1.0
- 疑問文 三人称単数｜表示13｜CTR 0.00%｜順位1.5
- 三人称 単数｜表示11｜CTR 0.00%｜順位1.0
- did does 違い｜表示10｜CTR 0.00%｜順位1.0
- 中1 英語 一般動詞｜表示9｜CTR 0.00%｜順位4.1
- does 三人称単数｜表示8｜CTR 0.00%｜順位10.0
- does 三単現｜表示8｜CTR 0.00%｜順位2.0
- 三人称単数とは｜表示8｜CTR 0.00%｜順位1.9
- 三単現 疑問文｜表示8｜CTR 0.00%｜順位1.0
- often 位置 否定文｜表示7｜CTR 0.00%｜順位9.6
- 一般 動詞 否定 文｜表示7｜CTR 0.00%｜順位30.9
- 三人称 単数 疑問文｜表示7｜CTR 0.00%｜順位2.1
- 三人称単数 ルール｜表示7｜CTR 0.00%｜順位1.0
- 三人称単数ルール｜表示7｜CTR 0.00%｜順位1.0
- 中1英語 三人称単数｜表示7｜CTR 0.00%｜順位1.3
- 英語 否定文 作り方｜表示7｜CTR 0.00%｜順位1.0
- do 三人称単数｜表示6｜CTR 0.00%｜順位10.0
- doの三人称単数｜表示6｜CTR 0.00%｜順位11.2
- 三人称単数疑問文｜表示6｜CTR 0.00%｜順位7.8
- 三単現のs わかりやすく｜表示6｜CTR 0.00%｜順位1.0
- 三単現のs 疑問文｜表示6｜CTR 0.00%｜順位1.0
- 英語 ダズの使い方｜表示6｜CTR 0.00%｜順位1.0
- do と does の違い 簡単に｜表示5｜CTR 0.00%｜順位1.0
- toを使う時と使わない時｜表示5｜CTR 0.00%｜順位1.0
- 三人称 単数 現在形｜表示5｜CTR 0.00%｜順位1.0
- 三人称単数 わかりやすく｜表示5｜CTR 0.00%｜順位1.0
- 三人称単数 ダズ｜表示5｜CTR 0.00%｜順位1.0
- 中1 英語 三単現｜表示5｜CTR 0.00%｜順位2.0
- 疑問詞 三人称単数｜表示5｜CTR 0.00%｜順位1.0
- does 動詞の原形｜表示4｜CTR 0.00%｜順位2.8
- does 否定文｜表示4｜CTR 0.00%｜順位6.0
- it 三単現のs｜表示4｜CTR 0.00%｜順位2.5
- 三人称 疑問文｜表示4｜CTR 0.00%｜順位7.5
- 三人称単数 do｜表示4｜CTR 0.00%｜順位9.8
- 三人称単数現在形 疑問文｜表示4｜CTR 0.00%｜順位11.5
- 疑問文 三単現のs｜表示4｜CTR 0.00%｜順位1.0
- do does｜表示3｜CTR 0.00%｜順位1.0
- does 疑問文｜表示3｜CTR 0.00%｜順位1.0
【参考：代表語（自動抽出）】三人称単数
【出力（必ずこの順）】
1) 本文の要約（想定読者・悩み・解決）
2) 検索意図の整理（主要クエリから2〜3パターン）
3) 不一致の指摘（タイトル/メタ/H1/冒頭のどこがズレているか）
4) 修正方針（“どの意図に寄せるか”を1つに決める）
5) 修正案（すべてコードブロック）
   - タイトル案3つ（全角35字前後＋56字以上の網羅型を1つ）
   - メタ案3つ（全角90字前後）
   - H1案2つ
   - 冒頭120字（2案：&lt;p&gt;で開始）
【禁則ワード（シート連動）】
以下の【禁則ワード】は、タイトル/メタ/導入文/見出し/本文のいずれにも原則使用しないでください。
言い換えが必要な場合は、自然な日本語に置換してください。
【禁則ワード】
- 崩れ
- 型
- 迷い
- 保留
- 固定
- 手順
- 立て直
- 最短
- 結論だけ
- 乱れ
- 三点確認
- 内部リンク
- 導線
- 設計
- 刺
- まず結論
- 整え
- 押し付けない案内
- 統一
- 次の一手
- 失点
- 確定
- サブコラム
- 30秒
- 1分
- CV
- 網羅
【本文】
```html
&lt;p&gt;&lt;iframe title="YouTube video player" src="https://www.youtube.com/embed/y64KG_MvqXE" width="560" height="315" frameborder="0" allowfullscreen="allowfullscreen"&gt;&lt;span data-mce-type="bookmark" style="display: inline-block; width: 0px; overflow: hidden; line-height: 0;" class="mce_SELRES_start"&gt;﻿&lt;/span&gt;&lt;/iframe&gt;&lt;/p&gt;
&lt;p data-start="26" data-end="130"&gt;NEW TREASURE STAGE1 の文法事項・Lesson一覧の全体像は、&lt;strong&gt;&lt;a href="https://eigo-rewrite.com/column/hub_stage1/"&gt;NEW TREASURE STAGE1｜中1英文法 総括＋Lesson一覧（全体像はこちら）&lt;/a&gt;&lt;/strong&gt;で確認できます。&lt;br data-start="59" data-end="62" /&gt;三人称単数現在形が中学1年生の最初の山場だとお話ししましたが、その理由は &lt;strong data-start="99" data-end="124"&gt;疑問文と否定文の作り方で混乱が起こりやすい&lt;/strong&gt; ためです。&lt;/p&gt;
&lt;p data-start="132" data-end="230"&gt;前回の Lesson3 では、“Do you like ～?” のように &lt;strong data-start="169" data-end="181"&gt;Do を前に出す&lt;/strong&gt; 形を学習しましたが、三単現の “s” が入ってくると、&lt;strong data-start="209" data-end="229"&gt;Do がそのまま使えなくなります&lt;/strong&gt;。&lt;/p&gt;
&lt;p&gt;&lt;img decoding="async" fetchpriority="high" class="alignnone wp-image-422" src="https://eigo-rewrite.com/wp-content/uploads/2023/05/スライド用-5-300x169.jpg" alt="" width="754" height="425" srcset="https://eigo-rewrite.com/wp-content/uploads/2023/05/スライド用-5-300x169.jpg 300w, https://eigo-rewrite.com/wp-content/uploads/2023/05/スライド用-5-1024x576.jpg 1024w, https://eigo-rewrite.com/wp-content/uploads/2023/05/スライド用-5-768x432.jpg 768w, https://eigo-rewrite.com/wp-content/uploads/2023/05/スライド用-5-320x180.jpg 320w, https://eigo-rewrite.com/wp-content/uploads/2023/05/スライド用-5.jpg 1280w" sizes="(max-width: 754px) 100vw, 754px" /&gt;&lt;/p&gt;
&lt;p&gt;先ほど最初にSectionの1番で肯定文、誰々が何々します、という文の形をやっていたんですが、&lt;br /&gt;
その際にここ”she often send&lt;span style="color: #ff0000;"&gt;s&lt;/span&gt;”というふうにここに”s”がありました。&lt;br /&gt;
その”sends”だったこの”s”というのが取れまして、それが今までだったら”Do you”とか”Do I”だったこの”Do”の所に”s”が移っています。&lt;br /&gt;
&lt;strong&gt;この”Do”に”es”を付けますと、これで「ダズ」と読みます。&lt;/strong&gt;&lt;br /&gt;
理解の仕方ですが、&lt;br /&gt;
&lt;span style="color: #0000ff;"&gt;カードが並んでいるというふうに見て頂きたいです。&lt;/span&gt;&lt;br /&gt;
”she”カードがあって、”send”カードがあって、ここに”videos”カードがあって、ここに実は先ほど言ったような三単現の”s”というのは”send”という単語と、それから”Does”という単語が並んでいるような状態なんです。&lt;/p&gt;
&lt;p&gt;&lt;img decoding="async" class="alignnone wp-image-423" src="https://eigo-rewrite.com/wp-content/uploads/2023/05/IMG_0431-300x103.png" alt="" width="865" height="297" srcset="https://eigo-rewrite.com/wp-content/uploads/2023/05/IMG_0431-300x103.png 300w, https://eigo-rewrite.com/wp-content/uploads/2023/05/IMG_0431-1024x350.png 1024w, https://eigo-rewrite.com/wp-content/uploads/2023/05/IMG_0431.png 1200w" sizes="(max-width: 865px) 100vw, 865px" /&gt;&lt;/p&gt;
&lt;p&gt;たまたまこのカードが少しズレて、ここの”s”というのが”send”に重なっているので”sends”という形になっています。&lt;br /&gt;
”Do you like”の時は突然”Do”が出てきたような感じだったと思うんですが、あれも実はこういう形でカードが並んでいた訳です。&lt;br /&gt;
この重なっていた”Do”というカードが前に出る事によって疑問文になったりとか否定文になっていた訳です。&lt;br /&gt;
今度はこの”Do”の所が”Does”カードという形になっていて、この”Does”というのがそのまま、このカード自体が前に出てくるというようなイメージです。&lt;br /&gt;
なので、”sends”にあった”s”というのが”Do”にくっついているという考え方も出来ますし、”send”と”Does”が重なっていたものが”Does”が前に出てきたというふうにも考えられます。&lt;br /&gt;
そうすると何が起こるかというと、今まで”she”が主語だったら動詞に”s”を付けていたというルールだったんですが、&lt;span style="color: #0000ff;"&gt;疑問文とか否定文になると、この”s”が取れてしまいます。&lt;/span&gt;&lt;br /&gt;
この取れるという感覚がどうしても今までの文法ルールにないものでしたので、どうしてもミスが出てしまいがちです。&lt;br /&gt;
例えば”Do she often sends”書いてしまったり”Does she often sends”というふうにここに”s”を入れてしまったりします。&lt;br /&gt;
なので、どちらの捉え方でも自分が納得出来る方で理解して頂ければいいです。&lt;br /&gt;
ここの”s”、動詞に付い&lt;!-- 語彙強化講座 --&gt;&lt;/p&gt;
&lt;div style="border: 2px solid #ff6600; background-color: #fff0e0; padding: 10px; display: flex; align-items: center; justify-content: center; margin-bottom: 10px;"&gt;
&lt;p&gt;&lt;img decoding="async" style="max-width: 100px; height: auto; margin-right: 10px;" src="https://eigo-rewrite.com/wp-content/uploads/2020/06/logo_tate-1.png" alt="Re-Writeのロゴ" /&gt;&lt;/p&gt;
&lt;div&gt;
&lt;p style="margin: 5px 0;"&gt;【語彙強化講座】：長文読解で必要な語彙・熟語を徹底的に習得し、都立・私立の入試対策に直結する語彙力を養います。&lt;/p&gt;
&lt;p&gt;&lt;a style="background-color: #ff6600; color: white; padding: 5px 10px; text-align: center; text-decoration: none; display: inline-block; font-size: 14px;" href="https://eigo-rewrite.com/vocabulary/"&gt;詳細を見る&lt;/a&gt;&lt;/p&gt;
&lt;/div&gt;
&lt;/div&gt;
&lt;p&gt;ていた”s”が”Do”にくっつくんだ、という考え方、&lt;br /&gt;
あるいは重なっていた”Does”が前に出る事によって元々あった”send”だけが残るという考え方のどちらかで理解して頂いて、&lt;span style="color: #ff0000;"&gt;とにかく”Does”が出てくると三単現の”s”は付けないという所が大事になってきます。&lt;/span&gt;また、この文というのは三単現の疑問文の作り方だけでなく他のルールについてもいくつか使われていますからそこを見ていきます。&lt;/p&gt;
&lt;p&gt;まず一つ目、”Does”で聞いている疑問文でした。&lt;br /&gt;
こちらは”Do”の時と同じです。&lt;br /&gt;
聞かれた言葉で返しますから”Does”で聞かれたので”Does”で答えます。&lt;br /&gt;
ここはいいと思います。&lt;/p&gt;
&lt;p&gt;問題は二つ目です。&lt;br /&gt;
こちらに”often”という単語があります。&lt;br /&gt;
「よく」とか「しばしば」という意味合いになっていますが、&lt;strong&gt;この単語は位置が大事です。&lt;/strong&gt;&lt;br /&gt;
これはどこに置くかというと、もし&lt;span style="color: #0000ff;"&gt;文の中にbe動詞が使われていたらbe動詞のあと、一般動詞が使われていたら一般動詞の前に起きます。&lt;/span&gt;&lt;br /&gt;
どっちがどっちだっけ？と迷ってしまう場合、前とかあとというのが分からなくなってしまったら、&lt;span style="color: #ff0000;"&gt;”not”を置く位置と考えると分かりやすいです。&lt;/span&gt;&lt;br /&gt;
例えばbe動詞を使った分であれば”I am a students.”、”not”を入れなさいと言われたら、”I am not a students.”となりますから、”not”の位置にこの”often”を入れます。&lt;br /&gt;
例えば”I am often busy.”「私は時々忙しい。」「よく忙しくなっちゃうんです。」というような言い方をします。&lt;br /&gt;
ここも元々”She”が主語で”sends”が動詞ですから、そうすると”She sends”を否定文にすると、このように”She doesn’t sends”となります。&lt;br /&gt;
そうすると、この”not”を置く位置いうのが”don’t like”とか”doesn’t send”のように動詞の前、一般動詞の前になりますから、そのように理解しても大丈夫です。&lt;/p&gt;
&lt;p&gt;また、こちらです。&lt;br /&gt;
ここに”to”が使われています。&lt;br /&gt;
I go to school.&lt;br /&gt;
私は学校へ行きます。&lt;br /&gt;
という時の”to”と同じ前置詞というものですが、ここの”to”というのは「誰々」にです。&lt;br /&gt;
ですから、「彼女はよくあなたにビデオを送るんですか？」という意味になっています。&lt;br /&gt;
ここは”you”であれば間違いというのはほとんどないですが、実はこの前置詞”to”とか”with”とか”for”という単語のあとに、「私」とか「あなた」みたいな代名詞をもってくる時はここが目的格になります。&lt;br /&gt;
そうすると、「彼に送る」だったら”to he”ではなくて、”to him”となったり、「彼女に送る」だったら”to she”ではなくて”to her”という形でこの&lt;span style="color: #0000ff;"&gt;前置詞のあとには目的格がくるという事も実はこの文には盛り込まれています。&lt;/span&gt;&lt;br /&gt;
なので、この一文を学習するだけで疑問文の時は”Does”を使う、「よく」とか「いつも」とか「普段」のような頻度の副詞というのが教科書に一覧になっていますが、そういったものの場合はbe動詞のあと、一般動詞の前に置きます。&lt;br /&gt;
さらに、前置詞のあとに代名詞がくる場合は目的格”I” ”my” ”me” ”mine”の3列目がきます。&lt;br /&gt;
このように色々な知識が盛り込まれていますから一つ一つの要素を確認しながら文を書いて練習していきましょう。&lt;br /&gt;
そして先ほど少しもうお話ししてしまったんですが、この&lt;strong&gt;三人称単数現在形の否定文の時は、”don’t”の代わりに今度は”does”に”not”を付けて”doesn’t”という形になってきます。&lt;/strong&gt;&lt;br /&gt;
否定文の際はもうここで”doesn’t”に変えて”s”を取るという作業だけなのでそこまで難しくはないんですが、こちらの疑問文の方、”does”を前に出し&lt;br /&gt;
て”s”を取るだけでなく、この文のように&lt;span style="color: #ff0000;"&gt;頻度を表わす副詞があったら一般動詞の直前に置くという事です。&lt;/span&gt;&lt;br /&gt;
こちら、どちらかというとこっちの疑問文の方が苦戦するお子さん多いですから、&lt;br /&gt;
是非ここの文の要素を分解しながら復習していって下さい。&lt;br /&gt;
Section2に関しては以上になります。&lt;br /&gt;
▼ まとめ（そのまま貼り付けOK）&lt;/p&gt;
&lt;table style="width: 100%; border-collapse: collapse;"&gt;
&lt;tbody&gt;
&lt;tr style="background-color: #dd8500; color: white;"&gt;
&lt;th&gt;項目&lt;/th&gt;
&lt;th&gt;内容&lt;/th&gt;
&lt;/tr&gt;
&lt;tr style="background-color: #f0b464; color: black;"&gt;
&lt;td&gt;三人称単数現在形が難しい理由&lt;/td&gt;
&lt;td&gt;
&lt;ul&gt;
&lt;li&gt;中1の最初の山場が「三人称単数現在形」&lt;/li&gt;
&lt;li&gt;肯定文では動詞に &lt;strong&gt;s / es&lt;/strong&gt; を付ける（She sends videos.）&lt;/li&gt;
&lt;li&gt;しかし、&lt;strong&gt;疑問文・否定文ではその “s” の扱いが変わるため混乱しやすい&lt;/strong&gt;&lt;/li&gt;
&lt;/ul&gt;
&lt;/td&gt;
&lt;/tr&gt;
&lt;tr style="background-color: #ffffff; color: black;"&gt;
&lt;td&gt;Does と動詞の関係&lt;/td&gt;
&lt;td&gt;
&lt;ul&gt;
&lt;li&gt;肯定文：She often &lt;strong&gt;sends&lt;/strong&gt; videos to you.&lt;/li&gt;
&lt;li&gt;疑問文：&lt;strong&gt;Does&lt;/strong&gt; she often &lt;strong&gt;send&lt;/strong&gt; videos to you?&lt;/li&gt;
&lt;li&gt;動詞の “s” が Do に移動して &lt;strong&gt;Does&lt;/strong&gt; になるイメージ&lt;/li&gt;
&lt;li&gt;&lt;strong&gt;Does が出てきたら、動詞には三単現の “s” を付けない&lt;/strong&gt;&lt;/li&gt;
&lt;/ul&gt;
&lt;/td&gt;
&lt;/tr&gt;
&lt;tr style="background-color: #f0b464; color: black;"&gt;
&lt;td&gt;疑問文と否定文の基本形&lt;/td&gt;
&lt;td&gt;
&lt;ul&gt;
&lt;li&gt;三人称単数の疑問文：&lt;strong&gt;Does + 主語 + 動詞の原形 &amp;#8230; ?&lt;/strong&gt;&lt;/li&gt;
&lt;li&gt;三人称単数の否定文：&lt;strong&gt;主語 + doesn’t + 動詞の原形 &amp;#8230;&lt;/strong&gt;&lt;/li&gt;
&lt;li&gt;例：Does she often send videos to you?&lt;br /&gt;
→ No, she &lt;strong&gt;doesn’t&lt;/strong&gt; send videos to me.&lt;/li&gt;
&lt;li&gt;Yes / No で答えるときは、聞かれた Does / Doesn’t をそのまま使う&lt;/li&gt;
&lt;/ul&gt;
&lt;/td&gt;
&lt;/tr&gt;
&lt;tr style="background-color: #ffffff; color: black;"&gt;
&lt;td&gt;頻度を表す副詞の位置（often など）&lt;/td&gt;
&lt;td&gt;
&lt;ul&gt;
&lt;li&gt;be動詞の文：&lt;strong&gt;be動詞のあと&lt;/strong&gt;（I am &lt;strong&gt;often&lt;/strong&gt; busy.）&lt;/li&gt;
&lt;li&gt;一般動詞の文：&lt;strong&gt;一般動詞の前&lt;/strong&gt;（She &lt;strong&gt;often&lt;/strong&gt; sends videos.）&lt;/li&gt;
&lt;li&gt;「&lt;strong&gt;not を入れる位置&lt;/strong&gt;」と同じと考えると覚えやすい&lt;/li&gt;
&lt;/ul&gt;
&lt;/td&gt;
&lt;/tr&gt;
&lt;tr style="background-color: #f0b464; color: black;"&gt;
&lt;td&gt;前置詞 + 目的格&lt;/td&gt;
&lt;td&gt;
&lt;ul&gt;
&lt;li&gt;前置詞（to / with / for など）のあとは&lt;strong&gt;目的格&lt;/strong&gt;を使う&lt;/li&gt;
&lt;li&gt;例：to me, to him, to her（× to I, × to he, × to she）&lt;/li&gt;
&lt;li&gt;She often sends videos &lt;strong&gt;to you / to him / to her&lt;/strong&gt;.&lt;/li&gt;
&lt;/ul&gt;
&lt;/td&gt;
&lt;/tr&gt;
&lt;tr style="background-color: #ffffff; color: black;"&gt;
&lt;td&gt;このセクションのポイント&lt;/td&gt;
&lt;td&gt;
&lt;ul&gt;
&lt;li&gt;三単現の “s” は肯定文では動詞に、疑問文・否定文では Does / Doesn’t 側へ&lt;/li&gt;
&lt;li&gt;Does / Doesn’t が出たら動詞は&lt;strong&gt;原形&lt;/strong&gt;に戻す&lt;/li&gt;
&lt;li&gt;頻度の副詞の位置と、前置詞＋目的格の形も合わせて定着させる&lt;/li&gt;
&lt;/ul&gt;
&lt;/td&gt;
&lt;/tr&gt;
&lt;/tbody&gt;
&lt;/table&gt;
&lt;p&gt;&amp;nbsp;&lt;/p&gt;
&lt;p&gt;▼ クイズ10問（正解ボタンで表示／初期は非表示）&lt;/p&gt;
&lt;style&gt; .show-answer-btn { background:#DD8500; color:white; padding:5px 10px; cursor:pointer; border:none; } &lt;/style&gt;
&lt;table style="width: 100%; border-collapse: collapse;"&gt;
&lt;tbody&gt;
&lt;tr style="background-color: #dd8500; color: white;"&gt;
&lt;th&gt;No.&lt;/th&gt;
&lt;th&gt;問題&lt;/th&gt;
&lt;/tr&gt;
&lt;p&gt;&lt;!-- Q1 --&gt;&lt;/p&gt;
&lt;tr style="background-color: #f0b464; color: black;"&gt;
&lt;td&gt;1&lt;/td&gt;
&lt;td&gt;「彼女はよくビデオを送ります。」の英語として最も適切なのは？&lt;br /&gt;
A. She often send videos. B. She often sends videos. C. She sends often videos. D. She often sent videos.&lt;br /&gt;
&lt;button class="show-answer-btn"&gt;正解を見る&lt;/button&gt; &lt;span id="a1" style="display: none; font-weight: bold; color: #d60000;"&gt;正解：B&lt;/span&gt;&lt;/td&gt;
&lt;/tr&gt;
&lt;p&gt;&lt;!-- Q2 --&gt;&lt;/p&gt;
&lt;tr style="background-color: #ffffff; color: black;"&gt;
&lt;td&gt;2&lt;/td&gt;
&lt;td&gt;上の文「She often sends videos.」を疑問文にするとき、正しい形はどれ？&lt;br /&gt;
A. Do she often sends videos? B. Does she often sends videos? C. Does she often send videos? D. Do she send often videos?&lt;br /&gt;
&lt;button class="show-answer-btn"&gt;正解を見る&lt;/button&gt; &lt;span id="a2" style="display: none; font-weight: bold; color: #d60000;"&gt;正解：C&lt;/span&gt;&lt;/td&gt;
&lt;/tr&gt;
&lt;p&gt;&lt;!-- Q3 --&gt;&lt;/p&gt;
&lt;tr style="background-color: #f0b464; color: black;"&gt;
&lt;td&gt;3&lt;/td&gt;
&lt;td&gt;三人称単数の疑問文で Does を使うとき、動詞はどうなる？&lt;br /&gt;
A. 動詞に s を付ける B. 動詞に ed を付ける C. 動詞を ing にする D. 動詞を原形にする&lt;br /&gt;
&lt;button class="show-answer-btn"&gt;正解を見る&lt;/button&gt; &lt;span id="a3" style="display: none; font-weight: bold; color: #d60000;"&gt;正解：D&lt;/span&gt;&lt;/td&gt;
&lt;/tr&gt;
&lt;p&gt;&lt;!-- Q4 --&gt;&lt;/p&gt;
&lt;tr style="background-color: #ffffff; color: black;"&gt;
&lt;td&gt;4&lt;/td&gt;
&lt;td&gt;「彼女はよくあなたにビデオを送りますか。」の正しい英語はどれ？&lt;br /&gt;
A. Does she often send videos to you? B. Does she send often videos you? C. Do she often sends videos to you? D. She often sends videos to you?&lt;br /&gt;
&lt;button class="show-answer-btn"&gt;正解を見る&lt;/button&gt; &lt;span id="a4" style="display: none; font-weight: bold; color: #d60000;"&gt;正解：A&lt;/span&gt;&lt;/td&gt;
&lt;/tr&gt;
&lt;p&gt;&lt;!-- Q5 --&gt;&lt;/p&gt;
&lt;tr style="background-color: #f0b464; color: black;"&gt;
&lt;td&gt;5&lt;/td&gt;
&lt;td&gt;「Yes, she does.」という答え方が適切なのはどの疑問文？&lt;br /&gt;
A. Is she a student? B. Does she often send videos? C. Do you like videos? D. Can she send videos?&lt;br /&gt;
&lt;button class="show-answer-btn"&gt;正解を見る&lt;/button&gt; &lt;span id="a5" style="display: none; font-weight: bold; color: #d60000;"&gt;正解：B&lt;/span&gt;&lt;/td&gt;
&lt;/tr&gt;
&lt;p&gt;&lt;!-- Q6 --&gt;&lt;/p&gt;
&lt;tr style="background-color: #ffffff; color: black;"&gt;
&lt;td&gt;6&lt;/td&gt;
&lt;td&gt;「彼女はあまりビデオを送りません。」の英訳として最も正しいのは？&lt;br /&gt;
A. She doesn’t sends videos. B. She don’t send videos. C. She doesn’t send videos. D. She isn’t send videos.&lt;br /&gt;
&lt;button class="show-answer-btn"&gt;正解を見る&lt;/button&gt; &lt;span id="a6" style="display: none; font-weight: bold; color: #d60000;"&gt;正解：C&lt;/span&gt;&lt;/td&gt;
&lt;/tr&gt;
&lt;p&gt;&lt;!-- Q7 --&gt;&lt;/p&gt;
&lt;tr style="background-color: #f0b464; color: black;"&gt;
&lt;td&gt;7&lt;/td&gt;
&lt;td&gt;「often」の位置として正しいものはどれ？（一般動詞の文）&lt;br /&gt;
A. She sends often videos. B. She often sends videos. C. Often she sends videos. D. She sends videos often to.&lt;br /&gt;
&lt;button class="show-answer-btn"&gt;正解を見る&lt;/button&gt; &lt;span id="a7" style="display: none; font-weight: bold; color: #d60000;"&gt;正解：B&lt;/span&gt;&lt;/td&gt;
&lt;/tr&gt;
&lt;p&gt;&lt;!-- Q8 --&gt;&lt;/p&gt;
&lt;tr style="background-color: #ffffff; color: black;"&gt;
&lt;td&gt;8&lt;/td&gt;
&lt;td&gt;「彼女はよく彼にビデオを送ります。」の to の後に来る正しい形は？&lt;br /&gt;
A. to he B. to him C. to his D. to he’s&lt;br /&gt;
&lt;button class="show-answer-btn"&gt;正解を見る&lt;/button&gt; &lt;span id="a8" style="display: none; font-weight: bold; color: #d60000;"&gt;正解：B&lt;/span&gt;&lt;/td&gt;
&lt;/tr&gt;
&lt;p&gt;&lt;!-- Q9 --&gt;&lt;/p&gt;
&lt;tr style="background-color: #f0b464; color: black;"&gt;
&lt;td&gt;9&lt;/td&gt;
&lt;td&gt;次のうち、前置詞＋目的格になっているものはどれ？&lt;br /&gt;
A. with I B. for she C. to me D. to they&lt;br /&gt;
&lt;button class="show-answer-btn"&gt;正解を見る&lt;/button&gt; &lt;span id="a9" style="display: none; font-weight: bold; color: #d60000;"&gt;正解：C&lt;/span&gt;&lt;/td&gt;
&lt;/tr&gt;
&lt;p&gt;&lt;!-- Q10 --&gt;&lt;/p&gt;
&lt;tr style="background-color: #ffffff; color: black;"&gt;
&lt;td&gt;10&lt;/td&gt;
&lt;td&gt;三人称単数現在形の疑問文・否定文で特に大事なポイントはどれ？&lt;br /&gt;
A. 動詞には必ず s を付ける B. Does / Doesn’t を使うときは動詞を原形にする C. 主語を必ず I にする D. 頻度の副詞は文末に置く&lt;br /&gt;
&lt;button class="show-answer-btn"&gt;正解を見る&lt;/button&gt; &lt;span id="a10" style="display: none; font-weight: bold; color: #d60000;"&gt;正解：B&lt;/span&gt;&lt;/td&gt;
&lt;/tr&gt;
&lt;/tbody&gt;
&lt;/table&gt;
&lt;p&gt;&lt;!-- 文法復習講座 --&gt;&lt;/p&gt;
&lt;div style="border: 2px solid #ff6600; background-color: #fff0e0; padding: 10px; display: flex; align-items: center; justify-content: center; margin-bottom: 10px;"&gt;
&lt;p&gt;&lt;img decoding="async" style="max-width: 100px; height: auto; margin-right: 10px;" src="https://eigo-rewrite.com/wp-content/uploads/2020/06/logo_tate-1.png" alt="Re-Writeのロゴ" /&gt;&lt;/p&gt;
&lt;div&gt;
&lt;p style="margin: 5px 0;"&gt;【文法復習講座】：中学英文法を短期間で総復習し、高校入試に通用する基礎英作文力を身につけます。&lt;/p&gt;
&lt;p&gt;&lt;a style="background-color: #ff6600; color: white; padding: 5px 10px; text-align: center; text-decoration: none; display: inline-block; font-size: 14px;" href="https://eigo-rewrite.com/bunpou/"&gt;詳細を見る&lt;/a&gt;&lt;/p&gt;
&lt;/div&gt;
&lt;/div&gt;
```
</t>
  </si>
  <si>
    <t xml:space="preserve">以下のページは「スニペット整合性」（本文と title/meta/H1/冒頭文）が弱い可能性があります。
まず【本文】を確認し、想定読者・悩み・解決範囲を把握してください。
そのうえで、GSCの主要クエリ（表示回数上位）を根拠に、
「検索意図に対して、タイトル/メタ/H1/冒頭120字がズレている点」を特定し、
ズレを解消するための修正案（タイトル/メタ/H1/冒頭）を提示してください。
※本文の“大改修”は前提にしません（必要なら追記ブロックは最大1つまで）。
【URL】https://eigo-rewrite.com/column/stage2-lesson6-1/
【ページ分類】MC
【ページ分類の略語（このプロンプト内の定義）】
TP = トップページ（ホーム/サイトの入口）
SP = サービスページ（講座・コース・申込導線）
MC = メインコラム（コラム/解説/勉強法など集客記事）
SC = サブコラム（MCやSPを補強するための補助コラム※サイト定義に合わせて判断）
NW = ニュース/お知らせ（運用上は改善対象外として除外）
ST = 企業情報等のSEO対策を行わないこ固定ページ（運用上は改善対象外として除外）
- / 空欄 / 未分類 = 未分類（このスクリプトでは改善対象外として除外）
※未分類（空欄 / "-" / "未分類"）は作業対象に含めません。
【現状（スニペット要素）】
- タイトル：受動態の作り方3手順｜by省略・否定/疑問・can beまで例文整理｜中2英語
- メタ：New Treasure（トレジャー）Stage2 Lesson6-1の受動態を、①目的語→主語 ②be＋過去分詞 ③必要ならby の3手順で整理。by省略、否定文/疑問文、can be downloaded型まで例文と10問クイズで確認。
- H1：STAGE2 Lesson6-1 受動態【ニュートレジャーの道案内】
- 冒頭120字：NEW TREASURE STAGE2 の文法事項・Lesson一覧の全体像は、 NEW TREASURE STAGE2｜中2英文法 総括＋Lesson一覧（全体像はこちら） で確認できます。 この Lesson では 受動態 という単元が
【GSC主要クエリ（表示回数上位50件）】
- 受け身 英語 文法｜表示103｜CTR 0.00%｜順位1.0
- 受動態 英語｜表示35｜CTR 0.00%｜順位1.1
- 受動態 英語 文法｜表示29｜CTR 0.00%｜順位1.0
- 英語 受け身 文法｜表示16｜CTR 0.00%｜順位1.0
- 受動態 be動詞｜表示13｜CTR 0.00%｜順位1.0
- 中学 英語 受け身 アクティビティ｜表示11｜CTR 0.00%｜順位1.6
- 英語 受け身 疑問文｜表示11｜CTR 0.00%｜順位1.0
- be動詞の疑問文｜表示9｜CTR 0.00%｜順位1.0
- 受動態 例文 中学｜表示9｜CTR 0.00%｜順位2.2
- 受け身 英語 作り方｜表示8｜CTR 0.00%｜順位1.0
- 英語 受動態｜表示8｜CTR 0.00%｜順位1.0
- 受け身の疑問文｜表示7｜CTR 0.00%｜順位1.0
- 受動態 by 省略｜表示7｜CTR 0.00%｜順位1.1
- 中2 英語 受け身｜表示6｜CTR 0.00%｜順位1.0
- 中2英語受け身｜表示6｜CTR 0.00%｜順位1.0
- 受け身 英語｜表示6｜CTR 0.00%｜順位3.0
- 英語中2受け身｜表示6｜CTR 0.00%｜順位1.0
- 受動態 疑問文 答え方｜表示5｜CTR 0.00%｜順位1.0
- be動詞 疑問文｜表示4｜CTR 0.00%｜順位1.0
- by 省略｜表示4｜CTR 0.00%｜順位1.0
- they 物にも使える｜表示4｜CTR 0.00%｜順位1.0
- 中2英語 受け身｜表示4｜CTR 0.00%｜順位1.0
- 中3 英語 unit6 文法｜表示4｜CTR 0.00%｜順位1.3
- 受け身 英語 中 2｜表示4｜CTR 0.00%｜順位1.0
- 英語受け身の分｜表示4｜CTR 0.00%｜順位1.0
- be動詞 否定文｜表示3｜CTR 0.00%｜順位1.0
- 中 2 英語 受け身 わかりやすく｜表示3｜CTR 0.00%｜順位1.0
- 受動態 使い方｜表示3｜CTR 0.00%｜順位2.3
- 受動態 疑問文｜表示3｜CTR 0.00%｜順位1.3
- 受動態 省略｜表示3｜CTR 0.00%｜順位4.7
- 受動態 過去形｜表示3｜CTR 0.00%｜順位1.0
- 受動態とは｜表示3｜CTR 0.00%｜順位1.0
- 疑問文 be動詞｜表示3｜CTR 0.00%｜順位1.0
- 英語 中2 受け身｜表示3｜CTR 0.00%｜順位1.0
- 英語 受け身の分｜表示3｜CTR 0.00%｜順位1.0
- 英語受け身文法｜表示3｜CTR 0.00%｜順位1.0
- 英語受動態｜表示3｜CTR 0.00%｜順位1.0
- be動詞 受け身｜表示2｜CTR 0.00%｜順位1.0
- be動詞の否定文｜表示2｜CTR 0.00%｜順位1.0
- treasure 動詞｜表示2｜CTR 0.00%｜順位62.5
- 中2 英語 受動態｜表示2｜CTR 0.00%｜順位2.0
- 受け身 疑問文｜表示2｜CTR 0.00%｜順位1.0
- 受け身英語｜表示2｜CTR 0.00%｜順位3.0
- 受動態 be 動詞｜表示2｜CTR 0.00%｜順位1.0
- 受動態be 動詞｜表示2｜CTR 0.00%｜順位1.0
- 受動態使い方｜表示2｜CTR 0.00%｜順位2.0
- 英文法 受動態｜表示2｜CTR 0.00%｜順位1.0
- 英語 受け身 作り方｜表示2｜CTR 0.00%｜順位1.0
- 英語 受動態 文法｜表示2｜CTR 0.00%｜順位1.0
- 英語 受動態とは｜表示2｜CTR 0.00%｜順位1.0
【参考：代表語（自動抽出）】受け身
【出力（必ずこの順）】
1) 本文の要約（想定読者・悩み・解決）
2) 検索意図の整理（主要クエリから2〜3パターン）
3) 不一致の指摘（タイトル/メタ/H1/冒頭のどこがズレているか）
4) 修正方針（“どの意図に寄せるか”を1つに決める）
5) 修正案（すべてコードブロック）
   - タイトル案3つ（全角35字前後＋56字以上の網羅型を1つ）
   - メタ案3つ（全角90字前後）
   - H1案2つ
   - 冒頭120字（2案：&lt;p&gt;で開始）
【禁則ワード（シート連動）】
以下の【禁則ワード】は、タイトル/メタ/導入文/見出し/本文のいずれにも原則使用しないでください。
言い換えが必要な場合は、自然な日本語に置換してください。
【禁則ワード】
- 崩れ
- 型
- 迷い
- 保留
- 固定
- 手順
- 立て直
- 最短
- 結論だけ
- 乱れ
- 三点確認
- 内部リンク
- 導線
- 設計
- 刺
- まず結論
- 整え
- 押し付けない案内
- 統一
- 次の一手
- 失点
- 確定
- サブコラム
- 30秒
- 1分
- CV
- 網羅
【本文】
```html
&lt;p&gt;&lt;iframe title="YouTube video player" src="https://www.youtube.com/embed/bz2sh3cL9oY" width="560" height="315" frameborder="0" allowfullscreen="allowfullscreen"&gt;&lt;span data-mce-type="bookmark" style="display: inline-block; width: 0px; overflow: hidden; line-height: 0;" class="mce_SELRES_start"&gt;&lt;/span&gt;&lt;/iframe&gt;&lt;/p&gt;
&lt;p&gt;NEW TREASURE STAGE2 の文法事項・Lesson一覧の全体像は、&lt;strong&gt;&lt;a href="https://eigo-rewrite.com/column/hub_stage2/"&gt;NEW TREASURE STAGE2｜中2英文法 総括＋Lesson一覧（全体像はこちら）&lt;/a&gt;&lt;/strong&gt;で確認できます。&lt;br /&gt;
この Lesson では &lt;strong&gt;受動態&lt;/strong&gt; という単元が登場します。受動態とは、「〜される」という意味にするために、文の語順を入れ替えたり、動詞の形を変えたりする単元です。&lt;/p&gt;
&lt;h2&gt;このページで分かること（要点まとめ）&lt;/h2&gt;
&lt;ul&gt;
&lt;li&gt;受動態の基本：&lt;strong&gt;「〜される／〜された」&lt;/strong&gt;を作る文の形&lt;/li&gt;
&lt;li&gt;作り方は&lt;strong&gt;3つのステップ&lt;/strong&gt;：①目的語を主語へ ②be動詞＋過去分詞 ③必要なときだけby＋行為者&lt;/li&gt;
&lt;li&gt;&lt;strong&gt;byは省略できる&lt;/strong&gt;（人々・みんな など、行為者が明らかなとき）&lt;/li&gt;
&lt;li&gt;否定文・疑問文は&lt;strong&gt;be動詞のルールと同じ&lt;/strong&gt;&lt;/li&gt;
&lt;li&gt;助動詞つき（canなど）は&lt;strong&gt;助動詞はそのまま&lt;/strong&gt;＋&lt;strong&gt;be＋過去分詞&lt;/strong&gt;&lt;/li&gt;
&lt;/ul&gt;
&lt;h2&gt;受動態とは（「〜される」をどう作る？）&lt;/h2&gt;
&lt;p&gt;能動態（「〜が〜する」）の文を、受動態（「〜が〜される」）として言い直すと、&lt;strong&gt;主語・動詞の形・（必要なら）by&lt;/strong&gt;が変わります。まずは、次の例でイメージをつかみましょう。&lt;/p&gt;
&lt;p&gt;&lt;img decoding="async" fetchpriority="high" class="alignnone wp-image-677" src="https://eigo-rewrite.com/wp-content/uploads/2023/08/%E3%82%B9%E3%83%A9%E3%82%A4%E3%83%89%E7%94%A8-3-300x169.jpg" alt="受動態の作り方スライド - Columbus discovered America を America was discovered by Columbus に変換する例" width="691" height="389" /&gt;&lt;/p&gt;
&lt;h3&gt;受動態にすると何が変わるか（主語・動詞・by）&lt;/h3&gt;
&lt;ul&gt;
&lt;li&gt;&lt;strong&gt;主語&lt;/strong&gt;：元の文の&lt;strong&gt;目的語&lt;/strong&gt;を前に出す（ここが最重要）&lt;/li&gt;
&lt;li&gt;&lt;strong&gt;動詞&lt;/strong&gt;：&lt;strong&gt;be動詞＋過去分詞（Vpp）&lt;/strong&gt;にする（時制・単数複数に合わせる）&lt;/li&gt;
&lt;li&gt;&lt;strong&gt;by&lt;/strong&gt;：行為者（誰がしたか）を言いたいときだけ付ける（省略できることも多い）&lt;/li&gt;
&lt;/ul&gt;
&lt;h2&gt;受動態の作り方 3つのステップ（ここが本体）&lt;/h2&gt;
&lt;p&gt;「be動詞＋過去分詞」だけを暗記してしまうと、&lt;span style="color: #ff0000;"&gt;&lt;strong&gt;主語の取り違え&lt;/strong&gt;&lt;/span&gt;が起きやすいです。安全のために、&lt;span style="color: #ff0000;"&gt;&lt;strong&gt;3つのステップ&lt;/strong&gt;&lt;/span&gt;で作る流れを押さえてください。&lt;/p&gt;
&lt;h3&gt;ステップ1 目的語を主語にする（主語の取り違え注意）&lt;/h3&gt;
&lt;p&gt;まず、元の文の&lt;strong&gt;目的語&lt;/strong&gt;（「〜を」にあたらる部分）を、受動態の文の先頭に置きます。&lt;br /&gt;
例文でいうと、目的語は &lt;strong&gt;America&lt;/strong&gt; なので、まずは &lt;strong&gt;America&lt;/strong&gt; を主語にします。&lt;/p&gt;
&lt;p&gt;&lt;strong&gt;これをやらないで&lt;/strong&gt;いきなり &lt;code&gt;Columbus was discovered&lt;/code&gt; とすると、「コロンブスが発見された」になってしまい、意味がズレます。&lt;/p&gt;
&lt;h3&gt;ステップ2 be動詞＋過去分詞（時制に合わせる）&lt;/h3&gt;
&lt;p&gt;次に、動詞を &lt;strong&gt;be動詞＋過去分詞&lt;/strong&gt; にします。&lt;br /&gt;
このとき、元の文が過去なら be動詞も過去（&lt;strong&gt;was / were&lt;/strong&gt;）に合わせます。現在なら（&lt;strong&gt;is / are&lt;/strong&gt;）のように合わせます。&lt;/p&gt;
&lt;p&gt;ここで出てくる&lt;strong&gt;&lt;span style="color: #0000ff;"&gt;過去分詞&lt;/span&gt;&lt;/strong&gt;は、規則動詞なら -ed で作れますが、不規則動詞は形が変わります（後でまとめます）。&lt;/p&gt;
&lt;h3&gt;ステップ3 by＋行為者（必要なときだけ）&lt;/h3&gt;
&lt;p&gt;最後に、行為者（誰がしたか）をはっきり書きたいときは、文末に &lt;strong&gt;by＋行為者&lt;/strong&gt; を置きます。&lt;br /&gt;
この例なら &lt;code&gt;by Columbus&lt;/code&gt; です。&lt;/p&gt;
&lt;div style="border: 2px solid #ff6600; background-color: #fff0e0; padding: 10px; display: flex; align-items: center; justify-content: center; margin-bottom: 10px;"&gt;
&lt;p&gt;&lt;img decoding="async" style="max-width: 100px; height: auto; margin-right: 10px;" src="https://eigo-rewrite.com/wp-content/uploads/2020/06/logo_tate-1.png" alt="Re-Writeのロゴ" /&gt;&lt;/p&gt;
&lt;div&gt;
&lt;p style="margin: 5px 0;"&gt;【都立高校入試 英語・英作文対策講座】：共通問題から自校作成校までの長文読解と自由英作文を集中的に演習し、&lt;br /&gt;
&lt;strong&gt;「5分で書ききる」答案作りと安定して得点できる英語力&lt;/strong&gt;を養います。&lt;/p&gt;
&lt;p&gt;&lt;a style="background-color: #ff6600; color: white; padding: 5px 10px; text-align: center; text-decoration: none; display: inline-block; font-size: 14px;" href="https://eigo-rewrite.com/toritsu/"&gt;詳細を見る&lt;/a&gt;&lt;/p&gt;
&lt;/div&gt;
&lt;/div&gt;
&lt;p&gt;&lt;strong&gt;第1ステップで前に出す。&lt;/strong&gt;&lt;br /&gt;
&lt;strong&gt;第2ステップで「be動詞 + 過去分詞」&lt;/strong&gt;&lt;br /&gt;
&lt;strong&gt;第3ステップで “by Columbus” の形で「誰々によって」&lt;/strong&gt;&lt;/p&gt;
&lt;p&gt;この①〜③のステップを意識して、文法問題集などで「受動態を作る」練習をしてみてください。&lt;/p&gt;
&lt;h2&gt;過去分詞の確認（規則・不規則／覚え方）&lt;/h2&gt;
&lt;p&gt;受動態の「〜される／〜された」は、&lt;strong&gt;be動詞＋過去分詞&lt;/strong&gt;で作ります。&lt;br /&gt;
規則動詞は -ed でOKですが、不規則動詞は過去分詞も形が変わります。&lt;/p&gt;
&lt;ul&gt;
&lt;li&gt;規則動詞：&lt;code&gt;discover – discovered – discovered&lt;/code&gt;&lt;/li&gt;
&lt;li&gt;不規則動詞：&lt;code&gt;speak – spoke – spoken&lt;/code&gt;（過去分詞が &lt;code&gt;spoken&lt;/code&gt; になる）&lt;/li&gt;
&lt;/ul&gt;
&lt;p&gt;不規則動詞は、教科書に出てきたものを一つずつ、&lt;code&gt;speak / spoke / spoken&lt;/code&gt; のように&lt;strong&gt;原形→過去形→過去分詞&lt;/strong&gt;で音読して覚えていきましょう。&lt;/p&gt;
&lt;h2&gt;byを省略するのはどんなとき？&lt;/h2&gt;
&lt;p&gt;by は「誰によって」を表しますが、行為者が&lt;strong&gt;特定できない／特定する必要がない／文脈で明らか&lt;/strong&gt;なときは、省略されることが多いです。&lt;/p&gt;
&lt;p&gt;&lt;img decoding="async" class="alignnone wp-image-679" src="https://eigo-rewrite.com/wp-content/uploads/2023/08/IMG_2048-300x52.jpg" sizes="(max-width: 646px) 100vw, 646px" srcset="https://eigo-rewrite.com/wp-content/uploads/2023/08/IMG_2048-300x52.jpg 300w, https://eigo-rewrite.com/wp-content/uploads/2023/08/IMG_2048-1024x177.jpg 1024w, https://eigo-rewrite.com/wp-content/uploads/2023/08/IMG_2048-768x133.jpg 768w, https://eigo-rewrite.com/wp-content/uploads/2023/08/IMG_2048.jpg 1200w" alt="受動態の例文 - Coffee is drunk all over the world (コーヒーは世界中で飲まれる)" width="646" height="112" /&gt;&lt;/p&gt;
&lt;p&gt;&lt;code&gt;Coffee is drunk all over the world.&lt;/code&gt;&lt;br /&gt;
「世界中で飲まれている」行為者は、漠然とした&lt;span style="color: #0000ff;"&gt;&lt;strong&gt;「全員／人々／皆」&lt;/strong&gt;&lt;/span&gt;なので、&lt;code&gt;by people&lt;/code&gt; などは&lt;strong&gt;わざわざ書かない&lt;/strong&gt;のが自然です。&lt;/p&gt;
&lt;p&gt;&lt;img decoding="async" loading="lazy" class="alignnone wp-image-680" src="https://eigo-rewrite.com/wp-content/uploads/2023/08/IMG_2048-1-300x37.jpg" sizes="(max-width: 657px) 100vw, 657px" srcset="https://eigo-rewrite.com/wp-content/uploads/2023/08/IMG_2048-1-300x37.jpg 300w, https://eigo-rewrite.com/wp-content/uploads/2023/08/IMG_2048-1-1024x126.jpg 1024w, https://eigo-rewrite.com/wp-content/uploads/2023/08/IMG_2048-1-768x95.jpg 768w, https://eigo-rewrite.com/wp-content/uploads/2023/08/IMG_2048-1.jpg 1200w" alt="受動態の例文 - Paper cups are used in many coffee shops (紙コップは多くのコーヒーショップで使われている)" width="657" height="81" /&gt;&lt;/p&gt;
&lt;p&gt;&lt;code&gt;Paper cups are used in many coffee shops.&lt;/code&gt;&lt;br /&gt;
コーヒーショップで使うのは店員さんやお客さんで&lt;strong&gt;明らか&lt;/strong&gt;なので、ここも by 以下は省略されます。&lt;/p&gt;
&lt;h2&gt;否定文の作り方（be動詞のルールでOK）&lt;/h2&gt;
&lt;p&gt;受動態は be動詞を使うので、否定文・疑問文の作り方は、&lt;strong&gt;be動詞の文と同じ&lt;/strong&gt;です。&lt;/p&gt;
&lt;p&gt;&lt;img decoding="async" loading="lazy" class="alignnone wp-image-681" src="https://eigo-rewrite.com/wp-content/uploads/2023/08/IMG_2048-2-300x37.jpg" sizes="(max-width: 657px) 100vw, 657px" srcset="https://eigo-rewrite.com/wp-content/uploads/2023/08/IMG_2048-2-300x37.jpg 300w, https://eigo-rewrite.com/wp-content/uploads/2023/08/IMG_2048-2-1024x126.jpg 1024w, https://eigo-rewrite.com/wp-content/uploads/2023/08/IMG_2048-2-768x95.jpg 768w, https://eigo-rewrite.com/wp-content/uploads/2023/08/IMG_2048-2.jpg 1200w" alt="受動態の否定文 - English is not spoken in this area (この地域では英語は話されていない)" width="657" height="81" /&gt;&lt;/p&gt;
&lt;p&gt;&lt;code&gt;English is not spoken in this area.&lt;/code&gt;&lt;br /&gt;
&lt;code&gt;not&lt;/code&gt; が入っているので否定文です。形としては、&lt;strong&gt;be動詞 + not + 過去分詞（Vpp）&lt;/strong&gt;です。ここも行為者（この地域の人々）は明らかなので、by 以下は省略されています。&lt;/p&gt;
&lt;div style="border: 2px solid #ff6600; background-color: #fff0e0; padding: 10px; display: flex; align-items: center; justify-content: center; margin-bottom: 10px;"&gt;
&lt;p&gt;&lt;img decoding="async" style="max-width: 100px; height: auto; margin-right: 10px;" src="https://eigo-rewrite.com/wp-content/uploads/2020/06/logo_tate-1.png" alt="Re-Writeのロゴ" /&gt;&lt;/p&gt;
&lt;div&gt;
&lt;p style="margin: 5px 0;"&gt;【音読リスニング講座】：音読・ディクテーション・シャドーイングを通じて、都立入試リスニング対策を強化します。&lt;/p&gt;
&lt;p&gt;&lt;a style="background-color: #ff6600; color: white; padding: 5px 10px; text-align: center; text-decoration: none; display: inline-block; font-size: 14px;" href="https://eigo-rewrite.com/listening/"&gt;詳細を見る&lt;/a&gt;&lt;/p&gt;
&lt;/div&gt;
&lt;/div&gt;
&lt;h2&gt;疑問文の作り方（答え方：it / they）&lt;/h2&gt;
&lt;p&gt;疑問文も同じで、&lt;strong&gt;be動詞を文頭に出す&lt;/strong&gt;だけで作れます。答えるときは、主語が単数か複数かに注意します。&lt;/p&gt;
&lt;p&gt;&lt;img decoding="async" loading="lazy" class="alignnone wp-image-682" src="https://eigo-rewrite.com/wp-content/uploads/2023/08/IMG_2049-300x58.jpg" sizes="(max-width: 797px) 100vw, 797px" srcset="https://eigo-rewrite.com/wp-content/uploads/2023/08/IMG_2049-300x58.jpg 300w, https://eigo-rewrite.com/wp-content/uploads/2023/08/IMG_2049-1024x196.jpg 1024w, https://eigo-rewrite.com/wp-content/uploads/2023/08/IMG_2049-768x147.jpg 768w, https://eigo-rewrite.com/wp-content/uploads/2023/08/IMG_2049.jpg 1200w" alt="受動態の疑問文 - Are Japanese comic books read in New York? (日本の漫画はニューヨークで読まれていますか？)" width="797" height="154" /&gt;&lt;/p&gt;
&lt;p&gt;&lt;code&gt;Are Japanese comic books read in New York?&lt;/code&gt;&lt;br /&gt;
この場合、主語は &lt;code&gt;comic books&lt;/code&gt; で複数です。&lt;br /&gt;
なので答えは、&lt;code&gt;Yes, they are.&lt;/code&gt; / &lt;code&gt;No, they aren't.&lt;/code&gt; のように &lt;strong&gt;they&lt;/strong&gt; を使います（「もの」でも複数なら they）。&lt;/p&gt;
&lt;p&gt;&lt;span style="color: #ff00ff;"&gt;&lt;strong&gt;単数・複数&lt;/strong&gt;&lt;/span&gt;にさえ注意すれば、受け答えも be動詞の疑問文と同じ感覚で大丈夫です。&lt;/p&gt;
&lt;h2&gt;助動詞を伴う受動態（can be＋過去分詞）&lt;/h2&gt;
&lt;p&gt;最後に、教科書の後半に出てくる「助動詞つき」の受動態です。ここは少し厄介に感じやすいですが、基本はステップ通りです。&lt;/p&gt;
&lt;p&gt;&lt;img decoding="async" loading="lazy" class="alignnone wp-image-683" src="https://eigo-rewrite.com/wp-content/uploads/2023/08/IMG_2049-1-300x73.jpg" sizes="(max-width: 674px) 100vw, 674px" srcset="https://eigo-rewrite.com/wp-content/uploads/2023/08/IMG_2049-1-300x73.jpg 300w, https://eigo-rewrite.com/wp-content/uploads/2023/08/IMG_2049-1-1024x249.jpg 1024w, https://eigo-rewrite.com/wp-content/uploads/2023/08/IMG_2049-1-768x187.jpg 768w, https://eigo-rewrite.com/wp-content/uploads/2023/08/IMG_2049-1.jpg 1200w" alt="助動詞を伴う受動態 - These e-books can be downloaded for free (これらの電子書籍は無料でダウンロード可能)" width="674" height="164" /&gt;&lt;/p&gt;
&lt;p&gt;元の能動態のイメージは次のようになります：&lt;br /&gt;
&lt;code&gt;We can download these e-books for free.&lt;/code&gt;&lt;/p&gt;
&lt;p&gt;第1ステップ：目的語 &lt;code&gt;these e-books&lt;/code&gt; を主語にします。&lt;/p&gt;
&lt;p&gt;次がポイントです。&lt;span style="color: #ff00ff;"&gt;&lt;strong&gt;can&lt;/strong&gt;&lt;/span&gt; のような助動詞があるときは、&lt;span style="color: #ff0000;"&gt;&lt;strong&gt;助動詞は何も変えずそのまま&lt;/strong&gt;&lt;/span&gt;残します。&lt;/p&gt;
&lt;h3&gt;can downloaded がダメな理由&lt;/h3&gt;
&lt;p&gt;&lt;code&gt;can&lt;/code&gt; の直後は&lt;strong&gt;動詞の原形&lt;/strong&gt;が来るルールです。&lt;br /&gt;
だから &lt;code&gt;can downloaded&lt;/code&gt; とすると、助動詞の後に原形ではない形が来てしまい不自然になります。&lt;/p&gt;
&lt;p&gt;受動態にしたいので、助動詞の後ろに &lt;strong&gt;be + 過去分詞&lt;/strong&gt; を置きます。ここでの &lt;code&gt;be&lt;/code&gt; は &lt;span style="color: #ff0000;"&gt;&lt;strong&gt;be動詞の原形（be）&lt;/strong&gt;&lt;/span&gt; です（is/are ではありません）。&lt;/p&gt;
&lt;p&gt;よって、正しい形は次の通りです：&lt;br /&gt;
&lt;code&gt;These e-books can be downloaded for free.&lt;/code&gt;&lt;/p&gt;
&lt;h2&gt;be動詞はどれを選ぶ（is/are/was/were）&lt;/h2&gt;
&lt;p&gt;受動態は &lt;strong&gt;be動詞&lt;/strong&gt; を使うので、ここがズレると点数を落とす原因になります。決め方は2つだけです。&lt;/p&gt;
&lt;ul&gt;
&lt;li&gt;&lt;strong&gt;時制&lt;/strong&gt;：現在なら &lt;strong&gt;is/are&lt;/strong&gt;、過去なら &lt;strong&gt;was/were&lt;/strong&gt;&lt;/li&gt;
&lt;li&gt;&lt;strong&gt;単数・複数&lt;/strong&gt;：単数なら &lt;strong&gt;is/was&lt;/strong&gt;、複数なら &lt;strong&gt;are/were&lt;/strong&gt;&lt;/li&gt;
&lt;/ul&gt;
&lt;table style="border-collapse: collapse; width: 100%; margin-top: 8px;"&gt;
&lt;thead style="background-color: #f2f2f2;"&gt;
&lt;tr&gt;
&lt;th style="padding: 8px; border: 1px solid #000;"&gt;&lt;/th&gt;
&lt;th style="padding: 8px; border: 1px solid #000;"&gt;単数&lt;/th&gt;
&lt;th style="padding: 8px; border: 1px solid #000;"&gt;複数&lt;/th&gt;
&lt;/tr&gt;
&lt;/thead&gt;
&lt;tbody&gt;
&lt;tr&gt;
&lt;td style="padding: 8px; border: 1px solid #000;"&gt;現在&lt;/td&gt;
&lt;td style="padding: 8px; border: 1px solid #000;"&gt;&lt;strong&gt;is&lt;/strong&gt;&lt;/td&gt;
&lt;td style="padding: 8px; border: 1px solid #000;"&gt;&lt;strong&gt;are&lt;/strong&gt;&lt;/td&gt;
&lt;/tr&gt;
&lt;tr&gt;
&lt;td style="padding: 8px; border: 1px solid #000;"&gt;過去&lt;/td&gt;
&lt;td style="padding: 8px; border: 1px solid #000;"&gt;&lt;strong&gt;was&lt;/strong&gt;&lt;/td&gt;
&lt;td style="padding: 8px; border: 1px solid #000;"&gt;&lt;strong&gt;were&lt;/strong&gt;&lt;/td&gt;
&lt;/tr&gt;
&lt;/tbody&gt;
&lt;/table&gt;
&lt;p style="margin-top: 10px;"&gt;&lt;strong&gt;例&lt;/strong&gt;&lt;br /&gt;
&lt;code&gt;Coffee is drunk ...&lt;/code&gt;（現在・単数）&lt;br /&gt;
&lt;code&gt;Paper cups are used ...&lt;/code&gt;（現在・複数）&lt;br /&gt;
&lt;code&gt;America was discovered ...&lt;/code&gt;（過去・単数）&lt;/p&gt;
&lt;h2&gt;よくあるミス（ここを意識するだけでミスが防げる）&lt;/h2&gt;
&lt;h3&gt;1) 主語の取り違え（目的語を前に出す）&lt;/h3&gt;
&lt;p&gt;受動態の主語は、元の文の&lt;strong&gt;目的語&lt;/strong&gt;です。ここを飛ばすと、意味が逆になります。&lt;/p&gt;
&lt;h3&gt;2) be＋過去分詞の「過去」を勘違いする&lt;/h3&gt;
&lt;p&gt;受動態の「過去分詞」は、&lt;strong&gt;時制の過去&lt;/strong&gt;とは別物です。&lt;br /&gt;
時制（現在/過去）は &lt;strong&gt;be動詞&lt;/strong&gt;で決め、動詞は &lt;strong&gt;過去分詞（Vpp）&lt;/strong&gt;にします。&lt;/p&gt;
&lt;h3&gt;3) by を「必ず付ける」と思い込む&lt;/h3&gt;
&lt;p&gt;by は&lt;strong&gt;必要なときだけ&lt;/strong&gt;です。行為者が「人々」「みんな」などで明らかなときは、付けない方が自然です。&lt;/p&gt;
&lt;h3&gt;4) 助動詞つきで can downloaded にする&lt;/h3&gt;
&lt;p&gt;助動詞の後ろは&lt;strong&gt;原形&lt;/strong&gt;がルールなので、受動態にしたいときは &lt;strong&gt;can be + 過去分詞&lt;/strong&gt; にします。&lt;/p&gt;
&lt;h2&gt;書き換え・並べ替えのときの流れ（毎回これ）&lt;/h2&gt;
&lt;ol&gt;
&lt;li&gt;&lt;strong&gt;目的語&lt;/strong&gt;を見つけて、文頭に出す（受動態の主語）&lt;/li&gt;
&lt;li&gt;時制と単複から &lt;strong&gt;be動詞&lt;/strong&gt; を決める&lt;/li&gt;
&lt;li&gt;動詞を &lt;strong&gt;過去分詞（Vpp）&lt;/strong&gt; にする&lt;/li&gt;
&lt;li&gt;必要なら &lt;strong&gt;by＋行為者&lt;/strong&gt;（不要なら付けない）&lt;/li&gt;
&lt;/ol&gt;
&lt;h2&gt;追加チェック（能動態→受動態 3問）&lt;/h2&gt;
&lt;p&gt;&lt;strong&gt;問題&lt;/strong&gt;（受動態に直してください）&lt;/p&gt;
&lt;ol&gt;
&lt;li&gt;People drink coffee all over the world.&lt;/li&gt;
&lt;li&gt;Columbus discovered America.&lt;/li&gt;
&lt;li&gt;We can download these e-books for free.&lt;/li&gt;
&lt;/ol&gt;
&lt;p&gt;&lt;strong&gt;解答&lt;/strong&gt;&lt;/p&gt;
&lt;ol&gt;
&lt;li&gt;Coffee is drunk all over the world.&lt;/li&gt;
&lt;li&gt;America was discovered by Columbus.&lt;/li&gt;
&lt;li&gt;These e-books can be downloaded for free.&lt;/li&gt;
&lt;/ol&gt;
&lt;h2&gt;Lesson6-1 要点まとめ（表＋箇条書き）&lt;/h2&gt;
&lt;table style="border-collapse: collapse; width: 100%;"&gt;
&lt;thead style="background-color: #dd8500; color: #ffffff;"&gt;
&lt;tr&gt;
&lt;th style="padding: 8px; border: 1px solid #000;"&gt;項目&lt;/th&gt;
&lt;th style="padding: 8px; border: 1px solid #000;"&gt;ポイント&lt;/th&gt;
&lt;/tr&gt;
&lt;/thead&gt;
&lt;tbody&gt;
&lt;tr style="background-color: #f0b464; color: #000000;"&gt;
&lt;td style="padding: 8px; border: 1px solid #000;"&gt;受動態とは&lt;/td&gt;
&lt;td style="padding: 8px; border: 1px solid #000;"&gt;
&lt;ul&gt;
&lt;li&gt;「〜される／〜された」という意味を表す文の形。&lt;/li&gt;
&lt;li&gt;能動態（〜が〜する）から語順と動詞の形を変えて作る。&lt;/li&gt;
&lt;li&gt;基本形は &lt;strong&gt;be動詞 + 過去分詞（Vpp）&lt;/strong&gt;。&lt;/li&gt;
&lt;/ul&gt;
&lt;/td&gt;
&lt;/tr&gt;
&lt;tr style="background-color: #ffffff; color: #000000;"&gt;
&lt;td style="padding: 8px; border: 1px solid #000;"&gt;受動態の3つのステップ&lt;/td&gt;
&lt;td style="padding: 8px; border: 1px solid #000;"&gt;
&lt;ul&gt;
&lt;li&gt;&lt;strong&gt;ステップ1：&lt;/strong&gt; 元の文の&lt;strong&gt;目的語&lt;/strong&gt;を文頭に出して主語にする。&lt;/li&gt;
&lt;li&gt;&lt;strong&gt;ステップ2：&lt;/strong&gt; 動詞を&lt;strong&gt;「be動詞 + 過去分詞」&lt;/strong&gt;に変える（時制に合わせて be動詞の形も変える）。&lt;/li&gt;
&lt;li&gt;&lt;strong&gt;ステップ3：&lt;/strong&gt; 必要なときだけ &lt;strong&gt;by + 行為者&lt;/strong&gt; を文末に置く。&lt;/li&gt;
&lt;/ul&gt;
&lt;/td&gt;
&lt;/tr&gt;
&lt;tr style="background-color: #f0b464; color: #000000;"&gt;
&lt;td style="padding: 8px; border: 1px solid #000;"&gt;過去分詞の確認&lt;/td&gt;
&lt;td style="padding: 8px; border: 1px solid #000;"&gt;
&lt;ul&gt;
&lt;li&gt;規則動詞：&lt;code&gt;discover – discovered – discovered&lt;/code&gt; のように &lt;strong&gt;-ed&lt;/strong&gt; をつける。&lt;/li&gt;
&lt;li&gt;不規則動詞：&lt;code&gt;speak – spoke – spoken&lt;/code&gt; のように、&lt;strong&gt;原形／過去形／過去分詞&lt;/strong&gt; をセットで暗記する。&lt;/li&gt;
&lt;li&gt;be動詞 + 過去分詞 で「〜された」という意味になる点が重要。&lt;/li&gt;
&lt;/ul&gt;
&lt;/td&gt;
&lt;/tr&gt;
&lt;tr style="background-color: #ffffff; color: #000000;"&gt;
&lt;td style="padding: 8px; border: 1px solid #000;"&gt;by の省略&lt;/td&gt;
&lt;td style="padding: 8px; border: 1px solid #000;"&gt;
&lt;ul&gt;
&lt;li&gt;&lt;code&gt;Coffee is drunk all over the world.&lt;/code&gt; など、&lt;strong&gt;行為者が「人々」「みんな」など漠然としていて明らかな場合&lt;/strong&gt;は、&lt;code&gt;by people&lt;/code&gt; などを省略する。&lt;/li&gt;
&lt;li&gt;文脈から誰が行為者か分かるときも、&lt;strong&gt;by以下は書かないのが普通&lt;/strong&gt;。&lt;/li&gt;
&lt;/ul&gt;
&lt;/td&gt;
&lt;/tr&gt;
&lt;tr style="background-color: #f0b464; color: #000000;"&gt;
&lt;td style="padding: 8px; border: 1px solid #000;"&gt;否定文の作り方&lt;/td&gt;
&lt;td style="padding: 8px; border: 1px solid #000;"&gt;
&lt;ul&gt;
&lt;li&gt;受動態は be動詞を使うので、否定文も &lt;strong&gt;be動詞のあとに not&lt;/strong&gt; を置くだけ。&lt;/li&gt;
&lt;li&gt;基本形：&lt;strong&gt;主語 + be動詞 + not + 過去分詞&lt;/strong&gt;&lt;/li&gt;
&lt;li&gt;例：&lt;code&gt;English is not spoken in this area.&lt;/code&gt;（この地域では英語は話されていません。）&lt;/li&gt;
&lt;/ul&gt;
&lt;/td&gt;
&lt;/tr&gt;
&lt;tr style="background-color: #ffffff; color: #000000;"&gt;
&lt;td style="padding: 8px; border: 1px solid #000;"&gt;疑問文の作り方&lt;/td&gt;
&lt;td style="padding: 8px; border: 1px solid #000;"&gt;
&lt;ul&gt;
&lt;li&gt;be動詞の文と同じルールで、&lt;strong&gt;be動詞を文頭に出す&lt;/strong&gt;。&lt;/li&gt;
&lt;li&gt;基本形：&lt;strong&gt;Be動詞 + 主語 + 過去分詞 〜 ?&lt;/strong&gt;&lt;/li&gt;
&lt;li&gt;例：&lt;code&gt;Are Japanese comic books read in New York?&lt;/code&gt;&lt;/li&gt;
&lt;li&gt;答え方も be動詞の文と同じで、&lt;strong&gt;主語の単数・複数に合わせて&lt;/strong&gt; &lt;code&gt;Yes, they are. / No, they aren't.&lt;/code&gt; などと答える。&lt;/li&gt;
&lt;/ul&gt;
&lt;/td&gt;
&lt;/tr&gt;
&lt;tr style="background-color: #f0b464; color: #000000;"&gt;
&lt;td style="padding: 8px; border: 1px solid #000;"&gt;助動詞を伴う受動態&lt;/td&gt;
&lt;td style="padding: 8px; border: 1px solid #000;"&gt;
&lt;ul&gt;
&lt;li&gt;助動詞があるときは、&lt;strong&gt;助動詞はそのまま&lt;/strong&gt;残す。&lt;/li&gt;
&lt;li&gt;語順：&lt;strong&gt;主語 + 助動詞 + be + 過去分詞&lt;/strong&gt;&lt;/li&gt;
&lt;li&gt;例：&lt;code&gt;These e-books can be downloaded for free.&lt;/code&gt;（これらの電子書籍は無料でダウンロードできます。）&lt;/li&gt;
&lt;li&gt;&lt;code&gt;can downloaded&lt;/code&gt; のように、助動詞の直後に過去分詞を置くのは誤り。&lt;/li&gt;
&lt;/ul&gt;
&lt;/td&gt;
&lt;/tr&gt;
&lt;/tbody&gt;
&lt;/table&gt;
&lt;ul style="margin-top: 12px;"&gt;
&lt;li&gt;受動態は「形」だけより、&lt;strong&gt;どう操作して作っているか（3つのステップ）&lt;/strong&gt;を中心に確認すると安定します。&lt;/li&gt;
&lt;li&gt;助動詞が出てきたら、&lt;strong&gt;助動詞の後ろは原形&lt;/strong&gt;なので、&lt;strong&gt;be + 過去分詞&lt;/strong&gt;にするのがコツです。&lt;/li&gt;
&lt;/ul&gt;
&lt;hr /&gt;
&lt;h2&gt;基本チェッククイズ（10問）&lt;/h2&gt;
&lt;p&gt;まずは「作り方の流れ」と「助動詞つき」を中心に確認してみましょう。&lt;/p&gt;
&lt;table style="border-collapse: collapse; width: 100%;"&gt;
&lt;thead style="background-color: #dd8500; color: #ffffff;"&gt;
&lt;tr&gt;
&lt;th style="padding: 8px; border: 1px solid #000;"&gt;No.&lt;/th&gt;
&lt;th style="padding: 8px; border: 1px solid #000;"&gt;問題&lt;/th&gt;
&lt;th style="padding: 8px; border: 1px solid #000;"&gt;選択肢（A〜D）&lt;/th&gt;
&lt;th style="padding: 8px; border: 1px solid #000;"&gt;解答&lt;/th&gt;
&lt;/tr&gt;
&lt;/thead&gt;
&lt;tbody&gt;
&lt;tr style="background-color: #f0b464; color: #000000;"&gt;
&lt;td style="padding: 8px; border: 1px solid #000;"&gt;1&lt;/td&gt;
&lt;td style="padding: 8px; border: 1px solid #000;"&gt;受動態を作るときの&lt;strong&gt;最初のステップ&lt;/strong&gt;として正しいものはどれですか。&lt;/td&gt;
&lt;td style="padding: 8px; border: 1px solid #000;"&gt;A. 主語を過去形にする&lt;br /&gt;
B. 動詞の&lt;strong&gt;目的語&lt;/strong&gt;を文頭に出して主語にする&lt;br /&gt;
C. 文末に by を必ず付ける&lt;br /&gt;
D. 動詞に -ing を付ける&lt;/td&gt;
&lt;td style="padding: 8px; border: 1px solid #000; text-align: center;"&gt;&lt;button id="btn-q1" type="button"&gt;正解を見る&lt;/button&gt;&lt;br /&gt;
&lt;span id="answer-q1" style="display: none;"&gt;正解：B（目的語を主語の位置に出すのがステップ1）&lt;/span&gt;&lt;/td&gt;
&lt;/tr&gt;
&lt;tr style="background-color: #ffffff; color: #000000;"&gt;
&lt;td style="padding: 8px; border: 1px solid #000;"&gt;2&lt;/td&gt;
&lt;td style="padding: 8px; border: 1px solid #000;"&gt;「〜される／〜された」という受動態の意味を作る基本形として正しいものはどれですか。&lt;/td&gt;
&lt;td style="padding: 8px; border: 1px solid #000;"&gt;A. 主語 + 一般動詞&lt;br /&gt;
B. 主語 + be動詞 + 動詞の原形&lt;br /&gt;
C. 主語 + be動詞 + &lt;strong&gt;過去分詞&lt;/strong&gt;&lt;br /&gt;
D. 主語 + will + 動詞の原形&lt;/td&gt;
&lt;td style="padding: 8px; border: 1px solid #000; text-align: center;"&gt;&lt;button id="btn-q2" type="button"&gt;正解を見る&lt;/button&gt;&lt;br /&gt;
&lt;span id="answer-q2" style="display: none;"&gt;正解：C（受動態は be動詞 + 過去分詞）&lt;/span&gt;&lt;/td&gt;
&lt;/tr&gt;
&lt;tr style="background-color: #f0b464; color: #000000;"&gt;
&lt;td style="padding: 8px; border: 1px solid #000;"&gt;3&lt;/td&gt;
&lt;td style="padding: 8px; border: 1px solid #000;"&gt;「Columbus discovered America.」を受動態にしたときの&lt;strong&gt;主語&lt;/strong&gt;として正しいものはどれですか。&lt;/td&gt;
&lt;td style="padding: 8px; border: 1px solid #000;"&gt;A. Columbus&lt;br /&gt;
B. discovered&lt;br /&gt;
C. America&lt;br /&gt;
D. Columbus America&lt;/td&gt;
&lt;td style="padding: 8px; border: 1px solid #000; text-align: center;"&gt;&lt;button id="btn-q3" type="button"&gt;正解を見る&lt;/button&gt;&lt;br /&gt;
&lt;span id="answer-q3" style="display: none;"&gt;正解：C（目的語 America が受動態の主語になる）&lt;/span&gt;&lt;/td&gt;
&lt;/tr&gt;
&lt;tr style="background-color: #ffffff; color: #000000;"&gt;
&lt;td style="padding: 8px; border: 1px solid #000;"&gt;4&lt;/td&gt;
&lt;td style="padding: 8px; border: 1px solid #000;"&gt;次の中で「discover」の&lt;strong&gt;過去分詞&lt;/strong&gt;として正しいものはどれですか。&lt;/td&gt;
&lt;td style="padding: 8px; border: 1px solid #000;"&gt;A. discover&lt;br /&gt;
B. discovering&lt;br /&gt;
C. discovered&lt;br /&gt;
D. discovers&lt;/td&gt;
&lt;td style="padding: 8px; border: 1px solid #000; text-align: center;"&gt;&lt;button id="btn-q4" type="button"&gt;正解を見る&lt;/button&gt;&lt;br /&gt;
&lt;span id="answer-q4" style="display: none;"&gt;正解：C（規則動詞なので過去形・過去分詞とも discovered）&lt;/span&gt;&lt;/td&gt;
&lt;/tr&gt;
&lt;tr style="background-color: #f0b464; color: #000000;"&gt;
&lt;td style="padding: 8px; border: 1px solid #000;"&gt;5&lt;/td&gt;
&lt;td style="padding: 8px; border: 1px solid #000;"&gt;「speak」の変化として正しい並びはどれですか。（原形 → 過去形 → 過去分詞）&lt;/td&gt;
&lt;td style="padding: 8px; border: 1px solid #000;"&gt;A. speak – spoken – spoke&lt;br /&gt;
B. spoke – speak – spoken&lt;br /&gt;
C. speak – spoke – spoken&lt;br /&gt;
D. speak – spoked – spoked&lt;/td&gt;
&lt;td style="padding: 8px; border: 1px solid #000; text-align: center;"&gt;&lt;button id="btn-q5" type="button"&gt;正解を見る&lt;/button&gt;&lt;br /&gt;
&lt;span id="answer-q5" style="display: none;"&gt;正解：C（speak – spoke – spoken）&lt;/span&gt;&lt;/td&gt;
&lt;/tr&gt;
&lt;tr style="background-color: #ffffff; color: #000000;"&gt;
&lt;td style="padding: 8px; border: 1px solid #000;"&gt;6&lt;/td&gt;
&lt;td style="padding: 8px; border: 1px solid #000;"&gt;次の文で &lt;code&gt;by&lt;/code&gt; を省略してもよい理由として最も適切なものはどれですか。&lt;br /&gt;
&lt;code&gt;Coffee is drunk all over the world.&lt;/code&gt;&lt;/td&gt;
&lt;td style="padding: 8px; border: 1px solid #000;"&gt;A. 受動態では by は必ず省略するから&lt;br /&gt;
B. 行為者が「人々」「みんな」などで、誰かが明らかだから&lt;br /&gt;
C. coffee が主語だから&lt;br /&gt;
D. drink が不規則動詞だから&lt;/td&gt;
&lt;td style="padding: 8px; border: 1px solid #000; text-align: center;"&gt;&lt;button id="btn-q6" type="button"&gt;正解を見る&lt;/button&gt;&lt;br /&gt;
&lt;span id="answer-q6" style="display: none;"&gt;正解：B（行為者が「人々」などで明らかなときは by以下を省略する）&lt;/span&gt;&lt;/td&gt;
&lt;/tr&gt;
&lt;tr style="background-color: #f0b464; color: #000000;"&gt;
&lt;td style="padding: 8px; border: 1px solid #000;"&gt;7&lt;/td&gt;
&lt;td style="padding: 8px; border: 1px solid #000;"&gt;受動態の&lt;strong&gt;否定文&lt;/strong&gt;の形として最も適切なものはどれですか。&lt;/td&gt;
&lt;td style="padding: 8px; border: 1px solid #000;"&gt;A. 主語 + not + be動詞 + 過去分詞&lt;br /&gt;
B. 主語 + be動詞 + 過去分詞 + not&lt;br /&gt;
C. 主語 + be動詞 + not + 過去分詞&lt;br /&gt;
D. 主語 + not + 過去分詞&lt;/td&gt;
&lt;td style="padding: 8px; border: 1px solid #000; text-align: center;"&gt;&lt;button id="btn-q7" type="button"&gt;正解を見る&lt;/button&gt;&lt;br /&gt;
&lt;span id="answer-q7" style="display: none;"&gt;正解：C（be動詞 + not + 過去分詞）&lt;/span&gt;&lt;/td&gt;
&lt;/tr&gt;
&lt;tr style="background-color: #ffffff; color: #000000;"&gt;
&lt;td style="padding: 8px; border: 1px solid #000;"&gt;8&lt;/td&gt;
&lt;td style="padding: 8px; border: 1px solid #000;"&gt;受動態の&lt;strong&gt;疑問文&lt;/strong&gt;の作り方として正しい説明はどれですか。&lt;/td&gt;
&lt;td style="padding: 8px; border: 1px solid #000;"&gt;A. 主語を文末に移動する&lt;br /&gt;
B. 一般動詞を文頭に出す&lt;br /&gt;
C. &lt;strong&gt;be動詞を文頭に出す&lt;/strong&gt;&lt;br /&gt;
D. 過去分詞を文頭に出す&lt;/td&gt;
&lt;td style="padding: 8px; border: 1px solid #000; text-align: center;"&gt;&lt;button id="btn-q8" type="button"&gt;正解を見る&lt;/button&gt;&lt;br /&gt;
&lt;span id="answer-q8" style="display: none;"&gt;正解：C（be動詞を前に出す）&lt;/span&gt;&lt;/td&gt;
&lt;/tr&gt;
&lt;tr style="background-color: #f0b464; color: #000000;"&gt;
&lt;td style="padding: 8px; border: 1px solid #000;"&gt;9&lt;/td&gt;
&lt;td style="padding: 8px; border: 1px solid #000;"&gt;助動詞 &lt;code&gt;can&lt;/code&gt; を含む文を受動態にするときの語順として正しいものはどれですか。&lt;/td&gt;
&lt;td style="padding: 8px; border: 1px solid #000;"&gt;A. 主語 + can + 過去分詞&lt;br /&gt;
B. 主語 + can + be + 過去分詞&lt;br /&gt;
C. 主語 + be + can + 過去分詞&lt;br /&gt;
D. 主語 + can + be動詞（is, are） + 過去分詞&lt;/td&gt;
&lt;td style="padding: 8px; border: 1px solid #000; text-align: center;"&gt;&lt;button id="btn-q9" type="button"&gt;正解を見る&lt;/button&gt;&lt;br /&gt;
&lt;span id="answer-q9" style="display: none;"&gt;正解：B（can のあとに be + 過去分詞）&lt;/span&gt;&lt;/td&gt;
&lt;/tr&gt;
&lt;tr style="background-color: #ffffff; color: #000000;"&gt;
&lt;td style="padding: 8px; border: 1px solid #000;"&gt;10&lt;/td&gt;
&lt;td style="padding: 8px; border: 1px solid #000;"&gt;次の文の受動態として最も適切なものはどれですか。&lt;br /&gt;
&lt;code&gt;We can download these e-books for free.&lt;/code&gt;&lt;/td&gt;
&lt;td style="padding: 8px; border: 1px solid #000;"&gt;A. These e-books can download for free.&lt;br /&gt;
B. These e-books are can downloaded for free.&lt;br /&gt;
C. These e-books can be downloaded for free.&lt;br /&gt;
D. These e-books can be download for free by we.&lt;/td&gt;
&lt;td style="padding: 8px; border: 1px solid #000; text-align: center;"&gt;&lt;button id="btn-q10" type="button"&gt;正解を見る&lt;/button&gt;&lt;br /&gt;
&lt;span id="answer-q10" style="display: none;"&gt;正解：C（can + be + 過去分詞）&lt;/span&gt;&lt;/td&gt;
&lt;/tr&gt;
&lt;/tbody&gt;
&lt;/table&gt;
&lt;p&gt;&lt;script&gt;
function showAnswer(id) {
  var ans = document.getElementById('answer-' + id);
  var btn = document.getElementById('btn-' + id);
  if (ans) ans.style.display = 'inline';
  if (btn) btn.style.display = 'none';
}
&lt;/script&gt;&lt;/p&gt;
&lt;div style="border: 2px solid #ff6600; background-color: #fff0e0; padding: 10px; display: flex; align-items: center; justify-content: center; margin-bottom: 10px;"&gt;
&lt;p&gt;&lt;img decoding="async" style="max-width: 100px; height: auto; margin-right: 10px;" src="https://eigo-rewrite.com/wp-content/uploads/2020/06/logo_tate-1.png" alt="Re-Writeのロゴ" /&gt;&lt;/p&gt;
&lt;div&gt;
&lt;p style="margin: 5px 0;"&gt;【読解強化講座】：速読・精読の力を育て、自校作成校の難解長文に対応する読解力を養成します。&lt;/p&gt;
&lt;p&gt;&lt;a style="background-color: #ff6600; color: white; padding: 5px 10px; text-align: center; text-decoration: none; display: inline-block; font-size: 14px;" href="https://eigo-rewrite.com/dokkaikyouka/"&gt;詳細を見る&lt;/a&gt;&lt;/p&gt;
&lt;/div&gt;
&lt;/div&gt;
&lt;h2&gt;関連レッスン（前後の学習内容）&lt;/h2&gt;
&lt;ul&gt;
&lt;li&gt;前の記事：&lt;a href="https://eigo-rewrite.com/column/stage2-lesson5-2/"&gt;STAGE2 Lesson5-2 接続詞・文と文のつなぎ方&lt;/a&gt;&lt;/li&gt;
&lt;li&gt;次の記事（Lesson6-2）：&lt;a href="https://eigo-rewrite.com/column/stage2-lesson6-2/"&gt;受動態の疑問文の作り方・答え方｜疑問詞Who/What/By whom&lt;/a&gt;&lt;/li&gt;
&lt;/ul&gt;
&lt;p&gt;次のセクション（Lesson6-2）では、疑問詞を伴う形も登場して、文の操作がもう一段増えます。ここ（Lesson6-1）は、まず&lt;strong&gt;受動態の3つのステップ&lt;/strong&gt;が迷わずできる状態を目標にしておくと、次が進めやすくなります。&lt;/p&gt;
```
</t>
  </si>
  <si>
    <t xml:space="preserve">以下のページは「スニペット整合性」（本文と title/meta/H1/冒頭文）が弱い可能性があります。
まず【本文】を確認し、想定読者・悩み・解決範囲を把握してください。
そのうえで、GSCの主要クエリ（表示回数上位）を根拠に、
「検索意図に対して、タイトル/メタ/H1/冒頭120字がズレている点」を特定し、
ズレを解消するための修正案（タイトル/メタ/H1/冒頭）を提示してください。
※本文の“大改修”は前提にしません（必要なら追記ブロックは最大1つまで）。
【URL】https://eigo-rewrite.com/column/stage2-lesson6-3/
【ページ分類】MC
【ページ分類の略語（このプロンプト内の定義）】
TP = トップページ（ホーム/サイトの入口）
SP = サービスページ（講座・コース・申込導線）
MC = メインコラム（コラム/解説/勉強法など集客記事）
SC = サブコラム（MCやSPを補強するための補助コラム※サイト定義に合わせて判断）
NW = ニュース/お知らせ（運用上は改善対象外として除外）
ST = 企業情報等のSEO対策を行わないこ固定ページ（運用上は改善対象外として除外）
- / 空欄 / 未分類 = 未分類（このスクリプトでは改善対象外として除外）
※未分類（空欄 / "-" / "未分類"）は作業対象に含めません。
【現状（スニペット要素）】
- タイトル：STAGE2 Lesson6-3中学英文法SVOO・SVOCの受動態まとめ【ニュートレジャーの道案内】 - 受験英語専門ゼミ「Re-Write」(リライト)
- メタ：SVOO・SVOCの受動態があいまいな中学生向け解説。give 人 物／make O C など典型パターンを表と例文で整理し、to・forの違いまで一気に復習できます。
- H1：STAGE2 Lesson6-3中学英文法SVOO・SVOCの受動態まとめ【ニュートレジャーの道案内】
- 冒頭120字：NEW TREASURE STAGE2 の文法事項・Lesson一覧の全体像は、 NEW TREASURE STAGE2｜中2英文法 総括＋Lesson一覧（全体像はこちら） で確認できます。 前回までで受動態の基本形は学習済みですが、今回
【GSC主要クエリ（表示回数上位50件）】
- svoo｜表示83｜CTR 0.00%｜順位1.0
- svoo 受動態｜表示73｜CTR 0.00%｜順位7.1
- 第四文型｜表示43｜CTR 0.00%｜順位1.0
- give 受動態｜表示27｜CTR 0.00%｜順位3.7
- svoo svoc｜表示26｜CTR 0.00%｜順位10.1
- svoc 受動態｜表示24｜CTR 4.17%｜順位8.4
- give 人 物｜表示22｜CTR 0.00%｜順位1.0
- svooの受動態｜表示20｜CTR 0.00%｜順位8.6
- give o o｜表示18｜CTR 0.00%｜順位1.0
- 受動態 svoc｜表示18｜CTR 0.00%｜順位5.3
- svocの受動態｜表示14｜CTR 0.00%｜順位6.5
- 第四文型 受動態｜表示11｜CTR 0.00%｜順位1.1
- give o c 意味｜表示10｜CTR 0.00%｜順位1.0
- give 人物 give物 to 人違い｜表示10｜CTR 0.00%｜順位2.0
- svoo 中学｜表示10｜CTR 0.00%｜順位5.2
- 第4文型｜表示10｜CTR 0.00%｜順位1.0
- 受動態 svoo｜表示9｜CTR 0.00%｜順位6.0
- 受動態 to for｜表示9｜CTR 0.00%｜順位9.2
- make svoo｜表示8｜CTR 0.00%｜順位3.8
- svooとsvocの違い｜表示8｜CTR 0.00%｜順位3.5
- call 第四文型｜表示7｜CTR 0.00%｜順位1.0
- svc svo svoo svoc｜表示6｜CTR 0.00%｜順位1.0
- give o c｜表示5｜CTR 0.00%｜順位2.4
- give人 物｜表示5｜CTR 0.00%｜順位1.0
- teach o o｜表示5｜CTR 0.00%｜順位2.4
- 受動態 by 使い方｜表示5｜CTR 0.00%｜順位1.0
- 第五文型 受動態｜表示5｜CTR 0.00%｜順位1.0
- make o o｜表示4｜CTR 0.00%｜順位1.0
- 第四文系｜表示4｜CTR 0.00%｜順位1.0
- give型 buy型｜表示3｜CTR 0.00%｜順位1.0
- svoo make｜表示3｜CTR 0.00%｜順位1.0
- 受動態 for｜表示3｜CTR 0.00%｜順位2.0
- 受動態 書き換え｜表示3｜CTR 0.00%｜順位1.0
- give oc｜表示2｜CTR 0.00%｜順位1.0
- give oo｜表示2｜CTR 0.00%｜順位1.0
- give oo 意味｜表示2｜CTR 0.00%｜順位1.0
- s v o o｜表示2｜CTR 0.00%｜順位1.0
- svoo svo to 違い｜表示2｜CTR 0.00%｜順位1.0
- tell o o｜表示2｜CTR 0.00%｜順位1.0
- tell svoo｜表示2｜CTR 0.00%｜順位1.0
- 受動態 第四文型｜表示2｜CTR 0.00%｜順位2.0
- buy型とgive型｜表示1｜CTR 0.00%｜順位1.0
- call svoc｜表示1｜CTR 0.00%｜順位2.0
- cause o o｜表示1｜CTR 0.00%｜順位1.0
- give｜表示1｜CTR 0.00%｜順位2.0
- give c｜表示1｜CTR 0.00%｜順位1.0
- give o to do｜表示1｜CTR 0.00%｜順位1.0
- give o1 o2｜表示1｜CTR 0.00%｜順位1.0
- give もの for 人｜表示1｜CTR 0.00%｜順位1.0
- give 使役｜表示1｜CTR 0.00%｜順位2.0
【参考：代表語（自動抽出）】svoo
【出力（必ずこの順）】
1) 本文の要約（想定読者・悩み・解決）
2) 検索意図の整理（主要クエリから2〜3パターン）
3) 不一致の指摘（タイトル/メタ/H1/冒頭のどこがズレているか）
4) 修正方針（“どの意図に寄せるか”を1つに決める）
5) 修正案（すべてコードブロック）
   - タイトル案3つ（全角35字前後＋56字以上の網羅型を1つ）
   - メタ案3つ（全角90字前後）
   - H1案2つ
   - 冒頭120字（2案：&lt;p&gt;で開始）
【禁則ワード（シート連動）】
以下の【禁則ワード】は、タイトル/メタ/導入文/見出し/本文のいずれにも原則使用しないでください。
言い換えが必要な場合は、自然な日本語に置換してください。
【禁則ワード】
- 崩れ
- 型
- 迷い
- 保留
- 固定
- 手順
- 立て直
- 最短
- 結論だけ
- 乱れ
- 三点確認
- 内部リンク
- 導線
- 設計
- 刺
- まず結論
- 整え
- 押し付けない案内
- 統一
- 次の一手
- 失点
- 確定
- サブコラム
- 30秒
- 1分
- CV
- 網羅
【本文】
```html
&lt;p&gt;&lt;iframe title="YouTube video player" src="https://www.youtube.com/embed/uFUzgkany1Y" width="560" height="315" frameborder="0" allowfullscreen="allowfullscreen"&gt;&lt;/iframe&gt;&lt;/p&gt;
&lt;p data-start="26" data-end="134"&gt;NEW TREASURE STAGE2 の文法事項・Lesson一覧の全体像は、&lt;strong&gt;&lt;a href="https://eigo-rewrite.com/column/hub_stage2/"&gt;NEW TREASURE STAGE2｜中2英文法 総括＋Lesson一覧（全体像はこちら）&lt;/a&gt;&lt;/strong&gt;で確認できます。&lt;br data-start="60" data-end="63" /&gt;前回までで受動態の基本形は学習済みですが、今回は &lt;strong data-start="88" data-end="102" data-is-only-node=""&gt;第4文のパターン（SVOO）&lt;/strong&gt; と &lt;strong data-start="105" data-end="119"&gt;第5文のパターン（SVOC）&lt;/strong&gt; の受動態の作り方を扱います。&lt;/p&gt;
&lt;p data-start="136" data-end="172" data-is-last-node="" data-is-only-node=""&gt;まずは、下の &lt;strong data-start="143" data-end="159"&gt;第4文構造（SVOO）の文&lt;/strong&gt; を受動態にしていきます。&lt;/p&gt;
&lt;p&gt;&lt;img decoding="async" fetchpriority="high" class="alignnone wp-image-695" src="https://eigo-rewrite.com/wp-content/uploads/2023/08/スライド用-5-300x169.jpg" sizes="(max-width: 769px) 100vw, 769px" srcset="https://eigo-rewrite.com/wp-content/uploads/2023/08/スライド用-5-300x169.jpg 300w, https://eigo-rewrite.com/wp-content/uploads/2023/08/スライド用-5-1024x576.jpg 1024w, https://eigo-rewrite.com/wp-content/uploads/2023/08/スライド用-5-768x432.jpg 768w, https://eigo-rewrite.com/wp-content/uploads/2023/08/スライド用-5-320x180.jpg 320w, https://eigo-rewrite.com/wp-content/uploads/2023/08/スライド用-5.jpg 1280w" alt="" width="769" height="433" /&gt;&lt;/p&gt;
&lt;p&gt;第4の文パターンというのは、主語この場合だと”The school”があって、次に”gave”という動詞があり、その次に主に「人」がきてその人にこの「ものをあげる」とか「伝える」といったような構成、これを第4文型と言いました。&lt;br /&gt;
この文の場合ですと、「学校がアンさんに金メダルをあげた。」というような文になっています。&lt;br /&gt;
ここで、まずこちらが「人」を表す目的語として「O1」となっていて、ここのものにあたる部分、こちらが「ものを」という事で目的語の二つ目になっています。&lt;br /&gt;
受動態という単元は、目的語を受動態の主語に出して「be動詞 + 過去分詞」、これで「何々される」とか「された」といった意味になりました。&lt;br /&gt;
ですから、この第4文構造の場合は目的語が二つありますので、動詞によってにはなりますが、基本的には&lt;span style="color: #ff0000;"&gt;「O1」を前に出すという作り方と「O2」を前に出すという作り方の二つ&lt;/span&gt;があります。&lt;br /&gt;
まずは「O1」、人を前に出した時です。&lt;br /&gt;
もちろん目的語を前に出します。&lt;br /&gt;
そのあとでここ、元の動詞が”gave”と過去形になっていますからbe動詞も過去形に揃えてあげて、”was given”となります。&lt;br /&gt;
そして、元々ここにあった「O2」の部分というのは特に何も変えずにそのまま残しておいて、最後に”by the school”元の文の主語を「by + 目的格」という構成にして文末におきます。&lt;br /&gt;
このような形で第4文パターンの受動態のひとつ目が作れました。&lt;/p&gt;
&lt;p&gt;二つ目はこちらの「O2」を前に出す場合です。&lt;br /&gt;
「O2」を前に出してもこちらは主語になりまして、その次はまた”was given”で同じです。&lt;br /&gt;
先ほどは残った「O2」の部分というのはそのまま何も変えずに置いていましたが、このように「もの」を前に出しておいて、その「ものが誰々に与えられる」といった場合は、一般的にはここのアンさんという人名をそのまま置くのではなくて、ここに”to”であったりあるいは”make”とか”buy”のような動詞であれば&lt;span style="color: #0000ff;"&gt;“for”&lt;/span&gt;を置きます。&lt;br /&gt;
&lt;span style="color: #0000ff;"&gt;「前置詞 + 人」といった形にして、最後に「by + 行為者」といった流れで作っていきます。&lt;/span&gt;&lt;br /&gt;
このように、&lt;span style="color: #ff0000;"&gt;人を前に出す事も出来るしものを前に出す事も出来る&lt;/span&gt;、これは基本的に&lt;strong&gt;「giveタイプ」&lt;/strong&gt;と言われる動詞になっています。&lt;br /&gt;
これは文構造の時に学習したように、この動詞によって第3文型に変えた時に、この人の所に”to”を付けたりとか”for”を付けたりというのを区別していました。&lt;br /&gt;
このように「giveタイプ」というのはこの”to”、第4文型を第3文型にした際に人に対して”to”とか”for”を付けると言った時の”to”を付けるタイプの動詞、このタイプの動詞に関しては人を前に出す事も出来るし、ものを前に出す事も出来るというような形式になります。&lt;br /&gt;
という事は、この”to”ではなくて”for”を使う動詞の場合、例えばこちらでいうと”make”という動詞は第4文型を第3文型にした時に、これで言うと”made these cookies for us”という形式で、”to”ではなくて”for”を使いました。&lt;br /&gt;
このように、第3文型にした際に人に対して”for”を使う動詞に関しては、基本的にはこちらのもののみを主語の方に出してきて、そのあとは「giveタイプ」の場合と同じです。&lt;br /&gt;
たまたまこちらの場合は”cookies”と複数になっていますから、”was”ではなくて”were made”となります。&lt;br /&gt;
ものを前に出した訳ですから、人こちらには”for”という前置詞を付けまして、これで受動態というものを作ります。&lt;br /&gt;
このように、「giveタイプ」”to”を使うものと、それから「makeタイプ」”for”を使うもので、&lt;strong&gt;人ともののどちらも出せるのか、ものだけ出せるのかという事が変わってきますからこちらの区別のみに注意して下さい。&lt;/strong&gt;&lt;/p&gt;
&lt;p&gt;&lt;img decoding="async" class="alignnone wp-image-696" src="https://eigo-rewrite.com/wp-content/uploads/2023/08/スライド用2-3-300x169.jpg" sizes="(max-width: 705px) 100vw, 705px" srcset="https://eigo-rewrite.com/wp-content/uploads/2023/08/スライド用2-3-300x169.jpg 300w, https://eigo-rewrite.com/wp-content/uploads/2023/08/スライド用2-3-1024x576.jpg 1024w, https://eigo-rewrite.com/wp-content/uploads/2023/08/スライド用2-3-768x432.jpg 768w, https://eigo-rewrite.com/wp-content/uploads/2023/08/スライド用2-3-320x180.jpg 320w, https://eigo-rewrite.com/wp-content/uploads/2023/08/スライド用2-3.jpg 1280w" alt="" width="705" height="397" /&gt;&lt;/p&gt;
&lt;p&gt;次に「SVOC」第5文のパターンというものに関して見ていきましょう。&lt;br /&gt;
第5文型というのは「SVOC」となっていて、&lt;span style="color: #ff0000;"&gt;「O」と「C」がイコールの関係になっているもの&lt;/span&gt;、これを第5文型と言っていました。&lt;br /&gt;
これで言いますと、”My grandfather”という主語があって”named”という動詞「名付ける」この場合は過去形なので「名付けた」、そのあとで”my mother”「私のお母さんを」「クリスティンと名付けた」となっています。&lt;br /&gt;
そうすると、「お母さんをクリスティンと名付けた」という事は、「お母さん＝クリスティン」になる訳ですから、そうするとこれ「SVOC」イコールの関係になっているというふうに判断をします。&lt;br /&gt;
この場合、「O」と「C」となっていて&lt;span style="color: #0000ff;"&gt;受動態で主語になるものというのは「C」ではなくて「O」の方だけ&lt;/span&gt;ですから、この文を受動態にしましょうと言った時に、クリスティンの方を前に出してはいけません。&lt;br /&gt;
こちらの目的語、”my mother”の方だけを出しますから、こちらに ”my mother” というのがあって、移動して「be動詞 + 過去分詞」です。&lt;br /&gt;
「私のお母さんは名付けられました」となります。&lt;br /&gt;
先ほどの第4文パターンと違いまして、ここは&lt;span style="color: #0000ff;"&gt;「C」補語なので”to”とか”for”を付ける必要はなく、そのまま”Christine”と人名を書いていきます。&lt;/span&gt;&lt;br /&gt;
そして最後に、「by + 行為者」を置いて終了という形になります。&lt;br /&gt;
下の文は誤りの例になっていますが、もしこの文が正しいとすると「クリスティンはマイマザーと名付けられました。」といった意味になってしまいます。&lt;br /&gt;
これがもし主語だとしたらこれは&lt;strong&gt;「は」&lt;/strong&gt;を付けないといけない訳です。&lt;br /&gt;
「クリスティンは」で、目的語が主語になる訳ですからもしこれが前に出て正しいとすると、これが元々目的語であったという事になります。&lt;br /&gt;
そうすると、こちらの”my mother”というのが元々「C」になっていたというふうになってしまいます。&lt;br /&gt;
そうすると、これは「と」なってしまいますから「クリスティンはマイマザーと名付けられた」となって明らかにおかしい状況になってしまう訳です。&lt;br /&gt;
このように、「SVOC」といった場合は必ず目的語の方「O」の方、動詞の直後にある名詞のみが主語になりますから、こちらの「C」の補語の方を前に出さないように気を付けて下さい。&lt;br /&gt;
Lesson6は受動態という事で&lt;span style="color: #ff0000;"&gt;文を操作する&lt;/span&gt;という事が非常に多くなっています。&lt;br /&gt;
なので、文法問題集を通して是非形式を覚えるのではなくて目的語を主語に出す、そして「be動詞 + 過去分詞」にするといった流れを覚えるように学習を進めて下さい。&lt;br /&gt;
それではセクション3に関しては以上となります。&lt;/p&gt;
&lt;h2&gt;Lesson6 セクション3（SVOO・SVOCの受動態）まとめ&lt;/h2&gt;
&lt;table style="width: 100%; border-collapse: collapse;"&gt;
&lt;thead&gt;
&lt;tr&gt;
&lt;th style="background-color: #dd8500; color: #ffffff; padding: 8px; border: 1px solid #ccc; width: 20%;"&gt;項目&lt;/th&gt;
&lt;th style="background-color: #dd8500; color: #ffffff; padding: 8px; border: 1px solid #ccc; width: 80%;"&gt;内容&lt;/th&gt;
&lt;/tr&gt;
&lt;/thead&gt;
&lt;tbody&gt;
&lt;tr style="background-color: #f0b464; color: #000000;"&gt;
&lt;td style="padding: 8px; border: 1px solid #ccc;"&gt;学習範囲&lt;/td&gt;
&lt;td style="padding: 8px; border: 1px solid #ccc;"&gt;
&lt;ul&gt;
&lt;li&gt;受動態の応用：&lt;strong&gt;第4文パターン（SVOO）&lt;/strong&gt; と &lt;strong&gt;第5文パターン（SVOC）&lt;/strong&gt; の受動態&lt;/li&gt;
&lt;li&gt;「&lt;strong&gt;giveタイプ&lt;/strong&gt;」「&lt;strong&gt;makeタイプ&lt;/strong&gt;」の動詞による受動態の違い&lt;/li&gt;
&lt;li&gt;SVOC 文でどの語を主語にできるかの見極め&lt;/li&gt;
&lt;/ul&gt;
&lt;/td&gt;
&lt;/tr&gt;
&lt;tr style="background-color: #ffffff; color: #000000;"&gt;
&lt;td style="padding: 8px; border: 1px solid #ccc;"&gt;第4文構造（SVOO）の基本&lt;/td&gt;
&lt;td style="padding: 8px; border: 1px solid #ccc;"&gt;
&lt;ul&gt;
&lt;li&gt;S（主語）＋ V（動詞）＋ O&lt;sub&gt;1&lt;/sub&gt;（&lt;strong&gt;人&lt;/strong&gt;）＋ O&lt;sub&gt;2&lt;/sub&gt;（&lt;strong&gt;物&lt;/strong&gt;）の形&lt;/li&gt;
&lt;li&gt;例：The school gave Ann a gold medal.&lt;/li&gt;
&lt;li&gt;「学校がアンさんに金メダルをあげた。」のように「人に物を〜する」文&lt;/li&gt;
&lt;/ul&gt;
&lt;/td&gt;
&lt;/tr&gt;
&lt;tr style="background-color: #f0b464; color: #000000;"&gt;
&lt;td style="padding: 8px; border: 1px solid #ccc;"&gt;第4文構造の受動態①&lt;br /&gt;
（人 O&lt;sub&gt;1&lt;/sub&gt; を主語）&lt;/td&gt;
&lt;td style="padding: 8px; border: 1px solid #ccc;"&gt;
&lt;ul&gt;
&lt;li&gt;O&lt;sub&gt;1&lt;/sub&gt;（人）を主語に出す構成&lt;/li&gt;
&lt;li&gt;Ann was given a gold medal by the school.&lt;/li&gt;
&lt;li&gt;O&lt;sub&gt;2&lt;/sub&gt;（物）はそのまま残し、元の主語は「by＋目的格」で文末へ&lt;/li&gt;
&lt;/ul&gt;
&lt;/td&gt;
&lt;/tr&gt;
&lt;tr style="background-color: #ffffff; color: #000000;"&gt;
&lt;td style="padding: 8px; border: 1px solid #ccc;"&gt;第4文構造の受動態②&lt;br /&gt;
（物 O&lt;sub&gt;2&lt;/sub&gt; を主語）&lt;/td&gt;
&lt;td style="padding: 8px; border: 1px solid #ccc;"&gt;
&lt;ul&gt;
&lt;li&gt;O&lt;sub&gt;2&lt;/sub&gt;（物）を主語に出す構成&lt;/li&gt;
&lt;li&gt;A gold medal was given to Ann by the school. のように、&lt;strong&gt;「前置詞＋人」&lt;/strong&gt;を使う&lt;/li&gt;
&lt;li&gt;「to / for ＋ 人」を使うかどうかは動詞の種類（giveタイプ / makeタイプ）で決まる&lt;/li&gt;
&lt;/ul&gt;
&lt;/td&gt;
&lt;/tr&gt;
&lt;tr style="background-color: #f0b464; color: #000000;"&gt;
&lt;td style="padding: 8px; border: 1px solid #ccc;"&gt;giveタイプ / makeタイプ の違い&lt;/td&gt;
&lt;td style="padding: 8px; border: 1px solid #ccc;"&gt;
&lt;ul&gt;
&lt;li&gt;&lt;strong&gt;giveタイプ：&lt;/strong&gt;第3文の構成にすると「V ＋ 物 ＋ to 人」になるタイプ&lt;/li&gt;
&lt;li&gt;例：give, send, show など → 人も物も主語に出せる（O&lt;sub&gt;1&lt;/sub&gt;, O&lt;sub&gt;2&lt;/sub&gt; どちらも可）&lt;/li&gt;
&lt;li&gt;&lt;strong&gt;makeタイプ：&lt;/strong&gt;第3文の構成にすると「V ＋ 物 ＋ for 人」になるタイプ&lt;/li&gt;
&lt;li&gt;例：make, buy, cook など → &lt;strong&gt;基本的に物（O&lt;sub&gt;2&lt;/sub&gt;）だけ&lt;/strong&gt;を主語に出す&lt;/li&gt;
&lt;/ul&gt;
&lt;/td&gt;
&lt;/tr&gt;
&lt;tr style="background-color: #ffffff; color: #000000;"&gt;
&lt;td style="padding: 8px; border: 1px solid #ccc;"&gt;第5文構造（SVOC）の基本&lt;/td&gt;
&lt;td style="padding: 8px; border: 1px solid #ccc;"&gt;
&lt;ul&gt;
&lt;li&gt;形：S ＋ V ＋ O ＋ C&lt;/li&gt;
&lt;li&gt;&lt;strong&gt;O と C がイコールの関係&lt;/strong&gt;（O = C）になっている文&lt;/li&gt;
&lt;li&gt;例：My grandfather named my mother Christine.&lt;/li&gt;
&lt;li&gt;「祖父は母をクリスティンと名付けた」→ 「母 ＝ クリスティン」&lt;/li&gt;
&lt;/ul&gt;
&lt;/td&gt;
&lt;/tr&gt;
&lt;tr style="background-color: #f0b464; color: #000000;"&gt;
&lt;td style="padding: 12px; border: 1px solid #ccc;"&gt;SVOC の受動態&lt;/td&gt;
&lt;td style="padding: 8px; border: 1px solid #ccc;"&gt;
&lt;ul&gt;
&lt;li&gt;受動態の主語になれるのは&lt;strong&gt;O（目的語）だけ&lt;/strong&gt;で、&lt;strong&gt;C は主語に出さない&lt;/strong&gt;&lt;/li&gt;
&lt;li&gt;My mother was named Christine by my grandfather.&lt;/li&gt;
&lt;li&gt;C はそのまま置き、&lt;strong&gt;to / for などの前置詞は不要&lt;/strong&gt;&lt;/li&gt;
&lt;/ul&gt;
&lt;/td&gt;
&lt;/tr&gt;
&lt;tr style="background-color: #ffffff; color: #000000;"&gt;
&lt;td style="padding: 8px; border: 1px solid #ccc;"&gt;誤りやすい点&lt;/td&gt;
&lt;td style="padding: 8px; border: 1px solid #ccc;"&gt;
&lt;ul&gt;
&lt;li&gt;SVOC 構造で C を主語に出してしまうと意味が崩壊する&lt;/li&gt;
&lt;li&gt;例（誤り）：Christine was named my mother by my grandfather.&lt;/li&gt;
&lt;li&gt;「クリスティンは『私の母』と名付けられた」というおかしな意味になってしまう&lt;/li&gt;
&lt;/ul&gt;
&lt;/td&gt;
&lt;/tr&gt;
&lt;tr style="background-color: #f0b464; color: #000000;"&gt;
&lt;td style="padding: 8px; border: 1px solid #ccc;"&gt;受動態作成の流れ&lt;/td&gt;
&lt;td style="padding: 8px; border: 1px solid #ccc;"&gt;
&lt;ul&gt;
&lt;li&gt;① 主語・動詞・目的語・補語の役割を確認する（文構造を意識）&lt;/li&gt;
&lt;li&gt;② 主語にしたい語（O または O&lt;sub&gt;1&lt;/sub&gt; / O&lt;sub&gt;2&lt;/sub&gt;）を先頭に出す&lt;/li&gt;
&lt;li&gt;③ 動詞を「be動詞＋過去分詞」に変える（時制・数に注意）&lt;/li&gt;
&lt;li&gt;④ 必要に応じて「to / for ＋ 人」や「by ＋ 行為者」を付ける&lt;/li&gt;
&lt;/ul&gt;
&lt;/td&gt;
&lt;/tr&gt;
&lt;tr style="background-color: #ffffff; color: #000000;"&gt;
&lt;td style="padding: 8px; border: 1px solid #ccc;"&gt;学習のポイント&lt;/td&gt;
&lt;td style="padding: 8px; border: 1px solid #ccc;"&gt;
&lt;ul&gt;
&lt;li&gt;形式だけ暗記するのではなく、「&lt;strong&gt;どの語を主語に出すのか&lt;/strong&gt;」という流れを定着させる&lt;/li&gt;
&lt;li&gt;問題集で文を実際に変形しながら、SVOO / SVOC の構造を体で覚える&lt;/li&gt;
&lt;li&gt;特に「giveタイプ」「makeタイプ」の区別と、SVOC で主語に出せるのは O のみというルールを意識する&lt;/li&gt;
&lt;/ul&gt;
&lt;/td&gt;
&lt;/tr&gt;
&lt;/tbody&gt;
&lt;/table&gt;
&lt;hr /&gt;
&lt;h2&gt;Lesson6 セクション3 クイズ（SVOO・SVOCの受動態）&lt;/h2&gt;
&lt;table style="width: 100%; border-collapse: collapse; margin-top: 10px;"&gt;
&lt;thead&gt;
&lt;tr&gt;
&lt;th style="background-color: #dd8500; color: #ffffff; padding: 8px; border: 1px solid #ccc; width: 8%;"&gt;No.&lt;/th&gt;
&lt;th style="background-color: #dd8500; color: #ffffff; padding: 8px; border: 1px solid #ccc; width: 57%;"&gt;問題&lt;/th&gt;
&lt;th style="background-color: #dd8500; color: #ffffff; padding: 8px; border: 1px solid #ccc; width: 25%;"&gt;選択肢（A～D）&lt;/th&gt;
&lt;th style="background-color: #dd8500; color: #ffffff; padding: 8px; border: 1px solid #ccc; width: 10%;"&gt;正解&lt;/th&gt;
&lt;/tr&gt;
&lt;/thead&gt;
&lt;tbody&gt;
&lt;tr style="background-color: #f0b464; color: #000000;"&gt;
&lt;td style="padding: 8px; border: 1px solid #ccc;"&gt;1&lt;/td&gt;
&lt;td style="padding: 8px; border: 1px solid #ccc;"&gt;第4文構造（SVOO）を最もよく表している説明はどれですか。&lt;/td&gt;
&lt;td style="padding: 8px; border: 1px solid #ccc;"&gt;A. S＋V＋O&lt;br /&gt;
B. S＋V＋O＋C&lt;br /&gt;
C. S＋V＋O＋O（人＋物）&lt;br /&gt;
D. S＋V＋C&lt;/td&gt;
&lt;td style="padding: 8px; border: 1px solid #ccc; text-align: center;"&gt;&lt;button&gt;正解を見る&lt;/button&gt;&lt;br /&gt;
&lt;span id="q1" style="display: none;"&gt;C&lt;/span&gt;&lt;/td&gt;
&lt;/tr&gt;
&lt;tr style="background-color: #ffffff; color: #000000;"&gt;
&lt;td style="padding: 8px; border: 1px solid #ccc;"&gt;2&lt;/td&gt;
&lt;td style="padding: 8px; border: 1px solid #ccc;"&gt;文「The school gave Ann a gold medal.」において、O&lt;sub&gt;1&lt;/sub&gt; と O&lt;sub&gt;2&lt;/sub&gt; の組み合わせとして正しいものはどれですか。&lt;/td&gt;
&lt;td style="padding: 8px; border: 1px solid #ccc;"&gt;A. O&lt;sub&gt;1&lt;/sub&gt; = The school, O&lt;sub&gt;2&lt;/sub&gt; = Ann&lt;br /&gt;
B. O&lt;sub&gt;1&lt;/sub&gt; = Ann, O&lt;sub&gt;2&lt;/sub&gt; = a gold medal&lt;br /&gt;
C. O&lt;sub&gt;1&lt;/sub&gt; = a gold medal, O&lt;sub&gt;2&lt;/sub&gt; = Ann&lt;br /&gt;
D. O&lt;sub&gt;1&lt;/sub&gt; = gave, O&lt;sub&gt;2&lt;/sub&gt; = a gold medal&lt;/td&gt;
&lt;td style="padding: 8px; border: 1px solid #ccc; text-align: center;"&gt;&lt;button&gt;正解を見る&lt;/button&gt;&lt;br /&gt;
&lt;span id="q2" style="display: none;"&gt;B&lt;/span&gt;&lt;/td&gt;
&lt;/tr&gt;
&lt;tr style="background-color: #f0b464; color: #000000;"&gt;
&lt;td style="padding: 8px; border: 1px solid #ccc;"&gt;3&lt;/td&gt;
&lt;td style="padding: 8px; border: 1px solid #ccc;"&gt;「The school gave Ann a gold medal.」を、Ann を主語にした受動態にした文として最も適切なものを選びなさい。&lt;/td&gt;
&lt;td style="padding: 8px; border: 1px solid #ccc;"&gt;A. Ann was given a gold medal by the school.&lt;br /&gt;
B. Ann gave a gold medal by the school.&lt;br /&gt;
C. Ann was gave a gold medal by the school.&lt;br /&gt;
D. Ann is given a gold medal by the school last year.&lt;/td&gt;
&lt;td style="padding: 8px; border: 1px solid #ccc; text-align: center;"&gt;&lt;button&gt;正解を見る&lt;/button&gt;&lt;br /&gt;
&lt;span id="q3" style="display: none;"&gt;A&lt;/span&gt;&lt;/td&gt;
&lt;/tr&gt;
&lt;tr style="background-color: #ffffff; color: #000000;"&gt;
&lt;td style="padding: 8px; border: 1px solid #ccc;"&gt;4&lt;/td&gt;
&lt;td style="padding: 8px; border: 1px solid #ccc;"&gt;「The school gave Ann a gold medal.」を、a gold medal を主語にした受動態にした場合、正しい文はどれですか。&lt;/td&gt;
&lt;td style="padding: 8px; border: 1px solid #ccc;"&gt;A. A gold medal was given Ann by the school.&lt;br /&gt;
B. A gold medal was given to Ann by the school.&lt;br /&gt;
C. A gold medal gave to Ann by the school.&lt;br /&gt;
D. A gold medal was given for Ann by the school.（give タイプ）&lt;/td&gt;
&lt;td style="padding: 8px; border: 1px solid #ccc; text-align: center;"&gt;&lt;button&gt;正解を見る&lt;/button&gt;&lt;br /&gt;
&lt;span id="q4" style="display: none;"&gt;B&lt;/span&gt;&lt;/td&gt;
&lt;/tr&gt;
&lt;tr style="background-color: #f0b464; color: #000000;"&gt;
&lt;td style="padding: 8px; border: 1px solid #ccc;"&gt;5&lt;/td&gt;
&lt;td style="padding: 8px; border: 1px solid #ccc;"&gt;「give タイプ」と「make タイプ」の説明として正しいものを選びなさい。&lt;/td&gt;
&lt;td style="padding: 8px; border: 1px solid #ccc;"&gt;A. give タイプは for、人に to を使うのが make タイプ&lt;br /&gt;
B. give タイプは「V＋物＋to 人」、make タイプは「V＋物＋for 人」になる&lt;br /&gt;
C. give タイプ・make タイプともに常に for を使う&lt;br /&gt;
D. give タイプ・make タイプともに常に to を使う&lt;/td&gt;
&lt;td style="padding: 8px; border: 1px solid #ccc; text-align: center;"&gt;&lt;button&gt;正解を見る&lt;/button&gt;&lt;br /&gt;
&lt;span id="q5" style="display: none;"&gt;B&lt;/span&gt;&lt;/td&gt;
&lt;/tr&gt;
&lt;tr style="background-color: #ffffff; color: #000000;"&gt;
&lt;td style="padding: 8px; border: 1px solid #ccc;"&gt;6&lt;/td&gt;
&lt;td style="padding: 8px; border: 1px solid #ccc;"&gt;文「My grandfather made these cookies for us.」を受動態にしたとき、正しい文はどれですか。（make タイプ）&lt;/td&gt;
&lt;td style="padding: 8px; border: 1px solid #ccc;"&gt;A. We were made these cookies by my grandfather.&lt;br /&gt;
B. These cookies were made for us by my grandfather.&lt;br /&gt;
C. These cookies were made to us by my grandfather.&lt;br /&gt;
D. Us were made these cookies by my grandfather.&lt;/td&gt;
&lt;td style="padding: 8px; border: 1px solid #ccc; text-align: center;"&gt;&lt;button&gt;正解を見る&lt;/button&gt;&lt;br /&gt;
&lt;span id="q6" style="display: none;"&gt;B&lt;/span&gt;&lt;/td&gt;
&lt;/tr&gt;
&lt;tr style="background-color: #f0b464; color: #000000;"&gt;
&lt;td style="padding: 8px; border: 1px solid #ccc;"&gt;7&lt;/td&gt;
&lt;td style="padding: 8px; border: 1px solid #ccc;"&gt;第5文構造（SVOC）の文「My grandfather named my mother Christine.」について、受動態の主語になれる語はどれですか。&lt;/td&gt;
&lt;td style="padding: 8px; border: 1px solid #ccc;"&gt;A. My grandfather&lt;br /&gt;
B. named&lt;br /&gt;
C. my mother&lt;br /&gt;
D. Christine&lt;/td&gt;
&lt;td style="padding: 8px; border: 1px solid #ccc; text-align: center;"&gt;&lt;button&gt;正解を見る&lt;/button&gt;&lt;br /&gt;
&lt;span id="q7" style="display: none;"&gt;C&lt;/span&gt;&lt;/td&gt;
&lt;/tr&gt;
&lt;tr style="background-color: #ffffff; color: #000000;"&gt;
&lt;td style="padding: 8px; border: 1px solid #ccc;"&gt;8&lt;/td&gt;
&lt;td style="padding: 8px; border: 1px solid #ccc;"&gt;「My grandfather named my mother Christine.」の受動態として正しいものを選びなさい。&lt;/td&gt;
&lt;td style="padding: 8px; border: 1px solid #ccc;"&gt;A. Christine was named my mother by my grandfather.&lt;br /&gt;
B. My mother was named Christine by my grandfather.&lt;br /&gt;
C. My mother was named as Christine for my grandfather.&lt;br /&gt;
D. Christine was named by my mother my grandfather.&lt;/td&gt;
&lt;td style="padding: 8px; border: 1px solid #ccc; text-align: center;"&gt;&lt;button&gt;正解を見る&lt;/button&gt;&lt;br /&gt;
&lt;span id="q8" style="display: none;"&gt;B&lt;/span&gt;&lt;/td&gt;
&lt;/tr&gt;
&lt;tr style="background-color: #f0b464; color: #000000;"&gt;
&lt;td style="padding: 8px; border: 1px solid #ccc;"&gt;9&lt;/td&gt;
&lt;td style="padding: 8px; border: 1px solid #ccc;"&gt;第5文構造（SVOC）の特徴として最も適切なものはどれですか。&lt;/td&gt;
&lt;td style="padding: 8px; border: 1px solid #ccc;"&gt;A. O と C がまったく関係ない&lt;br /&gt;
B. O と C がイコールの関係になっている&lt;br /&gt;
C. S と C がイコールの関係になっている&lt;br /&gt;
D. S と O がイコールの関係になっている&lt;/td&gt;
&lt;td style="padding: 8px; border: 1px solid #ccc; text-align: center;"&gt;&lt;button&gt;正解を見る&lt;/button&gt;&lt;br /&gt;
&lt;span id="q9" style="display: none;"&gt;B&lt;/span&gt;&lt;/td&gt;
&lt;/tr&gt;
&lt;tr style="background-color: #ffffff; color: #000000;"&gt;
&lt;td style="padding: 8px; border: 1px solid #ccc;"&gt;10&lt;/td&gt;
&lt;td style="padding: 8px; border: 1px solid #ccc;"&gt;受動態を作る一般的な流れとして正しいものを選びなさい。&lt;/td&gt;
&lt;td style="padding: 8px; border: 1px solid #ccc;"&gt;A. 動詞だけを過去分詞に変えればよい&lt;br /&gt;
B. 目的語を主語に出し、「be動詞＋過去分詞」にし、必要なら「by＋行為者」を付ける&lt;br /&gt;
C. 常に主語と目的語を入れ替えず、「by＋主語」を先頭に置く&lt;br /&gt;
D. すべての文を SVOC に変えてから受動態にする&lt;/td&gt;
&lt;td style="padding: 8px; border: 1px solid #ccc; text-align: center;"&gt;&lt;button&gt;正解を見る&lt;/button&gt;&lt;br /&gt;
&lt;span id="q10" style="display: none;"&gt;B&lt;/span&gt;&lt;/td&gt;
&lt;/tr&gt;
&lt;/tbody&gt;
&lt;/table&gt;
&lt;p&gt;&lt;script&gt;
function showAnswer(id, btn) {
  var ans = document.getElementById(id);
  if (ans) {
    ans.style.display = 'inline';
  }
  if (btn) {
    btn.style.display = 'none';
  }
}
&lt;/script&gt;&lt;/p&gt;
&lt;div style="border: 2px solid #ff6600; background-color: #fff0e0; padding: 10px; display: flex; align-items: center; justify-content: center; margin-bottom: 10px;"&gt;
&lt;p&gt;&lt;img decoding="async" style="max-width: 100px; height: auto; margin-right: 10px;" src="https://eigo-rewrite.com/wp-content/uploads/2020/06/logo_tate-1.png" alt="Re-Writeのロゴ" /&gt;&lt;/p&gt;
&lt;div&gt;
&lt;p style="margin: 5px 0;"&gt;【語彙強化講座】：長文読解で必要な語彙・熟語を徹底的に習得し、都立・私立の入試対策に直結する語彙力を養います。&lt;/p&gt;
&lt;p&gt;&lt;a style="background-color: #ff6600; color: white; padding: 5px 10px; text-align: center; text-decoration: none; display: inline-block; font-size: 14px;" href="https://eigo-rewrite.com/vocabulary/"&gt;詳細を見る&lt;/a&gt;&lt;/p&gt;
&lt;/div&gt;
&lt;/div&gt;
```
</t>
  </si>
  <si>
    <t xml:space="preserve">以下のページは「スニペット整合性」（本文と title/meta/H1/冒頭文）が弱い可能性があります。
まず【本文】を確認し、想定読者・悩み・解決範囲を把握してください。
そのうえで、GSCの主要クエリ（表示回数上位）を根拠に、
「検索意図に対して、タイトル/メタ/H1/冒頭120字がズレている点」を特定し、
ズレを解消するための修正案（タイトル/メタ/H1/冒頭）を提示してください。
※本文の“大改修”は前提にしません（必要なら追記ブロックは最大1つまで）。
【URL】https://eng-support.com/column/progress-book1-lesson18-3/
【ページ分類】MC
【ページ分類の略語（このプロンプト内の定義）】
TP = トップページ（ホーム/サイトの入口）
SP = サービスページ（講座・コース・申込導線）
MC = メインコラム（コラム/解説/勉強法など集客記事）
SC = サブコラム（MCやSPを補強するための補助コラム※サイト定義に合わせて判断）
NW = ニュース/お知らせ（運用上は改善対象外として除外）
ST = 企業情報等のSEO対策を行わないこ固定ページ（運用上は改善対象外として除外）
- / 空欄 / 未分類 = 未分類（このスクリプトでは改善対象外として除外）
※未分類（空欄 / "-" / "未分類"）は作業対象に含めません。
【現状（スニペット要素）】
- タイトル：How＋形容詞で数値を尋ねる疑問文の作り方｜Lesson18-3
- メタ：How＋形容詞は年齢や身長など数値を聞く表現。How old/tall/long/deep/fastの語順と返答を例で確認
- H1：How+形容詞【Progress Book1 Lesson18-3】
- 冒頭120字：では、「 How + 形容詞 」というテーマで、「 How 」が続いた疑問文について解説します。 「How old are you?」 まずは、「 How 」なんとかシリーズの中でも頻繁に使用される表現です。「 あなたは何歳ですか？ 」と聞
【GSC主要クエリ（表示回数上位50件）】
- how 形容詞｜表示367｜CTR 0.54%｜順位2.7
- how形容詞｜表示51｜CTR 1.96%｜順位3.4
- how+形容詞｜表示43｜CTR 6.98%｜順位2.9
- how 答え方｜表示36｜CTR 0.00%｜順位11.8
- how 形容詞 a 名詞｜表示34｜CTR 0.00%｜順位10.2
- how + 形容詞｜表示24｜CTR 0.00%｜順位2.7
- how 形容詞 名詞｜表示21｜CTR 0.00%｜順位9.0
- howの答え方｜表示21｜CTR 0.00%｜順位9.4
- how 形容詞 疑問文｜表示17｜CTR 0.00%｜順位2.6
- howプラス形容詞｜表示12｜CTR 0.00%｜順位1.5
- how + 形容詞 疑問文｜表示11｜CTR 0.00%｜順位4.5
- どれほど 英語｜表示8｜CTR 0.00%｜順位2.0
- how old is he 意味｜表示7｜CTR 0.00%｜順位9.9
- how 形容詞 v s｜表示6｜CTR 0.00%｜順位4.2
- howを使った 文｜表示6｜CTR 0.00%｜順位1.0
- how depth｜表示4｜CTR 0.00%｜順位3.5
- how tall are you 答え方｜表示4｜CTR 0.00%｜順位13.0
- how wide｜表示4｜CTR 0.00%｜順位1.0
- howで聞かれた時の答え方｜表示4｜CTR 0.00%｜順位1.0
- how fast｜表示3｜CTR 0.00%｜順位3.3
- how 形容詞 意味｜表示3｜CTR 0.00%｜順位3.0
- how 意味 使い方｜表示3｜CTR 0.00%｜順位1.0
- long 形容詞｜表示3｜CTR 0.00%｜順位1.0
- how years old｜表示2｜CTR 0.00%｜順位1.0
- how 形容詞 副詞｜表示2｜CTR 0.00%｜順位1.0
- how 疑問副詞｜表示2｜CTR 0.00%｜順位1.0
- howとは｜表示2｜CTR 0.00%｜順位1.0
- howのあと 形容詞｜表示2｜CTR 0.00%｜順位1.0
- howの疑問文 答え方｜表示2｜CTR 0.00%｜順位11.0
- how答え方｜表示2｜CTR 0.00%｜順位11.5
- どのくらいの長さ 英語｜表示2｜CTR 0.00%｜順位3.0
- how 意味｜表示1｜CTR 100.00%｜順位3.0
- deep 反対｜表示1｜CTR 0.00%｜順位13.0
- deep 形容詞｜表示1｜CTR 0.00%｜順位1.0
- hiw fast｜表示1｜CTR 0.00%｜順位3.0
- how farと how longの違い｜表示1｜CTR 0.00%｜順位1.0
- how low 意味｜表示1｜CTR 0.00%｜順位1.0
- how many years old｜表示1｜CTR 0.00%｜順位1.0
- how old you are 意味｜表示1｜CTR 0.00%｜順位2.0
- how shallow｜表示1｜CTR 0.00%｜順位1.0
- how soon how long 違い｜表示1｜CTR 0.00%｜順位1.0
- how 例文 中学｜表示1｜CTR 0.00%｜順位11.0
- how 名詞｜表示1｜CTR 0.00%｜順位1.0
- how 形容詞 it is｜表示1｜CTR 0.00%｜順位12.0
- how 質問 答え方｜表示1｜CTR 0.00%｜順位10.0
- how 返答｜表示1｜CTR 0.00%｜順位13.0
- howfast｜表示1｜CTR 0.00%｜順位1.0
- tallの反対｜表示1｜CTR 0.00%｜順位12.0
- 長さを聞く 英語｜表示1｜CTR 0.00%｜順位1.0
【参考：代表語（自動抽出）】how
【出力（必ずこの順）】
1) 本文の要約（想定読者・悩み・解決）
2) 検索意図の整理（主要クエリから2〜3パターン）
3) 不一致の指摘（タイトル/メタ/H1/冒頭のどこがズレているか）
4) 修正方針（“どの意図に寄せるか”を1つに決める）
5) 修正案（すべてコードブロック）
   - タイトル案3つ（全角35字前後＋56字以上の網羅型を1つ）
   - メタ案3つ（全角90字前後）
   - H1案2つ
   - 冒頭120字（2案：&lt;p&gt;で開始）
【禁則ワード（シート連動）】
以下の【禁則ワード】は、タイトル/メタ/導入文/見出し/本文のいずれにも原則使用しないでください。
言い換えが必要な場合は、自然な日本語に置換してください。
【禁則ワード】
- 崩れ
- 型
- 迷い
- 保留
- 固定
- 手順
- 立て直
- 最短
- 結論だけ
- 乱れ
- 三点確認
- 内部リンク
- 導線
- 設計
- 刺
- まず結論
- 整え
- 押し付けない案内
- 統一
- 次の一手
- 失点
- 確定
- サブコラム
- 30秒
- 1分
- CV
- 網羅
【本文】
```html
&lt;p&gt;&lt;iframe title="YouTube video player" src="https://www.youtube.com/embed/CgERfscEt0I" width="560" height="315" frameborder="0" allowfullscreen="allowfullscreen"&gt;&lt;span data-mce-type="bookmark" style="display: inline-block; width: 0px; overflow: hidden; line-height: 0;" class="mce_SELRES_start"&gt;﻿&lt;/span&gt;&lt;/iframe&gt;&lt;/p&gt;
&lt;p&gt;では、「&lt;span style="color: red;"&gt;How&lt;/span&gt; + &lt;span style="color: blue;"&gt;形容詞&lt;/span&gt;」というテーマで、「&lt;span style="color: red;"&gt;How&lt;/span&gt;」が続いた疑問文について解説します。&lt;/p&gt;
&lt;h3&gt;「How old are you?」&lt;/h3&gt;
&lt;p&gt;まずは、「&lt;span style="color: red;"&gt;How&lt;/span&gt;」なんとかシリーズの中でも頻繁に使用される表現です。「&lt;span style="color: blue;"&gt;あなたは何歳ですか？&lt;/span&gt;」と聞いています。ただし、英語の文をそのまま訳すと、日本語として不自然になることがあります。そのため、意訳を行う必要があります。ここで使用されている「&lt;span style="color: blue;"&gt;old&lt;/span&gt;」は「古い」という意味ではなく、「年齢」という意味の名詞として扱われます。したがって、「&lt;span style="color: blue;"&gt;あなたの年齢はいくつですか？&lt;/span&gt;」と訳します。&lt;/p&gt;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0;"&gt;英語教室「サポート」の『基礎力徹底講座』：スタートラインはどこでもOK！&lt;/p&gt;
&lt;p&gt;&lt;a style="background-color: #ff8c00; color: white; padding: 5px 10px; text-align: center; text-decoration: none; display: inline-block; font-size: 14px;" href="https://eng-support.com/kouza/#基礎力徹底講座"&gt;詳細を見る&lt;/a&gt;&lt;/p&gt;
&lt;/div&gt;
&lt;/div&gt;
&lt;p&gt;なお、赤ちゃんの年齢を尋ねる場合は「&lt;span style="color: red;"&gt;How old is he?&lt;/span&gt;」や「&lt;span style="color: red;"&gt;How old is the baby?&lt;/span&gt;」となります。この場合、「&lt;span style="color: red;"&gt;How old&lt;/span&gt;」は直訳すると「どれだけ年取っているのか」となりますが、実際には「&lt;span style="color: blue;"&gt;生後何ヶ月ですか？&lt;/span&gt;」という意味で使用されます。また、「&lt;span style="color: blue;"&gt;old&lt;/span&gt;」という単語は「古い」や「年寄り」という意味の形容詞として辞書に載っていますが、ここでは「年齢」という名詞として扱い、意訳する必要があります。&lt;/p&gt;
&lt;h3&gt;「How tall is Tom?」&lt;/h3&gt;
&lt;p&gt;次に、「&lt;span style="color: red;"&gt;How&lt;/span&gt;」形容詞で何か聞きたい時に使用される表現です。「&lt;span style="color: blue;"&gt;トムの身長はいくらですか？&lt;/span&gt;」と聞いています。なお、アメリカでは個人をディスる発言として扱われる可能性があるため、「&lt;span style="color: red;"&gt;How short is Tom?&lt;/span&gt;」と言うとトムの悪口になってしまいますので注意が必要です。&lt;/p&gt;
&lt;h3&gt;&amp;#8220;How deep is the river?&amp;#8221; &amp;#8211; 「その川は深さどれくらい？」&lt;/h3&gt;
&lt;p&gt;例えば、小学生や幼稚園児でも足首までしか浸からないような浅い川でも、質問の形式は&lt;span style="color: red;"&gt;&amp;#8220;How deep&amp;#8221;&lt;/span&gt;です。なお、&amp;#8221;deep&amp;#8221;の反対は&lt;span style="color: blue;"&gt;&amp;#8220;shallow&amp;#8221;&lt;/span&gt;です。単語の覚えが難しいと感じる方には、反対の意味をセットで覚えることをおすすめします。&lt;br /&gt;
数値が大きい方の形容詞を使用&lt;br /&gt;
&lt;span style="color: red;"&gt;&amp;#8220;high&amp;#8221;&lt;/span&gt;の反対は&lt;span style="color: blue;"&gt;&amp;#8220;low&amp;#8221;&lt;/span&gt;、&lt;span style="color: red;"&gt;&amp;#8220;tall&amp;#8221;&lt;/span&gt;の反対は&lt;span style="color: blue;"&gt;&amp;#8220;short&amp;#8221;&lt;/span&gt;です。例えば、年齢や身長、ビルの高さ、深さなどの数値を尋ねる場合、数値が大きくなる方の形容詞を使用する必要があります。英語では数値が大きい方がプラス、小さい方がマイナスとされるため、その考え方に合わせる必要があります。&lt;br /&gt;
数値が大きい方の形容詞を付ける&lt;br /&gt;
数値を伴う返答では、数値が大きい方の形容詞を付ける必要があります。例えば、年齢を尋ねられた場合は、&lt;span style="color: green;"&gt;&amp;#8220;I’m 13 years old.&amp;#8221;&lt;/span&gt;と答えます。また、身長について尋ねられた場合は、&lt;span style="color: green;"&gt;&amp;#8220;5 feet 10 inches tall.&amp;#8221;&lt;/span&gt;のように具体的な数字と形容詞を組み合わせて返答します。形容詞を忘れずに付けることが重要です。&lt;/p&gt;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0;"&gt;英語教室「サポート」の『ブレイクスルーゼミ』：弱点探しをサポートします！&lt;/p&gt;
&lt;p&gt;&lt;a style="background-color: #ff8c00; color: white; padding: 5px 10px; text-align: center; text-decoration: none; display: inline-block; font-size: 14px;" href="https://eng-support.com/kouza/#ブレイクスルーゼミ"&gt;詳細を見る&lt;/a&gt;&lt;/p&gt;
&lt;/div&gt;
&lt;/div&gt;
&lt;h3&gt;長さの尋ね方 &amp;#8211; &amp;#8220;How long is the pool?&amp;#8221;&lt;/h3&gt;
&lt;p&gt;「そのプールの長さはどれくらい？」と尋ねる場合は、「長さ」という意味で&lt;span style="color: red;"&gt;&amp;#8220;How long&amp;#8221;&lt;/span&gt;を使用します。幅を尋ねる場合は&lt;span style="color: red;"&gt;&amp;#8220;How wide&amp;#8221;&lt;/span&gt;を使用します。ただし、&amp;#8221;wide&amp;#8221;と&amp;#8221;narrow&amp;#8221;は「幅が広い」と「幅が狭い」という意味であり、面積を表すものではありません。&lt;br /&gt;
速さと遅さの尋ね方 &amp;#8211; &amp;#8220;How fast is your watch?&amp;#8221;&lt;br /&gt;
「あなたの時計はどれくらい速いですか？」と尋ねる場合は&lt;span style="color: red;"&gt;&amp;#8220;How fast&amp;#8221;&lt;/span&gt;を使用します。同様に、遅さを尋ねる場合は&lt;span style="color: red;"&gt;&amp;#8220;How slow&amp;#8221;&lt;/span&gt;を使用します。これらの質問に対しては、具体的な数字と形容詞を組み合わせて返答します。例えば、&lt;span style="color: blue;"&gt;&amp;#8220;It’s about 2 minutes fast.&amp;#8221;&lt;/span&gt;、「約2分進んでいます。」と答えます。&lt;br /&gt;
返答の際には形容詞を付け忘れないようにしましょう。数値が大きい方の形容詞を付けることを忘れずに、&lt;span style="color: blue;"&gt;&amp;#8220;It’s 25 meters long.&amp;#8221;&lt;/span&gt;、「長さは25メートルです。」と答えます。&lt;/p&gt;
&lt;p&gt;以上が、数値や長さ、速さと遅さに関する質問や返答方法についての解説でした。&lt;/p&gt;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0;"&gt;英語教室「サポート」の『過去問演習講座』：完璧な分析と対策を！&lt;/p&gt;
&lt;p&gt;&lt;a style="background-color: #ff8c00; color: white; padding: 5px 10px; text-align: center; text-decoration: none; display: inline-block; font-size: 14px;" href="https://eng-support.com/kouza/#過去問演習講座"&gt;詳細を見る&lt;/a&gt;&lt;/p&gt;
&lt;/div&gt;
&lt;/div&gt;
&lt;p&gt;&amp;nbsp;&lt;/p&gt;
```
</t>
  </si>
  <si>
    <t xml:space="preserve">以下のページは「スニペット整合性」（本文と title/meta/H1/冒頭文）が弱い可能性があります。
まず【本文】を確認し、想定読者・悩み・解決範囲を把握してください。
そのうえで、GSCの主要クエリ（表示回数上位）を根拠に、
「検索意図に対して、タイトル/メタ/H1/冒頭120字がズレている点」を特定し、
ズレを解消するための修正案（タイトル/メタ/H1/冒頭）を提示してください。
※本文の“大改修”は前提にしません（必要なら追記ブロックは最大1つまで）。
【URL】https://eng-support.com/column/progressbook1-4-1/
【ページ分類】MC
【ページ分類の略語（このプロンプト内の定義）】
TP = トップページ（ホーム/サイトの入口）
SP = サービスページ（講座・コース・申込導線）
MC = メインコラム（コラム/解説/勉強法など集客記事）
SC = サブコラム（MCやSPを補強するための補助コラム※サイト定義に合わせて判断）
NW = ニュース/お知らせ（運用上は改善対象外として除外）
ST = 企業情報等のSEO対策を行わないこ固定ページ（運用上は改善対象外として除外）
- / 空欄 / 未分類 = 未分類（このスクリプトでは改善対象外として除外）
※未分類（空欄 / "-" / "未分類"）は作業対象に含めません。
【現状（スニペット要素）】
- タイトル：中1英語｜一般動詞平叙文の作り方と be/一般動詞の違い
- メタ：平叙文（肯定文）の基本を、中1で混乱しやすいbe動詞と一般動詞の違いから整理。I amからI haveへ切り替わる理由を確認。
- H1：一般動詞の平叙文(１人称)【Progress Book1 4-1】
- 冒頭120字：平叙文（へいじょぶん）とは何か｜一般動詞と主語の基本構造 今回は、Book1 Lesson4 シーン1という事で一般動詞の平叙文（一人称）について説明します。このLesson4で新しい世界に入ります。 なぜ「I am」が使えないのか｜be動
【GSC主要クエリ（表示回数上位50件）】
- 平叙文とは｜表示376｜CTR 0.00%｜順位10.8
- 平叙文｜表示319｜CTR 0.31%｜順位11.3
- 平叙文 英語｜表示94｜CTR 0.00%｜順位4.3
- 英語 平叙文とは｜表示33｜CTR 0.00%｜順位8.3
- 平叙文とは 英語｜表示25｜CTR 0.00%｜順位10.7
- 英語 平叙文｜表示22｜CTR 0.00%｜順位4.8
- 平叙文 英語 で｜表示20｜CTR 0.00%｜順位4.3
- 平常文｜表示20｜CTR 0.00%｜順位10.4
- へいしゃぶん 英語｜表示9｜CTR 0.00%｜順位11.2
- 平叙文 とは｜表示8｜CTR 0.00%｜順位11.1
- 平叙文 例文｜表示8｜CTR 0.00%｜順位3.0
- へいじょうぶん｜表示7｜CTR 0.00%｜順位11.6
- 平斜文｜表示6｜CTR 0.00%｜順位1.0
- 平叙分｜表示5｜CTR 0.00%｜順位12.4
- 平叙文 わかり やすく｜表示5｜CTR 0.00%｜順位7.8
- 平叙｜表示4｜CTR 0.00%｜順位14.5
- 平叙分とは｜表示4｜CTR 0.00%｜順位10.8
- 平叙文 英語で｜表示4｜CTR 0.00%｜順位3.0
- 平叙形｜表示2｜CTR 0.00%｜順位11.5
- 平敘文 とは｜表示2｜CTR 0.00%｜順位11.5
- へいじょぶん｜表示1｜CTR 0.00%｜順位7.0
- 中学1年生 英語 一般動詞｜表示1｜CTR 0.00%｜順位95.0
- 平叙とは｜表示1｜CTR 0.00%｜順位12.0
- 平叙文 意味｜表示1｜CTR 0.00%｜順位3.0
- 平叙文 肯定文 違い｜表示1｜CTR 0.00%｜順位8.0
- 平叙文 英語 意味｜表示1｜CTR 0.00%｜順位8.0
- 肯定文 平叙文 違い｜表示1｜CTR 0.00%｜順位10.0
【参考：代表語（自動抽出）】平叙文とは
【出力（必ずこの順）】
1) 本文の要約（想定読者・悩み・解決）
2) 検索意図の整理（主要クエリから2〜3パターン）
3) 不一致の指摘（タイトル/メタ/H1/冒頭のどこがズレているか）
4) 修正方針（“どの意図に寄せるか”を1つに決める）
5) 修正案（すべてコードブロック）
   - タイトル案3つ（全角35字前後＋56字以上の網羅型を1つ）
   - メタ案3つ（全角90字前後）
   - H1案2つ
   - 冒頭120字（2案：&lt;p&gt;で開始）
【禁則ワード（シート連動）】
以下の【禁則ワード】は、タイトル/メタ/導入文/見出し/本文のいずれにも原則使用しないでください。
言い換えが必要な場合は、自然な日本語に置換してください。
【禁則ワード】
- 崩れ
- 型
- 迷い
- 保留
- 固定
- 手順
- 立て直
- 最短
- 結論だけ
- 乱れ
- 三点確認
- 内部リンク
- 導線
- 設計
- 刺
- まず結論
- 整え
- 押し付けない案内
- 統一
- 次の一手
- 失点
- 確定
- サブコラム
- 30秒
- 1分
- CV
- 網羅
【本文】
```html
&lt;p&gt;&lt;iframe title="YouTube video player" src="https://www.youtube.com/embed/NEknwsjc2ac" width="560" height="315" frameborder="0" allowfullscreen="allowfullscreen"&gt;&lt;/iframe&gt;&lt;/p&gt;
&lt;h2&gt;平叙文（へいじょぶん）とは何か｜一般動詞と主語の基本構造&lt;/h2&gt;
&lt;p&gt;今回は、Book1 Lesson4 シーン1という事で一般動詞の平叙文（一人称）について説明します。このLesson4で新しい世界に入ります。&lt;/p&gt;
&lt;h3&gt;なぜ「I am」が使えないのか｜be動詞と一般動詞の切り替え&lt;/h3&gt;
&lt;p&gt;以前は、文の最初が&lt;span style="color: red;"&gt;「I」&lt;/span&gt;だったら次に&lt;span style="color: blue;"&gt;「am」&lt;/span&gt;が続いていました。例えば、&lt;span style="color: red;"&gt;「I」&lt;/span&gt;の次が&lt;span style="color: blue;"&gt;「am」&lt;/span&gt;で、&lt;span style="color: red;"&gt;「I am」&lt;/span&gt;というパターンが続いていました。しかし、今回は&lt;span style="color: red;"&gt;「I」&lt;/span&gt;の次に&lt;span style="color: blue;"&gt;「am」&lt;/span&gt;が現れません。ここに&lt;span style="color: red;"&gt;「I am」&lt;/span&gt;と書いてみましょう。&lt;/p&gt;
&lt;p&gt;&lt;span style="color: red;"&gt;「I」&lt;/span&gt;は主語です。そして、1番の&lt;span style="color: red;"&gt;「I am」&lt;/span&gt;も主語を表します。&lt;span style="color: blue;"&gt;「am」&lt;/span&gt;はbe動詞と呼ばれ、動詞の一種です。英語では動詞を&lt;span style="color: green;"&gt;「verb」&lt;/span&gt;と表現します。そして、&lt;span style="color: blue;"&gt;「am」&lt;/span&gt;もまた動詞です。英語の動詞はbe動詞とそれ以外の一般動詞に分けられます。&lt;/p&gt;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0;"&gt;英語教室「サポート」の『基礎力徹底講座』：スタートラインはどこでもOK！&lt;/p&gt;
&lt;p&gt;&lt;a style="background-color: #ff8c00; color: white; padding: 5px 10px; text-align: center; text-decoration: none; display: inline-block; font-size: 14px;" href="https://eng-support.com/kouza/#基礎力徹底講座"&gt;詳細を見る&lt;/a&gt;&lt;/p&gt;
&lt;/div&gt;
&lt;/div&gt;
&lt;h2&gt;一般動詞の定義｜be動詞以外のすべての動詞&lt;/h2&gt;
&lt;h3&gt;英語の動詞は2種類だけ｜一般動詞とbe動詞&lt;/h3&gt;
&lt;p&gt;一般動詞とは、be動詞以外のすべての動詞を指します。要するに、be動詞以外の動詞をまとめて一般動詞と呼びます。英語の動詞はこの二つに分けられます。&lt;/p&gt;
&lt;h2&gt;be動詞と一般動詞は同時に使えない｜文の中での役割の違い&lt;/h2&gt;
&lt;h3&gt;「I am play&amp;#8230;」を防ぐ｜混同しやすいポイント&lt;/h3&gt;
&lt;p&gt;be動詞と一般動詞は、同じ文の中で同時に使うことはできません。be動詞はbe動詞の文にのみ出現し、一般動詞は一般動詞の文にのみ出現します。&lt;/p&gt;
&lt;h2&gt;一般動詞の平叙文（肯定文）の形｜主語＋動詞&lt;/h2&gt;
&lt;h3&gt;例文：I have a pet. で構造を確認&lt;/h3&gt;
&lt;p&gt;文の構造を理解するために、&lt;span style="color: red;"&gt;「I」&lt;/span&gt;が&lt;span style="color: blue;"&gt;「私は」&lt;/span&gt;に対応することを確認しましょう。&lt;span style="color: red;"&gt;「I」&lt;/span&gt;の後に&lt;span style="color: blue;"&gt;「am」&lt;/span&gt;は続きません。&lt;br /&gt;
例えば、&lt;span style="color: green;"&gt;「私はペットを飼っている。」&lt;/span&gt;は&lt;span style="color: red;"&gt;「I have a pet.」&lt;/span&gt;となり、&lt;span style="color: green;"&gt;have&lt;/span&gt;が動詞になります。&lt;/p&gt;
&lt;h2&gt;一般動詞の否定文の作り方｜do not（don&amp;#8217;t）の位置&lt;/h2&gt;
&lt;h3&gt;なぜ do not が必要なのか｜否定文の基本構造&lt;/h3&gt;
&lt;p&gt;持っていない場合は、&lt;span style="color: green;"&gt;have&lt;/span&gt;の前に&lt;span style="color: blue;"&gt;do not&lt;/span&gt;を置き、&lt;span style="color: blue;"&gt;do not have&lt;/span&gt;とします。be動詞の文と一般動詞の文は別物であり、混在しない点を押さえておきましょう。&lt;/p&gt;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0;"&gt;英語教室「サポート」の『ブレイクスルーゼミ』：弱点探しをサポートします！&lt;/p&gt;
&lt;p&gt;&lt;a style="background-color: #ff8c00; color: white; padding: 5px 10px; text-align: center; text-decoration: none; display: inline-block; font-size: 14px;" href="https://eng-support.com/kouza/#ブレイクスルーゼミ"&gt;詳細を見る&lt;/a&gt;&lt;/p&gt;
&lt;/div&gt;
&lt;/div&gt;
```
</t>
  </si>
  <si>
    <t xml:space="preserve">以下のページは「スニペット整合性」（本文と title/meta/H1/冒頭文）が弱い可能性があります。
まず【本文】を確認し、想定読者・悩み・解決範囲を把握してください。
そのうえで、GSCの主要クエリ（表示回数上位）を根拠に、
「検索意図に対して、タイトル/メタ/H1/冒頭120字がズレている点」を特定し、
ズレを解消するための修正案（タイトル/メタ/H1/冒頭）を提示してください。
※本文の“大改修”は前提にしません（必要なら追記ブロックは最大1つまで）。
【URL】https://eigo-rewrite.com/column/stage2-lesson8-2/
【ページ分類】MC
【ページ分類の略語（このプロンプト内の定義）】
TP = トップページ（ホーム/サイトの入口）
SP = サービスページ（講座・コース・申込導線）
MC = メインコラム（コラム/解説/勉強法など集客記事）
SC = サブコラム（MCやSPを補強するための補助コラム※サイト定義に合わせて判断）
NW = ニュース/お知らせ（運用上は改善対象外として除外）
ST = 企業情報等のSEO対策を行わないこ固定ページ（運用上は改善対象外として除外）
- / 空欄 / 未分類 = 未分類（このスクリプトでは改善対象外として除外）
※未分類（空欄 / "-" / "未分類"）は作業対象に含めません。
【現状（スニペット要素）】
- タイトル：STAGE2 Lesson8-2 中学英語の「one・another・each」完全整理──不定代名詞の基本と使い分け【ニュートレジャーの道案内】 - 受験英語専門ゼミ「Re-Write」(リライト)
- メタ：中学英語でつまずきやすい不定代名詞one・another・eachを整理。名詞を受けるoneの基本、old one / new oneなどの表現、each one of～の形まで、教科書レベルの例文でやさしく確認します。
- H1：STAGE2 Lesson8-2 中学英語の「one・another・each」完全整理──不定代名詞の基本と使い分け【ニュートレジャーの道案内】
- 冒頭120字：【名詞・不定代名詞】 前回は可算名詞と不可算名詞といった区別になっていましたが、今回はその他にも色々な単語が出てきていて、それぞれの使い方について学習していく事になります。 NEW TREASURE STAGE2 の文法事項・Lesson一
【GSC主要クエリ（表示回数上位50件）】
- 不定代名詞｜表示136｜CTR 1.47%｜順位13.1
- one 代名詞｜表示127｜CTR 0.00%｜順位6.3
- one 使い方｜表示86｜CTR 0.00%｜順位4.5
- one 代名詞 意味｜表示79｜CTR 0.00%｜順位2.5
- one 代名詞 使い方｜表示71｜CTR 0.00%｜順位6.6
- oneの使い方｜表示46｜CTR 0.00%｜順位5.9
- ones 意味｜表示41｜CTR 0.00%｜順位1.5
- other others 違い｜表示40｜CTR 0.00%｜順位1.0
- 代名詞 one 使い方｜表示38｜CTR 0.00%｜順位8.4
- 不定代名詞 一覧｜表示34｜CTR 0.00%｜順位1.0
- others｜表示31｜CTR 0.00%｜順位3.1
- 代名詞 one｜表示30｜CTR 3.33%｜順位3.1
- 英語 one 代名詞｜表示29｜CTR 0.00%｜順位2.5
- one 意味｜表示21｜CTR 0.00%｜順位2.3
- ones｜表示21｜CTR 0.00%｜順位1.2
- 不可算名詞 one｜表示19｜CTR 0.00%｜順位11.2
- 不定代名詞 one｜表示19｜CTR 0.00%｜順位2.0
- one 名詞｜表示18｜CTR 0.00%｜順位4.2
- some others｜表示18｜CTR 0.00%｜順位1.0
- one of｜表示17｜CTR 0.00%｜順位1.0
- one 可算名詞｜表示17｜CTR 0.00%｜順位8.4
- some some of 違い｜表示17｜CTR 0.00%｜順位1.0
- one使い方｜表示16｜CTR 0.00%｜順位5.3
- 不定代名詞 単数 複数｜表示16｜CTR 0.00%｜順位2.9
- 代名詞oneの使い方｜表示15｜CTR 0.00%｜順位2.7
- one 代名詞 人｜表示14｜CTR 0.00%｜順位6.9
- ones意味｜表示14｜CTR 0.00%｜順位1.1
- some others 構文｜表示14｜CTR 0.00%｜順位1.0
- 代名詞one 使い方｜表示14｜CTR 0.00%｜順位8.8
- each of us 三単現｜表示13｜CTR 0.00%｜順位7.0
- one の使い方｜表示13｜CTR 0.00%｜順位7.1
- one's 意味｜表示13｜CTR 0.00%｜順位1.6
- ones them 違い｜表示13｜CTR 0.00%｜順位9.7
- 代名詞 one it 違い｜表示13｜CTR 0.00%｜順位1.3
- one it 違い｜表示12｜CTR 0.00%｜順位1.0
- one that 違い｜表示12｜CTR 0.00%｜順位6.2
- other another｜表示12｜CTR 0.00%｜順位1.0
- others other 違い｜表示12｜CTR 0.00%｜順位1.0
- 英語 one｜表示12｜CTR 0.00%｜順位1.3
- one 不可算名詞｜表示11｜CTR 0.00%｜順位12.4
- other one 意味｜表示11｜CTR 0.00%｜順位2.8
- 不定代名詞とは｜表示11｜CTR 0.00%｜順位4.4
- each 意味｜表示10｜CTR 0.00%｜順位5.2
- one 不定代名詞｜表示10｜CTR 0.00%｜順位1.0
- one 用法｜表示10｜CTR 0.00%｜順位5.8
- one代名詞｜表示10｜CTR 0.00%｜順位1.9
- others 使い方｜表示10｜CTR 0.00%｜順位1.0
- others 意味｜表示10｜CTR 0.00%｜順位2.8
- 代名詞 it one 違い｜表示10｜CTR 0.00%｜順位1.5
- one 人 を 表す｜表示9｜CTR 0.00%｜順位7.3
【参考：代表語（自動抽出）】不定代名詞
【出力（必ずこの順）】
1) 本文の要約（想定読者・悩み・解決）
2) 検索意図の整理（主要クエリから2〜3パターン）
3) 不一致の指摘（タイトル/メタ/H1/冒頭のどこがズレているか）
4) 修正方針（“どの意図に寄せるか”を1つに決める）
5) 修正案（すべてコードブロック）
   - タイトル案3つ（全角35字前後＋56字以上の網羅型を1つ）
   - メタ案3つ（全角90字前後）
   - H1案2つ
   - 冒頭120字（2案：&lt;p&gt;で開始）
【禁則ワード（シート連動）】
以下の【禁則ワード】は、タイトル/メタ/導入文/見出し/本文のいずれにも原則使用しないでください。
言い換えが必要な場合は、自然な日本語に置換してください。
【禁則ワード】
- 崩れ
- 型
- 迷い
- 保留
- 固定
- 手順
- 立て直
- 最短
- 結論だけ
- 乱れ
- 三点確認
- 内部リンク
- 導線
- 設計
- 刺
- まず結論
- 整え
- 押し付けない案内
- 統一
- 次の一手
- 失点
- 確定
- サブコラム
- 30秒
- 1分
- CV
- 網羅
【本文】
```html
&lt;p&gt;&lt;iframe title="YouTube video player" src="https://www.youtube.com/embed/zVL4RSDJV3s" width="560" height="315" frameborder="0" allowfullscreen="allowfullscreen"&gt;&lt;span data-mce-type="bookmark" style="display: inline-block; width: 0px; overflow: hidden; line-height: 0;" class="mce_SELRES_start"&gt;﻿&lt;/span&gt;&lt;span data-mce-type="bookmark" style="display: inline-block; width: 0px; overflow: hidden; line-height: 0;" class="mce_SELRES_start"&gt;﻿&lt;/span&gt;&lt;/iframe&gt;&lt;/p&gt;
&lt;h3&gt;【名詞・不定代名詞】&lt;/h3&gt;
&lt;p&gt;前回は可算名詞と不可算名詞といった区別になっていましたが、今回はその他にも色々な単語が出てきていて、それぞれの使い方について学習していく事になります。&lt;br /&gt;
NEW TREASURE STAGE2 の文法事項・Lesson一覧の全体像は、&lt;strong&gt;&lt;a href="https://eigo-rewrite.com/column/hub_stage2/"&gt;NEW TREASURE STAGE2｜中2英文法 総括＋Lesson一覧（全体像はこちら）&lt;/a&gt;&lt;/strong&gt;で確認できます。&lt;/p&gt;
&lt;p&gt;&lt;img decoding="async" fetchpriority="high" class="alignnone wp-image-732" src="https://eigo-rewrite.com/wp-content/uploads/2023/08/スライド用-11-300x169.jpg" alt="" width="747" height="421" srcset="https://eigo-rewrite.com/wp-content/uploads/2023/08/スライド用-11-300x169.jpg 300w, https://eigo-rewrite.com/wp-content/uploads/2023/08/スライド用-11-1024x576.jpg 1024w, https://eigo-rewrite.com/wp-content/uploads/2023/08/スライド用-11-768x432.jpg 768w, https://eigo-rewrite.com/wp-content/uploads/2023/08/スライド用-11-320x180.jpg 320w, https://eigo-rewrite.com/wp-content/uploads/2023/08/スライド用-11.jpg 1280w" sizes="(max-width: 747px) 100vw, 747px" /&gt;&lt;/p&gt;
&lt;hr /&gt;
&lt;p&gt;まず一つ目は、&lt;span style="color: #0000ff;"&gt;不定代名詞&amp;#8221;one&amp;#8221;&lt;/span&gt;というものがあります。&lt;br /&gt;
&amp;#8220;one&amp;#8221;自体は知っていると思いますが、この場合は「一つ」とか「一人」という意味ではなく、&lt;br /&gt;
「もの」とか「人」というふうに、名詞の代わりとして使います。&lt;br /&gt;
ここに書いてあるように、&lt;strong&gt;「前出」&lt;/strong&gt;前に出てきた名詞と同じ種類のものを表すと書いてあります。&lt;br /&gt;
同じものではなくて同じ種類のものです。&lt;br /&gt;
どういう事かというと&lt;br /&gt;
&amp;#8220;I lost my pencil yesterday&amp;#8221;「私は昨日自分の鉛筆をなくしちゃいました」&lt;br /&gt;
&amp;#8220;have to buy one&amp;#8221;この&amp;#8221;one&amp;#8221;というのが何にあたるかというと、もちろん&amp;#8221;鉛筆&amp;#8221;になります。&lt;br /&gt;
鉛筆をなくしたから買わなきゃいけない、という時に、ここに&amp;#8221;it&amp;#8221;を使うと&lt;br /&gt;
&amp;#8220;my pencil&amp;#8221;「私の鉛筆」「失くした鉛筆」そのものになってしまうので、&lt;br /&gt;
その代わりに&amp;#8221;pencil&amp;#8221;だけを取ってきて、これで&amp;#8221;a pencil&amp;#8221;「一つの鉛筆」の代わりとしています。&lt;br /&gt;
「代わりの鉛筆」というのは特定の「この鉛筆」とか「あの鉛筆」というふうに選んでいる訳ではないですから、ここには&amp;#8221;the&amp;#8221;とかは何も付けなくてそのまま&amp;#8221;one&amp;#8221;になります。&lt;br /&gt;
とにかく、「鉛筆」というものであれば何であれ特定していないので、特定していないという意味で&lt;span style="color: #ff0000;"&gt;不定代名詞&lt;/span&gt;と呼んでいます。&lt;br /&gt;
なので、この&amp;#8221;one&amp;#8221;というのは&amp;#8221;a pencil&amp;#8221;の代わりで、何か鉛筆買わなきゃいけないなと、「鉛筆」は1回出てきたから代名詞として&amp;#8221;one&amp;#8221;にしていると考えて下さい。&lt;br /&gt;
これ自体、今は&amp;#8221;my pencil&amp;#8221;1本でしたから&amp;#8221;one&amp;#8221;だけにしていましたが、下の文のように&amp;#8221;I bought two shirts and threw away the old ones. &amp;#8220;という形で、「私はシャツを2つ買いました。」「2着買いました」、そして&amp;#8221;threw away&amp;#8221;これは「投げ捨てる」とか「捨てる」という意味です。&lt;br /&gt;
そうすると&amp;#8221;the old ones&amp;#8221;、今度は&amp;#8221;the&amp;#8221;が付いています。&lt;br /&gt;
これは、この&amp;#8221;one&amp;#8221;というものに形容詞を付ける事が出来まして、そうすると「古いシャツ」という代わりに、&amp;#8221;old shirts&amp;#8221;という代わりに&amp;#8221;old ones&amp;#8221;、「古いもの」というふうに使っています。&lt;br /&gt;
この場合というのは、「古いものをいくつか捨てた」という意味でここに&amp;#8221;ones&amp;#8221;と&amp;#8221;s&amp;#8221;を付けています。&lt;br /&gt;
このように、&amp;#8221;one&amp;#8221;というのは名詞の代わりですから、&amp;#8221;the&amp;#8221;を付けて形容詞を付けるという事も出来ますし、&amp;#8221;s&amp;#8221;を付けて複数を表すという事も出来ます。&lt;br /&gt;
このように、人やものの代わりとなる&amp;#8221;one&amp;#8221;でした。&lt;br /&gt;
&lt;!-- 音読リスニング講座 --&gt;&lt;/p&gt;
&lt;div style="border: 2px solid #ff6600; background-color: #fff0e0; padding: 10px; display: flex; align-items: center; justify-content: center; margin-bottom: 10px;"&gt;&lt;img decoding="async" style="max-width: 100px; height: auto; margin-right: 10px;" src="https://eigo-rewrite.com/wp-content/uploads/2020/06/logo_tate-1.png" alt="Re-Writeのロゴ" /&gt;&lt;/p&gt;
&lt;div&gt;
&lt;p style="margin: 5px 0;"&gt;【音読リスニング講座】：音読・ディクテーション・シャドーイングを通じて、都立入試リスニング対策を強化します。&lt;/p&gt;
&lt;p&gt;&lt;a style="background-color: #ff6600; color: white; padding: 5px 10px; text-align: center; text-decoration: none; display: inline-block; font-size: 14px;" href="https://eigo-rewrite.com/listening/"&gt;詳細を見る&lt;/a&gt;&lt;/p&gt;
&lt;/div&gt;
&lt;/div&gt;
&lt;hr /&gt;
&lt;p&gt;さて、先ほどもちょっと触れましたが、その&amp;#8221;one&amp;#8221;というものと&amp;#8221;it&amp;#8221;というものは微妙に意味が違ってきます。&lt;br /&gt;
先ほど挙げたように不定代名詞の&amp;#8221;one&amp;#8221;というものは、同じ種類のものですから、&lt;span style="color: #0000ff;"&gt;種類は同じだから別物という事です。&lt;/span&gt;&lt;br /&gt;
「失くした鉛筆」そのものを買うのではなく、失くした鉛筆と同じ種類の別の鉛筆を買うというようなイメージです。&lt;/p&gt;
&lt;p&gt;&lt;img decoding="async" class="alignnone wp-image-736" src="https://eigo-rewrite.com/wp-content/uploads/2023/08/スライド用２-300x169.jpg" alt="" width="770" height="434" srcset="https://eigo-rewrite.com/wp-content/uploads/2023/08/スライド用２-300x169.jpg 300w, https://eigo-rewrite.com/wp-content/uploads/2023/08/スライド用２-1024x576.jpg 1024w, https://eigo-rewrite.com/wp-content/uploads/2023/08/スライド用２-768x432.jpg 768w, https://eigo-rewrite.com/wp-content/uploads/2023/08/スライド用２-320x180.jpg 320w, https://eigo-rewrite.com/wp-content/uploads/2023/08/スライド用２.jpg 1280w" sizes="(max-width: 770px) 100vw, 770px" /&gt;&lt;/p&gt;
&lt;p&gt;これが&amp;#8221;it&amp;#8221;になりますと、前に出てきた名詞そのものを表しますので、&lt;br /&gt;
&amp;#8220;I lost my pencil yesterday&amp;#8221;「私は昨日鉛筆を失くしちゃいました」&lt;br /&gt;
&amp;#8220;so I want to find it&amp;#8221;「だから見つけたい」という事は、何を見つけるかというと&lt;br /&gt;
「昨日なくした私の鉛筆そのものを見つけたい」訳だから、そうすると特定のまさに&lt;br /&gt;
&lt;strong&gt;「失くした私の鉛筆そのもの」&lt;/strong&gt;を見つけたいので、こちらの方には&amp;#8221;it&amp;#8221;を使います。&lt;br /&gt;
上の文は先ほど出てきた文ですが、ここで&amp;#8221;one&amp;#8221;を使っているのは、「失くした鉛筆」があってその同じ「鉛筆」という種類の別のものを買いたいので、この&amp;#8221;pencil&amp;#8221;の代わりになっている訳です。&lt;br /&gt;
このように、&amp;#8221;one&amp;#8221;というのは&lt;span style="color: #ff0000;"&gt;前に出てきた名詞だけを表したい場合に&amp;#8221;one&amp;#8221;を使います。&lt;/span&gt;&lt;br /&gt;
&amp;#8220;it&amp;#8221;というのは、&lt;span style="color: #ff0000;"&gt;前に出てきた名詞そのものを表したい時に&amp;#8221;my pencil&amp;#8221;とか&amp;#8221;the pencil&amp;#8221;のように特定のものを表す際にこの&amp;#8221;it&amp;#8221;を使います。&lt;/span&gt;&lt;br /&gt;
このように区別するという事を是非意識して下さい。&lt;br /&gt;
&lt;!-- 語彙強化講座 --&gt;&lt;/p&gt;
&lt;div style="border: 2px solid #ff6600; background-color: #fff0e0; padding: 10px; display: flex; align-items: center; justify-content: center; margin-bottom: 10px;"&gt;
&lt;p&gt;&lt;img decoding="async" style="max-width: 100px; height: auto; margin-right: 10px;" src="https://eigo-rewrite.com/wp-content/uploads/2020/06/logo_tate-1.png" alt="Re-Writeのロゴ" /&gt;&lt;/p&gt;
&lt;div&gt;
&lt;p style="margin: 5px 0;"&gt;【語彙強化講座】：長文読解で必要な語彙・熟語を徹底的に習得し、都立・私立の入試対策に直結する語彙力を養います。&lt;/p&gt;
&lt;p&gt;&lt;a style="background-color: #ff6600; color: white; padding: 5px 10px; text-align: center; text-decoration: none; display: inline-block; font-size: 14px;" href="https://eigo-rewrite.com/vocabulary/"&gt;詳細を見る&lt;/a&gt;&lt;/p&gt;
&lt;/div&gt;
&lt;/div&gt;
&lt;hr /&gt;
&lt;p&gt;次は、&amp;#8221;one&amp;#8221;とそれから&amp;#8221;one&amp;#8221;というものを使った時に、&amp;#8221;other&amp;#8221;「他の」とか「他のもの」といったように、&amp;#8221;other&amp;#8221;という単語を使った表現がいくつか登場してきます。&lt;br /&gt;
基本的なルールとして、&amp;#8221;other&amp;#8221;というのはまずは形容詞というものですが、これに&amp;#8221;the&amp;#8221;が付いたり、&amp;#8221;a&amp;#8221;の代わりに&amp;#8221;an&amp;#8221;が付いたりすると、代名詞として使う事も出来ます。&lt;br /&gt;
その代名詞の区別というのが、少し厄介なものになってきちゃいます。&lt;br /&gt;
ですから、これをしっかりと見ていきましょう。&lt;br /&gt;
まずは単数のもの&amp;#8221;other&amp;#8221;を使って「他のもの」と言った時に、その「他のもの」が一つの場合です。&lt;br /&gt;
まずは&amp;#8221;another&amp;#8221;です。&lt;br /&gt;
&amp;#8220;another&amp;#8221;は元々&amp;#8221;other&amp;#8221;という単語に&amp;#8221;an&amp;#8221;が付いていますから、&amp;#8221;a&amp;#8221;とか&amp;#8221;an&amp;#8221;というのは「一人」とか「一つのもの」に対して使う訳です。&lt;br /&gt;
これはどういう意味かというと、「もう一つ別のもの」とか、「もう一人別の人」という意味合いを表します。&lt;br /&gt;
それに対して、こちらの&amp;#8221;the other&amp;#8221;、&amp;#8221;the&amp;#8221;が付いた方は、「二つのうち」、あるいは「二人のうち」の残りの一方という形になります。&lt;br /&gt;
このあと複数の場合というのもやっていく訳ですが、この&amp;#8221;the&amp;#8221;が付いている場合は残りものと思っておいて下さい。&lt;br /&gt;
イメージとしてはこんな感じです。&lt;/p&gt;
&lt;p&gt;&lt;img decoding="async" loading="lazy" class="alignnone wp-image-737" src="https://eigo-rewrite.com/wp-content/uploads/2023/08/スライド用３-300x169.jpg" alt="" width="625" height="352" srcset="https://eigo-rewrite.com/wp-content/uploads/2023/08/スライド用３-300x169.jpg 300w, https://eigo-rewrite.com/wp-content/uploads/2023/08/スライド用３-1024x576.jpg 1024w, https://eigo-rewrite.com/wp-content/uploads/2023/08/スライド用３-768x432.jpg 768w, https://eigo-rewrite.com/wp-content/uploads/2023/08/スライド用３-320x180.jpg 320w, https://eigo-rewrite.com/wp-content/uploads/2023/08/スライド用３.jpg 1280w" sizes="(max-width: 625px) 100vw, 625px" /&gt;&lt;/p&gt;
&lt;p&gt;例文を見てみます。&lt;br /&gt;
&amp;#8220;I don&amp;#8217;t like this one. &amp;#8221;&lt;br /&gt;
「私はこれ気に入らないんですよ。」&lt;br /&gt;
洋服だったりとか靴屋さんに行って、ちょっと気に入らないんで、&lt;br /&gt;
&amp;#8220;Please show me another.&amp;#8221;「他のものを見せてくれませんか。」という場合に、ここに&amp;#8221;another&amp;#8221;という単語が出てきています。&lt;br /&gt;
これが表しているのは、例えばそのお店にいくつか靴なり、服なりがあった際に、例えば9個あったとします。&lt;br /&gt;
この場合、「このものが気に入りません」これを&amp;#8221;one&amp;#8221;とします。&lt;br /&gt;
その時に、他にも残りのものがいくつかある中で、その中で特定の例えばこれを見せて下さいとかっていうふうに、残りがまだ複数ある中で、もう一つだけ別のものを見せて下さい、こういった時に&amp;#8221;another&amp;#8221;を使います。&lt;br /&gt;
今度&amp;#8221;the other&amp;#8221;の方になると、二つのうちの残りの一方という形になりますから、イメージとして、例えば&amp;#8221;I have two dogs. &amp;#8220;「私は犬を2頭飼っています。」、&amp;#8221;One is white&amp;#8221;ここです。&lt;br /&gt;
この&amp;#8221;one&amp;#8221;というのがこちら側だとすると、2頭飼っていて1頭は白くてもう一方は黒いんですよ、と言った時にここに犬は2頭しかいない訳ですから、白い方と言ったらもう一方というのは自動的にこの犬だと決まる訳です。&lt;br /&gt;
このように、&lt;span style="color: #ff0000;"&gt;二つのうちで残りと言ったら絶対こっちと特定される訳ですから、残りで特定のものを表す際に、この&amp;#8221;the&amp;#8221;を使います。&lt;/span&gt;&lt;br /&gt;
なので、日本語だけで考えるとこちらが「もう一つ」とか「もう一方」とかごっちゃになってしまうと区別がつかないので、これは覚える際に&lt;strong&gt;&amp;#8220;another&amp;#8221;というのは複数あるうちのもう一つ別のもの、&lt;br /&gt;
&amp;#8220;the other&amp;#8221;というのは二つのうちの残りの一方&lt;/strong&gt;と訳を少し変えてこのまま覚えていくというのが大事になります。&lt;br /&gt;
ですから、是非この&amp;#8221;a&amp;#8221;を使っている場合と&amp;#8221;the&amp;#8221;を使っている場合で区別をするという事を意識して下さい。&lt;/p&gt;
&lt;hr /&gt;
&lt;p&gt;二つ目です。&lt;br /&gt;
今度は&amp;#8221;other&amp;#8221;を使った表現で、それが複数のものとか複数の人を表す場合を見ていきます。&lt;br /&gt;
まず&amp;#8221;others&amp;#8221;の方からいきます。&lt;/p&gt;
&lt;p&gt;&lt;img decoding="async" loading="lazy" class="alignnone wp-image-738" src="https://eigo-rewrite.com/wp-content/uploads/2023/08/スライド用４-300x169.jpg" alt="" width="708" height="399" srcset="https://eigo-rewrite.com/wp-content/uploads/2023/08/スライド用４-300x169.jpg 300w, https://eigo-rewrite.com/wp-content/uploads/2023/08/スライド用４-1024x576.jpg 1024w, https://eigo-rewrite.com/wp-content/uploads/2023/08/スライド用４-768x432.jpg 768w, https://eigo-rewrite.com/wp-content/uploads/2023/08/スライド用４-320x180.jpg 320w, https://eigo-rewrite.com/wp-content/uploads/2023/08/スライド用４.jpg 1280w" sizes="(max-width: 708px) 100vw, 708px" /&gt;&lt;/p&gt;
&lt;p&gt;&amp;#8220;others&amp;#8221;は「他のいくつか」と書きました。&lt;br /&gt;
「他の数名」だったり「他の何個か」という時に、&amp;#8221;others&amp;#8221;というものを使います。&lt;br /&gt;
一方で、この&amp;#8221;others&amp;#8221;に、&amp;#8221;the&amp;#8221;が付いている場合というのは、先ほど&amp;#8221;the&amp;#8221;が付いていたら残りものと発想して下さいと言いました。&lt;br /&gt;
&amp;#8220;the&amp;#8221;があると残りのものになる訳ですから、残りという事はその残りの全てのものになりますので、この&lt;span style="color: #ff0000;"&gt;全て&lt;/span&gt;という語句を使っておくと、理解としてはしやすいです。&lt;br /&gt;
例文で見てみます。&lt;br /&gt;
最初は&amp;#8221;Some students like dogs. &amp;#8220;「何人かの生徒たちは犬が好きです。」となっています。&lt;br /&gt;
そして、&amp;#8221;Others like cats. &amp;#8220;「猫が好きな人たちもいます。」と書かれています。&lt;br /&gt;
これを、例えばクラスの中に何人か人がいて&amp;#8221;Some&amp;#8221;というのはもちろん「何人か」ですから、この人たちを&amp;#8221;Some&amp;#8221;とします。&lt;br /&gt;
そうすると&amp;#8221;Others&amp;#8221;というのは、特に数は決まっていない訳ですから、何個取ってもいい訳ですが、&amp;#8221;Others&amp;#8221;というのは残り全員じゃないんです。&lt;br /&gt;
あくまで、残りはまだいるんだけれども猫が好きな人もいますよ、という時にここに&amp;#8221;Others&amp;#8221;を使います。&lt;br /&gt;
なので、犬が好きな人、猫が好きな人、他にも象が好きな人がいたりとか鳥が好きな人がいたりとか色んな動物好きな可能性はまだ残っていますよね。&lt;br /&gt;
他の場合もあるよね、というのをこの文では示している訳です。&lt;br /&gt;
もしここが、&amp;#8221;The others like cats. &amp;#8220;となると、「何人かは犬が好きで残りは全部猫が好きです。」というような状態になりますから、意味が変わってきてしまいます。&lt;br /&gt;
次です。&lt;br /&gt;
&amp;#8220;I have five dogs. &amp;#8221;&lt;br /&gt;
今度はまた犬で確認しますが、「5頭飼っています。」。&lt;br /&gt;
&amp;#8220;One is male&amp;#8221;&lt;br /&gt;
「1頭が雄です」&lt;br /&gt;
これが&amp;#8221;one&amp;#8221;です。&lt;br /&gt;
そしてここで&amp;#8221;the others&amp;#8221;と言ったら、&amp;#8221;the&amp;#8221;が付いたら残り全て、「残りもの」でしたから、「この犬たちは全てメスです」という意味になっています。&lt;br /&gt;
このように、&amp;#8221;the others&amp;#8221;、&lt;span style="color: #0000ff;"&gt;&amp;#8220;the&amp;#8221;が付くと残り全部になります。&lt;/span&gt;&lt;br /&gt;
&lt;span style="color: #0000ff;"&gt;&amp;#8220;the&amp;#8221;が付かない場合はまだ他の可能性がある、まだ残りがある&lt;/span&gt;、というような区別があります。&lt;br /&gt;
ですから、この&lt;strong&gt;&amp;#8220;the&amp;#8221;が付くか付かないか&lt;/strong&gt;という所を強く意識して下さい。&lt;/p&gt;
&lt;hr /&gt;
&lt;p&gt;それではセクション2の最後に今度は代名詞の&amp;#8221;all&amp;#8221;、&amp;#8221;both&amp;#8221;、&amp;#8221;each&amp;#8221;それぞれの使い方を見ていこうと思います。&lt;/p&gt;
&lt;p&gt;&lt;img decoding="async" loading="lazy" class="alignnone wp-image-739" src="https://eigo-rewrite.com/wp-content/uploads/2023/08/スライド用５-300x169.jpg" alt="" width="799" height="450" srcset="https://eigo-rewrite.com/wp-content/uploads/2023/08/スライド用５-300x169.jpg 300w, https://eigo-rewrite.com/wp-content/uploads/2023/08/スライド用５-1024x576.jpg 1024w, https://eigo-rewrite.com/wp-content/uploads/2023/08/スライド用５-768x432.jpg 768w, https://eigo-rewrite.com/wp-content/uploads/2023/08/スライド用５-320x180.jpg 320w, https://eigo-rewrite.com/wp-content/uploads/2023/08/スライド用５.jpg 1280w" sizes="(max-width: 799px) 100vw, 799px" /&gt;&lt;/p&gt;
&lt;p&gt;最初は&amp;#8221;all&amp;#8221;からになりますが、これは中学校1年生の頃から「全て」とか「全ての」という形で見覚え自体はあると思います。&lt;br /&gt;
どう使っているかというと、最初は&amp;#8221;The members of my club&amp;#8221;「私のクラブのメンバーたちが」&lt;br /&gt;
&amp;#8220;celebrated my birthday&amp;#8221;「私の誕生日をお祝いしてくれました」という文があります。&lt;br /&gt;
次の文の最初のここに&amp;#8221;All&amp;#8221;が登場しています。&lt;br /&gt;
これは、&amp;#8221;All the books&amp;#8221;「全ての本」とか&amp;#8221;All students&amp;#8221;「全ての学生」といったような形容詞としての使い方ではなくて、これは代名詞、これは名詞で使っていて、&lt;br /&gt;
&lt;span style="color: #ff0000;"&gt;「全員」&lt;/span&gt;だったりとか&lt;span style="color: #ff0000;"&gt;「全てのもの」&lt;/span&gt;という形で使っています。&lt;br /&gt;
&amp;#8220;of them&amp;#8221;というのは、前置詞+名刺になっていますから、&amp;#8221;them&amp;#8221;&amp;#8221;members&amp;#8221;の事です。&lt;br /&gt;
「メンバーの全員が私にプレゼントをくれました」&lt;br /&gt;
という形で、「全員」とか「全ての人」というふうに使っています。&lt;br /&gt;
当然ですが、「全て」とか「全員」というのは日本語と同じように、3人以上とか三つ以上の時にしか使えません。&lt;br /&gt;
なので、&lt;span style="color: #0000ff;"&gt;2人の時には&amp;#8221;all&amp;#8221;を使わないでおきましょう。&lt;/span&gt;&lt;/p&gt;
&lt;p&gt;2人の時は何を使うのかですが、この文です。&lt;br /&gt;
&amp;#8220;I have a brother.&amp;#8221;&lt;br /&gt;
「私には兄弟がいます。」&lt;br /&gt;
そして、&lt;strong&gt;&amp;#8220;both&amp;#8221;&lt;/strong&gt;という形で使います。&lt;br /&gt;
&amp;#8220;both&amp;#8221;というのは、これは&lt;span style="color: #ff0000;"&gt;「両方」&lt;/span&gt;という意味です。&lt;br /&gt;
「2人とも」とか「二つとも」です。&lt;br /&gt;
なので、「私」と「兄弟」で2人の人がいますから、&amp;#8221;both&amp;#8221;というのは「2人」とか「二つ」の際に「両方」「どちらも」といった意味で使います。&lt;br /&gt;
上の&amp;#8221;all of them&amp;#8221;と同じように、こちらも&amp;#8221;both of us&amp;#8221;、やはり&amp;#8221;ofという前置詞を使って、「私たちの両方が」&amp;#8221;were born&amp;#8221;「生まれました」&amp;#8221;in October&amp;#8221;「10月に」といった形で使っています。&lt;/p&gt;
&lt;p&gt;次です。&lt;br /&gt;
&amp;#8220;You should thank each of them&amp;#8221;&lt;br /&gt;
今度は&amp;#8221;each&amp;#8221;という単語が出てきています。&lt;br /&gt;
使い方も&amp;#8221;both&amp;#8221;や&amp;#8221;all&amp;#8221;と同じで、&amp;#8221;of them&amp;#8221;と書かれていて、そうすると「彼ら」あるいは「彼女たち」の&amp;#8221;each&amp;#8221;これは「それぞれ」です。&lt;br /&gt;
「それぞれ一人一人」に対して&amp;#8221;thank&amp;#8221;、「感謝すべきです」と、&amp;#8221;for the present、「プレゼントに対して」、なので一文で訳してみると、「あなたは彼らにそのプレゼントについて感謝すべきです。」という形になっています。&lt;br /&gt;
この&lt;span style="color: #0000ff;"&gt;&amp;#8220;each&amp;#8221;というのは、代名詞の使い方と形容詞の使い方の両方があります。&lt;/span&gt;&lt;br /&gt;
下に書いてある文は非常に間違いやすい文になっています。&lt;br /&gt;
ここに、「それぞれの生徒」と言うと、どうしても複数いるので&amp;#8221;s&amp;#8221;を付けたくなってしまいますが、ここは&amp;#8221;s&amp;#8221;を付けません。&lt;br /&gt;
この&amp;#8221;each&amp;#8221;というのは「それぞれ」なので、メンバーの一人ずつ、その一人一人に対して意識を向けていますから、この&lt;strong&gt;&amp;#8220;each&amp;#8221;というのは常に単数扱い&lt;/strong&gt;します。&lt;br /&gt;
これが&amp;#8221;all&amp;#8221;とか&amp;#8221;both&amp;#8221;と異なる点です。&lt;br /&gt;
&amp;#8220;all&amp;#8221;や&amp;#8221;both&amp;#8221;は常に複数扱いしますが、&amp;#8221;each&amp;#8221;というのは単数扱いをするので、&amp;#8221;s&amp;#8221;を付けてはいけないですし、もし&amp;#8221;each student&amp;#8221;、「それぞれの生徒」のように形容詞で使う時も&lt;span style="color: #ff0000;"&gt;単数扱いなので、動詞は必ず三単元の形にします。&lt;/span&gt;&lt;br /&gt;
ここが非常に間違いやすいですから、&amp;#8221;all&amp;#8221;と&amp;#8221;both&amp;#8221;に関しては3人とか2人ってなっていますから複数です。&lt;br /&gt;
&amp;#8220;each&amp;#8221;に対しては「それぞれ」、一人一人なので単数扱いすると考えて下さい。&lt;br /&gt;
そうするとこの文というのは、「それぞれの生徒たちはプレゼンのために3分間が用意されています。」といった文になっています。&lt;br /&gt;
このように、&amp;#8221;all&amp;#8221;は3人以上、3つ以上、&amp;#8221;both&amp;#8221;は2人、あるいは2つ、&amp;#8221;each&amp;#8221;というのはそれぞれだから単数扱い、こういった点に注意して代名詞の学習を進めて下さい。&lt;/p&gt;
&lt;h2&gt;セクションまとめ（名詞・不定代名詞・other系・all/both/each）&lt;/h2&gt;
&lt;table style="border-collapse: collapse; width: 100%; text-align: left;"&gt;
&lt;thead&gt;
&lt;tr&gt;
&lt;th style="background-color: #dd8500; color: #ffffff; padding: 8px; border: 1px solid #000;"&gt;項目&lt;/th&gt;
&lt;th style="background-color: #dd8500; color: #ffffff; padding: 8px; border: 1px solid #000;"&gt;ポイント&lt;/th&gt;
&lt;/tr&gt;
&lt;/thead&gt;
&lt;tbody&gt;
&lt;tr&gt;
&lt;td style="background-color: #f0b464; color: #000000; padding: 8px; border: 1px solid #000;"&gt;不定代名詞 &lt;code&gt;one / ones&lt;/code&gt;&lt;/td&gt;
&lt;td style="background-color: #f0b464; color: #000000; padding: 8px; border: 1px solid #000;"&gt;
&lt;ul&gt;
&lt;li&gt;「前に出てきた名詞」と&lt;strong&gt;同じ種類の別のもの&lt;/strong&gt;を指す（同じ物そのものではない）。&lt;/li&gt;
&lt;li&gt;&lt;code&gt;one&lt;/code&gt; は単数，「もの」「人」などを表す。複数は &lt;code&gt;ones&lt;/code&gt;。&lt;/li&gt;
&lt;li&gt;&lt;code&gt;old ones&lt;/code&gt; のように，形容詞＋&lt;code&gt;one(s)&lt;/code&gt; として使える。&lt;/li&gt;
&lt;/ul&gt;
&lt;/td&gt;
&lt;/tr&gt;
&lt;tr&gt;
&lt;td style="background-color: #ffffff; color: #000000; padding: 8px; border: 1px solid #000;"&gt;&lt;code&gt;one&lt;/code&gt; と &lt;code&gt;it&lt;/code&gt; の違い&lt;/td&gt;
&lt;td style="background-color: #ffffff; color: #000000; padding: 8px; border: 1px solid #000;"&gt;
&lt;ul&gt;
&lt;li&gt;&lt;code&gt;one&lt;/code&gt;：同じ種類の別物（代わりの鉛筆など）。&lt;/li&gt;
&lt;li&gt;&lt;code&gt;it&lt;/code&gt;：前に出てきた&lt;strong&gt;そのもの&lt;/strong&gt;（失くした鉛筆そのものなど）。&lt;/li&gt;
&lt;/ul&gt;
&lt;/td&gt;
&lt;/tr&gt;
&lt;tr&gt;
&lt;td style="background-color: #f0b464; color: #000000; padding: 8px; border: 1px solid #000;"&gt;&lt;code&gt;another / the other&lt;/code&gt;&lt;/td&gt;
&lt;td style="background-color: #f0b464; color: #000000; padding: 8px; border: 1px solid #000;"&gt;
&lt;ul&gt;
&lt;li&gt;&lt;code&gt;another&lt;/code&gt;：複数ある中で「もう一つ別のもの / もう一人」。残りがまだ複数あるイメージ。&lt;/li&gt;
&lt;li&gt;&lt;code&gt;the other&lt;/code&gt;：二つのうち&lt;strong&gt;残りの一方&lt;/strong&gt;（残りが自動的に特定される）。&lt;/li&gt;
&lt;/ul&gt;
&lt;/td&gt;
&lt;/tr&gt;
&lt;tr&gt;
&lt;td style="background-color: #ffffff; color: #000000; padding: 8px; border: 1px solid #000;"&gt;&lt;code&gt;others / the others&lt;/code&gt;&lt;/td&gt;
&lt;td style="background-color: #ffffff; color: #000000; padding: 8px; border: 1px solid #000;"&gt;
&lt;ul&gt;
&lt;li&gt;&lt;code&gt;others&lt;/code&gt;：他のいくつか（残りの中の一部。まだ他の可能性が残る）。&lt;/li&gt;
&lt;li&gt;&lt;code&gt;the others&lt;/code&gt;：残りの&lt;strong&gt;全部&lt;/strong&gt;（残りものすべて）。&lt;/li&gt;
&lt;/ul&gt;
&lt;/td&gt;
&lt;/tr&gt;
&lt;tr&gt;
&lt;td style="background-color: #f0b464; color: #000000; padding: 8px; border: 1px solid #000;"&gt;&lt;code&gt;all / both / each&lt;/code&gt;&lt;/td&gt;
&lt;td style="background-color: #f0b464; color: #000000; padding: 8px; border: 1px solid #000;"&gt;
&lt;ul&gt;
&lt;li&gt;&lt;code&gt;all&lt;/code&gt;：3つ以上・3人以上の「全部」「全員」。常に複数扱い。&lt;/li&gt;
&lt;li&gt;&lt;code&gt;both&lt;/code&gt;：2つ・2人の「両方とも」。常に複数扱い。&lt;/li&gt;
&lt;li&gt;&lt;code&gt;each&lt;/code&gt;：「それぞれ」。意味は複数だが&lt;strong&gt;文法上は単数扱い&lt;/strong&gt;（&lt;code&gt;each student has ...&lt;/code&gt;）。&lt;/li&gt;
&lt;/ul&gt;
&lt;/td&gt;
&lt;/tr&gt;
&lt;/tbody&gt;
&lt;/table&gt;
&lt;hr /&gt;
&lt;h2&gt;確認クイズ（10問）&lt;/h2&gt;
&lt;table style="border-collapse: collapse; width: 100%; text-align: left;"&gt;
&lt;thead&gt;
&lt;tr&gt;
&lt;th style="background-color: #dd8500; color: #ffffff; padding: 8px; border: 1px solid #000;"&gt;No.&lt;/th&gt;
&lt;th style="background-color: #dd8500; color: #ffffff; padding: 8px; border: 1px solid #000;"&gt;問題&lt;/th&gt;
&lt;th style="background-color: #dd8500; color: #ffffff; padding: 8px; border: 1px solid #000;"&gt;選択肢（A～D）&lt;/th&gt;
&lt;th style="background-color: #dd8500; color: #ffffff; padding: 8px; border: 1px solid #000;"&gt;解答&lt;/th&gt;
&lt;/tr&gt;
&lt;/thead&gt;
&lt;tbody&gt;&lt;!-- Q1 --&gt;&lt;/p&gt;
&lt;tr&gt;
&lt;td style="background-color: #f0b464; color: #000000; padding: 8px; border: 1px solid #000;"&gt;1&lt;/td&gt;
&lt;td style="background-color: #f0b464; color: #000000; padding: 8px; border: 1px solid #000;"&gt;「鉛筆を昨日なくした。だから&lt;u&gt;別の鉛筆&lt;/u&gt;を買いたい。」に最も適切なのはどれ？&lt;/p&gt;
&lt;p&gt;I lost my pencil yesterday, so I want to buy ( ).&lt;/td&gt;
&lt;td style="background-color: #f0b464; color: #000000; padding: 8px; border: 1px solid #000;"&gt;A. it&lt;br /&gt;
B. one&lt;br /&gt;
C. ones&lt;br /&gt;
D. the it&lt;/td&gt;
&lt;td style="background-color: #f0b464; color: #000000; padding: 8px; border: 1px solid #000;"&gt;&lt;button type="button"&gt;正解を見る&lt;/button&gt;&lt;br /&gt;
&lt;span id="q1-answer" style="display: none;"&gt;B&lt;/span&gt;&lt;/td&gt;
&lt;/tr&gt;
&lt;p&gt;&lt;!-- Q2 --&gt;&lt;/p&gt;
&lt;tr&gt;
&lt;td style="background-color: #ffffff; color: #000000; padding: 8px; border: 1px solid #000;"&gt;2&lt;/td&gt;
&lt;td style="background-color: #ffffff; color: #000000; padding: 8px; border: 1px solid #000;"&gt;「昨日なくした鉛筆そのものを見つけたい。」に最も適切なのはどれ？&lt;/p&gt;
&lt;p&gt;I lost my pencil yesterday, so I want to find ( ).&lt;/td&gt;
&lt;td style="background-color: #ffffff; color: #000000; padding: 8px; border: 1px solid #000;"&gt;A. one&lt;br /&gt;
B. ones&lt;br /&gt;
C. it&lt;br /&gt;
D. another&lt;/td&gt;
&lt;td style="background-color: #ffffff; color: #000000; padding: 8px; border: 1px solid #000;"&gt;&lt;button type="button"&gt;正解を見る&lt;/button&gt;&lt;br /&gt;
&lt;span id="q2-answer" style="display: none;"&gt;C&lt;/span&gt;&lt;/td&gt;
&lt;/tr&gt;
&lt;p&gt;&lt;!-- Q3 --&gt;&lt;/p&gt;
&lt;tr&gt;
&lt;td style="background-color: #f0b464; color: #000000; padding: 8px; border: 1px solid #000;"&gt;3&lt;/td&gt;
&lt;td style="background-color: #f0b464; color: #000000; padding: 8px; border: 1px solid #000;"&gt;お店に靴がたくさん並んでいる。1足を見せてもらったが気に入らず，「他のをもう1足見せてください」と言いたい。&lt;/p&gt;
&lt;p&gt;「他のをもう1足見せてください」を表すのに最も適切なのは？&lt;/td&gt;
&lt;td style="background-color: #f0b464; color: #000000; padding: 8px; border: 1px solid #000;"&gt;A. Please show me the other.&lt;br /&gt;
B. Please show me another.&lt;br /&gt;
C. Please show me others.&lt;br /&gt;
D. Please show me the others.&lt;/td&gt;
&lt;td style="background-color: #f0b464; color: #000000; padding: 8px; border: 1px solid #000;"&gt;&lt;button type="button"&gt;正解を見る&lt;/button&gt;&lt;br /&gt;
&lt;span id="q3-answer" style="display: none;"&gt;B&lt;/span&gt;&lt;/td&gt;
&lt;/tr&gt;
&lt;p&gt;&lt;!-- Q4 --&gt;&lt;/p&gt;
&lt;tr&gt;
&lt;td style="background-color: #ffffff; color: #000000; padding: 8px; border: 1px solid #000;"&gt;4&lt;/td&gt;
&lt;td style="background-color: #ffffff; color: #000000; padding: 8px; border: 1px solid #000;"&gt;「私は犬を2匹飼っている。1匹は白で&lt;u&gt;もう1匹&lt;/u&gt;は黒だ。」としたい。&lt;/p&gt;
&lt;p&gt;次の( )に入る最も適切な語はどれ？&lt;/p&gt;
&lt;p&gt;I have two dogs. One is white, and ( ) is black.&lt;/td&gt;
&lt;td style="background-color: #ffffff; color: #000000; padding: 8px; border: 1px solid #000;"&gt;A. another&lt;br /&gt;
B. other&lt;br /&gt;
C. the other&lt;br /&gt;
D. others&lt;/td&gt;
&lt;td style="background-color: #ffffff; color: #000000; padding: 8px; border: 1px solid #000;"&gt;&lt;button type="button"&gt;正解を見る&lt;/button&gt;&lt;br /&gt;
&lt;span id="q4-answer" style="display: none;"&gt;C&lt;/span&gt;&lt;/td&gt;
&lt;/tr&gt;
&lt;p&gt;&lt;!-- Q5 --&gt;&lt;/p&gt;
&lt;tr&gt;
&lt;td style="background-color: #f0b464; color: #000000; padding: 8px; border: 1px solid #000;"&gt;5&lt;/td&gt;
&lt;td style="background-color: #f0b464; color: #000000; padding: 8px; border: 1px solid #000;"&gt;「何人かの生徒は犬が好きだ。&lt;u&gt;他の何人か&lt;/u&gt;は猫が好きだ。」という意味になる文はどれ？&lt;/td&gt;
&lt;td style="background-color: #f0b464; color: #000000; padding: 8px; border: 1px solid #000;"&gt;A. Some students like dogs. The others like cats.&lt;br /&gt;
B. Some students like dogs. Others like cats.&lt;br /&gt;
C. All students like dogs and cats.&lt;br /&gt;
D. Both students like cats.&lt;/td&gt;
&lt;td style="background-color: #f0b464; color: #000000; padding: 8px; border: 1px solid #000;"&gt;&lt;button type="button"&gt;正解を見る&lt;/button&gt;&lt;br /&gt;
&lt;span id="q5-answer" style="display: none;"&gt;B&lt;/span&gt;&lt;/td&gt;
&lt;/tr&gt;
&lt;p&gt;&lt;!-- Q6 --&gt;&lt;/p&gt;
&lt;tr&gt;
&lt;td style="background-color: #ffffff; color: #000000; padding: 8px; border: 1px solid #000;"&gt;6&lt;/td&gt;
&lt;td style="background-color: #ffffff; color: #000000; padding: 8px; border: 1px solid #000;"&gt;「何人かの生徒は犬が好きで，&lt;u&gt;残りの全員&lt;/u&gt;は猫が好きだ。」という意味になる文はどれ？&lt;/td&gt;
&lt;td style="background-color: #ffffff; color: #000000; padding: 8px; border: 1px solid #000;"&gt;A. Some students like dogs. Others like cats.&lt;br /&gt;
B. Some students like dogs. The others like cats.&lt;br /&gt;
C. All students like dogs.&lt;br /&gt;
D. All the others like dogs.&lt;/td&gt;
&lt;td style="background-color: #ffffff; color: #000000; padding: 8px; border: 1px solid #000;"&gt;&lt;button type="button"&gt;正解を見る&lt;/button&gt;&lt;br /&gt;
&lt;span id="q6-answer" style="display: none;"&gt;B&lt;/span&gt;&lt;/td&gt;
&lt;/tr&gt;
&lt;p&gt;&lt;!-- Q7 --&gt;&lt;/p&gt;
&lt;tr&gt;
&lt;td style="background-color: #f0b464; color: #000000; padding: 8px; border: 1px solid #000;"&gt;7&lt;/td&gt;
&lt;td style="background-color: #f0b464; color: #000000; padding: 8px; border: 1px solid #000;"&gt;「クラブのメンバー全員が私にプレゼントをくれた。」という意味になる英文として最も適切なのはどれ？&lt;/td&gt;
&lt;td style="background-color: #f0b464; color: #000000; padding: 8px; border: 1px solid #000;"&gt;A. Both of them gave me a present.&lt;br /&gt;
B. Each of them gave me a present.&lt;br /&gt;
C. All of them gave me a present.&lt;br /&gt;
D. Others gave me a present.&lt;/td&gt;
&lt;td style="background-color: #f0b464; color: #000000; padding: 8px; border: 1px solid #000;"&gt;&lt;button type="button"&gt;正解を見る&lt;/button&gt;&lt;br /&gt;
&lt;span id="q7-answer" style="display: none;"&gt;C&lt;/span&gt;&lt;/td&gt;
&lt;/tr&gt;
&lt;p&gt;&lt;!-- Q8 --&gt;&lt;/p&gt;
&lt;tr&gt;
&lt;td style="background-color: #ffffff; color: #000000; padding: 8px; border: 1px solid #000;"&gt;8&lt;/td&gt;
&lt;td style="background-color: #ffffff; color: #000000; padding: 8px; border: 1px solid #000;"&gt;「私には兄弟が1人いる。私たち二人とも10月生まれだ。」という意味に最も近い文はどれ？&lt;/td&gt;
&lt;td style="background-color: #ffffff; color: #000000; padding: 8px; border: 1px solid #000;"&gt;A. I have a brother. All of us were born in October.&lt;br /&gt;
B. I have a brother. Both of us were born in October.&lt;br /&gt;
C. I have brothers. Each of us was born in October.&lt;br /&gt;
D. I have a brother. Others were born in October.&lt;/td&gt;
&lt;td style="background-color: #ffffff; color: #000000; padding: 8px; border: 1px solid #000;"&gt;&lt;button type="button"&gt;正解を見る&lt;/button&gt;&lt;br /&gt;
&lt;span id="q8-answer" style="display: none;"&gt;B&lt;/span&gt;&lt;/td&gt;
&lt;/tr&gt;
&lt;p&gt;&lt;!-- Q9 --&gt;&lt;/p&gt;
&lt;tr&gt;
&lt;td style="background-color: #f0b464; color: #000000; padding: 8px; border: 1px solid #000;"&gt;9&lt;/td&gt;
&lt;td style="background-color: #f0b464; color: #000000; padding: 8px; border: 1px solid #000;"&gt;文法的に正しいものはどれ？（&lt;code&gt;each&lt;/code&gt; の単数扱いに注意）&lt;/td&gt;
&lt;td style="background-color: #f0b464; color: #000000; padding: 8px; border: 1px solid #000;"&gt;A. Each students have three minutes.&lt;br /&gt;
B. Each student have three minutes.&lt;br /&gt;
C. Each student has three minutes.&lt;br /&gt;
D. Each students has three minutes.&lt;/td&gt;
&lt;td style="background-color: #f0b464; color: #000000; padding: 8px; border: 1px solid #000;"&gt;&lt;button type="button"&gt;正解を見る&lt;/button&gt;&lt;br /&gt;
&lt;span id="q9-answer" style="display: none;"&gt;C&lt;/span&gt;&lt;/td&gt;
&lt;/tr&gt;
&lt;p&gt;&lt;!-- Q10 --&gt;&lt;/p&gt;
&lt;tr&gt;
&lt;td style="background-color: #ffffff; color: #000000; padding: 8px; border: 1px solid #000;"&gt;10&lt;/td&gt;
&lt;td style="background-color: #ffffff; color: #000000; padding: 8px; border: 1px solid #000;"&gt;下線部の意味として最も適切なものを選びなさい。&lt;br /&gt;
I bought two new shirts and threw away &lt;u&gt;the old ones&lt;/u&gt;.&lt;/td&gt;
&lt;td style="background-color: #ffffff; color: #000000; padding: 8px; border: 1px solid #000;"&gt;A. 古いシャツを一枚捨てた。&lt;br /&gt;
B. 古いシャツを全部捨てた。&lt;br /&gt;
C. 古いシャツと新しいシャツを全部捨てた。&lt;br /&gt;
D. 古いシャツのうち一部だけを捨てた。&lt;/td&gt;
&lt;td style="background-color: #ffffff; color: #000000; padding: 8px; border: 1px solid #000;"&gt;&lt;button type="button"&gt;正解を見る&lt;/button&gt;&lt;br /&gt;
&lt;span id="q10-answer" style="display: none;"&gt;B&lt;/span&gt;&lt;/td&gt;
&lt;/tr&gt;
&lt;/tbody&gt;
&lt;/table&gt;
&lt;p&gt;&lt;script&gt;
function showAnswer(answerId, btn) {
  var answer = document.getElementById(answerId);
  if (answer) {
    answer.style.display = 'inline';
  }
  if (btn) {
    btn.style.display = 'none';
  }
}
&lt;/script&gt;&lt;/p&gt;
&lt;p&gt;&lt;!-- 音読リスニング講座 --&gt;&lt;/p&gt;
&lt;div style="border: 2px solid #ff6600; background-color: #fff0e0; padding: 10px; display: flex; align-items: center; justify-content: center; margin-bottom: 10px;"&gt;
&lt;p&gt;&lt;img decoding="async" style="max-width: 100px; height: auto; margin-right: 10px;" src="https://eigo-rewrite.com/wp-content/uploads/2020/06/logo_tate-1.png" alt="Re-Writeのロゴ" /&gt;&lt;/p&gt;
&lt;div&gt;
&lt;p style="margin: 5px 0;"&gt;【音読リスニング講座】：音読・ディクテーション・シャドーイングを通じて、都立入試リスニング対策を強化します。&lt;/p&gt;
&lt;p&gt;&lt;a style="background-color: #ff6600; color: white; padding: 5px 10px; text-align: center; text-decoration: none; display: inline-block; font-size: 14px;" href="https://eigo-rewrite.com/listening/"&gt;詳細を見る&lt;/a&gt;&lt;/p&gt;
&lt;/div&gt;
&lt;/div&gt;
```
</t>
  </si>
  <si>
    <t xml:space="preserve">以下のページは「スニペット整合性」（本文と title/meta/H1/冒頭文）が弱い可能性があります。
まず【本文】を確認し、想定読者・悩み・解決範囲を把握してください。
そのうえで、GSCの主要クエリ（表示回数上位）を根拠に、
「検索意図に対して、タイトル/メタ/H1/冒頭120字がズレている点」を特定し、
ズレを解消するための修正案（タイトル/メタ/H1/冒頭）を提示してください。
※本文の“大改修”は前提にしません（必要なら追記ブロックは最大1つまで）。
【URL】https://eigo-rewrite.com/column/stage2-lesson3-3/
【ページ分類】MC
【ページ分類の略語（このプロンプト内の定義）】
TP = トップページ（ホーム/サイトの入口）
SP = サービスページ（講座・コース・申込導線）
MC = メインコラム（コラム/解説/勉強法など集客記事）
SC = サブコラム（MCやSPを補強するための補助コラム※サイト定義に合わせて判断）
NW = ニュース/お知らせ（運用上は改善対象外として除外）
ST = 企業情報等のSEO対策を行わないこ固定ページ（運用上は改善対象外として除外）
- / 空欄 / 未分類 = 未分類（このスクリプトでは改善対象外として除外）
※未分類（空欄 / "-" / "未分類"）は作業対象に含めません。
【現状（スニペット要素）】
- タイトル：STAGE2 Lesson3-3 中学英文法 第5文型SVOCをとる動詞一覧【ニュートレジャーの道案内】 - 受験英語専門ゼミ「Re-Write」(リライト)
- メタ：第5文型SVOCをとる動詞を、中学生にも分かるように整理。tell, call, make など代表的な動詞の意味と語順、Cに入る形を例文付きで確認できます。
- H1：STAGE2 Lesson3-3 中学英文法 第5文型SVOCをとる動詞一覧【ニュートレジャーの道案内】
- 冒頭120字：NEW TREASURE STAGE2 の文法事項・Lesson一覧の全体像は、 NEW TREASURE STAGE2｜中2英文法 総括＋Lesson一覧（全体像はこちら） で確認できます。 文法の仕上げとして、 第5文型 を学習します。
【GSC主要クエリ（表示回数上位50件）】
- svoc 例文｜表示115｜CTR 0.00%｜順位1.0
- 第五文型をとる動詞｜表示44｜CTR 0.00%｜順位7.1
- svoc 動詞一覧｜表示32｜CTR 3.13%｜順位8.3
- svocをとる動詞｜表示30｜CTR 0.00%｜順位7.2
- svoc 英語｜表示26｜CTR 0.00%｜順位1.0
- 第5文型をとる動詞｜表示19｜CTR 0.00%｜順位6.8
- 第五文型 動詞 一覧｜表示14｜CTR 0.00%｜順位8.1
- svoc｜表示12｜CTR 0.00%｜順位1.0
- svocをとる動詞 覚え方｜表示10｜CTR 0.00%｜順位9.6
- s v o c 例文｜表示9｜CTR 0.00%｜順位1.0
- 第 五 文型 動詞 中学｜表示9｜CTR 0.00%｜順位5.9
- svocのcとは｜表示6｜CTR 0.00%｜順位1.0
- svoc例文｜表示6｜CTR 0.00%｜順位1.3
- svooとsvocの違い｜表示5｜CTR 0.00%｜順位3.6
- 第四文型 第五文型 見分け方｜表示5｜CTR 0.00%｜順位2.0
- svoc oとcの違い｜表示4｜CTR 0.00%｜順位1.0
- svoc 動詞 一覧｜表示4｜CTR 0.00%｜順位8.8
- svoc英語｜表示4｜CTR 0.00%｜順位1.0
- 第 五 文型 一覧｜表示4｜CTR 0.00%｜順位10.3
- 第四文型と第五文型の違い｜表示4｜CTR 0.00%｜順位1.0
- svoc cに入るもの｜表示3｜CTR 0.00%｜順位1.0
- 5文型をとる動詞｜表示2｜CTR 0.00%｜順位9.5
- s v o c 英語｜表示2｜CTR 0.00%｜順位1.0
- svoc cとは｜表示2｜CTR 0.00%｜順位1.0
- svoc それぞれの意味｜表示2｜CTR 0.00%｜順位1.0
- svoc 例文 中学生｜表示2｜CTR 0.00%｜順位1.0
- 中3 英語 unit5 文法｜表示2｜CTR 0.00%｜順位1.5
- 第4文型と第5文型の違い｜表示2｜CTR 0.00%｜順位2.0
- 第五文型｜表示2｜CTR 0.00%｜順位1.0
- 第五文型 例文｜表示2｜CTR 0.00%｜順位1.0
- 英語 えすぶいおーしー｜表示2｜CTR 0.00%｜順位1.0
- 英語svoc｜表示2｜CTR 0.00%｜順位1.0
- call svoc｜表示1｜CTR 0.00%｜順位2.0
- consider o to be c｜表示1｜CTR 0.00%｜順位1.0
- found o c 意味｜表示1｜CTR 0.00%｜順位1.0
- leave o to do｜表示1｜CTR 0.00%｜順位1.0
- s+v+o+c｜表示1｜CTR 0.00%｜順位1.0
- svco 英語｜表示1｜CTR 0.00%｜順位3.0
- svo oとは｜表示1｜CTR 0.00%｜順位1.0
- svo-c｜表示1｜CTR 0.00%｜順位1.0
- svoc o｜表示1｜CTR 0.00%｜順位1.0
- svoc とは 中学生｜表示1｜CTR 0.00%｜順位1.0
- svoc 日本語｜表示1｜CTR 0.00%｜順位1.0
- svoc 疑問文｜表示1｜CTR 0.00%｜順位2.0
- svoc 補語とは｜表示1｜CTR 0.00%｜順位1.0
- svoc構文｜表示1｜CTR 0.00%｜順位1.0
- svoo svoc｜表示1｜CTR 0.00%｜順位4.0
- treasure 動詞｜表示1｜CTR 0.00%｜順位66.0
- エスブイシー 英語｜表示1｜CTR 0.00%｜順位1.0
- 不規則動詞 一覧｜表示1｜CTR 0.00%｜順位3.0
【参考：代表語（自動抽出）】svoc
【出力（必ずこの順）】
1) 本文の要約（想定読者・悩み・解決）
2) 検索意図の整理（主要クエリから2〜3パターン）
3) 不一致の指摘（タイトル/メタ/H1/冒頭のどこがズレているか）
4) 修正方針（“どの意図に寄せるか”を1つに決める）
5) 修正案（すべてコードブロック）
   - タイトル案3つ（全角35字前後＋56字以上の網羅型を1つ）
   - メタ案3つ（全角90字前後）
   - H1案2つ
   - 冒頭120字（2案：&lt;p&gt;で開始）
【禁則ワード（シート連動）】
以下の【禁則ワード】は、タイトル/メタ/導入文/見出し/本文のいずれにも原則使用しないでください。
言い換えが必要な場合は、自然な日本語に置換してください。
【禁則ワード】
- 崩れ
- 型
- 迷い
- 保留
- 固定
- 手順
- 立て直
- 最短
- 結論だけ
- 乱れ
- 三点確認
- 内部リンク
- 導線
- 設計
- 刺
- まず結論
- 整え
- 押し付けない案内
- 統一
- 次の一手
- 失点
- 確定
- サブコラム
- 30秒
- 1分
- CV
- 網羅
【本文】
```html
&lt;p&gt;&lt;iframe title="YouTube video player" src="https://www.youtube.com/embed/i5yXPEzcRro" width="560" height="315" frameborder="0" allowfullscreen="allowfullscreen"&gt;&lt;span data-mce-type="bookmark" style="display: inline-block; width: 0px; overflow: hidden; line-height: 0;" class="mce_SELRES_start"&gt;&lt;/span&gt;&lt;/iframe&gt;&lt;/p&gt;
&lt;p data-start="26" data-end="86"&gt;NEW TREASURE STAGE2 の文法事項・Lesson一覧の全体像は、&lt;strong&gt;&lt;a href="https://eigo-rewrite.com/column/hub_stage2/"&gt;NEW TREASURE STAGE2｜中2英文法 総括＋Lesson一覧（全体像はこちら）&lt;/a&gt;&lt;/strong&gt;で確認できます。&lt;br data-start="56" data-end="59" /&gt;文法の仕上げとして、&lt;strong data-start="68" data-end="76"&gt;第5文型&lt;/strong&gt; を学習します。&lt;/p&gt;
&lt;p data-start="88" data-end="122" data-is-last-node="" data-is-only-node=""&gt;前回の &lt;strong data-start="92" data-end="104"&gt;第4文型との違い&lt;/strong&gt; に注目しながら進めていきましょう。&lt;/p&gt;
&lt;p&gt;&lt;img decoding="async" fetchpriority="high" class="alignnone wp-image-653" src="https://eigo-rewrite.com/wp-content/uploads/2023/07/IMG_1797-300x37.jpg" sizes="(max-width: 868px) 100vw, 868px" srcset="https://eigo-rewrite.com/wp-content/uploads/2023/07/IMG_1797-300x37.jpg 300w, https://eigo-rewrite.com/wp-content/uploads/2023/07/IMG_1797-1024x126.jpg 1024w, https://eigo-rewrite.com/wp-content/uploads/2023/07/IMG_1797-768x95.jpg 768w, https://eigo-rewrite.com/wp-content/uploads/2023/07/IMG_1797.jpg 1200w" alt="" width="868" height="107" /&gt;&lt;/p&gt;
&lt;p&gt;こちらに「S V O C」という並び順になっているという事をまず確認して頂いて、そのあと見ると、訳の所で「S」は「O」目的語を「C2」とありますが、これは「C」の状態とか、「C」というものに「V」する。&lt;br /&gt;
あるいは「C」と「V」すると書いてあります。&lt;br /&gt;
これだけだとちょっと分かりにくいので、具体的に文を見ながら学習していきましょう。&lt;/p&gt;
&lt;p&gt;&lt;img decoding="async" class="alignnone wp-image-654" src="https://eigo-rewrite.com/wp-content/uploads/2023/07/IMG_1797-1-300x85.jpg" sizes="(max-width: 748px) 100vw, 748px" srcset="https://eigo-rewrite.com/wp-content/uploads/2023/07/IMG_1797-1-300x85.jpg 300w, https://eigo-rewrite.com/wp-content/uploads/2023/07/IMG_1797-1-1024x290.jpg 1024w, https://eigo-rewrite.com/wp-content/uploads/2023/07/IMG_1797-1-768x218.jpg 768w, https://eigo-rewrite.com/wp-content/uploads/2023/07/IMG_1797-1.jpg 1200w" alt="" width="748" height="212" /&gt;&lt;/p&gt;
&lt;p&gt;まず一つ目ですが、”They”主語です。”call”動詞です。&lt;br /&gt;
「彼らと」、あるいは「彼女たち」と「私」はイコールではないのでもちろん目的語になりまして、ここを見ると”Beth”という人の名前です。&lt;br /&gt;
そうすると、「私＝Beth」、「I am Beth」というふうにbe動詞を置く関係、&lt;span style="color: #0000ff;"&gt;イコールの関係&lt;/span&gt;が成り立ちますから、これを&lt;span style="color: #ff0000;"&gt;「S V O C」&lt;/span&gt;と呼びます。&lt;br /&gt;
これに当てはめてみますと、「彼らは私をベスと呼ぶ」という形になりますから、基本的にこの&lt;span style="color: #0000ff;"&gt;「C」の所は、「に」とか「と」&lt;/span&gt;という平仮名を置くと訳しやすい訳です。&lt;/p&gt;
&lt;p&gt;同様に、二つ目も、”I”主語、”named”動詞です、”the dog”がもちろん目的語になって、その「犬＝ポチ」、その「犬の名前＝ポチ」という関係が成り立ちますから、これを「S V O C」と認識し、当てはめてみますと「私はその犬をポチと名付けた。」という意味になります。&lt;br /&gt;
この場合”name”は”ed”が付いていますから、もちろん名詞ではなくて動詞であるという事が分かるかと思います。&lt;/p&gt;
&lt;p&gt;三つ目です。&lt;br /&gt;
“We”「私たちは」、”found”動詞、”the TV program”ここだけだと”find”は「見つける」とか「発見する」という意味になる訳ですが、ここを見ると”boring”「退屈な」という意味の形容詞です。&lt;br /&gt;
そうすると、「そのテレビ番組＝退屈なものだった」というふうに”the TV program is boring”というのが成り立ちます。&lt;br /&gt;
そうすると「S V O C」となりますから、当てはめてみると「私たちはそのテレビ番組が」あるいは「そのテレビ番組を」”boring”「退屈なものだと」となっていますから、ここの”found”は「見つける」ではなく&lt;span style="color: #0000ff;"&gt;「分かる」&lt;/span&gt;とか&lt;span style="color: #0000ff;"&gt;「思う」&lt;/span&gt;という意味になる訳です。&lt;br /&gt;
そうすると、「私たちはそのテレビ番組を退屈なものだと分かった。」となります。&lt;br /&gt;
この場合「が」と置き換えてもいいです。&lt;br /&gt;
「私たちはその番組がつまらないものだと思った。」「分かった」という意味になります。&lt;/p&gt;
&lt;div style="border: 2px solid #ff6600; background-color: #fff0e0; padding: 10px; display: flex; align-items: center; justify-content: center; margin-bottom: 10px;"&gt;
&lt;p&gt;&lt;img decoding="async" style="max-width: 100px; height: auto; margin-right: 10px;" src="https://eigo-rewrite.com/wp-content/uploads/2020/06/logo_tate-1.png" alt="Re-Writeのロゴ" /&gt;&lt;/p&gt;
&lt;div&gt;
&lt;p style="margin: 5px 0;"&gt;【読解強化講座】：速読・精読の力を育て、自校作成校の難解長文に対応する読解力を養成します。&lt;/p&gt;
&lt;p&gt;&lt;a style="background-color: #ff6600; color: white; padding: 5px 10px; text-align: center; text-decoration: none; display: inline-block; font-size: 14px;" href="https://eigo-rewrite.com/dokkaikyouka/"&gt;詳細を見る&lt;/a&gt;&lt;/p&gt;
&lt;/div&gt;
&lt;/div&gt;
&lt;p&gt;&lt;img decoding="async" loading="lazy" class="alignnone wp-image-655" src="https://eigo-rewrite.com/wp-content/uploads/2023/07/スライド用2-5-300x169.jpg" sizes="(max-width: 614px) 100vw, 614px" srcset="https://eigo-rewrite.com/wp-content/uploads/2023/07/スライド用2-5-300x169.jpg 300w, https://eigo-rewrite.com/wp-content/uploads/2023/07/スライド用2-5-1024x576.jpg 1024w, https://eigo-rewrite.com/wp-content/uploads/2023/07/スライド用2-5-768x432.jpg 768w, https://eigo-rewrite.com/wp-content/uploads/2023/07/スライド用2-5-320x180.jpg 320w, https://eigo-rewrite.com/wp-content/uploads/2023/07/スライド用2-5.jpg 1280w" alt="" width="614" height="346" /&gt;&lt;/p&gt;
&lt;p&gt;このように「S V O C」というのは&lt;strong&gt;イコールなのかどうなのか&lt;/strong&gt;というのが凄く大事になってきますから、そうすると主語、動詞とあって、ここに目的語があって、当たり前ですが”chocolate cookies”と”team”ですから、イコールかどうかというのを考えた時に、これがイコールじゃないので「O1」「O2」になっている訳です。&lt;br /&gt;
そうすると、「ベスはそのチームにチョコレートクッキーを作ってあげた。」となります。&lt;br /&gt;
人にものをなんとかするという形になっていて、下の文は主語、動詞、目的語とあって、「ベス＝キャプテン」つまり、”Beth is captain”というのが成り立ちますので、そうすると第5文型というのが成り立つ訳です。&lt;br /&gt;
&lt;span style="color: #0000ff;"&gt;「S」は「O」を「C」と「V」する。&lt;/span&gt;&lt;br /&gt;
あるいは&lt;span style="color: #0000ff;"&gt;「C」に「V」する&lt;/span&gt;ですから、「私たちはベスをチームのキャプテンにした。」という文が成り立ちます。&lt;br /&gt;
このように、動詞のあとの名詞が2連続している場合は、イコールなのかイコールじゃないのかという点に注意して文を判断して下さい。&lt;br /&gt;
それでは、セクション3に関しては以上となります。&lt;/p&gt;
&lt;h2&gt;Lesson3 セクション3（第5文型）まとめ&lt;/h2&gt;
&lt;table style="width: 100%; border-collapse: collapse;"&gt;
&lt;thead&gt;
&lt;tr&gt;
&lt;th style="background-color: #dd8500; color: #ffffff; padding: 8px; border: 1px solid #999;"&gt;まとめ&lt;/th&gt;
&lt;/tr&gt;
&lt;/thead&gt;
&lt;tbody&gt;
&lt;tr&gt;
&lt;td style="background-color: #f0b464; color: #000000; padding: 8px; border: 1px solid #999;"&gt;
&lt;ul&gt;
&lt;li&gt;第5文型は &lt;strong&gt;S V O C&lt;/strong&gt; の形をとり、&lt;strong&gt;O（目的語）とC（補語）がイコールの関係&lt;/strong&gt;になる。&lt;/li&gt;
&lt;li&gt;意味のイメージは「&lt;strong&gt;S は O を C と V する／C に V する&lt;/strong&gt;」。C の前に「と／に」を入れると訳しやすい。&lt;/li&gt;
&lt;li&gt;&lt;strong&gt;call / name&lt;/strong&gt; を使ったパターン：&lt;br /&gt;
They call me Beth.「彼らは私をベス&lt;strong&gt;と&lt;/strong&gt;呼ぶ」 / I named the dog Pochi.「私はその犬をポチ&lt;strong&gt;と&lt;/strong&gt;名付けた」&lt;/li&gt;
&lt;li&gt;&lt;strong&gt;find&lt;/strong&gt;＋形容詞：&lt;br /&gt;
We found the TV program boring. は「その番組を退屈なもの&lt;strong&gt;だと&lt;/strong&gt;思った／分かった」という意味になる（find＝「見つける」ではなく「分かる・思う」）。&lt;/li&gt;
&lt;li&gt;同じ動詞のあとに名詞が2つ並んだとき、&lt;strong&gt;イコールなら S V O C（第5文型）&lt;/strong&gt;、イコールでなければ &lt;strong&gt;S V O O（第4文型）&lt;/strong&gt; と判断する。&lt;/li&gt;
&lt;li&gt;例：&lt;br /&gt;
Beth made chocolate cookies for the team. は「ベスがチームにクッキーを作ってあげた」＝第4文型（人＋もの）。&lt;br /&gt;
We made Beth the captain. は「ベスをキャプテンにした」＝第5文型（Beth＝captain）。&lt;/li&gt;
&lt;li&gt;第5文型のCには、&lt;strong&gt;名詞・形容詞&lt;/strong&gt;などが入り、Oを詳しく説明したり、その状態・役割を表す。&lt;/li&gt;
&lt;li&gt;第5文型を見抜くコツは、&lt;strong&gt;OとCを be動詞でつないで “O is C” が自然かどうか&lt;/strong&gt;を確認すること。&lt;/li&gt;
&lt;/ul&gt;
&lt;/td&gt;
&lt;/tr&gt;
&lt;/tbody&gt;
&lt;/table&gt;
&lt;h2&gt;Lesson3 セクション3 クイズ（第5文型）&lt;/h2&gt;
&lt;table style="width: 100%; border-collapse: collapse; margin-top: 16px;"&gt;
&lt;thead&gt;
&lt;tr&gt;
&lt;th style="background-color: #dd8500; color: #ffffff; padding: 8px; border: 1px solid #999; width: 5%;"&gt;No.&lt;/th&gt;
&lt;th style="background-color: #dd8500; color: #ffffff; padding: 8px; border: 1px solid #999; width: 45%;"&gt;問題&lt;/th&gt;
&lt;th style="background-color: #dd8500; color: #ffffff; padding: 8px; border: 1px solid #999; width: 35%;"&gt;選択肢（A〜D）&lt;/th&gt;
&lt;th style="background-color: #dd8500; color: #ffffff; padding: 8px; border: 1px solid #999; width: 15%;"&gt;解答&lt;/th&gt;
&lt;/tr&gt;
&lt;/thead&gt;
&lt;tbody&gt;
&lt;tr&gt;
&lt;td style="background-color: #f0b464; color: #000000; padding: 8px; border: 1px solid #999; text-align: center;"&gt;1&lt;/td&gt;
&lt;td style="background-color: #f0b464; color: #000000; padding: 8px; border: 1px solid #999;"&gt;第5文型の基本的な語順として正しいものはどれですか。&lt;/td&gt;
&lt;td style="background-color: #f0b464; color: #000000; padding: 8px; border: 1px solid #999;"&gt;A. S V O O&lt;br /&gt;
B. S V C O&lt;br /&gt;
C. S V O C&lt;br /&gt;
D. S O V C&lt;/td&gt;
&lt;td style="background-color: #f0b464; color: #000000; padding: 8px; border: 1px solid #999; text-align: center;"&gt;&lt;button&gt;正解を見る&lt;/button&gt;&lt;br /&gt;
&lt;span id="q1" style="display: none;"&gt;C&lt;/span&gt;&lt;/td&gt;
&lt;/tr&gt;
&lt;tr&gt;
&lt;td style="background-color: #ffffff; color: #000000; padding: 8px; border: 1px solid #999; text-align: center;"&gt;2&lt;/td&gt;
&lt;td style="background-color: #ffffff; color: #000000; padding: 8px; border: 1px solid #999;"&gt;第5文型 S V O C における O と C の関係として最も近い説明はどれですか。&lt;/td&gt;
&lt;td style="background-color: #ffffff; color: #000000; padding: 8px; border: 1px solid #999;"&gt;A. O は C の一部である関係&lt;br /&gt;
B. O と C が&lt;strong&gt;イコール&lt;/strong&gt;の関係&lt;br /&gt;
C. O が C を修飾する関係&lt;br /&gt;
D. O と C は完全に無関係&lt;/td&gt;
&lt;td style="background-color: #ffffff; color: #000000; padding: 8px; border: 1px solid #999; text-align: center;"&gt;&lt;button&gt;正解を見る&lt;/button&gt;&lt;br /&gt;
&lt;span id="q2" style="display: none;"&gt;B&lt;/span&gt;&lt;/td&gt;
&lt;/tr&gt;
&lt;tr&gt;
&lt;td style="background-color: #f0b464; color: #000000; padding: 8px; border: 1px solid #999; text-align: center;"&gt;3&lt;/td&gt;
&lt;td style="background-color: #f0b464; color: #000000; padding: 8px; border: 1px solid #999;"&gt;文 They call me Beth. の文型として最も適切なものはどれですか。&lt;/td&gt;
&lt;td style="background-color: #f0b464; color: #000000; padding: 8px; border: 1px solid #999;"&gt;A. 第1文型（SV）&lt;br /&gt;
B. 第2文型（SVC）&lt;br /&gt;
C. 第4文型（SVOO）&lt;br /&gt;
D. 第5文型（SVOC）&lt;/td&gt;
&lt;td style="background-color: #f0b464; color: #000000; padding: 8px; border: 1px solid #999; text-align: center;"&gt;&lt;button&gt;正解を見る&lt;/button&gt;&lt;br /&gt;
&lt;span id="q3" style="display: none;"&gt;D&lt;/span&gt;&lt;/td&gt;
&lt;/tr&gt;
&lt;tr&gt;
&lt;td style="background-color: #ffffff; color: #000000; padding: 8px; border: 1px solid #999; text-align: center;"&gt;4&lt;/td&gt;
&lt;td style="background-color: #ffffff; color: #000000; padding: 8px; border: 1px solid #999;"&gt;They call me Beth. の自然な日本語訳として最も適切なものはどれですか。&lt;/td&gt;
&lt;td style="background-color: #ffffff; color: #000000; padding: 8px; border: 1px solid #999;"&gt;A. 彼らはベスを私と呼ぶ。&lt;br /&gt;
B. 彼らは私をベスと呼ぶ。&lt;br /&gt;
C. 彼らは私がベスだと言う。&lt;br /&gt;
D. 彼らはベスが私だと分かる。&lt;/td&gt;
&lt;td style="background-color: #ffffff; color: #000000; padding: 8px; border: 1px solid #999; text-align: center;"&gt;&lt;button&gt;正解を見る&lt;/button&gt;&lt;br /&gt;
&lt;span id="q4" style="display: none;"&gt;B&lt;/span&gt;&lt;/td&gt;
&lt;/tr&gt;
&lt;tr&gt;
&lt;td style="background-color: #f0b464; color: #000000; padding: 8px; border: 1px solid #999; text-align: center;"&gt;5&lt;/td&gt;
&lt;td style="background-color: #f0b464; color: #000000; padding: 8px; border: 1px solid #999;"&gt;文 We found the TV program boring. における found の意味として最も適切なものはどれですか。&lt;/td&gt;
&lt;td style="background-color: #f0b464; color: #000000; padding: 8px; border: 1px solid #999;"&gt;A. 見つけた&lt;br /&gt;
B. 失った&lt;br /&gt;
C. 退屈だと分かった／思った&lt;br /&gt;
D. 録画した&lt;/td&gt;
&lt;td style="background-color: #f0b464; color: #000000; padding: 8px; border: 1px solid #999; text-align: center;"&gt;&lt;button&gt;正解を見る&lt;/button&gt;&lt;br /&gt;
&lt;span id="q5" style="display: none;"&gt;C&lt;/span&gt;&lt;/td&gt;
&lt;/tr&gt;
&lt;tr&gt;
&lt;td style="background-color: #ffffff; color: #000000; padding: 8px; border: 1px solid #999; text-align: center;"&gt;6&lt;/td&gt;
&lt;td style="background-color: #ffffff; color: #000000; padding: 8px; border: 1px solid #999;"&gt;次のうち、第5文型（SVOC）の文はどれですか。&lt;/td&gt;
&lt;td style="background-color: #ffffff; color: #000000; padding: 8px; border: 1px solid #999;"&gt;A. She gave me a book.&lt;br /&gt;
B. We made Beth the captain.&lt;br /&gt;
C. I bought a new bike.&lt;br /&gt;
D. They live in Tokyo.&lt;/td&gt;
&lt;td style="background-color: #ffffff; color: #000000; padding: 8px; border: 1px solid #999; text-align: center;"&gt;&lt;button&gt;正解を見る&lt;/button&gt;&lt;br /&gt;
&lt;span id="q6" style="display: none;"&gt;B&lt;/span&gt;&lt;/td&gt;
&lt;/tr&gt;
&lt;tr&gt;
&lt;td style="background-color: #f0b464; color: #000000; padding: 8px; border: 1px solid #999; text-align: center;"&gt;7&lt;/td&gt;
&lt;td style="background-color: #f0b464; color: #000000; padding: 8px; border: 1px solid #999;"&gt;第5文型の C を日本語に訳すとき、前に入れると訳しやすい助詞の組み合わせはどれですか。&lt;/td&gt;
&lt;td style="background-color: #f0b464; color: #000000; padding: 8px; border: 1px solid #999;"&gt;A. に／へ&lt;br /&gt;
B. を／が&lt;br /&gt;
C. と／に&lt;br /&gt;
D. も／しか&lt;/td&gt;
&lt;td style="background-color: #f0b464; color: #000000; padding: 8px; border: 1px solid #999; text-align: center;"&gt;&lt;button&gt;正解を見る&lt;/button&gt;&lt;br /&gt;
&lt;span id="q7" style="display: none;"&gt;C&lt;/span&gt;&lt;/td&gt;
&lt;/tr&gt;
&lt;tr&gt;
&lt;td style="background-color: #ffffff; color: #000000; padding: 8px; border: 1px solid #999; text-align: center;"&gt;8&lt;/td&gt;
&lt;td style="background-color: #ffffff; color: #000000; padding: 8px; border: 1px solid #999;"&gt;第4文型（SVOO）と第5文型（SVOC）の見分け方として正しい説明はどれですか。&lt;/td&gt;
&lt;td style="background-color: #ffffff; color: #000000; padding: 8px; border: 1px solid #999;"&gt;A. 名詞が2つなら必ず第4文型になる。&lt;br /&gt;
B. 名詞が2つなら必ず第5文型になる。&lt;br /&gt;
C. 動詞のあとに名詞が2つ続くとき、2つがイコールなら第4文型。&lt;br /&gt;
D. 動詞のあとに名詞が2つ続くとき、2つがイコールなら第5文型。&lt;/td&gt;
&lt;td style="background-color: #ffffff; color: #000000; padding: 8px; border: 1px solid #999; text-align: center;"&gt;&lt;button&gt;正解を見る&lt;/button&gt;&lt;br /&gt;
&lt;span id="q8" style="display: none;"&gt;D&lt;/span&gt;&lt;/td&gt;
&lt;/tr&gt;
&lt;tr&gt;
&lt;td style="background-color: #f0b464; color: #000000; padding: 8px; border: 1px solid #999; text-align: center;"&gt;9&lt;/td&gt;
&lt;td style="background-color: #f0b464; color: #000000; padding: 8px; border: 1px solid #999;"&gt;文 We made Beth the captain. について正しい説明はどれですか。&lt;/td&gt;
&lt;td style="background-color: #f0b464; color: #000000; padding: 8px; border: 1px solid #999;"&gt;A. Beth と the captain はイコールなので第5文型。&lt;br /&gt;
B. Beth と the captain はイコールではないので第4文型。&lt;br /&gt;
C. 主語が複数なので第4文型。&lt;br /&gt;
D. どちらの文型にも当てはまらない。&lt;/td&gt;
&lt;td style="background-color: #f0b464; color: #000000; padding: 8px; border: 1px solid #999; text-align: center;"&gt;&lt;button&gt;正解を見る&lt;/button&gt;&lt;br /&gt;
&lt;span id="q9" style="display: none;"&gt;A&lt;/span&gt;&lt;/td&gt;
&lt;/tr&gt;
&lt;tr&gt;
&lt;td style="background-color: #ffffff; color: #000000; padding: 8px; border: 1px solid #999; text-align: center;"&gt;10&lt;/td&gt;
&lt;td style="background-color: #ffffff; color: #000000; padding: 8px; border: 1px solid #999;"&gt;第5文型を見抜くときに、特に確認すべきポイントとして最も適切なものはどれですか。&lt;/td&gt;
&lt;td style="background-color: #ffffff; color: #000000; padding: 8px; border: 1px solid #999;"&gt;A. S と V がイコールかどうか。&lt;br /&gt;
B. O と C がイコールかどうか。&lt;br /&gt;
C. S と O がイコールかどうか。&lt;br /&gt;
D. 文中に前置詞があるかどうか。&lt;/td&gt;
&lt;td style="background-color: #ffffff; color: #000000; padding: 8px; border: 1px solid #999; text-align: center;"&gt;&lt;button&gt;正解を見る&lt;/button&gt;&lt;br /&gt;
&lt;span id="q10" style="display: none;"&gt;B&lt;/span&gt;&lt;/td&gt;
&lt;/tr&gt;
&lt;/tbody&gt;
&lt;/table&gt;
&lt;p&gt;&lt;script&gt;
function showAnswer(id, btn) {
  var el = document.getElementById(id);
  if (el) {
    el.style.display = 'inline';
  }
  if (btn) {
    btn.style.display = 'none';
  }
}
&lt;/script&gt;&lt;/p&gt;
&lt;div style="border: 2px solid #ff6600; background-color: #fff0e0; padding: 10px; display: flex; align-items: center; justify-content: center; margin-bottom: 10px;"&gt;
&lt;p&gt;&lt;img decoding="async" style="max-width: 100px; height: auto; margin-right: 10px;" src="https://eigo-rewrite.com/wp-content/uploads/2020/06/logo_tate-1.png" alt="Re-Writeのロゴ" /&gt;&lt;/p&gt;
&lt;div&gt;
&lt;p style="margin: 5px 0;"&gt;【音読リスニング講座】：音読・ディクテーション・シャドーイングを通じて、都立入試リスニング対策を強化します。&lt;/p&gt;
&lt;p&gt;&lt;a style="background-color: #ff6600; color: white; padding: 5px 10px; text-align: center; text-decoration: none; display: inline-block; font-size: 14px;" href="https://eigo-rewrite.com/listening/"&gt;詳細を見る&lt;/a&gt;&lt;/p&gt;
&lt;/div&gt;
&lt;/div&gt;
```
</t>
  </si>
  <si>
    <t xml:space="preserve">以下のページは「スニペット整合性」（本文と title/meta/H1/冒頭文）が弱い可能性があります。
まず【本文】を確認し、想定読者・悩み・解決範囲を把握してください。
そのうえで、GSCの主要クエリ（表示回数上位）を根拠に、
「検索意図に対して、タイトル/メタ/H1/冒頭120字がズレている点」を特定し、
ズレを解消するための修正案（タイトル/メタ/H1/冒頭）を提示してください。
※本文の“大改修”は前提にしません（必要なら追記ブロックは最大1つまで）。
【URL】https://koten-kakitsubata.jp/blog/kotentokui/
【ページ分類】MC
【ページ分類の略語（このプロンプト内の定義）】
TP = トップページ（ホーム/サイトの入口）
SP = サービスページ（講座・コース・申込導線）
MC = メインコラム（コラム/解説/勉強法など集客記事）
SC = サブコラム（MCやSPを補強するための補助コラム※サイト定義に合わせて判断）
NW = ニュース/お知らせ（運用上は改善対象外として除外）
ST = 企業情報等のSEO対策を行わないこ固定ページ（運用上は改善対象外として除外）
- / 空欄 / 未分類 = 未分類（このスクリプトでは改善対象外として除外）
※未分類（空欄 / "-" / "未分類"）は作業対象に含めません。
【現状（スニペット要素）】
- タイトル：古典を得意にする勉強法｜助動詞・単語・演習で土台を鍛える
- メタ：助動詞が覚えられない中高生へ。活用表PDFと歌で活用・接続・意味を整理。古文常識→単語→助動詞→演習、現代語訳で読み違いを直す。
- H1：古典を得意にする勉強法｜中学生・高校生向け 助動詞・古文常識・問題演習の進め方
- 冒頭120字：古典 勉強法の即答（中学生〜高校生／大学受験 古典の土台） 古典を得意にする近道は、「フィーリング読み」を早めに卒業して、 古文常識→単語→助動詞→問題演習 の順で土台を作ることです。 中学生 古典・高校生 古典でも、大学受験 古典でも、ま
【GSC主要クエリ（表示回数上位50件）】
- 助動詞 覚え方｜表示621｜CTR 0.16%｜順位6.2
- 助動詞覚え方｜表示291｜CTR 0.00%｜順位6.0
- 古文 助動詞 覚え方｜表示268｜CTR 0.75%｜順位7.3
- 古典 助動詞 覚え方｜表示146｜CTR 0.68%｜順位6.5
- 古文 助動詞 問題(pdf)｜表示100｜CTR 7.00%｜順位9.3
- 助動詞 古文 覚え方｜表示99｜CTR 0.00%｜順位7.7
- 助動詞の覚え方｜表示79｜CTR 0.00%｜順位3.4
- 古文 助動詞 活用表 覚え方｜表示55｜CTR 0.00%｜順位8.5
- 古文助動詞 覚え方｜表示53｜CTR 0.00%｜順位7.4
- 助動詞 一覧 覚え方｜表示48｜CTR 0.00%｜順位3.6
- 古典 助動詞 活用表 覚え方｜表示41｜CTR 0.00%｜順位8.4
- 古文 助動詞 活用表 pdf｜表示37｜CTR 5.41%｜順位6.1
- 古文 活用表 覚え方｜表示37｜CTR 0.00%｜順位10.0
- 中学国語 助動詞 覚え方｜表示36｜CTR 0.00%｜順位3.1
- 古典助動詞覚え方｜表示32｜CTR 0.00%｜順位6.7
- 古文 識別 覚え方｜表示29｜CTR 3.45%｜順位8.3
- 助動詞 古文｜表示27｜CTR 0.00%｜順位9.3
- 助動詞 活用 覚え方｜表示27｜CTR 0.00%｜順位8.9
- 古文 助動詞 意味 覚え方｜表示27｜CTR 0.00%｜順位8.3
- 古文 助動詞 中学生｜表示26｜CTR 3.85%｜順位6.8
- 古文 助動詞｜表示23｜CTR 0.00%｜順位8.8
- 古文常識 pdf｜表示22｜CTR 9.09%｜順位8.1
- 古典常識｜表示21｜CTR 0.00%｜順位10.2
- 言語文化 助動詞 覚え方｜表示19｜CTR 0.00%｜順位7.9
- 助動詞 問題 古文｜表示17｜CTR 0.00%｜順位9.6
- 助動詞 覚え方 歌 中学｜表示16｜CTR 0.00%｜順位4.8
- 助動詞 古典｜表示15｜CTR 0.00%｜順位10.1
- 助動詞 活用表 覚え方｜表示15｜CTR 0.00%｜順位4.7
- 助動詞活用表 覚え方｜表示15｜CTR 0.00%｜順位4.5
- 古典助動詞 覚え方｜表示13｜CTR 0.00%｜順位6.3
- 古典 助動詞｜表示12｜CTR 0.00%｜順位8.3
- 高 1 古文 助動詞 問題｜表示11｜CTR 18.18%｜順位10.5
- 助動詞 覚え方 語呂合わせ 中学｜表示11｜CTR 9.09%｜順位11.5
- 助動詞 覚えられない｜表示11｜CTR 0.00%｜順位9.3
- 助動詞の活用表 覚え方｜表示11｜CTR 0.00%｜順位6.6
- 古文助動詞｜表示11｜CTR 0.00%｜順位9.3
- 古文助動詞覚え方｜表示11｜CTR 0.00%｜順位7.5
- 助動詞 古文 問題｜表示10｜CTR 0.00%｜順位12.7
- 助動詞 覚え方 中学｜表示10｜CTR 0.00%｜順位4.5
- 古典文法 覚え方｜表示10｜CTR 0.00%｜順位8.2
- 助動詞 活用形 覚え方｜表示9｜CTR 0.00%｜順位4.9
- 助動詞 覚え方 古文｜表示9｜CTR 0.00%｜順位6.4
- 助動詞 覚え方 現代 文｜表示9｜CTR 0.00%｜順位9.0
- 古文 フィーリング｜表示9｜CTR 0.00%｜順位7.7
- 助動詞古典｜表示8｜CTR 12.50%｜順位10.1
- 助動詞 勉強方法｜表示8｜CTR 0.00%｜順位7.5
- 言語文化助動詞覚え方｜表示8｜CTR 0.00%｜順位7.8
- 助動詞 暗記｜表示7｜CTR 0.00%｜順位3.3
- 古典覚え方｜表示7｜CTR 0.00%｜順位9.0
- 古文｜表示7｜CTR 0.00%｜順位1.0
【参考：代表語（自動抽出）】助動詞
【出力（必ずこの順）】
1) 本文の要約（想定読者・悩み・解決）
2) 検索意図の整理（主要クエリから2〜3パターン）
3) 不一致の指摘（タイトル/メタ/H1/冒頭のどこがズレているか）
4) 修正方針（“どの意図に寄せるか”を1つに決める）
5) 修正案（すべてコードブロック）
   - タイトル案3つ（全角35字前後＋56字以上の網羅型を1つ）
   - メタ案3つ（全角90字前後）
   - H1案2つ
   - 冒頭120字（2案：&lt;p&gt;で開始）
【禁則ワード（シート連動）】
以下の【禁則ワード】は、タイトル/メタ/導入文/見出し/本文のいずれにも原則使用しないでください。
言い換えが必要な場合は、自然な日本語に置換してください。
【禁則ワード】
- 崩れ
- 型
- 迷い
- 保留
- 固定
- 手順
- 立て直
- 最短
- 結論だけ
- 乱れ
- 三点確認
- 内部リンク
- 導線
- 設計
- 刺
- まず結論
- 整え
- 押し付けない案内
- 統一
- 次の一手
- 失点
- 確定
- サブコラム
- 30秒
- 1分
- CV
- 網羅
【本文】
```html
&lt;div class="kakitsubata-instant-block" style="margin: 1.2em 0 1.6em; padding: 1.1em 1.1em 0.9em; border: 1px solid #e6e6e6; border-left: 6px solid #2e7d32; background: #fafafa;"&gt;
&lt;h2 style="margin: 0 0 0.6em; font-size: 1.25em; line-height: 1.5;"&gt;古典 勉強法の即答（中学生〜高校生／大学受験 古典の土台）&lt;/h2&gt;
&lt;p style="margin: 0 0 0.9em; line-height: 1.9;"&gt;古典を得意にする近道は、「フィーリング読み」を早めに卒業して、&lt;strong&gt;古文常識→単語→助動詞→問題演習&lt;/strong&gt;の順で土台を作ることです。&lt;br /&gt;
中学生 古典・高校生 古典でも、大学受験 古典でも、まずは&lt;strong&gt;助動詞の覚え方&lt;/strong&gt;と&lt;strong&gt;現代語訳&lt;/strong&gt;を使った直しをセットにすると安定しやすいです（必要日数や手応えは人により異なります）。&lt;/p&gt;
&lt;h3 style="margin: 0.2em 0 0.4em; font-size: 1.1em; line-height: 1.6;"&gt;最短ルート：古文常識→単語→助動詞→演習の順で固める&lt;/h3&gt;
&lt;ul style="margin: 0 0 0.9em 1.2em; line-height: 1.9;"&gt;
&lt;li&gt;&lt;strong&gt;古文常識&lt;/strong&gt;：季節感・暦などの前提を先に押さえる（例：&lt;a href="https://koten-kakitsubata.jp/blog/%e3%80%90%e8%aa%ad%e8%a7%a3%e3%81%ab%e5%bd%b9%e7%ab%8b%e3%81%a4%e5%8f%a4%e5%85%b8%e5%b8%b8%e8%ad%98%e3%80%91%e6%9a%a6%e3%81%ab%e3%81%a4%e3%81%84%e3%81%a6/" target="_blank" rel="noopener"&gt;暦について&lt;/a&gt;）。&lt;/li&gt;
&lt;li&gt;&lt;strong&gt;単語&lt;/strong&gt;：毎日少しずつ反復（目安：5〜10語）。現代語と意味がズレる語を優先。&lt;/li&gt;
&lt;li&gt;&lt;strong&gt;助動詞&lt;/strong&gt;：接続・活用・意味をセットで短時間×高頻度。&lt;/li&gt;
&lt;li&gt;&lt;strong&gt;問題演習&lt;/strong&gt;：解きっぱなしにせず「現代語訳チェック→直し」を固定化。&lt;/li&gt;
&lt;/ul&gt;
&lt;h3 style="margin: 0.2em 0 0.4em; font-size: 1.1em; line-height: 1.6;"&gt;助動詞の覚え方：まずは「活用→接続→意味」の順&lt;/h3&gt;
&lt;ol style="margin: 0 0 0.9em 1.2em; line-height: 1.9;"&gt;
&lt;li&gt;&lt;strong&gt;活用（形）&lt;/strong&gt;：印刷して手元に置き、毎日一回は目に入れる → &lt;a href="https://koten-kakitsubata.jp/blog/jyodoushikatuyouhyou/" target="_blank" rel="noopener"&gt;助動詞の活用表（PDFあり）&lt;/a&gt;&lt;/li&gt;
&lt;li&gt;&lt;strong&gt;接続（つき方）&lt;/strong&gt;：未然・連用・終止などを確認。重いときは歌・一覧も活用 → &lt;a href="https://koten-kakitsubata.jp/blog/zyodoushi/" target="_blank" rel="noopener"&gt;歌で覚える古典の助動詞&lt;/a&gt;&lt;/li&gt;
&lt;li&gt;&lt;strong&gt;意味（訳し方）&lt;/strong&gt;：代表訳を優先。識別は演習で少しずつ精度を上げる。&lt;/li&gt;
&lt;/ol&gt;
&lt;h3 style="margin: 0.2em 0 0.4em; font-size: 1.1em; line-height: 1.6;"&gt;問題演習の回し方：現代語訳でズレを見える化&lt;/h3&gt;
&lt;ul style="margin: 0 0 0.2em 1.2em; line-height: 1.9;"&gt;
&lt;li&gt;① 解く（根拠に線／助動詞・係り結びなど判断材料に印）&lt;/li&gt;
&lt;li&gt;② 解説の前に、自分の&lt;strong&gt;現代語訳&lt;/strong&gt;を短く書く（1〜2文でOK）&lt;/li&gt;
&lt;li&gt;③ 解説の現代語訳と照合し、ズレの原因を特定（単語／助動詞／古文常識 など）&lt;/li&gt;
&lt;li&gt;④ 直し：原因を1行でメモして、翌日〜数日後に該当箇所だけ再確認&lt;/li&gt;
&lt;/ul&gt;
&lt;/div&gt;
&lt;h2 class="sc-bYwvMP cHtHss"&gt;古典を得意にする勉強法とは？&lt;/h2&gt;
&lt;p&gt;古典とは、今の日本語とは違う言葉や表現がたくさん使われているため、見るだけで難しさを感じてしまう人もいるかもしれません。そして、どうやって勉強すればいいのか戸惑っている方も多いでしょう。実は、古典を得意にするためには、ちょっとした工夫と継続的な努力が必要です。&lt;/p&gt;
&lt;p&gt;例えば、古文をフィーリングで読んでいませんか？「古典はテスト前だけ勉強する」という方法では、基本的な力が身につかないかもしれません。期末試験は何とか乗り越えられても、大切な入試や模試で初めて目にする文章には苦戦してしまうことでしょう。&lt;/p&gt;
&lt;p&gt;大切なのは、古典の文法や表現をしっかり覚えること。そして、正しい解き方をマスターすることです。これらをしっかり身につければ、確実に点数を稼ぐことができるようになるでしょう。古典を得意科目にするためには、まず出題される問題の内容をしっかり理解し、どのように解いていくかを考えることが大切です。&lt;/p&gt;
&lt;p&gt;古典の世界に慣れるためには、少しずつ問題に取り組んでいくことが大事です。最初は難しいかもしれませんが、繰り返し練習することで徐々に理解が深まります。塾では、あなたのペースに合わせて丁寧に指導しますので、安心して古典に取り組んでみましょう。古典の力を身につけて、自信を持って試験に臨むことができるよう、一緒に頑張っていきましょう。&lt;br /&gt;
古典専門塾かきつばたの&lt;strong&gt;中高一貫の定期テスト対策&lt;/strong&gt;は、&lt;a href="https://koten-kakitsubata.jp/school-exam/"&gt;&lt;strong&gt;全体像はこちら&lt;/strong&gt;&lt;/a&gt;でご確認いただけます。&lt;/p&gt;
&lt;h2&gt;古文常識を知る（暦・季節感・身分などの前提）&lt;/h2&gt;
&lt;p&gt;現代の日本語とは異なる言葉や文化が描かれています。そのため、読み手にとっては少し馴染みにくい部分があります。例えば、古典文学では季節の区切り方が現代とは異なり、春は1～3月、夏は4～6月、秋は7～9月、冬は10～12月とされています。このような違いがあるため、古典を読む際にはその時代背景や常識を理解することが欠かせません。&lt;br /&gt;
暦について詳しくは&lt;a href="https://koten-kakitsubata.jp/blog/%e3%80%90%e8%aa%ad%e8%a7%a3%e3%81%ab%e5%bd%b9%e7%ab%8b%e3%81%a4%e5%8f%a4%e5%85%b8%e5%b8%b8%e8%ad%98%e3%80%91%e6%9a%a6%e3%81%ab%e3%81%a4%e3%81%84%e3%81%a6/"&gt;コチラ&lt;/a&gt;をご覧ください。&lt;/p&gt;
&lt;p&gt;さらに、古文学には身分制度や恋愛観においても現代とは異なる価値観が描かれています。これらの文脈や背景を理解することは、古文学を深く読み解くために非常に重要です。古文常識を知ることで、文章が読みやすく、またより深い意味を理解しやすくなります。古典の学習に入る前に、これらの常識をしっかりと把握しましょう。&lt;/p&gt;
&lt;h2&gt;古典単語を覚える（現代語と意味がズレる語を優先）&lt;/h2&gt;
&lt;p&gt;古典文学を理解する上で、単語の理解と覚えが非常に重要です。英単語と比べても、古典文学に必要な単語の数は少ないため、取り組みやすいでしょう。ただし、注意すべき点は、古典文学においては&lt;span style="color: #0000ff;"&gt;現代で使われている言葉でも異なる意味を持つことがある&lt;/span&gt;点です。したがって、単語の意味を混同しないように注意が必要です。&lt;/p&gt;
&lt;p&gt;単語を効果的に覚えるためには、毎日少しずつコツコツと継続的に取り組むことが大切です。日常生活の中で古典文学に関連する単語を見つけ、その意味を確認する習慣を身につけることで、単語力が向上します。また、単語帳やフラッシュカードを活用して、単語を覚えるプロセスを楽しく効率的に進めることもおすすめです。&lt;/p&gt;
&lt;h2&gt;助動詞の覚え方（活用・接続・意味をセットで）&lt;/h2&gt;
&lt;p&gt;単語だけ覚えていても文法が理解できなくては正しく文章を読み取ることができません。まずは最も重要な&lt;span style="color: #ff0000;"&gt;助動詞&lt;/span&gt;から覚えていきましょう。&lt;a href="https://koten-kakitsubata.jp/blog/jyodoushikatuyouhyou/" target="_blank" rel="noopener noreferrer"&gt;古典「助動詞の活用」をマスターしよう！&lt;/a&gt;に、活用表とダウンロードして印刷できるPDFもありますので、学習の際にぜひ活用してください。&lt;/p&gt;
&lt;p&gt;助動詞は接続・活用・意味をマスターしたら、助詞、動詞と他の項目も覚えていきましょう。暗記が苦手でどうしても覚えられないときは、語呂合わせやリズムをつけると覚えやすいです。「&lt;a href="https://koten-kakitsubata.jp/blog/zyodoushi/" target="_blank" rel="noopener noreferrer"&gt;歌で覚える古典の助動詞&lt;/a&gt;」を参考に、自分が覚えやすいものがあればそれを毎日繰り返して覚えていきましょう。&lt;/p&gt;
&lt;h2&gt;古典の問題演習（現代語訳チェック→直しを固定化）&lt;/h2&gt;
&lt;p&gt;古典文学を理解し、得意になるためには問題演習が非常に重要です。まず、読解用の問題集を手に取り、問題を解いてみましょう。問題を解いた後は、必ず答え合わせを行いましょう。解説部分をしっかりと読み込み、文章内で分からなかった単語や文法について再学習することが大切です。&lt;/p&gt;
&lt;p&gt;解説には、現代語訳が記載されていることがあります。この現代語訳と、自分で考えた現代語訳が一致しているか確認しましょう。もし違いがあれば、どこが違うのかを考え、正しい知識を身につける努力を怠らないようにしましょう。&lt;/p&gt;
&lt;h2&gt;まとめ（古典を得意にする勉強法）&lt;/h2&gt;
&lt;p&gt;古典は覚えるべきことを覚えてそれを正しく活用することができれば点数が伸びる教科です。文法・読解の演習をバランスよく行い、古典を読む力、理解する力を身につけていきましょう。当塾では、「&lt;a href="https://koten-kakitsubata.jp/greeting/" target="_blank" rel="noopener noreferrer"&gt;コンセプト&lt;/a&gt;」に記載されている考えのもと、&lt;a href="https://koten-kakitsubata.jp/kouza/" target="_blank" rel="noopener noreferrer"&gt;完全１対１の個別指導&lt;/a&gt;でひとりひとりに合わせた&lt;span style="color: #ff0000;"&gt;柔軟な授業&lt;/span&gt;を行ってまいります。また、オンラインでも受講可能です。オンラインでは通塾の必要もなく、勉強し慣れた環境でより集中して古典の学習に取り組むことができます。古典を得意にする勉強法を用いてコツコツ古典の学習を続けていきましょう。&lt;/p&gt;
&lt;p&gt;&amp;nbsp;&lt;/p&gt;
&lt;p&gt;&lt;!-- [ /.socialSet ] --&gt;&lt;/p&gt;
```
</t>
  </si>
  <si>
    <t xml:space="preserve">以下のページは「スニペット整合性」（本文と title/meta/H1/冒頭文）が弱い可能性があります。
まず【本文】を確認し、想定読者・悩み・解決範囲を把握してください。
そのうえで、GSCの主要クエリ（表示回数上位）を根拠に、
「検索意図に対して、タイトル/メタ/H1/冒頭120字がズレている点」を特定し、
ズレを解消するための修正案（タイトル/メタ/H1/冒頭）を提示してください。
※本文の“大改修”は前提にしません（必要なら追記ブロックは最大1つまで）。
【URL】https://eng-support.com/column/progressbook1-7-1/
【ページ分類】MC
【ページ分類の略語（このプロンプト内の定義）】
TP = トップページ（ホーム/サイトの入口）
SP = サービスページ（講座・コース・申込導線）
MC = メインコラム（コラム/解説/勉強法など集客記事）
SC = サブコラム（MCやSPを補強するための補助コラム※サイト定義に合わせて判断）
NW = ニュース/お知らせ（運用上は改善対象外として除外）
ST = 企業情報等のSEO対策を行わないこ固定ページ（運用上は改善対象外として除外）
- / 空欄 / 未分類 = 未分類（このスクリプトでは改善対象外として除外）
※未分類（空欄 / "-" / "未分類"）は作業対象に含めません。
【現状（スニペット要素）】
- タイトル：一般動詞現在形と三人称単数の s/副詞の位置まで整理
- メタ：三単現のsを肯定文で整理。he/she/itはs、I/you/we/theyは原形。ソックスシチューでes判定を例文で確認。
- H1：中1英語 三人称単数現在の肯定文｜ソックス集中で3単現のs/esを覚える【Book1 Lesson7-1】
- 冒頭120字：三単現のsは「現在形の肯定文」で主語が he / she / it（＝三人称単数） のとき、動詞に s / es を付けるルールです。 まずは一発判定だけ先に固定します。 I / you / we / they → 動詞は 原形 （例：I 
【GSC主要クエリ（表示回数上位50件）】
- s｜表示584｜CTR 0.00%｜順位1.5
- 三人称単数｜表示220｜CTR 0.00%｜順位1.0
- esとは｜表示170｜CTR 0.00%｜順位1.0
- ｓ｜表示130｜CTR 0.00%｜順位2.8
- esをつける 動詞 覚え方｜表示73｜CTR 1.37%｜順位3.4
- es 英語｜表示48｜CTR 2.08%｜順位4.4
- 三人称複数｜表示46｜CTR 0.00%｜順位1.0
- 三人称単数現在形とは｜表示36｜CTR 0.00%｜順位1.0
- 3単元のs｜表示33｜CTR 0.00%｜順位1.1
- ソックスシチュー｜表示29｜CTR 3.45%｜順位4.5
- 三単現 es 覚え方｜表示24｜CTR 4.17%｜順位2.3
- ソックスシチュー 英語｜表示22｜CTR 4.55%｜順位4.3
- 三人称単数 es｜表示22｜CTR 0.00%｜順位11.9
- es とは｜表示20｜CTR 0.00%｜順位1.0
- 三人称単数 覚え方｜表示20｜CTR 0.00%｜順位1.4
- 三単現のs ルール｜表示20｜CTR 0.00%｜順位1.3
- 英語 s es 付け方｜表示20｜CTR 0.00%｜順位1.0
- 三単現のs 例文｜表示19｜CTR 0.00%｜順位2.1
- 英語 es｜表示17｜CTR 0.00%｜順位4.4
- s 使い方｜表示16｜CTR 0.00%｜順位1.0
- 三単現のs 覚え方｜表示16｜CTR 0.00%｜順位1.0
- 英語 es 意味｜表示16｜CTR 0.00%｜順位11.6
- 英語 複数形 es｜表示16｜CTR 0.00%｜順位1.0
- ソックス集中｜表示15｜CTR 6.67%｜順位1.8
- s o x ch sh 覚え方｜表示15｜CTR 0.00%｜順位2.1
- 三人称とは 英語｜表示15｜CTR 0.00%｜順位1.0
- 三単現のs es｜表示15｜CTR 0.00%｜順位1.0
- es英語｜表示14｜CTR 0.00%｜順位1.3
- 三人称単数es｜表示14｜CTR 0.00%｜順位10.4
- 三単現のs es 覚え方｜表示14｜CTR 0.00%｜順位1.8
- simple present 意味｜表示13｜CTR 0.00%｜順位1.0
- 三人称単数esの付け方｜表示13｜CTR 0.00%｜順位5.4
- 複数形 es 覚え方｜表示13｜CTR 0.00%｜順位1.0
- 三人称単数 es 覚え方｜表示12｜CTR 0.00%｜順位2.8
- s.｜表示11｜CTR 0.00%｜順位1.0
- sの付け方｜表示11｜CTR 0.00%｜順位1.0
- 三人称単数 esとsの違い｜表示11｜CTR 0.00%｜順位6.8
- 三単現のs es 付け方｜表示11｜CTR 0.00%｜順位6.3
- 三単現 es｜表示10｜CTR 0.00%｜順位5.6
- 三単現 例文｜表示10｜CTR 0.00%｜順位1.0
- 三単現のs わかりやすく｜表示10｜CTR 0.00%｜順位1.0
- 英語 一人称 二人称 三人称 表｜表示10｜CTR 0.00%｜順位3.4
- 英語es意味｜表示10｜CTR 0.00%｜順位12.3
- es 意味｜表示9｜CTR 0.00%｜順位1.1
- 英語 三人称とは｜表示9｜CTR 0.00%｜順位1.0
- 's｜表示8｜CTR 0.00%｜順位1.4
- esがつくとき｜表示8｜CTR 0.00%｜順位1.0
- it 三人称単数｜表示8｜CTR 0.00%｜順位6.6
- 三人称単数 例｜表示8｜CTR 0.00%｜順位1.0
- 三人称単数とは｜表示8｜CTR 0.00%｜順位1.0
【参考：代表語（自動抽出）】s
【出力（必ずこの順）】
1) 本文の要約（想定読者・悩み・解決）
2) 検索意図の整理（主要クエリから2〜3パターン）
3) 不一致の指摘（タイトル/メタ/H1/冒頭のどこがズレているか）
4) 修正方針（“どの意図に寄せるか”を1つに決める）
5) 修正案（すべてコードブロック）
   - タイトル案3つ（全角35字前後＋56字以上の網羅型を1つ）
   - メタ案3つ（全角90字前後）
   - H1案2つ
   - 冒頭120字（2案：&lt;p&gt;で開始）
【禁則ワード（シート連動）】
以下の【禁則ワード】は、タイトル/メタ/導入文/見出し/本文のいずれにも原則使用しないでください。
言い換えが必要な場合は、自然な日本語に置換してください。
【禁則ワード】
- 崩れ
- 型
- 迷い
- 保留
- 固定
- 手順
- 立て直
- 最短
- 結論だけ
- 乱れ
- 三点確認
- 内部リンク
- 導線
- 設計
- 刺
- まず結論
- 整え
- 押し付けない案内
- 統一
- 次の一手
- 失点
- 確定
- サブコラム
- 30秒
- 1分
- CV
- 網羅
【本文】
```html
&lt;p&gt;&lt;iframe title="YouTube video player" src="https://www.youtube.com/embed/sOmWt33sBhA" width="560" height="315" frameborder="0" allowfullscreen="allowfullscreen"&gt;&lt;span data-mce-type="bookmark" style="display: inline-block; width: 0px; overflow: hidden; line-height: 0;" class="mce_SELRES_start"&gt;﻿&lt;/span&gt;&lt;span data-mce-type="bookmark" style="display: inline-block; width: 0px; overflow: hidden; line-height: 0;" class="mce_SELRES_start"&gt;﻿&lt;/span&gt;&lt;/iframe&gt;&lt;/p&gt;
&lt;h4 style="color: black;"&gt;三単現のsは「現在形の肯定文」で主語が &lt;span style="color: red;"&gt;&lt;strong&gt;he / she / it（＝三人称単数）&lt;/strong&gt;&lt;/span&gt; のとき、動詞に &lt;span style="color: red;"&gt;&lt;strong&gt;s / es&lt;/strong&gt;&lt;/span&gt; を付けるルールです。&lt;/h4&gt;
&lt;p&gt;まずは一発判定だけ先に固定します。&lt;/p&gt;
&lt;ul&gt;
&lt;li&gt;&lt;strong&gt;I / you / we / they&lt;/strong&gt; → 動詞は&lt;strong&gt;原形&lt;/strong&gt;（例：I play）&lt;/li&gt;
&lt;li&gt;&lt;strong&gt;he / she / it・単数名詞&lt;/strong&gt; → 動詞に&lt;strong&gt;s / es&lt;/strong&gt;（例：She plays）&lt;/li&gt;
&lt;/ul&gt;
&lt;p&gt;そして &lt;strong&gt;es&lt;/strong&gt; になるのは語尾が &lt;span style="color: blue;"&gt;&lt;strong&gt;s / x / sh / ch / o&lt;/strong&gt;&lt;/span&gt; のとき。覚え方は &lt;span style="color: blue;"&gt;&lt;strong&gt;ソックス集中&lt;/strong&gt;&lt;/span&gt;（例：watch→watches / go→goes / box→boxes）です。&lt;/p&gt;
&lt;p&gt;このあと本文で、「三単現の肯定文」の見分け→s/esの付け方→例文、の順でまとめます。&lt;/p&gt;
&lt;h3 style="color: black;"&gt;現在形の基本&lt;/h3&gt;
&lt;p&gt;一番上に「I like cats.」とありますね。これは「私は猫が好きだ。」という意味です。主語は「私」で、英語では&lt;span style="color: red;"&gt;S&lt;/span&gt;（サブジェクト）と呼びます。&lt;span style="color: blue;"&gt;&amp;#8220;like&amp;#8221;&lt;/span&gt;は動詞です。ただし、「like」の意味は「好きだ」というよりも、「好きである」という意味です。次に「cats」ですが、これは&lt;span style="color: green;"&gt;&amp;#8220;猫&amp;#8221;&lt;/span&gt;を指します。&lt;span style="color: red;"&gt;&amp;#8220;I&amp;#8221;&lt;/span&gt;も主語の一部で、&lt;span style="color: blue;"&gt;&amp;#8220;私は&amp;#8221;&lt;/span&gt;の意味です。これらを組み合わせて日本語にすると、「私は猫好きだ」になります。&lt;/p&gt;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0;"&gt;英語教室「サポート」の『基礎力徹底講座』：スタートラインはどこでもOK！&lt;/p&gt;
&lt;p&gt;&lt;a style="background-color: #ff8c00; color: white; padding: 5px 10px; text-align: center; text-decoration: none; display: inline-block; font-size: 14px;" href="https://eng-support.com/kouza/#基礎力徹底講座"&gt;詳細を見る&lt;/a&gt;&lt;/p&gt;
&lt;/div&gt;
&lt;/div&gt;
&lt;p&gt;しかし、日本語と違い、英語では「が」や「を」といった日本語の助詞が使われません。ですから、「が好きだ」と考えると、「が」はどこに付くのか疑問に思うかもしれません。英語では動詞の直後にこれらの情報を示す単語が来るのが一般的です。この単語を「目的語」と呼びます。ですから、この場合、「猫」が「like」の直後に来ていることから、「が好きだ」という意味になります。&lt;/p&gt;
&lt;h3 style="color: black;"&gt;動詞の種類&lt;/h3&gt;
&lt;p&gt;&lt;span style="color: green;"&gt;&amp;#8220;like&amp;#8221;&lt;/span&gt;のように、目的語の後に続く動詞を他動詞（&lt;span style="color: blue;"&gt;Transitive Verb&lt;/span&gt;）と呼びます。他動詞は&lt;span style="color: red;"&gt;VT&lt;/span&gt;と略されます。一方、「I play.」のように目的語がなく、動詞が自動詞（&lt;span style="color: blue;"&gt;Intransitive Verb&lt;/span&gt;）と呼ばれます。自動詞は&lt;span style="color: red;"&gt;VI&lt;/span&gt;と略されます。注意点として、他動詞の場合、動詞の直後に目的語が来る必要があります。それに対して、自動詞は目的語が必要ありません。&lt;/p&gt;
&lt;p&gt;また、文末の句点&lt;span style="color: green;"&gt;&amp;#8220;.&amp;#8221;&lt;/span&gt;も大切です。英語では文の終わりに句点か疑問符が必要です。この部分を無視すると、意味がはっきりせず、通信の際に混乱することがあります。一般的に&lt;span style="color: green;"&gt;&amp;#8220;I like.&amp;#8221;&lt;/span&gt;という表現は不完全です。&lt;/p&gt;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0;"&gt;英語教室「サポート」の『ブレイクスルーゼミ』：弱点探しをサポートします！&lt;/p&gt;
&lt;p&gt;&lt;a style="background-color: #ff8c00; color: white; padding: 5px 10px; text-align: center; text-decoration: none; display: inline-block; font-size: 14px;" href="https://eng-support.com/kouza/#ブレイクスルーゼミ"&gt;詳細を見る&lt;/a&gt;&lt;/p&gt;
&lt;/div&gt;
&lt;/div&gt;
&lt;h3 style="color: black;"&gt;3単現のルール&lt;/h3&gt;
&lt;p&gt;今回の重要なトピックは「3単現」です。このルールは現在形の動詞に関連しています。例文&lt;span style="color: green;"&gt;&amp;#8220;She plays tennis every Tuesday.&amp;#8221;&lt;/span&gt;では、&lt;span style="color: red;"&gt;&amp;#8220;plays&amp;#8221;&lt;/span&gt;が注目すべき部分です。他の例文も考えてみましょう。&lt;span style="color: green;"&gt;&amp;#8220;You play basketball every day.&amp;#8221;&lt;/span&gt;、&lt;span style="color: green;"&gt;&amp;#8220;She plays tennis every Tuesday.&amp;#8221;&lt;/span&gt;で、&lt;span style="color: red;"&gt;&amp;#8220;play&amp;#8221;&lt;/span&gt;に&lt;span style="color: red;"&gt;&amp;#8220;s&amp;#8221;&lt;/span&gt;が追加されています。この&lt;span style="color: red;"&gt;&amp;#8220;s&amp;#8221;&lt;/span&gt;は何を意味するのでしょうか？それが「3単現」の&lt;span style="color: red;"&gt;&amp;#8220;s&amp;#8221;&lt;/span&gt;です。&lt;/p&gt;
&lt;p&gt;基本的に、英語の動詞には&lt;span style="color: red;"&gt;&amp;#8220;s&amp;#8221;&lt;/span&gt;を付けるルールがありますが、一部の例外があります。特に&lt;span style="color: red;"&gt;&amp;#8220;s&amp;#8221;&lt;/span&gt;を付けるのは、動詞の最後が&lt;span style="color: green;"&gt;&amp;#8220;-s&amp;#8221;&lt;/span&gt;、&lt;span style="color: green;"&gt;&amp;#8220;-x&amp;#8221;&lt;/span&gt;、&lt;span style="color: green;"&gt;&amp;#8220;-sh&amp;#8221;&lt;/span&gt;、&lt;span style="color: green;"&gt;&amp;#8220;-ch&amp;#8221;&lt;/span&gt;、&lt;span style="color: green;"&gt;&amp;#8220;-o&amp;#8221;&lt;/span&gt;のいずれかで終わる場合です。これらの語尾によって決まります。覚えやすくするため、「ソックス集中」（&lt;span style="color: blue;"&gt;Socks Concentration&lt;/span&gt;）という言葉を覚えてみてください。これらの語尾が出てきたら、&lt;span style="color: red;"&gt;&amp;#8220;es&amp;#8221;&lt;/span&gt;を付ける必要があります。&lt;/p&gt;
&lt;h3 style="color: black;"&gt;主語の人称&lt;/h3&gt;
&lt;p&gt;次に、英語の主語の「人称」について考えます。英語では主語が何人目の人かを示す言葉を使います。「一人目」は&lt;span style="color: green;"&gt;&amp;#8220;I&amp;#8221;&lt;/span&gt;、「二人目」は&lt;span style="color: green;"&gt;&amp;#8220;you&amp;#8221;&lt;/span&gt;、「三人目」は&lt;span style="color: green;"&gt;&amp;#8220;he&amp;#8221;&lt;/span&gt;や&lt;span style="color: green;"&gt;&amp;#8220;she&amp;#8221;&lt;/span&gt;です。また、「we」は&lt;span style="color: blue;"&gt;&amp;#8220;私たち&amp;#8221;&lt;/span&gt;で複数の場合を表します。最後に&lt;span style="color: green;"&gt;&amp;#8220;they&amp;#8221;&lt;/span&gt;は&lt;span style="color: blue;"&gt;&amp;#8220;彼ら&amp;#8221;&lt;/span&gt;または&lt;span style="color: blue;"&gt;&amp;#8220;彼女たち&amp;#8221;&lt;/span&gt;といった複数形を示します。&lt;/p&gt;
&lt;h3 style="color: black;"&gt;三人称単数の意味&lt;/h3&gt;
&lt;p&gt;「3単現」の主語である&lt;span style="color: green;"&gt;&amp;#8220;he&amp;#8221;&lt;/span&gt;や&lt;span style="color: green;"&gt;&amp;#8220;she&amp;#8221;&lt;/span&gt;は、一般に「一人目」ではなく「三人目」の人を指します。英語では会話の中で、自分自身が「一人目」、相手が「二人目」、その他の人が「三人目」と考えます。これが通常の使い方で、相手が「一人目」になるのは日本語と異なりま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0;"&gt;英語教室「サポート」の『過去問演習講座』：完璧な分析と対策を！&lt;/p&gt;
&lt;p&gt;&lt;a style="background-color: #ff8c00; color: white; padding: 5px 10px; text-align: center; text-decoration: none; display: inline-block; font-size: 14px;" href="https://eng-support.com/kouza/#過去問演習講座"&gt;詳細を見る&lt;/a&gt;&lt;/p&gt;
&lt;/div&gt;
&lt;/div&gt;
&lt;h3 style="color: black;"&gt;まとめ&lt;/h3&gt;
&lt;p&gt;要点を振り返りましょう。3単現は「一人目」ではなく「三人目」の人称を示します。また、3単現の動詞には&lt;span style="color: red;"&gt;&amp;#8220;s&amp;#8221;&lt;/span&gt;がつきますが、一部の語尾では&lt;span style="color: red;"&gt;&amp;#8220;es&amp;#8221;&lt;/span&gt;が使われます。英語の文において、文末には句点か疑問符が必要です。これらのルールを覚えて、英語の文法を理解する上での基礎を固めていきましょう。&lt;/p&gt;
&lt;p&gt;&amp;nbsp;&lt;/p&gt;
```
</t>
  </si>
  <si>
    <t xml:space="preserve">以下のページは「スニペット整合性」（本文と title/meta/H1/冒頭文）が弱い可能性があります。
まず【本文】を確認し、想定読者・悩み・解決範囲を把握してください。
そのうえで、GSCの主要クエリ（表示回数上位）を根拠に、
「検索意図に対して、タイトル/メタ/H1/冒頭120字がズレている点」を特定し、
ズレを解消するための修正案（タイトル/メタ/H1/冒頭）を提示してください。
※本文の“大改修”は前提にしません（必要なら追記ブロックは最大1つまで）。
【URL】https://dokkai-labo.tokyo/blog/181214/
【ページ分類】MC
【ページ分類の略語（このプロンプト内の定義）】
TP = トップページ（ホーム/サイトの入口）
SP = サービスページ（講座・コース・申込導線）
MC = メインコラム（コラム/解説/勉強法など集客記事）
SC = サブコラム（MCやSPを補強するための補助コラム※サイト定義に合わせて判断）
NW = ニュース/お知らせ（運用上は改善対象外として除外）
ST = 企業情報等のSEO対策を行わないこ固定ページ（運用上は改善対象外として除外）
- / 空欄 / 未分類 = 未分類（このスクリプトでは改善対象外として除外）
※未分類（空欄 / "-" / "未分類"）は作業対象に含めません。
【現状（スニペット要素）】
- タイトル：主張文・小論文の書き方入門──複数の意見を読んで自分の考えをまとめるコツ - 受験国語専門 読解ラボ東京 | 中学受験・大学受験対応の個別指導国語専門塾（オンライン・教室対応）
- メタ：「主張文とは？」「論述と小論文の違いは？」という中学生・高校生向けに、国語の主張文・批評文・小論文の基本と構成の立て方を整理。複数の意見を踏まえて、譲歩や反対意見も盛り込んだ説得力のある文章を書くコツを具体的に解説します。
- H1：主張文・小論文の書き方入門──複数の意見を読んで自分の考えをまとめるコツ
- 冒頭120字：今回は、小論文の書き方について解説します。ここで紹介する方法は、 慶應大学・AO入試・医学部入試・看護系入試 など、さまざまな入試形式に対応できる、 汎用性の高い小論文の書き方 です。 「小論文はセンスが必要」「何から書けばいいか分からない
【GSC主要クエリ（表示回数上位50件）】
- 評論文とは｜表示108｜CTR 0.00%｜順位1.0
- 主張を述べる｜表示20｜CTR 0.00%｜順位1.0
- 主張 書き方｜表示15｜CTR 0.00%｜順位8.8
- 小論文 譲歩｜表示9｜CTR 0.00%｜順位8.3
- 意見文 書き方｜表示8｜CTR 0.00%｜順位1.0
- 複数の意見｜表示8｜CTR 0.00%｜順位11.5
- 論考とは｜表示8｜CTR 0.00%｜順位2.9
- 主張の書き方｜表示7｜CTR 0.00%｜順位1.0
- 小論文 テーマ一覧 簡単｜表示5｜CTR 0.00%｜順位1.0
- 主張書き方｜表示4｜CTR 0.00%｜順位7.3
- 主張文 書き方｜表示3｜CTR 0.00%｜順位11.0
- 主張文とは｜表示3｜CTR 0.00%｜順位7.3
- 小論文 書き方｜表示3｜CTR 0.00%｜順位1.0
- 評論文 とは｜表示3｜CTR 0.00%｜順位1.0
- 論考 意味｜表示3｜CTR 0.00%｜順位3.0
- 小論｜表示2｜CTR 0.00%｜順位1.0
- 小論文 例文｜表示2｜CTR 0.00%｜順位3.0
- 意見｜表示2｜CTR 0.00%｜順位1.5
- 複数の意見を読んで 考えよう 文章｜表示2｜CTR 0.00%｜順位2.0
- 複数の意見を読んで 考えよう 解説｜表示2｜CTR 0.00%｜順位1.0
- 討論の例文｜表示2｜CTR 0.00%｜順位1.0
- 論○文 とは｜表示2｜CTR 0.00%｜順位1.0
- これの続きを考えて｜表示1｜CTR 0.00%｜順位1.0
- だから 論文｜表示1｜CTR 0.00%｜順位1.0
- もっと詳しく｜表示1｜CTR 0.00%｜順位2.0
- 主張とは 意味｜表示1｜CTR 0.00%｜順位1.0
- 主張を引っ込めて 譲る｜表示1｜CTR 0.00%｜順位1.0
- 互いに意見を論じる｜表示1｜CTR 0.00%｜順位5.0
- 反論｜表示1｜CTR 0.00%｜順位4.0
- 反論 例文｜表示1｜CTR 0.00%｜順位2.0
- 反論書き方｜表示1｜CTR 0.00%｜順位1.0
- 哲学エッセイ 書き方｜表示1｜CTR 0.00%｜順位1.0
- 小論文 あなたの考えを述べよ 構成｜表示1｜CTR 0.00%｜順位62.0
- 小論文 コツ 高校生｜表示1｜CTR 0.00%｜順位2.0
- 小論文 主張｜表示1｜CTR 0.00%｜順位4.0
- 小論文 本論｜表示1｜CTR 0.00%｜順位3.0
- 小論文 添削｜表示1｜CTR 0.00%｜順位1.0
- 小論文書き方 本｜表示1｜CTR 0.00%｜順位5.0
- 小論文書き方例｜表示1｜CTR 0.00%｜順位8.0
- 小論文段落変える｜表示1｜CTR 0.00%｜順位1.0
- 弁論 ネタ｜表示1｜CTR 0.00%｜順位2.0
- 弁論 書き方 例文｜表示1｜CTR 0.00%｜順位5.0
- 弁論大会 中学生 書き方｜表示1｜CTR 0.00%｜順位1.0
- 意見分とは｜表示1｜CTR 0.00%｜順位1.0
- 意見文 書き方 構成｜表示1｜CTR 0.00%｜順位3.0
- 書○論｜表示1｜CTR 0.00%｜順位1.0
- 本論とは｜表示1｜CTR 0.00%｜順位3.0
- 本論意味｜表示1｜CTR 0.00%｜順位4.0
- 私の意見｜表示1｜CTR 0.00%｜順位1.0
- 簡単なレポートの書き方｜表示1｜CTR 0.00%｜順位2.0
【参考：代表語（自動抽出）】評論文とは
【出力（必ずこの順）】
1) 本文の要約（想定読者・悩み・解決）
2) 検索意図の整理（主要クエリから2〜3パターン）
3) 不一致の指摘（タイトル/メタ/H1/冒頭のどこがズレているか）
4) 修正方針（“どの意図に寄せるか”を1つに決める）
5) 修正案（すべてコードブロック）
   - タイトル案3つ（全角35字前後＋56字以上の網羅型を1つ）
   - メタ案3つ（全角90字前後）
   - H1案2つ
   - 冒頭120字（2案：&lt;p&gt;で開始）
【禁則ワード（シート連動）】
以下の【禁則ワード】は、タイトル/メタ/導入文/見出し/本文のいずれにも原則使用しないでください。
言い換えが必要な場合は、自然な日本語に置換してください。
【禁則ワード】
- 崩れ
- 型
- 迷い
- 保留
- 固定
- 手順
- 立て直
- 最短
- 結論だけ
- 乱れ
- 三点確認
- 内部リンク
- 導線
- 設計
- 刺
- まず結論
- 整え
- 押し付けない案内
- 統一
- 次の一手
- 失点
- 確定
- サブコラム
- 30秒
- 1分
- CV
- 網羅
【本文】
```html
&lt;p&gt;&amp;nbsp;&lt;/p&gt;
&lt;p&gt;今回は、小論文の書き方について解説します。ここで紹介する方法は、&lt;strong&gt;慶應大学・AO入試・医学部入試・看護系入試&lt;/strong&gt;など、さまざまな入試形式に対応できる、&lt;strong&gt;汎用性の高い小論文の書き方&lt;/strong&gt;です。&lt;br /&gt;
「小論文はセンスが必要」「何から書けばいいか分からない」と感じている方でも、&lt;strong&gt;書き方のマニュアルさえ身につければ、誰でも論理的な文章が書けるようになります。&lt;/strong&gt;&lt;/p&gt;
&lt;p&gt;&lt;a href="https://dokkai-labo.tokyo/"&gt;国語個別指導の全体像はこちら&lt;/a&gt;&lt;/p&gt;
&lt;h2&gt;普遍的な小論文の書き方マニュアルとは&lt;/h2&gt;
&lt;p&gt;小論文の勉強は、他教科に比べて&lt;strong&gt;そこまで大変ではありません&lt;/strong&gt;。&lt;br /&gt;
夏頃から、他教科の息抜き程度に取り組んでおくだけでも、ほかの受験生に大きく差をつけることができます。&lt;/p&gt;
&lt;blockquote&gt;&lt;p&gt;「直前期になってから焦って始める」のではなく、&lt;br /&gt;
&lt;strong&gt;夏くらいからコツコツと「書き方の定番」を身につけておく&lt;/strong&gt;ことがベストです。&lt;/p&gt;&lt;/blockquote&gt;
&lt;p&gt;小論文が「そこまで大変ではない」と言える理由は、&lt;span style="color: #0000ff;"&gt;書き方のマニュアルさえ身につければ、毎回同じ流れで書けるようになる&lt;/span&gt;からです。&lt;/p&gt;
&lt;p&gt;なお、「定番」は分かっていても&lt;strong&gt;序論・本論・結論の配分&lt;/strong&gt;や&lt;strong&gt;論点の置き方&lt;/strong&gt;で迷う場合は、&lt;a href="https://dokkai-labo.tokyo/blog/shouronbunmaster/"&gt;小論文の構成｜序論本論結論の割合と論点整理&lt;/a&gt;もあわせて確認しておくと、組み立てが安定しやすくなります。&lt;/p&gt;
&lt;h3&gt;小論文の基本構造：4ステップの流れ&lt;/h3&gt;
&lt;p&gt;今回紹介するマニュアルは、次の&lt;strong&gt;4ステップ&lt;/strong&gt;で構成されます。&lt;/p&gt;
&lt;h4 class="rounded" style="background-color: whitesmoke; padding: 10px;"&gt;「&lt;span style="color: #0000ff;"&gt;論点&lt;/span&gt; → &lt;span style="color: #ff0000;"&gt;譲歩&lt;/span&gt; → &lt;span style="color: #339966;"&gt;論破&lt;/span&gt; → &lt;span style="color: #ff00ff;"&gt;結論&lt;/span&gt;」の流れでまとめる&lt;/h4&gt;
&lt;ul&gt;
&lt;li&gt;&lt;strong&gt;論点：&lt;/strong&gt;「イエス・ノー」で答えられるテーマを提示する部分&lt;/li&gt;
&lt;li&gt;&lt;strong&gt;譲歩：&lt;/strong&gt;自分と反対側の意見（反対意見）をいったん認め、整理して提示する部分&lt;/li&gt;
&lt;li&gt;&lt;strong&gt;論破：&lt;/strong&gt;譲歩で示した反対意見に反論し、自分の立場のほうが妥当であることを示す部分&lt;/li&gt;
&lt;li&gt;&lt;strong&gt;結論：&lt;/strong&gt;最終的な自分の主張を、簡潔にまとめる部分&lt;/li&gt;
&lt;/ul&gt;
&lt;p&gt;そもそも、小論文は&lt;strong&gt;「論点のある文章」＝論文の一種&lt;/strong&gt;です。&lt;br /&gt;
そのため、まず&lt;span style="color: #0000ff;"&gt;論点（イエス・ノーで答えられる問い）をはっきりさせる&lt;/span&gt;ことが出発点になります。&lt;/p&gt;
&lt;h2&gt;ステップ別解説：論点・譲歩・論破・結論&lt;/h2&gt;
&lt;h3&gt;ステップ1：論点を提示する（論点）&lt;/h3&gt;
&lt;p&gt;&lt;strong&gt;論点&lt;/strong&gt;とは、「イエス・ノーで答えられるテーマ」です。&lt;br /&gt;
小論文も論文の一種である以上、&lt;strong&gt;論点がなければ小論文とは言えません&lt;/strong&gt;。そのため、冒頭で論点を明示し、&lt;/p&gt;
&lt;ul&gt;
&lt;li&gt;自分が何について論じようとしているのか&lt;/li&gt;
&lt;li&gt;どの視点から話を進めるのか&lt;/li&gt;
&lt;/ul&gt;
&lt;p&gt;を、採点者にはっきりと示す必要があります。&lt;/p&gt;
&lt;p&gt;論点は、次のような形でつくると分かりやすくなります。&lt;/p&gt;
&lt;ul&gt;
&lt;li&gt;「◯◯という考え方は&lt;strong&gt;正しいのか&lt;/strong&gt;」&lt;/li&gt;
&lt;li&gt;「課題文の主張『〜〜』は&lt;strong&gt;妥当と言えるのか&lt;/strong&gt;」&lt;/li&gt;
&lt;/ul&gt;
&lt;p&gt;課題文付き小論文の場合も、&lt;br /&gt;
&lt;span style="color: #0000ff;"&gt;「課題文では〜と主張されている。その主張は正しいのか」&lt;/span&gt;&lt;br /&gt;
という形で論点を立てると、スムーズに書き始めることができます。&lt;/p&gt;
&lt;h3&gt;ステップ2：反対意見を認める（譲歩）&lt;/h3&gt;
&lt;p&gt;次のステップが&lt;strong&gt;譲歩&lt;/strong&gt;です。ここでは、&lt;/p&gt;
&lt;ul&gt;
&lt;li&gt;自分が「イエス」の立場なら、&lt;strong&gt;「ノー」の立場の意見&lt;/strong&gt;を&lt;/li&gt;
&lt;li&gt;自分が「ノー」の立場なら、&lt;strong&gt;「イエス」の立場の意見&lt;/strong&gt;を&lt;/li&gt;
&lt;/ul&gt;
&lt;p&gt;いったん認めて整理して書きます。&lt;/p&gt;
&lt;blockquote&gt;&lt;p&gt;いきなり自分の意見から入るのではなく、&lt;strong&gt;一度相手側に譲る＝譲歩する&lt;/strong&gt;ことで、&lt;br /&gt;
その後の自分の主張が&lt;strong&gt;より説得的に見える&lt;/strong&gt;ようになります。&lt;/p&gt;&lt;/blockquote&gt;
&lt;p&gt;譲歩の役割は主に二つです。&lt;/p&gt;
&lt;ul&gt;
&lt;li&gt;対立する意見を理解したうえで自分の意見を述べていることを示し、&lt;strong&gt;視野の広さ&lt;/strong&gt;をアピールできる&lt;/li&gt;
&lt;li&gt;あとで&lt;strong&gt;論破（反論）するための土台&lt;/strong&gt;をつくる&lt;/li&gt;
&lt;/ul&gt;
&lt;p&gt;「自分と違う立場の人は、なぜそう考えるのか？」を筋道立てて書くのがポイントです。&lt;/p&gt;
&lt;h3&gt;ステップ3：反対意見に反論する（論破）&lt;/h3&gt;
&lt;p&gt;譲歩で&lt;strong&gt;反対意見&lt;/strong&gt;を取り上げたら、次はそれを&lt;strong&gt;論破&lt;/strong&gt;（反論）します。&lt;/p&gt;
&lt;p&gt;ここでは、&lt;/p&gt;
&lt;ul&gt;
&lt;li&gt;譲歩で挙げた意見が&lt;strong&gt;なぜ不十分なのか・どこに問題があるのか&lt;/strong&gt;&lt;/li&gt;
&lt;li&gt;それに対して、自分の立場が&lt;strong&gt;なぜより妥当・有効なのか&lt;/strong&gt;&lt;/li&gt;
&lt;/ul&gt;
&lt;p&gt;を具体的な理由を挙げて説明していきます。&lt;/p&gt;
&lt;p&gt;この&lt;strong&gt;「譲歩 → 論破」&lt;/strong&gt;の流れが、&lt;br /&gt;
小論文全体の説得力を大きく左右する重要な部分です。&lt;/p&gt;
&lt;h3&gt;ステップ4：最終的な主張をまとめる（結論）&lt;/h3&gt;
&lt;p&gt;最後に、これまでの流れを踏まえて、&lt;strong&gt;自分の意見を結論として簡潔にまとめ&lt;/strong&gt;ます。&lt;/p&gt;
&lt;ul&gt;
&lt;li&gt;最初に提示した「論点」に対して、最終的に&lt;strong&gt;イエスなのか・ノーなのか&lt;/strong&gt;を明示する&lt;/li&gt;
&lt;li&gt;本文で述べてきた論破の内容と矛盾しないように、&lt;strong&gt;スッキリとした一文&lt;/strong&gt;に落とし込む&lt;/li&gt;
&lt;/ul&gt;
&lt;p&gt;このとき、&lt;strong&gt;新しい情報をいきなり持ち込まない&lt;/strong&gt;ことが重要です。&lt;br /&gt;
あくまでも、これまでの議論を要約して「だから私は〜と考える」とまとめる形にしましょう。&lt;/p&gt;
&lt;h2&gt;具体例で見る：4ステップ小論文の組み立て方&lt;/h2&gt;
&lt;h3&gt;例題&lt;/h3&gt;
&lt;h6 class="rounded" style="background-color: whitesmoke; padding: 10px;"&gt;&lt;strong&gt;例題&lt;/strong&gt;&lt;br /&gt;
大学において、すべてを英語で行う講義が増えてきている。&lt;br /&gt;
その風潮に対するあなたの考えを600字以内でまとめなさい。&lt;/h6&gt;
&lt;p&gt;この例題を使って、「論点 → 譲歩 → 論破 → 結論」の流れで答案を組み立ててみましょう。&lt;/p&gt;
&lt;h3&gt;ステップ1：論点を立てる&lt;/h3&gt;
&lt;p&gt;まずは&lt;strong&gt;論点&lt;/strong&gt;をはっきりさせます。ここでは、&lt;/p&gt;
&lt;ul&gt;
&lt;li&gt;「授業のすべてを英語で行うという風潮は&lt;strong&gt;正しいのか&lt;/strong&gt;」&lt;/li&gt;
&lt;/ul&gt;
&lt;p&gt;という形にすれば十分です。&lt;/p&gt;
&lt;p&gt;課題文付きの場合には、&lt;/p&gt;
&lt;ul&gt;
&lt;li&gt;「課題文では『〜〜』と主張されていた。その主張は&lt;strong&gt;正しいのか&lt;/strong&gt;」&lt;/li&gt;
&lt;/ul&gt;
&lt;p&gt;という形で論点を作ると、どんなテーマにも応用しやすくなります。&lt;/p&gt;
&lt;h3&gt;ステップ2：英語化を支持する立場を整理する（譲歩）&lt;/h3&gt;
&lt;p&gt;次は&lt;strong&gt;譲歩&lt;/strong&gt;です。ここでは、&lt;strong&gt;世間の流れに反対の立場&lt;/strong&gt;をとってみましょう。&lt;br /&gt;
つまり、自分は「すべての授業を英語で行うのは好ましくない」と考える立場に立ちます。&lt;/p&gt;
&lt;p&gt;そのうえで、譲歩ではあえて、&lt;/p&gt;
&lt;ul&gt;
&lt;li&gt;「すべての授業を英語で行うのは正しい」&lt;/li&gt;
&lt;/ul&gt;
&lt;p&gt;という意見を整理して書いていきます。&lt;/p&gt;
&lt;p&gt;たとえば、&lt;/p&gt;
&lt;ul&gt;
&lt;li&gt;現代は&lt;strong&gt;グローバル化&lt;/strong&gt;が進んでおり、世界共通語である英語が必須になっている&lt;/li&gt;
&lt;li&gt;すべての授業を英語で行えば、学生の英語力は自然と高まる&lt;/li&gt;
&lt;li&gt;そのため、「授業は英語で行うべきだ」という風潮は&lt;strong&gt;一見もっともらしく見える&lt;/strong&gt;&lt;/li&gt;
&lt;/ul&gt;
&lt;p&gt;といった内容をまとめれば、譲歩の段落が完成します。&lt;/p&gt;
&lt;h3&gt;ステップ3：英語偏重を批判する（論破）&lt;/h3&gt;
&lt;p&gt;続いて&lt;strong&gt;論破&lt;/strong&gt;です。&lt;br /&gt;
譲歩で示した「授業の英語化は正しい」という意見に対し、どこに問題があるのかを指摘していきます。&lt;/p&gt;
&lt;p&gt;たとえば、次のように考えられます。&lt;/p&gt;
&lt;ul&gt;
&lt;li&gt;グローバル化の時代に必要なのは、英語力だけではない&lt;/li&gt;
&lt;li&gt;英語が流暢でも、&lt;strong&gt;教養や専門知識、実力が不足していれば通用しない&lt;/strong&gt;&lt;/li&gt;
&lt;li&gt;むしろグローバル化したからこそ、&lt;strong&gt;自国の文化や歴史を含む教養・実力を深める必要&lt;/strong&gt;が高まっている&lt;/li&gt;
&lt;li&gt;高度な内容を学ぶ際には、英語よりも&lt;strong&gt;母語（日本語）で教育を受けるほうが理解が深まりやすい&lt;/strong&gt;&lt;/li&gt;
&lt;/ul&gt;
&lt;p&gt;このような理由を示すことで、&lt;/p&gt;
&lt;p&gt;&lt;strong&gt;「英語で授業を行うこと」よりも「日本語でしっかりと教養・知識・実力を養うこと」のほうが、長期的に見て有意義である&lt;/strong&gt;&lt;/p&gt;
&lt;p&gt;という論破につなげることができます。&lt;/p&gt;
&lt;h3&gt;ステップ4：自分の立場を簡潔に示す（結論）&lt;/h3&gt;
&lt;p&gt;最後に、ここまでの議論を踏まえて、結論として次のようにまとめます。&lt;/p&gt;
&lt;ul&gt;
&lt;li&gt;「授業のすべてを英語で行うのはよいことであるという風潮はおかしいと思う」&lt;/li&gt;
&lt;/ul&gt;
&lt;p&gt;この一文で、&lt;strong&gt;論点「英語化の風潮は正しいのか」&lt;/strong&gt;に対する自分の答えを、はっきり示すことができます。&lt;/p&gt;
&lt;h2&gt;小論文を効率よく上達させるためのポイント&lt;/h2&gt;
&lt;h3&gt;マニュアルに沿って、まずは数問書いてみる&lt;/h3&gt;
&lt;p&gt;いかがでしょうか。&lt;br /&gt;
ここまでのようなマニュアルに基づけば、&lt;span style="color: #0000ff;"&gt;比較的簡単に論理的で説得力のある文章が書けるように&lt;/span&gt;なります。&lt;/p&gt;
&lt;ul&gt;
&lt;li&gt;夏の間に、今回のマニュアルに従って&lt;strong&gt;最低4問程度&lt;/strong&gt;は小論文の問題を解いてみる&lt;/li&gt;
&lt;li&gt;毎回必ず、&lt;strong&gt;論点 → 譲歩 → 論破 → 結論&lt;/strong&gt;の順で構成してみる&lt;/li&gt;
&lt;/ul&gt;
&lt;p&gt;このようにして、&lt;strong&gt;土台となる「定番」&lt;/strong&gt;をしっかり固めておくことが大切です。&lt;/p&gt;
&lt;h3&gt;必ず第三者に添削してもらう&lt;/h3&gt;
&lt;p&gt;また、小論文は&lt;strong&gt;自分では気づきにくいクセや論理の穴&lt;/strong&gt;が多い科目です。&lt;br /&gt;
そのため、&lt;span style="color: #0000ff;"&gt;解いたら必ず、信頼できる先生に見てもらうこと&lt;/span&gt;をおすすめします。&lt;/p&gt;
&lt;ul&gt;
&lt;li&gt;譲歩の内容が表面的になっていないか&lt;/li&gt;
&lt;li&gt;論破の部分で、きちんと反対意見を打ち消せているか&lt;/li&gt;
&lt;li&gt;結論が、論点と論破の内容ときちんと対応しているか&lt;/li&gt;
&lt;/ul&gt;
&lt;p&gt;こうした点を&lt;strong&gt;客観的にチェック&lt;/strong&gt;してもらうことで、短期間でも大きくレベルアップできます。&lt;/p&gt;
&lt;h2&gt;当塾の小論文指導について&lt;/h2&gt;
&lt;h3&gt;1対1の個別指導・オンラインでも受講可能&lt;/h3&gt;
&lt;p&gt;「信頼できる先生に見てもらうのが大事なのは分かるけれど、身近にそういう人がいない」という方もいらっしゃると思います。&lt;br /&gt;
そのような場合は、私が主宰する&lt;strong&gt;「読解ラボ東京」&lt;/strong&gt;にご相談ください。&lt;/p&gt;
&lt;ul&gt;
&lt;li&gt;当塾では、&lt;strong&gt;1対1の個別指導&lt;/strong&gt;を開講しており、小論文対策にも対応しています。&lt;/li&gt;
&lt;li&gt;教室型の授業に加えて、&lt;span style="color: #0000ff;"&gt;同様の授業をオンラインでも開講&lt;/span&gt;しているため、&lt;strong&gt;全国どこからでも受講可能&lt;/strong&gt;です。&lt;/li&gt;
&lt;/ul&gt;
&lt;p&gt;オンライン授業の詳細は、&lt;strong&gt;&lt;a href="https://dokkai-labo.tokyo/kobetsuonline01/" target="_blank" rel="noopener noreferrer"&gt;コチラ&lt;/a&gt;&lt;/strong&gt;をご覧ください。&lt;br /&gt;
&lt;strong&gt;一人ひとりの実力にあった問題を選定し、有効な添削・解説を提供&lt;/strong&gt;いたします。&lt;/p&gt;
&lt;h3&gt;対象となる受験・志望校の例&lt;/h3&gt;
&lt;p&gt;当塾の小論文指導は、次のような受験形態・志望者の方に特におすすめです。&lt;/p&gt;
&lt;ul&gt;
&lt;li&gt;医学部受験をされる方&lt;/li&gt;
&lt;li&gt;慶應大学・首都大学東京（東京都立大学）を受験される方&lt;/li&gt;
&lt;li&gt;看護系学部を志望される方&lt;/li&gt;
&lt;li&gt;AO入試を利用される方&lt;/li&gt;
&lt;li&gt;その他、小論文が合否を左右する入試を受ける方全般&lt;/li&gt;
&lt;/ul&gt;
&lt;p&gt;小論文指導・個別指導に関するお問い合わせは、&lt;strong&gt;&lt;a href="https://dokkai-labo.tokyo/contact/" target="_blank" rel="noopener noreferrer"&gt;お問い合わせフォーム&lt;/a&gt;&lt;/strong&gt;よりお気軽にご連絡ください。&lt;/p&gt;
&lt;h2&gt;まとめ：小論文は「定番」を身につければ怖くない&lt;/h2&gt;
&lt;ul&gt;
&lt;li&gt;小論文は、&lt;strong&gt;「論点のある文章」＝論文の一種&lt;/strong&gt;であり、イエス・ノーで答えられる論点を必ず立てる。&lt;/li&gt;
&lt;li&gt;書き方のマニュアルは、&lt;strong&gt;「論点 → 譲歩 → 論破 → 結論」&lt;/strong&gt;という4ステップ。&lt;/li&gt;
&lt;li&gt;まずは論点をはっきりさせ、反対意見をいったん認める（譲歩）。&lt;/li&gt;
&lt;li&gt;そのうえで、反対意見の弱点を指摘し、自分の立場の妥当性を示す（論破）。&lt;/li&gt;
&lt;li&gt;最後に、これまでの議論を一文でまとめた&lt;strong&gt;結論&lt;/strong&gt;を述べる。&lt;/li&gt;
&lt;li&gt;夏頃から、他教科の息抜きとしてでも構わないので、小論文に触れ始めるのが理想。&lt;/li&gt;
&lt;li&gt;最低でも&lt;strong&gt;数問はこのマニュアルに沿って書き、信頼できる先生に添削してもらう&lt;/strong&gt;ことが重要。&lt;/li&gt;
&lt;li&gt;添削環境がなければ、&lt;strong&gt;読解ラボ東京の個別指導・オンライン授業&lt;/strong&gt;の活用も有効。&lt;/li&gt;
&lt;/ul&gt;
&lt;p&gt;小論文は、特別な「文才」がないと書けないものではありません。&lt;br /&gt;
&lt;strong&gt;普遍的な「定番」と、それを使いこなすための練習&lt;/strong&gt;さえ積めば、誰でも論理的で説得力のある文章を書けるようになります。&lt;br /&gt;
入試本番で自信を持って答案を書けるよう、ぜひ早めに準備を始めていきましょう。&lt;/p&gt;
&lt;p&gt;&amp;nbsp;&lt;/p&gt;
&lt;p&gt;小論文の仕上げ段階では、&lt;a href="https://dokkai-labo.tokyo/blog/shouronbunmaster/"&gt;小論文の構成｜序論本論結論の割合と論点整理&lt;/a&gt;で「配分」と「論点整理」を確認し、本文の組み立てを崩さずに整えると、答案の安定感が上がります。&lt;/p&gt;
&lt;p&gt;&amp;nbsp;&lt;/p&gt;
&lt;p&gt;&lt;!-- [ /.socialSet ] --&gt;&lt;/p&gt;
&lt;p&gt;&lt;!-- [ /.socialSet ] --&gt;&lt;/p&gt;
&lt;div class="alert alert-primary p-3 mt-4" role="alert"&gt;
&lt;p class="mb-2"&gt;&lt;strong&gt;要旨を正しく抽出できない弊害は、国語の不合格を決定づけます。&lt;/strong&gt;&lt;/p&gt;
&lt;p class="mb-1"&gt;本文の核を外した解答で減点を繰り返せば、悪い癖が身についてしまい、最終的な合格ラインの合計点に跳ね返る致命的な打撃となります。&lt;/p&gt;
&lt;p class="mb-3"&gt;記述の精度が上がらないのは、一重に要素分解の不一致が原因です。&lt;/p&gt;
&lt;div class="d-grid gap-2"&gt;&lt;a class="btn btn-primary btn-lg" href="https://dokkai-labo.tokyo/kobetsuonline01/"&gt;合格力を叩き込む個別指導の受講はこちら&lt;/a&gt;&lt;br /&gt;
&lt;a class="btn btn-outline-primary btn-lg" href="https://dokkai-labo.tokyo/blog/161214/"&gt;読解ラボの指導方針を詳しく知る&lt;/a&gt;&lt;/div&gt;
&lt;hr class="my-3" /&gt;
&lt;div class="d-flex flex-column gap-1"&gt;&lt;a href="https://dokkai-labo.tokyo/contact/"&gt;体験授業・入塾相談の予約フォーム&lt;/a&gt;&lt;br /&gt;
&lt;a href="https://dokkai-labo.tokyo/profile/"&gt;代表講師プロフィールと実績&lt;/a&gt;&lt;br /&gt;
&lt;a href="https://dokkai-labo.tokyo/access/"&gt;教室へのアクセス・所在地&lt;/a&gt;&lt;br /&gt;
&lt;a href="https://dokkai-labo.tokyo/blog/"&gt;中学受験国語の攻略記事一覧&lt;/a&gt;&lt;/div&gt;
&lt;/div&gt;
```
</t>
  </si>
  <si>
    <t xml:space="preserve">以下のページは「スニペット整合性」（本文と title/meta/H1/冒頭文）が弱い可能性があります。
まず【本文】を確認し、想定読者・悩み・解決範囲を把握してください。
そのうえで、GSCの主要クエリ（表示回数上位）を根拠に、
「検索意図に対して、タイトル/メタ/H1/冒頭120字がズレている点」を特定し、
ズレを解消するための修正案（タイトル/メタ/H1/冒頭）を提示してください。
※本文の“大改修”は前提にしません（必要なら追記ブロックは最大1つまで）。
【URL】https://natsui-sansu-juku.com/column/zukei/
【ページ分類】MC
【ページ分類の略語（このプロンプト内の定義）】
TP = トップページ（ホーム/サイトの入口）
SP = サービスページ（講座・コース・申込導線）
MC = メインコラム（コラム/解説/勉強法など集客記事）
SC = サブコラム（MCやSPを補強するための補助コラム※サイト定義に合わせて判断）
NW = ニュース/お知らせ（運用上は改善対象外として除外）
ST = 企業情報等のSEO対策を行わないこ固定ページ（運用上は改善対象外として除外）
- / 空欄 / 未分類 = 未分類（このスクリプトでは改善対象外として除外）
※未分類（空欄 / "-" / "未分類"）は作業対象に含めません。
【現状（スニペット要素）】
- タイトル：図形が苦手な小学生の3つの特徴と克服法｜中学受験算数の図形問題を得意にするコツ - 中学受験専門 夏井算数塾
- メタ：図形が苦手な小学生に多い特徴は、図を写さない・数値を書き込めない・定理や用語があいまい、の3つ。中学受験算数の図形問題で点を落としやすい原因を整理し、家庭でできる直し方（写す／書き込む／理解する）を具体的に解説します。
- H1：「図形だけ極端にできない」小学生へ｜中学受験算数の図形克服のポイント３つ
- 冒頭120字：中学入試で避けて通れない「図形問題」 中学入試の算数では、 「図形問題」は必ず出題される分野 です。平面図形・立体図形・図形の移動・角度・面積・体積など、様々な形式で出題されるため、 図形が苦手なままでは合格点に届きにくくなってしまいます。
【GSC主要クエリ（表示回数上位50件）】
- 図形が苦手な人 特徴｜表示113｜CTR 0.88%｜順位4.0
- 図形が得意になる方法 小学生｜表示36｜CTR 0.00%｜順位2.0
- 図形 苦手 なぜ｜表示29｜CTR 0.00%｜順位7.2
- 図形 苦手｜表示23｜CTR 0.00%｜順位6.8
- 図形が苦手 小学生｜表示21｜CTR 0.00%｜順位3.4
- 図形が苦手｜表示19｜CTR 0.00%｜順位1.0
- 図形問題 苦手 理由｜表示16｜CTR 0.00%｜順位4.0
- 中学受験 図形問題 コツ｜表示14｜CTR 0.00%｜順位8.0
- 図形 得意になる方法｜表示10｜CTR 0.00%｜順位6.7
- 図形 苦手 克服｜表示10｜CTR 0.00%｜順位2.4
- 図形苦手｜表示10｜CTR 0.00%｜順位2.3
- 中学受験 図形 パターン｜表示8｜CTR 0.00%｜順位8.8
- 図形問題 苦手｜表示8｜CTR 0.00%｜順位2.3
- 小学生 図形 苦手｜表示8｜CTR 0.00%｜順位1.0
- 空間図形 公式 裏ワザ｜表示5｜CTR 0.00%｜順位2.6
- 中学生 苦手 図形｜表示4｜CTR 0.00%｜順位56.3
- 算数 図形 苦手｜表示4｜CTR 0.00%｜順位6.3
- 公立高校入試 図形問題｜表示2｜CTR 0.00%｜順位5.0
- 図形が苦手な人｜表示2｜CTR 0.00%｜順位5.5
- 図形の解き方｜表示2｜CTR 0.00%｜順位1.5
- 展開図 苦手な人｜表示2｜CTR 0.00%｜順位7.0
- 中学入試 図形問題｜表示1｜CTR 0.00%｜順位4.0
- 図形 公式 中学 覚え方｜表示1｜CTR 0.00%｜順位2.0
- 図形 問題 小6｜表示1｜CTR 0.00%｜順位6.0
- 図形と計量 公式｜表示1｜CTR 0.00%｜順位8.0
- 図形と量｜表示1｜CTR 0.00%｜順位5.0
- 図形の調べ方｜表示1｜CTR 0.00%｜順位3.0
- 図形問題 小学生 難しい｜表示1｜CTR 0.00%｜順位19.0
- 図形問題 得意な人｜表示1｜CTR 0.00%｜順位17.0
- 図形問題 難しい 小学生｜表示1｜CTR 0.00%｜順位4.0
- 数学 図形 苦手｜表示1｜CTR 0.00%｜順位2.0
- 相似 裏ワザ｜表示1｜CTR 0.00%｜順位7.0
- 空間図形 わからない｜表示1｜CTR 0.00%｜順位5.0
- 空間図形 解き方｜表示1｜CTR 0.00%｜順位4.0
【参考：代表語（自動抽出）】図形が苦手な人
【出力（必ずこの順）】
1) 本文の要約（想定読者・悩み・解決）
2) 検索意図の整理（主要クエリから2〜3パターン）
3) 不一致の指摘（タイトル/メタ/H1/冒頭のどこがズレているか）
4) 修正方針（“どの意図に寄せるか”を1つに決める）
5) 修正案（すべてコードブロック）
   - タイトル案3つ（全角35字前後＋56字以上の網羅型を1つ）
   - メタ案3つ（全角90字前後）
   - H1案2つ
   - 冒頭120字（2案：&lt;p&gt;で開始）
【禁則ワード（シート連動）】
以下の【禁則ワード】は、タイトル/メタ/導入文/見出し/本文のいずれにも原則使用しないでください。
言い換えが必要な場合は、自然な日本語に置換してください。
【禁則ワード】
- 崩れ
- 型
- 迷い
- 保留
- 固定
- 手順
- 立て直
- 最短
- 結論だけ
- 乱れ
- 三点確認
- 内部リンク
- 導線
- 設計
- 刺
- まず結論
- 整え
- 押し付けない案内
- 統一
- 次の一手
- 失点
- 確定
- サブコラム
- 30秒
- 1分
- CV
- 網羅
【本文】
```html
&lt;h2&gt;中学入試で避けて通れない「図形問題」&lt;/h2&gt;
&lt;p&gt;中学入試の算数では、&lt;strong&gt;「図形問題」は必ず出題される分野&lt;/strong&gt;です。平面図形・立体図形・図形の移動・角度・面積・体積など、様々な形式で出題されるため、&lt;strong&gt;図形が苦手なままでは合格点に届きにくくなってしまいます。&lt;/strong&gt;&lt;/p&gt;
&lt;p&gt;図形を含む主要単元（図形・速さ・場合の数）の整理は、&lt;a href="https://natsui-sansu-juku.com/column/hub-zukei-hayasa/"&gt;&lt;strong&gt;中学受験算数｜図形・速さ・場合の数（全体像はこちら）&lt;/strong&gt;&lt;/a&gt;にまとめています。&lt;/p&gt;
&lt;p&gt;一方で、実際の指導現場では、図形問題に苦手意識を持つ小学生を多く見かけます。&lt;br /&gt;
なぜ図形が難しく感じるのか。その原因を整理し、正しい対策を行うことで、図形は必ず「得点源」に変えていくことができます。&lt;/p&gt;
&lt;p style="margin: 12px 0 0; padding: 10px 12px; border-left: 4px solid #16a34a; background: rgba(22,163,74,.06); border-radius: 10px; color: #111827; line-height: 1.7;"&gt;もし「外部の力を使うべきか迷っている」段階なら、先に &lt;a style="color: #0f7a35; font-weight: 900; text-decoration: none; border-bottom: 2px solid rgba(22,163,74,.35);" href="https://natsui-sansu-juku.com/column/kobetsu_mayoi_judge/"&gt;判断材料（整理ページ）&lt;/a&gt; を見てから戻ってきても大丈夫です。&lt;/p&gt;
&lt;h2&gt;図形問題を不得意に感じる小学生の３つの特徴&lt;/h2&gt;
&lt;h3&gt;特徴１：図形をノートに写さない&lt;/h3&gt;
&lt;p&gt;図形問題を解くときに、&lt;strong&gt;問題用紙にある図だけを眺めて、すぐに式を立てようとしていませんか？&lt;/strong&gt;&lt;br /&gt;
図形をノートに写す作業には、次のような大切な意味があります。&lt;/p&gt;
&lt;ul&gt;
&lt;li&gt;どのような図形なのかを、目と手を通して&lt;strong&gt;立体的に捉え直せる&lt;/strong&gt;&lt;/li&gt;
&lt;li&gt;&lt;strong&gt;何を求めるべきなのか&lt;/strong&gt;を意識しながら図を整理できる&lt;/li&gt;
&lt;li&gt;補助線を引いたり、展開図を書いたりしながら、&lt;strong&gt;新しい見方・解き方を発見できる&lt;/strong&gt;&lt;/li&gt;
&lt;/ul&gt;
&lt;p&gt;特に、円の問題や図形の移動などでは、&lt;strong&gt;自分の手で図を書き出したり、展開図を正しく描くこと&lt;/strong&gt;が非常に重要です。角度が分かる箇所があれば、その都度書き込んでいきましょう。&lt;/p&gt;
&lt;p&gt;また、複雑に見える図形でも、&lt;span style="color: #0000ff;"&gt;&lt;span style="color: #ff0000;"&gt;必要な部分だけを抜き出すと、実はとてもシンプルな図形に分解できる&lt;/span&gt;&lt;span style="color: #000000;"&gt;ことがあります。&lt;/span&gt;&lt;/span&gt;&lt;br /&gt;
図を写さずに式だけで処理しようとすると、こうした「気づき」が生まれにくくなり、いつまでも図形が難しく感じられてしまいます。&lt;/p&gt;
&lt;p&gt;&lt;strong&gt;問題を早く正確に解けるようになるためにも、「図形をノートに写す→何を問われているかを整理する→解きやすい図に描き直す」という流れを習慣化することが大切です。&lt;/strong&gt;&lt;/p&gt;
&lt;h3&gt;特徴２：必要な数値を「きれいに」書き込めない&lt;/h3&gt;
&lt;p&gt;中学入試の図形問題では、&lt;/p&gt;
&lt;ul&gt;
&lt;li&gt;問題文の数値がすべて図に書き込まれている場合&lt;/li&gt;
&lt;li&gt;一部だけ図に書かれていて、残りは自分で書き込む必要がある場合&lt;/li&gt;
&lt;/ul&gt;
&lt;p&gt;など、さまざまなパターンがあります。&lt;/p&gt;
&lt;p&gt;&lt;strong&gt;問題文を読みながら、すでに分かっている数値や、解いていく途中で新たに分かった数値を、図に整理して書き入れること&lt;/strong&gt;で、図形の状況を正確に把握できるようになります。&lt;/p&gt;
&lt;p&gt;しかし、計算過程として出した数値が合っていても、&lt;strong&gt;図に雑に書き込んでしまうと、図形を正しく理解できません。&lt;/strong&gt;&lt;br /&gt;
線と数値の位置関係が分かりにくかったり、どの長さを示す数値なのか曖昧になったりすると、&lt;/p&gt;
&lt;ul&gt;
&lt;li&gt;計算結果が合っているか不安になる&lt;/li&gt;
&lt;li&gt;計算ミスが起きていても気づけない&lt;/li&gt;
&lt;/ul&gt;
&lt;p&gt;といった状況を招いてしまいます。&lt;/p&gt;
&lt;p&gt;&lt;span style="color: #ff0000;"&gt;確認作業をスムーズに行うためにも、「必要な数値を、誰が見てもわかるように、きれいに書き込む」ことを強く意識しましょう。&lt;/span&gt;&lt;br /&gt;
これは入試本番に限らず、日々の家庭学習や塾のテキスト演習の段階から身につけておくべき大切な習慣です。&lt;/p&gt;
&lt;h3&gt;特徴３：定理や用語を理解できていない&lt;/h3&gt;
&lt;p&gt;中学入試の算数において、図形分野で頻出となる&lt;strong&gt;定理や公式を暗記することは必要不可欠&lt;/strong&gt;です。たとえば、&lt;/p&gt;
&lt;ul&gt;
&lt;li&gt;平行線と角、円周角の定理&lt;/li&gt;
&lt;li&gt;三角形・四角形の内角の和&lt;/li&gt;
&lt;li&gt;台形の面積公式、柱や錐の体積公式&lt;/li&gt;
&lt;/ul&gt;
&lt;p&gt;などです。&lt;/p&gt;
&lt;p&gt;しかし、&lt;span style="color: #0000ff;"&gt;「言葉としては覚えているが、それが何を表しているのかが分かっていない」&lt;/span&gt;という状態だと、問題を前にしたときに、&lt;/p&gt;
&lt;ul&gt;
&lt;li&gt;どの定理・公式を使えばよいのか見当がつかない&lt;/li&gt;
&lt;li&gt;用語の意味が曖昧で、問題文自体が理解できない&lt;/li&gt;
&lt;/ul&gt;
&lt;p&gt;という状況に陥ってしまいます。&lt;/p&gt;
&lt;p&gt;例えば、図形問題に出てくる用語──&lt;strong&gt;平行・上底・下底・母線&lt;/strong&gt;などは、&lt;strong&gt;自分の言葉で説明できて初めて「分かっている」と言えます。&lt;/strong&gt;&lt;br /&gt;
曖昧なままにせず、図と結びつけながらきちんと覚えておくことが大切です。&lt;/p&gt;
&lt;p&gt;&lt;span style="color: #ff0000;"&gt;定理や公式、用語を「暗記し、意味まで理解する」ことができれば、問題に対して適切なアプローチができるようになります。&lt;/span&gt;&lt;br /&gt;
逆に、定理や公式の理解が曖昧なままだと、&lt;strong&gt;どの公式を用いるべきか正しい判断ができず、手が止まってしまう&lt;/strong&gt;原因になります。&lt;/p&gt;
&lt;p&gt;図形問題に対して正しい定理や公式を選択できるようになるには、&lt;strong&gt;毎日コツコツと図形問題を解く習慣&lt;/strong&gt;が不可欠です。問題数をこなしていくうちに、「この形ならこの定理」「この状況ならこの公式」と自然に結びつくようになっていきます。&lt;/p&gt;
&lt;h2&gt;図形問題を得意にするための学習のコツ&lt;/h2&gt;
&lt;p&gt;ここまで紹介した「３つの特徴」を裏返せば、そのまま&lt;strong&gt;図形問題を得意にするためのポイント&lt;/strong&gt;になります。&lt;/p&gt;
&lt;ul&gt;
&lt;li&gt;&lt;strong&gt;必ず図をノートに写し、自分の手で補助線や展開図を書いて考える&lt;/strong&gt;&lt;/li&gt;
&lt;li&gt;&lt;strong&gt;分かった数値や条件を、図にきれいに整理して書き込む&lt;/strong&gt;&lt;/li&gt;
&lt;li&gt;&lt;strong&gt;定理・公式・用語を暗記し、図と結びつけて意味まで理解する&lt;/strong&gt;&lt;/li&gt;
&lt;li&gt;毎日少しずつでも図形問題に触れ、「図形に慣れる時間」を確保する&lt;/li&gt;
&lt;/ul&gt;
&lt;p&gt;また、&lt;strong&gt;立体図形が特に苦手な場合&lt;/strong&gt;は、次のページもあわせてご覧ください。&lt;/p&gt;
&lt;p&gt;▶︎ &lt;a href="https://natsui-sansu-juku.com/column/rittaizukei/" target="_blank" rel="noopener noreferrer"&gt;中学入試算数で頻出する立体図形を克服する方法&lt;/a&gt;&lt;/p&gt;
&lt;h2&gt;当塾の取り組み──図形問題が苦手な生徒へのアプローチ&lt;/h2&gt;
&lt;p&gt;当塾では、&lt;a href="https://natsui-sansu-juku.com/kobetsu/" target="_blank" rel="noopener noreferrer"&gt;完全１対１の個別指導&lt;/a&gt;で、算数の図形問題が苦手な生徒さんに対して&lt;strong&gt;一人ひとりに合わせたアプローチ&lt;/strong&gt;を行っています。&lt;/p&gt;
&lt;ul&gt;
&lt;li&gt;完全オーダーメイドの授業で、&lt;strong&gt;自分では気づきにくい弱点&lt;/strong&gt;を丁寧に洗い出す&lt;/li&gt;
&lt;li&gt;苦手な図形のパターンに絞って、類似問題を繰り返し演習し、&lt;strong&gt;「分かる」から「できる」状態へ&lt;/strong&gt;定着させる&lt;/li&gt;
&lt;li&gt;図や補助線の引き方、数値の書き込み方など、&lt;strong&gt;答案の書き方レベルから指導&lt;/strong&gt;する&lt;/li&gt;
&lt;/ul&gt;
&lt;p&gt;当塾の授業は、&lt;a href="https://natsui-sansu-juku.com/column/kokogachigau/" target="_blank" rel="noopener noreferrer"&gt;夏井算数塾・個別指導はココが違う！&lt;/a&gt;にある通り、効率的な授業と復習が両立できるシステムとなっています。&lt;/p&gt;
&lt;p&gt;また、当塾の講座は&lt;a href="https://natsui-sansu-juku.com/kobetsu_online/" target="_blank" rel="noopener noreferrer"&gt;オンライン&lt;/a&gt;でも受講可能です。&lt;br /&gt;
&lt;a href="https://natsui-sansu-juku.com/column/onlinekobetsu3/" target="_blank" rel="noopener noreferrer"&gt;中学受験算数の成績を「オンライン個別指導」で伸ばすことができる３つの理由&lt;/a&gt;でも紹介しているように、&lt;/p&gt;
&lt;ul&gt;
&lt;li&gt;勉強し慣れた自宅環境で、より集中して学習できる&lt;/li&gt;
&lt;li&gt;通塾時間がゼロになり、その分を学習時間や休息に充てられる&lt;/li&gt;
&lt;li&gt;体力の消耗を抑えつつ、継続して学習を続けられる&lt;/li&gt;
&lt;/ul&gt;
&lt;p&gt;といったオンラインならではのメリットを活かしながら、図形問題の克服をサポートしています。&lt;/p&gt;
&lt;h2&gt;まとめ──図形問題は「苦手意識」から「得意分野」へ変えられる&lt;/h2&gt;
&lt;p&gt;中学入試に出てくる「図形問題」を不得意に感じる小学生には、主に次の３つの特徴があります。&lt;/p&gt;
&lt;ul&gt;
&lt;li&gt;図形をノートに写さず、式だけで解こうとしてしまう&lt;/li&gt;
&lt;li&gt;必要な数値を、図にきれいに書き込めない&lt;/li&gt;
&lt;li&gt;定理や用語を暗記していても、その意味や使い方を理解できていない&lt;/li&gt;
&lt;/ul&gt;
&lt;p&gt;これらを裏返すと、そのまま&lt;strong&gt;図形問題を得意にするための具体的な行動&lt;/strong&gt;になります。&lt;/p&gt;
&lt;ul&gt;
&lt;li&gt;必ず図を自分の手で描き、補助線や展開図を使って考える&lt;/li&gt;
&lt;li&gt;分かった数値を整理して書き込み、図から状況を読み取る力をつける&lt;/li&gt;
&lt;li&gt;定理・公式・用語を、図と結びつけて理解し、問題の中で使いこなす&lt;/li&gt;
&lt;li&gt;毎日少しでも図形問題に触れ、「図形に慣れる時間」を確保する&lt;/li&gt;
&lt;/ul&gt;
&lt;p&gt;&lt;strong&gt;図形問題は、決して「センス」だけで解く分野ではありません。&lt;/strong&gt;&lt;br /&gt;
正しい学び方と十分なトレーニングを積めば、誰でも必ず得意分野に変えていくことができます。&lt;/p&gt;
&lt;p&gt;「図形問題は苦手だ」と思い込まず、まずは&lt;strong&gt;毎日１問でも図形問題に触れること&lt;/strong&gt;から始めてみてください。&lt;br /&gt;
少しずつ視点が増え、「あ、こう考えればいいんだ」と感じられる瞬間が、確実に増えていきます。&lt;/p&gt;
&lt;p&gt;&amp;nbsp;&lt;/p&gt;
&lt;p&gt;&lt;!-- [ /.socialSet ] --&gt;&lt;/p&gt;
&lt;div style="border: 1px solid rgba(22,163,74,.25); background: rgba(22,163,74,.06); border-radius: 14px; padding: 14px 14px; margin: 18px 0;"&gt;
&lt;div style="margin: 0 0 6px; font-weight: 900; color: #111827; font-size: 1.05rem; line-height: 1.4;"&gt;外部の力を使うべきか迷っている方へ&lt;/div&gt;
&lt;p style="margin: 0 0 10px; color: #6b7280; font-size: .92rem; line-height: 1.7;"&gt;※状況を整理するための判断材料です。&lt;/p&gt;
&lt;ul style="margin: 0 0 12px; padding-left: 18px; color: #111827; line-height: 1.7;"&gt;
&lt;li style="margin: 0 0 6px;"&gt;授業を聴いて帰ってきたはずだが、翌日に残らない&lt;/li&gt;
&lt;li style="margin: 0 0 6px;"&gt;宿題と直しが回らず、積み残し化している&lt;/li&gt;
&lt;li style="margin: 0 0 0;"&gt;後手に回りすぎて、何から手を付けるべきか分からない&lt;/li&gt;
&lt;/ul&gt;
&lt;div style="display: flex; flex-wrap: wrap; gap: 10px;"&gt;&lt;a style="display: inline-flex; align-items: center; justify-content: center; text-decoration: none; font-weight: 900; border-radius: 12px; padding: 10px 12px; background: #16a34a; color: #ffffff;" href="https://natsui-sansu-juku.com/column/kobetsu_mayoi_judge/"&gt;&lt;br /&gt;
判断材料を見る&lt;br /&gt;
&lt;/a&gt;&lt;br /&gt;
&lt;a style="display: inline-flex; align-items: center; justify-content: center; text-decoration: none; font-weight: 900; border-radius: 12px; padding: 10px 12px; background: #ffffff; color: #0f7a35; border: 1px solid rgba(22,163,74,.55);" href="https://natsui-sansu-juku.com/inquiry/"&gt;&lt;br /&gt;
相談する&lt;br /&gt;
&lt;/a&gt;&lt;/div&gt;
&lt;/div&gt;
```
</t>
  </si>
  <si>
    <t xml:space="preserve">以下のページは「スニペット整合性」（本文と title/meta/H1/冒頭文）が弱い可能性があります。
まず【本文】を確認し、想定読者・悩み・解決範囲を把握してください。
そのうえで、GSCの主要クエリ（表示回数上位）を根拠に、
「検索意図に対して、タイトル/メタ/H1/冒頭120字がズレている点」を特定し、
ズレを解消するための修正案（タイトル/メタ/H1/冒頭）を提示してください。
※本文の“大改修”は前提にしません（必要なら追記ブロックは最大1つまで）。
【URL】https://juku-escot.com/c_blogs/issyunanki/
【ページ分類】SC
【ページ分類の略語（このプロンプト内の定義）】
TP = トップページ（ホーム/サイトの入口）
SP = サービスページ（講座・コース・申込導線）
MC = メインコラム（コラム/解説/勉強法など集客記事）
SC = サブコラム（MCやSPを補強するための補助コラム※サイト定義に合わせて判断）
NW = ニュース/お知らせ（運用上は改善対象外として除外）
ST = 企業情報等のSEO対策を行わないこ固定ページ（運用上は改善対象外として除外）
- / 空欄 / 未分類 = 未分類（このスクリプトでは改善対象外として除外）
※未分類（空欄 / "-" / "未分類"）は作業対象に含めません。
【現状（スニペット要素）】
- タイトル：一瞬で暗記する技術 集中記憶法と定着の極意
- メタ：一瞬で覚える方法は少量を短時間で反復。英単語は見て発音→3〜5語→すぐ回すで定着。
- H1：「覚えられない」を克服する一瞬で暗記する方法
- 冒頭120字：「覚えられない」を克服する一瞬で暗記する方法 暗記するのはなかなか骨の折れる作業ですが、コツさえ掴めば一瞬で覚えることが可能です。 一瞬で暗記する方法の中でおすすめなのが、反復して覚えるやり方です。とにかく回数をこなしましょう。 繰り返す回
【GSC主要クエリ（表示回数上位50件）】
- 1日で暗記する方法｜表示227｜CTR 0.00%｜順位1.6
- 一瞬で覚える方法｜表示192｜CTR 0.52%｜順位3.5
- 一瞬で記憶する方法｜表示59｜CTR 0.00%｜順位3.5
- 一瞬で暗記する方法｜表示46｜CTR 0.00%｜順位1.5
- 一日で暗記する方法｜表示29｜CTR 0.00%｜順位1.0
- 短時間で暗記する方法｜表示24｜CTR 0.00%｜順位3.2
- 1時間で暗記する方法｜表示17｜CTR 0.00%｜順位1.0
- 一日で覚える方法｜表示14｜CTR 0.00%｜順位1.0
- 暗記 コツ 短時間｜表示11｜CTR 0.00%｜順位1.0
- 1日で覚える方法｜表示10｜CTR 0.00%｜順位1.0
- 一日で暗記できる 方法｜表示8｜CTR 0.00%｜順位1.0
- 暗記 方法 短時間｜表示3｜CTR 0.00%｜順位1.0
- 暗記する方法 短時間｜表示3｜CTR 0.00%｜順位1.0
- 短時間暗記方法｜表示3｜CTR 0.00%｜順位1.0
- 一瞬で覚える 人｜表示2｜CTR 0.00%｜順位1.0
- 一瞬で覚える 方法｜表示2｜CTR 0.00%｜順位1.0
- 受験 勉強 反復練習 記憶｜表示2｜CTR 0.00%｜順位100.0
- 暗記 一瞬で覚える方法｜表示2｜CTR 0.00%｜順位1.0
- 暗記方法 短時間｜表示2｜CTR 0.00%｜順位1.0
- 10分で暗記する方法｜表示1｜CTR 0.00%｜順位3.0
- 1日で記憶する方法｜表示1｜CTR 0.00%｜順位1.0
- 30分で暗記する方法｜表示1｜CTR 0.00%｜順位17.0
- 勉強 覚えられないイライラ｜表示1｜CTR 0.00%｜順位1.0
- 受験 勉強 反復練習｜表示1｜CTR 0.00%｜順位53.0
- 暗記のコツ 短時間｜表示1｜CTR 0.00%｜順位1.0
- 暗記の仕方 短時間｜表示1｜CTR 0.00%｜順位1.0
- 短時間 暗記 方法｜表示1｜CTR 0.00%｜順位4.0
- 短期暗記 コツ｜表示1｜CTR 0.00%｜順位1.0
- 確実に暗記する方法｜表示1｜CTR 0.00%｜順位56.0
- 覚える方法｜表示1｜CTR 0.00%｜順位64.0
【参考：代表語（自動抽出）】1日で暗記する方法
【出力（必ずこの順）】
1) 本文の要約（想定読者・悩み・解決）
2) 検索意図の整理（主要クエリから2〜3パターン）
3) 不一致の指摘（タイトル/メタ/H1/冒頭のどこがズレているか）
4) 修正方針（“どの意図に寄せるか”を1つに決める）
5) 修正案（すべてコードブロック）
   - タイトル案3つ（全角35字前後＋56字以上の網羅型を1つ）
   - メタ案3つ（全角90字前後）
   - H1案2つ
   - 冒頭120字（2案：&lt;p&gt;で開始）
【禁則ワード（シート連動）】
以下の【禁則ワード】は、タイトル/メタ/導入文/見出し/本文のいずれにも原則使用しないでください。
言い換えが必要な場合は、自然な日本語に置換してください。
【禁則ワード】
- 崩れ
- 型
- 迷い
- 保留
- 固定
- 手順
- 立て直
- 最短
- 結論だけ
- 乱れ
- 三点確認
- 内部リンク
- 導線
- 設計
- 刺
- まず結論
- 整え
- 押し付けない案内
- 統一
- 次の一手
- 失点
- 確定
- サブコラム
- 30秒
- 1分
- CV
- 網羅
【本文】
```html
&lt;h2&gt;「覚えられない」を克服する一瞬で暗記する方法&lt;/h2&gt;
&lt;p&gt;暗記するのはなかなか骨の折れる作業ですが、コツさえ掴めば一瞬で覚えることが可能です。&lt;/p&gt;
&lt;p&gt;一瞬で暗記する方法の中でおすすめなのが、反復して覚えるやり方です。とにかく回数をこなしましょう。&lt;span style="color: #0000ff;"&gt;繰り返す回数が多ければ多いほど確実に覚えて記憶を定着させることができます&lt;/span&gt;。一瞬で暗記するには、忘れないうちに覚えたいことを繰り返し記憶してあげることが理にかなった方法だと言えます。&lt;/p&gt;
&lt;p&gt;たとえば、英単語なら短時間でごく少ない単語だけを覚えます。長時間で膨大な数の英単語を一気に覚えようとしても脳が忘れてしまいます。&lt;strong&gt;英単語を見て発音し、ごく少ない数だけを覚えましょう。覚えたら別の単語へと進みます。&lt;/strong&gt;これが一瞬で暗記する方法のコツです。&lt;/p&gt;
&lt;p&gt;「覚えられない」を克服する一瞬で暗記する方法は、欲張りすぎず&lt;span style="color: #ff0000;"&gt;少量を反復して暗記することを繰り返すこと&lt;span style="color: #000000;"&gt;です。覚えられないと１度で諦めずに、何度も繰り返していくと自然と覚えられるようになります。暗記を効率よくこなしていきましょう。&lt;/span&gt;&lt;/span&gt;&lt;/p&gt;
&lt;h4&gt;関連コラム&lt;/h4&gt;
&lt;blockquote&gt;&lt;p&gt;&lt;a href="https://juku-escot.com/column/anki/" target="_blank" rel="noopener"&gt;定期試験前にまとめて暗記する方法&lt;/a&gt;&lt;/p&gt;&lt;/blockquote&gt;
&lt;div class="alert alert-primary p-3 mt-4" role="alert"&gt;
&lt;p class="mb-2"&gt;&lt;strong&gt;脳を騙す「一瞬暗記」を習得せず、無意味な努力を続ければ不合格は目前です。&lt;/strong&gt;&lt;/p&gt;
&lt;p class="mb-1"&gt;表面的な暗記が固定化されると、本来奪えるはずの部分点を失い、合格発表時の合計点に跳ね返る絶望的な現実を突きつけられます。&lt;/p&gt;
&lt;p class="mb-3"&gt;演習量で補えない本質的な敗因は、一重に判断軸の未固定にあります。&lt;/p&gt;
&lt;div class="d-grid gap-2"&gt;&lt;a class="btn btn-primary btn-lg" href="https://juku-escot.com/onepoint/"&gt;記憶のスピードを極める「思考の型」を習得する&lt;/a&gt;&lt;br /&gt;
&lt;a class="btn btn-outline-primary btn-lg" href="https://juku-escot.com/examination/"&gt;合格圏へ引き上げる具体的試験対策を確認する&lt;/a&gt;&lt;/div&gt;
&lt;hr class="my-3" /&gt;
&lt;div class="d-flex flex-column gap-1"&gt;&lt;a href="https://juku-escot.com/school/"&gt;ESCOTの指導全体像を見る&lt;/a&gt;&lt;br /&gt;
&lt;a href="https://juku-escot.com/onepoint/"&gt;ワンポイント指導の考え方&lt;/a&gt;&lt;br /&gt;
&lt;a href="https://juku-escot.com/examination/"&gt;試験・受験対策の整理&lt;/a&gt;&lt;br /&gt;
&lt;a href="https://juku-escot.com/inquiry/"&gt;体験授業・個別相談の予約フォーム&lt;/a&gt;&lt;/div&gt;
&lt;/div&gt;
```
</t>
  </si>
  <si>
    <t xml:space="preserve">以下のページは「スニペット整合性」（本文と title/meta/H1/冒頭文）が弱い可能性があります。
まず【本文】を確認し、想定読者・悩み・解決範囲を把握してください。
そのうえで、GSCの主要クエリ（表示回数上位）を根拠に、
「検索意図に対して、タイトル/メタ/H1/冒頭120字がズレている点」を特定し、
ズレを解消するための修正案（タイトル/メタ/H1/冒頭）を提示してください。
※本文の“大改修”は前提にしません（必要なら追記ブロックは最大1つまで）。
【URL】https://eigo-rewrite.com/column/stage2-lesson2-1/
【ページ分類】MC
【ページ分類の略語（このプロンプト内の定義）】
TP = トップページ（ホーム/サイトの入口）
SP = サービスページ（講座・コース・申込導線）
MC = メインコラム（コラム/解説/勉強法など集客記事）
SC = サブコラム（MCやSPを補強するための補助コラム※サイト定義に合わせて判断）
NW = ニュース/お知らせ（運用上は改善対象外として除外）
ST = 企業情報等のSEO対策を行わないこ固定ページ（運用上は改善対象外として除外）
- / 空欄 / 未分類 = 未分類（このスクリプトでは改善対象外として除外）
※未分類（空欄 / "-" / "未分類"）は作業対象に含めません。
【現状（スニペット要素）】
- タイトル：if/because/thoughの使い分け｜にもかかわらずも整理｜中2
- メタ：「にもかかわらず」を though で言う時、後ろ置きで意味が反対に感じる原因を例文で解消。文頭ifのカンマ、if節の現在形、because節の読み方もまとめて確認。
- H1：STAGE2 Lesson2-1 接続詞2 助動詞（条件のif)【ニュートレジャーの道案内】
- 冒頭120字：NEW TREASURE STAGE2 の文法事項・Lesson一覧の全体像は、 NEW TREASURE STAGE2｜中2英文法 総括＋Lesson一覧（全体像はこちら） で確認できます。 この単元では、主に 従位接続詞 ――つまり “
【GSC主要クエリ（表示回数上位50件）】
- but if 意味｜表示31｜CTR 0.00%｜順位9.7
- にもかかわらず 英語｜表示27｜CTR 0.00%｜順位3.0
- if 文頭 文中 違い｜表示23｜CTR 0.00%｜順位1.8
- if カンマ｜表示17｜CTR 0.00%｜順位7.5
- if 文頭 カンマ なし｜表示15｜CTR 6.67%｜順位7.8
- if but｜表示13｜CTR 0.00%｜順位7.8
- if節 カンマ｜表示12｜CTR 0.00%｜順位7.9
- 接続詞 if｜表示11｜CTR 0.00%｜順位1.0
- for though 意味｜表示9｜CTR 0.00%｜順位2.0
- if 文頭｜表示9｜CTR 0.00%｜順位1.0
- ifの使い方｜表示8｜CTR 0.00%｜順位1.0
- ifの文法｜表示8｜CTR 0.00%｜順位2.8
- あんなに遅れなかったら 英語｜表示7｜CTR 0.00%｜順位10.9
- but if｜表示6｜CTR 0.00%｜順位8.2
- if 構文 英語｜表示6｜CTR 0.00%｜順位2.5
- if a but b｜表示5｜CTR 0.00%｜順位8.6
- if構文 英語｜表示5｜CTR 0.00%｜順位2.6
- 文頭のif｜表示5｜CTR 0.00%｜順位3.0
- のに 英語｜表示4｜CTR 0.00%｜順位2.3
- if a｜表示3｜CTR 0.00%｜順位1.0
- if but 構文｜表示3｜CTR 0.00%｜順位10.3
- if の使い方｜表示3｜CTR 0.00%｜順位1.0
- if の文｜表示3｜CTR 0.00%｜順位1.0
- ifの文｜表示3｜CTR 0.00%｜順位1.0
- 〜のに 英語｜表示3｜CTR 0.00%｜順位2.0
- ～にもかかわらず 英語｜表示3｜CTR 0.00%｜順位3.0
- ～のに 英語｜表示3｜CTR 0.00%｜順位2.3
- but if so｜表示2｜CTR 0.00%｜順位9.5
- but 意味｜表示2｜CTR 0.00%｜順位4.0
- if 節 現在形｜表示2｜CTR 0.00%｜順位10.0
- ifの話｜表示2｜CTR 0.00%｜順位1.0
- if話｜表示2｜CTR 0.00%｜順位1.0
- 〜にもかかわらず 英語｜表示2｜CTR 0.00%｜順位3.0
- しかし 英語｜表示2｜CTR 0.00%｜順位4.0
- だけども 英語｜表示2｜CTR 0.00%｜順位3.0
- にも かかわら ず 英語｜表示2｜CTR 0.00%｜順位3.0
- にもかかわらず英語｜表示2｜CTR 0.00%｜順位2.5
- にも関わらず 英語｜表示2｜CTR 0.00%｜順位1.0
- もし 英語｜表示2｜CTR 0.00%｜順位2.5
- もし～ならば 英語｜表示2｜CTR 0.00%｜順位1.0
- イフの話｜表示2｜CTR 0.00%｜順位1.0
- because｜表示1｜CTR 0.00%｜順位4.0
- becauseのあとにif｜表示1｜CTR 0.00%｜順位9.0
- better if｜表示1｜CTR 0.00%｜順位1.0
- but｜表示1｜CTR 0.00%｜順位4.0
- but if i｜表示1｜CTR 0.00%｜順位11.0
- but if it｜表示1｜CTR 0.00%｜順位9.0
- but if you｜表示1｜CTR 0.00%｜順位9.0
- but if you don't｜表示1｜CTR 0.00%｜順位12.0
- but that sv 意味｜表示1｜CTR 0.00%｜順位12.0
【参考：代表語（自動抽出）】but
【出力（必ずこの順）】
1) 本文の要約（想定読者・悩み・解決）
2) 検索意図の整理（主要クエリから2〜3パターン）
3) 不一致の指摘（タイトル/メタ/H1/冒頭のどこがズレているか）
4) 修正方針（“どの意図に寄せるか”を1つに決める）
5) 修正案（すべてコードブロック）
   - タイトル案3つ（全角35字前後＋56字以上の網羅型を1つ）
   - メタ案3つ（全角90字前後）
   - H1案2つ
   - 冒頭120字（2案：&lt;p&gt;で開始）
【禁則ワード（シート連動）】
以下の【禁則ワード】は、タイトル/メタ/導入文/見出し/本文のいずれにも原則使用しないでください。
言い換えが必要な場合は、自然な日本語に置換してください。
【禁則ワード】
- 崩れ
- 型
- 迷い
- 保留
- 固定
- 手順
- 立て直
- 最短
- 結論だけ
- 乱れ
- 三点確認
- 内部リンク
- 導線
- 設計
- 刺
- まず結論
- 整え
- 押し付けない案内
- 統一
- 次の一手
- 失点
- 確定
- サブコラム
- 30秒
- 1分
- CV
- 網羅
【本文】
```html
&lt;p&gt;&lt;iframe title="YouTube video player" src="https://www.youtube.com/embed/dG_KVFwA4Fo" width="560" height="315" frameborder="0" allowfullscreen="allowfullscreen"&gt;&lt;span data-mce-type="bookmark" style="display: inline-block; width: 0px; overflow: hidden; line-height: 0;" class="mce_SELRES_start"&gt;﻿&lt;/span&gt;&lt;/iframe&gt;&lt;/p&gt;
&lt;p&gt;NEW TREASURE STAGE2 の文法事項・Lesson一覧の全体像は、&lt;strong&gt;&lt;a href="https://eigo-rewrite.com/column/hub_stage2/"&gt;NEW TREASURE STAGE2｜中2英文法 総括＋Lesson一覧（全体像はこちら）&lt;/a&gt;&lt;/strong&gt;で確認できます。&lt;br data-start="59" data-end="62" /&gt;この単元では、主に &lt;strong data-start="72" data-end="81" data-is-only-node=""&gt;従位接続詞&lt;/strong&gt;――つまり “and” “but” “or” “so” “for” 以外の接続詞を扱います。&lt;br data-start="127" data-end="130" /&gt;それぞれの使い方と注意点を詳しく説明していきますので、しっかり押さえてください。&lt;br /&gt;
&lt;!-- ▼導入文（冒頭）差し替え案：ここから▼ --&gt;&lt;/p&gt;
&lt;p&gt;「&lt;strong&gt;文頭に if&lt;/strong&gt; を置いたら、&lt;strong&gt;カンマ&lt;/strong&gt;は必要？」「未来の話なのに、&lt;strong&gt;if節は現在形&lt;/strong&gt;って何？」――この2つで止まる人が一番多いです。&lt;/p&gt;
&lt;p&gt;さらに &lt;strong&gt;because&lt;/strong&gt; や &lt;strong&gt;though&lt;/strong&gt; が入ると、左から訳したつもりが&lt;strong&gt;意味がひっくり返った&lt;/strong&gt;ように感じることもあります。ここで必要なのは暗記量ではなく、&lt;strong&gt;接続詞から始まる部分を一まとまりとして扱う感覚&lt;/strong&gt;です。&lt;/p&gt;
&lt;p&gt;このページでは、&lt;strong&gt;if / because / though&lt;/strong&gt; を使う文を、&lt;br /&gt;
・&lt;strong&gt;文頭ifのカンマ&lt;/strong&gt;&lt;br /&gt;
・&lt;strong&gt;時・条件の節は未来でも現在形&lt;/strong&gt;&lt;br /&gt;
・&lt;strong&gt;because の置き方と返答の形&lt;/strong&gt;&lt;br /&gt;
・&lt;strong&gt;though が後ろに来るときの訳ズレ&lt;/strong&gt;&lt;br /&gt;
の4点に分けて、例文で整理します。&lt;/p&gt;
&lt;p&gt;&lt;!-- ▼導入文（冒頭）差し替え案：ここまで▼ --&gt;&lt;/p&gt;
&lt;p&gt;&lt;img decoding="async" class="alignnone wp-image-610" src="https://eigo-rewrite.com/wp-content/uploads/2023/07/IMG_1580-300x37.jpg" alt="" width="559" height="69" srcset="https://eigo-rewrite.com/wp-content/uploads/2023/07/IMG_1580-300x37.jpg 300w, https://eigo-rewrite.com/wp-content/uploads/2023/07/IMG_1580-1024x126.jpg 1024w, https://eigo-rewrite.com/wp-content/uploads/2023/07/IMG_1580-768x95.jpg 768w, https://eigo-rewrite.com/wp-content/uploads/2023/07/IMG_1580.jpg 1200w" sizes="(max-width: 559px) 100vw, 559px" /&gt;&lt;/p&gt;
&lt;p&gt;それでは早速見ていきましょう。&lt;br /&gt;
最初に出てくるのは、こちらの&amp;#8221;if&amp;#8221;という単語になります。&lt;br /&gt;
これは、「もし何々なら」という意味合いになりますので、訳自体はそんなに難しくないと思います。&lt;br /&gt;
このような形で塊を作っています。&lt;br /&gt;
この&amp;#8221;if&amp;#8221;というのは接続詞になっていまして、接続詞のあとは必ず主語+動詞という形になります。&lt;br /&gt;
今回はこの&lt;span style="color: #0000ff;"&gt;接続詞+主語、動詞&lt;/span&gt;です。&lt;br /&gt;
接という名前が付いていますが、この接続詞が作る接、これを文の先頭にもってきています。&lt;br /&gt;
これを文の先頭にもってくる時は、こちらに&amp;#8221;,&amp;#8221;を付けるというルールがありますから、文頭に「もし何々なら」をもってくる時は、ここの&amp;#8221;,&amp;#8221;を忘れないようにしましょう。&lt;br /&gt;
これを訳すと、「もしあなたが赤と青を混ぜたら、あなたは紫を得られますよ。」という意味になっています。&lt;br /&gt;
要するに、赤と青を混ぜたら紫になりますよね、というような事を言っています。&lt;br /&gt;
このように、「if + 主語 + 動詞」の塊を作る事によって、&lt;span style="color: #ff0000;"&gt;「もし何々なら」&lt;/span&gt;という意味を表す事が出来ます。&lt;/p&gt;
&lt;p&gt;&lt;img decoding="async" class="alignnone wp-image-611" src="https://eigo-rewrite.com/wp-content/uploads/2023/07/IMG_1580-1-300x37.jpg" alt="" width="559" height="69" srcset="https://eigo-rewrite.com/wp-content/uploads/2023/07/IMG_1580-1-300x37.jpg 300w, https://eigo-rewrite.com/wp-content/uploads/2023/07/IMG_1580-1-1024x126.jpg 1024w, https://eigo-rewrite.com/wp-content/uploads/2023/07/IMG_1580-1-768x95.jpg 768w, https://eigo-rewrite.com/wp-content/uploads/2023/07/IMG_1580-1.jpg 1200w" sizes="(max-width: 559px) 100vw, 559px" /&gt;&lt;/p&gt;
&lt;p&gt;2文目です。&lt;br /&gt;
このように、&lt;span style="color: #0000ff;"&gt;&amp;#8220;if&amp;#8221;の塊を文の後ろにもっていく&lt;/span&gt;という事も出来ます。&lt;br /&gt;
意味は変わりませんので、これは&amp;#8221;if you don’t like it&amp;#8221;「もしあなたがそれを気に入らなかったら」、&amp;#8221;You can change the color&amp;#8221;「色を変える事が出来ますよ」という意味になっています。&lt;br /&gt;
そうすると、&amp;#8221;and&amp;#8221;とか&amp;#8221;but&amp;#8221;とか&amp;#8221;or&amp;#8221;と違うのは、これまでに学習した等位接続詞というのは、必ず左から右に訳すという順番が決まっていましたが、この従位接続詞の&amp;#8221;if&amp;#8221;に関しては、この”if you don’t like it”接続詞の塊、接からこちらのメインの主語、動詞の動詞を修飾します。&lt;br /&gt;
「もし赤と青を混ぜたら、あなたは紫をゲット出来ますよ。」とか、こちらで言うと、「もしあなたがそれを気に入らなかったら、その色を変える事が出来ますよ。」というふうに左とか右という方法ではなく、あくまでこの&lt;span style="color: #ff0000;"&gt;接続詞の塊の中から外、メインの方を修飾させるといった順番&lt;/span&gt;、これを強く意識して下さい。&lt;/p&gt;
&lt;p&gt;&lt;img decoding="async" loading="lazy" class="alignnone wp-image-612" src="https://eigo-rewrite.com/wp-content/uploads/2023/07/IMG_1580-2-300x37.jpg" alt="" width="608" height="75" srcset="https://eigo-rewrite.com/wp-content/uploads/2023/07/IMG_1580-2-300x37.jpg 300w, https://eigo-rewrite.com/wp-content/uploads/2023/07/IMG_1580-2-1024x126.jpg 1024w, https://eigo-rewrite.com/wp-content/uploads/2023/07/IMG_1580-2-768x95.jpg 768w, https://eigo-rewrite.com/wp-content/uploads/2023/07/IMG_1580-2.jpg 1200w" sizes="(max-width: 608px) 100vw, 608px" /&gt;&lt;/p&gt;
&lt;p&gt;また、次の文です。&lt;br /&gt;
これはかなり複雑なルールになっていますが、こういったルールというのはきちんと覚える必要がありますから、はしょらずにしっかり1個ずつ見ていきましょう。&lt;br /&gt;
どういうルールかというと、最初は&amp;#8221;Let&amp;#8217;s meet at the bus stop&amp;#8221;、「バス停で会いましょう」となっています。&lt;br /&gt;
ここに&amp;#8221;if it rains&amp;#8221;、「もし雨が降ったら」と書いてあります。&lt;br /&gt;
そうすると、本当は「「もし雨が降ったら」というのは今の話ではなくて未来の話になる訳ですから、本来であればここは&amp;#8221;it it will rain&amp;#8221;という形になるはずです。&lt;br /&gt;
ところが一つルールがありまして、時ですとか、今回でいうと条件、この条件を表すこの塊、もちろんこれは「雨が降ったらバス停で合いましょう」を修飾していますので、&lt;strong&gt;時ですとか条件を表す動詞を修飾する塊なので副詞接となります。&lt;/strong&gt;&lt;br /&gt;
この&amp;#8221;if it rains&amp;#8221;を&lt;span style="color: #ff0000;"&gt;副詞接&lt;/span&gt;と言います。&lt;br /&gt;
この副詞接というのが時間を表していたりとか、「もし何々なら」という条件を表している場合は、&lt;span style="color: #ff0000;"&gt;未来の事であっても現在形で書く&lt;/span&gt;というルールがあります。&lt;br /&gt;
なので、こういったルールがあるので、ここは&amp;#8221;if it will rain&amp;#8221;ではなくて&amp;#8221;if it rains&amp;#8221;というふうに、三人称単数現在形で&amp;#8221;s&amp;#8221;を付けるというルールがあります。&lt;br /&gt;
中学校2年生のうちは、ここに&amp;#8221;if&amp;#8221;があったら現在形にするといったルールでもなんとか対処は出来ますが、学習が進んでいくと間接疑問文という単元が出てきます。&lt;br /&gt;
その際は、&amp;#8221;if&amp;#8221;であったとしても&amp;#8221;will&amp;#8221;を使う事が出来るというような文が登場してきますので、今のうちに時や条件を表す副詞接、動詞を修飾する塊の中では未来の事も現在形で表す、こういったルールを是非注意して下さい。&lt;/p&gt;
&lt;p&gt;それでは次です。今度は理由ですとか譲歩です。&lt;br /&gt;
譲歩というのは「何々だけれども」といった意味を表す接続詞を見ていきます。&lt;/p&gt;
&lt;p&gt;&lt;img decoding="async" loading="lazy" class="alignnone wp-image-613" src="https://eigo-rewrite.com/wp-content/uploads/2023/07/IMG_1581-300x37.jpg" alt="" width="592" height="73" srcset="https://eigo-rewrite.com/wp-content/uploads/2023/07/IMG_1581-300x37.jpg 300w, https://eigo-rewrite.com/wp-content/uploads/2023/07/IMG_1581-1024x126.jpg 1024w, https://eigo-rewrite.com/wp-content/uploads/2023/07/IMG_1581-768x95.jpg 768w, https://eigo-rewrite.com/wp-content/uploads/2023/07/IMG_1581.jpg 1200w" sizes="(max-width: 592px) 100vw, 592px" /&gt;&lt;/p&gt;
&lt;p&gt;まずはこちらです。&lt;br /&gt;
&amp;#8220;The bus was late&amp;#8221;、「バスは遅れました」その後に、このような形でこれは「ビコーズ」eと読みます。&lt;br /&gt;
&amp;#8220;because the roads was busy. &amp;#8220;「道が混んでいた」、&amp;#8221;busy&amp;#8221;は「忙しい」という意味ですが、「道が忙しい」という事は、「道が混んでいた」、「車が多かった」という事です。&lt;br /&gt;
そうすると、さっきのルールから言うと、こちらの&amp;#8221;because&amp;#8221;というのが理由を表す接続詞になっています。&lt;br /&gt;
接続詞のあとは主語があって、動詞があって、これで一つの塊になります。&lt;br /&gt;
この塊の中がメインの動詞を修飾しますので、そうすると、「そのバスは道が混んでいたから遅れました。」というふうに、左から読んでいくのではなくて右から訳していきましょう。&lt;br /&gt;
このように、&lt;span style="color: #0000ff;"&gt;塊の中から外に向けて訳します。&lt;/span&gt;&lt;br /&gt;
これは先ほどの&amp;#8221;if&amp;#8221;と同じです。&lt;br /&gt;
もちろん、この文、&amp;#8221;because&amp;#8221;の塊を前に出す事も出来ます。&lt;br /&gt;
その場合は、&amp;#8221;because the roads was busy&amp;#8221;で、&amp;#8221;,&amp;#8221;カンマを打ってから&amp;#8221;the bus was late&amp;#8221;という形になります。&lt;/p&gt;
&lt;p&gt;&lt;img decoding="async" loading="lazy" class="alignnone wp-image-614" src="https://eigo-rewrite.com/wp-content/uploads/2023/07/IMG_1581-1-300x53.jpg" alt="" width="532" height="94" srcset="https://eigo-rewrite.com/wp-content/uploads/2023/07/IMG_1581-1-300x53.jpg 300w, https://eigo-rewrite.com/wp-content/uploads/2023/07/IMG_1581-1-1024x179.jpg 1024w, https://eigo-rewrite.com/wp-content/uploads/2023/07/IMG_1581-1-768x134.jpg 768w, https://eigo-rewrite.com/wp-content/uploads/2023/07/IMG_1581-1.jpg 1200w" sizes="(max-width: 532px) 100vw, 532px" /&gt;&lt;/p&gt;
&lt;p&gt;次です。&lt;br /&gt;
&amp;#8220;because&amp;#8221;は、このように一文の中に主語、動詞と主語、動詞という形だけではなくて、会話の中での受け答えにも使う事が出来ます。&lt;br /&gt;
例えば、これを見て頂くと、&amp;#8221;Why did you buy a new bike? &amp;#8220;「どうして新しい自転車を買ったんですか？」という文があり、その答えとして、&amp;#8221;Because I want to go to school by bike. &amp;#8220;、&amp;#8221;want to&amp;#8221;は「何々したい」です。&lt;br /&gt;
そうすると、「私は学校まで自転車で行きたいからです。」というふうに、基本的に&amp;#8221;because&amp;#8221;というのは「何々だから」とか「何々なので」、というような形で答えます。&lt;br /&gt;
&amp;#8220;Why&amp;#8221;で聞かれた場合は、答える際にもう&amp;#8221;Because&amp;#8221;で書き始めてしまって、接続詞ですから必ず主語、動詞をセットで書いていきましょう。&lt;/p&gt;
&lt;p&gt;&lt;img decoding="async" loading="lazy" class="alignnone wp-image-615" src="https://eigo-rewrite.com/wp-content/uploads/2023/07/IMG_1581-2-300x52.jpg" alt="" width="531" height="92" srcset="https://eigo-rewrite.com/wp-content/uploads/2023/07/IMG_1581-2-300x52.jpg 300w, https://eigo-rewrite.com/wp-content/uploads/2023/07/IMG_1581-2-1024x177.jpg 1024w, https://eigo-rewrite.com/wp-content/uploads/2023/07/IMG_1581-2-768x133.jpg 768w, https://eigo-rewrite.com/wp-content/uploads/2023/07/IMG_1581-2.jpg 1200w" sizes="(max-width: 531px) 100vw, 531px" /&gt;&lt;/p&gt;
&lt;p&gt;最後です。&lt;br /&gt;
こちらは、「ゾウ」と読みます。&lt;br /&gt;
「何々だけれども」という意味になっています。&lt;br /&gt;
これも接続詞ですから、次が主語と動詞です。&lt;br /&gt;
&amp;#8220;it’s&amp;#8221;は&amp;#8221;it is&amp;#8221;の省略です。&lt;br /&gt;
そうすると、こういった塊になっていまして、接続詞の塊が文の先頭にきていますから、当然ここには&amp;#8221;,&amp;#8221;が入っています。&lt;br /&gt;
すると、「晴れているんだけれども」&amp;#8221;it&amp;#8217;s very cold&amp;#8221;「とても寒い」という文になっています。&lt;br /&gt;
意味としては、&amp;#8221;but&amp;#8221;に似てはいますがこれはちょっと注意が必要でして、この場合であれば「晴れているけれどとても寒い」と非常に分かりやすくなっていますが、これが後ろにくると間違いというのが出やすいです。&lt;br /&gt;
つまり、今これが「晴れている」、&amp;#8221;it’s sunny&amp;#8221;だとします。&lt;br /&gt;
そうすると、これは「晴れているんだけれどもとても寒い」というふうに「AだけどB」という形になっていますが、これが逆になるつまり&amp;#8221;It&amp;#8217;s very cold, though it&amp;#8217;s sunny. &amp;#8220;という形になります。&lt;br /&gt;
この際、どうしても&amp;#8221;though&amp;#8221;を見ると「けれども」と訳すので「BだけれどもA」と訳しがちです。&lt;br /&gt;
ところが、この塊があってこの塊の中の「何々だけれども」がメインの文を修飾する訳ですから、&lt;br /&gt;
最初のうちは接続詞&amp;#8221;because&amp;#8221;とか&amp;#8221;though&amp;#8221;が出てきたら、&lt;span style="color: #ff0000;"&gt;一旦括弧で括ってあげて、その括弧の中から外へ訳すという形で是非意識してみて下さい。&lt;/span&gt;&lt;br /&gt;
それではセクション1については以上となります。&lt;/p&gt;
&lt;table style="width: 100%; border-collapse: collapse;"&gt;
&lt;tbody&gt;
&lt;tr style="background-color: #dd8500; color: white;"&gt;
&lt;th&gt;項目&lt;/th&gt;
&lt;th&gt;内容&lt;/th&gt;
&lt;/tr&gt;
&lt;tr style="background-color: #f0b464; color: black;"&gt;
&lt;td&gt;このセクションのテーマ&lt;/td&gt;
&lt;td&gt;
&lt;ul&gt;
&lt;li&gt;&lt;strong&gt;従位接続詞&lt;/strong&gt;：and / but / or / so / for 以外の接続詞&lt;/li&gt;
&lt;li&gt;主に &lt;strong&gt;if, because, though&lt;/strong&gt; を使った文の作り方と訳し方&lt;/li&gt;
&lt;li&gt;「～なら」「～ので」「～だけれども」など、&lt;strong&gt;理由・条件・譲歩&lt;/strong&gt; を表す文&lt;/li&gt;
&lt;/ul&gt;
&lt;/td&gt;
&lt;/tr&gt;
&lt;tr style="background-color: #ffffff; color: black;"&gt;
&lt;td&gt;従位接続詞とは&lt;/td&gt;
&lt;td&gt;
&lt;ul&gt;
&lt;li&gt;接続詞＋主語＋動詞 で「塊（節）」を作る：&lt;strong&gt;接続詞 + S + V&lt;/strong&gt;&lt;/li&gt;
&lt;li&gt;この塊が、メインの文の &lt;strong&gt;動詞（文全体）を修飾する&lt;/strong&gt;&lt;/li&gt;
&lt;li&gt;左から単純に訳すのではなく、&lt;strong&gt;「接続詞の塊の中から外へ」&lt;/strong&gt; 訳すイメージ&lt;/li&gt;
&lt;li&gt;等位接続詞（and / but / or など）は「左右対等」だが、従位接続詞は「メイン＋おまけ」の関係&lt;/li&gt;
&lt;/ul&gt;
&lt;/td&gt;
&lt;/tr&gt;
&lt;tr style="background-color: #f0b464; color: black;"&gt;
&lt;td&gt;if の基本&lt;/td&gt;
&lt;td&gt;
&lt;ul&gt;
&lt;li&gt;&lt;strong&gt;if ～&lt;/strong&gt;：「もし～なら」&lt;/li&gt;
&lt;li&gt;形：&lt;strong&gt;if + 主語 + 動詞&lt;/strong&gt;（接続詞のあとに必ず S + V）&lt;/li&gt;
&lt;li&gt;例）If you mix red and blue, you get purple.&lt;/li&gt;
&lt;li&gt;意味：赤と青を混ぜたら、紫になります。&lt;/li&gt;
&lt;li&gt;&lt;strong&gt;if節は前にも後ろにも置ける&lt;/strong&gt;：&lt;br /&gt;
・If ～ , 主語＋動詞 …（文頭に来るときはカンマ必須）&lt;br /&gt;
・主語＋動詞 … if ～（後ろに置くときはカンマなし）&lt;/li&gt;
&lt;/ul&gt;
&lt;/td&gt;
&lt;/tr&gt;
&lt;tr style="background-color: #ffffff; color: black;"&gt;
&lt;td&gt;if と時制（未来のことでも現在形）&lt;/td&gt;
&lt;td&gt;
&lt;ul&gt;
&lt;li&gt;if節が「時・条件」を表す &lt;strong&gt;副詞節&lt;/strong&gt; のとき、未来のことでも &lt;strong&gt;現在形&lt;/strong&gt; を使う&lt;/li&gt;
&lt;li&gt;例）Let’s meet at the bus stop if it rains.（× if it will rain）&lt;/li&gt;
&lt;li&gt;意味：もし雨が降ったら、バス停で会いましょう。&lt;/li&gt;
&lt;li&gt;中2レベルでは「&lt;strong&gt;if があったら現在形&lt;/strong&gt;」くらいに覚えてOK&lt;/li&gt;
&lt;/ul&gt;
&lt;/td&gt;
&lt;/tr&gt;
&lt;tr style="background-color: #f0b464; color: black;"&gt;
&lt;td&gt;because の用法&lt;/td&gt;
&lt;td&gt;
&lt;ul&gt;
&lt;li&gt;&lt;strong&gt;because ～&lt;/strong&gt;：「～なので」「～だから」（理由）&lt;/li&gt;
&lt;li&gt;形：because + 主語 + 動詞&lt;/li&gt;
&lt;li&gt;例）The bus was late because the road was busy.&lt;/li&gt;
&lt;li&gt;訳し方：&lt;strong&gt;because節の中→メイン文へ&lt;/strong&gt;&lt;br /&gt;
→ 道が混んでいたので、そのバスは遅れました。&lt;/li&gt;
&lt;li&gt;because節を前に出すこともできる：&lt;br /&gt;
Because the road was busy, the bus was late.&lt;/li&gt;
&lt;/ul&gt;
&lt;/td&gt;
&lt;/tr&gt;
&lt;tr style="background-color: #ffffff; color: black;"&gt;
&lt;td&gt;because の会話での使い方&lt;/td&gt;
&lt;td&gt;
&lt;ul&gt;
&lt;li&gt;Why ～ ?（なぜ？）に対して &lt;strong&gt;Because ～ .&lt;/strong&gt; で答える&lt;/li&gt;
&lt;li&gt;例）Why did you buy a new bike?&lt;br /&gt;
Because I want to go to school by bike.&lt;/li&gt;
&lt;li&gt;&lt;strong&gt;Because から書き始め、必ず S＋V を続ける&lt;/strong&gt;&lt;/li&gt;
&lt;/ul&gt;
&lt;/td&gt;
&lt;/tr&gt;
&lt;tr style="background-color: #f0b464; color: black;"&gt;
&lt;td&gt;though の用法&lt;/td&gt;
&lt;td&gt;
&lt;ul&gt;
&lt;li&gt;&lt;strong&gt;though ～&lt;/strong&gt;：「～だけれども」（譲歩）&lt;/li&gt;
&lt;li&gt;形：though + 主語 + 動詞&lt;/li&gt;
&lt;li&gt;例）Though it’s sunny, it’s very cold.&lt;/li&gt;
&lt;li&gt;意味：晴れているけれど、とても寒い。&lt;/li&gt;
&lt;li&gt;後ろに置く形：It’s very cold, though it’s sunny.&lt;/li&gt;
&lt;li&gt;訳し方は always：&lt;strong&gt;though節の中から外へ&lt;/strong&gt;&lt;br /&gt;
→ 晴れているけれど、とても寒い。&lt;/li&gt;
&lt;/ul&gt;
&lt;/td&gt;
&lt;/tr&gt;
&lt;tr style="background-color: #ffffff; color: black;"&gt;
&lt;td&gt;訳し方のコツ（かっこで塊を意識）&lt;/td&gt;
&lt;td&gt;
&lt;ul&gt;
&lt;li&gt;if / because / though が出てきたら、&lt;strong&gt;まずそこから先を「かっこ」で囲むイメージ&lt;/strong&gt;&lt;/li&gt;
&lt;li&gt;（ because S V ）→ メインの文 を修飾&lt;/li&gt;
&lt;li&gt;（ though S V ）→ メインの文 を修飾&lt;/li&gt;
&lt;li&gt;「左から順に」ではなく、&lt;strong&gt;塊の中→外へ&lt;/strong&gt; の順番で読む練習をする&lt;/li&gt;
&lt;/ul&gt;
&lt;/td&gt;
&lt;/tr&gt;
&lt;/tbody&gt;
&lt;/table&gt;
&lt;p&gt;&amp;nbsp;&lt;/p&gt;
&lt;style&gt;
.show-answer-btn {&lt;br /&gt;  background:#DD8500;&lt;br /&gt;  color:white;&lt;br /&gt;  padding:5px 10px;&lt;br /&gt;  cursor:pointer;&lt;br /&gt;  border:none;&lt;br /&gt;}&lt;br /&gt;&lt;/style&gt;
&lt;p&gt;&lt;script&gt;
function showAnswer(id, btn) {
  var ans = document.getElementById(id);
  if (ans) ans.style.display = 'inline';
  if (btn) btn.style.display = 'none';
}
&lt;/script&gt;&lt;/p&gt;
&lt;table style="width: 100%; border-collapse: collapse;"&gt;
&lt;tbody&gt;
&lt;tr style="background-color: #dd8500; color: white;"&gt;
&lt;th&gt;No.&lt;/th&gt;
&lt;th&gt;問題&lt;/th&gt;
&lt;/tr&gt;
&lt;p&gt;&lt;!-- Q1 --&gt;&lt;/p&gt;
&lt;tr style="background-color: #f0b464; color: black;"&gt;
&lt;td&gt;1&lt;/td&gt;
&lt;td&gt;次のうち、本文で扱っている「従位接続詞」にあてはまるものはどれ？&lt;/p&gt;
&lt;p&gt;A. and&lt;/p&gt;
&lt;p&gt;B. but&lt;/p&gt;
&lt;p&gt;C. if&lt;/p&gt;
&lt;p&gt;D. or&lt;/p&gt;
&lt;p&gt;&lt;button class="show-answer-btn"&gt;正解を見る&lt;/button&gt;&lt;br /&gt;
&lt;span id="qa1" style="display: none; font-weight: bold; color: #d60000;"&gt;正解：C（if / because / though などが従位接続詞）&lt;/span&gt;&lt;/td&gt;
&lt;/tr&gt;
&lt;p&gt;&lt;!-- Q2 --&gt;&lt;/p&gt;
&lt;tr style="background-color: #ffffff; color: black;"&gt;
&lt;td&gt;2&lt;/td&gt;
&lt;td&gt;「もしあなたが赤と青を混ぜたら、紫になります。」に対応する if の形として正しいものはどれ？&lt;/p&gt;
&lt;p&gt;A. if mix you red and blue&lt;/p&gt;
&lt;p&gt;B. if you mix red and blue&lt;/p&gt;
&lt;p&gt;C. if you will mix red and blue&lt;/p&gt;
&lt;p&gt;D. if mixing you red and blue&lt;/p&gt;
&lt;p&gt;&lt;button class="show-answer-btn"&gt;正解を見る&lt;/button&gt;&lt;br /&gt;
&lt;span id="qa2" style="display: none; font-weight: bold; color: #d60000;"&gt;正解：B（接続詞＋主語＋動詞、未来のことでも現在形）&lt;/span&gt;&lt;/td&gt;
&lt;/tr&gt;
&lt;p&gt;&lt;!-- Q3 --&gt;&lt;/p&gt;
&lt;tr style="background-color: #f0b464; color: black;"&gt;
&lt;td&gt;3&lt;/td&gt;
&lt;td&gt;if節を文頭に置くときのルールとして正しいものはどれ？&lt;/p&gt;
&lt;p&gt;A. 文頭では if は使えない&lt;/p&gt;
&lt;p&gt;B. 文頭の if 節のあとにはコンマ（,）を打つ&lt;/p&gt;
&lt;p&gt;C. 文頭の if 節のあとには必ず and を入れる&lt;/p&gt;
&lt;p&gt;D. 文頭では if の代わりに when を使う&lt;/p&gt;
&lt;p&gt;&lt;button class="show-answer-btn"&gt;正解を見る&lt;/button&gt;&lt;br /&gt;
&lt;span id="qa3" style="display: none; font-weight: bold; color: #d60000;"&gt;正解：B（If ～ , 主語＋動詞…）&lt;/span&gt;&lt;/td&gt;
&lt;/tr&gt;
&lt;p&gt;&lt;!-- Q4 --&gt;&lt;/p&gt;
&lt;tr style="background-color: #ffffff; color: black;"&gt;
&lt;td&gt;4&lt;/td&gt;
&lt;td&gt;「バスは遅れました。道が混んでいたからです。」のように理由を表す接続詞はどれ？&lt;/p&gt;
&lt;p&gt;A. if&lt;/p&gt;
&lt;p&gt;B. because&lt;/p&gt;
&lt;p&gt;C. though&lt;/p&gt;
&lt;p&gt;D. so&lt;/p&gt;
&lt;p&gt;&lt;button class="show-answer-btn"&gt;正解を見る&lt;/button&gt;&lt;br /&gt;
&lt;span id="qa4" style="display: none; font-weight: bold; color: #d60000;"&gt;正解：B（because ～：～なので・～だから）&lt;/span&gt;&lt;/td&gt;
&lt;/tr&gt;
&lt;p&gt;&lt;!-- Q5 --&gt;&lt;/p&gt;
&lt;tr style="background-color: #f0b464; color: black;"&gt;
&lt;td&gt;5&lt;/td&gt;
&lt;td&gt;「Because the road was busy, the bus was late.」の訳として最も本文の説明に近いものはどれ？&lt;/p&gt;
&lt;p&gt;A. バスは遅れたが、道は混んでいた。&lt;/p&gt;
&lt;p&gt;B. 道は混んでいたので、そのバスは遅れました。&lt;/p&gt;
&lt;p&gt;C. そのバスは遅れたけれど、道は混んでいた。&lt;/p&gt;
&lt;p&gt;D. 道は混んでいたが、バスは遅れなかった。&lt;/p&gt;
&lt;p&gt;&lt;button class="show-answer-btn"&gt;正解を見る&lt;/button&gt;&lt;br /&gt;
&lt;span id="qa5" style="display: none; font-weight: bold; color: #d60000;"&gt;正解：B（because節＝理由 → メイン文へ）&lt;/span&gt;&lt;/td&gt;
&lt;/tr&gt;
&lt;p&gt;&lt;!-- Q6 --&gt;&lt;/p&gt;
&lt;tr style="background-color: #ffffff; color: black;"&gt;
&lt;td&gt;6&lt;/td&gt;
&lt;td&gt;「どうして新しい自転車を買ったのですか？」という質問に、本文の説明通りに答えるときの文頭として正しいものはどれ？&lt;/p&gt;
&lt;p&gt;A. Why I bought…&lt;/p&gt;
&lt;p&gt;B. Because I bought…&lt;/p&gt;
&lt;p&gt;C. Because I want to go to school by bike.&lt;/p&gt;
&lt;p&gt;D. So I want to go to school by bike.&lt;/p&gt;
&lt;p&gt;&lt;button class="show-answer-btn"&gt;正解を見る&lt;/button&gt;&lt;br /&gt;
&lt;span id="qa6" style="display: none; font-weight: bold; color: #d60000;"&gt;正解：C（Why…? に対して Because ～ で S＋V を続ける）&lt;/span&gt;&lt;/td&gt;
&lt;/tr&gt;
&lt;p&gt;&lt;!-- Q7 --&gt;&lt;/p&gt;
&lt;tr style="background-color: #f0b464; color: black;"&gt;
&lt;td&gt;7&lt;/td&gt;
&lt;td&gt;「晴れているけれど、とても寒い。」という意味に最も近い英文はどれ？&lt;/p&gt;
&lt;p&gt;A. Because it’s sunny, it’s very cold.&lt;/p&gt;
&lt;p&gt;B. If it’s sunny, it’s very cold.&lt;/p&gt;
&lt;p&gt;C. Though it’s sunny, it’s very cold.&lt;/p&gt;
&lt;p&gt;D. So it’s sunny, it’s very cold.&lt;/p&gt;
&lt;p&gt;&lt;button class="show-answer-btn"&gt;正解を見る&lt;/button&gt;&lt;br /&gt;
&lt;span id="qa7" style="display: none; font-weight: bold; color: #d60000;"&gt;正解：C（though ～：～だけれども）&lt;/span&gt;&lt;/td&gt;
&lt;/tr&gt;
&lt;p&gt;&lt;!-- Q8 --&gt;&lt;/p&gt;
&lt;tr style="background-color: #ffffff; color: black;"&gt;
&lt;td&gt;8&lt;/td&gt;
&lt;td&gt;次の文の訳し方として本文の説明に合っているものはどれ？&lt;br /&gt;
It’s very cold, though it’s sunny.A. AだけれどB（「とても寒いけれど、晴れている」）と読むB. BだけれどA（「晴れているけれど、とても寒い」）と読むC. 左から順番に訳すだけでよいD. though は訳さなくてよい&lt;button class="show-answer-btn"&gt;正解を見る&lt;/button&gt;&lt;br /&gt;
&lt;span id="qa8" style="display: none; font-weight: bold; color: #d60000;"&gt;正解：B（though節の中→外へ「晴れているけれど、とても寒い」）&lt;/span&gt;&lt;/td&gt;
&lt;/tr&gt;
&lt;p&gt;&lt;!-- Q9 --&gt;&lt;/p&gt;
&lt;tr style="background-color: #f0b464; color: black;"&gt;
&lt;td&gt;9&lt;/td&gt;
&lt;td&gt;本文の説明にしたがうと、「if it rains」の形について正しいものはどれ？&lt;/p&gt;
&lt;p&gt;A. 未来のことなので必ず will を付けるべき&lt;/p&gt;
&lt;p&gt;B. 時・条件を表す副詞節なので、未来でも現在形 rains を使う&lt;/p&gt;
&lt;p&gt;C. 三単現の s は不要なので rain にするべき&lt;/p&gt;
&lt;p&gt;D. if のあとには動詞だけを置くので主語はいらない&lt;/p&gt;
&lt;p&gt;&lt;button class="show-answer-btn"&gt;正解を見る&lt;/button&gt;&lt;br /&gt;
&lt;span id="qa9" style="display: none; font-weight: bold; color: #d60000;"&gt;正解：B&lt;/span&gt;&lt;/td&gt;
&lt;/tr&gt;
&lt;p&gt;&lt;!-- Q10 --&gt;&lt;/p&gt;
&lt;tr style="background-color: #ffffff; color: black;"&gt;
&lt;td&gt;10&lt;/td&gt;
&lt;td&gt;従位接続詞（if / because / though など）の訳し方のコツとして本文の説明に最も近いものはどれ？&lt;/p&gt;
&lt;p&gt;A. とにかく左から右に順番に訳す。&lt;/p&gt;
&lt;p&gt;B. 接続詞の直後だけ訳し、残りは意味をとらない。&lt;/p&gt;
&lt;p&gt;C. 接続詞の塊をかっこで囲んで、その中から外へ向かって訳すイメージを持つ。&lt;/p&gt;
&lt;p&gt;D. 接続詞はすべて「そして」と訳せばよい。&lt;/p&gt;
&lt;p&gt;&lt;button class="show-answer-btn"&gt;正解を見る&lt;/button&gt;&lt;br /&gt;
&lt;span id="qa10" style="display: none; font-weight: bold; color: #d60000;"&gt;正解：C&lt;/span&gt;&lt;/td&gt;
&lt;/tr&gt;
&lt;/tbody&gt;
&lt;/table&gt;
&lt;p&gt;&lt;!-- 読解強化講座 --&gt;&lt;/p&gt;
&lt;div style="border: 2px solid #ff6600; background-color: #fff0e0; padding: 10px; display: flex; align-items: center; justify-content: center; margin-bottom: 10px;"&gt;
&lt;p&gt;&lt;img decoding="async" style="max-width: 100px; height: auto; margin-right: 10px;" src="https://eigo-rewrite.com/wp-content/uploads/2020/06/logo_tate-1.png" alt="Re-Writeのロゴ" /&gt;&lt;/p&gt;
&lt;div&gt;
&lt;p style="margin: 5px 0;"&gt;【読解強化講座】：速読・精読の力を育て、自校作成校の難解長文に対応する読解力を養成します。&lt;/p&gt;
&lt;p&gt;&lt;a style="background-color: #ff6600; color: white; padding: 5px 10px; text-align: center; text-decoration: none; display: inline-block; font-size: 14px;" href="https://eigo-rewrite.com/dokkaikyouka/"&gt;詳細を見る&lt;/a&gt;&lt;/p&gt;
&lt;/div&gt;
&lt;/div&gt;
```
</t>
  </si>
  <si>
    <t xml:space="preserve">以下のページは「スニペット整合性」（本文と title/meta/H1/冒頭文）が弱い可能性があります。
まず【本文】を確認し、想定読者・悩み・解決範囲を把握してください。
そのうえで、GSCの主要クエリ（表示回数上位）を根拠に、
「検索意図に対して、タイトル/メタ/H1/冒頭120字がズレている点」を特定し、
ズレを解消するための修正案（タイトル/メタ/H1/冒頭）を提示してください。
※本文の“大改修”は前提にしません（必要なら追記ブロックは最大1つまで）。
【URL】https://eigo-rewrite.com/column/stage1_lesson12-1/
【ページ分類】MC
【ページ分類の略語（このプロンプト内の定義）】
TP = トップページ（ホーム/サイトの入口）
SP = サービスページ（講座・コース・申込導線）
MC = メインコラム（コラム/解説/勉強法など集客記事）
SC = サブコラム（MCやSPを補強するための補助コラム※サイト定義に合わせて判断）
NW = ニュース/お知らせ（運用上は改善対象外として除外）
ST = 企業情報等のSEO対策を行わないこ固定ページ（運用上は改善対象外として除外）
- / 空欄 / 未分類 = 未分類（このスクリプトでは改善対象外として除外）
※未分類（空欄 / "-" / "未分類"）は作業対象に含めません。
【現状（スニペット要素）】
- タイトル：stage1_Lesson12-1 比較(原級を用いた比較)【ニュートレジャーの道案内】 - 受験英語専門ゼミ「Re-Write」(リライト)
- メタ：それでは Lesson12 セクション1 を進めていきましょう。 NEW TREASURE STAGE1
- H1：stage1_Lesson12-1 比較(原級を用いた比較)【ニュートレジャーの道案内】
- 冒頭120字：それでは Lesson12 セクション1 を進めていきましょう。 NEW TREASURE STAGE1 の文法事項・Lesson一覧の全体像は、 NEW TREASURE STAGE1｜中1英文法 総括＋Lesson一覧（全体像はこちら）
【GSC主要クエリ（表示回数上位50件）】
- 比較級 最上級｜表示64｜CTR 0.00%｜順位1.0
- 原級と原形 違い｜表示49｜CTR 0.00%｜順位2.7
- 比較級 as as｜表示19｜CTR 0.00%｜順位1.0
- 原級とは｜表示14｜CTR 0.00%｜順位2.2
- as as 比較級｜表示12｜CTR 0.00%｜順位1.0
- 最上級 比較級｜表示12｜CTR 0.00%｜順位1.0
- 原形 原級 違い｜表示9｜CTR 0.00%｜順位4.7
- asーas｜表示8｜CTR 0.00%｜順位1.0
- 原級比較とは｜表示8｜CTR 0.00%｜順位1.0
- 原級 原形 違い｜表示7｜CTR 0.00%｜順位1.0
- 比較例 英語｜表示7｜CTR 0.00%｜順位2.0
- 比較級最上級｜表示7｜CTR 0.00%｜順位1.0
- 中2 英語 比較｜表示6｜CTR 0.00%｜順位3.7
- 3倍 英語 比較｜表示5｜CTR 0.00%｜順位1.0
- as as比較級｜表示5｜CTR 0.00%｜順位1.0
- 比較級 過去形｜表示5｜CTR 0.00%｜順位1.0
- as ～ as｜表示4｜CTR 0.00%｜順位1.0
- as~as｜表示4｜CTR 0.00%｜順位1.0
- 原形と原級の違い｜表示4｜CTR 0.00%｜順位1.0
- 比較元 比較先 英語｜表示4｜CTR 0.00%｜順位11.3
- as何々as｜表示3｜CTR 0.00%｜順位1.0
- と同じくらい 英語｜表示3｜CTR 0.00%｜順位1.0
- 原級と原形の違い｜表示3｜CTR 0.00%｜順位1.7
- 同格 as as｜表示3｜CTR 0.00%｜順位1.3
- 最上級 比較級 英語｜表示3｜CTR 0.00%｜順位1.3
- 最上級比較級｜表示3｜CTR 0.00%｜順位1.0
- about as as｜表示2｜CTR 0.00%｜順位1.0
- as as 比較｜表示2｜CTR 0.00%｜順位1.0
- as ~ as｜表示2｜CTR 0.00%｜順位1.0
- as 原型 as｜表示2｜CTR 0.00%｜順位1.0
- as 原級 as 例文｜表示2｜CTR 0.00%｜順位1.0
- as原型as｜表示2｜CTR 0.00%｜順位1.0
- 副詞の原級｜表示2｜CTR 0.00%｜順位1.0
- 原級｜表示2｜CTR 0.00%｜順位1.0
- 原級 とは｜表示2｜CTR 0.00%｜順位2.0
- 比較 英語 中2｜表示2｜CTR 0.00%｜順位4.5
- 比較級 new｜表示2｜CTR 0.00%｜順位13.0
- 比較級 書き換え 中学｜表示2｜CTR 0.00%｜順位1.0
- 比較級as as｜表示2｜CTR 0.00%｜順位1.0
- 比較級new｜表示2｜CTR 0.00%｜順位13.0
- ～と同じくらい 英語｜表示2｜CTR 0.00%｜順位1.0
- as _ as｜表示1｜CTR 0.00%｜順位1.0
- as and as｜表示1｜CTR 0.00%｜順位1.0
- as as の間に名詞｜表示1｜CTR 0.00%｜順位3.0
- as as 倍数表現｜表示1｜CTR 0.00%｜順位1.0
- as as 原型｜表示1｜CTR 0.00%｜順位1.0
- as as 同格｜表示1｜CTR 0.00%｜順位1.0
- as as 文法｜表示1｜CTR 0.00%｜順位1.0
- as as 構文｜表示1｜CTR 0.00%｜順位1.0
- as well as｜表示1｜CTR 0.00%｜順位3.0
【参考：代表語（自動抽出）】比較級
【出力（必ずこの順）】
1) 本文の要約（想定読者・悩み・解決）
2) 検索意図の整理（主要クエリから2〜3パターン）
3) 不一致の指摘（タイトル/メタ/H1/冒頭のどこがズレているか）
4) 修正方針（“どの意図に寄せるか”を1つに決める）
5) 修正案（すべてコードブロック）
   - タイトル案3つ（全角35字前後＋56字以上の網羅型を1つ）
   - メタ案3つ（全角90字前後）
   - H1案2つ
   - 冒頭120字（2案：&lt;p&gt;で開始）
【禁則ワード（シート連動）】
以下の【禁則ワード】は、タイトル/メタ/導入文/見出し/本文のいずれにも原則使用しないでください。
言い換えが必要な場合は、自然な日本語に置換してください。
【禁則ワード】
- 崩れ
- 型
- 迷い
- 保留
- 固定
- 手順
- 立て直
- 最短
- 結論だけ
- 乱れ
- 三点確認
- 内部リンク
- 導線
- 設計
- 刺
- まず結論
- 整え
- 押し付けない案内
- 統一
- 次の一手
- 失点
- 確定
- サブコラム
- 30秒
- 1分
- CV
- 網羅
【本文】
```html
&lt;p&gt;&lt;iframe title="YouTube video player" src="https://www.youtube.com/embed/zpTJ3m3QtzU" width="560" height="315" frameborder="0" allowfullscreen="allowfullscreen"&gt;&lt;span data-mce-type="bookmark" style="display: inline-block; width: 0px; overflow: hidden; line-height: 0;" class="mce_SELRES_start"&gt;﻿&lt;/span&gt;&lt;/iframe&gt;&lt;/p&gt;
&lt;p data-start="81" data-end="165"&gt;それでは &lt;strong data-start="86" data-end="105"&gt;Lesson12 セクション1&lt;/strong&gt; を進めていきましょう。&lt;br /&gt;
NEW TREASURE STAGE1 の文法事項・Lesson一覧の全体像は、&lt;strong&gt;&lt;a href="https://eigo-rewrite.com/column/hub_stage1/"&gt;NEW TREASURE STAGE1｜中1英文法 総括＋Lesson一覧（全体像はこちら）&lt;/a&gt;&lt;/strong&gt;で確認できます。&lt;br data-start="117" data-end="120" /&gt;New Treasure STAGE1 では、この Lesson が最後の単元になります。&lt;/p&gt;
&lt;p data-start="167" data-end="286"&gt;本来この内容は、公立中学校では &lt;strong data-start="183" data-end="196"&gt;中学２年生の２学期&lt;/strong&gt; に学習する内容です。&lt;br data-start="207" data-end="210" /&gt;これまでのユニットと比べると &lt;strong data-start="225" data-end="251"&gt;文の構造が複雑になり、語順の理解が非常に重要&lt;/strong&gt; になりますので、この Lesson は特に丁寧に進めていきましょう。&lt;/p&gt;
&lt;hr data-start="288" data-end="291" /&gt;
&lt;h3 data-start="293" data-end="315"&gt;✅ 「as 〜 as」の表現について&lt;/h3&gt;
&lt;p data-start="317" data-end="346"&gt;最初に扱うのは &lt;strong data-start="325" data-end="339"&gt;「as ○○ as」&lt;/strong&gt; の表現です。&lt;/p&gt;
&lt;p data-start="348" data-end="433"&gt;タイトルに &lt;em data-start="354" data-end="365"&gt;原級（げんきゅう）&lt;/em&gt; とありますよね。&lt;br data-start="374" data-end="377" /&gt;この &lt;em data-start="380" data-end="384"&gt;原級&lt;/em&gt; とは、動詞でいう「原形」と同じように、&lt;strong data-start="404" data-end="426"&gt;形容詞・副詞の変化させていない元の形&lt;/strong&gt; のことです。&lt;/p&gt;
&lt;blockquote data-start="435" data-end="475"&gt;
&lt;p data-start="437" data-end="475"&gt;例：big（原級） → bigger（比較級） → biggest（最上級）&lt;/p&gt;
&lt;/blockquote&gt;
&lt;p data-start="477" data-end="548"&gt;比較の単元では、文の語順を入れ替えたり、動詞の形を変えるのではなく、&lt;br data-start="511" data-end="514" /&gt;&lt;strong data-start="514" data-end="534"&gt;形容詞や副詞そのものを変化させる&lt;/strong&gt; ことがポイントになります。&lt;/p&gt;
&lt;p data-start="550" data-end="557"&gt;その第一歩が、&lt;/p&gt;
&lt;blockquote data-start="558" data-end="582"&gt;
&lt;p data-start="560" data-end="582"&gt;&lt;strong data-start="560" data-end="582"&gt;as + 形容詞 / 副詞 + as&lt;/strong&gt;&lt;/p&gt;
&lt;/blockquote&gt;
&lt;p data-start="584" data-end="591"&gt;という形です。&lt;/p&gt;
&lt;p data-start="593" data-end="609"&gt;この「as ○○ as」は、&lt;/p&gt;
&lt;blockquote data-start="610" data-end="628"&gt;
&lt;p data-start="612" data-end="628"&gt;&lt;strong data-start="612" data-end="628"&gt;「〜と同じくらい○○だ」&lt;/strong&gt;&lt;/p&gt;
&lt;/blockquote&gt;
&lt;p data-start="630" data-end="641"&gt;という意味になります。&lt;/p&gt;
&lt;p&gt;&lt;img decoding="async" fetchpriority="high" class="alignnone wp-image-558" src="https://eigo-rewrite.com/wp-content/uploads/2023/06/スライド用-20-300x169.jpg" alt="" width="976" height="550" srcset="https://eigo-rewrite.com/wp-content/uploads/2023/06/スライド用-20-300x169.jpg 300w, https://eigo-rewrite.com/wp-content/uploads/2023/06/スライド用-20-1024x576.jpg 1024w, https://eigo-rewrite.com/wp-content/uploads/2023/06/スライド用-20-768x432.jpg 768w, https://eigo-rewrite.com/wp-content/uploads/2023/06/スライド用-20-320x180.jpg 320w, https://eigo-rewrite.com/wp-content/uploads/2023/06/スライド用-20.jpg 1280w" sizes="(max-width: 976px) 100vw, 976px" /&gt;&lt;/p&gt;
&lt;p&gt;具体的に言うと、まず&lt;span style="color: #ff0000;"&gt;&amp;#8220;tall&amp;#8221;&lt;/span&gt;です。&lt;br /&gt;
「背が高い」、これが形容詞です。&lt;br /&gt;
元々は、&amp;#8221;I am tall.&amp;#8221;「私は背が高い」という文でした。&lt;br /&gt;
その&amp;#8221;tall&amp;#8221;という形容詞の直前に&amp;#8221;as&amp;#8221;というものが使われています。&lt;br /&gt;
これは「何々と同じぐらい」という意味合いになっているんですが、&lt;br /&gt;
まず&amp;#8221;I am as tall&amp;#8221;「私は同じくらい背が高いです」と言って、その後で誰と同じくらい背が高いのかというと、&amp;#8221;as my mother&amp;#8221;「私のお母さんと同じくらい背が高い」という意味になっています。&lt;br /&gt;
多くの中学生は、これ&amp;#8221;as tall as&amp;#8221;とか、例えばこの二つ目の文の&amp;#8221;as expensive as&amp;#8221;&lt;br /&gt;
さらにこの四つ目の&amp;#8221;as well as&amp;#8221;なんていう形を見ると、どうやら「as なんとか as」という形にすると考えてしまいます。&lt;br /&gt;
ですが三つ目を見ると、&amp;#8221;as popular as&amp;#8221;じゃなくて&amp;#8221;as popular in my country&amp;#8221;というふうに、&lt;br /&gt;
この&amp;#8221;as&amp;#8221;と&amp;#8221;as&amp;#8221;の間に結構な数の単語が含まれています。&lt;br /&gt;
ここは見方というのが凄く大事になっていまして、これを「as ○○ as」と捉えるのではなく、&lt;br /&gt;
一旦ここで&lt;span style="color: #0000ff;"&gt;元の文が切れている&lt;/span&gt;と捉えて下さい。&lt;br /&gt;
この比較という単元は、意外と並べ替えの英作文になった際に、&lt;strong&gt;&amp;#8220;as&amp;#8221;&amp;#8221;as&amp;#8221;&lt;/strong&gt;というのが結構曲者です。&lt;br /&gt;
&lt;span style="color: #ff00ff;"&gt;まずは元の文に必ず戻して考えて下さい。&lt;/span&gt;&lt;/p&gt;
&lt;p&gt;最初は&amp;#8221;I am tall.&amp;#8221;「私は背が高い」という文でした。&lt;br /&gt;
そこにまず一つ目の&amp;#8221;as&amp;#8221;というのは必ず形容詞か副詞の直前に置きます。&lt;br /&gt;
そして、&amp;#8221;I am as tall&amp;#8221;という文が出来て、その元の文の最後にこの&amp;#8221;as&amp;#8221;をくっつけるという発想です。&lt;br /&gt;
なので、&amp;#8221;I am tall&amp;#8221;が「as ○○ as」になったのではなくて、まず&amp;#8221;I am as tall&amp;#8221;で文が終わっていて、そのあとに&amp;#8221;as my mother&amp;#8221;「お母さんと同じぐらい」という単語を入れます。&lt;br /&gt;
本来ここの&amp;#8221;my mother&amp;#8221;の所というのは、&amp;#8221;my mother tall&amp;#8221;という文になっていたんです。&lt;br /&gt;
もうbe動詞は1回出てきていて&amp;#8221;tall&amp;#8221;という単語も1回出てきているので、この単語を省略しているという形になっています。&lt;br /&gt;
つまりここの二つ目の&amp;#8221;as&amp;#8221;というのは、&lt;span style="color: #ff9900;"&gt;本来は接続詞というもので文と文を繋ぐものだったんです。&lt;/span&gt;&lt;br /&gt;
ですので、一旦&amp;#8221;I am tall&amp;#8221;、&amp;#8221;I am as tall&amp;#8221;という文が終わって、そのあとに&amp;#8221;my mother tall&amp;#8221;という部分をくっつけていたというように見えるのが非常に大事になります。&lt;br /&gt;
比較の単元で英作文が出来なくなってしまう人というのは、この発想がないからです。&lt;br /&gt;
もう無理やりと「as ○○ as」とくっつけてしまうので、&lt;strong&gt;それだと語順が乱れてしまいます。&lt;/strong&gt;&lt;br /&gt;
ですから、まずは元の文に戻してそこから二つ目の文として「as以下」をくっつけるという形で対処して下さい。&lt;br /&gt;
以下、同じように見ていきます。&lt;/p&gt;
&lt;p&gt;&lt;img decoding="async" class="alignnone wp-image-560" src="https://eigo-rewrite.com/wp-content/uploads/2023/06/IMG_1155-300x37.jpg" alt="" width="973" height="120" srcset="https://eigo-rewrite.com/wp-content/uploads/2023/06/IMG_1155-300x37.jpg 300w, https://eigo-rewrite.com/wp-content/uploads/2023/06/IMG_1155-1024x126.jpg 1024w, https://eigo-rewrite.com/wp-content/uploads/2023/06/IMG_1155-768x95.jpg 768w, https://eigo-rewrite.com/wp-content/uploads/2023/06/IMG_1155.jpg 1200w" sizes="(max-width: 973px) 100vw, 973px" /&gt;&lt;/p&gt;
&lt;p&gt;&amp;#8220;My old bicycle was as expensive&amp;#8221;&lt;br /&gt;
まずここで切れていました。&lt;br /&gt;
今度は&amp;#8221;was&amp;#8221;、過去の文になったとしてもbe動詞を過去形にするだけとなります。&lt;br /&gt;
そうするとまず、「私の昔の自転車」「古い自転車」は同じぐらい高かったなっています。&lt;br /&gt;
じゃあ何と同じぐらい高かったんですか？というと、ここで&amp;#8221;as my new one&amp;#8221;という形で、ここに&amp;#8221;one&amp;#8221;という代名詞が出てきています。&lt;br /&gt;
これは一度出てきた&amp;#8221;bicycle&amp;#8221;という名詞を繰り返し使われるのを避ける為に&amp;#8221;one&amp;#8221;「物」という意味の代名詞で置き換えています。&lt;br /&gt;
ここを&amp;#8221;bicycle&amp;#8221;と書くのはあまりよろしくありません。&lt;br /&gt;
&lt;span style="color: #ff00ff;"&gt;一度出てきた名詞がもう1回使われる際は、この&amp;#8221;one&amp;#8221;代名詞という形にしておきましょう。&lt;/span&gt;&lt;/p&gt;
&lt;p&gt;三つ目です。&lt;br /&gt;
これが一番間違えが多いものになっています。&lt;br /&gt;
&lt;img decoding="async" loading="lazy" class="alignnone wp-image-561" src="https://eigo-rewrite.com/wp-content/uploads/2023/06/IMG_1155-1-300x37.jpg" alt="" width="916" height="113" srcset="https://eigo-rewrite.com/wp-content/uploads/2023/06/IMG_1155-1-300x37.jpg 300w, https://eigo-rewrite.com/wp-content/uploads/2023/06/IMG_1155-1-1024x126.jpg 1024w, https://eigo-rewrite.com/wp-content/uploads/2023/06/IMG_1155-1-768x95.jpg 768w, https://eigo-rewrite.com/wp-content/uploads/2023/06/IMG_1155-1.jpg 1200w" sizes="(max-width: 916px) 100vw, 916px" /&gt;&lt;/p&gt;
&lt;p&gt;&amp;#8220;Baseball is as popular in my country&amp;#8221;&lt;br /&gt;
ここで一旦文が切れます。&lt;br /&gt;
この&amp;#8221;as&amp;#8221;がなかったとすると、「野球は私の国で人気です」となり、普通の今まで見てきたような文が出てきます。&lt;br /&gt;
この&amp;#8221;popular&amp;#8221;、これが「人気がある」という意味の形容詞です。&lt;br /&gt;
ですので、この&amp;#8221;popular&amp;#8221;という形容詞の直前に&amp;#8221;as&amp;#8221;を付けて、一度「私の国で人気です」で文が終わっているので、そのあとで二つ目の接続詞の&amp;#8221;as&amp;#8221;をくっつけます。&lt;br /&gt;
「私の国では人気です」となり、どこと同じぐらい人気かというと、「あなたの国で野球が人気なのと同じくらい私の国では人気です」といった意味になっています。&lt;br /&gt;
こちらのように、ここは「私の国」と「あなたの国」を比較しています。&lt;br /&gt;
大事なのは、&lt;span style="color: #ff0000;"&gt;比較対象というのは形を揃える必要があります。&lt;/span&gt;&lt;br /&gt;
例えば、名詞と名詞というように同じ品詞にするとか、この場合は&amp;#8221;in my country&amp;#8221;というように&lt;br /&gt;
前置詞が付いていますから、形を揃える為にこちらも&amp;#8221;in your country&amp;#8221;と形を揃えます。&lt;br /&gt;
この比較対象は必ず形を揃えるという感覚があると、例えばテストの際にここの&lt;br /&gt;
&amp;#8220;in your country&amp;#8221;の&amp;#8221;in&amp;#8221;を抜かすというようなミスが減ってきます。&lt;br /&gt;
ですから、&lt;span style="color: #0000ff;"&gt;まずは&lt;strong&gt;元の文に戻す&lt;/strong&gt;。&lt;/span&gt;&lt;br /&gt;
&lt;span style="color: #0000ff;"&gt;最初に出てきた&lt;strong&gt;形容詞&lt;/strong&gt;とか&lt;strong&gt;副詞の直前に&amp;#8221;as&amp;#8221;を付ける&lt;/strong&gt;。&lt;/span&gt;&lt;br /&gt;
&lt;span style="color: #0000ff;"&gt;&lt;strong&gt;二つ目の&amp;#8221;as&amp;#8221;は元の文の終わりにくっつける&lt;/strong&gt;。&lt;/span&gt;&lt;br /&gt;
&lt;span style="color: #0000ff;"&gt;その上で&lt;strong&gt;形を揃える&lt;/strong&gt;。&lt;/span&gt;&lt;br /&gt;
こういった事を意識して下さい。&lt;/p&gt;
&lt;p&gt;&lt;img decoding="async" loading="lazy" class="alignnone wp-image-562" src="https://eigo-rewrite.com/wp-content/uploads/2023/06/IMG_1155-2-300x52.jpg" alt="" width="756" height="131" srcset="https://eigo-rewrite.com/wp-content/uploads/2023/06/IMG_1155-2-300x52.jpg 300w, https://eigo-rewrite.com/wp-content/uploads/2023/06/IMG_1155-2-1024x177.jpg 1024w, https://eigo-rewrite.com/wp-content/uploads/2023/06/IMG_1155-2-768x133.jpg 768w, https://eigo-rewrite.com/wp-content/uploads/2023/06/IMG_1155-2.jpg 1200w" sizes="(max-width: 756px) 100vw, 756px" /&gt;&lt;/p&gt;
&lt;p&gt;最後の文も同様になります。&lt;br /&gt;
&amp;#8220;as&amp;#8221;がなかったとすると、&amp;#8221;Yoshiki plays soccer as&amp;#8221;となり一旦ここで文が終わる訳です。&lt;br /&gt;
そして、&amp;#8221;well&amp;#8221;が「上手に」という意味の副詞です。&lt;br /&gt;
この副詞、形容詞の直前に&amp;#8221;as&amp;#8221;を付けます。&lt;br /&gt;
そして、一旦「上手にサッカーをする」という文が終わって、二つ目の&amp;#8221;as&amp;#8221;を後ろにくっつけます。&lt;br /&gt;
そうすると、「ヨシキはロバートと同じぐらいサッカーを上手にします。」というような意味になってきます。&lt;br /&gt;
それでは&amp;#8221;as&amp;#8221;を使った分の否定文を見ていく事にします。&lt;/p&gt;
&lt;p&gt;&lt;img decoding="async" loading="lazy" class="alignnone wp-image-563" src="https://eigo-rewrite.com/wp-content/uploads/2023/06/IMG_1156-300x52.jpg" alt="" width="750" height="130" srcset="https://eigo-rewrite.com/wp-content/uploads/2023/06/IMG_1156-300x52.jpg 300w, https://eigo-rewrite.com/wp-content/uploads/2023/06/IMG_1156-1024x177.jpg 1024w, https://eigo-rewrite.com/wp-content/uploads/2023/06/IMG_1156-768x133.jpg 768w, https://eigo-rewrite.com/wp-content/uploads/2023/06/IMG_1156.jpg 1200w" sizes="(max-width: 750px) 100vw, 750px" /&gt;&lt;/p&gt;
&lt;p&gt;この文は&amp;#8221;In brazil&amp;#8221;、ここで一旦切りましょう。&lt;br /&gt;
文の先頭に前置詞+名詞がある場合は、一旦ここで切っておいて「ブラジルでは」というふうに先に訳します。&lt;br /&gt;
この文の主語は&amp;#8221;baseball&amp;#8221;も「野球」になっていますから、「野球」が&amp;#8221;not as popular as soccer&amp;#8221;という形で、今度は「as ○○ as」に&amp;#8221;not&amp;#8221;が付いています。&lt;br /&gt;
そうすると、さっきの&amp;#8221;as popular as soccer”という形だと、「サッカーと同じぐらい人気です」という意味でしたが、今度は&amp;#8221;not&amp;#8221;が付いています。&lt;br /&gt;
そうすると、「野球はサッカーと同じぐらい人気という訳ではありません」となりちょっとややこしい言い回しになってしまいます。&lt;br /&gt;
なので、この「as ○○ as」の文、&amp;#8221;as&amp;#8221;を使った原級の比較の文に&amp;#8221;not&amp;#8221;が付いた場合は、&lt;br /&gt;
「何々ほど・・・ない」、つまり&lt;span style="color: #0000ff;"&gt;「野球はサッカーほど人気がない」&lt;/span&gt;と訳しておきましょう。&lt;br /&gt;
以下同じ形を見ていきます。&lt;/p&gt;
&lt;p&gt;&lt;img decoding="async" loading="lazy" class="alignnone wp-image-564" src="https://eigo-rewrite.com/wp-content/uploads/2023/06/IMG_1156-1-300x37.jpg" alt="" width="673" height="83" srcset="https://eigo-rewrite.com/wp-content/uploads/2023/06/IMG_1156-1-300x37.jpg 300w, https://eigo-rewrite.com/wp-content/uploads/2023/06/IMG_1156-1-1024x126.jpg 1024w, https://eigo-rewrite.com/wp-content/uploads/2023/06/IMG_1156-1-768x95.jpg 768w, https://eigo-rewrite.com/wp-content/uploads/2023/06/IMG_1156-1.jpg 1200w" sizes="(max-width: 673px) 100vw, 673px" /&gt;&lt;/p&gt;
&lt;p&gt;今度は”doesn’t”ここに&amp;#8221;not&amp;#8221;があります。&lt;br /&gt;
&amp;#8220;Ken doesn’t practice baseball&amp;#8221;で一旦ここで文が切れるのは前回と同じです。&lt;br /&gt;
そうすると、&amp;#8221;as&amp;#8221;がなかったら「ケンは一生懸命野球を練習しません」という形になる訳ですが、&lt;br /&gt;
ここに一つ目の&amp;#8221;as&amp;#8221;があって「同じぐらい熱心にはしません」という事になっています。&lt;br /&gt;
という事は、「誰かさんほど一生懸命やっていない」という形になっていて、その比較対象が誰かというと、ここに「ジョン君」が出てきている訳です。&lt;br /&gt;
こちらに&amp;#8221;does&amp;#8221;が使われていますが、一般動詞の場合は一度出てきた今回は&amp;#8221;practice&amp;#8221;「練習する」という動詞があって、その動詞の代わりとしてここに&amp;#8221;do&amp;#8221;とか&amp;#8221;does&amp;#8221;、過去形であれば&amp;#8221;did&amp;#8221;を置く事があります。&lt;br /&gt;
この&amp;#8221;does&amp;#8221;はなくても文としては成り立ちますが、例えば設問で言うと、&lt;br /&gt;
この&lt;span style="color: #ff9900;"&gt;&amp;#8220;as&amp;#8221;以下に空欄が二つあった場合は、これは&amp;#8221;does&amp;#8221;まで書けという事だなと理解して書いておきましょう。&lt;/span&gt;&lt;br /&gt;
会話の上ではこの&amp;#8221;does&amp;#8221;はなくても通じます。&lt;/p&gt;
&lt;p&gt;&lt;img decoding="async" loading="lazy" class="alignnone wp-image-565" src="https://eigo-rewrite.com/wp-content/uploads/2023/06/IMG_1156-2-300x52.jpg" alt="" width="767" height="133" srcset="https://eigo-rewrite.com/wp-content/uploads/2023/06/IMG_1156-2-300x52.jpg 300w, https://eigo-rewrite.com/wp-content/uploads/2023/06/IMG_1156-2-1024x177.jpg 1024w, https://eigo-rewrite.com/wp-content/uploads/2023/06/IMG_1156-2-768x133.jpg 768w, https://eigo-rewrite.com/wp-content/uploads/2023/06/IMG_1156-2.jpg 1200w" sizes="(max-width: 767px) 100vw, 767px" /&gt;&lt;/p&gt;
&lt;p&gt;そして最後の文です。&lt;br /&gt;
これもちょっと長くなってしまっていますが、&lt;br /&gt;
&amp;#8220;Our soccer team doesn’t have as many players as yours.&amp;#8221;となっています。&lt;br /&gt;
大事な事が二つあります。&lt;br /&gt;
まず、この&lt;span style="color: #000000;"&gt;&lt;strong&gt;二つ目の&amp;#8221;as&amp;#8221;の直前で切りましょう。&lt;/strong&gt;&lt;/span&gt;&lt;br /&gt;
この文の形も非常に間違える可能性の高い文になっています。&lt;br /&gt;
どうしても&amp;#8221;as many as&amp;#8221;というような形に引きずられてしまうんですが、まずはこの&amp;#8221;as&amp;#8221;を取ってみます。&lt;br /&gt;
そうすると、「私たちのサッカーチームは多くのプレーヤーを抱えていません」というような形になっています。&lt;br /&gt;
このセクションで何回も言っていますが、&lt;span style="color: #0000ff;"&gt;一つ目の&amp;#8221;as&amp;#8221;は必ず形容詞の直前に置きます。&lt;/span&gt;&lt;br /&gt;
二つ目の&amp;#8221;as&amp;#8221;は元の文を書いて、その元の文の最後にくっつけるというルールでした。&lt;br /&gt;
ですから、これを&amp;#8221;as many as players&amp;#8221;と書いてしまったり&amp;#8221;players as many as&amp;#8221;と書いてはいけません。&lt;br /&gt;
あくまで&amp;#8221;many players&amp;#8221;という形で、この形容詞と名詞というのはセットになっていますからここのセットというのは必ず崩さずに、まずは&amp;#8221;as many players&amp;#8221;と書いて、そのあとで比較対象として「あなたのチーム」というものを書いておきましょう。&lt;br /&gt;
この場合、「私たちのサッカーチーム」というのはこのように&amp;#8221;Our soccer team&amp;#8221;と書いていますが、ここを&amp;#8221;your soccer team&amp;#8221;と書くと「サッカーチーム」という語句が重複してしまいますので、それを避ける為に「あなたのもの」とか「あなたたちのもの」という形で&amp;#8221;yours&amp;#8221;という形を使っています。&lt;br /&gt;
セクション1、かなり盛り沢山になっていましたが、&lt;br /&gt;
共通しているのはとにかく&lt;strong&gt;&lt;span style="color: #ff0000;"&gt;形容詞とか副詞の直前に&amp;#8221;as&amp;#8221;を付ける。&lt;/span&gt;&lt;/strong&gt;&lt;br /&gt;
&lt;strong&gt;&lt;span style="color: #ff0000;"&gt;二つ目の&amp;#8221;as&amp;#8221;は元の文の最後にくっつける。&lt;/span&gt;&lt;/strong&gt;&lt;br /&gt;
そして、最後に&lt;span style="color: #ff0000;"&gt;&lt;strong&gt;比較対象は形を揃える。&lt;/strong&gt;&lt;/span&gt;&lt;br /&gt;
この三点を意識して学習を進めて下さい。&lt;br /&gt;
それではセクション1に関しては以上となります。&lt;/p&gt;
&lt;h2&gt;Lesson12 セクション1「as ～ as」を使った原級の比較 まとめ&lt;/h2&gt;
&lt;table style="width: 100%; border-collapse: collapse;"&gt;
&lt;thead&gt;
&lt;tr style="background-color: #dd8500; color: #ffffff;"&gt;
&lt;th style="padding: 8px; border: 1px solid #ffffff;"&gt;項目&lt;/th&gt;
&lt;th style="padding: 8px; border: 1px solid #ffffff;"&gt;内容&lt;/th&gt;
&lt;/tr&gt;
&lt;/thead&gt;
&lt;tbody&gt;
&lt;tr style="background-color: #f0b464; color: #000000;"&gt;
&lt;td style="padding: 8px; border: 1px solid #ffffff;"&gt;原級とは？&lt;/td&gt;
&lt;td style="padding: 8px; border: 1px solid #ffffff;"&gt;
&lt;ul&gt;
&lt;li&gt;原級 = 形容詞・副詞の「変化させていない元の形」。&lt;/li&gt;
&lt;li&gt;big（原級）→ bigger（比較級）→ biggest（最上級）のように変化する前の形。&lt;/li&gt;
&lt;/ul&gt;
&lt;/td&gt;
&lt;/tr&gt;
&lt;tr style="background-color: #ffffff; color: #000000;"&gt;
&lt;td style="padding: 8px; border: 1px solid #ffffff;"&gt;as ～ as の基本形&lt;/td&gt;
&lt;td style="padding: 8px; border: 1px solid #ffffff;"&gt;
&lt;ul&gt;
&lt;li&gt;&lt;strong&gt;as + 形容詞 / 副詞 + as&lt;/strong&gt; の形で使う。&lt;/li&gt;
&lt;li&gt;意味は「～と同じくらい○○だ」。&lt;/li&gt;
&lt;li&gt;I am as tall as my mother.「私は母と同じくらい背が高い。」&lt;/li&gt;
&lt;/ul&gt;
&lt;/td&gt;
&lt;/tr&gt;
&lt;tr style="background-color: #f0b464; color: #000000;"&gt;
&lt;td style="padding: 8px; border: 1px solid #ffffff;"&gt;比較の単元のポイント&lt;/td&gt;
&lt;td style="padding: 8px; border: 1px solid #ffffff;"&gt;
&lt;ul&gt;
&lt;li&gt;文の語順をいじる単元ではない。&lt;/li&gt;
&lt;li&gt;&lt;strong&gt;形容詞や副詞そのものを変化させる&lt;/strong&gt;ことが中心。&lt;/li&gt;
&lt;li&gt;原級（as ～ as）・比較級（-er / more）・最上級（-est / most）へとつながる。&lt;/li&gt;
&lt;/ul&gt;
&lt;/td&gt;
&lt;/tr&gt;
&lt;tr style="background-color: #ffffff; color: #000000;"&gt;
&lt;td style="padding: 8px; border: 1px solid #ffffff;"&gt;1つ目の as の位置&lt;/td&gt;
&lt;td style="padding: 8px; border: 1px solid #ffffff;"&gt;
&lt;ul&gt;
&lt;li&gt;1つ目の as は&lt;strong&gt;必ず形容詞・副詞の直前&lt;/strong&gt;に置く。&lt;/li&gt;
&lt;li&gt;I am tall. → I am &lt;strong&gt;as&lt;/strong&gt; tall &amp;#8230; のように、元の文の形容詞の前に as を入れる。&lt;/li&gt;
&lt;/ul&gt;
&lt;/td&gt;
&lt;/tr&gt;
&lt;tr style="background-color: #f0b464; color: #000000;"&gt;
&lt;td style="padding: 8px; border: 1px solid #ffffff;"&gt;2つ目の as の役割&lt;/td&gt;
&lt;td style="padding: 8px; border: 1px solid #ffffff;"&gt;
&lt;ul&gt;
&lt;li&gt;2つ目の as は&lt;strong&gt;接続詞&lt;/strong&gt;として文と文をつなぐ。&lt;/li&gt;
&lt;li&gt;元の文を作ってから、その&lt;strong&gt;文の最後に&lt;/strong&gt; 2つ目の as 以下をくっつけるイメージ。&lt;/li&gt;
&lt;li&gt;I am as tall / &lt;strong&gt;as my mother&lt;/strong&gt;.（my mother is tall の tall を省略）&lt;/li&gt;
&lt;/ul&gt;
&lt;/td&gt;
&lt;/tr&gt;
&lt;tr style="background-color: #ffffff; color: #000000;"&gt;
&lt;td style="padding: 8px; border: 1px solid #ffffff;"&gt;比較対象は「形を揃える」&lt;/td&gt;
&lt;td style="padding: 8px; border: 1px solid #ffffff;"&gt;
&lt;ul&gt;
&lt;li&gt;比較するもの同士は&lt;strong&gt;同じ形・同じ品詞&lt;/strong&gt;で揃える。&lt;/li&gt;
&lt;li&gt;Baseball is popular &lt;strong&gt;in my country&lt;/strong&gt; as it is &lt;strong&gt;in your country&lt;/strong&gt;.&lt;/li&gt;
&lt;li&gt;前置詞があるときは、後ろ側にも同じ前置詞を付ける（in ～ / in ～）。&lt;/li&gt;
&lt;/ul&gt;
&lt;/td&gt;
&lt;/tr&gt;
&lt;tr style="background-color: #f0b464; color: #000000;"&gt;
&lt;td style="padding: 8px; border: 1px solid #ffffff;"&gt;代名詞 one / yours の使い方&lt;/td&gt;
&lt;td style="padding: 8px; border: 1px solid #ffffff;"&gt;
&lt;ul&gt;
&lt;li&gt;同じ名詞を繰り返さないために &lt;strong&gt;one / ones, mine, yours&lt;/strong&gt; などを使う。&lt;/li&gt;
&lt;li&gt;My old bicycle was as expensive as my new &lt;strong&gt;one&lt;/strong&gt;.（bicycle の繰り返しを避ける）&lt;/li&gt;
&lt;li&gt;Our soccer team &amp;#8230; as &lt;strong&gt;yours&lt;/strong&gt;.（your soccer team の繰り返しを避ける）&lt;/li&gt;
&lt;/ul&gt;
&lt;/td&gt;
&lt;/tr&gt;
&lt;tr style="background-color: #ffffff; color: #000000;"&gt;
&lt;td style="padding: 8px; border: 1px solid #ffffff;"&gt;否定形 not as ～ as&lt;/td&gt;
&lt;td style="padding: 8px; border: 1px solid #ffffff;"&gt;
&lt;ul&gt;
&lt;li&gt;not を付けると意味が少し回りくどくなる。&lt;/li&gt;
&lt;li&gt;In Brazil, baseball is &lt;strong&gt;not as popular as&lt;/strong&gt; soccer.&lt;/li&gt;
&lt;li&gt;自然な日本語では「～ほど…ない」で訳す：&lt;br /&gt;
「ブラジルでは、野球はサッカー&lt;strong&gt;ほど人気がない&lt;/strong&gt;。」&lt;/li&gt;
&lt;/ul&gt;
&lt;/td&gt;
&lt;/tr&gt;
&lt;tr style="background-color: #f0b464; color: #000000;"&gt;
&lt;td style="padding: 8px; border: 1px solid #ffffff;"&gt;動詞の代わりの do / does&lt;/td&gt;
&lt;td style="padding: 8px; border: 1px solid #ffffff;"&gt;
&lt;ul&gt;
&lt;li&gt;一般動詞は、2回目以降は &lt;strong&gt;do / does / did&lt;/strong&gt; で代用できる。&lt;/li&gt;
&lt;li&gt;Ken doesn’t practice baseball as hard as John &lt;strong&gt;does&lt;/strong&gt;.&lt;/li&gt;
&lt;li&gt;practice を繰り返さず、does で置き換えている。&lt;/li&gt;
&lt;/ul&gt;
&lt;/td&gt;
&lt;/tr&gt;
&lt;tr style="background-color: #ffffff; color: #000000;"&gt;
&lt;td style="padding: 8px; border: 1px solid #ffffff;"&gt;many の扱い&lt;/td&gt;
&lt;td style="padding: 8px; border: 1px solid #ffffff;"&gt;
&lt;ul&gt;
&lt;li&gt;many は形容詞なので名詞とセットで扱う（many players など）。&lt;/li&gt;
&lt;li&gt;Our soccer team doesn’t have &lt;strong&gt;as many players&lt;/strong&gt; as yours.&lt;/li&gt;
&lt;li&gt;「as many as players」などと分断せず、&lt;strong&gt;as many players as&lt;/strong&gt; のかたまりにする。&lt;/li&gt;
&lt;/ul&gt;
&lt;/td&gt;
&lt;/tr&gt;
&lt;tr style="background-color: #f0b464; color: #000000;"&gt;
&lt;td style="padding: 8px; border: 1px solid #ffffff;"&gt;原級 as ～ as の作り方の流れ&lt;/td&gt;
&lt;td style="padding: 8px; border: 1px solid #ffffff;"&gt;
&lt;ol&gt;
&lt;li&gt;まず&lt;strong&gt;元の文&lt;/strong&gt;を作る（I am tall. など）。&lt;/li&gt;
&lt;li&gt;形容詞・副詞の&lt;strong&gt;直前に 1つ目の as&lt;/strong&gt; を入れる（I am as tall）。&lt;/li&gt;
&lt;li&gt;文の最後に&lt;strong&gt;2つ目の as 以下&lt;/strong&gt;（比較対象）をくっつける（as my mother）。&lt;/li&gt;
&lt;li&gt;比較対象は&lt;strong&gt;形を揃えて&lt;/strong&gt;書く（in ～ / in ～, 名詞 / 名詞など）。&lt;/li&gt;
&lt;/ol&gt;
&lt;/td&gt;
&lt;/tr&gt;
&lt;/tbody&gt;
&lt;/table&gt;
&lt;hr /&gt;
&lt;h2&gt;Lesson12 セクション1 原級（as ～ as）クイズ&lt;/h2&gt;
&lt;p&gt;次の問いに対して、最も適切なものを A～D から 1つ選びなさい。&lt;br /&gt;
「正解を見る」ボタンをクリックすると正解が表示され、ボタンは非表示になります。&lt;/p&gt;
&lt;table style="width: 100%; border-collapse: collapse;"&gt;
&lt;thead&gt;
&lt;tr style="background-color: #dd8500; color: #ffffff;"&gt;
&lt;th style="padding: 8px; border: 1px solid #ffffff;"&gt;No.&lt;/th&gt;
&lt;th style="padding: 8px; border: 1px solid #ffffff;"&gt;問題&lt;/th&gt;
&lt;th style="padding: 8px; border: 1px solid #ffffff;"&gt;選択肢（A～D）&lt;/th&gt;
&lt;th style="padding: 8px; border: 1px solid #ffffff;"&gt;解答&lt;/th&gt;
&lt;/tr&gt;
&lt;/thead&gt;
&lt;tbody&gt;&lt;!-- Q1 --&gt;&lt;/p&gt;
&lt;tr style="background-color: #f0b464; color: #000000;"&gt;
&lt;td style="padding: 8px; border: 1px solid #ffffff;"&gt;1&lt;/td&gt;
&lt;td style="padding: 8px; border: 1px solid #ffffff;"&gt;「原級（positive degree）」とは何を指しますか。&lt;/td&gt;
&lt;td style="padding: 8px; border: 1px solid #ffffff;"&gt;
&lt;ol style="margin: 0; padding-left: 20px;" type="A"&gt;
&lt;li&gt;比較級に -er を付けた形&lt;/li&gt;
&lt;li&gt;最上級に -est を付けた形&lt;/li&gt;
&lt;li&gt;形容詞・副詞の&lt;strong&gt;変化していない元の形&lt;/strong&gt;&lt;/li&gt;
&lt;li&gt;more / most を付けたすべての形&lt;/li&gt;
&lt;/ol&gt;
&lt;/td&gt;
&lt;td style="padding: 8px; border: 1px solid #ffffff; text-align: center;"&gt;&lt;button class="show-answer" type="button"&gt;正解を見る&lt;/button&gt;&lt;br /&gt;
&lt;span class="answer-text" style="display: none;"&gt;正解：C&lt;/span&gt;&lt;/td&gt;
&lt;/tr&gt;
&lt;p&gt;&lt;!-- Q2 --&gt;&lt;/p&gt;
&lt;tr style="background-color: #ffffff; color: #000000;"&gt;
&lt;td style="padding: 8px; border: 1px solid #ffffff;"&gt;2&lt;/td&gt;
&lt;td style="padding: 8px; border: 1px solid #ffffff;"&gt;「as ○○ as」の基本的な意味として最も適切なものはどれですか。&lt;/td&gt;
&lt;td style="padding: 8px; border: 1px solid #ffffff;"&gt;
&lt;ol style="margin: 0; padding-left: 20px;" type="A"&gt;
&lt;li&gt;～よりずっと○○だ&lt;/li&gt;
&lt;li&gt;～と同じくらい○○だ&lt;/li&gt;
&lt;li&gt;～ほど○○ではない&lt;/li&gt;
&lt;li&gt;最も○○だ&lt;/li&gt;
&lt;/ol&gt;
&lt;/td&gt;
&lt;td style="padding: 8px; border: 1px solid #ffffff; text-align: center;"&gt;&lt;button class="show-answer" type="button"&gt;正解を見る&lt;/button&gt;&lt;br /&gt;
&lt;span class="answer-text" style="display: none;"&gt;正解：B&lt;/span&gt;&lt;/td&gt;
&lt;/tr&gt;
&lt;p&gt;&lt;!-- Q3 --&gt;&lt;/p&gt;
&lt;tr style="background-color: #f0b464; color: #000000;"&gt;
&lt;td style="padding: 8px; border: 1px solid #ffffff;"&gt;3&lt;/td&gt;
&lt;td style="padding: 8px; border: 1px solid #ffffff;"&gt;比較の単元（原級・比較級など）で特に大事になるのは、次のうちどれですか。&lt;/td&gt;
&lt;td style="padding: 8px; border: 1px solid #ffffff;"&gt;
&lt;ol style="margin: 0; padding-left: 20px;" type="A"&gt;
&lt;li&gt;主語と述語の語順を入れ替えること&lt;/li&gt;
&lt;li&gt;疑問文と否定文の語順だけを覚えること&lt;/li&gt;
&lt;li&gt;形容詞や副詞そのものを変化させること&lt;/li&gt;
&lt;li&gt;名詞の複数形だけに気をつけること&lt;/li&gt;
&lt;/ol&gt;
&lt;/td&gt;
&lt;td style="padding: 8px; border: 1px solid #ffffff; text-align: center;"&gt;&lt;button class="show-answer" type="button"&gt;正解を見る&lt;/button&gt;&lt;br /&gt;
&lt;span class="answer-text" style="display: none;"&gt;正解：C&lt;/span&gt;&lt;/td&gt;
&lt;/tr&gt;
&lt;p&gt;&lt;!-- Q4 --&gt;&lt;/p&gt;
&lt;tr style="background-color: #ffffff; color: #000000;"&gt;
&lt;td style="padding: 8px; border: 1px solid #ffffff;"&gt;4&lt;/td&gt;
&lt;td style="padding: 8px; border: 1px solid #ffffff;"&gt;I am as tall as my mother. のような文で、&lt;strong&gt;1つ目の as&lt;/strong&gt; はどこに置きますか。&lt;/td&gt;
&lt;td style="padding: 8px; border: 1px solid #ffffff;"&gt;
&lt;ol style="margin: 0; padding-left: 20px;" type="A"&gt;
&lt;li&gt;文のいちばん最初&lt;/li&gt;
&lt;li&gt;動詞（be動詞）の直前&lt;/li&gt;
&lt;li&gt;形容詞・副詞の直前&lt;/li&gt;
&lt;li&gt;文のいちばん最後&lt;/li&gt;
&lt;/ol&gt;
&lt;/td&gt;
&lt;td style="padding: 8px; border: 1px solid #ffffff; text-align: center;"&gt;&lt;button class="show-answer" type="button"&gt;正解を見る&lt;/button&gt;&lt;br /&gt;
&lt;span class="answer-text" style="display: none;"&gt;正解：C&lt;/span&gt;&lt;/td&gt;
&lt;/tr&gt;
&lt;p&gt;&lt;!-- Q5 --&gt;&lt;/p&gt;
&lt;tr style="background-color: #f0b464; color: #000000;"&gt;
&lt;td style="padding: 8px; border: 1px solid #ffffff;"&gt;5&lt;/td&gt;
&lt;td style="padding: 8px; border: 1px solid #ffffff;"&gt;「as ○○ as」の&lt;strong&gt;2つ目の as&lt;/strong&gt; について正しい説明はどれですか。&lt;/td&gt;
&lt;td style="padding: 8px; border: 1px solid #ffffff;"&gt;
&lt;ol style="margin: 0; padding-left: 20px;" type="A"&gt;
&lt;li&gt;副詞として、動詞だけを修飾する。&lt;/li&gt;
&lt;li&gt;前置詞として、必ず名詞の前に置く。&lt;/li&gt;
&lt;li&gt;接続詞として、元の文の最後に比較対象をくっつける。&lt;/li&gt;
&lt;li&gt;感嘆文を作るためにだけ使われる。&lt;/li&gt;
&lt;/ol&gt;
&lt;/td&gt;
&lt;td style="padding: 8px; border: 1px solid #ffffff; text-align: center;"&gt;&lt;button class="show-answer" type="button"&gt;正解を見る&lt;/button&gt;&lt;br /&gt;
&lt;span class="answer-text" style="display: none;"&gt;正解：C&lt;/span&gt;&lt;/td&gt;
&lt;/tr&gt;
&lt;p&gt;&lt;!-- Q6 --&gt;&lt;/p&gt;
&lt;tr style="background-color: #ffffff; color: #000000;"&gt;
&lt;td style="padding: 8px; border: 1px solid #ffffff;"&gt;6&lt;/td&gt;
&lt;td style="padding: 8px; border: 1px solid #ffffff;"&gt;Baseball is as popular &lt;strong&gt;in my country&lt;/strong&gt; as it is ________.&lt;br /&gt;
比較対象を「形を揃えて」書くとき、空欄に最もふさわしいのはどれですか。&lt;/td&gt;
&lt;td style="padding: 8px; border: 1px solid #ffffff;"&gt;
&lt;ol style="margin: 0; padding-left: 20px;" type="A"&gt;
&lt;li&gt;your country&lt;/li&gt;
&lt;li&gt;in your country&lt;/li&gt;
&lt;li&gt;at your country&lt;/li&gt;
&lt;li&gt;on your country&lt;/li&gt;
&lt;/ol&gt;
&lt;/td&gt;
&lt;td style="padding: 8px; border: 1px solid #ffffff; text-align: center;"&gt;&lt;button class="show-answer" type="button"&gt;正解を見る&lt;/button&gt;&lt;br /&gt;
&lt;span class="answer-text" style="display: none;"&gt;正解：B&lt;/span&gt;&lt;/td&gt;
&lt;/tr&gt;
&lt;p&gt;&lt;!-- Q7 --&gt;&lt;/p&gt;
&lt;tr style="background-color: #f0b464; color: #000000;"&gt;
&lt;td style="padding: 8px; border: 1px solid #ffffff;"&gt;7&lt;/td&gt;
&lt;td style="padding: 8px; border: 1px solid #ffffff;"&gt;My old bicycle was as expensive as my new &lt;strong&gt;one&lt;/strong&gt;.&lt;br /&gt;
下線部 one の働きとして最も適切な説明はどれですか。&lt;/td&gt;
&lt;td style="padding: 8px; border: 1px solid #ffffff;"&gt;
&lt;ol style="margin: 0; padding-left: 20px;" type="A"&gt;
&lt;li&gt;所有代名詞で「あなたのもの」を表す。&lt;/li&gt;
&lt;li&gt;数詞として「1つの」を表す。&lt;/li&gt;
&lt;li&gt;形容詞として「高価な」という意味を表す。&lt;/li&gt;
&lt;li&gt;前に出てきた名詞を繰り返さないための代名詞。&lt;/li&gt;
&lt;/ol&gt;
&lt;/td&gt;
&lt;td style="padding: 8px; border: 1px solid #ffffff; text-align: center;"&gt;&lt;button class="show-answer" type="button"&gt;正解を見る&lt;/button&gt;&lt;br /&gt;
&lt;span class="answer-text" style="display: none;"&gt;正解：D&lt;/span&gt;&lt;/td&gt;
&lt;/tr&gt;
&lt;p&gt;&lt;!-- Q8 --&gt;&lt;/p&gt;
&lt;tr style="background-color: #ffffff; color: #000000;"&gt;
&lt;td style="padding: 8px; border: 1px solid #ffffff;"&gt;8&lt;/td&gt;
&lt;td style="padding: 8px; border: 1px solid #ffffff;"&gt;In Brazil, baseball is not as popular as soccer.&lt;br /&gt;
自然な日本語訳として最も適切なものはどれですか。&lt;/td&gt;
&lt;td style="padding: 8px; border: 1px solid #ffffff;"&gt;
&lt;ol style="margin: 0; padding-left: 20px;" type="A"&gt;
&lt;li&gt;ブラジルでは、野球はサッカーとまったく同じくらい人気だ。&lt;/li&gt;
&lt;li&gt;ブラジルでは、野球はサッカーより人気がある。&lt;/li&gt;
&lt;li&gt;ブラジルでは、野球はサッカーほど人気がない。&lt;/li&gt;
&lt;li&gt;ブラジルでは、サッカーは野球ほど人気がない。&lt;/li&gt;
&lt;/ol&gt;
&lt;/td&gt;
&lt;td style="padding: 8px; border: 1px solid #ffffff; text-align: center;"&gt;&lt;button class="show-answer" type="button"&gt;正解を見る&lt;/button&gt;&lt;br /&gt;
&lt;span class="answer-text" style="display: none;"&gt;正解：C&lt;/span&gt;&lt;/td&gt;
&lt;/tr&gt;
&lt;p&gt;&lt;!-- Q9 --&gt;&lt;/p&gt;
&lt;tr style="background-color: #f0b464; color: #000000;"&gt;
&lt;td style="padding: 8px; border: 1px solid #ffffff;"&gt;9&lt;/td&gt;
&lt;td style="padding: 8px; border: 1px solid #ffffff;"&gt;Ken doesn’t practice baseball as hard as John &lt;strong&gt;does&lt;/strong&gt;.&lt;br /&gt;
下線部 does はどのような働きをしていますか。&lt;/td&gt;
&lt;td style="padding: 8px; border: 1px solid #ffffff;"&gt;
&lt;ol style="margin: 0; padding-left: 20px;" type="A"&gt;
&lt;li&gt;未来を表す助動詞として使われている。&lt;/li&gt;
&lt;li&gt;動詞 practice の代わりとして使われている。&lt;/li&gt;
&lt;li&gt;受動態を作るための be 動詞の代わり。&lt;/li&gt;
&lt;li&gt;命令文を作るための do の用法。&lt;/li&gt;
&lt;/ol&gt;
&lt;/td&gt;
&lt;td style="padding: 8px; border: 1px solid #ffffff; text-align: center;"&gt;&lt;button class="show-answer" type="button"&gt;正解を見る&lt;/button&gt;&lt;br /&gt;
&lt;span class="answer-text" style="display: none;"&gt;正解：B&lt;/span&gt;&lt;/td&gt;
&lt;/tr&gt;
&lt;p&gt;&lt;!-- Q10 --&gt;&lt;/p&gt;
&lt;tr style="background-color: #ffffff; color: #000000;"&gt;
&lt;td style="padding: 8px; border: 1px solid #ffffff;"&gt;10&lt;/td&gt;
&lt;td style="padding: 8px; border: 1px solid #ffffff;"&gt;Our soccer team doesn’t have as many players as &lt;strong&gt;yours&lt;/strong&gt;.&lt;br /&gt;
下線部 yours の意味として最も適切なものはどれですか。&lt;/td&gt;
&lt;td style="padding: 8px; border: 1px solid #ffffff;"&gt;
&lt;ol style="margin: 0; padding-left: 20px;" type="A"&gt;
&lt;li&gt;あなたのサッカー&lt;/li&gt;
&lt;li&gt;あなたのチーム&lt;/li&gt;
&lt;li&gt;あなたのサッカーチーム&lt;/li&gt;
&lt;li&gt;あなたたちのもの（= your soccer team）&lt;/li&gt;
&lt;/ol&gt;
&lt;/td&gt;
&lt;td style="padding: 8px; border: 1px solid #ffffff; text-align: center;"&gt;&lt;button class="show-answer" type="button"&gt;正解を見る&lt;/button&gt;&lt;br /&gt;
&lt;span class="answer-text" style="display: none;"&gt;正解：D&lt;/span&gt;&lt;/td&gt;
&lt;/tr&gt;
&lt;/tbody&gt;
&lt;/table&gt;
&lt;p&gt;&lt;!-- ▼ 正解表示用スクリプト（ページ内に1回あればOK） ▼ --&gt;&lt;br /&gt;
&lt;script&gt;
document.addEventListener('click', function(event) {
  if (event.target.classList &amp;&amp; event.target.classList.contains('show-answer')) {
    var btn = event.target;
    var answer = btn.nextElementSibling;
    // 余分な要素が間に入っても、answer-text を探す
    while (answer &amp;&amp; !answer.classList.contains('answer-text')) {
      answer = answer.nextElementSibling;
    }
    if (answer) {
      answer.style.display = 'inline';
      btn.style.display = 'none';
    }
  }
});
&lt;/script&gt;&lt;/p&gt;
&lt;p&gt;&lt;!-- 読解強化講座 --&gt;&lt;/p&gt;
&lt;div style="border: 2px solid #ff6600; background-color: #fff0e0; padding: 10px; display: flex; align-items: center; justify-content: center; margin-bottom: 10px;"&gt;&lt;img decoding="async" style="max-width: 100px; height: auto; margin-right: 10px;" src="https://eigo-rewrite.com/wp-content/uploads/2020/06/logo_tate-1.png" alt="Re-Writeのロゴ" /&gt;&lt;/p&gt;
&lt;div&gt;
&lt;p style="margin: 5px 0;"&gt;【読解強化講座】：速読・精読の力を育て、自校作成校の難解長文に対応する読解力を養成します。&lt;/p&gt;
&lt;p&gt;&lt;a style="background-color: #ff6600; color: white; padding: 5px 10px; text-align: center; text-decoration: none; display: inline-block; font-size: 14px;" href="https://eigo-rewrite.com/dokkaikyouka/"&gt;詳細を見る&lt;/a&gt;&lt;/p&gt;
&lt;/div&gt;
&lt;/div&gt;
```
</t>
  </si>
  <si>
    <t xml:space="preserve">以下のページは「スニペット整合性」（本文と title/meta/H1/冒頭文）が弱い可能性があります。
まず【本文】を確認し、想定読者・悩み・解決範囲を把握してください。
そのうえで、GSCの主要クエリ（表示回数上位）を根拠に、
「検索意図に対して、タイトル/メタ/H1/冒頭120字がズレている点」を特定し、
ズレを解消するための修正案（タイトル/メタ/H1/冒頭）を提示してください。
※本文の“大改修”は前提にしません（必要なら追記ブロックは最大1つまで）。
【URL】https://eigo-rewrite.com/column/stage2-lesson12-2/
【ページ分類】MC
【ページ分類の略語（このプロンプト内の定義）】
TP = トップページ（ホーム/サイトの入口）
SP = サービスページ（講座・コース・申込導線）
MC = メインコラム（コラム/解説/勉強法など集客記事）
SC = サブコラム（MCやSPを補強するための補助コラム※サイト定義に合わせて判断）
NW = ニュース/お知らせ（運用上は改善対象外として除外）
ST = 企業情報等のSEO対策を行わないこ固定ページ（運用上は改善対象外として除外）
- / 空欄 / 未分類 = 未分類（このスクリプトでは改善対象外として除外）
※未分類（空欄 / "-" / "未分類"）は作業対象に含めません。
【現状（スニペット要素）】
- タイトル：付加疑問文とは｜作り方3つ・例外・クイズ｜中学英語
- メタ：付加疑問文＝「〜ですよね？」。作り方3つと肯定/否定の切替、There/Let’s/命令文の例外、例文とクイズ10問で確認｜中学英語
- H1：STAGE2 Lesson12-2付加疑問文とは？ didn’t he などの作り方と例文を中学生向けにわかりやすく解説
- 冒頭120字：NEW TREASURE STAGE2 の文法事項・Lesson一覧の全体像は、 NEW TREASURE STAGE2｜中2英文法 総括＋Lesson一覧（全体像はこちら） で確認できます。 結論：付加疑問文は「〜ですよね？」の確認・念押
【GSC主要クエリ（表示回数上位50件）】
- 付加疑問文とは｜表示560｜CTR 0.18%｜順位1.3
- 付加疑問文 作り方｜表示164｜CTR 0.00%｜順位3.7
- 付加疑問文 例文｜表示97｜CTR 0.00%｜順位2.5
- 付加疑問文 一覧｜表示35｜CTR 0.00%｜順位3.3
- 付加疑問とは｜表示33｜CTR 0.00%｜順位1.0
- 付加疑問文｜表示32｜CTR 0.00%｜順位12.8
- 否定疑問文 付加疑問文｜表示29｜CTR 0.00%｜順位1.0
- tag question 意味｜表示28｜CTR 0.00%｜順位1.9
- 否定疑問文 答え方｜表示24｜CTR 0.00%｜順位1.0
- let's shall we 付加疑問｜表示23｜CTR 0.00%｜順位5.4
- 英語 付加疑問文｜表示18｜CTR 0.00%｜順位1.3
- 付加疑問文 中学生｜表示16｜CTR 0.00%｜順位1.8
- 付加疑問文 英語｜表示15｜CTR 0.00%｜順位1.0
- 付加疑問文 助動詞｜表示14｜CTR 0.00%｜順位3.0
- 付加疑問文 shall we｜表示13｜CTR 0.00%｜順位11.1
- 付加疑問文 ニューホライズン｜表示11｜CTR 0.00%｜順位3.5
- 付加疑問文 特殊｜表示11｜CTR 0.00%｜順位8.3
- 付加疑問 命令文｜表示10｜CTR 0.00%｜順位2.6
- 付加疑問文 will｜表示10｜CTR 0.00%｜順位2.6
- 付加疑問詞とは｜表示9｜CTR 0.00%｜順位1.0
- 疑問文 一覧｜表示9｜CTR 0.00%｜順位1.0
- didn't he 意味｜表示8｜CTR 0.00%｜順位5.0
- tag question とは｜表示8｜CTR 0.00%｜順位1.0
- 付加疑問文 とは｜表示8｜CTR 0.00%｜順位1.0
- 付加疑問文 訳し方｜表示8｜CTR 0.00%｜順位1.0
- 英語 付加疑問文とは｜表示8｜CTR 0.00%｜順位1.0
- didn't you 文末｜表示7｜CTR 0.00%｜順位10.3
- of him 意味｜表示7｜CTR 0.00%｜順位11.3
- 付加疑問文と は 簡単 に｜表示7｜CTR 0.00%｜順位1.0
- 仮定法 疑問文 例文｜表示7｜CTR 0.00%｜順位10.7
- 疑問系 英語｜表示7｜CTR 0.00%｜順位1.0
- didn't he｜表示6｜CTR 0.00%｜順位9.2
- there is 付加疑問文｜表示6｜CTR 0.00%｜順位10.0
- 付加疑問文 否定文｜表示6｜CTR 0.00%｜順位4.2
- 付加疑問文 文法｜表示6｜CTR 0.00%｜順位1.0
- 否定の疑問文 英語｜表示6｜CTR 0.00%｜順位1.3
- isn't it 使い方｜表示5｜CTR 0.00%｜順位1.0
- 付加疑問文 英語で｜表示5｜CTR 0.00%｜順位1.0
- 間接疑問文 付加疑問文｜表示5｜CTR 0.00%｜順位1.0
- 付加疑問文 問題｜表示4｜CTR 25.00%｜順位10.0
- will you 文末｜表示4｜CTR 0.00%｜順位11.5
- 付加 疑問 文｜表示4｜CTR 0.00%｜順位51.0
- 付加疑問文 中学生 例文｜表示4｜CTR 0.00%｜順位1.0
- 付加疑問文 使い方｜表示4｜CTR 0.00%｜順位2.8
- 付加疑問文 命令文｜表示4｜CTR 0.00%｜順位10.0
- 付加疑問詞｜表示4｜CTR 0.00%｜順位1.0
- 命令文の付加疑問｜表示4｜CTR 0.00%｜順位3.3
- 疑問文 反対｜表示4｜CTR 0.00%｜順位1.0
- didn't he?｜表示3｜CTR 0.00%｜順位10.7
- doesn't he 意味｜表示3｜CTR 0.00%｜順位7.3
【参考：代表語（自動抽出）】付加疑問文とは
【出力（必ずこの順）】
1) 本文の要約（想定読者・悩み・解決）
2) 検索意図の整理（主要クエリから2〜3パターン）
3) 不一致の指摘（タイトル/メタ/H1/冒頭のどこがズレているか）
4) 修正方針（“どの意図に寄せるか”を1つに決める）
5) 修正案（すべてコードブロック）
   - タイトル案3つ（全角35字前後＋56字以上の網羅型を1つ）
   - メタ案3つ（全角90字前後）
   - H1案2つ
   - 冒頭120字（2案：&lt;p&gt;で開始）
【禁則ワード（シート連動）】
以下の【禁則ワード】は、タイトル/メタ/導入文/見出し/本文のいずれにも原則使用しないでください。
言い換えが必要な場合は、自然な日本語に置換してください。
【禁則ワード】
- 崩れ
- 型
- 迷い
- 保留
- 固定
- 手順
- 立て直
- 最短
- 結論だけ
- 乱れ
- 三点確認
- 内部リンク
- 導線
- 設計
- 刺
- まず結論
- 整え
- 押し付けない案内
- 統一
- 次の一手
- 失点
- 確定
- サブコラム
- 30秒
- 1分
- CV
- 網羅
【本文】
```html
&lt;p&gt;&lt;iframe title="YouTube video player" src="https://www.youtube.com/embed/OniZyd8nfBg?si=dBzHgFpgPGW8jGfq" width="560" height="315" frameborder="0" allowfullscreen="allowfullscreen"&gt;&lt;span data-mce-type="bookmark" style="display: inline-block; width: 0px; overflow: hidden; line-height: 0;" class="mce_SELRES_start"&gt;&lt;/span&gt;&lt;span data-mce-type="bookmark" style="display: inline-block; width: 0px; overflow: hidden; line-height: 0;" class="mce_SELRES_start"&gt;&lt;/span&gt;&lt;span data-mce-type="bookmark" style="display: inline-block; width: 0px; overflow: hidden; line-height: 0;" class="mce_SELRES_start"&gt;&lt;/span&gt;&lt;span data-mce-type="bookmark" style="display: inline-block; width: 0px; overflow: hidden; line-height: 0;" class="mce_SELRES_start"&gt;&lt;/span&gt;&lt;span data-mce-type="bookmark" style="display: inline-block; width: 0px; overflow: hidden; line-height: 0;" class="mce_SELRES_start"&gt;&lt;/span&gt;&lt;/iframe&gt;&lt;br /&gt;
NEW TREASURE STAGE2 の文法事項・Lesson一覧の全体像は、&lt;strong&gt;&lt;a href="https://eigo-rewrite.com/column/hub_stage2/"&gt;NEW TREASURE STAGE2｜中2英文法 総括＋Lesson一覧（全体像はこちら）&lt;/a&gt;&lt;/strong&gt;で確認できます。&lt;br /&gt;
&lt;!-- 不足補完ブロック（即答パート）：H1直後〜最初の見出しの前に挿入 --&gt;&lt;/p&gt;
&lt;div style="background: #f7f7f7; border: 1px solid #e1e1e1; border-radius: 10px; padding: 16px 16px 8px; margin: 18px 0;"&gt;
&lt;h2&gt;結論：付加疑問文は「〜ですよね？」の確認・念押し&lt;/h2&gt;
&lt;p&gt;付加疑問文（Tag Question）は、文の最後に &lt;strong&gt;isn’t it? / didn’t he? / aren’t you?&lt;/strong&gt; などを付けて、&lt;br /&gt;
「〜ですよね？」と相手に確認する言い方です。&lt;br /&gt;
※&lt;strong&gt;仮定法の疑問文&lt;/strong&gt;の話ではなく、&lt;strong&gt;文末に付ける短い疑問&lt;/strong&gt;（付加疑問）を扱います。&lt;br /&gt;
なお英語には疑問文の作り方がいろいろありますが、このページは&lt;strong&gt;付加疑問文&lt;/strong&gt;に絞って整理します。&lt;/p&gt;
&lt;ul&gt;
&lt;li&gt;&lt;strong&gt;要するに：&lt;/strong&gt;「文＋短い疑問（助動詞/be/do + 代名詞）」で、確認・念押しをする。&lt;/li&gt;
&lt;li&gt;&lt;strong&gt;1秒チェック：&lt;/strong&gt;文末に &lt;strong&gt;isn’t it? / didn’t he? / won’t you?&lt;/strong&gt; のような“短い疑問”が付いていたら付加疑問。&lt;/li&gt;
&lt;li&gt;&lt;strong&gt;見分けのコツ：&lt;/strong&gt;「〜ですよね？」と言い換えられるかを確認する。&lt;/li&gt;
&lt;/ul&gt;
&lt;h3&gt;3ステップ：付加疑問（tag）の作り方&lt;/h3&gt;
&lt;ol&gt;
&lt;li&gt;&lt;strong&gt;元の文を「疑問文の形」にする&lt;/strong&gt;（使うのは be / do / 助動詞 / have など）&lt;/li&gt;
&lt;li&gt;&lt;strong&gt;肯定⇄否定を逆にする&lt;/strong&gt;（肯定文→否定tag、否定文→肯定tag）&lt;/li&gt;
&lt;li&gt;&lt;strong&gt;主語を代名詞に直す&lt;/strong&gt;（Jim→he / the students→they など）&lt;/li&gt;
&lt;/ol&gt;
&lt;h3&gt;よく出る形（ミニ表）&lt;/h3&gt;
&lt;table style="border-collapse: collapse; width: 100%; background: #fff;"&gt;
&lt;thead&gt;
&lt;tr style="background: #ececec;"&gt;
&lt;th style="border: 1px solid #ddd; padding: 10px; width: 34%;"&gt;形（例）&lt;/th&gt;
&lt;th style="border: 1px solid #ddd; padding: 10px; width: 33%;"&gt;日本語の言い方&lt;/th&gt;
&lt;th style="border: 1px solid #ddd; padding: 10px;"&gt;つまずきポイント&lt;/th&gt;
&lt;/tr&gt;
&lt;/thead&gt;
&lt;tbody&gt;
&lt;tr&gt;
&lt;td style="border: 1px solid #ddd; padding: 10px;"&gt;&lt;strong&gt;This is&lt;/strong&gt; …, &lt;strong&gt;isn’t it?&lt;/strong&gt;&lt;/td&gt;
&lt;td style="border: 1px solid #ddd; padding: 10px;"&gt;これは〜ですよね？&lt;/td&gt;
&lt;td style="border: 1px solid #ddd; padding: 10px;"&gt;be動詞をそのまま使う（do にしない）&lt;/td&gt;
&lt;/tr&gt;
&lt;tr style="background: #fafafa;"&gt;
&lt;td style="border: 1px solid #ddd; padding: 10px;"&gt;&lt;strong&gt;Jim ate&lt;/strong&gt; …, &lt;strong&gt;didn’t he?&lt;/strong&gt;&lt;/td&gt;
&lt;td style="border: 1px solid #ddd; padding: 10px;"&gt;ジムは〜食べたよね？&lt;/td&gt;
&lt;td style="border: 1px solid #ddd; padding: 10px;"&gt;一般動詞→ &lt;strong&gt;do/did&lt;/strong&gt; を使う／主語は &lt;strong&gt;he&lt;/strong&gt;&lt;/td&gt;
&lt;/tr&gt;
&lt;tr&gt;
&lt;td style="border: 1px solid #ddd; padding: 10px;"&gt;&lt;strong&gt;There are&lt;/strong&gt; …, &lt;strong&gt;aren’t there?&lt;/strong&gt;&lt;/td&gt;
&lt;td style="border: 1px solid #ddd; padding: 10px;"&gt;〜がありますよね？&lt;/td&gt;
&lt;td style="border: 1px solid #ddd; padding: 10px;"&gt;主語は &lt;strong&gt;there のまま&lt;/strong&gt;（they にしない）&lt;/td&gt;
&lt;/tr&gt;
&lt;tr style="background: #fafafa;"&gt;
&lt;td style="border: 1px solid #ddd; padding: 10px;"&gt;&lt;strong&gt;Let’s&lt;/strong&gt; …, &lt;strong&gt;shall we?&lt;/strong&gt;&lt;br /&gt;
&lt;strong&gt;Open&lt;/strong&gt; the window, &lt;strong&gt;will you?&lt;/strong&gt;&lt;/td&gt;
&lt;td style="border: 1px solid #ddd; padding: 10px;"&gt;〜しようよ／〜してくれる？&lt;/td&gt;
&lt;td style="border: 1px solid #ddd; padding: 10px;"&gt;Let’s は &lt;strong&gt;shall we&lt;/strong&gt;／命令文は &lt;strong&gt;will you&lt;/strong&gt; が定番&lt;/td&gt;
&lt;/tr&gt;
&lt;/tbody&gt;
&lt;/table&gt;
&lt;h3&gt;have been to / have gone to（1対比だけ押さえる）&lt;/h3&gt;
&lt;ul&gt;
&lt;li&gt;&lt;strong&gt;have been to + 場所：&lt;/strong&gt;「（行って）もう戻ってきている」経験（今はそこにいないことが多い）&lt;/li&gt;
&lt;li&gt;&lt;strong&gt;have gone to + 場所：&lt;/strong&gt;「行ってしまった」＝&lt;strong&gt;今はそこにいる/いない&lt;/strong&gt;のニュアンスになりやすい&lt;/li&gt;
&lt;/ul&gt;
&lt;h3&gt;よくある誤解（2つだけ）&lt;/h3&gt;
&lt;ul&gt;
&lt;li&gt;&lt;strong&gt;There are …&lt;/strong&gt; の tag を &lt;strong&gt;aren’t they?&lt;/strong&gt; にしてしまう → ここは &lt;strong&gt;aren’t there?&lt;/strong&gt; が基本&lt;/li&gt;
&lt;li&gt;&lt;strong&gt;Let’s …&lt;/strong&gt; を &lt;strong&gt;don’t we?&lt;/strong&gt; などにしてしまう → まずは &lt;strong&gt;shall we?&lt;/strong&gt; で決めておくと迷いにくい&lt;/li&gt;
&lt;/ul&gt;
&lt;p style="margin-top: 10px;"&gt;この後の本文で、&lt;strong&gt;動画→例文→まとめ表&lt;/strong&gt;の流れで、付加疑問文をまとめて確認できます。&lt;/p&gt;
&lt;/div&gt;
&lt;p&gt;&lt;img decoding="async" fetchpriority="high" class="alignnone size-medium wp-image-861" src="https://eigo-rewrite.com/wp-content/uploads/2023/11/スライド用1-2-300x169.jpg" sizes="(max-width: 300px) 100vw, 300px" srcset="https://eigo-rewrite.com/wp-content/uploads/2023/11/スライド用1-2-300x169.jpg 300w, https://eigo-rewrite.com/wp-content/uploads/2023/11/スライド用1-2-1024x576.jpg 1024w, https://eigo-rewrite.com/wp-content/uploads/2023/11/スライド用1-2-768x432.jpg 768w, https://eigo-rewrite.com/wp-content/uploads/2023/11/スライド用1-2-320x180.jpg 320w, https://eigo-rewrite.com/wp-content/uploads/2023/11/スライド用1-2.jpg 1280w" alt="付加疑問文の作り方スライド - This is a great restaurant, isn’t it? の例文と説明" width="300" height="169" /&gt;&lt;/p&gt;
&lt;p&gt;“This is a great restaurant,”「ここはいいレストランだね」と言って一旦文があって、そのあとに”,”を置きます。&lt;/p&gt;
&lt;p&gt;“,”を置かないとどこまでが塊か分からないので”,”を置きまして、元の部分が”This is”とありますから、こちらを疑問文にすると当然”is this”となります。&lt;/p&gt;
&lt;p&gt;ここでは元が肯定文ですので、肯定否定を逆にします。ですので”isn’t”となっています。&lt;/p&gt;
&lt;p&gt;“This”というのは一回出てきてしまっていますから代名詞に代えるという一手間はいりますが、基本的には”This is”を疑問文にすると”is this”となります。そして、”is”の肯定否定を逆にするので”isn’t”となり最後に”This”を代名詞に直します。これで完成です。&lt;/p&gt;
&lt;p&gt;こうすると、”This is a great restaurant, isn’t it?”という形で、「ここはいいレストランですよね？」というふうに、相手に対して念押しだったり同意を求めるような表現になっています。&lt;/p&gt;
&lt;p&gt;ですので、同様に”Jim ate a whole pizza,”「ジムはピザを一枚丸々食べてしまった」という文がありまして、今度は”Jim ate”と一般動詞の過去形になっていますから、疑問文にする際はもちろん”did he”という訳です。&lt;/p&gt;
&lt;p&gt;そして肯定否定を逆にしますので、”didn’t he”という形になります。&lt;/p&gt;
&lt;p&gt;確認すると、&lt;span style="color: #ff6600;"&gt;“Jim ate”一般動詞の過去形だから元々疑問文にするには”did he”にします。肯定否定を逆にするので”didn’t”です。”Jim”一回出てきたので代名詞に代えます。&lt;/span&gt;&lt;/p&gt;
&lt;p&gt;こういった形で「ジムはピザを丸々一枚食べちゃったんだよね？」というような言い方になります。&lt;/p&gt;
&lt;p&gt;&lt;img decoding="async" class="alignnone size-medium wp-image-863" src="https://eigo-rewrite.com/wp-content/uploads/2023/11/スライド用2-3-300x169.jpg" sizes="(max-width: 300px) 100vw, 300px" srcset="https://eigo-rewrite.com/wp-content/uploads/2023/11/スライド用2-3-300x169.jpg 300w, https://eigo-rewrite.com/wp-content/uploads/2023/11/スライド用2-3-1024x576.jpg 1024w, https://eigo-rewrite.com/wp-content/uploads/2023/11/スライド用2-3-768x432.jpg 768w, https://eigo-rewrite.com/wp-content/uploads/2023/11/スライド用2-3-320x180.jpg 320w, https://eigo-rewrite.com/wp-content/uploads/2023/11/スライド用2-3.jpg 1280w" alt="付加疑問文の作り方スライド - Jim ate a whole pizza, didn’t he? の例文と説明" width="300" height="169" /&gt;&lt;/p&gt;
&lt;p&gt;それでは次に元が肯定文ではなくて否定文の場合に関して見ていきましょう。&lt;/p&gt;
&lt;p&gt;“You haven’t met my cousin,”「君は私のいとこに会った事がない」というのを確認する際に、「会った事ないよね？」というために、今度は”haven’t met”現在完了になっていますから、じゃあ現在完了だからもちろん”have you”と聞く訳です。&lt;/p&gt;
&lt;p&gt;そうしますと、元否定文でしたので肯定否定を逆にしますから、今度は”not”を取って”have you”となります。”you”はもう代名詞なので、そのまま残すしかありませんからそのまま”have you”という形で言います。&lt;/p&gt;
&lt;p&gt;そして、次です。&lt;/p&gt;
&lt;p&gt;“Bob doesn’t like tomatoes,”「ボブはトマトが好きではない」で、今度は”Bob doesn’t”と三単元の”s”が付いているので””doesを使っていますから、そうすると”does”だから”does”で疑問文にします。元が否定文なので肯定否定を逆にして”does”です。そして、”Bob”を代名詞に代えて”he”とします。&lt;/p&gt;
&lt;p&gt;こういった形で付加疑問文というものを作っていきます。なので、繰り返しですがルールとしては&lt;span style="color: #ff0000;"&gt;元の文をまず疑問文にします。肯定否定を逆にします。代名詞であればそこで終了で、元が代名詞ではなく固有名詞とか普通名詞の場合は代名詞に直します。&lt;/span&gt;この流れで付加疑問は作って下さい。&lt;br /&gt;
&lt;!-- 読解強化講座 --&gt;&lt;/p&gt;
&lt;div style="border: 2px solid #ff6600; background-color: #fff0e0; padding: 10px; display: flex; align-items: center; justify-content: center; margin-bottom: 10px;"&gt;
&lt;p&gt;&lt;img decoding="async" style="max-width: 100px; height: auto; margin-right: 10px;" src="https://eigo-rewrite.com/wp-content/uploads/2020/06/logo_tate-1.png" alt="Re-Writeのロゴ" /&gt;&lt;/p&gt;
&lt;div&gt;
&lt;p style="margin: 5px 0;"&gt;【読解強化講座】：速読・精読の力を育て、自校作成校の難解長文に対応する読解力を養成します。&lt;/p&gt;
&lt;p&gt;&lt;a style="background-color: #ff6600; color: white; padding: 5px 10px; text-align: center; text-decoration: none; display: inline-block; font-size: 14px;" href="https://eigo-rewrite.com/dokkaikyouka/"&gt;詳細を見る&lt;/a&gt;&lt;/p&gt;
&lt;/div&gt;
&lt;/div&gt;
&lt;hr /&gt;
&lt;p&gt;&lt;iframe loading="lazy" title="YouTube video player" src="https://www.youtube.com/embed/G8sxZLXOVqg?si=yTcqqvx33OMm8GN0" width="560" height="315" frameborder="0" allowfullscreen="allowfullscreen"&gt;&lt;/iframe&gt;&lt;/p&gt;
&lt;p&gt;それでは付加疑問文の中でも特に注意すべきもの、やや特殊なものについて見ていこうと思います。特殊と言いましても、最初はそこまででもないです。&lt;/p&gt;
&lt;p&gt;まずは「There is 構文」の場合はどうなるのかという事について見ていきます。&lt;/p&gt;
&lt;p&gt;&lt;img decoding="async" loading="lazy" class="alignnone size-medium wp-image-864" src="https://eigo-rewrite.com/wp-content/uploads/2023/11/スライド用3-1-300x169.jpg" sizes="(max-width: 300px) 100vw, 300px" srcset="https://eigo-rewrite.com/wp-content/uploads/2023/11/スライド用3-1-300x169.jpg 300w, https://eigo-rewrite.com/wp-content/uploads/2023/11/スライド用3-1-1024x576.jpg 1024w, https://eigo-rewrite.com/wp-content/uploads/2023/11/スライド用3-1-768x432.jpg 768w, https://eigo-rewrite.com/wp-content/uploads/2023/11/スライド用3-1-320x180.jpg 320w, https://eigo-rewrite.com/wp-content/uploads/2023/11/スライド用3-1.jpg 1280w" alt="付加疑問文の特殊例スライド - There are a lot of people today, aren’t there? の説明" width="300" height="169" /&gt;&lt;/p&gt;
&lt;p&gt;“There are a lot of people today, “「今日は人がたくさんいる」「人が多い」という文になっています。&lt;/p&gt;
&lt;p&gt;「There is 構文」というのも基本的にbe動詞を使った文ですから、疑問文にする際はbe動詞を前に出す訳です。&lt;/p&gt;
&lt;p&gt;そうすると、”There are”を疑問文にすると”Are there”となりまして、肯定否定を逆にしますから”aren’t there”となります。&lt;/p&gt;
&lt;p&gt;注意点としましてはここが&lt;span style="color: #ff0000;"&gt;“there”&lt;/span&gt;になっているという事に注意して下さい。&lt;/p&gt;
&lt;p&gt;つまり「人々がたくさんいる」なので、”aren’t they”と書いてしまう人がたまにいますが、そうではなくて、「there is 構文」を疑問文にしたら、”is there”とか、”are there”となりますので、ここは”people”に引きずられて”they”にするのではなく、そのまま素直に”are there”だからもうここは”there”でいいんだ、と認識するというのが大事です。&lt;/p&gt;
&lt;p&gt;次に”Let’s”の場合どうするのかです。&lt;/p&gt;
&lt;p&gt;例えば、”Let’s go to the beach after lunch,”「昼食のあとでビーチへ行きましょう」「行きましょうよね？」というような形でお誘いする時です。&lt;/p&gt;
&lt;p&gt;“Let’s”を疑問文にするというのは普通使わない訳ですが、ただ”Let’s”というのは書き換えとして”shall we”という形で書き換える事が出来ました。&lt;/p&gt;
&lt;p&gt;我々は今まで”shalln’t”というような否定の形というのは習っていなかった訳ですから、そうすると”Let’s”の場合というのは、そのままこれを疑問文で書き換えて、”shall we”だけでいいよね、となっています。なので、このように”Let’s”で言われた時は、&lt;span style="color: #0000ff;"&gt;付加疑問としては”shall we”で答える&lt;/span&gt;というような形になります。&lt;/p&gt;
&lt;p&gt;そして、”Pass me a cold drink,”「冷たい飲み物を渡してよ。」「頂戴よ」という時に、今度は命令文になっています。&lt;/p&gt;
&lt;p&gt;命令文というのも疑問文でなんか言えるっけ？と言った時に、例えばこれ”Will you pass me a cold drink? “「ちょっと渡してくれない？」という形で命令というのとはちょっと違いますが、「何々してくれない？」というぐらいで”Will you”という言い方がありました。&lt;/p&gt;
&lt;p&gt;この場合も、命令文であればもう”Will you? “というのでほぼこれで完成しますので、そうすると”Let’s”と、それから命令文の文の場合は付加疑問で肯定否定を逆にするというのはないんだと思って下さい。&lt;/p&gt;
&lt;p&gt;このように、&lt;strong&gt;元の文を疑問文にして肯定否定を逆にする。&lt;/strong&gt;これが不可疑問文の基本的なルールです。&lt;br /&gt;
&lt;!-- 都立高校入試 英語・英作文対策講座 --&gt;&lt;/p&gt;
&lt;div style="border: 2px solid #ff6600; background-color: #fff0e0; padding: 10px; display: flex; align-items: center; justify-content: center; margin-bottom: 10px;"&gt;
&lt;p&gt;&lt;img decoding="async" style="max-width: 100px; height: auto; margin-right: 10px;" src="https://eigo-rewrite.com/wp-content/uploads/2020/06/logo_tate-1.png" alt="Re-Writeのロゴ" /&gt;&lt;/p&gt;
&lt;div&gt;
&lt;p style="margin: 5px 0;"&gt;【都立高校入試 英語・英作文対策講座】：共通問題から自校作成校までの長文読解と自由英作文を集中的に演習し、&lt;br /&gt;
&lt;strong&gt;「5分で書ききる」答案作りと安定して得点できる英語力&lt;/strong&gt;を養います。&lt;/p&gt;
&lt;p&gt;&lt;a style="background-color: #ff6600; color: white; padding: 5px 10px; text-align: center; text-decoration: none; display: inline-block; font-size: 14px;" href="https://eigo-rewrite.com/toritsu/"&gt;&lt;br /&gt;
詳細を見る&lt;br /&gt;
&lt;/a&gt;&lt;/p&gt;
&lt;/div&gt;
&lt;/div&gt;
&lt;h2&gt;【まとめ】付加疑問文（Tag Questions）&lt;/h2&gt;
&lt;ul&gt;
&lt;li&gt;付加疑問とは、&lt;strong&gt;文の最後に短い疑問を付け加えて「〜ですよね？」と確認・念押しする表現&lt;/strong&gt;。&lt;/li&gt;
&lt;li&gt;基本ルールは&lt;strong&gt;①元の文を疑問文の形にする → ②肯定・否定を逆にする → ③主語を代名詞に直す&lt;/strong&gt;。&lt;/li&gt;
&lt;li&gt;元の文が肯定文なら付加疑問は&lt;strong&gt;否定形&lt;/strong&gt;、元の文が否定文なら付加疑問は&lt;strong&gt;肯定形&lt;/strong&gt;になる。&lt;/li&gt;
&lt;li&gt;&lt;strong&gt;be動詞の文&lt;/strong&gt;：This is ～, &lt;strong&gt;isn’t it?&lt;/strong&gt; / You are ～, &lt;strong&gt;aren’t you?&lt;/strong&gt; など。&lt;/li&gt;
&lt;li&gt;&lt;strong&gt;一般動詞の文&lt;/strong&gt;：Jim ate ～, &lt;strong&gt;didn’t he?&lt;/strong&gt; / Bob doesn’t ～, &lt;strong&gt;does he?&lt;/strong&gt; など、&lt;strong&gt;do/does/did&lt;/strong&gt; を使う。&lt;/li&gt;
&lt;li&gt;&lt;strong&gt;現在完了&lt;/strong&gt;など助動詞がある文：You haven’t met ～, &lt;strong&gt;have you?&lt;/strong&gt; のように、&lt;strong&gt;もともとある助動詞を使って疑問形&lt;/strong&gt;にする。&lt;/li&gt;
&lt;li&gt;&lt;strong&gt;There is / There are 構文&lt;/strong&gt;：There are ～, &lt;strong&gt;aren’t there?&lt;/strong&gt; と、主語は &lt;strong&gt;there&lt;/strong&gt; のままにする。&lt;/li&gt;
&lt;li&gt;&lt;strong&gt;Let’s ～&lt;/strong&gt; の付加疑問は例外で、&lt;strong&gt;Let’s ～, shall we?&lt;/strong&gt; とする（肯定否定を逆にしない）。&lt;/li&gt;
&lt;li&gt;&lt;strong&gt;命令文&lt;/strong&gt;の付加疑問も例外で、&lt;strong&gt;Pass me ～, will you?&lt;/strong&gt; のように &lt;strong&gt;will you?&lt;/strong&gt; を付ける。&lt;/li&gt;
&lt;li&gt;付加疑問は、&lt;strong&gt;相手の同意や確認を丁寧に求めるときの定番表現&lt;/strong&gt;なので、パターンごとに口ならしで覚える。&lt;/li&gt;
&lt;/ul&gt;
&lt;table style="width: 100%; border-collapse: collapse; margin-top: 20px;"&gt;
&lt;tbody&gt;
&lt;tr style="background-color: #dd8500; color: #ffffff;"&gt;
&lt;th style="padding: 10px; text-align: left;"&gt;ポイント&lt;/th&gt;
&lt;th style="padding: 10px; text-align: left;"&gt;説明&lt;/th&gt;
&lt;/tr&gt;
&lt;tr style="background-color: #f0b464; color: #000000;"&gt;
&lt;td style="padding: 10px;"&gt;付加疑問の役割&lt;/td&gt;
&lt;td style="padding: 10px;"&gt;平叙文のあとに短い疑問を付けて、「〜ですよね？」「〜だよね？」と確認・念押しする。&lt;/td&gt;
&lt;/tr&gt;
&lt;tr style="background-color: #ffffff; color: #000000;"&gt;
&lt;td style="padding: 10px;"&gt;基本の作り方&lt;/td&gt;
&lt;td style="padding: 10px;"&gt;①元の文を疑問文の形にする ②肯定・否定を逆にする ③主語を代名詞に直す。&lt;/td&gt;
&lt;/tr&gt;
&lt;tr style="background-color: #f0b464; color: #000000;"&gt;
&lt;td style="padding: 10px;"&gt;肯定文・否定文との関係&lt;/td&gt;
&lt;td style="padding: 10px;"&gt;元が肯定文 → 付加疑問は否定形 ／ 元が否定文 → 付加疑問は肯定形。&lt;/td&gt;
&lt;/tr&gt;
&lt;tr style="background-color: #ffffff; color: #000000;"&gt;
&lt;td style="padding: 10px;"&gt;be動詞の文&lt;/td&gt;
&lt;td style="padding: 10px;"&gt;This is ～, isn’t it? / You are ～, aren’t you? のように、be動詞をそのまま使う。&lt;/td&gt;
&lt;/tr&gt;
&lt;tr style="background-color: #f0b464; color: #000000;"&gt;
&lt;td style="padding: 10px;"&gt;一般動詞の文&lt;/td&gt;
&lt;td style="padding: 10px;"&gt;Jim ate ～, didn’t he? / Bob doesn’t ～, does he? のように do/does/did を用いる。&lt;/td&gt;
&lt;/tr&gt;
&lt;tr style="background-color: #ffffff; color: #000000;"&gt;
&lt;td style="padding: 10px;"&gt;否定文からの付加疑問&lt;/td&gt;
&lt;td style="padding: 10px;"&gt;You haven’t met ～, have you? のように、not を外して肯定の助動詞を使う。&lt;/td&gt;
&lt;/tr&gt;
&lt;tr style="background-color: #f0b464; color: #000000;"&gt;
&lt;td style="padding: 10px;"&gt;There is / There are 構文&lt;/td&gt;
&lt;td style="padding: 10px;"&gt;There are a lot of people, aren’t there? のように、主語は they ではなく there のまま。&lt;/td&gt;
&lt;/tr&gt;
&lt;tr style="background-color: #ffffff; color: #000000;"&gt;
&lt;td style="padding: 10px;"&gt;Let’s ～ の付加疑問&lt;/td&gt;
&lt;td style="padding: 10px;"&gt;Let’s ～, shall we? とし、否定形にはせず shall we だけを付ける。&lt;/td&gt;
&lt;/tr&gt;
&lt;tr style="background-color: #f0b464; color: #000000;"&gt;
&lt;td style="padding: 10px;"&gt;命令文の付加疑問&lt;/td&gt;
&lt;td style="padding: 10px;"&gt;命令文＋will you?（Pass me a cold drink, will you?）の形になる。&lt;/td&gt;
&lt;/tr&gt;
&lt;/tbody&gt;
&lt;/table&gt;
&lt;p&gt;&lt;script&gt;
  function showAnswer(id) {
    var ans = document.getElementById(id);
    var btn = document.getElementById(id + '-btn');
    if (ans) ans.style.display = 'inline';
    if (btn) btn.style.display = 'none';
  }
&lt;/script&gt;&lt;/p&gt;
&lt;h2&gt;【クイズ】付加疑問文チェックテスト（10問）&lt;/h2&gt;
&lt;table style="width: 100%; border-collapse: collapse; margin-top: 20px;"&gt;
&lt;tbody&gt;
&lt;tr style="background-color: #dd8500; color: #ffffff;"&gt;
&lt;th style="padding: 10px; text-align: left;"&gt;問題&lt;/th&gt;
&lt;th style="padding: 10px; text-align: left;"&gt;選択肢（A～D）&lt;/th&gt;
&lt;th style="padding: 10px; text-align: left;"&gt;答え&lt;/th&gt;
&lt;/tr&gt;
&lt;tr style="background-color: #f0b464; color: #000000;"&gt;
&lt;td style="padding: 10px;"&gt;1. 付加疑問（tag question）の主な役割として正しいものはどれ？&lt;/td&gt;
&lt;td style="padding: 10px;"&gt;A. 文を強く命令にするため&lt;br /&gt;
B. 文を否定文に変えるため&lt;br /&gt;
C. 文の意味をあいまいにするため&lt;br /&gt;
D. 文の内容について確認・同意を求めるため&lt;/td&gt;
&lt;td style="padding: 10px;"&gt;&lt;button id="q1-btn"&gt;正解を見る&lt;/button&gt;&lt;br /&gt;
&lt;span id="q1" style="display: none; font-weight: bold;"&gt;D&lt;/span&gt;&lt;/td&gt;
&lt;/tr&gt;
&lt;tr style="background-color: #ffffff; color: #000000;"&gt;
&lt;td style="padding: 10px;"&gt;2. 付加疑問の基本的な作り方として正しい説明はどれ？&lt;/td&gt;
&lt;td style="padding: 10px;"&gt;A. 主語を消して動詞だけを残す&lt;br /&gt;
B. 元の文を疑問文にし、肯定・否定を逆にし、主語を代名詞に直す&lt;br /&gt;
C. 文の最後に always を付ける&lt;br /&gt;
D. 文をすべて現在形に直す&lt;/td&gt;
&lt;td style="padding: 10px;"&gt;&lt;button id="q2-btn"&gt;正解を見る&lt;/button&gt;&lt;br /&gt;
&lt;span id="q2" style="display: none; font-weight: bold;"&gt;B&lt;/span&gt;&lt;/td&gt;
&lt;/tr&gt;
&lt;tr style="background-color: #f0b464; color: #000000;"&gt;
&lt;td style="padding: 10px;"&gt;3. 「This is a great restaurant, ________?」空所に入る正しい付加疑問は？&lt;/td&gt;
&lt;td style="padding: 10px;"&gt;A. isn’t this&lt;br /&gt;
B. is this&lt;br /&gt;
C. isn’t it&lt;br /&gt;
D. is it not&lt;/td&gt;
&lt;td style="padding: 10px;"&gt;&lt;button id="q3-btn"&gt;正解を見る&lt;/button&gt;&lt;br /&gt;
&lt;span id="q3" style="display: none; font-weight: bold;"&gt;C&lt;/span&gt;&lt;/td&gt;
&lt;/tr&gt;
&lt;tr style="background-color: #ffffff; color: #000000;"&gt;
&lt;td style="padding: 10px;"&gt;4. 「Jim ate a whole pizza, ________?」の空所に入る正しい形はどれ？&lt;/td&gt;
&lt;td style="padding: 10px;"&gt;A. didn’t he&lt;br /&gt;
B. doesn’t he&lt;br /&gt;
C. did he&lt;br /&gt;
D. isn’t he&lt;/td&gt;
&lt;td style="padding: 10px;"&gt;&lt;button id="q4-btn"&gt;正解を見る&lt;/button&gt;&lt;br /&gt;
&lt;span id="q4" style="display: none; font-weight: bold;"&gt;A&lt;/span&gt;&lt;/td&gt;
&lt;/tr&gt;
&lt;tr style="background-color: #f0b464; color: #000000;"&gt;
&lt;td style="padding: 10px;"&gt;5. 「You haven’t met my cousin, ________?」空所に入る正しい付加疑問は？&lt;/td&gt;
&lt;td style="padding: 10px;"&gt;A. haven’t you&lt;br /&gt;
B. did you&lt;br /&gt;
C. have you&lt;br /&gt;
D. don’t you&lt;/td&gt;
&lt;td style="padding: 10px;"&gt;&lt;button id="q5-btn"&gt;正解を見る&lt;/button&gt;&lt;br /&gt;
&lt;span id="q5" style="display: none; font-weight: bold;"&gt;C&lt;/span&gt;&lt;/td&gt;
&lt;/tr&gt;
&lt;tr style="background-color: #ffffff; color: #000000;"&gt;
&lt;td style="padding: 10px;"&gt;6. 「Bob doesn’t like tomatoes, ________?」の空所に入る正しい形はどれ？&lt;/td&gt;
&lt;td style="padding: 10px;"&gt;A. does Bob&lt;br /&gt;
B. doesn’t he&lt;br /&gt;
C. does he&lt;br /&gt;
D. is he&lt;/td&gt;
&lt;td style="padding: 10px;"&gt;&lt;button id="q6-btn"&gt;正解を見る&lt;/button&gt;&lt;br /&gt;
&lt;span id="q6" style="display: none; font-weight: bold;"&gt;C&lt;/span&gt;&lt;/td&gt;
&lt;/tr&gt;
&lt;tr style="background-color: #f0b464; color: #000000;"&gt;
&lt;td style="padding: 10px;"&gt;7. 「There are a lot of people today, ________?」の空所に入る正しい付加疑問は？&lt;/td&gt;
&lt;td style="padding: 10px;"&gt;A. aren’t they&lt;br /&gt;
B. are they&lt;br /&gt;
C. aren’t there&lt;br /&gt;
D. are there not&lt;/td&gt;
&lt;td style="padding: 10px;"&gt;&lt;button id="q7-btn"&gt;正解を見る&lt;/button&gt;&lt;br /&gt;
&lt;span id="q7" style="display: none; font-weight: bold;"&gt;C&lt;/span&gt;&lt;/td&gt;
&lt;/tr&gt;
&lt;tr style="background-color: #ffffff; color: #000000;"&gt;
&lt;td style="padding: 10px;"&gt;8. 「Let’s go to the beach after lunch, ________?」に入る付加疑問として正しいものは？&lt;/td&gt;
&lt;td style="padding: 10px;"&gt;A. will you&lt;br /&gt;
B. shall we&lt;br /&gt;
C. don’t we&lt;br /&gt;
D. won’t you&lt;/td&gt;
&lt;td style="padding: 10px;"&gt;&lt;button id="q8-btn"&gt;正解を見る&lt;/button&gt;&lt;br /&gt;
&lt;span id="q8" style="display: none; font-weight: bold;"&gt;B&lt;/span&gt;&lt;/td&gt;
&lt;/tr&gt;
&lt;tr style="background-color: #f0b464; color: #000000;"&gt;
&lt;td style="padding: 10px;"&gt;9. 「Pass me a cold drink, ________?」命令文の付加疑問として最も自然なのはどれ？&lt;/td&gt;
&lt;td style="padding: 10px;"&gt;A. do you&lt;br /&gt;
B. shall we&lt;br /&gt;
C. will you&lt;br /&gt;
D. won’t we&lt;/td&gt;
&lt;td style="padding: 10px;"&gt;&lt;button id="q9-btn"&gt;正解を見る&lt;/button&gt;&lt;br /&gt;
&lt;span id="q9" style="display: none; font-weight: bold;"&gt;C&lt;/span&gt;&lt;/td&gt;
&lt;/tr&gt;
&lt;tr style="background-color: #ffffff; color: #000000;"&gt;
&lt;td style="padding: 10px;"&gt;10. 付加疑問文のルールについて正しい説明はどれ？&lt;/td&gt;
&lt;td style="padding: 10px;"&gt;A. 元の文も付加疑問もどちらも肯定にする&lt;br /&gt;
B. 元の文も付加疑問もどちらも否定にする&lt;br /&gt;
C. 元の文が肯定なら付加疑問は否定、元の文が否定なら付加疑問は肯定にする&lt;br /&gt;
D. ルールは特になく、語感で決める&lt;/td&gt;
&lt;td style="padding: 10px;"&gt;&lt;button id="q10-btn"&gt;正解を見る&lt;/button&gt;&lt;br /&gt;
&lt;span id="q10" style="display: none; font-weight: bold;"&gt;C&lt;/span&gt;&lt;/td&gt;
&lt;/tr&gt;
&lt;/tbody&gt;
&lt;/table&gt;
&lt;p&gt;例外として、&lt;span style="color: #ff0000;"&gt;“Let’s”の場合は”Shall we”、命令文の場合は”Will you”&lt;/span&gt;、この点だけ注意してしっかり練習して頂ければと思います。&lt;br /&gt;
&lt;!-- 音読リスニング講座 --&gt;&lt;/p&gt;
&lt;div style="border: 2px solid #ff6600; background-color: #fff0e0; padding: 10px; display: flex; align-items: center; justify-content: center; margin-bottom: 10px;"&gt;
&lt;p&gt;&lt;img decoding="async" style="max-width: 100px; height: auto; margin-right: 10px;" src="https://eigo-rewrite.com/wp-content/uploads/2020/06/logo_tate-1.png" alt="Re-Writeのロゴ" /&gt;&lt;/p&gt;
&lt;div&gt;
&lt;p style="margin: 5px 0;"&gt;【音読リスニング講座】：音読・ディクテーション・シャドーイングを通じて、都立入試リスニング対策を強化します。&lt;/p&gt;
&lt;p&gt;&lt;a style="background-color: #ff6600; color: white; padding: 5px 10px; text-align: center; text-decoration: none; display: inline-block; font-size: 14px;" href="https://eigo-rewrite.com/listening/"&gt;詳細を見る&lt;/a&gt;&lt;/p&gt;
&lt;/div&gt;
&lt;/div&gt;
```
</t>
  </si>
  <si>
    <t xml:space="preserve">以下のページは「スニペット整合性」（本文と title/meta/H1/冒頭文）が弱い可能性があります。
まず【本文】を確認し、想定読者・悩み・解決範囲を把握してください。
そのうえで、GSCの主要クエリ（表示回数上位）を根拠に、
「検索意図に対して、タイトル/メタ/H1/冒頭120字がズレている点」を特定し、
ズレを解消するための修正案（タイトル/メタ/H1/冒頭）を提示してください。
※本文の“大改修”は前提にしません（必要なら追記ブロックは最大1つまで）。
【URL】https://dokkai-labo.tokyo/blog/shouronbunmaster/
【ページ分類】MC
【ページ分類の略語（このプロンプト内の定義）】
TP = トップページ（ホーム/サイトの入口）
SP = サービスページ（講座・コース・申込導線）
MC = メインコラム（コラム/解説/勉強法など集客記事）
SC = サブコラム（MCやSPを補強するための補助コラム※サイト定義に合わせて判断）
NW = ニュース/お知らせ（運用上は改善対象外として除外）
ST = 企業情報等のSEO対策を行わないこ固定ページ（運用上は改善対象外として除外）
- / 空欄 / 未分類 = 未分類（このスクリプトでは改善対象外として除外）
※未分類（空欄 / "-" / "未分類"）は作業対象に含めません。
【現状（スニペット要素）】
- タイトル：小論文の基本構造と書き方｜序論・本論・結論で説得力を高める
- メタ：小論文を意見文でまとめる序論本論結論の割合（10〜20/60〜80/10〜20）と、論点・立場・反対意見・根拠の置き方を整理。
- H1：小論文の書き方をマスターするためにまずは基本的な型を学ぼう
- 冒頭120字：小論文の書き方をマスターするためにまずは基本的な書き方を学ぼう 小論文で点が伸びない原因は、語彙や表現より先に「書き方の流れ」が崩れていることが多い。 序論が長くて本論が薄い（結論が言い直しで終わる） 論点が途中でズレる（賛成・反対の立場が
【GSC主要クエリ（表示回数上位50件）】
- 小論文 書き方｜表示1530｜CTR 0.00%｜順位1.1
- 小論文｜表示797｜CTR 0.00%｜順位1.0
- 小論文書き方｜表示153｜CTR 0.00%｜順位1.0
- 小論文の書き方｜表示66｜CTR 0.00%｜順位1.0
- 序論本論結論 書き方｜表示49｜CTR 0.00%｜順位1.5
- 小論文 構成｜表示48｜CTR 0.00%｜順位1.1
- 小論文 型｜表示47｜CTR 0.00%｜順位4.5
- 序論本論結論｜表示46｜CTR 0.00%｜順位12.1
- 序論本論結論 割合｜表示43｜CTR 0.00%｜順位1.1
- 大学入試 小論文｜表示34｜CTR 0.00%｜順位1.0
- 序論 本論 結論｜表示30｜CTR 0.00%｜順位12.2
- 小論文 序論 本論 結論 割合｜表示25｜CTR 4.00%｜順位2.3
- 小論文 大学入試｜表示24｜CTR 0.00%｜順位1.0
- 小論文 割合｜表示22｜CTR 0.00%｜順位4.0
- レポート 序論本論結論｜表示21｜CTR 0.00%｜順位5.8
- 小論文の構成｜表示21｜CTR 0.00%｜順位1.1
- 序論 本論 結論 割合｜表示14｜CTR 0.00%｜順位1.5
- 小論文 序論 本論 結論｜表示13｜CTR 0.00%｜順位1.0
- 大学入試小論文｜表示12｜CTR 0.00%｜順位1.0
- 大学受験 小論文｜表示12｜CTR 0.00%｜順位1.0
- 小論文 テーマ型 例文｜表示12｜CTR 0.00%｜順位4.0
- 小論文構成｜表示11｜CTR 0.00%｜順位1.0
- 序論 本論 結論 書き方｜表示10｜CTR 0.00%｜順位9.8
- レポート 序論本論結論 割合｜表示9｜CTR 0.00%｜順位1.4
- 大学 小論文｜表示9｜CTR 0.00%｜順位1.0
- 小論文書き方コツ｜表示9｜CTR 0.00%｜順位1.0
- 序論｜表示8｜CTR 0.00%｜順位1.0
- 序論結論本論｜表示8｜CTR 0.00%｜順位1.0
- 意見の書き方｜表示8｜CTR 0.00%｜順位1.0
- 本論では｜表示8｜CTR 0.00%｜順位3.9
- 序論 何割｜表示7｜CTR 0.00%｜順位4.0
- 序論 読み方｜表示7｜CTR 0.00%｜順位2.4
- 小結論｜表示6｜CTR 0.00%｜順位11.5
- 小論文 本論｜表示6｜CTR 0.00%｜順位7.2
- 序論から本論への繋げ方｜表示6｜CTR 0.00%｜順位1.8
- 序論とは｜表示6｜CTR 0.00%｜順位1.3
- 教員採用試験 小論文 書き方｜表示6｜CTR 0.00%｜順位2.7
- 論の展開｜表示6｜CTR 0.00%｜順位1.3
- 受験 小論文とは｜表示5｜CTR 0.00%｜順位1.0
- 大学 入試 小論文｜表示5｜CTR 0.00%｜順位1.0
- 小論文 ポイント｜表示5｜CTR 0.00%｜順位1.0
- 小論文 満点｜表示5｜CTR 0.00%｜順位2.2
- 小論文の型｜表示5｜CTR 0.00%｜順位2.0
- 小論文型｜表示5｜CTR 0.00%｜順位4.0
- 序論 本論 結論 書き方 例｜表示5｜CTR 0.00%｜順位9.0
- 結論文｜表示5｜CTR 0.00%｜順位7.0
- 論の展開とは｜表示5｜CTR 0.00%｜順位1.0
- 入試 小論文とは｜表示4｜CTR 0.00%｜順位1.0
- 導入 本論 結論｜表示4｜CTR 0.00%｜順位1.0
- 小論｜表示4｜CTR 0.00%｜順位1.0
【参考：代表語（自動抽出）】小論文
【出力（必ずこの順）】
1) 本文の要約（想定読者・悩み・解決）
2) 検索意図の整理（主要クエリから2〜3パターン）
3) 不一致の指摘（タイトル/メタ/H1/冒頭のどこがズレているか）
4) 修正方針（“どの意図に寄せるか”を1つに決める）
5) 修正案（すべてコードブロック）
   - タイトル案3つ（全角35字前後＋56字以上の網羅型を1つ）
   - メタ案3つ（全角90字前後）
   - H1案2つ
   - 冒頭120字（2案：&lt;p&gt;で開始）
【禁則ワード（シート連動）】
以下の【禁則ワード】は、タイトル/メタ/導入文/見出し/本文のいずれにも原則使用しないでください。
言い換えが必要な場合は、自然な日本語に置換してください。
【禁則ワード】
- 崩れ
- 型
- 迷い
- 保留
- 固定
- 手順
- 立て直
- 最短
- 結論だけ
- 乱れ
- 三点確認
- 内部リンク
- 導線
- 設計
- 刺
- まず結論
- 整え
- 押し付けない案内
- 統一
- 次の一手
- 失点
- 確定
- サブコラム
- 30秒
- 1分
- CV
- 網羅
【本文】
```html
&lt;p&gt;&lt;img fetchpriority="high" decoding="async" class="alignnone size-full wp-image-21081" src="https://dokkai-labo.tokyo/wp-content/uploads/2020/10/小論文サムネ.jpg" sizes="(max-width: 1280px) 100vw, 1280px" srcset="https://dokkai-labo.tokyo/wp-content/uploads/2020/10/小論文サムネ.jpg 1280w, https://dokkai-labo.tokyo/wp-content/uploads/2020/10/小論文サムネ-300x169.jpg 300w, https://dokkai-labo.tokyo/wp-content/uploads/2020/10/小論文サムネ-1024x576.jpg 1024w, https://dokkai-labo.tokyo/wp-content/uploads/2020/10/小論文サムネ-768x432.jpg 768w, https://dokkai-labo.tokyo/wp-content/uploads/2020/10/小論文サムネ-320x180.jpg 320w" alt="" width="1280" height="720" /&gt;&lt;/p&gt;
&lt;h2 class="sc-ccSCjj lclSJc"&gt;小論文の書き方をマスターするためにまずは基本的な書き方を学ぼう&lt;/h2&gt;
&lt;p&gt;&lt;!-- ▼ 導入（差し替え推奨：画像の直後） --&gt;&lt;/p&gt;
&lt;div class="p-3 p-md-4 mb-4" style="border: 1px solid rgba(0,0,0,.12); border-left: 6px solid #ff6600; background: #fff8f1; border-radius: 12px;"&gt;
&lt;p class="mb-2" style="font-weight: bold;"&gt;小論文で点が伸びない原因は、語彙や表現より先に「書き方の流れ」が崩れていることが多い。&lt;/p&gt;
&lt;ul class="mb-0"&gt;
&lt;li&gt;序論が長くて本論が薄い（結論が言い直しで終わる）&lt;/li&gt;
&lt;li&gt;論点が途中でズレる（賛成・反対の立場が曖昧になる）&lt;/li&gt;
&lt;li&gt;主観の感想が増えて、根拠・具体が足りない&lt;/li&gt;
&lt;/ul&gt;
&lt;/div&gt;
&lt;p&gt;ここでは、小論文を&lt;strong&gt;意見文の形&lt;/strong&gt;で組み立てるための「最小の骨格」を先に決めておく。&lt;br /&gt;
まず&lt;strong&gt;序論10〜20％・本論60〜80％・結論10〜20％&lt;/strong&gt;の割合で、文章の面積配分を決める。&lt;br /&gt;
その上で、&lt;strong&gt;論点&lt;/strong&gt;・&lt;strong&gt;立場&lt;/strong&gt;・&lt;strong&gt;客観的に分かりやすい説明&lt;/strong&gt;・&lt;strong&gt;結論のまとめ方&lt;/strong&gt;を、崩れやすい順に整理する。&lt;/p&gt;
&lt;div class="p-3 p-md-4 mb-4" style="border: 1px solid rgba(0,0,0,.12); background: #f7f9ff; border-radius: 12px;"&gt;
&lt;p class="mb-2" style="font-weight: bold;"&gt;このページで押さえる4点&lt;/p&gt;
&lt;ol class="mb-0"&gt;
&lt;li&gt;&lt;strong&gt;論点を1本にする&lt;/strong&gt;（何を論じるか／結論はどっちか）&lt;/li&gt;
&lt;li&gt;&lt;strong&gt;序論・本論・結論の割合&lt;/strong&gt;（文字数配分で本論を薄くしない）&lt;/li&gt;
&lt;li&gt;&lt;strong&gt;客観的に分かりやすく&lt;/strong&gt;（主観→根拠→具体の順に直す）&lt;/li&gt;
&lt;li&gt;&lt;strong&gt;賛成・反対の立場&lt;/strong&gt;（反対意見の扱いで説得力を作る）&lt;/li&gt;
&lt;/ol&gt;
&lt;/div&gt;
&lt;p&gt;小論文全体の考え方（受験国語としての位置づけ）も合わせて押さえる場合は、&lt;br /&gt;
&lt;a href="https://dokkai-labo.tokyo/blog/181214/" target="_blank" rel="noopener noreferrer"&gt;読解ラボ東京の小論文対策の整理&lt;/a&gt;に先に目を通してから戻ると手が止まりにくい。&lt;/p&gt;
&lt;p&gt;&lt;!-- ▲ 導入（差し替えここまで） --&gt;&lt;/p&gt;
&lt;h4&gt;小論文の構成&lt;/h4&gt;
&lt;p&gt;小論文は、特定の構成に従うことで、読者に分かりやすく伝えることができます。典型的なケースでは、600～800語程度の小論文は、次の3つのセクションから成り立っています。&lt;/p&gt;
&lt;ol&gt;
&lt;li&gt;&lt;strong&gt;序論【全体の10～20％】&lt;/strong&gt; 序論は文章の最初の部分で、自分の論点と立場を明確に示す役割を果たします。&lt;/li&gt;
&lt;li&gt;&lt;strong&gt;本論【全体の60～80％】&lt;/strong&gt; 本論では、自分の考えを説明し、反対意見や具体的な例、根拠を提示していきます。&lt;/li&gt;
&lt;li&gt;&lt;strong&gt;結論【全体の10～20％】&lt;/strong&gt; 結論では序論で述べた論点に対する結論を簡潔にまとめます。&lt;/li&gt;
&lt;/ol&gt;
&lt;h4&gt;論点をおさえる&lt;/h4&gt;
&lt;p&gt;まず、小論文を書く前に、何を伝えたいのか、どの論点を追求するのかを明確に把握しましょう。論点が不明確だったり、結論が決まっていないと、文章を進めることが難しくなります。論点をしっかりと把握し、ブレずに文章を構築することが重要です。&lt;/p&gt;
&lt;p&gt;小論文を書く際、自分の伝えたいこと、主張したいことが明確であることを常に意識しましょう。&lt;/p&gt;
&lt;h4&gt;客観的に分かりやすく&lt;/h4&gt;
&lt;p&gt;小論文を書く際、&lt;span style="color: #0000ff;"&gt;客観的&lt;/span&gt;な視点で物事を表現することが必要です。&lt;span style="color: #0000ff;"&gt;自分の主観だけで書くのではなく、他人にも理解されやすく、かつ客観的に説明できるよう&lt;/span&gt;に文章を構築しましょう。&lt;/p&gt;
&lt;p&gt;質問や提示された資料がある場合、それらを正確に理解し、データを基に自分の意見を展開することが求められます。資料を適切に読み取り、効果的に活用しましょう。&lt;/p&gt;
&lt;h4&gt;賛成か反対かを示す&lt;/h4&gt;
&lt;p&gt;テーマに対して&lt;span style="color: #0000ff;"&gt;賛成か反対か&lt;/span&gt;を明確に示しましょう。はっきりとした立場を表明することで、自分の考えを深めることができます。&lt;/p&gt;
&lt;p&gt;また、初めに&lt;span style="color: #ff0000;"&gt;自分が賛成の立場なら反対の意見を、逆の場合も同様にしてみましょう。&lt;/span&gt;&lt;span style="color: #0000ff;"&gt;反対意見を取り上げ、理解を示し、なぜその反対意見をとるのかを説明しましょう。&lt;/span&gt;&lt;/p&gt;
&lt;p&gt;これにより、論文の説得力が増し、自分の主張を裏付ける根拠を提供できます。なぜその立場を採るのか、その理由を明確に示し、データや資料を引用しながら議論しましょう。&lt;/p&gt;
&lt;h4&gt;自分の意見をまとめる&lt;/h4&gt;
&lt;p&gt;結論部では新たな要素を持ち出さず、&lt;span style="color: #0000ff;"&gt;最初に提示した論点に基づいて、小論文全体を締めくくります。&lt;/span&gt;文章全体を通して自分の意見が一貫していることを確認し、論理的なまとめを提供しましょう。&lt;/p&gt;
&lt;h4&gt;当塾での取り組み&lt;/h4&gt;
&lt;p&gt;&lt;a href="https://dokkai-labo.tokyo/blog/161214/" target="_blank" rel="noopener noreferrer"&gt;読解ラボ東京の考える受験国語対策&lt;/a&gt;の考えのもと、当塾では、受験国語対策を徹底的にカスタマイズした個別指導を提供しています。&lt;/p&gt;
&lt;p&gt;小論文についても、生徒一人ひとりのニーズや志望校に合わせた対策を行っています。読解ラボ東京の完全オーダーメイドの授業につきましては&lt;strong&gt;&lt;a href="https://dokkai-labo.tokyo/live/"&gt;コチラ&lt;/a&gt;&lt;/strong&gt;をご覧ください。また、&lt;strong&gt;&lt;a href="https://dokkai-labo.tokyo/kobetsuonline01/" target="_blank" rel="noopener noreferrer"&gt;オンライン&lt;/a&gt;&lt;/strong&gt;も実施しており、通塾の必要がないため、全国どこからでも受講できます。詳しくは&lt;strong&gt;&lt;a href="https://dokkai-labo.tokyo/kobetsuonline01/" target="_blank" rel="noopener noreferrer"&gt;コチラ&lt;/a&gt;&lt;/strong&gt;をご覧ください。&lt;/p&gt;
&lt;h4&gt;まとめ&lt;/h4&gt;
&lt;p&gt;小論文の書き方をマスターするには、論点の明確化、客観的な表現、立場の明示、データの活用、そして結論の整理が不可欠です。これらの基本を押さえれば、どんなテーマにも対応できる小論文を書くことができます。&lt;/p&gt;
&lt;p&gt;基本的な書き方をしっかりと理解し、国語全般のスキル向上にも取り組むことで、小論文スキルを向上させていきましょう。国語が苦手と感じる場合は、&lt;strong&gt;&lt;a href="https://dokkai-labo.tokyo/blog/gakusyuuhou/" target="_blank" rel="noopener noreferrer"&gt;国語を苦手と感じないための学習法&lt;/a&gt;&lt;/strong&gt;を参考に、小論文も含めた国語の学習を進めていきましょう。&lt;/p&gt;
&lt;p&gt;&amp;nbsp;&lt;/p&gt;
```
</t>
  </si>
  <si>
    <t xml:space="preserve">以下のページは「スニペット整合性」（本文と title/meta/H1/冒頭文）が弱い可能性があります。
まず【本文】を確認し、想定読者・悩み・解決範囲を把握してください。
そのうえで、GSCの主要クエリ（表示回数上位）を根拠に、
「検索意図に対して、タイトル/メタ/H1/冒頭120字がズレている点」を特定し、
ズレを解消するための修正案（タイトル/メタ/H1/冒頭）を提示してください。
※本文の“大改修”は前提にしません（必要なら追記ブロックは最大1つまで）。
【URL】https://eigo-rewrite.com/column/stage1-2-2/
【ページ分類】MC
【ページ分類の略語（このプロンプト内の定義）】
TP = トップページ（ホーム/サイトの入口）
SP = サービスページ（講座・コース・申込導線）
MC = メインコラム（コラム/解説/勉強法など集客記事）
SC = サブコラム（MCやSPを補強するための補助コラム※サイト定義に合わせて判断）
NW = ニュース/お知らせ（運用上は改善対象外として除外）
ST = 企業情報等のSEO対策を行わないこ固定ページ（運用上は改善対象外として除外）
- / 空欄 / 未分類 = 未分類（このスクリプトでは改善対象外として除外）
※未分類（空欄 / "-" / "未分類"）は作業対象に含めません。
【現状（スニペット要素）】
- タイトル：WhatとWhat’sの違い｜語順｜NT1 2-2
- メタ：WhatとWhat’sの違いを例文で整理。What is this/What time is itの語順、It’sの答え方、it（訳さない）、o’clock、形容詞＋aも確認。
- H1：stage1 2-2 be動詞(2)【ニュートレジャーの道案内】
- 冒頭120字：NEW TREASURE STAGE1 の文法事項・Lesson一覧の全体像は、 NEW TREASURE STAGE1｜中1英文法 総括＋Lesson一覧（全体像はこちら） で確認できます。 この単元は新しい内容がかなり多く出てくるため、
【GSC主要クエリ（表示回数上位50件）】
- what's と what の違い｜表示123｜CTR 0.00%｜順位4.0
- what what's 違い｜表示54｜CTR 3.70%｜順位3.9
- be 意味｜表示34｜CTR 0.00%｜順位3.0
- whatとwhat'sの違い｜表示21｜CTR 0.00%｜順位3.1
- what s is｜表示13｜CTR 0.00%｜順位1.0
- what is 答え方｜表示9｜CTR 0.00%｜順位1.0
- what is this what this is 違い｜表示8｜CTR 0.00%｜順位2.6
- what's what 違い｜表示8｜CTR 0.00%｜順位2.8
- what英語｜表示8｜CTR 0.00%｜順位4.4
- what this is｜表示7｜CTR 0.00%｜順位7.9
- be意味｜表示6｜CTR 0.00%｜順位3.0
- what's in the box 意味｜表示6｜CTR 0.00%｜順位2.2
- beとは｜表示5｜CTR 0.00%｜順位1.0
- what 答え方｜表示5｜CTR 0.00%｜順位1.0
- what's what is｜表示5｜CTR 0.00%｜順位2.8
- beいみ｜表示4｜CTR 0.00%｜順位3.0
- now 動詞｜表示4｜CTR 0.00%｜順位1.0
- what's is｜表示4｜CTR 0.00%｜順位6.3
- be とは｜表示3｜CTR 0.00%｜順位1.0
- beの意味｜表示3｜CTR 0.00%｜順位1.0
- what に対する答え方｜表示3｜CTR 0.00%｜順位1.0
- what's とwhat の違い｜表示3｜CTR 0.00%｜順位2.7
- わっといずざっと｜表示3｜CTR 0.00%｜順位1.0
- be way 意味｜表示2｜CTR 0.00%｜順位2.0
- be の意味｜表示2｜CTR 0.00%｜順位1.0
- wasの疑問文｜表示2｜CTR 0.00%｜順位1.0
- what a be｜表示2｜CTR 0.00%｜順位10.5
- what a big｜表示2｜CTR 0.00%｜順位6.0
- what is this? 2｜表示2｜CTR 0.00%｜順位7.0
- what is what are 違い｜表示2｜CTR 0.00%｜順位9.0
- what is 発音｜表示2｜CTR 0.00%｜順位1.0
- what 使い方 疑問文｜表示2｜CTR 0.00%｜順位1.0
- what's 発音｜表示2｜CTR 0.00%｜順位1.0
- whatの答え方｜表示2｜CTR 0.00%｜順位1.0
- what答え方｜表示2｜CTR 0.00%｜順位1.0
- わっといずでぃす｜表示2｜CTR 0.00%｜順位1.0
- any品詞｜表示1｜CTR 0.00%｜順位7.0
- be動詞 一覧｜表示1｜CTR 0.00%｜順位1.0
- be動詞 形容詞｜表示1｜CTR 0.00%｜順位1.0
- be動詞とは 中1｜表示1｜CTR 0.00%｜順位1.0
- it is 意味｜表示1｜CTR 0.00%｜順位1.0
- it was｜表示1｜CTR 0.00%｜順位3.0
- little bit a little bit 違い｜表示1｜CTR 0.00%｜順位1.0
- this is｜表示1｜CTR 0.00%｜順位1.0
- this is 短縮形｜表示1｜CTR 0.00%｜順位1.0
- tom is｜表示1｜CTR 0.00%｜順位2.0
- wats意味｜表示1｜CTR 0.00%｜順位1.0
- what｜表示1｜CTR 0.00%｜順位2.0
- what are｜表示1｜CTR 0.00%｜順位47.0
- what is 意味｜表示1｜CTR 0.00%｜順位3.0
【参考：代表語（自動抽出）】what
【出力（必ずこの順）】
1) 本文の要約（想定読者・悩み・解決）
2) 検索意図の整理（主要クエリから2〜3パターン）
3) 不一致の指摘（タイトル/メタ/H1/冒頭のどこがズレているか）
4) 修正方針（“どの意図に寄せるか”を1つに決める）
5) 修正案（すべてコードブロック）
   - タイトル案3つ（全角35字前後＋56字以上の網羅型を1つ）
   - メタ案3つ（全角90字前後）
   - H1案2つ
   - 冒頭120字（2案：&lt;p&gt;で開始）
【禁則ワード（シート連動）】
以下の【禁則ワード】は、タイトル/メタ/導入文/見出し/本文のいずれにも原則使用しないでください。
言い換えが必要な場合は、自然な日本語に置換してください。
【禁則ワード】
- 崩れ
- 型
- 迷い
- 保留
- 固定
- 手順
- 立て直
- 最短
- 結論だけ
- 乱れ
- 三点確認
- 内部リンク
- 導線
- 設計
- 刺
- まず結論
- 整え
- 押し付けない案内
- 統一
- 次の一手
- 失点
- 確定
- サブコラム
- 30秒
- 1分
- CV
- 網羅
【本文】
```html
&lt;p&gt;&lt;iframe title="YouTube video player" src="https://www.youtube.com/embed/vO_2HBB85T4" width="560" height="315" frameborder="0" allowfullscreen="allowfullscreen"&gt;&lt;/iframe&gt;&lt;/p&gt;
&lt;p data-start="26" data-end="153"&gt;NEW TREASURE STAGE1 の文法事項・Lesson一覧の全体像は、&lt;strong&gt;&lt;a href="https://eigo-rewrite.com/column/hub_stage1/"&gt;NEW TREASURE STAGE1｜中1英文法 総括＋Lesson一覧（全体像はこちら）&lt;/a&gt;&lt;/strong&gt;で確認できます。&lt;br data-start="52" data-end="55" /&gt;この単元は新しい内容がかなり多く出てくるため、二つに分けて説明します。&lt;br data-start="90" data-end="93" /&gt;一つ目は “What is ～?”（「何ですか？」）という文、もう一つは後半で初登場の「形容詞」の使い方の二本立てです。&lt;/p&gt;
&lt;p data-start="155" data-end="224" data-is-last-node="" data-is-only-node=""&gt;まずは “What” の文の作り方から。&lt;br data-start="175" data-end="178" /&gt;ここは be動詞の文で最初に躓きやすいポイントになりますので、しっかり学習していきましょう。&lt;/p&gt;
&lt;p&gt;&amp;nbsp;&lt;/p&gt;
&lt;p&gt;&lt;img decoding="async" fetchpriority="high" class="alignnone wp-image-400" src="https://eigo-rewrite.com/wp-content/uploads/2023/04/スライド用-3-300x169.jpg" alt="" width="559" height="315" srcset="https://eigo-rewrite.com/wp-content/uploads/2023/04/スライド用-3-300x169.jpg 300w, https://eigo-rewrite.com/wp-content/uploads/2023/04/スライド用-3-1024x576.jpg 1024w, https://eigo-rewrite.com/wp-content/uploads/2023/04/スライド用-3-768x432.jpg 768w, https://eigo-rewrite.com/wp-content/uploads/2023/04/スライド用-3-320x180.jpg 320w, https://eigo-rewrite.com/wp-content/uploads/2023/04/スライド用-3.jpg 1280w" sizes="(max-width: 559px) 100vw, 559px" /&gt;&lt;/p&gt;
&lt;p&gt;前回、「これは何ですか？」ではなく、「これは何々ですか？」という形を学習しました。&lt;br /&gt;
その時は、例えば”This is a pen.”という文があったとして、これを疑問文に変えなさいという時は、&lt;br /&gt;
このbe動詞を前に出すという手順を行って”Is this is a pen.”という形になりました。&lt;br /&gt;
これが今度は、”a pen”が何か分からないという時に、この何か分からないので&lt;br /&gt;
名詞の所を”What”に変えて前に出していく訳です。&lt;br /&gt;
その際のルールとして、この”What”という単語はこのbe動詞よりもさらに前、&lt;br /&gt;
&lt;span style="color: #ff0000;"&gt;文の先頭に出すというルールがあります。&lt;/span&gt;&lt;br /&gt;
この”pen”が何か分からないので、文の先頭に出して”What is this?”と出来上がります。&lt;br /&gt;
注意点としては、必ず”What”とか「誰ですか？」という時の”Who”&lt;br /&gt;
こういうのを疑問詞と呼びますが、この疑問詞は必ず文の先頭に出すというのが&lt;br /&gt;
一つ引っ掛かってしまうポイントです。&lt;br /&gt;
なので、この”What is this?”というこの形を覚えるというのも大事ですが、&lt;br /&gt;
それ以上に疑問詞は必ず文の先頭に出すという所が大事になってきます。&lt;br /&gt;
なので、しつこいですがその文全体を覚えるというだけではなく、&lt;br /&gt;
疑問詞を前に出すというルールを覚えておきましょう。&lt;br /&gt;
もう一つ引っ掛かるポイントがありますので、そこについても触れていきます。&lt;br /&gt;
引っ掛かるポイントの二つ目です。&lt;br /&gt;
この&lt;span style="color: #0000ff;"&gt;”What is this?”という形ですが、これは短縮系が存在します。&lt;/span&gt;&lt;br /&gt;
”What”と”is”を足して、”What’s”という形にするんですが、毎年多いのが、この”What’s”という単語の発音と、それからこれ単体で「ワットゥ」と発音します。&lt;br /&gt;
これが混ざっちゃうという事が毎年必ず起こります。&lt;br /&gt;
こちらは”What is ”の省略で”What’s”　「これは何ですか？」という形ですが、音だけで覚えてしまうと”What is”という形で書いてしまうという生徒が必ず出てきます。&lt;br /&gt;
しかしこの文というのは、”What”と”this”だけになっていて、be動詞が存在しないので、動詞がないものは文になりませんから、この形は絶対書いてはいけません。&lt;br /&gt;
Whatとthisの間に”is”がないのでこれは誤りであると考えておきましょう。&lt;br /&gt;
音は似ていて「ワットゥ」と「ワッツ」になっていますが、&lt;strong&gt;別ものだと認識をしておきましょう。&lt;/strong&gt;&lt;br /&gt;
必ずここは”What is”を短縮されているから「ワッツ」になるんだなと認識した上で、書いて練習をしておきましょう。&lt;br /&gt;
答えの文の場合も、”is this”とか”is that”という文でやった通りで、一度”this”とか”that”が出てきましたから、答えの文の場合はここは”It is my textbook.”とか”It’s my textbook.”&lt;br /&gt;
「私の教科書です。」という形で書いておきましょう。&lt;br /&gt;
なので、この”this”が”it”になるというのは”is this”とか”is that”で練習していれば普通に出来るようになりますが、この短縮した形、こちらの方がより注意点となりますからここは気を付けましょうという事です。&lt;/p&gt;
&lt;p&gt;今度は”What time is it?”　「今何時ですか？」という文が出てきています。&lt;br /&gt;
これも、これで&lt;span style="color: #0000ff;"&gt;一つの塊として捉えましょう。&lt;/span&gt;&lt;br /&gt;
聞く時は、今度は”this”とか”that”ではなくて”it”という単語を使っています。&lt;br /&gt;
これは何かというと、時間であったりあるいは距離であったり、あるいは明るいとか暗いという&lt;br /&gt;
その場の状況を表す時に、この”it”というものを使います。&lt;br /&gt;
この、時間や距離を聞く時の”it”は訳す必要がありません。&lt;br /&gt;
「それは」とか「それ」と訳すのではなくて、&lt;br /&gt;
この”it”は単純に主語が必要だから置いているだけの形式的なものです。&lt;br /&gt;
だから、これは「何時ですか？」という時に、”What time”で止めるんじゃなくて、&lt;br /&gt;
あくまで主語と動詞を揃える為に”What time is it?”と言います。&lt;br /&gt;
なので、答えの文の時も、ここの”It’s”これも時間を表わす”it”ですから訳す必要はなくて、&lt;br /&gt;
訳す時は「何時ですか？」「12時です。」と答えます。&lt;br /&gt;
逆に日本語で、「それは」と書いていなくても、時間を聞いているから「It is 何とか」だ、と考えたり、「何時ですか？」という日本語だけで、「それは」と入ってなくても、”What time is it?”というふうに”it”を書くという所が注意点になります。&lt;br /&gt;
また、スペルの面でこの”o’clock.”　「何時ちょうどです」「12時ちょうどです」と言った時も、&lt;br /&gt;
やはり「’」ですね。&lt;br /&gt;
この「’」がないと、また&lt;strong&gt;全然違う単語、存在しない単語&lt;/strong&gt;になってしまいますから「’」を忘れずにしておきましょう。&lt;br /&gt;
&lt;!-- 語彙強化講座 --&gt;&lt;/p&gt;
&lt;div style="border: 2px solid #ff6600; background-color: #fff0e0; padding: 10px; display: flex; align-items: center; justify-content: center; margin-bottom: 10px;"&gt;
&lt;p&gt;&lt;img decoding="async" style="max-width: 100px; height: auto; margin-right: 10px;" src="https://eigo-rewrite.com/wp-content/uploads/2020/06/logo_tate-1.png" alt="Re-Writeのロゴ" /&gt;&lt;/p&gt;
&lt;div&gt;
&lt;p style="margin: 5px 0;"&gt;【語彙強化講座】：長文読解で必要な語彙・熟語を徹底的に習得し、都立・私立の入試対策に直結する語彙力を養います。&lt;/p&gt;
&lt;p&gt;&lt;a style="background-color: #ff6600; color: white; padding: 5px 10px; text-align: center; text-decoration: none; display: inline-block; font-size: 14px;" href="https://eigo-rewrite.com/vocabulary/"&gt;詳細を見る&lt;/a&gt;&lt;/p&gt;
&lt;/div&gt;
&lt;p&gt;&amp;lt;/div&lt;br /&gt;
後半です。&lt;br /&gt;
今度は&lt;span style="color: #ff0000;"&gt;形容詞&lt;/span&gt;という品詞が登場しました。&lt;br /&gt;
この何とか詞、何とか詞という形容詞とか副詞というものですが、&lt;br /&gt;
これは国語の文法で習う前に英語の方で形容詞とか副詞という概念が登場してきます。&lt;br /&gt;
いったんここで形容詞がまず何なのかという所を説明しておきます。&lt;br /&gt;
もちろん正確な定義を言うと、人とかものの状態とか様子を表していて、且つ名詞を修飾するという少し長いものになってしまうので、ここでは単純に名詞を修飾するものとします。&lt;br /&gt;
修飾というのは、&lt;span style="color: #0000ff;"&gt;言葉にくっつける事が出来る、繋ぐ事が出来るというぐらいの意味で捉えておいて下さい。&lt;/span&gt;&lt;br /&gt;
日本語の形容詞は基本的に「何々&lt;strong&gt;い&lt;/strong&gt;」で終わります。&lt;br /&gt;
「大きい」とか「小さい」とか「軽い」で終わりますが、日本語の形容詞というくくりと、&lt;br /&gt;
英語の形容詞というくくりは若干違う所があります。&lt;br /&gt;
これは正しいかどうかはさておいて、訳す時に日本語と同じように「何とかい」で終わったりとか「何とかな」、「大きな」とかです。&lt;br /&gt;
あるいは、「何とかの」という形で、こういった平仮名で訳が終わる英単語は全て形容詞として英語では捉えます。&lt;br /&gt;
国語では「な」で終わったり「の」で終わると品詞が変わってしまうので、国語の形容詞というものと英語の形容詞は分類が違っています。&lt;br /&gt;
それを分かった上で単語を覚える際に、「何とかい」とか「何とかな」「何とかの」で終わっていたら英語ではこれは形容詞である、と認識をしておきましょう。&lt;/p&gt;
&lt;p&gt;&lt;img decoding="async" class="alignnone wp-image-401" src="https://eigo-rewrite.com/wp-content/uploads/2023/04/スライド用２-1-300x169.jpg" alt="" width="557" height="314" srcset="https://eigo-rewrite.com/wp-content/uploads/2023/04/スライド用２-1-300x169.jpg 300w, https://eigo-rewrite.com/wp-content/uploads/2023/04/スライド用２-1-1024x576.jpg 1024w, https://eigo-rewrite.com/wp-content/uploads/2023/04/スライド用２-1-768x432.jpg 768w, https://eigo-rewrite.com/wp-content/uploads/2023/04/スライド用２-1-320x180.jpg 320w, https://eigo-rewrite.com/wp-content/uploads/2023/04/スライド用２-1.jpg 1280w" sizes="(max-width: 557px) 100vw, 557px" /&gt;&lt;br /&gt;
使い方が二つあります。&lt;br /&gt;
一つ目は、「大きい」これが形容詞です。&lt;br /&gt;
&lt;span style="color: #ff0000;"&gt;この形容詞というものは、基本的に名詞の前に置きます。&lt;/span&gt;&lt;br /&gt;
なので、形容詞プラス名詞という語順になります。&lt;br /&gt;
なので、”big”「大きい」と”book”「本」なので、「大きい本」となります。&lt;br /&gt;
注意点としては、語順です。&lt;br /&gt;
”a”があります。&lt;br /&gt;
実はこの教科書でこの”a”が登場するのは、この単元というのが初めてです。&lt;br /&gt;
こ&lt;span style="color: #0000ff;"&gt;れは数えられる名詞&lt;/span&gt;、ものの前に一つの場合はこの”a”という単語を付けます。&lt;br /&gt;
これは本が一冊なので、”a”という単語を付けています。&lt;br /&gt;
語順が非常に大事で、この”big”がなかったら、”It’s a book.”「それは本です」となる訳ですが、&lt;br /&gt;
ここに形容詞が入る場合は、”a”プラス形容詞プラス名詞という語順になります。&lt;br /&gt;
”It’s big a book!”とか”a big book”という形で書いてしまうと、これは誤りであるとなります。&lt;br /&gt;
その点、”a”プラス形容詞プラス名詞という語順になる事に注意しておきましょう。&lt;br /&gt;
下の文も同様です。&lt;br /&gt;
”a”が書いてあって、次に”tall”これは「背が高い」という意味の形容詞です。&lt;br /&gt;
そうすると、”a”プラス形容詞プラス最後に名詞という順番になっています。&lt;br /&gt;
ですから、この”a big book”とか”a tall boy”という形でここの語順にしっかりと気を付けておきましょう。&lt;br /&gt;
これが形容詞の一つ目の使い方です。&lt;br /&gt;
名詞の前に置いて名詞を修飾するという形になります。&lt;br /&gt;
二つ目の使い方として、今度はここに”a”が付いていないです。&lt;br /&gt;
今度は、”Tom is tall.”という形で、「トムは背が高い。」という文になっています。&lt;br /&gt;
このように、be動詞の ”is” ”am” ”are” があって、その直後に形容詞、こういった形の文が存在します。&lt;br /&gt;
これは単純に、「トムは背が高い。」、日本語で言うと述語になっている訳です。&lt;br /&gt;
注意点としましては、こちらの方の形で”a”プラス形容詞プラス名詞、これを練習していくと、&lt;br /&gt;
勢いで”Tom is a tall.”と書いてしまう事があります。&lt;br /&gt;
ただ、この”a”というのは数えられる名詞があるから”a”を付けているだけですから、&lt;br /&gt;
ここは”tall”だけ、形容詞だけなので名詞がありません。&lt;br /&gt;
&lt;span style="color: #ff0000;"&gt;名詞がないので、ここに”a”は付けない&lt;/span&gt;という事が注意点となります。&lt;br /&gt;
このように、このLesson2-2に関しては”What”の使い方、&lt;br /&gt;
それから「何時ですか？」 ”What time is it?”という形、それから形容詞です。&lt;br /&gt;
さらに名詞には”a”を付けるという形で、かなり多くの事項が含まれていて、&lt;br /&gt;
ここは&lt;strong&gt;必ず問題集、練習問題集を解いて、考えなくても出来るようにして下さい。&lt;/strong&gt;&lt;br /&gt;
例えば、”a tall boy”だと”a”を付けるんだな、と意識しなくても”a”を入れられるだったり、&lt;br /&gt;
”Tom is tall.”ここには”a”を入れないんだな、というのが意識しなくても正しい文が書けるという所まで練習していきます。&lt;br /&gt;
そうしないと夏休み前あたりの単元でまたつまずいてしまいますから、ここの語順と形容詞の使い方はしっかり練習しておきましょう。ではLesson2-2に関しては以上となります。&lt;/p&gt;
&lt;table style="width: 100%; border-collapse: collapse;"&gt;
&lt;tbody&gt;
&lt;tr style="background-color: #dd8500; color: white;"&gt;
&lt;th&gt;項目&lt;/th&gt;
&lt;th&gt;内容&lt;/th&gt;
&lt;/tr&gt;
&lt;tr style="background-color: #f0b464; color: black;"&gt;
&lt;td&gt;このセクションで学ぶこと&lt;/td&gt;
&lt;td&gt;
&lt;ul&gt;
&lt;li&gt;&lt;strong&gt;What を使った疑問文&lt;/strong&gt;（「これは何ですか？」「今何時ですか？」）&lt;/li&gt;
&lt;li&gt;疑問詞（What / Who など）は&lt;strong&gt;必ず文の先頭に出す&lt;/strong&gt;というルール&lt;/li&gt;
&lt;li&gt;&lt;strong&gt;時間を表す it&lt;/strong&gt; の使い方（訳さない it）&lt;/li&gt;
&lt;li&gt;&lt;strong&gt;形容詞&lt;/strong&gt;の基本的な考え方と 2 つの使い方&lt;/li&gt;
&lt;li&gt;&lt;strong&gt;a + 形容詞 + 名詞&lt;/strong&gt; の語順と、「a を付ける / 付けない」の区別&lt;/li&gt;
&lt;/ul&gt;
&lt;/td&gt;
&lt;/tr&gt;
&lt;tr style="background-color: #ffffff; color: black;"&gt;
&lt;td&gt;What を使った疑問文&lt;/td&gt;
&lt;td&gt;
&lt;ul&gt;
&lt;li&gt;基本文：This is a pen.「これはペンです。」&lt;/li&gt;
&lt;li&gt;「これは何ですか？」と聞くとき：&lt;br /&gt;
① &lt;strong&gt;分からない名詞（a pen）を What に置き換える&lt;/strong&gt;&lt;br /&gt;
② &lt;strong&gt;その What を文の先頭に出す&lt;/strong&gt;&lt;br /&gt;
→ What is this?「これは何ですか。」&lt;/li&gt;
&lt;li&gt;What や Who などの &lt;strong&gt;疑問詞は必ず文頭に置く&lt;/strong&gt;（be動詞より前）&lt;/li&gt;
&lt;/ul&gt;
&lt;/td&gt;
&lt;/tr&gt;
&lt;tr style="background-color: #f0b464; color: black;"&gt;
&lt;td&gt;What’s と What is の区別&lt;/td&gt;
&lt;td&gt;
&lt;ul&gt;
&lt;li&gt;&lt;strong&gt;What’s = What is&lt;/strong&gt; の短縮形（発音が似ていて混ざりやすい）&lt;/li&gt;
&lt;li&gt;正しい形：What is this? / What’s this?&lt;/li&gt;
&lt;li&gt;&lt;strong&gt;誤り：&lt;/strong&gt;What this? （be動詞がなく、動詞のない文になる）&lt;/li&gt;
&lt;li&gt;音だけで覚えず、&lt;strong&gt;必ず be動詞を入れた形&lt;/strong&gt;で書くこと&lt;/li&gt;
&lt;/ul&gt;
&lt;/td&gt;
&lt;/tr&gt;
&lt;tr style="background-color: #ffffff; color: black;"&gt;
&lt;td&gt;What time is it? の文&lt;/td&gt;
&lt;td&gt;
&lt;ul&gt;
&lt;li&gt;&lt;strong&gt;What time is it?&lt;/strong&gt;「今何時ですか。」は一つのフレーズとして覚える&lt;/li&gt;
&lt;li&gt;時間・距離・天気などを表すときの &lt;strong&gt;it は形式主語&lt;/strong&gt;&lt;br /&gt;
→ 日本語には訳さず、「何時ですか？」「12時です。」のように訳す&lt;/li&gt;
&lt;li&gt;答え方：It’s twelve o’clock.「12時です。」&lt;/li&gt;
&lt;li&gt;&lt;strong&gt;o’clock の ‘（アポストロフィー）を忘れない&lt;/strong&gt;&lt;/li&gt;
&lt;/ul&gt;
&lt;/td&gt;
&lt;/tr&gt;
&lt;tr style="background-color: #f0b464; color: black;"&gt;
&lt;td&gt;形容詞とは何か&lt;/td&gt;
&lt;td&gt;
&lt;ul&gt;
&lt;li&gt;ざっくり言うと：&lt;strong&gt;名詞を説明することば（名詞を修飾する）&lt;/strong&gt;&lt;/li&gt;
&lt;li&gt;修飾＝「ことばにくっついて、その性質・様子を足してあげる」イメージ&lt;/li&gt;
&lt;li&gt;日本語訳が「〜い」「〜な」「〜の」で終わる英単語は、英語では形容詞として扱うことが多い&lt;br /&gt;
例：big「大きい」、tall「背が高い」、new「新しい」、English「英語の」&lt;/li&gt;
&lt;/ul&gt;
&lt;/td&gt;
&lt;/tr&gt;
&lt;tr style="background-color: #ffffff; color: black;"&gt;
&lt;td&gt;形容詞の使い方①（名詞の前）&lt;/td&gt;
&lt;td&gt;
&lt;ul&gt;
&lt;li&gt;&lt;strong&gt;形容詞 + 名詞&lt;/strong&gt; の語順で使う&lt;/li&gt;
&lt;li&gt;例：big（大きい） + book（本） = a big book「一冊の大きい本」&lt;/li&gt;
&lt;li&gt;&lt;strong&gt;a + 形容詞 + 名詞&lt;/strong&gt; が基本形：&lt;br /&gt;
It’s a big book.「それは大きい本です。」&lt;/li&gt;
&lt;li&gt;a と形容詞と名詞の順番に注意：&lt;br /&gt;
○ a big book&lt;br /&gt;
✕ big a book / a book big&lt;/li&gt;
&lt;li&gt;数えられる名詞が「1つ」のときは、原則 &lt;strong&gt;a を付ける&lt;/strong&gt;&lt;/li&gt;
&lt;/ul&gt;
&lt;/td&gt;
&lt;/tr&gt;
&lt;tr style="background-color: #f0b464; color: black;"&gt;
&lt;td&gt;形容詞の使い方②（be動詞のあと）&lt;/td&gt;
&lt;td&gt;
&lt;ul&gt;
&lt;li&gt;&lt;strong&gt;主語 + be動詞 + 形容詞&lt;/strong&gt; の形で使う&lt;/li&gt;
&lt;li&gt;例：Tom is tall.「トムは背が高い。」&lt;/li&gt;
&lt;li&gt;このとき、tall の後ろに名詞がないので &lt;strong&gt;a は付けない&lt;/strong&gt;&lt;/li&gt;
&lt;li&gt;✕ Tom is a tall.（名詞がないので a は不要）&lt;/li&gt;
&lt;li&gt;「a が必要かどうか」は、&lt;strong&gt;直後に名詞があるかどうか&lt;/strong&gt;で判断する&lt;/li&gt;
&lt;/ul&gt;
&lt;/td&gt;
&lt;/tr&gt;
&lt;tr style="background-color: #ffffff; color: black;"&gt;
&lt;td&gt;a を付ける／付けないのポイント&lt;/td&gt;
&lt;td&gt;
&lt;ul&gt;
&lt;li&gt;&lt;strong&gt;a + 形容詞 + 名詞&lt;/strong&gt;：a tall boy, a big book など&lt;br /&gt;
→ &lt;strong&gt;数えられる名詞が 1 つある&lt;/strong&gt;から a を付ける&lt;/li&gt;
&lt;li&gt;&lt;strong&gt;be動詞 + 形容詞&lt;/strong&gt;：Tom is tall. / She is kind. など&lt;br /&gt;
→ &lt;strong&gt;後ろに名詞がない&lt;/strong&gt;ので a は付けない&lt;/li&gt;
&lt;li&gt;「名詞が見えているかどうか」を意識すると迷いにくい&lt;/li&gt;
&lt;/ul&gt;
&lt;/td&gt;
&lt;/tr&gt;
&lt;/tbody&gt;
&lt;/table&gt;
&lt;p&gt;&amp;nbsp;&lt;/p&gt;
&lt;style&gt; .show-answer-btn { background:#DD8500; color:white; padding:5px 10px; cursor:pointer; border:none; } &lt;/style&gt;
&lt;p&gt;&lt;script&gt; function showAnswer(id, btn) { var ans = document.getElementById(id); if (ans) ans.style.display = 'inline'; if (btn) btn.style.display = 'none'; } &lt;/script&gt;&lt;/p&gt;
&lt;table style="width: 100%; border-collapse: collapse;"&gt;
&lt;tbody&gt;
&lt;tr style="background-color: #dd8500; color: white;"&gt;
&lt;th&gt;No.&lt;/th&gt;
&lt;th&gt;問題&lt;/th&gt;
&lt;/tr&gt;
&lt;p&gt;&lt;!-- Q1 --&gt;&lt;/p&gt;
&lt;tr style="background-color: #f0b464; color: black;"&gt;
&lt;td&gt;1&lt;/td&gt;
&lt;td&gt;「これは何ですか。」に最も合う英文はどれ？&lt;br /&gt;
A. What this?&lt;br /&gt;
B. What is this?&lt;br /&gt;
C. This what is?&lt;br /&gt;
D. What this is?&lt;br /&gt;
&lt;button class="show-answer-btn"&gt;正解を見る&lt;/button&gt; &lt;span id="qa1" style="display: none; font-weight: bold; color: #d60000;"&gt;正解：B&lt;/span&gt;&lt;/td&gt;
&lt;/tr&gt;
&lt;p&gt;&lt;!-- Q2 --&gt;&lt;/p&gt;
&lt;tr style="background-color: #ffffff; color: black;"&gt;
&lt;td&gt;2&lt;/td&gt;
&lt;td&gt;「What を使った疑問文のルール」として本文の説明に最も近いものはどれ？&lt;br /&gt;
A. be動詞のすぐ後ろに置く&lt;br /&gt;
B. 文の一番最後に置く&lt;br /&gt;
C. 文の先頭に出す&lt;br /&gt;
D. 名詞の直後に置く&lt;br /&gt;
&lt;button class="show-answer-btn"&gt;正解を見る&lt;/button&gt; &lt;span id="qa2" style="display: none; font-weight: bold; color: #d60000;"&gt;正解：C&lt;/span&gt;&lt;/td&gt;
&lt;/tr&gt;
&lt;p&gt;&lt;!-- Q3 --&gt;&lt;/p&gt;
&lt;tr style="background-color: #f0b464; color: black;"&gt;
&lt;td&gt;3&lt;/td&gt;
&lt;td&gt;次のうち、短縮形として正しい組み合わせはどれ？&lt;br /&gt;
A. What’s = What this&lt;br /&gt;
B. What’s = What it&lt;br /&gt;
C. What’s = What is&lt;br /&gt;
D. What’s = What time&lt;br /&gt;
&lt;button class="show-answer-btn"&gt;正解を見る&lt;/button&gt; &lt;span id="qa3" style="display: none; font-weight: bold; color: #d60000;"&gt;正解：C&lt;/span&gt;&lt;/td&gt;
&lt;/tr&gt;
&lt;p&gt;&lt;!-- Q4 --&gt;&lt;/p&gt;
&lt;tr style="background-color: #ffffff; color: black;"&gt;
&lt;td&gt;4&lt;/td&gt;
&lt;td&gt;「What this?」という形が誤りである理由として最も適切なものはどれ？&lt;br /&gt;
A. What は文頭に来てはいけないから&lt;br /&gt;
B. this が主語になれないから&lt;br /&gt;
C. be動詞がなく、動詞のない文になっているから&lt;br /&gt;
D. What は短縮形に出来ないから&lt;br /&gt;
&lt;button class="show-answer-btn"&gt;正解を見る&lt;/button&gt; &lt;span id="qa4" style="display: none; font-weight: bold; color: #d60000;"&gt;正解：C&lt;/span&gt;&lt;/td&gt;
&lt;/tr&gt;
&lt;p&gt;&lt;!-- Q5 --&gt;&lt;/p&gt;
&lt;tr style="background-color: #f0b464; color: black;"&gt;
&lt;td&gt;5&lt;/td&gt;
&lt;td&gt;「今何時ですか。」に対応する英文として正しいものはどれ？&lt;br /&gt;
A. What time is this?&lt;br /&gt;
B. What time it is?&lt;br /&gt;
C. What time is it?&lt;br /&gt;
D. What is time it?&lt;br /&gt;
&lt;button class="show-answer-btn"&gt;正解を見る&lt;/button&gt; &lt;span id="qa5" style="display: none; font-weight: bold; color: #d60000;"&gt;正解：C&lt;/span&gt;&lt;/td&gt;
&lt;/tr&gt;
&lt;p&gt;&lt;!-- Q6 --&gt;&lt;/p&gt;
&lt;tr style="background-color: #ffffff; color: black;"&gt;
&lt;td&gt;6&lt;/td&gt;
&lt;td&gt;時間を表す文の it について、本文の説明に最も近いものはどれ？&lt;br /&gt;
A. 必ず「それは」と訳す&lt;br /&gt;
B. 形式的な主語で、日本語には訳さないことが多い&lt;br /&gt;
C. 物を表す it とは別の単語&lt;br /&gt;
D. 疑問詞の一種&lt;br /&gt;
&lt;button class="show-answer-btn"&gt;正解を見る&lt;/button&gt; &lt;span id="qa6" style="display: none; font-weight: bold; color: #d60000;"&gt;正解：B&lt;/span&gt;&lt;/td&gt;
&lt;/tr&gt;
&lt;p&gt;&lt;!-- Q7 --&gt;&lt;/p&gt;
&lt;tr style="background-color: #f0b464; color: black;"&gt;
&lt;td&gt;7&lt;/td&gt;
&lt;td&gt;形容詞の説明として、この単元の内容に最も合っているものはどれ？&lt;br /&gt;
A. 動詞の意味をくわしくすることば&lt;br /&gt;
B. 文の最後に必ず来ることば&lt;br /&gt;
C. 名詞を修飾する（名詞にくっついて様子・性質を表す）ことば&lt;br /&gt;
D. 代名詞の代わりになることば&lt;br /&gt;
&lt;button class="show-answer-btn"&gt;正解を見る&lt;/button&gt; &lt;span id="qa7" style="display: none; font-weight: bold; color: #d60000;"&gt;正解：C&lt;/span&gt;&lt;/td&gt;
&lt;/tr&gt;
&lt;p&gt;&lt;!-- Q8 --&gt;&lt;/p&gt;
&lt;tr style="background-color: #ffffff; color: black;"&gt;
&lt;td&gt;8&lt;/td&gt;
&lt;td&gt;次のうち、「a + 形容詞 + 名詞」の語順として正しいものはどれ？&lt;br /&gt;
A. a book big&lt;br /&gt;
B. big a book&lt;br /&gt;
C. a big book&lt;br /&gt;
D. book a big&lt;br /&gt;
&lt;button class="show-answer-btn"&gt;正解を見る&lt;/button&gt; &lt;span id="qa8" style="display: none; font-weight: bold; color: #d60000;"&gt;正解：C&lt;/span&gt;&lt;/td&gt;
&lt;/tr&gt;
&lt;p&gt;&lt;!-- Q9 --&gt;&lt;/p&gt;
&lt;tr style="background-color: #f0b464; color: black;"&gt;
&lt;td&gt;9&lt;/td&gt;
&lt;td&gt;「Tom is tall.」とするとき、a を付けない理由として適切なものはどれ？&lt;br /&gt;
A. tall は名詞だから&lt;br /&gt;
B. be動詞のあとには a を付けてはいけないから&lt;br /&gt;
C. tall のあとに名詞がなく、数える対象がないから&lt;br /&gt;
D. Tom が三人称単数ではないから&lt;br /&gt;
&lt;button class="show-answer-btn"&gt;正解を見る&lt;/button&gt; &lt;span id="qa9" style="display: none; font-weight: bold; color: #d60000;"&gt;正解：C&lt;/span&gt;&lt;/td&gt;
&lt;/tr&gt;
&lt;p&gt;&lt;!-- Q10 --&gt;&lt;/p&gt;
&lt;tr style="background-color: #ffffff; color: black;"&gt;
&lt;td&gt;10&lt;/td&gt;
&lt;td&gt;Lesson2-2 の「形容詞と a の使い分け」について、最も正しいまとめはどれ？&lt;br /&gt;
A. 形容詞の前には必ず a を付ける&lt;br /&gt;
B. 名詞の前に来る形容詞には a を付け、be動詞のあとに一語で来る形容詞には a を付けない&lt;br /&gt;
C. tall の前には a を付けないが、big の前には必ず a を付ける&lt;br /&gt;
D. a は複数形の名詞につける&lt;br /&gt;
&lt;button class="show-answer-btn"&gt;正解を見る&lt;/button&gt; &lt;span id="qa10" style="display: none; font-weight: bold; color: #d60000;"&gt;正解：B&lt;/span&gt;&lt;/td&gt;
&lt;/tr&gt;
&lt;/tbody&gt;
&lt;/table&gt;
&lt;p&gt;&lt;!-- 文法復習講座 --&gt;&lt;/p&gt;
&lt;div style="border: 2px solid #ff6600; background-color: #fff0e0; padding: 10px; display: flex; align-items: center; justify-content: center; margin-bottom: 10px;"&gt;
&lt;p&gt;&lt;img decoding="async" style="max-width: 100px; height: auto; margin-right: 10px;" src="https://eigo-rewrite.com/wp-content/uploads/2020/06/logo_tate-1.png" alt="Re-Writeのロゴ" /&gt;&lt;/p&gt;
&lt;div&gt;
&lt;p style="margin: 5px 0;"&gt;【文法復習講座】：中学英文法を短期間で総復習し、高校入試に通用する基礎英作文力を身につけます。&lt;/p&gt;
&lt;p&gt;&lt;a style="background-color: #ff6600; color: white; padding: 5px 10px; text-align: center; text-decoration: none; display: inline-block; font-size: 14px;" href="https://eigo-rewrite.com/bunpou/"&gt;詳細を見る&lt;/a&gt;&lt;/p&gt;
&lt;/div&gt;
&lt;/div&gt;
&lt;/div&gt;
```
</t>
  </si>
  <si>
    <t xml:space="preserve">以下のページは「スニペット整合性」（本文と title/meta/H1/冒頭文）が弱い可能性があります。
まず【本文】を確認し、想定読者・悩み・解決範囲を把握してください。
そのうえで、GSCの主要クエリ（表示回数上位）を根拠に、
「検索意図に対して、タイトル/メタ/H1/冒頭120字がズレている点」を特定し、
ズレを解消するための修正案（タイトル/メタ/H1/冒頭）を提示してください。
※本文の“大改修”は前提にしません（必要なら追記ブロックは最大1つまで）。
【URL】https://juku-escot.com/column/suugaku_miss/
【ページ分類】MC
【ページ分類の略語（このプロンプト内の定義）】
TP = トップページ（ホーム/サイトの入口）
SP = サービスページ（講座・コース・申込導線）
MC = メインコラム（コラム/解説/勉強法など集客記事）
SC = サブコラム（MCやSPを補強するための補助コラム※サイト定義に合わせて判断）
NW = ニュース/お知らせ（運用上は改善対象外として除外）
ST = 企業情報等のSEO対策を行わないこ固定ページ（運用上は改善対象外として除外）
- / 空欄 / 未分類 = 未分類（このスクリプトでは改善対象外として除外）
※未分類（空欄 / "-" / "未分類"）は作業対象に含めません。
【現状（スニペット要素）】
- タイトル：数学のケアレスミス対策｜誤答例と見直し手順｜中高一貫数学
- メタ：数学のケアレスミスは「注意」では減りません。符号・移項・計算の原因を特定し、途中式を省略しない書き方、見直し手順、解き直しまで7項目で習慣化します。
- H1：数学のケアレスミスをなくすための７つの方法
- 冒頭120字：数学で「解き方は合っているのに、最後の計算ミスで落とす」が続くと、実力より点数が下に出て自信が削られます。特に中高一貫の数学は、途中式が長くなりやすく、 符号・移項・同類項・小数分数・平方根 などの“小さなズレ”がそのまま失点になります。 
【GSC主要クエリ（表示回数上位50件）】
- 分数を小数に直す方法｜表示32｜CTR 0.00%｜順位1.0
- 数学 方針は合っ てる｜表示19｜CTR 0.00%｜順位8.5
- 数学 ケアレスミス 一覧｜表示17｜CTR 0.00%｜順位4.2
- 数学 途中式 減点｜表示4｜CTR 0.00%｜順位2.0
- 計算ミスをなくす方法｜表示4｜CTR 0.00%｜順位1.0
- 分数を小数にする方法｜表示3｜CTR 0.00%｜順位1.0
- 分数を少数にする方法｜表示3｜CTR 0.00%｜順位1.0
- 数学｜表示3｜CTR 0.00%｜順位3.0
- 数学 符号ミス｜表示3｜CTR 0.00%｜順位2.3
- 数学 符号ミス 対策｜表示3｜CTR 0.00%｜順位8.3
- 数学 ケアレスミス 対策｜表示2｜CTR 0.00%｜順位5.0
- 計算ミスをしない方法｜表示2｜CTR 0.00%｜順位3.0
- すうがく｜表示1｜CTR 0.00%｜順位3.0
- もっと具体的に｜表示1｜CTR 0.00%｜順位6.0
- ケアレスミス｜表示1｜CTR 0.00%｜順位1.0
- ケアレスミス 数学｜表示1｜CTR 0.00%｜順位24.0
- ルート 少数に直す｜表示1｜CTR 0.00%｜順位2.0
- 分数 を小数に直す方法｜表示1｜CTR 0.00%｜順位1.0
- 分数 少数にする方法｜表示1｜CTR 0.00%｜順位1.0
- 分数×小数 やり方｜表示1｜CTR 0.00%｜順位1.0
- 分数を小数に直すやり方｜表示1｜CTR 0.00%｜順位1.0
- 分数を少数に変える方法｜表示1｜CTR 0.00%｜順位1.0
- 分数を少数に治す方法｜表示1｜CTR 0.00%｜順位1.0
- 改善点は｜表示1｜CTR 0.00%｜順位4.0
- 数学 見直し方法｜表示1｜CTR 0.00%｜順位20.0
- 数学ケアレスミスなくす方法｜表示1｜CTR 0.00%｜順位5.0
- 無理数 一覧｜表示1｜CTR 0.00%｜順位7.0
- 無理数とは｜表示1｜CTR 0.00%｜順位3.0
- 符号ミス｜表示1｜CTR 0.00%｜順位10.0
- 計算ミスしない方法｜表示1｜CTR 0.00%｜順位1.0
- 計算ミスをなくすには｜表示1｜CTR 0.00%｜順位3.0
- 計算間違い なくす方法｜表示1｜CTR 0.00%｜順位1.0
- 計算間違いをなくす方法｜表示1｜CTR 0.00%｜順位4.0
【参考：代表語（自動抽出）】分数を小数に直す方法
【出力（必ずこの順）】
1) 本文の要約（想定読者・悩み・解決）
2) 検索意図の整理（主要クエリから2〜3パターン）
3) 不一致の指摘（タイトル/メタ/H1/冒頭のどこがズレているか）
4) 修正方針（“どの意図に寄せるか”を1つに決める）
5) 修正案（すべてコードブロック）
   - タイトル案3つ（全角35字前後＋56字以上の網羅型を1つ）
   - メタ案3つ（全角90字前後）
   - H1案2つ
   - 冒頭120字（2案：&lt;p&gt;で開始）
【禁則ワード（シート連動）】
以下の【禁則ワード】は、タイトル/メタ/導入文/見出し/本文のいずれにも原則使用しないでください。
言い換えが必要な場合は、自然な日本語に置換してください。
【禁則ワード】
- 崩れ
- 型
- 迷い
- 保留
- 固定
- 手順
- 立て直
- 最短
- 結論だけ
- 乱れ
- 三点確認
- 内部リンク
- 導線
- 設計
- 刺
- まず結論
- 整え
- 押し付けない案内
- 統一
- 次の一手
- 失点
- 確定
- サブコラム
- 30秒
- 1分
- CV
- 網羅
【本文】
```html
&lt;p&gt;数学で「解き方は合っているのに、最後の計算ミスで落とす」が続くと、実力より点数が下に出て自信が削られます。特に中高一貫の数学は、途中式が長くなりやすく、&lt;span style="color: #0000ff;"&gt;符号・移項・同類項・小数分数・平方根&lt;/span&gt;などの“小さなズレ”がそのまま失点になります。&lt;br /&gt;
でも、ケアレスミスは「注意する」だけでは減りません。ミスの出方にはパターンがあり、&lt;span style="color: #0000ff;"&gt;書き方・見直し方・解き直し方&lt;/span&gt;を手順として固定すると、点数は安定します。&lt;/p&gt;
&lt;p&gt;この記事では、ありがちな誤答につながる原因を切り分けながら、&lt;span style="color: #ff0000;"&gt;途中式を省略しない書き方&lt;/span&gt;、&lt;span style="color: #ff0000;"&gt;見直しのチェック順&lt;/span&gt;、&lt;span style="color: #ff0000;"&gt;解き直しで同じミスを潰す手順&lt;/span&gt;を7項目で整理します。「どこで落としているか分からない」「見直しをしても見つからない」という状態から、ケアレスミスを“再現性をもって減らす”ところまで持っていきましょう。&lt;br /&gt;
&lt;!-- ▼ 追記：誤答例＋ミニ演習＋FAQ（導入直後に挿入推奨） ▼ --&gt;&lt;/p&gt;
&lt;div style="margin: 1.1em 0; padding: 1.05em 1.1em; border: 1px solid #e6e6e6; border-radius: 12px; background: #fafafa;"&gt;
&lt;p style="margin: 0 0 0.6em; line-height: 1.9;"&gt;点を落とす場所が「最後の計算」なのか「途中の変形」なのかで、直すべき所が変わります。まずは、よくある誤答を見て、自分のパターンに近いものから当てはめてください。&lt;/p&gt;
&lt;h4 style="margin: 0.2em 0 0.6em;"&gt;よくある誤答例（どこでズレるか）&lt;/h4&gt;
&lt;div style="overflow-x: auto;"&gt;
&lt;table style="width: 100%; border-collapse: collapse; line-height: 1.85; background: #fff;"&gt;
&lt;thead&gt;
&lt;tr&gt;
&lt;th style="border: 1px solid #ddd; padding: 8px; width: 26%;"&gt;種類&lt;/th&gt;
&lt;th style="border: 1px solid #ddd; padding: 8px;"&gt;誤答例&lt;/th&gt;
&lt;th style="border: 1px solid #ddd; padding: 8px;"&gt;直し方の要点&lt;/th&gt;
&lt;th style="border: 1px solid #ddd; padding: 8px; width: 24%;"&gt;見つけやすい場所&lt;/th&gt;
&lt;/tr&gt;
&lt;/thead&gt;
&lt;tbody&gt;
&lt;tr&gt;
&lt;td style="border: 1px solid #ddd; padding: 8px;"&gt;&lt;strong&gt;符号&lt;/strong&gt;&lt;/td&gt;
&lt;td style="border: 1px solid #ddd; padding: 8px;"&gt;-(3x-2) = -3x-2 としてしまう&lt;/td&gt;
&lt;td style="border: 1px solid #ddd; padding: 8px;"&gt;カッコ外しは「符号が全項にかかる」を先に書く&lt;/td&gt;
&lt;td style="border: 1px solid #ddd; padding: 8px;"&gt;カッコ外し直後&lt;/td&gt;
&lt;/tr&gt;
&lt;tr&gt;
&lt;td style="border: 1px solid #ddd; padding: 8px;"&gt;&lt;strong&gt;移項&lt;/strong&gt;&lt;/td&gt;
&lt;td style="border: 1px solid #ddd; padding: 8px;"&gt;x-5=2 → x=2-5 としてしまう&lt;/td&gt;
&lt;td style="border: 1px solid #ddd; padding: 8px;"&gt;移す前に「いまの式」を一度コピーしてから動かす&lt;/td&gt;
&lt;td style="border: 1px solid #ddd; padding: 8px;"&gt;等号の前後が動いた所&lt;/td&gt;
&lt;/tr&gt;
&lt;tr&gt;
&lt;td style="border: 1px solid #ddd; padding: 8px;"&gt;&lt;strong&gt;同類項&lt;/strong&gt;&lt;/td&gt;
&lt;td style="border: 1px solid #ddd; padding: 8px;"&gt;3a-2a = 3a としてしまう&lt;/td&gt;
&lt;td style="border: 1px solid #ddd; padding: 8px;"&gt;係数だけ計算し、文字は最後に付ける&lt;/td&gt;
&lt;td style="border: 1px solid #ddd; padding: 8px;"&gt;まとめた直後&lt;/td&gt;
&lt;/tr&gt;
&lt;tr&gt;
&lt;td style="border: 1px solid #ddd; padding: 8px;"&gt;&lt;strong&gt;分数&lt;/strong&gt;&lt;/td&gt;
&lt;td style="border: 1px solid #ddd; padding: 8px;"&gt;1/3 + 1/6 = 2/9 にしてしまう&lt;/td&gt;
&lt;td style="border: 1px solid #ddd; padding: 8px;"&gt;通分の前に「最小公倍数」を小さく横にメモ&lt;/td&gt;
&lt;td style="border: 1px solid #ddd; padding: 8px;"&gt;通分の行&lt;/td&gt;
&lt;/tr&gt;
&lt;tr&gt;
&lt;td style="border: 1px solid #ddd; padding: 8px;"&gt;&lt;strong&gt;小数&lt;/strong&gt;&lt;/td&gt;
&lt;td style="border: 1px solid #ddd; padding: 8px;"&gt;0.3×0.4 の小数点位置がずれる&lt;/td&gt;
&lt;td style="border: 1px solid #ddd; padding: 8px;"&gt;いったん整数にして掛け、最後に小数点を戻す&lt;/td&gt;
&lt;td style="border: 1px solid #ddd; padding: 8px;"&gt;掛け算の直後&lt;/td&gt;
&lt;/tr&gt;
&lt;tr&gt;
&lt;td style="border: 1px solid #ddd; padding: 8px;"&gt;&lt;strong&gt;平方根&lt;/strong&gt;&lt;/td&gt;
&lt;td style="border: 1px solid #ddd; padding: 8px;"&gt;√12 = √6 としてしまう&lt;/td&gt;
&lt;td style="border: 1px solid #ddd; padding: 8px;"&gt;12=4×3 を作ってから √4 を外へ出す&lt;/td&gt;
&lt;td style="border: 1px solid #ddd; padding: 8px;"&gt;最初の変形&lt;/td&gt;
&lt;/tr&gt;
&lt;/tbody&gt;
&lt;/table&gt;
&lt;/div&gt;
&lt;p style="margin: 0.8em 0 0; line-height: 1.9;"&gt;上のどれにも当てはまらない場合は、「式を書いたはずなのに値が変わっている」箇所がないかを探します。特に、写し替え（次の行へ移す瞬間）で起きやすいです。&lt;/p&gt;
&lt;/div&gt;
&lt;h4&gt;ミニ演習（5分）｜同じ所で落とさない練習&lt;/h4&gt;
&lt;p&gt;下の3問は、符号・移項・分数のズレが出やすいものです。途中式を1行ずつ書いて、どこで値が変わるかを目で追ってください。&lt;/p&gt;
&lt;div style="margin: 1.0em 0; padding: 1.0em 1.1em; border: 1px solid #e6e6e6; border-radius: 12px; background: #fafafa;"&gt;
&lt;ol style="margin: 0 0 0.7em 1.2em; line-height: 1.95;"&gt;
&lt;li&gt;-(2x-5) = 7 を解く&lt;/li&gt;
&lt;li&gt;3(x-2) + 4 = 10 を解く&lt;/li&gt;
&lt;li&gt;1/3 + 1/6 を計算する&lt;/li&gt;
&lt;/ol&gt;
&lt;details style="margin: 0;"&gt;
&lt;summary style="cursor: pointer; font-weight: bold;"&gt;解答と途中式（クリックで表示）&lt;/summary&gt;
&lt;div style="margin-top: 0.7em; line-height: 1.95;"&gt;
&lt;p style="margin: 0 0 0.7em;"&gt;&lt;strong&gt;1)&lt;/strong&gt; -(2x-5)=7&lt;br /&gt;
-2x+5=7（カッコ外しは全項に）&lt;br /&gt;
-2x=2&lt;br /&gt;
x=-1&lt;/p&gt;
&lt;p style="margin: 0 0 0.7em;"&gt;&lt;strong&gt;2)&lt;/strong&gt; 3(x-2)+4=10&lt;br /&gt;
3x-6+4=10&lt;br /&gt;
3x-2=10&lt;br /&gt;
3x=12&lt;br /&gt;
x=4&lt;/p&gt;
&lt;p style="margin: 0;"&gt;&lt;strong&gt;3)&lt;/strong&gt; 1/3 + 1/6&lt;br /&gt;
1/3=2/6（通分）&lt;br /&gt;
2/6+1/6=3/6=1/2&lt;/p&gt;
&lt;/div&gt;
&lt;/details&gt;
&lt;/div&gt;
&lt;h4&gt;よくある質問（数学の計算ミス）&lt;/h4&gt;
&lt;div style="margin: 1.0em 0; padding: 1.0em 1.1em; border: 1px solid #e6e6e6; border-radius: 12px; background: #fafafa;"&gt;
&lt;details style="margin: 0 0 0.6em;"&gt;
&lt;summary style="cursor: pointer; font-weight: bold;"&gt;見直しをしてもミスが見つかりません&lt;/summary&gt;
&lt;div style="margin-top: 0.6em; line-height: 1.9;"&gt;
&lt;p style="margin: 0;"&gt;「答えだけを眺める」見直しだと見つかりにくいです。式を上から追うより、&lt;strong&gt;ズレが出やすい場所（カッコ外し／移項／通分／写し替え）&lt;/strong&gt;だけを先に確認すると発見率が上がります。&lt;/p&gt;
&lt;/div&gt;
&lt;/details&gt;
&lt;details style="margin: 0 0 0.6em;"&gt;
&lt;summary style="cursor: pointer; font-weight: bold;"&gt;途中式を書くと時間が足りません&lt;/summary&gt;
&lt;div style="margin-top: 0.6em; line-height: 1.9;"&gt;
&lt;p style="margin: 0;"&gt;最初から全部を長く書く必要はありません。まずは&lt;strong&gt;ズレが出やすい所だけを1行ずつ&lt;/strong&gt;にし、慣れてきたら“省略しても安全な部分”から短くします。&lt;/p&gt;
&lt;/div&gt;
&lt;/details&gt;
&lt;details style="margin: 0 0 0.6em;"&gt;
&lt;summary style="cursor: pointer; font-weight: bold;"&gt;符号ミスが多い日はどうすればいいですか&lt;/summary&gt;
&lt;div style="margin-top: 0.6em; line-height: 1.9;"&gt;
&lt;p style="margin: 0;"&gt;体調や疲れで増えることがあります。そういう日は、カッコ外しと移項をするときだけ、&lt;strong&gt;符号を赤で小さく書く／マイナスを丸で囲む&lt;/strong&gt;など、目で拾える工夫を入れると被害が小さくなります。&lt;/p&gt;
&lt;/div&gt;
&lt;/details&gt;
&lt;details style="margin: 0 0 0.6em;"&gt;
&lt;summary style="cursor: pointer; font-weight: bold;"&gt;「計算だけ」練習しても点が安定しません&lt;/summary&gt;
&lt;div style="margin-top: 0.6em; line-height: 1.9;"&gt;
&lt;p style="margin: 0;"&gt;ミスが「計算」ではなく「変形（移項・整理）」で起きている可能性があります。誤答例の表で、自分が多い種類を1つ決め、その種類だけを集中的に減らす方が早いです。&lt;/p&gt;
&lt;/div&gt;
&lt;/details&gt;
&lt;details style="margin: 0;"&gt;
&lt;summary style="cursor: pointer; font-weight: bold;"&gt;テスト本番だけミスが増えます&lt;/summary&gt;
&lt;div style="margin-top: 0.6em; line-height: 1.9;"&gt;
&lt;p style="margin: 0;"&gt;焦りで「写し替え」が雑になりがちです。本番は、次の行に移す前に&lt;strong&gt;直前の行の数値・符号だけ&lt;/strong&gt;を一瞬確認する癖を入れると、増え方が止まります。&lt;/p&gt;
&lt;/div&gt;
&lt;/details&gt;
&lt;/div&gt;
&lt;p&gt;&lt;!-- ▲ 追記ここまで ▲ --&gt;&lt;/p&gt;
&lt;h4&gt;勉強方法を見直す&lt;/h4&gt;
&lt;p&gt;その問題を解いていたときの環境を思い出してみましょう。家で宿題を解いていたとしたら、身の回りに集中を削ぐようなものを置いていなかったか、100％集中できていたか考えてみます。学校のテストの場合も、何かに気が散ってしまっていたり考え事をしながら問題を解いていたとしたら注意力が散漫していたことでケアレスミスをしやすい状況であったと考えられます。&lt;strong&gt;&lt;a href="https://juku-escot.com/column/yokunaibenkyouhou/" target="_blank" rel="noopener"&gt;コチラ&lt;/a&gt;&lt;/strong&gt;も参考にしながら、改善すべきところがあれば改善し、&lt;span style="color: #0000ff;"&gt;学習に適した環境で勉強する&lt;/span&gt;ように改めましょう。&lt;/p&gt;
&lt;h4&gt;ケアレスミスの原因を探る&lt;/h4&gt;
&lt;p&gt;一口にケアレスミスといっても、ケアレスミスの原因はそれぞれ違います。移項の時の符号ミスなのか、ひっ算の位を丁寧に書かなかったことが原因なのか、答えの単位を間違えてしまったのか...など&lt;span style="color: #0000ff;"&gt;自分がしやすいミスを知っておきましょう&lt;/span&gt;。自分がやってしまいがちなケアレスミスを知っておくと、問題を解くときに気を付けながら解くことができます。まずは自分のミスをしてしまいやすい原因を探ってみましょう。&lt;/p&gt;
&lt;h4&gt;無理に計算式を省略しない&lt;/h4&gt;
&lt;p&gt;例えば、移行、同類項の整理などまとめて一気に計算すると、写し間違えのミスは防ぐことができますが、慣れていないうちにやってしまうと新たなミスにつながる可能性があります。まずは、&lt;span style="color: #ff0000;"&gt;一行でひとつの計算だけをする&lt;/span&gt;ようにしましょう。また、数字や式をていねいに、ひっ算と式を分けて書くなど、後から見直した時にもわかりやすいように&lt;span style="color: #0000ff;"&gt;丁寧に書く&lt;/span&gt;ことを心がけましょう。もちろん慣れてきたら時間短縮のためにまとめて計算することが必要にはなりますが、計算式でケアレスミスをしなくなったら次のステップに進むようにしてください。&lt;/p&gt;
&lt;h4&gt;よく出てくる数字は暗記する&lt;/h4&gt;
&lt;p&gt;&lt;span id="MJXc-Node-303" class="mjx-msqrt"&gt;&lt;span class="mjx-box"&gt;&lt;span id="MJXc-Node-304" class="mjx-mrow"&gt;&lt;span id="MJXc-Node-305" class="mjx-mn"&gt;&lt;span class="mjx-char MJXc-TeX-main-R"&gt;５分の１＝0.2、√2&lt;/span&gt;&lt;/span&gt;&lt;/span&gt;&lt;/span&gt;&lt;/span&gt;&lt;span id="MJXc-Node-306" class="mjx-mo MJXc-space3"&gt;&lt;span class="mjx-char MJXc-TeX-main-R"&gt;=&lt;/span&gt;&lt;/span&gt;&lt;span id="MJXc-Node-307" class="mjx-mn MJXc-space3"&gt;&lt;span class="mjx-char"&gt;&lt;span class="mjx-charbox MJXc-TeX-main-R"&gt;1.41421356...など、よく計算で使うような数字は暗記しておきましょう。暗記しておけば計算する手間が省けるのでケアレスミスを生みません。ただ単に数字を覚えるだけでは意味がないので、なぜそうなるのかの理由付けをきちんと理解しておくと、もし忘れてしまっても計算で導き出すことができます。&lt;/span&gt;&lt;/span&gt;&lt;/span&gt;&lt;/p&gt;
&lt;h4&gt;見直しをする&lt;/h4&gt;
&lt;p&gt;一通り問題を解き終わったら必ず見直しをしましょう。見直しするクセをつけておけば、たとえケアレスミスしてしまっていたとしても、採点する前に気づくことができます。&lt;span style="color: #0000ff;"&gt;問題を解き終わった後に油断せずに、見直しも集中して&lt;/span&gt;行うようにしましょう。宿題や自分で丸を付ける問題であっても常日頃から見直しをして&lt;span style="color: #ff0000;"&gt;、問題を解いたら見直すという習慣をつける&lt;/span&gt;ようにしましょう。&lt;/p&gt;
&lt;h4&gt;問題を解きなおす&lt;/h4&gt;
&lt;p&gt;ケアレスミスをしてしまったら必ず問題を解き直しましょう。&lt;span style="color: #ff0000;"&gt;簡単なケアレスミスだからといってそのままにしてしまうと必ず同じミスをしてしまいます&lt;/span&gt;。ミスをしてしまった原因を知ったら、間違えてしまった問題を再度落ち着いて丁寧に解きなおしてください。&lt;strong&gt;もしかしたらケアレスミスが不正解の原因ではない場合もあります&lt;/strong&gt;。その分野その単元の理解がきちんとできていないために正解を出すことができないという可能性も十分にあり得ます。その場合はもう一度その単元をしっかりと学習することになるので、間違えてしまった問題は必ず解きなおすようにしましょう。&lt;span style="color: #0000ff;"&gt;ケアレスミスであって、理解不足ではないと高をくくってしまわない&lt;/span&gt;ことが大切です。&lt;/p&gt;
&lt;h4&gt;類題を解く&lt;/h4&gt;
&lt;p&gt;ケアレスミスをしてしまった問題の類題を解いてみましょう。そもそも&lt;strong&gt;解法が身についていないためにミスをしてしまった可能性も&lt;/strong&gt;考えられます。計算方法や解き方が正しく理解できているか確認しながら類題を解きましょう。類題を解くことで自分がケアレスミスしやすい問題にたくさん触れることができます。前述したようなことを意識しながら問題を解きましょう。&lt;/p&gt;
&lt;h4&gt;まとめ&lt;/h4&gt;
&lt;p&gt;数学でのケアレスミスがなくなれば、本来であれば正解だったはずの問題を落としてしまうということがなくなるため、点数が安定します。数学の問題を解くときは勉強に適した環境で集中して、ケアレスミスをしてしまわないように訓練を積み重ねていきましょう。数学を苦手としている場合は、&lt;strong&gt;&lt;a href="https://juku-escot.com/column/suugakudekinai/" target="_blank" rel="noopener"&gt;数学ができない学生向けの学習法&lt;/a&gt;&lt;/strong&gt;も参考にして数学の勉強を続けてみてください。また分野別で苦手を抱えている場合は、&lt;strong&gt;&lt;a href="https://juku-escot.com/column/suugakukika/" target="_blank" rel="noopener"&gt;数学(幾何分野)が中々出来ない生徒さん向けの勉強法&lt;/a&gt;&lt;/strong&gt;、&lt;strong&gt;&lt;a href="https://juku-escot.com/column/daisuubennkyouhou/" target="_blank" rel="noopener"&gt;数学(代数分野)が中々出来ない生徒さん向けの勉強法&lt;/a&gt;&lt;/strong&gt;を参考にして数学の苦手を克服していきましょう。&lt;/p&gt;
```
</t>
  </si>
  <si>
    <t xml:space="preserve">以下のページは「スニペット整合性」（本文と title/meta/H1/冒頭文）が弱い可能性があります。
まず【本文】を確認し、想定読者・悩み・解決範囲を把握してください。
そのうえで、GSCの主要クエリ（表示回数上位）を根拠に、
「検索意図に対して、タイトル/メタ/H1/冒頭120字がズレている点」を特定し、
ズレを解消するための修正案（タイトル/メタ/H1/冒頭）を提示してください。
※本文の“大改修”は前提にしません（必要なら追記ブロックは最大1つまで）。
【URL】https://eng-support.com/column/progress-book1-lesson19-1/
【ページ分類】MC
【ページ分類の略語（このプロンプト内の定義）】
TP = トップページ（ホーム/サイトの入口）
SP = サービスページ（講座・コース・申込導線）
MC = メインコラム（コラム/解説/勉強法など集客記事）
SC = サブコラム（MCやSPを補強するための補助コラム※サイト定義に合わせて判断）
NW = ニュース/お知らせ（運用上は改善対象外として除外）
ST = 企業情報等のSEO対策を行わないこ固定ページ（運用上は改善対象外として除外）
- / 空欄 / 未分類 = 未分類（このスクリプトでは改善対象外として除外）
※未分類（空欄 / "-" / "未分類"）は作業対象に含めません。
【現状（スニペット要素）】
- タイトル：頻度を表す副詞の位置｜often・sometimes｜中学英語
- メタ：頻度を表す副詞（always・often・sometimes等）の位置を整理。一般動詞・be動詞・助動詞での置き方を例文で確認。
- H1：「頻度を表す副詞」の位置｜always・usually・often・sometimes【Progress Book1 Lesson19-1】
- 冒頭120字：今回は、Book1 Lesson19シーン1についてお話しします。 頻度を表す副詞には結構な種類がありますが、ここでは代表的なものに焦点を当てます。PROGRESSのLookの例文をすべて書くと長くなるため、代表的な頻度の副詞をご紹介します
【GSC主要クエリ（表示回数上位50件）】
- 頻度を表す副詞｜表示525｜CTR 0.00%｜順位5.8
- sometimes 位置｜表示346｜CTR 0.58%｜順位8.8
- often 位置｜表示333｜CTR 0.00%｜順位8.2
- usually 位置｜表示121｜CTR 0.00%｜順位11.4
- 頻度を表す副詞 位置｜表示96｜CTR 0.00%｜順位4.4
- often 何詞｜表示51｜CTR 0.00%｜順位7.0
- 一度ならずしばしば 英語｜表示51｜CTR 0.00%｜順位9.5
- 頻度を表す英語｜表示48｜CTR 0.00%｜順位10.8
- 頻度の副詞 位置｜表示46｜CTR 0.00%｜順位5.2
- 頻度を表す 英語 位置｜表示42｜CTR 0.00%｜順位10.5
- often sometimes 頻度｜表示33｜CTR 0.00%｜順位10.6
- always usually often sometimes 違い｜表示32｜CTR 0.00%｜順位3.8
- 一度ならずしばしば英語｜表示30｜CTR 0.00%｜順位8.9
- 頻度を表す 副詞 位置｜表示29｜CTR 0.00%｜順位4.9
- always usually often 違い｜表示28｜CTR 0.00%｜順位2.3
- often どこに入れる｜表示25｜CTR 0.00%｜順位1.7
- oftenの位置｜表示23｜CTR 0.00%｜順位9.4
- often sometimes 違い｜表示21｜CTR 0.00%｜順位5.4
- often どこに 入れる｜表示21｜CTR 0.00%｜順位1.0
- 頻度 英語｜表示21｜CTR 0.00%｜順位45.4
- often 場所｜表示20｜CTR 0.00%｜順位9.2
- オーフン 位置｜表示20｜CTR 0.00%｜順位7.8
- usually の位置｜表示18｜CTR 0.00%｜順位11.0
- can sometimes｜表示16｜CTR 12.50%｜順位6.8
- often be動詞｜表示16｜CTR 0.00%｜順位5.3
- often何詞｜表示16｜CTR 0.00%｜順位7.1
- usually 何詞｜表示16｜CTR 0.00%｜順位5.9
- more often 位置｜表示15｜CTR 0.00%｜順位7.9
- often 動詞｜表示15｜CTR 0.00%｜順位8.9
- oftenのあとの動詞｜表示15｜CTR 0.00%｜順位6.9
- often sometimes｜表示14｜CTR 0.00%｜順位7.4
- 頻度 英語 中学｜表示14｜CTR 0.00%｜順位7.9
- often usually always 違い｜表示13｜CTR 0.00%｜順位1.0
- oftenの後｜表示13｜CTR 0.00%｜順位7.4
- always often usually sometimes｜表示12｜CTR 0.00%｜順位8.7
- often 助動詞｜表示12｜CTR 0.00%｜順位8.2
- sometimes often｜表示12｜CTR 0.00%｜順位10.3
- usually be動詞｜表示12｜CTR 0.00%｜順位9.4
- sometimes 場所｜表示11｜CTR 0.00%｜順位10.9
- 時々 英語｜表示11｜CTR 0.00%｜順位49.6
- 結構な頻度｜表示11｜CTR 0.00%｜順位8.0
- often 使い方｜表示10｜CTR 0.00%｜順位14.2
- 英語 often｜表示10｜CTR 0.00%｜順位11.1
- always usually often sometimes never｜表示9｜CTR 0.00%｜順位7.3
- 頻度 副詞 位置｜表示9｜CTR 0.00%｜順位2.4
- 頻度を表す副詞の位置｜表示9｜CTR 0.00%｜順位8.8
- たまに 英語｜表示8｜CTR 0.00%｜順位49.4
- 英語 often 位置｜表示8｜CTR 0.00%｜順位8.5
- 英語 頻度を表す副詞 位置｜表示8｜CTR 0.00%｜順位10.6
- 頻度 を 表す 副詞｜表示8｜CTR 0.00%｜順位6.3
【参考：代表語（自動抽出）】頻度を表す副詞
【出力（必ずこの順）】
1) 本文の要約（想定読者・悩み・解決）
2) 検索意図の整理（主要クエリから2〜3パターン）
3) 不一致の指摘（タイトル/メタ/H1/冒頭のどこがズレているか）
4) 修正方針（“どの意図に寄せるか”を1つに決める）
5) 修正案（すべてコードブロック）
   - タイトル案3つ（全角35字前後＋56字以上の網羅型を1つ）
   - メタ案3つ（全角90字前後）
   - H1案2つ
   - 冒頭120字（2案：&lt;p&gt;で開始）
【禁則ワード（シート連動）】
以下の【禁則ワード】は、タイトル/メタ/導入文/見出し/本文のいずれにも原則使用しないでください。
言い換えが必要な場合は、自然な日本語に置換してください。
【禁則ワード】
- 崩れ
- 型
- 迷い
- 保留
- 固定
- 手順
- 立て直
- 最短
- 結論だけ
- 乱れ
- 三点確認
- 内部リンク
- 導線
- 設計
- 刺
- まず結論
- 整え
- 押し付けない案内
- 統一
- 次の一手
- 失点
- 確定
- サブコラム
- 30秒
- 1分
- CV
- 網羅
【本文】
```html
&lt;p&gt;&lt;iframe title="YouTube video player" src="https://www.youtube.com/embed/QHLaUF2RO6I" width="560" height="315" frameborder="0" allowfullscreen="allowfullscreen"&gt;&lt;/iframe&gt;&lt;/p&gt;
&lt;h3&gt;今回は、Book1 Lesson19シーン1についてお話しします。&lt;/h3&gt;
&lt;p&gt;頻度を表す副詞には結構な種類がありますが、ここでは代表的なものに焦点を当てます。PROGRESSのLookの例文をすべて書くと長くなるため、代表的な頻度の副詞をご紹介します。&lt;/p&gt;
&lt;p&gt;まず、頻度を表す副詞はいくつかあります。最初に登場したのは、「&lt;span style="color: blue;"&gt;How often&lt;/span&gt;」で「どれくらいよく」「どれくらいの頻度で」という意味です。PROGRESSの177ページ、右側のページにチェックがありますので、そちらを参照してください。&lt;/p&gt;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0;"&gt;英語教室「サポート」の『基礎力徹底講座』：スタートラインはどこでもOK！&lt;/p&gt;
&lt;p&gt;&lt;a style="background-color: #ff8c00; color: white; padding: 5px 10px; text-align: center; text-decoration: none; display: inline-block; font-size: 14px;" href="https://eng-support.com/kouza/#基礎力徹底講座"&gt;詳細を見る&lt;/a&gt;&lt;/p&gt;
&lt;/div&gt;
&lt;/div&gt;
&lt;p&gt;中学1年生の間には、基本的な頻度の副詞を5つ学びます。後で4つの単語が追加され、最終的には9つの単語になります。中学生は基本の5つの単語をしっかり覚えておくことが重要です。高校生になるとさらに2つの単語が加わり、徐々に増えていきます。&lt;/p&gt;
&lt;p&gt;しかし、英語が苦手な人は最初の5つの単語を十分に覚えていません。他の人は5つの単語を覚えているので、後から覚える単語が4つになります。しかし、苦手な人は9つの単語を一度に覚えなければならないため、2倍以上の学習量になります。これが苦手意識を引き起こす原因となっています。&lt;/p&gt;
&lt;p&gt;ですから、英語が苦手な人が周りの人と同じペースで学習すると、追いつくことができないと感じることがあります。そのため、自分が中学時代にあまり勉強しなかったと自覚している高校生は、周りの人よりも多く学習する必要があると考えるべきです。&lt;/p&gt;
&lt;p&gt;さて、頻度の副詞に戻りましょう。PROGRESS 177ページの2番目のチェックを見てみましょう。そこでは以下のような頻度が示されています。&lt;/p&gt;
&lt;p&gt;&amp;#8220;&lt;span style="color: blue;"&gt;always&lt;/span&gt;&amp;#8220;（いつも）&lt;br /&gt;
&amp;#8220;&lt;span style="color: blue;"&gt;usually&lt;/span&gt;&amp;#8220;（大抵）&lt;br /&gt;
&amp;#8220;&lt;span style="color: blue;"&gt;often&lt;/span&gt;&amp;#8220;（度々）&lt;br /&gt;
&amp;#8220;&lt;span style="color: blue;"&gt;sometimes&lt;/span&gt;&amp;#8220;（時々）&lt;br /&gt;
&amp;#8220;&lt;span style="color: blue;"&gt;never&lt;/span&gt;&amp;#8220;（決してない）&lt;/p&gt;
&lt;p&gt;&amp;#8220;always&amp;#8221;は基本的に100%の頻度を表します。「いつも」や「必ず」という意味です。&amp;#8221;usually&amp;#8221;は頻度がやや落ちており、「大抵」という意味です。&amp;#8221;often&amp;#8221;は「度々」や「しばしば」「よく」を意味します。&amp;#8221;sometimes&amp;#8221;は「時々」という意味で使われます。一方、&amp;#8221;never&amp;#8221;は0%の頻度を表しま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0;"&gt;英語教室「サポート」の『ブレイクスルーゼミ』：弱点探しをサポートします！&lt;/p&gt;
&lt;p&gt;&lt;a style="background-color: #ff8c00; color: white; padding: 5px 10px; text-align: center; text-decoration: none; display: inline-block; font-size: 14px;" href="https://eng-support.com/kouza/#ブレイクスルーゼミ"&gt;詳細を見る&lt;/a&gt;&lt;/p&gt;
&lt;/div&gt;
&lt;/div&gt;
&lt;p&gt;ただし、50%の頻度を表す単語の位置についてはネイティブの間でも異なる意見があります。一部の人によれば、&amp;#8221;often&amp;#8221;が50%の意味で使われると言いますが、他の人は&amp;#8221;often&amp;#8221;は日本語でいう「しょっちゅう」というニュアンスであり、&amp;#8221;sometimes&amp;#8221;が50%程度の意味だと主張します。つまり、&amp;#8221;often&amp;#8221;と&amp;#8221;sometimes&amp;#8221;の間や、&amp;#8221;sometimes&amp;#8221;の少し下がった位置が平均的な値だと言えるでしょう。&lt;/p&gt;
&lt;p&gt;以上が頻度の副詞です。これらの単語の発音、綴り、意味をしっかり覚えましょう。ただし、覚えるだけでなく、これらの副詞を文中で正確に使いこなすことが重要です。&lt;/p&gt;
&lt;p&gt;次に、注意点として、頻度の副詞の位置を把握しておく必要があります。一般動詞とbe動詞の場合では位置が異なります。一般動詞の前に頻度の副詞を置きますが、be動詞の後ろに置きます。また、助動詞が存在する場合は、助動詞と動詞の間に頻度の副詞を配置します。&lt;/p&gt;
&lt;p&gt;具体的な例文を見てみましょう。最初の文は一般動詞です。&lt;/p&gt;
&lt;p&gt;&amp;#8220;Keiko plays tennis on Tuesday every week.&amp;#8221;（ケイコは毎週火曜日にテニスをします。）&lt;br /&gt;
この文では、毎週火曜日という頻度を表す副詞があるため、頻度の副詞を使わずに書くことができます。&lt;/p&gt;
&lt;p&gt;&amp;#8220;Keiko always plays tennis on Tuesday.&amp;#8221;（ケイコは火曜日にいつもテニスをします。）&lt;br /&gt;
次に、be動詞を含む文を見てみましょう。&lt;/p&gt;
&lt;p&gt;&amp;#8220;Rita&lt;strong&gt; is&lt;/strong&gt; usually &lt;strong&gt;cooking&lt;/strong&gt; at this time.&amp;#8221;（リタは通常、この時間に料理をしています。&lt;/p&gt;
&lt;p&gt;この文では、&amp;#8221;is&amp;#8221;と&amp;#8221;cooking&amp;#8221;が太字になっていますが、&amp;#8221;is&amp;#8221;はbe動詞です。ここでは、be動詞の後ろに頻度の副詞を配置します。&amp;#8221;cooking&amp;#8221;は関係ありません。&lt;/p&gt;
&lt;p&gt;また、助動詞が含まれる文についても考えてみましょう。&lt;/p&gt;
&lt;p&gt;&amp;#8220;They can sometimes see deer behind Kevin’s school.&amp;#8221;（彼らは時々、ケビンの学校の裏に鹿を見ることがあります。）&lt;/p&gt;
&lt;p&gt;この文では、助動詞の&amp;#8221;can&amp;#8221;と動詞の原形である&amp;#8221;see&amp;#8221;の間に頻度の副詞を配置します。助動詞が存在する場合は、助動詞と動詞の間に頻度の副詞を配置することを覚えておきましょう。&lt;/p&gt;
&lt;p&gt;頻度の副詞の位置については、これらのルールを把握しておくと便利です。一般動詞の前、be動詞の後ろ、助動詞と動詞の間に頻度の副詞を置くことを覚えておきましょう。&lt;/p&gt;
&lt;p&gt;最後に、このルールを覚える際には、声に出して読むことが効果的です。声を出して読むことにより、脳に情報がより鮮明に記憶されるという科学的な研究結果もあります。ですので、自分の部屋で大声で何度も読んでみることをおすすめします。自分の部屋なら周りの人に気兼ねすることなく練習できますので、ぜひ試してみてください。&lt;/p&gt;
&lt;p&gt;以上でLesson19シーン1の解説は終わります。&lt;/p&gt;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0;"&gt;英語教室「サポート」の『過去問演習講座』：完璧な分析と対策を！&lt;/p&gt;
&lt;p&gt;&lt;a style="background-color: #ff8c00; color: white; padding: 5px 10px; text-align: center; text-decoration: none; display: inline-block; font-size: 14px;" href="https://eng-support.com/kouza/#過去問演習講座"&gt;詳細を見る&lt;/a&gt;&lt;/p&gt;
&lt;/div&gt;
&lt;/div&gt;
```
</t>
  </si>
  <si>
    <t xml:space="preserve">以下のページは「スニペット整合性」（本文と title/meta/H1/冒頭文）が弱い可能性があります。
まず【本文】を確認し、想定読者・悩み・解決範囲を把握してください。
そのうえで、GSCの主要クエリ（表示回数上位）を根拠に、
「検索意図に対して、タイトル/メタ/H1/冒頭120字がズレている点」を特定し、
ズレを解消するための修正案（タイトル/メタ/H1/冒頭）を提示してください。
※本文の“大改修”は前提にしません（必要なら追記ブロックは最大1つまで）。
【URL】https://eng-support.com/column/book2-lesson12-scene1/
【ページ分類】MC
【ページ分類の略語（このプロンプト内の定義）】
TP = トップページ（ホーム/サイトの入口）
SP = サービスページ（講座・コース・申込導線）
MC = メインコラム（コラム/解説/勉強法など集客記事）
SC = サブコラム（MCやSPを補強するための補助コラム※サイト定義に合わせて判断）
NW = ニュース/お知らせ（運用上は改善対象外として除外）
ST = 企業情報等のSEO対策を行わないこ固定ページ（運用上は改善対象外として除外）
- / 空欄 / 未分類 = 未分類（このスクリプトでは改善対象外として除外）
※未分類（空欄 / "-" / "未分類"）は作業対象に含めません。
【現状（スニペット要素）】
- タイトル：PROGRESS Book2 Lesson12-Scene1 英語構文と実践例解説
- メタ：形式主語itと真主語to不定詞を例文で整理。for＋人＋to（不定詞の主語）の見分けと、It is〜toの読み方をまとめます。
- H1：不定詞の名詞用法：主語【Book2 Lesson12 Scene1】
- 冒頭120字：「 To speak English is fun.」は分かるのに、「 It makes me sad to think …」や「 It won’t be difficult for us to do …」になると、 it が“それ”なのか
【GSC主要クエリ（表示回数上位50件）】
- 真主語とは｜表示23｜CTR 0.00%｜順位8.8
- 新主語とは｜表示18｜CTR 0.00%｜順位6.6
- 仮主語 真主語｜表示12｜CTR 0.00%｜順位9.8
- 真主語｜表示10｜CTR 0.00%｜順位6.5
- it makes me｜表示8｜CTR 0.00%｜順位1.0
- 不定詞 文型｜表示8｜CTR 0.00%｜順位3.1
- it for to｜表示7｜CTR 0.00%｜順位1.0
- 仮主語｜表示6｜CTR 0.00%｜順位1.0
- 形式主語 文型｜表示6｜CTR 0.00%｜順位11.8
- it made me 意味｜表示5｜CTR 0.00%｜順位2.4
- me 主語｜表示5｜CTR 0.00%｜順位10.0
- it make me｜表示4｜CTR 0.00%｜順位1.3
- it makes me 意味｜表示4｜CTR 0.00%｜順位1.5
- it is a for b to do 意味｜表示3｜CTR 0.00%｜順位1.0
- it is for to 構文｜表示3｜CTR 0.00%｜順位1.0
- it makes 使い方｜表示3｜CTR 0.00%｜順位1.0
- 仮主語 it｜表示3｜CTR 0.00%｜順位11.3
- 形式主語 真主語｜表示3｜CTR 0.00%｜順位11.0
- for us to｜表示2｜CTR 0.00%｜順位10.5
- for 人 to 不定詞｜表示2｜CTR 0.00%｜順位6.5
- it is for to 文型｜表示2｜CTR 0.00%｜順位11.5
- it is 名詞 to｜表示2｜CTR 0.00%｜順位5.0
- it makes｜表示2｜CTR 0.00%｜順位6.0
- think 人 to do｜表示2｜CTR 0.00%｜順位9.5
- 形式主語｜表示2｜CTR 0.00%｜順位45.0
- 形式主語構文とは｜表示2｜CTR 0.00%｜順位60.5
- for it to be｜表示1｜CTR 0.00%｜順位14.0
- for us to 意味｜表示1｜CTR 0.00%｜順位12.0
- for 主語｜表示1｜CTR 0.00%｜順位12.0
- isの後にto｜表示1｜CTR 0.00%｜順位11.0
- it is a for b to do｜表示1｜CTR 0.00%｜順位1.0
- it is be｜表示1｜CTR 0.00%｜順位11.0
- it is dog｜表示1｜CTR 0.00%｜順位1.0
- it is fun for me to｜表示1｜CTR 0.00%｜順位12.0
- it is natural for 意味｜表示1｜CTR 0.00%｜順位2.0
- it is 形容詞 for 人 to do｜表示1｜CTR 0.00%｜順位1.0
- it make 人 形容詞｜表示1｜CTR 0.00%｜順位1.0
- it makes me fun｜表示1｜CTR 0.00%｜順位11.0
- tell型動詞｜表示1｜CTR 0.00%｜順位2.0
- that makes me｜表示1｜CTR 0.00%｜順位1.0
- thisは主語｜表示1｜CTR 0.00%｜順位12.0
- to make me｜表示1｜CTR 0.00%｜順位1.0
- to 主語｜表示1｜CTR 0.00%｜順位1.0
- to 意味｜表示1｜CTR 0.00%｜順位4.0
- won't it?｜表示1｜CTR 0.00%｜順位20.0
- 不定詞 形式主語｜表示1｜CTR 0.00%｜順位4.0
- 不定詞の主語｜表示1｜CTR 0.00%｜順位3.0
- 形式主語 it｜表示1｜CTR 0.00%｜順位37.0
- 形式主語構文｜表示1｜CTR 0.00%｜順位54.0
- 形式目的語｜表示1｜CTR 0.00%｜順位1.0
【参考：代表語（自動抽出）】真主語とは
【出力（必ずこの順）】
1) 本文の要約（想定読者・悩み・解決）
2) 検索意図の整理（主要クエリから2〜3パターン）
3) 不一致の指摘（タイトル/メタ/H1/冒頭のどこがズレているか）
4) 修正方針（“どの意図に寄せるか”を1つに決める）
5) 修正案（すべてコードブロック）
   - タイトル案3つ（全角35字前後＋56字以上の網羅型を1つ）
   - メタ案3つ（全角90字前後）
   - H1案2つ
   - 冒頭120字（2案：&lt;p&gt;で開始）
【禁則ワード（シート連動）】
以下の【禁則ワード】は、タイトル/メタ/導入文/見出し/本文のいずれにも原則使用しないでください。
言い換えが必要な場合は、自然な日本語に置換してください。
【禁則ワード】
- 崩れ
- 型
- 迷い
- 保留
- 固定
- 手順
- 立て直
- 最短
- 結論だけ
- 乱れ
- 三点確認
- 内部リンク
- 導線
- 設計
- 刺
- まず結論
- 整え
- 押し付けない案内
- 統一
- 次の一手
- 失点
- 確定
- サブコラム
- 30秒
- 1分
- CV
- 網羅
【本文】
```html
&lt;p&gt;&lt;iframe title="YouTube video player" src="https://www.youtube.com/embed/URs-khkufy4?si=FFa8QM62S9TR1LHF" width="560" height="315" frameborder="0" allowfullscreen="allowfullscreen"&gt;&lt;/iframe&gt;&lt;/p&gt;
&lt;p&gt;「&lt;span style="color: blue;"&gt;To speak English&lt;/span&gt; is fun.」は分かるのに、「&lt;span style="color: blue;"&gt;It&lt;/span&gt; makes me sad &lt;span style="color: red;"&gt;to think&lt;/span&gt; …」や「&lt;span style="color: blue;"&gt;It&lt;/span&gt; won’t be difficult &lt;span style="color: green;"&gt;for us to do&lt;/span&gt; …」になると、&lt;span style="color: red;"&gt;it が“それ”なのか仮主語なのか&lt;/span&gt;で読みが止まりやすいです。さらに「&lt;span style="color: green;"&gt;for＋人＋to&lt;/span&gt;」が出ると、&lt;span style="color: red;"&gt;不定詞の主語（意味上の主語）&lt;/span&gt;なのか、仮主語・真主語の入れ替えなのかが混ざって、英文全体の骨格が見えなくなります。&lt;/p&gt;
&lt;p&gt;Book2 Lesson12 シーン1のポイントは、&lt;span style="color: blue;"&gt;①形式主語 it／②真主語 to不定詞／③for＋人＋to の役割&lt;/span&gt;を分けて扱うことです。主語の位置が長くなると後ろへ回される英語の流れ（情報の置き方）も含めて整理すると、「it to 意味」「不定詞が主語になる」の読み違いが止まります。まずは、主語としての不定詞→形式主語 it への置き換え→for＋人＋to が示す“誰が”の見抜き、の順で揃えていきましょう。&lt;/p&gt;
&lt;h3&gt;不定詞の名詞的用法とは&lt;/h3&gt;
&lt;p&gt;不定詞の名詞的用法は、主語、補語、他動詞の目的語の役割を果たすことがあります。主に、動詞原形の前に&lt;span style="color: blue;"&gt;“to”&lt;/span&gt;を付けることで、名詞としての働きをします。このような名詞的用法は、「&lt;span style="color: blue;"&gt;to&lt;/span&gt; 動詞原形」という形式を取ります。&lt;/p&gt;
&lt;h3&gt;主語になる不定詞&lt;/h3&gt;
&lt;p&gt;不定詞の名詞的用法の中で、主語として機能することがあります。例えば、「&lt;span style="color: red;"&gt;To speak English&lt;/span&gt; is a lot of fun.」という文では、”&lt;span style="color: red;"&gt;to speak English&lt;/span&gt;“が主語となります。この場合、動詞である”is”の前に主語が位置しているため、それを仮主語として”&lt;span style="color: blue;"&gt;It&lt;/span&gt;“を用いることが一般的です。&lt;/p&gt;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0;"&gt;英語教室「サポート」の『基礎力徹底講座』：スタートラインはどこでもOK！&lt;/p&gt;
&lt;p&gt;&lt;a style="background-color: #ff8c00; color: white; padding: 5px 10px; text-align: center; text-decoration: none; display: inline-block; font-size: 14px;" href="https://eng-support.com/kouza/#基礎力徹底講座"&gt;詳細を見る&lt;/a&gt;&lt;/p&gt;
&lt;/div&gt;
&lt;/div&gt;
&lt;p&gt;&amp;nbsp;&lt;/p&gt;
&lt;hr /&gt;
&lt;p&gt;&lt;iframe loading="lazy" title="YouTube video player" src="https://www.youtube.com/embed/LNJ88-7KzHU?si=q4gIi3xQh0dl_wLy" width="560" height="315" frameborder="0" allowfullscreen="allowfullscreen"&gt;&lt;/iframe&gt;&lt;/p&gt;
&lt;h3&gt;補語や目的語としての不定詞&lt;/h3&gt;
&lt;p&gt;また、不定詞は補語や他動詞の目的語としても機能します。例えば、「&lt;span style="color: blue;"&gt;It&lt;/span&gt; makes me sad &lt;span style="color: red;"&gt;to think&lt;/span&gt; you’ll be leaving soon.」という文では、”&lt;span style="color: red;"&gt;to think&lt;/span&gt;“が補語としての役割を果たし、「私は悲しい」という感情を表現しています。&lt;/p&gt;
&lt;h3&gt;情報構造と順序&lt;/h3&gt;
&lt;p&gt;英語では、情報構造と順序に注意することが重要です。情報は、旧情報から新情報の順に提示され、さらに原因を先に述べてから結果を示します。また、文章が始まる部分には重要な情報が配置されるため、長い主語は後ろに移動されることがあります。&lt;/p&gt;
&lt;p&gt;不定詞の名詞的用法は、英語の文法の中でも重要な部分の一つです。主語や補語、目的語として様々な役割を果たす不定詞は、適切な位置に配置することで文の意味を明確に表現することができます。情報構造や文の順序にも注意し、正確な表現を心がけましょう。&lt;/p&gt;
&lt;hr /&gt;
&lt;p&gt;&lt;iframe loading="lazy" title="YouTube video player" src="https://www.youtube.com/embed/FE8FccTZLqQ?si=vMG0sqWOn9xufN7f" width="560" height="315" frameborder="0" allowfullscreen="allowfullscreen"&gt;&lt;/iframe&gt;&lt;/p&gt;
&lt;h3&gt;仮主語と真主語の確認&lt;/h3&gt;
&lt;p&gt;3番の文に注目しましょう。非常に理解しづらいですね。こういう文を読むと、仮主語と真主語の勉強だとしても、解決することができます。しかし、テストや模擬試験の場合、文法が複雑に絡み合っていると、問題の内容が理解できなくなることがよくあります。&lt;/p&gt;
&lt;p&gt;まず、「&lt;span style="color: red;"&gt;It is wrong&lt;/span&gt;」という部分です。もし文が「.」で終わっていたら、「&lt;span style="color: green;"&gt;それは&lt;/span&gt;間違っている」という意味になります。しかし、「&lt;span style="color: green;"&gt;それ&lt;/span&gt;」が何を指しているのかが分からず、その後の「&lt;span style="color: blue;"&gt;not to tell&lt;/span&gt;」に至るまでに、仮主語と真主語を考える癖が皆さんに身についています。ここで、「&lt;span style="color: red;"&gt;It to&lt;/span&gt;」が仮主語と真主語なのか、そして、不定詞の否定形が「&lt;span style="color: blue;"&gt;not to&lt;/span&gt; 動詞原形」であることを考えます。したがって、「&lt;span style="color: blue;"&gt;not to tell&lt;/span&gt;」が真の主語です。この文の意味は、「&lt;span style="color: green;"&gt;本当のことを言わないのは&lt;/span&gt;間違っている」となります。&lt;/p&gt;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0;"&gt;英語教室「サポート」の『ブレイクスルーゼミ』：弱点探しをサポートします！&lt;/p&gt;
&lt;p&gt;&lt;a style="background-color: #ff8c00; color: white; padding: 5px 10px; text-align: center; text-decoration: none; display: inline-block; font-size: 14px;" href="https://eng-support.com/kouza/#ブレイクスルーゼミ"&gt;詳細を見る&lt;/a&gt;&lt;/p&gt;
&lt;/div&gt;
&lt;/div&gt;
&lt;p&gt;&amp;nbsp;&lt;/p&gt;
&lt;h3&gt;仮主語と真主語の位置&lt;/h3&gt;
&lt;p&gt;次に、「&lt;span style="color: red;"&gt;It won’t be difficult for us to do these problems&lt;/span&gt;」です。まず、「&lt;span style="color: red;"&gt;It&lt;/span&gt;」が主語であると考えます。そして、「&lt;span style="color: blue;"&gt;won’t be&lt;/span&gt;」は自動詞で、「&lt;span style="color: blue;"&gt;difficult&lt;/span&gt;」は形容詞で補語です。「&lt;span style="color: red;"&gt;It&lt;/span&gt;」は仮の主語であり、「&lt;span style="color: green;"&gt;for us to do these problems&lt;/span&gt;」が真の主語です。この部分は、「&lt;span style="color: green;"&gt;これらの問題を解くことは&lt;/span&gt;難しくないだろう」という意味になります。&lt;/p&gt;
&lt;h3&gt;意味上の主語と仮主語、真主語の区別&lt;/h3&gt;
&lt;p&gt;仮主語と真主語の議論と、意味上の主語の議論が混ざりやすいことがありますが、これらは異なる概念です。同じ文中に現れることがよくありますが、それらを明確に区別することが重要です。仮主語と真主語は長いため、それらを文の最初に置くのが一般的です。これに対して、不定詞の前に「&lt;span style="color: green;"&gt;for 誰々&lt;/span&gt;」とあるのは、不定詞の主語を示しています。したがって、「&lt;span style="color: green;"&gt;for us to do these problems&lt;/span&gt;」は意味上の主語です。&lt;/p&gt;
&lt;h3&gt;第5文型の構造と主語、述語の位置&lt;/h3&gt;
&lt;p&gt;最後に、「&lt;span style="color: blue;"&gt;me sad&lt;/span&gt;」が名詞と形容詞の組み合わせであり、他動詞の後に名詞や形容詞が並ぶ第5文型の例です。この構造では、「&lt;span style="color: red;"&gt;me&lt;/span&gt;」が主語であり、「&lt;span style="color: blue;"&gt;sad&lt;/span&gt;」が形容詞で、「&lt;span style="color: green;"&gt;makes&lt;/span&gt;」が述語となります。したがって、「&lt;span style="color: red;"&gt;It makes me sad&lt;/span&gt;」は、「&lt;span style="color: green;"&gt;それは&lt;/span&gt;私を&lt;span style="color: blue;"&gt;悲しくさせる&lt;/span&gt;」という意味になります。&lt;/p&gt;
&lt;p&gt;これらの文法的概念を理解することで、英文の解釈や構造をより明確に把握できるでしょう。&lt;/p&gt;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0;"&gt;英語教室「サポート」の『過去問演習講座』：完璧な分析と対策を！&lt;/p&gt;
&lt;p&gt;&lt;a style="background-color: #ff8c00; color: white; padding: 5px 10px; text-align: center; text-decoration: none; display: inline-block; font-size: 14px;" href="https://eng-support.com/kouza/#過去問演習講座"&gt;詳細を見る&lt;/a&gt;&lt;/p&gt;
&lt;/div&gt;
&lt;/div&gt;
&lt;p&gt;&amp;nbsp;&lt;/p&gt;
&lt;hr /&gt;
&lt;p&gt;&lt;iframe loading="lazy" title="YouTube video player" src="https://www.youtube.com/embed/JqzpKX4I6Ho?si=Fi2MWRWDs2ocifqX" width="560" height="315" frameborder="0" allowfullscreen="allowfullscreen"&gt;&lt;/iframe&gt;&lt;/p&gt;
&lt;h3&gt;英語の文法解説&lt;/h3&gt;
&lt;p&gt;Lesson12のシーン1では、スライドが2つ用意されています。まず、5番のスライドについて考えてみましょう。&lt;/p&gt;
&lt;p&gt;“&lt;span style="color: green;"&gt;It&lt;/span&gt; makes &lt;span style="color: green;"&gt;me&lt;/span&gt; &lt;span style="color: blue;"&gt;sad&lt;/span&gt; to think &lt;span style="color: red;"&gt;you’ll&lt;/span&gt; be leaving soon.”という文はやや複雑ですが、英語の文法を理解する上で重要です。まず、主語を考えます。最初の”&lt;span style="color: green;"&gt;It&lt;/span&gt;“は「それは」を意味し、仮主語と考えられます。しかし、具体的な指示がないため、一旦この部分は仮置きしておきます。&lt;/p&gt;
&lt;p&gt;次に、動詞の”&lt;span style="color: green;"&gt;makes&lt;/span&gt;“を見ると、これは第5文型の動詞です。第5文型では主語の後に目的語や補語が続きます。この文では、”&lt;span style="color: green;"&gt;me&lt;/span&gt;“が目的語であり、”&lt;span style="color: blue;"&gt;sad&lt;/span&gt;“が補語です。したがって、文全体が第5文型になります。&lt;/p&gt;
&lt;p&gt;次に、”to think”以下の部分を考えます。これが真主語となります。”to think”の後ろには”&lt;span style="color: red;"&gt;you’ll&lt;/span&gt; be leaving soon.”という文が続きますが、この部分は主語・動詞の関係を持っており、”to think”の目的語の役割を果たします。&lt;/p&gt;
&lt;p&gt;つまり、この文の意味は、「それは私が近いうちに&lt;span style="color: red;"&gt;あなたが&lt;/span&gt;去ることを考えると&lt;span style="color: blue;"&gt;悲しい&lt;/span&gt;」となります。このように、英語の文法を理解することで、複雑な文も解釈できるようになります。&lt;/p&gt;
&lt;h3&gt;第5文型の重要性&lt;/h3&gt;
&lt;p&gt;第5文型は英語の文法の基本ですが、忘れがちな箇所でもあります。第5文型では、主語の後に動詞が来て、その後に目的語や補語が続きます。このまとまりをしっかりと把握することが重要です。&lt;/p&gt;
&lt;p&gt;第5文型を理解することで、文の意味を正確に把握できます。また、忘れてしまうと、複雑な文を解釈する際に困難が生じます。そのため、第5文型の復習は定期的に行うことが必要です。&lt;/p&gt;
&lt;h3&gt;“surprise”の使い方&lt;/h3&gt;
&lt;p&gt;次に、別の例文を考えてみましょう。”&lt;span style="color: green;"&gt;It&lt;/span&gt; surprised &lt;span style="color: green;"&gt;me&lt;/span&gt; to hear Meg won the race.”という文では、”&lt;span style="color: blue;"&gt;surprise&lt;/span&gt;“という動詞の使い方が重要です。”&lt;span style="color: blue;"&gt;surprise&lt;/span&gt;“は他動詞であり、原因が主語になります。&lt;/p&gt;
&lt;p&gt;この文では、”to hear Meg won the race.”が原因となり、”&lt;span style="color: green;"&gt;me&lt;/span&gt;“が驚いた側の人を指します。したがって、この文の意味は、「メグが競争に勝ったと聞いて、私は驚いた」となります。&lt;/p&gt;
&lt;p&gt;英語の文法を理解することで、より正確な翻訳や解釈が可能になります。特に、第5文型や動詞の使い方は重要なポイントですので、定期的な復習が必要です。&lt;/p&gt;
```
</t>
  </si>
  <si>
    <t xml:space="preserve">以下のページは「スニペット整合性」（本文と title/meta/H1/冒頭文）が弱い可能性があります。
まず【本文】を確認し、想定読者・悩み・解決範囲を把握してください。
そのうえで、GSCの主要クエリ（表示回数上位）を根拠に、
「検索意図に対して、タイトル/メタ/H1/冒頭120字がズレている点」を特定し、
ズレを解消するための修正案（タイトル/メタ/H1/冒頭）を提示してください。
※本文の“大改修”は前提にしません（必要なら追記ブロックは最大1つまで）。
【URL】https://dokkai-labo.tokyo/blog/poetry/
【ページ分類】MC
【ページ分類の略語（このプロンプト内の定義）】
TP = トップページ（ホーム/サイトの入口）
SP = サービスページ（講座・コース・申込導線）
MC = メインコラム（コラム/解説/勉強法など集客記事）
SC = サブコラム（MCやSPを補強するための補助コラム※サイト定義に合わせて判断）
NW = ニュース/お知らせ（運用上は改善対象外として除外）
ST = 企業情報等のSEO対策を行わないこ固定ページ（運用上は改善対象外として除外）
- / 空欄 / 未分類 = 未分類（このスクリプトでは改善対象外として除外）
※未分類（空欄 / "-" / "未分類"）は作業対象に含めません。
【現状（スニペット要素）】
- タイトル：中学受験国語 詩の読み方と比喩表現で得点を伸ばす法
- メタ：中学受験の詩対策。詩が出る理由を踏まえ、情景→気持ち→表現で読む。比喩・象徴は根拠の行から言い換え、選択肢は言い過ぎと飛躍を外す。記述は一文でまとめる。
- H1：中学受験国語で「詩」の学習が必要な理由｜比喩を読み取って得点に変える読み方
- 冒頭120字：中学受験国語の「詩」は、本文が短いぶん、 比喩・象徴をどこまで言い換えるか／どの行を根拠にするか で得点差が出やすい分野です。ことばを全部“訳す”方向に寄ると、根拠が薄いまま気持ち問題や選択肢で飛躍しやすくなります。 点が安定しにくいときは
【GSC主要クエリ（表示回数上位50件）】
- 詩を読む 言い換え｜表示20｜CTR 0.00%｜順位9.0
- 詩のポイント｜表示13｜CTR 0.00%｜順位1.9
- 詩 対比｜表示11｜CTR 0.00%｜順位10.5
- 中学受験 詩｜表示8｜CTR 0.00%｜順位1.8
- 詩例え｜表示7｜CTR 0.00%｜順位11.4
- 受験 詩｜表示6｜CTR 0.00%｜順位1.0
- 詩 受験｜表示6｜CTR 0.00%｜順位6.7
- 中学受験 詩 対策｜表示5｜CTR 20.00%｜順位4.6
- 中学受験 詩の問題｜表示5｜CTR 0.00%｜順位6.0
- 大学入試 詩の読解｜表示5｜CTR 0.00%｜順位32.0
- 詩を選んだ理由｜表示4｜CTR 0.00%｜順位7.3
- 中学 詩｜表示3｜CTR 0.00%｜順位34.7
- 詩の組み立て｜表示3｜CTR 0.00%｜順位9.7
- 音を拾う 言い換え｜表示3｜CTR 0.00%｜順位11.3
- 大学入試 詩｜表示2｜CTR 0.00%｜順位52.5
- 対比 詩｜表示2｜CTR 0.00%｜順位13.5
- 比喩｜表示2｜CTR 0.00%｜順位5.5
- 詩 中学受験｜表示2｜CTR 0.00%｜順位6.0
- 詩 比喩表現｜表示2｜CTR 0.00%｜順位5.5
- 詩の形式 中学｜表示2｜CTR 0.00%｜順位1.0
- 詩の構成｜表示2｜CTR 0.00%｜順位1.0
- エッセイと詩の違い｜表示1｜CTR 0.00%｜順位1.0
- ポエム エッセイ 違い｜表示1｜CTR 0.00%｜順位3.0
- 中学国語 詩｜表示1｜CTR 0.00%｜順位1.0
- 国語 詩｜表示1｜CTR 0.00%｜順位1.0
- 国語表現 教科書｜表示1｜CTR 0.00%｜順位2.0
- 寄る 言い換え｜表示1｜CTR 0.00%｜順位20.0
- 小学生 詩｜表示1｜CTR 0.00%｜順位2.0
- 比喩する 言い換え｜表示1｜CTR 0.00%｜順位11.0
- 詩｜表示1｜CTR 0.00%｜順位1.0
- 詩 例え｜表示1｜CTR 0.00%｜順位12.0
- 詩 比喩｜表示1｜CTR 0.00%｜順位12.0
- 詩 連｜表示1｜CTR 0.00%｜順位1.0
- 詩の解釈はなぜ難しいのか｜表示1｜CTR 0.00%｜順位19.0
- 詩の連とは｜表示1｜CTR 0.00%｜順位1.0
- 象徴 言い換え｜表示1｜CTR 0.00%｜順位3.0
【参考：代表語（自動抽出）】詩を読む
【出力（必ずこの順）】
1) 本文の要約（想定読者・悩み・解決）
2) 検索意図の整理（主要クエリから2〜3パターン）
3) 不一致の指摘（タイトル/メタ/H1/冒頭のどこがズレているか）
4) 修正方針（“どの意図に寄せるか”を1つに決める）
5) 修正案（すべてコードブロック）
   - タイトル案3つ（全角35字前後＋56字以上の網羅型を1つ）
   - メタ案3つ（全角90字前後）
   - H1案2つ
   - 冒頭120字（2案：&lt;p&gt;で開始）
【禁則ワード（シート連動）】
以下の【禁則ワード】は、タイトル/メタ/導入文/見出し/本文のいずれにも原則使用しないでください。
言い換えが必要な場合は、自然な日本語に置換してください。
【禁則ワード】
- 崩れ
- 型
- 迷い
- 保留
- 固定
- 手順
- 立て直
- 最短
- 結論だけ
- 乱れ
- 三点確認
- 内部リンク
- 導線
- 設計
- 刺
- まず結論
- 整え
- 押し付けない案内
- 統一
- 次の一手
- 失点
- 確定
- サブコラム
- 30秒
- 1分
- CV
- 網羅
【本文】
```html
&lt;p&gt;&lt;iframe title="YouTube video player" src="https://www.youtube.com/embed/bJqiOvQZH9g" width="560" height="315" frameborder="0" allowfullscreen="allowfullscreen"&gt;&lt;/iframe&gt;&lt;/p&gt;
&lt;p&gt;中学受験国語の「詩」は、本文が短いぶん、&lt;strong&gt;比喩・象徴をどこまで言い換えるか／どの行を根拠にするか&lt;/strong&gt;で得点差が出やすい分野です。ことばを全部“訳す”方向に寄ると、根拠が薄いまま気持ち問題や選択肢で飛躍しやすくなります。&lt;/p&gt;
&lt;p&gt;点が安定しにくいときは、読む順番と確認の順番を&lt;strong&gt;確立&lt;/strong&gt;すると&lt;strong&gt;戸惑い&lt;/strong&gt;が減りやすくなります。特に&lt;strong&gt;情景→気持ち→表現&lt;/strong&gt;の順で読み、言い換えは比喩・象徴の箇所に絞って根拠とセットにするだけでも、答え方が&lt;strong&gt;整理&lt;/strong&gt;されやすくなります。&lt;/p&gt;
&lt;p&gt;読解ラボ東京の指導・講座の全体像は、&lt;a href="https://dokkai-labo.tokyo/"&gt;全体像はこちら&lt;/a&gt;でご確認いただけます。&lt;/p&gt;
&lt;div class="rounded" style="background-color: #f9f9f9; padding: 12px; border: 1px solid #ddd; margin: 16px 0;"&gt;
&lt;p style="margin: 0 0 6px 0;"&gt;判断に悩んだら、次の3つに戻すとズレにくいです。&lt;/p&gt;
&lt;ul style="margin: 0;"&gt;
&lt;li&gt;読む順番は&lt;strong&gt;情景→気持ち→表現&lt;/strong&gt;（情景が気持ちの根拠になる）&lt;/li&gt;
&lt;li&gt;言い換えは本文全体ではなく、&lt;strong&gt;比喩・象徴の箇所&lt;/strong&gt;だけを根拠つきで&lt;/li&gt;
&lt;li&gt;選択肢は&lt;strong&gt;言い過ぎ／飛躍／根拠不足&lt;/strong&gt;の順に確認する&lt;/li&gt;
&lt;/ul&gt;
&lt;/div&gt;
&lt;div class="rounded" style="background-color: #eef7ff; padding: 12px; border: 1px solid #cfe8ff; margin: 16px 0;"&gt;
&lt;p style="margin: 0 0 8px 0;"&gt;&lt;strong&gt;比喩・象徴・言い換えの基本（ズレを防ぐ確認軸）&lt;/strong&gt;&lt;/p&gt;
&lt;ul style="margin: 0;"&gt;
&lt;li&gt;&lt;strong&gt;比喩：&lt;/strong&gt;「AをBにたとえる」表現。答えでは、&lt;strong&gt;B（たとえ）を気持ち／状態の言葉に直す&lt;/strong&gt;（例：胸がドーン＝驚き／衝撃）。&lt;/li&gt;
&lt;li&gt;&lt;strong&gt;象徴：&lt;/strong&gt;特定の物が「気持ち・状況・変化」を背負う表現。&lt;strong&gt;よくある意味に決めつけず&lt;/strong&gt;、本文の他の行（気持ち語・情景・変化）とセットで言い換える。&lt;/li&gt;
&lt;li&gt;&lt;strong&gt;言い換え：&lt;/strong&gt;「本文に書いてある範囲」に収める作業。&lt;strong&gt;強い断定（必ず／完全に）を足さない&lt;/strong&gt;とズレにくい。&lt;/li&gt;
&lt;/ul&gt;
&lt;p style="margin: 10px 0 0 0;"&gt;&lt;strong&gt;気持ち答案の構成：&lt;/strong&gt;（根拠のことば）→（言い換え）→（まとめの一文）&lt;/p&gt;
&lt;/div&gt;
&lt;ul&gt;
&lt;li&gt;&lt;a href="#why"&gt;なぜ中学受験で詩を学ぶのか&lt;/a&gt;&lt;/li&gt;
&lt;li&gt;&lt;a href="#schools"&gt;詩が出やすい学校・出題されやすい理由&lt;/a&gt;&lt;/li&gt;
&lt;li&gt;&lt;a href="#patterns"&gt;詩の典型設問パターン&lt;/a&gt;&lt;/li&gt;
&lt;li&gt;&lt;a href="#read"&gt;詩を読むステップ（情景→気持ち→表現）&lt;/a&gt;&lt;/li&gt;
&lt;li&gt;&lt;a href="#paraphrase"&gt;比喩・象徴を「根拠つき」で言い換える流れ（作例つき）&lt;/a&gt;&lt;/li&gt;
&lt;li&gt;&lt;a href="#choice"&gt;選択肢問題で点数を落とさないチェック&lt;/a&gt;&lt;/li&gt;
&lt;li&gt;&lt;a href="#writing"&gt;記述の書き方：根拠→言い換え→まとめ&lt;/a&gt;&lt;/li&gt;
&lt;li&gt;&lt;a href="#home"&gt;家庭学習の進め方（週の回し方）&lt;/a&gt;&lt;/li&gt;
&lt;li&gt;&lt;a href="#points"&gt;要点まとめ&lt;/a&gt;&lt;/li&gt;
&lt;li&gt;&lt;a href="#faq"&gt;よくある質問&lt;/a&gt;&lt;/li&gt;
&lt;/ul&gt;
&lt;h2 id="why"&gt;なぜ中学受験で詩を学ぶのか&lt;/h2&gt;
&lt;p&gt;詩は、説明文や物語文と比べて「書いてある情報が少ない」と感じやすい一方で、&lt;strong&gt;一つ一つのことばに意味が込められやすい&lt;/strong&gt;形式です。設問は「何が書いてあるか」よりも、&lt;strong&gt;表現が示す意味（気持ち・情景・変化）&lt;/strong&gt;を問う形になりやすくなります。&lt;/p&gt;
&lt;ul&gt;
&lt;li&gt;比喩や象徴が多く、&lt;strong&gt;ことばをそのまま取るとズレやすい&lt;/strong&gt;&lt;/li&gt;
&lt;li&gt;根拠となる行が短く、&lt;strong&gt;引用だけでは答えになりにくい&lt;/strong&gt;場面がある&lt;/li&gt;
&lt;li&gt;「なんとなく」で答えやすく、&lt;strong&gt;再現性が下がりやすい&lt;/strong&gt;&lt;/li&gt;
&lt;/ul&gt;
&lt;p&gt;逆に言えば、&lt;strong&gt;進め方（ステップ）&lt;/strong&gt;を決めるだけで、得点が安定しやすい分野でもあります。&lt;/p&gt;
&lt;h2 id="schools"&gt;詩が出やすい学校・出題されやすい理由&lt;/h2&gt;
&lt;p&gt;詩の出題は学校によって差があり、毎年必ず出るとは限りません。ただ、傾向としては&lt;strong&gt;表現の読み取りや記述の精度&lt;/strong&gt;を見たい学校で、詩が出題されることがあります。&lt;/p&gt;
&lt;p&gt;詩が出題されるとき、学校側が見たいのは知識量というより、&lt;strong&gt;本文のことばを根拠に意味を組み立てられるか&lt;/strong&gt;という点になりやすいです。長文とは違う形で、読解の基本（根拠→解釈→まとめ）を確認できるためです。&lt;/p&gt;
&lt;ul&gt;
&lt;li&gt;比喩・象徴の読み取り（言い換えの精度）&lt;/li&gt;
&lt;li&gt;情景と心情のつながりを説明できるか&lt;/li&gt;
&lt;li&gt;題名や連（段落）ごとの変化を追えるか&lt;/li&gt;
&lt;/ul&gt;
&lt;p&gt;塾選びの観点では「詩の有無」だけで判断する必要はありませんが、志望校が&lt;strong&gt;記述・表現問題を重視する&lt;/strong&gt;タイプなら、詩で求められる力は他分野にもつながりやすいと言えます。&lt;/p&gt;
&lt;h2 id="patterns"&gt;詩の典型設問パターン&lt;/h2&gt;
&lt;p&gt;中学受験の詩では、次のタイプが出やすいです。先に「何を聞かれやすいか」を知っておくと、読み方の焦点が定まりやすくなります。&lt;/p&gt;
&lt;h3&gt;気持ち（心情）を答える&lt;/h3&gt;
&lt;ul&gt;
&lt;li&gt;話者（語り手）が今どう感じているか&lt;/li&gt;
&lt;li&gt;なぜその気持ちになるのか（根拠のことば）&lt;/li&gt;
&lt;li&gt;気持ちの変化（前半→後半、連ごと）&lt;/li&gt;
&lt;/ul&gt;
&lt;h3&gt;情景（場面・様子）を答える&lt;/h3&gt;
&lt;ul&gt;
&lt;li&gt;見えるもの／聞こえるもの／触れた感じ などの手がかり&lt;/li&gt;
&lt;li&gt;どんな雰囲気か（明るい／静か／重い など）&lt;/li&gt;
&lt;li&gt;情景が気持ちにどう影響しているか&lt;/li&gt;
&lt;/ul&gt;
&lt;h3&gt;表現技法（比喩・反復・対比など）を答える&lt;/h3&gt;
&lt;ul&gt;
&lt;li&gt;比喩（たとえ）や象徴が、何を伝えるための表現か&lt;/li&gt;
&lt;li&gt;反復（くり返し）や対比が、どんな強調になっているか&lt;/li&gt;
&lt;/ul&gt;
&lt;h3&gt;題名の意味を答える&lt;/h3&gt;
&lt;ul&gt;
&lt;li&gt;題名が指している中心のテーマ（何を一番言いたいか）&lt;/li&gt;
&lt;li&gt;題名と本文のことばのつながり&lt;/li&gt;
&lt;/ul&gt;
&lt;h3&gt;連（段落）ごとの変化を追う&lt;/h3&gt;
&lt;ul&gt;
&lt;li&gt;前半と後半で情景・気持ち・見方が変わっていないか&lt;/li&gt;
&lt;li&gt;変化のきっかけになったことば（転換）を探す&lt;/li&gt;
&lt;/ul&gt;
&lt;h2 id="read"&gt;詩を読むステップ（情景→気持ち→表現）&lt;/h2&gt;
&lt;p&gt;詩は短いので、いきなり「答え」を探すより、&lt;strong&gt;読む順番&lt;/strong&gt;を&lt;strong&gt;確立&lt;/strong&gt;すると安定しやすくなります。&lt;/p&gt;
&lt;h3&gt;① まず「情景」を拾う（何が見える？どんな音？）&lt;/h3&gt;
&lt;ul&gt;
&lt;li&gt;もの・場所・動き・音・光など、目に浮かぶ要素を拾う&lt;/li&gt;
&lt;li&gt;季節や時間帯が想像できる手がかりがあればメモする&lt;/li&gt;
&lt;/ul&gt;
&lt;h3&gt;② 次に「気持ち」を当てる（どう感じている？）&lt;/h3&gt;
&lt;ul&gt;
&lt;li&gt;気持ち語（うれしい、さびしい等）が出るときは強い根拠&lt;/li&gt;
&lt;li&gt;気持ち語がない場合は、情景や行動から推測する（ただし飛躍しない）&lt;/li&gt;
&lt;/ul&gt;
&lt;h3&gt;③ さいごに「表現」を確認する（比喩・象徴はどこ？）&lt;/h3&gt;
&lt;ul&gt;
&lt;li&gt;比喩（〜のようだ等）は「そのまま」では答えにしにくいことがある&lt;/li&gt;
&lt;li&gt;象徴（特定の物が意味を持つ）は、本文の他の行とつなげて解釈する&lt;/li&gt;
&lt;/ul&gt;
&lt;div class="rounded" style="background-color: #fff8e1; padding: 12px; border: 1px solid #f0d48a; margin: 16px 0;"&gt;
&lt;p style="margin: 0;"&gt;&lt;strong&gt;ポイント：&lt;/strong&gt;詩の「言い換え」は、本文すべてをやるものではありません。&lt;strong&gt;比喩・象徴の箇所&lt;/strong&gt;だけ、根拠を添えて丁寧に行うのが現実的です。&lt;/p&gt;
&lt;/div&gt;
&lt;h2 id="paraphrase"&gt;比喩・象徴を「根拠つき」で言い換える流れ（作例つき）&lt;/h2&gt;
&lt;h3&gt;基本ルール：言い換えは「根拠のことば」とセットにする&lt;/h3&gt;
&lt;p&gt;比喩や象徴は、ことばのまま書くと意味があいまいになりやすく、採点者が「分かっているか」を判定しづらいことがあります。言い換えるときは、次の順で進めるとズレにくくなります。&lt;/p&gt;
&lt;ol&gt;
&lt;li&gt;&lt;strong&gt;比喩・象徴の箇所&lt;/strong&gt;に印をつける&lt;/li&gt;
&lt;li&gt;その前後で、意味を補う&lt;strong&gt;根拠のことば&lt;/strong&gt;を拾う（感情語・行動・情景など）&lt;/li&gt;
&lt;li&gt;根拠に沿って、&lt;strong&gt;一般的な表現&lt;/strong&gt;に言い換える（言い過ぎない）&lt;/li&gt;
&lt;/ol&gt;
&lt;h3&gt;作例①：比喩を一般的な言葉にする&lt;/h3&gt;
&lt;div class="rounded" style="background-color: #f9f9f9; padding: 12px; border: 1px solid #ddd; margin: 12px 0;"&gt;
&lt;p style="margin: 0 0 8px 0;"&gt;&lt;strong&gt;作例（イメージ用の短い例）：&lt;/strong&gt;&lt;br /&gt;
「胸がドーンと鳴った」&lt;/p&gt;
&lt;p style="margin: 0;"&gt;&lt;strong&gt;言い換え例：&lt;/strong&gt;「とても驚いた」「衝撃を受けた」&lt;/p&gt;
&lt;/div&gt;
&lt;p&gt;比喩は、&lt;strong&gt;気持ちや状態が伝わるストレートな言葉&lt;/strong&gt;に置き換えると、答案が読みやすくなります。&lt;/p&gt;
&lt;h3&gt;作例②：象徴は「本文の他の行」とつなげて解釈する&lt;/h3&gt;
&lt;div class="rounded" style="background-color: #f9f9f9; padding: 12px; border: 1px solid #ddd; margin: 12px 0;"&gt;
&lt;p style="margin: 0 0 8px 0;"&gt;&lt;strong&gt;作例（イメージ用の短い例）：&lt;/strong&gt;&lt;br /&gt;
「窓の外の光」&lt;/p&gt;
&lt;p style="margin: 0;"&gt;&lt;strong&gt;考え方：&lt;/strong&gt;光＝希望、と決めつけるのではなく、本文の他の行（暗い・重い・前向き等の手がかり）と合わせて、&lt;br /&gt;
「先が明るくなりそうだと感じている」「気持ちが少し前向きになっている」など、&lt;strong&gt;根拠に沿った表現&lt;/strong&gt;にまとめます。&lt;/p&gt;
&lt;/div&gt;
&lt;h3&gt;やりすぎ注意：言い換えは「広げすぎない」&lt;/h3&gt;
&lt;ul&gt;
&lt;li&gt;本文にない価値判断（立派だ、正しい等）を足さない&lt;/li&gt;
&lt;li&gt;根拠が弱いのに強い断定（必ず、絶対）をしない&lt;/li&gt;
&lt;li&gt;説明しすぎて長くなり、要素がぼけるのを避ける&lt;/li&gt;
&lt;/ul&gt;
&lt;div style="border: 2px solid #2196F3; background-color: #e3f2fd; padding: 10px; display: flex; align-items: center; justify-content: center; margin: 20px 0;"&gt;
&lt;p&gt;&lt;img decoding="async" style="max-width: 100px; height: auto; margin-right: 10px;" src="https://dokkai-labo.tokyo/wp-content/uploads/2016/12/tate.png" alt="読解ラボのロゴ" /&gt;&lt;/p&gt;
&lt;div&gt;
&lt;p style="margin: 5px 0; color: #2196f3;"&gt;読解ラボ東京の『完全１対１の個別指導』：点数の安定は解き方の習得から始まります！&lt;/p&gt;
&lt;p&gt;&lt;a style="background-color: #2196f3; color: white; padding: 5px 10px; text-align: center; text-decoration: none; display: inline-block; font-size: 14px;" href="https://dokkai-labo.tokyo/lesson/1-1elem/"&gt;詳細を見る&lt;/a&gt;&lt;/p&gt;
&lt;/div&gt;
&lt;/div&gt;
&lt;h2 id="choice"&gt;選択肢問題で間違いを防ぐチェック&lt;/h2&gt;
&lt;p&gt;詩の選択肢は「雰囲気でそれっぽい」ものが紛れやすいので、次の3点で論理的にチェックすると安定しやすくなります。&lt;/p&gt;
&lt;h3&gt;① 言い過ぎ（強すぎる断定）を疑う&lt;/h3&gt;
&lt;ul&gt;
&lt;li&gt;「必ず」「完全に」「一切」など、強い語が入っていないか&lt;/li&gt;
&lt;li&gt;本文にそこまで書いていないなら、言い過ぎの可能性がある&lt;/li&gt;
&lt;/ul&gt;
&lt;h3&gt;② 飛躍（根拠のない追加）を疑う&lt;/h3&gt;
&lt;ul&gt;
&lt;li&gt;本文にない背景事情（家庭環境、性格決めつけ等）を勝手に足していないか&lt;/li&gt;
&lt;li&gt;象徴の解釈が「よくある意味」に寄りすぎていないか&lt;/li&gt;
&lt;/ul&gt;
&lt;h3&gt;③ 根拠不足（本文のどこで言える？）を確認する&lt;/h3&gt;
&lt;ul&gt;
&lt;li&gt;選んだ理由を、本文のことば（行）で説明できるか&lt;/li&gt;
&lt;li&gt;説明できないなら、別の選択肢の可能性がある&lt;/li&gt;
&lt;/ul&gt;
&lt;div class="rounded" style="background-color: #f3f7ff; padding: 12px; border: 1px solid #c7d8ff; margin: 16px 0;"&gt;
&lt;p style="margin: 0;"&gt;&lt;strong&gt;チェックの順番：&lt;/strong&gt;（1）言い過ぎ →（2）飛躍 →（3）根拠不足。&lt;br /&gt;
判断に迷ったときは、強い断定が入っている選択肢から落としていくと&lt;strong&gt;整理&lt;/strong&gt;しやすいです。&lt;/p&gt;
&lt;/div&gt;
&lt;h2 id="writing"&gt;記述の書き方：根拠→言い換え→まとめ&lt;/h2&gt;
&lt;p&gt;詩の記述は、短い本文から答えを作るので、&lt;strong&gt;基本の構成&lt;/strong&gt;があると&lt;strong&gt;乱れ&lt;/strong&gt;にくいです。おすすめは次の並べ方です。&lt;/p&gt;
&lt;h3&gt;構成：根拠（本文のことば）→言い換え→まとめ&lt;/h3&gt;
&lt;ul&gt;
&lt;li&gt;&lt;strong&gt;根拠：&lt;/strong&gt;本文のどのことば（行）から言えるか&lt;/li&gt;
&lt;li&gt;&lt;strong&gt;言い換え：&lt;/strong&gt;比喩・象徴なら一般的な表現に&lt;strong&gt;整理&lt;/strong&gt;する&lt;/li&gt;
&lt;li&gt;&lt;strong&gt;まとめ：&lt;/strong&gt;設問の聞かれ方（気持ち／情景／理由）に合わせて一文にする&lt;/li&gt;
&lt;/ul&gt;
&lt;h3&gt;短い例（イメージ）&lt;/h3&gt;
&lt;div class="rounded" style="background-color: #f9f9f9; padding: 12px; border: 1px solid #ddd; margin: 12px 0;"&gt;
&lt;p style="margin: 0 0 8px 0;"&gt;&lt;strong&gt;設問例（イメージ）：&lt;/strong&gt;話者の気持ちを説明しなさい。&lt;/p&gt;
&lt;p style="margin: 0 0 8px 0;"&gt;&lt;strong&gt;答案の作り方：&lt;/strong&gt;&lt;/p&gt;
&lt;ul style="margin: 0;"&gt;
&lt;li&gt;&lt;strong&gt;根拠：&lt;/strong&gt;「胸がドーンと鳴った」&lt;/li&gt;
&lt;li&gt;&lt;strong&gt;言い換え：&lt;/strong&gt;「驚き／衝撃」&lt;/li&gt;
&lt;li&gt;&lt;strong&gt;まとめ：&lt;/strong&gt;「突然の出来事に驚き、心が強く揺れた気持ち。」&lt;/li&gt;
&lt;/ul&gt;
&lt;/div&gt;
&lt;h3&gt;よくある間違い：言い換えで要素が落ちる&lt;/h3&gt;
&lt;ul&gt;
&lt;li&gt;言い換えに意識が向きすぎて、根拠の要素が抜ける&lt;/li&gt;
&lt;li&gt;ことばをきれいにしようとして、本文とズレる&lt;/li&gt;
&lt;/ul&gt;
&lt;p&gt;国語が苦手なお子さまほど、まずは&lt;strong&gt;本文から要素を拾う（根拠を立てる）&lt;/strong&gt;ことを優先して、言い換えは比喩・象徴の箇所に絞るほうが進めやすいです。&lt;/p&gt;
&lt;h2 id="home"&gt;家庭学習の進め方（週の回し方）&lt;/h2&gt;
&lt;p&gt;詩は「まとめノート」だけで上達しにくいので、&lt;strong&gt;短い回数を繰り返す&lt;/strong&gt;ほうが向いています。やり過ぎると苦手意識を持ちやすいので、量は控えめで構いません。&lt;/p&gt;
&lt;h3&gt;週の回し方（例）&lt;/h3&gt;
&lt;ul&gt;
&lt;li&gt;&lt;strong&gt;週1回：&lt;/strong&gt;詩を1題（選択肢＋記述があれば1問）&lt;/li&gt;
&lt;li&gt;&lt;strong&gt;翌日：&lt;/strong&gt;解説を見ながら「根拠の行に線」→「比喩・象徴だけ言い換え」&lt;/li&gt;
&lt;li&gt;&lt;strong&gt;週末：&lt;/strong&gt;同じ題をもう一度。今度は「チェック（言い過ぎ/飛躍/根拠）」を意識して解く&lt;/li&gt;
&lt;/ul&gt;
&lt;h3&gt;復習の観点（ここだけ見直す）&lt;/h3&gt;
&lt;ul&gt;
&lt;li&gt;情景を拾えているか（名詞・動き・音・光）&lt;/li&gt;
&lt;li&gt;気持ちが「本文根拠」によっているか（飛躍していないか）&lt;/li&gt;
&lt;li&gt;比喩・象徴の言い換えが、強すぎないか（言い過ぎになっていないか）&lt;/li&gt;
&lt;/ul&gt;
&lt;h3&gt;やり過ぎを避ける注意&lt;/h3&gt;
&lt;ul&gt;
&lt;li&gt;詩ばかり増やすより、国語全体（説明文・物語文）の読解の&lt;strong&gt;基本&lt;/strong&gt;を&lt;strong&gt;乱さ&lt;/strong&gt;ない&lt;/li&gt;
&lt;li&gt;「感じたこと」を自由に書く練習に寄りすぎない（受験では根拠が大事）&lt;/li&gt;
&lt;li&gt;1題に時間をかけすぎない（短く回す）&lt;/li&gt;
&lt;/ul&gt;
&lt;h2 id="points"&gt;要点まとめ&lt;/h2&gt;
&lt;ul&gt;
&lt;li&gt;詩は短いぶん、&lt;strong&gt;情景→気持ち→表現&lt;/strong&gt;の順で読むと&lt;strong&gt;戸惑い&lt;/strong&gt;にくい&lt;/li&gt;
&lt;li&gt;言い換えは全部ではなく、&lt;strong&gt;比喩・象徴の箇所&lt;/strong&gt;を根拠つきで行う&lt;/li&gt;
&lt;li&gt;選択肢は&lt;strong&gt;言い過ぎ／飛躍／根拠不足&lt;/strong&gt;の3点でチェックする&lt;/li&gt;
&lt;li&gt;記述は&lt;strong&gt;根拠→言い換え→まとめ&lt;/strong&gt;の&lt;strong&gt;基本パターン&lt;/strong&gt;で短く作る&lt;/li&gt;
&lt;li&gt;家庭学習は短く回し、復習は「根拠」と「言い換えの強さ」を見直す&lt;/li&gt;
&lt;/ul&gt;
&lt;h2 id="faq"&gt;よくある質問&lt;/h2&gt;
&lt;h3&gt;詩は毎年対策したほうがいいですか？&lt;/h3&gt;
&lt;p&gt;志望校の出題傾向によって優先度は変わります。毎年必ず出る学校もあれば、出ない年もあります。まずは過去問や学校別の傾向を確認しつつ、詩に割く時間は「国語全体のバランス」を&lt;strong&gt;乱さ&lt;/strong&gt;ない範囲で調整すると進めやすいです。&lt;/p&gt;
&lt;h3&gt;気持ち問題がいつも「それっぽい答え」になります&lt;/h3&gt;
&lt;p&gt;「それっぽさ」が出るときは、根拠が弱いことが多いです。情景（見えるもの・動き・音）を先に拾い、その情景が気持ちにどうつながるかを、本文のことばで説明できる形にするとズレにくくなります。&lt;/p&gt;
&lt;h3&gt;比喩や象徴は、どう言い換えればいいですか？&lt;/h3&gt;
&lt;p&gt;よくある意味に決めつけず、本文の他の行（気持ち語・状況・変化）とつなげて言い換えるのが安全です。「言い換え」そのものよりも、&lt;strong&gt;根拠のことばを拾う&lt;/strong&gt;ことを先に意識してみてください。&lt;/p&gt;
&lt;h3&gt;詩の記述が短く書けません&lt;/h3&gt;
&lt;p&gt;まずは「根拠→言い換え→まとめ」の&lt;strong&gt;基本構成&lt;/strong&gt;で、要素を3点に絞って一文にしてみてください。説明を盛りすぎると、かえってポイントがぼけやすくなります。&lt;/p&gt;
&lt;div class="alert alert-primary p-3 mt-4" role="alert"&gt;
&lt;p class="mb-2"&gt;&lt;strong&gt;詩の読解を感覚に頼り続ける限り、合格点はなかなか掴めません。&lt;/strong&gt;&lt;/p&gt;
&lt;p class="mb-1"&gt;独自の解釈が&lt;strong&gt;偏って定着&lt;/strong&gt;してしまうと、記述問題で大幅に&lt;strong&gt;点数を落とし&lt;/strong&gt;続け、最終的な合計点に跳ね返る致命的な差となります。&lt;/p&gt;
&lt;p class="mb-3"&gt;その根本的な原因は、解答を導くための判断軸が&lt;strong&gt;定まっていないこと&lt;/strong&gt;にあります。&lt;/p&gt;
&lt;div class="d-grid gap-2"&gt;&lt;a class="btn btn-primary btn-lg" href="https://dokkai-labo.tokyo/kobetsuonline01/"&gt;合格力を鍛える個別指導の詳細を見る&lt;/a&gt;&lt;br /&gt;
&lt;a class="btn btn-outline-primary btn-lg" href="https://dokkai-labo.tokyo/blog/161214/"&gt;読解ラボの指導方針を確認する&lt;/a&gt;&lt;/div&gt;
&lt;hr class="my-3" /&gt;
&lt;div class="d-flex flex-column gap-1"&gt;&lt;a href="https://dokkai-labo.tokyo/contact/"&gt;体験授業・入塾相談のお申し込み&lt;/a&gt;&lt;br /&gt;
&lt;a href="https://dokkai-labo.tokyo/blog/"&gt;中学受験国語の攻略コラム一覧&lt;/a&gt;&lt;br /&gt;
&lt;a href="https://dokkai-labo.tokyo/profile/"&gt;代表講師プロフィール&lt;/a&gt;&lt;br /&gt;
&lt;a href="https://dokkai-labo.tokyo/access/"&gt;教室へのアクセス&lt;/a&gt;&lt;/div&gt;
&lt;/div&gt;
```
</t>
  </si>
  <si>
    <t xml:space="preserve">以下のページは「スニペット整合性」（本文と title/meta/H1/冒頭文）が弱い可能性があります。
まず【本文】を確認し、想定読者・悩み・解決範囲を把握してください。
そのうえで、GSCの主要クエリ（表示回数上位）を根拠に、
「検索意図に対して、タイトル/メタ/H1/冒頭120字がズレている点」を特定し、
ズレを解消するための修正案（タイトル/メタ/H1/冒頭）を提示してください。
※本文の“大改修”は前提にしません（必要なら追記ブロックは最大1つまで）。
【URL】https://eigo-rewrite.com/column/stage1-3-1/
【ページ分類】MC
【ページ分類の略語（このプロンプト内の定義）】
TP = トップページ（ホーム/サイトの入口）
SP = サービスページ（講座・コース・申込導線）
MC = メインコラム（コラム/解説/勉強法など集客記事）
SC = サブコラム（MCやSPを補強するための補助コラム※サイト定義に合わせて判断）
NW = ニュース/お知らせ（運用上は改善対象外として除外）
ST = 企業情報等のSEO対策を行わないこ固定ページ（運用上は改善対象外として除外）
- / 空欄 / 未分類 = 未分類（このスクリプトでは改善対象外として除外）
※未分類（空欄 / "-" / "未分類"）は作業対象に含めません。
【現状（スニペット要素）】
- タイトル：一般動詞とbe動詞の違い｜Do/Areの見分けと誤答例｜中1英語
- メタ：一般動詞とbe動詞の違いを「否定・疑問」で判定。notかdon’t、AreかDoを迷わない見分け方と、I am not play等の誤答例で確認。中1の最初を固める。
- H1：stage1 3-1 一般動詞の文①(一般動詞の基本)【ニュートレジャーの道案内】
- 冒頭120字：「don’t と isn’t、どっち？」 「（ ）you like music?」で Are を入れて×。 「私はバスケをしません」を I am not play と書いてしまう。 この3つは別々に見えますが、つまずく場所は同じです。 この
【GSC主要クエリ（表示回数上位50件）】
- are is 違い｜表示35｜CTR 0.00%｜順位12.3
- doとは｜表示35｜CTR 0.00%｜順位1.0
- are do 違い｜表示27｜CTR 0.00%｜順位10.3
- don'tとisn'tの違い｜表示20｜CTR 0.00%｜順位2.0
- do 意味｜表示16｜CTR 0.00%｜順位4.8
- be動詞とdoの違い｜表示7｜CTR 0.00%｜順位1.0
- isとdoesの違い｜表示7｜CTR 0.00%｜順位1.0
- do are 違い｜表示6｜CTR 0.00%｜順位12.7
- don't you aren't you 違い｜表示6｜CTR 0.00%｜順位1.0
- do意味｜表示6｜CTR 0.00%｜順位4.2
- am not don't 違い｜表示5｜CTR 0.00%｜順位8.4
- aren't don't 違い｜表示5｜CTR 0.00%｜順位11.8
- areとisの違い｜表示5｜CTR 0.00%｜順位12.2
- don't 品詞｜表示5｜CTR 0.00%｜順位1.0
- isとdoの使い分け｜表示5｜CTR 0.00%｜順位1.0
- 一般動詞と動詞の違い｜表示5｜CTR 0.00%｜順位1.0
- doesとisの違い｜表示4｜CTR 0.00%｜順位1.0
- are you と do you の違い｜表示3｜CTR 0.00%｜順位1.0
- are you とdo youの違い 中学生｜表示3｜CTR 0.00%｜順位1.0
- do be動詞 使い分け｜表示3｜CTR 0.00%｜順位1.0
- do とは｜表示3｜CTR 0.00%｜順位1.0
- does is 使い分け｜表示3｜CTR 0.00%｜順位1.0
- does is 違い｜表示3｜CTR 0.00%｜順位1.0
- doとbe動詞の違い｜表示3｜CTR 0.00%｜順位1.0
- doの意味｜表示3｜CTR 0.00%｜順位4.0
- 英語 動詞 ルール｜表示3｜CTR 0.00%｜順位1.0
- areとdoの違い｜表示2｜CTR 0.00%｜順位28.0
- do are｜表示2｜CTR 0.00%｜順位6.5
- do you not 意味｜表示2｜CTR 0.00%｜順位3.0
- doで聞かれた時の答え方｜表示2｜CTR 0.00%｜順位1.0
- doとamの違い｜表示2｜CTR 0.00%｜順位9.5
- doとdidの違い｜表示2｜CTR 0.00%｜順位1.0
- is does 違い｜表示2｜CTR 0.00%｜順位1.0
- no i don ' t｜表示2｜CTR 0.00%｜順位1.0
- 一般動詞の疑問文とbe動詞の疑問文の違い｜表示2｜CTR 0.00%｜順位1.0
- am do｜表示1｜CTR 0.00%｜順位15.0
- amとdoの違い｜表示1｜CTR 0.00%｜順位3.0
- are do｜表示1｜CTR 0.00%｜順位1.0
- are do違い｜表示1｜CTR 0.00%｜順位11.0
- are you do you 使い分け｜表示1｜CTR 0.00%｜順位1.0
- are you do you 違い｜表示1｜CTR 0.00%｜順位2.0
- are youとdo youの違い｜表示1｜CTR 0.00%｜順位1.0
- are と is の違い｜表示1｜CTR 0.00%｜順位11.0
- aren't you don't you 違い｜表示1｜CTR 0.00%｜順位1.0
- be 過去分詞 to do｜表示1｜CTR 0.00%｜順位2.0
- be動詞 一般動詞 使い分け 問題｜表示1｜CTR 0.00%｜順位1.0
- be動詞がいるときといらないとき｜表示1｜CTR 0.00%｜順位3.0
- be動詞とdo 使い分け｜表示1｜CTR 0.00%｜順位1.0
- be動詞と動詞 一緒に使う｜表示1｜CTR 0.00%｜順位1.0
- be動詞の疑問文｜表示1｜CTR 0.00%｜順位3.0
【参考：代表語（自動抽出）】are
【出力（必ずこの順）】
1) 本文の要約（想定読者・悩み・解決）
2) 検索意図の整理（主要クエリから2〜3パターン）
3) 不一致の指摘（タイトル/メタ/H1/冒頭のどこがズレているか）
4) 修正方針（“どの意図に寄せるか”を1つに決める）
5) 修正案（すべてコードブロック）
   - タイトル案3つ（全角35字前後＋56字以上の網羅型を1つ）
   - メタ案3つ（全角90字前後）
   - H1案2つ
   - 冒頭120字（2案：&lt;p&gt;で開始）
【禁則ワード（シート連動）】
以下の【禁則ワード】は、タイトル/メタ/導入文/見出し/本文のいずれにも原則使用しないでください。
言い換えが必要な場合は、自然な日本語に置換してください。
【禁則ワード】
- 崩れ
- 型
- 迷い
- 保留
- 固定
- 手順
- 立て直
- 最短
- 結論だけ
- 乱れ
- 三点確認
- 内部リンク
- 導線
- 設計
- 刺
- まず結論
- 整え
- 押し付けない案内
- 統一
- 次の一手
- 失点
- 確定
- サブコラム
- 30秒
- 1分
- CV
- 網羅
【本文】
```html
&lt;p&gt;&lt;iframe title="YouTube video player" src="https://www.youtube.com/embed/yvA9Hq4ij-k" width="560" height="315" frameborder="0" allowfullscreen="allowfullscreen"&gt;&lt;span data-mce-type="bookmark" style="display: inline-block; width: 0px; overflow: hidden; line-height: 0;" class="mce_SELRES_start"&gt;&lt;/span&gt;&lt;/iframe&gt;&lt;/p&gt;
&lt;p&gt;「don’t と isn’t、どっち？」&lt;br /&gt;
「（　）you like music?」で &lt;strong&gt;Are&lt;/strong&gt; を入れて×。&lt;br /&gt;
「私はバスケをしません」を &lt;strong&gt;I am not play&lt;/strong&gt; と書いてしまう。&lt;br /&gt;
この3つは別々に見えますが、つまずく場所は同じです。&lt;strong&gt;この文で“動詞として働いている語”がどれか&lt;/strong&gt;が見えていないだけ。&lt;/p&gt;
&lt;p&gt;英語は、&lt;strong&gt;動詞が2つ並ぶ形&lt;/strong&gt;を基本的に取りません。&lt;br /&gt;
だから &lt;strong&gt;Are you like ～&lt;/strong&gt; や &lt;strong&gt;I am not play&lt;/strong&gt; のような形が出たら、文のどこかで &lt;strong&gt;be動詞&lt;/strong&gt; と &lt;strong&gt;一般動詞&lt;/strong&gt; が混ざっています。&lt;br /&gt;
ここが整理できると、空欄補充・並べ替え・英作文でのミスが一気に減ります。&lt;/p&gt;
&lt;p&gt;このページでは、テストでよく出る判定を&lt;strong&gt;2つ&lt;/strong&gt;に絞って、文末まで見て決める練習をします。&lt;/p&gt;
&lt;ul&gt;
&lt;li&gt;&lt;strong&gt;否定&lt;/strong&gt;：&lt;strong&gt;not&lt;/strong&gt; を使う文か、&lt;strong&gt;don’t&lt;/strong&gt; を使う文か（don’t / isn’t の違い）&lt;/li&gt;
&lt;li&gt;&lt;strong&gt;疑問&lt;/strong&gt;：&lt;strong&gt;Are&lt;/strong&gt; で始まる文か、&lt;strong&gt;Do&lt;/strong&gt; で始まる文か（Are you / Do you の違い）&lt;/li&gt;
&lt;/ul&gt;
&lt;p&gt;ポイントは、主語（you など）だけで決めないこと。&lt;br /&gt;
&lt;strong&gt;文末まで読んで、一般動詞があるか&lt;/strong&gt;を先に確認します。一般動詞があれば &lt;strong&gt;Do&lt;/strong&gt; 系、なければ &lt;strong&gt;be動詞&lt;/strong&gt;。この判定ができれば、&lt;strong&gt;don’t&lt;/strong&gt;・&lt;strong&gt;Do&lt;/strong&gt;・答え方まで一本でつながります。&lt;/p&gt;
&lt;p&gt;NEW TREASURE STAGE1 の文法事項・Lesson一覧の全体像は、&lt;strong&gt;&lt;a href="https://eigo-rewrite.com/column/hub_stage1/"&gt;NEW TREASURE STAGE1｜中1英文法 総括＋Lesson一覧（全体像はこちら）&lt;/a&gt;&lt;/strong&gt;で確認できます。&lt;br /&gt;
前回までの be動詞の文と比べながら、一般動詞の語順・否定・疑問・答え方を、誤答例つきで確認していきます。&lt;/p&gt;
&lt;p&gt;&lt;img decoding="async" fetchpriority="high" class="alignnone wp-image-407" src="https://eigo-rewrite.com/wp-content/uploads/2023/05/スライド用-1-300x169.jpg" alt="" width="1014" height="571" srcset="https://eigo-rewrite.com/wp-content/uploads/2023/05/スライド用-1-300x169.jpg 300w, https://eigo-rewrite.com/wp-content/uploads/2023/05/スライド用-1-1024x576.jpg 1024w, https://eigo-rewrite.com/wp-content/uploads/2023/05/スライド用-1-768x432.jpg 768w, https://eigo-rewrite.com/wp-content/uploads/2023/05/スライド用-1-320x180.jpg 320w, https://eigo-rewrite.com/wp-content/uploads/2023/05/スライド用-1.jpg 1280w" sizes="(max-width: 1014px) 100vw, 1014px" /&gt;&lt;/p&gt;
&lt;p&gt;まず一般動詞で「何々する」ある動作をするとか、状態を表す動詞になっていく訳ですが、&lt;br /&gt;
&lt;span style="color: #0000ff;"&gt;前回までと異なるのはその語順と訳し方になります。&lt;/span&gt;&lt;br /&gt;
一般動詞でも最初に主語がくるという点は変わりありません。&lt;br /&gt;
次に、今までbe動詞があった所に今度は一般動詞がやってきます。&lt;br /&gt;
ここが「何々する」にあたる所になります。&lt;br /&gt;
そして、次に”basketball”のようにここの部分に目的語と呼ばれる「何々を」表す名詞がきます。&lt;br /&gt;
日本語ですと、普通「私はバスケットボールをする」という語順になりますが、&lt;br /&gt;
英語では「私はするバスケットボールを」というふうに、&lt;strong&gt;「誰が」「する」「何を」という語順になります。&lt;/strong&gt;&lt;br /&gt;
普段日本語を使っていると、どうしても単語を思い浮かべて”I basketball play”と並べたくなってしまいますが、ここはグッとこらえて英語では順番が違うんだ、という事を認識して「誰が」「する」「何を」という語順で表していきましょう。&lt;br /&gt;
さらに、こちらの”every Monday”です。&lt;br /&gt;
”every”は「毎なんとか」、「いつもの何とか」という意味で、”Monday”は「月曜日」ですから、「これは毎週月曜日に」と言っています。&lt;br /&gt;
これも日本語ですと、「私は毎週月曜日にバスケットボールをする。」という語順で書く訳ですが、英語で時間を表す語句というのは基本的に「誰が」「する」「何を」のあとの文の最後にきます。&lt;br /&gt;
&lt;span style="color: #ff0000;"&gt;ここの語順というのが日本語と違いますからよく間違えてしまう点です。&lt;/span&gt;&lt;br /&gt;
なので、最初に「誰が」、次に「する」、それから「何を」がきて、またあとで出てきますが&lt;br /&gt;
「一生懸命勉強する」「早く起きる」のような「どのように」というのが「何を」のあとにきます。&lt;br /&gt;
さらに、そのあとに「場所」がきて、最後に「時間」となり、このような語順で書く事が一般的です。&lt;br /&gt;
ですので、中学1年生のうちに「誰が」「する」「何を」「場所」「時間」&lt;br /&gt;
この順番に当てはめて英文を作っていくという感覚が出来てくると中学校2年生以降の学習もスムーズになります。今回はこの文になっていますが、「私は する バスケットボールを 毎週月曜日」という語順を是非意識して覚えて下さい。&lt;br /&gt;
&lt;!-- 読解強化講座 --&gt;&lt;/p&gt;
&lt;div style="border: 2px solid #ff6600; background-color: #fff0e0; padding: 10px; display: flex; align-items: center; justify-content: center; margin-bottom: 10px;"&gt;
&lt;p&gt;&lt;img decoding="async" style="max-width: 100px; height: auto; margin-right: 10px;" src="https://eigo-rewrite.com/wp-content/uploads/2020/06/logo_tate-1.png" alt="Re-Writeのロゴ" /&gt;&lt;/p&gt;
&lt;div&gt;
&lt;p style="margin: 5px 0;"&gt;【読解強化講座】：速読・精読の力を育て、自校作成校の難解長文に対応する読解力を養成します。&lt;/p&gt;
&lt;p&gt;&lt;a style="background-color: #ff6600; color: white; padding: 5px 10px; text-align: center; text-decoration: none; display: inline-block; font-size: 14px;" href="https://eigo-rewrite.com/dokkaikyouka/"&gt;詳細を見る&lt;/a&gt;&lt;/p&gt;
&lt;/div&gt;
&lt;/div&gt;
&lt;p&gt;二つ目の文にいきます。&lt;br /&gt;
be動詞の文ではbe動詞の直後に”not”を付ければ否定文になっていましたが、&lt;br /&gt;
&lt;span style="color: #0000ff;"&gt;一般動詞ではこの一般動詞のあとに”not”を付けるというルールはないです。&lt;/span&gt;&lt;br /&gt;
”I”が主語になっていて、”play”が一般動詞で”basketball”が「何々を」にあたります。&lt;br /&gt;
この語順自体は同じですが、否定文にする時はここに”don’t”という単語を入れています。&lt;br /&gt;
もちろん”don&amp;#8217;t”は”do”という本来助動詞ですが、”do”のあとに”not”付けて”do not”と書いてもいいんですが、一般的には短縮形にして”don’t”と発音します。&lt;br /&gt;
中1の最初にやってしまうのが、”I am not play”と書いてしまったりここが”you”だったら”you aren’t play”と書いてしまう間違いが多発します。&lt;br /&gt;
なんでここが”I am not”はダメで”you are not play”はダメなのかという話ですが、&lt;br /&gt;
&lt;strong&gt;基本的に英語は一文に動詞は一つまでしかあってはいけません。&lt;/strong&gt;&lt;br /&gt;
なので、ここに”I am not play”と書いてしまうと、be動詞と一般動詞で動詞が二つになってしまいます。根本の英語のルールに違反してしまうので、ここはbe動詞の”am not”ではなく”don’t”という言葉を使っていきます。&lt;br /&gt;
ですので、同様に疑問文の場合もbe動詞でしたら”Are you”とか”Am I”とか”Is he”でよかったんですが、ここの”like”これが一般動詞です。&lt;br /&gt;
「好きだ」というのは日本語では動詞のように聞こえないですが、最初のうちはこれが動詞であると分かるように「好む」という日本語で考えておきましょう。&lt;br /&gt;
こちらの”like”というのが一般動詞になっていますから、&lt;br /&gt;
ここも”Are you”にしてしまうとbe動詞と一般動詞で動詞が二つになってしまいます。&lt;br /&gt;
ですから、ここは”Are you”ではなくて”Do you”という形を使います。&lt;br /&gt;
最初の定期テストですと、ここの”don’t”が空欄になっている。&lt;br /&gt;
ここの”Do”が空欄になっているという事が多くあります。&lt;br /&gt;
その際に、この”you”だけ見てしまうと”Are you”と書いてしまうので、そうではなくて、空欄補充の際は必ず最後まで読んで、この一文の中に一般動詞があるのかないのか、という事を見ていきます。&lt;br /&gt;
ここに一般動詞があるのであれば、もちろん”Do you”という形で疑問文にする必要がありますし、もしここに一般動詞がない、例えば”you student”という形であれば、”Are you are student?”というふうにbe動詞を使います。&lt;br /&gt;
&lt;span style="color: #ff0000;"&gt;中学校1年生のうちに必ず文末まで読んでから空欄を埋める、文末まで読んでから全体の意味を捉えるという事を練習しておきましょう。&lt;/span&gt;&lt;/p&gt;
&lt;p&gt;答え方になります。&lt;br /&gt;
be動詞で聞かれた際はbe動詞で答えました。&lt;br /&gt;
今後も英語の学習で同じルールがずっと登場しますが、&lt;strong&gt;基本的には聞かれた言葉で答えるというのが原則になります。&lt;/strong&gt;&lt;br /&gt;
ですので、今回は”Do”で聞かれたので”Yes, I do.”と”Do”で答えます。&lt;br /&gt;
”No”の時も”Do”で聞かれたので”No, I don’t.”という形で答えます。&lt;br /&gt;
このように、一般動詞というものが使われている文ですと、今までのようにbe動詞を使う事がなく、否定分の”don’t”だったり疑問文では”Do you”という形で聞いていきます。&lt;br /&gt;
&lt;span style="color: #0000ff;"&gt;前回までのbe動詞の文との違いをよく意識して練習問題集で頑張っていって下さい。&lt;/span&gt;&lt;br /&gt;
それでは以上になります。&lt;/p&gt;
&lt;table style="width: 100%; border-collapse: collapse;"&gt;
&lt;tbody&gt;
&lt;tr style="background-color: #dd8500; color: white;"&gt;
&lt;th&gt;項目&lt;/th&gt;
&lt;th&gt;内容&lt;/th&gt;
&lt;/tr&gt;
&lt;tr style="background-color: #f0b464; color: black;"&gt;
&lt;td&gt;このセクションで学ぶこと&lt;/td&gt;
&lt;td&gt;
&lt;ul&gt;
&lt;li&gt;一般動詞と be動詞の違い（be動詞は「特殊な動詞」）&lt;/li&gt;
&lt;li&gt;一般動詞の肯定文・否定文・疑問文の基本パターン&lt;/li&gt;
&lt;li&gt;語順「誰が・する・何を・場所・時間」の感覚&lt;/li&gt;
&lt;li&gt;Do / don’t を使った否定文・疑問文と答え方&lt;/li&gt;
&lt;/ul&gt;
&lt;/td&gt;
&lt;/tr&gt;
&lt;tr style="background-color: #ffffff; color: black;"&gt;
&lt;td&gt;一般動詞の語順&lt;/td&gt;
&lt;td&gt;
&lt;ul&gt;
&lt;li&gt;英語の語順は &lt;strong&gt;「誰が（主語）」「する（一般動詞）」「何を（目的語）」&lt;/strong&gt;&lt;/li&gt;
&lt;li&gt;例：I play basketball every Monday.&lt;br /&gt;
「私は バスケットボールを する 毎週月曜日に」&lt;/li&gt;
&lt;li&gt;日本語は「私はバスケットボールをする」だが、英語は「誰が・する・何を」と順番が逆になりやすい部分に注意&lt;/li&gt;
&lt;/ul&gt;
&lt;/td&gt;
&lt;/tr&gt;
&lt;tr style="background-color: #f0b464; color: black;"&gt;
&lt;td&gt;場所・時間の位置&lt;/td&gt;
&lt;td&gt;
&lt;ul&gt;
&lt;li&gt;基本の並び：&lt;strong&gt;誰が → する → 何を → 場所 → 時間&lt;/strong&gt;&lt;/li&gt;
&lt;li&gt;例：I study English at home every morning.&lt;/li&gt;
&lt;li&gt;Lesson3-1 では especially 「時間（every Monday など）」が文末にくることを意識する&lt;/li&gt;
&lt;/ul&gt;
&lt;/td&gt;
&lt;/tr&gt;
&lt;tr style="background-color: #ffffff; color: black;"&gt;
&lt;td&gt;一般動詞の否定文&lt;/td&gt;
&lt;td&gt;
&lt;ul&gt;
&lt;li&gt;be動詞：I am not a student. のように be動詞のあとに not&lt;/li&gt;
&lt;li&gt;一般動詞：&lt;strong&gt;一般動詞の前に don’t / doesn’t を置く&lt;/strong&gt;&lt;/li&gt;
&lt;li&gt;例：I don’t play basketball.&lt;/li&gt;
&lt;li&gt;I am not play. / You aren’t play. のように &lt;strong&gt;be動詞＋一般動詞&lt;/strong&gt; は✕&lt;/li&gt;
&lt;/ul&gt;
&lt;/td&gt;
&lt;/tr&gt;
&lt;tr style="background-color: #f0b464; color: black;"&gt;
&lt;td&gt;「動詞は一文に基本1つ」のルール&lt;/td&gt;
&lt;td&gt;
&lt;ul&gt;
&lt;li&gt;英語は &lt;strong&gt;一文に動詞は原則1つ&lt;/strong&gt;（be動詞か一般動詞のどちらか）&lt;/li&gt;
&lt;li&gt;例：I am not play. → be動詞(am) と 一般動詞(play) の2つでルール違反&lt;/li&gt;
&lt;li&gt;一般動詞のときは「am / are / is」ではなく do / don’t / does / doesn’t を使う&lt;/li&gt;
&lt;/ul&gt;
&lt;/td&gt;
&lt;/tr&gt;
&lt;tr style="background-color: #ffffff; color: black;"&gt;
&lt;td&gt;一般動詞の疑問文&lt;/td&gt;
&lt;td&gt;
&lt;ul&gt;
&lt;li&gt;be動詞：Are you a student? など、be動詞を前に出す&lt;/li&gt;
&lt;li&gt;一般動詞：&lt;strong&gt;Do + 主語 + 一般動詞… ?&lt;/strong&gt;&lt;/li&gt;
&lt;li&gt;例：Do you like soccer?&lt;/li&gt;
&lt;li&gt;「like」は動詞なので、Are you like soccer? ではなく Do you like soccer? にする&lt;/li&gt;
&lt;/ul&gt;
&lt;/td&gt;
&lt;/tr&gt;
&lt;tr style="background-color: #f0b464; color: black;"&gt;
&lt;td&gt;疑問文への答え方&lt;/td&gt;
&lt;td&gt;
&lt;ul&gt;
&lt;li&gt;&lt;strong&gt;聞かれた言葉で答える&lt;/strong&gt; のが原則&lt;/li&gt;
&lt;li&gt;Do で聞かれたら Do で返す：&lt;br /&gt;
Do you play basketball? → Yes, I do. / No, I don’t.&lt;/li&gt;
&lt;li&gt;be動詞で聞かれたら be動詞で返す：&lt;br /&gt;
Are you a student? → Yes, I am. / No, I’m not.&lt;/li&gt;
&lt;/ul&gt;
&lt;/td&gt;
&lt;/tr&gt;
&lt;tr style="background-color: #ffffff; color: black;"&gt;
&lt;td&gt;空欄補充のコツ&lt;/td&gt;
&lt;td&gt;
&lt;ul&gt;
&lt;li&gt;主語だけ見て「Are you ～?」と決め付けない&lt;/li&gt;
&lt;li&gt;&lt;strong&gt;必ず文末まで読んで、一般動詞があるかどうか確認する&lt;/strong&gt;&lt;/li&gt;
&lt;li&gt;一般動詞があれば Do / don’t 系、なければ be動詞を使う&lt;/li&gt;
&lt;/ul&gt;
&lt;/td&gt;
&lt;/tr&gt;
&lt;/tbody&gt;
&lt;/table&gt;
&lt;p&gt;&amp;nbsp;&lt;/p&gt;
&lt;style&gt; .show-answer-btn { background:#DD8500; color:white; padding:5px 10px; cursor:pointer; border:none; } &lt;/style&gt;
&lt;table style="width: 100%; border-collapse: collapse;"&gt;
&lt;tbody&gt;
&lt;tr style="background-color: #dd8500; color: white;"&gt;
&lt;th&gt;No.&lt;/th&gt;
&lt;th&gt;問題&lt;/th&gt;
&lt;/tr&gt;
&lt;p&gt;&lt;!-- Q1 --&gt;&lt;/p&gt;
&lt;tr style="background-color: #f0b464; color: black;"&gt;
&lt;td&gt;1&lt;/td&gt;
&lt;td&gt;一般動詞についての説明として、本文の内容に最も近いものはどれ？&lt;br /&gt;
A. be動詞とまったく同じ使い方をする動詞&lt;br /&gt;
B. 英語でよく使われる、動作や状態を表すふつうの動詞&lt;br /&gt;
C. 疑問文にしか使えない特殊な動詞&lt;br /&gt;
D. 名詞の一種で、主語の前に置く語&lt;br /&gt;
&lt;button class="show-answer-btn"&gt;正解を見る&lt;/button&gt; &lt;span id="qa1" style="display: none; font-weight: bold; color: #d60000;"&gt;正解：B&lt;/span&gt;&lt;/td&gt;
&lt;/tr&gt;
&lt;p&gt;&lt;!-- Q2 --&gt;&lt;/p&gt;
&lt;tr style="background-color: #ffffff; color: black;"&gt;
&lt;td&gt;2&lt;/td&gt;
&lt;td&gt;「私は毎週月曜日にバスケットボールをする。」に対応する英語の語順として正しいのはどれ？&lt;br /&gt;
A. I basketball play every Monday.&lt;br /&gt;
B. I play every Monday basketball.&lt;br /&gt;
C. I play basketball every Monday.&lt;br /&gt;
D. Every Monday basketball I play.&lt;br /&gt;
&lt;button class="show-answer-btn"&gt;正解を見る&lt;/button&gt; &lt;span id="qa2" style="display: none; font-weight: bold; color: #d60000;"&gt;正解：C&lt;/span&gt;&lt;/td&gt;
&lt;/tr&gt;
&lt;p&gt;&lt;!-- Q3 --&gt;&lt;/p&gt;
&lt;tr style="background-color: #f0b464; color: black;"&gt;
&lt;td&gt;3&lt;/td&gt;
&lt;td&gt;一般動詞の文の基本的な並びとして、本文の説明に合うものはどれ？&lt;br /&gt;
A. 何を → する → 誰が&lt;br /&gt;
B. 誰が → する → 何を&lt;br /&gt;
C. する → 誰が → 何を&lt;br /&gt;
D. 誰が → 何を → する&lt;br /&gt;
&lt;button class="show-answer-btn"&gt;正解を見る&lt;/button&gt; &lt;span id="qa3" style="display: none; font-weight: bold; color: #d60000;"&gt;正解：B&lt;/span&gt;&lt;/td&gt;
&lt;/tr&gt;
&lt;p&gt;&lt;!-- Q4 --&gt;&lt;/p&gt;
&lt;tr style="background-color: #ffffff; color: black;"&gt;
&lt;td&gt;4&lt;/td&gt;
&lt;td&gt;次のうち、一般動詞の否定文として正しいものはどれ？&lt;br /&gt;
A. I am not play basketball.&lt;br /&gt;
B. I don’t play basketball.&lt;br /&gt;
C. I am play not basketball.&lt;br /&gt;
D. I not play basketball am.&lt;br /&gt;
&lt;button class="show-answer-btn"&gt;正解を見る&lt;/button&gt; &lt;span id="qa4" style="display: none; font-weight: bold; color: #d60000;"&gt;正解：B&lt;/span&gt;&lt;/td&gt;
&lt;/tr&gt;
&lt;p&gt;&lt;!-- Q5 --&gt;&lt;/p&gt;
&lt;tr style="background-color: #f0b464; color: black;"&gt;
&lt;td&gt;5&lt;/td&gt;
&lt;td&gt;本文で強調されていた、「英語は一文に基本いくつまで動詞を置いてよいか」というルールとして正しいものはどれ？&lt;br /&gt;
A. いくつでもよい&lt;br /&gt;
B. 2つまでならよい&lt;br /&gt;
C. 1つまで&lt;br /&gt;
D. 3つまでならよい&lt;br /&gt;
&lt;button class="show-answer-btn"&gt;正解を見る&lt;/button&gt; &lt;span id="qa5" style="display: none; font-weight: bold; color: #d60000;"&gt;正解：C&lt;/span&gt;&lt;/td&gt;
&lt;/tr&gt;
&lt;p&gt;&lt;!-- Q6 --&gt;&lt;/p&gt;
&lt;tr style="background-color: #ffffff; color: black;"&gt;
&lt;td&gt;6&lt;/td&gt;
&lt;td&gt;次のうち、「あなたはサッカーが好きですか。」として本文のルールに合っている疑問文はどれ？&lt;br /&gt;
A. Are you like soccer?&lt;br /&gt;
B. Do you like soccer?&lt;br /&gt;
C. Do you are like soccer?&lt;br /&gt;
D. Like you soccer?&lt;br /&gt;
&lt;button class="show-answer-btn"&gt;正解を見る&lt;/button&gt; &lt;span id="qa6" style="display: none; font-weight: bold; color: #d60000;"&gt;正解：B&lt;/span&gt;&lt;/td&gt;
&lt;/tr&gt;
&lt;p&gt;&lt;!-- Q7 --&gt;&lt;/p&gt;
&lt;tr style="background-color: #f0b464; color: black;"&gt;
&lt;td&gt;7&lt;/td&gt;
&lt;td&gt;「Do you play tennis?」と聞かれたときの答えとして本文のルールに合っているものはどれ？&lt;br /&gt;
A. Yes, I am. / No, I’m not.&lt;br /&gt;
B. Yes, I do. / No, I don’t.&lt;br /&gt;
C. Yes, I play. / No, I don’t play.&lt;br /&gt;
D. Yes, I can. / No, I can’t.&lt;br /&gt;
&lt;button class="show-answer-btn"&gt;正解を見る&lt;/button&gt; &lt;span id="qa7" style="display: none; font-weight: bold; color: #d60000;"&gt;正解：B&lt;/span&gt;&lt;/td&gt;
&lt;/tr&gt;
&lt;p&gt;&lt;!-- Q8 --&gt;&lt;/p&gt;
&lt;tr style="background-color: #ffffff; color: black;"&gt;
&lt;td&gt;8&lt;/td&gt;
&lt;td&gt;空欄補充問題で「（　　　）you like music?」とあり、文末に like という一般動詞があるとき、本文の考え方に合うのはどれ？&lt;br /&gt;
A. 一般動詞があるので &lt;strong&gt;Do&lt;/strong&gt; を入れる&lt;br /&gt;
B. 一般動詞があるので &lt;strong&gt;Are&lt;/strong&gt; を入れる&lt;br /&gt;
C. be動詞がないので何も入れない&lt;br /&gt;
D. 主語が you なのでどちらでもよい&lt;br /&gt;
&lt;button class="show-answer-btn"&gt;正解を見る&lt;/button&gt; &lt;span id="qa8" style="display: none; font-weight: bold; color: #d60000;"&gt;正解：A&lt;/span&gt;&lt;/td&gt;
&lt;/tr&gt;
&lt;p&gt;&lt;!-- Q9 --&gt;&lt;/p&gt;
&lt;tr style="background-color: #f0b464; color: black;"&gt;
&lt;td&gt;9&lt;/td&gt;
&lt;td&gt;本文で「主語だけ見て判断してはいけない」と言っていた理由として最も近いものはどれ？&lt;br /&gt;
A. 主語のスペルミスが多いから&lt;br /&gt;
B. 文末に一般動詞があるかどうかで、Do 系か be動詞系かが決まるから&lt;br /&gt;
C. 主語はいつも省略されるから&lt;br /&gt;
D. 主語は意味に関係ないから&lt;br /&gt;
&lt;button class="show-answer-btn"&gt;正解を見る&lt;/button&gt; &lt;span id="qa9" style="display: none; font-weight: bold; color: #d60000;"&gt;正解：B&lt;/span&gt;&lt;/td&gt;
&lt;/tr&gt;
&lt;p&gt;&lt;!-- Q10 --&gt;&lt;/p&gt;
&lt;tr style="background-color: #ffffff; color: black;"&gt;
&lt;td&gt;10&lt;/td&gt;
&lt;td&gt;一般動詞の文と be動詞の文の違いとして、本文の説明に最も合っているものはどれ？&lt;br /&gt;
A. be動詞は「特殊な動詞」で、一般動詞とは疑問文・否定文の作り方が違う&lt;br /&gt;
B. be動詞と一般動詞は完全に同じルールで使う&lt;br /&gt;
C. 一般動詞では don’t を絶対に使ってはいけない&lt;br /&gt;
D. be動詞は三人称単数のときしか使えない&lt;br /&gt;
&lt;button class="show-answer-btn"&gt;正解を見る&lt;/button&gt; &lt;span id="qa10" style="display: none; font-weight: bold; color: #d60000;"&gt;正解：A&lt;/span&gt;&lt;/td&gt;
&lt;/tr&gt;
&lt;/tbody&gt;
&lt;/table&gt;
&lt;p&gt;&lt;!-- 大学受験英作文講座 --&gt;&lt;/p&gt;
&lt;div style="border: 2px solid #ff6600; background-color: #fff0e0; padding: 10px; display: flex; align-items: center; justify-content: center;"&gt;
&lt;p&gt;&lt;img decoding="async" style="max-width: 100px; height: auto; margin-right: 10px;" src="https://eigo-rewrite.com/wp-content/uploads/2020/06/logo_tate-1.png" alt="Re-Writeのロゴ" /&gt;&lt;/p&gt;
&lt;div&gt;
&lt;p style="margin: 5px 0;"&gt;【大学受験英作文講座】：和文英訳・自由英作文を段階的に練習し、伝わる英作文の構築力を育成します。&lt;/p&gt;
&lt;p&gt;&lt;a style="background-color: #ff6600; color: white; padding: 5px 10px; text-align: center; text-decoration: none; display: inline-block; font-size: 14px;" href="https://eigo-rewrite.com/kobetsueisakubun/"&gt;詳細を見る&lt;/a&gt;&lt;/p&gt;
&lt;/div&gt;
&lt;/div&gt;
```
</t>
  </si>
  <si>
    <t xml:space="preserve">以下のページは「スニペット整合性」（本文と title/meta/H1/冒頭文）が弱い可能性があります。
まず【本文】を確認し、想定読者・悩み・解決範囲を把握してください。
そのうえで、GSCの主要クエリ（表示回数上位）を根拠に、
「検索意図に対して、タイトル/メタ/H1/冒頭120字がズレている点」を特定し、
ズレを解消するための修正案（タイトル/メタ/H1/冒頭）を提示してください。
※本文の“大改修”は前提にしません（必要なら追記ブロックは最大1つまで）。
【URL】https://eigo-rewrite.com/column/stage2-lesson3-2/
【ページ分類】MC
【ページ分類の略語（このプロンプト内の定義）】
TP = トップページ（ホーム/サイトの入口）
SP = サービスページ（講座・コース・申込導線）
MC = メインコラム（コラム/解説/勉強法など集客記事）
SC = サブコラム（MCやSPを補強するための補助コラム※サイト定義に合わせて判断）
NW = ニュース/お知らせ（運用上は改善対象外として除外）
ST = 企業情報等のSEO対策を行わないこ固定ページ（運用上は改善対象外として除外）
- / 空欄 / 未分類 = 未分類（このスクリプトでは改善対象外として除外）
※未分類（空欄 / "-" / "未分類"）は作業対象に含めません。
【現状（スニペット要素）】
- タイトル：SVOO（第4文型）｜to/forの使い分け｜例文と代表動詞
- メタ：SVOO（第4文型）をO1=人／O2=物の基本から例文で整理。第3文型への言い換えとto/forの目安、代表動詞まで確認。最後に10問クイズ。
- H1：STAGE2 Lesson3-2 文型 （第４文型をとる動詞)【ニュートレジャーの道案内】
- 冒頭120字：NEW TREASURE STAGE2 の文法事項・Lesson一覧の全体像は、 NEW TREASURE STAGE2｜中2英文法 総括＋Lesson一覧（全体像はこちら） で確認できます。 文法の締めくくりとして、第5文型 を学習します
【GSC主要クエリ（表示回数上位50件）】
- svoo｜表示18｜CTR 0.00%｜順位1.0
- toとforの違い 中学生｜表示15｜CTR 0.00%｜順位1.1
- svoo to for｜表示14｜CTR 0.00%｜順位4.4
- svoo to for 使い分け｜表示8｜CTR 0.00%｜順位4.6
- 第4文型をとる動詞｜表示7｜CTR 0.00%｜順位10.3
- svc svo svoo svoc｜表示6｜CTR 0.00%｜順位1.0
- 第3文型 to for 使い分け｜表示6｜CTR 0.00%｜順位1.0
- 第4文型 to for｜表示6｜CTR 0.00%｜順位2.2
- 第 三 文型 to for 使い分け｜表示5｜CTR 0.00%｜順位6.4
- 第四文型とは｜表示5｜CTR 0.00%｜順位1.0
- make svoo｜表示4｜CTR 0.00%｜順位1.0
- toとforの違い 簡単に｜表示4｜CTR 0.00%｜順位1.0
- give for to｜表示3｜CTR 0.00%｜順位3.0
- to for of 違い｜表示3｜CTR 0.00%｜順位1.0
- to for 違い｜表示3｜CTR 0.00%｜順位2.3
- to me for me 違い 中学生｜表示3｜CTR 0.00%｜順位1.0
- 文型 to for 使い分け｜表示3｜CTR 0.00%｜順位1.0
- 第三文型 to for 使い分け｜表示3｜CTR 0.00%｜順位4.7
- explain 第四文型｜表示2｜CTR 0.00%｜順位2.0
- forとtoの違い｜表示2｜CTR 0.00%｜順位3.0
- svooとは｜表示2｜CTR 0.00%｜順位1.0
- tell o o｜表示2｜CTR 0.00%｜順位1.0
- write 第四文型｜表示2｜CTR 0.00%｜順位12.0
- エスブイオーオー｜表示2｜CTR 0.00%｜順位11.5
- 第4文型とは｜表示2｜CTR 0.00%｜順位1.0
- 第三文型 第四文型 to for｜表示2｜CTR 0.00%｜順位11.0
- 第四文型 to for｜表示2｜CTR 0.00%｜順位10.0
- 第四文型を第三文型に｜表示2｜CTR 0.00%｜順位1.0
- bought to for｜表示1｜CTR 0.00%｜順位3.0
- bring to bring for 違い｜表示1｜CTR 0.00%｜順位3.0
- buy to for｜表示1｜CTR 0.00%｜順位1.0
- find 第四文型｜表示1｜CTR 0.00%｜順位4.0
- for｜表示1｜CTR 0.00%｜順位1.0
- for 4｜表示1｜CTR 0.00%｜順位8.0
- for a to｜表示1｜CTR 0.00%｜順位1.0
- for to｜表示1｜CTR 0.00%｜順位1.0
- for you to you 違い｜表示1｜CTR 0.00%｜順位1.0
- for と to の違い｜表示1｜CTR 0.00%｜順位1.0
- forは？｜表示1｜CTR 0.00%｜順位2.0
- forをとる動詞｜表示1｜CTR 0.00%｜順位1.0
- forを使う動詞｜表示1｜CTR 0.00%｜順位11.0
- give o o｜表示1｜CTR 0.00%｜順位1.0
- give o1 o2｜表示1｜CTR 0.00%｜順位1.0
- make 第四文型｜表示1｜CTR 0.00%｜順位2.0
- of her｜表示1｜CTR 0.00%｜順位1.0
- prepare to for 違い｜表示1｜CTR 0.00%｜順位3.0
- send o o｜表示1｜CTR 0.00%｜順位1.0
- svo oとは｜表示1｜CTR 0.00%｜順位1.0
- svo to for 使い分け｜表示1｜CTR 0.00%｜順位9.0
- svo 訳し方｜表示1｜CTR 0.00%｜順位1.0
【参考：代表語（自動抽出）】svoo
【出力（必ずこの順）】
1) 本文の要約（想定読者・悩み・解決）
2) 検索意図の整理（主要クエリから2〜3パターン）
3) 不一致の指摘（タイトル/メタ/H1/冒頭のどこがズレているか）
4) 修正方針（“どの意図に寄せるか”を1つに決める）
5) 修正案（すべてコードブロック）
   - タイトル案3つ（全角35字前後＋56字以上の網羅型を1つ）
   - メタ案3つ（全角90字前後）
   - H1案2つ
   - 冒頭120字（2案：&lt;p&gt;で開始）
【禁則ワード（シート連動）】
以下の【禁則ワード】は、タイトル/メタ/導入文/見出し/本文のいずれにも原則使用しないでください。
言い換えが必要な場合は、自然な日本語に置換してください。
【禁則ワード】
- 崩れ
- 型
- 迷い
- 保留
- 固定
- 手順
- 立て直
- 最短
- 結論だけ
- 乱れ
- 三点確認
- 内部リンク
- 導線
- 設計
- 刺
- まず結論
- 整え
- 押し付けない案内
- 統一
- 次の一手
- 失点
- 確定
- サブコラム
- 30秒
- 1分
- CV
- 網羅
【本文】
```html
&lt;p&gt;&lt;iframe title="YouTube video player" src="https://www.youtube.com/embed/6Xnz32ho9qw" width="560" height="315" frameborder="0" allowfullscreen="allowfullscreen"&gt;&lt;/iframe&gt;&lt;/p&gt;
&lt;p data-start="27" data-end="100"&gt;NEW TREASURE STAGE2 の文法事項・Lesson一覧の全体像は、&lt;strong&gt;&lt;a href="https://eigo-rewrite.com/column/hub_stage2/"&gt;NEW TREASURE STAGE2｜中2英文法 総括＋Lesson一覧（全体像はこちら）&lt;/a&gt;&lt;/strong&gt;で確認できます。&lt;br data-start="59" data-end="62" /&gt;文法の締めくくりとして、第5文型 を学習します。&lt;/p&gt;
&lt;p data-start="102" data-end="141" data-is-last-node="" data-is-only-node=""&gt;これまで学んだ文の形との &lt;strong data-start="114" data-end="123"&gt;違いは何か&lt;/strong&gt; に注目しながら進めていきましょう。&lt;/p&gt;
&lt;p&gt;&lt;img decoding="async" fetchpriority="high" class="alignnone wp-image-633" src="https://eigo-rewrite.com/wp-content/uploads/2023/07/スライド用-4-300x169.jpg" sizes="(max-width: 595px) 100vw, 595px" srcset="https://eigo-rewrite.com/wp-content/uploads/2023/07/スライド用-4-300x169.jpg 300w, https://eigo-rewrite.com/wp-content/uploads/2023/07/スライド用-4-1024x576.jpg 1024w, https://eigo-rewrite.com/wp-content/uploads/2023/07/スライド用-4-768x432.jpg 768w, https://eigo-rewrite.com/wp-content/uploads/2023/07/スライド用-4-320x180.jpg 320w, https://eigo-rewrite.com/wp-content/uploads/2023/07/スライド用-4.jpg 1280w" alt="" width="595" height="335" /&gt;&lt;/p&gt;
&lt;p&gt;まずこのように、「S V O O」と「O」が二つありますので、「O1」「O2」と書きました。&lt;br /&gt;
つまり「O」というのは目的語ですから、目的語になるものが二つあります。&lt;br /&gt;
つまり、動詞のあとに名詞が二つ連続して使われている文、これを&lt;span style="color: #ff0000;"&gt;第4文型&lt;/span&gt;と言います。&lt;br /&gt;
具体的に言いますと、こちら見て頂くと、「S」は「O1」に「O2」を「V」すると書いてあります。&lt;br /&gt;
&lt;span style="color: #0000ff;"&gt;「O1」というのは基本的に人を表す語句が多くて、「O2」という方は基本的に人ではないものを表す事が多いです。&lt;/span&gt;&lt;br /&gt;
具体的に見ていきますと、最初に”Maria’s father”「マリアのお父さん」という主語がありまして、次に”gave”という動詞があります。&lt;br /&gt;
次の”her”「彼女」です。これも代名詞は名詞扱いします。&lt;br /&gt;
「彼女」というのは「マリアのお父さん」とイコールではないので目的語になります。&lt;br /&gt;
そのあとにさらに”a new smartphone”「新しいスマホ」という形で名詞があります。&lt;br /&gt;
第5文型の所でも詳しく説明しますが、ここの&lt;span style="color: #ff00ff;"&gt;名詞があった時にこの直前の名詞とイコールかどうかという事を考えます。&lt;/span&gt;&lt;br /&gt;
そうすると、「彼女」と「スマホ」がイコールな訳がないので、イコールだったら「C」になる訳ですが、イコールでなければ「O」目的語なので、これが「O2」になる訳です。&lt;br /&gt;
「O1」に「O2」を「V」するですから、「マリアのお父さんは彼女に新しいスマートフォンをあげました。」という形になっています。&lt;br /&gt;
このように「人にものを何々する」という訳で使っていくのが第4文型となります。&lt;/p&gt;
&lt;p&gt;下も見てみます。&lt;br /&gt;
“Could you show me”と疑問文になっていますが、基本的に主語があって動詞があるというのは疑問文でも同じです。&lt;br /&gt;
「S」「V」があって、「あなた」と「私」はイコールではないので「O」です。&lt;br /&gt;
「私」と「写真」はイコールではないので「O2」です。&lt;br /&gt;
そうすると、「私にその写真を見せてくれませんか？」という形が出来上がります。&lt;br /&gt;
“Could you”というのが「何々してくれませんか」「して頂けませんか」というお願いを表わす文になっていました。&lt;br /&gt;
下の方も”Can you”となっていて”Could you”より”Can you”の方が柔らかいイメージがありまして、「何々してくれませんか？」というちょっと軽い感じの意味になっています。&lt;br /&gt;
こちらも主語があって動詞があって「あなた」と「私」はイコールではないので「O」です。&lt;br /&gt;
「私」と「写真」もイコールではないので「O」となりまして、「私にその写真を送ってくれませんか？」というような意味になっています。&lt;br /&gt;
このように、&lt;span style="color: #0000ff;"&gt;人にものを何々する、何々にしてあげる&lt;/span&gt;というこれを&lt;span style="color: #ff0000;"&gt;第4文型&lt;/span&gt;と言います。&lt;/p&gt;
&lt;p&gt;&lt;img decoding="async" class="alignnone wp-image-635" src="https://eigo-rewrite.com/wp-content/uploads/2023/07/スライド用2-2-300x169.jpg" sizes="(max-width: 648px) 100vw, 648px" srcset="https://eigo-rewrite.com/wp-content/uploads/2023/07/スライド用2-2-300x169.jpg 300w, https://eigo-rewrite.com/wp-content/uploads/2023/07/スライド用2-2-1024x576.jpg 1024w, https://eigo-rewrite.com/wp-content/uploads/2023/07/スライド用2-2-768x432.jpg 768w, https://eigo-rewrite.com/wp-content/uploads/2023/07/スライド用2-2-320x180.jpg 320w, https://eigo-rewrite.com/wp-content/uploads/2023/07/スライド用2-2.jpg 1280w" alt="" width="648" height="365" /&gt;&lt;/p&gt;
&lt;p&gt;さて、この第4文型というものですが、こちらが先ほど説明した「S V O O」という第4文型ですが、これを書き変えて第3文型にするという事があります。&lt;br /&gt;
つまり、「S V O」ここまでだけだと第3文型で、こちらのように「前置詞 + 名詞」が付くとこれは修飾語「M」という形でしたから、扱いとしては第3文型となります。&lt;br /&gt;
具体的に見ていきますと、こういった事です。&lt;br /&gt;
“My father”という主語があって、”bought”という動詞があって、「お父さん」と「私」はイコールじゃないので「O」です。&lt;br /&gt;
「私」と「コンピューター」もイコールではないので「O」です。&lt;br /&gt;
そうすると、「お父さんは私にコンピュータを買ってくれた。」という意味になっている訳ですが、この「O1」と「O2」というのは必ず語順が決まっています。&lt;br /&gt;
ところが、下のように”a computer”を前に出して書くという事も出来ます。&lt;br /&gt;
そうすると、「私のお父さんは買ってくれました」”a computer”「コンピューターを」となり、そのあとに”for me”と付いていて、そうすると「私のために」「私にコンピュータを買ってくれました。」というふうに書く事も出来る訳です。&lt;br /&gt;
&lt;span style="color: #0000ff;"&gt;意味としてはほとんど差はありません。&lt;/span&gt;&lt;br /&gt;
ただ、それぞれの形で「人 + もの」であれば前置詞”to”とか”for”は全く要らないんですが、&lt;span style="color: #ff0000;"&gt;ものを最初にもってきた場合は必ずここは人だけではなくて前置詞を入れます。&lt;/span&gt;&lt;br /&gt;
これが重要になってきます。&lt;br /&gt;
今回は”buy”という動詞に合わせて”for”という前置詞を使ったんですが、&lt;strong&gt;動詞によっては”for”になったり”to”になったりしてきます。&lt;/strong&gt;&lt;br /&gt;
具体的に下の文で見てみますと、こちらです。&lt;br /&gt;
「私たちの先生は話してくれました」「私たちにあるストーリーを」となっています。&lt;br /&gt;
「私たちの先生は私たちにお話をしてくれました。」という文になっている訳ですが、これが下になってくると主語、動詞、目的語で最後が”to us”という形になっています。&lt;br /&gt;
この”to”と”for”の区別というのは、基本的にはこの”for”を使う方というのは&lt;span style="color: #0000ff;"&gt;この動作をした結果この人に対して利益というか、いい事があるとか利益が出る場合に”for”を使う&lt;/span&gt;という事が多いですが、一つひとつの動詞に対してそれを全部覚えていく、あるいは当てはめていくっていうのはちょっと難しいと思います。&lt;br /&gt;
数としては”to”を使うものの方が圧倒的に多いですから、基本線は”to”を使うものだとして、まずは一旦”for”を使うものはこれとこれとこれだというのを覚えてしまって、そこからなんとなく動詞を見てみるとこういう傾向なのかなと探っていくのがいいかと思います。&lt;br /&gt;
New Treasure本体の方に一覧表のような形でこの場合は”to”を使う、この場合は”for”を使うというのが載っていますので、そちらを見ながら覚えていって下さい。&lt;br /&gt;
それではセクション2に関しては以上となります。&lt;/p&gt;
&lt;h2&gt;Lesson3 セクション2　第4文型（S V O O）まとめ&lt;/h2&gt;
&lt;table style="width: 100%; border-collapse: collapse; text-align: left;"&gt;
&lt;thead&gt;
&lt;tr style="background-color: #dd8500; color: #ffffff;"&gt;
&lt;th style="padding: 8px; border: 1px solid #ccc;"&gt;ポイント&lt;/th&gt;
&lt;th style="padding: 8px; border: 1px solid #ccc;"&gt;内容&lt;/th&gt;
&lt;/tr&gt;
&lt;/thead&gt;
&lt;tbody&gt;
&lt;tr style="background-color: #f0b464; color: #000000;"&gt;
&lt;td style="padding: 8px; border: 1px solid #ccc;"&gt;第4文型の形&lt;/td&gt;
&lt;td style="padding: 8px; border: 1px solid #ccc;"&gt;
&lt;ul&gt;
&lt;li&gt;第4文型：&lt;strong&gt;S V O&lt;sub&gt;1&lt;/sub&gt; O&lt;sub&gt;2&lt;/sub&gt;&lt;/strong&gt;（目的語が2つ並ぶ）&lt;/li&gt;
&lt;li&gt;意味：&lt;strong&gt;S は O&lt;sub&gt;1&lt;/sub&gt; に O&lt;sub&gt;2&lt;/sub&gt; を V する&lt;/strong&gt;&lt;/li&gt;
&lt;li&gt;O&lt;sub&gt;1&lt;/sub&gt;：基本的に「人」を表す語句&lt;/li&gt;
&lt;li&gt;O&lt;sub&gt;2&lt;/sub&gt;：基本的に「物・こと」を表す語句&lt;/li&gt;
&lt;/ul&gt;
&lt;/td&gt;
&lt;/tr&gt;
&lt;tr style="background-color: #ffffff; color: #000000;"&gt;
&lt;td style="padding: 8px; border: 1px solid #ccc;"&gt;例文&lt;/td&gt;
&lt;td style="padding: 8px; border: 1px solid #ccc;"&gt;
&lt;ul&gt;
&lt;li&gt;Maria’s father &lt;strong&gt;gave&lt;/strong&gt; &lt;strong&gt;her&lt;/strong&gt; &lt;strong&gt;a new smartphone&lt;/strong&gt;.&lt;br /&gt;
→「マリアのお父さんは&lt;strong&gt;彼女に&lt;/strong&gt;&lt;strong&gt;新しいスマホを&lt;/strong&gt;あげた。」&lt;/li&gt;
&lt;li&gt;Could you &lt;strong&gt;show&lt;/strong&gt; &lt;strong&gt;me&lt;/strong&gt; &lt;strong&gt;the picture&lt;/strong&gt;?&lt;br /&gt;
→「その写真を&lt;strong&gt;私に&lt;/strong&gt;見せてくれませんか。」&lt;/li&gt;
&lt;/ul&gt;
&lt;/td&gt;
&lt;/tr&gt;
&lt;tr style="background-color: #f0b464; color: #000000;"&gt;
&lt;td style="padding: 8px; border: 1px solid #ccc;"&gt;第3文型への書きかえ&lt;/td&gt;
&lt;td style="padding: 8px; border: 1px solid #ccc;"&gt;
&lt;ul&gt;
&lt;li&gt;第4文型：My father &lt;strong&gt;bought&lt;/strong&gt; &lt;strong&gt;me&lt;/strong&gt; &lt;strong&gt;a computer&lt;/strong&gt;.&lt;/li&gt;
&lt;li&gt;第3文型：My father &lt;strong&gt;bought&lt;/strong&gt; &lt;strong&gt;a computer&lt;/strong&gt; &lt;strong&gt;for me&lt;/strong&gt;.&lt;/li&gt;
&lt;li&gt;「人」が前に来るとき：&lt;strong&gt;前置詞は不要&lt;/strong&gt;（S V 人 物）&lt;/li&gt;
&lt;li&gt;「物」を先に出すとき：&lt;strong&gt;必ず前置詞（to / for）＋人&lt;/strong&gt; にする&lt;/li&gt;
&lt;/ul&gt;
&lt;/td&gt;
&lt;/tr&gt;
&lt;tr style="background-color: #ffffff; color: #000000;"&gt;
&lt;td style="padding: 8px; border: 1px solid #ccc;"&gt;to と for の使い分け&lt;/td&gt;
&lt;td style="padding: 8px; border: 1px solid #ccc;"&gt;
&lt;ul&gt;
&lt;li&gt;一般に：&lt;strong&gt;to&lt;/strong&gt; を使う動詞の方が数は多い&lt;/li&gt;
&lt;li&gt;&lt;strong&gt;for&lt;/strong&gt;：その動作が「その人の利益・ためになる」ときに使われることが多い
&lt;ul&gt;
&lt;li&gt;buy, make, cook, get などは for をとる代表例&lt;/li&gt;
&lt;/ul&gt;
&lt;/li&gt;
&lt;li&gt;tell, show, give, send などは普通 to をとる&lt;/li&gt;
&lt;li&gt;最終的には&lt;strong&gt;動詞ごとの言い回し&lt;/strong&gt;として覚える必要がある&lt;/li&gt;
&lt;/ul&gt;
&lt;/td&gt;
&lt;/tr&gt;
&lt;tr style="background-color: #f0b464; color: #000000;"&gt;
&lt;td style="padding: 8px; border: 1px solid #ccc;"&gt;意味の差&lt;/td&gt;
&lt;td style="padding: 8px; border: 1px solid #ccc;"&gt;
&lt;ul&gt;
&lt;li&gt;My father bought me a computer.&lt;br /&gt;
My father bought a computer for me.&lt;br /&gt;
→意味の差はほとんどない（語順と前置詞が違うだけ）&lt;/li&gt;
&lt;li&gt;第4文型＝「人に物を何々する」形であることを意識する&lt;/li&gt;
&lt;/ul&gt;
&lt;/td&gt;
&lt;/tr&gt;
&lt;/tbody&gt;
&lt;/table&gt;
&lt;h2&gt;Lesson3 セクション2　第4文型クイズ（全10問）&lt;/h2&gt;
&lt;table style="width: 100%; border-collapse: collapse; text-align: left;"&gt;
&lt;thead&gt;
&lt;tr style="background-color: #dd8500; color: #ffffff;"&gt;
&lt;th style="padding: 8px; border: 1px solid #ccc;"&gt;No.&lt;/th&gt;
&lt;th style="padding: 8px; border: 1px solid #ccc;"&gt;問題&lt;/th&gt;
&lt;th style="padding: 8px; border: 1px solid #ccc;"&gt;選択肢（A〜D）&lt;/th&gt;
&lt;th style="padding: 8px; border: 1px solid #ccc;"&gt;正解&lt;/th&gt;
&lt;/tr&gt;
&lt;/thead&gt;
&lt;tbody&gt;
&lt;tr style="background-color: #f0b464; color: #000000;"&gt;
&lt;td style="padding: 8px; border: 1px solid #ccc;"&gt;1&lt;/td&gt;
&lt;td style="padding: 8px; border: 1px solid #ccc;"&gt;第4文型の正しい語順を選びなさい。&lt;/td&gt;
&lt;td style="padding: 8px; border: 1px solid #ccc;"&gt;A. S O V O&lt;br /&gt;
B. S V O O&lt;br /&gt;
C. S O O V&lt;br /&gt;
D. S V C O&lt;/td&gt;
&lt;td style="padding: 8px; border: 1px solid #ccc;"&gt;&lt;button type="button"&gt;正解を見る&lt;/button&gt;&lt;br /&gt;
&lt;span class="quiz-answer" style="display: none;"&gt;正解：B&lt;/span&gt;&lt;/td&gt;
&lt;/tr&gt;
&lt;tr style="background-color: #ffffff; color: #000000;"&gt;
&lt;td style="padding: 8px; border: 1px solid #ccc;"&gt;2&lt;/td&gt;
&lt;td style="padding: 8px; border: 1px solid #ccc;"&gt;「O&lt;sub&gt;1&lt;/sub&gt;」「O&lt;sub&gt;2&lt;/sub&gt;」の組み合わせとして最もふさわしいものはどれ？&lt;/td&gt;
&lt;td style="padding: 8px; border: 1px solid #ccc;"&gt;A. O&lt;sub&gt;1&lt;/sub&gt;＝物，O&lt;sub&gt;2&lt;/sub&gt;＝人&lt;br /&gt;
B. O&lt;sub&gt;1&lt;/sub&gt;＝人，O&lt;sub&gt;2&lt;/sub&gt;＝物（こと）&lt;br /&gt;
C. O&lt;sub&gt;1&lt;/sub&gt;＝形容詞，O&lt;sub&gt;2&lt;/sub&gt;＝名詞&lt;br /&gt;
D. O&lt;sub&gt;1&lt;/sub&gt;＝名詞，O&lt;sub&gt;2&lt;/sub&gt;＝名詞（どちらでもよい）&lt;/td&gt;
&lt;td style="padding: 8px; border: 1px solid #ccc;"&gt;&lt;button type="button"&gt;正解を見る&lt;/button&gt;&lt;br /&gt;
&lt;span class="quiz-answer" style="display: none;"&gt;正解：B&lt;/span&gt;&lt;/td&gt;
&lt;/tr&gt;
&lt;tr style="background-color: #f0b464; color: #000000;"&gt;
&lt;td style="padding: 8px; border: 1px solid #ccc;"&gt;3&lt;/td&gt;
&lt;td style="padding: 8px; border: 1px solid #ccc;"&gt;次の文は第4文型で書かれています。第3文型に書きかえるとき，空欄に入る前置詞として最も適切なものはどれですか。&lt;br /&gt;
My father bought a bike ( ) me.&lt;/td&gt;
&lt;td style="padding: 8px; border: 1px solid #ccc;"&gt;A. to&lt;br /&gt;
B. from&lt;br /&gt;
C. for&lt;br /&gt;
D. of&lt;/td&gt;
&lt;td style="padding: 8px; border: 1px solid #ccc;"&gt;&lt;button type="button"&gt;正解を見る&lt;/button&gt;&lt;br /&gt;
&lt;span class="quiz-answer" style="display: none;"&gt;正解：C&lt;/span&gt;&lt;/td&gt;
&lt;/tr&gt;
&lt;tr style="background-color: #ffffff; color: #000000;"&gt;
&lt;td style="padding: 8px; border: 1px solid #ccc;"&gt;4&lt;/td&gt;
&lt;td style="padding: 8px; border: 1px solid #ccc;"&gt;「私たちの先生は私たちにその話をしてくれました。」&lt;br /&gt;
これを第4文型で表した英文として最も適切なのはどれ？&lt;/td&gt;
&lt;td style="padding: 8px; border: 1px solid #ccc;"&gt;A. Our teacher told the story to us.&lt;br /&gt;
B. Our teacher told us the story.&lt;br /&gt;
C. Our teacher told to us the story.&lt;br /&gt;
D. Our teacher told the story us.&lt;/td&gt;
&lt;td style="padding: 8px; border: 1px solid #ccc;"&gt;&lt;button type="button"&gt;正解を見る&lt;/button&gt;&lt;br /&gt;
&lt;span class="quiz-answer" style="display: none;"&gt;正解：B&lt;/span&gt;&lt;/td&gt;
&lt;/tr&gt;
&lt;tr style="background-color: #f0b464; color: #000000;"&gt;
&lt;td style="padding: 8px; border: 1px solid #ccc;"&gt;5&lt;/td&gt;
&lt;td style="padding: 8px; border: 1px solid #ccc;"&gt;Our teacher told us a story. を第3文型に書きかえるとき，正しいものはどれ？&lt;/td&gt;
&lt;td style="padding: 8px; border: 1px solid #ccc;"&gt;A. Our teacher told a story us.&lt;br /&gt;
B. Our teacher told a story for us.&lt;br /&gt;
C. Our teacher told a story to us.&lt;br /&gt;
D. Our teacher told to us a story.&lt;/td&gt;
&lt;td style="padding: 8px; border: 1px solid #ccc;"&gt;&lt;button type="button"&gt;正解を見る&lt;/button&gt;&lt;br /&gt;
&lt;span class="quiz-answer" style="display: none;"&gt;正解：C&lt;/span&gt;&lt;/td&gt;
&lt;/tr&gt;
&lt;tr style="background-color: #ffffff; color: #000000;"&gt;
&lt;td style="padding: 8px; border: 1px solid #ccc;"&gt;6&lt;/td&gt;
&lt;td style="padding: 8px; border: 1px solid #ccc;"&gt;次のうち，第4文型になっている文はどれですか。&lt;/td&gt;
&lt;td style="padding: 8px; border: 1px solid #ccc;"&gt;A. I play tennis after school.&lt;br /&gt;
B. He showed me his new bike.&lt;br /&gt;
C. They are in the library.&lt;br /&gt;
D. She is a good singer.&lt;/td&gt;
&lt;td style="padding: 8px; border: 1px solid #ccc;"&gt;&lt;button type="button"&gt;正解を見る&lt;/button&gt;&lt;br /&gt;
&lt;span class="quiz-answer" style="display: none;"&gt;正解：B&lt;/span&gt;&lt;/td&gt;
&lt;/tr&gt;
&lt;tr style="background-color: #f0b464; color: #000000;"&gt;
&lt;td style="padding: 8px; border: 1px solid #ccc;"&gt;7&lt;/td&gt;
&lt;td style="padding: 8px; border: 1px solid #ccc;"&gt;My father bought me a computer. と意味がほぼ同じになる文はどれ？&lt;/td&gt;
&lt;td style="padding: 8px; border: 1px solid #ccc;"&gt;A. My father bought for me a computer.&lt;br /&gt;
B. My father bought a computer to me.&lt;br /&gt;
C. My father bought a computer for me.&lt;br /&gt;
D. My father bought me for a computer.&lt;/td&gt;
&lt;td style="padding: 8px; border: 1px solid #ccc;"&gt;&lt;button type="button"&gt;正解を見る&lt;/button&gt;&lt;br /&gt;
&lt;span class="quiz-answer" style="display: none;"&gt;正解：C&lt;/span&gt;&lt;/td&gt;
&lt;/tr&gt;
&lt;tr style="background-color: #ffffff; color: #000000;"&gt;
&lt;td style="padding: 8px; border: 1px solid #ccc;"&gt;8&lt;/td&gt;
&lt;td style="padding: 8px; border: 1px solid #ccc;"&gt;「先生は私たちに英語を教えました。」の英文として，第4文型になっているものはどれ？&lt;/td&gt;
&lt;td style="padding: 8px; border: 1px solid #ccc;"&gt;A. Our teacher taught English to us.&lt;br /&gt;
B. Our teacher taught us English.&lt;br /&gt;
C. Our teacher taught English us.&lt;br /&gt;
D. Our teacher taught to us English.&lt;/td&gt;
&lt;td style="padding: 8px; border: 1px solid #ccc;"&gt;&lt;button type="button"&gt;正解を見る&lt;/button&gt;&lt;br /&gt;
&lt;span class="quiz-answer" style="display: none;"&gt;正解：B&lt;/span&gt;&lt;/td&gt;
&lt;/tr&gt;
&lt;tr style="background-color: #f0b464; color: #000000;"&gt;
&lt;td style="padding: 8px; border: 1px solid #ccc;"&gt;9&lt;/td&gt;
&lt;td style="padding: 8px; border: 1px solid #ccc;"&gt;「人に物を何々する」という意味を表すときに第4文型を使うが，この説明として最も適切なものはどれ？&lt;/td&gt;
&lt;td style="padding: 8px; border: 1px solid #ccc;"&gt;A. S は C を V する構造&lt;br /&gt;
B. S は O を V する構造&lt;br /&gt;
C. S は O&lt;sub&gt;1&lt;/sub&gt; を O&lt;sub&gt;2&lt;/sub&gt; に V する構造&lt;br /&gt;
D. S は O&lt;sub&gt;1&lt;/sub&gt; に O&lt;sub&gt;2&lt;/sub&gt; を V する構造&lt;/td&gt;
&lt;td style="padding: 8px; border: 1px solid #ccc;"&gt;&lt;button type="button"&gt;正解を見る&lt;/button&gt;&lt;br /&gt;
&lt;span class="quiz-answer" style="display: none;"&gt;正解：D&lt;/span&gt;&lt;/td&gt;
&lt;/tr&gt;
&lt;tr style="background-color: #ffffff; color: #000000;"&gt;
&lt;td style="padding: 8px; border: 1px solid #ccc;"&gt;10&lt;/td&gt;
&lt;td style="padding: 8px; border: 1px solid #ccc;"&gt;次の文の O&lt;sub&gt;1&lt;/sub&gt; にあたる語を選びなさい。&lt;br /&gt;
Our teacher gave my sister some books.&lt;/td&gt;
&lt;td style="padding: 8px; border: 1px solid #ccc;"&gt;A. Our teacher&lt;br /&gt;
B. my sister&lt;br /&gt;
C. some books&lt;br /&gt;
D. gave&lt;/td&gt;
&lt;td style="padding: 8px; border: 1px solid #ccc;"&gt;&lt;button type="button"&gt;正解を見る&lt;/button&gt;&lt;br /&gt;
&lt;span class="quiz-answer" style="display: none;"&gt;正解：B&lt;/span&gt;&lt;/td&gt;
&lt;/tr&gt;
&lt;/tbody&gt;
&lt;/table&gt;
&lt;p&gt;&lt;script&gt;
function showAnswer(buttonElement) {
  var parentCell = buttonElement.parentNode;
  var answerSpan = parentCell.querySelector('.quiz-answer');
  if (answerSpan) {
    answerSpan.style.display = 'inline';
    buttonElement.style.display = 'none';
  }
}
&lt;/script&gt;&lt;/p&gt;
```
</t>
  </si>
  <si>
    <t xml:space="preserve">以下のページは「スニペット整合性」（本文と title/meta/H1/冒頭文）が弱い可能性があります。
まず【本文】を確認し、想定読者・悩み・解決範囲を把握してください。
そのうえで、GSCの主要クエリ（表示回数上位）を根拠に、
「検索意図に対して、タイトル/メタ/H1/冒頭120字がズレている点」を特定し、
ズレを解消するための修正案（タイトル/メタ/H1/冒頭）を提示してください。
※本文の“大改修”は前提にしません（必要なら追記ブロックは最大1つまで）。
【URL】https://eng-support.com/column/book2-lesson9-scene1/
【ページ分類】MC
【ページ分類の略語（このプロンプト内の定義）】
TP = トップページ（ホーム/サイトの入口）
SP = サービスページ（講座・コース・申込導線）
MC = メインコラム（コラム/解説/勉強法など集客記事）
SC = サブコラム（MCやSPを補強するための補助コラム※サイト定義に合わせて判断）
NW = ニュース/お知らせ（運用上は改善対象外として除外）
ST = 企業情報等のSEO対策を行わないこ固定ページ（運用上は改善対象外として除外）
- / 空欄 / 未分類 = 未分類（このスクリプトでは改善対象外として除外）
※未分類（空欄 / "-" / "未分類"）は作業対象に含めません。
【現状（スニペット要素）】
- タイトル：受動態とは｜書き換え・時制・byのルール解説｜中2プログレス
- メタ：受動態とは、目的語を主語にした文です。基本の作り方から、進行形・完了形の時制変化、byの省略まで例文で詳しく整理。プログレスBook2 L9の定期テスト対策に。
- H1：受動態の平叙文【Book2 Lesson9 Scene1】
- 冒頭120字：受動態とは｜be＋過去分詞を文で作れるようにする 受動態は「be＋過去分詞」と覚えたのに、テストでは 目的語を主語にする ところで止まりやすい単元です。 さらに 助動詞つき や 時制の変化 が入ると、be動詞の選び方があいまいになってミスが
【GSC主要クエリ（表示回数上位50件）】
- 助動詞+be+過去分詞｜表示42｜CTR 0.00%｜順位3.2
- 受動態 書き換え｜表示10｜CTR 0.00%｜順位2.4
- be動詞 過去分詞｜表示9｜CTR 0.00%｜順位1.0
- by誰々｜表示8｜CTR 0.00%｜順位4.4
- 受動態 変換｜表示6｜CTR 0.00%｜順位7.7
- 受動態とは｜表示6｜CTR 0.00%｜順位6.5
- 助動詞+be+過去分詞 意味｜表示5｜CTR 0.00%｜順位11.6
- 受動態 by 使い方｜表示5｜CTR 0.00%｜順位1.0
- 受動態 現在形｜表示5｜CTR 0.00%｜順位6.8
- 受動態書き換え｜表示4｜CTR 0.00%｜順位1.0
- 英語 三つの並列｜表示4｜CTR 0.00%｜順位1.0
- being 過去分詞 意味｜表示3｜CTR 0.00%｜順位1.0
- されました｜表示3｜CTR 0.00%｜順位1.0
- be+過去分詞｜表示2｜CTR 0.00%｜順位15.0
- being 使い方｜表示2｜CTR 0.00%｜順位1.0
- by誰々 意味｜表示2｜CTR 0.00%｜順位7.5
- was 過去分詞｜表示2｜CTR 0.00%｜順位1.0
- 受け身 by to 違い｜表示2｜CTR 0.00%｜順位2.0
- 受け身 英語｜表示2｜CTR 0.00%｜順位1.0
- 受動態 注意点｜表示2｜CTR 0.00%｜順位3.0
- 受動態 疑問文 答え方｜表示2｜CTR 0.00%｜順位1.0
- 英語 受動態｜表示2｜CTR 0.00%｜順位1.0
- as by｜表示1｜CTR 0.00%｜順位1.0
- be being done 意味｜表示1｜CTR 0.00%｜順位1.0
- be from｜表示1｜CTR 0.00%｜順位1.0
- be 動詞 + 過去分詞｜表示1｜CTR 0.00%｜順位1.0
- be 動詞 過去分詞｜表示1｜CTR 0.00%｜順位1.0
- be 過去分詞｜表示1｜CTR 0.00%｜順位1.0
- being done｜表示1｜CTR 0.00%｜順位2.0
- being 文法｜表示1｜CTR 0.00%｜順位1.0
- being+過去分詞｜表示1｜CTR 0.00%｜順位1.0
- be動詞+過去分詞｜表示1｜CTR 0.00%｜順位1.0
- be動詞過去分詞｜表示1｜CTR 0.00%｜順位1.0
- has being 意味｜表示1｜CTR 0.00%｜順位1.0
- used to be used to｜表示1｜CTR 0.00%｜順位1.0
- バイとは｜表示1｜CTR 0.00%｜順位1.0
- ビー動詞の過去分詞｜表示1｜CTR 0.00%｜順位1.0
- フランス語 受け身｜表示1｜CTR 0.00%｜順位4.0
- 主に 英語｜表示1｜CTR 0.00%｜順位2.0
- 前編 後編 英語｜表示1｜CTR 0.00%｜順位1.0
- 受け身とは｜表示1｜CTR 0.00%｜順位1.0
- 受動体 英語｜表示1｜CTR 0.00%｜順位1.0
- 受動態 コツ｜表示1｜CTR 0.00%｜順位1.0
- 受動態 助動詞 疑問文｜表示1｜CTR 0.00%｜順位1.0
- 受動態 日本語訳｜表示1｜CTR 0.00%｜順位13.0
- 受動態 読み方｜表示1｜CTR 0.00%｜順位13.0
- 受動態に書き換え｜表示1｜CTR 0.00%｜順位10.0
- 受動態の否定文｜表示1｜CTR 0.00%｜順位1.0
- 句動詞 受動態｜表示1｜CTR 0.00%｜順位2.0
- 学校｜表示1｜CTR 0.00%｜順位3.0
【参考：代表語（自動抽出）】be+
【出力（必ずこの順）】
1) 本文の要約（想定読者・悩み・解決）
2) 検索意図の整理（主要クエリから2〜3パターン）
3) 不一致の指摘（タイトル/メタ/H1/冒頭のどこがズレているか）
4) 修正方針（“どの意図に寄せるか”を1つに決める）
5) 修正案（すべてコードブロック）
   - タイトル案3つ（全角35字前後＋56字以上の網羅型を1つ）
   - メタ案3つ（全角90字前後）
   - H1案2つ
   - 冒頭120字（2案：&lt;p&gt;で開始）
【禁則ワード（シート連動）】
以下の【禁則ワード】は、タイトル/メタ/導入文/見出し/本文のいずれにも原則使用しないでください。
言い換えが必要な場合は、自然な日本語に置換してください。
【禁則ワード】
- 崩れ
- 型
- 迷い
- 保留
- 固定
- 手順
- 立て直
- 最短
- 結論だけ
- 乱れ
- 三点確認
- 内部リンク
- 導線
- 設計
- 刺
- まず結論
- 整え
- 押し付けない案内
- 統一
- 次の一手
- 失点
- 確定
- サブコラム
- 30秒
- 1分
- CV
- 網羅
【本文】
```html
&lt;p&gt;&lt;iframe title="YouTube video player" src="https://www.youtube.com/embed/t_6TSvUwJFc?si=gOnsmBO7ZDT7CRzv" width="560" height="315" frameborder="0" allowfullscreen="allowfullscreen"&gt;&lt;span data-mce-type="bookmark" style="display: inline-block; width: 0px; overflow: hidden; line-height: 0;" class="mce_SELRES_start"&gt;﻿&lt;/span&gt;&lt;/iframe&gt;&lt;br /&gt;
&lt;!-- ▼ 追加：冒頭の導入（最初の動画の直後に挿入） ▼ --&gt;&lt;/p&gt;
&lt;div style="background: #f9f9f9; border: 1px solid #ddd; border-radius: 10px; padding: 16px 18px; margin: 14px 0 22px;"&gt;
&lt;h2 style="margin: 0 0 8px; font-size: 1.25rem; line-height: 1.5; color: #d35400;"&gt;受動態とは｜be＋過去分詞を文で作れるようにする&lt;/h2&gt;
&lt;p style="margin: 0 0 10px; line-height: 1.85; color: #333;"&gt;受動態は「be＋過去分詞」と覚えたのに、テストでは&lt;br /&gt;
&lt;strong&gt;目的語を主語にする&lt;/strong&gt;ところで止まりやすい単元です。&lt;br /&gt;
さらに &lt;strong&gt;助動詞つき&lt;/strong&gt; や &lt;strong&gt;時制の変化&lt;/strong&gt; が入ると、be動詞の選び方があいまいになってミスが増えます。&lt;/p&gt;
&lt;ul style="margin: 0 0 10px 1.2em; line-height: 1.85; color: #333;"&gt;
&lt;li&gt;&lt;strong&gt;書き換え&lt;/strong&gt;：能動文 → 受動文（目的語を先頭へ）&lt;/li&gt;
&lt;li&gt;&lt;strong&gt;時制&lt;/strong&gt;：is / was / is being / has been の見分け&lt;/li&gt;
&lt;li&gt;&lt;strong&gt;by&lt;/strong&gt;：付ける場面と、省く場面&lt;/li&gt;
&lt;/ul&gt;
&lt;p style="margin: 0; line-height: 1.85; color: #333;"&gt;※「三単現のs」を探している場合は内容が異なります。ここでは &lt;strong&gt;受け身（受動態）&lt;/strong&gt; をまとめます。&lt;/p&gt;
&lt;/div&gt;
&lt;p&gt;&lt;!-- ▲ 追加：冒頭の導入 ここまで ▲ --&gt;&lt;/p&gt;
&lt;h3&gt;&lt;span style="color: black;"&gt;受動態の構造と理解&lt;/span&gt;&lt;/h3&gt;
&lt;p&gt;今回は、Book2 Lesson9シーン1受動態の平叙文という事で、受動態という新しい単元が始まっているようですね。では、受動態とは何か、から説明したいと思います。&lt;/p&gt;
&lt;h3&gt;&lt;span style="color: black;"&gt;普通の文と受動態&lt;/span&gt;&lt;/h3&gt;
&lt;p&gt;まずは受動態ではない文です。今まで習ってきた普通の文です。この文はPROGRESSの98ページの一番上の文です。「&lt;span style="color: red;"&gt;They&lt;/span&gt; clean &lt;span style="color: blue;"&gt;the windows&lt;/span&gt; every afternoon.」という文です。この文の構造です。&amp;#8221;&lt;span style="color: red;"&gt;They&lt;/span&gt;&amp;#8220;が主語で&amp;#8221;&lt;span style="color: blue;"&gt;clean&lt;/span&gt;&amp;#8220;は「何々を掃除する」とか「何々をキレイにする」という他動詞です。&amp;#8221;&lt;span style="color: blue;"&gt;the windows&lt;/span&gt;&amp;#8220;は目的語で、「それらの窓」を示します。そして、&amp;#8221;&lt;span style="color: blue;"&gt;every afternoon&lt;/span&gt;&amp;#8220;は動詞の&amp;#8221;&lt;span style="color: blue;"&gt;clean&lt;/span&gt;&amp;#8220;に掛かる副詞です。「毎日午後に掃除する。」ですから&amp;#8221;&lt;span style="color: blue;"&gt;every afternoon&lt;/span&gt;&amp;#8220;は動詞に掛かる副詞です。&lt;/p&gt;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0;"&gt;英語教室「サポート」の『基礎力徹底講座』：スタートラインはどこでもOK！&lt;/p&gt;
&lt;p&gt;&lt;a style="background-color: #ff8c00; color: white; padding: 5px 10px; text-align: center; text-decoration: none; display: inline-block; font-size: 14px;" href="https://eng-support.com/kouza/#基礎力徹底講座"&gt;詳細を見る&lt;/a&gt;&lt;/p&gt;
&lt;/div&gt;
&lt;/div&gt;
&lt;p&gt;&amp;nbsp;&lt;/p&gt;
&lt;h3&gt;&lt;span style="color: black;"&gt;受動態の構造と理解&lt;/span&gt;&lt;/h3&gt;
&lt;p&gt;受動態とは、能動態の文の目的語を主語にした文です。つまり、目的語を主語に変えたものです。動詞は「be 過去分詞」ですが、動詞の前の主語も重要です。したがって、「受動態とは何か」という視点で理解することが重要です。&lt;/p&gt;
&lt;h3&gt;&lt;span style="color: black;"&gt;受動態の日本語訳について&lt;/span&gt;&lt;/h3&gt;
&lt;p&gt;受動態の日本語訳において、「何々される」と訳すことが一般的ですが、これは必ずしも適切な訳ではありません。受動態の文は、能動態の文の目的語を主語にしたものであり、その日本語訳も適切なものでなければなりません。したがって、日本語訳にこだわりすぎることなく、受動態の構造と理解に集中することが大切です。&lt;/p&gt;
&lt;h3&gt;&lt;span style="color: black;"&gt;&amp;#8220;by 誰々&amp;#8221;の使用頻度について&lt;/span&gt;&lt;/h3&gt;
&lt;p&gt;受動態の文に「by 誰々」が付く場合もありますが、実際には付かない場合の方が多いです。大学の英語学の教授による調査では、受動態の文のうち約20％しか「by 誰々」が付かないことがわかっています。したがって、「by 誰々」が付かない場合の受動態の理解も重要です。&lt;/p&gt;
&lt;h3&gt;&lt;span style="color: black;"&gt;結論&lt;/span&gt;&lt;/h3&gt;
&lt;p&gt;受動態とは、能動態の文の目的語を主語にした文であり、その理解が重要です。日本語訳にこだわりすぎず、受動態の構造とその特徴を理解することが英語学習の鍵となります。&lt;/p&gt;
&lt;hr /&gt;
&lt;p&gt;&lt;iframe loading="lazy" title="YouTube video player" src="https://www.youtube.com/embed/cJwtEcZvPKI?si=RRkd2l0ITyw2qpA2" width="560" height="315" frameborder="0" allowfullscreen="allowfullscreen"&gt;&lt;/iframe&gt;&lt;/p&gt;
&lt;h3&gt;能動態から受動態への変換&lt;/h3&gt;
&lt;p&gt;&lt;span style="color: blue;"&gt;能動態の例文&lt;/span&gt;&lt;/p&gt;
&lt;p&gt;PROGRESSの2文目には以下の文があります。&lt;/p&gt;
&lt;p&gt;&lt;span style="color: green;"&gt;&amp;#8220;We&lt;/span&gt; &lt;span style="color: blue;"&gt;can&lt;/span&gt; &lt;span style="color: green;"&gt;see&lt;/span&gt; &lt;span style="color: blue;"&gt;the&lt;/span&gt; &lt;span style="color: red;"&gt;stars&lt;/span&gt; &lt;span style="color: blue;"&gt;at&lt;/span&gt; &lt;span style="color: blue;"&gt;night.&amp;#8221;&lt;/span&gt;&lt;/p&gt;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0;"&gt;英語教室「サポート」の『ブレイクスルーゼミ』：弱点探しをサポートします！&lt;/p&gt;
&lt;p&gt;&lt;a style="background-color: #ff8c00; color: white; padding: 5px 10px; text-align: center; text-decoration: none; display: inline-block; font-size: 14px;" href="https://eng-support.com/kouza/#ブレイクスルーゼミ"&gt;詳細を見る&lt;/a&gt;&lt;/p&gt;
&lt;/div&gt;
&lt;/div&gt;
&lt;p&gt;&amp;nbsp;&lt;/p&gt;
&lt;h3&gt;受動態への変換&lt;/h3&gt;
&lt;p&gt;この文を受動態に変換する際には、以下の点に留意する必要があります。&lt;/p&gt;
&lt;ul&gt;
&lt;li&gt;受動態の定義は、能動態の文の目的語を主語にした文です。&lt;/li&gt;
&lt;li&gt;助動詞が付いた受動態は「助動詞 &lt;span style="color: green;"&gt;be&lt;/span&gt; &lt;span style="color: blue;"&gt;過去分詞&lt;/span&gt;」となります。&lt;/li&gt;
&lt;/ul&gt;
&lt;h3&gt;受動態への変換手順&lt;/h3&gt;
&lt;ol&gt;
&lt;li&gt;目的語である &amp;#8220;&lt;span style="color: red;"&gt;the&lt;/span&gt; &lt;span style="color: red;"&gt;stars&lt;/span&gt;&amp;#8221; を主語にします。&lt;/li&gt;
&lt;li&gt;助動詞 &amp;#8220;&lt;span style="color: blue;"&gt;can&lt;/span&gt;&amp;#8221; はそのまま残ります。&lt;/li&gt;
&lt;li&gt;&amp;#8220;&lt;span style="color: blue;"&gt;can&lt;/span&gt;&amp;#8221; の後には原形の動詞が続くので、&amp;#8221;&lt;span style="color: green;"&gt;see&lt;/span&gt;&amp;#8221; の過去分詞である &amp;#8220;&lt;span style="color: green;"&gt;seen&lt;/span&gt;&amp;#8221; を使います。&lt;/li&gt;
&lt;/ol&gt;
&lt;h3&gt;受動態の完成形&lt;/h3&gt;
&lt;p&gt;したがって、元の能動態の文 &amp;#8220;&lt;span style="color: green;"&gt;We&lt;/span&gt; &lt;span style="color: blue;"&gt;can&lt;/span&gt; &lt;span style="color: green;"&gt;see&lt;/span&gt; &lt;span style="color: blue;"&gt;the&lt;/span&gt; &lt;span style="color: red;"&gt;stars&lt;/span&gt; &lt;span style="color: blue;"&gt;at&lt;/span&gt; &lt;span style="color: blue;"&gt;night.&lt;/span&gt;&amp;#8221; を受動態に変換すると、次のようになります。&lt;/p&gt;
&lt;p&gt;&amp;#8220;&lt;span style="color: red;"&gt;The&lt;/span&gt; &lt;span style="color: red;"&gt;stars&lt;/span&gt; &lt;span style="color: blue;"&gt;can&lt;/span&gt; &lt;span style="color: green;"&gt;be&lt;/span&gt; &lt;span style="color: blue;"&gt;seen&lt;/span&gt; &lt;span style="color: blue;"&gt;at&lt;/span&gt; &lt;span style="color: blue;"&gt;night.&lt;/span&gt;&amp;#8221;&lt;/p&gt;
&lt;p&gt;このように、能動態から受動態への変換は、助動詞 &amp;#8220;&lt;span style="color: green;"&gt;be&lt;/span&gt;&amp;#8221; の後に過去分詞を配置するだけで行えます。&lt;/p&gt;
&lt;hr /&gt;
&lt;p&gt;&lt;iframe loading="lazy" title="YouTube video player" src="https://www.youtube.com/embed/suBjbBfJgPo?si=lf43ASMNihBv72Tk" width="560" height="315" frameborder="0" allowfullscreen="allowfullscreen"&gt;&lt;/iframe&gt;&lt;/p&gt;
&lt;h3&gt;能動態から受動態への変換&lt;/h3&gt;
&lt;p&gt;&lt;span style="color: blue;"&gt;&amp;#8220;They&lt;/span&gt; &lt;span style="color: blue;"&gt;named&lt;/span&gt; &lt;span style="color: blue;"&gt;the&lt;/span&gt; &lt;span style="color: green;"&gt;baby&lt;/span&gt; &lt;span style="color: blue;"&gt;Emily.&amp;#8221;&lt;/span&gt;&lt;/p&gt;
&lt;h3&gt;受動態への変換手順&lt;/h3&gt;
&lt;p&gt;受動態の定義は、元の文の目的語を主語に変えた文です。&lt;/p&gt;
&lt;p&gt;助動詞が付いた受動態は、「助動詞 &lt;span style="color: green;"&gt;be&lt;/span&gt; &lt;span style="color: blue;"&gt;過去分詞&lt;/span&gt;」となります。&lt;/p&gt;
&lt;h3&gt;受動態の完成形&lt;/h3&gt;
&lt;p&gt;&lt;span style="color: red;"&gt;&amp;#8220;The&lt;/span&gt; &lt;span style="color: green;"&gt;baby&lt;/span&gt; &lt;span style="color: blue;"&gt;was&lt;/span&gt; &lt;span style="color: blue;"&gt;named&lt;/span&gt; &lt;span style="color: red;"&gt;Emily.&amp;#8221;&lt;/span&gt;&lt;/p&gt;
&lt;h3&gt;受動態について&lt;/h3&gt;
&lt;p&gt;受動態は元の文の目的語を主語にしたものです。そのため、受動態に出来るのは他動詞のみであり、自動詞は受動態になりません。また、助動詞の受動態は存在しません。&lt;/p&gt;
&lt;hr /&gt;
&lt;p&gt;&lt;iframe loading="lazy" title="YouTube video player" src="https://www.youtube.com/embed/Mt93QoKgtuQ?si=grCuUoaurrVtw24W" width="560" height="315" frameborder="0" allowfullscreen="allowfullscreen"&gt;&lt;/iframe&gt;&lt;/p&gt;
&lt;h3&gt;受動態の時制について&lt;/h3&gt;
&lt;p&gt;PROGRESSのBook2Lesson9-1では、受動態のさまざまな時制を一気に学ぶことが求められます。これは多くの人にとって大変な作業かもしれませんが、実際には前のレッスンで学んだことを基礎として新しいことを学んでいくプロセスです。つまり、受動態を学ぶ前に、様々な時制が頭に入っている必要があります。そのため、PROGRESSは現在進行形や過去進行形などの時制を習得していることを前提としています。Checkの部分を見ると、受動態のさまざまな時制が提示されています。それぞれの例文では&lt;span style="color: red;"&gt;&amp;#8220;The car&amp;#8221;&lt;/span&gt;が主語となっています。&lt;/p&gt;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0;"&gt;英語教室「サポート」の『過去問演習講座』：完璧な分析と対策を！&lt;/p&gt;
&lt;p&gt;&lt;a style="background-color: #ff8c00; color: white; padding: 5px 10px; text-align: center; text-decoration: none; display: inline-block; font-size: 14px;" href="https://eng-support.com/kouza/#過去問演習講座"&gt;詳細を見る&lt;/a&gt;&lt;/p&gt;
&lt;/div&gt;
&lt;/div&gt;
&lt;p&gt;&amp;nbsp;&lt;/p&gt;
&lt;h3&gt;現在形の受動態&lt;/h3&gt;
&lt;p&gt;例えば、&lt;span style="color: red;"&gt;&amp;#8220;The car is washed every Saturday.&amp;#8221;&lt;/span&gt;という文があります。直訳すると「その車は毎週土曜日に洗われます。」となりますが、これは日本語としてはやや不自然に感じられるかもしれません。日本語では「その車は毎週土曜日に洗います。」という表現がより自然ですが、受動態として訳すときは「される」という表現が必要です。現在進行形にすると、&lt;span style="color: red;"&gt;&amp;#8220;is&amp;#8221;&lt;/span&gt;の現在進行形は&lt;span style="color: red;"&gt;&amp;#8220;is being&amp;#8221;&lt;/span&gt;となります。一方で、&lt;span style="color: red;"&gt;&amp;#8220;The car is washed.&amp;#8221;&lt;/span&gt;のように表現される文では、&lt;span style="color: red;"&gt;&amp;#8220;is&amp;#8221;&lt;/span&gt;と&lt;span style="color: red;"&gt;&amp;#8220;washed&amp;#8221;&lt;/span&gt;の間に&lt;span style="color: green;"&gt;&amp;#8220;be動詞 過去分詞&amp;#8221;&lt;/span&gt;があります。これによって受動態が形成されます。&lt;/p&gt;
&lt;h3&gt;過去形の受動態&lt;/h3&gt;
&lt;p&gt;次に、過去形の受動態を考えてみましょう。例えば、&lt;span style="color: red;"&gt;&amp;#8220;The car was being washed when I wanted to use it yesterday.&amp;#8221;&lt;/span&gt;という文があります。これは「その車は私が昨日使いたかった時は洗車中だった。」という意味です。日本語で直訳すると少し変ですが、「洗車中だった」という表現が適切です。進行系の受動態では、&lt;span style="color: green;"&gt;&amp;#8220;be動詞&amp;#8221;&lt;/span&gt;、&lt;span style="color: green;"&gt;&amp;#8220;being&amp;#8221;&lt;/span&gt;、そして&lt;span style="color: green;"&gt;過去分詞&lt;/span&gt;が組み合わされます。最初の&lt;span style="color: green;"&gt;&amp;#8220;be動詞&amp;#8221;&lt;/span&gt;は現在進行形なら&lt;span style="color: red;"&gt;&amp;#8220;am&amp;#8221;&lt;/span&gt;、&lt;span style="color: red;"&gt;&amp;#8220;is&amp;#8221;&lt;/span&gt;、&lt;span style="color: red;"&gt;&amp;#8220;are&amp;#8221;&lt;/span&gt;、過去進行形なら&lt;span style="color: red;"&gt;&amp;#8220;was&amp;#8221;&lt;/span&gt;、&lt;span style="color: red;"&gt;&amp;#8220;were&amp;#8221;&lt;/span&gt;に変化します。&lt;/p&gt;
&lt;hr /&gt;
&lt;p&gt;&lt;iframe loading="lazy" title="YouTube video player" src="https://www.youtube.com/embed/5NApQbfSE4o?si=7NIco731lbaU5Kle" width="560" height="315" frameborder="0" allowfullscreen="allowfullscreen"&gt;&lt;/iframe&gt;&lt;/p&gt;
&lt;h3&gt;受動態の時制について&lt;/h3&gt;
&lt;p&gt;受動態の大前提は、目的語を主語に変えた文であり、その際に動詞は&lt;span style="color: red;"&gt;「be動詞 過去分詞」&lt;/span&gt;に変化します。受動態での時制の選択において重要なのは、&lt;span style="color: red;"&gt;be動詞&lt;/span&gt;だけを適切な時制に変更することです。&lt;/p&gt;
&lt;h3&gt;現在完了の受動態&lt;/h3&gt;
&lt;p&gt;現在完了の受動態を考える場合、過去分詞の部分は変化せず、「&lt;span style="color: green;"&gt;have&lt;/span&gt;」または「&lt;span style="color: green;"&gt;has&lt;/span&gt;」という前置詞に続いて、「&lt;span style="color: red;"&gt;been&lt;/span&gt;」という形になります。例えば、「The car has &lt;span style="color: red;"&gt;already&lt;/span&gt; been washed &lt;span style="color: red;"&gt;this week&lt;/span&gt;.」という文では、「&lt;span style="color: blue;"&gt;すでに&lt;/span&gt;」という意味の副詞である「&lt;span style="color: red;"&gt;already&lt;/span&gt;」が使われています。このような場合、副詞の使用によって受動態の時制が推測されます。注意すべきは、副詞の配置によって受動態の意味が変わることがある点です。&lt;/p&gt;
&lt;h3&gt;PROGRESSの利用に際しての注意&lt;/h3&gt;
&lt;p&gt;PROGRESSの教材を使用する際には、文中の特定の箇所が強調されていることがあります。例えば、文中の一部が&lt;span style="color: green;"&gt;太字&lt;/span&gt;や&lt;span style="color: green;"&gt;イタリック&lt;/span&gt;、あるいは&lt;span style="color: green;"&gt;色付け&lt;/span&gt;されている場合がありますが、これはその部分が重要であることを示しています。しかし、時折そのような強調が誤解を招くことがあります。例えば、「&lt;span style="color: red;"&gt;already this week&lt;/span&gt;」という表現が「すでに今週」という一つのまとまった意味であるかのように解釈されることがありますが、実際には「&lt;span style="color: red;"&gt;already&lt;/span&gt;」と「&lt;span style="color: red;"&gt;this week&lt;/span&gt;」はそれぞれ独立した副詞であり、「has been washed」にそれぞれ影響を与えるものです。したがって、PROGRESSを利用する際には、こうした点に注意してください。&lt;/p&gt;
&lt;hr /&gt;
&lt;p&gt;&lt;iframe loading="lazy" title="YouTube video player" src="https://www.youtube.com/embed/S_nP52Ed8jE?si=mxtDW3HnAW5cADhM" width="560" height="315" frameborder="0" allowfullscreen="allowfullscreen"&gt;&lt;/iframe&gt;&lt;/p&gt;
&lt;h3&gt;受動態の理解と時制の選択&lt;/h3&gt;
&lt;p&gt;このLookでは&amp;#8221;The car is washed every Saturday.&amp;#8221;という文が示されています。この文は「その車は毎週土曜日に洗車されます。」とも言えますが、「洗車される」や「洗車します」といった表現でも意味は通じます。しかし、受動態を「される」と訳す文だと分かりにくくなることがあります。受動態とは、目的語を主語に変えた文であり、動詞は「&lt;span style="color: red;"&gt;be&lt;/span&gt;動詞 過去分詞」となります。したがって、「The car is washed」が受動態の一例です。重要なのは、受動態の時制を選択する際には、「&lt;span style="color: red;"&gt;be&lt;/span&gt;動詞」だけを正しい時制に変更することです。&lt;/p&gt;
&lt;h3&gt;現在形と過去形の受動態&lt;/h3&gt;
&lt;p&gt;例えば、「every Saturday」が「毎週土曜日」を示す場合、通常は現在形です。「The car is washed every Saturday.」となります。しかし、これが「昔の毎週土曜日洗車していた。」という文脈ならば、「The car was washed every Saturday.」と過去形になります。ここで「いつ」を変えることで時制が変化し、「現在進行形」や「現在完了進行形」なども表現できます。ただし、時制を変える場合でも、「&lt;span style="color: red;"&gt;be&lt;/span&gt;動詞」の変化に注目する必要があります。&lt;/p&gt;
&lt;h3&gt;助動詞と受動態&lt;/h3&gt;
&lt;p&gt;一部の文で助動詞が使用されることもあります。「&lt;span style="color: blue;"&gt;can&lt;/span&gt; be washed」とか「&lt;span style="color: blue;"&gt;should&lt;/span&gt; be washed」という形ですが、この場合でも「&lt;span style="color: red;"&gt;be&lt;/span&gt;」の部分は変わりません。「助動詞 &lt;span style="color: red;"&gt;be&lt;/span&gt; 過去分詞」の形を維持します。「&lt;span style="color: blue;"&gt;have to&lt;/span&gt; 動詞原形」も同様です。「&lt;span style="color: blue;"&gt;have to be washed&lt;/span&gt;」「&lt;span style="color: blue;"&gt;has to be washed&lt;/span&gt;」となります。これらの形も変わらないことを覚えておいてください。&lt;/p&gt;
&lt;p&gt;以上のように、受動態の理解と時制の選択は重要です。特に、&lt;span style="color: red;"&gt;be&lt;/span&gt;動詞の部分だけを適切に変更することがポイントです。&lt;/p&gt;
&lt;hr /&gt;
&lt;p&gt;&lt;iframe loading="lazy" title="YouTube video player" src="https://www.youtube.com/embed/C_gHNFQcqAs?si=I_rkjR95MUYq3MUZ" width="560" height="315" frameborder="0" allowfullscreen="allowfullscreen"&gt;&lt;/iframe&gt;&lt;/p&gt;
&lt;h3&gt;文の受動態への変換&lt;/h3&gt;
&lt;p&gt;&amp;#8220;My grandfather took this picture.&amp;#8221;を受動態に変換できるかどうかを考えます。この文の主語と動詞は「私の祖父」および「撮った」です。したがって、目的語「この写真」があるため、受動態に変換可能です。元の文の目的語を主語にし、「&lt;span style="color: red;"&gt;was&lt;/span&gt; taken」が動詞になります。さらに、「私の祖父」と特定される場合、通常は「&lt;span style="color: blue;"&gt;by my grandfather&lt;/span&gt;」が付け加えられます。&lt;br /&gt;
ここで注意すべき点は、「&lt;span style="color: blue;"&gt;by my grandfather&lt;/span&gt;」が付け加えられるかどうかは文脈によります。誰が写真を撮ったかが重要な場合は追加されますが、そうでない場合は省略されます。英語では、重要な情報は通常後ろに置かれます。したがって、この追加情報は後述の文脈に応じて適切に使われます。&lt;/p&gt;
&lt;hr /&gt;
&lt;p&gt;&lt;iframe loading="lazy" title="YouTube video player" src="https://www.youtube.com/embed/4Fmiqjn4Kr4?si=JaXEiEzazuKXrOS2" width="560" height="315" frameborder="0" allowfullscreen="allowfullscreen"&gt;&lt;/iframe&gt;&lt;/p&gt;
&lt;h3&gt;受動態について&lt;/h3&gt;
&lt;p&gt;&amp;#8220;&lt;span style="color: blue;"&gt;New York&lt;/span&gt; is known &lt;span style="color: green;"&gt;to&lt;/span&gt; everyone.&amp;#8221;という文は、直訳すると「&lt;span style="color: blue;"&gt;ニューヨーク&lt;/span&gt;は&lt;span style="color: green;"&gt;皆&lt;/span&gt;に知られている」となります。しかし、「知られている」という表現は少し変です。日本語では、「&lt;span style="color: blue;"&gt;ニューヨーク&lt;/span&gt;は&lt;span style="color: green;"&gt;誰&lt;/span&gt;でも知っている」という表現の方が自然ですが、直訳すると「&lt;span style="color: green;"&gt;皆&lt;/span&gt;に知られている」となります。実際は、「&lt;span style="color: green;"&gt;皆&lt;/span&gt;によって知られている」という意味です。&lt;/p&gt;
&lt;h3&gt;&amp;#8220;by&amp;#8221; の使い方&lt;/h3&gt;
&lt;p&gt;ここで注目すべきは、&amp;#8221;&lt;span style="color: blue;"&gt;by&lt;/span&gt;&amp;#8221; の使い方です。「&lt;span style="color: green;"&gt;誰&lt;/span&gt;々によって」というのは前置詞 &amp;#8220;&lt;span style="color: blue;"&gt;by&lt;/span&gt;&amp;#8221; で表します。しかし、「&lt;span style="color: green;"&gt;誰&lt;/span&gt;によって知られている」の場合は&amp;#8221;&lt;span style="color: blue;"&gt;be known by&lt;/span&gt;&amp;#8220;ではなく&amp;#8221;&lt;span style="color: green;"&gt;be known to&lt;/span&gt;&amp;#8220;を使います。つまり、「&lt;span style="color: green;"&gt;人&lt;/span&gt;に知られている」となります。&lt;/p&gt;
&lt;h3&gt;&amp;#8220;to&amp;#8221; と &amp;#8220;for&amp;#8221; の違い&lt;/h3&gt;
&lt;p&gt;&amp;#8220;&lt;span style="color: green;"&gt;to&lt;/span&gt;&amp;#8221; と &amp;#8220;&lt;span style="color: green;"&gt;for&lt;/span&gt;&amp;#8221; の違いを覚えていますか？どちらも「どこどこへ」という意味で覚えがちですが、実際には異なります。&amp;#8221;&lt;span style="color: green;"&gt;to&lt;/span&gt;&amp;#8221; は必ず到達することを意味しますが、&amp;#8221;&lt;span style="color: green;"&gt;for&lt;/span&gt;&amp;#8221; は到達しない場合も含みます。&lt;/p&gt;
&lt;p&gt;&amp;#8220;&lt;span style="color: blue;"&gt;New York&lt;/span&gt; is known &lt;span style="color: green;"&gt;to&lt;/span&gt; everyone.&amp;#8221;という文は、&lt;span style="color: blue;"&gt;ニューヨーク&lt;/span&gt;という大都市の情報が&lt;span style="color: green;"&gt;皆&lt;/span&gt;に到達していることを示しています。つまり、「&lt;span style="color: green;"&gt;to&lt;/span&gt;」は到達の意味で使用されています。&lt;/p&gt;
&lt;p&gt;これらの点を覚えておくと、後の「&lt;span style="color: blue;"&gt;be&lt;/span&gt; 過去分詞」の部分が&amp;#8221;&lt;span style="color: blue;"&gt;by&lt;/span&gt;&amp;#8220;でないものも出てきますので、心の準備が必要です。&lt;/p&gt;
&lt;p&gt;&amp;nbsp;&lt;/p&gt;
```
</t>
  </si>
  <si>
    <t xml:space="preserve">以下のページは「スニペット整合性」（本文と title/meta/H1/冒頭文）が弱い可能性があります。
まず【本文】を確認し、想定読者・悩み・解決範囲を把握してください。
そのうえで、GSCの主要クエリ（表示回数上位）を根拠に、
「検索意図に対して、タイトル/メタ/H1/冒頭120字がズレている点」を特定し、
ズレを解消するための修正案（タイトル/メタ/H1/冒頭）を提示してください。
※本文の“大改修”は前提にしません（必要なら追記ブロックは最大1つまで）。
【URL】https://eng-support.com/column/progressbook1-7-2/
【ページ分類】MC
【ページ分類の略語（このプロンプト内の定義）】
TP = トップページ（ホーム/サイトの入口）
SP = サービスページ（講座・コース・申込導線）
MC = メインコラム（コラム/解説/勉強法など集客記事）
SC = サブコラム（MCやSPを補強するための補助コラム※サイト定義に合わせて判断）
NW = ニュース/お知らせ（運用上は改善対象外として除外）
ST = 企業情報等のSEO対策を行わないこ固定ページ（運用上は改善対象外として除外）
- / 空欄 / 未分類 = 未分類（このスクリプトでは改善対象外として除外）
※未分類（空欄 / "-" / "未分類"）は作業対象に含めません。
【現状（スニペット要素）】
- タイトル：theyの否定文で迷わない｜do not／does notの違いと三単現のsが消える理由を例文で完全整理【Progress Book対応】
- メタ：theyの否定文はdo not、三単現でも動詞にsは付かない。does notの使い分けと「does not likes」になってしまう典型ミスを中学生向けに例文で整理。
- H1：現在形の否定文【Book1 Lesson7-2】
- 冒頭120字：「They doesn’t」と書きそうになる／「does not likes」にしてしまう。 この2つは別ミスに見えますが、引っかかっている場所は同じです。 否定の do / does を置いた瞬間、後ろの動詞は必ず原形（sなし） 。 三単
【GSC主要クエリ（表示回数上位50件）】
- does not｜表示193｜CTR 0.00%｜順位10.0
- they do does｜表示110｜CTR 0.91%｜順位5.1
- they do｜表示90｜CTR 0.00%｜順位4.4
- they does｜表示51｜CTR 3.92%｜順位4.0
- does they｜表示41｜CTR 0.00%｜順位4.8
- do they｜表示32｜CTR 0.00%｜順位8.8
- do not improved｜表示31｜CTR 0.00%｜順位1.6
- theyの時はdo does｜表示30｜CTR 0.00%｜順位4.0
- don't doesn't 違い｜表示29｜CTR 0.00%｜順位3.5
- theyはdo does どっち｜表示24｜CTR 0.00%｜順位6.7
- they doesn't｜表示22｜CTR 0.00%｜順位4.9
- theyはdo doesどっち｜表示21｜CTR 0.00%｜順位6.5
- doesn't｜表示20｜CTR 0.00%｜順位1.0
- don't didn't 違い｜表示20｜CTR 0.00%｜順位2.5
- doesn't 意味｜表示17｜CTR 0.00%｜順位2.7
- they 三単現のs｜表示17｜CTR 0.00%｜順位10.1
- 三単現｜表示17｜CTR 0.00%｜順位1.0
- don'tとdoesn'tの違い｜表示16｜CTR 0.00%｜順位1.0
- they 否定文｜表示15｜CTR 0.00%｜順位2.2
- didn'tとdon'tの違い｜表示14｜CTR 0.00%｜順位2.1
- doesnot｜表示14｜CTR 0.00%｜順位5.1
- don't doesn't didn't 違い｜表示14｜CTR 0.00%｜順位2.1
- ダズント 英語｜表示14｜CTR 0.00%｜順位3.1
- didn't don't 違い｜表示13｜CTR 0.00%｜順位2.0
- doesn'tとdidn'tの違い｜表示13｜CTR 0.00%｜順位2.1
- theyはdoes｜表示13｜CTR 0.00%｜順位4.5
- 現在形の否定文｜表示13｜CTR 0.00%｜順位7.6
- does not have｜表示12｜CTR 0.00%｜順位7.8
- they 疑問文 do｜表示11｜CTR 0.00%｜順位11.1
- 否定文 動詞の原形｜表示11｜CTR 0.00%｜順位1.0
- don'tとdidn'tの違い｜表示10｜CTR 0.00%｜順位2.0
- they do not｜表示10｜CTR 0.00%｜順位4.6
- weの時はdo does｜表示10｜CTR 0.00%｜順位4.5
- 三人称単数 動詞 s｜表示10｜CTR 0.00%｜順位1.0
- we 否定文｜表示9｜CTR 11.11%｜順位1.2
- don't isn't 違い｜表示9｜CTR 0.00%｜順位1.7
- dose they｜表示9｜CTR 0.00%｜順位8.0
- is not does not 違い｜表示9｜CTR 0.00%｜順位10.3
- theyのあとの動詞｜表示9｜CTR 0.00%｜順位7.6
- didとdoesの違い｜表示8｜CTR 0.00%｜順位1.0
- doesn't don't 違い｜表示8｜CTR 0.00%｜順位1.0
- 三人称単数現在形 否定文｜表示8｜CTR 0.00%｜順位2.4
- did と does の違い｜表示7｜CTR 0.00%｜順位1.0
- doesn'tとdon'tの違い｜表示7｜CTR 0.00%｜順位1.0
- they doesn't or don't どっち｜表示7｜CTR 0.00%｜順位9.3
- 三人称単数 否定文｜表示7｜CTR 0.00%｜順位2.7
- 三単現 否定文｜表示7｜CTR 0.00%｜順位1.0
- aren'tとdon'tの違い｜表示6｜CTR 0.00%｜順位2.0
- do they does they｜表示6｜CTR 0.00%｜順位4.7
- does is 違い｜表示6｜CTR 0.00%｜順位1.0
【参考：代表語（自動抽出）】does
【出力（必ずこの順）】
1) 本文の要約（想定読者・悩み・解決）
2) 検索意図の整理（主要クエリから2〜3パターン）
3) 不一致の指摘（タイトル/メタ/H1/冒頭のどこがズレているか）
4) 修正方針（“どの意図に寄せるか”を1つに決める）
5) 修正案（すべてコードブロック）
   - タイトル案3つ（全角35字前後＋56字以上の網羅型を1つ）
   - メタ案3つ（全角90字前後）
   - H1案2つ
   - 冒頭120字（2案：&lt;p&gt;で開始）
【禁則ワード（シート連動）】
以下の【禁則ワード】は、タイトル/メタ/導入文/見出し/本文のいずれにも原則使用しないでください。
言い換えが必要な場合は、自然な日本語に置換してください。
【禁則ワード】
- 崩れ
- 型
- 迷い
- 保留
- 固定
- 手順
- 立て直
- 最短
- 結論だけ
- 乱れ
- 三点確認
- 内部リンク
- 導線
- 設計
- 刺
- まず結論
- 整え
- 押し付けない案内
- 統一
- 次の一手
- 失点
- 確定
- サブコラム
- 30秒
- 1分
- CV
- 網羅
【本文】
```html
&lt;p&gt;&lt;iframe title="YouTube video player" src="https://www.youtube.com/embed/ocxr2FH5RDw" width="560" height="315" frameborder="0" allowfullscreen="allowfullscreen"&gt;&lt;span data-mce-type="bookmark" style="display: inline-block; width: 0px; overflow: hidden; line-height: 0;" class="mce_SELRES_start"&gt;&lt;/span&gt;&lt;/iframe&gt;&lt;/p&gt;
&lt;p&gt;&lt;img decoding="async" loading="lazy" class="alignnone size-full wp-image-279" src="http://eng-support.com/wp-content/uploads/2023/04/プログレス230313-4.jpg" sizes="(max-width: 1280px) 100vw, 1280px" srcset="https://eng-support.com/wp-content/uploads/2023/04/プログレス230313-4.jpg 1280w, https://eng-support.com/wp-content/uploads/2023/04/プログレス230313-4-300x169.jpg 300w, https://eng-support.com/wp-content/uploads/2023/04/プログレス230313-4-1024x576.jpg 1024w, https://eng-support.com/wp-content/uploads/2023/04/プログレス230313-4-768x432.jpg 768w, https://eng-support.com/wp-content/uploads/2023/04/プログレス230313-4-320x180.jpg 320w" alt="" width="1280" height="720" /&gt;&lt;/p&gt;
&lt;p&gt;&lt;strong&gt;「They doesn’t」と書きそうになる／「does not likes」にしてしまう。&lt;/strong&gt;&lt;br /&gt;
この2つは別ミスに見えますが、引っかかっている場所は同じです。&lt;/p&gt;
&lt;p&gt;&lt;span style="color: red;"&gt;&lt;strong&gt;否定の do / does を置いた瞬間、後ろの動詞は必ず原形（sなし）&lt;/strong&gt;&lt;/span&gt;。&lt;br /&gt;
三単現の&lt;strong&gt;s&lt;/strong&gt;が残るのは、&lt;strong&gt;肯定文&lt;/strong&gt;のときだけです。&lt;/p&gt;
&lt;p&gt;最初は、次の1行で判断してください。&lt;br /&gt;
&lt;strong&gt;They → do not + 原形&lt;/strong&gt; ／ &lt;strong&gt;He/She/His sister → does not + 原形&lt;/strong&gt;&lt;br /&gt;
&lt;span style="color: green;"&gt;このページでは、I/we/you/they と三単現（his sister）を同じ表で並べ、ミスが出やすい箇所（does・sの位置）だけを整理します。&lt;/span&gt;&lt;/p&gt;
&lt;h3&gt;「I」の否定文&lt;/h3&gt;
&lt;p&gt;「I do not have a cell phone.」を例に取りましょう。「私は携帯電話を持っていません。」となります。2番目が、「I do not like baseball.」です。「have」と「like」は一般動詞で、否定の時は「do not」を付けます。&lt;/p&gt;
&lt;h3&gt;主語が「we」の否定文&lt;/h3&gt;
&lt;p&gt;これの主語が「we」になっても、「We do not have school in summer.」となります。「私たちは夏には学校はありません。」&lt;/p&gt;
&lt;h3&gt;「You」の否定文&lt;/h3&gt;
&lt;p&gt;2番目は、「You do not have your book on your desk.」です。これは普通に訳すと日本語変です。&lt;span style="color: red;"&gt;あなたは、あなたの机の上にあなたの本がありません。&lt;/span&gt;要するに、机の上にまだ本を出してないんじゃないの？となり、早く出しなさいと言いたい訳です。&lt;span style="color: green;"&gt;机の上に本が出ていませんよ、あたりの訳がいいと思います。&lt;/span&gt;ただ、こういう訳し方はどの訳を○にして、どの訳を△にして、どの訳を×するかというのは英語の先生でバラバラです。なので、学校の定期テストは学校の先生がおっしゃるようにやっておきましょう。私の授業の場合は、机の上に本が出ていません、と訳してもらいます。&lt;/p&gt;
&lt;h3&gt;「His sister」の否定文&lt;/h3&gt;
&lt;p&gt;3番です。&lt;span style="color: red;"&gt;His sister does not&lt;/span&gt; like math.ここだけ&lt;span style="color: blue;"&gt;「do not」&lt;/span&gt;が&lt;span style="color: green;"&gt;「does not」&lt;/span&gt;になっています。 &lt;span style="color: red;"&gt;His sister&lt;/span&gt;から&lt;span style="color: blue;"&gt;「does not」&lt;/span&gt;はいいです。&lt;/p&gt;
&lt;h3&gt;「They」の否定文&lt;/h3&gt;
&lt;p&gt;先に4番、5番を見ておくと、「They do not play badminton every day.」、「Japanese schools do not begin in autumn.」となっています。これ全部で5行ある中で下か3行目、3番だけ「do not」ではなく&lt;span style="color: green;"&gt;「does not」&lt;/span&gt;になっています。ここがポイントですが、「do」に「es」が付いています。&lt;br /&gt;
「s」や「es」というと、3単現の「s」というのを前回勉強したと思います。3単現3単は主語の話でした。&lt;br /&gt;
主語は&lt;span style="color: red;"&gt;His sister&lt;/span&gt;です。&lt;span style="color: blue;"&gt;「彼のお姉さん」&lt;/span&gt;、または&lt;span style="color: blue;"&gt;「妹」&lt;/span&gt;です。&lt;span style="color: blue;"&gt;「sister」&lt;/span&gt;が単数形です。&lt;br /&gt;
お姉さんか妹のどちらか一人です。しかも「彼の妹」という言い方すると、この3番の会話の話し手は彼の妹じゃないです。聞き手も違います。&lt;/p&gt;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0;"&gt;英語教室「サポート」の『過去問演習講座』：完璧な分析と対策を！&lt;/p&gt;
&lt;p&gt;&lt;a style="background-color: #ff8c00; color: white; padding: 5px 10px; text-align: center; text-decoration: none; display: inline-block; font-size: 14px;" href="https://eng-support.com/kouza/#過去問演習講座"&gt;詳細を見る&lt;/a&gt;&lt;/p&gt;
&lt;/div&gt;
&lt;/div&gt;
&lt;p&gt;という事で、これは第三者です。三人目の人で一人です。三人称単数です。&lt;br /&gt;
動詞の現在形についてはまだちょっと詳しく言っていませんが、&lt;span style="color: blue;"&gt;3単現「s」&lt;/span&gt;を付けます。ここからあとは覚えるしかないんですが、英語慣れない人はどうしてもの部分があります。&lt;br /&gt;
例えばこの2行目ですと、&lt;span style="color: red;"&gt;「I do not like baseball.」&lt;/span&gt;、「I」を例えば&lt;span style="color: blue;"&gt;「He」&lt;/span&gt;の&lt;span style="color: blue;"&gt;「彼は」&lt;/span&gt;とか、&lt;span style="color: blue;"&gt;「She」&lt;/span&gt;の&lt;span style="color: blue;"&gt;「彼女は」&lt;/span&gt;に換わった時に&lt;span style="color: red;"&gt;「do not likes」と書いちゃう&lt;/span&gt;間違いが結構あります。じゃなくて、&lt;span style="color: green;"&gt;「does」の方です。&lt;/span&gt;「do」に「es」を付けて&lt;span style="color: green;"&gt;「does」にします&lt;/span&gt;。ちなみに、「o」で終わっていたら&lt;span style="color: blue;"&gt;「s」&lt;/span&gt;ではなく&lt;span style="color: blue;"&gt;「es」&lt;/span&gt;を付けるというのはやりました。したがって、&lt;span style="color: green;"&gt;「do」に「es」を付けて「does」にします。&lt;/span&gt;「s」を付ける場所を間違えないようにして下さい。&lt;span style="color: red;"&gt;さらに、「does not」&lt;/span&gt;あと&lt;span style="color: blue;"&gt;「likes」&lt;/span&gt;にしてしまう人が多いです。特に、元々が肯定文の場合、&lt;span style="color: red;"&gt;「His sister likes math.」&lt;/span&gt;、「彼のお姉さんは数学が好きだ。」というのがあってこれを否定文にしなさいと言われる問題が出ます。&lt;br /&gt;
&lt;span style="color: green;"&gt;「His sister」から「does not」&lt;/span&gt;はいいです。次の「likes」のとこをそのまま写しちゃって&lt;span style="color: green;"&gt;「does not likes」&lt;/span&gt;にしてしまう人が結構います。&lt;/p&gt;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0;"&gt;英語教室「サポート」の『ブレイクスルーゼミ』：弱点探しをサポートします！&lt;/p&gt;
&lt;p&gt;&lt;a style="background-color: #ff8c00; color: white; padding: 5px 10px; text-align: center; text-decoration: none; display: inline-block; font-size: 14px;" href="https://eng-support.com/kouza/#ブレイクスルーゼミ"&gt;詳細を見る&lt;/a&gt;&lt;/p&gt;
&lt;/div&gt;
&lt;/div&gt;
&lt;p&gt;だけど、この「do not」「does not」関わらず、とにかく「do not」「does not」の後ろの動詞は原形と言って元の形です。&lt;span style="color: red;"&gt;「s」を付けない形にしなきゃダメです。&lt;/span&gt;実はこいつら全部動詞の原形なんです。&lt;span style="color: green;"&gt;あれ？現在形じゃないんですか？と疑問をもつ人もいます。&lt;/span&gt;原形と現在形の違いを話し出すとまた長くなるので、今日はこれだけです。&lt;br /&gt;
主語が&lt;span style="color: red;"&gt;三人称単数になっても「s」が付かない場合は原形です。&lt;/span&gt;「do not」「does not」がなかったら「His sister」だけ「likes math.」になるはずです。&lt;br /&gt;
主語を三人称単数に変えたら&lt;span style="color: green;"&gt;「s」が付く場合は現在系、つかない場合は原形です。&lt;/span&gt;でも、どういう場合が現在形でどういう場合が原形なの？と思った人はおいおい勉強していけばいいと思います。この動画では&lt;span style="color: red;"&gt;三人称単数の一般動詞の否定文ですから、「does not 動詞原形」です。&lt;/span&gt;「do」を「does」に換えるのを忘れないようにして下さい。&lt;span style="color: red;"&gt;動詞原形とか「s」を付けないようにしてください。&lt;/span&gt;特に、肯定文から否定文に換える時に&lt;span style="color: red;"&gt;「s」を消すようにして下さい。&lt;/span&gt;そこを忘れないようにして下さい。&lt;br /&gt;
非常にそこの間違いが多いですので、このあたりから英語が大体分かっているんだけど細かいとこ間違うんだよな、という人が増えてきます。大体分かっているのに、あ、「s」を間違えて付けちゃった、ここさえ出来れば合っていた、しかも「s」がない、と言われてみれば分かるのに、というのをケアレスミスという言い方する人よくいます。ですが、ケアレスミスと言っている間はずっとミスが続きます。&lt;span style="color: green;"&gt;&lt;br /&gt;
&lt;/span&gt;間違えたらケアレスミスじゃないです。もう英語そのものを分かってないくらいのつもりでいて欲しいと思います。&lt;/p&gt;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0;"&gt;英語教室「サポート」の『基礎力徹底講座』：スタートラインはどこでもOK！&lt;/p&gt;
&lt;p&gt;&lt;a style="background-color: #ff8c00; color: white; padding: 5px 10px; text-align: center; text-decoration: none; display: inline-block; font-size: 14px;" href="https://eng-support.com/kouza/#基礎力徹底講座"&gt;詳細を見る&lt;/a&gt;&lt;/p&gt;
&lt;/div&gt;
&lt;/div&gt;
&lt;p&gt;&amp;nbsp;&lt;/p&gt;
```
</t>
  </si>
  <si>
    <t xml:space="preserve">以下のページは「スニペット整合性」（本文と title/meta/H1/冒頭文）が弱い可能性があります。
まず【本文】を確認し、想定読者・悩み・解決範囲を把握してください。
そのうえで、GSCの主要クエリ（表示回数上位）を根拠に、
「検索意図に対して、タイトル/メタ/H1/冒頭120字がズレている点」を特定し、
ズレを解消するための修正案（タイトル/メタ/H1/冒頭）を提示してください。
※本文の“大改修”は前提にしません（必要なら追記ブロックは最大1つまで）。
【URL】https://natsui-sansu-juku.com/column/510-02/
【ページ分類】MC
【ページ分類の略語（このプロンプト内の定義）】
TP = トップページ（ホーム/サイトの入口）
SP = サービスページ（講座・コース・申込導線）
MC = メインコラム（コラム/解説/勉強法など集客記事）
SC = サブコラム（MCやSPを補強するための補助コラム※サイト定義に合わせて判断）
NW = ニュース/お知らせ（運用上は改善対象外として除外）
ST = 企業情報等のSEO対策を行わないこ固定ページ（運用上は改善対象外として除外）
- / 空欄 / 未分類 = 未分類（このスクリプトでは改善対象外として除外）
※未分類（空欄 / "-" / "未分類"）は作業対象に含めません。
【現状（スニペット要素）】
- タイトル：510-02小6算数「複合図形と円」の面積攻略──3.14の使い方と周りの長さの求め方 - 中学受験専門 夏井算数塾
- メタ：小学6年生・中学受験向けに、複合図形と円の面積・周りの長さの求め方を丁寧に解説。3.14の使い方や公式の覚え方、ありがちなミスと対策まで整理し、図形問題の苦手克服をねらいます。
- H1：510-02小6算数「複合図形と円」の面積攻略──3.14の使い方と周りの長さの求め方
- 冒頭120字：曲線図形が苦手なサピックス5年生へ 円やおうぎ形、曲線を含む複合図形は、多くの小学生にとって 「なんとなく苦手」になりやすい単元 です。 本ページでは、動画講義とあわせて、 円・おうぎ形の基本公式 から、 複合図形の4つの典型的な求積パター
【GSC主要クエリ（表示回数上位50件）】
- 周りの長さの求め方｜表示183｜CTR 0.00%｜順位1.7
- 複合図形｜表示106｜CTR 0.00%｜順位2.7
- 円周の求め方｜表示83｜CTR 0.00%｜順位1.0
- 複雑な図形の面積の求め方 小6｜表示73｜CTR 4.11%｜順位3.4
- 複合図形とは｜表示48｜CTR 0.00%｜順位1.2
- 円の周りの長さの求め方｜表示33｜CTR 0.00%｜順位11.5
- 複合図形 面積｜表示31｜CTR 0.00%｜順位2.7
- 複雑な図形の面積の求め方｜表示25｜CTR 0.00%｜順位3.8
- 6年生で習う算数｜表示19｜CTR 0.00%｜順位1.5
- 小6 算数 円の面積 色のついた部分｜表示19｜CTR 0.00%｜順位1.0
- 複合図形の面積｜表示18｜CTR 0.00%｜順位1.1
- 扇形の面積の求め方｜表示16｜CTR 6.25%｜順位1.7
- 複雑な図形｜表示16｜CTR 0.00%｜順位4.6
- 複雑な図形の面積の求め方 中学｜表示14｜CTR 7.14%｜順位2.7
- 組み合わせた図の長さを求める｜表示13｜CTR 0.00%｜順位3.3
- 扇形のこの長さと面積の求め方｜表示12｜CTR 0.00%｜順位1.0
- 等積変形 円｜表示11｜CTR 0.00%｜順位7.5
- 円の面積の求め方 小 6 応用｜表示10｜CTR 10.00%｜順位1.0
- 8×8×3.14÷2｜表示9｜CTR 0.00%｜順位8.2
- おうぎ形の面積の求め方｜表示9｜CTR 0.00%｜順位1.9
- 小学6年生 算数 図形の面積｜表示9｜CTR 0.00%｜順位2.8
- 複雑な形の面積の求め方｜表示9｜CTR 0.00%｜順位7.6
- 周りの長さ 求め方｜表示8｜CTR 0.00%｜順位1.0
- 小 6 算数 内容｜表示8｜CTR 0.00%｜順位2.3
- 7×7×3.14｜表示7｜CTR 0.00%｜順位8.9
- 8かける3.14｜表示7｜CTR 0.00%｜順位10.1
- おうぎ形面積公式｜表示7｜CTR 0.00%｜順位1.0
- 円の一部 面積 求め方｜表示7｜CTR 0.00%｜順位9.3
- おうぎ形のこの長さと面積の求め方｜表示6｜CTR 0.00%｜順位1.0
- 中学受験 算数 図形 面積 円｜表示6｜CTR 0.00%｜順位7.3
- 円の面積 中心角｜表示6｜CTR 0.00%｜順位2.2
- 円周求め方｜表示6｜CTR 0.00%｜順位1.3
- 円の求め方｜表示5｜CTR 0.00%｜順位1.0
- 図形の周りの長さを求める方法｜表示5｜CTR 0.00%｜順位10.0
- 複雑な面積の求め方｜表示5｜CTR 0.00%｜順位11.0
- 4×4×3.14÷2｜表示4｜CTR 0.00%｜順位11.0
- おうぎがたの求め方｜表示4｜CTR 0.00%｜順位2.0
- 円の4分の1の周りの長さの求め方｜表示4｜CTR 0.00%｜順位8.5
- 円の面積 周りの長さの求め方｜表示4｜CTR 0.00%｜順位8.3
- 円の面積 応用問題｜表示4｜CTR 0.00%｜順位2.0
- 円周の一部分｜表示4｜CTR 0.00%｜順位12.8
- 円周角 面積｜表示4｜CTR 0.00%｜順位6.5
- 周りの長さ求め方｜表示4｜CTR 0.00%｜順位1.0
- 扇形の面積｜表示4｜CTR 0.00%｜順位2.0
- 等積移動とは｜表示4｜CTR 0.00%｜順位9.3
- 組み合わせた図形 面積｜表示4｜CTR 0.00%｜順位1.0
- 複雑な円の面積の求め方｜表示4｜CTR 0.00%｜順位6.8
- 面積 周りの長さの求め方｜表示4｜CTR 0.00%｜順位1.0
- 6×6×3.14=｜表示3｜CTR 0.00%｜順位10.7
- 6かける3.14｜表示3｜CTR 0.00%｜順位9.0
【参考：代表語（自動抽出）】周りの長さの求め方
【出力（必ずこの順）】
1) 本文の要約（想定読者・悩み・解決）
2) 検索意図の整理（主要クエリから2〜3パターン）
3) 不一致の指摘（タイトル/メタ/H1/冒頭のどこがズレているか）
4) 修正方針（“どの意図に寄せるか”を1つに決める）
5) 修正案（すべてコードブロック）
   - タイトル案3つ（全角35字前後＋56字以上の網羅型を1つ）
   - メタ案3つ（全角90字前後）
   - H1案2つ
   - 冒頭120字（2案：&lt;p&gt;で開始）
【禁則ワード（シート連動）】
以下の【禁則ワード】は、タイトル/メタ/導入文/見出し/本文のいずれにも原則使用しないでください。
言い換えが必要な場合は、自然な日本語に置換してください。
【禁則ワード】
- 崩れ
- 型
- 迷い
- 保留
- 固定
- 手順
- 立て直
- 最短
- 結論だけ
- 乱れ
- 三点確認
- 内部リンク
- 導線
- 設計
- 刺
- まず結論
- 整え
- 押し付けない案内
- 統一
- 次の一手
- 失点
- 確定
- サブコラム
- 30秒
- 1分
- CV
- 網羅
【本文】
```html
&lt;h2&gt;曲線図形が苦手なサピックス5年生へ&lt;/h2&gt;
&lt;p&gt;円やおうぎ形、曲線を含む複合図形は、多くの小学生にとって&lt;strong&gt;「なんとなく苦手」になりやすい単元&lt;/strong&gt;です。&lt;br /&gt;
本ページでは、動画講義とあわせて、&lt;br /&gt;
&lt;strong&gt;円・おうぎ形の基本公式&lt;/strong&gt;から、&lt;strong&gt;複合図形の4つの典型的な求積パターン&lt;/strong&gt;、そして&lt;strong&gt;おうぎ形を描く点の移動問題&lt;/strong&gt;までを整理しました。&lt;br /&gt;
サピックスに通う小学5年生で、算数に不安があるお子さまが、授業に入る前に「ここだけは押さえておきたい！」というポイントをコンパクトにまとめています。&lt;br /&gt;
サピックス小5算数の「15分まとめ」全体の一覧は、&lt;a href="https://natsui-sansu-juku.com/column/sapix-15/"&gt;全体像はこちら&lt;/a&gt;から確認できます。&lt;/p&gt;
&lt;h2&gt;動画講義：曲線図形の面積のポイント&lt;/h2&gt;
&lt;p&gt;&lt;iframe title="510-02　平面図形(2)【サピックスの算数を15分で授業してみた】" src="https://www.youtube.com/embed/ixJ97LvE2FI?feature=oembed" width="750" height="422" frameborder="0" allowfullscreen="allowfullscreen"&gt;&lt;/iframe&gt;&lt;/p&gt;
&lt;blockquote&gt;&lt;p&gt;この動画は、サピックスに通塾している小学５年生で、算数が苦手な生徒さん向けに&lt;strong&gt;「授業に入る前に見ておいてほしいポイント」&lt;/strong&gt;をまとめた内容です。&lt;br /&gt;
重要な部分だけを絞ったコンパクトな講義となっていますので、基本事項の復習にご活用いただければ幸いです。&lt;br /&gt;
※本動画は、サピックスで使用されているテキストそのものの解説ではありません。あらかじめご了承ください。&lt;/p&gt;&lt;/blockquote&gt;
&lt;h2&gt;１．曲線図形の求積の基本&lt;/h2&gt;
&lt;p&gt;曲線図形の多くは、&lt;strong&gt;円やおうぎ形&lt;/strong&gt;をもとに考えます。まずは公式と用語をしっかり整理しましょう。&lt;/p&gt;
&lt;h3&gt;円周の求め方&lt;/h3&gt;
&lt;p&gt;円周とは、円のまわり一周の長さのことです。&lt;br /&gt;
&lt;strong&gt;円周の求め方：&lt;/strong&gt;&lt;br /&gt;
&lt;strong&gt;直径 × 円周率&lt;/strong&gt;&lt;/p&gt;
&lt;ul&gt;
&lt;li&gt;直径…円の中心を通り、円を端から端まで結んだ線の長さ&lt;/li&gt;
&lt;li&gt;円周率…円周 ÷ 直径で求められる一定の比&lt;/li&gt;
&lt;/ul&gt;
&lt;h3&gt;円の面積&lt;/h3&gt;
&lt;p&gt;円の面積は、次の公式で求めます。&lt;/p&gt;
&lt;p&gt;&lt;strong&gt;円の面積：&lt;/strong&gt;&lt;br /&gt;
&lt;strong&gt;半径 × 半径 × 円周率&lt;/strong&gt;&lt;br /&gt;
（＝ 半径&lt;sup&gt;2&lt;/sup&gt; × 円周率）&lt;/p&gt;
&lt;h3&gt;円周率のいろいろな表し方&lt;/h3&gt;
&lt;p&gt;円周率といえば&lt;strong&gt;3.14&lt;/strong&gt;を思い浮かべますが、問題によっては次のように指定されることがあります。&lt;/p&gt;
&lt;ul&gt;
&lt;li&gt;3&lt;/li&gt;
&lt;li&gt;3.1&lt;/li&gt;
&lt;li&gt;22/7（７分の22）&lt;/li&gt;
&lt;li&gt;その他、指示された値&lt;/li&gt;
&lt;/ul&gt;
&lt;p&gt;&lt;strong&gt;必ず問題文の指示を確認し、指定された円周率を使うこと&lt;/strong&gt;がとても重要です。&lt;/p&gt;
&lt;h3&gt;おうぎ形の面積&lt;/h3&gt;
&lt;p&gt;おうぎ形とは、円の一部分を切り取ったような図形です。「中心角」が重要なキーワードになります。&lt;/p&gt;
&lt;ul&gt;
&lt;li&gt;&lt;strong&gt;中心角：&lt;/strong&gt;円の中心をはさんで二本の半径で作られる角&lt;/li&gt;
&lt;li&gt;&lt;strong&gt;弧：&lt;/strong&gt;円周の一部分のこと（おうぎ形の外側の曲線）&lt;/li&gt;
&lt;/ul&gt;
&lt;p&gt;おうぎ形の面積は、次の考え方で求めます。&lt;/p&gt;
&lt;p&gt;&lt;strong&gt;おうぎ形の面積：&lt;/strong&gt;&lt;br /&gt;
&lt;strong&gt;円の面積 ×（中心角 ÷ 360°）&lt;/strong&gt;&lt;/p&gt;
&lt;p&gt;つまり、&lt;strong&gt;「360°分の中心角をかける」&lt;/strong&gt;ことで、円全体のうち何分のいくつかを表しているかを計算します。&lt;/p&gt;
&lt;h3&gt;計算を楽にする「3.14のかけ算」暗記&lt;/h3&gt;
&lt;p&gt;曲線図形の求積では、&lt;br /&gt;
&lt;strong&gt;「円周率 × 何か」&lt;/strong&gt;&lt;br /&gt;
という計算が必ず出てきます。とくに3.14を使う場合、×９まで暗記しておくと、計算がグッと楽になります。&lt;/p&gt;
&lt;blockquote&gt;&lt;p&gt;3.14×1＝3.14　　3.14×2＝6.28　　3.14×3＝9.42　　3.14×4＝12.56&lt;br /&gt;
3.14×5＝15.70　 3.14×6＝18.84　 3.14×7＝21.98　 3.14×8＝25.12&lt;br /&gt;
3.14×9＝28.26&lt;/p&gt;&lt;/blockquote&gt;
&lt;p&gt;&lt;strong&gt;暗算で素早く出せるようにしておくと、テスト本番で大きな武器になります。&lt;/strong&gt;&lt;/p&gt;
&lt;h2&gt;２．複合図形の面積：４つの基本パターン&lt;/h2&gt;
&lt;p&gt;曲線を含む複合図形の面積は「ぱっと見が複雑」に見えますが、多くの問題は次の４パターンに当てはまります。&lt;/p&gt;
&lt;ul&gt;
&lt;li&gt;① バラバラにする&lt;/li&gt;
&lt;li&gt;② 全体 − いらない部分&lt;/li&gt;
&lt;li&gt;③ 等積移動&lt;/li&gt;
&lt;li&gt;④ 等積変形&lt;/li&gt;
&lt;/ul&gt;
&lt;p&gt;前回の動画と同様、この４つをしっかり使い分ければ、ほとんどの問題が解けるようになります。&lt;/p&gt;
&lt;h3&gt;① バラバラにする&lt;/h3&gt;
&lt;p&gt;図形を&lt;strong&gt;三角形・長方形・正方形・円・おうぎ形&lt;/strong&gt;など、面積の求め方がわかっている形に分けて考える方法です。&lt;/p&gt;
&lt;ul&gt;
&lt;li&gt;複雑に見えても、線を引くと「見慣れた形」に分けられることが多い&lt;/li&gt;
&lt;li&gt;分けた一つ一つの面積を求めて、最後に合計する&lt;/li&gt;
&lt;/ul&gt;
&lt;h3&gt;② 全体 − いらない部分&lt;/h3&gt;
&lt;p&gt;大きな図形全体の面積から、不要な部分（白い部分など）を引いて求める方法です。&lt;/p&gt;
&lt;ul&gt;
&lt;li&gt;「求めたい部分を直接計算する」のではなく、&lt;strong&gt;「引き算で残った部分」&lt;/strong&gt;としてとらえる&lt;/li&gt;
&lt;li&gt;円の一部がくりぬかれている図形などでよく使う&lt;/li&gt;
&lt;/ul&gt;
&lt;h3&gt;③ 等積移動&lt;/h3&gt;
&lt;p&gt;形をずらしても面積は変わらない、という性質を利用する考え方です。&lt;/p&gt;
&lt;ul&gt;
&lt;li&gt;同じ大きさの三角形や長方形をスライドさせて「見やすい形」に並べ替える&lt;/li&gt;
&lt;li&gt;「高さ」や「底辺」の長さがそろうように移動させると、面積が求めやすくなる&lt;/li&gt;
&lt;/ul&gt;
&lt;h3&gt;④ 等積変形&lt;/h3&gt;
&lt;p&gt;形を変えても面積が変わらないことを使って、&lt;strong&gt;別の形に変えてから&lt;/strong&gt;面積を求める方法です。&lt;/p&gt;
&lt;ul&gt;
&lt;li&gt;曲線をふくむ図形を「長方形」などに変形して考えることもある&lt;/li&gt;
&lt;li&gt;「この形だと公式が使いにくい」と感じたら、等積変形を疑ってみる&lt;/li&gt;
&lt;/ul&gt;
&lt;p&gt;&lt;strong&gt;複合図形＝この４パターンのどれか（または組み合わせ）&lt;/strong&gt;と意識して問題を眺めるだけでも、解き方の見通しが立ちやすくなります。&lt;/p&gt;
&lt;h2&gt;３．おうぎ形を描く点の移動&lt;/h2&gt;
&lt;p&gt;おうぎ形を描く点の移動に関する問題は、&lt;strong&gt;難しそうに見えますが「図で追いかける」ことがコツ&lt;/strong&gt;です。&lt;/p&gt;
&lt;h3&gt;基本の考え方&lt;/h3&gt;
&lt;ul&gt;
&lt;li&gt;半径の長さは一定のまま、点がぐるっと円周上を動いていくイメージ&lt;/li&gt;
&lt;li&gt;動いた角度（中心角）がわかれば、&lt;strong&gt;移動した距離＝弧の長さ&lt;/strong&gt;が求められる&lt;/li&gt;
&lt;li&gt;その点が描く部分は、たいてい&lt;strong&gt;おうぎ形またはその一部&lt;/strong&gt;と考えられる&lt;/li&gt;
&lt;/ul&gt;
&lt;h3&gt;補助線を使って「移動範囲」を図示する&lt;/h3&gt;
&lt;p&gt;おうぎ形を描く点の移動問題では、次のステップで整理するとわかりやすくなります。&lt;/p&gt;
&lt;ol&gt;
&lt;li&gt;問題文の通りに、&lt;strong&gt;点が動く様子を図に描く&lt;/strong&gt;&lt;/li&gt;
&lt;li&gt;円の中心や半径を補助線でしっかり描き、&lt;strong&gt;中心角がどこからどこまでか&lt;/strong&gt;をはっきりさせる&lt;/li&gt;
&lt;li&gt;「点が通った軌跡」がどの部分の弧（またはおうぎ形）なのかを確認する&lt;/li&gt;
&lt;li&gt;弧の長さやおうぎ形の面積を、&lt;strong&gt;円の公式＋（中心角 ÷ 360°）&lt;/strong&gt;で求める&lt;/li&gt;
&lt;/ol&gt;
&lt;p&gt;&lt;strong&gt;「補助線で整理 → おうぎ形として認識 → 中心角で割合をかける」&lt;/strong&gt;という流れを何度も繰り返して慣れていきましょう。&lt;/p&gt;
&lt;h2&gt;４．サピックス5年生向けの活用法&lt;/h2&gt;
&lt;p&gt;本動画・本ページは、次のような目的で作成しています。&lt;/p&gt;
&lt;ul&gt;
&lt;li&gt;サピックス5年生が、&lt;strong&gt;授業に入る前に押さえておきたいポイント&lt;/strong&gt;を事前に確認する&lt;/li&gt;
&lt;li&gt;すでに授業を受けたあとに、&lt;strong&gt;「どこが重要だったのか」を振り返る復習用&lt;/strong&gt;として活用する&lt;/li&gt;
&lt;li&gt;曲線図形に苦手意識があるお子さまが、&lt;strong&gt;公式や典型パターンを整理し直す&lt;/strong&gt;きっかけにする&lt;/li&gt;
&lt;/ul&gt;
&lt;p&gt;とくに算数が苦手な生徒さんは、いきなりテキストの演習に入る前に、&lt;/p&gt;
&lt;ul&gt;
&lt;li&gt;円・おうぎ形の公式&lt;/li&gt;
&lt;li&gt;複合図形の４パターン&lt;/li&gt;
&lt;li&gt;点の移動の「補助線＋おうぎ形」の考え方&lt;/li&gt;
&lt;/ul&gt;
&lt;p&gt;この３点を動画とあわせて確認しておくと、授業内容の理解がスムーズになります。&lt;/p&gt;
&lt;h2&gt;５．当塾でのSapix対策&lt;/h2&gt;
&lt;h3&gt;サピックス算数の特徴と対策方針&lt;/h3&gt;
&lt;p&gt;サピックスの算数は、&lt;strong&gt;「思考力」「読解力」「図形感覚」&lt;/strong&gt;をバランスよく問う問題が多く、&lt;br /&gt;
単に公式を暗記するだけでは対応が難しいのが特徴です。&lt;br /&gt;
当塾では、こうした特徴をふまえたうえで、&lt;/p&gt;
&lt;ul&gt;
&lt;li&gt;単元ごとの&lt;strong&gt;「つまずきやすいポイント」&lt;/strong&gt;を事前に整理&lt;/li&gt;
&lt;li&gt;図や補助線を使った&lt;strong&gt;考え方のプロセス&lt;/strong&gt;をていねいに指導&lt;/li&gt;
&lt;li&gt;サピックスの学習サイクルに合わせた&lt;strong&gt;復習・フォロー&lt;/strong&gt;を行う&lt;/li&gt;
&lt;/ul&gt;
&lt;p&gt;といった形で、サピックスに通塾しているお子さまの学習をサポートしています。&lt;/p&gt;
&lt;h3&gt;詳しいご案内はこちら&lt;/h3&gt;
&lt;p&gt;Sapixの特徴については&lt;strong&gt;&lt;a href="https://natsui-sansu-juku.com/sapix-2/" target="_blank" rel="noopener noreferrer"&gt;コチラ&lt;/a&gt;&lt;/strong&gt;、&lt;br /&gt;
当塾でのSapix対策については&lt;strong&gt;&lt;a href="https://natsui-sansu-juku.com/sapix/" target="_blank" rel="noopener noreferrer"&gt;コチラ&lt;/a&gt;&lt;/strong&gt;をご覧ください。&lt;/p&gt;
&lt;h2&gt;まとめ：曲線図形は「公式＋４パターン＋補助線」で攻略&lt;/h2&gt;
&lt;ul&gt;
&lt;li&gt;曲線図形の基本は、&lt;strong&gt;円周・円の面積・おうぎ形の面積&lt;/strong&gt;を正しく使えるかどうか&lt;/li&gt;
&lt;li&gt;円周率は3.14だけでなく、&lt;strong&gt;3・3.1・22/7&lt;/strong&gt;など指示に従って使い分ける&lt;/li&gt;
&lt;li&gt;複合図形は、&lt;strong&gt;①バラバラにする ②全体−いらない部分 ③等積移動 ④等積変形&lt;/strong&gt;の４パターンで考える&lt;/li&gt;
&lt;li&gt;おうぎ形を描く点の移動は、&lt;strong&gt;補助線で移動範囲を図示し、「おうぎ形＋中心角」で整理&lt;/strong&gt;するのがコツ&lt;/li&gt;
&lt;li&gt;サピックス5年生で算数が苦手なお子さまは、授業の前後で本動画と本ページを活用し、&lt;strong&gt;「公式の暗記」ではなく「考え方の流れ」&lt;/strong&gt;を身につけていきましょう。&lt;/li&gt;
&lt;/ul&gt;
&lt;p&gt;曲線図形は、一度しくみが分かると&lt;strong&gt;「パターンで解ける」得点源&lt;/strong&gt;になります。&lt;br /&gt;
ぜひ動画とあわせて、何度も見返しながら自分のものにしていきましょう。&lt;/p&gt;
&lt;p&gt;&lt;!-- [ /.socialSet ] --&gt;&lt;/p&gt;
&lt;div style="border: 1px solid rgba(22,163,74,.25); background: rgba(22,163,74,.06); border-radius: 14px; padding: 14px 14px; margin: 18px 0;"&gt;
&lt;div style="margin: 0 0 6px; font-weight: 900; color: #111827; font-size: 1.05rem; line-height: 1.4;"&gt;外部の力を使うべきか迷っている方へ&lt;/div&gt;
&lt;p style="margin: 0 0 10px; color: #6b7280; font-size: .92rem; line-height: 1.7;"&gt;※状況を整理するための判断材料です。&lt;/p&gt;
&lt;ul style="margin: 0 0 12px; padding-left: 18px; color: #111827; line-height: 1.7;"&gt;
&lt;li style="margin: 0 0 6px;"&gt;授業を聴いて帰ってきたはずだが、翌日に残らない&lt;/li&gt;
&lt;li style="margin: 0 0 6px;"&gt;宿題と直しが回らず、積み残し化している&lt;/li&gt;
&lt;li style="margin: 0 0 0;"&gt;後手に回りすぎて、何から手を付けるべきか分からない&lt;/li&gt;
&lt;/ul&gt;
&lt;div style="display: flex; flex-wrap: wrap; gap: 10px;"&gt;&lt;a style="display: inline-flex; align-items: center; justify-content: center; text-decoration: none; font-weight: 900; border-radius: 12px; padding: 10px 12px; background: #16a34a; color: #ffffff;" href="https://natsui-sansu-juku.com/column/kobetsu_mayoi_judge/"&gt;&lt;br /&gt;
判断材料を見る&lt;br /&gt;
&lt;/a&gt;&lt;br /&gt;
&lt;a style="display: inline-flex; align-items: center; justify-content: center; text-decoration: none; font-weight: 900; border-radius: 12px; padding: 10px 12px; background: #ffffff; color: #0f7a35; border: 1px solid rgba(22,163,74,.55);" href="https://natsui-sansu-juku.com/inquiry/"&gt;&lt;br /&gt;
相談する&lt;br /&gt;
&lt;/a&gt;&lt;/div&gt;
&lt;/div&gt;
&lt;div class="ns-cta2" style="margin:18px 0; padding:14px 14px 12px; border:1px solid rgba(0,0,0,.12); border-radius:14px; background:#fbfbfb;"&gt;
&lt;p style="margin:0 0 10px; font-weight:800;"&gt;算数の個別指導をご検討の方へ&lt;/p&gt;
&lt;div style="display:flex; flex-wrap:wrap; gap:10px;"&gt;
    &lt;a href="https://natsui-sansu-juku.com/kobetsu_online/"
       style="display:inline-flex; align-items:center; justify-content:center; text-decoration:none; font-weight:900; border-radius:12px; padding:10px 12px; background:#16a34a; color:#ffffff;"&gt;&lt;br /&gt;
      オンライン1対1を見る&lt;br /&gt;
    &lt;/a&gt;&lt;br /&gt;
    &lt;a href="https://natsui-sansu-juku.com/kobetsu/"
       style="display:inline-flex; align-items:center; justify-content:center; text-decoration:none; font-weight:900; border-radius:12px; padding:10px 12px; background:#f0fdf4; color:#0f7a35; border:1px solid rgba(22,163,74,.55);"&gt;&lt;br /&gt;
      教室1対1を見る&lt;br /&gt;
    &lt;/a&gt;
  &lt;/div&gt;
&lt;/div&gt;
```
</t>
  </si>
  <si>
    <t xml:space="preserve">以下のページは「スニペット整合性」（本文と title/meta/H1/冒頭文）が弱い可能性があります。
まず【本文】を確認し、想定読者・悩み・解決範囲を把握してください。
そのうえで、GSCの主要クエリ（表示回数上位）を根拠に、
「検索意図に対して、タイトル/メタ/H1/冒頭120字がズレている点」を特定し、
ズレを解消するための修正案（タイトル/メタ/H1/冒頭）を提示してください。
※本文の“大改修”は前提にしません（必要なら追記ブロックは最大1つまで）。
【URL】https://natsui-sansu-juku.com/column/510-12/
【ページ分類】MC
【ページ分類の略語（このプロンプト内の定義）】
TP = トップページ（ホーム/サイトの入口）
SP = サービスページ（講座・コース・申込導線）
MC = メインコラム（コラム/解説/勉強法など集客記事）
SC = サブコラム（MCやSPを補強するための補助コラム※サイト定義に合わせて判断）
NW = ニュース/お知らせ（運用上は改善対象外として除外）
ST = 企業情報等のSEO対策を行わないこ固定ページ（運用上は改善対象外として除外）
- / 空欄 / 未分類 = 未分類（このスクリプトでは改善対象外として除外）
※未分類（空欄 / "-" / "未分類"）は作業対象に含めません。
【現状（スニペット要素）】
- タイトル：510-12 点の移動 - 中学受験専門 夏井算数塾
- メタ：サピックス5年生のための「点の移動と三角形の面積」基礎整理 点の移動と三角形の面積は、サピックス5年生の算数で
- H1：510-12　点の移動
- 冒頭120字：サピックス5年生のための「点の移動と三角形の面積」基礎整理 点の移動と三角形の面積は、サピックス5年生の算数でも 「図形のセンス」 が問われる単元です。 ・点が動くと図形の形や大きさがどう変わるのかイメージできない ・高さが分からない三角形
【GSC主要クエリ（表示回数上位50件）】
- 三角形 高さの求め方｜表示28｜CTR 0.00%｜順位1.0
- 等積変形 問題｜表示25｜CTR 0.00%｜順位1.0
- 三角形の高さの求め方｜表示24｜CTR 0.00%｜順位1.0
- 点の移動｜表示24｜CTR 0.00%｜順位1.9
- 三角形高さの求め方｜表示19｜CTR 0.00%｜順位1.0
- 等積変形 中2｜表示12｜CTR 0.00%｜順位1.8
- 中2 等積変形｜表示11｜CTR 0.00%｜順位1.1
- 点移動｜表示10｜CTR 0.00%｜順位1.0
- 三角形の高さを求める式｜表示7｜CTR 0.00%｜順位1.0
- 中2 数学 等積変形｜表示7｜CTR 0.00%｜順位1.6
- 三角形の公式 高校｜表示6｜CTR 0.00%｜順位1.0
- 中学受験 点の移動｜表示6｜CTR 0.00%｜順位2.0
- 中2数学 等積変形｜表示5｜CTR 0.00%｜順位1.6
- 等積変形｜表示5｜CTR 0.00%｜順位3.6
- 等積変形 やり方｜表示5｜CTR 0.00%｜順位1.0
- 三角形 高さの求め方 小学生｜表示4｜CTR 0.00%｜順位1.0
- 点の移動 中学受験｜表示4｜CTR 0.00%｜順位6.5
- 等積変形とは｜表示4｜CTR 0.00%｜順位2.5
- 等積変形中2｜表示4｜CTR 0.00%｜順位1.3
- 関数 三角形 面積 求め方｜表示4｜CTR 0.00%｜順位1.0
- 高さが等しい三角形の面積｜表示4｜CTR 0.00%｜順位2.0
- サインコサインタンジェント 三角形の面積｜表示3｜CTR 0.00%｜順位2.0
- 点p 問題 中学｜表示3｜CTR 0.00%｜順位4.0
- 直角三角形 高さ 求め方｜表示3｜CTR 0.00%｜順位1.0
- 三角形の面積の求め方｜表示2｜CTR 0.00%｜順位1.0
- 三角形の高さを求める｜表示2｜CTR 0.00%｜順位1.0
- 三角形高さの出し方｜表示2｜CTR 0.00%｜順位1.0
- 三角形高さ求め方｜表示2｜CTR 0.00%｜順位1.0
- 中2 数学 一次関数の利用｜表示2｜CTR 0.00%｜順位1.0
- 動く点と面積の変化｜表示2｜CTR 0.00%｜順位1.0
- 数学 中2 等積変形｜表示2｜CTR 0.00%｜順位1.0
- 点p 問題｜表示2｜CTR 0.00%｜順位1.0
- 等積変形 中2 問題｜表示2｜CTR 0.00%｜順位3.0
- 等積変形問題｜表示2｜CTR 0.00%｜順位1.0
- 面積の等しい三角形 見つけ方｜表示2｜CTR 0.00%｜順位2.0
- 5年生 面積 応用問題 三角形｜表示1｜CTR 0.00%｜順位1.0
- s=1/2absinc｜表示1｜CTR 0.00%｜順位1.0
- 三角形 の高さの求め方｜表示1｜CTR 0.00%｜順位1.0
- 三角形 公式｜表示1｜CTR 0.00%｜順位1.0
- 三角形 相似比 面積比｜表示1｜CTR 0.00%｜順位1.0
- 三角形 高さ 求め方｜表示1｜CTR 0.00%｜順位1.0
- 三角形 高さを求める｜表示1｜CTR 0.00%｜順位1.0
- 三角形の公式｜表示1｜CTR 0.00%｜順位2.0
- 三角形の高さの出し方｜表示1｜CTR 0.00%｜順位1.0
- 三角形の高さの求め方 小学生｜表示1｜CTR 0.00%｜順位1.0
- 三角形は｜表示1｜CTR 0.00%｜順位2.0
- 三角形三等分｜表示1｜CTR 0.00%｜順位1.0
- 三角形公式 高校｜表示1｜CTR 0.00%｜順位1.0
- 三角形求め方｜表示1｜CTR 0.00%｜順位1.0
- 中2数学 一次関数の利用｜表示1｜CTR 0.00%｜順位1.0
【参考：代表語（自動抽出）】高さの求め方
【出力（必ずこの順）】
1) 本文の要約（想定読者・悩み・解決）
2) 検索意図の整理（主要クエリから2〜3パターン）
3) 不一致の指摘（タイトル/メタ/H1/冒頭のどこがズレているか）
4) 修正方針（“どの意図に寄せるか”を1つに決める）
5) 修正案（すべてコードブロック）
   - タイトル案3つ（全角35字前後＋56字以上の網羅型を1つ）
   - メタ案3つ（全角90字前後）
   - H1案2つ
   - 冒頭120字（2案：&lt;p&gt;で開始）
【禁則ワード（シート連動）】
以下の【禁則ワード】は、タイトル/メタ/導入文/見出し/本文のいずれにも原則使用しないでください。
言い換えが必要な場合は、自然な日本語に置換してください。
【禁則ワード】
- 崩れ
- 型
- 迷い
- 保留
- 固定
- 手順
- 立て直
- 最短
- 結論だけ
- 乱れ
- 三点確認
- 内部リンク
- 導線
- 設計
- 刺
- まず結論
- 整え
- 押し付けない案内
- 統一
- 次の一手
- 失点
- 確定
- サブコラム
- 30秒
- 1分
- CV
- 網羅
【本文】
```html
&lt;h2&gt;サピックス5年生のための「点の移動と三角形の面積」基礎整理&lt;/h2&gt;
&lt;p&gt;点の移動と三角形の面積は、サピックス5年生の算数でも&lt;strong&gt;「図形のセンス」&lt;/strong&gt;が問われる単元です。&lt;br /&gt;
・点が動くと図形の形や大きさがどう変わるのかイメージできない&lt;br /&gt;
・高さが分からない三角形の面積をどう求めればよいか分からない&lt;br /&gt;
といったつまずきが起こりやすい分野でもあります。&lt;br /&gt;
このページでは、動画と連動しながら、&lt;strong&gt;点の移動と面積の関係&lt;/strong&gt;、&lt;strong&gt;高さの等しい三角形の面積の考え方&lt;/strong&gt;を授業前後の予習・復習用に整理しました。&lt;/p&gt;
&lt;p&gt;サピックス小5算数の各単元を15分で整理した全体像は、&lt;strong&gt;&lt;a href="https://natsui-sansu-juku.com/column/sapix-15/"&gt;サピックス小5算数 15分まとめ｜全体像はこちら&lt;/a&gt;&lt;/strong&gt;で確認できます。&lt;/p&gt;
&lt;h2&gt;動画講義：点の移動と三角形の面積&lt;/h2&gt;
&lt;p&gt;&lt;iframe title="510-12　点の移動【サピックスの算数を15分で授業してみた】" src="https://www.youtube.com/embed/8kwiGIK0wmI?feature=oembed" width="750" height="422" frameborder="0" allowfullscreen="allowfullscreen"&gt;&lt;/iframe&gt;&lt;/p&gt;
&lt;blockquote&gt;&lt;p&gt;この動画は、サピックスに通塾している小学５年生で、算数が苦手な生徒さん向けに&lt;strong&gt;「授業に入る前に見ておいてほしいポイント」&lt;/strong&gt;をまとめた内容です。&lt;br /&gt;
重要な部分だけを絞ったコンパクトな講義となっていますので、基本事項の復習にご活用いただければ幸いです。&lt;br /&gt;
※本動画は、サピックスで使用されているテキストそのものの解説ではありません。あらかじめご了承ください。&lt;/p&gt;&lt;/blockquote&gt;
&lt;h2&gt;１．点の移動と面積の関係&lt;/h2&gt;
&lt;p&gt;点の移動の問題では、&lt;strong&gt;「点がどのように動くか」&lt;/strong&gt;と&lt;strong&gt;「それによって三角形や四角形の面積がどう変わるか」&lt;/strong&gt;をセットで考えることが大切です。&lt;/p&gt;
&lt;h3&gt;基本の解き方：とにかく図にやってみる&lt;/h3&gt;
&lt;p&gt;元記事では、&lt;/p&gt;
&lt;p&gt;&lt;strong&gt;「点の移動の問題の基本的な解き方は、問題文に書かれていることをそのままやってみる、計算してみると答えを導くことができます。図にしっかりと書いていきましょう。」&lt;/strong&gt;&lt;/p&gt;
&lt;p&gt;と説明されています。これは、&lt;/p&gt;
&lt;ul&gt;
&lt;li&gt;まずは&lt;strong&gt;問題文どおりに点を動かして図に描く&lt;/strong&gt;&lt;/li&gt;
&lt;li&gt;「頭の中だけで考えよう」とせず、&lt;strong&gt;実際に線を引いたり、位置を移したりしてみる&lt;/strong&gt;&lt;/li&gt;
&lt;/ul&gt;
&lt;p&gt;ことが、点の移動を理解するうえでの出発点になる、という意味です。&lt;/p&gt;
&lt;h3&gt;点の移動で意識したいポイント&lt;/h3&gt;
&lt;ul&gt;
&lt;li&gt;点が移動する前後で、&lt;strong&gt;どの線の長さが変わり、どの長さは変わらないか&lt;/strong&gt;を意識する&lt;/li&gt;
&lt;li&gt;「同じ高さのまま動いているか」「底辺の長さだけ変わっているか」など、&lt;strong&gt;高さと底辺の変化&lt;/strong&gt;を見る&lt;/li&gt;
&lt;li&gt;移動の途中でできる図形（小さな三角形や平行四辺形など）に注目して、&lt;strong&gt;既に知っている面積公式に持ち込めないか&lt;/strong&gt;を考える&lt;/li&gt;
&lt;/ul&gt;
&lt;p&gt;特にサピックスの問題では、&lt;strong&gt;1回の移動だけでなく、時間とともに点が動き続ける設定&lt;/strong&gt;もよく出てきます。&lt;br /&gt;
その場合も、「今この瞬間はどんな三角形ができているか？」を図に描きながら追いかけていくことが大切です。&lt;/p&gt;
&lt;h2&gt;２．高さの等しい三角形の面積&lt;/h2&gt;
&lt;p&gt;点の移動とセットで重要なのが、&lt;strong&gt;「高さが等しい三角形の面積」&lt;/strong&gt;に関する考え方です。&lt;br /&gt;
高さが分からない三角形でも、&lt;strong&gt;底辺の変化&lt;/strong&gt;に注目することで面積を求めることができます。&lt;/p&gt;
&lt;h3&gt;高さが分からなくても面積は求められる&lt;/h3&gt;
&lt;p&gt;元記事では、&lt;/p&gt;
&lt;p&gt;&lt;strong&gt;「底辺がどれだけ縮んだかということを考えていくと面積を求めることができます。また、点の移動の問題を考えるとき、高さが分からない三角形でも面積を求めることができるという考え方を利用して問題を解いていきます。」&lt;/strong&gt;&lt;/p&gt;
&lt;p&gt;と説明されています。&lt;/p&gt;
&lt;ul&gt;
&lt;li&gt;同じ直線上に底辺をとり、&lt;strong&gt;高さが等しい位置に頂点がある三角形&lt;/strong&gt;は、&lt;strong&gt;面積の比が底辺の長さの比と同じ&lt;/strong&gt;になる&lt;/li&gt;
&lt;li&gt;つまり、高さが分からなくても、&lt;strong&gt;底辺の長さの変化だけで面積の変化をとらえられる&lt;/strong&gt;&lt;/li&gt;
&lt;/ul&gt;
&lt;p&gt;という性質を活用していくのが、この単元のポイントです。&lt;/p&gt;
&lt;h3&gt;高さが等しい三角形の面積の関係&lt;/h3&gt;
&lt;p&gt;高さが同じ三角形どうしについて、次のような事実を押さえておきましょう。&lt;/p&gt;
&lt;ul&gt;
&lt;li&gt;面積 ＝ 1/2 × 底辺 × 高さ&lt;/li&gt;
&lt;li&gt;高さが同じ三角形どうしでは、&lt;strong&gt;高さが共通&lt;/strong&gt;なので、&lt;strong&gt;面積は「底辺 × 一定の高さ」の1/2&lt;/strong&gt;&lt;/li&gt;
&lt;li&gt;したがって、&lt;strong&gt;面積の比 ＝ 底辺の長さの比&lt;/strong&gt;となる&lt;/li&gt;
&lt;/ul&gt;
&lt;p&gt;この性質を使うことで、&lt;/p&gt;
&lt;ul&gt;
&lt;li&gt;底辺がどれだけ伸びたか・縮んだか&lt;/li&gt;
&lt;li&gt;ある三角形の面積と底辺の長さが分かっているとき、別の三角形の面積&lt;/li&gt;
&lt;/ul&gt;
&lt;p&gt;などを&lt;strong&gt;高さを求めることなく計算で出す&lt;/strong&gt;ことができます。&lt;/p&gt;
&lt;h3&gt;「底辺が縮んだ分だけ面積が減る」という発想&lt;/h3&gt;
&lt;p&gt;元記事には、&lt;/p&gt;
&lt;p&gt;&lt;strong&gt;「高さが等しい三角形の場合、底辺が縮んだ分だけ面積が減る、など、工夫した考え方をしないと答えを求めることができない問題もあります。どのように工夫したら良いか考えながら問題を解いていきましょう。」&lt;/strong&gt;&lt;/p&gt;
&lt;p&gt;とあります。&lt;/p&gt;
&lt;ul&gt;
&lt;li&gt;たとえば、同じ高さをもつ2つの三角形で、底辺が&lt;strong&gt;半分&lt;/strong&gt;になれば、面積も&lt;strong&gt;半分&lt;/strong&gt;になる&lt;/li&gt;
&lt;li&gt;底辺が&lt;strong&gt;3/4倍&lt;/strong&gt;になれば、面積も&lt;strong&gt;3/4倍&lt;/strong&gt;になる&lt;/li&gt;
&lt;/ul&gt;
&lt;p&gt;というように、&lt;strong&gt;底辺の変化がそのまま面積の変化につながる&lt;/strong&gt;ことを意識しておくと、点の移動問題で&lt;strong&gt;面積を時間の関数としてとらえる&lt;/strong&gt;ときにも役立ちます。&lt;/p&gt;
&lt;h3&gt;点の移動と「高さの等しい三角形」の組み合わせ&lt;/h3&gt;
&lt;p&gt;点の移動の問題では、&lt;/p&gt;
&lt;ul&gt;
&lt;li&gt;点が辺の上を一定の速さで動き、三角形の底辺の長さが変化していく&lt;/li&gt;
&lt;li&gt;対する高さは一定のまま、という設定がよく出てくる&lt;/li&gt;
&lt;/ul&gt;
&lt;p&gt;ため、&lt;strong&gt;「高さが同じだから、面積の変化は底辺の変化だけ見ればよい」&lt;/strong&gt;という考え方が非常に有効です。&lt;br /&gt;
この発想を使えば、&lt;strong&gt;わざわざ高さを求める式を作らなくても、面積の増え方・減り方を素早く把握できます。&lt;/strong&gt;&lt;/p&gt;
&lt;h2&gt;３．サピックス5年生のための学習の進め方&lt;/h2&gt;
&lt;p&gt;点の移動と三角形の面積の単元を、サピックスのカリキュラムに合わせて身につけるには、次のようなステップがおすすめです。&lt;/p&gt;
&lt;ol&gt;
&lt;li&gt;動画を視聴し、&lt;strong&gt;点がどのように動くか・三角形の底辺や高さがどう変わるか&lt;/strong&gt;のイメージをつかむ&lt;/li&gt;
&lt;li&gt;本ページの内容をノートにまとめ、&lt;strong&gt;「点をそのまま図に動かしてみる」「高さが同じ三角形は底辺で面積比較」&lt;/strong&gt;という基本方針を書き出しておく&lt;/li&gt;
&lt;li&gt;基本問題では、必ず&lt;strong&gt;問題文どおりに点を動かして図を描く&lt;/strong&gt;練習をくり返す&lt;/li&gt;
&lt;li&gt;応用問題では、「&lt;strong&gt;高さが等しい三角形を見つけられないか&lt;/strong&gt;」を意識して図形を分解・整理する&lt;/li&gt;
&lt;/ol&gt;
&lt;p&gt;重要なのは、&lt;strong&gt;「面積＝1/2×底辺×高さ」の公式を、そのまま計算するだけで終わらせない&lt;/strong&gt;ことです。&lt;br /&gt;
高さが一定であれば、面積の変化は&lt;strong&gt;底辺の変化だけで決まる&lt;/strong&gt;、という視点を持つことで、点の移動の問題がぐっと整理しやすくなります。&lt;/p&gt;
&lt;h2&gt;当塾でのSapix対策&lt;/h2&gt;
&lt;h3&gt;サピックス算数の特徴と当塾の方針&lt;/h3&gt;
&lt;p&gt;サピックスの図形単元では、&lt;strong&gt;「図を描く力」「変化を見抜く力」&lt;/strong&gt;が非常に重視されています。&lt;br /&gt;
特に、点の移動と三角形の面積は、&lt;/p&gt;
&lt;ul&gt;
&lt;li&gt;平面図形の応用&lt;/li&gt;
&lt;li&gt;グラフや関数的な考え方（面積の増減を時間に応じてとらえる）&lt;/li&gt;
&lt;/ul&gt;
&lt;p&gt;にもつながる重要分野です。&lt;/p&gt;
&lt;p&gt;当塾では、&lt;/p&gt;
&lt;ul&gt;
&lt;li&gt;サピックスのカリキュラムに合わせて、&lt;strong&gt;点の移動・等積変形・三角形の面積&lt;/strong&gt;を段階的にフォロー&lt;/li&gt;
&lt;li&gt;動画＋演習で、&lt;strong&gt;「図にそのままやってみる」「高さが同じ三角形を探す」&lt;/strong&gt;といった具体的な解き方を定着&lt;/li&gt;
&lt;li&gt;入試レベルの図形問題にもつながるよう、&lt;strong&gt;面積の変化を式・図・言葉で説明できる力&lt;/strong&gt;を養う&lt;/li&gt;
&lt;/ul&gt;
&lt;p&gt;といった方針で、サピックスに通塾しているお子さまの図形分野の土台づくりをサポートしています。&lt;/p&gt;
&lt;h3&gt;詳しいご案内はこちら&lt;/h3&gt;
&lt;p&gt;Sapixの特徴については&lt;strong&gt;&lt;a href="https://natsui-sansu-juku.com/sapix-2/" target="_blank" rel="noopener noreferrer"&gt;コチラ&lt;/a&gt;&lt;/strong&gt;、&lt;br /&gt;
当塾でのSapix対策については&lt;strong&gt;&lt;a href="https://natsui-sansu-juku.com/sapix/" target="_blank" rel="noopener noreferrer"&gt;コチラ&lt;/a&gt;&lt;/strong&gt;をご覧ください。&lt;/p&gt;
&lt;h2&gt;まとめ：点の移動と「高さが等しい三角形」の考え方をセットで身につけよう&lt;/h2&gt;
&lt;ul&gt;
&lt;li&gt;点の移動の問題は、&lt;strong&gt;「問題文どおりに点を動かして図に描く」&lt;/strong&gt;ことが基本。頭の中だけで考えず、必ず作図する。&lt;/li&gt;
&lt;li&gt;高さが分からない三角形でも、&lt;strong&gt;高さが等しい三角形どうしなら、面積の比は底辺の比で考えられる。&lt;/strong&gt;&lt;/li&gt;
&lt;li&gt;高さが等しい三角形では、&lt;strong&gt;底辺が縮んだ分だけ面積も比例して減る&lt;/strong&gt;という考え方が重要。&lt;/li&gt;
&lt;li&gt;点の移動＋三角形の面積の問題では、&lt;strong&gt;「どの三角形の高さが共通か」「底辺がどう変化しているか」&lt;/strong&gt;に注目する。&lt;/li&gt;
&lt;li&gt;サピックスの応用問題では、図形の変化を&lt;strong&gt;図・式・言葉&lt;/strong&gt;の3つで説明できる力が大きな武器になる。&lt;/li&gt;
&lt;/ul&gt;
&lt;p&gt;動画と本ページを組み合わせて学習しながら、&lt;strong&gt;点の移動と高さの等しい三角形の考え方&lt;/strong&gt;を、自分の中で自然に使える道具にしていきましょう。それが、サピックス算数全体の図形問題への大きな一歩となります。&lt;/p&gt;
&lt;p&gt;サピックス小5算数の各単元を15分で整理した全体像は、&lt;strong&gt;&lt;a href="https://natsui-sansu-juku.com/column/sapix-15/"&gt;サピックス小5算数 15分まとめ｜全体像はこちら&lt;/a&gt;&lt;/strong&gt;で確認できます。&lt;/p&gt;
&lt;p&gt;&lt;!-- [ /.socialSet ] --&gt;&lt;/p&gt;
&lt;div style="border:1px solid rgba(22,163,74,.25); background:rgba(22,163,74,.06); border-radius:14px; padding:14px 14px; margin:18px 0;"&gt;
&lt;div style="margin:0 0 6px; font-weight:900; color:#111827; font-size:1.05rem; line-height:1.4;"&gt;
    外部の力を使うべきか迷っている方へ
  &lt;/div&gt;
&lt;p style="margin:0 0 10px; color:#6b7280; font-size:.92rem; line-height:1.7;"&gt;
    ※状況を整理するための判断材料です。
  &lt;/p&gt;
&lt;ul style="margin:0 0 12px; padding-left:18px; color:#111827; line-height:1.7;"&gt;
&lt;li style="margin:0 0 6px;"&gt;授業を聴いて帰ってきたはずだが、翌日に残らない&lt;/li&gt;
&lt;li style="margin:0 0 6px;"&gt;宿題と直しが回らず、積み残し化している&lt;/li&gt;
&lt;li style="margin:0 0 0;"&gt;後手に回りすぎて、何から手を付けるべきか分からない&lt;/li&gt;
&lt;/ul&gt;
&lt;div style="display:flex; flex-wrap:wrap; gap:10px;"&gt;
    &lt;a href="https://natsui-sansu-juku.com/column/kobetsu_mayoi_judge/"
       style="display:inline-flex; align-items:center; justify-content:center; text-decoration:none; font-weight:900; border-radius:12px; padding:10px 12px; background:#16a34a; color:#ffffff;"&gt;&lt;br /&gt;
      判断材料を見る&lt;br /&gt;
    &lt;/a&gt;&lt;br /&gt;
    &lt;a href="https://natsui-sansu-juku.com/inquiry/"
       style="display:inline-flex; align-items:center; justify-content:center; text-decoration:none; font-weight:900; border-radius:12px; padding:10px 12px; background:#ffffff; color:#0f7a35; border:1px solid rgba(22,163,74,.55);"&gt;&lt;br /&gt;
      相談する&lt;br /&gt;
    &lt;/a&gt;
  &lt;/div&gt;
&lt;/div&gt;
```
</t>
  </si>
  <si>
    <t xml:space="preserve">以下のページは「スニペット整合性」（本文と title/meta/H1/冒頭文）が弱い可能性があります。
まず【本文】を確認し、想定読者・悩み・解決範囲を把握してください。
そのうえで、GSCの主要クエリ（表示回数上位）を根拠に、
「検索意図に対して、タイトル/メタ/H1/冒頭120字がズレている点」を特定し、
ズレを解消するための修正案（タイトル/メタ/H1/冒頭）を提示してください。
※本文の“大改修”は前提にしません（必要なら追記ブロックは最大1つまで）。
【URL】https://eigo-rewrite.com/column/stage3-lesson3-2/
【ページ分類】MC
【ページ分類の略語（このプロンプト内の定義）】
TP = トップページ（ホーム/サイトの入口）
SP = サービスページ（講座・コース・申込導線）
MC = メインコラム（コラム/解説/勉強法など集客記事）
SC = サブコラム（MCやSPを補強するための補助コラム※サイト定義に合わせて判断）
NW = ニュース/お知らせ（運用上は改善対象外として除外）
ST = 企業情報等のSEO対策を行わないこ固定ページ（運用上は改善対象外として除外）
- / 空欄 / 未分類 = 未分類（このスクリプトでは改善対象外として除外）
※未分類（空欄 / "-" / "未分類"）は作業対象に含めません。
【現状（スニペット要素）】
- タイトル：前置詞のtoと不定詞のtoを見分ける｜to V原＋前置詞・例文整理
- メタ：前置詞のtoと不定詞のtoを例文で区別。to write withのwithを残す理由、a bench to sit onの形、came to／seem to／appear toを整理。
- H1：STAGE3 Lesson3-2不定詞を使った表現(to V原+前置詞)【ニュートレジャーの道案内】
- 冒頭120字：Lesson3セクション2では、不定詞の形容詞的用法について学びます。 STAGE3の英文法（時制・助動詞・不定詞など）の全体像は、 STAGE3｜高校英文法の総まとめ（全体像はこちら） で確認できます。 不定詞の形容詞的用法とは？ 不定詞
【GSC主要クエリ（表示回数上位50件）】
- came to｜表示52｜CTR 0.00%｜順位1.0
- appear to be｜表示44｜CTR 0.00%｜順位1.0
- appears to｜表示37｜CTR 0.00%｜順位1.0
- appear to be 意味｜表示33｜CTR 0.00%｜順位2.9
- appear 意味｜表示28｜CTR 0.00%｜順位2.4
- appear to｜表示27｜CTR 0.00%｜順位2.1
- appear to do 意味｜表示24｜CTR 0.00%｜順位3.0
- to 前置詞 不定詞｜表示24｜CTR 0.00%｜順位2.1
- 前置詞 不定詞｜表示24｜CTR 0.00%｜順位1.3
- 不定詞 前置詞｜表示22｜CTR 0.00%｜順位4.5
- appeared to｜表示20｜CTR 0.00%｜順位1.1
- to 不定詞 前置詞｜表示20｜CTR 0.00%｜順位2.7
- appear to 意味｜表示19｜CTR 0.00%｜順位2.4
- 前置詞のtoと不定詞のto｜表示18｜CTR 0.00%｜順位10.9
- to不定詞 前置詞｜表示16｜CTR 0.00%｜順位1.4
- 前置詞のあとに不定詞｜表示13｜CTR 0.00%｜順位5.5
- appears to be 意味｜表示11｜CTR 0.00%｜順位2.7
- 前置詞の後に不定詞｜表示10｜CTR 0.00%｜順位7.7
- 不定詞のtoと前置詞のto｜表示9｜CTR 0.00%｜順位10.6
- 前置詞と不定詞のto｜表示9｜CTR 0.00%｜順位3.7
- 前置詞 不定詞 to｜表示7｜CTR 0.00%｜順位3.6
- 前置詞の後 不定詞｜表示7｜CTR 0.00%｜順位3.7
- appeared to be 意味｜表示6｜CTR 0.00%｜順位3.0
- 前置詞 to不定詞｜表示6｜CTR 0.00%｜順位7.7
- came to 意味｜表示5｜CTR 0.00%｜順位3.0
- what appears to be 意味｜表示5｜CTR 0.00%｜順位3.4
- 不定詞の前｜表示5｜CTR 0.00%｜順位1.0
- 前置詞の後ろにto不定詞｜表示5｜CTR 0.00%｜順位1.2
- appearto｜表示4｜CTR 0.00%｜順位1.0
- come to 動詞｜表示4｜CTR 0.00%｜順位1.0
- seems to｜表示4｜CTR 0.00%｜順位1.0
- アピアー 意味｜表示4｜CTR 0.00%｜順位3.0
- 前置詞の後ろ to不定詞｜表示4｜CTR 0.00%｜順位4.8
- appear to 不定詞｜表示3｜CTR 0.00%｜順位12.0
- appeared to 意味｜表示3｜CTR 0.00%｜順位2.7
- appears to 意味｜表示3｜CTR 0.00%｜順位2.7
- appear意味｜表示3｜CTR 0.00%｜順位3.0
- apper to｜表示3｜CTR 0.00%｜順位2.0
- became to｜表示3｜CTR 0.00%｜順位1.0
- came to realize 意味｜表示3｜CTR 0.00%｜順位11.3
- i came to｜表示3｜CTR 0.00%｜順位1.0
- 英語 動詞の原形とは｜表示3｜CTR 0.00%｜順位1.0
- 英語動詞の原形とは｜表示3｜CTR 0.00%｜順位1.0
- appear｜表示2｜CTR 0.00%｜順位2.5
- appear to 例文｜表示2｜CTR 0.00%｜順位1.0
- become to不定詞｜表示2｜CTR 0.00%｜順位1.5
- あぴあーど 英語｜表示2｜CTR 0.00%｜順位2.0
- するように 英語｜表示2｜CTR 0.00%｜順位1.5
- 不定詞 名詞的用法 形容詞的用法｜表示2｜CTR 0.00%｜順位2.5
- 不定詞の前に前置詞｜表示2｜CTR 0.00%｜順位1.0
【参考：代表語（自動抽出）】came
【出力（必ずこの順）】
1) 本文の要約（想定読者・悩み・解決）
2) 検索意図の整理（主要クエリから2〜3パターン）
3) 不一致の指摘（タイトル/メタ/H1/冒頭のどこがズレているか）
4) 修正方針（“どの意図に寄せるか”を1つに決める）
5) 修正案（すべてコードブロック）
   - タイトル案3つ（全角35字前後＋56字以上の網羅型を1つ）
   - メタ案3つ（全角90字前後）
   - H1案2つ
   - 冒頭120字（2案：&lt;p&gt;で開始）
【禁則ワード（シート連動）】
以下の【禁則ワード】は、タイトル/メタ/導入文/見出し/本文のいずれにも原則使用しないでください。
言い換えが必要な場合は、自然な日本語に置換してください。
【禁則ワード】
- 崩れ
- 型
- 迷い
- 保留
- 固定
- 手順
- 立て直
- 最短
- 結論だけ
- 乱れ
- 三点確認
- 内部リンク
- 導線
- 設計
- 刺
- まず結論
- 整え
- 押し付けない案内
- 統一
- 次の一手
- 失点
- 確定
- サブコラム
- 30秒
- 1分
- CV
- 網羅
【本文】
```html
&lt;p&gt;&lt;iframe title="YouTube video player" src="https://www.youtube.com/embed/N1LwrTb9_FM?si=nkM_xgP1LOglIGVC" width="560" height="315" frameborder="0" allowfullscreen="allowfullscreen"&gt;&lt;span data-mce-type="bookmark" style="display: inline-block; width: 0px; overflow: hidden; line-height: 0;" class="mce_SELRES_start"&gt;﻿&lt;/span&gt;&lt;span data-mce-type="bookmark" style="display: inline-block; width: 0px; overflow: hidden; line-height: 0;" class="mce_SELRES_start"&gt;﻿&lt;/span&gt;&lt;/iframe&gt;&lt;br /&gt;
Lesson3セクション2では、不定詞の形容詞的用法について学びます。&lt;br /&gt;
STAGE3の英文法（時制・助動詞・不定詞など）の全体像は、&lt;strong&gt;&lt;a href="https://eigo-rewrite.com/column/stage3/"&gt;STAGE3｜高校英文法の総まとめ（全体像はこちら）&lt;/a&gt;&lt;/strong&gt;で確認できます。&lt;/p&gt;
&lt;h3&gt;不定詞の形容詞的用法とは？&lt;/h3&gt;
&lt;p&gt;不定詞の形容詞的用法は、名詞を修飾する働きをします。名詞の後ろに置かれた不定詞が、その名詞の内容をさらに具体的に説明します。&lt;/p&gt;
&lt;p&gt;新たなポイントについて&lt;br /&gt;
不定詞の形容詞的用法では、不定詞内の動詞の前に前置詞が来る場合があります。このとき、前置詞をそのまま残すことが大切です。&lt;/p&gt;
&lt;p&gt;【例文】&lt;/p&gt;
&lt;p&gt;&amp;#8220;Would you give me something hot to drink?&amp;#8221;&lt;/p&gt;
&lt;p&gt;この文では &amp;#8220;to drink&amp;#8221; が &amp;#8220;something&amp;#8221; を修飾しています。動詞 &amp;#8220;drink&amp;#8221; の前に前置詞が付いている点が特徴です。&lt;/p&gt;
&lt;p&gt;【解説】&lt;/p&gt;
&lt;p&gt;&amp;#8220;Can you lend me something to write with?&amp;#8221;&lt;/p&gt;
&lt;p&gt;ここでは &amp;#8220;to write with&amp;#8221; が &amp;#8220;something&amp;#8221; を修飾しています。&amp;#8221;write&amp;#8221; の前の前置詞 &amp;#8220;with&amp;#8221; を残した形になっています。&lt;/p&gt;
&lt;p&gt;前置詞の取り扱いに注意&lt;br /&gt;
不定詞の中に名詞を戻すときは、もとの前置詞を残す必要があります。例えば「sit on a bench」という場合、名詞 &amp;#8220;bench&amp;#8221; を不定詞の中に戻すとき、&amp;#8221;on&amp;#8221; をそのまま残します。&lt;/p&gt;
&lt;p&gt;このように、不定詞の形容詞的用法では、前置詞を正しく扱うことが重要です。&lt;/p&gt;
&lt;hr /&gt;
&lt;p&gt;&lt;iframe title="YouTube video player" src="https://www.youtube.com/embed/adJJ6-BrjTI?si=_iOhK4OSXkOeX1HB" width="560" height="315" frameborder="0" allowfullscreen="allowfullscreen"&gt;&lt;/iframe&gt;&lt;/p&gt;
&lt;h3&gt;後半の学習内容&lt;/h3&gt;
&lt;p&gt;後半では、「自動詞 + to 不定詞」という形の表現に焦点を当てます。これは半分熟語のようなものです。&lt;/p&gt;
&lt;h3&gt;&amp;#8220;came to&amp;#8221; の用法&lt;/h3&gt;
&lt;p&gt;まず最初に挙げられるのが、「came to 原形」あるいは「get to 原形」という形式です。&amp;#8221;came&amp;#8221;は元々「来る」という意味ですが、「came to 動詞の原形」となると、「何々するようになる」という変化を表わします。&lt;/p&gt;
&lt;p&gt;例えば、&lt;span style="color: red;"&gt;Micheal&lt;/span&gt; came to realize the importance of teamwork. では、&lt;span style="color: red;"&gt;realize&lt;/span&gt;は「気付く」という意味で使用されています。「マイケルはチームワークの重要さについて実感するようになりました」と訳されます。ここで「came to」は「何々にするようになる」という意味を持ちます。&lt;/p&gt;
&lt;h3&gt;&amp;#8220;seem to&amp;#8221; と &amp;#8220;appear to&amp;#8221; の用法&lt;/h3&gt;
&lt;p&gt;同様に、&amp;#8221;seem&amp;#8221;や&amp;#8221;appear&amp;#8221;の後に「to 不定詞」が続く形式もあります。これらは両方とも「なんとかに見える」という意味を持ちます。&lt;/p&gt;
&lt;p&gt;例えば、&lt;span style="color: red;"&gt;George&lt;/span&gt; seems to like the novel by the writer. では、&amp;#8221;seem to&amp;#8221;が使われています。「ジョージはその作家による小説が好きなように見える」という意味です。&lt;/p&gt;
&lt;p&gt;このように、&amp;#8221;came to&amp;#8221;や&amp;#8221;seem to&amp;#8221;に関しては、熟語として捉えれば難しいものではありません。しかし、前半の形容詞的用法と同様にしっかりと学習しておくことが重要です。&lt;br /&gt;
&lt;!-- 語彙強化講座 --&gt;&lt;/p&gt;
&lt;div style="border: 2px solid #ff6600; background-color: #fff0e0; padding: 10px; display: flex; align-items: center; justify-content: center; margin-bottom: 10px;"&gt;
&lt;p&gt;&lt;img decoding="async" style="max-width: 100px; height: auto; margin-right: 10px;" src="https://eigo-rewrite.com/wp-content/uploads/2020/06/logo_tate-1.png" alt="Re-Writeのロゴ" /&gt;&lt;/p&gt;
&lt;div&gt;
&lt;p style="margin: 5px 0;"&gt;【語彙強化講座】：長文読解で必要な語彙・熟語を徹底的に習得し、都立・私立の入試対策に直結する語彙力を養います。&lt;/p&gt;
&lt;p&gt;&lt;a style="background-color: #ff6600; color: white; padding: 5px 10px; text-align: center; text-decoration: none; display: inline-block; font-size: 14px;" href="https://eigo-rewrite.com/vocabulary/"&gt;詳細を見る&lt;/a&gt;&lt;/p&gt;
&lt;/div&gt;
&lt;/div&gt;
&lt;p&gt;&amp;nbsp;&lt;/p&gt;
&lt;h2&gt;Lesson 3 セクション2：不定詞の形容詞的用法 &amp;amp; 自動詞 + to 不定詞&lt;/h2&gt;
&lt;p&gt;&lt;!-- まとめ --&gt;&lt;/p&gt;
&lt;h3&gt;まとめ&lt;/h3&gt;
&lt;table style="width: 100%; border-collapse: collapse;"&gt;
&lt;thead&gt;
&lt;tr style="background-color: #dd8500; color: white;"&gt;
&lt;th&gt;ポイント&lt;/th&gt;
&lt;th&gt;説明&lt;/th&gt;
&lt;/tr&gt;
&lt;/thead&gt;
&lt;tbody&gt;
&lt;tr style="background-color: #f0b464; color: black;"&gt;
&lt;td&gt;不定詞の形容詞的用法とは&lt;/td&gt;
&lt;td&gt;
&lt;ul&gt;
&lt;li&gt;名詞のあとに置かれて、その名詞の内容を具体的に説明する用法&lt;/li&gt;
&lt;li&gt;「～するための～」「～すべき～」のように訳されることが多い&lt;/li&gt;
&lt;li&gt;例：something &lt;strong&gt;to drink&lt;/strong&gt;, something &lt;strong&gt;to write with&lt;/strong&gt;&lt;/li&gt;
&lt;/ul&gt;
&lt;/td&gt;
&lt;/tr&gt;
&lt;tr style="background-color: white; color: black;"&gt;
&lt;td&gt;前置詞の扱い&lt;/td&gt;
&lt;td&gt;
&lt;ul&gt;
&lt;li&gt;元の文にあった前置詞は、不定詞の中に名詞を戻すときも&lt;strong&gt;必ず残す&lt;/strong&gt;&lt;/li&gt;
&lt;li&gt;例：sit on a bench → a bench &lt;strong&gt;to sit on&lt;/strong&gt;&lt;/li&gt;
&lt;li&gt;例：something &lt;strong&gt;to write with&lt;/strong&gt;（with を消さない）&lt;/li&gt;
&lt;/ul&gt;
&lt;/td&gt;
&lt;/tr&gt;
&lt;tr style="background-color: #f0b464; color: black;"&gt;
&lt;td&gt;例文（形容詞的用法）&lt;/td&gt;
&lt;td&gt;
&lt;ul&gt;
&lt;li&gt;Would you give me something hot &lt;strong&gt;to drink&lt;/strong&gt;?&lt;br /&gt;
→ 「何か温かい飲み物をくれませんか。」&lt;/li&gt;
&lt;li&gt;Can you lend me something &lt;strong&gt;to write with&lt;/strong&gt;?&lt;br /&gt;
→ 「何か書くものを貸してくれますか。」&lt;/li&gt;
&lt;/ul&gt;
&lt;/td&gt;
&lt;/tr&gt;
&lt;tr style="background-color: white; color: black;"&gt;
&lt;td&gt;came to ＋ 動詞の原形&lt;/td&gt;
&lt;td&gt;
&lt;ul&gt;
&lt;li&gt;&lt;strong&gt;came to ＋ 動詞の原形&lt;/strong&gt;＝「～するようになる」&lt;/li&gt;
&lt;li&gt;変化のニュアンス（徐々に・結果としてそうなった）を表す&lt;/li&gt;
&lt;li&gt;例：Michael came to realize the importance of teamwork.&lt;br /&gt;
→ 「マイケルはチームワークの重要さを実感するようになった。」&lt;/li&gt;
&lt;/ul&gt;
&lt;/td&gt;
&lt;/tr&gt;
&lt;tr style="background-color: #f0b464; color: black;"&gt;
&lt;td&gt;seem to / appear to の用法&lt;/td&gt;
&lt;td&gt;
&lt;ul&gt;
&lt;li&gt;&lt;strong&gt;seem to ＋ 動詞の原形 / appear to ＋ 動詞の原形&lt;/strong&gt;&lt;/li&gt;
&lt;li&gt;どちらも「～のように見える」「～らしい」という意味&lt;/li&gt;
&lt;li&gt;例：George seems to like the novel by the writer.&lt;br /&gt;
→ 「ジョージはその作家の小説が好きなように見える。」&lt;/li&gt;
&lt;/ul&gt;
&lt;/td&gt;
&lt;/tr&gt;
&lt;tr style="background-color: white; color: black;"&gt;
&lt;td&gt;自動詞 + to 不定詞は「半分熟語」&lt;/td&gt;
&lt;td&gt;
&lt;ul&gt;
&lt;li&gt;came to / get to / seem to / appear to などは、かたまりとして意味を覚える&lt;/li&gt;
&lt;li&gt;文法的には「自動詞 + to 不定詞」だが、単独の動詞に近い感覚で理解するとよい&lt;/li&gt;
&lt;li&gt;前半の「不定詞の形容詞的用法」とセットで整理しておくと混乱しにくい&lt;/li&gt;
&lt;/ul&gt;
&lt;/td&gt;
&lt;/tr&gt;
&lt;/tbody&gt;
&lt;/table&gt;
&lt;h3&gt;クイズ（10問）&lt;/h3&gt;
&lt;p&gt;&lt;script&gt;
  function showAnswer(id) {
    var ans = document.getElementById(id);
    var btn = document.getElementById(id + '-btn');
    if (ans &amp;&amp; btn) {
      ans.style.display = 'inline';
      btn.style.display = 'none';
    }
  }
&lt;/script&gt;&lt;/p&gt;
&lt;table style="width: 100%; border-collapse: collapse; margin-top: 10px;"&gt;
&lt;thead&gt;
&lt;tr style="background-color: #dd8500; color: white;"&gt;
&lt;th&gt;問題&lt;/th&gt;
&lt;th&gt;選択肢&lt;/th&gt;
&lt;th&gt;正解&lt;/th&gt;
&lt;/tr&gt;
&lt;/thead&gt;
&lt;tbody&gt;&lt;!-- Q1 --&gt;&lt;/p&gt;
&lt;tr style="background-color: #f0b464; color: black;"&gt;
&lt;td&gt;1. 不定詞の形容詞的用法の主な役割はどれ？&lt;/td&gt;
&lt;td&gt;A. 動詞を修飾する&lt;br /&gt;
B. 形容詞を修飾する&lt;br /&gt;
C. 名詞を修飾する&lt;br /&gt;
D. 文全体を修飾する&lt;/td&gt;
&lt;td&gt;&lt;button id="q1-btn"&gt;正解を見る&lt;/button&gt;&lt;br /&gt;
&lt;span id="q1" style="display: none;"&gt;C. 名詞を修飾する&lt;/span&gt;&lt;/td&gt;
&lt;/tr&gt;
&lt;p&gt;&lt;!-- Q2 --&gt;&lt;/p&gt;
&lt;tr style="background-color: white; color: black;"&gt;
&lt;td&gt;2. 次のうち、不定詞の形容詞的用法を含む文はどれ？&lt;/td&gt;
&lt;td&gt;A. I want to study English.&lt;br /&gt;
B. I have something to drink.&lt;br /&gt;
C. He went to the park.&lt;br /&gt;
D. She seems happy.&lt;/td&gt;
&lt;td&gt;&lt;button id="q2-btn"&gt;正解を見る&lt;/button&gt;&lt;br /&gt;
&lt;span id="q2" style="display: none;"&gt;B. I have something to drink.&lt;/span&gt;&lt;/td&gt;
&lt;/tr&gt;
&lt;p&gt;&lt;!-- Q3 --&gt;&lt;/p&gt;
&lt;tr style="background-color: #f0b464; color: black;"&gt;
&lt;td&gt;3. 「Can you lend me something to write with?」について正しい説明はどれ？&lt;/td&gt;
&lt;td&gt;A. to write が主語を修飾している&lt;br /&gt;
B. to write with が something を修飾している&lt;br /&gt;
C. with は本来消してよい前置詞である&lt;br /&gt;
D. to write with 全体が副詞的用法である&lt;/td&gt;
&lt;td&gt;&lt;button id="q3-btn"&gt;正解を見る&lt;/button&gt;&lt;br /&gt;
&lt;span id="q3" style="display: none;"&gt;B. to write with が something を修飾している&lt;/span&gt;&lt;/td&gt;
&lt;/tr&gt;
&lt;p&gt;&lt;!-- Q4 --&gt;&lt;/p&gt;
&lt;tr style="background-color: white; color: black;"&gt;
&lt;td&gt;4. 「sit on a bench」を不定詞の形容詞的用法を使って「座るためのベンチ」と言いたい。正しい英語はどれ？&lt;/td&gt;
&lt;td&gt;A. a bench to sit&lt;br /&gt;
B. a bench to sit it&lt;br /&gt;
C. a bench to sit on&lt;br /&gt;
D. a bench on sit&lt;/td&gt;
&lt;td&gt;&lt;button id="q4-btn"&gt;正解を見る&lt;/button&gt;&lt;br /&gt;
&lt;span id="q4" style="display: none;"&gt;C. a bench to sit on&lt;/span&gt;&lt;/td&gt;
&lt;/tr&gt;
&lt;p&gt;&lt;!-- Q5 --&gt;&lt;/p&gt;
&lt;tr style="background-color: #f0b464; color: black;"&gt;
&lt;td&gt;5. 「He came to understand the problem.」の意味として最も近いものはどれ？&lt;/td&gt;
&lt;td&gt;A. 彼は問題を理解したところへ来た。&lt;br /&gt;
B. 彼は問題を理解しようとしているところだ。&lt;br /&gt;
C. 彼は問題を理解するようになった。&lt;br /&gt;
D. 彼は問題を理解しに来た。&lt;/td&gt;
&lt;td&gt;&lt;button id="q5-btn"&gt;正解を見る&lt;/button&gt;&lt;br /&gt;
&lt;span id="q5" style="display: none;"&gt;C. 彼は問題を理解するようになった。&lt;/span&gt;&lt;/td&gt;
&lt;/tr&gt;
&lt;p&gt;&lt;!-- Q6 --&gt;&lt;/p&gt;
&lt;tr style="background-color: white; color: black;"&gt;
&lt;td&gt;6. 「～するようになる」という変化を表す表現として適切なのはどれ？&lt;/td&gt;
&lt;td&gt;A. came to ＋ 動詞の原形&lt;br /&gt;
B. used to ＋ 動詞の原形&lt;br /&gt;
C. must ＋ 動詞の原形&lt;br /&gt;
D. has to ＋ 動詞の原形&lt;/td&gt;
&lt;td&gt;&lt;button id="q6-btn"&gt;正解を見る&lt;/button&gt;&lt;br /&gt;
&lt;span id="q6" style="display: none;"&gt;A. came to ＋ 動詞の原形&lt;/span&gt;&lt;/td&gt;
&lt;/tr&gt;
&lt;p&gt;&lt;!-- Q7 --&gt;&lt;/p&gt;
&lt;tr style="background-color: #f0b464; color: black;"&gt;
&lt;td&gt;7. 「seem to ＋ 動詞の原形」の基本的な意味はどれ？&lt;/td&gt;
&lt;td&gt;A. ～しなければならない&lt;br /&gt;
B. ～することをやめる&lt;br /&gt;
C. ～するように見える / ～らしい&lt;br /&gt;
D. ～するつもりだ&lt;/td&gt;
&lt;td&gt;&lt;button id="q7-btn"&gt;正解を見る&lt;/button&gt;&lt;br /&gt;
&lt;span id="q7" style="display: none;"&gt;C. ～するように見える / ～らしい&lt;/span&gt;&lt;/td&gt;
&lt;/tr&gt;
&lt;p&gt;&lt;!-- Q8 --&gt;&lt;/p&gt;
&lt;tr style="background-color: white; color: black;"&gt;
&lt;td&gt;8. 「George seems to like the novel by the writer.」の訳として最も適切なのはどれ？&lt;/td&gt;
&lt;td&gt;A. ジョージはその作家の小説を好きだと言った。&lt;br /&gt;
B. ジョージはその作家の小説を読むことができる。&lt;br /&gt;
C. ジョージはその作家の小説が好きなように見える。&lt;br /&gt;
D. ジョージはその作家の小説をこれから読むつもりだ。&lt;/td&gt;
&lt;td&gt;&lt;button id="q8-btn"&gt;正解を見る&lt;/button&gt;&lt;br /&gt;
&lt;span id="q8" style="display: none;"&gt;C. ジョージはその作家の小説が好きなように見える。&lt;/span&gt;&lt;/td&gt;
&lt;/tr&gt;
&lt;p&gt;&lt;!-- Q9 --&gt;&lt;/p&gt;
&lt;tr style="background-color: #f0b464; color: black;"&gt;
&lt;td&gt;9. 次のうち、「自動詞 + to 不定詞」が半分熟語のように働いているものはどれ？&lt;/td&gt;
&lt;td&gt;A. decided to go&lt;br /&gt;
B. wanted to study&lt;br /&gt;
C. came to understand&lt;br /&gt;
D. tried to help&lt;/td&gt;
&lt;td&gt;&lt;button id="q9-btn"&gt;正解を見る&lt;/button&gt;&lt;br /&gt;
&lt;span id="q9" style="display: none;"&gt;C. came to understand&lt;/span&gt;&lt;/td&gt;
&lt;/tr&gt;
&lt;p&gt;&lt;!-- Q10 --&gt;&lt;/p&gt;
&lt;tr style="background-color: white; color: black;"&gt;
&lt;td&gt;10. 次の文の意味として正しいものはどれ？&lt;br /&gt;
He came to like soccer.&lt;/td&gt;
&lt;td&gt;A. 彼はサッカーを好きだと言いに来た。&lt;br /&gt;
B. 彼はサッカーを好きになるようにした。&lt;br /&gt;
C. 彼はサッカーを好きなように見える。&lt;br /&gt;
D. 彼はサッカーが好きになるようになった。&lt;/td&gt;
&lt;td&gt;&lt;button id="q10-btn"&gt;正解を見る&lt;/button&gt;&lt;br /&gt;
&lt;span id="q10" style="display: none;"&gt;D. 彼はサッカーが好きになるようになった。&lt;/span&gt;&lt;/td&gt;
&lt;/tr&gt;
&lt;/tbody&gt;
&lt;/table&gt;
```
</t>
  </si>
  <si>
    <t xml:space="preserve">以下のページは「スニペット整合性」（本文と title/meta/H1/冒頭文）が弱い可能性があります。
まず【本文】を確認し、想定読者・悩み・解決範囲を把握してください。
そのうえで、GSCの主要クエリ（表示回数上位）を根拠に、
「検索意図に対して、タイトル/メタ/H1/冒頭120字がズレている点」を特定し、
ズレを解消するための修正案（タイトル/メタ/H1/冒頭）を提示してください。
※本文の“大改修”は前提にしません（必要なら追記ブロックは最大1つまで）。
【URL】https://eng-support.com/column/book2-lesson13-scene3/
【ページ分類】MC
【ページ分類の略語（このプロンプト内の定義）】
TP = トップページ（ホーム/サイトの入口）
SP = サービスページ（講座・コース・申込導線）
MC = メインコラム（コラム/解説/勉強法など集客記事）
SC = サブコラム（MCやSPを補強するための補助コラム※サイト定義に合わせて判断）
NW = ニュース/お知らせ（運用上は改善対象外として除外）
ST = 企業情報等のSEO対策を行わないこ固定ページ（運用上は改善対象外として除外）
- / 空欄 / 未分類 = 未分類（このスクリプトでは改善対象外として除外）
※未分類（空欄 / "-" / "未分類"）は作業対象に含めません。
【現状（スニペット要素）】
- タイトル：worth ～ing の意味と使い方｜be worth ～ingの例文・注意点を整理
- メタ：worth ～ingは「〜する価値がある」。be worth ～ingの基本形と例文、worthの後ろが-ingになる理由、動名詞の塊にitを入れない注意点まで整理します。定期テストで迷いやすい訳し方・形の確認に使えるまとめです（Progress Book2対応）。
- H1：動名詞を含む慣用句【Book2 Lesson13 Scene3】
- 冒頭120字：動名詞の慣用句 今回は、Book2 Lesson13シーン3について、動名詞を含む慣用句を学びます。これで動名詞の一連の学習が終わろうとしています。前回のシーン2では、前置詞の目的語としての動名詞について触れました。今回も同様に、前置詞を含
【GSC主要クエリ（表示回数上位50件）】
- worth ing｜表示443｜CTR 0.00%｜順位6.5
- be worth ing｜表示117｜CTR 0.00%｜順位4.9
- worth 品詞｜表示104｜CTR 0.00%｜順位1.0
- worth ~ing｜表示85｜CTR 0.00%｜順位6.2
- worth ing 意味｜表示76｜CTR 0.00%｜順位4.1
- worth to do｜表示72｜CTR 0.00%｜順位1.0
- be worth doing｜表示71｜CTR 0.00%｜順位1.1
- worth 前置詞｜表示58｜CTR 0.00%｜順位1.0
- worth to｜表示54｜CTR 0.00%｜順位1.0
- worth 動詞｜表示38｜CTR 0.00%｜順位4.2
- worth doing｜表示37｜CTR 0.00%｜順位1.1
- worth 使い方｜表示28｜CTR 0.00%｜順位1.1
- worth 何詞｜表示21｜CTR 0.00%｜順位1.0
- worth品詞｜表示19｜CTR 0.00%｜順位1.0
- worth 動名詞｜表示17｜CTR 0.00%｜順位1.4
- worth 意味 動詞｜表示17｜CTR 0.00%｜順位6.6
- be worth ~ing 意味｜表示16｜CTR 0.00%｜順位8.4
- worth 覚え方｜表示16｜CTR 0.00%｜順位5.1
- be worth 名詞｜表示15｜CTR 0.00%｜順位5.5
- worth it｜表示15｜CTR 0.00%｜順位1.0
- worth 前置詞 なぜ｜表示14｜CTR 0.00%｜順位1.1
- be worth ~ing｜表示13｜CTR 0.00%｜順位3.7
- worth of｜表示12｜CTR 0.00%｜順位1.0
- worth to ing｜表示12｜CTR 0.00%｜順位4.8
- be worth to｜表示11｜CTR 0.00%｜順位1.9
- be worth ~ing なぜ｜表示11｜CTR 0.00%｜順位3.2
- worth ing 例文｜表示10｜CTR 10.00%｜順位4.4
- be worth ing 意味｜表示10｜CTR 0.00%｜順位9.1
- be proud of ing｜表示9｜CTR 0.00%｜順位11.7
- worth doing 意味｜表示9｜CTR 0.00%｜順位3.2
- is worth doing｜表示8｜CTR 0.00%｜順位1.0
- it is worth ing｜表示8｜CTR 0.00%｜順位3.5
- it is worth noting なぜ｜表示8｜CTR 0.00%｜順位2.1
- worth ing to｜表示8｜CTR 0.00%｜順位5.9
- worthの後｜表示8｜CTR 0.00%｜順位3.3
- worth動詞｜表示8｜CTR 0.00%｜順位5.9
- worth for｜表示7｜CTR 0.00%｜順位1.0
- worth 熟語｜表示7｜CTR 0.00%｜順位1.0
- be worth｜表示6｜CTR 0.00%｜順位1.0
- it is worth while to do なぜ｜表示6｜CTR 0.00%｜順位3.0
- worth being｜表示6｜CTR 0.00%｜順位6.0
- worth ving｜表示6｜CTR 0.00%｜順位2.8
- be worthy to do｜表示5｜CTR 0.00%｜順位1.0
- worth to 意味｜表示5｜CTR 0.00%｜順位1.6
- worth 名詞｜表示5｜CTR 0.00%｜順位1.0
- worth 意味｜表示5｜CTR 0.00%｜順位2.6
- worth 用法｜表示5｜CTR 0.00%｜順位1.2
- worth使い方｜表示5｜CTR 0.00%｜順位1.0
- 価値がある 英語｜表示5｜CTR 0.00%｜順位2.8
- it is worth doing｜表示4｜CTR 0.00%｜順位1.0
【参考：代表語（自動抽出）】worth
【出力（必ずこの順）】
1) 本文の要約（想定読者・悩み・解決）
2) 検索意図の整理（主要クエリから2〜3パターン）
3) 不一致の指摘（タイトル/メタ/H1/冒頭のどこがズレているか）
4) 修正方針（“どの意図に寄せるか”を1つに決める）
5) 修正案（すべてコードブロック）
   - タイトル案3つ（全角35字前後＋56字以上の網羅型を1つ）
   - メタ案3つ（全角90字前後）
   - H1案2つ
   - 冒頭120字（2案：&lt;p&gt;で開始）
【禁則ワード（シート連動）】
以下の【禁則ワード】は、タイトル/メタ/導入文/見出し/本文のいずれにも原則使用しないでください。
言い換えが必要な場合は、自然な日本語に置換してください。
【禁則ワード】
- 崩れ
- 型
- 迷い
- 保留
- 固定
- 手順
- 立て直
- 最短
- 結論だけ
- 乱れ
- 三点確認
- 内部リンク
- 導線
- 設計
- 刺
- まず結論
- 整え
- 押し付けない案内
- 統一
- 次の一手
- 失点
- 確定
- サブコラム
- 30秒
- 1分
- CV
- 網羅
【本文】
```html
&lt;p&gt;&lt;iframe title="YouTube video player" src="https://www.youtube.com/embed/m8GvifTFzHw?si=iudXVe9z4j9LSxJO" width="560" height="315" frameborder="0" allowfullscreen="allowfullscreen"&gt;&lt;span data-mce-type="bookmark" style="display: inline-block; width: 0px; overflow: hidden; line-height: 0;" class="mce_SELRES_start"&gt;﻿&lt;/span&gt;&lt;/iframe&gt;&lt;/p&gt;
&lt;h3 style="color: black;"&gt;動名詞の慣用句&lt;/h3&gt;
&lt;p&gt;今回は、Book2 Lesson13シーン3について、動名詞を含む慣用句を学びます。これで動名詞の一連の学習が終わろうとしています。前回のシーン2では、前置詞の目的語としての動名詞について触れました。今回も同様に、前置詞を含む表現、例えば&lt;span style="color: blue;"&gt;be proud of&lt;/span&gt;や&lt;span style="color: blue;"&gt;got used to&lt;/span&gt;を覚えましょう。&lt;/p&gt;
&lt;h3 style="color: black;"&gt;&amp;#8220;How about&amp;#8221;の使い方&lt;/h3&gt;
&lt;p&gt;まずは「&lt;span style="color: red;"&gt;How about&lt;/span&gt; getting a haircut?」という表現です。「髪の毛を切りに行く」という訳が適切ですが、これは「髪の毛を切るのはどう？」といった意味になります。この表現は「&lt;span style="color: red;"&gt;How about&lt;/span&gt; 動名詞」として覚えられがちですが、「about」が前置詞であることを意識してください。前置詞の後に動詞を書くためには、不定詞ではなく動名詞を使うことになります。&lt;/p&gt;
&lt;h3 style="color: black;"&gt;動名詞の特性&lt;/h3&gt;
&lt;p&gt;「&lt;span style="color: red;"&gt;How about&lt;/span&gt;」の文に関して気を付ける点があります。「getting」は動名詞ですが、動詞としての役割が完全ではありません。これは50%が動詞、50%が名詞の性質を持っているため、100%の動詞は存在しません。中学1年生で学んだように、通常英語の文には動詞が必要ですが、この文には動詞がない特別な構造です。この点をしっかり覚えておきましょう。&lt;/p&gt;
&lt;h3 style="color: black;"&gt;&amp;#8220;What about&amp;#8221;との違い&lt;/h3&gt;
&lt;p&gt;次に、PROGRESSの2番にある「&lt;span style="color: red;"&gt;What about&lt;/span&gt; inviting Jane to come is as.」についてですが、「&lt;span style="color: red;"&gt;How&lt;/span&gt;」を「&lt;span style="color: red;"&gt;What&lt;/span&gt;」に置き換えても問題ありません。「&lt;span style="color: red;"&gt;What about&lt;/span&gt; getting a haircut?」でも同様に使えます。しかし、「&lt;span style="color: red;"&gt;How&lt;/span&gt;」は疑問副詞であり、「&lt;span style="color: red;"&gt;What&lt;/span&gt;」は疑問代名詞です。通常、副詞と名詞を同じ文で使うことはできませんが、この文では動詞がないため、両方の役割を果たせます。&lt;/p&gt;
&lt;h3 style="color: black;"&gt;英語力向上のために&lt;/h3&gt;
&lt;p&gt;これらの構造を理解し、説明できるようになると、英語が得意になります。動名詞の使用や慣用句の理解を深めて、さらなる学びにつなげていきましょう。&lt;/p&gt;
&lt;hr /&gt;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0;"&gt;英語教室「サポート」の『過去問演習講座』：完璧な分析と対策を！&lt;/p&gt;
&lt;p&gt;&lt;a style="background-color: #ff8c00; color: white; padding: 5px 10px; text-align: center; text-decoration: none; display: inline-block; font-size: 14px;" href="https://eng-support.com/kouza/#過去問演習講座"&gt;詳細を見る&lt;/a&gt;&lt;/p&gt;
&lt;/div&gt;
&lt;/div&gt;
&lt;p&gt;&lt;iframe loading="lazy" title="YouTube video player" src="https://www.youtube.com/embed/-KPM8XZH-8k?si=D-8PMBYi417QRgEN" width="560" height="315" frameborder="0" allowfullscreen="allowfullscreen"&gt;&lt;/iframe&gt;&lt;br /&gt;
次は3番です。「&lt;span style="color: red;"&gt;Would you&lt;/span&gt; mind opening the window?」という表現についてです。これも「窓を開けていただけませんか？」と丁寧に頼む決まり文句で、ここだけ習う人が多いです。まず「&lt;span style="color: red;"&gt;Would you&lt;/span&gt;」ということは「you」が主語です。次の「&lt;span style="color: red;"&gt;mind&lt;/span&gt;」は他動詞で、「&lt;span style="color: red;"&gt;mind&lt;/span&gt;」は日本では「気にする」と覚えがちですが、実際には「嫌だ」と覚えておくと良いでしょう。&lt;/p&gt;
&lt;h3&gt;動名詞の使用&lt;/h3&gt;
&lt;p&gt;「&lt;span style="color: red;"&gt;mind&lt;/span&gt;」は他動詞で「何々が嫌だ」という意味です。「opening the window?」が目的語です。ちなみに、「嫌だ」というのは非常にネガティブな感情で、ネガティブな場合の目的語は動名詞になります。ポジティブな場合は不定詞、ネガティブな場合は動名詞です。ですので、「&lt;span style="color: red;"&gt;mind&lt;/span&gt;」の後ろは動名詞が来るのです。&lt;/p&gt;
&lt;h3&gt;直訳と日本語のニュアンス&lt;/h3&gt;
&lt;p&gt;この文を直訳すると、「あなたは窓を開けることがお嫌ですか？」となります。直訳だと少し冷たく聞こえるかもしれませんが、英語では「お嫌ですか？」と聞くことは非常に丁寧な表現です。「もしよかったら開けてもらえませんか？嫌だったらいいです。」という感じになります。このため、直訳を教えない先生も多いのだと思います。&lt;/p&gt;
&lt;h3&gt;丁寧な返事の仕方&lt;/h3&gt;
&lt;p&gt;「窓を開けていただけませんか？」という丁寧な頼み方に対して、返事は「はい、いいですよ」となります。英語では「&lt;span style="color: red;"&gt;Not at all.&lt;/span&gt;」です。「いいです」と言いながら「&lt;span style="color: red;"&gt;Not&lt;/span&gt;」がつくのは、相手の「嫌ですか？」に対する返事だからです。「全然嫌ではありません」という意味になります。&lt;/p&gt;
&lt;h3&gt;返事のバリエーション&lt;/h3&gt;
&lt;p&gt;また、「&lt;span style="color: red;"&gt;No problem.&lt;/span&gt;」も「何の問題もないですよ、開けますよ」という意味です。PROGRESSには載っていませんが、「&lt;span style="color: red;"&gt;Yes&lt;/span&gt;」で返事すると「はい、いやです。開けません。」という意味になるため、少し角が立つことがあります。その場合は「&lt;span style="color: red;"&gt;I’m sorry.&lt;/span&gt;」と丁寧に理由を説明するのが良いでしょう。&lt;/p&gt;
&lt;hr /&gt;
&lt;p&gt;&lt;iframe loading="lazy" title="YouTube video player" src="https://www.youtube.com/embed/59PzxYkYgyI?si=p5IRjG2HVyOHgQdF" width="560" height="315" frameborder="0" allowfullscreen="allowfullscreen"&gt;&lt;/iframe&gt;&lt;/p&gt;
&lt;h3&gt;動名詞の決まり文句&lt;/h3&gt;
&lt;p&gt;では、動名詞がやってくる決まり文句について見ていきましょう。次は6番です。「The students are busy」で、「in」を付けても付けなくても良い表現が&lt;span style="color: red;"&gt;preparing&lt;/span&gt; for the Sports Dayとなっています。これは「生徒たちは忙しい」、「何々するのに忙しい」という意味で、&lt;span style="color: red;"&gt;be busy&lt;/span&gt;の後に「何々ing」や「in 何々ing」を付ければ良いのです。最近では「in」を使う人は少なくなっているようです。&lt;/p&gt;
&lt;h3&gt;例文の理解&lt;/h3&gt;
&lt;p&gt;「The students are busy preparing for the Sports Day」という文は、「生徒たちは運動会の準備をするのに忙しい」という意味になります。「&lt;span style="color: red;"&gt;be busy&lt;/span&gt; 何々ing」または「&lt;span style="color: red;"&gt;be busy in&lt;/span&gt; 何々ing」で「何々するのに忙しい」という形になります。この表現は決まり文句として覚えておくと良いでしょう。なお、&lt;span style="color: red;"&gt;preparing&lt;/span&gt;はPROGRESSでは動名詞に分類されていますが、現在分詞に分類している本もありますので、混乱しないように注意が必要です。&lt;/p&gt;
&lt;h3&gt;worthの使い方&lt;/h3&gt;
&lt;p&gt;次に7番です。「That movie is worth seeing again someday.」は「あの映画はいつの日かもう一度見る価値がある」という意味です。&lt;span style="color: red;"&gt;worth&lt;/span&gt;は「価値がある」という意味の形容詞で、厳密には「何々の価値がある」と覚えておくと良いでしょう。動詞に「の」を付ける場合、他動詞の意味が入るため、形容詞でも&lt;span style="color: red;"&gt;worth&lt;/span&gt;は特例として扱われます。&lt;/p&gt;
&lt;h3&gt;形容詞の目的語&lt;/h3&gt;
&lt;p&gt;「That movie is worth」までの部分では、その映画は「価値がある」となりますが、その映画が何の価値があるのかは「&lt;span style="color: red;"&gt;seeing again someday&lt;/span&gt;」によって示されています。形容詞の目的語としては、&lt;span style="color: red;"&gt;worth&lt;/span&gt;だけが特例です。英語を理解する上でこうした例外を押さえておくと、スムーズに学習が進むでしょう。&lt;/p&gt;
&lt;h3&gt;丸暗記のすすめ&lt;/h3&gt;
&lt;p&gt;少し難しく感じるかもしれませんが、「&lt;span style="color: red;"&gt;worth 動名詞&lt;/span&gt;」や「&lt;span style="color: red;"&gt;worth 何々ing&lt;/span&gt;」で「何々する価値がある」と覚えるのも良い方法です。特に中学2年生や3年生の皆さんは、まずはこの形を丸暗記しておくと、高校生になった時に理解が深まるでしょう。英語の味わい方が広がる日が来ると思います。&lt;/p&gt;
&lt;hr /&gt;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0;"&gt;英語教室「サポート」の『ブレイクスルーゼミ』：弱点探しをサポートします！&lt;/p&gt;
&lt;p&gt;&lt;a style="background-color: #ff8c00; color: white; padding: 5px 10px; text-align: center; text-decoration: none; display: inline-block; font-size: 14px;" href="https://eng-support.com/kouza/#ブレイクスルーゼミ"&gt;詳細を見る&lt;/a&gt;&lt;/p&gt;
&lt;/div&gt;
&lt;/div&gt;
&lt;p&gt;&lt;iframe loading="lazy" title="YouTube video player" src="https://www.youtube.com/embed/maY-mZhSMfo?si=g-LChbDu4GAyqWAD" width="560" height="315" frameborder="0" allowfullscreen="allowfullscreen"&gt;&lt;/iframe&gt;&lt;/p&gt;
&lt;h3&gt;「worth ～ing」の使い方&lt;/h3&gt;
&lt;p&gt;「&lt;span style="color: red;"&gt;worth&lt;/span&gt; ～&lt;span style="color: red;"&gt;ing&lt;/span&gt;」は特定の動作に価値があることを表す表現です。例えば、&amp;#8221;&lt;span style="color: red;"&gt;Jiro’s speech was really worth listening to.&lt;/span&gt;&amp;#8220;という文では、「&lt;span style="color: blue;"&gt;ジローのスピーチ&lt;/span&gt;は本当に聴く価値があった」となります。この「&lt;span style="color: green;"&gt;聴く価値があった&lt;/span&gt;」と訳す部分にある「&lt;span style="color: green;"&gt;なんかの価値があった&lt;/span&gt;」という表現が重要です。つまり、&amp;#8221;&lt;span style="color: red;"&gt;listening to&lt;/span&gt;&amp;#8220;には価値があることを示しています。&lt;/p&gt;
&lt;h3&gt;&amp;#8220;worth&amp;#8221;の文法的役割&lt;/h3&gt;
&lt;p&gt;&amp;#8220;&lt;span style="color: red;"&gt;worth&lt;/span&gt;&amp;#8220;は形容詞であり、その後に動名詞（～&lt;span style="color: red;"&gt;ing&lt;/span&gt;）が続きます。これは「&lt;span style="color: green;"&gt;の価値がある&lt;/span&gt;」という意味を持ちます。他の形容詞と違って&amp;#8221;&lt;span style="color: red;"&gt;worth&lt;/span&gt;&amp;#8220;は目的語を取りますが、これは特に「&lt;span style="color: green;"&gt;動名詞を目的語として取る&lt;/span&gt;」という点が特徴です。多くの人は、&amp;#8221;&lt;span style="color: red;"&gt;worth&lt;/span&gt;&amp;#8220;の後に動名詞が続くことだけを覚えがちですが、&lt;span style="color: blue;"&gt;動作&lt;/span&gt;自体に価値があることを強調するために使われているのです。&lt;/p&gt;
&lt;h3&gt;&amp;#8220;it&amp;#8221;が使われない理由&lt;/h3&gt;
&lt;p&gt;この文では、&amp;#8221;&lt;span style="color: red;"&gt;it&lt;/span&gt;&amp;#8220;が出てきません。なぜなら、&amp;#8221;&lt;span style="color: red;"&gt;it&lt;/span&gt;&amp;#8220;が&amp;#8221;&lt;span style="color: red;"&gt;Jiro’s speech&lt;/span&gt;&amp;#8220;を指しているからです。文中にすでにその要素が出ている場合、同じ内容を指す代名詞を再び使うことは文法的に誤りとされます。特に&amp;#8221;&lt;span style="color: red;"&gt;worth ～ing&lt;/span&gt;&amp;#8220;の構造では、後ろにくる動名詞の塊の中に&amp;#8221;&lt;span style="color: red;"&gt;it&lt;/span&gt;&amp;#8220;を入れてはいけません。そのため、文は&amp;#8221;&lt;span style="color: red;"&gt;to&lt;/span&gt;&amp;#8220;で終わります。&lt;/p&gt;
&lt;h3&gt;動名詞と不定詞の使い方&lt;/h3&gt;
&lt;p&gt;&lt;span style="color: blue;"&gt;動名詞&lt;/span&gt;や&lt;span style="color: blue;"&gt;不定詞&lt;/span&gt;の使い方については以前にも学習しましたが、この文では&lt;span style="color: blue;"&gt;動名詞&lt;/span&gt;が使われています。不定詞と動名詞の使い分けをしっかりと理解し、文中の要素を重複させないように注意が必要です。&lt;/p&gt;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0;"&gt;英語教室「サポート」の『基礎力徹底講座』：スタートラインはどこでもOK！&lt;/p&gt;
&lt;p&gt;&lt;a style="background-color: #ff8c00; color: white; padding: 5px 10px; text-align: center; text-decoration: none; display: inline-block; font-size: 14px;" href="https://eng-support.com/kouza/#基礎力徹底講座"&gt;詳細を見る&lt;/a&gt;&lt;/p&gt;
&lt;/div&gt;
&lt;/div&gt;
```
</t>
  </si>
  <si>
    <t xml:space="preserve">以下のページは「スニペット整合性」（本文と title/meta/H1/冒頭文）が弱い可能性があります。
まず【本文】を確認し、想定読者・悩み・解決範囲を把握してください。
そのうえで、GSCの主要クエリ（表示回数上位）を根拠に、
「検索意図に対して、タイトル/メタ/H1/冒頭120字がズレている点」を特定し、
ズレを解消するための修正案（タイトル/メタ/H1/冒頭）を提示してください。
※本文の“大改修”は前提にしません（必要なら追記ブロックは最大1つまで）。
【URL】https://eigo-rewrite.com/column/stage1_lesson7-2/
【ページ分類】MC
【ページ分類の略語（このプロンプト内の定義）】
TP = トップページ（ホーム/サイトの入口）
SP = サービスページ（講座・コース・申込導線）
MC = メインコラム（コラム/解説/勉強法など集客記事）
SC = サブコラム（MCやSPを補強するための補助コラム※サイト定義に合わせて判断）
NW = ニュース/お知らせ（運用上は改善対象外として除外）
ST = 企業情報等のSEO対策を行わないこ固定ページ（運用上は改善対象外として除外）
- / 空欄 / 未分類 = 未分類（このスクリプトでは改善対象外として除外）
※未分類（空欄 / "-" / "未分類"）は作業対象に含めません。
【現状（スニペット要素）】
- タイトル：現在進行形の疑問文の作り方・答え方｜be動詞を前へ／Yes・Noの短い答え／否定文notまで
- メタ：現在進行形は be動詞＋ing。否定文は be動詞の直後に not、疑問文は be動詞を文頭へ（Is/Are＋主語＋ing…?）。Yes/Noの短い答え、What/Who疑問文（Whoが主語のときは基本is）まで、例文・まとめ表・クイズで確認できます（Stage1 Lesson7-2）。
- H1：stage1_Lesson7-2中1英語 現在進行形の疑問文・否定文【ニュートレジャーの道案内】
- 冒頭120字：NEW TREASURE STAGE1 の文法事項・Lesson一覧の全体像は、 NEW TREASURE STAGE1｜中1英文法 総括＋Lesson一覧（全体像はこちら） で確認できます。 このセクションでは、 現在進行形の否定文と疑問
【GSC主要クエリ（表示回数上位50件）】
- 現在進行形 疑問文｜表示647｜CTR 0.46%｜順位5.3
- 現在進行形の疑問文｜表示267｜CTR 0.00%｜順位4.8
- 現在進行形疑問文｜表示73｜CTR 0.00%｜順位5.1
- 現在進行形 否定文｜表示70｜CTR 0.00%｜順位3.0
- 現在進行形の否定文｜表示60｜CTR 0.00%｜順位3.5
- 現在進行形 疑問文 答え方｜表示59｜CTR 1.69%｜順位4.4
- 現在進行形の疑問文の作り方｜表示45｜CTR 0.00%｜順位2.1
- 進行形の疑問文｜表示44｜CTR 0.00%｜順位4.7
- 現在進行形 英語｜表示43｜CTR 0.00%｜順位1.0
- does 現在進行形｜表示37｜CTR 0.00%｜順位6.3
- 進行形 疑問文｜表示36｜CTR 0.00%｜順位3.5
- 現在進行形 疑問文 例文｜表示30｜CTR 3.33%｜順位4.9
- 現在進行系 疑問文｜表示28｜CTR 0.00%｜順位8.7
- 現在進行形 答え方｜表示26｜CTR 0.00%｜順位4.6
- 現在進行形否定文｜表示26｜CTR 0.00%｜順位2.1
- 英語 現在進行形 疑問文｜表示26｜CTR 0.00%｜順位4.2
- 現在進行系の疑問文｜表示21｜CTR 0.00%｜順位6.9
- 現在進行形の疑問文 例文｜表示18｜CTR 0.00%｜順位5.4
- 現在進行形｜表示17｜CTR 0.00%｜順位1.0
- 英語 現在進行形｜表示17｜CTR 0.00%｜順位1.0
- 現在進行形 疑問文 作り方｜表示15｜CTR 6.67%｜順位1.7
- no they aren't 意味｜表示15｜CTR 0.00%｜順位9.2
- 現在進行形の疑問文 答え方｜表示15｜CTR 0.00%｜順位2.8
- 英語 現在進行形 ルール｜表示14｜CTR 0.00%｜順位1.0
- 進行形疑問文｜表示13｜CTR 0.00%｜順位3.7
- eat現在進行形｜表示12｜CTR 0.00%｜順位1.0
- 英語現在進行形｜表示12｜CTR 0.00%｜順位1.0
- 現在進行形の答え方｜表示11｜CTR 0.00%｜順位1.8
- doesの現在進行形｜表示10｜CTR 0.00%｜順位7.6
- how 答え方 by ~ing｜表示10｜CTR 0.00%｜順位11.2
- 進行形 否定文｜表示10｜CTR 0.00%｜順位5.7
- 進行形の否定文｜表示10｜CTR 0.00%｜順位1.0
- 下線部をたずねる疑問文｜表示9｜CTR 0.00%｜順位1.1
- 現在進行形 英語 疑問文｜表示9｜CTR 0.00%｜順位4.8
- eat 現在進行形｜表示7｜CTR 0.00%｜順位1.0
- eatの現在進行形｜表示7｜CTR 0.00%｜順位1.0
- isの現在進行形｜表示7｜CTR 0.00%｜順位9.0
- 現在完了進行形 疑問文｜表示7｜CTR 0.00%｜順位81.7
- 現在進行形答え方｜表示7｜CTR 0.00%｜順位7.3
- 動名詞 三単現｜表示6｜CTR 0.00%｜順位1.0
- 現在進行｜表示6｜CTR 0.00%｜順位1.0
- 現在進行形疑問文答え方｜表示6｜CTR 0.00%｜順位2.2
- begin 現在進行形｜表示5｜CTR 0.00%｜順位1.0
- ing 否定文｜表示5｜CTR 0.00%｜順位6.0
- no they don't 意味｜表示5｜CTR 0.00%｜順位12.8
- 現在形の疑問文｜表示5｜CTR 0.00%｜順位1.0
- 現在進行形 英語で｜表示5｜CTR 0.00%｜順位2.2
- ing be動詞｜表示4｜CTR 0.00%｜順位1.0
- sing現在進行形｜表示4｜CTR 0.00%｜順位1.0
- whoの答え方｜表示4｜CTR 0.00%｜順位1.0
【参考：代表語（自動抽出）】現在進行形
【出力（必ずこの順）】
1) 本文の要約（想定読者・悩み・解決）
2) 検索意図の整理（主要クエリから2〜3パターン）
3) 不一致の指摘（タイトル/メタ/H1/冒頭のどこがズレているか）
4) 修正方針（“どの意図に寄せるか”を1つに決める）
5) 修正案（すべてコードブロック）
   - タイトル案3つ（全角35字前後＋56字以上の網羅型を1つ）
   - メタ案3つ（全角90字前後）
   - H1案2つ
   - 冒頭120字（2案：&lt;p&gt;で開始）
【禁則ワード（シート連動）】
以下の【禁則ワード】は、タイトル/メタ/導入文/見出し/本文のいずれにも原則使用しないでください。
言い換えが必要な場合は、自然な日本語に置換してください。
【禁則ワード】
- 崩れ
- 型
- 迷い
- 保留
- 固定
- 手順
- 立て直
- 最短
- 結論だけ
- 乱れ
- 三点確認
- 内部リンク
- 導線
- 設計
- 刺
- まず結論
- 整え
- 押し付けない案内
- 統一
- 次の一手
- 失点
- 確定
- サブコラム
- 30秒
- 1分
- CV
- 網羅
【本文】
```html
&lt;p&gt;&lt;iframe title="YouTube video player" src="https://www.youtube.com/embed/fgadLMwsC6w" width="560" height="315" frameborder="0" allowfullscreen="allowfullscreen"&gt;&lt;span data-mce-type="bookmark" style="display: inline-block; width: 0px; overflow: hidden; line-height: 0;" class="mce_SELRES_start"&gt;﻿&lt;/span&gt;&lt;span data-mce-type="bookmark" style="display: inline-block; width: 0px; overflow: hidden; line-height: 0;" class="mce_SELRES_start"&gt;﻿&lt;/span&gt;&lt;span data-mce-type="bookmark" style="display: inline-block; width: 0px; overflow: hidden; line-height: 0;" class="mce_SELRES_start"&gt;﻿&lt;/span&gt;&lt;/iframe&gt;&lt;/p&gt;
&lt;p data-start="31" data-end="121"&gt;NEW TREASURE STAGE1 の文法事項・Lesson一覧の全体像は、&lt;strong&gt;&lt;a href="https://eigo-rewrite.com/column/hub_stage1/"&gt;NEW TREASURE STAGE1｜中1英文法 総括＋Lesson一覧（全体像はこちら）&lt;/a&gt;&lt;/strong&gt;で確認できます。&lt;br data-start="62" data-end="65" /&gt;このセクションでは、&lt;strong data-start="75" data-end="96"&gt;現在進行形の否定文と疑問文の作り方&lt;/strong&gt;、そしてその&lt;strong data-start="102" data-end="109"&gt;答え方&lt;/strong&gt;について学習します。&lt;/p&gt;
&lt;p data-start="123" data-end="150"&gt;それでは、まず否定文の作り方から見ていきましょう。&lt;/p&gt;
&lt;p&gt;&lt;img decoding="async" fetchpriority="high" class="alignnone wp-image-482" src="https://eigo-rewrite.com/wp-content/uploads/2023/06/スライド用-6-300x169.jpg" alt="" width="920" height="518" srcset="https://eigo-rewrite.com/wp-content/uploads/2023/06/スライド用-6-300x169.jpg 300w, https://eigo-rewrite.com/wp-content/uploads/2023/06/スライド用-6-1024x576.jpg 1024w, https://eigo-rewrite.com/wp-content/uploads/2023/06/スライド用-6-768x432.jpg 768w, https://eigo-rewrite.com/wp-content/uploads/2023/06/スライド用-6-320x180.jpg 320w, https://eigo-rewrite.com/wp-content/uploads/2023/06/スライド用-6.jpg 1280w" sizes="(max-width: 920px) 100vw, 920px" /&gt;&lt;/p&gt;
&lt;p&gt;これを見ると”The students are not studying.”「その生徒たちは今勉強していません。」&lt;br /&gt;
「している所ではありません。」という文になっています。&lt;br /&gt;
これを見ると、”not”を付けるだけだな、というような感覚があると思います。&lt;br /&gt;
それ自体は非常に正しくて、ここに”are”というbe動詞があります。&lt;br /&gt;
現在進行形と言っても、「be動詞+ing」でbe動詞を使った文である事には変わりありません。&lt;br /&gt;
&lt;span style="color: #008000;"&gt;否定文と疑問文の作り方というのはbe動詞の文と全く同じになります。&lt;/span&gt;&lt;br /&gt;
なので、この場合ですとbe動詞のあとに”not”を付ける、これがbe動詞の否定文の作り方でしたから、特に深く考えずにそのまま”the students are not”もちろん短縮系だったら”aren’t”という形で&lt;br /&gt;
&lt;span style="color: #0000ff;"&gt;そのままbe動詞に”not”を付けて否定文を作りましょう。&lt;/span&gt;&lt;br /&gt;
疑問文に関してもbe動詞を使った文と全く同じですから、&lt;span style="color: #ff0000;"&gt;be動詞を前に出せばいいんだな&lt;/span&gt;、というのが分かると思います。&lt;br /&gt;
そうすると”Is Dad cooking?”「お父さん料理してるの？」というような文になっています。&lt;br /&gt;
あえて言えば、この文では”&lt;strong&gt;Dad&lt;/strong&gt;”「お父さん」というのが大文字で始まっています。&lt;br /&gt;
このような形で、”Dad”とか”Mum”とか「お父さん」「お母さん」という言い方の際に&lt;br /&gt;
いちいち”my father”とか”my mother”と言うのが面倒くさいので、”Mum”とか”Dad”という単語だけにして&lt;strong&gt;固有名詞&lt;/strong&gt;扱いです。&lt;br /&gt;
「自分のお父さん」の「自分のお母さん」といった&lt;span style="color: #0000ff;"&gt;特定の人になる訳ですから固有名詞扱いにして&lt;/span&gt;&lt;br /&gt;
&lt;span style="color: #0000ff;"&gt;大文字で進めているという形になります。&lt;/span&gt;&lt;br /&gt;
”Is Dad cooking?”と聞かれまして、答える際も単純です。&lt;br /&gt;
&lt;span style="color: #008000;"&gt;be動詞で聞かれたからbe動詞で答えます。&lt;/span&gt;&lt;br /&gt;
”Yes, he is.”で”No”の場合は”No, he isn’t.”という形で、”Is this a book?”とか”Is he Tom?”みたいな形で聞いていた時と同じものになります。&lt;br /&gt;
間違いが出るとしたらこちらの文ですかね？&lt;br /&gt;
”Are Rob and Ken playing outside?”&lt;br /&gt;
「ロブとケンは」”outside”「外で」”playing”「遊んでいるんですか」&lt;br /&gt;
”play”という単語は普通”I play tennis.”とか”Play the guitar.”とか「スポーツをする」とかあるいは「演奏する」というような意味が多いんですが、この”play”のあとに何も名詞がなくて「何々を」という&lt;span style="color: #ff6600;"&gt;目的語がない場合は、そのまま「遊ぶ」というような意味になります。&lt;/span&gt;&lt;br /&gt;
間違える可能性が高い所とすると、&lt;strong&gt;”Are”&lt;/strong&gt;です。&lt;br /&gt;
どうしても最初から”Rob”ですので”is”と書きたくなってしまいますが、&lt;br /&gt;
主語をちゃんと見ると”Rob and Ken”「ロブとケン」と&lt;span style="color: #0000ff;"&gt;複数&lt;/span&gt;になっています。&lt;br /&gt;
なので、主語が複数ですからbe動詞は”is”ではなくて”are”を使いましょうなります。&lt;br /&gt;
という事は、答える際も「ロブとケン」で複数いる訳ですから、ここは”No, he isn’t.”と書くのではなくて、&lt;span style="color: #ff0000;"&gt;複数いるから”they”にして、複数いるから”are”を使う&lt;br /&gt;
&lt;/span&gt;このような形で疑問文が一番”is”とか”are”とかを間違える可能性が高い所になります。&lt;br /&gt;
なので、必ず最初の”Rob”だけを見るんじゃなくて全体を見て、&lt;strong&gt;全体の主語が誰なのかというのを&lt;/strong&gt;&lt;br /&gt;
&lt;strong&gt;確認しましょう。&lt;/strong&gt;これによってbe動詞を間違えるというようなミスは減っていくかと思います。&lt;br /&gt;
&lt;!-- 文法復習講座 --&gt;&lt;/p&gt;
&lt;div style="border: 2px solid #ff6600; background-color: #fff0e0; padding: 10px; display: flex; align-items: center; justify-content: center; margin-bottom: 10px;"&gt;
&lt;p&gt;&lt;img decoding="async" style="max-width: 100px; height: auto; margin-right: 10px;" src="https://eigo-rewrite.com/wp-content/uploads/2020/06/logo_tate-1.png" alt="Re-Writeのロゴ" /&gt;&lt;/p&gt;
&lt;div&gt;
&lt;p style="margin: 5px 0;"&gt;【文法復習講座】：中学英文法を短期間で総復習し、高校入試に通用する基礎英作文力を身につけます。&lt;/p&gt;
&lt;p&gt;&lt;a style="background-color: #ff6600; color: white; padding: 5px 10px; text-align: center; text-decoration: none; display: inline-block; font-size: 14px;" href="https://eigo-rewrite.com/bunpou/"&gt;詳細を見る&lt;/a&gt;&lt;/p&gt;
&lt;/div&gt;
&lt;/div&gt;
&lt;p&gt;それでは後半です。&lt;br /&gt;
今度は疑問文は疑問文でも、&lt;span style="color: #0000ff;"&gt;疑問詞を使った疑問文&lt;/span&gt;になっています。&lt;/p&gt;
&lt;p&gt;&lt;img decoding="async" class="alignnone wp-image-483" src="https://eigo-rewrite.com/wp-content/uploads/2023/06/スライド用2-3-300x169.jpg" alt="" width="801" height="451" srcset="https://eigo-rewrite.com/wp-content/uploads/2023/06/スライド用2-3-300x169.jpg 300w, https://eigo-rewrite.com/wp-content/uploads/2023/06/スライド用2-3-1024x576.jpg 1024w, https://eigo-rewrite.com/wp-content/uploads/2023/06/スライド用2-3-768x432.jpg 768w, https://eigo-rewrite.com/wp-content/uploads/2023/06/スライド用2-3-320x180.jpg 320w, https://eigo-rewrite.com/wp-content/uploads/2023/06/スライド用2-3.jpg 1280w" sizes="(max-width: 801px) 100vw, 801px" /&gt;&lt;/p&gt;
&lt;p&gt;最初は”What is Ken looking for?”という文になっています。&lt;br /&gt;
まず”look for”、こちらは熟語として捉えておきましょう。&lt;br /&gt;
”look for”は「何々を探す」という意味になります。&lt;br /&gt;
なので、こちら”What is Ken looking for?”と言ったら「ケンは何を探しているんですか？」というような意味になっています。&lt;br /&gt;
もちろんこれは「何を探しているんですか？」なので、”Yes”とか”No”で答える事は出来ません。&lt;br /&gt;
これは他のLessonでも何回かお伝えしていますが、&lt;span style="color: #ff0000;"&gt;必ず疑問詞の疑問文で聞かれたら主語と動詞を&lt;br /&gt;
揃えて書くというのが大事です。&lt;/span&gt;&lt;br /&gt;
したがって、「ケンは何を探しているんですか？」と聞かれているので、&lt;br /&gt;
｢ケンは何々を探しています。｣という形で書きましょう。&lt;br /&gt;
ここでも最初に主語があって、次に動詞です。&lt;br /&gt;
こういった順番で書くというのが非常に大事です。&lt;br /&gt;
下へいきますと、今度は”Who is talking loudly in the library?”&lt;br /&gt;
「誰が」”loudly”「大きな声で」”talking”「話しているんですか」”in the library”「図書館で」&lt;br /&gt;
というような文になっています。&lt;br /&gt;
今度は「誰を」とか「誰に」ではなくて、またここが”Who”「誰が」になっています。&lt;br /&gt;
そうすると、”Who”が主語になっています。&lt;br /&gt;
疑問詞が主語になっている場合、「誰が何々するんですか？」という言い方が以前のLessonで出てきていました。&lt;br /&gt;
”Who plays”と聞かれたら「誰がしているんですか」に対して”he does”とか”Tom does”というような形で答えます。&lt;br /&gt;
ここでも”Who is talking”という事で「誰が」”talking”「話しているんですか」主語+動詞という順番になっています。&lt;br /&gt;
これは他のLessonと同様に、「誰が何々しているんですか？」「誰がしている所何ですか？」という時は「Who is なんとかing」という形になります。&lt;br /&gt;
こちらの”Who”が主語になっている場合というのは三人称単数扱いしますから、基本的にここは”are”ではなくて”is”を使う事が多いです。&lt;br /&gt;
「誰がしているんですか？」と聞かれたので「誰々がしています。」と答える訳ですが、&lt;br /&gt;
ここでも”It is Sam”という形ではなくて、主語+動詞という語順で答えます。&lt;br /&gt;
このように&lt;strong&gt;基本的に現在進行形というのは「be動詞+ing」です。&lt;/strong&gt;&lt;br /&gt;
be動詞を必ず使うという事に気を付けて、あとは”ing”の付け方が出来ていれば疑問文の作り方とか&lt;br /&gt;
その答えというのは今までのLessonとあまり変わりがありません。&lt;br /&gt;
なので、是非セクション1で見たように”ing”の付け方をしっかり練習してミスが出ないように練習しておきましょう。&lt;br /&gt;
セクション2に関しては以上となります。&lt;br /&gt;
&lt;iframe title="YouTube video player" src="https://www.youtube.com/embed/fgadLMwsC6w" width="560" height="315" frameborder="0" allowfullscreen="allowfullscreen"&gt;&lt;/iframe&gt;&lt;/p&gt;
&lt;style&gt;
  table {&lt;br /&gt;    width: 100%;&lt;br /&gt;    border-collapse: collapse;&lt;br /&gt;  }&lt;br /&gt;  th, td {&lt;br /&gt;    padding: 10px;&lt;br /&gt;    border: 1px solid #ddd;&lt;br /&gt;    color: #000000;&lt;br /&gt;    vertical-align: top;&lt;br /&gt;  }&lt;br /&gt;  .answer {&lt;br /&gt;    display: none;&lt;br /&gt;    font-weight: bold;&lt;br /&gt;    margin-left: 5px;&lt;br /&gt;    color: #0073aa;&lt;br /&gt;  }&lt;br /&gt;  .show-answer {&lt;br /&gt;    cursor: pointer;&lt;br /&gt;    color: #ffffff;&lt;br /&gt;    background-color: #ff6600;&lt;br /&gt;    border: none;&lt;br /&gt;    padding: 4px 8px;&lt;br /&gt;    border-radius: 4px;&lt;br /&gt;    font-size: 12px;&lt;br /&gt;    margin-left: 5px;&lt;br /&gt;  }&lt;br /&gt;&lt;/style&gt;
&lt;p&gt;&lt;script&gt;
  function showAnswer(ansId, btnId, text) {
    var ans = document.getElementById(ansId);
    var btn = document.getElementById(btnId);
    if (ans &amp;&amp; btn) {
      ans.textContent = text;   // ここで初めて文字が入る
      ans.style.display = 'inline';
      btn.style.display = 'none';
    }
  }
&lt;/script&gt;&lt;/p&gt;
&lt;h2&gt;【まとめ】Lesson7 セクション2：現在進行形の否定文・疑問文・疑問詞&lt;/h2&gt;
&lt;table&gt;
&lt;tbody&gt;
&lt;tr style="background-color: #dd8500; color: #ffffff;"&gt;
&lt;th&gt;ポイント&lt;/th&gt;
&lt;th&gt;説明&lt;/th&gt;
&lt;/tr&gt;
&lt;tr style="background-color: #f0b464;"&gt;
&lt;td&gt;現在進行形の基本形&lt;/td&gt;
&lt;td&gt;
&lt;ul&gt;
&lt;li&gt;形は &lt;strong&gt;be動詞＋動詞の ing 形&lt;/strong&gt;。&lt;/li&gt;
&lt;li&gt;例：The students &lt;strong&gt;are studying&lt;/strong&gt; now.&lt;/li&gt;
&lt;li&gt;意味は「今〜しているところだ」「〜している最中だ」。&lt;/li&gt;
&lt;/ul&gt;
&lt;/td&gt;
&lt;/tr&gt;
&lt;tr style="background-color: #ffffff;"&gt;
&lt;td&gt;否定文の作り方&lt;/td&gt;
&lt;td&gt;
&lt;ul&gt;
&lt;li&gt;&lt;strong&gt;be動詞のすぐあとに not&lt;/strong&gt; を置く。&lt;/li&gt;
&lt;li&gt;例：The students &lt;strong&gt;are not&lt;/strong&gt; studying.（短縮：aren’t）&lt;/li&gt;
&lt;li&gt;現在進行形でも、be動詞の文の否定と&lt;strong&gt;全く同じルール&lt;/strong&gt;。&lt;/li&gt;
&lt;/ul&gt;
&lt;/td&gt;
&lt;/tr&gt;
&lt;tr style="background-color: #f0b464;"&gt;
&lt;td&gt;疑問文の作り方&lt;/td&gt;
&lt;td&gt;
&lt;ul&gt;
&lt;li&gt;&lt;strong&gt;be動詞を文頭に出す&lt;/strong&gt;だけ。&lt;/li&gt;
&lt;li&gt;語順：&lt;strong&gt;be動詞＋主語＋動詞 ing … ?&lt;/strong&gt;&lt;/li&gt;
&lt;li&gt;例：Is Dad cooking? 「お父さんは料理しているの？」&lt;/li&gt;
&lt;li&gt;答え方：Yes, he is. / No, he isn’t. など、be動詞の文と同じ。&lt;/li&gt;
&lt;/ul&gt;
&lt;/td&gt;
&lt;/tr&gt;
&lt;tr style="background-color: #ffffff;"&gt;
&lt;td&gt;主語と be動詞の一致&lt;/td&gt;
&lt;td&gt;
&lt;ul&gt;
&lt;li&gt;主語が単数：am / is、主語が複数：are を使う。&lt;/li&gt;
&lt;li&gt;Rob and Ken ＝ 2人 → &lt;strong&gt;Are&lt;/strong&gt; Rob and Ken playing outside?&lt;/li&gt;
&lt;li&gt;答えも主語に合わせる：&lt;br /&gt;
× No, he isn’t.（1人）&lt;br /&gt;
○ &lt;strong&gt;No, they aren’t.&lt;/strong&gt;（複数）&lt;/li&gt;
&lt;li&gt;文頭の1語だけでなく、&lt;strong&gt;主語全体を見て単数・複数を判断&lt;/strong&gt;する。&lt;/li&gt;
&lt;/ul&gt;
&lt;/td&gt;
&lt;/tr&gt;
&lt;tr style="background-color: #f0b464;"&gt;
&lt;td&gt;Dad / Mum の大文字&lt;/td&gt;
&lt;td&gt;
&lt;ul&gt;
&lt;li&gt;自分の父・母を名前のように呼ぶ &lt;strong&gt;Dad / Mum&lt;/strong&gt; は&lt;strong&gt;固有名詞扱い&lt;/strong&gt;。&lt;/li&gt;
&lt;li&gt;文の途中でも &lt;strong&gt;D / M を大文字&lt;/strong&gt;にする。&lt;/li&gt;
&lt;li&gt;例：Is &lt;strong&gt;Dad&lt;/strong&gt; cooking?&lt;/li&gt;
&lt;/ul&gt;
&lt;/td&gt;
&lt;/tr&gt;
&lt;tr style="background-color: #ffffff;"&gt;
&lt;td&gt;play の意味の変化&lt;/td&gt;
&lt;td&gt;
&lt;ul&gt;
&lt;li&gt;play ＋ 目的語：play tennis, play the guitar&lt;br /&gt;
→ 「スポーツをする」「楽器を演奏する」など。&lt;/li&gt;
&lt;li&gt;play のあとに目的語（名詞）がないとき：&lt;br /&gt;
→ 「&lt;strong&gt;遊ぶ&lt;/strong&gt;」という意味になる。&lt;/li&gt;
&lt;li&gt;例：Are Rob and Ken playing outside?&lt;br /&gt;
「ロブとケンは外で&lt;strong&gt;遊んで&lt;/strong&gt;いますか。」&lt;/li&gt;
&lt;/ul&gt;
&lt;/td&gt;
&lt;/tr&gt;
&lt;tr style="background-color: #f0b464;"&gt;
&lt;td&gt;疑問詞を使った疑問文（What）&lt;/td&gt;
&lt;td&gt;
&lt;ul&gt;
&lt;li&gt;形：&lt;strong&gt;疑問詞＋be動詞＋主語＋動詞 ing … ?&lt;/strong&gt;&lt;/li&gt;
&lt;li&gt;例：What is Ken looking for?&lt;br /&gt;
「ケンは何を探しているんですか。」&lt;/li&gt;
&lt;li&gt;&lt;strong&gt;look for ＝ 「〜を探す」&lt;/strong&gt; の熟語としてセットで覚える。&lt;/li&gt;
&lt;li&gt;Yes / No では答えられないので、&lt;strong&gt;主語＋動詞 ing&lt;/strong&gt; で文で答える。&lt;/li&gt;
&lt;/ul&gt;
&lt;/td&gt;
&lt;/tr&gt;
&lt;tr style="background-color: #ffffff;"&gt;
&lt;td&gt;疑問詞の疑問文の答え方&lt;/td&gt;
&lt;td&gt;
&lt;ul&gt;
&lt;li&gt;疑問詞（What / Where / Why など）で聞かれたら、&lt;strong&gt;Yes / No では答えない&lt;/strong&gt;。&lt;/li&gt;
&lt;li&gt;答えは基本的に &lt;strong&gt;主語＋動詞&lt;/strong&gt; の語順にする。&lt;/li&gt;
&lt;li&gt;例：What is Ken looking for?&lt;br /&gt;
→ Ken is looking for his bag.&lt;/li&gt;
&lt;/ul&gt;
&lt;/td&gt;
&lt;/tr&gt;
&lt;tr style="background-color: #f0b464;"&gt;
&lt;td&gt;Who が主語の疑問文&lt;/td&gt;
&lt;td&gt;
&lt;ul&gt;
&lt;li&gt;「誰が〜？」と主語になるとき：&lt;br /&gt;
&lt;strong&gt;Who ＋ is ＋ 動詞 ing … ?&lt;/strong&gt;&lt;/li&gt;
&lt;li&gt;例：Who is talking loudly in the library?&lt;br /&gt;
「誰が図書館で大きな声で話しているんですか。」&lt;/li&gt;
&lt;li&gt;Who は基本&lt;strong&gt;三人称単数扱い&lt;/strong&gt;なので be動詞は is を使う。&lt;/li&gt;
&lt;/ul&gt;
&lt;/td&gt;
&lt;/tr&gt;
&lt;tr style="background-color: #ffffff;"&gt;
&lt;td&gt;Who の疑問文への答え方とまとめ&lt;/td&gt;
&lt;td&gt;
&lt;ul&gt;
&lt;li&gt;「誰が〜しているのですか？」→「◯◯が〜しています。」と&lt;br /&gt;
&lt;strong&gt;主語＋be動詞&lt;/strong&gt; の形で答える。&lt;/li&gt;
&lt;li&gt;例：Who is talking loudly in the library?&lt;br /&gt;
→ &lt;strong&gt;Sam is.&lt;/strong&gt;&lt;/li&gt;
&lt;li&gt;現在進行形は常に「&lt;strong&gt;be動詞＋ing&lt;/strong&gt;」。&lt;br /&gt;
be動詞の種類（am / is / are）と ing のつけ方を正しく使えば、&lt;br /&gt;
否定文・疑問文・疑問詞の文も、be動詞の文とほぼ同じ感覚で作れる。&lt;/li&gt;
&lt;/ul&gt;
&lt;/td&gt;
&lt;/tr&gt;
&lt;/tbody&gt;
&lt;/table&gt;
&lt;h2&gt;【クイズ】現在進行形の否定文・疑問文・疑問詞（10問）&lt;/h2&gt;
&lt;table&gt;
&lt;tbody&gt;
&lt;tr style="background-color: #dd8500; color: #ffffff;"&gt;
&lt;th&gt;問題&lt;/th&gt;
&lt;th&gt;選択肢（A～D）&lt;/th&gt;
&lt;th&gt;答え&lt;/th&gt;
&lt;/tr&gt;
&lt;tr style="background-color: #f0b464;"&gt;
&lt;td&gt;1. 「その生徒たちは今勉強していません。」の英語として正しいのはどれ？&lt;/td&gt;
&lt;td&gt;A. The students don’t study now.&lt;br /&gt;
B. The students not are studying now.&lt;br /&gt;
C. The students are not studying now.&lt;br /&gt;
D. The students are studying not now.&lt;/td&gt;
&lt;td&gt;&lt;span id="ans1" class="answer"&gt;&lt;/span&gt;&lt;br /&gt;
&lt;button id="btn1" class="show-answer"&gt;&lt;br /&gt;
正解を見る&lt;br /&gt;
&lt;/button&gt;&lt;/td&gt;
&lt;/tr&gt;
&lt;tr style="background-color: #ffffff;"&gt;
&lt;td&gt;2. 現在進行形の否定文を作るルールとして正しいものはどれ？&lt;/td&gt;
&lt;td&gt;A. 動詞の前に don’t / doesn’t を置く。&lt;br /&gt;
B. be動詞のあとに not を置く。&lt;br /&gt;
C. 文末に not を置く。&lt;br /&gt;
D. 動詞に not をつけて not-ing にする。&lt;/td&gt;
&lt;td&gt;&lt;span id="ans2" class="answer"&gt;&lt;/span&gt;&lt;br /&gt;
&lt;button id="btn2" class="show-answer"&gt;&lt;br /&gt;
正解を見る&lt;br /&gt;
&lt;/button&gt;&lt;/td&gt;
&lt;/tr&gt;
&lt;tr style="background-color: #f0b464;"&gt;
&lt;td&gt;3. 「お父さんは今料理をしているのですか。」の英語として最も適切なのはどれ？&lt;/td&gt;
&lt;td&gt;A. Does Dad cook now?&lt;br /&gt;
B. Is Dad cooking now?&lt;br /&gt;
C. Is dad cooking now?&lt;br /&gt;
D. Dad is cooking now?&lt;/td&gt;
&lt;td&gt;&lt;span id="ans3" class="answer"&gt;&lt;/span&gt;&lt;br /&gt;
&lt;button id="btn3" class="show-answer"&gt;&lt;br /&gt;
正解を見る&lt;br /&gt;
&lt;/button&gt;&lt;/td&gt;
&lt;/tr&gt;
&lt;tr style="background-color: #ffffff;"&gt;
&lt;td&gt;4. 「Are Rob and Ken playing outside?」の主語に関する説明として正しいものはどれ？&lt;/td&gt;
&lt;td&gt;A. Rob が主語なので単数扱い。&lt;br /&gt;
B. Ken が主語なので単数扱い。&lt;br /&gt;
C. Rob and Ken で複数なので are を使う。&lt;br /&gt;
D. 姓と名なので are を使う。&lt;/td&gt;
&lt;td&gt;&lt;span id="ans4" class="answer"&gt;&lt;/span&gt;&lt;br /&gt;
&lt;button id="btn4" class="show-answer"&gt;&lt;br /&gt;
正解を見る&lt;br /&gt;
&lt;/button&gt;&lt;/td&gt;
&lt;/tr&gt;
&lt;tr style="background-color: #f0b464;"&gt;
&lt;td&gt;5. 「Are Rob and Ken playing outside?」に対して「いいえ、遊んでいません。」と答えるとき、最も適切なのはどれ？&lt;/td&gt;
&lt;td&gt;A. No, he isn’t.&lt;br /&gt;
B. No, he aren’t.&lt;br /&gt;
C. No, they isn’t.&lt;br /&gt;
D. No, they aren’t.&lt;/td&gt;
&lt;td&gt;&lt;span id="ans5" class="answer"&gt;&lt;/span&gt;&lt;br /&gt;
&lt;button id="btn5" class="show-answer"&gt;&lt;br /&gt;
正解を見る&lt;br /&gt;
&lt;/button&gt;&lt;/td&gt;
&lt;/tr&gt;
&lt;tr style="background-color: #ffffff;"&gt;
&lt;td&gt;6. 「play」の意味について正しい説明はどれ？&lt;/td&gt;
&lt;td&gt;A. いつでも「スポーツをする」という意味。&lt;br /&gt;
B. 目的語がないときは「遊ぶ」という意味になる。&lt;br /&gt;
C. 目的語がないときは意味がない。&lt;br /&gt;
D. 進行形では使えない。&lt;/td&gt;
&lt;td&gt;&lt;span id="ans6" class="answer"&gt;&lt;/span&gt;&lt;br /&gt;
&lt;button id="btn6" class="show-answer"&gt;&lt;br /&gt;
正解を見る&lt;br /&gt;
&lt;/button&gt;&lt;/td&gt;
&lt;/tr&gt;
&lt;tr style="background-color: #f0b464;"&gt;
&lt;td&gt;7. 「ケンは何を探しているのですか。」の英語として正しいものはどれ？&lt;/td&gt;
&lt;td&gt;A. What does Ken look for?&lt;br /&gt;
B. What Ken is looking for?&lt;br /&gt;
C. What is Ken looking for?&lt;br /&gt;
D. What Ken looking for is?&lt;/td&gt;
&lt;td&gt;&lt;span id="ans7" class="answer"&gt;&lt;/span&gt;&lt;br /&gt;
&lt;button id="btn7" class="show-answer"&gt;&lt;br /&gt;
正解を見る&lt;br /&gt;
&lt;/button&gt;&lt;/td&gt;
&lt;/tr&gt;
&lt;tr style="background-color: #ffffff;"&gt;
&lt;td&gt;8. 「What is Ken looking for?」と聞かれたときの答え方として最も適切なのはどれ？&lt;/td&gt;
&lt;td&gt;A. Yes, he is.&lt;br /&gt;
B. No, he isn’t.&lt;br /&gt;
C. He is looking for his bag.&lt;br /&gt;
D. He does.&lt;/td&gt;
&lt;td&gt;&lt;span id="ans8" class="answer"&gt;&lt;/span&gt;&lt;br /&gt;
&lt;button id="btn8" class="show-answer"&gt;&lt;br /&gt;
正解を見る&lt;br /&gt;
&lt;/button&gt;&lt;/td&gt;
&lt;/tr&gt;
&lt;tr style="background-color: #f0b464;"&gt;
&lt;td&gt;9. 「図書館で誰が大きな声で話しているのですか。」の英語として正しいものはどれ？&lt;/td&gt;
&lt;td&gt;A. Who are talking loudly in the library?&lt;br /&gt;
B. Who is talking loudly in the library?&lt;br /&gt;
C. Who talking loudly is in the library?&lt;br /&gt;
D. Who does talk loudly in the library?&lt;/td&gt;
&lt;td&gt;&lt;span id="ans9" class="answer"&gt;&lt;/span&gt;&lt;br /&gt;
&lt;button id="btn9" class="show-answer"&gt;&lt;br /&gt;
正解を見る&lt;br /&gt;
&lt;/button&gt;&lt;/td&gt;
&lt;/tr&gt;
&lt;tr style="background-color: #ffffff;"&gt;
&lt;td&gt;10. 「Who is talking loudly in the library?」と聞かれて「サムです。」と答えるとき、最も自然な英語はどれ？&lt;/td&gt;
&lt;td&gt;A. It is Sam.&lt;br /&gt;
B. Sam is.&lt;br /&gt;
C. He Sam is.&lt;br /&gt;
D. Sam.&lt;/td&gt;
&lt;td&gt;&lt;span id="ans10" class="answer"&gt;&lt;/span&gt;&lt;br /&gt;
&lt;button id="btn10" class="show-answer"&gt;&lt;br /&gt;
正解を見る&lt;br /&gt;
&lt;/button&gt;&lt;/td&gt;
&lt;/tr&gt;
&lt;/tbody&gt;
&lt;/table&gt;
&lt;p&gt;&lt;!-- 語彙強化講座 --&gt;&lt;/p&gt;
&lt;div style="border: 2px solid #ff6600; background-color: #fff0e0; padding: 10px; display: flex; align-items: center; justify-content: center; margin-bottom: 10px;"&gt;
&lt;p&gt;&lt;img decoding="async" style="max-width: 100px; height: auto; margin-right: 10px;" src="https://eigo-rewrite.com/wp-content/uploads/2020/06/logo_tate-1.png" alt="Re-Writeのロゴ" /&gt;&lt;/p&gt;
&lt;div&gt;
&lt;p style="margin: 5px 0;"&gt;【語彙強化講座】：長文読解で必要な語彙・熟語を徹底的に習得し、都立・私立の入試対策に直結する語彙力を養います。&lt;/p&gt;
&lt;p&gt;&lt;a style="background-color: #ff6600; color: white; padding: 5px 10px; text-align: center; text-decoration: none; display: inline-block; font-size: 14px;" href="https://eigo-rewrite.com/vocabulary/"&gt;詳細を見る&lt;/a&gt;&lt;/p&gt;
&lt;/div&gt;
&lt;/div&gt;
```
</t>
  </si>
  <si>
    <t xml:space="preserve">以下のページは「スニペット整合性」（本文と title/meta/H1/冒頭文）が弱い可能性があります。
まず【本文】を確認し、想定読者・悩み・解決範囲を把握してください。
そのうえで、GSCの主要クエリ（表示回数上位）を根拠に、
「検索意図に対して、タイトル/メタ/H1/冒頭120字がズレている点」を特定し、
ズレを解消するための修正案（タイトル/メタ/H1/冒頭）を提示してください。
※本文の“大改修”は前提にしません（必要なら追記ブロックは最大1つまで）。
【URL】https://eigo-rewrite.com/column/stage1_lesson11-1/
【ページ分類】MC
【ページ分類の略語（このプロンプト内の定義）】
TP = トップページ（ホーム/サイトの入口）
SP = サービスページ（講座・コース・申込導線）
MC = メインコラム（コラム/解説/勉強法など集客記事）
SC = サブコラム（MCやSPを補強するための補助コラム※サイト定義に合わせて判断）
NW = ニュース/お知らせ（運用上は改善対象外として除外）
ST = 企業情報等のSEO対策を行わないこ固定ページ（運用上は改善対象外として除外）
- / 空欄 / 未分類 = 未分類（このスクリプトでは改善対象外として除外）
※未分類（空欄 / "-" / "未分類"）は作業対象に含めません。
【現状（スニペット要素）】
- タイトル：There is/There areの違い｜is/areの決め方と不可算名詞｜中1英語（NEW TREASURE Stage1）
- メタ：There is/There areで一番多い失点は、is/are（was/were）を名詞で決められないこと。不可算名詞（milk など）は単数扱い、a lot of があっても名詞を見て判断します。There は訳さない注意点、in/on/at など場所表現も整理。まとめ表＋クイズ10問で確認まで。
- H1：stage1_Lesson11-1 There is～の文(there is)【ニュートレジャーの道案内】
- 冒頭120字：NEW TREASURE STAGE1 の文法事項・Lesson一覧の全体像は、 NEW TREASURE STAGE1｜中1英文法 総括＋Lesson一覧（全体像はこちら） で確認できます。 このセクションでは、 &amp;#8220;There
【GSC主要クエリ（表示回数上位50件）】
- there is there are 違い｜表示113｜CTR 0.00%｜順位11.4
- there are と there is の違い｜表示67｜CTR 0.00%｜順位11.2
- there is と there are の違い｜表示52｜CTR 0.00%｜順位10.7
- is there｜表示51｜CTR 0.00%｜順位12.4
- there isとthere areの違い｜表示39｜CTR 2.56%｜順位11.7
- is are 違い｜表示39｜CTR 0.00%｜順位11.9
- there is there are｜表示36｜CTR 0.00%｜順位6.6
- is there are there 違い｜表示27｜CTR 0.00%｜順位11.2
- 〇 〇 には 〇 〇 がある 英語｜表示26｜CTR 0.00%｜順位3.2
- there are there is 違い｜表示23｜CTR 0.00%｜順位11.7
- there are｜表示17｜CTR 0.00%｜順位11.9
- there are とthere is の違い｜表示15｜CTR 0.00%｜順位10.4
- is there 意味｜表示14｜CTR 0.00%｜順位9.1
- ゼアイズ（ｔｈｅｒｅｉｓ）｜表示10｜CTR 0.00%｜順位21.7
- there is are 違い｜表示9｜CTR 0.00%｜順位12.2
- there was 意味｜表示9｜CTR 0.00%｜順位3.0
- there is a｜表示8｜CTR 0.00%｜順位6.6
- there is a lot of there are a lot of どっち｜表示8｜CTR 0.00%｜順位2.0
- there is 不可算名詞｜表示8｜CTR 0.00%｜順位8.1
- there is 過去形｜表示8｜CTR 0.00%｜順位9.3
- there 構文 例文｜表示8｜CTR 0.00%｜順位1.5
- 〇〇には〇〇がある 英語｜表示8｜CTR 0.00%｜順位2.9
- there areとthere isの違い｜表示7｜CTR 0.00%｜順位12.0
- thereis thereare 違い｜表示7｜CTR 0.00%｜順位10.6
- is there と are there の違い｜表示6｜CTR 0.00%｜順位11.3
- are there 答え方｜表示5｜CTR 0.00%｜順位1.0
- there be｜表示5｜CTR 0.00%｜順位1.2
- there in there 違い｜表示5｜CTR 0.00%｜順位9.2
- there 過去形｜表示5｜CTR 0.00%｜順位1.0
- 英語 公式 一覧｜表示5｜CTR 0.00%｜順位3.8
- there is there｜表示4｜CTR 0.00%｜順位9.8
- there is とthere are の違い｜表示4｜CTR 0.00%｜順位11.5
- there is 意味｜表示4｜CTR 0.00%｜順位9.5
- there was｜表示4｜CTR 0.00%｜順位1.0
- there were｜表示4｜CTR 0.00%｜順位1.0
- there will be｜表示4｜CTR 0.00%｜順位1.0
- thereare｜表示4｜CTR 0.00%｜順位13.3
- where is と where are の違い｜表示4｜CTR 0.00%｜順位3.8
- here are 使い方｜表示3｜CTR 0.00%｜順位1.0
- is thereとare thereの違い｜表示3｜CTR 0.00%｜順位8.0
- there are a lot of there is a lot of 違い｜表示3｜CTR 0.00%｜順位2.0
- there being 意味｜表示3｜CTR 0.00%｜順位1.0
- there be動詞｜表示3｜CTR 0.00%｜順位1.0
- there is｜表示3｜CTR 0.00%｜順位16.7
- there 構文｜表示3｜CTR 0.00%｜順位1.0
- there構文｜表示3｜CTR 0.00%｜順位1.0
- what is what are 違い｜表示3｜CTR 0.00%｜順位2.0
- where is と where are 違い｜表示3｜CTR 0.00%｜順位2.0
- 何々が｜表示3｜CTR 0.00%｜順位11.3
- here are 意味｜表示2｜CTR 0.00%｜順位3.0
【参考：代表語（自動抽出）】there
【出力（必ずこの順）】
1) 本文の要約（想定読者・悩み・解決）
2) 検索意図の整理（主要クエリから2〜3パターン）
3) 不一致の指摘（タイトル/メタ/H1/冒頭のどこがズレているか）
4) 修正方針（“どの意図に寄せるか”を1つに決める）
5) 修正案（すべてコードブロック）
   - タイトル案3つ（全角35字前後＋56字以上の網羅型を1つ）
   - メタ案3つ（全角90字前後）
   - H1案2つ
   - 冒頭120字（2案：&lt;p&gt;で開始）
【禁則ワード（シート連動）】
以下の【禁則ワード】は、タイトル/メタ/導入文/見出し/本文のいずれにも原則使用しないでください。
言い換えが必要な場合は、自然な日本語に置換してください。
【禁則ワード】
- 崩れ
- 型
- 迷い
- 保留
- 固定
- 手順
- 立て直
- 最短
- 結論だけ
- 乱れ
- 三点確認
- 内部リンク
- 導線
- 設計
- 刺
- まず結論
- 整え
- 押し付けない案内
- 統一
- 次の一手
- 失点
- 確定
- サブコラム
- 30秒
- 1分
- CV
- 網羅
【本文】
```html
&lt;p&gt;&lt;iframe title="YouTube video player" src="https://www.youtube.com/embed/Jft0FNXFxaA" width="560" height="315" frameborder="0" allowfullscreen="allowfullscreen"&gt;&lt;/iframe&gt;&lt;/p&gt;
&lt;article class="text-token-text-primary w-full focus:outline-none [--shadow-height:45px] has-data-writing-block:pointer-events-none has-data-writing-block:-mt-(--shadow-height) has-data-writing-block:pt-(--shadow-height) [&amp;amp;:has([data-writing-block])&amp;gt;*]:pointer-events-auto [content-visibility:auto] supports-[content-visibility:auto]:[contain-intrinsic-size:auto_100lvh] scroll-mt-[calc(var(--header-height)+min(200px,max(70px,20svh)))]" dir="auto" tabindex="-1" data-turn-id="request-WEB:05893965-0a53-4dbc-af57-e9861003006e-100" data-testid="conversation-turn-198" data-scroll-anchor="true" data-turn="assistant"&gt;
&lt;div class="text-base my-auto mx-auto pb-10 [--thread-content-margin:--spacing(4)] thread-sm:[--thread-content-margin:--spacing(6)] thread-lg:[--thread-content-margin:--spacing(16)] px-(--thread-content-margin)"&gt;
&lt;div class="[--thread-content-max-width:40rem] thread-lg:[--thread-content-max-width:48rem] mx-auto max-w-(--thread-content-max-width) flex-1 group/turn-messages focus-visible:outline-hidden relative flex w-full min-w-0 flex-col agent-turn" tabindex="-1"&gt;
&lt;div class="flex max-w-full flex-col grow"&gt;
&lt;div class="min-h-8 text-message relative flex w-full flex-col items-end gap-2 text-start break-words whitespace-normal [.text-message+&amp;amp;]:mt-1" dir="auto" data-message-author-role="assistant" data-message-id="ead34ad9-bda9-4244-b5d4-1679aa8b44e0" data-message-model-slug="gpt-5"&gt;
&lt;div class="flex w-full flex-col gap-1 empty:hidden first:pt-[1px]"&gt;
&lt;div class="markdown prose dark:prose-invert w-full break-words light markdown-new-styling"&gt;
&lt;p data-start="60" data-end="109"&gt;NEW TREASURE STAGE1 の文法事項・Lesson一覧の全体像は、&lt;strong&gt;&lt;a href="https://eigo-rewrite.com/column/hub_stage1/"&gt;NEW TREASURE STAGE1｜中1英文法 総括＋Lesson一覧（全体像はこちら）&lt;/a&gt;&lt;/strong&gt;で確認できます。&lt;br /&gt;
このセクションでは、&lt;strong data-start="70" data-end="96"&gt;&amp;#8220;There is / There are&amp;#8221;&lt;/strong&gt; を使った文を学習します。&lt;/p&gt;
&lt;p data-start="111" data-end="119"&gt;この表現は、&lt;/p&gt;
&lt;blockquote data-start="120" data-end="157"&gt;
&lt;p data-start="122" data-end="157"&gt;&lt;strong data-start="122" data-end="138"&gt;「〜がある」「〜がいる」&lt;/strong&gt;&lt;br data-start="138" data-end="141" /&gt;という意味を表すときに使います。&lt;/p&gt;
&lt;/blockquote&gt;
&lt;p data-start="159" data-end="181"&gt;場所や存在を伝える非常に重要な文型です。&lt;/p&gt;
&lt;p data-start="183" data-end="205" data-is-last-node="" data-is-only-node=""&gt;それでは、具体的な使い方を見ていきましょう。&lt;/p&gt;
&lt;/div&gt;
&lt;/div&gt;
&lt;/div&gt;
&lt;/div&gt;
&lt;div class="z-0 flex min-h-[46px] justify-start"&gt;&lt;/div&gt;
&lt;div class="mt-3 w-full empty:hidden"&gt;
&lt;div class="text-center"&gt;&lt;/div&gt;
&lt;/div&gt;
&lt;/div&gt;
&lt;/div&gt;
&lt;/article&gt;
&lt;div class="pointer-events-none h-px w-px" aria-hidden="true" data-edge="true"&gt;&lt;/div&gt;
&lt;p&gt;&lt;img decoding="async" fetchpriority="high" class="alignnone wp-image-544" src="https://eigo-rewrite.com/wp-content/uploads/2023/06/スライド用-18-300x169.jpg" alt="" width="976" height="550" srcset="https://eigo-rewrite.com/wp-content/uploads/2023/06/スライド用-18-300x169.jpg 300w, https://eigo-rewrite.com/wp-content/uploads/2023/06/スライド用-18-1024x576.jpg 1024w, https://eigo-rewrite.com/wp-content/uploads/2023/06/スライド用-18-768x432.jpg 768w, https://eigo-rewrite.com/wp-content/uploads/2023/06/スライド用-18-320x180.jpg 320w, https://eigo-rewrite.com/wp-content/uploads/2023/06/スライド用-18.jpg 1280w" sizes="(max-width: 976px) 100vw, 976px" /&gt;&lt;/p&gt;
&lt;p&gt;&amp;nbsp;&lt;/p&gt;
&lt;p&gt;まず一つ目の文です。&lt;br /&gt;
ここに、&amp;#8221;There is a zoo in my town.&amp;#8221;という英文があります。&lt;br /&gt;
このように、文の先頭に&lt;strong&gt;&amp;#8220;There&amp;#8221;&lt;/strong&gt;そして次に&lt;strong&gt;be動詞&lt;/strong&gt;、この&lt;span style="color: #0000ff;"&gt;二つを組み合わせる事によって&lt;br /&gt;
&lt;/span&gt;&lt;strong&gt;「何々がある」&lt;/strong&gt;とか&lt;strong&gt;「何々がいる」&lt;/strong&gt;というような意味を表わします。&lt;br /&gt;
ここのbe動詞というのは、後ろにある名詞によって&amp;#8221;is&amp;#8221;にするか&amp;#8221;are&amp;#8221;にするかという事を変えていきます。&lt;br /&gt;
この場合ですと、&amp;#8221;zoo&amp;#8221;「動物園」が一つ、単数なのでbe動詞は&amp;#8221;is&amp;#8221;を使います。&lt;br /&gt;
もちろん過去形であれば&amp;#8221;was&amp;#8221;を使うという形になります。&lt;br /&gt;
このように、&amp;#8221;There&amp;#8221;があってbe動詞があって名詞となり、ここの名詞が主語になります。&lt;br /&gt;
そのあとに、このように&amp;#8221;in my town&amp;#8221;「私の街の中に」という形で場所を表わす語句がきます。&lt;br /&gt;
基本形としてはこれだけになります。&lt;br /&gt;
&amp;#8220;There&amp;#8221;があってbe動詞があって主語となる名詞となり、そのあとに場所を表わす語句という形で&lt;br /&gt;
この&amp;#8221;There is&amp;#8221;の文というのは構成していきます。&lt;br /&gt;
一つ注意点としては、まず&lt;span style="color: #ff0000;"&gt;ここの&amp;#8221;There&amp;#8221;は訳しません。&lt;/span&gt;&lt;br /&gt;
一般的には&amp;#8221;There&amp;#8221;は単体では「そこで」とか「ここで」という意味で使いますが、&lt;br /&gt;
この形の場合は&lt;strong&gt;&amp;#8220;There&amp;#8221;は訳さない&lt;/strong&gt;というのが注意点の一つ目です。&lt;/p&gt;
&lt;p&gt;それからここの前置詞を覚える必要があります。&lt;br /&gt;
この場合は「私の街の中で」というような形で、&lt;br /&gt;
「何々の中に」とかその範囲の中でというのを表すので&amp;#8221;in&amp;#8221;を使っていますが、例えば「机の上に」であれば&amp;#8221;on the desk&amp;#8221;を使ったりとか&lt;span style="color: #ff00ff;"&gt;色々な形で変えていく&lt;/span&gt;という事が注意点となります。&lt;/p&gt;
&lt;p&gt;2文目です。&lt;br /&gt;
形としては同じです。&lt;br /&gt;
&amp;#8220;There&amp;#8221;があってbe動詞があります。&lt;br /&gt;
今回ここが&amp;#8221;are&amp;#8221;になっているのは後ろの名詞が&amp;#8221;two white tigers&amp;#8221;となっていてここに複数形があります。&lt;br /&gt;
この&lt;span style="color: #008000;"&gt;複数形がある事によってここが&amp;#8221;is&amp;#8221;ではなくて&amp;#8221;are&amp;#8221;に変わっています。&lt;/span&gt;&lt;br /&gt;
こちらも同様に、場所を表わす語句です。&lt;br /&gt;
今度は動物園の中でというような形になっていますから、やはり&amp;#8221;in&amp;#8221;という単語を使っています。&lt;/p&gt;
&lt;p&gt;3文目です。&lt;br /&gt;
形としては全て共通していて、「There+were+be動詞+名詞+場所」という形になっていますが、&lt;br /&gt;
今度はここが&amp;#8221;are&amp;#8221;ではなくては&amp;#8221;were&amp;#8221;になっています。&lt;br /&gt;
このように過去の文を表わす場合は、こちらは&lt;span style="color: #ff0000;"&gt;&amp;#8220;was&amp;#8221;とか&amp;#8221;were&amp;#8221;となりbe動詞も過去形にします。&lt;/span&gt;&lt;br /&gt;
また、これが今回テキストには掲載されていないですが、未来の文を表わす場合は&amp;#8221;will be&amp;#8221;という形で、この前学習した&amp;#8221;will&amp;#8221;という助動詞を使うという形になっています。&lt;br /&gt;
またこちらは&amp;#8221;a lot of&amp;#8221;「たくさんの」という意味の熟語になっていて、&lt;br /&gt;
たまたま今回は&amp;#8221;tourists&amp;#8221;「観光客」という複数形がきていますが、こちらは数えられる名詞&lt;br /&gt;
可算名詞にも使う事が出来ますし、数えられない名詞不可算名詞に対しても使う事が出来ます。&lt;br /&gt;
加算名詞の場合はもちろん&amp;#8221;s&amp;#8221;を付けますし、不可算名詞、例えば「たくさんの牛乳」といった形で&lt;br /&gt;
&amp;#8220;a lot of milk&amp;#8221;みたいな形になった時はここに&lt;span style="color: #ff0000;"&gt;&amp;#8220;s&amp;#8221;を付けない&lt;/span&gt;という事が注意点となります。&lt;br /&gt;
また、どうしても&amp;#8221;a lot of&amp;#8221;というのがあると、ここのbe動詞が空欄になった時に、この&amp;#8221;a lot of&amp;#8221;だけを見て、「たくさん」だから&amp;#8221;were&amp;#8221;とか&amp;#8221;are&amp;#8221;だなと考えてしまう人がたまにいます。&lt;br /&gt;
ですが、そうではなくて、あくまでこちらの名詞の方を見てここが&amp;#8221;is&amp;#8221;なのか&amp;#8221;are&amp;#8221;なのか、&lt;br /&gt;
あるいは&amp;#8221;was&amp;#8221;なのか&amp;#8221;were&amp;#8221;なのかという事を確認しましょう。&lt;br /&gt;
先ほども言ったように、例えば「牛乳がたくさんあります」みたいな文があった時、今度はこちらの&amp;#8221;milk&amp;#8221;は不加算名詞になる訳です。&lt;br /&gt;
その場合は&amp;#8221;a lot of&amp;#8221;のあるないに関わらず不可算名詞は単数扱いなので&amp;#8221;was&amp;#8221;という形になります。&lt;br /&gt;
文の形としては非常に単純でシンプルな形になっていますが、ここを&amp;#8221;is&amp;#8221;にするのか&amp;#8221;are&amp;#8221;にするのかといった時に必ずここの名詞が&lt;strong&gt;複数なのか単数なのか不可算名詞なのか&lt;/strong&gt;という所を見て、ここのbe動詞の形を決めて下さい。&lt;br /&gt;
それではセクション1に関しては以上となります。&lt;/p&gt;
&lt;h2&gt;【Lesson11 セクション1：There is / There are の基本】まとめ&lt;/h2&gt;
&lt;table style="border-collapse: collapse; width: 100%;"&gt;
&lt;tbody&gt;
&lt;tr style="background: #DD8500; color: #fff;"&gt;
&lt;th style="padding: 8px; border: 1px solid #000;"&gt;ポイント&lt;/th&gt;
&lt;th style="padding: 8px; border: 1px solid #000;"&gt;説明&lt;/th&gt;
&lt;/tr&gt;
&lt;tr style="background: #F0B464; color: #000;"&gt;
&lt;td style="padding: 8px; border: 1px solid #000;"&gt;① 基本文型&lt;/td&gt;
&lt;td style="padding: 8px; border: 1px solid #000;"&gt;&lt;strong&gt;There + be動詞 + 名詞 + 場所&lt;/strong&gt;&lt;br /&gt;
「〜がある」「〜がいる」を表す&lt;/td&gt;
&lt;/tr&gt;
&lt;tr style="background: #FFF; color: #000;"&gt;
&lt;td style="padding: 8px; border: 1px solid #000;"&gt;② There は訳さない&lt;/td&gt;
&lt;td style="padding: 8px; border: 1px solid #000;"&gt;“There” は構文上の語であり、訳さない。&lt;/td&gt;
&lt;/tr&gt;
&lt;tr style="background: #F0B464; color: #000;"&gt;
&lt;td style="padding: 8px; border: 1px solid #000;"&gt;③ be動詞の選び方&lt;/td&gt;
&lt;td style="padding: 8px; border: 1px solid #000;"&gt;名詞が単数 → &lt;strong&gt;is&lt;/strong&gt; / 複数 → &lt;strong&gt;are&lt;/strong&gt;&lt;br /&gt;
過去形 → was / were&lt;br /&gt;
未来 → will be&lt;/td&gt;
&lt;/tr&gt;
&lt;tr style="background: #FFF; color: #000;"&gt;
&lt;td style="padding: 8px; border: 1px solid #000;"&gt;④ 名詞が主語になる&lt;/td&gt;
&lt;td style="padding: 8px; border: 1px solid #000;"&gt;be動詞の後ろの名詞が「主語」として扱われる。&lt;/td&gt;
&lt;/tr&gt;
&lt;tr style="background: #F0B464; color: #000;"&gt;
&lt;td style="padding: 8px; border: 1px solid #000;"&gt;⑤ 可算／不可算によって変化&lt;/td&gt;
&lt;td style="padding: 8px; border: 1px solid #000;"&gt;可算単数 → is&lt;br /&gt;
可算複数 → are&lt;br /&gt;
不可算名詞 → 単数扱い（is / was）&lt;/td&gt;
&lt;/tr&gt;
&lt;tr style="background: #FFF; color: #000;"&gt;
&lt;td style="padding: 8px; border: 1px solid #000;"&gt;⑥ a lot of の扱い&lt;/td&gt;
&lt;td style="padding: 8px; border: 1px solid #000;"&gt;可算名詞にも不可算名詞にも使える。&lt;br /&gt;
be動詞は名詞を見て決める（lot of に惑わされない）。&lt;/td&gt;
&lt;/tr&gt;
&lt;tr style="background: #F0B464; color: #000;"&gt;
&lt;td style="padding: 8px; border: 1px solid #000;"&gt;⑦ 前置詞（in / on / at など）&lt;/td&gt;
&lt;td style="padding: 8px; border: 1px solid #000;"&gt;in：〜の中に&lt;br /&gt;
on：〜の上に / 接して&lt;br /&gt;
at：場所の一点&lt;br /&gt;
near：〜の近くに&lt;/td&gt;
&lt;/tr&gt;
&lt;/tbody&gt;
&lt;/table&gt;
&lt;h2&gt;【Lesson11 セクション1：There is / There are クイズ（10問）】&lt;/h2&gt;
&lt;table style="border-collapse: collapse; width: 100%;"&gt;
&lt;tbody&gt;
&lt;tr style="background: #DD8500; color: #fff;"&gt;
&lt;th style="padding: 8px; border: 1px solid #000;"&gt;No.&lt;/th&gt;
&lt;th style="padding: 8px; border: 1px solid #000;"&gt;問題&lt;/th&gt;
&lt;th style="padding: 8px; border: 1px solid #000;"&gt;選択肢&lt;/th&gt;
&lt;th style="padding: 8px; border: 1px solid #000;"&gt;正解&lt;/th&gt;
&lt;/tr&gt;
&lt;p&gt;&lt;!-- Q1 --&gt;&lt;/p&gt;
&lt;tr style="background: #F0B464; color: #000;"&gt;
&lt;td style="padding: 8px; border: 1px solid:#000;"&gt;1&lt;/td&gt;
&lt;td style="padding: 8px; border: 1px solid:#000;"&gt;There is / There are の意味として正しいのは？&lt;/td&gt;
&lt;td style="padding: 8px; border: 1px solid:#000;"&gt;A. 〜を持っている&lt;br /&gt;
B. 〜になりたい&lt;br /&gt;
C. 〜がある / 〜がいる&lt;br /&gt;
D. 〜を作る&lt;/td&gt;
&lt;td style="padding: 8px; border: 1px solid:#000;"&gt;&lt;button&gt;正解を見る&lt;/button&gt;&lt;br /&gt;
&lt;span id="a1" style="display: none;"&gt;C&lt;/span&gt;&lt;/td&gt;
&lt;/tr&gt;
&lt;p&gt;&lt;!-- Q2 --&gt;&lt;/p&gt;
&lt;tr style="background: #FFF; color: #000;"&gt;
&lt;td style="padding: 8px; border: 1px solid:#000;"&gt;2&lt;/td&gt;
&lt;td style="padding: 8px; border: 1px solid:#000;"&gt;「動物園が1つあります。」の正しい英語は？&lt;/td&gt;
&lt;td style="padding: 8px; border: 1px solid:#000;"&gt;A. There are a zoo.&lt;br /&gt;
B. There is a zoo.&lt;br /&gt;
C. There be a zoo.&lt;br /&gt;
D. There has a zoo.&lt;/td&gt;
&lt;td style="padding: 8px; border: 1px solid:#000;"&gt;&lt;button&gt;正解を見る&lt;/button&gt;&lt;br /&gt;
&lt;span id="a2" style="display: none;"&gt;B&lt;/span&gt;&lt;/td&gt;
&lt;/tr&gt;
&lt;p&gt;&lt;!-- Q3 --&gt;&lt;/p&gt;
&lt;tr style="background: #F0B464; color: #000;"&gt;
&lt;td style="padding: 8px; border: 1px solid:#000;"&gt;3&lt;/td&gt;
&lt;td style="padding: 8px; border: 1px solid:#000;"&gt;「There」について正しい説明は？&lt;/td&gt;
&lt;td style="padding: 8px; border: 1px solid:#000;"&gt;A. 訳す（そこで）&lt;br /&gt;
B. 訳さない&lt;br /&gt;
C. always（いつも）の意味&lt;br /&gt;
D. 未来を表す単語&lt;/td&gt;
&lt;td style="padding: 8px; border: 1px solid:#000;"&gt;&lt;button&gt;正解を見る&lt;/button&gt;&lt;br /&gt;
&lt;span id="a3" style="display: none;"&gt;B&lt;/span&gt;&lt;/td&gt;
&lt;/tr&gt;
&lt;p&gt;&lt;!-- Q4 --&gt;&lt;/p&gt;
&lt;tr style="background: #FFF; color: #000;"&gt;
&lt;td style="padding: 8px; border: 1px solid:#000;"&gt;4&lt;/td&gt;
&lt;td style="padding: 8px; border: 1px solid:#000;"&gt;There are の後ろに来る名詞の特徴は？&lt;/td&gt;
&lt;td style="padding: 8px; border: 1px solid:#000;"&gt;A. 必ず単数&lt;br /&gt;
B. 必ず不可算&lt;br /&gt;
C. 必ず複数形&lt;br /&gt;
D. 必ず動詞&lt;/td&gt;
&lt;td style="padding: 8px; border: 1px solid:#000;"&gt;&lt;button&gt;正解を見る&lt;/button&gt;&lt;br /&gt;
&lt;span id="a4" style="display: none;"&gt;C&lt;/span&gt;&lt;/td&gt;
&lt;/tr&gt;
&lt;p&gt;&lt;!-- Q5 --&gt;&lt;/p&gt;
&lt;tr style="background: #F0B464; color: #000;"&gt;
&lt;td style="padding: 8px; border: 1px solid:#000;"&gt;5&lt;/td&gt;
&lt;td style="padding: 8px; border: 1px solid:#000;"&gt;「道の上に」はどれ？&lt;/td&gt;
&lt;td style="padding: 8px; border: 1px solid:#000;"&gt;A. in the road&lt;br /&gt;
B. on the road&lt;br /&gt;
C. at the road&lt;br /&gt;
D. by the road&lt;/td&gt;
&lt;td style="padding: 8px; border: 1px solid:#000;"&gt;&lt;button&gt;正解を見る&lt;/button&gt;&lt;br /&gt;
&lt;span id="a5" style="display: none;"&gt;B&lt;/span&gt;&lt;/td&gt;
&lt;/tr&gt;
&lt;p&gt;&lt;!-- Q6 --&gt;&lt;/p&gt;
&lt;tr style="background: #FFF; color: #000;"&gt;
&lt;td style="padding: 8px; border: 1px solid:#000;"&gt;6&lt;/td&gt;
&lt;td style="padding: 8px; border: 1px solid:#000;"&gt;「たくさんの〜」に使える語は？（可算／不可算どちらもOK）&lt;/td&gt;
&lt;td style="padding: 8px; border: 1px solid:#000;"&gt;A. a lot of&lt;br /&gt;
B. a few&lt;br /&gt;
C. many&lt;br /&gt;
D. little&lt;/td&gt;
&lt;td style="padding: 8px; border: 1px solid:#000;"&gt;&lt;button&gt;正解を見る&lt;/button&gt;&lt;br /&gt;
&lt;span id="a6" style="display: none;"&gt;A&lt;/span&gt;&lt;/td&gt;
&lt;/tr&gt;
&lt;p&gt;&lt;!-- Q7 --&gt;&lt;/p&gt;
&lt;tr style="background: #F0B464; color: #000;"&gt;
&lt;td style="padding: 8px; border: 1px solid:#000;"&gt;7&lt;/td&gt;
&lt;td style="padding: 8px; border: 1px solid:#000;"&gt;不可算名詞で正しい扱いは？&lt;/td&gt;
&lt;td style="padding: 8px; border: 1px solid:#000;"&gt;A. are を使う&lt;br /&gt;
B. 名詞に s をつける&lt;br /&gt;
C. 単数扱いで is を使う&lt;br /&gt;
D. 動詞をつけない&lt;/td&gt;
&lt;td style="padding: 8px; border: 1px solid:#000;"&gt;&lt;button&gt;正解を見る&lt;/button&gt;&lt;br /&gt;
&lt;span id="a7" style="display: none;"&gt;C&lt;/span&gt;&lt;/td&gt;
&lt;/tr&gt;
&lt;p&gt;&lt;!-- Q8 --&gt;&lt;/p&gt;
&lt;tr style="background: #FFF; color: #000;"&gt;
&lt;td style="padding: 8px; border: 1px solid:#000;"&gt;8&lt;/td&gt;
&lt;td style="padding: 8px; border: 1px solid:#000;"&gt;「観光客がたくさんいました。」の正しい文は？（過去）&lt;/td&gt;
&lt;td style="padding: 8px; border: 1px solid:#000;"&gt;A. There is a lot of tourists.&lt;br /&gt;
B. There are a lot of tourists.&lt;br /&gt;
C. There was a lot of tourists.&lt;br /&gt;
D. There were a lot of tourists.&lt;/td&gt;
&lt;td style="padding: 8px; border: 1px solid:#000;"&gt;&lt;button&gt;正解を見る&lt;/button&gt;&lt;br /&gt;
&lt;span id="a8" style="display: none;"&gt;D&lt;/span&gt;&lt;/td&gt;
&lt;/tr&gt;
&lt;p&gt;&lt;!-- Q9 --&gt;&lt;/p&gt;
&lt;tr style="background: #F0B464; color: #000;"&gt;
&lt;td style="padding: 8px; border: 1px solid:#000;"&gt;9&lt;/td&gt;
&lt;td style="padding: 8px; border: 1px solid:#000;"&gt;「この町には大きな公園があります。」の英語として正しいのは？&lt;/td&gt;
&lt;td style="padding: 8px; border: 1px solid:#000;"&gt;A. There is a big park in this town.&lt;br /&gt;
B. There are a big park in this town.&lt;br /&gt;
C. There be a big park in this town.&lt;br /&gt;
D. There has a big park in this town.&lt;/td&gt;
&lt;td style="padding: 8px; border: 1px solid:#000;"&gt;&lt;button&gt;正解を見る&lt;/button&gt;&lt;br /&gt;
&lt;span id="a9" style="display: none;"&gt;A&lt;/span&gt;&lt;/td&gt;
&lt;/tr&gt;
&lt;p&gt;&lt;!-- Q10 --&gt;&lt;/p&gt;
&lt;tr style="background: #FFF; color: #000;"&gt;
&lt;td style="padding: 8px; border: 1px solid:#000;"&gt;10&lt;/td&gt;
&lt;td style="padding: 8px; border: 1px solid:#000;"&gt;be動詞を選ぶときに最も重要なのは？&lt;/td&gt;
&lt;td style="padding: 8px; border: 1px solid:#000;"&gt;A. 文の長さ&lt;br /&gt;
B. There の後ろの語&lt;br /&gt;
C. 名詞が単数か複数か&lt;br /&gt;
D. 動詞の種類&lt;/td&gt;
&lt;td style="padding: 8px; border: 1px solid:#000;"&gt;&lt;button&gt;正解を見る&lt;/button&gt;&lt;br /&gt;
&lt;span id="a10" style="display: none;"&gt;C&lt;/span&gt;&lt;/td&gt;
&lt;/tr&gt;
&lt;/tbody&gt;
&lt;/table&gt;
&lt;p&gt;&lt;script&gt;
function showAnswer(id, btn) {
  const answer = document.getElementById(id);
  if (answer) answer.style.display = 'inline';
  if (btn) btn.style.display = 'none';
}
&lt;/script&gt;&lt;/p&gt;
&lt;p&gt;&lt;!-- 語彙強化講座 --&gt;&lt;/p&gt;
&lt;div style="border: 2px solid #ff6600; background-color: #fff0e0; padding: 10px; display: flex; align-items: center; justify-content: center; margin-bottom: 10px;"&gt;
&lt;p&gt;&lt;img decoding="async" style="max-width: 100px; height: auto; margin-right: 10px;" src="https://eigo-rewrite.com/wp-content/uploads/2020/06/logo_tate-1.png" alt="Re-Writeのロゴ" /&gt;&lt;/p&gt;
&lt;div&gt;
&lt;p style="margin: 5px 0;"&gt;【語彙強化講座】：長文読解で必要な語彙・熟語を徹底的に習得し、都立・私立の入試対策に直結する語彙力を養います。&lt;/p&gt;
&lt;p&gt;&lt;a style="background-color: #ff6600; color: white; padding: 5px 10px; text-align: center; text-decoration: none; display: inline-block; font-size: 14px;" href="https://eigo-rewrite.com/vocabulary/"&gt;詳細を見る&lt;/a&gt;&lt;/p&gt;
&lt;/div&gt;
&lt;/div&gt;
```
</t>
  </si>
  <si>
    <t xml:space="preserve">以下のページは「スニペット整合性」（本文と title/meta/H1/冒頭文）が弱い可能性があります。
まず【本文】を確認し、想定読者・悩み・解決範囲を把握してください。
そのうえで、GSCの主要クエリ（表示回数上位）を根拠に、
「検索意図に対して、タイトル/メタ/H1/冒頭120字がズレている点」を特定し、
ズレを解消するための修正案（タイトル/メタ/H1/冒頭）を提示してください。
※本文の“大改修”は前提にしません（必要なら追記ブロックは最大1つまで）。
【URL】https://eng-support.com/column/eigonokiso4/
【ページ分類】MC
【ページ分類の略語（このプロンプト内の定義）】
TP = トップページ（ホーム/サイトの入口）
SP = サービスページ（講座・コース・申込導線）
MC = メインコラム（コラム/解説/勉強法など集客記事）
SC = サブコラム（MCやSPを補強するための補助コラム※サイト定義に合わせて判断）
NW = ニュース/お知らせ（運用上は改善対象外として除外）
ST = 企業情報等のSEO対策を行わないこ固定ページ（運用上は改善対象外として除外）
- / 空欄 / 未分類 = 未分類（このスクリプトでは改善対象外として除外）
※未分類（空欄 / "-" / "未分類"）は作業対象に含めません。
【現状（スニペット要素）】
- タイトル：arriveは自動詞｜reachは他動詞｜前置詞の要否と違い
- メタ：arriveは自動詞でarrive at/in＋場所、reachは他動詞で前置詞なし。arrive Tokyo・reach toの誤りと違いを例文で確認。
- H1：今さら聞けない？英語の基礎『自動詞と他動詞１』
- 冒頭120字：自動詞と他動詞１ 「arrive の後ろに at は要るのか」「reach に前置詞を付けてはいけない理由は何か」。 この２点で止まる人は、単語の意味ではなく 動詞の種類 でつまずいています。 英語では、 名詞をそのまま後ろに置ける動詞 と
【GSC主要クエリ（表示回数上位50件）】
- arrive 自動詞｜表示324｜CTR 0.00%｜順位7.2
- arrive｜表示239｜CTR 0.00%｜順位11.3
- reach 他動詞｜表示157｜CTR 0.00%｜順位8.2
- reach arrive 違い｜表示128｜CTR 0.00%｜順位10.0
- reach 自動詞｜表示127｜CTR 0.00%｜順位7.6
- arrive 他動詞｜表示117｜CTR 0.00%｜順位5.3
- arrive 名詞形｜表示105｜CTR 0.00%｜順位7.4
- reach とarriveの違い｜表示100｜CTR 0.00%｜順位9.9
- reach 自動詞 他動詞｜表示100｜CTR 0.00%｜順位6.6
- arrive 自動詞 他動詞｜表示85｜CTR 0.00%｜順位4.9
- arrive reach 違い｜表示84｜CTR 0.00%｜順位10.4
- arrive 名詞｜表示81｜CTR 0.00%｜順位8.8
- reach 他動詞 自動詞｜表示61｜CTR 1.64%｜順位6.9
- reach 前置詞｜表示56｜CTR 0.00%｜順位8.5
- arrive 前置詞｜表示51｜CTR 0.00%｜順位9.2
- reachとarriveの違い｜表示48｜CTR 0.00%｜順位9.9
- arriveとreachの違い｜表示41｜CTR 0.00%｜順位9.8
- reach at｜表示41｜CTR 0.00%｜順位9.2
- 自動詞 他動詞 前置詞｜表示38｜CTR 0.00%｜順位1.0
- リーチとは｜表示37｜CTR 0.00%｜順位1.0
- arrive自動詞｜表示34｜CTR 0.00%｜順位7.1
- reach at いらない｜表示29｜CTR 3.45%｜順位3.7
- arrive名詞｜表示28｜CTR 0.00%｜順位8.6
- arrive 他動詞 自動詞｜表示27｜CTR 3.70%｜順位3.4
- reach 自動詞 他動詞 違い｜表示26｜CTR 0.00%｜順位5.9
- reach他動詞｜表示24｜CTR 0.00%｜順位8.3
- arrive 前置詞 なし｜表示22｜CTR 0.00%｜順位6.8
- reached arrived 違い｜表示21｜CTR 0.00%｜順位5.8
- arrive名詞形｜表示20｜CTR 0.00%｜順位7.2
- reach 意味｜表示20｜CTR 0.00%｜順位4.7
- arrive at と arriveの違い｜表示19｜CTR 0.00%｜順位11.6
- arrive他動詞｜表示19｜CTR 0.00%｜順位5.6
- reach 自動詞 他動詞 どっち｜表示18｜CTR 0.00%｜順位6.9
- reach と arrive の違い｜表示16｜CTR 0.00%｜順位10.3
- reach自動詞｜表示14｜CTR 0.00%｜順位8.0
- リーチ 意味｜表示14｜CTR 0.00%｜順位3.0
- arrive とreachの違い｜表示13｜CTR 0.00%｜順位11.1
- arrive 名詞 形｜表示13｜CTR 0.00%｜順位7.9
- reach arrive｜表示13｜CTR 0.00%｜順位9.8
- arrived reached 違い｜表示12｜CTR 0.00%｜順位6.3
- 自動詞他動詞 前置詞｜表示12｜CTR 0.00%｜順位6.7
- arrive at arrive in 違い｜表示11｜CTR 0.00%｜順位11.5
- arrive自動詞 他動詞｜表示11｜CTR 0.00%｜順位3.5
- reach 前置詞 いらない｜表示10｜CTR 0.00%｜順位2.1
- support 自動詞 他動詞｜表示10｜CTR 0.00%｜順位11.3
- arrive at つか ない｜表示8｜CTR 0.00%｜順位9.9
- 他動詞 前置詞つく｜表示8｜CTR 0.00%｜順位9.5
- 着く 到着する 英語｜表示8｜CTR 0.00%｜順位12.0
- 着く、到着する 英語｜表示8｜CTR 0.00%｜順位11.4
- arrive leave 違い｜表示6｜CTR 0.00%｜順位12.2
【参考：代表語（自動抽出）】arrive
【出力（必ずこの順）】
1) 本文の要約（想定読者・悩み・解決）
2) 検索意図の整理（主要クエリから2〜3パターン）
3) 不一致の指摘（タイトル/メタ/H1/冒頭のどこがズレているか）
4) 修正方針（“どの意図に寄せるか”を1つに決める）
5) 修正案（すべてコードブロック）
   - タイトル案3つ（全角35字前後＋56字以上の網羅型を1つ）
   - メタ案3つ（全角90字前後）
   - H1案2つ
   - 冒頭120字（2案：&lt;p&gt;で開始）
【禁則ワード（シート連動）】
以下の【禁則ワード】は、タイトル/メタ/導入文/見出し/本文のいずれにも原則使用しないでください。
言い換えが必要な場合は、自然な日本語に置換してください。
【禁則ワード】
- 崩れ
- 型
- 迷い
- 保留
- 固定
- 手順
- 立て直
- 最短
- 結論だけ
- 乱れ
- 三点確認
- 内部リンク
- 導線
- 設計
- 刺
- まず結論
- 整え
- 押し付けない案内
- 統一
- 次の一手
- 失点
- 確定
- サブコラム
- 30秒
- 1分
- CV
- 網羅
【本文】
```html
&lt;h2&gt;自動詞と他動詞１&lt;/h2&gt;
&lt;p&gt;&lt;iframe title="今さら聞けない？英語の基礎『自動詞と他動詞１』" width="750" height="422" src="https://www.youtube.com/embed/J5muC-8-rUE?feature=oembed" frameborder="0" allow="accelerometer; autoplay; clipboard-write; encrypted-media; gyroscope; picture-in-picture; web-share" referrerpolicy="strict-origin-when-cross-origin" allowfullscreen&gt;&lt;/iframe&gt;&lt;/p&gt;
&lt;p&gt;「arrive の後ろに &lt;strong&gt;at&lt;/strong&gt; は要るのか」「reach に前置詞を付けてはいけない理由は何か」。&lt;br /&gt;
この２点で止まる人は、単語の意味ではなく&lt;strong&gt;動詞の種類&lt;/strong&gt;でつまずいています。&lt;/p&gt;
&lt;p&gt;英語では、&lt;strong&gt;名詞をそのまま後ろに置ける動詞&lt;/strong&gt;と、&lt;strong&gt;前置詞を挟まないと名詞を置けない動詞&lt;/strong&gt;があり、&lt;br /&gt;
arrive と reach はその違いが最も分かりやすく表れる組み合わせです。&lt;/p&gt;
&lt;p&gt;このページでは、&lt;strong&gt;He arrived (　) Tokyo&lt;/strong&gt; と &lt;strong&gt;He reached (　) Tokyo&lt;/strong&gt; を入口に、&lt;br /&gt;
前置詞が必要になる理由／不要になる理由を文の形から整理します。&lt;/p&gt;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0;"&gt;英語教室「サポート」の『基礎力徹底講座』：スタートラインはどこでもOK！&lt;/p&gt;
&lt;p&gt;&lt;a style="background-color: #ff8c00; color: white; padding: 5px 10px; text-align: center; text-decoration: none; display: inline-block; font-size: 14px;" href="https://eng-support.com/kouza/#基礎力徹底講座"&gt;詳細を見る&lt;/a&gt;&lt;/p&gt;
&lt;/div&gt;
&lt;/div&gt;
&lt;h3&gt;part1 自動詞と他動詞の違い&lt;/h3&gt;
&lt;div class="rounded" style="background-color: whitesmoke; padding: 10px;"&gt;&lt;strong&gt;&lt;br /&gt;
・He arrived (　　　) Tokyo three days ago.&lt;br /&gt;
・He reached (　　　)Tokyo three days ago.&lt;br /&gt;
&lt;/strong&gt;&lt;/div&gt;
&lt;div&gt;この文を完成させると&lt;/div&gt;
&lt;div class="rounded" style="background-color: whitesmoke; padding: 10px;"&gt;&lt;strong&gt;・He arrived (　&lt;span style="color: #ff0000;"&gt;at&lt;/span&gt;　) Tokyo three days ago.&lt;/strong&gt;&lt;br /&gt;
&lt;strong&gt;・He reached Tokyo three days ago.&lt;/strong&gt;&lt;/div&gt;
&lt;div&gt;となり、日本語訳は「彼は３日前に東京に着いた。」となります。&lt;/div&gt;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0;"&gt;英語教室「サポート」の『過去問演習講座』：完璧な分析と対策を！&lt;/p&gt;
&lt;p&gt;&lt;a style="background-color: #ff8c00; color: white; padding: 5px 10px; text-align: center; text-decoration: none; display: inline-block; font-size: 14px;" href="https://eng-support.com/kouza/#過去問演習講座"&gt;詳細を見る&lt;/a&gt;&lt;/p&gt;
&lt;/div&gt;
&lt;/div&gt;
&lt;h3&gt;ポイント&lt;/h3&gt;
&lt;h5&gt;前置詞；名詞の前に置く詞&lt;br /&gt;
これを逆に言うと、前置詞の後ろは名詞&lt;/h5&gt;
&lt;h3&gt;自動詞と他動詞の違い&lt;/h3&gt;
&lt;h5&gt;自動詞Vi　：　「〇〇をする」&lt;br /&gt;
他動詞Vt　：　「を〇〇する」&lt;br /&gt;
「に、から、について、と、が」などがさまざま&lt;/h5&gt;
&lt;p&gt;&lt;img decoding="async" loading="lazy" class="alignnone size-full wp-image-148" src="http://eng-support.com/wp/wp-content/uploads/2021/07/２自動詞と他動詞１-1.jpg" alt="" width="1280" height="720" srcset="https://eng-support.com/wp-content/uploads/2021/07/２自動詞と他動詞１-1.jpg 1280w, https://eng-support.com/wp-content/uploads/2021/07/２自動詞と他動詞１-1-300x169.jpg 300w, https://eng-support.com/wp-content/uploads/2021/07/２自動詞と他動詞１-1-1024x576.jpg 1024w, https://eng-support.com/wp-content/uploads/2021/07/２自動詞と他動詞１-1-768x432.jpg 768w, https://eng-support.com/wp-content/uploads/2021/07/２自動詞と他動詞１-1-320x180.jpg 320w" sizes="(max-width: 1280px) 100vw, 1280px" /&gt;&lt;/p&gt;
&lt;h3&gt;ポイント&lt;/h3&gt;
&lt;h5&gt;arrive (着く)【自動詞】　　　　　　　　≠　reach (&lt;span style="color: #ff0000;"&gt;に&lt;/span&gt;着く)【他動詞】&lt;/h5&gt;
&lt;h5&gt;arrive &lt;span style="color: #ff00ff;"&gt;at&lt;/span&gt; (に着く)【自動詞＋前置詞】 　＝ reach (に着く)【他動詞】&lt;/h5&gt;
&lt;p&gt;&amp;nbsp;&lt;/p&gt;
&lt;h5&gt;自動詞：「〇〇する」&lt;/h5&gt;
&lt;h5&gt;　　　　前置詞の意味を含まない動詞&lt;/h5&gt;
&lt;h5&gt;他動詞：「を〇〇する」&lt;/h5&gt;
&lt;h5&gt;　　　　前置詞の意味を含む動詞&lt;/h5&gt;
&lt;p&gt;&amp;nbsp;&lt;/p&gt;
&lt;h5&gt;&lt;strong&gt;arrive 　&lt;span style="color: #ff00ff;"&gt;　at&lt;/span&gt;　 &lt;span style="color: #008000;"&gt;名詞&lt;/span&gt;&lt;/strong&gt;&lt;br /&gt;
&lt;strong&gt;&lt;span style="color: #ff0000;"&gt;前置詞&lt;/span&gt;&lt;/strong&gt;　　　　&lt;span style="color: #008000;"&gt;&lt;strong&gt;前置詞の目的語&lt;/strong&gt;&lt;/span&gt;&lt;/h5&gt;
&lt;h5&gt;&lt;strong&gt;reach&lt;/strong&gt; 　　 　　&lt;span style="color: #008000;"&gt;&lt;strong&gt;名詞&lt;/strong&gt;&lt;/span&gt;&lt;br /&gt;
&lt;strong&gt;&lt;span style="color: #ff0000;"&gt;他動詞　 &lt;/span&gt;&lt;/strong&gt;　　&lt;strong&gt;&lt;span style="color: #008000;"&gt;(他動詞の)目的語&lt;/span&gt;&lt;/strong&gt;&lt;/h5&gt;
&lt;p&gt;&lt;img decoding="async" loading="lazy" class="alignnone size-full wp-image-149" src="http://eng-support.com/wp/wp-content/uploads/2021/07/お.jpg" alt="" width="1280" height="720" srcset="https://eng-support.com/wp-content/uploads/2021/07/お.jpg 1280w, https://eng-support.com/wp-content/uploads/2021/07/お-300x169.jpg 300w, https://eng-support.com/wp-content/uploads/2021/07/お-1024x576.jpg 1024w, https://eng-support.com/wp-content/uploads/2021/07/お-768x432.jpg 768w, https://eng-support.com/wp-content/uploads/2021/07/お-320x180.jpg 320w" sizes="(max-width: 1280px) 100vw, 1280px" /&gt;&lt;/p&gt;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0;"&gt;英語教室「サポート」の『ブレイクスルーゼミ』：弱点探しをサポートします！&lt;/p&gt;
&lt;p&gt;&lt;a style="background-color: #ff8c00; color: white; padding: 5px 10px; text-align: center; text-decoration: none; display: inline-block; font-size: 14px;" href="https://eng-support.com/kouza/#ブレイクスルーゼミ"&gt;詳細を見る&lt;/a&gt;&lt;/p&gt;
&lt;/div&gt;
&lt;/div&gt;
&lt;p&gt;&amp;nbsp;&lt;/p&gt;
```
</t>
  </si>
  <si>
    <t xml:space="preserve">以下のページは「スニペット整合性」（本文と title/meta/H1/冒頭文）が弱い可能性があります。
まず【本文】を確認し、想定読者・悩み・解決範囲を把握してください。
そのうえで、GSCの主要クエリ（表示回数上位）を根拠に、
「検索意図に対して、タイトル/メタ/H1/冒頭120字がズレている点」を特定し、
ズレを解消するための修正案（タイトル/メタ/H1/冒頭）を提示してください。
※本文の“大改修”は前提にしません（必要なら追記ブロックは最大1つまで）。
【URL】https://dokkai-labo.tokyo/blog/jikanhaibun/
【ページ分類】MC
【ページ分類の略語（このプロンプト内の定義）】
TP = トップページ（ホーム/サイトの入口）
SP = サービスページ（講座・コース・申込導線）
MC = メインコラム（コラム/解説/勉強法など集客記事）
SC = サブコラム（MCやSPを補強するための補助コラム※サイト定義に合わせて判断）
NW = ニュース/お知らせ（運用上は改善対象外として除外）
ST = 企業情報等のSEO対策を行わないこ固定ページ（運用上は改善対象外として除外）
- / 空欄 / 未分類 = 未分類（このスクリプトでは改善対象外として除外）
※未分類（空欄 / "-" / "未分類"）は作業対象に含めません。
【現状（スニペット要素）】
- タイトル：文章を理解するのに時間がかかる｜中学受験国語｜二度読み対策
- メタ：文章理解に時間がかかる中学受験生向け。二度読みを減らす読み方、設問で止まりすぎない考え方、大問ごとの時間配分の目安を解説。
- H1：中学受験国語「長文で時間が足りない」原因と対処法──読み方・設問の粘り方・時間配分を総整理
- 冒頭120字：中学受験の国語でよく耳にするお悩みが、「文章はそれなりに読めているはずなのに、いつも時間が足りない」「最後までたどり着けずに点数を落としてしまう」といったものです。ここでは、読解ラボ東京の指導現場で蓄積してきた知見をもとに、長文読解で「時間
【GSC主要クエリ（表示回数上位50件）】
- 文章を理解するのに時間がかかる｜表示52｜CTR 0.00%｜順位1.1
- 長文読解 国語｜表示26｜CTR 0.00%｜順位2.0
- 国語 長文読解｜表示17｜CTR 0.00%｜順位2.1
- 中学受験 国語 問題を先に読む｜表示8｜CTR 0.00%｜順位1.0
- 国語の長文読解｜表示7｜CTR 0.00%｜順位1.3
- 国語長文読解｜表示7｜CTR 0.00%｜順位1.0
- 国語 時間内に終わらない｜表示5｜CTR 0.00%｜順位5.2
- 中学受験 国語 時間配分｜表示4｜CTR 0.00%｜順位1.0
- 中学受験 国語 長文読解 コツ｜表示4｜CTR 0.00%｜順位1.0
- 中学国語 長文読解 コツ｜表示4｜CTR 0.00%｜順位1.0
- 情報 共通テスト 時間配分｜表示4｜CTR 0.00%｜順位2.3
- 中学受験 国語 読むのが遅い｜表示3｜CTR 0.00%｜順位14.0
- 中学受験国語 長文読解 コツ｜表示3｜CTR 0.00%｜順位2.3
- 国語 心情 読み取り コツ｜表示3｜CTR 0.00%｜順位1.0
- 中学受験 国語 時間が足りない｜表示2｜CTR 0.00%｜順位37.0
- 中学受験 時間配分｜表示2｜CTR 0.00%｜順位1.5
- 国語 長い文章｜表示2｜CTR 0.00%｜順位1.0
- 国語 長文読解 コツ｜表示2｜CTR 0.00%｜順位53.5
- 国語 長文読解 コツ 中学生｜表示2｜CTR 0.00%｜順位1.0
- 国語のテスト 時間配分｜表示2｜CTR 0.00%｜順位10.5
- 国語テストコツ｜表示2｜CTR 0.00%｜順位1.0
- 現代文 時間かかる｜表示2｜CTR 0.00%｜順位2.5
- 現代文 読むのが遅い｜表示2｜CTR 0.00%｜順位4.0
- shlテスト 時間 足りない｜表示1｜CTR 0.00%｜順位1.0
- toeic時間配分｜表示1｜CTR 0.00%｜順位1.0
- 一橋 国語 時間配分｜表示1｜CTR 0.00%｜順位1.0
- 中学 国語 長文読解 コツ｜表示1｜CTR 0.00%｜順位3.0
- 中学受験 国語 読むスピード｜表示1｜CTR 0.00%｜順位32.0
- 中学受験 読んだ ほうが いい 本 2026｜表示1｜CTR 0.00%｜順位1.0
- 主語にかかる 漢字｜表示1｜CTR 0.00%｜順位10.0
- 共テ 時間配分｜表示1｜CTR 0.00%｜順位3.0
- 勉強 理解するのに時間がかかる｜表示1｜CTR 0.00%｜順位1.0
- 問題を解く時間をはかる｜表示1｜CTR 0.00%｜順位1.0
- 国語 テスト 時間が足りない｜表示1｜CTR 0.00%｜順位4.0
- 国語 入試 解く順番｜表示1｜CTR 0.00%｜順位1.0
- 国語 文章を早く 読む方法｜表示1｜CTR 0.00%｜順位1.0
- 国語 文章問題 中学生 コツ｜表示1｜CTR 0.00%｜順位1.0
- 国語 時間 足り ない｜表示1｜CTR 0.00%｜順位31.0
- 国語 書き抜き コツ｜表示1｜CTR 0.00%｜順位1.0
- 国語 読むのが遅い｜表示1｜CTR 0.00%｜順位5.0
- 国語 読解 コツ｜表示1｜CTR 0.00%｜順位1.0
- 国語 長文 問題｜表示1｜CTR 0.00%｜順位41.0
- 国語 長文 読解 コツ｜表示1｜CTR 0.00%｜順位41.0
- 国語時間配分｜表示1｜CTR 0.00%｜順位3.0
- 国語長文解き方｜表示1｜CTR 0.00%｜順位2.0
- 文章 読解｜表示1｜CTR 0.00%｜順位1.0
- 文章を早く理解する方法｜表示1｜CTR 0.00%｜順位1.0
- 東大国語 時間配分｜表示1｜CTR 0.00%｜順位4.0
- 読み切る｜表示1｜CTR 0.00%｜順位1.0
- 関大 国語 時間足りない｜表示1｜CTR 0.00%｜順位2.0
【参考：代表語（自動抽出）】文章を理解するのに時間がかかる
【出力（必ずこの順）】
1) 本文の要約（想定読者・悩み・解決）
2) 検索意図の整理（主要クエリから2〜3パターン）
3) 不一致の指摘（タイトル/メタ/H1/冒頭のどこがズレているか）
4) 修正方針（“どの意図に寄せるか”を1つに決める）
5) 修正案（すべてコードブロック）
   - タイトル案3つ（全角35字前後＋56字以上の網羅型を1つ）
   - メタ案3つ（全角90字前後）
   - H1案2つ
   - 冒頭120字（2案：&lt;p&gt;で開始）
【禁則ワード（シート連動）】
以下の【禁則ワード】は、タイトル/メタ/導入文/見出し/本文のいずれにも原則使用しないでください。
言い換えが必要な場合は、自然な日本語に置換してください。
【禁則ワード】
- 崩れ
- 型
- 迷い
- 保留
- 固定
- 手順
- 立て直
- 最短
- 結論だけ
- 乱れ
- 三点確認
- 内部リンク
- 導線
- 設計
- 刺
- まず結論
- 整え
- 押し付けない案内
- 統一
- 次の一手
- 失点
- 確定
- サブコラム
- 30秒
- 1分
- CV
- 網羅
【本文】
```html
&lt;p&gt;中学受験の国語でよく耳にするお悩みが、「文章はそれなりに読めているはずなのに、いつも時間が足りない」「最後までたどり着けずに点数を落としてしまう」といったものです。ここでは、読解ラボ東京の指導現場で蓄積してきた知見をもとに、長文読解で「時間が足りない」問題が起こる原因と、その具体的な対処法を整理してお伝えします。&lt;/p&gt;
&lt;p&gt;読解の土台そのもの（「なんとなく読む」状態）から見直したい場合は、&lt;a href="https://dokkai-labo.tokyo/blog/syougakuseidokkai/"&gt;小学生の読解力をどう伸ばす？「なんとなく読む」から論理的に考える読み方へ&lt;/a&gt;もあわせて確認すると、家庭学習の優先順位が決めやすくなります。&lt;/p&gt;
&lt;p&gt;記事後半では、日々の家庭学習で実践できるトレーニング方法や、試験本番での時間配分の考え方も解説します。お子さまの読解力だけでなく、&lt;strong&gt;「時間を味方につけて解ききる力」&lt;/strong&gt;を身につけるためのヒントとしてご活用ください。&lt;br /&gt;
&lt;!-- 不足補完ブロック（即答パート）：導入文（冒頭2段落）の直後〜「## 代表インタビュー（動画）」の前に差し込み --&gt;&lt;/p&gt;
&lt;div style="border: 1px solid #e6e6e6; background: #fafafa; padding: 14px 16px; border-radius: 8px; margin: 16px 0;"&gt;
&lt;h2 style="margin: 0 0 10px; font-size: 1.15rem; line-height: 1.6;"&gt;まずここだけ：長文で時間が足りないのを止める（1分）&lt;/h2&gt;
&lt;p style="margin: 0 0 10px; line-height: 1.9;"&gt;&lt;strong&gt;結論：&lt;/strong&gt;「文章を理解するのに時間がかかる」原因の多くは、読解力そのものより&lt;strong&gt;途中で立ち止まって二度読みしてしまうこと&lt;/strong&gt;なので、まずは&lt;strong&gt;止まらずに最後まで読み切る&lt;/strong&gt;を最優先にします。&lt;/p&gt;
&lt;div style="background: #fff; border: 1px solid #e6e6e6; border-radius: 8px; padding: 10px 12px; margin: 10px 0;"&gt;
&lt;p style="margin: 0 0 8px; line-height: 1.8;"&gt;&lt;strong&gt;読む時／解く時の優先順位（迷ったらこれ）&lt;/strong&gt;&lt;/p&gt;
&lt;ul style="margin: 0; padding-left: 1.2em; line-height: 1.9;"&gt;
&lt;li&gt;&lt;strong&gt;読む時：&lt;/strong&gt;「よほど重要な部分」以外は二度読みせず、まずは&lt;strong&gt;最後まで読み切る&lt;/strong&gt;（理解は設問で深まる）。&lt;/li&gt;
&lt;li&gt;&lt;strong&gt;解く時：&lt;/strong&gt;1問に固執せず、&lt;strong&gt;分かる問題で確実に得点&lt;/strong&gt;→迷う問題は印（★など）で飛ばして回収する。&lt;/li&gt;
&lt;/ul&gt;
&lt;/div&gt;
&lt;h3 style="margin: 14px 0 8px; font-size: 1.02rem; line-height: 1.6;"&gt;“1分で確認”チェック表（家庭学習の動かし方）&lt;/h3&gt;
&lt;div style="overflow-x: auto;"&gt;
&lt;table style="width: 100%; border-collapse: collapse; background: #fff;"&gt;
&lt;thead&gt;
&lt;tr&gt;
&lt;th style="border: 1px solid #ddd; padding: 8px; text-align: left; width: 26%;"&gt;症状&lt;/th&gt;
&lt;th style="border: 1px solid #ddd; padding: 8px; text-align: left;"&gt;まずやること&lt;/th&gt;
&lt;th style="border: 1px solid #ddd; padding: 8px; text-align: left; width: 14%;"&gt;目安時間&lt;/th&gt;
&lt;th style="border: 1px solid #ddd; padding: 8px; text-align: left; width: 26%;"&gt;ねらい&lt;/th&gt;
&lt;/tr&gt;
&lt;/thead&gt;
&lt;tbody&gt;
&lt;tr&gt;
&lt;td style="border: 1px solid #ddd; padding: 8px;"&gt;読んでいる途中で止まりがち&lt;/td&gt;
&lt;td style="border: 1px solid #ddd; padding: 8px;"&gt;本文は&lt;strong&gt;止まらず通読&lt;/strong&gt;→設問に入ってから必要箇所へ戻る&lt;/td&gt;
&lt;td style="border: 1px solid #ddd; padding: 8px;"&gt;まず1回&lt;/td&gt;
&lt;td style="border: 1px solid #ddd; padding: 8px;"&gt;二度読みの連鎖を断ち、設問時間を確保&lt;/td&gt;
&lt;/tr&gt;
&lt;tr&gt;
&lt;td style="border: 1px solid #ddd; padding: 8px;"&gt;設問で悩み続けて時間が消える&lt;/td&gt;
&lt;td style="border: 1px solid #ddd; padding: 8px;"&gt;&lt;strong&gt;10秒で進退判断&lt;/strong&gt;（仮決め or 飛ばして★）&lt;/td&gt;
&lt;td style="border: 1px solid #ddd; padding: 8px;"&gt;10秒&lt;/td&gt;
&lt;td style="border: 1px solid #ddd; padding: 8px;"&gt;「粘りすぎ」を防ぎ、全体得点を最大化&lt;/td&gt;
&lt;/tr&gt;
&lt;tr&gt;
&lt;td style="border: 1px solid #ddd; padding: 8px;"&gt;本番の配分が毎回ブレる&lt;/td&gt;
&lt;td style="border: 1px solid #ddd; padding: 8px;"&gt;大問ごとに&lt;strong&gt;上限時間&lt;/strong&gt;を決め、途中で時計チェック&lt;/td&gt;
&lt;td style="border: 1px solid #ddd; padding: 8px;"&gt;毎回&lt;/td&gt;
&lt;td style="border: 1px solid #ddd; padding: 8px;"&gt;「遅れ」に早めに気づき、回収に切り替え&lt;/td&gt;
&lt;/tr&gt;
&lt;/tbody&gt;
&lt;/table&gt;
&lt;/div&gt;
&lt;h3 style="margin: 14px 0 8px; font-size: 1.02rem; line-height: 1.6;"&gt;時間配分の骨格（本番で迷わない）&lt;/h3&gt;
&lt;ul style="margin: 0 0 10px; padding-left: 1.2em; line-height: 1.9;"&gt;
&lt;li&gt;最初に「大問ごとの上限」を決める（家庭学習でも同じ配分で回す）。&lt;/li&gt;
&lt;li&gt;上限を超えそうなら、&lt;strong&gt;飛ばし（★）を増やして&lt;/strong&gt;最後に回収する。&lt;/li&gt;
&lt;li&gt;配分は「見直し前提」ではなく、まず&lt;strong&gt;解ききる前提&lt;/strong&gt;で組む。&lt;/li&gt;
&lt;/ul&gt;
&lt;h3 style="margin: 14px 0 8px; font-size: 1.02rem; line-height: 1.6;"&gt;注意（2つだけ）&lt;/h3&gt;
&lt;ul style="margin: 0 0 10px; padding-left: 1.2em; line-height: 1.9;"&gt;
&lt;li&gt;&lt;strong&gt;重要箇所以外の二度読み&lt;/strong&gt;はしない（「納得待ち」で止まるほど減点につながる）。&lt;/li&gt;
&lt;li&gt;&lt;strong&gt;設問で粘りすぎない&lt;/strong&gt;（選択は10秒、抜き出しも一旦飛ばして最後に回収）。&lt;/li&gt;
&lt;/ul&gt;
&lt;p style="margin: 12px 0 0; line-height: 1.9;"&gt;このあと本文で、原因→読み方→設問処理→家庭トレ→時間配分の順に確認できます。&lt;/p&gt;
&lt;/div&gt;
&lt;h2&gt;代表インタビュー（動画）&lt;/h2&gt;
&lt;p&gt;まずは、読解ラボ東京の代表インタビュー動画で、「時間が足りない」問題に対する考え方をざっくりつかんでいただけます。&lt;/p&gt;
&lt;p&gt;&lt;iframe title="YouTube video player" src="https://www.youtube.com/embed/_y3sCdnXqEI" width="560" height="315" frameborder="0" allowfullscreen="allowfullscreen"&gt;&lt;/iframe&gt;&lt;/p&gt;
&lt;h2&gt;中学受験国語「時間が足りない」問題とは？&lt;/h2&gt;
&lt;h3&gt;「文章に納得しないと先に進めない」タイプの子どもたち&lt;/h3&gt;
&lt;p&gt;長文読解で時間が足りなくなる背景には、単に「読むのが遅い」「解くのが遅い」というだけでなく、次のような性格・読み方のクセが関わっていることが少なくありません。&lt;/p&gt;
&lt;ul&gt;
&lt;li&gt;&lt;span style="color: #ff0000;"&gt;文章に納得しないと先に進めないタイプの生徒&lt;/span&gt;が一定数いる&lt;/li&gt;
&lt;li&gt;「ちゃんと理解してからでないと次に進みたくない」という気持ちが強い&lt;/li&gt;
&lt;li&gt;結果として、同じ箇所を何度も読み直してしまい時間が足りなくなる&lt;/li&gt;
&lt;/ul&gt;
&lt;p&gt;この「丁寧さ」は本来とても大切な資質ですが、入試本番の&lt;strong&gt;制限時間内で得点を取りきる&lt;/strong&gt;という観点から見ると、次のような発想の転換が必要になります。&lt;/p&gt;
&lt;blockquote&gt;&lt;p&gt;「よほど重要な部分でなければ二度読みはしないようにしよう」「まずは立ち止まらずに最後まで読み切ることを優先しよう」&lt;/p&gt;&lt;/blockquote&gt;
&lt;p&gt;読んでいる途中では完全に理解できていなくても構いません。&lt;span style="color: #0000ff;"&gt;読み終えて設問に取り組む段階で理解が深まる&lt;/span&gt;ことはよくあります。まずは、&lt;strong&gt;途中で止まりすぎない読み方&lt;/strong&gt;を意識させることが、「時間が足りない」問題の第一歩の対処です。なお、「読んでいるのに内容が入らない（理解が浅い）」状態が併発している場合は、原因の切り分けとして&lt;a href="https://dokkai-labo.tokyo/col_blog/shallow-comprehension/"&gt;“本文を読んでいるのに”理解が浅い子へのオンライン指導&lt;/a&gt;も関連します。&lt;/p&gt;
&lt;h3&gt;「設問で粘りすぎる」と、いつの間にか5分消える&lt;/h3&gt;
&lt;p&gt;もう一つ大きな原因が、設問に対して必要以上に粘りすぎてしまうケースです。特に抜き出し問題などで、次のようなことが起こりがちです。&lt;/p&gt;
&lt;ul&gt;
&lt;li&gt;抜き出しの場所を見つけようとして、同じ段落を行ったり来たりしてしまう&lt;/li&gt;
&lt;li&gt;「ここじゃない気がする」と悩み続けて、&lt;span style="color: #ff0000;"&gt;気づいたら5分経っていた&lt;/span&gt;&lt;/li&gt;
&lt;/ul&gt;
&lt;p&gt;このような状況に対しては、次のような「切り替えの目安」を持たせることが有効です。&lt;/p&gt;
&lt;ul&gt;
&lt;li&gt;選択問題なら、&lt;span style="color: #0000ff;"&gt;10秒考えて答えの目星もつかない場合はいったん選んで先に進む&lt;/span&gt;&lt;/li&gt;
&lt;li&gt;飛ばした問題には印（★など）をつけて、残り時間で戻る&lt;/li&gt;
&lt;li&gt;抜き出し問題でも、分からなければ一度飛ばし、最後にまとめて探す&lt;/li&gt;
&lt;/ul&gt;
&lt;p&gt;「分かるまで考え続ける」を美徳にしすぎず、&lt;strong&gt;点数を最大化するための優先順位&lt;/strong&gt;を意識させることが大切です。&lt;/p&gt;
&lt;div style="border: 2px solid #2196F3; background-color: #e3f2fd; padding: 10px; display: flex; align-items: center; justify-content: center; margin: 20px 0;"&gt;
&lt;p&gt;&lt;img decoding="async" style="max-width: 100px; height: auto; margin-right: 10px;" src="https://dokkai-labo.tokyo/wp-content/uploads/2016/12/tate.png" alt="読解ラボのロゴ" /&gt;&lt;/p&gt;
&lt;div&gt;
&lt;p style="margin: 5px 0; color: #2196f3;"&gt;読解ラボ東京の『完全１対１の個別指導』：点数の安定は解き方の習得から始まります！&lt;/p&gt;
&lt;p&gt;&lt;a style="background-color: #2196f3; color: white; padding: 5px 10px; text-align: center; text-decoration: none; display: inline-block; font-size: 14px;" href="https://dokkai-labo.tokyo/lesson/1-1elem/"&gt;詳細を見る&lt;/a&gt;&lt;/p&gt;
&lt;/div&gt;
&lt;/div&gt;
&lt;p&gt;&lt;!-- 追加（本文中盤）：MC→TP/STへ自然送客（最小の案内） --&gt;&lt;/p&gt;
&lt;div style="border: 1px solid #cfe3f8; background-color: #f3f8ff; padding: 12px 14px; border-radius: 8px; margin: 18px 0;"&gt;
&lt;p style="margin: 0 0 8px; font-weight: bold; line-height: 1.7;"&gt;時間配分の改善は「どこで時間が溶けているか」を先に特定すると早いです&lt;/p&gt;
&lt;ul style="margin: 0 0 10px; padding-left: 1.2em; line-height: 1.9;"&gt;
&lt;li&gt;&lt;strong&gt;読む段階&lt;/strong&gt;：二度読みが多い／知らない語で止まる&lt;/li&gt;
&lt;li&gt;&lt;strong&gt;設問段階&lt;/strong&gt;：抜き出し探しで往復／選択で粘り続ける&lt;/li&gt;
&lt;li&gt;&lt;strong&gt;配分段階&lt;/strong&gt;：大問の上限が曖昧で、遅れに気づけない&lt;/li&gt;
&lt;/ul&gt;
&lt;p style="margin: 0 0 10px; line-height: 1.9;"&gt;ご家庭の練習だけで整理しづらい場合は、状況（学年・志望校・現在の得点）に合わせた整理の入口として、下記から確認できます。&lt;/p&gt;
&lt;div style="display: flex; gap: 10px; flex-wrap: wrap; align-items: center;"&gt;&lt;a style="background-color: #2196f3; color: #fff; padding: 7px 12px; text-decoration: none; display: inline-block; font-size: 14px; border-radius: 4px;" href="https://dokkai-labo.tokyo/access/"&gt;アクセス&lt;/a&gt;&lt;br /&gt;
&lt;a style="background-color: #ffffff; color: #1565c0; padding: 7px 12px; text-decoration: none; display: inline-block; font-size: 14px; border: 1px solid #2196f3; border-radius: 4px;" href="https://dokkai-labo.tokyo/profile/"&gt;代表プロフィール&lt;/a&gt;&lt;br /&gt;
&lt;a style="background-color: #ffffff; color: #1565c0; padding: 7px 12px; text-decoration: none; display: inline-block; font-size: 14px; border: 1px solid #2196f3; border-radius: 4px;" href="https://dokkai-labo.tokyo/"&gt;トップ&lt;/a&gt;&lt;/div&gt;
&lt;/div&gt;
&lt;h2&gt;「ゆっくり＝正確」とは限らない理由&lt;/h2&gt;
&lt;h3&gt;本当に「ゆっくりのほうが正確」なのか？&lt;/h3&gt;
&lt;p&gt;保護者の方やお子さん自身から、次のような言葉を聞くことがあります。&lt;/p&gt;
&lt;blockquote&gt;&lt;p&gt;「うちの子はゆっくりだけど、やっている範囲は正確だと思うんです」&lt;/p&gt;&lt;/blockquote&gt;
&lt;p&gt;しかし、指導者の立場から見ると、これは実はごく少数派です。&lt;/p&gt;
&lt;ul&gt;
&lt;li&gt;「速いけれど雑」というタイプや&lt;/li&gt;
&lt;li&gt;「ゆっくりだけれど、その分だけ正確」というタイプは、&lt;span style="color: #ff0000;"&gt;全体の一割未満&lt;/span&gt;のイメージ&lt;/li&gt;
&lt;/ul&gt;
&lt;p&gt;多くの場合は、次のどちらかに当てはまります。&lt;/p&gt;
&lt;ul&gt;
&lt;li&gt;&lt;strong&gt;速くて正確な子&lt;/strong&gt;（定番のアプローチが即座に浮かぶ）&lt;/li&gt;
&lt;li&gt;&lt;strong&gt;ゆっくりで、まだまだ伸びしろがある子&lt;/strong&gt;&lt;/li&gt;
&lt;/ul&gt;
&lt;p&gt;この差を生むのが、&lt;span style="color: #0000ff;"&gt;「定番アプローチ」を瞬時に思い出せるかどうか&lt;/span&gt;です。つまり、&lt;strong&gt;スピードと正確性は本来、表裏一体&lt;/strong&gt;なのです。&lt;/p&gt;
&lt;h3&gt;定番アプローチが「速さ」と「正確さ」を同時に高める&lt;/h3&gt;
&lt;p&gt;国語の問題にも、算数同様に「定番の考え方」「よく使う読み方」が存在します。たとえば、次のような例です。&lt;/p&gt;
&lt;p&gt;&lt;span style="color: #008000;"&gt;「僕は【　　　】が好きだ」&lt;/span&gt;という文を見たら、&lt;/p&gt;
&lt;ul&gt;
&lt;li&gt;&lt;span style="color: #008000;"&gt;「【　　　】は僕が好きなもの」&lt;/span&gt;だとすぐに言い換える&lt;/li&gt;
&lt;li&gt;そのうえで、「では、僕が好きなものは何か？」と本文から探す&lt;/li&gt;
&lt;/ul&gt;
&lt;p&gt;このような&lt;strong&gt;読みの定番パターン&lt;/strong&gt;をいくつも頭にストックしておくことで、&lt;/p&gt;
&lt;ul&gt;
&lt;li&gt;答え方の見通しが早く立つ&lt;/li&gt;
&lt;li&gt;無駄に悩む時間が減り、スピードが上がる&lt;/li&gt;
&lt;li&gt;根拠をもとに答えを選べるので、正確さも上がる&lt;/li&gt;
&lt;/ul&gt;
&lt;p&gt;ただし、&lt;span style="color: #0000ff;"&gt;知識として聞いただけでは使いこなせません&lt;/span&gt;。必ず&lt;span style="color: #0000ff;"&gt;問題演習を通じて、定番アプローチが「スパッ」と頭に浮かぶ状態&lt;/span&gt;になるまで繰り返すことが必要です。読み方と設問処理の「進める順番」が曖昧で時間が溶けるタイプには、&lt;a href="https://dokkai-labo.tokyo/col_blog/dokkai-shori-junban/"&gt;読解の“処理の順番”がつかめない子のオンライン改善法&lt;/a&gt;が噛み合います。&lt;/p&gt;
&lt;h2&gt;文章を速く・正確に読むための工夫&lt;/h2&gt;
&lt;h3&gt;極端な「二度読みぐせ」がなければ、多少の遅さは問題ない&lt;/h3&gt;
&lt;p&gt;文章を読むスピードについては、&lt;strong&gt;極端に何度も同じ箇所を読み返すのでなければ、大きな問題にはなりにくい&lt;/strong&gt;と考えています。&lt;/p&gt;
&lt;p&gt;一方で、「もう一段スピードが上がれば、設問にかけられる時間が増えるのに…」というケースもあります。その場合は、次のようなトレーニングが効果的です。&lt;/p&gt;
&lt;h3&gt;大人とタイムトライアルをしてみる&lt;/h3&gt;
&lt;p&gt;家庭で実践しやすい方法として、&lt;span style="color: #0000ff;"&gt;保護者の方と一緒に同じ文章を読み、時間を計る&lt;/span&gt;というやり方があります。&lt;/p&gt;
&lt;ol&gt;
&lt;li&gt;保護者が普段どおりのペースで本文を読む&lt;/li&gt;
&lt;li&gt;お子さんも同じ文章を読み、かかった時間を計測する&lt;/li&gt;
&lt;li&gt;たとえば保護者より&lt;span style="color: #ff0000;"&gt;3分多く時間がかかった&lt;/span&gt;なら、「あと&lt;span style="color: #0000ff;"&gt;3分速く読めると理想的&lt;/span&gt;だね」と具体的な目標にする&lt;/li&gt;
&lt;/ol&gt;
&lt;p&gt;このように、&lt;strong&gt;具体的な差分としてスピード目標を共有する&lt;/strong&gt;ことで、子ども自身も「どれくらい速くなればよいか」をイメージしやすくなります。&lt;/p&gt;
&lt;h3&gt;知らない言葉で止まりすぎない工夫&lt;/h3&gt;
&lt;p&gt;文章を読んでいるとき、&lt;/p&gt;
&lt;ul&gt;
&lt;li&gt;&lt;span style="color: #ff0000;"&gt;知らない言葉が出てきた瞬間にピタッと止まってしまう&lt;/span&gt;&lt;/li&gt;
&lt;/ul&gt;
&lt;p&gt;という子もいます。この場合、次のような習慣を身につけさせることが大切です。&lt;/p&gt;
&lt;ul&gt;
&lt;li&gt;&lt;span style="color: #0000ff;"&gt;使われている漢字から意味を予想する&lt;/span&gt;&lt;/li&gt;
&lt;li&gt;&lt;span style="color: #0000ff;"&gt;前後の文脈から「多分こういう意味だろう」と考える&lt;/span&gt;&lt;/li&gt;
&lt;/ul&gt;
&lt;p&gt;もちろん、あとから辞書などで調べることも大切ですが、&lt;strong&gt;試験中に毎回調べている時間はありません&lt;/strong&gt;。文脈から大枠をつかむ習慣がついていれば、自然と語彙力も育っていきますし、&lt;strong&gt;知らない言葉が出てきても読みが止まりにくくなります&lt;/strong&gt;。&lt;/p&gt;
&lt;h2&gt;問題を解く時間を短縮するコツ&lt;/h2&gt;
&lt;h3&gt;「10秒考えて分からなければ飛ばす」をルール化する&lt;/h3&gt;
&lt;p&gt;設問に時間をかけすぎないためには、次のようなルールを決めておくと効果的です。&lt;/p&gt;
&lt;ul&gt;
&lt;li&gt;選択問題：&lt;span style="color: #0000ff;"&gt;10秒考えても候補が絞れないなら、仮の答えを選んで次へ進む&lt;/span&gt;&lt;/li&gt;
&lt;li&gt;抜き出し問題：どうしても見つからなければ、一旦飛ばして残り時間で戻る&lt;/li&gt;
&lt;li&gt;飛ばした問題には★などの印を付け、最後に必ずチェックする&lt;/li&gt;
&lt;/ul&gt;
&lt;p&gt;大切なのは、&lt;strong&gt;「分かる問題で確実に得点する」ことを優先する姿勢&lt;/strong&gt;です。1問に固執して他の問題にたどり着けないのは、入試では大きなロスになります。&lt;/p&gt;
&lt;h3&gt;定番アプローチを「使えるレベル」まで練習する&lt;/h3&gt;
&lt;p&gt;すでに触れたように、&lt;/p&gt;
&lt;ul&gt;
&lt;li&gt;&lt;span style="color: #0000ff;"&gt;定番のアプローチを知る&lt;/span&gt;&lt;/li&gt;
&lt;li&gt;&lt;span style="color: #0000ff;"&gt;問題演習を通じて、瞬時に使えるレベルにまで磨く&lt;/span&gt;&lt;/li&gt;
&lt;/ul&gt;
&lt;p&gt;この二つが揃ってはじめて、スピードと正確性が同時に高まります。&lt;/p&gt;
&lt;p&gt;定番アプローチの例：&lt;/p&gt;
&lt;ul&gt;
&lt;li&gt;主語・述語を押さえてから、誰が何をどうした話かを整理する&lt;/li&gt;
&lt;li&gt;「しかし」「ところが」などの逆接後に、筆者の主張や大事な内容が来ると意識する&lt;/li&gt;
&lt;li&gt;心情語の前後で、出来事と気持ちの変化をセットで追う&lt;/li&gt;
&lt;/ul&gt;
&lt;p&gt;これらを「知っている」で終わらせず、&lt;strong&gt;演習のなかでパッと出てくる状態&lt;/strong&gt;になるまで繰り返すことが、最終的には時間短縮にも直結します。&lt;/p&gt;
&lt;div style="border: 2px solid #2196F3; background-color: #e3f2fd; padding: 10px; display: flex; align-items: center; justify-content: center; margin: 20px 0;"&gt;
&lt;p&gt;&lt;img decoding="async" style="max-width: 100px; height: auto; margin-right: 10px;" src="https://dokkai-labo.tokyo/wp-content/uploads/2016/12/tate.png" alt="読解ラボのロゴ" /&gt;&lt;/p&gt;
&lt;div&gt;
&lt;p style="margin: 5px 0; color: #2196f3;"&gt;読解ラボ東京の『オンライン個別指導』：オンライン指導なら通塾時間は０分！&lt;/p&gt;
&lt;p&gt;&lt;a style="background-color: #2196f3; color: white; padding: 5px 10px; text-align: center; text-decoration: none; display: inline-block; font-size: 14px;" href="https://dokkai-labo.tokyo/kobetsuonline01/"&gt;詳細を見る&lt;/a&gt;&lt;/p&gt;
&lt;/div&gt;
&lt;/div&gt;
&lt;h2&gt;試験本番での時間配分の考え方&lt;/h2&gt;
&lt;h3&gt;算数と国語では「見直し」の性質が違う&lt;/h3&gt;
&lt;p&gt;算数では、「途中計算の確認」「別解との照合」など、どうしても見直しに時間が必要な科目です。そのため、&lt;/p&gt;
&lt;ul&gt;
&lt;li&gt;制限時間50分のテストなら、&lt;strong&gt;1周目は35分（全体の約70％）を目安&lt;/strong&gt;に解き終える&lt;/li&gt;
&lt;li&gt;残り15分で見直しや、飛ばした問題の再チャレンジをする&lt;/li&gt;
&lt;/ul&gt;
&lt;p&gt;といった時間配分の指導がよく行われます。&lt;/p&gt;
&lt;p&gt;一方、国語では、&lt;span style="color: #ff0000;"&gt;算数ほど「計算の見直し」に時間をかける必要はありません&lt;/span&gt;。見直し時間はあるに越したことはありませんが、算数ほど「二周目前提」で時間を割く必要はないというイメージです。&lt;/p&gt;
&lt;h3&gt;国語で意識したい「大問ごとの時間配分」&lt;/h3&gt;
&lt;p&gt;国語の場合は、次のような考え方をベースにすると良いでしょう。&lt;/p&gt;
&lt;ul&gt;
&lt;li&gt;たとえば「大問1：物語文」「大問2：説明文」という構成なら&lt;/li&gt;
&lt;li&gt;物語文のほうが文章量が多く時間もかかりやすい&lt;/li&gt;
&lt;li&gt;演習を通して、&lt;span style="color: #0000ff;"&gt;物語文に30分、説明文に20分程度&lt;/span&gt;など、自分なりの目安をつかむ&lt;/li&gt;
&lt;/ul&gt;
&lt;p&gt;試験中は、その目安と時計を照らし合わせながら、&lt;/p&gt;
&lt;ul&gt;
&lt;li&gt;「そろそろ30分になるから、物語文を切り上げて次に進もう」&lt;/li&gt;
&lt;li&gt;「まだ余裕があるから、この設問にもう少し時間をかけても大丈夫そうだ」&lt;/li&gt;
&lt;/ul&gt;
&lt;p&gt;といった判断をしていきます。&lt;strong&gt;日々の演習で「自分のペース」を数値として把握しておくこと&lt;/strong&gt;が、時間配分の精度を上げる近道です。&lt;/p&gt;
&lt;h2&gt;日々の学習でできる「時間が足りない」対策&lt;/h2&gt;
&lt;h3&gt;対策1：普段から時間を計りながら解く&lt;/h3&gt;
&lt;p&gt;入試本番と同じように、&lt;span style="color: #0000ff;"&gt;普段から時間を計って問題を解くことを習慣化&lt;/span&gt;しましょう。これにより、&lt;/p&gt;
&lt;ul&gt;
&lt;li&gt;自分が文章を読むスピード&lt;/li&gt;
&lt;li&gt;設問ごとにかかる時間の感覚&lt;/li&gt;
&lt;/ul&gt;
&lt;p&gt;を、&lt;span style="color: #ff0000;"&gt;「身体で」理解できるようになります&lt;/span&gt;。&lt;/p&gt;
&lt;p&gt;時間を気にせずじっくり解いたときと、制限時間を設けて解いたときでは、ほとんどの場合、得点は変わります。時間を意識すると、&lt;/p&gt;
&lt;ul&gt;
&lt;li&gt;焦りからケアレスミスが増える&lt;/li&gt;
&lt;li&gt;自分の読書スピードを把握できず、最後の問題までたどり着かない&lt;/li&gt;
&lt;/ul&gt;
&lt;p&gt;といったことが起こりやすくなります。だからこそ、&lt;strong&gt;普段の学習から「時間と付き合う練習」をしておく&lt;/strong&gt;ことが重要なのです。&lt;/p&gt;
&lt;h3&gt;対策2：読むスピードを意識し、音読を活用する&lt;/h3&gt;
&lt;p&gt;そもそも、&lt;strong&gt;文章を読むスピードが極端に遅いと、設問にかけられる時間が不足します&lt;/strong&gt;。ただし、むやみにスピードだけを上げるのは危険です。&lt;/p&gt;
&lt;ul&gt;
&lt;li&gt;&lt;span style="color: #ff0000;"&gt;「自分が理解できる範囲」でスピードを上げていくこと&lt;/span&gt;が大事&lt;/li&gt;
&lt;/ul&gt;
&lt;p&gt;家庭学習の場面では、次のような工夫が有効です。&lt;/p&gt;
&lt;ul&gt;
&lt;li&gt;黙読ではなく、&lt;span style="color: #0000ff;"&gt;音読を取り入れる&lt;/span&gt;&lt;/li&gt;
&lt;li&gt;&lt;strong&gt;耳や口も使い、五感を多く使って読むことで、内容が整理されやすくなる&lt;/strong&gt;&lt;/li&gt;
&lt;li&gt;ただし、「主人公になりきって演じる」読み方よりも、&lt;strong&gt;客観的に内容を追う音読&lt;/strong&gt;を意識する&lt;/li&gt;
&lt;li&gt;なるべくテンポよく音読し、その延長として黙読のスピードも上げていく&lt;/li&gt;
&lt;/ul&gt;
&lt;p&gt;音読に慣れてスピードが上がってくると、黙読の際にも「文字を目で追って理解する速さ」が自然と向上していきます。さまざまなジャンルの文章で、日々コツコツ訓練していくのが理想です。&lt;/p&gt;
&lt;h3&gt;対策3：設問を先に読む方法は「合う子だけ」に&lt;/h3&gt;
&lt;p&gt;「本文を読む前に設問を読んでおく」という解き方も、時間短縮の方法としてよく紹介されます。この方法には次のようなメリットがあります。&lt;/p&gt;
&lt;ul&gt;
&lt;li&gt;設問を先に読んでおくことで、本文を読むときに「何に注目すべきか」が分かる&lt;/li&gt;
&lt;li&gt;本文を読みながら答えの手がかりを意識できるので、&lt;span style="color: #0000ff;"&gt;設問の意味を理解する時間を短縮できる&lt;/span&gt;&lt;/li&gt;
&lt;li&gt;段落分けや抜き出し問題などでは、該当箇所を探し直す手間が減る&lt;/li&gt;
&lt;/ul&gt;
&lt;p&gt;一方で、この方法には次のようなリスクもあります。&lt;/p&gt;
&lt;ul&gt;
&lt;li&gt;設問を先に読んだものの、&lt;strong&gt;本文を読んでいるうちに設問内容を忘れる&lt;/strong&gt;&lt;/li&gt;
&lt;li&gt;&lt;strong&gt;答えを探すことに意識が行きすぎて、文章全体の流れをつかめなくなる&lt;/strong&gt;&lt;/li&gt;
&lt;li&gt;結果として、&lt;span style="color: #0000ff;"&gt;文章全体の内容理解が浅くなってしまう&lt;/span&gt;&lt;/li&gt;
&lt;/ul&gt;
&lt;p&gt;そのため、この方法を使うかどうかは、&lt;/p&gt;
&lt;ul&gt;
&lt;li&gt;&lt;span style="color: #ff0000;"&gt;設問を把握しながら、文章理解と答え探しを同時進行できるかどうか&lt;/span&gt;&lt;/li&gt;
&lt;/ul&gt;
&lt;p&gt;を基準に判断する必要があります。&lt;/p&gt;
&lt;p&gt;まとめると、&lt;/p&gt;
&lt;ul&gt;
&lt;li&gt;&lt;strong&gt;うまく使いこなせる子にとっては、大きな時間短縮につながる有効な方法&lt;/strong&gt;&lt;/li&gt;
&lt;li&gt;難しいと感じる子が無理に取り入れると、かえって時間のロスや理解不足を招きやすい&lt;/li&gt;
&lt;li&gt;最終的には、&lt;strong&gt;自分に合った解き方を見つけることが何より大切&lt;/strong&gt;&lt;/li&gt;
&lt;/ul&gt;
&lt;h2&gt;まとめ：時間を味方につける長文読解のポイント&lt;/h2&gt;
&lt;p&gt;中学受験の長文読解では、短時間でサッと理解できるような簡単な問題ばかりが出題されるわけではありません。そのなかで「時間が足りない」状況を防ぐには、次のようなポイントを押さえておくことが重要です。&lt;/p&gt;
&lt;ul&gt;
&lt;li&gt;&lt;strong&gt;途中で立ち止まりすぎない読み方を身につける&lt;/strong&gt;&lt;br /&gt;
┗ 「よほど重要な箇所以外は二度読みしない」「まず最後まで読み切る」意識を持つ。&lt;/li&gt;
&lt;li&gt;&lt;strong&gt;設問に粘りすぎないルールを決める&lt;/strong&gt;&lt;br /&gt;
┗ 10秒考えて分からなければ一旦飛ばし、★印を付けて後から戻る。&lt;/li&gt;
&lt;li&gt;&lt;strong&gt;定番アプローチを知り、演習で「瞬時に使える」まで磨く&lt;/strong&gt;&lt;br /&gt;
┗ スピードと正確さは表裏一体。読みの定番パターンが身についているほど、速く・正確に解ける。&lt;/li&gt;
&lt;li&gt;&lt;strong&gt;普段から時間を計り、自分のペースを数値として把握する&lt;/strong&gt;&lt;br /&gt;
┗ 本番と同じように制限時間を設けて演習し、「どの大問に何分かけるか」の感覚を養う。&lt;/li&gt;
&lt;li&gt;&lt;strong&gt;音読を活用して読むスピードと理解力を同時に鍛える&lt;/strong&gt;&lt;br /&gt;
┗ 主観的に演じすぎず、テンポよく客観的に内容を追う音読を習慣化する。&lt;/li&gt;
&lt;li&gt;&lt;strong&gt;設問先読みは「自分に合うかどうか」を見極めて使う&lt;/strong&gt;&lt;br /&gt;
┗ 合う子には有効な時短手法だが、無理に取り入れると逆効果になることも。&lt;/li&gt;
&lt;/ul&gt;
&lt;p&gt;これらを日々の学習のなかで少しずつ実践していくことで、&lt;/p&gt;
&lt;ul&gt;
&lt;li&gt;読み終わる前に時間が来てしまう&lt;/li&gt;
&lt;li&gt;解き切る前に終了時間になってしまう&lt;/li&gt;
&lt;/ul&gt;
&lt;p&gt;という状況は確実に減っていきます。&lt;strong&gt;「読める力」と「時間内に解き切る力」はセットで育てていくもの&lt;/strong&gt;です。ご家庭での学習や、塾・個別指導の中でも、ぜひ意識して取り組んでみてください。&lt;/p&gt;
&lt;div class="alert alert-primary p-3 mt-4" role="alert"&gt;
&lt;p class="mb-2"&gt;&lt;strong&gt;時間配分がズレたままだと、取り切れる部分点が「減点」として残りやすい&lt;/strong&gt;&lt;/p&gt;
&lt;p class="mb-1"&gt;読んで止まる・設問で粘る癖を放置すると、部分点を落とす減点が積み重なり、合計点に跳ね返って点数が伸びないまま直前期に入ります。&lt;/p&gt;
&lt;p class="mb-3"&gt;損が起きる原因は、判断軸が曖昧なままだからです。&lt;/p&gt;
&lt;div class="d-grid gap-2"&gt;&lt;a class="btn btn-primary btn-lg" href="https://dokkai-labo.tokyo/kobetsuonline01/"&gt;読む順番と飛ばし基準を1対1で決める&lt;/a&gt;&lt;br /&gt;
&lt;a class="btn btn-outline-primary btn-lg" href="https://dokkai-labo.tokyo/ct/strategy/"&gt;指導指針で修正の基準を確認する&lt;/a&gt;&lt;/div&gt;
&lt;hr class="my-3" /&gt;
&lt;div class="d-flex flex-column gap-1"&gt;&lt;a href="https://dokkai-labo.tokyo/lesson/1-1elem/"&gt;完全1対1個別指導講座 中学受験&lt;/a&gt;&lt;br /&gt;
&lt;a href="https://dokkai-labo.tokyo/col_blog/dokkai-shori-junban/"&gt;国語の処理の順番を身につける&lt;/a&gt;&lt;br /&gt;
&lt;a href="https://dokkai-labo.tokyo/vacant_sum/"&gt;直近4週間の空きコマ状況&lt;/a&gt;&lt;br /&gt;
&lt;a href="https://dokkai-labo.tokyo/contact/"&gt;お問い合わせ&lt;/a&gt;&lt;br /&gt;
&lt;a href="https://dokkai-labo.tokyo/"&gt;トップページ&lt;/a&gt;&lt;/div&gt;
&lt;/div&gt;
&lt;p&gt;&amp;nbsp;&lt;/p&gt;
```
</t>
  </si>
  <si>
    <t xml:space="preserve">以下のページは「スニペット整合性」（本文と title/meta/H1/冒頭文）が弱い可能性があります。
まず【本文】を確認し、想定読者・悩み・解決範囲を把握してください。
そのうえで、GSCの主要クエリ（表示回数上位）を根拠に、
「検索意図に対して、タイトル/メタ/H1/冒頭120字がズレている点」を特定し、
ズレを解消するための修正案（タイトル/メタ/H1/冒頭）を提示してください。
※本文の“大改修”は前提にしません（必要なら追記ブロックは最大1つまで）。
【URL】https://koten-kakitsubata.jp/blog/chinese-writing/
【ページ分類】MC
【ページ分類の略語（このプロンプト内の定義）】
TP = トップページ（ホーム/サイトの入口）
SP = サービスページ（講座・コース・申込導線）
MC = メインコラム（コラム/解説/勉強法など集客記事）
SC = サブコラム（MCやSPを補強するための補助コラム※サイト定義に合わせて判断）
NW = ニュース/お知らせ（運用上は改善対象外として除外）
ST = 企業情報等のSEO対策を行わないこ固定ページ（運用上は改善対象外として除外）
- / 空欄 / 未分類 = 未分類（このスクリプトでは改善対象外として除外）
※未分類（空欄 / "-" / "未分類"）は作業対象に含めません。
【現状（スニペット要素）】
- タイトル：漢文の基礎勉強法｜共通テスト・大学入試で満点を狙う攻略
- メタ：共通テスト〜大学入試の漢文を整理。返り点・句法・音読・重要語を優先順でまとめ、朕・妾・孤など一人称も確認。
- H1：漢文は本当に簡単？｜共通テスト・大学入試で満点を狙うための基礎勉強法
- 冒頭120字：高校国語／漢文 対象：高校生〜大学受験生 大学受験の古典（古文・漢文）をどう伸ばすかの全体像は、 大学受験の古典（古文・漢文）個別指導（全体像はこちら） で確認できます。 漢文の一人称（朕・妾・孤）を先に押さえる 漢文の一人称は、書き下し文
【GSC主要クエリ（表示回数上位50件）】
- 漢文｜表示835｜CTR 0.00%｜順位1.1
- 孤｜表示223｜CTR 0.00%｜順位1.9
- 孤 意味｜表示153｜CTR 0.00%｜順位2.7
- 孤とは｜表示100｜CTR 0.00%｜順位2.4
- 書き下し文とは｜表示85｜CTR 0.00%｜順位1.0
- 漢文 一人称｜表示56｜CTR 0.00%｜順位4.6
- 孤 漢文｜表示52｜CTR 0.00%｜順位3.1
- 漢文早覚え速答法｜表示47｜CTR 0.00%｜順位3.9
- 漢文 簡単｜表示43｜CTR 2.33%｜順位5.4
- 孤 漢文 意味｜表示42｜CTR 0.00%｜順位1.4
- 漢文 孤｜表示31｜CTR 0.00%｜順位1.0
- 孤 とは｜表示30｜CTR 0.00%｜順位2.8
- 漢文 基礎知識｜表示28｜CTR 3.57%｜順位8.2
- 孤 一人称｜表示27｜CTR 0.00%｜順位2.1
- 漢文 孤 意味｜表示24｜CTR 0.00%｜順位1.0
- 孤意味｜表示21｜CTR 0.00%｜順位2.5
- 漢文 一人称 二人称｜表示21｜CTR 0.00%｜順位3.1
- 読み下し文とは｜表示21｜CTR 0.00%｜順位1.1
- 漢文 知識 まとめ｜表示16｜CTR 6.25%｜順位5.1
- 漢文簡単｜表示16｜CTR 0.00%｜順位4.6
- 漢文 優先順位｜表示15｜CTR 0.00%｜順位3.9
- 朕 漢文｜表示14｜CTR 0.00%｜順位1.6
- 漢文 まとめ｜表示14｜CTR 0.00%｜順位7.7
- 簡単な漢文｜表示14｜CTR 0.00%｜順位5.1
- 漢文 例｜表示13｜CTR 0.00%｜順位7.0
- 孤 意味 漢文｜表示12｜CTR 8.33%｜順位1.2
- 孤 読み方｜表示12｜CTR 0.00%｜順位1.3
- 漢文 人称｜表示12｜CTR 0.00%｜順位3.3
- 漢文 多義語｜表示12｜CTR 0.00%｜順位8.8
- 漢文 は｜表示11｜CTR 0.00%｜順位2.9
- 漢文 大事なこと｜表示11｜CTR 0.00%｜順位8.5
- 漢文 私を表す言葉｜表示11｜CTR 0.00%｜順位1.0
- 漢文 読み方 コツ 中学生｜表示11｜CTR 0.00%｜順位3.9
- 漢文の訓読｜表示11｜CTR 0.00%｜順位1.0
- 漢文 音読｜表示10｜CTR 0.00%｜順位6.0
- 古文 漢文｜表示9｜CTR 0.00%｜順位1.0
- 君主 漢文｜表示9｜CTR 0.00%｜順位6.9
- 孤 漢文 読み方｜表示9｜CTR 0.00%｜順位1.1
- 孤独の孤｜表示9｜CTR 0.00%｜順位1.0
- 漢文 単語 共通テスト｜表示9｜CTR 0.00%｜順位7.1
- 漢文基礎知識｜表示9｜CTR 0.00%｜順位8.2
- 孤 中国語｜表示8｜CTR 0.00%｜順位3.1
- 孤 漢字｜表示8｜CTR 0.00%｜順位5.0
- 漢文 読み下し｜表示8｜CTR 0.00%｜順位9.8
- 古文漢文｜表示7｜CTR 0.00%｜順位1.0
- 孤 古文｜表示7｜CTR 0.00%｜順位1.3
- 漢文 基本文法｜表示7｜CTR 0.00%｜順位8.7
- 漢文 知識｜表示7｜CTR 0.00%｜順位10.9
- 漢文の知識｜表示7｜CTR 0.00%｜順位8.1
- 言語文化 漢文｜表示7｜CTR 0.00%｜順位2.3
【参考：代表語（自動抽出）】漢文
【出力（必ずこの順）】
1) 本文の要約（想定読者・悩み・解決）
2) 検索意図の整理（主要クエリから2〜3パターン）
3) 不一致の指摘（タイトル/メタ/H1/冒頭のどこがズレているか）
4) 修正方針（“どの意図に寄せるか”を1つに決める）
5) 修正案（すべてコードブロック）
   - タイトル案3つ（全角35字前後＋56字以上の網羅型を1つ）
   - メタ案3つ（全角90字前後）
   - H1案2つ
   - 冒頭120字（2案：&lt;p&gt;で開始）
【禁則ワード（シート連動）】
以下の【禁則ワード】は、タイトル/メタ/導入文/見出し/本文のいずれにも原則使用しないでください。
言い換えが必要な場合は、自然な日本語に置換してください。
【禁則ワード】
- 崩れ
- 型
- 迷い
- 保留
- 固定
- 手順
- 立て直
- 最短
- 結論だけ
- 乱れ
- 三点確認
- 内部リンク
- 導線
- 設計
- 刺
- まず結論
- 整え
- 押し付けない案内
- 統一
- 次の一手
- 失点
- 確定
- サブコラム
- 30秒
- 1分
- CV
- 網羅
【本文】
```html
&lt;div class="container my-4"&gt;
&lt;p&gt;&lt;!-- Hero Section --&gt;&lt;/p&gt;
&lt;div class="card shadow-sm mb-4 border-0" style="background: linear-gradient(135deg, #512da8, #00897b); color: #fff;"&gt;
&lt;div class="card-body p-4"&gt;
&lt;div class="d-flex flex-wrap justify-content-between align-items-center mb-2"&gt;&lt;span class="badge bg-warning text-dark mb-2" style="font-size: 0.8rem;"&gt;高校国語／漢文&lt;/span&gt;&lt;br /&gt;
&lt;span class="badge bg-light text-dark mb-2" style="font-size: 0.75rem;"&gt;対象：高校生〜大学受験生&lt;/span&gt;&lt;/div&gt;
&lt;h1 class="card-title mb-3" style="font-size: 2rem; line-height: 1.5;"&gt;&lt;/h1&gt;
&lt;p class="card-text mb-3" style="font-size: 0.98rem;"&gt;大学受験の古典（古文・漢文）をどう伸ばすかの全体像は、&lt;a href="https://koten-kakitsubata.jp/enter-exam/"&gt;&lt;strong&gt;大学受験の古典（古文・漢文）個別指導（全体像はこちら）&lt;/strong&gt;&lt;/a&gt;で確認できます。&lt;/p&gt;
&lt;p class="card-text mb-0" style="font-size: 0.98rem;"&gt;&lt;!-- 不足補完ブロック（即答パート）：漢文の一人称 --&gt;&lt;/p&gt;
&lt;div class="card shadow-sm mb-4 border-0"&gt;
&lt;div class="card-body"&gt;
&lt;h2 class="h4 mb-3"&gt;&lt;span style="color: #000000;"&gt;漢文の一人称（朕・妾・孤）を先に押さえる&lt;/span&gt;&lt;/h2&gt;
&lt;p class="mb-3"&gt;&lt;span style="color: #000000;"&gt;漢文の一人称は、書き下し文・現代語訳で言うところの&lt;strong&gt;「私」&lt;/strong&gt;に当たる語で、&lt;strong&gt;だれの発言（語り手）か&lt;/strong&gt;を見分ける手がかりになります。&lt;/span&gt;&lt;br /&gt;
&lt;span style="color: #000000;"&gt;とくに会話文や「〜曰く（いわく）」の場面では、一人称が分かるだけで人物関係が整理され、読み違いを減らしやすくなります。&lt;/span&gt;&lt;/p&gt;
&lt;div class="alert alert-info mb-3" role="alert"&gt;&lt;span style="color: #000000;"&gt;&lt;strong&gt;ここだけ先に：&lt;/strong&gt;本文にも出てくる「&lt;strong&gt;朕・妾・孤&lt;/strong&gt;」は、入試漢文で見かけやすい&lt;strong&gt;代表例&lt;/strong&gt;です。まずはこの3つからで十分です。&lt;/span&gt;&lt;/div&gt;
&lt;h3 class="h5 mb-2"&gt;&lt;span style="color: #000000;"&gt;代表例（朕・妾・孤）&lt;/span&gt;&lt;/h3&gt;
&lt;div class="table-responsive mb-3"&gt;
&lt;table class="table table-bordered table-hover align-middle mb-0"&gt;
&lt;thead class="text-center" style="background-color: #e3f2fd;"&gt;
&lt;tr&gt;
&lt;th scope="col"&gt;漢字&lt;/th&gt;
&lt;th scope="col"&gt;読み&lt;/th&gt;
&lt;th scope="col"&gt;だれが使うか（目安）&lt;/th&gt;
&lt;th scope="col"&gt;本文での役割&lt;/th&gt;
&lt;/tr&gt;
&lt;/thead&gt;
&lt;tbody&gt;
&lt;tr&gt;
&lt;td class="fw-bold text-center"&gt;朕&lt;/td&gt;
&lt;td class="text-center"&gt;ちん&lt;/td&gt;
&lt;td&gt;皇帝（君主）の一人称&lt;/td&gt;
&lt;td&gt;語り手が「君主側」である合図になりやすい。命令・判断・褒賞などの文脈と結びつくことが多い。&lt;/td&gt;
&lt;/tr&gt;
&lt;tr&gt;
&lt;td class="fw-bold text-center"&gt;妾&lt;/td&gt;
&lt;td class="text-center"&gt;しょう&lt;/td&gt;
&lt;td&gt;女性の一人称&lt;/td&gt;
&lt;td&gt;語り手が「女性」である手がかり。人物関係や心情の読み取りが安定しやすい。&lt;/td&gt;
&lt;/tr&gt;
&lt;tr&gt;
&lt;td class="fw-bold text-center"&gt;孤&lt;/td&gt;
&lt;td class="text-center"&gt;こ&lt;/td&gt;
&lt;td&gt;王様の一人称（「孤独の孤」）&lt;/td&gt;
&lt;td&gt;こちらも君主側の発言の合図になりやすい。会話の主導権・立場の整理に役立つ。&lt;/td&gt;
&lt;/tr&gt;
&lt;/tbody&gt;
&lt;/table&gt;
&lt;/div&gt;
&lt;h3 class="h5 mb-2"&gt;1分でできる見分け方&lt;/h3&gt;
&lt;ul class="mb-3"&gt;
&lt;li&gt;&lt;span style="color: #000000;"&gt;&lt;strong&gt;会話の形を先に探す&lt;/strong&gt;：曰く／問ふ などが出たら、まず「だれの発言か」を確定すると迷いにくい。&lt;/span&gt;&lt;/li&gt;
&lt;li&gt;&lt;span style="color: #000000;"&gt;&lt;strong&gt;一人称を拾って立場を仮置き&lt;/strong&gt;：朕・孤なら君主側、妾なら女性側――いったん仮置きして、次の文でズレがないか確認する。&lt;/span&gt;&lt;/li&gt;
&lt;li&gt;&lt;span style="color: #000000;"&gt;&lt;strong&gt;語り手に合う文脈かで補強&lt;/strong&gt;：君主の一人称なら命令・判断の調子になりやすい、など文脈とセットで見る。&lt;/span&gt;&lt;/li&gt;
&lt;li&gt;&lt;span style="color: #000000;"&gt;&lt;strong&gt;分からないときは主語を補って読む&lt;/strong&gt;：「（私は）〜と思う」のように仮の主語を置き、意味が自然につながる方を採用する。&lt;/span&gt;&lt;/li&gt;
&lt;/ul&gt;
&lt;p class="mb-0"&gt;&lt;span style="color: #000000;"&gt;続きは本文の&lt;strong&gt;「4-1. 漢文に特有の人称・表現を押さえる」&lt;/strong&gt;で、重要語の考え方（どこまで覚えるか）と合わせて整理しています。&lt;/span&gt;&lt;br /&gt;
&lt;span style="color: #000000;"&gt;まずは上の表だけ押さえてから本文に進むと、単語パートの理解がスムーズになります。&lt;/span&gt;&lt;/p&gt;
&lt;/div&gt;
&lt;/div&gt;
&lt;/div&gt;
&lt;/div&gt;
&lt;p&gt;&lt;!-- YouTube セクション --&gt;&lt;/p&gt;
&lt;div class="card shadow-sm mb-4 border-0"&gt;
&lt;div class="card-body"&gt;
&lt;h2 class="h5 mb-3"&gt;動画で学ぶ：漢文はどう勉強する？（かきつばた × 夏井算数塾 対談）&lt;/h2&gt;
&lt;div class="ratio ratio-16x9 mb-3"&gt;&lt;iframe title="YouTube video player" src="https://www.youtube.com/embed/bvBLthXiRi0" width="560" height="315" frameborder="0" allowfullscreen="allowfullscreen"&gt;&lt;/iframe&gt;&lt;/div&gt;
&lt;p class="mb-0"&gt;古典専門塾かきつばた講師・岡部と、&lt;br /&gt;
中学受験専門 &lt;a href="https://natsui-sansu-juku.com/" target="_blank" rel="noopener noreferrer"&gt;夏井算数塾&lt;/a&gt;代表・夏井による対談形式で、&lt;br /&gt;
&lt;strong&gt;漢文学習でまず押さえるべきポイント&lt;/strong&gt;を解説しています。本文とあわせて視聴することで、理解が一層深まります。&lt;/p&gt;
&lt;/div&gt;
&lt;/div&gt;
&lt;p&gt;&lt;!-- 1. 何から始めたらいい？全体像 --&gt;&lt;/p&gt;
&lt;div class="card shadow-sm mb-4 border-0"&gt;
&lt;div class="card-body"&gt;
&lt;h2 class="h4 mb-3"&gt;1. 何から始めたらいい？大学入試漢文のレベルと全体像&lt;/h2&gt;
&lt;p&gt;まず大前提として、&lt;strong&gt;大学入試で要求される漢文のレベルは決して高くありません。&lt;/strong&gt;&lt;/p&gt;
&lt;blockquote class="border-start ps-3" style="border-color: #512da8 !important;"&gt;&lt;p&gt;「大学入試漢文が要求しているレベルというのは、全然お話にならないレベルだという事です。&lt;br /&gt;
はっきり言えば、英語で言えばアルファベットが書けます、というレベルしか要求していません。」&lt;/p&gt;&lt;/blockquote&gt;
&lt;p&gt;一方で、古文については高校〜大学入試レベルの文法や読解がきちんと身についていれば、&lt;br /&gt;
大学で新しく文法を学び直す必要がないほどの完成度が求められます。&lt;br /&gt;
それに比べると、&lt;strong&gt;漢文で「やらなければいけないこと」はかなり限られている&lt;/strong&gt;と言えます。&lt;/p&gt;
&lt;div class="table-responsive mb-3"&gt;
&lt;table class="table table-bordered table-hover align-middle mb-0"&gt;
&lt;thead class="text-center" style="background-color: #e8eaf6;"&gt;
&lt;tr&gt;
&lt;th scope="col"&gt;項目&lt;/th&gt;
&lt;th scope="col"&gt;古文&lt;/th&gt;
&lt;th scope="col"&gt;漢文（大学入試）&lt;/th&gt;
&lt;/tr&gt;
&lt;/thead&gt;
&lt;tbody&gt;
&lt;tr&gt;
&lt;td class="fw-bold"&gt;要求レベル&lt;/td&gt;
&lt;td&gt;文法・読解ともに高い完成度が必要&lt;/td&gt;
&lt;td&gt;入門にすらならないレベル（範囲が限定的）&lt;/td&gt;
&lt;/tr&gt;
&lt;tr&gt;
&lt;td class="fw-bold"&gt;学習内容&lt;/td&gt;
&lt;td&gt;活用・助動詞・敬語・和歌など広範囲&lt;/td&gt;
&lt;td&gt;返り点・句法・基本語・思想キーワードなどに絞られる&lt;/td&gt;
&lt;/tr&gt;
&lt;tr&gt;
&lt;td class="fw-bold"&gt;イメージ&lt;/td&gt;
&lt;td&gt;「古典読解の土台を作る本格学習」&lt;/td&gt;
&lt;td&gt;「効率よく仕上げれば得点源にしやすい科目」&lt;/td&gt;
&lt;/tr&gt;
&lt;/tbody&gt;
&lt;/table&gt;
&lt;/div&gt;
&lt;p class="mb-0"&gt;だからこそ、漢文では&lt;strong&gt;限られた範囲を整理して学ぶこと&lt;/strong&gt;が重要です。&lt;br /&gt;
やみくもに問題演習をするのではなく、次のような基本要素から優先順位をつけて取り組みましょう。&lt;/p&gt;
&lt;/div&gt;
&lt;/div&gt;
&lt;p&gt;&lt;!-- 2. まず身につけたい「返り点」と「句法」 --&gt;&lt;/p&gt;
&lt;div class="card shadow-sm mb-4 border-0"&gt;
&lt;div class="card-body"&gt;
&lt;h2 class="h4 mb-3"&gt;2. 最優先は「返り点」と「句法」を固めること&lt;/h2&gt;
&lt;p class="mb-3"&gt;大学入試レベルの漢文で、まず最初にしっかり身につけたいのは次の二つです。&lt;/p&gt;
&lt;ul class="mb-3"&gt;
&lt;li&gt;&lt;strong&gt;返り点を正しく打ち・読めること&lt;/strong&gt;&lt;/li&gt;
&lt;li&gt;&lt;strong&gt;基本的な句法（再読文字・否定・疑問／反語など）を押さえること&lt;/strong&gt;&lt;/li&gt;
&lt;/ul&gt;
&lt;h3 class="h5 mb-2"&gt;2-1. 返り点が読めるようにする&lt;/h3&gt;
&lt;p&gt;漢文を日本語として読み下す際の大前提が、&lt;strong&gt;返り点&lt;/strong&gt;です。&lt;br /&gt;
特に、&lt;strong&gt;一二点＋レ点／上下点＋レ点&lt;/strong&gt;といった少しひねったタイプの返り点は、意識的な練習が必要になります。&lt;/p&gt;
&lt;p class="mb-3"&gt;こうしたパターンは、&lt;strong&gt;早い段階で集中的に練習しておくこと&lt;/strong&gt;が大切です。&lt;br /&gt;
最初は時間がかかっても構いません。正しく読み下せるようになるまで繰り返しましょう。&lt;/p&gt;
&lt;h3 class="h5 mb-2"&gt;2-2. 句法はグループごとにまとめて覚える&lt;/h3&gt;
&lt;p&gt;漢文の句法は、多くの問題集・参考書で次のように&lt;strong&gt;あらかじめグルーピング&lt;/strong&gt;されています。&lt;/p&gt;
&lt;div class="table-responsive mb-3"&gt;
&lt;table class="table table-bordered table-hover align-middle mb-0"&gt;
&lt;thead class="text-center" style="background-color: #fff3e0;"&gt;
&lt;tr&gt;
&lt;th scope="col"&gt;句法グループ&lt;/th&gt;
&lt;th scope="col"&gt;主な内容&lt;/th&gt;
&lt;th scope="col"&gt;覚える目安&lt;/th&gt;
&lt;/tr&gt;
&lt;/thead&gt;
&lt;tbody&gt;
&lt;tr&gt;
&lt;td class="fw-bold"&gt;再読文字&lt;/td&gt;
&lt;td&gt;「未だ〜ず」「将に〜んとす」など&lt;/td&gt;
&lt;td&gt;代表的な形と訳を確実に&lt;/td&gt;
&lt;/tr&gt;
&lt;tr&gt;
&lt;td class="fw-bold"&gt;否定&lt;/td&gt;
&lt;td&gt;「不」「非」「無」「勿」などの否定表現&lt;/td&gt;
&lt;td&gt;二重否定も含めてパターンで暗記&lt;/td&gt;
&lt;/tr&gt;
&lt;tr&gt;
&lt;td class="fw-bold"&gt;疑問・反語&lt;/td&gt;
&lt;td&gt;「〜や」「〜か」「〜乎」など&lt;/td&gt;
&lt;td&gt;疑問か反語かの見分け方を確認&lt;/td&gt;
&lt;/tr&gt;
&lt;tr&gt;
&lt;td class="fw-bold"&gt;抑揚・比較ほか&lt;/td&gt;
&lt;td&gt;強調・比況・比較などの表現&lt;/td&gt;
&lt;td&gt;頻出の決まり文句を押さえる&lt;/td&gt;
&lt;/tr&gt;
&lt;/tbody&gt;
&lt;/table&gt;
&lt;/div&gt;
&lt;p&gt;多くの参考書は、まずこのような句法パートを学んだあとに、&lt;strong&gt;実際の長文（次第・共通テスト過去問など）でまとめて演習&lt;/strong&gt;できる構成になっています。&lt;/p&gt;
&lt;p class="mb-3"&gt;大切なのは、本文中で句法が出てきたときに、&lt;br /&gt;
&lt;strong&gt;「これはさっきやった否定だ」「今のは二重否定のパターンだ」と意識して解けるか&lt;/strong&gt;&lt;br /&gt;
という点です。&lt;/p&gt;
&lt;div class="alert alert-info mb-0" role="alert"&gt;「夏休みに2週間集中すれば終わる」という勉強法もありますが、&lt;br /&gt;
一気に覚えても忘れやすく、万人向けではありません。&lt;br /&gt;
&lt;strong&gt;早めに句法を始めて、短時間でも良いので継続的に復習していく&lt;/strong&gt;方が、安定した実力につながります。&lt;/div&gt;
&lt;/div&gt;
&lt;/div&gt;
&lt;p&gt;&lt;!-- 3. 漢文の音読の必要性 --&gt;&lt;/p&gt;
&lt;div class="card shadow-sm mb-4 border-0"&gt;
&lt;div class="card-body"&gt;
&lt;h2 class="h4 mb-3"&gt;3. 漢文はなぜ「音読」が大事なのか&lt;/h2&gt;
&lt;p&gt;古文と漢文はセットで扱われることが多いですが、&lt;strong&gt;勉強法まで同じと考えるのは危険&lt;/strong&gt;です。&lt;br /&gt;
特に漢文では、&lt;strong&gt;音読&lt;/strong&gt;が想像以上に重要な役割を果たします。&lt;/p&gt;
&lt;h3 class="h5 mb-2"&gt;3-1. 漢文はリズム良く読み下すように作られている&lt;/h3&gt;
&lt;p&gt;漢文は、書き下し・読み下しをするときに、&lt;strong&gt;リズミカルに読めるように作られている&lt;/strong&gt;ことが多い文章です。&lt;/p&gt;
&lt;blockquote class="border-start ps-3" style="border-color: #00897b !important;"&gt;&lt;p&gt;「漢文というのは割合に書き下し読み下しをする際というのが、往々にしてリズミカルになっています。&lt;br /&gt;
読んでいて気持ちいいように読み下すように作ってあります。」&lt;/p&gt;&lt;/blockquote&gt;
&lt;p&gt;そのリズムを&lt;strong&gt;声に出して体得すること&lt;/strong&gt;で、句読点の位置や意味の切れ目が自然と分かるようになり、&lt;br /&gt;
読解の負担が減っていきます。&lt;/p&gt;
&lt;h3 class="h5 mb-2"&gt;3-2. 二項対立を意識しながら読む&lt;/h3&gt;
&lt;p&gt;漢文では、&lt;strong&gt;二項対立（AとBを対比させながら話を進める構成）&lt;/strong&gt;で文章が書かれていることが非常に多くなります。&lt;/p&gt;
&lt;p class="mb-3"&gt;たとえば「君子と小人」「仁と利」「道と術」など、対になる概念を対比しながら論を進めるスタイルです。&lt;br /&gt;
こうした構造を意識しながら音読することで、&lt;br /&gt;
&lt;strong&gt;話の流れや筆者の主張がつかみやすくなる&lt;/strong&gt;というメリットがあります。&lt;/p&gt;
&lt;div class="alert alert-secondary mb-0" role="alert"&gt;
&lt;p&gt;&lt;strong&gt;音読のポイント&lt;/strong&gt;&lt;/p&gt;
&lt;ul class="mb-0 mt-2"&gt;
&lt;li&gt;返り点を意識しながら、書き下し文をゆっくり声に出して読む&lt;/li&gt;
&lt;li&gt;対比表現（〜は…、〜は…）が出てきたら、&lt;strong&gt;声のトーンを変えて区別&lt;/strong&gt;して読む&lt;/li&gt;
&lt;li&gt;同じ文章を何度も音読し、リズムと語順の感覚を身につける&lt;/li&gt;
&lt;/ul&gt;
&lt;/div&gt;
&lt;/div&gt;
&lt;/div&gt;
&lt;p&gt;&lt;!-- 4. 漢文単語をどう覚えるか --&gt;&lt;/p&gt;
&lt;div class="card shadow-sm mb-4 border-0"&gt;
&lt;div class="card-body"&gt;
&lt;h2 class="h4 mb-3"&gt;4. 漢文単語はどこまで覚える？重要語と思想キーワード&lt;/h2&gt;
&lt;p&gt;古文と同様に、漢文にも&lt;strong&gt;覚えておくべき単語・表現&lt;/strong&gt;があります。&lt;br /&gt;
ただし、闇雲にすべてを暗記するのではなく、&lt;strong&gt;「漢文特有の語」と「思想キーワード」に絞る&lt;/strong&gt;のがポイントです。&lt;/p&gt;
&lt;h3 class="h5 mb-2"&gt;4-1. 漢文に特有の人称・表現を押さえる&lt;/h3&gt;
&lt;p&gt;代表的なものとして、次のような&lt;strong&gt;漢文特有の一人称&lt;/strong&gt;があります。&lt;/p&gt;
&lt;div class="table-responsive mb-3"&gt;
&lt;table class="table table-bordered table-hover align-middle mb-0"&gt;
&lt;thead class="text-center" style="background-color: #e3f2fd;"&gt;
&lt;tr&gt;
&lt;th scope="col"&gt;漢字&lt;/th&gt;
&lt;th scope="col"&gt;読み&lt;/th&gt;
&lt;th scope="col"&gt;意味・用法&lt;/th&gt;
&lt;/tr&gt;
&lt;/thead&gt;
&lt;tbody&gt;
&lt;tr&gt;
&lt;td class="fw-bold text-center"&gt;朕&lt;/td&gt;
&lt;td class="text-center"&gt;ちん&lt;/td&gt;
&lt;td&gt;皇帝の一人称&lt;/td&gt;
&lt;/tr&gt;
&lt;tr&gt;
&lt;td class="fw-bold text-center"&gt;妾&lt;/td&gt;
&lt;td class="text-center"&gt;しょう&lt;/td&gt;
&lt;td&gt;女性の一人称&lt;/td&gt;
&lt;/tr&gt;
&lt;tr&gt;
&lt;td class="fw-bold text-center"&gt;孤&lt;/td&gt;
&lt;td class="text-center"&gt;こ&lt;/td&gt;
&lt;td&gt;王様の一人称（「孤独の孤」）&lt;/td&gt;
&lt;/tr&gt;
&lt;/tbody&gt;
&lt;/table&gt;
&lt;/div&gt;
&lt;p class="mb-3"&gt;こうした&lt;strong&gt;漢文特有の語を知らないと、そもそも文章が読めない&lt;/strong&gt;場面も多いため、最優先で暗記しておきましょう。&lt;/p&gt;
&lt;h3 class="h5 mb-2"&gt;4-2. 思想キーワードと多義語を押さえる&lt;/h3&gt;
&lt;p&gt;漢文で扱われる文章は、儒学・法家などの&lt;strong&gt;思想史&lt;/strong&gt;に関わる内容が多くなります。&lt;br /&gt;
そのため、思想に関するキーワードを知っているかどうかで、&lt;br /&gt;
&lt;strong&gt;本文の理解度が大きく変わる&lt;/strong&gt;ことがあります。&lt;/p&gt;
&lt;p&gt;さらに、漢文には&lt;strong&gt;多義語&lt;/strong&gt;が多く、意外な意味を持つ語がしばしば出題されます。&lt;br /&gt;
ただし、出題されやすい多義語はある程度決まっており、&lt;br /&gt;
良質な参考書では&lt;strong&gt;巻末などに「漢文重要語」「多義語」リスト&lt;/strong&gt;として整理されていることが多いです。&lt;/p&gt;
&lt;blockquote class="border-start ps-3" style="border-color: #c62828 !important;"&gt;&lt;p&gt;「一部いい参考書は後ろに出題されやすい多義語とか、あるいは漢文重要語みたいな形で&lt;br /&gt;
大体20語から100語ぐらい教材によって整理されていますので、それはきちんと見ておくという事が大事になるかと思います。」&lt;/p&gt;&lt;/blockquote&gt;
&lt;p class="mb-0"&gt;まずは&lt;strong&gt;20〜100語程度の重要語をきちんと確認&lt;/strong&gt;し、&lt;br /&gt;
単語帳やカードで繰り返しチェックするだけでも、読解の安定感が大きく変わります。&lt;/p&gt;
&lt;/div&gt;
&lt;/div&gt;
&lt;p&gt;&lt;!-- 5. 古文の知識は漢文の「土台」になる --&gt;&lt;/p&gt;
&lt;div class="card shadow-sm mb-4 border-0"&gt;
&lt;div class="card-body"&gt;
&lt;h2 class="h4 mb-3"&gt;5. 古文の知識は漢文の「土台」になる&lt;/h2&gt;
&lt;p&gt;書き下し文・読み下し文とは、&lt;br /&gt;
&lt;strong&gt;「古代の中国語（原文）を古代日本語（古文）に翻訳したもの」&lt;/strong&gt;&lt;br /&gt;
と言い換えることができます。&lt;/p&gt;
&lt;blockquote class="border-start ps-3" style="border-color: #00897b !important;"&gt;&lt;p&gt;「漢文というのは古代の中国語を古代日本語で翻訳するというのが書き下し読み下しになります。&lt;br /&gt;
その書き下したもの読み下したものを現代語訳するものというのが現代語訳という事になる訳です。」&lt;/p&gt;&lt;/blockquote&gt;
&lt;p&gt;つまり、書き下した漢文を読むためには、&lt;br /&gt;
&lt;strong&gt;古文で学んだ助動詞・動詞の活用や接続の知識&lt;/strong&gt;が欠かせません。&lt;br /&gt;
古文文法があやふやなままでは、漢文を訓読することは難しくなります。&lt;/p&gt;
&lt;div class="alert alert-warning mb-3" role="alert"&gt;少なくとも&lt;strong&gt;古文の助動詞&lt;/strong&gt;については、活用・意味・接続を徹底しておくことが、&lt;br /&gt;
漢文読解の大きな助けになります。&lt;/div&gt;
&lt;h3 class="h5 mb-2"&gt;古文と漢文を「別物」としすぎない&lt;/h3&gt;
&lt;p class="mb-0"&gt;漢文を読み下した結果、&lt;strong&gt;ほとんど古文そのものの形&lt;/strong&gt;になることも珍しくありません。&lt;br /&gt;
古文と漢文をまったく別の科目として扱うのではなく、&lt;br /&gt;
&lt;strong&gt;「古文の文法力を土台にして、漢文を上に積み上げる」&lt;/strong&gt;イメージで学習を進めると効率的です。&lt;/p&gt;
&lt;/div&gt;
&lt;/div&gt;
&lt;p&gt;&lt;!-- 6. まとめ --&gt;&lt;/p&gt;
&lt;div class="card shadow-sm mb-4 border-0"&gt;
&lt;div class="card-body"&gt;
&lt;h2 class="h4 mb-3"&gt;6. まとめ：漢文は「範囲が限られた得点源」になる&lt;/h2&gt;
&lt;p class="mb-3"&gt;漢文は、大学入試で要求される範囲が比較的限られているため、&lt;br /&gt;
&lt;strong&gt;正しい順番で学べば大きな得点源になりやすい分野&lt;/strong&gt;です。&lt;/p&gt;
&lt;ul class="mb-4"&gt;
&lt;li&gt;大学入試漢文の要求レベルは高くなく、&lt;strong&gt;やるべきことが限定されている&lt;/strong&gt;&lt;/li&gt;
&lt;li&gt;最優先は、&lt;strong&gt;返り点を正しく読めること&lt;/strong&gt;と、再読文字・否定などの&lt;strong&gt;基本句法&lt;/strong&gt;を押さえること&lt;/li&gt;
&lt;li&gt;句法はグループごとに整理されているので、&lt;strong&gt;パターンで覚える&lt;/strong&gt;と効率的&lt;/li&gt;
&lt;li&gt;音読を通して、&lt;strong&gt;リズムと二項対立の構造&lt;/strong&gt;を体で覚える&lt;/li&gt;
&lt;li&gt;漢文特有の一人称や思想キーワード、多義語など、&lt;strong&gt;重要語だけを重点的に暗記&lt;/strong&gt;する&lt;/li&gt;
&lt;li&gt;書き下し文を読むには、&lt;strong&gt;古文文法（特に助動詞）の知識が不可欠&lt;/strong&gt;&lt;/li&gt;
&lt;/ul&gt;
&lt;p class="mb-0"&gt;一度にすべてを完璧にしようとするのではなく、&lt;br /&gt;
&lt;strong&gt;「返り点 → 句法 → 音読 → 単語 → 古文との連携」&lt;/strong&gt;&lt;br /&gt;
の順番で少しずつ積み上げていけば、漢文は必ず「読める」科目になります。&lt;br /&gt;
自分のペースを大切にしながら、今日から一歩ずつ取り組んでいきましょう。&lt;/p&gt;
&lt;/div&gt;
&lt;/div&gt;
&lt;/div&gt;
&lt;p&gt;&lt;!-- CTAセクション：漢文を得点源にしたい方へ --&gt;&lt;/p&gt;
&lt;div class="card shadow-sm mb-4 border-0"&gt;
&lt;div class="card-body p-4" style="background: #f3f4ff;"&gt;
&lt;div class="row align-items-center"&gt;
&lt;div class="col-md-8 mb-3 mb-md-0"&gt;
&lt;h2 class="h4 mb-3" style="color: #283593;"&gt;漢文・古文を「まとめて得点源」にしたい方へ&lt;/h2&gt;
&lt;p class="mb-2" style="font-size: 0.98rem; color: #333;"&gt;返り点・句法・音読・単語……やるべきことは分かっていても、&lt;br /&gt;
&lt;strong&gt;「どこから・どの順番で進めればいいか」&lt;/strong&gt;となると一人では不安になりがちです。&lt;/p&gt;
&lt;p class="mb-2" style="font-size: 0.98rem; color: #333;"&gt;古典専門塾かきつばたでは、&lt;br /&gt;
&lt;strong&gt;完全１対１の個別指導&lt;/strong&gt;で、古文・漢文の基礎固めから入試レベルの仕上げまでをフルサポート。&lt;br /&gt;
返り点や句法の整理から、志望校の過去問演習まで、&lt;br /&gt;
一人ひとりの状況に合わせて学習プランを組み立てます。&lt;/p&gt;
&lt;p class="mb-2" style="font-size: 0.98rem; color: #333;"&gt;大学受験の古典（古文・漢文）における指導方針・対応範囲・授業形態の全体像は、&lt;a href="https://koten-kakitsubata.jp/enter-exam/"&gt;&lt;strong&gt;大学受験の古典（古文・漢文）個別指導（全体像はこちら）&lt;/strong&gt;&lt;/a&gt;で確認できます。&lt;/p&gt;
&lt;p class="mb-0" style="font-size: 0.95rem; color: #333;"&gt;オンライン授業にも対応しているので、通塾の負担なく、&lt;br /&gt;
自宅から古典の学習を進めることができます。&lt;/p&gt;
&lt;/div&gt;
&lt;div class="col-md-4 text-md-end text-center"&gt;
&lt;p&gt;&lt;a class="btn mb-2 w-100" style="font-weight: bold; background-color: #3949ab; color: #fff; border: none;" href="https://koten-kakitsubata.jp/kouza/" target="_blank" rel="noopener noreferrer"&gt;&lt;br /&gt;
開講講座の一覧を見る&lt;br /&gt;
&lt;/a&gt;&lt;br /&gt;
&lt;a class="btn w-100" style="font-weight: bold; border: 1px solid #3949ab; color: #3949ab; background-color: #ffffff;" href="https://koten-kakitsubata.jp/inquiry/" target="_blank" rel="noopener noreferrer"&gt;&lt;br /&gt;
無料相談・お問い合わせはこちら&lt;br /&gt;
&lt;/a&gt;&lt;/p&gt;
&lt;p class="mt-2 mb-0" style="font-size: 0.85rem; color: #555;"&gt;「漢文の始め方を相談したい」「古文と一緒に組み立ててほしい」など、&lt;br /&gt;
具体的なご相談も歓迎です。&lt;/p&gt;
&lt;/div&gt;
&lt;/div&gt;
&lt;/div&gt;
&lt;/div&gt;
&lt;p&gt;&lt;!-- [ /.socialSet ] --&gt;&lt;/p&gt;
```
</t>
  </si>
  <si>
    <t xml:space="preserve">以下のページは「スニペット整合性」（本文と title/meta/H1/冒頭文）が弱い可能性があります。
まず【本文】を確認し、想定読者・悩み・解決範囲を把握してください。
そのうえで、GSCの主要クエリ（表示回数上位）を根拠に、
「検索意図に対して、タイトル/メタ/H1/冒頭120字がズレている点」を特定し、
ズレを解消するための修正案（タイトル/メタ/H1/冒頭）を提示してください。
※本文の“大改修”は前提にしません（必要なら追記ブロックは最大1つまで）。
【URL】https://eigo-rewrite.com/column/stage2-lesson10-1/
【ページ分類】MC
【ページ分類の略語（このプロンプト内の定義）】
TP = トップページ（ホーム/サイトの入口）
SP = サービスページ（講座・コース・申込導線）
MC = メインコラム（コラム/解説/勉強法など集客記事）
SC = サブコラム（MCやSPを補強するための補助コラム※サイト定義に合わせて判断）
NW = ニュース/お知らせ（運用上は改善対象外として除外）
ST = 企業情報等のSEO対策を行わないこ固定ページ（運用上は改善対象外として除外）
- / 空欄 / 未分類 = 未分類（このスクリプトでは改善対象外として除外）
※未分類（空欄 / "-" / "未分類"）は作業対象に含めません。
【現状（スニペット要素）】
- タイトル：中2英語｜主格の関係代名詞（who/which/that）の基礎整理
- メタ：主格の関係代名詞who/which/thatを例文で確認。２文→１文、訳し方、that代用、疑問詞whoとの差まで。クイズ10問つき。
- H1：STAGE2 Lesson10-1主格の関係代名詞を基礎から整理｜who・which・thatと先行詞のルール
- 冒頭120字：この Lesson では、関係代名詞（主格）を扱います。 まずは大切なポイントをざっくりとお伝えすると、主格の関係代名詞は「who / which / that ＋ 動詞」の形になり、意味は「誰が」ではなく「〜する人・もの」です。 （※「W
【GSC主要クエリ（表示回数上位50件）】
- 関係代名詞 主格｜表示397｜CTR 0.00%｜順位3.6
- 関係代名詞 訳し方｜表示146｜CTR 1.37%｜順位1.1
- 関係代名詞主格｜表示128｜CTR 0.78%｜順位3.0
- 関係代名詞 作り方｜表示90｜CTR 0.00%｜順位5.1
- 関係代名詞訳し方｜表示70｜CTR 1.43%｜順位1.0
- 関係代名詞 使い分け｜表示64｜CTR 0.00%｜順位1.0
- 関係代名詞｜表示60｜CTR 0.00%｜順位3.4
- 関係代名詞使い分け｜表示50｜CTR 0.00%｜順位1.0
- 関係代名詞 形｜表示49｜CTR 2.04%｜順位6.8
- 関係代名詞作り方｜表示37｜CTR 0.00%｜順位6.8
- 関係代名詞の訳し方｜表示27｜CTR 0.00%｜順位1.0
- whoとは｜表示24｜CTR 0.00%｜順位1.0
- 関係代名詞 that 主格｜表示23｜CTR 0.00%｜順位2.9
- 関係代名詞 文の作り方｜表示21｜CTR 0.00%｜順位6.2
- 関係代名詞形｜表示20｜CTR 0.00%｜順位5.8
- 主格の関係代名詞｜表示19｜CTR 0.00%｜順位11.3
- 関係代名詞の主格｜表示17｜CTR 0.00%｜順位1.6
- 関係代名詞what which 違い｜表示16｜CTR 0.00%｜順位1.0
- 関係代名詞 what which 違い｜表示15｜CTR 0.00%｜順位1.0
- 関係代名詞の作り方｜表示15｜CTR 0.00%｜順位10.1
- who とは｜表示14｜CTR 0.00%｜順位1.0
- 関係代名詞 わかりやすく｜表示14｜CTR 0.00%｜順位1.0
- who which that｜表示13｜CTR 0.00%｜順位20.2
- who 関係代名詞｜表示12｜CTR 0.00%｜順位11.8
- 関係代名詞 which what 違い｜表示12｜CTR 0.00%｜順位1.7
- 関係代名詞の文の作り方｜表示12｜CTR 0.00%｜順位10.7
- who which｜表示11｜CTR 0.00%｜順位1.6
- that who which｜表示10｜CTR 0.00%｜順位5.5
- 主格とは 英語｜表示10｜CTR 0.00%｜順位1.0
- 固有名詞 関係代名詞｜表示10｜CTR 0.00%｜順位4.4
- 関係代名詞 主格 that｜表示10｜CTR 0.00%｜順位4.7
- 関係代名詞 主格 例文｜表示10｜CTR 0.00%｜順位10.6
- 関係代名詞 主郭｜表示10｜CTR 0.00%｜順位2.6
- 主格関係代名詞とは｜表示9｜CTR 0.00%｜順位10.6
- 関係代名詞 ふーとふーむ｜表示9｜CTR 0.00%｜順位1.0
- 関係代名詞文の作り方｜表示9｜CTR 0.00%｜順位4.3
- 先行詞 例｜表示8｜CTR 0.00%｜順位1.0
- that 主格｜表示7｜CTR 0.00%｜順位7.4
- 主格の関係代名詞 that｜表示7｜CTR 0.00%｜順位3.3
- 英語 関係代名詞｜表示7｜CTR 0.00%｜順位1.0
- 関係代名詞 which 主格｜表示7｜CTR 0.00%｜順位7.4
- 関係代名詞 主語｜表示7｜CTR 0.00%｜順位9.4
- 関係代名詞 訳し方 コツ｜表示7｜CTR 0.00%｜順位2.7
- which that who｜表示6｜CTR 0.00%｜順位2.5
- 主格 と は関係代名詞｜表示6｜CTR 0.00%｜順位1.0
- 主格の関係代名詞とは｜表示6｜CTR 0.00%｜順位8.0
- 先行詞がない 関係代名詞｜表示6｜CTR 0.00%｜順位1.0
- 英語 主格とは｜表示6｜CTR 0.00%｜順位1.0
- 関係代名詞 whichとwhatの違い｜表示6｜CTR 0.00%｜順位2.0
- 関係代名詞 例文 一覧｜表示6｜CTR 0.00%｜順位1.0
【参考：代表語（自動抽出）】関係代名詞
【出力（必ずこの順）】
1) 本文の要約（想定読者・悩み・解決）
2) 検索意図の整理（主要クエリから2〜3パターン）
3) 不一致の指摘（タイトル/メタ/H1/冒頭のどこがズレているか）
4) 修正方針（“どの意図に寄せるか”を1つに決める）
5) 修正案（すべてコードブロック）
   - タイトル案3つ（全角35字前後＋56字以上の網羅型を1つ）
   - メタ案3つ（全角90字前後）
   - H1案2つ
   - 冒頭120字（2案：&lt;p&gt;で開始）
【禁則ワード（シート連動）】
以下の【禁則ワード】は、タイトル/メタ/導入文/見出し/本文のいずれにも原則使用しないでください。
言い換えが必要な場合は、自然な日本語に置換してください。
【禁則ワード】
- 崩れ
- 型
- 迷い
- 保留
- 固定
- 手順
- 立て直
- 最短
- 結論だけ
- 乱れ
- 三点確認
- 内部リンク
- 導線
- 設計
- 刺
- まず結論
- 整え
- 押し付けない案内
- 統一
- 次の一手
- 失点
- 確定
- サブコラム
- 30秒
- 1分
- CV
- 網羅
【本文】
```html
&lt;p&gt;&lt;iframe title="YouTube video player" src="https://www.youtube.com/embed/QZ9fzg5zp4U?si=AuUBtJtB0rmluuy4" width="560" height="315" frameborder="0" allowfullscreen="allowfullscreen"&gt;&lt;span data-mce-type="bookmark" style="display: inline-block; width: 0px; overflow: hidden; line-height: 0;" class="mce_SELRES_start"&gt;&lt;/span&gt;&lt;span data-mce-type="bookmark" style="display: inline-block; width: 0px; overflow: hidden; line-height: 0;" class="mce_SELRES_start"&gt;&lt;/span&gt;&lt;span data-mce-type="bookmark" style="display: inline-block; width: 0px; overflow: hidden; line-height: 0;" class="mce_SELRES_start"&gt;&lt;/span&gt;&lt;/iframe&gt;&lt;/p&gt;
&lt;p&gt;この Lesson では、関係代名詞（主格）を扱います。&lt;br /&gt;
まずは大切なポイントをざっくりとお伝えすると、主格の関係代名詞は「who / which / that ＋ 動詞」の形になり、意味は「誰が」ではなく「〜する人・もの」です。&lt;br /&gt;
（※「Who is he?」の who は“疑問詞”で「誰が」ですが、関係代名詞の who は役割が違います。）&lt;br /&gt;
NEW TREASURE STAGE2 の文法事項・Lesson一覧の全体像は、&lt;strong&gt;&lt;a href="https://eigo-rewrite.com/column/hub_stage2/"&gt;NEW TREASURE STAGE2｜中2英文法 総括＋Lesson一覧（全体像はこちら）&lt;/a&gt;&lt;/strong&gt;で確認できます。&lt;/p&gt;
&lt;p&gt;関係代名詞は、名前の通り「節と節をつなぐ」ための代名詞です。&lt;br /&gt;
ここで言う節は、主語＋動詞を含む塊（例：I play tennis. / This is the book.）のこと。&lt;br /&gt;
そして関係代名詞の塊は、基本的に直前の名詞（先行詞）を後ろから説明する形で働きます。&lt;/p&gt;
&lt;p&gt;この単元は一度つまずくと混乱しやすいので、本文では&lt;br /&gt;
1) 同一人物（同じもの）を見つける&lt;br /&gt;
2) 代名詞を who/which/that に置き換える&lt;br /&gt;
3) 先行詞の直後に節を置く&lt;br /&gt;
という流れで、例文を使いながら整理していきます。&lt;/p&gt;
&lt;div style="border: 2px solid #ff6600; background-color: #fff0e0; padding: 10px; display: flex; align-items: center; justify-content: center; margin-bottom: 10px;"&gt;
&lt;p&gt;&lt;img decoding="async" style="max-width: 100px; height: auto; margin-right: 10px;" src="https://eigo-rewrite.com/wp-content/uploads/2020/06/logo_tate-1.png" alt="Re-Writeのロゴ" /&gt;&lt;/p&gt;
&lt;div&gt;
&lt;p style="margin: 5px 0;"&gt;【都立高校入試 英語・英作文対策講座】：共通問題から自校作成校までの長文読解と自由英作文を集中的に演習し、&lt;br /&gt;
&lt;strong&gt;「5分で書ききる」答案作りと安定して得点できる英語力&lt;/strong&gt;を養います。&lt;/p&gt;
&lt;p&gt;&lt;a style="background-color: #ff6600; color: white; padding: 5px 10px; text-align: center; text-decoration: none; display: inline-block; font-size: 14px;" href="https://eigo-rewrite.com/toritsu/"&gt;&lt;br /&gt;
詳細を見る&lt;br /&gt;
&lt;/a&gt;&lt;/p&gt;
&lt;/div&gt;
&lt;/div&gt;
&lt;p&gt;それでは具体的に例文で見ていく事にします。&lt;/p&gt;
&lt;p&gt;先ほど節と節をつなぐという言い方をしましたが、それを具体的に例文に落とし込むと、こういった形になります。&lt;/p&gt;
&lt;p&gt;&lt;img decoding="async" fetchpriority="high" class="alignnone size-medium wp-image-816" style="font-size: 1rem;" src="https://eigo-rewrite.com/wp-content/uploads/2023/10/スライド用１-1-300x169.jpg" sizes="(max-width: 300px) 100vw, 300px" srcset="https://eigo-rewrite.com/wp-content/uploads/2023/10/スライド用１-1-300x169.jpg 300w, https://eigo-rewrite.com/wp-content/uploads/2023/10/スライド用１-1-1024x576.jpg 1024w, https://eigo-rewrite.com/wp-content/uploads/2023/10/スライド用１-1-768x432.jpg 768w, https://eigo-rewrite.com/wp-content/uploads/2023/10/スライド用１-1-320x180.jpg 320w, https://eigo-rewrite.com/wp-content/uploads/2023/10/スライド用１-1.jpg 1280w" alt="関係代名詞とは？ 主格、所有格、目的格に分けられる代名詞で節をつなぐ役割を解説" width="300" height="169" /&gt;&lt;/p&gt;
&lt;p&gt;まずは1文目です。&lt;br /&gt;
“Look at the boy.”「あの少年を見て下さい」&lt;br /&gt;
“He is running there.”「彼はそこで走っています。」&lt;/p&gt;
&lt;p&gt;二つの節、二つの文があります。これらの二つの文を一つにつなぐ事によって、その塊が直前の名詞を修飾させるようにしたいとなります。&lt;/p&gt;
&lt;p&gt;その際に、ステップが全部で3段階あります。&lt;span style="color: #ff6600;"&gt;この流れを意識していけば必ず関係代名詞の単元というのは攻略出来るようになります。&lt;/span&gt;&lt;/p&gt;
&lt;p&gt;まずは二つの文で同一人物を指す語を見付けます。つまり、一つ目の文と二つ目の文で誰と誰が同じか、あるいはどれとどれが同じかというのを見ていきます。&lt;/p&gt;
&lt;p&gt;そうしますとまずここで”the boy”それから”He”この二人が同一人物になる訳です。&lt;/p&gt;
&lt;p&gt;そして、ステップ2です。&lt;span style="color: #0000ff;"&gt;代名詞を関係代名詞に変えます。&lt;/span&gt;&lt;/p&gt;
&lt;p&gt;“the boy”と”He”が同一人物を指している訳ですが、こちらの代名詞の方を消しまして、この”He”というのを関係代名詞、先ほど見てきた”who””whose””whom”に変えます。&lt;/p&gt;
&lt;p&gt;変える際にどの形にするかというのは、元がどのような形であるかによって決まっています。これは主語の形ですから、先ほどの関係代名詞も主語の形にします。&lt;/p&gt;
&lt;p&gt;ですから、これは人を表していて且つ主語の形ですから、”who”に変えます。&lt;/p&gt;
&lt;p&gt;このように、&lt;strong&gt;最初のステップとして同一人物を見つける。次のステップでその代名詞を対応する形に変えます。&lt;/strong&gt;&lt;/p&gt;
&lt;p&gt;そして最後に、こちらの&lt;span style="color: #ff0000;"&gt;同一人物指す語の直後に②の節を付ける&lt;/span&gt;と書きました。②の節というのはこの塊の事です。&lt;/p&gt;
&lt;p&gt;この塊を同一人物を指す語というとい長いので、この”the boy”、代名詞になっていない元々出てきていた普通名詞、こちらの方を先行詞と呼びます。&lt;/p&gt;
&lt;p&gt;そして、先行詞の直後にこの関係代名詞の塊を置きます。これで二つの文を一つの文にするという一連の流れが完成します。&lt;/p&gt;
&lt;p&gt;訳す時ですが、この塊が直前の名詞を修飾するという役割をしていますので、こういう方向で訳して欲しいです。&lt;/p&gt;
&lt;p&gt;&lt;img decoding="async" class="alignnone size-medium wp-image-818" src="https://eigo-rewrite.com/wp-content/uploads/2023/10/スライド用２-3-300x169.jpg" sizes="(max-width: 300px) 100vw, 300px" srcset="https://eigo-rewrite.com/wp-content/uploads/2023/10/スライド用２-3-300x169.jpg 300w, https://eigo-rewrite.com/wp-content/uploads/2023/10/スライド用２-3-1024x576.jpg 1024w, https://eigo-rewrite.com/wp-content/uploads/2023/10/スライド用２-3-768x432.jpg 768w, https://eigo-rewrite.com/wp-content/uploads/2023/10/スライド用２-3-320x180.jpg 320w, https://eigo-rewrite.com/wp-content/uploads/2023/10/スライド用２-3.jpg 1280w" alt="例文: 'Look at the boy. He is running there.' 関係代名詞を使った文のつなぎ方" width="300" height="169" /&gt;&lt;/p&gt;
&lt;p&gt;ですから、上の文ですと「その少年を見て下さい。彼はそこで走っています。」となっていますが、これを合わせて右から左に掛けて訳す訳です。&lt;/p&gt;
&lt;p&gt;「そこで走っている少年を見て下さい。」といった意味になります。&lt;/p&gt;
&lt;p&gt;&lt;span style="color: #ff0000;"&gt;このように同一人物を指す語を見付ける。関係代名詞に変える。先行詞の直後に関係代名詞の塊を付ける。&lt;/span&gt;&lt;/p&gt;
&lt;p&gt;こういった流れで是非練習して下さい。&lt;/p&gt;
&lt;div style="border: 2px solid #ff6600; background-color: #fff0e0; padding: 10px; display: flex; align-items: center; justify-content: center; margin-bottom: 10px;"&gt;
&lt;p&gt;&lt;img decoding="async" style="max-width: 100px; height: auto; margin-right: 10px;" src="https://eigo-rewrite.com/wp-content/uploads/2020/06/logo_tate-1.png" alt="Re-Writeのロゴ" /&gt;&lt;/p&gt;
&lt;div&gt;
&lt;p style="margin: 5px 0;"&gt;【読解強化講座】：速読・精読の力を育て、自校作成校の難解長文に対応する読解力を養成します。&lt;/p&gt;
&lt;p&gt;&lt;a style="background-color: #ff6600; color: white; padding: 5px 10px; text-align: center; text-decoration: none; display: inline-block; font-size: 14px;" href="https://eigo-rewrite.com/dokkaikyouka/"&gt;詳細を見る&lt;/a&gt;&lt;/p&gt;
&lt;/div&gt;
&lt;/div&gt;
&lt;p&gt;&amp;nbsp;&lt;/p&gt;
&lt;hr /&gt;
&lt;p&gt;&amp;nbsp;&lt;/p&gt;
&lt;p&gt;&lt;iframe loading="lazy" title="YouTube video player" src="https://www.youtube.com/embed/Ile4e5zqpbU?si=SoVZ0xThtu3QIL2l" width="560" height="315" frameborder="0" allowfullscreen="allowfullscreen"&gt;&lt;/iframe&gt;&lt;/p&gt;
&lt;p&gt;それではさらに細かく関係代名詞の使い方を見ていきましょう。&lt;/p&gt;
&lt;p&gt;関係代名詞というのは、&lt;span style="color: #ff6600;"&gt;先行詞が人なのか人でないのか&lt;/span&gt;という事によって”who””whose””whom”を使うのか、”which””whose””which”を使うのかを分けていきます。&lt;/p&gt;
&lt;p&gt;まずはここでは先行詞が人の場合、且つその代名詞が主格の場合について見ていきます。&lt;/p&gt;
&lt;p&gt;それぞれ全て同じ流れで解説をしていきますから、その流れをまずは理解してもらって、その流れ通りに文と文をつなげる練習を問題集等でして下さい。&lt;/p&gt;
&lt;p&gt;&amp;nbsp;&lt;/p&gt;
&lt;p&gt;&lt;img decoding="async" loading="lazy" class="alignnone size-medium wp-image-819" src="https://eigo-rewrite.com/wp-content/uploads/2023/10/スライド用３-1-300x169.jpg" sizes="(max-width: 300px) 100vw, 300px" srcset="https://eigo-rewrite.com/wp-content/uploads/2023/10/スライド用３-1-300x169.jpg 300w, https://eigo-rewrite.com/wp-content/uploads/2023/10/スライド用３-1-1024x576.jpg 1024w, https://eigo-rewrite.com/wp-content/uploads/2023/10/スライド用３-1-768x432.jpg 768w, https://eigo-rewrite.com/wp-content/uploads/2023/10/スライド用３-1-320x180.jpg 320w, https://eigo-rewrite.com/wp-content/uploads/2023/10/スライド用３-1.jpg 1280w" alt="関係代名詞の手順: 1. 同一人物を見つける 2. 代名詞を関係代名詞に変える 3. 名詞の直後に節を置く" width="300" height="169" /&gt;&lt;/p&gt;
&lt;p&gt;まず1文目です。&lt;br /&gt;
“Mike is the boy.”&lt;br /&gt;
「マイクはその少年です。」&lt;br /&gt;
“He lives next door.”&lt;br /&gt;
「彼は隣に住んでいます。」&lt;br /&gt;
と書いてあります。&lt;/p&gt;
&lt;p&gt;当然同一人物を探す訳ですから、まずはここの”He”というのが直前に出てきている名詞の代わりになっているという事が分かります。&lt;/p&gt;
&lt;p&gt;そこで”Mike”と”boy”というのも同一人物ですから、果たしてこちらに付けるのかこちらに付けるのか、関係代名詞の節をどちらに付けるのかという事を考えないといけません。&lt;/p&gt;
&lt;p&gt;ポイントを絞って申し上げると、&lt;span style="color: #0000ff;"&gt;関係代名詞というのは基本的に固有名詞に付ける事は出来ません。&lt;/span&gt;また、&lt;span style="color: #0000ff;"&gt;代名詞に付ける事も出来ません。&lt;/span&gt;&lt;/p&gt;
&lt;p&gt;ですから、この”Mike”という固有名詞には関係代名詞を付けられないので、こちらを関係代名詞の塊にして文と文をつなげる場合は、必ずこちら側、普通名詞の方に付けるという事になります。&lt;/p&gt;
&lt;p&gt;ですので、&lt;strong&gt;固有名詞を見つけたら固有名詞の方ではなくてこっちの”the boy”、普通名詞の方だ&lt;/strong&gt;なと捉えて下さい。&lt;/p&gt;
&lt;p&gt;そしてステップ1です。同一人物を見つけました。&lt;/p&gt;
&lt;p&gt;ステップ2、代名詞を関係代名詞に変えます。この場合は”He”、人で且つ主語、主格なので”who”にします。&lt;/p&gt;
&lt;p&gt;そしてステップ3、こちらの塊を先行詞、この同一人物を指す、被っている名詞の直後に置きます。&lt;br /&gt;
これで完成です。&lt;/p&gt;
&lt;p&gt;こちらの関係代名詞の塊は、直前の名詞を修飾するという役割ですから、これで「マイクは隣に住んでいる男の子だ。」というような言い方が出来ます。&lt;/p&gt;
&lt;p&gt;更に今度はこちらです。&lt;br /&gt;
“The boy is Mike.”&lt;br /&gt;
一つ目の文と”Mike”とそれから”The boy”の位置を変えました。&lt;/p&gt;
&lt;p&gt;先ほど申し上げた通り、固有名詞に関係代名詞を付ける事は出来ませんので、こちらの”The boy”と”He”これがステップ1です。同一人物を見つける。&lt;/p&gt;
&lt;p&gt;そしてステップ2です。代名詞を”who”、関係代名詞に変えます。&lt;/p&gt;
&lt;p&gt;そうしたら、この関係代名詞の塊をここで気を付けて下さい。文の終わりに置くのではなく、重複している名詞の直後に置きます。&lt;/p&gt;
&lt;p&gt;ですから、重複している名詞の直後に関係代名詞の塊を置きますから、ちょっと見慣れない形になるとは思いますが、この位置で正しいです。&lt;br /&gt;
訳す際も、「少年は」といきなり訳すのではなく、まず左から目線を追っていってここに関係代名詞があります。&lt;/p&gt;
&lt;p&gt;そうすると、関係代名詞の塊は直前の名詞を修飾しますから、そうするとこれを右から左に掛けて訳すと、「彼女とテニスをしている少年はマイクです。」というような形になります。&lt;/p&gt;
&lt;p&gt;このように、関係代名詞というのは文と文をつないで、且つその直前の名詞を修飾するという機能がある訳ですが、今ここの”who”というのは「誰々は」とか「誰が」とか訳に反映されてないです。&lt;/p&gt;
&lt;p&gt;という事は、&lt;strong&gt;関係代名詞は訳がない、訳さない&lt;/strong&gt;んです。訳がなくてあくまで繋いで直前を修飾するという機能しかないというふうに捉えて下さい。&lt;/p&gt;
&lt;p&gt;&amp;nbsp;&lt;/p&gt;
&lt;hr /&gt;
&lt;p&gt;&lt;iframe loading="lazy" title="YouTube video player" src="https://www.youtube.com/embed/GYJq93ua9ls?si=VkHhxYGLto1UllGe" width="560" height="315" frameborder="0" allowfullscreen="allowfullscreen"&gt;&lt;/iframe&gt;&lt;/p&gt;
&lt;p&gt;それでは次は先行詞が&lt;span style="color: #ff6600;"&gt;人ではないもの、物体、もの&lt;/span&gt;でもいいですし、あるいは&lt;span style="color: #ff6600;"&gt;人以外&lt;/span&gt;と言っていますから、&lt;span style="color: #ff6600;"&gt;動物や植物の場合&lt;/span&gt;を見ていきましょう。&lt;/p&gt;
&lt;p&gt;先ほどは人が主語になっているので”who”を使いましょう、というような言い方をしていましたが、これが今度はものになりますから、”who”ではなくて&lt;span style="color: #0000ff;"&gt;“which”&lt;/span&gt;を使う事になります。&lt;/p&gt;
&lt;p&gt;&lt;img decoding="async" loading="lazy" class="alignnone size-medium wp-image-820" src="https://eigo-rewrite.com/wp-content/uploads/2023/10/スライド用４-300x169.jpg" sizes="(max-width: 300px) 100vw, 300px" srcset="https://eigo-rewrite.com/wp-content/uploads/2023/10/スライド用４-300x169.jpg 300w, https://eigo-rewrite.com/wp-content/uploads/2023/10/スライド用４-1024x576.jpg 1024w, https://eigo-rewrite.com/wp-content/uploads/2023/10/スライド用４-768x432.jpg 768w, https://eigo-rewrite.com/wp-content/uploads/2023/10/スライド用４-320x180.jpg 320w, https://eigo-rewrite.com/wp-content/uploads/2023/10/スライド用４.jpg 1280w" alt="例文: 'A dictionary is a book. It explains the meaning of the words.' 'which'を使った結合例" width="300" height="169" /&gt;&lt;/p&gt;
&lt;p&gt;“A dictionary is a book.”&lt;br /&gt;
「辞書というのは本です。」&lt;br /&gt;
“It explains the meaning of the words.”&lt;br /&gt;
「それは単語の意味を説明します。」&lt;br /&gt;
と書かれています。&lt;/p&gt;
&lt;p&gt;同じ流れを繰り返します。まずは代名詞があります。同一のものを探します。&lt;/p&gt;
&lt;p&gt;そうした時に、また今度は”dictionary”とそれから”book”というふうに、あれ？なんか同じだぞ、とこれは同じものなんじゃないかと見えるかも知れないですが、固有名詞には付けないという原則がありました。&lt;/p&gt;
&lt;p&gt;固有名詞じゃない時に、be動詞でつながっていてこれは同じものだからどっちでもいいんじゃないかと思ったら、&lt;span style="color: #ff0000;"&gt;より抽象的な方&lt;/span&gt;に付けるといいです。&lt;/p&gt;
&lt;p&gt;抽象的というのがよく分からなければ、&lt;span style="color: #ff0000;"&gt;より具体的ではない方&lt;/span&gt;です。&lt;/p&gt;
&lt;p&gt;例えばこれ「辞書」というのと「本」だと、どちらの方がよりその本を具体的に説明しているかというと、これは辞書の方になる訳です。&lt;/p&gt;
&lt;p&gt;そのより具体的に説明している方ではない方、つまり「本」と言った方がより幅が広い意味になっていますから、抽象的な方、幅が広く取られている意味の方に付けて下さい。&lt;/p&gt;
&lt;p&gt;ですので、この場合ですと”a book”それから”it”、これを同一のものとしてみなします。&lt;/p&gt;
&lt;p&gt;そしてステップ2です。代名詞を関係代名詞に変えます。&lt;/p&gt;
&lt;p&gt;そうすると、この”it”というのは人ではないので、”which””whose””which”のどれかになる訳ですが、もちろんこれは文の先頭にある主語になっていますから、ここは”which”に変えます。&lt;/p&gt;
&lt;p&gt;これで第2ステップが終了です。&lt;/p&gt;
&lt;p&gt;第3ステップとして、ここからここまでの大きな塊を重複している名詞の直後に置いて完成です。&lt;/p&gt;
&lt;p&gt;そうしますと、こちらの文というのは”explains the meaning of the words”「単語の意味を説明する」というのが直前の”book”を修飾しますから、結果としてこの文は「辞書は単語の意味を説明する本です」という訳になってきます。&lt;/p&gt;
&lt;p&gt;また、”The dog is Jack.”「その犬がジャックです。」&lt;/p&gt;
&lt;p&gt;もちろん固有名詞には付けられませんから、こちらの”the dog”、こちらの方とそれから”it”、これが重複する名詞、同一人物を指す名詞となります。ステップ1が終了です。&lt;/p&gt;
&lt;p&gt;ステップ2としてこれは当然人ではないので、”who”ではなく”which”に変えます。&lt;/p&gt;
&lt;p&gt;そうしたらこちらの塊を重複する名詞の直後に置きますから、この位置になる訳です。&lt;/p&gt;
&lt;p&gt;そうすると、”chase”は追い掛けるですから、「ボールのあとを追い掛ける」つまり「ボールを追いかけているその犬」と訳していって、そうすると「ボールを追い掛けているその犬はジャックです。」というような文になってきます。&lt;/p&gt;
&lt;div style="border: 2px solid #ff6600; background-color: #fff0e0; padding: 10px; display: flex; align-items: center; justify-content: center;"&gt;
&lt;p&gt;&lt;img decoding="async" style="max-width: 100px; height: auto; margin-right: 10px;" src="https://eigo-rewrite.com/wp-content/uploads/2020/06/logo_tate-1.png" alt="Re-Writeのロゴ" /&gt;&lt;/p&gt;
&lt;div&gt;
&lt;p style="margin: 5px 0;"&gt;【大学受験英作文講座】：和文英訳・自由英作文を段階的に練習し、伝わる英作文の構築力を育成します。&lt;/p&gt;
&lt;p&gt;&lt;a style="background-color: #ff6600; color: white; padding: 5px 10px; text-align: center; text-decoration: none; display: inline-block; font-size: 14px;" href="https://eigo-rewrite.com/kobetsueisakubun/"&gt;詳細を見る&lt;/a&gt;&lt;/p&gt;
&lt;/div&gt;
&lt;/div&gt;
&lt;p&gt;&amp;nbsp;&lt;/p&gt;
&lt;hr /&gt;
&lt;p&gt;&lt;iframe loading="lazy" title="YouTube video player" src="https://www.youtube.com/embed/-MyQbf8Xth4?si=z7-Mj3SZ5o48_iun" width="560" height="315" frameborder="0" allowfullscreen="allowfullscreen"&gt;&lt;/iframe&gt;&lt;/p&gt;
&lt;p&gt;それではセクション1に関してはこの③、&lt;span style="color: #ff0000;"&gt;主格の関係代名詞は”that”で代用可能&lt;/span&gt;という所だけ説明して終わろうと思います。まず流れとしては先ほどまでと変わりはありません。&lt;/p&gt;
&lt;p&gt;&lt;img decoding="async" loading="lazy" class="alignnone size-medium wp-image-821" src="https://eigo-rewrite.com/wp-content/uploads/2023/10/スライド用５-300x169.jpg" sizes="(max-width: 300px) 100vw, 300px" srcset="https://eigo-rewrite.com/wp-content/uploads/2023/10/スライド用５-300x169.jpg 300w, https://eigo-rewrite.com/wp-content/uploads/2023/10/スライド用５-1024x576.jpg 1024w, https://eigo-rewrite.com/wp-content/uploads/2023/10/スライド用５-768x432.jpg 768w, https://eigo-rewrite.com/wp-content/uploads/2023/10/スライド用５-320x180.jpg 320w, https://eigo-rewrite.com/wp-content/uploads/2023/10/スライド用５.jpg 1280w" alt="例文: 'Nancy helped the students. They couldn’t solve the problem.' 'that'を使った代用例" width="300" height="169" /&gt;&lt;/p&gt;
&lt;p&gt;“Nancy helped the students. They couldn’t solve the problem.”&lt;br /&gt;
「ナンシーがその生徒たちを助けました。」&lt;/p&gt;
&lt;p&gt;「彼ら」あるいは「彼女たちはその問題を解決する事が出来ませんでした。」とあります。重複する名詞を探します。&lt;/p&gt;
&lt;p&gt;当然”the students”と”They”これが同一人物になっています。&lt;/p&gt;
&lt;p&gt;ステップ1が終わったので、こちらを関係代名詞に変えていく訳です。先ほどここは人であれば”who”にすると言いました。&lt;/p&gt;
&lt;p&gt;ところがこの”who”というのは会話文では”that”、これで代用する事が出来ます。&lt;/p&gt;
&lt;p&gt;ですから、これは&lt;span style="color: #ff0000;"&gt;どちらを使ってもよい&lt;/span&gt;という事になっています。&lt;/p&gt;
&lt;p&gt;このセクションでは紹介として”that”の方を採用しまして、こちらが重複する名詞のあとに置くというのは変わりがありません。&lt;/p&gt;
&lt;p&gt;ですから、&lt;strong&gt;“who”とか”which”を”that”に変えてもよい&lt;/strong&gt;というルールだけですので、それで語順が変わるとかこれまでの関係代名詞のルールが変わるという事はありませんのでそこはご安心下さい。当然、右から左に訳すというルールも変わりません。&lt;/p&gt;
&lt;p&gt;ですからこの文自体は、「ナンシーは問題を解決出来なかった生徒たちを手伝った」「助けた」というような意味になります。&lt;/p&gt;
&lt;p&gt;ものの場合も同様です。&lt;/p&gt;
&lt;p&gt;“This is a book. It is famous for its beautiful cover.”&lt;br /&gt;
「これは本です。」「それは美しい表紙で有名です。」&lt;/p&gt;
&lt;p&gt;これは”be famous for”と言いまして、これは「何々で有名だ」というような表現です。&lt;/p&gt;
&lt;p&gt;これが重複しています。&lt;/p&gt;
&lt;p&gt;そして代名詞を”which”に変える訳ですが、ここも”which”を使ってもよいし”that”を使ってもよい訳です。&lt;/p&gt;
&lt;p&gt;したがいまして、ここに書かれている文と、ここの”which”というのを”that”に変えてよい訳です。&lt;/p&gt;
&lt;p&gt;訳し方も右から左になりますから、そうすると「これはその美しい表紙で有名な本です。」といった意味になります。&lt;/p&gt;
&lt;p&gt;セクション1では関係代名詞の主格という形を使って説明をしてきました。&lt;/p&gt;
&lt;p&gt;先行詞が人であれば”who”を使う、先行詞が人以外であれば”which”を使うというようなルールで”who”とか”which”は”that”で代用する事が出来るという事になりました。&lt;/p&gt;
&lt;p&gt;進め方としては今解説した三つのステップを守って頂ければ必ず二つの文を一つにつなぐ、そして訳を正確に出来ますから、ここはしっかりと文を書いて自分で訳して練習をして下さい。&lt;/p&gt;
&lt;style&gt;
  table {&lt;br /&gt;    width: 100%;&lt;br /&gt;    border-collapse: collapse;&lt;br /&gt;  }&lt;br /&gt;  th, td {&lt;br /&gt;    padding: 10px;&lt;br /&gt;    border: 1px solid #ddd;&lt;br /&gt;    color: #000000;&lt;br /&gt;    vertical-align: top;&lt;br /&gt;  }&lt;br /&gt;  .answer {&lt;br /&gt;    display: none;&lt;br /&gt;    font-weight: bold;&lt;br /&gt;    color: #0073aa;&lt;br /&gt;    margin-left: 5px;&lt;br /&gt;  }&lt;br /&gt;  .show-answer {&lt;br /&gt;    cursor: pointer;&lt;br /&gt;    color: #ffffff;&lt;br /&gt;    background-color: #ff6600;&lt;br /&gt;    border: none;&lt;br /&gt;    padding: 4px 8px;&lt;br /&gt;    border-radius: 4px;&lt;br /&gt;    font-size: 12px;&lt;br /&gt;    margin-left: 5px;&lt;br /&gt;  }&lt;br /&gt;&lt;/style&gt;
&lt;p&gt;&lt;script&gt;
  function showAnswer(ansId, btnId) {
    var ans = document.getElementById(ansId);
    var btn = document.getElementById(btnId);
    if (ans &amp;&amp; btn) {
      ans.style.display = 'inline';
      btn.style.display = 'none';
    }
  }
&lt;/script&gt;&lt;/p&gt;
&lt;h2&gt;【まとめ】関係代名詞（主格）セクション1のポイント&lt;/h2&gt;
&lt;table&gt;
&lt;tbody&gt;
&lt;tr style="background-color: #dd8500; color: #ffffff;"&gt;
&lt;th&gt;ポイント&lt;/th&gt;
&lt;th&gt;内容&lt;/th&gt;
&lt;/tr&gt;
&lt;tr style="background-color: #f0b464;"&gt;
&lt;td&gt;関係代名詞とは？&lt;/td&gt;
&lt;td&gt;
&lt;ul&gt;
&lt;li&gt;&lt;strong&gt;節と節（文と文）をつなぐ代名詞&lt;/strong&gt;。&lt;/li&gt;
&lt;li&gt;&lt;strong&gt;直前の名詞（先行詞）を後ろから修飾する&lt;/strong&gt;働きをもつ。&lt;/li&gt;
&lt;li&gt;「代名詞」なので、主格・所有格・目的格の形をとる。&lt;/li&gt;
&lt;li&gt;who / which などは、ここでは「誰」「どれ」とは&lt;strong&gt;訳さず&lt;/strong&gt;、つなぎ＆修飾の役割だけと考える。&lt;/li&gt;
&lt;/ul&gt;
&lt;/td&gt;
&lt;/tr&gt;
&lt;tr style="background-color: #ffffff;"&gt;
&lt;td&gt;節（clause）のイメージ&lt;/td&gt;
&lt;td&gt;
&lt;ul&gt;
&lt;li&gt;主語＋動詞を含むかたまりを「節」と呼ぶ。&lt;/li&gt;
&lt;li&gt;&lt;code&gt;I play tennis.&lt;/code&gt; / &lt;code&gt;This is the book.&lt;/code&gt; のような「文1つ分のかたまり」。&lt;/li&gt;
&lt;/ul&gt;
&lt;/td&gt;
&lt;/tr&gt;
&lt;tr style="background-color: #f0b464;"&gt;
&lt;td&gt;関係代名詞の種類（6つ）&lt;/td&gt;
&lt;td&gt;
&lt;ul&gt;
&lt;li&gt;人を表す：&lt;strong&gt;who / whose / whom&lt;/strong&gt;&lt;/li&gt;
&lt;li&gt;人以外（物・動物・植物など）：&lt;strong&gt;which / whose / which&lt;/strong&gt;&lt;/li&gt;
&lt;li&gt;疑問詞の who / which とは&lt;strong&gt;別物&lt;/strong&gt;で、「誰？」「どれ？」の意味は持たない。&lt;/li&gt;
&lt;/ul&gt;
&lt;/td&gt;
&lt;/tr&gt;
&lt;tr style="background-color: #ffffff;"&gt;
&lt;td&gt;格との対応&lt;/td&gt;
&lt;td&gt;
&lt;ul&gt;
&lt;li&gt;&lt;code&gt;he / his / him / his&lt;/code&gt; と同じように、主格・所有格・目的格に対応する形がある。&lt;/li&gt;
&lt;li&gt;主語なら主格（who, which）、所有なら whose、目的語なら whom / which などを使う。&lt;/li&gt;
&lt;/ul&gt;
&lt;/td&gt;
&lt;/tr&gt;
&lt;tr style="background-color: #f0b464;"&gt;
&lt;td&gt;文と文をつなぐ3つの段階&lt;/td&gt;
&lt;td&gt;
&lt;ul&gt;
&lt;li&gt;&lt;strong&gt;① 2文の中から、同一人物（同じ物）を指す語を見つける&lt;/strong&gt;&lt;br /&gt;
例：&lt;code&gt;the boy&lt;/code&gt; と &lt;code&gt;He&lt;/code&gt; など。&lt;/li&gt;
&lt;li&gt;&lt;strong&gt;② 代名詞を、先行詞に対応した関係代名詞に変える&lt;/strong&gt;&lt;br /&gt;
人＋主語 → who、人以外＋主語 → which など。&lt;/li&gt;
&lt;li&gt;&lt;strong&gt;③ ②でできた節を、先行詞の直後に置く&lt;/strong&gt;&lt;br /&gt;
先行詞のすぐ後ろに「関係代名詞＋節」のかたまりを入れて1文にする。&lt;/li&gt;
&lt;/ul&gt;
&lt;/td&gt;
&lt;/tr&gt;
&lt;tr style="background-color: #ffffff;"&gt;
&lt;td&gt;先行詞にできないもの&lt;/td&gt;
&lt;td&gt;
&lt;ul&gt;
&lt;li&gt;&lt;strong&gt;固有名詞&lt;/strong&gt;（Mike, Nancy, Japan など）には基本的に関係代名詞をつけない。&lt;/li&gt;
&lt;li&gt;&lt;strong&gt;代名詞&lt;/strong&gt;（he, she, it, they など）にもつけない。&lt;/li&gt;
&lt;li&gt;つけるのは &lt;strong&gt;the boy / the dog / a book&lt;/strong&gt; のような普通名詞。&lt;/li&gt;
&lt;/ul&gt;
&lt;/td&gt;
&lt;/tr&gt;
&lt;tr style="background-color: #f0b464;"&gt;
&lt;td&gt;先行詞が2つあるとき&lt;/td&gt;
&lt;td&gt;
&lt;ul&gt;
&lt;li&gt;例：&lt;code&gt;A dictionary is a book.&lt;/code&gt; の dictionary と book のように先行詞候補が2つある場合。&lt;/li&gt;
&lt;li&gt;&lt;strong&gt;より抽象的（意味の幅が広い）ほう&lt;/strong&gt;に関係代名詞をつける。&lt;/li&gt;
&lt;li&gt;「辞書」より「本」のほうが抽象的なので、&lt;code&gt;a book&lt;/code&gt; を先行詞にする。&lt;/li&gt;
&lt;/ul&gt;
&lt;/td&gt;
&lt;/tr&gt;
&lt;tr style="background-color: #ffffff;"&gt;
&lt;td&gt;人か・人以外かでの使い分け&lt;/td&gt;
&lt;td&gt;
&lt;ul&gt;
&lt;li&gt;&lt;strong&gt;人が先行詞の主格&lt;/strong&gt;：who（例：the boy who ～）&lt;/li&gt;
&lt;li&gt;&lt;strong&gt;人以外が先行詞の主格&lt;/strong&gt;：which（例：a book which ～）&lt;/li&gt;
&lt;li&gt;犬・猫など動物も、基本は which でOK。&lt;/li&gt;
&lt;/ul&gt;
&lt;/td&gt;
&lt;/tr&gt;
&lt;tr style="background-color: #f0b464;"&gt;
&lt;td&gt;訳し方のコツ&lt;/td&gt;
&lt;td&gt;
&lt;ul&gt;
&lt;li&gt;関係代名詞節は&lt;strong&gt;直前の名詞を後ろから前へ&lt;/strong&gt;（右から左へ）修飾するように訳す。&lt;/li&gt;
&lt;li&gt;例：「そこで走っている少年」「単語の意味を説明する本」など。&lt;/li&gt;
&lt;li&gt;who / which / that 自体には日本語訳をあてず、「訳さない」のが基本。&lt;/li&gt;
&lt;/ul&gt;
&lt;/td&gt;
&lt;/tr&gt;
&lt;tr style="background-color: #ffffff;"&gt;
&lt;td&gt;that への言い換え&lt;/td&gt;
&lt;td&gt;
&lt;ul&gt;
&lt;li&gt;&lt;strong&gt;主格の関係代名詞（who, which）は that で代用可能&lt;/strong&gt;。&lt;/li&gt;
&lt;li&gt;人でも物でも、主格なら who / which → that に言い換えられる。&lt;/li&gt;
&lt;li&gt;that に変えても&lt;strong&gt;語順も訳し方も同じ&lt;/strong&gt;で、ルールは変わらない。&lt;/li&gt;
&lt;/ul&gt;
&lt;/td&gt;
&lt;/tr&gt;
&lt;/tbody&gt;
&lt;/table&gt;
&lt;h2&gt;【クイズ】関係代名詞（主格）チェック問題（10問）&lt;/h2&gt;
&lt;table&gt;
&lt;tbody&gt;
&lt;tr style="background-color: #dd8500; color: #ffffff;"&gt;
&lt;th&gt;問題&lt;/th&gt;
&lt;th&gt;選択肢（A～D）&lt;/th&gt;
&lt;th&gt;答え&lt;/th&gt;
&lt;/tr&gt;
&lt;tr style="background-color: #f0b464;"&gt;
&lt;td&gt;1. 関係代名詞の「いちばん基本的な役割」として最も適切なのはどれ？&lt;/td&gt;
&lt;td&gt;A. 名詞と名詞をつなぐ&lt;br /&gt;
B. 節と節（文と文）をつなぐ&lt;br /&gt;
C. 動詞と動詞をつなぐ&lt;br /&gt;
D. 文の主語を強調する&lt;/td&gt;
&lt;td&gt;&lt;span id="ans1" class="answer"&gt;正解：B（節と節をつなぐ）&lt;/span&gt;&lt;br /&gt;
&lt;button id="btn1" class="show-answer"&gt;正解を見る&lt;/button&gt;&lt;/td&gt;
&lt;/tr&gt;
&lt;tr style="background-color: #ffffff;"&gt;
&lt;td&gt;2. 「先行詞」を説明した文として正しいものはどれ？&lt;/td&gt;
&lt;td&gt;A. 文の中でいちばん長い語&lt;br /&gt;
B. 関係代名詞が修飾する直前の名詞&lt;br /&gt;
C. 疑問詞の直後に来る名詞&lt;br /&gt;
D. 文の最後に来る名詞&lt;/td&gt;
&lt;td&gt;&lt;span id="ans2" class="answer"&gt;正解：B（関係代名詞が修飾する直前の名詞）&lt;/span&gt;&lt;br /&gt;
&lt;button id="btn2" class="show-answer"&gt;正解を見る&lt;/button&gt;&lt;/td&gt;
&lt;/tr&gt;
&lt;tr style="background-color: #f0b464;"&gt;
&lt;td&gt;3. 先行詞が「人」で、その語が主語の働きをしているとき、主格の関係代名詞として最も適切なのは？&lt;/td&gt;
&lt;td&gt;A. who&lt;br /&gt;
B. which&lt;br /&gt;
C. whose&lt;br /&gt;
D. whom&lt;/td&gt;
&lt;td&gt;&lt;span id="ans3" class="answer"&gt;正解：A（who）&lt;/span&gt;&lt;br /&gt;
&lt;button id="btn3" class="show-answer"&gt;正解を見る&lt;/button&gt;&lt;/td&gt;
&lt;/tr&gt;
&lt;tr style="background-color: #ffffff;"&gt;
&lt;td&gt;4. 先行詞が「物・動物など人以外」で主語の働きをしているときの主格の関係代名詞として正しいものは？&lt;/td&gt;
&lt;td&gt;A. who&lt;br /&gt;
B. which&lt;br /&gt;
C. whom&lt;br /&gt;
D. whose&lt;/td&gt;
&lt;td&gt;&lt;span id="ans4" class="answer"&gt;正解：B（which）&lt;/span&gt;&lt;br /&gt;
&lt;button id="btn4" class="show-answer"&gt;正解を見る&lt;/button&gt;&lt;/td&gt;
&lt;/tr&gt;
&lt;tr style="background-color: #f0b464;"&gt;
&lt;td&gt;5. 次のうち、普通「先行詞」としては選ばないほうがよいものはどれ？&lt;/td&gt;
&lt;td&gt;A. the boy&lt;br /&gt;
B. the dog&lt;br /&gt;
C. Mike&lt;br /&gt;
D. a book&lt;/td&gt;
&lt;td&gt;&lt;span id="ans5" class="answer"&gt;正解：C（固有名詞 Mike には基本つけない）&lt;/span&gt;&lt;br /&gt;
&lt;button id="btn5" class="show-answer"&gt;正解を見る&lt;/button&gt;&lt;/td&gt;
&lt;/tr&gt;
&lt;tr style="background-color: #ffffff;"&gt;
&lt;td&gt;6. 「A dictionary is a book. It explains the meaning of the words.」を1文にするとき、先行詞として選ぶのが適切なのはどれ？&lt;/td&gt;
&lt;td&gt;A. dictionary（より具体的）&lt;br /&gt;
B. book（より抽象的）&lt;br /&gt;
C. どちらでも全く同じ意味なので自由&lt;br /&gt;
D. it（代名詞が先行詞になる）&lt;/td&gt;
&lt;td&gt;&lt;span id="ans6" class="answer"&gt;正解：B（より抽象的な book を先行詞にする）&lt;/span&gt;&lt;br /&gt;
&lt;button id="btn6" class="show-answer"&gt;正解を見る&lt;/button&gt;&lt;/td&gt;
&lt;/tr&gt;
&lt;tr style="background-color: #f0b464;"&gt;
&lt;td&gt;7. 文と文を関係代名詞でつなぐときの正しい流れはどれ？&lt;/td&gt;
&lt;td&gt;A. ①訳す → ②関係代名詞にする → ③先行詞を探す&lt;br /&gt;
B. ①関係代名詞を決める → ②訳す → ③先行詞を消す&lt;br /&gt;
C. ①同一人物（同じ物）を探す → ②代名詞を関係代名詞に変える → ③先行詞の直後に節を置く&lt;br /&gt;
D. ①主語を探す → ②目的語を削除 → ③カンマでつなぐ&lt;/td&gt;
&lt;td&gt;&lt;span id="ans7" class="answer"&gt;正解：C（授業で習った3ステップ）&lt;/span&gt;&lt;br /&gt;
&lt;button id="btn7" class="show-answer"&gt;正解を見る&lt;/button&gt;&lt;/td&gt;
&lt;/tr&gt;
&lt;tr style="background-color: #ffffff;"&gt;
&lt;td&gt;8. 関係代名詞節の訳し方として最も適切な説明はどれ？&lt;/td&gt;
&lt;td&gt;A. 関係代名詞そのものを必ず「誰が」「どのように」と訳す&lt;br /&gt;
B. 直前の名詞を前から順に修飾するように訳す&lt;br /&gt;
C. 直前の名詞を&lt;strong&gt;後ろから前へ&lt;/strong&gt;修飾するように訳す（右から左のイメージ）&lt;br /&gt;
D. 関係代名詞の前で必ず一度日本語を切って訳す&lt;/td&gt;
&lt;td&gt;&lt;span id="ans8" class="answer"&gt;正解：C（直前の名詞を後ろから修飾する）&lt;/span&gt;&lt;br /&gt;
&lt;button id="btn8" class="show-answer"&gt;正解を見る&lt;/button&gt;&lt;/td&gt;
&lt;/tr&gt;
&lt;tr style="background-color: #f0b464;"&gt;
&lt;td&gt;9. 主格の関係代名詞と that の関係について正しい説明はどれ？&lt;/td&gt;
&lt;td&gt;A. 主格の who, which は that に言い換えられることがある。&lt;br /&gt;
B. that にすると語順が大きく変わる。&lt;br /&gt;
C. that を使えるのは、先行詞が人以外のときだけである。&lt;br /&gt;
D. that を使うときは必ず疑問文になる。&lt;/td&gt;
&lt;td&gt;&lt;span id="ans9" class="answer"&gt;正解：A（主格の who / which は that で代用可能）&lt;/span&gt;&lt;br /&gt;
&lt;button id="btn9" class="show-answer"&gt;正解を見る&lt;/button&gt;&lt;/td&gt;
&lt;/tr&gt;
&lt;tr style="background-color: #ffffff;"&gt;
&lt;td&gt;10. 関係代名詞についての説明として正しいものを1つ選びなさい。&lt;/td&gt;
&lt;td&gt;A. 関係代名詞は必ず「誰」などと訳さなければならない。&lt;br /&gt;
B. 関係代名詞の役割は「直前の名詞を修飾し、節と節をつなぐ」ことである。&lt;br /&gt;
C. 関係代名詞を使うときは、先行詞の前に節を置く。&lt;br /&gt;
D. 関係代名詞は疑問文にしか使えない。&lt;/td&gt;
&lt;td&gt;&lt;span id="ans10" class="answer"&gt;正解：B（直前の名詞を修飾し、節と節をつなぐ）&lt;/span&gt;&lt;br /&gt;
&lt;button id="btn10" class="show-answer"&gt;正解を見る&lt;/button&gt;&lt;/td&gt;
&lt;/tr&gt;
&lt;/tbody&gt;
&lt;/table&gt;
```
</t>
  </si>
  <si>
    <t xml:space="preserve">以下のページは「スニペット整合性」（本文と title/meta/H1/冒頭文）が弱い可能性があります。
まず【本文】を確認し、想定読者・悩み・解決範囲を把握してください。
そのうえで、GSCの主要クエリ（表示回数上位）を根拠に、
「検索意図に対して、タイトル/メタ/H1/冒頭120字がズレている点」を特定し、
ズレを解消するための修正案（タイトル/メタ/H1/冒頭）を提示してください。
※本文の“大改修”は前提にしません（必要なら追記ブロックは最大1つまで）。
【URL】https://juku-escot.com/c_blogs/suugakunaze/
【ページ分類】SC
【ページ分類の略語（このプロンプト内の定義）】
TP = トップページ（ホーム/サイトの入口）
SP = サービスページ（講座・コース・申込導線）
MC = メインコラム（コラム/解説/勉強法など集客記事）
SC = サブコラム（MCやSPを補強するための補助コラム※サイト定義に合わせて判断）
NW = ニュース/お知らせ（運用上は改善対象外として除外）
ST = 企業情報等のSEO対策を行わないこ固定ページ（運用上は改善対象外として除外）
- / 空欄 / 未分類 = 未分類（このスクリプトでは改善対象外として除外）
※未分類（空欄 / "-" / "未分類"）は作業対象に含めません。
【現状（スニペット要素）】
- タイトル：急に数学ができなくなった原因｜挫折単元の見つけ方｜中高一貫
- メタ：急に数学ができなくなった原因を時期×設問タイプで特定。挫折単元を3問で当て、例題→小問反復で学び直す。中高一貫向け。
- H1：数学が出来ないのはなぜなのか？
- 冒頭120字：数学が出来ないのはなぜなのか？ 数学がとにかく苦手で、いつもテストでなかなか点数を取れないという生徒も多く目にします。その理由として、数学に対して苦手意識を持ちすぎていることが原因として挙げられます。 思い込んでしまう 数学は関数など、難し
【GSC主要クエリ（表示回数上位50件）】
- 急に問題が解け なくなっ た 数学｜表示49｜CTR 0.00%｜順位6.5
- 数学 急にできなくなった｜表示24｜CTR 0.00%｜順位5.8
- 急に数学ができなくなった｜表示21｜CTR 0.00%｜順位5.7
- 数学 急にできるようになる｜表示18｜CTR 0.00%｜順位2.8
- 数学 できなくなった｜表示15｜CTR 0.00%｜順位8.9
- 数学急にできなくなる｜表示11｜CTR 0.00%｜順位4.6
- 数学 急に解けなくなる｜表示9｜CTR 0.00%｜順位6.7
- 数学 急に でき なくなっ た｜表示8｜CTR 0.00%｜順位8.0
- 数学 なくなれ｜表示6｜CTR 0.00%｜順位7.8
- 数学できなくなった｜表示6｜CTR 0.00%｜順位2.2
- 数学 急にできなくなる｜表示5｜CTR 0.00%｜順位7.8
- 数学だけ異常に できない｜表示5｜CTR 0.00%｜順位2.4
- 数学だけ異常にできない｜表示5｜CTR 0.00%｜順位3.0
- 急に計算ができ なくなる｜表示4｜CTR 0.00%｜順位5.0
- 数学恐怖症 チェック｜表示3｜CTR 0.00%｜順位1.0
- 数学 解けなくなった｜表示2｜CTR 0.00%｜順位9.0
- 急に計算ができなくなる｜表示1｜CTR 0.00%｜順位1.0
- 数学できない｜表示1｜CTR 0.00%｜順位2.0
- 数弱とは｜表示1｜CTR 0.00%｜順位1.0
- 数的推理 できない｜表示1｜CTR 0.00%｜順位2.0
【参考：代表語（自動抽出）】急に問題が解け
【出力（必ずこの順）】
1) 本文の要約（想定読者・悩み・解決）
2) 検索意図の整理（主要クエリから2〜3パターン）
3) 不一致の指摘（タイトル/メタ/H1/冒頭のどこがズレているか）
4) 修正方針（“どの意図に寄せるか”を1つに決める）
5) 修正案（すべてコードブロック）
   - タイトル案3つ（全角35字前後＋56字以上の網羅型を1つ）
   - メタ案3つ（全角90字前後）
   - H1案2つ
   - 冒頭120字（2案：&lt;p&gt;で開始）
【禁則ワード（シート連動）】
以下の【禁則ワード】は、タイトル/メタ/導入文/見出し/本文のいずれにも原則使用しないでください。
言い換えが必要な場合は、自然な日本語に置換してください。
【禁則ワード】
- 崩れ
- 型
- 迷い
- 保留
- 固定
- 手順
- 立て直
- 最短
- 結論だけ
- 乱れ
- 三点確認
- 内部リンク
- 導線
- 設計
- 刺
- まず結論
- 整え
- 押し付けない案内
- 統一
- 次の一手
- 失点
- 確定
- サブコラム
- 30秒
- 1分
- CV
- 網羅
【本文】
```html
&lt;h2&gt;数学が出来ないのはなぜなのか？&lt;/h2&gt;
&lt;p&gt;数学がとにかく苦手で、いつもテストでなかなか点数を取れないという生徒も多く目にします。その理由として、数学に対して苦手意識を持ちすぎていることが原因として挙げられます。&lt;/p&gt;
&lt;h4&gt;思い込んでしまう&lt;/h4&gt;
&lt;p&gt;数学は関数など、難しいと感じてしまう問題が多いのは事実です。しかし、それが理由で数学が出来ないと思い込むのはもったいないです。なぜ、数学を苦手と感じてしまうのかを考え、対策をしていきましょう。苦手意識を持つことでますます数学が嫌いになってしまうため、&lt;span style="font-size: 1rem;"&gt;&lt;span style="color: #0000ff;"&gt;数学は難しいと思い込みすぎない、数学に対してかまえすぎない&lt;/span&gt;ことが大切です。&lt;/span&gt;&lt;/p&gt;
&lt;h4&gt;途中からできなくなってしまった&lt;/h4&gt;
&lt;p&gt;&lt;span style="font-size: 1rem;"&gt;中には、小学校の頃の算数は得意だったのに、中学や高校で数学が苦手になった&lt;/span&gt;&lt;span style="font-size: 1rem;"&gt;というケースも少なくありません。昔は得意だったのに、急に数学が出来ないと挫折してしまう人も多いのです。その場合は、&lt;strong&gt;挫折してしまった単元の内容を再度学びなおす&lt;/strong&gt;ことで&lt;span style="color: #ff0000;"&gt;つまづいてしまったポイントを理解し、疑問点を解決&lt;/span&gt;しましょう。&lt;/span&gt;&lt;span style="font-size: 1rem;"&gt;それが解消できれば数学ができないと感じることはないはずです。&lt;/span&gt;&lt;/p&gt;
&lt;hr /&gt;
&lt;h2&gt;急に数学ができなくなったと感じるときのチェック&lt;/h2&gt;
&lt;p&gt;「急に数学ができなくなった」と感じるときは、実際には&lt;strong&gt;どこかの単元で理解が止まり、そのまま次へ進んでしまった&lt;/strong&gt;ことが多いです。まずは原因をぼんやりさせず、次の観点で整理してみましょう。&lt;/p&gt;
&lt;ul&gt;
&lt;li&gt;&lt;strong&gt;いつから&lt;/strong&gt;：中1の途中／中2の関数から／中3の証明から、など時期を決める&lt;/li&gt;
&lt;li&gt;&lt;strong&gt;どの形式が苦手か&lt;/strong&gt;：計算／文章題／図形／グラフ／証明&lt;/li&gt;
&lt;li&gt;&lt;strong&gt;何が起きているか&lt;/strong&gt;：計算ミスが増えた／解き方が浮かばない／式が立てられない&lt;/li&gt;
&lt;/ul&gt;
&lt;p&gt;原因が曖昧なままだと、「全部ダメ」に見えてしまい、苦手意識も強くなります。逆に言えば、原因が見えれば手が打てます。&lt;/p&gt;
&lt;h2&gt;挫折単元の見つけ方（手早く）&lt;/h2&gt;
&lt;p&gt;挫折単元を特定するには、&lt;strong&gt;テストや問題集を使って「解ける・解けない」を仕分ける&lt;/strong&gt;のが早いです。次の順番で確認してみてください。&lt;/p&gt;
&lt;h3&gt;① 直近のテストを「設問タイプ」で分解する&lt;/h3&gt;
&lt;ul&gt;
&lt;li&gt;計算問題は取れているか&lt;/li&gt;
&lt;li&gt;文章題で式が立つか&lt;/li&gt;
&lt;li&gt;図形で補助線や条件整理ができるか&lt;/li&gt;
&lt;li&gt;関数でグラフが読めるか&lt;/li&gt;
&lt;/ul&gt;
&lt;p&gt;ここで「計算はできるのに文章題が無理」「関数のグラフになると止まる」など、&lt;strong&gt;つまずき方&lt;/strong&gt;が見えてきます。&lt;/p&gt;
&lt;h3&gt;② 1単元だけ「基本問題3問」で当てる&lt;/h3&gt;
&lt;p&gt;候補単元が見えたら、教科書の例題レベル（または問題集の基本）を&lt;strong&gt;3問だけ&lt;/strong&gt;解いてみましょう。&lt;/p&gt;
&lt;ul&gt;
&lt;li&gt;3問とも解ける：その単元は原因ではない可能性が高い&lt;/li&gt;
&lt;li&gt;1〜2問落とす：理解があいまいで、ここが挫折点になりやすい&lt;/li&gt;
&lt;li&gt;ほぼ解けない：その単元（または前提単元）が原因になっている&lt;/li&gt;
&lt;/ul&gt;
&lt;p&gt;&lt;span style="color: #ff0000;"&gt;&lt;strong&gt;「3問で当てる」&lt;/strong&gt;&lt;/span&gt;くらいの軽さで、原因単元を絞っていくのがポイントです。&lt;/p&gt;
&lt;h3&gt;③ 「前提単元」に1つ戻って確認する&lt;/h3&gt;
&lt;p&gt;数学は積み上げなので、原因単元が分かったら、その1つ手前（前提）も確認しましょう。例えば、&lt;/p&gt;
&lt;ul&gt;
&lt;li&gt;一次関数が苦しい → 比例・反比例／式の変形が怪しい&lt;/li&gt;
&lt;li&gt;図形の証明が苦しい → 合同条件／角度の基本が怪しい&lt;/li&gt;
&lt;li&gt;文章題が苦しい → 方程式の作り方／割合の扱いが怪しい&lt;/li&gt;
&lt;/ul&gt;
&lt;hr /&gt;
&lt;h2&gt;学び直しの進め方（点数回復の入口）&lt;/h2&gt;
&lt;p&gt;挫折単元が見つかったら、次はやり直しです。やることはシンプルで、&lt;strong&gt;基礎→小問→標準&lt;/strong&gt;の順に戻すだけです。&lt;/p&gt;
&lt;h3&gt;① 基礎（例題レベル）を「解き方ごと」覚える&lt;/h3&gt;
&lt;p&gt;いきなり難問を解こうとすると、また「できない」体験が増えてしまいます。まずは、&lt;/p&gt;
&lt;ul&gt;
&lt;li&gt;教科書の例題&lt;/li&gt;
&lt;li&gt;問題集の基本問題&lt;/li&gt;
&lt;/ul&gt;
&lt;p&gt;だけで十分です。ここで大事なのは、&lt;strong&gt;答えを覚えるのではなく、解き方の定番パターンを覚える&lt;/strong&gt;ことです。&lt;/p&gt;
&lt;h3&gt;② 小問を反復して「止まらない」状態にする&lt;/h3&gt;
&lt;p&gt;基礎が分かったつもりでも、実際のテストでは時間内に解き切る必要があります。そこで、&lt;/p&gt;
&lt;ul&gt;
&lt;li&gt;同じ定番パターンの小問を5〜10題&lt;/li&gt;
&lt;li&gt;間違えた問題だけもう一周&lt;/li&gt;
&lt;/ul&gt;
&lt;p&gt;という反復で、&lt;strong&gt;手が止まらない&lt;/strong&gt;状態を作りましょう。&lt;/p&gt;
&lt;h3&gt;③ 標準問題は「条件整理」だけ意識して上げる&lt;/h3&gt;
&lt;p&gt;標準問題で急につまずく場合、計算力よりも&lt;strong&gt;条件の読み落とし&lt;/strong&gt;が原因になりやすいです。解く前に、&lt;/p&gt;
&lt;ul&gt;
&lt;li&gt;与えられている条件に下線&lt;/li&gt;
&lt;li&gt;何を求めるかを一文で言う&lt;/li&gt;
&lt;/ul&gt;
&lt;p&gt;この2つを徹底するだけでも、正答率は変わります。&lt;/p&gt;
&lt;hr /&gt;
&lt;h2&gt;数学が急にできなくなったときのNG&lt;/h2&gt;
&lt;ul&gt;
&lt;li&gt;難しい問題だけで挽回しようとする&lt;/li&gt;
&lt;li&gt;原因単元を特定せずに、あちこち手を出す&lt;/li&gt;
&lt;li&gt;解説を読んで分かった気になり、同じ定番パターンを解かない&lt;/li&gt;
&lt;/ul&gt;
&lt;p&gt;点数を戻すには、派手なことよりも&lt;strong&gt;原因単元を絞って、基礎から反復&lt;/strong&gt;が結局一番強いです。&lt;/p&gt;
&lt;hr /&gt;
&lt;p&gt;数学は解き方を理解することができれば出来るようになります。数学に対する苦手意識を持ちすぎないようにしましょう。また、途中で挫折してしまった場合は必ずその原因があります。原因を解明することで数学が出来るようになるでしょう。苦手意識が薄れていく頃には数学の点数も徐々に取れるようになっていきます。&lt;/p&gt;
&lt;h4&gt;関連コラム&lt;/h4&gt;
&lt;blockquote&gt;&lt;p&gt;&lt;a href="https://juku-escot.com/column/suugakudekinai/" target="_blank" rel="noopener"&gt;数学ができない学生向けの学習法&lt;/a&gt;&lt;/p&gt;&lt;/blockquote&gt;
&lt;div class="alert alert-primary p-3 mt-4" role="alert"&gt;
&lt;p class="mb-2"&gt;&lt;strong&gt;数学を「ただの暗記」と侮れば、入試本番で後悔することになります。&lt;/strong&gt;&lt;/p&gt;
&lt;p class="mb-1"&gt;「なぜ」を突き詰めない表面的な学習が&lt;strong&gt;癖&lt;/strong&gt;になると、記述式での容赦ない減点を防げず、合格を左右する合計点に跳ね返る致命的な損失を招きます。&lt;/p&gt;
&lt;p class="mb-3"&gt;論理的な解答が書けない本質的な理由は、一重に判断軸が定まっていないことにあります。&lt;/p&gt;
&lt;div class="d-grid gap-2"&gt;&lt;a class="btn btn-primary btn-lg" href="https://juku-escot.com/onepoint/"&gt;「なぜ」を得点に変える「思考の定番パターン」を習得する&lt;/a&gt;&lt;br /&gt;
&lt;a class="btn btn-outline-primary btn-lg" href="https://juku-escot.com/examination/"&gt;合格ラインを突破する具体的試験対策を確認する&lt;/a&gt;&lt;/div&gt;
&lt;hr class="my-3" /&gt;
&lt;div class="d-flex flex-column gap-1"&gt;&lt;a href="https://juku-escot.com/school/"&gt;ESCOTの指導全体像を見る&lt;/a&gt;&lt;br /&gt;
&lt;a href="https://juku-escot.com/onepoint/"&gt;ワンポイント指導の考え方&lt;/a&gt;&lt;br /&gt;
&lt;a href="https://juku-escot.com/examination/"&gt;試験・受験対策の整理&lt;/a&gt;&lt;br /&gt;
&lt;a href="https://juku-escot.com/inquiry/"&gt;体験授業・個別相談の予約フォーム&lt;/a&gt;&lt;/div&gt;
&lt;/div&gt;
```
</t>
  </si>
  <si>
    <t xml:space="preserve">以下のページは「スニペット整合性」（本文と title/meta/H1/冒頭文）が弱い可能性があります。
まず【本文】を確認し、想定読者・悩み・解決範囲を把握してください。
そのうえで、GSCの主要クエリ（表示回数上位）を根拠に、
「検索意図に対して、タイトル/メタ/H1/冒頭120字がズレている点」を特定し、
ズレを解消するための修正案（タイトル/メタ/H1/冒頭）を提示してください。
※本文の“大改修”は前提にしません（必要なら追記ブロックは最大1つまで）。
【URL】https://juku-escot.com/column/butsurikagaku/
【ページ分類】MC
【ページ分類の略語（このプロンプト内の定義）】
TP = トップページ（ホーム/サイトの入口）
SP = サービスページ（講座・コース・申込導線）
MC = メインコラム（コラム/解説/勉強法など集客記事）
SC = サブコラム（MCやSPを補強するための補助コラム※サイト定義に合わせて判断）
NW = ニュース/お知らせ（運用上は改善対象外として除外）
ST = 企業情報等のSEO対策を行わないこ固定ページ（運用上は改善対象外として除外）
- / 空欄 / 未分類 = 未分類（このスクリプトでは改善対象外として除外）
※未分類（空欄 / "-" / "未分類"）は作業対象に含めません。
【現状（スニペット要素）】
- タイトル：物理・化学が苦手な原因と克服法｜全体像・公式・反復で得点源へ
- メタ：化学が苦手な理由は、全体像と単位の抜けで問題文が読めないこと。公式の意味→計算例→反復で、定期テストの得点に結び付けます。
- H1：「化学が嫌い」「物理ができない」のはなぜ？
- 冒頭120字：物理や化学に対して 「難しそう」「よく分からないから嫌い」 という苦手意識を持ってしまう中高生は少なくありません。しかし、ポイントを押さえた勉強法を身につければ、物理や化学は決して特別な科目ではなく、むしろ 理解が積み上がるほど得点源になり
【GSC主要クエリ（表示回数上位50件）】
- 物理化学 難しい｜表示38｜CTR 0.00%｜順位3.2
- 物理 克服｜表示15｜CTR 0.00%｜順位73.1
- 物理 苦手 克服｜表示15｜CTR 0.00%｜順位31.6
- 化学 苦手な理由｜表示14｜CTR 0.00%｜順位1.0
- 物理 苦手｜表示8｜CTR 0.00%｜順位49.3
- 化学が苦手な理由｜表示3｜CTR 0.00%｜順位1.7
- 物理 嫌い あるある｜表示3｜CTR 0.00%｜順位3.3
- 化学 できない｜表示2｜CTR 0.00%｜順位2.0
- 化学1｜表示2｜CTR 0.00%｜順位1.0
- 物理が苦手な人 特徴｜表示2｜CTR 0.00%｜順位1.0
- 科学はなぜわかりにくいのか｜表示2｜CTR 0.00%｜順位2.0
- だね｜表示1｜CTR 0.00%｜順位1.0
- 化学 できない 人 特徴｜表示1｜CTR 0.00%｜順位2.0
- 化学 物理 向き不向き｜表示1｜CTR 0.00%｜順位1.0
- 化学 難しい｜表示1｜CTR 0.00%｜順位2.0
- 化学難しい｜表示1｜CTR 0.00%｜順位2.0
- 数学 むずい｜表示1｜CTR 0.00%｜順位3.0
- 有機化学 わからない｜表示1｜CTR 0.00%｜順位4.0
- 物理 できない なぜ｜表示1｜CTR 0.00%｜順位10.0
- 物理 なぜ難しい｜表示1｜CTR 0.00%｜順位18.0
- 物理 理科｜表示1｜CTR 0.00%｜順位1.0
- 物理基礎 難しい単元｜表示1｜CTR 0.00%｜順位3.0
- 物理難化｜表示1｜CTR 0.00%｜順位3.0
- 科学 難しい｜表示1｜CTR 0.00%｜順位8.0
【参考：代表語（自動抽出）】物理化学
【出力（必ずこの順）】
1) 本文の要約（想定読者・悩み・解決）
2) 検索意図の整理（主要クエリから2〜3パターン）
3) 不一致の指摘（タイトル/メタ/H1/冒頭のどこがズレているか）
4) 修正方針（“どの意図に寄せるか”を1つに決める）
5) 修正案（すべてコードブロック）
   - タイトル案3つ（全角35字前後＋56字以上の網羅型を1つ）
   - メタ案3つ（全角90字前後）
   - H1案2つ
   - 冒頭120字（2案：&lt;p&gt;で開始）
【禁則ワード（シート連動）】
以下の【禁則ワード】は、タイトル/メタ/導入文/見出し/本文のいずれにも原則使用しないでください。
言い換えが必要な場合は、自然な日本語に置換してください。
【禁則ワード】
- 崩れ
- 型
- 迷い
- 保留
- 固定
- 手順
- 立て直
- 最短
- 結論だけ
- 乱れ
- 三点確認
- 内部リンク
- 導線
- 設計
- 刺
- まず結論
- 整え
- 押し付けない案内
- 統一
- 次の一手
- 失点
- 確定
- サブコラム
- 30秒
- 1分
- CV
- 網羅
【本文】
```html
&lt;p&gt;&amp;nbsp;&lt;/p&gt;
&lt;p&gt;&lt;img fetchpriority="high" decoding="async" class="alignleft size-medium wp-image-1020" src="https://juku-escot.com/wp-content/uploads/2019/12/苦手にならない勉強法-300x169.jpg" alt="物理や化学に苦手意識を持たない勉強法" width="300" height="169" srcset="https://juku-escot.com/wp-content/uploads/2019/12/苦手にならない勉強法-300x169.jpg 300w, https://juku-escot.com/wp-content/uploads/2019/12/苦手にならない勉強法-1024x576.jpg 1024w, https://juku-escot.com/wp-content/uploads/2019/12/苦手にならない勉強法-768x432.jpg 768w, https://juku-escot.com/wp-content/uploads/2019/12/苦手にならない勉強法-320x180.jpg 320w, https://juku-escot.com/wp-content/uploads/2019/12/苦手にならない勉強法.jpg 1280w" sizes="(max-width: 300px) 100vw, 300px" /&gt;&lt;/p&gt;
&lt;p&gt;物理や化学に対して&lt;strong&gt;「難しそう」「よく分からないから嫌い」&lt;/strong&gt;という苦手意識を持ってしまう中高生は少なくありません。しかし、ポイントを押さえた勉強法を身につければ、物理や化学は決して特別な科目ではなく、むしろ&lt;strong&gt;理解が積み上がるほど得点源になりやすい科目&lt;/strong&gt;です。&lt;/p&gt;
&lt;p&gt;このページでは、物理・化学を嫌いにならないための勉強法を、&lt;strong&gt;全体像 → 暗記 → 活用 → 反復&lt;/strong&gt;という流れで整理して解説します。&lt;/p&gt;
&lt;p&gt;勉強そのものの土台については、まず次のコラムも確認しておきましょう。&lt;/p&gt;
&lt;ul&gt;
&lt;li&gt;&lt;strong&gt;&lt;a href="https://juku-escot.com/column/yokunaibenkyouhou/" target="_blank" rel="noopener"&gt;中学生が陥りやすい「よくない」勉強法&lt;/a&gt;&lt;/strong&gt;&lt;/li&gt;
&lt;li&gt;計画の立て方は『&lt;strong&gt;&lt;a href="https://juku-escot.com/column/butsurikagaku/" target="_blank" rel="noopener"&gt;中高一貫校に通う生徒のための勉強計画の立て方&lt;/a&gt;&lt;/strong&gt;』も参考にしましょう。&lt;/li&gt;
&lt;/ul&gt;
&lt;h2&gt;物理・化学が「苦手」になってしまう理由&lt;/h2&gt;
&lt;p&gt;物理や化学を苦手と感じる生徒さんの多くに、次のような共通点があります。&lt;/p&gt;
&lt;ul&gt;
&lt;li&gt;いきなり細かい用語や公式から覚え始めてしまい、&lt;strong&gt;全体像が見えていない&lt;/strong&gt;&lt;/li&gt;
&lt;li&gt;単位や基本用語が曖昧なまま進んでしまい、&lt;strong&gt;問題文の意味そのものが分からない&lt;/strong&gt;&lt;/li&gt;
&lt;li&gt;公式を「丸暗記」で済ませてしまい、&lt;strong&gt;どの場面で使うべきか判断できない&lt;/strong&gt;&lt;/li&gt;
&lt;li&gt;一度解いた問題を解きっぱなしにしてしまい、&lt;strong&gt;反復不足で定着しない&lt;/strong&gt;&lt;/li&gt;
&lt;/ul&gt;
&lt;p&gt;こうした状態が続くと、&lt;/p&gt;
&lt;ul&gt;
&lt;li&gt;「そもそも何の話をしているのか分からない」&lt;/li&gt;
&lt;li&gt;「問題文を読んでもイメージが浮かばない」&lt;/li&gt;
&lt;/ul&gt;
&lt;p&gt;という感覚になり、物理や化学そのものに苦手意識を持ってしまいます。&lt;/p&gt;
&lt;p&gt;ここからは、その苦手意識を和らげ、&lt;strong&gt;物理・化学を得意分野に変えていくための具体的な勉強法&lt;/strong&gt;を順番に見ていきましょう。&lt;/p&gt;
&lt;h2&gt;物理・化学に苦手意識を持たないための勉強法&lt;/h2&gt;
&lt;h3&gt;① 全体のイメージをつかむ&lt;/h3&gt;
&lt;p&gt;化学も物理も、いきなり細かい単元ごとに暗記するのではなく、まずは&lt;strong&gt;全体としてのイメージをとらえる&lt;/strong&gt;ことが大切です。&lt;/p&gt;
&lt;ul&gt;
&lt;li&gt;最初は&lt;strong&gt;ひとつの教材にしぼって&lt;/strong&gt;読み進める&lt;/li&gt;
&lt;li&gt;&lt;strong&gt;じっくり精読するのではなく、まずはざっと通読&lt;/strong&gt;して大まかな流れをつかむ&lt;/li&gt;
&lt;li&gt;分からないポイントがあっても、この段階では&lt;strong&gt;「とりあえず読む」ことを習慣化&lt;/strong&gt;する&lt;/li&gt;
&lt;/ul&gt;
&lt;p&gt;何度も繰り返し読むうちに、次第に「この単元はこういう話をしている」という骨組みが見えてきます。教材を読んだ後は、&lt;/p&gt;
&lt;ul&gt;
&lt;li&gt;そこで説明されていた現象を&lt;strong&gt;頭の中で想像してみる&lt;/strong&gt;&lt;/li&gt;
&lt;li&gt;図やイメージが&lt;strong&gt;スッと浮かぶかどうか&lt;/strong&gt;を意識する&lt;/li&gt;
&lt;/ul&gt;
&lt;p&gt;ようにしましょう。&lt;/p&gt;
&lt;p&gt;全体像がなんとなくイメージできるようになったら、&lt;/p&gt;
&lt;ul&gt;
&lt;li&gt;分野ごと（力学・電気・物質の状態・化学反応…）&lt;/li&gt;
&lt;li&gt;さらに細かい単元ごと&lt;/li&gt;
&lt;/ul&gt;
&lt;p&gt;というように、少しずつ細部の理解へと進んでいくと、身構えすぎずに知識が定着していきます。&lt;/p&gt;
&lt;h3&gt;② 基礎知識（とくに単位）をしっかり暗記する&lt;/h3&gt;
&lt;p&gt;物理・化学では、&lt;strong&gt;基礎知識をどれだけきちんと暗記し、意味を理解しているか&lt;/strong&gt;がカギになります。中でも最優先は&lt;strong&gt;単位&lt;/strong&gt;です。&lt;/p&gt;
&lt;ul&gt;
&lt;li&gt;密度・圧力・熱量など、物理量ごとの&lt;strong&gt;単位と意味&lt;/strong&gt;&lt;/li&gt;
&lt;li&gt;化学では、&lt;strong&gt;周期表・元素記号・価数・物質量（mol）&lt;/strong&gt;などの基本事項&lt;/li&gt;
&lt;/ul&gt;
&lt;p&gt;単位が分かると、&lt;/p&gt;
&lt;ul&gt;
&lt;li&gt;「この問題は何と何の関係を聞いているのか」&lt;/li&gt;
&lt;li&gt;「求めるべき量はどの公式で表されるのか」&lt;/li&gt;
&lt;/ul&gt;
&lt;p&gt;が見えやすくなり、問題の意味を理解できるようになります。逆に、単位を理解しないままでは、問題を読むことすら難しくなってしまいます。&lt;/p&gt;
&lt;p&gt;暗記方法については、&lt;/p&gt;
&lt;blockquote&gt;&lt;p&gt;『&lt;strong&gt;&lt;a href="https://juku-escot.com/column/anki/" target="_blank" rel="noopener"&gt;定期試験前にまとめて暗記する方法&lt;/a&gt;&lt;/strong&gt;』&lt;/p&gt;&lt;/blockquote&gt;
&lt;p&gt;も参考にしながら、自分に合った方法で進めてみてください。&lt;/p&gt;
&lt;p&gt;&lt;span style="color: #ff0000;"&gt;まずは基礎的な知識と単位・用語を「正しく暗記」すること&lt;/span&gt;が、その後の応用力にも直結します。&lt;/p&gt;
&lt;h3&gt;③ 公式を「正しく使える」レベルまで理解する&lt;/h3&gt;
&lt;p&gt;全体像と基礎知識がある程度おさえられたら、次は&lt;strong&gt;公式の理解と活用&lt;/strong&gt;です。&lt;/p&gt;
&lt;p&gt;ここで重要なのは、&lt;/p&gt;
&lt;ul&gt;
&lt;li&gt;&lt;strong&gt;公式をただ丸暗記しない&lt;/strong&gt;&lt;/li&gt;
&lt;li&gt;その公式が&lt;strong&gt;何を表しているのか&lt;/strong&gt;&lt;/li&gt;
&lt;li&gt;&lt;strong&gt;どんな場面で使う公式なのか&lt;/strong&gt;&lt;/li&gt;
&lt;/ul&gt;
&lt;p&gt;をセットで理解することです。&lt;/p&gt;
&lt;p&gt;公式を覚えただけで、使いどころが分からない状態では意味がありません。例えば、&lt;/p&gt;
&lt;ul&gt;
&lt;li&gt;力学なら「力・質量・加速度」の関係を図やイメージで理解する&lt;/li&gt;
&lt;li&gt;化学なら「濃度」「物質量」「質量」の関係を&lt;strong&gt;実際の計算例&lt;/strong&gt;とセットで学ぶ&lt;/li&gt;
&lt;/ul&gt;
&lt;p&gt;といったように、&lt;span style="color: #ff0000;"&gt;公式の導き方や意味を正しく理解&lt;/span&gt;し、&lt;span style="color: #0000ff;"&gt;問題の中で活用できるレベルになるまで演習&lt;/span&gt;を重ねていきましょう。&lt;/p&gt;
&lt;h3&gt;④ 反復練習で知識と解法を定着させる&lt;/h3&gt;
&lt;p&gt;基礎を覚え、公式の意味も分かってきたら、いよいよ&lt;strong&gt;問題演習&lt;/strong&gt;です。ここで意識したい流れは次の通りです。&lt;/p&gt;
&lt;ol&gt;
&lt;li&gt;まずは&lt;strong&gt;解ける問題だけを一通り解く&lt;/strong&gt;（分からない問題は一旦飛ばす）&lt;/li&gt;
&lt;li&gt;解けなかった問題について、&lt;strong&gt;どこが原因だったのかを分析&lt;/strong&gt;する
&lt;ul&gt;
&lt;li&gt;そもそも使うべき公式を思い出せなかったのか&lt;/li&gt;
&lt;li&gt;単位や基礎知識が曖昧だったのか&lt;/li&gt;
&lt;li&gt;計算ミスだったのか&lt;/li&gt;
&lt;/ul&gt;
&lt;/li&gt;
&lt;li&gt;&lt;strong&gt;解説を隅から隅までじっくり読む&lt;/strong&gt;&lt;/li&gt;
&lt;li&gt;必要であれば教科書・参考書に戻って&lt;strong&gt;該当部分を復習&lt;/strong&gt;する&lt;/li&gt;
&lt;li&gt;原因を補ったうえで、&lt;strong&gt;同じ問題をもう一度解く&lt;/strong&gt;&lt;/li&gt;
&lt;/ol&gt;
&lt;p&gt;このように、&lt;/p&gt;
&lt;p&gt;&lt;strong&gt;「間違えた問題を解く → 解説を読む → 足りない知識を補う → 再度解く」&lt;/strong&gt;&lt;/p&gt;
&lt;p&gt;というサイクルを何度も繰り返すことで、徐々に&lt;/p&gt;
&lt;ul&gt;
&lt;li&gt;問題に対する&lt;strong&gt;アプローチの仕方&lt;/strong&gt;&lt;/li&gt;
&lt;li&gt;使うべき&lt;strong&gt;公式の選び方&lt;/strong&gt;&lt;/li&gt;
&lt;/ul&gt;
&lt;p&gt;が自然と身についてきます。&lt;/p&gt;
&lt;p&gt;一度すべての問題を解き終えた後も、&lt;/p&gt;
&lt;ul&gt;
&lt;li&gt;時間をおいて&lt;strong&gt;もう一度最初から解き直す&lt;/strong&gt;&lt;/li&gt;
&lt;li&gt;特に苦手だった単元は&lt;strong&gt;重点的に二周目・三周目&lt;/strong&gt;を行う&lt;/li&gt;
&lt;/ul&gt;
&lt;p&gt;といった反復練習を行うことで、知識と解法がしっかりと定着していきます。&lt;/p&gt;
&lt;h2&gt;当塾での取り組み：物理・化学の苦手克服を完全１対１でサポート&lt;/h2&gt;
&lt;p&gt;当塾では、完全１対１の個別指導で、生徒さん一人ひとりの状況や目標に合わせた授業を行っています。&lt;/p&gt;
&lt;ul&gt;
&lt;li&gt;&lt;strong&gt;完全オーダーメイドの授業&lt;/strong&gt;については、&lt;strong&gt;&lt;a href="https://juku-escot.com/school/" target="_blank" rel="noopener"&gt;コチラ&lt;/a&gt;&lt;/strong&gt;をご覧ください。&lt;/li&gt;
&lt;li&gt;教室と同様の授業を&lt;strong&gt;&lt;a href="https://juku-escot.com/online/" target="_blank" rel="noopener"&gt;オンライン&lt;/a&gt;&lt;/strong&gt;でも受講可能です。&lt;/li&gt;
&lt;/ul&gt;
&lt;p&gt;『&lt;a href="https://juku-escot.com/column/onlinejuku/" target="_blank" rel="noopener"&gt;中高一貫校向けのオンライン塾とは&lt;/a&gt;』でも紹介している通り、&lt;/p&gt;
&lt;ul&gt;
&lt;li&gt;通塾の必要がなく、&lt;strong&gt;勉強し慣れた環境&lt;/strong&gt;で受講できる&lt;/li&gt;
&lt;li&gt;部活や学校行事に合わせた&lt;strong&gt;柔軟な時間設定&lt;/strong&gt;が可能&lt;/li&gt;
&lt;li&gt;物理・化学の苦手単元に絞った&lt;strong&gt;集中的なフォロー&lt;/strong&gt;ができる&lt;/li&gt;
&lt;/ul&gt;
&lt;p&gt;といったメリットがあります。物理や化学に強い不安がある場合でも、１対１で丁寧に確認しながら学習を進めることで、少しずつ自信を取り戻すことができます。&lt;/p&gt;
&lt;h2&gt;まとめ：物理・化学は「全体 → 基礎 → 活用 → 反復」で得意科目に変えられる&lt;/h2&gt;
&lt;p&gt;最後に、本記事の内容を整理します。&lt;/p&gt;
&lt;ul&gt;
&lt;li&gt;物理・化学は、最初から細部にこだわりすぎず、&lt;strong&gt;まずは全体のイメージをつかむこと&lt;/strong&gt;が大事&lt;/li&gt;
&lt;li&gt;単位や周期表などの&lt;strong&gt;基礎知識を正しく暗記&lt;/strong&gt;することで、問題文の意味が理解しやすくなる&lt;/li&gt;
&lt;li&gt;公式は丸暗記ではなく、&lt;strong&gt;意味と使いどころを理解&lt;/strong&gt;して、問題の中で使えるようにする&lt;/li&gt;
&lt;li&gt;&lt;strong&gt;反復練習&lt;/strong&gt;によって、「解き方のパターン」と「公式の選び方」が自然と身につく&lt;/li&gt;
&lt;li&gt;苦手意識が強い場合は、&lt;strong&gt;１対１の個別指導やオンライン授業&lt;/strong&gt;を活用することで効率よく克服できる&lt;/li&gt;
&lt;/ul&gt;
&lt;p&gt;物理や化学は、難しく考えすぎてしまうと一気にハードルが高く感じられますが、&lt;strong&gt;「とりあえず全体を読む」「基礎を覚える」「公式を使ってみる」「何度もくり返す」&lt;/strong&gt;という流れを大切にすれば、必ず手応えを感じられるようになります。&lt;/p&gt;
&lt;p&gt;解けない問題や分からない部分があっても、焦らずに一つひとつ丁寧に積み重ねていきましょう。物理や化学は、正しいステップで取り組めば&lt;strong&gt;必ず味方になってくれる科目&lt;/strong&gt;です。&lt;/p&gt;
&lt;div class="alert alert-primary p-3 mt-4" role="alert"&gt;
&lt;p class="mb-2"&gt;&lt;strong&gt;理系科目の「暗記頼み」を放置すれば、難関校合格は不可能です。&lt;/strong&gt;&lt;/p&gt;
&lt;p class="mb-1"&gt;本質を無視した解法が固定化されると、記述での致命的な減点を防げず、最終的な合計点に跳ね返る悲惨な結果を招きます。&lt;/p&gt;
&lt;p class="mb-3"&gt;理科の難問で失点を繰り返す原因は、一重に要素分解の不一致にあります。&lt;/p&gt;
&lt;div class="d-grid gap-2"&gt;&lt;a class="btn btn-primary btn-lg" href="https://juku-escot.com/onepoint/"&gt;理系科目を論理で制する「思考の型」を習得する&lt;/a&gt;&lt;br /&gt;
&lt;a class="btn btn-outline-primary btn-lg" href="https://juku-escot.com/examination/"&gt;志望校合格へ導く具体的試験対策を確認する&lt;/a&gt;&lt;/div&gt;
&lt;hr class="my-3" /&gt;
&lt;div class="d-flex flex-column gap-1"&gt;&lt;a href="https://juku-escot.com/school/"&gt;ESCOTの指導全体像を見る&lt;/a&gt;&lt;br /&gt;
&lt;a href="https://juku-escot.com/onepoint/"&gt;ワンポイント指導の考え方&lt;/a&gt;&lt;br /&gt;
&lt;a href="https://juku-escot.com/examination/"&gt;試験・受験対策の整理&lt;/a&gt;&lt;br /&gt;
&lt;a href="https://juku-escot.com/inquiry/"&gt;体験授業・個別相談の予約フォーム&lt;/a&gt;&lt;/div&gt;
&lt;/div&gt;
```
</t>
  </si>
  <si>
    <t xml:space="preserve">以下のページは「スニペット整合性」（本文と title/meta/H1/冒頭文）が弱い可能性があります。
まず【本文】を確認し、想定読者・悩み・解決範囲を把握してください。
そのうえで、GSCの主要クエリ（表示回数上位）を根拠に、
「検索意図に対して、タイトル/メタ/H1/冒頭120字がズレている点」を特定し、
ズレを解消するための修正案（タイトル/メタ/H1/冒頭）を提示してください。
※本文の“大改修”は前提にしません（必要なら追記ブロックは最大1つまで）。
【URL】https://natsui-sansu-juku.com/column/nichinouken/
【ページ分類】MC
【ページ分類の略語（このプロンプト内の定義）】
TP = トップページ（ホーム/サイトの入口）
SP = サービスページ（講座・コース・申込導線）
MC = メインコラム（コラム/解説/勉強法など集客記事）
SC = サブコラム（MCやSPを補強するための補助コラム※サイト定義に合わせて判断）
NW = ニュース/お知らせ（運用上は改善対象外として除外）
ST = 企業情報等のSEO対策を行わないこ固定ページ（運用上は改善対象外として除外）
- / 空欄 / 未分類 = 未分類（このスクリプトでは改善対象外として除外）
※未分類（空欄 / "-" / "未分類"）は作業対象に含めません。
【現状（スニペット要素）】
- タイトル：中学受験算数 日能研 過去問傾向と得点力を上げる解法ポイント
- メタ：日能研は、中学受験を目指すご家庭にとって、四谷大塚と並ぶ代表的な大手進学塾の一つです。長い歴史と豊富な情報量・
- H1：日能研対策
- 冒頭120字：日能研は、中学受験を目指すご家庭にとって、四谷大塚と並ぶ代表的な大手進学塾の一つです。長い歴史と豊富な情報量・指導ノウハウを背景に、多様な学力層の生徒に対応できるカリキュラムを提供しています。 日能研を含む主要塾（SAPIX・早稲アカ・四谷
【GSC主要クエリ（表示回数上位50件）】
- 日能研 宿題の量｜表示96｜CTR 0.00%｜順位10.9
- 日能研 特徴｜表示57｜CTR 0.00%｜順位5.6
- 日能研とは｜表示16｜CTR 0.00%｜順位6.2
- 日能研 過去 問 データベース｜表示11｜CTR 0.00%｜順位7.7
- 日能研｜表示8｜CTR 12.50%｜順位2.5
- 日能研 対応 塾｜表示7｜CTR 0.00%｜順位37.7
- 日能研 とは｜表示5｜CTR 0.00%｜順位6.0
- 日能研 口コミ｜表示4｜CTR 0.00%｜順位1.0
- に日能研｜表示3｜CTR 0.00%｜順位16.7
- 日能研 四谷大塚 違い｜表示3｜CTR 0.00%｜順位1.0
- 日能研 評判｜表示3｜CTR 0.00%｜順位1.0
- 日能研 テキスト わかりにくい｜表示2｜CTR 50.00%｜順位36.0
- 四谷大塚 日能研｜表示2｜CTR 0.00%｜順位1.0
- 日能研 算数 テキスト｜表示2｜CTR 0.00%｜順位9.5
- 中学への算数｜表示1｜CTR 0.00%｜順位4.0
- 日能研 テキスト｜表示1｜CTR 0.00%｜順位5.0
- 日能研 公立中高一貫｜表示1｜CTR 0.00%｜順位1.0
- 日能研 公立中高一貫校対策講座｜表示1｜CTR 0.00%｜順位4.0
- 日能研 口コミ 評判｜表示1｜CTR 0.00%｜順位1.0
- 日能研 合宿｜表示1｜CTR 0.00%｜順位31.0
- 日能研 塾｜表示1｜CTR 0.00%｜順位74.0
- 日能研 宿題 やり方｜表示1｜CTR 0.00%｜順位37.0
- 日能研 幼児教室｜表示1｜CTR 0.00%｜順位1.0
- 日能研 無駄が多い｜表示1｜CTR 0.00%｜順位1.0
- 日能研 読み方｜表示1｜CTR 0.00%｜順位11.0
- 日能研 進度｜表示1｜CTR 0.00%｜順位8.0
- 日能研と四谷大塚｜表示1｜CTR 0.00%｜順位1.0
- 日能研口コミ｜表示1｜CTR 0.00%｜順位1.0
- 能研とは｜表示1｜CTR 0.00%｜順位12.0
【参考：代表語（自動抽出）】宿題の量
【出力（必ずこの順）】
1) 本文の要約（想定読者・悩み・解決）
2) 検索意図の整理（主要クエリから2〜3パターン）
3) 不一致の指摘（タイトル/メタ/H1/冒頭のどこがズレているか）
4) 修正方針（“どの意図に寄せるか”を1つに決める）
5) 修正案（すべてコードブロック）
   - タイトル案3つ（全角35字前後＋56字以上の網羅型を1つ）
   - メタ案3つ（全角90字前後）
   - H1案2つ
   - 冒頭120字（2案：&lt;p&gt;で開始）
【禁則ワード（シート連動）】
以下の【禁則ワード】は、タイトル/メタ/導入文/見出し/本文のいずれにも原則使用しないでください。
言い換えが必要な場合は、自然な日本語に置換してください。
【禁則ワード】
- 崩れ
- 型
- 迷い
- 保留
- 固定
- 手順
- 立て直
- 最短
- 結論だけ
- 乱れ
- 三点確認
- 内部リンク
- 導線
- 設計
- 刺
- まず結論
- 整え
- 押し付けない案内
- 統一
- 次の一手
- 失点
- 確定
- サブコラム
- 30秒
- 1分
- CV
- 網羅
【本文】
```html
&lt;p&gt;&lt;img fetchpriority="high" decoding="async" class="alignnone size-medium wp-image-31810" src="https://natsui-sansu-juku.com/wp-content/uploads/2023/09/日能研対策-1-300x169.jpg" sizes="(max-width: 300px) 100vw, 300px" srcset="https://natsui-sansu-juku.com/wp-content/uploads/2023/09/日能研対策-1-300x169.jpg 300w, https://natsui-sansu-juku.com/wp-content/uploads/2023/09/日能研対策-1-1024x576.jpg 1024w, https://natsui-sansu-juku.com/wp-content/uploads/2023/09/日能研対策-1-768x432.jpg 768w, https://natsui-sansu-juku.com/wp-content/uploads/2023/09/日能研対策-1-320x180.jpg 320w, https://natsui-sansu-juku.com/wp-content/uploads/2023/09/日能研対策-1.jpg 1280w" alt="日能研対策のイメージ画像" width="300" height="169" /&gt;&lt;/p&gt;
&lt;p&gt;日能研は、中学受験を目指すご家庭にとって、四谷大塚と並ぶ代表的な大手進学塾の一つです。長い歴史と豊富な情報量・指導ノウハウを背景に、多様な学力層の生徒に対応できるカリキュラムを提供しています。&lt;/p&gt;
&lt;p&gt;日能研を含む主要塾（SAPIX・早稲アカ・四谷大塚）ごとの算数対策の全体像は、&lt;a href="https://natsui-sansu-juku.com/column/hub-juku/"&gt;日能研・SAPIX・早稲アカ・四谷大塚｜塾別の算数対策（全体像はこちら）&lt;/a&gt;に整理しています。&lt;/p&gt;
&lt;p&gt;一方で、実際に日能研に通う生徒さんには、教材量や宿題負担、過去問・新傾向問題への対応など、特有の悩みや課題も見られます。このページでは、日能研の特徴と強みを整理したうえで、日能研生が抱えやすい問題点と、当塾での具体的な対策についてご紹介します。&lt;/p&gt;
&lt;p style="margin: 12px 0 0; padding: 10px 12px; border-left: 4px solid #16a34a; background: rgba(22,163,74,.06); border-radius: 10px; color: #111827; line-height: 1.7;"&gt;もし「外部の力を使うべきか迷っている」段階なら、先に &lt;a style="color: #0f7a35; font-weight: 900; text-decoration: none; border-bottom: 2px solid rgba(22,163,74,.35);" href="https://natsui-sansu-juku.com/column/kobetsu_mayoi_judge/"&gt;判断材料（整理ページ）&lt;/a&gt; を見てから戻ってきても大丈夫です。&lt;/p&gt;
&lt;h2&gt;日能研とはどのような塾なのか&lt;/h2&gt;
&lt;p&gt;日能研は、四谷大塚と並ぶ長い歴史と規模を誇る大手教育機関です。数十年にわたる指導の中で蓄積された情報と教育ノウハウは非常に豊富で、その経験値が&lt;strong&gt;多様な生徒の学力に対応できるカリキュラム&lt;/strong&gt;へと活かされています。生徒の学力レベルに合わせて授業が展開される点が、日能研の大きな特徴です。&lt;/p&gt;
&lt;p&gt;また、日能研は特に中学受験を目指す５年生など、比較的若い学年の生徒にとって&lt;strong&gt;入塾しやすい塾&lt;/strong&gt;としても知られています。長年の教育活動で培われた「子どもたちの将来を支援する」という強い使命感のもと、生徒たちが将来の学習に備えるための&lt;strong&gt;確かな学習基盤づくり&lt;/strong&gt;に力を入れています。&lt;/p&gt;
&lt;p&gt;一方で、日能研に通う生徒にもさまざまな課題が存在します。それらを理解し、適切に対策することが、学習の成功には不可欠です。&lt;/p&gt;
&lt;h3&gt;日能研の主な特徴・強み&lt;/h3&gt;
&lt;ul&gt;
&lt;li&gt;&lt;strong&gt;長い歴史と実績&lt;/strong&gt;：長年の指導経験から得られた教育ノウハウと信頼性は、多くの保護者から高く評価されています。&lt;/li&gt;
&lt;li&gt;&lt;strong&gt;多様性に富んだカリキュラム&lt;/strong&gt;：生徒の学力に合わせたプログラムを提供し、個々の成長に寄り添う指導が行われています。&lt;/li&gt;
&lt;li&gt;&lt;strong&gt;若い学年への手厚いサポート&lt;/strong&gt;：特に５年生などの初期段階での入塾を歓迎し、学習基盤づくりを重視しています。&lt;/li&gt;
&lt;/ul&gt;
&lt;p&gt;日能研の強みや特徴を理解することで、保護者や生徒はこの塾の良さをより活かしやすくなります。同時に、生徒が直面する課題にも目を向け、それを乗り越えるための具体的な戦略を立てることが、学習の成功へ向けた大切な一歩となります。&lt;/p&gt;
&lt;p&gt;※日能研についての詳細は&lt;a href="https://natsui-sansu-juku.com/nichinoken-2/"&gt;コチラ&lt;/a&gt;！&lt;/p&gt;
&lt;h2&gt;日能研生徒が抱えやすい問題点&lt;/h2&gt;
&lt;p&gt;ここからは、実際に日能研に通う生徒さんが抱えやすい典型的な３つのケースと、それに対して当塾がどのようなサポートを行っているかをご紹介します。&lt;/p&gt;
&lt;h3&gt;ケース１：テキスト（本）の増加と宿題の負担&lt;/h3&gt;
&lt;p&gt;&lt;strong&gt;【問題点】&lt;/strong&gt;&lt;/p&gt;
&lt;p&gt;SAPIXではプリント主体で教材が提供されますが、日能研では&lt;strong&gt;テキスト（本）形式で教材が配布&lt;/strong&gt;されます。これらのテキストは内容がまとまっている一方で、&lt;/p&gt;
&lt;ul&gt;
&lt;li&gt;複数種類のテキストが配布され、本の数が増える&lt;/li&gt;
&lt;li&gt;１週間あたりの宿題量が多く、時間がかかりやすい&lt;/li&gt;
&lt;/ul&gt;
&lt;p&gt;といった特徴があります。他塾と比較すると、宿題の量が多めに設定されていることも多く、&lt;/p&gt;
&lt;ul&gt;
&lt;li&gt;「どこから手をつければ良いのかわからない」&lt;/li&gt;
&lt;li&gt;「全部やろうとしても時間が足りない」&lt;/li&gt;
&lt;/ul&gt;
&lt;p&gt;といったストレスにつながるケースも少なくありません。&lt;/p&gt;
&lt;p&gt;&lt;strong&gt;【当塾で行っている対策法】&lt;/strong&gt;&lt;/p&gt;
&lt;p&gt;当塾では、生徒が学習内容を効果的にカバーできるよう、日能研のテキストや宿題をそのまま丸ごとやらせるのではなく、&lt;/p&gt;
&lt;ul&gt;
&lt;li&gt;&lt;span style="color: #ff0000;"&gt;学習の要点が身につくように問題を厳選して出題&lt;/span&gt;する&lt;/li&gt;
&lt;li&gt;必要な問題を&lt;span style="color: #ff0000;"&gt;宿題プリントに組み込んで提供&lt;/span&gt;し、「やるべき問題」を明確にする&lt;/li&gt;
&lt;/ul&gt;
&lt;p&gt;といった形で、負担を抑えつつ、力がつく宿題設計を行っています。&lt;/p&gt;
&lt;p&gt;さらに、&lt;span style="color: #0000ff;"&gt;生徒の学習データをデータベース化し、どの問題につまずいたかを把握&lt;/span&gt;しています。これにより、&lt;/p&gt;
&lt;ul&gt;
&lt;li&gt;苦手な問題だけを素早く特定して解説する&lt;/li&gt;
&lt;li&gt;必要な問題をピンポイントで呼び出し、授業内で再演習する&lt;/li&gt;
&lt;/ul&gt;
&lt;p&gt;ことが可能になり、&lt;span style="color: #ff0000;"&gt;学習の効率性を大きく向上&lt;/span&gt;させています。&lt;/p&gt;
&lt;h3&gt;ケース２：過去問に対する理解が不足&lt;/h3&gt;
&lt;p&gt;&lt;strong&gt;【問題点】&lt;/strong&gt;&lt;/p&gt;
&lt;p&gt;日能研は、生徒の学力レベルに合わせたカリキュラムを提供していますが、その一方で、&lt;/p&gt;
&lt;ul&gt;
&lt;li&gt;授業進度を生徒の理解度に合わせることで、進行がゆっくりになりやすい&lt;/li&gt;
&lt;li&gt;その結果、&lt;strong&gt;志望校の入試に必要な過去問を十分にカバーできない&lt;/strong&gt;ことがある&lt;/li&gt;
&lt;/ul&gt;
&lt;p&gt;といった課題も生じます。特に、志望校が難関校である場合、日能研の授業だけでは「過去問演習量」と「質の高い解説」が不足しがちになるケースがあります。&lt;/p&gt;
&lt;p&gt;&lt;strong&gt;【当塾で行っている対策法】&lt;/strong&gt;&lt;/p&gt;
&lt;p&gt;当塾では、授業内で十分に理解できなかった問題や、塾内で解説がなかった問題に対して、&lt;/p&gt;
&lt;ul&gt;
&lt;li&gt;&lt;span style="color: #ff0000;"&gt;専用の解説動画を制作・提供&lt;/span&gt;し、自宅でも繰り返し視聴できるようにする&lt;/li&gt;
&lt;li&gt;&lt;span style="color: #0000ff;"&gt;必要に応じて指導時間内で１問ずつ丁寧に解説&lt;/span&gt;する&lt;/li&gt;
&lt;/ul&gt;
&lt;p&gt;ことで、&lt;span style="color: #ff0000;"&gt;授業でカバーされなかった問題にも十分に対応&lt;/span&gt;できるようにしています。&lt;/p&gt;
&lt;p&gt;特に過去問は、「一度解いて終わり」ではなく、&lt;/p&gt;
&lt;ul&gt;
&lt;li&gt;なぜその解法を選ぶのか&lt;/li&gt;
&lt;li&gt;どの部分が日能研のテキスト内容とつながっているか&lt;/li&gt;
&lt;/ul&gt;
&lt;p&gt;といった&lt;strong&gt;「解き方の背景」まで理解することが大切です。当塾では、こうした点を意識した解説を行い、生徒が過去問に対する理解をより深められるようサポートしています。&lt;/strong&gt;&lt;/p&gt;
&lt;h3&gt;ケース３：新傾向問題への対応不足&lt;/h3&gt;
&lt;p&gt;&lt;strong&gt;【問題点】&lt;/strong&gt;&lt;/p&gt;
&lt;p&gt;日能研の授業で扱われる問題は、どうしても&lt;strong&gt;数年前の入試問題や従来型の良問が中心&lt;/strong&gt;になりがちです。そのため、&lt;/p&gt;
&lt;ul&gt;
&lt;li&gt;最新の入試トレンドに即した「新傾向問題」への対応が不足しやすい&lt;/li&gt;
&lt;li&gt;複雑な設定や、複数分野をまたぐような応用問題に戸惑いやすい&lt;/li&gt;
&lt;/ul&gt;
&lt;p&gt;といったことが起こります。特に近年の入試では、「思考力・読解力・処理力」を同時に問う問題が増えており、従来のパターン演習だけでは対応しきれないケースも見られます。&lt;/p&gt;
&lt;p&gt;&lt;strong&gt;【当塾で行っている対策法】&lt;/strong&gt;&lt;/p&gt;
&lt;p&gt;新傾向問題への対応力をつけるためには、&lt;strong&gt;過去問に早めに慣れ、最新の傾向を意識した演習を行うこと&lt;/strong&gt;が重要です。当塾では、&lt;/p&gt;
&lt;ul&gt;
&lt;li&gt;&lt;span style="color: #0000ff;"&gt;宿題の中に過去問を計画的に組み込み、生徒たちに定期的に取り組んでもらう&lt;/span&gt;&lt;/li&gt;
&lt;li&gt;必要な場合は指導時間内で丁寧に解説を行い、&lt;span style="color: #ff0000;"&gt;解けなかった過去問に再度取り組む機会&lt;/span&gt;を必ず設ける&lt;/li&gt;
&lt;/ul&gt;
&lt;p&gt;といった形で、「やりっぱなし」にならない過去問指導を徹底しています。&lt;/p&gt;
&lt;p&gt;また、最新の入試傾向を踏まえたオリジナル問題も取り入れながら、&lt;span style="color: #ff0000;"&gt;生徒たちが最新の入試傾向に適応できるよう、早めの段階から適切な対策&lt;/span&gt;を行っています。&lt;/p&gt;
&lt;h2&gt;まとめ：日能研の強みを活かしつつ、弱点をしっかり補う&lt;/h2&gt;
&lt;p&gt;日能研は、&lt;/p&gt;
&lt;ul&gt;
&lt;li&gt;長い歴史と豊富な教育ノウハウ&lt;/li&gt;
&lt;li&gt;多様な学力層に対応できるカリキュラム&lt;/li&gt;
&lt;li&gt;若い学年からの学習基盤づくりに強みがある&lt;/li&gt;
&lt;/ul&gt;
&lt;p&gt;といった魅力を持つ、大手進学塾です。一方で、&lt;/p&gt;
&lt;ul&gt;
&lt;li&gt;テキスト・宿題量の多さによる負担&lt;/li&gt;
&lt;li&gt;過去問演習や新傾向問題への対応不足&lt;/li&gt;
&lt;/ul&gt;
&lt;p&gt;といった課題も存在します。&lt;/p&gt;
&lt;p&gt;これらの弱点を外部のサポートで補うことで、日能研の良さを最大限に活かしながら、志望校合格に必要な力をバランスよく伸ばしていくことが可能になります。&lt;/p&gt;
&lt;p&gt;当塾では、日能研のカリキュラムやテキストの特性を理解したうえで、&lt;/p&gt;
&lt;ul&gt;
&lt;li&gt;宿題やテキストの「取捨選択」と効率化&lt;/li&gt;
&lt;li&gt;過去問の体系的なフォロー&lt;/li&gt;
&lt;li&gt;新傾向問題への早期対応&lt;/li&gt;
&lt;/ul&gt;
&lt;p&gt;といった個別指導を行っています。日能研に通われていて「このままで大丈夫かな」とご不安をお持ちの方は、ぜひ一度ご相談ください。&lt;/p&gt;
&lt;div style="border: 1px solid rgba(22,163,74,.25); background: rgba(22,163,74,.06); border-radius: 14px; padding: 14px 14px; margin: 18px 0;"&gt;
&lt;div style="margin: 0 0 6px; font-weight: 900; color: #111827; font-size: 1.05rem; line-height: 1.4;"&gt;外部の力を使うべきか迷っている方へ&lt;/div&gt;
&lt;p style="margin: 0 0 10px; color: #6b7280; font-size: .92rem; line-height: 1.7;"&gt;※状況を整理するための判断材料です。&lt;/p&gt;
&lt;ul style="margin: 0 0 12px; padding-left: 18px; color: #111827; line-height: 1.7;"&gt;
&lt;li style="margin: 0 0 6px;"&gt;授業を聴いて帰ってきたはずだが、翌日に残らない&lt;/li&gt;
&lt;li style="margin: 0 0 6px;"&gt;宿題と直しが回らず、積み残し化している&lt;/li&gt;
&lt;li style="margin: 0 0 0;"&gt;後手に回りすぎて、何から手を付けるべきか分からない&lt;/li&gt;
&lt;/ul&gt;
&lt;div style="display: flex; flex-wrap: wrap; gap: 10px;"&gt;&lt;a style="display: inline-flex; align-items: center; justify-content: center; text-decoration: none; font-weight: 900; border-radius: 12px; padding: 10px 12px; background: #16a34a; color: #ffffff;" href="https://natsui-sansu-juku.com/column/kobetsu_mayoi_judge/"&gt;&lt;br /&gt;
判断材料を見る&lt;br /&gt;
&lt;/a&gt;&lt;br /&gt;
&lt;a style="display: inline-flex; align-items: center; justify-content: center; text-decoration: none; font-weight: 900; border-radius: 12px; padding: 10px 12px; background: #ffffff; color: #0f7a35; border: 1px solid rgba(22,163,74,.55);" href="https://natsui-sansu-juku.com/inquiry/"&gt;&lt;br /&gt;
相談する&lt;br /&gt;
&lt;/a&gt;&lt;/div&gt;
&lt;/div&gt;
&lt;p&gt;&lt;a href="https://natsui-sansu-juku.com/kobetsu/"&gt;&lt;img decoding="async" class="alignnone wp-image-31744" src="https://natsui-sansu-juku.com/wp-content/uploads/2018/06/000000051196-300x38.jpg" sizes="(max-width: 1374px) 100vw, 1374px" srcset="https://natsui-sansu-juku.com/wp-content/uploads/2018/06/000000051196-300x38.jpg 300w, https://natsui-sansu-juku.com/wp-content/uploads/2018/06/000000051196.jpg 468w" alt="個別指導のご案内バナー" width="1374" height="174" /&gt;&lt;/a&gt;&lt;/p&gt;
&lt;p&gt;&lt;!-- [ /.socialSet ] --&gt;&lt;/p&gt;
```
</t>
  </si>
  <si>
    <t xml:space="preserve">以下のページは「スニペット整合性」（本文と title/meta/H1/冒頭文）が弱い可能性があります。
まず【本文】を確認し、想定読者・悩み・解決範囲を把握してください。
そのうえで、GSCの主要クエリ（表示回数上位）を根拠に、
「検索意図に対して、タイトル/メタ/H1/冒頭120字がズレている点」を特定し、
ズレを解消するための修正案（タイトル/メタ/H1/冒頭）を提示してください。
※本文の“大改修”は前提にしません（必要なら追記ブロックは最大1つまで）。
【URL】https://rika-quest.com/column/photosynthesis/
【ページ分類】MC
【ページ分類の略語（このプロンプト内の定義）】
TP = トップページ（ホーム/サイトの入口）
SP = サービスページ（講座・コース・申込導線）
MC = メインコラム（コラム/解説/勉強法など集客記事）
SC = サブコラム（MCやSPを補強するための補助コラム※サイト定義に合わせて判断）
NW = ニュース/お知らせ（運用上は改善対象外として除外）
ST = 企業情報等のSEO対策を行わないこ固定ページ（運用上は改善対象外として除外）
- / 空欄 / 未分類 = 未分類（このスクリプトでは改善対象外として除外）
※未分類（空欄 / "-" / "未分類"）は作業対象に含めません。
【現状（スニペット要素）】
- タイトル：【理科のコツ】光合成 - 中学受験 理科の個別指導 | 受験理科専門塾「しゅん吉クエスト」
- メタ：小学生理科／植物と光合成 テーマ：光合成・葉緑体・維管束 光合成のしくみを完全整理｜「二酸化炭素を吸って酸素を
- H1：【理科のコツ】光合成
- 冒頭120字：小学生理科／植物と光合成 テーマ：光合成・葉緑体・維管束 光合成のしくみを完全整理｜「二酸化炭素を吸って酸素を出す」だけじゃない本当の役割 このページでは、植物の 光合成 について、 「二酸化炭素を吸って酸素を出す」だけではない、本当のねら
【GSC主要クエリ（表示回数上位50件）】
- 光合成｜表示104｜CTR 0.00%｜順位3.6
- 植物は二酸化炭素を吸って酸素を出す｜表示86｜CTR 0.00%｜順位1.0
- 光合成に必要なもの 3つ｜表示78｜CTR 0.00%｜順位4.6
- 光合成は酸素を発生するか 田舎で3種類に分けられる｜表示70｜CTR 0.00%｜順位9.1
- 光合成が行われる場所｜表示58｜CTR 0.00%｜順位4.2
- 光合成 条件｜表示57｜CTR 0.00%｜順位1.0
- 光合成に必要な条件｜表示48｜CTR 0.00%｜順位1.6
- 光合成に必要なもの3つ｜表示44｜CTR 0.00%｜順位5.6
- 光合成について｜表示42｜CTR 0.00%｜順位1.0
- 光合成で作られる養分｜表示32｜CTR 0.00%｜順位2.1
- 光合成 養分｜表示30｜CTR 0.00%｜順位1.0
- 植物が日光を受けて 栄養分を作り出す｜表示30｜CTR 0.00%｜順位1.0
- 光合成 植物｜表示29｜CTR 0.00%｜順位4.1
- 理科 光合成｜表示28｜CTR 0.00%｜順位5.6
- 光合成の条件｜表示25｜CTR 0.00%｜順位1.0
- 光合成を行う場所｜表示25｜CTR 0.00%｜順位9.4
- 光合成 酸素を出す｜表示24｜CTR 0.00%｜順位1.0
- 光合成 何ができる｜表示21｜CTR 0.00%｜順位1.1
- 植物が光を受け 二酸化炭素と水から栄養分を作る働き｜表示20｜CTR 0.00%｜順位1.0
- 光合成 が 行 われる 場所｜表示19｜CTR 0.00%｜順位7.0
- 光合成行われる場所｜表示19｜CTR 0.00%｜順位6.5
- 光合成 小学生｜表示18｜CTR 0.00%｜順位6.8
- 光合成の仕組み 中学生｜表示17｜CTR 0.00%｜順位1.0
- 光合成 どこ｜表示16｜CTR 0.00%｜順位1.0
- 光合成が行われる部分｜表示16｜CTR 0.00%｜順位6.0
- 光合成で作られたデンプンの行方｜表示16｜CTR 0.00%｜順位1.0
- 葉で作られた養分｜表示15｜CTR 0.00%｜順位1.0
- 光合成 中学受験｜表示14｜CTR 0.00%｜順位6.6
- 光合成 必要なもの｜表示12｜CTR 0.00%｜順位9.9
- 光合成には何が必要｜表示12｜CTR 0.00%｜順位7.7
- 光合成条件｜表示12｜CTR 0.00%｜順位1.0
- デンプン 道管 師管｜表示11｜CTR 0.00%｜順位2.0
- 光合成によってできる主な養分｜表示11｜CTR 0.00%｜順位1.0
- 光合成 と は 中学｜表示10｜CTR 0.00%｜順位11.2
- 光合成 材料｜表示10｜CTR 0.00%｜順位1.0
- 光合成 行われる場所｜表示10｜CTR 0.00%｜順位6.5
- 光合成はどこで行われる｜表示10｜CTR 0.00%｜順位9.8
- 光合成とは｜表示9｜CTR 0.00%｜順位2.9
- 光合成 何を出す｜表示8｜CTR 0.00%｜順位1.0
- 光合成 中学｜表示7｜CTR 0.00%｜順位1.0
- 光合成 仕組み 中学｜表示7｜CTR 0.00%｜順位2.4
- 光合成 何が必要｜表示7｜CTR 0.00%｜順位6.6
- 光合成何が必要｜表示7｜CTR 0.00%｜順位5.0
- 植物 酸素を出す｜表示7｜CTR 0.00%｜順位1.0
- 植物がデンプンを作る働き｜表示7｜CTR 0.00%｜順位1.0
- 二酸化炭素を吸って酸素を出す｜表示6｜CTR 0.00%｜順位1.0
- 光合成植物｜表示6｜CTR 0.00%｜順位1.0
- 二酸化 炭素を吸って酸素を出す 植物｜表示5｜CTR 0.00%｜順位1.0
- 光合成 と は 中学生｜表示5｜CTR 0.00%｜順位11.6
- 光合成 について｜表示5｜CTR 0.00%｜順位1.0
【参考：代表語（自動抽出）】光合成
【出力（必ずこの順）】
1) 本文の要約（想定読者・悩み・解決）
2) 検索意図の整理（主要クエリから2〜3パターン）
3) 不一致の指摘（タイトル/メタ/H1/冒頭のどこがズレているか）
4) 修正方針（“どの意図に寄せるか”を1つに決める）
5) 修正案（すべてコードブロック）
   - タイトル案3つ（全角35字前後＋56字以上の網羅型を1つ）
   - メタ案3つ（全角90字前後）
   - H1案2つ
   - 冒頭120字（2案：&lt;p&gt;で開始）
【禁則ワード（シート連動）】
以下の【禁則ワード】は、タイトル/メタ/導入文/見出し/本文のいずれにも原則使用しないでください。
言い換えが必要な場合は、自然な日本語に置換してください。
【禁則ワード】
- 崩れ
- 型
- 迷い
- 保留
- 固定
- 手順
- 立て直
- 最短
- 結論だけ
- 乱れ
- 三点確認
- 内部リンク
- 導線
- 設計
- 刺
- まず結論
- 整え
- 押し付けない案内
- 統一
- 次の一手
- 失点
- 確定
- サブコラム
- 30秒
- 1分
- CV
- 網羅
【本文】
```html
&lt;div class="container my-4"&gt;
&lt;p&gt;&lt;!-- Hero Section --&gt;&lt;/p&gt;
&lt;div class="card shadow-lg mb-4 border-0" style="background: linear-gradient(135deg, #2e7d32, #00796b); color: #fff;"&gt;
&lt;div class="card-body p-4"&gt;
&lt;div class="d-flex flex-wrap justify-content-between align-items-center mb-2"&gt;&lt;span class="badge bg-warning text-dark mb-1" style="font-size: 0.8rem;"&gt;小学生理科／植物と光合成&lt;/span&gt;&lt;br /&gt;
&lt;span class="badge bg-light text-dark mb-1" style="font-size: 0.75rem;"&gt;テーマ：光合成・葉緑体・維管束&lt;/span&gt;&lt;/div&gt;
&lt;h1 class="card-title mb-3" style="font-size: 1.9rem; line-height: 1.5;"&gt;光合成のしくみを完全整理｜「二酸化炭素を吸って酸素を出す」だけじゃない本当の役割&lt;/h1&gt;
&lt;p class="card-text mb-2" style="font-size: 0.98rem;"&gt;このページでは、植物の&lt;strong&gt;光合成&lt;/strong&gt;について、&lt;br /&gt;
「二酸化炭素を吸って酸素を出す」だけではない、本当のねらいである&lt;br /&gt;
&lt;strong&gt;「ごはん（でんぷん）づくり」&lt;/strong&gt;を中心に整理します。&lt;/p&gt;
&lt;p class="mb-0" style="font-size: 0.9rem;"&gt;葉緑体・でんぷん・師管・道管など、テスト頻出キーワードをまとめて確認し、&lt;br /&gt;
最後の&lt;strong&gt;確認クイズ&lt;/strong&gt;で理解度をチェックしましょう。&lt;/p&gt;
&lt;p class="mt-3 mb-0" style="font-size: 0.9rem;"&gt;光合成は生物分野の中でも頻出テーマです。植物・動物を含む&lt;strong&gt;生物分野の全体像はこちら&lt;/strong&gt;：&lt;a style="color: #fff; text-decoration: underline;" href="https://rika-quest.com/column/creature/"&gt;生物分野の特徴と引っ掛かりポイント【動画解説】&lt;/a&gt;&lt;/p&gt;
&lt;/div&gt;
&lt;/div&gt;
&lt;p&gt;&lt;!-- YouTube 動画 --&gt;&lt;/p&gt;
&lt;div class="card shadow-sm mb-4 border-0"&gt;
&lt;div class="card-body p-3 p-md-4"&gt;
&lt;h2 class="h5 mb-3"&gt;動画で学ぶ：光合成のイメージをつかもう&lt;/h2&gt;
&lt;div class="ratio ratio-16x9 mb-3"&gt;&lt;iframe title="YouTube video player" src="https://www.youtube.com/embed/070kz6rqnvQ" frameborder="0" allowfullscreen="allowfullscreen"&gt;&lt;/iframe&gt;&lt;/div&gt;
&lt;p class="mb-0" style="font-size: 0.9rem;"&gt;まずは動画で&lt;strong&gt;光合成の全体像&lt;/strong&gt;をつかんでから、&lt;br /&gt;
このページのまとめ表とクイズで理解を定着させるのがおすすめです。&lt;/p&gt;
&lt;/div&gt;
&lt;/div&gt;
&lt;p&gt;&lt;!-- 導入：光合成は何をしている？ --&gt;&lt;/p&gt;
&lt;div class="card shadow-sm mb-4 border-0"&gt;
&lt;div class="card-body p-3 p-md-4"&gt;
&lt;h2 class="h4 mb-3"&gt;1. 光合成の「本当の仕事」とは？&lt;/h2&gt;
&lt;p&gt;「光合成って、&lt;strong&gt;二酸化炭素を吸って酸素を出すこと&lt;/strong&gt;でしょ？」&lt;br /&gt;
こう覚えている人は、今日から考え方をアップデートしましょう。&lt;/p&gt;
&lt;blockquote class="border-start ps-3" style="font-size: 0.95rem;"&gt;&lt;p&gt;光合成は、&lt;strong&gt;二酸化炭素と水&lt;/strong&gt;を材料にして、&lt;br /&gt;
植物が自分の&lt;strong&gt;ごはん（栄養＝でんぷん）&lt;/strong&gt;を作る化学変化である。&lt;br /&gt;
酸素は、そのときに出る&lt;strong&gt;「いらない副産物」&lt;/strong&gt;。&lt;/p&gt;&lt;/blockquote&gt;
&lt;p&gt;つまり、植物が光合成をしている理由は、&lt;br /&gt;
&lt;strong&gt;「酸素を出したいから」ではなく「ごはんを作りたいから」&lt;/strong&gt;です。&lt;/p&gt;
&lt;p class="mb-0"&gt;授業中のイメージとしては、先生が話していたように、&lt;br /&gt;
光合成で作るでんぷんを&lt;strong&gt;「チャーハン」&lt;/strong&gt;や&lt;strong&gt;「ごはん」&lt;/strong&gt;にたとえると&lt;br /&gt;
とても覚えやすくなります。&lt;/p&gt;
&lt;/div&gt;
&lt;/div&gt;
&lt;p&gt;&lt;!-- 光合成の場所と条件 --&gt;&lt;/p&gt;
&lt;div class="card shadow-sm mb-4 border-0"&gt;
&lt;div class="card-body p-3 p-md-4"&gt;
&lt;h2 class="h4 mb-3"&gt;2. 光合成が行われる場所と必要な条件&lt;/h2&gt;
&lt;div class="row align-items-center mb-3"&gt;
&lt;div class="col-md-6 mb-3 mb-md-0"&gt;&lt;img decoding="async" class="img-fluid rounded shadow-sm" src="https://rika-quest.com/wp-content/uploads/2023/03/画像8-1024x428.png" alt="光合成のイメージ図" /&gt;&lt;/div&gt;
&lt;div class="col-md-6"&gt;
&lt;h3 class="h5 mb-2"&gt;光合成が行われる場所&lt;/h3&gt;
&lt;ul&gt;
&lt;li&gt;植物の&lt;strong&gt;葉の中&lt;/strong&gt;にある&lt;strong&gt;葉緑体&lt;/strong&gt;という緑色のつぶで行われる&lt;/li&gt;
&lt;li&gt;葉緑体があるため、葉や茎の一部は&lt;strong&gt;緑色&lt;/strong&gt;に見える&lt;/li&gt;
&lt;/ul&gt;
&lt;h3 class="h5 mb-2 mt-3"&gt;光合成に必要な3つの材料&lt;/h3&gt;
&lt;ul&gt;
&lt;li&gt;&lt;strong&gt;二酸化炭素：&lt;/strong&gt;主に葉の&lt;strong&gt;気孔&lt;/strong&gt;から取り込む&lt;/li&gt;
&lt;li&gt;&lt;strong&gt;水：&lt;/strong&gt;根から吸い上げられ、道管を通って葉まで運ばれる&lt;/li&gt;
&lt;li&gt;&lt;strong&gt;光エネルギー：&lt;/strong&gt;太陽の光（日光）を利用する&lt;/li&gt;
&lt;/ul&gt;
&lt;/div&gt;
&lt;/div&gt;
&lt;div class="alert alert-success py-2" style="font-size: 0.9rem;"&gt;&lt;strong&gt;ポイント：&lt;/strong&gt;&lt;br /&gt;
光合成の目的は&lt;strong&gt;「でんぷん（栄養）」を作ること&lt;/strong&gt;。&lt;br /&gt;
酸素はそのときに出てくる&lt;strong&gt;おまけ（副産物）&lt;/strong&gt;であると意識しておきましょう。&lt;/div&gt;
&lt;/div&gt;
&lt;/div&gt;
&lt;p&gt;&lt;!-- 受験理科専門塾 しゅん吉クエスト（公式サイトCTA） --&gt;&lt;/p&gt;
&lt;div style="border: 2px solid #1976d2; background-color: #e3f2fd; padding: 10px 12px; display: flex; align-items: flex-start; justify-content: flex-start; margin-bottom: 10px;"&gt;
&lt;p&gt;&lt;img decoding="async" style="max-width: 90px; height: auto; margin-right: 10px; flex-shrink: 0;" src="https://rika-quest.com/wp-content/uploads/2021/07/%E3%81%97%E3%82%85%E3%82%93%E5%90%89%E3%82%AF%E3%82%A8%E3%82%B9%E3%83%88%E6%AD%A3%E6%96%B9%E5%BD%A2.jpg" alt="受験理科専門塾しゅん吉クエストのロゴ" /&gt;&lt;/p&gt;
&lt;div style="text-align: left; flex: 1;"&gt;
&lt;p style="margin: 5px 0; font-size: 14px; line-height: 1.6;"&gt;【受験理科専門塾しゅん吉クエスト】：&lt;br /&gt;
中学受験理科に特化した&lt;strong&gt;完全１対１個別指導&lt;/strong&gt;の専門塾です。&lt;br /&gt;
物理・化学・生物・地学の４分野について、苦手単元のやり直しから志望校対策まで、&lt;br /&gt;
一人ひとりの理解度に合わせてカリキュラムを作成し、&lt;strong&gt;「理科嫌い」を「理科で点が取れる」に変える&lt;/strong&gt;指導を行っています。&lt;/p&gt;
&lt;p&gt;&lt;a style="background-color: #1976d2; color: #ffffff; padding: 5px 10px; text-align: center; text-decoration: none; display: inline-block; font-size: 14px;" href="https://rika-quest.com/"&gt;&lt;br /&gt;
しゅん吉クエスト公式サイトを見る&lt;br /&gt;
&lt;/a&gt;&lt;/p&gt;
&lt;/div&gt;
&lt;/div&gt;
&lt;p&gt;&lt;!-- 光合成の産物と行き先 --&gt;&lt;/p&gt;
&lt;div class="card shadow-sm mb-4 border-0"&gt;
&lt;div class="card-body p-3 p-md-4"&gt;
&lt;h2 class="h4 mb-3"&gt;3. 光合成でできた「ごはん」はどこへ行く？&lt;/h2&gt;
&lt;p&gt;葉で作られたでんぷん（栄養）は、その場で全部使われてしまうわけではありません。&lt;br /&gt;
植物の&lt;strong&gt;体全体&lt;/strong&gt;に運ばれ、さまざまな場所に蓄えられます。&lt;/p&gt;
&lt;div class="table-responsive mb-3"&gt;
&lt;table class="table table-bordered align-middle mb-0"&gt;
&lt;thead class="table-success text-center"&gt;
&lt;tr&gt;
&lt;th&gt;行き先&lt;/th&gt;
&lt;th&gt;役割・イメージ&lt;/th&gt;
&lt;/tr&gt;
&lt;/thead&gt;
&lt;tbody&gt;
&lt;tr&gt;
&lt;td&gt;葉っぱ&lt;/td&gt;
&lt;td&gt;作りたての&lt;strong&gt;エネルギー源&lt;/strong&gt;として、その場で使われる&lt;/td&gt;
&lt;/tr&gt;
&lt;tr style="background-color: #f1f8e9;"&gt;
&lt;td&gt;根（いもなど）&lt;/td&gt;
&lt;td&gt;でんぷんをたくさん貯める&lt;strong&gt;貯蔵庫&lt;/strong&gt;。&lt;br /&gt;
私たちが食べているジャガイモやサツマイモは、植物が自分のごはんとして&lt;br /&gt;
蓄えたものを&lt;strong&gt;人間が横取りしている&lt;/strong&gt;イメージ。&lt;/td&gt;
&lt;/tr&gt;
&lt;tr&gt;
&lt;td&gt;種子・果実&lt;/td&gt;
&lt;td&gt;次の世代のための&lt;strong&gt;エネルギー源&lt;/strong&gt;として保存。&lt;br /&gt;
特に種子の内部には、有胚乳種子・無胚乳種子などに応じて、&lt;br /&gt;
発芽のための栄養が詰め込まれている。&lt;/td&gt;
&lt;/tr&gt;
&lt;/tbody&gt;
&lt;/table&gt;
&lt;/div&gt;
&lt;p class="mb-0" style="font-size: 0.9rem;"&gt;実際には、でんぷんは&lt;strong&gt;いったんグルコースなど水に溶けやすい形&lt;/strong&gt;に変えられて&lt;br /&gt;
体の中を移動し、必要な場所で再びでんぷんなどの形で蓄えられます。&lt;/p&gt;
&lt;/div&gt;
&lt;/div&gt;
&lt;p&gt;&lt;!-- 道管・師管と維管束 --&gt;&lt;/p&gt;
&lt;div class="card shadow-sm mb-4 border-0"&gt;
&lt;div class="card-body p-3 p-md-4"&gt;
&lt;h2 class="h4 mb-3"&gt;4. 道管・師管と「維管束」のはたらき&lt;/h2&gt;
&lt;p&gt;植物には、動物のような「血管」はありませんが、&lt;br /&gt;
かわりに&lt;strong&gt;道管と師管&lt;/strong&gt;という管が通っていて、&lt;br /&gt;
まとめて&lt;strong&gt;維管束（いかんそく）&lt;/strong&gt;と呼ばれます。&lt;/p&gt;
&lt;div class="table-responsive mb-3"&gt;
&lt;table class="table table-bordered align-middle mb-0"&gt;
&lt;thead class="table-success text-center"&gt;
&lt;tr&gt;
&lt;th&gt;名前&lt;/th&gt;
&lt;th&gt;運ぶもの&lt;/th&gt;
&lt;th&gt;覚え方&lt;/th&gt;
&lt;/tr&gt;
&lt;/thead&gt;
&lt;tbody&gt;
&lt;tr&gt;
&lt;td class="fw-bold text-center"&gt;道管&lt;/td&gt;
&lt;td&gt;根から吸い上げた&lt;strong&gt;水や無機養分&lt;/strong&gt;&lt;/td&gt;
&lt;td&gt;「水道管」のイメージで、&lt;strong&gt;水を運ぶ管&lt;/strong&gt;と覚える&lt;/td&gt;
&lt;/tr&gt;
&lt;tr style="background-color: #f1f8e9;"&gt;
&lt;td class="fw-bold text-center"&gt;師管&lt;/td&gt;
&lt;td&gt;光合成で作られた&lt;strong&gt;栄養分（グルコース・でんぷんなど）&lt;/strong&gt;&lt;/td&gt;
&lt;td&gt;先生（師）が&lt;strong&gt;栄養を配る&lt;/strong&gt;イメージで覚えると楽&lt;/td&gt;
&lt;/tr&gt;
&lt;/tbody&gt;
&lt;/table&gt;
&lt;/div&gt;
&lt;p&gt;葉で作られた栄養分は、師管を通って&lt;strong&gt;根・茎・実・種子&lt;/strong&gt;などへ運ばれます。&lt;br /&gt;
葉の表面に見える&lt;strong&gt;葉脈&lt;/strong&gt;は、この維管束が集まって通っている部分だと思うとイメージしやすいです。&lt;/p&gt;
&lt;p class="mb-0" style="font-size: 0.9rem;"&gt;植物は、歩いてコンビニに行くこともできないかわりに、&lt;br /&gt;
&lt;strong&gt;光合成で自分のごはんを作り、維管束で体中に配送している&lt;/strong&gt;というイメージを持っておきましょう。&lt;/p&gt;
&lt;/div&gt;
&lt;/div&gt;
&lt;p&gt;&lt;!-- まとめ表 --&gt;&lt;/p&gt;
&lt;div class="card shadow-sm mb-4 border-0"&gt;
&lt;div class="card-body p-3 p-md-4"&gt;
&lt;h2 class="h4 mb-3"&gt;5. 光合成のポイントを表で整理&lt;/h2&gt;
&lt;div class="table-responsive"&gt;
&lt;table class="table table-bordered align-middle"&gt;
&lt;thead class="table-success text-center"&gt;
&lt;tr&gt;
&lt;th&gt;項目&lt;/th&gt;
&lt;th&gt;内容&lt;/th&gt;
&lt;/tr&gt;
&lt;/thead&gt;
&lt;tbody&gt;
&lt;tr&gt;
&lt;td&gt;光合成とは&lt;/td&gt;
&lt;td&gt;
&lt;ul class="mb-0"&gt;
&lt;li&gt;植物が&lt;strong&gt;光エネルギー&lt;/strong&gt;を利用して&lt;strong&gt;栄養（でんぷん）&lt;/strong&gt;を作る化学反応&lt;/li&gt;
&lt;li&gt;原料は&lt;strong&gt;二酸化炭素と水&lt;/strong&gt;&lt;/li&gt;
&lt;li&gt;&lt;strong&gt;副産物として酸素&lt;/strong&gt;を放出する&lt;/li&gt;
&lt;/ul&gt;
&lt;/td&gt;
&lt;/tr&gt;
&lt;tr style="background-color: #f1f8e9;"&gt;
&lt;td&gt;光合成の場所&lt;/td&gt;
&lt;td&gt;葉の中にある&lt;strong&gt;葉緑体&lt;/strong&gt;で行われる&lt;/td&gt;
&lt;/tr&gt;
&lt;tr&gt;
&lt;td&gt;光合成の産物&lt;/td&gt;
&lt;td&gt;
&lt;ul class="mb-0"&gt;
&lt;li&gt;&lt;strong&gt;栄養素：&lt;/strong&gt;グルコース → でんぷんなど&lt;/li&gt;
&lt;li&gt;&lt;strong&gt;副産物：&lt;/strong&gt;酸素&lt;/li&gt;
&lt;/ul&gt;
&lt;/td&gt;
&lt;/tr&gt;
&lt;tr style="background-color: #f1f8e9;"&gt;
&lt;td&gt;栄養の移動と蓄積&lt;/td&gt;
&lt;td&gt;
&lt;ul class="mb-0"&gt;
&lt;li&gt;栄養は&lt;strong&gt;師管&lt;/strong&gt;を通じて植物全体に運ばれる&lt;/li&gt;
&lt;li&gt;根・種子・果実などに&lt;strong&gt;エネルギー源として蓄えられる&lt;/strong&gt;&lt;/li&gt;
&lt;/ul&gt;
&lt;/td&gt;
&lt;/tr&gt;
&lt;tr&gt;
&lt;td&gt;維管束の構造&lt;/td&gt;
&lt;td&gt;
&lt;ul class="mb-0"&gt;
&lt;li&gt;&lt;strong&gt;師管：&lt;/strong&gt;栄養分を運ぶ&lt;/li&gt;
&lt;li&gt;&lt;strong&gt;道管：&lt;/strong&gt;水分を運ぶ&lt;/li&gt;
&lt;li&gt;この2つをまとめて&lt;strong&gt;維管束&lt;/strong&gt;と呼ぶ&lt;/li&gt;
&lt;/ul&gt;
&lt;/td&gt;
&lt;/tr&gt;
&lt;/tbody&gt;
&lt;/table&gt;
&lt;/div&gt;
&lt;/div&gt;
&lt;/div&gt;
&lt;p&gt;&lt;!-- ここまでのまとめ --&gt;&lt;/p&gt;
&lt;div class="card shadow-sm mb-4 border-0"&gt;
&lt;div class="card-body p-3 p-md-4"&gt;
&lt;h2 class="h4 mb-3"&gt;6. ここまでのまとめ&lt;/h2&gt;
&lt;ul&gt;
&lt;li&gt;光合成は&lt;strong&gt;「酸素づくり」ではなく「ごはんづくり」&lt;/strong&gt;が本来の目的&lt;/li&gt;
&lt;li&gt;原料は&lt;strong&gt;二酸化炭素と水&lt;/strong&gt;で、&lt;strong&gt;光エネルギー&lt;/strong&gt;を利用する&lt;/li&gt;
&lt;li&gt;葉緑体で作られた栄養は&lt;strong&gt;グルコース→でんぷん&lt;/strong&gt;などに変化して蓄えられる&lt;/li&gt;
&lt;li&gt;栄養分は&lt;strong&gt;師管&lt;/strong&gt;を通じて、根・茎・実・種子など全身に運ばれる&lt;/li&gt;
&lt;li&gt;水や無機養分は&lt;strong&gt;道管&lt;/strong&gt;を通って根から葉へ運ばれる&lt;/li&gt;
&lt;li&gt;師管と道管をまとめて&lt;strong&gt;維管束&lt;/strong&gt;と呼び、葉脈などとして目に見える&lt;/li&gt;
&lt;/ul&gt;
&lt;p class="mb-2" style="font-size: 0.9rem;"&gt;植物は動けないかわりに、&lt;strong&gt;光合成というすごい技&lt;/strong&gt;で自分のごはんを作っています。&lt;br /&gt;
私たちが食べているいもやお米、果物などは、植物が一生懸命ためたエネルギーだと考えると、&lt;br /&gt;
&lt;strong&gt;植物への感謝の気持ち&lt;/strong&gt;も生まれてきますね。&lt;/p&gt;
&lt;p class="mb-0" style="font-size: 0.9rem;"&gt;光合成を含む生物分野の全体像は、&lt;a href="https://rika-quest.com/column/creature/"&gt;生物分野の特徴と引っ掛かりポイント【全体像はこちら】&lt;/a&gt;でまとめています。&lt;/p&gt;
&lt;/div&gt;
&lt;/div&gt;
&lt;p&gt;&lt;!-- クイズセクション --&gt;&lt;/p&gt;
&lt;div class="card shadow-lg mb-4 border-0"&gt;
&lt;div class="card-body p-3 p-md-4"&gt;
&lt;h2 class="h4 mb-3"&gt;7. 光合成に関するクイズで理解度チェック&lt;/h2&gt;
&lt;p&gt;ここまでの内容をもとにした&lt;strong&gt;確認クイズ10問&lt;/strong&gt;です。&lt;br /&gt;
「正解を見る」ボタンをクリックして、理解できているかチェックしてみましょう。&lt;/p&gt;
&lt;div class="table-responsive"&gt;
&lt;table class="table table-bordered align-middle"&gt;
&lt;thead class="table-success"&gt;
&lt;tr&gt;
&lt;th&gt;問題&lt;/th&gt;
&lt;th&gt;選択肢&lt;/th&gt;
&lt;th&gt;正解&lt;/th&gt;
&lt;/tr&gt;
&lt;/thead&gt;
&lt;tbody&gt;
&lt;tr&gt;
&lt;td&gt;1. 光合成の主な原料は何ですか？&lt;/td&gt;
&lt;td&gt;A. 酸素と水&lt;br /&gt;
B. 二酸化炭素と水&lt;br /&gt;
C. 酸素と糖分&lt;br /&gt;
D. 二酸化炭素と酸素&lt;/td&gt;
&lt;td&gt;&lt;button class="btn btn-sm btn-success" type="button"&gt;正解を見る&lt;/button&gt;&lt;br /&gt;
&lt;span id="qa1" style="display: none; margin-left: 8px;"&gt;B. 二酸化炭素と水&lt;/span&gt;&lt;/td&gt;
&lt;/tr&gt;
&lt;tr&gt;
&lt;td&gt;2. 光合成の副産物は何ですか？&lt;/td&gt;
&lt;td&gt;A. 二酸化炭素&lt;br /&gt;
B. 酸素&lt;br /&gt;
C. 水&lt;br /&gt;
D. 塩分&lt;/td&gt;
&lt;td&gt;&lt;button class="btn btn-sm btn-success" type="button"&gt;正解を見る&lt;/button&gt;&lt;br /&gt;
&lt;span id="qa2" style="display: none; margin-left: 8px;"&gt;B. 酸素&lt;/span&gt;&lt;/td&gt;
&lt;/tr&gt;
&lt;tr&gt;
&lt;td&gt;3. 光合成が行われる場所はどこですか？&lt;/td&gt;
&lt;td&gt;A. 茎&lt;br /&gt;
B. 葉緑体&lt;br /&gt;
C. 根&lt;br /&gt;
D. 師管&lt;/td&gt;
&lt;td&gt;&lt;button class="btn btn-sm btn-success" type="button"&gt;正解を見る&lt;/button&gt;&lt;br /&gt;
&lt;span id="qa3" style="display: none; margin-left: 8px;"&gt;B. 葉緑体&lt;/span&gt;&lt;/td&gt;
&lt;/tr&gt;
&lt;tr&gt;
&lt;td&gt;4. 光合成でまず作られる主な栄養素はどれですか？&lt;/td&gt;
&lt;td&gt;A. グルコース&lt;br /&gt;
B. 水&lt;br /&gt;
C. 酸素&lt;br /&gt;
D. 塩分&lt;/td&gt;
&lt;td&gt;&lt;button class="btn btn-sm btn-success" type="button"&gt;正解を見る&lt;/button&gt;&lt;br /&gt;
&lt;span id="qa4" style="display: none; margin-left: 8px;"&gt;A. グルコース&lt;/span&gt;&lt;/td&gt;
&lt;/tr&gt;
&lt;tr&gt;
&lt;td&gt;5. 栄養を運ぶ管は何と呼ばれますか？&lt;/td&gt;
&lt;td&gt;A. 葉脈&lt;br /&gt;
B. 道管&lt;br /&gt;
C. 師管&lt;br /&gt;
D. 維管束&lt;/td&gt;
&lt;td&gt;&lt;button class="btn btn-sm btn-success" type="button"&gt;正解を見る&lt;/button&gt;&lt;br /&gt;
&lt;span id="qa5" style="display: none; margin-left: 8px;"&gt;C. 師管&lt;/span&gt;&lt;/td&gt;
&lt;/tr&gt;
&lt;tr&gt;
&lt;td&gt;6. 水分を運ぶ管は何ですか？&lt;/td&gt;
&lt;td&gt;A. 師管&lt;br /&gt;
B. 葉脈&lt;br /&gt;
C. 道管&lt;br /&gt;
D. 維管束&lt;/td&gt;
&lt;td&gt;&lt;button class="btn btn-sm btn-success" type="button"&gt;正解を見る&lt;/button&gt;&lt;br /&gt;
&lt;span id="qa6" style="display: none; margin-left: 8px;"&gt;C. 道管&lt;/span&gt;&lt;/td&gt;
&lt;/tr&gt;
&lt;tr&gt;
&lt;td&gt;7. 植物が光合成を行うために必要なエネルギー源はどれですか？&lt;/td&gt;
&lt;td&gt;A. 水&lt;br /&gt;
B. 太陽光&lt;br /&gt;
C. 酸素&lt;br /&gt;
D. 土壌&lt;/td&gt;
&lt;td&gt;&lt;button class="btn btn-sm btn-success" type="button"&gt;正解を見る&lt;/button&gt;&lt;br /&gt;
&lt;span id="qa7" style="display: none; margin-left: 8px;"&gt;B. 太陽光&lt;/span&gt;&lt;/td&gt;
&lt;/tr&gt;
&lt;tr&gt;
&lt;td&gt;8. 光合成によって最初にできる物質として正しいものは？&lt;/td&gt;
&lt;td&gt;A. 酸素&lt;br /&gt;
B. グルコース&lt;br /&gt;
C. 水&lt;br /&gt;
D. でんぷん&lt;/td&gt;
&lt;td&gt;&lt;button class="btn btn-sm btn-success" type="button"&gt;正解を見る&lt;/button&gt;&lt;br /&gt;
&lt;span id="qa8" style="display: none; margin-left: 8px;"&gt;B. グルコース&lt;/span&gt;&lt;/td&gt;
&lt;/tr&gt;
&lt;tr&gt;
&lt;td&gt;9. 光合成の結果、栄養分が蓄積される場所として正しいものはどれですか？&lt;/td&gt;
&lt;td&gt;A. 根&lt;br /&gt;
B. 茎&lt;br /&gt;
C. 果実や種子&lt;br /&gt;
D. 上のすべて&lt;/td&gt;
&lt;td&gt;&lt;button class="btn btn-sm btn-success" type="button"&gt;正解を見る&lt;/button&gt;&lt;br /&gt;
&lt;span id="qa9" style="display: none; margin-left: 8px;"&gt;D. 上のすべて&lt;/span&gt;&lt;/td&gt;
&lt;/tr&gt;
&lt;tr&gt;
&lt;td&gt;10. 維管束に含まれる構造の組み合わせとして正しいものは？&lt;/td&gt;
&lt;td&gt;A. 葉脈と根&lt;br /&gt;
B. 師管と道管&lt;br /&gt;
C. 葉緑体と根&lt;br /&gt;
D. 水とグルコース&lt;/td&gt;
&lt;td&gt;&lt;button class="btn btn-sm btn-success" type="button"&gt;正解を見る&lt;/button&gt;&lt;br /&gt;
&lt;span id="qa10" style="display: none; margin-left: 8px;"&gt;B. 師管と道管&lt;/span&gt;&lt;/td&gt;
&lt;/tr&gt;
&lt;/tbody&gt;
&lt;/table&gt;
&lt;/div&gt;
&lt;/div&gt;
&lt;/div&gt;
&lt;p&gt;&lt;!-- CTA セクション --&gt;&lt;/p&gt;
&lt;div class="card shadow-lg mb-5 border-0" style="background: linear-gradient(135deg, #43a047, #00796b); color: #fff;"&gt;
&lt;div class="card-body p-4 p-md-5"&gt;
&lt;div class="row align-items-center"&gt;
&lt;div class="col-md-8 mb-3 mb-md-0"&gt;
&lt;h2 class="h4 mb-3"&gt;光合成だけで終わらせない「植物分野」対策をしたい方へ&lt;/h2&gt;
&lt;p class="mb-2" style="font-size: 0.97rem;"&gt;光合成・呼吸・蒸散・植物の分類など、植物分野は&lt;strong&gt;用語としくみ&lt;/strong&gt;を&lt;br /&gt;
セットで理解できると、一気に得点源になります。&lt;/p&gt;
&lt;p class="mb-0" style="font-size: 0.95rem;"&gt;受験理科専門塾しゅん吉クエストでは、動画授業と演習プリントで、&lt;br /&gt;
理科が苦手な子でも&lt;strong&gt;「わかった！できた！」&lt;/strong&gt;まで丁寧にサポート。&lt;br /&gt;
植物・生物分野をまとめて復習したい方は、ぜひ一度詳細をご覧ください。&lt;/p&gt;
&lt;/div&gt;
&lt;div class="col-md-4 text-md-end text-center"&gt;&lt;a class="btn btn-warning text-dark fw-bold px-4 py-2 mb-2" href="https://rika-quest.com/"&gt;&lt;br /&gt;
受験理科専門塾しゅん吉クエストのご案内を見る&lt;br /&gt;
&lt;/a&gt;&lt;/p&gt;
&lt;p class="mb-0" style="font-size: 0.8rem;"&gt;※外部サイトへ移動します&lt;/p&gt;
&lt;/div&gt;
&lt;/div&gt;
&lt;/div&gt;
&lt;/div&gt;
&lt;/div&gt;
&lt;p&gt;&lt;script&gt;
  function showAnswer(id, btn) {
    var el = document.getElementById(id);
    if (el) {
      el.style.display = 'inline';
    }
    if (btn) {
      btn.style.display = 'none';
    }
  }
&lt;/script&gt;&lt;/p&gt;
```
</t>
  </si>
  <si>
    <t xml:space="preserve">以下のページは「スニペット整合性」（本文と title/meta/H1/冒頭文）が弱い可能性があります。
まず【本文】を確認し、想定読者・悩み・解決範囲を把握してください。
そのうえで、GSCの主要クエリ（表示回数上位）を根拠に、
「検索意図に対して、タイトル/メタ/H1/冒頭120字がズレている点」を特定し、
ズレを解消するための修正案（タイトル/メタ/H1/冒頭）を提示してください。
※本文の“大改修”は前提にしません（必要なら追記ブロックは最大1つまで）。
【URL】https://eigo-rewrite.com/column/stage1_lesson12-3/
【ページ分類】MC
【ページ分類の略語（このプロンプト内の定義）】
TP = トップページ（ホーム/サイトの入口）
SP = サービスページ（講座・コース・申込導線）
MC = メインコラム（コラム/解説/勉強法など集客記事）
SC = サブコラム（MCやSPを補強するための補助コラム※サイト定義に合わせて判断）
NW = ニュース/お知らせ（運用上は改善対象外として除外）
ST = 企業情報等のSEO対策を行わないこ固定ページ（運用上は改善対象外として除外）
- / 空欄 / 未分類 = 未分類（このスクリプトでは改善対象外として除外）
※未分類（空欄 / "-" / "未分類"）は作業対象に含めません。
【現状（スニペット要素）】
- タイトル：stage1_Lesson12-3 比較(最上級/不規則変化を用いた比較)【ニュートレジャーの道案内】 - 受験英語専門ゼミ「Re-Write」(リライト)
- メタ：それではLesson12セクション3を進めていきましょう。 NEW TREASURE STAGE1 の文法
- H1：stage1_Lesson12-3 比較(最上級/不規則変化を用いた比較)【ニュートレジャーの道案内】
- 冒頭120字：それではLesson12セクション3を進めていきましょう。 NEW TREASURE STAGE1 の文法事項・Lesson一覧の全体像は、 NEW TREASURE STAGE1｜中1英文法 総括＋Lesson一覧（全体像はこちら） で確
【GSC主要クエリ（表示回数上位50件）】
- 最上級 英語｜表示140｜CTR 0.00%｜順位1.0
- 最上級｜表示98｜CTR 0.00%｜順位1.0
- 比較級 最上級｜表示67｜CTR 0.00%｜順位1.0
- 英語 原級とは｜表示66｜CTR 0.00%｜順位1.1
- 比較級 不規則変化｜表示64｜CTR 0.00%｜順位3.8
- 比較 英語｜表示55｜CTR 0.00%｜順位3.5
- 最上級 in of 違い｜表示51｜CTR 0.00%｜順位1.0
- popular 最上級｜表示39｜CTR 0.00%｜順位1.0
- 最上級 in of 使い分け｜表示36｜CTR 0.00%｜順位1.0
- 英語 最上級 in of｜表示35｜CTR 0.00%｜順位1.0
- 英語 最上級 例文｜表示30｜CTR 0.00%｜順位1.0
- 中2英語 比較級 最上級｜表示28｜CTR 0.00%｜順位3.3
- 比較級 最上級 不規則変化｜表示28｜CTR 0.00%｜順位5.1
- 比較級 形容詞｜表示26｜CTR 0.00%｜順位1.0
- bad 不規則変化｜表示25｜CTR 0.00%｜順位1.0
- 最上級 英語 in of｜表示25｜CTR 0.00%｜順位1.0
- 最上級inとofの違い｜表示24｜CTR 0.00%｜順位1.0
- メジャー 英語｜表示22｜CTR 0.00%｜順位4.5
- 英語原級とは｜表示22｜CTR 0.00%｜順位1.2
- 比較級不規則変化｜表示20｜CTR 0.00%｜順位3.8
- new 最上級｜表示19｜CTR 0.00%｜順位12.8
- the 比較級｜表示18｜CTR 0.00%｜順位1.0
- 最上級 英語 例文｜表示17｜CTR 0.00%｜順位1.0
- 英語 比較｜表示16｜CTR 0.00%｜順位1.0
- 中2英語比較級最上級｜表示15｜CTR 0.00%｜順位3.4
- 最上級 inとofの違い｜表示14｜CTR 0.00%｜順位1.0
- 最上級英語｜表示14｜CTR 0.00%｜順位1.0
- 中2英語最上級｜表示13｜CTR 0.00%｜順位1.2
- 最上級 例文｜表示12｜CTR 0.00%｜順位1.0
- 最上級 英語 inとof｜表示12｜CTR 0.00%｜順位1.0
- bad不規則変化｜表示11｜CTR 0.00%｜順位1.0
- popular最上級｜表示11｜CTR 0.00%｜順位1.0
- 最上級 不規則変化｜表示11｜CTR 0.00%｜順位3.3
- 最上級のinとofの違い｜表示11｜CTR 0.00%｜順位1.0
- 比較級最上級 不規則｜表示11｜CTR 0.00%｜順位2.9
- betterの原級｜表示10｜CTR 0.00%｜順位1.0
- less 比較 級 最 上級｜表示9｜CTR 0.00%｜順位1.0
- worst 原級｜表示9｜CTR 0.00%｜順位1.0
- 不規則 比較級 最上級｜表示8｜CTR 0.00%｜順位2.0
- 副詞の最上級｜表示8｜CTR 0.00%｜順位1.1
- 比較 不規則変化｜表示8｜CTR 0.00%｜順位3.8
- 比較級最上級｜表示8｜CTR 0.00%｜順位1.0
- less 比較級 最上級｜表示7｜CTR 0.00%｜順位1.0
- 副詞 最上級｜表示7｜CTR 0.00%｜順位1.0
- 最上級 in と of の違い｜表示7｜CTR 0.00%｜順位1.0
- 比較級 more つけるとき｜表示7｜CTR 0.00%｜順位1.0
- better英語｜表示6｜CTR 0.00%｜順位3.8
- new最上級｜表示6｜CTR 0.00%｜順位13.0
- worse｜表示6｜CTR 0.00%｜順位3.2
- 最大級 英語｜表示6｜CTR 0.00%｜順位1.0
【参考：代表語（自動抽出）】最上級
【出力（必ずこの順）】
1) 本文の要約（想定読者・悩み・解決）
2) 検索意図の整理（主要クエリから2〜3パターン）
3) 不一致の指摘（タイトル/メタ/H1/冒頭のどこがズレているか）
4) 修正方針（“どの意図に寄せるか”を1つに決める）
5) 修正案（すべてコードブロック）
   - タイトル案3つ（全角35字前後＋56字以上の網羅型を1つ）
   - メタ案3つ（全角90字前後）
   - H1案2つ
   - 冒頭120字（2案：&lt;p&gt;で開始）
【禁則ワード（シート連動）】
以下の【禁則ワード】は、タイトル/メタ/導入文/見出し/本文のいずれにも原則使用しないでください。
言い換えが必要な場合は、自然な日本語に置換してください。
【禁則ワード】
- 崩れ
- 型
- 迷い
- 保留
- 固定
- 手順
- 立て直
- 最短
- 結論だけ
- 乱れ
- 三点確認
- 内部リンク
- 導線
- 設計
- 刺
- まず結論
- 整え
- 押し付けない案内
- 統一
- 次の一手
- 失点
- 確定
- サブコラム
- 30秒
- 1分
- CV
- 網羅
【本文】
```html
&lt;p&gt;&lt;iframe title="YouTube video player" src="https://www.youtube.com/embed/gWQzvXdeewA" width="560" height="315" frameborder="0" allowfullscreen="allowfullscreen"&gt;&lt;span data-mce-type="bookmark" style="display: inline-block; width: 0px; overflow: hidden; line-height: 0;" class="mce_SELRES_start"&gt;﻿&lt;/span&gt;&lt;/iframe&gt;&lt;/p&gt;
&lt;p data-start="40" data-end="109"&gt;それではLesson12セクション3を進めていきましょう。&lt;br /&gt;
NEW TREASURE STAGE1 の文法事項・Lesson一覧の全体像は、&lt;strong&gt;&lt;a href="https://eigo-rewrite.com/column/hub_stage1/"&gt;NEW TREASURE STAGE1｜中1英文法 総括＋Lesson一覧（全体像はこちら）&lt;/a&gt;&lt;/strong&gt;で確認できます。&lt;br data-start="69" data-end="72" /&gt;このセクションでは &lt;strong data-start="82" data-end="96"&gt;比較級に続いて最上級&lt;/strong&gt; という表現を学習します。&lt;/p&gt;
&lt;p data-start="111" data-end="180"&gt;セクション1では「as ○○ as」を使った&lt;strong data-start="133" data-end="139"&gt;原級&lt;/strong&gt;、&lt;br data-start="140" data-end="143" /&gt;セクション2では「比較級 + than」を使って、二つのものを比べました。&lt;/p&gt;
&lt;p data-start="182" data-end="206"&gt;今回登場する &lt;strong data-start="189" data-end="196"&gt;最上級&lt;/strong&gt; は、その名の通り、&lt;/p&gt;
&lt;blockquote data-start="208" data-end="267"&gt;
&lt;p data-start="210" data-end="267"&gt;&lt;strong data-start="210" data-end="218"&gt;三つ以上&lt;/strong&gt;（三人以上・三つ以上）のものを比べて、&lt;br data-start="237" data-end="240" /&gt;「一番○○だ」「最も○○だ」と言うときに使います。&lt;/p&gt;
&lt;/blockquote&gt;
&lt;p data-start="269" data-end="315"&gt;原級や比較級と同様、文の語順が大きく変わるわけではありません。&lt;br data-start="300" data-end="303" /&gt;意識するべきポイントは、&lt;/p&gt;
&lt;blockquote data-start="317" data-end="335"&gt;
&lt;p data-start="319" data-end="335"&gt;&lt;strong data-start="319" data-end="335"&gt;形容詞や副詞の形を変える&lt;/strong&gt;&lt;/p&gt;
&lt;/blockquote&gt;
&lt;p data-start="337" data-end="345"&gt;ということです。&lt;/p&gt;
&lt;ul data-start="347" data-end="417"&gt;
&lt;li data-start="347" data-end="367"&gt;
&lt;p data-start="349" data-end="367"&gt;原級：as ○○ as（同じくらい）&lt;/p&gt;
&lt;/li&gt;
&lt;li data-start="368" data-end="390"&gt;
&lt;p data-start="370" data-end="390"&gt;比較級：比較級 + than（より○○）&lt;/p&gt;
&lt;/li&gt;
&lt;li data-start="391" data-end="417"&gt;
&lt;p data-start="393" data-end="417"&gt;最上級：the + 最上級（最も○○／一番○○）&lt;/p&gt;
&lt;/li&gt;
&lt;/ul&gt;
&lt;p data-start="419" data-end="464"&gt;このように、比較の対象が「二つ → 三つ以上」へ広がる点に注意しながら進めていきましょう。&lt;/p&gt;
&lt;p&gt;&lt;img decoding="async" fetchpriority="high" class="alignnone wp-image-574" src="https://eigo-rewrite.com/wp-content/uploads/2023/06/IMG_1159-300x50.jpg" alt="" width="924" height="154" srcset="https://eigo-rewrite.com/wp-content/uploads/2023/06/IMG_1159-300x50.jpg 300w, https://eigo-rewrite.com/wp-content/uploads/2023/06/IMG_1159-768x127.jpg 768w" sizes="(max-width: 924px) 100vw, 924px" /&gt;&lt;/p&gt;
&lt;p&gt;&amp;#8220;Mt. Fuji is&amp;#8221;「富士山」です。&lt;br /&gt;
「富士山は」&amp;#8221;highest mountain in Japan&amp;#8221;と書いてあります。&lt;br /&gt;
このように、元々&amp;#8221;high&amp;#8221;「高い」という意味の形容詞だった所に、ここに&amp;#8221;est&amp;#8221;を付けまして、&lt;br /&gt;
更に一番高いという事は一つに決まる特定のものを表しますのでここに&amp;#8221;the&amp;#8221;を付けます。&lt;br /&gt;
そうすると、&lt;span style="color: #ff00ff;"&gt;形容詞とか副詞の直前に&amp;#8221;the&amp;#8221;を付けて、&lt;/span&gt;&lt;br /&gt;
さらに&lt;span style="color: #ff00ff;"&gt;形容詞、副詞に&amp;#8221;est&amp;#8221;を付ける事によって&lt;/span&gt;&lt;strong&gt;最上級&lt;/strong&gt;&lt;span style="color: #ff00ff;"&gt;という形になります。&lt;/span&gt;&lt;br /&gt;
これも&amp;#8221;est&amp;#8221;、&amp;#8221;e&amp;#8221;で始まっていますから比較級の&amp;#8221;er&amp;#8221;と同様に過去形を表わす&amp;#8221;ed&amp;#8221;と付け方は全く同じになります。&lt;br /&gt;
ですので、今回の&amp;#8221;gh&amp;#8221;で終わっている場合というのは特に複雑なルールはないのでそのまま&amp;#8221;est&amp;#8221;を付けるというような形になっています。&lt;br /&gt;
そうすると、元々&amp;#8221;Mt. Fuji is the high mountain&amp;#8221;「高い山」だった所に、&lt;br /&gt;
ここの形容詞の直前と直後の形だけをいじって&amp;#8221;the&amp;#8221;と&amp;#8221;est&amp;#8221;を付けます。&lt;br /&gt;
それだけの操作になります。&lt;br /&gt;
最後に何と比べているのか、あるいはどういったグループの中で一番高いのかという事を表す為に、この場合は最後に&amp;#8221;in Japan&amp;#8221;という形を使っています。&lt;br /&gt;
これは&lt;span style="color: #0000ff;"&gt;&amp;#8220;in&amp;#8221;を使う場合と、それからあとで&amp;#8221;of&amp;#8221;を使う場合というのが出てきます。&lt;/span&gt;&lt;br /&gt;
基本的にはある特定の範囲の中、日本という国の範囲の中で一番高いというような形で、その範囲を表わす、言い換えると一つの範囲の中でな訳です。&lt;br /&gt;
ですから、これは&lt;span style="color: #0000ff;"&gt;単数である場合、この際に&amp;#8221;in&amp;#8221;という前置詞を使います。&lt;/span&gt;&lt;br /&gt;
そうすると、訳としても「富士山は日本の中で一番高い山だ。」&lt;br /&gt;
あるいは「日本で一番高い山だ。」というような形になります。&lt;/p&gt;
&lt;p&gt;&lt;img decoding="async" class="alignnone wp-image-575" src="https://eigo-rewrite.com/wp-content/uploads/2023/06/IMG_1159-1-300x37.jpg" alt="" width="1022" height="126" srcset="https://eigo-rewrite.com/wp-content/uploads/2023/06/IMG_1159-1-300x37.jpg 300w, https://eigo-rewrite.com/wp-content/uploads/2023/06/IMG_1159-1-1024x126.jpg 1024w, https://eigo-rewrite.com/wp-content/uploads/2023/06/IMG_1159-1-768x95.jpg 768w, https://eigo-rewrite.com/wp-content/uploads/2023/06/IMG_1159-1.jpg 1200w" sizes="(max-width: 1022px) 100vw, 1022px" /&gt;&lt;/p&gt;
&lt;p&gt;同様に今度は&amp;#8221;large&amp;#8221;という形容詞を使っています。&lt;br /&gt;
先ほどと同様に、形容詞の直前に&amp;#8221;the&amp;#8221;を付けて、そして&amp;#8221;est&amp;#8221;を付けるんですが、&amp;#8221;large&amp;#8221;の場合は&amp;#8221;ed&amp;#8221;で終わっているので&lt;span style="color: #ff6600;"&gt;&amp;#8220;st&amp;#8221;だけ付けるという形になっています。&lt;/span&gt;&lt;br /&gt;
先ほど言った通り、&amp;#8221;ed&amp;#8221;の付け方とか&amp;#8221;er&amp;#8221;の付け方と&lt;strong&gt;全く同じ&lt;/strong&gt;ものになっています。&lt;br /&gt;
そして、今度はここが&amp;#8221;of all cities&amp;#8221;となっています。&lt;br /&gt;
さっきは&amp;#8221;in&amp;#8221;でしたが、今度は&amp;#8221;of&amp;#8221;を使っています。&lt;br /&gt;
基本的に&amp;#8221;of&amp;#8221;を使う場合というのは、その&amp;#8221;of&amp;#8221;の直後にあるものが、個数あるいは数を表わすものの場合に使います。&lt;br /&gt;
という事は、この場合&amp;#8221;of all&amp;#8221;「全て」というのは&lt;strong&gt;数扱い&lt;/strong&gt;です。&lt;br /&gt;
&amp;#8220;three cities&amp;#8221;とか&amp;#8221;five cities&amp;#8221;と同じように、「全ての都市の中で最も大きい」というふうに言っていて、そうすると当然ここは複数形にする訳です。&lt;br /&gt;
「三つ以上のものの中で一番なんとかだ」と言っている訳なので、&lt;span style="color: #ff0000;"&gt;最上級で&amp;#8221;of&amp;#8221;を使うという事は、自動的にここにくる名詞というのは複数形の名詞にならないといけない訳です。&lt;/span&gt;&lt;br /&gt;
逆に後半の方ではまた&amp;#8221;in Japan&amp;#8221;「日本の中で」と言っていますので、ここは日本という範囲の中だから&amp;#8221;in&amp;#8221;です。&lt;br /&gt;
こちらは&amp;#8221;all cities&amp;#8221;「全ての都市」、複数を表わす名詞もあるし&amp;#8221;all&amp;#8221;「全て」という個数を表わす語句もあるので、ここは&amp;#8221;of all cities&amp;#8221;、&amp;#8221;of&amp;#8221;を使うというような使い分けが必要となります。&lt;/p&gt;
&lt;p&gt;&lt;img decoding="async" loading="lazy" class="alignnone wp-image-576" src="https://eigo-rewrite.com/wp-content/uploads/2023/06/IMG_1159-2-300x37.jpg" alt="" width="738" height="91" srcset="https://eigo-rewrite.com/wp-content/uploads/2023/06/IMG_1159-2-300x37.jpg 300w, https://eigo-rewrite.com/wp-content/uploads/2023/06/IMG_1159-2-1024x126.jpg 1024w, https://eigo-rewrite.com/wp-content/uploads/2023/06/IMG_1159-2-768x95.jpg 768w, https://eigo-rewrite.com/wp-content/uploads/2023/06/IMG_1159-2.jpg 1200w" sizes="(max-width: 738px) 100vw, 738px" /&gt;&lt;/p&gt;
&lt;p&gt;今度は&amp;#8221;Paris&amp;#8221;が主語になっていて、「パリは世界で最も人気の都市だ」となっています。&lt;br /&gt;
こちらも元々は&amp;#8221;popular&amp;#8221;「人気ある」という意味でした。&lt;br /&gt;
今度は&amp;#8221;est&amp;#8221;を付けずに&amp;#8221;most&amp;#8221;という単語を付けています。&lt;br /&gt;
これは、&amp;#8221;er&amp;#8221;ではなくて&amp;#8221;more&amp;#8221;を付けるという形容詞、副詞と同様に、ここも&amp;#8221;popular&amp;#8221;には母音が三つ以上あります。&lt;br /&gt;
こういった場合、長い単語ですとか前回のセクションでやったような「なんとかful」とか&lt;br /&gt;
「何とかly」で終わっている単語に関しては、ここに&amp;#8221;most&amp;#8221;という単語を付けて、&lt;br /&gt;
&lt;span style="color: #0000ff;"&gt;&amp;#8220;more&amp;#8221;を付けた時と同様になります。&lt;/span&gt;これで最上級を表します。&lt;br /&gt;
「世界で一番人気の都市です」というような形になっています。&lt;/p&gt;
&lt;p&gt;それでは前半戦の最後です。&lt;/p&gt;
&lt;p&gt;&lt;img decoding="async" loading="lazy" class="alignnone wp-image-577" src="https://eigo-rewrite.com/wp-content/uploads/2023/06/IMG_1159-3-300x37.jpg" alt="" width="632" height="78" srcset="https://eigo-rewrite.com/wp-content/uploads/2023/06/IMG_1159-3-300x37.jpg 300w, https://eigo-rewrite.com/wp-content/uploads/2023/06/IMG_1159-3-1024x126.jpg 1024w, https://eigo-rewrite.com/wp-content/uploads/2023/06/IMG_1159-3-768x95.jpg 768w, https://eigo-rewrite.com/wp-content/uploads/2023/06/IMG_1159-3.jpg 1200w" sizes="(max-width: 632px) 100vw, 632px" /&gt;&lt;/p&gt;
&lt;p&gt;&amp;#8220;Ken arrives&amp;#8221;「ケンは」&amp;#8221;arrive&amp;#8221;「到着します」、&amp;#8221;in the class&amp;#8221;と言っていますから、&lt;br /&gt;
今度は「クラスの中で」と言っています。&lt;br /&gt;
&amp;#8220;earliest&amp;#8221;は元々&amp;#8221;early&amp;#8221;でした。「早い」とか「早く」でした。&lt;br /&gt;
これは「子音+y」で終わっていますので、&amp;#8221;y&amp;#8221;を&amp;#8221;i&amp;#8221;に変えて&amp;#8221;est&amp;#8221;です。&lt;br /&gt;
そうすると、「ケンはクラスの中で最も早く来ます。」「最も早く到着します。」という文になっています。&lt;br /&gt;
一つ、ここの&amp;#8221;the&amp;#8221;の扱いですが、さっきまでは&amp;#8221;the&amp;#8221;が必ず付いていたのに対して、この英文では&lt;br /&gt;
&lt;span style="color: #0000ff;"&gt;括弧&lt;/span&gt;が付いています。&lt;br /&gt;
括弧が付いているという事は、付けてもいいし付けなくてもいいしどちらでもいいという意味です。&lt;br /&gt;
先ほどまでは、この&amp;#8221;high&amp;#8221;「高い」&amp;#8221;large&amp;#8221;「大きい」&amp;#8221;popular&amp;#8221;「人気である」、これらは全て形容詞でした。&lt;br /&gt;
&lt;span style="color: #ff0000;"&gt;形容詞を最上級にする場合は、必ず&amp;#8221;the&amp;#8221;を付けないといけません。&lt;/span&gt;&lt;br /&gt;
それに対して、この&amp;#8221;early&amp;#8221;、ここでは「早い」という&amp;#8221;arrive&amp;#8221;を修飾していますから、&lt;br /&gt;
名詞以外を修飾しているのでこの&amp;#8221;early&amp;#8221;というのは副詞です。&lt;br /&gt;
「早く」という意味です。&lt;br /&gt;
そうすると、この最上級に付ける&amp;#8221;the&amp;#8221;というのは、この&amp;#8221;early&amp;#8221;のように副詞の最上級の場合は&amp;#8221;the&amp;#8221;を付けてもよいし、付けなくてもよいというルールになっています。&lt;br /&gt;
つまり省略する事が出来るんです。&lt;br /&gt;
最上級の&amp;#8221;the&amp;#8221;は省略出来ると覚えるのではなく、&lt;strong&gt;副詞の最上級の場合は&amp;#8221;the&amp;#8221;を省略する事が出来ると覚えておきましょう。&lt;/strong&gt;&lt;br /&gt;
最悪、副詞か副詞じゃないかが分からなければ1回訳してみましょう。&lt;br /&gt;
この場合は「早く到着する」というふうに名詞以外を修飾しているものが副詞となりますから&lt;br /&gt;
単語の知識として形容詞、副詞が分からなかったとしたら、&lt;br /&gt;
一文を訳した時に&lt;span style="color: #ff00ff;"&gt;何を修飾しているかによって形容詞なのか副詞なのかを判断していきましょう。&lt;/span&gt;&lt;/p&gt;
&lt;p&gt;それでは後半です。&lt;br /&gt;
先ほどまで見てきていました比較級とか最上級ですが、今度は&amp;#8221;&amp;#8221;erとか&amp;#8221;est&amp;#8221;を付ける、&lt;br /&gt;
あるいは&amp;#8221;more&amp;#8221;&amp;#8221;most&amp;#8221;を付ける以外の比較級とか最上級の表わし方を見ていく事にしましょう。&lt;br /&gt;
その意味でこちらに不規則変化という形で書いてあります。&lt;/p&gt;
&lt;p&gt;まずはこちらです。&lt;br /&gt;
&amp;#8220;Mike plays basketball better than Bill does.&amp;#8221;&lt;br /&gt;
という形で、&amp;#8221;than&amp;#8221;の前で一旦切るというのは今までと変わりません。&lt;br /&gt;
変わっているのはここです。&lt;br /&gt;
&lt;span style="color: #0000ff;"&gt;&amp;#8220;er&amp;#8221;を取って&amp;#8221;bet&amp;#8221;という単語はありません。&lt;/span&gt;&lt;br /&gt;
じゃあこれは何かと言うと、ここでの&amp;#8221;better&amp;#8221;というのは、&amp;#8221;well&amp;#8221;「上手に」という副詞の比較級なんです。&lt;br /&gt;
つまり、この&amp;#8221;well&amp;#8221;というのを比較級にする場合は、&amp;#8221;weller&amp;#8221;という形にするのではなくて、&lt;br /&gt;
&lt;span style="color: #ff0000;"&gt;&amp;#8220;better&amp;#8221;という形で、形そのもの、単語そのものが変わってしまいます。&lt;/span&gt;&lt;br /&gt;
こういった不規則変化、これはもう覚えるしかありません。&lt;br /&gt;
ですから、&amp;#8221;well&amp;#8221;というのは比較級にすると&amp;#8221;better&amp;#8221;になるらしいと理解しておきましょう。&lt;br /&gt;
そして比較の単元で毎回言っていますが、&lt;strong&gt;比較対象は形を揃えるというのが鉄則です。&lt;/strong&gt;&lt;br /&gt;
そうしますと、こちらで&amp;#8221;Mike plays&amp;#8221;主語+三人称単数現在形となっているので、こちらの方も&lt;br /&gt;
&amp;#8220;Bill does&amp;#8221;主語+三人称の単数形という形で揃えてあげましょう。&lt;br /&gt;
ここでは一般動詞の代わりとして&amp;#8221;does&amp;#8221;を使っていますので、ここの&amp;#8221;does&amp;#8221;は書いていなかったとしても正解となります。&lt;br /&gt;
&lt;!-- 語彙強化講座 --&gt;&lt;/p&gt;
&lt;div style="border: 2px solid #ff6600; background-color: #fff0e0; padding: 10px; display: flex; align-items: center; justify-content: center; margin-bottom: 10px;"&gt;&lt;img decoding="async" style="max-width: 100px; height: auto; margin-right: 10px;" src="https://eigo-rewrite.com/wp-content/uploads/2020/06/logo_tate-1.png" alt="Re-Writeのロゴ" /&gt;&lt;/p&gt;
&lt;div&gt;
&lt;p style="margin: 5px 0;"&gt;【語彙強化講座】：長文読解で必要な語彙・熟語を徹底的に習得し、都立・私立の入試対策に直結する語彙力を養います。&lt;/p&gt;
&lt;p&gt;&lt;a style="background-color: #ff6600; color: white; padding: 5px 10px; text-align: center; text-decoration: none; display: inline-block; font-size: 14px;" href="https://eigo-rewrite.com/vocabulary/"&gt;詳細を見る&lt;/a&gt;&lt;/p&gt;
&lt;/div&gt;
&lt;/div&gt;
&lt;p&gt;次です。&lt;br /&gt;
&amp;#8220;The score in the game&amp;#8221;&lt;br /&gt;
「その試合のスコア」「得点」というのは&amp;#8221;worst&amp;#8221;という単語があります。&lt;br /&gt;
&amp;#8220;in history&amp;#8221;と言っているので、「歴史の中で」&amp;#8221;worst&amp;#8221;はこちらは&lt;span style="color: #ff6600;"&gt;&amp;#8220;bad&amp;#8221;「悪い」の最上級&lt;/span&gt;となっています。&lt;br /&gt;
&lt;span style="color: #ff00ff;"&gt;&amp;#8220;bad&amp;#8221;は&amp;#8221;worth&amp;#8221;&amp;#8221;worst&amp;#8221;という変化をします。&lt;/span&gt;&lt;br /&gt;
この変化の一覧に関しては教科書に書いてあるものをしっかりと覚えましょう。&lt;br /&gt;
このように、&amp;#8221;bad&amp;#8221;&amp;#8221;bader&amp;#8221;&amp;#8221;badest&amp;#8221;ではなくて、&amp;#8221;bad&amp;#8221;&amp;#8221;worth&amp;#8221;&amp;#8221;worst&amp;#8221;という&lt;strong&gt;不規則変化&lt;/strong&gt;をします。&lt;br /&gt;
不規則変化だとしても、&amp;#8221;er&amp;#8221;&amp;#8221;est&amp;#8221;を付ける変化だとしても、語順であったり最後の&amp;#8221;in&amp;#8221;の付け方とか&amp;#8221;the&amp;#8221;の付け方というのは今までと全く変わりがありません。&lt;br /&gt;
なので、このセクションの後半に関しては、&lt;span style="color: #ff0000;"&gt;不規則変化という形自体を覚える&lt;/span&gt;という事を主眼に置いて学習を進めて下さい。&lt;/p&gt;
&lt;p&gt;最後です。&lt;br /&gt;
&amp;#8220;Mike is the best basketball player of our teammates.&amp;#8221;&lt;br /&gt;
ここも確認ですが、まず&amp;#8221;of&amp;#8221;があります。&lt;br /&gt;
これは&amp;#8221;teammates&amp;#8221;、一つの範囲ではなくて「チームメイトという複数の人たちの中で」という意味合いなので、&amp;#8221;in&amp;#8221;ではなくて&amp;#8221;of&amp;#8221;を使っていました。&lt;br /&gt;
&amp;#8220;best&amp;#8221;ですが、これは今度はさっきの&amp;#8221;well&amp;#8221;かなと思っても&amp;#8221;well basketball player&amp;#8221;はおかしいですから、これは元々&amp;#8221;good&amp;#8221;「上手な」という形容詞だったんです。&lt;br /&gt;
そうすると&amp;#8221;good&amp;#8221;は&amp;#8221;good&amp;#8221;&amp;#8221;better&amp;#8221;&amp;#8221;best&amp;#8221;という変化で&amp;#8221;well&amp;#8221;も&amp;#8221;well&amp;#8221;&amp;#8221;better&amp;#8221;&amp;#8221;best&amp;#8221;なります。&lt;br /&gt;
&amp;#8220;good&amp;#8221;と&amp;#8221;well&amp;#8221;に関しては、&lt;span style="color: #0000ff;"&gt;比較級と最上級が同じ&lt;/span&gt;というような形になります。&lt;br /&gt;
これも間違いが非常に多い文になっていまして、どうしてもさっきのこういった&lt;br /&gt;
&amp;#8220;better than&amp;#8221;とか、&amp;#8221;worst in history&amp;#8221;というような形で、比較級、最上級が文の後ろの方にくる事が今まで多かった訳ですが、このように&lt;strong&gt;文の前の方にくる&lt;/strong&gt;というパターンも全然ある訳です。&lt;br /&gt;
そのさいに必ず、ここの&amp;#8221;basketball player&amp;#8221;という名詞がきています。&lt;br /&gt;
つまり、元々これは「good+名詞」だったんです。&lt;br /&gt;
なので、元の文に戻した時に&amp;#8221;Mike is a good basketball player&amp;#8221;という形で、形容詞と名詞がセットになっていた場合、これは必ずばらさないで&amp;#8221;best&amp;#8221;を後ろの方に持ってくるのではなく、元々&amp;#8221;good&amp;#8221;を置いていた場所に置くというのがポイントとなります。&lt;br /&gt;
間違え方としては、&amp;#8221;Mike is the basketball player best of&amp;#8221;と書いてしまう事が非常に多いんですが、後ろの方に置くとか、&amp;#8221;of&amp;#8221;の直前に&amp;#8221;best&amp;#8221;を置くというような認識ではなく、元々の位置、&lt;br /&gt;
元々「good+名詞」だったので、&lt;span style="color: #ff00ff;"&gt;その元々&amp;#8221;good&amp;#8221;があった名詞の直前に&amp;#8221;best&amp;#8221;置く&lt;/span&gt;と考えておきましょう。&lt;br /&gt;
セクション3に関しては以上となります。&lt;/p&gt;
&lt;h2&gt;Lesson12 セクション3 まとめ（最上級と不規則変化）&lt;/h2&gt;
&lt;table style="width: 100%; border-collapse: collapse;"&gt;
&lt;tbody&gt;
&lt;tr style="background-color: #dd8500; color: white;"&gt;
&lt;th&gt;項目&lt;/th&gt;
&lt;th&gt;内容&lt;/th&gt;
&lt;/tr&gt;
&lt;tr style="background-color: #f0b464; color: black;"&gt;
&lt;td&gt;このセクションのテーマ&lt;/td&gt;
&lt;td&gt;
&lt;ul&gt;
&lt;li&gt;原級（as ～ as）、比較級（比較級 + than）に続き、&lt;strong&gt;最上級&lt;/strong&gt;を学ぶ。&lt;/li&gt;
&lt;li&gt;最上級は&lt;strong&gt;三つ以上（3人以上・3つ以上）&lt;/strong&gt;を比べて「一番～だ」「最も～だ」を表す。&lt;/li&gt;
&lt;li&gt;語順は原級・比較級と大きく変わらず、&lt;strong&gt;形容詞・副詞の形を変える&lt;/strong&gt;ことが重要。&lt;/li&gt;
&lt;/ul&gt;
&lt;/td&gt;
&lt;/tr&gt;
&lt;tr style="background-color: #ffffff; color: black;"&gt;
&lt;td&gt;原級・比較級・最上級の基本形&lt;/td&gt;
&lt;td&gt;
&lt;ul&gt;
&lt;li&gt;原級：&lt;strong&gt;as 形容詞/副詞 as&lt;/strong&gt; …（同じくらい～）&lt;/li&gt;
&lt;li&gt;比較級：&lt;strong&gt;比較級 + than&lt;/strong&gt; …（～より…）&lt;/li&gt;
&lt;li&gt;最上級：&lt;strong&gt;the + 最上級&lt;/strong&gt; …（いちばん～ / 最も～）&lt;/li&gt;
&lt;li&gt;比べる対象が「2つ」→比較級、「3つ以上」→最上級。&lt;/li&gt;
&lt;/ul&gt;
&lt;/td&gt;
&lt;/tr&gt;
&lt;tr style="background-color: #f0b464; color: black;"&gt;
&lt;td&gt;短い形容詞の最上級（-est 型）&lt;/td&gt;
&lt;td&gt;
&lt;ul&gt;
&lt;li&gt;基本形：&lt;strong&gt;the + 形容詞-est&lt;/strong&gt;&lt;/li&gt;
&lt;li&gt;例：high → the highest, tall → the tallest&lt;/li&gt;
&lt;li&gt;Mt. Fuji is the highest mountain in Japan. 「富士山は日本で一番高い山です。」&lt;/li&gt;
&lt;li&gt;操作はシンプル：&lt;br /&gt;
元の文「Mt. Fuji is a high mountain in Japan.」の &lt;span style="color: #ff0000;"&gt;high に est を付け、直前に the を付ける&lt;/span&gt;だけ。&lt;/li&gt;
&lt;/ul&gt;
&lt;/td&gt;
&lt;/tr&gt;
&lt;tr style="background-color: #ffffff; color: black;"&gt;
&lt;td&gt;-e で終わる語の最上級&lt;/td&gt;
&lt;td&gt;
&lt;ul&gt;
&lt;li&gt;large → larger → &lt;strong&gt;largest&lt;/strong&gt; のように、&lt;br /&gt;
すでに e があるときは「&lt;strong&gt;st だけ&lt;/strong&gt;」を付ける。&lt;/li&gt;
&lt;li&gt;比較級・過去形の -ed などと同じ感覚で考えると覚えやすい。&lt;/li&gt;
&lt;li&gt;例：large → the largest city …&lt;/li&gt;
&lt;/ul&gt;
&lt;/td&gt;
&lt;/tr&gt;
&lt;tr style="background-color: #f0b464; color: black;"&gt;
&lt;td&gt;in と of の使い分け&lt;/td&gt;
&lt;td&gt;
&lt;ul&gt;
&lt;li&gt;&lt;strong&gt;in + 単数で「一つの範囲の中で」&lt;/strong&gt; 例：in Japan, in the class, in the world など。&lt;/li&gt;
&lt;li&gt;&lt;strong&gt;of + 複数・数を表す語で「～の中で」&lt;/strong&gt; 例：of all cities, of the four, of our teammates&lt;/li&gt;
&lt;li&gt;of の直後に来る名詞は、&lt;strong&gt;複数形&lt;/strong&gt;になるのが原則。 例：of all cities（すべての都市の中で）&lt;/li&gt;
&lt;li&gt;three cities, five cities と同じ感覚で、all も「数扱い」と考える。&lt;/li&gt;
&lt;/ul&gt;
&lt;/td&gt;
&lt;/tr&gt;
&lt;tr style="background-color: #ffffff; color: black;"&gt;
&lt;td&gt;長い形容詞の最上級（most 型）&lt;/td&gt;
&lt;td&gt;
&lt;ul&gt;
&lt;li&gt;母音が多くて長い単語や、-ful / -ly で終わる語などは、&lt;br /&gt;
&lt;strong&gt;most + 形容詞&lt;/strong&gt; で最上級を作る。&lt;/li&gt;
&lt;li&gt;例：popular → &lt;strong&gt;the most popular city&lt;/strong&gt;&lt;/li&gt;
&lt;li&gt;Paris is the most popular city in the world. 「パリは世界で最も人気のある都市です。」&lt;/li&gt;
&lt;li&gt;比較級の more と対応させて覚える： more popular → the most popular&lt;/li&gt;
&lt;/ul&gt;
&lt;/td&gt;
&lt;/tr&gt;
&lt;tr style="background-color: #f0b464; color: black;"&gt;
&lt;td&gt;形容詞の最上級と副詞の最上級&lt;/td&gt;
&lt;td&gt;
&lt;ul&gt;
&lt;li&gt;&lt;strong&gt;形容詞の最上級&lt;/strong&gt;：必ず the を付ける。 例：the highest mountain, the largest city, the most popular city&lt;/li&gt;
&lt;li&gt;&lt;strong&gt;副詞の最上級&lt;/strong&gt;：the を付けても付けなくてもよい。 例：Ken arrives (the) earliest in the class.&lt;/li&gt;
&lt;li&gt;early → earlier → earliest は、 arrive「到着する」を修飾しているので&lt;strong&gt;副詞&lt;/strong&gt;（「早く」）。&lt;/li&gt;
&lt;li&gt;形容詞か副詞か迷ったら、&lt;strong&gt;何を修飾しているか&lt;/strong&gt;で判断する。&lt;br /&gt;
名詞を修飾 → 形容詞／動詞・形容詞などを修飾 → 副詞。&lt;/li&gt;
&lt;/ul&gt;
&lt;/td&gt;
&lt;/tr&gt;
&lt;tr style="background-color: #ffffff; color: black;"&gt;
&lt;td&gt;不規則変化（比較級・最上級）&lt;/td&gt;
&lt;td&gt;
&lt;ul&gt;
&lt;li&gt;&lt;strong&gt;well（上手に）&lt;/strong&gt; → better → best（副詞） Mike plays basketball &lt;strong&gt;better&lt;/strong&gt; than Bill (does).&lt;/li&gt;
&lt;li&gt;&lt;strong&gt;good（よい／上手な）&lt;/strong&gt; → better → best（形容詞） Mike is the &lt;strong&gt;best&lt;/strong&gt; basketball player of our teammates.&lt;/li&gt;
&lt;li&gt;&lt;strong&gt;bad（悪い）&lt;/strong&gt; → worse → worst The score in the game was the &lt;strong&gt;worst&lt;/strong&gt; in history.&lt;/li&gt;
&lt;li&gt;これらは &lt;span style="color: #ff0000;"&gt;er / est をそのまま付けず、単語自体が変化&lt;/span&gt;するので、&lt;br /&gt;
一覧を丸ごと覚える必要がある。&lt;/li&gt;
&lt;/ul&gt;
&lt;/td&gt;
&lt;/tr&gt;
&lt;tr style="background-color: #f0b464; color: black;"&gt;
&lt;td&gt;比較対象の形をそろえる&lt;/td&gt;
&lt;td&gt;
&lt;ul&gt;
&lt;li&gt;比較級・最上級では、&lt;strong&gt;比べるものの文の形（主語＋動詞）をそろえる&lt;/strong&gt;のが鉄則。&lt;/li&gt;
&lt;li&gt;Mike plays … better than Bill &lt;strong&gt;does&lt;/strong&gt;. → 「Mike plays」と「Bill does（＝plays）」で形をそろえる。&lt;/li&gt;
&lt;li&gt;the best basketball player のように、 &lt;strong&gt;元々「good + 名詞」だったセットはばらさない&lt;/strong&gt;。 × Mike is the basketball player best of our teammates. ○ Mike is the best basketball player of our teammates.&lt;/li&gt;
&lt;/ul&gt;
&lt;/td&gt;
&lt;/tr&gt;
&lt;/tbody&gt;
&lt;/table&gt;
&lt;p&gt;&amp;nbsp;&lt;/p&gt;
&lt;h2&gt;確認クイズ（10問）&lt;/h2&gt;
&lt;style&gt; .show-answer-btn { background:#DD8500; color:white; padding:5px 10px; cursor:pointer; border:none; } &lt;/style&gt;
&lt;p&gt;&lt;script&gt; function showAnswer(id, btn) { var ans = document.getElementById(id); if (ans) ans.style.display = 'inline'; if (btn) btn.style.display = 'none'; } &lt;/script&gt;&lt;/p&gt;
&lt;table style="width: 100%; border-collapse: collapse;"&gt;
&lt;tbody&gt;
&lt;tr style="background-color: #dd8500; color: white;"&gt;
&lt;th&gt;No.&lt;/th&gt;
&lt;th&gt;問題&lt;/th&gt;
&lt;/tr&gt;
&lt;p&gt;&lt;!-- Q1 --&gt;&lt;/p&gt;
&lt;tr style="background-color: #f0b464; color: black;"&gt;
&lt;td&gt;1&lt;/td&gt;
&lt;td&gt;「富士山は日本で一番高い山です。」を表す文として、最も適切なのはどれ？&lt;br /&gt;
A. Mt. Fuji is highest mountain in Japan.&lt;br /&gt;
B. Mt. Fuji is the higher mountain in Japan.&lt;br /&gt;
C. Mt. Fuji is the highest mountain in Japan.&lt;br /&gt;
D. Mt. Fuji is the most high mountain in Japan.&lt;br /&gt;
&lt;button class="show-answer-btn"&gt;正解を見る&lt;/button&gt; &lt;span id="q1" style="display: none; font-weight: bold; color: #d60000;"&gt;正解：C（the + highest + mountain / in Japan の形）&lt;/span&gt;&lt;/td&gt;
&lt;/tr&gt;
&lt;p&gt;&lt;!-- Q2 --&gt;&lt;/p&gt;
&lt;tr style="background-color: #ffffff; color: black;"&gt;
&lt;td&gt;2&lt;/td&gt;
&lt;td&gt;「東京はすべての都市の中で一番大きいです。」を表したい。空欄に入る語の組み合わせとして正しいものはどれ？ Tokyo is the largest city ( ① ) ( ② ).&lt;br /&gt;
A. ① in　② all cities&lt;br /&gt;
B. ① of　② all cities&lt;br /&gt;
C. ① in　② the cities&lt;br /&gt;
D. ① of　② Japan&lt;br /&gt;
&lt;button class="show-answer-btn"&gt;正解を見る&lt;/button&gt; &lt;span id="q2" style="display: none; font-weight: bold; color: #d60000;"&gt;正解：B（数・複数を表すときは of + 複数名詞：of all cities）&lt;/span&gt;&lt;/td&gt;
&lt;/tr&gt;
&lt;p&gt;&lt;!-- Q3 --&gt;&lt;/p&gt;
&lt;tr style="background-color: #f0b464; color: black;"&gt;
&lt;td&gt;3&lt;/td&gt;
&lt;td&gt;次の日本語に最も合う英文はどれ？ 「パリは世界で最も人気のある都市です。」&lt;br /&gt;
A. Paris is the most popular city in the world.&lt;br /&gt;
B. Paris is the most popular city of the world.&lt;br /&gt;
C. Paris is the popular most city in the world.&lt;br /&gt;
D. Paris is most popular city in the world.&lt;br /&gt;
&lt;button class="show-answer-btn"&gt;正解を見る&lt;/button&gt; &lt;span id="q3" style="display: none; font-weight: bold; color: #d60000;"&gt;正解：A（the most popular city in the world の語順）&lt;/span&gt;&lt;/td&gt;
&lt;/tr&gt;
&lt;p&gt;&lt;!-- Q4 --&gt;&lt;/p&gt;
&lt;tr style="background-color: #ffffff; color: black;"&gt;
&lt;td&gt;4&lt;/td&gt;
&lt;td&gt;Ken arrives (　　) earliest in the class. 括弧に入る語として、本文の説明に最も合うものはどれ？&lt;br /&gt;
A. 必ず the が必要なので the を入れるべき&lt;br /&gt;
B. 必ず the を入れてはならないので何も入れない&lt;br /&gt;
C. the を入れても入れなくてもよい&lt;br /&gt;
D. the ではなく a を入れるべき&lt;br /&gt;
&lt;button class="show-answer-btn"&gt;正解を見る&lt;/button&gt; &lt;span id="q4" style="display: none; font-weight: bold; color: #d60000;"&gt;正解：C（副詞の最上級なので the は付けても付けなくてもよい）&lt;/span&gt;&lt;/td&gt;
&lt;/tr&gt;
&lt;p&gt;&lt;!-- Q5 --&gt;&lt;/p&gt;
&lt;tr style="background-color: #f0b464; color: black;"&gt;
&lt;td&gt;5&lt;/td&gt;
&lt;td&gt;次のうち、&lt;strong&gt;形容詞の最上級&lt;/strong&gt;を正しく使っている文はどれ？&lt;br /&gt;
A. He is best player in our team.&lt;br /&gt;
B. He is the best player in our team.&lt;br /&gt;
C. He is the bestly player in our team.&lt;br /&gt;
D. He is more best player in our team.&lt;br /&gt;
&lt;button class="show-answer-btn"&gt;正解を見る&lt;/button&gt; &lt;span id="q5" style="display: none; font-weight: bold; color: #d60000;"&gt;正解：B（形容詞の最上級は必ず the を付ける：the best player）&lt;/span&gt;&lt;/td&gt;
&lt;/tr&gt;
&lt;p&gt;&lt;!-- Q6 --&gt;&lt;/p&gt;
&lt;tr style="background-color: #ffffff; color: black;"&gt;
&lt;td&gt;6&lt;/td&gt;
&lt;td&gt;「マイクはビルよりも上手にバスケットボールをします。」を正しく表しているのはどれ？&lt;br /&gt;
A. Mike plays basketball more well than Bill.&lt;br /&gt;
B. Mike plays basketball gooder than Bill.&lt;br /&gt;
C. Mike plays basketball better than Bill does.&lt;br /&gt;
D. Mike plays basketball best than Bill does.&lt;br /&gt;
&lt;button class="show-answer-btn"&gt;正解を見る&lt;/button&gt; &lt;span id="q6" style="display: none; font-weight: bold; color: #d60000;"&gt;正解：C（well → better → best の不規則変化 &amp;amp; 比較対象の形をそろえるため than Bill does）&lt;/span&gt;&lt;/td&gt;
&lt;/tr&gt;
&lt;p&gt;&lt;!-- Q7 --&gt;&lt;/p&gt;
&lt;tr style="background-color: #f0b464; color: black;"&gt;
&lt;td&gt;7&lt;/td&gt;
&lt;td&gt;「その試合のスコアは歴史の中で最悪でした。」を表す最も適切な英文はどれ？&lt;br /&gt;
A. The score in the game was the worse in history.&lt;br /&gt;
B. The score in the game was the worst in history.&lt;br /&gt;
C. The score in the game was worst in the history.&lt;br /&gt;
D. The score in game was worse in history.&lt;br /&gt;
&lt;button class="show-answer-btn"&gt;正解を見る&lt;/button&gt; &lt;span id="q7" style="display: none; font-weight: bold; color: #d60000;"&gt;正解：B（bad → worse → worst の不規則変化 &amp;amp; the + worst in history）&lt;/span&gt;&lt;/td&gt;
&lt;/tr&gt;
&lt;p&gt;&lt;!-- Q8 --&gt;&lt;/p&gt;
&lt;tr style="background-color: #ffffff; color: black;"&gt;
&lt;td&gt;8&lt;/td&gt;
&lt;td&gt;Mike is the best basketball player of our teammates. この文について正しい説明はどれ？&lt;br /&gt;
A. best は of の直前に置くのが間違いで、後ろに移動させる必要がある。&lt;br /&gt;
B. 元は「good + 名詞」の形なので、名詞の直前に best を置くのが正しい。&lt;br /&gt;
C. best は副詞なので the を付けてはいけない。&lt;br /&gt;
D. teammates は単数なので of ではなく in を使うべきである。&lt;br /&gt;
&lt;button class="show-answer-btn"&gt;正解を見る&lt;/button&gt; &lt;span id="q8" style="display: none; font-weight: bold; color: #d60000;"&gt;正解：B（good + 名詞 → best + 名詞の形で、形容詞の最上級は名詞の直前に置く）&lt;/span&gt;&lt;/td&gt;
&lt;/tr&gt;
&lt;p&gt;&lt;!-- Q9 --&gt;&lt;/p&gt;
&lt;tr style="background-color: #f0b464; color: black;"&gt;
&lt;td&gt;9&lt;/td&gt;
&lt;td&gt;次のうち、&lt;strong&gt;of と in の使い分け&lt;/strong&gt;として本文の説明に合っているものはどれ？&lt;br /&gt;
A. 「世界で一番～」は必ず of the world を使う。&lt;br /&gt;
B. 「3つの中で一番～」は in three を使う。&lt;br /&gt;
C. 「その4人の中で一番～」は of the four を使う。&lt;br /&gt;
D. of の後ろには必ず単数名詞を置く。&lt;br /&gt;
&lt;button class="show-answer-btn"&gt;正解を見る&lt;/button&gt; &lt;span id="q9" style="display: none; font-weight: bold; color: #d60000;"&gt;正解：C（数・複数を表すときは of + the four / all cities などを用いる）&lt;/span&gt;&lt;/td&gt;
&lt;/tr&gt;
&lt;p&gt;&lt;!-- Q10 --&gt;&lt;/p&gt;
&lt;tr style="background-color: #ffffff; color: black;"&gt;
&lt;td&gt;10&lt;/td&gt;
&lt;td&gt;次の文の説明として最も適切なものはどれ？ Ken arrives (the) earliest in the class.&lt;br /&gt;
A. earliest は形容詞なので、必ず the を付ける必要がある。&lt;br /&gt;
B. earliest は副詞なので、the を必ず付けてはいけない。&lt;br /&gt;
C. earliest は副詞の最上級なので、the を付けても付けなくてもよい。&lt;br /&gt;
D. earliest は比較級なので、than を伴わなければならない。&lt;br /&gt;
&lt;button class="show-answer-btn"&gt;正解を見る&lt;/button&gt; &lt;span id="q10" style="display: none; font-weight: bold; color: #d60000;"&gt;正解：C（early はここでは「早く」＝副詞で、その最上級の the は省略可）&lt;/span&gt;&lt;/td&gt;
&lt;/tr&gt;
&lt;/tbody&gt;
&lt;/table&gt;
&lt;p&gt;&lt;!-- 音読リスニング講座 --&gt;&lt;/p&gt;
&lt;div style="border: 2px solid #ff6600; background-color: #fff0e0; padding: 10px; display: flex; align-items: center; justify-content: center; margin-bottom: 10px;"&gt;&lt;img decoding="async" style="max-width: 100px; height: auto; margin-right: 10px;" src="https://eigo-rewrite.com/wp-content/uploads/2020/06/logo_tate-1.png" alt="Re-Writeのロゴ" /&gt;&lt;/p&gt;
&lt;div&gt;
&lt;p style="margin: 5px 0;"&gt;【音読リスニング講座】：音読・ディクテーション・シャドーイングを通じて、都立入試リスニング対策を強化します。&lt;/p&gt;
&lt;p&gt;&lt;a style="background-color: #ff6600; color: white; padding: 5px 10px; text-align: center; text-decoration: none; display: inline-block; font-size: 14px;" href="https://eigo-rewrite.com/listening/"&gt;詳細を見る&lt;/a&gt;&lt;/p&gt;
&lt;/div&gt;
&lt;/div&gt;
```
</t>
  </si>
  <si>
    <t xml:space="preserve">以下のページは「スニペット整合性」（本文と title/meta/H1/冒頭文）が弱い可能性があります。
まず【本文】を確認し、想定読者・悩み・解決範囲を把握してください。
そのうえで、GSCの主要クエリ（表示回数上位）を根拠に、
「検索意図に対して、タイトル/メタ/H1/冒頭120字がズレている点」を特定し、
ズレを解消するための修正案（タイトル/メタ/H1/冒頭）を提示してください。
※本文の“大改修”は前提にしません（必要なら追記ブロックは最大1つまで）。
【URL】https://eng-support.com/column/progress-book1-lesson18-1/
【ページ分類】MC
【ページ分類の略語（このプロンプト内の定義）】
TP = トップページ（ホーム/サイトの入口）
SP = サービスページ（講座・コース・申込導線）
MC = メインコラム（コラム/解説/勉強法など集客記事）
SC = サブコラム（MCやSPを補強するための補助コラム※サイト定義に合わせて判断）
NW = ニュース/お知らせ（運用上は改善対象外として除外）
ST = 企業情報等のSEO対策を行わないこ固定ページ（運用上は改善対象外として除外）
- / 空欄 / 未分類 = 未分類（このスクリプトでは改善対象外として除外）
※未分類（空欄 / "-" / "未分類"）は作業対象に含めません。
【現状（スニペット要素）】
- タイトル：比較級・最上級の基本｜英文での使い方と正確な訳し方
- メタ：how oftenは「どのくらいの頻度で」。once/twice/three times＋a day/week/yearの答え方を例文で整理。
- H1：how oftenと頻度の表し方【Progress Book1 Lesson18-1】
- 冒頭120字：how often の答え方で once・twice・timesを間違えていませんか 「1日1回」「週2回」は書けるのに、 times の s や a day / a week で減点される人は少なくありません。 また、 How often
【GSC主要クエリ（表示回数上位50件）】
- how often｜表示523｜CTR 0.19%｜順位3.4
- how often 意味｜表示444｜CTR 0.00%｜順位8.6
- 頻度 英語｜表示322｜CTR 0.00%｜順位1.2
- how often 答え方｜表示140｜CTR 0.00%｜順位5.1
- 回数 英語｜表示110｜CTR 0.00%｜順位3.1
- 頻度 英語 一覧｜表示35｜CTR 0.00%｜順位1.0
- はうおーふん 意味｜表示34｜CTR 0.00%｜順位1.6
- はうおっふん意味｜表示33｜CTR 0.00%｜順位3.9
- 頻度英語｜表示30｜CTR 0.00%｜順位1.2
- how often 例文｜表示28｜CTR 0.00%｜順位8.4
- 1日 英語｜表示27｜CTR 0.00%｜順位2.0
- once 意味｜表示23｜CTR 0.00%｜順位4.8
- はうおふん 意味｜表示21｜CTR 0.00%｜順位3.4
- 英語 頻度｜表示21｜CTR 0.00%｜順位1.0
- 1日に何回 英語｜表示20｜CTR 0.00%｜順位4.3
- howoften｜表示18｜CTR 0.00%｜順位2.6
- howoften意味｜表示17｜CTR 0.00%｜順位10.0
- 1日英語｜表示16｜CTR 0.00%｜順位2.4
- 回 英語 単位｜表示15｜CTR 0.00%｜順位4.3
- how often 使い方｜表示14｜CTR 0.00%｜順位1.0
- how many time｜表示13｜CTR 0.00%｜順位1.0
- how often do you 意味｜表示13｜CTR 0.00%｜順位3.0
- once 使い方｜表示13｜CTR 0.00%｜順位1.0
- 1回 英語｜表示12｜CTR 0.00%｜順位3.0
- 1回 英語 単位｜表示12｜CTR 0.00%｜順位2.6
- how often do you 答え方｜表示12｜CTR 0.00%｜順位6.7
- 回数 英語 単位｜表示12｜CTR 0.00%｜順位3.6
- 1週間 英語｜表示11｜CTR 0.00%｜順位4.6
- 5回 英語｜表示9｜CTR 0.00%｜順位3.0
- はうおーふん｜表示8｜CTR 0.00%｜順位10.8
- 頻度 回数｜表示8｜CTR 0.00%｜順位1.0
- 1日に一回 英語｜表示7｜CTR 0.00%｜順位2.7
- どのくらいの頻度で 英語｜表示7｜CTR 0.00%｜順位11.9
- 程度と頻度の違い｜表示7｜CTR 0.00%｜順位1.0
- 英語 回数｜表示7｜CTR 0.00%｜順位2.4
- 頻度 英語で｜表示7｜CTR 0.00%｜順位3.1
- 頻度を英語で｜表示7｜CTR 0.00%｜順位3.0
- 頻度英語 一覧｜表示7｜CTR 0.00%｜順位1.0
- 1週間英語｜表示6｜CTR 0.00%｜順位4.5
- how often do you play｜表示6｜CTR 0.00%｜順位2.2
- once twice 数え方｜表示6｜CTR 0.00%｜順位1.0
- 頻度の英語｜表示6｜CTR 0.00%｜順位1.0
- 頻度の表し方｜表示6｜CTR 0.00%｜順位2.8
- how many how often 違い｜表示5｜CTR 0.00%｜順位1.0
- how ofen｜表示5｜CTR 0.00%｜順位3.2
- how often 言い換え｜表示5｜CTR 0.00%｜順位2.8
- how often意味｜表示5｜CTR 0.00%｜順位8.0
- how 方法｜表示5｜CTR 0.00%｜順位1.0
- how 答え方｜表示5｜CTR 0.00%｜順位1.0
- once意味｜表示5｜CTR 0.00%｜順位4.8
【参考：代表語（自動抽出）】often
【出力（必ずこの順）】
1) 本文の要約（想定読者・悩み・解決）
2) 検索意図の整理（主要クエリから2〜3パターン）
3) 不一致の指摘（タイトル/メタ/H1/冒頭のどこがズレているか）
4) 修正方針（“どの意図に寄せるか”を1つに決める）
5) 修正案（すべてコードブロック）
   - タイトル案3つ（全角35字前後＋56字以上の網羅型を1つ）
   - メタ案3つ（全角90字前後）
   - H1案2つ
   - 冒頭120字（2案：&lt;p&gt;で開始）
【禁則ワード（シート連動）】
以下の【禁則ワード】は、タイトル/メタ/導入文/見出し/本文のいずれにも原則使用しないでください。
言い換えが必要な場合は、自然な日本語に置換してください。
【禁則ワード】
- 崩れ
- 型
- 迷い
- 保留
- 固定
- 手順
- 立て直
- 最短
- 結論だけ
- 乱れ
- 三点確認
- 内部リンク
- 導線
- 設計
- 刺
- まず結論
- 整え
- 押し付けない案内
- 統一
- 次の一手
- 失点
- 確定
- サブコラム
- 30秒
- 1分
- CV
- 網羅
【本文】
```html
&lt;p&gt;&lt;iframe title="YouTube video player" src="https://www.youtube.com/embed/U42fiqkY4RE" width="560" height="315" frameborder="0" allowfullscreen="allowfullscreen"&gt;&lt;/iframe&gt;&lt;/p&gt;
&lt;div class="entry-content-intro" style="background: #f0f7ff; border: 1px solid #cce2ff; border-radius: 12px; padding: 18px 18px; margin: 14px 0 22px;"&gt;
&lt;div class="entry-content-intro" style="background: #f0f7ff; border: 1px solid #cce2ff; border-radius: 12px; padding: 18px 18px; margin: 14px 0 22px;"&gt;
&lt;h2 style="margin: 0 0 10px; color: #004085; font-size: 1.25rem; line-height: 1.5;"&gt;how often の答え方で&lt;br /&gt;
once・twice・timesを間違えていませんか&lt;/h2&gt;
&lt;p style="margin: 0 0 10px; line-height: 1.85; color: #333;"&gt;「1日1回」「週2回」は書けるのに、&lt;br /&gt;
&lt;strong&gt;times の s&lt;/strong&gt;や&lt;strong&gt;a day / a week&lt;/strong&gt;で減点される人は少なくありません。&lt;/p&gt;
&lt;p style="margin: 0 0 10px; line-height: 1.85; color: #333;"&gt;また、&lt;strong&gt;How often&lt;/strong&gt;なのに &lt;strong&gt;When&lt;/strong&gt; の答え方をしてしまい、&lt;br /&gt;
意味は合っているのに点が落ちるケースも多いです。&lt;/p&gt;
&lt;p style="margin: 0; line-height: 1.85; color: #333;"&gt;このページでは、&lt;br /&gt;
&lt;strong&gt;once / twice / three times＋単位&lt;/strong&gt;の基本から、&lt;br /&gt;
テストでそのまま使える答え方まで整理します。&lt;br /&gt;
「回数」「単位」「聞かれ方」を同時に判断できるようになります。&lt;/p&gt;
&lt;/div&gt;
&lt;/div&gt;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0;"&gt;英語教室「サポート」の『基礎力徹底講座』：スタートラインはどこでもOK！&lt;/p&gt;
&lt;p&gt;&lt;a style="background-color: #ff8c00; color: white; padding: 5px 10px; text-align: center; text-decoration: none; display: inline-block; font-size: 14px;" href="https://eng-support.com/kouza/#基礎力徹底講座"&gt;詳細を見る&lt;/a&gt;&lt;/p&gt;
&lt;/div&gt;
&lt;/div&gt;
&lt;p&gt;&lt;span style="color: blue;"&gt;&amp;#8220;When do you practice kendo?&amp;#8221;&lt;/span&gt;の回答について&lt;/p&gt;
&lt;p&gt;例文：&lt;span style="color: blue;"&gt;&amp;#8220;When do you practice kendo?&amp;#8221;&lt;/span&gt;&lt;/p&gt;
&lt;p&gt;この文では、&lt;span style="color: green;"&gt;「いつ剣道を練習するか？」&lt;/span&gt;と聞かれています。&lt;/p&gt;
&lt;p&gt;回答は、&lt;span style="color: blue;"&gt;「On Tuesday and Friday.」&lt;/span&gt;となります。&lt;span style="color: blue;"&gt;「火曜日と金曜日です。」&lt;/span&gt;&lt;/p&gt;
&lt;p&gt;ただし、学校によっては、「When」に対する回答だけでなく、主語から始めて&lt;span style="color: green;"&gt;「I practice it on Tuesday and Friday.」&lt;/span&gt;と書く必要がある場合もあります。&lt;/p&gt;
&lt;p&gt;また、「kendo」は&lt;span style="color: green;"&gt;「剣道」&lt;/span&gt;という意味であり、2回目以降は「it」を使用して&lt;span style="color: green;"&gt;「I practice it」&lt;/span&gt;と表現します。&lt;/p&gt;
&lt;p&gt;注意点として、この部分は完全な回答ではなく、文中の&lt;span style="color: green;"&gt;「kendo」&lt;/span&gt;を代名詞の&lt;span style="color: green;"&gt;「it」&lt;/span&gt;に置き換える必要があります。&lt;/p&gt;
&lt;h3&gt;頻度の表現方法&lt;/h3&gt;
&lt;p&gt;例文：&lt;span style="color: blue;"&gt;&amp;#8220;He has to take his medicine&amp;#8221;&lt;/span&gt;の後に、&lt;span style="color: blue;"&gt;「every morning」&lt;/span&gt;とあります。&lt;/p&gt;
&lt;p&gt;&amp;lt;p&lt;span style="color: blue;"&gt;「毎朝」&lt;/span&gt;という頻度ですが、1日に何回薬を飲むかを表現すると、&lt;span style="color: blue;"&gt;「1回」&lt;/span&gt;は&lt;span style="color: green;"&gt;&amp;#8220;once&amp;#8221;&lt;/span&gt;です。&lt;/p&gt;
&lt;p&gt;したがって、&lt;span style="color: blue;"&gt;「1日1回」&lt;/span&gt;は&lt;span style="color: green;"&gt;&amp;#8220;once a day&amp;#8221;&lt;/span&gt;となります。例えば、&lt;span style="color: blue;"&gt;「我々日本人は1日3食食べます。」&lt;/span&gt;という場合は、&lt;span style="color: green;"&gt;&amp;#8220;We Japanese eat three times a day.&amp;#8221;&lt;/span&gt;と表現します。&lt;/p&gt;
&lt;p&gt;同様に、&lt;span style="color: blue;"&gt;「1週間に1回」&lt;/span&gt;は&lt;span style="color: green;"&gt;&amp;#8220;once a week&amp;#8221;&lt;/span&gt;、&lt;span style="color: blue;"&gt;「1週間に2回」&lt;/span&gt;は&lt;span style="color: green;"&gt;&amp;#8220;twice a week&amp;#8221;&lt;/span&gt;です。&lt;/p&gt;
&lt;p&gt;さらに、&lt;span style="color: blue;"&gt;「年に3回」&lt;/span&gt;は&lt;span style="color: green;"&gt;&amp;#8220;three times a year&amp;#8221;&lt;/span&gt;となります。例えば、&lt;span style="color: blue;"&gt;「月に5回」&lt;/span&gt;と表現する場合は、&lt;span style="color: blue;"&gt;「一月に5回」&lt;/span&gt;と言います。&lt;span style="color: blue;"&gt;&amp;#8220;five times&amp;#8221;&lt;/span&gt;の後に&lt;span style="color: blue;"&gt;&amp;#8220;a month&amp;#8221;&lt;/span&gt;を加えて、&lt;span style="color: green;"&gt;「five times a month」&lt;/span&gt;となります。&lt;/p&gt;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0;"&gt;英語教室「サポート」の『ブレイクスルーゼミ』：弱点探しをサポートします！&lt;/p&gt;
&lt;p&gt;&lt;a style="background-color: #ff8c00; color: white; padding: 5px 10px; text-align: center; text-decoration: none; display: inline-block; font-size: 14px;" href="https://eng-support.com/kouza/#ブレイクスルーゼミ"&gt;詳細を見る&lt;/a&gt;&lt;/p&gt;
&lt;/div&gt;
&lt;/div&gt;
&lt;p&gt;なお、「times」には「s」を付けることに注意してください。ただし、「1回」と「2回」は特別な言葉であるため、&lt;span style="color: green;"&gt;「once」&lt;/span&gt;、&lt;span style="color: green;"&gt;「twice」&lt;/span&gt;となります。それ以降の回数には&lt;span style="color: green;"&gt;「three times」&lt;/span&gt;、&lt;span style="color: green;"&gt;「four times」&lt;/span&gt;、&lt;span style="color: green;"&gt;「five times」&lt;/span&gt;といった形で表現します。その後ろに&lt;span style="color: green;"&gt;「a 言いたい単位」&lt;/span&gt;を追加することで、具体的な時間単位を表現します。例えば、&lt;span style="color: blue;"&gt;「1時間に3回」&lt;/span&gt;は&lt;span style="color: green;"&gt;&amp;#8220;three times an hour&amp;#8221;&lt;/span&gt;となります。&lt;/p&gt;
&lt;h3&gt;&amp;#8220;How often&amp;#8221;の意味と使い方&lt;/h3&gt;
&lt;p&gt;&lt;span style="color: blue;"&gt;&amp;#8220;How often&amp;#8221;&lt;/span&gt;は&lt;span style="color: green;"&gt;「どれくらい頻繁に」&lt;/span&gt;という意味の表現です。&lt;/p&gt;
&lt;p&gt;具体的には、&lt;span style="color: blue;"&gt;「彼は薬をどれくらい頻繁に飲まなければならないのですか？」という意味になります。&lt;/span&gt;&lt;/p&gt;
&lt;p&gt;この時点では、&lt;span style="color: blue;"&gt;「1日につき」&lt;/span&gt;とか&lt;span style="color: blue;"&gt;「1週間につき」&lt;/span&gt;といった具体的な時間単位を指定せずに、&lt;span style="color: blue;"&gt;「How often」&lt;/span&gt;と尋ねるだけで十分です。&lt;/p&gt;
&lt;p&gt;注意点として、&lt;span style="color: blue;"&gt;&amp;#8220;once a day&amp;#8221;&lt;/span&gt;や&lt;span style="color: blue;"&gt;&amp;#8220;twice a week&amp;#8221;&lt;/span&gt;など、回答として&lt;span style="color: blue;"&gt;「a day」&lt;/span&gt;や&lt;span style="color: blue;"&gt;「a week」&lt;/span&gt;が出てくる場合でも、&lt;span style="color: blue;"&gt;「How often」&lt;/span&gt;という表現を使うことが重要です。&lt;/p&gt;
&lt;p&gt;この部分で混乱しやすいので、適切に注意してください。&lt;/p&gt;
&lt;p&gt;以上が、Book1 Lessonシーン1における&lt;span style="color: blue;"&gt;「How often」&lt;/span&gt;と頻度の表現方法についての解説です。&lt;/p&gt;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0;"&gt;英語教室「サポート」の『過去問演習講座』：完璧な分析と対策を！&lt;/p&gt;
&lt;p&gt;&lt;a style="background-color: #ff8c00; color: white; padding: 5px 10px; text-align: center; text-decoration: none; display: inline-block; font-size: 14px;" href="https://eng-support.com/kouza/#過去問演習講座"&gt;詳細を見る&lt;/a&gt;&lt;/p&gt;
&lt;/div&gt;
&lt;/div&gt;
```
</t>
  </si>
  <si>
    <t xml:space="preserve">以下のページは「スニペット整合性」（本文と title/meta/H1/冒頭文）が弱い可能性があります。
まず【本文】を確認し、想定読者・悩み・解決範囲を把握してください。
そのうえで、GSCの主要クエリ（表示回数上位）を根拠に、
「検索意図に対して、タイトル/メタ/H1/冒頭120字がズレている点」を特定し、
ズレを解消するための修正案（タイトル/メタ/H1/冒頭）を提示してください。
※本文の“大改修”は前提にしません（必要なら追記ブロックは最大1つまで）。
【URL】https://eigo-rewrite.com/column/stage1-2-1/
【ページ分類】MC
【ページ分類の略語（このプロンプト内の定義）】
TP = トップページ（ホーム/サイトの入口）
SP = サービスページ（講座・コース・申込導線）
MC = メインコラム（コラム/解説/勉強法など集客記事）
SC = サブコラム（MCやSPを補強するための補助コラム※サイト定義に合わせて判断）
NW = ニュース/お知らせ（運用上は改善対象外として除外）
ST = 企業情報等のSEO対策を行わないこ固定ページ（運用上は改善対象外として除外）
- / 空欄 / 未分類 = 未分類（このスクリプトでは改善対象外として除外）
※未分類（空欄 / "-" / "未分類"）は作業対象に含めません。
【現状（スニペット要素）】
- タイトル：be動詞isとhe/she｜中1英語｜Treasure
- メタ：New Treasure中1向け。be動詞is、he/sheへの言い換え、疑問文と答え方、Yes, he is.の小文字と, tooを整理。
- H1：stage1 2-1 be動詞(2)【ニュートレジャーの道案内】【受験英語ゼミ「Re-Write」】
- 冒頭120字：Treasure STAGE1 Lesson2-1｜is と he/she（疑問文・答え・, too） 今回の範囲と全体像 New Treasure STAGE1 Lesson2-1 の注意点を解説していきます。 NEW TREASURE 
【GSC主要クエリ（表示回数上位50件）】
- treasure 動詞｜表示120｜CTR 0.00%｜順位13.7
- no she isn't｜表示22｜CTR 0.00%｜順位8.8
- treasure動詞｜表示13｜CTR 0.00%｜順位13.0
- he be動詞｜表示7｜CTR 0.00%｜順位11.3
- she be動詞｜表示5｜CTR 0.00%｜順位11.8
- he 動詞｜表示2｜CTR 0.00%｜順位10.5
- i and he be動詞｜表示2｜CTR 0.00%｜順位8.0
- she and i be動詞｜表示2｜CTR 0.00%｜順位7.5
- he is b｜表示1｜CTR 0.00%｜順位12.0
- heのbe動詞｜表示1｜CTR 0.00%｜順位9.0
- no she is not｜表示1｜CTR 0.00%｜順位11.0
- no, she isn't.｜表示1｜CTR 0.00%｜順位7.0
- she 動詞｜表示1｜CTR 0.00%｜順位10.0
- yes he isn't｜表示1｜CTR 0.00%｜順位10.0
- yes he was｜表示1｜CTR 0.00%｜順位12.0
- yes, he is｜表示1｜CTR 0.00%｜順位9.0
- 人の名前 be動詞｜表示1｜CTR 0.00%｜順位8.0
【参考：代表語（自動抽出）】treasure
【出力（必ずこの順）】
1) 本文の要約（想定読者・悩み・解決）
2) 検索意図の整理（主要クエリから2〜3パターン）
3) 不一致の指摘（タイトル/メタ/H1/冒頭のどこがズレているか）
4) 修正方針（“どの意図に寄せるか”を1つに決める）
5) 修正案（すべてコードブロック）
   - タイトル案3つ（全角35字前後＋56字以上の網羅型を1つ）
   - メタ案3つ（全角90字前後）
   - H1案2つ
   - 冒頭120字（2案：&lt;p&gt;で開始）
【禁則ワード（シート連動）】
以下の【禁則ワード】は、タイトル/メタ/導入文/見出し/本文のいずれにも原則使用しないでください。
言い換えが必要な場合は、自然な日本語に置換してください。
【禁則ワード】
- 崩れ
- 型
- 迷い
- 保留
- 固定
- 手順
- 立て直
- 最短
- 結論だけ
- 乱れ
- 三点確認
- 内部リンク
- 導線
- 設計
- 刺
- まず結論
- 整え
- 押し付けない案内
- 統一
- 次の一手
- 失点
- 確定
- サブコラム
- 30秒
- 1分
- CV
- 網羅
【本文】
```html
&lt;p&gt;&lt;!-- ===== Re-Write｜Treasure STAGE1 Lesson2-1（本文）===== --&gt;&lt;/p&gt;
&lt;section&gt;&lt;iframe title="YouTube video player" src="https://www.youtube.com/embed/8uIlrDQh7E8" width="560" height="315" frameborder="0" allowfullscreen="allowfullscreen"&gt;&lt;br /&gt;
&lt;span data-mce-type="bookmark" style="display: inline-block; width: 0px; overflow: hidden; line-height: 0;" class="mce_SELRES_start"&gt;&lt;/span&gt;&lt;br /&gt;
&lt;span data-mce-type="bookmark" style="display: inline-block; width: 0px; overflow: hidden; line-height: 0;" class="mce_SELRES_start"&gt;&lt;/span&gt;&lt;br /&gt;
&lt;/iframe&gt;&lt;/p&gt;
&lt;/section&gt;
&lt;h2&gt;Treasure STAGE1 Lesson2-1｜is と he/she（疑問文・答え・, too）&lt;/h2&gt;
&lt;section&gt;
&lt;h3&gt;今回の範囲と全体像&lt;/h3&gt;
&lt;p data-start="26" data-end="150"&gt;New Treasure STAGE1 Lesson2-1 の注意点を解説していきます。&lt;br /&gt;
NEW TREASURE STAGE1 の文法事項・Lesson一覧の全体像は、&lt;br /&gt;
&lt;strong&gt;&lt;a href="https://eigo-rewrite.com/column/hub_stage1/"&gt;NEW TREASURE STAGE1｜中1英文法 総括＋Lesson一覧（全体像はこちら）&lt;/a&gt;&lt;/strong&gt;&lt;br /&gt;
で確認できます。&lt;br data-start="70" data-end="73" /&gt;今回は “That is” “This is” に続いて、“He is” “She is” の形で、「彼は〜です」「彼女は〜です」という表現を学習します。&lt;/p&gt;
&lt;p data-start="152" data-end="267"&gt;“I am” “You are” に続き、前回は “That is” や “This is” を学びました。&lt;br data-start="206" data-end="209" /&gt;be動詞の “is” は、”I” でも “You” でもなく、&lt;br /&gt;
&lt;strong data-start="240" data-end="263"&gt;一人や一つのものに対して使う be動詞&lt;/strong&gt;&lt;br /&gt;
です。&lt;/p&gt;
&lt;/section&gt;
&lt;section&gt;
&lt;h3&gt;例文で確認：名前 → he/she への言い換え&lt;/h3&gt;
&lt;p&gt;&lt;img decoding="async" fetchpriority="high" class="alignnone wp-image-396" src="https://eigo-rewrite.com/wp-content/uploads/2023/04/スライド用-2-300x169.jpg" sizes="(max-width: 547px) 100vw, 547px" srcset="https://eigo-rewrite.com/wp-content/uploads/2023/04/スライド用-2-300x169.jpg 300w, https://eigo-rewrite.com/wp-content/uploads/2023/04/スライド用-2-1024x576.jpg 1024w, https://eigo-rewrite.com/wp-content/uploads/2023/04/スライド用-2-768x432.jpg 768w, https://eigo-rewrite.com/wp-content/uploads/2023/04/スライド用-2-320x180.jpg 320w, https://eigo-rewrite.com/wp-content/uploads/2023/04/スライド用-2.jpg 1280w" alt="" width="547" height="308" /&gt;&lt;/p&gt;
&lt;p&gt;その流れとして、本文では最初”That is Andy.”、もちろんこれは人ですから、&lt;br /&gt;
「あれは」と訳するよりは「あちらは」とか「あの人は」と訳しておきましょう。&lt;br /&gt;
固有名詞アンディさん、人の名前なので人の名前の最初は大文字で始めるという事でした。&lt;br /&gt;
それから、”He is from Hong Kong.”「彼は香港出身です。」という文が続いています。&lt;br /&gt;
このように、アンディさんという男性の名前が出てきていて、英語というのは2回以上の繰り返しを避けますから、&lt;br /&gt;
一度出てきたアンディさんという名前をこのようにに&lt;strong&gt;”He”「彼は」&lt;/strong&gt;という形で表すという所が注意点になります。&lt;/p&gt;
&lt;/section&gt;
&lt;section&gt;
&lt;h2&gt;疑問文と答え方：Is he / Is she → Yes, he is. / No, she isn’t.&lt;/h2&gt;
&lt;h3&gt;be動詞を前に出す：Is he my classmate?&lt;/h3&gt;
&lt;p&gt;この文に続けて、”Is he my classmate?”、「彼は私のクラスメートですか？」と続いていますが、&lt;br /&gt;
ここでもbe動詞を使った疑問文なので、&lt;span style="color: #0000ff;"&gt;be動詞を前に出して疑問文にします。&lt;/span&gt;&lt;br /&gt;
そうすると、「彼は私のクラスメートですか？」という形になりまして、&lt;/p&gt;
&lt;h3&gt;答えの文：同じ語句は繰り返さない（Yes, he is.）&lt;/h3&gt;
&lt;p&gt;これを答える時も”Yes, he is.”「はい、彼は私のクラスメートですよ。」と答えていきます。&lt;br /&gt;
本当は、この”is”の所に”my classmate”というのがありましたが、&lt;br /&gt;
ここも2回以上同じ語句を繰り返すのを避ける為に”my classmate”というのを消して、&lt;br /&gt;
”Yes, he is.”という形になっています。&lt;/p&gt;
&lt;h3&gt;小文字に注意：Yes, he is. / No, she isn’t.&lt;/h3&gt;
&lt;p&gt;女性の場合は”he”ではなくて”she”という単語を使うんですが、注意点としては、&lt;br /&gt;
どうしても&lt;strong&gt;”he is” ”she is”と始めると、ここが大文字だと認識しがちです。&lt;/strong&gt;&lt;br /&gt;
ところが、疑問文だったり答えの文の際は、&lt;br /&gt;
&lt;span style="color: #ff0000;"&gt;これらの文の先頭ではなくて文の途中ですから、大文字ではなくて小文字で書かないといけないんです。&lt;/span&gt;&lt;br /&gt;
ただ、どうしても最初の段階の肯定文で”he is” ”she is”を学習していると、”he”とか”she”というのは大文字で始めるんだと認識しがちです。&lt;br /&gt;
実際、特にこちらは「.」ではなく「,」ですが、どうしても1回”Yes”で切って認識しがちなので大文字にしてしまいがちです。&lt;br /&gt;
なので、これはあくまで&lt;span style="color: #0000ff;"&gt;文の途中だから小文字で書くんだ&lt;/span&gt;、という所意識して疑問文とその応答というのは文を書いて練習していく必要があります。&lt;/p&gt;
&lt;/section&gt;
&lt;section&gt;
&lt;h2&gt;, too の使い方：文末に置く（カンマ + too）&lt;/h2&gt;
&lt;h3&gt;Is she from Hong Kong, too?&lt;/h3&gt;
&lt;p&gt;今度は女性の方です。&lt;br /&gt;
”she”「彼女」という単語を使っています。&lt;br /&gt;
”Is she from Hong Kong”ここまでは、「彼女は香港出身ですか？」となっていますが、&lt;br /&gt;
最後に”too”の「トゥ」が付いています。&lt;br /&gt;
この”too”の「トゥ」というのは、「何々も」という意味です。&lt;br /&gt;
なので、これで書くと「彼女は香港出身ですか？」に「も」が付きますから、&lt;br /&gt;
「彼女も香港出身なんですか？」という疑問文になっていて、対して”NO, she isn’t.”となります。&lt;br /&gt;
ここは文途中なので小文字にしていて、&lt;br /&gt;
「彼女はそうではありません。」否定文なので、”isn’t”という形になっています。&lt;/p&gt;
&lt;h3&gt;ここで引っかかりやすい点：カンマのあと／too の位置&lt;/h3&gt;
&lt;p&gt;注意点ですが、この”too”の「トゥ」、「何々も」という単語を付け加える時は、&lt;br /&gt;
基本的に文の最後に「,」を入れてから”too”の「トゥ」を入れるのがポイントです。&lt;br /&gt;
このLesson2-1に関しては、とても難しい内容だったり引っ掛かりやすい所というのはそこまで多くはないんですが、&lt;br /&gt;
この中で一番引っ掛かる所というのがこの「,」のあとです。&lt;br /&gt;
&lt;span style="color: #ff0000;"&gt;答えの文の「,」のあとは必ず小文字で書く&lt;/span&gt;という所と、&lt;br /&gt;
&lt;span style="color: #ff0000;"&gt;”too”を付ける時に「,」を入れる&lt;/span&gt;というポイントになりますので、&lt;br /&gt;
その点に気を付けて学習を進めて下さい。&lt;br /&gt;
Lesson2-1は以上となります。&lt;/p&gt;
&lt;/section&gt;
&lt;section&gt;
&lt;h2&gt;要点まとめ：この範囲で押さえること&lt;/h2&gt;
&lt;table style="width: 100%; border-collapse: collapse;"&gt;
&lt;tbody&gt;
&lt;tr style="background-color: #dd8500; color: white;"&gt;
&lt;th&gt;項目&lt;/th&gt;
&lt;th&gt;内容&lt;/th&gt;
&lt;/tr&gt;
&lt;tr style="background-color: #f0b464; color: black;"&gt;
&lt;td&gt;このセクションで学ぶこと&lt;/td&gt;
&lt;td&gt;
&lt;ul&gt;
&lt;li&gt;&lt;strong&gt;He is / She is&lt;/strong&gt; を使った「彼は〜です」「彼女は〜です」の言い方&lt;/li&gt;
&lt;li&gt;be動詞 &lt;strong&gt;is&lt;/strong&gt; は「I でも You でもない、一人・一つのもの」に使うこと&lt;/li&gt;
&lt;li&gt;名前（固有名詞）を &lt;strong&gt;he / she&lt;/strong&gt; で言い換えるルール&lt;/li&gt;
&lt;li&gt;be動詞の疑問文：&lt;strong&gt;Is he 〜 ? / Is she 〜 ?&lt;/strong&gt; と答え方&lt;/li&gt;
&lt;li&gt;Yes, he is. / No, she isn’t. の書き方と &lt;strong&gt;小文字・カンマ&lt;/strong&gt; の注意&lt;/li&gt;
&lt;li&gt;&lt;strong&gt;too（〜も）&lt;/strong&gt; の意味と、文末に置く位置（カンマ + too）&lt;/li&gt;
&lt;/ul&gt;
&lt;/td&gt;
&lt;/tr&gt;
&lt;tr style="background-color: #ffffff; color: black;"&gt;
&lt;td&gt;be動詞 is の役割&lt;/td&gt;
&lt;td&gt;
&lt;ul&gt;
&lt;li&gt;“I am”「私は〜です」 / “You are”「あなたは〜です」&lt;/li&gt;
&lt;li&gt;&lt;strong&gt;“He is” / “She is” / “That is” / “This is”&lt;/strong&gt; は「私・あなた以外の一人・一つ」に使う be動詞&lt;/li&gt;
&lt;li&gt;主語が「I / You 以外」で、&lt;strong&gt;一人・一つ&lt;/strong&gt;のときに is を選ぶ&lt;/li&gt;
&lt;/ul&gt;
&lt;/td&gt;
&lt;/tr&gt;
&lt;tr style="background-color: #f0b464; color: black;"&gt;
&lt;td&gt;名前と代名詞&lt;/td&gt;
&lt;td&gt;
&lt;ul&gt;
&lt;li&gt;例：That is Andy.「あちらはアンディです。」&lt;/li&gt;
&lt;li&gt;同じ人が続くとき、&lt;strong&gt;2回目以降は名前を繰り返さず he / she に置き換える&lt;/strong&gt;&lt;/li&gt;
&lt;li&gt;例：Andy is from Hong Kong. → &lt;strong&gt;He&lt;/strong&gt; is from Hong Kong.&lt;/li&gt;
&lt;li&gt;名前（Andy など）は &lt;strong&gt;固有名詞なので最初の文字を大文字&lt;/strong&gt;にする&lt;/li&gt;
&lt;/ul&gt;
&lt;/td&gt;
&lt;/tr&gt;
&lt;tr style="background-color: #ffffff; color: black;"&gt;
&lt;td&gt;be動詞の疑問文と答え方&lt;/td&gt;
&lt;td&gt;
&lt;ul&gt;
&lt;li&gt;肯定文：He is my classmate.「彼は私のクラスメートです。」&lt;/li&gt;
&lt;li&gt;疑問文：&lt;strong&gt;Is he&lt;/strong&gt; my classmate?（be動詞を前に出す）&lt;/li&gt;
&lt;li&gt;Yes の答え：Yes, &lt;strong&gt;he is&lt;/strong&gt;.（主語と be動詞をそろえる）&lt;/li&gt;
&lt;li&gt;No の答え：No, &lt;strong&gt;he isn’t&lt;/strong&gt;. / No, he is not.&lt;/li&gt;
&lt;li&gt;答えの文では、&lt;strong&gt;質問の主語（he / she）を必ずそろえる&lt;/strong&gt;&lt;/li&gt;
&lt;/ul&gt;
&lt;/td&gt;
&lt;/tr&gt;
&lt;tr style="background-color: #f0b464; color: black;"&gt;
&lt;td&gt;he / she の大文字・小文字&lt;/td&gt;
&lt;td&gt;
&lt;ul&gt;
&lt;li&gt;文の&lt;strong&gt;先頭&lt;/strong&gt;に来るときだけ大文字：He is from Hong Kong.&lt;/li&gt;
&lt;li&gt;文章の途中（カンマのあとなど）は &lt;strong&gt;小文字で he / she&lt;/strong&gt;&lt;/li&gt;
&lt;li&gt;例：Yes, &lt;strong&gt;he&lt;/strong&gt; is. / No, &lt;strong&gt;she&lt;/strong&gt; isn’t.&lt;/li&gt;
&lt;li&gt;途中でも He / She と書いてしまうミスに注意&lt;/li&gt;
&lt;/ul&gt;
&lt;/td&gt;
&lt;/tr&gt;
&lt;tr style="background-color: #ffffff; color: black;"&gt;
&lt;td&gt;too（〜も）の使い方&lt;/td&gt;
&lt;td&gt;
&lt;ul&gt;
&lt;li&gt;&lt;strong&gt;too = 〜も&lt;/strong&gt; の意味&lt;/li&gt;
&lt;li&gt;例：Is she from Hong Kong, too?「彼女も香港出身ですか。」&lt;/li&gt;
&lt;li&gt;&lt;strong&gt;文末に置く前に ,（カンマ）を入れる&lt;/strong&gt;：…, too?&lt;/li&gt;
&lt;li&gt;肯定文でも同様に …, too. と文の最後に置く&lt;/li&gt;
&lt;/ul&gt;
&lt;/td&gt;
&lt;/tr&gt;
&lt;tr style="background-color: #f0b464; color: black;"&gt;
&lt;td&gt;答えの文でのカンマと小文字&lt;/td&gt;
&lt;td&gt;
&lt;ul&gt;
&lt;li&gt;Yes, he is. / No, she isn’t. のように、&lt;strong&gt;Yes / No のあとにカンマ&lt;/strong&gt;&lt;/li&gt;
&lt;li&gt;カンマのあとに続く he / she は &lt;strong&gt;小文字&lt;/strong&gt;で書く&lt;/li&gt;
&lt;li&gt;✕ Yes, He is.　✕ No, She isn’t.（文の途中扱いなので誤り）&lt;/li&gt;
&lt;li&gt;「カンマのあとは小文字」をセットで覚える&lt;/li&gt;
&lt;/ul&gt;
&lt;/td&gt;
&lt;/tr&gt;
&lt;/tbody&gt;
&lt;/table&gt;
&lt;p&gt;&amp;nbsp;&lt;/p&gt;
&lt;/section&gt;
&lt;section&gt;
&lt;h2&gt;確認問題：書いて確かめる&lt;/h2&gt;
&lt;style&gt;
  .show-answer-btn {&lt;br /&gt;    background:#DD8500;&lt;br /&gt;    color:white;&lt;br /&gt;    padding:5px 10px;&lt;br /&gt;    cursor:pointer;&lt;br /&gt;    border:none;&lt;br /&gt;  }&lt;br /&gt;  &lt;/style&gt;
&lt;p&gt;&lt;script&gt;
    function showAnswer(id, btn) {
      var ans = document.getElementById(id);
      if (ans) ans.style.display = 'inline';
      if (btn) btn.style.display = 'none';
    }
    &lt;/script&gt;&lt;/p&gt;
&lt;table style="width: 100%; border-collapse: collapse;"&gt;
&lt;tbody&gt;
&lt;tr style="background-color: #dd8500; color: white;"&gt;
&lt;th&gt;No.&lt;/th&gt;
&lt;th&gt;問題&lt;/th&gt;
&lt;/tr&gt;
&lt;p&gt;&lt;!-- Q1 --&gt;&lt;/p&gt;
&lt;tr style="background-color: #f0b464; color: black;"&gt;
&lt;td&gt;1&lt;/td&gt;
&lt;td&gt;be動詞 &lt;strong&gt;is&lt;/strong&gt; を使う主語として正しいものはどれ？A. I&lt;/p&gt;
&lt;p&gt;B. you&lt;/p&gt;
&lt;p&gt;C. he / she / this / that&lt;/p&gt;
&lt;p&gt;D. I と you 以外で複数のもの&lt;/p&gt;
&lt;p&gt;&lt;button class="show-answer-btn"&gt;正解を見る&lt;/button&gt;&lt;br /&gt;
&lt;span id="qa1" style="display: none; font-weight: bold; color: #d60000;"&gt;正解：C&lt;/span&gt;&lt;/td&gt;
&lt;/tr&gt;
&lt;p&gt;&lt;!-- Q2 --&gt;&lt;/p&gt;
&lt;tr style="background-color: #ffffff; color: black;"&gt;
&lt;td&gt;2&lt;/td&gt;
&lt;td&gt;「あちらはアンディです。」に最も近い英文はどれ？A. This is Andy.&lt;/p&gt;
&lt;p&gt;B. That is Andy.&lt;/p&gt;
&lt;p&gt;C. He is Andy.&lt;/p&gt;
&lt;p&gt;D. She is Andy.&lt;/p&gt;
&lt;p&gt;&lt;button class="show-answer-btn"&gt;正解を見る&lt;/button&gt;&lt;br /&gt;
&lt;span id="qa2" style="display: none; font-weight: bold; color: #d60000;"&gt;正解：B&lt;/span&gt;&lt;/td&gt;
&lt;/tr&gt;
&lt;p&gt;&lt;!-- Q3 --&gt;&lt;/p&gt;
&lt;tr style="background-color: #f0b464; color: black;"&gt;
&lt;td&gt;3&lt;/td&gt;
&lt;td&gt;「アンディは香港出身です。」という文が一度出たあと、2回目以降に同じ人を指すときの自然な英文はどれ？A. Andy is from Hong Kong.（毎回 Andy を使う）&lt;/p&gt;
&lt;p&gt;B. He is from Hong Kong.&lt;/p&gt;
&lt;p&gt;C. She is from Hong Kong.&lt;/p&gt;
&lt;p&gt;D. It is from Hong Kong.&lt;/p&gt;
&lt;p&gt;&lt;button class="show-answer-btn"&gt;正解を見る&lt;/button&gt;&lt;br /&gt;
&lt;span id="qa3" style="display: none; font-weight: bold; color: #d60000;"&gt;正解：B&lt;/span&gt;&lt;/td&gt;
&lt;/tr&gt;
&lt;p&gt;&lt;!-- Q4 --&gt;&lt;/p&gt;
&lt;tr style="background-color: #ffffff; color: black;"&gt;
&lt;td&gt;4&lt;/td&gt;
&lt;td&gt;「彼は私のクラスメートですか？」に対応する疑問文として正しいものはどれ？A. Is he my classmate?&lt;/p&gt;
&lt;p&gt;B. He is my classmate?&lt;/p&gt;
&lt;p&gt;C. Does he my classmate?&lt;/p&gt;
&lt;p&gt;D. Is my classmate he?&lt;/p&gt;
&lt;p&gt;&lt;button class="show-answer-btn"&gt;正解を見る&lt;/button&gt;&lt;br /&gt;
&lt;span id="qa4" style="display: none; font-weight: bold; color: #d60000;"&gt;正解：A&lt;/span&gt;&lt;/td&gt;
&lt;/tr&gt;
&lt;p&gt;&lt;!-- Q5 --&gt;&lt;/p&gt;
&lt;tr style="background-color: #f0b464; color: black;"&gt;
&lt;td&gt;5&lt;/td&gt;
&lt;td&gt;「彼は私のクラスメートですか？」に対して「はい、そうです。」と答えるとき、最も適切なものはどれ？A. Yes, he.&lt;/p&gt;
&lt;p&gt;B. Yes, he is.&lt;/p&gt;
&lt;p&gt;C. Yes, He is.&lt;/p&gt;
&lt;p&gt;D. Yes, it is.&lt;/p&gt;
&lt;p&gt;&lt;button class="show-answer-btn"&gt;正解を見る&lt;/button&gt;&lt;br /&gt;
&lt;span id="qa5" style="display: none; font-weight: bold; color: #d60000;"&gt;正解：B&lt;/span&gt;&lt;/td&gt;
&lt;/tr&gt;
&lt;p&gt;&lt;!-- Q6 --&gt;&lt;/p&gt;
&lt;tr style="background-color: #ffffff; color: black;"&gt;
&lt;td&gt;6&lt;/td&gt;
&lt;td&gt;次のうち、本文の説明に合っているものはどれ？A. 質問で he / she を使ったら、答えでは he / she を使わなくてよい。&lt;/p&gt;
&lt;p&gt;B. 質問と答えで、主語をそろえる必要がある。&lt;/p&gt;
&lt;p&gt;C. 質問の主語が he でも、答えは必ず I にする。&lt;/p&gt;
&lt;p&gt;D. 主語は毎回名前で書くのがルールである。&lt;/p&gt;
&lt;p&gt;&lt;button class="show-answer-btn"&gt;正解を見る&lt;/button&gt;&lt;br /&gt;
&lt;span id="qa6" style="display: none; font-weight: bold; color: #d60000;"&gt;正解：B&lt;/span&gt;&lt;/td&gt;
&lt;/tr&gt;
&lt;p&gt;&lt;!-- Q7 --&gt;&lt;/p&gt;
&lt;tr style="background-color: #f0b464; color: black;"&gt;
&lt;td&gt;7&lt;/td&gt;
&lt;td&gt;「Yes, he is.」を書くときの注意点として本文で強調されていたものはどれ？A. Yes のあとはピリオドにする&lt;/p&gt;
&lt;p&gt;B. カンマのあとを大文字の He にする&lt;/p&gt;
&lt;p&gt;C. カンマのあとを小文字の he にする&lt;/p&gt;
&lt;p&gt;D. is を省略して Yes, he. と書く&lt;/p&gt;
&lt;p&gt;&lt;button class="show-answer-btn"&gt;正解を見る&lt;/button&gt;&lt;br /&gt;
&lt;span id="qa7" style="display: none; font-weight: bold; color: #d60000;"&gt;正解：C&lt;/span&gt;&lt;/td&gt;
&lt;/tr&gt;
&lt;p&gt;&lt;!-- Q8 --&gt;&lt;/p&gt;
&lt;tr style="background-color: #ffffff; color: black;"&gt;
&lt;td&gt;8&lt;/td&gt;
&lt;td&gt;「彼女も香港出身ですか。」に最も近い英文はどれ？A. Is she from Hong Kong?&lt;/p&gt;
&lt;p&gt;B. Is she from Hong Kong, too?&lt;/p&gt;
&lt;p&gt;C. She is from Hong Kong, too?&lt;/p&gt;
&lt;p&gt;D. Does she from Hong Kong, too?&lt;/p&gt;
&lt;p&gt;&lt;button class="show-answer-btn"&gt;正解を見る&lt;/button&gt;&lt;br /&gt;
&lt;span id="qa8" style="display: none; font-weight: bold; color: #d60000;"&gt;正解：B&lt;/span&gt;&lt;/td&gt;
&lt;/tr&gt;
&lt;p&gt;&lt;!-- Q9 --&gt;&lt;/p&gt;
&lt;tr style="background-color: #f0b464; color: black;"&gt;
&lt;td&gt;9&lt;/td&gt;
&lt;td&gt;本文によると、「too（〜も）」を付ける位置として正しいものはどれ？A. 文の最初に置く&lt;/p&gt;
&lt;p&gt;B. 主語の直後に置く&lt;/p&gt;
&lt;p&gt;C. 文の最後に置き、その前にカンマを付ける&lt;/p&gt;
&lt;p&gt;D. be動詞の前に置く&lt;/p&gt;
&lt;p&gt;&lt;button class="show-answer-btn"&gt;正解を見る&lt;/button&gt;&lt;br /&gt;
&lt;span id="qa9" style="display: none; font-weight: bold; color: #d60000;"&gt;正解：C&lt;/span&gt;&lt;/td&gt;
&lt;/tr&gt;
&lt;p&gt;&lt;!-- Q10 --&gt;&lt;/p&gt;
&lt;tr style="background-color: #ffffff; color: black;"&gt;
&lt;td&gt;10&lt;/td&gt;
&lt;td&gt;Lesson2-1 のまとめとして、最も適切な文章はどれ？A. He / She は必ず大文字で書き、too は主語の前に置く。&lt;/p&gt;
&lt;p&gt;B. is は I と you のときに使い、名前は何度でも繰り返す。&lt;/p&gt;
&lt;p&gt;C. is は「私・あなた以外の一人・一つ」に使い、名前は he / she で言い換える。答えの文ではカンマの後を小文字にし、too は文末に置く。&lt;/p&gt;
&lt;p&gt;D. too を使うときは、必ず文頭に too, を付ける。&lt;/p&gt;
&lt;p&gt;&lt;button class="show-answer-btn"&gt;正解を見る&lt;/button&gt;&lt;br /&gt;
&lt;span id="qa10" style="display: none; font-weight: bold; color: #d60000;"&gt;正解：C&lt;/span&gt;&lt;/td&gt;
&lt;/tr&gt;
&lt;/tbody&gt;
&lt;/table&gt;
&lt;/section&gt;
&lt;section&gt;
&lt;h2&gt;講座案内&lt;/h2&gt;
&lt;p&gt;&lt;!-- 語彙強化講座 --&gt;&lt;/p&gt;
&lt;div style="border: 2px solid #ff6600; background-color: #fff0e0; padding: 10px; display: flex; align-items: center; justify-content: center; margin-bottom: 10px;"&gt;
&lt;p&gt;&lt;img decoding="async" style="max-width: 100px; height: auto; margin-right: 10px;" src="https://eigo-rewrite.com/wp-content/uploads/2020/06/logo_tate-1.png" alt="Re-Writeのロゴ" /&gt;&lt;/p&gt;
&lt;div&gt;
&lt;p style="margin: 5px 0;"&gt;【語彙強化講座】：長文読解で必要な語彙・熟語を徹底的に習得し、都立・私立の入試対策に直結する語彙力を養います。&lt;/p&gt;
&lt;p&gt;&lt;a style="background-color: #ff6600; color: white; padding: 5px 10px; text-align: center; text-decoration: none; display: inline-block; font-size: 14px;" href="https://eigo-rewrite.com/vocabulary/"&gt;詳細を見る&lt;/a&gt;&lt;/p&gt;
&lt;/div&gt;
&lt;/div&gt;
&lt;/section&gt;
&lt;p&gt;&lt;!-- ===== /本文 ===== --&gt;&lt;/p&gt;
```
</t>
  </si>
  <si>
    <t xml:space="preserve">以下のページは「スニペット整合性」（本文と title/meta/H1/冒頭文）が弱い可能性があります。
まず【本文】を確認し、想定読者・悩み・解決範囲を把握してください。
そのうえで、GSCの主要クエリ（表示回数上位）を根拠に、
「検索意図に対して、タイトル/メタ/H1/冒頭120字がズレている点」を特定し、
ズレを解消するための修正案（タイトル/メタ/H1/冒頭）を提示してください。
※本文の“大改修”は前提にしません（必要なら追記ブロックは最大1つまで）。
【URL】https://eigo-rewrite.com/column/stage1_lesson6-2/
【ページ分類】MC
【ページ分類の略語（このプロンプト内の定義）】
TP = トップページ（ホーム/サイトの入口）
SP = サービスページ（講座・コース・申込導線）
MC = メインコラム（コラム/解説/勉強法など集客記事）
SC = サブコラム（MCやSPを補強するための補助コラム※サイト定義に合わせて判断）
NW = ニュース/お知らせ（運用上は改善対象外として除外）
ST = 企業情報等のSEO対策を行わないこ固定ページ（運用上は改善対象外として除外）
- / 空欄 / 未分類 = 未分類（このスクリプトでは改善対象外として除外）
※未分類（空欄 / "-" / "未分類"）は作業対象に含めません。
【現状（スニペット要素）】
- タイトル：cannot と can't の違いを助動詞で整理｜canの後ろは原形・三単現でもs不要・否定文とnot veryまで
- メタ：助動詞canの基本を中1向けに整理。cannotとcan’tの違い（短縮形）に加え、can not が二語になる場面も確認。canは三人称単数でもs不要、後ろは動詞の原形。否定文（cannot/can’t）とnot very＝あまり〜ないまで、例文・表・クイズで定着。
- H1：stage1_Lesson6-2 命令文 canの文(canの使い方)【ニュートレジャーの道案内】
- 冒頭120字：cannot と can not、何が違うのか。 can の後ろは原形なのに、三人称単数で -s を付けたくなるのはなぜか。 not very を「とても〜ない」と訳してしまい、意味が変に感じるのはなぜか。 このページでは、助動詞 can 
【GSC主要クエリ（表示回数上位50件）】
- cannot can not 違い｜表示145｜CTR 0.00%｜順位7.3
- cannot can't 違い｜表示100｜CTR 0.00%｜順位8.0
- can't cannot 違い｜表示94｜CTR 0.00%｜順位10.2
- can 三人称単数｜表示85｜CTR 0.00%｜順位2.5
- can not cannot｜表示65｜CTR 0.00%｜順位1.2
- cannot とcan't の違い｜表示47｜CTR 0.00%｜順位10.3
- 3人称単数｜表示41｜CTR 0.00%｜順位1.0
- can not cannot 違い｜表示38｜CTR 0.00%｜順位4.2
- can't 過去形｜表示38｜CTR 0.00%｜順位9.5
- cannotとcan'tの違い｜表示33｜CTR 0.00%｜順位9.8
- notとdon'tの違い｜表示33｜CTR 0.00%｜順位1.0
- can'tとcannotの違い｜表示27｜CTR 0.00%｜順位8.6
- cannot 一語｜表示27｜CTR 0.00%｜順位6.6
- 三人称単数 can｜表示27｜CTR 0.00%｜順位3.4
- cann't｜表示26｜CTR 0.00%｜順位9.3
- can't 意味 2つ｜表示25｜CTR 0.00%｜順位8.0
- cannotとcan notの違い｜表示23｜CTR 0.00%｜順位2.4
- cannot can not｜表示22｜CTR 0.00%｜順位1.2
- canの三人称単数｜表示22｜CTR 0.00%｜順位3.1
- can 三単現のs｜表示21｜CTR 0.00%｜順位4.9
- cannot 意味 2つ｜表示21｜CTR 0.00%｜順位11.1
- can 三単現｜表示20｜CTR 0.00%｜順位11.0
- can 複数形｜表示20｜CTR 0.00%｜順位7.3
- canのあとは原型｜表示20｜CTR 0.00%｜順位1.6
- canのあとは｜表示18｜CTR 5.56%｜順位5.4
- can｜表示18｜CTR 0.00%｜順位2.6
- canの時 三人称単数｜表示15｜CTR 0.00%｜順位1.7
- can のあとは動詞の原形｜表示13｜CTR 0.00%｜順位1.5
- can't cannot can not 違い｜表示13｜CTR 0.00%｜順位2.8
- canの否定形｜表示13｜CTR 0.00%｜順位5.8
- can三人称単数｜表示13｜CTR 0.00%｜順位1.8
- cannot｜表示12｜CTR 0.00%｜順位2.3
- canの後 三単現｜表示12｜CTR 0.00%｜順位7.8
- キャンノット 短縮｜表示12｜CTR 0.00%｜順位10.3
- 否定文｜表示12｜CTR 0.00%｜順位1.3
- can'tの過去形｜表示11｜CTR 0.00%｜順位8.0
- can't過去形｜表示11｜CTR 0.00%｜順位9.9
- cannot 助動詞｜表示10｜CTR 0.00%｜順位4.2
- don't can't 違い｜表示10｜CTR 0.00%｜順位11.4
- 命令文｜表示10｜CTR 0.00%｜順位1.0
- can'tとdon'tの違い｜表示9｜CTR 0.00%｜順位12.2
- cannot と can not｜表示9｜CTR 0.00%｜順位9.8
- 三人称単数｜表示9｜CTR 0.00%｜順位1.0
- can't cannot｜表示8｜CTR 0.00%｜順位1.1
- can't と cannot 違い｜表示8｜CTR 0.00%｜順位9.0
- cannot とcan notの違い｜表示8｜CTR 0.00%｜順位2.0
- canの否定文｜表示8｜CTR 0.00%｜順位4.5
- couldn'tと can'tの違い｜表示8｜CTR 0.00%｜順位11.1
- cannot はずがない｜表示7｜CTR 0.00%｜順位1.0
- cannot 使い方｜表示7｜CTR 0.00%｜順位2.6
【参考：代表語（自動抽出）】cannot
【出力（必ずこの順）】
1) 本文の要約（想定読者・悩み・解決）
2) 検索意図の整理（主要クエリから2〜3パターン）
3) 不一致の指摘（タイトル/メタ/H1/冒頭のどこがズレているか）
4) 修正方針（“どの意図に寄せるか”を1つに決める）
5) 修正案（すべてコードブロック）
   - タイトル案3つ（全角35字前後＋56字以上の網羅型を1つ）
   - メタ案3つ（全角90字前後）
   - H1案2つ
   - 冒頭120字（2案：&lt;p&gt;で開始）
【禁則ワード（シート連動）】
以下の【禁則ワード】は、タイトル/メタ/導入文/見出し/本文のいずれにも原則使用しないでください。
言い換えが必要な場合は、自然な日本語に置換してください。
【禁則ワード】
- 崩れ
- 型
- 迷い
- 保留
- 固定
- 手順
- 立て直
- 最短
- 結論だけ
- 乱れ
- 三点確認
- 内部リンク
- 導線
- 設計
- 刺
- まず結論
- 整え
- 押し付けない案内
- 統一
- 次の一手
- 失点
- 確定
- サブコラム
- 30秒
- 1分
- CV
- 網羅
【本文】
```html
&lt;p&gt;&lt;iframe title="YouTube video player" src="https://www.youtube.com/embed/Z1puh8y17HY" width="560" height="315" frameborder="0" allowfullscreen="allowfullscreen"&gt;&lt;span data-mce-type="bookmark" style="display: inline-block; width: 0px; overflow: hidden; line-height: 0;" class="mce_SELRES_start"&gt;&lt;/span&gt;&lt;span data-mce-type="bookmark" style="display: inline-block; width: 0px; overflow: hidden; line-height: 0;" class="mce_SELRES_start"&gt;&lt;/span&gt;&lt;/iframe&gt;&lt;/p&gt;
&lt;p&gt;cannot と can not、何が違うのか。&lt;br /&gt;
can の後ろは原形なのに、三人称単数で &lt;strong&gt;-s&lt;/strong&gt; を付けたくなるのはなぜか。&lt;br /&gt;
not very を「とても〜ない」と訳してしまい、意味が変に感じるのはなぜか。&lt;/p&gt;
&lt;p&gt;このページでは、助動詞 &lt;strong&gt;can&lt;/strong&gt; でつまずきやすいポイントを &lt;strong&gt;3つ&lt;/strong&gt; に絞って整理します。&lt;/p&gt;
&lt;ul&gt;
&lt;li&gt;&lt;strong&gt;can の後ろは動詞の原形&lt;/strong&gt;（三人称単数でも &lt;strong&gt;-s&lt;/strong&gt; は付かない）&lt;/li&gt;
&lt;li&gt;&lt;strong&gt;cannot / can’t / can not&lt;/strong&gt; の見え方をそろえる（書き方・場面の違い）&lt;/li&gt;
&lt;li&gt;&lt;strong&gt;not very&lt;/strong&gt; は「とても」ではなく「&lt;strong&gt;あまり〜ない&lt;/strong&gt;」になる&lt;/li&gt;
&lt;/ul&gt;
&lt;p&gt;たとえば &lt;strong&gt;Bob can write songs.&lt;/strong&gt; の &lt;strong&gt;-s&lt;/strong&gt; は、動詞ではなく &lt;strong&gt;songs&lt;/strong&gt;（名詞の複数形）です。&lt;br /&gt;
助動詞が入ると、動詞側は主語が Bob でも形が変わりません。&lt;/p&gt;
&lt;p&gt;また否定は、会話では &lt;strong&gt;can’t&lt;/strong&gt;、書き言葉では &lt;strong&gt;cannot&lt;/strong&gt; を見ることが多く、&lt;strong&gt;can not&lt;/strong&gt; は意味を強く分けたい場面などで二語に見えることがあります。&lt;br /&gt;
まずは「どれも can の否定」と押さえた上で、例文で違いを確認します。&lt;/p&gt;
&lt;p&gt;さらに &lt;strong&gt;not very well&lt;/strong&gt; は「とても上手に〜できない」ではなく、程度を下げて「&lt;strong&gt;あまり上手に〜できない&lt;/strong&gt;」の意味になります。&lt;br /&gt;
定期テストで訳が不自然になりやすいので、ここも例文で一緒に押さえます。&lt;/p&gt;
&lt;p&gt;NEW TREASURE STAGE1 の文法事項・Lesson一覧の全体像は、&lt;strong&gt;&lt;a href="https://eigo-rewrite.com/column/hub_stage1/"&gt;NEW TREASURE STAGE1｜中1英文法 総括＋Lesson一覧（全体像はこちら）&lt;/a&gt;&lt;/strong&gt;で確認できます。&lt;br /&gt;
この先は、例文→ポイント表→クイズの順で、can の肯定・否定をまとめて確認します。&lt;/p&gt;
&lt;p&gt;&lt;img decoding="async" fetchpriority="high" class="alignnone wp-image-468" src="https://eigo-rewrite.com/wp-content/uploads/2023/06/スライド用-3-300x169.jpg" alt="" width="1062" height="598" srcset="https://eigo-rewrite.com/wp-content/uploads/2023/06/スライド用-3-300x169.jpg 300w, https://eigo-rewrite.com/wp-content/uploads/2023/06/スライド用-3-1024x576.jpg 1024w, https://eigo-rewrite.com/wp-content/uploads/2023/06/スライド用-3-768x432.jpg 768w, https://eigo-rewrite.com/wp-content/uploads/2023/06/スライド用-3-320x180.jpg 320w, https://eigo-rewrite.com/wp-content/uploads/2023/06/スライド用-3.jpg 1280w" sizes="(max-width: 1062px) 100vw, 1062px" /&gt;&lt;/p&gt;
&lt;p&gt;それでは一つ目の例文です。&lt;br /&gt;
最初は”Bob can write songs.”「ボブは曲を書く事が出来ます。」という意味になっています。&lt;br /&gt;
この”can”というのは「何々する事が出来る」「何々出来る」という意味合いですが、ここは非常に&lt;br /&gt;
重要な性質が隠れています。&lt;br /&gt;
後々どうせ出てきますから是非言葉を覚えて頂きたいんですが、助動詞という言い方をします。&lt;br /&gt;
助動詞というのは性質がありまして、&lt;span style="color: #ff0000;"&gt;助動詞の後は必ず動詞の原形になります。&lt;/span&gt;&lt;br /&gt;
(V＝動詞という意味です。)&lt;br /&gt;
動詞の原形になるというのは実は大事です。&lt;br /&gt;
今までは主語が「私」ではなく「あなた」ではなく「一人」「一つのもの」三人称単数の場合は動詞に”s”を付けるというルールがありました。&lt;br /&gt;
ですが”Bob”というのが「私」でも「あなた」ではなく、&lt;strong&gt;単数なのに”s”が付いていないんです。&lt;/strong&gt;&lt;br /&gt;
つまり助動詞は助動詞で形が変化しない、”s”を付けたりしません。&lt;br /&gt;
助動詞のあとの一般動詞も”s”を付けて形を変化させません。&lt;br /&gt;
&lt;span style="color: #ff0000;"&gt;そのまま原形の形で書く、という所が大事になっています。&lt;/span&gt;&lt;br /&gt;
この助動詞という品詞の性質は今後もずっと共通していくものになります。&lt;br /&gt;
ですから、是非この”can”の段階でなんか”can”のあとは原形だ、それはそれで大事ですが、&lt;br /&gt;
もちろん”can”は助動詞だから助動詞のあとは動詞の原形だ、という認識を作っておきましょう。&lt;br /&gt;
また、この文の場合は「ボブは曲を書く事が出来る。」という意味になっていますが、という事は一つの曲ではなく複数作る事が出来るので、ここに複数形の”s”が付いているという所にも注意しておきましょう。&lt;br /&gt;
&lt;!-- 読解強化講座 --&gt;&lt;/p&gt;
&lt;div style="border: 2px solid #ff6600; background-color: #fff0e0; padding: 10px; display: flex; align-items: center; justify-content: center; margin-bottom: 10px;"&gt;
&lt;p&gt;&lt;img decoding="async" style="max-width: 100px; height: auto; margin-right: 10px;" src="https://eigo-rewrite.com/wp-content/uploads/2020/06/logo_tate-1.png" alt="Re-Writeのロゴ" /&gt;&lt;/p&gt;
&lt;div&gt;
&lt;p style="margin: 5px 0;"&gt;【読解強化講座】：速読・精読の力を育て、自校作成校の難解長文に対応する読解力を養成します。&lt;/p&gt;
&lt;p&gt;&lt;a style="background-color: #ff6600; color: white; padding: 5px 10px; text-align: center; text-decoration: none; display: inline-block; font-size: 14px;" href="https://eigo-rewrite.com/dokkaikyouka/"&gt;詳細を見る&lt;/a&gt;&lt;/p&gt;
&lt;/div&gt;
&lt;/div&gt;
&lt;p&gt;次、否定文です。&lt;br /&gt;
助動詞というのは基本的に、この助動詞のあとに”not”付ける事によって否定文を作る事が出来ます。&lt;br /&gt;
”can”の場合はちょっと特殊で、”cannot”という形で”can”と”not”を離すのではなく”cannot”という一語にまとめてしまいます。&lt;br /&gt;
本来は”can not”と離しますが”n”の音が重なっていますから発音上”cannot”というふうに一つの単語として使ってしまいます。&lt;br /&gt;
これは”can”特有の現象になります。&lt;br /&gt;
この”cannot”というのを更に短縮するとこのように”can’t”となります。&lt;br /&gt;
be動詞の”isn’t”とか”do”の否定の”don’t”と同じような形で「nあって’があってt」という形になります。&lt;br /&gt;
この否定文の場合もここの動詞が原形で何も形を変えないとい点は共通しています。&lt;br /&gt;
ですから、この文も”We cannot go to the pool today.”「私たちは今日プールへ行く事が出来ません。」とか”Jun can’t swim very well.”「ジュンはそんなに上手には泳げません。」というような感じで「何々する事が出来ません」「何々出来ません」というような意味になってきます。&lt;br /&gt;
この文に関しては注意点がもう一つありまして、&lt;strong&gt;”very”の訳です。&lt;/strong&gt;&lt;br /&gt;
今まで”very”は「とても」という意味で、程度が高い様子を示していましたが、ここに”not”と否定語があります。&lt;br /&gt;
この否定を表す&lt;span style="color: #0000ff;"&gt;”not”と”very”が同時に使われると、「とても」という意味ではなくて&lt;br /&gt;
「あまり何々ない」というような意味になります。&lt;/span&gt;&lt;br /&gt;
ですので、この場合「ジュンはとても上手に泳ぐ事が出来ません。」と訳すのではなく、&lt;br /&gt;
「ジュンはあまり上手に泳ぐ事が出来ません。」と訳していきます。&lt;br /&gt;
このように”can”の使い方自体は肯定文、普通の文を書く際も、否定文の際もそんなに難しくはないですが、それ以外の単語とか、その連語の使い方で少し戸惑ってしまう所があるかと思います。&lt;br /&gt;
なので、”can”練習はそこまで大量に問題を解く必要はないですが、こういった語彙の部分に関してこのセクションに関しては重視して進めて下さい。&lt;br /&gt;
セクション2に関しては以上となります。&lt;br /&gt;
&lt;iframe title="YouTube video player" src="https://www.youtube.com/embed/Z1puh8y17HY" width="560" height="315" frameborder="0" allowfullscreen="allowfullscreen"&gt;&lt;/iframe&gt;&lt;/p&gt;
&lt;style&gt;
  table {&lt;br /&gt;    width: 100%;&lt;br /&gt;    border-collapse: collapse;&lt;br /&gt;  }&lt;br /&gt;  th, td {&lt;br /&gt;    padding: 10px;&lt;br /&gt;    border: 1px solid #ddd;&lt;br /&gt;    color: #000000;&lt;br /&gt;    vertical-align: top;&lt;br /&gt;  }&lt;br /&gt;  .answer {&lt;br /&gt;    display: none;&lt;br /&gt;    font-weight: bold;&lt;br /&gt;    margin-left: 5px;&lt;br /&gt;    color: #0073aa;&lt;br /&gt;  }&lt;br /&gt;  .show-answer {&lt;br /&gt;    cursor: pointer;&lt;br /&gt;    color: #ffffff;&lt;br /&gt;    background-color: #ff6600;&lt;br /&gt;    border: none;&lt;br /&gt;    padding: 4px 8px;&lt;br /&gt;    border-radius: 4px;&lt;br /&gt;    font-size: 12px;&lt;br /&gt;    margin-left: 5px;&lt;br /&gt;  }&lt;br /&gt;&lt;/style&gt;
&lt;p&gt;&lt;script&gt;
  function showAnswer(ansId, btnId, text) {
    var ans = document.getElementById(ansId);
    var btn = document.getElementById(btnId);
    if (ans &amp;&amp; btn) {
      ans.textContent = text;   // ここで初めて文字が入る
      ans.style.display = 'inline';
      btn.style.display = 'none';
    }
  }
&lt;/script&gt;&lt;/p&gt;
&lt;h2&gt;【まとめ】Lesson6 セクション2：&amp;#8221;can&amp;#8221;（助動詞）の基本・否定形・not very&lt;/h2&gt;
&lt;table&gt;
&lt;tbody&gt;
&lt;tr style="background-color: #dd8500; color: #ffffff;"&gt;
&lt;th&gt;ポイント&lt;/th&gt;
&lt;th&gt;説明&lt;/th&gt;
&lt;/tr&gt;
&lt;tr style="background-color: #f0b464;"&gt;
&lt;td&gt;&amp;#8220;can&amp;#8221; ははじめて学ぶ助動詞&lt;/td&gt;
&lt;td&gt;
&lt;ul&gt;
&lt;li&gt;&amp;#8220;can&amp;#8221; は中1で出てくる&lt;strong&gt;最初の助動詞&lt;/strong&gt;。&lt;/li&gt;
&lt;li&gt;意味は「〜することができる」。&lt;/li&gt;
&lt;li&gt;&amp;#8220;can&amp;#8221; の使い方をしっかり理解すると、&lt;strong&gt;will / must など他の助動詞&lt;/strong&gt;にも応用できる。&lt;/li&gt;
&lt;/ul&gt;
&lt;/td&gt;
&lt;/tr&gt;
&lt;tr style="background-color: #ffffff;"&gt;
&lt;td&gt;助動詞のあとには動詞の原形&lt;/td&gt;
&lt;td&gt;
&lt;ul&gt;
&lt;li&gt;&lt;strong&gt;助動詞の直後は必ず動詞の原形&lt;/strong&gt;にする。&lt;/li&gt;
&lt;li&gt;例：Bob &lt;strong&gt;can write&lt;/strong&gt; songs.&lt;/li&gt;
&lt;li&gt;三人称単数（Bob）のときでも、write に &lt;strong&gt;-s をつけない&lt;/strong&gt;。&lt;/li&gt;
&lt;li&gt;「助動詞＋動詞の原形」の形は、他の助動詞でも共通のルール。&lt;/li&gt;
&lt;/ul&gt;
&lt;/td&gt;
&lt;/tr&gt;
&lt;tr style="background-color: #f0b464;"&gt;
&lt;td&gt;動詞ではなく名詞に -s がつく例&lt;/td&gt;
&lt;td&gt;
&lt;ul&gt;
&lt;li&gt;Bob can write &lt;strong&gt;songs&lt;/strong&gt;. の &lt;strong&gt;-s は songs（名詞の複数形）&lt;/strong&gt;のもの。&lt;/li&gt;
&lt;li&gt;「曲を一つだけでなく、何曲も書くことができる」というイメージ。&lt;/li&gt;
&lt;li&gt;動詞 write には -s がついていない点と区別する。&lt;/li&gt;
&lt;/ul&gt;
&lt;/td&gt;
&lt;/tr&gt;
&lt;tr style="background-color: #ffffff;"&gt;
&lt;td&gt;&amp;#8220;can&amp;#8221; の否定形：cannot / can’t&lt;/td&gt;
&lt;td&gt;
&lt;ul&gt;
&lt;li&gt;助動詞の否定は基本的に「助動詞＋not」で作る。&lt;/li&gt;
&lt;li&gt;&amp;#8220;can&amp;#8221; の場合は &lt;strong&gt;cannot&lt;/strong&gt; と1語で書くのがふつう。&lt;/li&gt;
&lt;li&gt;さらに短縮して &lt;strong&gt;can’t&lt;/strong&gt;（カント）となる。&lt;/li&gt;
&lt;li&gt;例：We cannot go to the pool today.／Jun can’t swim very well.&lt;/li&gt;
&lt;/ul&gt;
&lt;/td&gt;
&lt;/tr&gt;
&lt;tr style="background-color: #f0b464;"&gt;
&lt;td&gt;否定文でも動詞は原形&lt;/td&gt;
&lt;td&gt;
&lt;ul&gt;
&lt;li&gt;否定文でも形は変わらない：&lt;strong&gt;主語＋cannot / can’t＋動詞の原形…&lt;/strong&gt;&lt;/li&gt;
&lt;li&gt;例：We cannot &lt;strong&gt;go&lt;/strong&gt; to the pool today.&lt;/li&gt;
&lt;li&gt;Jun can’t &lt;strong&gt;swim&lt;/strong&gt; very well.&lt;/li&gt;
&lt;li&gt;肯定でも否定でも、「助動詞＋動詞の原形」は共通ルール。&lt;/li&gt;
&lt;/ul&gt;
&lt;/td&gt;
&lt;/tr&gt;
&lt;tr style="background-color: #ffffff;"&gt;
&lt;td&gt;not very の意味（very の変化）&lt;/td&gt;
&lt;td&gt;
&lt;ul&gt;
&lt;li&gt;ふつうの very：very well = 「&lt;strong&gt;とても&lt;/strong&gt;上手に」。&lt;/li&gt;
&lt;li&gt;&lt;strong&gt;not と一緒に使うと意味が変わる&lt;/strong&gt;。&lt;/li&gt;
&lt;li&gt;not very ＋ 形容詞／副詞：&lt;strong&gt;「あまり〜ない」&lt;/strong&gt;という意味になる。&lt;/li&gt;
&lt;li&gt;例：not very well = 「あまり上手ではない」。&lt;/li&gt;
&lt;/ul&gt;
&lt;/td&gt;
&lt;/tr&gt;
&lt;tr style="background-color: #f0b464;"&gt;
&lt;td&gt;Jun can’t swim very well. の訳&lt;/td&gt;
&lt;td&gt;
&lt;ul&gt;
&lt;li&gt;直訳：「ジュンはとても上手には泳げません。」では不自然。&lt;/li&gt;
&lt;li&gt;not と very がセットになっているので、&lt;strong&gt;「あまり上手に泳げません。」&lt;/strong&gt;と訳す。&lt;/li&gt;
&lt;li&gt;「とても〜ない」とは訳さないように注意。&lt;/li&gt;
&lt;/ul&gt;
&lt;/td&gt;
&lt;/tr&gt;
&lt;tr style="background-color: #ffffff;"&gt;
&lt;td&gt;can の文で意識したいポイント&lt;/td&gt;
&lt;td&gt;
&lt;ul&gt;
&lt;li&gt;&amp;#8220;can&amp;#8221; は使い方自体は簡単だが、&lt;strong&gt;文法ルールを意識して練習&lt;/strong&gt;することが大事。&lt;/li&gt;
&lt;li&gt;特に「助動詞＋動詞の原形」と「否定形（cannot / can’t）」を正しく使えるようにする。&lt;/li&gt;
&lt;li&gt;併せて、&lt;strong&gt;not very の意味変化&lt;/strong&gt;など語彙・表現も一緒に覚えるとよい。&lt;/li&gt;
&lt;/ul&gt;
&lt;/td&gt;
&lt;/tr&gt;
&lt;tr style="background-color: #f0b464;"&gt;
&lt;td&gt;他の助動詞へのつながり&lt;/td&gt;
&lt;td&gt;
&lt;ul&gt;
&lt;li&gt;&amp;#8220;can&amp;#8221; の形とルールをしっかり身につけると、&lt;/li&gt;
&lt;li&gt;&lt;strong&gt;will / must / may など他の助動詞&lt;/strong&gt;でも同じ感覚で文を作れる。&lt;/li&gt;
&lt;li&gt;中1のうちに「助動詞とは何か」を意識して覚えておくことが重要。&lt;/li&gt;
&lt;/ul&gt;
&lt;/td&gt;
&lt;/tr&gt;
&lt;/tbody&gt;
&lt;/table&gt;
&lt;h2&gt;【クイズ】&amp;#8221;can&amp;#8221;（助動詞）の使い方・否定形・not very（10問）&lt;/h2&gt;
&lt;table&gt;
&lt;tbody&gt;
&lt;tr style="background-color: #dd8500; color: #ffffff;"&gt;
&lt;th&gt;問題&lt;/th&gt;
&lt;th&gt;選択肢（A～D）&lt;/th&gt;
&lt;th&gt;答え&lt;/th&gt;
&lt;/tr&gt;
&lt;tr style="background-color: #f0b464;"&gt;
&lt;td&gt;1. &amp;#8220;can&amp;#8221; はどのような品詞として使われていますか？&lt;/td&gt;
&lt;td&gt;A. 前置詞&lt;br /&gt;
B. 助動詞&lt;br /&gt;
C. 代名詞&lt;br /&gt;
D. 接続詞&lt;/td&gt;
&lt;td&gt;&lt;span id="ans1" class="answer"&gt;&lt;/span&gt;&lt;br /&gt;
&lt;button id="btn1" class="show-answer"&gt;&lt;br /&gt;
正解を見る&lt;br /&gt;
&lt;/button&gt;&lt;/td&gt;
&lt;/tr&gt;
&lt;tr style="background-color: #ffffff;"&gt;
&lt;td&gt;2. 「助動詞のあと」に来る動詞の形として正しいものはどれ？&lt;/td&gt;
&lt;td&gt;A. 三人称単数形（-s がついた形）&lt;br /&gt;
B. 過去形&lt;br /&gt;
C. 動詞の原形&lt;br /&gt;
D. ing 形&lt;/td&gt;
&lt;td&gt;&lt;span id="ans2" class="answer"&gt;&lt;/span&gt;&lt;br /&gt;
&lt;button id="btn2" class="show-answer"&gt;&lt;br /&gt;
正解を見る&lt;br /&gt;
&lt;/button&gt;&lt;/td&gt;
&lt;/tr&gt;
&lt;tr style="background-color: #f0b464;"&gt;
&lt;td&gt;3. 「Bob can write songs.」の説明として最も適切なのはどれ？&lt;/td&gt;
&lt;td&gt;A. Bob は三人称単数なので write に s がついていないのは誤り。&lt;br /&gt;
B. 助動詞 can のあとだから write に s はつけない。&lt;br /&gt;
C. songs の s は動詞の三人称単数を表している。&lt;br /&gt;
D. can のあとには過去形を書かなければならない。&lt;/td&gt;
&lt;td&gt;&lt;span id="ans3" class="answer"&gt;&lt;/span&gt;&lt;br /&gt;
&lt;button id="btn3" class="show-answer"&gt;&lt;br /&gt;
正解を見る&lt;br /&gt;
&lt;/button&gt;&lt;/td&gt;
&lt;/tr&gt;
&lt;tr style="background-color: #ffffff;"&gt;
&lt;td&gt;4. 「ボブは曲を書くことができます。」の英語として最も適切なのはどれ？&lt;/td&gt;
&lt;td&gt;A. Bob can writes songs.&lt;br /&gt;
B. Bob can write songs.&lt;br /&gt;
C. Bob can writing songs.&lt;br /&gt;
D. Bob can to write songs.&lt;/td&gt;
&lt;td&gt;&lt;span id="ans4" class="answer"&gt;&lt;/span&gt;&lt;br /&gt;
&lt;button id="btn4" class="show-answer"&gt;&lt;br /&gt;
正解を見る&lt;br /&gt;
&lt;/button&gt;&lt;/td&gt;
&lt;/tr&gt;
&lt;tr style="background-color: #f0b464;"&gt;
&lt;td&gt;5. &amp;#8220;can&amp;#8221; の否定形として正しいものはどれ？&lt;/td&gt;
&lt;td&gt;A. can not（ふつうは1語で書くとき）&lt;br /&gt;
B. canno’t&lt;br /&gt;
C. cann’t&lt;br /&gt;
D. canno&lt;/td&gt;
&lt;td&gt;&lt;span id="ans5" class="answer"&gt;&lt;/span&gt;&lt;br /&gt;
&lt;button id="btn5" class="show-answer"&gt;&lt;br /&gt;
正解を見る&lt;br /&gt;
&lt;/button&gt;&lt;/td&gt;
&lt;/tr&gt;
&lt;tr style="background-color: #ffffff;"&gt;
&lt;td&gt;6. 「私たちは今日プールへ行くことができません。」の英語として最も適切なのはどれ？&lt;/td&gt;
&lt;td&gt;A. We don’t can go to the pool today.&lt;br /&gt;
B. We can not go to the pool today.（二語表記）&lt;br /&gt;
C. We cannot go to the pool today.&lt;br /&gt;
D. We can’t to go to the pool today.&lt;/td&gt;
&lt;td&gt;&lt;span id="ans6" class="answer"&gt;&lt;/span&gt;&lt;br /&gt;
&lt;button id="btn6" class="show-answer"&gt;&lt;br /&gt;
正解を見る&lt;br /&gt;
&lt;/button&gt;&lt;/td&gt;
&lt;/tr&gt;
&lt;tr style="background-color: #f0b464;"&gt;
&lt;td&gt;7. 「Jun can’t swim very well.」の訳として最も適切なのはどれ？&lt;/td&gt;
&lt;td&gt;A. ジュンはとても上手に泳ぐことができません。&lt;br /&gt;
B. ジュンはあまり上手に泳ぐことができません。&lt;br /&gt;
C. ジュンは全く泳ぐことができません。&lt;br /&gt;
D. ジュンはときどき上手に泳ぎます。&lt;/td&gt;
&lt;td&gt;&lt;span id="ans7" class="answer"&gt;&lt;/span&gt;&lt;br /&gt;
&lt;button id="btn7" class="show-answer"&gt;&lt;br /&gt;
正解を見る&lt;br /&gt;
&lt;/button&gt;&lt;/td&gt;
&lt;/tr&gt;
&lt;tr style="background-color: #ffffff;"&gt;
&lt;td&gt;8. not と very が一緒に使われたときの意味として正しいものはどれ？&lt;/td&gt;
&lt;td&gt;A. とても〜ない（強く否定）&lt;br /&gt;
B. まったく〜ない（ゼロ）&lt;br /&gt;
C. あまり〜ない（程度が低い）&lt;br /&gt;
D. どんどん〜している&lt;/td&gt;
&lt;td&gt;&lt;span id="ans8" class="answer"&gt;&lt;/span&gt;&lt;br /&gt;
&lt;button id="btn8" class="show-answer"&gt;&lt;br /&gt;
正解を見る&lt;br /&gt;
&lt;/button&gt;&lt;/td&gt;
&lt;/tr&gt;
&lt;tr style="background-color: #f0b464;"&gt;
&lt;td&gt;9. 助動詞についての説明として正しいものはどれ？&lt;/td&gt;
&lt;td&gt;A. 助動詞のあとには必ず ing 形がくる。&lt;br /&gt;
B. 助動詞には三人称単数のとき -s をつける。&lt;br /&gt;
C. 助動詞のあとには動詞の原形がくる。&lt;br /&gt;
D. 助動詞は文末にしか置けない。&lt;/td&gt;
&lt;td&gt;&lt;span id="ans9" class="answer"&gt;&lt;/span&gt;&lt;br /&gt;
&lt;button id="btn9" class="show-answer"&gt;&lt;br /&gt;
正解を見る&lt;br /&gt;
&lt;/button&gt;&lt;/td&gt;
&lt;/tr&gt;
&lt;tr style="background-color: #ffffff;"&gt;
&lt;td&gt;10. &amp;#8220;can&amp;#8221; をしっかり学んでおくとよい理由として最も適切なのはどれ？&lt;/td&gt;
&lt;td&gt;A. &amp;#8220;can&amp;#8221; だけ特別で、他の助動詞とは関係がないから。&lt;br /&gt;
B. &amp;#8220;can&amp;#8221; の形とルールが、他の助動詞にも共通して使えるから。&lt;br /&gt;
C. &amp;#8220;can&amp;#8221; は中1だけで、高校英語では使われないから。&lt;br /&gt;
D. &amp;#8220;can&amp;#8221; は名詞としても使えるから。&lt;/td&gt;
&lt;td&gt;&lt;span id="ans10" class="answer"&gt;&lt;/span&gt;&lt;br /&gt;
&lt;button id="btn10" class="show-answer"&gt;&lt;br /&gt;
正解を見る&lt;br /&gt;
&lt;/button&gt;&lt;/td&gt;
&lt;/tr&gt;
&lt;/tbody&gt;
&lt;/table&gt;
&lt;p&gt;&lt;!-- 音読リスニング講座 --&gt;&lt;/p&gt;
&lt;div style="border: 2px solid #ff6600; background-color: #fff0e0; padding: 10px; display: flex; align-items: center; justify-content: center; margin-bottom: 10px;"&gt;
&lt;p&gt;&lt;img decoding="async" style="max-width: 100px; height: auto; margin-right: 10px;" src="https://eigo-rewrite.com/wp-content/uploads/2020/06/logo_tate-1.png" alt="Re-Writeのロゴ" /&gt;&lt;/p&gt;
&lt;div&gt;
&lt;p style="margin: 5px 0;"&gt;【音読リスニング講座】：音読・ディクテーション・シャドーイングを通じて、都立入試リスニング対策を強化します。&lt;/p&gt;
&lt;p&gt;&lt;a style="background-color: #ff6600; color: white; padding: 5px 10px; text-align: center; text-decoration: none; display: inline-block; font-size: 14px;" href="https://eigo-rewrite.com/listening/"&gt;詳細を見る&lt;/a&gt;&lt;/p&gt;
&lt;/div&gt;
&lt;/div&gt;
```
</t>
  </si>
  <si>
    <t xml:space="preserve">以下のページは「スニペット整合性」（本文と title/meta/H1/冒頭文）が弱い可能性があります。
まず【本文】を確認し、想定読者・悩み・解決範囲を把握してください。
そのうえで、GSCの主要クエリ（表示回数上位）を根拠に、
「検索意図に対して、タイトル/メタ/H1/冒頭120字がズレている点」を特定し、
ズレを解消するための修正案（タイトル/メタ/H1/冒頭）を提示してください。
※本文の“大改修”は前提にしません（必要なら追記ブロックは最大1つまで）。
【URL】https://natsui-sansu-juku.com/column/200314/
【ページ分類】MC
【ページ分類の略語（このプロンプト内の定義）】
TP = トップページ（ホーム/サイトの入口）
SP = サービスページ（講座・コース・申込導線）
MC = メインコラム（コラム/解説/勉強法など集客記事）
SC = サブコラム（MCやSPを補強するための補助コラム※サイト定義に合わせて判断）
NW = ニュース/お知らせ（運用上は改善対象外として除外）
ST = 企業情報等のSEO対策を行わないこ固定ページ（運用上は改善対象外として除外）
- / 空欄 / 未分類 = 未分類（このスクリプトでは改善対象外として除外）
※未分類（空欄 / "-" / "未分類"）は作業対象に含めません。
【現状（スニペット要素）】
- タイトル：面積の求め方と平面図形｜角度・等高図形も整理｜中学受験算数
- メタ：面積の求め方を確認したい中学受験生向け。サピックス小5の平面図形で出る角度・面積・等高図形の2等分を要点整理。予習復習に使える動画解説です。
- H1：510-01　「平面図形(1)」【サピックスの算数を15分で講義してみた】
- 冒頭120字：この動画では、中学受験算数で頻出となる 「角度の問題」「直線図形の面積」「等高図形の２等分」 について、サピックスに通う小学５年生向けに重要ポイントをコンパクトに整理しています。 とくに、図形分野が苦手なお子さまがつまずきやすい「考え方の型
【GSC主要クエリ（表示回数上位50件）】
- 平面図形｜表示375｜CTR 0.00%｜順位1.0
- 面積の求め方｜表示343｜CTR 0.00%｜順位1.0
- 図形の面積の求め方｜表示102｜CTR 0.00%｜順位1.0
- 平面図形とは｜表示76｜CTR 0.00%｜順位7.1
- 台形の面積の求め方｜表示47｜CTR 0.00%｜順位1.0
- 四角形の面積の求め方｜表示34｜CTR 0.00%｜順位1.0
- 面積 求め方｜表示33｜CTR 0.00%｜順位1.0
- 図形の面積｜表示30｜CTR 0.00%｜順位1.0
- 図形 面積 求め方｜表示29｜CTR 0.00%｜順位1.0
- 面積求め方｜表示24｜CTR 0.00%｜順位1.0
- 図形面積求め方｜表示17｜CTR 0.00%｜順位1.0
- 平面図形 公式｜表示17｜CTR 0.00%｜順位3.4
- 図形の求め方｜表示16｜CTR 0.00%｜順位1.0
- 平面 と は 算数｜表示16｜CTR 0.00%｜順位7.6
- 角度｜表示16｜CTR 0.00%｜順位2.1
- 面積の出し方｜表示14｜CTR 0.00%｜順位1.0
- 形の面積の求め方｜表示13｜CTR 0.00%｜順位1.0
- 四角形 面積｜表示12｜CTR 0.00%｜順位1.0
- 平面図形の基礎｜表示12｜CTR 0.00%｜順位5.7
- 平面の図形｜表示10｜CTR 0.00%｜順位10.0
- 面積出し方｜表示10｜CTR 0.00%｜順位1.0
- 平面図形 角度 問題｜表示9｜CTR 0.00%｜順位9.0
- 平面図形まとめ｜表示9｜CTR 0.00%｜順位1.7
- 等高三角形｜表示8｜CTR 0.00%｜順位2.5
- 算数 図形｜表示8｜CTR 0.00%｜順位1.3
- 複雑な図形の面積の求め方｜表示8｜CTR 0.00%｜順位1.0
- 中心角｜表示7｜CTR 0.00%｜順位1.0
- 図形求め方｜表示7｜CTR 0.00%｜順位1.0
- 平面の面積の求め方｜表示7｜CTR 0.00%｜順位1.0
- 平面図形 とは｜表示7｜CTR 0.00%｜順位9.4
- 三角形 の角度 の 求め 方 中学生｜表示6｜CTR 0.00%｜順位1.0
- 平面図形 空間図形 公式｜表示6｜CTR 0.00%｜順位2.3
- 算数図形｜表示6｜CTR 0.00%｜順位1.2
- 複合図形 面積｜表示6｜CTR 0.00%｜順位3.0
- 平面図形 中学受験｜表示5｜CTR 20.00%｜順位3.0
- いろんな図形の面積の求め方｜表示5｜CTR 0.00%｜順位1.0
- 中2数学 角度 応用問題｜表示5｜CTR 0.00%｜順位1.0
- 台形面積求め方｜表示5｜CTR 0.00%｜順位1.0
- 四角形 の面積の求め方｜表示5｜CTR 0.00%｜順位1.0
- 四角形面積｜表示5｜CTR 0.00%｜順位1.0
- 図形の計算｜表示5｜CTR 0.00%｜順位1.0
- 平面図形 まとめ｜表示5｜CTR 0.00%｜順位1.4
- 平面図形面積｜表示5｜CTR 0.00%｜順位1.0
- 等積変形とは｜表示5｜CTR 0.00%｜順位3.0
- 算数 平面図形｜表示5｜CTR 0.00%｜順位8.6
- 中 一 数学 平面図形 応用問題｜表示4｜CTR 0.00%｜順位2.5
- 中2数学 角度 問題 応用｜表示4｜CTR 0.00%｜順位1.0
- 台形 の面積の求め方｜表示4｜CTR 0.00%｜順位1.0
- 四角形の公式｜表示4｜CTR 0.00%｜順位1.0
- 図形 面積の求め方｜表示4｜CTR 0.00%｜順位1.0
【参考：代表語（自動抽出）】平面図形
【出力（必ずこの順）】
1) 本文の要約（想定読者・悩み・解決）
2) 検索意図の整理（主要クエリから2〜3パターン）
3) 不一致の指摘（タイトル/メタ/H1/冒頭のどこがズレているか）
4) 修正方針（“どの意図に寄せるか”を1つに決める）
5) 修正案（すべてコードブロック）
   - タイトル案3つ（全角35字前後＋56字以上の網羅型を1つ）
   - メタ案3つ（全角90字前後）
   - H1案2つ
   - 冒頭120字（2案：&lt;p&gt;で開始）
【禁則ワード（シート連動）】
以下の【禁則ワード】は、タイトル/メタ/導入文/見出し/本文のいずれにも原則使用しないでください。
言い換えが必要な場合は、自然な日本語に置換してください。
【禁則ワード】
- 崩れ
- 型
- 迷い
- 保留
- 固定
- 手順
- 立て直
- 最短
- 結論だけ
- 乱れ
- 三点確認
- 内部リンク
- 導線
- 設計
- 刺
- まず結論
- 整え
- 押し付けない案内
- 統一
- 次の一手
- 失点
- 確定
- サブコラム
- 30秒
- 1分
- CV
- 網羅
【本文】
```html
&lt;p&gt;&lt;iframe title="510-01　平面図形(1)【サピックスの算数を15分で講義してみた】" src="https://www.youtube.com/embed/gwaleYkSEBY?feature=oembed" width="750" height="422" frameborder="0" allowfullscreen="allowfullscreen"&gt;&lt;/iframe&gt;&lt;/p&gt;
&lt;p&gt;この動画では、中学受験算数で頻出となる&lt;strong&gt;「角度の問題」「直線図形の面積」「等高図形の２等分」&lt;/strong&gt;について、サピックスに通う小学５年生向けに重要ポイントをコンパクトに整理しています。&lt;/p&gt;
&lt;p&gt;とくに、図形分野が苦手なお子さまがつまずきやすい「考え方の型」を先に押さえてから授業に入れるように構成されています。授業前の予習や、テスト前の基本確認にぜひご活用ください。&lt;br /&gt;
サピックス小5算数の「15分まとめ」全体の一覧は、&lt;a href="https://natsui-sansu-juku.com/column/sapix-15/"&gt;全体像はこちら&lt;/a&gt;から確認できます。&lt;/p&gt;
&lt;h2&gt;本動画の内容と学習のねらい&lt;/h2&gt;
&lt;blockquote&gt;&lt;p&gt;この動画は、サピックスに通塾している小学５年生で、算数が苦手な生徒さん向けに&lt;strong&gt;「授業に入る前に見ておいてほしいポイント」&lt;/strong&gt;をまとめた内容です。重要な部分だけを絞ったコンパクトな講義となっていますので、基本事項の復習にご活用いただければ幸いです。&lt;br /&gt;
※本動画は、サピックスで使用されているテキストそのものの解説ではありません。あらかじめご了承ください。&lt;/p&gt;&lt;/blockquote&gt;
&lt;p&gt;動画で扱っているのは、次の３つのテーマです。&lt;/p&gt;
&lt;ul&gt;
&lt;li&gt;１．角度の問題&lt;/li&gt;
&lt;li&gt;２．直線図形の面積&lt;/li&gt;
&lt;li&gt;３．等高図形の２等分&lt;/li&gt;
&lt;/ul&gt;
&lt;p&gt;これらに共通するキーワードは、&lt;strong&gt;「基本の公式」と「よく使う性質」をしっかり覚え、それを図形に当てはめていくこと&lt;/strong&gt;です。以下、各テーマごとにポイントを整理します。&lt;/p&gt;
&lt;h2&gt;１．角度の問題の基本&lt;/h2&gt;
&lt;h3&gt;角度の基本知識をおさえる&lt;/h3&gt;
&lt;p&gt;まずは、角度に関する基本的な事実をしっかり確認しておきましょう。&lt;/p&gt;
&lt;ul&gt;
&lt;li&gt;&lt;strong&gt;１周&lt;/strong&gt;：３６０°&lt;/li&gt;
&lt;li&gt;&lt;strong&gt;１直線&lt;/strong&gt;：１８０°&lt;/li&gt;
&lt;li&gt;&lt;strong&gt;１直角&lt;/strong&gt;：９０°&lt;/li&gt;
&lt;/ul&gt;
&lt;p&gt;この３つの値は、ほぼすべての角度問題の「出発点」になります。図形を見たときに、&lt;/p&gt;
&lt;ul&gt;
&lt;li&gt;「ここは１直線だから、２つの角度を足すと１８０°」&lt;/li&gt;
&lt;li&gt;「十字に交わる線だから、向かい合う角は等しい」&lt;/li&gt;
&lt;/ul&gt;
&lt;p&gt;といったように、自然と頭に浮かぶ状態を目指しましょう。&lt;/p&gt;
&lt;h3&gt;二等辺三角形と平行線に注目する&lt;/h3&gt;
&lt;p&gt;角度の問題は、大きく次の２つに分類して考えると整理しやすくなります。&lt;/p&gt;
&lt;ul&gt;
&lt;li&gt;&lt;strong&gt;二等辺三角形に注目する問題&lt;/strong&gt;&lt;/li&gt;
&lt;li&gt;&lt;strong&gt;平行線に注目する問題&lt;/strong&gt;&lt;/li&gt;
&lt;/ul&gt;
&lt;p&gt;どちらも非常によく使う考え方ですので、図形の中にこれらの形が&lt;strong&gt;隠れていないか探すクセ&lt;/strong&gt;をつけておきましょう。&lt;/p&gt;
&lt;ul&gt;
&lt;li&gt;&lt;strong&gt;二等辺三角形のポイント&lt;/strong&gt;&lt;br /&gt;
・２つの辺が等しい → そのはさむ２つの角も等しい&lt;br /&gt;
・頂角と底角の関係を式で整理しやすい&lt;/li&gt;
&lt;li&gt;&lt;strong&gt;平行線のポイント&lt;/strong&gt;&lt;br /&gt;
・錯角・同位角が等しい&lt;br /&gt;
・「平行マーク」が出てきたら、必ず角度の等しさを探す&lt;/li&gt;
&lt;/ul&gt;
&lt;h3&gt;正多角形の内角・外角&lt;/h3&gt;
&lt;p&gt;正多角形の問題では、&lt;strong&gt;内角と外角の意味と計算方法&lt;/strong&gt;を正確におさえておきましょう。&lt;/p&gt;
&lt;ul&gt;
&lt;li&gt;内角：多角形の「内側」の角&lt;/li&gt;
&lt;li&gt;外角：１つの辺を延長してできる「外側」の角&lt;/li&gt;
&lt;/ul&gt;
&lt;p&gt;公式そのものはテキストに譲りますが、&lt;/p&gt;
&lt;ul&gt;
&lt;li&gt;なぜ内角の和がこうなるのか&lt;/li&gt;
&lt;li&gt;なぜ外角の和はいつも同じになるのか&lt;/li&gt;
&lt;/ul&gt;
&lt;p&gt;といった「理由」も一緒に理解しておくと、公式の丸暗記に頼らずに解けるようになります。&lt;/p&gt;
&lt;h2&gt;２．直線図形の面積&lt;/h2&gt;
&lt;h3&gt;基本の面積公式を正確に覚える&lt;/h3&gt;
&lt;p&gt;まずは、よく出てくる図形の面積公式を&lt;strong&gt;迷わず書けるレベル&lt;/strong&gt;にしておきましょう。&lt;/p&gt;
&lt;ul&gt;
&lt;li&gt;&lt;strong&gt;三角形&lt;/strong&gt;：底辺 × 高さ ÷ ２&lt;/li&gt;
&lt;li&gt;&lt;strong&gt;正方形&lt;/strong&gt;：１辺 × １辺&lt;/li&gt;
&lt;li&gt;&lt;strong&gt;長方形&lt;/strong&gt;：たて × よこ&lt;/li&gt;
&lt;li&gt;&lt;strong&gt;平行四辺形&lt;/strong&gt;：底辺 × 高さ&lt;/li&gt;
&lt;li&gt;&lt;strong&gt;台形&lt;/strong&gt;：(上底 ＋ 下底) × 高さ ÷ ２&lt;/li&gt;
&lt;li&gt;&lt;strong&gt;ひし形&lt;/strong&gt;：対角線 × 対角線 ÷ ２&lt;/li&gt;
&lt;/ul&gt;
&lt;p&gt;ここでのポイントは、&lt;/p&gt;
&lt;ul&gt;
&lt;li&gt;「何を底辺（上底）・高さとするか」を正しく見抜くこと&lt;/li&gt;
&lt;li&gt;公式にあてはめる前に、図形に高さの線をしっかり書き込むこと&lt;/li&gt;
&lt;/ul&gt;
&lt;p&gt;です。図を動かしたり、補助線を書き足したりして、「この長さが高さなんだ」と納得しながら公式を使うようにしましょう。&lt;/p&gt;
&lt;h3&gt;複雑な面積を求める４つのパターン&lt;/h3&gt;
&lt;p&gt;複雑な図形の面積を求めるときには、次の４つの考え方を使い分けます。&lt;/p&gt;
&lt;ol&gt;
&lt;li&gt;&lt;strong&gt;バラバラにする&lt;/strong&gt;&lt;br /&gt;
図形を三角形や長方形など、&lt;strong&gt;面積が求めやすい形に分けて合計する&lt;/strong&gt;方法です。&lt;/li&gt;
&lt;li&gt;&lt;strong&gt;全体 − いらないもの&lt;/strong&gt;&lt;br /&gt;
大きな図形の面積から、必要のない部分を引いて求める方法です。&lt;br /&gt;
例：長方形 － 三角形 ＝ 求めたい部分&lt;/li&gt;
&lt;li&gt;&lt;strong&gt;等積移動&lt;/strong&gt;&lt;br /&gt;
図形の形を「平行移動」させるなどしても面積は変わらない、という性質を利用する方法です。&lt;/li&gt;
&lt;li&gt;&lt;strong&gt;等積変形&lt;/strong&gt;&lt;br /&gt;
図形を切って貼り合わせたりして、&lt;strong&gt;同じ面積を持つ別の形&lt;/strong&gt;に変えてから面積を求める方法です。&lt;/li&gt;
&lt;/ol&gt;
&lt;p&gt;ほとんどの面積問題は、実はこの４パターンのどれかに当てはめることができます。問題演習の際には、&lt;/p&gt;
&lt;ul&gt;
&lt;li&gt;「この問題は４パターンのどれにあたるか？」&lt;/li&gt;
&lt;li&gt;「別のパターンでも解けるか？」&lt;/li&gt;
&lt;/ul&gt;
&lt;p&gt;といった視点で解き方を整理しておくと、初見の問題にも対応しやすくなります。&lt;/p&gt;
&lt;h2&gt;３．等高図形の２等分&lt;/h2&gt;
&lt;h3&gt;等高図形とは？&lt;/h3&gt;
&lt;p&gt;等高図形とは、&lt;strong&gt;高さが同じ図形同士&lt;/strong&gt;のことを指します。代表的なものが「高さが等しい２つの台形」です。&lt;/p&gt;
&lt;h3&gt;「高さが等しい台形」の性質&lt;/h3&gt;
&lt;p&gt;動画で紹介している重要な性質は、&lt;/p&gt;
&lt;p&gt;&lt;strong&gt;「高さが等しい２つの台形は、それぞれの『上底＋下底』も等しい」&lt;/strong&gt;&lt;/p&gt;
&lt;p&gt;というものです。&lt;/p&gt;
&lt;p&gt;この性質を利用すると、&lt;/p&gt;
&lt;ul&gt;
&lt;li&gt;台形を２つの図形に分けて面積を等しくしたいとき&lt;/li&gt;
&lt;li&gt;ある線で切ったときに、左右（または上下）の面積が等しくなる条件を知りたいとき&lt;/li&gt;
&lt;/ul&gt;
&lt;p&gt;などに、&lt;strong&gt;「上底＋下底」の長さに注目することで、面積の等しさを判断することができます。&lt;/strong&gt;&lt;/p&gt;
&lt;p&gt;台形以外の図形（例：平行四辺形や長方形を台形に分けたもの）にも応用できる考え方ですので、しっかり頭に入れておきましょう。&lt;/p&gt;
&lt;h2&gt;当塾でのSapix対策について&lt;/h2&gt;
&lt;p&gt;この動画は、Sapixの授業内容にスムーズに入っていけるように、&lt;strong&gt;「事前に押さえておきたい基礎・考え方」をコンパクトにまとめたもの&lt;/strong&gt;です。&lt;/p&gt;
&lt;ul&gt;
&lt;li&gt;角度問題での「二等辺三角形・平行線の見つけ方」&lt;/li&gt;
&lt;li&gt;面積問題での「４つの解き方パターン」&lt;/li&gt;
&lt;li&gt;等高図形での「上底＋下底」の意味&lt;/li&gt;
&lt;/ul&gt;
&lt;p&gt;といったポイントを事前に理解しておくことで、Sapixの授業で扱う応用問題にも取り組みやすくなります。&lt;/p&gt;
&lt;p&gt;さらに詳しいSapixの特徴や、当塾での具体的な対策については、以下のページもあわせてご覧ください。&lt;/p&gt;
&lt;ul&gt;
&lt;li&gt;Sapixの特徴については&lt;strong&gt;&lt;a href="https://natsui-sansu-juku.com/sapix-2/" target="_blank" rel="noopener noreferrer"&gt;コチラ&lt;/a&gt;&lt;/strong&gt;&lt;/li&gt;
&lt;li&gt;当塾でのSapix対策については&lt;strong&gt;&lt;a href="https://natsui-sansu-juku.com/sapix/" target="_blank" rel="noopener noreferrer"&gt;コチラ&lt;/a&gt;&lt;/strong&gt;&lt;/li&gt;
&lt;/ul&gt;
&lt;h2&gt;まとめ：図形分野の「型」をおさえて得点源に&lt;/h2&gt;
&lt;p&gt;本動画で扱っている内容は、いずれも中学受験の図形分野で繰り返し登場する重要なテーマです。&lt;/p&gt;
&lt;ul&gt;
&lt;li&gt;&lt;strong&gt;角度の問題&lt;/strong&gt;：１周・直線・直角の基本と、二等辺三角形＆平行線への注目&lt;/li&gt;
&lt;li&gt;&lt;strong&gt;直線図形の面積&lt;/strong&gt;：各図形の面積公式と、「バラバラ」「全体−いらないもの」「等積移動・等積変形」の４パターン&lt;/li&gt;
&lt;li&gt;&lt;strong&gt;等高図形の２等分&lt;/strong&gt;：「高さが等しい台形」では、上底＋下底が等しければ面積も等しいという性質&lt;/li&gt;
&lt;/ul&gt;
&lt;p&gt;これらの&lt;strong&gt;「考え方の型」&lt;/strong&gt;をしっかり身につけておくことで、難しそうに見える図形問題も、落ち着いて整理しながら解けるようになります。&lt;/p&gt;
&lt;p&gt;図形が苦手なお子さまは、まずはこの動画で紹介している基本事項をおさえたうえで、実際の問題演習で「どの型を使うのか？」を意識しながら取り組んでみてください。&lt;/p&gt;
&lt;p&gt;&lt;!-- [ /.socialSet ] --&gt;&lt;/p&gt;
&lt;div style="border: 1px solid rgba(22,163,74,.25); background: rgba(22,163,74,.06); border-radius: 14px; padding: 14px 14px; margin: 18px 0;"&gt;
&lt;div style="margin: 0 0 6px; font-weight: 900; color: #111827; font-size: 1.05rem; line-height: 1.4;"&gt;外部の力を使うべきか迷っている方へ&lt;/div&gt;
&lt;p style="margin: 0 0 10px; color: #6b7280; font-size: .92rem; line-height: 1.7;"&gt;※状況を整理するための判断材料です。&lt;/p&gt;
&lt;ul style="margin: 0 0 12px; padding-left: 18px; color: #111827; line-height: 1.7;"&gt;
&lt;li style="margin: 0 0 6px;"&gt;授業を聴いて帰ってきたはずだが、翌日に残らない&lt;/li&gt;
&lt;li style="margin: 0 0 6px;"&gt;宿題と直しが回らず、積み残し化している&lt;/li&gt;
&lt;li style="margin: 0 0 0;"&gt;後手に回りすぎて、何から手を付けるべきか分からない&lt;/li&gt;
&lt;/ul&gt;
&lt;div style="display: flex; flex-wrap: wrap; gap: 10px;"&gt;&lt;a style="display: inline-flex; align-items: center; justify-content: center; text-decoration: none; font-weight: 900; border-radius: 12px; padding: 10px 12px; background: #16a34a; color: #ffffff;" href="https://natsui-sansu-juku.com/column/kobetsu_mayoi_judge/"&gt;&lt;br /&gt;
判断材料を見る&lt;br /&gt;
&lt;/a&gt;&lt;br /&gt;
&lt;a style="display: inline-flex; align-items: center; justify-content: center; text-decoration: none; font-weight: 900; border-radius: 12px; padding: 10px 12px; background: #ffffff; color: #0f7a35; border: 1px solid rgba(22,163,74,.55);" href="https://natsui-sansu-juku.com/inquiry/"&gt;&lt;br /&gt;
相談する&lt;br /&gt;
&lt;/a&gt;&lt;/div&gt;
&lt;/div&gt;
&lt;p&gt;&lt;a style="display: inline-flex; align-items: center; justify-content: center; text-decoration: none; font-weight: 900; border-radius: 12px; padding: 10px 12px; background: #f0fdf4; color: #0f7a35; border: 1px solid rgba(22,163,74,.55);" href="https://natsui-sansu-juku.com/kobetsu/"&gt;&lt;br /&gt;
教室1対1を見る&lt;br /&gt;
&lt;/a&gt;&lt;/p&gt;
```
</t>
  </si>
  <si>
    <t xml:space="preserve">以下のページは「スニペット整合性」（本文と title/meta/H1/冒頭文）が弱い可能性があります。
まず【本文】を確認し、想定読者・悩み・解決範囲を把握してください。
そのうえで、GSCの主要クエリ（表示回数上位）を根拠に、
「検索意図に対して、タイトル/メタ/H1/冒頭120字がズレている点」を特定し、
ズレを解消するための修正案（タイトル/メタ/H1/冒頭）を提示してください。
※本文の“大改修”は前提にしません（必要なら追記ブロックは最大1つまで）。
【URL】https://eng-support.com/column/progressbook1-7-3/
【ページ分類】MC
【ページ分類の略語（このプロンプト内の定義）】
TP = トップページ（ホーム/サイトの入口）
SP = サービスページ（講座・コース・申込導線）
MC = メインコラム（コラム/解説/勉強法など集客記事）
SC = サブコラム（MCやSPを補強するための補助コラム※サイト定義に合わせて判断）
NW = ニュース/お知らせ（運用上は改善対象外として除外）
ST = 企業情報等のSEO対策を行わないこ固定ページ（運用上は改善対象外として除外）
- / 空欄 / 未分類 = 未分類（このスクリプトでは改善対象外として除外）
※未分類（空欄 / "-" / "未分類"）は作業対象に含めません。
【現状（スニペット要素）】
- タイトル：三単現と do/does｜疑問文と否定文の作り方を徹底整理
- メタ：疑問文・否定文はdo→does＋動詞原形。三単現のsは肯定文だけ。Does＋主語＋原形／doesn&amp;#039;t＋原形／Yes, it doesを例文で確認。
- H1：中1英語 三単現とdo/doesの疑問文・否定文【Book1 Lesson7-3】
- 冒頭120字：――今回は、Book1 Lesson7シーン3現在形の疑問文という事で、 7-2が否定文だったので、次は疑問文という事になっています。では、宜しくお願いします♪ こちらがLesson7シーン3のLookの文ですが、それぞれの所に文が三つです
【GSC主要クエリ（表示回数上位50件）】
- 三単現のs｜表示252｜CTR 0.00%｜順位1.0
- 三単現とは｜表示227｜CTR 0.00%｜順位1.0
- 三単現｜表示120｜CTR 0.00%｜順位1.0
- does 使い方｜表示117｜CTR 0.00%｜順位3.6
- 三人称 単数 s ルール｜表示94｜CTR 0.00%｜順位1.0
- 英語 三人称単数とは｜表示90｜CTR 0.00%｜順位1.0
- 英語三人称単数とは｜表示44｜CTR 0.00%｜順位1.0
- doとdoesの違い｜表示40｜CTR 0.00%｜順位1.0
- does 使い方 わかりやすく｜表示39｜CTR 0.00%｜順位1.0
- doesとは｜表示39｜CTR 0.00%｜順位1.0
- do does 違い｜表示38｜CTR 0.00%｜順位1.0
- doesのあとの動詞｜表示38｜CTR 0.00%｜順位1.5
- does do 違い｜表示26｜CTR 0.00%｜順位1.0
- 3単現｜表示24｜CTR 0.00%｜順位1.0
- does 意味｜表示24｜CTR 0.00%｜順位2.9
- 一般動詞の否定文｜表示22｜CTR 0.00%｜順位1.2
- 三単現のs ルール｜表示22｜CTR 0.00%｜順位1.0
- doの三単現｜表示21｜CTR 4.76%｜順位2.5
- do 三単現｜表示21｜CTR 0.00%｜順位4.5
- 動詞にエスがつくとき｜表示21｜CTR 0.00%｜順位1.0
- our school 三人称単数｜表示20｜CTR 0.00%｜順位2.1
- 三人称単数 s ルール｜表示20｜CTR 0.00%｜順位1.0
- 疑問文 三単現のs｜表示19｜CTR 0.00%｜順位10.5
- doesとdoの違い｜表示18｜CTR 0.00%｜順位1.0
- 3単元｜表示17｜CTR 0.00%｜順位1.0
- does 三単現｜表示17｜CTR 0.00%｜順位1.6
- does 否定文｜表示17｜CTR 0.00%｜順位3.4
- 三単現のs 疑問文｜表示17｜CTR 0.00%｜順位8.9
- does 読み方｜表示16｜CTR 0.00%｜順位1.0
- doの三人称単数現在形｜表示16｜CTR 0.00%｜順位3.2
- does と do の違い｜表示14｜CTR 0.00%｜順位1.0
- 三単現のエス｜表示14｜CTR 0.00%｜順位1.0
- does 動詞の原形｜表示13｜CTR 0.00%｜順位2.9
- 三人称のs｜表示13｜CTR 0.00%｜順位3.0
- 3単現のs｜表示12｜CTR 0.00%｜順位1.0
- does のあとの動詞｜表示12｜CTR 0.00%｜順位1.5
- 三人称単数｜表示12｜CTR 0.00%｜順位2.8
- 三単現 疑問文｜表示12｜CTR 0.00%｜順位4.2
- does 原型｜表示11｜CTR 0.00%｜順位2.0
- do三単現｜表示11｜CTR 0.00%｜順位4.7
- 三人称単数のs｜表示11｜CTR 0.00%｜順位1.0
- 三単現 否定文｜表示11｜CTR 0.00%｜順位2.1
- begin 三人称単数｜表示10｜CTR 0.00%｜順位11.0
- does とは｜表示10｜CTR 0.00%｜順位1.0
- teach 三単現｜表示10｜CTR 0.00%｜順位1.0
- エスをつける時｜表示10｜CTR 0.00%｜順位1.0
- 三人称単数 動詞 s｜表示10｜CTR 0.00%｜順位1.0
- does is 違い｜表示9｜CTR 0.00%｜順位1.0
- does 肯定文｜表示9｜CTR 0.00%｜順位10.1
- doの現在形｜表示9｜CTR 0.00%｜順位2.7
【参考：代表語（自動抽出）】s
【出力（必ずこの順）】
1) 本文の要約（想定読者・悩み・解決）
2) 検索意図の整理（主要クエリから2〜3パターン）
3) 不一致の指摘（タイトル/メタ/H1/冒頭のどこがズレているか）
4) 修正方針（“どの意図に寄せるか”を1つに決める）
5) 修正案（すべてコードブロック）
   - タイトル案3つ（全角35字前後＋56字以上の網羅型を1つ）
   - メタ案3つ（全角90字前後）
   - H1案2つ
   - 冒頭120字（2案：&lt;p&gt;で開始）
【禁則ワード（シート連動）】
以下の【禁則ワード】は、タイトル/メタ/導入文/見出し/本文のいずれにも原則使用しないでください。
言い換えが必要な場合は、自然な日本語に置換してください。
【禁則ワード】
- 崩れ
- 型
- 迷い
- 保留
- 固定
- 手順
- 立て直
- 最短
- 結論だけ
- 乱れ
- 三点確認
- 内部リンク
- 導線
- 設計
- 刺
- まず結論
- 整え
- 押し付けない案内
- 統一
- 次の一手
- 失点
- 確定
- サブコラム
- 30秒
- 1分
- CV
- 網羅
【本文】
```html
&lt;p&gt;&lt;iframe title="YouTube video player" src="https://www.youtube.com/embed/YCuzrHIR9bw" width="560" height="315" frameborder="0" allowfullscreen="allowfullscreen"&gt;&lt;span data-mce-type="bookmark" style="display: inline-block; width: 0px; overflow: hidden; line-height: 0;" class="mce_SELRES_start"&gt;﻿&lt;/span&gt;&lt;/iframe&gt;&lt;/p&gt;
&lt;p&gt;――今回は、Book1 Lesson7シーン3現在形の疑問文という事で、&lt;br /&gt;
7-2が否定文だったので、次は疑問文という事になっています。では、宜しくお願いします♪&lt;/p&gt;
&lt;p&gt;&lt;img decoding="async" loading="lazy" class="alignnone wp-image-279" src="http://eng-support.com/wp-content/uploads/2023/04/プログレス230313-4.jpg" alt="" width="815" height="458" srcset="https://eng-support.com/wp-content/uploads/2023/04/プログレス230313-4.jpg 1280w, https://eng-support.com/wp-content/uploads/2023/04/プログレス230313-4-300x169.jpg 300w, https://eng-support.com/wp-content/uploads/2023/04/プログレス230313-4-1024x576.jpg 1024w, https://eng-support.com/wp-content/uploads/2023/04/プログレス230313-4-768x432.jpg 768w, https://eng-support.com/wp-content/uploads/2023/04/プログレス230313-4-320x180.jpg 320w" sizes="(max-width: 815px) 100vw, 815px" /&gt;&lt;/p&gt;
&lt;p&gt;こちらがLesson7シーン3のLookの文ですが、それぞれの所に文が三つです。&lt;br /&gt;
三つもあって、それを無理やり一つの画面に収めたので字が非常に小さくなっています。&lt;br /&gt;
見にくいという方はPROGRESSの方も用意して、これを見ながら動画を見て欲しいと思います。&lt;br /&gt;
注意点は否定文と一緒です。&lt;br /&gt;
今回は、注意点の所がPROGRESSでは&lt;strong&gt;太字&lt;/strong&gt;になっていますが&lt;span style="color: #ff0000;"&gt;赤字&lt;/span&gt;にしておきました。&lt;br /&gt;
要するに、&lt;span style="color: #ff0000;"&gt;3単現の”s”&lt;/span&gt;です。&lt;br /&gt;
疑問文の場合は、一般動詞の疑問文は主語の前に”do”を付けて、例えば”Do you like soccer?”とか、一番下だと”Do they wash the dishes?”となります。&lt;br /&gt;
&lt;strong&gt;「do 主語 動詞」&lt;/strong&gt;とやるんでしたね。&lt;/p&gt;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0;"&gt;英語教室「サポート」の『基礎力徹底講座』：スタートラインはどこでもOK！&lt;/p&gt;
&lt;p&gt;&lt;a style="background-color: #ff8c00; color: white; padding: 5px 10px; text-align: center; text-decoration: none; display: inline-block; font-size: 14px;" href="https://eng-support.com/kouza/#基礎力徹底講座"&gt;詳細を見る&lt;/a&gt;&lt;/p&gt;
&lt;/div&gt;
&lt;/div&gt;
&lt;p&gt;疑問文の場合ですが、3単現の場合否定文を「do not + 動詞原形」、否定文だと普通なら&lt;br /&gt;
「do not + 動詞原形」なのを3単現の時だけ”do”を”does”に換えて、「does not + 動詞原形」にするんでしたね。疑問文も同じだと思っておけばいいです。&lt;br /&gt;
最初の”do”を”school”「学校」とか、”He”「彼」、ちなみに学校というこの”school”も単数形ですから、一人目、二人目、三人目と言っていたので、じゃあ人間じゃないのは三人目と見ないんじゃないかと思う人いますが、その場合はこう考えて下さい。&lt;br /&gt;
一人目というのが、喋っている自分です。二人目は聞いている相手です。&lt;br /&gt;
ちなみに、人間じゃなきゃ聞けないですよね？&lt;br /&gt;
一人目でも二人目でもない、じゃあ三人目です。三人称と思って下さい。&lt;br /&gt;
どうしても三人称、三人目、第三者が違和感がある人は、私が一人目、話している相手が二人目、&lt;br /&gt;
それ以外の人間だろかものだろうが関係なくその他が三人称と思ってもいいです。&lt;br /&gt;
”school”、三人称単数です。&lt;br /&gt;
”He”も三人称単数です。&lt;br /&gt;
否定文と同じです。&lt;br /&gt;
”do”を”does”に換えて、後ろの動詞は原形です。&lt;br /&gt;
”does school begin”この”begin”に”s”を付けないようにして下さい。&lt;br /&gt;
元々肯定文があって疑問文にしなさいという問題の場合、肯定文は”school begins”となります。&lt;br /&gt;
”school begins in spring”になります。&lt;br /&gt;
これを疑問文にする時に、”do”ではなく”does school”です。&lt;br /&gt;
”begins”そのまま写しちゃダメです。&lt;br /&gt;
”s”を取って”begin”です。&lt;br /&gt;
したがって、”do” ”does”のあと、否定文とか疑問文とか関係ないです。&lt;br /&gt;
”do” ”does”のあとは動詞は絶対に原形です。&lt;br /&gt;
なんならもう”does”プラス原形です。そこだけ覚えてもいいくらいです。&lt;br /&gt;
否定文だと”do”や”does”の後ろに”not”が付きますが、疑問文の場合はこの位置に主語がくる、これが換わるだけです。&lt;/p&gt;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0;"&gt;英語教室「サポート」の『ブレイクスルーゼミ』：弱点探しをサポートします！&lt;/p&gt;
&lt;p&gt;&lt;a style="background-color: #ff8c00; color: white; padding: 5px 10px; text-align: center; text-decoration: none; display: inline-block; font-size: 14px;" href="https://eng-support.com/kouza/#ブレイクスルーゼミ"&gt;詳細を見る&lt;/a&gt;&lt;/p&gt;
&lt;/div&gt;
&lt;/div&gt;
&lt;p&gt;じゃあ”not”が主語がと関係なく、”do”のあとは動詞原形、”does”のあとは動詞原形です。&lt;br /&gt;
もしあれだったら下だけやります。&lt;br /&gt;
”does”を書いたらとにかく”do”に”es”を付けたんだから”s”は被らない。&lt;br /&gt;
&lt;span style="color: #0000ff;"&gt;動詞は”s”を消して原型に戻します。&lt;/span&gt;&lt;br /&gt;
これをしっかり覚えていて下さい。&lt;br /&gt;
ちなみに返事の時も、主語、三人称単数なら”Yes, it does.” ”No, he doesn’t.”みたいになります。&lt;br /&gt;
肯定文に戻っているのが2番です。”It begins in spring.”です。&lt;br /&gt;
否定文になっているのが3番です。”He doesn’t like music.”です。&lt;br /&gt;
肯定文だけ”does”が出てこないから動詞に”s”を付けます。&lt;br /&gt;
&lt;span style="color: #ff0000;"&gt;否定文や疑問文は”does”が出てくるので動詞は絶対に原形です。&lt;/span&gt;&lt;br /&gt;
これを忘れないようにして欲しいと思います。&lt;/p&gt;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0;"&gt;英語教室「サポート」の『過去問演習講座』：完璧な分析と対策を！&lt;/p&gt;
&lt;p&gt;&lt;a style="background-color: #ff8c00; color: white; padding: 5px 10px; text-align: center; text-decoration: none; display: inline-block; font-size: 14px;" href="https://eng-support.com/kouza/#過去問演習講座"&gt;詳細を見る&lt;/a&gt;&lt;/p&gt;
&lt;/div&gt;
&lt;/div&gt;
```
</t>
  </si>
  <si>
    <t xml:space="preserve">以下のページは「スニペット整合性」（本文と title/meta/H1/冒頭文）が弱い可能性があります。
まず【本文】を確認し、想定読者・悩み・解決範囲を把握してください。
そのうえで、GSCの主要クエリ（表示回数上位）を根拠に、
「検索意図に対して、タイトル/メタ/H1/冒頭120字がズレている点」を特定し、
ズレを解消するための修正案（タイトル/メタ/H1/冒頭）を提示してください。
※本文の“大改修”は前提にしません（必要なら追記ブロックは最大1つまで）。
【URL】https://eigo-rewrite.com/column/stage2-lesson10-2/
【ページ分類】MC
【ページ分類の略語（このプロンプト内の定義）】
TP = トップページ（ホーム/サイトの入口）
SP = サービスページ（講座・コース・申込導線）
MC = メインコラム（コラム/解説/勉強法など集客記事）
SC = サブコラム（MCやSPを補強するための補助コラム※サイト定義に合わせて判断）
NW = ニュース/お知らせ（運用上は改善対象外として除外）
ST = 企業情報等のSEO対策を行わないこ固定ページ（運用上は改善対象外として除外）
- / 空欄 / 未分類 = 未分類（このスクリプトでは改善対象外として除外）
※未分類（空欄 / "-" / "未分類"）は作業対象に含めません。
【現状（スニペット要素）】
- タイトル：関係代名詞の目的格｜whom/which/that の用法と省略ルール
- メタ：シーハーハー（she/her/hers）の違いを表で整理。her＝目的格から関係代名詞whom/thatへつなげて例文で確認。
- H1：STAGE2 Lesson10-2she / her / hers が一気にわかる！──代名詞の格変化と関係代名詞の目的格【ニュートレジャーの道案内】
- 冒頭120字：セクション1では、関係代名詞の 主格 を使いました。 そしてこのセクション2では、 目的格 を扱っていきます。 NEW TREASURE STAGE2 の文法事項・Lesson一覧の全体像は、 NEW TREASURE STAGE2｜中2英
【GSC主要クエリ（表示回数上位50件）】
- シーハーハー 英語｜表示93｜CTR 0.00%｜順位6.6
- her と sheの違い｜表示90｜CTR 0.00%｜順位9.9
- she her 違い｜表示89｜CTR 0.00%｜順位8.5
- sheとherの違い｜表示46｜CTR 0.00%｜順位10.1
- her she 違い｜表示44｜CTR 0.00%｜順位9.8
- hers her 違い｜表示36｜CTR 0.00%｜順位8.9
- her と she の違い｜表示34｜CTR 0.00%｜順位8.6
- herとsheの違い｜表示33｜CTR 0.00%｜順位10.0
- シーハーハーハーズ 英語｜表示31｜CTR 0.00%｜順位7.3
- her hers 違い｜表示29｜CTR 0.00%｜順位8.6
- シーハーハー 意味｜表示20｜CTR 0.00%｜順位6.3
- herとhersの違い｜表示18｜CTR 0.00%｜順位7.8
- 英語 シーハーハーハーズ｜表示15｜CTR 0.00%｜順位7.9
- she とherの違い｜表示14｜CTR 0.00%｜順位9.7
- she/her/hers 意味｜表示12｜CTR 0.00%｜順位10.7
- did she 意味｜表示10｜CTR 0.00%｜順位4.1
- she her her hers 意味｜表示10｜CTR 0.00%｜順位10.2
- シー ハーハー ハーズ 英語｜表示9｜CTR 0.00%｜順位6.6
- sheとherの使い分け｜表示8｜CTR 0.00%｜順位10.0
- 関係代名詞 省略できるもの｜表示8｜CTR 0.00%｜順位1.0
- her 何格｜表示7｜CTR 0.00%｜順位10.6
- she her 使い分け｜表示7｜CTR 0.00%｜順位7.7
- シー ハー ハー 英語｜表示7｜CTR 0.00%｜順位8.1
- 関係代名詞 主格 目的格 所有格｜表示7｜CTR 0.00%｜順位1.4
- she her her hers 英語｜表示6｜CTR 0.00%｜順位8.0
- she と her の違い｜表示5｜CTR 0.00%｜順位8.4
- she 目的語｜表示4｜CTR 0.00%｜順位11.5
- use to used to 違い｜表示4｜CTR 0.00%｜順位1.0
- hers｜表示3｜CTR 0.00%｜順位2.3
- she her her hers 使い方｜表示3｜CTR 0.00%｜順位9.0
- she her her hers 覚え方｜表示3｜CTR 0.00%｜順位11.0
- she her hers 意味｜表示3｜CTR 0.00%｜順位11.0
- 英語 she her her hers｜表示3｜CTR 0.00%｜順位10.3
- 関係代名詞が省略できる時｜表示3｜CTR 0.00%｜順位2.0
- and there｜表示2｜CTR 0.00%｜順位1.0
- her 代名詞｜表示2｜CTR 0.00%｜順位9.0
- she her her hers 文法｜表示2｜CTR 0.00%｜順位8.0
- she's her 違い｜表示2｜CTR 0.00%｜順位8.0
- she/her her 意味｜表示2｜CTR 0.00%｜順位11.0
- sheの目的格｜表示2｜CTR 0.00%｜順位11.5
- ハイ 英語｜表示2｜CTR 0.00%｜順位3.5
- 主格と目的格の違い 関係代名詞｜表示2｜CTR 0.00%｜順位1.0
- 本文｜表示2｜CTR 0.00%｜順位5.0
- 関係代名詞とは｜表示2｜CTR 0.00%｜順位1.0
- hers her｜表示1｜CTR 0.00%｜順位1.0
- new treasure 和訳｜表示1｜CTR 0.00%｜順位38.0
- one that 関係代名詞｜表示1｜CTR 0.00%｜順位2.0
- she is her｜表示1｜CTR 0.00%｜順位1.0
- she is hers｜表示1｜CTR 0.00%｜順位10.0
- she 三単現｜表示1｜CTR 0.00%｜順位1.0
【参考：代表語（自動抽出）】シーハーハー
【出力（必ずこの順）】
1) 本文の要約（想定読者・悩み・解決）
2) 検索意図の整理（主要クエリから2〜3パターン）
3) 不一致の指摘（タイトル/メタ/H1/冒頭のどこがズレているか）
4) 修正方針（“どの意図に寄せるか”を1つに決める）
5) 修正案（すべてコードブロック）
   - タイトル案3つ（全角35字前後＋56字以上の網羅型を1つ）
   - メタ案3つ（全角90字前後）
   - H1案2つ
   - 冒頭120字（2案：&lt;p&gt;で開始）
【禁則ワード（シート連動）】
以下の【禁則ワード】は、タイトル/メタ/導入文/見出し/本文のいずれにも原則使用しないでください。
言い換えが必要な場合は、自然な日本語に置換してください。
【禁則ワード】
- 崩れ
- 型
- 迷い
- 保留
- 固定
- 手順
- 立て直
- 最短
- 結論だけ
- 乱れ
- 三点確認
- 内部リンク
- 導線
- 設計
- 刺
- まず結論
- 整え
- 押し付けない案内
- 統一
- 次の一手
- 失点
- 確定
- サブコラム
- 30秒
- 1分
- CV
- 網羅
【本文】
```html
&lt;p&gt;&lt;iframe title="YouTube video player" src="https://www.youtube.com/embed/jNPcla1ERjI?si=7QXXeinL1L2PfMF_" width="560" height="315" frameborder="0" allowfullscreen="allowfullscreen"&gt;&lt;span data-mce-type="bookmark" style="display: inline-block; width: 0px; overflow: hidden; line-height: 0;" class="mce_SELRES_start"&gt;&lt;/span&gt;&lt;span data-mce-type="bookmark" style="display: inline-block; width: 0px; overflow: hidden; line-height: 0;" class="mce_SELRES_start"&gt;&lt;/span&gt;&lt;/iframe&gt;&lt;/p&gt;
&lt;p data-start="26" data-end="90"&gt;セクション1では、関係代名詞の &lt;strong data-start="42" data-end="48"&gt;主格&lt;/strong&gt; を使いました。&lt;br data-start="56" data-end="59" /&gt;そしてこのセクション2では、&lt;strong data-start="73" data-end="80"&gt;目的格&lt;/strong&gt; を扱っていきます。&lt;br /&gt;
NEW TREASURE STAGE2 の文法事項・Lesson一覧の全体像は、&lt;strong&gt;&lt;a href="https://eigo-rewrite.com/column/hub_stage2/"&gt;NEW TREASURE STAGE2｜中2英文法 総括＋Lesson一覧（全体像はこちら）&lt;/a&gt;&lt;/strong&gt;で確認できます。&lt;/p&gt;
&lt;p data-start="92" data-end="199"&gt;主格と比べると目的格の方が難しく、ミスが出やすいので、まずは主格を確実に書ける状態にしてから目的格に進んでください。主格があいまいなまま目的格に進むと、ルールが混ざってしまい混乱の原因になりますので注意しましょう。&lt;/p&gt;
&lt;p data-start="201" data-end="254"&gt;では、主格と目的格の違いについて見ていきます。&lt;br data-start="224" data-end="227" /&gt;主格の関係代名詞と異なる点は、こちらに書いた三つです。&lt;/p&gt;
&lt;p&gt;&lt;img decoding="async" fetchpriority="high" class="alignnone size-medium wp-image-824" src="https://eigo-rewrite.com/wp-content/uploads/2023/10/スライド用1-300x169.jpg" sizes="(max-width: 300px) 100vw, 300px" srcset="https://eigo-rewrite.com/wp-content/uploads/2023/10/スライド用1-300x169.jpg 300w, https://eigo-rewrite.com/wp-content/uploads/2023/10/スライド用1-1024x576.jpg 1024w, https://eigo-rewrite.com/wp-content/uploads/2023/10/スライド用1-768x432.jpg 768w, https://eigo-rewrite.com/wp-content/uploads/2023/10/スライド用1-320x180.jpg 320w, https://eigo-rewrite.com/wp-content/uploads/2023/10/スライド用1.jpg 1280w" alt="" width="300" height="169" /&gt;&lt;/p&gt;
&lt;p&gt;この三つの特徴というのをそれぞれ説明していますので、その特徴について慣れるとともに、実際に自分で手を動かして慣れていって下さい。&lt;/p&gt;
&lt;p&gt;さっそく例文で見ていきましょう。&lt;br /&gt;
“The writer is only eighteen years old.”&lt;br /&gt;
「その作家はまだたったの18歳です。」&lt;/p&gt;
&lt;p&gt;その次に”I like her.”、「私はその作家が好きなんです。」という文があります。この二つの文を関係代名詞を使って一つにしていきます。&lt;/p&gt;
&lt;p&gt;その際に、まずはやること1です。&lt;strong&gt;同一人物を見付ける。&lt;/strong&gt;&lt;br /&gt;
まずこれがあります。&lt;/p&gt;
&lt;p&gt;やること2です。&lt;strong&gt;代名詞を関係代名詞に変えます。&lt;/strong&gt;&lt;/p&gt;
&lt;p&gt;ここは”she””her””her””hers”とあった時の、ここの”her”というのは動詞のあとにありますから、”she””her””her”で3列目にあたる訳です。”I”だったら”I””my””me”3列目です。&lt;/p&gt;
&lt;p&gt;という事は、その3列目というのが目的格になりまして、関係代名詞というのは前回のセクションでもお伝えした通り、&lt;span style="color: #0000ff;"&gt;“who””whose””whom”という変化&lt;/span&gt;をします。&lt;/p&gt;
&lt;p&gt;ですから、ここの代名詞の形が3列目の目的格にあたりますので、&lt;span style="color: #ff0000;"&gt;関係代名詞も目的格にする&lt;/span&gt;必要があります。&lt;/p&gt;
&lt;p&gt;話し言葉ではここは”who”でもよいという事になっていますが、最初の段階ではもちろん書き言葉も学んでいる訳ですから、目的格に合わせて”whom”にする、と捉えて下さい。&lt;/p&gt;
&lt;p&gt;主格の場合はここに、最初に主格の関係代名詞があったので特に何もいじらずこの重複する名詞に付けた訳ですが、目的格の場合はそこに一つやることが加わります。&lt;/p&gt;
&lt;p&gt;主格の場合はここに、最初に主格の関係代名詞があったので特に何もいじらずこの重複する名詞に付けた訳ですが、目的格の場合はそこに一つ工程が加わります。&lt;/p&gt;
&lt;p&gt;これを見ますと、”whom”というのがこの節の先頭に出てきている訳です。&lt;/p&gt;
&lt;p&gt;これが主格の場合は主語だからそもそも最初にあったので気にしなくてよかった訳ですが、&lt;span style="color: #ff0000;"&gt;目的格の場合は”whom”に変えて、且つこの関係代名詞の塊の先頭に出す&lt;/span&gt;という操作が加わります。&lt;br /&gt;
ここが第一段階としてちょっと厄介な所です。&lt;br /&gt;
②として”that”で置き換える事が出来ます。これは先ほどのセクション1で学んだ主格と同じです。&lt;/p&gt;
&lt;p&gt;ですから、こちら見て頂くと、”whom”と書いてありますがこれは括弧して”that”、つまり”that”で代用する事が出来ますという事になります。&lt;br /&gt;
&lt;!-- 音読リスニング講座 --&gt;&lt;/p&gt;
&lt;div style="border: 2px solid #ff6600; background-color: #fff0e0; padding: 10px; display: flex; align-items: center; justify-content: center; margin-bottom: 10px;"&gt;
&lt;p&gt;&lt;img decoding="async" style="max-width: 100px; height: auto; margin-right: 10px;" src="https://eigo-rewrite.com/wp-content/uploads/2020/06/logo_tate-1.png" alt="Re-Writeのロゴ" /&gt;&lt;/p&gt;
&lt;div&gt;
&lt;p style="margin: 5px 0;"&gt;【音読リスニング講座】：音読・ディクテーション・シャドーイングを通じて、都立入試リスニング対策を強化します。&lt;/p&gt;
&lt;p&gt;&lt;a style="background-color: #ff6600; color: white; padding: 5px 10px; text-align: center; text-decoration: none; display: inline-block; font-size: 14px;" href="https://eigo-rewrite.com/listening/"&gt;詳細を見る&lt;/a&gt;&lt;/p&gt;
&lt;/div&gt;
&lt;/div&gt;
&lt;p&gt;それではもう少し詳しく、同じ工程を繰り返していく事によってこの関係代名詞の目的格に慣れていきましょう。&lt;/p&gt;
&lt;p&gt;&lt;img decoding="async" class="alignnone size-medium wp-image-825" src="https://eigo-rewrite.com/wp-content/uploads/2023/10/スライド用2-300x169.jpg" sizes="(max-width: 300px) 100vw, 300px" srcset="https://eigo-rewrite.com/wp-content/uploads/2023/10/スライド用2-300x169.jpg 300w, https://eigo-rewrite.com/wp-content/uploads/2023/10/スライド用2-1024x576.jpg 1024w, https://eigo-rewrite.com/wp-content/uploads/2023/10/スライド用2-768x432.jpg 768w, https://eigo-rewrite.com/wp-content/uploads/2023/10/スライド用2-320x180.jpg 320w, https://eigo-rewrite.com/wp-content/uploads/2023/10/スライド用2.jpg 1280w" alt="" width="300" height="169" /&gt;&lt;/p&gt;
&lt;p&gt;最初、先ほどと同じような文になっていますが、慣れる為に復習の意味で見ていきましょう。&lt;/p&gt;
&lt;p&gt;重複する名詞、同一人物を指す名詞を探します。代名詞を関係代名詞に変えます。&lt;/p&gt;
&lt;p&gt;ここが”she””her””her”の3列目、目的格になっているので関係代名詞も目的格にします。&lt;/p&gt;
&lt;p&gt;そして、この塊の中で関係代名詞の目的格というものを先頭に出してくる必要がありますから、こちらのように”whom”を先頭に出します。そして、重複する名詞の直後に置きます。&lt;/p&gt;
&lt;p&gt;そうすると、このように右から左を修飾しますから、「私が好きな作家はまだたったの18歳です。」という訳になってきます。&lt;/p&gt;
&lt;p&gt;当然ここは”thatにする事も可能ですが、&lt;span style="color: #ff6600;"&gt;練習の段階では”who”なのか”whom”なのかという所が区別出来る必要がありますから、まずは一旦”whom”で覚えておいて下さい。&lt;/span&gt;&lt;/p&gt;
&lt;p&gt;“Tell me about the book.”&lt;br /&gt;
今度は人ではなくてものになりました。&lt;/p&gt;
&lt;p&gt;“the book”と”You like it the best”、”it”こちらが同じものになっていますので、第1やることは終わりです。&lt;/p&gt;
&lt;p&gt;第2やることとして、代名詞を関係代名詞に変えます。&lt;/p&gt;
&lt;p&gt;当然ここは目的格になる訳ですが、ものの場合、人以外の場合は”which””whose””which”という形でしたので、ここの”it”というものを”which”を変えます。&lt;/p&gt;
&lt;p&gt;そして、この関係代名詞を含む塊の先頭に”which”を出して、重複する名詞の直後に置きますから、そうするとこうなりまして右から左を修飾します。&lt;/p&gt;
&lt;p&gt;そうすると、「あなたが1番好きな本」となる訳ですから、全体を訳してみると”Tell me”「私にあなたが一番好きな本について教えて下さい。」と「話して下さい」というような意味になります。&lt;/p&gt;
&lt;p&gt;&lt;img decoding="async" loading="lazy" class="alignnone size-medium wp-image-826" src="https://eigo-rewrite.com/wp-content/uploads/2023/10/スライド用3-300x169.jpg" sizes="(max-width: 300px) 100vw, 300px" srcset="https://eigo-rewrite.com/wp-content/uploads/2023/10/スライド用3-300x169.jpg 300w, https://eigo-rewrite.com/wp-content/uploads/2023/10/スライド用3-1024x576.jpg 1024w, https://eigo-rewrite.com/wp-content/uploads/2023/10/スライド用3-768x432.jpg 768w, https://eigo-rewrite.com/wp-content/uploads/2023/10/スライド用3-320x180.jpg 320w, https://eigo-rewrite.com/wp-content/uploads/2023/10/スライド用3.jpg 1280w" alt="" width="300" height="169" /&gt;&lt;/p&gt;
&lt;p&gt;それでは次に”that”で置き換えられる場合と書きました。&lt;br /&gt;
先ほどとほぼ同じような構成にして、ここを”that”に出来たな、というのを確認しましょう。繰り返し同じ工程にはなりますが、”The writer””her”同じ同一人物を探しました。&lt;/p&gt;
&lt;p&gt;そしてここの”I like her.”ここの”her”の所です。先ほどは慣れる意味で”whom”にしましょうと言いました。&lt;/p&gt;
&lt;p&gt;今度は&lt;span style="color: #ff6600;"&gt;目的格だから”that”に変えられるな&lt;/span&gt;、という考え方もあって、こちらの塊の先頭に”that”をもってきます。&lt;/p&gt;
&lt;p&gt;同一人物を指す先行詞の直後に関係代名詞の塊を移動させて、そしてここは”that”のままにします。&lt;/p&gt;
&lt;p&gt;そうすると「私が好きな作家はたったの18歳です。」となります。&lt;/p&gt;
&lt;p&gt;訳質に関しましては”whom”だろうが”that”だろうが変わりはありませんので、この場合は普通に右から左に掛けて訳していきましょう。&lt;/p&gt;
&lt;p&gt;そして下の文です。これも先ほどと同じですが、”the book”と”it”、これが被っているのが分かります。&lt;/p&gt;
&lt;p&gt;ここの”it”というのか ”which”になったり”that”になったりします。目的格は”that”でも代用可能でした。&lt;/p&gt;
&lt;p&gt;そしてこの重複する名詞、先行詞の直後に関係代名詞の塊を置いて、ここの”which”というのは”that”でも代用可能ですという事です。&lt;/p&gt;
&lt;p&gt;訳に関しては先ほどと同様に、「あなたの一番好きな本について私に教えて下さい。」という形になります。&lt;br /&gt;
&lt;!-- 語彙強化講座 --&gt;&lt;/p&gt;
&lt;div style="border: 2px solid #ff6600; background-color: #fff0e0; padding: 10px; display: flex; align-items: center; justify-content: center; margin-bottom: 10px;"&gt;
&lt;p&gt;&lt;img decoding="async" style="max-width: 100px; height: auto; margin-right: 10px;" src="https://eigo-rewrite.com/wp-content/uploads/2020/06/logo_tate-1.png" alt="Re-Writeのロゴ" /&gt;&lt;/p&gt;
&lt;div&gt;
&lt;p style="margin: 5px 0;"&gt;【語彙強化講座】：長文読解で必要な語彙・熟語を徹底的に習得し、都立・私立の入試対策に直結する語彙力を養います。&lt;/p&gt;
&lt;p&gt;&lt;a style="background-color: #ff6600; color: white; padding: 5px 10px; text-align: center; text-decoration: none; display: inline-block; font-size: 14px;" href="https://eigo-rewrite.com/vocabulary/"&gt;詳細を見る&lt;/a&gt;&lt;/p&gt;
&lt;/div&gt;
&lt;/div&gt;
&lt;hr /&gt;
&lt;p&gt;&lt;iframe loading="lazy" title="YouTube video player" src="https://www.youtube.com/embed/m8skGQ-ALtM?si=RX594HQdeiYq7dKf" width="560" height="315" frameborder="0" allowfullscreen="allowfullscreen"&gt;&lt;/iframe&gt;&lt;br /&gt;
それでは先ほどまで触れてこなかったルール、&lt;span style="color: #0000ff;"&gt;関係代名詞の目的格は省略が出来る&lt;/span&gt;というルールについて見ていく事にします。&lt;/p&gt;
&lt;p&gt;この、省略出来るというのが実は後々結構大変な事になってきまして、省略出来るというルールのせいで並べ替えの問題というのがちょっと難しくなってしまうんです。&lt;/p&gt;
&lt;p&gt;且つ、省略出来るというルールがありますが、関係代名詞がないとやはり省略されているものを見抜くというのが大事になってきますので、その&lt;strong&gt;見抜き方や注意点&lt;/strong&gt;に関しても触れていきたいと思います。&lt;/p&gt;
&lt;p&gt;&lt;img decoding="async" loading="lazy" class="alignnone size-medium wp-image-827" src="https://eigo-rewrite.com/wp-content/uploads/2023/10/スライド用4-300x169.jpg" sizes="(max-width: 300px) 100vw, 300px" srcset="https://eigo-rewrite.com/wp-content/uploads/2023/10/スライド用4-300x169.jpg 300w, https://eigo-rewrite.com/wp-content/uploads/2023/10/スライド用4-1024x576.jpg 1024w, https://eigo-rewrite.com/wp-content/uploads/2023/10/スライド用4-768x432.jpg 768w, https://eigo-rewrite.com/wp-content/uploads/2023/10/スライド用4-320x180.jpg 320w, https://eigo-rewrite.com/wp-content/uploads/2023/10/スライド用4.jpg 1280w" alt="" width="300" height="169" /&gt;&lt;/p&gt;
&lt;p&gt;先ほどまでと同じ例文を使って説明します。&lt;/p&gt;
&lt;p&gt;どういうルールかですが、重複する名詞、同一人物を指す名詞を見付けました。代名詞を関係代名詞に変えます。”whom”です。&lt;/p&gt;
&lt;p&gt;そして、この塊の先頭に”whom”を出した訳ですが、ここが元々関係代名詞が”her”という目的格でした。&lt;/p&gt;
&lt;p&gt;そうすると、ここの目的格というのは省略出来るというルールが今書かれていますから、この&lt;span style="color: #ff6600;"&gt;“whom”を書かなくていい&lt;/span&gt;という事になるんです。&lt;/p&gt;
&lt;p&gt;“I like her”.の中の、”her(whom)”というものが消えるので、”I like”だけになって、そうすると結果としてこの”I like”という塊だけを”The writer”のあとに付けられます。&lt;/p&gt;
&lt;p&gt;そうすると、本来はここのところに”whom”あるいは”that”あった訳ですが、目的格は省略出来るというルールがあるので、ここを省略しています。&lt;/p&gt;
&lt;p&gt;訳し方は関係代名詞がある場合も省略される場合も同じですから、これで「私が好きな作家はたった18歳です。」となります。&lt;/p&gt;
&lt;p&gt;同様に、先ほどまで見ていたこちらの文ですが、ここでも同じような事が起こります。&lt;/p&gt;
&lt;p&gt;本来はこちらの塊の中の”it”というのを”which”あるいは”that”に変えていく訳ですが、元々目的格だったので、この変えた先の関係代名詞の”which”も書かなくてよい、省略してよいとなります。&lt;/p&gt;
&lt;p&gt;この塊の”it””which”を省いたものをそのまま先行詞にくっつけます。そうすると、「あなたが一番好きな本について教えて下さい。」という意味が出来ます。&lt;/p&gt;
&lt;p&gt;これだけ聞くと、そこまで難しくないんじゃないかと見えてしまいますが、実際に並べ替えの英作文を解いてもらうと、”I like the writer is”みたいに書いてしまいます。&lt;/p&gt;
&lt;p&gt;「私が好きな作家」これは日本語と英語で語順が違うんです。&lt;/p&gt;
&lt;p&gt;日本語だったら「私が好きな作家」というふうにそのまま左から右を修飾しますが、英語でこれを見ると”The writer I like”というこれで一つに見なきゃいけません。&lt;/p&gt;
&lt;p&gt;日本語だったら「私が好きな作家」と左から右です。英語だったら「私が好きな作家」と右から左となっていますから、&lt;span style="color: #ff0000;"&gt;ここの語順についてはしっかりと練習する必要があります。&lt;/span&gt;&lt;/p&gt;
&lt;p&gt;また、英検ですとか文章を読解する時に、これを半分公式化してしまうと、名詞があってそのあとに主語、動詞がくる場合、大体この場合関係代名詞がここに省略されている事が多いです。&lt;/p&gt;
&lt;p&gt;名詞、名詞、動詞と覚えても構わないですが、&lt;strong&gt;名詞+SV、名詞+主語、動詞というのを見たら、これは目的格が省略されている&lt;/strong&gt;と捉えて下さい。&lt;/p&gt;
&lt;hr /&gt;
&lt;p&gt;&lt;iframe loading="lazy" title="YouTube video player" src="https://www.youtube.com/embed/yFXnbQfAbM0?si=V44VcIU0V9jAyoz8" width="560" height="315" frameborder="0" allowfullscreen="allowfullscreen"&gt;&lt;/iframe&gt;&lt;br /&gt;
&lt;img decoding="async" loading="lazy" class="alignnone size-medium wp-image-828" src="https://eigo-rewrite.com/wp-content/uploads/2023/10/スライド用5-300x169.jpg" sizes="(max-width: 300px) 100vw, 300px" srcset="https://eigo-rewrite.com/wp-content/uploads/2023/10/スライド用5-300x169.jpg 300w, https://eigo-rewrite.com/wp-content/uploads/2023/10/スライド用5-1024x576.jpg 1024w, https://eigo-rewrite.com/wp-content/uploads/2023/10/スライド用5-768x432.jpg 768w, https://eigo-rewrite.com/wp-content/uploads/2023/10/スライド用5-320x180.jpg 320w, https://eigo-rewrite.com/wp-content/uploads/2023/10/スライド用5.jpg 1280w" alt="" width="300" height="169" /&gt;&lt;/p&gt;
&lt;p&gt;Lesson10のセクション2のextraと書きましたが、これは関係代名詞からちょっと離れまして、このセクション2は&lt;span style="color: #ff6600;"&gt;目的格というものと、それから否定の疑問文というのが同時に出されてしまっているんです。&lt;/span&gt;&lt;/p&gt;
&lt;p&gt;なので、否定疑問文、我々が非常に勘違いしやすいというか、間違えやすいという所になりますからこれについても説明していこうと思います。&lt;br /&gt;
まずはこちらの例文見て下さい。&lt;br /&gt;
“Didn’t you go to the party?”&lt;/p&gt;
&lt;p&gt;変な形ですね。”Did you”じゃなくて”Didn’t you”という形になっています。&lt;/p&gt;
&lt;p&gt;これは何を聞いているかというと、”not”は否定ですから「あなたはパーティーに行かなかったんですか？」という文になっています。&lt;/p&gt;
&lt;p&gt;我々の感覚でいうと、「行かなかったんですか？」に対して「はい」と言ったらそれは「行かなかった」という事になる訳ですが、&lt;strong&gt;英語ではそのルールが違います。&lt;/strong&gt;&lt;/p&gt;
&lt;p&gt;例えば”Did you”で聞かれようが”Didn’t you”で聞かれようが”Yes”だったら”Yes, I did.”、”No”だったら”No, I didn’t”です。&lt;/p&gt;
&lt;p&gt;日本語の感覚でいうと、「はい、行きませんでした。」だから”Yes, I didn’t.”と書きそうになりますが、&lt;span style="color: #ff0000;"&gt;“Yes”があったらそのあとは肯定の形、”No”があったらそのあとは否定の形になります。&lt;/span&gt;これがもうルールで決まってしまっています。&lt;/p&gt;
&lt;p&gt;そうすると、じゃあどっちがどっちなんだというのが分からなくなってしまいますが、これは&lt;strong&gt;元に戻す&lt;/strong&gt;という事をお勧めします。&lt;/p&gt;
&lt;p&gt;つまり、ここの”did”はそもそも何か、という話ですが、これは動詞の代わりで使われています。&lt;/p&gt;
&lt;p&gt;これは元の文に”go”「行く」という動詞がありますから、その「行く」という動詞の代わりとして使われています。&lt;/p&gt;
&lt;p&gt;この”did”というのは”went”の意味なんです。”I went”と言っているという事は、この人は「パーティー行った」訳です。&lt;/p&gt;
&lt;p&gt;という事は、「行った」のか「行かなかった」のかでいうと、「行きました」になる訳です。&lt;/p&gt;
&lt;p&gt;これを日本語で訳すと、「はい、行きました。」というと、「パーティー行かなかったんですか？」「はい、行きました。」となるのはちょっとおかしくなっちゃう訳です。&lt;/p&gt;
&lt;p&gt;ですから、”Yes”とは書いてありますが、いきなりこれを「はい」と訳すのではなく、こちらの方を見て肯定の形になっているからこの人は行ったんだという事が分かります。&lt;/p&gt;
&lt;p&gt;という事は、これを訳すと「いいえ、行きました。」になる訳です。&lt;/p&gt;
&lt;p&gt;「パーティー行かなかったんですか？」&lt;br /&gt;
「いやいや、行きましたよ。」&lt;br /&gt;
というような会話になります。&lt;/p&gt;
&lt;p&gt;ここが日本語と英語でルールが違う、ルールが違うものに対して我々の日本語の使い方をそのまま当てはめてしまうと&lt;span style="color: #0000ff;"&gt;真逆の意味&lt;/span&gt;になってしまいますから注意が必要になる訳です。&lt;/p&gt;
&lt;p&gt;そして、下の文です。&lt;br /&gt;
“No I didn’t.”とあります。&lt;/p&gt;
&lt;p&gt;“No”があったら必ず否定の形にしないといけません。”didn’t”で終わっていますが、元々そのあとに何があったかというと、”I didn’t go to the party.」というのがあった訳です。&lt;/p&gt;
&lt;p&gt;これを訳すと、「私はパーティーに行きませんでした。」となります。&lt;/p&gt;
&lt;p&gt;これを日本語に訳して下さい。&lt;/p&gt;
&lt;p&gt;「パーティー行かなかったんですか？」&lt;br /&gt;
「行きませんでした。」&lt;/p&gt;
&lt;p&gt;「行きませんでした。」という事は、日本語で答える際には「行かなかったんですか？」「はい、行きませんでした。」となる訳です。&lt;/p&gt;
&lt;p&gt;ちょっとややこしくなってしまいますから最初に”Yes”と”No”を訳すのではなく、後ろの方が&lt;span style="color: #ff0000;"&gt;肯定なのか否定なのか&lt;/span&gt;という所を見て、まずこちらの方を訳しましょう。&lt;/p&gt;
&lt;p&gt;じゃあ、行かなかった場合日本語だったらなんて言うかというと、これは「はい」になります。&lt;/p&gt;
&lt;p&gt;こちらも同様に、まず行ったか行かないかでいうと行きました。その行きましたと答える為に、日本語に訳すとそれは「いいえ、行きました。」となる訳です。&lt;/p&gt;
&lt;p&gt;このように、否定で聞かれた際の受け答えというのはここを見て肯定なのか否定なのかという形で考えます。&lt;strong&gt;絶対に”Yes, I didn’t.”とか”No I did.”という形はありません。&lt;/strong&gt;&lt;/p&gt;
&lt;p&gt;ですので、まず答えとして&lt;span style="color: #ff0000;"&gt;「Yes+肯定」&lt;/span&gt;か&lt;span style="color: #0000ff;"&gt;「No+否定」&lt;/span&gt;しかありません。&lt;/p&gt;
&lt;p&gt;そうしたら肯定で一旦訳してみて、という事は否定で聞かれているから「いいえ、行きました。」にしなきゃいけないなというような形で考えましょう。&lt;/p&gt;
&lt;p&gt;とにかく「何々じゃないんですか？」とか「行かなかったんですか？」のように、&lt;span style="color: #ff6600;"&gt;否定の形で疑問文を聞かれたら、”Yes””NO”の後ろを見て、その内容が肯定的な内容であれば”Yes”を使う。否定的な内容であれば”No”を使う。&lt;/span&gt;というようなルールになっています。&lt;/p&gt;
&lt;p&gt;なので、このルールを練習するつもりで問題集で練習して下さい。&lt;/p&gt;
&lt;h2&gt;Lesson 関係代名詞（目的格・省略）＋否定疑問文 まとめ&lt;/h2&gt;
&lt;table style="border-collapse: collapse; width: 100%;"&gt;
&lt;tbody&gt;
&lt;tr style="background-color: #dd8500; color: #ffffff;"&gt;
&lt;th style="border: 1px solid #000; padding: 8px;"&gt;項目&lt;/th&gt;
&lt;th style="border: 1px solid #000; padding: 8px;"&gt;内容&lt;/th&gt;
&lt;/tr&gt;
&lt;p&gt;&lt;!-- 1行目 --&gt;&lt;/p&gt;
&lt;tr style="background-color: #f0b464; color: #000000;"&gt;
&lt;td style="border: 1px solid #000; padding: 8px;"&gt;主格と目的格の違い&lt;/td&gt;
&lt;td style="border: 1px solid #000; padding: 8px;"&gt;・主格は「その節の主語」になる関係代名詞（who / which / that）。&lt;br /&gt;
・目的格は「動詞や前置詞の目的語」になる関係代名詞（whom / which / that）。&lt;br /&gt;
・まずは主格をしっかり書ける状態にしてから目的格に進む。&lt;/td&gt;
&lt;/tr&gt;
&lt;p&gt;&lt;!-- 2行目 --&gt;&lt;/p&gt;
&lt;tr style="background-color: #ffffff; color: #000000;"&gt;
&lt;td style="border: 1px solid #000; padding: 8px;"&gt;目的格への変換の流れ（人）&lt;/td&gt;
&lt;td style="border: 1px solid #000; padding: 8px;"&gt;・2文を見て「同一人物（先行詞）」を探す。&lt;br /&gt;
・代名詞の列を確認し、3列目（目的格：her / him / me / them など）なら関係代名詞も目的格にする。&lt;br /&gt;
・人の場合：who → whose → &lt;strong&gt;whom&lt;/strong&gt; のセットを意識し、目的格は &lt;strong&gt;whom&lt;/strong&gt;（話し言葉では who も可）。&lt;/td&gt;
&lt;/tr&gt;
&lt;p&gt;&lt;!-- 3行目 --&gt;&lt;/p&gt;
&lt;tr style="background-color: #f0b464; color: #000000;"&gt;
&lt;td style="border: 1px solid #000; padding: 8px;"&gt;目的格への変換の流れ（物）&lt;/td&gt;
&lt;td style="border: 1px solid #000; padding: 8px;"&gt;・物の場合は which / whose / which のセット。&lt;br /&gt;
・目的格の it, them などに対応するのは &lt;strong&gt;which&lt;/strong&gt;。&lt;br /&gt;
・that は主格のときと同様に、目的格でも who / which / whom の代わりに使える（人＋物が混ざるときなど）。&lt;/td&gt;
&lt;/tr&gt;
&lt;p&gt;&lt;!-- 4行目 --&gt;&lt;/p&gt;
&lt;tr style="background-color: #ffffff; color: #000000;"&gt;
&lt;td style="border: 1px solid #000; padding: 8px;"&gt;語順（右から左に修飾）&lt;/td&gt;
&lt;td style="border: 1px solid #000; padding: 8px;"&gt;・日本語：&lt;br /&gt;
「私が好きな作家」＝「私が好きな」＋「作家」（左→右で修飾）。&lt;br /&gt;
・英語：&lt;br /&gt;
&lt;strong&gt;The writer (whom / that) I like&lt;/strong&gt; のように「名詞 → 関係代名詞節」で&lt;strong&gt;右から左に修飾&lt;/strong&gt;するイメージを持つ。&lt;/td&gt;
&lt;/tr&gt;
&lt;p&gt;&lt;!-- 5行目 --&gt;&lt;/p&gt;
&lt;tr style="background-color: #f0b464; color: #000000;"&gt;
&lt;td style="border: 1px solid #000; padding: 8px;"&gt;目的格の省略&lt;/td&gt;
&lt;td style="border: 1px solid #000; padding: 8px;"&gt;・&lt;strong&gt;目的格の関係代名詞は省略できる&lt;/strong&gt;（主格はダメ）。&lt;br /&gt;
・The writer (whom / that) I like is …&lt;br /&gt;
→ The writer I like is …（whom / that が消えてもOK）。&lt;br /&gt;
・The book (which / that) you like the best …&lt;br /&gt;
→ The book you like the best …。&lt;/td&gt;
&lt;/tr&gt;
&lt;p&gt;&lt;!-- 6行目 --&gt;&lt;/p&gt;
&lt;tr style="background-color: #ffffff; color: #000000;"&gt;
&lt;td style="border: 1px solid #000; padding: 8px;"&gt;省略の見抜き方&lt;/td&gt;
&lt;td style="border: 1px solid #000; padding: 8px;"&gt;・&lt;strong&gt;名詞 + 主語 + 動詞&lt;/strong&gt; という並びを見たら「目的格の関係代名詞の省略」を疑う。&lt;br /&gt;
・例：The writer I like is …&lt;br /&gt;
→ writer（名詞）の直後に I（主語）＋ like（動詞）が来ているので、&lt;br /&gt;
「writer (whom / that) I like」と補って考える。&lt;/td&gt;
&lt;/tr&gt;
&lt;p&gt;&lt;!-- 7行目 --&gt;&lt;/p&gt;
&lt;tr style="background-color: #f0b464; color: #000000;"&gt;
&lt;td style="border: 1px solid #000; padding: 8px;"&gt;that での置き換え&lt;/td&gt;
&lt;td style="border: 1px solid #000; padding: 8px;"&gt;・目的格でも多くの場合、whom / which を &lt;strong&gt;that&lt;/strong&gt; に置き換え可能。&lt;br /&gt;
・The writer &lt;strong&gt;that&lt;/strong&gt; I like … / The book &lt;strong&gt;that&lt;/strong&gt; you like the best …。&lt;br /&gt;
・訳は whom / which を使った場合と変わらない。&lt;/td&gt;
&lt;/tr&gt;
&lt;p&gt;&lt;!-- 8行目 --&gt;&lt;/p&gt;
&lt;tr style="background-color: #ffffff; color: #000000;"&gt;
&lt;td style="border: 1px solid #000; padding: 8px;"&gt;不規則動詞と did のルール（復習）&lt;/td&gt;
&lt;td style="border: 1px solid #000; padding: 8px;"&gt;・leave → left / drink → drank / make → made など、&lt;strong&gt;ed を付けない過去形＝不規則動詞&lt;/strong&gt;。&lt;br /&gt;
・否定文・疑問文では &lt;strong&gt;did / didn’t&lt;/strong&gt; を使い、&lt;strong&gt;動詞は原形&lt;/strong&gt;に戻す。&lt;br /&gt;
・例：I drank coffee. → I didn’t &lt;strong&gt;drink&lt;/strong&gt; coffee. / Did you &lt;strong&gt;buy&lt;/strong&gt; a comic book?&lt;/td&gt;
&lt;/tr&gt;
&lt;p&gt;&lt;!-- 9行目 --&gt;&lt;/p&gt;
&lt;tr style="background-color: #f0b464; color: #000000;"&gt;
&lt;td style="border: 1px solid #000; padding: 8px;"&gt;not＋any と No の関係（復習）&lt;/td&gt;
&lt;td style="border: 1px solid #000; padding: 8px;"&gt;・not と any がセットになると「一つも〜ない / 全く〜ない」という&lt;strong&gt;全否定&lt;/strong&gt;のニュアンス。&lt;br /&gt;
・There are not any traffic lights.＝There are &lt;strong&gt;no&lt;/strong&gt; traffic lights. のように書き換え可能。&lt;/td&gt;
&lt;/tr&gt;
&lt;p&gt;&lt;!-- 10行目 --&gt;&lt;/p&gt;
&lt;tr style="background-color: #ffffff; color: #000000;"&gt;
&lt;td style="border: 1px solid #000; padding: 8px;"&gt;否定疑問文の答え方（Didn’t you …?）&lt;/td&gt;
&lt;td style="border: 1px solid #000; padding: 8px;"&gt;・Didn’t you go to the party?＝「パーティーに行かなかったの？」と聞いているが、&lt;br /&gt;
&lt;strong&gt;Yes / No のあとは形（did / didn’t）で判断する&lt;/strong&gt;。&lt;br /&gt;
・Yes, I did. → 実際には「行った」&lt;br /&gt;
・No, I didn’t. → 実際には「行かなかった」&lt;br /&gt;
・英語では「Yes＋肯定形」「No＋否定形」しかないので、&lt;br /&gt;
日本語に訳すときは「いいえ、行きました」「はい、行きませんでした」になることに注意。&lt;/td&gt;
&lt;/tr&gt;
&lt;/tbody&gt;
&lt;/table&gt;
&lt;hr /&gt;
&lt;h2&gt;確認クイズ（10問・選択式）&lt;/h2&gt;
&lt;table style="border-collapse: collapse; width: 100%;"&gt;
&lt;tbody&gt;
&lt;tr style="background-color: #dd8500; color: #ffffff;"&gt;
&lt;th style="border: 1px solid #000; padding: 8px;"&gt;No.&lt;/th&gt;
&lt;th style="border: 1px solid #000; padding: 8px;"&gt;問題&lt;/th&gt;
&lt;th style="border: 1px solid #000; padding: 8px;"&gt;選択肢&lt;/th&gt;
&lt;th style="border: 1px solid #000; padding: 8px;"&gt;解答&lt;/th&gt;
&lt;/tr&gt;
&lt;p&gt;&lt;!-- Q1 --&gt;&lt;/p&gt;
&lt;tr style="background-color: #f0b464; color: #000000;"&gt;
&lt;td style="border: 1px solid #000; padding: 8px;"&gt;1&lt;/td&gt;
&lt;td style="border: 1px solid #000; padding: 8px;"&gt;空所に入る最も適切な関係代名詞を選びなさい。&lt;br /&gt;
The writer ( ___ ) I like is only eighteen years old.&lt;/td&gt;
&lt;td style="border: 1px solid #000; padding: 8px;"&gt;A. who　　B. whom　　C. whose　　D. when&lt;/td&gt;
&lt;td style="border: 1px solid #000; padding: 8px;"&gt;&lt;button id="btn-1"&gt;正解を見る&lt;/button&gt;&lt;br /&gt;
&lt;span id="answer-1" style="display: none;"&gt;正解：B&lt;/span&gt;&lt;/td&gt;
&lt;/tr&gt;
&lt;p&gt;&lt;!-- Q2 --&gt;&lt;/p&gt;
&lt;tr style="background-color: #ffffff; color: #000000;"&gt;
&lt;td style="border: 1px solid #000; padding: 8px;"&gt;2&lt;/td&gt;
&lt;td style="border: 1px solid #000; padding: 8px;"&gt;次の日本語とほぼ同じ意味になる英文として正しいものを選びなさい。&lt;br /&gt;
「私が一番好きな本について教えてください。」&lt;/td&gt;
&lt;td style="border: 1px solid #000; padding: 8px;"&gt;A. Tell me the book I like the best about.&lt;br /&gt;
B. Tell me about the book I like the best.&lt;br /&gt;
C. Tell me about I like the book the best.&lt;br /&gt;
D. Tell me about the book which I like best it.&lt;/td&gt;
&lt;td style="border: 1px solid #000; padding: 8px;"&gt;&lt;button id="btn-2"&gt;正解を見る&lt;/button&gt;&lt;br /&gt;
&lt;span id="answer-2" style="display: none;"&gt;正解：B&lt;/span&gt;&lt;/td&gt;
&lt;/tr&gt;
&lt;p&gt;&lt;!-- Q3 --&gt;&lt;/p&gt;
&lt;tr style="background-color: #f0b464; color: #000000;"&gt;
&lt;td style="border: 1px solid #000; padding: 8px;"&gt;3&lt;/td&gt;
&lt;td style="border: 1px solid #000; padding: 8px;"&gt;次の文には、目的格の関係代名詞が省略されています。&lt;br /&gt;
省略されている単語として最も適切なものを選びなさい。&lt;br /&gt;
The writer I like lives in Canada.&lt;/td&gt;
&lt;td style="border: 1px solid #000; padding: 8px;"&gt;A. who　　B. whose　　C. whom　　D. which&lt;/td&gt;
&lt;td style="border: 1px solid #000; padding: 8px;"&gt;&lt;button id="btn-3"&gt;正解を見る&lt;/button&gt;&lt;br /&gt;
&lt;span id="answer-3" style="display: none;"&gt;正解：C&lt;/span&gt;&lt;/td&gt;
&lt;/tr&gt;
&lt;p&gt;&lt;!-- Q4 --&gt;&lt;/p&gt;
&lt;tr style="background-color: #ffffff; color: #000000;"&gt;
&lt;td style="border: 1px solid #000; padding: 8px;"&gt;4&lt;/td&gt;
&lt;td style="border: 1px solid #000; padding: 8px;"&gt;下線部の語順の説明として最も適切なものを選びなさい。&lt;br /&gt;
The book &lt;u&gt;you like the best&lt;/u&gt; is on the desk.&lt;/td&gt;
&lt;td style="border: 1px solid #000; padding: 8px;"&gt;A. 名詞の前から左→右に修飾している。&lt;br /&gt;
B. 名詞の後で、右→左に「どんな本か」を説明している。&lt;br /&gt;
C. 文全体の主語になっている。&lt;br /&gt;
D. 時間を表す副詞句である。&lt;/td&gt;
&lt;td style="border: 1px solid #000; padding: 8px;"&gt;&lt;button id="btn-4"&gt;正解を見る&lt;/button&gt;&lt;br /&gt;
&lt;span id="answer-4" style="display: none;"&gt;正解：B&lt;/span&gt;&lt;/td&gt;
&lt;/tr&gt;
&lt;p&gt;&lt;!-- Q5 --&gt;&lt;/p&gt;
&lt;tr style="background-color: #f0b464; color: #000000;"&gt;
&lt;td style="border: 1px solid #000; padding: 8px;"&gt;5&lt;/td&gt;
&lt;td style="border: 1px solid #000; padding: 8px;"&gt;次のうち、&lt;strong&gt;目的格の関係代名詞を省略できない文&lt;/strong&gt;はどれですか。&lt;/td&gt;
&lt;td style="border: 1px solid #000; padding: 8px;"&gt;A. This is the boy (who) lives here.&lt;br /&gt;
B. This is the boy (whom) I met yesterday.&lt;br /&gt;
C. This is the book (which) you bought yesterday.&lt;br /&gt;
D. This is the movie (that) we watched last night.&lt;/td&gt;
&lt;td style="border: 1px solid #000; padding: 8px;"&gt;&lt;button id="btn-5"&gt;正解を見る&lt;/button&gt;&lt;br /&gt;
&lt;span id="answer-5" style="display: none;"&gt;正解：A（主格なので省略不可）&lt;/span&gt;&lt;/td&gt;
&lt;/tr&gt;
&lt;p&gt;&lt;!-- Q6 --&gt;&lt;/p&gt;
&lt;tr style="background-color: #ffffff; color: #000000;"&gt;
&lt;td style="border: 1px solid #000; padding: 8px;"&gt;6&lt;/td&gt;
&lt;td style="border: 1px solid #000; padding: 8px;"&gt;否定疑問文への答え方として、意味が正しい組み合わせを選びなさい。&lt;br /&gt;
Didn’t you go to the party?&lt;br /&gt;
（実際には「行った」場合）&lt;/td&gt;
&lt;td style="border: 1px solid #000; padding: 8px;"&gt;A. Yes, I didn’t. 「はい、行きませんでした。」&lt;br /&gt;
B. No, I did. 「いいえ、行きました。」&lt;br /&gt;
C. Yes, I did. 「はい、行きました。」&lt;br /&gt;
D. No, I didn’t. 「いいえ、行きませんでした。」&lt;/td&gt;
&lt;td style="border: 1px solid #000; padding: 8px;"&gt;&lt;button id="btn-6"&gt;正解を見る&lt;/button&gt;&lt;br /&gt;
&lt;span id="answer-6" style="display: none;"&gt;正解：C（英語として正しい形）&lt;/span&gt;&lt;/td&gt;
&lt;/tr&gt;
&lt;p&gt;&lt;!-- Q7 --&gt;&lt;/p&gt;
&lt;tr style="background-color: #f0b464; color: #000000;"&gt;
&lt;td style="border: 1px solid #000; padding: 8px;"&gt;7&lt;/td&gt;
&lt;td style="border: 1px solid #000; padding: 8px;"&gt;次の英文を完成させるのに最も適切なものを選びなさい。&lt;br /&gt;
「昨日そのケーキを作った人は誰ですか。」&lt;br /&gt;
Who ______ this cake yesterday?&lt;/td&gt;
&lt;td style="border: 1px solid #000; padding: 8px;"&gt;A. did make　　B. made　　C. did made　　D. makes&lt;/td&gt;
&lt;td style="border: 1px solid #000; padding: 8px;"&gt;&lt;button id="btn-7"&gt;正解を見る&lt;/button&gt;&lt;br /&gt;
&lt;span id="answer-7" style="display: none;"&gt;正解：B&lt;/span&gt;&lt;/td&gt;
&lt;/tr&gt;
&lt;p&gt;&lt;!-- Q8 --&gt;&lt;/p&gt;
&lt;tr style="background-color: #ffffff; color: #000000;"&gt;
&lt;td style="border: 1px solid #000; padding: 8px;"&gt;8&lt;/td&gt;
&lt;td style="border: 1px solid #000; padding: 8px;"&gt;次の文とほぼ同じ意味になるように ( ) に入る最も適切な語を選びなさい。&lt;br /&gt;
I didn’t drink ( ___ ) coffee this morning. 「私は今朝コーヒーを一杯も飲みませんでした。」&lt;/td&gt;
&lt;td style="border: 1px solid #000; padding: 8px;"&gt;A. some　　B. many　　C. any　　D. a&lt;/td&gt;
&lt;td style="border: 1px solid #000; padding: 8px;"&gt;&lt;button id="btn-8"&gt;正解を見る&lt;/button&gt;&lt;br /&gt;
&lt;span id="answer-8" style="display: none;"&gt;正解：C（not＋any ＝ 一つも〜ない）&lt;/span&gt;&lt;/td&gt;
&lt;/tr&gt;
&lt;p&gt;&lt;!-- Q9 --&gt;&lt;/p&gt;
&lt;tr style="background-color: #f0b464; color: #000000;"&gt;
&lt;td style="border: 1px solid #000; padding: 8px;"&gt;9&lt;/td&gt;
&lt;td style="border: 1px solid #000; padding: 8px;"&gt;次の語句を並べかえて文を作るとき、&lt;strong&gt;関係代名詞が省略されている位置&lt;/strong&gt;として最も適切なところを選びなさい。&lt;br /&gt;
the movie / I / yesterday / saw / .&lt;/td&gt;
&lt;td style="border: 1px solid #000; padding: 8px;"&gt;A. the movie I saw yesterday.&lt;br /&gt;
B. the movie that I saw yesterday.&lt;br /&gt;
C. the movie which I saw yesterday.&lt;br /&gt;
D. the movie I saw yesterday that.&lt;/td&gt;
&lt;td style="border: 1px solid #000; padding: 8px;"&gt;&lt;button id="btn-9"&gt;正解を見る&lt;/button&gt;&lt;br /&gt;
&lt;span id="answer-9" style="display: none;"&gt;正解：A（that / which が省略されている形）&lt;/span&gt;&lt;/td&gt;
&lt;/tr&gt;
&lt;p&gt;&lt;!-- Q10 --&gt;&lt;/p&gt;
&lt;tr style="background-color: #ffffff; color: #000000;"&gt;
&lt;td style="border: 1px solid #000; padding: 8px;"&gt;10&lt;/td&gt;
&lt;td style="border: 1px solid #000; padding: 8px;"&gt;次のうち、&lt;strong&gt;did のあとの動詞の形&lt;/strong&gt;が正しい文を選びなさい。&lt;/td&gt;
&lt;td style="border: 1px solid #000; padding: 8px;"&gt;A. Did you bought a comic book?&lt;br /&gt;
B. Did you buy a comic book?&lt;br /&gt;
C. Did you buying a comic book?&lt;br /&gt;
D. Did you buys a comic book?&lt;/td&gt;
&lt;td style="border: 1px solid #000; padding: 8px;"&gt;&lt;button id="btn-10"&gt;正解を見る&lt;/button&gt;&lt;br /&gt;
&lt;span id="answer-10" style="display: none;"&gt;正解：B（did のあとは動詞の原形）&lt;/span&gt;&lt;/td&gt;
&lt;/tr&gt;
&lt;/tbody&gt;
&lt;/table&gt;
&lt;p&gt;&lt;script&gt;
function showAnswer(num) {
  var ans = document.getElementById('answer-' + num);
  var btn = document.getElementById('btn-' + num);
  if (ans &amp;&amp; btn) {
    ans.style.display = 'inline';
    btn.style.display = 'none';
  }
}
&lt;/script&gt;&lt;/p&gt;
```
</t>
  </si>
  <si>
    <t xml:space="preserve">以下のページは「スニペット整合性」（本文と title/meta/H1/冒頭文）が弱い可能性があります。
まず【本文】を確認し、想定読者・悩み・解決範囲を把握してください。
そのうえで、GSCの主要クエリ（表示回数上位）を根拠に、
「検索意図に対して、タイトル/メタ/H1/冒頭120字がズレている点」を特定し、
ズレを解消するための修正案（タイトル/メタ/H1/冒頭）を提示してください。
※本文の“大改修”は前提にしません（必要なら追記ブロックは最大1つまで）。
【URL】https://eng-support.com/column/progressbook1-3-1/
【ページ分類】MC
【ページ分類の略語（このプロンプト内の定義）】
TP = トップページ（ホーム/サイトの入口）
SP = サービスページ（講座・コース・申込導線）
MC = メインコラム（コラム/解説/勉強法など集客記事）
SC = サブコラム（MCやSPを補強するための補助コラム※サイト定義に合わせて判断）
NW = ニュース/お知らせ（運用上は改善対象外として除外）
ST = 企業情報等のSEO対策を行わないこ固定ページ（運用上は改善対象外として除外）
- / 空欄 / 未分類 = 未分類（このスクリプトでは改善対象外として除外）
※未分類（空欄 / "-" / "未分類"）は作業対象に含めません。
【現状（スニペット要素）】
- タイトル：itの複数形はthey｜is/are一致｜中1英語
- メタ：複数形の作り方を総整理｜this/these・it/they・is/are一致と否定文/疑問文の型｜中1英語（Progress Book1 3-1）
- H1：複数形【Progress Book1 3-1】
- 冒頭120字：it is と they are がごちゃごちゃになる。 these なのに is をつけてしまう。 否定文や疑問文になると、are の位置が分からなくなる。 このミスは、「複数になった瞬間に変わる場所」を整理できていないだけです。 英語で
【GSC主要クエリ（表示回数上位50件）】
- it 複数形｜表示965｜CTR 0.00%｜順位9.8
- itの複数形｜表示513｜CTR 0.00%｜順位8.5
- it複数形｜表示157｜CTR 0.00%｜順位9.8
- it 複数｜表示136｜CTR 0.00%｜順位9.2
- it の複数形｜表示120｜CTR 0.00%｜順位8.3
- イットの複数形｜表示46｜CTR 0.00%｜順位8.5
- it are｜表示45｜CTR 0.00%｜順位5.8
- they is｜表示42｜CTR 0.00%｜順位9.3
- it is 複数形｜表示33｜CTR 0.00%｜順位6.6
- itの複数｜表示32｜CTR 0.00%｜順位7.0
- isの複数形｜表示30｜CTR 0.00%｜順位8.8
- itの複数形 英語｜表示26｜CTR 0.00%｜順位8.4
- progress 複数形｜表示25｜CTR 0.00%｜順位12.0
- it 単数 複数｜表示24｜CTR 0.00%｜順位8.0
- it 複数形 英語｜表示22｜CTR 0.00%｜順位10.0
- it複数｜表示22｜CTR 0.00%｜順位8.5
- it are おかしい｜表示19｜CTR 0.00%｜順位5.3
- 複数形 it｜表示17｜CTR 0.00%｜順位9.3
- 複数形 代名詞 it｜表示17｜CTR 0.00%｜順位6.6
- itは単数｜表示14｜CTR 0.00%｜順位10.6
- is 複数形｜表示13｜CTR 0.00%｜順位10.7
- it 複数形にも使える｜表示11｜CTR 0.00%｜順位8.8
- it's 複数形｜表示9｜CTR 0.00%｜順位7.3
- this is 複数形｜表示9｜CTR 0.00%｜順位10.1
- this that 複数形｜表示9｜CTR 0.00%｜順位11.2
- itは複数形｜表示8｜CTR 0.00%｜順位8.4
- they it｜表示8｜CTR 0.00%｜順位11.0
- is複数形｜表示5｜CTR 0.00%｜順位10.4
- these is are｜表示5｜CTR 0.00%｜順位5.6
- it is they are｜表示4｜CTR 0.00%｜順位2.8
- it they 違い｜表示4｜CTR 0.00%｜順位10.0
- it 単数｜表示4｜CTR 0.00%｜順位11.3
- this are｜表示4｜CTR 0.00%｜順位8.5
- this is are｜表示4｜CTR 0.00%｜順位10.3
- this 複数形｜表示4｜CTR 0.00%｜順位15.5
- are this｜表示3｜CTR 0.00%｜順位10.0
- it they｜表示3｜CTR 0.00%｜順位11.7
- that 複数形｜表示3｜CTR 0.00%｜順位17.0
- they is they are｜表示3｜CTR 0.00%｜順位10.3
- it is they｜表示2｜CTR 0.00%｜順位7.5
- it these｜表示2｜CTR 0.00%｜順位7.5
- it 複数 形｜表示2｜CTR 0.00%｜順位10.0
- itの複数形は｜表示2｜CTR 0.00%｜順位7.5
- that this 複数形｜表示2｜CTR 0.00%｜順位12.0
- that の複数形｜表示2｜CTR 0.00%｜順位12.0
- they are they are｜表示2｜CTR 0.00%｜順位8.5
- they is a｜表示2｜CTR 0.00%｜順位8.5
- they 変化形｜表示2｜CTR 0.00%｜順位11.0
- yes, it is 使い方｜表示2｜CTR 0.00%｜順位1.0
- これは 英語｜表示2｜CTR 0.00%｜順位3.0
【参考：代表語（自動抽出）】it
【出力（必ずこの順）】
1) 本文の要約（想定読者・悩み・解決）
2) 検索意図の整理（主要クエリから2〜3パターン）
3) 不一致の指摘（タイトル/メタ/H1/冒頭のどこがズレているか）
4) 修正方針（“どの意図に寄せるか”を1つに決める）
5) 修正案（すべてコードブロック）
   - タイトル案3つ（全角35字前後＋56字以上の網羅型を1つ）
   - メタ案3つ（全角90字前後）
   - H1案2つ
   - 冒頭120字（2案：&lt;p&gt;で開始）
【禁則ワード（シート連動）】
以下の【禁則ワード】は、タイトル/メタ/導入文/見出し/本文のいずれにも原則使用しないでください。
言い換えが必要な場合は、自然な日本語に置換してください。
【禁則ワード】
- 崩れ
- 型
- 迷い
- 保留
- 固定
- 手順
- 立て直
- 最短
- 結論だけ
- 乱れ
- 三点確認
- 内部リンク
- 導線
- 設計
- 刺
- まず結論
- 整え
- 押し付けない案内
- 統一
- 次の一手
- 失点
- 確定
- サブコラム
- 30秒
- 1分
- CV
- 網羅
【本文】
```html
&lt;p&gt;&lt;iframe title="YouTube video player" src="https://www.youtube.com/embed/6JJHCPwRY2k" width="560" height="315" frameborder="0" allowfullscreen="allowfullscreen"&gt;&lt;/iframe&gt;&lt;/p&gt;
&lt;p&gt;&lt;strong&gt;it is と they are がごちゃごちゃになる。&lt;/strong&gt;&lt;br /&gt;
these なのに is をつけてしまう。&lt;br /&gt;
否定文や疑問文になると、are の位置が分からなくなる。&lt;br /&gt;
このミスは、「複数になった瞬間に変わる場所」を整理できていないだけです。&lt;/p&gt;
&lt;p&gt;英語では、単数から複数に変わると、&lt;br /&gt;
&lt;strong&gt;this → these&lt;/strong&gt;、&lt;strong&gt;that → those&lt;/strong&gt;、&lt;strong&gt;it → they&lt;/strong&gt;、&lt;strong&gt;is → are&lt;/strong&gt;と、連動して形が動きます。&lt;br /&gt;
ここがそろわないと、文全体が不自然になります。&lt;/p&gt;
&lt;p&gt;このページでは、教科書の例文を使って、&lt;br /&gt;
&lt;strong&gt;this/these・it/they・is/are&lt;/strong&gt;の切り替え、否定文・疑問文での変化までを、テストでそのまま使える形に整理します。&lt;/p&gt;
&lt;h2&gt;this is / that is の複数形変化｜these are / those are の基本ルール&lt;/h2&gt;
&lt;h3&gt;単数と複数で文がどう変わるか&lt;/h3&gt;
&lt;p&gt;最初に、次の2つの文を比較してみましょう。&lt;/p&gt;
&lt;p&gt;&lt;span style="color: blue;"&gt;&amp;#8220;What is that?&amp;#8221;&lt;/span&gt;&lt;/p&gt;
&lt;p&gt;&lt;span style="color: blue;"&gt;&amp;#8220;What are these?&amp;#8221;&lt;/span&gt;&lt;/p&gt;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0;"&gt;英語教室「サポート」の『ブレイクスルーゼミ』：弱点探しをサポートします！&lt;/p&gt;
&lt;p&gt;&lt;a style="background-color: #ff8c00; color: white; padding: 5px 10px; text-align: center; text-decoration: none; display: inline-block; font-size: 14px;" href="https://eng-support.com/kouza/#ブレイクスルーゼミ"&gt;詳細を見る&lt;/a&gt;&lt;/p&gt;
&lt;/div&gt;
&lt;/div&gt;
&lt;h3&gt;this / these が指しているもの&lt;/h3&gt;
&lt;p&gt;これらの文に登場する単語には、「these」と「this」という言葉があります。まず、「this」は「これ」を指します。通常、「これ」と言われると、1つの物が頭に浮かびますよね？例えば、「これは本です」と言われたら、通常は1冊の本を指すでしょう。..&lt;/p&gt;
&lt;h2&gt;it の複数形は they｜it is から they are への書き換えと注意点&lt;/h2&gt;
&lt;h3&gt;2回目以降に使われる代名詞&lt;/h3&gt;
&lt;p&gt;英語では口で言う順序と書く順序が一致しないことがよくあります。例えば、「that」は「あれ」または「これ」と訳されます。「これ」は「this」で、複数形は「these」となります。また、「those」という言葉も存在しますが、2回目に使うことは滅多にありません。2回目に使う場合は、単数形の「it」または複数形の「they」を使用しま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0;"&gt;英語教室「サポート」の『基礎力徹底講座』：スタートラインはどこでもOK！&lt;/p&gt;
&lt;p&gt;&lt;a style="background-color: #ff8c00; color: white; padding: 5px 10px; text-align: center; text-decoration: none; display: inline-block; font-size: 14px;" href="https://eng-support.com/kouza/#基礎力徹底講座"&gt;詳細を見る&lt;/a&gt;&lt;/p&gt;
&lt;/div&gt;
&lt;/div&gt;
&lt;h3&gt;it から they に変わるときの動詞&lt;/h3&gt;
&lt;p&gt;注意すべきは、肯定文で「it」が「they」に置き換わる際、後ろの動詞も連動して変わることです。例えば、「It is an apron.&amp;#8221;を&amp;#8221;They are an apron.&amp;#8221;と誤って書いてしまうことがあります。&amp;#8230;&lt;/p&gt;
&lt;h2&gt;複数形の否定文と疑問文｜these are not / are these の語順を整理&lt;/h2&gt;
&lt;h3&gt;否定文の作り方｜these are not / those are not&lt;/h3&gt;
&lt;p&gt;次に、否定文を作成する際の注意点についてです。以下の文を考えてみましょう。&lt;/p&gt;
&lt;p&gt;&lt;span style="color: blue;"&gt;&amp;#8220;Those are not hawks.&amp;#8221;&lt;/span&gt;&lt;/p&gt;
&lt;p&gt;「Those」は「That」の複数形で、「あれら」という意味です。単数形は「this」で、「this」の場合、「are」は「is」となります。&lt;/p&gt;
&lt;h3&gt;疑問文の作り方｜are these ～ / are those ～ の入れ替え法則&lt;/h3&gt;
&lt;p&gt;最後に、疑問文を作成する際に注意すべき点です。以下の文を考えてみましょう。&lt;/p&gt;
&lt;p&gt;&lt;span style="color: blue;"&gt;&amp;#8220;Are you a student?&amp;#8221;&lt;/span&gt;&lt;/p&gt;
&lt;p&gt;疑問文にするためには、主語とbe動詞を入れ替える必要があります。&lt;/p&gt;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0;"&gt;英語教室「サポート」の『過去問演習講座』：完璧な分析と対策を！&lt;/p&gt;
&lt;p&gt;&lt;a style="background-color: #ff8c00; color: white; padding: 5px 10px; text-align: center; text-decoration: none; display: inline-block; font-size: 14px;" href="https://eng-support.com/kouza/#過去問演習講座"&gt;詳細を見る&lt;/a&gt;&lt;/p&gt;
&lt;/div&gt;
&lt;/div&gt;
```
</t>
  </si>
  <si>
    <t xml:space="preserve">以下のページは「スニペット整合性」（本文と title/meta/H1/冒頭文）が弱い可能性があります。
まず【本文】を確認し、想定読者・悩み・解決範囲を把握してください。
そのうえで、GSCの主要クエリ（表示回数上位）を根拠に、
「検索意図に対して、タイトル/メタ/H1/冒頭120字がズレている点」を特定し、
ズレを解消するための修正案（タイトル/メタ/H1/冒頭）を提示してください。
※本文の“大改修”は前提にしません（必要なら追記ブロックは最大1つまで）。
【URL】https://koten-kakitsubata.jp/blog/seiryoden/
【ページ分類】MC
【ページ分類の略語（このプロンプト内の定義）】
TP = トップページ（ホーム/サイトの入口）
SP = サービスページ（講座・コース・申込導線）
MC = メインコラム（コラム/解説/勉強法など集客記事）
SC = サブコラム（MCやSPを補強するための補助コラム※サイト定義に合わせて判断）
NW = ニュース/お知らせ（運用上は改善対象外として除外）
ST = 企業情報等のSEO対策を行わないこ固定ページ（運用上は改善対象外として除外）
- / 空欄 / 未分類 = 未分類（このスクリプトでは改善対象外として除外）
※未分類（空欄 / "-" / "未分類"）は作業対象に含めません。
【現状（スニペット要素）】
- タイトル：清涼殿の位置と間取り図解｜殿上の間・昼御座・上の御局｜古典常識
- メタ：清涼殿の位置と間取りを図解で整理し、殿上の間がどこか、昼御座（ひのおまし）で何をするか、上の御局・夜御殿・台盤所がどのエリアかをまとめます。殿上人の控えや出勤簿・のぞき窓、萩の戸の逸話まで押さえ、古文の場面が立体化します。
- H1：古典常識「清涼殿」
- 冒頭120字：古典常識／平安京・内裏 対象：高校生〜大学受験生 清涼殿は、 天皇の日常政務とプライベートな時間の両方 が営まれた、内裏の中核となる建物です。 本ページでは、清涼殿の位置・構造・主要な部屋の役割から、殿上人や上の御局、萩の戸にまつわるエピソ
【GSC主要クエリ（表示回数上位50件）】
- 清涼殿｜表示952｜CTR 0.74%｜順位4.3
- 殿の中｜表示218｜CTR 0.46%｜順位6.4
- 清涼殿とは｜表示130｜CTR 1.54%｜順位2.4
- 殿上の間｜表示95｜CTR 3.16%｜順位3.9
- 御局 古語｜表示90｜CTR 0.00%｜順位6.9
- 藤壺の上の御局｜表示64｜CTR 1.56%｜順位2.7
- 昼御座｜表示39｜CTR 2.56%｜順位2.2
- 御 局 古語｜表示30｜CTR 0.00%｜順位5.4
- 清涼｜表示29｜CTR 0.00%｜順位1.0
- 上局｜表示28｜CTR 0.00%｜順位6.5
- 清涼殿 間取り｜表示28｜CTR 0.00%｜順位2.5
- 清涼殿 どこ｜表示26｜CTR 3.85%｜順位5.0
- 局とは 古文｜表示26｜CTR 0.00%｜順位5.9
- 上局とは｜表示19｜CTR 0.00%｜順位7.7
- 局 古典｜表示19｜CTR 0.00%｜順位7.4
- 殿の内 古語｜表示18｜CTR 0.00%｜順位8.6
- 清涼殿 とは｜表示18｜CTR 0.00%｜順位3.2
- 夜御殿｜表示17｜CTR 5.88%｜順位9.8
- 弘徽殿とは｜表示17｜CTR 0.00%｜順位1.0
- 台盤所｜表示16｜CTR 0.00%｜順位1.0
- 殿の上｜表示15｜CTR 0.00%｜順位8.4
- 御局 古文 意味｜表示13｜CTR 0.00%｜順位6.5
- せいりょうでん｜表示12｜CTR 0.00%｜順位1.3
- 帝の住まいの中｜表示12｜CTR 0.00%｜順位1.0
- ひのおまし｜表示11｜CTR 9.09%｜順位2.1
- おとど 古典｜表示11｜CTR 0.00%｜順位10.2
- 上の御局｜表示11｜CTR 0.00%｜順位1.5
- 古文 殿上人｜表示11｜CTR 0.00%｜順位1.0
- 殿上人｜表示11｜CTR 0.00%｜順位5.9
- 清涼殿 見取り図｜表示11｜CTR 0.00%｜順位1.9
- 古文 殿｜表示9｜CTR 0.00%｜順位11.2
- 古文 殿上｜表示9｜CTR 0.00%｜順位4.4
- 平安京 清涼殿｜表示9｜CTR 0.00%｜順位2.9
- 殿上 古語｜表示9｜CTR 0.00%｜順位2.8
- おとど 古文｜表示8｜CTR 0.00%｜順位11.1
- 古文 天皇 呼び方｜表示8｜CTR 0.00%｜順位10.4
- 局 古文｜表示8｜CTR 0.00%｜順位9.5
- 殿上間｜表示8｜CTR 0.00%｜順位4.1
- 清涼殿 読み方｜表示8｜CTR 0.00%｜順位11.1
- 殿上の間とは｜表示7｜CTR 14.29%｜順位2.9
- 御局｜表示7｜CTR 0.00%｜順位9.9
- 清涼殿 殿上の間｜表示7｜CTR 0.00%｜順位1.4
- 夜のおとど｜表示6｜CTR 0.00%｜順位2.3
- 清涼殿 平面図｜表示6｜CTR 0.00%｜順位3.7
- 京都御所 清涼殿｜表示5｜CTR 20.00%｜順位3.2
- 内裏 古典｜表示5｜CTR 0.00%｜順位1.0
- 局 読み方 古典｜表示5｜CTR 0.00%｜順位9.8
- 萩の戸｜表示5｜CTR 0.00%｜順位1.8
- 清涼殿 内部｜表示4｜CTR 25.00%｜順位3.5
- 内裏｜表示4｜CTR 0.00%｜順位1.0
【参考：代表語（自動抽出）】清涼殿
【出力（必ずこの順）】
1) 本文の要約（想定読者・悩み・解決）
2) 検索意図の整理（主要クエリから2〜3パターン）
3) 不一致の指摘（タイトル/メタ/H1/冒頭のどこがズレているか）
4) 修正方針（“どの意図に寄せるか”を1つに決める）
5) 修正案（すべてコードブロック）
   - タイトル案3つ（全角35字前後＋56字以上の網羅型を1つ）
   - メタ案3つ（全角90字前後）
   - H1案2つ
   - 冒頭120字（2案：&lt;p&gt;で開始）
【禁則ワード（シート連動）】
以下の【禁則ワード】は、タイトル/メタ/導入文/見出し/本文のいずれにも原則使用しないでください。
言い換えが必要な場合は、自然な日本語に置換してください。
【禁則ワード】
- 崩れ
- 型
- 迷い
- 保留
- 固定
- 手順
- 立て直
- 最短
- 結論だけ
- 乱れ
- 三点確認
- 内部リンク
- 導線
- 設計
- 刺
- まず結論
- 整え
- 押し付けない案内
- 統一
- 次の一手
- 失点
- 確定
- サブコラム
- 30秒
- 1分
- CV
- 網羅
【本文】
```html
&lt;p&gt;&lt;!-- 清涼殿とは？平安時代の「政務と私生活」の中心を整理解説 --&gt;&lt;/p&gt;
&lt;div class="container my-4"&gt;
&lt;p&gt;&lt;!-- Hero Section --&gt;&lt;/p&gt;
&lt;div class="card shadow-sm mb-4 border-0" style="background: linear-gradient(135deg, #283593, #00897b); color: #fff;"&gt;
&lt;div class="card-body p-4"&gt;
&lt;div class="d-flex flex-wrap justify-content-between align-items-center mb-2"&gt;&lt;span class="badge bg-warning text-dark mb-2" style="font-size: 0.8rem;"&gt;古典常識／平安京・内裏&lt;/span&gt;&lt;br /&gt;
&lt;span class="badge bg-light text-dark mb-2" style="font-size: 0.75rem;"&gt;対象：高校生〜大学受験生&lt;/span&gt;&lt;/div&gt;
&lt;h1 class="card-title mb-3" style="font-size: 1.9rem; line-height: 1.5;"&gt;&lt;/h1&gt;
&lt;p class="card-text mb-0" style="font-size: 0.98rem;"&gt;清涼殿は、&lt;strong&gt;天皇の日常政務とプライベートな時間の両方&lt;/strong&gt;が営まれた、内裏の中核となる建物です。&lt;br /&gt;
本ページでは、清涼殿の位置・構造・主要な部屋の役割から、殿上人や上の御局、萩の戸にまつわるエピソードまで、&lt;br /&gt;
古典作品の背景理解に欠かせないポイントを整理して解説します。&lt;/p&gt;
&lt;/div&gt;
&lt;/div&gt;
&lt;p class="mb-4"&gt;大学受験の古典（古文・漢文）を得点源にする学習設計は、&lt;a href="https://koten-kakitsubata.jp/enter-exam/"&gt;&lt;strong&gt;全体像はこちら&lt;/strong&gt;&lt;/a&gt;でご確認いただけます。&lt;/p&gt;
&lt;p&gt;&lt;!-- YouTubeセクション --&gt;&lt;/p&gt;
&lt;div class="card shadow-sm mb-4 border-0"&gt;
&lt;div class="card-body"&gt;
&lt;h2 class="h5 mb-3"&gt;動画で学ぶ：清涼殿の構造と役割&lt;/h2&gt;
&lt;div class="embed-responsive embed-responsive-16by9 mb-3"&gt;&lt;iframe class="embed-responsive-item" title="YouTube video player" src="https://www.youtube.com/embed/2ljeo_8Skf4" width="560" height="315" frameborder="0" allowfullscreen="allowfullscreen"&gt;&lt;/iframe&gt;&lt;/div&gt;
&lt;p class="mb-0"&gt;清涼殿の図をもとに、&lt;strong&gt;天皇がどこで政務を行い、どこで休み、どこで食事をとったのか&lt;/strong&gt;を視覚的に確認できる動画です。&lt;br /&gt;
本文とあわせて視聴することで、古典の舞台として登場する清涼殿のイメージが格段に掴みやすくなります。&lt;/p&gt;
&lt;/div&gt;
&lt;/div&gt;
&lt;p&gt;&lt;!-- 導入：清涼殿の位置と基本イメージ --&gt;&lt;/p&gt;
&lt;div class="card shadow-sm mb-4 border-0"&gt;
&lt;div class="card-body"&gt;
&lt;h2 class="h4 mb-3"&gt;1. 清涼殿とはどんな建物か&lt;/h2&gt;
&lt;div class="row align-items-center mb-3"&gt;
&lt;div class="col-md-5 mb-3 mb-md-0 text-center"&gt;&lt;img decoding="async" class="img-fluid rounded shadow-sm" src="http://koten-kakitsubata.jp/wp-content/uploads/2023/04/IMG_9540-300x292.jpg" alt="平安京内裏の清涼殿の配置図。天皇の日常政務と私生活の場を示す。" /&gt;&lt;/div&gt;
&lt;div class="col-md-7"&gt;
&lt;p class="mb-2"&gt;清涼殿は、&lt;strong&gt;内裏の中にある重要な建物&lt;/strong&gt;で、天皇が日々の公務を行い、同時に私生活の多くを過ごした場所です。&lt;/p&gt;
&lt;p class="mb-2"&gt;いわば、&lt;strong&gt;「執務室＋居間＋寝室」が一体となった空間&lt;/strong&gt;であり、平安文学に頻繁に登場する、物語の舞台そのものでもあります。&lt;/p&gt;
&lt;ul class="mb-0"&gt;
&lt;li&gt;&lt;strong&gt;日常政務の中心&lt;/strong&gt;……家臣たちと対面し、政治を行う場所&lt;/li&gt;
&lt;li&gt;&lt;strong&gt;プライベート空間&lt;/strong&gt;……天皇が休息し、后妃たちが控える生活の場&lt;/li&gt;
&lt;li&gt;&lt;strong&gt;人間関係のドラマの舞台&lt;/strong&gt;……嫉妬や寵愛など、物語的な出来事も起こる場所&lt;/li&gt;
&lt;/ul&gt;
&lt;/div&gt;
&lt;/div&gt;
&lt;blockquote class="border-start ps-3" style="border-color: #283593 !important;"&gt;&lt;p&gt;天皇が&lt;span style="color: #ff0000;"&gt;日常政務であるとか、あるいはプライベートの時間を過ごす場所&lt;/span&gt;と理解して下さい。&lt;/p&gt;&lt;/blockquote&gt;
&lt;p class="mb-0"&gt;清涼殿の構造と各エリアの役割を理解しておくと、&lt;strong&gt;『枕草子』『源氏物語』などの場面描写&lt;/strong&gt;が立体的にイメージできるようになります。&lt;/p&gt;
&lt;/div&gt;
&lt;/div&gt;
&lt;p&gt;&lt;!-- 構造の概観 --&gt;&lt;/p&gt;
&lt;div class="card shadow-sm mb-4 border-0"&gt;
&lt;div class="card-body"&gt;
&lt;h2 class="h4 mb-3"&gt;2. 清涼殿の構造と主なエリア&lt;/h2&gt;
&lt;div class="row align-items-center mb-3"&gt;
&lt;div class="col-md-5 mb-3 mb-md-0 text-center"&gt;&lt;img decoding="async" class="img-fluid rounded shadow-sm" src="http://koten-kakitsubata.jp/wp-content/uploads/2023/04/IMG_9541-300x221.png" alt="清涼殿の詳細平面図。昼御座、殿上の間、夜御殿などの位置関係を示す。" /&gt;&lt;/div&gt;
&lt;div class="col-md-7"&gt;
&lt;p class="mb-2"&gt;清涼殿は、多数の部屋と庇（ひさし）の部分から成り、&lt;strong&gt;南東側が公的空間／北西側が私的空間&lt;/strong&gt;という構造になっています。&lt;/p&gt;
&lt;p class="mb-0"&gt;図中では、&lt;strong&gt;④・⑲・⑳・㉑・㉒・㉓のあたりが建物のメイン部分&lt;/strong&gt;に相当し、その周囲を庇の間が取り囲む形です。&lt;/p&gt;
&lt;/div&gt;
&lt;/div&gt;
&lt;div class="table-responsive mb-0"&gt;
&lt;table class="table table-bordered table-hover align-middle mb-0"&gt;
&lt;thead class="text-center" style="background-color: #e8eaf6;"&gt;
&lt;tr&gt;
&lt;th scope="col"&gt;エリア&lt;/th&gt;
&lt;th scope="col"&gt;名称・役割&lt;/th&gt;
&lt;th scope="col"&gt;キーワード&lt;/th&gt;
&lt;/tr&gt;
&lt;/thead&gt;
&lt;tbody&gt;
&lt;tr&gt;
&lt;td class="fw-bold"&gt;南側中央&lt;/td&gt;
&lt;td&gt;昼御座（ひのおまし）と石灰壇。朝の祈りと日中の政務を行う。&lt;/td&gt;
&lt;td&gt;祈り／日常政務／パブリック&lt;/td&gt;
&lt;/tr&gt;
&lt;tr&gt;
&lt;td class="fw-bold"&gt;南側東寄り&lt;/td&gt;
&lt;td&gt;殿上の間。殿上人が控え、天皇と対面するために待機する場所。&lt;/td&gt;
&lt;td&gt;殿上人／出勤簿／対面&lt;/td&gt;
&lt;/tr&gt;
&lt;tr&gt;
&lt;td class="fw-bold"&gt;北西側&lt;/td&gt;
&lt;td&gt;台盤所・夜御殿・上の御局など。食事準備や就寝、后妃の控えの場。&lt;/td&gt;
&lt;td&gt;台盤所／ベッドルーム／プライベート&lt;/td&gt;
&lt;/tr&gt;
&lt;tr&gt;
&lt;td class="fw-bold"&gt;内部障子&lt;/td&gt;
&lt;td&gt;荒海障子・昆明池障子など。物語にも登場する印象的な障子絵。&lt;/td&gt;
&lt;td&gt;枕草子／絵画／怪物&lt;/td&gt;
&lt;/tr&gt;
&lt;/tbody&gt;
&lt;/table&gt;
&lt;/div&gt;
&lt;/div&gt;
&lt;/div&gt;
&lt;p&gt;&lt;!-- 昼御座と石灰壇 --&gt;&lt;/p&gt;
&lt;div class="card shadow-sm mb-4 border-0"&gt;
&lt;div class="card-body"&gt;
&lt;h2 class="h4 mb-3"&gt;3. 昼御座と石灰壇──「朝の祈り」と「日中の政務」&lt;/h2&gt;
&lt;div class="row align-items-start"&gt;
&lt;div class="col-md-6 mb-3"&gt;
&lt;h3 class="h5 mb-2"&gt;3-1. 石灰壇（せっかいだん）とは&lt;/h3&gt;
&lt;p class="mb-2"&gt;天皇は朝起きると、まず&lt;strong&gt;石灰壇&lt;/strong&gt;と呼ばれる、下を漆喰で固めた場所に向かいます。&lt;/p&gt;
&lt;p class="mb-2"&gt;ここは、&lt;strong&gt;「国中の神々に祈りを捧げる場所」&lt;/strong&gt;であり、1日の始まりを告げる宗教的な空間と言えるでしょう。&lt;/p&gt;
&lt;ul class="mb-0"&gt;
&lt;li&gt;漆喰で固められた壇上&lt;/li&gt;
&lt;li&gt;毎朝の祈りの場&lt;/li&gt;
&lt;li&gt;国家的儀礼の「ミニマム版」ともいえる日常儀礼&lt;/li&gt;
&lt;/ul&gt;
&lt;/div&gt;
&lt;div class="col-md-6 mb-3"&gt;
&lt;h3 class="h5 mb-2"&gt;3-2. 昼御座（ひのおまし）と日常政務&lt;/h3&gt;
&lt;p class="mb-2"&gt;朝の祈りが終わると、天皇は&lt;strong&gt;昼御座&lt;/strong&gt;と呼ばれる場所に出てきて、日中の政務を行います。&lt;/p&gt;
&lt;blockquote class="border-start ps-3 mb-2" style="border-color: #00897b !important;"&gt;&lt;p&gt;朝この石灰壇という所でお祈りをしたあと、この&lt;span style="color: #0000ff;"&gt;昼御座という所に出てきて政務を行ないます。&lt;/span&gt;&lt;/p&gt;&lt;/blockquote&gt;
&lt;p class="mb-0"&gt;昼御座は、&lt;strong&gt;「天皇のオフィス」&lt;/strong&gt;に相当する空間であり、ここで貴族たちと対面しながら政治が進められていきます。&lt;/p&gt;
&lt;/div&gt;
&lt;/div&gt;
&lt;/div&gt;
&lt;/div&gt;
&lt;p&gt;&lt;!-- 殿上の間と殿上人 --&gt;&lt;/p&gt;
&lt;div class="card shadow-sm mb-4 border-0"&gt;
&lt;div class="card-body"&gt;
&lt;h2 class="h4 mb-3"&gt;4. 殿上の間と殿上人──「出勤簿」とのぞき窓&lt;/h2&gt;
&lt;p class="mb-3"&gt;天皇と政務を行うために、貴族たちは&lt;strong&gt;殿上の間&lt;/strong&gt;と呼ばれるエリアに集まります。&lt;br /&gt;
図中では⑭・㉔あたりの建物がこれにあたり、ここに上がれる身分の者を&lt;strong&gt;殿上人（てんじょうびと）&lt;/strong&gt;と呼びます。&lt;/p&gt;
&lt;div class="alert alert-secondary" role="alert"&gt;&lt;strong&gt;殿上人とは？&lt;/strong&gt;&lt;br /&gt;
「殿上の間」に上がることを許された、五位以上の貴族。&lt;br /&gt;
すなわち、&lt;strong&gt;天皇に直接会うことができるエリート官人&lt;/strong&gt;を指します。&lt;/div&gt;
&lt;p class="mb-2"&gt;殿上人たちは殿上の間で控え、順番を待ちながら、やがて⑬を通って板敷きのところまで進み、天皇と対面します。&lt;/p&gt;
&lt;h3 class="h5 mb-2"&gt;4-1. のぞき窓と「出勤簿」&lt;/h3&gt;
&lt;p class="mb-2"&gt;清涼殿の図を見ると、㉓の右下あたりに半月形（櫛形）の穴があり、ここから天皇は&lt;br /&gt;
&lt;strong&gt;「誰が来ていて、誰が来ていないか」&lt;/strong&gt;を確認することができました。&lt;/p&gt;
&lt;p class="mb-2"&gt;さらに殿上の間には、山形の大きな板が置かれ、そこに自分の名前を書いた紙を貼ることで&lt;br /&gt;
&lt;strong&gt;出勤状況を示すしくみ&lt;/strong&gt;がありました。&lt;/p&gt;
&lt;blockquote class="border-start ps-3" style="border-color: #283593 !important;"&gt;&lt;p&gt;平安貴族というと恋と歌と遊びにかまけていて仕事なんかしない人たちだと誤解されていますが、そんな事はありません。ちゃんと出勤簿もあります。&lt;/p&gt;&lt;/blockquote&gt;
&lt;p class="mb-0"&gt;このような描写を知っておくと、&lt;strong&gt;「遊んでばかり」のイメージだけでは見えない、官僚としての平安貴族&lt;/strong&gt;の姿が浮かび上がってきます。&lt;/p&gt;
&lt;/div&gt;
&lt;/div&gt;
&lt;p&gt;&lt;!-- 荒海障子などの障子絵 --&gt;&lt;/p&gt;
&lt;div class="card shadow-sm mb-4 border-0"&gt;
&lt;div class="card-body"&gt;
&lt;h2 class="h4 mb-3"&gt;5. 荒海障子と昆明池障子──『枕草子』にも登場する障子絵&lt;/h2&gt;
&lt;div class="row align-items-center mb-3"&gt;
&lt;div class="col-md-5 mb-3 mb-md-0 text-center"&gt;&lt;img decoding="async" class="img-fluid rounded shadow-sm" src="http://koten-kakitsubata.jp/wp-content/uploads/2023/04/IMG_9544-240x300.jpg" alt="清涼殿内部にある荒海障子の位置を示した図。怪物の絵柄が描かれているとされる。" /&gt;&lt;/div&gt;
&lt;div class="col-md-7"&gt;
&lt;p class="mb-2"&gt;清涼殿内部には、&lt;strong&gt;昆明池障子&lt;/strong&gt;（⑪付近）や、北端に位置する&lt;strong&gt;荒海障子&lt;/strong&gt;（⑩付近）といった障子絵がありました。&lt;/p&gt;
&lt;p class="mb-2"&gt;特に荒海障子には、&lt;strong&gt;怪物のようなものが描かれていた&lt;/strong&gt;とされ、『枕草子』など学校教材でもしばしば言及されます。&lt;/p&gt;
&lt;blockquote class="border-start ps-3 mb-2" style="border-color: #00897b !important;"&gt;&lt;p&gt;こういった荒海障子で描かれているものはどんなものなのか、というのは&lt;span style="color: #ff0000;"&gt;必ず国語便覧などで確認をしてみて下さい。&lt;/span&gt;&lt;/p&gt;&lt;/blockquote&gt;
&lt;p class="mb-0"&gt;便覧の図版とあわせて覚えておくと、&lt;strong&gt;文章中の一言が一気に立体的なイメージ&lt;/strong&gt;として立ち上がってきます。&lt;/p&gt;
&lt;/div&gt;
&lt;/div&gt;
&lt;/div&gt;
&lt;/div&gt;
&lt;p&gt;&lt;!-- 台盤所・夜御殿・上の御局 --&gt;&lt;/p&gt;
&lt;div class="card shadow-sm mb-4 border-0"&gt;
&lt;div class="card-body"&gt;
&lt;h2 class="h4 mb-3"&gt;6. 台盤所・夜御殿・上の御局──天皇の私生活エリア&lt;/h2&gt;
&lt;p class="mb-3"&gt;清涼殿の北側・西側は、天皇の&lt;strong&gt;プライベート空間&lt;/strong&gt;としての性格が強いエリアです。&lt;br /&gt;
ここには食事準備の場や寝所、后妃たちの控え室が並んでいました。&lt;/p&gt;
&lt;h3 class="h5 mb-2"&gt;6-1. 台盤所（だいばんどころ）──食事を整える場所&lt;/h3&gt;
&lt;p class="mb-2"&gt;図中の㉒にあたる部分が&lt;strong&gt;台盤所&lt;/strong&gt;です。ここは女房たちの控え室でもあり、&lt;br /&gt;
&lt;strong&gt;天皇の朝夕の食事をセットする場所&lt;/strong&gt;でした。&lt;/p&gt;
&lt;ul class="mb-3"&gt;
&lt;li&gt;「台盤」はテーブルの意&lt;/li&gt;
&lt;li&gt;一日二食（朝・夕）の食事をここで準備&lt;/li&gt;
&lt;li&gt;女房・女官・蔵人たちが、台盤から帝のもとへ食事を運ぶ&lt;/li&gt;
&lt;/ul&gt;
&lt;h3 class="h5 mb-2"&gt;6-2. 夜御殿（よんのおとど）──ベッドルームとしての空間&lt;/h3&gt;
&lt;p class="mb-2"&gt;③・④・⑤・⑦・⑧のエリアが、&lt;strong&gt;天皇が夜に休む場所「夜御殿」&lt;/strong&gt;です。&lt;br /&gt;
昼間の「昼御座」に対して、&lt;strong&gt;夜の御殿＝ベッドルーム&lt;/strong&gt;に相当します。&lt;/p&gt;
&lt;h3 class="h5 mb-2"&gt;6-3. 上の御局（うえのおつぼね）──后妃たちの控え室&lt;/h3&gt;
&lt;p class="mb-2"&gt;④・⑤・⑧の部屋は、天皇の奥方たちが控える&lt;strong&gt;上の御局&lt;/strong&gt;と呼ばれる空間です。&lt;br /&gt;
ここには、後宮の建物にちなんだ名前が付けられました。&lt;/p&gt;
&lt;ul class="mb-3"&gt;
&lt;li&gt;&lt;strong&gt;藤壺の上の御局&lt;/strong&gt;……後宮の藤壺に近い位置にあるため&lt;/li&gt;
&lt;li&gt;&lt;strong&gt;弘徽殿の上の御局&lt;/strong&gt;……後宮の弘徽殿近くにあるため&lt;/li&gt;
&lt;/ul&gt;
&lt;div class="alert alert-warning mb-3" role="alert"&gt;ここで注意したいのは、&lt;strong&gt;「藤壺」「弘徽殿」という名前が後宮にも清涼殿内部にも登場する&lt;/strong&gt;という点です。&lt;br /&gt;
&lt;strong&gt;同じ名前でも場所は別物&lt;/strong&gt;なので、文脈からどちらを指しているのか注意して読みましょう。&lt;/div&gt;
&lt;p class="mb-0"&gt;以上のように、&lt;strong&gt;南・東側＝パブリック／北・西側＝プライベート&lt;/strong&gt;という区別を頭に入れておくと、&lt;br /&gt;
清涼殿の場面描写がずっと整理して読めるようになります。&lt;/p&gt;
&lt;/div&gt;
&lt;/div&gt;
&lt;p&gt;&lt;!-- 萩の戸のエピソード --&gt;&lt;/p&gt;
&lt;div class="card shadow-sm mb-4 border-0"&gt;
&lt;div class="card-body"&gt;
&lt;h2 class="h4 mb-3"&gt;7. 萩の戸と藤原安子・藤原芳子──人間ドラマが生まれる構造&lt;/h2&gt;
&lt;p class="mb-2"&gt;上の御局どうしの間には、&lt;strong&gt;萩の戸&lt;/strong&gt;と呼ばれる場所があります。&lt;br /&gt;
ここは、清涼殿の物理的な構造が、后妃どうしの微妙な人間関係と結びついて表れる象徴的な場所でもあります。&lt;/p&gt;
&lt;p class="mb-2"&gt;たとえば、村上天皇の正妻格であった&lt;strong&gt;藤原安子&lt;/strong&gt;が弘徽殿の上の御局に控えていたとき、&lt;br /&gt;
萩の戸のあたりで&lt;strong&gt;隣室の藤原芳子を覗き見る&lt;/strong&gt;というエピソードが伝えられています。&lt;/p&gt;
&lt;p class="mb-2"&gt;穴を開けて中をのぞき、「なるほど天皇が最も愛しただけあって美しい」と感じた安子は、&lt;br /&gt;
手元の&lt;strong&gt;かわらけの欠片を穴から投げつけた&lt;/strong&gt;とされます。&lt;/p&gt;
&lt;ul class="mb-3"&gt;
&lt;li&gt;萩の戸……上の御局同士の境目となる場所&lt;/li&gt;
&lt;li&gt;藤原安子……正妻格、弘徽殿の上の御局に控える&lt;/li&gt;
&lt;li&gt;藤原芳子……村上天皇が最も寵愛した女御&lt;/li&gt;
&lt;/ul&gt;
&lt;p class="mb-0"&gt;このような逸話は、&lt;strong&gt;建物の構造が人間関係や感情の衝突を生み出す&lt;/strong&gt;ことをよく示しています。&lt;br /&gt;
清涼殿の図を頭に入れておくと、物語に出てくる嫉妬や対立の場面も、よりリアルに感じられるでしょう。&lt;/p&gt;
&lt;/div&gt;
&lt;/div&gt;
&lt;p&gt;&lt;!-- まとめ --&gt;&lt;/p&gt;
&lt;div class="card shadow-sm mb-4 border-0"&gt;
&lt;div class="card-body"&gt;
&lt;h2 class="h4 mb-3"&gt;8. まとめ：清涼殿を押さえると、古典の世界が立体的になる&lt;/h2&gt;
&lt;p class="mb-3"&gt;清涼殿についてのポイントを整理しておきます。&lt;/p&gt;
&lt;ul class="mb-4"&gt;
&lt;li&gt;清涼殿は、&lt;strong&gt;天皇の日常政務と私生活の両方が営まれた内裏の中心的建物&lt;/strong&gt;である。&lt;/li&gt;
&lt;li&gt;南・東側の昼御座や殿上の間は、&lt;strong&gt;祈りと政務が行われるパブリックな空間&lt;/strong&gt;。&lt;/li&gt;
&lt;li&gt;殿上の間には&lt;strong&gt;殿上人&lt;/strong&gt;が控え、のぞき窓や出勤簿によって出勤状況が管理されていた。&lt;/li&gt;
&lt;li&gt;荒海障子や昆明池障子などの&lt;strong&gt;障子絵は便覧で必ず図版を押さえておきたい重要モチーフ&lt;/strong&gt;。&lt;/li&gt;
&lt;li&gt;北・西側の台盤所・夜御殿・上の御局は、&lt;strong&gt;食事・就寝・后妃の控え室などのプライベートエリア&lt;/strong&gt;。&lt;/li&gt;
&lt;li&gt;藤壺・弘徽殿といった名前は、&lt;strong&gt;後宮の建物名と清涼殿内部の部屋名に共通して登場する&lt;/strong&gt;ため、混同に注意。&lt;/li&gt;
&lt;li&gt;萩の戸のエピソードなど、建物の構造を知ることで&lt;strong&gt;嫉妬や寵愛のドラマがより鮮明に理解できる&lt;/strong&gt;。&lt;/li&gt;
&lt;/ul&gt;
&lt;div class="alert alert-info mb-0" role="alert"&gt;清涼殿の位置関係と部屋の役割を一度整理しておくと、&lt;strong&gt;『源氏物語』『枕草子』をはじめとする平安文学の場面描写&lt;/strong&gt;がぐっと読みやすくなります。&lt;br /&gt;
古典常識として、図とセットで押さえておきましょう。&lt;/div&gt;
&lt;/div&gt;
&lt;/div&gt;
&lt;p&gt;&lt;!-- CTA：古典専門塾かきつばたのご案内 --&gt;&lt;/p&gt;
&lt;div class="card shadow-sm mb-4 border-0"&gt;
&lt;div class="card-body"&gt;
&lt;h2 class="h4 mb-3"&gt;古典を「背景ごと」理解したい方へ──完全１対１個別指導のご案内&lt;/h2&gt;
&lt;p class="mb-3"&gt;古典専門塾かきつばたでは、清涼殿・内裏・大内裏・後宮などの&lt;strong&gt;古典常識・背景知識&lt;/strong&gt;と、&lt;br /&gt;
&lt;strong&gt;文法・読解&lt;/strong&gt;をセットで身につける完全１対１の個別指導を行っています。&lt;/p&gt;
&lt;div class="row"&gt;
&lt;div class="col-md-6 mb-3"&gt;
&lt;div class="p-3 rounded h-100" style="background-color: #f3e5f5;"&gt;
&lt;h3 class="h5 mb-2"&gt;こんな方におすすめ&lt;/h3&gt;
&lt;ul class="mb-0"&gt;
&lt;li&gt;人物関係や建物の位置関係がイメージできず、古典が苦手&lt;/li&gt;
&lt;li&gt;学校や予備校の授業だけでは&lt;strong&gt;入試レベルの読解力に届かない&lt;/strong&gt;と感じている&lt;/li&gt;
&lt;li&gt;志望校の過去問に合わせて、&lt;strong&gt;背景知識と読解を総合的に鍛えたい&lt;/strong&gt;&lt;/li&gt;
&lt;/ul&gt;
&lt;/div&gt;
&lt;/div&gt;
&lt;div class="col-md-6 mb-3"&gt;
&lt;div class="p-3 rounded h-100" style="background-color: #e3f2fd;"&gt;
&lt;h3 class="h5 mb-2"&gt;指導スタイル&lt;/h3&gt;
&lt;ul class="mb-2"&gt;
&lt;li&gt;&lt;strong&gt;完全１対１個別指導&lt;/strong&gt;で一人ひとりのレベル・目標に最適化&lt;/li&gt;
&lt;li&gt;教室／オンラインどちらも対応。自宅から受講可能&lt;/li&gt;
&lt;li&gt;定期テスト〜共通テスト・二次試験まで、&lt;strong&gt;古典を得点源にするカリキュラム&lt;/strong&gt;&lt;/li&gt;
&lt;/ul&gt;
&lt;p class="mb-0"&gt;講座の詳細は&lt;br /&gt;
&lt;a href="https://koten-kakitsubata.jp/kouza/" target="_blank" rel="noopener noreferrer"&gt;講座案内ページ&lt;/a&gt;&lt;br /&gt;
をご覧ください。&lt;/p&gt;
&lt;/div&gt;
&lt;/div&gt;
&lt;/div&gt;
&lt;div class="alert alert-secondary mt-3 mb-0" role="alert"&gt;体験授業・お問い合わせは&lt;br /&gt;
&lt;strong&gt;&lt;a href="https://koten-kakitsubata.jp/inquiry/" target="_blank" rel="noopener noreferrer"&gt;こちらのフォーム&lt;/a&gt;&lt;/strong&gt;&lt;br /&gt;
からお気軽にどうぞ。現在の学習状況と志望校を伺ったうえで、最適な学習プランをご提案します。&lt;/div&gt;
&lt;/div&gt;
&lt;/div&gt;
&lt;/div&gt;
&lt;p&gt;&lt;!-- [ /.socialSet ] --&gt;&lt;/p&gt;
```
</t>
  </si>
  <si>
    <t xml:space="preserve">以下のページは「スニペット整合性」（本文と title/meta/H1/冒頭文）が弱い可能性があります。
まず【本文】を確認し、想定読者・悩み・解決範囲を把握してください。
そのうえで、GSCの主要クエリ（表示回数上位）を根拠に、
「検索意図に対して、タイトル/メタ/H1/冒頭120字がズレている点」を特定し、
ズレを解消するための修正案（タイトル/メタ/H1/冒頭）を提示してください。
※本文の“大改修”は前提にしません（必要なら追記ブロックは最大1つまで）。
【URL】https://juku-escot.com/column/junnikyuu/
【ページ分類】MC
【ページ分類の略語（このプロンプト内の定義）】
TP = トップページ（ホーム/サイトの入口）
SP = サービスページ（講座・コース・申込導線）
MC = メインコラム（コラム/解説/勉強法など集客記事）
SC = サブコラム（MCやSPを補強するための補助コラム※サイト定義に合わせて判断）
NW = ニュース/お知らせ（運用上は改善対象外として除外）
ST = 企業情報等のSEO対策を行わないこ固定ページ（運用上は改善対象外として除外）
- / 空欄 / 未分類 = 未分類（このスクリプトでは改善対象外として除外）
※未分類（空欄 / "-" / "未分類"）は作業対象に含めません。
【現状（スニペット要素）】
- タイトル：中学生でも英検準2級に合格できる勉強法｜文法・単語・英作文・リスニングの進め方 - 中高一貫校専門塾エスコット(Escot)～定期試験対策から大学受験指導まで～
- メタ：中学生が英検準2級に合格するための4つの勉強法を解説。中学文法の総仕上げ、単語1800語の増強、英作文の書き方と添削活用、毎日のリスニング習慣の作り方まで具体的にまとめました。
- H1：中学生でも英検準2級に合格できる勉強法｜文法・単語・英作文・リスニングの進め方
- 冒頭120字：英検準２級は「高校中級程度」のレベルとされていますが、 中学生でも十分に合格を狙える級 です。 中学校で習う範囲をしっかり理解し、語彙力を計画的に伸ばしていけば、準２級合格は決して夢ではありません。 このページでは、 中学生が英検準２級に合
【GSC主要クエリ（表示回数上位50件）】
- 英検準2級｜表示84｜CTR 0.00%｜順位2.4
- 英検準2級 中学生｜表示83｜CTR 0.00%｜順位2.2
- 英検 準2級レベル 中学生｜表示70｜CTR 0.00%｜順位1.3
- 英検準2級 中2｜表示58｜CTR 0.00%｜順位2.8
- 中1 英検準2級｜表示41｜CTR 0.00%｜順位3.7
- 中2 英検準2級｜表示39｜CTR 2.56%｜順位4.1
- 英検準2級 中1｜表示38｜CTR 0.00%｜順位1.3
- 英検準2級 勉強法 中学生｜表示34｜CTR 0.00%｜順位8.6
- 英検準二級 中2｜表示31｜CTR 0.00%｜順位4.1
- 英検準2級 中3｜表示29｜CTR 0.00%｜順位1.1
- 中学生 英検準2級｜表示27｜CTR 3.70%｜順位1.1
- 中2で英検準2級｜表示27｜CTR 0.00%｜順位3.3
- 中3 英検準2級｜表示27｜CTR 0.00%｜順位1.5
- 中2で準二級｜表示22｜CTR 0.00%｜順位2.6
- 英検準2級中学生｜表示21｜CTR 0.00%｜順位1.2
- 英 検 準二 級レベル 中学生｜表示20｜CTR 0.00%｜順位1.4
- 英検 準2級 日程｜表示20｜CTR 0.00%｜順位3.0
- 中1で英検準2級｜表示18｜CTR 0.00%｜順位2.3
- 中2 準2級｜表示17｜CTR 0.00%｜順位1.6
- 英検 準二級 中2｜表示15｜CTR 0.00%｜順位3.1
- 英検準二級 中1｜表示15｜CTR 0.00%｜順位1.3
- 中3で英検準2級｜表示14｜CTR 0.00%｜順位1.9
- 英検 準2級 中学生 難しい｜表示14｜CTR 0.00%｜順位1.1
- 中2 準二級｜表示13｜CTR 0.00%｜順位1.0
- 英検準2級 レベル｜表示13｜CTR 0.00%｜順位2.6
- cefr a2 中学生｜表示12｜CTR 0.00%｜順位1.0
- 中学2年生 英検準2級｜表示12｜CTR 0.00%｜順位2.4
- 中学生で英検準2級｜表示12｜CTR 0.00%｜順位6.9
- 英検準2級 中学生 勉強法｜表示12｜CTR 0.00%｜順位6.4
- 英検準2級中2｜表示12｜CTR 0.00%｜順位2.3
- 英検準二級｜表示12｜CTR 0.00%｜順位2.1
- 英検準二級 中学生｜表示12｜CTR 0.00%｜順位3.5
- 英 検 3級 受けずに準2級｜表示11｜CTR 0.00%｜順位3.2
- 英検準2級問題集｜表示11｜CTR 0.00%｜順位1.0
- 英検 準2級 中学生｜表示10｜CTR 10.00%｜順位1.9
- 数検準2級 中学生｜表示10｜CTR 0.00%｜順位1.0
- 英検準2級 レベル 中学生｜表示10｜CTR 0.00%｜順位1.0
- 英検準2級 独学 中学生｜表示10｜CTR 0.00%｜順位3.4
- 中3で準2級｜表示8｜CTR 12.50%｜順位4.3
- 中二で英検準2級｜表示8｜CTR 0.00%｜順位5.1
- 英検 準二級 中学生｜表示8｜CTR 0.00%｜順位3.3
- 英検準二級偏差値｜表示8｜CTR 0.00%｜順位1.0
- 英検 準二 級合格率 中学生｜表示7｜CTR 0.00%｜順位2.4
- 英検準2級 何年生レベル｜表示7｜CTR 0.00%｜順位1.9
- 英検準2級 偏差値｜表示7｜CTR 0.00%｜順位1.0
- 英検準2級 問題集｜表示7｜CTR 0.00%｜順位1.0
- 英検準二級 中3｜表示7｜CTR 0.00%｜順位1.6
- 中学 英検準2級｜表示6｜CTR 0.00%｜順位1.3
- 中学生 英検2級 合格｜表示6｜CTR 0.00%｜順位57.5
- 準二級 中2｜表示6｜CTR 0.00%｜順位1.5
【参考：代表語（自動抽出）】英検準2級
【出力（必ずこの順）】
1) 本文の要約（想定読者・悩み・解決）
2) 検索意図の整理（主要クエリから2〜3パターン）
3) 不一致の指摘（タイトル/メタ/H1/冒頭のどこがズレているか）
4) 修正方針（“どの意図に寄せるか”を1つに決める）
5) 修正案（すべてコードブロック）
   - タイトル案3つ（全角35字前後＋56字以上の網羅型を1つ）
   - メタ案3つ（全角90字前後）
   - H1案2つ
   - 冒頭120字（2案：&lt;p&gt;で開始）
【禁則ワード（シート連動）】
以下の【禁則ワード】は、タイトル/メタ/導入文/見出し/本文のいずれにも原則使用しないでください。
言い換えが必要な場合は、自然な日本語に置換してください。
【禁則ワード】
- 崩れ
- 型
- 迷い
- 保留
- 固定
- 手順
- 立て直
- 最短
- 結論だけ
- 乱れ
- 三点確認
- 内部リンク
- 導線
- 設計
- 刺
- まず結論
- 整え
- 押し付けない案内
- 統一
- 次の一手
- 失点
- 確定
- サブコラム
- 30秒
- 1分
- CV
- 網羅
【本文】
```html
&lt;p&gt;&amp;nbsp;&lt;/p&gt;
&lt;p&gt;英検準２級は「高校中級程度」のレベルとされていますが、&lt;strong&gt;中学生でも十分に合格を狙える級&lt;/strong&gt;です。&lt;br /&gt;
中学校で習う範囲をしっかり理解し、語彙力を計画的に伸ばしていけば、準２級合格は決して夢ではありません。&lt;br /&gt;
このページでは、&lt;strong&gt;中学生が英検準２級に合格するための具体的な勉強法&lt;/strong&gt;と、当塾でのサポート内容を整理してご紹介します。&lt;/p&gt;
&lt;p&gt;英検の勉強を始める前に、そもそも普段の勉強法が間違った方向にいっていないか、&lt;strong&gt;&lt;a href="https://juku-escot.com/column/yokunaibenkyouhou/" target="_blank" rel="noopener"&gt;中学生が陥りやすい「よくない」勉強法&lt;/a&gt;&lt;/strong&gt;も合わせてチェックしておきましょう。&lt;/p&gt;
&lt;h2&gt;中学生でも英検準２級に合格できる理由&lt;/h2&gt;
&lt;p&gt;英検準２級は「高校中級程度」のレベルですが、&lt;/p&gt;
&lt;ul&gt;
&lt;li&gt;中学校で習う文法をきちんとマスターする&lt;/li&gt;
&lt;li&gt;中学英単語＋高校レベルの単語を計画的に覚える&lt;/li&gt;
&lt;li&gt;英作文・リスニングに早めから慣れておく&lt;/li&gt;
&lt;/ul&gt;
&lt;p&gt;といったポイントを押さえれば、&lt;strong&gt;中学生でも十分に合格圏内に到達できます&lt;/strong&gt;。&lt;br /&gt;
英検合格の鍵は、派手な裏ワザではなく、&lt;strong&gt;コツコツとした積み重ね&lt;/strong&gt;です。&lt;/p&gt;
&lt;h2&gt;英検準２級合格のための４つの勉強法&lt;/h2&gt;
&lt;h3&gt;1. 中学校で習う文法をマスターする&lt;/h3&gt;
&lt;p&gt;最初の土台になるのは、やはり&lt;strong&gt;文法力&lt;/strong&gt;です。&lt;br /&gt;
&lt;strong&gt;中学校で習う全ての文法がきちんと理解できていれば、準２級合格に一気に近づきます。&lt;/strong&gt;&lt;/p&gt;
&lt;ul&gt;
&lt;li&gt;まずは英検の過去問や、準２級レベルの文法問題集を解いてみる&lt;/li&gt;
&lt;li&gt;分からない問題があれば、解説をしっかり読み込む&lt;/li&gt;
&lt;li&gt;解説や教科書を読んでも理解できない部分は、&lt;strong&gt;学校や塾の先生に必ず質問する&lt;/strong&gt;&lt;/li&gt;
&lt;/ul&gt;
&lt;p&gt;文法をマスターすることは、&lt;/p&gt;
&lt;ul&gt;
&lt;li&gt;英文の正確な読解力&lt;/li&gt;
&lt;li&gt;自分の言いたいことを英語で書く力（英作文）&lt;/li&gt;
&lt;/ul&gt;
&lt;p&gt;につながります。&lt;br /&gt;
&lt;strong&gt;「何となく分かる」から「自分で説明できる」レベル&lt;/strong&gt;までを目指しましょう。&lt;/p&gt;
&lt;h3&gt;2. 語彙力（単語力）を強化する&lt;/h3&gt;
&lt;p&gt;準２級合格のカギとなるもう一つの要素が&lt;strong&gt;語彙力&lt;/strong&gt;です。&lt;/p&gt;
&lt;ul&gt;
&lt;li&gt;中学校で習う英単語はすべて覚える&lt;/li&gt;
&lt;li&gt;そのうえで、&lt;strong&gt;高校で覚えるべき単語1800語程度&lt;/strong&gt;を目標に覚えていく&lt;/li&gt;
&lt;/ul&gt;
&lt;p&gt;単語学習のポイントは、&lt;/p&gt;
&lt;ul&gt;
&lt;li&gt;「毎日10単語」など、自分で&lt;span style="color: #0000ff;"&gt;&lt;strong&gt;具体的な課題を設定&lt;/strong&gt;&lt;/span&gt;してコツコツ続けること&lt;/li&gt;
&lt;li&gt;覚えるときは、&lt;strong&gt;パッと見てすぐ意味が答えられるレベル&lt;/strong&gt;を目指すこと&lt;/li&gt;
&lt;/ul&gt;
&lt;p&gt;語彙力がつくと、&lt;/p&gt;
&lt;ul&gt;
&lt;li&gt;長文を読むスピードが上がる&lt;/li&gt;
&lt;li&gt;いちいち意味を予測しなくても、自然と内容が理解できるようになる&lt;/li&gt;
&lt;li&gt;多少文法があやふやでも、&lt;strong&gt;単語から内容を推測しやすくなる&lt;/strong&gt;&lt;/li&gt;
&lt;/ul&gt;
&lt;p&gt;英文が読めない・聞き取れない原因のほとんどは、&lt;strong&gt;単語の意味が分からないこと&lt;/strong&gt;にあります。&lt;br /&gt;
スピーディーに問題を解いていくためにも、語彙力強化は避けて通れない重要ポイントです。&lt;/p&gt;
&lt;h3&gt;3. 英作文に慣れる（書ける表現でしっかり書く）&lt;/h3&gt;
&lt;p&gt;準２級では、&lt;strong&gt;与えられたテーマに対して自分の意見を書く英作文&lt;/strong&gt;が出題されます。&lt;br /&gt;
このとき、&lt;/p&gt;
&lt;p&gt;&lt;u&gt;使わなければならない文法が指定されるわけではありません。&lt;/u&gt;&lt;/p&gt;
&lt;p&gt;つまり、&lt;span style="color: #0000ff;"&gt;&lt;strong&gt;自分が正確に書ける範囲の文法と語彙を使って字数をクリアすればよい&lt;/strong&gt;&lt;/span&gt;ということです。&lt;/p&gt;
&lt;ul&gt;
&lt;li&gt;うろ覚えの文法を無理に使わない&lt;/li&gt;
&lt;li&gt;「確実に使いこなせる表現」だけで文章を組み立てる&lt;/li&gt;
&lt;/ul&gt;
&lt;p&gt;英作文では、&lt;/p&gt;
&lt;ul&gt;
&lt;li&gt;自分の知っている単語と文法を使う&lt;/li&gt;
&lt;li&gt;読み手にきちんと内容が伝わる英文を書く&lt;/li&gt;
&lt;/ul&gt;
&lt;p&gt;ことが求められます。&lt;br /&gt;
そのためにも、前述した&lt;strong&gt;文法のマスターと語彙力アップ&lt;/strong&gt;が極めて重要です。&lt;/p&gt;
&lt;p&gt;また、英作文は自分ひとりで添削するのが難しく、&lt;br /&gt;
自分で評価すると、&lt;strong&gt;間違った文に気づけないまま、誤った表現を覚えてしまうリスク&lt;/strong&gt;があります。&lt;/p&gt;
&lt;p&gt;&lt;span style="color: #ff0000;"&gt;&lt;strong&gt;英作文は必ず、学校の先生や塾の先生などに添削してもらいましょう。&lt;/strong&gt;&lt;/span&gt;&lt;/p&gt;
&lt;h3&gt;4. 英文を毎日「耳で」聞く習慣をつける&lt;/h3&gt;
&lt;p&gt;準２級のリスニング対策としては、&lt;/p&gt;
&lt;ul&gt;
&lt;li&gt;英検の過去問リスニングCD&lt;/li&gt;
&lt;li&gt;英検準２級対策用の音声教材&lt;/li&gt;
&lt;/ul&gt;
&lt;p&gt;などを活用して、&lt;strong&gt;毎日英語を耳で聞く時間&lt;/strong&gt;をつくることが大切です。&lt;/p&gt;
&lt;p&gt;効果的な練習方法としては、&lt;/p&gt;
&lt;ul&gt;
&lt;li&gt;音声を聞きながらスクリプト（英文）を目で追う&lt;/li&gt;
&lt;li&gt;音声に合わせて声に出して読む（リピーティング）&lt;/li&gt;
&lt;li&gt;少し遅れて真似して話す&lt;strong&gt;シャドーイング&lt;/strong&gt;を行う&lt;/li&gt;
&lt;/ul&gt;
&lt;p&gt;シャドーイングは、黙読と比べて&lt;strong&gt;「聞く」「話す」「読む」など五感を多く使える&lt;/strong&gt;ため、記憶に残りやすくなります。&lt;/p&gt;
&lt;p&gt;また、&lt;/p&gt;
&lt;p&gt;&lt;strong&gt;英文が聞き取れないということは、単語の意味が分かっていない場合が多い&lt;/strong&gt;ので、リスニング練習と同時に単語の復習も行うと効率的です。&lt;/p&gt;
&lt;h2&gt;当塾での取り組み：英検準２級対策とオンライン指導&lt;/h2&gt;
&lt;h3&gt;二週間完徹・定期試験対策ゼミでの英検対策&lt;/h3&gt;
&lt;p&gt;当塾では、英検の試験対策にも対応した&lt;strong&gt;「二週間完徹・定期試験対策ゼミ」&lt;/strong&gt;を開講しています。&lt;br /&gt;
短期集中で学習量を確保し、&lt;strong&gt;文法・語彙・読解・英作文・リスニング&lt;/strong&gt;をバランスよく鍛えることができます。&lt;/p&gt;
&lt;p&gt;詳細は&lt;strong&gt;&lt;a href="https://juku-escot.com/onepoint/" target="_blank" rel="noopener"&gt;コチラ&lt;/a&gt;&lt;/strong&gt;をご覧ください。&lt;/p&gt;
&lt;h3&gt;オンラインでも教室と同じ授業を受講可能&lt;/h3&gt;
&lt;p&gt;当塾では、&lt;strong&gt;&lt;a href="https://juku-escot.com/online/" target="_blank" rel="noopener"&gt;オンライン&lt;/a&gt;&lt;/strong&gt;でも教室と同じ授業が受講可能です。&lt;/p&gt;
&lt;ul&gt;
&lt;li&gt;通塾の必要がなく、自宅など&lt;strong&gt;勉強し慣れた環境&lt;/strong&gt;で学習できる&lt;/li&gt;
&lt;li&gt;部活動や学校行事などとも両立しやすい&lt;/li&gt;
&lt;li&gt;全国どこからでも英検対策の授業が受けられる&lt;/li&gt;
&lt;/ul&gt;
&lt;p&gt;オンライン指導を活用することで、&lt;strong&gt;英検対策と学校の勉強の両立&lt;/strong&gt;がしやすくなります。&lt;/p&gt;
&lt;h3&gt;英検対策＋中高一貫校教材対策も充実&lt;/h3&gt;
&lt;p&gt;当塾では英検対策だけでなく、中高一貫校で多く採用されている英語教材の対策も行っています。&lt;/p&gt;
&lt;ul&gt;
&lt;li&gt;&lt;a href="https://juku-escot.com/progress/" target="_blank" rel="noopener"&gt;プログレス対策&lt;/a&gt;&lt;/li&gt;
&lt;li&gt;&lt;a href="https://juku-escot.com/newtreasure/" target="_blank" rel="noopener"&gt;ニュートレジャー対策&lt;/a&gt;&lt;/li&gt;
&lt;li&gt;&lt;a href="https://juku-escot.com/birdland/" target="_blank" rel="noopener"&gt;バードランド対策&lt;/a&gt;&lt;/li&gt;
&lt;/ul&gt;
&lt;p&gt;英検対策と学校教材の対策を組み合わせることで、&lt;strong&gt;英検合格と学校成績の両方を伸ばすこと&lt;/strong&gt;を目指します。&lt;/p&gt;
&lt;h2&gt;まとめ：中学生でも英検準２級合格は十分可能&lt;/h2&gt;
&lt;p&gt;最後に、本ページのポイントを整理します。&lt;/p&gt;
&lt;ul&gt;
&lt;li&gt;英検準２級は「高校中級程度」のレベルだが、&lt;strong&gt;中学生でも十分合格を狙える級&lt;/strong&gt;である&lt;/li&gt;
&lt;li&gt;まずは&lt;strong&gt;中学校で習う文法をマスター&lt;/strong&gt;し、読解・英作文の土台を固める&lt;/li&gt;
&lt;li&gt;中学英単語＋高校レベルの単語1800語を目安に、&lt;strong&gt;語彙力を計画的に強化&lt;/strong&gt;する&lt;/li&gt;
&lt;li&gt;英作文は、&lt;span style="color: #0000ff;"&gt;&lt;strong&gt;自分が正確に使える文法と語彙で書く&lt;/strong&gt;&lt;/span&gt;ことを意識し、&lt;span style="color: #ff0000;"&gt;&lt;strong&gt;必ず先生に添削してもらう&lt;/strong&gt;&lt;/span&gt;&lt;/li&gt;
&lt;li&gt;リスニングは毎日の音声学習とシャドーイングで、&lt;strong&gt;耳と口を英語に慣らす&lt;/strong&gt;&lt;/li&gt;
&lt;li&gt;&lt;strong&gt;&lt;a href="https://juku-escot.com/column/eiken/" target="_blank" rel="noopener"&gt;効率の良い英検対策&lt;/a&gt;&lt;/strong&gt;も参考にしながら、無理のない計画で継続する&lt;/li&gt;
&lt;/ul&gt;
&lt;p&gt;中学生でも、正しい勉強法でコツコツ学習を続ければ、英検準２級の取得は十分可能です。&lt;br /&gt;
英検対策をしっかり行い、合格を目指して、一歩ずつ着実に力をつけていきましょう。&lt;/p&gt;
&lt;h2&gt;関連記事&lt;/h2&gt;
&lt;ul&gt;
&lt;li&gt;&lt;a href="https://juku-escot.com/c_blogs/j-eikenbenkyouhou/" target="_blank" rel="noopener"&gt;中学生の英検準２級勉強法&lt;/a&gt;&lt;/li&gt;
&lt;li&gt;&lt;a href="https://juku-escot.com/c_blogs/j-goukakusurutameniha/" target="_blank" rel="noopener"&gt;中学生で英検準２級に合格するためには&lt;/a&gt;&lt;/li&gt;
&lt;li&gt;&lt;a href="https://juku-escot.com/c_blogs/j-goukakuritsu/" target="_blank" rel="noopener"&gt;中学生の英検準２級の合格率はどのくらいか&lt;/a&gt;&lt;/li&gt;
&lt;/ul&gt;
&lt;div class="alert alert-primary p-3 mt-4" role="alert"&gt;
&lt;p class="mb-2"&gt;&lt;strong&gt;英検準2級の対策を「単語暗記」だけで終わらせれば、不合格は確定的です。&lt;/strong&gt;&lt;/p&gt;
&lt;p class="mb-1"&gt;論理構成を無視した解答が固定化されると、英作文での致命的な減点が積み重なり、最終的な合計点に跳ね返る絶望的な結果を招きます。&lt;/p&gt;
&lt;p class="mb-3"&gt;記述で点数が伸びない本質的な要因は、一重に採点基準のズレにあります。&lt;/p&gt;
&lt;div class="d-grid gap-2"&gt;&lt;a class="btn btn-primary btn-lg" href="https://juku-escot.com/examination/"&gt;合格ラインを確実に超える試験対策を確認する&lt;/a&gt;&lt;br /&gt;
&lt;a class="btn btn-outline-primary btn-lg" href="https://juku-escot.com/onepoint/"&gt;論理的思考を武器にする「思考の型」を習得する&lt;/a&gt;&lt;/div&gt;
&lt;hr class="my-3" /&gt;
&lt;div class="d-flex flex-column gap-1"&gt;&lt;a href="https://juku-escot.com/school/"&gt;ESCOTの指導全体像を見る&lt;/a&gt;&lt;br /&gt;
&lt;a href="https://juku-escot.com/onepoint/"&gt;ワンポイント指導の考え方&lt;/a&gt;&lt;br /&gt;
&lt;a href="https://juku-escot.com/examination/"&gt;試験・受験対策の整理&lt;/a&gt;&lt;br /&gt;
&lt;a href="https://juku-escot.com/inquiry/"&gt;体験授業・個別相談の予約フォーム&lt;/a&gt;&lt;/div&gt;
&lt;/div&gt;
```
</t>
  </si>
  <si>
    <t xml:space="preserve">以下のページは「スニペット整合性」（本文と title/meta/H1/冒頭文）が弱い可能性があります。
まず【本文】を確認し、想定読者・悩み・解決範囲を把握してください。
そのうえで、GSCの主要クエリ（表示回数上位）を根拠に、
「検索意図に対して、タイトル/メタ/H1/冒頭120字がズレている点」を特定し、
ズレを解消するための修正案（タイトル/メタ/H1/冒頭）を提示してください。
※本文の“大改修”は前提にしません（必要なら追記ブロックは最大1つまで）。
【URL】https://eng-support.com/column/progress-book1-lesson8/
【ページ分類】MC
【ページ分類の略語（このプロンプト内の定義）】
TP = トップページ（ホーム/サイトの入口）
SP = サービスページ（講座・コース・申込導線）
MC = メインコラム（コラム/解説/勉強法など集客記事）
SC = サブコラム（MCやSPを補強するための補助コラム※サイト定義に合わせて判断）
NW = ニュース/お知らせ（運用上は改善対象外として除外）
ST = 企業情報等のSEO対策を行わないこ固定ページ（運用上は改善対象外として除外）
- / 空欄 / 未分類 = 未分類（このスクリプトでは改善対象外として除外）
※未分類（空欄 / "-" / "未分類"）は作業対象に含めません。
【現状（スニペット要素）】
- タイトル：代名詞の種類と使い方｜英文で確実に意味を取る基礎ルール
- メタ：WhenとWhereの違いを例文で整理。Whereはどこで・どこに・どこへ。曜日が3つ以上並ぶandの位置も確認。
- H1：疑問詞When/Whereと一般動詞【Progress Book1 Lesson8-3】
- 冒頭120字：WhenとWhereの疑問文｜Book1 Lesson8 ――今回、Book1 Lesson8シーン3疑問詞”When”と”Where”と一般動詞という事で、疑問詞が二つ登場する訳ですが、宜しくお願いします。 When｜いつをたずねる 曜日
【GSC主要クエリ（表示回数上位50件）】
- when and where｜表示28｜CTR 0.00%｜順位8.8
- いつ 疑問詞｜表示14｜CTR 0.00%｜順位8.1
- where and when｜表示8｜CTR 0.00%｜順位8.9
- when where｜表示5｜CTR 0.00%｜順位13.2
- when and where?｜表示4｜CTR 0.00%｜順位7.0
- what and when｜表示3｜CTR 0.00%｜順位11.7
- when and where 意味｜表示3｜CTR 0.00%｜順位11.3
- when 疑問文｜表示3｜CTR 0.00%｜順位94.3
- what is when｜表示1｜CTR 0.00%｜順位12.0
- when &amp; where｜表示1｜CTR 0.00%｜順位8.0
- when is｜表示1｜CTR 0.00%｜順位82.0
- when what where｜表示1｜CTR 0.00%｜順位10.0
- where and what is｜表示1｜CTR 0.00%｜順位7.0
- where to v｜表示1｜CTR 0.00%｜順位11.0
- where 主語 動詞｜表示1｜CTR 0.00%｜順位9.0
- where 例文 中学｜表示1｜CTR 0.00%｜順位11.0
- where 動詞｜表示1｜CTR 0.00%｜順位12.0
- あなたはどこで昼食を食べますか 英語｜表示1｜CTR 0.00%｜順位5.0
- か｜表示1｜CTR 0.00%｜順位1.0
【参考：代表語（自動抽出）】where
【出力（必ずこの順）】
1) 本文の要約（想定読者・悩み・解決）
2) 検索意図の整理（主要クエリから2〜3パターン）
3) 不一致の指摘（タイトル/メタ/H1/冒頭のどこがズレているか）
4) 修正方針（“どの意図に寄せるか”を1つに決める）
5) 修正案（すべてコードブロック）
   - タイトル案3つ（全角35字前後＋56字以上の網羅型を1つ）
   - メタ案3つ（全角90字前後）
   - H1案2つ
   - 冒頭120字（2案：&lt;p&gt;で開始）
【禁則ワード（シート連動）】
以下の【禁則ワード】は、タイトル/メタ/導入文/見出し/本文のいずれにも原則使用しないでください。
言い換えが必要な場合は、自然な日本語に置換してください。
【禁則ワード】
- 崩れ
- 型
- 迷い
- 保留
- 固定
- 手順
- 立て直
- 最短
- 結論だけ
- 乱れ
- 三点確認
- 内部リンク
- 導線
- 設計
- 刺
- まず結論
- 整え
- 押し付けない案内
- 統一
- 次の一手
- 失点
- 確定
- サブコラム
- 30秒
- 1分
- CV
- 網羅
【本文】
```html
&lt;p&gt;&lt;iframe title="YouTube video player" src="https://www.youtube.com/embed/RYFQPFKXQyA" width="560" height="315" frameborder="0" allowfullscreen="allowfullscreen"&gt;&lt;/iframe&gt;&lt;/p&gt;
&lt;h2&gt;WhenとWhereの疑問文｜Book1 Lesson8&lt;/h2&gt;
&lt;p&gt;――今回、Book1 Lesson8シーン3疑問詞”When”と”Where”と一般動詞という事で、疑問詞が二つ登場する訳ですが、宜しくお願いします。&lt;/p&gt;
&lt;p&gt;&lt;img decoding="async" loading="lazy" class="alignnone wp-image-311" src="http://eng-support.com/wp-content/uploads/2023/05/プログレス230427.jpg" alt="" width="1104" height="621" srcset="https://eng-support.com/wp-content/uploads/2023/05/プログレス230427.jpg 1280w, https://eng-support.com/wp-content/uploads/2023/05/プログレス230427-300x169.jpg 300w, https://eng-support.com/wp-content/uploads/2023/05/プログレス230427-1024x576.jpg 1024w, https://eng-support.com/wp-content/uploads/2023/05/プログレス230427-768x432.jpg 768w, https://eng-support.com/wp-content/uploads/2023/05/プログレス230427-320x180.jpg 320w" sizes="(max-width: 1104px) 100vw, 1104px" /&gt;&lt;/p&gt;
&lt;h2&gt;When｜いつをたずねる&lt;/h2&gt;
&lt;h3&gt;曜日が3つ以上ならandは最後の前だけ&lt;/h3&gt;
&lt;p&gt;ではまずは”When”の方から見ていきましょう。&lt;br /&gt;
I play baseball every Monday, Wednesday and Friday.&lt;br /&gt;
私は毎週月曜水曜金曜に野球をします。&lt;br /&gt;
ちょっと疑問詞と関係ないんですが、英語の大事な所をお話ししたいと思います。&lt;br /&gt;
この”every Monday, Wednesday and Friday.”です。&lt;br /&gt;
日本語ですと、月曜と水曜と金曜月です。&lt;br /&gt;
月曜と水曜と金曜を英語にして下さいと言われたら、&lt;br /&gt;
「月曜日」は”Monday”、「と」は”and”だったな。&lt;br /&gt;
”Monday and Wednesday”、また「と」を見て”and”だ。&lt;br /&gt;
そして「金曜日」が”Friday”となり、ここに”and”を付けちゃう人が結構います。&lt;br /&gt;
だけど英語というのは、今回曜日が三つ並んでる訳ですが、三つ以上並べる時の”and”は、最後の前しか付けないんです。他は「,」です。&lt;/p&gt;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0;"&gt;英語教室「サポート」の『基礎力徹底講座』：スタートラインはどこでもOK！&lt;/p&gt;
&lt;p&gt;&lt;a style="background-color: #ff8c00; color: white; padding: 5px 10px; text-align: center; text-decoration: none; display: inline-block; font-size: 14px;" href="https://eng-support.com/kouza/#基礎力徹底講座"&gt;詳細を見る&lt;/a&gt;&lt;/p&gt;
&lt;/div&gt;
&lt;/div&gt;
&lt;p&gt;したがって例えば、月曜の前に付けるというと日曜しかなくなっちゃうんですが、&lt;br /&gt;
日曜と月曜と水曜と金曜の場合、”Sunday, Monday, Wednesday and Friday”となります。&lt;br /&gt;
この、「と金曜日」の後ろに、「と土曜日」と付けましょうか。&lt;br /&gt;
四つ並べる場合。&lt;br /&gt;
”and”は最後の前だけです。&lt;br /&gt;
という事は、この「土曜日」”Saturday”の前にしか”and”付けちゃいけないんです。&lt;br /&gt;
したがって、”Monday, Wednesday, Friday”で「,」があってもなくてもよくて、”and Saturday”となります。&lt;br /&gt;
”and”は最後の前にしか付けちゃダメです。&lt;br /&gt;
ちなみに最後の”and”の前は「,」を付けてもいいです。&lt;br /&gt;
付けても付けなくてもいいという点線という事にしておきましょう（笑）&lt;br /&gt;
”Monday, Wednesday, and Friday”でも、”Monday, Wednesday and Friday”とここは「,」あってもなくてもいいんですが、&lt;span style="color: #ff0000;"&gt;三つ以上並んでいる時は最後の要素の前にだけ”and”を付けます。&lt;/span&gt;&lt;br /&gt;
&lt;strong&gt;それ以外のとこは「,」しか付けちゃダメです。&lt;/strong&gt;&lt;br /&gt;
これを覚えておいて下さい。&lt;br /&gt;
その上で疑問詞の話にいきたいと思いますが&lt;/p&gt;
&lt;p&gt;&lt;img decoding="async" loading="lazy" class="alignnone size-full wp-image-310" src="http://eng-support.com/wp-content/uploads/2023/05/IMG_0312.jpg" alt="" width="376" height="468" srcset="https://eng-support.com/wp-content/uploads/2023/05/IMG_0312.jpg 376w, https://eng-support.com/wp-content/uploads/2023/05/IMG_0312-241x300.jpg 241w" sizes="(max-width: 376px) 100vw, 376px" /&gt;&lt;/p&gt;
&lt;h3&gt;Whenは動作にくっつく（毎週月水金＝いつ）&lt;/h3&gt;
&lt;p&gt;”I”その下”Laura”、その下”they”、その下”you”、ここが誰がという部分で主語（S）です。&lt;br /&gt;
次の”play&amp;#8221; &amp;#8220;study&amp;#8221; &amp;#8220;have” ”watch”、ここが「何々する」で、「プレイする」とか「勉強する」、「持っている」、「見る」という動詞（V）です。&lt;br /&gt;
「何を」という部分が目的語です。&lt;br /&gt;
その後ろの「いつ」という部分です。&lt;/p&gt;
&lt;p&gt;&lt;img decoding="async" loading="lazy" class="alignnone wp-image-312" src="http://eng-support.com/wp-content/uploads/2023/05/IMG_0313.jpg" alt="" width="836" height="145" srcset="https://eng-support.com/wp-content/uploads/2023/05/IMG_0313.jpg 1026w, https://eng-support.com/wp-content/uploads/2023/05/IMG_0313-300x52.jpg 300w, https://eng-support.com/wp-content/uploads/2023/05/IMG_0313-1024x178.jpg 1024w, https://eng-support.com/wp-content/uploads/2023/05/IMG_0313-768x133.jpg 768w" sizes="(max-width: 836px) 100vw, 836px" /&gt;&lt;/p&gt;
&lt;p&gt;例えばここだったら「毎週、月曜、水曜、金曜」と、「いつ」という所を疑問詞にしたら、”When”になる訳です。&lt;br /&gt;
疑問詞は文頭にあります。&lt;br /&gt;
実を言いますと、”every Monday, Wednesday and Friday”、「毎週月水金」に野球をするんです。&lt;br /&gt;
「毎週月水金」に&lt;strong&gt;するんです。&lt;/strong&gt;&lt;br /&gt;
つまりこの部分は、”play”という動詞を修飾します。&lt;br /&gt;
&lt;span style="color: #0000ff;"&gt;動詞を修飾すると副詞と言います。&lt;/span&gt;&lt;br /&gt;
したがってこの”When”は副詞です。&lt;/p&gt;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0;"&gt;英語教室「サポート」の『ブレイクスルーゼミ』：弱点探しをサポートします！&lt;/p&gt;
&lt;p&gt;&lt;a style="background-color: #ff8c00; color: white; padding: 5px 10px; text-align: center; text-decoration: none; display: inline-block; font-size: 14px;" href="https://eng-support.com/kouza/#ブレイクスルーゼミ"&gt;詳細を見る&lt;/a&gt;&lt;/p&gt;
&lt;/div&gt;
&lt;/div&gt;
&lt;h3&gt;Whatは名詞で答える（Whenと役割が違う）&lt;/h3&gt;
&lt;p&gt;一方、この間勉強した”What”というのは、「何？」です。&lt;br /&gt;
例えば、”What is this?”に対して、”This is a pen.”、”What”に対して&amp;#8221;a pen”、”pen”と答えています。&lt;br /&gt;
”pen”は名前です。名詞です。つまり、&lt;span style="color: #ff0000;"&gt;”What”は名詞なんです。&lt;/span&gt;&lt;br /&gt;
”What”が名詞で”When”が副詞と細かくはやりませんが、これを中学1年生の時に頭に入れておいた方がそのあとの英語がやりやすくなるんじゃないかなと思います。&lt;br /&gt;
中学1年生というのは名詞、形容詞、副詞とかそんな事やりだしたら分かりにくいからといって、疑問詞に関しては区別を習いません。&lt;br /&gt;
中学3年生、中高一貫校ですと中2の場合も結構多いですが、同じ”Which”とか”What”とか”When”とかが関係詞というのになってくると関係代名詞と関係副詞で違うと習うんですが、疑問詞も同じ違いがあるんです。&lt;br /&gt;
中学1年生の間でそこを勉強しておいた方が後々やりやすいんじゃないかなと思います。&lt;br /&gt;
ただ、学校さんの方針にもよりますので絶対にやんなきゃダメとは言いませんが、やった方がいいと思います。&lt;br /&gt;
ちょっと学校では習わないけどという人は是非こちらの塾にいらして下さるといいんじゃないかなと思います。&lt;br /&gt;
このLessonについてはここで終わりましょう。&lt;/p&gt;
&lt;p&gt;&lt;img decoding="async" loading="lazy" class="alignnone wp-image-307" src="http://eng-support.com/wp-content/uploads/2023/05/プログレス230424-2.jpg" alt="" width="825" height="464" srcset="https://eng-support.com/wp-content/uploads/2023/05/プログレス230424-2.jpg 1280w, https://eng-support.com/wp-content/uploads/2023/05/プログレス230424-2-300x169.jpg 300w, https://eng-support.com/wp-content/uploads/2023/05/プログレス230424-2-1024x576.jpg 1024w, https://eng-support.com/wp-content/uploads/2023/05/プログレス230424-2-768x432.jpg 768w, https://eng-support.com/wp-content/uploads/2023/05/プログレス230424-2-320x180.jpg 320w" sizes="(max-width: 825px) 100vw, 825px" /&gt;&lt;/p&gt;
&lt;h2&gt;Where｜どこで・どこに・どこへをたずねる&lt;/h2&gt;
&lt;p&gt;では8-3の後半、関係詞の”Where”です。&lt;br /&gt;
また一番上が、”I play baseball at school.”、「私は学校で野球をします。」となっています。&lt;br /&gt;
それに対して、”Where do you&amp;#8221;のあとに動詞が”live”変わってしまっていますが、「あなたはどこに住んでいますか？」、とか”Where do you have lunch?”、「あなたはどこで昼食を食べますか？」です。&lt;br /&gt;
今回もいつも通りのお約束をやっておきましょう。&lt;br /&gt;
まず、”I&amp;#8221; &amp;#8220;you” ”you” ”Laura” ”Laura”です。&lt;br /&gt;
この部分が、主語です。&lt;br /&gt;
次の”play” ”like” ”have” ”study”、この部分が動詞です。&lt;br /&gt;
その後ろ、”baseball&amp;#8221; &amp;#8220;lunch” ”Japanese”です。&lt;br /&gt;
「何をプレイするの？」、「野球をする」です。&lt;br /&gt;
「何を食べるの？」、「昼食を食べる」です。&lt;br /&gt;
「何を勉強するの？」、「どちらも日本語を勉強する」です。&lt;br /&gt;
「何を」という部分、「何を」という部分は主語に対して何語と言いましたか？&lt;br /&gt;
目的語ですね。&lt;br /&gt;
”live”のとこだけ「何を」という目的語がないですが、「何を住んでるの？」と言われても意味が分からないですよね。&lt;br /&gt;
「どこで」と付けたければ”Where”、これが文頭に付く事になります。&lt;/p&gt;
&lt;h3&gt;Whereを「どこ」だけで覚えるとズレる&lt;/h3&gt;
&lt;p&gt;この”Where”については、日本語にしたらどうなるか、これを「どこ」と覚えてる人がめちゃくちゃ多いです。&lt;br /&gt;
&lt;span style="color: #0000ff;"&gt;これで将来英語が分からなくなる人がいます。&lt;/span&gt;&lt;br /&gt;
例えば、「日本の首都はどこですか？」、高校2年生3年生の英語が得意だと言っている人に、本当に得意かどうかチェックする為に、「日本の首都どこですか？」を英語にしてみてと言います。&lt;br /&gt;
そうすると、「どこ」だから”Where”で、”Where”と書いた瞬間に君得意だと思わない方がいいよ、となります。&lt;br /&gt;
これは”What”です。&lt;br /&gt;
そこ何が違うかですが、今日は中学1年生の方も分かる範囲だけにします。&lt;br /&gt;
”Where”は、「どこに住んでいますか？」です。&lt;br /&gt;
その「どこに」の意味が入っているんです。&lt;br /&gt;
”Where”というのは、訳し方は三通りあります。&lt;/p&gt;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0;"&gt;英語教室「サポート」の『過去問演習講座』：完璧な分析と対策を！&lt;/p&gt;
&lt;p&gt;&lt;a style="background-color: #ff8c00; color: white; padding: 5px 10px; text-align: center; text-decoration: none; display: inline-block; font-size: 14px;" href="https://eng-support.com/kouza/#過去問演習講座"&gt;詳細を見る&lt;/a&gt;&lt;/p&gt;
&lt;/div&gt;
&lt;/div&gt;
&lt;h3&gt;Whereの訳は3つ（どこで・どこに・どこへ）&lt;/h3&gt;
&lt;p&gt;「どこで」か「どこに」か「どこへ」のどれかです。&lt;br /&gt;
単なる「どこ」が”What”だというのはまだ中学1年生だから覚えなくていいと思いますが、”Where”を訳す時は「どこで」「どこに」「どこへ」のどれかです。&lt;br /&gt;
Where do you live?&lt;br /&gt;
あなたはどこに住んでいますか？&lt;br /&gt;
Where do you have lunch?&lt;br /&gt;
あなたはどこで昼食を食べますか？&lt;br /&gt;
Where does Laura study Japanese?&lt;br /&gt;
「ローラはどこで日本語を勉強しますか？」&lt;br /&gt;
あと「どこへ」の例は、”Where do you go?”、「あなたはどこへ行きますか？」です。&lt;br /&gt;
簡単ですね。&lt;br /&gt;
&lt;strong&gt;”Where”の訳、「どこで」「どこに」「どこへ」、この「で、に、へ」の三点セットを是非覚えて欲しいと思います。&lt;/strong&gt;&lt;br /&gt;
”When”の所で名詞だか副詞だかよく分からないと言う人、&lt;span style="color: #ff0000;"&gt;「で、に、へ」と付いたら副詞です。&lt;/span&gt;&lt;br /&gt;
それだけ覚えてくれてもいいと思います。&lt;br /&gt;
しつこいですが、”Where”の訳は「どこ」ではなく、”Where”を日本語にすると「どこで」「どこに」「どこへ」のどれかです。&lt;br /&gt;
「で、に、へ」の三点セットです。&lt;br /&gt;
これを是非とも頭に入れておいて下さい。&lt;br /&gt;
では8-3を終わります。&lt;/p&gt;
```
</t>
  </si>
  <si>
    <t xml:space="preserve">以下のページは「スニペット整合性」（本文と title/meta/H1/冒頭文）が弱い可能性があります。
まず【本文】を確認し、想定読者・悩み・解決範囲を把握してください。
そのうえで、GSCの主要クエリ（表示回数上位）を根拠に、
「検索意図に対して、タイトル/メタ/H1/冒頭120字がズレている点」を特定し、
ズレを解消するための修正案（タイトル/メタ/H1/冒頭）を提示してください。
※本文の“大改修”は前提にしません（必要なら追記ブロックは最大1つまで）。
【URL】https://rika-quest.com/column/germination/
【ページ分類】MC
【ページ分類の略語（このプロンプト内の定義）】
TP = トップページ（ホーム/サイトの入口）
SP = サービスページ（講座・コース・申込導線）
MC = メインコラム（コラム/解説/勉強法など集客記事）
SC = サブコラム（MCやSPを補強するための補助コラム※サイト定義に合わせて判断）
NW = ニュース/お知らせ（運用上は改善対象外として除外）
ST = 企業情報等のSEO対策を行わないこ固定ページ（運用上は改善対象外として除外）
- / 空欄 / 未分類 = 未分類（このスクリプトでは改善対象外として除外）
※未分類（空欄 / "-" / "未分類"）は作業対象に含めません。
【現状（スニペット要素）】
- タイトル：種子の発芽条件と仕組み｜発芽に必要な要因をわかりやすく整理
- メタ：発芽の三条件は水・空気（酸素）・温度。光や肥料が必須でない理由を対照実験で説明し、ひっかけにも対応。種子の栄養（有胚乳／無胚乳）も整理。
- H1：【理科のコツ】発芽や成長の条件
- 冒頭120字：中学理科／植物のつくりとはたらき テーマ：種子のつくりと発芽の条件 種子のつくりと発芽の条件──「水・空気・温度」と弁当箱のイメージで整理しよう 「種はいつ芽が出る？」「発芽に光は必要？」といった疑問に、実験とイメージで答えていきます。 有
【GSC主要クエリ（表示回数上位50件）】
- 発芽の三条件｜表示127｜CTR 0.00%｜順位8.6
- 発芽条件 3つ｜表示30｜CTR 0.00%｜順位7.6
- 発芽の三要素｜表示27｜CTR 0.00%｜順位2.1
- 無 胚乳 種子 覚え方｜表示20｜CTR 0.00%｜順位4.4
- 発芽の条件 3つ｜表示19｜CTR 0.00%｜順位9.4
- 発芽の3条件｜表示18｜CTR 0.00%｜順位6.3
- 発芽の条件 日光｜表示17｜CTR 0.00%｜順位7.6
- 有胚乳種子 無胚乳種子 覚え方｜表示16｜CTR 0.00%｜順位3.7
- 発芽に必要な 条件 3つ｜表示13｜CTR 0.00%｜順位8.2
- 発芽 条件 3つ｜表示11｜CTR 0.00%｜順位7.3
- 無胚乳種子 覚え方｜表示8｜CTR 0.00%｜順位3.9
- 発芽の条件｜表示7｜CTR 0.00%｜順位18.7
- 発芽の条件 成長の条件｜表示7｜CTR 0.00%｜順位1.0
- 種子の発芽に必要な条件3つ｜表示7｜CTR 0.00%｜順位2.3
- 発芽に日光は必要か｜表示6｜CTR 0.00%｜順位5.7
- 成長の条件｜表示5｜CTR 0.00%｜順位10.8
- 植物の発芽に必要な条件｜表示5｜CTR 0.00%｜順位2.6
- 発芽に必要な 条件 3 つ｜表示5｜CTR 0.00%｜順位6.2
- 植物の成長に必要な条件 3つ｜表示4｜CTR 0.00%｜順位11.8
- 大豆 有胚乳種子｜表示3｜CTR 0.00%｜順位6.3
- 大豆 無胚乳種子｜表示3｜CTR 0.00%｜順位5.7
- 発芽｜表示3｜CTR 0.00%｜順位2.7
- 発芽三要素｜表示3｜CTR 0.00%｜順位1.0
- 種子の発芽に必要な 条件 3つ｜表示3｜CTR 0.00%｜順位1.0
- どんぐり 発芽 中学受験｜表示2｜CTR 0.00%｜順位5.5
- 植物の発芽の条件｜表示2｜CTR 0.00%｜順位1.0
- 次のうち 植物の発芽に必要な条件でないものはどれ｜表示2｜CTR 0.00%｜順位1.0
- 次のうち 植物の発芽に必要な条件ではないものはどれ｜表示2｜CTR 0.00%｜順位1.0
- 無胚乳種子 有胚乳種子 覚え方｜表示2｜CTR 0.00%｜順位3.0
- 発芽 日光｜表示2｜CTR 0.00%｜順位12.0
- 発芽とは｜表示2｜CTR 0.00%｜順位2.0
- 発芽には何が必要｜表示2｜CTR 0.00%｜順位1.0
- 発芽の三条件とは｜表示2｜CTR 0.00%｜順位7.0
- 5年 理科 植物の発芽と成長 インゲン 豆｜表示1｜CTR 0.00%｜順位1.0
- どんぐりの発芽 中学受験｜表示1｜CTR 0.00%｜順位6.0
- タネの発芽 条件｜表示1｜CTR 0.00%｜順位3.0
- トウモロコシ 発芽 光｜表示1｜CTR 0.00%｜順位88.0
- パンジーの種まき｜表示1｜CTR 0.00%｜順位3.0
- ピーマンの発芽温度｜表示1｜CTR 0.00%｜順位3.0
- 中学受験 植物｜表示1｜CTR 0.00%｜順位2.0
- 有胚乳種子｜表示1｜CTR 0.00%｜順位1.0
- 有胚乳種子 無胚乳種子｜表示1｜CTR 0.00%｜順位1.0
- 植物が発芽する条件｜表示1｜CTR 0.00%｜順位3.0
- 植物に必要なもの｜表示1｜CTR 0.00%｜順位1.0
- 植物の成長に必要な条件｜表示1｜CTR 0.00%｜順位1.0
- 発芽 必要な条件｜表示1｜CTR 0.00%｜順位21.0
- 発芽して間もない植物 とは｜表示1｜CTR 0.00%｜順位1.0
- 発芽に必要な条件3つ｜表示1｜CTR 0.00%｜順位1.0
- 発芽の3要素｜表示1｜CTR 0.00%｜順位1.0
- 発芽率を上げる方法｜表示1｜CTR 0.00%｜順位1.0
【参考：代表語（自動抽出）】発芽の三条件
【出力（必ずこの順）】
1) 本文の要約（想定読者・悩み・解決）
2) 検索意図の整理（主要クエリから2〜3パターン）
3) 不一致の指摘（タイトル/メタ/H1/冒頭のどこがズレているか）
4) 修正方針（“どの意図に寄せるか”を1つに決める）
5) 修正案（すべてコードブロック）
   - タイトル案3つ（全角35字前後＋56字以上の網羅型を1つ）
   - メタ案3つ（全角90字前後）
   - H1案2つ
   - 冒頭120字（2案：&lt;p&gt;で開始）
【禁則ワード（シート連動）】
以下の【禁則ワード】は、タイトル/メタ/導入文/見出し/本文のいずれにも原則使用しないでください。
言い換えが必要な場合は、自然な日本語に置換してください。
【禁則ワード】
- 崩れ
- 型
- 迷い
- 保留
- 固定
- 手順
- 立て直
- 最短
- 結論だけ
- 乱れ
- 三点確認
- 内部リンク
- 導線
- 設計
- 刺
- まず結論
- 整え
- 押し付けない案内
- 統一
- 次の一手
- 失点
- 確定
- サブコラム
- 30秒
- 1分
- CV
- 網羅
【本文】
```html
&lt;p&gt;&lt;!-- 種子のつくりと発芽の条件｜WordPress固定ページ用HTML --&gt;&lt;/p&gt;
&lt;div class="container my-4"&gt;
&lt;p&gt;&lt;!-- Hero セクション --&gt;&lt;/p&gt;
&lt;div class="card shadow-sm mb-4 border-0" style="background: linear-gradient(135deg, #2e7d32, #1e88e5); color: #fff;"&gt;
&lt;div class="card-body p-4"&gt;
&lt;div class="d-flex flex-wrap justify-content-between align-items-center mb-2"&gt;&lt;span class="badge bg-warning text-dark mb-1" style="font-size: 0.8rem;"&gt;中学理科／植物のつくりとはたらき&lt;/span&gt;&lt;br /&gt;
&lt;span class="badge bg-light text-dark mb-1" style="font-size: 0.75rem;"&gt;テーマ：種子のつくりと発芽の条件&lt;/span&gt;&lt;/div&gt;
&lt;h1 class="card-title mb-3" style="font-size: 1.9rem; line-height: 1.5;"&gt;種子のつくりと発芽の条件──「水・空気・温度」と弁当箱のイメージで整理しよう&lt;/h1&gt;
&lt;p class="card-text mb-0" style="font-size: 0.98rem;"&gt;「種はいつ芽が出る？」「発芽に光は必要？」といった疑問に、実験とイメージで答えていきます。&lt;br /&gt;
&lt;strong&gt;有胚乳種子・無胚乳種子（弁当箱の有無）&lt;/strong&gt;と、&lt;strong&gt;発芽の3条件（水・空気・温度）&lt;/strong&gt;をセットで整理しましょう。&lt;/p&gt;
&lt;/div&gt;
&lt;/div&gt;
&lt;p class="mb-4"&gt;植物分野は、生物全体の中でも「暗記＋実験の読み取り」で差がつきやすい単元です。生物分野の全体像とつまずきポイントは、&lt;a href="https://rika-quest.com/column/creature/"&gt;生物分野の特徴と引っ掛かりポイント（動画解説）&lt;/a&gt;でまとめて確認できます。&lt;/p&gt;
&lt;p&gt;&lt;!-- 動画セクション --&gt;&lt;/p&gt;
&lt;div class="card shadow-sm mb-4"&gt;
&lt;div class="card-body"&gt;
&lt;h2 class="h4 mb-3"&gt;動画で確認：発芽の条件と「水・空気・温度」の考え方&lt;/h2&gt;
&lt;div class="ratio ratio-16x9 mb-3"&gt;&lt;iframe title="YouTube video player" src="https://www.youtube.com/embed/YDFBbLNJDZk" width="560" height="315" frameborder="0" allowfullscreen="allowfullscreen"&gt;&lt;/iframe&gt;&lt;/div&gt;
&lt;p class="mb-0"&gt;まずは動画で&lt;strong&gt;発芽のイメージ&lt;/strong&gt;をつかんでから、下のまとめとクイズで知識を固めましょう。&lt;br /&gt;
「光はいる？」「肥料は必要？」といった&lt;strong&gt;ひっかけポイント&lt;/strong&gt;も整理します。&lt;/p&gt;
&lt;/div&gt;
&lt;/div&gt;
&lt;p&gt;&lt;!-- 1. 発芽の条件と対照実験 --&gt;&lt;/p&gt;
&lt;div class="card shadow-sm mb-4"&gt;
&lt;div class="card-body"&gt;
&lt;h2 class="h4 mb-3"&gt;1. 発芽の条件──キーワードは「水・空気・適温」&lt;/h2&gt;
&lt;div class="row mb-3"&gt;
&lt;div class="col-md-5 mb-3"&gt;&lt;img fetchpriority="high" decoding="async" class="alignnone wp-image-173 img-fluid rounded shadow-sm" src="https://rika-quest.com/wp-content/uploads/2023/03/画像3-4-e1679990248213-1024x443.png" sizes="(max-width: 1024px) 100vw, 1024px" srcset="https://rika-quest.com/wp-content/uploads/2023/03/画像3-4-e1679990248213-1024x443.png 1024w, https://rika-quest.com/wp-content/uploads/2023/03/画像3-4-e1679990248213-300x130.png 300w, https://rika-quest.com/wp-content/uploads/2023/03/画像3-4-e1679990248213-768x332.png 768w, https://rika-quest.com/wp-content/uploads/2023/03/画像3-4-e1679990248213-1536x664.png 1536w, https://rika-quest.com/wp-content/uploads/2023/03/画像3-4-e1679990248213-2048x885.png 2048w" alt="発芽の条件を調べる対照実験の図" width="1024" height="443" /&gt;&lt;/div&gt;
&lt;div class="col-md-7 mb-3"&gt;
&lt;p&gt;大豆の種子を使って、次の3つの条件で実験をしました。&lt;/p&gt;
&lt;ul&gt;
&lt;li&gt;&lt;strong&gt;A：&lt;/strong&gt;水 + 日光&lt;/li&gt;
&lt;li&gt;&lt;strong&gt;B：&lt;/strong&gt;水（暗い場所で日光なし）&lt;/li&gt;
&lt;li&gt;&lt;strong&gt;C：&lt;/strong&gt;水 + 日光 + 肥料&lt;/li&gt;
&lt;/ul&gt;
&lt;p class="mb-2"&gt;結果は&lt;strong&gt;A・B・Cすべてで発芽&lt;/strong&gt;。ここから言えることは…&lt;/p&gt;
&lt;ul&gt;
&lt;li&gt;A と B を比べる → &lt;strong&gt;日光の有無だけが違う&lt;/strong&gt;が、どちらも発芽 ⇒ 「発芽に日光はいらない」&lt;/li&gt;
&lt;li&gt;A と C を比べる → &lt;strong&gt;肥料の有無だけが違う&lt;/strong&gt;が、どちらも発芽 ⇒ 「発芽に肥料はいらない」&lt;/li&gt;
&lt;/ul&gt;
&lt;p class="mb-0"&gt;つまり、&lt;strong&gt;発芽に必ず必要なのは「水・空気（酸素）・適切な温度」&lt;/strong&gt;であって、&lt;strong&gt;光や肥料は必須ではない&lt;/strong&gt;ということがわかります。&lt;/p&gt;
&lt;/div&gt;
&lt;/div&gt;
&lt;h3 class="h5 mt-3"&gt;（1）このような比べ方を「対照実験」という&lt;/h3&gt;
&lt;p&gt;条件を一つだけ変えて比べることで、&lt;strong&gt;「その条件が必要かどうか」&lt;/strong&gt;を調べる実験を&lt;br /&gt;
&lt;strong&gt;対照実験&lt;/strong&gt;といいます。入試問題でも、図や表から&lt;br /&gt;
&lt;strong&gt;「どの条件だけが違うか」&lt;/strong&gt;を読み取る力がよく問われます。&lt;/p&gt;
&lt;h3 class="h5 mt-3"&gt;（2）発芽の3条件&lt;/h3&gt;
&lt;ul&gt;
&lt;li&gt;&lt;strong&gt;水&lt;/strong&gt; …… からだをふくらませ、酵素をはたらかせる&lt;/li&gt;
&lt;li&gt;&lt;strong&gt;空気（酸素）&lt;/strong&gt; …… 呼吸してエネルギーをつくるため&lt;/li&gt;
&lt;li&gt;&lt;strong&gt;適切な温度&lt;/strong&gt; …… 酵素がよくはたらく温度（植物ごとに「適温」が違う）&lt;/li&gt;
&lt;/ul&gt;
&lt;p class="mb-0"&gt;例：稲では&lt;strong&gt;25〜30℃くらい&lt;/strong&gt;が発芽しやすい温度です。グラフ問題では「どの温度で最も発芽数が多いか」をチェックしましょう。&lt;/p&gt;
&lt;/div&gt;
&lt;/div&gt;
&lt;p&gt;&lt;!-- 2. 種子のつくり：有胚乳種子と無胚乳種子 --&gt;&lt;/p&gt;
&lt;div class="card shadow-sm mb-4"&gt;
&lt;div class="card-body"&gt;
&lt;h2 class="h4 mb-3"&gt;2. 種子のつくり──「弁当箱あり／なし」でイメージ&lt;/h2&gt;
&lt;p&gt;発芽のとき、芽が自力で光合成できるようになるまでは、&lt;strong&gt;種子の中にためておいた栄養&lt;/strong&gt;を使って成長します。&lt;br /&gt;
この栄養のしまい方によって、種子は次の2種類に分かれます。&lt;/p&gt;
&lt;div class="table-responsive mb-3"&gt;
&lt;table class="table table-bordered align-middle mb-0"&gt;
&lt;thead style="background-color: #dfffd6;"&gt;
&lt;tr class="text-center"&gt;
&lt;th style="width: 30%;" scope="col"&gt;項目&lt;/th&gt;
&lt;th style="width: 70%;" scope="col"&gt;内容&lt;/th&gt;
&lt;/tr&gt;
&lt;/thead&gt;
&lt;tbody&gt;
&lt;tr style="background-color: #ffffff;"&gt;
&lt;td class="fw-bold"&gt;種子の分類&lt;/td&gt;
&lt;td&gt;– &lt;strong&gt;有胚乳種子&lt;/strong&gt;：胚乳に栄養を蓄える種子&lt;br /&gt;
– &lt;strong&gt;無胚乳種子&lt;/strong&gt;：子葉に栄養を蓄える種子&lt;/td&gt;
&lt;/tr&gt;
&lt;tr style="background-color: #dfffd6;"&gt;
&lt;td class="fw-bold"&gt;代表的な例&lt;/td&gt;
&lt;td&gt;– &lt;strong&gt;有胚乳種子&lt;/strong&gt;：トウモロコシ、小麦、稲、柿 など&lt;br /&gt;
– &lt;strong&gt;無胚乳種子&lt;/strong&gt;：インゲン豆、ひまわり など&lt;/td&gt;
&lt;/tr&gt;
&lt;tr style="background-color: #ffffff;"&gt;
&lt;td class="fw-bold"&gt;胚乳の役割&lt;/td&gt;
&lt;td&gt;– 発芽時に植物の成長を支える&lt;strong&gt;栄養源&lt;/strong&gt;&lt;br /&gt;
– 芽が光合成できるようになるまでの「スタートアップエネルギー」&lt;/td&gt;
&lt;/tr&gt;
&lt;tr style="background-color: #dfffd6;"&gt;
&lt;td class="fw-bold"&gt;発芽の条件&lt;/td&gt;
&lt;td&gt;– &lt;strong&gt;水&lt;/strong&gt;&lt;br /&gt;
– &lt;strong&gt;空気（酸素）&lt;/strong&gt;&lt;br /&gt;
– &lt;strong&gt;適切な温度&lt;/strong&gt;&lt;br /&gt;
※ 光や肥料は&lt;strong&gt;必須条件ではない&lt;/strong&gt;。&lt;/td&gt;
&lt;/tr&gt;
&lt;tr style="background-color: #ffffff;"&gt;
&lt;td class="fw-bold"&gt;イメージ&lt;/td&gt;
&lt;td&gt;– &lt;strong&gt;有胚乳種子&lt;/strong&gt;：&lt;span class="fw-bold"&gt;弁当箱を持っている&lt;/span&gt;（胚乳がお弁当）&lt;br /&gt;
– &lt;strong&gt;無胚乳種子&lt;/strong&gt;：&lt;span class="fw-bold"&gt;弁当箱なしで子葉に直接栄養をためている&lt;/span&gt;&lt;/td&gt;
&lt;/tr&gt;
&lt;/tbody&gt;
&lt;/table&gt;
&lt;/div&gt;
&lt;p class="mb-0"&gt;「この植物の種は弁当箱（胚乳）持ちかどうか？」を意識しながら、&lt;strong&gt;代表例をセットで暗記&lt;/strong&gt;しておくと入試で取りこぼしにくくなります。&lt;/p&gt;
&lt;/div&gt;
&lt;/div&gt;
&lt;p&gt;&lt;!-- 3. まとめ＆クイズ導入 --&gt;&lt;/p&gt;
&lt;div class="card shadow-sm mb-4"&gt;
&lt;div class="card-body"&gt;
&lt;h2 class="h4 mb-3"&gt;3. ここまでのポイント整理&lt;/h2&gt;
&lt;ul class="mb-3"&gt;
&lt;li&gt;発芽の3条件は&lt;strong&gt;水・空気（酸素）・適切な温度&lt;/strong&gt;。光や肥料は必須ではない。&lt;/li&gt;
&lt;li&gt;&lt;strong&gt;対照実験&lt;/strong&gt;で、どの条件だけが違うかを比べることで「必要な条件」をしぼり込む。&lt;/li&gt;
&lt;li&gt;種子は、栄養のしまい方で&lt;strong&gt;有胚乳種子（胚乳）&lt;/strong&gt;と&lt;strong&gt;無胚乳種子（子葉）&lt;/strong&gt;に分けられる。&lt;/li&gt;
&lt;li&gt;有胚乳種子＝弁当箱あり／無胚乳種子＝弁当箱なし、というイメージで覚えると整理しやすい。&lt;/li&gt;
&lt;/ul&gt;
&lt;p class="mb-0"&gt;それでは、下のクイズで&lt;strong&gt;定着度チェック&lt;/strong&gt;をしてみましょう。&lt;/p&gt;
&lt;/div&gt;
&lt;/div&gt;
&lt;p&gt;&lt;!-- 4. クイズ（10問） --&gt;&lt;/p&gt;
&lt;div class="card shadow-sm mb-4"&gt;
&lt;div class="card-body"&gt;
&lt;h2 class="h4 mb-3"&gt;4. 種子のつくりと発芽の条件クイズ（10問）&lt;/h2&gt;
&lt;p&gt;&lt;strong&gt;1〜5問目&lt;/strong&gt;：種子のつくり（有胚乳種子・無胚乳種子）&lt;br /&gt;
&lt;strong&gt;6〜10問目&lt;/strong&gt;：発芽の条件（対照実験・3条件）&lt;br /&gt;
各問題の&lt;strong&gt;「正解を見る」ボタン&lt;/strong&gt;を押すと答えが表示され、ボタンは消えます。&lt;/p&gt;
&lt;div class="table-responsive"&gt;
&lt;table class="table table-bordered align-middle"&gt;
&lt;thead style="background-color: #dfffd6;"&gt;
&lt;tr class="text-center"&gt;
&lt;th style="width: 40%;" scope="col"&gt;問題&lt;/th&gt;
&lt;th style="width: 40%;" scope="col"&gt;選択肢&lt;/th&gt;
&lt;th style="width: 20%;" scope="col"&gt;正解を見る&lt;/th&gt;
&lt;/tr&gt;
&lt;/thead&gt;
&lt;tbody&gt;
&lt;tr style="background-color: #ffffff;"&gt;
&lt;td&gt;1. 有胚乳種子の特徴は？&lt;/td&gt;
&lt;td&gt;A. 胚乳に栄養を蓄える&lt;br /&gt;
B. 子葉に栄養を蓄える&lt;br /&gt;
C. 発芽しない&lt;br /&gt;
D. 種子がない&lt;/td&gt;
&lt;td class="text-center"&gt;&lt;button id="btn-seed-answer1" class="btn btn-sm btn-primary mb-1"&gt;正解を見る&lt;/button&gt;&lt;/p&gt;
&lt;div id="seed-answer1" style="display: none;"&gt;正解: A. 胚乳に栄養を蓄える&lt;/div&gt;
&lt;/td&gt;
&lt;/tr&gt;
&lt;tr style="background-color: #dfffd6;"&gt;
&lt;td&gt;2. 無胚乳種子の栄養源は？&lt;/td&gt;
&lt;td&gt;A. 胚乳&lt;br /&gt;
B. 子葉&lt;br /&gt;
C. 果実&lt;br /&gt;
D. 葉&lt;/td&gt;
&lt;td class="text-center"&gt;&lt;button id="btn-seed-answer2" class="btn btn-sm btn-primary mb-1"&gt;正解を見る&lt;/button&gt;&lt;/p&gt;
&lt;div id="seed-answer2" style="display: none;"&gt;正解: B. 子葉&lt;/div&gt;
&lt;/td&gt;
&lt;/tr&gt;
&lt;tr style="background-color: #ffffff;"&gt;
&lt;td&gt;3. 有胚乳種子の代表例は？&lt;/td&gt;
&lt;td&gt;A. ひまわり&lt;br /&gt;
B. インゲン豆&lt;br /&gt;
C. トウモロコシ&lt;br /&gt;
D. レンズ豆&lt;/td&gt;
&lt;td class="text-center"&gt;&lt;button id="btn-seed-answer3" class="btn btn-sm btn-primary mb-1"&gt;正解を見る&lt;/button&gt;&lt;/p&gt;
&lt;div id="seed-answer3" style="display: none;"&gt;正解: C. トウモロコシ&lt;/div&gt;
&lt;/td&gt;
&lt;/tr&gt;
&lt;tr style="background-color: #dfffd6;"&gt;
&lt;td&gt;4. 無胚乳種子の代表例は？&lt;/td&gt;
&lt;td&gt;A. 小麦&lt;br /&gt;
B. 稲&lt;br /&gt;
C. インゲン豆&lt;br /&gt;
D. 柿&lt;/td&gt;
&lt;td class="text-center"&gt;&lt;button id="btn-seed-answer4" class="btn btn-sm btn-primary mb-1"&gt;正解を見る&lt;/button&gt;&lt;/p&gt;
&lt;div id="seed-answer4" style="display: none;"&gt;正解: C. インゲン豆&lt;/div&gt;
&lt;/td&gt;
&lt;/tr&gt;
&lt;tr style="background-color: #ffffff;"&gt;
&lt;td&gt;5. 胚乳の役割は？&lt;/td&gt;
&lt;td&gt;A. 種子を守る&lt;br /&gt;
B. 栄養を蓄える&lt;br /&gt;
C. 水を運ぶ&lt;br /&gt;
D. 花粉を作る&lt;/td&gt;
&lt;td class="text-center"&gt;&lt;button id="btn-seed-answer5" class="btn btn-sm btn-primary mb-1"&gt;正解を見る&lt;/button&gt;&lt;/p&gt;
&lt;div id="seed-answer5" style="display: none;"&gt;正解: B. 栄養を蓄える&lt;/div&gt;
&lt;/td&gt;
&lt;/tr&gt;
&lt;tr style="background-color: #dfffd6;"&gt;
&lt;td&gt;6. 発芽に必要な条件に含まれないのは？&lt;/td&gt;
&lt;td&gt;A. 水&lt;br /&gt;
B. 空気&lt;br /&gt;
C. 温度&lt;br /&gt;
D. 光&lt;/td&gt;
&lt;td class="text-center"&gt;&lt;button id="btn-seed-answer6" class="btn btn-sm btn-primary mb-1"&gt;正解を見る&lt;/button&gt;&lt;/p&gt;
&lt;div id="seed-answer6" style="display: none;"&gt;正解: D. 光&lt;/div&gt;
&lt;/td&gt;
&lt;/tr&gt;
&lt;tr style="background-color: #ffffff;"&gt;
&lt;td&gt;7. 種子を弁当に例えると、有胚乳種子はどんな状態？&lt;/td&gt;
&lt;td&gt;A. 弁当箱を持っている&lt;br /&gt;
B. 弁当箱がない&lt;br /&gt;
C. 弁当箱が壊れている&lt;br /&gt;
D. 弁当箱を捨てている&lt;/td&gt;
&lt;td class="text-center"&gt;&lt;button id="btn-seed-answer7" class="btn btn-sm btn-primary mb-1"&gt;正解を見る&lt;/button&gt;&lt;/p&gt;
&lt;div id="seed-answer7" style="display: none;"&gt;正解: A. 弁当箱を持っている&lt;/div&gt;
&lt;/td&gt;
&lt;/tr&gt;
&lt;tr style="background-color: #dfffd6;"&gt;
&lt;td&gt;8. トウモロコシが有胚乳種子である理由は？&lt;/td&gt;
&lt;td&gt;A. 子葉に栄養を蓄えている&lt;br /&gt;
B. 胚乳に栄養を蓄えている&lt;br /&gt;
C. 根に栄養を蓄えている&lt;br /&gt;
D. 種子がない&lt;/td&gt;
&lt;td class="text-center"&gt;&lt;button id="btn-seed-answer8" class="btn btn-sm btn-primary mb-1"&gt;正解を見る&lt;/button&gt;&lt;/p&gt;
&lt;div id="seed-answer8" style="display: none;"&gt;正解: B. 胚乳に栄養を蓄えている&lt;/div&gt;
&lt;/td&gt;
&lt;/tr&gt;
&lt;tr style="background-color: #ffffff;"&gt;
&lt;td&gt;9. 無胚乳種子の栄養蓄積場所はどこ？&lt;/td&gt;
&lt;td&gt;A. 胚乳&lt;br /&gt;
B. 子葉&lt;br /&gt;
C. 果実&lt;br /&gt;
D. 葉&lt;/td&gt;
&lt;td class="text-center"&gt;&lt;button id="btn-seed-answer9" class="btn btn-sm btn-primary mb-1"&gt;正解を見る&lt;/button&gt;&lt;/p&gt;
&lt;div id="seed-answer9" style="display: none;"&gt;正解: B. 子葉&lt;/div&gt;
&lt;/td&gt;
&lt;/tr&gt;
&lt;tr style="background-color: #dfffd6;"&gt;
&lt;td&gt;10. 発芽の条件に該当するのは？&lt;/td&gt;
&lt;td&gt;A. 温度、光、水&lt;br /&gt;
B. 空気、光、温度&lt;br /&gt;
C. 水、空気、温度&lt;br /&gt;
D. 水、光、土壌&lt;/td&gt;
&lt;td class="text-center"&gt;&lt;button id="btn-seed-answer10" class="btn btn-sm btn-primary mb-1"&gt;正解を見る&lt;/button&gt;&lt;/p&gt;
&lt;div id="seed-answer10" style="display: none;"&gt;正解: C. 水、空気、温度&lt;/div&gt;
&lt;/td&gt;
&lt;/tr&gt;
&lt;/tbody&gt;
&lt;/table&gt;
&lt;/div&gt;
&lt;/div&gt;
&lt;/div&gt;
&lt;p&gt;&lt;!-- 5. CTA セクション --&gt;&lt;/p&gt;
&lt;div class="card shadow-sm mb-4" style="border: 2px solid #2e7d32;"&gt;
&lt;div class="card-body"&gt;
&lt;h2 class="h5 mb-2" style="border-left: 4px solid #2e7d32; padding-left: 0.75rem;"&gt;植物分野で点を伸ばしたい人へ──しゅん吉クエストの理科講座&lt;/h2&gt;
&lt;p class="mb-2"&gt;「発芽の条件」「光合成」「蒸散」など、植物分野は&lt;strong&gt;用語とグラフ読解&lt;/strong&gt;が多く、&lt;br /&gt;
独学だとつまずきやすい単元です。&lt;br /&gt;
受験理科専門塾&lt;strong&gt;しゅん吉クエスト&lt;/strong&gt;では、動画と演習を組み合わせて&lt;br /&gt;
&lt;strong&gt;しくみから分かる理科&lt;/strong&gt;を目指します。&lt;/p&gt;
&lt;ul class="mb-3"&gt;
&lt;li&gt;小学生〜中学生向けの植物・生物特集講座&lt;/li&gt;
&lt;li&gt;オンライン個別指導で、分からないところをその場で質問可能&lt;/li&gt;
&lt;li&gt;他単元（気体・水溶液・天体など）とのセット受講も相談OK&lt;/li&gt;
&lt;/ul&gt;
&lt;div class="d-flex flex-wrap justify-content-between align-items-center"&gt;
&lt;p class="mb-2 mb-md-0"&gt;カリキュラムや体験授業については、公式サイトからご覧いただけます。&lt;/p&gt;
&lt;p&gt;&lt;a class="btn btn-success" href="https://rika-quest.com/"&gt;&lt;br /&gt;
しゅん吉クエストの理科講座を見る&lt;br /&gt;
&lt;/a&gt;&lt;/p&gt;
&lt;/div&gt;
&lt;/div&gt;
&lt;/div&gt;
&lt;/div&gt;
&lt;p&gt;&lt;!-- クイズ用スクリプト --&gt;&lt;br /&gt;
&lt;script&gt;
  function showSeedAnswer(id) {
    var answer = document.getElementById('seed-answer' + id);
    var button = document.getElementById('btn-seed-answer' + id);
    if (answer) {
      answer.style.display = 'block';
    }
    if (button) {
      button.style.display = 'none';
    }
  }
&lt;/script&gt;&lt;/p&gt;
```
</t>
  </si>
  <si>
    <t xml:space="preserve">以下のページは「スニペット整合性」（本文と title/meta/H1/冒頭文）が弱い可能性があります。
まず【本文】を確認し、想定読者・悩み・解決範囲を把握してください。
そのうえで、GSCの主要クエリ（表示回数上位）を根拠に、
「検索意図に対して、タイトル/メタ/H1/冒頭120字がズレている点」を特定し、
ズレを解消するための修正案（タイトル/メタ/H1/冒頭）を提示してください。
※本文の“大改修”は前提にしません（必要なら追記ブロックは最大1つまで）。
【URL】https://dokkai-labo.tokyo/blog/description/
【ページ分類】MC
【ページ分類の略語（このプロンプト内の定義）】
TP = トップページ（ホーム/サイトの入口）
SP = サービスページ（講座・コース・申込導線）
MC = メインコラム（コラム/解説/勉強法など集客記事）
SC = サブコラム（MCやSPを補強するための補助コラム※サイト定義に合わせて判断）
NW = ニュース/お知らせ（運用上は改善対象外として除外）
ST = 企業情報等のSEO対策を行わないこ固定ページ（運用上は改善対象外として除外）
- / 空欄 / 未分類 = 未分類（このスクリプトでは改善対象外として除外）
※未分類（空欄 / "-" / "未分類"）は作業対象に含めません。
【現状（スニペット要素）】
- タイトル：国語記述のルール｜本文の言葉で書く３要点｜中学受験小４〜小６
- メタ：本文中の言葉を用いて・二文でに対応。説明は内容＋理由、心情は背景→出来事→気持ち。言い換えは比喩と抽象化の２場面だけ。
- H1：国語の記述力を伸ばすために知っておくべき2つの秘訣
- 冒頭120字：「国語の記述問題がなかなか安定しない」「どう書けば点数がもらえるのか分からない」──そんなお悩みをお持ちのご家庭は少なくありません。 実は、記述問題で高得点を狙うために知っておいてほしいポイントは、大きく分けて ２つ だけです。 ❶ 記述の
【GSC主要クエリ（表示回数上位50件）】
- 記述｜表示179｜CTR 0.00%｜順位10.4
- 国語 記述 ルール｜表示84｜CTR 2.38%｜順位2.0
- 国語記述問題の解き方｜表示80｜CTR 0.00%｜順位3.3
- 国語 記述｜表示76｜CTR 1.32%｜順位8.7
- 記述 言い換え｜表示44｜CTR 0.00%｜順位10.9
- 国語 記述 書き方｜表示42｜CTR 2.38%｜順位5.1
- 国語記述｜表示34｜CTR 0.00%｜順位9.4
- 国語 記述 コツ 大学受験｜表示32｜CTR 0.00%｜順位9.4
- 記述問題｜表示25｜CTR 0.00%｜順位1.0
- 物語文 言い換え｜表示17｜CTR 0.00%｜順位9.6
- 国語 言い換え｜表示15｜CTR 0.00%｜順位6.8
- 国語 言い換え問題｜表示15｜CTR 0.00%｜順位8.3
- 国語 記述問題｜表示12｜CTR 0.00%｜順位9.6
- 記述の書き方｜表示12｜CTR 0.00%｜順位3.4
- 国語の記述｜表示10｜CTR 0.00%｜順位10.3
- 本文中の言葉を用いて｜表示9｜CTR 0.00%｜順位6.3
- 国語言い換え｜表示8｜CTR 0.00%｜順位6.3
- 国語記述問題｜表示8｜CTR 0.00%｜順位9.9
- 中学受験 国語 記述 書き方｜表示7｜CTR 0.00%｜順位1.6
- 国語 法則 一覧｜表示7｜CTR 0.00%｜順位1.0
- 国語 説明文 言い換え｜表示7｜CTR 0.00%｜順位7.7
- 嫌 言い換え 作文｜表示6｜CTR 0.00%｜順位8.0
- 記述力｜表示6｜CTR 0.00%｜順位1.0
- 国語記述 コツ 中学生｜表示5｜CTR 0.00%｜順位3.2
- 記述とは｜表示5｜CTR 0.00%｜順位9.2
- 記述文｜表示5｜CTR 0.00%｜順位1.0
- 記述言い換え｜表示5｜CTR 0.00%｜順位10.6
- 国語 記述 ずれる｜表示4｜CTR 0.00%｜順位7.5
- 国語 記述 コツ｜表示4｜CTR 0.00%｜順位26.5
- 国語 記述力｜表示4｜CTR 0.00%｜順位6.3
- 国語の基礎｜表示4｜CTR 0.00%｜順位1.0
- 表現｜表示4｜CTR 0.00%｜順位1.5
- 記述問題とは｜表示4｜CTR 0.00%｜順位1.0
- 高校受験 国語 記述 コツ｜表示4｜CTR 0.00%｜順位5.0
- 国語 記述 部分点｜表示3｜CTR 0.00%｜順位1.0
- 国語用語｜表示3｜CTR 0.00%｜順位1.0
- 理由としましては 文末｜表示3｜CTR 0.00%｜順位1.7
- 記述 例文｜表示3｜CTR 0.00%｜順位10.7
- 記述 国語｜表示3｜CTR 0.00%｜順位8.0
- 記述 書き方｜表示3｜CTR 0.00%｜順位1.7
- 記述するとは｜表示3｜CTR 0.00%｜順位25.0
- 記述問題 書き方｜表示3｜CTR 0.00%｜順位2.7
- 記述問題のコツ｜表示3｜CTR 0.00%｜順位2.0
- 記述書き方｜表示3｜CTR 0.00%｜順位4.3
- 1000字程度 最低｜表示2｜CTR 0.00%｜順位1.0
- そんな時 言い換え 作文｜表示2｜CTR 0.00%｜順位12.0
- 中学国語 記述 コツ｜表示2｜CTR 0.00%｜順位4.5
- 国語 三角ロジック｜表示2｜CTR 0.00%｜順位1.0
- 国語 筆記 コツ｜表示2｜CTR 0.00%｜順位10.5
- 国語 記述 二文｜表示2｜CTR 0.00%｜順位3.0
【参考：代表語（自動抽出）】記述
【出力（必ずこの順）】
1) 本文の要約（想定読者・悩み・解決）
2) 検索意図の整理（主要クエリから2〜3パターン）
3) 不一致の指摘（タイトル/メタ/H1/冒頭のどこがズレているか）
4) 修正方針（“どの意図に寄せるか”を1つに決める）
5) 修正案（すべてコードブロック）
   - タイトル案3つ（全角35字前後＋56字以上の網羅型を1つ）
   - メタ案3つ（全角90字前後）
   - H1案2つ
   - 冒頭120字（2案：&lt;p&gt;で開始）
【禁則ワード（シート連動）】
以下の【禁則ワード】は、タイトル/メタ/導入文/見出し/本文のいずれにも原則使用しないでください。
言い換えが必要な場合は、自然な日本語に置換してください。
【禁則ワード】
- 崩れ
- 型
- 迷い
- 保留
- 固定
- 手順
- 立て直
- 最短
- 結論だけ
- 乱れ
- 三点確認
- 内部リンク
- 導線
- 設計
- 刺
- まず結論
- 整え
- 押し付けない案内
- 統一
- 次の一手
- 失点
- 確定
- サブコラム
- 30秒
- 1分
- CV
- 網羅
【本文】
```html
&lt;p&gt;「国語の記述問題がなかなか安定しない」「どう書けば点数がもらえるのか分からない」──そんなお悩みをお持ちのご家庭は少なくありません。&lt;/p&gt;
&lt;p&gt;実は、記述問題で高得点を狙うために知っておいてほしいポイントは、大きく分けて&lt;strong&gt;２つ&lt;/strong&gt;だけです。&lt;/p&gt;
&lt;ul&gt;
&lt;li&gt;&lt;strong&gt;❶ 記述のほとんどは「自分の言葉で作文」ではなく、本文の引用で書ける&lt;/strong&gt;&lt;/li&gt;
&lt;li&gt;&lt;strong&gt;❷ 例外的に「言い換え」が必要になる場面は、ごく限られている&lt;/strong&gt;&lt;/li&gt;
&lt;/ul&gt;
&lt;p&gt;記述の基本（説明＝イコール内容＋理由で字数調整／心情＝背景→出来事→心情）の整理は、&lt;a href="https://dokkai-labo.tokyo/blog/17022403/"&gt;記述力とは何か（全体像はこちら）&lt;/a&gt;でまとめて確認できます。&lt;/p&gt;
&lt;p&gt;このページでは、代表・長島のインタビュー内容をもとに、国語の記述問題が得意になるための考え方と具体的な書き方のコツを、導入（問題意識）→原因→対処法→まとめの流れで整理してお伝えします。&lt;/p&gt;
&lt;h2&gt;動画で解説：「国語の記述問題が得意になる２つのポイント」&lt;/h2&gt;
&lt;p&gt;&lt;iframe title="YouTube video player" src="https://www.youtube.com/embed/fsV-BZS8np4?si=0H-kD9-TJCmLm_Gh" width="560" height="315" frameborder="0" allowfullscreen="allowfullscreen"&gt;&lt;/iframe&gt;&lt;/p&gt;
&lt;p&gt;まずは動画で全体像を押さえてから、以下の文章でポイントを復習していただくと理解が深まります。&lt;/p&gt;
&lt;h2&gt;原因：記述＝「自分の言葉で一から作文」と思い込んでいないか&lt;/h2&gt;
&lt;p&gt;最初に確認しておきたいのは、そもそも&lt;strong&gt;国語の記述問題とは何をしているのか&lt;/strong&gt;という点です。&lt;/p&gt;
&lt;blockquote&gt;&lt;p&gt;&lt;strong&gt;「国語の記述は『自分の言葉で作文する』場面がほとんどない、ということです。」&lt;/strong&gt;&lt;/p&gt;&lt;/blockquote&gt;
&lt;p&gt;多くのお子さんが、&lt;/p&gt;
&lt;ul&gt;
&lt;li&gt;記述＝自分なりの言葉にきれいに言い換えなければいけない&lt;/li&gt;
&lt;li&gt;うまい表現を一から考えないといけない&lt;/li&gt;
&lt;/ul&gt;
&lt;p&gt;と考えがちですが、これは&lt;strong&gt;大きな誤解&lt;/strong&gt;です。&lt;/p&gt;
&lt;h3&gt;物語文の「気持ち」以外は、ほぼ本文からの引用で書ける&lt;/h3&gt;
&lt;p&gt;もちろん、物語文の記述で「登場人物の気持ち」を答えさせる問題は少し事情が違います。&lt;/p&gt;
&lt;ul&gt;
&lt;li&gt;気持ちを本文にそのまま書くと、文章の味わいがなくなる&lt;/li&gt;
&lt;li&gt;そのため、気持ちの言葉そのものは明示されていないことが多い&lt;/li&gt;
&lt;/ul&gt;
&lt;p&gt;このような場合、&lt;strong&gt;気持ちの言葉そのものは自分で言語化する必要があります&lt;/strong&gt;。&lt;/p&gt;
&lt;p&gt;とはいえ、&lt;/p&gt;
&lt;ul&gt;
&lt;li&gt;その気持ちに至った&lt;strong&gt;理由・根拠&lt;/strong&gt;&lt;/li&gt;
&lt;li&gt;状況説明や行動、セリフなどの&lt;strong&gt;背景となる情報&lt;/strong&gt;&lt;/li&gt;
&lt;/ul&gt;
&lt;p&gt;は、本文中の言葉を&lt;strong&gt;そのまま引用すれば十分&lt;/strong&gt;です。説明文であればなおさら、&lt;/p&gt;
&lt;blockquote&gt;&lt;p&gt;&lt;strong&gt;「ほとんど本文の言葉を引っ張ってきて組み立てるだけ」&lt;/strong&gt;&lt;/p&gt;&lt;/blockquote&gt;
&lt;p&gt;と言ってよいほどです。&lt;/p&gt;
&lt;blockquote&gt;&lt;p&gt;✔ 記述＝本文の言葉を引用して組み合わせる&lt;br /&gt;
❌ 記述＝自分の言葉で全部書き換える&lt;/p&gt;&lt;/blockquote&gt;
&lt;p&gt;ですから、最初から無理に「うまい言い換え」を狙う必要はありません。&lt;strong&gt;基本方針は、本文から答えの材料を持ってくること&lt;/strong&gt;です。&lt;/p&gt;
&lt;h2&gt;対処①：本文から拾った要素をスッキリまとめる３つのコツ&lt;/h2&gt;
&lt;p&gt;「本文を引用して書けばいい」とは言っても、実際に書く場面では次のような悩みが出てきます。&lt;/p&gt;
&lt;ul&gt;
&lt;li&gt;必要な要素が２つ・３つあるとき、どうつなげればよいか分からない&lt;/li&gt;
&lt;li&gt;字数が足りず、どこを膨らませればよいか迷ってしまう&lt;/li&gt;
&lt;/ul&gt;
&lt;p&gt;こうしたときに役立つのが、次の&lt;strong&gt;３つのシンプルなルール&lt;/strong&gt;です。&lt;/p&gt;
&lt;h3&gt;❶ イコールの関係は「〜という〜」でつなぐ&lt;/h3&gt;
&lt;p&gt;記述を書いていると、&lt;/p&gt;
&lt;blockquote&gt;&lt;p&gt;A と B が同じ内容（＝イコールの関係）&lt;/p&gt;&lt;/blockquote&gt;
&lt;p&gt;という場面がよく出てきます。このときは、&lt;/p&gt;
&lt;blockquote&gt;&lt;p&gt;&lt;strong&gt;A という B&lt;/strong&gt;&lt;/p&gt;&lt;/blockquote&gt;
&lt;p&gt;という形でつなげてしまえば OK です。&lt;/p&gt;
&lt;ul&gt;
&lt;li&gt;例：&lt;br /&gt;
「A（出来事）という B（気持ち）」&lt;br /&gt;
「A（理由）という B（考え）」&lt;/li&gt;
&lt;/ul&gt;
&lt;p&gt;この「A という B」という型を知っておくだけでも、&lt;strong&gt;要素同士を自然につなげやすく&lt;/strong&gt;なります。&lt;/p&gt;
&lt;h3&gt;❷ 理由を加えるときは「〜から／〜ので／〜ため」を使う&lt;/h3&gt;
&lt;p&gt;字数を増やしたいとき、または「理由も書きなさい」と指定されているときは、&lt;/p&gt;
&lt;blockquote&gt;&lt;p&gt;&lt;strong&gt;〜から／〜ので／〜ため&lt;/strong&gt;&lt;/p&gt;&lt;/blockquote&gt;
&lt;p&gt;といった理由を表す言葉で、本文から拾ってきた要素同士をつなぎます。&lt;/p&gt;
&lt;blockquote&gt;&lt;p&gt;✔ イコールの関係 →「〜という〜」&lt;br /&gt;
✔ 理由を足す →「〜から／〜ので／〜ため」&lt;/p&gt;&lt;/blockquote&gt;
&lt;p&gt;この２つを押さえるだけで、&lt;strong&gt;バラバラだった情報が一気に整理された１文になりやすくなります&lt;/strong&gt;。&lt;/p&gt;
&lt;h3&gt;❸ メインとなる答えは必ず「最後」に置く&lt;/h3&gt;
&lt;blockquote&gt;&lt;p&gt;&lt;strong&gt;「メインとなる答えは最後に置く。」&lt;/strong&gt;&lt;/p&gt;&lt;/blockquote&gt;
&lt;p&gt;記述で問われているのが「気持ち」なら最後に書くべきは&lt;strong&gt;気持ち&lt;/strong&gt;ですし、&lt;br /&gt;
傍線部の内容を問われているなら最後に来るべきなのは&lt;strong&gt;傍線部の言い換え&lt;/strong&gt;です。&lt;/p&gt;
&lt;p&gt;書き方のイメージとしては、メインの答えの前に&lt;/p&gt;
&lt;ul&gt;
&lt;li&gt;イコールの内容（A という B の A の部分）&lt;/li&gt;
&lt;li&gt;理由の情報（〜から／〜ので／〜ため でつなぐ部分）&lt;/li&gt;
&lt;/ul&gt;
&lt;p&gt;を&lt;strong&gt;前から足していく&lt;/strong&gt;感覚です。&lt;/p&gt;
&lt;p&gt;この「最後に何を持ってくるか」を意識するだけでも、&lt;strong&gt;採点者にとって読みやすく、ポイントのぶれない記述&lt;/strong&gt;になっていきます。&lt;/p&gt;
&lt;div style="border: 2px solid #2196F3; background-color: #e3f2fd; padding: 10px; display: flex; align-items: center; justify-content: center;"&gt;
&lt;p&gt;&lt;img decoding="async" style="max-width: 100px; height: auto; margin-right: 10px;" src="https://dokkai-labo.tokyo/wp-content/uploads/2016/12/tate.png" alt="読解ラボのロゴ" /&gt;&lt;/p&gt;
&lt;div&gt;
&lt;p style="margin: 5px 0; color: #2196f3;"&gt;読解ラボ東京の『完全１対１の個別指導』：点数の安定は解き方の習得から始まります！&lt;/p&gt;
&lt;p&gt;&lt;a style="background-color: #2196f3; color: white; padding: 5px 10px; text-align: center; text-decoration: none; display: inline-block; font-size: 14px;" href="https://dokkai-labo.tokyo/lesson/1-1elem/"&gt;詳細を見る&lt;/a&gt;&lt;/p&gt;
&lt;/div&gt;
&lt;/div&gt;
&lt;h2&gt;対処②：最難関レベルで必要になる「言い換え」のテクニック&lt;/h2&gt;
&lt;p&gt;ここまでの内容をまとめると、１つ目のポイントは&lt;/p&gt;
&lt;ul&gt;
&lt;li&gt;&lt;strong&gt;自分で作文しようとせず、本文から要素を拾って組み立てる&lt;/strong&gt;&lt;/li&gt;
&lt;/ul&gt;
&lt;p&gt;ということでした。&lt;/p&gt;
&lt;p&gt;二つ目のポイントは、これと一見矛盾するようですが、&lt;/p&gt;
&lt;blockquote&gt;&lt;p&gt;&lt;strong&gt;「例外的に“言い換え”が必要になるケースがある」&lt;/strong&gt;&lt;/p&gt;&lt;/blockquote&gt;
&lt;p&gt;という点です。&lt;/p&gt;
&lt;p&gt;ただし、ここは&lt;strong&gt;本当に例外&lt;/strong&gt;です。代表・長島は、&lt;/p&gt;
&lt;blockquote&gt;&lt;p&gt;「国語が苦手なお子さんは、ここから先は知らなくても構いません。」&lt;/p&gt;&lt;/blockquote&gt;
&lt;p&gt;とまで言っています。&lt;/p&gt;
&lt;h3&gt;言い換えが必要になるのは「20要素に1つ」程度&lt;/h3&gt;
&lt;p&gt;本文を言い換えなければならないケースは確かに存在しますが、&lt;/p&gt;
&lt;blockquote&gt;&lt;p&gt;&lt;strong&gt;体感では20要素に1つ程度&lt;/strong&gt;&lt;/p&gt;&lt;/blockquote&gt;
&lt;p&gt;であり、それができなくても&lt;strong&gt;合否にはほとんど影響しないレベル&lt;/strong&gt;です。&lt;/p&gt;
&lt;p&gt;とはいえ、&lt;/p&gt;
&lt;ul&gt;
&lt;li&gt;&lt;strong&gt;最難関校を目指す&lt;/strong&gt;&lt;/li&gt;
&lt;li&gt;&lt;strong&gt;国語を武器科目にしたい&lt;/strong&gt;&lt;/li&gt;
&lt;/ul&gt;
&lt;p&gt;という生徒には、この「言い換え」の力も求められます。&lt;/p&gt;
&lt;h3&gt;本文をそのまま使ってはいけないケースは２つだけ&lt;/h3&gt;
&lt;p&gt;代表・長島が挙げる「本文をそのまま解答に使えないケース」は、次の２パターンだけです。&lt;/p&gt;
&lt;h3&gt;① 比喩表現をそのまま書いてはいけないとき&lt;/h3&gt;
&lt;p&gt;比喩表現は、あいまいさを含んだ表現です。そのため、&lt;/p&gt;
&lt;ul&gt;
&lt;li&gt;比喩をそのまま解答に引用すると意味がぼやける&lt;/li&gt;
&lt;li&gt;採点者にとって「何を言いたいのか」が分かりにくくなる&lt;/li&gt;
&lt;/ul&gt;
&lt;p&gt;このような場合、比喩を&lt;/p&gt;
&lt;blockquote&gt;&lt;p&gt;&lt;strong&gt;一般的な表現に直して答える必要があります。&lt;/strong&gt;&lt;/p&gt;&lt;/blockquote&gt;
&lt;p&gt;たとえば、&lt;/p&gt;
&lt;ul&gt;
&lt;li&gt;「心が暗くなった」という比喩 → 「不安な気持ちになった」「落ち込んだ」など&lt;/li&gt;
&lt;li&gt;「胸がすっとした」という比喩 → 「安心した」「気持ちが楽になった」など&lt;/li&gt;
&lt;/ul&gt;
&lt;p&gt;というように、&lt;strong&gt;だれが読んでも意味がわかる言葉に言い換えて書く&lt;/strong&gt;ことが大切です。&lt;/p&gt;
&lt;h3&gt;② 具体的すぎる内容（＝抽象化が必要なとき）&lt;/h3&gt;
&lt;p&gt;もう一つのパターンは、本文に書かれている内容が&lt;strong&gt;具体的すぎる&lt;/strong&gt;場合です。このようなとき、そのまま書くと採点で「ツッコミ」が入りやすくなります。&lt;/p&gt;
&lt;blockquote&gt;&lt;p&gt;◎ 例文&lt;br /&gt;
「カレーそばを食べた。ご飯と漬物を食べた。」&lt;/p&gt;&lt;/blockquote&gt;
&lt;p&gt;この体験を「どのような食事をしたか説明しなさい」という記述問題で、&lt;/p&gt;
&lt;blockquote&gt;&lt;p&gt;❌「カレーそばを食べた」とだけ書く&lt;br /&gt;
→「じゃあ卵かけご飯は違うの？」と突っ込まれる可能性あり&lt;/p&gt;&lt;/blockquote&gt;
&lt;p&gt;このような場合、具体的なメニュー名をそのまま書くのではなく、&lt;/p&gt;
&lt;blockquote&gt;&lt;p&gt;✅「普通の食事」&lt;br /&gt;
✅「質素な食事」&lt;/p&gt;&lt;/blockquote&gt;
&lt;p&gt;といった形で、&lt;strong&gt;いくつかの具体例をまとめてくくれる抽象的な表現&lt;/strong&gt;に変える必要があります。&lt;/p&gt;
&lt;blockquote&gt;&lt;p&gt;✔ 比喩 → 一般的な表現へ言い換える&lt;br /&gt;
✔ 具体例 → 抽象化してまとめて表現する&lt;/p&gt;&lt;/blockquote&gt;
&lt;h3&gt;「知らなくてもいい」けれど、誤った理解になる前に伝えておきたいこと&lt;/h3&gt;
&lt;p&gt;代表・長島は、正直なところ、&lt;/p&gt;
&lt;blockquote&gt;&lt;p&gt;&lt;strong&gt;「国語が苦手な生徒は、この考えを知らなくていい」と思っています。&lt;/strong&gt;&lt;/p&gt;&lt;/blockquote&gt;
&lt;p&gt;なぜなら、&lt;/p&gt;
&lt;blockquote&gt;&lt;p&gt;&lt;strong&gt;「ほとんどの記述は『本文を引用すれば解ける』からです。」&lt;/strong&gt;&lt;/p&gt;&lt;/blockquote&gt;
&lt;p&gt;比喩や抽象化の考え方を知ると、逆に&lt;/p&gt;
&lt;ul&gt;
&lt;li&gt;&lt;em&gt;直さなくてよい部分まで、無理に言い換えようとしてしまう&lt;/em&gt;&lt;/li&gt;
&lt;/ul&gt;
&lt;p&gt;といったリスクもあります。&lt;/p&gt;
&lt;p&gt;それでもあえて説明しているのは、現実的には&lt;/p&gt;
&lt;ul&gt;
&lt;li&gt;塾や他の先生から必ず「比喩の言い換え」「具体から抽象へ」と教わる&lt;/li&gt;
&lt;/ul&gt;
&lt;p&gt;からです。その際に、&lt;/p&gt;
&lt;blockquote&gt;&lt;p&gt;&lt;strong&gt;誤った理解にならないよう、最初に正しい形で知っておいてほしい&lt;/strong&gt;&lt;/p&gt;&lt;/blockquote&gt;
&lt;p&gt;という意図で、この「例外ルール」をお伝えしているのが本音です。&lt;/p&gt;
&lt;div style="border: 2px solid #2196F3; background-color: #e3f2fd; padding: 10px; display: flex; align-items: center; justify-content: center;"&gt;
&lt;p&gt;&lt;img decoding="async" style="max-width: 100px; height: auto; margin-right: 10px;" src="https://dokkai-labo.tokyo/wp-content/uploads/2016/12/tate.png" alt="読解ラボのロゴ" /&gt;&lt;/p&gt;
&lt;div&gt;
&lt;p style="margin: 5px 0; color: #2196f3;"&gt;読解ラボ東京の『オンライン個別指導』：オンライン指導なら通塾時間は０分！&lt;/p&gt;
&lt;p&gt;&lt;a style="background-color: #2196f3; color: white; padding: 5px 10px; text-align: center; text-decoration: none; display: inline-block; font-size: 14px;" href="https://dokkai-labo.tokyo/kobetsuonline01/"&gt;詳細を見る&lt;/a&gt;&lt;/p&gt;
&lt;/div&gt;
&lt;/div&gt;
&lt;h2&gt;まとめ：記述問題が得意になるために押さえておきたい２つの軸&lt;/h2&gt;
&lt;p&gt;最後に、今回の内容をコンパクトに整理します。&lt;/p&gt;
&lt;h3&gt;１．基本方針：本文を引用して組み立てる&lt;/h3&gt;
&lt;ul&gt;
&lt;li&gt;&lt;strong&gt;国語の記述は「自分の言葉で一から作文」が目的ではない。&lt;/strong&gt;&lt;/li&gt;
&lt;li&gt;物語文の「気持ちの言葉」以外は、&lt;strong&gt;本文の言葉を引用して十分に書ける&lt;/strong&gt;。&lt;/li&gt;
&lt;li&gt;説明文の記述は、ほとんどが&lt;strong&gt;本文からの引用＋つなぎ言葉&lt;/strong&gt;で構成される。&lt;/li&gt;
&lt;li&gt;迷ったときは、&lt;strong&gt;「本文から答えの材料を持ってくる」ことを最優先&lt;/strong&gt;に考える。&lt;/li&gt;
&lt;/ul&gt;
&lt;h3&gt;２．具体的な書き方のコツ&lt;/h3&gt;
&lt;ul&gt;
&lt;li&gt;イコールの関係は&lt;strong&gt;「A という B」&lt;/strong&gt;でつなぐ。&lt;/li&gt;
&lt;li&gt;理由を加えるときは&lt;strong&gt;「〜から／〜ので／〜ため」&lt;/strong&gt;を使う。&lt;/li&gt;
&lt;li&gt;メインの答え（気持ち・言い換えなど）は&lt;strong&gt;必ず最後に置く。&lt;/strong&gt;&lt;/li&gt;
&lt;/ul&gt;
&lt;h3&gt;３．例外的に「言い換え」が必要になるケース&lt;/h3&gt;
&lt;ul&gt;
&lt;li&gt;&lt;strong&gt;比喩表現&lt;/strong&gt;は、そのままではあいまいなので、&lt;strong&gt;一般的な表現へ言い換える&lt;/strong&gt;。&lt;/li&gt;
&lt;li&gt;&lt;strong&gt;具体的すぎる内容&lt;/strong&gt;は、いくつかの事例をまとめて、&lt;strong&gt;抽象的な表現にまとめる&lt;/strong&gt;。&lt;/li&gt;
&lt;li&gt;とはいえ、これらは&lt;strong&gt;20要素に1つ程度の例外&lt;/strong&gt;であり、合否への影響は小さい。&lt;/li&gt;
&lt;li&gt;まずは&lt;strong&gt;本文の引用を徹底すること&lt;/strong&gt;が、記述力アップへの近道。&lt;/li&gt;
&lt;/ul&gt;
&lt;p&gt;記述問題は、「センス」や「作文力」ではなく、&lt;strong&gt;本文の読み取りと、シンプルなルールに沿った組み立て&lt;/strong&gt;で十分に戦える分野です。基本方針と例外ルールを整理して押さえることで、記述への苦手意識を少しずつ手放していきましょう。&lt;/p&gt;
&lt;p&gt;&lt;!-- [ /.socialSet ] --&gt;&lt;/p&gt;
&lt;div class="alert alert-primary p-3 mt-4" role="alert"&gt;
&lt;p class="mb-2"&gt;&lt;strong&gt;記述を自己流で続けると、減点が固定化して合計点に跳ね返る&lt;/strong&gt;&lt;/p&gt;
&lt;p class="mb-1"&gt;本文の引用ではなく作文で埋める癖を放置すると、部分点を取り切れない減点が固定化し、合計点に跳ね返って点数が伸びないまま本番に近づきます。&lt;/p&gt;
&lt;p class="mb-3"&gt;損が起きる原因は、採点基準のズレです。&lt;/p&gt;
&lt;div class="d-grid gap-2"&gt;&lt;a class="btn btn-primary btn-lg" href="https://dokkai-labo.tokyo/kobetsuonline01/"&gt;本文引用で点を取り切る記述に変える（オンライン1対1）&lt;/a&gt;&lt;br /&gt;
&lt;a class="btn btn-outline-primary btn-lg" href="https://dokkai-labo.tokyo/ct/strategy/"&gt;採点に合う直し方の基準を確認する（指導指針）&lt;/a&gt;&lt;/div&gt;
&lt;hr class="my-3" /&gt;
&lt;div class="d-flex flex-column gap-1"&gt;&lt;a href="https://dokkai-labo.tokyo/blog/17022403/"&gt;記述力の全体像（説明と心情）&lt;/a&gt;&lt;br /&gt;
&lt;a href="https://dokkai-labo.tokyo/lesson/1-1elem/"&gt;完全1対1個別指導（中学受験）&lt;/a&gt;&lt;br /&gt;
&lt;a href="https://dokkai-labo.tokyo/vacant_sum/"&gt;直近4週間の空きコマ状況&lt;/a&gt;&lt;br /&gt;
&lt;a href="https://dokkai-labo.tokyo/contact/"&gt;お問い合わせ&lt;/a&gt;&lt;br /&gt;
&lt;a href="https://dokkai-labo.tokyo/"&gt;トップページ&lt;/a&gt;&lt;/div&gt;
&lt;/div&gt;
```
</t>
  </si>
  <si>
    <t xml:space="preserve">以下のページは「スニペット整合性」（本文と title/meta/H1/冒頭文）が弱い可能性があります。
まず【本文】を確認し、想定読者・悩み・解決範囲を把握してください。
そのうえで、GSCの主要クエリ（表示回数上位）を根拠に、
「検索意図に対して、タイトル/メタ/H1/冒頭120字がズレている点」を特定し、
ズレを解消するための修正案（タイトル/メタ/H1/冒頭）を提示してください。
※本文の“大改修”は前提にしません（必要なら追記ブロックは最大1つまで）。
【URL】https://dokkai-labo.tokyo/blog/hensachi/
【ページ分類】MC
【ページ分類の略語（このプロンプト内の定義）】
TP = トップページ（ホーム/サイトの入口）
SP = サービスページ（講座・コース・申込導線）
MC = メインコラム（コラム/解説/勉強法など集客記事）
SC = サブコラム（MCやSPを補強するための補助コラム※サイト定義に合わせて判断）
NW = ニュース/お知らせ（運用上は改善対象外として除外）
ST = 企業情報等のSEO対策を行わないこ固定ページ（運用上は改善対象外として除外）
- / 空欄 / 未分類 = 未分類（このスクリプトでは改善対象外として除外）
※未分類（空欄 / "-" / "未分類"）は作業対象に含めません。
【現状（スニペット要素）】
- タイトル：国語の偏差値を上げる方法｜語彙・読解・解き方｜中学受験
- メタ：国語の偏差値を上げる方法を具体解説。語彙の増やし方、主語述語・指示語・接続語の読み方、時間配分、記述で点を積む考え方まで中学受験向けにまとめています。
- H1：中学受験 国語の偏差値を上げる方法｜語彙・文法・テスト本番の具体策
- 冒頭120字：「国語は他の教科に比べて成績が上がりにくい」「どう勉強すれば偏差値が上がるのか分からない」――そんなお悩みをお持ちのご家庭は少なくありません。 しかし、国語は 正しい方法で学習に取り組めば、確実に偏差値を上げることができる科目 です。 ここ
【GSC主要クエリ（表示回数上位50件）】
- 国語偏差値上げ方｜表示26｜CTR 0.00%｜順位4.3
- 国語 勉強法｜表示21｜CTR 0.00%｜順位1.0
- 国語の偏差値を上げる方法｜表示21｜CTR 0.00%｜順位2.2
- 国語勉強法｜表示14｜CTR 0.00%｜順位1.0
- 国語の偏差値を上げる方法 中学受験｜表示13｜CTR 0.00%｜順位1.3
- 国語の勉強法｜表示10｜CTR 0.00%｜順位1.0
- 国語が得意な理由｜表示7｜CTR 0.00%｜順位1.0
- 中学 国語｜表示2｜CTR 0.00%｜順位1.0
- 国語 中学｜表示2｜CTR 0.00%｜順位1.0
- 国語 勉強の仕方｜表示2｜CTR 0.00%｜順位1.0
- 国語 勉強方法｜表示2｜CTR 0.00%｜順位1.0
- 国語 点数 上げる 方法 高校受験｜表示2｜CTR 0.00%｜順位5.0
- 中3国語｜表示1｜CTR 0.00%｜順位1.0
- 中学受験 語彙｜表示1｜CTR 0.00%｜順位1.0
- 中学受験は？｜表示1｜CTR 0.00%｜順位1.0
- 中学生 国語｜表示1｜CTR 0.00%｜順位1.0
- 中学生 国語 勉強法｜表示1｜CTR 0.00%｜順位1.0
- 国語 偏差値 上げ方｜表示1｜CTR 0.00%｜順位1.0
- 国語 点数上げる方法 高校受験｜表示1｜CTR 0.00%｜順位3.0
- 国語 読解 コツ｜表示1｜CTR 0.00%｜順位1.0
- 国語中1｜表示1｜CTR 0.00%｜順位1.0
- 国語勉強仕方｜表示1｜CTR 0.00%｜順位4.0
- 国語勉強方｜表示1｜CTR 0.00%｜順位1.0
【参考：代表語（自動抽出）】国語偏差値上げ方
【出力（必ずこの順）】
1) 本文の要約（想定読者・悩み・解決）
2) 検索意図の整理（主要クエリから2〜3パターン）
3) 不一致の指摘（タイトル/メタ/H1/冒頭のどこがズレているか）
4) 修正方針（“どの意図に寄せるか”を1つに決める）
5) 修正案（すべてコードブロック）
   - タイトル案3つ（全角35字前後＋56字以上の網羅型を1つ）
   - メタ案3つ（全角90字前後）
   - H1案2つ
   - 冒頭120字（2案：&lt;p&gt;で開始）
【禁則ワード（シート連動）】
以下の【禁則ワード】は、タイトル/メタ/導入文/見出し/本文のいずれにも原則使用しないでください。
言い換えが必要な場合は、自然な日本語に置換してください。
【禁則ワード】
- 崩れ
- 型
- 迷い
- 保留
- 固定
- 手順
- 立て直
- 最短
- 結論だけ
- 乱れ
- 三点確認
- 内部リンク
- 導線
- 設計
- 刺
- まず結論
- 整え
- 押し付けない案内
- 統一
- 次の一手
- 失点
- 確定
- サブコラム
- 30秒
- 1分
- CV
- 網羅
【本文】
```html
&lt;p&gt;「国語は他の教科に比べて成績が上がりにくい」「どう勉強すれば偏差値が上がるのか分からない」――そんなお悩みをお持ちのご家庭は少なくありません。&lt;br /&gt;
しかし、国語は&lt;strong&gt;正しい方法で学習に取り組めば、確実に偏差値を上げることができる科目&lt;/strong&gt;です。&lt;br /&gt;
ここでは、中学受験における&lt;strong&gt;国語の偏差値をアップさせる具体的な勉強法とテストでの実践ポイント&lt;/strong&gt;を整理してご紹介します。&lt;br /&gt;
「そもそも国語が苦手で、何から立て直すべきか」という原因整理から確認したい場合は、&lt;a href="https://dokkai-labo.tokyo/blog/gakusyuuhou/"&gt;原因と克服ステップの全体像はこちら&lt;/a&gt;もあわせてご覧ください。&lt;/p&gt;
&lt;h2&gt;中学受験における国語の偏差値をアップさせる方法&lt;/h2&gt;
&lt;p&gt;国語は「センス」や「読書量」だけで決まる科目ではありません。&lt;br /&gt;
・語彙力（ことばの力）&lt;br /&gt;
・文法・論理（読解の土台）&lt;br /&gt;
・テスト本番での解き方・時間の使い方&lt;br /&gt;
といった要素を&lt;strong&gt;一つずつ積み上げていくことで、偏差値は着実に上がります&lt;/strong&gt;。&lt;/p&gt;
&lt;h2&gt;国語力の土台をつくる：語彙力と文法&lt;/h2&gt;
&lt;h3&gt;語彙力を向上させる&lt;/h3&gt;
&lt;p&gt;そもそも、分からない漢字や言葉が出てきたときに、&lt;strong&gt;そのまま放置していませんか？&lt;/strong&gt;&lt;br /&gt;
文章を読んだとき、漢字や言葉の意味が分かっていれば、内容理解で苦しむことはほとんどありません。&lt;/p&gt;
&lt;ul&gt;
&lt;li&gt;分からない漢字・言葉がある → 前後から「なんとなく」推測して終わらせてしまう&lt;/li&gt;
&lt;li&gt;あいまいなまま放置 → 読解の精度が上がらない・記述や選択肢で迷う原因になる&lt;/li&gt;
&lt;/ul&gt;
&lt;p&gt;中学受験本番では、「なんとなく推測している暇」はありません。&lt;br /&gt;
&lt;strong&gt;文章の内容をきちんと理解するためにも、分からない言葉や読めない漢字は必ずつぶしておく&lt;/strong&gt;ようにしましょう。&lt;/p&gt;
&lt;h3&gt;語彙力を上げるコツ&lt;/h3&gt;
&lt;p&gt;語彙力は、残念ながら&lt;strong&gt;一気に増えるものではありません&lt;/strong&gt;。地道な積み重ねが必要です。&lt;/p&gt;
&lt;ul&gt;
&lt;li&gt;単語帳やノートを作り、つまずいた語・あいまいな語をストックする&lt;/li&gt;
&lt;li&gt;ただひたすら書くのではなく、&lt;strong&gt;「パッと見て声に出して意味を言える」&lt;/strong&gt;状態を目指す&lt;/li&gt;
&lt;li&gt;&lt;strong&gt;通学時間やスキマ時間&lt;/strong&gt;を活用し、短時間で繰り返しチェックする&lt;/li&gt;
&lt;/ul&gt;
&lt;p&gt;このように、&lt;strong&gt;短時間×高頻度でインプットを繰り返す&lt;/strong&gt;ことで、効率よく語彙力を伸ばすことができます。&lt;/p&gt;
&lt;h3&gt;文法をマスターして読解力を高める&lt;/h3&gt;
&lt;p&gt;中学入試で国語の偏差値を上げるには、語彙力に加えて、&lt;span style="color: #0000ff;"&gt;読解力を向上させる&lt;/span&gt;ことが不可欠です。&lt;br /&gt;
もちろん、たくさんの文章に触れることは大切ですが、&lt;strong&gt;それだけでは読解力の向上にはつながりません&lt;/strong&gt;。&lt;/p&gt;
&lt;p&gt;特に意識したいのは、次の３点です。&lt;/p&gt;
&lt;ul&gt;
&lt;li&gt;&lt;span style="color: #ff0000;"&gt;主語・述語の関係&lt;/span&gt;を正しくつかむ&lt;/li&gt;
&lt;li&gt;&lt;span style="color: #ff0000;"&gt;指示語（これ・それ・あれ・どれ等）が何を指しているか&lt;/span&gt;をはっきりさせる&lt;/li&gt;
&lt;li&gt;&lt;span style="color: #ff0000;"&gt;接続語（しかし・だから・ところが等）&lt;/span&gt;で文と文の関係を意識する&lt;/li&gt;
&lt;/ul&gt;
&lt;p&gt;これらを意識して読むことで、&lt;strong&gt;難しい文章であっても「筋道を追って答えを導く」ことができるようになります&lt;/strong&gt;。&lt;br /&gt;
日々の演習から、主語述語・指示語・接続語を意識して文章を読むクセをつけていきましょう。&lt;/p&gt;
&lt;h2&gt;入試本番で得点力を上げる解き方のポイント&lt;/h2&gt;
&lt;h3&gt;選択問題を「取りきる」力をつける&lt;/h3&gt;
&lt;p&gt;&lt;strong&gt;特に選択問題が多く出題される難関校&lt;/strong&gt;では、&lt;/p&gt;
&lt;ul&gt;
&lt;li&gt;一見どれも正しそうに見える「紛らわしい選択肢」が多い&lt;/li&gt;
&lt;li&gt;&lt;strong&gt;消去法だけでは解けない問題&lt;/strong&gt;が多数出題される&lt;/li&gt;
&lt;/ul&gt;
&lt;p&gt;なんとなくで選ぶのではなく、&lt;/p&gt;
&lt;p&gt;&lt;span style="color: #ff0000;"&gt;「なぜその選択肢を選んだのか」を、根拠まで言える状態&lt;/span&gt;&lt;/p&gt;
&lt;p&gt;を目指しましょう。&lt;br /&gt;
本文のどの部分が根拠なのか、&lt;strong&gt;線を引きながら解く・あとで説明できるようにする&lt;/strong&gt;と、偏差値アップに直結します。&lt;/p&gt;
&lt;h3&gt;自分が問題を解くスピードを理解する&lt;/h3&gt;
&lt;p&gt;国語では、&lt;/p&gt;
&lt;ul&gt;
&lt;li&gt;&lt;strong&gt;長文を読むのに時間がかかり、見直しができない&lt;/strong&gt;&lt;/li&gt;
&lt;li&gt;そもそも&lt;strong&gt;最後の問題まで解き終わらない&lt;/strong&gt;&lt;/li&gt;
&lt;/ul&gt;
&lt;p&gt;といった事態が起こりがちです。&lt;/p&gt;
&lt;p&gt;家庭学習や過去問演習では、必ず&lt;strong&gt;時間を計りながら解く&lt;/strong&gt;ようにしましょう。&lt;/p&gt;
&lt;ul&gt;
&lt;li&gt;時間を意識せずゆっくり解いた場合の正答率&lt;/li&gt;
&lt;li&gt;本番と同じ制限時間を意識して解いた場合の正答率&lt;/li&gt;
&lt;/ul&gt;
&lt;p&gt;この２つを比べることで、&lt;strong&gt;「時間内でどれだけ得点できるか」&lt;/strong&gt;という現実が見えてきます。&lt;br /&gt;
目標は、&lt;strong&gt;制限時間内に解き切り、見直しまで終えられるスピードに慣れていくこと&lt;/strong&gt;です。&lt;/p&gt;
&lt;h3&gt;ケアレスミスをなくす&lt;/h3&gt;
&lt;p&gt;国語では、内容理解ができていても、次のような&lt;strong&gt;もったいない失点&lt;/strong&gt;が起きがちです。&lt;/p&gt;
&lt;ul&gt;
&lt;li&gt;漢字の書き間違い・とめ・はね・はらいの不備&lt;/li&gt;
&lt;li&gt;記述の文末が、設問で指定された形になっていない&lt;/li&gt;
&lt;li&gt;抜き出し問題で、一文字多い・一文字足りない&lt;/li&gt;
&lt;/ul&gt;
&lt;p&gt;特に、集中力が切れていたり、いつもと違う環境で問題を解いたりすると、ケアレスミスは増えます。&lt;br /&gt;
&lt;span style="color: #0000ff;"&gt;ケアレスミスをなくすためには、「日々の学習の中で意識する」ことが不可欠&lt;/span&gt;です。&lt;/p&gt;
&lt;ul&gt;
&lt;li&gt;解き終わったら、&lt;strong&gt;設問条件（〜こと。／〜から。）と字数・抜き出し範囲を必ず確認&lt;/strong&gt;する&lt;/li&gt;
&lt;li&gt;ミスをしたら、ノートに&lt;strong&gt;「ミスの種類」を具体的にメモ&lt;/strong&gt;し、繰り返さないようにする&lt;/li&gt;
&lt;/ul&gt;
&lt;p&gt;こうした習慣が、入試本番での「もったいない失点」を確実に減らしてくれます。&lt;/p&gt;
&lt;h3&gt;記述はとにかく空欄をつくらない&lt;/h3&gt;
&lt;p&gt;中学受験における記述問題で&lt;strong&gt;満点を取ることは非常に難しい&lt;/strong&gt;のが現実です。&lt;br /&gt;
しかし、その一方で&lt;strong&gt;記述には部分点が存在&lt;/strong&gt;します。&lt;/p&gt;
&lt;ul&gt;
&lt;li&gt;字数制限に達していなくても、内容の一部が合っていれば点がもらえる&lt;/li&gt;
&lt;li&gt;日本語表現が多少不自然でも、核心部分が書けていれば加点されることがある&lt;/li&gt;
&lt;/ul&gt;
&lt;p&gt;だからこそ、&lt;/p&gt;
&lt;p&gt;&lt;span style="color: #ff0000;"&gt;「とりあえず書く」ことを徹底し、空欄を作らない&lt;/span&gt;ことが重要です。&lt;/p&gt;
&lt;p&gt;問題を解いたあとには、&lt;/p&gt;
&lt;ul&gt;
&lt;li&gt;解説を読み、&lt;strong&gt;どこまで合っていたのか・どこでズレていたのか&lt;/strong&gt;を確認する&lt;/li&gt;
&lt;li&gt;先生に質問し、&lt;strong&gt;なぜ答えまで辿り着けなかったのか&lt;/strong&gt;を言語化する&lt;/li&gt;
&lt;/ul&gt;
&lt;p&gt;といった振り返りを行いましょう。&lt;/p&gt;
&lt;p&gt;中学受験では、&lt;strong&gt;1点・2点が合否を分ける&lt;/strong&gt;ことも珍しくありません。&lt;br /&gt;
まずは&lt;strong&gt;空欄をつくらない訓練&lt;/strong&gt;を積み、そのうえで&lt;strong&gt;解答の精度を徐々に上げていく&lt;/strong&gt;というステップアップが大切です。&lt;/p&gt;
&lt;h2&gt;まとめ：日々の積み重ねで国語の偏差値をアップさせよう&lt;/h2&gt;
&lt;ul&gt;
&lt;li&gt;国語は&lt;strong&gt;「正しい方法」で学べば、確実に偏差値を上げられる科目&lt;/strong&gt;である。&lt;/li&gt;
&lt;li&gt;語彙力は、分からない漢字や言葉を放置せず、&lt;strong&gt;単語帳やスキマ時間の活用でコツコツ増やす&lt;/strong&gt;。&lt;/li&gt;
&lt;li&gt;読解力を高めるには、&lt;strong&gt;主語述語・指示語・接続語&lt;/strong&gt;を意識して読む文法的な視点が不可欠。&lt;/li&gt;
&lt;li&gt;選択問題では、&lt;strong&gt;「なぜその選択肢なのか」を根拠付きで説明できる&lt;/strong&gt;ところまで仕上げる。&lt;/li&gt;
&lt;li&gt;自分の解くスピードを把握し、&lt;strong&gt;時間内に解き切り、見直しまで終えられるペース&lt;/strong&gt;を身につける。&lt;/li&gt;
&lt;li&gt;ケアレスミスをなくすために、&lt;strong&gt;日々の学習から設問条件・字数・表記を確認する習慣&lt;/strong&gt;をつける。&lt;/li&gt;
&lt;li&gt;記述問題は、まず&lt;strong&gt;空欄をつくらない&lt;/strong&gt;ことを最優先し、部分点を積み上げていく。&lt;/li&gt;
&lt;/ul&gt;
&lt;p&gt;中学受験の国語の偏差値アップに「近道」はありませんが、&lt;br /&gt;
ここで挙げたポイントを意識して&lt;strong&gt;日々の積み重ねを続ければ、着実に得点力は向上していきます&lt;/strong&gt;。&lt;br /&gt;
今日からできる小さな一歩を大切にしながら、志望校合格に向けて国語の力を育てていきましょう。&lt;/p&gt;
&lt;p&gt;&lt;!-- [ /.socialSet ] --&gt;&lt;/p&gt;
```
</t>
  </si>
  <si>
    <t xml:space="preserve">以下のページは「スニペット整合性」（本文と title/meta/H1/冒頭文）が弱い可能性があります。
まず【本文】を確認し、想定読者・悩み・解決範囲を把握してください。
そのうえで、GSCの主要クエリ（表示回数上位）を根拠に、
「検索意図に対して、タイトル/メタ/H1/冒頭120字がズレている点」を特定し、
ズレを解消するための修正案（タイトル/メタ/H1/冒頭）を提示してください。
※本文の“大改修”は前提にしません（必要なら追記ブロックは最大1つまで）。
【URL】https://rika-quest.com/column/reflectionandrefraction/
【ページ分類】MC
【ページ分類の略語（このプロンプト内の定義）】
TP = トップページ（ホーム/サイトの入口）
SP = サービスページ（講座・コース・申込導線）
MC = メインコラム（コラム/解説/勉強法など集客記事）
SC = サブコラム（MCやSPを補強するための補助コラム※サイト定義に合わせて判断）
NW = ニュース/お知らせ（運用上は改善対象外として除外）
ST = 企業情報等のSEO対策を行わないこ固定ページ（運用上は改善対象外として除外）
- / 空欄 / 未分類 = 未分類（このスクリプトでは改善対象外として除外）
※未分類（空欄 / "-" / "未分類"）は作業対象に含めません。
【現状（スニペット要素）】
- タイトル：水中から空気中に向かう光の進み方｜屈折は空気側へ｜中学理科
- メタ：水中から空気中に向かう光の進み方を、空気中は速い・水中は遅いのイメージで理解。空気→水／水→空気の曲がる向き、反射・屈折をまとめ表とクイズで定着。
- H1：【理科のコツ】光の反射と屈折【動画解説】
- 冒頭120字：中学理科／光の性質 テーマ：光の反射と屈折 光の反射と屈折──「速さの違い」で曲がる理由をイメージで理解しよう 「光はどっちに曲がるんだっけ？」「水中から空気中に出るときは？」── 公式暗記だけでなく、 スピードの違い というイメージで理解
【GSC主要クエリ（表示回数上位50件）】
- 水中から空気中に向かう光の進み方｜表示54｜CTR 0.00%｜順位1.9
- 屈折と反射の違い｜表示46｜CTR 0.00%｜順位10.4
- 光が空気中から水中に進むとき｜表示45｜CTR 0.00%｜順位4.1
- 空気と水の間での光の進み方｜表示30｜CTR 0.00%｜順位1.0
- 水から空気へ光が進むとき｜表示25｜CTR 0.00%｜順位1.0
- 反射 屈折 違い｜表示24｜CTR 0.00%｜順位8.5
- 屈折 反射 違い｜表示23｜CTR 0.00%｜順位8.9
- 光の屈折 水 から空気｜表示22｜CTR 0.00%｜順位3.0
- 反射 種類｜表示21｜CTR 0.00%｜順位1.0
- 水中から空気 屈折｜表示20｜CTR 0.00%｜順位5.8
- 空気から水 屈折｜表示19｜CTR 0.00%｜順位1.0
- 空気中から水中に進む光｜表示17｜CTR 0.00%｜順位2.5
- 屈折 どっちに曲がる｜表示15｜CTR 0.00%｜順位5.7
- 光 空気中から水中｜表示12｜CTR 0.00%｜順位2.8
- 光が水中から空気中に進むとき｜表示11｜CTR 0.00%｜順位5.0
- 光の反射と屈折の違い｜表示11｜CTR 0.00%｜順位1.2
- 水中 光の屈折｜表示11｜CTR 0.00%｜順位1.6
- 光が物体の表面に当たって跳ね返るとき 跳ね返る前の光｜表示10｜CTR 0.00%｜順位8.4
- 水から空気 屈折｜表示10｜CTR 0.00%｜順位3.9
- 光 水中から空気中｜表示9｜CTR 0.00%｜順位3.6
- 光の屈折 空気から水｜表示9｜CTR 0.00%｜順位2.2
- 映像に映る 写る｜表示8｜CTR 0.00%｜順位1.0
- 空気から水中 屈折｜表示8｜CTR 0.00%｜順位1.0
- 光の屈折 水から空気｜表示7｜CTR 0.00%｜順位1.0
- 反射と屈折の違い｜表示7｜CTR 0.00%｜順位11.0
- 屈折 水から空気｜表示7｜CTR 0.00%｜順位1.0
- 光が跳ね返る現象｜表示6｜CTR 0.00%｜順位8.2
- 空気から水へ光が進むとき｜表示6｜CTR 0.00%｜順位1.0
- 光 空気から水｜表示5｜CTR 0.00%｜順位1.0
- 光 の 屈折 水｜表示4｜CTR 0.00%｜順位58.5
- 光が水の中から空気中に進むとき 水面に対してななめに入射すると光の進む方向はどうなるか。｜表示4｜CTR 0.00%｜順位1.0
- 光の反射 水面｜表示4｜CTR 0.00%｜順位1.0
- 光の屈折 水中｜表示4｜CTR 0.00%｜順位1.0
- 光の屈折と反射｜表示4｜CTR 0.00%｜順位32.5
- 反射種類｜表示4｜CTR 0.00%｜順位1.0
- 屈折 光の屈折 違い｜表示4｜CTR 0.00%｜順位5.3
- 屈折の法則 わかり やすく｜表示4｜CTR 0.00%｜順位1.0
- 川底が実際よりも浅く見える理由｜表示4｜CTR 0.00%｜順位1.0
- 水中 光の速度｜表示4｜CTR 0.00%｜順位1.0
- 空気 水 屈折｜表示4｜CTR 0.00%｜順位6.3
- 光が折れ曲がって進むこと｜表示3｜CTR 0.00%｜順位1.0
- 光が異なる物質の境界面で折れ曲がる理由｜表示3｜CTR 0.00%｜順位11.0
- 光の反射 水｜表示3｜CTR 0.00%｜順位1.0
- 光の屈折｜表示3｜CTR 0.00%｜順位1.0
- 光の屈折 原理｜表示3｜CTR 0.00%｜順位1.7
- 光の屈折 水の中｜表示3｜CTR 0.00%｜順位1.0
- 光の速さ 空気中 水中｜表示3｜CTR 0.00%｜順位2.0
- 光速 水中｜表示3｜CTR 0.00%｜順位1.3
- 屈折 空気から水｜表示3｜CTR 0.00%｜順位1.0
- 屈折して進む光のことを何といいますか。｜表示3｜CTR 0.00%｜順位1.0
【参考：代表語（自動抽出）】水中から空気中に向かう光の進み方
【出力（必ずこの順）】
1) 本文の要約（想定読者・悩み・解決）
2) 検索意図の整理（主要クエリから2〜3パターン）
3) 不一致の指摘（タイトル/メタ/H1/冒頭のどこがズレているか）
4) 修正方針（“どの意図に寄せるか”を1つに決める）
5) 修正案（すべてコードブロック）
   - タイトル案3つ（全角35字前後＋56字以上の網羅型を1つ）
   - メタ案3つ（全角90字前後）
   - H1案2つ
   - 冒頭120字（2案：&lt;p&gt;で開始）
【禁則ワード（シート連動）】
以下の【禁則ワード】は、タイトル/メタ/導入文/見出し/本文のいずれにも原則使用しないでください。
言い換えが必要な場合は、自然な日本語に置換してください。
【禁則ワード】
- 崩れ
- 型
- 迷い
- 保留
- 固定
- 手順
- 立て直
- 最短
- 結論だけ
- 乱れ
- 三点確認
- 内部リンク
- 導線
- 設計
- 刺
- まず結論
- 整え
- 押し付けない案内
- 統一
- 次の一手
- 失点
- 確定
- サブコラム
- 30秒
- 1分
- CV
- 網羅
【本文】
```html
&lt;p&gt;&lt;!-- 光の反射と屈折｜WordPress固定ページ用HTML --&gt;&lt;/p&gt;
&lt;div class="container my-4"&gt;
&lt;p&gt;&lt;!-- Hero セクション --&gt;&lt;/p&gt;
&lt;div class="card shadow-sm mb-4 border-0" style="background: linear-gradient(135deg, #1565c0, #00acc1); color: #fff;"&gt;
&lt;div class="card-body p-4"&gt;
&lt;div class="d-flex flex-wrap justify-content-between align-items-center mb-2"&gt;&lt;span class="badge bg-warning text-dark mb-1" style="font-size: 0.8rem;"&gt;中学理科／光の性質&lt;/span&gt;&lt;br /&gt;
&lt;span class="badge bg-light text-dark mb-1" style="font-size: 0.75rem;"&gt;テーマ：光の反射と屈折&lt;/span&gt;&lt;/div&gt;
&lt;h1 class="card-title mb-3" style="font-size: 1.9rem; line-height: 1.5;"&gt;光の反射と屈折──「速さの違い」で曲がる理由をイメージで理解しよう&lt;/h1&gt;
&lt;p class="card-text mb-0" style="font-size: 0.98rem;"&gt;「光はどっちに曲がるんだっけ？」「水中から空気中に出るときは？」──&lt;br /&gt;
公式暗記だけでなく、&lt;strong&gt;スピードの違い&lt;/strong&gt;というイメージで理解しておくと問題が一気に解きやすくなります。&lt;/p&gt;
&lt;p class="card-text mt-3 mb-0" style="font-size: 0.92rem;"&gt;この単元を含む物理分野のつまずきポイントは、&lt;a style="color: #fff; text-decoration: underline;" href="https://rika-quest.com/column/physics/"&gt;&lt;strong&gt;全体像はこちら&lt;/strong&gt;&lt;/a&gt;でまとめています。&lt;/p&gt;
&lt;/div&gt;
&lt;/div&gt;
&lt;p&gt;&lt;!-- 動画セクション --&gt;&lt;/p&gt;
&lt;div class="card shadow-sm mb-4"&gt;
&lt;div class="card-body"&gt;
&lt;h2 class="h4 mb-3"&gt;動画で確認：光の反射と屈折の基本&lt;/h2&gt;
&lt;div class="ratio ratio-16x9 mb-3"&gt;&lt;iframe title="YouTube video player" src="https://www.youtube.com/embed/RaS-9p1QPGg" width="560" height="315" frameborder="0" allowfullscreen="allowfullscreen"&gt;&lt;/iframe&gt;&lt;/div&gt;
&lt;p class="mb-0"&gt;まずは動画で&lt;strong&gt;光の進み方&lt;/strong&gt;と&lt;strong&gt;反射・屈折のイメージ&lt;/strong&gt;をつかんでから、下のまとめとクイズで知識を整理しましょう。&lt;/p&gt;
&lt;/div&gt;
&lt;/div&gt;
&lt;p&gt;&lt;!-- 1. 光の正体と基本性質 --&gt;&lt;/p&gt;
&lt;div class="card shadow-sm mb-4"&gt;
&lt;div class="card-body"&gt;
&lt;h2 class="h4 mb-3"&gt;1. 光の正体と基本のイメージ&lt;/h2&gt;
&lt;p&gt;光は&lt;strong&gt;電磁波の一種&lt;/strong&gt;です。スマホの電波、Wi-Fi、リモコンの赤外線、X線などもすべて電磁波で、その中で&lt;br /&gt;
&lt;strong&gt;人間の目に見える波長の範囲&lt;/strong&gt;を&lt;strong&gt;可視光線&lt;/strong&gt;と呼びます。&lt;/p&gt;
&lt;ul&gt;
&lt;li&gt;光は&lt;strong&gt;波としての性質&lt;/strong&gt;と&lt;strong&gt;つぶつぶ（粒子）としての性質&lt;/strong&gt;をあわせ持つ。&lt;/li&gt;
&lt;li&gt;色の違いは&lt;strong&gt;波長の違い&lt;/strong&gt;として説明できる。&lt;/li&gt;
&lt;/ul&gt;
&lt;p class="mb-0"&gt;今回の単元では、その中でも&lt;strong&gt;反射&lt;/strong&gt;と&lt;strong&gt;屈折&lt;/strong&gt;という「進み方の変化」に注目します。&lt;/p&gt;
&lt;/div&gt;
&lt;/div&gt;
&lt;p&gt;&lt;!-- 2. 反射と屈折のイメージ --&gt;&lt;/p&gt;
&lt;div class="card shadow-sm mb-4"&gt;
&lt;div class="card-body"&gt;
&lt;div class="row mb-3"&gt;
&lt;div class="col-md-6 mb-3"&gt;
&lt;h2 class="h5 mb-2"&gt;2. 光の反射──跳ね返る光&lt;/h2&gt;
&lt;p&gt;光が水面や鏡などの&lt;strong&gt;境界面&lt;/strong&gt;に当たったとき、その一部は跳ね返ります。これが&lt;strong&gt;反射&lt;/strong&gt;です。&lt;/p&gt;
&lt;ul&gt;
&lt;li&gt;境界に向かって進む光 … &lt;strong&gt;入射光&lt;/strong&gt;&lt;/li&gt;
&lt;li&gt;跳ね返る光 … &lt;strong&gt;反射光&lt;/strong&gt;&lt;/li&gt;
&lt;li&gt;水面では、入射した光の一部が反射し、一部が水中に入っていく。&lt;/li&gt;
&lt;/ul&gt;
&lt;p class="mb-0"&gt;湖や池の水面に富士山や雲が映るのは、&lt;strong&gt;反射光が目に届く&lt;/strong&gt;からです。&lt;/p&gt;
&lt;/div&gt;
&lt;div class="col-md-6 mb-3"&gt;
&lt;h2 class="h5 mb-2"&gt;3. 光の屈折──速さの違いで曲がる光&lt;/h2&gt;
&lt;p&gt;空気中から水中へ、または水中から空気中へと&lt;strong&gt;媒質が変わる&lt;/strong&gt;と、光の速さが変わります。&lt;/p&gt;
&lt;ul&gt;
&lt;li&gt;空気中：光の速さは&lt;strong&gt;速い&lt;/strong&gt;&lt;/li&gt;
&lt;li&gt;水中：光の速さは&lt;strong&gt;遅い&lt;/strong&gt;&lt;/li&gt;
&lt;/ul&gt;
&lt;p class="mb-0"&gt;この&lt;strong&gt;速さの違い&lt;/strong&gt;がある境目を通るとき、光の進む向きが変わります。&lt;br /&gt;
この現象を&lt;strong&gt;屈折&lt;/strong&gt;といいます。&lt;/p&gt;
&lt;/div&gt;
&lt;/div&gt;
&lt;div class="row"&gt;
&lt;div class="col-md-6 mb-3"&gt;&lt;img fetchpriority="high" decoding="async" class="alignnone size-large wp-image-413 img-fluid rounded shadow-sm" src="https://rika-quest.com/wp-content/uploads/2023/03/3_単元ごと-自動保存済み-1024x576.jpg" sizes="(max-width: 1024px) 100vw, 1024px" srcset="https://rika-quest.com/wp-content/uploads/2023/03/3_単元ごと-自動保存済み-1024x576.jpg 1024w, https://rika-quest.com/wp-content/uploads/2023/03/3_単元ごと-自動保存済み-300x169.jpg 300w, https://rika-quest.com/wp-content/uploads/2023/03/3_単元ごと-自動保存済み-768x432.jpg 768w, https://rika-quest.com/wp-content/uploads/2023/03/3_単元ごと-自動保存済み-320x180.jpg 320w, https://rika-quest.com/wp-content/uploads/2023/03/3_単元ごと-自動保存済み.jpg 1280w" alt="空気中から水中へ進む光の屈折の図" width="1024" height="576" /&gt;&lt;/div&gt;
&lt;div class="col-md-6 mb-3"&gt;
&lt;p class="mb-2"&gt;図のように光が&lt;strong&gt;空気中 → 水中&lt;/strong&gt;に進むとき、&lt;/p&gt;
&lt;ul&gt;
&lt;li&gt;水中の方が光の速さが遅いので、&lt;strong&gt;水側に折れ曲がる&lt;/strong&gt;。&lt;/li&gt;
&lt;li&gt;「まっすぐ（イ）に行く」と考えがちだが、実際は&lt;strong&gt;アの方向&lt;/strong&gt;に曲がる。&lt;/li&gt;
&lt;/ul&gt;
&lt;p class="mb-0"&gt;逆に&lt;strong&gt;水中 → 空気中&lt;/strong&gt;に出るときは、先に空気側に出た部分が速く進むので、&lt;strong&gt;空気側に折れ曲がる&lt;/strong&gt;ことになります。&lt;/p&gt;
&lt;/div&gt;
&lt;/div&gt;
&lt;/div&gt;
&lt;/div&gt;
&lt;p&gt;&lt;!-- 3. まとめ表 --&gt;&lt;/p&gt;
&lt;div class="card shadow-sm mb-4"&gt;
&lt;div class="card-body"&gt;
&lt;h2 class="h4 mb-3"&gt;4. 光の反射・屈折と視覚に関するまとめ&lt;/h2&gt;
&lt;div class="table-responsive"&gt;
&lt;table class="table table-bordered align-middle mb-0"&gt;
&lt;thead&gt;
&lt;tr style="background-color: #dfffd6;"&gt;
&lt;th style="width: 30%;"&gt;ポイント&lt;/th&gt;
&lt;th style="width: 70%;"&gt;内容&lt;/th&gt;
&lt;/tr&gt;
&lt;/thead&gt;
&lt;tbody&gt;
&lt;tr style="background-color: #ffffff;"&gt;
&lt;td class="fw-bold"&gt;光の性質&lt;/td&gt;
&lt;td&gt;– 光は&lt;strong&gt;電磁波の一種&lt;/strong&gt;で、波と粒子の二重性を持つ。&lt;br /&gt;
– &lt;strong&gt;可視光線&lt;/strong&gt;は波長の違いによって色が異なる。&lt;/td&gt;
&lt;/tr&gt;
&lt;tr style="background-color: #dfffd6;"&gt;
&lt;td class="fw-bold"&gt;光の反射&lt;/td&gt;
&lt;td&gt;– 光が物体の表面に当たり、跳ね返る現象。&lt;br /&gt;
– 水面での反射では、一部の光が水中に進み、一部が水面で反射する。&lt;/td&gt;
&lt;/tr&gt;
&lt;tr style="background-color: #ffffff;"&gt;
&lt;td class="fw-bold"&gt;光の屈折&lt;/td&gt;
&lt;td&gt;– 媒質が変わる（例：空気 → 水）ことで光の速度が変化し、進む方向が曲がる現象。&lt;br /&gt;
– 水中では光の速度が&lt;strong&gt;遅くなり&lt;/strong&gt;、空気中に出ると&lt;strong&gt;速くなる&lt;/strong&gt;。&lt;/td&gt;
&lt;/tr&gt;
&lt;tr style="background-color: #dfffd6;"&gt;
&lt;td class="fw-bold"&gt;入射光と反射光&lt;/td&gt;
&lt;td&gt;– 媒質の境界に当たる光を&lt;strong&gt;入射光&lt;/strong&gt;と呼ぶ。&lt;br /&gt;
– 入射光の一部は屈折し、一部は反射光として跳ね返る。&lt;/td&gt;
&lt;/tr&gt;
&lt;tr style="background-color: #ffffff;"&gt;
&lt;td class="fw-bold"&gt;視覚と光&lt;/td&gt;
&lt;td&gt;– 光を感知する細胞は&lt;strong&gt;錐体細胞&lt;/strong&gt;と&lt;strong&gt;桿体細胞&lt;/strong&gt;。&lt;br /&gt;
– 水中から水面の反射光を観察することで、水面上の物体の像が見える。&lt;/td&gt;
&lt;/tr&gt;
&lt;/tbody&gt;
&lt;/table&gt;
&lt;/div&gt;
&lt;p class="mt-3 mb-0"&gt;単に「どっち側に曲がるか」を丸暗記するのではなく、&lt;strong&gt;速さの変化&lt;/strong&gt;をイメージできるようにしておくと、応用問題にも強くなります。&lt;/p&gt;
&lt;/div&gt;
&lt;/div&gt;
&lt;p&gt;&lt;!-- 5. クイズセクション --&gt;&lt;/p&gt;
&lt;div class="card shadow-sm mb-4"&gt;
&lt;div class="card-body"&gt;
&lt;h2 class="h4 mb-3"&gt;5. 光の反射と屈折クイズ（10問）&lt;/h2&gt;
&lt;p&gt;正しい選択肢を考えてから、&lt;strong&gt;「正解を見る」ボタン&lt;/strong&gt;をクリックしましょう。&lt;br /&gt;
ボタンを押すと答えが表示され、ボタンは消えます。&lt;/p&gt;
&lt;div class="table-responsive"&gt;
&lt;table class="table table-bordered align-middle"&gt;
&lt;thead&gt;
&lt;tr class="text-center" style="background-color: #dfffd6;"&gt;
&lt;th style="width: 40%;"&gt;問題&lt;/th&gt;
&lt;th style="width: 40%;"&gt;選択肢&lt;/th&gt;
&lt;th style="width: 20%;"&gt;正解を見る&lt;/th&gt;
&lt;/tr&gt;
&lt;/thead&gt;
&lt;tbody&gt;
&lt;tr style="background-color: #ffffff;"&gt;
&lt;td&gt;1. 光は何の一種ですか？&lt;/td&gt;
&lt;td&gt;A. 音波&lt;br /&gt;
B. 電磁波&lt;br /&gt;
C. 重力波&lt;br /&gt;
D. 放射線&lt;/td&gt;
&lt;td class="text-center"&gt;&lt;button id="btn-light-answer1" class="btn btn-sm btn-primary mb-1"&gt;正解を見る&lt;/button&gt;&lt;/p&gt;
&lt;div id="light-answer1" style="display: none;"&gt;正解: B. 電磁波&lt;/div&gt;
&lt;/td&gt;
&lt;/tr&gt;
&lt;tr style="background-color: #dfffd6;"&gt;
&lt;td&gt;2. 光が媒質を通過するとき、方向が変わる現象は何と呼ばれますか？&lt;/td&gt;
&lt;td&gt;A. 反射&lt;br /&gt;
B. 拡散&lt;br /&gt;
C. 屈折&lt;br /&gt;
D. 散乱&lt;/td&gt;
&lt;td class="text-center"&gt;&lt;button id="btn-light-answer2" class="btn btn-sm btn-primary mb-1"&gt;正解を見る&lt;/button&gt;&lt;/p&gt;
&lt;div id="light-answer2" style="display: none;"&gt;正解: C. 屈折&lt;/div&gt;
&lt;/td&gt;
&lt;/tr&gt;
&lt;tr style="background-color: #ffffff;"&gt;
&lt;td&gt;3. 空気中から水中に光が進むと、速度はどうなりますか？&lt;/td&gt;
&lt;td&gt;A. 速くなる&lt;br /&gt;
B. 遅くなる&lt;br /&gt;
C. 変わらない&lt;br /&gt;
D. 不規則になる&lt;/td&gt;
&lt;td class="text-center"&gt;&lt;button id="btn-light-answer3" class="btn btn-sm btn-primary mb-1"&gt;正解を見る&lt;/button&gt;&lt;/p&gt;
&lt;div id="light-answer3" style="display: none;"&gt;正解: B. 遅くなる&lt;/div&gt;
&lt;/td&gt;
&lt;/tr&gt;
&lt;tr style="background-color: #dfffd6;"&gt;
&lt;td&gt;4. 光が屈折する主な理由は何ですか？&lt;/td&gt;
&lt;td&gt;A. 光の波長の違い&lt;br /&gt;
B. 媒質間での速度変化&lt;br /&gt;
C. 温度差&lt;br /&gt;
D. 色の違い&lt;/td&gt;
&lt;td class="text-center"&gt;&lt;button id="btn-light-answer4" class="btn btn-sm btn-primary mb-1"&gt;正解を見る&lt;/button&gt;&lt;/p&gt;
&lt;div id="light-answer4" style="display: none;"&gt;正解: B. 媒質間での速度変化&lt;/div&gt;
&lt;/td&gt;
&lt;/tr&gt;
&lt;tr style="background-color: #ffffff;"&gt;
&lt;td&gt;5. 水面に当たる光を何と呼びますか？&lt;/td&gt;
&lt;td&gt;A. 反射光&lt;br /&gt;
B. 入射光&lt;br /&gt;
C. 透過光&lt;br /&gt;
D. 拡散光&lt;/td&gt;
&lt;td class="text-center"&gt;&lt;button id="btn-light-answer5" class="btn btn-sm btn-primary mb-1"&gt;正解を見る&lt;/button&gt;&lt;/p&gt;
&lt;div id="light-answer5" style="display: none;"&gt;正解: B. 入射光&lt;/div&gt;
&lt;/td&gt;
&lt;/tr&gt;
&lt;tr style="background-color: #dfffd6;"&gt;
&lt;td&gt;6. 水中から空気中に光が出ると、どちらに曲がりますか？&lt;/td&gt;
&lt;td&gt;A. 水中側&lt;br /&gt;
B. 空気中側&lt;br /&gt;
C. 直進&lt;br /&gt;
D. 曲がらない&lt;/td&gt;
&lt;td class="text-center"&gt;&lt;button id="btn-light-answer6" class="btn btn-sm btn-primary mb-1"&gt;正解を見る&lt;/button&gt;&lt;/p&gt;
&lt;div id="light-answer6" style="display: none;"&gt;正解: B. 空気中側&lt;/div&gt;
&lt;/td&gt;
&lt;/tr&gt;
&lt;tr style="background-color: #ffffff;"&gt;
&lt;td&gt;7. 錐体細胞と桿体細胞の役割は何ですか？&lt;/td&gt;
&lt;td&gt;A. 音を感知する&lt;br /&gt;
B. 光を感知する&lt;br /&gt;
C. 匂いを感知する&lt;br /&gt;
D. 温度を感知する&lt;/td&gt;
&lt;td class="text-center"&gt;&lt;button id="btn-light-answer7" class="btn btn-sm btn-primary mb-1"&gt;正解を見る&lt;/button&gt;&lt;/p&gt;
&lt;div id="light-answer7" style="display: none;"&gt;正解: B. 光を感知する&lt;/div&gt;
&lt;/td&gt;
&lt;/tr&gt;
&lt;tr style="background-color: #dfffd6;"&gt;
&lt;td&gt;8. 水面に光が入射すると、反射する光の割合は約何％ですか？&lt;/td&gt;
&lt;td&gt;A. 10％&lt;br /&gt;
B. 30％&lt;br /&gt;
C. 50％&lt;br /&gt;
D. 70％&lt;/td&gt;
&lt;td class="text-center"&gt;&lt;button id="btn-light-answer8" class="btn btn-sm btn-primary mb-1"&gt;正解を見る&lt;/button&gt;&lt;/p&gt;
&lt;div id="light-answer8" style="display: none;"&gt;正解: B. 30％&lt;/div&gt;
&lt;/td&gt;
&lt;/tr&gt;
&lt;tr style="background-color: #ffffff;"&gt;
&lt;td&gt;9. 光が屈折する際、スピードが遅くなるのはどちらの媒質ですか？&lt;/td&gt;
&lt;td&gt;A. 空気&lt;br /&gt;
B. 水&lt;br /&gt;
C. 真空&lt;br /&gt;
D. 金属&lt;/td&gt;
&lt;td class="text-center"&gt;&lt;button id="btn-light-answer9" class="btn btn-sm btn-primary mb-1"&gt;正解を見る&lt;/button&gt;&lt;/p&gt;
&lt;div id="light-answer9" style="display: none;"&gt;正解: B. 水&lt;/div&gt;
&lt;/td&gt;
&lt;/tr&gt;
&lt;tr style="background-color: #dfffd6;"&gt;
&lt;td&gt;10. 富士山が水面に映る現象の原因は何ですか？&lt;/td&gt;
&lt;td&gt;A. 光の屈折&lt;br /&gt;
B. 光の反射&lt;br /&gt;
C. 光の拡散&lt;br /&gt;
D. 光の散乱&lt;/td&gt;
&lt;td class="text-center"&gt;&lt;button id="btn-light-answer10" class="btn btn-sm btn-primary mb-1"&gt;正解を見る&lt;/button&gt;&lt;/p&gt;
&lt;div id="light-answer10" style="display: none;"&gt;正解: B. 光の反射&lt;/div&gt;
&lt;/td&gt;
&lt;/tr&gt;
&lt;/tbody&gt;
&lt;/table&gt;
&lt;/div&gt;
&lt;/div&gt;
&lt;/div&gt;
&lt;p&gt;&lt;!-- 6. CTA セクション（任意で使用） --&gt;&lt;/p&gt;
&lt;div class="card shadow-sm mb-4" style="border: 2px solid #1565c0;"&gt;
&lt;div class="card-body"&gt;
&lt;h2 class="h5 mb-2" style="border-left: 4px solid #1565c0; padding-left: 0.75rem;"&gt;光・音・電気をまとめて強化したい人へ&lt;/h2&gt;
&lt;p class="mb-2"&gt;「光は分かるけど、レンズや像の問題が苦手」「電磁波・電気・磁石とのつながりがあいまい」──そんな人向けに、&lt;br /&gt;
受験理科専門塾&lt;strong&gt;しゅん吉クエスト&lt;/strong&gt;では、動画と演習プリントで&lt;strong&gt;物理分野をまとめて復習&lt;/strong&gt;できる講座を用意しています。&lt;/p&gt;
&lt;ul class="mb-3"&gt;
&lt;li&gt;中学受験〜高校内容の「光・音・電気」ブリッジ講座&lt;/li&gt;
&lt;li&gt;オンライン個別指導で、分からない問題をその場で質問OK&lt;/li&gt;
&lt;/ul&gt;
&lt;div class="d-flex flex-wrap justify-content-between align-items-center"&gt;
&lt;p class="mb-2 mb-md-0"&gt;詳細は公式サイトからご覧ください。&lt;/p&gt;
&lt;p&gt;&lt;a class="btn btn-primary" href="https://rika-quest.com/"&gt;&lt;br /&gt;
しゅん吉クエストの理科講座を見る&lt;br /&gt;
&lt;/a&gt;&lt;/p&gt;
&lt;/div&gt;
&lt;/div&gt;
&lt;/div&gt;
&lt;/div&gt;
&lt;p&gt;&lt;!-- クイズ表示用スクリプト --&gt;&lt;br /&gt;
&lt;script&gt;
  function showLightAnswer(id) {
    var answer = document.getElementById('light-answer' + id);
    var button = document.getElementById('btn-light-answer' + id);
    if (answer) {
      answer.style.display = 'block';
    }
    if (button) {
      button.style.display = 'none';
    }
  }
&lt;/script&gt;&lt;/p&gt;
```
</t>
  </si>
  <si>
    <t xml:space="preserve">以下のページは「スニペット整合性」（本文と title/meta/H1/冒頭文）が弱い可能性があります。
まず【本文】を確認し、想定読者・悩み・解決範囲を把握してください。
そのうえで、GSCの主要クエリ（表示回数上位）を根拠に、
「検索意図に対して、タイトル/メタ/H1/冒頭120字がズレている点」を特定し、
ズレを解消するための修正案（タイトル/メタ/H1/冒頭）を提示してください。
※本文の“大改修”は前提にしません（必要なら追記ブロックは最大1つまで）。
【URL】https://rika-quest.com/column/chemistry/
【ページ分類】MC
【ページ分類の略語（このプロンプト内の定義）】
TP = トップページ（ホーム/サイトの入口）
SP = サービスページ（講座・コース・申込導線）
MC = メインコラム（コラム/解説/勉強法など集客記事）
SC = サブコラム（MCやSPを補強するための補助コラム※サイト定義に合わせて判断）
NW = ニュース/お知らせ（運用上は改善対象外として除外）
ST = 企業情報等のSEO対策を行わないこ固定ページ（運用上は改善対象外として除外）
- / 空欄 / 未分類 = 未分類（このスクリプトでは改善対象外として除外）
※未分類（空欄 / "-" / "未分類"）は作業対象に含めません。
【現状（スニペット要素）】
- タイトル：中学受験理科化学分野｜つまずき対策暗記＋計算｜動画
- メタ：中学受験理科の化学は暗記と計算が同時。単位、１００ｇあたり、実験の読み取りがつまずきに直結。溶解度・気体・金属・中和を動画＋ミニ演習で復習。
- H1：化学分野の特徴と引っ掛かりポイント【動画解説】
- 冒頭120字：中学受験理科／化学分野 暗記＋計算の「二刀流」対策 中学受験理科「化学分野」のつまずきポイント──暗記と計算を両立させる学習法 溶解度・気体・金属・中和……と単元の幅が広く、 「暗記も計算もどちらも大変」 になりがちな化学分野。 物理に比べ
【GSC主要クエリ（表示回数上位50件）】
- 枝問とは｜表示5｜CTR 0.00%｜順位7.0
- 化学分野 中学｜表示2｜CTR 0.00%｜順位9.5
- 理科 化学分野｜表示2｜CTR 0.00%｜順位12.0
- 中学生理科計算｜表示1｜CTR 0.00%｜順位6.0
- 化学 計算 できない｜表示1｜CTR 0.00%｜順位2.0
- 溶解度曲線｜表示1｜CTR 0.00%｜順位3.0
- 科学 化学 違い｜表示1｜CTR 0.00%｜順位1.0
【参考：代表語（自動抽出）】枝問とは
【出力（必ずこの順）】
1) 本文の要約（想定読者・悩み・解決）
2) 検索意図の整理（主要クエリから2〜3パターン）
3) 不一致の指摘（タイトル/メタ/H1/冒頭のどこがズレているか）
4) 修正方針（“どの意図に寄せるか”を1つに決める）
5) 修正案（すべてコードブロック）
   - タイトル案3つ（全角35字前後＋56字以上の網羅型を1つ）
   - メタ案3つ（全角90字前後）
   - H1案2つ
   - 冒頭120字（2案：&lt;p&gt;で開始）
【禁則ワード（シート連動）】
以下の【禁則ワード】は、タイトル/メタ/導入文/見出し/本文のいずれにも原則使用しないでください。
言い換えが必要な場合は、自然な日本語に置換してください。
【禁則ワード】
- 崩れ
- 型
- 迷い
- 保留
- 固定
- 手順
- 立て直
- 最短
- 結論だけ
- 乱れ
- 三点確認
- 内部リンク
- 導線
- 設計
- 刺
- まず結論
- 整え
- 押し付けない案内
- 統一
- 次の一手
- 失点
- 確定
- サブコラム
- 30秒
- 1分
- CV
- 網羅
【本文】
```html
&lt;p&gt;&amp;nbsp;&lt;/p&gt;
&lt;div class="container my-4"&gt;
&lt;p&gt;&lt;!-- Hero Section --&gt;&lt;/p&gt;
&lt;div class="card shadow-sm mb-4 border-0" style="background: linear-gradient(135deg, #2e7d32, #00695c); color: #fff;"&gt;
&lt;div class="card-body p-4"&gt;
&lt;div class="d-flex flex-wrap justify-content-between align-items-center mb-2"&gt;&lt;span class="badge bg-warning text-dark mb-2" style="font-size: 0.8rem;"&gt;中学受験理科／化学分野&lt;/span&gt;&lt;br /&gt;
&lt;span class="badge bg-light text-dark mb-2" style="font-size: 0.75rem;"&gt;暗記＋計算の「二刀流」対策&lt;/span&gt;&lt;/div&gt;
&lt;h1 class="card-title mb-3" style="font-size: 1.9rem; line-height: 1.5;"&gt;中学受験理科「化学分野」のつまずきポイント──暗記と計算を両立させる学習法&lt;/h1&gt;
&lt;p class="card-text mb-2" style="font-size: 0.98rem;"&gt;溶解度・気体・金属・中和……と単元の幅が広く、&lt;strong&gt;「暗記も計算もどちらも大変」&lt;/strong&gt;になりがちな化学分野。&lt;br /&gt;
物理に比べて「覚えること」が多く、算数の&lt;strong&gt;割合・比&lt;/strong&gt;の力も同時に求められるため、&lt;br /&gt;
苦手意識を持つ受験生も少なくありません。&lt;/p&gt;
&lt;p class="card-text mb-0" style="font-size: 0.98rem;"&gt;本記事では、講師・高野が指摘する&lt;strong&gt;化学の代表的なつまずきポイント&lt;/strong&gt;と、&lt;br /&gt;
算数の食塩水・溶解度計算との違い、そして&lt;strong&gt;実験理解と「枝問」対策&lt;/strong&gt;まで、&lt;br /&gt;
動画とあわせて分かりやすく整理します。&lt;strong&gt;化学を「なんとなく」から「得点源」に変えていきたいご家庭&lt;/strong&gt;に向けたガイドです。&lt;/p&gt;
&lt;/div&gt;
&lt;/div&gt;
&lt;p class="mb-4"&gt;化学の頻出単元を個別に復習したい場合は、&lt;a href="https://rika-quest.com/column/dissolution/"&gt;ものの溶け方（溶解の基本）&lt;/a&gt;や、&lt;a href="https://rika-quest.com/column/solubility/"&gt;水溶液のこさ（溶解度）&lt;/a&gt;から入ると流れを作りやすくなります。気体の性質や水溶液との関係まで含めて整理したい場合は、&lt;a href="https://rika-quest.com/column/gas_and_aqueous_liquid/"&gt;気体と水よう液の基礎整理&lt;/a&gt;もあわせて確認すると、単元同士のつながりが見えやすくなります。&lt;!-- 動画（元記事のまま） --&gt;&lt;/p&gt;
&lt;div class="text-center mb-4"&gt;
&lt;div style="max-width: 720px; margin: 0 auto;"&gt;&lt;iframe title="YouTube video player" src="https://www.youtube.com/embed/iUcawzeOebM" width="560" height="315" frameborder="0" allowfullscreen="allowfullscreen"&gt;&lt;br /&gt;
&lt;span data-mce-type="bookmark" style="display: inline-block; width: 0px; overflow: hidden; line-height: 0;" class="mce_SELRES_start"&gt;&lt;/span&gt;&lt;br /&gt;
&lt;/iframe&gt;&lt;/div&gt;
&lt;p class="mt-2 mb-0" style="font-size: 0.85rem; color: #555;"&gt;※動画では、化学分野の「引っかかりポイント」や算数とのつながりについて、講師が対談形式で詳しく解説しています。&lt;br /&gt;
記事と一緒にご覧いただくと理解がさらに深まります。&lt;/p&gt;
&lt;p&gt;&lt;!-- =============================== 追記：枝問の意味／典型ミス／ミニ演習／FAQ（検索面を増やす） 挿入位置：動画ブロック直後 → 「化学分野の引っかかりポイントとは？」の直前 =============================== --&gt;&lt;/p&gt;
&lt;p&gt;&lt;!-- 0) 「枝問とは」：流入クエリ対策（短く定義→読み方） --&gt;&lt;/p&gt;
&lt;div class="card mb-4 border-0 shadow-sm"&gt;
&lt;div class="card-header text-white" style="background-color: #00695c;"&gt;枝問とは：化学の大問を「順に解ける形」にする小問&lt;/div&gt;
&lt;div class="card-body"&gt;
&lt;p class="mb-2"&gt;枝問は、リード文（実験の説明）を土台にして、&lt;strong&gt;小問が順番に積み上がる&lt;/strong&gt;出題のことです。化学で点がぶれやすい子は、枝問を「別々の問題」に見てしまい、条件のつながりを落としがちです。&lt;/p&gt;
&lt;ul class="mb-0 ps-3"&gt;
&lt;li&gt;&lt;strong&gt;最初に1行&lt;/strong&gt;：「この実験は〜の関係を確かめる」&lt;/li&gt;
&lt;li&gt;&lt;strong&gt;操作に注目&lt;/strong&gt;：加熱／冷却／水を加える／蒸発（何が増える・減るか）&lt;/li&gt;
&lt;li&gt;&lt;strong&gt;表・グラフ&lt;/strong&gt;：縦軸・横軸だけ先に決める&lt;/li&gt;
&lt;/ul&gt;
&lt;/div&gt;
&lt;/div&gt;
&lt;p&gt;&lt;!-- 1) まず“何をすればいいか”を決め打ち：チェックリスト --&gt;&lt;/p&gt;
&lt;div class="card mb-4 border-0 shadow-sm"&gt;
&lt;div class="card-header text-white" style="background-color: #00695c;"&gt;まずここだけ押さえる：化学の点数が安定するチェックリスト&lt;/div&gt;
&lt;div class="card-body"&gt;
&lt;p class="mb-2"&gt;化学が不安定な子は、知識や計算以前に&lt;strong&gt;進め方&lt;/strong&gt;で落としているケースが多いです。まずは次の順番で確認してください。&lt;/p&gt;
&lt;ol class="mb-0"&gt;
&lt;li&gt;&lt;strong&gt;単位をそろえる&lt;/strong&gt;（g／kg、mL／cm³、L）&lt;/li&gt;
&lt;li&gt;&lt;strong&gt;何を基準にしている数値か&lt;/strong&gt;を確認（「水100gあたり」「全体」「溶質」など）&lt;/li&gt;
&lt;li&gt;&lt;strong&gt;実験の目的を一言で書く&lt;/strong&gt;（リード文の読み飛ばし防止）&lt;/li&gt;
&lt;li&gt;&lt;strong&gt;操作で何が増減するか&lt;/strong&gt;を矢印で整理（加熱・冷却・水を加える・蒸発など）&lt;/li&gt;
&lt;li&gt;&lt;strong&gt;最後に検算&lt;/strong&gt;（「水100gでこの量は多すぎない？」などの常識チェック）&lt;/li&gt;
&lt;/ol&gt;
&lt;/div&gt;
&lt;/div&gt;
&lt;p&gt;&lt;!-- 2) よくあるミス：検索需要が強い“単位・基準・言葉” --&gt;&lt;/p&gt;
&lt;div class="row mb-4"&gt;
&lt;div class="col-md-6 mb-3"&gt;
&lt;div class="card h-100 border-0 shadow-sm"&gt;
&lt;div class="card-header" style="background-color: #e8f1ff;"&gt;&lt;strong&gt;よくあるミス①：単位・換算ミス&lt;/strong&gt;&lt;/div&gt;
&lt;div class="card-body"&gt;
&lt;ul class="mb-0 ps-3"&gt;
&lt;li&gt;&lt;strong&gt;cm³＝mL&lt;/strong&gt;を忘れて計算がズレる&lt;/li&gt;
&lt;li&gt;&lt;strong&gt;kg→g&lt;/strong&gt;に直さず割合をかける&lt;/li&gt;
&lt;li&gt;「水100gあたり」の条件を見落として&lt;strong&gt;全体量&lt;/strong&gt;で割ってしまう&lt;/li&gt;
&lt;/ul&gt;
&lt;/div&gt;
&lt;/div&gt;
&lt;/div&gt;
&lt;div class="col-md-6 mb-3"&gt;
&lt;div class="card h-100 border-0 shadow-sm"&gt;
&lt;div class="card-header" style="background-color: #e8f5e9;"&gt;&lt;strong&gt;よくあるミス②：実験（リード文）を小問集合にする&lt;/strong&gt;&lt;/div&gt;
&lt;div class="card-body"&gt;
&lt;ul class="mb-0 ps-3"&gt;
&lt;li&gt;枝問を先に解き、&lt;strong&gt;実験の目的&lt;/strong&gt;が最後まで不明&lt;/li&gt;
&lt;li&gt;「加熱／冷却／蒸発」の操作で&lt;strong&gt;何が変わるか&lt;/strong&gt;を整理しない&lt;/li&gt;
&lt;li&gt;グラフ・表の&lt;strong&gt;何が縦軸／横軸か&lt;/strong&gt;を確認せずに読み違える&lt;/li&gt;
&lt;/ul&gt;
&lt;/div&gt;
&lt;/div&gt;
&lt;/div&gt;
&lt;/div&gt;
&lt;p&gt;&lt;!-- 追加：典型ミスをもう2枚（暗記×計算／水100gあたり） --&gt;&lt;/p&gt;
&lt;div class="row mb-4"&gt;
&lt;div class="col-md-6 mb-3"&gt;
&lt;div class="card h-100 border-0 shadow-sm"&gt;
&lt;div class="card-header" style="background-color: #fff3e0;"&gt;&lt;strong&gt;よくあるミス③：「水100gあたり」を落とす&lt;/strong&gt;&lt;/div&gt;
&lt;div class="card-body"&gt;
&lt;ul class="mb-0 ps-3"&gt;
&lt;li&gt;水の量が100gの&lt;strong&gt;何倍か&lt;/strong&gt;を出さないまま式に入る&lt;/li&gt;
&lt;li&gt;「水の量」と「水溶液全体」を取り違える&lt;/li&gt;
&lt;li&gt;温度が変わっているのに、同じ溶解度で計算する&lt;/li&gt;
&lt;/ul&gt;
&lt;/div&gt;
&lt;/div&gt;
&lt;/div&gt;
&lt;div class="col-md-6 mb-3"&gt;
&lt;div class="card h-100 border-0 shadow-sm"&gt;
&lt;div class="card-header" style="background-color: #f3e5f5;"&gt;&lt;strong&gt;よくあるミス④：暗記と計算が分断される&lt;/strong&gt;&lt;/div&gt;
&lt;div class="card-body"&gt;
&lt;ul class="mb-0 ps-3"&gt;
&lt;li&gt;物質名・性質は覚えたが、問題で使えない&lt;/li&gt;
&lt;li&gt;計算は合うのに、実験の意味が取れず点が伸びない&lt;/li&gt;
&lt;li&gt;同じ言葉でも単元で意味が変わる（例：濃い／薄い）&lt;/li&gt;
&lt;/ul&gt;
&lt;/div&gt;
&lt;/div&gt;
&lt;/div&gt;
&lt;/div&gt;
&lt;p&gt;&lt;!-- 3) ミニ演習：記事内で完結する“練習＋解答”を用意（検索面＋滞在） --&gt;&lt;/p&gt;
&lt;div class="card mb-4 border-0 shadow-sm"&gt;
&lt;div class="card-header text-white" style="background-color: #2e7d32;"&gt;ミニ演習（5問）：「暗記＋計算」をつなぐ練習&lt;/div&gt;
&lt;div class="card-body"&gt;
&lt;p class="mb-2"&gt;解き方の確認用です。&lt;strong&gt;式より先に「基準」と「単位」&lt;/strong&gt;をメモしてから解いてみてください。&lt;/p&gt;
&lt;ol class="mb-3"&gt;
&lt;li&gt;&lt;strong&gt;単位&lt;/strong&gt;：1.2kgは何g？ 0.35Lは何mL？&lt;/li&gt;
&lt;li&gt;&lt;strong&gt;基準&lt;/strong&gt;：「水100gに5g溶ける」とある。水が200gなら最大何g溶ける？&lt;/li&gt;
&lt;li&gt;&lt;strong&gt;操作&lt;/strong&gt;：温める／冷やす／水を加える／蒸発させる。溶ける量が&lt;strong&gt;変わりやすい&lt;/strong&gt;操作はどれ？（理由も一言）&lt;/li&gt;
&lt;li&gt;&lt;strong&gt;読み取り&lt;/strong&gt;：グラフの横軸が温度、縦軸が溶解度。温度が上がると溶解度が上がる物質で、冷やすと何が起きやすい？&lt;/li&gt;
&lt;li&gt;&lt;strong&gt;枝問&lt;/strong&gt;：リード文の実験で「何を確かめたいか」を一言で書くとしたら、どんな形がよい？（例：〜の関係を確かめる）&lt;/li&gt;
&lt;/ol&gt;
&lt;details class="card border-0" style="background-color: #f8f9fa;"&gt;
&lt;summary class="px-3 py-2" style="cursor: pointer; list-style: none;"&gt;&lt;strong&gt;解答例（クリックで表示）&lt;/strong&gt;&lt;/summary&gt;
&lt;div class="card-body pt-2"&gt;
&lt;ol class="mb-0"&gt;
&lt;li&gt;1.2kg＝1200g、0.35L＝350mL&lt;/li&gt;
&lt;li&gt;10g（「水100gあたり」なので200gなら2倍）&lt;/li&gt;
&lt;li&gt;温める／冷やす（溶解度は温度で変わりやすい。水を加える・蒸発は濃さを変える操作）&lt;/li&gt;
&lt;li&gt;溶けきれなくなり、結晶が出やすい（析出）&lt;/li&gt;
&lt;li&gt;「温度と溶ける量の関係を確かめる」など、目的を「関係」で表現&lt;/li&gt;
&lt;/ol&gt;
&lt;/div&gt;
&lt;/details&gt;
&lt;/div&gt;
&lt;/div&gt;
&lt;p&gt;&lt;!-- 4) FAQ：周辺クエリ拾い。既存の関連記事リンクも自然に再利用 --&gt;&lt;/p&gt;
&lt;h2 class="mt-4 mb-3"&gt;よくある質問（化学分野）&lt;/h2&gt;
&lt;div id="chemFaq" class="accordion mb-4"&gt;
&lt;div class="card mb-2 border-0 shadow-sm"&gt;
&lt;div id="q1" class="card-header" style="background-color: #e8f1ff;"&gt;&lt;button class="btn btn-link text-decoration-none" type="button" data-toggle="collapse" data-target="#a1" aria-expanded="true" aria-controls="a1"&gt;&lt;br /&gt;
Q1. 溶解度と濃度の違いがごちゃごちゃになります&lt;br /&gt;
&lt;/button&gt;&lt;/div&gt;
&lt;div id="a1" class="collapse show" aria-labelledby="q1" data-parent="#chemFaq"&gt;
&lt;div class="card-body"&gt;
&lt;p class="mb-2"&gt;&lt;strong&gt;溶解度&lt;/strong&gt;は「その温度で最大どれだけ溶けるか（上限）」。&lt;strong&gt;濃度&lt;/strong&gt;は「今どれだけ溶けているか（現状）」です。&lt;/p&gt;
&lt;p class="mb-0"&gt;復習の入口は、&lt;a href="https://rika-quest.com/column/dissolution/"&gt;ものの溶け方&lt;/a&gt; → &lt;a href="https://rika-quest.com/column/solubility/"&gt;溶解度&lt;/a&gt; の順にすると整理しやすいです。&lt;/p&gt;
&lt;/div&gt;
&lt;/div&gt;
&lt;/div&gt;
&lt;div class="card mb-2 border-0 shadow-sm"&gt;
&lt;div id="q2" class="card-header" style="background-color: #e8f5e9;"&gt;&lt;button class="btn btn-link text-decoration-none" type="button" data-toggle="collapse" data-target="#a2" aria-expanded="false" aria-controls="a2"&gt;&lt;br /&gt;
Q2. 「水100gあたり」に毎回ひっかかります&lt;br /&gt;
&lt;/button&gt;&lt;/div&gt;
&lt;div id="a2" class="collapse" aria-labelledby="q2" data-parent="#chemFaq"&gt;
&lt;div class="card-body"&gt;
&lt;p class="mb-2"&gt;まず&lt;strong&gt;基準＝水100g&lt;/strong&gt;を太字でメモし、実際の水の量が何倍かを先に出します（200gなら2倍、50gなら1/2）。&lt;/p&gt;
&lt;p class="mb-0"&gt;式を立てる前に「何倍？」を先に決めるだけで、計算の&lt;strong&gt;戸惑い&lt;/strong&gt;が減ります。&lt;/p&gt;
&lt;/div&gt;
&lt;/div&gt;
&lt;/div&gt;
&lt;div class="card mb-2 border-0 shadow-sm"&gt;
&lt;div id="q3" class="card-header" style="background-color: #e8f1ff;"&gt;&lt;button class="btn btn-link text-decoration-none" type="button" data-toggle="collapse" data-target="#a3" aria-expanded="false" aria-controls="a3"&gt;&lt;br /&gt;
Q3. 気体と水溶液がつながりません（発生気体・性質が混乱）&lt;br /&gt;
&lt;/button&gt;&lt;/div&gt;
&lt;div id="a3" class="collapse" aria-labelledby="q3" data-parent="#chemFaq"&gt;
&lt;div class="card-body"&gt;
&lt;p class="mb-2"&gt;化学は単元が横につながります。気体の性質をまとめてから水溶液に戻すと整理が速いです。&lt;/p&gt;
&lt;p class="mb-0"&gt;&lt;a href="https://rika-quest.com/column/gas_and_aqueous_liquid/"&gt;気体と水よう液の基礎整理&lt;/a&gt;を先に確認すると、用語と現象がつながりやすくなります。&lt;/p&gt;
&lt;/div&gt;
&lt;/div&gt;
&lt;/div&gt;
&lt;div class="card mb-2 border-0 shadow-sm"&gt;
&lt;div id="q4" class="card-header" style="background-color: #e8f5e9;"&gt;&lt;button class="btn btn-link text-decoration-none" type="button" data-toggle="collapse" data-target="#a4" aria-expanded="false" aria-controls="a4"&gt;&lt;br /&gt;
Q4. 実験問題が「小問の寄せ集め」に見えてしまいます&lt;br /&gt;
&lt;/button&gt;&lt;/div&gt;
&lt;div id="a4" class="collapse" aria-labelledby="q4" data-parent="#chemFaq"&gt;
&lt;div class="card-body"&gt;
&lt;p class="mb-2"&gt;枝問は「順番に読めば点が取れる」構造になっています。最初に&lt;strong&gt;目的を一言&lt;/strong&gt;で書き、操作ごとに矢印（増える／減る）を入れるだけで、見え方が変わります。&lt;/p&gt;
&lt;p class="mb-0"&gt;本文中の「枝問のストーリー」パートとあわせて、上のチェックリストを繰り返し使ってください。&lt;/p&gt;
&lt;/div&gt;
&lt;/div&gt;
&lt;/div&gt;
&lt;p&gt;&lt;!-- 追加FAQ：cm3とmL／枝問の意味（クエリ拾い） --&gt;&lt;/p&gt;
&lt;div class="card mb-2 border-0 shadow-sm"&gt;
&lt;div id="q5" class="card-header" style="background-color: #e8f1ff;"&gt;&lt;button class="btn btn-link text-decoration-none" type="button" data-toggle="collapse" data-target="#a5" aria-expanded="false" aria-controls="a5"&gt;&lt;br /&gt;
Q5. cm³とmLは、なぜ同じ扱いでいいのですか&lt;br /&gt;
&lt;/button&gt;&lt;/div&gt;
&lt;div id="a5" class="collapse" aria-labelledby="q5" data-parent="#chemFaq"&gt;
&lt;div class="card-body"&gt;
&lt;p class="mb-0"&gt;中学受験理科の範囲では、&lt;strong&gt;1cm³＝1mL&lt;/strong&gt;として扱います。体積の単位の言い方が違うだけ、と覚えて問題ありません。&lt;/p&gt;
&lt;/div&gt;
&lt;/div&gt;
&lt;/div&gt;
&lt;div class="card mb-2 border-0 shadow-sm"&gt;
&lt;div id="q6" class="card-header" style="background-color: #e8f5e9;"&gt;&lt;button class="btn btn-link text-decoration-none" type="button" data-toggle="collapse" data-target="#a6" aria-expanded="false" aria-controls="a6"&gt;&lt;br /&gt;
Q6. 枝問とは何で、どう攻略すればいいですか&lt;br /&gt;
&lt;/button&gt;&lt;/div&gt;
&lt;div id="a6" class="collapse" aria-labelledby="q6" data-parent="#chemFaq"&gt;
&lt;div class="card-body"&gt;
&lt;p class="mb-0"&gt;枝問は、前の小問の結果や条件を次で使う流れになりやすいです。先に全部を解こうとせず、&lt;strong&gt;順に条件を書き足していく&lt;/strong&gt;意識にすると、読み落としが減ります。&lt;/p&gt;
&lt;/div&gt;
&lt;/div&gt;
&lt;/div&gt;
&lt;/div&gt;
&lt;p&gt;&lt;!-- =============================== 追記ここまで =============================== --&gt;&lt;/p&gt;
&lt;/div&gt;
&lt;p&gt;&lt;!-- 化学分野の引っかかりポイント --&gt;&lt;/p&gt;
&lt;h2 class="mt-4 mb-3"&gt;化学分野の引っかかりポイントとは？&lt;/h2&gt;
&lt;div class="card mb-3 border-0 shadow-sm"&gt;
&lt;div class="card-body"&gt;
&lt;h3 class="h5 mb-3"&gt;「単位」で引っかかるのは物理と共通&lt;/h3&gt;
&lt;blockquote class="blockquote" style="font-size: 0.95rem;"&gt;&lt;p&gt;高野：これは物理と共通してて、&lt;span style="color: #0000ff;"&gt;単位が引っかかるところ&lt;/span&gt;は共通して言えることかなと、まず一点思います。&lt;/p&gt;&lt;/blockquote&gt;
&lt;p class="mb-3"&gt;化学分野でも、物理と同じように&lt;strong&gt;単位の扱い&lt;/strong&gt;でミスが多くなります。&lt;br /&gt;
たとえば、&lt;/p&gt;
&lt;ul class="mb-2"&gt;
&lt;li&gt;g と kg（質量）&lt;/li&gt;
&lt;li&gt;cm³ と mL（体積）&lt;/li&gt;
&lt;li&gt;℃ と g／100g（水100gあたり何g溶けるか）&lt;/li&gt;
&lt;/ul&gt;
&lt;p class="mb-3"&gt;など、&lt;strong&gt;「何を基準にしている単位なのか」&lt;/strong&gt;を理解しないまま、数字だけを追ってしまうと、&lt;br /&gt;
正しい式を立てても&lt;strong&gt;単位換算ミス&lt;/strong&gt;で点数を落としてしまいます。&lt;/p&gt;
&lt;p class="mb-2"&gt;単位ミスを防ぐための基本は、次の3つです。&lt;/p&gt;
&lt;ul class="mb-0"&gt;
&lt;li&gt;問題文に出てくる数値の横に、必ず&lt;strong&gt;単位を書き込みなおす&lt;/strong&gt;&lt;/li&gt;
&lt;li&gt;計算を始める前に、&lt;strong&gt;同じ単位にそろえる&lt;/strong&gt;（例：kg → g、L → mL）&lt;/li&gt;
&lt;li&gt;答えを書いたあとに、&lt;strong&gt;「1Lでこの量は現実的か？」&lt;/strong&gt;など、ざっくり検算する&lt;/li&gt;
&lt;/ul&gt;
&lt;/div&gt;
&lt;/div&gt;
&lt;div class="card mb-4 border-0 shadow-sm"&gt;
&lt;div class="card-body"&gt;
&lt;h3 class="h5 mb-3"&gt;暗記＋計算という「二刀流」が必要な分野&lt;/h3&gt;
&lt;blockquote class="blockquote" style="font-size: 0.95rem;"&gt;&lt;p&gt;高野：化学の大変なところは暗記・計算2ジャンル入ってきて苦労してる人が多いと思うんです。&lt;br /&gt;
物理は割と計算オンリーみたいなところありますが化学の場合は知識もさることながらある程度、割合の計算というのはすごく出るので…&lt;br /&gt;
基本的には計算して頑張るっていう部分と暗記して覚える&lt;span style="color: #ff0000;"&gt;バランスが大事な分野&lt;/span&gt;になると思います。&lt;/p&gt;&lt;/blockquote&gt;
&lt;p class="mb-3"&gt;化学分野が難しく感じられる大きな理由は、&lt;strong&gt;「覚える」だけでも、「計算する」だけでも足りない&lt;/strong&gt;ところにあります。&lt;br /&gt;
代表的な要素を挙げると、&lt;/p&gt;
&lt;ul class="mb-2"&gt;
&lt;li&gt;物質名・性質・反応の&lt;strong&gt;知識（暗記）&lt;/strong&gt;&lt;/li&gt;
&lt;li&gt;濃度・溶解度・質量保存などの&lt;strong&gt;計算（割合・比）&lt;/strong&gt;&lt;/li&gt;
&lt;/ul&gt;
&lt;p class="mb-3"&gt;の両方が要求されます。&lt;br /&gt;
そのため、得意・不得意のタイプによって、&lt;strong&gt;伸ばし方のアプローチ&lt;/strong&gt;も変わってきます。&lt;/p&gt;
&lt;p class="mb-3"&gt;「知識（暗記）」側が抜けやすい単元として、水溶液の性質や気体の扱いが典型です。まずは、&lt;a href="https://rika-quest.com/column/aqueous-solution/"&gt;いろいろな水溶液の性質（色・反応・性質の整理）&lt;/a&gt;を軸に、知識の穴を埋めていくのがおすすめです。&lt;/p&gt;
&lt;p&gt;&lt;!-- 表：タイプ別のつまずきと対策 --&gt;&lt;/p&gt;
&lt;div class="table-responsive mb-2"&gt;
&lt;table class="table table-bordered align-middle mb-0"&gt;
&lt;thead style="background-color: #e8f5e9;"&gt;
&lt;tr class="text-center"&gt;
&lt;th scope="col"&gt;タイプ&lt;/th&gt;
&lt;th scope="col"&gt;つまずきやすいポイント&lt;/th&gt;
&lt;th scope="col"&gt;意識したいこと・対策&lt;/th&gt;
&lt;/tr&gt;
&lt;/thead&gt;
&lt;tbody&gt;
&lt;tr&gt;
&lt;td class="fw-bold"&gt;算数が得意な子&lt;/td&gt;
&lt;td&gt;計算は速いが、物質名・性質・実験の流れなど&lt;strong&gt;知識の抜け&lt;/strong&gt;が原因でミスすることが多い。&lt;/td&gt;
&lt;td&gt;
&lt;ul class="mb-0 ps-3"&gt;
&lt;li&gt;計算だけでなく、&lt;strong&gt;「何の実験か」&lt;/strong&gt;を一言で説明できるようにする&lt;/li&gt;
&lt;li&gt;暗記箇所は、表やカードにして&lt;strong&gt;短時間で何度も復習&lt;/strong&gt;する&lt;/li&gt;
&lt;li&gt;計算問題も、答えだけでなく&lt;strong&gt;言葉で解き方を説明&lt;/strong&gt;してみる&lt;/li&gt;
&lt;/ul&gt;
&lt;/td&gt;
&lt;/tr&gt;
&lt;tr style="background-color: #f1f8e9;"&gt;
&lt;td class="fw-bold"&gt;算数が苦手な子&lt;/td&gt;
&lt;td&gt;説明を読んで現象はイメージできるが、&lt;strong&gt;割合・比の式を立てる段階で手が止まりやすい。&lt;/strong&gt;&lt;/td&gt;
&lt;td&gt;
&lt;ul class="mb-0 ps-3"&gt;
&lt;li&gt;食塩水などの&lt;strong&gt;基本の「割合」復習&lt;/strong&gt;からやり直す&lt;/li&gt;
&lt;li&gt;「もとになる量」「比べる量」を色分けして整理する&lt;/li&gt;
&lt;li&gt;同じパターンの問題を&lt;strong&gt;少数の例題で反復&lt;/strong&gt;し、式の立て方を体に覚えさせる&lt;/li&gt;
&lt;/ul&gt;
&lt;/td&gt;
&lt;/tr&gt;
&lt;tr&gt;
&lt;td class="fw-bold"&gt;暗記は得意だが応用が苦手な子&lt;/td&gt;
&lt;td&gt;用語は覚えているのに、&lt;strong&gt;実験の意図や結果の読み取り&lt;/strong&gt;になると正答率が下がる。&lt;/td&gt;
&lt;td&gt;
&lt;ul class="mb-0 ps-3"&gt;
&lt;li&gt;&lt;strong&gt;「この実験は何を調べるため？」&lt;/strong&gt;を毎回ノートに書く&lt;/li&gt;
&lt;li&gt;動画・写真・図を見ながら、&lt;strong&gt;結果の意味を自分の言葉で説明&lt;/strong&gt;する練習をする&lt;/li&gt;
&lt;li&gt;枝問の流れを追い、&lt;strong&gt;問題全体のストーリー&lt;/strong&gt;をつかむ習慣をつける&lt;/li&gt;
&lt;/ul&gt;
&lt;/td&gt;
&lt;/tr&gt;
&lt;/tbody&gt;
&lt;/table&gt;
&lt;/div&gt;
&lt;p class="mb-0"&gt;化学を得点源にするためには、&lt;strong&gt;「暗記だけ」「計算だけ」に偏らず、両方をバランスよく鍛える&lt;/strong&gt;ことが重要です。&lt;br /&gt;
どちらか一方が苦手な場合は、まず&lt;strong&gt;自分がどのタイプか&lt;/strong&gt;を把握し、対策の優先順位を決めていきましょう。&lt;/p&gt;
&lt;/div&gt;
&lt;/div&gt;
&lt;p&gt;&lt;!-- 学習ポイントまとめカード --&gt;&lt;/p&gt;
&lt;div class="row mb-4"&gt;
&lt;div class="col-md-6 mb-3"&gt;
&lt;div class="card h-100 border-0 shadow-sm"&gt;
&lt;div class="card-header text-white" style="background-color: #2e7d32;"&gt;化学で点数を伸ばす3つの視点&lt;/div&gt;
&lt;div class="card-body"&gt;
&lt;ul class="mb-0 ps-3"&gt;
&lt;li&gt;&lt;strong&gt;単位と割合&lt;/strong&gt;の扱いに慣れる（g・mL・％の関係）&lt;/li&gt;
&lt;li&gt;&lt;strong&gt;暗記と計算&lt;/strong&gt;の両方に時間を配分する&lt;/li&gt;
&lt;li&gt;リード文・枝問の&lt;strong&gt;ストーリー&lt;/strong&gt;を意識して問題に取り組む&lt;/li&gt;
&lt;/ul&gt;
&lt;p class="mt-3 mb-0" style="font-size: 0.9rem;"&gt;この3点を意識して勉強するだけでも、「何となく難しい」化学が、&lt;br /&gt;
少しずつ&lt;strong&gt;「見通しが立つ」得点源&lt;/strong&gt;へと変わっていきます。&lt;/p&gt;
&lt;/div&gt;
&lt;/div&gt;
&lt;/div&gt;
&lt;div class="col-md-6 mb-3"&gt;
&lt;div class="card h-100 border-0 shadow-sm"&gt;
&lt;div class="card-header text-white" style="background-color: #43a047;"&gt;家庭学習でできる工夫&lt;/div&gt;
&lt;div class="card-body"&gt;
&lt;ul class="mb-0 ps-3"&gt;
&lt;li&gt;算数の&lt;strong&gt;食塩水・割合&lt;/strong&gt;を並行して復習する&lt;/li&gt;
&lt;li&gt;実験の図の横に&lt;strong&gt;一言メモ&lt;/strong&gt;を残す（「何を調べる実験か」）&lt;/li&gt;
&lt;li&gt;動画・写真を見ながら、&lt;strong&gt;自分で実験の流れを説明&lt;/strong&gt;してみる&lt;/li&gt;
&lt;/ul&gt;
&lt;p class="mt-3 mb-0" style="font-size: 0.9rem;"&gt;「どこから手をつければいいか分からない」という場合は、&lt;br class="d-none d-md-inline" /&gt;まずは&lt;strong&gt;上の3つだけ&lt;/strong&gt;に絞って取り組むのがおすすめです。&lt;/p&gt;
&lt;/div&gt;
&lt;/div&gt;
&lt;/div&gt;
&lt;/div&gt;
&lt;p&gt;&lt;!-- CTA 1：本文中盤の四角いCTA --&gt;&lt;/p&gt;
&lt;div class="card mb-5 border-0 shadow-sm" style="background-color: #e8f5e9;"&gt;
&lt;div class="card-body p-4"&gt;
&lt;h2 class="h5 mb-3" style="color: #1b5e20;"&gt;「暗記も計算も整理してほしい」と感じている方へ&lt;/h2&gt;
&lt;p class="mb-3" style="font-size: 0.95rem;"&gt;当塾「しゅん吉クエスト」では、化学分野を含む理科全体について、&lt;strong&gt;一人ひとりの弱点に合わせた個別指導&lt;/strong&gt;を行っています。&lt;br /&gt;
「溶解度だけ極端に苦手」「リード文は読めているつもりなのに点数につながらない」など、同じ“化学が苦手”でも原因は様々です。&lt;/p&gt;
&lt;p class="mb-3" style="font-size: 0.95rem;"&gt;授業では、ただ解き方を教えるだけではなく、&lt;/p&gt;
&lt;ul class="mb-3 ps-3" style="font-size: 0.9rem;"&gt;
&lt;li&gt;単位・割合・比など、&lt;strong&gt;算数とのつながり&lt;/strong&gt;を整理し直す&lt;/li&gt;
&lt;li&gt;実験の意図・流れを押さえた&lt;strong&gt;リード文の読み方&lt;/strong&gt;を身につける&lt;/li&gt;
&lt;li&gt;頻出単元ごとに&lt;strong&gt;「まず覚えるべきこと」&lt;/strong&gt;を絞り込む&lt;/li&gt;
&lt;/ul&gt;
&lt;p class="mb-3" style="font-size: 0.9rem;"&gt;「化学だけ時間をかけているのに伸びづらい…」という場合は、&lt;br class="d-none d-md-inline" /&gt;まず&lt;strong&gt;つまずきの原因を一緒に言語化すること&lt;/strong&gt;から始めてみませんか。&lt;/p&gt;
&lt;div class="text-center text-md-start"&gt;&lt;a class="btn btn-success px-4 py-2 mb-2" style="border-radius: 999px; font-size: 0.95rem;" href="https://rika-quest.com/kouza/"&gt;&lt;br /&gt;
理科個別指導の詳細を見る&lt;br /&gt;
&lt;/a&gt;&lt;/p&gt;
&lt;p class="mb-0" style="font-size: 0.85rem; color: #555;"&gt;開講講座や指導スタイルの詳細は、上記「講座案内ページ」からご覧いただけます。&lt;/p&gt;
&lt;/div&gt;
&lt;/div&gt;
&lt;/div&gt;
&lt;p&gt;&lt;!-- 算数の食塩水と溶解度の違い --&gt;&lt;/p&gt;
&lt;h2 class="mt-4 mb-3"&gt;算数の食塩水と溶解度計算は同じ？違う？&lt;/h2&gt;
&lt;div class="card mb-4 border-0 shadow-sm"&gt;
&lt;div class="card-body"&gt;
&lt;h3 class="h5 mb-3"&gt;共通する「割合の考え方」と、化学特有のポイント&lt;/h3&gt;
&lt;p class="mb-3"&gt;算数にも&lt;strong&gt;食塩水&lt;/strong&gt;の分野があり、「みかけ上、溶解度の計算と同じでは？」と感じる方も多いと思います。&lt;br /&gt;
確かに、&lt;/p&gt;
&lt;ul&gt;
&lt;li&gt;「全体の量」と「溶けている量」の割合を考える&lt;/li&gt;
&lt;li&gt;比・割合の式を使って、未知の量を求める&lt;/li&gt;
&lt;/ul&gt;
&lt;p class="mb-3"&gt;という点では共通していますが、理科の化学では&lt;strong&gt;それだけでは終わりません&lt;/strong&gt;。&lt;br /&gt;
温度によって溶ける量が変わる&lt;strong&gt;溶解度曲線&lt;/strong&gt;や、&lt;br /&gt;
「加熱する／冷やす」「水を加える／水を蒸発させる」といった&lt;strong&gt;操作の意味&lt;/strong&gt;も同時に理解する必要があります。&lt;/p&gt;
&lt;h3 class="h5 mb-3"&gt;「枝問付きのストーリー問題」になるのが理科&lt;/h3&gt;
&lt;blockquote class="blockquote" style="font-size: 0.95rem;"&gt;&lt;p&gt;高野：理科はそこに考察ポイントも載ってきたりして、基本的に理科は枝問と呼ばれる&lt;span style="color: #0000ff;"&gt;大問小問でリード&lt;/span&gt;がつくので、必ず順に追っていけばある程度、点が取れる科目ではあるんですよ。&lt;br /&gt;
だけど、どういう意図でやってる実験かある程度知らないと全部が小問集合に見えてきて、問題が単発になりがちなところが多いので…。&lt;/p&gt;&lt;/blockquote&gt;
&lt;p class="mb-3"&gt;算数の食塩水は、&lt;strong&gt;1問完結の計算問題&lt;/strong&gt;として出題されることが多いのに対し、&lt;br /&gt;
理科の溶解度・濃度の問題は、&lt;/p&gt;
&lt;ul&gt;
&lt;li&gt;リード文（導入）で&lt;strong&gt;実験の条件・進め方&lt;/strong&gt;が説明される&lt;/li&gt;
&lt;li&gt;その内容にもとづいて枝問（小問）が&lt;strong&gt;順番に積み重なっていく&lt;/strong&gt;&lt;/li&gt;
&lt;li&gt;途中に&lt;strong&gt;グラフの読み取りや考察&lt;/strong&gt;が挟まる&lt;/li&gt;
&lt;/ul&gt;
&lt;p class="mb-3"&gt;といった構成になっていることが多いです。&lt;br /&gt;
つまり、&lt;strong&gt;「計算そのもの」だけでなく、「その計算がどんな実験と結びついているか」&lt;/strong&gt;まで理解しておく必要があります。&lt;/p&gt;
&lt;p class="mb-2"&gt;そのため、溶解度・濃度の問題では次のような読み方を意識してみてください。&lt;/p&gt;
&lt;ol class="mb-0"&gt;
&lt;li&gt;&lt;strong&gt;リード文で「何の実験か」「何を確かめたいか」をつかむ&lt;/strong&gt;&lt;/li&gt;
&lt;li&gt;実験操作（加熱・冷却・水を加えるなど）に線を引き、&lt;strong&gt;溶ける量が増えるのか減るのか&lt;/strong&gt;をイメージする&lt;/li&gt;
&lt;li&gt;グラフや表と照らし合わせて、&lt;strong&gt;温度と溶解度の関係&lt;/strong&gt;を確認する&lt;/li&gt;
&lt;li&gt;最後に、算数で学んだ&lt;strong&gt;「割合」の考え方&lt;/strong&gt;で具体的な数値計算に入る&lt;/li&gt;
&lt;/ol&gt;
&lt;/div&gt;
&lt;/div&gt;
&lt;p&gt;&lt;!-- 実験理解と実体験の重要性 --&gt;&lt;/p&gt;
&lt;h2 class="mt-4 mb-3"&gt;実験の流れを理解することと「実体験」の大切さ&lt;/h2&gt;
&lt;div class="card mb-4 border-0 shadow-sm"&gt;
&lt;div class="card-body"&gt;
&lt;h3 class="h5 mb-3"&gt;リード文を「小問集合」にしないために&lt;/h3&gt;
&lt;blockquote class="blockquote" style="font-size: 0.95rem;"&gt;&lt;p&gt;高野：どういう意図でやってる実験かある程度知らないと全部が小問集合に見えてきて、問題が単発になりがちなところが多いので…。&lt;/p&gt;&lt;/blockquote&gt;
&lt;p class="mb-3"&gt;化学分野の大問では、リード文を読み飛ばして&lt;strong&gt;いきなり枝問から解き始める&lt;/strong&gt;子も少なくありません。&lt;br /&gt;
しかし、それでは&lt;/p&gt;
&lt;ul&gt;
&lt;li&gt;実験の目的&lt;/li&gt;
&lt;li&gt;操作ごとの変化（何が増えて何が減るのか）&lt;/li&gt;
&lt;li&gt;グラフ・表が何を表しているのか&lt;/li&gt;
&lt;/ul&gt;
&lt;p class="mb-3"&gt;が曖昧なままになり、結果的に&lt;strong&gt;その場しのぎの小問集合&lt;/strong&gt;のように見えてしまいます。&lt;/p&gt;
&lt;p class="mb-2"&gt;そこで、リード文を読むときには、次のポイントを意識してみてください。&lt;/p&gt;
&lt;ol class="mb-3"&gt;
&lt;li&gt;最初の一文を読んだ段階で、&lt;strong&gt;「何の実験か」&lt;/strong&gt;をノートに一言で書く&lt;/li&gt;
&lt;li&gt;操作（加熱・冷却・ろ過・蒸発など）ごとに、&lt;strong&gt;図やイラストで流れをメモ&lt;/strong&gt;する&lt;/li&gt;
&lt;li&gt;各枝問の前に、「ここでは何を確認している小問か？」を自分でラベル付けする&lt;/li&gt;
&lt;/ol&gt;
&lt;p class="mb-0"&gt;こうした小さな工夫だけでも、&lt;strong&gt;問題全体のストーリーが見えやすくなり&lt;/strong&gt;、&lt;br /&gt;
単発の知識問題としてではなく、&lt;strong&gt;ひとつの実験として理解&lt;/strong&gt;できるようになります。&lt;/p&gt;
&lt;/div&gt;
&lt;/div&gt;
&lt;div class="card mb-4 border-0 shadow-sm"&gt;
&lt;div class="card-body"&gt;
&lt;h3 class="h5 mb-3"&gt;実験動画・教室・実体験をうまく使う&lt;/h3&gt;
&lt;blockquote class="blockquote" style="font-size: 0.95rem;"&gt;&lt;p&gt;高野：実験、動画や写真を実際見てみるとか、実験教室もあるので、実際自分が経験して&lt;br /&gt;
「ある程度この実験知ってる」となると、問題の流れが分かって計算とか、問題の条件を読解する意味ではそういう&lt;span style="color: #ff0000;"&gt;実体験しとくのは有利&lt;/span&gt;に働くかなと思いますね。&lt;/p&gt;&lt;/blockquote&gt;
&lt;p class="mb-3"&gt;化学分野では、&lt;strong&gt;「頭だけで理解しようとする」のではなく、目や手を使う体験&lt;/strong&gt;が大きな味方になります。&lt;/p&gt;
&lt;p class="mb-2"&gt;具体的には、次のような機会を意識的に活用すると効果的です。&lt;/p&gt;
&lt;ul class="mb-3"&gt;
&lt;li&gt;市販の実験キットや学校・塾の&lt;strong&gt;実験教室&lt;/strong&gt;に参加してみる&lt;/li&gt;
&lt;li&gt;塾や学校の授業で行った実験を、&lt;strong&gt;写真や動画で撮影&lt;/strong&gt;しておき、あとで見返す&lt;/li&gt;
&lt;li&gt;テキストに載っている&lt;strong&gt;実験写真・模式図&lt;/strong&gt;と、実際の様子を結びつけるように説明してもらう&lt;/li&gt;
&lt;li&gt;自宅でできる範囲の簡単な実験（食塩水の蒸発など）を親子で試してみる&lt;/li&gt;
&lt;/ul&gt;
&lt;p class="mb-0"&gt;一度でも「自分の目で見た」「自分の手でやってみた」ことがあると、&lt;br /&gt;
&lt;strong&gt;リード文の文章や図が一気にリアルに感じられるようになります。&lt;/strong&gt;&lt;br /&gt;
その結果、&lt;strong&gt;計算式の意味や、条件文の意図&lt;/strong&gt;も理解しやすくなり、&lt;br /&gt;
「暗記」と「計算」がバラバラではなく&lt;strong&gt;一本の線でつながっていく感覚&lt;/strong&gt;をつかみやすくなります。&lt;/p&gt;
&lt;p class="mt-3 mb-0"&gt;化学の「水溶液」単元は実験理解が得点に直結しやすいので、復習の順番を作るなら、&lt;a href="https://rika-quest.com/column/sum/"&gt;水よう液（中和）の要点整理&lt;/a&gt;で反応の流れを押さえ、次に&lt;a href="https://rika-quest.com/column/metal/"&gt;水よう液と金属（反応の違い・発生気体）&lt;/a&gt;へ進むと、現象がつながって理解しやすくなります。&lt;/p&gt;
&lt;/div&gt;
&lt;/div&gt;
&lt;p&gt;&lt;!-- まとめ --&gt;&lt;/p&gt;
&lt;h2 class="mt-4 mb-3"&gt;まとめ──暗記と計算をつなげて「できる化学」へ&lt;/h2&gt;
&lt;div class="card mb-4 border-0 shadow-sm"&gt;
&lt;div class="card-body"&gt;
&lt;p class="mb-3"&gt;化学分野は、&lt;strong&gt;「暗記も計算も必要」&lt;/strong&gt;という点で負担が大きく感じられますが、&lt;br /&gt;
ポイントを押さえて学習すれば、確実に&lt;strong&gt;安定した得点源&lt;/strong&gt;に変えていくことができます。&lt;/p&gt;
&lt;ul class="mb-3"&gt;
&lt;li&gt;物理と同様に、&lt;strong&gt;単位の扱い（g・mL・％など）&lt;/strong&gt;でつまずきやすい&lt;/li&gt;
&lt;li&gt;暗記と計算の&lt;strong&gt;どちらか一方に偏らず&lt;/strong&gt;、自分のタイプに応じて補強する&lt;/li&gt;
&lt;li&gt;算数の食塩水と似ている部分はあるが、&lt;strong&gt;理科では実験の意図や溶解度曲線の理解&lt;/strong&gt;が加わる&lt;/li&gt;
&lt;li&gt;リード文と枝問を&lt;strong&gt;ストーリーとして読む習慣&lt;/strong&gt;が、得点力アップのカギ&lt;/li&gt;
&lt;li&gt;実験動画や実験教室など、&lt;strong&gt;実体験を通してイメージを固める&lt;/strong&gt;と理解が一気に進む&lt;/li&gt;
&lt;/ul&gt;
&lt;p class="mb-3"&gt;いきなり完璧を目指すのではなく、まずは&lt;strong&gt;「単位」「割合」「リード文」&lt;/strong&gt;の3つに絞って、&lt;br /&gt;
ひとつひとつのつまずきを解消していきましょう。&lt;/p&gt;
&lt;p class="mb-3"&gt;化学は「溶ける・反応する・燃える・状態が変わる」といった現象がつながっています。復習の順番で悩む場合は、&lt;a href="https://rika-quest.com/column/how-to-burn/"&gt;ものの燃え方（有機物・無機物と酸化物の整理）&lt;/a&gt;や、&lt;a href="https://rika-quest.com/column/trimorphic_change/"&gt;状態変化の名前一覧（融解・凝固・蒸発など）&lt;/a&gt;から現象を一本化して見直すのも有効です。さらに計算で取りこぼしが出やすい場合は、温度変化と体積変化の関係を押さえるために、&lt;a href="https://rika-quest.com/column/volume-and-temperature/"&gt;ものの体積と温度（体積変化の基礎）&lt;/a&gt;を先に復習しておくと、気体・水溶液の計算問題の理解が安定しやすくなります。&lt;/p&gt;
&lt;p class="mb-0"&gt;本記事と動画、そして必要に応じて個別指導を組み合わせることで、&lt;br /&gt;
化学を&lt;strong&gt;「よく分からないから避けたい分野」から「点を取りに行ける分野」&lt;/strong&gt;へと変えていけるはずです。&lt;/p&gt;
&lt;/div&gt;
&lt;/div&gt;
&lt;p&gt;&lt;!-- CTA 2：フッターCTA（軽めの追いCTA） --&gt;&lt;/p&gt;
&lt;div class="card border-0 shadow-sm mb-4" style="background-color: #e8f5e9;"&gt;
&lt;div class="card-body text-center p-4"&gt;
&lt;h2 class="h5 mb-3" style="color: #1b5e20;"&gt;中学受験理科の「化学対策」を相談したい方へ&lt;/h2&gt;
&lt;p class="mb-3" style="font-size: 0.95rem;"&gt;「化学だけ伸び悩んでいる」「暗記と計算のバランスをどう取ればいいか知りたい」など、&lt;br class="d-none d-md-inline" /&gt;お子さまの現在地に合わせて、&lt;strong&gt;最適な学習プラン&lt;/strong&gt;をご提案いたします。&lt;/p&gt;
&lt;div class="mb-3"&gt;&lt;a class="btn btn-outline-success px-4 py-2 mb-2" style="border-radius: 999px; font-size: 0.95rem;" href="https://rika-quest.com/kouza/"&gt;&lt;br /&gt;
中学受験理科講座一覧を見る&lt;br /&gt;
&lt;/a&gt;&lt;br /&gt;
&lt;a class="btn btn-success px-4 py-2 mb-2" style="border-radius: 999px; font-size: 0.95rem;" href="https://rika-quest.com/inquiry/"&gt;&lt;br /&gt;
体験授業・学習相談を申し込む&lt;br /&gt;
&lt;/a&gt;&lt;/div&gt;
&lt;p class="mb-0" style="font-size: 0.85rem; color: #555;"&gt;フォームからのご相談は24時間受付中です。内容を確認のうえ、講師よりご連絡させていただきます。&lt;/p&gt;
&lt;/div&gt;
&lt;/div&gt;
&lt;/div&gt;
&lt;p&gt;&amp;nbsp;&lt;/p&gt;
```
</t>
  </si>
  <si>
    <t xml:space="preserve">以下のページは「スニペット整合性」（本文と title/meta/H1/冒頭文）が弱い可能性があります。
まず【本文】を確認し、想定読者・悩み・解決範囲を把握してください。
そのうえで、GSCの主要クエリ（表示回数上位）を根拠に、
「検索意図に対して、タイトル/メタ/H1/冒頭120字がズレている点」を特定し、
ズレを解消するための修正案（タイトル/メタ/H1/冒頭）を提示してください。
※本文の“大改修”は前提にしません（必要なら追記ブロックは最大1つまで）。
【URL】https://koten-kakitsubata.jp/blog/daidairi/
【ページ分類】MC
【ページ分類の略語（このプロンプト内の定義）】
TP = トップページ（ホーム/サイトの入口）
SP = サービスページ（講座・コース・申込導線）
MC = メインコラム（コラム/解説/勉強法など集客記事）
SC = サブコラム（MCやSPを補強するための補助コラム※サイト定義に合わせて判断）
NW = ニュース/お知らせ（運用上は改善対象外として除外）
ST = 企業情報等のSEO対策を行わないこ固定ページ（運用上は改善対象外として除外）
- / 空欄 / 未分類 = 未分類（このスクリプトでは改善対象外として除外）
※未分類（空欄 / "-" / "未分類"）は作業対象に含めません。
【現状（スニペット要素）】
- タイトル：古典常識「大内裏」とは？平安京の官庁街の場所と構造を図で解説 - 古典専門塾 かきつばた
- メタ：大内裏は平安京のどこにあり、何をする場所か？朱雀大路・羅城門との位置関係や官庁の並び、大きさまで、大内裏図を使って高校古典向けに整理します。
- H1：古典常識「大内裏」とは？平安京の官庁街の場所と構造を図で解説
- 冒頭120字：高校国語／古典常識 平安京の「官庁街」を図で理解する 「大内裏ってどこ？」「朱雀大路や羅生門は何がポイント？」── 古典作品には、平安京の地理や官庁街に関する前提知識がたくさん登場します。 本ページでは、 大内裏の位置・役割・構造 を図とと
【GSC主要クエリ（表示回数上位50件）】
- 大内裏｜表示808｜CTR 0.25%｜順位6.3
- 大内裏とは｜表示537｜CTR 0.19%｜順位2.2
- 内裏｜表示407｜CTR 0.25%｜順位5.7
- 内裏とは｜表示226｜CTR 0.00%｜順位4.1
- 大内裏 読み方｜表示160｜CTR 0.00%｜順位5.3
- 平安京 大内裏｜表示74｜CTR 2.70%｜順位5.3
- 大内裏 どこ｜表示29｜CTR 3.45%｜順位4.3
- 平安京大内裏｜表示29｜CTR 0.00%｜順位5.3
- 条坊制とは｜表示29｜CTR 0.00%｜順位1.0
- 内裏 古文｜表示27｜CTR 0.00%｜順位5.2
- 内裏 意味｜表示27｜CTR 0.00%｜順位8.8
- 古文 内裏｜表示27｜CTR 0.00%｜順位4.9
- だいだいり｜表示26｜CTR 0.00%｜順位6.5
- 大内裏図｜表示19｜CTR 5.26%｜順位3.6
- 大内裏 とは｜表示19｜CTR 0.00%｜順位2.4
- 大内裏 意味｜表示17｜CTR 0.00%｜順位4.8
- 大内裏 場所｜表示14｜CTR 0.00%｜順位4.3
- 平安京 内裏 場所｜表示14｜CTR 0.00%｜順位5.0
- 平安京 門｜表示14｜CTR 0.00%｜順位7.4
- 古典 内裏 意味｜表示13｜CTR 0.00%｜順位8.6
- 大内裏 平安京｜表示13｜CTR 0.00%｜順位6.2
- 内裏 とは｜表示12｜CTR 0.00%｜順位5.1
- 平安京 門 名前｜表示11｜CTR 0.00%｜順位2.8
- 古文 内裏 意味｜表示10｜CTR 0.00%｜順位3.8
- 内裏 大内裏｜表示8｜CTR 12.50%｜順位1.3
- 平安京 内裏 図｜表示8｜CTR 12.50%｜順位3.8
- 条坊制｜表示8｜CTR 0.00%｜順位1.0
- 内裏 と 大 内裏 の違い｜表示7｜CTR 0.00%｜順位5.3
- 内裏 古典｜表示7｜CTR 0.00%｜順位5.0
- 内裏 地図｜表示7｜CTR 0.00%｜順位6.3
- 内裏 意味 古文｜表示7｜CTR 0.00%｜順位12.4
- 内裏図｜表示7｜CTR 0.00%｜順位2.4
- 宮中 内裏 違い｜表示7｜CTR 0.00%｜順位2.1
- 都条制｜表示7｜CTR 0.00%｜順位1.0
- ○内裏｜表示6｜CTR 0.00%｜順位4.3
- 大内里｜表示6｜CTR 0.00%｜順位6.8
- 平安京 条坊制｜表示6｜CTR 0.00%｜順位1.7
- 内裏 どこ｜表示5｜CTR 0.00%｜順位7.6
- 内裏 古典 意味｜表示5｜CTR 0.00%｜順位1.0
- 内裏 図｜表示5｜CTR 0.00%｜順位8.0
- 内裏と大内裏の違い｜表示5｜CTR 0.00%｜順位5.8
- 内裏意味｜表示5｜CTR 0.00%｜順位4.6
- 大内裏 地図｜表示5｜CTR 0.00%｜順位4.0
- 平安京 内裏｜表示5｜CTR 0.00%｜順位8.2
- 内裏 古文 意味｜表示4｜CTR 0.00%｜順位4.3
- 大 内裏 内裏 違い｜表示4｜CTR 0.00%｜順位4.0
- 平安時代 内裏 図｜表示4｜CTR 0.00%｜順位4.5
- 平安神宮 門の名前｜表示4｜CTR 0.00%｜順位1.0
- 平安京 構造｜表示3｜CTR 0.00%｜順位1.0
- 平安京内裏｜表示3｜CTR 0.00%｜順位6.0
【参考：代表語（自動抽出）】大内裏
【出力（必ずこの順）】
1) 本文の要約（想定読者・悩み・解決）
2) 検索意図の整理（主要クエリから2〜3パターン）
3) 不一致の指摘（タイトル/メタ/H1/冒頭のどこがズレているか）
4) 修正方針（“どの意図に寄せるか”を1つに決める）
5) 修正案（すべてコードブロック）
   - タイトル案3つ（全角35字前後＋56字以上の網羅型を1つ）
   - メタ案3つ（全角90字前後）
   - H1案2つ
   - 冒頭120字（2案：&lt;p&gt;で開始）
【禁則ワード（シート連動）】
以下の【禁則ワード】は、タイトル/メタ/導入文/見出し/本文のいずれにも原則使用しないでください。
言い換えが必要な場合は、自然な日本語に置換してください。
【禁則ワード】
- 崩れ
- 型
- 迷い
- 保留
- 固定
- 手順
- 立て直
- 最短
- 結論だけ
- 乱れ
- 三点確認
- 内部リンク
- 導線
- 設計
- 刺
- まず結論
- 整え
- 押し付けない案内
- 統一
- 次の一手
- 失点
- 確定
- サブコラム
- 30秒
- 1分
- CV
- 網羅
【本文】
```html
&lt;p&gt;&amp;nbsp;&lt;/p&gt;
&lt;div class="container my-4"&gt;
&lt;p&gt;&lt;!-- Hero Section --&gt;&lt;/p&gt;
&lt;div class="card shadow-sm mb-4 border-0" style="background: linear-gradient(135deg, #263238, #ff8f00); color: #fff;"&gt;
&lt;div class="card-body p-4"&gt;
&lt;div class="d-flex flex-wrap justify-content-between align-items-center mb-2"&gt;&lt;span class="badge bg-light text-dark mb-2" style="font-size: 0.8rem;"&gt;高校国語／古典常識&lt;/span&gt;&lt;br /&gt;
&lt;span class="badge bg-warning text-dark mb-2" style="font-size: 0.75rem;"&gt;平安京の「官庁街」を図で理解する&lt;/span&gt;&lt;/div&gt;
&lt;h1 class="card-title mb-3" style="font-size: 2rem; line-height: 1.5;"&gt;&lt;/h1&gt;
&lt;p class="card-text mb-0" style="font-size: 0.98rem;"&gt;「大内裏ってどこ？」「朱雀大路や羅生門は何がポイント？」──&lt;br /&gt;
古典作品には、平安京の地理や官庁街に関する前提知識がたくさん登場します。&lt;br /&gt;
本ページでは、&lt;strong&gt;大内裏の位置・役割・構造&lt;/strong&gt;を図とともに整理し、&lt;br /&gt;
『大鏡』などの作品を読む際に役立つイメージをつかめるように解説します。&lt;/p&gt;
&lt;/div&gt;
&lt;/div&gt;
&lt;p&gt;&lt;!-- YouTube セクション --&gt;&lt;/p&gt;
&lt;div class="card shadow-sm mb-4 border-0"&gt;
&lt;div class="card-body"&gt;
&lt;h2 class="h5 mb-3"&gt;動画で学ぶ：大内裏とは何か（古典専門塾かきつばた）&lt;/h2&gt;
&lt;div class="embed-responsive embed-responsive-16by9 mb-3"&gt;&lt;iframe class="embed-responsive-item" title="YouTube video player" src="https://www.youtube.com/embed/O0AOsCeUpcE" width="560" height="315" frameborder="0" allowfullscreen="allowfullscreen"&gt;&lt;/iframe&gt;&lt;/div&gt;
&lt;p class="mb-0"&gt;古典専門塾かきつばたの講師が、平安京図を用いながら大内裏の位置関係や役割を詳しく解説しています。&lt;br /&gt;
&lt;strong&gt;本文とあわせて視聴することで、古典の「舞台設定」が立体的に見えてきます。&lt;/strong&gt;&lt;/p&gt;
&lt;/div&gt;
&lt;/div&gt;
&lt;p&gt;&lt;!-- 1. 大内裏とは？ --&gt;&lt;/p&gt;
&lt;div class="card shadow-sm mb-4 border-0"&gt;
&lt;div class="card-body"&gt;
&lt;h2 class="h4 mb-3"&gt;1. 大内裏とは？──平安京の「官庁街」&lt;/h2&gt;
&lt;p class="mb-3"&gt;大内裏（だいだいり）とは、&lt;strong&gt;平安京における官庁街・役所の街&lt;/strong&gt;にあたる場所です。&lt;br /&gt;
現代でいえば&lt;strong&gt;霞ヶ関&lt;/strong&gt;のような、政治の中心地と考えるとイメージしやすいでしょう。&lt;/p&gt;
&lt;p class="mb-3"&gt;平安京全体は、北から南へ、東から西へと&lt;strong&gt;碁盤の目状&lt;/strong&gt;に区画された都市でした。&lt;br /&gt;
このように、区画をきっちりと整えて都市を設計する仕組みを&lt;strong&gt;条里制&lt;/strong&gt;と呼びます。&lt;/p&gt;
&lt;div class="row align-items-center"&gt;
&lt;div class="col-md-5 mb-3 mb-md-0 text-center"&gt;&lt;img decoding="async" class="img-fluid rounded shadow-sm" src="http://koten-kakitsubata.jp/wp-content/uploads/2023/04/IMG_9447-259x300.png" alt="平安京全体の図。碁盤の目状の都市構造と朱雀大路、羅生門の位置が示されている" /&gt;&lt;/div&gt;
&lt;div class="col-md-7"&gt;
&lt;p class="mb-2"&gt;平安京の中心を南北に貫く大通りが&lt;strong&gt;朱雀大路（すざくおおじ）&lt;/strong&gt;です。&lt;br /&gt;
その最南端に位置する門が&lt;strong&gt;羅城門（羅生門）&lt;/strong&gt;で、そこから北に向かって大内裏へまっすぐ道が伸びています。&lt;/p&gt;
&lt;blockquote class="border-start ps-3 mb-0" style="border-color: #ff8f00 !important;"&gt;&lt;p&gt;『羅生門』（芥川龍之介）の舞台となっているのは、まさにこの&lt;strong&gt;都の南端・羅生門&lt;/strong&gt;のあたりです。&lt;/p&gt;&lt;/blockquote&gt;
&lt;/div&gt;
&lt;/div&gt;
&lt;/div&gt;
&lt;/div&gt;
&lt;p&gt;&lt;!-- 2. 平安京の左右：右京・左京と「天子南面す」 --&gt;&lt;/p&gt;
&lt;div class="card shadow-sm mb-4 border-0"&gt;
&lt;div class="card-body"&gt;
&lt;h2 class="h4 mb-3"&gt;2. 平安京の「右京・左京」とは？──天子南面すの考え方&lt;/h2&gt;
&lt;p class="mb-3"&gt;平安京では、都を&lt;strong&gt;右京（うきょう）&lt;/strong&gt;・&lt;strong&gt;左京（さきょう）&lt;/strong&gt;に分けて呼びます。&lt;br /&gt;
ここで注意したいのは、&lt;strong&gt;地図上の左右&lt;/strong&gt;ではなく、&lt;br /&gt;
&lt;strong&gt;天皇（天子）が南を向いたときの右手・左手&lt;/strong&gt;で決まっている点です。&lt;/p&gt;
&lt;blockquote class="border-start ps-3 mb-3" style="border-color: #455a64 !important;"&gt;&lt;p&gt;皇帝（天皇）は北極星を背にして常に南を向く──この姿勢を&lt;br /&gt;
&lt;strong&gt;「天子南面す」&lt;/strong&gt;と言います。&lt;br /&gt;
南を向いた天皇から見て右手側が西（右京）、左手側が東（左京）になります。&lt;/p&gt;&lt;/blockquote&gt;
&lt;div class="table-responsive mb-2"&gt;
&lt;table class="table table-bordered table-hover align-middle mb-0"&gt;
&lt;thead class="text-center" style="background-color: #eceff1;"&gt;
&lt;tr&gt;
&lt;th scope="col"&gt;用語&lt;/th&gt;
&lt;th scope="col"&gt;位置&lt;/th&gt;
&lt;th scope="col"&gt;ポイント&lt;/th&gt;
&lt;/tr&gt;
&lt;/thead&gt;
&lt;tbody&gt;
&lt;tr&gt;
&lt;td class="fw-bold"&gt;右京&lt;/td&gt;
&lt;td&gt;天皇から見て右手側（西側）&lt;/td&gt;
&lt;td&gt;低湿地帯が多く、比較的早く廃れていった地域&lt;/td&gt;
&lt;/tr&gt;
&lt;tr&gt;
&lt;td class="fw-bold"&gt;左京&lt;/td&gt;
&lt;td&gt;天皇から見て左手側（東側）&lt;/td&gt;
&lt;td&gt;徐々に都の中心が移り、繁栄したエリア&lt;/td&gt;
&lt;/tr&gt;
&lt;tr&gt;
&lt;td class="fw-bold"&gt;朱雀大路&lt;/td&gt;
&lt;td&gt;羅生門から大内裏へ一直線に延びる南北の大通り&lt;/td&gt;
&lt;td&gt;平安京の&lt;strong&gt;「センターライン」&lt;/strong&gt;となるメインストリート&lt;/td&gt;
&lt;/tr&gt;
&lt;/tbody&gt;
&lt;/table&gt;
&lt;/div&gt;
&lt;p class="mb-0"&gt;古典作品で「右京・左京」という地名が出てきたときは、&lt;br /&gt;
&lt;strong&gt;天皇の視点での左右&lt;/strong&gt;を意識してイメージしてみてください。&lt;/p&gt;
&lt;/div&gt;
&lt;/div&gt;
&lt;p&gt;&lt;!-- 3. 大内裏の内部構造と八省院・朝堂院 --&gt;&lt;/p&gt;
&lt;div class="card shadow-sm mb-4 border-0"&gt;
&lt;div class="card-body"&gt;
&lt;h2 class="h4 mb-3"&gt;3. 大内裏の内部構造──八省院・朝堂院と応天門&lt;/h2&gt;
&lt;div class="row align-items-center mb-3"&gt;
&lt;div class="col-md-5 mb-3 mb-md-0 text-center"&gt;&lt;img decoding="async" class="img-fluid rounded shadow-sm" src="http://koten-kakitsubata.jp/wp-content/uploads/2023/04/IMG_9448-300x274.png" alt="平安京の大内裏の図。朱雀門や八省院、朝堂院などの主要な建物の配置が描かれている。" /&gt;&lt;/div&gt;
&lt;div class="col-md-7"&gt;
&lt;p class="mb-2"&gt;大内裏の南端には&lt;strong&gt;朱雀門&lt;/strong&gt;があり、朱雀大路を北へ進んだ先の「どんつき」に位置しています。&lt;br /&gt;
朱雀門をくぐると、正面に見えてくるのが&lt;strong&gt;八省院・朝堂院&lt;/strong&gt;といったエリアです。&lt;/p&gt;
&lt;p class="mb-0"&gt;これらは、儀式や公式行事の舞台となる場で、&lt;br /&gt;
&lt;strong&gt;天皇の即位などの大きな儀式&lt;/strong&gt;に用いられました。&lt;/p&gt;
&lt;/div&gt;
&lt;/div&gt;
&lt;div class="table-responsive mb-3"&gt;
&lt;table class="table table-bordered table-hover align-middle mb-0"&gt;
&lt;thead class="text-center" style="background-color: #fff3e0;"&gt;
&lt;tr&gt;
&lt;th scope="col"&gt;施設名&lt;/th&gt;
&lt;th scope="col"&gt;役割・イメージ&lt;/th&gt;
&lt;th scope="col"&gt;古典との関連&lt;/th&gt;
&lt;/tr&gt;
&lt;/thead&gt;
&lt;tbody&gt;
&lt;tr&gt;
&lt;td class="fw-bold"&gt;朱雀門&lt;/td&gt;
&lt;td&gt;大内裏最南端の門。朱雀大路の突き当たりに位置する正門&lt;/td&gt;
&lt;td&gt;儀式や行列の出入り口としてしばしば言及される&lt;/td&gt;
&lt;/tr&gt;
&lt;tr&gt;
&lt;td class="fw-bold"&gt;八省院・朝堂院&lt;/td&gt;
&lt;td&gt;政治的儀式・朝廷の公式行事の舞台となる広場・建物群&lt;/td&gt;
&lt;td&gt;即位の礼など、大きな儀式の場として登場&lt;/td&gt;
&lt;/tr&gt;
&lt;tr&gt;
&lt;td class="fw-bold"&gt;応天門&lt;/td&gt;
&lt;td&gt;八省院の入り口にあたる門&lt;/td&gt;
&lt;td&gt;&lt;strong&gt;応天門の変&lt;/strong&gt;の舞台として日本史・古典で頻出&lt;/td&gt;
&lt;/tr&gt;
&lt;/tbody&gt;
&lt;/table&gt;
&lt;/div&gt;
&lt;p class="mb-0"&gt;ただし、&lt;strong&gt;日常的な政務&lt;/strong&gt;は平安時代になると&lt;br /&gt;
内裏の&lt;strong&gt;清涼殿&lt;/strong&gt;で行われるようになり、&lt;br /&gt;
八省院は「大儀式の場」という色合いが強くなっていきます。&lt;/p&gt;
&lt;/div&gt;
&lt;/div&gt;
&lt;p&gt;&lt;!-- 4. 中央官庁と古典作品の読み方 --&gt;&lt;/p&gt;
&lt;div class="card shadow-sm mb-4 border-0"&gt;
&lt;div class="card-body"&gt;
&lt;h2 class="h4 mb-3"&gt;4. 大内裏に並ぶ中央官庁──『大鏡』などを読むときのポイント&lt;/h2&gt;
&lt;div class="row align-items-center mb-3"&gt;
&lt;div class="col-md-5 mb-3 mb-md-0 text-center"&gt;&lt;img decoding="async" class="img-fluid rounded shadow-sm" src="http://koten-kakitsubata.jp/wp-content/uploads/2023/04/IMG_9449-278x300.png" alt="大内裏に並ぶ中央官庁の役所の配置図。平安時代の政治と儀式の中心地としての構造を示す。" /&gt;&lt;/div&gt;
&lt;div class="col-md-7"&gt;
&lt;p class="mb-2"&gt;大内裏の内部には、&lt;strong&gt;中央官庁の役所&lt;/strong&gt;がずらりと並んでいます。&lt;br /&gt;
こうした役所の名前は、特に『大鏡』などの歴史物語を読むときにしばしば登場します。&lt;/p&gt;
&lt;p class="mb-0"&gt;「どの役所がどのあたりに並んでいたのか」を&lt;br /&gt;
&lt;strong&gt;大内裏図を見ながら確認する癖&lt;/strong&gt;をつけておくと、&lt;br /&gt;
物語中の人物の移動や位置関係がイメージしやすくなります。&lt;/p&gt;
&lt;/div&gt;
&lt;/div&gt;
&lt;div class="alert alert-info" role="alert"&gt;&lt;strong&gt;国語便覧に載っている大内裏図&lt;/strong&gt;は、古典読解の心強い味方です。&lt;br /&gt;
物語や日記を読むときは、登場する地名や役所を図の上で確認しながら読む習慣をつけてみましょう。&lt;/div&gt;
&lt;/div&gt;
&lt;/div&gt;
&lt;p&gt;&lt;!-- 5. 大内裏のスケール感をつかむ --&gt;&lt;/p&gt;
&lt;div class="card shadow-sm mb-4 border-0"&gt;
&lt;div class="card-body"&gt;
&lt;h2 class="h4 mb-3"&gt;5. 大内裏の大きさはどれくらい？──スケール感を現代に置き換える&lt;/h2&gt;
&lt;p class="mb-3"&gt;大内裏の広さは、おおよそ&lt;strong&gt;南北 1,394メートル（約1.3km）×東西 1,160メートル（約1.2km）&lt;/strong&gt;&lt;br /&gt;
とされています。つまり、&lt;/p&gt;
&lt;ul class="mb-3"&gt;
&lt;li&gt;&lt;strong&gt;南北約1.3km × 東西約1.2km&lt;/strong&gt;の長方形の区画&lt;/li&gt;
&lt;li&gt;徒歩で端から端まで歩くと、&lt;strong&gt;15〜20分ほど&lt;/strong&gt;かかるイメージ&lt;/li&gt;
&lt;li&gt;現代の大きな公園やキャンパス一つ分よりやや大きい、という感覚&lt;/li&gt;
&lt;/ul&gt;
&lt;p class="mb-0"&gt;古典作品で「大内裏の〇〇に参上した」「門の外で待つ」などの描写が出てきたとき、&lt;br /&gt;
&lt;strong&gt;これくらいのスケールの空間&lt;/strong&gt;を頭の中に思い描けると、場面の臨場感がぐっと増します。&lt;/p&gt;
&lt;/div&gt;
&lt;/div&gt;
&lt;p&gt;&lt;!-- まとめ --&gt;&lt;/p&gt;
&lt;div class="card shadow-sm mb-4 border-0"&gt;
&lt;div class="card-body"&gt;
&lt;h2 class="h4 mb-3"&gt;まとめ：大内裏の「地図」を持って古典を読む&lt;/h2&gt;
&lt;p class="mb-3"&gt;大内裏は、平安京における&lt;strong&gt;政治・儀式の中心&lt;/strong&gt;であり、&lt;br /&gt;
多くの古典作品の背景として暗黙の前提になっています。&lt;br /&gt;
ポイントをもう一度整理しておきましょう。&lt;/p&gt;
&lt;ul class="mb-4"&gt;
&lt;li&gt;大内裏は平安京の&lt;strong&gt;官庁街（役所の街）&lt;/strong&gt;で、現代の霞ヶ関のような役割を持つ&lt;/li&gt;
&lt;li&gt;平安京は&lt;strong&gt;条里制&lt;/strong&gt;による碁盤の目状の都市で、中心を&lt;strong&gt;朱雀大路&lt;/strong&gt;が南北に貫く&lt;/li&gt;
&lt;li&gt;最南端には&lt;strong&gt;羅城門（羅生門）&lt;/strong&gt;があり、そこから朱雀大路を北へ行くと大内裏の&lt;strong&gt;朱雀門&lt;/strong&gt;に至る&lt;/li&gt;
&lt;li&gt;&lt;strong&gt;右京・左京&lt;/strong&gt;は「天子南面す」の考え方から、天皇が南を向いたときの右手・左手で決まる&lt;/li&gt;
&lt;li&gt;八省院・朝堂院・応天門などは、&lt;strong&gt;儀式や事件の舞台&lt;/strong&gt;として日本史・古典で頻出&lt;/li&gt;
&lt;li&gt;大内裏のスケールは南北約1.3km×東西約1.2kmで、人物の動きや場面の広がりを想像する手がかりになる&lt;/li&gt;
&lt;/ul&gt;
&lt;p class="mb-0"&gt;単に暗記するのではなく、&lt;strong&gt;地図・図版とセットで「位置と役割」をイメージすること&lt;/strong&gt;が、&lt;br /&gt;
古典の場面理解を一段深める近道です。&lt;/p&gt;
&lt;/div&gt;
&lt;/div&gt;
&lt;p&gt;&lt;!-- CTA：完全１対１個別指導のご案内 --&gt;&lt;/p&gt;
&lt;div class="card shadow-lg mb-4 border-0" style="background: linear-gradient(135deg, #5e35b1, #00897b); color: #fff;"&gt;
&lt;div class="card-body p-4"&gt;
&lt;h2 class="h4 mb-3"&gt;古典の「舞台設定」からしっかり押さえたい方へ──完全１対１個別指導のご案内&lt;/h2&gt;
&lt;p class="mb-3"&gt;古典専門塾かきつばたでは、本文の現代語訳や文法だけでなく、&lt;br /&gt;
&lt;strong&gt;平安京の地理・大内裏の構造・貴族社会の暮らし&lt;/strong&gt;といった&lt;br /&gt;
「背景知識」まで含めて丁寧に指導しています。&lt;/p&gt;
&lt;ul class="mb-3"&gt;
&lt;li&gt;『大鏡』などで出てくる&lt;strong&gt;官職・役所&lt;/strong&gt;の位置関係を整理したい&lt;/li&gt;
&lt;li&gt;物語の場面イメージがつかめず、&lt;strong&gt;読解問題でいつも読み負けてしまう&lt;/strong&gt;&lt;/li&gt;
&lt;li&gt;共通テスト・二次試験に向けて、&lt;strong&gt;古典全体の基礎を体系的に固め直したい&lt;/strong&gt;&lt;/li&gt;
&lt;/ul&gt;
&lt;p class="mb-3"&gt;こうしたニーズに合わせて、かきつばたでは&lt;br /&gt;
&lt;a style="color: #fff; text-decoration: underline;" href="https://koten-kakitsubata.jp/school-exam/" target="_blank" rel="noopener noreferrer"&gt;定期試験対策&lt;/a&gt;・&lt;br /&gt;
&lt;a style="color: #fff; text-decoration: underline;" href="https://koten-kakitsubata.jp/enter-exam/" target="_blank" rel="noopener noreferrer"&gt;大学受験対策&lt;/a&gt;・&lt;br /&gt;
&lt;a style="color: #fff; text-decoration: underline;" href="https://koten-kakitsubata.jp/spot/" target="_blank" rel="noopener noreferrer"&gt;ワンポイント講座&lt;/a&gt;&lt;br /&gt;
など、複数の講座をご用意しています。&lt;br /&gt;
&lt;strong&gt;オンライン指導&lt;/strong&gt;にも対応しているため、全国どこからでも受講が可能です。&lt;/p&gt;
&lt;div class="alert alert-light text-dark mb-0" role="alert"&gt;&lt;strong&gt;学習相談・体験授業のお申し込みはこちら：&lt;/strong&gt;&lt;br /&gt;
&lt;a href="https://koten-kakitsubata.jp/inquiry/" target="_blank" rel="noopener noreferrer"&gt;お問い合わせフォーム（古典専門塾かきつばた）&lt;/a&gt;&lt;br /&gt;
一人ひとりのレベルと目標に合わせて、最適な学習プランをご提案いたします。&lt;/div&gt;
&lt;/div&gt;
&lt;/div&gt;
&lt;/div&gt;
&lt;p&gt;&amp;nbsp;&lt;/p&gt;
```
</t>
  </si>
  <si>
    <t xml:space="preserve">以下のページは「スニペット整合性」（本文と title/meta/H1/冒頭文）が弱い可能性があります。
まず【本文】を確認し、想定読者・悩み・解決範囲を把握してください。
そのうえで、GSCの主要クエリ（表示回数上位）を根拠に、
「検索意図に対して、タイトル/メタ/H1/冒頭120字がズレている点」を特定し、
ズレを解消するための修正案（タイトル/メタ/H1/冒頭）を提示してください。
※本文の“大改修”は前提にしません（必要なら追記ブロックは最大1つまで）。
【URL】https://eng-support.com/column/progress-book1-lesson15-3/
【ページ分類】MC
【ページ分類の略語（このプロンプト内の定義）】
TP = トップページ（ホーム/サイトの入口）
SP = サービスページ（講座・コース・申込導線）
MC = メインコラム（コラム/解説/勉強法など集客記事）
SC = サブコラム（MCやSPを補強するための補助コラム※サイト定義に合わせて判断）
NW = ニュース/お知らせ（運用上は改善対象外として除外）
ST = 企業情報等のSEO対策を行わないこ固定ページ（運用上は改善対象外として除外）
- / 空欄 / 未分類 = 未分類（このスクリプトでは改善対象外として除外）
※未分類（空欄 / "-" / "未分類"）は作業対象に含めません。
【現状（スニペット要素）】
- タイトル：bread複数形｜loaf/loavesと数え方｜物質名詞
- メタ：breadは不可算名詞。複数形にせず、a loaf of bread／two loaves、slice・pieceでの数え方を例文で確認。
- H1：物質名詞の数量とbreadの数え方｜a loaf / a slice of bread【Progress Book1 Lesson15-3】
- 冒頭120字：Book1 Lesson15 シーン3の内容についてお伝えします。テーマは「物質名詞の数量」です。このレッスンでは、様々な数量に関連する単語が登場しますので、ご注意ください。 物質名詞とは？ まず、物質名詞とは、数えられない名詞を指します。
【GSC主要クエリ（表示回数上位50件）】
- bread 複数形｜表示251｜CTR 0.00%｜順位5.8
- bread 不可算名詞｜表示187｜CTR 0.00%｜順位4.3
- bread 可算名詞｜表示160｜CTR 0.63%｜順位7.0
- 物質名詞とは｜表示124｜CTR 0.00%｜順位5.5
- 物質名詞｜表示90｜CTR 0.00%｜順位9.0
- パン 英語 複数形｜表示84｜CTR 0.00%｜順位7.0
- loaf of bread｜表示55｜CTR 0.00%｜順位1.0
- パン 不可算名詞｜表示47｜CTR 0.00%｜順位7.2
- パン 複数形｜表示47｜CTR 0.00%｜順位6.1
- loaf 複数形｜表示43｜CTR 0.00%｜順位3.7
- bread 数えられる｜表示34｜CTR 2.94%｜順位6.7
- 不可算名詞 数え方｜表示34｜CTR 0.00%｜順位10.9
- noodle 可算名詞｜表示24｜CTR 0.00%｜順位1.3
- パン 数え方 英語｜表示24｜CTR 0.00%｜順位7.3
- bread 数え方｜表示21｜CTR 0.00%｜順位5.5
- loaf｜表示20｜CTR 0.00%｜順位2.1
- a loaf of bread｜表示19｜CTR 0.00%｜順位1.0
- loaf 意味｜表示19｜CTR 0.00%｜順位2.0
- loaves of bread｜表示19｜CTR 0.00%｜順位1.0
- breadは不可算名詞｜表示18｜CTR 0.00%｜順位6.6
- bread 数えられない｜表示16｜CTR 0.00%｜順位4.8
- bread複数形｜表示16｜CTR 0.00%｜順位6.3
- bread 単数 複数｜表示15｜CTR 0.00%｜順位6.4
- bread 数えられない 理由｜表示15｜CTR 0.00%｜順位6.3
- 英語 物質｜表示15｜CTR 0.00%｜順位11.8
- bread 可算名词 不可算名词｜表示14｜CTR 0.00%｜順位6.8
- bread 複数｜表示14｜CTR 0.00%｜順位8.8
- パンは不可算名詞｜表示14｜CTR 0.00%｜順位7.7
- 物質名詞 英語｜表示14｜CTR 0.00%｜順位9.0
- パン 可算名詞｜表示13｜CTR 0.00%｜順位6.8
- パン 数えられない名詞｜表示12｜CTR 0.00%｜順位5.6
- パン 複数形 英語｜表示12｜CTR 0.00%｜順位6.9
- loaf bread｜表示11｜CTR 0.00%｜順位1.0
- ramen 可算名詞｜表示11｜CTR 0.00%｜順位11.3
- 不可算名詞の数え方｜表示11｜CTR 0.00%｜順位9.5
- 物質名詞 一覧｜表示11｜CTR 0.00%｜順位9.4
- bread loaf｜表示9｜CTR 0.00%｜順位1.0
- パンの複数形｜表示9｜CTR 0.00%｜順位6.4
- ブレッド 複数形｜表示9｜CTR 0.00%｜順位8.2
- 加算 不加算 名詞 英語｜表示9｜CTR 0.00%｜順位1.2
- meat 可算名詞｜表示8｜CTR 0.00%｜順位1.0
- bread 不可算｜表示7｜CTR 0.00%｜順位7.9
- loaf bread 違い｜表示7｜CTR 0.00%｜順位1.0
- loaf of｜表示7｜CTR 0.00%｜順位1.0
- パンの数え方 英語｜表示7｜CTR 0.00%｜順位1.0
- パン複数形｜表示7｜CTR 0.00%｜順位4.9
- 複数形にならない名詞｜表示7｜CTR 0.00%｜順位1.0
- bread なぜ不可算名詞｜表示5｜CTR 0.00%｜順位8.4
- loaves｜表示5｜CTR 0.00%｜順位1.8
- loaves of｜表示5｜CTR 0.00%｜順位1.0
【参考：代表語（自動抽出）】bread
【出力（必ずこの順）】
1) 本文の要約（想定読者・悩み・解決）
2) 検索意図の整理（主要クエリから2〜3パターン）
3) 不一致の指摘（タイトル/メタ/H1/冒頭のどこがズレているか）
4) 修正方針（“どの意図に寄せるか”を1つに決める）
5) 修正案（すべてコードブロック）
   - タイトル案3つ（全角35字前後＋56字以上の網羅型を1つ）
   - メタ案3つ（全角90字前後）
   - H1案2つ
   - 冒頭120字（2案：&lt;p&gt;で開始）
【禁則ワード（シート連動）】
以下の【禁則ワード】は、タイトル/メタ/導入文/見出し/本文のいずれにも原則使用しないでください。
言い換えが必要な場合は、自然な日本語に置換してください。
【禁則ワード】
- 崩れ
- 型
- 迷い
- 保留
- 固定
- 手順
- 立て直
- 最短
- 結論だけ
- 乱れ
- 三点確認
- 内部リンク
- 導線
- 設計
- 刺
- まず結論
- 整え
- 押し付けない案内
- 統一
- 次の一手
- 失点
- 確定
- サブコラム
- 30秒
- 1分
- CV
- 網羅
【本文】
```html
&lt;p&gt;&lt;iframe title="YouTube video player" src="https://www.youtube.com/embed/RI3UL194NUw" width="560" height="315" frameborder="0" allowfullscreen="allowfullscreen"&gt;&lt;/iframe&gt;&lt;/p&gt;
&lt;p&gt;Book1 Lesson15 シーン3の内容についてお伝えします。テーマは「物質名詞の数量」です。このレッスンでは、様々な数量に関連する単語が登場しますので、ご注意ください。&lt;/p&gt;
&lt;h3&gt;物質名詞とは？&lt;/h3&gt;
&lt;p&gt;まず、物質名詞とは、数えられない名詞を指します。例えば、液体がその代表です。液体は数えることができませんので、数を示す単語が付くことはありません。&lt;/p&gt;
&lt;p&gt;それでは、今回のLessonで使われている「Look」の文について見ていきましょう。まず最初の文は次の通りです。&lt;/p&gt;
&lt;p&gt;&lt;img decoding="async" loading="lazy" class="alignnone size-full wp-image-429" src="http://eng-support.com/wp-content/uploads/2023/07/プログレス230515.jpg" alt="" width="1280" height="720" srcset="https://eng-support.com/wp-content/uploads/2023/07/プログレス230515.jpg 1280w, https://eng-support.com/wp-content/uploads/2023/07/プログレス230515-300x169.jpg 300w, https://eng-support.com/wp-content/uploads/2023/07/プログレス230515-1024x576.jpg 1024w, https://eng-support.com/wp-content/uploads/2023/07/プログレス230515-768x432.jpg 768w, https://eng-support.com/wp-content/uploads/2023/07/プログレス230515-320x180.jpg 320w" sizes="(max-width: 1280px) 100vw, 1280px" /&gt;&lt;/p&gt;
&lt;p&gt;&amp;#8220;&lt;span style="color: blue;"&gt;I have&lt;/span&gt; &lt;span style="color: red;"&gt;two&lt;/span&gt; &lt;span style="color: blue;"&gt;brown cats.&lt;/span&gt;&amp;#8221;&lt;/p&gt;
&lt;p&gt;この文では、「&lt;span style="color: red;"&gt;two&lt;/span&gt;」という数が付いていますので、後ろの名詞は数えられる名詞だと推測できます。数えられる名詞は可算名詞（countable noun）と呼ばれます。また、「&lt;span style="color: red;"&gt;two&lt;/span&gt;」が複数形であることからもわかります。&lt;/p&gt;
&lt;p&gt;同様に、2行目も同じパターンです。これらの文を例に挙げると、「茶色い猫を何匹飼っているの？」と尋ねる場合は、「&lt;span style="color: blue;"&gt;How many brown cats?&lt;/span&gt;」となります。一方、「&lt;span style="color: blue;"&gt;How much chocolate did he eat?&lt;/span&gt;」と聞かれた場合は、「彼はチョコレートをどれくらい食べたの？」となります。&lt;br /&gt;
&lt;!-- ブレイクスルーゼミ（英語教室サポート） --&gt;&lt;/p&gt;
&lt;div style="border: 2px solid #e53935; background-color: #fff3e0; padding: 10px 12px; display: flex; align-items: flex-start; justify-content: flex-start; margin-bottom: 10px;"&gt;
&lt;p&gt;&lt;img decoding="async" loading="lazy" class="alignnone size-full wp-image-202" style="max-width: 90px; height: auto; margin-right: 10px; flex-shrink: 0;" src="http://eng-support.com/wp-content/uploads/2023/03/logo.jpg" alt="英語教室サポートのロゴ" width="228" height="164" /&gt;&lt;/p&gt;
&lt;div style="text-align: left; flex: 1;"&gt;
&lt;p style="margin: 5px 0; font-size: 14px; line-height: 1.6;"&gt;【ブレイクスルーゼミ】：&lt;br /&gt;
「英文はそこそこ読めるのに、成績が頭打ち」という中高生のための、&lt;strong&gt;弱点発見＆集中特訓ゼミ&lt;/strong&gt;です。&lt;br /&gt;
一文ずつ本当に読み取れているかを確認しながら、&lt;strong&gt;文法知識の抜け・構文把握の甘さ・ただ訳しているだけで内容を追えていない&lt;/strong&gt;といった原因を特定。&lt;br /&gt;
見つかった弱点を徹底的にトレーニングすることで、&lt;strong&gt;読解力と得点力の両方にブレイクスルー&lt;/strong&gt;を起こすことを目指します。&lt;/p&gt;
&lt;p&gt;&lt;a style="background-color: #ff7043; color: #ffffff; padding: 5px 10px; text-align: center; text-decoration: none; display: inline-block; font-size: 14px;" href="https://eng-support.com/kouza/#%E3%83%96%E3%83%AC%E3%82%A4%E3%82%AF%E3%82%B9%E3%83%AB%E3%83%BC%E3%82%BC%E3%83%9F"&gt;&lt;br /&gt;
詳細を見る&lt;br /&gt;
&lt;/a&gt;&lt;/p&gt;
&lt;/div&gt;
&lt;/div&gt;
&lt;h3&gt;不可算名詞と可算名詞&lt;/h3&gt;
&lt;p&gt;ここで注意すべきは、「&lt;span style="color: blue;"&gt;How much chocolate&lt;/span&gt;」という表現です。ここで使用されている名詞は単数形であるため、数えられない名詞（uncountable noun）であることがわかります。&lt;/p&gt;
&lt;p&gt;しかし、Progressの説明では、この点が明確に示されていません。特に2行目に関しては、「How many」の複数形が利用されると良かったと感じますが、それに対する回答方法がわからなくなってしまいます。したがって、「チョコレートをどれくらい食べたの？」という質問に対して、具体的な量を答える方法が必要です。&lt;/p&gt;
&lt;p&gt;なお、数えられる名詞は数を表し、数えられない名詞は量を表すことになります。具体的な食べたチョコレートの量を指しています。したがって、Progressでは、チョコレートの数え方について記述されていないので注意が必要です。&lt;/p&gt;
&lt;h3&gt;物質名詞の具体例&lt;/h3&gt;
&lt;p&gt;物質名詞については、もう少し詳しく見ていきましょう。まず、以下の例文をご覧ください。&lt;/p&gt;
&lt;p&gt;&amp;#8220;&lt;span style="color: blue;"&gt;She bought&lt;/span&gt; &lt;span style="color: red;"&gt;a loaf of bread.&lt;/span&gt;&amp;#8221;&lt;/p&gt;
&lt;p&gt;この文では、「&lt;span style="color: blue;"&gt;a loaf&lt;/span&gt;」という表現が使われています。パンは数えられませんので、「&lt;span style="color: blue;"&gt;a loaf of bread&lt;/span&gt;」という形で表現されます。英語では、日本語のように個数を数えることはできません。ただし、実体は存在するので、口の中に入れることができます。&lt;/p&gt;
&lt;p&gt;また、「&lt;span style="color: blue;"&gt;a slice of bread&lt;/span&gt;」という表現もあります。こちらはスライスしたパンの一切れを指します。スライスした後の個々のパンは「&lt;span style="color: blue;"&gt;slice of bread&lt;/span&gt;」と呼ばれます。&lt;/p&gt;
&lt;p&gt;さらに、菓子パンなどの場合は「&lt;span style="color: blue;"&gt;a piece of bread&lt;/span&gt;」という表現も使われます。この場合、「piece」は形状が定まっていないことを意味します。例えば、メロンパンとクロワッサンでは形が異なりますが、どちらも「&lt;span style="color: blue;"&gt;a piece of bread&lt;/span&gt;」と表現されます。&lt;/p&gt;
&lt;p&gt;以上が物質名詞の具体例です。物質名詞は、物を二人で分けることができるかどうかを基準にして考えると分かりやすいです。例えば、パンは二人で分けることができますが、猫は分けることができません。したがって、パンは数えられる名詞（可算名詞）であり、猫は数えられない名詞（不可算名詞）となります。&lt;/p&gt;
&lt;h3&gt;物質名詞の数量&lt;/h3&gt;
&lt;p&gt;&lt;span class="blue"&gt;2&lt;/span&gt;番です。&lt;br /&gt;
I drank &lt;span class="blue"&gt;two&lt;/span&gt; cans of grape juice.&lt;br /&gt;
「ぶどうジュースの缶ジュースを&lt;span class="blue"&gt;2&lt;/span&gt;缶飲んだ。」と言っている訳です。&lt;br /&gt;
この&lt;span style="color: #ff00ff;"&gt;「can」&lt;/span&gt;は日本語の&lt;span style="color: #ff00ff;"&gt;「缶」&lt;/span&gt;です。&lt;br /&gt;
これでえ？一緒なの？という人が結構いますが、そうじゃなくて日本語の缶はここからきています。&lt;br /&gt;
ただ英語からきているんじゃないかも知れません。&lt;br /&gt;
英語からきているんじゃないというのがどういう事かというのは、小学校レベルの日本史です。&lt;br /&gt;
実は江戸幕府が終わる頃、アメリカのペリーという人がやって来て日本に開国を強制しました。&lt;br /&gt;
日本人ほぼ全員が知っているけどアメリカに行ったら誰も知らない事で有名です。&lt;br /&gt;
ペリーが来るまでは日本では英語の勉強をしていませんでした。&lt;br /&gt;
西洋の言葉は何語を勉強していましたか？&lt;br /&gt;
蘭学をご存知ですよね？&lt;br /&gt;
オランダ語です。&lt;br /&gt;
だからオランダ語の「can」からきているんじゃないかと言われています。&lt;br /&gt;
でもはっきりとした事が分かっていないので、英語の「can」かも知れません。&lt;br /&gt;
だからこれはたまたま一緒なのではなくて、日本人が英語ないしはオランダ語の「can」にこういう漢字を当てはめているという事なんです。&lt;br /&gt;
だからこれは日本語と英語が一緒でああ良かったとなります。&lt;br /&gt;
&lt;!-- 過去問演習講座（英語教室サポート） --&gt;&lt;/p&gt;
&lt;div style="border: 2px solid #e53935; background-color: #fff3e0; padding: 10px 12px; display: flex; align-items: flex-start; justify-content: flex-start; margin-bottom: 10px;"&gt;
&lt;p&gt;&lt;img decoding="async" loading="lazy" class="alignnone size-full wp-image-202" style="max-width: 90px; height: auto; margin-right: 10px; flex-shrink: 0;" src="http://eng-support.com/wp-content/uploads/2023/03/logo.jpg" alt="英語教室サポートのロゴ" width="228" height="164" /&gt;&lt;/p&gt;
&lt;div style="text-align: left; flex: 1;"&gt;
&lt;p style="margin: 5px 0; font-size: 14px; line-height: 1.6;"&gt;【過去問演習講座】：&lt;br /&gt;
志望校の過去問を中心に、&lt;strong&gt;出題形式・難易度・問われ方のクセ&lt;/strong&gt;をつかみながら対策していく講座です。&lt;br /&gt;
文法問題・長文読解・英作文など、大学ごとの特徴に合わせて授業内容をカスタマイズし、&lt;strong&gt;どこを重点的に仕上げれば合格点に届くのか&lt;/strong&gt;を明確にしたうえで演習と解説を繰り返します。&lt;/p&gt;
&lt;p&gt;&lt;a style="background-color: #ff7043; color: #ffffff; padding: 5px 10px; text-align: center; text-decoration: none; display: inline-block; font-size: 14px;" href="https://eng-support.com/kouza/#%E9%81%8E%E5%8E%BB%E5%95%8F%E6%BC%94%E7%BF%92%E8%AC%9B%E5%BA%A7"&gt;&lt;br /&gt;
詳細を見る&lt;br /&gt;
&lt;/a&gt;&lt;/p&gt;
&lt;/div&gt;
&lt;/div&gt;
&lt;h3&gt;入れ物で数える名詞&lt;/h3&gt;
&lt;p&gt;次です。&lt;br /&gt;
Laura bought &lt;span class="blue"&gt;a box&lt;/span&gt; of candy.&lt;br /&gt;
これはもう「box」は「箱」だからいいですね。&lt;br /&gt;
ローラはキャンディを&lt;span class="blue"&gt;1&lt;/span&gt;箱買った。&lt;br /&gt;
これは分かりやすいと思います。&lt;/p&gt;
&lt;p&gt;最後です。&lt;br /&gt;
Keiko had &lt;span class="blue"&gt;a bowl&lt;/span&gt; of noodles for lunch.&lt;br /&gt;
「noodle」は「麺類」です。&lt;br /&gt;
そば、うどん、ラーメンこの辺のどれか分かりません。&lt;br /&gt;
でもおそばもうどんもラーメンも&lt;span class="blue"&gt;1&lt;/span&gt;杯と言いますよね？&lt;br /&gt;
&lt;span class="blue"&gt;1&lt;/span&gt;杯というのは「お鉢」、英語で「bowl」と言いますが、「bowl」1個分なので「a bowl of noodles」という訳です。&lt;br /&gt;
そうすると、最初の「a loaf of bread」以外の下の三つ、「two cans of grape juice」、「a box of candy」、「a bowl of noodles」、これらは要するに入れ物です。&lt;br /&gt;
入れ物の数で数えています。&lt;br /&gt;
あとはおそば、うどん、ラーメンを食べる時の「お鉢」は英語では「a bowl」と言うんだと覚えていて下さい。&lt;br /&gt;
その他にも数え方があって、重さを数える時ですが日本では重さを数える時はグラム系の言葉を使います。&lt;br /&gt;
ミリグラムとかキログラムとかです。&lt;br /&gt;
ところが、イギリスアメリカでは「pound」という単位を使います。&lt;br /&gt;
「pound」が日本語では何故か片仮名で「ポンド」と言います。&lt;br /&gt;
だから発音が違いますので気を付けて下さい。&lt;br /&gt;
「ポンド」の場合ですと、「cans」で分かると思いますが箱もお鉢も数える事が出来ます。&lt;br /&gt;
「loaf」も実は数える事が出来ます。&lt;br /&gt;
食パン塊二つなら「two loaves of bread」です。&lt;br /&gt;
「f」で終わる音単語の複数形は「ves」です。&lt;/p&gt;
&lt;h3&gt;加算名詞と数えられる名詞&lt;/h3&gt;
&lt;p&gt;これ大丈夫ですか？&lt;br /&gt;
ここは全部加算名詞です。&lt;br /&gt;
この「loaf」「can」「box」「bowl」これら全て一つと書きますので&lt;span style="color: #ff0000;"&gt;&lt;strong&gt;加算名詞&lt;/strong&gt;&lt;/span&gt;だと覚えて下さい。&lt;/p&gt;
&lt;p&gt;重さの単位の「pound」も「1ポンド」は「one pound」です。&lt;br /&gt;
対して、「2ポンド」は「two pounds」です。&lt;/p&gt;
&lt;h3&gt;加算名詞と数えられる名詞の表現&lt;/h3&gt;
&lt;p&gt;日本語で「2ポンド」と言っている段階で複数形にしていないからペケです。&lt;br /&gt;
ポンドという発音もそうです。&lt;/p&gt;
&lt;p&gt;ここは全部加算名詞で数えられる名詞です。&lt;br /&gt;
二つ以上なら「s」が付きます。&lt;br /&gt;
数えられるという事は「How many」「How much」のどっちを付けますか？&lt;br /&gt;
「How many 加算名詞複数形」な訳です。&lt;/p&gt;
&lt;p&gt;一番下です。&lt;br /&gt;
さっき「loaf」が「two loaves」になると言いましたが、「How many loaves of bread」で、「食パンを何個買うの？」という感じになります。&lt;br /&gt;
「do you need?」で「食パン何個必要なの？」となる訳です。&lt;/p&gt;
&lt;h3&gt;まとめ&lt;/h3&gt;
&lt;p&gt;こういう入れ物とか重さとか、あるいはパンの場合は「loaf」「slice」「piece」とありますが、こういった単位で不加算名詞を表す事が出来ます。&lt;br /&gt;
加算名詞の方、&lt;span style="color: #0000ff;"&gt;数えられる名詞はとにかく単数形です。&lt;/span&gt;&lt;br /&gt;
&lt;span style="color: #0000ff;"&gt;「noodles」&lt;/span&gt;だけはこの複数形で言うのが普通です。&lt;br /&gt;
というのは1杯のおそばにそばが1本しか入ってないのはありえないですよね？&lt;br /&gt;
だから「noodle」は複数の「s」を付けます。&lt;/p&gt;
&lt;p&gt;これが普通という事を覚えておいて下さい。&lt;br /&gt;
今後こういう数え方がたくさん出てきます。&lt;br /&gt;
今回出てきたのはこのうちに覚えておきましょう。&lt;br /&gt;
そうしないとあとであんなのもあるよ、こんなのもあるよと出てきた時に大変になります。&lt;br /&gt;
なので、今のうちにこの&lt;strong&gt;「a loaf of」「a can of」「a box of」「a bowl of」「a pound of」&lt;/strong&gt;の5種類、これを入れても7種類です。&lt;br /&gt;
&lt;span style="color: #ff0000;"&gt;7種類だけ先に覚えちゃいましょう。&lt;/span&gt;&lt;br /&gt;
&lt;!-- 定期テスト攻略講座（英語教室サポート） --&gt;&lt;/p&gt;
&lt;div style="border: 2px solid #e53935; background-color: #fff3e0; padding: 10px 12px; display: flex; align-items: flex-start; justify-content: flex-start; margin-bottom: 10px;"&gt;
&lt;p&gt;&lt;img decoding="async" loading="lazy" class="alignnone size-full wp-image-202" style="max-width: 90px; height: auto; margin-right: 10px; flex-shrink: 0;" src="http://eng-support.com/wp-content/uploads/2023/03/logo.jpg" alt="英語教室サポートのロゴ" width="228" height="164" /&gt;&lt;/p&gt;
&lt;div style="text-align: left; flex: 1;"&gt;
&lt;p style="margin: 5px 0; font-size: 14px; line-height: 1.6;"&gt;【定期テスト攻略講座】：&lt;br /&gt;
学校の定期テストで頻出の出題形式や傾向に合わせて、&lt;strong&gt;「テストで点を取り切る」ための演習と解き方の整理&lt;/strong&gt;を行う講座です。&lt;br /&gt;
基本となる英文法を一つひとつ確認しながら、よく出る問題パターンに慣れていくことで、&lt;strong&gt;受験にもつながる堅実な学力&lt;/strong&gt;と、テスト本番での安定感を身につけていきます。&lt;/p&gt;
&lt;p&gt;&lt;a style="background-color: #ff7043; color: #ffffff; padding: 5px 10px; text-align: center; text-decoration: none; display: inline-block; font-size: 14px;" href="https://eng-support.com/kouza/#%E5%AE%9A%E6%9C%9F%E3%83%86%E3%82%B9%E3%83%88%E6%94%BB%E7%95%A5%E8%AC%9B%E5%BA%A7"&gt;&lt;br /&gt;
詳細を見る&lt;br /&gt;
&lt;/a&gt;&lt;/p&gt;
&lt;/div&gt;
&lt;/div&gt;
```
</t>
  </si>
  <si>
    <t xml:space="preserve">以下のページは「スニペット整合性」（本文と title/meta/H1/冒頭文）が弱い可能性があります。
まず【本文】を確認し、想定読者・悩み・解決範囲を把握してください。
そのうえで、GSCの主要クエリ（表示回数上位）を根拠に、
「検索意図に対して、タイトル/メタ/H1/冒頭120字がズレている点」を特定し、
ズレを解消するための修正案（タイトル/メタ/H1/冒頭）を提示してください。
※本文の“大改修”は前提にしません（必要なら追記ブロックは最大1つまで）。
【URL】https://eigo-rewrite.com/column/stage2-lesson2-3/
【ページ分類】MC
【ページ分類の略語（このプロンプト内の定義）】
TP = トップページ（ホーム/サイトの入口）
SP = サービスページ（講座・コース・申込導線）
MC = メインコラム（コラム/解説/勉強法など集客記事）
SC = サブコラム（MCやSPを補強するための補助コラム※サイト定義に合わせて判断）
NW = ニュース/お知らせ（運用上は改善対象外として除外）
ST = 企業情報等のSEO対策を行わないこ固定ページ（運用上は改善対象外として除外）
- / 空欄 / 未分類 = 未分類（このスクリプトでは改善対象外として除外）
※未分類（空欄 / "-" / "未分類"）は作業対象に含めません。
【現状（スニペット要素）】
- タイトル：中学英語 関係代名詞 who/which/that の訳し方と使い方
- メタ：ハブトゥーhave toの意味と読み、否定は「しなくてよい」。has to・had toも例文で整理。shall we／shall I／will youの返し方も確認。
- H1：STAGE2 Lesson2-3 接続詞2 助動詞（have to等)【ニュートレジャーの道案内】
- 冒頭120字：「Shall we」と「Shall I」の違いがあいまいなまま使っている。 返事が Yes / No だけではダメだと分かっているが、毎回迷う。 「don’t have to」を禁止の意味で覚えてしまっている。 この単元では、こうした 助動
【GSC主要クエリ（表示回数上位50件）】
- shall｜表示67｜CTR 0.00%｜順位1.2
- shall we dance 意味｜表示42｜CTR 0.00%｜順位3.0
- shall we 例文｜表示20｜CTR 0.00%｜順位1.6
- shall we 返し方｜表示19｜CTR 0.00%｜順位6.8
- shall i shall we 違い｜表示18｜CTR 0.00%｜順位1.0
- shall we｜表示18｜CTR 0.00%｜順位1.2
- shall we shall i 違い｜表示18｜CTR 0.00%｜順位1.0
- shall we 意味｜表示18｜CTR 0.00%｜順位1.1
- shall we 答え方｜表示14｜CTR 0.00%｜順位4.2
- shall 意味｜表示14｜CTR 0.00%｜順位2.5
- shall we 返事｜表示13｜CTR 0.00%｜順位10.8
- shall i go with you 意味｜表示12｜CTR 0.00%｜順位9.3
- shall we go 意味｜表示12｜CTR 0.00%｜順位3.1
- shall we go to｜表示10｜CTR 0.00%｜順位1.0
- うどぅらいくとぅー｜表示10｜CTR 0.00%｜順位1.0
- shall i 意味｜表示9｜CTR 0.00%｜順位1.0
- shall 使い方｜表示8｜CTR 0.00%｜順位1.0
- shall we 同じ意味｜表示7｜CTR 0.00%｜順位2.4
- shall 返し方｜表示7｜CTR 0.00%｜順位7.1
- うどぅらいくとぅ｜表示7｜CTR 0.00%｜順位1.0
- シャルウィー 返し方｜表示7｜CTR 0.00%｜順位4.7
- shall we dance意味｜表示6｜CTR 0.00%｜順位2.3
- shall we go together 意味｜表示6｜CTR 0.00%｜順位12.5
- should 意味｜表示6｜CTR 0.00%｜順位3.8
- ウッジューライクトゥ 意味｜表示6｜CTR 0.00%｜順位1.0
- ーすべき 英語｜表示6｜CTR 0.00%｜順位2.8
- shall we meet 意味｜表示5｜CTR 0.00%｜順位2.6
- shall we together｜表示5｜CTR 0.00%｜順位7.2
- shall you｜表示5｜CTR 0.00%｜順位1.0
- will we 意味｜表示5｜CTR 0.00%｜順位11.2
- can we｜表示4｜CTR 0.00%｜順位1.0
- shall i 答え方｜表示4｜CTR 0.00%｜順位1.0
- shall we have｜表示4｜CTR 0.00%｜順位11.3
- has to 意味｜表示3｜CTR 0.00%｜順位1.0
- shall we dance の意味｜表示3｜CTR 0.00%｜順位1.0
- shall we 同じ 意味｜表示3｜CTR 0.00%｜順位1.0
- shall we 返事の仕方｜表示3｜CTR 0.00%｜順位7.0
- shall we 返答｜表示3｜CTR 0.00%｜順位10.7
- shall使い方｜表示3｜CTR 0.00%｜順位1.0
- シャルウィダンス｜表示3｜CTR 0.00%｜順位2.0
- i have to 例文｜表示2｜CTR 0.00%｜順位1.0
- shall have to｜表示2｜CTR 0.00%｜順位6.0
- shall i｜表示2｜CTR 0.00%｜順位3.0
- shall i come with you｜表示2｜CTR 0.00%｜順位9.0
- shall iとshall weの違い｜表示2｜CTR 0.00%｜順位1.0
- shall we dance｜表示2｜CTR 0.00%｜順位2.0
- shall we dance? 意味｜表示2｜CTR 0.00%｜順位1.0
- shall we love 意味｜表示2｜CTR 0.00%｜順位7.5
- shallwe｜表示2｜CTR 0.00%｜順位1.0
- shallで聞かれた時の答え方｜表示2｜CTR 0.00%｜順位7.0
【参考：代表語（自動抽出）】shall
【出力（必ずこの順）】
1) 本文の要約（想定読者・悩み・解決）
2) 検索意図の整理（主要クエリから2〜3パターン）
3) 不一致の指摘（タイトル/メタ/H1/冒頭のどこがズレているか）
4) 修正方針（“どの意図に寄せるか”を1つに決める）
5) 修正案（すべてコードブロック）
   - タイトル案3つ（全角35字前後＋56字以上の網羅型を1つ）
   - メタ案3つ（全角90字前後）
   - H1案2つ
   - 冒頭120字（2案：&lt;p&gt;で開始）
【禁則ワード（シート連動）】
以下の【禁則ワード】は、タイトル/メタ/導入文/見出し/本文のいずれにも原則使用しないでください。
言い換えが必要な場合は、自然な日本語に置換してください。
【禁則ワード】
- 崩れ
- 型
- 迷い
- 保留
- 固定
- 手順
- 立て直
- 最短
- 結論だけ
- 乱れ
- 三点確認
- 内部リンク
- 導線
- 設計
- 刺
- まず結論
- 整え
- 押し付けない案内
- 統一
- 次の一手
- 失点
- 確定
- サブコラム
- 30秒
- 1分
- CV
- 網羅
【本文】
```html
&lt;p&gt;&lt;iframe title="YouTube video player" src="https://www.youtube.com/embed/4xA1sTFWZu8" width="560" height="315" frameborder="0" allowfullscreen="allowfullscreen"&gt;&lt;span data-mce-type="bookmark" style="display: inline-block; width: 0px; overflow: hidden; line-height: 0;" class="mce_SELRES_start"&gt;﻿&lt;/span&gt;&lt;/iframe&gt;&lt;/p&gt;
&lt;p&gt;&lt;strong&gt;「Shall we」と「Shall I」の違いがあいまいなまま使っている。&lt;/strong&gt;&lt;br /&gt;
&lt;strong&gt;返事が Yes / No だけではダメだと分かっているが、毎回迷う。&lt;/strong&gt;&lt;br /&gt;
&lt;strong&gt;「don’t have to」を禁止の意味で覚えてしまっている。&lt;/strong&gt;&lt;/p&gt;
&lt;p&gt;この単元では、こうした&lt;strong&gt;助動詞の“意味の近さによる混乱”&lt;/strong&gt;を整理しないまま進むと、会話問題・並び替え・英作文で失点につながりやすくなります。&lt;/p&gt;
&lt;p&gt;そこでこのページでは、実際にテストでよく出る場面に合わせて、&lt;br /&gt;
&lt;strong&gt;「意味・使い分け・返事の形」までセットで&lt;/strong&gt;確認していきます。&lt;/p&gt;
&lt;ul&gt;
&lt;li&gt;&lt;strong&gt;Shall we ～ ?&lt;/strong&gt;：誘い＋決まった返事パターン&lt;/li&gt;
&lt;li&gt;&lt;strong&gt;Shall I ～ ?&lt;/strong&gt;：申し出＋答え方の違い&lt;/li&gt;
&lt;li&gt;&lt;strong&gt;Will you ～ ?&lt;/strong&gt;：依頼と提案の見分け方&lt;/li&gt;
&lt;li&gt;&lt;strong&gt;have to / don’t have to&lt;/strong&gt;：義務と「しなくてよい」の区別&lt;/li&gt;
&lt;li&gt;&lt;strong&gt;should&lt;/strong&gt;：助言としての使い方&lt;/li&gt;
&lt;/ul&gt;
&lt;p&gt;例文→意味→返事→注意点の順で整理し、「何となく分かる」状態から「使える」状態まで引き上げていきます。&lt;/p&gt;
&lt;p&gt;NEW TREASURE STAGE2 の文法事項・Lesson一覧の全体像は、&lt;strong&gt;&lt;a href="https://eigo-rewrite.com/column/hub_stage2/"&gt;NEW TREASURE STAGE2｜中2英文法 総括＋Lesson一覧（全体像はこちら）&lt;/a&gt;&lt;/strong&gt;で確認できます。&lt;br /&gt;
まずは &lt;strong&gt;&amp;#8220;Shall&amp;#8221;&lt;/strong&gt; の2パターンから入り、返事まで一緒に覚えます。&lt;/p&gt;
&lt;p&gt;&lt;img decoding="async" fetchpriority="high" class="alignnone wp-image-623" src="https://eigo-rewrite.com/wp-content/uploads/2023/07/スライド用-2-300x169.jpg" alt="" width="547" height="308" srcset="https://eigo-rewrite.com/wp-content/uploads/2023/07/スライド用-2-300x169.jpg 300w, https://eigo-rewrite.com/wp-content/uploads/2023/07/スライド用-2-1024x576.jpg 1024w, https://eigo-rewrite.com/wp-content/uploads/2023/07/スライド用-2-768x432.jpg 768w, https://eigo-rewrite.com/wp-content/uploads/2023/07/スライド用-2-320x180.jpg 320w, https://eigo-rewrite.com/wp-content/uploads/2023/07/スライド用-2.jpg 1280w" sizes="(max-width: 547px) 100vw, 547px" /&gt;&lt;/p&gt;
&lt;p&gt;早速1文目です。&lt;br /&gt;
基本的に&amp;#8221;Shall&amp;#8221;というのは、今の英語ですと肯定文とか否定文で使うという事は非常に少なくなっていまして、一般的な疑問文で使う事が多くなっています。&lt;br /&gt;
それも、基本的にはこのように&amp;#8221;Shall we&amp;#8221;という疑問文と、それからこのような&amp;#8221;Shall I&amp;#8221;という疑問文の二つで使う事が多いです。&lt;br /&gt;
まずは&amp;#8221;Shall we&amp;#8221;に関してですが、これは&lt;span style="color: #0000ff;"&gt;相手を誘う言い方です。&lt;/span&gt;&lt;br /&gt;
つまり、「何々しませんか」です。&lt;br /&gt;
「何々しましょう」という言い方で&amp;#8221;Let’s&amp;#8221;という言い回しがありましたが、それと大体同じような意味になっています。&lt;br /&gt;
そうすると、&amp;#8221;Shall we go to the movies&amp;#8221;「映画見に行きませんか」と、&amp;#8221;together&amp;#8221;「一緒に」&amp;#8221;tomorrow&amp;#8221;「明日」なので、「明日一緒に映画見に行きませんか？」というふうに相手を誘っています。&lt;br /&gt;
相手を誘うという事は、「私」とそれから相手、「あなた」の&lt;span style="color: #0000ff;"&gt;二人以上&lt;/span&gt;必ずいるはずなので、ここは&lt;span style="color: #ff0000;"&gt;主語が&amp;#8221;we&amp;#8221;&lt;/span&gt;になっている訳です。&lt;br /&gt;
答える際は、「行きませんか？」と言われて、「はい」という事は「じゃあ行きましょう」という意味なので、&amp;#8221;Yes, let’s.&amp;#8221;と&amp;#8221;let’s&amp;#8221;を使って答えます。&lt;br /&gt;
そして&amp;#8221;No&amp;#8221;の場合も、「ちょっと止めておきましょう。」という時は&amp;#8221;No, let’s not.&amp;#8221;という形で、&amp;#8221;No&amp;#8221;の後が&amp;#8221;let’s not&amp;#8221;というふうな文になります。&lt;br /&gt;
&amp;#8220;Shall we&amp;#8221;「しませんか」という意味を覚えるという事と、受け答えの時に&amp;#8221;let’s&amp;#8221;を使うという事だけ覚えておけば、この表現に関しては大きな問題はないかと思います。&lt;/p&gt;
```
</t>
  </si>
  <si>
    <t xml:space="preserve">以下のページは「スニペット整合性」（本文と title/meta/H1/冒頭文）が弱い可能性があります。
まず【本文】を確認し、想定読者・悩み・解決範囲を把握してください。
そのうえで、GSCの主要クエリ（表示回数上位）を根拠に、
「検索意図に対して、タイトル/メタ/H1/冒頭120字がズレている点」を特定し、
ズレを解消するための修正案（タイトル/メタ/H1/冒頭）を提示してください。
※本文の“大改修”は前提にしません（必要なら追記ブロックは最大1つまで）。
【URL】https://natsui-sansu-juku.com/column/h51-02/
【ページ分類】MC
【ページ分類の略語（このプロンプト内の定義）】
TP = トップページ（ホーム/サイトの入口）
SP = サービスページ（講座・コース・申込導線）
MC = メインコラム（コラム/解説/勉強法など集客記事）
SC = サブコラム（MCやSPを補強するための補助コラム※サイト定義に合わせて判断）
NW = ニュース/お知らせ（運用上は改善対象外として除外）
ST = 企業情報等のSEO対策を行わないこ固定ページ（運用上は改善対象外として除外）
- / 空欄 / 未分類 = 未分類（このスクリプトでは改善対象外として除外）
※未分類（空欄 / "-" / "未分類"）は作業対象に含めません。
【現状（スニペット要素）】
- タイトル：H51-02 和と差に関する問題 - 中学受験専門 夏井算数塾
- メタ：この動画では、中学受験算数で頻出の「和差算・消去算・過不足算・つるかめ算」について、サピックスに通う小学５年生
- H1：H51-02　和と差に関する問題
- 冒頭120字：この動画では、中学受験算数で頻出の 「和差算・消去算・過不足算・つるかめ算」 について、サピックスに通う小学５年生向けに重要ポイントをコンパクトに整理しています。授業に入る前の予習や、基本事項の復習用としてご活用いただける内容です。 特に、
【GSC主要クエリ（表示回数上位50件）】
- 過不足算｜表示136｜CTR 0.00%｜順位1.9
- 差集め算｜表示125｜CTR 0.00%｜順位1.2
- 特殊算｜表示67｜CTR 0.00%｜順位1.2
- 過不足算 わかりやすく｜表示45｜CTR 0.00%｜順位2.4
- 算数 和とは｜表示41｜CTR 0.00%｜順位1.0
- 和とは 算数｜表示40｜CTR 0.00%｜順位2.2
- 過不足算 解き方｜表示37｜CTR 0.00%｜順位4.1
- つるかめ算｜表示28｜CTR 0.00%｜順位1.8
- つるかめ算とは｜表示28｜CTR 0.00%｜順位1.0
- 植木算 鶴亀算｜表示18｜CTR 0.00%｜順位1.1
- 過不足算とは｜表示18｜CTR 0.00%｜順位1.2
- 和と差の公式｜表示17｜CTR 0.00%｜順位1.0
- つるかめ算 例題｜表示15｜CTR 0.00%｜順位3.9
- 差集め算 過不足算｜表示15｜CTR 0.00%｜順位1.9
- 特殊算 種類｜表示13｜CTR 0.00%｜順位3.5
- 和算 問題 一覧｜表示12｜CTR 0.00%｜順位1.0
- 差集め算 過不足算 違い｜表示12｜CTR 0.00%｜順位1.0
- 差集め算 方程式｜表示11｜CTR 0.00%｜順位1.0
- 算数 〇〇算｜表示11｜CTR 0.00%｜順位2.3
- 中学受験算数 特殊算 一覧｜表示10｜CTR 0.00%｜順位3.7
- 過不足計算｜表示10｜CTR 0.00%｜順位2.2
- 中学受験 特殊算 公式一覧｜表示8｜CTR 0.00%｜順位3.6
- 算数和とは｜表示8｜CTR 0.00%｜順位1.0
- 過不足算 差集め算 違い｜表示8｜CTR 0.00%｜順位1.0
- 消去算 中学受験 問題｜表示7｜CTR 0.00%｜順位2.4
- 和と差の問題サピックス5年2025｜表示6｜CTR 0.00%｜順位8.8
- 和と差｜表示5｜CTR 0.00%｜順位3.0
- 特殊算 問題集｜表示5｜CTR 0.00%｜順位1.0
- 鶴亀算 例題｜表示5｜CTR 0.00%｜順位4.6
- 〇〇算｜表示4｜CTR 0.00%｜順位3.5
- つるかめ算 問題 小学生｜表示4｜CTR 0.00%｜順位3.3
- 和差算｜表示4｜CTR 0.00%｜順位2.0
- 算数 なんとか算｜表示4｜CTR 0.00%｜順位2.0
- 過不足算 公式｜表示4｜CTR 0.00%｜順位2.8
- なんとか算｜表示3｜CTR 0.00%｜順位2.0
- 特殊算 問題｜表示3｜CTR 0.00%｜順位3.7
- 特殊算とは｜表示3｜CTR 0.00%｜順位1.0
- 鶴亀算 問題集｜表示3｜CTR 0.00%｜順位5.3
- ◯人算｜表示2｜CTR 0.00%｜順位1.0
- つるかめざん｜表示2｜CTR 0.00%｜順位1.0
- つるかめ算 植木算 旅人算｜表示2｜CTR 0.00%｜順位2.0
- 和差算 公式｜表示2｜CTR 0.00%｜順位1.0
- 変化と関係 小 6｜表示2｜CTR 0.00%｜順位1.0
- 差のつるかめ算｜表示2｜CTR 0.00%｜順位1.0
- 差集め算 面積図｜表示2｜CTR 0.00%｜順位1.0
- 特殊算 公式 一覧｜表示2｜CTR 0.00%｜順位4.0
- 特殊算 解き方｜表示2｜CTR 0.00%｜順位3.0
- 解き方｜表示2｜CTR 0.00%｜順位2.0
- 通過算｜表示2｜CTR 0.00%｜順位8.5
- つるかめ算 面白い 問題｜表示1｜CTR 100.00%｜順位1.0
【参考：代表語（自動抽出）】過不足算
【出力（必ずこの順）】
1) 本文の要約（想定読者・悩み・解決）
2) 検索意図の整理（主要クエリから2〜3パターン）
3) 不一致の指摘（タイトル/メタ/H1/冒頭のどこがズレているか）
4) 修正方針（“どの意図に寄せるか”を1つに決める）
5) 修正案（すべてコードブロック）
   - タイトル案3つ（全角35字前後＋56字以上の網羅型を1つ）
   - メタ案3つ（全角90字前後）
   - H1案2つ
   - 冒頭120字（2案：&lt;p&gt;で開始）
【禁則ワード（シート連動）】
以下の【禁則ワード】は、タイトル/メタ/導入文/見出し/本文のいずれにも原則使用しないでください。
言い換えが必要な場合は、自然な日本語に置換してください。
【禁則ワード】
- 崩れ
- 型
- 迷い
- 保留
- 固定
- 手順
- 立て直
- 最短
- 結論だけ
- 乱れ
- 三点確認
- 内部リンク
- 導線
- 設計
- 刺
- まず結論
- 整え
- 押し付けない案内
- 統一
- 次の一手
- 失点
- 確定
- サブコラム
- 30秒
- 1分
- CV
- 網羅
【本文】
```html
&lt;p&gt;&lt;iframe title="H51-02　和と差に関する問題【サピックスの算数を15分で授業してみた】" src="https://www.youtube.com/embed/DYoBXqFIgtQ?feature=oembed" width="750" height="422" frameborder="0" allowfullscreen="allowfullscreen"&gt;&lt;/iframe&gt;&lt;/p&gt;
&lt;p&gt;この動画では、中学受験算数で頻出の&lt;strong&gt;「和差算・消去算・過不足算・つるかめ算」&lt;/strong&gt;について、サピックスに通う小学５年生向けに重要ポイントをコンパクトに整理しています。授業に入る前の予習や、基本事項の復習用としてご活用いただける内容です。&lt;/p&gt;
&lt;p&gt;特に、&lt;strong&gt;線分図・表・図解&lt;/strong&gt;を活用した考え方に重点を置いているため、「式は覚えたけれど、なぜそうなるのかが曖昧」というお子さまにもおすすめです。&lt;/p&gt;
&lt;p&gt;サピックス小5算数の「15分まとめ」は、授業前チェックを単元別に一覧化しています：&lt;a href="https://natsui-sansu-juku.com/column/sapix-15/"&gt;サピックス小5算数 15分まとめ（全体像はこちら）&lt;/a&gt;&lt;/p&gt;
&lt;h2&gt;本動画の内容と学習のねらい&lt;/h2&gt;
&lt;blockquote&gt;&lt;p&gt;この動画は、サピックスに通塾している小学５年生で、算数が苦手な生徒さん向けに&lt;strong&gt;「授業に入る前に見ておいてほしいポイント」&lt;/strong&gt;をまとめた内容です。重要な部分だけを絞ったコンパクトな講義となっていますので、基本事項の復習にご活用いただければ幸いです。&lt;br /&gt;
※本動画は、サピックスで使用されているテキストそのものの解説ではありません。あらかじめご了承ください。&lt;/p&gt;&lt;/blockquote&gt;
&lt;p&gt;４つの文章題分野に共通するポイントは、&lt;/p&gt;
&lt;ul&gt;
&lt;li&gt;&lt;strong&gt;図や表を使って整理すること&lt;/strong&gt;&lt;/li&gt;
&lt;li&gt;&lt;strong&gt;「差」に注目して考えること&lt;/strong&gt;&lt;/li&gt;
&lt;li&gt;&lt;strong&gt;よく出る型（パターン）をおさえてから演習すること&lt;/strong&gt;&lt;/li&gt;
&lt;/ul&gt;
&lt;p&gt;です。以下で単元ごとに、動画の要点と学習のポイントを整理していきます。&lt;/p&gt;
&lt;h2&gt;１．和差算の基本と公式&lt;/h2&gt;
&lt;h3&gt;和差算とは？&lt;/h3&gt;
&lt;p&gt;和差算は、&lt;span style="color: #ff0000;"&gt;２つのものの「合計（和）」と「差」が分かっているときに、それぞれの大きさを求める計算&lt;/span&gt;を指します。&lt;/p&gt;
&lt;p&gt;文章を読んだだけではイメージしにくいため、必ず&lt;strong&gt;線分図&lt;/strong&gt;を描きながら整理することが大切です。&lt;/p&gt;
&lt;h3&gt;和差算の基本公式&lt;/h3&gt;
&lt;p&gt;２つの数を「大きい方」「小さい方」とすると、&lt;/p&gt;
&lt;ul&gt;
&lt;li&gt;&lt;strong&gt;大きい方を求めるとき&lt;/strong&gt;：&lt;br /&gt;
&lt;strong&gt;(和 ＋ 差) ÷ ２&lt;/strong&gt;&lt;/li&gt;
&lt;li&gt;&lt;strong&gt;小さい方を求めるとき&lt;/strong&gt;：&lt;br /&gt;
&lt;strong&gt;(和 − 差) ÷ ２&lt;/strong&gt;&lt;/li&gt;
&lt;/ul&gt;
&lt;p&gt;という公式で求めることができます。&lt;/p&gt;
&lt;p&gt;公式をただ暗記するのではなく、&lt;/p&gt;
&lt;ul&gt;
&lt;li&gt;線分図で「２つ分」→「１つ分」にする過程を意識する&lt;/li&gt;
&lt;li&gt;「なぜ２で割るのか？」を図で確認する&lt;/li&gt;
&lt;/ul&gt;
&lt;p&gt;といった形で、意味とセットで覚えると応用問題にも強くなります。&lt;/p&gt;
&lt;h2&gt;２．消去算の考え方&lt;/h2&gt;
&lt;h3&gt;消去算とは？&lt;/h3&gt;
&lt;p&gt;消去算は、２つのものを比べるときに、&lt;strong&gt;そろえやすい一方をそろえて計算する問題&lt;/strong&gt;です。&lt;/p&gt;
&lt;p&gt;たとえば、&lt;/p&gt;
&lt;ul&gt;
&lt;li&gt;リンゴとみかんの値段を比べる問題&lt;/li&gt;
&lt;li&gt;ある人数のときの合計金額を比べる問題&lt;/li&gt;
&lt;/ul&gt;
&lt;p&gt;などで、「どちらか一方の数をそろえながら差を見る」という考え方を使います。&lt;/p&gt;
&lt;h3&gt;消去算のポイント&lt;/h3&gt;
&lt;ul&gt;
&lt;li&gt;&lt;strong&gt;そろえやすい一方をそろえる&lt;/strong&gt;&lt;br /&gt;
台数・人数・個数など、簡単に倍にできる方をそろえてから差を比べます。&lt;/li&gt;
&lt;li&gt;&lt;strong&gt;求めたいものの差が分からない場合は、求めない方をそろえる&lt;/strong&gt;&lt;br /&gt;
直接知りたい方をそろえにくいときは、あえて「求めない方」をそろえて差を出します。&lt;/li&gt;
&lt;/ul&gt;
&lt;p&gt;消去算で難しくなるパターンは、&lt;/p&gt;
&lt;ul&gt;
&lt;li&gt;単純な比較ではなく、「式に代入してから解く」タイプ&lt;/li&gt;
&lt;li&gt;数量関係が２段階・３段階になっているもの&lt;/li&gt;
&lt;/ul&gt;
&lt;p&gt;です。動画では、こうしたやや難しい問題についても&lt;strong&gt;考え方の流れ&lt;/strong&gt;を整理していますので、解き方を理解したうえで演習を重ねることが大切です。&lt;/p&gt;
&lt;h2&gt;３．過不足算の基本と図の使い方&lt;/h2&gt;
&lt;h3&gt;過不足算とは？&lt;/h3&gt;
&lt;p&gt;過不足算の代表的なパターンのひとつに、&lt;strong&gt;「何人に何枚ずつ配ったら、何枚余った／足りなかった」というタイプ&lt;/strong&gt;の問題があります。&lt;/p&gt;
&lt;p&gt;このとき、式だけで処理しようとせず、&lt;span style="color: #0000ff;"&gt;図を使って考える&lt;/span&gt;ことで関係が整理しやすくなります。&lt;/p&gt;
&lt;h3&gt;過不足算のポイント&lt;/h3&gt;
&lt;ul&gt;
&lt;li&gt;&lt;strong&gt;「何枚配って、何枚余ったか／不足したか」を図にする&lt;/strong&gt;&lt;br /&gt;
１人あたりの枚数と、余り・不足の関係を横並びの図で表すとイメージしやすくなります。&lt;/li&gt;
&lt;li&gt;&lt;strong&gt;「余り」と「不足」が両方出てくる場合&lt;/strong&gt;は、&lt;br /&gt;
&lt;span style="color: #0000ff;"&gt;差は足し算で求めることができる&lt;/span&gt;ことを覚えておきましょう。&lt;br /&gt;
（例：３枚余る場合と２枚足りない場合 → 差は３＋２＝５枚）&lt;/li&gt;
&lt;/ul&gt;
&lt;h3&gt;人食いイスの問題（イメージのしかた）&lt;/h3&gt;
&lt;p&gt;いわゆる「人食いイス」のような問題では、&lt;/p&gt;
&lt;ul&gt;
&lt;li&gt;イスを主人公に見立てる&lt;/li&gt;
&lt;li&gt;イスに〇人ずつ座らせていくイメージで、「〇人余る」「〇人不足」を考える&lt;/li&gt;
&lt;/ul&gt;
&lt;p&gt;という発想で図を描くと分かりやすくなります。&lt;/p&gt;
&lt;p&gt;「人」ではなく「イス」の側から考えることで、&lt;strong&gt;配り方の違いによる人数の差&lt;/strong&gt;を整理しやすくなるのがポイントです。&lt;/p&gt;
&lt;h2&gt;４．つるかめ算の考え方&lt;/h2&gt;
&lt;h3&gt;つるかめ算の基本（表で解く方法）&lt;/h3&gt;
&lt;p&gt;つるかめ算は、&lt;strong&gt;２種類のものの合計数と合計金額（または合計本数）から、それぞれの数を求める&lt;/strong&gt;問題です。&lt;/p&gt;
&lt;p&gt;本動画では、&lt;strong&gt;表を使って解く方法&lt;/strong&gt;を紹介しています。&lt;/p&gt;
&lt;ul&gt;
&lt;li&gt;「全部をＡにした場合」「全部をＢにした場合」など、仮定したときの合計を表に整理する&lt;/li&gt;
&lt;li&gt;実際の合計との「差」に注目して、ＡとＢの本数を求める&lt;/li&gt;
&lt;/ul&gt;
&lt;p&gt;といった流れで考えると、つるかめ算が「暗算の公式」ではなく、「差に注目した表の問題」として理解しやすくなります。&lt;/p&gt;
&lt;h3&gt;べんしょうのつるかめ算&lt;/h3&gt;
&lt;p&gt;べんしょうのつるかめ算では、&lt;strong&gt;マイナスが０になるところ&lt;/strong&gt;から考えるのがポイントです。&lt;/p&gt;
&lt;ul&gt;
&lt;li&gt;ある量を１ずつ増やす／減らすときに、合計がどのように変化するかを表にする&lt;/li&gt;
&lt;li&gt;&lt;strong&gt;「差」に注目しながら、「ちょうど０になるところ」を探す&lt;/strong&gt;&lt;/li&gt;
&lt;/ul&gt;
&lt;p&gt;という手順を踏むことで、式だけで解くよりも直感的に理解しやすくなります。&lt;/p&gt;
&lt;h2&gt;当塾でのSapix対策について&lt;/h2&gt;
&lt;h3&gt;動画の位置づけと活用方法&lt;/h3&gt;
&lt;p&gt;この動画は、&lt;/p&gt;
&lt;ul&gt;
&lt;li&gt;サピックスに通う小学５年生&lt;/li&gt;
&lt;li&gt;算数に苦手意識があり、「授業の前に基本を押さえておきたい」生徒さん&lt;/li&gt;
&lt;/ul&gt;
&lt;p&gt;を主な対象として、&lt;strong&gt;「授業に入る前に見ておいてほしいポイント」&lt;/strong&gt;を厳選してまとめたものです。&lt;/p&gt;
&lt;p&gt;単元すべてを網羅するのではなく、&lt;/p&gt;
&lt;ul&gt;
&lt;li&gt;頻出の考え方&lt;/li&gt;
&lt;li&gt;つまずきやすいところ&lt;/li&gt;
&lt;li&gt;図・表の描き方&lt;/li&gt;
&lt;/ul&gt;
&lt;p&gt;など、&lt;strong&gt;本当に押さえておきたい部分だけに絞ったコンパクトな講義&lt;/strong&gt;になっています。&lt;/p&gt;
&lt;h3&gt;関連ページのご案内&lt;/h3&gt;
&lt;p&gt;Sapixの特徴や、当塾でのSapix対策の詳細については、以下のページもあわせてご覧ください。&lt;/p&gt;
&lt;ul&gt;
&lt;li&gt;Sapixの特徴については&lt;strong&gt;&lt;a href="https://natsui-sansu-juku.com/sapix-2/" target="_blank" rel="noopener noreferrer"&gt;コチラ&lt;/a&gt;&lt;/strong&gt;&lt;/li&gt;
&lt;li&gt;当塾でのSapix対策の概要については&lt;strong&gt;&lt;a href="https://natsui-sansu-juku.com/sapix/" target="_blank" rel="noopener noreferrer"&gt;コチラ&lt;/a&gt;&lt;/strong&gt;&lt;/li&gt;
&lt;/ul&gt;
&lt;h2&gt;まとめ：４つの文章題分野を「図」と「差」で整理しよう&lt;/h2&gt;
&lt;p&gt;本動画で扱っている４つの分野は、いずれも中学受験算数で非常によく出題される重要単元です。&lt;/p&gt;
&lt;ul&gt;
&lt;li&gt;&lt;strong&gt;和差算&lt;/strong&gt;：&lt;br /&gt;
２つの数の「和」と「差」から、大きい方・小さい方を求める。（(和＋差)÷２ ／ (和−差)÷２）&lt;/li&gt;
&lt;li&gt;&lt;strong&gt;消去算&lt;/strong&gt;：&lt;br /&gt;
そろえやすい一方をそろえ、差から求める。求めたいものの差が分からないときは、求めない方をそろえる。&lt;/li&gt;
&lt;li&gt;&lt;strong&gt;過不足算&lt;/strong&gt;：&lt;br /&gt;
配り方と余り・不足を&lt;strong&gt;図で整理&lt;/strong&gt;し、「余り」と「不足」が両方出てくるときは差を足し算で考える。&lt;/li&gt;
&lt;li&gt;&lt;strong&gt;つるかめ算&lt;/strong&gt;：&lt;br /&gt;
表を使って合計と差を整理し、特に「べんしょうのつるかめ算」ではマイナスが０になるところと差に注目する。&lt;/li&gt;
&lt;/ul&gt;
&lt;p&gt;いずれの単元も、&lt;/p&gt;
&lt;ul&gt;
&lt;li&gt;図や表を使って関係を整理する&lt;/li&gt;
&lt;li&gt;「差」に注目して考える&lt;/li&gt;
&lt;li&gt;よく出る型をおさえてから演習する&lt;/li&gt;
&lt;/ul&gt;
&lt;p&gt;ことで、着実に得点源へと変えていくことができます。動画とあわせて演習を行い、「なんとなく分かる」から「自分で説明できる」レベルを目指していきましょう。&lt;/p&gt;
&lt;h3&gt;当塾での個別指導について&lt;/h3&gt;
&lt;p&gt;当塾では、サピックス生をはじめとした中学受験生を対象に、今回のような文章題分野の&lt;strong&gt;弱点補強・予習復習サポート&lt;/strong&gt;を個別に行っています。授業とのギャップを感じている方や、家庭学習のやり方にお悩みの方は、お気軽にご相談ください。&lt;/p&gt;
&lt;p&gt;&lt;!-- [ /.socialSet ] --&gt;&lt;/p&gt;
&lt;div style="border: 1px solid rgba(22,163,74,.25); background: rgba(22,163,74,.06); border-radius: 14px; padding: 14px 14px; margin: 18px 0;"&gt;
&lt;div style="margin: 0 0 6px; font-weight: 900; color: #111827; font-size: 1.05rem; line-height: 1.4;"&gt;外部の力を使うべきか迷っている方へ&lt;/div&gt;
&lt;p style="margin: 0 0 10px; color: #6b7280; font-size: .92rem; line-height: 1.7;"&gt;※状況を整理するための判断材料です。&lt;/p&gt;
&lt;ul style="margin: 0 0 12px; padding-left: 18px; color: #111827; line-height: 1.7;"&gt;
&lt;li style="margin: 0 0 6px;"&gt;授業を聴いて帰ってきたはずだが、翌日に残らない&lt;/li&gt;
&lt;li style="margin: 0 0 6px;"&gt;宿題と直しが回らず、積み残し化している&lt;/li&gt;
&lt;li style="margin: 0 0 0;"&gt;後手に回りすぎて、何から手を付けるべきか分からない&lt;/li&gt;
&lt;/ul&gt;
&lt;div style="display: flex; flex-wrap: wrap; gap: 10px;"&gt;&lt;a style="display: inline-flex; align-items: center; justify-content: center; text-decoration: none; font-weight: 900; border-radius: 12px; padding: 10px 12px; background: #16a34a; color: #ffffff;" href="https://natsui-sansu-juku.com/column/kobetsu_mayoi_judge/"&gt;&lt;br /&gt;
判断材料を見る&lt;br /&gt;
&lt;/a&gt;&lt;br /&gt;
&lt;a style="display: inline-flex; align-items: center; justify-content: center; text-decoration: none; font-weight: 900; border-radius: 12px; padding: 10px 12px; background: #ffffff; color: #0f7a35; border: 1px solid rgba(22,163,74,.55);" href="https://natsui-sansu-juku.com/inquiry/"&gt;&lt;br /&gt;
相談する&lt;br /&gt;
&lt;/a&gt;&lt;/div&gt;
&lt;/div&gt;
&lt;div class="ns-cta2" style="margin:18px 0; padding:14px 14px 12px; border:1px solid rgba(0,0,0,.12); border-radius:14px; background:#fbfbfb;"&gt;
&lt;p style="margin:0 0 10px; font-weight:800;"&gt;算数の個別指導をご検討の方へ&lt;/p&gt;
&lt;div style="display:flex; flex-wrap:wrap; gap:10px;"&gt;
    &lt;a href="https://natsui-sansu-juku.com/kobetsu_online/"
       style="display:inline-flex; align-items:center; justify-content:center; text-decoration:none; font-weight:900; border-radius:12px; padding:10px 12px; background:#16a34a; color:#ffffff;"&gt;&lt;br /&gt;
      オンライン1対1を見る&lt;br /&gt;
    &lt;/a&gt;&lt;br /&gt;
    &lt;a href="https://natsui-sansu-juku.com/kobetsu/"
       style="display:inline-flex; align-items:center; justify-content:center; text-decoration:none; font-weight:900; border-radius:12px; padding:10px 12px; background:#f0fdf4; color:#0f7a35; border:1px solid rgba(22,163,74,.55);"&gt;&lt;br /&gt;
      教室1対1を見る&lt;br /&gt;
    &lt;/a&gt;
  &lt;/div&gt;
&lt;/div&gt;
```
</t>
  </si>
  <si>
    <t xml:space="preserve">以下のページは「スニペット整合性」（本文と title/meta/H1/冒頭文）が弱い可能性があります。
まず【本文】を確認し、想定読者・悩み・解決範囲を把握してください。
そのうえで、GSCの主要クエリ（表示回数上位）を根拠に、
「検索意図に対して、タイトル/メタ/H1/冒頭120字がズレている点」を特定し、
ズレを解消するための修正案（タイトル/メタ/H1/冒頭）を提示してください。
※本文の“大改修”は前提にしません（必要なら追記ブロックは最大1つまで）。
【URL】https://eigo-rewrite.com/column/stage2-lesson3-1/
【ページ分類】MC
【ページ分類の略語（このプロンプト内の定義）】
TP = トップページ（ホーム/サイトの入口）
SP = サービスページ（講座・コース・申込導線）
MC = メインコラム（コラム/解説/勉強法など集客記事）
SC = サブコラム（MCやSPを補強するための補助コラム※サイト定義に合わせて判断）
NW = ニュース/お知らせ（運用上は改善対象外として除外）
ST = 企業情報等のSEO対策を行わないこ固定ページ（運用上は改善対象外として除外）
- / 空欄 / 未分類 = 未分類（このスクリプトでは改善対象外として除外）
※未分類（空欄 / "-" / "未分類"）は作業対象に含めません。
【現状（スニペット要素）】
- タイトル：文型SVOCMと主語・目的語・補語の整理｜中2英語対応
- メタ：英語の文型（SVOCM）を基礎から整理。主語S・動詞V・目的語O・補語C・修飾語Mの違いを例文で確認。SVO/SVCの判定とO/Cの見分けも。
- H1：STAGE2 Lesson3-1 文型 （文の要素の理解)【ニュートレジャーの道案内】
- 冒頭120字：NEW TREASURE STAGE2 の文法事項・Lesson一覧の全体像は、 NEW TREASURE STAGE2｜中2英文法 総括＋Lesson一覧（全体像はこちら） で確認できます。 この Lesson では 文型 という考え方が
【GSC主要クエリ（表示回数上位50件）】
- 第三文型｜表示21｜CTR 0.00%｜順位1.0
- をにがとよりでからのへや｜表示10｜CTR 0.00%｜順位1.0
- 文構造 英語｜表示4｜CTR 0.00%｜順位1.0
- 文の構造 英語｜表示3｜CTR 0.00%｜順位2.0
- 3段活用｜表示2｜CTR 0.00%｜順位3.0
- 品詞について｜表示2｜CTR 0.00%｜順位1.0
- 3段活用 英語｜表示1｜CTR 0.00%｜順位1.0
- 主語 とは｜表示1｜CTR 0.00%｜順位3.0
- 主語と述語｜表示1｜CTR 0.00%｜順位1.0
- 前置詞のoとは｜表示1｜CTR 0.00%｜順位1.0
- 品詞｜表示1｜CTR 0.00%｜順位1.0
- 品詞 英語｜表示1｜CTR 0.00%｜順位1.0
- 文の構造とは｜表示1｜CTR 0.00%｜順位1.0
- 文型 一覧｜表示1｜CTR 0.00%｜順位1.0
- 文構造｜表示1｜CTR 0.00%｜順位1.0
- 文構造とは｜表示1｜CTR 0.00%｜順位3.0
- 文法解説｜表示1｜CTR 0.00%｜順位2.0
- 文法解説 英語｜表示1｜CTR 0.00%｜順位3.0
- 第3文系｜表示1｜CTR 0.00%｜順位1.0
- 第三文型と第四文型の違い｜表示1｜CTR 0.00%｜順位2.0
- 英語 文型｜表示1｜CTR 0.00%｜順位1.0
- 英語 文構造｜表示1｜CTR 0.00%｜順位8.0
- 英語文型｜表示1｜CTR 0.00%｜順位1.0
【参考：代表語（自動抽出）】第三文型
【出力（必ずこの順）】
1) 本文の要約（想定読者・悩み・解決）
2) 検索意図の整理（主要クエリから2〜3パターン）
3) 不一致の指摘（タイトル/メタ/H1/冒頭のどこがズレているか）
4) 修正方針（“どの意図に寄せるか”を1つに決める）
5) 修正案（すべてコードブロック）
   - タイトル案3つ（全角35字前後＋56字以上の網羅型を1つ）
   - メタ案3つ（全角90字前後）
   - H1案2つ
   - 冒頭120字（2案：&lt;p&gt;で開始）
【禁則ワード（シート連動）】
以下の【禁則ワード】は、タイトル/メタ/導入文/見出し/本文のいずれにも原則使用しないでください。
言い換えが必要な場合は、自然な日本語に置換してください。
【禁則ワード】
- 崩れ
- 型
- 迷い
- 保留
- 固定
- 手順
- 立て直
- 最短
- 結論だけ
- 乱れ
- 三点確認
- 内部リンク
- 導線
- 設計
- 刺
- まず結論
- 整え
- 押し付けない案内
- 統一
- 次の一手
- 失点
- 確定
- サブコラム
- 30秒
- 1分
- CV
- 網羅
【本文】
```html
&lt;p&gt;&lt;iframe title="YouTube video player" src="https://www.youtube.com/embed/1cbid8QY_ZM?si=6BsDLbvE5ymiGNIl" width="560" height="315" frameborder="0" allowfullscreen="allowfullscreen"&gt;&lt;/iframe&gt;&lt;/p&gt;
&lt;p data-start="27" data-end="93"&gt;NEW TREASURE STAGE2 の文法事項・Lesson一覧の全体像は、&lt;strong&gt;&lt;a href="https://eigo-rewrite.com/column/hub_stage2/"&gt;NEW TREASURE STAGE2｜中2英文法 総括＋Lesson一覧（全体像はこちら）&lt;/a&gt;&lt;/strong&gt;で確認できます。&lt;br data-start="57" data-end="60" /&gt;この Lesson では &lt;strong data-start="73" data-end="79"&gt;文型&lt;/strong&gt; という考え方が登場します。&lt;/p&gt;
&lt;p data-start="95" data-end="190"&gt;文型とは、英語の文がどのような仕組みで成り立っているのか、&lt;strong data-start="124" data-end="143"&gt;語順と構造を理解するための単元&lt;/strong&gt;です。&lt;br data-start="146" data-end="149" /&gt;今後の英語学習を進めるうえで、この文型の理解は &lt;strong data-start="173" data-end="183"&gt;すべての土台&lt;/strong&gt; になります。&lt;/p&gt;
&lt;p data-start="192" data-end="268" data-is-last-node="" data-is-only-node=""&gt;文型が何なのかを説明する前に、文の中で使われる &lt;strong data-start="216" data-end="229"&gt;主語・目的語・補語&lt;/strong&gt; などの用語が登場します。&lt;br data-start="242" data-end="245" /&gt;まずは、それらの用語から確認していきましょう。&lt;/p&gt;
&lt;p&gt;&lt;img decoding="async" fetchpriority="high" class="alignnone wp-image-629" src="https://eigo-rewrite.com/wp-content/uploads/2023/07/スライド用-3-300x169.jpg" sizes="(max-width: 573px) 100vw, 573px" srcset="https://eigo-rewrite.com/wp-content/uploads/2023/07/スライド用-3-300x169.jpg 300w, https://eigo-rewrite.com/wp-content/uploads/2023/07/スライド用-3-1024x576.jpg 1024w, https://eigo-rewrite.com/wp-content/uploads/2023/07/スライド用-3-768x432.jpg 768w, https://eigo-rewrite.com/wp-content/uploads/2023/07/スライド用-3-320x180.jpg 320w, https://eigo-rewrite.com/wp-content/uploads/2023/07/スライド用-3.jpg 1280w" alt="" width="573" height="323" /&gt;&lt;/p&gt;
&lt;p&gt;それではこちらをご覧下さい。&lt;br /&gt;
まず主語と動詞というのは今までも何個か登場してきました。&lt;br /&gt;
主語というのは基本的に文の先頭にある名詞を言いまして、訳す時は「何々は」とか「何々が」という平仮名を付けて訳していました。&lt;br /&gt;
基本的に命令文以外の文では、全て主語とそれから動詞というものが登場します。&lt;br /&gt;
動詞というのは基本的に主語の次に出てくる動詞です。&lt;br /&gt;
本来はこれは述語動詞という言い方をしますが、ここでは動詞という言い方をします。&lt;br /&gt;
このように、なんとか語というものとなんとか詞というものが同時に登場してきてしまうので、ちょっと混乱してしまうという人もいるかと思います。&lt;/p&gt;
&lt;p&gt;まずこのなんとか詞です。&lt;br /&gt;
この、なんとか詞というのは&lt;span style="color: #0000ff;"&gt;単語の性質&lt;/span&gt;です。&lt;br /&gt;
例えば、「机」というのはものの名前を表しますから名詞です。&lt;br /&gt;
これはものの名前という性質を表していて、それは名詞と付けられています。&lt;br /&gt;
一方で、なんとか語という概念もあります。&lt;br /&gt;
このなんとか語というのは、文の中で&lt;span style="color: #0000ff;"&gt;どういう役割&lt;/span&gt;をしているかというのを表すのがこのなんとか語です。&lt;br /&gt;
例えばですが、まず日本語で考えましょう。&lt;br /&gt;
「これは机だ」という文があったとします。&lt;br /&gt;
また、「この机は私のものだ」「私のだ」という文があったとします。&lt;br /&gt;
そうすると、二つの文にそれぞれ「机」という単語が出てきていまして、この「机」というのは名詞である事には変わりません。&lt;br /&gt;
「机」はそもそも名詞なので、どんな文であっても名詞という事には変わらないです。&lt;br /&gt;
つまり、この&lt;span style="color: #0000ff;"&gt;「机」というのは名詞であるという性質は文の中でどこにあっても変わりません。&lt;/span&gt;&lt;br /&gt;
ところが、こちらの「これは机だ」と言ったら、この「机だ」のこの部分は文の中で何語というかというとこれを&lt;span style="color: #0000ff;"&gt;述語&lt;/span&gt;と言います。&lt;br /&gt;
それに対して、下の文ですと「この机は」と付いているので、これは&lt;span style="color: #0000ff;"&gt;主語&lt;/span&gt;という訳です。&lt;br /&gt;
このように、&lt;strong&gt;文の中の位置に関係なくその単語の性質を表わすものがなんとか詞、辞書に載っているのは全てなんとか詞の方になります。&lt;/strong&gt;&lt;br /&gt;
その単語というのが、&lt;strong&gt;その文の中でどの位置にくるかによってその役割が変わってしまう、これをなんとか語と言う訳です。&lt;/strong&gt;&lt;br /&gt;
なので、こちらの方は「V」以外は全て主語、目的語、補語となっていますから、文の中でどのような役割をするかというのを示していて、こちら側の名詞とか動詞というのはその単語の性質を表します。&lt;br /&gt;
そうすると主語というのは、「誰々は」とか「何々が」がというのを表していて、英語にはこの「は」とか「が」にあたるものがないので、文の中のどこに配置するかによってその役割、意味を決めるという言語になっています。&lt;/p&gt;
&lt;p&gt;次です。&lt;br /&gt;
動詞のあとに名詞がある場合です。&lt;br /&gt;
例えば”I play tennis.”でいう”tennis”です。&lt;br /&gt;
そういうと、それは目的語と言いましてその動詞の動作の対象になります。&lt;br /&gt;
例えば”I play”「私はします」「何を？」&lt;span style="color: #0000ff;"&gt;その「何を」にあたるのが目的語です。&lt;/span&gt;&lt;br /&gt;
あるいは、「私は彼に絵手紙を書きます。」と言った時の「彼に」です。&lt;br /&gt;
こういったものも&lt;strong&gt;目的語&lt;/strong&gt;と言います。&lt;br /&gt;
そして、日本語にない概念としてこの&lt;strong&gt;補語&lt;/strong&gt;というものがあります。&lt;br /&gt;
定義が長いですが、&lt;span style="color: #ff0000;"&gt;直前の名詞とイコール関係になる名詞、それから形容詞を補語と言います。&lt;/span&gt;&lt;br /&gt;
このイコール関係というのがちょっと分かりにくいですが、例えばこういう文があったとします。&lt;br /&gt;
その際に、”I”もちろん主語です。&lt;br /&gt;
“am”は主語のあとにあるbe動詞ですからこれは「V」です。&lt;br /&gt;
こちらが目的語なのか補語なのかという所が大事になる訳ですが、この”student”という名詞から見て直前の名詞というのは”I”「私」という代名詞です。&lt;br /&gt;
そうすると、「私は生徒だ。」という事は「私」＝「生徒」なんです。&lt;br /&gt;
このように、直前の名詞とイコールになるこの”student”名詞を補語と言いまして、「C」という記号で表します。&lt;br /&gt;
こちらは文型それぞれの第1文型とか第2文型とか具体的な文系の説明の際にまた説明しますので、今はどうやらイコール関係になるものを補語というらしいと捉えておいて下さい。&lt;/p&gt;
&lt;p&gt;それでは具体的な文型に関して見ていこうと思います。&lt;br /&gt;
第1文型、第2文型、第3文型とある中で、第2文型が一番捉え難い種類が多いものになりますので、最初は第1文型と第3文型を見ていきましょう。&lt;br /&gt;
第1文型というのは基本的に主語と動詞があって、「O」目的語とか「C」補語がないものを表します。&lt;/p&gt;
&lt;p&gt;&lt;img decoding="async" class="alignnone wp-image-630" src="https://eigo-rewrite.com/wp-content/uploads/2023/07/スライド用2-1-300x169.jpg" sizes="(max-width: 662px) 100vw, 662px" srcset="https://eigo-rewrite.com/wp-content/uploads/2023/07/スライド用2-1-300x169.jpg 300w, https://eigo-rewrite.com/wp-content/uploads/2023/07/スライド用2-1-1024x576.jpg 1024w, https://eigo-rewrite.com/wp-content/uploads/2023/07/スライド用2-1-768x432.jpg 768w, https://eigo-rewrite.com/wp-content/uploads/2023/07/スライド用2-1-320x180.jpg 320w, https://eigo-rewrite.com/wp-content/uploads/2023/07/スライド用2-1.jpg 1280w" alt="" width="662" height="373" /&gt;&lt;/p&gt;
&lt;p&gt;上の例ですと、”I”これが主語です。「私は」です。&lt;br /&gt;
“go”はもちろん動詞ですから「V」です。&lt;br /&gt;
そのあとにここに色々単語がありますが、ルールとしてこれは「前置詞 + 名詞」です。&lt;br /&gt;
先ほどの「S V O C」の一覧の中にあったのは、主語は名詞しかなれない、目的語も名詞しかなれない、そして「C」補語には名詞と形容詞がなるとありました。&lt;br /&gt;
他については動詞しか出てきていませんでした。&lt;br /&gt;
そうすると、名詞、動詞、形容詞、これ以外は「S V O C」という文を構成する要素とは考えないです。&lt;br /&gt;
なので、このように「前置詞 + 名詞」であったりとか”every day”これ&lt;span style="color: #0000ff;"&gt;「毎日」というのは”go”を修飾しています。&lt;/span&gt;&lt;br /&gt;
「毎日行く」、このように先ほどの名詞、形容詞、動詞以外の品詞、前置詞とか副詞というものは全て修飾語と呼ばれていまして、この第1文型から第5文型を決める際には一切考慮に入れないとなっています。&lt;br /&gt;
その「前置詞 + 名詞」とか副詞のような修飾語は全て「M」という記号が付けられていまして、これを&lt;strong&gt;修飾語&lt;/strong&gt;と言います。&lt;br /&gt;
こういったものはいくつあったとしても「S V O C」ではないので文型を判断する際には一切考慮に入れないという事になっています。&lt;/p&gt;
&lt;p&gt;次です。第3文型ですが、これが一番英語の文では多い形になっていまして、おなじみの”I play tennis.”のように、主語は「O」目的語を「V」するとなります。&lt;br /&gt;
「誰々が何々を何とかする。」という形になっています。&lt;br /&gt;
これで言いますと、まず”C”、もちろんこれが主語になっていまして、”plays”が動詞です。&lt;br /&gt;
“the piano”&lt;br /&gt;
先ほど「C」というのを説明しましたが、もちろんここが「O」なのか「C」なのかというと、イコールかイコールじゃないかで考えます。&lt;br /&gt;
この場合、「彼女が」と「ピアノ」がイコールになっているはずがないです。&lt;br /&gt;
その場合動詞のあとにくる名詞で「何々を」という平仮名を付けられますから、これが&lt;strong&gt;目的語&lt;/strong&gt;と言います。&lt;br /&gt;
そして”very well”「とても上手に」という塊も、これは”play”という動詞を修飾していますから、副詞です。&lt;br /&gt;
そうすると、副詞というのは「S V O C」どれにもなりませんでしたから、これは修飾語として考えます。&lt;br /&gt;
結果として文の中に&lt;span style="color: #ff0000;"&gt;「S」と「V」と「O」、この3個の要素がありますので、これを第3文型と言います。&lt;/span&gt;&lt;br /&gt;
このセクション1で最後に出てくるのはこの第2文型です。&lt;br /&gt;
これを見て頂くと、「S V C」とありまして、文型というのは&lt;span style="color: #ff00ff;"&gt;文型が決まると訳し方がほぼ決まる&lt;/span&gt;というものなんです。&lt;br /&gt;
なので、「S V C」だと分かったら、「S」は「C」だ、つまりこれを記号化すると「S」＝「C」と訳すか、「SはCになる」となります。&lt;br /&gt;
なるという事は、それまでとは違った状態に変化するという事を表します。&lt;/p&gt;
&lt;p&gt;&lt;img decoding="async" loading="lazy" class="alignnone wp-image-631" src="https://eigo-rewrite.com/wp-content/uploads/2023/07/スライド用3-300x169.jpg" sizes="(max-width: 566px) 100vw, 566px" srcset="https://eigo-rewrite.com/wp-content/uploads/2023/07/スライド用3-300x169.jpg 300w, https://eigo-rewrite.com/wp-content/uploads/2023/07/スライド用3-1024x576.jpg 1024w, https://eigo-rewrite.com/wp-content/uploads/2023/07/スライド用3-768x432.jpg 768w, https://eigo-rewrite.com/wp-content/uploads/2023/07/スライド用3-320x180.jpg 320w, https://eigo-rewrite.com/wp-content/uploads/2023/07/スライド用3.jpg 1280w" alt="" width="566" height="319" /&gt;&lt;/p&gt;
&lt;p&gt;具体的に見ていきますと、最初”This”、もちろんこれは主語となっています。&lt;br /&gt;
次が”is”、もちろん動詞です。&lt;br /&gt;
そうした時に、be動詞というのは基本的に主語イコール次の状態を表わしまして、&lt;br /&gt;
これイコール「私のノート」という関係が成り立っていますから、これを「S V C」と言いまして、もちろんこちら側です。&lt;br /&gt;
「これは私のノートだ。」といった文になります。&lt;br /&gt;
また次の文ですと、この”David”こちらが主語になっていて、次に”become”「何々になる」という動詞の過去形”became”です。&lt;br /&gt;
もちろん動詞なので「V」になる訳ですが、次が”a soccer player”です。&lt;br /&gt;
そうすると、「デイビットはサッカー選手になりました。」となります。&lt;br /&gt;
つまり、「デイビット」＝「サッカー選手」というふうにやはり&lt;span style="color: #0000ff;"&gt;イコール関係が成り立っているので、この”soccer player”というのは「C」という形になってきます。&lt;/span&gt;&lt;br /&gt;
この場合は訳し方としてはこちらです。&lt;br /&gt;
「SはCになる」という文のそのままとなっています。&lt;/p&gt;
&lt;p&gt;最後です。&lt;br /&gt;
“David”はまた”David”です。&lt;br /&gt;
“looked”は動詞です。&lt;br /&gt;
“tired”というのは、これは「疲れている」という意味で、これは形容詞です。&lt;br /&gt;
そうすると形容詞というのは「C」補語になる事が出来て、且つ、”David”＝”tired”、「デイビットは疲れているという状態」となって、イコール関係が成り立ちますから、そうするとこれは「S V C」という形になります。&lt;br /&gt;
普通”look”というのは「見る」というような意味で使う訳ですが、この”look”のあとに形容詞がきて「S V C」の形になった際は、「何々に見える」という外見の事を言うという意味になっています。&lt;br /&gt;
なので、これは「デイヴィッドは疲れているように見えた。」と訳してあげて、こちらの”after the soccer game.”「そのサッカーの試合のあとで」、これは「前置詞 + 名詞」なので修飾語「M」と考えますから、これは文型には考慮しないというような形になります。&lt;br /&gt;
ここが「O」なのか「C」なのかというのがいまいち分からなかったら、またイコールというのがよく分からなかったら、一旦ここの動詞をbe動詞に変えてみて、それで例えば”David is a soccer player.”という文が成り立つのであれば「S V C」と考えてしまって大丈夫です。&lt;br /&gt;
ですからこちらも”David is tired.”「デイヴィッドは疲れている。」というふうに&lt;span style="color: #0000ff;"&gt;be動詞に変える事が出来れば基本的には第2文型と考えて、「S」は「C」だ、とか「SはCになる」というふうに訳してみましょう。&lt;/span&gt;&lt;br /&gt;
次のセクションでは第4文型を見ていきます。&lt;br /&gt;
セクション1に関しては以上となります。&lt;/p&gt;
&lt;h2&gt;Lesson3 セクション1 まとめ（文型の基本）&lt;/h2&gt;
&lt;table style="border-collapse: collapse; width: 100%; text-align: left;"&gt;
&lt;tbody&gt;
&lt;tr&gt;
&lt;th style="background-color: #dd8500; color: #ffffff; padding: 8px; border: 1px solid #000;"&gt;項目&lt;/th&gt;
&lt;th style="background-color: #dd8500; color: #ffffff; padding: 8px; border: 1px solid #000;"&gt;内容&lt;/th&gt;
&lt;/tr&gt;
&lt;tr style="background-color: #f0b464; color: #000;"&gt;
&lt;td style="padding: 8px; border: 1px solid #000;"&gt;文型とは？&lt;/td&gt;
&lt;td style="padding: 8px; border: 1px solid #000;"&gt;
&lt;ul&gt;
&lt;li&gt;英語の文がどのような仕組み・語順で成り立っているかを示す「パターン」のこと&lt;/li&gt;
&lt;li&gt;文の構造を「S（主語）・V（動詞）・O（目的語）・C（補語）・M（修飾語）」で整理する考え方&lt;/li&gt;
&lt;li&gt;今後の英文読解・英作文のすべての土台になる超重要単元&lt;/li&gt;
&lt;/ul&gt;
&lt;/td&gt;
&lt;/tr&gt;
&lt;tr style="background-color: #ffffff; color: #000;"&gt;
&lt;td style="padding: 8px; border: 1px solid #000;"&gt;なんとか詞となんとか語&lt;/td&gt;
&lt;td style="padding: 8px; border: 1px solid #000;"&gt;
&lt;ul&gt;
&lt;li&gt;なんとか&lt;strong&gt;詞&lt;/strong&gt;：単語の「性質」を表す（名詞・動詞・形容詞・副詞など）&lt;/li&gt;
&lt;li&gt;なんとか&lt;strong&gt;語&lt;/strong&gt;：文の中でその単語が果たす「役割」を表す（主語・目的語・補語など）&lt;/li&gt;
&lt;li&gt;例：「机」はどこにあっても名詞だが、文の中では主語になったり述語になったりして役割（〜語）が変わる&lt;/li&gt;
&lt;/ul&gt;
&lt;/td&gt;
&lt;/tr&gt;
&lt;tr style="background-color: #f0b464; color: #000;"&gt;
&lt;td style="padding: 8px; border: 1px solid #000;"&gt;主語・目的語・補語&lt;/td&gt;
&lt;td style="padding: 8px; border: 1px solid #000;"&gt;
&lt;ul&gt;
&lt;li&gt;&lt;strong&gt;主語（S）&lt;/strong&gt;：文の先頭に来る名詞。「〜は／〜が」と訳す部分&lt;/li&gt;
&lt;li&gt;&lt;strong&gt;目的語（O）&lt;/strong&gt;：動詞のあとに来る名詞。「〜を／〜に」に当たる語（I play &lt;u&gt;tennis&lt;/u&gt;. の&lt;span style="text-decoration: underline;"&gt;tennis&lt;/span&gt;など）&lt;/li&gt;
&lt;li&gt;&lt;strong&gt;補語（C）&lt;/strong&gt;：直前の名詞とイコール（＝）になる名詞・形容詞（I am &lt;u&gt;a student&lt;/u&gt;. の&lt;span style="text-decoration: underline;"&gt;student&lt;/span&gt;など）&lt;/li&gt;
&lt;/ul&gt;
&lt;/td&gt;
&lt;/tr&gt;
&lt;tr style="background-color: #ffffff; color: #000;"&gt;
&lt;td style="padding: 8px; border: 1px solid #000;"&gt;修飾語（M）&lt;/td&gt;
&lt;td style="padding: 8px; border: 1px solid #000;"&gt;
&lt;ul&gt;
&lt;li&gt;名詞・動詞・形容詞・副詞以外の語や、「前置詞＋名詞」「副詞」などは文型を作らず、すべて修飾語（M）として扱う&lt;/li&gt;
&lt;li&gt;文型（第1〜第5文型）を判定するとき、Mは数に入れない&lt;/li&gt;
&lt;li&gt;例：I go to school &lt;u&gt;every day&lt;/u&gt;. の &lt;span style="text-decoration: underline;"&gt;every day&lt;/span&gt; は go を説明する副詞句で M&lt;/li&gt;
&lt;/ul&gt;
&lt;/td&gt;
&lt;/tr&gt;
&lt;tr style="background-color: #f0b464; color: #000;"&gt;
&lt;td style="padding: 8px; border: 1px solid #000;"&gt;第1文型・第3文型・第2文型&lt;/td&gt;
&lt;td style="padding: 8px; border: 1px solid #000;"&gt;
&lt;ul&gt;
&lt;li&gt;&lt;strong&gt;第1文型（S V）&lt;/strong&gt;：主語＋動詞のみで成り立つ文（I walk. など）&lt;/li&gt;
&lt;li&gt;&lt;strong&gt;第3文型（S V O）&lt;/strong&gt;：主語は目的語をVする「S は O を Vする」（I play tennis. など）&lt;/li&gt;
&lt;li&gt;&lt;strong&gt;第2文型（S V C）&lt;/strong&gt;：S＝C もしくは S は C になる という関係の文（This is my notebook. / David became a soccer player.）&lt;/li&gt;
&lt;li&gt;第2文型では、動詞を be 動詞に置きかえても意味が通るかどうかで C かどうかを判定できる&lt;/li&gt;
&lt;/ul&gt;
&lt;/td&gt;
&lt;/tr&gt;
&lt;/tbody&gt;
&lt;/table&gt;
&lt;hr /&gt;
&lt;h2&gt;Lesson3 セクション1 確認クイズ（文型）&lt;/h2&gt;
&lt;p&gt;&lt;script type="text/javascript"&gt;
function showAnswer(ansId, btnId) {
  var ans = document.getElementById(ansId);
  var btn = document.getElementById(btnId);
  if (ans &amp;&amp; btn) {
    ans.style.display = 'block';
    btn.style.display = 'none';
  }
}
&lt;/script&gt;&lt;/p&gt;
&lt;table style="border-collapse: collapse; width: 100%; text-align: left; margin-top: 10px;"&gt;
&lt;tbody&gt;
&lt;tr&gt;
&lt;th style="background-color: #dd8500; color: #ffffff; padding: 8px; border: 1px solid #000;"&gt;No.&lt;/th&gt;
&lt;th style="background-color: #dd8500; color: #ffffff; padding: 8px; border: 1px solid #000;"&gt;問題&lt;/th&gt;
&lt;th style="background-color: #dd8500; color: #ffffff; padding: 8px; border: 1px solid #000;"&gt;選択肢（A〜D）&lt;/th&gt;
&lt;th style="background-color: #dd8500; color: #ffffff; padding: 8px; border: 1px solid #000;"&gt;解答&lt;/th&gt;
&lt;/tr&gt;
&lt;tr style="background-color: #f0b464; color: #000;"&gt;
&lt;td style="padding: 8px; border: 1px solid #000;"&gt;1&lt;/td&gt;
&lt;td style="padding: 8px; border: 1px solid #000;"&gt;文型（文の構造）とは、何を理解するための考え方ですか。&lt;/td&gt;
&lt;td style="padding: 8px; border: 1px solid #000;"&gt;A. 単語のスペルだけを覚えるための仕組み&lt;br /&gt;
B. 文の語順と構造を理解するための仕組み&lt;br /&gt;
C. 発音記号を暗記するための仕組み&lt;br /&gt;
D. 辞書の引き方を練習するための仕組み&lt;/td&gt;
&lt;td style="padding: 8px; border: 1px solid #000;"&gt;&lt;button id="btn-q1"&gt;正解を見る&lt;/button&gt;&lt;/p&gt;
&lt;div id="ans-q1" style="display: none; margin-top: 4px;"&gt;正解：B&lt;/div&gt;
&lt;/td&gt;
&lt;/tr&gt;
&lt;tr style="background-color: #ffffff; color: #000;"&gt;
&lt;td style="padding: 8px; border: 1px solid #000;"&gt;2&lt;/td&gt;
&lt;td style="padding: 8px; border: 1px solid #000;"&gt;「なんとか&lt;strong&gt;詞&lt;/strong&gt;」は、何を表す分類でしたか。&lt;/td&gt;
&lt;td style="padding: 8px; border: 1px solid #000;"&gt;A. 文の中での役割（主語・目的語など）&lt;br /&gt;
B. 文の感情（嬉しい・悲しいなど）&lt;br /&gt;
C. 単語の性質（名詞・動詞・形容詞など）&lt;br /&gt;
D. 文が書かれた年代&lt;/td&gt;
&lt;td style="padding: 8px; border: 1px solid #000;"&gt;&lt;button id="btn-q2"&gt;正解を見る&lt;/button&gt;&lt;/p&gt;
&lt;div id="ans-q2" style="display: none; margin-top: 4px;"&gt;正解：C&lt;/div&gt;
&lt;/td&gt;
&lt;/tr&gt;
&lt;tr style="background-color: #f0b464; color: #000;"&gt;
&lt;td style="padding: 8px; border: 1px solid #000;"&gt;3&lt;/td&gt;
&lt;td style="padding: 8px; border: 1px solid #000;"&gt;「なんとか&lt;strong&gt;語&lt;/strong&gt;」は、何を表す分類でしたか。&lt;/td&gt;
&lt;td style="padding: 8px; border: 1px solid #000;"&gt;A. 文の中での役割（主語・目的語・補語など）&lt;br /&gt;
B. 単語のスペルの長さ&lt;br /&gt;
C. 単語のアクセント位置&lt;br /&gt;
D. 辞書に載っている順番&lt;/td&gt;
&lt;td style="padding: 8px; border: 1px solid #000;"&gt;&lt;button id="btn-q3"&gt;正解を見る&lt;/button&gt;&lt;/p&gt;
&lt;div id="ans-q3" style="display: none; margin-top: 4px;"&gt;正解：A&lt;/div&gt;
&lt;/td&gt;
&lt;/tr&gt;
&lt;tr style="background-color: #ffffff; color: #000;"&gt;
&lt;td style="padding: 8px; border: 1px solid #000;"&gt;4&lt;/td&gt;
&lt;td style="padding: 8px; border: 1px solid #000;"&gt;主語（S）として文中で使われる部分は、日本語ではどのように訳されることが多いですか。&lt;/td&gt;
&lt;td style="padding: 8px; border: 1px solid #000;"&gt;A. 「〜を」「〜に」&lt;br /&gt;
B. 「〜は」「〜が」&lt;br /&gt;
C. 「〜して」&lt;br /&gt;
D. 「〜まで」&lt;/td&gt;
&lt;td style="padding: 8px; border: 1px solid #000;"&gt;&lt;button id="btn-q4"&gt;正解を見る&lt;/button&gt;&lt;/p&gt;
&lt;div id="ans-q4" style="display: none; margin-top: 4px;"&gt;正解：B&lt;/div&gt;
&lt;/td&gt;
&lt;/tr&gt;
&lt;tr style="background-color: #f0b464; color: #000;"&gt;
&lt;td style="padding: 8px; border: 1px solid #000;"&gt;5&lt;/td&gt;
&lt;td style="padding: 8px; border: 1px solid #000;"&gt;補語（C）の定義として正しいものはどれですか。&lt;/td&gt;
&lt;td style="padding: 8px; border: 1px solid #000;"&gt;A. 文の最後に必ず来る単語&lt;br /&gt;
B. 文の中の一番長い単語&lt;br /&gt;
C. 直前の名詞とイコール関係になる名詞・形容詞&lt;br /&gt;
D. 必ず動詞の前に置かれる副詞&lt;/td&gt;
&lt;td style="padding: 8px; border: 1px solid #000;"&gt;&lt;button id="btn-q5"&gt;正解を見る&lt;/button&gt;&lt;/p&gt;
&lt;div id="ans-q5" style="display: none; margin-top: 4px;"&gt;正解：C&lt;/div&gt;
&lt;/td&gt;
&lt;/tr&gt;
&lt;tr style="background-color: #ffffff; color: #000;"&gt;
&lt;td style="padding: 8px; border: 1px solid #000;"&gt;6&lt;/td&gt;
&lt;td style="padding: 8px; border: 1px solid #000;"&gt;第1文型（S V）の特徴として正しいものはどれですか。&lt;/td&gt;
&lt;td style="padding: 8px; border: 1px solid #000;"&gt;A. 必ず目的語が 2 つある文&lt;br /&gt;
B. 主語と動詞だけで成り立っており、O や C がない文&lt;br /&gt;
C. 形容詞だけで成り立っている文&lt;br /&gt;
D. 必ず疑問文になる文&lt;/td&gt;
&lt;td style="padding: 8px; border: 1px solid #000;"&gt;&lt;button id="btn-q6"&gt;正解を見る&lt;/button&gt;&lt;/p&gt;
&lt;div id="ans-q6" style="display: none; margin-top: 4px;"&gt;正解：B&lt;/div&gt;
&lt;/td&gt;
&lt;/tr&gt;
&lt;tr style="background-color: #f0b464; color: #000;"&gt;
&lt;td style="padding: 8px; border: 1px solid #000;"&gt;7&lt;/td&gt;
&lt;td style="padding: 8px; border: 1px solid #000;"&gt;第3文型（S V O）は、一般的にどのような意味のパターンで訳されますか。&lt;/td&gt;
&lt;td style="padding: 8px; border: 1px solid #000;"&gt;A. S は C だ / S は C になる&lt;br /&gt;
B. S は O に行く&lt;br /&gt;
C. S は O を V する（S が O を何々する）&lt;br /&gt;
D. S は V される&lt;/td&gt;
&lt;td style="padding: 8px; border: 1px solid #000;"&gt;&lt;button id="btn-q7"&gt;正解を見る&lt;/button&gt;&lt;/p&gt;
&lt;div id="ans-q7" style="display: none; margin-top: 4px;"&gt;正解：C&lt;/div&gt;
&lt;/td&gt;
&lt;/tr&gt;
&lt;tr style="background-color: #ffffff; color: #000;"&gt;
&lt;td style="padding: 8px; border: 1px solid #000;"&gt;8&lt;/td&gt;
&lt;td style="padding: 8px; border: 1px solid #000;"&gt;次の文で修飾語（M）になる部分はどれですか。&lt;br /&gt;
&lt;span style="font-family: 'Courier New', monospace;"&gt;I go to school every day.&lt;/span&gt;&lt;/td&gt;
&lt;td style="padding: 8px; border: 1px solid #000;"&gt;A. I&lt;br /&gt;
B. go&lt;br /&gt;
C. to school&lt;br /&gt;
D. every day&lt;/td&gt;
&lt;td style="padding: 8px; border: 1px solid #000;"&gt;&lt;button id="btn-q8"&gt;正解を見る&lt;/button&gt;&lt;/p&gt;
&lt;div id="ans-q8" style="display: none; margin-top: 4px;"&gt;正解：D&lt;br /&gt;
（前置詞＋名詞「to school」も M ですが、本文で特に例として挙がったのは every day）&lt;/div&gt;
&lt;/td&gt;
&lt;/tr&gt;
&lt;tr style="background-color: #f0b464; color: #000;"&gt;
&lt;td style="padding: 8px; border: 1px solid #000;"&gt;9&lt;/td&gt;
&lt;td style="padding: 8px; border: 1px solid #000;"&gt;第2文型（S V C）の基本的な訳し方として最も近いものはどれですか。&lt;/td&gt;
&lt;td style="padding: 8px; border: 1px solid #000;"&gt;A. S は O を V する&lt;br /&gt;
B. S は C だ / S は C になる&lt;br /&gt;
C. S は O1 に O2 を V する&lt;br /&gt;
D. S は V される&lt;/td&gt;
&lt;td style="padding: 8px; border: 1px solid #000;"&gt;&lt;button id="btn-q9"&gt;正解を見る&lt;/button&gt;&lt;/p&gt;
&lt;div id="ans-q9" style="display: none; margin-top: 4px;"&gt;正解：B&lt;/div&gt;
&lt;/td&gt;
&lt;/tr&gt;
&lt;tr style="background-color: #ffffff; color: #000;"&gt;
&lt;td style="padding: 8px; border: 1px solid #000;"&gt;10&lt;/td&gt;
&lt;td style="padding: 8px; border: 1px solid #000;"&gt;ある名詞が目的語（O）なのか補語（C）なのか迷ったとき、本文で紹介されていた判断方法はどれですか。&lt;/td&gt;
&lt;td style="padding: 8px; border: 1px solid #000;"&gt;A. その名詞の文字数を数える&lt;br /&gt;
B. その名詞を文末に移動してみる&lt;br /&gt;
C. 動詞を be 動詞に変えて、直前の名詞とイコールになるか確かめる&lt;br /&gt;
D. その名詞を複数形にしてみる&lt;/td&gt;
&lt;td style="padding: 8px; border: 1px solid #000;"&gt;&lt;button id="btn-q10"&gt;正解を見る&lt;/button&gt;&lt;/p&gt;
&lt;div id="ans-q10" style="display: none; margin-top: 4px;"&gt;正解：C&lt;/div&gt;
&lt;/td&gt;
&lt;/tr&gt;
&lt;/tbody&gt;
&lt;/table&gt;
&lt;div style="border: 2px solid #ff6600; background-color: #fff0e0; padding: 10px; display: flex; align-items: center; justify-content: center; margin-bottom: 10px;"&gt;
&lt;p&gt;&lt;img decoding="async" style="max-width: 100px; height: auto; margin-right: 10px;" src="https://eigo-rewrite.com/wp-content/uploads/2020/06/logo_tate-1.png" alt="Re-Writeのロゴ" /&gt;&lt;/p&gt;
&lt;div&gt;
&lt;p style="margin: 5px 0;"&gt;【語彙強化講座】：長文読解で必要な語彙・熟語を徹底的に習得し、都立・私立の入試対策に直結する語彙力を養います。&lt;/p&gt;
&lt;p&gt;&lt;a style="background-color: #ff6600; color: white; padding: 5px 10px; text-align: center; text-decoration: none; display: inline-block; font-size: 14px;" href="https://eigo-rewrite.com/vocabulary/"&gt;詳細を見る&lt;/a&gt;&lt;/p&gt;
&lt;/div&gt;
&lt;/div&gt;
```
</t>
  </si>
  <si>
    <t xml:space="preserve">以下のページは「スニペット整合性」（本文と title/meta/H1/冒頭文）が弱い可能性があります。
まず【本文】を確認し、想定読者・悩み・解決範囲を把握してください。
そのうえで、GSCの主要クエリ（表示回数上位）を根拠に、
「検索意図に対して、タイトル/メタ/H1/冒頭120字がズレている点」を特定し、
ズレを解消するための修正案（タイトル/メタ/H1/冒頭）を提示してください。
※本文の“大改修”は前提にしません（必要なら追記ブロックは最大1つまで）。
【URL】https://eigo-rewrite.com/column/stage1_lesson8-1/
【ページ分類】MC
【ページ分類の略語（このプロンプト内の定義）】
TP = トップページ（ホーム/サイトの入口）
SP = サービスページ（講座・コース・申込導線）
MC = メインコラム（コラム/解説/勉強法など集客記事）
SC = サブコラム（MCやSPを補強するための補助コラム※サイト定義に合わせて判断）
NW = ニュース/お知らせ（運用上は改善対象外として除外）
ST = 企業情報等のSEO対策を行わないこ固定ページ（運用上は改善対象外として除外）
- / 空欄 / 未分類 = 未分類（このスクリプトでは改善対象外として除外）
※未分類（空欄 / "-" / "未分類"）は作業対象に含めません。
【現状（スニペット要素）】
- タイトル：規則動詞の過去形を整理｜ed付け方＋y→iも確認｜中1英語
- メタ：規則動詞の過去形-edを一気に整理。eで終わる語はdだけ、子音+yはy→i、短母音+子音は重ねてed。carry/drop/live/arriveで確認。
- H1：stage1_Lesson8-1 一般動詞の過去形の作り方【ニュートレジャーの道案内】
- 冒頭120字：NEW TREASURE STAGE1 の文法事項・Lesson一覧の全体像は、 NEW TREASURE STAGE1｜中1英文法 総括＋Lesson一覧（全体像はこちら） で確認できます。 この単元では、 規則動詞の過去形 を扱い、”e
【GSC主要クエリ（表示回数上位50件）】
- 過去形 yをiに変える｜表示37｜CTR 0.00%｜順位1.1
- 一般動詞 過去形 ルール｜表示35｜CTR 2.86%｜順位2.5
- drop 過去形｜表示29｜CTR 0.00%｜順位1.0
- 過去形 ed ルール｜表示28｜CTR 0.00%｜順位1.0
- 過去形 ed 付け方｜表示25｜CTR 0.00%｜順位12.0
- 過去形yをiに変える｜表示22｜CTR 0.00%｜順位1.3
- 一般動詞の過去形｜表示20｜CTR 0.00%｜順位1.2
- 過去形edの付け方｜表示20｜CTR 0.00%｜順位11.8
- 英語 過去形 yをiに変えてed｜表示17｜CTR 0.00%｜順位1.0
- ed付け方｜表示15｜CTR 0.00%｜順位1.0
- edの付け方｜表示14｜CTR 0.00%｜順位1.0
- carry 過去形｜表示12｜CTR 0.00%｜順位1.0
- drop過去形｜表示12｜CTR 0.00%｜順位1.0
- ed 付け方｜表示12｜CTR 0.00%｜順位4.3
- 英語 過去形 ed 付け方｜表示12｜CTR 0.00%｜順位9.1
- 規則動詞｜表示12｜CTR 0.00%｜順位1.0
- 短母音 過去形｜表示11｜CTR 0.00%｜順位1.0
- carry過去形｜表示10｜CTR 0.00%｜順位1.0
- arrive 過去形｜表示9｜CTR 0.00%｜順位6.6
- yで終わる動詞 過去形｜表示8｜CTR 0.00%｜順位1.0
- 過去形 重ねてed｜表示8｜CTR 0.00%｜順位1.0
- live 過去形｜表示7｜CTR 0.00%｜順位1.0
- 一般 動詞の過去形 ing｜表示7｜CTR 0.00%｜順位1.0
- 過去形 dだけつける｜表示7｜CTR 0.00%｜順位1.0
- 過去形 edの付け方｜表示7｜CTR 0.00%｜順位11.7
- 過去形 規則動詞 ルール｜表示7｜CTR 0.00%｜順位1.0
- fry 過去形｜表示6｜CTR 0.00%｜順位1.0
- dry 過去形｜表示5｜CTR 0.00%｜順位1.0
- edとは英語｜表示5｜CTR 0.00%｜順位1.0
- 子音を重ねてed｜表示5｜CTR 0.00%｜順位1.0
- 規則動詞とは｜表示5｜CTR 0.00%｜順位1.0
- 語尾を重ねてed｜表示5｜CTR 0.00%｜順位5.6
- 過去形 ed 一覧｜表示5｜CTR 0.00%｜順位3.4
- 過去形 中1｜表示5｜CTR 0.00%｜順位1.8
- 過去形 英語 中1｜表示5｜CTR 0.00%｜順位1.0
- 過去形edルール｜表示5｜CTR 0.00%｜順位1.0
- 過去形ed付け方｜表示5｜CTR 0.00%｜順位11.8
- 過去形中1｜表示5｜CTR 0.00%｜順位1.4
- carryの過去形｜表示4｜CTR 0.00%｜順位1.0
- edがつく動詞｜表示4｜CTR 0.00%｜順位1.0
- hurry 過去形｜表示4｜CTR 0.00%｜順位1.0
- liveの過去形｜表示4｜CTR 0.00%｜順位1.0
- live過去形｜表示4｜CTR 0.00%｜順位1.3
- ドロップ過去形｜表示4｜CTR 0.00%｜順位1.0
- 一般動詞過去形｜表示4｜CTR 0.00%｜順位2.5
- 過去形 規則動詞 一覧 中学｜表示4｜CTR 0.00%｜順位3.5
- 過去形の付け方｜表示4｜CTR 0.00%｜順位11.5
- ed 付け方 ルール｜表示3｜CTR 0.00%｜順位3.7
- edとは 英語｜表示3｜CTR 0.00%｜順位1.0
- enter 過去形｜表示3｜CTR 0.00%｜順位1.0
【参考：代表語（自動抽出）】y
【出力（必ずこの順）】
1) 本文の要約（想定読者・悩み・解決）
2) 検索意図の整理（主要クエリから2〜3パターン）
3) 不一致の指摘（タイトル/メタ/H1/冒頭のどこがズレているか）
4) 修正方針（“どの意図に寄せるか”を1つに決める）
5) 修正案（すべてコードブロック）
   - タイトル案3つ（全角35字前後＋56字以上の網羅型を1つ）
   - メタ案3つ（全角90字前後）
   - H1案2つ
   - 冒頭120字（2案：&lt;p&gt;で開始）
【禁則ワード（シート連動）】
以下の【禁則ワード】は、タイトル/メタ/導入文/見出し/本文のいずれにも原則使用しないでください。
言い換えが必要な場合は、自然な日本語に置換してください。
【禁則ワード】
- 崩れ
- 型
- 迷い
- 保留
- 固定
- 手順
- 立て直
- 最短
- 結論だけ
- 乱れ
- 三点確認
- 内部リンク
- 導線
- 設計
- 刺
- まず結論
- 整え
- 押し付けない案内
- 統一
- 次の一手
- 失点
- 確定
- サブコラム
- 30秒
- 1分
- CV
- 網羅
【本文】
```html
&lt;p&gt;&lt;iframe title="YouTube video player" src="https://www.youtube.com/embed/I9o9S_gtueQ" width="560" height="315" frameborder="0" allowfullscreen="allowfullscreen"&gt;&lt;span data-mce-type="bookmark" style="display: inline-block; width: 0px; overflow: hidden; line-height: 0;" class="mce_SELRES_start"&gt;﻿&lt;/span&gt;&lt;span data-mce-type="bookmark" style="display: inline-block; width: 0px; overflow: hidden; line-height: 0;" class="mce_SELRES_start"&gt;﻿&lt;/span&gt;&lt;span data-mce-type="bookmark" style="display: inline-block; width: 0px; overflow: hidden; line-height: 0;" class="mce_SELRES_start"&gt;﻿&lt;/span&gt;&lt;/iframe&gt;&lt;/p&gt;
&lt;p&gt;NEW TREASURE STAGE1 の文法事項・Lesson一覧の全体像は、&lt;strong&gt;&lt;a href="https://eigo-rewrite.com/column/hub_stage1/"&gt;NEW TREASURE STAGE1｜中1英文法 総括＋Lesson一覧（全体像はこちら）&lt;/a&gt;&lt;/strong&gt;で確認できます。&lt;br data-start="57" data-end="60" /&gt;この単元では、&lt;strong data-start="67" data-end="79"&gt;規則動詞の過去形&lt;/strong&gt; を扱い、”ed” の付け方を中心に学習していきます。では、さっそく見ていきましょう。&lt;/p&gt;
&lt;p&gt;&lt;img decoding="async" fetchpriority="high" class="alignnone wp-image-489" src="https://eigo-rewrite.com/wp-content/uploads/2023/06/スライド用-8-300x169.jpg" alt="" width="884" height="498" srcset="https://eigo-rewrite.com/wp-content/uploads/2023/06/スライド用-8-300x169.jpg 300w, https://eigo-rewrite.com/wp-content/uploads/2023/06/スライド用-8-1024x576.jpg 1024w, https://eigo-rewrite.com/wp-content/uploads/2023/06/スライド用-8-768x432.jpg 768w, https://eigo-rewrite.com/wp-content/uploads/2023/06/スライド用-8-320x180.jpg 320w, https://eigo-rewrite.com/wp-content/uploads/2023/06/スライド用-8.jpg 1280w" sizes="(max-width: 884px) 100vw, 884px" /&gt;&lt;/p&gt;
&lt;p&gt;最初の例文です。&lt;br /&gt;
”I cleaned my room last night.”&lt;br /&gt;
こちらに”ed”というものが付いていて、これで&lt;span style="color: #ff6600;"&gt;過去の内容を表す&lt;/span&gt;という形になっています。&lt;br /&gt;
基本的には一般動詞の過去形ですから、「何々した」というように過去の形で訳す事になります。&lt;br /&gt;
基本的には、このような形で”last night”「昨日の夜」、この「last なんとか」というのは&lt;br /&gt;
「最後の」とか「この前の」というような意味になります。&lt;br /&gt;
なので、「昨日の夜」であれば”last night”、「先週」であれば”last week”&lt;br /&gt;
そして「先月」であれば”last month”という形で、この「last なんとか」という形にすると&lt;br /&gt;
&lt;span style="color: #0000ff;"&gt;「この前の」&lt;/span&gt;という意味が付けられます。&lt;br /&gt;
このように、&lt;span style="color: #ff0000;"&gt;過去を表す語句と一緒に使う事が多い&lt;/span&gt;ですから”ed”の付け方を覚えるという事はもちろんの事、過去を表す語句に関してもどんどん覚えていきましょう。&lt;br /&gt;
普通の一般動詞は”ed”を付けるだけで済みますが、中には”ed”の付け方に&lt;strong&gt;注意&lt;/strong&gt;しなければいけない&lt;br /&gt;
動詞も存在します。&lt;br /&gt;
例えば”Today I arrived at school early.”&lt;br /&gt;
これは元々”arrive”という動詞になっていて、こういった形で最後が”e”で元々終わっています。&lt;br /&gt;
発音しない”e”で終わる動詞に関してはもちろん&lt;span style="color: #ff0000;"&gt;&lt;span style="color: #000000;"&gt;”e”をもう一つ付けて”ed”にする必要はなくて、&lt;/span&gt;&lt;br /&gt;
”d”だけを付ける形になります。&lt;/span&gt;&lt;br /&gt;
それから次です。&lt;br /&gt;
”Lisa and I studied for the exam.”という形で、「試験の為に勉強しました。」という文なっていますが、こちらも元々は”study”「勉強する」という動詞になっています。&lt;br /&gt;
こちらに関しては「子音+y」で終わっていますから、”y”を”i”に変えて”ed”を付けるとなっています。&lt;br /&gt;
どこかで見覚えがあるかと思います。&lt;br /&gt;
これは、”s”の付け方の際に出てきました。&lt;br /&gt;
例えば、”city”「街」であれば、「子音+y」で終わっているので、&lt;br /&gt;
&lt;span style="color: #ff00ff;"&gt;”y”を”i”に変えて”ed”を付けるといった形と全く同じものになっています。&lt;/span&gt;&lt;br /&gt;
なので、&lt;span style="color: #0000ff;"&gt;基本的に”s”を付け方と”ed”の付け方は共通している部分もあります。&lt;/span&gt;&lt;br /&gt;
また、こちらです。&lt;br /&gt;
”drop”、このように、元々こちらにアクセントがあって短母音で子音で終わっている単語、こちらに関しては語尾を重ねて”ed”となります。&lt;br /&gt;
これはどこでやったかというと、現在進行形の単元で”ing”の付け方の際に&lt;br /&gt;
アクセントのある短母音+子音で終わる語に関しては最後の子音を重ねて”ing”を付けるというのがありました。&lt;br /&gt;
このように、&lt;strong&gt;それぞれの単元でルールを覚えていくと他の単元にも応用が出来るというものがあります。&lt;/strong&gt;&lt;br /&gt;
ですので、こういった語形変化に関しては”s”の付け方、”ing”の付け方、そして”ed”の付け方&lt;br /&gt;
これらを総合してまとめておくといいかと思います。&lt;br /&gt;
基本的にはこちらのように&lt;span style="color: #ff0000;"&gt;”ed”の付け方と、それから過去を表す語句&lt;/span&gt;を覚えていけばこのセクションに関しては一通りの学習が終了となります。&lt;br /&gt;
それではセクション1に関しては以上となります。&lt;/p&gt;
&lt;style&gt;
  table {&lt;br /&gt;    width: 100%;&lt;br /&gt;    border-collapse: collapse;&lt;br /&gt;  }&lt;br /&gt;  th, td {&lt;br /&gt;    padding: 10px;&lt;br /&gt;    border: 1px solid #ddd;&lt;br /&gt;    color: #000000;&lt;br /&gt;    vertical-align: top;&lt;br /&gt;  }&lt;br /&gt;  .answer {&lt;br /&gt;    display: none;&lt;br /&gt;    font-weight: bold;&lt;br /&gt;    margin-left: 5px;&lt;br /&gt;  }&lt;br /&gt;  .show-answer {&lt;br /&gt;    cursor: pointer;&lt;br /&gt;    color: #ffffff;&lt;br /&gt;    background-color: #ff6600;&lt;br /&gt;    border: none;&lt;br /&gt;    padding: 4px 8px;&lt;br /&gt;    border-radius: 4px;&lt;br /&gt;    font-size: 12px;&lt;br /&gt;    margin-left: 5px;&lt;br /&gt;  }&lt;br /&gt;&lt;/style&gt;
&lt;p&gt;&lt;script&gt;
  function showAnswer(ansId, btnId) {
    var ans = document.getElementById(ansId);
    var btn = document.getElementById(btnId);
    if (ans &amp;&amp; btn) {
      ans.style.display = 'inline';
      btn.style.display = 'none';
    }
  }
&lt;/script&gt;&lt;/p&gt;
&lt;h2&gt;【まとめ】Lesson8 セクション1：規則動詞の過去形 “-ed” の付け方&lt;/h2&gt;
&lt;table&gt;
&lt;tbody&gt;
&lt;tr style="background-color: #dd8500; color: #ffffff;"&gt;
&lt;th&gt;ポイント&lt;/th&gt;
&lt;th&gt;説明&lt;/th&gt;
&lt;/tr&gt;
&lt;tr style="background-color: #f0b464; color: #000000;"&gt;
&lt;td&gt;規則動詞の基本&lt;/td&gt;
&lt;td&gt;
&lt;ul&gt;
&lt;li&gt;規則動詞は基本的に &lt;strong&gt;「動詞＋ed」&lt;/strong&gt; で過去形を作る。&lt;/li&gt;
&lt;li&gt;意味は「〜する」→「〜した」となり、&lt;br /&gt;
例：clean → cleaned（掃除する → 掃除した）。&lt;/li&gt;
&lt;/ul&gt;
&lt;/td&gt;
&lt;/tr&gt;
&lt;tr style="background-color: #ffffff; color: #000000;"&gt;
&lt;td&gt;過去を表す語句&lt;/td&gt;
&lt;td&gt;
&lt;ul&gt;
&lt;li&gt;&lt;strong&gt;last ＋ 時間&lt;/strong&gt; で「この前の〜」を表す。&lt;/li&gt;
&lt;li&gt;例：
&lt;ul&gt;
&lt;li&gt;last night：昨日の夜&lt;/li&gt;
&lt;li&gt;last week：先週&lt;/li&gt;
&lt;li&gt;last month：先月&lt;/li&gt;
&lt;/ul&gt;
&lt;/li&gt;
&lt;li&gt;過去形は、こうした「過去を表す語句」とセットで出てくることが多い。&lt;/li&gt;
&lt;/ul&gt;
&lt;/td&gt;
&lt;/tr&gt;
&lt;tr style="background-color: #f0b464; color: #000000;"&gt;
&lt;td&gt;パターン①：そのまま ed&lt;/td&gt;
&lt;td&gt;
&lt;ul&gt;
&lt;li&gt;ふつうの語尾（特別ルールに当てはまらない語）は &lt;strong&gt;そのまま ed をつける&lt;/strong&gt;。&lt;/li&gt;
&lt;li&gt;例：clean → cleaned, play → played など。&lt;/li&gt;
&lt;/ul&gt;
&lt;/td&gt;
&lt;/tr&gt;
&lt;tr style="background-color: #ffffff; color: #000000;"&gt;
&lt;td&gt;パターン②：語尾が “e” で終わる動詞&lt;/td&gt;
&lt;td&gt;
&lt;ul&gt;
&lt;li&gt;語尾が &lt;strong&gt;発音しない e&lt;/strong&gt; で終わるときは、&lt;strong&gt;e を増やさず d だけつける&lt;/strong&gt;。&lt;/li&gt;
&lt;li&gt;例：arrive → arrived（到着する → 到着した）。&lt;/li&gt;
&lt;/ul&gt;
&lt;/td&gt;
&lt;/tr&gt;
&lt;tr style="background-color: #f0b464; color: #000000;"&gt;
&lt;td&gt;パターン③：子音＋y で終わる動詞&lt;/td&gt;
&lt;td&gt;
&lt;ul&gt;
&lt;li&gt;語尾が &lt;strong&gt;子音＋y&lt;/strong&gt; のときは、&lt;strong&gt;y → i に変えて ed&lt;/strong&gt; をつける。&lt;/li&gt;
&lt;li&gt;例：study → studied（勉強する → 勉強した）。&lt;/li&gt;
&lt;li&gt;city → cities など、三単現の s や名詞の複数形と同じルール。&lt;/li&gt;
&lt;/ul&gt;
&lt;/td&gt;
&lt;/tr&gt;
&lt;tr style="background-color: #ffffff; color: #000000;"&gt;
&lt;td&gt;パターン④：短母音＋子音で終わる動詞&lt;/td&gt;
&lt;td&gt;
&lt;ul&gt;
&lt;li&gt;語末が &lt;strong&gt;アクセントのある短母音＋子音&lt;/strong&gt; の語は、&lt;strong&gt;子音字を重ねて ed&lt;/strong&gt;。&lt;/li&gt;
&lt;li&gt;例：drop → dropped（落とす → 落とした）。&lt;/li&gt;
&lt;li&gt;現在進行形 ing のルール（sit → sitting, drop → dropping）と対応している。&lt;/li&gt;
&lt;/ul&gt;
&lt;/td&gt;
&lt;/tr&gt;
&lt;tr style="background-color: #f0b464; color: #000000;"&gt;
&lt;td&gt;他単元とのつながり&lt;/td&gt;
&lt;td&gt;
&lt;ul&gt;
&lt;li&gt;&lt;strong&gt;s のつけ方&lt;/strong&gt; と &lt;strong&gt;ing のつけ方&lt;/strong&gt; と多くのルールが共通。&lt;/li&gt;
&lt;li&gt;「子音＋y」「短母音＋子音」など、形の変化パターンをまとめて整理しておくと覚えやすい。&lt;/li&gt;
&lt;/ul&gt;
&lt;/td&gt;
&lt;/tr&gt;
&lt;tr style="background-color: #ffffff; color: #000000;"&gt;
&lt;td&gt;このセクションのゴール&lt;/td&gt;
&lt;td&gt;
&lt;ul&gt;
&lt;li&gt;規則動詞の過去形の４つのパターンを説明できる。&lt;/li&gt;
&lt;li&gt;last night / last week / last month などの「過去を表す語句」とセットで使える。&lt;/li&gt;
&lt;li&gt;現在形の文を自分で正しく過去形に書き換えられるようにする。&lt;/li&gt;
&lt;/ul&gt;
&lt;/td&gt;
&lt;/tr&gt;
&lt;/tbody&gt;
&lt;/table&gt;
&lt;h2&gt;【クイズ】規則動詞の過去形 “-ed” の付け方（10問）&lt;/h2&gt;
&lt;table&gt;
&lt;tbody&gt;
&lt;tr style="background-color: #dd8500; color: #ffffff;"&gt;
&lt;th&gt;問題&lt;/th&gt;
&lt;th&gt;選択肢（A～D）&lt;/th&gt;
&lt;th&gt;答え&lt;/th&gt;
&lt;/tr&gt;
&lt;tr style="background-color: #f0b464; color: #000000;"&gt;
&lt;td&gt;1. 規則動詞の過去形の基本的な作り方として正しいものはどれ？&lt;/td&gt;
&lt;td&gt;A. 動詞の前に did をつけるだけ&lt;br /&gt;
B. 動詞の前に will をつけるだけ&lt;br /&gt;
C. 動詞に ed をつける（語尾によって形が少し変わる）&lt;br /&gt;
D. 動詞を名詞に変える&lt;/td&gt;
&lt;td&gt;&lt;span id="ans1" class="answer"&gt;正解：C&lt;/span&gt;&lt;br /&gt;
&lt;button id="btn1" class="show-answer"&gt;正解を見る&lt;/button&gt;&lt;/td&gt;
&lt;/tr&gt;
&lt;tr style="background-color: #ffffff; color: #000000;"&gt;
&lt;td&gt;2. 「私は昨夜部屋を掃除した。」に最も近い英文はどれ？&lt;/td&gt;
&lt;td&gt;A. I clean my room last night.&lt;br /&gt;
B. I am cleaning my room last night.&lt;br /&gt;
C. I cleaned my room last night.&lt;br /&gt;
D. I was clean my room last night.&lt;/td&gt;
&lt;td&gt;&lt;span id="ans2" class="answer"&gt;正解：C&lt;/span&gt;&lt;br /&gt;
&lt;button id="btn2" class="show-answer"&gt;正解を見る&lt;/button&gt;&lt;/td&gt;
&lt;/tr&gt;
&lt;tr style="background-color: #f0b464; color: #000000;"&gt;
&lt;td&gt;3. 「last week」の last の意味として最も近いものはどれ？&lt;/td&gt;
&lt;td&gt;A. 次の&lt;br /&gt;
B. 今の&lt;br /&gt;
C. この前の / 先の&lt;br /&gt;
D. いつもの&lt;/td&gt;
&lt;td&gt;&lt;span id="ans3" class="answer"&gt;正解：C（「この前の〜」の意味）&lt;/span&gt;&lt;br /&gt;
&lt;button id="btn3" class="show-answer"&gt;正解を見る&lt;/button&gt;&lt;/td&gt;
&lt;/tr&gt;
&lt;tr style="background-color: #ffffff; color: #000000;"&gt;
&lt;td&gt;4. arrive の正しい過去形はどれ？&lt;/td&gt;
&lt;td&gt;A. arriveed&lt;br /&gt;
B. arived&lt;br /&gt;
C. arrived&lt;br /&gt;
D. arrieved&lt;/td&gt;
&lt;td&gt;&lt;span id="ans4" class="answer"&gt;正解：C（語尾が e なので d だけつける）&lt;/span&gt;&lt;br /&gt;
&lt;button id="btn4" class="show-answer"&gt;正解を見る&lt;/button&gt;&lt;/td&gt;
&lt;/tr&gt;
&lt;tr style="background-color: #f0b464; color: #000000;"&gt;
&lt;td&gt;5. 「子音＋y」で終わる動詞 study の正しい過去形はどれ？&lt;/td&gt;
&lt;td&gt;A. studyed&lt;br /&gt;
B. studyd&lt;br /&gt;
C. studies&lt;br /&gt;
D. studied&lt;/td&gt;
&lt;td&gt;&lt;span id="ans5" class="answer"&gt;正解：D（y → i に変えて ed）&lt;/span&gt;&lt;br /&gt;
&lt;button id="btn5" class="show-answer"&gt;正解を見る&lt;/button&gt;&lt;/td&gt;
&lt;/tr&gt;
&lt;tr style="background-color: #ffffff; color: #000000;"&gt;
&lt;td&gt;6. 「短母音＋子音」で終わる語で、過去形にするとき語尾の子音を重ねるのはどれ？&lt;/td&gt;
&lt;td&gt;A. play → played&lt;br /&gt;
B. open → opened&lt;br /&gt;
C. stop → ?&lt;br /&gt;
D. need → needed&lt;/td&gt;
&lt;td&gt;&lt;span id="ans6" class="answer"&gt;正解：C（stop → stopped）&lt;/span&gt;&lt;br /&gt;
&lt;button id="btn6" class="show-answer"&gt;正解を見る&lt;/button&gt;&lt;/td&gt;
&lt;/tr&gt;
&lt;tr style="background-color: #f0b464; color: #000000;"&gt;
&lt;td&gt;7. 次のうち、「過去を表す語句」として正しい組み合わせはどれ？&lt;/td&gt;
&lt;td&gt;A. last night, last week, last month&lt;br /&gt;
B. this night, this week, this month&lt;br /&gt;
C. next night, next week, next month&lt;br /&gt;
D. every night, every week, every month&lt;/td&gt;
&lt;td&gt;&lt;span id="ans7" class="answer"&gt;正解：A&lt;/span&gt;&lt;br /&gt;
&lt;button id="btn7" class="show-answer"&gt;正解を見る&lt;/button&gt;&lt;/td&gt;
&lt;/tr&gt;
&lt;tr style="background-color: #ffffff; color: #000000;"&gt;
&lt;td&gt;8. 「子音＋y」で終わるため、y を i に変えて ed をつける語はどれ？&lt;/td&gt;
&lt;td&gt;A. enjoy&lt;br /&gt;
B. play&lt;br /&gt;
C. cry&lt;br /&gt;
D. say&lt;/td&gt;
&lt;td&gt;&lt;span id="ans8" class="answer"&gt;正解：C（cry → cried）&lt;/span&gt;&lt;br /&gt;
&lt;button id="btn8" class="show-answer"&gt;正解を見る&lt;/button&gt;&lt;/td&gt;
&lt;/tr&gt;
&lt;tr style="background-color: #f0b464; color: #000000;"&gt;
&lt;td&gt;9. 「s のつけ方」「ing のつけ方」と「ed のつけ方」の関係として正しい説明はどれ？&lt;/td&gt;
&lt;td&gt;A. それぞれ全く別で共通点はない。&lt;br /&gt;
B. 「子音＋y」「短母音＋子音」など、共通するつづりのルールがある。&lt;br /&gt;
C. s と ing だけ特別で ed は関係ない。&lt;br /&gt;
D. ed だけ不規則動詞の話である。&lt;/td&gt;
&lt;td&gt;&lt;span id="ans9" class="answer"&gt;正解：B&lt;/span&gt;&lt;br /&gt;
&lt;button id="btn9" class="show-answer"&gt;正解を見る&lt;/button&gt;&lt;/td&gt;
&lt;/tr&gt;
&lt;tr style="background-color: #ffffff; color: #000000;"&gt;
&lt;td&gt;10. このセクションで特に身につけておきたいこととして最も適切なのはどれ？&lt;/td&gt;
&lt;td&gt;A. 不規則動詞だけを丸暗記すること。&lt;br /&gt;
B. 語順だけを覚え、動詞の形は気にしないこと。&lt;br /&gt;
C. 規則動詞の ed の付け方と、過去を表す語句をセットで整理しておくこと。&lt;br /&gt;
D. 名詞の複数形だけを練習すること。&lt;/td&gt;
&lt;td&gt;&lt;span id="ans10" class="answer"&gt;正解：C&lt;/span&gt;&lt;br /&gt;
&lt;button id="btn10" class="show-answer"&gt;正解を見る&lt;/button&gt;&lt;/td&gt;
&lt;/tr&gt;
&lt;/tbody&gt;
&lt;/table&gt;
&lt;p&gt;&lt;!-- 読解強化講座 --&gt;&lt;/p&gt;
&lt;div style="border: 2px solid #ff6600; background-color: #fff0e0; padding: 10px; display: flex; align-items: center; justify-content: center; margin-bottom: 10px;"&gt;
&lt;p&gt;&lt;img decoding="async" style="max-width: 100px; height: auto; margin-right: 10px;" src="https://eigo-rewrite.com/wp-content/uploads/2020/06/logo_tate-1.png" alt="Re-Writeのロゴ" /&gt;&lt;/p&gt;
&lt;div&gt;
&lt;p style="margin: 5px 0;"&gt;【読解強化講座】：速読・精読の力を育て、自校作成校の難解長文に対応する読解力を養成します。&lt;/p&gt;
&lt;p&gt;&lt;a style="background-color: #ff6600; color: white; padding: 5px 10px; text-align: center; text-decoration: none; display: inline-block; font-size: 14px;" href="https://eigo-rewrite.com/dokkaikyouka/"&gt;詳細を見る&lt;/a&gt;&lt;/p&gt;
&lt;/div&gt;
&lt;/div&gt;
&lt;p&gt;&amp;nbsp;&lt;/p&gt;
```
</t>
  </si>
  <si>
    <t xml:space="preserve">以下のページは「スニペット整合性」（本文と title/meta/H1/冒頭文）が弱い可能性があります。
まず【本文】を確認し、想定読者・悩み・解決範囲を把握してください。
そのうえで、GSCの主要クエリ（表示回数上位）を根拠に、
「検索意図に対して、タイトル/メタ/H1/冒頭120字がズレている点」を特定し、
ズレを解消するための修正案（タイトル/メタ/H1/冒頭）を提示してください。
※本文の“大改修”は前提にしません（必要なら追記ブロックは最大1つまで）。
【URL】https://eigo-rewrite.com/column/stage2-lesson9-2/
【ページ分類】MC
【ページ分類の略語（このプロンプト内の定義）】
TP = トップページ（ホーム/サイトの入口）
SP = サービスページ（講座・コース・申込導線）
MC = メインコラム（コラム/解説/勉強法など集客記事）
SC = サブコラム（MCやSPを補強するための補助コラム※サイト定義に合わせて判断）
NW = ニュース/お知らせ（運用上は改善対象外として除外）
ST = 企業情報等のSEO対策を行わないこ固定ページ（運用上は改善対象外として除外）
- / 空欄 / 未分類 = 未分類（このスクリプトでは改善対象外として除外）
※未分類（空欄 / "-" / "未分類"）は作業対象に含めません。
【現状（スニペット要素）】
- タイトル：英文法 STAGE2 分詞の後置修飾と受け身の見分け方解説
- メタ：後置修飾（名詞＋過去分詞）と受け身（be＋過去分詞）を、be動詞の有無と語順で見分け。2語以上の分詞句の位置も例文と4択で確認。
- H1：STAGE2 Lesson9-2 後置修飾？受け身？を見分ける分詞の使い方
- 冒頭120字：NEW TREASURE STAGE2 の文法事項・Lesson一覧の全体像は、 NEW TREASURE STAGE2｜中2英文法 総括＋Lesson一覧（全体像はこちら） で確認できます。 このセクションでは、いよいよ「分詞（現在分詞／
【GSC主要クエリ（表示回数上位50件）】
- 後置修飾 過去分詞｜表示101｜CTR 0.00%｜順位7.4
- 分詞の後置修飾｜表示90｜CTR 1.11%｜順位7.3
- 分詞 後置修飾｜表示78｜CTR 0.00%｜順位8.3
- 過去分詞の後置修飾｜表示70｜CTR 0.00%｜順位9.4
- 過去分詞 後置修飾｜表示49｜CTR 0.00%｜順位10.1
- 後置修飾 英語｜表示46｜CTR 0.00%｜順位9.8
- 過去分詞 修飾 後ろから｜表示32｜CTR 0.00%｜順位9.8
- 品詞分解 英語｜表示22｜CTR 0.00%｜順位1.5
- 現在分詞の後置修飾｜表示20｜CTR 0.00%｜順位8.7
- 後置修飾 2語以上｜表示19｜CTR 0.00%｜順位8.0
- 分詞 後置修飾 1語｜表示18｜CTR 5.56%｜順位8.3
- 分詞 後ろから修飾｜表示16｜CTR 0.00%｜順位8.2
- take 過去分詞｜表示15｜CTR 0.00%｜順位1.0
- 英語 品詞分解｜表示14｜CTR 0.00%｜順位2.7
- 分詞 二語以上｜表示13｜CTR 0.00%｜順位7.5
- 分詞による後置修飾｜表示13｜CTR 0.00%｜順位11.1
- 英語 後置修飾 過去分詞｜表示13｜CTR 0.00%｜順位9.8
- 過去分詞 訳し方｜表示13｜CTR 0.00%｜順位1.0
- 分詞とは 英語｜表示12｜CTR 0.00%｜順位1.1
- 後置修飾 分詞｜表示12｜CTR 0.00%｜順位8.8
- 過去分詞後置修飾｜表示12｜CTR 0.00%｜順位9.9
- 過去分詞と受け身の違い｜表示11｜CTR 0.00%｜順位1.0
- 後置修飾｜表示10｜CTR 0.00%｜順位40.5
- 後置修飾とは｜表示10｜CTR 0.00%｜順位4.5
- 登る 過去分詞｜表示10｜CTR 0.00%｜順位12.9
- 英語 分詞とは｜表示10｜CTR 0.00%｜順位1.0
- 後置修飾 受け身｜表示9｜CTR 11.11%｜順位6.0
- 現在分詞 後置修飾｜表示9｜CTR 0.00%｜順位9.0
- 過去分詞の後ろ｜表示9｜CTR 0.00%｜順位9.4
- 分詞後置修飾｜表示8｜CTR 0.00%｜順位5.6
- 名詞プラス過去分詞｜表示8｜CTR 0.00%｜順位11.1
- 後置修飾 ing 過去分詞 違い｜表示8｜CTR 0.00%｜順位8.9
- 現在分詞後置修飾｜表示8｜CTR 0.00%｜順位12.8
- 過去分詞の後置修飾 例文｜表示8｜CTR 0.00%｜順位11.0
- 名詞を修飾する 英語｜表示7｜CTR 0.00%｜順位1.0
- 後置修飾過去分詞｜表示7｜CTR 0.00%｜順位8.1
- 過去分詞 後置修飾 例文｜表示7｜CTR 0.00%｜順位11.4
- テイク 過去分詞｜表示6｜CTR 0.00%｜順位1.0
- 名詞を後ろから説明する分詞｜表示6｜CTR 0.00%｜順位11.3
- 後置修飾の過去分詞｜表示6｜CTR 0.00%｜順位10.5
- 関係代名詞 後置修飾 違い｜表示6｜CTR 0.00%｜順位1.8
- break 過去分詞｜表示5｜CTR 0.00%｜順位3.2
- 名詞 過去分詞 後置修飾｜表示5｜CTR 0.00%｜順位7.4
- 後置修飾 ルール｜表示5｜CTR 0.00%｜順位9.8
- 後置修飾 中学｜表示5｜CTR 0.00%｜順位8.4
- 後置修飾 使い方｜表示5｜CTR 0.00%｜順位8.4
- 過去分詞修飾｜表示5｜CTR 0.00%｜順位11.8
- 過去分詞形とは｜表示5｜CTR 0.00%｜順位1.0
- take過去分詞｜表示4｜CTR 0.00%｜順位1.0
- tall 過去分詞｜表示4｜CTR 0.00%｜順位9.8
【参考：代表語（自動抽出）】後置修飾
【出力（必ずこの順）】
1) 本文の要約（想定読者・悩み・解決）
2) 検索意図の整理（主要クエリから2〜3パターン）
3) 不一致の指摘（タイトル/メタ/H1/冒頭のどこがズレているか）
4) 修正方針（“どの意図に寄せるか”を1つに決める）
5) 修正案（すべてコードブロック）
   - タイトル案3つ（全角35字前後＋56字以上の網羅型を1つ）
   - メタ案3つ（全角90字前後）
   - H1案2つ
   - 冒頭120字（2案：&lt;p&gt;で開始）
【禁則ワード（シート連動）】
以下の【禁則ワード】は、タイトル/メタ/導入文/見出し/本文のいずれにも原則使用しないでください。
言い換えが必要な場合は、自然な日本語に置換してください。
【禁則ワード】
- 崩れ
- 型
- 迷い
- 保留
- 固定
- 手順
- 立て直
- 最短
- 結論だけ
- 乱れ
- 三点確認
- 内部リンク
- 導線
- 設計
- 刺
- まず結論
- 整え
- 押し付けない案内
- 統一
- 次の一手
- 失点
- 確定
- サブコラム
- 30秒
- 1分
- CV
- 網羅
【本文】
```html
&lt;p&gt;&lt;iframe title="YouTube video player" src="https://www.youtube.com/embed/3-Vk0ovyseU?si=rSP87FyYVKi4ZQBw" width="560" height="315" frameborder="0" allowfullscreen="allowfullscreen"&gt;&lt;span data-mce-type="bookmark" style="display: inline-block; width: 0px; overflow: hidden; line-height: 0;" class="mce_SELRES_start"&gt;﻿&lt;/span&gt;&lt;span data-mce-type="bookmark" style="display: inline-block; width: 0px; overflow: hidden; line-height: 0;" class="mce_SELRES_start"&gt;﻿&lt;/span&gt;&lt;/iframe&gt;&lt;br /&gt;
NEW TREASURE STAGE2 の文法事項・Lesson一覧の全体像は、&lt;strong&gt;&lt;a href="https://eigo-rewrite.com/column/hub_stage2/"&gt;NEW TREASURE STAGE2｜中2英文法 総括＋Lesson一覧（全体像はこちら）&lt;/a&gt;&lt;/strong&gt;で確認できます。&lt;br /&gt;
このセクションでは、いよいよ「分詞（現在分詞／過去分詞）」が登場します。&lt;/p&gt;
&lt;p&gt;今回つまずきやすいのは、be動詞＋過去分詞の「受け身」と、名詞＋過去分詞の「後置修飾」がごちゃっと混ざるところです。&lt;br /&gt;
先に結論だけ言うと、見分けはシンプルで、&lt;br /&gt;
・be動詞＋過去分詞で文が終わる → 受け身（述語）&lt;br /&gt;
・過去分詞のあとに名詞が続く → 後置修飾（名詞を説明）&lt;br /&gt;
の2点をまず押さえればOKです。&lt;/p&gt;
&lt;p&gt;このあと本文では、例文を使いながら「名詞が“する側”か“される側”か」の考え方や、something＋過去分詞の形まで整理していきます。&lt;/p&gt;
&lt;h3&gt;分詞とは？&lt;/h3&gt;
&lt;p&gt;分詞と言いますと&lt;span style="color: #ff0000;"&gt;二種類&lt;/span&gt;ありまして、こちらに書いたような現在分詞&amp;#8221;ing&amp;#8221;を付けた形と、それから過去分詞という形の二つがあります。&lt;br /&gt;
現在分詞というのは、実は中学校1年生の際に一度出てきていて、「be動詞 + ing」で現在進行形という形がありました。&lt;br /&gt;
あの時に使っていた&amp;#8221;ing&amp;#8221;という形が、実は現在分詞という形です。でもそれは中1の時と同じ事なのかという話ですが、それは&lt;span style="color: #ff6600;"&gt;ちょっと使い方が違います。&lt;/span&gt;&lt;/p&gt;
&lt;p&gt;中1で学んだのは「be動詞 + ing」という事で、必ずbe動詞と&amp;#8221;ing&amp;#8221;セットで使われていました。ところが、今回の単元というのは「be動詞 + ing」のこのbe動詞の部分がなくて、&amp;#8221;ing&amp;#8221;単体で使うという使い方です。&lt;/p&gt;
&lt;p&gt;同様にこちらの過去分詞というものも、be動詞+過去分詞で受動態「～される」というような意味合いだった訳ですが、今度はこれが過去分詞単体で使われますので、be動詞+過去分詞の受動態とは分けて考える必要があります。&lt;br /&gt;
&lt;!-- 文法復習講座 --&gt;&lt;/p&gt;
&lt;div style="border: 2px solid #ff6600; background-color: #fff0e0; padding: 10px; display: flex; align-items: center; justify-content: center; margin-bottom: 10px;"&gt;
&lt;p&gt;&lt;img decoding="async" style="max-width: 100px; height: auto; margin-right: 10px;" src="https://eigo-rewrite.com/wp-content/uploads/2020/06/logo_tate-1.png" alt="Re-Writeのロゴ" /&gt;&lt;/p&gt;
&lt;div&gt;
&lt;p style="margin: 5px 0;"&gt;【文法復習講座】：中学英文法を短期間で総復習し、高校入試に通用する基礎英作文力を身につけます。&lt;/p&gt;
&lt;p&gt;&lt;a style="background-color: #ff6600; color: white; padding: 5px 10px; text-align: center; text-decoration: none; display: inline-block; font-size: 14px;" href="https://eigo-rewrite.com/bunpou/"&gt;詳細を見る&lt;/a&gt;&lt;/p&gt;
&lt;/div&gt;
&lt;/div&gt;
&lt;p&gt;どういう事かというと、まずはこちらの現在分詞から見ていきましょう。&lt;/p&gt;
&lt;p&gt;&lt;img decoding="async" fetchpriority="high" class="alignnone size-medium wp-image-803" src="https://eigo-rewrite.com/wp-content/uploads/2023/10/スライド用１-300x169.jpg" alt="現在分詞の例 - Look at the running boy (走っている男の子を見て下さい)" width="300" height="169" srcset="https://eigo-rewrite.com/wp-content/uploads/2023/10/スライド用１-300x169.jpg 300w, https://eigo-rewrite.com/wp-content/uploads/2023/10/スライド用１-1024x576.jpg 1024w, https://eigo-rewrite.com/wp-content/uploads/2023/10/スライド用１-768x432.jpg 768w, https://eigo-rewrite.com/wp-content/uploads/2023/10/スライド用１-320x180.jpg 320w, https://eigo-rewrite.com/wp-content/uploads/2023/10/スライド用１.jpg 1280w" sizes="(max-width: 300px) 100vw, 300px" /&gt;&lt;br /&gt;
こちらの現在分詞、こちらの現在分詞がまずどこですか？というと、&amp;#8221;running&amp;#8221;にあたります。&lt;/p&gt;
&lt;p&gt;現在分詞は単体で使うと「～している」とか「～する」というような意味合いになります。&lt;br /&gt;
これがどういう機能をもつかというと、&lt;span style="color: #ff0000;"&gt;分詞とそれから名詞を隣接させる&lt;/span&gt;事によって、この&lt;span style="color: #ff0000;"&gt;分詞が名詞を修飾する&lt;/span&gt;、こういった機能をもちます。&lt;br /&gt;
そうするとこの文というのは、「その走っている男の子を見て下さい。」という形になります。&lt;/p&gt;
&lt;p&gt;じゃあこれは今までの現在進行形と何が違っていたのかという事ですが、もしこれが「be動詞 + ing」で&amp;#8221;The boy is running&amp;#8221;であれば、当然順序、語順も変わりますし、訳す際に現在進行形であれば「～しているところだ。」とかあるいは「～している。」といって「。」が付いていた訳です。つまり現在進行形というのは、&lt;strong&gt;述語の部分&lt;/strong&gt;だった訳です。&lt;/p&gt;
&lt;p&gt;それに対して、今回学んでいる現在分詞というのは、この現在分詞のあとに名詞を付ける事によって&lt;span style="color: #0000ff;"&gt;「～している 名詞」&lt;/span&gt;というふうに、この「している」で終わるのではなくて「している」のあとが名詞になって、この名詞を修飾する機能がある。これが&lt;span style="color: #ff0000;"&gt;現在進行系との違い&lt;/span&gt;になります。&lt;/p&gt;
&lt;p&gt;ですから、これでいうと&amp;#8221;ing&amp;#8221;ですから「している」というのが分かるので、「走っている少年を見て下さい。」というふうに感覚的にも理解出来る訳ですが、これがbe動詞が付いていないから名詞を修飾している。名詞を修飾する機能をもつ、こういった形で是非捉えて下さい。&lt;/p&gt;
&lt;p&gt;そして同様に過去分詞です。&lt;br /&gt;
こちらの方が間違える確率が高いです。&lt;br /&gt;
過去分詞というのは、単体で使うと「～される」「されている」「された」というふうに受け身の意味を表します。&lt;br /&gt;
受身とか受動というと、受動態ですね。&lt;/p&gt;
&lt;p&gt;be動詞+過去分詞と何が違うんだ、という話になってきますが、こちらも先ほどの&amp;#8221;ing&amp;#8221;と同じように、be動詞+過去分詞、be動詞が付くと「～される」という述語の部分にあたる訳ですが、この過去分詞単体で使うと名詞を修飾しますから、「～されるなんとか」名詞と続きます。&lt;/p&gt;
&lt;p&gt;このように、be動詞+過去分詞であれば述語として使うので、「～される。」あるいは「～された。」という形で「。」で終わる訳ですが、名詞に隣接させると&lt;span style="color: #ff00ff;"&gt;「～される名詞」「～された名詞」&lt;/span&gt;となります。&lt;/p&gt;
&lt;p&gt;例えばこちらを見ると、&amp;#8221;Look at the broken window.&amp;#8221;とありまして、&amp;#8221;broken&amp;#8221;これが&amp;#8221;break&amp;#8221;の過去分詞です。&amp;#8221;break&amp;#8221;は「割る」とか「壊す」という意味があります。&lt;/p&gt;
&lt;p&gt;そうするとこの&amp;#8221;broken&amp;#8221;が&amp;#8221;window&amp;#8221;と隣接していますから、そうするとこの形で「割られた窓」とか「壊された窓」というような言い方をします。&lt;/p&gt;
&lt;p&gt;このように、まず&lt;span style="color: #0000ff;"&gt;&amp;#8220;ing&amp;#8221;を付けると現在分詞&lt;/span&gt;になる。そして&lt;span style="color: #0000ff;"&gt;過去分詞&lt;/span&gt;がある。それぞれ「&lt;span style="color: #0000ff;"&gt;している&lt;/span&gt;」という意味と、「&lt;span style="color: #0000ff;"&gt;される&lt;/span&gt;」「&lt;span style="color: #0000ff;"&gt;された&lt;/span&gt;」という意味がある。&lt;/p&gt;
&lt;p&gt;それぞれを名詞のすぐ隣に隣接する事によって、これで「～しているなんとか」とか、「～されるなんとか」というような形で名詞を修飾させましょうというのがこの単元の主なトピックになります。&lt;/p&gt;
&lt;hr /&gt;
&lt;p&gt;&lt;iframe title="YouTube video player" src="https://www.youtube.com/embed/eiCChf5I78E?si=2QWzT7a5j83Ce6yb" width="560" height="315" frameborder="0" allowfullscreen="allowfullscreen"&gt;&lt;/iframe&gt;&lt;/p&gt;
&lt;h3&gt;分詞が一語で名詞を修飾する場合&lt;/h3&gt;
&lt;p&gt;セクションの最初の方でお伝えしたように名詞に隣接させる訳ですが、その分詞というのがこちらです。&lt;/p&gt;
&lt;p&gt;&lt;img decoding="async" loading="lazy" class="alignnone size-medium wp-image-805" src="https://eigo-rewrite.com/wp-content/uploads/2023/10/スライド用２-2-300x169.jpg" alt="現在分詞を名詞の前に置いた例 - 登っている太陽（日の出）" width="300" height="169" srcset="https://eigo-rewrite.com/wp-content/uploads/2023/10/スライド用２-2-300x169.jpg 300w, https://eigo-rewrite.com/wp-content/uploads/2023/10/スライド用２-2-1024x576.jpg 1024w, https://eigo-rewrite.com/wp-content/uploads/2023/10/スライド用２-2-768x432.jpg 768w, https://eigo-rewrite.com/wp-content/uploads/2023/10/スライド用２-2-320x180.jpg 320w, https://eigo-rewrite.com/wp-content/uploads/2023/10/スライド用２-2.jpg 1280w" sizes="(max-width: 300px) 100vw, 300px" /&gt;&lt;br /&gt;
&amp;#8220;rise&amp;#8221;は「登る」とか「上がる」という意味ですから、これは&amp;#8221;rising sun&amp;#8221;と名詞に隣接させます。&lt;br /&gt;
そうすると、「登っている太陽」つまり「日の出」の事です。&lt;/p&gt;
&lt;p&gt;これがどの位置にあるかというと、&amp;#8221;the&amp;#8221;があって&amp;#8221;ing&amp;#8221;があって名詞があってという語順になっていますから、分詞というのは基本的に形容詞と思って使って下さい。&lt;/p&gt;
&lt;p&gt;つまり、&amp;#8221;beautiful&amp;#8221;だったり&amp;#8221;tall&amp;#8221;だったり、そういった&lt;span style="color: #008000;"&gt;形容詞と全く同じ位置&lt;/span&gt;です。&lt;br /&gt;
ですから、&amp;#8221;a&amp;#8221;とか&amp;#8221;the&amp;#8221;よりも後ろにあって、名詞よりも前の位置、ここにおいて「登っている太陽」というような形で捉えます。&lt;/p&gt;
&lt;p&gt;この文を訳してみると、&amp;#8221;We got up early&amp;#8221;「私たちは早起きしました」、&amp;#8221;to see the rising sun&amp;#8221;「日の出を見る為に」「登っている太陽を見る為」、そして&amp;#8221;New Year’s day&amp;#8221;ですから、「元旦に」という事です。&lt;/p&gt;
&lt;p&gt;そうすると、「私たちはお正月」「元日に日の出を見る為に登っている」「太陽を見る為に早起きしました」というような意味になっています。&lt;/p&gt;
&lt;p&gt;それでは次です。今度は過去分詞について見ていきます。最初は&amp;#8221;Which would you like&amp;#8221;「あなたはどちらがいいですか」「どちらが好きですか」と言っていて、今度はこちらが&amp;#8221;ing&amp;#8221;ではなくて過去分詞になっています。&lt;/p&gt;
&lt;p&gt;&amp;#8220;boil&amp;#8221;は「茹でる」です。&amp;#8221;boiling&amp;#8221;でも「卵が茹でられている」って考えるだけじゃなくて、あったまっているから&amp;#8221;ing&amp;#8221;でもいいんじゃないか、というふうな感覚があるかも知れないですが、あくまでここの訳を変えちゃダメです。&lt;/p&gt;
&lt;p&gt;&amp;#8220;boil&amp;#8221;は「茹でる」ですから、そうすると&amp;#8221;boiling&amp;#8221;にしてしまうと「茹でている卵」となってしまって、それは「卵が何かを茹でている」という事になってしまうんです。&lt;/p&gt;
&lt;p&gt;ですので、ここは&lt;span style="color: #ff6600;"&gt;卵は茹でられる方なので過去分詞&lt;/span&gt;にします。&lt;/p&gt;
&lt;p&gt;この過去分詞が先ほどと同様に名詞を修飾しますので、「茹でられた卵」「茹でられている卵」、つまり「ゆで卵」と言いたい訳です。&lt;/p&gt;
&lt;p&gt;日本語だと「ゆで卵」なので別に&amp;#8221;boiling&amp;#8221;でも通じそうな気がしますが、あくまでこの修飾している名詞を基準に考えて、&lt;strong&gt;ここの名詞がしているのか、ここの名詞がされているのか&lt;/strong&gt;という事を考える必要があります。&lt;/p&gt;
&lt;p&gt;確かに「太陽」というのは「登られる」のはおかしいですし、「登っている」です。「太陽」は登る側ですから、こちらは&amp;#8221;rising&amp;#8221;になって、「卵」というのは茹でられる側ですから&amp;#8221;boiled egg&amp;#8221;という形になります。&lt;/p&gt;
&lt;p&gt;分かりやすいのは、例えばフライドチキンとかフライドポテトってあると思います。フライドチキンの&amp;#8221;fried&amp;#8221;には揚げるという意味があります。&lt;/p&gt;
&lt;p&gt;そうすると、もちろん「鶏肉」が揚げられている訳ですから、だからこれ&amp;#8221;frying chickenではなくて&amp;#8221;fried chicken&amp;#8221;と言う訳です。&lt;/p&gt;
&lt;p&gt;これと同じような原理で卵が粥でられた側になるので、&amp;#8221;boiled egg&amp;#8221;となります。&lt;br /&gt;
そしてこちらの方も、&amp;#8221;scrambled egg&amp;#8221;と言っています。&lt;br /&gt;
ここも&amp;#8221;scrambled&amp;#8221;と言っています。&lt;/p&gt;
&lt;p&gt;そうするとこれは「かき混ぜられた」というか「炒られた」という意味です。ですから&amp;#8221;scrambled eggs&amp;#8221;「炒り卵」の事になる訳ですが、ここも卵というのは調理される側な訳ですから、&amp;#8221;scrambling&amp;#8221;ではなくて、&amp;#8221;scrambled&amp;#8221;というふうに過去分詞にすします。&lt;/p&gt;
&lt;p&gt;三つ目はむしろ分かりやすいと思います。三つ目に関しては&amp;#8221;The police officer found&amp;#8221;「その警官は見つけました」、何を見つけたかというと、&amp;#8221;stolen bike&amp;#8221;、&amp;#8221;stolen&amp;#8221;は&amp;#8221;steal&amp;#8221;「盗む」の過去分詞です。&lt;/p&gt;
&lt;p&gt;当然「bike」というのは盗む側ではなくて盗まれる側になる訳ですから、この場合は「盗まれたバイク」になります。そうすると、「その警官は盗まれたバイクをそこで見つけました。」というような意味になります。&lt;/p&gt;
&lt;p&gt;このように、今&amp;#8221;ing&amp;#8221;現在分詞と、それから過去分詞の二つのパターンを見てきました。この&lt;span style="color: #ff6600;"&gt;&amp;#8220;ing&amp;#8221;にするのか、過去分詞にするのか&lt;/span&gt;という区別が第一関門としてあって、それはどういうふうに考えていたのかというと、修飾する名詞です。&lt;strong&gt;修飾する名詞に「が」を付けて考えます&lt;/strong&gt;。&lt;/p&gt;
&lt;p&gt;例えば先ほどであれば、この卵が茹でるんじゃなくて卵が茹でられるですから、そうするとこの名詞というのが「するのか」「されるのか」その名詞がする側であれば現在分詞&amp;#8221;ing&amp;#8221;になりますし、その名詞がされる側なのであれば過去分詞となります。&lt;/p&gt;
&lt;p&gt;バイクが盗まれる側なので過去分詞、太陽が昇る側なので&amp;#8221;rising&amp;#8221;こういった形で区別をして下さい。&lt;br /&gt;
&lt;!-- 都立高校入試 英語・英作文対策講座 --&gt;&lt;/p&gt;
&lt;div style="border: 2px solid #ff6600; background-color: #fff0e0; padding: 10px; display: flex; align-items: center; justify-content: center; margin-bottom: 10px;"&gt;
&lt;p&gt;&lt;img decoding="async" style="max-width: 100px; height: auto; margin-right: 10px;" src="https://eigo-rewrite.com/wp-content/uploads/2020/06/logo_tate-1.png" alt="Re-Writeのロゴ" /&gt;&lt;/p&gt;
&lt;div&gt;
&lt;p style="margin: 5px 0;"&gt;【都立高校入試 英語・英作文対策講座】：共通問題から自校作成校までの長文読解と自由英作文を集中的に演習し、&lt;br /&gt;
&lt;strong&gt;「5分で書ききる」答案作りと安定して得点できる英語力&lt;/strong&gt;を養います。&lt;/p&gt;
&lt;p&gt;&lt;a style="background-color: #ff6600; color: white; padding: 5px 10px; text-align: center; text-decoration: none; display: inline-block; font-size: 14px;" href="https://eigo-rewrite.com/toritsu/"&gt;&lt;br /&gt;
詳細を見る&lt;br /&gt;
&lt;/a&gt;&lt;/p&gt;
&lt;/div&gt;
&lt;/div&gt;
&lt;hr /&gt;
&lt;p&gt;&lt;iframe loading="lazy" title="YouTube video player" src="https://www.youtube.com/embed/7W6HxuQWYCs?si=t6Ltp1wLcwEY929b" width="560" height="315" frameborder="0" allowfullscreen="allowfullscreen"&gt;&lt;/iframe&gt;&lt;/p&gt;
&lt;h3&gt;最後の山場&lt;/h3&gt;
&lt;p&gt;先ほどは&amp;#8221;ing&amp;#8221;の現在分詞か過去分詞かを区別するという事をメインに進めてきましたが、今回はその&amp;#8221;ing&amp;#8221;か過去分詞かを区別した上で、さらに名詞の直前に分詞を置くのか、名詞の直後に分詞を置くのかという事を見ていきます。&lt;/p&gt;
&lt;p&gt;先ほどまで見てきた文というのは、全て分詞を一語で使っている場合です。&lt;/p&gt;
&lt;p&gt;「登っている太陽」とか「割られた窓」とかという形だったんですが、今度は分詞の意味の塊が二語以上の場合を見ていきます。&lt;/p&gt;
&lt;p&gt;二語以上の分詞句と書きましたが、その分詞の塊が単語の数二語以上になりますと、今度は名詞の後ろにその分詞の塊を置きます。これが非常に厄介です。&lt;/p&gt;
&lt;p&gt;&lt;img decoding="async" loading="lazy" class="alignnone size-medium wp-image-807" src="https://eigo-rewrite.com/wp-content/uploads/2023/10/スライド用３-300x169.jpg" alt="分詞句を名詞の後ろに置いた例 - 左側に座っている女の子" width="300" height="169" srcset="https://eigo-rewrite.com/wp-content/uploads/2023/10/スライド用３-300x169.jpg 300w, https://eigo-rewrite.com/wp-content/uploads/2023/10/スライド用３-1024x576.jpg 1024w, https://eigo-rewrite.com/wp-content/uploads/2023/10/スライド用３-768x432.jpg 768w, https://eigo-rewrite.com/wp-content/uploads/2023/10/スライド用３-320x180.jpg 320w, https://eigo-rewrite.com/wp-content/uploads/2023/10/スライド用３.jpg 1280w" sizes="(max-width: 300px) 100vw, 300px" /&gt;&lt;/p&gt;
&lt;p&gt;こちらが&amp;#8221;The girl&amp;#8221;「少女」がありますが、どうしてもここだけ見ると「女の子が座っている」と読みたくなってしまうんですが、ここに&lt;span style="color: #ff6600;"&gt;be動詞がない&lt;/span&gt;です。&lt;/p&gt;
&lt;p&gt;be動詞があれば進行形になる訳ですが、be動詞がないのでここの&amp;#8221;ing&amp;#8221;現在分詞というのは隣接する名詞を修飾します。&lt;/p&gt;
&lt;p&gt;さっきだったら&amp;#8221;sitting girl&amp;#8221;「座っている女の子」と書いていた訳ですが、今度は&amp;#8221;The girl&amp;#8221;のあとに&amp;#8221;sitting on the left side&amp;#8221;というふうに、分詞が後ろにきています。&lt;/p&gt;
&lt;p&gt;名詞の後ろに分詞があるという事は、この分詞の塊が二語以上ですよという事を表しています。&lt;/p&gt;
&lt;p&gt;どういう事かというと、この&amp;#8221;on the left side&amp;#8221;「左側に」という前置詞+名詞がこの&amp;#8221;sitting&amp;#8221;を&lt;span style="color: #ff00ff;"&gt;後ろから修飾&lt;/span&gt;しています。&lt;/p&gt;
&lt;p&gt;分詞の塊の中にもう一個動詞が入るという事は絶対にあり得ないので、この&amp;#8221;sitting&amp;#8221;の塊というのはここまでであるという事が分かります。&lt;/p&gt;
&lt;p&gt;そうすると、この塊全体が「左側に座っている」という意味になって、この「左側に座っている」という塊全体が直前の&amp;#8221;The girl&amp;#8221;という名詞を修飾しています。そうすると、この文というのは「左側に座っている女の子はリサです。」というような意味になります。&lt;/p&gt;
&lt;p&gt;間違える可能性としては、例えばこれが&amp;#8221;&lt;span style="color: #ff0000;"&gt;sitting girl on the left side&lt;/span&gt;&amp;#8220;のように書いてしまう答案というのが毎年多く見られます。&lt;/p&gt;
&lt;p&gt;あくまで「左側に座っている女の子」と言った時の「左側に座っている」というのを括弧でくくって塊として見て、その塊が二語以上だったら&lt;strong&gt;必ずこの塊というのは分詞から始めます。&lt;/strong&gt;&lt;/p&gt;
&lt;p&gt;なので、&amp;#8221;on the left side sitting&amp;#8221;というふうに「左側に座っている」のように日本語のような語順で書くのではなくて、分詞の塊は必ず分詞から始める。分詞から始まる二語以上の塊は、必ず名詞の直後に置く。&lt;/p&gt;
&lt;p&gt;この事を是非意識して下さい。&lt;/p&gt;
&lt;p&gt;同様にこちらです。&amp;#8221;Who was the tall boy&amp;#8221;「あの背の高い少年誰ですか」といったこの名詞の直後に&amp;#8221;ing&amp;#8221;があるので、これはどうやら二語以上の塊が右から左を修飾しているらしいという事を判断し、そのあとでまた&amp;#8221;in the schoolyard&amp;#8221;「校庭で走っている」ですから前置詞+名詞は右から左を修飾します。&lt;/p&gt;
&lt;p&gt;こう修飾しているという事は繋がっているという事ですから、この&amp;#8221;running in the schoolyard&amp;#8221;で一つの塊を作っています。&lt;/p&gt;
&lt;p&gt;そうすると、この塊全体が&amp;#8221;tall boy&amp;#8221;を修飾しますから、そうするとこれを訳してみると、こうやって訳しますから「校庭で走っているその背の高い男の子は誰ですか？」といった形になります。&lt;/p&gt;
&lt;p&gt;ポイントは、今二つ現在分詞の文を見てきた訳ですが、&lt;span style="color: #ff0000;"&gt;現在分詞の置かれている位置&lt;/span&gt;に注目して欲しいです。どちらの方がより間違いやすいかというと、上の方が間違いやすいです。&lt;/p&gt;
&lt;p&gt;これを下手にルール化してしまうと危険でして、この二つ目の&amp;#8221;Who was the tall running the schoolyard?&amp;#8221;というのを見てしまうと、なんか&amp;#8221;ing&amp;#8221;とか過去史を文末に置くんだと見てしまう人がたまにいますが、それは間違っています。&lt;/p&gt;
&lt;p&gt;実際この文では文末ではなくて主語の位置に置かれています。じゃあこれはどういう事かというと、とにかくこの分詞が修飾している名詞、この&lt;strong&gt;修飾している名詞の直後に置く&lt;/strong&gt;という発想が凄く大事です。&lt;/p&gt;
&lt;p&gt;ですので、この分詞という単元は訳すだったら何とか出来るんです。&amp;#8221;ing&amp;#8221;が過去分詞かを判断するというのも、名詞に「が」を付けていけばいい訳ですが、問題は並べ替えの英作文だったりとか和文英訳です。&lt;/p&gt;
&lt;p&gt;英文を構成する際に、&lt;span style="color: #0000ff;"&gt;この分詞をどこに置くか&lt;/span&gt;というのが非常に大事になりますから、二語以上の分詞の塊というのは、&lt;strong&gt;修飾する名詞の直後&lt;/strong&gt;というのを強く意識して下さい。&lt;br /&gt;
これを、また過去分詞でも同様に見ていきます。&lt;/p&gt;
&lt;p&gt;そうするとまず&amp;#8221;I love the meals&amp;#8221;「私は食事が大好きです」、そのあとで&amp;#8221;served&amp;#8221;とあります。&amp;#8221;meals&amp;#8221;が名詞です。そのあと、&amp;#8221;served&amp;#8221;これが過去分詞です。&lt;/p&gt;
&lt;p&gt;そうすると、名詞の後ろに分詞がありますから、そうするとこれは&lt;span style="color: #ff6600;"&gt;二語以上の塊&lt;/span&gt;になっているという事が分かりますので、ここまでで一塊です。&lt;/p&gt;
&lt;p&gt;「学校でservedされる」&amp;#8221;served&amp;#8221;は「奉仕する」とか「出す」という意味です。「食事を提供する」というような意味合いです。&lt;/p&gt;
&lt;p&gt;そうすると、この塊全体が直前の名詞を修飾しますから、「私は自分たちの学校で出される食事が大好きです」、要するに「学校の給食が好きです」という事を言いたい訳です。&lt;/p&gt;
&lt;p&gt;当然先ほどの復習になりますが、&amp;#8221;meals&amp;#8221;「食事」というのは食事が出すんじゃなくて食事が出される訳ですからここは過去分詞になっています。&lt;/p&gt;
&lt;p&gt;それでは最後こちら&amp;#8221;Everybody saw the figure&amp;#8221;「全員がそのフィギュア」&amp;#8221;figure&amp;#8221;は「人物」「形」「グラフ」など色々な意味があります。&lt;/p&gt;
&lt;p&gt;とにかく「それが何か書かれた」と言っていて、ここの&amp;#8221;figure&amp;#8221;、これがありまして、もちろんここが&amp;#8221;drawn on the board&amp;#8221;これで一塊になっています。&lt;/p&gt;
&lt;p&gt;ここの&amp;#8221;drawn&amp;#8221;というのが&amp;#8221;draw&amp;#8221;「描く」とか「書く」の過去分詞になっています。先ほどと同様に、&lt;span style="color: #0000ff;"&gt;前置詞+名詞が右から左を修飾&lt;/span&gt;します。&lt;/p&gt;
&lt;p&gt;そうすると、この塊自体がまた直前の名詞を修飾する訳ですから、「全員がそのボード」&amp;#8221;black board&amp;#8221;「黒板」のようなものでしょうか。「その黒板」だったりとか「そのボードに描かれた」その&amp;#8221;figure&amp;#8221;「形」とか「その絵を見ました」というような形になります。&lt;/p&gt;
&lt;p&gt;このように、分詞というのは繰り返しになりますが、現在分詞か過去分詞かの区別、それからその分詞を名詞の前に置くのか後ろに置くのかの区別、その区別が出来た上で今度はこれらの英文を英語で書くというような問題になった際に練習がどうしても必要になります。&lt;/p&gt;
&lt;p&gt;ですから、是非付属の問題集とかを使ってたくさん解いて練習して頂ければと思います。それではセクション2に関しては以上となります。&lt;/p&gt;
&lt;h2&gt;Lesson9 セクション2　分詞クイズ（4択）&lt;/h2&gt;
&lt;table style="border-collapse: collapse; width: 100%;"&gt;
&lt;thead&gt;
&lt;tr&gt;
&lt;th style="background-color: #dd8500; color: #ffffff; padding: 8px; text-align: center; width: 5%;"&gt;No.&lt;/th&gt;
&lt;th style="background-color: #dd8500; color: #ffffff; padding: 8px; text-align: left; width: 55%;"&gt;問題&lt;/th&gt;
&lt;th style="background-color: #dd8500; color: #ffffff; padding: 8px; text-align: left; width: 25%;"&gt;選択肢&lt;/th&gt;
&lt;th style="background-color: #dd8500; color: #ffffff; padding: 8px; text-align: center; width: 15%;"&gt;正解&lt;/th&gt;
&lt;/tr&gt;
&lt;/thead&gt;
&lt;tbody&gt;&lt;!-- Q1 --&gt;&lt;/p&gt;
&lt;tr&gt;
&lt;td style="background-color: #f0b464; color: #000000; padding: 8px; text-align: center;"&gt;1&lt;/td&gt;
&lt;td style="background-color: #f0b464; color: #000000; padding: 8px;"&gt;「分詞」の説明として最も適切なものはどれか。&lt;/td&gt;
&lt;td style="background-color: #f0b464; color: #000000; padding: 8px;"&gt;A. 名詞だけを修飾する副詞&lt;br /&gt;
B. 名詞を修飾する動詞の形（現在分詞・過去分詞）&lt;br /&gt;
C. 未来を表す助動詞のこと&lt;br /&gt;
D. 疑問詞の別名&lt;/td&gt;
&lt;td style="background-color: #f0b464; color: #000000; padding: 8px; text-align: center;"&gt;&lt;button&gt;正解を見る&lt;/button&gt;&lt;br /&gt;
&lt;span id="ans1" style="display: none;"&gt;B&lt;/span&gt;&lt;/td&gt;
&lt;/tr&gt;
&lt;p&gt;&lt;!-- Q2 --&gt;&lt;/p&gt;
&lt;tr&gt;
&lt;td style="background-color: #ffffff; color: #000000; padding: 8px; text-align: center;"&gt;2&lt;/td&gt;
&lt;td style="background-color: #ffffff; color: #000000; padding: 8px;"&gt;次のうち、&lt;strong&gt;現在分詞&lt;/strong&gt;を使った表現として正しいものはどれか。&lt;br /&gt;
（意味：走っている犬）&lt;/td&gt;
&lt;td style="background-color: #ffffff; color: #000000; padding: 8px;"&gt;A. a run dog&lt;br /&gt;
B. a running dog&lt;br /&gt;
C. a ran dog&lt;br /&gt;
D. a dog runninged&lt;/td&gt;
&lt;td style="background-color: #ffffff; color: #000000; padding: 8px; text-align: center;"&gt;&lt;button&gt;正解を見る&lt;/button&gt;&lt;br /&gt;
&lt;span id="ans2" style="display: none;"&gt;B&lt;/span&gt;&lt;/td&gt;
&lt;/tr&gt;
&lt;p&gt;&lt;!-- Q3 --&gt;&lt;/p&gt;
&lt;tr&gt;
&lt;td style="background-color: #f0b464; color: #000000; padding: 8px; text-align: center;"&gt;3&lt;/td&gt;
&lt;td style="background-color: #f0b464; color: #000000; padding: 8px;"&gt;次の意味になるように空所に入る語として最も適切なものを選べ。&lt;br /&gt;
「割られた窓」 the (     ) window&lt;/td&gt;
&lt;td style="background-color: #f0b464; color: #000000; padding: 8px;"&gt;A. breaking&lt;br /&gt;
B. broken&lt;br /&gt;
C. break&lt;br /&gt;
D. broke&lt;/td&gt;
&lt;td style="background-color: #f0b464; color: #000000; padding: 8px; text-align: center;"&gt;&lt;button&gt;正解を見る&lt;/button&gt;&lt;br /&gt;
&lt;span id="ans3" style="display: none;"&gt;B&lt;/span&gt;&lt;/td&gt;
&lt;/tr&gt;
&lt;p&gt;&lt;!-- Q4 --&gt;&lt;/p&gt;
&lt;tr&gt;
&lt;td style="background-color: #ffffff; color: #000000; padding: 8px; text-align: center;"&gt;4&lt;/td&gt;
&lt;td style="background-color: #ffffff; color: #000000; padding: 8px;"&gt;「卵が茹でられる側」であることを考えると、適切な英語はどれか。&lt;br /&gt;
（ゆで卵）&lt;/td&gt;
&lt;td style="background-color: #ffffff; color: #000000; padding: 8px;"&gt;A. boiling egg&lt;br /&gt;
B. boiled egg&lt;br /&gt;
C. boil egg&lt;br /&gt;
D. boilied egg&lt;/td&gt;
&lt;td style="background-color: #ffffff; color: #000000; padding: 8px; text-align: center;"&gt;&lt;button&gt;正解を見る&lt;/button&gt;&lt;br /&gt;
&lt;span id="ans4" style="display: none;"&gt;B&lt;/span&gt;&lt;/td&gt;
&lt;/tr&gt;
&lt;p&gt;&lt;!-- Q5 --&gt;&lt;/p&gt;
&lt;tr&gt;
&lt;td style="background-color: #f0b464; color: #000000; padding: 8px; text-align: center;"&gt;5&lt;/td&gt;
&lt;td style="background-color: #f0b464; color: #000000; padding: 8px;"&gt;次のうち、&lt;strong&gt;分詞が1語&lt;/strong&gt;で名詞を修飾している文はどれか。&lt;/td&gt;
&lt;td style="background-color: #f0b464; color: #000000; padding: 8px;"&gt;A. the sun rising over the mountain&lt;br /&gt;
B. the rising sun&lt;br /&gt;
C. the sun rising&lt;br /&gt;
D. the sun which is rising&lt;/td&gt;
&lt;td style="background-color: #f0b464; color: #000000; padding: 8px; text-align: center;"&gt;&lt;button&gt;正解を見る&lt;/button&gt;&lt;br /&gt;
&lt;span id="ans5" style="display: none;"&gt;B&lt;/span&gt;&lt;/td&gt;
&lt;/tr&gt;
&lt;p&gt;&lt;!-- Q6 --&gt;&lt;/p&gt;
&lt;tr&gt;
&lt;td style="background-color: #ffffff; color: #000000; padding: 8px; text-align: center;"&gt;6&lt;/td&gt;
&lt;td style="background-color: #ffffff; color: #000000; padding: 8px;"&gt;次のうち、分詞句（2語以上）が&lt;strong&gt;名詞の後ろ&lt;/strong&gt;に置かれている文はどれか。&lt;/td&gt;
&lt;td style="background-color: #ffffff; color: #000000; padding: 8px;"&gt;A. the sitting girl on the left side&lt;br /&gt;
B. the girl is sitting on the left side&lt;br /&gt;
C. the girl sitting on the left side&lt;br /&gt;
D. sitting on the left side the girl&lt;/td&gt;
&lt;td style="background-color: #ffffff; color: #000000; padding: 8px; text-align: center;"&gt;&lt;button&gt;正解を見る&lt;/button&gt;&lt;br /&gt;
&lt;span id="ans6" style="display: none;"&gt;C&lt;/span&gt;&lt;/td&gt;
&lt;/tr&gt;
&lt;p&gt;&lt;!-- Q7 --&gt;&lt;/p&gt;
&lt;tr&gt;
&lt;td style="background-color: #f0b464; color: #000000; padding: 8px; text-align: center;"&gt;7&lt;/td&gt;
&lt;td style="background-color: #f0b464; color: #000000; padding: 8px;"&gt;次の日本語の意味に最も近い英語文はどれか。&lt;br /&gt;
「学校で出される給食が大好きです。」&lt;/td&gt;
&lt;td style="background-color: #f0b464; color: #000000; padding: 8px;"&gt;A. I love the meals serving at our school.&lt;br /&gt;
B. I love the meals served at our school.&lt;br /&gt;
C. I love the served meals at our school are.&lt;br /&gt;
D. I love the meals are served at our school.&lt;/td&gt;
&lt;td style="background-color: #f0b464; color: #000000; padding: 8px; text-align: center;"&gt;&lt;button&gt;正解を見る&lt;/button&gt;&lt;br /&gt;
&lt;span id="ans7" style="display: none;"&gt;B&lt;/span&gt;&lt;/td&gt;
&lt;/tr&gt;
&lt;p&gt;&lt;!-- Q8 --&gt;&lt;/p&gt;
&lt;tr&gt;
&lt;td style="background-color: #ffffff; color: #000000; padding: 8px; text-align: center;"&gt;8&lt;/td&gt;
&lt;td style="background-color: #ffffff; color: #000000; padding: 8px;"&gt;「その黒板に描かれた図」は英語でどれか。&lt;/td&gt;
&lt;td style="background-color: #ffffff; color: #000000; padding: 8px;"&gt;A. the figure drawing on the board&lt;br /&gt;
B. the drawn figure on the board&lt;br /&gt;
C. the figure drawn on the board&lt;br /&gt;
D. the figure was drawn on the board&lt;/td&gt;
&lt;td style="background-color: #ffffff; color: #000000; padding: 8px; text-align: center;"&gt;&lt;button&gt;正解を見る&lt;/button&gt;&lt;br /&gt;
&lt;span id="ans8" style="display: none;"&gt;C&lt;/span&gt;&lt;/td&gt;
&lt;/tr&gt;
&lt;p&gt;&lt;!-- Q9 --&gt;&lt;/p&gt;
&lt;tr&gt;
&lt;td style="background-color: #f0b464; color: #000000; padding: 8px; text-align: center;"&gt;9&lt;/td&gt;
&lt;td style="background-color: #f0b464; color: #000000; padding: 8px;"&gt;分詞と&lt;strong&gt;進行形&lt;/strong&gt;の違いとして正しいものはどれか。&lt;/td&gt;
&lt;td style="background-color: #f0b464; color: #000000; padding: 8px;"&gt;A. 分詞も進行形も必ず be動詞が必要である。&lt;br /&gt;
B. 進行形は be + ing で述語、分詞は be なしで名詞を修飾する。&lt;br /&gt;
C. 分詞は名詞だけを作る。&lt;br /&gt;
D. 進行形は名詞を修飾し、分詞は動詞を修飾する。&lt;/td&gt;
&lt;td style="background-color: #f0b464; color: #000000; padding: 8px; text-align: center;"&gt;&lt;button&gt;正解を見る&lt;/button&gt;&lt;br /&gt;
&lt;span id="ans9" style="display: none;"&gt;B&lt;/span&gt;&lt;/td&gt;
&lt;/tr&gt;
&lt;p&gt;&lt;!-- Q10 --&gt;&lt;/p&gt;
&lt;tr&gt;
&lt;td style="background-color: #ffffff; color: #000000; padding: 8px; text-align: center;"&gt;10&lt;/td&gt;
&lt;td style="background-color: #ffffff; color: #000000; padding: 8px;"&gt;分詞の選び方について正しい説明はどれか。&lt;/td&gt;
&lt;td style="background-color: #ffffff; color: #000000; padding: 8px;"&gt;A. 名詞が「する側」なら過去分詞、「される側」なら現在分詞を使う。&lt;br /&gt;
B. 名詞が「する側」なら現在分詞、「される側」なら過去分詞を使う。&lt;br /&gt;
C. いつも現在分詞を使えばよい。&lt;br /&gt;
D. いつも過去分詞を使えばよい。&lt;/td&gt;
&lt;td style="background-color: #ffffff; color: #000000; padding: 8px; text-align: center;"&gt;&lt;button&gt;正解を見る&lt;/button&gt;&lt;br /&gt;
&lt;span id="ans10" style="display: none;"&gt;B&lt;/span&gt;&lt;/td&gt;
&lt;/tr&gt;
&lt;/tbody&gt;
&lt;/table&gt;
&lt;p&gt;&lt;script&gt;
function showAnswer(id, btn) {
  var ans = document.getElementById(id);
  if (ans) {
    ans.style.display = 'inline';
  }
  if (btn) {
    btn.style.display = 'none';
  }
}
&lt;/script&gt;&lt;/p&gt;
```
</t>
  </si>
  <si>
    <t xml:space="preserve">以下のページは「スニペット整合性」（本文と title/meta/H1/冒頭文）が弱い可能性があります。
まず【本文】を確認し、想定読者・悩み・解決範囲を把握してください。
そのうえで、GSCの主要クエリ（表示回数上位）を根拠に、
「検索意図に対して、タイトル/メタ/H1/冒頭120字がズレている点」を特定し、
ズレを解消するための修正案（タイトル/メタ/H1/冒頭）を提示してください。
※本文の“大改修”は前提にしません（必要なら追記ブロックは最大1つまで）。
【URL】https://juku-escot.com/c_blogs/suugakutaisaku/
【ページ分類】SC
【ページ分類の略語（このプロンプト内の定義）】
TP = トップページ（ホーム/サイトの入口）
SP = サービスページ（講座・コース・申込導線）
MC = メインコラム（コラム/解説/勉強法など集客記事）
SC = サブコラム（MCやSPを補強するための補助コラム※サイト定義に合わせて判断）
NW = ニュース/お知らせ（運用上は改善対象外として除外）
ST = 企業情報等のSEO対策を行わないこ固定ページ（運用上は改善対象外として除外）
- / 空欄 / 未分類 = 未分類（このスクリプトでは改善対象外として除外）
※未分類（空欄 / "-" / "未分類"）は作業対象に含めません。
【現状（スニペット要素）】
- タイトル：難しい問題に歯が立たない中1数学｜原因と克服対策ガイド
- メタ：難しい問題に歯が立たない中1向け。計算の不安や用語の読み違いを整理し、計算→文字式→方程式→比例反比例→図形へつなぐ学習法と家庭学習の進め方を解説。
- H1：中1で数学ができないと感じたときの勉強法──苦手意識をなくす毎日の対策ステップ
- 冒頭120字：「中１になってから数学が一気に難しく感じる」「テストで思うように点が取れない」「このまま放っておいて大丈夫なのか不安…」という声は非常に多く聞かれます。 数学は 積み上げ型の教科 なので、中１の時点でつまずきを放置すると、その後の内容がます
【GSC主要クエリ（表示回数上位50件）】
- 中1 数学 難しい単元｜表示4｜CTR 0.00%｜順位8.0
- 難しい問題に が立たない｜表示4｜CTR 0.00%｜順位1.0
- 中1 数学 難しい｜表示2｜CTR 0.00%｜順位1.0
- 中1数学 難しい単元｜表示1｜CTR 0.00%｜順位13.0
- 中一 数学｜表示1｜CTR 0.00%｜順位3.0
- 中学1年生 数学 単元｜表示1｜CTR 0.00%｜順位1.0
- 中学1年生 英語｜表示1｜CTR 0.00%｜順位5.0
- 難しい問題に 「 」 が立たない｜表示1｜CTR 0.00%｜順位1.0
【参考：代表語（自動抽出）】難しい単元
【出力（必ずこの順）】
1) 本文の要約（想定読者・悩み・解決）
2) 検索意図の整理（主要クエリから2〜3パターン）
3) 不一致の指摘（タイトル/メタ/H1/冒頭のどこがズレているか）
4) 修正方針（“どの意図に寄せるか”を1つに決める）
5) 修正案（すべてコードブロック）
   - タイトル案3つ（全角35字前後＋56字以上の網羅型を1つ）
   - メタ案3つ（全角90字前後）
   - H1案2つ
   - 冒頭120字（2案：&lt;p&gt;で開始）
【禁則ワード（シート連動）】
以下の【禁則ワード】は、タイトル/メタ/導入文/見出し/本文のいずれにも原則使用しないでください。
言い換えが必要な場合は、自然な日本語に置換してください。
【禁則ワード】
- 崩れ
- 型
- 迷い
- 保留
- 固定
- 手順
- 立て直
- 最短
- 結論だけ
- 乱れ
- 三点確認
- 内部リンク
- 導線
- 設計
- 刺
- まず結論
- 整え
- 押し付けない案内
- 統一
- 次の一手
- 失点
- 確定
- サブコラム
- 30秒
- 1分
- CV
- 網羅
【本文】
```html
&lt;p&gt;&amp;nbsp;&lt;/p&gt;
&lt;p&gt;「中１になってから数学が一気に難しく感じる」「テストで思うように点が取れない」「このまま放っておいて大丈夫なのか不安…」という声は非常に多く聞かれます。&lt;br /&gt;
数学は&lt;strong&gt;積み上げ型の教科&lt;/strong&gt;なので、中１の時点でつまずきを放置すると、その後の内容がますます分からなくなってしまう危険があります。&lt;br /&gt;
このページでは、&lt;strong&gt;中１で数学が出来ないと感じたときの考え方と、今日から始められる具体的な対策&lt;/strong&gt;を整理してお伝えします。&lt;/p&gt;
&lt;h2&gt;中１で数学が出来ないときに考えるべきこと&lt;/h2&gt;
&lt;p&gt;数学という教科は、単元ごとに完結しているように見えて、実は&lt;strong&gt;前の学年・前の単元の理解が土台&lt;/strong&gt;になっています。中１の内容でつまずくと、&lt;/p&gt;
&lt;ul&gt;
&lt;li&gt;中２の内容が「さっぱり分からない」と感じやすくなる&lt;/li&gt;
&lt;li&gt;テストのたびに「何から手をつけていいか分からない」状態に陥る&lt;/li&gt;
&lt;li&gt;数学そのものに&lt;strong&gt;強い苦手意識&lt;/strong&gt;が生まれてしまう&lt;/li&gt;
&lt;/ul&gt;
&lt;p&gt;だからこそ、&lt;/p&gt;
&lt;blockquote&gt;&lt;p&gt;出来ないままにしておかずに&lt;strong&gt;早めに対策を講じること&lt;/strong&gt;が大切です。&lt;/p&gt;&lt;/blockquote&gt;
&lt;p&gt;分からないところをそのまま放置したまま中２に上がってしまうと、訳が分からなくなってしまって、他の学生と大きな差が生じることになりかねません。&lt;br /&gt;
そこで重要になるキーワードが、&lt;strong&gt;「苦手意識を持たないこと」&lt;/strong&gt;です。&lt;/p&gt;
&lt;h2&gt;中１で数学が出来ないときの具体的な対策&lt;/h2&gt;
&lt;h3&gt;① まずは「苦手意識をなくす」ことから始める&lt;/h3&gt;
&lt;p&gt;中１で数学が出来ないと感じている場合、いきなり難しい問題に挑戦するのは逆効果になりがちです。&lt;br /&gt;
そこで最初のステップとしておすすめなのが、&lt;/p&gt;
&lt;p&gt;&lt;span style="color: #0000ff;"&gt;&lt;strong&gt;取り組みやすい計算問題から&lt;/strong&gt;&lt;/span&gt;スタートすることです。&lt;/p&gt;
&lt;p&gt;数学には、&lt;/p&gt;
&lt;ul&gt;
&lt;li&gt;計算問題&lt;/li&gt;
&lt;li&gt;関数&lt;/li&gt;
&lt;li&gt;証明&lt;/li&gt;
&lt;li&gt;図形&lt;/li&gt;
&lt;/ul&gt;
&lt;p&gt;など様々な単元がありますが、関数や証明・図形はどうしても&lt;strong&gt;難易度が高め&lt;/strong&gt;です。&lt;br /&gt;
そこで、まずは&lt;/p&gt;
&lt;p&gt;&lt;span style="color: #ff0000;"&gt;&lt;strong&gt;自分に計算問題が解けるという自信を付ける&lt;/strong&gt;&lt;/span&gt;ところからスタートさせることが、苦手意識を無くすきっかけになります。&lt;/p&gt;
&lt;blockquote&gt;&lt;p&gt;「全部できるようにしよう」と背伸びするのではなく、&lt;strong&gt;「計算問題だけは得意にする」&lt;/strong&gt;という入口をつくるイメージです。&lt;/p&gt;&lt;/blockquote&gt;
&lt;h3&gt;② 毎日少しずつ「正解体験」を積み重ねる&lt;/h3&gt;
&lt;p&gt;苦手教科克服のカギは、&lt;strong&gt;成功体験の積み重ね&lt;/strong&gt;です。最初のうちはたくさん問題数をこなさなくて構いません。&lt;/p&gt;
&lt;p&gt;まずは、&lt;/p&gt;
&lt;p&gt;&lt;span style="color: #ff0000;"&gt;&lt;strong&gt;毎日計算問題を解いて正解する&lt;/strong&gt;&lt;/span&gt;という体験を繰り返していくことが大切です。&lt;/p&gt;
&lt;ul&gt;
&lt;li&gt;１日５〜１０問程度の計算問題でOK&lt;/li&gt;
&lt;li&gt;「全部正解できるレベル」の問題から始める&lt;/li&gt;
&lt;li&gt;間違えたらその場で解き直し、翌日もう一度同じ問題を解く&lt;/li&gt;
&lt;/ul&gt;
&lt;p&gt;このようにして&lt;strong&gt;成功体験を繰り返していくと、徐々に数学への苦手意識が薄れていきます&lt;/strong&gt;。&lt;br /&gt;
それから段階的に、関数や図形など難易度が上がる単元に挑戦していきましょう。&lt;/p&gt;
&lt;h3&gt;③ いきなり難しい単元から入らない&lt;/h3&gt;
&lt;p&gt;「頑張ろう」と思うあまり、最初から関数や証明問題に取り組むと、&lt;/p&gt;
&lt;ul&gt;
&lt;li&gt;難しすぎて手も足も出ない&lt;/li&gt;
&lt;li&gt;「やっぱり自分は数学がダメだ」と感じてしまう&lt;/li&gt;
&lt;li&gt;数日で勉強そのものをやめてしまう&lt;/li&gt;
&lt;/ul&gt;
&lt;p&gt;といった状況に陥りやすくなります。&lt;br /&gt;
&lt;strong&gt;苦手意識を克服する観点からは、いきなり難しい単元に手を出すのはおすすめできません。&lt;/strong&gt;&lt;/p&gt;
&lt;ol&gt;
&lt;li&gt;&lt;strong&gt;計算問題（正負の数・文字式・方程式など）を安定させる&lt;/strong&gt;&lt;/li&gt;
&lt;li&gt;&lt;strong&gt;比例・反比例などの基本的な関数&lt;/strong&gt;に進む&lt;/li&gt;
&lt;li&gt;&lt;strong&gt;基本的な図形問題&lt;/strong&gt;（角度・合同など）に取り組む&lt;/li&gt;
&lt;li&gt;余裕が出てきたら、&lt;strong&gt;証明問題のパターン&lt;/strong&gt;を少しずつ練習する&lt;/li&gt;
&lt;/ol&gt;
&lt;p&gt;というように、&lt;strong&gt;「簡単なもの → 少し難しいもの」&lt;/strong&gt;と段階を踏むことが攻略のポイントです。&lt;br /&gt;
&lt;!-- ▼追加ブロック①：よくあるミスの具体例 --&gt;&lt;/p&gt;
&lt;h2&gt;中1数学でよくある「つまずき例」と直し方&lt;/h2&gt;
&lt;h3&gt;計算ミスが多い場合&lt;/h3&gt;
&lt;ul&gt;
&lt;li&gt;符号（＋−）を落とす&lt;/li&gt;
&lt;li&gt;途中式を書かず暗算する&lt;/li&gt;
&lt;li&gt;答えだけを書いて確認しない&lt;/li&gt;
&lt;/ul&gt;
&lt;p&gt;対策としては、&lt;strong&gt;途中式を必ず1行ずつ書き、最後に見直す習慣&lt;/strong&gt;をつけることが重要です。&lt;/p&gt;
&lt;h3&gt;文章題で止まる場合&lt;/h3&gt;
&lt;ul&gt;
&lt;li&gt;何を求める問題か分からない&lt;/li&gt;
&lt;li&gt;数字の意味を整理できない&lt;/li&gt;
&lt;li&gt;式に直せない&lt;/li&gt;
&lt;/ul&gt;
&lt;p&gt;まずは「何を出す問題か」を日本語で書き出してから式に直す練習をしましょう。&lt;/p&gt;
&lt;p&gt;&lt;!-- ▼追加ブロック②：家庭学習の実践モデル --&gt;&lt;/p&gt;
&lt;h2&gt;中1数学が苦手な子向け・1週間学習モデル&lt;/h2&gt;
&lt;h3&gt;平日の基本パターン（1日15分）&lt;/h3&gt;
&lt;ul&gt;
&lt;li&gt;計算問題：5〜7問（10分）&lt;/li&gt;
&lt;li&gt;間違い直し：5分&lt;/li&gt;
&lt;/ul&gt;
&lt;h3&gt;休日の復習パターン（30分）&lt;/h3&gt;
&lt;ul&gt;
&lt;li&gt;1週間分の復習&lt;/li&gt;
&lt;li&gt;苦手問題のやり直し&lt;/li&gt;
&lt;li&gt;確認テスト形式で演習&lt;/li&gt;
&lt;/ul&gt;
&lt;p&gt;短時間でも&lt;strong&gt;毎日触れること&lt;/strong&gt;を最優先にしてください。&lt;/p&gt;
&lt;p&gt;&lt;!-- ▼追加ブロック③：保護者向けチェックリスト --&gt;&lt;/p&gt;
&lt;h2&gt;保護者向け｜数学のつまずきチェックリスト&lt;/h2&gt;
&lt;ul&gt;
&lt;li&gt;□ 計算問題で7割以上取れているか&lt;/li&gt;
&lt;li&gt;□ 宿題を1人で進められるか&lt;/li&gt;
&lt;li&gt;□ 間違い直しをしているか&lt;/li&gt;
&lt;li&gt;□ 勉強時間が極端に短くないか&lt;/li&gt;
&lt;/ul&gt;
&lt;p&gt;2つ以上当てはまらない場合は、早めのフォローが効果的です。&lt;/p&gt;
&lt;p&gt;&lt;!-- ▼追加ブロック④：よくある質問（FAQ） --&gt;&lt;/p&gt;
&lt;h2&gt;中1数学に関するよくある質問&lt;/h2&gt;
&lt;h3&gt;Q. 計算はできるのにテストでは点が取れません&lt;/h3&gt;
&lt;p&gt;A. 時間配分と見直し不足が原因であることが多いです。家庭で制限時間つき演習を行いましょう。&lt;/p&gt;
&lt;h3&gt;Q. 何から復習すればいいですか&lt;/h3&gt;
&lt;p&gt;A. 正負の数・文字式・方程式の計算から優先してください。土台が最重要です。&lt;/p&gt;
&lt;h3&gt;Q. 塾に通わせるべきですか&lt;/h3&gt;
&lt;p&gt;A. 家庭学習で改善しない場合は、個別対応の指導を検討すると効果的です。&lt;/p&gt;
&lt;p&gt;&lt;!-- ▼追加ブロック⑤：セルフ診断 --&gt;&lt;/p&gt;
&lt;h2&gt;5分でできる数学セルフ診断&lt;/h2&gt;
&lt;ul&gt;
&lt;li&gt;□ 計算10問中8問以上正解できる&lt;/li&gt;
&lt;li&gt;□ 文章題を最後まで読める&lt;/li&gt;
&lt;li&gt;□ 式の意味を説明できる&lt;/li&gt;
&lt;li&gt;□ 間違い直しをしている&lt;/li&gt;
&lt;/ul&gt;
&lt;p&gt;2個以下の場合は、基礎からの立て直しが必要です。&lt;/p&gt;
&lt;h2&gt;小学校から中学校への「ギャップ」をどう埋めるか&lt;/h2&gt;
&lt;p&gt;小学生と比べて、中学生になると数学が一気に難しく感じるのは自然なことです。&lt;/p&gt;
&lt;ul&gt;
&lt;li&gt;扱う数の範囲が広くなる（負の数・文字式など）&lt;/li&gt;
&lt;li&gt;文章の量が増え、問題文を読むこと自体が負担になる&lt;/li&gt;
&lt;li&gt;テストの時間内に解ききるスピードが求められる&lt;/li&gt;
&lt;/ul&gt;
&lt;p&gt;こうした変化に戸惑うのは当然ですが、&lt;/p&gt;
&lt;blockquote&gt;&lt;p&gt;&lt;strong&gt;「毎日数学に触れる」「正解できる問題を少しずつ増やしていく」&lt;/strong&gt;&lt;/p&gt;&lt;/blockquote&gt;
&lt;p&gt;という基本を徹底することで、数学に対する苦手意識は確実に薄れていきます。&lt;/p&gt;
&lt;p&gt;最初から難問を解けるようになろうとせず、&lt;/p&gt;
&lt;ul&gt;
&lt;li&gt;難易度の低い問題からクリアしていく&lt;/li&gt;
&lt;li&gt;出来る問題を増やしながら、徐々に難しい問題にも挑戦できるようにする&lt;/li&gt;
&lt;/ul&gt;
&lt;p&gt;という流れを大切にしましょう。&lt;/p&gt;
&lt;h2&gt;毎日続けるためのちょっとした工夫&lt;/h2&gt;
&lt;p&gt;「やる気がある日だけ頑張る」では、なかなか成績は上がりません。中１で数学が出来ないと感じている場合こそ、&lt;strong&gt;続けやすい環境づくり&lt;/strong&gt;が大切です。&lt;/p&gt;
&lt;ul&gt;
&lt;li&gt;勉強時間を「夜寝る前の15分」など、&lt;strong&gt;毎日同じ時間帯&lt;/strong&gt;に固定する&lt;/li&gt;
&lt;li&gt;「テキストを開く」「問題を1問だけ解く」など、&lt;strong&gt;小さな行動から始める&lt;/strong&gt;&lt;/li&gt;
&lt;li&gt;解けた問題にはチェックを入れておき、&lt;strong&gt;「できた！」が目に見えるようにする&lt;/strong&gt;&lt;/li&gt;
&lt;/ul&gt;
&lt;p&gt;このような工夫をすることで、&lt;strong&gt;数学に徐々に慣れていく&lt;/strong&gt;ことができます。&lt;/p&gt;
&lt;h2&gt;関連コラム&lt;/h2&gt;
&lt;p&gt;より詳しい学習法については、こちらのコラムも参考になります。&lt;/p&gt;
&lt;blockquote&gt;&lt;p&gt;&lt;a href="https://juku-escot.com/column/suugakudekinai/" target="_blank" rel="noopener"&gt;数学ができない学生向けの学習法&lt;/a&gt;&lt;/p&gt;&lt;/blockquote&gt;
&lt;h2&gt;まとめ：中１の「今」から対策すれば間に合う&lt;/h2&gt;
&lt;p&gt;最後に、本ページのポイントを整理しておきます。&lt;/p&gt;
&lt;ul&gt;
&lt;li&gt;数学は&lt;strong&gt;積み上げ型の教科&lt;/strong&gt;なので、中１のつまずきを放置すると中２以降で大きな差がつきやすい&lt;/li&gt;
&lt;li&gt;まずは&lt;strong&gt;苦手意識をなくすこと&lt;/strong&gt;が最優先。そのために、取り組みやすい計算問題からスタートする&lt;/li&gt;
&lt;li&gt;&lt;span style="color: #ff0000;"&gt;&lt;strong&gt;毎日計算問題を解いて正解する&lt;/strong&gt;&lt;/span&gt;という成功体験を積み重ねることで、徐々に自信がつく&lt;/li&gt;
&lt;li&gt;いきなり関数・証明・難しい図形などに挑戦するのではなく、&lt;strong&gt;簡単な問題から段階的にレベルアップ&lt;/strong&gt;していく&lt;/li&gt;
&lt;li&gt;小学校とのギャップに戸惑っても、&lt;strong&gt;「毎日触れる」「出来る問題を増やす」&lt;/strong&gt;という基本を守れば、数学への苦手意識は必ず薄れていく&lt;/li&gt;
&lt;/ul&gt;
&lt;p&gt;中１で「数学が出来ない」と感じていても、&lt;strong&gt;今からの取り組み次第で十分に巻き返すことができます&lt;/strong&gt;。&lt;br /&gt;
最初の一歩は、「計算問題を１ページだけ解く」でも構いません。&lt;br /&gt;
今日から少しずつ、数学との付き合い方を変えていきましょう。&lt;/p&gt;
&lt;p&gt;&amp;nbsp;&lt;/p&gt;
```
</t>
  </si>
  <si>
    <t xml:space="preserve">以下のページは「スニペット整合性」（本文と title/meta/H1/冒頭文）が弱い可能性があります。
まず【本文】を確認し、想定読者・悩み・解決範囲を把握してください。
そのうえで、GSCの主要クエリ（表示回数上位）を根拠に、
「検索意図に対して、タイトル/メタ/H1/冒頭120字がズレている点」を特定し、
ズレを解消するための修正案（タイトル/メタ/H1/冒頭）を提示してください。
※本文の“大改修”は前提にしません（必要なら追記ブロックは最大1つまで）。
【URL】https://www.kokugo-trigger.com/column/nigate/
【ページ分類】MC
【ページ分類の略語（このプロンプト内の定義）】
TP = トップページ（ホーム/サイトの入口）
SP = サービスページ（講座・コース・申込導線）
MC = メインコラム（コラム/解説/勉強法など集客記事）
SC = サブコラム（MCやSPを補強するための補助コラム※サイト定義に合わせて判断）
NW = ニュース/お知らせ（運用上は改善対象外として除外）
ST = 企業情報等のSEO対策を行わないこ固定ページ（運用上は改善対象外として除外）
- / 空欄 / 未分類 = 未分類（このスクリプトでは改善対象外として除外）
※未分類（空欄 / "-" / "未分類"）は作業対象に含めません。
【現状（スニペット要素）】
- タイトル：国語が苦手｜家庭で克服する手順｜中学受験（急にできなくなった時も）
- メタ：国語が苦手な中学受験生向けに、家庭で回せる克服手順を整理。会話→短文読書→音読→漢字→設問条件→記述の型。急にできなくなった時の立て直しにも対応。
- H1：国語の苦手を克服するための勉強方法
- 冒頭120字：中学受験／国語 苦手克服 家庭学習 国語が急にできなくなったときは、才能よりも「読み取りと答え方の噛み合わなさ」が積み重なっている 昨日まで解けていたのに点が落ちる。選択肢が全部それっぽく見える。記述が途中で止まって空欄になる──このパター
【GSC主要クエリ（表示回数上位50件）】
- 国語だけできない｜表示6｜CTR 0.00%｜順位2.8
- 国語が極端に苦手｜表示4｜CTR 0.00%｜順位2.8
- 急に国語ができなくなった｜表示4｜CTR 0.00%｜順位7.5
- 国語 急にできなくなった｜表示3｜CTR 0.00%｜順位2.3
- 国語 苦手｜表示3｜CTR 0.00%｜順位37.3
- 中学受験 国語 苦手 克服｜表示1｜CTR 0.00%｜順位28.0
- 国語嫌い｜表示1｜CTR 0.00%｜順位3.0
- 国語苦手｜表示1｜CTR 0.00%｜順位29.0
- 急に 問題が 解け なくなっ た 国語｜表示1｜CTR 0.00%｜順位9.0
- 苦手｜表示1｜CTR 0.00%｜順位5.0
【参考：代表語（自動抽出）】国語だけできない
【出力（必ずこの順）】
1) 本文の要約（想定読者・悩み・解決）
2) 検索意図の整理（主要クエリから2〜3パターン）
3) 不一致の指摘（タイトル/メタ/H1/冒頭のどこがズレているか）
4) 修正方針（“どの意図に寄せるか”を1つに決める）
5) 修正案（すべてコードブロック）
   - タイトル案3つ（全角35字前後＋56字以上の網羅型を1つ）
   - メタ案3つ（全角90字前後）
   - H1案2つ
   - 冒頭120字（2案：&lt;p&gt;で開始）
【禁則ワード（シート連動）】
以下の【禁則ワード】は、タイトル/メタ/導入文/見出し/本文のいずれにも原則使用しないでください。
言い換えが必要な場合は、自然な日本語に置換してください。
【禁則ワード】
- 崩れ
- 型
- 迷い
- 保留
- 固定
- 手順
- 立て直
- 最短
- 結論だけ
- 乱れ
- 三点確認
- 内部リンク
- 導線
- 設計
- 刺
- まず結論
- 整え
- 押し付けない案内
- 統一
- 次の一手
- 失点
- 確定
- サブコラム
- 30秒
- 1分
- CV
- 網羅
【本文】
```html
&lt;div class="container my-4"&gt;
&lt;p&gt;&lt;!-- Hero / 導入（見栄え強化） --&gt;&lt;/p&gt;
&lt;section class="card shadow-sm border-0 mb-4" style="background: linear-gradient(135deg,#1a237e,#006064); color: #fff;"&gt;
&lt;div class="card-body p-4 p-md-5"&gt;
&lt;div class="d-flex flex-wrap gap-2 align-items-center mb-3"&gt;&lt;span class="badge bg-warning text-dark" style="font-size: .85rem;"&gt;中学受験／国語&lt;/span&gt;&lt;br /&gt;
&lt;span class="badge bg-light text-dark" style="font-size: .85rem;"&gt;苦手克服&lt;/span&gt;&lt;br /&gt;
&lt;span class="badge bg-dark" style="font-size: .85rem;"&gt;家庭学習&lt;/span&gt;&lt;/div&gt;
&lt;p class="mb-3" style="font-size: 1.15rem; line-height: 1.95; font-weight: bold;"&gt;国語が急にできなくなったときは、才能よりも「読み取りと答え方の噛み合わなさ」が積み重なっている&lt;/p&gt;
&lt;p class="mb-0" style="opacity: .95; line-height: 1.95;"&gt;昨日まで解けていたのに点が落ちる。選択肢が全部それっぽく見える。記述が途中で止まって空欄になる──このパターンは珍しくありません。&lt;br /&gt;
原因は大きく3つで、&lt;strong&gt;①語彙の穴が増えて本文を追いにくい&lt;/strong&gt;、&lt;strong&gt;②設問の条件を拾えず根拠に戻れない&lt;/strong&gt;、&lt;strong&gt;③音読やイメージが足りず内容が頭に残らない&lt;/strong&gt;。&lt;br /&gt;
対策は「全部やる」より、&lt;strong&gt;毎日15分で回せる順番&lt;/strong&gt;を決めて戻すのが現実的です。まずは&lt;strong&gt;会話の要約&lt;/strong&gt;で言葉を磨き、&lt;strong&gt;短文→音読→漢字&lt;/strong&gt;で読みの土台を戻し、最後に&lt;strong&gt;設問の考え方と記述の書き方&lt;/strong&gt;で点のブレを小さくしていきます。&lt;/p&gt;
&lt;div class="mt-4 d-flex flex-wrap gap-2"&gt;&lt;a class="btn btn-warning text-dark" style="font-weight: bold;" href="#quick"&gt;要点だけ先に&lt;/a&gt;&lt;br /&gt;
&lt;a class="btn btn-outline-light" style="font-weight: bold;" href="#plan"&gt;1週間モデルを見る&lt;/a&gt;&lt;/div&gt;
&lt;/div&gt;
&lt;/section&gt;
&lt;p&gt;&lt;!-- 以下、本文は元データと同一のため省略せず続けて使用してください --&gt;&lt;/p&gt;
&lt;/div&gt;
&lt;h2 class="h5 mb-3"&gt;まずはここから&lt;/h2&gt;
&lt;div class="row g-3"&gt;
&lt;div class="col-12 col-md-4"&gt;
&lt;div class="p-3 rounded-3" style="background: #fff8f2; border: 1px solid #ffd7b8;"&gt;
&lt;h3 class="h6 mb-2"&gt;会話＋要約&lt;/h3&gt;
&lt;p class="mb-0" style="line-height: 1.85;"&gt;国語の土台は「言葉で説明する力」。&lt;strong&gt;話す→短くまとめる&lt;/strong&gt;が効きます。&lt;/p&gt;
&lt;/div&gt;
&lt;/div&gt;
&lt;div class="col-12 col-md-4"&gt;
&lt;div class="p-3 rounded-3" style="background: #f3f8ff; border: 1px solid #cfe1ff;"&gt;
&lt;h3 class="h6 mb-2"&gt;短文読書＋質問&lt;/h3&gt;
&lt;p class="mb-0" style="line-height: 1.85;"&gt;いきなり長文は負担。&lt;strong&gt;短い文章→親の質問&lt;/strong&gt;で理解を固めます。&lt;/p&gt;
&lt;/div&gt;
&lt;/div&gt;
&lt;div class="col-12 col-md-4"&gt;
&lt;div class="p-3 rounded-3" style="background: #f3fbf6; border: 1px solid #bfe6cd;"&gt;
&lt;h3 class="h6 mb-2"&gt;漢字・設問・記述&lt;/h3&gt;
&lt;p class="mb-0" style="line-height: 1.85;"&gt;&lt;strong&gt;知らない漢字は即調べる&lt;/strong&gt;。設問条件と記述の考え方で得点が安定します。&lt;/p&gt;
&lt;/div&gt;
&lt;/div&gt;
&lt;/div&gt;
&lt;div class="alert alert-warning mt-4 mb-0" style="border: 0; background: #fff3cd;"&gt;&lt;strong&gt;コツ：&lt;/strong&gt;国語は「まとめて長時間」より、&lt;strong&gt;短時間×高頻度&lt;/strong&gt;の方が続きやすく、苦手意識も減りやすいです。&lt;/div&gt;
&lt;p&gt;&lt;!-- 1. 会話 --&gt;&lt;br /&gt;
&lt;!-- ▼追加：タイプ別セルフ診断＋即効ミニ対処法 --&gt;&lt;/p&gt;
&lt;section id="type-check" class="card border-0 shadow-sm mb-4"&gt;
&lt;div class="card-body p-4"&gt;
&lt;h2 class="h5 mb-3"&gt;あなたはどのタイプ？&lt;/h2&gt;
&lt;p class="mb-3" style="line-height: 1.95;"&gt;「国語ができなくなった」と感じる原因は、大きく4つに分かれます。&lt;br /&gt;
まずは当てはまるものを選んでください。&lt;/p&gt;
&lt;div class="table-responsive"&gt;
&lt;table class="table table-bordered align-middle mb-0"&gt;
&lt;thead style="background: #1a237e; color: #fff;"&gt;
&lt;tr&gt;
&lt;th style="width: 28%;"&gt;タイプ&lt;/th&gt;
&lt;th&gt;よくある状態&lt;/th&gt;
&lt;th style="width: 28%;"&gt;最初にやること&lt;/th&gt;
&lt;/tr&gt;
&lt;/thead&gt;
&lt;tbody&gt;
&lt;tr&gt;
&lt;td&gt;&lt;strong&gt;語彙不足タイプ&lt;/strong&gt;&lt;/td&gt;
&lt;td&gt;本文がぼんやりして内容が入らない&lt;/td&gt;
&lt;td&gt;知らない語を毎日2つ調べる&lt;/td&gt;
&lt;/tr&gt;
&lt;tr style="background: #f7f9ff;"&gt;
&lt;td&gt;&lt;strong&gt;条件見落としタイプ&lt;/strong&gt;&lt;/td&gt;
&lt;td&gt;設問を読み飛ばして減点&lt;/td&gt;
&lt;td&gt;字数・理由・範囲に必ず下線&lt;/td&gt;
&lt;/tr&gt;
&lt;tr&gt;
&lt;td&gt;&lt;strong&gt;根拠不足タイプ&lt;/strong&gt;&lt;/td&gt;
&lt;td&gt;雰囲気で選択肢を選ぶ&lt;/td&gt;
&lt;td&gt;本文の一文に線を引く&lt;/td&gt;
&lt;/tr&gt;
&lt;tr style="background: #f7f9ff;"&gt;
&lt;td&gt;&lt;strong&gt;表現停止タイプ&lt;/strong&gt;&lt;/td&gt;
&lt;td&gt;記述が途中で止まる&lt;/td&gt;
&lt;td&gt;答え一文＋根拠語1つ&lt;/td&gt;
&lt;/tr&gt;
&lt;/tbody&gt;
&lt;/table&gt;
&lt;/div&gt;
&lt;div class="alert alert-info mt-3 mb-0" style="border: 0; background: #e7f3ff; line-height: 1.9;"&gt;&lt;strong&gt;ポイント：&lt;/strong&gt;まずは1タイプだけ集中して直す方が、結果が出やすいです。&lt;/div&gt;
&lt;/div&gt;
&lt;/section&gt;
&lt;section id="mini-fix" class="card border-0 shadow-sm mb-4"&gt;
&lt;div class="card-body p-4"&gt;
&lt;h2 class="h5 mb-3"&gt;点が落ちた直後にやる3分リセット&lt;/h2&gt;
&lt;p class="mb-3" style="line-height: 1.95;"&gt;テストや宿題でうまくいかなかった日は、次の3分だけやってください。&lt;/p&gt;
&lt;ol style="line-height: 1.9;"&gt;
&lt;li&gt;間違えた問題を1問選ぶ&lt;/li&gt;
&lt;li&gt;本文の根拠文に線を引く&lt;/li&gt;
&lt;li&gt;答えを一文で書き直す&lt;/li&gt;
&lt;/ol&gt;
&lt;p class="mb-0" style="line-height: 1.95;"&gt;これだけでも「なぜ間違えたか」が整理され、次に生きやすくなります。&lt;/p&gt;
&lt;/div&gt;
&lt;/section&gt;
&lt;section id="mistake-pattern" class="card border-0 shadow-sm mb-4"&gt;
&lt;div class="card-body p-4"&gt;
&lt;h2 class="h5 mb-3"&gt;国語が伸びない家庭で多い3つの例&lt;/h2&gt;
&lt;ul style="line-height: 1.95;"&gt;
&lt;li&gt;&lt;strong&gt;長時間まとめてやろうとする&lt;/strong&gt; → 続かず定着しない&lt;/li&gt;
&lt;li&gt;&lt;strong&gt;丸つけだけで終わる&lt;/strong&gt; → 原因が残る&lt;/li&gt;
&lt;li&gt;&lt;strong&gt;漢字だけに偏る&lt;/strong&gt; → 読解が伸びにくい&lt;/li&gt;
&lt;/ul&gt;
&lt;div class="alert alert-warning mt-3 mb-0" style="border: 0; background: #fff3cd; line-height: 1.9;"&gt;&lt;strong&gt;改善：&lt;/strong&gt;短時間・原因確認・読む＋答えるのセットが基本です。&lt;/div&gt;
&lt;/div&gt;
&lt;/section&gt;
&lt;p&gt;&lt;!-- ▲追加ここまで --&gt;&lt;br /&gt;
&lt;!-- =============================== 追記：症状別チェック＋家庭で回す15分メニュー＋ミニ練習＋FAQ追加 置き場所：#quick（即答ブロック）の直後 言い換えメモ：進め方/決め打ち/やり直し/いちばん早く/パターン/ためらい/決定/整理 等に置換 =============================== --&gt;&lt;/p&gt;
&lt;section id="diagnosis" class="card border-0 shadow-sm mb-4"&gt;
&lt;div class="card-body p-4"&gt;
&lt;h2 class="h5 mb-3"&gt;国語苦手な人に多い「詰まりどころ」チェック&lt;/h2&gt;
&lt;p class="mb-3" style="line-height: 1.95;"&gt;国語が急にできなくなったように見えるときも、原因はだいたい「いつもの詰まりどころ」に戻ります。&lt;br /&gt;
まずは当てはまるものを選び、家庭でやる内容を絞ってください。&lt;/p&gt;
&lt;div class="table-responsive"&gt;
&lt;table class="table table-bordered align-middle mb-0"&gt;
&lt;thead style="background: #1a237e; color: #fff;"&gt;
&lt;tr&gt;
&lt;th style="width: 34%;"&gt;よくある状態&lt;/th&gt;
&lt;th&gt;起きやすい理由&lt;/th&gt;
&lt;th style="width: 28%;"&gt;家庭で最初にやること&lt;/th&gt;
&lt;/tr&gt;
&lt;/thead&gt;
&lt;tbody&gt;
&lt;tr&gt;
&lt;td&gt;&lt;strong&gt;本文が頭に残らず、読み返しが増える&lt;/strong&gt;&lt;/td&gt;
&lt;td&gt;語彙の穴／情景や関係が浮かばない&lt;/td&gt;
&lt;td&gt;短い文章＋音読1段落（3分）&lt;/td&gt;
&lt;/tr&gt;
&lt;tr style="background: #f7f9ff;"&gt;
&lt;td&gt;&lt;strong&gt;選択肢が全部それっぽく見える&lt;/strong&gt;&lt;/td&gt;
&lt;td&gt;根拠の一文に戻らず雰囲気で決める&lt;/td&gt;
&lt;td&gt;根拠の一文に線→言い方比較（3分）&lt;/td&gt;
&lt;/tr&gt;
&lt;tr&gt;
&lt;td&gt;&lt;strong&gt;抜き出しが見つからず止まる&lt;/strong&gt;&lt;/td&gt;
&lt;td&gt;条件（字数・語尾・範囲）を後から見る&lt;/td&gt;
&lt;td&gt;条件に丸→探す範囲だけ決める（3分）&lt;/td&gt;
&lt;/tr&gt;
&lt;tr style="background: #f7f9ff;"&gt;
&lt;td&gt;&lt;strong&gt;記述が白紙になりやすい&lt;/strong&gt;&lt;/td&gt;
&lt;td&gt;要素が拾えず、書き出しで止まる&lt;/td&gt;
&lt;td&gt;答え一文→根拠語を1つ入れる（3分）&lt;/td&gt;
&lt;/tr&gt;
&lt;tr&gt;
&lt;td&gt;&lt;strong&gt;漢字や言葉で嫌になって進まない&lt;/strong&gt;&lt;/td&gt;
&lt;td&gt;読めない語が増え、気持ちが下がる&lt;/td&gt;
&lt;td&gt;知らない語を2つ調べて例文（3分）&lt;/td&gt;
&lt;/tr&gt;
&lt;/tbody&gt;
&lt;/table&gt;
&lt;/div&gt;
&lt;div class="alert alert-info mt-3 mb-0" style="border: 0; background: #e7f3ff; line-height: 1.9;"&gt;&lt;strong&gt;ポイント：&lt;/strong&gt;「全部やる」より、&lt;strong&gt;当てはまる2つ&lt;/strong&gt;だけを毎日回す方が戻りが早いです。&lt;/div&gt;
&lt;/div&gt;
&lt;/section&gt;
&lt;section id="menu15" class="card border-0 shadow-sm mb-4"&gt;
&lt;div class="card-body p-4"&gt;
&lt;h2 class="h5 mb-3"&gt;毎日15分で回すメニュー（家庭用）&lt;/h2&gt;
&lt;p class="mb-3" style="line-height: 1.95;"&gt;国語の家庭学習は、長時間より「短く・高い頻度」が続きやすいです。&lt;br /&gt;
次の3つを、順番どおりに毎日回してください（合計15分）。&lt;/p&gt;
&lt;div class="row g-3"&gt;
&lt;div class="col-12 col-lg-4"&gt;
&lt;div class="p-3 rounded-3 h-100" style="background: #fff8f2; border: 1px solid #ffd7b8;"&gt;
&lt;div class="d-flex align-items-center justify-content-between mb-2"&gt;&lt;span class="badge bg-warning text-dark"&gt;5分&lt;/span&gt;&lt;br /&gt;
&lt;span class="small text-muted"&gt;言葉&lt;/span&gt;&lt;/div&gt;
&lt;h3 class="h6 mb-2"&gt;語彙・漢字（2つだけ）&lt;/h3&gt;
&lt;ul class="mb-0" style="line-height: 1.9;"&gt;
&lt;li&gt;分からない語を2つ選ぶ&lt;/li&gt;
&lt;li&gt;意味を調べて一言で言う&lt;/li&gt;
&lt;li&gt;短い例文を1つ作る&lt;/li&gt;
&lt;/ul&gt;
&lt;/div&gt;
&lt;/div&gt;
&lt;div class="col-12 col-lg-4"&gt;
&lt;div class="p-3 rounded-3 h-100" style="background: #f3f8ff; border: 1px solid #cfe1ff;"&gt;
&lt;div class="d-flex align-items-center justify-content-between mb-2"&gt;&lt;span class="badge bg-primary"&gt;5分&lt;/span&gt;&lt;br /&gt;
&lt;span class="small text-muted"&gt;読む&lt;/span&gt;&lt;/div&gt;
&lt;h3 class="h6 mb-2"&gt;短い文章（1段落）&lt;/h3&gt;
&lt;ul class="mb-0" style="line-height: 1.9;"&gt;
&lt;li&gt;1段落だけ音読&lt;/li&gt;
&lt;li&gt;「何の話？」を一言&lt;/li&gt;
&lt;li&gt;接続語に印（しかし／だから）&lt;/li&gt;
&lt;/ul&gt;
&lt;/div&gt;
&lt;/div&gt;
&lt;div class="col-12 col-lg-4"&gt;
&lt;div class="p-3 rounded-3 h-100" style="background: #f3fbf6; border: 1px solid #bfe6cd;"&gt;
&lt;div class="d-flex align-items-center justify-content-between mb-2"&gt;&lt;span class="badge bg-success"&gt;5分&lt;/span&gt;&lt;br /&gt;
&lt;span class="small text-muted"&gt;答える&lt;/span&gt;&lt;/div&gt;
&lt;h3 class="h6 mb-2"&gt;1問だけ（選択or抜き出しor記述）&lt;/h3&gt;
&lt;ul class="mb-0" style="line-height: 1.9;"&gt;
&lt;li&gt;条件（字数・語尾・理由）に下線&lt;/li&gt;
&lt;li&gt;本文の根拠の一文に線&lt;/li&gt;
&lt;li&gt;答えを一文で書く&lt;/li&gt;
&lt;/ul&gt;
&lt;/div&gt;
&lt;/div&gt;
&lt;/div&gt;
&lt;div class="alert alert-warning mt-3 mb-0" style="border: 0; background: #fff3cd; line-height: 1.9;"&gt;&lt;strong&gt;保護者の一言：&lt;/strong&gt;「どれが要点？」「それはなぜ？」「具体的にどこ？」の3つだけで十分です。&lt;/div&gt;
&lt;/div&gt;
&lt;/section&gt;
&lt;section id="mini-practice" class="card border-0 shadow-sm mb-4"&gt;
&lt;div class="card-body p-4"&gt;
&lt;h2 class="h5 mb-3"&gt;ミニ練習（そのまま使える例）&lt;/h2&gt;
&lt;p class="mb-3" style="line-height: 1.95;"&gt;受験勉強の中で国語だけが重く感じるときは、「やる内容があいまい」になっていることが多いです。&lt;br /&gt;
下の例を、ノートにそのまま写して1〜2分でやってください。&lt;/p&gt;
&lt;div class="row g-3"&gt;
&lt;div class="col-12 col-lg-6"&gt;
&lt;div class="p-3 rounded-3" style="background: #f7f9ff; border: 1px solid #dbe3ff;"&gt;
&lt;h3 class="h6 mb-2"&gt;要約（会話→記述につながる）&lt;/h3&gt;
&lt;p class="mb-2" style="line-height: 1.9;"&gt;&lt;strong&gt;一文で言う：&lt;/strong&gt;この段落は「（　　　）について述べている」&lt;/p&gt;
&lt;p class="mb-0" style="line-height: 1.9;"&gt;&lt;strong&gt;二文にする：&lt;/strong&gt;要点は（　　　）。その理由は（　　　）。&lt;/p&gt;
&lt;/div&gt;
&lt;/div&gt;
&lt;div class="col-12 col-lg-6"&gt;
&lt;div class="p-3 rounded-3" style="background: #fff8f2; border: 1px solid #ffd7b8;"&gt;
&lt;h3 class="h6 mb-2"&gt;選択（根拠の一文から決める）&lt;/h3&gt;
&lt;ul class="mb-0" style="line-height: 1.9;"&gt;
&lt;li&gt;本文の根拠の一文に線&lt;/li&gt;
&lt;li&gt;選択肢の中で「言い方が近い」ものを選ぶ&lt;/li&gt;
&lt;li&gt;違うものは「言いすぎ／書いてない」で外す&lt;/li&gt;
&lt;/ul&gt;
&lt;/div&gt;
&lt;/div&gt;
&lt;div class="col-12 col-lg-6"&gt;
&lt;div class="p-3 rounded-3" style="background: #f3fbf6; border: 1px solid #bfe6cd;"&gt;
&lt;h3 class="h6 mb-2"&gt;抜き出し（条件を先に丸）&lt;/h3&gt;
&lt;ul class="mb-0" style="line-height: 1.9;"&gt;
&lt;li&gt;字数（　）字／語尾（　）で終わる を丸&lt;/li&gt;
&lt;li&gt;指定が「理由」「心情」なら、その語を丸&lt;/li&gt;
&lt;li&gt;見つからない時は、範囲だけメモして先へ&lt;/li&gt;
&lt;/ul&gt;
&lt;/div&gt;
&lt;/div&gt;
&lt;div class="col-12 col-lg-6"&gt;
&lt;div class="p-3 rounded-3" style="background: #f3f8ff; border: 1px solid #cfe1ff;"&gt;
&lt;h3 class="h6 mb-2"&gt;記述（白紙を減らす書き出し）&lt;/h3&gt;
&lt;p class="mb-2" style="line-height: 1.9;"&gt;&lt;strong&gt;答え：&lt;/strong&gt;（問いにそのまま返す一文）&lt;/p&gt;
&lt;p class="mb-0" style="line-height: 1.9;"&gt;&lt;strong&gt;根拠語：&lt;/strong&gt;本文の語を1つ入れてつなぐ&lt;/p&gt;
&lt;/div&gt;
&lt;/div&gt;
&lt;/div&gt;
&lt;/div&gt;
&lt;/section&gt;
&lt;section id="faq-plus" class="card border-0 shadow-sm mb-4"&gt;
&lt;div class="card-body p-4"&gt;
&lt;h2 class="h5 mb-3"&gt;よくある質問&lt;/h2&gt;
&lt;div class="d-grid gap-2"&gt;
&lt;details class="border rounded-3 p-3" style="background: #fff;"&gt;
&lt;summary style="cursor: pointer; font-weight: bold; line-height: 1.7;"&gt;国語が急にできなくなったのは、読書不足が原因ですか？&lt;/summary&gt;
&lt;div class="pt-2" style="line-height: 1.95;"&gt;読書量が関係することもありますが、それだけではありません。&lt;br /&gt;
「条件を見るのが後回し」「根拠に戻らず選ぶ」「本文が頭に残らない」など、解き方のクセで点が落ちることが多いです。&lt;br /&gt;
まずは上のチェック表で当てはまる所を2つだけ選び、毎日15分で回してください。&lt;/div&gt;
&lt;/details&gt;
&lt;details class="border rounded-3 p-3" style="background: #fff;"&gt;
&lt;summary style="cursor: pointer; font-weight: bold; line-height: 1.7;"&gt;国語苦手な人は、まず漢字からやるべきですか？&lt;/summary&gt;
&lt;div class="pt-2" style="line-height: 1.95;"&gt;漢字は大切ですが、漢字だけだと読解の点が上がりにくいことがあります。&lt;br /&gt;
「語を2つ調べる」＋「短い文章を1段落読む」＋「1問だけ答える」をセットで回すと、読解に効きやすいです。&lt;/div&gt;
&lt;/details&gt;
&lt;details class="border rounded-3 p-3" style="background: #fff;"&gt;
&lt;summary style="cursor: pointer; font-weight: bold; line-height: 1.7;"&gt;親ができる関わり方はありますか？&lt;/summary&gt;
&lt;div class="pt-2" style="line-height: 1.95;"&gt;長く教えなくて大丈夫です。&lt;br /&gt;
「要点は？」「なぜ？」「具体的には？」の3つだけを、読んだ後に短く聞くだけで、説明する力につながります。&lt;/div&gt;
&lt;/details&gt;
&lt;/div&gt;
&lt;/div&gt;
&lt;/section&gt;
&lt;section class="card border-0 shadow-sm mb-4"&gt;
&lt;div class="card-body p-4"&gt;
&lt;h2 class="h5 mb-3"&gt;1. 会話量を増やしてみよう（説明する力の土台）&lt;/h2&gt;
&lt;p style="line-height: 1.95;"&gt;家族や友達との会話を増やすと、&lt;strong&gt;自分の気持ちを分かりやすく伝える力&lt;/strong&gt;が鍛えられます。&lt;br /&gt;
「順序立てて話す」「正しい言葉を選ぶ」「語彙を増やす」など、国語に直結する力が自然に身につきます。&lt;br /&gt;
学校や塾の先生など身近な大人と話すときは、言葉遣いを意識し、&lt;strong&gt;端的に伝える&lt;/strong&gt;練習にもなります。&lt;/p&gt;
&lt;div class="p-3 rounded-3" style="background: #f3f8ff; border: 1px solid #cfe1ff;"&gt;
&lt;h3 class="h6 mb-2"&gt;おすすめ：会話を国語につなげる「3つの質問」&lt;/h3&gt;
&lt;ul class="mb-0" style="line-height: 1.95;"&gt;
&lt;li&gt;&lt;strong&gt;今日いちばん大事だったことは何？&lt;/strong&gt;（要点）&lt;/li&gt;
&lt;li&gt;&lt;strong&gt;それはなぜ？&lt;/strong&gt;（理由）&lt;/li&gt;
&lt;li&gt;&lt;strong&gt;具体的にどうだった？&lt;/strong&gt;（具体）&lt;/li&gt;
&lt;/ul&gt;
&lt;/div&gt;
&lt;p class="mt-3 mb-0" style="line-height: 1.95;"&gt;この「要点→理由→具体」は、記述の書き方にもつながります。会話を“練習の場”として使うのが効果的です。&lt;/p&gt;
&lt;/div&gt;
&lt;/section&gt;
&lt;p&gt;&lt;!-- 2. 読書 --&gt;&lt;/p&gt;
&lt;section class="card border-0 shadow-sm mb-4"&gt;
&lt;div class="card-body p-4"&gt;
&lt;h2 class="h5 mb-3"&gt;2. 文章を読もう（短い文章からでOK）&lt;/h2&gt;
&lt;p style="line-height: 1.95;"&gt;国語は文章を読み解く科目です。文章に触れることを避け続けると、苦手は克服しにくくなります。&lt;br /&gt;
長文が苦手な場合は、まず&lt;strong&gt;短い文章を読む&lt;/strong&gt;習慣を作りましょう。&lt;br /&gt;
本が苦手なら、対象年齢を少し下げた文章や、興味を持てる題材から始めるのも有効です。&lt;/p&gt;
&lt;div class="alert alert-info mb-4" style="border: 0; background: #e7f3ff;"&gt;&lt;strong&gt;保護者の関わり方：&lt;/strong&gt;「文章に触れること」と「会話」をセットにすると負担が減ります。&lt;br /&gt;
読んだ後に、短い質問で内容を言葉にする練習ができます。&lt;/div&gt;
&lt;div class="table-responsive"&gt;
&lt;table class="table table-bordered align-middle mb-0"&gt;
&lt;thead style="background: #006064; color: #fff;"&gt;
&lt;tr&gt;
&lt;th style="width: 26%;"&gt;読む素材&lt;/th&gt;
&lt;th&gt;やること&lt;/th&gt;
&lt;th style="width: 22%;"&gt;目安&lt;/th&gt;
&lt;/tr&gt;
&lt;/thead&gt;
&lt;tbody&gt;
&lt;tr&gt;
&lt;td&gt;&lt;strong&gt;短い文章&lt;/strong&gt;&lt;/td&gt;
&lt;td&gt;最後まで読む → 「何の話？」を一言で言う&lt;/td&gt;
&lt;td&gt;5〜10分&lt;/td&gt;
&lt;/tr&gt;
&lt;tr style="background: #f7f9ff;"&gt;
&lt;td&gt;&lt;strong&gt;興味のある本&lt;/strong&gt;&lt;/td&gt;
&lt;td&gt;1章だけ読む → 感想ではなく「内容」を説明する&lt;/td&gt;
&lt;td&gt;10〜15分&lt;/td&gt;
&lt;/tr&gt;
&lt;tr&gt;
&lt;td&gt;&lt;strong&gt;説明文&lt;/strong&gt;&lt;/td&gt;
&lt;td&gt;接続語（しかし／だから／つまり）に印 → 要点を2文でまとめる&lt;/td&gt;
&lt;td&gt;10〜15分&lt;/td&gt;
&lt;/tr&gt;
&lt;/tbody&gt;
&lt;/table&gt;
&lt;/div&gt;
&lt;p class="mt-3 mb-0" style="line-height: 1.95;"&gt;いきなり長文を増やすより、「短く読んで、短く説明する」を繰り返す方が、抵抗が減りやすいです。&lt;/p&gt;
&lt;/div&gt;
&lt;/section&gt;
&lt;p&gt;&lt;!-- 3. 想像・音読 --&gt;&lt;/p&gt;
&lt;section class="card border-0 shadow-sm mb-4"&gt;
&lt;div class="card-body p-4"&gt;
&lt;h2 class="h5 mb-3"&gt;3. 文章を想像してみよう（音読・イメージ化）&lt;/h2&gt;
&lt;p style="line-height: 1.95;"&gt;文章を「文字のまま」追ってしまい、言葉として理解できていないケースがあります。&lt;br /&gt;
声を出せる環境なら、黙読ではなく&lt;strong&gt;音読&lt;/strong&gt;を試してみてください。&lt;br /&gt;
目だけで読むよりも五感を使えるため、理解が安定しやすくなります。&lt;/p&gt;
&lt;div class="row g-3"&gt;
&lt;div class="col-12 col-lg-6"&gt;
&lt;div class="p-3 rounded-3" style="background: #fff8f2; border: 1px solid #ffd7b8;"&gt;
&lt;h3 class="h6 mb-2"&gt;音読のやり方（短く）&lt;/h3&gt;
&lt;ul class="mb-0" style="line-height: 1.95;"&gt;
&lt;li&gt;最初は&lt;strong&gt;1段落だけ&lt;/strong&gt;でOK&lt;/li&gt;
&lt;li&gt;区切り（句点）で一度止まり、意味を確認&lt;/li&gt;
&lt;li&gt;分からない語は印をつけて後で調べる&lt;/li&gt;
&lt;/ul&gt;
&lt;/div&gt;
&lt;/div&gt;
&lt;div class="col-12 col-lg-6"&gt;
&lt;div class="p-3 rounded-3" style="background: #f3fbf6; border: 1px solid #bfe6cd;"&gt;
&lt;h3 class="h6 mb-2"&gt;イメージ化のやり方&lt;/h3&gt;
&lt;ul class="mb-0" style="line-height: 1.95;"&gt;
&lt;li&gt;情景が浮かぶ場面は&lt;strong&gt;簡単な絵&lt;/strong&gt;にする&lt;/li&gt;
&lt;li&gt;説明文なら「原因→結果」を矢印で図にする&lt;/li&gt;
&lt;li&gt;慣れたら頭の中でイメージしてOK&lt;/li&gt;
&lt;/ul&gt;
&lt;/div&gt;
&lt;/div&gt;
&lt;/div&gt;
&lt;p class="mt-3 mb-0" style="line-height: 1.95;"&gt;「パッと情景が浮かぶ」まで、まずは描いてみるのが近道です。&lt;/p&gt;
&lt;/div&gt;
&lt;/section&gt;
&lt;p&gt;&lt;!-- 4. 漢字 --&gt;&lt;/p&gt;
&lt;section class="card border-0 shadow-sm mb-4"&gt;
&lt;div class="card-body p-4"&gt;
&lt;h2 class="h5 mb-3"&gt;4. 漢字を覚えよう（嫌な気持ちを減らす）&lt;/h2&gt;
&lt;p style="line-height: 1.95;"&gt;読めない漢字があると、それだけで嫌な気持ちになり、理解できないと思ってしまいがちです。&lt;br /&gt;
分からない単語があれば前後から推測しつつ、分からない漢字に出会ったら&lt;strong&gt;そのままにしない&lt;/strong&gt;ことが大切です。&lt;br /&gt;
読み方と意味を調べ、次に出会ったときに読める・書ける状態を目指しましょう。&lt;/p&gt;
&lt;div class="alert alert-warning mb-0" style="border: 0; background: #fff3cd;"&gt;&lt;strong&gt;習慣化：&lt;/strong&gt;中学受験だけでなく高校受験・大学受験でも漢字は必須です。&lt;br /&gt;
「知らない言葉に出会ったら調べて覚える」を日常にしましょう。&lt;/div&gt;
&lt;/div&gt;
&lt;/section&gt;
&lt;p&gt;&lt;!-- 5. 解き方 --&gt;&lt;/p&gt;
&lt;section class="card border-0 shadow-sm mb-4"&gt;
&lt;div class="card-body p-4"&gt;
&lt;h2 class="h5 mb-3"&gt;5. 問題の解き方を理解しよう（設問の条件に沿う）&lt;/h2&gt;
&lt;p style="line-height: 1.95;"&gt;国語は「読めたつもり」でも、設問で求められている形で答えられないと得点になりにくいです。&lt;br /&gt;
字数指定、抜き出し、理由説明など、それぞれ&lt;strong&gt;条件に沿った解答&lt;/strong&gt;に慣れておきましょう。&lt;/p&gt;
&lt;div class="table-responsive"&gt;
&lt;table class="table table-bordered align-middle mb-0"&gt;
&lt;thead style="background: #1a237e; color: #fff;"&gt;
&lt;tr&gt;
&lt;th style="width: 26%;"&gt;設問タイプ&lt;/th&gt;
&lt;th&gt;見るべき条件&lt;/th&gt;
&lt;th style="width: 30%;"&gt;答え方の考え方&lt;/th&gt;
&lt;/tr&gt;
&lt;/thead&gt;
&lt;tbody&gt;
&lt;tr&gt;
&lt;td&gt;&lt;strong&gt;字数指定&lt;/strong&gt;&lt;/td&gt;
&lt;td&gt;字数／何について／理由か心情か&lt;/td&gt;
&lt;td&gt;要点→理由→具体（字数に合わせて調整）&lt;/td&gt;
&lt;/tr&gt;
&lt;tr style="background: #f7f9ff;"&gt;
&lt;td&gt;&lt;strong&gt;抜き出し&lt;/strong&gt;&lt;/td&gt;
&lt;td&gt;何を抜くか／範囲／字数／文末&lt;/td&gt;
&lt;td&gt;条件に合う箇所だけを正確に抜く&lt;/td&gt;
&lt;/tr&gt;
&lt;tr&gt;
&lt;td&gt;&lt;strong&gt;理由&lt;/strong&gt;&lt;/td&gt;
&lt;td&gt;「なぜ」か／根拠の段落&lt;/td&gt;
&lt;td&gt;文末を「〜から。」にするなど、形を守る&lt;/td&gt;
&lt;/tr&gt;
&lt;/tbody&gt;
&lt;/table&gt;
&lt;/div&gt;
&lt;p class="mt-3 mb-0" style="line-height: 1.95;"&gt;「設問条件に下線→考え方に沿って答える」を習慣化すると、点が安定しやすくなります。&lt;/p&gt;
&lt;/div&gt;
&lt;/section&gt;
&lt;p&gt;&lt;!-- 6. 主観と客観 --&gt;&lt;/p&gt;
&lt;section class="card border-0 shadow-sm mb-4"&gt;
&lt;div class="card-body p-4"&gt;
&lt;h2 class="h5 mb-3"&gt;6. 本文の内容を答えられるようにしよう（主観を混ぜない）&lt;/h2&gt;
&lt;p style="line-height: 1.95;"&gt;国語の問題は、文章に書かれている内容を答えるのが基本です。&lt;br /&gt;
「あなたの意見を述べなさい」と言われない限り、自分の主観を解答に混ぜてはいけません。&lt;br /&gt;
&lt;strong&gt;本文の内容（根拠）&lt;/strong&gt;に沿って答えることを意識し、客観と主観を混合しないようにしましょう。&lt;/p&gt;
&lt;div class="p-3 rounded-3" style="background: #f3f8ff; border: 1px solid #cfe1ff;"&gt;
&lt;h3 class="h6 mb-2"&gt;チェック（簡単）&lt;/h3&gt;
&lt;ul class="mb-0" style="line-height: 1.95;"&gt;
&lt;li&gt;答えの根拠が本文のどこか、説明できる&lt;/li&gt;
&lt;li&gt;「私は〜と思う」など主観の言葉が混ざっていない&lt;/li&gt;
&lt;li&gt;本文の言葉（キーワード）が入っている&lt;/li&gt;
&lt;/ul&gt;
&lt;/div&gt;
&lt;/div&gt;
&lt;/section&gt;
&lt;p&gt;&lt;!-- 7. 記述 --&gt;&lt;/p&gt;
&lt;section class="card border-0 shadow-sm mb-4"&gt;
&lt;div class="card-body p-4"&gt;
&lt;h2 class="h5 mb-3"&gt;7. 記述は白紙にしない（部分点を拾う）&lt;/h2&gt;
&lt;p style="line-height: 1.95;"&gt;記述問題は完全解答でなくても部分点があります。&lt;br /&gt;
分からないからといって白紙にすると、部分点すら得られません。&lt;br /&gt;
まずは「書き切る」ことを目標にしましょう。&lt;/p&gt;
&lt;div class="alert alert-warning mb-0" style="border: 0; background: #fff3cd;"&gt;&lt;strong&gt;書き方：&lt;/strong&gt;引っかかったら「結論→理由→具体」。&lt;br /&gt;
まずは字数を埋め、本文に触れた要素を入れて部分点を狙います。&lt;/div&gt;
&lt;/div&gt;
&lt;/section&gt;
&lt;p&gt;&lt;!-- 1週間モデル --&gt;&lt;/p&gt;
&lt;section id="plan" class="card border-0 shadow-sm mb-4"&gt;
&lt;div class="card-body p-4"&gt;
&lt;h2 class="h5 mb-3"&gt;1週間の回し方（家庭学習モデル）&lt;/h2&gt;
&lt;p class="mb-3" style="line-height: 1.95;"&gt;国語の苦手克服は、やることを絞って継続するのが大切です。下は一例なので、宿題量に合わせて調整してください。&lt;/p&gt;
&lt;div class="table-responsive"&gt;
&lt;table class="table table-bordered align-middle mb-0"&gt;
&lt;thead style="background: #006064; color: #fff;"&gt;
&lt;tr&gt;
&lt;th style="width: 18%;"&gt;頻度&lt;/th&gt;
&lt;th&gt;やること&lt;/th&gt;
&lt;th style="width: 22%;"&gt;目安&lt;/th&gt;
&lt;/tr&gt;
&lt;/thead&gt;
&lt;tbody&gt;
&lt;tr&gt;
&lt;td&gt;&lt;strong&gt;毎日&lt;/strong&gt;&lt;/td&gt;
&lt;td&gt;漢字・語彙（知らない言葉は即調べる）＋短文読書（5分）&lt;/td&gt;
&lt;td&gt;15分&lt;/td&gt;
&lt;/tr&gt;
&lt;tr style="background: #f7f9ff;"&gt;
&lt;td&gt;&lt;strong&gt;週2〜3&lt;/strong&gt;&lt;/td&gt;
&lt;td&gt;読解1題：設問条件に下線→本文根拠→考え方に沿って答える（時間を測る）&lt;/td&gt;
&lt;td&gt;40〜60分&lt;/td&gt;
&lt;/tr&gt;
&lt;tr&gt;
&lt;td&gt;&lt;strong&gt;週1&lt;/strong&gt;&lt;/td&gt;
&lt;td&gt;会話＋要約：読んだ文章を「要点→理由→具体」で説明する&lt;/td&gt;
&lt;td&gt;10〜15分&lt;/td&gt;
&lt;/tr&gt;
&lt;/tbody&gt;
&lt;/table&gt;
&lt;/div&gt;
&lt;p class="mt-3 mb-0" style="line-height: 1.95;"&gt;毎日少しずつ積み重ねると、苦手意識が薄れ、国語の作業が“当たり前”になっていきます。&lt;/p&gt;
&lt;/div&gt;
&lt;/section&gt;
&lt;p&gt;&lt;!-- まとめ --&gt;&lt;/p&gt;
&lt;section class="card border-0 shadow-sm"&gt;
&lt;div class="card-body p-4"&gt;
&lt;h2 class="h5 mb-3"&gt;まとめ：焦らず、毎日の積み重ねで克服する&lt;/h2&gt;
&lt;ul class="mb-3" style="line-height: 1.95;"&gt;
&lt;li&gt;会話で「伝える力」を鍛え、要約につなげる&lt;/li&gt;
&lt;li&gt;短い文章から読み、質問で内容を言葉にする&lt;/li&gt;
&lt;li&gt;音読・イメージ化で理解を安定させる&lt;/li&gt;
&lt;li&gt;漢字は“即調べる”を習慣化する&lt;/li&gt;
&lt;li&gt;設問条件と答え方の考え方を守り、記述は白紙ゼロにする&lt;/li&gt;
&lt;/ul&gt;
&lt;p class="mb-0" style="line-height: 1.95;"&gt;国語力は急に身につくものではありません。毎日の積み重ねで少しずつ語彙力や読解力が伸びていきます。&lt;br /&gt;
焦らずに、コツコツと苦手を克服していきましょう。&lt;/p&gt;
&lt;/div&gt;
&lt;/section&gt;
```
</t>
  </si>
  <si>
    <t>SP</t>
  </si>
  <si>
    <t xml:space="preserve">以下のページは「スニペット整合性」（本文と title/meta/H1/冒頭文）が弱い可能性があります。
まず【本文】を確認し、想定読者・悩み・解決範囲を把握してください。
そのうえで、GSCの主要クエリ（表示回数上位）を根拠に、
「検索意図に対して、タイトル/メタ/H1/冒頭120字がズレている点」を特定し、
ズレを解消するための修正案（タイトル/メタ/H1/冒頭）を提示してください。
※本文の“大改修”は前提にしません（必要なら追記ブロックは最大1つまで）。
【URL】https://rika-quest.com/kouza/
【ページ分類】SP
【ページ分類の略語（このプロンプト内の定義）】
TP = トップページ（ホーム/サイトの入口）
SP = サービスページ（講座・コース・申込導線）
MC = メインコラム（コラム/解説/勉強法など集客記事）
SC = サブコラム（MCやSPを補強するための補助コラム※サイト定義に合わせて判断）
NW = ニュース/お知らせ（運用上は改善対象外として除外）
ST = 企業情報等のSEO対策を行わないこ固定ページ（運用上は改善対象外として除外）
- / 空欄 / 未分類 = 未分類（このスクリプトでは改善対象外として除外）
※未分類（空欄 / "-" / "未分類"）は作業対象に含めません。
【現状（スニペット要素）】
- タイトル：中学受験理科の個別指導 講座一覧｜分野別攻略・過去問演習｜しゅん吉クエスト
- メタ：中学受験理科の個別指導講座一覧。物理化学生物地学を分野別に攻略し、過去問演習まで1対1で対応。オンライン受講可。集団塾併用OK。全国対応。目的別にも選べます。今すぐ体験相談受付中。
- H1：中学受験理科の個別指導（オンライン対応）講座一覧｜しゅん吉クエスト
- 冒頭120字：中学受験理科の個別指導（オンライン対応）です。物理・化学・生物・地学を分野別に1対1で弱点から補強し、過去問まで得点化します。 当塾では、生徒一人ひとりのニーズに合わせた 多様な講座 をご用意しています。 物理、化学、生物、地学 といった理
【GSC主要クエリ（表示回数上位50件）】
- 理科のテスト勉強の仕方 中学生｜表示12｜CTR 0.00%｜順位1.0
- 理科 単元｜表示6｜CTR 0.00%｜順位1.0
- 塾 理科｜表示2｜CTR 0.00%｜順位1.0
- 理科 個別指導塾｜表示2｜CTR 0.00%｜順位41.5
- 生物 個別指導塾｜表示2｜CTR 0.00%｜順位89.5
- 中学受験 理科｜表示1｜CTR 0.00%｜順位1.0
- 化学 塾｜表示1｜CTR 0.00%｜順位1.0
- 物理 化学 生物 地学｜表示1｜CTR 0.00%｜順位11.0
- 物理、化学、生物、地学｜表示1｜CTR 0.00%｜順位7.0
- 物理化学生物地学｜表示1｜CTR 0.00%｜順位4.0
- 科人 高1｜表示1｜CTR 0.00%｜順位1.0
- 高校 科学｜表示1｜CTR 0.00%｜順位1.0
【参考：代表語（自動抽出）】理科のテスト勉強の仕方
【出力（必ずこの順）】
1) 本文の要約（想定読者・悩み・解決）
2) 検索意図の整理（主要クエリから2〜3パターン）
3) 不一致の指摘（タイトル/メタ/H1/冒頭のどこがズレているか）
4) 修正方針（“どの意図に寄せるか”を1つに決める）
5) 修正案（すべてコードブロック）
   - タイトル案3つ（全角35字前後＋56字以上の網羅型を1つ）
   - メタ案3つ（全角90字前後）
   - H1案2つ
   - 冒頭120字（2案：&lt;p&gt;で開始）
【禁則ワード（シート連動）】
以下の【禁則ワード】は、タイトル/メタ/導入文/見出し/本文のいずれにも原則使用しないでください。
言い換えが必要な場合は、自然な日本語に置換してください。
【禁則ワード】
- 崩れ
- 型
- 迷い
- 保留
- 固定
- 手順
- 立て直
- 最短
- 結論だけ
- 乱れ
- 三点確認
- 内部リンク
- 導線
- 設計
- 刺
- まず結論
- 整え
- 押し付けない案内
- 統一
- 次の一手
- 失点
- 確定
- サブコラム
- 30秒
- 1分
- CV
- 網羅
【本文】
```html
&lt;p&gt;中学受験理科の個別指導（オンライン対応）です。物理・化学・生物・地学を分野別に1対1で弱点から補強し、過去問まで得点化します。&lt;br /&gt;
当塾では、生徒一人ひとりのニーズに合わせた&lt;strong style="color: #336600;"&gt;多様な講座&lt;/strong&gt;をご用意しています。&lt;strong style="color: #336600;"&gt;物理、化学、生物、地学&lt;/strong&gt;といった理系科目を中心に、&lt;strong style="color: #336600;"&gt;基礎から応用まで丁寧に指導&lt;/strong&gt;。すべての講座が&lt;strong style="color: #336600;"&gt;オンライン受講&lt;/strong&gt;に対応し、&lt;strong style="color: #336600;"&gt;電子黒板&lt;/strong&gt;を活用した高い視認性と即応性で学びをサポートします。これにより、自宅でも教室と同等の授業クオリティで、集中して学習に取り組むことが可能です。&lt;br /&gt;
&lt;!-- =============================== 追記ブロック：講座の選び方／相談例／FAQ（SPの検索面を広げる） 置き場所：冒頭導入3段落の直後 =============================== --&gt;&lt;/p&gt;
&lt;section style="margin: 26px 0; padding: 18px; border: 1px solid #d9ead3; border-radius: 12px; background: #f3fff1;"&gt;
&lt;p style="margin: 0 0 10px; font-weight: 800; color: #1f4d2a;"&gt;講座を選ぶ目安（よくある相談から逆引き）&lt;/p&gt;
&lt;p style="margin: 0 0 12px; line-height: 1.9; color: #234;"&gt;どの講座が合うかは、「どこで止まっているか」で決まります。まずは下の目安で、近いものを選んでください。&lt;/p&gt;
&lt;div style="overflow-x: auto;"&gt;
&lt;table style="width: 100%; border-collapse: collapse; background: #fff; border-radius: 10px; overflow: hidden;"&gt;
&lt;thead&gt;
&lt;tr style="background: #2f6f3e; color: #fff;"&gt;
&lt;th style="padding: 12px; text-align: left; width: 34%;"&gt;こんな状態&lt;/th&gt;
&lt;th style="padding: 12px; text-align: left; width: 33%;"&gt;まず優先&lt;/th&gt;
&lt;th style="padding: 12px; text-align: left; width: 33%;"&gt;該当講座&lt;/th&gt;
&lt;/tr&gt;
&lt;/thead&gt;
&lt;tbody&gt;
&lt;tr&gt;
&lt;td style="padding: 12px; border-top: 1px solid #e6efe6;"&gt;計算が遅く、条件が増えると行き詰まる&lt;/td&gt;
&lt;td style="padding: 12px; border-top: 1px solid #e6efe6;"&gt;単位／図／条件の分解を丁寧に&lt;/td&gt;
&lt;td style="padding: 12px; border-top: 1px solid #e6efe6;"&gt;&lt;a style="color: #1f7a3a; font-weight: 800; text-decoration: underline;" href="#物理攻略講座"&gt;物理攻略講座&lt;/a&gt;&lt;/td&gt;
&lt;/tr&gt;
&lt;tr style="background: #f7fff6;"&gt;
&lt;td style="padding: 12px; border-top: 1px solid #e6efe6;"&gt;暗記はしているのに実験問題で点が伸びない&lt;/td&gt;
&lt;td style="padding: 12px; border-top: 1px solid #e6efe6;"&gt;条件→結果→理由のつなぎを練習&lt;/td&gt;
&lt;td style="padding: 12px; border-top: 1px solid #e6efe6;"&gt;&lt;a style="color: #1f7a3a; font-weight: 800; text-decoration: underline;" href="#化学攻略講座"&gt;化学攻略講座&lt;/a&gt;&lt;/td&gt;
&lt;/tr&gt;
&lt;tr&gt;
&lt;td style="padding: 12px; border-top: 1px solid #e6efe6;"&gt;用語は覚えたが、使う問題で取りこぼす&lt;/td&gt;
&lt;td style="padding: 12px; border-top: 1px solid #e6efe6;"&gt;知識をまとめて引き出す練習&lt;/td&gt;
&lt;td style="padding: 12px; border-top: 1px solid #e6efe6;"&gt;&lt;a style="color: #1f7a3a; font-weight: 800; text-decoration: underline;" href="#生物攻略講座"&gt;生物攻略講座&lt;/a&gt;&lt;/td&gt;
&lt;/tr&gt;
&lt;tr style="background: #f7fff6;"&gt;
&lt;td style="padding: 12px; border-top: 1px solid #e6efe6;"&gt;天体や地震で図・表が絡むと分からなくなる&lt;/td&gt;
&lt;td style="padding: 12px; border-top: 1px solid #e6efe6;"&gt;図で現象を押さえ、言葉にする&lt;/td&gt;
&lt;td style="padding: 12px; border-top: 1px solid #e6efe6;"&gt;&lt;a style="color: #1f7a3a; font-weight: 800; text-decoration: underline;" href="#地学攻略講座"&gt;地学攻略講座&lt;/a&gt;&lt;/td&gt;
&lt;/tr&gt;
&lt;tr&gt;
&lt;td style="padding: 12px; border-top: 1px solid #e6efe6;"&gt;志望校の問題で得点が安定しない&lt;/td&gt;
&lt;td style="padding: 12px; border-top: 1px solid #e6efe6;"&gt;出題の癖に合わせた考え方へ&lt;/td&gt;
&lt;td style="padding: 12px; border-top: 1px solid #e6efe6;"&gt;&lt;a style="color: #1f7a3a; font-weight: 800; text-decoration: underline;" href="#過去問演習講座"&gt;過去問演習講座&lt;/a&gt;&lt;/td&gt;
&lt;/tr&gt;
&lt;/tbody&gt;
&lt;/table&gt;
&lt;/div&gt;
&lt;/section&gt;
&lt;section style="margin: 26px 0; padding: 18px; border: 1px solid #d9ead3; border-radius: 12px; background: #ffffff;"&gt;
&lt;p style="margin: 0 0 12px; font-weight: 800; color: #1f4d2a;"&gt;よくある相談例（この言い方でOK）&lt;/p&gt;
&lt;div style="display: grid; grid-template-columns: repeat(auto-fit, minmax(240px, 1fr)); gap: 12px;"&gt;
&lt;div style="border: 1px solid #e6efe6; border-radius: 12px; padding: 12px; background: #f7fff6;"&gt;
&lt;p style="margin: 0 0 6px; font-weight: 800; color: #2f6f3e;"&gt;計算・条件が苦しい&lt;/p&gt;
&lt;p style="margin: 0; line-height: 1.85;"&gt;単位の変換で止まる／条件が2つ増えると式が作れない／図を描けと言われると手が止まる&lt;/p&gt;
&lt;/div&gt;
&lt;div style="border: 1px solid #e6efe6; border-radius: 12px; padding: 12px; background: #f7fff6;"&gt;
&lt;p style="margin: 0 0 6px; font-weight: 800; color: #2f6f3e;"&gt;実験問題が長い&lt;/p&gt;
&lt;p style="margin: 0; line-height: 1.85;"&gt;何を比べる実験か見失う／表は見たのに根拠が拾えない／理由が書けない&lt;/p&gt;
&lt;/div&gt;
&lt;div style="border: 1px solid #e6efe6; border-radius: 12px; padding: 12px; background: #f7fff6;"&gt;
&lt;p style="margin: 0 0 6px; font-weight: 800; color: #2f6f3e;"&gt;知識はあるのに伸びない&lt;/p&gt;
&lt;p style="margin: 0; line-height: 1.85;"&gt;覚えた用語が出てこない／問題の聞かれ方が変わると答えが揺れる／記述が短くなる&lt;/p&gt;
&lt;/div&gt;
&lt;div style="border: 1px solid #e6efe6; border-radius: 12px; padding: 12px; background: #f7fff6;"&gt;
&lt;p style="margin: 0 0 6px; font-weight: 800; color: #2f6f3e;"&gt;過去問が不安&lt;/p&gt;
&lt;p style="margin: 0; line-height: 1.85;"&gt;志望校の癖がつかめない／時間配分が狂う／解説を読んでも次に同じ所で止まる&lt;/p&gt;
&lt;/div&gt;
&lt;/div&gt;
&lt;div style="margin-top: 12px; padding: 12px; border-left: 4px solid #2f6f3e; background: #f3fff1; border-radius: 10px; line-height: 1.9;"&gt;&lt;strong style="color: #1f4d2a;"&gt;問い合わせの書き方例：&lt;/strong&gt;&lt;br /&gt;
「理科で（物理／化学／生物／地学）の（計算／実験／記述）で止まっています。今は（小5／小6）で、直近は（模試・過去問）でこういうミスが多いです。」&lt;/div&gt;
&lt;/section&gt;
&lt;section style="margin: 26px 0; padding: 18px; border: 1px solid #d9ead3; border-radius: 12px; background: #f7fff6;"&gt;
&lt;p style="margin: 0 0 12px; font-weight: 800; color: #1f4d2a;"&gt;FAQ（受講前によく聞かれること）&lt;/p&gt;
&lt;details style="border: 1px solid #e6efe6; border-radius: 12px; background: #fff; padding: 10px; margin: 0 0 10px;"&gt;
&lt;summary style="cursor: pointer; font-weight: 800; color: #2f6f3e;"&gt;どの講座から始めるのが多いですか？&lt;/summary&gt;
&lt;div style="padding-top: 8px; line-height: 1.9;"&gt;「止まる原因」が分かっている場合は該当分野から始めるのが早いです。原因が混ざっている場合は、トライアルで現状を確認してから提案します。&lt;/div&gt;
&lt;/details&gt;
&lt;details style="border: 1px solid #e6efe6; border-radius: 12px; background: #fff; padding: 10px; margin: 0 0 10px;"&gt;
&lt;summary style="cursor: pointer; font-weight: 800; color: #2f6f3e;"&gt;オンラインは、何が見える形で進みますか？&lt;/summary&gt;
&lt;div style="padding-top: 8px; line-height: 1.9;"&gt;電子黒板を使い、図・式・表の書き込みを画面上で共有しながら進めます。式の作り方や条件の拾い方を、その場で一緒に確認できます。&lt;/div&gt;
&lt;/details&gt;
&lt;details style="border: 1px solid #e6efe6; border-radius: 12px; background: #fff; padding: 10px; margin: 0 0 10px;"&gt;
&lt;summary style="cursor: pointer; font-weight: 800; color: #2f6f3e;"&gt;必要な機材は、最低限だと何が必要ですか？&lt;/summary&gt;
&lt;div style="padding-top: 8px; line-height: 1.9;"&gt;ページ下部の「必要な機材」にある通り、PC（またはタブレット）＋スマートフォンが基本です。プリントは印刷できると便利ですが、コンビニ印刷でも対応できます。&lt;/div&gt;
&lt;/details&gt;
&lt;details style="border: 1px solid #e6efe6; border-radius: 12px; background: #fff; padding: 10px; margin: 0 0 10px;"&gt;
&lt;summary style="cursor: pointer; font-weight: 800; color: #2f6f3e;"&gt;授業は「解説を聞く」中心ですか？&lt;/summary&gt;
&lt;div style="padding-top: 8px; line-height: 1.9;"&gt;その場で解けるように、条件の読み取り→図や式→答えの根拠までを一緒に進めます。理解したつもりを減らし、再現できる形にしていきます。&lt;/div&gt;
&lt;/details&gt;
&lt;details style="border: 1px solid #e6efe6; border-radius: 12px; background: #fff; padding: 10px;"&gt;
&lt;summary style="cursor: pointer; font-weight: 800; color: #2f6f3e;"&gt;過去問演習講座は、いつからが目安ですか？&lt;/summary&gt;
&lt;div style="padding-top: 8px; line-height: 1.9;"&gt;志望校が決まり、出題の癖を意識して練習したい段階が目安です。分野学習と並行して入るケースもあります。&lt;/div&gt;
&lt;/details&gt;
&lt;/section&gt;
&lt;p&gt;講座の選び方や当塾の指導方針など、しゅん吉クエストの全体像は&lt;a href="https://rika-quest.com/"&gt;全体像はこちら&lt;/a&gt;でご確認いただけます。&lt;/p&gt;
&lt;p&gt;各分野の学習ポイントや用語整理は、&lt;a href="https://rika-quest.com/column/"&gt;中学受験理科コラム一覧&lt;/a&gt;でもまとめて確認できます。分野ごとの「つまずきやすい論点」と「引っ掛かりポイント」を先に押さえたい場合は、&lt;a href="https://rika-quest.com/column/physics/" target="_blank" rel="noopener"&gt;中学受験理科の物理分野（単位換算・条件整理・図の分解）&lt;/a&gt;もあわせて参照してください。&lt;/p&gt;
&lt;h2 id="物理攻略講座"&gt;物理攻略講座&lt;/h2&gt;
&lt;p&gt;物理の基礎から応用まで、つまずきやすいポイントを押さえつつ、計算力と理解力を伸ばす講座です。単位変換や条件の多い問題にも対応できるよう徹底指導し、反復演習で自信を養います。&lt;/p&gt;
&lt;details style="padding: 10px; border-radius: 5px;"&gt;
&lt;summary style="background-color: #006600; color: white; padding: 5px; border-radius: 5px;"&gt;もっと見る&lt;/summary&gt;
&lt;div style="background-color: #ccffcc; padding: 15px; border-radius: 5px;"&gt;
&lt;p&gt;物理分野の特徴と引っ掛かりやすいポイントについて、特に「単位変換」や「複雑な条件の問題」に注意が必要です。キロやマイクロといった単位のズレに気をつけ、天秤や滑車の問題では条件を一つずつ紐解きながら進めることが重要です。また、単なる暗記に頼らず、繰り返し計算練習を行うことで本質的な理解を深めます。&lt;/p&gt;
&lt;p&gt;講座では生徒さんのタイプに合わせた指導を行い、物理を暗記科目と感じる生徒さんにも計算と実践を通じて理解力を高めます。高いレベルでのアウトプットを重視し、計算力強化をサポートします。分野別の学習方針（取りこぼしを防ぐ観点の整理）は、&lt;a href="https://rika-quest.com/column/physics/" target="_blank" rel="noopener"&gt;中学受験理科の物理分野｜単位換算・条件整理・図の分解で取りこぼしを防ぐ&lt;/a&gt;でも確認できます。&lt;/p&gt;
&lt;div style="background-color: #ccffcc; padding: 10px; border-radius: 5px;"&gt;
&lt;p&gt;ぜひ下記の動画もご覧いただき、物理の学習に役立ててください。&lt;/p&gt;
&lt;p&gt;&lt;iframe src="https://www.youtube.com/embed/39gl8gbxvj4" width="560" height="315" frameborder="0" allowfullscreen="allowfullscreen"&gt;&lt;/iframe&gt;&lt;/p&gt;
&lt;/div&gt;
&lt;/div&gt;
&lt;/details&gt;
&lt;h2 id="化学攻略講座"&gt;化学攻略講座&lt;/h2&gt;
&lt;p&gt;化学の暗記と計算分野をバランスよく学び、基礎知識と応用力を伸ばす講座です。暗記が得意な生徒さんも、計算が得意な生徒さんも、それぞれの特性に合わせた指導で自信を養います。&lt;/p&gt;
&lt;details style="padding: 10px; border-radius: 5px;"&gt;
&lt;summary style="background-color: #006600; color: white; padding: 5px; border-radius: 5px;"&gt;もっと見る&lt;/summary&gt;
&lt;div style="background-color: #ccffcc; padding: 15px; border-radius: 5px;"&gt;
&lt;p&gt;化学分野では、「単位の変換」や「暗記と計算のバランス」が特に重要です。暗記科目としての要素も強い一方で、割合計算や溶解度の計算といった算数の知識も必要となります。算数が得意な生徒さんは計算系に強く、逆に苦手な生徒さんは暗記に優れた傾向があるため、それぞれの強みを活かした学習が大切です。&lt;/p&gt;
&lt;p&gt;また、実験の理解を深めることで、問題文の意図や条件を把握しやすくなり、解答に必要な流れを理解する力が向上します。実際に実験を見たり体験したりすることが、問題の解釈や解答スキルに役立ちます。化学分野の「引っ掛かりポイント」を先に整理したい場合は、&lt;a href="https://rika-quest.com/column/chemistry/" target="_blank" rel="noopener"&gt;化学分野の特徴と引っ掛かりポイント【動画解説】&lt;/a&gt;もあわせてご覧ください。&lt;/p&gt;
&lt;div style="background-color: #ccffcc; padding: 10px; border-radius: 5px;"&gt;
&lt;p&gt;ぜひ下記の動画もご覧いただき、化学の学習に役立ててください。&lt;/p&gt;
&lt;p&gt;&lt;iframe src="https://www.youtube.com/embed/iUcawzeOebM" width="560" height="315" frameborder="0" allowfullscreen="allowfullscreen"&gt;&lt;/iframe&gt;&lt;/p&gt;
&lt;/div&gt;
&lt;/div&gt;
&lt;/details&gt;
&lt;h2 id="生物攻略講座"&gt;生物攻略講座&lt;/h2&gt;
&lt;p&gt;生物分野は知識量勝負のため、効果的な暗記法と応用力が重要です。暗記すべきポイントを体系的に整理し、実験問題にも対応できる理解力を養います。&lt;/p&gt;
&lt;details style="padding: 10px; border-radius: 5px;"&gt;
&lt;summary style="background-color: #006600; color: white; padding: 5px; border-radius: 5px;"&gt;もっと見る&lt;/summary&gt;
&lt;div style="background-color: #ccffcc; padding: 15px; border-radius: 5px;"&gt;
&lt;p&gt;生物分野は、社会科に近い「知識量が重要」な分野です。しかし単なる暗記ではなく、知識をどのように活用するかが試される「実験系問題」が多く出題されます。特に、対照実験やホルモンの働きなど、生物の現象を理解し、問題に応用する力が大切です。&lt;/p&gt;
&lt;p&gt;当塾では、生物の知識を「フォルダ」ごとに整理する学習法を用い、体系的に理解できるようサポートしています。また、授業では具体例を交えながら知識の本質を伝え、楽しみながら学べる環境づくりを重視しています。生物分野の「頻出論点」と「引っ掛かり」をまとめて確認したい場合は、&lt;a href="https://rika-quest.com/column/creature/" target="_blank" rel="noopener"&gt;生物分野の特徴と引っ掛かりポイント【動画解説】&lt;/a&gt;も参考になります。&lt;/p&gt;
&lt;div style="background-color: #ccffcc; padding: 10px; border-radius: 5px; text-align: center;"&gt;
&lt;p&gt;ぜひ下記の動画もご覧いただき、生物の学習に役立ててください。&lt;/p&gt;
&lt;div style="background-color: #ccffcc; padding: 15px; display: inline-block; border-radius: 5px;"&gt;&lt;iframe src="https://www.youtube.com/embed/YiJ-m-_fNbc" width="560" height="315" frameborder="0" allowfullscreen="allowfullscreen"&gt;&lt;/iframe&gt;&lt;/div&gt;
&lt;/div&gt;
&lt;/div&gt;
&lt;/details&gt;
&lt;h2 id="地学攻略講座"&gt;地学攻略講座&lt;/h2&gt;
&lt;p&gt;地学分野は知識と計算が半々のため、バランスの良い学習が求められます。特に空間認識が必要な天体や、図や表を活用したアウトプット練習に重点を置いて指導しています。&lt;/p&gt;
&lt;details style="padding: 10px; border-radius: 5px;"&gt;
&lt;summary style="background-color: #006600; color: white; padding: 5px; border-radius: 5px;"&gt;もっと見る&lt;/summary&gt;
&lt;div style="background-color: #ccffcc; padding: 15px; border-radius: 5px;"&gt;
&lt;p&gt;地学分野は、知識と計算の両方が重要で、特に天体の空間的な動きや地震・地層の用語理解が求められます。天体分野では三次元の動きを把握する力が必要となり、地球儀やアプリを活用することで、立体的な理解を促進しています。&lt;/p&gt;
&lt;p&gt;また、地震や天気の問題では、図や表を用いながら「ワード化」する力が重要です。図で現象を理解するだけでなく、記述問題への対応力を養うため、図や文章を使って言葉で表現できるよう指導を行っています。地学分野の「全体像」と「引っ掛かりポイント」を先に確認したい場合は、&lt;a href="https://rika-quest.com/column/geoscience/" target="_blank" rel="noopener"&gt;地学分野の特徴と引っ掛かりポイント【動画解説】&lt;/a&gt;もあわせてご覧ください。&lt;/p&gt;
&lt;div style="background-color: #ccffcc; padding: 10px; border-radius: 5px; text-align: center;"&gt;
&lt;p&gt;ぜひ下記の動画もご覧いただき、地学の学習に役立ててください。&lt;/p&gt;
&lt;div style="background-color: #ccffcc; padding: 15px; display: inline-block; border-radius: 5px;"&gt;&lt;iframe loading="lazy" src="https://www.youtube.com/embed/UxcqwSxWlVY" width="560" height="315" frameborder="0" allowfullscreen="allowfullscreen"&gt;&lt;/iframe&gt;&lt;/div&gt;
&lt;/div&gt;
&lt;/div&gt;
&lt;/details&gt;
&lt;h2 id="過去問演習講座"&gt;過去問演習講座&lt;/h2&gt;
&lt;p&gt;過去問演習講座では、実際の入試問題に取り組みながら、解き方のコツやポイントを学びます。自分の弱点を知り、過去問を通じて効率よく学力を高めることができます。&lt;/p&gt;
&lt;details style="padding: 10px; border-radius: 5px;"&gt;
&lt;summary style="background-color: #006600; color: white; padding: 5px; border-radius: 5px;"&gt;もっと見る&lt;/summary&gt;
&lt;div style="background-color: #ccffcc; padding: 15px; border-radius: 5px;"&gt;
&lt;p&gt;過去問演習講座は、志望校の入試問題に慣れることで、出題傾向を理解し、解答への自信を深めていくことを目的としています。実際の入試問題を使うことで、難易度や出題形式に慣れるだけでなく、自分の強みや弱点を知ることができます。&lt;/p&gt;
&lt;p&gt;この講座では、問題を解いた後に解説を行い、どのように考えたかを振り返ります。自分の解き方を見直すことで、「どこでミスをしたのか」「もっと効率よく解ける方法は何か」といったポイントを整理し、次回に活かせるようにサポートします。また、同じタイプの問題が再び出たときに自力で解けるように、出題パターンや考え方を身につけていきます。&lt;/p&gt;
&lt;p&gt;当講座を通じて、過去問を解くことが単なる演習にとどまらず、確実な実力向上につながるよう、丁寧にサポートしています。入試に向けた実践力を一緒に身につけましょう。&lt;/p&gt;
&lt;/div&gt;
&lt;/details&gt;
&lt;h2&gt;オンライン指導&lt;/h2&gt;
&lt;p&gt;当塾の全ての講座は、オンラインでも受講が可能です。生徒さん一人ひとりが安心して集中できる環境で、教室と同じクオリティの授業を提供しています。&lt;/p&gt;
&lt;details style="padding: 10px; border-radius: 5px;"&gt;
&lt;summary style="background-color: #006600; color: white; padding: 5px; border-radius: 5px;"&gt;もっと見る&lt;/summary&gt;
&lt;div style="background-color: #ccffcc; padding: 15px; border-radius: 5px;"&gt;
&lt;p&gt;オンライン指導では、電子黒板や双方向通信を使い、対面授業に近い形で進められるよう工夫しています。生徒さんが自宅から受講できるため、通学にかかる時間や体力を節約でき、慣れた環境でリラックスして授業に集中することが可能です。&lt;/p&gt;
&lt;p&gt;さらに、手元の作業がはっきり確認できるため、講師がリアルタイムでつまずきやすいポイントを見つけ、的確なサポートを行います。また、通塾の必要がないため、保護者の方の送迎の負担も軽減され、スムーズな学習を実現します。&lt;/p&gt;
&lt;p&gt;当塾のオンライン指導は、場所を問わず質の高い学びを提供し、生徒さんの学習効率を最大限に高めます。ぜひオンライン指導を通じて、柔軟で効果的な学習をご体験ください。&lt;/p&gt;
&lt;/div&gt;
&lt;/details&gt;
&lt;h2&gt;受講までの流れ&lt;/h2&gt;
&lt;p&gt;当塾のオンライン個別指導の受講プロセスは、事前ヒアリングから始まり、トライアル指導を経て、正式なご契約と指導開始へと進みます。安心してご利用いただけるよう、段階ごとに丁寧にサポートいたします。&lt;/p&gt;
&lt;table style="width: 100%; border-collapse: collapse;"&gt;
&lt;tbody&gt;
&lt;tr style="background-color: #7bb661; color: white;"&gt;
&lt;th style="padding: 15px; text-align: left;" width="40%"&gt;ステップ&lt;/th&gt;
&lt;th style="padding: 15px; text-align: left;" width="60%"&gt;内容&lt;/th&gt;
&lt;/tr&gt;
&lt;tr style="background-color: white;"&gt;
&lt;td style="padding: 15px; border: 1px solid #ddd;"&gt;&lt;strong&gt;1. 事前ヒアリング&lt;/strong&gt;&lt;/td&gt;
&lt;td style="padding: 15px; border: 1px solid #ddd;"&gt;保護者様からの情報を基に、大まかな指導計画を提示します。&lt;/td&gt;
&lt;/tr&gt;
&lt;tr style="background-color: #f0ffe6;"&gt;
&lt;td style="padding: 15px; border: 1px solid #ddd;"&gt;&lt;strong&gt;2. トライアル指導&lt;/strong&gt;&lt;/td&gt;
&lt;td style="padding: 15px; border: 1px solid #ddd;"&gt;事前ヒアリングの情報をもとに指導を行い、指導計画をブラッシュアップし、再度提示します。&lt;/td&gt;
&lt;/tr&gt;
&lt;tr style="background-color: white;"&gt;
&lt;td style="padding: 15px; border: 1px solid #ddd;"&gt;&lt;strong&gt;3. ご契約&lt;/strong&gt;&lt;/td&gt;
&lt;td style="padding: 15px; border: 1px solid #ddd;"&gt;指導計画にご納得いただいたら、入塾手続きを進めます。&lt;/td&gt;
&lt;/tr&gt;
&lt;tr style="background-color: #f0ffe6;"&gt;
&lt;td style="padding: 15px; border: 1px solid #ddd;"&gt;&lt;strong&gt;4. 指導開始&lt;/strong&gt;&lt;/td&gt;
&lt;td style="padding: 15px; border: 1px solid #ddd;"&gt;ご契約時に決定した曜日/時間で指導を開始します。&lt;/td&gt;
&lt;/tr&gt;
&lt;/tbody&gt;
&lt;/table&gt;
&lt;h2&gt;必要な機材&lt;/h2&gt;
&lt;p&gt;オンライン指導のため、以下の機材をご準備ください。&lt;/p&gt;
&lt;ul&gt;
&lt;li&gt;ＰＣ+スマートフォン、もしくは、タブレット+スマートフォン&lt;/li&gt;
&lt;li&gt;プリンター（お近くのコンビニ等での印刷も可能です）&lt;/li&gt;
&lt;/ul&gt;
&lt;h2&gt;指導料&lt;/h2&gt;
&lt;table style="width: 100%; border-collapse: collapse;"&gt;
&lt;tbody&gt;
&lt;tr style="background-color: #7bb661; color: white;"&gt;
&lt;th style="padding: 15px; text-align: left;" width="20%"&gt;項目&lt;/th&gt;
&lt;th style="padding: 15px; text-align: left;" width="30%"&gt;料金&lt;/th&gt;
&lt;th style="padding: 15px; text-align: left;" width="50%"&gt;詳細&lt;/th&gt;
&lt;/tr&gt;
&lt;tr style="background-color: white;"&gt;
&lt;td style="padding: 15px; border: 1px solid #ddd;"&gt;&lt;strong&gt;トライアル&lt;br /&gt;
指導料&lt;/strong&gt;&lt;/td&gt;
&lt;td style="padding: 15px; border: 1px solid #ddd;"&gt;10,000円/90分&lt;br /&gt;
(税込)&lt;/td&gt;
&lt;td style="padding: 15px; border: 1px solid #ddd;"&gt;他塾様でいう「&lt;span style="color: #7bb661;"&gt;体験講座&lt;/span&gt;」の位置づけですので、通常より安価に設定させていただいております。&lt;/td&gt;
&lt;/tr&gt;
&lt;tr style="background-color: #f0ffe6;"&gt;
&lt;td style="padding: 15px; border: 1px solid #ddd;"&gt;&lt;strong&gt;入塾金&lt;/strong&gt;&lt;/td&gt;
&lt;td style="padding: 15px; border: 1px solid #ddd;"&gt;22,000円&lt;br /&gt;
(税込)&lt;/td&gt;
&lt;td style="padding: 15px; border: 1px solid #ddd;"&gt;入塾手続の際に頂戴致します。また、その時点・もしくは過去在籍されていた生徒さんの兄弟姉妹の場合には、&lt;span style="color: #7bb661;"&gt;全額免除&lt;/span&gt;させて頂きます。&lt;/td&gt;
&lt;/tr&gt;
&lt;tr style="background-color: white;"&gt;
&lt;td style="padding: 15px; border: 1px solid #ddd;"&gt;&lt;strong&gt;指導料&lt;/strong&gt;&lt;/td&gt;
&lt;td style="padding: 15px; border: 1px solid #ddd;"&gt;18,150円/1コマ(110分)&lt;br /&gt;
(税込)&lt;/td&gt;
&lt;td style="padding: 15px; border: 1px solid #ddd;"&gt;前払い制です。指導予定回数分を前月20日に集計し請求書を発行しますので、&lt;span style="color: #7bb661;"&gt;前月末まで&lt;/span&gt;にお支払いください。&lt;/td&gt;
&lt;/tr&gt;
&lt;/tbody&gt;
&lt;/table&gt;
&lt;h2&gt;お問い合わせ&lt;/h2&gt;
&lt;div class="wpcf7 no-js" id="wpcf7-f60-p17-o1" lang="ja" dir="ltr" data-wpcf7-id="60"&gt;
&lt;div class="screen-reader-response"&gt;&lt;p role="status" aria-live="polite" aria-atomic="true"&gt;&lt;/p&gt; &lt;ul&gt;&lt;/ul&gt;&lt;/div&gt;
&lt;form action="/kouza/#wpcf7-f60-p17-o1" method="post" class="wpcf7-form init" aria-label="コンタクトフォーム" novalidate="novalidate" data-status="init"&gt;
&lt;fieldset class="hidden-fields-container"&gt;&lt;input type="hidden" name="_wpcf7" value="60" /&gt;&lt;input type="hidden" name="_wpcf7_version" value="6.1.5" /&gt;&lt;input type="hidden" name="_wpcf7_locale" value="ja" /&gt;&lt;input type="hidden" name="_wpcf7_unit_tag" value="wpcf7-f60-p17-o1" /&gt;&lt;input type="hidden" name="_wpcf7_container_post" value="17" /&gt;&lt;input type="hidden" name="_wpcf7_posted_data_hash" value="" /&gt;&lt;input type="hidden" name="_wpcf7_recaptcha_response" value="" /&gt;
&lt;/fieldset&gt;
&lt;p&gt;&lt;label&gt; 生徒氏名 (必須)&lt;br /&gt;
&lt;span class="wpcf7-form-control-wrap" data-name="your-name"&gt;&lt;input size="40" maxlength="400" class="wpcf7-form-control wpcf7-text wpcf7-validates-as-required" aria-required="true" aria-invalid="false" value="" type="text" name="your-name" /&gt;&lt;/span&gt; &lt;/label&gt;
&lt;/p&gt;
&lt;p&gt;生徒性別 (必須)&lt;br /&gt;
&lt;span class="wpcf7-form-control-wrap" data-name="radio-553"&gt;&lt;span class="wpcf7-form-control wpcf7-radio"&gt;&lt;span class="wpcf7-list-item first"&gt;&lt;span class="wpcf7-list-item-label"&gt;男&lt;/span&gt;&lt;input type="radio" name="radio-553" value="男" checked="checked" /&gt;&lt;/span&gt;&lt;span class="wpcf7-list-item last"&gt;&lt;span class="wpcf7-list-item-label"&gt;女&lt;/span&gt;&lt;input type="radio" name="radio-553" value="女" /&gt;&lt;/span&gt;&lt;/span&gt;&lt;/span&gt;
&lt;/p&gt;
&lt;p&gt;&lt;label&gt; 保護者氏名 (必須)&lt;br /&gt;
&lt;span class="wpcf7-form-control-wrap" data-name="text-734"&gt;&lt;input size="40" maxlength="400" class="wpcf7-form-control wpcf7-text wpcf7-validates-as-required" aria-required="true" aria-invalid="false" value="" type="text" name="text-734" /&gt;&lt;/span&gt;&lt;/label&gt;
&lt;/p&gt;
&lt;p&gt;&lt;label&gt; メールアドレス (必須)&lt;br /&gt;
&lt;span class="wpcf7-form-control-wrap" data-name="your-email"&gt;&lt;input size="40" maxlength="400" class="wpcf7-form-control wpcf7-email wpcf7-validates-as-required wpcf7-text wpcf7-validates-as-email" aria-required="true" aria-invalid="false" value="" type="email" name="your-email" /&gt;&lt;/span&gt; &lt;/label&gt;
&lt;/p&gt;
&lt;p&gt;電話番号(必須)&lt;br /&gt;
&lt;span class="wpcf7-form-control-wrap" data-name="tel-572"&gt;&lt;input size="40" maxlength="400" class="wpcf7-form-control wpcf7-tel wpcf7-validates-as-required wpcf7-text wpcf7-validates-as-tel" aria-required="true" aria-invalid="false" value="" type="tel" name="tel-572" /&gt;&lt;/span&gt;
&lt;/p&gt;
&lt;p&gt;コース選択(必須)&lt;br /&gt;
&lt;span class="wpcf7-form-control-wrap" data-name="checkbox-511"&gt;&lt;span class="wpcf7-form-control wpcf7-checkbox wpcf7-validates-as-required"&gt;&lt;span class="wpcf7-list-item first"&gt;&lt;span class="wpcf7-list-item-label"&gt;物理攻略講座&lt;/span&gt;&lt;input type="checkbox" name="checkbox-511[]" value="物理攻略講座" /&gt;&lt;/span&gt;&lt;span class="wpcf7-list-item"&gt;&lt;span class="wpcf7-list-item-label"&gt;化学攻略講座&lt;/span&gt;&lt;input type="checkbox" name="checkbox-511[]" value="化学攻略講座" /&gt;&lt;/span&gt;&lt;span class="wpcf7-list-item"&gt;&lt;span class="wpcf7-list-item-label"&gt;生物攻略講座&lt;/span&gt;&lt;input type="checkbox" name="checkbox-511[]" value="生物攻略講座" /&gt;&lt;/span&gt;&lt;span class="wpcf7-list-item"&gt;&lt;span class="wpcf7-list-item-label"&gt;地学攻略講座&lt;/span&gt;&lt;input type="checkbox" name="checkbox-511[]" value="地学攻略講座" /&gt;&lt;/span&gt;&lt;span class="wpcf7-list-item last"&gt;&lt;span class="wpcf7-list-item-label"&gt;過去問演習講座&lt;/span&gt;&lt;input type="checkbox" name="checkbox-511[]" value="過去問演習講座" /&gt;&lt;/span&gt;&lt;/span&gt;&lt;/span&gt;
&lt;/p&gt;
&lt;p&gt;受講スタイル(必須)&lt;br /&gt;
&lt;span class="wpcf7-form-control-wrap" data-name="checkbox-387"&gt;&lt;span class="wpcf7-form-control wpcf7-checkbox wpcf7-validates-as-required"&gt;&lt;span class="wpcf7-list-item first"&gt;&lt;span class="wpcf7-list-item-label"&gt;教室&lt;/span&gt;&lt;input type="checkbox" name="checkbox-387[]" value="教室" /&gt;&lt;/span&gt;&lt;span class="wpcf7-list-item last"&gt;&lt;span class="wpcf7-list-item-label"&gt;オンライン&lt;/span&gt;&lt;input type="checkbox" name="checkbox-387[]" value="オンライン" /&gt;&lt;/span&gt;&lt;/span&gt;&lt;/span&gt;
&lt;/p&gt;
&lt;p&gt;&lt;label&gt; 備考&lt;br /&gt;
&lt;span class="wpcf7-form-control-wrap" data-name="your-message"&gt;&lt;textarea cols="40" rows="10" maxlength="2000" class="wpcf7-form-control wpcf7-textarea" aria-invalid="false" name="your-message"&gt;&lt;/textarea&gt;&lt;/span&gt; &lt;/label&gt;
&lt;/p&gt;
&lt;p&gt;[anr_nocaptcha g-recaptcha-response]
&lt;/p&gt;
&lt;p&gt;&lt;input class="wpcf7-form-control wpcf7-submit has-spinner" type="submit" value="送信" /&gt;
&lt;/p&gt;&lt;div class="wpcf7-response-output" aria-hidden="true"&gt;&lt;/div&gt;
&lt;/form&gt;
&lt;/div&gt;
&lt;p&gt;&lt;script type="application/ld+json"&gt;
{
  "@context": "https://schema.org",
  "@type": "FAQPage",
  "mainEntity": [
    {
      "@type": "Question",
      "name": "集団塾（SAPIX等）と併用できますか？",
      "acceptedAnswer": {
        "@type": "Answer",
        "text": "可能です。授業で扱う単元・テスト範囲に合わせて、弱点単元の補強と過去問演習を組み合わせます。"
      }
    },
    {
      "@type": "Question",
      "name": "物理・化学・生物・地学のどれからでも受講できますか？",
      "acceptedAnswer": {
        "@type": "Answer",
        "text": "可能です。分野別に「つまずきパターン」を確認し、必要な単元から逆算して進めます。"
      }
    },
    {
      "@type": "Question",
      "name": "オンラインでも手元は見てもらえますか？",
      "acceptedAnswer": {
        "@type": "Answer",
        "text": "はい。手元と表情を確認しながら進めるため、途中式・図・考え方のズレをその場で修正できます。"
      }
    },
    {
      "@type": "Question",
      "name": "体験はありますか？",
      "acceptedAnswer": {
        "@type": "Answer",
        "text": "はい。現状の課題を確認し、最適な講座（分野）と進め方をご提案します。"
      }
    }
  ]
}
&lt;/script&gt;&lt;/p&gt;
```
</t>
  </si>
  <si>
    <t xml:space="preserve">以下のページは「スニペット整合性」（本文と title/meta/H1/冒頭文）が弱い可能性があります。
まず【本文】を確認し、想定読者・悩み・解決範囲を把握してください。
そのうえで、GSCの主要クエリ（表示回数上位）を根拠に、
「検索意図に対して、タイトル/メタ/H1/冒頭120字がズレている点」を特定し、
ズレを解消するための修正案（タイトル/メタ/H1/冒頭）を提示してください。
※本文の“大改修”は前提にしません（必要なら追記ブロックは最大1つまで）。
【URL】https://dokkai-labo.tokyo/blog/shogaku6-kokugo-priority-strategy/
【ページ分類】MC
【ページ分類の略語（このプロンプト内の定義）】
TP = トップページ（ホーム/サイトの入口）
SP = サービスページ（講座・コース・申込導線）
MC = メインコラム（コラム/解説/勉強法など集客記事）
SC = サブコラム（MCやSPを補強するための補助コラム※サイト定義に合わせて判断）
NW = ニュース/お知らせ（運用上は改善対象外として除外）
ST = 企業情報等のSEO対策を行わないこ固定ページ（運用上は改善対象外として除外）
- / 空欄 / 未分類 = 未分類（このスクリプトでは改善対象外として除外）
※未分類（空欄 / "-" / "未分類"）は作業対象に含めません。
【現状（スニペット要素）】
- タイトル：小６国語直前期の優先順位｜捨てる勉強と残す勉強｜中学受験
- メタ：小６国語で今やること／後回しを時期別に整理。読解・記述・語彙漢字・時間配分の優先度、算理社の配分目安、親が見る進捗サインまで具体化。
- H1：小6国語「何を捨てて何を残すか」──直前期までの優先順位と時期別戦略
- 冒頭120字：小6国語／直前期戦略ガイド 読み時間目安：10〜15分 「やることが多すぎて、何から手をつければいいか分からない」──そんな小6国語の悩みを、 「全部やる」発想 から 「合格に効くところに絞る」発想 へ切り替えるためのガイドです。 読解・記
【GSC主要クエリ（表示回数上位50件）】
- 国語 受験対策｜表示1｜CTR 0.00%｜順位1.0
- 国語と算数｜表示1｜CTR 0.00%｜順位2.0
- 時間を回す｜表示1｜CTR 0.00%｜順位1.0
【参考：代表語（自動抽出）】受験対策
【出力（必ずこの順）】
1) 本文の要約（想定読者・悩み・解決）
2) 検索意図の整理（主要クエリから2〜3パターン）
3) 不一致の指摘（タイトル/メタ/H1/冒頭のどこがズレているか）
4) 修正方針（“どの意図に寄せるか”を1つに決める）
5) 修正案（すべてコードブロック）
   - タイトル案3つ（全角35字前後＋56字以上の網羅型を1つ）
   - メタ案3つ（全角90字前後）
   - H1案2つ
   - 冒頭120字（2案：&lt;p&gt;で開始）
【禁則ワード（シート連動）】
以下の【禁則ワード】は、タイトル/メタ/導入文/見出し/本文のいずれにも原則使用しないでください。
言い換えが必要な場合は、自然な日本語に置換してください。
【禁則ワード】
- 崩れ
- 型
- 迷い
- 保留
- 固定
- 手順
- 立て直
- 最短
- 結論だけ
- 乱れ
- 三点確認
- 内部リンク
- 導線
- 設計
- 刺
- まず結論
- 整え
- 押し付けない案内
- 統一
- 次の一手
- 失点
- 確定
- サブコラム
- 30秒
- 1分
- CV
- 網羅
【本文】
```html
&lt;div class="container my-4"&gt;
&lt;p&gt;&lt;!-- ページ専用スタイル --&gt;&lt;/p&gt;
&lt;style&gt;
    /* 見出し用 */&lt;br /&gt;    .kokugo-section-title {&lt;br /&gt;      border-left: 4px solid #0d47a1;&lt;br /&gt;      padding-left: .75rem;&lt;br /&gt;    }&lt;/p&gt;
&lt;p&gt;    /* カードヘッダーのアクセント */&lt;br /&gt;    .kokugo-card-header-blue {&lt;br /&gt;      border-left: 4px solid #0288d1 !important;&lt;br /&gt;    }&lt;/p&gt;
&lt;p&gt;    .kokugo-card-header-teal {&lt;br /&gt;      border-left: 4px solid #00897b !important;&lt;br /&gt;    }&lt;/p&gt;
&lt;p&gt;    .kokugo-card-header-red {&lt;br /&gt;      border-left: 4px solid #ef5350 !important;&lt;br /&gt;    }&lt;/p&gt;
&lt;p&gt;    .kokugo-card-header-green {&lt;br /&gt;      border-left: 4px solid #43a047 !important;&lt;br /&gt;    }&lt;/p&gt;
&lt;p&gt;    /* テーブル調整 */&lt;br /&gt;    .kokugo-table thead th {&lt;br /&gt;      text-align: center;&lt;br /&gt;      white-space: nowrap;&lt;br /&gt;    }&lt;/p&gt;
&lt;p&gt;    .kokugo-table td {&lt;br /&gt;      vertical-align: middle;&lt;br /&gt;    }&lt;/p&gt;
&lt;p&gt;    .kokugo-table td.text-center {&lt;br /&gt;      white-space: nowrap;&lt;br /&gt;    }&lt;/p&gt;
&lt;p&gt;    /* スマホでの余白 */&lt;br /&gt;    @media (max-width: 576px) {&lt;br /&gt;      .kokugo-section-title {&lt;br /&gt;        font-size: 1.05rem;&lt;br /&gt;      }&lt;br /&gt;    }&lt;br /&gt;  &lt;/style&gt;
&lt;p&gt;&lt;!-- Hero Section --&gt;&lt;/p&gt;
&lt;div class="card shadow-lg mb-4 border-0" style="background: linear-gradient(135deg, #0d47a1, #00838f); color: #fff;"&gt;
&lt;div class="card-body p-4"&gt;
&lt;div class="d-flex flex-wrap justify-content-between align-items-center mb-2"&gt;&lt;span class="badge bg-warning text-dark" style="font-size: 0.8rem;"&gt;小6国語／直前期戦略ガイド&lt;/span&gt;&lt;br /&gt;
&lt;span class="badge bg-light text-dark" style="font-size: 0.75rem;"&gt;読み時間目安：10〜15分&lt;/span&gt;&lt;/div&gt;
&lt;h1 class="card-title mb-3" style="font-size: 2rem; line-height: 1.4;"&gt;&lt;/h1&gt;
&lt;p class="card-text mb-3" style="font-size: 0.98rem;"&gt;「やることが多すぎて、何から手をつければいいか分からない」──そんな小6国語の悩みを、&lt;br /&gt;
&lt;strong&gt;「全部やる」発想&lt;/strong&gt;から&lt;strong&gt;「合格に効くところに絞る」発想&lt;/strong&gt;へ切り替えるためのガイドです。&lt;br /&gt;
読解・記述・語彙／漢字・時間配分の4つについて、&lt;strong&gt;時期ごとに「何を残し、何を捨てるか」&lt;/strong&gt;を整理していきます。&lt;br /&gt;
読み終えるころには、&lt;strong&gt;「今やめること」と「今すぐ続けること」&lt;/strong&gt;を親子で具体的に書き出せる状態になることを目指します。&lt;/p&gt;
&lt;p class="card-text mb-3" style="font-size: 0.98rem;"&gt;国語テスト本番の「集中できない」「時間が足りない」対策の全体像はこちら：&lt;a class="link-light text-decoration-underline" href="https://dokkai-labo.tokyo/blog/kokugotesuto/"&gt;国語 集中できない・時間が足りない対策｜解き順・10秒ルール・飛ばす判断・記述の部分点｜中学受験&lt;/a&gt;&lt;/p&gt;
&lt;div class="d-flex flex-wrap gap-2"&gt;&lt;span class="badge bg-light text-dark"&gt;小6受験生向け&lt;/span&gt;&lt;br /&gt;
&lt;span class="badge bg-light text-dark"&gt;保護者向け&lt;/span&gt;&lt;br /&gt;
&lt;span class="badge bg-light text-dark"&gt;優先順位のつけ方&lt;/span&gt;&lt;/div&gt;
&lt;/div&gt;
&lt;/div&gt;
&lt;p&gt;&lt;!-- ニーズ・メッセージ Section --&gt;&lt;/p&gt;
&lt;div class="row mb-4"&gt;
&lt;p&gt;&lt;!-- 左：この記事のねらい --&gt;&lt;/p&gt;
&lt;div class="col-md-7 mb-3"&gt;
&lt;div class="card h-100 shadow-sm border-0"&gt;
&lt;div class="card-header bg-light border-0 kokugo-card-header-blue"&gt;
&lt;h2 class="h6 mb-0"&gt;この記事のねらい&lt;/h2&gt;
&lt;/div&gt;
&lt;div class="card-body pb-0"&gt;
&lt;h3 class="h5 mb-3 text-primary"&gt;想定読者・ニーズ・メッセージ&lt;/h3&gt;
&lt;/div&gt;
&lt;p&gt;&lt;!-- 枠付きリスト --&gt;&lt;/p&gt;
&lt;ul class="list-group list-group-flush"&gt;
&lt;li class="list-group-item"&gt;
&lt;div class="small text-muted mb-1 fw-bold"&gt;想定読者&lt;/div&gt;
&lt;div&gt;小6の受験生・その保護者&lt;/div&gt;
&lt;/li&gt;
&lt;li class="list-group-item"&gt;
&lt;div class="small text-muted mb-1 fw-bold"&gt;主なニーズ&lt;/div&gt;
&lt;ul class="mb-0 ps-3"&gt;
&lt;li&gt;やることが多すぎて、国語で何を優先すべきか分からない&lt;/li&gt;
&lt;li&gt;算数・理科・社会との時間配分の目安がほしい&lt;/li&gt;
&lt;li&gt;「今の勉強で本当に合格に近づいているのか」と不安を感じている&lt;/li&gt;
&lt;/ul&gt;
&lt;/li&gt;
&lt;li class="list-group-item"&gt;
&lt;div class="d-flex flex-wrap align-items-center mb-1"&gt;&lt;span class="small text-muted fw-bold me-2"&gt;メッセージ&lt;/span&gt;&lt;br /&gt;
&lt;span class="badge bg-success"&gt;この記事のポイント&lt;/span&gt;&lt;/div&gt;
&lt;ul class="mb-0 ps-3"&gt;
&lt;li&gt;&lt;strong&gt;「全部やる」発想から、「合格に効くところに絞る」発想へ&lt;/strong&gt;切り替える。&lt;/li&gt;
&lt;li&gt;時期別に&lt;strong&gt;「今やるべきこと」と「後回し／捨ててもよいこと」&lt;/strong&gt;をはっきりさせる。&lt;/li&gt;
&lt;li&gt;偏差値だけでなく、&lt;strong&gt;答案の質と習慣&lt;/strong&gt;で進捗をチェックする目線を持つ。&lt;/li&gt;
&lt;/ul&gt;
&lt;/li&gt;
&lt;/ul&gt;
&lt;/div&gt;
&lt;/div&gt;
&lt;p&gt;&lt;!-- 右：この記事でわかること --&gt;&lt;/p&gt;
&lt;div class="col-md-5 mb-3"&gt;
&lt;div class="card h-100 shadow-sm border-0"&gt;
&lt;div class="card-header bg-light border-0 kokugo-card-header-teal"&gt;
&lt;h2 class="h6 mb-0"&gt;この記事でわかること&lt;/h2&gt;
&lt;/div&gt;
&lt;p&gt;&lt;!-- 枠付きリスト --&gt;&lt;/p&gt;
&lt;ul class="list-group list-group-flush"&gt;
&lt;li class="list-group-item"&gt;小6国語で&lt;strong&gt;最後まで伸ばしやすい力&lt;/strong&gt;と、そうでない力の見分け方&lt;/li&gt;
&lt;li class="list-group-item"&gt;4〜直前期までの&lt;strong&gt;時期別・優先順位&lt;/strong&gt;のつけ方&lt;/li&gt;
&lt;li class="list-group-item"&gt;「&lt;strong&gt;捨ててもいい勉強&lt;/strong&gt;」と「&lt;strong&gt;絶対に残すべき勉強&lt;/strong&gt;」の具体例&lt;/li&gt;
&lt;li class="list-group-item"&gt;算数・理科・社会との&lt;strong&gt;時間配分の目安&lt;/strong&gt;&lt;/li&gt;
&lt;li class="list-group-item"&gt;保護者が見るべき&lt;strong&gt;「偏差値以外の進捗指標」&lt;/strong&gt;&lt;/li&gt;
&lt;/ul&gt;
&lt;div class="card-body"&gt;
&lt;div class="alert alert-info mb-0 small"&gt;&lt;strong&gt;読み方のおすすめ：&lt;/strong&gt;&lt;br /&gt;
まず「1. 小6国語のゴール整理」を読んでから、&lt;br /&gt;
お子さまの今の時期にあわせて「2. 時期別の優先順位」のパートを重点的に読んでください。&lt;/div&gt;
&lt;/div&gt;
&lt;/div&gt;
&lt;/div&gt;
&lt;/div&gt;
&lt;p&gt;&lt;!-- 目次 --&gt;&lt;/p&gt;
&lt;div class="card shadow-sm mb-4 border-0"&gt;
&lt;div class="card-header bg-primary text-white"&gt;&lt;strong&gt;目次&lt;/strong&gt;&lt;/div&gt;
&lt;div class="card-body"&gt;
&lt;ol class="mb-2 ps-3"&gt;
&lt;li&gt;&lt;a class="text-decoration-none" href="#goal"&gt;小6国語のゴール整理──合格に直結するのはどこか&lt;/a&gt;&lt;/li&gt;
&lt;li&gt;&lt;a class="text-decoration-none" href="#timing"&gt;時期別の優先順位&lt;/a&gt;&lt;/li&gt;
&lt;li&gt;&lt;a class="text-decoration-none" href="#keep-or-drop"&gt;「捨ててもいい勉強」と「絶対に残すべき勉強」&lt;/a&gt;&lt;/li&gt;
&lt;li&gt;&lt;a class="text-decoration-none" href="#time-balance"&gt;算数・理科・社会との時間配分の考え方&lt;/a&gt;&lt;/li&gt;
&lt;li&gt;&lt;a class="text-decoration-none" href="#parent-check"&gt;親がチェックすべき「国語の進捗指標」&lt;/a&gt;&lt;/li&gt;
&lt;/ol&gt;
&lt;p class="small text-muted mb-0"&gt;※各項目をタップ／クリックすると、該当の章へ移動します。&lt;/p&gt;
&lt;/div&gt;
&lt;/div&gt;
&lt;p&gt;&lt;!-- ========================================================= 【追加ブロック】不足補完：検索面を広げる（チェック表・学校タイプ別・採点観点・例） 挿入おすすめ：目次カードの直後（または 3章の直後） ※既存の装飾/構造は変更せず、このブロックを“追記”してください ========================================================= --&gt;&lt;/p&gt;
&lt;section id="checklist" class="mb-4" aria-labelledby="heading-checklist"&gt;
&lt;h2 id="heading-checklist" class="h4 mb-3 kokugo-section-title"&gt;追加：直前期の優先順位が合っているか確認するチェック表（5分）&lt;/h2&gt;
&lt;p&gt;直前期は「増やす」より「直しが回る」状態が大事です。&lt;br /&gt;
下の項目に当てはめて、&lt;strong&gt;今週の国語が“点につながる動き”になっているか&lt;/strong&gt;を確認してください。&lt;/p&gt;
&lt;div class="card shadow-sm border-0 mb-3"&gt;
&lt;div class="card-header bg-light border-0 kokugo-card-header-blue"&gt;
&lt;h3 class="h6 mb-0"&gt;当てはまるほど、優先順位は良い状態&lt;/h3&gt;
&lt;/div&gt;
&lt;div class="card-body"&gt;
&lt;ul class="mb-0 ps-3"&gt;
&lt;li&gt;過去問・模試は&lt;strong&gt;解いた後に直し&lt;/strong&gt;まで終えている（解いて終わりが少ない）&lt;/li&gt;
&lt;li&gt;選択肢は「なぜ外せるか」を&lt;strong&gt;1つだけ言葉に&lt;/strong&gt;できる&lt;/li&gt;
&lt;li&gt;記述は「条件（だれ/何/範囲）→本文の根拠→まとめ」が&lt;strong&gt;毎回そろう&lt;/strong&gt;&lt;/li&gt;
&lt;li&gt;語彙/漢字は&lt;strong&gt;毎日少し&lt;/strong&gt;触れている（まとめて一気にになっていない）&lt;/li&gt;
&lt;li&gt;時間は「どこで使いすぎたか」を&lt;strong&gt;1行メモ&lt;/strong&gt;している&lt;/li&gt;
&lt;/ul&gt;
&lt;div class="alert alert-info small mt-3 mb-0"&gt;&lt;strong&gt;引っかかったら：&lt;/strong&gt;&lt;br /&gt;
新しい問題を増やすより、直し（根拠・条件・まとめ）に時間を寄せるほうが得点が動きやすいです。&lt;/div&gt;
&lt;/div&gt;
&lt;/div&gt;
&lt;/section&gt;
&lt;section id="school-type" class="mb-4" aria-labelledby="heading-school-type"&gt;
&lt;h2 id="heading-school-type" class="h4 mb-3 kokugo-section-title"&gt;追加：学校タイプ別に「残すもの」が変わる（記述重め／選択肢重め）&lt;/h2&gt;
&lt;p&gt;志望校によって、国語で点が動く場所は少し変わります。&lt;br /&gt;
ここではよくある2タイプで、&lt;strong&gt;残すべき練習の比重&lt;/strong&gt;を整理します。&lt;/p&gt;
&lt;div class="row"&gt;
&lt;div class="col-md-6 mb-3"&gt;
&lt;div class="card h-100 shadow-sm border-0"&gt;
&lt;div class="card-header bg-light border-0 kokugo-card-header-green"&gt;
&lt;h3 class="h6 mb-0"&gt;記述が重めの学校&lt;/h3&gt;
&lt;/div&gt;
&lt;div class="card-body"&gt;
&lt;ul class="mb-0 ps-3"&gt;
&lt;li&gt;記述は&lt;strong&gt;毎回1問でよい&lt;/strong&gt;ので、直しまでやる&lt;/li&gt;
&lt;li&gt;「条件（だれ/何/範囲）」が入るかを最優先&lt;/li&gt;
&lt;li&gt;根拠は1か所でOK。&lt;strong&gt;言い換え&lt;/strong&gt;を入れてまとめる&lt;/li&gt;
&lt;li&gt;字数は“±大きく外れない”を目標にする&lt;/li&gt;
&lt;/ul&gt;
&lt;div class="alert alert-success small mt-3 mb-0"&gt;&lt;strong&gt;親が見るポイント：&lt;/strong&gt;&lt;br /&gt;
点数より、&lt;strong&gt;条件が抜けなくなる&lt;/strong&gt;ことに変化が出ます。&lt;/div&gt;
&lt;/div&gt;
&lt;/div&gt;
&lt;/div&gt;
&lt;div class="col-md-6 mb-3"&gt;
&lt;div class="card h-100 shadow-sm border-0"&gt;
&lt;div class="card-header bg-light border-0 kokugo-card-header-teal"&gt;
&lt;h3 class="h6 mb-0"&gt;選択肢が中心の学校&lt;/h3&gt;
&lt;/div&gt;
&lt;div class="card-body"&gt;
&lt;ul class="mb-0 ps-3"&gt;
&lt;li&gt;間違えた設問だけでよいので、&lt;strong&gt;本文の根拠に戻る&lt;/strong&gt;&lt;/li&gt;
&lt;li&gt;まず&lt;strong&gt;外せる理由&lt;/strong&gt;を1つ作る&lt;/li&gt;
&lt;li&gt;消去の根拠を本文に線で残し、次回も同じ動きにする&lt;/li&gt;
&lt;li&gt;記述はゼロにしない程度（短い字数でOK）&lt;/li&gt;
&lt;/ul&gt;
&lt;div class="alert alert-info small mt-3 mb-0"&gt;&lt;strong&gt;親の声かけ例：&lt;/strong&gt;&lt;br /&gt;
「どれが正しい？」より、&lt;strong&gt;「どれが本文と合わない？」&lt;/strong&gt;を先に聞く。&lt;/div&gt;
&lt;/div&gt;
&lt;/div&gt;
&lt;/div&gt;
&lt;/div&gt;
&lt;/section&gt;
&lt;section id="scoring" class="mb-4" aria-labelledby="heading-scoring"&gt;
&lt;h2 id="heading-scoring" class="h4 mb-3 kokugo-section-title"&gt;追加：記述の点が伸びる「採点の観点」3つ（家庭用）&lt;/h2&gt;
&lt;p&gt;家庭では、細かい表現よりも&lt;strong&gt;落ちやすい所を先に塞ぐ&lt;/strong&gt;ほうが効果的です。&lt;br /&gt;
次の3点だけを毎回同じ順番で確認してください。&lt;/p&gt;
&lt;div class="card shadow-sm border-0"&gt;
&lt;div class="card-header bg-light border-0 kokugo-card-header-red"&gt;
&lt;h3 class="h6 mb-0"&gt;家庭で見る：この3点だけ&lt;/h3&gt;
&lt;/div&gt;
&lt;div class="card-body"&gt;
&lt;div class="table-responsive"&gt;
&lt;table class="table table-bordered align-middle kokugo-table mb-0"&gt;
&lt;thead class="bg-primary text-white"&gt;
&lt;tr&gt;
&lt;th style="width: 22%;"&gt;観点&lt;/th&gt;
&lt;th&gt;見ること&lt;/th&gt;
&lt;th style="width: 26%;"&gt;よくある不足&lt;/th&gt;
&lt;/tr&gt;
&lt;/thead&gt;
&lt;tbody&gt;
&lt;tr&gt;
&lt;td class="text-center"&gt;&lt;strong&gt;条件&lt;/strong&gt;&lt;/td&gt;
&lt;td&gt;だれ/何/範囲（場面）が入っているか&lt;/td&gt;
&lt;td&gt;聞かれていない人物・内容を書いてしまう&lt;/td&gt;
&lt;/tr&gt;
&lt;tr&gt;
&lt;td class="text-center"&gt;&lt;strong&gt;根拠&lt;/strong&gt;&lt;/td&gt;
&lt;td&gt;本文の言葉とつながっているか（言い換えでもOK）&lt;/td&gt;
&lt;td&gt;感想だけになり、本文に戻れていない&lt;/td&gt;
&lt;/tr&gt;
&lt;tr&gt;
&lt;td class="text-center"&gt;&lt;strong&gt;まとめ&lt;/strong&gt;&lt;/td&gt;
&lt;td&gt;主語・述語が通る一文になっているか&lt;/td&gt;
&lt;td&gt;文が途中で切れる／言いたいことが散る&lt;/td&gt;
&lt;/tr&gt;
&lt;/tbody&gt;
&lt;/table&gt;
&lt;/div&gt;
&lt;div class="alert alert-warning small mt-3 mb-0"&gt;&lt;strong&gt;直し方のコツ：&lt;/strong&gt;&lt;br /&gt;
まず条件を入れ直す → 次に根拠を1つ入れる → 最後に一文として通す、の順で修正すると短時間で安定します。&lt;/div&gt;
&lt;/div&gt;
&lt;/div&gt;
&lt;/section&gt;
&lt;section id="mini-case" class="mb-4" aria-labelledby="heading-mini-case"&gt;
&lt;h2 id="heading-mini-case" class="h4 mb-3 kokugo-section-title"&gt;追加：よくある例（直しで点につながる形へ）&lt;/h2&gt;
&lt;p&gt;「どこを直せばいいか」が見えると、1問でも得点が動きます。&lt;br /&gt;
下は家庭で起きやすいパターンを、&lt;strong&gt;直しの方向&lt;/strong&gt;としてまとめた例です（題材は各自の過去問・模試に置き換えてください）。&lt;/p&gt;
&lt;div class="row"&gt;
&lt;div class="col-md-6 mb-3"&gt;
&lt;div class="card h-100 shadow-sm border-0"&gt;
&lt;div class="card-header bg-light border-0 kokugo-card-header-teal"&gt;
&lt;h3 class="h6 mb-0"&gt;例1：条件が抜ける&lt;/h3&gt;
&lt;/div&gt;
&lt;div class="card-body"&gt;
&lt;p class="small text-muted mb-2"&gt;直しの方向：まず「だれ/何/範囲」をメモしてから書く。&lt;/p&gt;
&lt;ul class="mb-0 ps-3"&gt;
&lt;li&gt;設問で「だれの心情か」を先に確定する&lt;/li&gt;
&lt;li&gt;場面（直前直後）を指定してから本文を見る&lt;/li&gt;
&lt;li&gt;最後に「〜と思った/〜と考えた」を入れて一文にする&lt;/li&gt;
&lt;/ul&gt;
&lt;/div&gt;
&lt;/div&gt;
&lt;/div&gt;
&lt;div class="col-md-6 mb-3"&gt;
&lt;div class="card h-100 shadow-sm border-0"&gt;
&lt;div class="card-header bg-light border-0 kokugo-card-header-blue"&gt;
&lt;h3 class="h6 mb-0"&gt;例2：根拠に戻れない&lt;/h3&gt;
&lt;/div&gt;
&lt;div class="card-body"&gt;
&lt;p class="small text-muted mb-2"&gt;直しの方向：「本文の言葉を1つ」入れるだけで形になる。&lt;/p&gt;
&lt;ul class="mb-0 ps-3"&gt;
&lt;li&gt;本文から“理由っぽい言い方”（〜ので/そのため 等）を1か所拾う&lt;/li&gt;
&lt;li&gt;拾った部分を短く言い換えて答案に入れる&lt;/li&gt;
&lt;li&gt;言い換えが難しければ、本文の語を1つ残してもOK&lt;/li&gt;
&lt;/ul&gt;
&lt;/div&gt;
&lt;/div&gt;
&lt;/div&gt;
&lt;/div&gt;
&lt;div class="alert alert-secondary small"&gt;&lt;strong&gt;家庭の運用：&lt;/strong&gt;&lt;br /&gt;
例を増やすより、同じミスが次は減ったかを確認するほうが点につながりやすいです。&lt;/div&gt;
&lt;/section&gt;
&lt;p&gt;&lt;!-- ========================================================= 【追加ブロック案】不足補完（例・練習・FAQ） 挿入おすすめ：目次カードの直後（または 3章の直後） ※既存の装飾/構造は変更せず、このブロックを“追記”してください ========================================================= --&gt;&lt;/p&gt;
&lt;section id="quick-start" class="mb-4" aria-labelledby="heading-quick-start"&gt;
&lt;h2 id="heading-quick-start" class="h4 mb-3 kokugo-section-title"&gt;0. まず今日やること（15分×2で回す最小セット）&lt;/h2&gt;
&lt;p&gt;「何から始めればいいか分からない」を止めるために、&lt;strong&gt;最小の実行セット&lt;/strong&gt;を用意します。&lt;br /&gt;
量を増やすより、&lt;strong&gt;毎回同じ流れで“点につながる動き”を続ける&lt;/strong&gt;ことを優先してください。&lt;/p&gt;
&lt;div class="row"&gt;
&lt;div class="col-md-6 mb-3"&gt;
&lt;div class="card h-100 shadow-sm border-0"&gt;
&lt;div class="card-header bg-light border-0 kokugo-card-header-blue"&gt;
&lt;h3 class="h6 mb-0"&gt;① 読解（15分）｜根拠に戻る練習&lt;/h3&gt;
&lt;/div&gt;
&lt;div class="card-body"&gt;
&lt;ul class="mb-0 ps-3"&gt;
&lt;li&gt;文章を1題（模試/過去問/塾教材）用意&lt;/li&gt;
&lt;li&gt;&lt;strong&gt;間違えた設問だけ&lt;/strong&gt;を見直す（全部やらない）&lt;/li&gt;
&lt;li&gt;設問ごとに「根拠の場所」を本文に線で残す&lt;/li&gt;
&lt;li&gt;選択肢は&lt;strong&gt;外せる根拠&lt;/strong&gt;を1つだけ言葉にする&lt;/li&gt;
&lt;/ul&gt;
&lt;div class="alert alert-info small mt-3 mb-0"&gt;&lt;strong&gt;親が見るポイント：&lt;/strong&gt;&lt;br /&gt;
「答え」ではなく、&lt;strong&gt;本文のどこを見たか&lt;/strong&gt;が言えるか。&lt;/div&gt;
&lt;/div&gt;
&lt;/div&gt;
&lt;/div&gt;
&lt;div class="col-md-6 mb-3"&gt;
&lt;div class="card h-100 shadow-sm border-0"&gt;
&lt;div class="card-header bg-light border-0 kokugo-card-header-green"&gt;
&lt;h3 class="h6 mb-0"&gt;② 記述（15分）｜部分点を取りにいく書き直し&lt;/h3&gt;
&lt;/div&gt;
&lt;div class="card-body"&gt;
&lt;ul class="mb-0 ps-3"&gt;
&lt;li&gt;記述は&lt;strong&gt;1問だけ&lt;/strong&gt;（短い字数でもOK）&lt;/li&gt;
&lt;li&gt;設問の条件（だれ/何/範囲）を先にメモ&lt;/li&gt;
&lt;li&gt;本文の根拠を1つ選び、言い換えて入れる&lt;/li&gt;
&lt;li&gt;最後に主語・述語が途切れていないかを見る&lt;/li&gt;
&lt;/ul&gt;
&lt;div class="alert alert-success small mt-3 mb-0"&gt;&lt;strong&gt;狙い：&lt;/strong&gt;&lt;br /&gt;
長文を書けることより、&lt;strong&gt;条件・根拠・まとめがそろう&lt;/strong&gt;こと。&lt;/div&gt;
&lt;/div&gt;
&lt;/div&gt;
&lt;/div&gt;
&lt;/div&gt;
&lt;/section&gt;
&lt;section id="practice" class="mb-4" aria-labelledby="heading-practice"&gt;
&lt;h2 id="heading-practice" class="h4 mb-3 kokugo-section-title"&gt;追加：親子で使える「記述」ミニ練習（そのまま写して使える）&lt;/h2&gt;
&lt;p&gt;記述は“問題を増やす”より、&lt;strong&gt;同じ題材で質を上げる&lt;/strong&gt;ほうが伸びやすいです。&lt;br /&gt;
下の枠を、ノートにそのまま書き写して使ってください。&lt;/p&gt;
&lt;div class="card shadow-sm border-0 mb-3"&gt;
&lt;div class="card-header bg-light border-0 kokugo-card-header-teal"&gt;
&lt;h3 class="h6 mb-0"&gt;記述の下書き枠（テンプレ）&lt;/h3&gt;
&lt;/div&gt;
&lt;div class="card-body"&gt;
&lt;div class="table-responsive"&gt;
&lt;table class="table table-bordered align-middle kokugo-table mb-0"&gt;
&lt;thead class="bg-primary text-white"&gt;
&lt;tr&gt;
&lt;th style="width: 28%;"&gt;欄&lt;/th&gt;
&lt;th&gt;書く内容（短くでOK）&lt;/th&gt;
&lt;/tr&gt;
&lt;/thead&gt;
&lt;tbody&gt;
&lt;tr&gt;
&lt;td class="text-center"&gt;&lt;strong&gt;① 設問の条件&lt;/strong&gt;&lt;/td&gt;
&lt;td&gt;だれのことか／何についてか／どの場面か（範囲）&lt;/td&gt;
&lt;/tr&gt;
&lt;tr&gt;
&lt;td class="text-center"&gt;&lt;strong&gt;② 本文の根拠&lt;/strong&gt;&lt;/td&gt;
&lt;td&gt;本文の言葉（1か所でOK）→ 自分の言葉で言い換え&lt;/td&gt;
&lt;/tr&gt;
&lt;tr&gt;
&lt;td class="text-center"&gt;&lt;strong&gt;③ まとめ&lt;/strong&gt;&lt;/td&gt;
&lt;td&gt;「だから〜」で終わらせず、主語・述語が通る一文にする&lt;/td&gt;
&lt;/tr&gt;
&lt;/tbody&gt;
&lt;/table&gt;
&lt;/div&gt;
&lt;div class="alert alert-warning small mt-3 mb-0"&gt;&lt;strong&gt;見直しは1回だけ：&lt;/strong&gt;&lt;br /&gt;
条件が入っているか／根拠が本文とつながっているか／字数が極端に外れていないか。&lt;/div&gt;
&lt;/div&gt;
&lt;/div&gt;
&lt;div class="row"&gt;
&lt;div class="col-md-6 mb-3"&gt;
&lt;div class="card h-100 shadow-sm border-0"&gt;
&lt;div class="card-header bg-light border-0 kokugo-card-header-blue"&gt;
&lt;h3 class="h6 mb-0"&gt;例：理由を問う記述（練習の作り方）&lt;/h3&gt;
&lt;/div&gt;
&lt;div class="card-body"&gt;
&lt;p class="small text-muted mb-2"&gt;本文のどこを使うかが決まれば、答案は安定します。&lt;/p&gt;
&lt;ul class="mb-0 ps-3"&gt;
&lt;li&gt;設問の「なぜ」に丸をつける&lt;/li&gt;
&lt;li&gt;本文で“理由っぽい言い方”（だから・そのため・〜ので）を探す&lt;/li&gt;
&lt;li&gt;見つからないときは、直前直後の説明や具体例へ戻る&lt;/li&gt;
&lt;/ul&gt;
&lt;/div&gt;
&lt;/div&gt;
&lt;/div&gt;
&lt;div class="col-md-6 mb-3"&gt;
&lt;div class="card h-100 shadow-sm border-0"&gt;
&lt;div class="card-header bg-light border-0 kokugo-card-header-green"&gt;
&lt;h3 class="h6 mb-0"&gt;例：心情の記述（練習の作り方）&lt;/h3&gt;
&lt;/div&gt;
&lt;div class="card-body"&gt;
&lt;p class="small text-muted mb-2"&gt;気持ち単体ではなく、出来事とセットでまとめます。&lt;/p&gt;
&lt;ul class="mb-0 ps-3"&gt;
&lt;li&gt;出来事（何が起きたか）を1行で書く&lt;/li&gt;
&lt;li&gt;反応（行動/言葉/表情）を1つ拾う&lt;/li&gt;
&lt;li&gt;そこから言える気持ちを1語にして、最後に一文へ&lt;/li&gt;
&lt;/ul&gt;
&lt;/div&gt;
&lt;/div&gt;
&lt;/div&gt;
&lt;/div&gt;
&lt;/section&gt;
&lt;section id="week-menu" class="mb-4" aria-labelledby="heading-week-menu"&gt;
&lt;h2 id="heading-week-menu" class="h4 mb-3 kokugo-section-title"&gt;追加：1週間の回し方例（国語が後回しになりがちな家庭向け）&lt;/h2&gt;
&lt;p&gt;国語は「まとめて一気に」より、&lt;strong&gt;短く触れる回数&lt;/strong&gt;で差がつきます。&lt;br /&gt;
週の中に、&lt;strong&gt;読解・記述・語彙/漢字&lt;/strong&gt;を散らして配置してください。&lt;/p&gt;
&lt;div class="table-responsive mb-3"&gt;
&lt;table class="table table-bordered align-middle table-striped kokugo-table"&gt;
&lt;thead class="bg-primary text-white"&gt;
&lt;tr&gt;
&lt;th style="width: 16%;"&gt;曜日&lt;/th&gt;
&lt;th&gt;やること（例）&lt;/th&gt;
&lt;th style="width: 24%;"&gt;狙い&lt;/th&gt;
&lt;/tr&gt;
&lt;/thead&gt;
&lt;tbody&gt;
&lt;tr&gt;
&lt;td class="text-center"&gt;&lt;strong&gt;月&lt;/strong&gt;&lt;/td&gt;
&lt;td&gt;読解：間違えた設問の根拠だけ確認＋語彙/漢字&lt;/td&gt;
&lt;td class="text-center"&gt;根拠に戻る習慣&lt;/td&gt;
&lt;/tr&gt;
&lt;tr&gt;
&lt;td class="text-center"&gt;&lt;strong&gt;火&lt;/strong&gt;&lt;/td&gt;
&lt;td&gt;記述：1問だけ書き直し（条件→根拠→まとめ）&lt;/td&gt;
&lt;td class="text-center"&gt;部分点の安定&lt;/td&gt;
&lt;/tr&gt;
&lt;tr&gt;
&lt;td class="text-center"&gt;&lt;strong&gt;水&lt;/strong&gt;&lt;/td&gt;
&lt;td&gt;読解：選択肢で外せる根拠を1つ言語化&lt;/td&gt;
&lt;td class="text-center"&gt;選択の再現性&lt;/td&gt;
&lt;/tr&gt;
&lt;tr&gt;
&lt;td class="text-center"&gt;&lt;strong&gt;木&lt;/strong&gt;&lt;/td&gt;
&lt;td&gt;語彙/漢字：短時間＋間違い語だけ復習&lt;/td&gt;
&lt;td class="text-center"&gt;取りこぼし減&lt;/td&gt;
&lt;/tr&gt;
&lt;tr&gt;
&lt;td class="text-center"&gt;&lt;strong&gt;金&lt;/strong&gt;&lt;/td&gt;
&lt;td&gt;記述：もう1問（短い字数でOK）&lt;/td&gt;
&lt;td class="text-center"&gt;書く抵抗を下げる&lt;/td&gt;
&lt;/tr&gt;
&lt;tr&gt;
&lt;td class="text-center"&gt;&lt;strong&gt;土/日&lt;/strong&gt;&lt;/td&gt;
&lt;td&gt;本番形式：時間を測って1題→直し（間違いだけ）&lt;/td&gt;
&lt;td class="text-center"&gt;時間感覚の調整&lt;/td&gt;
&lt;/tr&gt;
&lt;/tbody&gt;
&lt;/table&gt;
&lt;/div&gt;
&lt;div class="alert alert-secondary small"&gt;&lt;strong&gt;親の声かけ例：&lt;/strong&gt;&lt;br /&gt;
「何点取れた？」ではなく、&lt;strong&gt;「本文のどこを根拠にした？」&lt;/strong&gt;を先に聞く。&lt;/div&gt;
&lt;/section&gt;
&lt;section id="faq" class="mb-4" aria-labelledby="heading-faq"&gt;
&lt;h2 id="heading-faq" class="h4 mb-3 kokugo-section-title"&gt;追加：よくある質問（直前期の優先度で迷うところ）&lt;/h2&gt;
&lt;div class="card shadow-sm border-0"&gt;
&lt;div class="card-header bg-light border-0 kokugo-card-header-teal"&gt;
&lt;h3 class="h6 mb-0"&gt;FAQ&lt;/h3&gt;
&lt;/div&gt;
&lt;div class="card-body"&gt;
&lt;details class="mb-3"&gt;
&lt;summary class="fw-bold"&gt;国語が伸びないとき、語彙/漢字を増やすのが先ですか&lt;/summary&gt;
&lt;div class="mt-2 small"&gt;語彙/漢字は土台ですが、点が動きやすいのは&lt;strong&gt;読解の根拠&lt;/strong&gt;と&lt;strong&gt;記述の条件・根拠&lt;/strong&gt;です。&lt;br /&gt;
直前期は「語彙/漢字をゼロにしない」範囲で、読解と記述の直しに時間を回すほうが得点につながりやすいです。&lt;/div&gt;
&lt;/details&gt;
&lt;details class="mb-3"&gt;
&lt;summary class="fw-bold"&gt;過去問は何年分やればいいですか&lt;/summary&gt;
&lt;div class="mt-2 small"&gt;年数より、&lt;strong&gt;同じミスを減らせたか&lt;/strong&gt;で判断します。&lt;br /&gt;
追加で解く前に、直しで「根拠の場所」「記述の条件」が毎回そろっているかを確認してください。&lt;/div&gt;
&lt;/details&gt;
&lt;details class="mb-3"&gt;
&lt;summary class="fw-bold"&gt;記述が白紙になりがちです。何から変えればいいですか&lt;/summary&gt;
&lt;div class="mt-2 small"&gt;まずは&lt;strong&gt;1問だけ&lt;/strong&gt;で十分です。&lt;br /&gt;
条件（だれ/何/範囲）→本文の根拠→まとめ、の3点が入れば部分点は狙えます。&lt;br /&gt;
長文を目指すより、「条件が抜けない」を先に作ってください。&lt;/div&gt;
&lt;/details&gt;
&lt;details class="mb-0"&gt;
&lt;summary class="fw-bold"&gt;親はどこまで見ればいいですか&lt;/summary&gt;
&lt;div class="mt-2 small"&gt;丸付けよりも、&lt;strong&gt;本文のどこを根拠にしたか&lt;/strong&gt;と、&lt;strong&gt;直しで何が変わったか&lt;/strong&gt;だけで十分です。&lt;br /&gt;
偏差値の上下より、答案の中身（根拠・条件・時間配分）が前に進んでいるかを見てください。&lt;/div&gt;
&lt;/details&gt;
&lt;/div&gt;
&lt;/div&gt;
&lt;/section&gt;
&lt;p&gt;&lt;!-- 1. ゴール整理 --&gt;&lt;/p&gt;
&lt;section id="goal" class="mb-4" aria-labelledby="heading-goal"&gt;
&lt;h2 id="heading-goal" class="h4 mb-3 kokugo-section-title"&gt;1. 小6国語のゴール整理──合格に直結するのはどこか&lt;/h2&gt;
&lt;p&gt;まず、「小6の国語で&lt;strong&gt;どこまでできれば合格ラインと言えるのか&lt;/strong&gt;」を整理しておきます。&lt;br /&gt;
大きく分けると、次の&lt;strong&gt;4つの柱&lt;/strong&gt;です。&lt;/p&gt;
&lt;div class="table-responsive mb-3"&gt;
&lt;table class="table table-bordered align-middle table-striped kokugo-table"&gt;
&lt;thead class="bg-primary text-white"&gt;
&lt;tr&gt;
&lt;th&gt;領域&lt;/th&gt;
&lt;th&gt;ゴールイメージ&lt;/th&gt;
&lt;th&gt;優先度&lt;/th&gt;
&lt;/tr&gt;
&lt;/thead&gt;
&lt;tbody&gt;
&lt;tr&gt;
&lt;td class="text-center"&gt;&lt;strong&gt;読解精度&lt;/strong&gt;&lt;/td&gt;
&lt;td class="text-start"&gt;
&lt;ul class="mb-0 ps-3"&gt;
&lt;li&gt;設問で問われた箇所を、本文から&lt;strong&gt;ほぼ正確に拾える&lt;/strong&gt;。&lt;/li&gt;
&lt;li&gt;選択肢問題で、&lt;strong&gt;明らかに違う肢を確実に除外&lt;/strong&gt;できる。&lt;/li&gt;
&lt;/ul&gt;
&lt;/td&gt;
&lt;td class="text-center"&gt;&lt;span class="badge bg-danger"&gt;最重要&lt;/span&gt;&lt;/td&gt;
&lt;/tr&gt;
&lt;tr&gt;
&lt;td class="text-center"&gt;&lt;strong&gt;記述力&lt;/strong&gt;&lt;/td&gt;
&lt;td class="text-start"&gt;
&lt;ul class="mb-0 ps-3"&gt;
&lt;li&gt;キーとなる語句を落とさずに、&lt;strong&gt;部分点を確実に取れる&lt;/strong&gt;文が書ける。&lt;/li&gt;
&lt;li&gt;字数オーバー・極端な字数不足が少ない。&lt;/li&gt;
&lt;/ul&gt;
&lt;/td&gt;
&lt;td class="text-center"&gt;&lt;span class="badge bg-danger"&gt;最重要&lt;/span&gt;&lt;/td&gt;
&lt;/tr&gt;
&lt;tr&gt;
&lt;td class="text-center"&gt;&lt;strong&gt;時間配分&lt;/strong&gt;&lt;/td&gt;
&lt;td class="text-start"&gt;
&lt;ul class="mb-0 ps-3"&gt;
&lt;li&gt;本番形式で&lt;strong&gt;時間内に一通り解き切れる&lt;/strong&gt;。&lt;/li&gt;
&lt;li&gt;最後の問題まで手をつける習慣がついている。&lt;/li&gt;
&lt;/ul&gt;
&lt;/td&gt;
&lt;td class="text-center"&gt;&lt;span class="badge bg-warning text-dark"&gt;重要&lt;/span&gt;&lt;/td&gt;
&lt;/tr&gt;
&lt;tr&gt;
&lt;td class="text-center"&gt;&lt;strong&gt;語彙／漢字&lt;/strong&gt;&lt;/td&gt;
&lt;td class="text-start"&gt;
&lt;ul class="mb-0 ps-3"&gt;
&lt;li&gt;志望校レベルの過去問で、&lt;strong&gt;語句・漢字で大きく点を落とさない&lt;/strong&gt;。&lt;/li&gt;
&lt;li&gt;頻出語彙は、意味＋使い方までセットで理解できている。&lt;/li&gt;
&lt;/ul&gt;
&lt;/td&gt;
&lt;td class="text-center"&gt;&lt;span class="badge bg-success"&gt;土台&lt;/span&gt;&lt;/td&gt;
&lt;/tr&gt;
&lt;/tbody&gt;
&lt;/table&gt;
&lt;/div&gt;
&lt;div class="alert alert-success small"&gt;&lt;strong&gt;ここでのポイント：&lt;/strong&gt;&lt;br /&gt;
語彙・漢字ももちろん大事ですが、直前期に&lt;strong&gt;一番点数へ直結しやすいのは「読解精度」と「記述」&lt;/strong&gt;です。&lt;br /&gt;
まずはこの2本柱を中心に、その他の要素を組み立てていきましょう。&lt;/div&gt;
&lt;/section&gt;
&lt;p&gt;&lt;!-- 2. 時期別の優先順位 --&gt;&lt;/p&gt;
&lt;section id="timing" class="mb-4" aria-labelledby="heading-timing"&gt;
&lt;h2 id="heading-timing" class="h4 mb-3 kokugo-section-title"&gt;2. 時期別の優先順位&lt;/h2&gt;
&lt;p&gt;小6の1年間を、大まかに次の3つの時期に分けて考えます。&lt;br /&gt;
それぞれの時期で、&lt;strong&gt;「何を伸ばしやすいか」「何を準備しておくべきか」&lt;/strong&gt;は変わります。&lt;/p&gt;
&lt;div class="table-responsive mb-3"&gt;
&lt;table class="table table-bordered align-middle table-striped kokugo-table"&gt;
&lt;thead class="bg-primary text-white"&gt;
&lt;tr&gt;
&lt;th style="width: 18%;"&gt;時期&lt;/th&gt;
&lt;th style="width: 32%;"&gt;メインテーマ&lt;/th&gt;
&lt;th&gt;優先してやること&lt;/th&gt;
&lt;/tr&gt;
&lt;/thead&gt;
&lt;tbody&gt;
&lt;tr&gt;
&lt;td class="text-center"&gt;&lt;strong&gt;4〜7月&lt;/strong&gt;&lt;/td&gt;
&lt;td class="text-center"&gt;&lt;strong&gt;基礎読解・語彙・記述の書き方づくり&lt;/strong&gt;&lt;/td&gt;
&lt;td class="text-start"&gt;
&lt;ul class="mb-0 ps-3"&gt;
&lt;li&gt;塾のテキスト・模試の文章を使って&lt;strong&gt;「基本的な読み方」&lt;/strong&gt;を固める。&lt;/li&gt;
&lt;li&gt;毎週決まった量の&lt;strong&gt;語彙・漢字&lt;/strong&gt;をインプットする。&lt;/li&gt;
&lt;li&gt;短めの記述でよいので、&lt;strong&gt;「主語＋述語」のはっきりした文&lt;/strong&gt;を書く練習を続ける。&lt;/li&gt;
&lt;li&gt;解き直しノートを作り、間違いパターンをストックしていく。&lt;/li&gt;
&lt;/ul&gt;
&lt;/td&gt;
&lt;/tr&gt;
&lt;tr&gt;
&lt;td class="text-center"&gt;&lt;strong&gt;8〜10月&lt;/strong&gt;&lt;/td&gt;
&lt;td class="text-center"&gt;&lt;strong&gt;志望校レベルに合わせた演習・過去問準備&lt;/strong&gt;&lt;/td&gt;
&lt;td class="text-start"&gt;
&lt;ul class="mb-0 ps-3"&gt;
&lt;li&gt;志望校の&lt;strong&gt;出題傾向に近い問題&lt;/strong&gt;を、週に数セット解く。&lt;/li&gt;
&lt;li&gt;記述問題の&lt;strong&gt;部分点を取り切る練習&lt;/strong&gt;（模範解答との比較・添削）を行う。&lt;/li&gt;
&lt;li&gt;試験時間を意識した&lt;strong&gt;本番形式の演習&lt;/strong&gt;を増やしていく。&lt;/li&gt;
&lt;li&gt;過去問に入る前に、&lt;strong&gt;レベルと形式の近い問題&lt;/strong&gt;で肩慣らしをしておく。&lt;/li&gt;
&lt;/ul&gt;
&lt;/td&gt;
&lt;/tr&gt;
&lt;tr&gt;
&lt;td class="text-center"&gt;&lt;strong&gt;11月〜入試直前&lt;/strong&gt;&lt;/td&gt;
&lt;td class="text-center"&gt;&lt;strong&gt;過去問の精度UP・時間配分・メンタル調整&lt;/strong&gt;&lt;/td&gt;
&lt;td class="text-start"&gt;
&lt;ul class="mb-0 ps-3"&gt;
&lt;li&gt;&lt;strong&gt;過去問の解き直し&lt;/strong&gt;を中心に、「同じミスを繰り返さない」ことに集中する。&lt;/li&gt;
&lt;li&gt;時間配分を毎回記録し、&lt;strong&gt;どの大問で時間を使いすぎるか&lt;/strong&gt;を把握する。&lt;/li&gt;
&lt;li&gt;「いつも通りのリズム」で解くために、&lt;strong&gt;ルーティン化&lt;/strong&gt;を意識する。&lt;/li&gt;
&lt;li&gt;点数の上下に振り回されすぎず、&lt;strong&gt;答案の中身&lt;/strong&gt;で成長を確認する。&lt;/li&gt;
&lt;/ul&gt;
&lt;/td&gt;
&lt;/tr&gt;
&lt;/tbody&gt;
&lt;/table&gt;
&lt;/div&gt;
&lt;div class="alert alert-info small"&gt;&lt;strong&gt;チェックポイント：&lt;/strong&gt;&lt;br /&gt;
「今の時期にやるべきこと」と「別の時期でも間に合うこと」が混ざっていないか、&lt;br /&gt;
一度ノートに書き出して整理してみるのがおすすめです。&lt;/div&gt;
&lt;/section&gt;
&lt;p&gt;&lt;!-- 3. 捨ててもいい勉強／残すべき勉強 --&gt;&lt;/p&gt;
&lt;section id="keep-or-drop" class="mb-4" aria-labelledby="heading-keep-or-drop"&gt;
&lt;h2 id="heading-keep-or-drop" class="h4 mb-3 kokugo-section-title"&gt;3. 「捨ててもいい勉強」と「絶対に残すべき勉強」&lt;/h2&gt;
&lt;p&gt;直前期まで見据えると、&lt;strong&gt;すべてを完璧にやり切るのは現実的ではありません。&lt;/strong&gt;&lt;br /&gt;
ここでは、国語でありがちな「やり過ぎ」「やり残し」のパターンを整理します。&lt;/p&gt;
&lt;div class="row"&gt;
&lt;p&gt;&lt;!-- 捨ててもよい --&gt;&lt;/p&gt;
&lt;div class="col-md-6 mb-3"&gt;
&lt;div class="card h-100 shadow-sm border-0"&gt;
&lt;div class="card-header bg-light border-0 kokugo-card-header-red"&gt;
&lt;h3 class="h6 mb-0"&gt;「捨ててもいい／優先度を下げてもよい」勉強&lt;/h3&gt;
&lt;/div&gt;
&lt;div class="card-body"&gt;
&lt;p class="small text-muted"&gt;目安：&lt;strong&gt;「点数への影響が小さい」「他教科の学習時間を圧迫している」&lt;/strong&gt;ものから優先的に削ります。&lt;/p&gt;
&lt;ul class="mb-0"&gt;
&lt;li&gt;&lt;strong&gt;難問ばかりを追いかける&lt;/strong&gt;&lt;br /&gt;
⇒ 基礎的な読解や記述がまだ不安な段階で、&lt;strong&gt;最難関レベルの設問だけ&lt;/strong&gt;を大量に解くのは非効率。&lt;/li&gt;
&lt;li class="mt-2"&gt;&lt;strong&gt;「解きっぱなし」で新しい問題だけ増やす&lt;/strong&gt;&lt;br /&gt;
⇒ 同じパターンのミスを放置したまま、&lt;strong&gt;新しい問題だけ進める&lt;/strong&gt;のはNG。&lt;/li&gt;
&lt;li class="mt-2"&gt;&lt;strong&gt;マニアックな知識問題にこだわりすぎる&lt;/strong&gt;&lt;br /&gt;
⇒ 「出たらラッキー」レベルの知識よりも、&lt;strong&gt;頻出語彙・基本的な文脈把握&lt;/strong&gt;を優先。&lt;/li&gt;
&lt;li class="mt-2"&gt;&lt;strong&gt;ノートを「きれいにまとめる」ことに時間をかけすぎる&lt;/strong&gt;&lt;br /&gt;
⇒ 見た目よりも、&lt;strong&gt;どこで・なぜ間違えたか&lt;/strong&gt;が一目で分かるメモを短時間で作る。&lt;/li&gt;
&lt;/ul&gt;
&lt;/div&gt;
&lt;/div&gt;
&lt;/div&gt;
&lt;p&gt;&lt;!-- 残すべき --&gt;&lt;/p&gt;
&lt;div class="col-md-6 mb-3"&gt;
&lt;div class="card h-100 shadow-sm border-0"&gt;
&lt;div class="card-header bg-light border-0 kokugo-card-header-green"&gt;
&lt;h3 class="h6 mb-0"&gt;「絶対に残すべき」勉強&lt;/h3&gt;
&lt;/div&gt;
&lt;div class="card-body"&gt;
&lt;p class="small text-muted"&gt;目安：&lt;strong&gt;「過去問・模試の得点に直結する」「継続しないと維持しづらい」&lt;/strong&gt;ものは最優先で残します。&lt;/p&gt;
&lt;ul class="mb-0"&gt;
&lt;li&gt;&lt;strong&gt;模試・過去問の答案の「解き直し」&lt;/strong&gt;&lt;br /&gt;
⇒ &lt;strong&gt;間違えた原因＋どう直せばよいか&lt;/strong&gt;を必ず言語化する。&lt;/li&gt;
&lt;li class="mt-2"&gt;&lt;strong&gt;頻出語彙・漢字の継続インプット&lt;/strong&gt;&lt;br /&gt;
⇒ 1日10〜20語でもよいので、&lt;strong&gt;毎日少しずつ続ける&lt;/strong&gt;ほうが効果的。&lt;/li&gt;
&lt;li class="mt-2"&gt;&lt;strong&gt;記述の「書き方」を意識した練習&lt;/strong&gt;&lt;br /&gt;
⇒ 「①聞かれていること」「②根拠」「③まとめ」の流れで書くクセをつける。&lt;/li&gt;
&lt;li class="mt-2"&gt;&lt;strong&gt;時間を測った本番形式の演習&lt;/strong&gt;&lt;br /&gt;
⇒ 「時間内に解き切る感覚」は、&lt;strong&gt;練習しないと身につかない&lt;/strong&gt;力です。&lt;/li&gt;
&lt;/ul&gt;
&lt;/div&gt;
&lt;/div&gt;
&lt;/div&gt;
&lt;/div&gt;
&lt;div class="alert alert-warning mt-3 small"&gt;&lt;strong&gt;大事なのは「やめる勇気」：&lt;/strong&gt;&lt;br /&gt;
すでに十分できている単元や、合否への影響が小さい分野に時間をかけすぎていないか、&lt;br /&gt;
月に1回は親子で「続ける／やめる」の棚卸しをしてみましょう。&lt;/div&gt;
&lt;/section&gt;
&lt;p&gt;&lt;!-- 4. 算数・理社との時間配分 --&gt;&lt;/p&gt;
&lt;section id="time-balance" class="mb-4" aria-labelledby="heading-time-balance"&gt;
&lt;h2 id="heading-time-balance" class="h4 mb-3 kokugo-section-title"&gt;4. 算数・理科・社会との時間配分の考え方&lt;/h2&gt;
&lt;p&gt;中学受験では、どうしても&lt;strong&gt;算数の比重が大きくなりがち&lt;/strong&gt;です。&lt;br /&gt;
一方で、国語が極端に弱いと、&lt;strong&gt;安定した合格点を取りにくい&lt;/strong&gt;という現実もあります。&lt;/p&gt;
&lt;div class="table-responsive mb-3"&gt;
&lt;table class="table table-bordered align-middle table-striped kokugo-table"&gt;
&lt;thead class="bg-primary text-white"&gt;
&lt;tr&gt;
&lt;th&gt;状況&lt;/th&gt;
&lt;th&gt;国語：算数：理科：社会の目安（平日）&lt;/th&gt;
&lt;th&gt;コメント&lt;/th&gt;
&lt;/tr&gt;
&lt;/thead&gt;
&lt;tbody&gt;
&lt;tr&gt;
&lt;td class="text-center"&gt;&lt;strong&gt;国語・算数ともに平均〜やや上&lt;/strong&gt;&lt;/td&gt;
&lt;td class="text-center"&gt;&lt;strong&gt;2：4：2：2&lt;/strong&gt;&lt;/td&gt;
&lt;td class="text-start"&gt;
&lt;ul class="mb-0 ps-3"&gt;
&lt;li&gt;算数にやや多めに時間を使いつつ、国語も&lt;strong&gt;毎日触れる&lt;/strong&gt;ペースを維持する。&lt;/li&gt;
&lt;li&gt;国語は「読解＋語彙／漢字」をバランスよく行う。&lt;/li&gt;
&lt;/ul&gt;
&lt;/td&gt;
&lt;/tr&gt;
&lt;tr&gt;
&lt;td class="text-center"&gt;&lt;strong&gt;国語が明らかに弱い&lt;/strong&gt;&lt;/td&gt;
&lt;td class="text-center"&gt;&lt;strong&gt;3：3：2：2&lt;/strong&gt;&lt;/td&gt;
&lt;td class="text-start"&gt;
&lt;ul class="mb-0 ps-3"&gt;
&lt;li&gt;算数の絶対量を落としすぎない範囲で、&lt;strong&gt;国語の時間を意識的に増やす&lt;/strong&gt;。&lt;/li&gt;
&lt;li&gt;特に「読解の解き直し」と「記述の書き方づくり」に時間を使う。&lt;/li&gt;
&lt;/ul&gt;
&lt;/td&gt;
&lt;/tr&gt;
&lt;tr&gt;
&lt;td class="text-center"&gt;&lt;strong&gt;直前期（過去問中心）&lt;/strong&gt;&lt;/td&gt;
&lt;td class="text-center"&gt;&lt;strong&gt;日によって教科をローテーション&lt;/strong&gt;&lt;/td&gt;
&lt;td class="text-start"&gt;
&lt;ul class="mb-0 ps-3"&gt;
&lt;li&gt;「国語＋算数」「算数＋理社」など、&lt;strong&gt;2教科セット&lt;/strong&gt;で過去問を回す。&lt;/li&gt;
&lt;li&gt;国語は、過去問の&lt;strong&gt;解き直し＋記述の書き直し&lt;/strong&gt;にしっかり時間を取る。&lt;/li&gt;
&lt;/ul&gt;
&lt;/td&gt;
&lt;/tr&gt;
&lt;/tbody&gt;
&lt;/table&gt;
&lt;/div&gt;
&lt;p&gt;&lt;!-- サンプル1日のタイムテーブル --&gt;&lt;/p&gt;
&lt;div class="card mb-3 shadow-sm border-0"&gt;
&lt;div class="card-header bg-light border-0 kokugo-card-header-teal"&gt;
&lt;h3 class="h6 mb-0"&gt;平日2時間のサンプルタイムテーブル（国語・算数が平均〜やや上の場合）&lt;/h3&gt;
&lt;/div&gt;
&lt;div class="card-body"&gt;
&lt;ul class="mb-0 small"&gt;
&lt;li&gt;17:00〜17:30 … 国語（読解＋語彙・漢字）&lt;/li&gt;
&lt;li&gt;17:30〜18:10 … 算数（塾の宿題＋復習）&lt;/li&gt;
&lt;li&gt;18:10〜18:30 … 理科／社会（どちらかを日替わりで）&lt;/li&gt;
&lt;/ul&gt;
&lt;p class="small text-muted mt-2 mb-0"&gt;上記は一例です。&lt;strong&gt;「苦手教科を+1、得意教科を-1」&lt;/strong&gt;のように、時間の増減で調整してみてください。&lt;/p&gt;
&lt;/div&gt;
&lt;/div&gt;
&lt;div class="alert alert-secondary small"&gt;&lt;strong&gt;目安の使い方：&lt;/strong&gt;&lt;br /&gt;
上の比率はあくまで一例です。&lt;br /&gt;
志望校の配点とお子さまの状況に合わせて、&lt;strong&gt;「苦手教科を+1、得意教科を-1」&lt;/strong&gt;のイメージで微調整してください。&lt;/div&gt;
&lt;/section&gt;
&lt;p&gt;&lt;!-- 5. 親がチェックすべき指標 --&gt;&lt;/p&gt;
&lt;section id="parent-check" class="mb-4" aria-labelledby="heading-parent-check"&gt;
&lt;h2 id="heading-parent-check" class="h4 mb-3 kokugo-section-title"&gt;5. 親がチェックすべき「国語の進捗指標」&lt;/h2&gt;
&lt;p&gt;最後に、保護者の方が&lt;strong&gt;「偏差値以外で」&lt;/strong&gt;国語の伸びを確認するための指標をまとめます。&lt;br /&gt;
テストの点数だけでなく、&lt;strong&gt;答案の質と学習習慣&lt;/strong&gt;を一緒に見ていくことが大切です。&lt;/p&gt;
&lt;div class="table-responsive mb-3"&gt;
&lt;table class="table table-bordered align-middle table-striped kokugo-table"&gt;
&lt;thead class="bg-primary text-white"&gt;
&lt;tr&gt;
&lt;th style="width: 22%;"&gt;指標&lt;/th&gt;
&lt;th&gt;具体的に見るポイント&lt;/th&gt;
&lt;th style="width: 18%;"&gt;チェック目安&lt;/th&gt;
&lt;/tr&gt;
&lt;/thead&gt;
&lt;tbody&gt;
&lt;tr&gt;
&lt;td class="text-center"&gt;&lt;strong&gt;答案の質&lt;/strong&gt;&lt;/td&gt;
&lt;td class="text-start"&gt;
&lt;ul class="mb-0 ps-3"&gt;
&lt;li&gt;&lt;strong&gt;同じタイプのミス&lt;/strong&gt;が減ってきているか。&lt;/li&gt;
&lt;li&gt;選択肢で「なんとなく」ではなく、&lt;strong&gt;理由を言葉で説明できるか&lt;/strong&gt;。&lt;/li&gt;
&lt;/ul&gt;
&lt;/td&gt;
&lt;td class="text-center"&gt;&lt;span class="badge bg-success"&gt;毎回チェック&lt;/span&gt;&lt;/td&gt;
&lt;/tr&gt;
&lt;tr&gt;
&lt;td class="text-center"&gt;&lt;strong&gt;解き直しの習慣&lt;/strong&gt;&lt;/td&gt;
&lt;td class="text-start"&gt;
&lt;ul class="mb-0 ps-3"&gt;
&lt;li&gt;テスト後に&lt;strong&gt;必ず解き直し&lt;/strong&gt;をしているか。&lt;/li&gt;
&lt;li&gt;「なぜ間違えたか」「次にどうするか」を&lt;strong&gt;ノートに残しているか&lt;/strong&gt;。&lt;/li&gt;
&lt;/ul&gt;
&lt;/td&gt;
&lt;td class="text-center"&gt;&lt;span class="badge bg-primary"&gt;週1回振り返り&lt;/span&gt;&lt;/td&gt;
&lt;/tr&gt;
&lt;tr&gt;
&lt;td class="text-center"&gt;&lt;strong&gt;記述の変化&lt;/strong&gt;&lt;/td&gt;
&lt;td class="text-start"&gt;
&lt;ul class="mb-0 ps-3"&gt;
&lt;li&gt;字数の感覚がつかめてきて、&lt;strong&gt;極端なオーバー／不足が減っている&lt;/strong&gt;か。&lt;/li&gt;
&lt;li&gt;主語と述語がはっきりした、&lt;strong&gt;読みやすい文&lt;/strong&gt;を書けるようになっているか。&lt;/li&gt;
&lt;/ul&gt;
&lt;/td&gt;
&lt;td class="text-center"&gt;&lt;span class="badge bg-info text-dark"&gt;月1〜2回&lt;/span&gt;&lt;/td&gt;
&lt;/tr&gt;
&lt;tr&gt;
&lt;td class="text-center"&gt;&lt;strong&gt;語彙・漢字&lt;/strong&gt;&lt;/td&gt;
&lt;td class="text-start"&gt;
&lt;ul class="mb-0 ps-3"&gt;
&lt;li&gt;同じ語彙・漢字で&lt;strong&gt;何度も間違えていないか&lt;/strong&gt;。&lt;/li&gt;
&lt;li&gt;テストや過去問の&lt;strong&gt;語彙・漢字パートでの点の落ち方が徐々に減っているか&lt;/strong&gt;。&lt;/li&gt;
&lt;/ul&gt;
&lt;/td&gt;
&lt;td class="text-center"&gt;&lt;span class="badge bg-secondary"&gt;小テスト感覚で&lt;/span&gt;&lt;/td&gt;
&lt;/tr&gt;
&lt;/tbody&gt;
&lt;/table&gt;
&lt;/div&gt;
&lt;div class="alert alert-success small"&gt;&lt;strong&gt;まとめ：&lt;/strong&gt;&lt;br /&gt;
国語は「一気に伸びた！」と感じにくい教科ですが、&lt;br /&gt;
&lt;strong&gt;答案の中身・解き直し・記述の変化・語彙の定着&lt;/strong&gt;を見ていくと、確かな成長が見えてきます。&lt;br /&gt;
偏差値だけに一喜一憂せず、これらの指標も一緒に確認していきましょう。&lt;/div&gt;
&lt;/section&gt;
&lt;p&gt;&lt;!-- 締めのメッセージ --&gt;&lt;/p&gt;
&lt;div class="card shadow-sm mb-4 border-0"&gt;
&lt;div class="card-body bg-light"&gt;
&lt;h2 class="h5 mb-3 text-primary"&gt;おわりに──「全部やる」より「効くところに絞る」&lt;/h2&gt;
&lt;p&gt;小6の1年間はあっという間に過ぎていきます。&lt;br /&gt;
すべてを完璧にこなすことを目指すよりも、&lt;br /&gt;
&lt;strong&gt;「合格に効くところに時間とエネルギーを集中させる」&lt;/strong&gt;ことが、結果的に一番の近道になります。&lt;/p&gt;
&lt;ul&gt;
&lt;li&gt;まずは&lt;strong&gt;ゴール（4つの柱）&lt;/strong&gt;を確認する。&lt;/li&gt;
&lt;li&gt;次に、時期ごとの&lt;strong&gt;「やる／やらない」&lt;/strong&gt;をはっきりさせる。&lt;/li&gt;
&lt;li&gt;最後に、偏差値だけでなく&lt;strong&gt;答案の中身と習慣&lt;/strong&gt;で成長を確かめる。&lt;/li&gt;
&lt;/ul&gt;
&lt;p class="mb-0"&gt;親子で「何を捨てて、何を残すか」を話し合いながら、&lt;br /&gt;
お子さまにとって&lt;strong&gt;最適な国語の戦略&lt;/strong&gt;を一緒につくっていきましょう。&lt;br /&gt;
まずは今週末の学習計画に、&lt;strong&gt;「やめること」を1つ書き込む&lt;/strong&gt;ところから始めてみてください。&lt;/p&gt;
&lt;p class="mb-0 mt-3"&gt;国語テスト本番の「集中できない」「時間が足りない」対策の全体像はこちら：&lt;a href="https://dokkai-labo.tokyo/blog/kokugotesuto/"&gt;全体像はこちら&lt;/a&gt;&lt;/p&gt;
&lt;/div&gt;
&lt;/div&gt;
&lt;/div&gt;
&lt;p&gt;&lt;!-- [ /.socialSet ] --&gt;&lt;/p&gt;
&lt;div class="alert alert-primary p-3 mt-4" role="alert"&gt;
&lt;p class="mb-2"&gt;&lt;strong&gt;6年生の今、国語の優先順位を誤れば合格は不可能です。&lt;/strong&gt;&lt;/p&gt;
&lt;p class="mb-1"&gt;記述の基礎を欠いたまま間違った解法が定着すると、本番での致命的な減点が積み重なり、合計点に跳ね返る不合格の現実を突きつけられます。&lt;/p&gt;
&lt;p class="mb-3"&gt;演習量で補えない本質的な敗因は、一重に判断軸の未整理にあります。&lt;/p&gt;
&lt;div class="d-grid gap-2"&gt;&lt;a class="btn btn-primary btn-lg" href="https://dokkai-labo.tokyo/kobetsuonline01/"&gt;合格力を叩き込む個別指導の受講はこちら&lt;/a&gt;&lt;br /&gt;
&lt;a class="btn btn-outline-primary btn-lg" href="https://dokkai-labo.tokyo/blog/161214/"&gt;読解ラボの指導方針を詳しく知る&lt;/a&gt;&lt;/div&gt;
&lt;hr class="my-3" /&gt;
&lt;div class="d-flex flex-column gap-1"&gt;&lt;a href="https://dokkai-labo.tokyo/contact/"&gt;体験授業・入塾相談の予約フォーム&lt;/a&gt;&lt;br /&gt;
&lt;a href="https://dokkai-labo.tokyo/profile/"&gt;代表講師プロフィールと実績&lt;/a&gt;&lt;br /&gt;
&lt;a href="https://dokkai-labo.tokyo/access/"&gt;教室へのアクセス・所在地&lt;/a&gt;&lt;br /&gt;
&lt;a href="https://dokkai-labo.tokyo/blog/"&gt;中学受験国語の攻略コラム一覧&lt;/a&gt;&lt;/div&gt;
&lt;/div&gt;
&lt;p&gt;&amp;nbsp;&lt;/p&gt;
```
</t>
  </si>
  <si>
    <t xml:space="preserve">以下のページは「スニペット整合性」（本文と title/meta/H1/冒頭文）が弱い可能性があります。
まず【本文】を確認し、想定読者・悩み・解決範囲を把握してください。
そのうえで、GSCの主要クエリ（表示回数上位）を根拠に、
「検索意図に対して、タイトル/メタ/H1/冒頭120字がズレている点」を特定し、
ズレを解消するための修正案（タイトル/メタ/H1/冒頭）を提示してください。
※本文の“大改修”は前提にしません（必要なら追記ブロックは最大1つまで）。
【URL】https://natsui-sansu-juku.com/col_blog/bunsyoudaipurint/
【ページ分類】SC
【ページ分類の略語（このプロンプト内の定義）】
TP = トップページ（ホーム/サイトの入口）
SP = サービスページ（講座・コース・申込導線）
MC = メインコラム（コラム/解説/勉強法など集客記事）
SC = サブコラム（MCやSPを補強するための補助コラム※サイト定義に合わせて判断）
NW = ニュース/お知らせ（運用上は改善対象外として除外）
ST = 企業情報等のSEO対策を行わないこ固定ページ（運用上は改善対象外として除外）
- / 空欄 / 未分類 = 未分類（このスクリプトでは改善対象外として除外）
※未分類（空欄 / "-" / "未分類"）は作業対象に含めません。
【現状（スニペット要素）】
- タイトル：中学受験算数の文章題対策｜配布プリントで式の立て方を固める反復手順｜夏井算数塾
- メタ：中学受験算数で「計算はできるのに文章題になると止まる」原因は、計算力ではなく文章を式に直す力にあることが多いです。学校・塾の配布プリントや問題集を解き直し前提で回し、どの文がどの式につながるかを確認。毎日1〜2題で式変換の型を定着させます。
- H1：中学受験の算数において文章題をプリントなどで対策する方法
- 冒頭120字：中学受験の算数で、 計算問題は解けるのに文章題だけ急に止まる ――この状態が続くと、プリントを何枚こなしても手応えが出にくくなります。原因は「計算力」よりも、 文章のどの部分が、どの式につながるか を拾い切れていないことにあるケースが多いで
【GSC主要クエリ（表示回数上位50件）】
- 中学受験 算数問題解説 付き｜表示5｜CTR 0.00%｜順位1.6
- 中学受験 文章題 問題集｜表示3｜CTR 0.00%｜順位10.3
- 中学受験 算数 文章題｜表示3｜CTR 0.00%｜順位7.3
- 中学数学｜表示3｜CTR 0.00%｜順位1.7
- 中1 数学 勉強方法｜表示2｜CTR 0.00%｜順位1.0
- 中学受験プリント｜表示2｜CTR 0.00%｜順位16.0
- 中学受験 算数 プリント｜表示1｜CTR 100.00%｜順位18.0
- 中1 数学 勉強法｜表示1｜CTR 0.00%｜順位1.0
- 中学受験 プリント｜表示1｜CTR 0.00%｜順位9.0
- 中学受験 プリント 算数｜表示1｜CTR 0.00%｜順位17.0
- 中学受験 計算問題 プリント｜表示1｜CTR 0.00%｜順位19.0
- 公文 中学受験｜表示1｜CTR 0.00%｜順位1.0
- 算数苦手 中学受験｜表示1｜CTR 0.00%｜順位1.0
【参考：代表語（自動抽出）】算数問題解説
【出力（必ずこの順）】
1) 本文の要約（想定読者・悩み・解決）
2) 検索意図の整理（主要クエリから2〜3パターン）
3) 不一致の指摘（タイトル/メタ/H1/冒頭のどこがズレているか）
4) 修正方針（“どの意図に寄せるか”を1つに決める）
5) 修正案（すべてコードブロック）
   - タイトル案3つ（全角35字前後＋56字以上の網羅型を1つ）
   - メタ案3つ（全角90字前後）
   - H1案2つ
   - 冒頭120字（2案：&lt;p&gt;で開始）
【禁則ワード（シート連動）】
以下の【禁則ワード】は、タイトル/メタ/導入文/見出し/本文のいずれにも原則使用しないでください。
言い換えが必要な場合は、自然な日本語に置換してください。
【禁則ワード】
- 崩れ
- 型
- 迷い
- 保留
- 固定
- 手順
- 立て直
- 最短
- 結論だけ
- 乱れ
- 三点確認
- 内部リンク
- 導線
- 設計
- 刺
- まず結論
- 整え
- 押し付けない案内
- 統一
- 次の一手
- 失点
- 確定
- サブコラム
- 30秒
- 1分
- CV
- 網羅
【本文】
```html
&lt;p&gt;中学受験の算数で、&lt;strong&gt;計算問題は解けるのに文章題だけ急に止まる&lt;/strong&gt;――この状態が続くと、プリントを何枚こなしても手応えが出にくくなります。原因は「計算力」よりも、&lt;strong&gt;文章のどの部分が、どの式につながるか&lt;/strong&gt;を拾い切れていないことにあるケースが多いです。&lt;/p&gt;
&lt;p&gt;このページでは、学校・塾の&lt;strong&gt;配布プリント&lt;/strong&gt;や手元の&lt;strong&gt;問題集&lt;/strong&gt;を使って、&lt;strong&gt;文章→式&lt;/strong&gt;を自分で再現できるようにするための練習の回し方を整理します。具体的には、&lt;strong&gt;解き直しで見る場所&lt;/strong&gt;、&lt;strong&gt;解説の読み方&lt;/strong&gt;、&lt;strong&gt;毎日1〜2題でも効果を出す進め方&lt;/strong&gt;の3点に絞ってまとめます。&lt;/p&gt;
&lt;p&gt;文章題の頻出パターンや解法を分野別に見渡したい場合は、&lt;a href="https://natsui-sansu-juku.com/column/hub-bunshodai/" target="_blank" rel="noopener noreferrer"&gt;&lt;strong&gt;中学受験算数｜文章題の解き方まとめ（全体像はこちら）&lt;/strong&gt;&lt;/a&gt;もあわせて参照してください。&lt;/p&gt;
&lt;p style="margin: 12px 0 0; padding: 10px 12px; border-left: 4px solid #16a34a; background: rgba(22,163,74,.06); border-radius: 10px; color: #111827; line-height: 1.7;"&gt;もし「外部の力を使うべきか迷っている」段階なら、先に &lt;a style="color: #0f7a35; font-weight: 900; text-decoration: none; border-bottom: 2px solid rgba(22,163,74,.35);" href="https://natsui-sansu-juku.com/column/kobetsu_mayoi_judge/"&gt;判断材料（整理ページ）&lt;/a&gt; を見てから戻ってきても大丈夫です。&lt;/p&gt;
&lt;h2&gt;中学受験算数の文章題をプリントで対策するポイント&lt;/h2&gt;
&lt;h3&gt;計算問題は解けるのに文章題が苦手なケースとは&lt;/h3&gt;
&lt;p&gt;中学受験の算数で文章題が苦手なお子さんの多くは、&lt;/p&gt;
&lt;ul&gt;
&lt;li&gt;四則計算などの&lt;strong&gt;普通の計算問題は解ける&lt;/strong&gt;&lt;/li&gt;
&lt;li&gt;しかし、&lt;strong&gt;文章題になると急に手が止まる&lt;/strong&gt;&lt;/li&gt;
&lt;/ul&gt;
&lt;p&gt;というパターンがよく見られます。&lt;/p&gt;
&lt;p&gt;この場合、問題は「計算力」そのものではなく、&lt;/p&gt;
&lt;ul&gt;
&lt;li&gt;&lt;strong&gt;書かれている文章を、適切な式に直すことが苦手&lt;/strong&gt;&lt;/li&gt;
&lt;li&gt;文章を読んでも、&lt;strong&gt;どの数値をどう組み合わせればよいかイメージが湧かない&lt;/strong&gt;&lt;/li&gt;
&lt;/ul&gt;
&lt;p&gt;という点にあります。正しい式を立てることさえできれば解けるケースが多いため、&lt;/p&gt;
&lt;p&gt;&lt;strong&gt;&lt;span style="color: #0000ff;"&gt;「文章を理解し、文章を読んで式を立てる力」を鍛えること&lt;/span&gt;&lt;/strong&gt;が、文章題克服のカギになります。&lt;/p&gt;
&lt;h3&gt;まずは配布プリントや問題集を「繰り返し」活用する&lt;/h3&gt;
&lt;p&gt;文章題に強くなるためには、&lt;strong&gt;文章を式に変換する経験をたくさん積むこと&lt;/strong&gt;が欠かせません。そのための第一歩としておすすめなのが、&lt;/p&gt;
&lt;ul&gt;
&lt;li&gt;学校や塾で配布された&lt;strong&gt;プリント&lt;/strong&gt;&lt;/li&gt;
&lt;li&gt;手元にある中学受験向けの&lt;strong&gt;問題集&lt;/strong&gt;&lt;/li&gt;
&lt;/ul&gt;
&lt;p&gt;を&lt;strong&gt;繰り返し解くこと&lt;/strong&gt;です。&lt;/p&gt;
&lt;p&gt;ポイントは、&lt;/p&gt;
&lt;ul&gt;
&lt;li&gt;一度解いて終わりではなく、&lt;strong&gt;解き直しを前提に使う&lt;/strong&gt;&lt;/li&gt;
&lt;li&gt;正解した問題でも、&lt;strong&gt;「なぜこの式になるのか」を言葉で説明してみる&lt;/strong&gt;&lt;/li&gt;
&lt;li&gt;解説を読みながら、&lt;strong&gt;文章から式を立てる手順&lt;/strong&gt;を確認する&lt;/li&gt;
&lt;/ul&gt;
&lt;p&gt;といった形で、「式を立てるプロセス」に意識を向けて取り組むことです。&lt;/p&gt;
&lt;h2&gt;文章題に強くなるためには「とにかく慣れる」ことが大切&lt;/h2&gt;
&lt;h3&gt;文章から式に変換する練習を習慣化する&lt;/h3&gt;
&lt;p&gt;中学受験の算数で文章題が苦手な場合、現時点では、&lt;/p&gt;
&lt;p&gt;&lt;strong&gt;&lt;span style="color: #0000ff;"&gt;文章を式に変換することができない状況&lt;/span&gt;&lt;/strong&gt;&lt;/p&gt;
&lt;p&gt;と考えられます。この状態から抜け出すためには、&lt;strong&gt;「慣れ」&lt;/strong&gt;が非常に重要です。&lt;/p&gt;
&lt;p&gt;文章題にはさまざまなパターンがありますが、実際には、&lt;/p&gt;
&lt;ul&gt;
&lt;li&gt;言葉の言い回しや設定に&lt;strong&gt;共通するパターンが多い&lt;/strong&gt;&lt;/li&gt;
&lt;li&gt;「この表現が出てきたら、この式が立つ」という型がある&lt;/li&gt;
&lt;/ul&gt;
&lt;p&gt;という特徴があります。つまり、&lt;/p&gt;
&lt;p&gt;&lt;strong&gt;文章題が載っているプリントや問題集を多くこなすことで、文章を式に変換する「コツ」が身についていきます。&lt;/strong&gt;&lt;/p&gt;
&lt;h3&gt;プリント・問題集・解説をフル活用するコツ&lt;/h3&gt;
&lt;p&gt;プリントだけでなく、市販の問題集なども併用して構いません。大切なのは、&lt;/p&gt;
&lt;ul&gt;
&lt;li&gt;&lt;strong&gt;解説をしっかり読みながら、解き方の流れを確認する&lt;/strong&gt;&lt;/li&gt;
&lt;li&gt;「この一文はどの式につながっているか」を意識する&lt;/li&gt;
&lt;li&gt;自力で解けなかった問題は、必ず&lt;strong&gt;もう一度自分で解き直す&lt;/strong&gt;&lt;/li&gt;
&lt;/ul&gt;
&lt;p&gt;といった「読み方」と「解き直し」の習慣をつけることです。&lt;/p&gt;
&lt;p&gt;このような対策を積み重ねていくことで、&lt;/p&gt;
&lt;ul&gt;
&lt;li&gt;文章を読んでいるうちに、&lt;strong&gt;自然と解き方や式の作り方が頭に浮かぶ&lt;/strong&gt;&lt;/li&gt;
&lt;li&gt;初見の文章題でも、落ち着いて情報を整理できる&lt;/li&gt;
&lt;/ul&gt;
&lt;p&gt;という状態に近づいていきます。&lt;/p&gt;
&lt;h3&gt;毎日少しずつ「文章題に触れる」ことから始めよう&lt;/h3&gt;
&lt;p&gt;文章題の克服は、一気に劇的に変わるというよりも、&lt;strong&gt;毎日の小さな積み重ね&lt;/strong&gt;によって力がついていく分野です。&lt;/p&gt;
&lt;p&gt;おすすめの取り組みとしては、&lt;/p&gt;
&lt;ul&gt;
&lt;li&gt;毎日１～２題でもよいので、&lt;strong&gt;必ず文章題に触れる時間を作る&lt;/strong&gt;&lt;/li&gt;
&lt;li&gt;慣れるまでは同じ単元の文章題を集中的に解き、パターンをつかむ&lt;/li&gt;
&lt;li&gt;できるようになってきたら、少しずつ違う単元の文章題にも広げていく&lt;/li&gt;
&lt;/ul&gt;
&lt;p&gt;といったステップを意識してみてください。&lt;/p&gt;
&lt;p&gt;&lt;strong&gt;「まずは文章題に毎日触れてみる」&lt;/strong&gt;というところから、文章題克服の第一歩が始まります。&lt;/p&gt;
&lt;h2&gt;まとめ：プリントを活用した文章題対策で「式を立てる力」を鍛えよう&lt;/h2&gt;
&lt;p&gt;中学受験の算数において文章題を克服するには、&lt;/p&gt;
&lt;ul&gt;
&lt;li&gt;計算力だけでなく、&lt;strong&gt;文章を読んで式を立てる力&lt;/strong&gt;が不可欠&lt;/li&gt;
&lt;li&gt;学校・塾のプリントや問題集を&lt;strong&gt;繰り返し活用&lt;/strong&gt;することが効果的&lt;/li&gt;
&lt;li&gt;解説を読みながら、「どの文章がどの式につながるか」を意識する&lt;/li&gt;
&lt;li&gt;毎日少しずつ文章題に触れ、&lt;strong&gt;文章→式の変換に慣れる&lt;/strong&gt;ことが大切&lt;/li&gt;
&lt;/ul&gt;
&lt;p&gt;といったポイントを押さえる必要があります。&lt;/p&gt;
&lt;p&gt;文章題は「センス」ではなく、&lt;strong&gt;トレーニングで伸ばせる分野&lt;/strong&gt;です。プリントや問題集を上手に活用し、「読み方」と「式の立て方」の型を身につけていくことで、少しずつ文章題に対する苦手意識は薄れていきます。&lt;/p&gt;
&lt;p&gt;まずは、手元にあるプリントからで構いません。毎日の学習に「文章題１～２問」を取り入れることから、ぜひスタートしてみてください。&lt;/p&gt;
&lt;h4&gt;関連コラム&lt;/h4&gt;
&lt;blockquote&gt;&lt;p&gt;&lt;a href="https://natsui-sansu-juku.com/column/bunsyoudai/" target="_blank" rel="noopener noreferrer"&gt;&lt;br /&gt;
中学受験における算数で文章題の正答率を上げるためのポイント&lt;br /&gt;
&lt;/a&gt;&lt;/p&gt;&lt;/blockquote&gt;
&lt;p&gt;&lt;!-- [ /.socialSet ] --&gt;&lt;/p&gt;
&lt;div style="border: 1px solid rgba(22,163,74,.25); background: rgba(22,163,74,.06); border-radius: 14px; padding: 14px 14px; margin: 18px 0;"&gt;
&lt;div style="margin: 0 0 6px; font-weight: 900; color: #111827; font-size: 1.05rem; line-height: 1.4;"&gt;外部の力を使うべきか迷っている方へ&lt;/div&gt;
&lt;p style="margin: 0 0 10px; color: #6b7280; font-size: .92rem; line-height: 1.7;"&gt;※状況を整理するための判断材料です。&lt;/p&gt;
&lt;ul style="margin: 0 0 12px; padding-left: 18px; color: #111827; line-height: 1.7;"&gt;
&lt;li style="margin: 0 0 6px;"&gt;授業を聴いて帰ってきたはずだが、翌日に残らない&lt;/li&gt;
&lt;li style="margin: 0 0 6px;"&gt;宿題と直しが回らず、積み残し化している&lt;/li&gt;
&lt;li style="margin: 0 0 0;"&gt;後手に回りすぎて、何から手を付けるべきか分からない&lt;/li&gt;
&lt;/ul&gt;
&lt;div style="display: flex; flex-wrap: wrap; gap: 10px;"&gt;&lt;a style="display: inline-flex; align-items: center; justify-content: center; text-decoration: none; font-weight: 900; border-radius: 12px; padding: 10px 12px; background: #16a34a; color: #ffffff;" href="https://natsui-sansu-juku.com/column/kobetsu_mayoi_judge/"&gt;&lt;br /&gt;
判断材料を見る&lt;br /&gt;
&lt;/a&gt;&lt;br /&gt;
&lt;a style="display: inline-flex; align-items: center; justify-content: center; text-decoration: none; font-weight: 900; border-radius: 12px; padding: 10px 12px; background: #ffffff; color: #0f7a35; border: 1px solid rgba(22,163,74,.55);" href="https://natsui-sansu-juku.com/inquiry/"&gt;&lt;br /&gt;
相談する&lt;br /&gt;
&lt;/a&gt;&lt;/div&gt;
&lt;/div&gt;
```
</t>
  </si>
  <si>
    <t xml:space="preserve">以下のページは「スニペット整合性」（本文と title/meta/H1/冒頭文）が弱い可能性があります。
まず【本文】を確認し、想定読者・悩み・解決範囲を把握してください。
そのうえで、GSCの主要クエリ（表示回数上位）を根拠に、
「検索意図に対して、タイトル/メタ/H1/冒頭120字がズレている点」を特定し、
ズレを解消するための修正案（タイトル/メタ/H1/冒頭）を提示してください。
※本文の“大改修”は前提にしません（必要なら追記ブロックは最大1つまで）。
【URL】https://dokkai-labo.tokyo/blog/shogaku6-kokugo-kakomon-start-timing/
【ページ分類】MC
【ページ分類の略語（このプロンプト内の定義）】
TP = トップページ（ホーム/サイトの入口）
SP = サービスページ（講座・コース・申込導線）
MC = メインコラム（コラム/解説/勉強法など集客記事）
SC = サブコラム（MCやSPを補強するための補助コラム※サイト定義に合わせて判断）
NW = ニュース/お知らせ（運用上は改善対象外として除外）
ST = 企業情報等のSEO対策を行わないこ固定ページ（運用上は改善対象外として除外）
- / 空欄 / 未分類 = 未分類（このスクリプトでは改善対象外として除外）
※未分類（空欄 / "-" / "未分類"）は作業対象に含めません。
【現状（スニペット要素）】
- タイトル：小学6国語 漢字と書き問題対策の始める最適タイミング
- メタ：小6国語の過去問はいつから。春〜初夏/夏〜秋/直前期のスケジュールで開始目安と量、弱点の戻し方を整理。
- H1：小6国語の過去問はいつから？──「読み負けない」ための時期別スタートプラン
- 冒頭120字：小6国語／過去問スタートガイド 読み時間目安：10〜15分 「過去問は早く始めた方がいい？」「そもそも国語の過去問って、いつから・どのくらいやればいいの？」── そんな小6国語の定番の悩みに対して、 やみくもに早く始めて消耗することも、遅す
【GSC主要クエリ（表示回数上位50件）】
- 50字程度 どのくらい｜表示4｜CTR 0.00%｜順位10.5
- 中学受験 スケジュール｜表示2｜CTR 0.00%｜順位2.5
- 中学受験期間｜表示1｜CTR 0.00%｜順位1.0
- 過去問解き方｜表示1｜CTR 0.00%｜順位1.0
【参考：代表語（自動抽出）】50字程度
【出力（必ずこの順）】
1) 本文の要約（想定読者・悩み・解決）
2) 検索意図の整理（主要クエリから2〜3パターン）
3) 不一致の指摘（タイトル/メタ/H1/冒頭のどこがズレているか）
4) 修正方針（“どの意図に寄せるか”を1つに決める）
5) 修正案（すべてコードブロック）
   - タイトル案3つ（全角35字前後＋56字以上の網羅型を1つ）
   - メタ案3つ（全角90字前後）
   - H1案2つ
   - 冒頭120字（2案：&lt;p&gt;で開始）
【禁則ワード（シート連動）】
以下の【禁則ワード】は、タイトル/メタ/導入文/見出し/本文のいずれにも原則使用しないでください。
言い換えが必要な場合は、自然な日本語に置換してください。
【禁則ワード】
- 崩れ
- 型
- 迷い
- 保留
- 固定
- 手順
- 立て直
- 最短
- 結論だけ
- 乱れ
- 三点確認
- 内部リンク
- 導線
- 設計
- 刺
- まず結論
- 整え
- 押し付けない案内
- 統一
- 次の一手
- 失点
- 確定
- サブコラム
- 30秒
- 1分
- CV
- 網羅
【本文】
```html
&lt;div class="container my-4"&gt;
&lt;p&gt;&lt;!-- Hero Section --&gt;&lt;/p&gt;
&lt;article class="card shadow-sm mb-4 border-0" style="background: linear-gradient(135deg, #4a148c, #006064); color: #fff;"&gt;
&lt;div class="card-body p-3 p-md-4"&gt;
&lt;div class="d-flex flex-wrap justify-content-between align-items-center mb-2"&gt;&lt;span class="badge bg-warning text-dark mb-1" style="font-size: 0.8rem;"&gt;小6国語／過去問スタートガイド&lt;/span&gt;&lt;br /&gt;
&lt;span class="badge bg-light text-dark mb-1" style="font-size: 0.75rem;"&gt;読み時間目安：10〜15分&lt;/span&gt;&lt;/div&gt;
&lt;h1 class="card-title mb-3" style="font-size: 1.9rem; line-height: 1.5;"&gt;&lt;/h1&gt;
&lt;p class="card-text mb-3" style="font-size: 0.98rem;"&gt;「過去問は早く始めた方がいい？」「そもそも国語の過去問って、いつから・どのくらいやればいいの？」──&lt;br /&gt;
そんな小6国語の定番の悩みに対して、&lt;strong&gt;やみくもに早く始めて消耗することも、遅すぎて間に合わないことも避ける&lt;/strong&gt;ための時期別プランを整理しました。&lt;br /&gt;
志望校のタイプ別の目安や、&lt;strong&gt;過去問で見つかった弱点をふだんの勉強にどう戻すか&lt;/strong&gt;まで解説します。&lt;/p&gt;
&lt;div class="alert alert-light text-dark mb-0" style="font-size: 0.9rem; border-left: 4px solid #ffeb3b;"&gt;過去問は&lt;strong&gt;「たくさん解いた人が勝ち」ではなく&lt;/strong&gt;、&lt;br class="d-none d-md-inline" /&gt;&lt;strong&gt;「正しいタイミングで、正しい量を、正しいやり方でこなした人が一番伸びる」&lt;/strong&gt;教材です。&lt;br /&gt;
過去問演習の回し方（回数・順番・復習の考え方）の&lt;strong&gt;全体像はこちら：&lt;/strong&gt;&lt;a style="color: #0d47a1; text-decoration: underline;" href="https://dokkai-labo.tokyo/blog/kokugo-kakomon/"&gt;中学受験 国語の過去問は何回？繰り返しの効果と限界／類題演習との順番まで整理&lt;/a&gt;&lt;/div&gt;
&lt;/div&gt;
&lt;/article&gt;
&lt;p&gt;&lt;!-- 目次 --&gt;&lt;/p&gt;
&lt;nav class="card shadow-sm mb-4" aria-label="このページでわかること"&gt;
&lt;div class="card-header" style="background: #f3e5f5; border-bottom: 2px solid #4a148c;"&gt;&lt;strong&gt;このページでわかること&lt;/strong&gt;&lt;/div&gt;
&lt;div class="card-body" style="font-size: 0.9rem;"&gt;
&lt;ol class="mb-0"&gt;
&lt;li&gt;&lt;a class="text-decoration-none text-dark" href="#sec1"&gt;国語の過去問が「本当に効く」タイミング&lt;/a&gt;&lt;/li&gt;
&lt;li&gt;&lt;a class="text-decoration-none text-dark" href="#sec2"&gt;小6年間のざっくりスケジュールと過去問の位置づけ&lt;/a&gt;&lt;/li&gt;
&lt;li&gt;&lt;a class="text-decoration-none text-dark" href="#sec3"&gt;学校タイプ別・過去問開始の目安&lt;/a&gt;&lt;/li&gt;
&lt;li&gt;&lt;a class="text-decoration-none text-dark" href="#sec4"&gt;過去問の「量」と「質」──やり過ぎのリスクと復習の進め方&lt;/a&gt;&lt;/li&gt;
&lt;li&gt;&lt;a class="text-decoration-none text-dark" href="#sec5"&gt;過去問で分かった弱点を普段の勉強に戻す方法&lt;/a&gt;&lt;/li&gt;
&lt;/ol&gt;
&lt;/div&gt;
&lt;/nav&gt;
&lt;p&gt;&lt;!-- 1. 国語の過去問が「効く」タイミングとは --&gt;&lt;/p&gt;
&lt;section id="sec1" class="mb-4"&gt;
&lt;div class="card shadow-sm border-0"&gt;
&lt;div class="card-header" style="background: #4a148c; color: #fff;"&gt;
&lt;h2 class="h5 mb-0"&gt;1. 国語の過去問が「効く」タイミングとは&lt;/h2&gt;
&lt;/div&gt;
&lt;div class="card-body" style="font-size: 0.95rem;"&gt;
&lt;div class="row"&gt;
&lt;div class="col-md-7 mb-3"&gt;
&lt;p&gt;過去問は、&lt;strong&gt;「今の実力で戦ってみて、足りない部分をあぶり出すための教材」&lt;/strong&gt;です。&lt;br /&gt;
そのため、あまりに早い時期に始めると、&lt;/p&gt;
&lt;ul&gt;
&lt;li&gt;文章そのものが難しすぎて&lt;strong&gt;「読み負け」&lt;/strong&gt;てしまう&lt;/li&gt;
&lt;li&gt;記述の書き方が分からず、&lt;strong&gt;白紙が多くて心が折れる&lt;/strong&gt;&lt;/li&gt;
&lt;li&gt;「自分はダメだ」と感じて&lt;strong&gt;自信を失う&lt;/strong&gt;&lt;/li&gt;
&lt;/ul&gt;
&lt;p class="mb-2"&gt;といったことが起こりがちです。&lt;br /&gt;
逆に、あまりに遅すぎると、&lt;/p&gt;
&lt;ul&gt;
&lt;li&gt;学校ごとの&lt;strong&gt;出題傾向に慣れる時間が足りない&lt;/strong&gt;&lt;/li&gt;
&lt;li&gt;弱点を補強する時間がなく、&lt;strong&gt;「知って終わり」&lt;/strong&gt;になってしまう&lt;/li&gt;
&lt;/ul&gt;
&lt;p class="mb-0"&gt;大切なのは、&lt;strong&gt;「基礎がある程度できたタイミング」から実戦を始めること&lt;/strong&gt;です。&lt;/p&gt;
&lt;/div&gt;
&lt;div class="col-md-5 mb-3"&gt;
&lt;div class="border rounded p-3 h-100" style="background: #f3e5f5;"&gt;
&lt;h3 class="h6 mb-2 text-center" style="color: #4a148c;"&gt;「基礎がある程度できている」って、どのくらい？&lt;/h3&gt;
&lt;ul class="mb-2"&gt;
&lt;li&gt;塾のテキストの&lt;strong&gt;標準レベルの問題なら、だいたい解き方が分かる&lt;/strong&gt;&lt;/li&gt;
&lt;li&gt;記述も、&lt;strong&gt;40〜50字程度なら形は整う&lt;/strong&gt;（満点でなくてOK）&lt;/li&gt;
&lt;li&gt;語彙や漢字で、&lt;strong&gt;あまりに大きな抜けがない&lt;/strong&gt;&lt;/li&gt;
&lt;/ul&gt;
&lt;p class="mb-0" style="font-size: 0.9rem;"&gt;このあたりが一つの目安です。&lt;br /&gt;
&lt;strong&gt;「基礎の土台がゼロの状態」で過去問に突撃しない&lt;/strong&gt;ことが何より重要です。&lt;/p&gt;
&lt;/div&gt;
&lt;/div&gt;
&lt;/div&gt;
&lt;div class="alert alert-info mt-2" style="font-size: 0.9rem;"&gt;&lt;strong&gt;ポイント&lt;/strong&gt;&lt;br /&gt;
過去問は「基礎固め」の代わりではなく、&lt;strong&gt;基礎の上に「実戦経験」を積む教材&lt;/strong&gt;。&lt;br /&gt;
まずは小6の前半で、読解・語彙・記述の土台を作ることが前提になります。&lt;/div&gt;
&lt;/div&gt;
&lt;/div&gt;
&lt;/section&gt;
&lt;p&gt;&lt;!-- 2. 小6年間のざっくりスケジュールと過去問の位置づけ --&gt;&lt;/p&gt;
&lt;section id="sec2" class="mb-4"&gt;
&lt;div class="card shadow-sm border-0"&gt;
&lt;div class="card-header" style="background: #006064; color: #fff;"&gt;
&lt;h2 class="h5 mb-0"&gt;2. 小6年間のざっくりスケジュールと過去問の位置づけ&lt;/h2&gt;
&lt;/div&gt;
&lt;div class="card-body" style="font-size: 0.95rem;"&gt;
&lt;p class="mb-3"&gt;ここでは、一般的な小6の一年間を&lt;br /&gt;
&lt;strong&gt;「春〜初夏」「夏〜秋」「直前期」&lt;/strong&gt;の3つに分けて、国語の過去問をどのように位置づけるかを整理します。&lt;br /&gt;
（塾のカリキュラムや志望校によって時期は多少前後します）&lt;/p&gt;
&lt;p&gt;&lt;!-- ▼ スマホ用：カード表示（XS〜SM） --&gt;&lt;/p&gt;
&lt;div class="d-block d-md-none mb-3"&gt;
&lt;p&gt;&lt;!-- 春〜初夏 --&gt;&lt;/p&gt;
&lt;div class="mb-3 border rounded p-3" style="background: #e0f2f1;"&gt;
&lt;h3 class="h6 mb-1" style="color: #004d40;"&gt;春〜初夏（〜6月頃）&lt;/h3&gt;
&lt;p class="mb-2"&gt;&lt;span class="badge bg-secondary"&gt;主な目的：基礎固め&lt;/span&gt;&lt;/p&gt;
&lt;p class="mb-1"&gt;&lt;strong&gt;国語の勉強の柱&lt;/strong&gt;&lt;/p&gt;
&lt;ul class="mb-2 ps-3"&gt;
&lt;li&gt;塾テキストの読み込み&lt;/li&gt;
&lt;li&gt;語彙・漢字の強化&lt;/li&gt;
&lt;li&gt;記述の「書き方」を身につける&lt;/li&gt;
&lt;/ul&gt;
&lt;p class="mb-1"&gt;&lt;strong&gt;過去問の扱い&lt;/strong&gt;&lt;/p&gt;
&lt;ul class="mb-0 ps-3"&gt;
&lt;li&gt;原則として&lt;strong&gt;本格的な過去問はまだやらない&lt;/strong&gt;&lt;/li&gt;
&lt;li&gt;気になる学校の&lt;strong&gt;文章レベルを軽く眺める程度&lt;/strong&gt;&lt;/li&gt;
&lt;/ul&gt;
&lt;/div&gt;
&lt;p&gt;&lt;!-- 夏〜秋 --&gt;&lt;/p&gt;
&lt;div class="mb-3 border rounded p-3" style="background: #ffffff;"&gt;
&lt;h3 class="h6 mb-1" style="color: #004d40;"&gt;夏〜秋（7〜10月頃）&lt;/h3&gt;
&lt;p class="mb-2"&gt;&lt;span class="badge bg-secondary"&gt;主な目的：実戦の入口&lt;/span&gt;&lt;/p&gt;
&lt;p class="mb-1"&gt;&lt;strong&gt;国語の勉強の柱&lt;/strong&gt;&lt;/p&gt;
&lt;ul class="mb-2 ps-3"&gt;
&lt;li&gt;夏期講習での演習&lt;/li&gt;
&lt;li&gt;模試の復習&lt;/li&gt;
&lt;li&gt;志望校に近い形式の問題に慣れる&lt;/li&gt;
&lt;/ul&gt;
&lt;p class="mb-1"&gt;&lt;strong&gt;過去問の扱い&lt;/strong&gt;&lt;/p&gt;
&lt;ul class="mb-0 ps-3"&gt;
&lt;li&gt;&lt;strong&gt;第一志望・第二志望から順に「初回セット」を解き始める&lt;/strong&gt;&lt;/li&gt;
&lt;li&gt;この段階では&lt;strong&gt;年数よりも「丁寧な復習」を優先&lt;/strong&gt;&lt;/li&gt;
&lt;/ul&gt;
&lt;/div&gt;
&lt;p&gt;&lt;!-- 直前期 --&gt;&lt;/p&gt;
&lt;div class="mb-3 border rounded p-3" style="background: #e0f2f1;"&gt;
&lt;h3 class="h6 mb-1" style="color: #004d40;"&gt;直前期（11〜1月）&lt;/h3&gt;
&lt;p class="mb-2"&gt;&lt;span class="badge bg-secondary"&gt;主な目的：仕上げ&lt;/span&gt;&lt;/p&gt;
&lt;p class="mb-1"&gt;&lt;strong&gt;国語の勉強の柱&lt;/strong&gt;&lt;/p&gt;
&lt;ul class="mb-2 ps-3"&gt;
&lt;li&gt;志望校別の対策&lt;/li&gt;
&lt;li&gt;弱点の「穴埋め」&lt;/li&gt;
&lt;li&gt;時間配分の最適化&lt;/li&gt;
&lt;/ul&gt;
&lt;p class="mb-1"&gt;&lt;strong&gt;過去問の扱い&lt;/strong&gt;&lt;/p&gt;
&lt;ul class="mb-0 ps-3"&gt;
&lt;li&gt;&lt;strong&gt;2周目・3周目で見るポイントを変える&lt;/strong&gt;&lt;/li&gt;
&lt;li&gt;年ごとの癖をつかみつつ、&lt;strong&gt;「読み負けない」仕上げ&lt;/strong&gt;をする&lt;/li&gt;
&lt;/ul&gt;
&lt;/div&gt;
&lt;/div&gt;
&lt;p&gt;&lt;!-- ▲ スマホ用ここまで --&gt;&lt;/p&gt;
&lt;p&gt;&lt;!-- ▼ PC・タブレット用：表表示（MD以上） --&gt;&lt;/p&gt;
&lt;div class="table-responsive d-none d-md-block mb-3"&gt;
&lt;table class="table table-bordered text-center align-middle" style="font-size: 0.9rem;"&gt;
&lt;thead style="background: #004d40; color: #fff;"&gt;
&lt;tr&gt;
&lt;th style="width: 18%;"&gt;時期&lt;/th&gt;
&lt;th style="width: 22%;"&gt;主な目的&lt;/th&gt;
&lt;th style="width: 30%;"&gt;国語の勉強の柱&lt;/th&gt;
&lt;th style="width: 30%;"&gt;過去問の扱い&lt;/th&gt;
&lt;/tr&gt;
&lt;/thead&gt;
&lt;tbody&gt;
&lt;tr style="background: #e0f2f1;"&gt;
&lt;td&gt;春〜初夏（〜6月頃）&lt;/td&gt;
&lt;td&gt;基礎固め&lt;/td&gt;
&lt;td class="text-start"&gt;
&lt;ul class="mb-0 ps-3"&gt;
&lt;li&gt;塾テキストの読み込み&lt;/li&gt;
&lt;li&gt;語彙・漢字の強化&lt;/li&gt;
&lt;li&gt;記述の「書き方」を身につける&lt;/li&gt;
&lt;/ul&gt;
&lt;/td&gt;
&lt;td class="text-start"&gt;
&lt;ul class="mb-0 ps-3"&gt;
&lt;li&gt;原則として&lt;strong&gt;本格的な過去問はまだやらない&lt;/strong&gt;&lt;/li&gt;
&lt;li&gt;気になる学校の&lt;strong&gt;文章レベルを軽く眺める程度&lt;/strong&gt;&lt;/li&gt;
&lt;/ul&gt;
&lt;/td&gt;
&lt;/tr&gt;
&lt;tr&gt;
&lt;td&gt;夏〜秋（7〜10月頃）&lt;/td&gt;
&lt;td&gt;実戦の入口&lt;/td&gt;
&lt;td class="text-start"&gt;
&lt;ul class="mb-0 ps-3"&gt;
&lt;li&gt;夏期講習での演習&lt;/li&gt;
&lt;li&gt;模試の復習&lt;/li&gt;
&lt;li&gt;志望校に近い形式の問題に慣れる&lt;/li&gt;
&lt;/ul&gt;
&lt;/td&gt;
&lt;td class="text-start"&gt;
&lt;ul class="mb-0 ps-3"&gt;
&lt;li&gt;&lt;strong&gt;第一志望・第二志望から順に「初回セット」を解き始める&lt;/strong&gt;&lt;/li&gt;
&lt;li&gt;この段階では&lt;strong&gt;年数よりも「丁寧な復習」を優先&lt;/strong&gt;&lt;/li&gt;
&lt;/ul&gt;
&lt;/td&gt;
&lt;/tr&gt;
&lt;tr style="background: #e0f2f1;"&gt;
&lt;td&gt;直前期（11〜1月）&lt;/td&gt;
&lt;td&gt;仕上げ&lt;/td&gt;
&lt;td class="text-start"&gt;
&lt;ul class="mb-0 ps-3"&gt;
&lt;li&gt;志望校別の対策&lt;/li&gt;
&lt;li&gt;弱点の「穴埋め」&lt;/li&gt;
&lt;li&gt;時間配分の最適化&lt;/li&gt;
&lt;/ul&gt;
&lt;/td&gt;
&lt;td class="text-start"&gt;
&lt;ul class="mb-0 ps-3"&gt;
&lt;li&gt;&lt;strong&gt;2周目・3周目で見るポイントを変える&lt;/strong&gt;&lt;/li&gt;
&lt;li&gt;年ごとの癖をつかみつつ、&lt;strong&gt;「読み負けない」仕上げ&lt;/strong&gt;をする&lt;/li&gt;
&lt;/ul&gt;
&lt;/td&gt;
&lt;/tr&gt;
&lt;/tbody&gt;
&lt;/table&gt;
&lt;/div&gt;
&lt;p&gt;&lt;!-- ▲ PC・タブレット用ここまで --&gt;&lt;/p&gt;
&lt;h3 class="h6 mt-3 mb-2"&gt;夏前にやるべきか？&lt;/h3&gt;
&lt;p class="mb-2"&gt;「早く始めた方が安心だから」と、&lt;strong&gt;春〜初夏から本格的に過去問を回し始めるケース&lt;/strong&gt;もありますが、&lt;/p&gt;
&lt;ul&gt;
&lt;li&gt;文章の難しさに圧倒されてしまう&lt;/li&gt;
&lt;li&gt;記述がほぼ白紙になり, &lt;strong&gt;自己肯定感が下がる&lt;/strong&gt;&lt;/li&gt;
&lt;li&gt;結局、&lt;strong&gt;「解きっぱなし」になってしまう&lt;/strong&gt;&lt;/li&gt;
&lt;/ul&gt;
&lt;p class="mb-3"&gt;といったリスクが大きいため、&lt;strong&gt;多くの場合は夏以降のスタートで十分&lt;/strong&gt;です。&lt;br /&gt;
それまでの時期は、&lt;strong&gt;塾テキストの良問や模試の復習&lt;/strong&gt;で土台を固める方が、結果的に志望校対策の効きが良くなります。&lt;/p&gt;
&lt;h3 class="h6 mt-3 mb-2"&gt;直前期：2周目・3周目は「見るポイント」を変える&lt;/h3&gt;
&lt;p class="mb-2"&gt;直前期に同じ年度の問題をもう一度解くとき、&lt;strong&gt;ただ「もう一回解き直す」だけではもったいない&lt;/strong&gt;です。&lt;/p&gt;
&lt;ul&gt;
&lt;li&gt;&lt;strong&gt;2周目：&lt;/strong&gt;時間配分・設問の取り方の順番を意識して解く&lt;/li&gt;
&lt;li&gt;&lt;strong&gt;3周目：&lt;/strong&gt;文章の構造・段落ごとの役割を意識して読む&lt;/li&gt;
&lt;/ul&gt;
&lt;p class="mb-0"&gt;このように、&lt;strong&gt;周ごとに意識ポイントを変える&lt;/strong&gt;ことで、&lt;br /&gt;
単なる「繰り返し」ではなく、&lt;strong&gt;読み方そのものの精度を高める練習&lt;/strong&gt;にすることができます。&lt;/p&gt;
&lt;/div&gt;
&lt;/div&gt;
&lt;/section&gt;
&lt;p&gt;&lt;!-- 3. 学校タイプ別・開始目安 --&gt;&lt;/p&gt;
&lt;section id="sec3" class="mb-4"&gt;
&lt;div class="card shadow-sm border-0"&gt;
&lt;div class="card-header" style="background: #8e24aa; color: #fff;"&gt;
&lt;h2 class="h5 mb-0"&gt;3. 学校タイプ別・過去問開始の目安&lt;/h2&gt;
&lt;/div&gt;
&lt;div class="card-body" style="font-size: 0.95rem;"&gt;
&lt;p class="mb-3"&gt;同じ「国語の過去問」といっても、&lt;strong&gt;学校によって問われ方や配点は大きく異なります&lt;/strong&gt;。&lt;br /&gt;
ここでは、ざっくりと&lt;br /&gt;
&lt;strong&gt;「記述重視校」「マーク・選択中心校」&lt;/strong&gt;の2タイプに分けて、開始の目安を整理します。&lt;/p&gt;
&lt;div class="row"&gt;
&lt;div class="col-md-6 mb-3"&gt;
&lt;div class="border rounded h-100 p-3" style="background: #f3e5f5;"&gt;
&lt;h3 class="h6" style="color: #6a1b9a;"&gt;記述重視校の場合&lt;/h3&gt;
&lt;ul&gt;
&lt;li&gt;&lt;strong&gt;開始目安：&lt;/strong&gt;小6夏〜秋（7〜9月頃）&lt;/li&gt;
&lt;li&gt;&lt;strong&gt;理由：&lt;/strong&gt;記述の量と質に慣れるには、ある程度まとまった時間が必要&lt;/li&gt;
&lt;/ul&gt;
&lt;p class="mb-1"&gt;記述重視校では、&lt;/p&gt;
&lt;ul&gt;
&lt;li&gt;「何を」「どこまで」書くか&lt;/li&gt;
&lt;li&gt;文章のどこから根拠を取るか&lt;/li&gt;
&lt;/ul&gt;
&lt;p class="mb-0"&gt;といった点を&lt;strong&gt;学校ごとの「クセ」として体で覚えていく&lt;/strong&gt;ことが大切です。&lt;br /&gt;
そのため、やや早めの夏〜秋から、&lt;strong&gt;少しずつセットを解き始める&lt;/strong&gt;と良いでしょう。&lt;/p&gt;
&lt;/div&gt;
&lt;/div&gt;
&lt;div class="col-md-6 mb-3"&gt;
&lt;div class="border rounded h-100 p-3" style="background: #e8f5e9;"&gt;
&lt;h3 class="h6" style="color: #2e7d32;"&gt;マーク・選択中心校の場合&lt;/h3&gt;
&lt;ul&gt;
&lt;li&gt;&lt;strong&gt;開始目安：&lt;/strong&gt;小6秋〜直前期（9〜11月頃）&lt;/li&gt;
&lt;li&gt;&lt;strong&gt;理由：&lt;/strong&gt;読解の基礎力があれば、形式そのものに慣れるまでの時間は比較的短い&lt;/li&gt;
&lt;/ul&gt;
&lt;p class="mb-0"&gt;マーク・選択中心の学校では、&lt;br /&gt;
&lt;strong&gt;「時間配分」「選択肢の切り方」「迷ったときの優先順位」&lt;/strong&gt;がポイントになります。&lt;br /&gt;
過去問を通して、&lt;strong&gt;「この学校ではどの選択肢が罠になりやすいか」&lt;/strong&gt;といった癖を把握していきましょう。&lt;/p&gt;
&lt;/div&gt;
&lt;/div&gt;
&lt;/div&gt;
&lt;div class="alert alert-warning mt-2" style="font-size: 0.9rem;"&gt;&lt;strong&gt;注意：&lt;/strong&gt;&lt;br /&gt;
「うちの志望校は選択問題が多いから、過去問準備は遅くていい」&lt;br /&gt;
と油断していると、&lt;strong&gt;文章そのものの難しさに読み負ける&lt;/strong&gt;ケースがあります。&lt;br /&gt;
選択式であっても、&lt;strong&gt;読解の土台は春〜夏のうちにしっかり固めておきましょう。&lt;/strong&gt;&lt;/div&gt;
&lt;/div&gt;
&lt;/div&gt;
&lt;/section&gt;
&lt;p&gt;&lt;!-- 4. 過去問の「量」と「質」 --&gt;&lt;/p&gt;
&lt;section id="sec4" class="mb-4"&gt;
&lt;div class="card shadow-sm border-0"&gt;
&lt;div class="card-header" style="background: #3949ab; color: #fff;"&gt;
&lt;h2 class="h5 mb-0"&gt;4. 過去問の「量」と「質」──やり過ぎのリスクと復習の進め方&lt;/h2&gt;
&lt;/div&gt;
&lt;div class="card-body" style="font-size: 0.95rem;"&gt;
&lt;p class="mb-3"&gt;過去問についてよくある誤解は、&lt;br /&gt;
&lt;strong&gt;「たくさんやれば安心」「10年分×3周は最低ライン」&lt;/strong&gt;といった考え方です。&lt;br /&gt;
しかし、国語においては&lt;strong&gt;「量だけ増やす」のは危険&lt;/strong&gt;です。&lt;/p&gt;
&lt;h3 class="h6 mb-2"&gt;過去問をやり過ぎるリスク&lt;/h3&gt;
&lt;ul&gt;
&lt;li&gt;解くばかりで、&lt;strong&gt;復習に十分な時間が取れない&lt;/strong&gt;&lt;/li&gt;
&lt;li&gt;「解きっぱなし」が増え、&lt;strong&gt;何を学んだのか分からない&lt;/strong&gt;&lt;/li&gt;
&lt;li&gt;文章の内容を覚えてしまい、&lt;strong&gt;本番と違う「作業」になってしまう&lt;/strong&gt;&lt;/li&gt;
&lt;/ul&gt;
&lt;p class="mb-2"&gt;目安としては、第一志望校であれば、&lt;/p&gt;
&lt;ul&gt;
&lt;li&gt;&lt;strong&gt;5〜10年分程度&lt;/strong&gt;を&lt;/li&gt;
&lt;li&gt;&lt;strong&gt;1年分を丁寧に解き・復習するサイクル&lt;/strong&gt;を重視&lt;/li&gt;
&lt;/ul&gt;
&lt;p class="mb-3"&gt;という考え方が無理のないラインです（ほかの教科とのバランスも考える必要があります）。&lt;/p&gt;
&lt;h3 class="h6 mb-2"&gt;「解きっぱなし」にならないための復習の進め方&lt;/h3&gt;
&lt;p class="mb-2"&gt;国語の過去問で一番もったいないのは、&lt;strong&gt;解いて答え合わせをしただけで終わってしまうこと&lt;/strong&gt;です。&lt;br /&gt;
以下のような&lt;strong&gt;「復習の進め方」&lt;/strong&gt;を決めておくと、毎回の過去問から得られるものが大きくなります。&lt;/p&gt;
&lt;div class="table-responsive mb-3"&gt;
&lt;table class="table table-striped table-bordered align-middle" style="font-size: 0.9rem;"&gt;
&lt;thead style="background: #3949ab; color: #fff;"&gt;
&lt;tr class="text-center"&gt;
&lt;th style="width: 15%;"&gt;ステップ&lt;/th&gt;
&lt;th style="width: 25%;"&gt;やること&lt;/th&gt;
&lt;th style="width: 60%;"&gt;ポイント&lt;/th&gt;
&lt;/tr&gt;
&lt;/thead&gt;
&lt;tbody&gt;
&lt;tr&gt;
&lt;td class="text-center"&gt;&lt;strong&gt;① 記録&lt;/strong&gt;&lt;/td&gt;
&lt;td&gt;得点・時間・感触をメモ&lt;/td&gt;
&lt;td&gt;「なぜ点が取れた／取れなかったか」を一言で書く。&lt;br /&gt;
例：時間オーバー／記述で削り過ぎた／語彙で落とした 等&lt;/td&gt;
&lt;/tr&gt;
&lt;tr&gt;
&lt;td class="text-center"&gt;&lt;strong&gt;② 読み直し&lt;/strong&gt;&lt;/td&gt;
&lt;td&gt;文章だけをもう一度読む&lt;/td&gt;
&lt;td&gt;答えを見たあとで、&lt;strong&gt;「こう読めば正解にたどり着けた」&lt;/strong&gt;という視点で読み直す。&lt;/td&gt;
&lt;/tr&gt;
&lt;tr&gt;
&lt;td class="text-center"&gt;&lt;strong&gt;③ 記述の書き直し&lt;/strong&gt;&lt;/td&gt;
&lt;td&gt;模範解答を参考にリライト&lt;/td&gt;
&lt;td&gt;「どの言葉を足すと伝わりやすくなるか」「どこを削るか」を意識して、&lt;strong&gt;2回目の答案&lt;/strong&gt;を作る。&lt;/td&gt;
&lt;/tr&gt;
&lt;tr&gt;
&lt;td class="text-center"&gt;&lt;strong&gt;④ 弱点タグづけ&lt;/strong&gt;&lt;/td&gt;
&lt;td&gt;問題ごとに弱点を分類&lt;/td&gt;
&lt;td&gt;例：&lt;strong&gt;【語彙】【接続語】【心情】【要約】【抜き出し】&lt;/strong&gt;など、原因別に印をつける。&lt;/td&gt;
&lt;/tr&gt;
&lt;tr&gt;
&lt;td class="text-center"&gt;&lt;strong&gt;⑤ 次につなげる&lt;/strong&gt;&lt;/td&gt;
&lt;td&gt;普段の勉強に反映&lt;/td&gt;
&lt;td&gt;「語彙で落とした→語いノートを毎日見る」&lt;br /&gt;
「心情問題で減点→似たタイプの問題を塾テキストからピックアップ」など、&lt;br /&gt;
&lt;strong&gt;必ず一つ行動に落とす。&lt;/strong&gt;&lt;/td&gt;
&lt;/tr&gt;
&lt;/tbody&gt;
&lt;/table&gt;
&lt;/div&gt;
&lt;div class="alert alert-success" style="font-size: 0.9rem;"&gt;&lt;strong&gt;コツ：&lt;/strong&gt;&lt;br /&gt;
過去問一回分を解いたら、&lt;strong&gt;「解く：復習＝1：1」くらいの時間配分&lt;/strong&gt;を目標にしましょう。&lt;br /&gt;
量を増やすのは、そのペースに慣れてからで十分です。&lt;/div&gt;
&lt;/div&gt;
&lt;/div&gt;
&lt;/section&gt;
&lt;p&gt;&lt;!-- 5. 過去問で分かった弱点を普段の勉強に戻す方法 --&gt;&lt;/p&gt;
&lt;section id="sec5" class="mb-5"&gt;
&lt;div class="card shadow-sm border-0"&gt;
&lt;div class="card-header" style="background: #00695c; color: #fff;"&gt;
&lt;h2 class="h5 mb-0"&gt;5. 過去問で分かった弱点を普段の勉強に戻す方法&lt;/h2&gt;
&lt;/div&gt;
&lt;div class="card-body" style="font-size: 0.95rem;"&gt;
&lt;p class="mb-3"&gt;過去問の一番の価値は、&lt;strong&gt;「点数」ではなく「弱点がはっきり見えること」&lt;/strong&gt;です。&lt;br /&gt;
ここでは、代表的な弱点別に、&lt;strong&gt;普段の勉強での戻し方&lt;/strong&gt;を整理しておきます。&lt;/p&gt;
&lt;div class="row"&gt;
&lt;div class="col-md-6 mb-3"&gt;
&lt;div class="border rounded h-100 p-3" style="background: #e0f2f1;"&gt;
&lt;h3 class="h6 mb-2" style="color: #004d40;"&gt;① 語彙・漢字が弱い場合&lt;/h3&gt;
&lt;ul&gt;
&lt;li&gt;間違えた語句・漢字を&lt;strong&gt;ノートや単語カードに必ずストック&lt;/strong&gt;する&lt;/li&gt;
&lt;li&gt;「意味＋例文」をセットでメモし、&lt;strong&gt;毎日短時間で回す&lt;/strong&gt;&lt;/li&gt;
&lt;li&gt;同じ語が別の年度・模試でも出ていないかチェックする&lt;/li&gt;
&lt;/ul&gt;
&lt;p class="mb-0" style="font-size: 0.9rem;"&gt;語彙は「一度覚えて終わり」ではなく、&lt;strong&gt;何度も出会うことで体に定着していきます&lt;/strong&gt;。&lt;/p&gt;
&lt;/div&gt;
&lt;/div&gt;
&lt;div class="col-md-6 mb-3"&gt;
&lt;div class="border rounded h-100 p-3" style="background: #f1f8e9;"&gt;
&lt;h3 class="h6 mb-2" style="color: #33691e;"&gt;② 文法・接続語など「道具」が弱い場合&lt;/h3&gt;
&lt;ul&gt;
&lt;li&gt;間違えた設問を、&lt;strong&gt;「どの文法知識があれば解けたか」&lt;/strong&gt;に分解する&lt;/li&gt;
&lt;li&gt;塾テキストや参考書の該当単元に&lt;strong&gt;必ず戻る&lt;/strong&gt;&lt;/li&gt;
&lt;li&gt;短い例文で、&lt;strong&gt;自分でつくってみる練習&lt;/strong&gt;をする&lt;/li&gt;
&lt;/ul&gt;
&lt;p class="mb-0" style="font-size: 0.9rem;"&gt;文法・接続語は、&lt;strong&gt;「道具箱」&lt;/strong&gt;を増やすイメージで。&lt;br /&gt;
足りない道具を補ってから、再度過去問の類題に挑戦しましょう。&lt;/p&gt;
&lt;/div&gt;
&lt;/div&gt;
&lt;/div&gt;
&lt;div class="row"&gt;
&lt;div class="col-md-6 mb-3"&gt;
&lt;div class="border rounded h-100 p-3" style="background: #fff3e0;"&gt;
&lt;h3 class="h6 mb-2" style="color: #ef6c00;"&gt;③ 記述で点が伸びない場合&lt;/h3&gt;
&lt;ul&gt;
&lt;li&gt;&lt;strong&gt;「何を書き忘れたか」&lt;/strong&gt;をチェックする（人物・理由・状況など）&lt;/li&gt;
&lt;li&gt;模範解答を丸写しするのではなく、&lt;strong&gt;「自分の言葉＋足りない要素」&lt;/strong&gt;で書き直す&lt;/li&gt;
&lt;li&gt;40〜60字程度の記述を、&lt;strong&gt;毎日1〜2題だけでも続ける&lt;/strong&gt;&lt;/li&gt;
&lt;/ul&gt;
&lt;p class="mb-0" style="font-size: 0.9rem;"&gt;記述は、&lt;strong&gt;「一気に劇的に伸びる」というよりも、積み重ねでじわじわ伸びる分野&lt;/strong&gt;です。&lt;/p&gt;
&lt;/div&gt;
&lt;/div&gt;
&lt;div class="col-md-6 mb-3"&gt;
&lt;div class="border rounded h-100 p-3" style="background: #e3f2fd;"&gt;
&lt;h3 class="h6 mb-2" style="color: #1e88e5;"&gt;④ 読解そのものが苦しい場合&lt;/h3&gt;
&lt;ul&gt;
&lt;li&gt;過去問だけでなく、&lt;strong&gt;塾テキストの標準レベルの文章&lt;/strong&gt;を丁寧に読み直す&lt;/li&gt;
&lt;li&gt;段落ごとに&lt;strong&gt;「何が書いてあるか」を一言でメモ&lt;/strong&gt;する練習をする&lt;/li&gt;
&lt;li&gt;模試やテキストの&lt;strong&gt;似たタイプの文章&lt;/strong&gt;で「読み方の再練習」をする&lt;/li&gt;
&lt;/ul&gt;
&lt;p class="mb-0" style="font-size: 0.9rem;"&gt;「読み負け」を防ぐには、&lt;strong&gt;過去問だけに頼らず、ふだんの読解の質を上げること&lt;/strong&gt;が最優先です。&lt;/p&gt;
&lt;/div&gt;
&lt;/div&gt;
&lt;/div&gt;
&lt;div class="alert alert-primary" style="font-size: 0.9rem;"&gt;&lt;strong&gt;まとめ：&lt;/strong&gt;&lt;br /&gt;
過去問はゴールではなく、&lt;strong&gt;「普段の勉強を軌道修正するための鏡」&lt;/strong&gt;です。&lt;br /&gt;
解きっぱなしにせず、必ず&lt;strong&gt;「次にやること」&lt;/strong&gt;に結びつけることで、&lt;br /&gt;
本番で&lt;strong&gt;「読み負けない国語」&lt;/strong&gt;を仕上げていきましょう。&lt;/div&gt;
&lt;/div&gt;
&lt;/div&gt;
&lt;/section&gt;
&lt;/div&gt;
&lt;p&gt;&lt;!-- [ /.socialSet ] --&gt;&lt;/p&gt;
&lt;div class="alert alert-primary p-3 mt-4" role="alert"&gt;
&lt;p class="mb-2"&gt;&lt;strong&gt;過去問演習をただの「作業」にすれば、合格は不可能です。&lt;/strong&gt;&lt;/p&gt;
&lt;p class="mb-1"&gt;基礎なき演習で間違った解法が固まりきれば、入試本番で大幅な減点を食らい、取り返しのつかない事態を招きます。&lt;/p&gt;
&lt;p class="mb-3"&gt;過去問で合格点が取れない本質的な理由は、一重に判断軸が定まっていないことにあります。&lt;/p&gt;
&lt;div class="d-grid gap-2"&gt;&lt;a class="btn btn-primary btn-lg" href="https://dokkai-labo.tokyo/kobetsuonline01/"&gt;合格力を叩き込む個別指導の受講はこちら&lt;/a&gt;&lt;br /&gt;
&lt;a class="btn btn-outline-primary btn-lg" href="https://dokkai-labo.tokyo/blog/161214/"&gt;読解ラボの指導方針を詳しく知る&lt;/a&gt;&lt;/div&gt;
&lt;hr class="my-3" /&gt;
&lt;div class="d-flex flex-column gap-1"&gt;&lt;a href="https://dokkai-labo.tokyo/contact/"&gt;体験授業・入塾相談の予約フォーム&lt;/a&gt;&lt;br /&gt;
&lt;a href="https://dokkai-labo.tokyo/profile/"&gt;代表講師プロフィールと実績&lt;/a&gt;&lt;br /&gt;
&lt;a href="https://dokkai-labo.tokyo/access/"&gt;教室へのアクセス・所在地&lt;/a&gt;&lt;br /&gt;
&lt;a href="https://dokkai-labo.tokyo/blog/"&gt;中学受験国語の攻略コラム一覧&lt;/a&gt;&lt;/div&gt;
&lt;/div&gt;
```
</t>
  </si>
  <si>
    <t xml:space="preserve">以下のページは「スニペット整合性」（本文と title/meta/H1/冒頭文）が弱い可能性があります。
まず【本文】を確認し、想定読者・悩み・解決範囲を把握してください。
そのうえで、GSCの主要クエリ（表示回数上位）を根拠に、
「検索意図に対して、タイトル/メタ/H1/冒頭120字がズレている点」を特定し、
ズレを解消するための修正案（タイトル/メタ/H1/冒頭）を提示してください。
※本文の“大改修”は前提にしません（必要なら追記ブロックは最大1つまで）。
【URL】https://dokkai-labo.tokyo/col_blog/katei-kokugo-oshi-enai/
【ページ分類】SC
【ページ分類の略語（このプロンプト内の定義）】
TP = トップページ（ホーム/サイトの入口）
SP = サービスページ（講座・コース・申込導線）
MC = メインコラム（コラム/解説/勉強法など集客記事）
SC = サブコラム（MCやSPを補強するための補助コラム※サイト定義に合わせて判断）
NW = ニュース/お知らせ（運用上は改善対象外として除外）
ST = 企業情報等のSEO対策を行わないこ固定ページ（運用上は改善対象外として除外）
- / 空欄 / 未分類 = 未分類（このスクリプトでは改善対象外として除外）
※未分類（空欄 / "-" / "未分類"）は作業対象に含めません。
【現状（スニペット要素）】
- タイトル：家庭で国語を教えるのが“極めて難しい”理由 - 受験国語専門 読解ラボ東京 | 中学受験・大学受験対応の個別指導国語専門塾（オンライン・教室対応）
- メタ：中学受験の国語を家庭で教えるのが難しいのは、思考の途中が見えず、根拠が抽象的で、本文処理・設問処理・記述の工程が複雑に絡むからです。つまずきの典型と改善ステップ、過去問の直し方、オンライン国語の個別指導で読解力と記述を整える方法まで解説します。
- H1：家庭で国語を教えるのが“極めて難しい”理由
- 冒頭120字：中学受験／国語 保護者向け オンライン国語／個別指導 読解力 記述 過去問 国語の家庭学習で多いのが、 解説しているのに成績が動かない 状態です。 本文のここだよ、と根拠を示しても子どもは納得せず、答案は「それっぽい感想」になり、直しても次
【GSC主要クエリ（表示回数上位50件）】
- 国語難しい｜表示6｜CTR 0.00%｜順位10.0
- 国語 難しい｜表示5｜CTR 0.00%｜順位10.0
- 国語 家庭学習｜表示1｜CTR 0.00%｜順位12.0
- 国語家庭学習｜表示1｜CTR 0.00%｜順位12.0
【参考：代表語（自動抽出）】国語難しい
【出力（必ずこの順）】
1) 本文の要約（想定読者・悩み・解決）
2) 検索意図の整理（主要クエリから2〜3パターン）
3) 不一致の指摘（タイトル/メタ/H1/冒頭のどこがズレているか）
4) 修正方針（“どの意図に寄せるか”を1つに決める）
5) 修正案（すべてコードブロック）
   - タイトル案3つ（全角35字前後＋56字以上の網羅型を1つ）
   - メタ案3つ（全角90字前後）
   - H1案2つ
   - 冒頭120字（2案：&lt;p&gt;で開始）
【禁則ワード（シート連動）】
以下の【禁則ワード】は、タイトル/メタ/導入文/見出し/本文のいずれにも原則使用しないでください。
言い換えが必要な場合は、自然な日本語に置換してください。
【禁則ワード】
- 崩れ
- 型
- 迷い
- 保留
- 固定
- 手順
- 立て直
- 最短
- 結論だけ
- 乱れ
- 三点確認
- 内部リンク
- 導線
- 設計
- 刺
- まず結論
- 整え
- 押し付けない案内
- 統一
- 次の一手
- 失点
- 確定
- サブコラム
- 30秒
- 1分
- CV
- 網羅
【本文】
```html
&lt;style&gt;
/* =========================================================&lt;br /&gt;  読解ラボ東京：中学受験国語補足記事（Bootstrap前提）&lt;br /&gt;  - テーマCSS干渉を避けるため rq- プレフィックスで局所化&lt;br /&gt;  - PCでも崩れにくい：table-layout fixed + 折り返し強制&lt;br /&gt;========================================================= */&lt;br /&gt;.rq-wrap{max-width:1040px;margin:0 auto;}&lt;br /&gt;.rq-card{border:0;border-radius:18px;}&lt;br /&gt;.rq-soft{background:#f6f7fb;border:1px solid #e6e9f5;border-radius:14px;}&lt;br /&gt;.rq-anchor{scroll-margin-top:84px;}&lt;br /&gt;.rq-hero-title{font-size:1.9rem;line-height:1.55;margin:0;}&lt;br /&gt;@media (min-width:992px){.rq-hero-title{font-size:2.2rem;}}&lt;br /&gt;.rq-h2{font-size:1.55rem;margin:1.25rem 0 .75rem;}&lt;br /&gt;.rq-h3{font-size:1.15rem;margin:1rem 0 .5rem;}&lt;br /&gt;.rq-lead{color:#6c757d;margin-top:-.2rem;}&lt;br /&gt;.rq-badge{display:inline-block;margin:0 .35rem .35rem 0;}&lt;br /&gt;.rq-note{font-size:.92rem;color:#6c757d;}&lt;br /&gt;.rq-table{table-layout:fixed;width:100%;}&lt;br /&gt;.rq-table th,.rq-table td{&lt;br /&gt;  white-space:normal !important;&lt;br /&gt;  word-break:break-word;&lt;br /&gt;  overflow-wrap:anywhere;&lt;br /&gt;  vertical-align:top;&lt;br /&gt;}&lt;br /&gt;.rq-thead{background:#eef2ff;}&lt;br /&gt;.rq-details summary{cursor:pointer;list-style:none;}&lt;br /&gt;.rq-details summary::-webkit-details-marker{display:none;}&lt;br /&gt;&lt;/style&gt;
&lt;div class="container my-4"&gt;
&lt;div class="rq-wrap"&gt;
&lt;p&gt;&lt;!-- Hero --&gt;&lt;/p&gt;
&lt;div class="card rq-card shadow-sm mb-4" style="background: linear-gradient(135deg,#283593,#00897b); color: #fff;"&gt;
&lt;div class="card-body p-4 p-lg-5"&gt;
&lt;div class="row align-items-center g-3"&gt;
&lt;div class="col-12 col-lg-8"&gt;
&lt;div class="mb-2"&gt;&lt;span class="badge bg-warning text-dark rq-badge"&gt;中学受験／国語&lt;/span&gt;&lt;br /&gt;
&lt;span class="badge bg-light text-dark rq-badge"&gt;保護者向け&lt;/span&gt;&lt;br /&gt;
&lt;span class="badge bg-dark rq-badge"&gt;オンライン国語／個別指導&lt;/span&gt;&lt;br /&gt;
&lt;span class="badge bg-info text-dark rq-badge"&gt;読解力&lt;/span&gt;&lt;br /&gt;
&lt;span class="badge bg-warning text-dark rq-badge"&gt;記述&lt;/span&gt;&lt;br /&gt;
&lt;span class="badge bg-secondary rq-badge"&gt;過去問&lt;/span&gt;&lt;/div&gt;
&lt;h1 class="rq-hero-title mb-3"&gt;&lt;/h1&gt;
&lt;p class="mb-0" style="opacity: .92;"&gt;国語の家庭学習で多いのが、&lt;strong&gt;解説しているのに成績が動かない&lt;/strong&gt;状態です。&lt;br /&gt;
本文のここだよ、と根拠を示しても子どもは納得せず、答案は「それっぽい感想」になり、直しても次の過去問で同じ減点が再発する。&lt;/p&gt;
&lt;p&gt;この行き詰まりは、保護者の教え方や本人のやる気の問題ではなく、国語が&lt;strong&gt;本文処理→設問処理→記述（答案化）&lt;/strong&gt;の工程でできていて、&lt;strong&gt;どの工程がズレたかが答案からは見えにくい&lt;/strong&gt;ことが原因です。&lt;/p&gt;
&lt;p&gt;この記事では、家庭で国語を教えるのが難しくなる「構造」を切り分け、どこを組み直すと得点が安定するかを、つまずきの典型→改善の進め方→過去問の直し方の順で整理します。&lt;/p&gt;
&lt;p class="mt-3 mb-0" style="opacity: .92;"&gt;家庭学習（読解量・漢字の回し方）の全体像はこちら：&lt;a class="link-light text-decoration-underline fw-bold" href="https://dokkai-labo.tokyo/blog/note/"&gt;全体像はこちら&lt;/a&gt;&lt;/p&gt;
&lt;/div&gt;
&lt;div class="col-12 col-lg-4"&gt;
&lt;div class="p-3 p-lg-4 mt-2 mt-lg-0" style="background: rgba(255,255,255,.12); border: 1px solid rgba(255,255,255,.22); border-radius: 14px;"&gt;
&lt;div class="fw-bold mb-2"&gt;最初に結論&lt;/div&gt;
&lt;div class="small mb-3" style="opacity: .92;"&gt;国語は「正解を教える」より、本文処理→設問処理→記述の流れを組み直す教科です。&lt;br /&gt;
家庭だけで完結させようとすると、見えない工程のズレが放置され、努力が点数に直結しにくくなります。&lt;/div&gt;
&lt;p&gt;&lt;a class="btn btn-outline-light w-100" href="#online"&gt;オンラインが効く理由へ&lt;/a&gt;&lt;/p&gt;
&lt;/div&gt;
&lt;/div&gt;
&lt;/div&gt;
&lt;/div&gt;
&lt;/div&gt;
&lt;p&gt;&lt;!-- 目次 --&gt;&lt;/p&gt;
&lt;div class="card rq-card shadow-sm mb-4"&gt;
&lt;div class="card-body p-3 p-md-4"&gt;
&lt;div class="fw-bold mb-2"&gt;目次&lt;/div&gt;
&lt;div class="row g-2"&gt;
&lt;div class="col-6 col-md-4 col-lg-2"&gt;&lt;a class="btn btn-outline-primary btn-sm w-100" href="#bg"&gt;背景&lt;/a&gt;&lt;/div&gt;
&lt;div class="col-6 col-md-4 col-lg-2"&gt;&lt;a class="btn btn-outline-primary btn-sm w-100" href="#online"&gt;オンライン&lt;/a&gt;&lt;/div&gt;
&lt;div class="col-6 col-md-4 col-lg-2"&gt;&lt;a class="btn btn-outline-primary btn-sm w-100" href="#steps"&gt;改善の進め方&lt;/a&gt;&lt;/div&gt;
&lt;div class="col-6 col-md-4 col-lg-2"&gt;&lt;a class="btn btn-outline-primary btn-sm w-100" href="#home"&gt;家庭の役割&lt;/a&gt;&lt;/div&gt;
&lt;div class="col-6 col-md-4 col-lg-2"&gt;&lt;a class="btn btn-outline-primary btn-sm w-100" href="#fit"&gt;相性&lt;/a&gt;&lt;/div&gt;
&lt;div class="col-6 col-md-4 col-lg-2"&gt;&lt;a class="btn btn-outline-primary btn-sm w-100" href="#summary"&gt;まとめ&lt;/a&gt;&lt;/div&gt;
&lt;/div&gt;
&lt;/div&gt;
&lt;/div&gt;
&lt;p&gt;&lt;!-- H2 背景 --&gt;&lt;/p&gt;
&lt;h2 id="bg" class="rq-anchor rq-h2"&gt;この悩みが起きる背景&lt;/h2&gt;
&lt;p class="rq-lead"&gt;家庭で国語が教えにくいのは、保護者の努力不足ではありません。国語は「考え方の途中」「根拠のつなぎ方」「条件管理」が見えにくく、&lt;br /&gt;
誤答の原因が一つに定まらないため、家庭の説明が空振りしやすい構造があります。&lt;/p&gt;
&lt;div class="row g-3 mb-4"&gt;
&lt;div class="col-12 col-lg-7"&gt;
&lt;div class="card rq-card shadow-sm h-100"&gt;
&lt;div class="card-body p-3 p-md-4"&gt;
&lt;div class="mb-2"&gt;&lt;span class="badge bg-danger rq-badge"&gt;家庭で起きやすい現象&lt;/span&gt;&lt;br /&gt;
&lt;span class="text-muted small"&gt;国語が伸びない家庭の典型パターン&lt;/span&gt;&lt;/div&gt;
&lt;div class="table-responsive"&gt;
&lt;table class="table table-bordered align-middle mb-0 rq-table"&gt;
&lt;thead class="rq-thead"&gt;
&lt;tr class="text-center"&gt;
&lt;th style="width: 30%;"&gt;家庭での関わり&lt;/th&gt;
&lt;th style="width: 35%;"&gt;起きること&lt;/th&gt;
&lt;th style="width: 35%;"&gt;本当の原因&lt;/th&gt;
&lt;/tr&gt;
&lt;/thead&gt;
&lt;tbody&gt;
&lt;tr&gt;
&lt;td class="fw-bold"&gt;正解か不正解だけで終わる&lt;/td&gt;
&lt;td&gt;改善点が残らず、次回も同じ減点が再発する&lt;/td&gt;
&lt;td&gt;どの工程でズレたかが未特定のまま&lt;/td&gt;
&lt;/tr&gt;
&lt;tr&gt;
&lt;td class="fw-bold"&gt;本文を読ませ直す&lt;/td&gt;
&lt;td&gt;時間だけかかり、得点が安定しない&lt;/td&gt;
&lt;td&gt;本文処理ではなく設問処理と条件管理が弱い&lt;/td&gt;
&lt;/tr&gt;
&lt;tr&gt;
&lt;td class="fw-bold"&gt;根拠を示して説明する&lt;/td&gt;
&lt;td&gt;子どもが納得せず、親子で衝突しやすい&lt;/td&gt;
&lt;td&gt;根拠と答えのつなぎ方が子どもの中で未言語化&lt;/td&gt;
&lt;/tr&gt;
&lt;tr&gt;
&lt;td class="fw-bold"&gt;記述を添削してあげる&lt;/td&gt;
&lt;td&gt;その場は直るが、次はまた同じ形で起きる&lt;/td&gt;
&lt;td&gt;材料回収→並び替え→文章化の工程が未定着&lt;/td&gt;
&lt;/tr&gt;
&lt;/tbody&gt;
&lt;/table&gt;
&lt;/div&gt;
&lt;div class="alert alert-warning mt-3 mb-0"&gt;
&lt;div class="fw-bold mb-1"&gt;ポイント&lt;/div&gt;
&lt;div class="mb-0"&gt;国語の減点は、読解力不足だけでは説明できません。本文処理、設問処理、答案化のどこかでズレが生まれ、&lt;br /&gt;
それが複合して減点になります。家庭は答案しか見えないため、原因の切り分けが難しくなります。&lt;/div&gt;
&lt;/div&gt;
&lt;/div&gt;
&lt;/div&gt;
&lt;/div&gt;
&lt;div class="col-12 col-lg-5"&gt;
&lt;div class="card rq-card shadow-sm h-100"&gt;
&lt;div class="card-body p-3 p-md-4"&gt;
&lt;div class="mb-2"&gt;&lt;span class="badge bg-success rq-badge"&gt;なぜ難しいのか&lt;/span&gt;&lt;br /&gt;
&lt;span class="text-muted small"&gt;家庭で国語が教えにくい三要因&lt;/span&gt;&lt;/div&gt;
&lt;div class="rq-soft p-3"&gt;
&lt;div class="fw-bold mb-2"&gt;国語は見えない工程が多い教科です&lt;/div&gt;
&lt;ul class="mb-0 ps-3"&gt;
&lt;li&gt;&lt;strong&gt;思考が見えない&lt;/strong&gt;：迷うポイントや比較の過程が答案に残りません&lt;/li&gt;
&lt;li&gt;&lt;strong&gt;根拠が抽象的&lt;/strong&gt;：言い換えや対比をまたいで根拠が成立します&lt;/li&gt;
&lt;li&gt;&lt;strong&gt;過程が複雑&lt;/strong&gt;：本文→設問→本文の往復と条件管理が同時に必要です&lt;/li&gt;
&lt;/ul&gt;
&lt;/div&gt;
&lt;div class="mt-3"&gt;
&lt;div class="fw-bold mb-2"&gt;つまずく位置が家庭ごとに違う&lt;/div&gt;
&lt;div class="rq-note"&gt;同じ点数でも、原因が本文処理なのか、設問処理なのか、記述の工程なのかで対処は変わります。&lt;br /&gt;
ここを切り分けられないまま勉強量だけ増えると、本人の自信だけが削られがちです。&lt;/div&gt;
&lt;/div&gt;
&lt;/div&gt;
&lt;/div&gt;
&lt;/div&gt;
&lt;/div&gt;
&lt;p&gt;&lt;!-- 具体例 --&gt;&lt;/p&gt;
&lt;div class="card rq-card shadow-sm mb-4"&gt;
&lt;div class="card-body p-3 p-md-4"&gt;
&lt;div class="mb-2"&gt;&lt;span class="badge bg-primary rq-badge"&gt;具体例&lt;/span&gt;&lt;br /&gt;
&lt;span class="text-muted small"&gt;家庭で説明しても噛み合いにくい場面&lt;/span&gt;&lt;/div&gt;
&lt;div class="row g-3"&gt;
&lt;div class="col-12 col-lg-6"&gt;
&lt;div class="p-3 rounded" style="background: #f6fbf9; border: 1px solid #d7f0e8;"&gt;
&lt;div class="fw-bold mb-2"&gt;物語文の心情問題&lt;/div&gt;
&lt;ul class="mb-0 ps-3"&gt;
&lt;li&gt;子どもは心情語を拾うが、根拠は行動描写や対比にある&lt;/li&gt;
&lt;li&gt;複数の選択肢がそれっぽく見え、比較の軸が立たない&lt;/li&gt;
&lt;li&gt;保護者が根拠を示しても、つなぎ方が分からず納得できない&lt;/li&gt;
&lt;/ul&gt;
&lt;/div&gt;
&lt;/div&gt;
&lt;div class="col-12 col-lg-6"&gt;
&lt;div class="p-3 rounded" style="background: #fff7ed; border: 1px solid #f2e2c8;"&gt;
&lt;div class="fw-bold mb-2"&gt;説明文の要旨問題&lt;/div&gt;
&lt;ul class="mb-0 ps-3"&gt;
&lt;li&gt;本文の言い換えや対比が取れず、要点候補が増えすぎる&lt;/li&gt;
&lt;li&gt;結局、印象の強い一文やキーワードで選んでしまう&lt;/li&gt;
&lt;li&gt;過去問で年を変えても同じミスが繰り返される&lt;/li&gt;
&lt;/ul&gt;
&lt;/div&gt;
&lt;/div&gt;
&lt;/div&gt;
&lt;div class="alert alert-info mt-3 mb-0"&gt;
&lt;div class="fw-bold mb-1"&gt;ここで伝えたいこと&lt;/div&gt;
&lt;div class="mb-0"&gt;家庭での説明が悪いのではなく、国語は「本人の頭の中の処理」を見ながら修正しないと改善しづらい教科です。&lt;br /&gt;
だからこそ、対話で思考を拾える環境が効果を発揮します。&lt;/div&gt;
&lt;/div&gt;
&lt;/div&gt;
&lt;/div&gt;
&lt;p&gt;&lt;!-- H2 オンライン --&gt;&lt;/p&gt;
&lt;h2 id="online" class="rq-anchor rq-h2"&gt;オンライン国語個別指導が効果を発揮する理由&lt;/h2&gt;
&lt;p class="rq-lead"&gt;オンライン国語の個別指導が強いのは、答案だけでなく「どこで迷ったか」「何を根拠にしたか」「条件をどう扱ったか」をその場で可視化できるからです。&lt;br /&gt;
国語専門塾の個別指導として、読解力と記述の流れを組み直すことに向いています。&lt;/p&gt;
&lt;div class="card rq-card shadow-sm mb-4"&gt;
&lt;div class="card-body p-3 p-md-4"&gt;
&lt;div class="row g-3"&gt;
&lt;div class="col-12 col-lg-7"&gt;
&lt;div class="p-3 rounded" style="border: 1px solid #e5e7eb; background: #fff;"&gt;
&lt;div class="fw-bold mb-2"&gt;オンラインでできること&lt;/div&gt;
&lt;ul class="mb-0 ps-3"&gt;
&lt;li&gt;&lt;strong&gt;手元カメラ&lt;/strong&gt;で本文の戻り方、線の引き方、選択肢の消し方まで確認できる&lt;/li&gt;
&lt;li&gt;&lt;strong&gt;本文と設問の往復&lt;/strong&gt;を、探す順番として定着させられる&lt;/li&gt;
&lt;li&gt;&lt;strong&gt;記述&lt;/strong&gt;の材料回収から文章化までを対話で分解し、添削と修正を往復できる&lt;/li&gt;
&lt;li&gt;&lt;strong&gt;過去問&lt;/strong&gt;を段階的に扱い、減点原因をタグ化して再発を止められる&lt;/li&gt;
&lt;/ul&gt;
&lt;/div&gt;
&lt;div class="alert alert-primary mt-3 mb-0"&gt;
&lt;div class="fw-bold mb-1"&gt;案内&lt;/div&gt;
&lt;div class="mb-0"&gt;中学受験国語をオンラインで組み直したい場合は、&lt;br /&gt;
&lt;a class="fw-bold" href="https://dokkai-labo.tokyo/kobetsuonline01/"&gt;オンライン国語の個別指導&lt;/a&gt;&lt;br /&gt;
が有効です。読解力、記述、過去問の運用を、進め方として組み立てていきます。&lt;/div&gt;
&lt;/div&gt;
&lt;/div&gt;
&lt;div class="col-12 col-lg-5"&gt;
&lt;div class="rq-soft p-3 h-100"&gt;
&lt;div class="fw-bold mb-2"&gt;減点を減らす処理フロー&lt;/div&gt;
&lt;div class="table-responsive"&gt;
&lt;table class="table table-bordered align-middle mb-0 rq-table"&gt;
&lt;thead style="background: #ffffff;"&gt;
&lt;tr class="text-center"&gt;
&lt;th style="width: 22%;"&gt;段階&lt;/th&gt;
&lt;th&gt;見るポイント&lt;/th&gt;
&lt;/tr&gt;
&lt;/thead&gt;
&lt;tbody&gt;
&lt;tr&gt;
&lt;td class="fw-bold text-center"&gt;本文処理&lt;/td&gt;
&lt;td&gt;段落要点、対比、言い換え、因果を最小セットで定着させる&lt;/td&gt;
&lt;/tr&gt;
&lt;tr&gt;
&lt;td class="fw-bold text-center"&gt;設問処理&lt;/td&gt;
&lt;td&gt;設問を分解し、条件と参照範囲を先に決めてから本文へ戻る&lt;/td&gt;
&lt;/tr&gt;
&lt;tr&gt;
&lt;td class="fw-bold text-center"&gt;答案化&lt;/td&gt;
&lt;td&gt;根拠段落番号を残し、選択肢比較や記述を工程で作る&lt;/td&gt;
&lt;/tr&gt;
&lt;tr&gt;
&lt;td class="fw-bold text-center"&gt;改善履歴&lt;/td&gt;
&lt;td&gt;ミスのパターンを記録し、過去問で同じ減点が再発しないか確認する&lt;/td&gt;
&lt;/tr&gt;
&lt;/tbody&gt;
&lt;/table&gt;
&lt;/div&gt;
&lt;div class="rq-note mt-3"&gt;家庭では見えない工程を見える形にして、同じ進め方で再現できる状態を作るのが目的です。&lt;/div&gt;
&lt;/div&gt;
&lt;/div&gt;
&lt;/div&gt;
&lt;/div&gt;
&lt;/div&gt;
&lt;p&gt;&lt;!-- H2 改善方法 --&gt;&lt;/p&gt;
&lt;h2 id="steps" class="rq-anchor rq-h2"&gt;改善方法（実践ステップ）&lt;/h2&gt;
&lt;p class="rq-lead"&gt;国語の改善は、勉強量を増やすことより、進め方のズレを切り分けて直すことが先です。ここでは家庭でも使える形に、本文処理、設問処理、記述の工程を整理します。&lt;/p&gt;
&lt;details class="rq-details card rq-card shadow-sm mb-3" open=""&gt;
&lt;summary class="card-header fw-bold" style="background: #eefaf4;"&gt;ステップ1：本文処理の改善 &lt;span class="badge bg-success"&gt;読解力の土台&lt;/span&gt;&lt;/summary&gt;
&lt;div class="card-body p-3 p-md-4"&gt;
&lt;p class="mb-3"&gt;本文処理は「丁寧に読む」ではなく、構造を取る作業です。まずは増やし過ぎないルールで定着させます。&lt;/p&gt;
&lt;ul class="mb-3 ps-3"&gt;
&lt;li&gt;段落ごとに一言で要点を書く&lt;/li&gt;
&lt;li&gt;対比、言い換え、因果だけを拾う&lt;/li&gt;
&lt;li&gt;要点候補には根拠段落番号を添える&lt;/li&gt;
&lt;/ul&gt;
&lt;div class="rq-soft p-3"&gt;
&lt;div class="fw-bold mb-2"&gt;おすすめの最小マーク&lt;/div&gt;
&lt;div class="table-responsive"&gt;
&lt;table class="table table-sm table-bordered align-middle mb-0 rq-table"&gt;
&lt;thead style="background: #ffffff;"&gt;
&lt;tr class="text-center"&gt;
&lt;th style="width: 22%;"&gt;観点&lt;/th&gt;
&lt;th style="width: 18%;"&gt;記号&lt;/th&gt;
&lt;th&gt;狙い&lt;/th&gt;
&lt;/tr&gt;
&lt;/thead&gt;
&lt;tbody&gt;
&lt;tr&gt;
&lt;td class="fw-bold"&gt;対比&lt;/td&gt;
&lt;td class="text-center"&gt;↔&lt;/td&gt;
&lt;td&gt;主張の分岐点を押さえる&lt;/td&gt;
&lt;/tr&gt;
&lt;tr&gt;
&lt;td class="fw-bold"&gt;言い換え&lt;/td&gt;
&lt;td class="text-center"&gt;＝&lt;/td&gt;
&lt;td&gt;要点候補を定着させる&lt;/td&gt;
&lt;/tr&gt;
&lt;tr&gt;
&lt;td class="fw-bold"&gt;因果&lt;/td&gt;
&lt;td class="text-center"&gt;→&lt;/td&gt;
&lt;td&gt;理由問題の根拠探索を速くする&lt;/td&gt;
&lt;/tr&gt;
&lt;/tbody&gt;
&lt;/table&gt;
&lt;/div&gt;
&lt;div class="rq-note mt-2"&gt;線を増やすより、同じやり方で取れるようにすることが優先です。&lt;/div&gt;
&lt;/div&gt;
&lt;/div&gt;
&lt;/details&gt;
&lt;details class="rq-details card rq-card shadow-sm mb-3"&gt;
&lt;summary class="card-header fw-bold" style="background: #eef2ff;"&gt;ステップ2：設問処理の改善 &lt;span class="badge bg-primary"&gt;条件管理&lt;/span&gt;&lt;/summary&gt;
&lt;div class="card-body p-3 p-md-4"&gt;
&lt;p class="mb-3"&gt;国語が伸びない家庭で最も多いのは、設問文の分解が抜けているケースです。本文へ戻る前に、設問を次の要素に分けます。&lt;/p&gt;
&lt;ul class="mb-3 ps-3"&gt;
&lt;li&gt;何を答えるか：要点、理由、心情、目的など&lt;/li&gt;
&lt;li&gt;条件：字数、抜き出し範囲、理由の数、言い換え指定&lt;/li&gt;
&lt;li&gt;参照範囲：傍線部周辺、指定段落、全体&lt;/li&gt;
&lt;/ul&gt;
&lt;div class="alert alert-info mb-0"&gt;
&lt;div class="fw-bold mb-1"&gt;探す順番を定着させる例（理由説明）&lt;/div&gt;
&lt;ol class="mb-0 ps-3"&gt;
&lt;li&gt;傍線部直前直後で理由語を探す&lt;/li&gt;
&lt;li&gt;同段落の言い換えを探す&lt;/li&gt;
&lt;li&gt;対比の反対側を確認する&lt;/li&gt;
&lt;/ol&gt;
&lt;/div&gt;
&lt;div class="rq-note mt-3"&gt;この順番が決まると、本文を読み直す回数が減り、処理時間と得点が安定しやすくなります。&lt;/div&gt;
&lt;/div&gt;
&lt;/details&gt;
&lt;details class="rq-details card rq-card shadow-sm mb-4"&gt;
&lt;summary class="card-header fw-bold" style="background: #fff7ed;"&gt;ステップ3：記述改善 &lt;span class="badge bg-warning text-dark"&gt;工程化&lt;/span&gt;&lt;/summary&gt;
&lt;div class="card-body p-3 p-md-4"&gt;
&lt;p class="mb-3"&gt;記述はセンスではなく工程です。次の三工程に分けることで、材料不足や条件漏れを減らせます。&lt;/p&gt;
&lt;div class="row g-3"&gt;
&lt;div class="col-12 col-md-4"&gt;
&lt;div class="p-3 rounded h-100" style="border: 1px solid #f2e2c8; background: #fff;"&gt;
&lt;div class="fw-bold mb-1"&gt;材料の抜き出し&lt;/div&gt;
&lt;div class="rq-note"&gt;本文から必要要素を回収し、根拠段落番号も残す&lt;/div&gt;
&lt;/div&gt;
&lt;/div&gt;
&lt;div class="col-12 col-md-4"&gt;
&lt;div class="p-3 rounded h-100" style="border: 1px solid #f2e2c8; background: #fff;"&gt;
&lt;div class="fw-bold mb-1"&gt;要素の並び替え&lt;/div&gt;
&lt;div class="rq-note"&gt;因果、対比の順に整列し、筋を作る&lt;/div&gt;
&lt;/div&gt;
&lt;/div&gt;
&lt;div class="col-12 col-md-4"&gt;
&lt;div class="p-3 rounded h-100" style="border: 1px solid #f2e2c8; background: #fff;"&gt;
&lt;div class="fw-bold mb-1"&gt;文章化&lt;/div&gt;
&lt;div class="rq-note"&gt;条件チェックをして完成させる&lt;/div&gt;
&lt;/div&gt;
&lt;/div&gt;
&lt;/div&gt;
&lt;hr class="my-3" /&gt;
&lt;div class="fw-bold mb-2"&gt;添削後に必ずやること&lt;/div&gt;
&lt;ul class="mb-0 ps-3"&gt;
&lt;li&gt;修正点を分類する：要素不足、条件漏れ、言い換えズレ、主語不明など&lt;/li&gt;
&lt;li&gt;同じ設問を再提出して、同じミスが再発しないか確認する&lt;/li&gt;
&lt;/ul&gt;
&lt;div class="alert alert-warning mt-3 mb-0"&gt;
&lt;div class="fw-bold mb-1"&gt;家庭が陥りやすい落とし穴&lt;/div&gt;
&lt;div class="mb-0"&gt;記述を直してあげると短期的には改善しますが、本人の材料回収と文章化の練習が奪われると、過去問で再発しやすくなります。&lt;br /&gt;
直しは本人が工程を回す形に寄せるのが安全です。&lt;/div&gt;
&lt;/div&gt;
&lt;/div&gt;
&lt;/details&gt;
&lt;p&gt;&lt;!-- 中盤CTA --&gt;&lt;/p&gt;
&lt;div class="card rq-card shadow-sm mb-4"&gt;
&lt;div class="card-body p-3 p-md-4"&gt;
&lt;div class="row align-items-center g-3"&gt;
&lt;div class="col-12 col-lg-8"&gt;
&lt;div class="fw-bold" style="font-size: 1.12rem;"&gt;家庭だけで抱え込まず、国語の流れを組み直す選択肢を&lt;/div&gt;
&lt;div class="text-muted mt-1"&gt;中学受験の国語は、読解力と記述の問題が「工程のズレ」として出ます。見える形で修正し、過去問で再現性を作ると得点が安定します。&lt;/div&gt;
&lt;/div&gt;
&lt;div class="col-12 col-lg-4"&gt;
&lt;p&gt;&lt;a class="btn btn-primary btn-lg w-100" href="https://dokkai-labo.tokyo/kobetsuonline01/"&gt;&lt;br /&gt;
オンライン個別指導を確認する&lt;br /&gt;
&lt;/a&gt;&lt;/p&gt;
&lt;div class="rq-note mt-2"&gt;国語専門塾の個別指導として、記述と過去問まで対応&lt;/div&gt;
&lt;/div&gt;
&lt;/div&gt;
&lt;/div&gt;
&lt;/div&gt;
&lt;p&gt;&lt;!-- H2 家庭 --&gt;&lt;/p&gt;
&lt;h2 id="home" class="rq-anchor rq-h2"&gt;家庭でできるフォローと役割分担&lt;/h2&gt;
&lt;p class="rq-lead"&gt;家庭が国語を教えきろうとすると、親子関係が消耗しやすくなります。家庭は継続領域に絞り、思考領域は個別指導で組み直す形が安全です。&lt;/p&gt;
&lt;div class="card rq-card shadow-sm mb-4"&gt;
&lt;div class="card-body p-3 p-md-4"&gt;
&lt;div class="table-responsive"&gt;
&lt;table class="table table-bordered align-middle mb-0 rq-table"&gt;
&lt;thead style="background: #f6f7fb;"&gt;
&lt;tr class="text-center"&gt;
&lt;th style="width: 28%;"&gt;家庭が担うと効果的&lt;/th&gt;
&lt;th&gt;やること&lt;/th&gt;
&lt;th style="width: 30%;"&gt;やり過ぎ注意&lt;/th&gt;
&lt;/tr&gt;
&lt;/thead&gt;
&lt;tbody&gt;
&lt;tr&gt;
&lt;td class="fw-bold"&gt;語彙・漢字&lt;/td&gt;
&lt;td&gt;短時間でも毎日積み上げる。選択肢の精度と記述の言い換えの土台になる。&lt;/td&gt;
&lt;td&gt;量を増やしすぎず、間違いの原因を一言で残す。&lt;/td&gt;
&lt;/tr&gt;
&lt;tr&gt;
&lt;td class="fw-bold"&gt;音読&lt;/td&gt;
&lt;td&gt;句読点で止まれるか、主語述語を乱さず読めるかを確認する。&lt;/td&gt;
&lt;td&gt;演技より、文の切れ目と構造の確認を優先する。&lt;/td&gt;
&lt;/tr&gt;
&lt;tr&gt;
&lt;td class="fw-bold"&gt;過去問の管理&lt;/td&gt;
&lt;td&gt;点数より減点理由を分類し、直し答案とセットで保存する。&lt;/td&gt;
&lt;td&gt;年数を増やす前に、同じ減点が再発していないか確認する。&lt;/td&gt;
&lt;/tr&gt;
&lt;tr&gt;
&lt;td class="fw-bold"&gt;声かけ&lt;/td&gt;
&lt;td&gt;答えを教えず、条件と根拠に戻す問いを投げる。&lt;/td&gt;
&lt;td&gt;答案を作らない。本人の工程を回す機会を奪わない。&lt;/td&gt;
&lt;/tr&gt;
&lt;/tbody&gt;
&lt;/table&gt;
&lt;/div&gt;
&lt;div class="alert alert-info mt-3 mb-0"&gt;
&lt;div class="fw-bold mb-1"&gt;声かけ例&lt;/div&gt;
&lt;div class="mb-0"&gt;条件はどれか。根拠はどの段落か。その根拠は設問の言葉とどうつながるか。&lt;br /&gt;
この三点に戻せると、家庭の負担を増やさずに学習が前に進みます。&lt;/div&gt;
&lt;/div&gt;
&lt;/div&gt;
&lt;/div&gt;
&lt;p&gt;&lt;!-- H2 相性 --&gt;&lt;/p&gt;
&lt;h2 id="fit" class="rq-anchor rq-h2"&gt;どんな子に相性が良いか&lt;/h2&gt;
&lt;p class="rq-lead"&gt;オンライン国語の個別指導は、集団塾で伸び悩む子や、記述と過去問で点が安定しない子に特に相性があります。見えない工程を可視化し、再現性を作る支援ができるからです。&lt;/p&gt;
&lt;div class="row g-3 mb-4"&gt;
&lt;div class="col-12 col-lg-7"&gt;
&lt;div class="card rq-card shadow-sm h-100"&gt;
&lt;div class="card-body p-3 p-md-4"&gt;
&lt;div class="fw-bold mb-2"&gt;相性が良いタイプ&lt;/div&gt;
&lt;ul class="mb-0 ps-3"&gt;
&lt;li&gt;授業は聞けているのに、復習で点が伸びない&lt;/li&gt;
&lt;li&gt;根拠の取り方が毎回変わり、得点が安定しない&lt;/li&gt;
&lt;li&gt;記述で要素不足や条件漏れが多い&lt;/li&gt;
&lt;li&gt;過去問の直しが答え合わせで止まっている&lt;/li&gt;
&lt;li&gt;読解力はあるが設問処理の進め方が弱い&lt;/li&gt;
&lt;/ul&gt;
&lt;hr class="my-3" /&gt;
&lt;div class="fw-bold mb-2"&gt;伸びが速い条件&lt;/div&gt;
&lt;div class="rq-note"&gt;語彙と漢字を家庭で継続できると、個別指導で組み直した流れが早く定着し、読解力と記述が安定しやすくなります。&lt;/div&gt;
&lt;/div&gt;
&lt;/div&gt;
&lt;/div&gt;
&lt;div class="col-12 col-lg-5"&gt;
&lt;div class="card rq-card shadow-sm h-100"&gt;
&lt;div class="card-body p-3 p-md-4"&gt;
&lt;div class="fw-bold mb-2"&gt;補強：物語文が不安定な場合&lt;/div&gt;
&lt;p class="text-muted mb-3"&gt;心情問題で迷う場面が続く場合は、根拠の取り方と比較の軸をやり方として整理すると改善が早いことがあります。&lt;br /&gt;
物語文の読みを固めたい方は、以下も併せて参考にしてください。&lt;/p&gt;
&lt;p&gt;&lt;!-- サブリンク：1回のみ --&gt;&lt;br /&gt;
&lt;a class="btn btn-outline-primary w-100" href="https://dokkai-labo.tokyo/monogataribun/"&gt;&lt;br /&gt;
物語文講座をチェックする&lt;br /&gt;
&lt;/a&gt;&lt;/p&gt;
&lt;div class="rq-note mt-2"&gt;心情語の拾い方だけでなく、行動描写、対比、言い換えを根拠として扱う視点が得られます。&lt;/div&gt;
&lt;/div&gt;
&lt;/div&gt;
&lt;/div&gt;
&lt;/div&gt;
&lt;p&gt;&lt;!-- H2 まとめ --&gt;&lt;/p&gt;
&lt;h2 id="summary" class="rq-anchor rq-h2"&gt;まとめ&lt;/h2&gt;
&lt;div class="card rq-card shadow-sm"&gt;
&lt;div class="card-body p-3 p-md-4"&gt;
&lt;div class="row align-items-center g-3"&gt;
&lt;div class="col-12 col-lg-8"&gt;
&lt;p class="mb-2"&gt;家庭で国語を教えるのが難しいのは、思考の途中が見えず、根拠が抽象的で、本文処理・設問処理・記述が複雑に絡むからです。&lt;br /&gt;
対処は勉強量を増やすことではなく、ズレを切り分け、進め方を定着させ、過去問で再現性を作ることです。&lt;/p&gt;
&lt;div class="rq-soft p-3"&gt;
&lt;div class="fw-bold mb-1"&gt;最後に確認したいこと&lt;/div&gt;
&lt;ul class="mb-0 ps-3"&gt;
&lt;li&gt;本文の構造を最小マークで取れているか&lt;/li&gt;
&lt;li&gt;設問の条件を分解してから本文へ戻れているか&lt;/li&gt;
&lt;li&gt;記述を材料回収から文章化まで工程で作れているか&lt;/li&gt;
&lt;li&gt;過去問の直しが改善履歴として残っているか&lt;/li&gt;
&lt;/ul&gt;
&lt;/div&gt;
&lt;p class="mt-3 mb-0"&gt;家庭学習（読解量・漢字の回し方）の全体像はこちら：&lt;a class="fw-bold" href="https://dokkai-labo.tokyo/blog/note/"&gt;全体像はこちら&lt;/a&gt;&lt;/p&gt;
&lt;/div&gt;
&lt;div class="col-12 col-lg-4"&gt;
&lt;p&gt;&lt;a class="btn btn-primary btn-lg w-100" href="https://dokkai-labo.tokyo/kobetsuonline01/"&gt;&lt;br /&gt;
オンライン国語の個別指導へ&lt;br /&gt;
&lt;/a&gt;&lt;/p&gt;
&lt;div class="rq-note mt-2"&gt;中学受験国語の読解力と記述を、進め方として組み直し、過去問で得点を安定させます。&lt;/div&gt;
&lt;/div&gt;
&lt;/div&gt;
&lt;hr class="my-4" /&gt;
&lt;div class="rq-note"&gt;※本ページは保護者向けに、家庭で国語を教えにくい理由と改善の進め方を整理した補足記事です。&lt;/div&gt;
&lt;/div&gt;
&lt;/div&gt;
&lt;/div&gt;
&lt;/div&gt;
&lt;p&gt;&lt;!-- [ /.socialSet ] --&gt;&lt;/p&gt;
&lt;p&gt;&lt;!-- [ /.socialSet ] --&gt;&lt;/p&gt;
```
</t>
  </si>
  <si>
    <t xml:space="preserve">以下のページは「スニペット整合性」（本文と title/meta/H1/冒頭文）が弱い可能性があります。
まず【本文】を確認し、想定読者・悩み・解決範囲を把握してください。
そのうえで、GSCの主要クエリ（表示回数上位）を根拠に、
「検索意図に対して、タイトル/メタ/H1/冒頭120字がズレている点」を特定し、
ズレを解消するための修正案（タイトル/メタ/H1/冒頭）を提示してください。
※本文の“大改修”は前提にしません（必要なら追記ブロックは最大1つまで）。
【URL】https://dokkai-labo.tokyo/blog/syougakuseidokkai/
【ページ分類】MC
【ページ分類の略語（このプロンプト内の定義）】
TP = トップページ（ホーム/サイトの入口）
SP = サービスページ（講座・コース・申込導線）
MC = メインコラム（コラム/解説/勉強法など集客記事）
SC = サブコラム（MCやSPを補強するための補助コラム※サイト定義に合わせて判断）
NW = ニュース/お知らせ（運用上は改善対象外として除外）
ST = 企業情報等のSEO対策を行わないこ固定ページ（運用上は改善対象外として除外）
- / 空欄 / 未分類 = 未分類（このスクリプトでは改善対象外として除外）
※未分類（空欄 / "-" / "未分類"）は作業対象に含めません。
【現状（スニペット要素）】
- タイトル：小学生の読解力をどう伸ばす？「なんとなく読む」から論理的に考える読み方へ - 受験国語専門 読解ラボ東京 | 中学受験・大学受験対応の個別指導国語専門塾（オンライン・教室対応）
- メタ：小学生の読解力を伸ばしたい保護者向けに、「なんとなく読む」状態から、理由を言葉で説明できる論理的な読み方へのステップを解説。『理論をとく』レベルの考え方を、家庭での声かけ・質問の仕方・簡単なトレーニング法まで具体例つきで紹介します。
- H1：小学生の読解力をどう伸ばす？「なんとなく読む」から論理的に考える読み方へ
- 冒頭120字：小学生でもできる理論的な読解法 小学生の国語で多いのは、 本文は読めているのに、設問になると根拠が言えない 状態です。 選択肢は「それっぽい」で決まり、記述は感想になり、間違えた理由を聞くと「なんとなく」。このままだと学年が上がって文章量が
【GSC主要クエリ（表示回数上位50件）】
- 読解力を高める方法｜表示6｜CTR 0.00%｜順位1.0
- 読解力 読み方｜表示5｜CTR 0.00%｜順位1.0
- 文章読解 小学生｜表示4｜CTR 0.00%｜順位1.0
- 論理国語 読み方｜表示2｜CTR 0.00%｜順位7.0
- 国語力を伸ばす本｜表示1｜CTR 0.00%｜順位1.0
- 現代文 勉強法｜表示1｜CTR 0.00%｜順位6.0
- 理論 的 とは 小学生 向け｜表示1｜CTR 0.00%｜順位9.0
- 読み解けない｜表示1｜CTR 0.00%｜順位1.0
- 読解｜表示1｜CTR 0.00%｜順位1.0
- 読解力 鍛える｜表示1｜CTR 0.00%｜順位1.0
- 論理的に読むとは｜表示1｜CTR 0.00%｜順位11.0
【参考：代表語（自動抽出）】読解力を高める方法
【出力（必ずこの順）】
1) 本文の要約（想定読者・悩み・解決）
2) 検索意図の整理（主要クエリから2〜3パターン）
3) 不一致の指摘（タイトル/メタ/H1/冒頭のどこがズレているか）
4) 修正方針（“どの意図に寄せるか”を1つに決める）
5) 修正案（すべてコードブロック）
   - タイトル案3つ（全角35字前後＋56字以上の網羅型を1つ）
   - メタ案3つ（全角90字前後）
   - H1案2つ
   - 冒頭120字（2案：&lt;p&gt;で開始）
【禁則ワード（シート連動）】
以下の【禁則ワード】は、タイトル/メタ/導入文/見出し/本文のいずれにも原則使用しないでください。
言い換えが必要な場合は、自然な日本語に置換してください。
【禁則ワード】
- 崩れ
- 型
- 迷い
- 保留
- 固定
- 手順
- 立て直
- 最短
- 結論だけ
- 乱れ
- 三点確認
- 内部リンク
- 導線
- 設計
- 刺
- まず結論
- 整え
- 押し付けない案内
- 統一
- 次の一手
- 失点
- 確定
- サブコラム
- 30秒
- 1分
- CV
- 網羅
【本文】
```html
&lt;h2&gt;小学生でもできる理論的な読解法&lt;/h2&gt;
&lt;p&gt;小学生の国語で多いのは、&lt;strong&gt;本文は読めているのに、設問になると根拠が言えない&lt;/strong&gt;状態です。&lt;br /&gt;
選択肢は「それっぽい」で決まり、記述は感想になり、間違えた理由を聞くと「なんとなく」。このままだと学年が上がって文章量が増えたとき、二度読みが増えて時間が足りなくなりやすくなります。&lt;/p&gt;
&lt;p&gt;読解力はセンスではなく、&lt;strong&gt;本文のどこを材料にして、どうつないで答えにするか&lt;/strong&gt;という流れで伸びます。&lt;br /&gt;
この記事では、「なんとなく読む」から抜け出して、&lt;strong&gt;理由を言葉で説明できる読み方&lt;/strong&gt;へ切り替えるために、家庭でできる声かけ・質問の定番と、短いトレーニングの回し方を整理します。&lt;/p&gt;
&lt;p&gt;学年が上がるほど文章量が増え、「読めるのに時間が足りない」「二度読みが増える」といった悩みが出やすくなります。長文が終わらない原因と時間配分・設問処理の時短まで含めた整理は、&lt;a href="https://dokkai-labo.tokyo/blog/jikanhaibun/" target="_blank" rel="noopener noreferrer"&gt;中学受験国語｜文章理解に時間がかかる・長文が終わらない原因と時短術【全体像はこちら】&lt;/a&gt;にまとめています。&lt;br /&gt;
&lt;!-- ▼ 追記：SERP完結を防ぐ「例・練習・FAQ」ブロック（導入～時間配分リンク直後に推奨） --&gt;&lt;/p&gt;
&lt;div class="p-3 p-md-4 mb-4" style="border: 1px solid rgba(0,0,0,.12); border-left: 6px solid #0d6efd; background: #f7fbff; border-radius: 12px;"&gt;
&lt;h3 class="h5 mb-2" style="line-height: 1.4;"&gt;読解力＝「本文のどこを根拠に、どう答えへつなぐか」&lt;/h3&gt;
&lt;p class="mb-2"&gt;小学生の段階でまず固めたいのは、次の&lt;strong&gt;2ステップ&lt;/strong&gt;です。&lt;/p&gt;
&lt;ol class="mb-0"&gt;
&lt;li&gt;&lt;strong&gt;根拠：&lt;/strong&gt;本文の「どの一文（どの言葉）」で決めたか&lt;/li&gt;
&lt;li&gt;&lt;strong&gt;言い換え：&lt;/strong&gt;その一文を、自分の言葉で短く言い換える&lt;/li&gt;
&lt;/ol&gt;
&lt;/div&gt;
&lt;div class="card shadow-sm border-0 mb-4"&gt;
&lt;div class="card-body p-3 p-md-4"&gt;
&lt;h3 class="h5 mb-3"&gt;家庭で使える「質問の定番」3つ（そのまま読めばOK）&lt;/h3&gt;
&lt;div class="row g-3"&gt;
&lt;div class="col-lg-4"&gt;
&lt;div class="p-3 rounded border h-100" style="background: #ffffff;"&gt;
&lt;h4 class="h6 mb-2"&gt;定番①：根拠を指さす&lt;/h4&gt;
&lt;p class="mb-2"&gt;&lt;strong&gt;質問：&lt;/strong&gt;そう思ったのは、本文のどこ？一文だけ選んで。&lt;/p&gt;
&lt;p class="mb-0"&gt;&lt;strong&gt;狙い：&lt;/strong&gt;「なんとなく」を本文に戻す。&lt;/p&gt;
&lt;/div&gt;
&lt;/div&gt;
&lt;div class="col-lg-4"&gt;
&lt;div class="p-3 rounded border h-100" style="background: #ffffff;"&gt;
&lt;h4 class="h6 mb-2"&gt;定番②：言い換える&lt;/h4&gt;
&lt;p class="mb-2"&gt;&lt;strong&gt;質問：&lt;/strong&gt;その一文を、短く言い換えると？（10～15字）&lt;/p&gt;
&lt;p class="mb-0"&gt;&lt;strong&gt;狙い：&lt;/strong&gt;本文→自分の言葉の橋渡し。&lt;/p&gt;
&lt;/div&gt;
&lt;/div&gt;
&lt;div class="col-lg-4"&gt;
&lt;div class="p-3 rounded border h-100" style="background: #ffffff;"&gt;
&lt;h4 class="h6 mb-2"&gt;定番③：つなぎ言葉で説明&lt;/h4&gt;
&lt;p class="mb-2"&gt;&lt;strong&gt;質問：&lt;/strong&gt;「だから／たとえば／つまり」のどれかで説明してみて。&lt;/p&gt;
&lt;p class="mb-0"&gt;&lt;strong&gt;狙い：&lt;/strong&gt;理由づけ（論理）を作る。&lt;/p&gt;
&lt;/div&gt;
&lt;/div&gt;
&lt;/div&gt;
&lt;div class="alert alert-info mt-3 mb-0"&gt;&lt;strong&gt;ポイント：&lt;/strong&gt;正解を教えるより、&lt;strong&gt;本文へ戻す→言い換える&lt;/strong&gt;の順を毎回決めておくと伸びが早いです。&lt;/div&gt;
&lt;/div&gt;
&lt;/div&gt;
&lt;div class="card shadow-sm border-0 mb-4"&gt;
&lt;div class="card-body p-3 p-md-4"&gt;
&lt;h3 class="h5 mb-3"&gt;ミニ練習：1日5分の「根拠→言い換え」&lt;/h3&gt;
&lt;p class="mb-3"&gt;文章は長くなくて構いません。&lt;strong&gt;短い本文＋1問&lt;/strong&gt;で、流れだけを反復します。&lt;/p&gt;
&lt;div class="p-3 p-md-4 rounded border mb-3" style="background: #f8f9fa;"&gt;
&lt;h4 class="h6 mb-2"&gt;やること（3分）&lt;/h4&gt;
&lt;ol class="mb-0"&gt;
&lt;li&gt;問題を解く（〇×でも選択でもOK）&lt;/li&gt;
&lt;li&gt;&lt;strong&gt;根拠の一文&lt;/strong&gt;に線を引く&lt;/li&gt;
&lt;li&gt;その一文を&lt;strong&gt;10～15字で言い換え&lt;/strong&gt;る&lt;/li&gt;
&lt;/ol&gt;
&lt;/div&gt;
&lt;div class="p-3 p-md-4 rounded border" style="background: #ffffff;"&gt;
&lt;h4 class="h6 mb-2"&gt;仕上げ（2分）&lt;/h4&gt;
&lt;ul class="mb-0"&gt;
&lt;li&gt;言い換え文の前に「&lt;strong&gt;つまり&lt;/strong&gt;」を付けて読めるか確認&lt;/li&gt;
&lt;li&gt;言い換えが難しい日は、まず本文を&lt;strong&gt;短く切る&lt;/strong&gt;（主語＋述語だけにする）&lt;/li&gt;
&lt;/ul&gt;
&lt;/div&gt;
&lt;/div&gt;
&lt;/div&gt;
&lt;div class="card shadow-sm border-0 mb-4"&gt;
&lt;div class="card-body p-3 p-md-4"&gt;
&lt;h3 class="h5 mb-3"&gt;よくあるズレ（家庭学習が噛み合わない原因）&lt;/h3&gt;
&lt;div class="row g-3"&gt;
&lt;div class="col-lg-6"&gt;
&lt;div class="p-3 rounded border h-100" style="background: #ffffff;"&gt;
&lt;h4 class="h6 mb-2"&gt;ズレ①：問題の前に要約させる&lt;/h4&gt;
&lt;p class="mb-0"&gt;要約は高度。先にやると苦しくなります。まずは&lt;strong&gt;1問＝根拠1文&lt;/strong&gt;の粒度でOK。&lt;/p&gt;
&lt;/div&gt;
&lt;/div&gt;
&lt;div class="col-lg-6"&gt;
&lt;div class="p-3 rounded border h-100" style="background: #ffffff;"&gt;
&lt;h4 class="h6 mb-2"&gt;ズレ②：説明を“感想”で終える&lt;/h4&gt;
&lt;p class="mb-0"&gt;「かわいそう」「すごい」で止めず、必ず&lt;strong&gt;本文の言葉&lt;/strong&gt;に戻す習慣を作る。&lt;/p&gt;
&lt;/div&gt;
&lt;/div&gt;
&lt;div class="col-lg-6"&gt;
&lt;div class="p-3 rounded border h-100" style="background: #ffffff;"&gt;
&lt;h4 class="h6 mb-2"&gt;ズレ③：語彙だけ増やして読解が伸びない&lt;/h4&gt;
&lt;p class="mb-0"&gt;語彙は必要。ただし得点に直結するのは&lt;strong&gt;根拠→言い換え&lt;/strong&gt;の運用です。&lt;/p&gt;
&lt;/div&gt;
&lt;/div&gt;
&lt;div class="col-lg-6"&gt;
&lt;div class="p-3 rounded border h-100" style="background: #ffffff;"&gt;
&lt;h4 class="h6 mb-2"&gt;ズレ④：解説を読んで終わる&lt;/h4&gt;
&lt;p class="mb-0"&gt;解説理解と得点は別。最後に必ず&lt;strong&gt;自分の言い換え&lt;/strong&gt;を残すと定着が変わります。&lt;/p&gt;
&lt;/div&gt;
&lt;/div&gt;
&lt;/div&gt;
&lt;/div&gt;
&lt;/div&gt;
&lt;div class="p-3 p-md-4 mb-4" style="border: 1px solid rgba(0,0,0,.12); background: #fff; border-radius: 12px;"&gt;
&lt;h3 class="h5 mb-3"&gt;FAQ（小学生の読解力）&lt;/h3&gt;
&lt;details class="mb-2" style="border: 1px solid rgba(0,0,0,.12); border-radius: 10px; padding: 10px 12px;"&gt;
&lt;summary style="font-weight: bold; cursor: pointer;"&gt;音読はやった方がいい？&lt;/summary&gt;
&lt;div style="margin-top: 8px; line-height: 1.9;"&gt;
&lt;p class="mb-0"&gt;音読は有効です。ただし目的は「上手に読む」ではなく、&lt;strong&gt;主語・述語／言い切り&lt;/strong&gt;を崩さず読めるかの確認。音読後に&lt;strong&gt;根拠の一文を選ぶ&lt;/strong&gt;までセットにすると、読解に直結します。&lt;/p&gt;
&lt;/div&gt;
&lt;/details&gt;
&lt;details class="mb-2" style="border: 1px solid rgba(0,0,0,.12); border-radius: 10px; padding: 10px 12px;"&gt;
&lt;summary style="font-weight: bold; cursor: pointer;"&gt;記述が感想になるのを止めたい&lt;/summary&gt;
&lt;div style="margin-top: 8px; line-height: 1.9;"&gt;
&lt;p class="mb-0"&gt;最初の一歩は「&lt;strong&gt;本文の一文を言い換える&lt;/strong&gt;」。感想を書き始めたら、&lt;strong&gt;「それは本文のどこ？」&lt;/strong&gt;で戻し、言い換え文を先に作ってから答案にします。&lt;/p&gt;
&lt;/div&gt;
&lt;/details&gt;
&lt;details class="mb-2" style="border: 1px solid rgba(0,0,0,.12); border-radius: 10px; padding: 10px 12px;"&gt;
&lt;summary style="font-weight: bold; cursor: pointer;"&gt;学年が上がるほど時間が足りないのはなぜ？&lt;/summary&gt;
&lt;div style="margin-top: 8px; line-height: 1.9;"&gt;
&lt;p class="mb-0"&gt;原因は「二度読み」になりやすいこと。根拠を探す視点が弱いと、毎回全文を読み直します。時間が厳しい場合は、上で紹介した&lt;strong&gt;根拠→言い換え&lt;/strong&gt;を短文で反復し、長文の回し方は&lt;br /&gt;
&lt;a href="https://dokkai-labo.tokyo/blog/jikanhaibun/" target="_blank" rel="noopener noreferrer"&gt;時間配分・時短術の整理&lt;/a&gt;に接続すると見通しが揃います。&lt;/p&gt;
&lt;/div&gt;
&lt;/details&gt;
&lt;details style="border: 1px solid rgba(0,0,0,.12); border-radius: 10px; padding: 10px 12px;"&gt;
&lt;summary style="font-weight: bold; cursor: pointer;"&gt;どの教材を選べばいい？&lt;/summary&gt;
&lt;div style="margin-top: 8px; line-height: 1.9;"&gt;
&lt;p class="mb-0"&gt;教材より先に「回し方」が重要です。短文でも長文でも、&lt;strong&gt;1問＝根拠1文&lt;/strong&gt;で決めておき、言い換えを残す。教材選びで迷う場合は、家庭の状況に合わせて個別に整理した方が早いです。&lt;/p&gt;
&lt;/div&gt;
&lt;/details&gt;
&lt;/div&gt;
&lt;div class="alert alert-warning mb-4"&gt;&lt;strong&gt;チェック：&lt;/strong&gt;1週間回しても変化が出ないときの見直しポイント&lt;br /&gt;
・答え合わせで終わっている（根拠の一文が残っていない）&lt;br /&gt;
・言い換えが毎回ゼロ（本文の言葉をコピーするだけになっている）&lt;br /&gt;
・質問が「なぜできないの？」になっている（本文に戻す質問に変える）&lt;/div&gt;
&lt;h4&gt;活字に触れる&lt;/h4&gt;
&lt;p&gt;読解力を向上させるためには、&lt;span style="color: #008000;"&gt;文章を読むということ、さまざまなジャンルや定番の文章をたくさん読むこと&lt;/span&gt;が大切です。たくさん読むことで、文章を深く読み解く力や、登場人物の心情を理解したり、文章の要点をつかむ力が身につくのです。このように、&lt;span style="color: #ff0000;"&gt;さまざまな作品にふれることが、読解力を高める第一歩&lt;/span&gt;になります。国語を苦手と感じている場合は特に、&lt;a href="https://dokkai-labo.tokyo/blog/gakusyuuhou/" target="_blank" rel="noopener noreferrer"&gt;国語を苦手と感じないための学習法&lt;/a&gt;をまずは身につけ、苦手意識をなくしていきましょう。&lt;/p&gt;
&lt;h4&gt;語彙力を高める&lt;/h4&gt;
&lt;p&gt;そして、活字に触れる習慣ができたら、&lt;span style="color: #ff0000;"&gt;語彙力を高める&lt;/span&gt;ことが大切です。文章を読む力がつけば、ある程度前後の文章から意味を推測することができるようにはなりますが、知らない語句があったらその都度調べて覚える、その習慣をつけることが語彙力の向上に繋がります。語彙力が上がると、スムーズに抵抗なく文章を読むことができるようになります。テストにおいて漢字はとにかくはやく解かなければなりません。&lt;a href="https://dokkai-labo.tokyo/bootcamp/" target="_blank" rel="noopener noreferrer"&gt;漢字演習道場&lt;/a&gt;では、漢字を覚える、漢字の成り立ちから理解していくことはもちろんのこと、限られた受験勉強や家庭学習を有効につかっていくために漢字の学習を行っています。漢字を覚える、語彙力を身につけることは、テストにおいても今後の学習においても大きな武器となります。&lt;/p&gt;
&lt;h4&gt;読解力を高める&lt;/h4&gt;
&lt;p&gt;読解力を高めるためには、&lt;span style="color: #ff0000;"&gt;インプットとアウトプット&lt;/span&gt;が両方できなくてはなりません。中学入試において、文章に書いてある内容、筆者の主張を理解し、それをアウトプットすることが必要不可欠です。しかし、そのインプットとアウトプットを行い、国語の読解力を高めるための場所はなかなか設けられていません。当塾では、&lt;a href="https://dokkai-labo.tokyo/bootcamp/" target="_blank" rel="noopener noreferrer"&gt;読解演習道場&lt;/a&gt;で量をこなしていき、問題を解くための方法論を養っていきます。様々な文章に触れることで、読解力を鍛え、確かな得点力に結び付けていきましょう。&lt;/p&gt;
&lt;h4&gt;受験を控えた小学６年生向け&lt;/h4&gt;
&lt;p&gt;中学受験をいよいよ間近に控えた小学校６年生は、他の教科の学習時間も増え、国語に割く勉強時間が確保できなかったり、解説を読んでもその内容が理解できないといった状況に陥ってしまい不安に感じることも多いかと思います。&lt;a href="https://dokkai-labo.tokyo/blog/161214/" target="_blank" rel="noopener noreferrer"&gt;読解ラボ東京の考える受験国語対策&lt;/a&gt;にもあるように、受験国語は解き方を身につければ誰でも正しい答えを導けるようになります。&lt;/p&gt;
&lt;p&gt;&lt;a href="https://dokkai-labo.tokyo/tokuten/" target="_blank" rel="noopener noreferrer"&gt;得点力養成講座&lt;/a&gt;では、問題演習と解法の学習を徹底して行うことで自分で答えを見つける力、普遍的な解法を身につけることで安定した得点力を養っていきます。また、ポータルサイトで授業で取り扱った内容を全て復習することができ、さらなる内容理解ができるような仕組みになっています。この講座は&lt;a href="https://dokkai-labo.tokyo/onlinetokuten/" target="_blank" rel="noopener noreferrer"&gt;オンライン&lt;/a&gt;でも受講可能のため、通塾の必要がなく、学習のための体力も温存できるので、より学習時間を確保することもできます。&lt;/p&gt;
&lt;h4&gt;受験国語とは&lt;/h4&gt;
&lt;p&gt;受験国語は「&lt;span style="color: #ff0000;"&gt;入試問題を解くための手法&lt;/span&gt;」を身に付ければだれでも正しい答えを導けるようになる科目です。しっかりと方法論を学び、安定した得点がとれるよう学習を進めていきましょう。&lt;/p&gt;
&lt;p&gt;&lt;!-- [ /.socialSet ] --&gt;&lt;/p&gt;
```
</t>
  </si>
  <si>
    <t xml:space="preserve">以下のページは「スニペット整合性」（本文と title/meta/H1/冒頭文）が弱い可能性があります。
まず【本文】を確認し、想定読者・悩み・解決範囲を把握してください。
そのうえで、GSCの主要クエリ（表示回数上位）を根拠に、
「検索意図に対して、タイトル/メタ/H1/冒頭120字がズレている点」を特定し、
ズレを解消するための修正案（タイトル/メタ/H1/冒頭）を提示してください。
※本文の“大改修”は前提にしません（必要なら追記ブロックは最大1つまで）。
【URL】https://koten-kakitsubata.jp/enter-exam/
【ページ分類】SP
【ページ分類の略語（このプロンプト内の定義）】
TP = トップページ（ホーム/サイトの入口）
SP = サービスページ（講座・コース・申込導線）
MC = メインコラム（コラム/解説/勉強法など集客記事）
SC = サブコラム（MCやSPを補強するための補助コラム※サイト定義に合わせて判断）
NW = ニュース/お知らせ（運用上は改善対象外として除外）
ST = 企業情報等のSEO対策を行わないこ固定ページ（運用上は改善対象外として除外）
- / 空欄 / 未分類 = 未分類（このスクリプトでは改善対象外として除外）
※未分類（空欄 / "-" / "未分類"）は作業対象に含めません。
【現状（スニペット要素）】
- タイトル：大学受験 古典対策講座｜現代文・古文・漢文対応の個別指導
- メタ：古典が伸びない受験生へ。志望校別に記述・選択・共通テストまで1対1で設計指導。教室・オンライン体験相談受付中
- H1：大学受験対策
- 冒頭120字：大学受験 古典（古文・漢文）個別指導 のご案内ページです。 志望校の出題形式（ 記述・添削 ／ 選択 ）や、 出題ジャンル（ 融合問題 ／ 明治擬古文 など）を整理し、 必要な力だけを無駄なく着実に積み上げる ために学習計画を立てています。
【GSC主要クエリ（表示回数上位50件）】
- 現古漢｜表示10｜CTR 0.00%｜順位9.3
- 古漢融合問題 現古漢融合問題｜表示9｜CTR 0.00%｜順位13.3
- 現古漢融合問題｜表示5｜CTR 0.00%｜順位11.2
- 明治擬古文｜表示3｜CTR 0.00%｜順位21.3
- 現古とは｜表示3｜CTR 0.00%｜順位9.0
- 共通テスト 現古型｜表示1｜CTR 0.00%｜順位10.0
- 現古融合文｜表示1｜CTR 0.00%｜順位11.0
【参考：代表語（自動抽出）】現古漢
【出力（必ずこの順）】
1) 本文の要約（想定読者・悩み・解決）
2) 検索意図の整理（主要クエリから2〜3パターン）
3) 不一致の指摘（タイトル/メタ/H1/冒頭のどこがズレているか）
4) 修正方針（“どの意図に寄せるか”を1つに決める）
5) 修正案（すべてコードブロック）
   - タイトル案3つ（全角35字前後＋56字以上の網羅型を1つ）
   - メタ案3つ（全角90字前後）
   - H1案2つ
   - 冒頭120字（2案：&lt;p&gt;で開始）
【禁則ワード（シート連動）】
以下の【禁則ワード】は、タイトル/メタ/導入文/見出し/本文のいずれにも原則使用しないでください。
言い換えが必要な場合は、自然な日本語に置換してください。
【禁則ワード】
- 崩れ
- 型
- 迷い
- 保留
- 固定
- 手順
- 立て直
- 最短
- 結論だけ
- 乱れ
- 三点確認
- 内部リンク
- 導線
- 設計
- 刺
- まず結論
- 整え
- 押し付けない案内
- 統一
- 次の一手
- 失点
- 確定
- サブコラム
- 30秒
- 1分
- CV
- 網羅
【本文】
```html
&lt;div class="rounded" style="background-color: #f8f9fa; padding: 16px; border: 1px solid #e5e5e5; border-radius: 12px; margin-bottom: 16px;"&gt;
&lt;p style="margin: 0 0 8px 0;"&gt;&lt;strong&gt;大学受験 古典（古文・漢文）個別指導&lt;/strong&gt;のご案内ページです。&lt;/p&gt;
&lt;p style="margin: 0 0 10px 0;"&gt;志望校の出題形式（&lt;span style="color: #0000ff;"&gt;&lt;strong&gt;記述・添削&lt;/strong&gt;&lt;/span&gt;／&lt;span style="color: #0000ff;"&gt;&lt;strong&gt;選択&lt;/strong&gt;&lt;/span&gt;）や、&lt;br /&gt;
出題ジャンル（&lt;span style="color: #008000;"&gt;&lt;strong&gt;融合問題&lt;/strong&gt;&lt;/span&gt;／&lt;span style="color: #008000;"&gt;&lt;strong&gt;明治擬古文&lt;/strong&gt;&lt;/span&gt; など）を整理し、&lt;br /&gt;
&lt;strong&gt;必要な力だけを無駄なく着実に積み上げる&lt;/strong&gt;ために学習計画を立てています。&lt;/p&gt;
&lt;div class="rounded" style="background-color: whitesmoke; padding: 10px; border-radius: 10px; margin: 0 0 10px 0;"&gt;&lt;strong&gt;このページで分かること&lt;/strong&gt;&lt;br /&gt;
・どんな対策があるか／どう使い分けるか&lt;br /&gt;
・授業で何をやるか（添削・根拠の取り方・解法の流れ）&lt;br /&gt;
・受講開始までの流れと費用&lt;/div&gt;
&lt;div class="rounded" style="background-color: whitesmoke; padding: 10px; border-radius: 10px; margin: 0 0 12px 0;"&gt;&lt;strong&gt;こんな方におすすめ&lt;/strong&gt;&lt;br /&gt;
・2択まで絞れるのに正答に届かない（選択問題）&lt;br /&gt;
・記述のどこが減点対象か分からない（添削が必要）&lt;br /&gt;
・古文×漢文／現代文×古文など、融合問題で得点が安定しない&lt;br /&gt;
・共通テストで時間が足りず、ミスが出てしまう&lt;/div&gt;
&lt;div style="display: flex; gap: 10px; flex-wrap: wrap;"&gt;&lt;a style="display: inline-block; padding: 10px 14px; background: #0d6efd; color: #fff; border-radius: 10px; text-decoration: none; font-weight: bold;" href="#contact"&gt;トライアル・お問い合わせへ&lt;/a&gt;&lt;br /&gt;
&lt;a style="display: inline-block; padding: 10px 14px; background: #ffffff; color: #0d6efd; border: 1px solid #0d6efd; border-radius: 10px; text-decoration: none; font-weight: bold;" href="#courses"&gt;講座一覧を見る&lt;/a&gt;&lt;/div&gt;
&lt;p style="margin: 10px 0 0 0; font-size: 0.95em; color: #666;"&gt;※個別指導のため、下記の講座は志望校・現在地に合わせて組み合わせて提案します。&lt;/p&gt;
&lt;/div&gt;
&lt;div class="card border-primary mb-3"&gt;
&lt;div class="card-header bg-light text-primary"&gt;目次&lt;/div&gt;
&lt;div class="card-body"&gt;
&lt;ol&gt;
&lt;li&gt;&lt;a href="#kw-genkokan"&gt;現古漢融合問題の対策（現古漢）&lt;/a&gt;
&lt;ul&gt;
&lt;li&gt;&lt;a href="#kw-kokan"&gt;古漢融合問題（古文×漢文）&lt;/a&gt;&lt;/li&gt;
&lt;li&gt;&lt;a href="#kw-genko"&gt;現古融合問題（現代文×古文）&lt;/a&gt;&lt;/li&gt;
&lt;/ul&gt;
&lt;/li&gt;
&lt;li&gt;&lt;a href="#kw-gikobun"&gt;明治擬古文・近代擬古文の対策&lt;/a&gt;&lt;/li&gt;
&lt;li&gt;&lt;a href="#overview"&gt;古典個別指導の全体像&lt;/a&gt;&lt;/li&gt;
&lt;li&gt;&lt;a href="#courses"&gt;個別指導で扱う内容（目的別）&lt;/a&gt;
&lt;ul&gt;
&lt;li&gt;&lt;a href="#courses-style"&gt;出題形式別（記述添削／選択）&lt;/a&gt;&lt;/li&gt;
&lt;li&gt;&lt;a href="#course-kyotsu"&gt;共通テスト（国語・古典）&lt;/a&gt;&lt;/li&gt;
&lt;li&gt;&lt;a href="#courses-source"&gt;出典・ジャンル別（融合／擬古文／文法句形）&lt;/a&gt;&lt;/li&gt;
&lt;li&gt;&lt;a href="#courses-package"&gt;志望校別の組み合わせ例&lt;/a&gt;&lt;/li&gt;
&lt;/ul&gt;
&lt;/li&gt;
&lt;li&gt;&lt;a href="#features"&gt;指導の特徴&lt;/a&gt;
&lt;ul&gt;
&lt;li&gt;&lt;a href="#features-1on1"&gt;1対1の利点&lt;/a&gt;&lt;/li&gt;
&lt;li&gt;&lt;a href="#features-online"&gt;オンライン受講の利点&lt;/a&gt;&lt;/li&gt;
&lt;/ul&gt;
&lt;/li&gt;
&lt;li&gt;&lt;a href="#flow"&gt;受講開始までの流れ&lt;/a&gt;&lt;/li&gt;
&lt;li&gt;&lt;a href="#fee"&gt;指導料&lt;/a&gt;&lt;/li&gt;
&lt;li&gt;&lt;a href="#faq"&gt;よくある質問（FAQ）&lt;/a&gt;&lt;/li&gt;
&lt;li&gt;&lt;a href="#contact"&gt;お問い合わせ&lt;/a&gt;&lt;/li&gt;
&lt;/ol&gt;
&lt;/div&gt;
&lt;/div&gt;
&lt;p&gt;&lt;!-- ▼ 主要クエリ起点を先頭に --&gt;&lt;/p&gt;
&lt;h2 id="kw-genkokan"&gt;現古漢融合問題の対策（現古漢）&lt;/h2&gt;
&lt;h3 id="kw-kokan"&gt;古漢融合問題（古文×漢文）で点を安定させる&lt;/h3&gt;
&lt;p&gt;&lt;!-- 既存：
&lt;h4 id="course-kokan"&gt;古漢融合 対策&lt;/h4&gt;
以下の本文・箇条書きをここへ移設 --&gt;&lt;br /&gt;
&lt;strong&gt;対象：&lt;/strong&gt;早稲田法・政経など、古文＋漢文を横断する出題がある大学&lt;br /&gt;
&lt;strong&gt;狙い：&lt;/strong&gt;古文と漢文を別物として処理せず、&lt;strong&gt;「共通の読み解き方」&lt;/strong&gt;で安定させます。&lt;/p&gt;
&lt;ul&gt;
&lt;li&gt;接続・対比・因果の捉え方を整理し、読みの流れを乱さない&lt;/li&gt;
&lt;li&gt;古文語法と漢文句形の「得点に直結する」部分を優先的に補強&lt;/li&gt;
&lt;/ul&gt;
&lt;h3 id="kw-genko"&gt;現古融合問題（現代文×古文）で情報をつなぐ&lt;/h3&gt;
&lt;p&gt;&lt;!-- 既存：
&lt;h4 id="course-genko"&gt;現古融合 対策&lt;/h4&gt;
以下の本文・箇条書きをここへ移設 --&gt;&lt;br /&gt;
&lt;strong&gt;対象：&lt;/strong&gt;早稲田社学など、現代文＋古文の融合がある大学&lt;br /&gt;
&lt;strong&gt;狙い：&lt;/strong&gt;設問が要求する「情報の関連付け」を整理し、&lt;strong&gt;複数が組み合わされても対応できる&lt;/strong&gt;状態にします。&lt;/p&gt;
&lt;ul&gt;
&lt;li&gt;どの文章のどの部分を根拠にするかを「指示語レベル」で明確化&lt;/li&gt;
&lt;li&gt;混乱しやすい条件（誰が／いつ／何を）を表にして整理&lt;/li&gt;
&lt;/ul&gt;
&lt;hr /&gt;
&lt;h2 id="kw-gikobun"&gt;明治擬古文・近代擬古文の対策&lt;/h2&gt;
&lt;p&gt;&lt;!-- 既存：
&lt;h4 id="course-gikobun"&gt;明治擬古文・近代擬古文 対策&lt;/h4&gt;
をここへ移設 --&gt;&lt;br /&gt;
&lt;strong&gt;対象：&lt;/strong&gt;一橋・明治法など、擬古文を扱う（または頻出する）大学&lt;br /&gt;
&lt;strong&gt;狙い：&lt;/strong&gt;「雰囲気で読む」をやめ、&lt;strong&gt;構文・語彙・文体の決まり&lt;/strong&gt;に従って読み解きます。&lt;/p&gt;
&lt;ul&gt;
&lt;li&gt;擬古文特有の言い回しを「現代語に直す」練習で安定感を養う&lt;/li&gt;
&lt;li&gt;出題されやすい論点（因果・評価語・条件）をパターン化&lt;/li&gt;
&lt;/ul&gt;
&lt;hr /&gt;
&lt;h2 id="overview"&gt;古典個別指導の全体像&lt;/h2&gt;
&lt;p&gt;大学受験の国語・古典は、&lt;strong&gt;「何を問われているか」&lt;/strong&gt;が大学・学部ごとに大きく異なります。&lt;br /&gt;
そのため当塾では、最初に&lt;strong&gt;志望校の出題形式&lt;/strong&gt;を整理し、必要な力だけを無駄なく着実に積み上げます。&lt;/p&gt;
&lt;div class="rounded" style="background-color: whitesmoke; padding: 10px;"&gt;&lt;strong&gt;形式面&lt;/strong&gt;&lt;br /&gt;
・&lt;span style="color: #0000ff;"&gt;論述問題&lt;/span&gt;（記述）&lt;br /&gt;
・&lt;span style="color: #0000ff;"&gt;客観問題&lt;/span&gt;（選択）&lt;/div&gt;
&lt;div class="rounded" style="background-color: whitesmoke; padding: 10px; margin-top: 10px;"&gt;&lt;strong&gt;内容面&lt;/strong&gt;&lt;br /&gt;
・&lt;span style="color: #ff00ff;"&gt;傍線部訳&lt;/span&gt;　・&lt;span style="color: #ff00ff;"&gt;要約&lt;/span&gt;&lt;br /&gt;
・&lt;span style="color: #ff00ff;"&gt;理由説明&lt;/span&gt;　・&lt;span style="color: #ff00ff;"&gt;心情説明&lt;/span&gt;&lt;/div&gt;
&lt;p&gt;さらに出典の組み合わせとして、現代文と古文、古文と漢文などの&lt;strong&gt;融合問題&lt;/strong&gt;、&lt;br /&gt;
漢文訓読調の文章を扱う&lt;strong&gt;明治擬古文&lt;/strong&gt;など、学校ごとに特徴があります。&lt;br /&gt;
当塾では、&lt;strong&gt;志望校で点を落としやすい部分&lt;/strong&gt;を最優先に解消します。&lt;/p&gt;
&lt;hr /&gt;
&lt;h2 id="courses"&gt;個別指導で扱う内容（目的別）&lt;/h2&gt;
&lt;p&gt;ここでは「講座」と書いていますが、実際は&lt;strong&gt;個別指導&lt;/strong&gt;です。&lt;br /&gt;
下記の内容を、志望校・現在地・学習時間に合わせて&lt;strong&gt;組み合わせて提案&lt;/strong&gt;します。&lt;/p&gt;
&lt;h3 id="courses-style"&gt;出題形式別（記述添削／選択）&lt;/h3&gt;
&lt;h4 id="course-ron"&gt;論述・記述（添削）対策&lt;/h4&gt;
&lt;p&gt;&lt;strong&gt;対象：&lt;/strong&gt;東大・一橋など国公立／早稲田文・教育など記述比重大の私大／記述が必須の学部&lt;br /&gt;
&lt;strong&gt;狙い：&lt;/strong&gt;「何を書けば点になるか」を基本として身につけ、&lt;strong&gt;間違いやすい傾向&lt;/strong&gt;を改善します。&lt;/p&gt;
&lt;ul&gt;
&lt;li&gt;&lt;strong&gt;授業内で添削&lt;/strong&gt;：答案を見ながら「不足要素」「余計な要素」をその場で修正&lt;/li&gt;
&lt;li&gt;&lt;strong&gt;骨格づくり&lt;/strong&gt;：要約・理由説明・心情説明を「基本→例→自力」の順で定着&lt;/li&gt;
&lt;li&gt;&lt;strong&gt;採点者目線&lt;/strong&gt;：部分点の取り方、言い換えの許容範囲、根拠の置き方を明確化&lt;/li&gt;
&lt;/ul&gt;
&lt;h4 id="course-sentaku"&gt;選択問題（私大）対策&lt;/h4&gt;
&lt;p&gt;&lt;strong&gt;対象：&lt;/strong&gt;早稲田・上智・GMARCHなど、選択肢の精度が高い大学&lt;br /&gt;
&lt;strong&gt;狙い：&lt;/strong&gt;「2択まで絞れるのに間違える」を、&lt;strong&gt;根拠を確認する流れ&lt;/strong&gt;で解消します。&lt;/p&gt;
&lt;ul&gt;
&lt;li&gt;&lt;strong&gt;消去の順序&lt;/strong&gt;：言い過ぎ／言い足りない／範囲のズレを確実に見抜く&lt;/li&gt;
&lt;li&gt;&lt;strong&gt;根拠の取り方&lt;/strong&gt;：本文のどこを根拠にしたかを必ず言葉にする習慣&lt;/li&gt;
&lt;li&gt;&lt;strong&gt;時間戦略&lt;/strong&gt;：迷う問題の見切り方、戻り方、見直しのタイミングを確立&lt;/li&gt;
&lt;/ul&gt;
&lt;h3 id="course-kyotsu"&gt;大学入学共通テスト対策（国語・古典）&lt;/h3&gt;
&lt;p&gt;&lt;strong&gt;対象：&lt;/strong&gt;共通テストが必要な受験生全般&lt;br /&gt;
&lt;strong&gt;狙い：&lt;/strong&gt;読解力だけでなく、&lt;strong&gt;時間配分・解き方の流れ・ミスの防止&lt;/strong&gt;を完成させます。&lt;/p&gt;
&lt;ul&gt;
&lt;li&gt;&lt;strong&gt;時間配分の基本&lt;/strong&gt;：最初に何を見て、どこで戻るかを明確にする&lt;/li&gt;
&lt;li&gt;&lt;strong&gt;古文・漢文の即答力&lt;/strong&gt;：助動詞・敬語・句形の「判断」をスムーズにする&lt;/li&gt;
&lt;li&gt;&lt;strong&gt;ミスの再発防止&lt;/strong&gt;：間違いやすい傾向を分析して、次回の解き方に活かす&lt;/li&gt;
&lt;/ul&gt;
&lt;h3 id="courses-source"&gt;出典・ジャンル別（文法句形など）&lt;/h3&gt;
&lt;h4 id="course-bunpou"&gt;古文文法・漢文句形 集中&lt;/h4&gt;
&lt;p&gt;&lt;strong&gt;対象：&lt;/strong&gt;基礎の穴が原因で伸び悩む方／共通テストや私大で古典が不安な方&lt;br /&gt;
&lt;strong&gt;狙い：&lt;/strong&gt;「知っている」から「使える」へ。&lt;strong&gt;実戦の中で判断できる&lt;/strong&gt;状態にします。&lt;/p&gt;
&lt;ul&gt;
&lt;li&gt;助動詞・敬語・識別を「問題で勝てる形」に落とし込み&lt;/li&gt;
&lt;li&gt;句形・再読文字を、返り点処理だけでなく意味まで含めて習慣化&lt;/li&gt;
&lt;/ul&gt;
&lt;hr /&gt;
&lt;h2 id="courses-package"&gt;志望校別の組み合わせ例&lt;/h2&gt;
&lt;p&gt;下記はあくまで例です。実際は、志望校の過去問と現状に合わせて計画を立てます。&lt;/p&gt;
&lt;div class="table-responsive"&gt;
&lt;table class="table table-bordered" style="table-layout: fixed; line-height: 120%;"&gt;
&lt;tbody&gt;
&lt;tr align="center"&gt;
&lt;td width="33%"&gt;&lt;strong&gt;東大&lt;/strong&gt;&lt;br /&gt;
論述添削＋要約＋過去問&lt;/td&gt;
&lt;td width="33%"&gt;&lt;strong&gt;難関国公立&lt;/strong&gt;&lt;br /&gt;
記述の基本＋根拠の捉え方&lt;/td&gt;
&lt;td width="33%"&gt;&lt;strong&gt;早稲田&lt;/strong&gt;&lt;br /&gt;
選択肢の精度＋融合＋記述&lt;/td&gt;
&lt;/tr&gt;
&lt;tr align="center"&gt;
&lt;td width="33%"&gt;&lt;strong&gt;上智・GMARCH&lt;/strong&gt;&lt;br /&gt;
選択問題の流れ＋文法補強&lt;/td&gt;
&lt;td width="33%"&gt;&lt;strong&gt;難関私大&lt;/strong&gt;&lt;br /&gt;
設問の傾向別演習&lt;/td&gt;
&lt;td width="33%"&gt;&lt;strong&gt;共通テスト&lt;/strong&gt;&lt;br /&gt;
時間配分＋解き方のステップ&lt;/td&gt;
&lt;/tr&gt;
&lt;tr align="center"&gt;
&lt;td width="33%"&gt;&lt;strong&gt;融合問題&lt;/strong&gt;&lt;br /&gt;
読み方の整理＋情報跨ぎ処理&lt;/td&gt;
&lt;td width="33%"&gt;&lt;strong&gt;記述必須学部&lt;/strong&gt;&lt;br /&gt;
添削で間違いやすい傾向を改善&lt;/td&gt;
&lt;td width="33%"&gt;&lt;strong&gt;擬古文&lt;/strong&gt;&lt;br /&gt;
文体の決まり＋頻出論点&lt;/td&gt;
&lt;/tr&gt;
&lt;/tbody&gt;
&lt;/table&gt;
&lt;/div&gt;
&lt;hr /&gt;
&lt;h2 id="features"&gt;指導の特徴&lt;/h2&gt;
&lt;h3 id="features-1on1"&gt;1対1の利点&lt;/h3&gt;
&lt;p&gt;当塾では、古典（古文・漢文）の個別指導をご提供しております。1対1で進める利点は以下の通りです。&lt;/p&gt;
&lt;ul&gt;
&lt;li&gt;&lt;span style="color: #ff0000;"&gt;&lt;strong&gt;生徒一人ひとり&lt;/strong&gt;&lt;/span&gt;の&lt;br /&gt;
&lt;span style="color: #0000ff;"&gt;&lt;strong&gt;学習スタイル&lt;/strong&gt;&lt;/span&gt;や&lt;br /&gt;
&lt;span style="color: #0000ff;"&gt;&lt;strong&gt;理解度&lt;/strong&gt;&lt;/span&gt;に合わせて、学習計画を立てます。&lt;br /&gt;
&lt;strong&gt;苦手の原因にピンポイントで対応できます。&lt;/strong&gt;&lt;/li&gt;
&lt;li&gt;弱点に合わせた教材・演習を用意し、&lt;span style="color: #ff0000;"&gt;&lt;strong&gt;苦手意識の解消→得点力アップ&lt;/strong&gt;&lt;/span&gt;につなげます。&lt;/li&gt;
&lt;li&gt;距離が近い分、質問・相談がしやすく、学習上の不安をその場で解消できます。&lt;strong&gt;学習意欲を高める&lt;/strong&gt;工夫が可能です。&lt;/li&gt;
&lt;li&gt;進歩と成果を教師が常に把握できるため、軌道修正が早く、伸びを実感しやすくなります。&lt;/li&gt;
&lt;/ul&gt;
&lt;h3 id="features-online"&gt;オンライン受講の利点&lt;/h3&gt;
&lt;h4&gt;&lt;span style="background-color: lightgreen;"&gt;①画面と音声に情報量が集約されるので、集中しやすい&lt;/span&gt;&lt;/h4&gt;
&lt;p&gt;ご自宅で受講できるため、&lt;span style="color: #0000ff;"&gt;&lt;strong&gt;慣れた環境で学習&lt;/strong&gt;&lt;/span&gt;できます。&lt;br /&gt;
また、PC/タブレットの画面と音声に集中できるので、教室での対面指導よりも意識が散りにくくなります。&lt;/p&gt;
&lt;h4&gt;&lt;span style="background-color: lightgreen;"&gt;②手元が確認できるので、的確な指摘・改善がしやすい&lt;/span&gt;&lt;/h4&gt;
&lt;p&gt;手元をカメラで映しながら進めるため、解き方のクセやつまずきを&lt;br /&gt;
&lt;span style="color: #ff0000;"&gt;&lt;strong&gt;リアルタイムで把握&lt;/strong&gt;&lt;/span&gt;できます。&lt;br /&gt;
その場で類題やヒントを提示し、考え方を修正します。&lt;/p&gt;
&lt;h4&gt;&lt;span style="background-color: lightgreen;"&gt;③通塾不要なので、体力を温存して学習できる&lt;/span&gt;&lt;/h4&gt;
&lt;p&gt;移動がないため、疲れを抑えた状態で学習を進められます。&lt;br /&gt;
送り迎えも不要で、&lt;span style="color: #ff0000;"&gt;&lt;strong&gt;学習効率&lt;/strong&gt;&lt;/span&gt;が上がります。&lt;/p&gt;
&lt;hr /&gt;
&lt;h2 id="flow"&gt;受講開始までの流れ&lt;/h2&gt;
&lt;style&gt;
  .bg-pink {background-color: #ffc0cb !important;}&lt;br /&gt;&lt;/style&gt;
&lt;div class="container mt-5"&gt;
&lt;div class="row"&gt;
&lt;div class="col-6"&gt;
&lt;div class="card bg-pink mb-3"&gt;
&lt;div class="card-body"&gt;
&lt;h5 class="card-title"&gt;1. 事前ヒアリング&lt;/h5&gt;
&lt;p class="card-text"&gt;志望校・受験方式・現状の課題を確認し、大まかな指導計画をご提案します。&lt;/p&gt;
&lt;/div&gt;
&lt;/div&gt;
&lt;/div&gt;
&lt;div class="col-6"&gt;
&lt;div class="card bg-info mb-3 text-white"&gt;
&lt;div class="card-body"&gt;
&lt;h5 class="card-title"&gt;2. トライアル指導&lt;/h5&gt;
&lt;p class="card-text"&gt;実際に問題を解いていただき、弱点と伸ばし方を見極めて計画をさらに磨き上げます。&lt;/p&gt;
&lt;/div&gt;
&lt;/div&gt;
&lt;/div&gt;
&lt;/div&gt;
&lt;div class="row"&gt;
&lt;div class="col-6"&gt;
&lt;div class="card bg-success mb-3 text-white"&gt;
&lt;div class="card-body"&gt;
&lt;h5 class="card-title"&gt;3. ご契約&lt;/h5&gt;
&lt;p class="card-text"&gt;指導方針・頻度・課題量をご確認いただき、入塾手続きを進めます。&lt;/p&gt;
&lt;/div&gt;
&lt;/div&gt;
&lt;/div&gt;
&lt;div class="col-6"&gt;
&lt;div class="card bg-warning mb-3"&gt;
&lt;div class="card-body"&gt;
&lt;h5 class="card-title"&gt;4. 指導開始&lt;/h5&gt;
&lt;p class="card-text"&gt;決定した曜日/時間で指導を開始し、状況に応じて学習計画を微調整します。&lt;/p&gt;
&lt;/div&gt;
&lt;/div&gt;
&lt;/div&gt;
&lt;/div&gt;
&lt;/div&gt;
&lt;hr /&gt;
&lt;h2 id="fee"&gt;指導料&lt;/h2&gt;
&lt;div class="container mt-5"&gt;
&lt;div class="row"&gt;
&lt;div class="col-sm-4"&gt;
&lt;div class="card bg-primary mb-3 text-white"&gt;
&lt;div class="card-body"&gt;
&lt;h5 class="card-title"&gt;トライアル指導料&lt;/h5&gt;
&lt;p class="card-text"&gt;10,000円(税込)&lt;/p&gt;
&lt;p class="card-text"&gt;通常より安価に設定しております。まずは一度、個別指導をご体験ください。&lt;/p&gt;
&lt;/div&gt;
&lt;/div&gt;
&lt;/div&gt;
&lt;div class="col-sm-4"&gt;
&lt;div class="card bg-success mb-3 text-white"&gt;
&lt;div class="card-body"&gt;
&lt;h5 class="card-title"&gt;入塾金&lt;/h5&gt;
&lt;p class="card-text"&gt;22,000円(税込)&lt;/p&gt;
&lt;p class="card-text"&gt;兄弟姉妹（在籍・過去在籍含む）は全額免除いたします。&lt;/p&gt;
&lt;/div&gt;
&lt;/div&gt;
&lt;/div&gt;
&lt;div class="col-sm-4"&gt;
&lt;div class="card bg-info mb-3 text-white"&gt;
&lt;div class="card-body"&gt;
&lt;h5 class="card-title"&gt;指導料&lt;/h5&gt;
&lt;p class="card-text"&gt;18,150円(税込)/110分&lt;/p&gt;
&lt;p class="card-text"&gt;前払いです。&lt;br /&gt;
※指導予定回数分を前月20日に集計し請求書を発行いたします。前月末までにお支払いください。&lt;/p&gt;
&lt;/div&gt;
&lt;/div&gt;
&lt;/div&gt;
&lt;/div&gt;
&lt;/div&gt;
&lt;hr /&gt;
&lt;h2 id="faq"&gt;よくある質問（FAQ）&lt;/h2&gt;
&lt;dl&gt;
&lt;dt&gt;Q. まず何から始めればいいですか？&lt;/dt&gt;
&lt;dd&gt;最初に志望校の出題形式（記述・添削／選択）と、出題ジャンル（融合問題／擬古文／文法句形など）を整理します。その上で、志望校で点を落としやすい部分を最優先に解消する順番で学習計画を立てます。&lt;/dd&gt;
&lt;dt&gt;Q. 選択問題は2択まで絞れるのに外します。何を直せばいいですか？&lt;/dt&gt;
&lt;dd&gt;「言い過ぎ／言い足りない／範囲のズレ」を見抜く消去の順序と、本文のどこを根拠にしたかを言葉にする習慣を徹底します。根拠確認の流れが安定すると、2択からの取りこぼしが減ります。&lt;/dd&gt;
&lt;dt&gt;Q. 記述はどこが減点されているのか分かりません。&lt;/dt&gt;
&lt;dd&gt;授業内で添削しながら「不足要素」「余計な要素」をその場で修正します。要約・理由説明・心情説明は「基本→例→自力」の順で骨格を定着させ、部分点の取り方や根拠の置き方も明確にします。&lt;/dd&gt;
&lt;dt&gt;Q. 融合問題（古文×漢文／現代文×古文）が苦手です。&lt;/dt&gt;
&lt;dd&gt;古漢融合は接続・対比・因果の捉え方を整理し、「共通の読み解き方」で流れを乱さない形にします。現古融合は、指示語レベルで根拠を明確化し、条件（誰が／いつ／何を）を整理して情報をつなぎます。&lt;/dd&gt;
&lt;dt&gt;Q. 明治擬古文は雰囲気で読むしかありません。&lt;/dt&gt;
&lt;dd&gt;「雰囲気で読む」をやめ、構文・語彙・文体の決まりに従って読み解きます。言い回しを現代語に直す練習と、頻出論点（因果・評価語・条件）のパターン化で安定感を養います。&lt;/dd&gt;
&lt;dt&gt;Q. 共通テストで時間が足りません。&lt;/dt&gt;
&lt;dd&gt;最初に何を見るか、どこで戻るかなど時間配分の基本を固定し、古文・漢文の即答力（助動詞・敬語・句形の判断）をスムーズにします。さらに、間違いやすい傾向を分析し、次回の解き方に活かしてミスを減らします。&lt;/dd&gt;
&lt;dt&gt;Q. 文法・句形は「知っている」けど点に結びつきません。&lt;/dt&gt;
&lt;dd&gt;助動詞・敬語・識別、句形・再読文字を「問題で勝てる形」に落とし込み、実戦の中で判断できる状態にします。返り点処理だけでなく意味まで含めて習慣化します。&lt;/dd&gt;
&lt;dt&gt;Q. オンラインでも対面と同じように見てもらえますか？&lt;/dt&gt;
&lt;dd&gt;手元をカメラで映しながら進めるため、解き方のクセやつまずきをリアルタイムで把握できます。その場で類題やヒントを提示し、考え方を修正していきます。&lt;/dd&gt;
&lt;dt&gt;Q. トライアルでは何をしますか？&lt;/dt&gt;
&lt;dd&gt;実際に問題を解いていただき、弱点と伸ばし方を見極めた上で指導計画を磨き上げます。志望校・受験方式・現状の課題も確認し、方針と優先順位をご提案します。&lt;/dd&gt;
&lt;/dl&gt;
&lt;hr /&gt;
&lt;h2 id="contact"&gt;お問い合わせ&lt;/h2&gt;
&lt;div class="wpcf7 no-js" id="wpcf7-f139-p26-o1" lang="ja" dir="ltr"&gt;
&lt;div class="screen-reader-response"&gt;&lt;p role="status" aria-live="polite" aria-atomic="true"&gt;&lt;/p&gt; &lt;ul&gt;&lt;/ul&gt;&lt;/div&gt;
&lt;form action="/enter-exam/#wpcf7-f139-p26-o1" method="post" class="wpcf7-form init" aria-label="コンタクトフォーム" novalidate="novalidate" data-status="init"&gt;
&lt;div style="display: none;"&gt;
&lt;input type="hidden" name="_wpcf7" value="139" /&gt;
&lt;input type="hidden" name="_wpcf7_version" value="5.8.7" /&gt;
&lt;input type="hidden" name="_wpcf7_locale" value="ja" /&gt;
&lt;input type="hidden" name="_wpcf7_unit_tag" value="wpcf7-f139-p26-o1" /&gt;
&lt;input type="hidden" name="_wpcf7_container_post" value="26" /&gt;
&lt;input type="hidden" name="_wpcf7_posted_data_hash" value="" /&gt;
&lt;input type="hidden" name="_wpcf7_recaptcha_response" value="" /&gt;
&lt;/div&gt;
&lt;p&gt;&lt;label&gt; 生徒氏名 (必須)&lt;br /&gt;
&lt;span class="wpcf7-form-control-wrap" data-name="your-name"&gt;&lt;input size="40" class="wpcf7-form-control wpcf7-text wpcf7-validates-as-required" aria-required="true" aria-invalid="false" value="" type="text" name="your-name" /&gt;&lt;/span&gt; &lt;/label&gt;
&lt;/p&gt;
&lt;p&gt;生徒性別 (必須)&lt;br /&gt;
&lt;span class="wpcf7-form-control-wrap" data-name="radio-553"&gt;&lt;span class="wpcf7-form-control wpcf7-radio"&gt;&lt;span class="wpcf7-list-item first"&gt;&lt;span class="wpcf7-list-item-label"&gt;男&lt;/span&gt;&lt;input type="radio" name="radio-553" value="男" checked="checked" /&gt;&lt;/span&gt;&lt;span class="wpcf7-list-item last"&gt;&lt;span class="wpcf7-list-item-label"&gt;女&lt;/span&gt;&lt;input type="radio" name="radio-553" value="女" /&gt;&lt;/span&gt;&lt;/span&gt;&lt;/span&gt;
&lt;/p&gt;
&lt;p&gt;&lt;label&gt; メールアドレス (必須)&lt;br /&gt;
&lt;span class="wpcf7-form-control-wrap" data-name="your-email"&gt;&lt;input size="40" class="wpcf7-form-control wpcf7-email wpcf7-validates-as-required wpcf7-text wpcf7-validates-as-email" aria-required="true" aria-invalid="false" value="" type="email" name="your-email" /&gt;&lt;/span&gt; &lt;/label&gt;
&lt;/p&gt;
&lt;p&gt;電話番号(必須)&lt;br /&gt;
&lt;span class="wpcf7-form-control-wrap" data-name="tel-572"&gt;&lt;input size="40" class="wpcf7-form-control wpcf7-tel wpcf7-validates-as-required wpcf7-text wpcf7-validates-as-tel" aria-required="true" aria-invalid="false" value="" type="tel" name="tel-572" /&gt;&lt;/span&gt;
&lt;/p&gt;
&lt;p&gt;受講スタイル(必須)&lt;br /&gt;
&lt;span class="wpcf7-form-control-wrap" data-name="checkbox-171"&gt;&lt;span class="wpcf7-form-control wpcf7-checkbox wpcf7-validates-as-required"&gt;&lt;span class="wpcf7-list-item first"&gt;&lt;span class="wpcf7-list-item-label"&gt;教室&lt;/span&gt;&lt;input type="checkbox" name="checkbox-171[]" value="教室" /&gt;&lt;/span&gt;&lt;span class="wpcf7-list-item last"&gt;&lt;span class="wpcf7-list-item-label"&gt;オンライン&lt;/span&gt;&lt;input type="checkbox" name="checkbox-171[]" value="オンライン" /&gt;&lt;/span&gt;&lt;/span&gt;&lt;/span&gt;
&lt;/p&gt;
&lt;p&gt;&lt;label&gt; 備考&lt;br /&gt;
&lt;span class="wpcf7-form-control-wrap" data-name="your-message"&gt;&lt;textarea cols="40" rows="10" class="wpcf7-form-control wpcf7-textarea" aria-invalid="false" name="your-message"&gt;&lt;/textarea&gt;&lt;/span&gt; &lt;/label&gt;
&lt;/p&gt;
&lt;p&gt;&lt;input class="wpcf7-form-control wpcf7-submit has-spinner" type="submit" value="送信" /&gt;
&lt;/p&gt;&lt;div class="wpcf7-response-output" aria-hidden="true"&gt;&lt;/div&gt;
&lt;/form&gt;
&lt;/div&gt;
```
</t>
  </si>
  <si>
    <t xml:space="preserve">以下のページは「スニペット整合性」（本文と title/meta/H1/冒頭文）が弱い可能性があります。
まず【本文】を確認し、想定読者・悩み・解決範囲を把握してください。
そのうえで、GSCの主要クエリ（表示回数上位）を根拠に、
「検索意図に対して、タイトル/メタ/H1/冒頭120字がズレている点」を特定し、
ズレを解消するための修正案（タイトル/メタ/H1/冒頭）を提示してください。
※本文の“大改修”は前提にしません（必要なら追記ブロックは最大1つまで）。
【URL】https://natsui-sansu-juku.com/column/hub-kakomon/
【ページ分類】MC
【ページ分類の略語（このプロンプト内の定義）】
TP = トップページ（ホーム/サイトの入口）
SP = サービスページ（講座・コース・申込導線）
MC = メインコラム（コラム/解説/勉強法など集客記事）
SC = サブコラム（MCやSPを補強するための補助コラム※サイト定義に合わせて判断）
NW = ニュース/お知らせ（運用上は改善対象外として除外）
ST = 企業情報等のSEO対策を行わないこ固定ページ（運用上は改善対象外として除外）
- / 空欄 / 未分類 = 未分類（このスクリプトでは改善対象外として除外）
※未分類（空欄 / "-" / "未分類"）は作業対象に含めません。
【現状（スニペット要素）】
- タイトル：中学受験算数 過去問の効率的な進め方
- メタ：直前期の時間配分・捨て問・採点/直しまで。オンラインで回す手順と学校別動画解説を整理。
- H1：中学受験算数過去問の進め方｜夏井算数塾
- 冒頭120字：中学受験算数の過去問は、解く回数を増やしても点が安定しないことがよくあります。 直前期に伸びが止まりやすいのは、単元の不足よりも、 読み違い／図に取りかかるまでの遅れ／途中式が飛ぶ／見直し不足／時間配分のずれ といった「解く途中の取りこぼし
【GSC主要クエリ（表示回数上位50件）】
- 中学受験 算数 テクニック｜表示1｜CTR 0.00%｜順位4.0
- 中学受験 算数 解法パターン｜表示1｜CTR 0.00%｜順位2.0
- 中学受験 算数 過去問｜表示1｜CTR 0.00%｜順位46.0
- 中学受験 過去問 やり方｜表示1｜CTR 0.00%｜順位24.0
- 入試 悪問｜表示1｜CTR 0.00%｜順位1.0
【参考：代表語（自動抽出）】テクニック
【出力（必ずこの順）】
1) 本文の要約（想定読者・悩み・解決）
2) 検索意図の整理（主要クエリから2〜3パターン）
3) 不一致の指摘（タイトル/メタ/H1/冒頭のどこがズレているか）
4) 修正方針（“どの意図に寄せるか”を1つに決める）
5) 修正案（すべてコードブロック）
   - タイトル案3つ（全角35字前後＋56字以上の網羅型を1つ）
   - メタ案3つ（全角90字前後）
   - H1案2つ
   - 冒頭120字（2案：&lt;p&gt;で開始）
【禁則ワード（シート連動）】
以下の【禁則ワード】は、タイトル/メタ/導入文/見出し/本文のいずれにも原則使用しないでください。
言い換えが必要な場合は、自然な日本語に置換してください。
【禁則ワード】
- 崩れ
- 型
- 迷い
- 保留
- 固定
- 手順
- 立て直
- 最短
- 結論だけ
- 乱れ
- 三点確認
- 内部リンク
- 導線
- 設計
- 刺
- まず結論
- 整え
- 押し付けない案内
- 統一
- 次の一手
- 失点
- 確定
- サブコラム
- 30秒
- 1分
- CV
- 網羅
【本文】
```html
&lt;p&gt;中学受験算数の過去問は、解く回数を増やしても点が安定しないことがよくあります。&lt;br /&gt;
直前期に伸びが止まりやすいのは、単元の不足よりも、&lt;strong&gt;読み違い／図に取りかかるまでの遅れ／途中式が飛ぶ／見直し不足／時間配分のずれ&lt;/strong&gt;といった「解く途中の取りこぼし」が重なるためです。&lt;/p&gt;
&lt;p&gt;このページは、過去問で点が伸びない理由を&lt;strong&gt;原因ごとに分け&lt;/strong&gt;、家庭学習で「次に直す場所」を早く決めるための総合案内です。&lt;br /&gt;
同じ問題を解き直す前に、まずは「どの取りこぼしが多いか」を押さえると、直前期でも数点が動きやすくなります。&lt;/p&gt;
&lt;p&gt;知りたいテーマから入れるように、&lt;strong&gt;見るべき観点&lt;/strong&gt;と&lt;strong&gt;取り組み方&lt;/strong&gt;を記事ごとに整理しました。&lt;br /&gt;
「何から見ればよいか分からない」場合は、この直後の見出し（原因→回し方→直前期→難問→学校別）から、いちばん近い状況を選んでください。&lt;/p&gt;
&lt;p&gt;当塾の指導方針や受講形態（教室／オンライン）など、サービスの全体像は&lt;a href="https://natsui-sansu-juku.com/"&gt;夏井算数塾（全体像はこちら）&lt;/a&gt;でご確認いただけます。&lt;/p&gt;
&lt;p style="margin: 12px 0 0; padding: 10px 12px; border-left: 4px solid #16a34a; background: rgba(22,163,74,.06); border-radius: 10px; color: #111827; line-height: 1.7;"&gt;もし「外部の力を使うべきか判断がつかない」段階なら、先に &lt;a style="color: #0f7a35; font-weight: 900; text-decoration: none; border-bottom: 2px solid rgba(22,163,74,.35);" href="https://natsui-sansu-juku.com/column/kobetsu_mayoi_judge/"&gt;判断材料（整理ページ）&lt;/a&gt; を見てから戻ってきても大丈夫です。&lt;/p&gt;
&lt;p&gt;&lt;!-- 追記（タスクD：不足補完）ここから --&gt;&lt;/p&gt;
&lt;h2&gt;過去問で伸ばすには「解法パターン」を不足なく揃える&lt;/h2&gt;
&lt;p&gt;過去問の点が動かないとき、「単元が抜けている」より多いのは、&lt;strong&gt;考え方の引き出し（解法パターン）が足りない／出し方が遅い&lt;/strong&gt;ケースです。&lt;br /&gt;
同じ単元でも、入試では「定番の考え方」に乗るかどうかで処理時間が変わります。まずは、過去問で頻出の解法パターンを&lt;strong&gt;不足なく揃え&lt;/strong&gt;、見直しで&lt;strong&gt;次に増やす1つ&lt;/strong&gt;を決められる状態にしておきましょう。&lt;/p&gt;
&lt;hr /&gt;
&lt;h2&gt;まず3分類：解法パターンが足りないのか、途中で落としているのか&lt;/h2&gt;
&lt;p&gt;直しを速くするために、間違い（または未完了）を次の3つに分けます。&lt;/p&gt;
&lt;ul&gt;
&lt;li&gt;&lt;strong&gt;解法パターンが無い：&lt;/strong&gt;発想が出ない／別解に気づかない／式に乗らない&lt;/li&gt;
&lt;li&gt;&lt;strong&gt;解法パターンはある：&lt;/strong&gt;読み違い・条件落とし・作図が遅い・途中式が飛ぶ・見直し不足&lt;/li&gt;
&lt;li&gt;&lt;strong&gt;時間の使い方：&lt;/strong&gt;重い問題に時間を使い、取れる問題の時間が無い&lt;/li&gt;
&lt;/ul&gt;
&lt;p&gt;&lt;span style="color: #666;"&gt;※このページの前半（原因の切り分け）は2つ目・3つ目の整理が中心です。ここでは「1つ目（解法パターン）」の整理も追加します。&lt;/span&gt;&lt;/p&gt;
&lt;hr /&gt;
&lt;h2&gt;家庭でできる：解法パターンを集める「3点メモ」&lt;/h2&gt;
&lt;p&gt;新しい解法パターンを増やすときは、ノートに長くまとめるよりも、&lt;strong&gt;最小限のメモ&lt;/strong&gt;で再現できる形にします。&lt;/p&gt;
&lt;ul&gt;
&lt;li&gt;&lt;strong&gt;合図：&lt;/strong&gt;どんな条件・言い回し・数字の置き方で、その解法を使うか&lt;/li&gt;
&lt;li&gt;&lt;strong&gt;図：&lt;/strong&gt;線分図／表／面積図など「最初に描く形」だけ&lt;/li&gt;
&lt;li&gt;&lt;strong&gt;式の骨：&lt;/strong&gt;最初の1本（最初に立つ式）だけ&lt;/li&gt;
&lt;/ul&gt;
&lt;p&gt;過去問を解いたあとに「今回の新規は1つだけ」と決め、この3点だけを書いておくと、次に同じ状況で&lt;strong&gt;早く出せる&lt;/strong&gt;ようになります。&lt;/p&gt;
&lt;hr /&gt;
&lt;h2&gt;ミニ練習：解法パターンを「当てはめる」練習（3問）&lt;/h2&gt;
&lt;p&gt;過去問に入る前の準備として、短い問題で「合図→図→式の骨」を揃える練習を入れます。目安は1日1問です。&lt;/p&gt;
&lt;h3&gt;練習1：差に注目（線分図）&lt;/h3&gt;
&lt;p&gt;&lt;strong&gt;問題&lt;/strong&gt;&lt;br /&gt;
Aは38cm、Bは24cmです。AはBより何cm長いですか。&lt;/p&gt;
&lt;ul&gt;
&lt;li&gt;&lt;strong&gt;合図&lt;/strong&gt;：「〜より何cm長い」＝差&lt;/li&gt;
&lt;li&gt;&lt;strong&gt;図&lt;/strong&gt;：線分を2本（長い方と短い方）&lt;/li&gt;
&lt;li&gt;&lt;strong&gt;式の骨&lt;/strong&gt;：38 − 24&lt;/li&gt;
&lt;/ul&gt;
&lt;h3&gt;練習2：等分（1人分・同じ数ずつ）&lt;/h3&gt;
&lt;p&gt;&lt;strong&gt;問題&lt;/strong&gt;&lt;br /&gt;
みかんが27こあります。3人で同じ数ずつ分けます。1人分は何こですか。&lt;/p&gt;
&lt;ul&gt;
&lt;li&gt;&lt;strong&gt;合図&lt;/strong&gt;：「同じ数ずつ」「1人分」＝等分&lt;/li&gt;
&lt;li&gt;&lt;strong&gt;図&lt;/strong&gt;：全体→3つに分けるイメージ&lt;/li&gt;
&lt;li&gt;&lt;strong&gt;式の骨&lt;/strong&gt;：27 ÷ 3&lt;/li&gt;
&lt;/ul&gt;
&lt;h3&gt;練習3：割合（もと×割合）&lt;/h3&gt;
&lt;p&gt;&lt;strong&gt;問題&lt;/strong&gt;&lt;br /&gt;
120円の2割は何円ですか。&lt;/p&gt;
&lt;ul&gt;
&lt;li&gt;&lt;strong&gt;合図&lt;/strong&gt;：「〜の2割」＝割合&lt;/li&gt;
&lt;li&gt;&lt;strong&gt;図&lt;/strong&gt;：面積図（10等分のうち2つ）でもOK&lt;/li&gt;
&lt;li&gt;&lt;strong&gt;式の骨&lt;/strong&gt;：120 × 0.2&lt;/li&gt;
&lt;/ul&gt;
&lt;hr /&gt;
&lt;h2&gt;追加FAQ：解法パターンに関するつまずき&lt;/h2&gt;
&lt;h3&gt;Q. 解説を読めば分かるのに、本番で出てきません&lt;/h3&gt;
&lt;p&gt;多くの場合、&lt;strong&gt;合図&lt;/strong&gt;が決まっていません。解説を読んだら「この条件が来たらこの図から入る」を1行で言える形にし、次回はその合図を探すことから始めましょう。&lt;/p&gt;
&lt;h3&gt;Q. 解法パターンを増やすと、直しが増えて回りません&lt;/h3&gt;
&lt;p&gt;増やすのは毎回1つに絞り、他は「途中で落とした」側の修正（線の引き方・図に入るタイミング・途中式）を優先すると回りやすくなります。&lt;/p&gt;
&lt;h3&gt;Q. 志望校別には、どの解法パターンを優先すべきですか&lt;/h3&gt;
&lt;p&gt;まずは過去問を2年分だけ解き、&lt;strong&gt;よく出る大問&lt;/strong&gt;で「何が得点源か」を掴みます。そこで出た“頻出の考え方”から順に揃えると、同じ努力でも点が動きやすくなります。&lt;/p&gt;
&lt;h2&gt;まず見直す：過去問が伸びない原因を分けて考える&lt;/h2&gt;
&lt;p&gt;過去問で点が取れないとき、多くのご家庭が「演習量が足りない」「単元を戻すべきかも」と考えがちです。&lt;br /&gt;
ただし中学受験算数では、原因が一つに限られません。次のような“解く途中”に原因があると、勉強していても点数は安定しにくくなります。&lt;/p&gt;
&lt;ul&gt;
&lt;li&gt;条件整理が甘く、読み落としや思い込みが起きている&lt;/li&gt;
&lt;li&gt;図を描く前に式から入り、途中で混乱している&lt;/li&gt;
&lt;li&gt;途中式が飛ぶ／整理されず、後から見直せない&lt;/li&gt;
&lt;li&gt;検算・見直しが甘く、ケアレスミスが残る&lt;/li&gt;
&lt;li&gt;時間配分がずれ、後半の取りやすい問題を落とす&lt;/li&gt;
&lt;/ul&gt;
&lt;p&gt;上記を「どれが原因か」に分解して確認するためのチェック観点を、流れごとに整理した記事がこちらです。&lt;/p&gt;
&lt;ul&gt;
&lt;li&gt;&lt;a href="https://natsui-sansu-juku.com/col_blog/kakomon-online-checklist/"&gt;過去問をオンラインで回すためのチェックリスト｜採点・直し・復習の流れまとめ&lt;/a&gt;&lt;br /&gt;
&lt;span style="color: #666;"&gt;過去問が伸びない原因を「読み方／作図／途中式／検算／時間配分」などに分解して特定するための観点を整理。&lt;/span&gt;&lt;/li&gt;
&lt;/ul&gt;
&lt;h2&gt;過去問の回し方：家庭学習で点が増える回し方に変える&lt;/h2&gt;
&lt;p&gt;過去問は「解く→丸付け」で終えると、次の週に同じ取りこぼしを繰り返します。&lt;br /&gt;
点数を上げる運用は、少なくとも次の4ステップで回します。&lt;/p&gt;
&lt;h3&gt;ステップ1：本番形式で解く（時間と順番を決めておく）&lt;/h3&gt;
&lt;ul&gt;
&lt;li&gt;制限時間を必ず設定し、途中式も含めて本番同様に記録する&lt;/li&gt;
&lt;li&gt;「最初から順に解く」ではなく、“取れる問題から取る”順番を試す&lt;/li&gt;
&lt;/ul&gt;
&lt;h3&gt;ステップ2：採点後に「取りこぼしタイプ」を分類する&lt;/h3&gt;
&lt;ul&gt;
&lt;li&gt;&lt;strong&gt;知らない&lt;/strong&gt;（知識不足）なのか&lt;/li&gt;
&lt;li&gt;&lt;strong&gt;分かっていたのに落とした&lt;/strong&gt;（読み違い・作図不足・途中式・検算・時間）なのか&lt;/li&gt;
&lt;li&gt;&lt;strong&gt;難問に吸われた&lt;/strong&gt;（捨て問判断・時間配分）なのか&lt;/li&gt;
&lt;/ul&gt;
&lt;p&gt;&lt;span style="color: #666;"&gt;※ここで「知識不足」以外が濃い場合、単元戻りよりも“解く途中”の見直しが先です。&lt;/span&gt;&lt;/p&gt;
&lt;h3&gt;ステップ3：直しは「同じ取りこぼしが二度起きない形」にする&lt;/h3&gt;
&lt;ul&gt;
&lt;li&gt;読み違い：条件への線引き・図に取りかかる合図を決めておく&lt;/li&gt;
&lt;li&gt;途中式：式の並べ方／単位／メモの置き方を決めて残す&lt;/li&gt;
&lt;li&gt;検算：見直す対象（桁・単位・代入・逆算）を決めておく&lt;/li&gt;
&lt;/ul&gt;
&lt;h3&gt;ステップ4：類題で“再現テスト”をする&lt;/h3&gt;
&lt;ul&gt;
&lt;li&gt;同型類題を短時間で解き、「同じ流れで再現できるか」を確認する&lt;/li&gt;
&lt;li&gt;再現できない場合は、解法ではなく“途中の動き”を修正する&lt;/li&gt;
&lt;/ul&gt;
&lt;h2&gt;直前期：やることを増やすより「取りこぼし」を減らす&lt;/h2&gt;
&lt;p&gt;直前期は、新しい単元を増やす段階というより、&lt;strong&gt;持っている力を本番で出し切る段階&lt;/strong&gt;です。&lt;br /&gt;
「あと数点が届かない」「問題量をこなしているのに点数が安定しない」といった悩みは、解法よりも途中の癖（線を引くタイミング、図の描き方、計算ミスの出やすい場所など）に原因があることがよくあります。&lt;/p&gt;
&lt;ul&gt;
&lt;li&gt;&lt;a href="https://natsui-sansu-juku.com/col_blog/online-sansu-chokuzen/"&gt;直前期のオンライン算数｜過去問の回し方・時間配分・弱点補強のやり方&lt;/a&gt;&lt;br /&gt;
&lt;span style="color: #666;"&gt;直前期に「何を優先すべきか」を、取りこぼし対策・解く途中の見直し（手元の可視化）という観点で整理。&lt;/span&gt;&lt;/li&gt;
&lt;/ul&gt;
&lt;h2&gt;難問は解く？捨てる？「合格点」から逆算して判断する&lt;/h2&gt;
&lt;p&gt;過去問対策で乱れやすいのが、&lt;strong&gt;難問に時間を使いすぎて、取れる問題を落とす&lt;/strong&gt;パターンです。&lt;br /&gt;
中学入試算数は「大問まるごと全部が難問」という形は多くなく、最後だけ急に難しくなることもあります。また後半でも易しめの設問が混ざることがあります。&lt;/p&gt;
&lt;p&gt;そのため、過去問では次を徹底します。&lt;/p&gt;
&lt;ul&gt;
&lt;li&gt;1問に張り付かない（上限時間を決める）&lt;/li&gt;
&lt;li&gt;途中まで取れる設問は“途中点の発想”で拾う&lt;/li&gt;
&lt;li&gt;後半に残る“取りやすい設問”のために時間を残す&lt;/li&gt;
&lt;/ul&gt;
&lt;ul&gt;
&lt;li&gt;&lt;a href="https://natsui-sansu-juku.com/column/nanmon/"&gt;難問への向き合い方&lt;/a&gt;&lt;br /&gt;
&lt;span style="color: #666;"&gt;合格点の現実を踏まえ、「解く問題の見極め」と時間配分の考え方を整理。&lt;/span&gt;&lt;/li&gt;
&lt;/ul&gt;
&lt;h2&gt;学校別：令和2年度の過去問を大問別に動画で確認する&lt;/h2&gt;
&lt;p&gt;「同じ学校の出題傾向で、どこが得点源になるか」を把握したい場合は、学校別の過去問解説を活用してください。&lt;br /&gt;
各ページでは、令和2年度の入試問題から厳選した設問を大問別に整理し、解説動画につなげています。&lt;br /&gt;
&lt;span style="color: #666;"&gt;※問題文・設問は各種WEBサイト等から入手する前提で構成されています。&lt;/span&gt;&lt;/p&gt;
&lt;h3&gt;女子学院&lt;/h3&gt;
&lt;ul&gt;
&lt;li&gt;&lt;a href="https://natsui-sansu-juku.com/column/jyoshigakuin-2/"&gt;女子学院・令和２年度&lt;/a&gt;&lt;/li&gt;
&lt;/ul&gt;
&lt;h3&gt;開成&lt;/h3&gt;
&lt;ul&gt;
&lt;li&gt;&lt;a href="https://natsui-sansu-juku.com/column/kaisei-2/"&gt;開成・令和２年度&lt;/a&gt;&lt;/li&gt;
&lt;/ul&gt;
&lt;h3&gt;渋谷教育学園渋谷&lt;/h3&gt;
&lt;ul&gt;
&lt;li&gt;&lt;a href="https://natsui-sansu-juku.com/column/shibushibu-2/"&gt;渋谷教育学園渋谷中学校・令和２年度&lt;/a&gt;&lt;/li&gt;
&lt;/ul&gt;
&lt;h3&gt;早稲田&lt;/h3&gt;
&lt;ul&gt;
&lt;li&gt;&lt;a href="https://natsui-sansu-juku.com/column/waseda-2/"&gt;早稲田中学 算数過去問解説｜令和2年度&lt;/a&gt;&lt;/li&gt;
&lt;/ul&gt;
&lt;h2&gt;過去問を“得点力”に変える：ライブ配信の活用&lt;/h2&gt;
&lt;p&gt;過去問は「解説を聞いて分かった」で終わると、本番で再現できません。&lt;br /&gt;
必要なのは、考え方・アプローチ・時間内処理（解く順／時間配分／捨て問基準）まで含めて、&lt;strong&gt;本番仕様の動き方&lt;/strong&gt;を固めることです。&lt;/p&gt;
&lt;ul&gt;
&lt;li&gt;&lt;a href="https://natsui-sansu-juku.com/column/tokuten_detail/"&gt;得点力向上YoutubeLive～実施詳細～&lt;/a&gt;&lt;br /&gt;
&lt;span style="color: #666;"&gt;実際の中学入試過去問を用い、解法だけでなく「本番で得点するための処理」を扱うライブ配信。問題PDFを事前に解いて参加する前提で進行。&lt;/span&gt;&lt;/li&gt;
&lt;/ul&gt;
&lt;div style="border: 1px solid rgba(22,163,74,.25); background: rgba(22,163,74,.06); border-radius: 14px; padding: 14px 14px; margin: 18px 0;"&gt;
&lt;div style="margin: 0 0 6px; font-weight: 900; color: #111827; font-size: 1.05rem; line-height: 1.4;"&gt;外部の力を使うべきか判断がつかない方へ&lt;/div&gt;
&lt;p style="margin: 0 0 10px; color: #6b7280; font-size: .92rem; line-height: 1.7;"&gt;※状況を整理するための判断材料です。&lt;/p&gt;
&lt;ul style="margin: 0 0 12px; padding-left: 18px; color: #111827; line-height: 1.7;"&gt;
&lt;li style="margin: 0 0 6px;"&gt;授業を聴いて帰ってきたはずだが、翌日に残らない&lt;/li&gt;
&lt;li style="margin: 0 0 6px;"&gt;宿題と直しが回らず、積み残し化している&lt;/li&gt;
&lt;li style="margin: 0 0 0;"&gt;後手に回りすぎて、何から手を付けるべきか分からない&lt;/li&gt;
&lt;/ul&gt;
&lt;div style="display: flex; flex-wrap: wrap; gap: 10px;"&gt;&lt;a style="display: inline-flex; align-items: center; justify-content: center; text-decoration: none; font-weight: 900; border-radius: 12px; padding: 10px 12px; background: #16a34a; color: #ffffff;" href="https://natsui-sansu-juku.com/column/kobetsu_mayoi_judge/"&gt;判断材料を見る&lt;/a&gt;&lt;br /&gt;
&lt;a style="display: inline-flex; align-items: center; justify-content: center; text-decoration: none; font-weight: 900; border-radius: 12px; padding: 10px 12px; background: #ffffff; color: #0f7a35; border: 1px solid rgba(22,163,74,.55);" href="https://natsui-sansu-juku.com/inquiry/"&gt;相談する&lt;/a&gt;&lt;/div&gt;
&lt;/div&gt;
&lt;h2&gt;おすすめの読み順&lt;/h2&gt;
&lt;p&gt;どこから着手すべきか分からない場合は、次の順で読むと判断が早くなります。&lt;/p&gt;
&lt;ol&gt;
&lt;li&gt;&lt;a href="https://natsui-sansu-juku.com/col_blog/kakomon-online-checklist/"&gt;チェックリスト&lt;/a&gt;で取りこぼし原因を分類する&lt;/li&gt;
&lt;li&gt;&lt;a href="https://natsui-sansu-juku.com/column/nanmon/"&gt;難問の扱い&lt;/a&gt;で時間配分のルールを決める&lt;/li&gt;
&lt;li&gt;&lt;a href="https://natsui-sansu-juku.com/col_blog/online-sansu-chokuzen/"&gt;直前期の動き方&lt;/a&gt;で“取りこぼし”の詰め方を固める&lt;/li&gt;
&lt;li&gt;学校別過去問で、志望校の出題傾向に当てはめて回す&lt;/li&gt;
&lt;/ol&gt;
&lt;p&gt;過去問対策は「量」より「運用」と「見直しの組み立て」で差がつきます。&lt;br /&gt;
特に直前期は、解けるはずの問題を落とさないための“流れを決める”ことが得点を押し上げます。&lt;/p&gt;
&lt;p&gt;&lt;!-- [ /.socialSet ] --&gt;&lt;/p&gt;
```
</t>
  </si>
  <si>
    <t xml:space="preserve">以下のページは「スニペット整合性」（本文と title/meta/H1/冒頭文）が弱い可能性があります。
まず【本文】を確認し、想定読者・悩み・解決範囲を把握してください。
そのうえで、GSCの主要クエリ（表示回数上位）を根拠に、
「検索意図に対して、タイトル/メタ/H1/冒頭120字がズレている点」を特定し、
ズレを解消するための修正案（タイトル/メタ/H1/冒頭）を提示してください。
※本文の“大改修”は前提にしません（必要なら追記ブロックは最大1つまで）。
【URL】https://juku-escot.com/kouza/j1-math/
【ページ分類】SP
【ページ分類の略語（このプロンプト内の定義）】
TP = トップページ（ホーム/サイトの入口）
SP = サービスページ（講座・コース・申込導線）
MC = メインコラム（コラム/解説/勉強法など集客記事）
SC = サブコラム（MCやSPを補強するための補助コラム※サイト定義に合わせて判断）
NW = ニュース/お知らせ（運用上は改善対象外として除外）
ST = 企業情報等のSEO対策を行わないこ固定ページ（運用上は改善対象外として除外）
- / 空欄 / 未分類 = 未分類（このスクリプトでは改善対象外として除外）
※未分類（空欄 / "-" / "未分類"）は作業対象に含めません。
【現状（スニペット要素）】
- タイトル：中１数学の基礎定着個別指導講座｜学校対応オンライン塾
- メタ：中1の数学がわからない子へ。学校内容を1対1で整理し基礎から定着。定期試験対応・フォロー充実、オンライン体験受付中
- H1：中１数学
- 冒頭120字：完全１対１の個別指導 当塾では、一人ひとりのお子さまに寄り添い、個別に最適化された授業を提供しています。お子さまの 個性 や 学習スタイル を深く理解し、その 可能性を最大限に引き出す ために、熟練の講師陣がサポートいたします。 一人ひとり
【GSC主要クエリ（表示回数上位50件）】
- 数検 中1｜表示7｜CTR 0.00%｜順位1.0
- 中1 数学 単元 一覧｜表示2｜CTR 0.00%｜順位1.0
- 中学 1 年 数学 単元 一覧｜表示2｜CTR 0.00%｜順位1.0
- 代数 中学｜表示2｜CTR 0.00%｜順位1.0
- 実力テスト 中1｜表示2｜CTR 0.00%｜順位1.0
- 数検中1｜表示2｜CTR 0.00%｜順位1.0
- 中1｜表示1｜CTR 0.00%｜順位1.0
- 中1 数学 単元一覧｜表示1｜CTR 0.00%｜順位1.0
- 中1 期末テスト問題｜表示1｜CTR 0.00%｜順位1.0
- 中1数学 単元 一覧｜表示1｜CTR 0.00%｜順位1.0
- 中1数学 応用問題｜表示1｜CTR 0.00%｜順位2.0
- 中学一年生 実力テスト｜表示1｜CTR 0.00%｜順位1.0
- 中学数学 単元一覧｜表示1｜CTR 0.00%｜順位3.0
- 代数と幾何 中学｜表示1｜CTR 0.00%｜順位1.0
- 公文 中学生 数学｜表示1｜CTR 0.00%｜順位1.0
- 数学i｜表示1｜CTR 0.00%｜順位1.0
- 数学入門｜表示1｜CTR 0.00%｜順位1.0
- 数学検定 中1｜表示1｜CTR 0.00%｜順位1.0
- 数学検定 中1レベル｜表示1｜CTR 0.00%｜順位1.0
【参考：代表語（自動抽出）】数検
【出力（必ずこの順）】
1) 本文の要約（想定読者・悩み・解決）
2) 検索意図の整理（主要クエリから2〜3パターン）
3) 不一致の指摘（タイトル/メタ/H1/冒頭のどこがズレているか）
4) 修正方針（“どの意図に寄せるか”を1つに決める）
5) 修正案（すべてコードブロック）
   - タイトル案3つ（全角35字前後＋56字以上の網羅型を1つ）
   - メタ案3つ（全角90字前後）
   - H1案2つ
   - 冒頭120字（2案：&lt;p&gt;で開始）
【禁則ワード（シート連動）】
以下の【禁則ワード】は、タイトル/メタ/導入文/見出し/本文のいずれにも原則使用しないでください。
言い換えが必要な場合は、自然な日本語に置換してください。
【禁則ワード】
- 崩れ
- 型
- 迷い
- 保留
- 固定
- 手順
- 立て直
- 最短
- 結論だけ
- 乱れ
- 三点確認
- 内部リンク
- 導線
- 設計
- 刺
- まず結論
- 整え
- 押し付けない案内
- 統一
- 次の一手
- 失点
- 確定
- サブコラム
- 30秒
- 1分
- CV
- 網羅
【本文】
```html
&lt;h2&gt;完全１対１の個別指導&lt;/h2&gt;
&lt;p&gt;当塾では、一人ひとりのお子さまに寄り添い、個別に最適化された授業を提供しています。お子さまの&lt;span style="color: #0000ff;"&gt;個性&lt;/span&gt;や&lt;span style="color: #0000ff;"&gt;学習スタイル&lt;/span&gt;を深く理解し、その&lt;strong&gt;可能性を最大限に引き出す&lt;/strong&gt;ために、熟練の講師陣がサポートいたします。&lt;/p&gt;
&lt;p&gt;一人ひとりの目標に合わせた指導内容を組み立て、自信を持って学習に取り組めるようサポートいたします。&lt;/p&gt;
&lt;p&gt;また、個別授業ならではのメリットとして、&lt;span style="color: #ff0000;"&gt;質問しやすい環境&lt;/span&gt;が整っています。疑問点や理解しきれない部分を、恐れることなく尋ねることができます。&lt;/p&gt;
&lt;p&gt;&amp;nbsp;&lt;/p&gt;
&lt;h2 class="sc-gacfCG dLuIjs"&gt;中学校１年生의 数学対策&lt;/h2&gt;
&lt;h3 class="sc-gacfCG dLuIjs"&gt;代数分野&lt;/h3&gt;
&lt;p&gt;中学1年生で学ぶ代数分野は、&lt;span style="color: #ff0000;"&gt;文字の扱い&lt;/span&gt;とその&lt;span style="color: #ff0000;"&gt;演算に慣れ親しむ&lt;/span&gt;ための重要な学年です。&lt;/p&gt;
&lt;p&gt;この段階では、未知の数や変数を使って様々な数式や式を表現し、それらを操作して解を求める方法を学びます。&lt;/p&gt;
&lt;p&gt;これにより、数学的な思考力や論理的な推論力を養い、将来の数学的な学習に強い基盤を築くことが目指されています。&lt;/p&gt;
&lt;p&gt;また、中学1年生の代数学習は、学校で扱う問題の難易度と定期テスト等で解かなければいけない問題のレベルが食い違うことが多いという点において、一つの挑戦を伴います。&lt;/p&gt;
&lt;p&gt;授業内では基本的な概念や解法が重点的に教えられる一方で、テストではより応用的で複雑な問題が出題されることが珍しくありません。&lt;/p&gt;
&lt;p&gt;これは、生徒たちが単なる暗記やルーティンだけではなく、独自の発想や問題解決のスキルを身につける必要があることを意味しています。&lt;/p&gt;
&lt;div class="rounded" style="background-color: whitesmoke; padding: 10px;"&gt;
&lt;p class="sc-gacfCG dLuIjs"&gt;単元：正負の数，文字式，一次方程式，連立方程式，不等式，１次関数、など&lt;/p&gt;
&lt;/div&gt;
&lt;p&gt;&amp;nbsp;&lt;/p&gt;
&lt;div class="card" style="width: 18rem;"&gt;
&lt;div class="card-body"&gt;
&lt;h5 class="entry-title"&gt;&lt;strong&gt;代数分野が中々出来ない&lt;/strong&gt;&lt;/h5&gt;
&lt;h5 class="entry-title"&gt;&lt;strong&gt;生徒さん向けの勉強法&lt;/strong&gt;&lt;/h5&gt;
&lt;p&gt;&lt;span style="color: #ffffff;"&gt;&lt;a class="btn btn-info" style="color: #ffffff;" href="https://juku-escot.com/column/daisuubennkyouhou/"&gt;詳細&lt;/a&gt;&lt;/span&gt;&lt;/p&gt;
&lt;/div&gt;
&lt;/div&gt;
&lt;h3&gt;&lt;/h3&gt;
&lt;h3 class="sc-gacfCG dLuIjs"&gt;幾何分野&lt;/h3&gt;
&lt;p&gt;幾何分野は、中学1年生にとって新たな挑戦が待ち受ける、興味深い学習領域です。&lt;/p&gt;
&lt;p&gt;初めのうちは中学受験の算数と似たような印象を受けるかもしれませんが、実はその&lt;strong&gt;重要性を軽視&lt;/strong&gt;してしまう傾向があります。&lt;/p&gt;
&lt;p&gt;図形を扱う際には、基本的な概念を正確に理解することが欠かせません。油断して曖昧な理解をしてしまうと、後になって問題に直面した際に困ることがよくあります。&lt;/p&gt;
&lt;p&gt;だからこそ、幾何学の学習においては&lt;span style="color: #ff0000;"&gt;定義を大切&lt;/span&gt;にし、丁寧に勉強していくことが重要です。&lt;/p&gt;
&lt;p&gt;もし過去の学習で何か曖昧な点があれば、再度その部分をしっかりと復習しましょう。&lt;/p&gt;
&lt;p&gt;定義をしっかりと定着させておくことで、解けるべき問題を見落とす心配もなくなり、定期テストでも安定した点数を獲得することができます。&lt;/p&gt;
&lt;p&gt;中学1年生の幾何学の学習は、将来の数学的な発展において重要な基盤を築くための重要なステップです。&lt;/p&gt;
&lt;div class="rounded" style="background-color: whitesmoke; padding: 10px;"&gt;
&lt;p&gt;単元：平面図形，空間図形，合同と証明&lt;/p&gt;
&lt;/div&gt;
&lt;p&gt;&amp;nbsp;&lt;/p&gt;
&lt;div class="card" style="width: 18rem;"&gt;
&lt;div class="card-body"&gt;
&lt;h5 class="entry-title"&gt;&lt;strong&gt;幾何分野が中々出来ない&lt;/strong&gt;&lt;/h5&gt;
&lt;h5 class="entry-title"&gt;&lt;strong&gt;生徒さん向けの勉強法&lt;/strong&gt;&lt;/h5&gt;
&lt;p&gt;&lt;span style="color: #ffffff;"&gt;&lt;a class="btn btn-info" style="color: #ffffff;" href="https://juku-escot.com/column/suugakukika/"&gt;詳細&lt;/a&gt;&lt;/span&gt;&lt;/p&gt;
&lt;/div&gt;
&lt;/div&gt;
&lt;h2&gt;中1「実力テスト」対策：点が伸びない原因と2週間の学習見直し&lt;/h2&gt;
&lt;p&gt;中1の実力テストは、定期試験よりも&lt;strong&gt;範囲が広い&lt;/strong&gt;うえ、学校ワークの反復だけでは届かない問題が混ざります。&lt;br /&gt;
「授業は分かるのに点が取れない」場合、原因は次のどれかに寄っていることが多いです。&lt;/p&gt;
&lt;ul&gt;
&lt;li&gt;&lt;strong&gt;計算は合っているのに、文字式の式変形で途中式が乱れる&lt;/strong&gt;（符号・分配・同類項）&lt;/li&gt;
&lt;li&gt;&lt;strong&gt;文章題で式が立たない&lt;/strong&gt;（条件の読み落とし・数量関係の整理不足）&lt;/li&gt;
&lt;li&gt;&lt;strong&gt;図形で“定義”が曖昧&lt;/strong&gt;（垂直・平行・角の二等分など）&lt;/li&gt;
&lt;li&gt;&lt;strong&gt;時間配分が悪い&lt;/strong&gt;（易問の取りこぼし→後半で得点を逃す）&lt;/li&gt;
&lt;/ul&gt;
&lt;h3&gt;実力テストで頻出になりやすい範囲（中1）&lt;/h3&gt;
&lt;p&gt;学校・教材で差はありますが、実力テストでは次の単元が組み合わさって出やすくなります。&lt;/p&gt;
&lt;div class="rounded" style="background-color: whitesmoke; padding: 10px;"&gt;
&lt;ul style="margin: 0;"&gt;
&lt;li&gt;正負の数：計算の精度（符号ミス・途中式の整理）&lt;/li&gt;
&lt;li&gt;文字式：代入・式の値・式変形（分配法則、同類項、（ ）外し）&lt;/li&gt;
&lt;li&gt;一次方程式：文章題（割合・速さ・個数など）&lt;/li&gt;
&lt;li&gt;平面図形：基本作図・角度・平行線の性質の確認&lt;/li&gt;
&lt;/ul&gt;
&lt;/div&gt;
&lt;h3&gt;2週間で学習を再構築する流れ（実力テスト／定期試験どちらにも対応）&lt;/h3&gt;
&lt;ol&gt;
&lt;li&gt;&lt;strong&gt;① 得点できない原因の特定&lt;/strong&gt;：ミスを「計算」「式立て」「定義」「時間」の4分類に分ける&lt;/li&gt;
&lt;li&gt;&lt;strong&gt;② 易問の取り切り&lt;/strong&gt;：正負・文字式・方程式の基本問題を“満点化”する&lt;/li&gt;
&lt;li&gt;&lt;strong&gt;③ 典型解法の定着&lt;/strong&gt;：文章題は「数量関係→式→検算」の順を解法パターンとして練習&lt;/li&gt;
&lt;li&gt;&lt;strong&gt;④ 時間配分の習熟&lt;/strong&gt;：前半を短時間で取り切り、後半は取れる問題に集中する&lt;/li&gt;
&lt;/ol&gt;
&lt;p&gt;当塾の&lt;strong&gt;二週間完結・定期試験対策ゼミ&lt;/strong&gt;は、この「流れ」を授業内で回し切る構成です。&lt;br /&gt;
実力テストの直前にも同じ考え方で適用できます。&lt;/p&gt;
&lt;h2&gt;中1数学：つまずきチェック（代数・幾何）&lt;/h2&gt;
&lt;p&gt;次の項目に当てはまる場合、得点が伸びにくくなります。早めに穴を埋めることが効果的です。&lt;/p&gt;
&lt;h3&gt;代数チェック&lt;/h3&gt;
&lt;ul&gt;
&lt;li&gt;（ ）を外すときに符号がよく乱れる&lt;/li&gt;
&lt;li&gt;同類項をまとめる順序があいまい&lt;/li&gt;
&lt;li&gt;「〜より」「平均との差」など文章題の条件を式にできない&lt;/li&gt;
&lt;/ul&gt;
&lt;h3&gt;幾何チェック&lt;/h3&gt;
&lt;ul&gt;
&lt;li&gt;垂直・平行・対頂角などの“定義”を言葉で説明できない&lt;/li&gt;
&lt;li&gt;図形問題で、最初に何を書き込めばよいか分からない&lt;/li&gt;
&lt;li&gt;合同の条件を覚えているが、使いどころが曖昧&lt;/li&gt;
&lt;/ul&gt;
&lt;h2&gt;コースの選び方（先取り／フォロー／2週間ゼミ）&lt;/h2&gt;
&lt;ul&gt;
&lt;li&gt;&lt;strong&gt;先取りコース&lt;/strong&gt;：学校内容を確実に押さえつつ、次単元まで見通しを作りたい&lt;/li&gt;
&lt;li&gt;&lt;strong&gt;フォローアップコース&lt;/strong&gt;：前学期・前単元の抜けがあり、積み上げから直したい&lt;/li&gt;
&lt;li&gt;&lt;strong&gt;二週間完結・定期試験対策ゼミ&lt;/strong&gt;：直近の試験（定期／実力テスト）で点を取り切りたい&lt;/li&gt;
&lt;/ul&gt;
&lt;p&gt;「どれが合うか分からない」場合は、事前ヒアリングで現在の答案・課題を確認し、効率的なルートをご提案します。&lt;/p&gt;
&lt;h2&gt;よくある質問（FAQ）&lt;/h2&gt;
&lt;dl&gt;
&lt;dt&gt;Q. 実力テスト対策は定期試験対策と何が違いますか？&lt;/dt&gt;
&lt;dd&gt;実力テストは範囲が広く、基本～標準を“落とさない力”が点数を決めます。&lt;br /&gt;
当塾では、得点できない原因の分類→基本の満点化→典型パターンの定着→時間配分までを一連の指導で準備します。&lt;/dd&gt;
&lt;dt&gt;Q. 体系数学を使っていない学校でも対応できますか？&lt;/dt&gt;
&lt;dd&gt;はい。学校教材・進度に合わせて指導計画を個別に組み、必要に応じて体系数学の考え方も補助的に取り入れます。&lt;/dd&gt;
&lt;dt&gt;Q. オンラインでも同じように見てもらえますか？&lt;/dt&gt;
&lt;dd&gt;可能です。板書・途中式の確認が重要なため、答案や途中式が見える形で授業を構成します。&lt;/dd&gt;
&lt;/dl&gt;
&lt;h3&gt;体系数学対策&lt;/h3&gt;
&lt;p&gt;中高一貫校の上位校で主に採用されている、体系数学の対策を当塾では行っております。&lt;br /&gt;
詳しくは&lt;a class="btn btn-info" href="https://juku-escot.com/taikeisuugaku/"&gt;当塾の体系数学対策&lt;/a&gt;をご覧ください。&lt;/p&gt;
&lt;p&gt;さらに、当塾では中１の生徒さんに向けて２つのコースを設けております。コースの中でも１人１人に合わせて授業を進めてまいります。また、当塾で開講中の講義をオンラインでも受講可能です。&lt;br /&gt;
詳しくは&lt;a class="btn btn-info" href="https://juku-escot.com/online/"&gt;当塾のオンライン個別指導について&lt;/a&gt;をご覧ください。&lt;/p&gt;
&lt;h3&gt;先取りコース&lt;/h3&gt;
&lt;p&gt;学校で学ぶ内容を大切にし、復習を重ねることで確実な定着を図ります。学習の基盤をしっかり築くことで、定期試験での高得点獲得や将来の受験に向けた力強いスタートを目指します。&lt;/p&gt;
&lt;p&gt;単元学習が完了したら、受験指導へとステップアップしていきます。一人ひとりの目標に応じ、&lt;span style="color: #0000ff;"&gt;戦略的な学習プラン&lt;/span&gt;を策定しますので、&lt;strong&gt;着実な成果を実感&lt;/strong&gt;できることでしょう。&lt;/p&gt;
&lt;p&gt;先取りコースでは、知識だけでなく、問題解決能力や応用力の向上を重視. 日々の学習を充実させ、数学への自信を確立していきます。&lt;/p&gt;
&lt;h3&gt;フォローアップコース&lt;/h3&gt;
&lt;p&gt;数学は積み重ねの学問。過去に習った内容の理解が不十分だと、現在学んでいる内容も十分に理解できないことがあります。&lt;/p&gt;
&lt;p&gt;そんなお子さまの学習課題を見極め、抜けている部分を丁寧に補っていきます。&lt;/p&gt;
&lt;p&gt;一人ひとりの学習進度に合わせ、カスタムカリキュラムを組み立て。&lt;span style="color: #ff0000;"&gt;学校の進度に十分に追いつく&lt;/span&gt;ことで、自信と理解力を確固たるものとします。その後、理想的なタイミングで先取りコースへステップアップすることが可能です。&lt;/p&gt;
&lt;h3 class="timelineMessage__message"&gt;二週間完結・定期試験対策ゼミ&lt;/h3&gt;
&lt;p&gt;限られた回数の授業でも、&lt;span style="color: #0000ff;"&gt;定期試験に向けた徹底的な対策を実施します。&lt;/span&gt;定期試験の範囲を一通りしっかり学習し、もしくは試験までの時間が少ない場合でも、最大限の得点を獲得できるよう、サポートいたします。&lt;/p&gt;
&lt;p&gt;分からない点や苦手な単元をピンポイントで把握し、確実に克服していくことで、試験に自信を持って臨むことができるでしょう。&lt;/p&gt;
&lt;p&gt;&amp;nbsp;&lt;/p&gt;
&lt;div class="rounded" style="background-color: whitesmoke; padding: 10px;"&gt;
&lt;div class="card-deck"&gt;
&lt;div class="card"&gt;
&lt;div class="card-body"&gt;
&lt;h4 class="vk_post_title card-title"&gt;&lt;strong&gt;数学ができない学生向けの学習法&lt;/strong&gt;&lt;/h4&gt;
&lt;p&gt;&lt;a class="btn btn-info" style="color: #ffffff;" href="https://juku-escot.com/column/suugakudekinai/"&gt;こちら&lt;/a&gt;&lt;/p&gt;
&lt;/div&gt;
&lt;/div&gt;
&lt;div class="card"&gt;
&lt;div class="card-body"&gt;
&lt;h4 class="entry-title"&gt;&lt;strong&gt;数学の応用問題に&lt;/strong&gt;&lt;strong&gt;つ&lt;/strong&gt;&lt;strong&gt;まづいて&lt;/strong&gt;&lt;strong&gt;しまう場合の対策法&lt;/strong&gt;&lt;/h4&gt;
&lt;p&gt;&lt;a class="btn btn-info" style="color: #ffffff;" href="https://juku-escot.com/column/suugaku_ouyoumondai/"&gt;こちら&lt;/a&gt;&lt;/p&gt;
&lt;/div&gt;
&lt;/div&gt;
&lt;/div&gt;
&lt;/div&gt;
&lt;p&gt;&amp;nbsp;&lt;/p&gt;
&lt;h2&gt;受講までの流れ&lt;/h2&gt;
&lt;style&gt;
  .bg-pink {background-color: #ffc0cb !important;}&lt;/style&gt;
&lt;div class="container mt-5"&gt;
&lt;div class="row"&gt;
&lt;div class="col-6"&gt;
&lt;div class="card bg-pink mb-3"&gt;
&lt;div class="card-body"&gt;
&lt;h5 class="card-title"&gt;1. 事前ヒアリング&lt;/h5&gt;
&lt;p class="card-text"&gt;保護者様からの情報を基に、大まかな指導計画を提示します。&lt;/p&gt;
&lt;/div&gt;
&lt;/div&gt;
&lt;/div&gt;
&lt;div class="col-6"&gt;
&lt;div class="card bg-info mb-3 text-white"&gt;
&lt;div class="card-body"&gt;
&lt;h5 class="card-title"&gt;2. トライアル指導&lt;/h5&gt;
&lt;p class="card-text"&gt;事前ヒアリングの情報をもとに指導を行い、指導計画をブラッシュアップし、再度提示します。&lt;/p&gt;
&lt;/div&gt;
&lt;/div&gt;
&lt;/div&gt;
&lt;/div&gt;
&lt;div class="row"&gt;
&lt;div class="col-6"&gt;
&lt;div class="card bg-success mb-3 text-white"&gt;
&lt;div class="card-body"&gt;
&lt;h5 class="card-title"&gt;3. ご契約&lt;/h5&gt;
&lt;p class="card-text"&gt;指導計画にご納得いただいたら、入塾手続きを進めます。&lt;/p&gt;
&lt;/div&gt;
&lt;/div&gt;
&lt;/div&gt;
&lt;div class="col-6"&gt;
&lt;div class="card bg-warning mb-3"&gt;
&lt;div class="card-body"&gt;
&lt;h5 class="card-title"&gt;4. 指導開始&lt;/h5&gt;
&lt;p class="card-text"&gt;ご契約時に決定した曜日/時間で指導を開始します。&lt;/p&gt;
&lt;/div&gt;
&lt;/div&gt;
&lt;/div&gt;
&lt;/div&gt;
&lt;/div&gt;
&lt;div&gt;&lt;/div&gt;
&lt;h2&gt;指導料&lt;/h2&gt;
&lt;div class="container mt-5"&gt;
&lt;div class="row"&gt;
&lt;div class="col-sm-4"&gt;
&lt;div class="card bg-primary mb-3 text-white"&gt;
&lt;div class="card-body"&gt;
&lt;h5 class="card-title"&gt;トライアル指導料&lt;/h5&gt;
&lt;p class="card-text"&gt;10,000円(税込)&lt;/p&gt;
&lt;p class="card-text"&gt;他塾様でいう「体験講座」の位置づけですので、通常より安価に設定させていただいております。まずは一度当塾の個別指導をお試し頂ければ幸いです。&lt;/p&gt;
&lt;/div&gt;
&lt;/div&gt;
&lt;/div&gt;
&lt;div class="col-sm-4"&gt;
&lt;div class="card bg-success mb-3 text-white"&gt;
&lt;div class="card-body"&gt;
&lt;h5 class="card-title"&gt;入塾金&lt;/h5&gt;
&lt;p class="card-text"&gt;22,000円(税込)&lt;/p&gt;
&lt;p class="card-text"&gt;入塾手続の際に頂戴致します。また、その時点・もしくは過去在籍されていた生徒さんの兄弟姉妹の場合には、全額免除させて頂きます。&lt;/p&gt;
&lt;/div&gt;
&lt;/div&gt;
&lt;/div&gt;
&lt;div class="col-sm-4"&gt;
&lt;div class="card bg-info mb-3 text-white"&gt;
&lt;div class="card-body"&gt;
&lt;h5 class="card-title"&gt;指導料&lt;/h5&gt;
&lt;p class="card-text"&gt;18,150円(税込)/110分&lt;/p&gt;
&lt;p class="card-text"&gt;13,200円(税込)/80分&lt;/p&gt;
&lt;p class="card-text"&gt;前払いです。&lt;br /&gt;
※指導予定回数分を前月20日に集計し請求書を発行させて頂きますので、前月末までにお支払い下さいませ。&lt;/p&gt;
&lt;/div&gt;
&lt;/div&gt;
&lt;/div&gt;
&lt;/div&gt;
&lt;/div&gt;
&lt;h2&gt;お問い合わせ&lt;/h2&gt;
&lt;div class="wpcf7 no-js" id="wpcf7-f422-p543-o1" lang="ja" dir="ltr" data-wpcf7-id="422"&gt;
&lt;div class="screen-reader-response"&gt;&lt;p role="status" aria-live="polite" aria-atomic="true"&gt;&lt;/p&gt; &lt;ul&gt;&lt;/ul&gt;&lt;/div&gt;
&lt;form action="/kouza/j1-math/#wpcf7-f422-p543-o1" method="post" class="wpcf7-form init" aria-label="コンタクトフォーム" novalidate="novalidate" data-status="init"&gt;
&lt;fieldset class="hidden-fields-container"&gt;&lt;input type="hidden" name="_wpcf7" value="422" /&gt;&lt;input type="hidden" name="_wpcf7_version" value="6.1.5" /&gt;&lt;input type="hidden" name="_wpcf7_locale" value="ja" /&gt;&lt;input type="hidden" name="_wpcf7_unit_tag" value="wpcf7-f422-p543-o1" /&gt;&lt;input type="hidden" name="_wpcf7_container_post" value="543" /&gt;&lt;input type="hidden" name="_wpcf7_posted_data_hash" value="" /&gt;&lt;input type="hidden" name="_wpcf7_recaptcha_response" value="" /&gt;
&lt;/fieldset&gt;
&lt;p&gt;&lt;label&gt; 保護者氏名 (必須)&lt;br /&gt;
&lt;span class="wpcf7-form-control-wrap" data-name="text-734"&gt;&lt;input size="40" maxlength="400" class="wpcf7-form-control wpcf7-text wpcf7-validates-as-required" aria-required="true" aria-invalid="false" value="" type="text" name="text-734" /&gt;&lt;/span&gt;&lt;br /&gt;
&lt;/label&gt;&lt;label&gt; メールアドレス (必須)&lt;br /&gt;
&lt;span class="wpcf7-form-control-wrap" data-name="your-email"&gt;&lt;input size="40" maxlength="400" class="wpcf7-form-control wpcf7-email wpcf7-validates-as-required wpcf7-text wpcf7-validates-as-email" aria-required="true" aria-invalid="false" value="" type="email" name="your-email" /&gt;&lt;/span&gt;&lt;br /&gt;
&lt;/label&gt;&lt;label&gt;科目(必須)&lt;br /&gt;
&lt;span class="wpcf7-form-control-wrap" data-name="menu-682"&gt;&lt;select class="wpcf7-form-control wpcf7-select wpcf7-validates-as-required" aria-required="true" aria-invalid="false" name="menu-682"&gt;&lt;option value="英語"&gt;英語&lt;/option&gt;&lt;option value="数学"&gt;数学&lt;/option&gt;&lt;/select&gt;&lt;/span&gt;&lt;br /&gt;
&lt;/label&gt;&lt;label&gt;学年&lt;br /&gt;
&lt;span class="wpcf7-form-control-wrap" data-name="menu-683"&gt;&lt;select class="wpcf7-form-control wpcf7-select" aria-invalid="false" name="menu-683"&gt;&lt;option value="中１"&gt;中１&lt;/option&gt;&lt;option value="中２"&gt;中２&lt;/option&gt;&lt;option value="中３"&gt;中３&lt;/option&gt;&lt;option value="高１"&gt;高１&lt;/option&gt;&lt;/select&gt;&lt;/span&gt;&lt;br /&gt;
&lt;/label&gt;&lt;label&gt;コース選択&lt;br /&gt;
&lt;span class="wpcf7-form-control-wrap" data-name="menu-684"&gt;&lt;select class="wpcf7-form-control wpcf7-select" aria-invalid="false" name="menu-684"&gt;&lt;option value="先取りコース"&gt;先取りコース&lt;/option&gt;&lt;option value="フォローアップコース"&gt;フォローアップコース&lt;/option&gt;&lt;option value="二週間完結・定期試験対策ゼミ"&gt;二週間完結・定期試験対策ゼミ&lt;/option&gt;&lt;/select&gt;&lt;/span&gt;&lt;br /&gt;
&lt;/label&gt;&lt;label&gt;受講スタイル&lt;br /&gt;
&lt;span class="wpcf7-form-control-wrap" data-name="checkbox-613"&gt;&lt;span class="wpcf7-form-control wpcf7-checkbox"&gt;&lt;span class="wpcf7-list-item first"&gt;&lt;span class="wpcf7-list-item-label"&gt;教室&lt;/span&gt;&lt;input type="checkbox" name="checkbox-613[]" value="教室" /&gt;&lt;/span&gt;&lt;span class="wpcf7-list-item last"&gt;&lt;span class="wpcf7-list-item-label"&gt;オンライン&lt;/span&gt;&lt;input type="checkbox" name="checkbox-613[]" value="オンライン" /&gt;&lt;/span&gt;&lt;/span&gt;&lt;/span&gt;&lt;br /&gt;
&lt;/label&gt;&lt;label&gt; 備考&lt;br /&gt;
&lt;span class="wpcf7-form-control-wrap" data-name="your-message"&gt;&lt;textarea cols="40" rows="10" maxlength="2000" class="wpcf7-form-control wpcf7-textarea wpcf7-validates-as-required" aria-required="true" aria-invalid="false" name="your-message"&gt;&lt;/textarea&gt;&lt;/span&gt;&lt;br /&gt;
[anr_nocaptcha g-recaptcha-response]&lt;br /&gt;
&lt;input class="wpcf7-form-control wpcf7-submit has-spinner" type="submit" value="送信" /&gt;&lt;/label&gt;
&lt;/p&gt;&lt;div class="wpcf7-response-output" aria-hidden="true"&gt;&lt;/div&gt;
&lt;/form&gt;
&lt;/div&gt;
```
</t>
  </si>
  <si>
    <t xml:space="preserve">以下のページは「スニペット整合性」（本文と title/meta/H1/冒頭文）が弱い可能性があります。
まず【本文】を確認し、想定読者・悩み・解決範囲を把握してください。
そのうえで、GSCの主要クエリ（表示回数上位）を根拠に、
「検索意図に対して、タイトル/メタ/H1/冒頭120字がズレている点」を特定し、
ズレを解消するための修正案（タイトル/メタ/H1/冒頭）を提示してください。
※本文の“大改修”は前提にしません（必要なら追記ブロックは最大1つまで）。
【URL】https://natsui-sansu-juku.com/col_blog/bunsyoudaikotsu/
【ページ分類】SC
【ページ分類の略語（このプロンプト内の定義）】
TP = トップページ（ホーム/サイトの入口）
SP = サービスページ（講座・コース・申込導線）
MC = メインコラム（コラム/解説/勉強法など集客記事）
SC = サブコラム（MCやSPを補強するための補助コラム※サイト定義に合わせて判断）
NW = ニュース/お知らせ（運用上は改善対象外として除外）
ST = 企業情報等のSEO対策を行わないこ固定ページ（運用上は改善対象外として除外）
- / 空欄 / 未分類 = 未分類（このスクリプトでは改善対象外として除外）
※未分類（空欄 / "-" / "未分類"）は作業対象に含めません。
【現状（スニペット要素）】
- タイトル：中学受験で算数の文章題の苦手を克服するコツ - 中学受験専門 夏井算数塾
- メタ：中学受験の算数の文章題克服法を解説！音読や絵にする工夫、語彙力強化で苦手を解消。毎日の習慣が正答率アップのカギ！詳しくはコラムへ。
- H1：中学受験で算数の文章題の苦手を克服するコツ
- 冒頭120字：中学受験の算数では、「計算はできるのに、文章題になると急に解けなくなる」というご相談を多くいただきます。文章題の苦手意識は放っておくとどんどん大きくなり、算数そのものへの自信を失ってしまうこともあります。本ページでは、文章題が苦手になる原因
【GSC主要クエリ（表示回数上位50件）】
- 文章問題 克服｜表示5｜CTR 0.00%｜順位8.8
- 文章問題 苦手 克服｜表示4｜CTR 0.00%｜順位9.3
- 文章題 苦手｜表示3｜CTR 33.33%｜順位11.0
- 算数 文章問題 コツ｜表示2｜CTR 0.00%｜順位11.5
- 文章問題｜表示1｜CTR 0.00%｜順位3.0
- 算数 文章題 苦手｜表示1｜CTR 0.00%｜順位12.0
【参考：代表語（自動抽出）】文章問題
【出力（必ずこの順）】
1) 本文の要約（想定読者・悩み・解決）
2) 検索意図の整理（主要クエリから2〜3パターン）
3) 不一致の指摘（タイトル/メタ/H1/冒頭のどこがズレているか）
4) 修正方針（“どの意図に寄せるか”を1つに決める）
5) 修正案（すべてコードブロック）
   - タイトル案3つ（全角35字前後＋56字以上の網羅型を1つ）
   - メタ案3つ（全角90字前後）
   - H1案2つ
   - 冒頭120字（2案：&lt;p&gt;で開始）
【禁則ワード（シート連動）】
以下の【禁則ワード】は、タイトル/メタ/導入文/見出し/本文のいずれにも原則使用しないでください。
言い換えが必要な場合は、自然な日本語に置換してください。
【禁則ワード】
- 崩れ
- 型
- 迷い
- 保留
- 固定
- 手順
- 立て直
- 最短
- 結論だけ
- 乱れ
- 三点確認
- 内部リンク
- 導線
- 設計
- 刺
- まず結論
- 整え
- 押し付けない案内
- 統一
- 次の一手
- 失点
- 確定
- サブコラム
- 30秒
- 1分
- CV
- 網羅
【本文】
```html
&lt;p&gt;中学受験の算数では、「計算はできるのに、文章題になると急に解けなくなる」というご相談を多くいただきます。文章題の苦手意識は放っておくとどんどん大きくなり、算数そのものへの自信を失ってしまうこともあります。本ページでは、文章題が苦手になる原因を整理しながら、家庭学習で今すぐ実践できる克服のコツを分かりやすくまとめました。&lt;/p&gt;
&lt;p&gt;文章題の考え方や頻出パターンを分野別に整理した一覧は、&lt;a href="https://natsui-sansu-juku.com/column/hub-bunshodai/" target="_blank" rel="noopener noreferrer"&gt;&lt;strong&gt;中学受験算数｜文章題の解き方まとめ（全体像はこちら）&lt;/strong&gt;&lt;/a&gt;でも確認できます。&lt;/p&gt;
&lt;h2&gt;中学受験で算数の文章題の苦手を克服するコツ&lt;/h2&gt;
&lt;p&gt;中学受験で算数の文章題を苦手に感じているお子様は少なくありません。&lt;br /&gt;
文章題への苦手意識をなくし、算数でつまずかないように、日々の学習の中で少しずつ克服していきましょう。&lt;/p&gt;
&lt;h2&gt;なぜ算数の文章題が苦手になるのか&lt;/h2&gt;
&lt;p&gt;算数の文章題が難しく感じられる背景には、次のような要因が重なっているケースが多く見られます。&lt;/p&gt;
&lt;ul&gt;
&lt;li&gt;&lt;strong&gt;文章の内容そのものが理解しづらい&lt;/strong&gt;（話の流れを追うのに時間がかかる）&lt;/li&gt;
&lt;li&gt;&lt;strong&gt;算数特有の言い回しや単語の意味が分からない&lt;/strong&gt;（「差」「割合」「比べる」といった語彙があいまい）&lt;/li&gt;
&lt;li&gt;&lt;strong&gt;頭の中で場面をイメージできない&lt;/strong&gt;（状況が浮かばないため、式に落とし込めない）&lt;/li&gt;
&lt;/ul&gt;
&lt;p&gt;このような「読み」「語彙」「イメージ」の3つの壁を一つひとつ崩していくことで、文章題は必ず解きやすくなっていきます。&lt;/p&gt;
&lt;h2&gt;苦手克服のための具体的なステップ&lt;/h2&gt;
&lt;p&gt;具体的な練習に入る前に、文章題が苦手なお子様ほど意識しておきたいのが、&lt;br /&gt;
&lt;strong&gt;毎回同じ順番で考える「考え方の流れ」&lt;/strong&gt;です。&lt;/p&gt;
&lt;p&gt;文章題を前にすると、いきなり式を立てようとして手が止まってしまうケースが多く見られます。&lt;br /&gt;
そこで、考える順番を決めておくことで、戸惑いを減らすことができます。&lt;/p&gt;
&lt;h3&gt;文章題はこの4ステップで整理する&lt;/h3&gt;
&lt;ol&gt;
&lt;li&gt;&lt;strong&gt;何が分かっていて、何を求める問題かを確認する&lt;/strong&gt;&lt;/li&gt;
&lt;li&gt;&lt;strong&gt;登場人物・物・数量を書き出す&lt;/strong&gt;&lt;/li&gt;
&lt;li&gt;&lt;strong&gt;数量の関係を絵や線分で表す&lt;/strong&gt;&lt;/li&gt;
&lt;li&gt;&lt;strong&gt;式に直して計算する&lt;/strong&gt;&lt;/li&gt;
&lt;/ol&gt;
&lt;p&gt;この流れを毎回意識することで、&lt;br /&gt;
「どこから考えればいいか分からない」という状態を防ぐことができます。&lt;/p&gt;
&lt;h3&gt;簡単な例で考え方を確認しよう&lt;/h3&gt;
&lt;p&gt;&lt;strong&gt;例題&lt;/strong&gt;&lt;br /&gt;
りんごが8こあります。3こ食べました。残りは何こですか。&lt;/p&gt;
&lt;ul&gt;
&lt;li&gt;分かっていること：りんごが8こ、3こ食べた&lt;/li&gt;
&lt;li&gt;求めたいこと：残りの数&lt;/li&gt;
&lt;li&gt;状況を整理：8こから3こ減る&lt;/li&gt;
&lt;li&gt;式：8 − 3&lt;/li&gt;
&lt;/ul&gt;
&lt;p&gt;このように、&lt;br /&gt;
&lt;strong&gt;文章 → 整理 → 図やイメージ → 式&lt;/strong&gt;&lt;br /&gt;
という順番を決めて考えることが、文章題克服の土台になります。&lt;/p&gt;
&lt;h2&gt;文章題が苦手な子のための「考え方の流れ」&lt;/h2&gt;
&lt;p&gt;文章題が苦手な場合、「どう考えるか」を頭の中だけで処理しようとすると混乱しやすくなります。&lt;br /&gt;
そこでおすすめなのが、&lt;strong&gt;毎回同じ順番で考える「流れ」&lt;/strong&gt;を作ることです。&lt;/p&gt;
&lt;h3&gt;文章題はこの4ステップで考える&lt;/h3&gt;
&lt;ol&gt;
&lt;li&gt;&lt;strong&gt;何が分かっていて、何を求める問題かを確認する&lt;/strong&gt;&lt;/li&gt;
&lt;li&gt;&lt;strong&gt;登場人物・物・数量を書き出す&lt;/strong&gt;&lt;/li&gt;
&lt;li&gt;&lt;strong&gt;数量の関係を図や線分で表す&lt;/strong&gt;&lt;/li&gt;
&lt;li&gt;&lt;strong&gt;式に直す → 計算する&lt;/strong&gt;&lt;/li&gt;
&lt;/ol&gt;
&lt;p&gt;この順番を毎回意識することで、「いきなり式を立てようとして止まる」状態を防ぐことができます。&lt;/p&gt;
&lt;h3&gt;簡単な例で確認してみよう&lt;/h3&gt;
&lt;p&gt;&lt;strong&gt;例題&lt;/strong&gt;&lt;br /&gt;
りんごが8こあります。3こ食べました。残りは何こですか。&lt;/p&gt;
&lt;ul&gt;
&lt;li&gt;分かっていること：りんごが8こ／3こ食べた&lt;/li&gt;
&lt;li&gt;求めたいこと：残りの数&lt;/li&gt;
&lt;li&gt;図にする：8こ → 3こ減る&lt;/li&gt;
&lt;li&gt;式：8 − 3&lt;/li&gt;
&lt;/ul&gt;
&lt;p&gt;このように、&lt;strong&gt;文章 → 整理 → 図 → 式&lt;/strong&gt;の流れを決めておくことが大切です。&lt;/p&gt;
&lt;h2&gt;家庭学習でよくあるつまずきと対処法（FAQ）&lt;/h2&gt;
&lt;h3&gt;Q. 音読させても、意味を分からずに読んでいます&lt;/h3&gt;
&lt;p&gt;その場合は、「読めているか」ではなく「内容を説明できるか」を確認しましょう。&lt;br /&gt;
音読のあとに、&lt;/p&gt;
&lt;ul&gt;
&lt;li&gt;どんな話だった？&lt;/li&gt;
&lt;li&gt;何を求める問題？&lt;/li&gt;
&lt;/ul&gt;
&lt;p&gt;と口頭で聞くだけでも、理解の浅さがはっきりします。&lt;/p&gt;
&lt;h3&gt;Q. 図をかくのを嫌がります&lt;/h3&gt;
&lt;p&gt;最初からきれいな図を求める必要はありません。&lt;br /&gt;
丸や線、矢印だけでも十分です。&lt;br /&gt;
「考えた跡を残す」ことが目的だと伝えましょう。&lt;/p&gt;
&lt;h3&gt;Q. 文章題の練習は毎日必要ですか&lt;/h3&gt;
&lt;p&gt;毎日大量に解く必要はありません。&lt;br /&gt;
&lt;strong&gt;1日1問でも、必ず整理して考える&lt;/strong&gt;ほうが効果的です。&lt;br /&gt;
短時間でも継続することが、文章題克服への近道になります。&lt;/p&gt;
&lt;p&gt;&lt;!-- ここに追記（タスクD：不足補完）を挿入 --&gt;&lt;/p&gt;
&lt;h2&gt;文章題が苦手な子向け：セルフチェック表&lt;/h2&gt;
&lt;p&gt;まずは、お子さまが&lt;strong&gt;どこで止まっているか&lt;/strong&gt;を確認しましょう。以下に多く当てはまるほど、文章題でつまずきやすい状態です。&lt;/p&gt;
&lt;ul&gt;
&lt;li&gt;問題文を最後まで読まずに式を書き始める&lt;/li&gt;
&lt;li&gt;「何を聞かれているか」がすぐに言えない&lt;/li&gt;
&lt;li&gt;図やメモをほとんど書かない&lt;/li&gt;
&lt;li&gt;答え合わせで間違いの理由を説明できない&lt;/li&gt;
&lt;li&gt;同じタイプの問題で何度も間違える&lt;/li&gt;
&lt;/ul&gt;
&lt;p&gt;&lt;strong&gt;3つ以上当てはまる場合&lt;/strong&gt;は、整理不足が原因になっている可能性が高いです。&lt;/p&gt;
&lt;hr /&gt;
&lt;h2&gt;よくある間違いパターン別・対処ミニ例&lt;/h2&gt;
&lt;h3&gt;① 数字だけ見て計算してしまう&lt;/h3&gt;
&lt;p&gt;&lt;strong&gt;例&lt;/strong&gt;&lt;br /&gt;
「全部で」「残り」「ちがい」などの言葉を読まず、数字だけで判断してしまうケースです。&lt;/p&gt;
&lt;p&gt;&lt;strong&gt;対処&lt;/strong&gt;&lt;br /&gt;
問題文の中で、&lt;strong&gt;聞かれている部分に下線&lt;/strong&gt;を引かせましょう。&lt;/p&gt;
&lt;hr /&gt;
&lt;h3&gt;② 何を引くか・割るかを取り違える&lt;/h3&gt;
&lt;p&gt;&lt;strong&gt;例&lt;/strong&gt;&lt;br /&gt;
差の問題で「小さい数 − 大きい数」にしてしまう。&lt;/p&gt;
&lt;p&gt;&lt;strong&gt;対処&lt;/strong&gt;&lt;br /&gt;
「大きい数」「小さい数」に○をつけてから計算します。&lt;/p&gt;
&lt;hr /&gt;
&lt;h3&gt;③ 図を書いたが使えていない&lt;/h3&gt;
&lt;p&gt;&lt;strong&gt;例&lt;/strong&gt;&lt;br /&gt;
図はあるが、どの数とどの数が関係しているか分からない。&lt;/p&gt;
&lt;p&gt;&lt;strong&gt;対処&lt;/strong&gt;&lt;br /&gt;
図の中に&lt;strong&gt;使う数字だけを囲む&lt;/strong&gt;練習を入れましょう。&lt;/p&gt;
&lt;hr /&gt;
&lt;h2&gt;間違えた問題の直し方テンプレ&lt;/h2&gt;
&lt;p&gt;文章題は「解き直しの質」で伸び方が大きく変わります。次の4点を書き残すのがおすすめです。&lt;/p&gt;
&lt;ol&gt;
&lt;li&gt;どこで間違えたか（読み／整理／式／計算）&lt;/li&gt;
&lt;li&gt;本当は何を聞かれていたか&lt;/li&gt;
&lt;li&gt;正しい考え方&lt;/li&gt;
&lt;li&gt;次に気をつける一言&lt;/li&gt;
&lt;/ol&gt;
&lt;p&gt;&lt;strong&gt;例&lt;/strong&gt;&lt;/p&gt;
&lt;ul&gt;
&lt;li&gt;原因：聞かれている数を読み飛ばした&lt;/li&gt;
&lt;li&gt;対策：「何を求める？」を必ず書く&lt;/li&gt;
&lt;/ul&gt;
&lt;hr /&gt;
&lt;h2&gt;1週間ミニ練習メニュー（家庭用）&lt;/h2&gt;
&lt;p&gt;無理なく続けるための例です。&lt;/p&gt;
&lt;table class="table table-bordered text-center align-middle"&gt;
&lt;thead style="background: #f7f7f7;"&gt;
&lt;tr&gt;
&lt;th&gt;曜日&lt;/th&gt;
&lt;th&gt;内容&lt;/th&gt;
&lt;/tr&gt;
&lt;/thead&gt;
&lt;tbody&gt;
&lt;tr&gt;
&lt;td&gt;月&lt;/td&gt;
&lt;td&gt;増減問題1問＋整理メモ&lt;/td&gt;
&lt;/tr&gt;
&lt;tr&gt;
&lt;td&gt;火&lt;/td&gt;
&lt;td&gt;差の問題1問＋図&lt;/td&gt;
&lt;/tr&gt;
&lt;tr&gt;
&lt;td&gt;水&lt;/td&gt;
&lt;td&gt;等分問題1問＋説明&lt;/td&gt;
&lt;/tr&gt;
&lt;tr&gt;
&lt;td&gt;木&lt;/td&gt;
&lt;td&gt;割合1問＋言い換え&lt;/td&gt;
&lt;/tr&gt;
&lt;tr&gt;
&lt;td&gt;金&lt;/td&gt;
&lt;td&gt;間違い直し&lt;/td&gt;
&lt;/tr&gt;
&lt;tr&gt;
&lt;td&gt;土&lt;/td&gt;
&lt;td&gt;まとめ2問&lt;/td&gt;
&lt;/tr&gt;
&lt;tr&gt;
&lt;td&gt;日&lt;/td&gt;
&lt;td&gt;復習のみ&lt;/td&gt;
&lt;/tr&gt;
&lt;/tbody&gt;
&lt;/table&gt;
&lt;p&gt;「毎日少量・必ず整理」が基本です。&lt;/p&gt;
&lt;p&gt;&lt;!-- 追記ここまで --&gt;&lt;/p&gt;
&lt;h2&gt;今日から回せる：文章題ミニ練習（4問）&lt;/h2&gt;
&lt;p&gt;「読める」だけで終わらせず、&lt;strong&gt;毎回“同じ流れ”で整理&lt;/strong&gt;して解く練習を入れます。目安は1日1問。&lt;br /&gt;
（1）分かっている数　（2）求めたい数　（3）関係（増える／減る／同じだけ）　（4）式　の順に書き残しましょう。&lt;/p&gt;
&lt;h3&gt;練習1：増える・減る（基本）&lt;/h3&gt;
&lt;p&gt;&lt;strong&gt;問題&lt;/strong&gt;&lt;br /&gt;
えんぴつが12本あります。5本あげました。残りは何本ですか。&lt;/p&gt;
&lt;ul&gt;
&lt;li&gt;分かっている数：12本、5本&lt;/li&gt;
&lt;li&gt;求めたい数：残り&lt;/li&gt;
&lt;li&gt;関係：12本から5本減る&lt;/li&gt;
&lt;li&gt;&lt;strong&gt;式&lt;/strong&gt;：12 − 5&lt;/li&gt;
&lt;li&gt;&lt;strong&gt;答え&lt;/strong&gt;：7本&lt;/li&gt;
&lt;/ul&gt;
&lt;h3&gt;練習2：「差（ちがい）」の言い方&lt;/h3&gt;
&lt;p&gt;&lt;strong&gt;問題&lt;/strong&gt;&lt;br /&gt;
Aは38cm、Bは24cmです。AはBより何cm長いですか。&lt;/p&gt;
&lt;ul&gt;
&lt;li&gt;分かっている数：38cm、24cm&lt;/li&gt;
&lt;li&gt;求めたい数：長さのちがい&lt;/li&gt;
&lt;li&gt;関係：大きい方 − 小さい方&lt;/li&gt;
&lt;li&gt;&lt;strong&gt;式&lt;/strong&gt;：38 − 24&lt;/li&gt;
&lt;li&gt;&lt;strong&gt;答え&lt;/strong&gt;：14cm&lt;/li&gt;
&lt;/ul&gt;
&lt;h3&gt;練習3：「同じだけずつ」分ける&lt;/h3&gt;
&lt;p&gt;&lt;strong&gt;問題&lt;/strong&gt;&lt;br /&gt;
みかんが27こあります。3人で同じ数ずつ分けます。1人分は何こですか。&lt;/p&gt;
&lt;ul&gt;
&lt;li&gt;分かっている数：27こ、3人&lt;/li&gt;
&lt;li&gt;求めたい数：1人分&lt;/li&gt;
&lt;li&gt;関係：全部 ÷ 人数&lt;/li&gt;
&lt;li&gt;&lt;strong&gt;式&lt;/strong&gt;：27 ÷ 3&lt;/li&gt;
&lt;li&gt;&lt;strong&gt;答え&lt;/strong&gt;：9こ&lt;/li&gt;
&lt;/ul&gt;
&lt;h3&gt;練習4：割合（ことば→式）&lt;/h3&gt;
&lt;p&gt;&lt;strong&gt;問題&lt;/strong&gt;&lt;br /&gt;
120円の2割は何円ですか。&lt;/p&gt;
&lt;ul&gt;
&lt;li&gt;分かっている数：120円、2割&lt;/li&gt;
&lt;li&gt;求めたい数：2割にあたる金額&lt;/li&gt;
&lt;li&gt;関係：もと × 割合&lt;/li&gt;
&lt;li&gt;&lt;strong&gt;式&lt;/strong&gt;：120 × 0.2&lt;/li&gt;
&lt;li&gt;&lt;strong&gt;答え&lt;/strong&gt;：24円&lt;/li&gt;
&lt;/ul&gt;
&lt;hr /&gt;
&lt;h2&gt;文章題でよく出る言い回し「言い換え表」&lt;/h2&gt;
&lt;p&gt;文章題が止まる原因が語彙のときは、&lt;strong&gt;言い換えを決めておく&lt;/strong&gt;だけで式に近づきます。まずは頻出だけ。&lt;/p&gt;
&lt;div class="table-responsive"&gt;
&lt;table class="table table-bordered align-middle"&gt;
&lt;thead class="text-center" style="background: #f7f7f7;"&gt;
&lt;tr&gt;
&lt;th&gt;問題文の言い方&lt;/th&gt;
&lt;th&gt;意味&lt;/th&gt;
&lt;th&gt;式のヒント&lt;/th&gt;
&lt;/tr&gt;
&lt;/thead&gt;
&lt;tbody&gt;
&lt;tr&gt;
&lt;td&gt;〜より多い／長い／大きい&lt;/td&gt;
&lt;td&gt;差を聞いていることが多い&lt;/td&gt;
&lt;td&gt;大きい方 − 小さい方&lt;/td&gt;
&lt;/tr&gt;
&lt;tr&gt;
&lt;td&gt;合わせて／全部で&lt;/td&gt;
&lt;td&gt;合計&lt;/td&gt;
&lt;td&gt;たす（＋）&lt;/td&gt;
&lt;/tr&gt;
&lt;tr&gt;
&lt;td&gt;残り／のこった&lt;/td&gt;
&lt;td&gt;減ったあと&lt;/td&gt;
&lt;td&gt;ひく（−）&lt;/td&gt;
&lt;/tr&gt;
&lt;tr&gt;
&lt;td&gt;同じ数ずつ／1人分&lt;/td&gt;
&lt;td&gt;等分&lt;/td&gt;
&lt;td&gt;わる（÷）&lt;/td&gt;
&lt;/tr&gt;
&lt;tr&gt;
&lt;td&gt;〜の2割／30%／0.3&lt;/td&gt;
&lt;td&gt;割合&lt;/td&gt;
&lt;td&gt;もと × 割合&lt;/td&gt;
&lt;/tr&gt;
&lt;/tbody&gt;
&lt;/table&gt;
&lt;/div&gt;
&lt;hr /&gt;
&lt;h2&gt;家庭での確認ポイント（3つだけ）&lt;/h2&gt;
&lt;ul&gt;
&lt;li&gt;&lt;strong&gt;説明できるか&lt;/strong&gt;：音読後に「何を求める？」を一言で言えるか&lt;/li&gt;
&lt;li&gt;&lt;strong&gt;書き残せているか&lt;/strong&gt;：分かっている数／求めたい数／関係／式がノートに残っているか&lt;/li&gt;
&lt;li&gt;&lt;strong&gt;言い換えられるか&lt;/strong&gt;：「合わせて＝合計」のように置き換えができるか&lt;/li&gt;
&lt;/ul&gt;
&lt;hr /&gt;
&lt;h2&gt;追加FAQ（つまずきが多い2点）&lt;/h2&gt;
&lt;h3&gt;Q. 途中までは合っているのに、式が逆になります&lt;/h3&gt;
&lt;p&gt;「差」を聞かれているのに、順番を入れ替えてしまうことが多いです。&lt;br /&gt;
&lt;strong&gt;大きい方／小さい方&lt;/strong&gt;に○をつけてから引き算に入りましょう。図は線1本でも十分です。&lt;/p&gt;
&lt;h3&gt;Q. 図をかいても、どこを見ればいいか分かりません&lt;/h3&gt;
&lt;p&gt;図は“上手に描く”ためではなく、&lt;strong&gt;どの数同士が関係するか&lt;/strong&gt;を見える形にするためのものです。&lt;br /&gt;
最初は「数に□」「増える・減るに矢印」だけでOKです。&lt;/p&gt;
&lt;h3&gt;① 音読して文章の全体像をつかむ&lt;/h3&gt;
&lt;p&gt;計算は苦手ではないのに文章題が解けない場合、まずは&lt;strong&gt;文章を正しく理解できているか&lt;/strong&gt;を確認することが大切です。その出発点としておすすめなのが、問題文の&lt;strong&gt;音読&lt;/strong&gt;です。&lt;/p&gt;
&lt;p&gt;音読をすることで、&lt;/p&gt;
&lt;ul&gt;
&lt;li&gt;目からの情報だけでなく、&lt;strong&gt;耳からの情報も同時に入る&lt;/strong&gt;&lt;/li&gt;
&lt;li&gt;一文一文をはっきり読むことで、&lt;strong&gt;言い回しの違和感や分かりにくい箇所に気付きやすくなる&lt;/strong&gt;&lt;/li&gt;
&lt;li&gt;読むリズムが生まれ、&lt;strong&gt;文章全体の流れをつかみやすくなる&lt;/strong&gt;&lt;/li&gt;
&lt;/ul&gt;
&lt;p&gt;文章の理解が追いついていないと感じたときほど、声に出してゆっくり読むことを心がけましょう。家庭学習などで音読を続けていくと、徐々に文章の理解が速くなっていきます。&lt;/p&gt;
&lt;h3&gt;② 文章を絵や図にして整理する&lt;/h3&gt;
&lt;p&gt;文章題をそのまま文字だけで追っていくのが難しいときには、&lt;strong&gt;文章を絵や図に表してみる&lt;/strong&gt;ことが効果的です。&lt;/p&gt;
&lt;p&gt;例えば、&lt;/p&gt;
&lt;ul&gt;
&lt;li&gt;登場人物やモノをイラストでかく&lt;/li&gt;
&lt;li&gt;数の増減を矢印で表す&lt;/li&gt;
&lt;li&gt;道のりや水かさを図で表現する&lt;/li&gt;
&lt;/ul&gt;
&lt;p&gt;といった形で、文字情報を視覚情報に変えていきます。絵や図にしてみると、&lt;/p&gt;
&lt;ul&gt;
&lt;li&gt;文だけで読むよりも&lt;strong&gt;状況が一目で理解しやすい&lt;/strong&gt;&lt;/li&gt;
&lt;li&gt;どの部分が「知っている数」でどこが「求めたい数」なのかが整理される&lt;/li&gt;
&lt;/ul&gt;
&lt;p&gt;といったメリットがあります。&lt;br /&gt;
絵をかくクセをつけることで、やがて&lt;strong&gt;文章を読んだだけで頭の中に場面が浮かぶように&lt;/strong&gt;なります。時間に余裕のある家庭学習のときに、意識して取り組んでみましょう。&lt;/p&gt;
&lt;h3&gt;③ 語彙力を身につける&lt;/h3&gt;
&lt;p&gt;中学受験の算数の文章題が苦手な場合、問題文に出てくる&lt;strong&gt;表現や言葉の意味があいまい&lt;/strong&gt;なことが少なくありません。算数の文章題では、次のような「算数用語」を正しく理解しているかどうかが、問題の理解に直結します。&lt;/p&gt;
&lt;ul&gt;
&lt;li&gt;「差」「合計」「残り」「割合」「比」「速さ」などの言葉&lt;/li&gt;
&lt;li&gt;「AよりBのほうが～」「AをBに分ける」といった表現&lt;/li&gt;
&lt;/ul&gt;
&lt;p&gt;言葉の意味をしっかり理解できていないと、文章問題の解釈を誤り、正しい式を立てることができません。文章問題の練習の中で、&lt;/p&gt;
&lt;ul&gt;
&lt;li&gt;分かりにくい表現や単語が出てきたらその場で調べる&lt;/li&gt;
&lt;li&gt;ノートの端などに「自分の言葉」で言い換えて書いておく&lt;/li&gt;
&lt;li&gt;同じ言葉に何度も出会うことで、&lt;strong&gt;自然と語彙力が増えていく&lt;/strong&gt;&lt;/li&gt;
&lt;/ul&gt;
&lt;p&gt;といった作業を習慣化しましょう。&lt;span style="color: #ff0000;"&gt;語彙力&lt;/span&gt;を高めることは、算数だけでなく国語力の向上にもつながります。&lt;/p&gt;
&lt;h3&gt;④ 読み解けなかった箇所に線を引き、必ず確認する&lt;/h3&gt;
&lt;p&gt;文章題の克服には、「分からなかったところをそのままにしない」学習姿勢が欠かせません。勉強している段階で、&lt;/p&gt;
&lt;ul&gt;
&lt;li&gt;&lt;span style="color: #0000ff;"&gt;読み解けなかった箇所に線や印を付ける&lt;/span&gt;&lt;/li&gt;
&lt;li&gt;模範解答や解説を参照しながら、「なぜそのように読むのか」を確認する&lt;/li&gt;
&lt;li&gt;同じタイプの文章が出てきたときに、自力で読み解けるかをチェックする&lt;/li&gt;
&lt;/ul&gt;
&lt;p&gt;といったサイクルを繰り返すことが重要です。&lt;br /&gt;
文章の意味や単語が理解できない箇所を放置せず、その都度調べて覚え、読み解けるようにしておくことで、受験本番でも落ち着いて文章問題に取り組むことができます。&lt;/p&gt;
&lt;h2&gt;毎日の習慣化が合格につながる&lt;/h2&gt;
&lt;p&gt;中学受験で算数の文章題の苦手を克服するには、&lt;/p&gt;
&lt;ul&gt;
&lt;li&gt;言葉の意味を理解し、&lt;strong&gt;語彙力を身につける&lt;/strong&gt;&lt;/li&gt;
&lt;li&gt;問題文を&lt;strong&gt;音読して読み&lt;/strong&gt;、内容を正確につかむ&lt;/li&gt;
&lt;li&gt;文章を&lt;strong&gt;絵や図にして整理する&lt;/strong&gt;&lt;/li&gt;
&lt;li&gt;読み解けなかった箇所に印をつけて、後から必ず見直す&lt;/li&gt;
&lt;/ul&gt;
&lt;p&gt;といった基本を、日々の学習の中でコツコツ続けていくことが大切です。&lt;br /&gt;
訓練を重ねるうちに、最初は時間のかかった音読や図示も、次第に頭の中で自然とできるようになっていきます。まずは、&lt;strong&gt;毎日文章題に触れる習慣&lt;/strong&gt;を身につけることから始めましょう。&lt;/p&gt;
&lt;h2&gt;まとめ：文章題を味方にして中学受験を乗り越えよう&lt;/h2&gt;
&lt;ul&gt;
&lt;li&gt;算数の文章題の苦手意識は、「読み」「語彙」「イメージ」の3つの壁から生まれやすい&lt;/li&gt;
&lt;li&gt;音読することで、文章の流れや言い回しをつかみやすくなる&lt;/li&gt;
&lt;li&gt;文章を絵や図にすることで、状況を視覚的に整理できる&lt;/li&gt;
&lt;li&gt;算数特有の語彙を一つずつ確認し、語彙力を高めていくことが重要&lt;/li&gt;
&lt;li&gt;分からなかった箇所に線を引き、解説を参照しながら「なぜそう読むのか」を確認する&lt;/li&gt;
&lt;li&gt;毎日少しずつ文章題に取り組むことで、やがて自然と文章を読み解けるようになる&lt;/li&gt;
&lt;/ul&gt;
&lt;p&gt;文章題は、慣れるまで時間がかかる分野ですが、正しいステップを踏んで練習していけば、必ず「分かる」「解ける」喜びを感じられるようになります。焦らず一つ一つの問題に向き合い、算数の文章題を合格への頼もしい味方にしていきましょう。&lt;/p&gt;
&lt;h2&gt;関連コラム&lt;/h2&gt;
&lt;blockquote&gt;&lt;p&gt;&lt;a href="https://natsui-sansu-juku.com/column/bunsyoudai/" target="_blank" rel="noopener noreferrer"&gt;中学受験における算数で文章題の正答率を上げるためのポイント&lt;/a&gt;&lt;/p&gt;&lt;/blockquote&gt;
&lt;p&gt;&amp;nbsp;&lt;/p&gt;
```
</t>
  </si>
  <si>
    <t xml:space="preserve">以下のページは「スニペット整合性」（本文と title/meta/H1/冒頭文）が弱い可能性があります。
まず【本文】を確認し、想定読者・悩み・解決範囲を把握してください。
そのうえで、GSCの主要クエリ（表示回数上位）を根拠に、
「検索意図に対して、タイトル/メタ/H1/冒頭120字がズレている点」を特定し、
ズレを解消するための修正案（タイトル/メタ/H1/冒頭）を提示してください。
※本文の“大改修”は前提にしません（必要なら追記ブロックは最大1つまで）。
【URL】https://natsui-sansu-juku.com/col_blog/bunsyoudaihi/
【ページ分類】SC
【ページ分類の略語（このプロンプト内の定義）】
TP = トップページ（ホーム/サイトの入口）
SP = サービスページ（講座・コース・申込導線）
MC = メインコラム（コラム/解説/勉強法など集客記事）
SC = サブコラム（MCやSPを補強するための補助コラム※サイト定義に合わせて判断）
NW = ニュース/お知らせ（運用上は改善対象外として除外）
ST = 企業情報等のSEO対策を行わないこ固定ページ（運用上は改善対象外として除外）
- / 空欄 / 未分類 = 未分類（このスクリプトでは改善対象外として除外）
※未分類（空欄 / "-" / "未分類"）は作業対象に含めません。
【現状（スニペット要素）】
- タイトル：比の文章題の解き方｜式の立て方・線分図と表｜中学受験算数
- メタ：比の文章題で式が立たない子向け。数字を抜き出し、何と何の比かを読み取り、線分図・表で式につなげる考え方を例つきで解説。中学受験算数。
- H1：中学受験で頻出の『比の文章題』が苦手な原因と克服方法
- 冒頭120字：中学受験算数の中でも「比」は、毎年のように頻出する重要単元です。その中でも特に多くの受験生を悩ませるのが、 比の文章題 です。 このページでは、「なぜ比の文章題が難しいのか」「どこでつまずきやすいのか」「どのように克服すればよいのか」を整理
【GSC主要クエリ（表示回数上位50件）】
- 比 解き方｜表示166｜CTR 0.00%｜順位1.7
- 比の文章題｜表示84｜CTR 0.00%｜順位6.2
- 比の文章問題｜表示78｜CTR 1.28%｜順位6.6
- 比の文章問題 解き方｜表示30｜CTR 3.33%｜順位3.2
- 算数 比｜表示30｜CTR 0.00%｜順位1.0
- 比の利用 文章問題 6年 解き方｜表示24｜CTR 0.00%｜順位1.0
- 比の文章問題解き方｜表示21｜CTR 0.00%｜順位4.4
- 比 文章問題｜表示20｜CTR 0.00%｜順位6.8
- 算数比｜表示20｜CTR 0.00%｜順位1.0
- 比の解き方｜表示13｜CTR 0.00%｜順位2.5
- 比を使った問題 解き方｜表示11｜CTR 0.00%｜順位7.6
- 比の問題 解き方｜表示9｜CTR 0.00%｜順位5.3
- 比 文章題｜表示7｜CTR 0.00%｜順位5.3
- 比文章問題｜表示6｜CTR 0.00%｜順位3.2
- 比解き方｜表示6｜CTR 0.00%｜順位2.5
- 中学受験 比 文章題｜表示5｜CTR 20.00%｜順位5.0
- よう い スタート 算数 解き方｜表示5｜CTR 0.00%｜順位1.0
- 中学受験 比 解き方｜表示5｜CTR 0.00%｜順位7.4
- 中学受験 算数 比｜表示5｜CTR 0.00%｜順位1.8
- 比の値 文章問題｜表示5｜CTR 0.00%｜順位10.8
- 比の問題の解き方｜表示5｜CTR 0.00%｜順位5.0
- 算数 比 文章問題｜表示5｜CTR 0.00%｜順位4.4
- 比の利用 文章問題 解き方｜表示4｜CTR 0.00%｜順位1.3
- 比の問題 難しい｜表示4｜CTR 0.00%｜順位12.0
- 比の計算 文章問題｜表示4｜CTR 0.00%｜順位10.5
- ようい、スタート 算数解き方｜表示3｜CTR 0.00%｜順位1.0
- 比 文章問題 6年 解き方｜表示2｜CTR 0.00%｜順位9.0
- 比 算数｜表示2｜CTR 0.00%｜順位1.0
- 比の問題 中学生｜表示2｜CTR 0.00%｜順位17.0
- 比合わせ 中学受験｜表示2｜CTR 0.00%｜順位1.0
- 中学 数学｜表示1｜CTR 0.00%｜順位2.0
- 小6 比 文章問題｜表示1｜CTR 0.00%｜順位3.0
- 比 問題 難しい｜表示1｜CTR 0.00%｜順位11.0
- 比と比の値 文章問題｜表示1｜CTR 0.00%｜順位11.0
- 比の問題 文章題｜表示1｜CTR 0.00%｜順位3.0
【参考：代表語（自動抽出）】解き方
【出力（必ずこの順）】
1) 本文の要約（想定読者・悩み・解決）
2) 検索意図の整理（主要クエリから2〜3パターン）
3) 不一致の指摘（タイトル/メタ/H1/冒頭のどこがズレているか）
4) 修正方針（“どの意図に寄せるか”を1つに決める）
5) 修正案（すべてコードブロック）
   - タイトル案3つ（全角35字前後＋56字以上の網羅型を1つ）
   - メタ案3つ（全角90字前後）
   - H1案2つ
   - 冒頭120字（2案：&lt;p&gt;で開始）
【禁則ワード（シート連動）】
以下の【禁則ワード】は、タイトル/メタ/導入文/見出し/本文のいずれにも原則使用しないでください。
言い換えが必要な場合は、自然な日本語に置換してください。
【禁則ワード】
- 崩れ
- 型
- 迷い
- 保留
- 固定
- 手順
- 立て直
- 最短
- 結論だけ
- 乱れ
- 三点確認
- 内部リンク
- 導線
- 設計
- 刺
- まず結論
- 整え
- 押し付けない案内
- 統一
- 次の一手
- 失点
- 確定
- サブコラム
- 30秒
- 1分
- CV
- 網羅
【本文】
```html
&lt;p&gt;中学受験算数の中でも「比」は、毎年のように頻出する重要単元です。その中でも特に多くの受験生を悩ませるのが、&lt;strong&gt;比の文章題&lt;/strong&gt;です。&lt;br /&gt;
このページでは、「なぜ比の文章題が難しいのか」「どこでつまずきやすいのか」「どのように克服すればよいのか」を整理し、当塾での指導方針もあわせてご紹介します。&lt;/p&gt;
&lt;p&gt;文章題全体の頻出パターンや解き方の整理は、&lt;a href="https://natsui-sansu-juku.com/column/hub-bunshodai/" target="_blank" rel="noopener noreferrer"&gt;&lt;strong&gt;文章題の解き方まとめ（全体像はこちら）&lt;/strong&gt;&lt;/a&gt;もあわせてご確認ください。&lt;/p&gt;
&lt;p style="margin: 12px 0 0; padding: 10px 12px; border-left: 4px solid #16a34a; background: rgba(22,163,74,.06); border-radius: 10px; color: #111827; line-height: 1.7;"&gt;もし「外部の力を使うべきか迷っている」段階なら、先に &lt;a style="color: #0f7a35; font-weight: 900; text-decoration: none; border-bottom: 2px solid rgba(22,163,74,.35);" href="https://natsui-sansu-juku.com/column/kobetsu_mayoi_judge/"&gt;判断材料（整理ページ）&lt;/a&gt; を見てから戻ってきても大丈夫です。&lt;/p&gt;
&lt;h2&gt;中学受験算数における比の文章題とは&lt;/h2&gt;
&lt;p&gt;中学受験の算数では、「比」は必ずと言っていいほど出題されます。特に、&lt;/p&gt;
&lt;ul&gt;
&lt;li&gt;&lt;strong&gt;文章題として出題されるケースが非常に多い&lt;/strong&gt;&lt;/li&gt;
&lt;li&gt;単純な計算問題よりも「状況の理解」と「式立て」が求められる&lt;/li&gt;
&lt;/ul&gt;
&lt;p&gt;といった特徴があり、多くの受験生にとって&lt;strong&gt;避けて通れない分野&lt;/strong&gt;です。だからこそ、比の文章題を得意にしておくことが、安定した得点につながります。&lt;/p&gt;
&lt;h2&gt;比の文章題が苦手になる理由&lt;/h2&gt;
&lt;h3&gt;数式だけなら解けるのに、文章題になると解けない&lt;/h3&gt;
&lt;p&gt;指導の現場でよく見られるのが、次のようなパターンです。&lt;/p&gt;
&lt;ul&gt;
&lt;li&gt;&lt;span style="color: #0000ff;"&gt;比の「数式問題」なら正解できる&lt;/span&gt;のに、文章題になると手が止まってしまう&lt;/li&gt;
&lt;li&gt;計算自体はできるのに、&lt;strong&gt;そもそも式を立てる段階でつまずいてしまう&lt;/strong&gt;&lt;/li&gt;
&lt;/ul&gt;
&lt;p&gt;この場合の本当の原因は、&lt;/p&gt;
&lt;ul&gt;
&lt;li&gt;比の計算のやり方は覚えているが、&lt;/li&gt;
&lt;li&gt;&lt;strong&gt;文章の内容から「どんな比の式を立てればよいか」を取り出せていない&lt;/strong&gt;&lt;/li&gt;
&lt;/ul&gt;
&lt;p&gt;というところにあります。つまり、「計算力」よりも先に「文章の読み取り」と「式立て」の力が壁になっているのです。&lt;/p&gt;
&lt;p&gt;しかし、原因さえ分かっていれば、それに合わせた練習を積むことで、必ず克服できます。比の文章題は「感覚」ではなく&lt;strong&gt;段階的なトレーニング&lt;/strong&gt;で得意にしていける分野です。&lt;/p&gt;
&lt;h2&gt;比の文章題を克服するためのステップ&lt;/h2&gt;
&lt;h3&gt;① 文章から数字だけを抜き出す&lt;/h3&gt;
&lt;p&gt;いきなり式を立てようとせず、まずは&lt;/p&gt;
&lt;ul&gt;
&lt;li&gt;&lt;span style="color: #ff0000;"&gt;文章の中に出てくる数字をすべて抜き出して書き出す&lt;/span&gt;&lt;/li&gt;
&lt;/ul&gt;
&lt;p&gt;という作業から始めましょう。数字を書き出すことで、&lt;/p&gt;
&lt;ul&gt;
&lt;li&gt;どんな量が登場しているのか&lt;/li&gt;
&lt;li&gt;どの数字とどの数字が「比」になっているのか&lt;/li&gt;
&lt;/ul&gt;
&lt;p&gt;といった&lt;strong&gt;必要な情報が整理されやすくなります。&lt;/strong&gt;&lt;/p&gt;
&lt;h3&gt;② 数字と文章の関係を整理する&lt;/h3&gt;
&lt;p&gt;数字だけを書き出したら、続いて&lt;/p&gt;
&lt;ul&gt;
&lt;li&gt;&lt;strong&gt;文章に書かれている内容と、書き出した数字の「関係性」を見つける&lt;/strong&gt;&lt;/li&gt;
&lt;li&gt;「何と何の比なのか」「どちらが基準なのか」「増減や合計があるのか」などを整理する&lt;/li&gt;
&lt;/ul&gt;
&lt;p&gt;ことが大切です。&lt;/p&gt;
&lt;p&gt;ここで意識したいのは、&lt;/p&gt;
&lt;ul&gt;
&lt;li&gt;&lt;strong&gt;設問が何を聞いているのかを正確に読み取ること&lt;/strong&gt;&lt;/li&gt;
&lt;li&gt;「求めるべきもの」と「与えられている比・数字」を混同しないこと&lt;/li&gt;
&lt;/ul&gt;
&lt;p&gt;です。設問を取り違えてしまうと、せっかく計算が合っていても「求めるべきものが違う」というミスにつながってしまいます。&lt;/p&gt;
&lt;h3&gt;③ 立てた式と文章が合っているか必ず確認する&lt;/h3&gt;
&lt;p&gt;数字と関係が整理できたら、そこではじめて「式」を立てます。式を立てたあとは、必ず&lt;/p&gt;
&lt;ul&gt;
&lt;li&gt;&lt;span style="color: #ff0000;"&gt;文章と自分が立てた式が本当に対応しているかどうか&lt;/span&gt;をチェックする&lt;/li&gt;
&lt;/ul&gt;
&lt;p&gt;ことを徹底しましょう。&lt;/p&gt;
&lt;p&gt;式が文章内容と合ってさえいれば、あとは&lt;strong&gt;通常の数式問題と同じように計算するだけ&lt;/strong&gt;です。つまり、&lt;/p&gt;
&lt;ul&gt;
&lt;li&gt;① 正確に文章を読む&lt;/li&gt;
&lt;li&gt;② 数字の意味と関係性を整理する&lt;/li&gt;
&lt;li&gt;③ 文章に合った式を立てる&lt;/li&gt;
&lt;/ul&gt;
&lt;p&gt;この3ステップができれば、比の文章題は着実に解けるようになります。&lt;/p&gt;
&lt;h2&gt;比の文章題に強くなるための学習のコツ&lt;/h2&gt;
&lt;h3&gt;いろいろなタイプの問題に触れる&lt;/h3&gt;
&lt;p&gt;比の文章題は、表面上のパターンが変わりやすいため、&lt;/p&gt;
&lt;ul&gt;
&lt;li&gt;同じ考え方でも、見た目がまったく違う問題が出てくる&lt;/li&gt;
&lt;li&gt;一度解けたはずの内容でも、条件の書かれ方が変わると戸惑いやすい&lt;/li&gt;
&lt;/ul&gt;
&lt;p&gt;といった特徴があります。&lt;/p&gt;
&lt;p&gt;そのため、比の文章題を得意にするには、&lt;/p&gt;
&lt;ul&gt;
&lt;li&gt;教科書や塾のテキストだけでなく、&lt;strong&gt;いろいろな種類の比の文章題に触れておく&lt;/strong&gt;&lt;/li&gt;
&lt;li&gt;最初は簡単なレベルから始めて、「読み取り → 数字の整理 → 式立て」の流れを身につける&lt;/li&gt;
&lt;/ul&gt;
&lt;p&gt;ことがとても有効です。&lt;/p&gt;
&lt;h3&gt;途中式や図・表も積極的に使う&lt;/h3&gt;
&lt;p&gt;比の文章題は、頭の中だけで整理しようとすると混乱しやすくなります。必要に応じて、&lt;/p&gt;
&lt;ul&gt;
&lt;li&gt;線分図や表、メモ書きを使って整理する&lt;/li&gt;
&lt;li&gt;比の対応関係を「図」で表してみる&lt;/li&gt;
&lt;/ul&gt;
&lt;p&gt;といった工夫も取り入れていきましょう。&lt;/p&gt;
&lt;h2&gt;当塾での取り組み&lt;/h2&gt;
&lt;p&gt;当塾では、完全個別の１対１の授業で、&lt;strong&gt;比の文章題の苦手克服&lt;/strong&gt;に特化した指導を行っています。&lt;/p&gt;
&lt;p&gt;「式立てが苦手」「文章題になると手が止まる」といったお子さまには、&lt;/p&gt;
&lt;ul&gt;
&lt;li&gt;文章の読み取りから一緒に確認する&lt;/li&gt;
&lt;li&gt;数字の抜き出し方・整理の仕方をステップごとに練習する&lt;/li&gt;
&lt;li&gt;一人ひとりの理解度に合わせて問題のレベルを調整する&lt;/li&gt;
&lt;/ul&gt;
&lt;p&gt;といった形で、着実に「自分で解ける」力を育てていきます。&lt;/p&gt;
&lt;p&gt;当塾の授業の独自のシステムついては、&lt;strong&gt;&lt;a href="https://natsui-sansu-juku.com/column/kokogachigau/" target="_blank" rel="noopener noreferrer"&gt;夏井算数塾・個別指導はココが違う！&lt;/a&gt;&lt;/strong&gt;をご覧ください。&lt;/p&gt;
&lt;p&gt;また、教室での授業と同様の授業を、&lt;a href="https://natsui-sansu-juku.com/kobetsu_online/" target="_blank" rel="noopener noreferrer"&gt;&lt;strong&gt;オンライン&lt;/strong&gt;&lt;/a&gt;でも受講可能です。通塾の必要がなく、全国どこからでも&lt;strong&gt;慣れ親しんだ自宅の環境で受講できる&lt;/strong&gt;ため、勉強だけに集中して取り組むことができます。&lt;/p&gt;
&lt;p&gt;詳細は、&lt;strong&gt;&lt;a href="https://natsui-sansu-juku.com/column/withyou/" target="_blank" rel="noopener noreferrer"&gt;今までにない、”業界初”のオンライン算数個別指導「ウィズ・ユー」&lt;/a&gt;&lt;/strong&gt;をご覧ください。&lt;/p&gt;
&lt;h2&gt;関連コラム&lt;/h2&gt;
&lt;blockquote&gt;&lt;p&gt;&lt;a href="https://natsui-sansu-juku.com/column/bunsyoudai/" target="_blank" rel="noopener noreferrer"&gt;中学受験における算数で文章題の正答率を上げるためのポイント&lt;/a&gt;&lt;/p&gt;&lt;/blockquote&gt;
&lt;h2&gt;まとめ：比の文章題は「読み取り」と「整理」で必ず伸びる&lt;/h2&gt;
&lt;ul&gt;
&lt;li&gt;中学受験算数において、比の文章題は&lt;strong&gt;必ず出題される重要単元&lt;/strong&gt;である&lt;/li&gt;
&lt;li&gt;多くのつまずきは、「計算」ではなく&lt;strong&gt;文章から式を立てる過程&lt;/strong&gt;に原因がある&lt;/li&gt;
&lt;li&gt;まずは文章から数字を抜き出し、数字と条件の関係を整理してから式を立てることが大切&lt;/li&gt;
&lt;li&gt;式と文章の対応を毎回確認する習慣をつければ、比の文章題は安定して得点できるようになる&lt;/li&gt;
&lt;li&gt;一人では難しい場合は、個別指導などを活用して&lt;strong&gt;ステップごとに丁寧にトレーニングする&lt;/strong&gt;ことも有効&lt;/li&gt;
&lt;/ul&gt;
&lt;p&gt;比の文章題は、「センス」や「ひらめき」だけで解く分野ではありません。正しいステップで練習を重ねれば、どのお子さまでも必ず力を伸ばすことができます。日々の学習の中で、ぜひ&lt;strong&gt;文章の読み取りと数字の整理&lt;/strong&gt;を意識して取り組んでみてください。&lt;/p&gt;
&lt;p&gt;&amp;nbsp;&lt;/p&gt;
&lt;p&gt;&lt;!-- [ /.socialSet ] --&gt;&lt;/p&gt;
&lt;div style="border: 1px solid rgba(22,163,74,.25); background: rgba(22,163,74,.06); border-radius: 14px; padding: 14px 14px; margin: 18px 0;"&gt;
&lt;div style="margin: 0 0 6px; font-weight: 900; color: #111827; font-size: 1.05rem; line-height: 1.4;"&gt;外部の力を使うべきか迷っている方へ&lt;/div&gt;
&lt;p style="margin: 0 0 10px; color: #6b7280; font-size: .92rem; line-height: 1.7;"&gt;※状況を整理するための判断材料です。&lt;/p&gt;
&lt;ul style="margin: 0 0 12px; padding-left: 18px; color: #111827; line-height: 1.7;"&gt;
&lt;li style="margin: 0 0 6px;"&gt;授業を聴いて帰ってきたはずだが、翌日に残らない&lt;/li&gt;
&lt;li style="margin: 0 0 6px;"&gt;宿題と直しが回らず、積み残し化している&lt;/li&gt;
&lt;li style="margin: 0 0 0;"&gt;後手に回りすぎて、何から手を付けるべきか分からない&lt;/li&gt;
&lt;/ul&gt;
&lt;div style="display: flex; flex-wrap: wrap; gap: 10px;"&gt;&lt;a style="display: inline-flex; align-items: center; justify-content: center; text-decoration: none; font-weight: 900; border-radius: 12px; padding: 10px 12px; background: #16a34a; color: #ffffff;" href="https://natsui-sansu-juku.com/column/kobetsu_mayoi_judge/"&gt;&lt;br /&gt;
判断材料を見る&lt;br /&gt;
&lt;/a&gt;&lt;br /&gt;
&lt;a style="display: inline-flex; align-items: center; justify-content: center; text-decoration: none; font-weight: 900; border-radius: 12px; padding: 10px 12px; background: #ffffff; color: #0f7a35; border: 1px solid rgba(22,163,74,.55);" href="https://natsui-sansu-juku.com/inquiry/"&gt;&lt;br /&gt;
相談する&lt;br /&gt;
&lt;/a&gt;&lt;/div&gt;
&lt;/div&gt;
```
</t>
  </si>
  <si>
    <t xml:space="preserve">以下のページは「スニペット整合性」（本文と title/meta/H1/冒頭文）が弱い可能性があります。
まず【本文】を確認し、想定読者・悩み・解決範囲を把握してください。
そのうえで、GSCの主要クエリ（表示回数上位）を根拠に、
「検索意図に対して、タイトル/メタ/H1/冒頭120字がズレている点」を特定し、
ズレを解消するための修正案（タイトル/メタ/H1/冒頭）を提示してください。
※本文の“大改修”は前提にしません（必要なら追記ブロックは最大1つまで）。
【URL】https://eng-support.com/column/progress-book2-lesson1-1/
【ページ分類】MC
【ページ分類の略語（このプロンプト内の定義）】
TP = トップページ（ホーム/サイトの入口）
SP = サービスページ（講座・コース・申込導線）
MC = メインコラム（コラム/解説/勉強法など集客記事）
SC = サブコラム（MCやSPを補強するための補助コラム※サイト定義に合わせて判断）
NW = ニュース/お知らせ（運用上は改善対象外として除外）
ST = 企業情報等のSEO対策を行わないこ固定ページ（運用上は改善対象外として除外）
- / 空欄 / 未分類 = 未分類（このスクリプトでは改善対象外として除外）
※未分類（空欄 / "-" / "未分類"）は作業対象に含めません。
【現状（スニペット要素）】
- タイトル：SVC文型の基本と例文整理｜主語＝補語が分かるbe・become・look解説｜中1英語・Progress対応
- メタ：SVC文型（第2文型）の基本を、be・become・lookなどの例文で整理。主語＝補語になる理由や、名詞・形容詞が続く仕組みを会話ベースで解説します。Progress Book2 Lesson1-1対応。中高一貫校の中1〜中2で文型が曖昧な人向け。
- H1：SVC文型【Progress Book2 Lesson1-1】
- 冒頭120字：svc（第2の文の形）の基本ルール｜主語と補語が「S＝C」になる仕組み Book2 Lesson1 Scene1：第2の文の形（SVC）を扱う回 今回は、 Book2 Lesson1 のシーン1についてお話しします。 このシーンでは SVC
【GSC主要クエリ（表示回数上位50件）】
- svc｜表示100｜CTR 0.00%｜順位10.8
- svc 何文型｜表示24｜CTR 0.00%｜順位10.8
- svc 英語｜表示21｜CTR 0.00%｜順位12.1
- svc 第二文型｜表示17｜CTR 0.00%｜順位2.2
- svcのc｜表示17｜CTR 0.00%｜順位11.4
- 英語 svc 例文｜表示17｜CTR 0.00%｜順位6.4
- svc 第何文型｜表示16｜CTR 0.00%｜順位10.3
- svc 自動詞｜表示15｜CTR 0.00%｜順位8.3
- svc 例文｜表示14｜CTR 0.00%｜順位6.9
- svc のc｜表示12｜CTR 0.00%｜順位11.2
- 英語 svcとは｜表示12｜CTR 0.00%｜順位10.4
- svc s=c｜表示11｜CTR 0.00%｜順位8.6
- svcとは 英語｜表示9｜CTR 0.00%｜順位11.1
- svcのcとは｜表示9｜CTR 0.00%｜順位11.9
- svc 文法｜表示8｜CTR 0.00%｜順位7.1
- svc 英語 例文｜表示8｜CTR 0.00%｜順位3.5
- svcの文型｜表示8｜CTR 0.00%｜順位11.8
- 英語svcとは｜表示8｜CTR 0.00%｜順位11.5
- .svc｜表示7｜CTR 0.00%｜順位10.7
- svc 副詞｜表示7｜CTR 0.00%｜順位9.6
- svc 意味｜表示7｜CTR 0.00%｜順位10.7
- svc 形容詞｜表示6｜CTR 0.00%｜順位9.7
- s v c｜表示5｜CTR 0.00%｜順位15.6
- s v c 例文｜表示5｜CTR 0.00%｜順位12.2
- svcになる動詞｜表示5｜CTR 0.00%｜順位1.0
- ｓｖｃ｜表示4｜CTR 0.00%｜順位9.0
- 英語 svc｜表示3｜CTR 33.33%｜順位24.7
- svcの文｜表示3｜CTR 0.00%｜順位1.0
- svc例文｜表示3｜CTR 0.00%｜順位7.0
- svc c とは｜表示2｜CTR 0.00%｜順位12.0
- svc english｜表示2｜CTR 0.00%｜順位8.0
- svc とは 文法｜表示2｜CTR 0.00%｜順位12.0
- svc 文型 例文｜表示2｜CTR 0.00%｜順位11.0
- svcとは｜表示2｜CTR 0.00%｜順位40.0
- svc文型 例文｜表示2｜CTR 0.00%｜順位11.0
- svc英語｜表示2｜CTR 0.00%｜順位13.0
- エスブイシー 文型｜表示2｜CTR 0.00%｜順位11.5
- 英語 文型 c｜表示2｜CTR 0.00%｜順位1.0
- 英語の文型で svc は何文型｜表示2｜CTR 0.00%｜順位12.0
- as 形容詞 sv｜表示1｜CTR 0.00%｜順位2.0
- s v c 英語｜表示1｜CTR 0.00%｜順位12.0
- svc c｜表示1｜CTR 0.00%｜順位12.0
- svc cとは｜表示1｜CTR 0.00%｜順位12.0
- svc 構文｜表示1｜CTR 0.00%｜順位20.0
- svc文型｜表示1｜CTR 0.00%｜順位11.0
- 文型 svc｜表示1｜CTR 0.00%｜順位18.0
- 構文｜表示1｜CTR 0.00%｜順位1.0
- 第2文型｜表示1｜CTR 0.00%｜順位12.0
- 第二文型 例文｜表示1｜CTR 0.00%｜順位1.0
- 自動詞 svc｜表示1｜CTR 0.00%｜順位11.0
【参考：代表語（自動抽出）】svc
【出力（必ずこの順）】
1) 本文の要約（想定読者・悩み・解決）
2) 検索意図の整理（主要クエリから2〜3パターン）
3) 不一致の指摘（タイトル/メタ/H1/冒頭のどこがズレているか）
4) 修正方針（“どの意図に寄せるか”を1つに決める）
5) 修正案（すべてコードブロック）
   - タイトル案3つ（全角35字前後＋56字以上の網羅型を1つ）
   - メタ案3つ（全角90字前後）
   - H1案2つ
   - 冒頭120字（2案：&lt;p&gt;で開始）
【禁則ワード（シート連動）】
以下の【禁則ワード】は、タイトル/メタ/導入文/見出し/本文のいずれにも原則使用しないでください。
言い換えが必要な場合は、自然な日本語に置換してください。
【禁則ワード】
- 崩れ
- 型
- 迷い
- 保留
- 固定
- 手順
- 立て直
- 最短
- 結論だけ
- 乱れ
- 三点確認
- 内部リンク
- 導線
- 設計
- 刺
- まず結論
- 整え
- 押し付けない案内
- 統一
- 次の一手
- 失点
- 確定
- サブコラム
- 30秒
- 1分
- CV
- 網羅
【本文】
```html
&lt;p&gt;&lt;iframe title="YouTube video player" src="https://www.youtube.com/embed/yEgk5zMTYhU" width="560" height="315" frameborder="0" allowfullscreen="allowfullscreen"&gt;&lt;span data-mce-type="bookmark" style="display: inline-block; width: 0px; overflow: hidden; line-height: 0;" class="mce_SELRES_start"&gt;&lt;/span&gt;&lt;/iframe&gt;&lt;/p&gt;
&lt;h2&gt;svc（第2の文の形）の基本ルール｜主語と補語が「S＝C」になる仕組み&lt;/h2&gt;
&lt;h3&gt;Book2 Lesson1 Scene1：第2の文の形（SVC）を扱う回&lt;/h3&gt;
&lt;p&gt;今回は、&lt;span style="color: blue;"&gt;Book2 Lesson1&lt;/span&gt;のシーン1についてお話しします。&lt;br /&gt;
このシーンでは&lt;span style="color: green;"&gt;SVCの形&lt;/span&gt;が取り上げられます。Book1の最後で1つ目の文の形を学んだ後に、2つ目の形として紹介されます。文のパターンとは英語の文を副詞を除いた部分だけで考えた場合、たった5つのパターンしかないことが分かっていま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0;"&gt;英語教室「サポート」の『基礎力徹底講座』：スタートラインはどこでもOK！&lt;/p&gt;
&lt;p&gt;&lt;a style="background-color: #ff8c00; color: white; padding: 5px 10px; text-align: center; text-decoration: none; display: inline-block; font-size: 14px;" href="https://eng-support.com/kouza/#基礎力徹底講座"&gt;詳細を見る&lt;/a&gt;&lt;/p&gt;
&lt;/div&gt;
&lt;/div&gt;
&lt;h3&gt;英語の文のパターンは5つ：第2の文の形＝SVC&lt;/h3&gt;
&lt;p&gt;これが5つの基本パターンです。今日はその中でも2番目に紹介される&lt;span style="color: blue;"&gt;第2の文の形&lt;/span&gt;について学んでいきましょう。&lt;/p&gt;
&lt;h3&gt;SVCの基本例文：Mike is very kind.（S＝Cの関係）&lt;/h3&gt;
&lt;p&gt;まずは、簡単な例文から始めましょう。例えば、”&lt;span style="color: red;"&gt;Mike&lt;/span&gt; is very kind.”という文です。「マイクってとても親切なんだよ。」という意味です。私の絵の才能は限りなく0に近いので、棒人間での説明となりますがご了承ください。&lt;/p&gt;
&lt;h3&gt;会話の流れで見るSVC：主語は共有情報、補語が新しい情報&lt;/h3&gt;
&lt;p&gt;さて、”&lt;span style="color: red;"&gt;Mike&lt;/span&gt; is very kind.”という文を考えましょう。この文では、おそらく&lt;span style="color: blue;"&gt;Bさん&lt;/span&gt;は&lt;span style="color: red;"&gt;マイク&lt;/span&gt;がとても優しいことを知らないので、&lt;span style="color: blue;"&gt;Aさん&lt;/span&gt;は伝えたいと考えています。ただし、&lt;span style="color: blue;"&gt;Bさん&lt;/span&gt;は&lt;span style="color: red;"&gt;マイク&lt;/span&gt;という人物を知っているはずです。なぜなら、&lt;span style="color: red;"&gt;マイク&lt;/span&gt;を知らなければ「マイクって誰？」となってしまいますから。したがって、&lt;span style="color: red;"&gt;マイク&lt;/span&gt;は既に2人とも知っている人物です。主語である「&lt;span style="color: red;"&gt;Mike&lt;/span&gt;」は共通の情報です。&lt;/p&gt;
&lt;p&gt;このような会話の中で、&lt;span style="color: blue;"&gt;Aさん&lt;/span&gt;から&lt;span style="color: blue;"&gt;Bさん&lt;/span&gt;に新しい情報が伝わるのは、&lt;span style="color: red;"&gt;マイク&lt;/span&gt;がとても優しいことです。つまり、新しい情報が&lt;span style="color: blue;"&gt;Bさん&lt;/span&gt;にとっての新情報となります。このように、情報が聞き手にとって新しいか旧いかを考慮する必要があります。&lt;/p&gt;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0;"&gt;英語教室「サポート」の『ブレイクスルーゼミ』：弱点探しをサポートします！&lt;/p&gt;
&lt;p&gt;&lt;a style="background-color: #ff8c00; color: white; padding: 5px 10px; text-align: center; text-decoration: none; display: inline-block; font-size: 14px;" href="https://eng-support.com/kouza/#ブレイクスルーゼミ"&gt;詳細を見る&lt;/a&gt;&lt;/p&gt;
&lt;/div&gt;
&lt;/div&gt;
&lt;h2&gt;svc 文の例文解説｜becomeやbe動詞で「主語＝補語」を表現する&lt;/h2&gt;
&lt;h3&gt;例文：Lucy became a doctor.（become＋名詞の補語）&lt;/h3&gt;
&lt;p&gt;次に、”&lt;span style="color: red;"&gt;Lucy&lt;/span&gt; became a doctor.”という文を考えましょう。「ルーシーはお医者さんになった。」という意味です。この文でも同様に、「&lt;span style="color: red;"&gt;Lucy&lt;/span&gt;」が主語であり、「became」は自動詞であることを覚えておきましょう。補語としては、名詞の”&lt;span style="color: red;"&gt;a doctor&lt;/span&gt;“が用いられています。なぜ補語なのかになると、ルーシーが何になったかを説明しているためです。&lt;/p&gt;
&lt;h3&gt;例文：Mr. Black’s dog is black.（be動詞＋形容詞の補語）&lt;/h3&gt;
&lt;p&gt;また、”&lt;span style="color: red;"&gt;Mr. Black&lt;/span&gt;’s dog is black.”という文も紹介されます。「ブラックさんの犬は黒いです。」という意味です。この文でも第2の文の形が使用されており、自動詞の”&lt;span style="color: blue;"&gt;black&lt;/span&gt;“が補語となっています。”&lt;span style="color: blue;"&gt;black&lt;/span&gt;“は名詞と形容詞の両方で使われる単語ですが、ここでは形容詞として使用されています。&lt;/p&gt;
&lt;h3&gt;SVCの要点：主語と補語がイコール、動詞の後ろに名詞・形容詞が来る&lt;/h3&gt;
&lt;p&gt;以上が第2の文の形の説明です。特徴としては、主語と補語がイコールの関係になることを覚えておきましょう。また、動詞の後には形容詞や名詞が続くことがあります。形容詞の場合は主語と同じく&lt;span style="color: blue;"&gt;青&lt;/span&gt;で示されます。&lt;/p&gt;
&lt;h3&gt;第2の文の形の特徴と概要｜五感を表す動詞（視覚・聴覚・触覚など）の役割&lt;/h3&gt;
&lt;p&gt;英語には様々な文のパターンがありますが、その中でも&lt;span style="color: blue;"&gt;第2の文の形&lt;/span&gt;と呼ばれる構造について説明します。第2の文の形は視覚、嗅覚、味覚、聴覚、触覚といった五感を表す動詞を使用して構成されます。&lt;/p&gt;
&lt;h3&gt;svc 文の具体例｜look・seem・appearで「～のように思われる」&lt;/h3&gt;
&lt;p&gt;第2の文の形でよく使われる典型的な動詞としては、”&lt;span style="color: red;"&gt;look&lt;/span&gt;“、”&lt;span style="color: red;"&gt;seem&lt;/span&gt;“、”&lt;span style="color: red;"&gt;appear&lt;/span&gt;“などがあります。これらの動詞は、話者が何かを見たり感じたりして「SがCのように思われる」という意味を表します。具体的な例として、次の文を考えてみましょう。&lt;/p&gt;
&lt;p&gt;例文: “&lt;span style="color: red;"&gt;The blossoms&lt;/span&gt; look beautiful.”&lt;br /&gt;
訳: 「それらの花は美しく見える。」&lt;/p&gt;
&lt;p&gt;この文では、”&lt;span style="color: red;"&gt;The blossoms&lt;/span&gt;”が主語であり、”&lt;span style="color: red;"&gt;look&lt;/span&gt;”が動詞です。しかし、花自体が見ているわけではなく、話者が花を見て美しいと思っていることを表しています。このように、第2の文の形では動詞の後ろに形容詞や名詞が来ることが特徴です。&lt;/p&gt;
&lt;h3&gt;第2の文の形の応用と判別方法｜補語が必要な自動詞の性質&lt;/h3&gt;
&lt;p&gt;第2の文の形で使われる動詞は、他の形でも使用することがあります。ただし、一部の動詞はほぼ第2の文の形でしか使用されないため、そのような動詞は第2の構造として覚えておくことをおすすめします。&lt;/p&gt;
&lt;h3&gt;まとめ｜svc（第2の文の形）をマスターして英語の表現力を高める&lt;/h3&gt;
&lt;p&gt;第2の文の形は、英語の主要なパターンのひとつであり、視覚、嗅覚、味覚、聴覚、触覚を表す動詞を用いて構成されます。具体的な例を通じて、第2の文の形の特徴や使い方について説明しました。これらのパターンをしっかりと覚えて、英語の表現力を高めましょう。&lt;/p&gt;
&lt;p&gt;以上が、第2の文の形についての解説でした。&lt;/p&gt;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0;"&gt;英語教室「サポート」の『過去問演習講座』：完璧な分析と対策を！&lt;/p&gt;
&lt;p&gt;&lt;a style="background-color: #ff8c00; color: white; padding: 5px 10px; text-align: center; text-decoration: none; display: inline-block; font-size: 14px;" href="https://eng-support.com/kouza/#過去問演習講座"&gt;詳細を見る&lt;/a&gt;&lt;/p&gt;
&lt;/div&gt;
&lt;/div&gt;
```
</t>
  </si>
  <si>
    <t xml:space="preserve">以下のページは「スニペット整合性」（本文と title/meta/H1/冒頭文）が弱い可能性があります。
まず【本文】を確認し、想定読者・悩み・解決範囲を把握してください。
そのうえで、GSCの主要クエリ（表示回数上位）を根拠に、
「検索意図に対して、タイトル/メタ/H1/冒頭120字がズレている点」を特定し、
ズレを解消するための修正案（タイトル/メタ/H1/冒頭）を提示してください。
※本文の“大改修”は前提にしません（必要なら追記ブロックは最大1つまで）。
【URL】https://eigo-rewrite.com/column/stage3-lesson3-4/
【ページ分類】MC
【ページ分類の略語（このプロンプト内の定義）】
TP = トップページ（ホーム/サイトの入口）
SP = サービスページ（講座・コース・申込導線）
MC = メインコラム（コラム/解説/勉強法など集客記事）
SC = サブコラム（MCやSPを補強するための補助コラム※サイト定義に合わせて判断）
NW = ニュース/お知らせ（運用上は改善対象外として除外）
ST = 企業情報等のSEO対策を行わないこ固定ページ（運用上は改善対象外として除外）
- / 空欄 / 未分類 = 未分類（このスクリプトでは改善対象外として除外）
※未分類（空欄 / "-" / "未分類"）は作業対象に含めません。
【現状（スニペット要素）】
- タイトル：STAGE3 Lesson3-4 不定詞を使った表現(that節と書換)【ニュートレジャーの道案内】 - 受験英語専門ゼミ「Re-Write」(リライト)
- メタ：不定詞とthat節の書き換えを解説！「It seems that」構文の変換、to不定詞の特殊形、to have過去分詞の使い方を詳しく説明。自然な英訳のポイントを学ぼう！
- H1：STAGE3 Lesson3-4 不定詞を使った表現(that節と書換)【ニュートレジャーの道案内】
- 冒頭120字：このセクション4では、不定詞と that節 の書き換えに注目します。 STAGE3の英文法（時制・助動詞・不定詞など）の全体像は、 STAGE3｜高校英文法の総まとめ（全体像はこちら） で確認できます。 &amp;#8220;It seems th
【GSC主要クエリ（表示回数上位50件）】
- it seems that｜表示195｜CTR 0.00%｜順位1.9
- appear to 不定詞｜表示61｜CTR 0.00%｜順位1.9
- it appears that 意味｜表示58｜CTR 0.00%｜順位11.2
- it seems that 意味｜表示38｜CTR 2.63%｜順位2.3
- it seems that 書き換え｜表示30｜CTR 0.00%｜順位4.0
- it seems｜表示25｜CTR 0.00%｜順位1.0
- i seem that｜表示21｜CTR 0.00%｜順位1.2
- it seems that 例文｜表示19｜CTR 0.00%｜順位9.8
- it seems that 書き換え 問題｜表示18｜CTR 0.00%｜順位7.4
- seem to｜表示17｜CTR 0.00%｜順位1.0
- it appears that｜表示15｜CTR 0.00%｜順位1.0
- seem that｜表示15｜CTR 0.00%｜順位1.0
- appear to do｜表示12｜CTR 0.00%｜順位1.0
- it seem that｜表示12｜CTR 0.00%｜順位1.0
- 不定詞の進行形｜表示12｜CTR 0.00%｜順位1.2
- 省略できないthat｜表示10｜CTR 0.00%｜順位1.0
- seems that｜表示9｜CTR 0.00%｜順位3.7
- 不定詞の受動態｜表示9｜CTR 0.00%｜順位1.0
- seem 書き換え｜表示8｜CTR 12.50%｜順位4.5
- it seems to be 使い方｜表示7｜CTR 0.00%｜順位1.0
- 不定詞 受動態｜表示7｜CTR 0.00%｜順位1.3
- seem that seem to 違い｜表示6｜CTR 0.00%｜順位2.0
- seems to｜表示6｜CTR 0.00%｜順位1.0
- appear that｜表示5｜CTR 0.00%｜順位1.0
- it is seemed that｜表示5｜CTR 0.00%｜順位2.0
- it seem that 意味｜表示5｜CTR 0.00%｜順位2.2
- it seems likely that 意味｜表示5｜CTR 0.00%｜順位2.0
- it seems that 文型｜表示5｜CTR 0.00%｜順位2.6
- it seems to｜表示5｜CTR 0.00%｜順位1.0
- it seems 使い方｜表示5｜CTR 0.00%｜順位1.0
- seem to do｜表示5｜CTR 0.00%｜順位1.0
- 形式主語とは｜表示5｜CTR 0.00%｜順位1.0
- he seems｜表示4｜CTR 0.00%｜順位1.0
- it appears｜表示4｜CTR 0.00%｜順位1.0
- see to it that 意味｜表示4｜CTR 0.00%｜順位1.0
- seem that 意味｜表示4｜CTR 0.00%｜順位2.5
- seem to have｜表示4｜CTR 0.00%｜順位1.0
- 不定詞受動態｜表示4｜CTR 0.00%｜順位1.3
- 受動態の不定詞｜表示4｜CTR 0.00%｜順位2.0
- he seems that｜表示3｜CTR 0.00%｜順位6.7
- it appears that it seems that 違い｜表示3｜CTR 0.00%｜順位5.7
- it seemed｜表示3｜CTR 0.00%｜順位1.0
- it seems that 構文｜表示3｜CTR 0.00%｜順位1.0
- it seems to me that 意味｜表示3｜CTR 0.00%｜順位2.3
- seem to ing｜表示3｜CTR 0.00%｜順位1.0
- seemed that｜表示3｜CTR 0.00%｜順位5.0
- seems to have 過去分詞｜表示3｜CTR 0.00%｜順位1.0
- that節 とは｜表示3｜CTR 0.00%｜順位1.0
- 受動態 不定詞｜表示3｜CTR 0.00%｜順位4.3
- appear to be｜表示2｜CTR 0.00%｜順位1.0
【参考：代表語（自動抽出）】seems
【出力（必ずこの順）】
1) 本文の要約（想定読者・悩み・解決）
2) 検索意図の整理（主要クエリから2〜3パターン）
3) 不一致の指摘（タイトル/メタ/H1/冒頭のどこがズレているか）
4) 修正方針（“どの意図に寄せるか”を1つに決める）
5) 修正案（すべてコードブロック）
   - タイトル案3つ（全角35字前後＋56字以上の網羅型を1つ）
   - メタ案3つ（全角90字前後）
   - H1案2つ
   - 冒頭120字（2案：&lt;p&gt;で開始）
【禁則ワード（シート連動）】
以下の【禁則ワード】は、タイトル/メタ/導入文/見出し/本文のいずれにも原則使用しないでください。
言い換えが必要な場合は、自然な日本語に置換してください。
【禁則ワード】
- 崩れ
- 型
- 迷い
- 保留
- 固定
- 手順
- 立て直
- 最短
- 結論だけ
- 乱れ
- 三点確認
- 内部リンク
- 導線
- 設計
- 刺
- まず結論
- 整え
- 押し付けない案内
- 統一
- 次の一手
- 失点
- 確定
- サブコラム
- 30秒
- 1分
- CV
- 網羅
【本文】
```html
&lt;p&gt;このセクション4では、不定詞と&lt;span style="color: green;"&gt;that節&lt;/span&gt;の書き換えに注目します。&lt;br /&gt;
STAGE3の英文法（時制・助動詞・不定詞など）の全体像は、&lt;strong&gt;&lt;a href="https://eigo-rewrite.com/column/stage3/"&gt;STAGE3｜高校英文法の総まとめ（全体像はこちら）&lt;/a&gt;&lt;/strong&gt;で確認できます。&lt;/p&gt;
&lt;h3&gt;&amp;#8220;It seems that&amp;#8221; や &amp;#8220;It appears that&amp;#8221; の形について&lt;/h3&gt;
&lt;p&gt;これらの形では、&lt;span style="color: blue;"&gt;It&lt;/span&gt; が文頭に置かれ、もともと主語の位置にあった&lt;span style="color: green;"&gt;that + 主語 + 動詞&lt;/span&gt;を受ける形になります。&lt;/p&gt;
&lt;p&gt;例えば、&lt;span style="color: blue;"&gt;It seems&lt;/span&gt; の後ろに &amp;#8220;the actor popular all over the world.&amp;#8221; が続くと、「&lt;span style="color: green;"&gt;その俳優は世界中で人気があるようだ&lt;/span&gt;」という意味になります。&lt;/p&gt;
&lt;p&gt;この場合、本来は &lt;span style="color: green;"&gt;that + 主語 + 動詞&lt;/span&gt; が続きますが、that が省略され、さらに&lt;span style="color: blue;"&gt;the actor&lt;/span&gt; が文の先頭へ出されます。その結果、接続詞の後ろに動詞だけを置くことができないため、&lt;span style="color: green;"&gt;to + 動詞の原形&lt;/span&gt; を使います。&lt;/p&gt;
&lt;p&gt;つまり、&lt;span style="color: blue;"&gt;It seems / It appears&lt;/span&gt; の後に主語を置き、その後ろに&lt;span style="color: green;"&gt;to 不定詞&lt;/span&gt;の形を続けます。&lt;/p&gt;
&lt;p&gt;このように、&lt;span style="color: green;"&gt;that節&lt;/span&gt; と不定詞の書き換えが必要になるため、文の流れを理解しながら練習していきましょう。&lt;br /&gt;
&lt;!-- 音読リスニング講座 --&gt;&lt;/p&gt;
&lt;div style="border: 2px solid #ff6600; background-color: #fff0e0; padding: 10px; display: flex; align-items: center; justify-content: center; margin-bottom: 10px;"&gt;
&lt;p&gt;&lt;img decoding="async" style="max-width: 100px; height: auto; margin-right: 10px;" src="https://eigo-rewrite.com/wp-content/uploads/2020/06/logo_tate-1.png" alt="Re-Writeのロゴ" /&gt;&lt;/p&gt;
&lt;div&gt;
&lt;p style="margin: 5px 0;"&gt;【音読リスニング講座】：音読・ディクテーション・シャドーイングを通じて、都立入試リスニング対策を強化します。&lt;/p&gt;
&lt;p&gt;&lt;a style="background-color: #ff6600; color: white; padding: 5px 10px; text-align: center; text-decoration: none; display: inline-block; font-size: 14px;" href="https://eigo-rewrite.com/listening/"&gt;詳細を見る&lt;/a&gt;&lt;/p&gt;
&lt;/div&gt;
&lt;/div&gt;
&lt;h3&gt;「to 不定詞」の特殊な形について&lt;/h3&gt;
&lt;p&gt;「to 不定詞」が&lt;span style="color: red;"&gt;be + ing&lt;/span&gt; の形を取る場合や、&lt;span style="color: red;"&gt;be動詞 + 過去分詞&lt;/span&gt; となる場合があります。&lt;/p&gt;
&lt;h3&gt;「be + ing」 の例文&lt;/h3&gt;
&lt;p&gt;&lt;span style="color: blue;"&gt;&amp;#8220;Mike seems to&amp;#8221;&lt;/span&gt; のように &lt;span style="color: blue;"&gt;seem to&lt;/span&gt; は「〜のようだ」という意味です。この後に&lt;span style="color: red;"&gt;be + ing&lt;/span&gt; が続くと、「今その状態にある」という意味になります。&lt;/p&gt;
&lt;p&gt;例として、&lt;span style="color: green;"&gt;「マイクはレポートに集中しているようだ。」&lt;/span&gt;という訳になります。&lt;/p&gt;
&lt;h3&gt;「be動詞 + 過去分詞」 の例文&lt;/h3&gt;
&lt;p&gt;次に、&lt;span style="color: red;"&gt;be + 過去分詞&lt;/span&gt; が続くと、「〜されている」という受け身の意味になります。&lt;/p&gt;
&lt;p&gt;例えば &lt;span style="color: green;"&gt;respect（尊敬する）&lt;/span&gt; であれば、&lt;span style="color: green;"&gt;「彼はクラスメートに尊敬されているようだ。」&lt;/span&gt; となります。&lt;/p&gt;
&lt;h3&gt;「to have 過去分詞」の注意点&lt;/h3&gt;
&lt;p&gt;ここでは、&lt;span style="color: blue;"&gt;to 不定詞&lt;/span&gt; と &lt;span style="color: blue;"&gt;that節&lt;/span&gt; の書き換えにおいて、&lt;span style="color: green;"&gt;to have 過去分詞&lt;/span&gt; の形に注意します。&lt;/p&gt;
&lt;h3&gt;「to have 過去分詞」とは&lt;/h3&gt;
&lt;p&gt;&lt;span style="color: green;"&gt;to have 過去分詞&lt;/span&gt; は「その動作がさらに前に起きた過去」であることを示します。&lt;/p&gt;
&lt;p&gt;例えば、&lt;span style="color: blue;"&gt;I seem to&lt;/span&gt; の後ろに &lt;span style="color: blue;"&gt;have dropped&lt;/span&gt; が続くと、「&lt;span style="color: red;"&gt;私はどこかに財布を落としてしまったようだ&lt;/span&gt;」という意味になります。これは動詞の時点より、さらに前の出来事を表します。&lt;/p&gt;
&lt;h3&gt;注意点&lt;/h3&gt;
&lt;p&gt;ただし、この &lt;span style="color: green;"&gt;to have 過去分詞&lt;/span&gt; を&lt;span style="color: blue;"&gt;to 不定詞&lt;/span&gt; や &lt;span style="color: blue;"&gt;that節&lt;/span&gt; に書き換えるときは注意が必要です。&lt;span style="color: blue;"&gt;to 不定詞&lt;/span&gt; の形では、助動詞がないため、直接動詞の過去形で表すことができます。&lt;/p&gt;
&lt;p&gt;&lt;!-- 読解強化講座 --&gt;&lt;/p&gt;
&lt;div style="border: 2px solid #ff6600; background-color: #fff0e0; padding: 10px; display: flex; align-items: center; justify-content: center; margin-bottom: 10px;"&gt;
&lt;p&gt;&lt;img decoding="async" style="max-width: 100px; height: auto; margin-right: 10px;" src="https://eigo-rewrite.com/wp-content/uploads/2020/06/logo_tate-1.png" alt="Re-Writeのロゴ" /&gt;&lt;/p&gt;
&lt;div&gt;
&lt;p style="margin: 5px 0;"&gt;【読解強化講座】：速読・精読の力を育て、自校作成校の難解長文に対応する読解力を養成します。&lt;/p&gt;
&lt;p&gt;&lt;a style="background-color: #ff6600; color: white; padding: 5px 10px; text-align: center; text-decoration: none; display: inline-block; font-size: 14px;" href="https://eigo-rewrite.com/dokkaikyouka/"&gt;詳細を見る&lt;/a&gt;&lt;/p&gt;
&lt;/div&gt;
&lt;/div&gt;
&lt;p&gt;&amp;nbsp;&lt;/p&gt;
&lt;style&gt;
  table {&lt;br /&gt;
    width: 100%;&lt;br /&gt;
    border-collapse: collapse;&lt;br /&gt;
  }&lt;br /&gt;
  th, td {&lt;br /&gt;
    padding: 10px;&lt;br /&gt;
    border: 1px solid #ddd;&lt;br /&gt;
    color: #000000;&lt;br /&gt;
    vertical-align: top;&lt;br /&gt;
  }&lt;br /&gt;
  .answer {&lt;br /&gt;
    display: none;&lt;br /&gt;
    font-weight: bold;&lt;br /&gt;
    color: #0073aa;&lt;br /&gt;
    margin-left: 5px;&lt;br /&gt;
  }&lt;br /&gt;
  .show-answer {&lt;br /&gt;
    cursor: pointer;&lt;br /&gt;
    color: #ffffff;&lt;br /&gt;
    background-color: #ff6600;&lt;br /&gt;
    border: none;&lt;br /&gt;
    padding: 4px 8px;&lt;br /&gt;
    border-radius: 4px;&lt;br /&gt;
    font-size: 12px;&lt;br /&gt;
    margin-left: 5px;&lt;br /&gt;
  }&lt;br /&gt;
&lt;/style&gt;
&lt;p&gt;&lt;script&gt;
  function showAnswer(ansId, btnId) {
    var ans = document.getElementById(ansId);
    var btn = document.getElementById(btnId);
    if (ans &amp;&amp; btn) {
      ans.style.display = 'inline';
      btn.style.display = 'none';
    }
  }
&lt;/script&gt;&lt;/p&gt;
&lt;h2&gt;【まとめ】不定詞と「that節」の書き換え（seem / appear）&lt;/h2&gt;
&lt;table&gt;
&lt;tbody&gt;
&lt;tr style="background-color: #dd8500; color: #ffffff;"&gt;
&lt;th&gt;項目&lt;/th&gt;
&lt;th&gt;説明&lt;/th&gt;
&lt;/tr&gt;
&lt;tr style="background-color: #f0b464; color: #000000;"&gt;
&lt;td&gt;It seems that / It appears that の基本形&lt;/td&gt;
&lt;td&gt;
&lt;ul&gt;
&lt;li&gt;元の形：&lt;strong&gt;It seems / It appears that + 主語 + 動詞&lt;/strong&gt;&lt;/li&gt;
&lt;li&gt;It は形式主語で、意味上の主語は that 節の中にある。&lt;/li&gt;
&lt;li&gt;例：It seems that the actor is popular all over the world.&lt;/li&gt;
&lt;/ul&gt;
&lt;/td&gt;
&lt;/tr&gt;
&lt;tr style="background-color: #ffffff; color: #000000;"&gt;
&lt;td&gt;to 不定詞への書き換え&lt;/td&gt;
&lt;td&gt;
&lt;ul&gt;
&lt;li&gt;「It seems that S V」→「&lt;strong&gt;S seems to V&lt;/strong&gt;」に書き換え可能。&lt;/li&gt;
&lt;li&gt;例：It seems that he is happy. → &lt;strong&gt;He seems to be happy.&lt;/strong&gt;&lt;/li&gt;
&lt;li&gt;that はしばしば省略され、「S seem(s) to ～」の形が使われる。&lt;/li&gt;
&lt;/ul&gt;
&lt;/td&gt;
&lt;/tr&gt;
&lt;tr style="background-color: #f0b464; color: #000000;"&gt;
&lt;td&gt;to 不定詞＋be 動詞の形&lt;/td&gt;
&lt;td&gt;
&lt;ul&gt;
&lt;li&gt;&lt;strong&gt;seem / appear to be ＋ ing 形&lt;/strong&gt;：進行形の書き換え。&lt;/li&gt;
&lt;li&gt;例：It seems that he is studying. → He &lt;strong&gt;seems to be studying.&lt;/strong&gt;&lt;br /&gt;
（彼は勉強しているようだ）&lt;/li&gt;
&lt;li&gt;&lt;strong&gt;seem / appear to be ＋ 過去分詞&lt;/strong&gt;：受動態の書き換え。&lt;/li&gt;
&lt;li&gt;例：It seems that he is respected by his classmates. → He &lt;strong&gt;seems to be respected&lt;/strong&gt; by his classmates.&lt;/li&gt;
&lt;/ul&gt;
&lt;/td&gt;
&lt;/tr&gt;
&lt;tr style="background-color: #ffffff; color: #000000;"&gt;
&lt;td&gt;to have ＋ 過去分詞&lt;/td&gt;
&lt;td&gt;
&lt;ul&gt;
&lt;li&gt;&lt;strong&gt;to have ＋ 過去分詞&lt;/strong&gt; は、「その時点より前に起きた過去の出来事」を表す。&lt;/li&gt;
&lt;li&gt;例：I seem to &lt;strong&gt;have dropped&lt;/strong&gt; my wallet somewhere.&lt;br /&gt;
（どこかに財布を落としてしまったようだ）&lt;/li&gt;
&lt;li&gt;「seem / appear to have ＋ 過去分詞」＝「It seems / appears that S 過去形」の書き換えになることが多い。&lt;/li&gt;
&lt;/ul&gt;
&lt;/td&gt;
&lt;/tr&gt;
&lt;tr style="background-color: #f0b464; color: #000000;"&gt;
&lt;td&gt;that節と不定詞の関係&lt;/td&gt;
&lt;td&gt;
&lt;ul&gt;
&lt;li&gt;that 節は「&lt;strong&gt;that + S + V&lt;/strong&gt;」の完全文、to 不定詞は「&lt;strong&gt;to + 動詞の原形&lt;/strong&gt;」の簡潔な形。&lt;/li&gt;
&lt;li&gt;It seems that ～ → S seems to ～ のように、&lt;strong&gt;形式主語 It を捨てて意味上の主語を前に出す&lt;/strong&gt;イメージ。&lt;/li&gt;
&lt;li&gt;時制（現在進行・受動・過去）に応じて、&lt;strong&gt;to be ～ / to have ～&lt;/strong&gt; などの形を選ぶ。&lt;/li&gt;
&lt;/ul&gt;
&lt;/td&gt;
&lt;/tr&gt;
&lt;/tbody&gt;
&lt;/table&gt;
&lt;h2&gt;【クイズ】不定詞と「that節」の書き換えチェック（10問）&lt;/h2&gt;
&lt;table&gt;
&lt;tbody&gt;
&lt;tr style="background-color: #dd8500; color: #ffffff;"&gt;
&lt;th&gt;問題&lt;/th&gt;
&lt;th&gt;選択肢（A～D）&lt;/th&gt;
&lt;th&gt;答え&lt;/th&gt;
&lt;/tr&gt;
&lt;tr style="background-color: #f0b464; color: #000000;"&gt;
&lt;td&gt;1. 「It seems that he is happy.」の書き換えとして最も適切なのはどれ？&lt;/td&gt;
&lt;td&gt;A. He seems to be happy.&lt;br /&gt;
B. He seems happy to be.&lt;br /&gt;
C. He seems to have happy.&lt;br /&gt;
D. He seems being happy.&lt;/td&gt;
&lt;td&gt;&lt;span id="ans1" class="answer"&gt;正解：A&lt;/span&gt;&lt;br /&gt;
&lt;button id="btn1" class="show-answer"&gt;正解を見る&lt;/button&gt;&lt;/td&gt;
&lt;/tr&gt;
&lt;tr style="background-color: #ffffff; color: #000000;"&gt;
&lt;td&gt;2. 「It seems that the actor is popular all over the world.」の書き換えとして最も自然なのはどれ？&lt;/td&gt;
&lt;td&gt;A. The actor seems to be popular all over the world.&lt;br /&gt;
B. The actor seems to popular all over the world.&lt;br /&gt;
C. The actor seems being popular all over the world.&lt;br /&gt;
D. The actor seems to have popular all over the world.&lt;/td&gt;
&lt;td&gt;&lt;span id="ans2" class="answer"&gt;正解：A&lt;/span&gt;&lt;br /&gt;
&lt;button id="btn2" class="show-answer"&gt;正解を見る&lt;/button&gt;&lt;/td&gt;
&lt;/tr&gt;
&lt;tr style="background-color: #f0b464; color: #000000;"&gt;
&lt;td&gt;3. 「He seems to be studying.」の意味として最も近いものはどれ？&lt;/td&gt;
&lt;td&gt;A. 彼は勉強してきたようだ。&lt;br /&gt;
B. 彼は勉強するつもりのようだ。&lt;br /&gt;
C. 彼は勉強しているようだ。&lt;br /&gt;
D. 彼は勉強するべきだったようだ。&lt;/td&gt;
&lt;td&gt;&lt;span id="ans3" class="answer"&gt;正解：C&lt;/span&gt;&lt;br /&gt;
&lt;button id="btn3" class="show-answer"&gt;正解を見る&lt;/button&gt;&lt;/td&gt;
&lt;/tr&gt;
&lt;tr style="background-color: #ffffff; color: #000000;"&gt;
&lt;td&gt;4. 「It appears that she was famous.」の書き換えとして最も適切なのはどれ？&lt;/td&gt;
&lt;td&gt;A. She appears to be famous.&lt;br /&gt;
B. She appears to have been famous.&lt;br /&gt;
C. She appears being famous.&lt;br /&gt;
D. She appears to has been famous.&lt;/td&gt;
&lt;td&gt;&lt;span id="ans4" class="answer"&gt;正解：B（was の内容を to have been で表す）&lt;/span&gt;&lt;br /&gt;
&lt;button id="btn4" class="show-answer"&gt;正解を見る&lt;/button&gt;&lt;/td&gt;
&lt;/tr&gt;
&lt;tr style="background-color: #f0b464; color: #000000;"&gt;
&lt;td&gt;5. 「He seems to be respected by his classmates.」の意味として正しいものはどれ？&lt;/td&gt;
&lt;td&gt;A. 彼はクラスメートを尊敬しているようだ。&lt;br /&gt;
B. 彼はクラスメートに尊敬されているようだ。&lt;br /&gt;
C. 彼はクラスメートを尊敬すべきだったようだ。&lt;br /&gt;
D. 彼はクラスメートに尊敬されなかったようだ。&lt;/td&gt;
&lt;td&gt;&lt;span id="ans5" class="answer"&gt;正解：B（to be respected ＝ 尊敬されている）&lt;/span&gt;&lt;br /&gt;
&lt;button id="btn5" class="show-answer"&gt;正解を見る&lt;/button&gt;&lt;/td&gt;
&lt;/tr&gt;
&lt;tr style="background-color: #ffffff; color: #000000;"&gt;
&lt;td&gt;6. 「私はどこかに財布を落としてしまったようだ。」に最も近い英文はどれ？&lt;/td&gt;
&lt;td&gt;A. I seem to drop my wallet somewhere.&lt;br /&gt;
B. I seem to be dropped my wallet somewhere.&lt;br /&gt;
C. I seem to have dropped my wallet somewhere.&lt;br /&gt;
D. It seems that I am dropping my wallet somewhere.&lt;/td&gt;
&lt;td&gt;&lt;span id="ans6" class="answer"&gt;正解：C（to have dropped で「前に落としたようだ」）&lt;/span&gt;&lt;br /&gt;
&lt;button id="btn6" class="show-answer"&gt;正解を見る&lt;/button&gt;&lt;/td&gt;
&lt;/tr&gt;
&lt;tr style="background-color: #f0b464; color: #000000;"&gt;
&lt;td&gt;7. 「to have ＋ 過去分詞」の説明として正しいものはどれ？&lt;/td&gt;
&lt;td&gt;A. 現在の進行中の動作を表す。&lt;br /&gt;
B. 未来に起きるかもしれない動作を表す。&lt;br /&gt;
C. 動詞の時点より前に起きた過去の出来事を表す。&lt;br /&gt;
D. 受動態であることだけを表す。&lt;/td&gt;
&lt;td&gt;&lt;span id="ans7" class="answer"&gt;正解：C&lt;/span&gt;&lt;br /&gt;
&lt;button id="btn7" class="show-answer"&gt;正解を見る&lt;/button&gt;&lt;/td&gt;
&lt;/tr&gt;
&lt;tr style="background-color: #ffffff; color: #000000;"&gt;
&lt;td&gt;8. 次のうち、「It seems that S V」と「S seems to ～」の関係の説明として正しいものはどれ？&lt;/td&gt;
&lt;td&gt;A. どちらも意味はまったく異なり、書き換えはできない。&lt;br /&gt;
B. It は形式主語で、S を前に出して「S seems to ～」と書き換えられる。&lt;br /&gt;
C. that 節は名詞節ではなく副詞節なので書き換えできない。&lt;br /&gt;
D. 書き換えるときは always を必ず入れる必要がある。&lt;/td&gt;
&lt;td&gt;&lt;span id="ans8" class="answer"&gt;正解：B&lt;/span&gt;&lt;br /&gt;
&lt;button id="btn8" class="show-answer"&gt;正解を見る&lt;/button&gt;&lt;/td&gt;
&lt;/tr&gt;
&lt;tr style="background-color: #f0b464; color: #000000;"&gt;
&lt;td&gt;9. seem / appear のあとの形として&lt;strong&gt;誤っている&lt;/strong&gt;ものはどれ？&lt;/td&gt;
&lt;td&gt;A. He seems to be tired.&lt;br /&gt;
B. She appears to be respected.&lt;br /&gt;
C. They seem to have finished their work.&lt;br /&gt;
D. He seems to has finished his homework.&lt;/td&gt;
&lt;td&gt;&lt;span id="ans9" class="answer"&gt;正解：D（to の後ろは必ず動詞の原形：have finished）&lt;/span&gt;&lt;br /&gt;
&lt;button id="btn9" class="show-answer"&gt;正解を見る&lt;/button&gt;&lt;/td&gt;
&lt;/tr&gt;
&lt;tr style="background-color: #ffffff; color: #000000;"&gt;
&lt;td&gt;10. 不定詞と that 節の書き換えについての説明として&lt;strong&gt;誤っている&lt;/strong&gt;ものはどれ？&lt;/td&gt;
&lt;td&gt;A. It seems that he is busy. → He seems to be busy. のように書き換えられる。&lt;br /&gt;
B. It appears that she was sick. → She appears to have been sick. のように書き換えられる。&lt;br /&gt;
C. It seems that + 主語 + 動詞 の形は、常に S seems to + 動詞の原形 に書き換え可能で、時制は一切考えなくてよい。&lt;br /&gt;
D. 進行形や受動態の場合、to be ～ing / to be 過去分詞 などの形を使う。&lt;/td&gt;
&lt;td&gt;&lt;span id="ans10" class="answer"&gt;正解：C（時制や進行形・受動態に応じて to be / to have などを使い分ける必要がある）&lt;/span&gt;&lt;br /&gt;
&lt;button id="btn10" class="show-answer"&gt;正解を見る&lt;/button&gt;&lt;/td&gt;
&lt;/tr&gt;
&lt;/tbody&gt;
&lt;/table&gt;
```
</t>
  </si>
  <si>
    <t xml:space="preserve">以下のページは「スニペット整合性」（本文と title/meta/H1/冒頭文）が弱い可能性があります。
まず【本文】を確認し、想定読者・悩み・解決範囲を把握してください。
そのうえで、GSCの主要クエリ（表示回数上位）を根拠に、
「検索意図に対して、タイトル/メタ/H1/冒頭120字がズレている点」を特定し、
ズレを解消するための修正案（タイトル/メタ/H1/冒頭）を提示してください。
※本文の“大改修”は前提にしません（必要なら追記ブロックは最大1つまで）。
【URL】https://rika-quest.com/column/plankton/
【ページ分類】MC
【ページ分類の略語（このプロンプト内の定義）】
TP = トップページ（ホーム/サイトの入口）
SP = サービスページ（講座・コース・申込導線）
MC = メインコラム（コラム/解説/勉強法など集客記事）
SC = サブコラム（MCやSPを補強するための補助コラム※サイト定義に合わせて判断）
NW = ニュース/お知らせ（運用上は改善対象外として除外）
ST = 企業情報等のSEO対策を行わないこ固定ページ（運用上は改善対象外として除外）
- / 空欄 / 未分類 = 未分類（このスクリプトでは改善対象外として除外）
※未分類（空欄 / "-" / "未分類"）は作業対象に含めません。
【現状（スニペット要素）】
- タイトル：【理科のコツ】プランクトンの観察 - 中学受験 理科の個別指導 | 受験理科専門塾「しゅん吉クエスト」
- メタ：「プランクトンの観察を徹底解説！動物性・植物性プランクトンの違いや、顕微鏡を使った観察方法を詳しく紹介します。ミジンコやアオミドロなど、プランクトン界の有名な生物も登場！顕微鏡の使い方や観察時のポイントも解説し、実験やテスト対策に役立つ内容です。動画をチェックして微生物の世界を楽しみながら学びましょう！」
- H1：【理科のコツ】プランクトンの観察
- 冒頭120字：中学受験理科／生物分野 単元：プランクトンと顕微鏡 プランクトンの観察入門──「動物性・植物性」と顕微鏡の使い方をまとめてマスター 水そうや池の水の中には、裸眼では見えない 小さな生き物（プランクトン） がたくさんいます。 このページでは、
【GSC主要クエリ（表示回数上位50件）】
- プランクトン 種類｜表示442｜CTR 0.00%｜順位1.0
- プランクトン｜表示127｜CTR 0.00%｜順位3.4
- 植物プランクトン 動物プランクトン 違い｜表示116｜CTR 0.00%｜順位4.8
- プランクトン 微生物 違い｜表示74｜CTR 0.00%｜順位5.4
- プランクトン種類｜表示74｜CTR 0.00%｜順位1.0
- 水中を動き回る微生物｜表示72｜CTR 0.00%｜順位1.1
- プランクトン 大きさ｜表示46｜CTR 0.00%｜順位2.3
- 微生物 プランクトン 違い｜表示46｜CTR 0.00%｜順位6.7
- 動物プランクトン 植物プランクトン｜表示40｜CTR 0.00%｜順位6.7
- ミカヅキモ 動物 植物 どっち｜表示37｜CTR 0.00%｜順位6.9
- 動物性プランクトン｜表示31｜CTR 0.00%｜順位12.8
- 理科 微生物｜表示30｜CTR 0.00%｜順位1.3
- 動物プランクトン 例｜表示29｜CTR 0.00%｜順位1.4
- ゾウリムシ 動物 植物 どっち｜表示27｜CTR 0.00%｜順位10.5
- プランクトンと微生物の違い｜表示24｜CTR 0.00%｜順位6.4
- 微生物とプランクトンの違い｜表示24｜CTR 0.00%｜順位7.2
- 植物プランクトンと動物プランクトン｜表示24｜CTR 0.00%｜順位8.3
- プランクトン 名前｜表示17｜CTR 0.00%｜順位1.0
- プランクトン 微生物｜表示17｜CTR 0.00%｜順位1.8
- プランクトン 顕微鏡｜表示17｜CTR 0.00%｜順位1.9
- ミジンコ プランクトン 違い｜表示17｜CTR 0.00%｜順位2.8
- 動物プランクトン 種類｜表示17｜CTR 0.00%｜順位1.0
- 微生物 中学｜表示16｜CTR 0.00%｜順位1.6
- 動物プランクトン 植物プランクトン 違い｜表示15｜CTR 0.00%｜順位7.5
- ぷらんクトン｜表示13｜CTR 0.00%｜順位30.2
- アオミドロ 動物 植物 どっち｜表示13｜CTR 0.00%｜順位4.8
- プランクトン 例｜表示13｜CTR 0.00%｜順位1.2
- ミジンコ 動物 植物 どっち｜表示13｜CTR 0.00%｜順位3.6
- プランクトン 中学受験｜表示12｜CTR 8.33%｜順位2.0
- プランクトンの種類｜表示12｜CTR 0.00%｜順位1.0
- ボルボックス 動物 植物 どっち｜表示12｜CTR 0.00%｜順位6.9
- 微生物 理科｜表示12｜CTR 0.00%｜順位1.0
- 動物プランクトンとは｜表示11｜CTR 0.00%｜順位1.0
- 小さい生き物｜表示11｜CTR 0.00%｜順位1.0
- 微生物 中学理科｜表示11｜CTR 0.00%｜順位1.0
- プランクトンについて｜表示10｜CTR 0.00%｜順位1.0
- ゾウリムシ 動物プランクトン｜表示9｜CTR 0.00%｜順位4.3
- プランクトンとは｜表示9｜CTR 0.00%｜順位3.0
- 中学受験 プランクトン 覚え方｜表示9｜CTR 0.00%｜順位3.1
- 動物性プランクトンとは｜表示9｜CTR 0.00%｜順位1.0
- 植物プランクトン 動物プランクトン｜表示9｜CTR 0.00%｜順位8.3
- 顕微鏡 プランクトン｜表示9｜CTR 0.00%｜順位2.2
- ツリガネムシ 動物 植物 どっち｜表示8｜CTR 0.00%｜順位10.3
- プランクトン 分類｜表示8｜CTR 0.00%｜順位5.0
- プランクトン名前｜表示8｜CTR 0.00%｜順位1.0
- プランクトン大きさ｜表示8｜CTR 0.00%｜順位3.6
- 動物プランクトン ゾウリムシ｜表示8｜CTR 0.00%｜順位3.4
- 動物性プランクトン 植物性プランクトン｜表示8｜CTR 0.00%｜順位5.9
- 微生物 有名｜表示8｜CTR 0.00%｜順位3.5
- プランクトン 有名｜表示7｜CTR 0.00%｜順位2.3
【参考：代表語（自動抽出）】プランクトン
【出力（必ずこの順）】
1) 本文の要約（想定読者・悩み・解決）
2) 検索意図の整理（主要クエリから2〜3パターン）
3) 不一致の指摘（タイトル/メタ/H1/冒頭のどこがズレているか）
4) 修正方針（“どの意図に寄せるか”を1つに決める）
5) 修正案（すべてコードブロック）
   - タイトル案3つ（全角35字前後＋56字以上の網羅型を1つ）
   - メタ案3つ（全角90字前後）
   - H1案2つ
   - 冒頭120字（2案：&lt;p&gt;で開始）
【禁則ワード（シート連動）】
以下の【禁則ワード】は、タイトル/メタ/導入文/見出し/本文のいずれにも原則使用しないでください。
言い換えが必要な場合は、自然な日本語に置換してください。
【禁則ワード】
- 崩れ
- 型
- 迷い
- 保留
- 固定
- 手順
- 立て直
- 最短
- 結論だけ
- 乱れ
- 三点確認
- 内部リンク
- 導線
- 設計
- 刺
- まず結論
- 整え
- 押し付けない案内
- 統一
- 次の一手
- 失点
- 確定
- サブコラム
- 30秒
- 1分
- CV
- 網羅
【本文】
```html
&lt;div class="container my-4"&gt;
&lt;p&gt;&lt;!-- ヒーローセクション --&gt;&lt;/p&gt;
&lt;div class="card shadow-sm mb-4 border-0" style="background: linear-gradient(135deg, #00897b, #00695c); color: #fff;"&gt;
&lt;div class="card-body p-4"&gt;
&lt;div class="d-flex flex-wrap justify-content-between align-items-center mb-2"&gt;&lt;span class="badge bg-light text-dark mb-2" style="font-size: 0.8rem;"&gt;中学受験理科／生物分野&lt;/span&gt;&lt;br /&gt;
&lt;span class="badge bg-warning text-dark mb-2" style="font-size: 0.75rem;"&gt;単元：プランクトンと顕微鏡&lt;/span&gt;&lt;/div&gt;
&lt;h1 class="card-title mb-3" style="font-size: 1.9rem; line-height: 1.5;"&gt;プランクトンの観察入門──「動物性・植物性」と顕微鏡の使い方をまとめてマスター&lt;/h1&gt;
&lt;p class="card-text mb-0" style="font-size: 0.98rem;"&gt;水そうや池の水の中には、裸眼では見えない&lt;strong&gt;小さな生き物（プランクトン）&lt;/strong&gt;がたくさんいます。&lt;br /&gt;
このページでは、代表的なプランクトンの種類と、入試でよく狙われる&lt;strong&gt;顕微鏡の基本操作&lt;/strong&gt;を、観察の流れとあわせて整理します。&lt;/p&gt;
&lt;/div&gt;
&lt;/div&gt;
&lt;p class="mt-3" style="font-size: 0.9rem;"&gt;プランクトンは中学受験理科の&lt;strong&gt;生物分野&lt;/strong&gt;の中でも、顕微鏡操作・分類・計算まで幅広くつながる単元です。生物分野の出題傾向や引っ掛かりポイントは、&lt;a href="https://rika-quest.com/column/creature/"&gt;&lt;strong&gt;生物分野の全体像はこちら&lt;/strong&gt;&lt;/a&gt;で整理しています。&lt;/p&gt;
&lt;p&gt;&lt;!-- YouTube 埋め込み --&gt;&lt;/p&gt;
&lt;div class="mb-4"&gt;
&lt;div class="embed-responsive embed-responsive-16by9"&gt;&lt;iframe class="embed-responsive-item" title="YouTube video player" src="https://www.youtube.com/embed/Isc8D4lJZk0" width="560" height="315" frameborder="0" allowfullscreen="allowfullscreen"&gt;&lt;/iframe&gt;&lt;/div&gt;
&lt;/div&gt;
&lt;p&gt;&lt;!-- 学習のねらいボックス --&gt;&lt;/p&gt;
&lt;div class="card border-0 shadow-sm mb-4" style="background-color: #e0f2f1;"&gt;
&lt;div class="card-body p-3"&gt;
&lt;h2 class="h5 mb-2"&gt;このページでわかること&lt;/h2&gt;
&lt;ul class="mb-0"&gt;
&lt;li&gt;&lt;strong&gt;プランクトンとは何か&lt;/strong&gt;（動物性・植物性の違い）&lt;/li&gt;
&lt;li&gt;ミジンコ・アオミドロ・ミカヅキモ・ゾウリムシ・ボルボックスなど&lt;strong&gt;代表的な種類&lt;/strong&gt;&lt;/li&gt;
&lt;li&gt;顕微鏡の基本構造と&lt;strong&gt;接眼レンズ／対物レンズの役割・セットの順番&lt;/strong&gt;&lt;/li&gt;
&lt;li&gt;観察のときに意識したい&lt;strong&gt;倍率・プレパラート・観察のコツ&lt;/strong&gt;&lt;/li&gt;
&lt;li&gt;入試で問われやすいポイントを&lt;strong&gt;まとめとクイズ&lt;/strong&gt;で確認&lt;/li&gt;
&lt;/ul&gt;
&lt;/div&gt;
&lt;/div&gt;
&lt;p&gt;&lt;!-- 1. プランクトンとは？ --&gt;&lt;/p&gt;
&lt;h2 class="mt-4 mb-3"&gt;プランクトンとは？──水中にすむ「小さな生き物」&lt;/h2&gt;
&lt;div class="row"&gt;
&lt;div class="col-md-7"&gt;
&lt;p&gt;&lt;strong&gt;プランクトン&lt;/strong&gt;とは、水中にただよって生活している、とても小さな生き物の総称です。&lt;br /&gt;
中には肉眼で見えるものもいますが、&lt;strong&gt;多くは150倍程度の倍率でやっと見える大きさ&lt;/strong&gt;です。&lt;/p&gt;
&lt;ul&gt;
&lt;li&gt;水そう・池・川・海など、水があればどこにでもいる。&lt;/li&gt;
&lt;li&gt;小さいけれど、&lt;strong&gt;食物連鎖の「出発点」&lt;/strong&gt;として生態系を支えている。&lt;/li&gt;
&lt;li&gt;&lt;strong&gt;動物性プランクトン&lt;/strong&gt;と&lt;strong&gt;植物性プランクトン&lt;/strong&gt;に大きく分けられる。&lt;/li&gt;
&lt;/ul&gt;
&lt;/div&gt;
&lt;div class="col-md-5 text-center"&gt;&lt;img decoding="async" class="img-fluid mb-2" src="https://rika-quest.com/wp-content/uploads/2023/04/画像5.png" alt="ボルボックス、ミジンコ、ミカヅキモなどの有名なプランクトン" /&gt;&lt;/p&gt;
&lt;p class="text-muted mb-0" style="font-size: 0.85rem;"&gt;▲ ミジンコ・ボルボックス・ミカヅキモなど、入試でおなじみのプランクトン&lt;/p&gt;
&lt;/div&gt;
&lt;/div&gt;
&lt;p&gt;&lt;!-- 2. 動物性プランクトンと植物性プランクトン --&gt;&lt;/p&gt;
&lt;h2 class="mt-4 mb-3"&gt;動物性プランクトンと植物性プランクトン&lt;/h2&gt;
&lt;p class="mb-2"&gt;プランクトンは、性質の違いから&lt;strong&gt;動物性&lt;/strong&gt;と&lt;strong&gt;植物性&lt;/strong&gt;に分けられます。&lt;/p&gt;
&lt;div class="table-responsive mb-3"&gt;
&lt;table class="table table-bordered table-hover align-middle mb-0"&gt;
&lt;thead style="background-color: #c8e6c9;"&gt;
&lt;tr class="text-center"&gt;
&lt;th scope="col"&gt;種類&lt;/th&gt;
&lt;th scope="col"&gt;代表例&lt;/th&gt;
&lt;th scope="col"&gt;特徴&lt;/th&gt;
&lt;/tr&gt;
&lt;/thead&gt;
&lt;tbody&gt;
&lt;tr&gt;
&lt;td class="fw-bold"&gt;動物性プランクトン&lt;/td&gt;
&lt;td&gt;ミジンコ・ゾウリムシ など&lt;/td&gt;
&lt;td&gt;
&lt;ul class="mb-0"&gt;
&lt;li&gt;&lt;strong&gt;自分で動き回る&lt;/strong&gt;（泳ぐ・はうなど）。&lt;/li&gt;
&lt;li&gt;他の生き物を食べて生活する。&lt;/li&gt;
&lt;li&gt;顕微鏡で見ると、かなりのスピードで動き回るものも多い。&lt;/li&gt;
&lt;/ul&gt;
&lt;/td&gt;
&lt;/tr&gt;
&lt;tr&gt;
&lt;td class="fw-bold"&gt;植物性プランクトン&lt;/td&gt;
&lt;td&gt;アオミドロ・ミカヅキモ など&lt;/td&gt;
&lt;td&gt;
&lt;ul class="mb-0"&gt;
&lt;li&gt;&lt;strong&gt;光合成を行う&lt;/strong&gt;植物の仲間。&lt;/li&gt;
&lt;li&gt;水中をただよいながら暮らしている。&lt;/li&gt;
&lt;li&gt;水中の酸素供給や、食物連鎖の最初の段階を支える重要な存在。&lt;/li&gt;
&lt;/ul&gt;
&lt;/td&gt;
&lt;/tr&gt;
&lt;tr&gt;
&lt;td class="fw-bold"&gt;ボルボックス&lt;/td&gt;
&lt;td&gt;細胞群体&lt;/td&gt;
&lt;td&gt;
&lt;ul class="mb-0"&gt;
&lt;li&gt;複数の細胞が集まった&lt;strong&gt;細胞群体&lt;/strong&gt;。&lt;/li&gt;
&lt;li&gt;&lt;strong&gt;植物性と動物性の両方の性質&lt;/strong&gt;をもつ、として紹介されることもある。&lt;/li&gt;
&lt;/ul&gt;
&lt;/td&gt;
&lt;/tr&gt;
&lt;/tbody&gt;
&lt;/table&gt;
&lt;/div&gt;
&lt;blockquote class="border-start ps-3 my-3" style="border-color: #43a047 !important;"&gt;&lt;p&gt;ミジンコ・ゾウリムシ・アオミドロ・ミカヅキモ・ボルボックスは、&lt;br /&gt;
「名前を聞いて、&lt;strong&gt;動物性か植物性か&lt;/strong&gt;すぐ答えられる」レベルまで覚えておきましょう。&lt;/p&gt;&lt;/blockquote&gt;
&lt;p&gt;&lt;!-- 3. 顕微鏡の基本構造とレンズ --&gt;&lt;/p&gt;
&lt;h2 class="mt-4 mb-3"&gt;顕微鏡の基本構造とレンズの役割&lt;/h2&gt;
&lt;div class="row"&gt;
&lt;div class="col-md-6"&gt;
&lt;p&gt;プランクトンの観察には、&lt;strong&gt;顕微鏡&lt;/strong&gt;が欠かせません。顕微鏡の使い方は、理科のテストでとても狙われやすい単元です。&lt;/p&gt;
&lt;p class="mb-1"&gt;&lt;strong&gt;特に押さえておきたいのは、次の3つの用語です。&lt;/strong&gt;&lt;/p&gt;
&lt;ul&gt;
&lt;li&gt;&lt;strong&gt;接眼レンズ&lt;/strong&gt;：目をくっつける側のレンズ。&lt;/li&gt;
&lt;li&gt;&lt;strong&gt;対物レンズ&lt;/strong&gt;：観察する物体（プレパラート）に近いレンズ。&lt;/li&gt;
&lt;li&gt;&lt;strong&gt;ステージ&lt;/strong&gt;：プレパラートを置く台の部分。&lt;/li&gt;
&lt;/ul&gt;
&lt;/div&gt;
&lt;div class="col-md-6 text-center"&gt;&lt;img decoding="async" class="img-fluid mb-2" src="https://rika-quest.com/wp-content/uploads/2023/04/画像6-1024x730.png" alt="顕微鏡を使った微生物観察の手順解説" /&gt;&lt;/p&gt;
&lt;p class="text-muted mb-0" style="font-size: 0.85rem;"&gt;▲ プレパラートをステージに置いて、接眼レンズ・対物レンズを通して観察する&lt;/p&gt;
&lt;/div&gt;
&lt;/div&gt;
&lt;p&gt;&lt;!-- 受験理科専門塾 しゅん吉クエスト（公式サイトCTA） --&gt;&lt;/p&gt;
&lt;div style="border: 2px solid #1976d2; background-color: #e3f2fd; padding: 10px 12px; display: flex; align-items: flex-start; justify-content: flex-start; margin-bottom: 10px;"&gt;
&lt;p&gt;&lt;img decoding="async" style="max-width: 90px; height: auto; margin-right: 10px; flex-shrink: 0;" src="https://rika-quest.com/wp-content/uploads/2021/07/%E3%81%97%E3%82%85%E3%82%93%E5%90%89%E3%82%AF%E3%82%A8%E3%82%B9%E3%83%88%E6%AD%A3%E6%96%B9%E5%BD%A2.jpg" alt="受験理科専門塾しゅん吉クエストのロゴ" /&gt;&lt;/p&gt;
&lt;div style="text-align: left; flex: 1;"&gt;
&lt;p style="margin: 5px 0; font-size: 14px; line-height: 1.6;"&gt;【受験理科専門塾しゅん吉クエスト】：&lt;br /&gt;
中学受験理科に特化した&lt;strong&gt;完全１対１個別指導&lt;/strong&gt;の専門塾です。&lt;br /&gt;
物理・化学・生物・地学の４分野について、苦手単元のやり直しから志望校対策まで、&lt;br /&gt;
一人ひとりの理解度に合わせてカリキュラムを作成し、&lt;strong&gt;「理科嫌い」を「理科で点が取れる」に変える&lt;/strong&gt;指導を行っています。&lt;/p&gt;
&lt;p&gt;&lt;a style="background-color: #1976d2; color: #ffffff; padding: 5px 10px; text-align: center; text-decoration: none; display: inline-block; font-size: 14px;" href="https://rika-quest.com/"&gt;&lt;br /&gt;
しゅん吉クエスト公式サイトを見る&lt;br /&gt;
&lt;/a&gt;&lt;/p&gt;
&lt;/div&gt;
&lt;/div&gt;
&lt;h3 class="mt-4 mb-2 h5"&gt;レンズをセットする順番は？&lt;/h3&gt;
&lt;p&gt;レンズのセットには&lt;strong&gt;理由のある順番&lt;/strong&gt;があります。ここは入試でもよく問われるポイントです。&lt;/p&gt;
&lt;div class="table-responsive mb-3"&gt;
&lt;table class="table table-bordered align-middle mb-0"&gt;
&lt;thead style="background-color: #b2dfdb;"&gt;
&lt;tr class="text-center"&gt;
&lt;th&gt;手順&lt;/th&gt;
&lt;th&gt;内容&lt;/th&gt;
&lt;th&gt;理由・イメージ&lt;/th&gt;
&lt;/tr&gt;
&lt;/thead&gt;
&lt;tbody&gt;
&lt;tr&gt;
&lt;td class="fw-bold"&gt;① 接眼レンズを先にセット&lt;/td&gt;
&lt;td&gt;まず&lt;strong&gt;上の接眼レンズ&lt;/strong&gt;から取り付ける。&lt;/td&gt;
&lt;td&gt;上からセットすれば、&lt;strong&gt;ゴミが中に落ちにくい&lt;/strong&gt;。&lt;br /&gt;
掃除も上から順に行うのと同じ理屈。&lt;/td&gt;
&lt;/tr&gt;
&lt;tr&gt;
&lt;td class="fw-bold"&gt;② 次に対物レンズをセット&lt;/td&gt;
&lt;td&gt;接眼レンズのあとで、&lt;strong&gt;下の対物レンズ&lt;/strong&gt;を取り付ける。&lt;/td&gt;
&lt;td&gt;対物レンズを先に付けると、そこから&lt;strong&gt;ゴミが入りやすくなる&lt;/strong&gt;ためNG。&lt;/td&gt;
&lt;/tr&gt;
&lt;tr&gt;
&lt;td class="fw-bold"&gt;③ プレパラートをステージに置く&lt;/td&gt;
&lt;td&gt;観察したい水（プランクトン入り）をプレパラートにのせ、&lt;strong&gt;ステージの中央&lt;/strong&gt;にセットする。&lt;/td&gt;
&lt;td&gt;視野の中心にプランクトンが来るように、&lt;strong&gt;位置を微調整しながら観察&lt;/strong&gt;する。&lt;/td&gt;
&lt;/tr&gt;
&lt;/tbody&gt;
&lt;/table&gt;
&lt;/div&gt;
&lt;p&gt;&lt;!-- 4. 観察のポイント --&gt;&lt;/p&gt;
&lt;h2 class="mt-4 mb-3"&gt;プランクトン観察のポイント&lt;/h2&gt;
&lt;div class="card border-0 shadow-sm mb-4" style="background-color: #f1f8e9;"&gt;
&lt;div class="card-body"&gt;
&lt;ul class="mb-0"&gt;
&lt;li&gt;&lt;strong&gt;倍率は150倍前後&lt;/strong&gt;：多くのプランクトンは150倍程度で観察しやすい。&lt;/li&gt;
&lt;li&gt;&lt;strong&gt;顕微鏡を清潔に&lt;/strong&gt;：レンズを触ると指紋がつくので、レンズ紙でやさしくふく。&lt;/li&gt;
&lt;li&gt;&lt;strong&gt;動物性プランクトンの動き&lt;/strong&gt;に注目：ミジンコやゾウリムシは、移動距離・速さの計算問題になることも。&lt;/li&gt;
&lt;li&gt;&lt;strong&gt;植物性プランクトンの形&lt;/strong&gt;にも注目：アオミドロの糸のような形、ミカヅキモの三日月形など。&lt;/li&gt;
&lt;li&gt;「見えた！」で終わらせず、&lt;strong&gt;スケッチと名前をセットで覚える&lt;/strong&gt;と入試対策として効果的。&lt;/li&gt;
&lt;/ul&gt;
&lt;/div&gt;
&lt;/div&gt;
&lt;p&gt;&lt;!-- 5. まとめ（表） --&gt;&lt;/p&gt;
&lt;h2 class="mt-4 mb-3"&gt;プランクトン観察のまとめ&lt;/h2&gt;
&lt;div class="table-responsive mb-4"&gt;
&lt;table class="table table-bordered align-middle mb-0"&gt;
&lt;thead&gt;
&lt;tr style="background-color: #dfffd6;"&gt;
&lt;th&gt;項目&lt;/th&gt;
&lt;th&gt;内容&lt;/th&gt;
&lt;/tr&gt;
&lt;/thead&gt;
&lt;tbody&gt;
&lt;tr style="background-color: #ffffff;"&gt;
&lt;td class="fw-bold"&gt;プランクトンとは&lt;/td&gt;
&lt;td&gt;– 水中に生息する小さな微生物&lt;br /&gt;
– 多くは&lt;strong&gt;150倍程度の倍率&lt;/strong&gt;で観察可能&lt;br /&gt;
– &lt;strong&gt;動物性プランクトン&lt;/strong&gt;と&lt;strong&gt;植物性プランクトン&lt;/strong&gt;に分類される&lt;/td&gt;
&lt;/tr&gt;
&lt;tr style="background-color: #dfffd6;"&gt;
&lt;td class="fw-bold"&gt;動物性プランクトン&lt;/td&gt;
&lt;td&gt;– 自ら動く性質を持つ&lt;br /&gt;
– ミジンコやゾウリムシが代表例&lt;br /&gt;
– 動きの&lt;strong&gt;速さ・移動距離の計算問題&lt;/strong&gt;になることもある&lt;/td&gt;
&lt;/tr&gt;
&lt;tr style="background-color: #ffffff;"&gt;
&lt;td class="fw-bold"&gt;植物性プランクトン&lt;/td&gt;
&lt;td&gt;– 光合成を行い水中を浮遊&lt;br /&gt;
– アオミドロやミカヅキモが代表例&lt;br /&gt;
– 水中の&lt;strong&gt;酸素供給&lt;/strong&gt;や食物連鎖の出発点として重要&lt;/td&gt;
&lt;/tr&gt;
&lt;tr style="background-color: #dfffd6;"&gt;
&lt;td class="fw-bold"&gt;顕微鏡の使い方&lt;/td&gt;
&lt;td&gt;– &lt;strong&gt;接眼レンズを先に&lt;/strong&gt;セットし、次に&lt;strong&gt;対物レンズ&lt;/strong&gt;をセット&lt;br /&gt;
– 対物レンズは観察対象物を拡大するレンズ&lt;br /&gt;
– プレパラートを&lt;strong&gt;ステージ&lt;/strong&gt;に置いて観察する&lt;/td&gt;
&lt;/tr&gt;
&lt;tr style="background-color: #ffffff;"&gt;
&lt;td class="fw-bold"&gt;観察のポイント&lt;/td&gt;
&lt;td&gt;– 顕微鏡を清潔に保ち、順序通りにセットする&lt;br /&gt;
– 動物性プランクトンの動きの速さや移動距離も観察対象&lt;br /&gt;
– 植物性・動物性の&lt;strong&gt;違いを意識しながらスケッチ&lt;/strong&gt;すると理解が深まる&lt;/td&gt;
&lt;/tr&gt;
&lt;/tbody&gt;
&lt;/table&gt;
&lt;/div&gt;
&lt;p&gt;&lt;!-- 6. クイズ --&gt;&lt;/p&gt;
&lt;h2 class="mt-4 mb-3"&gt;確認クイズ：プランクトンと顕微鏡&lt;/h2&gt;
&lt;div class="table-responsive mb-4"&gt;
&lt;table class="table table-bordered align-middle mb-0"&gt;
&lt;thead&gt;
&lt;tr style="background-color: #dfffd6;"&gt;
&lt;th&gt;問題&lt;/th&gt;
&lt;th&gt;選択肢&lt;/th&gt;
&lt;th&gt;正解を見る&lt;/th&gt;
&lt;/tr&gt;
&lt;/thead&gt;
&lt;tbody&gt;
&lt;tr style="background-color: #ffffff;"&gt;
&lt;td&gt;1. プランクトンを観察するのに最もよく使われる倍率は？&lt;/td&gt;
&lt;td&gt;A. 10倍&lt;br /&gt;
B. 50倍&lt;br /&gt;
C. 150倍&lt;br /&gt;
D. 1000倍&lt;/td&gt;
&lt;td&gt;&lt;button class="btn btn-sm btn-success"&gt;正解を見る&lt;/button&gt;&lt;/p&gt;
&lt;div id="answer1" style="display: none; margin-top: 4px;"&gt;正解: C. 150倍&lt;/div&gt;
&lt;/td&gt;
&lt;/tr&gt;
&lt;tr style="background-color: #dfffd6;"&gt;
&lt;td&gt;2. ミジンコはどの種類のプランクトンに分類されますか？&lt;/td&gt;
&lt;td&gt;A. 植物性プランクトン&lt;br /&gt;
B. 動物性プランクトン&lt;br /&gt;
C. 両方&lt;br /&gt;
D. どちらでもない&lt;/td&gt;
&lt;td&gt;&lt;button class="btn btn-sm btn-success"&gt;正解を見る&lt;/button&gt;&lt;/p&gt;
&lt;div id="answer2" style="display: none; margin-top: 4px;"&gt;正解: B. 動物性プランクトン&lt;/div&gt;
&lt;/td&gt;
&lt;/tr&gt;
&lt;tr style="background-color: #ffffff;"&gt;
&lt;td&gt;3. アオミドロが行っているのはどれ？&lt;/td&gt;
&lt;td&gt;A. 自ら動く&lt;br /&gt;
B. 光合成を行う&lt;br /&gt;
C. 動物を捕食する&lt;br /&gt;
D. 水を浄化する&lt;/td&gt;
&lt;td&gt;&lt;button class="btn btn-sm btn-success"&gt;正解を見る&lt;/button&gt;&lt;/p&gt;
&lt;div id="answer3" style="display: none; margin-top: 4px;"&gt;正解: B. 光合成を行う&lt;/div&gt;
&lt;/td&gt;
&lt;/tr&gt;
&lt;tr style="background-color: #dfffd6;"&gt;
&lt;td&gt;4. 顕微鏡のセットで&lt;strong&gt;先に取り付ける&lt;/strong&gt;レンズは？&lt;/td&gt;
&lt;td&gt;A. 対物レンズ&lt;br /&gt;
B. 接眼レンズ&lt;br /&gt;
C. 両方同時&lt;br /&gt;
D. 順序は関係ない&lt;/td&gt;
&lt;td&gt;&lt;button class="btn btn-sm btn-success"&gt;正解を見る&lt;/button&gt;&lt;/p&gt;
&lt;div id="answer4" style="display: none; margin-top: 4px;"&gt;正解: B. 接眼レンズ&lt;/div&gt;
&lt;/td&gt;
&lt;/tr&gt;
&lt;tr style="background-color: #ffffff;"&gt;
&lt;td&gt;5. プレパラートを置く顕微鏡の部分は？&lt;/td&gt;
&lt;td&gt;A. ステージ&lt;br /&gt;
B. 接眼レンズ&lt;br /&gt;
C. 対物レンズ&lt;br /&gt;
D. 反射鏡&lt;/td&gt;
&lt;td&gt;&lt;button class="btn btn-sm btn-success"&gt;正解を見る&lt;/button&gt;&lt;/p&gt;
&lt;div id="answer5" style="display: none; margin-top: 4px;"&gt;正解: A. ステージ&lt;/div&gt;
&lt;/td&gt;
&lt;/tr&gt;
&lt;tr style="background-color: #dfffd6;"&gt;
&lt;td&gt;6. ボルボックスはどのような性質を持つと説明されることが多いですか？&lt;/td&gt;
&lt;td&gt;A. 植物性のみ&lt;br /&gt;
B. 動物性のみ&lt;br /&gt;
C. 植物性・動物性の両方の性質&lt;br /&gt;
D. どちらでもない&lt;/td&gt;
&lt;td&gt;&lt;button class="btn btn-sm btn-success"&gt;正解を見る&lt;/button&gt;&lt;/p&gt;
&lt;div id="answer6" style="display: none; margin-top: 4px;"&gt;正解: C. 植物性・動物性の両方の性質&lt;/div&gt;
&lt;/td&gt;
&lt;/tr&gt;
&lt;tr style="background-color: #ffffff;"&gt;
&lt;td&gt;7. 顕微鏡のレンズが2つ必要な主な理由は？&lt;/td&gt;
&lt;td&gt;A. 同時に観察するため&lt;br /&gt;
B. 視野を広げるため&lt;br /&gt;
C. 拡大倍率を高めるため&lt;br /&gt;
D. 光を反射するため&lt;/td&gt;
&lt;td&gt;&lt;button class="btn btn-sm btn-success"&gt;正解を見る&lt;/button&gt;&lt;/p&gt;
&lt;div id="answer7" style="display: none; margin-top: 4px;"&gt;正解: C. 拡大倍率を高めるため&lt;/div&gt;
&lt;/td&gt;
&lt;/tr&gt;
&lt;tr style="background-color: #dfffd6;"&gt;
&lt;td&gt;8. 植物性プランクトンが果たす主な役割として正しいものは？&lt;/td&gt;
&lt;td&gt;A. 捕食&lt;br /&gt;
B. 光合成&lt;br /&gt;
C. 酸素の供給&lt;br /&gt;
D. BとC&lt;/td&gt;
&lt;td&gt;&lt;button class="btn btn-sm btn-success"&gt;正解を見る&lt;/button&gt;&lt;/p&gt;
&lt;div id="answer8" style="display: none; margin-top: 4px;"&gt;正解: D. BとC&lt;/div&gt;
&lt;/td&gt;
&lt;/tr&gt;
&lt;tr style="background-color: #ffffff;"&gt;
&lt;td&gt;9. ゾウリムシが属するグループは？&lt;/td&gt;
&lt;td&gt;A. 植物性プランクトン&lt;br /&gt;
B. 動物性プランクトン&lt;br /&gt;
C. 両方&lt;br /&gt;
D. どちらでもない&lt;/td&gt;
&lt;td&gt;&lt;button class="btn btn-sm btn-success"&gt;正解を見る&lt;/button&gt;&lt;/p&gt;
&lt;div id="answer9" style="display: none; margin-top: 4px;"&gt;正解: B. 動物性プランクトン&lt;/div&gt;
&lt;/td&gt;
&lt;/tr&gt;
&lt;tr style="background-color: #dfffd6;"&gt;
&lt;td&gt;10. 顕微鏡でプランクトンを観察するために必要な準備として正しいものは？&lt;/td&gt;
&lt;td&gt;A. レンズを清掃する&lt;br /&gt;
B. プレパラートを準備する&lt;br /&gt;
C. 接眼レンズと対物レンズをセットする&lt;br /&gt;
D. 全て&lt;/td&gt;
&lt;td&gt;&lt;button class="btn btn-sm btn-success"&gt;正解を見る&lt;/button&gt;&lt;/p&gt;
&lt;div id="answer10" style="display: none; margin-top: 4px;"&gt;正解: D. 全て&lt;/div&gt;
&lt;/td&gt;
&lt;/tr&gt;
&lt;/tbody&gt;
&lt;/table&gt;
&lt;/div&gt;
&lt;p&gt;&lt;!-- 四角いCTAボックス --&gt;&lt;/p&gt;
&lt;div class="card shadow-sm border-0 my-4" style="border-radius: 0.75rem; background-color: #e0f7fa;"&gt;
&lt;div class="card-body p-4"&gt;
&lt;h2 class="h5 mb-3"&gt;もっと「見えない世界」をのぞいてみよう&lt;/h2&gt;
&lt;p class="mb-3"&gt;プランクトンの観察は、&lt;strong&gt;顕微鏡の使い方・生物の分類・計算問題&lt;/strong&gt;までつながる、理科の総合トレーニングです。&lt;br /&gt;
しゅん吉クエストでは、動画と実験・図解を組み合わせて、&lt;strong&gt;「面白い！」から「得点できる！」までしっかりサポートします。 &lt;/strong&gt;&lt;/p&gt;
&lt;div class="row align-items-center"&gt;
&lt;div class="col-md-8"&gt;
&lt;ul class="mb-0"&gt;
&lt;li&gt;実験・観察単元を&lt;strong&gt;ストーリーで理解&lt;/strong&gt;できる授業&lt;/li&gt;
&lt;li&gt;中学受験の頻出分野を&lt;strong&gt;要点と問題演習&lt;/strong&gt;で定着&lt;/li&gt;
&lt;li&gt;理科が苦手でも、&lt;strong&gt;笑いながら学べる解説スタイル&lt;/strong&gt;&lt;/li&gt;
&lt;/ul&gt;
&lt;/div&gt;
&lt;div class="col-md-4 text-md-end mt-3 mt-md-0"&gt;&lt;a class="btn btn-info fw-bold px-4 py-2" style="border-radius: 999px;" href="https://rika-quest.com/"&gt;&lt;br /&gt;
理科クエストの授業をチェック&lt;br /&gt;
&lt;/a&gt;&lt;/div&gt;
&lt;/div&gt;
&lt;/div&gt;
&lt;/div&gt;
&lt;/div&gt;
&lt;p&gt;&lt;script&gt;
  function showPlanktonAnswer(button, answerId) {
    var answer = document.getElementById(answerId);
    if (answer) {
      answer.style.display = 'block';
    }
    if (button) {
      button.style.display = 'none';
    }
  }
&lt;/script&gt;&lt;/p&gt;
```
</t>
  </si>
  <si>
    <t xml:space="preserve">以下のページは「スニペット整合性」（本文と title/meta/H1/冒頭文）が弱い可能性があります。
まず【本文】を確認し、想定読者・悩み・解決範囲を把握してください。
そのうえで、GSCの主要クエリ（表示回数上位）を根拠に、
「検索意図に対して、タイトル/メタ/H1/冒頭120字がズレている点」を特定し、
ズレを解消するための修正案（タイトル/メタ/H1/冒頭）を提示してください。
※本文の“大改修”は前提にしません（必要なら追記ブロックは最大1つまで）。
【URL】https://eng-support.com/column/progress-book1-lesson17-4/
【ページ分類】MC
【ページ分類の略語（このプロンプト内の定義）】
TP = トップページ（ホーム/サイトの入口）
SP = サービスページ（講座・コース・申込導線）
MC = メインコラム（コラム/解説/勉強法など集客記事）
SC = サブコラム（MCやSPを補強するための補助コラム※サイト定義に合わせて判断）
NW = ニュース/お知らせ（運用上は改善対象外として除外）
ST = 企業情報等のSEO対策を行わないこ固定ページ（運用上は改善対象外として除外）
- / 空欄 / 未分類 = 未分類（このスクリプトでは改善対象外として除外）
※未分類（空欄 / "-" / "未分類"）は作業対象に含めません。
【現状（スニペット要素）】
- タイトル：knifeの複数形はknives｜kniveが誤りの理由
- メタ：knifeの複数形はknives。kniveは×。なぜfがvに変わるか、f/fe→ves・子音+y→ies・es語尾を例で確認。中1英語の復習用にも使えます。
- H1：英語名詞の複数形まとめ｜規則変化と不規則な複数形【Progress Book1 Lesson17-4】
- 冒頭120字：「knife の複数形って knives だよね？」までは合っているのに、 なぜ f が v に変わるのか 、ほかの単語でも同じなのかで手が止まりやすいです。 さらに、 lily → lilies （子音＋y）や、 box → boxes 
【GSC主要クエリ（表示回数上位50件）】
- knife 複数形｜表示566｜CTR 0.00%｜順位2.4
- ナイフ 複数形｜表示216｜CTR 0.00%｜順位1.9
- ナイフ 英語｜表示215｜CTR 0.00%｜順位3.9
- knife｜表示143｜CTR 0.00%｜順位1.1
- ナイフ 英語 複数形｜表示112｜CTR 0.00%｜順位2.5
- ナイフの複数形｜表示69｜CTR 0.00%｜順位1.9
- ナイフ複数形｜表示69｜CTR 0.00%｜順位2.2
- knive｜表示58｜CTR 0.00%｜順位1.0
- knife 複数 形｜表示47｜CTR 0.00%｜順位2.8
- knife複数形｜表示46｜CTR 2.17%｜順位2.5
- 刃物 英語｜表示45｜CTR 0.00%｜順位2.8
- ナイフ英語｜表示43｜CTR 0.00%｜順位4.0
- knives 読み方｜表示27｜CTR 0.00%｜順位1.0
- 包丁 英語｜表示27｜CTR 0.00%｜順位4.4
- lily 複数形｜表示26｜CTR 0.00%｜順位5.7
- knifeの複数形｜表示25｜CTR 0.00%｜順位1.8
- knife 複数形 knives なぜ｜表示23｜CTR 0.00%｜順位1.1
- support 複数形｜表示22｜CTR 0.00%｜順位12.9
- knives｜表示21｜CTR 4.76%｜順位2.0
- knives 意味｜表示21｜CTR 0.00%｜順位2.9
- knife knives 違い｜表示16｜CTR 0.00%｜順位1.0
- knives 発音｜表示16｜CTR 0.00%｜順位4.1
- ナイフ スペル｜表示16｜CTR 0.00%｜順位3.1
- knife 複数｜表示15｜CTR 0.00%｜順位5.4
- knife 読み方｜表示14｜CTR 0.00%｜順位1.0
- knives knife 違い｜表示14｜CTR 0.00%｜順位3.0
- ナイフ 複数 英語｜表示13｜CTR 0.00%｜順位4.1
- fで終わる単語 複数形｜表示11｜CTR 0.00%｜順位2.0
- ナイフ 複数形 英語｜表示11｜CTR 0.00%｜順位2.3
- ナイフ 数え方｜表示9｜CTR 0.00%｜順位1.1
- yで終わる名詞｜表示8｜CTR 0.00%｜順位5.4
- ナイフ つづり｜表示8｜CTR 0.00%｜順位2.3
- ナイフ複数形 英語｜表示8｜CTR 0.00%｜順位2.6
- ナイフ 綴り｜表示7｜CTR 0.00%｜順位1.0
- knife読み方｜表示6｜CTR 0.00%｜順位1.0
- ナイフの複数形 英語｜表示6｜CTR 0.00%｜順位1.0
- ナイブズ 意味｜表示6｜CTR 0.00%｜順位1.0
- 包丁英語｜表示5｜CTR 0.00%｜順位3.0
- knife knives｜表示4｜CTR 0.00%｜順位1.0
- knife 読み方 カタカナ｜表示4｜CTR 0.00%｜順位1.0
- knives knife｜表示4｜CTR 0.00%｜順位1.0
- f fe｜表示3｜CTR 0.00%｜順位1.0
- knife 動詞｜表示3｜CTR 0.00%｜順位1.0
- wife 複数形｜表示3｜CTR 0.00%｜順位1.0
- ナイフスペル｜表示3｜CTR 0.00%｜順位2.3
- ナイフ数え方｜表示3｜CTR 0.00%｜順位1.3
- 包丁を英語で｜表示3｜CTR 0.00%｜順位4.7
- 小刀 英語｜表示3｜CTR 0.00%｜順位3.3
- 複数形で形が変わる名詞｜表示3｜CTR 0.00%｜順位4.7
- branch 複数形｜表示2｜CTR 0.00%｜順位1.0
【参考：代表語（自動抽出）】knife
【出力（必ずこの順）】
1) 本文の要約（想定読者・悩み・解決）
2) 検索意図の整理（主要クエリから2〜3パターン）
3) 不一致の指摘（タイトル/メタ/H1/冒頭のどこがズレているか）
4) 修正方針（“どの意図に寄せるか”を1つに決める）
5) 修正案（すべてコードブロック）
   - タイトル案3つ（全角35字前後＋56字以上の網羅型を1つ）
   - メタ案3つ（全角90字前後）
   - H1案2つ
   - 冒頭120字（2案：&lt;p&gt;で開始）
【禁則ワード（シート連動）】
以下の【禁則ワード】は、タイトル/メタ/導入文/見出し/本文のいずれにも原則使用しないでください。
言い換えが必要な場合は、自然な日本語に置換してください。
【禁則ワード】
- 崩れ
- 型
- 迷い
- 保留
- 固定
- 手順
- 立て直
- 最短
- 結論だけ
- 乱れ
- 三点確認
- 内部リンク
- 導線
- 設計
- 刺
- まず結論
- 整え
- 押し付けない案内
- 統一
- 次の一手
- 失点
- 確定
- サブコラム
- 30秒
- 1分
- CV
- 網羅
【本文】
```html
&lt;p&gt;&lt;iframe title="YouTube video player" src="https://www.youtube.com/embed/_hhaeV00cjo" width="560" height="315" frameborder="0" allowfullscreen="allowfullscreen"&gt;&lt;span data-mce-type="bookmark" style="display: inline-block; width: 0px; overflow: hidden; line-height: 0;" class="mce_SELRES_start"&gt;﻿&lt;/span&gt;&lt;span data-mce-type="bookmark" style="display: inline-block; width: 0px; overflow: hidden; line-height: 0;" class="mce_SELRES_start"&gt;﻿&lt;/span&gt;&lt;/iframe&gt;&lt;/p&gt;
&lt;p&gt;「knife の複数形って &lt;strong&gt;knives&lt;/strong&gt; だよね？」までは合っているのに、&lt;strong&gt;なぜ f が v に変わるのか&lt;/strong&gt;、ほかの単語でも同じなのかで手が止まりやすいです。&lt;/p&gt;
&lt;p&gt;さらに、&lt;strong&gt;lily → lilies&lt;/strong&gt;（子音＋y）や、&lt;strong&gt;box → boxes&lt;/strong&gt;（es）も一緒に出てくると、テストでは判断が混ざります。ここは「暗記」よりも、&lt;strong&gt;語尾を見て分ける&lt;/strong&gt;だけで点が取りやすくなります。&lt;/p&gt;
&lt;p&gt;このページでは、&lt;strong&gt;knife → knives&lt;/strong&gt; を起点に、&lt;strong&gt;f/fe → ves&lt;/strong&gt;、&lt;strong&gt;子音＋y → ies&lt;/strong&gt;、&lt;strong&gt;es を付ける語尾&lt;/strong&gt;、&lt;strong&gt;形が変わる名詞&lt;/strong&gt;までを、例でまとめて確認します。Progress Book1 Lesson17-4の復習用にも、そのままチェックに使えます。&lt;/p&gt;
&lt;h3&gt;名詞の複数形の基本ルール&lt;/h3&gt;
&lt;p&gt;名詞には「s」を付けます。&lt;br /&gt;
例えば、「many desks, chairs, bags, and windows」は、「机」「椅子」「鞄」「窓」を指しています。&lt;br /&gt;
複数の名詞を並べる場合、「and」は最後の前に置きます。&lt;/p&gt;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0;"&gt;英語教室「サポート」の『過去問演習講座』：完璧な分析と対策を！&lt;/p&gt;
&lt;p&gt;&lt;a style="background-color: #ff8c00; color: white; padding: 5px 10px; text-align: center; text-decoration: none; display: inline-block; font-size: 14px;" href="https://eng-support.com/kouza/#過去問演習講座"&gt;詳細を見る&lt;/a&gt;&lt;/p&gt;
&lt;/div&gt;
&lt;/div&gt;
&lt;h3&gt;特殊な複数形の付け方&lt;/h3&gt;
&lt;p&gt;「s, x, sh, ch, o」で終わる名詞は、「es」を付けます。&lt;br /&gt;
例えば、「box」は「boxes」、「peach」は「peaches」、「bush」は「bushes」となります。&lt;/p&gt;
&lt;h3&gt;「f, fe」で終わる名詞の複数形&lt;/h3&gt;
&lt;p&gt;「f, fe」で終わる名詞は、「ves」に変化します。&lt;br /&gt;
例えば、「knife」は「knives」、「loaf」は「loaves」となります。&lt;/p&gt;
&lt;h3&gt;「子音y」で終わる名詞の複数形&lt;/h3&gt;
&lt;p&gt;「子音y」で終わる名詞は、「y」を「i」に変えて「es」とします。&lt;br /&gt;
例えば、「lily」は「lilies」となります。&lt;/p&gt;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0;"&gt;英語教室「サポート」の『ブレイクスルーゼミ』：弱点探しをサポートします！&lt;/p&gt;
&lt;p&gt;&lt;a style="background-color: #ff8c00; color: white; padding: 5px 10px; text-align: center; text-decoration: none; display: inline-block; font-size: 14px;" href="https://eng-support.com/kouza/#ブレイクスルーゼミ"&gt;詳細を見る&lt;/a&gt;&lt;/p&gt;
&lt;/div&gt;
&lt;/div&gt;
&lt;h3&gt;特殊な形の複数形&lt;/h3&gt;
&lt;p&gt;いくつかの名詞は形が変わるため、単数形と複数形を覚えておきましょう。&lt;br /&gt;
例えば、「man ⇒ men」、「woman ⇒ women」、「child ⇒ children」です。&lt;/p&gt;
&lt;h3&gt;単複同形の名詞&lt;/h3&gt;
&lt;p&gt;「foot」や「tooth」など一部の名詞は、単数形と複数形が同じです。&lt;br /&gt;
例えば、「a foot, feet」や「a tooth, teeth」です。&lt;/p&gt;
&lt;h3&gt;例文による複数形の使用例&lt;/h3&gt;
&lt;p&gt;例えば、「Fish do not have feet」は「魚には足はない」となります。&lt;/p&gt;
&lt;p&gt;以上が複数形の基本ルールと例文のまとめです。英語の名詞の複数形はルールがいくつかありますが、これらを覚えることで正確に表現できるようになります。&lt;/p&gt;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0;"&gt;英語教室「サポート」の『基礎力徹底講座』：スタートラインはどこでもOK！&lt;/p&gt;
&lt;p&gt;&lt;a style="background-color: #ff8c00; color: white; padding: 5px 10px; text-align: center; text-decoration: none; display: inline-block; font-size: 14px;" href="https://eng-support.com/kouza/#基礎力徹底講座"&gt;詳細を見る&lt;/a&gt;&lt;/p&gt;
&lt;/div&gt;
&lt;/div&gt;
```
</t>
  </si>
  <si>
    <t xml:space="preserve">以下のページは「スニペット整合性」（本文と title/meta/H1/冒頭文）が弱い可能性があります。
まず【本文】を確認し、想定読者・悩み・解決範囲を把握してください。
そのうえで、GSCの主要クエリ（表示回数上位）を根拠に、
「検索意図に対して、タイトル/メタ/H1/冒頭120字がズレている点」を特定し、
ズレを解消するための修正案（タイトル/メタ/H1/冒頭）を提示してください。
※本文の“大改修”は前提にしません（必要なら追記ブロックは最大1つまで）。
【URL】https://eigo-rewrite.com/column/stage3-lesson1-2/
【ページ分類】MC
【ページ分類の略語（このプロンプト内の定義）】
TP = トップページ（ホーム/サイトの入口）
SP = サービスページ（講座・コース・申込導線）
MC = メインコラム（コラム/解説/勉強法など集客記事）
SC = サブコラム（MCやSPを補強するための補助コラム※サイト定義に合わせて判断）
NW = ニュース/お知らせ（運用上は改善対象外として除外）
ST = 企業情報等のSEO対策を行わないこ固定ページ（運用上は改善対象外として除外）
- / 空欄 / 未分類 = 未分類（このスクリプトでは改善対象外として除外）
※未分類（空欄 / "-" / "未分類"）は作業対象に含めません。
【現状（スニペット要素）】
- タイトル：Stage3 Lesson1-2 英語文法と語法の徹底解説
- メタ：過去完了had＋過去分詞と現在完了have＋過去分詞の時系列を図で整理。過去完了進行形had been＋ing、否定・疑問も例文で確認。
- H1：STAGE3 Lesson1-2 時制/完了形(過去完了)【ニュートレジャーの道案内】
- 冒頭120字：ここでは 過去完了 という概念が登場します。Stage2 で学んだ 現在完了 が、ここでは過去形に変わった形です。どのような点が違うのかを確認していきましょう。 STAGE3の英文法（時制・助動詞・不定詞など）の全体像は、 STAGE3｜高
【GSC主要クエリ（表示回数上位50件）】
- 過去完了進行形｜表示148｜CTR 0.00%｜順位1.0
- 過去完了形｜表示57｜CTR 0.00%｜順位1.0
- had been ing｜表示15｜CTR 0.00%｜順位1.0
- had been｜表示13｜CTR 0.00%｜順位1.0
- we d already gone 意味｜表示9｜CTR 0.00%｜順位1.0
- 現在完了 過去完了 未来完了｜表示9｜CTR 0.00%｜順位3.6
- 過去完了 経験｜表示9｜CTR 0.00%｜順位1.2
- i had been｜表示8｜CTR 0.00%｜順位1.3
- 過去完了形 例文｜表示8｜CTR 0.00%｜順位1.0
- had already 過去分詞｜表示7｜CTR 0.00%｜順位2.7
- had been to｜表示7｜CTR 0.00%｜順位1.0
- haveの過去分詞｜表示7｜CTR 0.00%｜順位1.0
- we'd already gone 意味｜表示7｜CTR 0.00%｜順位1.1
- have 過去｜表示6｜CTR 0.00%｜順位1.0
- have been to went to 違い｜表示5｜CTR 0.00%｜順位1.0
- have の過去分詞｜表示5｜CTR 0.00%｜順位1.0
- 過去完了 現在完了 違い｜表示5｜CTR 0.00%｜順位1.0
- 過去完了進行形とは｜表示5｜CTR 0.00%｜順位1.0
- 過去完了 have had 違い｜表示4｜CTR 0.00%｜順位1.0
- 過去完了 進行形｜表示4｜CTR 0.00%｜順位1.0
- 過去形 過去完了 違い｜表示4｜CTR 0.00%｜順位1.0
- been to went to 違い｜表示3｜CTR 0.00%｜順位1.0
- had ing形｜表示3｜CTR 0.00%｜順位1.0
- have過去｜表示3｜CTR 0.00%｜順位1.0
- 過去未来完了形｜表示3｜CTR 0.00%｜順位1.0
- before 過去完了｜表示2｜CTR 0.00%｜順位1.0
- had been to 意味｜表示2｜CTR 0.00%｜順位1.0
- had long been｜表示2｜CTR 0.00%｜順位1.0
- had never 過去分詞｜表示2｜CTR 0.00%｜順位12.0
- had 使い方｜表示2｜CTR 0.00%｜順位1.0
- had+been+ing｜表示2｜CTR 0.00%｜順位1.0
- new 過去形｜表示2｜CTR 0.00%｜順位11.0
- write 過去形 過去分詞 ing形｜表示2｜CTR 0.00%｜順位10.5
- 先週 行きました 英語｜表示2｜CTR 0.00%｜順位2.0
- 大過去 過去完了｜表示2｜CTR 0.00%｜順位1.0
- 過去完了 否定｜表示2｜CTR 0.00%｜順位1.0
- 過去完了 疑問文｜表示2｜CTR 0.00%｜順位1.0
- 過去完了形 いつ習う｜表示2｜CTR 0.00%｜順位1.0
- 過去完了形 大過去｜表示2｜CTR 0.00%｜順位1.0
- 過去完了進行｜表示2｜CTR 0.00%｜順位1.0
- 過去形過去完了 違い｜表示2｜CTR 0.00%｜順位1.0
- before then｜表示1｜CTR 0.00%｜順位1.0
- go 過去分詞｜表示1｜CTR 0.00%｜順位1.0
- go 過去完了形｜表示1｜CTR 0.00%｜順位1.0
- had｜表示1｜CTR 0.00%｜順位4.0
- had already｜表示1｜CTR 0.00%｜順位2.0
- had already left 意味｜表示1｜CTR 0.00%｜順位2.0
- had been pp｜表示1｜CTR 0.00%｜順位1.0
- had been there｜表示1｜CTR 0.00%｜順位1.0
- had being｜表示1｜CTR 0.00%｜順位1.0
【参考：代表語（自動抽出）】過去完了進行形
【出力（必ずこの順）】
1) 本文の要約（想定読者・悩み・解決）
2) 検索意図の整理（主要クエリから2〜3パターン）
3) 不一致の指摘（タイトル/メタ/H1/冒頭のどこがズレているか）
4) 修正方針（“どの意図に寄せるか”を1つに決める）
5) 修正案（すべてコードブロック）
   - タイトル案3つ（全角35字前後＋56字以上の網羅型を1つ）
   - メタ案3つ（全角90字前後）
   - H1案2つ
   - 冒頭120字（2案：&lt;p&gt;で開始）
【禁則ワード（シート連動）】
以下の【禁則ワード】は、タイトル/メタ/導入文/見出し/本文のいずれにも原則使用しないでください。
言い換えが必要な場合は、自然な日本語に置換してください。
【禁則ワード】
- 崩れ
- 型
- 迷い
- 保留
- 固定
- 手順
- 立て直
- 最短
- 結論だけ
- 乱れ
- 三点確認
- 内部リンク
- 導線
- 設計
- 刺
- まず結論
- 整え
- 押し付けない案内
- 統一
- 次の一手
- 失点
- 確定
- サブコラム
- 30秒
- 1分
- CV
- 網羅
【本文】
```html
&lt;p&gt;&lt;iframe title="YouTube video player" src="https://www.youtube.com/embed/Msd1i8hexlM?si=llCVsUlfRjUCI5Kf" width="560" height="315" frameborder="0" allowfullscreen="allowfullscreen"&gt;&lt;span data-mce-type="bookmark" style="display: inline-block; width: 0px; overflow: hidden; line-height: 0;" class="mce_SELRES_start"&gt;&lt;/span&gt;&lt;span data-mce-type="bookmark" style="display: inline-block; width: 0px; overflow: hidden; line-height: 0;" class="mce_SELRES_start"&gt;&lt;/span&gt;&lt;/iframe&gt;&lt;br /&gt;
ここでは &lt;strong data-start="31" data-end="39"&gt;過去完了&lt;/strong&gt; という概念が登場します。Stage2 で学んだ &lt;strong data-start="64" data-end="72"&gt;現在完了&lt;/strong&gt; が、ここでは過去形に変わった形です。どのような点が違うのかを確認していきましょう。&lt;/p&gt;
&lt;p&gt;STAGE3の英文法（時制・助動詞・不定詞など）の全体像は、&lt;strong&gt;&lt;a href="https://eigo-rewrite.com/column/stage3/"&gt;STAGE3｜高校英文法の総まとめ（全体像はこちら）&lt;/a&gt;&lt;/strong&gt;で確認できます。&lt;/p&gt;
&lt;p&gt;&lt;img decoding="async" fetchpriority="high" class="alignnone size-medium wp-image-879" src="https://eigo-rewrite.com/wp-content/uploads/2024/02/スライド用stage3-300x169.jpg" sizes="(max-width: 300px) 100vw, 300px" srcset="https://eigo-rewrite.com/wp-content/uploads/2024/02/スライド用stage3-300x169.jpg 300w, https://eigo-rewrite.com/wp-content/uploads/2024/02/スライド用stage3-1024x576.jpg 1024w, https://eigo-rewrite.com/wp-content/uploads/2024/02/スライド用stage3-768x432.jpg 768w, https://eigo-rewrite.com/wp-content/uploads/2024/02/スライド用stage3-320x180.jpg 320w, https://eigo-rewrite.com/wp-content/uploads/2024/02/スライド用stage3.jpg 1280w" alt="" width="300" height="169" /&gt;&lt;/p&gt;
&lt;p&gt;過去完了と過去と書いてあるように、これまでの現在完了では「&lt;span style="color: red;"&gt;have&lt;/span&gt; + 過去分詞」という形でしたが、ここでは”&lt;span style="color: green;"&gt;have&lt;/span&gt;“が”&lt;span style="color: green;"&gt;had&lt;/span&gt;“に変わります。これによって過去完了という形を表します。&lt;/p&gt;
&lt;p&gt;過去のある時点までの完了というのは、図を書きながら例文と合わせて確認していきます。&lt;/p&gt;
&lt;p&gt;時間を表すと、ここに今があります。現在形や現在進行形の内容はこちらになります。一つ前に遡ると、過去形になります。過去形では動詞に”ed”が付きます。&lt;/p&gt;
&lt;p&gt;&lt;span style="color: #ff0000;"&gt;Stage2で学習した現在完了は、過去に始まった動作が現在と関係していることを表します。&lt;/span&gt;&lt;/p&gt;
&lt;p&gt;これは「&lt;span style="color: red;"&gt;have&lt;/span&gt; + 過去分詞」です。過去のある時点までの完了は、ある時点に始まった動作が今の時点まで繋がっていることを示します。これは「&lt;span style="color: green;"&gt;had&lt;/span&gt; + 過去分詞」です。これを過去完了形と言います。&lt;/p&gt;
&lt;p&gt;&lt;!-- 文法復習講座 --&gt;&lt;/p&gt;
&lt;div style="border: 2px solid #ff6600; background-color: #fff0e0; padding: 10px; display: flex; align-items: center; justify-content: center; margin-bottom: 10px;"&gt;
&lt;p&gt;&lt;img decoding="async" style="max-width: 100px; height: auto; margin-right: 10px;" src="https://eigo-rewrite.com/wp-content/uploads/2020/06/logo_tate-1.png" alt="Re-Writeのロゴ" /&gt;&lt;/p&gt;
&lt;div&gt;
&lt;p style="margin: 5px 0;"&gt;【文法復習講座】：中学英文法を短期間で総復習し、高校入試に通用する基礎英作文力を身につけます。&lt;/p&gt;
&lt;p&gt;&lt;a style="background-color: #ff6600; color: white; padding: 5px 10px; text-align: center; text-decoration: none; display: inline-block; font-size: 14px;" href="https://eigo-rewrite.com/bunpou/"&gt;詳細を見る&lt;/a&gt;&lt;/p&gt;
&lt;/div&gt;
&lt;/div&gt;
&lt;p&gt;&amp;nbsp;&lt;/p&gt;
&lt;p&gt;具体例を見ながら、過去完了形の使い方を確認します。&lt;/p&gt;
&lt;p&gt;“She &lt;span style="color: green;"&gt;had&lt;/span&gt; lived in Nara”の後半では”before she became a teacher.”ここでは過去形が使われています。時系列で考えると、「彼女は先生になる前にずっと奈良に住んでいました」という意味になります。&lt;/p&gt;
&lt;p&gt;過去完了形は、過去の出来事を述べる際に使われます。これによって、「何々していた」という継続や「何々した事があった」という完了を表現します。具体的な用例を見ながら理解を深めていきましょう。&lt;/p&gt;
&lt;hr /&gt;
&lt;p&gt;&lt;iframe title="YouTube video player" src="https://www.youtube.com/embed/__esiCjQVtk?si=TLMp3Pt7nJzduGb2" width="560" height="315" frameborder="0" allowfullscreen="allowfullscreen"&gt;&lt;/iframe&gt;&lt;/p&gt;
&lt;h3&gt;過去の経験と完了&lt;/h3&gt;
&lt;p&gt;&lt;img decoding="async" loading="lazy" class="alignnone size-medium wp-image-880" src="https://eigo-rewrite.com/wp-content/uploads/2024/02/スライド用stage3２-300x169.jpg" sizes="(max-width: 300px) 100vw, 300px" srcset="https://eigo-rewrite.com/wp-content/uploads/2024/02/スライド用stage3２-300x169.jpg 300w, https://eigo-rewrite.com/wp-content/uploads/2024/02/スライド用stage3２-1024x576.jpg 1024w, https://eigo-rewrite.com/wp-content/uploads/2024/02/スライド用stage3２-768x432.jpg 768w, https://eigo-rewrite.com/wp-content/uploads/2024/02/スライド用stage3２-320x180.jpg 320w, https://eigo-rewrite.com/wp-content/uploads/2024/02/スライド用stage3２.jpg 1280w" alt="" width="300" height="169" /&gt;&lt;/p&gt;
&lt;p&gt;まず、”When I arrived at the station”という過去の話があります。”the train had already left.”ということで、「私たちが駅に着きました。」これが過去の話でした。つまり、「その時すでに電車は出ていました。」というふうに、過去よりも更に前に「この電車が出発する」という動作が完了していたことを過去完了で表しています。&lt;/p&gt;
&lt;h3&gt;経験を示す過去完了&lt;/h3&gt;
&lt;p&gt;次に、”I had never been to Nara”という文があります。「私は奈良に行ったことがありませんでした」が、「until we went to visit her.”」の後に続いています。”went”が過去形になっていることから、「私たちが彼女を訪れに行くまで」、この「訪れに行った」というのがこの図でいう過去の時点です。つまり、「この時まで私は奈良に行ったことがありませんでした。」という経験を述べています。&lt;/p&gt;
&lt;h3&gt;過去完了と現在完了の副詞の使い方&lt;/h3&gt;
&lt;p&gt;英語では過去の時点の出来事や、過去より更に前に起こった出来事を形で区別します。”already”や”never”のような副詞は現在完了系で使われることがありますが、過去完了でも使うことができます。”have”が”had”に変わることで、過去よりも更に前の出来事という意識が表現されます。&lt;/p&gt;
&lt;hr /&gt;
&lt;p&gt;&lt;iframe loading="lazy" title="YouTube video player" src="https://www.youtube.com/embed/9b4SiYodXnw?si=bty6JKrK0G5dEmWY" width="560" height="315" frameborder="0" allowfullscreen="allowfullscreen"&gt;&lt;/iframe&gt;&lt;br /&gt;
過去完了進行形は、過去のある時点までの継続していた動作を表します。これは過去完了と変わらず、その後に続く動作が継続していたことを示します。具体例を見てみましょう。&lt;/p&gt;
&lt;p&gt;&lt;img decoding="async" loading="lazy" class="alignnone size-medium wp-image-881" src="https://eigo-rewrite.com/wp-content/uploads/2024/02/スライド用stage33-300x169.jpg" sizes="(max-width: 300px) 100vw, 300px" srcset="https://eigo-rewrite.com/wp-content/uploads/2024/02/スライド用stage33-300x169.jpg 300w, https://eigo-rewrite.com/wp-content/uploads/2024/02/スライド用stage33-1024x576.jpg 1024w, https://eigo-rewrite.com/wp-content/uploads/2024/02/スライド用stage33-768x432.jpg 768w, https://eigo-rewrite.com/wp-content/uploads/2024/02/スライド用stage33-320x180.jpg 320w, https://eigo-rewrite.com/wp-content/uploads/2024/02/スライド用stage33.jpg 1280w" alt="" width="300" height="169" /&gt;&lt;br /&gt;
例えば、「We had been waiting for an hour」では、「私たちは1時間ずっと待っていました」となっています。”before the airplane left.”と続くことで、「飛行機が出発するまで」となります。”had been waiting”は、過去のある時点まで続いていた動作を表し、「飛行機が出発する」時点まで継続していたことがわかります。&lt;/p&gt;
&lt;h3&gt;否定形と疑問形&lt;/h3&gt;
&lt;p&gt;過去完了進行形の否定形は、「I hadn’t been relaxing」となります。「私は落ち着きませんでした」という意味です。過去完了も現在完了と同様に、&lt;span style="color: red;"&gt;“had”&lt;/span&gt;のあとに&lt;span style="color: green;"&gt;“not”&lt;/span&gt;を入れると否定文となります。疑問形は&lt;span style="color: red;"&gt;“had”&lt;/span&gt;を前に出します。例えば、「&lt;span style="color: red;"&gt;Had&lt;/span&gt; you been relaxing?」となります。&lt;/p&gt;
&lt;h3&gt;過去完了進行形の意味&lt;/h3&gt;
&lt;p&gt;過去完了進行形は、過去のある時点までずっと続いていたことを表します。”took off”という過去形が出てきますが、「出発する時間になるまではずっとリラックスしていませんでした。」というような意味です。過去完了進行形は、現在完了進行形の過去形と考えることができます。&lt;/p&gt;
&lt;p&gt;次のセクションでは過去完了のもう一つの用法として、経験や継続とは異なる用法を見ていきます。それではセクション2に関しては以上となります。&lt;br /&gt;
&lt;!-- 都立高校入試 英語・英作文対策講座 --&gt;&lt;/p&gt;
&lt;div style="border: 2px solid #ff6600; background-color: #fff0e0; padding: 10px; display: flex; align-items: center; justify-content: center; margin-bottom: 10px;"&gt;
&lt;p&gt;&lt;img decoding="async" style="max-width: 100px; height: auto; margin-right: 10px;" src="https://eigo-rewrite.com/wp-content/uploads/2020/06/logo_tate-1.png" alt="Re-Writeのロゴ" /&gt;&lt;/p&gt;
&lt;div&gt;
&lt;p style="margin: 5px 0;"&gt;【都立高校入試 英語・英作文対策講座】：共通問題から自校作成校までの長文読解と自由英作文を集中的に演習し、&lt;br /&gt;
&lt;strong&gt;「5分で書ききる」答案作りと安定して得点できる英語力&lt;/strong&gt;を養います。&lt;/p&gt;
&lt;p&gt;&lt;a style="background-color: #ff6600; color: white; padding: 5px 10px; text-align: center; text-decoration: none; display: inline-block; font-size: 14px;" href="https://eigo-rewrite.com/toritsu/"&gt;&lt;br /&gt;
詳細を見る&lt;br /&gt;
&lt;/a&gt;&lt;/p&gt;
&lt;/div&gt;
&lt;/div&gt;
&lt;p&gt;12月10日 18:48&lt;/p&gt;
&lt;table&gt;
&lt;tbody&gt;
&lt;tr style="background-color: #dd8500; color: white;"&gt;
&lt;th&gt;ポイント&lt;/th&gt;
&lt;th&gt;説明&lt;/th&gt;
&lt;/tr&gt;
&lt;tr style="background-color: #f0b464; color: black;"&gt;
&lt;td&gt;過去完了の基本形&lt;/td&gt;
&lt;td&gt;had + 過去分詞。「過去よりもさらに前」を表す。&lt;/td&gt;
&lt;/tr&gt;
&lt;tr style="background-color: white; color: black;"&gt;
&lt;td&gt;現在完了との違い&lt;/td&gt;
&lt;td&gt;現在完了：have + 過去分詞（今と関係）／ 過去完了：had + 過去分詞（過去より前）&lt;/td&gt;
&lt;/tr&gt;
&lt;tr style="background-color: #f0b464; color: black;"&gt;
&lt;td&gt;大過去（時制の前後関係）&lt;/td&gt;
&lt;td&gt;「過去のある時点」より前に起きていた出来事を示す用法。&lt;/td&gt;
&lt;/tr&gt;
&lt;tr style="background-color: white; color: black;"&gt;
&lt;td&gt;経験の過去完了&lt;/td&gt;
&lt;td&gt;「過去のその時点までに〜したことがあった／なかった」を表す（例：had never been）&lt;/td&gt;
&lt;/tr&gt;
&lt;tr style="background-color: #f0b464; color: black;"&gt;
&lt;td&gt;完了の過去完了&lt;/td&gt;
&lt;td&gt;「その時点ですでに〜していた」（例：the train had already left.）&lt;/td&gt;
&lt;/tr&gt;
&lt;tr style="background-color: white; color: black;"&gt;
&lt;td&gt;過去完了進行形&lt;/td&gt;
&lt;td&gt;had been + 動詞 ing（過去のある時点までずっと〜していた）&lt;/td&gt;
&lt;/tr&gt;
&lt;tr style="background-color: #f0b464; color: black;"&gt;
&lt;td&gt;過去完了進行形の使い方&lt;/td&gt;
&lt;td&gt;継続動作を表す（例：had been waiting for an hour）&lt;/td&gt;
&lt;/tr&gt;
&lt;tr style="background-color: white; color: black;"&gt;
&lt;td&gt;否定文&lt;/td&gt;
&lt;td&gt;had の後に not（例：had not done / hadn’t done）&lt;/td&gt;
&lt;/tr&gt;
&lt;tr style="background-color: #f0b464; color: black;"&gt;
&lt;td&gt;疑問文&lt;/td&gt;
&lt;td&gt;had を前に出す（例：Had you been〜?）&lt;/td&gt;
&lt;/tr&gt;
&lt;/tbody&gt;
&lt;/table&gt;
&lt;p&gt;&lt;script&gt; function showAnswer(id) { document.getElementById(id).style.display = 'inline'; document.getElementById(id + '-btn').style.display = 'none'; } &lt;/script&gt;&lt;/p&gt;
&lt;table&gt;
&lt;tbody&gt;
&lt;tr style="background-color: #dd8500; color: white;"&gt;
&lt;th&gt;問題&lt;/th&gt;
&lt;th&gt;選択肢&lt;/th&gt;
&lt;th&gt;答え&lt;/th&gt;
&lt;/tr&gt;
&lt;tr style="background-color: #f0b464; color: black;"&gt;
&lt;td&gt;1. 過去完了の基本形はどれ？&lt;/td&gt;
&lt;td&gt;A. have + 過去分詞&lt;br /&gt;
B. had + 過去分詞&lt;br /&gt;
C. has + 過去分詞&lt;br /&gt;
D. 動詞+ed&lt;/td&gt;
&lt;td&gt;&lt;button id="q1-btn"&gt;正解を見る&lt;/button&gt;&lt;span id="q1" style="display: none;"&gt;B&lt;/span&gt;&lt;/td&gt;
&lt;/tr&gt;
&lt;tr style="background-color: white; color: black;"&gt;
&lt;td&gt;2. 過去完了が表す時制関係は？&lt;/td&gt;
&lt;td&gt;A. 現在より前&lt;br /&gt;
B. 未来より前&lt;br /&gt;
C. 過去のある時点よりさらに前&lt;br /&gt;
D. 同時&lt;/td&gt;
&lt;td&gt;&lt;button id="q2-btn"&gt;正解を見る&lt;/button&gt;&lt;span id="q2" style="display: none;"&gt;C&lt;/span&gt;&lt;/td&gt;
&lt;/tr&gt;
&lt;tr style="background-color: #f0b464; color: black;"&gt;
&lt;td&gt;3. 「had lived」のような形はどんな意味を持つ？&lt;/td&gt;
&lt;td&gt;A. 今住んでいる&lt;br /&gt;
B. 未来に住むつもり&lt;br /&gt;
C. 過去のある時点まで住んでいた&lt;br /&gt;
D. 今まで住んだことがある&lt;/td&gt;
&lt;td&gt;&lt;button id="q3-btn"&gt;正解を見る&lt;/button&gt;&lt;span id="q3" style="display: none;"&gt;C&lt;/span&gt;&lt;/td&gt;
&lt;/tr&gt;
&lt;tr style="background-color: white; color: black;"&gt;
&lt;td&gt;4. 「the train had already left.」の意味として正しいのは？&lt;/td&gt;
&lt;td&gt;A. その時すでに電車は出発していた&lt;br /&gt;
B. 電車はこれから出発する&lt;br /&gt;
C. 電車は今出発したところだ&lt;br /&gt;
D. 電車は出発しないかもしれない&lt;/td&gt;
&lt;td&gt;&lt;button id="q4-btn"&gt;正解を見る&lt;/button&gt;&lt;span id="q4" style="display: none;"&gt;A&lt;/span&gt;&lt;/td&gt;
&lt;/tr&gt;
&lt;tr style="background-color: #f0b464; color: black;"&gt;
&lt;td&gt;5. 「I had never been to Nara until〜」が表すのは？&lt;/td&gt;
&lt;td&gt;A. 今まで行ったことがない&lt;br /&gt;
B. 過去のその時点まで行ったことがなかった&lt;br /&gt;
C. 未来に行く予定&lt;br /&gt;
D. 行ったばかりだ&lt;/td&gt;
&lt;td&gt;&lt;button id="q5-btn"&gt;正解を見る&lt;/button&gt;&lt;span id="q5" style="display: none;"&gt;B&lt;/span&gt;&lt;/td&gt;
&lt;/tr&gt;
&lt;tr style="background-color: white; color: black;"&gt;
&lt;td&gt;6. 過去完了進行形の形は？&lt;/td&gt;
&lt;td&gt;A. had + 動詞原形&lt;br /&gt;
B. had been + 動詞 ing&lt;br /&gt;
C. has been + 動詞 ing&lt;br /&gt;
D. had + 動詞 ing&lt;/td&gt;
&lt;td&gt;&lt;button id="q6-btn"&gt;正解を見る&lt;/button&gt;&lt;span id="q6" style="display: none;"&gt;B&lt;/span&gt;&lt;/td&gt;
&lt;/tr&gt;
&lt;tr style="background-color: #f0b464; color: black;"&gt;
&lt;td&gt;7. 「We had been waiting for an hour.」が示す内容は？&lt;/td&gt;
&lt;td&gt;A. 1時間後に待つ予定だった&lt;br /&gt;
B. 1時間ずっと待っていた&lt;br /&gt;
C. 今まで待っていた&lt;br /&gt;
D. 1時間前に待ち始めた&lt;/td&gt;
&lt;td&gt;&lt;button id="q7-btn"&gt;正解を見る&lt;/button&gt;&lt;span id="q7" style="display: none;"&gt;B&lt;/span&gt;&lt;/td&gt;
&lt;/tr&gt;
&lt;tr style="background-color: white; color: black;"&gt;
&lt;td&gt;8. 過去完了の否定文の作り方は？&lt;/td&gt;
&lt;td&gt;A. had の前に not&lt;br /&gt;
B. had の後に not&lt;br /&gt;
C. 動詞の後に not&lt;br /&gt;
D. not を文末につける&lt;/td&gt;
&lt;td&gt;&lt;button id="q8-btn"&gt;正解を見る&lt;/button&gt;&lt;span id="q8" style="display: none;"&gt;B&lt;/span&gt;&lt;/td&gt;
&lt;/tr&gt;
&lt;tr style="background-color: #f0b464; color: black;"&gt;
&lt;td&gt;9. 過去完了の疑問文の作り方で正しいのは？&lt;/td&gt;
&lt;td&gt;A. 動詞を前に出す&lt;br /&gt;
B. had を前に出す&lt;br /&gt;
C. 過去分詞を前に出す&lt;br /&gt;
D. 文末に ? をつけるだけ&lt;/td&gt;
&lt;td&gt;&lt;button id="q9-btn"&gt;正解を見る&lt;/button&gt;&lt;span id="q9" style="display: none;"&gt;B&lt;/span&gt;&lt;/td&gt;
&lt;/tr&gt;
&lt;tr style="background-color: white; color: black;"&gt;
&lt;td&gt;10. 次のうち過去完了を使うべき文脈はどれ？&lt;/td&gt;
&lt;td&gt;A. 今の習慣&lt;br /&gt;
B. 過去と現在の関係を強調したいとき&lt;br /&gt;
C. 過去の話で、さらにその前の出来事を説明するとき&lt;br /&gt;
D. 未来の予定を語るとき&lt;/td&gt;
&lt;td&gt;&lt;button id="q10-btn"&gt;正解を見る&lt;/button&gt;&lt;span id="q10" style="display: none;"&gt;C&lt;/span&gt;&lt;/td&gt;
&lt;/tr&gt;
&lt;/tbody&gt;
&lt;/table&gt;
&lt;p&gt;&lt;!-- 語彙強化講座 --&gt;&lt;/p&gt;
&lt;div style="border: 2px solid #ff6600; background-color: #fff0e0; padding: 10px; display: flex; align-items: center; justify-content: center; margin-bottom: 10px;"&gt;
&lt;p&gt;&lt;img decoding="async" style="max-width: 100px; height: auto; margin-right: 10px;" src="https://eigo-rewrite.com/wp-content/uploads/2020/06/logo_tate-1.png" alt="Re-Writeのロゴ" /&gt;&lt;/p&gt;
&lt;div&gt;
&lt;p style="margin: 5px 0;"&gt;【語彙強化講座】：長文読解で必要な語彙・熟語を徹底的に習得し、都立・私立の入試対策に直結する語彙力を養います。&lt;/p&gt;
&lt;p&gt;&lt;a style="background-color: #ff6600; color: white; padding: 5px 10px; text-align: center; text-decoration: none; display: inline-block; font-size: 14px;" href="https://eigo-rewrite.com/vocabulary/"&gt;詳細を見る&lt;/a&gt;&lt;/p&gt;
&lt;/div&gt;
&lt;/div&gt;
&lt;p&gt;&amp;nbsp;&lt;/p&gt;
```
</t>
  </si>
  <si>
    <t xml:space="preserve">以下のページは「スニペット整合性」（本文と title/meta/H1/冒頭文）が弱い可能性があります。
まず【本文】を確認し、想定読者・悩み・解決範囲を把握してください。
そのうえで、GSCの主要クエリ（表示回数上位）を根拠に、
「検索意図に対して、タイトル/メタ/H1/冒頭120字がズレている点」を特定し、
ズレを解消するための修正案（タイトル/メタ/H1/冒頭）を提示してください。
※本文の“大改修”は前提にしません（必要なら追記ブロックは最大1つまで）。
【URL】https://jukureiwa.com/tips/uonzu/
【ページ分類】MC
【ページ分類の略語（このプロンプト内の定義）】
TP = トップページ（ホーム/サイトの入口）
SP = サービスページ（講座・コース・申込導線）
MC = メインコラム（コラム/解説/勉強法など集客記事）
SC = サブコラム（MCやSPを補強するための補助コラム※サイト定義に合わせて判断）
NW = ニュース/お知らせ（運用上は改善対象外として除外）
ST = 企業情報等のSEO対策を行わないこ固定ページ（運用上は改善対象外として除外）
- / 空欄 / 未分類 = 未分類（このスクリプトでは改善対象外として除外）
※未分類（空欄 / "-" / "未分類"）は作業対象に含めません。
【現状（スニペット要素）】
- タイトル：雨温図の読み方｜季節風・梅雨・台風まで一気に分かる - 受験社会専門塾「令和」
- メタ：地理 資料問題 雨温図 雨温図の読み方｜季節風・梅雨・台風まで一気に分かる 気温と降水量は読めるのに、設問で「
- H1：雨温図の読み方｜季節風・梅雨・台風まで一気に分かる
- 冒頭120字：地理 資料問題 雨温図 雨温図の読み方｜季節風・梅雨・台風まで一気に分かる 気温と降水量は読めるのに、設問で「梅雨・季節風・台風」の根拠が言えず止まる。 その原因は知識不足より「見る順番」が毎回バラつくことにある。 社会の悩み一覧（ハブ）へ
【GSC主要クエリ（表示回数上位50件）】
- 雨温図｜表示2357｜CTR 0.34%｜順位6.4
- 雨温図 読み方｜表示112｜CTR 0.00%｜順位4.9
- 雨温図 見方｜表示44｜CTR 2.27%｜順位5.7
- うおんず｜表示40｜CTR 0.00%｜順位7.5
- 雨温図の読み取り方｜表示38｜CTR 2.63%｜順位6.3
- 雨温図読み方｜表示38｜CTR 0.00%｜順位4.8
- 雨温図見方｜表示33｜CTR 0.00%｜順位5.8
- uonnzu｜表示22｜CTR 0.00%｜順位3.7
- 雨温図 読み取り方｜表示21｜CTR 0.00%｜順位7.8
- 季節風 図｜表示18｜CTR 0.00%｜順位8.8
- 雨温｜表示17｜CTR 0.00%｜順位6.7
- 雨温図 覚え方｜表示17｜CTR 0.00%｜順位5.8
- 雨温図とは｜表示17｜CTR 0.00%｜順位12.0
- 雨温図読み取り方｜表示17｜CTR 0.00%｜順位7.5
- 台風 季節風｜表示14｜CTR 0.00%｜順位8.4
- 雨温図の見方｜表示13｜CTR 0.00%｜順位5.0
- 雨温図 一覧｜表示11｜CTR 0.00%｜順位5.6
- 雨音図 読み方｜表示11｜CTR 0.00%｜順位4.5
- 雨音図｜表示10｜CTR 0.00%｜順位9.7
- 季節風 雨｜表示9｜CTR 0.00%｜順位9.4
- 季節風 台風｜表示8｜CTR 0.00%｜順位8.5
- 雨温図 降水量 雪｜表示8｜CTR 0.00%｜順位8.0
- 季節風 向き 覚え方｜表示7｜CTR 0.00%｜順位10.0
- 年平均気温読み方｜表示7｜CTR 0.00%｜順位10.4
- 梅雨 季節風｜表示7｜CTR 0.00%｜順位9.1
- 雨温図 読み取り｜表示6｜CTR 16.67%｜順位7.0
- 雨 温 図｜表示5｜CTR 0.00%｜順位8.4
- 雨温図 雪｜表示5｜CTR 0.00%｜順位6.8
- 雨温図一覧｜表示5｜CTR 0.00%｜順位5.6
- 雨温図書き方｜表示5｜CTR 0.00%｜順位10.6
- 雨温図読み取り｜表示5｜CTR 0.00%｜順位4.6
- 季節風 降水量｜表示4｜CTR 0.00%｜順位6.8
- 気候 雨温図 一覧｜表示4｜CTR 0.00%｜順位10.0
- 雨温図 日本 一覧｜表示4｜CTR 0.00%｜順位10.0
- 雨温図 書き方｜表示4｜CTR 0.00%｜順位7.5
- 雨温図覚え方｜表示4｜CTR 0.00%｜順位5.3
- 季節風 読み方｜表示3｜CTR 0.00%｜順位12.0
- 季節風図｜表示3｜CTR 0.00%｜順位8.3
- 年平均気温 読み方｜表示3｜CTR 0.00%｜順位9.7
- 雨温図 降水量｜表示3｜CTR 0.00%｜順位7.3
- 日本の雨温図 覚え方｜表示2｜CTR 0.00%｜順位10.0
- 日本海側 雨温図｜表示2｜CTR 0.00%｜順位11.0
- 雨温図 まとめ｜表示2｜CTR 0.00%｜順位6.0
- 雨温図の見分け方｜表示2｜CTR 0.00%｜順位3.0
- 中学受験 雨温図｜表示1｜CTR 0.00%｜順位8.0
- 中学受験 雨温図 まとめ｜表示1｜CTR 0.00%｜順位8.0
- 内陸の気候 雨温図｜表示1｜CTR 0.00%｜順位11.0
- 太平洋側 雨温図｜表示1｜CTR 0.00%｜順位12.0
- 季節風読み方｜表示1｜CTR 0.00%｜順位13.0
- 寒帯 雨温図｜表示1｜CTR 0.00%｜順位2.0
【参考：代表語（自動抽出）】雨温図
【出力（必ずこの順）】
1) 本文の要約（想定読者・悩み・解決）
2) 検索意図の整理（主要クエリから2〜3パターン）
3) 不一致の指摘（タイトル/メタ/H1/冒頭のどこがズレているか）
4) 修正方針（“どの意図に寄せるか”を1つに決める）
5) 修正案（すべてコードブロック）
   - タイトル案3つ（全角35字前後＋56字以上の網羅型を1つ）
   - メタ案3つ（全角90字前後）
   - H1案2つ
   - 冒頭120字（2案：&lt;p&gt;で開始）
【禁則ワード（シート連動）】
以下の【禁則ワード】は、タイトル/メタ/導入文/見出し/本文のいずれにも原則使用しないでください。
言い換えが必要な場合は、自然な日本語に置換してください。
【禁則ワード】
- 崩れ
- 型
- 迷い
- 保留
- 固定
- 手順
- 立て直
- 最短
- 結論だけ
- 乱れ
- 三点確認
- 内部リンク
- 導線
- 設計
- 刺
- まず結論
- 整え
- 押し付けない案内
- 統一
- 次の一手
- 失点
- 確定
- サブコラム
- 30秒
- 1分
- CV
- 網羅
【本文】
```html
&lt;div class="container my-4"&gt;
&lt;p&gt;&lt;!-- Hero --&gt;&lt;/p&gt;
&lt;div class="card border-0 shadow-sm mb-4"&gt;
&lt;div class="card-body p-4 p-lg-5 bg-light"&gt;
&lt;div class="d-flex flex-wrap gap-2 align-items-center mb-2"&gt;&lt;span class="badge text-bg-primary"&gt;地理&lt;/span&gt;&lt;br /&gt;
&lt;span class="badge text-bg-secondary"&gt;資料問題&lt;/span&gt;&lt;br /&gt;
&lt;span class="badge text-bg-success"&gt;雨温図&lt;/span&gt;&lt;/div&gt;
&lt;h1 class="h3 mb-3"&gt;雨温図の読み方｜季節風・梅雨・台風まで一気に分かる&lt;/h1&gt;
&lt;p class="lead mb-0"&gt;気温と降水量は読めるのに、設問で「梅雨・季節風・台風」の根拠が言えず止まる。&lt;br /&gt;
その原因は知識不足より「見る順番」が毎回バラつくことにある。&lt;/p&gt;
&lt;/div&gt;
&lt;/div&gt;
&lt;p&gt;&lt;!-- CTA / Hub --&gt;&lt;/p&gt;
&lt;div class="alert alert-primary d-flex flex-column flex-md-row align-items-start align-items-md-center justify-content-between gap-2 mb-4" role="alert"&gt;
&lt;div&gt;&lt;strong class="d-block mb-1"&gt;社会の悩み一覧（ハブ）へ&lt;/strong&gt;&lt;br /&gt;
&lt;span class="small"&gt;雨温図だけでなく、資料問題の「判断の順番」をまとめて整理。&lt;/span&gt;&lt;/div&gt;
&lt;p&gt;&lt;a class="btn btn-primary" href="https://jukureiwa.com/tips/naaymi_hub/" rel="noopener"&gt;悩み一覧を見る&lt;/a&gt;&lt;/p&gt;
&lt;/div&gt;
&lt;p&gt;&lt;!-- TOC --&gt;&lt;/p&gt;
&lt;div class="card border-0 shadow-sm mb-4"&gt;
&lt;div class="card-body p-3 p-lg-4"&gt;
&lt;div class="d-flex align-items-center justify-content-between flex-wrap gap-2 mb-2"&gt;
&lt;h2 class="h5 mb-0"&gt;この記事で整理すること&lt;/h2&gt;
&lt;p&gt;&lt;span class="text-muted small"&gt;まずは「3つの視点」を固定する&lt;/span&gt;&lt;/p&gt;
&lt;/div&gt;
&lt;ul class="mb-0"&gt;
&lt;li&gt;雨温図で最初に確認すべき3つの視点&lt;/li&gt;
&lt;li&gt;季節風・梅雨・台風を「雨温図 → 理由 → 地域」で接続&lt;/li&gt;
&lt;li&gt;よくある間違いと、その場での見直しポイント&lt;/li&gt;
&lt;li&gt;家庭で回すための学習ルール（15分の進め方）&lt;/li&gt;
&lt;/ul&gt;
&lt;/div&gt;
&lt;/div&gt;
&lt;p&gt;&lt;!-- 3 points --&gt;&lt;/p&gt;
&lt;div class="row g-3 mb-4"&gt;
&lt;div class="col-md-4"&gt;
&lt;div class="card h-100 border-0 shadow-sm"&gt;
&lt;div class="card-body"&gt;
&lt;h2 class="h6 mb-2"&gt;① 気温差（年較差）&lt;/h2&gt;
&lt;p class="mb-0 small text-muted"&gt;最高気温の月 − 最低気温の月。内陸/海沿いの見当をつける。&lt;/p&gt;
&lt;/div&gt;
&lt;/div&gt;
&lt;/div&gt;
&lt;div class="col-md-4"&gt;
&lt;div class="card h-100 border-0 shadow-sm"&gt;
&lt;div class="card-body"&gt;
&lt;h2 class="h6 mb-2"&gt;② 降水の山&lt;/h2&gt;
&lt;p class="mb-0 small text-muted"&gt;ピークが6月寄りか9月寄りか、冬に多いか。現象と結ぶ。&lt;/p&gt;
&lt;/div&gt;
&lt;/div&gt;
&lt;/div&gt;
&lt;div class="col-md-4"&gt;
&lt;div class="card h-100 border-0 shadow-sm"&gt;
&lt;div class="card-body"&gt;
&lt;h2 class="h6 mb-2"&gt;③ 乾湿の季節&lt;/h2&gt;
&lt;p class="mb-0 small text-muted"&gt;雨が少ない月はいつか。季節の偏り＝地域の特徴。&lt;/p&gt;
&lt;/div&gt;
&lt;/div&gt;
&lt;/div&gt;
&lt;/div&gt;
&lt;p&gt;&lt;!-- Situation check --&gt;&lt;/p&gt;
&lt;div class="card border-0 shadow-sm mb-4"&gt;
&lt;div class="card-header bg-white"&gt;
&lt;h2 class="h5 mb-0"&gt;まず状況整理｜どこでつまずいているか&lt;/h2&gt;
&lt;/div&gt;
&lt;div class="card-body"&gt;
&lt;p class="mb-3"&gt;当てはまる数が多いほど、雨温図が「読めていない」のではなく「判断に変換できていない」状態に近い。&lt;/p&gt;
&lt;div class="row g-2"&gt;
&lt;div class="col-md-6"&gt;
&lt;div class="form-check"&gt;&lt;input id="ck1" class="form-check-input" type="checkbox" /&gt;&lt;br /&gt;
&lt;label class="form-check-label" for="ck1"&gt;気温の高低だけで地域を決めている&lt;/label&gt;&lt;/div&gt;
&lt;div class="form-check"&gt;&lt;input id="ck2" class="form-check-input" type="checkbox" /&gt;&lt;br /&gt;
&lt;label class="form-check-label" for="ck2"&gt;降水量の合計は見るが、山の位置（季節）を見ていない&lt;/label&gt;&lt;/div&gt;
&lt;div class="form-check"&gt;&lt;input id="ck3" class="form-check-input" type="checkbox" /&gt;&lt;br /&gt;
&lt;label class="form-check-label" for="ck3"&gt;夏に雨が多い＝梅雨、とすぐ判断している&lt;/label&gt;&lt;/div&gt;
&lt;/div&gt;
&lt;div class="col-md-6"&gt;
&lt;div class="form-check"&gt;&lt;input id="ck4" class="form-check-input" type="checkbox" /&gt;&lt;br /&gt;
&lt;label class="form-check-label" for="ck4"&gt;季節風・台風を別々に覚えていて、雨温図と結びつかない&lt;/label&gt;&lt;/div&gt;
&lt;div class="form-check"&gt;&lt;input id="ck5" class="form-check-input" type="checkbox" /&gt;&lt;br /&gt;
&lt;label class="form-check-label" for="ck5"&gt;選択肢を絞り込まず、最初の印象で選んでいる&lt;/label&gt;&lt;/div&gt;
&lt;div class="form-check"&gt;&lt;input id="ck6" class="form-check-input" type="checkbox" /&gt;&lt;br /&gt;
&lt;label class="form-check-label" for="ck6"&gt;根拠を聞かれると、言葉だけが先走る&lt;/label&gt;&lt;/div&gt;
&lt;/div&gt;
&lt;/div&gt;
&lt;hr class="my-3" /&gt;
&lt;p class="mb-0"&gt;ここで増やすべきは暗記の量ではなく、&lt;strong&gt;見る順番を習慣にすること&lt;/strong&gt;。&lt;br /&gt;
順番が決まると、用語は「当てはめるだけ」になる。&lt;/p&gt;
&lt;/div&gt;
&lt;/div&gt;
&lt;p&gt;&lt;!-- Causes (Accordion) --&gt;&lt;/p&gt;
&lt;div class="card border-0 shadow-sm mb-4"&gt;
&lt;div class="card-header bg-white"&gt;
&lt;p&gt;&lt;!-- ========================= 原因の切り分け｜よくある3つのケース ========================= --&gt;&lt;/p&gt;
&lt;div class="card border-0 shadow-sm mb-4"&gt;
&lt;div class="card-header bg-white"&gt;
&lt;h2 class="h5 mb-0"&gt;原因の切り分け｜よくある3つのケース&lt;/h2&gt;
&lt;/div&gt;
&lt;div class="card-body"&gt;
&lt;details class="border rounded-3 mb-2"&gt;
&lt;summary class="d-flex align-items-center justify-content-between gap-2 p-3 fw-bold" style="cursor: pointer; list-style: none;"&gt;パターン1：平均値だけで判断しようとする&lt;br /&gt;
&lt;span class="badge text-bg-light border"&gt;開閉&lt;/span&gt;&lt;/summary&gt;
&lt;div class="p-3 pt-0"&gt;
&lt;ul class="mb-0"&gt;
&lt;li&gt;&lt;strong&gt;症状&lt;/strong&gt;：年平均気温や年間降水量だけで地域を決めようとする&lt;/li&gt;
&lt;li&gt;&lt;strong&gt;原因&lt;/strong&gt;：設問は「季節ごとの差」を聞きたいのに、年単位で処理している&lt;/li&gt;
&lt;li&gt;&lt;strong&gt;見直し&lt;/strong&gt;：気温差（年較差）と、降水の山がどこにあるかを最初に確認する&lt;/li&gt;
&lt;/ul&gt;
&lt;/div&gt;
&lt;/details&gt;
&lt;details class="border rounded-3 mb-2"&gt;
&lt;summary class="d-flex align-items-center justify-content-between gap-2 p-3 fw-bold" style="cursor: pointer; list-style: none;"&gt;パターン2：用語と図のイメージがバラバラ&lt;br /&gt;
&lt;span class="badge text-bg-light border"&gt;開閉&lt;/span&gt;&lt;/summary&gt;
&lt;div class="p-3 pt-0"&gt;
&lt;ul class="mb-0"&gt;
&lt;li&gt;&lt;strong&gt;症状&lt;/strong&gt;：梅雨・季節風・台風の説明はできるが、雨温図から読み取れない&lt;/li&gt;
&lt;li&gt;&lt;strong&gt;原因&lt;/strong&gt;：用語を文章としてしか覚えておらず、図の情報として捉えられていない&lt;/li&gt;
&lt;li&gt;&lt;strong&gt;見直し&lt;/strong&gt;：まず「どの月に雨が増えているか」を見て、あとから用語を当てる&lt;/li&gt;
&lt;/ul&gt;
&lt;/div&gt;
&lt;/details&gt;
&lt;details class="border rounded-3"&gt;
&lt;summary class="d-flex align-items-center justify-content-between gap-2 p-3 fw-bold" style="cursor: pointer; list-style: none;"&gt;パターン3：地域名を先に言い当てようとする&lt;br /&gt;
&lt;span class="badge text-bg-light border"&gt;開閉&lt;/span&gt;&lt;/summary&gt;
&lt;div class="p-3 pt-0"&gt;
&lt;ul class="mb-0"&gt;
&lt;li&gt;&lt;strong&gt;症状&lt;/strong&gt;：日本海側・太平洋側などの地域を反射的に決めてしまう&lt;/li&gt;
&lt;li&gt;&lt;strong&gt;原因&lt;/strong&gt;：地名の暗記に引っ張られて、図の確認が後回しになっている&lt;/li&gt;
&lt;li&gt;&lt;strong&gt;見直し&lt;/strong&gt;：&lt;strong&gt;図 → 現象 → 地域&lt;/strong&gt;の順序を守る（地域名は最後に確認する）&lt;/li&gt;
&lt;/ul&gt;
&lt;/div&gt;
&lt;/details&gt;
&lt;/div&gt;
&lt;/div&gt;
&lt;h2 class="h5 mb-0"&gt;改善へのステップ｜今日・今週・今月&lt;/h2&gt;
&lt;/div&gt;
&lt;div class="card-body"&gt;
&lt;div class="row g-3"&gt;
&lt;div class="col-lg-4"&gt;
&lt;div class="card h-100"&gt;
&lt;div class="card-body"&gt;
&lt;h3 class="h6 mb-2"&gt;今日｜3分で見る順番を定着&lt;/h3&gt;
&lt;ol class="mb-0"&gt;
&lt;li&gt;最高/最低の月を確認し、差を見る&lt;/li&gt;
&lt;li&gt;降水の山が何月に来るかを見る&lt;/li&gt;
&lt;li&gt;乾いている季節と雨の多い季節を言葉にする&lt;/li&gt;
&lt;/ol&gt;
&lt;/div&gt;
&lt;/div&gt;
&lt;/div&gt;
&lt;div class="col-lg-4"&gt;
&lt;div class="card h-100"&gt;
&lt;div class="card-body"&gt;
&lt;h3 class="h6 mb-2"&gt;今週｜現象とつなげて根拠を作る&lt;/h3&gt;
&lt;ul class="mb-0"&gt;
&lt;li&gt;夏に雨が集中 → 梅雨/台風を考える&lt;/li&gt;
&lt;li&gt;冬に雨（雪）が多い → 季節風の影響を考える&lt;/li&gt;
&lt;li&gt;気温差が小さい → 海の近くの可能性を考える&lt;/li&gt;
&lt;/ul&gt;
&lt;div class="mt-3"&gt;&lt;a class="btn btn-outline-primary btn-sm" href="https://jukureiwa.com/kouza/" rel="noopener"&gt;地理の判断軸を揃える&lt;/a&gt;&lt;/div&gt;
&lt;/div&gt;
&lt;/div&gt;
&lt;/div&gt;
&lt;div class="col-lg-4"&gt;
&lt;div class="card h-100"&gt;
&lt;div class="card-body"&gt;
&lt;h3 class="h6 mb-2"&gt;今月｜選択肢を見極める流れ&lt;/h3&gt;
&lt;ul class="mb-0"&gt;
&lt;li&gt;「すべてに共通」は最後まで残す&lt;/li&gt;
&lt;li&gt;数値がある選択肢は図と照合して検証&lt;/li&gt;
&lt;li&gt;用語だけの選択肢は図で根拠を確認&lt;/li&gt;
&lt;/ul&gt;
&lt;/div&gt;
&lt;/div&gt;
&lt;/div&gt;
&lt;/div&gt;
&lt;p&gt;&lt;!-- Key table (FIX: table as real table) --&gt;&lt;/p&gt;
&lt;hr class="my-4" /&gt;
&lt;h3 class="h6 mb-2"&gt;雨温図の「3つの重要ポイント」確認&lt;/h3&gt;
&lt;div class="table-responsive"&gt;
&lt;table class="table table-striped table-bordered align-middle mb-0"&gt;
&lt;thead class="table-light"&gt;
&lt;tr&gt;
&lt;th style="white-space: nowrap;"&gt;見る項目&lt;/th&gt;
&lt;th&gt;具体的に何を見るか&lt;/th&gt;
&lt;th&gt;言い換え（答えの根拠）&lt;/th&gt;
&lt;/tr&gt;
&lt;/thead&gt;
&lt;tbody&gt;
&lt;tr&gt;
&lt;td&gt;気温の差（年較差）&lt;/td&gt;
&lt;td&gt;最高気温の月 − 最低気温の月の差&lt;/td&gt;
&lt;td&gt;内陸か、海の影響が強い地域か&lt;/td&gt;
&lt;/tr&gt;
&lt;tr&gt;
&lt;td&gt;降水の山&lt;/td&gt;
&lt;td&gt;ピークが6月頃か9月頃か／冬に多いか&lt;/td&gt;
&lt;td&gt;梅雨／台風／季節風の可能性&lt;/td&gt;
&lt;/tr&gt;
&lt;tr&gt;
&lt;td&gt;乾湿の季節&lt;/td&gt;
&lt;td&gt;雨が少ない月はいつか&lt;/td&gt;
&lt;td&gt;季節による偏り＝地域の特徴&lt;/td&gt;
&lt;/tr&gt;
&lt;/tbody&gt;
&lt;/table&gt;
&lt;/div&gt;
&lt;/div&gt;
&lt;/div&gt;
&lt;p&gt;&lt;!-- Mistakes --&gt;&lt;/p&gt;
&lt;div class="card border-0 shadow-sm mb-4"&gt;
&lt;div class="card-header bg-white"&gt;
&lt;h2 class="h5 mb-0"&gt;よくあるミスと修正｜誤答例→直し方&lt;/h2&gt;
&lt;/div&gt;
&lt;div class="card-body"&gt;
&lt;div class="row g-3"&gt;
&lt;div class="col-lg-4"&gt;
&lt;div class="card h-100"&gt;
&lt;div class="card-body"&gt;
&lt;h3 class="h6 mb-2"&gt;誤答例1：夏の雨はすべて梅雨&lt;/h3&gt;
&lt;p class="small mb-2"&gt;&lt;strong&gt;原因&lt;/strong&gt;：台風による降水の山を見落とす。&lt;/p&gt;
&lt;p class="small mb-0"&gt;&lt;strong&gt;直し方&lt;/strong&gt;：ピークが&lt;strong&gt;6月&lt;/strong&gt;か&lt;strong&gt;9月&lt;/strong&gt;かを確認。山が長く続くか、特定月だけ突出かも見る。&lt;/p&gt;
&lt;/div&gt;
&lt;/div&gt;
&lt;/div&gt;
&lt;div class="col-lg-4"&gt;
&lt;div class="card h-100"&gt;
&lt;div class="card-body"&gt;
&lt;h3 class="h6 mb-2"&gt;誤答例2：日本海側＝ただ冬が寒い&lt;/h3&gt;
&lt;p class="small mb-2"&gt;&lt;strong&gt;原因&lt;/strong&gt;：気温だけで特定しようとする。&lt;/p&gt;
&lt;p class="small mb-0"&gt;&lt;strong&gt;直し方&lt;/strong&gt;：冬の&lt;strong&gt;降水量（雪）&lt;/strong&gt;を最優先の根拠にし、気温は補助に回す。&lt;/p&gt;
&lt;/div&gt;
&lt;/div&gt;
&lt;/div&gt;
&lt;div class="col-lg-4"&gt;
&lt;div class="card h-100"&gt;
&lt;div class="card-body"&gt;
&lt;h3 class="h6 mb-2"&gt;誤答例3：用語を並べるだけで終わる&lt;/h3&gt;
&lt;p class="small mb-2"&gt;&lt;strong&gt;原因&lt;/strong&gt;：つながり（因果）が抜ける。&lt;/p&gt;
&lt;p class="small mb-0"&gt;&lt;strong&gt;直し方&lt;/strong&gt;：&lt;strong&gt;風の向き → 湿った空気 → 降水&lt;/strong&gt;の順に説明し、最後に地域名を添える。&lt;/p&gt;
&lt;/div&gt;
&lt;/div&gt;
&lt;/div&gt;
&lt;/div&gt;
&lt;/div&gt;
&lt;/div&gt;
&lt;p&gt;&lt;!-- Home routine --&gt;&lt;/p&gt;
&lt;div class="card border-0 shadow-sm mb-4"&gt;
&lt;div class="card-header bg-white"&gt;
&lt;h2 class="h5 mb-0"&gt;家庭での進め方｜週の計画・確認・声かけ&lt;/h2&gt;
&lt;/div&gt;
&lt;div class="card-body"&gt;
&lt;div class="row g-3"&gt;
&lt;div class="col-lg-6"&gt;
&lt;div class="p-3 bg-light rounded"&gt;
&lt;h3 class="h6 mb-2"&gt;1回15分の流れ（雨温図2枚）&lt;/h3&gt;
&lt;ul class="mb-0"&gt;
&lt;li&gt;最初の3分：気温差・降水の山・乾湿の3点を言葉にする&lt;/li&gt;
&lt;li&gt;次の8分：選択肢を3点に照らして消去する&lt;/li&gt;
&lt;li&gt;最後の4分：根拠を一文にまとめる（つながりを意識）&lt;/li&gt;
&lt;/ul&gt;
&lt;/div&gt;
&lt;/div&gt;
&lt;div class="col-lg-6"&gt;
&lt;div class="p-3 bg-light rounded"&gt;
&lt;h3 class="h6 mb-2"&gt;丸つけと見直しノート（3項目だけ）&lt;/h3&gt;
&lt;ul class="mb-0"&gt;
&lt;li&gt;丸つけ基準：正解かどうかより「理由を言えたか」&lt;/li&gt;
&lt;li&gt;見直しノート：①見落とした月 ②勘違いした現象 ③次はどこから見るか&lt;/li&gt;
&lt;li&gt;翌日の確認：ノートを見て別の図で再現する&lt;/li&gt;
&lt;/ul&gt;
&lt;/div&gt;
&lt;/div&gt;
&lt;/div&gt;
&lt;hr class="my-3" /&gt;
&lt;p class="mb-0"&gt;声かけは「どの月をチェックした？」から始めると、感想に流れにくくなる。&lt;/p&gt;
&lt;/div&gt;
&lt;/div&gt;
&lt;div class="card border-0 shadow-sm mb-4"&gt;
&lt;div class="card-header bg-white"&gt;
&lt;h2 class="h5 mb-0"&gt;よくあるご質問&lt;/h2&gt;
&lt;/div&gt;
&lt;div class="card-body"&gt;
&lt;p&gt;&lt;!-- open を削除 --&gt;&lt;/p&gt;
&lt;details class="border rounded-3 mb-2"&gt;
&lt;summary class="d-flex align-items-center justify-content-between gap-2 p-3 fw-bold" style="cursor: pointer; list-style: none;"&gt;雨温図は何枚くらい暗記すべきですか？&lt;br /&gt;
&lt;span class="badge text-bg-light border"&gt;開閉&lt;/span&gt;&lt;/summary&gt;
&lt;div class="p-3 pt-0"&gt;丸暗記する必要はありません。気温差・降水の山・乾湿の季節の順に見る習慣があれば、初見の図でも判断できます。&lt;/div&gt;
&lt;/details&gt;
&lt;details class="border rounded-3 mb-2"&gt;
&lt;summary class="d-flex align-items-center justify-content-between gap-2 p-3 fw-bold" style="cursor: pointer; list-style: none;"&gt;台風と梅雨の区別がつきにくいです&lt;br /&gt;
&lt;span class="badge text-bg-light border"&gt;開閉&lt;/span&gt;&lt;/summary&gt;
&lt;div class="p-3 pt-0"&gt;降水の山が6月寄りなら梅雨、9月寄りなら台風の可能性が高いです。&lt;/div&gt;
&lt;/details&gt;
&lt;details class="border rounded-3"&gt;
&lt;summary class="d-flex align-items-center justify-content-between gap-2 p-3 fw-bold" style="cursor: pointer; list-style: none;"&gt;日本海側と太平洋側の違いは？&lt;br /&gt;
&lt;span class="badge text-bg-light border"&gt;開閉&lt;/span&gt;&lt;/summary&gt;
&lt;div class="p-3 pt-0"&gt;冬の降水量（雪）に注目すると判断しやすくなります。&lt;/div&gt;
&lt;/details&gt;
&lt;/div&gt;
&lt;/div&gt;
&lt;p&gt;先に雨温図から分かることを&lt;strong&gt;3つの視点&lt;/strong&gt;で整理し、選択肢は「合う/合わない」だけで先にふるい落とします。&lt;/p&gt;
&lt;/div&gt;
&lt;div class="card-body"&gt;
&lt;div class="row g-3"&gt;
&lt;div class="col-md-6 col-lg-3"&gt;
&lt;div class="card h-100"&gt;
&lt;div class="card-body"&gt;
&lt;h3 class="h6 mb-2"&gt;今のつまずきを整理&lt;/h3&gt;
&lt;p class="small text-muted mb-3"&gt;原因を切り分けて、次の一歩を決める入口。&lt;/p&gt;
&lt;p&gt;&lt;a class="btn btn-outline-primary btn-sm" href="https://jukureiwa.com/tips/naaymi_hub/" rel="noopener"&gt;悩み別整理を見る&lt;/a&gt;&lt;/p&gt;
&lt;/div&gt;
&lt;/div&gt;
&lt;/div&gt;
&lt;div class="col-md-6 col-lg-3"&gt;
&lt;div class="card h-100"&gt;
&lt;div class="card-body"&gt;
&lt;h3 class="h6 mb-2"&gt;地理の判断軸&lt;/h3&gt;
&lt;p class="small text-muted mb-3"&gt;資料問題を見る順番をそろえて、判断を安定させる。&lt;/p&gt;
&lt;p&gt;&lt;a class="btn btn-outline-primary btn-sm" href="https://jukureiwa.com/tips/honka_chiri/" rel="noopener"&gt;基礎整理へ&lt;/a&gt;&lt;/p&gt;
&lt;/div&gt;
&lt;/div&gt;
&lt;/div&gt;
&lt;div class="col-md-6 col-lg-3"&gt;
&lt;div class="card h-100"&gt;
&lt;div class="card-body"&gt;
&lt;h3 class="h6 mb-2"&gt;暗記の見直し&lt;/h3&gt;
&lt;p class="small text-muted mb-3"&gt;用語を増やす前に、解く流れをそろえる。&lt;/p&gt;
&lt;p&gt;&lt;a class="btn btn-outline-primary btn-sm" href="https://jukureiwa.com/tips/syakaianki/" rel="noopener"&gt;取り組み方を確認&lt;/a&gt;&lt;/p&gt;
&lt;/div&gt;
&lt;/div&gt;
&lt;/div&gt;
&lt;div class="col-md-6 col-lg-3"&gt;
&lt;div class="card h-100"&gt;
&lt;div class="card-body"&gt;
&lt;h3 class="h6 mb-2"&gt;開講講座&lt;/h3&gt;
&lt;p class="small text-muted mb-3"&gt;判断から定着までを個別に整える。&lt;/p&gt;
&lt;p&gt;&lt;a class="btn btn-primary btn-sm" href="/kouza/" rel="noopener"&gt;本科講座のご案内&lt;/a&gt;&lt;/p&gt;
&lt;/div&gt;
&lt;/div&gt;
&lt;/div&gt;
&lt;/div&gt;
&lt;hr class="my-4" /&gt;
&lt;p class="mb-0"&gt;&lt;strong&gt;ポイント&lt;/strong&gt;：手を広げすぎず、まずは雨温図の「3つの重要ポイント」を安定させる。&lt;/p&gt;
&lt;/div&gt;
```
</t>
  </si>
  <si>
    <t xml:space="preserve">以下のページは「スニペット整合性」（本文と title/meta/H1/冒頭文）が弱い可能性があります。
まず【本文】を確認し、想定読者・悩み・解決範囲を把握してください。
そのうえで、GSCの主要クエリ（表示回数上位）を根拠に、
「検索意図に対して、タイトル/メタ/H1/冒頭120字がズレている点」を特定し、
ズレを解消するための修正案（タイトル/メタ/H1/冒頭）を提示してください。
※本文の“大改修”は前提にしません（必要なら追記ブロックは最大1つまで）。
【URL】https://eng-support.com/column/book2-lesson9-scene3/
【ページ分類】MC
【ページ分類の略語（このプロンプト内の定義）】
TP = トップページ（ホーム/サイトの入口）
SP = サービスページ（講座・コース・申込導線）
MC = メインコラム（コラム/解説/勉強法など集客記事）
SC = サブコラム（MCやSPを補強するための補助コラム※サイト定義に合わせて判断）
NW = ニュース/お知らせ（運用上は改善対象外として除外）
ST = 企業情報等のSEO対策を行わないこ固定ページ（運用上は改善対象外として除外）
- / 空欄 / 未分類 = 未分類（このスクリプトでは改善対象外として除外）
※未分類（空欄 / "-" / "未分類"）は作業対象に含めません。
【現状（スニペット要素）】
- タイトル：代名詞 “one” の意味と使い方｜英語文法の基本と応用
- メタ：oneは同じ名詞の言い換え。itとの違い、a red one/the one/ones、which oneの意味を例文で確認。Book2 9-3対応。
- H1：代名詞one【Book2 Lesson9 Scene3】
- 冒頭120字：代名詞 &amp;#8220;One&amp;#8221; の意味と使い方について Lesson9のシーン3では、代名詞 &amp;#8220;One&amp;#8221; に焦点を当てています。これまでのレッスンで受動態を学んできましたが、9-3では少し難易度が上がりま
【GSC主要クエリ（表示回数上位50件）】
- one 使い方｜表示122｜CTR 0.00%｜順位4.4
- one 代名詞｜表示72｜CTR 0.00%｜順位3.3
- ones 意味｜表示66｜CTR 0.00%｜順位3.2
- which one 意味｜表示57｜CTR 0.00%｜順位1.0
- ones｜表示44｜CTR 0.00%｜順位1.0
- ones 使い方｜表示39｜CTR 0.00%｜順位1.8
- one 代名詞 意味｜表示36｜CTR 0.00%｜順位5.3
- one 形容詞｜表示33｜CTR 0.00%｜順位8.2
- one it 違い｜表示32｜CTR 0.00%｜順位1.0
- one使い方｜表示32｜CTR 0.00%｜順位4.1
- oneの使い方｜表示29｜CTR 0.00%｜順位7.4
- 代名詞 one｜表示27｜CTR 0.00%｜順位4.5
- 代名詞 one 使い方｜表示26｜CTR 3.85%｜順位8.0
- 英語 one 代名詞｜表示25｜CTR 0.00%｜順位2.9
- one 代名詞 使い方｜表示23｜CTR 0.00%｜順位7.0
- one 複数形｜表示22｜CTR 0.00%｜順位6.1
- ones 代名詞｜表示22｜CTR 0.00%｜順位3.6
- the ones 意味｜表示20｜CTR 0.00%｜順位5.8
- one ones｜表示19｜CTR 0.00%｜順位1.9
- one the one 違い｜表示19｜CTR 0.00%｜順位5.4
- one 名詞｜表示18｜CTR 0.00%｜順位2.1
- the one 使い方｜表示18｜CTR 0.00%｜順位4.1
- oneとは｜表示16｜CTR 0.00%｜順位9.3
- ones意味｜表示15｜CTR 0.00%｜順位3.0
- one that 関係代名詞｜表示14｜CTR 0.00%｜順位2.9
- 代名詞oneの使い方｜表示14｜CTR 0.00%｜順位2.7
- one 名詞 意味｜表示13｜CTR 0.00%｜順位3.4
- one 意味｜表示13｜CTR 0.00%｜順位4.2
- the one 英語｜表示13｜CTR 0.00%｜順位5.5
- 英語 one 使い方｜表示13｜CTR 0.00%｜順位6.6
- one 関係代名詞｜表示12｜CTR 8.33%｜順位3.3
- one｜表示11｜CTR 0.00%｜順位2.5
- one 用法｜表示11｜CTR 0.00%｜順位7.4
- onesとは｜表示11｜CTR 0.00%｜順位7.0
- one the one｜表示10｜CTR 0.00%｜順位5.7
- one 代名詞 複数形｜表示10｜CTR 0.00%｜順位7.2
- one 可算名詞｜表示10｜CTR 0.00%｜順位8.4
- one 英語 使い方｜表示10｜CTR 0.00%｜順位5.0
- the one one 違い｜表示10｜CTR 0.00%｜順位4.2
- the one 代名詞｜表示10｜CTR 0.00%｜順位5.9
- 代名詞one 使い方｜表示10｜CTR 0.00%｜順位8.7
- ones 用法｜表示9｜CTR 0.00%｜順位5.1
- one代名詞｜表示9｜CTR 0.00%｜順位3.3
- the ones 使い方｜表示9｜CTR 0.00%｜順位3.0
- 代名詞 one 複数形｜表示9｜CTR 0.00%｜順位6.9
- 代名詞one｜表示9｜CTR 0.00%｜順位3.9
- one of the｜表示8｜CTR 0.00%｜順位1.0
- the oneとoneの違い｜表示8｜CTR 0.00%｜順位4.8
- one 意味 人｜表示7｜CTR 0.00%｜順位10.4
- oneとonesの違い｜表示7｜CTR 0.00%｜順位5.3
【参考：代表語（自動抽出）】one
【出力（必ずこの順）】
1) 本文の要約（想定読者・悩み・解決）
2) 検索意図の整理（主要クエリから2〜3パターン）
3) 不一致の指摘（タイトル/メタ/H1/冒頭のどこがズレているか）
4) 修正方針（“どの意図に寄せるか”を1つに決める）
5) 修正案（すべてコードブロック）
   - タイトル案3つ（全角35字前後＋56字以上の網羅型を1つ）
   - メタ案3つ（全角90字前後）
   - H1案2つ
   - 冒頭120字（2案：&lt;p&gt;で開始）
【禁則ワード（シート連動）】
以下の【禁則ワード】は、タイトル/メタ/導入文/見出し/本文のいずれにも原則使用しないでください。
言い換えが必要な場合は、自然な日本語に置換してください。
【禁則ワード】
- 崩れ
- 型
- 迷い
- 保留
- 固定
- 手順
- 立て直
- 最短
- 結論だけ
- 乱れ
- 三点確認
- 内部リンク
- 導線
- 設計
- 刺
- まず結論
- 整え
- 押し付けない案内
- 統一
- 次の一手
- 失点
- 確定
- サブコラム
- 30秒
- 1分
- CV
- 網羅
【本文】
```html
&lt;p&gt;&lt;iframe title="YouTube video player" src="https://www.youtube.com/embed/Dur2PTwvyi8?si=p7gvVqe-qiForOkQ" width="560" height="315" frameborder="0" allowfullscreen="allowfullscreen"&gt;&lt;/iframe&gt;&lt;/p&gt;
&lt;h3&gt;代名詞&lt;span style="color: red;"&gt;&amp;#8220;One&amp;#8221;&lt;/span&gt;の意味と使い方について&lt;/h3&gt;
&lt;p&gt;Lesson9のシーン3では、代名詞&lt;span style="color: red;"&gt;&amp;#8220;One&amp;#8221;&lt;/span&gt;に焦点を当てています。これまでのレッスンで受動態を学んできましたが、9-3では少し難易度が上がります。このレッスンでは、7つの文が連続して登場し、内容がややこしく感じるかもしれませんが、そう感じるのは正常なことです。&lt;/p&gt;
&lt;h3&gt;文の構造の解説&lt;/h3&gt;
&lt;p&gt;1番目の文は、「Do you have a digital camera?」です。ここでの&lt;span style="color: blue;"&gt;&amp;#8220;a&amp;#8221;&lt;/span&gt;は「&lt;span style="color: green;"&gt;一台&lt;/span&gt;」という意味です。次の文が &lt;span style="color: blue;"&gt;&amp;#8220;No&amp;#8221;&lt;/span&gt; なので、「&lt;span style="color: green;"&gt;いいえ&lt;/span&gt;」となります。この&lt;span style="color: blue;"&gt;&amp;#8220;No&amp;#8221;&lt;/span&gt;に続く説明は重要です。「&lt;span style="color: green;"&gt;No, I don’t.&lt;/span&gt;」という表現も可能ですが、会話では&lt;span style="color: blue;"&gt;&amp;#8220;No&amp;#8221;&lt;/span&gt;の後に&lt;span style="color: blue;"&gt;&amp;#8220;but&amp;#8221;&lt;/span&gt;を使って続けることもあります。「&lt;span style="color: green;"&gt;いえ、持っていません&lt;/span&gt;」「&lt;span style="color: green;"&gt;でも&lt;/span&gt;」といった具合です。&lt;/p&gt;
&lt;h3&gt;&lt;span style="color: red;"&gt;&amp;#8220;I’m going to&amp;#8221;&lt;/span&gt;と&lt;span style="color: red;"&gt;&amp;#8220;will&amp;#8221;&lt;/span&gt;の違い&lt;/h3&gt;
&lt;p&gt;&lt;span style="color: red;"&gt;&amp;#8220;I’m going to buy one.&amp;#8221;&lt;/span&gt;という文では、&lt;span style="color: blue;"&gt;&amp;#8220;one&amp;#8221;&lt;/span&gt;が注目すべきキーワードです。ここでの&lt;span style="color: blue;"&gt;&amp;#8220;one&amp;#8221;&lt;/span&gt;は必ずしも「&lt;span style="color: green;"&gt;一つ&lt;/span&gt;」という意味だけではありません。この文では、何を買うつもりかが重要です。正確に言うと、&lt;span style="color: blue;"&gt;&amp;#8220;a digital camera&amp;#8221;&lt;/span&gt;を買うつもりです。したがって、「&lt;span style="color: green;"&gt;No, but I’m going to buy a digital camera.&lt;/span&gt;」と言い換えても問題ありません。&lt;/p&gt;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0;"&gt;英語教室「サポート」の『基礎力徹底講座』：スタートラインはどこでもOK！&lt;/p&gt;
&lt;p&gt;&lt;a style="background-color: #ff8c00; color: white; padding: 5px 10px; text-align: center; text-decoration: none; display: inline-block; font-size: 14px;" href="https://eng-support.com/kouza/#基礎力徹底講座"&gt;詳細を見る&lt;/a&gt;&lt;/p&gt;
&lt;/div&gt;
&lt;/div&gt;
&lt;p&gt;&amp;nbsp;&lt;/p&gt;
&lt;h3&gt;&lt;span style="color: red;"&gt;&amp;#8220;One&amp;#8221;&lt;/span&gt;の適切な使用方法&lt;/h3&gt;
&lt;p&gt;&lt;span style="color: blue;"&gt;&amp;#8220;one&amp;#8221;&lt;/span&gt;を使うことで、表現をスムーズにしましょう。ここでは、「&lt;span style="color: green;"&gt;一つ&lt;/span&gt;」という意味だけではなく、「&lt;span style="color: green;"&gt;一台&lt;/span&gt;」という意味も含まれます。このように、&lt;span style="color: blue;"&gt;&amp;#8220;one&amp;#8221;&lt;/span&gt;は&lt;span style="color: blue;"&gt;&amp;#8220;a 名詞&amp;#8221;&lt;/span&gt;の代わりに使うことができます。そして、&lt;span style="color: blue;"&gt;&amp;#8220;one&amp;#8221;&lt;/span&gt;を使うことで、同じ名詞を繰り返す必要がなくなります。&lt;/p&gt;
&lt;h3&gt;結論&lt;/h3&gt;
&lt;p&gt;英語では、同じ単語を繰り返すことを避ける傾向があります。&lt;span style="color: blue;"&gt;&amp;#8220;one&amp;#8221;&lt;/span&gt;はその点で非常に便利な代名詞です。&lt;span style="color: blue;"&gt;&amp;#8220;a digital camera&amp;#8221;&lt;/span&gt;という具体的な名詞を使わずに済むため、よりスムーズな表現が可能となります。このように、&lt;span style="color: blue;"&gt;&amp;#8220;one&amp;#8221;&lt;/span&gt;は英語学習において重要な役割を果たします。&lt;/p&gt;
&lt;hr /&gt;
&lt;p&gt;&lt;iframe loading="lazy" title="YouTube video player" src="https://www.youtube.com/embed/O-TNyv-MnYI?si=UQdEqAbPUabRFIUc" width="560" height="315" frameborder="0" allowfullscreen="allowfullscreen"&gt;&lt;/iframe&gt;&lt;/p&gt;
&lt;h3&gt;&lt;span style="color: red;"&gt;&amp;#8220;One&amp;#8221;&lt;/span&gt;の使い方の複雑さ&lt;/h3&gt;
&lt;p&gt;この&lt;span style="color: red;"&gt;&amp;#8220;one&amp;#8221;&lt;/span&gt;が色んな使い方があってめんどくさいんです。&lt;br /&gt;
&amp;#8220;Do you want a yellow apple or a red &lt;span style="color: red;"&gt;one&lt;/span&gt;?&amp;#8221;&lt;br /&gt;
「あなたは黄色いリンゴと赤いリンゴのどちらが欲しいですか？」&lt;br /&gt;
つまりこの&lt;span style="color: red;"&gt;&amp;#8220;one&amp;#8221;&lt;/span&gt;は&amp;#8221;apple&amp;#8221;の代わりです。&lt;/p&gt;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0;"&gt;英語教室「サポート」の『ブレイクスルーゼミ』：弱点探しをサポートします！&lt;/p&gt;
&lt;p&gt;&lt;a style="background-color: #ff8c00; color: white; padding: 5px 10px; text-align: center; text-decoration: none; display: inline-block; font-size: 14px;" href="https://eng-support.com/kouza/#ブレイクスルーゼミ"&gt;詳細を見る&lt;/a&gt;&lt;/p&gt;
&lt;/div&gt;
&lt;/div&gt;
&lt;p&gt;&amp;nbsp;&lt;/p&gt;
&lt;h3&gt;&lt;span style="color: red;"&gt;&amp;#8220;One&amp;#8221;&lt;/span&gt;の使い方の変化&lt;/h3&gt;
&lt;p&gt;ところで、さっき1番の所では&lt;span style="color: red;"&gt;&amp;#8220;one&amp;#8221;&lt;/span&gt;はなんの代わりと言いましたか？&lt;br /&gt;
&lt;span style="color: red;"&gt;&amp;#8220;one&amp;#8221;&lt;/span&gt;＝「&lt;span style="color: green;"&gt;a 名詞&lt;/span&gt;」でした。&lt;br /&gt;
ここには名詞としか書きませんが、しつこいですが&lt;span style="color: blue;"&gt;&amp;#8220;a&amp;#8221;&lt;/span&gt;が付くという事は数えられる名詞の単数形です。&lt;/p&gt;
&lt;h3&gt;&lt;span style="color: red;"&gt;&amp;#8220;One&amp;#8221;&lt;/span&gt;の形容詞が付く場合の注意&lt;/h3&gt;
&lt;p&gt;「&lt;span style="color: blue;"&gt;a + 可算名詞単数形&lt;/span&gt;」という事です、一応、数えられる、カウント出来る、&amp;#8221;&lt;span style="color: green;"&gt;countable&lt;/span&gt;&amp;#8220;という事で英和辞典なんかは□Cと書いてあります。&lt;br /&gt;
可算名詞、数えられる名詞の事です。&lt;br /&gt;
単数形は&amp;#8221;&lt;span style="color: green;"&gt;singular&lt;/span&gt;&amp;#8220;なので&lt;span style="color: blue;"&gt;&amp;#8220;sg&amp;#8221;&lt;/span&gt;です。&lt;br /&gt;
「&lt;span style="color: blue;"&gt;a + 可算名詞単数形&lt;/span&gt;」です。&lt;/p&gt;
&lt;h3&gt;&lt;span style="color: red;"&gt;&amp;#8220;One&amp;#8221;&lt;/span&gt;の形容詞の影響&lt;/h3&gt;
&lt;p&gt;こういう事になります。ところが、今回の&lt;span style="color: red;"&gt;&amp;#8220;one&amp;#8221;&lt;/span&gt;は&amp;#8221;apple&amp;#8221;だけです。&lt;span style="color: blue;"&gt;&amp;#8220;a&amp;#8221;&lt;/span&gt;はどこにいったのか。ここにあります。&lt;br /&gt;
これがめんどくさい所です。つまり、「&lt;span style="color: green;"&gt;a 名詞&lt;/span&gt;」を&lt;span style="color: red;"&gt;&amp;#8220;one&amp;#8221;&lt;/span&gt;に代えると言いましたが、「&lt;span style="color: green;"&gt;a 形容詞 名詞&lt;/span&gt;」となった場合は「&lt;span style="color: green;"&gt;a形容詞 one&lt;/span&gt;」となるんです。&lt;br /&gt;
つまり、形容詞が付いたら&lt;span style="color: red;"&gt;&amp;#8220;one&amp;#8221;&lt;/span&gt;の中に&lt;span style="color: blue;"&gt;&amp;#8220;a&amp;#8221;&lt;/span&gt;の意味は入っていないんです。&lt;br /&gt;
形容詞が付いていなかったら、「&lt;span style="color: green;"&gt;a 名詞&lt;/span&gt;」だったらもう&lt;span style="color: red;"&gt;&amp;#8220;one&amp;#8221;&lt;/span&gt;に&lt;span style="color: blue;"&gt;&amp;#8220;a&amp;#8221;&lt;/span&gt;を吸収しちゃって下さい。&lt;br /&gt;
ここがややこしい所です。&lt;/p&gt;
&lt;p&gt;「&lt;span style="color: green;"&gt;a 可算名詞単数形&lt;/span&gt;」の代わりだったら&amp;#8221;&lt;span style="color: red;"&gt;one&lt;/span&gt;&amp;#8220;だけ、「&lt;span style="color: green;"&gt;a 形容詞 名詞&lt;/span&gt;」の場合は&lt;span style="color: blue;"&gt;&amp;#8220;a&amp;#8221;&lt;/span&gt;は残って「&lt;span style="color: green;"&gt;a 形容詞 on&lt;/span&gt;」という事になります。だから&amp;#8221;&lt;span style="color: blue;"&gt;&amp;#8220;a red one&amp;#8221;&lt;/span&gt;&amp;#8220;になる訳です。&lt;/p&gt;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0;"&gt;英語教室「サポート」の『過去問演習講座』：完璧な分析と対策を！&lt;/p&gt;
&lt;p&gt;&lt;a style="background-color: #ff8c00; color: white; padding: 5px 10px; text-align: center; text-decoration: none; display: inline-block; font-size: 14px;" href="https://eng-support.com/kouza/#過去問演習講座"&gt;詳細を見る&lt;/a&gt;&lt;/p&gt;
&lt;/div&gt;
&lt;/div&gt;
&lt;p&gt;&amp;nbsp;&lt;/p&gt;
&lt;hr /&gt;
&lt;p&gt;&lt;iframe loading="lazy" title="YouTube video player" src="https://www.youtube.com/embed/hjZvw-RoVrw?si=55glr8j9f-gWpcdI" width="560" height="315" frameborder="0" allowfullscreen="allowfullscreen"&gt;&lt;/iframe&gt;&lt;/p&gt;
&lt;h3&gt;&amp;#8220;one&amp;#8221;の用法について&lt;/h3&gt;
&lt;p&gt;&lt;span style="color: blue;"&gt;&amp;#8220;one&amp;#8221;&lt;/span&gt;は「一つ」という意味で用いられます。例えば、「1」という意味です。しかし、&lt;span style="color: blue;"&gt;&amp;#8220;one&amp;#8221;&lt;/span&gt;には複数形があります。&lt;/p&gt;
&lt;h3&gt;3番の文の例&lt;/h3&gt;
&lt;p&gt;&lt;span style="color: red;"&gt;&amp;#8220;What kind of apples do you like?&amp;#8221;&lt;/span&gt;&lt;br /&gt;
「あなたはどんな種類のリンゴが好きですか？」&lt;/p&gt;
&lt;p&gt;&lt;span style="color: red;"&gt;&amp;#8220;I like big red ones.&amp;#8221;&lt;/span&gt;&lt;br /&gt;
「私は大きな赤いリンゴが好きです。」&lt;/p&gt;
&lt;p&gt;この場合、&lt;span style="color: blue;"&gt;&amp;#8220;ones&amp;#8221;&lt;/span&gt;は単に「リンゴ」という意味です。これを単数形の&amp;#8221;a&amp;#8221;で表現すると、特定の1つのリンゴに限定されてしまいます。しかし、&lt;span style="color: blue;"&gt;&amp;#8220;apples&amp;#8221;&lt;/span&gt;と複数形にすることで、どんなリンゴでも好きという意味になります。したがって、「&lt;span style="color: red;"&gt;I like&lt;/span&gt;」の部分は元々は「&lt;span style="color: green;"&gt;big red apples&lt;/span&gt;」ですが、「&lt;span style="color: blue;"&gt;apples&lt;/span&gt;」が重複しているため、「&lt;span style="color: blue;"&gt;ones&lt;/span&gt;」に変えます。&lt;/p&gt;
&lt;h3&gt;4番の文の例&lt;/h3&gt;
&lt;p&gt;&lt;span style="color: red;"&gt;&amp;#8220;Which house is the Green’s house?&amp;#8221;&lt;/span&gt;&lt;br /&gt;
「どの家がグリーンさんの家ですか？」&lt;/p&gt;
&lt;p&gt;この場合、「家」という単語が繰り返されるのを避けるため、通常は次のように表現されます。&lt;/p&gt;
&lt;p&gt;&lt;span style="color: red;"&gt;&amp;#8220;Which house is the Green’s?&amp;#8221;&lt;/span&gt;&lt;br /&gt;
「どの家がグリーンさんの家ですか？」&lt;/p&gt;
&lt;p&gt;ただし、疑問文では問い手が2度繰り返すのは問題ありませんが、答える人は通常、最後の&amp;#8221;&lt;span style="color: blue;"&gt;house&lt;/span&gt;&amp;#8220;を省略します。この場合、「&lt;span style="color: blue;"&gt;the green’s house&lt;/span&gt;」という表現は「グリーンさんの家」という意味ですが、英語では「緑の家」と表現することが一般的です。そのため、「&lt;span style="color: red;"&gt;the green’s house&lt;/span&gt;」を「&lt;span style="color: red;"&gt;the green’s&lt;/span&gt;」に置き換え、「家」という単語を再度使わずに表現します。&lt;/p&gt;
&lt;p&gt;以上のように、「&lt;span style="color: blue;"&gt;a 形容詞 one&lt;/span&gt;」と「&lt;span style="color: blue;"&gt;the 形容詞 one&lt;/span&gt;」、また「&lt;span style="color: blue;"&gt;可算名詞複数形&lt;/span&gt;」など、&lt;span style="color: blue;"&gt;&amp;#8220;one&amp;#8221;&lt;/span&gt;の用法は文脈によって異なりますが、基本的には可算名詞の複数形を示すものとして使われます。&lt;/p&gt;
&lt;hr /&gt;
&lt;p&gt;&lt;iframe loading="lazy" title="YouTube video player" src="https://www.youtube.com/embed/I-R7qkb1drc?si=aRYBHq5plvFPApwP" width="560" height="315" frameborder="0" allowfullscreen="allowfullscreen"&gt;&lt;/iframe&gt;&lt;/p&gt;
&lt;h3&gt;&amp;#8220;&lt;span style="color: red;"&gt;The&lt;/span&gt; 形容詞 &lt;span style="color: red;"&gt;one&lt;/span&gt;&amp;#8220;の使い方&lt;/h3&gt;
&lt;p&gt;まだ&amp;#8221;one&amp;#8221;の話が続きます。今回は4番で登場した「&lt;span style="color: red;"&gt;the&lt;/span&gt; 形容詞 &lt;span style="color: red;"&gt;one&lt;/span&gt;」について詳しく見ていきましょう。&lt;/p&gt;
&lt;h3&gt;形容詞と名詞の語順について&lt;/h3&gt;
&lt;p&gt;形容詞が1語の場合、名詞の前に置かれます。そして、&amp;#8221;&lt;span style="color: red;"&gt;one&lt;/span&gt;&amp;#8220;はタイトルが代名詞&amp;#8221;&lt;span style="color: red;"&gt;one&lt;/span&gt;&amp;#8220;です。こういう時代名詞は名詞の一種と考えられます。形容詞1語なら「&lt;span style="color: red;"&gt;the&lt;/span&gt; 形容詞 &lt;span style="color: red;"&gt;one&lt;/span&gt;」、「&lt;span style="color: red;"&gt;the&lt;/span&gt; 形容詞 &lt;span style="color: red;"&gt;ones&lt;/span&gt;」となりますが、形容詞が2語以上になったら「&lt;span style="color: red;"&gt;the&lt;/span&gt; one + 形容詞の塊」、または「&lt;span style="color: red;"&gt;the&lt;/span&gt; ones + 形容詞の塊」となります。&lt;/p&gt;
&lt;h3&gt;&amp;#8220;Which one is yours?&amp;#8221;&lt;/h3&gt;
&lt;p&gt;この&amp;#8221;&lt;span style="color: red;"&gt;Which&lt;/span&gt;&amp;#8220;は疑問形容詞で1語なので、&amp;#8221;&lt;span style="color: red;"&gt;one&lt;/span&gt;&amp;#8220;の前に置かれます。「どれがあなたのですか？」という意味です。しかし、読者の我々には&amp;#8221;&lt;span style="color: red;"&gt;one&lt;/span&gt;&amp;#8220;が何を指すか分かりません。これは会話の中でのみ理解されるものです。例えば、皆さんの友達の誰かの机の上にこのPROGRESSの&amp;#8221;&lt;span style="color: red;"&gt;book&lt;/span&gt;&amp;#8220;が3冊置いてあるとします。それぞれのPROGRESSの持ち主は異なるかもしれません。そのため、「Which &lt;span style="color: red;"&gt;book&lt;/span&gt; is yours?」という質問がなされるわけです。この場合、&amp;#8221;&lt;span style="color: red;"&gt;one&lt;/span&gt;&amp;#8220;は&amp;#8221;&lt;span style="color: red;"&gt;book&lt;/span&gt;&amp;#8220;の代名詞として使われます。&lt;/p&gt;
&lt;h3&gt;&amp;#8220;The one with the blue roof.&amp;#8221;&lt;/h3&gt;
&lt;p&gt;&amp;#8220;&lt;span style="color: red;"&gt;The&lt;/span&gt; one&amp;#8221;で名詞と思いましょう。そして、「&lt;span style="color: red;"&gt;with&lt;/span&gt; the blue roof」は形容詞の括弧です。「その青い屋根のです」という意味です。このような表現から、&amp;#8221;&lt;span style="color: red;"&gt;The&lt;/span&gt; one&amp;#8221;が&amp;#8221;&lt;span style="color: red;"&gt;the house&lt;/span&gt;&amp;#8220;のことを指していることが分かります。&lt;/p&gt;
&lt;p&gt;これらの例から、「&lt;span style="color: red;"&gt;The&lt;/span&gt; one」という表現は、会話の中で特定の対象を指し示す際に便利な表現であることが分かります。&lt;/p&gt;
&lt;hr /&gt;
&lt;p&gt;&lt;iframe loading="lazy" title="YouTube video player" src="https://www.youtube.com/embed/w8kIP3vtyd8?si=iWxjP0M2aeX1pF5o" width="560" height="315" frameborder="0" allowfullscreen="allowfullscreen"&gt;&lt;/iframe&gt;&lt;/p&gt;
&lt;h3&gt;代名詞 &amp;#8220;&lt;span style="color: red;"&gt;one&lt;/span&gt;&amp;#8221; についての説明&lt;/h3&gt;
&lt;p&gt;代名詞 &amp;#8220;&lt;span style="color: red;"&gt;one&lt;/span&gt;&amp;#8221; に関する説明があります。この部分では、代名詞 &amp;#8220;&lt;span style="color: red;"&gt;one&lt;/span&gt;&amp;#8221; についての解説を行います。&amp;#8221;Look&amp;#8221; の記述については既に説明済みですが、&amp;#8221;Check&amp;#8221; の右側に記述された内容に重要な点が含まれていますので、そちらに目を通すことをお勧めします。&lt;/p&gt;
&lt;h3&gt;&amp;#8220;Check&amp;#8221; の内容&lt;/h3&gt;
&lt;p&gt;&amp;#8220;Check&amp;#8221; の2番目に記述されている部分に注目してください。3行目に &amp;#8220;&lt;span style="color: blue;"&gt;Do you want a yellow apple?&lt;/span&gt;&amp;#8221; という質問があります。この質問から、「あなたは&lt;span style="color: blue;"&gt;黄色い&lt;/span&gt;リンゴが欲しいですか？」という意味が伝わります。この文からもう一つ重要な点を捉えることができます。「&lt;span style="color: blue;"&gt;黄色い&lt;/span&gt;リンゴが欲しいですか？」という質問があることから、「あげましょうか？」という意味が含まれています。そのため、このような場面で断る際にも、「&lt;span style="color: blue;"&gt;thanks&lt;/span&gt;」や「&lt;span style="color: blue;"&gt;thank you&lt;/span&gt;」といった感謝の気持ちを示すことが重要です。&lt;/p&gt;
&lt;p&gt;次に、「I’ll take a &lt;span style="color: blue;"&gt;red&lt;/span&gt; &lt;span style="color: red;"&gt;one&lt;/span&gt;」 という文があります。ここでは、「a 形容詞 名詞」の形式が使われています。具体的には、「a &lt;span style="color: blue;"&gt;red&lt;/span&gt; apple」のような形です。しかし、「apple」を繰り返すのを避けるために、「&lt;span style="color: red;"&gt;one&lt;/span&gt;」を使っています。「a 形容詞 &lt;span style="color: red;"&gt;one&lt;/span&gt;」という形式です。同様に、「I like &lt;span style="color: blue;"&gt;red&lt;/span&gt; &lt;span style="color: green;"&gt;ones&lt;/span&gt;」という文でも、「&lt;span style="color: green;"&gt;ones&lt;/span&gt;」が「apples」の代わりとして使われています。&lt;/p&gt;
&lt;h3&gt;&amp;#8220;some&amp;#8221; の使用例&lt;/h3&gt;
&lt;p&gt;次に、「Do you have any &lt;span style="color: blue;"&gt;French&lt;/span&gt; magazines?」という質問があります。ここでは、「&lt;span style="color: blue;"&gt;フランスの&lt;/span&gt;雑誌を持っていますか？」という意味が伝わります。&amp;#8221;&lt;span style="color: red;"&gt;No&lt;/span&gt;&amp;#8220;と答えると、次に「but」を用いて、何を持っているかを述べます。「I have &lt;span style="color: green;"&gt;some&lt;/span&gt; &lt;span style="color: blue;"&gt;Italian&lt;/span&gt; &lt;span style="color: green;"&gt;ones&lt;/span&gt;」となります。ここで注目すべき点は、「a 形容詞」という形式が使われていることです。具体的には、「a magazine」と「some magazines」の対応です。&lt;/p&gt;
&lt;h3&gt;&amp;#8220;the ones&amp;#8221; の使用例&lt;/h3&gt;
&lt;p&gt;最後に、「Which girls did you invite?」という質問があります。この質問からは、「どのような女の子を招待しましたか？」という意味が伝わります。「&lt;span style="color: blue;"&gt;the&lt;/span&gt; girls」が「&lt;span style="color: blue;"&gt;the&lt;/span&gt; ones」に置き換わり、関係代名詞「&lt;span style="color: red;"&gt;that&lt;/span&gt;」が用いられています。これにより、「私たちを見ている女の子たち」という意味が表現されます。このように、「&lt;span style="color: blue;"&gt;the one&lt;/span&gt;」や「&lt;span style="color: blue;"&gt;the ones&lt;/span&gt;」は関係代名詞の先行詞としても使われることがあります。&lt;/p&gt;
&lt;p&gt;以上が、代名詞 &amp;#8220;&lt;span style="color: red;"&gt;one&lt;/span&gt;&amp;#8221; に関する説明と、関連する表現の解説です。詳細な説明が必要な場合は、英語教室サポートにお問い合わせください。&lt;/p&gt;
&lt;p&gt;&amp;nbsp;&lt;/p&gt;
```
</t>
  </si>
  <si>
    <t xml:space="preserve">以下のページは「スニペット整合性」（本文と title/meta/H1/冒頭文）が弱い可能性があります。
まず【本文】を確認し、想定読者・悩み・解決範囲を把握してください。
そのうえで、GSCの主要クエリ（表示回数上位）を根拠に、
「検索意図に対して、タイトル/メタ/H1/冒頭120字がズレている点」を特定し、
ズレを解消するための修正案（タイトル/メタ/H1/冒頭）を提示してください。
※本文の“大改修”は前提にしません（必要なら追記ブロックは最大1つまで）。
【URL】https://eigo-rewrite.com/column/stage2-lesson5-2/
【ページ分類】MC
【ページ分類の略語（このプロンプト内の定義）】
TP = トップページ（ホーム/サイトの入口）
SP = サービスページ（講座・コース・申込導線）
MC = メインコラム（コラム/解説/勉強法など集客記事）
SC = サブコラム（MCやSPを補強するための補助コラム※サイト定義に合わせて判断）
NW = ニュース/お知らせ（運用上は改善対象外として除外）
ST = 企業情報等のSEO対策を行わないこ固定ページ（運用上は改善対象外として除外）
- / 空欄 / 未分類 = 未分類（このスクリプトでは改善対象外として除外）
※未分類（空欄 / "-" / "未分類"）は作業対象に含めません。
【現状（スニペット要素）】
- タイトル：動名詞と不定詞の使い分け｜stop・remember・forgetまで例文判定
- メタ：動名詞と不定詞の目的語を整理。want/decideはto、enjoy/finishはing。stop・remember・forgetの意味差、look forward to ing等も例文で判定。
- H1：STAGE2 Lesson5-2 動名詞（不定詞との区別)【ニュートレジャーの道案内】
- 冒頭120字：NEW TREASURE STAGE2 の文法事項・Lesson一覧の全体像は、 NEW TREASURE STAGE2｜中2英文法 総括＋Lesson一覧（全体像はこちら） で確認できます。 このセクションは内容がかなり盛りだくさんです。
【GSC主要クエリ（表示回数上位50件）】
- 動名詞｜表示323｜CTR 0.00%｜順位1.0
- 動名詞 英語｜表示76｜CTR 0.00%｜順位1.0
- 不定詞と動名詞の違い｜表示61｜CTR 0.00%｜順位1.0
- 不定詞 動名詞 使い分け 覚え方｜表示50｜CTR 0.00%｜順位2.3
- to ing 使い分け 覚え方｜表示47｜CTR 0.00%｜順位9.4
- 動名詞と不定詞の違い｜表示44｜CTR 0.00%｜順位1.0
- toとingの使い分け｜表示21｜CTR 0.00%｜順位1.0
- 動名詞 不定詞｜表示21｜CTR 0.00%｜順位1.0
- to不定詞 動名詞 使い分け｜表示20｜CTR 0.00%｜順位1.0
- 動名詞を目的語にとる動詞 覚え方｜表示20｜CTR 0.00%｜順位1.0
- 不定詞 動名詞｜表示19｜CTR 0.00%｜順位1.0
- to doing をとる動詞｜表示17｜CTR 0.00%｜順位1.8
- be good at ing｜表示13｜CTR 0.00%｜順位9.5
- finish to ing｜表示13｜CTR 0.00%｜順位1.0
- to 動詞｜表示13｜CTR 0.00%｜順位1.0
- 目的語に動名詞をとる動詞 覚え方｜表示13｜CTR 0.00%｜順位1.0
- decided to ing｜表示12｜CTR 0.00%｜順位3.4
- ingがつかない動詞｜表示12｜CTR 0.00%｜順位1.0
- 受動態 前置詞｜表示12｜CTR 0.00%｜順位3.4
- stop to ing｜表示10｜CTR 0.00%｜順位2.4
- 動名詞 to不定詞｜表示10｜CTR 0.00%｜順位1.0
- forget to ing｜表示9｜CTR 0.00%｜順位1.0
- to too 違い｜表示9｜CTR 0.00%｜順位1.0
- to 不定詞 動名詞 使い分け｜表示8｜CTR 0.00%｜順位1.0
- 不定詞 動名詞 違い｜表示8｜CTR 0.00%｜順位1.0
- 不定詞動名詞｜表示8｜CTR 0.00%｜順位1.0
- don't mind ing｜表示7｜CTR 0.00%｜順位11.9
- ing to 動詞 覚え方｜表示7｜CTR 0.00%｜順位3.7
- ing to不定詞｜表示7｜CTR 0.00%｜順位1.0
- ing系とto｜表示7｜CTR 0.00%｜順位1.1
- mind 動詞｜表示7｜CTR 0.00%｜順位1.0
- 動名詞 使い分け｜表示7｜CTR 0.00%｜順位1.0
- 動名詞と不定詞の使い分け｜表示7｜CTR 0.00%｜順位1.0
- 動名詞を使う動詞｜表示7｜CTR 0.00%｜順位1.0
- ing to 使い分け｜表示6｜CTR 0.00%｜順位11.5
- ingとto 違い｜表示6｜CTR 0.00%｜順位1.0
- stopのあと｜表示6｜CTR 0.00%｜順位2.0
- 動名詞 不定詞 違い｜表示6｜CTR 0.00%｜順位1.0
- 動名詞が続く動詞｜表示6｜CTR 0.00%｜順位1.0
- 受動態前置詞｜表示6｜CTR 0.00%｜順位3.7
- 英語 不定詞 用法｜表示6｜CTR 0.00%｜順位2.8
- good at ing｜表示5｜CTR 0.00%｜順位11.4
- ingが使えない動詞｜表示5｜CTR 0.00%｜順位1.0
- like to like ing｜表示5｜CTR 0.00%｜順位1.0
- to不定詞と動名詞の違い｜表示5｜CTR 0.00%｜順位1.0
- 不定詞 動名詞 使い分け 覚え方 中学生｜表示5｜CTR 0.00%｜順位2.0
- 不定詞動名詞違い｜表示5｜CTR 0.00%｜順位1.0
- 目的語 不定詞 動名詞｜表示5｜CTR 0.00%｜順位1.6
- 適語選択 英語｜表示5｜CTR 0.00%｜順位1.0
- see 動名詞｜表示4｜CTR 0.00%｜順位1.0
【参考：代表語（自動抽出）】動名詞
【出力（必ずこの順）】
1) 本文の要約（想定読者・悩み・解決）
2) 検索意図の整理（主要クエリから2〜3パターン）
3) 不一致の指摘（タイトル/メタ/H1/冒頭のどこがズレているか）
4) 修正方針（“どの意図に寄せるか”を1つに決める）
5) 修正案（すべてコードブロック）
   - タイトル案3つ（全角35字前後＋56字以上の網羅型を1つ）
   - メタ案3つ（全角90字前後）
   - H1案2つ
   - 冒頭120字（2案：&lt;p&gt;で開始）
【禁則ワード（シート連動）】
以下の【禁則ワード】は、タイトル/メタ/導入文/見出し/本文のいずれにも原則使用しないでください。
言い換えが必要な場合は、自然な日本語に置換してください。
【禁則ワード】
- 崩れ
- 型
- 迷い
- 保留
- 固定
- 手順
- 立て直
- 最短
- 結論だけ
- 乱れ
- 三点確認
- 内部リンク
- 導線
- 設計
- 刺
- まず結論
- 整え
- 押し付けない案内
- 統一
- 次の一手
- 失点
- 確定
- サブコラム
- 30秒
- 1分
- CV
- 網羅
【本文】
```html
&lt;p&gt;&lt;iframe title="YouTube video player" src="https://www.youtube.com/embed/9zQmHxTj8BU" width="560" height="315" frameborder="0" allowfullscreen="allowfullscreen"&gt;&lt;/iframe&gt;&lt;/p&gt;
&lt;p data-start="27" data-end="87"&gt;NEW TREASURE STAGE2 の文法事項・Lesson一覧の全体像は、&lt;strong&gt;&lt;a href="https://eigo-rewrite.com/column/hub_stage2/"&gt;NEW TREASURE STAGE2｜中2英文法 総括＋Lesson一覧（全体像はこちら）&lt;/a&gt;&lt;/strong&gt;で確認できます。&lt;br data-start="61" data-end="64" /&gt;このセクションは内容がかなり盛りだくさんです。&lt;/p&gt;
&lt;p data-start="89" data-end="229"&gt;前回お伝えした通り、動名詞は主語や補語に置かれる場合は特に問題ありません。しかし &lt;strong data-start="130" data-end="145"&gt;目的語の位置に置く場合&lt;/strong&gt; は注意が必要です。その目的語として「〜すること」を置いたとき、&lt;strong data-start="177" data-end="213"&gt;不定詞を使うべきか、動名詞を使うべきか、またはどちらでもよいのか&lt;/strong&gt; を区別する必要があります。&lt;/p&gt;
&lt;p data-start="231" data-end="254" data-is-last-node="" data-is-only-node=""&gt;なお、&lt;strong data-start="234" data-end="254" data-is-last-node=""&gt;どちらでもよい場合も存在します。&lt;/strong&gt;&lt;/p&gt;
&lt;p&gt;例えば&amp;#8221;like&amp;#8221;という単語がありますが、あの場合例えば「私は英語を話す事が好きです。」という場合は&amp;#8221;I like to speak English. &amp;#8220;でも丸ですし、&amp;#8221;I like speaking English. &amp;#8220;という形でOKです。&lt;br /&gt;
ところが、動詞によってはこの動詞のあとには「to 不定詞」しか置いてはいけない、この動詞のあとには動名詞しか置いてはいけない、といった形で&lt;span style="color: #ff0000;"&gt;動詞によって次にどういう形がくるかというのが決まっています。&lt;/span&gt;&lt;br /&gt;
全てをこの場でご紹介すると膨大な数になってしまうので、その一覧のようなものは教科書を見て頂ければと思いますが、ここでは大まかな原則を理解しておいて、その原則に一つずつの単語を当てはめる、それによって理解しながら覚えるという事を進めていこうと思います。&lt;br /&gt;
それではまず不定詞を取る動詞に関してです。&lt;br /&gt;
こちらに&lt;strong&gt;「まだしていないこと」&lt;/strong&gt;と書きましたが、これはどういう事かというのを説明していきます。&lt;/p&gt;
&lt;p&gt;&lt;img decoding="async" fetchpriority="high" class="alignnone wp-image-670" src="https://eigo-rewrite.com/wp-content/uploads/2023/08/スライド用-2-300x169.jpg" alt="" width="721" height="406" srcset="https://eigo-rewrite.com/wp-content/uploads/2023/08/スライド用-2-300x169.jpg 300w, https://eigo-rewrite.com/wp-content/uploads/2023/08/スライド用-2-1024x576.jpg 1024w, https://eigo-rewrite.com/wp-content/uploads/2023/08/スライド用-2-768x432.jpg 768w, https://eigo-rewrite.com/wp-content/uploads/2023/08/スライド用-2-320x180.jpg 320w, https://eigo-rewrite.com/wp-content/uploads/2023/08/スライド用-2.jpg 1280w" sizes="(max-width: 721px) 100vw, 721px" /&gt;&lt;/p&gt;
&lt;p&gt;&amp;#8220;I want&amp;#8221;、&amp;#8221;I&amp;#8221;という主語があって、&amp;#8221;want&amp;#8221;という動詞があって、この&amp;#8221;to eat&amp;#8221;以下というものが目的語になっています。&lt;br /&gt;
これは不定詞、Lesson4で学習した通り、&amp;#8221;want to&amp;#8221;は「何々したい」でした。&lt;br /&gt;
&amp;#8220;fried noodles&amp;#8221;「カップラーメン」の事です。&lt;br /&gt;
その「カップラーメン」、「カップヌードルを食べる事が欲しい」、つまり「カップヌードルを食べたい」といった文になっています。&lt;br /&gt;
ここでポイントですが、「カップラーメンを食べたい」という事は、その&lt;span style="color: #0000ff;"&gt;食べたいと思っている時点ではまだ食べてない&lt;/span&gt;んです。&lt;br /&gt;
このように、この&amp;#8221;to&amp;#8221;以下のこの動作というものを、この動詞が表している時点、つまり&amp;#8221;want&amp;#8221;であれば今です。&lt;br /&gt;
そうすると、今この時点で食べたい、食べたいと思っているって事はまだ食べていません。&lt;br /&gt;
このように、&lt;span style="color: #ff0000;"&gt;この動詞の時点でまだしていない事に関しては、「to 不定詞」を使う事が多いです。&lt;/span&gt;&lt;br /&gt;
&lt;strong&gt;多いというのは100%絶対そうという訳ではありません。&lt;/strong&gt;&lt;br /&gt;
動詞によっては違う捉え方のものもありますが、現段階で学ぶ動詞に関しては基本的にはまだやっていない事、この動詞の時点でまだやっていない事は「to 不定詞」を取る事が多いです。&lt;br /&gt;
&lt;!-- 大学受験英作文講座 --&gt;&lt;/p&gt;
&lt;div style="border: 2px solid #ff6600; background-color: #fff0e0; padding: 10px; display: flex; align-items: center; justify-content: center;"&gt;
&lt;p&gt;&lt;img decoding="async" style="max-width: 100px; height: auto; margin-right: 10px;" src="https://eigo-rewrite.com/wp-content/uploads/2020/06/logo_tate-1.png" alt="Re-Writeのロゴ" /&gt;&lt;/p&gt;
&lt;div&gt;
&lt;p style="margin: 5px 0;"&gt;【大学受験英作文講座】：和文英訳・自由英作文を段階的に練習し、伝わる英作文の構築力を育成します。&lt;/p&gt;
&lt;p&gt;&lt;a style="background-color: #ff6600; color: white; padding: 5px 10px; text-align: center; text-decoration: none; display: inline-block; font-size: 14px;" href="https://eigo-rewrite.com/kobetsueisakubun/"&gt;詳細を見る&lt;/a&gt;&lt;/p&gt;
&lt;/div&gt;
&lt;/div&gt;
&lt;p&gt;下の文も同様です。&lt;br /&gt;
&amp;#8220;He decided&amp;#8221;&lt;br /&gt;
主語があって動詞があります。&lt;br /&gt;
&amp;#8220;decide&amp;#8221;は「決心する」とか「決断する」といった動詞です。&lt;br /&gt;
そのあとが&amp;#8221;to be a novelist&amp;#8221;と続きます。&lt;br /&gt;
&amp;#8220;novelist&amp;#8221;は「小説家」です。&lt;br /&gt;
&amp;#8220;novel&amp;#8221;、ライトノベルとかのノベル、これが「小説」で、&amp;#8221;list&amp;#8221;は「する人」なので「小説を書く人」で「小説家」となっています。&lt;br /&gt;
こちらの&amp;#8221;be&amp;#8221;というのも不定詞の単元でやりました。&lt;br /&gt;
これは「何々になる」でした。&lt;br /&gt;
そうすると、「彼は小説家になる事を決心した。」となります。&lt;br /&gt;
今度は過去の話になっていますが、「決心した」という時点ではまだ彼は小説家じゃないんです。&lt;br /&gt;
将来小説家になろうと決めただけであって、まだ小説家にはなっていないので、この&amp;#8221;decided&amp;#8221;、決断した時点ではまだ小説家になっていないので、「to 不定詞」を使います。&lt;br /&gt;
こういった理屈になります。&lt;/p&gt;
&lt;p&gt;教科書によって&amp;#8221;wish&amp;#8221;「望む」とか&amp;#8221;hope&amp;#8221;「望む」、といったものも、「何々する事を望む」「希望する」という事はその時点ではまだやっていないので、「to 不定詞」を使うという区分けになります。&lt;br /&gt;
繰り返しになってしまいますが、100%全ての動詞に当てはまる訳ではありません。&lt;br /&gt;
なので、このように関連付けられる動詞に関しては、まだやっていないから「to 不定詞」なんだなと理解しておいて、それが当てはまらない動詞に関しては、そういうもんなんだなと一旦それは受け入れて、学習が進んでいった段階で振り返ってこういう理屈なのかとい確認していきましょう。&lt;/p&gt;
&lt;p&gt;それでは次に目的語に動名詞のみを取るものをご紹介します。&lt;br /&gt;
先ほどの「to 不定詞」というのは動詞の時点でまだやっていない事でした。&lt;br /&gt;
それとは違うものが動名詞な訳ですから、まだやっていないの反対なので、すでにしている事、あるいは過去にやった事、過去に行った事、これを表すのが動名詞となります。&lt;br /&gt;
具体的に見ていきます。&lt;/p&gt;
&lt;p&gt;&lt;img decoding="async" class="alignnone wp-image-671" src="https://eigo-rewrite.com/wp-content/uploads/2023/08/スライド用2-1-300x169.jpg" alt="" width="659" height="371" srcset="https://eigo-rewrite.com/wp-content/uploads/2023/08/スライド用2-1-300x169.jpg 300w, https://eigo-rewrite.com/wp-content/uploads/2023/08/スライド用2-1-1024x576.jpg 1024w, https://eigo-rewrite.com/wp-content/uploads/2023/08/スライド用2-1-768x432.jpg 768w, https://eigo-rewrite.com/wp-content/uploads/2023/08/スライド用2-1-320x180.jpg 320w, https://eigo-rewrite.com/wp-content/uploads/2023/08/スライド用2-1.jpg 1280w" sizes="(max-width: 659px) 100vw, 659px" /&gt;&lt;/p&gt;
&lt;p&gt;&amp;#8220;My father&amp;#8221;「お父さんが」&amp;#8221;enjoyed&amp;#8221;「楽しみました」、「楽しむ」という事は何を楽しんでいたのかという事が必要になります。&lt;br /&gt;
なので、このような形で&amp;#8221;watching rugby games on TV&amp;#8221;「テレビでラグビーの試合を見る事」です。&lt;br /&gt;
そうすると、「お父さんはテレビでラグビーの試合を見る事を楽しんだ。」という事は、楽しんでいる時点でラグビーの試合を見ている訳です。&lt;br /&gt;
見てないものを楽しむというのは不可能な訳です。&lt;br /&gt;
そうすると、ここの&amp;#8221;ing&amp;#8221;になっているというのは、&lt;span style="color: #0000ff;"&gt;この&amp;#8221;enjoy&amp;#8221;した時点ですでに見ています。&lt;/span&gt;&lt;br /&gt;
なので、&amp;#8221;enjoy to&amp;#8221;ではなくて&amp;#8221;enjoy ing&amp;#8221;という形を取ります。&lt;br /&gt;
また下の文も同様でして、&amp;#8221;She&amp;#8221;主語があります。&lt;br /&gt;
そのあとに&amp;#8221;finished&amp;#8221;という動詞があって、最後に&amp;#8221;cleaning her room&amp;#8221;という動名詞の塊がある訳ですが、こちらも「終える」という事はその時点でやっている事だから終える事が出来る訳です。&lt;br /&gt;
ですから、彼女が終えた時点ですでに彼女は部屋を掃除していた訳です。&lt;br /&gt;
なので、&amp;#8221;finish&amp;#8221;のあとというのは&amp;#8221;ing&amp;#8221;がきます。&lt;br /&gt;
このように、基本的に&lt;span style="color: #ff6600;"&gt;&amp;#8220;ing&amp;#8221;というのはすでにその場で行っている事を「何々する」といった形の動詞&lt;/span&gt;、この場合に&amp;#8221;ing&amp;#8221;を使います。&lt;br /&gt;
教科書には他にも&amp;#8221;give up&amp;#8221;「諦める」「やめる」です。&lt;br /&gt;
今やっている事を諦める、今やっている事をやめる、といった形で動詞が出てきていますが基本的には同じ理屈で通す事が出来ます。&lt;/p&gt;
&lt;p&gt;&lt;img decoding="async" loading="lazy" class="alignnone wp-image-672" src="https://eigo-rewrite.com/wp-content/uploads/2023/08/スライド用3-1-300x169.jpg" alt="" width="618" height="348" srcset="https://eigo-rewrite.com/wp-content/uploads/2023/08/スライド用3-1-300x169.jpg 300w, https://eigo-rewrite.com/wp-content/uploads/2023/08/スライド用3-1-1024x576.jpg 1024w, https://eigo-rewrite.com/wp-content/uploads/2023/08/スライド用3-1-768x432.jpg 768w, https://eigo-rewrite.com/wp-content/uploads/2023/08/スライド用3-1-320x180.jpg 320w, https://eigo-rewrite.com/wp-content/uploads/2023/08/スライド用3-1.jpg 1280w" sizes="(max-width: 618px) 100vw, 618px" /&gt;&lt;/p&gt;
&lt;p&gt;それでは三つ目です。&lt;br /&gt;
目的語に不定詞と動名詞を両方取る事が出来るんだけれども、&lt;strong&gt;不定詞にするか動名詞にするかで意味が変わってしまう動詞&lt;/strong&gt;というのがあります。&lt;br /&gt;
基本的には①と②で見てきた「to 不定詞」の場合と&amp;#8221;ing&amp;#8221;の場合、これらが分かっていると区別する事が出来ます。&lt;br /&gt;
まず上の文を見ていきましょう。&lt;br /&gt;
&amp;#8220;Tom doesn’t remember&amp;#8221;&lt;br /&gt;
「トムは覚えていません」&lt;br /&gt;
主語と動詞があります。&lt;br /&gt;
そのあとに&amp;#8221;meeting Mary&amp;#8221;「メアリーさんに会った」という形で&amp;#8221;ing&amp;#8221;というのはすでにした事、すでにしている事な訳ですから、未来なのか過去なのかでいえばどちらかというと過去になる訳です。&lt;br /&gt;
ですから、この場合「トム君はメアリーさんに会わなきゃいけない事を忘れていた」のではなく、すでに一度メアリーさんに会ったんだけれどもその会った事を忘れている、したがって「トムはメアリーに会った事を覚えていない。」といった意味になってきます。&lt;br /&gt;
このように、&amp;#8221;ing&amp;#8221;というのはすでにしている事、すでにしていた事です。&lt;br /&gt;
ですので、この&amp;#8221;remember&amp;#8221;とか&amp;#8221;forget&amp;#8221;のあとに&amp;#8221;ing&amp;#8221;がきている場合は「何々した事」と訳していって下さい。&lt;br /&gt;
という事は、このように&amp;#8221;Remember&amp;#8221;と命令文になっていますが、&amp;#8221;to meet me in the cafeteria. &amp;#8220;「食堂で私に会う」というふうにあります。&lt;br /&gt;
今度は「to 不定詞」を使っていますので、すでにした事ではなくてこれからする事、これから行う事を表します。&lt;br /&gt;
「私に食堂で会う事を覚えていて下さい。」「忘れないで下さい。」といった形になります。&lt;br /&gt;
そうすると、これはまだやっていない事なので、先ほどと違って「した事」ではなくて「する事」という形で訳していきます。&lt;br /&gt;
これは&amp;#8221;remember&amp;#8221;だけではなくて&amp;#8221;forget&amp;#8221;「忘れる」という動詞でも同じ事が起きます。&lt;br /&gt;
なので&lt;span style="color: #0000ff;"&gt;&amp;#8220;ing&amp;#8221;であればすでにしたので「何々した事」、「to 不定詞」であればまだやっていない事なので「何々する事」&lt;/span&gt;、このように訳し分けていきましょう。&lt;/p&gt;
&lt;p&gt;それから目的語という所から少し外れてしまいますが、&amp;#8221;stop&amp;#8221;という単語があります。&lt;br /&gt;
「やめる」とか「とめる」という意味合いというのが多いですが、この&amp;#8221;stop&amp;#8221;というのも使い方によって&amp;#8221;stop&amp;#8221;の意味自体が変わってしまうという事が起こります。&lt;br /&gt;
なので、その点を詳しく見ていく事にします。&lt;br /&gt;
&lt;!-- 都立高校入試 英語・英作文対策講座 --&gt;&lt;/p&gt;
&lt;div style="border: 2px solid #ff6600; background-color: #fff0e0; padding: 10px; display: flex; align-items: center; justify-content: center; margin-bottom: 10px;"&gt;
&lt;p&gt;&lt;img decoding="async" style="max-width: 100px; height: auto; margin-right: 10px;" src="https://eigo-rewrite.com/wp-content/uploads/2020/06/logo_tate-1.png" alt="Re-Writeのロゴ" /&gt;&lt;/p&gt;
&lt;div&gt;
&lt;p style="margin: 5px 0;"&gt;【都立高校入試 英語・英作文対策講座】：共通問題から自校作成校までの長文読解と自由英作文を集中的に演習し、&lt;br /&gt;
&lt;strong&gt;「5分で書ききる」答案作りと安定して得点できる英語力&lt;/strong&gt;を養います。&lt;/p&gt;
&lt;p&gt;&lt;a style="background-color: #ff6600; color: white; padding: 5px 10px; text-align: center; text-decoration: none; display: inline-block; font-size: 14px;" href="https://eigo-rewrite.com/toritsu/"&gt;&lt;br /&gt;
詳細を見る&lt;br /&gt;
&lt;/a&gt;&lt;/p&gt;
&lt;/div&gt;
&lt;/div&gt;
&lt;p&gt;&lt;img decoding="async" loading="lazy" class="alignnone wp-image-673" src="https://eigo-rewrite.com/wp-content/uploads/2023/08/スライド用4-300x169.jpg" alt="" width="625" height="352" srcset="https://eigo-rewrite.com/wp-content/uploads/2023/08/スライド用4-300x169.jpg 300w, https://eigo-rewrite.com/wp-content/uploads/2023/08/スライド用4-1024x576.jpg 1024w, https://eigo-rewrite.com/wp-content/uploads/2023/08/スライド用4-768x432.jpg 768w, https://eigo-rewrite.com/wp-content/uploads/2023/08/スライド用4-320x180.jpg 320w, https://eigo-rewrite.com/wp-content/uploads/2023/08/スライド用4.jpg 1280w" sizes="(max-width: 625px) 100vw, 625px" /&gt;&lt;/p&gt;
&lt;p&gt;最初に&amp;#8221;Jim stopped&amp;#8221;とありまして、そのあとに&amp;#8221;ing&amp;#8221;、動名詞があります。&lt;br /&gt;
そうすると、この動名詞というのは「何々する事」です。&lt;br /&gt;
もちろんこの時点で行っている事なので、&amp;#8221;talking with Mary&amp;#8221;、つまり「メアリーさんと話す事」を「やめた」という事ですから、そうするとこちらは「何々をやめる」という事は直後に名詞がないといけないので、この&amp;#8221;stop&amp;#8221;というのは他動詞という事になります。&lt;br /&gt;
「何々する事をやめる」&lt;br /&gt;
そうすると上の文というのは、「ジムはメアリーさんと話すのをやめました。」といった形で、この塊全体が「何々する事」という目的語になっている訳です。&lt;br /&gt;
ところが下の文を見ると、今度は&amp;#8221;Jim stopped&amp;#8221;と同じ&amp;#8221;stopped&amp;#8221;という単語になっている訳ですが、次が「to 不定詞」になっています。&lt;br /&gt;
「する事をやめる」という事はすでにしている事をやめる訳ですから、「する事をやめる」という場合は、必ず&amp;#8221;stop&amp;#8221;のあとは&amp;#8221;ing&amp;#8221;にならないといけません。&lt;br /&gt;
じゃあ「to 不定詞」を使っているという事は、「する事をやめる」とは訳せない訳ですから、&lt;span style="color: #ff0000;"&gt;まずこれは名詞的用法ではないんです。&lt;/span&gt;&lt;br /&gt;
じゃあなんの&amp;#8221;to&amp;#8221;かと言った時に、「to 不定詞」は名詞的用法、形容詞的用法、副詞的用法の三つがありました。&lt;br /&gt;
形容詞的用法だとすると直前の名詞を修飾する訳で、この&amp;#8221;stoppedは&amp;#8221;ed&amp;#8221;が付いていますからもちろん動詞です。&lt;br /&gt;
名詞ではありません。&lt;br /&gt;
したがって、形容詞的用法でもありません。&lt;br /&gt;
という事は、残った一つの&lt;strong&gt;副詞的用法&lt;/strong&gt;という事になります。&lt;br /&gt;
副詞的用法というのは「何々する為に」という目的を表す使い方と、それから感情の形容詞のあとにおいて「何々して」と訳す二つがありました。&lt;br /&gt;
もちろん&amp;#8221;stop&amp;#8221;というのは感情を表す形容詞ではありませんので、これは目的、つまり「何々する為に」となります。&lt;br /&gt;
という事は、「ジムはメアリーと話す為にストップした。」と言っている訳ですから、この&amp;#8221;stop&amp;#8221;というのは他動詞で「何々をやめる」ではなくて、副詞的用法ですから名詞がきていないので、&lt;span style="color: #ff0000;"&gt;この&amp;#8221;stop&amp;#8221;というのは自動詞になります。&lt;/span&gt;&lt;br /&gt;
自動詞という事は、これは「やめる」とか「とめる」ではなくて、「立ち止まる」になります。&lt;br /&gt;
ですからこれを訳すとなると、「ジムはメアリーと話す為に立ち止まった。」といった訳になってきます。&lt;br /&gt;
このように&amp;#8221;stop&amp;#8221;というのは、目的語としては&amp;#8221;ing&amp;#8221;のみを取る訳ですが、目的語を取らない自動詞の場合は「to 不定詞」を置いて、「何々する為に立ち止まる」といった使い方が存在します。&lt;br /&gt;
ですので、先ほどの&amp;#8221;remember&amp;#8221;とか&amp;#8221;forget&amp;#8221;と同様に、この&amp;#8221;stop&amp;#8221;という動詞も使い方に注意しましょう。&lt;/p&gt;
&lt;p&gt;それではセクション2の最後です。&lt;br /&gt;
セクション1でお話ししたように、前置詞のあとは必ず動名詞、&amp;#8221;ing&amp;#8221;の形がくるといったものがありました。&lt;br /&gt;
ここではその前置詞のあとは動名詞といったルールを使った関用表現について見ていく事にします。&lt;/p&gt;
&lt;p&gt;&lt;img decoding="async" loading="lazy" class="alignnone wp-image-674" src="https://eigo-rewrite.com/wp-content/uploads/2023/08/スライド用5-300x169.jpg" alt="" width="696" height="392" srcset="https://eigo-rewrite.com/wp-content/uploads/2023/08/スライド用5-300x169.jpg 300w, https://eigo-rewrite.com/wp-content/uploads/2023/08/スライド用5-1024x576.jpg 1024w, https://eigo-rewrite.com/wp-content/uploads/2023/08/スライド用5-768x432.jpg 768w, https://eigo-rewrite.com/wp-content/uploads/2023/08/スライド用5-320x180.jpg 320w, https://eigo-rewrite.com/wp-content/uploads/2023/08/スライド用5.jpg 1280w" sizes="(max-width: 696px) 100vw, 696px" /&gt;&lt;/p&gt;
&lt;p&gt;一つ目です。&lt;br /&gt;
「be動詞 + good at」という形があります。&lt;br /&gt;
これは「何々が上手だ」とか「何々が得意だ」といった意味になります。&lt;br /&gt;
じゃあマイクは何が得意なのかというと、&amp;#8221;folding paper cranes&amp;#8221;、&amp;#8221;fold&amp;#8221;は「折る」&amp;#8221;paper&amp;#8221;は「紙」、&amp;#8221;crane&amp;#8221;は「鶴」、鳥の鶴です。&lt;br /&gt;
つまり「マイクは折り紙で鶴を折るのが得意だ。」「上手だ」といった意味になっています。&lt;br /&gt;
このように&amp;#8221;at&amp;#8221;は前置詞ですから、そのあとというのは&amp;#8221;ing&amp;#8221;、必ず動名詞にしましょう。&lt;br /&gt;
ですので、&lt;span style="color: #0000ff;"&gt;ここは不定詞にせずに動名詞にする&lt;/span&gt;という事です。&lt;/p&gt;
&lt;p&gt;二つ目です。&lt;br /&gt;
&amp;#8220;Alison was tired of&amp;#8221;&lt;br /&gt;
&amp;#8220;be tired of&amp;#8221;が出てきています。&lt;br /&gt;
&amp;#8220;tired&amp;#8221;というのも注意が必要でして、普通は&amp;#8221;tired&amp;#8221;というのは「疲れている」とか「疲れた」という訳になる訳ですが、その場合ですと&amp;#8221;be tired from&amp;#8221;と言います。&lt;br /&gt;
このように&amp;#8221;be tired of&amp;#8221;を使うと、これは「疲れている」ではなくて「うんざりする」とか「飽き飽きする」といった精神的な疲れを表す事になります。&lt;br /&gt;
こちらの&lt;span style="color: #0000ff;"&gt;&amp;#8220;of&amp;#8221;というのも前置詞&lt;/span&gt;ですから、&amp;#8221;stay&amp;#8221;ではなく、&amp;#8221;to stay&amp;#8221;でもなく、&amp;#8221;staying&amp;#8221;となりまして、そうすると&amp;#8221;staying home every day&amp;#8221;「毎日家にいる事に対してアリソンはもううんざりしている」といった意味になってきます。&lt;/p&gt;
&lt;p&gt;三つ目です。&lt;br /&gt;
三つ目が一番間違いやすいです。&lt;br /&gt;
元々&amp;#8221;look forward to&amp;#8221;という熟語があります。&lt;br /&gt;
これは「何々を楽しみにする」といった意味です。&lt;br /&gt;
なので、&amp;#8221;I am looking forward to&amp;#8221;と言ったら、「私は今楽しみにしています」となります。&lt;br /&gt;
何を楽しみにしているかというと、&amp;#8221;seeing you soon&amp;#8221;「あなたにすぐ会える事」「もうすぐ会える事を楽しみにしています。」といった意味になる訳です。&lt;br /&gt;
ですが、ここの&lt;span style="color: #ff0000;"&gt;&amp;#8220;to&amp;#8221;&lt;/span&gt;というのがクセものです。&lt;br /&gt;
不定詞、動名詞というものを学習していると、このto&amp;#8221;がもう「to 不定詞」に見えてしまいますから、&amp;#8221;looking forward to see&amp;#8221;と書きたくなってしまいます。&lt;br /&gt;
ですが、ここの&amp;#8221;to&amp;#8221;というのは&lt;strong&gt;不定詞の&amp;#8221;to&amp;#8221;ではなくて前置詞なんです。&lt;/strong&gt;&lt;br /&gt;
なので、前置詞のあとだから&amp;#8221;ing&amp;#8221;、動名詞になっています。&lt;br /&gt;
非常に間違えやすいので、ここは&amp;#8221;look forward to&amp;#8221;で覚えてしまうとテストの時に&amp;#8221;look forward to see&amp;#8221;と書いてしまいますから、熟語として覚える際は&amp;#8221;look forward to ing&amp;#8221;といった形で、この&amp;#8221;ingの所まで1セットで覚えましょう。&lt;br /&gt;
そうするとミスというのが減ってきます。&lt;br /&gt;
その際に、ここの&amp;#8221;to&amp;#8221;というのは不定詞じゃなくて前置詞だから&amp;#8221;ing&amp;#8221;なんだな、動名詞なんだな、といったふうに理屈を付けて覚えていきましょう。&lt;/p&gt;
&lt;p&gt;最後です。&lt;br /&gt;
&amp;#8220;Would you mind&amp;#8221;&lt;br /&gt;
という形があります。&lt;br /&gt;
&amp;#8220;mind&amp;#8221;というのは元々「気にする」とか「嫌がる」といった意味になっていて、失敗した人に対してどんまいどんまいと言ったりするあの&amp;#8221;mind&amp;#8221;です。&lt;br /&gt;
どんまいというのは&amp;#8221;don&amp;#8217;t mind&amp;#8221;の省略です。&lt;br /&gt;
じゃあ、&amp;#8221;Would you mind opening&amp;#8221;といったら、これ&amp;#8221;mind&amp;#8221;という動詞も基本的には直後に&amp;#8221;ing&amp;#8221;を付けます。&lt;br /&gt;
そうすると、「あなたは窓を開ける事は嫌ですか？」と聞いているので、これは間接的に相手に対してお願いをしています。&lt;br /&gt;
めちゃくちゃ丁寧に「窓を開けるというのは嫌ですかね？」&lt;br /&gt;
と言って、「窓を開けて頂けないでしょうか？」といった形で間接的に相手にお願いするといった形になっています。&lt;br /&gt;
こちらはもう&amp;#8221;Would you mind ing&amp;#8221;で覚えてしまっていいかと思いますが、&lt;span style="color: #ff0000;"&gt;答え方が大事です。&lt;/span&gt;&lt;br /&gt;
日本語で考えると、「窓を開けて頂けませんか？」に対して「いいですよ」と言うんだったら&amp;#8221;Yes&amp;#8221;「はい」で答えそうですが、こちらの&amp;#8221;mind&amp;#8221;というのは「気にする」とか「嫌がる」ですから、&lt;span style="color: #0000ff;"&gt;&amp;#8220;Yes&amp;#8221;で答えてしまうと、「はい、嫌です。&lt;/span&gt;」といった形になってしまいます。&lt;br /&gt;
なので、答える際は「嫌ですか？」と聞かれているので、「いいですよ」と言いたい時は、「いえいえ、気にしませんよ。」という形で&lt;strong&gt;否定で答えてあげましょう。&lt;/strong&gt;&lt;br /&gt;
一般的には、&amp;#8221;No&amp;#8221;と言ったあとに&amp;#8221;not at all&amp;#8221;「全然気にしないですよ」といった形で答える事が多いです。&lt;/p&gt;
&lt;p&gt;このようにセクション2、動名詞、それだけだと楽ですが、不定詞の区別であったり&amp;#8221;stop&amp;#8221;のように不定詞と動名詞で&amp;#8221;stop&amp;#8221;の意味自体が変わったり、&amp;#8221;remember&amp;#8221;と&amp;#8221;forget&amp;#8221;のように&amp;#8221;to&amp;#8221;と&amp;#8221;ing&amp;#8221;両方取れるけれども使い分けなければいけないとかがあります。&lt;br /&gt;
また、このように熟語を覚えないといけないというふうにかなり盛り沢山になっていますので、見ても中々全て覚えられません。&lt;br /&gt;
ですから必ず手を動かして、文で書いて定着させるように頑張って下さい。&lt;br /&gt;
それではセクション2に関しては以上となります。&lt;br /&gt;
&lt;!-- 大学受験英作文講座 --&gt;&lt;/p&gt;
&lt;div style="border: 2px solid #ff6600; background-color: #fff0e0; padding: 10px; display: flex; align-items: center; justify-content: center;"&gt;
&lt;p&gt;&lt;img decoding="async" style="max-width: 100px; height: auto; margin-right: 10px;" src="https://eigo-rewrite.com/wp-content/uploads/2020/06/logo_tate-1.png" alt="Re-Writeのロゴ" /&gt;&lt;/p&gt;
&lt;div&gt;
&lt;p style="margin: 5px 0;"&gt;【大学受験英作文講座】：和文英訳・自由英作文を段階的に練習し、伝わる英作文の構築力を育成します。&lt;/p&gt;
&lt;p&gt;&lt;a style="background-color: #ff6600; color: white; padding: 5px 10px; text-align: center; text-decoration: none; display: inline-block; font-size: 14px;" href="https://eigo-rewrite.com/kobetsueisakubun/"&gt;詳細を見る&lt;/a&gt;&lt;/p&gt;
&lt;/div&gt;
&lt;/div&gt;
&lt;p&gt;&lt;iframe title="YouTube video player" src="https://www.youtube.com/embed/9zQmHxTj8BU" width="560" height="315" frameborder="0" allowfullscreen="allowfullscreen"&gt;&lt;/iframe&gt;&lt;/p&gt;
&lt;h2&gt;Lesson5 セクション2 まとめ（動名詞と不定詞の目的語）&lt;/h2&gt;
&lt;table style="border-collapse: collapse; width: 100%;"&gt;
&lt;thead&gt;
&lt;tr style="background-color: #dd8500; color: #ffffff;"&gt;
&lt;th style="border: 1px solid #000; padding: 8px;"&gt;項目&lt;/th&gt;
&lt;th style="border: 1px solid #000; padding: 8px;"&gt;内容&lt;/th&gt;
&lt;/tr&gt;
&lt;/thead&gt;
&lt;tbody&gt;
&lt;tr style="background-color: #f0b464; color: #000000;"&gt;
&lt;td style="border: 1px solid #000; padding: 8px;"&gt;セクションの概要&lt;/td&gt;
&lt;td style="border: 1px solid #000; padding: 8px;"&gt;
&lt;ul&gt;
&lt;li&gt;動詞の目的語として「～すること」を表すときに、不定詞（to V）と動名詞（V-ing）のどちらを使うかを整理する。&lt;/li&gt;
&lt;li&gt;不定詞だけを取る動詞 / 動名詞だけを取る動詞 / どちらでも取れるが意味が変わる動詞を区別する。&lt;/li&gt;
&lt;li&gt;前置詞＋動名詞の慣用表現（good at, tired of, look forward to, would you mind ～ing など）を確認する。&lt;/li&gt;
&lt;/ul&gt;
&lt;/td&gt;
&lt;/tr&gt;
&lt;tr style="background-color: #ffffff; color: #000000;"&gt;
&lt;td style="border: 1px solid #000; padding: 8px;"&gt;① 不定詞（to V）を取る動詞&lt;/td&gt;
&lt;td style="border: 1px solid #000; padding: 8px;"&gt;
&lt;ul&gt;
&lt;li&gt;原則：「その動詞の時点で&lt;b&gt;まだしていないこと&lt;/b&gt;」＝ to 不定詞を使うことが多い。&lt;/li&gt;
&lt;li&gt;&lt;b&gt;want to V&lt;/b&gt;：「〜したい」 … want の時点ではまだしていない。&lt;br /&gt;
例）I want to eat fried noodles.&lt;/li&gt;
&lt;li&gt;&lt;b&gt;decide to V&lt;/b&gt;：「〜することを決心する」 … decide した時点ではまだ実行していない。&lt;br /&gt;
例）He decided to be a novelist.&lt;/li&gt;
&lt;li&gt;wish, hope なども「まだ起きていないこと」を望むので to 不定詞を取りやすい。&lt;/li&gt;
&lt;li&gt;※「多い」であって 100％ではないので、教科書の一覧とセットで覚える。&lt;/li&gt;
&lt;/ul&gt;
&lt;/td&gt;
&lt;/tr&gt;
&lt;tr style="background-color: #f0b464; color: #000000;"&gt;
&lt;td style="border: 1px solid #000; padding: 8px;"&gt;② 動名詞（V-ing）を取る動詞&lt;/td&gt;
&lt;td style="border: 1px solid #000; padding: 8px;"&gt;
&lt;ul&gt;
&lt;li&gt;原則：「その動詞の時点で&lt;b&gt;すでにしている / 過去にしたこと&lt;/b&gt;」＝ 動名詞を使う。&lt;/li&gt;
&lt;li&gt;&lt;b&gt;enjoy V-ing&lt;/b&gt;：「〜することを楽しむ」 … 楽しんでいる時点で実際にやっている。&lt;br /&gt;
例）My father enjoyed watching rugby games on TV.&lt;/li&gt;
&lt;li&gt;&lt;b&gt;finish V-ing&lt;/b&gt;：「〜し終える」 … 終えるためにはすでにやっている必要がある。&lt;br /&gt;
例）She finished cleaning her room.&lt;/li&gt;
&lt;li&gt;その他：give up V-ing「〜することをやめる」など、今やっている行為に関わる動詞は ing 型になりやすい。&lt;/li&gt;
&lt;/ul&gt;
&lt;/td&gt;
&lt;/tr&gt;
&lt;tr style="background-color: #ffffff; color: #000000;"&gt;
&lt;td style="border: 1px solid #000; padding: 8px;"&gt;③ 不定詞/動名詞で意味が変わる動詞&lt;/td&gt;
&lt;td style="border: 1px solid #000; padding: 8px;"&gt;
&lt;ul&gt;
&lt;li&gt;&lt;b&gt;remember / forget + V-ing&lt;/b&gt;：&lt;br /&gt;
「〜したことを覚えている / 忘れる」＝ &lt;b&gt;過去の経験&lt;/b&gt;&lt;br /&gt;
例）Tom doesn’t remember meeting Mary.&lt;/li&gt;
&lt;li&gt;&lt;b&gt;remember / forget + to V&lt;/b&gt;：&lt;br /&gt;
「〜することを忘れずにする / するのを忘れる」＝ &lt;b&gt;これからするべきこと&lt;/b&gt;&lt;br /&gt;
例）Remember to meet me in the cafeteria.&lt;/li&gt;
&lt;li&gt;&lt;b&gt;stop V-ing&lt;/b&gt;：「〜するのをやめる」（他動詞）&lt;br /&gt;
例）Jim stopped talking with Mary.&lt;/li&gt;
&lt;li&gt;&lt;b&gt;stop to V&lt;/b&gt;：「〜するために立ち止まる」（自動詞＋副詞的用法）&lt;br /&gt;
例）Jim stopped to talk with Mary.&lt;/li&gt;
&lt;li&gt;like, love などは to 不定詞 / 動名詞 どちらも取れるが、意味の差は小さい（教科書レベルでは両方〇）。&lt;/li&gt;
&lt;/ul&gt;
&lt;/td&gt;
&lt;/tr&gt;
&lt;tr style="background-color: #f0b464; color: #000000;"&gt;
&lt;td style="border: 1px solid #000; padding: 8px;"&gt;④ 前置詞＋動名詞 の慣用表現&lt;/td&gt;
&lt;td style="border: 1px solid #000; padding: 8px;"&gt;
&lt;ul&gt;
&lt;li&gt;&lt;b&gt;be good at V-ing&lt;/b&gt;：「〜するのが得意だ」&lt;br /&gt;
例）Mike is good at folding paper cranes.&lt;/li&gt;
&lt;li&gt;&lt;b&gt;be tired of V-ing&lt;/b&gt;：「〜することにうんざりしている」&lt;br /&gt;
※be tired from &amp;#8230; = 「〜で肉体的に疲れている」と区別。&lt;/li&gt;
&lt;li&gt;&lt;b&gt;look forward to V-ing&lt;/b&gt;：「〜するのを楽しみにする」&lt;br /&gt;
例）I am looking forward to seeing you soon.&lt;br /&gt;
※ここでの to は&lt;b&gt;不定詞ではなく前置詞&lt;/b&gt;なので、その後は必ず V-ing。&lt;/li&gt;
&lt;li&gt;&lt;b&gt;Would you mind V-ing &amp;#8230; ?&lt;/b&gt;&lt;br /&gt;
「〜していただいても構いませんか」＝ とても丁寧な依頼表現。&lt;br /&gt;
肯定の返事は &lt;b&gt;No, not at all.&lt;/b&gt;（「いいえ、全然気にしませんよ」）と&lt;b&gt;否定&lt;/b&gt;で答える。&lt;/li&gt;
&lt;li&gt;前置詞の後ろは「名詞扱い」なので、動詞を置くときは必ず V-ing になる。&lt;/li&gt;
&lt;/ul&gt;
&lt;/td&gt;
&lt;/tr&gt;
&lt;/tbody&gt;
&lt;/table&gt;
&lt;h2&gt;Lesson5 セクション2 確認クイズ（10問）&lt;/h2&gt;
&lt;table style="border-collapse: collapse; width: 100%;"&gt;
&lt;thead&gt;
&lt;tr style="background-color: #dd8500; color: #ffffff;"&gt;
&lt;th style="border: 1px solid #000; padding: 8px; width: 8%;"&gt;No.&lt;/th&gt;
&lt;th style="border: 1px solid #000; padding: 8px; width: 42%;"&gt;問題&lt;/th&gt;
&lt;th style="border: 1px solid #000; padding: 8px; width: 35%;"&gt;選択肢（A〜D）&lt;/th&gt;
&lt;th style="border: 1px solid #000; padding: 8px; width: 15%;"&gt;解答&lt;/th&gt;
&lt;/tr&gt;
&lt;/thead&gt;
&lt;tbody&gt;&lt;!-- Q1 --&gt;&lt;/p&gt;
&lt;tr style="background-color: #f0b464; color: #000000;"&gt;
&lt;td style="border: 1px solid #000; padding: 8px;"&gt;1&lt;/td&gt;
&lt;td style="border: 1px solid #000; padding: 8px;"&gt;動詞のあとに「&lt;b&gt;まだしていない・これからすること&lt;/b&gt;」を目的語として置くときに、基本的によく使われる形はどれ？&lt;/td&gt;
&lt;td style="border: 1px solid #000; padding: 8px;"&gt;A. 動名詞（V-ing）&lt;br /&gt;
B. 不定詞（to V）&lt;br /&gt;
C. 過去形（V-ed）&lt;br /&gt;
D. 受動態（be + V-ed）&lt;/td&gt;
&lt;td style="border: 1px solid #000; padding: 8px; text-align: center;"&gt;&lt;button id="q1-btn" type="button"&gt;正解を見る&lt;/button&gt;&lt;br /&gt;
&lt;span id="q1-answer" style="display: none; margin-left: 8px;"&gt;正解：B&lt;/span&gt;&lt;/td&gt;
&lt;/tr&gt;
&lt;p&gt;&lt;!-- Q2 --&gt;&lt;/p&gt;
&lt;tr style="background-color: #ffffff; color: #000000;"&gt;
&lt;td style="border: 1px solid #000; padding: 8px;"&gt;2&lt;/td&gt;
&lt;td style="border: 1px solid #000; padding: 8px;"&gt;次の文の（　）に最も適切な形を入れなさい。&lt;br /&gt;
He decided (   ) abroad in the future.&lt;/td&gt;
&lt;td style="border: 1px solid #000; padding: 8px;"&gt;A. studying&lt;br /&gt;
B. to study&lt;br /&gt;
C. studied&lt;br /&gt;
D. studyed&lt;/td&gt;
&lt;td style="border: 1px solid #000; padding: 8px; text-align: center;"&gt;&lt;button id="q2-btn" type="button"&gt;正解を見る&lt;/button&gt;&lt;br /&gt;
&lt;span id="q2-answer" style="display: none; margin-left: 8px;"&gt;正解：B&lt;/span&gt;&lt;/td&gt;
&lt;/tr&gt;
&lt;p&gt;&lt;!-- Q3 --&gt;&lt;/p&gt;
&lt;tr style="background-color: #f0b464; color: #000000;"&gt;
&lt;td style="border: 1px solid #000; padding: 8px;"&gt;3&lt;/td&gt;
&lt;td style="border: 1px solid #000; padding: 8px;"&gt;「お父さんはテレビでサッカーの試合を見ることを楽しんだ。」に最も近い英文として正しいものはどれ？&lt;/td&gt;
&lt;td style="border: 1px solid #000; padding: 8px;"&gt;A. My father enjoyed to watch soccer games on TV.&lt;br /&gt;
B. My father enjoyed watched soccer games on TV.&lt;br /&gt;
C. My father enjoyed watching soccer games on TV.&lt;br /&gt;
D. My father enjoyed watch soccer games on TV.&lt;/td&gt;
&lt;td style="border: 1px solid #000; padding: 8px; text-align: center;"&gt;&lt;button id="q3-btn" type="button"&gt;正解を見る&lt;/button&gt;&lt;br /&gt;
&lt;span id="q3-answer" style="display: none; margin-left: 8px;"&gt;正解：C&lt;/span&gt;&lt;/td&gt;
&lt;/tr&gt;
&lt;p&gt;&lt;!-- Q4 --&gt;&lt;/p&gt;
&lt;tr style="background-color: #ffffff; color: #000000;"&gt;
&lt;td style="border: 1px solid #000; padding: 8px;"&gt;4&lt;/td&gt;
&lt;td style="border: 1px solid #000; padding: 8px;"&gt;次の文の意味として最も近い日本語はどれ？&lt;br /&gt;
I remember meeting Mary in Kyoto.&lt;/td&gt;
&lt;td style="border: 1px solid #000; padding: 8px;"&gt;A. 私はメアリーに会うことを覚えている。&lt;br /&gt;
B. 私はメアリーに会うのを忘れていた。&lt;br /&gt;
C. 私はメアリーに会ったことを覚えている。&lt;br /&gt;
D. 私はメアリーに会うつもりだ。&lt;/td&gt;
&lt;td style="border: 1px solid #000; padding: 8px; text-align: center;"&gt;&lt;button id="q4-btn" type="button"&gt;正解を見る&lt;/button&gt;&lt;br /&gt;
&lt;span id="q4-answer" style="display: none; margin-left: 8px;"&gt;正解：C&lt;/span&gt;&lt;/td&gt;
&lt;/tr&gt;
&lt;p&gt;&lt;!-- Q5 --&gt;&lt;/p&gt;
&lt;tr style="background-color: #f0b464; color: #000000;"&gt;
&lt;td style="border: 1px solid #000; padding: 8px;"&gt;5&lt;/td&gt;
&lt;td style="border: 1px solid #000; padding: 8px;"&gt;「ジムはメアリーと話すのをやめた。」を表す英文として正しいものはどれ？&lt;/td&gt;
&lt;td style="border: 1px solid #000; padding: 8px;"&gt;A. Jim stopped talking with Mary.&lt;br /&gt;
B. Jim stopped to talking with Mary.&lt;br /&gt;
C. Jim stopped to talk with Mary.&lt;br /&gt;
D. Jim stopped talked with Mary.&lt;/td&gt;
&lt;td style="border: 1px solid #000; padding: 8px; text-align: center;"&gt;&lt;button id="q5-btn" type="button"&gt;正解を見る&lt;/button&gt;&lt;br /&gt;
&lt;span id="q5-answer" style="display: none; margin-left: 8px;"&gt;正解：A&lt;/span&gt;&lt;/td&gt;
&lt;/tr&gt;
&lt;p&gt;&lt;!-- Q6 --&gt;&lt;/p&gt;
&lt;tr style="background-color: #ffffff; color: #000000;"&gt;
&lt;td style="border: 1px solid #000; padding: 8px;"&gt;6&lt;/td&gt;
&lt;td style="border: 1px solid #000; padding: 8px;"&gt;原則として&lt;b&gt;不定詞（to V）だけ&lt;/b&gt;を目的語に取る組み合わせとして最も適切なものはどれ？&lt;/td&gt;
&lt;td style="border: 1px solid #000; padding: 8px;"&gt;A. want, decide&lt;br /&gt;
B. enjoy, finish&lt;br /&gt;
C. give up, stop&lt;br /&gt;
D. be good at, be tired of&lt;/td&gt;
&lt;td style="border: 1px solid #000; padding: 8px; text-align: center;"&gt;&lt;button id="q6-btn" type="button"&gt;正解を見る&lt;/button&gt;&lt;br /&gt;
&lt;span id="q6-answer" style="display: none; margin-left: 8px;"&gt;正解：A&lt;/span&gt;&lt;/td&gt;
&lt;/tr&gt;
&lt;p&gt;&lt;!-- Q7 --&gt;&lt;/p&gt;
&lt;tr style="background-color: #f0b464; color: #000000;"&gt;
&lt;td style="border: 1px solid #000; padding: 8px;"&gt;7&lt;/td&gt;
&lt;td style="border: 1px solid #000; padding: 8px;"&gt;次の文の（　）に入る最も適切な語はどれ？&lt;br /&gt;
Mike is good at (   ) paper cranes.&lt;/td&gt;
&lt;td style="border: 1px solid #000; padding: 8px;"&gt;A. fold&lt;br /&gt;
B. folding&lt;br /&gt;
C. to fold&lt;br /&gt;
D. folded&lt;/td&gt;
&lt;td style="border: 1px solid #000; padding: 8px; text-align: center;"&gt;&lt;button id="q7-btn" type="button"&gt;正解を見る&lt;/button&gt;&lt;br /&gt;
&lt;span id="q7-answer" style="display: none; margin-left: 8px;"&gt;正解：B&lt;/span&gt;&lt;/td&gt;
&lt;/tr&gt;
&lt;p&gt;&lt;!-- Q8 --&gt;&lt;/p&gt;
&lt;tr style="background-color: #ffffff; color: #000000;"&gt;
&lt;td style="border: 1px solid #000; padding: 8px;"&gt;8&lt;/td&gt;
&lt;td style="border: 1px solid #000; padding: 8px;"&gt;「あなたに会えるのを楽しみにしています。」を表す文の（　）に入る語として正しいものはどれ？&lt;br /&gt;
I am looking forward to (   ) you soon.&lt;/td&gt;
&lt;td style="border: 1px solid #000; padding: 8px;"&gt;A. see&lt;br /&gt;
B. seeing&lt;br /&gt;
C. to see&lt;br /&gt;
D. to seeing&lt;/td&gt;
&lt;td style="border: 1px solid #000; padding: 8px; text-align: center;"&gt;&lt;button id="q8-btn" type="button"&gt;正解を見る&lt;/button&gt;&lt;br /&gt;
&lt;span id="q8-answer" style="display: none; margin-left: 8px;"&gt;正解：B&lt;/span&gt;&lt;/td&gt;
&lt;/tr&gt;
&lt;p&gt;&lt;!-- Q9 --&gt;&lt;/p&gt;
&lt;tr style="background-color: #f0b464; color: #000000;"&gt;
&lt;td style="border: 1px solid #000; padding: 8px;"&gt;9&lt;/td&gt;
&lt;td style="border: 1px solid #000; padding: 8px;"&gt;Would you mind opening the window? への&lt;b&gt;「いいですよ」&lt;/b&gt;という自然な返事はどれ？&lt;/td&gt;
&lt;td style="border: 1px solid #000; padding: 8px;"&gt;A. Yes, I do.&lt;br /&gt;
B. Yes, I mind.&lt;br /&gt;
C. No, not at all.&lt;br /&gt;
D. No, I don’t like.&lt;/td&gt;
&lt;td style="border: 1px solid #000; padding: 8px; text-align: center;"&gt;&lt;button id="q9-btn" type="button"&gt;正解を見る&lt;/button&gt;&lt;br /&gt;
&lt;span id="q9-answer" style="display: none; margin-left: 8px;"&gt;正解：C&lt;/span&gt;&lt;/td&gt;
&lt;/tr&gt;
&lt;p&gt;&lt;!-- Q10 --&gt;&lt;/p&gt;
&lt;tr style="background-color: #ffffff; color: #000000;"&gt;
&lt;td style="border: 1px solid #000; padding: 8px;"&gt;10&lt;/td&gt;
&lt;td style="border: 1px solid #000; padding: 8px;"&gt;前置詞＋動名詞の組み合わせとして&lt;b&gt;正しい&lt;/b&gt;ものはどれ？&lt;/td&gt;
&lt;td style="border: 1px solid #000; padding: 8px;"&gt;A. be tired from to study&lt;br /&gt;
B. be tired of studying&lt;br /&gt;
C. look forward to see you&lt;br /&gt;
D. be good at to swim&lt;/td&gt;
&lt;td style="border: 1px solid #000; padding: 8px; text-align: center;"&gt;&lt;button id="q10-btn" type="button"&gt;正解を見る&lt;/button&gt;&lt;br /&gt;
&lt;span id="q10-answer" style="display: none; margin-left: 8px;"&gt;正解：B&lt;/span&gt;&lt;/td&gt;
&lt;/tr&gt;
&lt;/tbody&gt;
&lt;/table&gt;
&lt;p&gt;&lt;script&gt;
function showAnswer(id) {
  var answer = document.getElementById(id + '-answer');
  var button = document.getElementById(id + '-btn');
  if (answer) {
    answer.style.display = 'inline';
  }
  if (button) {
    button.style.display = 'none';
  }
}
&lt;/script&gt;&lt;/p&gt;
```
</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</si>
</sst>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yyyy-mm-dd h:mm:ss"/>
    <numFmt numFmtId="165" formatCode="0.0%"/>
    <numFmt numFmtId="166" formatCode="yy&quot;/&quot;mm&quot;/&quot;dd&quot; &quot;hh&quot;:&quot;mm&quot;:&quot;ss"/>
    <numFmt numFmtId="167" formatCode="0.0"/>
    <numFmt numFmtId="168" formatCode="yyyy/MM/dd H:mm:ss"/>
  </numFmts>
  <fonts count="8">
    <font>
      <sz val="10.0"/>
      <color rgb="FF000000"/>
      <name val="Arial"/>
      <scheme val="minor"/>
    </font>
    <font>
      <color theme="1"/>
      <name val="Arial"/>
      <scheme val="minor"/>
    </font>
    <font>
      <u/>
      <color rgb="FF1155CC"/>
      <name val="Arial"/>
    </font>
    <font>
      <u/>
      <color rgb="FF1155CC"/>
      <name val="Arial"/>
    </font>
    <font>
      <u/>
      <color rgb="FF1155CC"/>
      <name val="Arial"/>
    </font>
    <font>
      <u/>
      <color rgb="FF0000FF"/>
    </font>
    <font>
      <u/>
      <color rgb="FF0000FF"/>
    </font>
    <font>
      <color rgb="FFFF0000"/>
      <name val="Arial"/>
      <scheme val="minor"/>
    </font>
  </fonts>
  <fills count="3">
    <fill>
      <patternFill patternType="none"/>
    </fill>
    <fill>
      <patternFill patternType="lightGray"/>
    </fill>
    <fill>
      <patternFill patternType="solid">
        <fgColor rgb="FFF4CCCC"/>
        <bgColor rgb="FFF4CCCC"/>
      </patternFill>
    </fill>
  </fills>
  <borders count="1">
    <border/>
  </borders>
  <cellStyleXfs count="1">
    <xf borderId="0" fillId="0" fontId="0" numFmtId="0" applyAlignment="1" applyFont="1"/>
  </cellStyleXfs>
  <cellXfs count="24">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vertical="bottom"/>
    </xf>
    <xf borderId="0" fillId="0" fontId="1" numFmtId="164" xfId="0" applyAlignment="1" applyFont="1" applyNumberFormat="1">
      <alignment readingOrder="0"/>
    </xf>
    <xf borderId="0" fillId="2" fontId="3" numFmtId="0" xfId="0" applyAlignment="1" applyFill="1" applyFont="1">
      <alignment vertical="bottom"/>
    </xf>
    <xf borderId="0" fillId="0" fontId="4" numFmtId="0" xfId="0" applyAlignment="1" applyFont="1">
      <alignment vertical="bottom"/>
    </xf>
    <xf borderId="0" fillId="0" fontId="1" numFmtId="0" xfId="0" applyFont="1"/>
    <xf borderId="0" fillId="0" fontId="5" numFmtId="0" xfId="0" applyAlignment="1" applyFont="1">
      <alignment readingOrder="0"/>
    </xf>
    <xf borderId="0" fillId="0" fontId="1" numFmtId="0" xfId="0" applyAlignment="1" applyFont="1">
      <alignment readingOrder="0"/>
    </xf>
    <xf borderId="0" fillId="0" fontId="1" numFmtId="10" xfId="0" applyAlignment="1" applyFont="1" applyNumberFormat="1">
      <alignment readingOrder="0"/>
    </xf>
    <xf borderId="0" fillId="0" fontId="1" numFmtId="14" xfId="0" applyAlignment="1" applyFont="1" applyNumberFormat="1">
      <alignment readingOrder="0"/>
    </xf>
    <xf borderId="0" fillId="0" fontId="6" numFmtId="0" xfId="0" applyAlignment="1" applyFont="1">
      <alignment readingOrder="0"/>
    </xf>
    <xf borderId="0" fillId="0" fontId="1" numFmtId="165" xfId="0" applyAlignment="1" applyFont="1" applyNumberFormat="1">
      <alignment readingOrder="0"/>
    </xf>
    <xf borderId="0" fillId="0" fontId="1" numFmtId="166" xfId="0" applyAlignment="1" applyFont="1" applyNumberFormat="1">
      <alignment readingOrder="0"/>
    </xf>
    <xf borderId="0" fillId="0" fontId="1" numFmtId="0" xfId="0" applyAlignment="1" applyFont="1">
      <alignment readingOrder="0"/>
    </xf>
    <xf borderId="0" fillId="0" fontId="1" numFmtId="166" xfId="0" applyFont="1" applyNumberFormat="1"/>
    <xf borderId="0" fillId="0" fontId="1" numFmtId="0" xfId="0" applyFont="1"/>
    <xf borderId="0" fillId="0" fontId="1" numFmtId="165" xfId="0" applyFont="1" applyNumberFormat="1"/>
    <xf borderId="0" fillId="0" fontId="1" numFmtId="167" xfId="0" applyAlignment="1" applyFont="1" applyNumberFormat="1">
      <alignment readingOrder="0"/>
    </xf>
    <xf borderId="0" fillId="0" fontId="1" numFmtId="167" xfId="0" applyFont="1" applyNumberFormat="1"/>
    <xf quotePrefix="1" borderId="0" fillId="0" fontId="1" numFmtId="0" xfId="0" applyAlignment="1" applyFont="1">
      <alignment readingOrder="0"/>
    </xf>
    <xf borderId="0" fillId="0" fontId="7" numFmtId="0" xfId="0" applyAlignment="1" applyFont="1">
      <alignment readingOrder="0"/>
    </xf>
    <xf borderId="0" fillId="0" fontId="1" numFmtId="168" xfId="0" applyFont="1" applyNumberFormat="1"/>
    <xf borderId="0" fillId="0" fontId="1" numFmtId="168"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juku-escot.com/kouza/jyuken-japanese/" TargetMode="External"/><Relationship Id="rId10" Type="http://schemas.openxmlformats.org/officeDocument/2006/relationships/hyperlink" Target="https://juku-escot.com/kouza/j2-english/" TargetMode="External"/><Relationship Id="rId13" Type="http://schemas.openxmlformats.org/officeDocument/2006/relationships/hyperlink" Target="https://dokkai-labo.tokyo/summercourse/" TargetMode="External"/><Relationship Id="rId12" Type="http://schemas.openxmlformats.org/officeDocument/2006/relationships/hyperlink" Target="https://dokkai-labo.tokyo/lesson/chocolabo/" TargetMode="External"/><Relationship Id="rId1" Type="http://schemas.openxmlformats.org/officeDocument/2006/relationships/hyperlink" Target="https://juku-escot.com/english/" TargetMode="External"/><Relationship Id="rId2" Type="http://schemas.openxmlformats.org/officeDocument/2006/relationships/hyperlink" Target="https://juku-escot.com/examination/" TargetMode="External"/><Relationship Id="rId3" Type="http://schemas.openxmlformats.org/officeDocument/2006/relationships/hyperlink" Target="https://juku-escot.com/kouza/h1-math/" TargetMode="External"/><Relationship Id="rId4" Type="http://schemas.openxmlformats.org/officeDocument/2006/relationships/hyperlink" Target="https://eng-support.com/kouza/" TargetMode="External"/><Relationship Id="rId9" Type="http://schemas.openxmlformats.org/officeDocument/2006/relationships/hyperlink" Target="https://juku-escot.com/kouza/jyuken-english/" TargetMode="External"/><Relationship Id="rId15" Type="http://schemas.openxmlformats.org/officeDocument/2006/relationships/hyperlink" Target="https://juku-escot.com/kouza/j2-math/" TargetMode="External"/><Relationship Id="rId14" Type="http://schemas.openxmlformats.org/officeDocument/2006/relationships/hyperlink" Target="https://juku-escot.com/kouza/h1-english/" TargetMode="External"/><Relationship Id="rId17" Type="http://schemas.openxmlformats.org/officeDocument/2006/relationships/hyperlink" Target="https://juku-escot.com/kouza/jyuken-math/" TargetMode="External"/><Relationship Id="rId16" Type="http://schemas.openxmlformats.org/officeDocument/2006/relationships/hyperlink" Target="https://juku-escot.com/kouza/j3-english/" TargetMode="External"/><Relationship Id="rId5" Type="http://schemas.openxmlformats.org/officeDocument/2006/relationships/hyperlink" Target="https://dokkai-labo.tokyo/tokuten/" TargetMode="External"/><Relationship Id="rId19" Type="http://schemas.openxmlformats.org/officeDocument/2006/relationships/drawing" Target="../drawings/drawing1.xml"/><Relationship Id="rId6" Type="http://schemas.openxmlformats.org/officeDocument/2006/relationships/hyperlink" Target="https://dokkai-labo.tokyo/summer/" TargetMode="External"/><Relationship Id="rId18" Type="http://schemas.openxmlformats.org/officeDocument/2006/relationships/hyperlink" Target="https://natsui-sansu-juku.com/kouza/" TargetMode="External"/><Relationship Id="rId7" Type="http://schemas.openxmlformats.org/officeDocument/2006/relationships/hyperlink" Target="https://dokkai-labo.tokyo/grammer/" TargetMode="External"/><Relationship Id="rId8" Type="http://schemas.openxmlformats.org/officeDocument/2006/relationships/hyperlink" Target="https://juku-escot.com/kouza/j3-math/" TargetMode="External"/></Relationships>
</file>

<file path=xl/worksheets/_rels/sheet2.xml.rels><?xml version="1.0" encoding="UTF-8" standalone="yes"?><Relationships xmlns="http://schemas.openxmlformats.org/package/2006/relationships"><Relationship Id="rId11" Type="http://schemas.openxmlformats.org/officeDocument/2006/relationships/hyperlink" Target="https://juku-escot.com/kouza/jyuken-math/" TargetMode="External"/><Relationship Id="rId10" Type="http://schemas.openxmlformats.org/officeDocument/2006/relationships/hyperlink" Target="https://juku-escot.com/kouza/j3-english/" TargetMode="External"/><Relationship Id="rId13" Type="http://schemas.openxmlformats.org/officeDocument/2006/relationships/hyperlink" Target="https://dokkai-labo.tokyo/tokuten/" TargetMode="External"/><Relationship Id="rId12" Type="http://schemas.openxmlformats.org/officeDocument/2006/relationships/hyperlink" Target="https://eng-support.com/kouza/" TargetMode="External"/><Relationship Id="rId1" Type="http://schemas.openxmlformats.org/officeDocument/2006/relationships/hyperlink" Target="https://juku-escot.com/english/" TargetMode="External"/><Relationship Id="rId2" Type="http://schemas.openxmlformats.org/officeDocument/2006/relationships/hyperlink" Target="https://juku-escot.com/examination/" TargetMode="External"/><Relationship Id="rId3" Type="http://schemas.openxmlformats.org/officeDocument/2006/relationships/hyperlink" Target="https://juku-escot.com/kouza/h1-math/" TargetMode="External"/><Relationship Id="rId4" Type="http://schemas.openxmlformats.org/officeDocument/2006/relationships/hyperlink" Target="https://juku-escot.com/kouza/j3-math/" TargetMode="External"/><Relationship Id="rId9" Type="http://schemas.openxmlformats.org/officeDocument/2006/relationships/hyperlink" Target="https://juku-escot.com/kouza/j2-math/" TargetMode="External"/><Relationship Id="rId15" Type="http://schemas.openxmlformats.org/officeDocument/2006/relationships/hyperlink" Target="https://dokkai-labo.tokyo/grammer/" TargetMode="External"/><Relationship Id="rId14" Type="http://schemas.openxmlformats.org/officeDocument/2006/relationships/hyperlink" Target="https://dokkai-labo.tokyo/summer/" TargetMode="External"/><Relationship Id="rId17" Type="http://schemas.openxmlformats.org/officeDocument/2006/relationships/hyperlink" Target="https://dokkai-labo.tokyo/summercourse/" TargetMode="External"/><Relationship Id="rId16" Type="http://schemas.openxmlformats.org/officeDocument/2006/relationships/hyperlink" Target="https://dokkai-labo.tokyo/lesson/chocolabo/" TargetMode="External"/><Relationship Id="rId5" Type="http://schemas.openxmlformats.org/officeDocument/2006/relationships/hyperlink" Target="https://juku-escot.com/kouza/jyuken-english/" TargetMode="External"/><Relationship Id="rId19" Type="http://schemas.openxmlformats.org/officeDocument/2006/relationships/drawing" Target="../drawings/drawing2.xml"/><Relationship Id="rId6" Type="http://schemas.openxmlformats.org/officeDocument/2006/relationships/hyperlink" Target="https://juku-escot.com/kouza/j2-english/" TargetMode="External"/><Relationship Id="rId18" Type="http://schemas.openxmlformats.org/officeDocument/2006/relationships/hyperlink" Target="https://natsui-sansu-juku.com/kouza/" TargetMode="External"/><Relationship Id="rId7" Type="http://schemas.openxmlformats.org/officeDocument/2006/relationships/hyperlink" Target="https://juku-escot.com/kouza/jyuken-japanese/" TargetMode="External"/><Relationship Id="rId8" Type="http://schemas.openxmlformats.org/officeDocument/2006/relationships/hyperlink" Target="https://juku-escot.com/kouza/h1-english/" TargetMode="External"/></Relationships>
</file>

<file path=xl/worksheets/_rels/sheet3.xml.rels><?xml version="1.0" encoding="UTF-8" standalone="yes"?><Relationships xmlns="http://schemas.openxmlformats.org/package/2006/relationships"><Relationship Id="rId40" Type="http://schemas.openxmlformats.org/officeDocument/2006/relationships/hyperlink" Target="https://rika-quest.com/column/transpiration/" TargetMode="External"/><Relationship Id="rId190" Type="http://schemas.openxmlformats.org/officeDocument/2006/relationships/hyperlink" Target="https://natsui-sansu-juku.com/col_blog/bunsyoudaihi/" TargetMode="External"/><Relationship Id="rId42" Type="http://schemas.openxmlformats.org/officeDocument/2006/relationships/hyperlink" Target="https://eigo-rewrite.com/column/stage1_lesson4-1/" TargetMode="External"/><Relationship Id="rId41" Type="http://schemas.openxmlformats.org/officeDocument/2006/relationships/hyperlink" Target="https://eng-support.com/column/progress-book1-lesson11-2/" TargetMode="External"/><Relationship Id="rId44" Type="http://schemas.openxmlformats.org/officeDocument/2006/relationships/hyperlink" Target="https://eigo-rewrite.com/column/stage2-lesson4-3/" TargetMode="External"/><Relationship Id="rId194" Type="http://schemas.openxmlformats.org/officeDocument/2006/relationships/hyperlink" Target="https://eng-support.com/column/progress-book1-lesson17-4/" TargetMode="External"/><Relationship Id="rId43" Type="http://schemas.openxmlformats.org/officeDocument/2006/relationships/hyperlink" Target="https://rika-quest.com/column/rotation/" TargetMode="External"/><Relationship Id="rId193" Type="http://schemas.openxmlformats.org/officeDocument/2006/relationships/hyperlink" Target="https://rika-quest.com/column/plankton/" TargetMode="External"/><Relationship Id="rId46" Type="http://schemas.openxmlformats.org/officeDocument/2006/relationships/hyperlink" Target="https://rika-quest.com/column/digestion/" TargetMode="External"/><Relationship Id="rId192" Type="http://schemas.openxmlformats.org/officeDocument/2006/relationships/hyperlink" Target="https://eigo-rewrite.com/column/stage3-lesson3-4/" TargetMode="External"/><Relationship Id="rId45" Type="http://schemas.openxmlformats.org/officeDocument/2006/relationships/hyperlink" Target="https://natsui-sansu-juku.com/column/510-03/" TargetMode="External"/><Relationship Id="rId191" Type="http://schemas.openxmlformats.org/officeDocument/2006/relationships/hyperlink" Target="https://eng-support.com/column/progress-book2-lesson1-1/" TargetMode="External"/><Relationship Id="rId48" Type="http://schemas.openxmlformats.org/officeDocument/2006/relationships/hyperlink" Target="https://eigo-rewrite.com/column/stage2-lesson6-2/" TargetMode="External"/><Relationship Id="rId187" Type="http://schemas.openxmlformats.org/officeDocument/2006/relationships/hyperlink" Target="https://natsui-sansu-juku.com/column/hub-kakomon/" TargetMode="External"/><Relationship Id="rId47" Type="http://schemas.openxmlformats.org/officeDocument/2006/relationships/hyperlink" Target="https://eigo-rewrite.com/column/stage1_lesson10-2/" TargetMode="External"/><Relationship Id="rId186" Type="http://schemas.openxmlformats.org/officeDocument/2006/relationships/hyperlink" Target="https://koten-kakitsubata.jp/enter-exam/" TargetMode="External"/><Relationship Id="rId185" Type="http://schemas.openxmlformats.org/officeDocument/2006/relationships/hyperlink" Target="https://dokkai-labo.tokyo/blog/syougakuseidokkai/" TargetMode="External"/><Relationship Id="rId49" Type="http://schemas.openxmlformats.org/officeDocument/2006/relationships/hyperlink" Target="https://rika-quest.com/column/flower/" TargetMode="External"/><Relationship Id="rId184" Type="http://schemas.openxmlformats.org/officeDocument/2006/relationships/hyperlink" Target="https://dokkai-labo.tokyo/col_blog/katei-kokugo-oshi-enai/" TargetMode="External"/><Relationship Id="rId189" Type="http://schemas.openxmlformats.org/officeDocument/2006/relationships/hyperlink" Target="https://natsui-sansu-juku.com/col_blog/bunsyoudaikotsu/" TargetMode="External"/><Relationship Id="rId188" Type="http://schemas.openxmlformats.org/officeDocument/2006/relationships/hyperlink" Target="https://juku-escot.com/kouza/j1-math/" TargetMode="External"/><Relationship Id="rId31" Type="http://schemas.openxmlformats.org/officeDocument/2006/relationships/hyperlink" Target="https://rika-quest.com/column/buoyancy/" TargetMode="External"/><Relationship Id="rId30" Type="http://schemas.openxmlformats.org/officeDocument/2006/relationships/hyperlink" Target="https://rika-quest.com/column/gas_and_aqueous_liquid/" TargetMode="External"/><Relationship Id="rId33" Type="http://schemas.openxmlformats.org/officeDocument/2006/relationships/hyperlink" Target="https://eng-support.com/column/progress-book1-lesson11-1/" TargetMode="External"/><Relationship Id="rId183" Type="http://schemas.openxmlformats.org/officeDocument/2006/relationships/hyperlink" Target="https://dokkai-labo.tokyo/blog/shogaku6-kokugo-kakomon-start-timing/" TargetMode="External"/><Relationship Id="rId32" Type="http://schemas.openxmlformats.org/officeDocument/2006/relationships/hyperlink" Target="https://rika-quest.com/column/nimal/" TargetMode="External"/><Relationship Id="rId182" Type="http://schemas.openxmlformats.org/officeDocument/2006/relationships/hyperlink" Target="https://natsui-sansu-juku.com/col_blog/bunsyoudaipurint/" TargetMode="External"/><Relationship Id="rId35" Type="http://schemas.openxmlformats.org/officeDocument/2006/relationships/hyperlink" Target="https://rika-quest.com/column/lung/" TargetMode="External"/><Relationship Id="rId181" Type="http://schemas.openxmlformats.org/officeDocument/2006/relationships/hyperlink" Target="https://dokkai-labo.tokyo/blog/shogaku6-kokugo-priority-strategy/" TargetMode="External"/><Relationship Id="rId34" Type="http://schemas.openxmlformats.org/officeDocument/2006/relationships/hyperlink" Target="https://eigo-rewrite.com/column/stage1_lesson9-2/" TargetMode="External"/><Relationship Id="rId180" Type="http://schemas.openxmlformats.org/officeDocument/2006/relationships/hyperlink" Target="https://rika-quest.com/kouza/" TargetMode="External"/><Relationship Id="rId37" Type="http://schemas.openxmlformats.org/officeDocument/2006/relationships/hyperlink" Target="https://dokkai-labo.tokyo/blog/kokugobunpouigi/" TargetMode="External"/><Relationship Id="rId176" Type="http://schemas.openxmlformats.org/officeDocument/2006/relationships/hyperlink" Target="https://eigo-rewrite.com/column/stage1_lesson8-1/" TargetMode="External"/><Relationship Id="rId36" Type="http://schemas.openxmlformats.org/officeDocument/2006/relationships/hyperlink" Target="https://natsui-sansu-juku.com/column/510-08/" TargetMode="External"/><Relationship Id="rId175" Type="http://schemas.openxmlformats.org/officeDocument/2006/relationships/hyperlink" Target="https://eigo-rewrite.com/column/stage2-lesson3-1/" TargetMode="External"/><Relationship Id="rId39" Type="http://schemas.openxmlformats.org/officeDocument/2006/relationships/hyperlink" Target="https://eng-support.com/column/progress-book1-lesson15-2/" TargetMode="External"/><Relationship Id="rId174" Type="http://schemas.openxmlformats.org/officeDocument/2006/relationships/hyperlink" Target="https://natsui-sansu-juku.com/column/h51-02/" TargetMode="External"/><Relationship Id="rId38" Type="http://schemas.openxmlformats.org/officeDocument/2006/relationships/hyperlink" Target="https://rika-quest.com/column/sum/" TargetMode="External"/><Relationship Id="rId173" Type="http://schemas.openxmlformats.org/officeDocument/2006/relationships/hyperlink" Target="https://eigo-rewrite.com/column/stage2-lesson2-3/" TargetMode="External"/><Relationship Id="rId179" Type="http://schemas.openxmlformats.org/officeDocument/2006/relationships/hyperlink" Target="https://www.kokugo-trigger.com/column/nigate/" TargetMode="External"/><Relationship Id="rId178" Type="http://schemas.openxmlformats.org/officeDocument/2006/relationships/hyperlink" Target="https://juku-escot.com/c_blogs/suugakutaisaku/" TargetMode="External"/><Relationship Id="rId177" Type="http://schemas.openxmlformats.org/officeDocument/2006/relationships/hyperlink" Target="https://eigo-rewrite.com/column/stage2-lesson9-2/" TargetMode="External"/><Relationship Id="rId20" Type="http://schemas.openxmlformats.org/officeDocument/2006/relationships/hyperlink" Target="https://rika-quest.com/column/igneous-rock/" TargetMode="External"/><Relationship Id="rId22" Type="http://schemas.openxmlformats.org/officeDocument/2006/relationships/hyperlink" Target="https://rika-quest.com/column/blood/" TargetMode="External"/><Relationship Id="rId21" Type="http://schemas.openxmlformats.org/officeDocument/2006/relationships/hyperlink" Target="https://eng-support.com/column/progress-book1-lesson15-1/" TargetMode="External"/><Relationship Id="rId24" Type="http://schemas.openxmlformats.org/officeDocument/2006/relationships/hyperlink" Target="https://natsui-sansu-juku.com/sapix-2/" TargetMode="External"/><Relationship Id="rId23" Type="http://schemas.openxmlformats.org/officeDocument/2006/relationships/hyperlink" Target="https://rika-quest.com/column/pressures/" TargetMode="External"/><Relationship Id="rId26" Type="http://schemas.openxmlformats.org/officeDocument/2006/relationships/hyperlink" Target="https://koten-kakitsubata.jp/blog/taketorimonogatari/" TargetMode="External"/><Relationship Id="rId25" Type="http://schemas.openxmlformats.org/officeDocument/2006/relationships/hyperlink" Target="https://eng-support.com/column/progressbook1-6-3/" TargetMode="External"/><Relationship Id="rId28" Type="http://schemas.openxmlformats.org/officeDocument/2006/relationships/hyperlink" Target="https://eigo-rewrite.com/column/stage1_lesson12-4/" TargetMode="External"/><Relationship Id="rId27" Type="http://schemas.openxmlformats.org/officeDocument/2006/relationships/hyperlink" Target="https://eng-support.com/column/progress-book1-lesson12-1/" TargetMode="External"/><Relationship Id="rId29" Type="http://schemas.openxmlformats.org/officeDocument/2006/relationships/hyperlink" Target="https://eigo-rewrite.com/column/stage3-lesson7-2/" TargetMode="External"/><Relationship Id="rId11" Type="http://schemas.openxmlformats.org/officeDocument/2006/relationships/hyperlink" Target="https://rika-quest.com/column/trimorphic_change/" TargetMode="External"/><Relationship Id="rId10" Type="http://schemas.openxmlformats.org/officeDocument/2006/relationships/hyperlink" Target="https://koten-kakitsubata.jp/blog/isemonogatari/" TargetMode="External"/><Relationship Id="rId13" Type="http://schemas.openxmlformats.org/officeDocument/2006/relationships/hyperlink" Target="https://eng-support.com/column/eigonokiso1/" TargetMode="External"/><Relationship Id="rId12" Type="http://schemas.openxmlformats.org/officeDocument/2006/relationships/hyperlink" Target="https://eigo-rewrite.com/column/stage1_lesson8-2/" TargetMode="External"/><Relationship Id="rId15" Type="http://schemas.openxmlformats.org/officeDocument/2006/relationships/hyperlink" Target="https://eng-support.com/column/progress-book1-lesson14-1/" TargetMode="External"/><Relationship Id="rId198" Type="http://schemas.openxmlformats.org/officeDocument/2006/relationships/hyperlink" Target="https://eigo-rewrite.com/column/stage2-lesson5-2/" TargetMode="External"/><Relationship Id="rId14" Type="http://schemas.openxmlformats.org/officeDocument/2006/relationships/hyperlink" Target="https://rika-quest.com/column/aqueous-solution/" TargetMode="External"/><Relationship Id="rId197" Type="http://schemas.openxmlformats.org/officeDocument/2006/relationships/hyperlink" Target="https://eng-support.com/column/book2-lesson9-scene3/" TargetMode="External"/><Relationship Id="rId17" Type="http://schemas.openxmlformats.org/officeDocument/2006/relationships/hyperlink" Target="https://rika-quest.com/column/star/" TargetMode="External"/><Relationship Id="rId196" Type="http://schemas.openxmlformats.org/officeDocument/2006/relationships/hyperlink" Target="https://jukureiwa.com/tips/uonzu/" TargetMode="External"/><Relationship Id="rId16" Type="http://schemas.openxmlformats.org/officeDocument/2006/relationships/hyperlink" Target="https://rika-quest.com/column/water/" TargetMode="External"/><Relationship Id="rId195" Type="http://schemas.openxmlformats.org/officeDocument/2006/relationships/hyperlink" Target="https://eigo-rewrite.com/column/stage3-lesson1-2/" TargetMode="External"/><Relationship Id="rId19" Type="http://schemas.openxmlformats.org/officeDocument/2006/relationships/hyperlink" Target="https://rika-quest.com/column/metal/" TargetMode="External"/><Relationship Id="rId18" Type="http://schemas.openxmlformats.org/officeDocument/2006/relationships/hyperlink" Target="https://natsui-sansu-juku.com/column/hayasamondai/" TargetMode="External"/><Relationship Id="rId199" Type="http://schemas.openxmlformats.org/officeDocument/2006/relationships/drawing" Target="../drawings/drawing3.xml"/><Relationship Id="rId84" Type="http://schemas.openxmlformats.org/officeDocument/2006/relationships/hyperlink" Target="https://eigo-rewrite.com/column/stage1-2-2-2/" TargetMode="External"/><Relationship Id="rId83" Type="http://schemas.openxmlformats.org/officeDocument/2006/relationships/hyperlink" Target="https://eng-support.com/column/book2-lesson6-scene1/" TargetMode="External"/><Relationship Id="rId86" Type="http://schemas.openxmlformats.org/officeDocument/2006/relationships/hyperlink" Target="https://eigo-rewrite.com/column/stage1_lesson4-3/" TargetMode="External"/><Relationship Id="rId85" Type="http://schemas.openxmlformats.org/officeDocument/2006/relationships/hyperlink" Target="https://rika-quest.com/column/volume-and-temperature/" TargetMode="External"/><Relationship Id="rId88" Type="http://schemas.openxmlformats.org/officeDocument/2006/relationships/hyperlink" Target="https://rika-quest.com/column/seasons-and-weather/" TargetMode="External"/><Relationship Id="rId150" Type="http://schemas.openxmlformats.org/officeDocument/2006/relationships/hyperlink" Target="https://eigo-rewrite.com/column/stage2-lesson10-1/" TargetMode="External"/><Relationship Id="rId87" Type="http://schemas.openxmlformats.org/officeDocument/2006/relationships/hyperlink" Target="https://eigo-rewrite.com/column/stage3-lesson2-3/" TargetMode="External"/><Relationship Id="rId89" Type="http://schemas.openxmlformats.org/officeDocument/2006/relationships/hyperlink" Target="https://rika-quest.com/column/how-to-burn/" TargetMode="External"/><Relationship Id="rId80" Type="http://schemas.openxmlformats.org/officeDocument/2006/relationships/hyperlink" Target="https://eng-support.com/column/progress-book1-lesson10-1/" TargetMode="External"/><Relationship Id="rId82" Type="http://schemas.openxmlformats.org/officeDocument/2006/relationships/hyperlink" Target="https://eng-support.com/column/progress-book1-lesson16-3/" TargetMode="External"/><Relationship Id="rId81" Type="http://schemas.openxmlformats.org/officeDocument/2006/relationships/hyperlink" Target="https://eigo-rewrite.com/column/stage2-lesson10-3/" TargetMode="External"/><Relationship Id="rId1" Type="http://schemas.openxmlformats.org/officeDocument/2006/relationships/hyperlink" Target="https://koten-kakitsubata.jp/blog/times-of-day/" TargetMode="External"/><Relationship Id="rId2" Type="http://schemas.openxmlformats.org/officeDocument/2006/relationships/hyperlink" Target="https://koten-kakitsubata.jp/blog/jyodoushikatuyouhyou/" TargetMode="External"/><Relationship Id="rId3" Type="http://schemas.openxmlformats.org/officeDocument/2006/relationships/hyperlink" Target="https://rika-quest.com/column/south-middle-altitude/" TargetMode="External"/><Relationship Id="rId149" Type="http://schemas.openxmlformats.org/officeDocument/2006/relationships/hyperlink" Target="https://koten-kakitsubata.jp/blog/chinese-writing/" TargetMode="External"/><Relationship Id="rId4" Type="http://schemas.openxmlformats.org/officeDocument/2006/relationships/hyperlink" Target="https://natsui-sansu-juku.com/column/h51-01/" TargetMode="External"/><Relationship Id="rId148" Type="http://schemas.openxmlformats.org/officeDocument/2006/relationships/hyperlink" Target="https://dokkai-labo.tokyo/blog/jikanhaibun/" TargetMode="External"/><Relationship Id="rId9" Type="http://schemas.openxmlformats.org/officeDocument/2006/relationships/hyperlink" Target="https://rika-quest.com/column/plant/" TargetMode="External"/><Relationship Id="rId143" Type="http://schemas.openxmlformats.org/officeDocument/2006/relationships/hyperlink" Target="https://eigo-rewrite.com/column/stage3-lesson3-2/" TargetMode="External"/><Relationship Id="rId142" Type="http://schemas.openxmlformats.org/officeDocument/2006/relationships/hyperlink" Target="https://natsui-sansu-juku.com/column/510-12/" TargetMode="External"/><Relationship Id="rId141" Type="http://schemas.openxmlformats.org/officeDocument/2006/relationships/hyperlink" Target="https://natsui-sansu-juku.com/column/510-02/" TargetMode="External"/><Relationship Id="rId140" Type="http://schemas.openxmlformats.org/officeDocument/2006/relationships/hyperlink" Target="https://eng-support.com/column/progressbook1-7-2/" TargetMode="External"/><Relationship Id="rId5" Type="http://schemas.openxmlformats.org/officeDocument/2006/relationships/hyperlink" Target="https://koten-kakitsubata.jp/blog/direction/" TargetMode="External"/><Relationship Id="rId147" Type="http://schemas.openxmlformats.org/officeDocument/2006/relationships/hyperlink" Target="https://eng-support.com/column/eigonokiso4/" TargetMode="External"/><Relationship Id="rId6" Type="http://schemas.openxmlformats.org/officeDocument/2006/relationships/hyperlink" Target="https://eng-support.com/column/progress-book1-lesson10-3/" TargetMode="External"/><Relationship Id="rId146" Type="http://schemas.openxmlformats.org/officeDocument/2006/relationships/hyperlink" Target="https://eigo-rewrite.com/column/stage1_lesson11-1/" TargetMode="External"/><Relationship Id="rId7" Type="http://schemas.openxmlformats.org/officeDocument/2006/relationships/hyperlink" Target="https://rika-quest.com/column/stratum/" TargetMode="External"/><Relationship Id="rId145" Type="http://schemas.openxmlformats.org/officeDocument/2006/relationships/hyperlink" Target="https://eigo-rewrite.com/column/stage1_lesson7-2/" TargetMode="External"/><Relationship Id="rId8" Type="http://schemas.openxmlformats.org/officeDocument/2006/relationships/hyperlink" Target="https://eigo-rewrite.com/column/stage1_lesson9-1/" TargetMode="External"/><Relationship Id="rId144" Type="http://schemas.openxmlformats.org/officeDocument/2006/relationships/hyperlink" Target="https://eng-support.com/column/book2-lesson13-scene3/" TargetMode="External"/><Relationship Id="rId73" Type="http://schemas.openxmlformats.org/officeDocument/2006/relationships/hyperlink" Target="https://juku-escot.com/c_blogs/30minanki/" TargetMode="External"/><Relationship Id="rId72" Type="http://schemas.openxmlformats.org/officeDocument/2006/relationships/hyperlink" Target="https://eng-support.com/column/progress-book1-lesson17-3/" TargetMode="External"/><Relationship Id="rId75" Type="http://schemas.openxmlformats.org/officeDocument/2006/relationships/hyperlink" Target="https://rika-quest.com/column/teko_kassya_furiko/" TargetMode="External"/><Relationship Id="rId74" Type="http://schemas.openxmlformats.org/officeDocument/2006/relationships/hyperlink" Target="https://eigo-rewrite.com/column/stage1_lesson5-2-2/" TargetMode="External"/><Relationship Id="rId77" Type="http://schemas.openxmlformats.org/officeDocument/2006/relationships/hyperlink" Target="https://eigo-rewrite.com/column/stage1_lesson5-1/" TargetMode="External"/><Relationship Id="rId76" Type="http://schemas.openxmlformats.org/officeDocument/2006/relationships/hyperlink" Target="https://eng-support.com/column/book2-lesson4-scene2/" TargetMode="External"/><Relationship Id="rId79" Type="http://schemas.openxmlformats.org/officeDocument/2006/relationships/hyperlink" Target="https://juku-escot.com/c_blogs/sakubunanki/" TargetMode="External"/><Relationship Id="rId78" Type="http://schemas.openxmlformats.org/officeDocument/2006/relationships/hyperlink" Target="https://eng-support.com/column/book2-lesson2-scene2/" TargetMode="External"/><Relationship Id="rId71" Type="http://schemas.openxmlformats.org/officeDocument/2006/relationships/hyperlink" Target="https://eng-support.com/column/progress-book1-lesson15-4/" TargetMode="External"/><Relationship Id="rId70" Type="http://schemas.openxmlformats.org/officeDocument/2006/relationships/hyperlink" Target="https://eng-support.com/column/progress-book1-lesson11-3/" TargetMode="External"/><Relationship Id="rId139" Type="http://schemas.openxmlformats.org/officeDocument/2006/relationships/hyperlink" Target="https://eng-support.com/column/book2-lesson9-scene1/" TargetMode="External"/><Relationship Id="rId138" Type="http://schemas.openxmlformats.org/officeDocument/2006/relationships/hyperlink" Target="https://eigo-rewrite.com/column/stage2-lesson3-2/" TargetMode="External"/><Relationship Id="rId137" Type="http://schemas.openxmlformats.org/officeDocument/2006/relationships/hyperlink" Target="https://eigo-rewrite.com/column/stage1-3-1/" TargetMode="External"/><Relationship Id="rId132" Type="http://schemas.openxmlformats.org/officeDocument/2006/relationships/hyperlink" Target="https://eigo-rewrite.com/column/stage1-2-2/" TargetMode="External"/><Relationship Id="rId131" Type="http://schemas.openxmlformats.org/officeDocument/2006/relationships/hyperlink" Target="https://dokkai-labo.tokyo/blog/shouronbunmaster/" TargetMode="External"/><Relationship Id="rId130" Type="http://schemas.openxmlformats.org/officeDocument/2006/relationships/hyperlink" Target="https://eigo-rewrite.com/column/stage2-lesson12-2/" TargetMode="External"/><Relationship Id="rId136" Type="http://schemas.openxmlformats.org/officeDocument/2006/relationships/hyperlink" Target="https://dokkai-labo.tokyo/blog/poetry/" TargetMode="External"/><Relationship Id="rId135" Type="http://schemas.openxmlformats.org/officeDocument/2006/relationships/hyperlink" Target="https://eng-support.com/column/book2-lesson12-scene1/" TargetMode="External"/><Relationship Id="rId134" Type="http://schemas.openxmlformats.org/officeDocument/2006/relationships/hyperlink" Target="https://eng-support.com/column/progress-book1-lesson19-1/" TargetMode="External"/><Relationship Id="rId133" Type="http://schemas.openxmlformats.org/officeDocument/2006/relationships/hyperlink" Target="https://juku-escot.com/column/suugaku_miss/" TargetMode="External"/><Relationship Id="rId62" Type="http://schemas.openxmlformats.org/officeDocument/2006/relationships/hyperlink" Target="https://eigo-rewrite.com/column/stage3-lesson3-1/" TargetMode="External"/><Relationship Id="rId61" Type="http://schemas.openxmlformats.org/officeDocument/2006/relationships/hyperlink" Target="https://natsui-sansu-juku.com/column/510-06/" TargetMode="External"/><Relationship Id="rId64" Type="http://schemas.openxmlformats.org/officeDocument/2006/relationships/hyperlink" Target="https://koten-kakitsubata.jp/blog/kanbunnokotsu/" TargetMode="External"/><Relationship Id="rId63" Type="http://schemas.openxmlformats.org/officeDocument/2006/relationships/hyperlink" Target="https://eng-support.com/column/progress-book1-lesson10-2/" TargetMode="External"/><Relationship Id="rId66" Type="http://schemas.openxmlformats.org/officeDocument/2006/relationships/hyperlink" Target="https://juku-escot.com/c_blogs/j-goukakuritsu/" TargetMode="External"/><Relationship Id="rId172" Type="http://schemas.openxmlformats.org/officeDocument/2006/relationships/hyperlink" Target="https://eng-support.com/column/progress-book1-lesson15-3/" TargetMode="External"/><Relationship Id="rId65" Type="http://schemas.openxmlformats.org/officeDocument/2006/relationships/hyperlink" Target="https://rika-quest.com/column/earthquake/" TargetMode="External"/><Relationship Id="rId171" Type="http://schemas.openxmlformats.org/officeDocument/2006/relationships/hyperlink" Target="https://koten-kakitsubata.jp/blog/daidairi/" TargetMode="External"/><Relationship Id="rId68" Type="http://schemas.openxmlformats.org/officeDocument/2006/relationships/hyperlink" Target="https://eng-support.com/column/progress-book1-lesson18-2/" TargetMode="External"/><Relationship Id="rId170" Type="http://schemas.openxmlformats.org/officeDocument/2006/relationships/hyperlink" Target="https://rika-quest.com/column/chemistry/" TargetMode="External"/><Relationship Id="rId67" Type="http://schemas.openxmlformats.org/officeDocument/2006/relationships/hyperlink" Target="https://eng-support.com/column/progress-book1-lesson14-4/" TargetMode="External"/><Relationship Id="rId60" Type="http://schemas.openxmlformats.org/officeDocument/2006/relationships/hyperlink" Target="https://rika-quest.com/column/solubility/" TargetMode="External"/><Relationship Id="rId165" Type="http://schemas.openxmlformats.org/officeDocument/2006/relationships/hyperlink" Target="https://eng-support.com/column/progress-book1-lesson8/" TargetMode="External"/><Relationship Id="rId69" Type="http://schemas.openxmlformats.org/officeDocument/2006/relationships/hyperlink" Target="https://rika-quest.com/column/weather/" TargetMode="External"/><Relationship Id="rId164" Type="http://schemas.openxmlformats.org/officeDocument/2006/relationships/hyperlink" Target="https://juku-escot.com/column/junnikyuu/" TargetMode="External"/><Relationship Id="rId163" Type="http://schemas.openxmlformats.org/officeDocument/2006/relationships/hyperlink" Target="https://koten-kakitsubata.jp/blog/seiryoden/" TargetMode="External"/><Relationship Id="rId162" Type="http://schemas.openxmlformats.org/officeDocument/2006/relationships/hyperlink" Target="https://eng-support.com/column/progressbook1-3-1/" TargetMode="External"/><Relationship Id="rId169" Type="http://schemas.openxmlformats.org/officeDocument/2006/relationships/hyperlink" Target="https://rika-quest.com/column/reflectionandrefraction/" TargetMode="External"/><Relationship Id="rId168" Type="http://schemas.openxmlformats.org/officeDocument/2006/relationships/hyperlink" Target="https://dokkai-labo.tokyo/blog/hensachi/" TargetMode="External"/><Relationship Id="rId167" Type="http://schemas.openxmlformats.org/officeDocument/2006/relationships/hyperlink" Target="https://dokkai-labo.tokyo/blog/description/" TargetMode="External"/><Relationship Id="rId166" Type="http://schemas.openxmlformats.org/officeDocument/2006/relationships/hyperlink" Target="https://rika-quest.com/column/germination/" TargetMode="External"/><Relationship Id="rId51" Type="http://schemas.openxmlformats.org/officeDocument/2006/relationships/hyperlink" Target="https://koten-kakitsubata.jp/blog/imperial-palace/" TargetMode="External"/><Relationship Id="rId50" Type="http://schemas.openxmlformats.org/officeDocument/2006/relationships/hyperlink" Target="https://eng-support.com/column/book2-lesson1-scene2/" TargetMode="External"/><Relationship Id="rId53" Type="http://schemas.openxmlformats.org/officeDocument/2006/relationships/hyperlink" Target="https://eng-support.com/column/progress-book1-lesson18-4/" TargetMode="External"/><Relationship Id="rId52" Type="http://schemas.openxmlformats.org/officeDocument/2006/relationships/hyperlink" Target="https://eigo-rewrite.com/column/stage1_lesson7-1/" TargetMode="External"/><Relationship Id="rId55" Type="http://schemas.openxmlformats.org/officeDocument/2006/relationships/hyperlink" Target="https://rika-quest.com/column/terrain/" TargetMode="External"/><Relationship Id="rId161" Type="http://schemas.openxmlformats.org/officeDocument/2006/relationships/hyperlink" Target="https://eigo-rewrite.com/column/stage2-lesson10-2/" TargetMode="External"/><Relationship Id="rId54" Type="http://schemas.openxmlformats.org/officeDocument/2006/relationships/hyperlink" Target="https://eng-support.com/column/book2-lesson4-scene1/" TargetMode="External"/><Relationship Id="rId160" Type="http://schemas.openxmlformats.org/officeDocument/2006/relationships/hyperlink" Target="https://eng-support.com/column/progressbook1-7-3/" TargetMode="External"/><Relationship Id="rId57" Type="http://schemas.openxmlformats.org/officeDocument/2006/relationships/hyperlink" Target="https://rika-quest.com/column/dissolution/" TargetMode="External"/><Relationship Id="rId56" Type="http://schemas.openxmlformats.org/officeDocument/2006/relationships/hyperlink" Target="https://natsui-sansu-juku.com/column/510-07/" TargetMode="External"/><Relationship Id="rId159" Type="http://schemas.openxmlformats.org/officeDocument/2006/relationships/hyperlink" Target="https://natsui-sansu-juku.com/column/200314/" TargetMode="External"/><Relationship Id="rId59" Type="http://schemas.openxmlformats.org/officeDocument/2006/relationships/hyperlink" Target="https://eng-support.com/column/progress-book1-lesson14-2/" TargetMode="External"/><Relationship Id="rId154" Type="http://schemas.openxmlformats.org/officeDocument/2006/relationships/hyperlink" Target="https://rika-quest.com/column/photosynthesis/" TargetMode="External"/><Relationship Id="rId58" Type="http://schemas.openxmlformats.org/officeDocument/2006/relationships/hyperlink" Target="https://eng-support.com/column/book2-lesson11-scene1/" TargetMode="External"/><Relationship Id="rId153" Type="http://schemas.openxmlformats.org/officeDocument/2006/relationships/hyperlink" Target="https://natsui-sansu-juku.com/column/nichinouken/" TargetMode="External"/><Relationship Id="rId152" Type="http://schemas.openxmlformats.org/officeDocument/2006/relationships/hyperlink" Target="https://juku-escot.com/column/butsurikagaku/" TargetMode="External"/><Relationship Id="rId151" Type="http://schemas.openxmlformats.org/officeDocument/2006/relationships/hyperlink" Target="https://juku-escot.com/c_blogs/suugakunaze/" TargetMode="External"/><Relationship Id="rId158" Type="http://schemas.openxmlformats.org/officeDocument/2006/relationships/hyperlink" Target="https://eigo-rewrite.com/column/stage1_lesson6-2/" TargetMode="External"/><Relationship Id="rId157" Type="http://schemas.openxmlformats.org/officeDocument/2006/relationships/hyperlink" Target="https://eigo-rewrite.com/column/stage1-2-1/" TargetMode="External"/><Relationship Id="rId156" Type="http://schemas.openxmlformats.org/officeDocument/2006/relationships/hyperlink" Target="https://eng-support.com/column/progress-book1-lesson18-1/" TargetMode="External"/><Relationship Id="rId155" Type="http://schemas.openxmlformats.org/officeDocument/2006/relationships/hyperlink" Target="https://eigo-rewrite.com/column/stage1_lesson12-3/" TargetMode="External"/><Relationship Id="rId107" Type="http://schemas.openxmlformats.org/officeDocument/2006/relationships/hyperlink" Target="https://eng-support.com/column/progress-book1-lesson12-3/" TargetMode="External"/><Relationship Id="rId106" Type="http://schemas.openxmlformats.org/officeDocument/2006/relationships/hyperlink" Target="https://juku-escot.com/c_blogs/1dayanki/" TargetMode="External"/><Relationship Id="rId105" Type="http://schemas.openxmlformats.org/officeDocument/2006/relationships/hyperlink" Target="https://eng-support.com/column/progressbook1-6-2/" TargetMode="External"/><Relationship Id="rId104" Type="http://schemas.openxmlformats.org/officeDocument/2006/relationships/hyperlink" Target="https://eigo-rewrite.com/column/stage1-1-2/" TargetMode="External"/><Relationship Id="rId109" Type="http://schemas.openxmlformats.org/officeDocument/2006/relationships/hyperlink" Target="https://eigo-rewrite.com/column/stage2-lesson1-3/" TargetMode="External"/><Relationship Id="rId108" Type="http://schemas.openxmlformats.org/officeDocument/2006/relationships/hyperlink" Target="https://eng-support.com/column/progress-book1-lesson9-3/" TargetMode="External"/><Relationship Id="rId103" Type="http://schemas.openxmlformats.org/officeDocument/2006/relationships/hyperlink" Target="https://eigo-rewrite.com/column/stage2-lesson11-1/" TargetMode="External"/><Relationship Id="rId102" Type="http://schemas.openxmlformats.org/officeDocument/2006/relationships/hyperlink" Target="https://eigo-rewrite.com/column/stage3-lesson2-2/" TargetMode="External"/><Relationship Id="rId101" Type="http://schemas.openxmlformats.org/officeDocument/2006/relationships/hyperlink" Target="https://eigo-rewrite.com/column/stage1_lesson7-3/" TargetMode="External"/><Relationship Id="rId100" Type="http://schemas.openxmlformats.org/officeDocument/2006/relationships/hyperlink" Target="https://eigo-rewrite.com/column/stage1_lesson8-3/" TargetMode="External"/><Relationship Id="rId129" Type="http://schemas.openxmlformats.org/officeDocument/2006/relationships/hyperlink" Target="https://eigo-rewrite.com/column/stage1_lesson12-1/" TargetMode="External"/><Relationship Id="rId128" Type="http://schemas.openxmlformats.org/officeDocument/2006/relationships/hyperlink" Target="https://eigo-rewrite.com/column/stage2-lesson2-1/" TargetMode="External"/><Relationship Id="rId127" Type="http://schemas.openxmlformats.org/officeDocument/2006/relationships/hyperlink" Target="https://juku-escot.com/c_blogs/issyunanki/" TargetMode="External"/><Relationship Id="rId126" Type="http://schemas.openxmlformats.org/officeDocument/2006/relationships/hyperlink" Target="https://natsui-sansu-juku.com/column/zukei/" TargetMode="External"/><Relationship Id="rId121" Type="http://schemas.openxmlformats.org/officeDocument/2006/relationships/hyperlink" Target="https://eigo-rewrite.com/column/stage2-lesson8-2/" TargetMode="External"/><Relationship Id="rId120" Type="http://schemas.openxmlformats.org/officeDocument/2006/relationships/hyperlink" Target="https://eng-support.com/column/progressbook1-4-1/" TargetMode="External"/><Relationship Id="rId125" Type="http://schemas.openxmlformats.org/officeDocument/2006/relationships/hyperlink" Target="https://dokkai-labo.tokyo/blog/181214/" TargetMode="External"/><Relationship Id="rId124" Type="http://schemas.openxmlformats.org/officeDocument/2006/relationships/hyperlink" Target="https://eng-support.com/column/progressbook1-7-1/" TargetMode="External"/><Relationship Id="rId123" Type="http://schemas.openxmlformats.org/officeDocument/2006/relationships/hyperlink" Target="https://koten-kakitsubata.jp/blog/kotentokui/" TargetMode="External"/><Relationship Id="rId122" Type="http://schemas.openxmlformats.org/officeDocument/2006/relationships/hyperlink" Target="https://eigo-rewrite.com/column/stage2-lesson3-3/" TargetMode="External"/><Relationship Id="rId95" Type="http://schemas.openxmlformats.org/officeDocument/2006/relationships/hyperlink" Target="https://rika-quest.com/column/phases-of-the-moon/" TargetMode="External"/><Relationship Id="rId94" Type="http://schemas.openxmlformats.org/officeDocument/2006/relationships/hyperlink" Target="https://koten-kakitsubata.jp/blog/utokyo/" TargetMode="External"/><Relationship Id="rId97" Type="http://schemas.openxmlformats.org/officeDocument/2006/relationships/hyperlink" Target="https://dokkai-labo.tokyo/blog/essay/" TargetMode="External"/><Relationship Id="rId96" Type="http://schemas.openxmlformats.org/officeDocument/2006/relationships/hyperlink" Target="https://eigo-rewrite.com/column/stage1_lesson10-4/" TargetMode="External"/><Relationship Id="rId99" Type="http://schemas.openxmlformats.org/officeDocument/2006/relationships/hyperlink" Target="https://eigo-rewrite.com/column/stage2-lesson11-3/" TargetMode="External"/><Relationship Id="rId98" Type="http://schemas.openxmlformats.org/officeDocument/2006/relationships/hyperlink" Target="https://eng-support.com/column/book2-lesson4-scene3/" TargetMode="External"/><Relationship Id="rId91" Type="http://schemas.openxmlformats.org/officeDocument/2006/relationships/hyperlink" Target="https://natsui-sansu-juku.com/column/510-13/" TargetMode="External"/><Relationship Id="rId90" Type="http://schemas.openxmlformats.org/officeDocument/2006/relationships/hyperlink" Target="https://rika-quest.com/column/insect/" TargetMode="External"/><Relationship Id="rId93" Type="http://schemas.openxmlformats.org/officeDocument/2006/relationships/hyperlink" Target="https://eigo-rewrite.com/column/stage2-lesson7-2/" TargetMode="External"/><Relationship Id="rId92" Type="http://schemas.openxmlformats.org/officeDocument/2006/relationships/hyperlink" Target="https://eigo-rewrite.com/column/stage2_lesson1-2/" TargetMode="External"/><Relationship Id="rId118" Type="http://schemas.openxmlformats.org/officeDocument/2006/relationships/hyperlink" Target="https://eigo-rewrite.com/column/stage2-lesson6-3/" TargetMode="External"/><Relationship Id="rId117" Type="http://schemas.openxmlformats.org/officeDocument/2006/relationships/hyperlink" Target="https://eigo-rewrite.com/column/stage2-lesson6-1/" TargetMode="External"/><Relationship Id="rId116" Type="http://schemas.openxmlformats.org/officeDocument/2006/relationships/hyperlink" Target="https://eigo-rewrite.com/column/stage1_lesson4-2/" TargetMode="External"/><Relationship Id="rId115" Type="http://schemas.openxmlformats.org/officeDocument/2006/relationships/hyperlink" Target="https://eigo-rewrite.com/column/stage2-lesson8-3/" TargetMode="External"/><Relationship Id="rId119" Type="http://schemas.openxmlformats.org/officeDocument/2006/relationships/hyperlink" Target="https://eng-support.com/column/progress-book1-lesson18-3/" TargetMode="External"/><Relationship Id="rId110" Type="http://schemas.openxmlformats.org/officeDocument/2006/relationships/hyperlink" Target="https://eigo-rewrite.com/column/new-treasure-stage1-lesson1-1/" TargetMode="External"/><Relationship Id="rId114" Type="http://schemas.openxmlformats.org/officeDocument/2006/relationships/hyperlink" Target="https://eigo-rewrite.com/column/stage1_lesson6-1/" TargetMode="External"/><Relationship Id="rId113" Type="http://schemas.openxmlformats.org/officeDocument/2006/relationships/hyperlink" Target="https://jukureiwa.com/tips/syakaianki/" TargetMode="External"/><Relationship Id="rId112" Type="http://schemas.openxmlformats.org/officeDocument/2006/relationships/hyperlink" Target="https://eigo-rewrite.com/column/stage2-lesson12-1/" TargetMode="External"/><Relationship Id="rId111" Type="http://schemas.openxmlformats.org/officeDocument/2006/relationships/hyperlink" Target="https://eigo-rewrite.com/column/stage1_lesson12-2/" TargetMode="External"/></Relationships>
</file>

<file path=xl/worksheets/_rels/sheet4.xml.rels><?xml version="1.0" encoding="UTF-8" standalone="yes"?><Relationships xmlns="http://schemas.openxmlformats.org/package/2006/relationships"><Relationship Id="rId40" Type="http://schemas.openxmlformats.org/officeDocument/2006/relationships/hyperlink" Target="https://eigo-rewrite.com/column/stage3-lesson2-1/" TargetMode="External"/><Relationship Id="rId42" Type="http://schemas.openxmlformats.org/officeDocument/2006/relationships/hyperlink" Target="https://eigo-rewrite.com/column/stage3-lesson5-1/" TargetMode="External"/><Relationship Id="rId41" Type="http://schemas.openxmlformats.org/officeDocument/2006/relationships/hyperlink" Target="https://eigo-rewrite.com/column/stage3-lesson3-3/" TargetMode="External"/><Relationship Id="rId44" Type="http://schemas.openxmlformats.org/officeDocument/2006/relationships/hyperlink" Target="https://eigo-rewrite.com/listening/" TargetMode="External"/><Relationship Id="rId43" Type="http://schemas.openxmlformats.org/officeDocument/2006/relationships/hyperlink" Target="https://eigo-rewrite.com/kobetsueisakubun/" TargetMode="External"/><Relationship Id="rId46" Type="http://schemas.openxmlformats.org/officeDocument/2006/relationships/hyperlink" Target="https://eng-support.com/column/book2-lesson2-scene1/" TargetMode="External"/><Relationship Id="rId45" Type="http://schemas.openxmlformats.org/officeDocument/2006/relationships/hyperlink" Target="https://eng-support.com/column/book2-lesson12-scene3/" TargetMode="External"/><Relationship Id="rId48" Type="http://schemas.openxmlformats.org/officeDocument/2006/relationships/hyperlink" Target="https://eng-support.com/column/book2-lesson5-scene3/" TargetMode="External"/><Relationship Id="rId47" Type="http://schemas.openxmlformats.org/officeDocument/2006/relationships/hyperlink" Target="https://eng-support.com/column/book2-lesson2-scene3/" TargetMode="External"/><Relationship Id="rId49" Type="http://schemas.openxmlformats.org/officeDocument/2006/relationships/hyperlink" Target="https://eng-support.com/column/book2-lesson7-scene2/" TargetMode="External"/><Relationship Id="rId31" Type="http://schemas.openxmlformats.org/officeDocument/2006/relationships/hyperlink" Target="https://eigo-rewrite.com/column/bunpou/" TargetMode="External"/><Relationship Id="rId30" Type="http://schemas.openxmlformats.org/officeDocument/2006/relationships/hyperlink" Target="https://jukureiwa.com/tips/rekishi-nagare/" TargetMode="External"/><Relationship Id="rId33" Type="http://schemas.openxmlformats.org/officeDocument/2006/relationships/hyperlink" Target="https://eigo-rewrite.com/column/kakomon/" TargetMode="External"/><Relationship Id="rId32" Type="http://schemas.openxmlformats.org/officeDocument/2006/relationships/hyperlink" Target="https://eigo-rewrite.com/column/eigotest/" TargetMode="External"/><Relationship Id="rId35" Type="http://schemas.openxmlformats.org/officeDocument/2006/relationships/hyperlink" Target="https://eigo-rewrite.com/column/stage1_lesson6-3/" TargetMode="External"/><Relationship Id="rId34" Type="http://schemas.openxmlformats.org/officeDocument/2006/relationships/hyperlink" Target="https://eigo-rewrite.com/column/sankousyo/" TargetMode="External"/><Relationship Id="rId37" Type="http://schemas.openxmlformats.org/officeDocument/2006/relationships/hyperlink" Target="https://eigo-rewrite.com/column/stage2-lesson12-3/" TargetMode="External"/><Relationship Id="rId36" Type="http://schemas.openxmlformats.org/officeDocument/2006/relationships/hyperlink" Target="https://eigo-rewrite.com/column/stage2-lesson11-2/" TargetMode="External"/><Relationship Id="rId39" Type="http://schemas.openxmlformats.org/officeDocument/2006/relationships/hyperlink" Target="https://eigo-rewrite.com/column/stage3-lesson1-3/" TargetMode="External"/><Relationship Id="rId38" Type="http://schemas.openxmlformats.org/officeDocument/2006/relationships/hyperlink" Target="https://eigo-rewrite.com/column/stage2-lesson5-1/" TargetMode="External"/><Relationship Id="rId20" Type="http://schemas.openxmlformats.org/officeDocument/2006/relationships/hyperlink" Target="https://dokkai-labo.tokyo/onlinetokuten/" TargetMode="External"/><Relationship Id="rId22" Type="http://schemas.openxmlformats.org/officeDocument/2006/relationships/hyperlink" Target="https://juku-escot.com/c_blogs/suugakusyuusyoku/" TargetMode="External"/><Relationship Id="rId21" Type="http://schemas.openxmlformats.org/officeDocument/2006/relationships/hyperlink" Target="https://juku-escot.com/c_blogs/cyokuzen/" TargetMode="External"/><Relationship Id="rId24" Type="http://schemas.openxmlformats.org/officeDocument/2006/relationships/hyperlink" Target="https://juku-escot.com/column/haruyasumibenkyouhou/" TargetMode="External"/><Relationship Id="rId23" Type="http://schemas.openxmlformats.org/officeDocument/2006/relationships/hyperlink" Target="https://juku-escot.com/column/fuyuyasumi/" TargetMode="External"/><Relationship Id="rId26" Type="http://schemas.openxmlformats.org/officeDocument/2006/relationships/hyperlink" Target="https://juku-escot.com/column/suugaku_ouyoumondai/" TargetMode="External"/><Relationship Id="rId25" Type="http://schemas.openxmlformats.org/officeDocument/2006/relationships/hyperlink" Target="https://juku-escot.com/column/ryouritsu/" TargetMode="External"/><Relationship Id="rId28" Type="http://schemas.openxmlformats.org/officeDocument/2006/relationships/hyperlink" Target="https://juku-escot.com/japanese/" TargetMode="External"/><Relationship Id="rId27" Type="http://schemas.openxmlformats.org/officeDocument/2006/relationships/hyperlink" Target="https://juku-escot.com/column/suugakudekinai/" TargetMode="External"/><Relationship Id="rId29" Type="http://schemas.openxmlformats.org/officeDocument/2006/relationships/hyperlink" Target="https://jukureiwa.com/honka/" TargetMode="External"/><Relationship Id="rId11" Type="http://schemas.openxmlformats.org/officeDocument/2006/relationships/hyperlink" Target="https://dokkai-labo.tokyo/blog/200212/" TargetMode="External"/><Relationship Id="rId10" Type="http://schemas.openxmlformats.org/officeDocument/2006/relationships/hyperlink" Target="https://dokkai-labo.tokyo/blog/17022403/" TargetMode="External"/><Relationship Id="rId13" Type="http://schemas.openxmlformats.org/officeDocument/2006/relationships/hyperlink" Target="https://dokkai-labo.tokyo/blog/approach/" TargetMode="External"/><Relationship Id="rId12" Type="http://schemas.openxmlformats.org/officeDocument/2006/relationships/hyperlink" Target="https://dokkai-labo.tokyo/blog/200301/" TargetMode="External"/><Relationship Id="rId15" Type="http://schemas.openxmlformats.org/officeDocument/2006/relationships/hyperlink" Target="https://dokkai-labo.tokyo/blog/musashi2021/" TargetMode="External"/><Relationship Id="rId14" Type="http://schemas.openxmlformats.org/officeDocument/2006/relationships/hyperlink" Target="https://dokkai-labo.tokyo/blog/azabu2021/" TargetMode="External"/><Relationship Id="rId17" Type="http://schemas.openxmlformats.org/officeDocument/2006/relationships/hyperlink" Target="https://dokkai-labo.tokyo/blog/rasa-ru2021/" TargetMode="External"/><Relationship Id="rId16" Type="http://schemas.openxmlformats.org/officeDocument/2006/relationships/hyperlink" Target="https://dokkai-labo.tokyo/blog/ouin2021/" TargetMode="External"/><Relationship Id="rId19" Type="http://schemas.openxmlformats.org/officeDocument/2006/relationships/hyperlink" Target="https://dokkai-labo.tokyo/col_blog/kakomon-tsumazuki/" TargetMode="External"/><Relationship Id="rId18" Type="http://schemas.openxmlformats.org/officeDocument/2006/relationships/hyperlink" Target="https://dokkai-labo.tokyo/bootcamp/" TargetMode="External"/><Relationship Id="rId1" Type="http://schemas.openxmlformats.org/officeDocument/2006/relationships/hyperlink" Target="https://natsui-sansu-juku.com/column/510-10/" TargetMode="External"/><Relationship Id="rId2" Type="http://schemas.openxmlformats.org/officeDocument/2006/relationships/hyperlink" Target="https://natsui-sansu-juku.com/column/h51-03/" TargetMode="External"/><Relationship Id="rId3" Type="http://schemas.openxmlformats.org/officeDocument/2006/relationships/hyperlink" Target="https://natsui-sansu-juku.com/column/hub-juku/" TargetMode="External"/><Relationship Id="rId4" Type="http://schemas.openxmlformats.org/officeDocument/2006/relationships/hyperlink" Target="https://natsui-sansu-juku.com/column/hub-online-guide/" TargetMode="External"/><Relationship Id="rId9" Type="http://schemas.openxmlformats.org/officeDocument/2006/relationships/hyperlink" Target="https://dokkai-labo.tokyo/basisonline/" TargetMode="External"/><Relationship Id="rId5" Type="http://schemas.openxmlformats.org/officeDocument/2006/relationships/hyperlink" Target="https://natsui-sansu-juku.com/column/nanmon/" TargetMode="External"/><Relationship Id="rId6" Type="http://schemas.openxmlformats.org/officeDocument/2006/relationships/hyperlink" Target="https://natsui-sansu-juku.com/column/qa4/" TargetMode="External"/><Relationship Id="rId7" Type="http://schemas.openxmlformats.org/officeDocument/2006/relationships/hyperlink" Target="https://natsui-sansu-juku.com/column/qa5/" TargetMode="External"/><Relationship Id="rId8" Type="http://schemas.openxmlformats.org/officeDocument/2006/relationships/hyperlink" Target="https://natsui-sansu-juku.com/column/sapix/" TargetMode="External"/><Relationship Id="rId62" Type="http://schemas.openxmlformats.org/officeDocument/2006/relationships/hyperlink" Target="https://eng-support.com/strategy/" TargetMode="External"/><Relationship Id="rId61" Type="http://schemas.openxmlformats.org/officeDocument/2006/relationships/hyperlink" Target="https://eng-support.com/column/progressbook1-4-3/" TargetMode="External"/><Relationship Id="rId63" Type="http://schemas.openxmlformats.org/officeDocument/2006/relationships/drawing" Target="../drawings/drawing4.xml"/><Relationship Id="rId60" Type="http://schemas.openxmlformats.org/officeDocument/2006/relationships/hyperlink" Target="https://eng-support.com/column/progressbook1-4-2/" TargetMode="External"/><Relationship Id="rId51" Type="http://schemas.openxmlformats.org/officeDocument/2006/relationships/hyperlink" Target="https://eng-support.com/column/progress-book1-lesson16-1/" TargetMode="External"/><Relationship Id="rId50" Type="http://schemas.openxmlformats.org/officeDocument/2006/relationships/hyperlink" Target="https://eng-support.com/column/book2-lesson8-scene2/" TargetMode="External"/><Relationship Id="rId53" Type="http://schemas.openxmlformats.org/officeDocument/2006/relationships/hyperlink" Target="https://eng-support.com/column/progress-book1-lesson19-4/" TargetMode="External"/><Relationship Id="rId52" Type="http://schemas.openxmlformats.org/officeDocument/2006/relationships/hyperlink" Target="https://eng-support.com/column/progress-book1-lesson17-2/" TargetMode="External"/><Relationship Id="rId55" Type="http://schemas.openxmlformats.org/officeDocument/2006/relationships/hyperlink" Target="https://eng-support.com/column/progress-book1-lesson20-4/" TargetMode="External"/><Relationship Id="rId54" Type="http://schemas.openxmlformats.org/officeDocument/2006/relationships/hyperlink" Target="https://eng-support.com/column/progress-book1-lesson20-3/" TargetMode="External"/><Relationship Id="rId57" Type="http://schemas.openxmlformats.org/officeDocument/2006/relationships/hyperlink" Target="https://eng-support.com/column/progress-book1-lesson9-2/" TargetMode="External"/><Relationship Id="rId56" Type="http://schemas.openxmlformats.org/officeDocument/2006/relationships/hyperlink" Target="https://eng-support.com/column/progress-book1-lesson9-1/" TargetMode="External"/><Relationship Id="rId59" Type="http://schemas.openxmlformats.org/officeDocument/2006/relationships/hyperlink" Target="https://eng-support.com/column/progressbook1-2-3/" TargetMode="External"/><Relationship Id="rId58" Type="http://schemas.openxmlformats.org/officeDocument/2006/relationships/hyperlink" Target="https://eng-support.com/column/progressbook1-1-2/"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natsui-sansu-juku.com/col_blog/onlinekoukateki/" TargetMode="External"/><Relationship Id="rId2" Type="http://schemas.openxmlformats.org/officeDocument/2006/relationships/hyperlink" Target="https://natsui-sansu-juku.com/column/hub-online-use/" TargetMode="External"/><Relationship Id="rId3" Type="http://schemas.openxmlformats.org/officeDocument/2006/relationships/hyperlink" Target="https://dokkai-labo.tokyo/blog/mogishiken_review/" TargetMode="External"/><Relationship Id="rId4" Type="http://schemas.openxmlformats.org/officeDocument/2006/relationships/hyperlink" Target="https://jukureiwa.com/tips/syakaibenkyou/" TargetMode="External"/><Relationship Id="rId5" Type="http://schemas.openxmlformats.org/officeDocument/2006/relationships/hyperlink" Target="https://eigo-rewrite.com/" TargetMode="External"/><Relationship Id="rId6" Type="http://schemas.openxmlformats.org/officeDocument/2006/relationships/hyperlink" Target="https://eigo-rewrite.com/column/stage2-lesson4-1/" TargetMode="External"/><Relationship Id="rId7" Type="http://schemas.openxmlformats.org/officeDocument/2006/relationships/hyperlink" Target="https://eng-support.com/column/progressinenglish21/" TargetMode="External"/><Relationship Id="rId8"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1" Type="http://schemas.openxmlformats.org/officeDocument/2006/relationships/hyperlink" Target="https://koten-kakitsubata.jp/" TargetMode="External"/><Relationship Id="rId10" Type="http://schemas.openxmlformats.org/officeDocument/2006/relationships/hyperlink" Target="https://koten-kakitsubata.jp/blog/teikitesuto/" TargetMode="External"/><Relationship Id="rId13" Type="http://schemas.openxmlformats.org/officeDocument/2006/relationships/hyperlink" Target="https://rika-quest.com/column/physics/" TargetMode="External"/><Relationship Id="rId12" Type="http://schemas.openxmlformats.org/officeDocument/2006/relationships/hyperlink" Target="https://eng-support.com/column/book2-lesson8-scene1/" TargetMode="External"/><Relationship Id="rId15" Type="http://schemas.openxmlformats.org/officeDocument/2006/relationships/drawing" Target="../drawings/drawing6.xml"/><Relationship Id="rId14" Type="http://schemas.openxmlformats.org/officeDocument/2006/relationships/hyperlink" Target="https://www.kokugo-trigger.com/" TargetMode="External"/><Relationship Id="rId1" Type="http://schemas.openxmlformats.org/officeDocument/2006/relationships/hyperlink" Target="https://natsui-sansu-juku.com/kobetsu_online/" TargetMode="External"/><Relationship Id="rId2" Type="http://schemas.openxmlformats.org/officeDocument/2006/relationships/hyperlink" Target="https://natsui-sansu-juku.com/column/qa2/" TargetMode="External"/><Relationship Id="rId3" Type="http://schemas.openxmlformats.org/officeDocument/2006/relationships/hyperlink" Target="https://dokkai-labo.tokyo/blog/kokugo-kakomon/" TargetMode="External"/><Relationship Id="rId4" Type="http://schemas.openxmlformats.org/officeDocument/2006/relationships/hyperlink" Target="https://dokkai-labo.tokyo/blog/kokorogamae/" TargetMode="External"/><Relationship Id="rId9" Type="http://schemas.openxmlformats.org/officeDocument/2006/relationships/hyperlink" Target="https://jukureiwa.com/tips/machigaeyasui/" TargetMode="External"/><Relationship Id="rId5" Type="http://schemas.openxmlformats.org/officeDocument/2006/relationships/hyperlink" Target="https://juku-escot.com/column/suugakukika/" TargetMode="External"/><Relationship Id="rId6" Type="http://schemas.openxmlformats.org/officeDocument/2006/relationships/hyperlink" Target="https://juku-escot.com/column/daisuubennkyouhou/" TargetMode="External"/><Relationship Id="rId7" Type="http://schemas.openxmlformats.org/officeDocument/2006/relationships/hyperlink" Target="https://juku-escot.com/c_blogs/image/" TargetMode="External"/><Relationship Id="rId8" Type="http://schemas.openxmlformats.org/officeDocument/2006/relationships/hyperlink" Target="https://jukureiwa.com/tips/alphabet/" TargetMode="External"/></Relationships>
</file>

<file path=xl/worksheets/_rels/sheet7.xml.rels><?xml version="1.0" encoding="UTF-8" standalone="yes"?><Relationships xmlns="http://schemas.openxmlformats.org/package/2006/relationships"><Relationship Id="rId11" Type="http://schemas.openxmlformats.org/officeDocument/2006/relationships/hyperlink" Target="https://eigo-rewrite.com/live/" TargetMode="External"/><Relationship Id="rId10" Type="http://schemas.openxmlformats.org/officeDocument/2006/relationships/hyperlink" Target="https://juku-escot.com/c_blogs/suugakukyouhu/" TargetMode="External"/><Relationship Id="rId13" Type="http://schemas.openxmlformats.org/officeDocument/2006/relationships/hyperlink" Target="https://eng-support.com/column/progressbook1-5-1/" TargetMode="External"/><Relationship Id="rId12" Type="http://schemas.openxmlformats.org/officeDocument/2006/relationships/hyperlink" Target="https://eng-support.com/column/progressbook1-5-3/" TargetMode="External"/><Relationship Id="rId15" Type="http://schemas.openxmlformats.org/officeDocument/2006/relationships/hyperlink" Target="https://eng-support.com/column/book2-lesson7-scene1/" TargetMode="External"/><Relationship Id="rId14" Type="http://schemas.openxmlformats.org/officeDocument/2006/relationships/hyperlink" Target="https://eng-support.com/" TargetMode="External"/><Relationship Id="rId16" Type="http://schemas.openxmlformats.org/officeDocument/2006/relationships/drawing" Target="../drawings/drawing7.xml"/><Relationship Id="rId1" Type="http://schemas.openxmlformats.org/officeDocument/2006/relationships/hyperlink" Target="https://dokkai-labo.tokyo/blog/200229/" TargetMode="External"/><Relationship Id="rId2" Type="http://schemas.openxmlformats.org/officeDocument/2006/relationships/hyperlink" Target="https://dokkai-labo.tokyo/blog/tosimagaoka2021/" TargetMode="External"/><Relationship Id="rId3" Type="http://schemas.openxmlformats.org/officeDocument/2006/relationships/hyperlink" Target="https://dokkai-labo.tokyo/blog/19052602/" TargetMode="External"/><Relationship Id="rId4" Type="http://schemas.openxmlformats.org/officeDocument/2006/relationships/hyperlink" Target="https://dokkai-labo.tokyo/blog/kaizyou2021/" TargetMode="External"/><Relationship Id="rId9" Type="http://schemas.openxmlformats.org/officeDocument/2006/relationships/hyperlink" Target="https://juku-escot.com/newtreasure/" TargetMode="External"/><Relationship Id="rId5" Type="http://schemas.openxmlformats.org/officeDocument/2006/relationships/hyperlink" Target="https://dokkai-labo.tokyo/tokuten_fifth/" TargetMode="External"/><Relationship Id="rId6" Type="http://schemas.openxmlformats.org/officeDocument/2006/relationships/hyperlink" Target="https://dokkai-labo.tokyo/univ02/" TargetMode="External"/><Relationship Id="rId7" Type="http://schemas.openxmlformats.org/officeDocument/2006/relationships/hyperlink" Target="https://dokkai-labo.tokyo/blog/190526/" TargetMode="External"/><Relationship Id="rId8" Type="http://schemas.openxmlformats.org/officeDocument/2006/relationships/hyperlink" Target="https://dokkai-labo.tokyo/blog/note/" TargetMode="External"/></Relationships>
</file>

<file path=xl/worksheets/_rels/sheet8.xml.rels><?xml version="1.0" encoding="UTF-8" standalone="yes"?><Relationships xmlns="http://schemas.openxmlformats.org/package/2006/relationships"><Relationship Id="rId9617" Type="http://schemas.openxmlformats.org/officeDocument/2006/relationships/hyperlink" Target="https://eigo-rewrite.com/column/stage3-lesson3-3/" TargetMode="External"/><Relationship Id="rId9618" Type="http://schemas.openxmlformats.org/officeDocument/2006/relationships/hyperlink" Target="https://eigo-rewrite.com/column/stage3-lesson3-3/" TargetMode="External"/><Relationship Id="rId9619" Type="http://schemas.openxmlformats.org/officeDocument/2006/relationships/hyperlink" Target="https://eigo-rewrite.com/column/stage3-lesson3-3/" TargetMode="External"/><Relationship Id="rId9613" Type="http://schemas.openxmlformats.org/officeDocument/2006/relationships/hyperlink" Target="https://eigo-rewrite.com/column/stage3-lesson2-1/" TargetMode="External"/><Relationship Id="rId9614" Type="http://schemas.openxmlformats.org/officeDocument/2006/relationships/hyperlink" Target="https://eigo-rewrite.com/column/stage3-lesson2-1/" TargetMode="External"/><Relationship Id="rId9615" Type="http://schemas.openxmlformats.org/officeDocument/2006/relationships/hyperlink" Target="https://eigo-rewrite.com/column/stage3-lesson3-3/" TargetMode="External"/><Relationship Id="rId9616" Type="http://schemas.openxmlformats.org/officeDocument/2006/relationships/hyperlink" Target="https://eigo-rewrite.com/column/stage3-lesson3-3/" TargetMode="External"/><Relationship Id="rId9610" Type="http://schemas.openxmlformats.org/officeDocument/2006/relationships/hyperlink" Target="https://eigo-rewrite.com/column/stage3-lesson2-1/" TargetMode="External"/><Relationship Id="rId9611" Type="http://schemas.openxmlformats.org/officeDocument/2006/relationships/hyperlink" Target="https://eigo-rewrite.com/column/stage3-lesson2-1/" TargetMode="External"/><Relationship Id="rId9612" Type="http://schemas.openxmlformats.org/officeDocument/2006/relationships/hyperlink" Target="https://eigo-rewrite.com/column/stage3-lesson2-1/" TargetMode="External"/><Relationship Id="rId9606" Type="http://schemas.openxmlformats.org/officeDocument/2006/relationships/hyperlink" Target="https://eigo-rewrite.com/column/stage3-lesson2-1/" TargetMode="External"/><Relationship Id="rId9607" Type="http://schemas.openxmlformats.org/officeDocument/2006/relationships/hyperlink" Target="https://eigo-rewrite.com/column/stage3-lesson2-1/" TargetMode="External"/><Relationship Id="rId9608" Type="http://schemas.openxmlformats.org/officeDocument/2006/relationships/hyperlink" Target="https://eigo-rewrite.com/column/stage3-lesson2-1/" TargetMode="External"/><Relationship Id="rId9609" Type="http://schemas.openxmlformats.org/officeDocument/2006/relationships/hyperlink" Target="https://eigo-rewrite.com/column/stage3-lesson2-1/" TargetMode="External"/><Relationship Id="rId9602" Type="http://schemas.openxmlformats.org/officeDocument/2006/relationships/hyperlink" Target="https://eigo-rewrite.com/column/stage3-lesson2-1/" TargetMode="External"/><Relationship Id="rId9603" Type="http://schemas.openxmlformats.org/officeDocument/2006/relationships/hyperlink" Target="https://eigo-rewrite.com/column/stage3-lesson2-1/" TargetMode="External"/><Relationship Id="rId9604" Type="http://schemas.openxmlformats.org/officeDocument/2006/relationships/hyperlink" Target="https://eigo-rewrite.com/column/stage3-lesson2-1/" TargetMode="External"/><Relationship Id="rId9605" Type="http://schemas.openxmlformats.org/officeDocument/2006/relationships/hyperlink" Target="https://eigo-rewrite.com/column/stage3-lesson2-1/" TargetMode="External"/><Relationship Id="rId9600" Type="http://schemas.openxmlformats.org/officeDocument/2006/relationships/hyperlink" Target="https://eigo-rewrite.com/column/stage3-lesson2-1/" TargetMode="External"/><Relationship Id="rId9601" Type="http://schemas.openxmlformats.org/officeDocument/2006/relationships/hyperlink" Target="https://eigo-rewrite.com/column/stage3-lesson2-1/" TargetMode="External"/><Relationship Id="rId8309" Type="http://schemas.openxmlformats.org/officeDocument/2006/relationships/hyperlink" Target="https://eng-support.com/column/progress-book1-lesson15-3/" TargetMode="External"/><Relationship Id="rId8308" Type="http://schemas.openxmlformats.org/officeDocument/2006/relationships/hyperlink" Target="https://eng-support.com/column/progress-book1-lesson15-3/" TargetMode="External"/><Relationship Id="rId9639" Type="http://schemas.openxmlformats.org/officeDocument/2006/relationships/hyperlink" Target="https://eigo-rewrite.com/column/stage3-lesson3-3/" TargetMode="External"/><Relationship Id="rId9630" Type="http://schemas.openxmlformats.org/officeDocument/2006/relationships/hyperlink" Target="https://eigo-rewrite.com/column/stage3-lesson3-3/" TargetMode="External"/><Relationship Id="rId8303" Type="http://schemas.openxmlformats.org/officeDocument/2006/relationships/hyperlink" Target="https://eng-support.com/column/progress-book1-lesson15-3/" TargetMode="External"/><Relationship Id="rId9635" Type="http://schemas.openxmlformats.org/officeDocument/2006/relationships/hyperlink" Target="https://eigo-rewrite.com/column/stage3-lesson3-3/" TargetMode="External"/><Relationship Id="rId8302" Type="http://schemas.openxmlformats.org/officeDocument/2006/relationships/hyperlink" Target="https://eng-support.com/column/progress-book1-lesson15-3/" TargetMode="External"/><Relationship Id="rId9636" Type="http://schemas.openxmlformats.org/officeDocument/2006/relationships/hyperlink" Target="https://eigo-rewrite.com/column/stage3-lesson3-3/" TargetMode="External"/><Relationship Id="rId8301" Type="http://schemas.openxmlformats.org/officeDocument/2006/relationships/hyperlink" Target="https://eng-support.com/column/progress-book1-lesson15-3/" TargetMode="External"/><Relationship Id="rId9637" Type="http://schemas.openxmlformats.org/officeDocument/2006/relationships/hyperlink" Target="https://eigo-rewrite.com/column/stage3-lesson3-3/" TargetMode="External"/><Relationship Id="rId8300" Type="http://schemas.openxmlformats.org/officeDocument/2006/relationships/hyperlink" Target="https://eng-support.com/column/progress-book1-lesson15-3/" TargetMode="External"/><Relationship Id="rId9638" Type="http://schemas.openxmlformats.org/officeDocument/2006/relationships/hyperlink" Target="https://eigo-rewrite.com/column/stage3-lesson3-3/" TargetMode="External"/><Relationship Id="rId8307" Type="http://schemas.openxmlformats.org/officeDocument/2006/relationships/hyperlink" Target="https://eng-support.com/column/progress-book1-lesson15-3/" TargetMode="External"/><Relationship Id="rId9631" Type="http://schemas.openxmlformats.org/officeDocument/2006/relationships/hyperlink" Target="https://eigo-rewrite.com/column/stage3-lesson3-3/" TargetMode="External"/><Relationship Id="rId8306" Type="http://schemas.openxmlformats.org/officeDocument/2006/relationships/hyperlink" Target="https://eng-support.com/column/progress-book1-lesson15-3/" TargetMode="External"/><Relationship Id="rId9632" Type="http://schemas.openxmlformats.org/officeDocument/2006/relationships/hyperlink" Target="https://eigo-rewrite.com/column/stage3-lesson3-3/" TargetMode="External"/><Relationship Id="rId8305" Type="http://schemas.openxmlformats.org/officeDocument/2006/relationships/hyperlink" Target="https://eng-support.com/column/progress-book1-lesson15-3/" TargetMode="External"/><Relationship Id="rId9633" Type="http://schemas.openxmlformats.org/officeDocument/2006/relationships/hyperlink" Target="https://eigo-rewrite.com/column/stage3-lesson3-3/" TargetMode="External"/><Relationship Id="rId8304" Type="http://schemas.openxmlformats.org/officeDocument/2006/relationships/hyperlink" Target="https://eng-support.com/column/progress-book1-lesson15-3/" TargetMode="External"/><Relationship Id="rId9634" Type="http://schemas.openxmlformats.org/officeDocument/2006/relationships/hyperlink" Target="https://eigo-rewrite.com/column/stage3-lesson3-3/" TargetMode="External"/><Relationship Id="rId9628" Type="http://schemas.openxmlformats.org/officeDocument/2006/relationships/hyperlink" Target="https://eigo-rewrite.com/column/stage3-lesson3-3/" TargetMode="External"/><Relationship Id="rId9629" Type="http://schemas.openxmlformats.org/officeDocument/2006/relationships/hyperlink" Target="https://eigo-rewrite.com/column/stage3-lesson3-3/" TargetMode="External"/><Relationship Id="rId9624" Type="http://schemas.openxmlformats.org/officeDocument/2006/relationships/hyperlink" Target="https://eigo-rewrite.com/column/stage3-lesson3-3/" TargetMode="External"/><Relationship Id="rId9625" Type="http://schemas.openxmlformats.org/officeDocument/2006/relationships/hyperlink" Target="https://eigo-rewrite.com/column/stage3-lesson3-3/" TargetMode="External"/><Relationship Id="rId9626" Type="http://schemas.openxmlformats.org/officeDocument/2006/relationships/hyperlink" Target="https://eigo-rewrite.com/column/stage3-lesson3-3/" TargetMode="External"/><Relationship Id="rId9627" Type="http://schemas.openxmlformats.org/officeDocument/2006/relationships/hyperlink" Target="https://eigo-rewrite.com/column/stage3-lesson3-3/" TargetMode="External"/><Relationship Id="rId9620" Type="http://schemas.openxmlformats.org/officeDocument/2006/relationships/hyperlink" Target="https://eigo-rewrite.com/column/stage3-lesson3-3/" TargetMode="External"/><Relationship Id="rId9621" Type="http://schemas.openxmlformats.org/officeDocument/2006/relationships/hyperlink" Target="https://eigo-rewrite.com/column/stage3-lesson3-3/" TargetMode="External"/><Relationship Id="rId9622" Type="http://schemas.openxmlformats.org/officeDocument/2006/relationships/hyperlink" Target="https://eigo-rewrite.com/column/stage3-lesson3-3/" TargetMode="External"/><Relationship Id="rId9623" Type="http://schemas.openxmlformats.org/officeDocument/2006/relationships/hyperlink" Target="https://eigo-rewrite.com/column/stage3-lesson3-3/" TargetMode="External"/><Relationship Id="rId13807" Type="http://schemas.openxmlformats.org/officeDocument/2006/relationships/hyperlink" Target="https://eng-support.com/column/progressbook1-5-1/" TargetMode="External"/><Relationship Id="rId13808" Type="http://schemas.openxmlformats.org/officeDocument/2006/relationships/hyperlink" Target="https://eng-support.com/column/progressbook1-5-1/" TargetMode="External"/><Relationship Id="rId13809" Type="http://schemas.openxmlformats.org/officeDocument/2006/relationships/hyperlink" Target="https://eng-support.com/column/progressbook1-5-1/" TargetMode="External"/><Relationship Id="rId13803" Type="http://schemas.openxmlformats.org/officeDocument/2006/relationships/hyperlink" Target="https://eng-support.com/column/progressbook1-5-1/" TargetMode="External"/><Relationship Id="rId13804" Type="http://schemas.openxmlformats.org/officeDocument/2006/relationships/hyperlink" Target="https://eng-support.com/column/progressbook1-5-1/" TargetMode="External"/><Relationship Id="rId13805" Type="http://schemas.openxmlformats.org/officeDocument/2006/relationships/hyperlink" Target="https://eng-support.com/column/progressbook1-5-1/" TargetMode="External"/><Relationship Id="rId13806" Type="http://schemas.openxmlformats.org/officeDocument/2006/relationships/hyperlink" Target="https://eng-support.com/column/progressbook1-5-1/" TargetMode="External"/><Relationship Id="rId13800" Type="http://schemas.openxmlformats.org/officeDocument/2006/relationships/hyperlink" Target="https://eng-support.com/column/progressbook1-5-1/" TargetMode="External"/><Relationship Id="rId13801" Type="http://schemas.openxmlformats.org/officeDocument/2006/relationships/hyperlink" Target="https://eng-support.com/column/progressbook1-5-1/" TargetMode="External"/><Relationship Id="rId13802" Type="http://schemas.openxmlformats.org/officeDocument/2006/relationships/hyperlink" Target="https://eng-support.com/column/progressbook1-5-1/" TargetMode="External"/><Relationship Id="rId13818" Type="http://schemas.openxmlformats.org/officeDocument/2006/relationships/hyperlink" Target="https://eng-support.com/column/progressbook1-5-1/" TargetMode="External"/><Relationship Id="rId13819" Type="http://schemas.openxmlformats.org/officeDocument/2006/relationships/hyperlink" Target="https://eng-support.com/column/progressbook1-5-1/" TargetMode="External"/><Relationship Id="rId13814" Type="http://schemas.openxmlformats.org/officeDocument/2006/relationships/hyperlink" Target="https://eng-support.com/column/progressbook1-5-1/" TargetMode="External"/><Relationship Id="rId13815" Type="http://schemas.openxmlformats.org/officeDocument/2006/relationships/hyperlink" Target="https://eng-support.com/column/progressbook1-5-1/" TargetMode="External"/><Relationship Id="rId13816" Type="http://schemas.openxmlformats.org/officeDocument/2006/relationships/hyperlink" Target="https://eng-support.com/column/progressbook1-5-1/" TargetMode="External"/><Relationship Id="rId13817" Type="http://schemas.openxmlformats.org/officeDocument/2006/relationships/hyperlink" Target="https://eng-support.com/column/progressbook1-5-1/" TargetMode="External"/><Relationship Id="rId13810" Type="http://schemas.openxmlformats.org/officeDocument/2006/relationships/hyperlink" Target="https://eng-support.com/column/progressbook1-5-1/" TargetMode="External"/><Relationship Id="rId13811" Type="http://schemas.openxmlformats.org/officeDocument/2006/relationships/hyperlink" Target="https://eng-support.com/column/progressbook1-5-1/" TargetMode="External"/><Relationship Id="rId13812" Type="http://schemas.openxmlformats.org/officeDocument/2006/relationships/hyperlink" Target="https://eng-support.com/column/progressbook1-5-1/" TargetMode="External"/><Relationship Id="rId13813" Type="http://schemas.openxmlformats.org/officeDocument/2006/relationships/hyperlink" Target="https://eng-support.com/column/progressbook1-5-1/" TargetMode="External"/><Relationship Id="rId7030" Type="http://schemas.openxmlformats.org/officeDocument/2006/relationships/hyperlink" Target="https://natsui-sansu-juku.com/column/510-12/" TargetMode="External"/><Relationship Id="rId8361" Type="http://schemas.openxmlformats.org/officeDocument/2006/relationships/hyperlink" Target="https://eigo-rewrite.com/column/stage2-lesson2-3/" TargetMode="External"/><Relationship Id="rId9693" Type="http://schemas.openxmlformats.org/officeDocument/2006/relationships/hyperlink" Target="https://eigo-rewrite.com/column/stage3-lesson5-1/" TargetMode="External"/><Relationship Id="rId8360" Type="http://schemas.openxmlformats.org/officeDocument/2006/relationships/hyperlink" Target="https://eigo-rewrite.com/column/stage2-lesson2-3/" TargetMode="External"/><Relationship Id="rId9694" Type="http://schemas.openxmlformats.org/officeDocument/2006/relationships/hyperlink" Target="https://eigo-rewrite.com/column/stage3-lesson5-1/" TargetMode="External"/><Relationship Id="rId9695" Type="http://schemas.openxmlformats.org/officeDocument/2006/relationships/hyperlink" Target="https://eigo-rewrite.com/column/stage3-lesson5-1/" TargetMode="External"/><Relationship Id="rId9696" Type="http://schemas.openxmlformats.org/officeDocument/2006/relationships/hyperlink" Target="https://eigo-rewrite.com/column/stage3-lesson5-1/" TargetMode="External"/><Relationship Id="rId7034" Type="http://schemas.openxmlformats.org/officeDocument/2006/relationships/hyperlink" Target="https://eigo-rewrite.com/column/stage3-lesson3-2/" TargetMode="External"/><Relationship Id="rId8365" Type="http://schemas.openxmlformats.org/officeDocument/2006/relationships/hyperlink" Target="https://eigo-rewrite.com/column/stage2-lesson2-3/" TargetMode="External"/><Relationship Id="rId7033" Type="http://schemas.openxmlformats.org/officeDocument/2006/relationships/hyperlink" Target="https://eigo-rewrite.com/column/stage3-lesson3-2/" TargetMode="External"/><Relationship Id="rId8364" Type="http://schemas.openxmlformats.org/officeDocument/2006/relationships/hyperlink" Target="https://eigo-rewrite.com/column/stage2-lesson2-3/" TargetMode="External"/><Relationship Id="rId9690" Type="http://schemas.openxmlformats.org/officeDocument/2006/relationships/hyperlink" Target="https://eigo-rewrite.com/column/stage3-lesson5-1/" TargetMode="External"/><Relationship Id="rId7032" Type="http://schemas.openxmlformats.org/officeDocument/2006/relationships/hyperlink" Target="https://eigo-rewrite.com/column/stage3-lesson3-2/" TargetMode="External"/><Relationship Id="rId8363" Type="http://schemas.openxmlformats.org/officeDocument/2006/relationships/hyperlink" Target="https://eigo-rewrite.com/column/stage2-lesson2-3/" TargetMode="External"/><Relationship Id="rId9691" Type="http://schemas.openxmlformats.org/officeDocument/2006/relationships/hyperlink" Target="https://eigo-rewrite.com/column/stage3-lesson5-1/" TargetMode="External"/><Relationship Id="rId7031" Type="http://schemas.openxmlformats.org/officeDocument/2006/relationships/hyperlink" Target="https://natsui-sansu-juku.com/column/510-12/" TargetMode="External"/><Relationship Id="rId8362" Type="http://schemas.openxmlformats.org/officeDocument/2006/relationships/hyperlink" Target="https://eigo-rewrite.com/column/stage2-lesson2-3/" TargetMode="External"/><Relationship Id="rId9692" Type="http://schemas.openxmlformats.org/officeDocument/2006/relationships/hyperlink" Target="https://eigo-rewrite.com/column/stage3-lesson5-1/" TargetMode="External"/><Relationship Id="rId7038" Type="http://schemas.openxmlformats.org/officeDocument/2006/relationships/hyperlink" Target="https://eigo-rewrite.com/column/stage3-lesson3-2/" TargetMode="External"/><Relationship Id="rId8369" Type="http://schemas.openxmlformats.org/officeDocument/2006/relationships/hyperlink" Target="https://eigo-rewrite.com/column/stage2-lesson2-3/" TargetMode="External"/><Relationship Id="rId7037" Type="http://schemas.openxmlformats.org/officeDocument/2006/relationships/hyperlink" Target="https://eigo-rewrite.com/column/stage3-lesson3-2/" TargetMode="External"/><Relationship Id="rId8368" Type="http://schemas.openxmlformats.org/officeDocument/2006/relationships/hyperlink" Target="https://eigo-rewrite.com/column/stage2-lesson2-3/" TargetMode="External"/><Relationship Id="rId7036" Type="http://schemas.openxmlformats.org/officeDocument/2006/relationships/hyperlink" Target="https://eigo-rewrite.com/column/stage3-lesson3-2/" TargetMode="External"/><Relationship Id="rId8367" Type="http://schemas.openxmlformats.org/officeDocument/2006/relationships/hyperlink" Target="https://eigo-rewrite.com/column/stage2-lesson2-3/" TargetMode="External"/><Relationship Id="rId7035" Type="http://schemas.openxmlformats.org/officeDocument/2006/relationships/hyperlink" Target="https://eigo-rewrite.com/column/stage3-lesson3-2/" TargetMode="External"/><Relationship Id="rId8366" Type="http://schemas.openxmlformats.org/officeDocument/2006/relationships/hyperlink" Target="https://eigo-rewrite.com/column/stage2-lesson2-3/" TargetMode="External"/><Relationship Id="rId9697" Type="http://schemas.openxmlformats.org/officeDocument/2006/relationships/hyperlink" Target="https://eigo-rewrite.com/column/stage3-lesson5-1/" TargetMode="External"/><Relationship Id="rId9698" Type="http://schemas.openxmlformats.org/officeDocument/2006/relationships/hyperlink" Target="https://eigo-rewrite.com/column/stage3-lesson5-1/" TargetMode="External"/><Relationship Id="rId9699" Type="http://schemas.openxmlformats.org/officeDocument/2006/relationships/hyperlink" Target="https://eigo-rewrite.com/column/stage3-lesson5-1/" TargetMode="External"/><Relationship Id="rId7039" Type="http://schemas.openxmlformats.org/officeDocument/2006/relationships/hyperlink" Target="https://eigo-rewrite.com/column/stage3-lesson3-2/" TargetMode="External"/><Relationship Id="rId8350" Type="http://schemas.openxmlformats.org/officeDocument/2006/relationships/hyperlink" Target="https://eigo-rewrite.com/column/stage2-lesson2-3/" TargetMode="External"/><Relationship Id="rId9682" Type="http://schemas.openxmlformats.org/officeDocument/2006/relationships/hyperlink" Target="https://eigo-rewrite.com/column/stage3-lesson5-1/" TargetMode="External"/><Relationship Id="rId9683" Type="http://schemas.openxmlformats.org/officeDocument/2006/relationships/hyperlink" Target="https://eigo-rewrite.com/column/stage3-lesson5-1/" TargetMode="External"/><Relationship Id="rId9684" Type="http://schemas.openxmlformats.org/officeDocument/2006/relationships/hyperlink" Target="https://eigo-rewrite.com/column/stage3-lesson5-1/" TargetMode="External"/><Relationship Id="rId9685" Type="http://schemas.openxmlformats.org/officeDocument/2006/relationships/hyperlink" Target="https://eigo-rewrite.com/column/stage3-lesson5-1/" TargetMode="External"/><Relationship Id="rId7023" Type="http://schemas.openxmlformats.org/officeDocument/2006/relationships/hyperlink" Target="https://natsui-sansu-juku.com/column/510-12/" TargetMode="External"/><Relationship Id="rId8354" Type="http://schemas.openxmlformats.org/officeDocument/2006/relationships/hyperlink" Target="https://eigo-rewrite.com/column/stage2-lesson2-3/" TargetMode="External"/><Relationship Id="rId7022" Type="http://schemas.openxmlformats.org/officeDocument/2006/relationships/hyperlink" Target="https://natsui-sansu-juku.com/column/510-12/" TargetMode="External"/><Relationship Id="rId8353" Type="http://schemas.openxmlformats.org/officeDocument/2006/relationships/hyperlink" Target="https://eigo-rewrite.com/column/stage2-lesson2-3/" TargetMode="External"/><Relationship Id="rId7021" Type="http://schemas.openxmlformats.org/officeDocument/2006/relationships/hyperlink" Target="https://natsui-sansu-juku.com/column/510-12/" TargetMode="External"/><Relationship Id="rId8352" Type="http://schemas.openxmlformats.org/officeDocument/2006/relationships/hyperlink" Target="https://eigo-rewrite.com/column/stage2-lesson2-3/" TargetMode="External"/><Relationship Id="rId9680" Type="http://schemas.openxmlformats.org/officeDocument/2006/relationships/hyperlink" Target="https://eigo-rewrite.com/column/stage3-lesson5-1/" TargetMode="External"/><Relationship Id="rId7020" Type="http://schemas.openxmlformats.org/officeDocument/2006/relationships/hyperlink" Target="https://natsui-sansu-juku.com/column/510-12/" TargetMode="External"/><Relationship Id="rId8351" Type="http://schemas.openxmlformats.org/officeDocument/2006/relationships/hyperlink" Target="https://eigo-rewrite.com/column/stage2-lesson2-3/" TargetMode="External"/><Relationship Id="rId9681" Type="http://schemas.openxmlformats.org/officeDocument/2006/relationships/hyperlink" Target="https://eigo-rewrite.com/column/stage3-lesson5-1/" TargetMode="External"/><Relationship Id="rId7027" Type="http://schemas.openxmlformats.org/officeDocument/2006/relationships/hyperlink" Target="https://natsui-sansu-juku.com/column/510-12/" TargetMode="External"/><Relationship Id="rId8358" Type="http://schemas.openxmlformats.org/officeDocument/2006/relationships/hyperlink" Target="https://eigo-rewrite.com/column/stage2-lesson2-3/" TargetMode="External"/><Relationship Id="rId7026" Type="http://schemas.openxmlformats.org/officeDocument/2006/relationships/hyperlink" Target="https://natsui-sansu-juku.com/column/510-12/" TargetMode="External"/><Relationship Id="rId8357" Type="http://schemas.openxmlformats.org/officeDocument/2006/relationships/hyperlink" Target="https://eigo-rewrite.com/column/stage2-lesson2-3/" TargetMode="External"/><Relationship Id="rId7025" Type="http://schemas.openxmlformats.org/officeDocument/2006/relationships/hyperlink" Target="https://natsui-sansu-juku.com/column/510-12/" TargetMode="External"/><Relationship Id="rId8356" Type="http://schemas.openxmlformats.org/officeDocument/2006/relationships/hyperlink" Target="https://eigo-rewrite.com/column/stage2-lesson2-3/" TargetMode="External"/><Relationship Id="rId7024" Type="http://schemas.openxmlformats.org/officeDocument/2006/relationships/hyperlink" Target="https://natsui-sansu-juku.com/column/510-12/" TargetMode="External"/><Relationship Id="rId8355" Type="http://schemas.openxmlformats.org/officeDocument/2006/relationships/hyperlink" Target="https://eigo-rewrite.com/column/stage2-lesson2-3/" TargetMode="External"/><Relationship Id="rId9686" Type="http://schemas.openxmlformats.org/officeDocument/2006/relationships/hyperlink" Target="https://eigo-rewrite.com/column/stage3-lesson5-1/" TargetMode="External"/><Relationship Id="rId9687" Type="http://schemas.openxmlformats.org/officeDocument/2006/relationships/hyperlink" Target="https://eigo-rewrite.com/column/stage3-lesson5-1/" TargetMode="External"/><Relationship Id="rId7029" Type="http://schemas.openxmlformats.org/officeDocument/2006/relationships/hyperlink" Target="https://natsui-sansu-juku.com/column/510-12/" TargetMode="External"/><Relationship Id="rId9688" Type="http://schemas.openxmlformats.org/officeDocument/2006/relationships/hyperlink" Target="https://eigo-rewrite.com/column/stage3-lesson5-1/" TargetMode="External"/><Relationship Id="rId7028" Type="http://schemas.openxmlformats.org/officeDocument/2006/relationships/hyperlink" Target="https://natsui-sansu-juku.com/column/510-12/" TargetMode="External"/><Relationship Id="rId8359" Type="http://schemas.openxmlformats.org/officeDocument/2006/relationships/hyperlink" Target="https://eigo-rewrite.com/column/stage2-lesson2-3/" TargetMode="External"/><Relationship Id="rId9689" Type="http://schemas.openxmlformats.org/officeDocument/2006/relationships/hyperlink" Target="https://eigo-rewrite.com/column/stage3-lesson5-1/" TargetMode="External"/><Relationship Id="rId8390" Type="http://schemas.openxmlformats.org/officeDocument/2006/relationships/hyperlink" Target="https://natsui-sansu-juku.com/column/h51-02/" TargetMode="External"/><Relationship Id="rId7052" Type="http://schemas.openxmlformats.org/officeDocument/2006/relationships/hyperlink" Target="https://eigo-rewrite.com/column/stage3-lesson3-2/" TargetMode="External"/><Relationship Id="rId8383" Type="http://schemas.openxmlformats.org/officeDocument/2006/relationships/hyperlink" Target="https://natsui-sansu-juku.com/column/h51-02/" TargetMode="External"/><Relationship Id="rId7051" Type="http://schemas.openxmlformats.org/officeDocument/2006/relationships/hyperlink" Target="https://eigo-rewrite.com/column/stage3-lesson3-2/" TargetMode="External"/><Relationship Id="rId8382" Type="http://schemas.openxmlformats.org/officeDocument/2006/relationships/hyperlink" Target="https://natsui-sansu-juku.com/column/h51-02/" TargetMode="External"/><Relationship Id="rId7050" Type="http://schemas.openxmlformats.org/officeDocument/2006/relationships/hyperlink" Target="https://eigo-rewrite.com/column/stage3-lesson3-2/" TargetMode="External"/><Relationship Id="rId8381" Type="http://schemas.openxmlformats.org/officeDocument/2006/relationships/hyperlink" Target="https://natsui-sansu-juku.com/column/h51-02/" TargetMode="External"/><Relationship Id="rId8380" Type="http://schemas.openxmlformats.org/officeDocument/2006/relationships/hyperlink" Target="https://natsui-sansu-juku.com/column/h51-02/" TargetMode="External"/><Relationship Id="rId7056" Type="http://schemas.openxmlformats.org/officeDocument/2006/relationships/hyperlink" Target="https://eigo-rewrite.com/column/stage3-lesson3-2/" TargetMode="External"/><Relationship Id="rId8387" Type="http://schemas.openxmlformats.org/officeDocument/2006/relationships/hyperlink" Target="https://natsui-sansu-juku.com/column/h51-02/" TargetMode="External"/><Relationship Id="rId7055" Type="http://schemas.openxmlformats.org/officeDocument/2006/relationships/hyperlink" Target="https://eigo-rewrite.com/column/stage3-lesson3-2/" TargetMode="External"/><Relationship Id="rId8386" Type="http://schemas.openxmlformats.org/officeDocument/2006/relationships/hyperlink" Target="https://natsui-sansu-juku.com/column/h51-02/" TargetMode="External"/><Relationship Id="rId7054" Type="http://schemas.openxmlformats.org/officeDocument/2006/relationships/hyperlink" Target="https://eigo-rewrite.com/column/stage3-lesson3-2/" TargetMode="External"/><Relationship Id="rId8385" Type="http://schemas.openxmlformats.org/officeDocument/2006/relationships/hyperlink" Target="https://natsui-sansu-juku.com/column/h51-02/" TargetMode="External"/><Relationship Id="rId7053" Type="http://schemas.openxmlformats.org/officeDocument/2006/relationships/hyperlink" Target="https://eigo-rewrite.com/column/stage3-lesson3-2/" TargetMode="External"/><Relationship Id="rId8384" Type="http://schemas.openxmlformats.org/officeDocument/2006/relationships/hyperlink" Target="https://natsui-sansu-juku.com/column/h51-02/" TargetMode="External"/><Relationship Id="rId7059" Type="http://schemas.openxmlformats.org/officeDocument/2006/relationships/hyperlink" Target="https://eigo-rewrite.com/column/stage3-lesson3-2/" TargetMode="External"/><Relationship Id="rId7058" Type="http://schemas.openxmlformats.org/officeDocument/2006/relationships/hyperlink" Target="https://eigo-rewrite.com/column/stage3-lesson3-2/" TargetMode="External"/><Relationship Id="rId8389" Type="http://schemas.openxmlformats.org/officeDocument/2006/relationships/hyperlink" Target="https://natsui-sansu-juku.com/column/h51-02/" TargetMode="External"/><Relationship Id="rId7057" Type="http://schemas.openxmlformats.org/officeDocument/2006/relationships/hyperlink" Target="https://eigo-rewrite.com/column/stage3-lesson3-2/" TargetMode="External"/><Relationship Id="rId8388" Type="http://schemas.openxmlformats.org/officeDocument/2006/relationships/hyperlink" Target="https://natsui-sansu-juku.com/column/h51-02/" TargetMode="External"/><Relationship Id="rId7041" Type="http://schemas.openxmlformats.org/officeDocument/2006/relationships/hyperlink" Target="https://eigo-rewrite.com/column/stage3-lesson3-2/" TargetMode="External"/><Relationship Id="rId8372" Type="http://schemas.openxmlformats.org/officeDocument/2006/relationships/hyperlink" Target="https://natsui-sansu-juku.com/column/h51-02/" TargetMode="External"/><Relationship Id="rId7040" Type="http://schemas.openxmlformats.org/officeDocument/2006/relationships/hyperlink" Target="https://eigo-rewrite.com/column/stage3-lesson3-2/" TargetMode="External"/><Relationship Id="rId8371" Type="http://schemas.openxmlformats.org/officeDocument/2006/relationships/hyperlink" Target="https://natsui-sansu-juku.com/column/h51-02/" TargetMode="External"/><Relationship Id="rId8370" Type="http://schemas.openxmlformats.org/officeDocument/2006/relationships/hyperlink" Target="https://eigo-rewrite.com/column/stage2-lesson2-3/" TargetMode="External"/><Relationship Id="rId7045" Type="http://schemas.openxmlformats.org/officeDocument/2006/relationships/hyperlink" Target="https://eigo-rewrite.com/column/stage3-lesson3-2/" TargetMode="External"/><Relationship Id="rId8376" Type="http://schemas.openxmlformats.org/officeDocument/2006/relationships/hyperlink" Target="https://natsui-sansu-juku.com/column/h51-02/" TargetMode="External"/><Relationship Id="rId7044" Type="http://schemas.openxmlformats.org/officeDocument/2006/relationships/hyperlink" Target="https://eigo-rewrite.com/column/stage3-lesson3-2/" TargetMode="External"/><Relationship Id="rId8375" Type="http://schemas.openxmlformats.org/officeDocument/2006/relationships/hyperlink" Target="https://natsui-sansu-juku.com/column/h51-02/" TargetMode="External"/><Relationship Id="rId7043" Type="http://schemas.openxmlformats.org/officeDocument/2006/relationships/hyperlink" Target="https://eigo-rewrite.com/column/stage3-lesson3-2/" TargetMode="External"/><Relationship Id="rId8374" Type="http://schemas.openxmlformats.org/officeDocument/2006/relationships/hyperlink" Target="https://natsui-sansu-juku.com/column/h51-02/" TargetMode="External"/><Relationship Id="rId7042" Type="http://schemas.openxmlformats.org/officeDocument/2006/relationships/hyperlink" Target="https://eigo-rewrite.com/column/stage3-lesson3-2/" TargetMode="External"/><Relationship Id="rId8373" Type="http://schemas.openxmlformats.org/officeDocument/2006/relationships/hyperlink" Target="https://natsui-sansu-juku.com/column/h51-02/" TargetMode="External"/><Relationship Id="rId7049" Type="http://schemas.openxmlformats.org/officeDocument/2006/relationships/hyperlink" Target="https://eigo-rewrite.com/column/stage3-lesson3-2/" TargetMode="External"/><Relationship Id="rId7048" Type="http://schemas.openxmlformats.org/officeDocument/2006/relationships/hyperlink" Target="https://eigo-rewrite.com/column/stage3-lesson3-2/" TargetMode="External"/><Relationship Id="rId8379" Type="http://schemas.openxmlformats.org/officeDocument/2006/relationships/hyperlink" Target="https://natsui-sansu-juku.com/column/h51-02/" TargetMode="External"/><Relationship Id="rId7047" Type="http://schemas.openxmlformats.org/officeDocument/2006/relationships/hyperlink" Target="https://eigo-rewrite.com/column/stage3-lesson3-2/" TargetMode="External"/><Relationship Id="rId8378" Type="http://schemas.openxmlformats.org/officeDocument/2006/relationships/hyperlink" Target="https://natsui-sansu-juku.com/column/h51-02/" TargetMode="External"/><Relationship Id="rId7046" Type="http://schemas.openxmlformats.org/officeDocument/2006/relationships/hyperlink" Target="https://eigo-rewrite.com/column/stage3-lesson3-2/" TargetMode="External"/><Relationship Id="rId8377" Type="http://schemas.openxmlformats.org/officeDocument/2006/relationships/hyperlink" Target="https://natsui-sansu-juku.com/column/h51-02/" TargetMode="External"/><Relationship Id="rId9650" Type="http://schemas.openxmlformats.org/officeDocument/2006/relationships/hyperlink" Target="https://eigo-rewrite.com/column/stage3-lesson3-3/" TargetMode="External"/><Relationship Id="rId9651" Type="http://schemas.openxmlformats.org/officeDocument/2006/relationships/hyperlink" Target="https://eigo-rewrite.com/column/stage3-lesson3-3/" TargetMode="External"/><Relationship Id="rId9652" Type="http://schemas.openxmlformats.org/officeDocument/2006/relationships/hyperlink" Target="https://eigo-rewrite.com/column/stage3-lesson3-3/" TargetMode="External"/><Relationship Id="rId8321" Type="http://schemas.openxmlformats.org/officeDocument/2006/relationships/hyperlink" Target="https://eigo-rewrite.com/column/stage2-lesson2-3/" TargetMode="External"/><Relationship Id="rId8320" Type="http://schemas.openxmlformats.org/officeDocument/2006/relationships/hyperlink" Target="https://eng-support.com/column/progress-book1-lesson15-3/" TargetMode="External"/><Relationship Id="rId8325" Type="http://schemas.openxmlformats.org/officeDocument/2006/relationships/hyperlink" Target="https://eigo-rewrite.com/column/stage2-lesson2-3/" TargetMode="External"/><Relationship Id="rId9657" Type="http://schemas.openxmlformats.org/officeDocument/2006/relationships/hyperlink" Target="https://eigo-rewrite.com/column/stage3-lesson3-3/" TargetMode="External"/><Relationship Id="rId8324" Type="http://schemas.openxmlformats.org/officeDocument/2006/relationships/hyperlink" Target="https://eigo-rewrite.com/column/stage2-lesson2-3/" TargetMode="External"/><Relationship Id="rId9658" Type="http://schemas.openxmlformats.org/officeDocument/2006/relationships/hyperlink" Target="https://eigo-rewrite.com/column/stage3-lesson3-3/" TargetMode="External"/><Relationship Id="rId8323" Type="http://schemas.openxmlformats.org/officeDocument/2006/relationships/hyperlink" Target="https://eigo-rewrite.com/column/stage2-lesson2-3/" TargetMode="External"/><Relationship Id="rId9659" Type="http://schemas.openxmlformats.org/officeDocument/2006/relationships/hyperlink" Target="https://eigo-rewrite.com/column/stage3-lesson3-3/" TargetMode="External"/><Relationship Id="rId8322" Type="http://schemas.openxmlformats.org/officeDocument/2006/relationships/hyperlink" Target="https://eigo-rewrite.com/column/stage2-lesson2-3/" TargetMode="External"/><Relationship Id="rId8329" Type="http://schemas.openxmlformats.org/officeDocument/2006/relationships/hyperlink" Target="https://eigo-rewrite.com/column/stage2-lesson2-3/" TargetMode="External"/><Relationship Id="rId9653" Type="http://schemas.openxmlformats.org/officeDocument/2006/relationships/hyperlink" Target="https://eigo-rewrite.com/column/stage3-lesson3-3/" TargetMode="External"/><Relationship Id="rId8328" Type="http://schemas.openxmlformats.org/officeDocument/2006/relationships/hyperlink" Target="https://eigo-rewrite.com/column/stage2-lesson2-3/" TargetMode="External"/><Relationship Id="rId9654" Type="http://schemas.openxmlformats.org/officeDocument/2006/relationships/hyperlink" Target="https://eigo-rewrite.com/column/stage3-lesson3-3/" TargetMode="External"/><Relationship Id="rId8327" Type="http://schemas.openxmlformats.org/officeDocument/2006/relationships/hyperlink" Target="https://eigo-rewrite.com/column/stage2-lesson2-3/" TargetMode="External"/><Relationship Id="rId9655" Type="http://schemas.openxmlformats.org/officeDocument/2006/relationships/hyperlink" Target="https://eigo-rewrite.com/column/stage3-lesson3-3/" TargetMode="External"/><Relationship Id="rId8326" Type="http://schemas.openxmlformats.org/officeDocument/2006/relationships/hyperlink" Target="https://eigo-rewrite.com/column/stage2-lesson2-3/" TargetMode="External"/><Relationship Id="rId9656" Type="http://schemas.openxmlformats.org/officeDocument/2006/relationships/hyperlink" Target="https://eigo-rewrite.com/column/stage3-lesson3-3/" TargetMode="External"/><Relationship Id="rId8319" Type="http://schemas.openxmlformats.org/officeDocument/2006/relationships/hyperlink" Target="https://eng-support.com/column/progress-book1-lesson15-3/" TargetMode="External"/><Relationship Id="rId9640" Type="http://schemas.openxmlformats.org/officeDocument/2006/relationships/hyperlink" Target="https://eigo-rewrite.com/column/stage3-lesson3-3/" TargetMode="External"/><Relationship Id="rId9641" Type="http://schemas.openxmlformats.org/officeDocument/2006/relationships/hyperlink" Target="https://eigo-rewrite.com/column/stage3-lesson3-3/" TargetMode="External"/><Relationship Id="rId8310" Type="http://schemas.openxmlformats.org/officeDocument/2006/relationships/hyperlink" Target="https://eng-support.com/column/progress-book1-lesson15-3/" TargetMode="External"/><Relationship Id="rId8314" Type="http://schemas.openxmlformats.org/officeDocument/2006/relationships/hyperlink" Target="https://eng-support.com/column/progress-book1-lesson15-3/" TargetMode="External"/><Relationship Id="rId9646" Type="http://schemas.openxmlformats.org/officeDocument/2006/relationships/hyperlink" Target="https://eigo-rewrite.com/column/stage3-lesson3-3/" TargetMode="External"/><Relationship Id="rId8313" Type="http://schemas.openxmlformats.org/officeDocument/2006/relationships/hyperlink" Target="https://eng-support.com/column/progress-book1-lesson15-3/" TargetMode="External"/><Relationship Id="rId9647" Type="http://schemas.openxmlformats.org/officeDocument/2006/relationships/hyperlink" Target="https://eigo-rewrite.com/column/stage3-lesson3-3/" TargetMode="External"/><Relationship Id="rId8312" Type="http://schemas.openxmlformats.org/officeDocument/2006/relationships/hyperlink" Target="https://eng-support.com/column/progress-book1-lesson15-3/" TargetMode="External"/><Relationship Id="rId9648" Type="http://schemas.openxmlformats.org/officeDocument/2006/relationships/hyperlink" Target="https://eigo-rewrite.com/column/stage3-lesson3-3/" TargetMode="External"/><Relationship Id="rId8311" Type="http://schemas.openxmlformats.org/officeDocument/2006/relationships/hyperlink" Target="https://eng-support.com/column/progress-book1-lesson15-3/" TargetMode="External"/><Relationship Id="rId9649" Type="http://schemas.openxmlformats.org/officeDocument/2006/relationships/hyperlink" Target="https://eigo-rewrite.com/column/stage3-lesson3-3/" TargetMode="External"/><Relationship Id="rId8318" Type="http://schemas.openxmlformats.org/officeDocument/2006/relationships/hyperlink" Target="https://eng-support.com/column/progress-book1-lesson15-3/" TargetMode="External"/><Relationship Id="rId9642" Type="http://schemas.openxmlformats.org/officeDocument/2006/relationships/hyperlink" Target="https://eigo-rewrite.com/column/stage3-lesson3-3/" TargetMode="External"/><Relationship Id="rId8317" Type="http://schemas.openxmlformats.org/officeDocument/2006/relationships/hyperlink" Target="https://eng-support.com/column/progress-book1-lesson15-3/" TargetMode="External"/><Relationship Id="rId9643" Type="http://schemas.openxmlformats.org/officeDocument/2006/relationships/hyperlink" Target="https://eigo-rewrite.com/column/stage3-lesson3-3/" TargetMode="External"/><Relationship Id="rId8316" Type="http://schemas.openxmlformats.org/officeDocument/2006/relationships/hyperlink" Target="https://eng-support.com/column/progress-book1-lesson15-3/" TargetMode="External"/><Relationship Id="rId9644" Type="http://schemas.openxmlformats.org/officeDocument/2006/relationships/hyperlink" Target="https://eigo-rewrite.com/column/stage3-lesson3-3/" TargetMode="External"/><Relationship Id="rId8315" Type="http://schemas.openxmlformats.org/officeDocument/2006/relationships/hyperlink" Target="https://eng-support.com/column/progress-book1-lesson15-3/" TargetMode="External"/><Relationship Id="rId9645" Type="http://schemas.openxmlformats.org/officeDocument/2006/relationships/hyperlink" Target="https://eigo-rewrite.com/column/stage3-lesson3-3/" TargetMode="External"/><Relationship Id="rId9671" Type="http://schemas.openxmlformats.org/officeDocument/2006/relationships/hyperlink" Target="https://eigo-rewrite.com/column/stage3-lesson5-1/" TargetMode="External"/><Relationship Id="rId9672" Type="http://schemas.openxmlformats.org/officeDocument/2006/relationships/hyperlink" Target="https://eigo-rewrite.com/column/stage3-lesson5-1/" TargetMode="External"/><Relationship Id="rId9673" Type="http://schemas.openxmlformats.org/officeDocument/2006/relationships/hyperlink" Target="https://eigo-rewrite.com/column/stage3-lesson5-1/" TargetMode="External"/><Relationship Id="rId9674" Type="http://schemas.openxmlformats.org/officeDocument/2006/relationships/hyperlink" Target="https://eigo-rewrite.com/column/stage3-lesson5-1/" TargetMode="External"/><Relationship Id="rId7012" Type="http://schemas.openxmlformats.org/officeDocument/2006/relationships/hyperlink" Target="https://natsui-sansu-juku.com/column/510-12/" TargetMode="External"/><Relationship Id="rId8343" Type="http://schemas.openxmlformats.org/officeDocument/2006/relationships/hyperlink" Target="https://eigo-rewrite.com/column/stage2-lesson2-3/" TargetMode="External"/><Relationship Id="rId7011" Type="http://schemas.openxmlformats.org/officeDocument/2006/relationships/hyperlink" Target="https://natsui-sansu-juku.com/column/510-12/" TargetMode="External"/><Relationship Id="rId8342" Type="http://schemas.openxmlformats.org/officeDocument/2006/relationships/hyperlink" Target="https://eigo-rewrite.com/column/stage2-lesson2-3/" TargetMode="External"/><Relationship Id="rId7010" Type="http://schemas.openxmlformats.org/officeDocument/2006/relationships/hyperlink" Target="https://natsui-sansu-juku.com/column/510-12/" TargetMode="External"/><Relationship Id="rId8341" Type="http://schemas.openxmlformats.org/officeDocument/2006/relationships/hyperlink" Target="https://eigo-rewrite.com/column/stage2-lesson2-3/" TargetMode="External"/><Relationship Id="rId8340" Type="http://schemas.openxmlformats.org/officeDocument/2006/relationships/hyperlink" Target="https://eigo-rewrite.com/column/stage2-lesson2-3/" TargetMode="External"/><Relationship Id="rId9670" Type="http://schemas.openxmlformats.org/officeDocument/2006/relationships/hyperlink" Target="https://eigo-rewrite.com/column/stage3-lesson5-1/" TargetMode="External"/><Relationship Id="rId7016" Type="http://schemas.openxmlformats.org/officeDocument/2006/relationships/hyperlink" Target="https://natsui-sansu-juku.com/column/510-12/" TargetMode="External"/><Relationship Id="rId8347" Type="http://schemas.openxmlformats.org/officeDocument/2006/relationships/hyperlink" Target="https://eigo-rewrite.com/column/stage2-lesson2-3/" TargetMode="External"/><Relationship Id="rId9679" Type="http://schemas.openxmlformats.org/officeDocument/2006/relationships/hyperlink" Target="https://eigo-rewrite.com/column/stage3-lesson5-1/" TargetMode="External"/><Relationship Id="rId7015" Type="http://schemas.openxmlformats.org/officeDocument/2006/relationships/hyperlink" Target="https://natsui-sansu-juku.com/column/510-12/" TargetMode="External"/><Relationship Id="rId8346" Type="http://schemas.openxmlformats.org/officeDocument/2006/relationships/hyperlink" Target="https://eigo-rewrite.com/column/stage2-lesson2-3/" TargetMode="External"/><Relationship Id="rId7014" Type="http://schemas.openxmlformats.org/officeDocument/2006/relationships/hyperlink" Target="https://natsui-sansu-juku.com/column/510-12/" TargetMode="External"/><Relationship Id="rId8345" Type="http://schemas.openxmlformats.org/officeDocument/2006/relationships/hyperlink" Target="https://eigo-rewrite.com/column/stage2-lesson2-3/" TargetMode="External"/><Relationship Id="rId7013" Type="http://schemas.openxmlformats.org/officeDocument/2006/relationships/hyperlink" Target="https://natsui-sansu-juku.com/column/510-12/" TargetMode="External"/><Relationship Id="rId8344" Type="http://schemas.openxmlformats.org/officeDocument/2006/relationships/hyperlink" Target="https://eigo-rewrite.com/column/stage2-lesson2-3/" TargetMode="External"/><Relationship Id="rId9675" Type="http://schemas.openxmlformats.org/officeDocument/2006/relationships/hyperlink" Target="https://eigo-rewrite.com/column/stage3-lesson5-1/" TargetMode="External"/><Relationship Id="rId7019" Type="http://schemas.openxmlformats.org/officeDocument/2006/relationships/hyperlink" Target="https://natsui-sansu-juku.com/column/510-12/" TargetMode="External"/><Relationship Id="rId9676" Type="http://schemas.openxmlformats.org/officeDocument/2006/relationships/hyperlink" Target="https://eigo-rewrite.com/column/stage3-lesson5-1/" TargetMode="External"/><Relationship Id="rId7018" Type="http://schemas.openxmlformats.org/officeDocument/2006/relationships/hyperlink" Target="https://natsui-sansu-juku.com/column/510-12/" TargetMode="External"/><Relationship Id="rId8349" Type="http://schemas.openxmlformats.org/officeDocument/2006/relationships/hyperlink" Target="https://eigo-rewrite.com/column/stage2-lesson2-3/" TargetMode="External"/><Relationship Id="rId9677" Type="http://schemas.openxmlformats.org/officeDocument/2006/relationships/hyperlink" Target="https://eigo-rewrite.com/column/stage3-lesson5-1/" TargetMode="External"/><Relationship Id="rId7017" Type="http://schemas.openxmlformats.org/officeDocument/2006/relationships/hyperlink" Target="https://natsui-sansu-juku.com/column/510-12/" TargetMode="External"/><Relationship Id="rId8348" Type="http://schemas.openxmlformats.org/officeDocument/2006/relationships/hyperlink" Target="https://eigo-rewrite.com/column/stage2-lesson2-3/" TargetMode="External"/><Relationship Id="rId9678" Type="http://schemas.openxmlformats.org/officeDocument/2006/relationships/hyperlink" Target="https://eigo-rewrite.com/column/stage3-lesson5-1/" TargetMode="External"/><Relationship Id="rId9660" Type="http://schemas.openxmlformats.org/officeDocument/2006/relationships/hyperlink" Target="https://eigo-rewrite.com/column/stage3-lesson3-3/" TargetMode="External"/><Relationship Id="rId9661" Type="http://schemas.openxmlformats.org/officeDocument/2006/relationships/hyperlink" Target="https://eigo-rewrite.com/column/stage3-lesson3-3/" TargetMode="External"/><Relationship Id="rId9662" Type="http://schemas.openxmlformats.org/officeDocument/2006/relationships/hyperlink" Target="https://eigo-rewrite.com/column/stage3-lesson3-3/" TargetMode="External"/><Relationship Id="rId9663" Type="http://schemas.openxmlformats.org/officeDocument/2006/relationships/hyperlink" Target="https://eigo-rewrite.com/column/stage3-lesson3-3/" TargetMode="External"/><Relationship Id="rId7001" Type="http://schemas.openxmlformats.org/officeDocument/2006/relationships/hyperlink" Target="https://natsui-sansu-juku.com/column/510-12/" TargetMode="External"/><Relationship Id="rId8332" Type="http://schemas.openxmlformats.org/officeDocument/2006/relationships/hyperlink" Target="https://eigo-rewrite.com/column/stage2-lesson2-3/" TargetMode="External"/><Relationship Id="rId7000" Type="http://schemas.openxmlformats.org/officeDocument/2006/relationships/hyperlink" Target="https://natsui-sansu-juku.com/column/510-12/" TargetMode="External"/><Relationship Id="rId8331" Type="http://schemas.openxmlformats.org/officeDocument/2006/relationships/hyperlink" Target="https://eigo-rewrite.com/column/stage2-lesson2-3/" TargetMode="External"/><Relationship Id="rId8330" Type="http://schemas.openxmlformats.org/officeDocument/2006/relationships/hyperlink" Target="https://eigo-rewrite.com/column/stage2-lesson2-3/" TargetMode="External"/><Relationship Id="rId7005" Type="http://schemas.openxmlformats.org/officeDocument/2006/relationships/hyperlink" Target="https://natsui-sansu-juku.com/column/510-12/" TargetMode="External"/><Relationship Id="rId8336" Type="http://schemas.openxmlformats.org/officeDocument/2006/relationships/hyperlink" Target="https://eigo-rewrite.com/column/stage2-lesson2-3/" TargetMode="External"/><Relationship Id="rId9668" Type="http://schemas.openxmlformats.org/officeDocument/2006/relationships/hyperlink" Target="https://eigo-rewrite.com/column/stage3-lesson5-1/" TargetMode="External"/><Relationship Id="rId7004" Type="http://schemas.openxmlformats.org/officeDocument/2006/relationships/hyperlink" Target="https://natsui-sansu-juku.com/column/510-12/" TargetMode="External"/><Relationship Id="rId8335" Type="http://schemas.openxmlformats.org/officeDocument/2006/relationships/hyperlink" Target="https://eigo-rewrite.com/column/stage2-lesson2-3/" TargetMode="External"/><Relationship Id="rId9669" Type="http://schemas.openxmlformats.org/officeDocument/2006/relationships/hyperlink" Target="https://eigo-rewrite.com/column/stage3-lesson5-1/" TargetMode="External"/><Relationship Id="rId7003" Type="http://schemas.openxmlformats.org/officeDocument/2006/relationships/hyperlink" Target="https://natsui-sansu-juku.com/column/510-12/" TargetMode="External"/><Relationship Id="rId8334" Type="http://schemas.openxmlformats.org/officeDocument/2006/relationships/hyperlink" Target="https://eigo-rewrite.com/column/stage2-lesson2-3/" TargetMode="External"/><Relationship Id="rId7002" Type="http://schemas.openxmlformats.org/officeDocument/2006/relationships/hyperlink" Target="https://natsui-sansu-juku.com/column/510-12/" TargetMode="External"/><Relationship Id="rId8333" Type="http://schemas.openxmlformats.org/officeDocument/2006/relationships/hyperlink" Target="https://eigo-rewrite.com/column/stage2-lesson2-3/" TargetMode="External"/><Relationship Id="rId7009" Type="http://schemas.openxmlformats.org/officeDocument/2006/relationships/hyperlink" Target="https://natsui-sansu-juku.com/column/510-12/" TargetMode="External"/><Relationship Id="rId9664" Type="http://schemas.openxmlformats.org/officeDocument/2006/relationships/hyperlink" Target="https://eigo-rewrite.com/column/stage3-lesson3-3/" TargetMode="External"/><Relationship Id="rId7008" Type="http://schemas.openxmlformats.org/officeDocument/2006/relationships/hyperlink" Target="https://natsui-sansu-juku.com/column/510-12/" TargetMode="External"/><Relationship Id="rId8339" Type="http://schemas.openxmlformats.org/officeDocument/2006/relationships/hyperlink" Target="https://eigo-rewrite.com/column/stage2-lesson2-3/" TargetMode="External"/><Relationship Id="rId9665" Type="http://schemas.openxmlformats.org/officeDocument/2006/relationships/hyperlink" Target="https://eigo-rewrite.com/column/stage3-lesson3-3/" TargetMode="External"/><Relationship Id="rId7007" Type="http://schemas.openxmlformats.org/officeDocument/2006/relationships/hyperlink" Target="https://natsui-sansu-juku.com/column/510-12/" TargetMode="External"/><Relationship Id="rId8338" Type="http://schemas.openxmlformats.org/officeDocument/2006/relationships/hyperlink" Target="https://eigo-rewrite.com/column/stage2-lesson2-3/" TargetMode="External"/><Relationship Id="rId9666" Type="http://schemas.openxmlformats.org/officeDocument/2006/relationships/hyperlink" Target="https://eigo-rewrite.com/column/stage3-lesson5-1/" TargetMode="External"/><Relationship Id="rId7006" Type="http://schemas.openxmlformats.org/officeDocument/2006/relationships/hyperlink" Target="https://natsui-sansu-juku.com/column/510-12/" TargetMode="External"/><Relationship Id="rId8337" Type="http://schemas.openxmlformats.org/officeDocument/2006/relationships/hyperlink" Target="https://eigo-rewrite.com/column/stage2-lesson2-3/" TargetMode="External"/><Relationship Id="rId9667" Type="http://schemas.openxmlformats.org/officeDocument/2006/relationships/hyperlink" Target="https://eigo-rewrite.com/column/stage3-lesson5-1/" TargetMode="External"/><Relationship Id="rId11271" Type="http://schemas.openxmlformats.org/officeDocument/2006/relationships/hyperlink" Target="https://jukureiwa.com/tips/alphabet/" TargetMode="External"/><Relationship Id="rId11270" Type="http://schemas.openxmlformats.org/officeDocument/2006/relationships/hyperlink" Target="https://jukureiwa.com/tips/alphabet/" TargetMode="External"/><Relationship Id="rId11269" Type="http://schemas.openxmlformats.org/officeDocument/2006/relationships/hyperlink" Target="https://jukureiwa.com/tips/alphabet/" TargetMode="External"/><Relationship Id="rId11264" Type="http://schemas.openxmlformats.org/officeDocument/2006/relationships/hyperlink" Target="https://jukureiwa.com/tips/alphabet/" TargetMode="External"/><Relationship Id="rId12595" Type="http://schemas.openxmlformats.org/officeDocument/2006/relationships/hyperlink" Target="https://jukureiwa.com/tips/machigaeyasui/" TargetMode="External"/><Relationship Id="rId11263" Type="http://schemas.openxmlformats.org/officeDocument/2006/relationships/hyperlink" Target="https://jukureiwa.com/tips/alphabet/" TargetMode="External"/><Relationship Id="rId12594" Type="http://schemas.openxmlformats.org/officeDocument/2006/relationships/hyperlink" Target="https://jukureiwa.com/tips/machigaeyasui/" TargetMode="External"/><Relationship Id="rId11262" Type="http://schemas.openxmlformats.org/officeDocument/2006/relationships/hyperlink" Target="https://jukureiwa.com/tips/alphabet/" TargetMode="External"/><Relationship Id="rId12593" Type="http://schemas.openxmlformats.org/officeDocument/2006/relationships/hyperlink" Target="https://jukureiwa.com/tips/machigaeyasui/" TargetMode="External"/><Relationship Id="rId11261" Type="http://schemas.openxmlformats.org/officeDocument/2006/relationships/hyperlink" Target="https://jukureiwa.com/tips/alphabet/" TargetMode="External"/><Relationship Id="rId12592" Type="http://schemas.openxmlformats.org/officeDocument/2006/relationships/hyperlink" Target="https://jukureiwa.com/tips/machigaeyasui/" TargetMode="External"/><Relationship Id="rId11268" Type="http://schemas.openxmlformats.org/officeDocument/2006/relationships/hyperlink" Target="https://jukureiwa.com/tips/alphabet/" TargetMode="External"/><Relationship Id="rId12599" Type="http://schemas.openxmlformats.org/officeDocument/2006/relationships/hyperlink" Target="https://jukureiwa.com/tips/machigaeyasui/" TargetMode="External"/><Relationship Id="rId11267" Type="http://schemas.openxmlformats.org/officeDocument/2006/relationships/hyperlink" Target="https://jukureiwa.com/tips/alphabet/" TargetMode="External"/><Relationship Id="rId12598" Type="http://schemas.openxmlformats.org/officeDocument/2006/relationships/hyperlink" Target="https://jukureiwa.com/tips/machigaeyasui/" TargetMode="External"/><Relationship Id="rId11266" Type="http://schemas.openxmlformats.org/officeDocument/2006/relationships/hyperlink" Target="https://jukureiwa.com/tips/alphabet/" TargetMode="External"/><Relationship Id="rId12597" Type="http://schemas.openxmlformats.org/officeDocument/2006/relationships/hyperlink" Target="https://jukureiwa.com/tips/machigaeyasui/" TargetMode="External"/><Relationship Id="rId11265" Type="http://schemas.openxmlformats.org/officeDocument/2006/relationships/hyperlink" Target="https://jukureiwa.com/tips/alphabet/" TargetMode="External"/><Relationship Id="rId12596" Type="http://schemas.openxmlformats.org/officeDocument/2006/relationships/hyperlink" Target="https://jukureiwa.com/tips/machigaeyasui/" TargetMode="External"/><Relationship Id="rId11282" Type="http://schemas.openxmlformats.org/officeDocument/2006/relationships/hyperlink" Target="https://jukureiwa.com/tips/alphabet/" TargetMode="External"/><Relationship Id="rId11281" Type="http://schemas.openxmlformats.org/officeDocument/2006/relationships/hyperlink" Target="https://jukureiwa.com/tips/alphabet/" TargetMode="External"/><Relationship Id="rId11280" Type="http://schemas.openxmlformats.org/officeDocument/2006/relationships/hyperlink" Target="https://jukureiwa.com/tips/alphabet/" TargetMode="External"/><Relationship Id="rId11275" Type="http://schemas.openxmlformats.org/officeDocument/2006/relationships/hyperlink" Target="https://jukureiwa.com/tips/alphabet/" TargetMode="External"/><Relationship Id="rId11274" Type="http://schemas.openxmlformats.org/officeDocument/2006/relationships/hyperlink" Target="https://jukureiwa.com/tips/alphabet/" TargetMode="External"/><Relationship Id="rId11273" Type="http://schemas.openxmlformats.org/officeDocument/2006/relationships/hyperlink" Target="https://jukureiwa.com/tips/alphabet/" TargetMode="External"/><Relationship Id="rId11272" Type="http://schemas.openxmlformats.org/officeDocument/2006/relationships/hyperlink" Target="https://jukureiwa.com/tips/alphabet/" TargetMode="External"/><Relationship Id="rId11279" Type="http://schemas.openxmlformats.org/officeDocument/2006/relationships/hyperlink" Target="https://jukureiwa.com/tips/alphabet/" TargetMode="External"/><Relationship Id="rId11278" Type="http://schemas.openxmlformats.org/officeDocument/2006/relationships/hyperlink" Target="https://jukureiwa.com/tips/alphabet/" TargetMode="External"/><Relationship Id="rId11277" Type="http://schemas.openxmlformats.org/officeDocument/2006/relationships/hyperlink" Target="https://jukureiwa.com/tips/alphabet/" TargetMode="External"/><Relationship Id="rId11276" Type="http://schemas.openxmlformats.org/officeDocument/2006/relationships/hyperlink" Target="https://jukureiwa.com/tips/alphabet/" TargetMode="External"/><Relationship Id="rId12580" Type="http://schemas.openxmlformats.org/officeDocument/2006/relationships/hyperlink" Target="https://jukureiwa.com/tips/machigaeyasui/" TargetMode="External"/><Relationship Id="rId11249" Type="http://schemas.openxmlformats.org/officeDocument/2006/relationships/hyperlink" Target="https://jukureiwa.com/tips/alphabet/" TargetMode="External"/><Relationship Id="rId11248" Type="http://schemas.openxmlformats.org/officeDocument/2006/relationships/hyperlink" Target="https://jukureiwa.com/tips/alphabet/" TargetMode="External"/><Relationship Id="rId12579" Type="http://schemas.openxmlformats.org/officeDocument/2006/relationships/hyperlink" Target="https://jukureiwa.com/tips/machigaeyasui/" TargetMode="External"/><Relationship Id="rId11247" Type="http://schemas.openxmlformats.org/officeDocument/2006/relationships/hyperlink" Target="https://jukureiwa.com/tips/alphabet/" TargetMode="External"/><Relationship Id="rId12578" Type="http://schemas.openxmlformats.org/officeDocument/2006/relationships/hyperlink" Target="https://jukureiwa.com/tips/machigaeyasui/" TargetMode="External"/><Relationship Id="rId11242" Type="http://schemas.openxmlformats.org/officeDocument/2006/relationships/hyperlink" Target="https://jukureiwa.com/tips/alphabet/" TargetMode="External"/><Relationship Id="rId12573" Type="http://schemas.openxmlformats.org/officeDocument/2006/relationships/hyperlink" Target="https://jukureiwa.com/tips/machigaeyasui/" TargetMode="External"/><Relationship Id="rId11241" Type="http://schemas.openxmlformats.org/officeDocument/2006/relationships/hyperlink" Target="https://jukureiwa.com/tips/alphabet/" TargetMode="External"/><Relationship Id="rId12572" Type="http://schemas.openxmlformats.org/officeDocument/2006/relationships/hyperlink" Target="https://jukureiwa.com/tips/machigaeyasui/" TargetMode="External"/><Relationship Id="rId11240" Type="http://schemas.openxmlformats.org/officeDocument/2006/relationships/hyperlink" Target="https://jukureiwa.com/tips/alphabet/" TargetMode="External"/><Relationship Id="rId12571" Type="http://schemas.openxmlformats.org/officeDocument/2006/relationships/hyperlink" Target="https://jukureiwa.com/tips/machigaeyasui/" TargetMode="External"/><Relationship Id="rId12570" Type="http://schemas.openxmlformats.org/officeDocument/2006/relationships/hyperlink" Target="https://jukureiwa.com/tips/machigaeyasui/" TargetMode="External"/><Relationship Id="rId11246" Type="http://schemas.openxmlformats.org/officeDocument/2006/relationships/hyperlink" Target="https://jukureiwa.com/tips/alphabet/" TargetMode="External"/><Relationship Id="rId12577" Type="http://schemas.openxmlformats.org/officeDocument/2006/relationships/hyperlink" Target="https://jukureiwa.com/tips/machigaeyasui/" TargetMode="External"/><Relationship Id="rId11245" Type="http://schemas.openxmlformats.org/officeDocument/2006/relationships/hyperlink" Target="https://jukureiwa.com/tips/alphabet/" TargetMode="External"/><Relationship Id="rId12576" Type="http://schemas.openxmlformats.org/officeDocument/2006/relationships/hyperlink" Target="https://jukureiwa.com/tips/machigaeyasui/" TargetMode="External"/><Relationship Id="rId11244" Type="http://schemas.openxmlformats.org/officeDocument/2006/relationships/hyperlink" Target="https://jukureiwa.com/tips/alphabet/" TargetMode="External"/><Relationship Id="rId12575" Type="http://schemas.openxmlformats.org/officeDocument/2006/relationships/hyperlink" Target="https://jukureiwa.com/tips/machigaeyasui/" TargetMode="External"/><Relationship Id="rId11243" Type="http://schemas.openxmlformats.org/officeDocument/2006/relationships/hyperlink" Target="https://jukureiwa.com/tips/alphabet/" TargetMode="External"/><Relationship Id="rId12574" Type="http://schemas.openxmlformats.org/officeDocument/2006/relationships/hyperlink" Target="https://jukureiwa.com/tips/machigaeyasui/" TargetMode="External"/><Relationship Id="rId11260" Type="http://schemas.openxmlformats.org/officeDocument/2006/relationships/hyperlink" Target="https://jukureiwa.com/tips/alphabet/" TargetMode="External"/><Relationship Id="rId12591" Type="http://schemas.openxmlformats.org/officeDocument/2006/relationships/hyperlink" Target="https://jukureiwa.com/tips/machigaeyasui/" TargetMode="External"/><Relationship Id="rId12590" Type="http://schemas.openxmlformats.org/officeDocument/2006/relationships/hyperlink" Target="https://jukureiwa.com/tips/machigaeyasui/" TargetMode="External"/><Relationship Id="rId11259" Type="http://schemas.openxmlformats.org/officeDocument/2006/relationships/hyperlink" Target="https://jukureiwa.com/tips/alphabet/" TargetMode="External"/><Relationship Id="rId11258" Type="http://schemas.openxmlformats.org/officeDocument/2006/relationships/hyperlink" Target="https://jukureiwa.com/tips/alphabet/" TargetMode="External"/><Relationship Id="rId12589" Type="http://schemas.openxmlformats.org/officeDocument/2006/relationships/hyperlink" Target="https://jukureiwa.com/tips/machigaeyasui/" TargetMode="External"/><Relationship Id="rId11253" Type="http://schemas.openxmlformats.org/officeDocument/2006/relationships/hyperlink" Target="https://jukureiwa.com/tips/alphabet/" TargetMode="External"/><Relationship Id="rId12584" Type="http://schemas.openxmlformats.org/officeDocument/2006/relationships/hyperlink" Target="https://jukureiwa.com/tips/machigaeyasui/" TargetMode="External"/><Relationship Id="rId11252" Type="http://schemas.openxmlformats.org/officeDocument/2006/relationships/hyperlink" Target="https://jukureiwa.com/tips/alphabet/" TargetMode="External"/><Relationship Id="rId12583" Type="http://schemas.openxmlformats.org/officeDocument/2006/relationships/hyperlink" Target="https://jukureiwa.com/tips/machigaeyasui/" TargetMode="External"/><Relationship Id="rId11251" Type="http://schemas.openxmlformats.org/officeDocument/2006/relationships/hyperlink" Target="https://jukureiwa.com/tips/alphabet/" TargetMode="External"/><Relationship Id="rId12582" Type="http://schemas.openxmlformats.org/officeDocument/2006/relationships/hyperlink" Target="https://jukureiwa.com/tips/machigaeyasui/" TargetMode="External"/><Relationship Id="rId11250" Type="http://schemas.openxmlformats.org/officeDocument/2006/relationships/hyperlink" Target="https://jukureiwa.com/tips/alphabet/" TargetMode="External"/><Relationship Id="rId12581" Type="http://schemas.openxmlformats.org/officeDocument/2006/relationships/hyperlink" Target="https://jukureiwa.com/tips/machigaeyasui/" TargetMode="External"/><Relationship Id="rId11257" Type="http://schemas.openxmlformats.org/officeDocument/2006/relationships/hyperlink" Target="https://jukureiwa.com/tips/alphabet/" TargetMode="External"/><Relationship Id="rId12588" Type="http://schemas.openxmlformats.org/officeDocument/2006/relationships/hyperlink" Target="https://jukureiwa.com/tips/machigaeyasui/" TargetMode="External"/><Relationship Id="rId11256" Type="http://schemas.openxmlformats.org/officeDocument/2006/relationships/hyperlink" Target="https://jukureiwa.com/tips/alphabet/" TargetMode="External"/><Relationship Id="rId12587" Type="http://schemas.openxmlformats.org/officeDocument/2006/relationships/hyperlink" Target="https://jukureiwa.com/tips/machigaeyasui/" TargetMode="External"/><Relationship Id="rId11255" Type="http://schemas.openxmlformats.org/officeDocument/2006/relationships/hyperlink" Target="https://jukureiwa.com/tips/alphabet/" TargetMode="External"/><Relationship Id="rId12586" Type="http://schemas.openxmlformats.org/officeDocument/2006/relationships/hyperlink" Target="https://jukureiwa.com/tips/machigaeyasui/" TargetMode="External"/><Relationship Id="rId11254" Type="http://schemas.openxmlformats.org/officeDocument/2006/relationships/hyperlink" Target="https://jukureiwa.com/tips/alphabet/" TargetMode="External"/><Relationship Id="rId12585" Type="http://schemas.openxmlformats.org/officeDocument/2006/relationships/hyperlink" Target="https://jukureiwa.com/tips/machigaeyasui/" TargetMode="External"/><Relationship Id="rId7081" Type="http://schemas.openxmlformats.org/officeDocument/2006/relationships/hyperlink" Target="https://eigo-rewrite.com/column/stage3-lesson3-2/" TargetMode="External"/><Relationship Id="rId7080" Type="http://schemas.openxmlformats.org/officeDocument/2006/relationships/hyperlink" Target="https://eigo-rewrite.com/column/stage3-lesson3-2/" TargetMode="External"/><Relationship Id="rId7074" Type="http://schemas.openxmlformats.org/officeDocument/2006/relationships/hyperlink" Target="https://eigo-rewrite.com/column/stage3-lesson3-2/" TargetMode="External"/><Relationship Id="rId7073" Type="http://schemas.openxmlformats.org/officeDocument/2006/relationships/hyperlink" Target="https://eigo-rewrite.com/column/stage3-lesson3-2/" TargetMode="External"/><Relationship Id="rId7072" Type="http://schemas.openxmlformats.org/officeDocument/2006/relationships/hyperlink" Target="https://eigo-rewrite.com/column/stage3-lesson3-2/" TargetMode="External"/><Relationship Id="rId7071" Type="http://schemas.openxmlformats.org/officeDocument/2006/relationships/hyperlink" Target="https://eigo-rewrite.com/column/stage3-lesson3-2/" TargetMode="External"/><Relationship Id="rId7078" Type="http://schemas.openxmlformats.org/officeDocument/2006/relationships/hyperlink" Target="https://eigo-rewrite.com/column/stage3-lesson3-2/" TargetMode="External"/><Relationship Id="rId7077" Type="http://schemas.openxmlformats.org/officeDocument/2006/relationships/hyperlink" Target="https://eigo-rewrite.com/column/stage3-lesson3-2/" TargetMode="External"/><Relationship Id="rId7076" Type="http://schemas.openxmlformats.org/officeDocument/2006/relationships/hyperlink" Target="https://eigo-rewrite.com/column/stage3-lesson3-2/" TargetMode="External"/><Relationship Id="rId7075" Type="http://schemas.openxmlformats.org/officeDocument/2006/relationships/hyperlink" Target="https://eigo-rewrite.com/column/stage3-lesson3-2/" TargetMode="External"/><Relationship Id="rId7079" Type="http://schemas.openxmlformats.org/officeDocument/2006/relationships/hyperlink" Target="https://eigo-rewrite.com/column/stage3-lesson3-2/" TargetMode="External"/><Relationship Id="rId7070" Type="http://schemas.openxmlformats.org/officeDocument/2006/relationships/hyperlink" Target="https://eigo-rewrite.com/column/stage3-lesson3-2/" TargetMode="External"/><Relationship Id="rId7063" Type="http://schemas.openxmlformats.org/officeDocument/2006/relationships/hyperlink" Target="https://eigo-rewrite.com/column/stage3-lesson3-2/" TargetMode="External"/><Relationship Id="rId8394" Type="http://schemas.openxmlformats.org/officeDocument/2006/relationships/hyperlink" Target="https://natsui-sansu-juku.com/column/h51-02/" TargetMode="External"/><Relationship Id="rId7062" Type="http://schemas.openxmlformats.org/officeDocument/2006/relationships/hyperlink" Target="https://eigo-rewrite.com/column/stage3-lesson3-2/" TargetMode="External"/><Relationship Id="rId8393" Type="http://schemas.openxmlformats.org/officeDocument/2006/relationships/hyperlink" Target="https://natsui-sansu-juku.com/column/h51-02/" TargetMode="External"/><Relationship Id="rId7061" Type="http://schemas.openxmlformats.org/officeDocument/2006/relationships/hyperlink" Target="https://eigo-rewrite.com/column/stage3-lesson3-2/" TargetMode="External"/><Relationship Id="rId8392" Type="http://schemas.openxmlformats.org/officeDocument/2006/relationships/hyperlink" Target="https://natsui-sansu-juku.com/column/h51-02/" TargetMode="External"/><Relationship Id="rId7060" Type="http://schemas.openxmlformats.org/officeDocument/2006/relationships/hyperlink" Target="https://eigo-rewrite.com/column/stage3-lesson3-2/" TargetMode="External"/><Relationship Id="rId8391" Type="http://schemas.openxmlformats.org/officeDocument/2006/relationships/hyperlink" Target="https://natsui-sansu-juku.com/column/h51-02/" TargetMode="External"/><Relationship Id="rId7067" Type="http://schemas.openxmlformats.org/officeDocument/2006/relationships/hyperlink" Target="https://eigo-rewrite.com/column/stage3-lesson3-2/" TargetMode="External"/><Relationship Id="rId8398" Type="http://schemas.openxmlformats.org/officeDocument/2006/relationships/hyperlink" Target="https://natsui-sansu-juku.com/column/h51-02/" TargetMode="External"/><Relationship Id="rId7066" Type="http://schemas.openxmlformats.org/officeDocument/2006/relationships/hyperlink" Target="https://eigo-rewrite.com/column/stage3-lesson3-2/" TargetMode="External"/><Relationship Id="rId8397" Type="http://schemas.openxmlformats.org/officeDocument/2006/relationships/hyperlink" Target="https://natsui-sansu-juku.com/column/h51-02/" TargetMode="External"/><Relationship Id="rId7065" Type="http://schemas.openxmlformats.org/officeDocument/2006/relationships/hyperlink" Target="https://eigo-rewrite.com/column/stage3-lesson3-2/" TargetMode="External"/><Relationship Id="rId8396" Type="http://schemas.openxmlformats.org/officeDocument/2006/relationships/hyperlink" Target="https://natsui-sansu-juku.com/column/h51-02/" TargetMode="External"/><Relationship Id="rId7064" Type="http://schemas.openxmlformats.org/officeDocument/2006/relationships/hyperlink" Target="https://eigo-rewrite.com/column/stage3-lesson3-2/" TargetMode="External"/><Relationship Id="rId8395" Type="http://schemas.openxmlformats.org/officeDocument/2006/relationships/hyperlink" Target="https://natsui-sansu-juku.com/column/h51-02/" TargetMode="External"/><Relationship Id="rId7069" Type="http://schemas.openxmlformats.org/officeDocument/2006/relationships/hyperlink" Target="https://eigo-rewrite.com/column/stage3-lesson3-2/" TargetMode="External"/><Relationship Id="rId7068" Type="http://schemas.openxmlformats.org/officeDocument/2006/relationships/hyperlink" Target="https://eigo-rewrite.com/column/stage3-lesson3-2/" TargetMode="External"/><Relationship Id="rId8399" Type="http://schemas.openxmlformats.org/officeDocument/2006/relationships/hyperlink" Target="https://natsui-sansu-juku.com/column/h51-02/" TargetMode="External"/><Relationship Id="rId11293" Type="http://schemas.openxmlformats.org/officeDocument/2006/relationships/hyperlink" Target="https://jukureiwa.com/tips/alphabet/" TargetMode="External"/><Relationship Id="rId11292" Type="http://schemas.openxmlformats.org/officeDocument/2006/relationships/hyperlink" Target="https://jukureiwa.com/tips/alphabet/" TargetMode="External"/><Relationship Id="rId11291" Type="http://schemas.openxmlformats.org/officeDocument/2006/relationships/hyperlink" Target="https://jukureiwa.com/tips/alphabet/" TargetMode="External"/><Relationship Id="rId11290" Type="http://schemas.openxmlformats.org/officeDocument/2006/relationships/hyperlink" Target="https://jukureiwa.com/tips/alphabet/" TargetMode="External"/><Relationship Id="rId7096" Type="http://schemas.openxmlformats.org/officeDocument/2006/relationships/hyperlink" Target="https://eng-support.com/column/book2-lesson13-scene3/" TargetMode="External"/><Relationship Id="rId7095" Type="http://schemas.openxmlformats.org/officeDocument/2006/relationships/hyperlink" Target="https://eng-support.com/column/book2-lesson13-scene3/" TargetMode="External"/><Relationship Id="rId7094" Type="http://schemas.openxmlformats.org/officeDocument/2006/relationships/hyperlink" Target="https://eng-support.com/column/book2-lesson13-scene3/" TargetMode="External"/><Relationship Id="rId7093" Type="http://schemas.openxmlformats.org/officeDocument/2006/relationships/hyperlink" Target="https://eng-support.com/column/book2-lesson13-scene3/" TargetMode="External"/><Relationship Id="rId7099" Type="http://schemas.openxmlformats.org/officeDocument/2006/relationships/hyperlink" Target="https://eng-support.com/column/book2-lesson13-scene3/" TargetMode="External"/><Relationship Id="rId7098" Type="http://schemas.openxmlformats.org/officeDocument/2006/relationships/hyperlink" Target="https://eng-support.com/column/book2-lesson13-scene3/" TargetMode="External"/><Relationship Id="rId7097" Type="http://schemas.openxmlformats.org/officeDocument/2006/relationships/hyperlink" Target="https://eng-support.com/column/book2-lesson13-scene3/" TargetMode="External"/><Relationship Id="rId11286" Type="http://schemas.openxmlformats.org/officeDocument/2006/relationships/hyperlink" Target="https://jukureiwa.com/tips/alphabet/" TargetMode="External"/><Relationship Id="rId11285" Type="http://schemas.openxmlformats.org/officeDocument/2006/relationships/hyperlink" Target="https://jukureiwa.com/tips/alphabet/" TargetMode="External"/><Relationship Id="rId11284" Type="http://schemas.openxmlformats.org/officeDocument/2006/relationships/hyperlink" Target="https://jukureiwa.com/tips/alphabet/" TargetMode="External"/><Relationship Id="rId11283" Type="http://schemas.openxmlformats.org/officeDocument/2006/relationships/hyperlink" Target="https://jukureiwa.com/tips/alphabet/" TargetMode="External"/><Relationship Id="rId11289" Type="http://schemas.openxmlformats.org/officeDocument/2006/relationships/hyperlink" Target="https://jukureiwa.com/tips/alphabet/" TargetMode="External"/><Relationship Id="rId11288" Type="http://schemas.openxmlformats.org/officeDocument/2006/relationships/hyperlink" Target="https://jukureiwa.com/tips/alphabet/" TargetMode="External"/><Relationship Id="rId11287" Type="http://schemas.openxmlformats.org/officeDocument/2006/relationships/hyperlink" Target="https://jukureiwa.com/tips/alphabet/" TargetMode="External"/><Relationship Id="rId7092" Type="http://schemas.openxmlformats.org/officeDocument/2006/relationships/hyperlink" Target="https://eng-support.com/column/book2-lesson13-scene3/" TargetMode="External"/><Relationship Id="rId7091" Type="http://schemas.openxmlformats.org/officeDocument/2006/relationships/hyperlink" Target="https://eng-support.com/column/book2-lesson13-scene3/" TargetMode="External"/><Relationship Id="rId7090" Type="http://schemas.openxmlformats.org/officeDocument/2006/relationships/hyperlink" Target="https://eng-support.com/column/book2-lesson13-scene3/" TargetMode="External"/><Relationship Id="rId7085" Type="http://schemas.openxmlformats.org/officeDocument/2006/relationships/hyperlink" Target="https://eng-support.com/column/book2-lesson13-scene3/" TargetMode="External"/><Relationship Id="rId7084" Type="http://schemas.openxmlformats.org/officeDocument/2006/relationships/hyperlink" Target="https://eng-support.com/column/book2-lesson13-scene3/" TargetMode="External"/><Relationship Id="rId7083" Type="http://schemas.openxmlformats.org/officeDocument/2006/relationships/hyperlink" Target="https://eng-support.com/column/book2-lesson13-scene3/" TargetMode="External"/><Relationship Id="rId7082" Type="http://schemas.openxmlformats.org/officeDocument/2006/relationships/hyperlink" Target="https://eng-support.com/column/book2-lesson13-scene3/" TargetMode="External"/><Relationship Id="rId7089" Type="http://schemas.openxmlformats.org/officeDocument/2006/relationships/hyperlink" Target="https://eng-support.com/column/book2-lesson13-scene3/" TargetMode="External"/><Relationship Id="rId7088" Type="http://schemas.openxmlformats.org/officeDocument/2006/relationships/hyperlink" Target="https://eng-support.com/column/book2-lesson13-scene3/" TargetMode="External"/><Relationship Id="rId7087" Type="http://schemas.openxmlformats.org/officeDocument/2006/relationships/hyperlink" Target="https://eng-support.com/column/book2-lesson13-scene3/" TargetMode="External"/><Relationship Id="rId7086" Type="http://schemas.openxmlformats.org/officeDocument/2006/relationships/hyperlink" Target="https://eng-support.com/column/book2-lesson13-scene3/" TargetMode="External"/><Relationship Id="rId11297" Type="http://schemas.openxmlformats.org/officeDocument/2006/relationships/hyperlink" Target="https://jukureiwa.com/tips/alphabet/" TargetMode="External"/><Relationship Id="rId11296" Type="http://schemas.openxmlformats.org/officeDocument/2006/relationships/hyperlink" Target="https://jukureiwa.com/tips/alphabet/" TargetMode="External"/><Relationship Id="rId11295" Type="http://schemas.openxmlformats.org/officeDocument/2006/relationships/hyperlink" Target="https://jukureiwa.com/tips/alphabet/" TargetMode="External"/><Relationship Id="rId11294" Type="http://schemas.openxmlformats.org/officeDocument/2006/relationships/hyperlink" Target="https://jukureiwa.com/tips/alphabet/" TargetMode="External"/><Relationship Id="rId11299" Type="http://schemas.openxmlformats.org/officeDocument/2006/relationships/hyperlink" Target="https://jukureiwa.com/tips/alphabet/" TargetMode="External"/><Relationship Id="rId11298" Type="http://schemas.openxmlformats.org/officeDocument/2006/relationships/hyperlink" Target="https://jukureiwa.com/tips/alphabet/" TargetMode="External"/><Relationship Id="rId12515" Type="http://schemas.openxmlformats.org/officeDocument/2006/relationships/hyperlink" Target="https://jukureiwa.com/tips/machigaeyasui/" TargetMode="External"/><Relationship Id="rId13847" Type="http://schemas.openxmlformats.org/officeDocument/2006/relationships/hyperlink" Target="https://eng-support.com/" TargetMode="External"/><Relationship Id="rId12514" Type="http://schemas.openxmlformats.org/officeDocument/2006/relationships/hyperlink" Target="https://jukureiwa.com/tips/machigaeyasui/" TargetMode="External"/><Relationship Id="rId13848" Type="http://schemas.openxmlformats.org/officeDocument/2006/relationships/hyperlink" Target="https://eng-support.com/" TargetMode="External"/><Relationship Id="rId12513" Type="http://schemas.openxmlformats.org/officeDocument/2006/relationships/hyperlink" Target="https://jukureiwa.com/tips/machigaeyasui/" TargetMode="External"/><Relationship Id="rId13849" Type="http://schemas.openxmlformats.org/officeDocument/2006/relationships/hyperlink" Target="https://eng-support.com/" TargetMode="External"/><Relationship Id="rId12512" Type="http://schemas.openxmlformats.org/officeDocument/2006/relationships/hyperlink" Target="https://jukureiwa.com/tips/machigaeyasui/" TargetMode="External"/><Relationship Id="rId12519" Type="http://schemas.openxmlformats.org/officeDocument/2006/relationships/hyperlink" Target="https://jukureiwa.com/tips/machigaeyasui/" TargetMode="External"/><Relationship Id="rId13843" Type="http://schemas.openxmlformats.org/officeDocument/2006/relationships/hyperlink" Target="https://eng-support.com/" TargetMode="External"/><Relationship Id="rId12518" Type="http://schemas.openxmlformats.org/officeDocument/2006/relationships/hyperlink" Target="https://jukureiwa.com/tips/machigaeyasui/" TargetMode="External"/><Relationship Id="rId13844" Type="http://schemas.openxmlformats.org/officeDocument/2006/relationships/hyperlink" Target="https://eng-support.com/" TargetMode="External"/><Relationship Id="rId12517" Type="http://schemas.openxmlformats.org/officeDocument/2006/relationships/hyperlink" Target="https://jukureiwa.com/tips/machigaeyasui/" TargetMode="External"/><Relationship Id="rId13845" Type="http://schemas.openxmlformats.org/officeDocument/2006/relationships/hyperlink" Target="https://eng-support.com/" TargetMode="External"/><Relationship Id="rId12516" Type="http://schemas.openxmlformats.org/officeDocument/2006/relationships/hyperlink" Target="https://jukureiwa.com/tips/machigaeyasui/" TargetMode="External"/><Relationship Id="rId13846" Type="http://schemas.openxmlformats.org/officeDocument/2006/relationships/hyperlink" Target="https://eng-support.com/" TargetMode="External"/><Relationship Id="rId13840" Type="http://schemas.openxmlformats.org/officeDocument/2006/relationships/hyperlink" Target="https://eng-support.com/" TargetMode="External"/><Relationship Id="rId13841" Type="http://schemas.openxmlformats.org/officeDocument/2006/relationships/hyperlink" Target="https://eng-support.com/" TargetMode="External"/><Relationship Id="rId13842" Type="http://schemas.openxmlformats.org/officeDocument/2006/relationships/hyperlink" Target="https://eng-support.com/" TargetMode="External"/><Relationship Id="rId12511" Type="http://schemas.openxmlformats.org/officeDocument/2006/relationships/hyperlink" Target="https://jukureiwa.com/tips/machigaeyasui/" TargetMode="External"/><Relationship Id="rId12510" Type="http://schemas.openxmlformats.org/officeDocument/2006/relationships/hyperlink" Target="https://jukureiwa.com/tips/machigaeyasui/" TargetMode="External"/><Relationship Id="rId12526" Type="http://schemas.openxmlformats.org/officeDocument/2006/relationships/hyperlink" Target="https://jukureiwa.com/tips/machigaeyasui/" TargetMode="External"/><Relationship Id="rId13858" Type="http://schemas.openxmlformats.org/officeDocument/2006/relationships/hyperlink" Target="https://eng-support.com/" TargetMode="External"/><Relationship Id="rId12525" Type="http://schemas.openxmlformats.org/officeDocument/2006/relationships/hyperlink" Target="https://jukureiwa.com/tips/machigaeyasui/" TargetMode="External"/><Relationship Id="rId13859" Type="http://schemas.openxmlformats.org/officeDocument/2006/relationships/hyperlink" Target="https://eng-support.com/" TargetMode="External"/><Relationship Id="rId12524" Type="http://schemas.openxmlformats.org/officeDocument/2006/relationships/hyperlink" Target="https://jukureiwa.com/tips/machigaeyasui/" TargetMode="External"/><Relationship Id="rId12523" Type="http://schemas.openxmlformats.org/officeDocument/2006/relationships/hyperlink" Target="https://jukureiwa.com/tips/machigaeyasui/" TargetMode="External"/><Relationship Id="rId13854" Type="http://schemas.openxmlformats.org/officeDocument/2006/relationships/hyperlink" Target="https://eng-support.com/" TargetMode="External"/><Relationship Id="rId12529" Type="http://schemas.openxmlformats.org/officeDocument/2006/relationships/hyperlink" Target="https://jukureiwa.com/tips/machigaeyasui/" TargetMode="External"/><Relationship Id="rId13855" Type="http://schemas.openxmlformats.org/officeDocument/2006/relationships/hyperlink" Target="https://eng-support.com/" TargetMode="External"/><Relationship Id="rId12528" Type="http://schemas.openxmlformats.org/officeDocument/2006/relationships/hyperlink" Target="https://jukureiwa.com/tips/machigaeyasui/" TargetMode="External"/><Relationship Id="rId13856" Type="http://schemas.openxmlformats.org/officeDocument/2006/relationships/hyperlink" Target="https://eng-support.com/" TargetMode="External"/><Relationship Id="rId12527" Type="http://schemas.openxmlformats.org/officeDocument/2006/relationships/hyperlink" Target="https://jukureiwa.com/tips/machigaeyasui/" TargetMode="External"/><Relationship Id="rId13857" Type="http://schemas.openxmlformats.org/officeDocument/2006/relationships/hyperlink" Target="https://eng-support.com/" TargetMode="External"/><Relationship Id="rId13850" Type="http://schemas.openxmlformats.org/officeDocument/2006/relationships/hyperlink" Target="https://eng-support.com/" TargetMode="External"/><Relationship Id="rId13851" Type="http://schemas.openxmlformats.org/officeDocument/2006/relationships/hyperlink" Target="https://eng-support.com/" TargetMode="External"/><Relationship Id="rId13852" Type="http://schemas.openxmlformats.org/officeDocument/2006/relationships/hyperlink" Target="https://eng-support.com/" TargetMode="External"/><Relationship Id="rId13853" Type="http://schemas.openxmlformats.org/officeDocument/2006/relationships/hyperlink" Target="https://eng-support.com/" TargetMode="External"/><Relationship Id="rId12522" Type="http://schemas.openxmlformats.org/officeDocument/2006/relationships/hyperlink" Target="https://jukureiwa.com/tips/machigaeyasui/" TargetMode="External"/><Relationship Id="rId12521" Type="http://schemas.openxmlformats.org/officeDocument/2006/relationships/hyperlink" Target="https://jukureiwa.com/tips/machigaeyasui/" TargetMode="External"/><Relationship Id="rId12520" Type="http://schemas.openxmlformats.org/officeDocument/2006/relationships/hyperlink" Target="https://jukureiwa.com/tips/machigaeyasui/" TargetMode="External"/><Relationship Id="rId13829" Type="http://schemas.openxmlformats.org/officeDocument/2006/relationships/hyperlink" Target="https://eng-support.com/column/progressbook1-5-1/" TargetMode="External"/><Relationship Id="rId13825" Type="http://schemas.openxmlformats.org/officeDocument/2006/relationships/hyperlink" Target="https://eng-support.com/column/progressbook1-5-1/" TargetMode="External"/><Relationship Id="rId13826" Type="http://schemas.openxmlformats.org/officeDocument/2006/relationships/hyperlink" Target="https://eng-support.com/column/progressbook1-5-1/" TargetMode="External"/><Relationship Id="rId13827" Type="http://schemas.openxmlformats.org/officeDocument/2006/relationships/hyperlink" Target="https://eng-support.com/column/progressbook1-5-1/" TargetMode="External"/><Relationship Id="rId13828" Type="http://schemas.openxmlformats.org/officeDocument/2006/relationships/hyperlink" Target="https://eng-support.com/column/progressbook1-5-1/" TargetMode="External"/><Relationship Id="rId13821" Type="http://schemas.openxmlformats.org/officeDocument/2006/relationships/hyperlink" Target="https://eng-support.com/column/progressbook1-5-1/" TargetMode="External"/><Relationship Id="rId13822" Type="http://schemas.openxmlformats.org/officeDocument/2006/relationships/hyperlink" Target="https://eng-support.com/column/progressbook1-5-1/" TargetMode="External"/><Relationship Id="rId13823" Type="http://schemas.openxmlformats.org/officeDocument/2006/relationships/hyperlink" Target="https://eng-support.com/column/progressbook1-5-1/" TargetMode="External"/><Relationship Id="rId13824" Type="http://schemas.openxmlformats.org/officeDocument/2006/relationships/hyperlink" Target="https://eng-support.com/column/progressbook1-5-1/" TargetMode="External"/><Relationship Id="rId13820" Type="http://schemas.openxmlformats.org/officeDocument/2006/relationships/hyperlink" Target="https://eng-support.com/column/progressbook1-5-1/" TargetMode="External"/><Relationship Id="rId12509" Type="http://schemas.openxmlformats.org/officeDocument/2006/relationships/hyperlink" Target="https://jukureiwa.com/tips/machigaeyasui/" TargetMode="External"/><Relationship Id="rId12504" Type="http://schemas.openxmlformats.org/officeDocument/2006/relationships/hyperlink" Target="https://jukureiwa.com/tips/machigaeyasui/" TargetMode="External"/><Relationship Id="rId13836" Type="http://schemas.openxmlformats.org/officeDocument/2006/relationships/hyperlink" Target="https://eng-support.com/" TargetMode="External"/><Relationship Id="rId12503" Type="http://schemas.openxmlformats.org/officeDocument/2006/relationships/hyperlink" Target="https://jukureiwa.com/tips/machigaeyasui/" TargetMode="External"/><Relationship Id="rId13837" Type="http://schemas.openxmlformats.org/officeDocument/2006/relationships/hyperlink" Target="https://eng-support.com/" TargetMode="External"/><Relationship Id="rId12502" Type="http://schemas.openxmlformats.org/officeDocument/2006/relationships/hyperlink" Target="https://jukureiwa.com/tips/machigaeyasui/" TargetMode="External"/><Relationship Id="rId13838" Type="http://schemas.openxmlformats.org/officeDocument/2006/relationships/hyperlink" Target="https://eng-support.com/" TargetMode="External"/><Relationship Id="rId12501" Type="http://schemas.openxmlformats.org/officeDocument/2006/relationships/hyperlink" Target="https://jukureiwa.com/tips/machigaeyasui/" TargetMode="External"/><Relationship Id="rId13839" Type="http://schemas.openxmlformats.org/officeDocument/2006/relationships/hyperlink" Target="https://eng-support.com/" TargetMode="External"/><Relationship Id="rId12508" Type="http://schemas.openxmlformats.org/officeDocument/2006/relationships/hyperlink" Target="https://jukureiwa.com/tips/machigaeyasui/" TargetMode="External"/><Relationship Id="rId13832" Type="http://schemas.openxmlformats.org/officeDocument/2006/relationships/hyperlink" Target="https://eng-support.com/column/progressbook1-5-1/" TargetMode="External"/><Relationship Id="rId12507" Type="http://schemas.openxmlformats.org/officeDocument/2006/relationships/hyperlink" Target="https://jukureiwa.com/tips/machigaeyasui/" TargetMode="External"/><Relationship Id="rId13833" Type="http://schemas.openxmlformats.org/officeDocument/2006/relationships/hyperlink" Target="https://eng-support.com/column/progressbook1-5-1/" TargetMode="External"/><Relationship Id="rId12506" Type="http://schemas.openxmlformats.org/officeDocument/2006/relationships/hyperlink" Target="https://jukureiwa.com/tips/machigaeyasui/" TargetMode="External"/><Relationship Id="rId13834" Type="http://schemas.openxmlformats.org/officeDocument/2006/relationships/hyperlink" Target="https://eng-support.com/column/progressbook1-5-1/" TargetMode="External"/><Relationship Id="rId12505" Type="http://schemas.openxmlformats.org/officeDocument/2006/relationships/hyperlink" Target="https://jukureiwa.com/tips/machigaeyasui/" TargetMode="External"/><Relationship Id="rId13835" Type="http://schemas.openxmlformats.org/officeDocument/2006/relationships/hyperlink" Target="https://eng-support.com/column/progressbook1-5-1/" TargetMode="External"/><Relationship Id="rId13830" Type="http://schemas.openxmlformats.org/officeDocument/2006/relationships/hyperlink" Target="https://eng-support.com/column/progressbook1-5-1/" TargetMode="External"/><Relationship Id="rId13831" Type="http://schemas.openxmlformats.org/officeDocument/2006/relationships/hyperlink" Target="https://eng-support.com/column/progressbook1-5-1/" TargetMode="External"/><Relationship Id="rId12500" Type="http://schemas.openxmlformats.org/officeDocument/2006/relationships/hyperlink" Target="https://jukureiwa.com/tips/machigaeyasui/" TargetMode="External"/><Relationship Id="rId11228" Type="http://schemas.openxmlformats.org/officeDocument/2006/relationships/hyperlink" Target="https://jukureiwa.com/tips/alphabet/" TargetMode="External"/><Relationship Id="rId12559" Type="http://schemas.openxmlformats.org/officeDocument/2006/relationships/hyperlink" Target="https://jukureiwa.com/tips/machigaeyasui/" TargetMode="External"/><Relationship Id="rId11227" Type="http://schemas.openxmlformats.org/officeDocument/2006/relationships/hyperlink" Target="https://jukureiwa.com/tips/alphabet/" TargetMode="External"/><Relationship Id="rId12558" Type="http://schemas.openxmlformats.org/officeDocument/2006/relationships/hyperlink" Target="https://jukureiwa.com/tips/machigaeyasui/" TargetMode="External"/><Relationship Id="rId11226" Type="http://schemas.openxmlformats.org/officeDocument/2006/relationships/hyperlink" Target="https://jukureiwa.com/tips/alphabet/" TargetMode="External"/><Relationship Id="rId12557" Type="http://schemas.openxmlformats.org/officeDocument/2006/relationships/hyperlink" Target="https://jukureiwa.com/tips/machigaeyasui/" TargetMode="External"/><Relationship Id="rId11225" Type="http://schemas.openxmlformats.org/officeDocument/2006/relationships/hyperlink" Target="https://jukureiwa.com/tips/alphabet/" TargetMode="External"/><Relationship Id="rId12556" Type="http://schemas.openxmlformats.org/officeDocument/2006/relationships/hyperlink" Target="https://jukureiwa.com/tips/machigaeyasui/" TargetMode="External"/><Relationship Id="rId13887" Type="http://schemas.openxmlformats.org/officeDocument/2006/relationships/hyperlink" Target="https://eng-support.com/" TargetMode="External"/><Relationship Id="rId13888" Type="http://schemas.openxmlformats.org/officeDocument/2006/relationships/hyperlink" Target="https://eng-support.com/" TargetMode="External"/><Relationship Id="rId13889" Type="http://schemas.openxmlformats.org/officeDocument/2006/relationships/hyperlink" Target="https://eng-support.com/" TargetMode="External"/><Relationship Id="rId11229" Type="http://schemas.openxmlformats.org/officeDocument/2006/relationships/hyperlink" Target="https://jukureiwa.com/tips/alphabet/" TargetMode="External"/><Relationship Id="rId11220" Type="http://schemas.openxmlformats.org/officeDocument/2006/relationships/hyperlink" Target="https://jukureiwa.com/tips/alphabet/" TargetMode="External"/><Relationship Id="rId12551" Type="http://schemas.openxmlformats.org/officeDocument/2006/relationships/hyperlink" Target="https://jukureiwa.com/tips/machigaeyasui/" TargetMode="External"/><Relationship Id="rId13883" Type="http://schemas.openxmlformats.org/officeDocument/2006/relationships/hyperlink" Target="https://eng-support.com/" TargetMode="External"/><Relationship Id="rId12550" Type="http://schemas.openxmlformats.org/officeDocument/2006/relationships/hyperlink" Target="https://jukureiwa.com/tips/machigaeyasui/" TargetMode="External"/><Relationship Id="rId13884" Type="http://schemas.openxmlformats.org/officeDocument/2006/relationships/hyperlink" Target="https://eng-support.com/" TargetMode="External"/><Relationship Id="rId13885" Type="http://schemas.openxmlformats.org/officeDocument/2006/relationships/hyperlink" Target="https://eng-support.com/" TargetMode="External"/><Relationship Id="rId13886" Type="http://schemas.openxmlformats.org/officeDocument/2006/relationships/hyperlink" Target="https://eng-support.com/" TargetMode="External"/><Relationship Id="rId11224" Type="http://schemas.openxmlformats.org/officeDocument/2006/relationships/hyperlink" Target="https://jukureiwa.com/tips/alphabet/" TargetMode="External"/><Relationship Id="rId12555" Type="http://schemas.openxmlformats.org/officeDocument/2006/relationships/hyperlink" Target="https://jukureiwa.com/tips/machigaeyasui/" TargetMode="External"/><Relationship Id="rId11223" Type="http://schemas.openxmlformats.org/officeDocument/2006/relationships/hyperlink" Target="https://jukureiwa.com/tips/alphabet/" TargetMode="External"/><Relationship Id="rId12554" Type="http://schemas.openxmlformats.org/officeDocument/2006/relationships/hyperlink" Target="https://jukureiwa.com/tips/machigaeyasui/" TargetMode="External"/><Relationship Id="rId13880" Type="http://schemas.openxmlformats.org/officeDocument/2006/relationships/hyperlink" Target="https://eng-support.com/" TargetMode="External"/><Relationship Id="rId11222" Type="http://schemas.openxmlformats.org/officeDocument/2006/relationships/hyperlink" Target="https://jukureiwa.com/tips/alphabet/" TargetMode="External"/><Relationship Id="rId12553" Type="http://schemas.openxmlformats.org/officeDocument/2006/relationships/hyperlink" Target="https://jukureiwa.com/tips/machigaeyasui/" TargetMode="External"/><Relationship Id="rId13881" Type="http://schemas.openxmlformats.org/officeDocument/2006/relationships/hyperlink" Target="https://eng-support.com/" TargetMode="External"/><Relationship Id="rId11221" Type="http://schemas.openxmlformats.org/officeDocument/2006/relationships/hyperlink" Target="https://jukureiwa.com/tips/alphabet/" TargetMode="External"/><Relationship Id="rId12552" Type="http://schemas.openxmlformats.org/officeDocument/2006/relationships/hyperlink" Target="https://jukureiwa.com/tips/machigaeyasui/" TargetMode="External"/><Relationship Id="rId13882" Type="http://schemas.openxmlformats.org/officeDocument/2006/relationships/hyperlink" Target="https://eng-support.com/" TargetMode="External"/><Relationship Id="rId11239" Type="http://schemas.openxmlformats.org/officeDocument/2006/relationships/hyperlink" Target="https://jukureiwa.com/tips/alphabet/" TargetMode="External"/><Relationship Id="rId11238" Type="http://schemas.openxmlformats.org/officeDocument/2006/relationships/hyperlink" Target="https://jukureiwa.com/tips/alphabet/" TargetMode="External"/><Relationship Id="rId12569" Type="http://schemas.openxmlformats.org/officeDocument/2006/relationships/hyperlink" Target="https://jukureiwa.com/tips/machigaeyasui/" TargetMode="External"/><Relationship Id="rId11237" Type="http://schemas.openxmlformats.org/officeDocument/2006/relationships/hyperlink" Target="https://jukureiwa.com/tips/alphabet/" TargetMode="External"/><Relationship Id="rId12568" Type="http://schemas.openxmlformats.org/officeDocument/2006/relationships/hyperlink" Target="https://jukureiwa.com/tips/machigaeyasui/" TargetMode="External"/><Relationship Id="rId11236" Type="http://schemas.openxmlformats.org/officeDocument/2006/relationships/hyperlink" Target="https://jukureiwa.com/tips/alphabet/" TargetMode="External"/><Relationship Id="rId12567" Type="http://schemas.openxmlformats.org/officeDocument/2006/relationships/hyperlink" Target="https://jukureiwa.com/tips/machigaeyasui/" TargetMode="External"/><Relationship Id="rId13898" Type="http://schemas.openxmlformats.org/officeDocument/2006/relationships/hyperlink" Target="https://eng-support.com/" TargetMode="External"/><Relationship Id="rId13899" Type="http://schemas.openxmlformats.org/officeDocument/2006/relationships/hyperlink" Target="https://eng-support.com/" TargetMode="External"/><Relationship Id="rId11231" Type="http://schemas.openxmlformats.org/officeDocument/2006/relationships/hyperlink" Target="https://jukureiwa.com/tips/alphabet/" TargetMode="External"/><Relationship Id="rId12562" Type="http://schemas.openxmlformats.org/officeDocument/2006/relationships/hyperlink" Target="https://jukureiwa.com/tips/machigaeyasui/" TargetMode="External"/><Relationship Id="rId13894" Type="http://schemas.openxmlformats.org/officeDocument/2006/relationships/hyperlink" Target="https://eng-support.com/" TargetMode="External"/><Relationship Id="rId11230" Type="http://schemas.openxmlformats.org/officeDocument/2006/relationships/hyperlink" Target="https://jukureiwa.com/tips/alphabet/" TargetMode="External"/><Relationship Id="rId12561" Type="http://schemas.openxmlformats.org/officeDocument/2006/relationships/hyperlink" Target="https://jukureiwa.com/tips/machigaeyasui/" TargetMode="External"/><Relationship Id="rId13895" Type="http://schemas.openxmlformats.org/officeDocument/2006/relationships/hyperlink" Target="https://eng-support.com/" TargetMode="External"/><Relationship Id="rId12560" Type="http://schemas.openxmlformats.org/officeDocument/2006/relationships/hyperlink" Target="https://jukureiwa.com/tips/machigaeyasui/" TargetMode="External"/><Relationship Id="rId13896" Type="http://schemas.openxmlformats.org/officeDocument/2006/relationships/hyperlink" Target="https://eng-support.com/" TargetMode="External"/><Relationship Id="rId13897" Type="http://schemas.openxmlformats.org/officeDocument/2006/relationships/hyperlink" Target="https://eng-support.com/" TargetMode="External"/><Relationship Id="rId11235" Type="http://schemas.openxmlformats.org/officeDocument/2006/relationships/hyperlink" Target="https://jukureiwa.com/tips/alphabet/" TargetMode="External"/><Relationship Id="rId12566" Type="http://schemas.openxmlformats.org/officeDocument/2006/relationships/hyperlink" Target="https://jukureiwa.com/tips/machigaeyasui/" TargetMode="External"/><Relationship Id="rId13890" Type="http://schemas.openxmlformats.org/officeDocument/2006/relationships/hyperlink" Target="https://eng-support.com/" TargetMode="External"/><Relationship Id="rId11234" Type="http://schemas.openxmlformats.org/officeDocument/2006/relationships/hyperlink" Target="https://jukureiwa.com/tips/alphabet/" TargetMode="External"/><Relationship Id="rId12565" Type="http://schemas.openxmlformats.org/officeDocument/2006/relationships/hyperlink" Target="https://jukureiwa.com/tips/machigaeyasui/" TargetMode="External"/><Relationship Id="rId13891" Type="http://schemas.openxmlformats.org/officeDocument/2006/relationships/hyperlink" Target="https://eng-support.com/" TargetMode="External"/><Relationship Id="rId11233" Type="http://schemas.openxmlformats.org/officeDocument/2006/relationships/hyperlink" Target="https://jukureiwa.com/tips/alphabet/" TargetMode="External"/><Relationship Id="rId12564" Type="http://schemas.openxmlformats.org/officeDocument/2006/relationships/hyperlink" Target="https://jukureiwa.com/tips/machigaeyasui/" TargetMode="External"/><Relationship Id="rId13892" Type="http://schemas.openxmlformats.org/officeDocument/2006/relationships/hyperlink" Target="https://eng-support.com/" TargetMode="External"/><Relationship Id="rId11232" Type="http://schemas.openxmlformats.org/officeDocument/2006/relationships/hyperlink" Target="https://jukureiwa.com/tips/alphabet/" TargetMode="External"/><Relationship Id="rId12563" Type="http://schemas.openxmlformats.org/officeDocument/2006/relationships/hyperlink" Target="https://jukureiwa.com/tips/machigaeyasui/" TargetMode="External"/><Relationship Id="rId13893" Type="http://schemas.openxmlformats.org/officeDocument/2006/relationships/hyperlink" Target="https://eng-support.com/" TargetMode="External"/><Relationship Id="rId11206" Type="http://schemas.openxmlformats.org/officeDocument/2006/relationships/hyperlink" Target="https://jukureiwa.com/tips/alphabet/" TargetMode="External"/><Relationship Id="rId12537" Type="http://schemas.openxmlformats.org/officeDocument/2006/relationships/hyperlink" Target="https://jukureiwa.com/tips/machigaeyasui/" TargetMode="External"/><Relationship Id="rId13869" Type="http://schemas.openxmlformats.org/officeDocument/2006/relationships/hyperlink" Target="https://eng-support.com/" TargetMode="External"/><Relationship Id="rId11205" Type="http://schemas.openxmlformats.org/officeDocument/2006/relationships/hyperlink" Target="https://jukureiwa.com/tips/alphabet/" TargetMode="External"/><Relationship Id="rId12536" Type="http://schemas.openxmlformats.org/officeDocument/2006/relationships/hyperlink" Target="https://jukureiwa.com/tips/machigaeyasui/" TargetMode="External"/><Relationship Id="rId11204" Type="http://schemas.openxmlformats.org/officeDocument/2006/relationships/hyperlink" Target="https://jukureiwa.com/tips/alphabet/" TargetMode="External"/><Relationship Id="rId12535" Type="http://schemas.openxmlformats.org/officeDocument/2006/relationships/hyperlink" Target="https://jukureiwa.com/tips/machigaeyasui/" TargetMode="External"/><Relationship Id="rId11203" Type="http://schemas.openxmlformats.org/officeDocument/2006/relationships/hyperlink" Target="https://jukureiwa.com/tips/alphabet/" TargetMode="External"/><Relationship Id="rId12534" Type="http://schemas.openxmlformats.org/officeDocument/2006/relationships/hyperlink" Target="https://jukureiwa.com/tips/machigaeyasui/" TargetMode="External"/><Relationship Id="rId13865" Type="http://schemas.openxmlformats.org/officeDocument/2006/relationships/hyperlink" Target="https://eng-support.com/" TargetMode="External"/><Relationship Id="rId11209" Type="http://schemas.openxmlformats.org/officeDocument/2006/relationships/hyperlink" Target="https://jukureiwa.com/tips/alphabet/" TargetMode="External"/><Relationship Id="rId13866" Type="http://schemas.openxmlformats.org/officeDocument/2006/relationships/hyperlink" Target="https://eng-support.com/" TargetMode="External"/><Relationship Id="rId11208" Type="http://schemas.openxmlformats.org/officeDocument/2006/relationships/hyperlink" Target="https://jukureiwa.com/tips/alphabet/" TargetMode="External"/><Relationship Id="rId12539" Type="http://schemas.openxmlformats.org/officeDocument/2006/relationships/hyperlink" Target="https://jukureiwa.com/tips/machigaeyasui/" TargetMode="External"/><Relationship Id="rId13867" Type="http://schemas.openxmlformats.org/officeDocument/2006/relationships/hyperlink" Target="https://eng-support.com/" TargetMode="External"/><Relationship Id="rId11207" Type="http://schemas.openxmlformats.org/officeDocument/2006/relationships/hyperlink" Target="https://jukureiwa.com/tips/alphabet/" TargetMode="External"/><Relationship Id="rId12538" Type="http://schemas.openxmlformats.org/officeDocument/2006/relationships/hyperlink" Target="https://jukureiwa.com/tips/machigaeyasui/" TargetMode="External"/><Relationship Id="rId13868" Type="http://schemas.openxmlformats.org/officeDocument/2006/relationships/hyperlink" Target="https://eng-support.com/" TargetMode="External"/><Relationship Id="rId13861" Type="http://schemas.openxmlformats.org/officeDocument/2006/relationships/hyperlink" Target="https://eng-support.com/" TargetMode="External"/><Relationship Id="rId13862" Type="http://schemas.openxmlformats.org/officeDocument/2006/relationships/hyperlink" Target="https://eng-support.com/" TargetMode="External"/><Relationship Id="rId13863" Type="http://schemas.openxmlformats.org/officeDocument/2006/relationships/hyperlink" Target="https://eng-support.com/" TargetMode="External"/><Relationship Id="rId13864" Type="http://schemas.openxmlformats.org/officeDocument/2006/relationships/hyperlink" Target="https://eng-support.com/" TargetMode="External"/><Relationship Id="rId11202" Type="http://schemas.openxmlformats.org/officeDocument/2006/relationships/hyperlink" Target="https://jukureiwa.com/tips/alphabet/" TargetMode="External"/><Relationship Id="rId12533" Type="http://schemas.openxmlformats.org/officeDocument/2006/relationships/hyperlink" Target="https://jukureiwa.com/tips/machigaeyasui/" TargetMode="External"/><Relationship Id="rId11201" Type="http://schemas.openxmlformats.org/officeDocument/2006/relationships/hyperlink" Target="https://jukureiwa.com/tips/alphabet/" TargetMode="External"/><Relationship Id="rId12532" Type="http://schemas.openxmlformats.org/officeDocument/2006/relationships/hyperlink" Target="https://jukureiwa.com/tips/machigaeyasui/" TargetMode="External"/><Relationship Id="rId11200" Type="http://schemas.openxmlformats.org/officeDocument/2006/relationships/hyperlink" Target="https://jukureiwa.com/tips/alphabet/" TargetMode="External"/><Relationship Id="rId12531" Type="http://schemas.openxmlformats.org/officeDocument/2006/relationships/hyperlink" Target="https://jukureiwa.com/tips/machigaeyasui/" TargetMode="External"/><Relationship Id="rId12530" Type="http://schemas.openxmlformats.org/officeDocument/2006/relationships/hyperlink" Target="https://jukureiwa.com/tips/machigaeyasui/" TargetMode="External"/><Relationship Id="rId13860" Type="http://schemas.openxmlformats.org/officeDocument/2006/relationships/hyperlink" Target="https://eng-support.com/" TargetMode="External"/><Relationship Id="rId11217" Type="http://schemas.openxmlformats.org/officeDocument/2006/relationships/hyperlink" Target="https://jukureiwa.com/tips/alphabet/" TargetMode="External"/><Relationship Id="rId12548" Type="http://schemas.openxmlformats.org/officeDocument/2006/relationships/hyperlink" Target="https://jukureiwa.com/tips/machigaeyasui/" TargetMode="External"/><Relationship Id="rId11216" Type="http://schemas.openxmlformats.org/officeDocument/2006/relationships/hyperlink" Target="https://jukureiwa.com/tips/alphabet/" TargetMode="External"/><Relationship Id="rId12547" Type="http://schemas.openxmlformats.org/officeDocument/2006/relationships/hyperlink" Target="https://jukureiwa.com/tips/machigaeyasui/" TargetMode="External"/><Relationship Id="rId11215" Type="http://schemas.openxmlformats.org/officeDocument/2006/relationships/hyperlink" Target="https://jukureiwa.com/tips/alphabet/" TargetMode="External"/><Relationship Id="rId12546" Type="http://schemas.openxmlformats.org/officeDocument/2006/relationships/hyperlink" Target="https://jukureiwa.com/tips/machigaeyasui/" TargetMode="External"/><Relationship Id="rId11214" Type="http://schemas.openxmlformats.org/officeDocument/2006/relationships/hyperlink" Target="https://jukureiwa.com/tips/alphabet/" TargetMode="External"/><Relationship Id="rId12545" Type="http://schemas.openxmlformats.org/officeDocument/2006/relationships/hyperlink" Target="https://jukureiwa.com/tips/machigaeyasui/" TargetMode="External"/><Relationship Id="rId13876" Type="http://schemas.openxmlformats.org/officeDocument/2006/relationships/hyperlink" Target="https://eng-support.com/" TargetMode="External"/><Relationship Id="rId13877" Type="http://schemas.openxmlformats.org/officeDocument/2006/relationships/hyperlink" Target="https://eng-support.com/" TargetMode="External"/><Relationship Id="rId11219" Type="http://schemas.openxmlformats.org/officeDocument/2006/relationships/hyperlink" Target="https://jukureiwa.com/tips/alphabet/" TargetMode="External"/><Relationship Id="rId13878" Type="http://schemas.openxmlformats.org/officeDocument/2006/relationships/hyperlink" Target="https://eng-support.com/" TargetMode="External"/><Relationship Id="rId11218" Type="http://schemas.openxmlformats.org/officeDocument/2006/relationships/hyperlink" Target="https://jukureiwa.com/tips/alphabet/" TargetMode="External"/><Relationship Id="rId12549" Type="http://schemas.openxmlformats.org/officeDocument/2006/relationships/hyperlink" Target="https://jukureiwa.com/tips/machigaeyasui/" TargetMode="External"/><Relationship Id="rId13879" Type="http://schemas.openxmlformats.org/officeDocument/2006/relationships/hyperlink" Target="https://eng-support.com/" TargetMode="External"/><Relationship Id="rId12540" Type="http://schemas.openxmlformats.org/officeDocument/2006/relationships/hyperlink" Target="https://jukureiwa.com/tips/machigaeyasui/" TargetMode="External"/><Relationship Id="rId13872" Type="http://schemas.openxmlformats.org/officeDocument/2006/relationships/hyperlink" Target="https://eng-support.com/" TargetMode="External"/><Relationship Id="rId13873" Type="http://schemas.openxmlformats.org/officeDocument/2006/relationships/hyperlink" Target="https://eng-support.com/" TargetMode="External"/><Relationship Id="rId13874" Type="http://schemas.openxmlformats.org/officeDocument/2006/relationships/hyperlink" Target="https://eng-support.com/" TargetMode="External"/><Relationship Id="rId13875" Type="http://schemas.openxmlformats.org/officeDocument/2006/relationships/hyperlink" Target="https://eng-support.com/" TargetMode="External"/><Relationship Id="rId11213" Type="http://schemas.openxmlformats.org/officeDocument/2006/relationships/hyperlink" Target="https://jukureiwa.com/tips/alphabet/" TargetMode="External"/><Relationship Id="rId12544" Type="http://schemas.openxmlformats.org/officeDocument/2006/relationships/hyperlink" Target="https://jukureiwa.com/tips/machigaeyasui/" TargetMode="External"/><Relationship Id="rId11212" Type="http://schemas.openxmlformats.org/officeDocument/2006/relationships/hyperlink" Target="https://jukureiwa.com/tips/alphabet/" TargetMode="External"/><Relationship Id="rId12543" Type="http://schemas.openxmlformats.org/officeDocument/2006/relationships/hyperlink" Target="https://jukureiwa.com/tips/machigaeyasui/" TargetMode="External"/><Relationship Id="rId11211" Type="http://schemas.openxmlformats.org/officeDocument/2006/relationships/hyperlink" Target="https://jukureiwa.com/tips/alphabet/" TargetMode="External"/><Relationship Id="rId12542" Type="http://schemas.openxmlformats.org/officeDocument/2006/relationships/hyperlink" Target="https://jukureiwa.com/tips/machigaeyasui/" TargetMode="External"/><Relationship Id="rId13870" Type="http://schemas.openxmlformats.org/officeDocument/2006/relationships/hyperlink" Target="https://eng-support.com/" TargetMode="External"/><Relationship Id="rId11210" Type="http://schemas.openxmlformats.org/officeDocument/2006/relationships/hyperlink" Target="https://jukureiwa.com/tips/alphabet/" TargetMode="External"/><Relationship Id="rId12541" Type="http://schemas.openxmlformats.org/officeDocument/2006/relationships/hyperlink" Target="https://jukureiwa.com/tips/machigaeyasui/" TargetMode="External"/><Relationship Id="rId13871" Type="http://schemas.openxmlformats.org/officeDocument/2006/relationships/hyperlink" Target="https://eng-support.com/" TargetMode="External"/><Relationship Id="rId8409" Type="http://schemas.openxmlformats.org/officeDocument/2006/relationships/hyperlink" Target="https://natsui-sansu-juku.com/column/h51-02/" TargetMode="External"/><Relationship Id="rId8408" Type="http://schemas.openxmlformats.org/officeDocument/2006/relationships/hyperlink" Target="https://natsui-sansu-juku.com/column/h51-02/" TargetMode="External"/><Relationship Id="rId8407" Type="http://schemas.openxmlformats.org/officeDocument/2006/relationships/hyperlink" Target="https://natsui-sansu-juku.com/column/h51-02/" TargetMode="External"/><Relationship Id="rId9738" Type="http://schemas.openxmlformats.org/officeDocument/2006/relationships/hyperlink" Target="https://eigo-rewrite.com/column/stage3-lesson5-1/" TargetMode="External"/><Relationship Id="rId9739" Type="http://schemas.openxmlformats.org/officeDocument/2006/relationships/hyperlink" Target="https://eigo-rewrite.com/column/stage3-lesson5-1/" TargetMode="External"/><Relationship Id="rId8402" Type="http://schemas.openxmlformats.org/officeDocument/2006/relationships/hyperlink" Target="https://natsui-sansu-juku.com/column/h51-02/" TargetMode="External"/><Relationship Id="rId9734" Type="http://schemas.openxmlformats.org/officeDocument/2006/relationships/hyperlink" Target="https://eigo-rewrite.com/column/stage3-lesson5-1/" TargetMode="External"/><Relationship Id="rId8401" Type="http://schemas.openxmlformats.org/officeDocument/2006/relationships/hyperlink" Target="https://natsui-sansu-juku.com/column/h51-02/" TargetMode="External"/><Relationship Id="rId9735" Type="http://schemas.openxmlformats.org/officeDocument/2006/relationships/hyperlink" Target="https://eigo-rewrite.com/column/stage3-lesson5-1/" TargetMode="External"/><Relationship Id="rId8400" Type="http://schemas.openxmlformats.org/officeDocument/2006/relationships/hyperlink" Target="https://natsui-sansu-juku.com/column/h51-02/" TargetMode="External"/><Relationship Id="rId9736" Type="http://schemas.openxmlformats.org/officeDocument/2006/relationships/hyperlink" Target="https://eigo-rewrite.com/column/stage3-lesson5-1/" TargetMode="External"/><Relationship Id="rId9737" Type="http://schemas.openxmlformats.org/officeDocument/2006/relationships/hyperlink" Target="https://eigo-rewrite.com/column/stage3-lesson5-1/" TargetMode="External"/><Relationship Id="rId8406" Type="http://schemas.openxmlformats.org/officeDocument/2006/relationships/hyperlink" Target="https://natsui-sansu-juku.com/column/h51-02/" TargetMode="External"/><Relationship Id="rId9730" Type="http://schemas.openxmlformats.org/officeDocument/2006/relationships/hyperlink" Target="https://eigo-rewrite.com/column/stage3-lesson5-1/" TargetMode="External"/><Relationship Id="rId8405" Type="http://schemas.openxmlformats.org/officeDocument/2006/relationships/hyperlink" Target="https://natsui-sansu-juku.com/column/h51-02/" TargetMode="External"/><Relationship Id="rId9731" Type="http://schemas.openxmlformats.org/officeDocument/2006/relationships/hyperlink" Target="https://eigo-rewrite.com/column/stage3-lesson5-1/" TargetMode="External"/><Relationship Id="rId8404" Type="http://schemas.openxmlformats.org/officeDocument/2006/relationships/hyperlink" Target="https://natsui-sansu-juku.com/column/h51-02/" TargetMode="External"/><Relationship Id="rId9732" Type="http://schemas.openxmlformats.org/officeDocument/2006/relationships/hyperlink" Target="https://eigo-rewrite.com/column/stage3-lesson5-1/" TargetMode="External"/><Relationship Id="rId8403" Type="http://schemas.openxmlformats.org/officeDocument/2006/relationships/hyperlink" Target="https://natsui-sansu-juku.com/column/h51-02/" TargetMode="External"/><Relationship Id="rId9733" Type="http://schemas.openxmlformats.org/officeDocument/2006/relationships/hyperlink" Target="https://eigo-rewrite.com/column/stage3-lesson5-1/" TargetMode="External"/><Relationship Id="rId9727" Type="http://schemas.openxmlformats.org/officeDocument/2006/relationships/hyperlink" Target="https://eigo-rewrite.com/column/stage3-lesson5-1/" TargetMode="External"/><Relationship Id="rId9728" Type="http://schemas.openxmlformats.org/officeDocument/2006/relationships/hyperlink" Target="https://eigo-rewrite.com/column/stage3-lesson5-1/" TargetMode="External"/><Relationship Id="rId9729" Type="http://schemas.openxmlformats.org/officeDocument/2006/relationships/hyperlink" Target="https://eigo-rewrite.com/column/stage3-lesson5-1/" TargetMode="External"/><Relationship Id="rId9723" Type="http://schemas.openxmlformats.org/officeDocument/2006/relationships/hyperlink" Target="https://eigo-rewrite.com/column/stage3-lesson5-1/" TargetMode="External"/><Relationship Id="rId9724" Type="http://schemas.openxmlformats.org/officeDocument/2006/relationships/hyperlink" Target="https://eigo-rewrite.com/column/stage3-lesson5-1/" TargetMode="External"/><Relationship Id="rId9725" Type="http://schemas.openxmlformats.org/officeDocument/2006/relationships/hyperlink" Target="https://eigo-rewrite.com/column/stage3-lesson5-1/" TargetMode="External"/><Relationship Id="rId9726" Type="http://schemas.openxmlformats.org/officeDocument/2006/relationships/hyperlink" Target="https://eigo-rewrite.com/column/stage3-lesson5-1/" TargetMode="External"/><Relationship Id="rId9720" Type="http://schemas.openxmlformats.org/officeDocument/2006/relationships/hyperlink" Target="https://eigo-rewrite.com/column/stage3-lesson5-1/" TargetMode="External"/><Relationship Id="rId9721" Type="http://schemas.openxmlformats.org/officeDocument/2006/relationships/hyperlink" Target="https://eigo-rewrite.com/column/stage3-lesson5-1/" TargetMode="External"/><Relationship Id="rId9722" Type="http://schemas.openxmlformats.org/officeDocument/2006/relationships/hyperlink" Target="https://eigo-rewrite.com/column/stage3-lesson5-1/" TargetMode="External"/><Relationship Id="rId8429" Type="http://schemas.openxmlformats.org/officeDocument/2006/relationships/hyperlink" Target="https://eigo-rewrite.com/column/stage2-lesson3-1/" TargetMode="External"/><Relationship Id="rId9750" Type="http://schemas.openxmlformats.org/officeDocument/2006/relationships/hyperlink" Target="https://eigo-rewrite.com/column/stage3-lesson5-1/" TargetMode="External"/><Relationship Id="rId9751" Type="http://schemas.openxmlformats.org/officeDocument/2006/relationships/hyperlink" Target="https://eigo-rewrite.com/column/stage3-lesson5-1/" TargetMode="External"/><Relationship Id="rId8420" Type="http://schemas.openxmlformats.org/officeDocument/2006/relationships/hyperlink" Target="https://natsui-sansu-juku.com/column/h51-02/" TargetMode="External"/><Relationship Id="rId8424" Type="http://schemas.openxmlformats.org/officeDocument/2006/relationships/hyperlink" Target="https://eigo-rewrite.com/column/stage2-lesson3-1/" TargetMode="External"/><Relationship Id="rId9756" Type="http://schemas.openxmlformats.org/officeDocument/2006/relationships/hyperlink" Target="https://eigo-rewrite.com/listening/" TargetMode="External"/><Relationship Id="rId8423" Type="http://schemas.openxmlformats.org/officeDocument/2006/relationships/hyperlink" Target="https://eigo-rewrite.com/column/stage2-lesson3-1/" TargetMode="External"/><Relationship Id="rId9757" Type="http://schemas.openxmlformats.org/officeDocument/2006/relationships/hyperlink" Target="https://eigo-rewrite.com/listening/" TargetMode="External"/><Relationship Id="rId8422" Type="http://schemas.openxmlformats.org/officeDocument/2006/relationships/hyperlink" Target="https://eigo-rewrite.com/column/stage2-lesson3-1/" TargetMode="External"/><Relationship Id="rId9758" Type="http://schemas.openxmlformats.org/officeDocument/2006/relationships/hyperlink" Target="https://eng-support.com/column/book2-lesson2-scene1/" TargetMode="External"/><Relationship Id="rId8421" Type="http://schemas.openxmlformats.org/officeDocument/2006/relationships/hyperlink" Target="https://eigo-rewrite.com/column/stage2-lesson3-1/" TargetMode="External"/><Relationship Id="rId9759" Type="http://schemas.openxmlformats.org/officeDocument/2006/relationships/hyperlink" Target="https://eng-support.com/column/book2-lesson2-scene1/" TargetMode="External"/><Relationship Id="rId8428" Type="http://schemas.openxmlformats.org/officeDocument/2006/relationships/hyperlink" Target="https://eigo-rewrite.com/column/stage2-lesson3-1/" TargetMode="External"/><Relationship Id="rId9752" Type="http://schemas.openxmlformats.org/officeDocument/2006/relationships/hyperlink" Target="https://eigo-rewrite.com/column/stage3-lesson5-1/" TargetMode="External"/><Relationship Id="rId8427" Type="http://schemas.openxmlformats.org/officeDocument/2006/relationships/hyperlink" Target="https://eigo-rewrite.com/column/stage2-lesson3-1/" TargetMode="External"/><Relationship Id="rId9753" Type="http://schemas.openxmlformats.org/officeDocument/2006/relationships/hyperlink" Target="https://eigo-rewrite.com/kobetsueisakubun/" TargetMode="External"/><Relationship Id="rId8426" Type="http://schemas.openxmlformats.org/officeDocument/2006/relationships/hyperlink" Target="https://eigo-rewrite.com/column/stage2-lesson3-1/" TargetMode="External"/><Relationship Id="rId9754" Type="http://schemas.openxmlformats.org/officeDocument/2006/relationships/hyperlink" Target="https://eigo-rewrite.com/kobetsueisakubun/" TargetMode="External"/><Relationship Id="rId8425" Type="http://schemas.openxmlformats.org/officeDocument/2006/relationships/hyperlink" Target="https://eigo-rewrite.com/column/stage2-lesson3-1/" TargetMode="External"/><Relationship Id="rId9755" Type="http://schemas.openxmlformats.org/officeDocument/2006/relationships/hyperlink" Target="https://eigo-rewrite.com/listening/" TargetMode="External"/><Relationship Id="rId8419" Type="http://schemas.openxmlformats.org/officeDocument/2006/relationships/hyperlink" Target="https://natsui-sansu-juku.com/column/h51-02/" TargetMode="External"/><Relationship Id="rId8418" Type="http://schemas.openxmlformats.org/officeDocument/2006/relationships/hyperlink" Target="https://natsui-sansu-juku.com/column/h51-02/" TargetMode="External"/><Relationship Id="rId9749" Type="http://schemas.openxmlformats.org/officeDocument/2006/relationships/hyperlink" Target="https://eigo-rewrite.com/column/stage3-lesson5-1/" TargetMode="External"/><Relationship Id="rId9740" Type="http://schemas.openxmlformats.org/officeDocument/2006/relationships/hyperlink" Target="https://eigo-rewrite.com/column/stage3-lesson5-1/" TargetMode="External"/><Relationship Id="rId8413" Type="http://schemas.openxmlformats.org/officeDocument/2006/relationships/hyperlink" Target="https://natsui-sansu-juku.com/column/h51-02/" TargetMode="External"/><Relationship Id="rId9745" Type="http://schemas.openxmlformats.org/officeDocument/2006/relationships/hyperlink" Target="https://eigo-rewrite.com/column/stage3-lesson5-1/" TargetMode="External"/><Relationship Id="rId8412" Type="http://schemas.openxmlformats.org/officeDocument/2006/relationships/hyperlink" Target="https://natsui-sansu-juku.com/column/h51-02/" TargetMode="External"/><Relationship Id="rId9746" Type="http://schemas.openxmlformats.org/officeDocument/2006/relationships/hyperlink" Target="https://eigo-rewrite.com/column/stage3-lesson5-1/" TargetMode="External"/><Relationship Id="rId8411" Type="http://schemas.openxmlformats.org/officeDocument/2006/relationships/hyperlink" Target="https://natsui-sansu-juku.com/column/h51-02/" TargetMode="External"/><Relationship Id="rId9747" Type="http://schemas.openxmlformats.org/officeDocument/2006/relationships/hyperlink" Target="https://eigo-rewrite.com/column/stage3-lesson5-1/" TargetMode="External"/><Relationship Id="rId8410" Type="http://schemas.openxmlformats.org/officeDocument/2006/relationships/hyperlink" Target="https://natsui-sansu-juku.com/column/h51-02/" TargetMode="External"/><Relationship Id="rId9748" Type="http://schemas.openxmlformats.org/officeDocument/2006/relationships/hyperlink" Target="https://eigo-rewrite.com/column/stage3-lesson5-1/" TargetMode="External"/><Relationship Id="rId8417" Type="http://schemas.openxmlformats.org/officeDocument/2006/relationships/hyperlink" Target="https://natsui-sansu-juku.com/column/h51-02/" TargetMode="External"/><Relationship Id="rId9741" Type="http://schemas.openxmlformats.org/officeDocument/2006/relationships/hyperlink" Target="https://eigo-rewrite.com/column/stage3-lesson5-1/" TargetMode="External"/><Relationship Id="rId8416" Type="http://schemas.openxmlformats.org/officeDocument/2006/relationships/hyperlink" Target="https://natsui-sansu-juku.com/column/h51-02/" TargetMode="External"/><Relationship Id="rId9742" Type="http://schemas.openxmlformats.org/officeDocument/2006/relationships/hyperlink" Target="https://eigo-rewrite.com/column/stage3-lesson5-1/" TargetMode="External"/><Relationship Id="rId8415" Type="http://schemas.openxmlformats.org/officeDocument/2006/relationships/hyperlink" Target="https://natsui-sansu-juku.com/column/h51-02/" TargetMode="External"/><Relationship Id="rId9743" Type="http://schemas.openxmlformats.org/officeDocument/2006/relationships/hyperlink" Target="https://eigo-rewrite.com/column/stage3-lesson5-1/" TargetMode="External"/><Relationship Id="rId8414" Type="http://schemas.openxmlformats.org/officeDocument/2006/relationships/hyperlink" Target="https://natsui-sansu-juku.com/column/h51-02/" TargetMode="External"/><Relationship Id="rId9744" Type="http://schemas.openxmlformats.org/officeDocument/2006/relationships/hyperlink" Target="https://eigo-rewrite.com/column/stage3-lesson5-1/" TargetMode="External"/><Relationship Id="rId9716" Type="http://schemas.openxmlformats.org/officeDocument/2006/relationships/hyperlink" Target="https://eigo-rewrite.com/column/stage3-lesson5-1/" TargetMode="External"/><Relationship Id="rId9717" Type="http://schemas.openxmlformats.org/officeDocument/2006/relationships/hyperlink" Target="https://eigo-rewrite.com/column/stage3-lesson5-1/" TargetMode="External"/><Relationship Id="rId9718" Type="http://schemas.openxmlformats.org/officeDocument/2006/relationships/hyperlink" Target="https://eigo-rewrite.com/column/stage3-lesson5-1/" TargetMode="External"/><Relationship Id="rId9719" Type="http://schemas.openxmlformats.org/officeDocument/2006/relationships/hyperlink" Target="https://eigo-rewrite.com/column/stage3-lesson5-1/" TargetMode="External"/><Relationship Id="rId9712" Type="http://schemas.openxmlformats.org/officeDocument/2006/relationships/hyperlink" Target="https://eigo-rewrite.com/column/stage3-lesson5-1/" TargetMode="External"/><Relationship Id="rId9713" Type="http://schemas.openxmlformats.org/officeDocument/2006/relationships/hyperlink" Target="https://eigo-rewrite.com/column/stage3-lesson5-1/" TargetMode="External"/><Relationship Id="rId9714" Type="http://schemas.openxmlformats.org/officeDocument/2006/relationships/hyperlink" Target="https://eigo-rewrite.com/column/stage3-lesson5-1/" TargetMode="External"/><Relationship Id="rId9715" Type="http://schemas.openxmlformats.org/officeDocument/2006/relationships/hyperlink" Target="https://eigo-rewrite.com/column/stage3-lesson5-1/" TargetMode="External"/><Relationship Id="rId9710" Type="http://schemas.openxmlformats.org/officeDocument/2006/relationships/hyperlink" Target="https://eigo-rewrite.com/column/stage3-lesson5-1/" TargetMode="External"/><Relationship Id="rId9711" Type="http://schemas.openxmlformats.org/officeDocument/2006/relationships/hyperlink" Target="https://eigo-rewrite.com/column/stage3-lesson5-1/" TargetMode="External"/><Relationship Id="rId9709" Type="http://schemas.openxmlformats.org/officeDocument/2006/relationships/hyperlink" Target="https://eigo-rewrite.com/column/stage3-lesson5-1/" TargetMode="External"/><Relationship Id="rId9705" Type="http://schemas.openxmlformats.org/officeDocument/2006/relationships/hyperlink" Target="https://eigo-rewrite.com/column/stage3-lesson5-1/" TargetMode="External"/><Relationship Id="rId9706" Type="http://schemas.openxmlformats.org/officeDocument/2006/relationships/hyperlink" Target="https://eigo-rewrite.com/column/stage3-lesson5-1/" TargetMode="External"/><Relationship Id="rId9707" Type="http://schemas.openxmlformats.org/officeDocument/2006/relationships/hyperlink" Target="https://eigo-rewrite.com/column/stage3-lesson5-1/" TargetMode="External"/><Relationship Id="rId9708" Type="http://schemas.openxmlformats.org/officeDocument/2006/relationships/hyperlink" Target="https://eigo-rewrite.com/column/stage3-lesson5-1/" TargetMode="External"/><Relationship Id="rId9701" Type="http://schemas.openxmlformats.org/officeDocument/2006/relationships/hyperlink" Target="https://eigo-rewrite.com/column/stage3-lesson5-1/" TargetMode="External"/><Relationship Id="rId9702" Type="http://schemas.openxmlformats.org/officeDocument/2006/relationships/hyperlink" Target="https://eigo-rewrite.com/column/stage3-lesson5-1/" TargetMode="External"/><Relationship Id="rId9703" Type="http://schemas.openxmlformats.org/officeDocument/2006/relationships/hyperlink" Target="https://eigo-rewrite.com/column/stage3-lesson5-1/" TargetMode="External"/><Relationship Id="rId9704" Type="http://schemas.openxmlformats.org/officeDocument/2006/relationships/hyperlink" Target="https://eigo-rewrite.com/column/stage3-lesson5-1/" TargetMode="External"/><Relationship Id="rId9700" Type="http://schemas.openxmlformats.org/officeDocument/2006/relationships/hyperlink" Target="https://eigo-rewrite.com/column/stage3-lesson5-1/" TargetMode="External"/><Relationship Id="rId7151" Type="http://schemas.openxmlformats.org/officeDocument/2006/relationships/hyperlink" Target="https://eigo-rewrite.com/column/stage1_lesson7-2/" TargetMode="External"/><Relationship Id="rId8482" Type="http://schemas.openxmlformats.org/officeDocument/2006/relationships/hyperlink" Target="https://eigo-rewrite.com/column/stage1_lesson8-1/" TargetMode="External"/><Relationship Id="rId7150" Type="http://schemas.openxmlformats.org/officeDocument/2006/relationships/hyperlink" Target="https://eigo-rewrite.com/column/stage1_lesson7-2/" TargetMode="External"/><Relationship Id="rId8481" Type="http://schemas.openxmlformats.org/officeDocument/2006/relationships/hyperlink" Target="https://eigo-rewrite.com/column/stage1_lesson8-1/" TargetMode="External"/><Relationship Id="rId8480" Type="http://schemas.openxmlformats.org/officeDocument/2006/relationships/hyperlink" Target="https://eigo-rewrite.com/column/stage1_lesson8-1/" TargetMode="External"/><Relationship Id="rId7155" Type="http://schemas.openxmlformats.org/officeDocument/2006/relationships/hyperlink" Target="https://eigo-rewrite.com/column/stage1_lesson7-2/" TargetMode="External"/><Relationship Id="rId8486" Type="http://schemas.openxmlformats.org/officeDocument/2006/relationships/hyperlink" Target="https://eigo-rewrite.com/column/stage1_lesson8-1/" TargetMode="External"/><Relationship Id="rId7154" Type="http://schemas.openxmlformats.org/officeDocument/2006/relationships/hyperlink" Target="https://eigo-rewrite.com/column/stage1_lesson7-2/" TargetMode="External"/><Relationship Id="rId8485" Type="http://schemas.openxmlformats.org/officeDocument/2006/relationships/hyperlink" Target="https://eigo-rewrite.com/column/stage1_lesson8-1/" TargetMode="External"/><Relationship Id="rId7153" Type="http://schemas.openxmlformats.org/officeDocument/2006/relationships/hyperlink" Target="https://eigo-rewrite.com/column/stage1_lesson7-2/" TargetMode="External"/><Relationship Id="rId8484" Type="http://schemas.openxmlformats.org/officeDocument/2006/relationships/hyperlink" Target="https://eigo-rewrite.com/column/stage1_lesson8-1/" TargetMode="External"/><Relationship Id="rId7152" Type="http://schemas.openxmlformats.org/officeDocument/2006/relationships/hyperlink" Target="https://eigo-rewrite.com/column/stage1_lesson7-2/" TargetMode="External"/><Relationship Id="rId8483" Type="http://schemas.openxmlformats.org/officeDocument/2006/relationships/hyperlink" Target="https://eigo-rewrite.com/column/stage1_lesson8-1/" TargetMode="External"/><Relationship Id="rId7159" Type="http://schemas.openxmlformats.org/officeDocument/2006/relationships/hyperlink" Target="https://eigo-rewrite.com/column/stage1_lesson7-2/" TargetMode="External"/><Relationship Id="rId7158" Type="http://schemas.openxmlformats.org/officeDocument/2006/relationships/hyperlink" Target="https://eigo-rewrite.com/column/stage1_lesson7-2/" TargetMode="External"/><Relationship Id="rId8489" Type="http://schemas.openxmlformats.org/officeDocument/2006/relationships/hyperlink" Target="https://eigo-rewrite.com/column/stage1_lesson8-1/" TargetMode="External"/><Relationship Id="rId7157" Type="http://schemas.openxmlformats.org/officeDocument/2006/relationships/hyperlink" Target="https://eigo-rewrite.com/column/stage1_lesson7-2/" TargetMode="External"/><Relationship Id="rId8488" Type="http://schemas.openxmlformats.org/officeDocument/2006/relationships/hyperlink" Target="https://eigo-rewrite.com/column/stage1_lesson8-1/" TargetMode="External"/><Relationship Id="rId7156" Type="http://schemas.openxmlformats.org/officeDocument/2006/relationships/hyperlink" Target="https://eigo-rewrite.com/column/stage1_lesson7-2/" TargetMode="External"/><Relationship Id="rId8487" Type="http://schemas.openxmlformats.org/officeDocument/2006/relationships/hyperlink" Target="https://eigo-rewrite.com/column/stage1_lesson8-1/" TargetMode="External"/><Relationship Id="rId7140" Type="http://schemas.openxmlformats.org/officeDocument/2006/relationships/hyperlink" Target="https://eigo-rewrite.com/column/stage1_lesson7-2/" TargetMode="External"/><Relationship Id="rId8471" Type="http://schemas.openxmlformats.org/officeDocument/2006/relationships/hyperlink" Target="https://eigo-rewrite.com/column/stage1_lesson8-1/" TargetMode="External"/><Relationship Id="rId8470" Type="http://schemas.openxmlformats.org/officeDocument/2006/relationships/hyperlink" Target="https://eigo-rewrite.com/column/stage1_lesson8-1/" TargetMode="External"/><Relationship Id="rId7144" Type="http://schemas.openxmlformats.org/officeDocument/2006/relationships/hyperlink" Target="https://eigo-rewrite.com/column/stage1_lesson7-2/" TargetMode="External"/><Relationship Id="rId8475" Type="http://schemas.openxmlformats.org/officeDocument/2006/relationships/hyperlink" Target="https://eigo-rewrite.com/column/stage1_lesson8-1/" TargetMode="External"/><Relationship Id="rId7143" Type="http://schemas.openxmlformats.org/officeDocument/2006/relationships/hyperlink" Target="https://eigo-rewrite.com/column/stage1_lesson7-2/" TargetMode="External"/><Relationship Id="rId8474" Type="http://schemas.openxmlformats.org/officeDocument/2006/relationships/hyperlink" Target="https://eigo-rewrite.com/column/stage1_lesson8-1/" TargetMode="External"/><Relationship Id="rId7142" Type="http://schemas.openxmlformats.org/officeDocument/2006/relationships/hyperlink" Target="https://eigo-rewrite.com/column/stage1_lesson7-2/" TargetMode="External"/><Relationship Id="rId8473" Type="http://schemas.openxmlformats.org/officeDocument/2006/relationships/hyperlink" Target="https://eigo-rewrite.com/column/stage1_lesson8-1/" TargetMode="External"/><Relationship Id="rId7141" Type="http://schemas.openxmlformats.org/officeDocument/2006/relationships/hyperlink" Target="https://eigo-rewrite.com/column/stage1_lesson7-2/" TargetMode="External"/><Relationship Id="rId8472" Type="http://schemas.openxmlformats.org/officeDocument/2006/relationships/hyperlink" Target="https://eigo-rewrite.com/column/stage1_lesson8-1/" TargetMode="External"/><Relationship Id="rId7148" Type="http://schemas.openxmlformats.org/officeDocument/2006/relationships/hyperlink" Target="https://eigo-rewrite.com/column/stage1_lesson7-2/" TargetMode="External"/><Relationship Id="rId8479" Type="http://schemas.openxmlformats.org/officeDocument/2006/relationships/hyperlink" Target="https://eigo-rewrite.com/column/stage1_lesson8-1/" TargetMode="External"/><Relationship Id="rId7147" Type="http://schemas.openxmlformats.org/officeDocument/2006/relationships/hyperlink" Target="https://eigo-rewrite.com/column/stage1_lesson7-2/" TargetMode="External"/><Relationship Id="rId8478" Type="http://schemas.openxmlformats.org/officeDocument/2006/relationships/hyperlink" Target="https://eigo-rewrite.com/column/stage1_lesson8-1/" TargetMode="External"/><Relationship Id="rId7146" Type="http://schemas.openxmlformats.org/officeDocument/2006/relationships/hyperlink" Target="https://eigo-rewrite.com/column/stage1_lesson7-2/" TargetMode="External"/><Relationship Id="rId8477" Type="http://schemas.openxmlformats.org/officeDocument/2006/relationships/hyperlink" Target="https://eigo-rewrite.com/column/stage1_lesson8-1/" TargetMode="External"/><Relationship Id="rId7145" Type="http://schemas.openxmlformats.org/officeDocument/2006/relationships/hyperlink" Target="https://eigo-rewrite.com/column/stage1_lesson7-2/" TargetMode="External"/><Relationship Id="rId8476" Type="http://schemas.openxmlformats.org/officeDocument/2006/relationships/hyperlink" Target="https://eigo-rewrite.com/column/stage1_lesson8-1/" TargetMode="External"/><Relationship Id="rId7149" Type="http://schemas.openxmlformats.org/officeDocument/2006/relationships/hyperlink" Target="https://eigo-rewrite.com/column/stage1_lesson7-2/" TargetMode="External"/><Relationship Id="rId11091" Type="http://schemas.openxmlformats.org/officeDocument/2006/relationships/hyperlink" Target="https://jukureiwa.com/tips/alphabet/" TargetMode="External"/><Relationship Id="rId11090" Type="http://schemas.openxmlformats.org/officeDocument/2006/relationships/hyperlink" Target="https://jukureiwa.com/tips/alphabet/" TargetMode="External"/><Relationship Id="rId11095" Type="http://schemas.openxmlformats.org/officeDocument/2006/relationships/hyperlink" Target="https://jukureiwa.com/tips/alphabet/" TargetMode="External"/><Relationship Id="rId11094" Type="http://schemas.openxmlformats.org/officeDocument/2006/relationships/hyperlink" Target="https://jukureiwa.com/tips/alphabet/" TargetMode="External"/><Relationship Id="rId11093" Type="http://schemas.openxmlformats.org/officeDocument/2006/relationships/hyperlink" Target="https://jukureiwa.com/tips/alphabet/" TargetMode="External"/><Relationship Id="rId11092" Type="http://schemas.openxmlformats.org/officeDocument/2006/relationships/hyperlink" Target="https://jukureiwa.com/tips/alphabet/" TargetMode="External"/><Relationship Id="rId7180" Type="http://schemas.openxmlformats.org/officeDocument/2006/relationships/hyperlink" Target="https://eigo-rewrite.com/column/stage1_lesson7-2/" TargetMode="External"/><Relationship Id="rId7173" Type="http://schemas.openxmlformats.org/officeDocument/2006/relationships/hyperlink" Target="https://eigo-rewrite.com/column/stage1_lesson7-2/" TargetMode="External"/><Relationship Id="rId7172" Type="http://schemas.openxmlformats.org/officeDocument/2006/relationships/hyperlink" Target="https://eigo-rewrite.com/column/stage1_lesson7-2/" TargetMode="External"/><Relationship Id="rId7171" Type="http://schemas.openxmlformats.org/officeDocument/2006/relationships/hyperlink" Target="https://eigo-rewrite.com/column/stage1_lesson7-2/" TargetMode="External"/><Relationship Id="rId7170" Type="http://schemas.openxmlformats.org/officeDocument/2006/relationships/hyperlink" Target="https://eigo-rewrite.com/column/stage1_lesson7-2/" TargetMode="External"/><Relationship Id="rId7177" Type="http://schemas.openxmlformats.org/officeDocument/2006/relationships/hyperlink" Target="https://eigo-rewrite.com/column/stage1_lesson7-2/" TargetMode="External"/><Relationship Id="rId7176" Type="http://schemas.openxmlformats.org/officeDocument/2006/relationships/hyperlink" Target="https://eigo-rewrite.com/column/stage1_lesson7-2/" TargetMode="External"/><Relationship Id="rId7175" Type="http://schemas.openxmlformats.org/officeDocument/2006/relationships/hyperlink" Target="https://eigo-rewrite.com/column/stage1_lesson7-2/" TargetMode="External"/><Relationship Id="rId7174" Type="http://schemas.openxmlformats.org/officeDocument/2006/relationships/hyperlink" Target="https://eigo-rewrite.com/column/stage1_lesson7-2/" TargetMode="External"/><Relationship Id="rId11088" Type="http://schemas.openxmlformats.org/officeDocument/2006/relationships/hyperlink" Target="https://jukureiwa.com/tips/alphabet/" TargetMode="External"/><Relationship Id="rId11087" Type="http://schemas.openxmlformats.org/officeDocument/2006/relationships/hyperlink" Target="https://jukureiwa.com/tips/alphabet/" TargetMode="External"/><Relationship Id="rId7179" Type="http://schemas.openxmlformats.org/officeDocument/2006/relationships/hyperlink" Target="https://eigo-rewrite.com/column/stage1_lesson7-2/" TargetMode="External"/><Relationship Id="rId11086" Type="http://schemas.openxmlformats.org/officeDocument/2006/relationships/hyperlink" Target="https://jukureiwa.com/tips/alphabet/" TargetMode="External"/><Relationship Id="rId7178" Type="http://schemas.openxmlformats.org/officeDocument/2006/relationships/hyperlink" Target="https://eigo-rewrite.com/column/stage1_lesson7-2/" TargetMode="External"/><Relationship Id="rId11085" Type="http://schemas.openxmlformats.org/officeDocument/2006/relationships/hyperlink" Target="https://jukureiwa.com/tips/alphabet/" TargetMode="External"/><Relationship Id="rId11089" Type="http://schemas.openxmlformats.org/officeDocument/2006/relationships/hyperlink" Target="https://jukureiwa.com/tips/alphabet/" TargetMode="External"/><Relationship Id="rId7162" Type="http://schemas.openxmlformats.org/officeDocument/2006/relationships/hyperlink" Target="https://eigo-rewrite.com/column/stage1_lesson7-2/" TargetMode="External"/><Relationship Id="rId8493" Type="http://schemas.openxmlformats.org/officeDocument/2006/relationships/hyperlink" Target="https://eigo-rewrite.com/column/stage1_lesson8-1/" TargetMode="External"/><Relationship Id="rId7161" Type="http://schemas.openxmlformats.org/officeDocument/2006/relationships/hyperlink" Target="https://eigo-rewrite.com/column/stage1_lesson7-2/" TargetMode="External"/><Relationship Id="rId8492" Type="http://schemas.openxmlformats.org/officeDocument/2006/relationships/hyperlink" Target="https://eigo-rewrite.com/column/stage1_lesson8-1/" TargetMode="External"/><Relationship Id="rId7160" Type="http://schemas.openxmlformats.org/officeDocument/2006/relationships/hyperlink" Target="https://eigo-rewrite.com/column/stage1_lesson7-2/" TargetMode="External"/><Relationship Id="rId8491" Type="http://schemas.openxmlformats.org/officeDocument/2006/relationships/hyperlink" Target="https://eigo-rewrite.com/column/stage1_lesson8-1/" TargetMode="External"/><Relationship Id="rId8490" Type="http://schemas.openxmlformats.org/officeDocument/2006/relationships/hyperlink" Target="https://eigo-rewrite.com/column/stage1_lesson8-1/" TargetMode="External"/><Relationship Id="rId7166" Type="http://schemas.openxmlformats.org/officeDocument/2006/relationships/hyperlink" Target="https://eigo-rewrite.com/column/stage1_lesson7-2/" TargetMode="External"/><Relationship Id="rId8497" Type="http://schemas.openxmlformats.org/officeDocument/2006/relationships/hyperlink" Target="https://eigo-rewrite.com/column/stage2-lesson9-2/" TargetMode="External"/><Relationship Id="rId7165" Type="http://schemas.openxmlformats.org/officeDocument/2006/relationships/hyperlink" Target="https://eigo-rewrite.com/column/stage1_lesson7-2/" TargetMode="External"/><Relationship Id="rId8496" Type="http://schemas.openxmlformats.org/officeDocument/2006/relationships/hyperlink" Target="https://eigo-rewrite.com/column/stage2-lesson9-2/" TargetMode="External"/><Relationship Id="rId7164" Type="http://schemas.openxmlformats.org/officeDocument/2006/relationships/hyperlink" Target="https://eigo-rewrite.com/column/stage1_lesson7-2/" TargetMode="External"/><Relationship Id="rId8495" Type="http://schemas.openxmlformats.org/officeDocument/2006/relationships/hyperlink" Target="https://eigo-rewrite.com/column/stage2-lesson9-2/" TargetMode="External"/><Relationship Id="rId7163" Type="http://schemas.openxmlformats.org/officeDocument/2006/relationships/hyperlink" Target="https://eigo-rewrite.com/column/stage1_lesson7-2/" TargetMode="External"/><Relationship Id="rId8494" Type="http://schemas.openxmlformats.org/officeDocument/2006/relationships/hyperlink" Target="https://eigo-rewrite.com/column/stage2-lesson9-2/" TargetMode="External"/><Relationship Id="rId11099" Type="http://schemas.openxmlformats.org/officeDocument/2006/relationships/hyperlink" Target="https://jukureiwa.com/tips/alphabet/" TargetMode="External"/><Relationship Id="rId7169" Type="http://schemas.openxmlformats.org/officeDocument/2006/relationships/hyperlink" Target="https://eigo-rewrite.com/column/stage1_lesson7-2/" TargetMode="External"/><Relationship Id="rId11098" Type="http://schemas.openxmlformats.org/officeDocument/2006/relationships/hyperlink" Target="https://jukureiwa.com/tips/alphabet/" TargetMode="External"/><Relationship Id="rId7168" Type="http://schemas.openxmlformats.org/officeDocument/2006/relationships/hyperlink" Target="https://eigo-rewrite.com/column/stage1_lesson7-2/" TargetMode="External"/><Relationship Id="rId8499" Type="http://schemas.openxmlformats.org/officeDocument/2006/relationships/hyperlink" Target="https://eigo-rewrite.com/column/stage2-lesson9-2/" TargetMode="External"/><Relationship Id="rId11097" Type="http://schemas.openxmlformats.org/officeDocument/2006/relationships/hyperlink" Target="https://jukureiwa.com/tips/alphabet/" TargetMode="External"/><Relationship Id="rId7167" Type="http://schemas.openxmlformats.org/officeDocument/2006/relationships/hyperlink" Target="https://eigo-rewrite.com/column/stage1_lesson7-2/" TargetMode="External"/><Relationship Id="rId8498" Type="http://schemas.openxmlformats.org/officeDocument/2006/relationships/hyperlink" Target="https://eigo-rewrite.com/column/stage2-lesson9-2/" TargetMode="External"/><Relationship Id="rId11096" Type="http://schemas.openxmlformats.org/officeDocument/2006/relationships/hyperlink" Target="https://jukureiwa.com/tips/alphabet/" TargetMode="External"/><Relationship Id="rId9770" Type="http://schemas.openxmlformats.org/officeDocument/2006/relationships/hyperlink" Target="https://eng-support.com/column/book2-lesson2-scene1/" TargetMode="External"/><Relationship Id="rId9771" Type="http://schemas.openxmlformats.org/officeDocument/2006/relationships/hyperlink" Target="https://eng-support.com/column/book2-lesson2-scene1/" TargetMode="External"/><Relationship Id="rId9772" Type="http://schemas.openxmlformats.org/officeDocument/2006/relationships/hyperlink" Target="https://eng-support.com/column/book2-lesson2-scene1/" TargetMode="External"/><Relationship Id="rId9773" Type="http://schemas.openxmlformats.org/officeDocument/2006/relationships/hyperlink" Target="https://eng-support.com/column/book2-lesson2-scene1/" TargetMode="External"/><Relationship Id="rId7111" Type="http://schemas.openxmlformats.org/officeDocument/2006/relationships/hyperlink" Target="https://eng-support.com/column/book2-lesson13-scene3/" TargetMode="External"/><Relationship Id="rId8442" Type="http://schemas.openxmlformats.org/officeDocument/2006/relationships/hyperlink" Target="https://eigo-rewrite.com/column/stage2-lesson3-1/" TargetMode="External"/><Relationship Id="rId7110" Type="http://schemas.openxmlformats.org/officeDocument/2006/relationships/hyperlink" Target="https://eng-support.com/column/book2-lesson13-scene3/" TargetMode="External"/><Relationship Id="rId8441" Type="http://schemas.openxmlformats.org/officeDocument/2006/relationships/hyperlink" Target="https://eigo-rewrite.com/column/stage2-lesson3-1/" TargetMode="External"/><Relationship Id="rId8440" Type="http://schemas.openxmlformats.org/officeDocument/2006/relationships/hyperlink" Target="https://eigo-rewrite.com/column/stage2-lesson3-1/" TargetMode="External"/><Relationship Id="rId7115" Type="http://schemas.openxmlformats.org/officeDocument/2006/relationships/hyperlink" Target="https://eng-support.com/column/book2-lesson13-scene3/" TargetMode="External"/><Relationship Id="rId8446" Type="http://schemas.openxmlformats.org/officeDocument/2006/relationships/hyperlink" Target="https://eigo-rewrite.com/column/stage1_lesson8-1/" TargetMode="External"/><Relationship Id="rId9778" Type="http://schemas.openxmlformats.org/officeDocument/2006/relationships/hyperlink" Target="https://eng-support.com/column/book2-lesson2-scene1/" TargetMode="External"/><Relationship Id="rId7114" Type="http://schemas.openxmlformats.org/officeDocument/2006/relationships/hyperlink" Target="https://eng-support.com/column/book2-lesson13-scene3/" TargetMode="External"/><Relationship Id="rId8445" Type="http://schemas.openxmlformats.org/officeDocument/2006/relationships/hyperlink" Target="https://eigo-rewrite.com/column/stage1_lesson8-1/" TargetMode="External"/><Relationship Id="rId9779" Type="http://schemas.openxmlformats.org/officeDocument/2006/relationships/hyperlink" Target="https://eng-support.com/column/book2-lesson2-scene1/" TargetMode="External"/><Relationship Id="rId7113" Type="http://schemas.openxmlformats.org/officeDocument/2006/relationships/hyperlink" Target="https://eng-support.com/column/book2-lesson13-scene3/" TargetMode="External"/><Relationship Id="rId8444" Type="http://schemas.openxmlformats.org/officeDocument/2006/relationships/hyperlink" Target="https://eigo-rewrite.com/column/stage1_lesson8-1/" TargetMode="External"/><Relationship Id="rId7112" Type="http://schemas.openxmlformats.org/officeDocument/2006/relationships/hyperlink" Target="https://eng-support.com/column/book2-lesson13-scene3/" TargetMode="External"/><Relationship Id="rId8443" Type="http://schemas.openxmlformats.org/officeDocument/2006/relationships/hyperlink" Target="https://eigo-rewrite.com/column/stage2-lesson3-1/" TargetMode="External"/><Relationship Id="rId7119" Type="http://schemas.openxmlformats.org/officeDocument/2006/relationships/hyperlink" Target="https://eng-support.com/column/book2-lesson13-scene3/" TargetMode="External"/><Relationship Id="rId9774" Type="http://schemas.openxmlformats.org/officeDocument/2006/relationships/hyperlink" Target="https://eng-support.com/column/book2-lesson2-scene1/" TargetMode="External"/><Relationship Id="rId7118" Type="http://schemas.openxmlformats.org/officeDocument/2006/relationships/hyperlink" Target="https://eng-support.com/column/book2-lesson13-scene3/" TargetMode="External"/><Relationship Id="rId8449" Type="http://schemas.openxmlformats.org/officeDocument/2006/relationships/hyperlink" Target="https://eigo-rewrite.com/column/stage1_lesson8-1/" TargetMode="External"/><Relationship Id="rId9775" Type="http://schemas.openxmlformats.org/officeDocument/2006/relationships/hyperlink" Target="https://eng-support.com/column/book2-lesson2-scene1/" TargetMode="External"/><Relationship Id="rId7117" Type="http://schemas.openxmlformats.org/officeDocument/2006/relationships/hyperlink" Target="https://eng-support.com/column/book2-lesson13-scene3/" TargetMode="External"/><Relationship Id="rId8448" Type="http://schemas.openxmlformats.org/officeDocument/2006/relationships/hyperlink" Target="https://eigo-rewrite.com/column/stage1_lesson8-1/" TargetMode="External"/><Relationship Id="rId9776" Type="http://schemas.openxmlformats.org/officeDocument/2006/relationships/hyperlink" Target="https://eng-support.com/column/book2-lesson2-scene1/" TargetMode="External"/><Relationship Id="rId7116" Type="http://schemas.openxmlformats.org/officeDocument/2006/relationships/hyperlink" Target="https://eng-support.com/column/book2-lesson13-scene3/" TargetMode="External"/><Relationship Id="rId8447" Type="http://schemas.openxmlformats.org/officeDocument/2006/relationships/hyperlink" Target="https://eigo-rewrite.com/column/stage1_lesson8-1/" TargetMode="External"/><Relationship Id="rId9777" Type="http://schemas.openxmlformats.org/officeDocument/2006/relationships/hyperlink" Target="https://eng-support.com/column/book2-lesson2-scene1/" TargetMode="External"/><Relationship Id="rId7109" Type="http://schemas.openxmlformats.org/officeDocument/2006/relationships/hyperlink" Target="https://eng-support.com/column/book2-lesson13-scene3/" TargetMode="External"/><Relationship Id="rId9760" Type="http://schemas.openxmlformats.org/officeDocument/2006/relationships/hyperlink" Target="https://eng-support.com/column/book2-lesson2-scene1/" TargetMode="External"/><Relationship Id="rId9761" Type="http://schemas.openxmlformats.org/officeDocument/2006/relationships/hyperlink" Target="https://eng-support.com/column/book2-lesson2-scene1/" TargetMode="External"/><Relationship Id="rId9762" Type="http://schemas.openxmlformats.org/officeDocument/2006/relationships/hyperlink" Target="https://eng-support.com/column/book2-lesson2-scene1/" TargetMode="External"/><Relationship Id="rId7100" Type="http://schemas.openxmlformats.org/officeDocument/2006/relationships/hyperlink" Target="https://eng-support.com/column/book2-lesson13-scene3/" TargetMode="External"/><Relationship Id="rId8431" Type="http://schemas.openxmlformats.org/officeDocument/2006/relationships/hyperlink" Target="https://eigo-rewrite.com/column/stage2-lesson3-1/" TargetMode="External"/><Relationship Id="rId8430" Type="http://schemas.openxmlformats.org/officeDocument/2006/relationships/hyperlink" Target="https://eigo-rewrite.com/column/stage2-lesson3-1/" TargetMode="External"/><Relationship Id="rId7104" Type="http://schemas.openxmlformats.org/officeDocument/2006/relationships/hyperlink" Target="https://eng-support.com/column/book2-lesson13-scene3/" TargetMode="External"/><Relationship Id="rId8435" Type="http://schemas.openxmlformats.org/officeDocument/2006/relationships/hyperlink" Target="https://eigo-rewrite.com/column/stage2-lesson3-1/" TargetMode="External"/><Relationship Id="rId9767" Type="http://schemas.openxmlformats.org/officeDocument/2006/relationships/hyperlink" Target="https://eng-support.com/column/book2-lesson2-scene1/" TargetMode="External"/><Relationship Id="rId7103" Type="http://schemas.openxmlformats.org/officeDocument/2006/relationships/hyperlink" Target="https://eng-support.com/column/book2-lesson13-scene3/" TargetMode="External"/><Relationship Id="rId8434" Type="http://schemas.openxmlformats.org/officeDocument/2006/relationships/hyperlink" Target="https://eigo-rewrite.com/column/stage2-lesson3-1/" TargetMode="External"/><Relationship Id="rId9768" Type="http://schemas.openxmlformats.org/officeDocument/2006/relationships/hyperlink" Target="https://eng-support.com/column/book2-lesson2-scene1/" TargetMode="External"/><Relationship Id="rId7102" Type="http://schemas.openxmlformats.org/officeDocument/2006/relationships/hyperlink" Target="https://eng-support.com/column/book2-lesson13-scene3/" TargetMode="External"/><Relationship Id="rId8433" Type="http://schemas.openxmlformats.org/officeDocument/2006/relationships/hyperlink" Target="https://eigo-rewrite.com/column/stage2-lesson3-1/" TargetMode="External"/><Relationship Id="rId9769" Type="http://schemas.openxmlformats.org/officeDocument/2006/relationships/hyperlink" Target="https://eng-support.com/column/book2-lesson2-scene1/" TargetMode="External"/><Relationship Id="rId7101" Type="http://schemas.openxmlformats.org/officeDocument/2006/relationships/hyperlink" Target="https://eng-support.com/column/book2-lesson13-scene3/" TargetMode="External"/><Relationship Id="rId8432" Type="http://schemas.openxmlformats.org/officeDocument/2006/relationships/hyperlink" Target="https://eigo-rewrite.com/column/stage2-lesson3-1/" TargetMode="External"/><Relationship Id="rId7108" Type="http://schemas.openxmlformats.org/officeDocument/2006/relationships/hyperlink" Target="https://eng-support.com/column/book2-lesson13-scene3/" TargetMode="External"/><Relationship Id="rId8439" Type="http://schemas.openxmlformats.org/officeDocument/2006/relationships/hyperlink" Target="https://eigo-rewrite.com/column/stage2-lesson3-1/" TargetMode="External"/><Relationship Id="rId9763" Type="http://schemas.openxmlformats.org/officeDocument/2006/relationships/hyperlink" Target="https://eng-support.com/column/book2-lesson2-scene1/" TargetMode="External"/><Relationship Id="rId7107" Type="http://schemas.openxmlformats.org/officeDocument/2006/relationships/hyperlink" Target="https://eng-support.com/column/book2-lesson13-scene3/" TargetMode="External"/><Relationship Id="rId8438" Type="http://schemas.openxmlformats.org/officeDocument/2006/relationships/hyperlink" Target="https://eigo-rewrite.com/column/stage2-lesson3-1/" TargetMode="External"/><Relationship Id="rId9764" Type="http://schemas.openxmlformats.org/officeDocument/2006/relationships/hyperlink" Target="https://eng-support.com/column/book2-lesson2-scene1/" TargetMode="External"/><Relationship Id="rId7106" Type="http://schemas.openxmlformats.org/officeDocument/2006/relationships/hyperlink" Target="https://eng-support.com/column/book2-lesson13-scene3/" TargetMode="External"/><Relationship Id="rId8437" Type="http://schemas.openxmlformats.org/officeDocument/2006/relationships/hyperlink" Target="https://eigo-rewrite.com/column/stage2-lesson3-1/" TargetMode="External"/><Relationship Id="rId9765" Type="http://schemas.openxmlformats.org/officeDocument/2006/relationships/hyperlink" Target="https://eng-support.com/column/book2-lesson2-scene1/" TargetMode="External"/><Relationship Id="rId7105" Type="http://schemas.openxmlformats.org/officeDocument/2006/relationships/hyperlink" Target="https://eng-support.com/column/book2-lesson13-scene3/" TargetMode="External"/><Relationship Id="rId8436" Type="http://schemas.openxmlformats.org/officeDocument/2006/relationships/hyperlink" Target="https://eigo-rewrite.com/column/stage2-lesson3-1/" TargetMode="External"/><Relationship Id="rId9766" Type="http://schemas.openxmlformats.org/officeDocument/2006/relationships/hyperlink" Target="https://eng-support.com/column/book2-lesson2-scene1/" TargetMode="External"/><Relationship Id="rId8460" Type="http://schemas.openxmlformats.org/officeDocument/2006/relationships/hyperlink" Target="https://eigo-rewrite.com/column/stage1_lesson8-1/" TargetMode="External"/><Relationship Id="rId9792" Type="http://schemas.openxmlformats.org/officeDocument/2006/relationships/hyperlink" Target="https://eng-support.com/column/book2-lesson2-scene1/" TargetMode="External"/><Relationship Id="rId9793" Type="http://schemas.openxmlformats.org/officeDocument/2006/relationships/hyperlink" Target="https://eng-support.com/column/book2-lesson2-scene1/" TargetMode="External"/><Relationship Id="rId9794" Type="http://schemas.openxmlformats.org/officeDocument/2006/relationships/hyperlink" Target="https://eng-support.com/column/book2-lesson2-scene1/" TargetMode="External"/><Relationship Id="rId9795" Type="http://schemas.openxmlformats.org/officeDocument/2006/relationships/hyperlink" Target="https://eng-support.com/column/book2-lesson2-scene1/" TargetMode="External"/><Relationship Id="rId7133" Type="http://schemas.openxmlformats.org/officeDocument/2006/relationships/hyperlink" Target="https://eigo-rewrite.com/column/stage1_lesson7-2/" TargetMode="External"/><Relationship Id="rId8464" Type="http://schemas.openxmlformats.org/officeDocument/2006/relationships/hyperlink" Target="https://eigo-rewrite.com/column/stage1_lesson8-1/" TargetMode="External"/><Relationship Id="rId7132" Type="http://schemas.openxmlformats.org/officeDocument/2006/relationships/hyperlink" Target="https://eigo-rewrite.com/column/stage1_lesson7-2/" TargetMode="External"/><Relationship Id="rId8463" Type="http://schemas.openxmlformats.org/officeDocument/2006/relationships/hyperlink" Target="https://eigo-rewrite.com/column/stage1_lesson8-1/" TargetMode="External"/><Relationship Id="rId7131" Type="http://schemas.openxmlformats.org/officeDocument/2006/relationships/hyperlink" Target="https://eng-support.com/column/book2-lesson13-scene3/" TargetMode="External"/><Relationship Id="rId8462" Type="http://schemas.openxmlformats.org/officeDocument/2006/relationships/hyperlink" Target="https://eigo-rewrite.com/column/stage1_lesson8-1/" TargetMode="External"/><Relationship Id="rId9790" Type="http://schemas.openxmlformats.org/officeDocument/2006/relationships/hyperlink" Target="https://eng-support.com/column/book2-lesson2-scene1/" TargetMode="External"/><Relationship Id="rId7130" Type="http://schemas.openxmlformats.org/officeDocument/2006/relationships/hyperlink" Target="https://eng-support.com/column/book2-lesson13-scene3/" TargetMode="External"/><Relationship Id="rId8461" Type="http://schemas.openxmlformats.org/officeDocument/2006/relationships/hyperlink" Target="https://eigo-rewrite.com/column/stage1_lesson8-1/" TargetMode="External"/><Relationship Id="rId9791" Type="http://schemas.openxmlformats.org/officeDocument/2006/relationships/hyperlink" Target="https://eng-support.com/column/book2-lesson2-scene1/" TargetMode="External"/><Relationship Id="rId7137" Type="http://schemas.openxmlformats.org/officeDocument/2006/relationships/hyperlink" Target="https://eigo-rewrite.com/column/stage1_lesson7-2/" TargetMode="External"/><Relationship Id="rId8468" Type="http://schemas.openxmlformats.org/officeDocument/2006/relationships/hyperlink" Target="https://eigo-rewrite.com/column/stage1_lesson8-1/" TargetMode="External"/><Relationship Id="rId7136" Type="http://schemas.openxmlformats.org/officeDocument/2006/relationships/hyperlink" Target="https://eigo-rewrite.com/column/stage1_lesson7-2/" TargetMode="External"/><Relationship Id="rId8467" Type="http://schemas.openxmlformats.org/officeDocument/2006/relationships/hyperlink" Target="https://eigo-rewrite.com/column/stage1_lesson8-1/" TargetMode="External"/><Relationship Id="rId7135" Type="http://schemas.openxmlformats.org/officeDocument/2006/relationships/hyperlink" Target="https://eigo-rewrite.com/column/stage1_lesson7-2/" TargetMode="External"/><Relationship Id="rId8466" Type="http://schemas.openxmlformats.org/officeDocument/2006/relationships/hyperlink" Target="https://eigo-rewrite.com/column/stage1_lesson8-1/" TargetMode="External"/><Relationship Id="rId7134" Type="http://schemas.openxmlformats.org/officeDocument/2006/relationships/hyperlink" Target="https://eigo-rewrite.com/column/stage1_lesson7-2/" TargetMode="External"/><Relationship Id="rId8465" Type="http://schemas.openxmlformats.org/officeDocument/2006/relationships/hyperlink" Target="https://eigo-rewrite.com/column/stage1_lesson8-1/" TargetMode="External"/><Relationship Id="rId9796" Type="http://schemas.openxmlformats.org/officeDocument/2006/relationships/hyperlink" Target="https://eng-support.com/column/book2-lesson2-scene1/" TargetMode="External"/><Relationship Id="rId9797" Type="http://schemas.openxmlformats.org/officeDocument/2006/relationships/hyperlink" Target="https://eng-support.com/column/book2-lesson2-scene1/" TargetMode="External"/><Relationship Id="rId7139" Type="http://schemas.openxmlformats.org/officeDocument/2006/relationships/hyperlink" Target="https://eigo-rewrite.com/column/stage1_lesson7-2/" TargetMode="External"/><Relationship Id="rId9798" Type="http://schemas.openxmlformats.org/officeDocument/2006/relationships/hyperlink" Target="https://eng-support.com/column/book2-lesson2-scene1/" TargetMode="External"/><Relationship Id="rId7138" Type="http://schemas.openxmlformats.org/officeDocument/2006/relationships/hyperlink" Target="https://eigo-rewrite.com/column/stage1_lesson7-2/" TargetMode="External"/><Relationship Id="rId8469" Type="http://schemas.openxmlformats.org/officeDocument/2006/relationships/hyperlink" Target="https://eigo-rewrite.com/column/stage1_lesson8-1/" TargetMode="External"/><Relationship Id="rId9799" Type="http://schemas.openxmlformats.org/officeDocument/2006/relationships/hyperlink" Target="https://eng-support.com/column/book2-lesson2-scene1/" TargetMode="External"/><Relationship Id="rId9781" Type="http://schemas.openxmlformats.org/officeDocument/2006/relationships/hyperlink" Target="https://eng-support.com/column/book2-lesson2-scene1/" TargetMode="External"/><Relationship Id="rId9782" Type="http://schemas.openxmlformats.org/officeDocument/2006/relationships/hyperlink" Target="https://eng-support.com/column/book2-lesson2-scene1/" TargetMode="External"/><Relationship Id="rId9783" Type="http://schemas.openxmlformats.org/officeDocument/2006/relationships/hyperlink" Target="https://eng-support.com/column/book2-lesson2-scene1/" TargetMode="External"/><Relationship Id="rId9784" Type="http://schemas.openxmlformats.org/officeDocument/2006/relationships/hyperlink" Target="https://eng-support.com/column/book2-lesson2-scene1/" TargetMode="External"/><Relationship Id="rId7122" Type="http://schemas.openxmlformats.org/officeDocument/2006/relationships/hyperlink" Target="https://eng-support.com/column/book2-lesson13-scene3/" TargetMode="External"/><Relationship Id="rId8453" Type="http://schemas.openxmlformats.org/officeDocument/2006/relationships/hyperlink" Target="https://eigo-rewrite.com/column/stage1_lesson8-1/" TargetMode="External"/><Relationship Id="rId7121" Type="http://schemas.openxmlformats.org/officeDocument/2006/relationships/hyperlink" Target="https://eng-support.com/column/book2-lesson13-scene3/" TargetMode="External"/><Relationship Id="rId8452" Type="http://schemas.openxmlformats.org/officeDocument/2006/relationships/hyperlink" Target="https://eigo-rewrite.com/column/stage1_lesson8-1/" TargetMode="External"/><Relationship Id="rId7120" Type="http://schemas.openxmlformats.org/officeDocument/2006/relationships/hyperlink" Target="https://eng-support.com/column/book2-lesson13-scene3/" TargetMode="External"/><Relationship Id="rId8451" Type="http://schemas.openxmlformats.org/officeDocument/2006/relationships/hyperlink" Target="https://eigo-rewrite.com/column/stage1_lesson8-1/" TargetMode="External"/><Relationship Id="rId8450" Type="http://schemas.openxmlformats.org/officeDocument/2006/relationships/hyperlink" Target="https://eigo-rewrite.com/column/stage1_lesson8-1/" TargetMode="External"/><Relationship Id="rId9780" Type="http://schemas.openxmlformats.org/officeDocument/2006/relationships/hyperlink" Target="https://eng-support.com/column/book2-lesson2-scene1/" TargetMode="External"/><Relationship Id="rId7126" Type="http://schemas.openxmlformats.org/officeDocument/2006/relationships/hyperlink" Target="https://eng-support.com/column/book2-lesson13-scene3/" TargetMode="External"/><Relationship Id="rId8457" Type="http://schemas.openxmlformats.org/officeDocument/2006/relationships/hyperlink" Target="https://eigo-rewrite.com/column/stage1_lesson8-1/" TargetMode="External"/><Relationship Id="rId9789" Type="http://schemas.openxmlformats.org/officeDocument/2006/relationships/hyperlink" Target="https://eng-support.com/column/book2-lesson2-scene1/" TargetMode="External"/><Relationship Id="rId7125" Type="http://schemas.openxmlformats.org/officeDocument/2006/relationships/hyperlink" Target="https://eng-support.com/column/book2-lesson13-scene3/" TargetMode="External"/><Relationship Id="rId8456" Type="http://schemas.openxmlformats.org/officeDocument/2006/relationships/hyperlink" Target="https://eigo-rewrite.com/column/stage1_lesson8-1/" TargetMode="External"/><Relationship Id="rId7124" Type="http://schemas.openxmlformats.org/officeDocument/2006/relationships/hyperlink" Target="https://eng-support.com/column/book2-lesson13-scene3/" TargetMode="External"/><Relationship Id="rId8455" Type="http://schemas.openxmlformats.org/officeDocument/2006/relationships/hyperlink" Target="https://eigo-rewrite.com/column/stage1_lesson8-1/" TargetMode="External"/><Relationship Id="rId7123" Type="http://schemas.openxmlformats.org/officeDocument/2006/relationships/hyperlink" Target="https://eng-support.com/column/book2-lesson13-scene3/" TargetMode="External"/><Relationship Id="rId8454" Type="http://schemas.openxmlformats.org/officeDocument/2006/relationships/hyperlink" Target="https://eigo-rewrite.com/column/stage1_lesson8-1/" TargetMode="External"/><Relationship Id="rId9785" Type="http://schemas.openxmlformats.org/officeDocument/2006/relationships/hyperlink" Target="https://eng-support.com/column/book2-lesson2-scene1/" TargetMode="External"/><Relationship Id="rId7129" Type="http://schemas.openxmlformats.org/officeDocument/2006/relationships/hyperlink" Target="https://eng-support.com/column/book2-lesson13-scene3/" TargetMode="External"/><Relationship Id="rId9786" Type="http://schemas.openxmlformats.org/officeDocument/2006/relationships/hyperlink" Target="https://eng-support.com/column/book2-lesson2-scene1/" TargetMode="External"/><Relationship Id="rId7128" Type="http://schemas.openxmlformats.org/officeDocument/2006/relationships/hyperlink" Target="https://eng-support.com/column/book2-lesson13-scene3/" TargetMode="External"/><Relationship Id="rId8459" Type="http://schemas.openxmlformats.org/officeDocument/2006/relationships/hyperlink" Target="https://eigo-rewrite.com/column/stage1_lesson8-1/" TargetMode="External"/><Relationship Id="rId9787" Type="http://schemas.openxmlformats.org/officeDocument/2006/relationships/hyperlink" Target="https://eng-support.com/column/book2-lesson2-scene1/" TargetMode="External"/><Relationship Id="rId7127" Type="http://schemas.openxmlformats.org/officeDocument/2006/relationships/hyperlink" Target="https://eng-support.com/column/book2-lesson13-scene3/" TargetMode="External"/><Relationship Id="rId8458" Type="http://schemas.openxmlformats.org/officeDocument/2006/relationships/hyperlink" Target="https://eigo-rewrite.com/column/stage1_lesson8-1/" TargetMode="External"/><Relationship Id="rId9788" Type="http://schemas.openxmlformats.org/officeDocument/2006/relationships/hyperlink" Target="https://eng-support.com/column/book2-lesson2-scene1/" TargetMode="External"/><Relationship Id="rId11150" Type="http://schemas.openxmlformats.org/officeDocument/2006/relationships/hyperlink" Target="https://jukureiwa.com/tips/alphabet/" TargetMode="External"/><Relationship Id="rId12481" Type="http://schemas.openxmlformats.org/officeDocument/2006/relationships/hyperlink" Target="https://jukureiwa.com/tips/machigaeyasui/" TargetMode="External"/><Relationship Id="rId12480" Type="http://schemas.openxmlformats.org/officeDocument/2006/relationships/hyperlink" Target="https://jukureiwa.com/tips/machigaeyasui/" TargetMode="External"/><Relationship Id="rId11149" Type="http://schemas.openxmlformats.org/officeDocument/2006/relationships/hyperlink" Target="https://jukureiwa.com/tips/alphabet/" TargetMode="External"/><Relationship Id="rId11148" Type="http://schemas.openxmlformats.org/officeDocument/2006/relationships/hyperlink" Target="https://jukureiwa.com/tips/alphabet/" TargetMode="External"/><Relationship Id="rId12479" Type="http://schemas.openxmlformats.org/officeDocument/2006/relationships/hyperlink" Target="https://jukureiwa.com/tips/machigaeyasui/" TargetMode="External"/><Relationship Id="rId11143" Type="http://schemas.openxmlformats.org/officeDocument/2006/relationships/hyperlink" Target="https://jukureiwa.com/tips/alphabet/" TargetMode="External"/><Relationship Id="rId12474" Type="http://schemas.openxmlformats.org/officeDocument/2006/relationships/hyperlink" Target="https://jukureiwa.com/tips/machigaeyasui/" TargetMode="External"/><Relationship Id="rId11142" Type="http://schemas.openxmlformats.org/officeDocument/2006/relationships/hyperlink" Target="https://jukureiwa.com/tips/alphabet/" TargetMode="External"/><Relationship Id="rId12473" Type="http://schemas.openxmlformats.org/officeDocument/2006/relationships/hyperlink" Target="https://jukureiwa.com/tips/machigaeyasui/" TargetMode="External"/><Relationship Id="rId11141" Type="http://schemas.openxmlformats.org/officeDocument/2006/relationships/hyperlink" Target="https://jukureiwa.com/tips/alphabet/" TargetMode="External"/><Relationship Id="rId12472" Type="http://schemas.openxmlformats.org/officeDocument/2006/relationships/hyperlink" Target="https://jukureiwa.com/tips/machigaeyasui/" TargetMode="External"/><Relationship Id="rId11140" Type="http://schemas.openxmlformats.org/officeDocument/2006/relationships/hyperlink" Target="https://jukureiwa.com/tips/alphabet/" TargetMode="External"/><Relationship Id="rId12471" Type="http://schemas.openxmlformats.org/officeDocument/2006/relationships/hyperlink" Target="https://jukureiwa.com/tips/machigaeyasui/" TargetMode="External"/><Relationship Id="rId11147" Type="http://schemas.openxmlformats.org/officeDocument/2006/relationships/hyperlink" Target="https://jukureiwa.com/tips/alphabet/" TargetMode="External"/><Relationship Id="rId12478" Type="http://schemas.openxmlformats.org/officeDocument/2006/relationships/hyperlink" Target="https://jukureiwa.com/tips/machigaeyasui/" TargetMode="External"/><Relationship Id="rId11146" Type="http://schemas.openxmlformats.org/officeDocument/2006/relationships/hyperlink" Target="https://jukureiwa.com/tips/alphabet/" TargetMode="External"/><Relationship Id="rId12477" Type="http://schemas.openxmlformats.org/officeDocument/2006/relationships/hyperlink" Target="https://jukureiwa.com/tips/machigaeyasui/" TargetMode="External"/><Relationship Id="rId11145" Type="http://schemas.openxmlformats.org/officeDocument/2006/relationships/hyperlink" Target="https://jukureiwa.com/tips/alphabet/" TargetMode="External"/><Relationship Id="rId12476" Type="http://schemas.openxmlformats.org/officeDocument/2006/relationships/hyperlink" Target="https://jukureiwa.com/tips/machigaeyasui/" TargetMode="External"/><Relationship Id="rId11144" Type="http://schemas.openxmlformats.org/officeDocument/2006/relationships/hyperlink" Target="https://jukureiwa.com/tips/alphabet/" TargetMode="External"/><Relationship Id="rId12475" Type="http://schemas.openxmlformats.org/officeDocument/2006/relationships/hyperlink" Target="https://jukureiwa.com/tips/machigaeyasui/" TargetMode="External"/><Relationship Id="rId11161" Type="http://schemas.openxmlformats.org/officeDocument/2006/relationships/hyperlink" Target="https://jukureiwa.com/tips/alphabet/" TargetMode="External"/><Relationship Id="rId12492" Type="http://schemas.openxmlformats.org/officeDocument/2006/relationships/hyperlink" Target="https://jukureiwa.com/tips/machigaeyasui/" TargetMode="External"/><Relationship Id="rId11160" Type="http://schemas.openxmlformats.org/officeDocument/2006/relationships/hyperlink" Target="https://jukureiwa.com/tips/alphabet/" TargetMode="External"/><Relationship Id="rId12491" Type="http://schemas.openxmlformats.org/officeDocument/2006/relationships/hyperlink" Target="https://jukureiwa.com/tips/machigaeyasui/" TargetMode="External"/><Relationship Id="rId12490" Type="http://schemas.openxmlformats.org/officeDocument/2006/relationships/hyperlink" Target="https://jukureiwa.com/tips/machigaeyasui/" TargetMode="External"/><Relationship Id="rId11159" Type="http://schemas.openxmlformats.org/officeDocument/2006/relationships/hyperlink" Target="https://jukureiwa.com/tips/alphabet/" TargetMode="External"/><Relationship Id="rId11154" Type="http://schemas.openxmlformats.org/officeDocument/2006/relationships/hyperlink" Target="https://jukureiwa.com/tips/alphabet/" TargetMode="External"/><Relationship Id="rId12485" Type="http://schemas.openxmlformats.org/officeDocument/2006/relationships/hyperlink" Target="https://jukureiwa.com/tips/machigaeyasui/" TargetMode="External"/><Relationship Id="rId11153" Type="http://schemas.openxmlformats.org/officeDocument/2006/relationships/hyperlink" Target="https://jukureiwa.com/tips/alphabet/" TargetMode="External"/><Relationship Id="rId12484" Type="http://schemas.openxmlformats.org/officeDocument/2006/relationships/hyperlink" Target="https://jukureiwa.com/tips/machigaeyasui/" TargetMode="External"/><Relationship Id="rId11152" Type="http://schemas.openxmlformats.org/officeDocument/2006/relationships/hyperlink" Target="https://jukureiwa.com/tips/alphabet/" TargetMode="External"/><Relationship Id="rId12483" Type="http://schemas.openxmlformats.org/officeDocument/2006/relationships/hyperlink" Target="https://jukureiwa.com/tips/machigaeyasui/" TargetMode="External"/><Relationship Id="rId11151" Type="http://schemas.openxmlformats.org/officeDocument/2006/relationships/hyperlink" Target="https://jukureiwa.com/tips/alphabet/" TargetMode="External"/><Relationship Id="rId12482" Type="http://schemas.openxmlformats.org/officeDocument/2006/relationships/hyperlink" Target="https://jukureiwa.com/tips/machigaeyasui/" TargetMode="External"/><Relationship Id="rId11158" Type="http://schemas.openxmlformats.org/officeDocument/2006/relationships/hyperlink" Target="https://jukureiwa.com/tips/alphabet/" TargetMode="External"/><Relationship Id="rId12489" Type="http://schemas.openxmlformats.org/officeDocument/2006/relationships/hyperlink" Target="https://jukureiwa.com/tips/machigaeyasui/" TargetMode="External"/><Relationship Id="rId11157" Type="http://schemas.openxmlformats.org/officeDocument/2006/relationships/hyperlink" Target="https://jukureiwa.com/tips/alphabet/" TargetMode="External"/><Relationship Id="rId12488" Type="http://schemas.openxmlformats.org/officeDocument/2006/relationships/hyperlink" Target="https://jukureiwa.com/tips/machigaeyasui/" TargetMode="External"/><Relationship Id="rId11156" Type="http://schemas.openxmlformats.org/officeDocument/2006/relationships/hyperlink" Target="https://jukureiwa.com/tips/alphabet/" TargetMode="External"/><Relationship Id="rId12487" Type="http://schemas.openxmlformats.org/officeDocument/2006/relationships/hyperlink" Target="https://jukureiwa.com/tips/machigaeyasui/" TargetMode="External"/><Relationship Id="rId11155" Type="http://schemas.openxmlformats.org/officeDocument/2006/relationships/hyperlink" Target="https://jukureiwa.com/tips/alphabet/" TargetMode="External"/><Relationship Id="rId12486" Type="http://schemas.openxmlformats.org/officeDocument/2006/relationships/hyperlink" Target="https://jukureiwa.com/tips/machigaeyasui/" TargetMode="External"/><Relationship Id="rId13790" Type="http://schemas.openxmlformats.org/officeDocument/2006/relationships/hyperlink" Target="https://eng-support.com/column/progressbook1-5-1/" TargetMode="External"/><Relationship Id="rId11129" Type="http://schemas.openxmlformats.org/officeDocument/2006/relationships/hyperlink" Target="https://jukureiwa.com/tips/alphabet/" TargetMode="External"/><Relationship Id="rId11128" Type="http://schemas.openxmlformats.org/officeDocument/2006/relationships/hyperlink" Target="https://jukureiwa.com/tips/alphabet/" TargetMode="External"/><Relationship Id="rId12459" Type="http://schemas.openxmlformats.org/officeDocument/2006/relationships/hyperlink" Target="https://jukureiwa.com/tips/machigaeyasui/" TargetMode="External"/><Relationship Id="rId11127" Type="http://schemas.openxmlformats.org/officeDocument/2006/relationships/hyperlink" Target="https://jukureiwa.com/tips/alphabet/" TargetMode="External"/><Relationship Id="rId12458" Type="http://schemas.openxmlformats.org/officeDocument/2006/relationships/hyperlink" Target="https://jukureiwa.com/tips/machigaeyasui/" TargetMode="External"/><Relationship Id="rId11126" Type="http://schemas.openxmlformats.org/officeDocument/2006/relationships/hyperlink" Target="https://jukureiwa.com/tips/alphabet/" TargetMode="External"/><Relationship Id="rId12457" Type="http://schemas.openxmlformats.org/officeDocument/2006/relationships/hyperlink" Target="https://jukureiwa.com/tips/machigaeyasui/" TargetMode="External"/><Relationship Id="rId13788" Type="http://schemas.openxmlformats.org/officeDocument/2006/relationships/hyperlink" Target="https://eng-support.com/column/progressbook1-5-1/" TargetMode="External"/><Relationship Id="rId13789" Type="http://schemas.openxmlformats.org/officeDocument/2006/relationships/hyperlink" Target="https://eng-support.com/column/progressbook1-5-1/" TargetMode="External"/><Relationship Id="rId11121" Type="http://schemas.openxmlformats.org/officeDocument/2006/relationships/hyperlink" Target="https://jukureiwa.com/tips/alphabet/" TargetMode="External"/><Relationship Id="rId12452" Type="http://schemas.openxmlformats.org/officeDocument/2006/relationships/hyperlink" Target="https://jukureiwa.com/tips/machigaeyasui/" TargetMode="External"/><Relationship Id="rId13784" Type="http://schemas.openxmlformats.org/officeDocument/2006/relationships/hyperlink" Target="https://eng-support.com/column/progressbook1-5-1/" TargetMode="External"/><Relationship Id="rId11120" Type="http://schemas.openxmlformats.org/officeDocument/2006/relationships/hyperlink" Target="https://jukureiwa.com/tips/alphabet/" TargetMode="External"/><Relationship Id="rId12451" Type="http://schemas.openxmlformats.org/officeDocument/2006/relationships/hyperlink" Target="https://jukureiwa.com/tips/machigaeyasui/" TargetMode="External"/><Relationship Id="rId13785" Type="http://schemas.openxmlformats.org/officeDocument/2006/relationships/hyperlink" Target="https://eng-support.com/column/progressbook1-5-1/" TargetMode="External"/><Relationship Id="rId12450" Type="http://schemas.openxmlformats.org/officeDocument/2006/relationships/hyperlink" Target="https://jukureiwa.com/tips/machigaeyasui/" TargetMode="External"/><Relationship Id="rId13786" Type="http://schemas.openxmlformats.org/officeDocument/2006/relationships/hyperlink" Target="https://eng-support.com/column/progressbook1-5-1/" TargetMode="External"/><Relationship Id="rId13787" Type="http://schemas.openxmlformats.org/officeDocument/2006/relationships/hyperlink" Target="https://eng-support.com/column/progressbook1-5-1/" TargetMode="External"/><Relationship Id="rId11125" Type="http://schemas.openxmlformats.org/officeDocument/2006/relationships/hyperlink" Target="https://jukureiwa.com/tips/alphabet/" TargetMode="External"/><Relationship Id="rId12456" Type="http://schemas.openxmlformats.org/officeDocument/2006/relationships/hyperlink" Target="https://jukureiwa.com/tips/machigaeyasui/" TargetMode="External"/><Relationship Id="rId13780" Type="http://schemas.openxmlformats.org/officeDocument/2006/relationships/hyperlink" Target="https://eng-support.com/column/progressbook1-5-1/" TargetMode="External"/><Relationship Id="rId11124" Type="http://schemas.openxmlformats.org/officeDocument/2006/relationships/hyperlink" Target="https://jukureiwa.com/tips/alphabet/" TargetMode="External"/><Relationship Id="rId12455" Type="http://schemas.openxmlformats.org/officeDocument/2006/relationships/hyperlink" Target="https://jukureiwa.com/tips/machigaeyasui/" TargetMode="External"/><Relationship Id="rId13781" Type="http://schemas.openxmlformats.org/officeDocument/2006/relationships/hyperlink" Target="https://eng-support.com/column/progressbook1-5-1/" TargetMode="External"/><Relationship Id="rId11123" Type="http://schemas.openxmlformats.org/officeDocument/2006/relationships/hyperlink" Target="https://jukureiwa.com/tips/alphabet/" TargetMode="External"/><Relationship Id="rId12454" Type="http://schemas.openxmlformats.org/officeDocument/2006/relationships/hyperlink" Target="https://jukureiwa.com/tips/machigaeyasui/" TargetMode="External"/><Relationship Id="rId13782" Type="http://schemas.openxmlformats.org/officeDocument/2006/relationships/hyperlink" Target="https://eng-support.com/column/progressbook1-5-1/" TargetMode="External"/><Relationship Id="rId11122" Type="http://schemas.openxmlformats.org/officeDocument/2006/relationships/hyperlink" Target="https://jukureiwa.com/tips/alphabet/" TargetMode="External"/><Relationship Id="rId12453" Type="http://schemas.openxmlformats.org/officeDocument/2006/relationships/hyperlink" Target="https://jukureiwa.com/tips/machigaeyasui/" TargetMode="External"/><Relationship Id="rId13783" Type="http://schemas.openxmlformats.org/officeDocument/2006/relationships/hyperlink" Target="https://eng-support.com/column/progressbook1-5-1/" TargetMode="External"/><Relationship Id="rId12470" Type="http://schemas.openxmlformats.org/officeDocument/2006/relationships/hyperlink" Target="https://jukureiwa.com/tips/machigaeyasui/" TargetMode="External"/><Relationship Id="rId11139" Type="http://schemas.openxmlformats.org/officeDocument/2006/relationships/hyperlink" Target="https://jukureiwa.com/tips/alphabet/" TargetMode="External"/><Relationship Id="rId11138" Type="http://schemas.openxmlformats.org/officeDocument/2006/relationships/hyperlink" Target="https://jukureiwa.com/tips/alphabet/" TargetMode="External"/><Relationship Id="rId12469" Type="http://schemas.openxmlformats.org/officeDocument/2006/relationships/hyperlink" Target="https://jukureiwa.com/tips/machigaeyasui/" TargetMode="External"/><Relationship Id="rId11137" Type="http://schemas.openxmlformats.org/officeDocument/2006/relationships/hyperlink" Target="https://jukureiwa.com/tips/alphabet/" TargetMode="External"/><Relationship Id="rId12468" Type="http://schemas.openxmlformats.org/officeDocument/2006/relationships/hyperlink" Target="https://jukureiwa.com/tips/machigaeyasui/" TargetMode="External"/><Relationship Id="rId13799" Type="http://schemas.openxmlformats.org/officeDocument/2006/relationships/hyperlink" Target="https://eng-support.com/column/progressbook1-5-1/" TargetMode="External"/><Relationship Id="rId11132" Type="http://schemas.openxmlformats.org/officeDocument/2006/relationships/hyperlink" Target="https://jukureiwa.com/tips/alphabet/" TargetMode="External"/><Relationship Id="rId12463" Type="http://schemas.openxmlformats.org/officeDocument/2006/relationships/hyperlink" Target="https://jukureiwa.com/tips/machigaeyasui/" TargetMode="External"/><Relationship Id="rId13795" Type="http://schemas.openxmlformats.org/officeDocument/2006/relationships/hyperlink" Target="https://eng-support.com/column/progressbook1-5-1/" TargetMode="External"/><Relationship Id="rId11131" Type="http://schemas.openxmlformats.org/officeDocument/2006/relationships/hyperlink" Target="https://jukureiwa.com/tips/alphabet/" TargetMode="External"/><Relationship Id="rId12462" Type="http://schemas.openxmlformats.org/officeDocument/2006/relationships/hyperlink" Target="https://jukureiwa.com/tips/machigaeyasui/" TargetMode="External"/><Relationship Id="rId13796" Type="http://schemas.openxmlformats.org/officeDocument/2006/relationships/hyperlink" Target="https://eng-support.com/column/progressbook1-5-1/" TargetMode="External"/><Relationship Id="rId11130" Type="http://schemas.openxmlformats.org/officeDocument/2006/relationships/hyperlink" Target="https://jukureiwa.com/tips/alphabet/" TargetMode="External"/><Relationship Id="rId12461" Type="http://schemas.openxmlformats.org/officeDocument/2006/relationships/hyperlink" Target="https://jukureiwa.com/tips/machigaeyasui/" TargetMode="External"/><Relationship Id="rId13797" Type="http://schemas.openxmlformats.org/officeDocument/2006/relationships/hyperlink" Target="https://eng-support.com/column/progressbook1-5-1/" TargetMode="External"/><Relationship Id="rId12460" Type="http://schemas.openxmlformats.org/officeDocument/2006/relationships/hyperlink" Target="https://jukureiwa.com/tips/machigaeyasui/" TargetMode="External"/><Relationship Id="rId13798" Type="http://schemas.openxmlformats.org/officeDocument/2006/relationships/hyperlink" Target="https://eng-support.com/column/progressbook1-5-1/" TargetMode="External"/><Relationship Id="rId11136" Type="http://schemas.openxmlformats.org/officeDocument/2006/relationships/hyperlink" Target="https://jukureiwa.com/tips/alphabet/" TargetMode="External"/><Relationship Id="rId12467" Type="http://schemas.openxmlformats.org/officeDocument/2006/relationships/hyperlink" Target="https://jukureiwa.com/tips/machigaeyasui/" TargetMode="External"/><Relationship Id="rId13791" Type="http://schemas.openxmlformats.org/officeDocument/2006/relationships/hyperlink" Target="https://eng-support.com/column/progressbook1-5-1/" TargetMode="External"/><Relationship Id="rId11135" Type="http://schemas.openxmlformats.org/officeDocument/2006/relationships/hyperlink" Target="https://jukureiwa.com/tips/alphabet/" TargetMode="External"/><Relationship Id="rId12466" Type="http://schemas.openxmlformats.org/officeDocument/2006/relationships/hyperlink" Target="https://jukureiwa.com/tips/machigaeyasui/" TargetMode="External"/><Relationship Id="rId13792" Type="http://schemas.openxmlformats.org/officeDocument/2006/relationships/hyperlink" Target="https://eng-support.com/column/progressbook1-5-1/" TargetMode="External"/><Relationship Id="rId11134" Type="http://schemas.openxmlformats.org/officeDocument/2006/relationships/hyperlink" Target="https://jukureiwa.com/tips/alphabet/" TargetMode="External"/><Relationship Id="rId12465" Type="http://schemas.openxmlformats.org/officeDocument/2006/relationships/hyperlink" Target="https://jukureiwa.com/tips/machigaeyasui/" TargetMode="External"/><Relationship Id="rId13793" Type="http://schemas.openxmlformats.org/officeDocument/2006/relationships/hyperlink" Target="https://eng-support.com/column/progressbook1-5-1/" TargetMode="External"/><Relationship Id="rId11133" Type="http://schemas.openxmlformats.org/officeDocument/2006/relationships/hyperlink" Target="https://jukureiwa.com/tips/alphabet/" TargetMode="External"/><Relationship Id="rId12464" Type="http://schemas.openxmlformats.org/officeDocument/2006/relationships/hyperlink" Target="https://jukureiwa.com/tips/machigaeyasui/" TargetMode="External"/><Relationship Id="rId13794" Type="http://schemas.openxmlformats.org/officeDocument/2006/relationships/hyperlink" Target="https://eng-support.com/column/progressbook1-5-1/" TargetMode="External"/><Relationship Id="rId11190" Type="http://schemas.openxmlformats.org/officeDocument/2006/relationships/hyperlink" Target="https://jukureiwa.com/tips/alphabet/" TargetMode="External"/><Relationship Id="rId11194" Type="http://schemas.openxmlformats.org/officeDocument/2006/relationships/hyperlink" Target="https://jukureiwa.com/tips/alphabet/" TargetMode="External"/><Relationship Id="rId11193" Type="http://schemas.openxmlformats.org/officeDocument/2006/relationships/hyperlink" Target="https://jukureiwa.com/tips/alphabet/" TargetMode="External"/><Relationship Id="rId11192" Type="http://schemas.openxmlformats.org/officeDocument/2006/relationships/hyperlink" Target="https://jukureiwa.com/tips/alphabet/" TargetMode="External"/><Relationship Id="rId11191" Type="http://schemas.openxmlformats.org/officeDocument/2006/relationships/hyperlink" Target="https://jukureiwa.com/tips/alphabet/" TargetMode="External"/><Relationship Id="rId7195" Type="http://schemas.openxmlformats.org/officeDocument/2006/relationships/hyperlink" Target="https://eigo-rewrite.com/column/stage1_lesson11-1/" TargetMode="External"/><Relationship Id="rId7194" Type="http://schemas.openxmlformats.org/officeDocument/2006/relationships/hyperlink" Target="https://eigo-rewrite.com/column/stage1_lesson11-1/" TargetMode="External"/><Relationship Id="rId7193" Type="http://schemas.openxmlformats.org/officeDocument/2006/relationships/hyperlink" Target="https://eigo-rewrite.com/column/stage1_lesson11-1/" TargetMode="External"/><Relationship Id="rId7192" Type="http://schemas.openxmlformats.org/officeDocument/2006/relationships/hyperlink" Target="https://eigo-rewrite.com/column/stage1_lesson11-1/" TargetMode="External"/><Relationship Id="rId7199" Type="http://schemas.openxmlformats.org/officeDocument/2006/relationships/hyperlink" Target="https://eigo-rewrite.com/column/stage1_lesson11-1/" TargetMode="External"/><Relationship Id="rId7198" Type="http://schemas.openxmlformats.org/officeDocument/2006/relationships/hyperlink" Target="https://eigo-rewrite.com/column/stage1_lesson11-1/" TargetMode="External"/><Relationship Id="rId7197" Type="http://schemas.openxmlformats.org/officeDocument/2006/relationships/hyperlink" Target="https://eigo-rewrite.com/column/stage1_lesson11-1/" TargetMode="External"/><Relationship Id="rId7196" Type="http://schemas.openxmlformats.org/officeDocument/2006/relationships/hyperlink" Target="https://eigo-rewrite.com/column/stage1_lesson11-1/" TargetMode="External"/><Relationship Id="rId11187" Type="http://schemas.openxmlformats.org/officeDocument/2006/relationships/hyperlink" Target="https://jukureiwa.com/tips/alphabet/" TargetMode="External"/><Relationship Id="rId11186" Type="http://schemas.openxmlformats.org/officeDocument/2006/relationships/hyperlink" Target="https://jukureiwa.com/tips/alphabet/" TargetMode="External"/><Relationship Id="rId11185" Type="http://schemas.openxmlformats.org/officeDocument/2006/relationships/hyperlink" Target="https://jukureiwa.com/tips/alphabet/" TargetMode="External"/><Relationship Id="rId11184" Type="http://schemas.openxmlformats.org/officeDocument/2006/relationships/hyperlink" Target="https://jukureiwa.com/tips/alphabet/" TargetMode="External"/><Relationship Id="rId11189" Type="http://schemas.openxmlformats.org/officeDocument/2006/relationships/hyperlink" Target="https://jukureiwa.com/tips/alphabet/" TargetMode="External"/><Relationship Id="rId11188" Type="http://schemas.openxmlformats.org/officeDocument/2006/relationships/hyperlink" Target="https://jukureiwa.com/tips/alphabet/" TargetMode="External"/><Relationship Id="rId7191" Type="http://schemas.openxmlformats.org/officeDocument/2006/relationships/hyperlink" Target="https://eigo-rewrite.com/column/stage1_lesson11-1/" TargetMode="External"/><Relationship Id="rId7190" Type="http://schemas.openxmlformats.org/officeDocument/2006/relationships/hyperlink" Target="https://eigo-rewrite.com/column/stage1_lesson11-1/" TargetMode="External"/><Relationship Id="rId7184" Type="http://schemas.openxmlformats.org/officeDocument/2006/relationships/hyperlink" Target="https://eigo-rewrite.com/column/stage1_lesson11-1/" TargetMode="External"/><Relationship Id="rId7183" Type="http://schemas.openxmlformats.org/officeDocument/2006/relationships/hyperlink" Target="https://eigo-rewrite.com/column/stage1_lesson11-1/" TargetMode="External"/><Relationship Id="rId7182" Type="http://schemas.openxmlformats.org/officeDocument/2006/relationships/hyperlink" Target="https://eigo-rewrite.com/column/stage1_lesson11-1/" TargetMode="External"/><Relationship Id="rId7181" Type="http://schemas.openxmlformats.org/officeDocument/2006/relationships/hyperlink" Target="https://eigo-rewrite.com/column/stage1_lesson7-2/" TargetMode="External"/><Relationship Id="rId7188" Type="http://schemas.openxmlformats.org/officeDocument/2006/relationships/hyperlink" Target="https://eigo-rewrite.com/column/stage1_lesson11-1/" TargetMode="External"/><Relationship Id="rId7187" Type="http://schemas.openxmlformats.org/officeDocument/2006/relationships/hyperlink" Target="https://eigo-rewrite.com/column/stage1_lesson11-1/" TargetMode="External"/><Relationship Id="rId7186" Type="http://schemas.openxmlformats.org/officeDocument/2006/relationships/hyperlink" Target="https://eigo-rewrite.com/column/stage1_lesson11-1/" TargetMode="External"/><Relationship Id="rId7185" Type="http://schemas.openxmlformats.org/officeDocument/2006/relationships/hyperlink" Target="https://eigo-rewrite.com/column/stage1_lesson11-1/" TargetMode="External"/><Relationship Id="rId11198" Type="http://schemas.openxmlformats.org/officeDocument/2006/relationships/hyperlink" Target="https://jukureiwa.com/tips/alphabet/" TargetMode="External"/><Relationship Id="rId11197" Type="http://schemas.openxmlformats.org/officeDocument/2006/relationships/hyperlink" Target="https://jukureiwa.com/tips/alphabet/" TargetMode="External"/><Relationship Id="rId11196" Type="http://schemas.openxmlformats.org/officeDocument/2006/relationships/hyperlink" Target="https://jukureiwa.com/tips/alphabet/" TargetMode="External"/><Relationship Id="rId7189" Type="http://schemas.openxmlformats.org/officeDocument/2006/relationships/hyperlink" Target="https://eigo-rewrite.com/column/stage1_lesson11-1/" TargetMode="External"/><Relationship Id="rId11195" Type="http://schemas.openxmlformats.org/officeDocument/2006/relationships/hyperlink" Target="https://jukureiwa.com/tips/alphabet/" TargetMode="External"/><Relationship Id="rId11199" Type="http://schemas.openxmlformats.org/officeDocument/2006/relationships/hyperlink" Target="https://jukureiwa.com/tips/alphabet/" TargetMode="External"/><Relationship Id="rId11172" Type="http://schemas.openxmlformats.org/officeDocument/2006/relationships/hyperlink" Target="https://jukureiwa.com/tips/alphabet/" TargetMode="External"/><Relationship Id="rId11171" Type="http://schemas.openxmlformats.org/officeDocument/2006/relationships/hyperlink" Target="https://jukureiwa.com/tips/alphabet/" TargetMode="External"/><Relationship Id="rId11170" Type="http://schemas.openxmlformats.org/officeDocument/2006/relationships/hyperlink" Target="https://jukureiwa.com/tips/alphabet/" TargetMode="External"/><Relationship Id="rId11165" Type="http://schemas.openxmlformats.org/officeDocument/2006/relationships/hyperlink" Target="https://jukureiwa.com/tips/alphabet/" TargetMode="External"/><Relationship Id="rId12496" Type="http://schemas.openxmlformats.org/officeDocument/2006/relationships/hyperlink" Target="https://jukureiwa.com/tips/machigaeyasui/" TargetMode="External"/><Relationship Id="rId11164" Type="http://schemas.openxmlformats.org/officeDocument/2006/relationships/hyperlink" Target="https://jukureiwa.com/tips/alphabet/" TargetMode="External"/><Relationship Id="rId12495" Type="http://schemas.openxmlformats.org/officeDocument/2006/relationships/hyperlink" Target="https://jukureiwa.com/tips/machigaeyasui/" TargetMode="External"/><Relationship Id="rId11163" Type="http://schemas.openxmlformats.org/officeDocument/2006/relationships/hyperlink" Target="https://jukureiwa.com/tips/alphabet/" TargetMode="External"/><Relationship Id="rId12494" Type="http://schemas.openxmlformats.org/officeDocument/2006/relationships/hyperlink" Target="https://jukureiwa.com/tips/machigaeyasui/" TargetMode="External"/><Relationship Id="rId11162" Type="http://schemas.openxmlformats.org/officeDocument/2006/relationships/hyperlink" Target="https://jukureiwa.com/tips/alphabet/" TargetMode="External"/><Relationship Id="rId12493" Type="http://schemas.openxmlformats.org/officeDocument/2006/relationships/hyperlink" Target="https://jukureiwa.com/tips/machigaeyasui/" TargetMode="External"/><Relationship Id="rId11169" Type="http://schemas.openxmlformats.org/officeDocument/2006/relationships/hyperlink" Target="https://jukureiwa.com/tips/alphabet/" TargetMode="External"/><Relationship Id="rId11168" Type="http://schemas.openxmlformats.org/officeDocument/2006/relationships/hyperlink" Target="https://jukureiwa.com/tips/alphabet/" TargetMode="External"/><Relationship Id="rId12499" Type="http://schemas.openxmlformats.org/officeDocument/2006/relationships/hyperlink" Target="https://jukureiwa.com/tips/machigaeyasui/" TargetMode="External"/><Relationship Id="rId11167" Type="http://schemas.openxmlformats.org/officeDocument/2006/relationships/hyperlink" Target="https://jukureiwa.com/tips/alphabet/" TargetMode="External"/><Relationship Id="rId12498" Type="http://schemas.openxmlformats.org/officeDocument/2006/relationships/hyperlink" Target="https://jukureiwa.com/tips/machigaeyasui/" TargetMode="External"/><Relationship Id="rId11166" Type="http://schemas.openxmlformats.org/officeDocument/2006/relationships/hyperlink" Target="https://jukureiwa.com/tips/alphabet/" TargetMode="External"/><Relationship Id="rId12497" Type="http://schemas.openxmlformats.org/officeDocument/2006/relationships/hyperlink" Target="https://jukureiwa.com/tips/machigaeyasui/" TargetMode="External"/><Relationship Id="rId11183" Type="http://schemas.openxmlformats.org/officeDocument/2006/relationships/hyperlink" Target="https://jukureiwa.com/tips/alphabet/" TargetMode="External"/><Relationship Id="rId11182" Type="http://schemas.openxmlformats.org/officeDocument/2006/relationships/hyperlink" Target="https://jukureiwa.com/tips/alphabet/" TargetMode="External"/><Relationship Id="rId11181" Type="http://schemas.openxmlformats.org/officeDocument/2006/relationships/hyperlink" Target="https://jukureiwa.com/tips/alphabet/" TargetMode="External"/><Relationship Id="rId11180" Type="http://schemas.openxmlformats.org/officeDocument/2006/relationships/hyperlink" Target="https://jukureiwa.com/tips/alphabet/" TargetMode="External"/><Relationship Id="rId11176" Type="http://schemas.openxmlformats.org/officeDocument/2006/relationships/hyperlink" Target="https://jukureiwa.com/tips/alphabet/" TargetMode="External"/><Relationship Id="rId11175" Type="http://schemas.openxmlformats.org/officeDocument/2006/relationships/hyperlink" Target="https://jukureiwa.com/tips/alphabet/" TargetMode="External"/><Relationship Id="rId11174" Type="http://schemas.openxmlformats.org/officeDocument/2006/relationships/hyperlink" Target="https://jukureiwa.com/tips/alphabet/" TargetMode="External"/><Relationship Id="rId11173" Type="http://schemas.openxmlformats.org/officeDocument/2006/relationships/hyperlink" Target="https://jukureiwa.com/tips/alphabet/" TargetMode="External"/><Relationship Id="rId11179" Type="http://schemas.openxmlformats.org/officeDocument/2006/relationships/hyperlink" Target="https://jukureiwa.com/tips/alphabet/" TargetMode="External"/><Relationship Id="rId11178" Type="http://schemas.openxmlformats.org/officeDocument/2006/relationships/hyperlink" Target="https://jukureiwa.com/tips/alphabet/" TargetMode="External"/><Relationship Id="rId11177" Type="http://schemas.openxmlformats.org/officeDocument/2006/relationships/hyperlink" Target="https://jukureiwa.com/tips/alphabet/" TargetMode="External"/><Relationship Id="rId13726" Type="http://schemas.openxmlformats.org/officeDocument/2006/relationships/hyperlink" Target="https://eng-support.com/column/progressbook1-5-1/" TargetMode="External"/><Relationship Id="rId13727" Type="http://schemas.openxmlformats.org/officeDocument/2006/relationships/hyperlink" Target="https://eng-support.com/column/progressbook1-5-1/" TargetMode="External"/><Relationship Id="rId13728" Type="http://schemas.openxmlformats.org/officeDocument/2006/relationships/hyperlink" Target="https://eng-support.com/column/progressbook1-5-1/" TargetMode="External"/><Relationship Id="rId13729" Type="http://schemas.openxmlformats.org/officeDocument/2006/relationships/hyperlink" Target="https://eng-support.com/column/progressbook1-5-1/" TargetMode="External"/><Relationship Id="rId13722" Type="http://schemas.openxmlformats.org/officeDocument/2006/relationships/hyperlink" Target="https://eng-support.com/column/progressbook1-5-1/" TargetMode="External"/><Relationship Id="rId13723" Type="http://schemas.openxmlformats.org/officeDocument/2006/relationships/hyperlink" Target="https://eng-support.com/column/progressbook1-5-1/" TargetMode="External"/><Relationship Id="rId13724" Type="http://schemas.openxmlformats.org/officeDocument/2006/relationships/hyperlink" Target="https://eng-support.com/column/progressbook1-5-1/" TargetMode="External"/><Relationship Id="rId13725" Type="http://schemas.openxmlformats.org/officeDocument/2006/relationships/hyperlink" Target="https://eng-support.com/column/progressbook1-5-1/" TargetMode="External"/><Relationship Id="rId13720" Type="http://schemas.openxmlformats.org/officeDocument/2006/relationships/hyperlink" Target="https://eng-support.com/column/progressbook1-5-1/" TargetMode="External"/><Relationship Id="rId13721" Type="http://schemas.openxmlformats.org/officeDocument/2006/relationships/hyperlink" Target="https://eng-support.com/column/progressbook1-5-1/" TargetMode="External"/><Relationship Id="rId12405" Type="http://schemas.openxmlformats.org/officeDocument/2006/relationships/hyperlink" Target="https://jukureiwa.com/tips/machigaeyasui/" TargetMode="External"/><Relationship Id="rId13737" Type="http://schemas.openxmlformats.org/officeDocument/2006/relationships/hyperlink" Target="https://eng-support.com/column/progressbook1-5-1/" TargetMode="External"/><Relationship Id="rId12404" Type="http://schemas.openxmlformats.org/officeDocument/2006/relationships/hyperlink" Target="https://jukureiwa.com/tips/machigaeyasui/" TargetMode="External"/><Relationship Id="rId13738" Type="http://schemas.openxmlformats.org/officeDocument/2006/relationships/hyperlink" Target="https://eng-support.com/column/progressbook1-5-1/" TargetMode="External"/><Relationship Id="rId12403" Type="http://schemas.openxmlformats.org/officeDocument/2006/relationships/hyperlink" Target="https://jukureiwa.com/tips/machigaeyasui/" TargetMode="External"/><Relationship Id="rId13739" Type="http://schemas.openxmlformats.org/officeDocument/2006/relationships/hyperlink" Target="https://eng-support.com/column/progressbook1-5-1/" TargetMode="External"/><Relationship Id="rId12402" Type="http://schemas.openxmlformats.org/officeDocument/2006/relationships/hyperlink" Target="https://jukureiwa.com/tips/machigaeyasui/" TargetMode="External"/><Relationship Id="rId12409" Type="http://schemas.openxmlformats.org/officeDocument/2006/relationships/hyperlink" Target="https://jukureiwa.com/tips/machigaeyasui/" TargetMode="External"/><Relationship Id="rId13733" Type="http://schemas.openxmlformats.org/officeDocument/2006/relationships/hyperlink" Target="https://eng-support.com/column/progressbook1-5-1/" TargetMode="External"/><Relationship Id="rId12408" Type="http://schemas.openxmlformats.org/officeDocument/2006/relationships/hyperlink" Target="https://jukureiwa.com/tips/machigaeyasui/" TargetMode="External"/><Relationship Id="rId13734" Type="http://schemas.openxmlformats.org/officeDocument/2006/relationships/hyperlink" Target="https://eng-support.com/column/progressbook1-5-1/" TargetMode="External"/><Relationship Id="rId12407" Type="http://schemas.openxmlformats.org/officeDocument/2006/relationships/hyperlink" Target="https://jukureiwa.com/tips/machigaeyasui/" TargetMode="External"/><Relationship Id="rId13735" Type="http://schemas.openxmlformats.org/officeDocument/2006/relationships/hyperlink" Target="https://eng-support.com/column/progressbook1-5-1/" TargetMode="External"/><Relationship Id="rId12406" Type="http://schemas.openxmlformats.org/officeDocument/2006/relationships/hyperlink" Target="https://jukureiwa.com/tips/machigaeyasui/" TargetMode="External"/><Relationship Id="rId13736" Type="http://schemas.openxmlformats.org/officeDocument/2006/relationships/hyperlink" Target="https://eng-support.com/column/progressbook1-5-1/" TargetMode="External"/><Relationship Id="rId13730" Type="http://schemas.openxmlformats.org/officeDocument/2006/relationships/hyperlink" Target="https://eng-support.com/column/progressbook1-5-1/" TargetMode="External"/><Relationship Id="rId13731" Type="http://schemas.openxmlformats.org/officeDocument/2006/relationships/hyperlink" Target="https://eng-support.com/column/progressbook1-5-1/" TargetMode="External"/><Relationship Id="rId13732" Type="http://schemas.openxmlformats.org/officeDocument/2006/relationships/hyperlink" Target="https://eng-support.com/column/progressbook1-5-1/" TargetMode="External"/><Relationship Id="rId12401" Type="http://schemas.openxmlformats.org/officeDocument/2006/relationships/hyperlink" Target="https://jukureiwa.com/tips/machigaeyasui/" TargetMode="External"/><Relationship Id="rId12400" Type="http://schemas.openxmlformats.org/officeDocument/2006/relationships/hyperlink" Target="https://jukureiwa.com/tips/machigaeyasui/" TargetMode="External"/><Relationship Id="rId13708" Type="http://schemas.openxmlformats.org/officeDocument/2006/relationships/hyperlink" Target="https://eng-support.com/column/progressbook1-5-1/" TargetMode="External"/><Relationship Id="rId13709" Type="http://schemas.openxmlformats.org/officeDocument/2006/relationships/hyperlink" Target="https://eng-support.com/column/progressbook1-5-1/" TargetMode="External"/><Relationship Id="rId13704" Type="http://schemas.openxmlformats.org/officeDocument/2006/relationships/hyperlink" Target="https://eng-support.com/column/progressbook1-5-1/" TargetMode="External"/><Relationship Id="rId13705" Type="http://schemas.openxmlformats.org/officeDocument/2006/relationships/hyperlink" Target="https://eng-support.com/column/progressbook1-5-1/" TargetMode="External"/><Relationship Id="rId13706" Type="http://schemas.openxmlformats.org/officeDocument/2006/relationships/hyperlink" Target="https://eng-support.com/column/progressbook1-5-1/" TargetMode="External"/><Relationship Id="rId13707" Type="http://schemas.openxmlformats.org/officeDocument/2006/relationships/hyperlink" Target="https://eng-support.com/column/progressbook1-5-1/" TargetMode="External"/><Relationship Id="rId13700" Type="http://schemas.openxmlformats.org/officeDocument/2006/relationships/hyperlink" Target="https://eng-support.com/column/progressbook1-5-1/" TargetMode="External"/><Relationship Id="rId13701" Type="http://schemas.openxmlformats.org/officeDocument/2006/relationships/hyperlink" Target="https://eng-support.com/column/progressbook1-5-1/" TargetMode="External"/><Relationship Id="rId13702" Type="http://schemas.openxmlformats.org/officeDocument/2006/relationships/hyperlink" Target="https://eng-support.com/column/progressbook1-5-1/" TargetMode="External"/><Relationship Id="rId13703" Type="http://schemas.openxmlformats.org/officeDocument/2006/relationships/hyperlink" Target="https://eng-support.com/column/progressbook1-5-1/" TargetMode="External"/><Relationship Id="rId13719" Type="http://schemas.openxmlformats.org/officeDocument/2006/relationships/hyperlink" Target="https://eng-support.com/column/progressbook1-5-1/" TargetMode="External"/><Relationship Id="rId13715" Type="http://schemas.openxmlformats.org/officeDocument/2006/relationships/hyperlink" Target="https://eng-support.com/column/progressbook1-5-1/" TargetMode="External"/><Relationship Id="rId13716" Type="http://schemas.openxmlformats.org/officeDocument/2006/relationships/hyperlink" Target="https://eng-support.com/column/progressbook1-5-1/" TargetMode="External"/><Relationship Id="rId13717" Type="http://schemas.openxmlformats.org/officeDocument/2006/relationships/hyperlink" Target="https://eng-support.com/column/progressbook1-5-1/" TargetMode="External"/><Relationship Id="rId13718" Type="http://schemas.openxmlformats.org/officeDocument/2006/relationships/hyperlink" Target="https://eng-support.com/column/progressbook1-5-1/" TargetMode="External"/><Relationship Id="rId13711" Type="http://schemas.openxmlformats.org/officeDocument/2006/relationships/hyperlink" Target="https://eng-support.com/column/progressbook1-5-1/" TargetMode="External"/><Relationship Id="rId13712" Type="http://schemas.openxmlformats.org/officeDocument/2006/relationships/hyperlink" Target="https://eng-support.com/column/progressbook1-5-1/" TargetMode="External"/><Relationship Id="rId13713" Type="http://schemas.openxmlformats.org/officeDocument/2006/relationships/hyperlink" Target="https://eng-support.com/column/progressbook1-5-1/" TargetMode="External"/><Relationship Id="rId13714" Type="http://schemas.openxmlformats.org/officeDocument/2006/relationships/hyperlink" Target="https://eng-support.com/column/progressbook1-5-1/" TargetMode="External"/><Relationship Id="rId13710" Type="http://schemas.openxmlformats.org/officeDocument/2006/relationships/hyperlink" Target="https://eng-support.com/column/progressbook1-5-1/" TargetMode="External"/><Relationship Id="rId11107" Type="http://schemas.openxmlformats.org/officeDocument/2006/relationships/hyperlink" Target="https://jukureiwa.com/tips/alphabet/" TargetMode="External"/><Relationship Id="rId12438" Type="http://schemas.openxmlformats.org/officeDocument/2006/relationships/hyperlink" Target="https://jukureiwa.com/tips/machigaeyasui/" TargetMode="External"/><Relationship Id="rId11106" Type="http://schemas.openxmlformats.org/officeDocument/2006/relationships/hyperlink" Target="https://jukureiwa.com/tips/alphabet/" TargetMode="External"/><Relationship Id="rId12437" Type="http://schemas.openxmlformats.org/officeDocument/2006/relationships/hyperlink" Target="https://jukureiwa.com/tips/machigaeyasui/" TargetMode="External"/><Relationship Id="rId11105" Type="http://schemas.openxmlformats.org/officeDocument/2006/relationships/hyperlink" Target="https://jukureiwa.com/tips/alphabet/" TargetMode="External"/><Relationship Id="rId12436" Type="http://schemas.openxmlformats.org/officeDocument/2006/relationships/hyperlink" Target="https://jukureiwa.com/tips/machigaeyasui/" TargetMode="External"/><Relationship Id="rId11104" Type="http://schemas.openxmlformats.org/officeDocument/2006/relationships/hyperlink" Target="https://jukureiwa.com/tips/alphabet/" TargetMode="External"/><Relationship Id="rId12435" Type="http://schemas.openxmlformats.org/officeDocument/2006/relationships/hyperlink" Target="https://jukureiwa.com/tips/machigaeyasui/" TargetMode="External"/><Relationship Id="rId13766" Type="http://schemas.openxmlformats.org/officeDocument/2006/relationships/hyperlink" Target="https://eng-support.com/column/progressbook1-5-1/" TargetMode="External"/><Relationship Id="rId13767" Type="http://schemas.openxmlformats.org/officeDocument/2006/relationships/hyperlink" Target="https://eng-support.com/column/progressbook1-5-1/" TargetMode="External"/><Relationship Id="rId11109" Type="http://schemas.openxmlformats.org/officeDocument/2006/relationships/hyperlink" Target="https://jukureiwa.com/tips/alphabet/" TargetMode="External"/><Relationship Id="rId13768" Type="http://schemas.openxmlformats.org/officeDocument/2006/relationships/hyperlink" Target="https://eng-support.com/column/progressbook1-5-1/" TargetMode="External"/><Relationship Id="rId11108" Type="http://schemas.openxmlformats.org/officeDocument/2006/relationships/hyperlink" Target="https://jukureiwa.com/tips/alphabet/" TargetMode="External"/><Relationship Id="rId12439" Type="http://schemas.openxmlformats.org/officeDocument/2006/relationships/hyperlink" Target="https://jukureiwa.com/tips/machigaeyasui/" TargetMode="External"/><Relationship Id="rId13769" Type="http://schemas.openxmlformats.org/officeDocument/2006/relationships/hyperlink" Target="https://eng-support.com/column/progressbook1-5-1/" TargetMode="External"/><Relationship Id="rId12430" Type="http://schemas.openxmlformats.org/officeDocument/2006/relationships/hyperlink" Target="https://jukureiwa.com/tips/machigaeyasui/" TargetMode="External"/><Relationship Id="rId13762" Type="http://schemas.openxmlformats.org/officeDocument/2006/relationships/hyperlink" Target="https://eng-support.com/column/progressbook1-5-1/" TargetMode="External"/><Relationship Id="rId13763" Type="http://schemas.openxmlformats.org/officeDocument/2006/relationships/hyperlink" Target="https://eng-support.com/column/progressbook1-5-1/" TargetMode="External"/><Relationship Id="rId13764" Type="http://schemas.openxmlformats.org/officeDocument/2006/relationships/hyperlink" Target="https://eng-support.com/column/progressbook1-5-1/" TargetMode="External"/><Relationship Id="rId13765" Type="http://schemas.openxmlformats.org/officeDocument/2006/relationships/hyperlink" Target="https://eng-support.com/column/progressbook1-5-1/" TargetMode="External"/><Relationship Id="rId11103" Type="http://schemas.openxmlformats.org/officeDocument/2006/relationships/hyperlink" Target="https://jukureiwa.com/tips/alphabet/" TargetMode="External"/><Relationship Id="rId12434" Type="http://schemas.openxmlformats.org/officeDocument/2006/relationships/hyperlink" Target="https://jukureiwa.com/tips/machigaeyasui/" TargetMode="External"/><Relationship Id="rId11102" Type="http://schemas.openxmlformats.org/officeDocument/2006/relationships/hyperlink" Target="https://jukureiwa.com/tips/alphabet/" TargetMode="External"/><Relationship Id="rId12433" Type="http://schemas.openxmlformats.org/officeDocument/2006/relationships/hyperlink" Target="https://jukureiwa.com/tips/machigaeyasui/" TargetMode="External"/><Relationship Id="rId11101" Type="http://schemas.openxmlformats.org/officeDocument/2006/relationships/hyperlink" Target="https://jukureiwa.com/tips/alphabet/" TargetMode="External"/><Relationship Id="rId12432" Type="http://schemas.openxmlformats.org/officeDocument/2006/relationships/hyperlink" Target="https://jukureiwa.com/tips/machigaeyasui/" TargetMode="External"/><Relationship Id="rId13760" Type="http://schemas.openxmlformats.org/officeDocument/2006/relationships/hyperlink" Target="https://eng-support.com/column/progressbook1-5-1/" TargetMode="External"/><Relationship Id="rId11100" Type="http://schemas.openxmlformats.org/officeDocument/2006/relationships/hyperlink" Target="https://jukureiwa.com/tips/alphabet/" TargetMode="External"/><Relationship Id="rId12431" Type="http://schemas.openxmlformats.org/officeDocument/2006/relationships/hyperlink" Target="https://jukureiwa.com/tips/machigaeyasui/" TargetMode="External"/><Relationship Id="rId13761" Type="http://schemas.openxmlformats.org/officeDocument/2006/relationships/hyperlink" Target="https://eng-support.com/column/progressbook1-5-1/" TargetMode="External"/><Relationship Id="rId11118" Type="http://schemas.openxmlformats.org/officeDocument/2006/relationships/hyperlink" Target="https://jukureiwa.com/tips/alphabet/" TargetMode="External"/><Relationship Id="rId12449" Type="http://schemas.openxmlformats.org/officeDocument/2006/relationships/hyperlink" Target="https://jukureiwa.com/tips/machigaeyasui/" TargetMode="External"/><Relationship Id="rId11117" Type="http://schemas.openxmlformats.org/officeDocument/2006/relationships/hyperlink" Target="https://jukureiwa.com/tips/alphabet/" TargetMode="External"/><Relationship Id="rId12448" Type="http://schemas.openxmlformats.org/officeDocument/2006/relationships/hyperlink" Target="https://jukureiwa.com/tips/machigaeyasui/" TargetMode="External"/><Relationship Id="rId11116" Type="http://schemas.openxmlformats.org/officeDocument/2006/relationships/hyperlink" Target="https://jukureiwa.com/tips/alphabet/" TargetMode="External"/><Relationship Id="rId12447" Type="http://schemas.openxmlformats.org/officeDocument/2006/relationships/hyperlink" Target="https://jukureiwa.com/tips/machigaeyasui/" TargetMode="External"/><Relationship Id="rId11115" Type="http://schemas.openxmlformats.org/officeDocument/2006/relationships/hyperlink" Target="https://jukureiwa.com/tips/alphabet/" TargetMode="External"/><Relationship Id="rId12446" Type="http://schemas.openxmlformats.org/officeDocument/2006/relationships/hyperlink" Target="https://jukureiwa.com/tips/machigaeyasui/" TargetMode="External"/><Relationship Id="rId13777" Type="http://schemas.openxmlformats.org/officeDocument/2006/relationships/hyperlink" Target="https://eng-support.com/column/progressbook1-5-1/" TargetMode="External"/><Relationship Id="rId13778" Type="http://schemas.openxmlformats.org/officeDocument/2006/relationships/hyperlink" Target="https://eng-support.com/column/progressbook1-5-1/" TargetMode="External"/><Relationship Id="rId13779" Type="http://schemas.openxmlformats.org/officeDocument/2006/relationships/hyperlink" Target="https://eng-support.com/column/progressbook1-5-1/" TargetMode="External"/><Relationship Id="rId11119" Type="http://schemas.openxmlformats.org/officeDocument/2006/relationships/hyperlink" Target="https://jukureiwa.com/tips/alphabet/" TargetMode="External"/><Relationship Id="rId11110" Type="http://schemas.openxmlformats.org/officeDocument/2006/relationships/hyperlink" Target="https://jukureiwa.com/tips/alphabet/" TargetMode="External"/><Relationship Id="rId12441" Type="http://schemas.openxmlformats.org/officeDocument/2006/relationships/hyperlink" Target="https://jukureiwa.com/tips/machigaeyasui/" TargetMode="External"/><Relationship Id="rId13773" Type="http://schemas.openxmlformats.org/officeDocument/2006/relationships/hyperlink" Target="https://eng-support.com/column/progressbook1-5-1/" TargetMode="External"/><Relationship Id="rId12440" Type="http://schemas.openxmlformats.org/officeDocument/2006/relationships/hyperlink" Target="https://jukureiwa.com/tips/machigaeyasui/" TargetMode="External"/><Relationship Id="rId13774" Type="http://schemas.openxmlformats.org/officeDocument/2006/relationships/hyperlink" Target="https://eng-support.com/column/progressbook1-5-1/" TargetMode="External"/><Relationship Id="rId13775" Type="http://schemas.openxmlformats.org/officeDocument/2006/relationships/hyperlink" Target="https://eng-support.com/column/progressbook1-5-1/" TargetMode="External"/><Relationship Id="rId13776" Type="http://schemas.openxmlformats.org/officeDocument/2006/relationships/hyperlink" Target="https://eng-support.com/column/progressbook1-5-1/" TargetMode="External"/><Relationship Id="rId11114" Type="http://schemas.openxmlformats.org/officeDocument/2006/relationships/hyperlink" Target="https://jukureiwa.com/tips/alphabet/" TargetMode="External"/><Relationship Id="rId12445" Type="http://schemas.openxmlformats.org/officeDocument/2006/relationships/hyperlink" Target="https://jukureiwa.com/tips/machigaeyasui/" TargetMode="External"/><Relationship Id="rId11113" Type="http://schemas.openxmlformats.org/officeDocument/2006/relationships/hyperlink" Target="https://jukureiwa.com/tips/alphabet/" TargetMode="External"/><Relationship Id="rId12444" Type="http://schemas.openxmlformats.org/officeDocument/2006/relationships/hyperlink" Target="https://jukureiwa.com/tips/machigaeyasui/" TargetMode="External"/><Relationship Id="rId13770" Type="http://schemas.openxmlformats.org/officeDocument/2006/relationships/hyperlink" Target="https://eng-support.com/column/progressbook1-5-1/" TargetMode="External"/><Relationship Id="rId11112" Type="http://schemas.openxmlformats.org/officeDocument/2006/relationships/hyperlink" Target="https://jukureiwa.com/tips/alphabet/" TargetMode="External"/><Relationship Id="rId12443" Type="http://schemas.openxmlformats.org/officeDocument/2006/relationships/hyperlink" Target="https://jukureiwa.com/tips/machigaeyasui/" TargetMode="External"/><Relationship Id="rId13771" Type="http://schemas.openxmlformats.org/officeDocument/2006/relationships/hyperlink" Target="https://eng-support.com/column/progressbook1-5-1/" TargetMode="External"/><Relationship Id="rId11111" Type="http://schemas.openxmlformats.org/officeDocument/2006/relationships/hyperlink" Target="https://jukureiwa.com/tips/alphabet/" TargetMode="External"/><Relationship Id="rId12442" Type="http://schemas.openxmlformats.org/officeDocument/2006/relationships/hyperlink" Target="https://jukureiwa.com/tips/machigaeyasui/" TargetMode="External"/><Relationship Id="rId13772" Type="http://schemas.openxmlformats.org/officeDocument/2006/relationships/hyperlink" Target="https://eng-support.com/column/progressbook1-5-1/" TargetMode="External"/><Relationship Id="rId12416" Type="http://schemas.openxmlformats.org/officeDocument/2006/relationships/hyperlink" Target="https://jukureiwa.com/tips/machigaeyasui/" TargetMode="External"/><Relationship Id="rId13748" Type="http://schemas.openxmlformats.org/officeDocument/2006/relationships/hyperlink" Target="https://eng-support.com/column/progressbook1-5-1/" TargetMode="External"/><Relationship Id="rId12415" Type="http://schemas.openxmlformats.org/officeDocument/2006/relationships/hyperlink" Target="https://jukureiwa.com/tips/machigaeyasui/" TargetMode="External"/><Relationship Id="rId13749" Type="http://schemas.openxmlformats.org/officeDocument/2006/relationships/hyperlink" Target="https://eng-support.com/column/progressbook1-5-1/" TargetMode="External"/><Relationship Id="rId12414" Type="http://schemas.openxmlformats.org/officeDocument/2006/relationships/hyperlink" Target="https://jukureiwa.com/tips/machigaeyasui/" TargetMode="External"/><Relationship Id="rId12413" Type="http://schemas.openxmlformats.org/officeDocument/2006/relationships/hyperlink" Target="https://jukureiwa.com/tips/machigaeyasui/" TargetMode="External"/><Relationship Id="rId13744" Type="http://schemas.openxmlformats.org/officeDocument/2006/relationships/hyperlink" Target="https://eng-support.com/column/progressbook1-5-1/" TargetMode="External"/><Relationship Id="rId12419" Type="http://schemas.openxmlformats.org/officeDocument/2006/relationships/hyperlink" Target="https://jukureiwa.com/tips/machigaeyasui/" TargetMode="External"/><Relationship Id="rId13745" Type="http://schemas.openxmlformats.org/officeDocument/2006/relationships/hyperlink" Target="https://eng-support.com/column/progressbook1-5-1/" TargetMode="External"/><Relationship Id="rId12418" Type="http://schemas.openxmlformats.org/officeDocument/2006/relationships/hyperlink" Target="https://jukureiwa.com/tips/machigaeyasui/" TargetMode="External"/><Relationship Id="rId13746" Type="http://schemas.openxmlformats.org/officeDocument/2006/relationships/hyperlink" Target="https://eng-support.com/column/progressbook1-5-1/" TargetMode="External"/><Relationship Id="rId12417" Type="http://schemas.openxmlformats.org/officeDocument/2006/relationships/hyperlink" Target="https://jukureiwa.com/tips/machigaeyasui/" TargetMode="External"/><Relationship Id="rId13747" Type="http://schemas.openxmlformats.org/officeDocument/2006/relationships/hyperlink" Target="https://eng-support.com/column/progressbook1-5-1/" TargetMode="External"/><Relationship Id="rId13740" Type="http://schemas.openxmlformats.org/officeDocument/2006/relationships/hyperlink" Target="https://eng-support.com/column/progressbook1-5-1/" TargetMode="External"/><Relationship Id="rId13741" Type="http://schemas.openxmlformats.org/officeDocument/2006/relationships/hyperlink" Target="https://eng-support.com/column/progressbook1-5-1/" TargetMode="External"/><Relationship Id="rId13742" Type="http://schemas.openxmlformats.org/officeDocument/2006/relationships/hyperlink" Target="https://eng-support.com/column/progressbook1-5-1/" TargetMode="External"/><Relationship Id="rId13743" Type="http://schemas.openxmlformats.org/officeDocument/2006/relationships/hyperlink" Target="https://eng-support.com/column/progressbook1-5-1/" TargetMode="External"/><Relationship Id="rId12412" Type="http://schemas.openxmlformats.org/officeDocument/2006/relationships/hyperlink" Target="https://jukureiwa.com/tips/machigaeyasui/" TargetMode="External"/><Relationship Id="rId12411" Type="http://schemas.openxmlformats.org/officeDocument/2006/relationships/hyperlink" Target="https://jukureiwa.com/tips/machigaeyasui/" TargetMode="External"/><Relationship Id="rId12410" Type="http://schemas.openxmlformats.org/officeDocument/2006/relationships/hyperlink" Target="https://jukureiwa.com/tips/machigaeyasui/" TargetMode="External"/><Relationship Id="rId12427" Type="http://schemas.openxmlformats.org/officeDocument/2006/relationships/hyperlink" Target="https://jukureiwa.com/tips/machigaeyasui/" TargetMode="External"/><Relationship Id="rId13759" Type="http://schemas.openxmlformats.org/officeDocument/2006/relationships/hyperlink" Target="https://eng-support.com/column/progressbook1-5-1/" TargetMode="External"/><Relationship Id="rId12426" Type="http://schemas.openxmlformats.org/officeDocument/2006/relationships/hyperlink" Target="https://jukureiwa.com/tips/machigaeyasui/" TargetMode="External"/><Relationship Id="rId12425" Type="http://schemas.openxmlformats.org/officeDocument/2006/relationships/hyperlink" Target="https://jukureiwa.com/tips/machigaeyasui/" TargetMode="External"/><Relationship Id="rId12424" Type="http://schemas.openxmlformats.org/officeDocument/2006/relationships/hyperlink" Target="https://jukureiwa.com/tips/machigaeyasui/" TargetMode="External"/><Relationship Id="rId13755" Type="http://schemas.openxmlformats.org/officeDocument/2006/relationships/hyperlink" Target="https://eng-support.com/column/progressbook1-5-1/" TargetMode="External"/><Relationship Id="rId13756" Type="http://schemas.openxmlformats.org/officeDocument/2006/relationships/hyperlink" Target="https://eng-support.com/column/progressbook1-5-1/" TargetMode="External"/><Relationship Id="rId12429" Type="http://schemas.openxmlformats.org/officeDocument/2006/relationships/hyperlink" Target="https://jukureiwa.com/tips/machigaeyasui/" TargetMode="External"/><Relationship Id="rId13757" Type="http://schemas.openxmlformats.org/officeDocument/2006/relationships/hyperlink" Target="https://eng-support.com/column/progressbook1-5-1/" TargetMode="External"/><Relationship Id="rId12428" Type="http://schemas.openxmlformats.org/officeDocument/2006/relationships/hyperlink" Target="https://jukureiwa.com/tips/machigaeyasui/" TargetMode="External"/><Relationship Id="rId13758" Type="http://schemas.openxmlformats.org/officeDocument/2006/relationships/hyperlink" Target="https://eng-support.com/column/progressbook1-5-1/" TargetMode="External"/><Relationship Id="rId13751" Type="http://schemas.openxmlformats.org/officeDocument/2006/relationships/hyperlink" Target="https://eng-support.com/column/progressbook1-5-1/" TargetMode="External"/><Relationship Id="rId13752" Type="http://schemas.openxmlformats.org/officeDocument/2006/relationships/hyperlink" Target="https://eng-support.com/column/progressbook1-5-1/" TargetMode="External"/><Relationship Id="rId13753" Type="http://schemas.openxmlformats.org/officeDocument/2006/relationships/hyperlink" Target="https://eng-support.com/column/progressbook1-5-1/" TargetMode="External"/><Relationship Id="rId13754" Type="http://schemas.openxmlformats.org/officeDocument/2006/relationships/hyperlink" Target="https://eng-support.com/column/progressbook1-5-1/" TargetMode="External"/><Relationship Id="rId12423" Type="http://schemas.openxmlformats.org/officeDocument/2006/relationships/hyperlink" Target="https://jukureiwa.com/tips/machigaeyasui/" TargetMode="External"/><Relationship Id="rId12422" Type="http://schemas.openxmlformats.org/officeDocument/2006/relationships/hyperlink" Target="https://jukureiwa.com/tips/machigaeyasui/" TargetMode="External"/><Relationship Id="rId12421" Type="http://schemas.openxmlformats.org/officeDocument/2006/relationships/hyperlink" Target="https://jukureiwa.com/tips/machigaeyasui/" TargetMode="External"/><Relationship Id="rId12420" Type="http://schemas.openxmlformats.org/officeDocument/2006/relationships/hyperlink" Target="https://jukureiwa.com/tips/machigaeyasui/" TargetMode="External"/><Relationship Id="rId13750" Type="http://schemas.openxmlformats.org/officeDocument/2006/relationships/hyperlink" Target="https://eng-support.com/column/progressbook1-5-1/" TargetMode="External"/><Relationship Id="rId8529" Type="http://schemas.openxmlformats.org/officeDocument/2006/relationships/hyperlink" Target="https://eigo-rewrite.com/column/stage2-lesson9-2/" TargetMode="External"/><Relationship Id="rId8528" Type="http://schemas.openxmlformats.org/officeDocument/2006/relationships/hyperlink" Target="https://eigo-rewrite.com/column/stage2-lesson9-2/" TargetMode="External"/><Relationship Id="rId9859" Type="http://schemas.openxmlformats.org/officeDocument/2006/relationships/hyperlink" Target="https://eng-support.com/column/book2-lesson2-scene3/" TargetMode="External"/><Relationship Id="rId9850" Type="http://schemas.openxmlformats.org/officeDocument/2006/relationships/hyperlink" Target="https://eng-support.com/column/book2-lesson2-scene3/" TargetMode="External"/><Relationship Id="rId8523" Type="http://schemas.openxmlformats.org/officeDocument/2006/relationships/hyperlink" Target="https://eigo-rewrite.com/column/stage2-lesson9-2/" TargetMode="External"/><Relationship Id="rId9855" Type="http://schemas.openxmlformats.org/officeDocument/2006/relationships/hyperlink" Target="https://eng-support.com/column/book2-lesson2-scene3/" TargetMode="External"/><Relationship Id="rId8522" Type="http://schemas.openxmlformats.org/officeDocument/2006/relationships/hyperlink" Target="https://eigo-rewrite.com/column/stage2-lesson9-2/" TargetMode="External"/><Relationship Id="rId9856" Type="http://schemas.openxmlformats.org/officeDocument/2006/relationships/hyperlink" Target="https://eng-support.com/column/book2-lesson2-scene3/" TargetMode="External"/><Relationship Id="rId8521" Type="http://schemas.openxmlformats.org/officeDocument/2006/relationships/hyperlink" Target="https://eigo-rewrite.com/column/stage2-lesson9-2/" TargetMode="External"/><Relationship Id="rId9857" Type="http://schemas.openxmlformats.org/officeDocument/2006/relationships/hyperlink" Target="https://eng-support.com/column/book2-lesson2-scene3/" TargetMode="External"/><Relationship Id="rId8520" Type="http://schemas.openxmlformats.org/officeDocument/2006/relationships/hyperlink" Target="https://eigo-rewrite.com/column/stage2-lesson9-2/" TargetMode="External"/><Relationship Id="rId9858" Type="http://schemas.openxmlformats.org/officeDocument/2006/relationships/hyperlink" Target="https://eng-support.com/column/book2-lesson2-scene3/" TargetMode="External"/><Relationship Id="rId8527" Type="http://schemas.openxmlformats.org/officeDocument/2006/relationships/hyperlink" Target="https://eigo-rewrite.com/column/stage2-lesson9-2/" TargetMode="External"/><Relationship Id="rId9851" Type="http://schemas.openxmlformats.org/officeDocument/2006/relationships/hyperlink" Target="https://eng-support.com/column/book2-lesson2-scene3/" TargetMode="External"/><Relationship Id="rId8526" Type="http://schemas.openxmlformats.org/officeDocument/2006/relationships/hyperlink" Target="https://eigo-rewrite.com/column/stage2-lesson9-2/" TargetMode="External"/><Relationship Id="rId9852" Type="http://schemas.openxmlformats.org/officeDocument/2006/relationships/hyperlink" Target="https://eng-support.com/column/book2-lesson2-scene3/" TargetMode="External"/><Relationship Id="rId8525" Type="http://schemas.openxmlformats.org/officeDocument/2006/relationships/hyperlink" Target="https://eigo-rewrite.com/column/stage2-lesson9-2/" TargetMode="External"/><Relationship Id="rId9853" Type="http://schemas.openxmlformats.org/officeDocument/2006/relationships/hyperlink" Target="https://eng-support.com/column/book2-lesson2-scene3/" TargetMode="External"/><Relationship Id="rId8524" Type="http://schemas.openxmlformats.org/officeDocument/2006/relationships/hyperlink" Target="https://eigo-rewrite.com/column/stage2-lesson9-2/" TargetMode="External"/><Relationship Id="rId9854" Type="http://schemas.openxmlformats.org/officeDocument/2006/relationships/hyperlink" Target="https://eng-support.com/column/book2-lesson2-scene3/" TargetMode="External"/><Relationship Id="rId8519" Type="http://schemas.openxmlformats.org/officeDocument/2006/relationships/hyperlink" Target="https://eigo-rewrite.com/column/stage2-lesson9-2/" TargetMode="External"/><Relationship Id="rId8518" Type="http://schemas.openxmlformats.org/officeDocument/2006/relationships/hyperlink" Target="https://eigo-rewrite.com/column/stage2-lesson9-2/" TargetMode="External"/><Relationship Id="rId8517" Type="http://schemas.openxmlformats.org/officeDocument/2006/relationships/hyperlink" Target="https://eigo-rewrite.com/column/stage2-lesson9-2/" TargetMode="External"/><Relationship Id="rId9848" Type="http://schemas.openxmlformats.org/officeDocument/2006/relationships/hyperlink" Target="https://eng-support.com/column/book2-lesson2-scene1/" TargetMode="External"/><Relationship Id="rId9849" Type="http://schemas.openxmlformats.org/officeDocument/2006/relationships/hyperlink" Target="https://eng-support.com/column/book2-lesson2-scene3/" TargetMode="External"/><Relationship Id="rId8512" Type="http://schemas.openxmlformats.org/officeDocument/2006/relationships/hyperlink" Target="https://eigo-rewrite.com/column/stage2-lesson9-2/" TargetMode="External"/><Relationship Id="rId9844" Type="http://schemas.openxmlformats.org/officeDocument/2006/relationships/hyperlink" Target="https://eng-support.com/column/book2-lesson2-scene1/" TargetMode="External"/><Relationship Id="rId8511" Type="http://schemas.openxmlformats.org/officeDocument/2006/relationships/hyperlink" Target="https://eigo-rewrite.com/column/stage2-lesson9-2/" TargetMode="External"/><Relationship Id="rId9845" Type="http://schemas.openxmlformats.org/officeDocument/2006/relationships/hyperlink" Target="https://eng-support.com/column/book2-lesson2-scene1/" TargetMode="External"/><Relationship Id="rId8510" Type="http://schemas.openxmlformats.org/officeDocument/2006/relationships/hyperlink" Target="https://eigo-rewrite.com/column/stage2-lesson9-2/" TargetMode="External"/><Relationship Id="rId9846" Type="http://schemas.openxmlformats.org/officeDocument/2006/relationships/hyperlink" Target="https://eng-support.com/column/book2-lesson2-scene1/" TargetMode="External"/><Relationship Id="rId9847" Type="http://schemas.openxmlformats.org/officeDocument/2006/relationships/hyperlink" Target="https://eng-support.com/column/book2-lesson2-scene1/" TargetMode="External"/><Relationship Id="rId8516" Type="http://schemas.openxmlformats.org/officeDocument/2006/relationships/hyperlink" Target="https://eigo-rewrite.com/column/stage2-lesson9-2/" TargetMode="External"/><Relationship Id="rId9840" Type="http://schemas.openxmlformats.org/officeDocument/2006/relationships/hyperlink" Target="https://eng-support.com/column/book2-lesson2-scene1/" TargetMode="External"/><Relationship Id="rId8515" Type="http://schemas.openxmlformats.org/officeDocument/2006/relationships/hyperlink" Target="https://eigo-rewrite.com/column/stage2-lesson9-2/" TargetMode="External"/><Relationship Id="rId9841" Type="http://schemas.openxmlformats.org/officeDocument/2006/relationships/hyperlink" Target="https://eng-support.com/column/book2-lesson2-scene1/" TargetMode="External"/><Relationship Id="rId8514" Type="http://schemas.openxmlformats.org/officeDocument/2006/relationships/hyperlink" Target="https://eigo-rewrite.com/column/stage2-lesson9-2/" TargetMode="External"/><Relationship Id="rId9842" Type="http://schemas.openxmlformats.org/officeDocument/2006/relationships/hyperlink" Target="https://eng-support.com/column/book2-lesson2-scene1/" TargetMode="External"/><Relationship Id="rId8513" Type="http://schemas.openxmlformats.org/officeDocument/2006/relationships/hyperlink" Target="https://eigo-rewrite.com/column/stage2-lesson9-2/" TargetMode="External"/><Relationship Id="rId9843" Type="http://schemas.openxmlformats.org/officeDocument/2006/relationships/hyperlink" Target="https://eng-support.com/column/book2-lesson2-scene1/" TargetMode="External"/><Relationship Id="rId7219" Type="http://schemas.openxmlformats.org/officeDocument/2006/relationships/hyperlink" Target="https://eigo-rewrite.com/column/stage1_lesson11-1/" TargetMode="External"/><Relationship Id="rId9870" Type="http://schemas.openxmlformats.org/officeDocument/2006/relationships/hyperlink" Target="https://eng-support.com/column/book2-lesson5-scene3/" TargetMode="External"/><Relationship Id="rId9871" Type="http://schemas.openxmlformats.org/officeDocument/2006/relationships/hyperlink" Target="https://eng-support.com/column/book2-lesson5-scene3/" TargetMode="External"/><Relationship Id="rId9872" Type="http://schemas.openxmlformats.org/officeDocument/2006/relationships/hyperlink" Target="https://eng-support.com/column/book2-lesson5-scene3/" TargetMode="External"/><Relationship Id="rId7210" Type="http://schemas.openxmlformats.org/officeDocument/2006/relationships/hyperlink" Target="https://eigo-rewrite.com/column/stage1_lesson11-1/" TargetMode="External"/><Relationship Id="rId8541" Type="http://schemas.openxmlformats.org/officeDocument/2006/relationships/hyperlink" Target="https://eigo-rewrite.com/column/stage2-lesson9-2/" TargetMode="External"/><Relationship Id="rId8540" Type="http://schemas.openxmlformats.org/officeDocument/2006/relationships/hyperlink" Target="https://eigo-rewrite.com/column/stage2-lesson9-2/" TargetMode="External"/><Relationship Id="rId7214" Type="http://schemas.openxmlformats.org/officeDocument/2006/relationships/hyperlink" Target="https://eigo-rewrite.com/column/stage1_lesson11-1/" TargetMode="External"/><Relationship Id="rId8545" Type="http://schemas.openxmlformats.org/officeDocument/2006/relationships/hyperlink" Target="https://juku-escot.com/c_blogs/suugakutaisaku/" TargetMode="External"/><Relationship Id="rId9877" Type="http://schemas.openxmlformats.org/officeDocument/2006/relationships/hyperlink" Target="https://eng-support.com/column/book2-lesson7-scene2/" TargetMode="External"/><Relationship Id="rId7213" Type="http://schemas.openxmlformats.org/officeDocument/2006/relationships/hyperlink" Target="https://eigo-rewrite.com/column/stage1_lesson11-1/" TargetMode="External"/><Relationship Id="rId8544" Type="http://schemas.openxmlformats.org/officeDocument/2006/relationships/hyperlink" Target="https://juku-escot.com/c_blogs/suugakutaisaku/" TargetMode="External"/><Relationship Id="rId9878" Type="http://schemas.openxmlformats.org/officeDocument/2006/relationships/hyperlink" Target="https://eng-support.com/column/book2-lesson7-scene2/" TargetMode="External"/><Relationship Id="rId7212" Type="http://schemas.openxmlformats.org/officeDocument/2006/relationships/hyperlink" Target="https://eigo-rewrite.com/column/stage1_lesson11-1/" TargetMode="External"/><Relationship Id="rId8543" Type="http://schemas.openxmlformats.org/officeDocument/2006/relationships/hyperlink" Target="https://eigo-rewrite.com/column/stage2-lesson9-2/" TargetMode="External"/><Relationship Id="rId9879" Type="http://schemas.openxmlformats.org/officeDocument/2006/relationships/hyperlink" Target="https://eng-support.com/column/book2-lesson7-scene2/" TargetMode="External"/><Relationship Id="rId7211" Type="http://schemas.openxmlformats.org/officeDocument/2006/relationships/hyperlink" Target="https://eigo-rewrite.com/column/stage1_lesson11-1/" TargetMode="External"/><Relationship Id="rId8542" Type="http://schemas.openxmlformats.org/officeDocument/2006/relationships/hyperlink" Target="https://eigo-rewrite.com/column/stage2-lesson9-2/" TargetMode="External"/><Relationship Id="rId7218" Type="http://schemas.openxmlformats.org/officeDocument/2006/relationships/hyperlink" Target="https://eigo-rewrite.com/column/stage1_lesson11-1/" TargetMode="External"/><Relationship Id="rId8549" Type="http://schemas.openxmlformats.org/officeDocument/2006/relationships/hyperlink" Target="https://juku-escot.com/c_blogs/suugakutaisaku/" TargetMode="External"/><Relationship Id="rId9873" Type="http://schemas.openxmlformats.org/officeDocument/2006/relationships/hyperlink" Target="https://eng-support.com/column/book2-lesson5-scene3/" TargetMode="External"/><Relationship Id="rId7217" Type="http://schemas.openxmlformats.org/officeDocument/2006/relationships/hyperlink" Target="https://eigo-rewrite.com/column/stage1_lesson11-1/" TargetMode="External"/><Relationship Id="rId8548" Type="http://schemas.openxmlformats.org/officeDocument/2006/relationships/hyperlink" Target="https://juku-escot.com/c_blogs/suugakutaisaku/" TargetMode="External"/><Relationship Id="rId9874" Type="http://schemas.openxmlformats.org/officeDocument/2006/relationships/hyperlink" Target="https://eng-support.com/column/book2-lesson5-scene3/" TargetMode="External"/><Relationship Id="rId7216" Type="http://schemas.openxmlformats.org/officeDocument/2006/relationships/hyperlink" Target="https://eigo-rewrite.com/column/stage1_lesson11-1/" TargetMode="External"/><Relationship Id="rId8547" Type="http://schemas.openxmlformats.org/officeDocument/2006/relationships/hyperlink" Target="https://juku-escot.com/c_blogs/suugakutaisaku/" TargetMode="External"/><Relationship Id="rId9875" Type="http://schemas.openxmlformats.org/officeDocument/2006/relationships/hyperlink" Target="https://eng-support.com/column/book2-lesson5-scene3/" TargetMode="External"/><Relationship Id="rId7215" Type="http://schemas.openxmlformats.org/officeDocument/2006/relationships/hyperlink" Target="https://eigo-rewrite.com/column/stage1_lesson11-1/" TargetMode="External"/><Relationship Id="rId8546" Type="http://schemas.openxmlformats.org/officeDocument/2006/relationships/hyperlink" Target="https://juku-escot.com/c_blogs/suugakutaisaku/" TargetMode="External"/><Relationship Id="rId9876" Type="http://schemas.openxmlformats.org/officeDocument/2006/relationships/hyperlink" Target="https://eng-support.com/column/book2-lesson5-scene3/" TargetMode="External"/><Relationship Id="rId7209" Type="http://schemas.openxmlformats.org/officeDocument/2006/relationships/hyperlink" Target="https://eigo-rewrite.com/column/stage1_lesson11-1/" TargetMode="External"/><Relationship Id="rId7208" Type="http://schemas.openxmlformats.org/officeDocument/2006/relationships/hyperlink" Target="https://eigo-rewrite.com/column/stage1_lesson11-1/" TargetMode="External"/><Relationship Id="rId8539" Type="http://schemas.openxmlformats.org/officeDocument/2006/relationships/hyperlink" Target="https://eigo-rewrite.com/column/stage2-lesson9-2/" TargetMode="External"/><Relationship Id="rId9860" Type="http://schemas.openxmlformats.org/officeDocument/2006/relationships/hyperlink" Target="https://eng-support.com/column/book2-lesson2-scene3/" TargetMode="External"/><Relationship Id="rId9861" Type="http://schemas.openxmlformats.org/officeDocument/2006/relationships/hyperlink" Target="https://eng-support.com/column/book2-lesson2-scene3/" TargetMode="External"/><Relationship Id="rId8530" Type="http://schemas.openxmlformats.org/officeDocument/2006/relationships/hyperlink" Target="https://eigo-rewrite.com/column/stage2-lesson9-2/" TargetMode="External"/><Relationship Id="rId7203" Type="http://schemas.openxmlformats.org/officeDocument/2006/relationships/hyperlink" Target="https://eigo-rewrite.com/column/stage1_lesson11-1/" TargetMode="External"/><Relationship Id="rId8534" Type="http://schemas.openxmlformats.org/officeDocument/2006/relationships/hyperlink" Target="https://eigo-rewrite.com/column/stage2-lesson9-2/" TargetMode="External"/><Relationship Id="rId9866" Type="http://schemas.openxmlformats.org/officeDocument/2006/relationships/hyperlink" Target="https://eng-support.com/column/book2-lesson2-scene3/" TargetMode="External"/><Relationship Id="rId7202" Type="http://schemas.openxmlformats.org/officeDocument/2006/relationships/hyperlink" Target="https://eigo-rewrite.com/column/stage1_lesson11-1/" TargetMode="External"/><Relationship Id="rId8533" Type="http://schemas.openxmlformats.org/officeDocument/2006/relationships/hyperlink" Target="https://eigo-rewrite.com/column/stage2-lesson9-2/" TargetMode="External"/><Relationship Id="rId9867" Type="http://schemas.openxmlformats.org/officeDocument/2006/relationships/hyperlink" Target="https://eng-support.com/column/book2-lesson2-scene3/" TargetMode="External"/><Relationship Id="rId7201" Type="http://schemas.openxmlformats.org/officeDocument/2006/relationships/hyperlink" Target="https://eigo-rewrite.com/column/stage1_lesson11-1/" TargetMode="External"/><Relationship Id="rId8532" Type="http://schemas.openxmlformats.org/officeDocument/2006/relationships/hyperlink" Target="https://eigo-rewrite.com/column/stage2-lesson9-2/" TargetMode="External"/><Relationship Id="rId9868" Type="http://schemas.openxmlformats.org/officeDocument/2006/relationships/hyperlink" Target="https://eng-support.com/column/book2-lesson2-scene3/" TargetMode="External"/><Relationship Id="rId7200" Type="http://schemas.openxmlformats.org/officeDocument/2006/relationships/hyperlink" Target="https://eigo-rewrite.com/column/stage1_lesson11-1/" TargetMode="External"/><Relationship Id="rId8531" Type="http://schemas.openxmlformats.org/officeDocument/2006/relationships/hyperlink" Target="https://eigo-rewrite.com/column/stage2-lesson9-2/" TargetMode="External"/><Relationship Id="rId9869" Type="http://schemas.openxmlformats.org/officeDocument/2006/relationships/hyperlink" Target="https://eng-support.com/column/book2-lesson2-scene3/" TargetMode="External"/><Relationship Id="rId7207" Type="http://schemas.openxmlformats.org/officeDocument/2006/relationships/hyperlink" Target="https://eigo-rewrite.com/column/stage1_lesson11-1/" TargetMode="External"/><Relationship Id="rId8538" Type="http://schemas.openxmlformats.org/officeDocument/2006/relationships/hyperlink" Target="https://eigo-rewrite.com/column/stage2-lesson9-2/" TargetMode="External"/><Relationship Id="rId9862" Type="http://schemas.openxmlformats.org/officeDocument/2006/relationships/hyperlink" Target="https://eng-support.com/column/book2-lesson2-scene3/" TargetMode="External"/><Relationship Id="rId7206" Type="http://schemas.openxmlformats.org/officeDocument/2006/relationships/hyperlink" Target="https://eigo-rewrite.com/column/stage1_lesson11-1/" TargetMode="External"/><Relationship Id="rId8537" Type="http://schemas.openxmlformats.org/officeDocument/2006/relationships/hyperlink" Target="https://eigo-rewrite.com/column/stage2-lesson9-2/" TargetMode="External"/><Relationship Id="rId9863" Type="http://schemas.openxmlformats.org/officeDocument/2006/relationships/hyperlink" Target="https://eng-support.com/column/book2-lesson2-scene3/" TargetMode="External"/><Relationship Id="rId7205" Type="http://schemas.openxmlformats.org/officeDocument/2006/relationships/hyperlink" Target="https://eigo-rewrite.com/column/stage1_lesson11-1/" TargetMode="External"/><Relationship Id="rId8536" Type="http://schemas.openxmlformats.org/officeDocument/2006/relationships/hyperlink" Target="https://eigo-rewrite.com/column/stage2-lesson9-2/" TargetMode="External"/><Relationship Id="rId9864" Type="http://schemas.openxmlformats.org/officeDocument/2006/relationships/hyperlink" Target="https://eng-support.com/column/book2-lesson2-scene3/" TargetMode="External"/><Relationship Id="rId7204" Type="http://schemas.openxmlformats.org/officeDocument/2006/relationships/hyperlink" Target="https://eigo-rewrite.com/column/stage1_lesson11-1/" TargetMode="External"/><Relationship Id="rId8535" Type="http://schemas.openxmlformats.org/officeDocument/2006/relationships/hyperlink" Target="https://eigo-rewrite.com/column/stage2-lesson9-2/" TargetMode="External"/><Relationship Id="rId9865" Type="http://schemas.openxmlformats.org/officeDocument/2006/relationships/hyperlink" Target="https://eng-support.com/column/book2-lesson2-scene3/" TargetMode="External"/><Relationship Id="rId9819" Type="http://schemas.openxmlformats.org/officeDocument/2006/relationships/hyperlink" Target="https://eng-support.com/column/book2-lesson2-scene1/" TargetMode="External"/><Relationship Id="rId9815" Type="http://schemas.openxmlformats.org/officeDocument/2006/relationships/hyperlink" Target="https://eng-support.com/column/book2-lesson2-scene1/" TargetMode="External"/><Relationship Id="rId9816" Type="http://schemas.openxmlformats.org/officeDocument/2006/relationships/hyperlink" Target="https://eng-support.com/column/book2-lesson2-scene1/" TargetMode="External"/><Relationship Id="rId9817" Type="http://schemas.openxmlformats.org/officeDocument/2006/relationships/hyperlink" Target="https://eng-support.com/column/book2-lesson2-scene1/" TargetMode="External"/><Relationship Id="rId9818" Type="http://schemas.openxmlformats.org/officeDocument/2006/relationships/hyperlink" Target="https://eng-support.com/column/book2-lesson2-scene1/" TargetMode="External"/><Relationship Id="rId12719" Type="http://schemas.openxmlformats.org/officeDocument/2006/relationships/hyperlink" Target="https://jukureiwa.com/tips/machigaeyasui/" TargetMode="External"/><Relationship Id="rId12718" Type="http://schemas.openxmlformats.org/officeDocument/2006/relationships/hyperlink" Target="https://jukureiwa.com/tips/machigaeyasui/" TargetMode="External"/><Relationship Id="rId12713" Type="http://schemas.openxmlformats.org/officeDocument/2006/relationships/hyperlink" Target="https://jukureiwa.com/tips/machigaeyasui/" TargetMode="External"/><Relationship Id="rId12712" Type="http://schemas.openxmlformats.org/officeDocument/2006/relationships/hyperlink" Target="https://jukureiwa.com/tips/machigaeyasui/" TargetMode="External"/><Relationship Id="rId12711" Type="http://schemas.openxmlformats.org/officeDocument/2006/relationships/hyperlink" Target="https://jukureiwa.com/tips/machigaeyasui/" TargetMode="External"/><Relationship Id="rId12710" Type="http://schemas.openxmlformats.org/officeDocument/2006/relationships/hyperlink" Target="https://jukureiwa.com/tips/machigaeyasui/" TargetMode="External"/><Relationship Id="rId12717" Type="http://schemas.openxmlformats.org/officeDocument/2006/relationships/hyperlink" Target="https://jukureiwa.com/tips/machigaeyasui/" TargetMode="External"/><Relationship Id="rId12716" Type="http://schemas.openxmlformats.org/officeDocument/2006/relationships/hyperlink" Target="https://jukureiwa.com/tips/machigaeyasui/" TargetMode="External"/><Relationship Id="rId12715" Type="http://schemas.openxmlformats.org/officeDocument/2006/relationships/hyperlink" Target="https://jukureiwa.com/tips/machigaeyasui/" TargetMode="External"/><Relationship Id="rId12714" Type="http://schemas.openxmlformats.org/officeDocument/2006/relationships/hyperlink" Target="https://jukureiwa.com/tips/machigaeyasui/" TargetMode="External"/><Relationship Id="rId9811" Type="http://schemas.openxmlformats.org/officeDocument/2006/relationships/hyperlink" Target="https://eng-support.com/column/book2-lesson2-scene1/" TargetMode="External"/><Relationship Id="rId9812" Type="http://schemas.openxmlformats.org/officeDocument/2006/relationships/hyperlink" Target="https://eng-support.com/column/book2-lesson2-scene1/" TargetMode="External"/><Relationship Id="rId9813" Type="http://schemas.openxmlformats.org/officeDocument/2006/relationships/hyperlink" Target="https://eng-support.com/column/book2-lesson2-scene1/" TargetMode="External"/><Relationship Id="rId9814" Type="http://schemas.openxmlformats.org/officeDocument/2006/relationships/hyperlink" Target="https://eng-support.com/column/book2-lesson2-scene1/" TargetMode="External"/><Relationship Id="rId9810" Type="http://schemas.openxmlformats.org/officeDocument/2006/relationships/hyperlink" Target="https://eng-support.com/column/book2-lesson2-scene1/" TargetMode="External"/><Relationship Id="rId9808" Type="http://schemas.openxmlformats.org/officeDocument/2006/relationships/hyperlink" Target="https://eng-support.com/column/book2-lesson2-scene1/" TargetMode="External"/><Relationship Id="rId9809" Type="http://schemas.openxmlformats.org/officeDocument/2006/relationships/hyperlink" Target="https://eng-support.com/column/book2-lesson2-scene1/" TargetMode="External"/><Relationship Id="rId9804" Type="http://schemas.openxmlformats.org/officeDocument/2006/relationships/hyperlink" Target="https://eng-support.com/column/book2-lesson2-scene1/" TargetMode="External"/><Relationship Id="rId9805" Type="http://schemas.openxmlformats.org/officeDocument/2006/relationships/hyperlink" Target="https://eng-support.com/column/book2-lesson2-scene1/" TargetMode="External"/><Relationship Id="rId9806" Type="http://schemas.openxmlformats.org/officeDocument/2006/relationships/hyperlink" Target="https://eng-support.com/column/book2-lesson2-scene1/" TargetMode="External"/><Relationship Id="rId9807" Type="http://schemas.openxmlformats.org/officeDocument/2006/relationships/hyperlink" Target="https://eng-support.com/column/book2-lesson2-scene1/" TargetMode="External"/><Relationship Id="rId12729" Type="http://schemas.openxmlformats.org/officeDocument/2006/relationships/hyperlink" Target="https://jukureiwa.com/tips/machigaeyasui/" TargetMode="External"/><Relationship Id="rId12724" Type="http://schemas.openxmlformats.org/officeDocument/2006/relationships/hyperlink" Target="https://jukureiwa.com/tips/machigaeyasui/" TargetMode="External"/><Relationship Id="rId12723" Type="http://schemas.openxmlformats.org/officeDocument/2006/relationships/hyperlink" Target="https://jukureiwa.com/tips/machigaeyasui/" TargetMode="External"/><Relationship Id="rId12722" Type="http://schemas.openxmlformats.org/officeDocument/2006/relationships/hyperlink" Target="https://jukureiwa.com/tips/machigaeyasui/" TargetMode="External"/><Relationship Id="rId12721" Type="http://schemas.openxmlformats.org/officeDocument/2006/relationships/hyperlink" Target="https://jukureiwa.com/tips/machigaeyasui/" TargetMode="External"/><Relationship Id="rId12728" Type="http://schemas.openxmlformats.org/officeDocument/2006/relationships/hyperlink" Target="https://jukureiwa.com/tips/machigaeyasui/" TargetMode="External"/><Relationship Id="rId12727" Type="http://schemas.openxmlformats.org/officeDocument/2006/relationships/hyperlink" Target="https://jukureiwa.com/tips/machigaeyasui/" TargetMode="External"/><Relationship Id="rId12726" Type="http://schemas.openxmlformats.org/officeDocument/2006/relationships/hyperlink" Target="https://jukureiwa.com/tips/machigaeyasui/" TargetMode="External"/><Relationship Id="rId12725" Type="http://schemas.openxmlformats.org/officeDocument/2006/relationships/hyperlink" Target="https://jukureiwa.com/tips/machigaeyasui/" TargetMode="External"/><Relationship Id="rId9800" Type="http://schemas.openxmlformats.org/officeDocument/2006/relationships/hyperlink" Target="https://eng-support.com/column/book2-lesson2-scene1/" TargetMode="External"/><Relationship Id="rId9801" Type="http://schemas.openxmlformats.org/officeDocument/2006/relationships/hyperlink" Target="https://eng-support.com/column/book2-lesson2-scene1/" TargetMode="External"/><Relationship Id="rId9802" Type="http://schemas.openxmlformats.org/officeDocument/2006/relationships/hyperlink" Target="https://eng-support.com/column/book2-lesson2-scene1/" TargetMode="External"/><Relationship Id="rId9803" Type="http://schemas.openxmlformats.org/officeDocument/2006/relationships/hyperlink" Target="https://eng-support.com/column/book2-lesson2-scene1/" TargetMode="External"/><Relationship Id="rId12720" Type="http://schemas.openxmlformats.org/officeDocument/2006/relationships/hyperlink" Target="https://jukureiwa.com/tips/machigaeyasui/" TargetMode="External"/><Relationship Id="rId8509" Type="http://schemas.openxmlformats.org/officeDocument/2006/relationships/hyperlink" Target="https://eigo-rewrite.com/column/stage2-lesson9-2/" TargetMode="External"/><Relationship Id="rId8508" Type="http://schemas.openxmlformats.org/officeDocument/2006/relationships/hyperlink" Target="https://eigo-rewrite.com/column/stage2-lesson9-2/" TargetMode="External"/><Relationship Id="rId8507" Type="http://schemas.openxmlformats.org/officeDocument/2006/relationships/hyperlink" Target="https://eigo-rewrite.com/column/stage2-lesson9-2/" TargetMode="External"/><Relationship Id="rId8506" Type="http://schemas.openxmlformats.org/officeDocument/2006/relationships/hyperlink" Target="https://eigo-rewrite.com/column/stage2-lesson9-2/" TargetMode="External"/><Relationship Id="rId9837" Type="http://schemas.openxmlformats.org/officeDocument/2006/relationships/hyperlink" Target="https://eng-support.com/column/book2-lesson2-scene1/" TargetMode="External"/><Relationship Id="rId9838" Type="http://schemas.openxmlformats.org/officeDocument/2006/relationships/hyperlink" Target="https://eng-support.com/column/book2-lesson2-scene1/" TargetMode="External"/><Relationship Id="rId9839" Type="http://schemas.openxmlformats.org/officeDocument/2006/relationships/hyperlink" Target="https://eng-support.com/column/book2-lesson2-scene1/" TargetMode="External"/><Relationship Id="rId8501" Type="http://schemas.openxmlformats.org/officeDocument/2006/relationships/hyperlink" Target="https://eigo-rewrite.com/column/stage2-lesson9-2/" TargetMode="External"/><Relationship Id="rId9833" Type="http://schemas.openxmlformats.org/officeDocument/2006/relationships/hyperlink" Target="https://eng-support.com/column/book2-lesson2-scene1/" TargetMode="External"/><Relationship Id="rId8500" Type="http://schemas.openxmlformats.org/officeDocument/2006/relationships/hyperlink" Target="https://eigo-rewrite.com/column/stage2-lesson9-2/" TargetMode="External"/><Relationship Id="rId9834" Type="http://schemas.openxmlformats.org/officeDocument/2006/relationships/hyperlink" Target="https://eng-support.com/column/book2-lesson2-scene1/" TargetMode="External"/><Relationship Id="rId9835" Type="http://schemas.openxmlformats.org/officeDocument/2006/relationships/hyperlink" Target="https://eng-support.com/column/book2-lesson2-scene1/" TargetMode="External"/><Relationship Id="rId9836" Type="http://schemas.openxmlformats.org/officeDocument/2006/relationships/hyperlink" Target="https://eng-support.com/column/book2-lesson2-scene1/" TargetMode="External"/><Relationship Id="rId8505" Type="http://schemas.openxmlformats.org/officeDocument/2006/relationships/hyperlink" Target="https://eigo-rewrite.com/column/stage2-lesson9-2/" TargetMode="External"/><Relationship Id="rId8504" Type="http://schemas.openxmlformats.org/officeDocument/2006/relationships/hyperlink" Target="https://eigo-rewrite.com/column/stage2-lesson9-2/" TargetMode="External"/><Relationship Id="rId9830" Type="http://schemas.openxmlformats.org/officeDocument/2006/relationships/hyperlink" Target="https://eng-support.com/column/book2-lesson2-scene1/" TargetMode="External"/><Relationship Id="rId8503" Type="http://schemas.openxmlformats.org/officeDocument/2006/relationships/hyperlink" Target="https://eigo-rewrite.com/column/stage2-lesson9-2/" TargetMode="External"/><Relationship Id="rId9831" Type="http://schemas.openxmlformats.org/officeDocument/2006/relationships/hyperlink" Target="https://eng-support.com/column/book2-lesson2-scene1/" TargetMode="External"/><Relationship Id="rId8502" Type="http://schemas.openxmlformats.org/officeDocument/2006/relationships/hyperlink" Target="https://eigo-rewrite.com/column/stage2-lesson9-2/" TargetMode="External"/><Relationship Id="rId9832" Type="http://schemas.openxmlformats.org/officeDocument/2006/relationships/hyperlink" Target="https://eng-support.com/column/book2-lesson2-scene1/" TargetMode="External"/><Relationship Id="rId9826" Type="http://schemas.openxmlformats.org/officeDocument/2006/relationships/hyperlink" Target="https://eng-support.com/column/book2-lesson2-scene1/" TargetMode="External"/><Relationship Id="rId9827" Type="http://schemas.openxmlformats.org/officeDocument/2006/relationships/hyperlink" Target="https://eng-support.com/column/book2-lesson2-scene1/" TargetMode="External"/><Relationship Id="rId9828" Type="http://schemas.openxmlformats.org/officeDocument/2006/relationships/hyperlink" Target="https://eng-support.com/column/book2-lesson2-scene1/" TargetMode="External"/><Relationship Id="rId9829" Type="http://schemas.openxmlformats.org/officeDocument/2006/relationships/hyperlink" Target="https://eng-support.com/column/book2-lesson2-scene1/" TargetMode="External"/><Relationship Id="rId12709" Type="http://schemas.openxmlformats.org/officeDocument/2006/relationships/hyperlink" Target="https://jukureiwa.com/tips/machigaeyasui/" TargetMode="External"/><Relationship Id="rId12708" Type="http://schemas.openxmlformats.org/officeDocument/2006/relationships/hyperlink" Target="https://jukureiwa.com/tips/machigaeyasui/" TargetMode="External"/><Relationship Id="rId12707" Type="http://schemas.openxmlformats.org/officeDocument/2006/relationships/hyperlink" Target="https://jukureiwa.com/tips/machigaeyasui/" TargetMode="External"/><Relationship Id="rId12702" Type="http://schemas.openxmlformats.org/officeDocument/2006/relationships/hyperlink" Target="https://jukureiwa.com/tips/machigaeyasui/" TargetMode="External"/><Relationship Id="rId12701" Type="http://schemas.openxmlformats.org/officeDocument/2006/relationships/hyperlink" Target="https://jukureiwa.com/tips/machigaeyasui/" TargetMode="External"/><Relationship Id="rId12700" Type="http://schemas.openxmlformats.org/officeDocument/2006/relationships/hyperlink" Target="https://jukureiwa.com/tips/machigaeyasui/" TargetMode="External"/><Relationship Id="rId12706" Type="http://schemas.openxmlformats.org/officeDocument/2006/relationships/hyperlink" Target="https://jukureiwa.com/tips/machigaeyasui/" TargetMode="External"/><Relationship Id="rId12705" Type="http://schemas.openxmlformats.org/officeDocument/2006/relationships/hyperlink" Target="https://jukureiwa.com/tips/machigaeyasui/" TargetMode="External"/><Relationship Id="rId12704" Type="http://schemas.openxmlformats.org/officeDocument/2006/relationships/hyperlink" Target="https://jukureiwa.com/tips/machigaeyasui/" TargetMode="External"/><Relationship Id="rId12703" Type="http://schemas.openxmlformats.org/officeDocument/2006/relationships/hyperlink" Target="https://jukureiwa.com/tips/machigaeyasui/" TargetMode="External"/><Relationship Id="rId9822" Type="http://schemas.openxmlformats.org/officeDocument/2006/relationships/hyperlink" Target="https://eng-support.com/column/book2-lesson2-scene1/" TargetMode="External"/><Relationship Id="rId9823" Type="http://schemas.openxmlformats.org/officeDocument/2006/relationships/hyperlink" Target="https://eng-support.com/column/book2-lesson2-scene1/" TargetMode="External"/><Relationship Id="rId9824" Type="http://schemas.openxmlformats.org/officeDocument/2006/relationships/hyperlink" Target="https://eng-support.com/column/book2-lesson2-scene1/" TargetMode="External"/><Relationship Id="rId9825" Type="http://schemas.openxmlformats.org/officeDocument/2006/relationships/hyperlink" Target="https://eng-support.com/column/book2-lesson2-scene1/" TargetMode="External"/><Relationship Id="rId9820" Type="http://schemas.openxmlformats.org/officeDocument/2006/relationships/hyperlink" Target="https://eng-support.com/column/book2-lesson2-scene1/" TargetMode="External"/><Relationship Id="rId9821" Type="http://schemas.openxmlformats.org/officeDocument/2006/relationships/hyperlink" Target="https://eng-support.com/column/book2-lesson2-scene1/" TargetMode="External"/><Relationship Id="rId7272" Type="http://schemas.openxmlformats.org/officeDocument/2006/relationships/hyperlink" Target="https://eng-support.com/column/eigonokiso4/" TargetMode="External"/><Relationship Id="rId7271" Type="http://schemas.openxmlformats.org/officeDocument/2006/relationships/hyperlink" Target="https://eng-support.com/column/eigonokiso4/" TargetMode="External"/><Relationship Id="rId7270" Type="http://schemas.openxmlformats.org/officeDocument/2006/relationships/hyperlink" Target="https://eng-support.com/column/eigonokiso4/" TargetMode="External"/><Relationship Id="rId7276" Type="http://schemas.openxmlformats.org/officeDocument/2006/relationships/hyperlink" Target="https://eng-support.com/column/eigonokiso4/" TargetMode="External"/><Relationship Id="rId7275" Type="http://schemas.openxmlformats.org/officeDocument/2006/relationships/hyperlink" Target="https://eng-support.com/column/eigonokiso4/" TargetMode="External"/><Relationship Id="rId7274" Type="http://schemas.openxmlformats.org/officeDocument/2006/relationships/hyperlink" Target="https://eng-support.com/column/eigonokiso4/" TargetMode="External"/><Relationship Id="rId7273" Type="http://schemas.openxmlformats.org/officeDocument/2006/relationships/hyperlink" Target="https://eng-support.com/column/eigonokiso4/" TargetMode="External"/><Relationship Id="rId7279" Type="http://schemas.openxmlformats.org/officeDocument/2006/relationships/hyperlink" Target="https://eng-support.com/column/eigonokiso4/" TargetMode="External"/><Relationship Id="rId7278" Type="http://schemas.openxmlformats.org/officeDocument/2006/relationships/hyperlink" Target="https://eng-support.com/column/eigonokiso4/" TargetMode="External"/><Relationship Id="rId7277" Type="http://schemas.openxmlformats.org/officeDocument/2006/relationships/hyperlink" Target="https://eng-support.com/column/eigonokiso4/" TargetMode="External"/><Relationship Id="rId7261" Type="http://schemas.openxmlformats.org/officeDocument/2006/relationships/hyperlink" Target="https://eng-support.com/column/eigonokiso4/" TargetMode="External"/><Relationship Id="rId8592" Type="http://schemas.openxmlformats.org/officeDocument/2006/relationships/hyperlink" Target="https://dokkai-labo.tokyo/blog/shogaku6-kokugo-kakomon-start-timing/" TargetMode="External"/><Relationship Id="rId7260" Type="http://schemas.openxmlformats.org/officeDocument/2006/relationships/hyperlink" Target="https://eng-support.com/column/eigonokiso4/" TargetMode="External"/><Relationship Id="rId8591" Type="http://schemas.openxmlformats.org/officeDocument/2006/relationships/hyperlink" Target="https://dokkai-labo.tokyo/blog/shogaku6-kokugo-kakomon-start-timing/" TargetMode="External"/><Relationship Id="rId8590" Type="http://schemas.openxmlformats.org/officeDocument/2006/relationships/hyperlink" Target="https://dokkai-labo.tokyo/blog/shogaku6-kokugo-kakomon-start-timing/" TargetMode="External"/><Relationship Id="rId7265" Type="http://schemas.openxmlformats.org/officeDocument/2006/relationships/hyperlink" Target="https://eng-support.com/column/eigonokiso4/" TargetMode="External"/><Relationship Id="rId8596" Type="http://schemas.openxmlformats.org/officeDocument/2006/relationships/hyperlink" Target="https://dokkai-labo.tokyo/col_blog/katei-kokugo-oshi-enai/" TargetMode="External"/><Relationship Id="rId7264" Type="http://schemas.openxmlformats.org/officeDocument/2006/relationships/hyperlink" Target="https://eng-support.com/column/eigonokiso4/" TargetMode="External"/><Relationship Id="rId8595" Type="http://schemas.openxmlformats.org/officeDocument/2006/relationships/hyperlink" Target="https://dokkai-labo.tokyo/col_blog/katei-kokugo-oshi-enai/" TargetMode="External"/><Relationship Id="rId7263" Type="http://schemas.openxmlformats.org/officeDocument/2006/relationships/hyperlink" Target="https://eng-support.com/column/eigonokiso4/" TargetMode="External"/><Relationship Id="rId8594" Type="http://schemas.openxmlformats.org/officeDocument/2006/relationships/hyperlink" Target="https://dokkai-labo.tokyo/col_blog/katei-kokugo-oshi-enai/" TargetMode="External"/><Relationship Id="rId7262" Type="http://schemas.openxmlformats.org/officeDocument/2006/relationships/hyperlink" Target="https://eng-support.com/column/eigonokiso4/" TargetMode="External"/><Relationship Id="rId8593" Type="http://schemas.openxmlformats.org/officeDocument/2006/relationships/hyperlink" Target="https://dokkai-labo.tokyo/blog/shogaku6-kokugo-kakomon-start-timing/" TargetMode="External"/><Relationship Id="rId7269" Type="http://schemas.openxmlformats.org/officeDocument/2006/relationships/hyperlink" Target="https://eng-support.com/column/eigonokiso4/" TargetMode="External"/><Relationship Id="rId7268" Type="http://schemas.openxmlformats.org/officeDocument/2006/relationships/hyperlink" Target="https://eng-support.com/column/eigonokiso4/" TargetMode="External"/><Relationship Id="rId8599" Type="http://schemas.openxmlformats.org/officeDocument/2006/relationships/hyperlink" Target="https://dokkai-labo.tokyo/blog/syougakuseidokkai/" TargetMode="External"/><Relationship Id="rId7267" Type="http://schemas.openxmlformats.org/officeDocument/2006/relationships/hyperlink" Target="https://eng-support.com/column/eigonokiso4/" TargetMode="External"/><Relationship Id="rId8598" Type="http://schemas.openxmlformats.org/officeDocument/2006/relationships/hyperlink" Target="https://dokkai-labo.tokyo/blog/syougakuseidokkai/" TargetMode="External"/><Relationship Id="rId7266" Type="http://schemas.openxmlformats.org/officeDocument/2006/relationships/hyperlink" Target="https://eng-support.com/column/eigonokiso4/" TargetMode="External"/><Relationship Id="rId8597" Type="http://schemas.openxmlformats.org/officeDocument/2006/relationships/hyperlink" Target="https://dokkai-labo.tokyo/col_blog/katei-kokugo-oshi-enai/" TargetMode="External"/><Relationship Id="rId7294" Type="http://schemas.openxmlformats.org/officeDocument/2006/relationships/hyperlink" Target="https://dokkai-labo.tokyo/blog/jikanhaibun/" TargetMode="External"/><Relationship Id="rId7293" Type="http://schemas.openxmlformats.org/officeDocument/2006/relationships/hyperlink" Target="https://dokkai-labo.tokyo/blog/jikanhaibun/" TargetMode="External"/><Relationship Id="rId7292" Type="http://schemas.openxmlformats.org/officeDocument/2006/relationships/hyperlink" Target="https://dokkai-labo.tokyo/blog/jikanhaibun/" TargetMode="External"/><Relationship Id="rId7291" Type="http://schemas.openxmlformats.org/officeDocument/2006/relationships/hyperlink" Target="https://dokkai-labo.tokyo/blog/jikanhaibun/" TargetMode="External"/><Relationship Id="rId7298" Type="http://schemas.openxmlformats.org/officeDocument/2006/relationships/hyperlink" Target="https://dokkai-labo.tokyo/blog/jikanhaibun/" TargetMode="External"/><Relationship Id="rId7297" Type="http://schemas.openxmlformats.org/officeDocument/2006/relationships/hyperlink" Target="https://dokkai-labo.tokyo/blog/jikanhaibun/" TargetMode="External"/><Relationship Id="rId7296" Type="http://schemas.openxmlformats.org/officeDocument/2006/relationships/hyperlink" Target="https://dokkai-labo.tokyo/blog/jikanhaibun/" TargetMode="External"/><Relationship Id="rId7295" Type="http://schemas.openxmlformats.org/officeDocument/2006/relationships/hyperlink" Target="https://dokkai-labo.tokyo/blog/jikanhaibun/" TargetMode="External"/><Relationship Id="rId7299" Type="http://schemas.openxmlformats.org/officeDocument/2006/relationships/hyperlink" Target="https://dokkai-labo.tokyo/blog/jikanhaibun/" TargetMode="External"/><Relationship Id="rId7290" Type="http://schemas.openxmlformats.org/officeDocument/2006/relationships/hyperlink" Target="https://dokkai-labo.tokyo/blog/jikanhaibun/" TargetMode="External"/><Relationship Id="rId7283" Type="http://schemas.openxmlformats.org/officeDocument/2006/relationships/hyperlink" Target="https://dokkai-labo.tokyo/blog/jikanhaibun/" TargetMode="External"/><Relationship Id="rId7282" Type="http://schemas.openxmlformats.org/officeDocument/2006/relationships/hyperlink" Target="https://dokkai-labo.tokyo/blog/jikanhaibun/" TargetMode="External"/><Relationship Id="rId7281" Type="http://schemas.openxmlformats.org/officeDocument/2006/relationships/hyperlink" Target="https://eng-support.com/column/eigonokiso4/" TargetMode="External"/><Relationship Id="rId7280" Type="http://schemas.openxmlformats.org/officeDocument/2006/relationships/hyperlink" Target="https://eng-support.com/column/eigonokiso4/" TargetMode="External"/><Relationship Id="rId7287" Type="http://schemas.openxmlformats.org/officeDocument/2006/relationships/hyperlink" Target="https://dokkai-labo.tokyo/blog/jikanhaibun/" TargetMode="External"/><Relationship Id="rId7286" Type="http://schemas.openxmlformats.org/officeDocument/2006/relationships/hyperlink" Target="https://dokkai-labo.tokyo/blog/jikanhaibun/" TargetMode="External"/><Relationship Id="rId7285" Type="http://schemas.openxmlformats.org/officeDocument/2006/relationships/hyperlink" Target="https://dokkai-labo.tokyo/blog/jikanhaibun/" TargetMode="External"/><Relationship Id="rId7284" Type="http://schemas.openxmlformats.org/officeDocument/2006/relationships/hyperlink" Target="https://dokkai-labo.tokyo/blog/jikanhaibun/" TargetMode="External"/><Relationship Id="rId7289" Type="http://schemas.openxmlformats.org/officeDocument/2006/relationships/hyperlink" Target="https://dokkai-labo.tokyo/blog/jikanhaibun/" TargetMode="External"/><Relationship Id="rId7288" Type="http://schemas.openxmlformats.org/officeDocument/2006/relationships/hyperlink" Target="https://dokkai-labo.tokyo/blog/jikanhaibun/" TargetMode="External"/><Relationship Id="rId9891" Type="http://schemas.openxmlformats.org/officeDocument/2006/relationships/hyperlink" Target="https://eng-support.com/column/book2-lesson7-scene2/" TargetMode="External"/><Relationship Id="rId9892" Type="http://schemas.openxmlformats.org/officeDocument/2006/relationships/hyperlink" Target="https://eng-support.com/column/book2-lesson7-scene2/" TargetMode="External"/><Relationship Id="rId9893" Type="http://schemas.openxmlformats.org/officeDocument/2006/relationships/hyperlink" Target="https://eng-support.com/column/book2-lesson7-scene2/" TargetMode="External"/><Relationship Id="rId9894" Type="http://schemas.openxmlformats.org/officeDocument/2006/relationships/hyperlink" Target="https://eng-support.com/column/book2-lesson7-scene2/" TargetMode="External"/><Relationship Id="rId7232" Type="http://schemas.openxmlformats.org/officeDocument/2006/relationships/hyperlink" Target="https://eng-support.com/column/eigonokiso4/" TargetMode="External"/><Relationship Id="rId8563" Type="http://schemas.openxmlformats.org/officeDocument/2006/relationships/hyperlink" Target="https://rika-quest.com/kouza/" TargetMode="External"/><Relationship Id="rId7231" Type="http://schemas.openxmlformats.org/officeDocument/2006/relationships/hyperlink" Target="https://eigo-rewrite.com/column/stage1_lesson11-1/" TargetMode="External"/><Relationship Id="rId8562" Type="http://schemas.openxmlformats.org/officeDocument/2006/relationships/hyperlink" Target="https://rika-quest.com/kouza/" TargetMode="External"/><Relationship Id="rId7230" Type="http://schemas.openxmlformats.org/officeDocument/2006/relationships/hyperlink" Target="https://eigo-rewrite.com/column/stage1_lesson11-1/" TargetMode="External"/><Relationship Id="rId8561" Type="http://schemas.openxmlformats.org/officeDocument/2006/relationships/hyperlink" Target="https://www.kokugo-trigger.com/column/nigate/" TargetMode="External"/><Relationship Id="rId8560" Type="http://schemas.openxmlformats.org/officeDocument/2006/relationships/hyperlink" Target="https://www.kokugo-trigger.com/column/nigate/" TargetMode="External"/><Relationship Id="rId9890" Type="http://schemas.openxmlformats.org/officeDocument/2006/relationships/hyperlink" Target="https://eng-support.com/column/book2-lesson7-scene2/" TargetMode="External"/><Relationship Id="rId7236" Type="http://schemas.openxmlformats.org/officeDocument/2006/relationships/hyperlink" Target="https://eng-support.com/column/eigonokiso4/" TargetMode="External"/><Relationship Id="rId8567" Type="http://schemas.openxmlformats.org/officeDocument/2006/relationships/hyperlink" Target="https://rika-quest.com/kouza/" TargetMode="External"/><Relationship Id="rId9899" Type="http://schemas.openxmlformats.org/officeDocument/2006/relationships/hyperlink" Target="https://eng-support.com/column/book2-lesson8-scene2/" TargetMode="External"/><Relationship Id="rId7235" Type="http://schemas.openxmlformats.org/officeDocument/2006/relationships/hyperlink" Target="https://eng-support.com/column/eigonokiso4/" TargetMode="External"/><Relationship Id="rId8566" Type="http://schemas.openxmlformats.org/officeDocument/2006/relationships/hyperlink" Target="https://rika-quest.com/kouza/" TargetMode="External"/><Relationship Id="rId7234" Type="http://schemas.openxmlformats.org/officeDocument/2006/relationships/hyperlink" Target="https://eng-support.com/column/eigonokiso4/" TargetMode="External"/><Relationship Id="rId8565" Type="http://schemas.openxmlformats.org/officeDocument/2006/relationships/hyperlink" Target="https://rika-quest.com/kouza/" TargetMode="External"/><Relationship Id="rId7233" Type="http://schemas.openxmlformats.org/officeDocument/2006/relationships/hyperlink" Target="https://eng-support.com/column/eigonokiso4/" TargetMode="External"/><Relationship Id="rId8564" Type="http://schemas.openxmlformats.org/officeDocument/2006/relationships/hyperlink" Target="https://rika-quest.com/kouza/" TargetMode="External"/><Relationship Id="rId9895" Type="http://schemas.openxmlformats.org/officeDocument/2006/relationships/hyperlink" Target="https://eng-support.com/column/book2-lesson7-scene2/" TargetMode="External"/><Relationship Id="rId7239" Type="http://schemas.openxmlformats.org/officeDocument/2006/relationships/hyperlink" Target="https://eng-support.com/column/eigonokiso4/" TargetMode="External"/><Relationship Id="rId9896" Type="http://schemas.openxmlformats.org/officeDocument/2006/relationships/hyperlink" Target="https://eng-support.com/column/book2-lesson7-scene2/" TargetMode="External"/><Relationship Id="rId7238" Type="http://schemas.openxmlformats.org/officeDocument/2006/relationships/hyperlink" Target="https://eng-support.com/column/eigonokiso4/" TargetMode="External"/><Relationship Id="rId8569" Type="http://schemas.openxmlformats.org/officeDocument/2006/relationships/hyperlink" Target="https://rika-quest.com/kouza/" TargetMode="External"/><Relationship Id="rId9897" Type="http://schemas.openxmlformats.org/officeDocument/2006/relationships/hyperlink" Target="https://eng-support.com/column/book2-lesson7-scene2/" TargetMode="External"/><Relationship Id="rId7237" Type="http://schemas.openxmlformats.org/officeDocument/2006/relationships/hyperlink" Target="https://eng-support.com/column/eigonokiso4/" TargetMode="External"/><Relationship Id="rId8568" Type="http://schemas.openxmlformats.org/officeDocument/2006/relationships/hyperlink" Target="https://rika-quest.com/kouza/" TargetMode="External"/><Relationship Id="rId9898" Type="http://schemas.openxmlformats.org/officeDocument/2006/relationships/hyperlink" Target="https://eng-support.com/column/book2-lesson8-scene2/" TargetMode="External"/><Relationship Id="rId9880" Type="http://schemas.openxmlformats.org/officeDocument/2006/relationships/hyperlink" Target="https://eng-support.com/column/book2-lesson7-scene2/" TargetMode="External"/><Relationship Id="rId9881" Type="http://schemas.openxmlformats.org/officeDocument/2006/relationships/hyperlink" Target="https://eng-support.com/column/book2-lesson7-scene2/" TargetMode="External"/><Relationship Id="rId9882" Type="http://schemas.openxmlformats.org/officeDocument/2006/relationships/hyperlink" Target="https://eng-support.com/column/book2-lesson7-scene2/" TargetMode="External"/><Relationship Id="rId9883" Type="http://schemas.openxmlformats.org/officeDocument/2006/relationships/hyperlink" Target="https://eng-support.com/column/book2-lesson7-scene2/" TargetMode="External"/><Relationship Id="rId7221" Type="http://schemas.openxmlformats.org/officeDocument/2006/relationships/hyperlink" Target="https://eigo-rewrite.com/column/stage1_lesson11-1/" TargetMode="External"/><Relationship Id="rId8552" Type="http://schemas.openxmlformats.org/officeDocument/2006/relationships/hyperlink" Target="https://www.kokugo-trigger.com/column/nigate/" TargetMode="External"/><Relationship Id="rId7220" Type="http://schemas.openxmlformats.org/officeDocument/2006/relationships/hyperlink" Target="https://eigo-rewrite.com/column/stage1_lesson11-1/" TargetMode="External"/><Relationship Id="rId8551" Type="http://schemas.openxmlformats.org/officeDocument/2006/relationships/hyperlink" Target="https://juku-escot.com/c_blogs/suugakutaisaku/" TargetMode="External"/><Relationship Id="rId8550" Type="http://schemas.openxmlformats.org/officeDocument/2006/relationships/hyperlink" Target="https://juku-escot.com/c_blogs/suugakutaisaku/" TargetMode="External"/><Relationship Id="rId7225" Type="http://schemas.openxmlformats.org/officeDocument/2006/relationships/hyperlink" Target="https://eigo-rewrite.com/column/stage1_lesson11-1/" TargetMode="External"/><Relationship Id="rId8556" Type="http://schemas.openxmlformats.org/officeDocument/2006/relationships/hyperlink" Target="https://www.kokugo-trigger.com/column/nigate/" TargetMode="External"/><Relationship Id="rId9888" Type="http://schemas.openxmlformats.org/officeDocument/2006/relationships/hyperlink" Target="https://eng-support.com/column/book2-lesson7-scene2/" TargetMode="External"/><Relationship Id="rId7224" Type="http://schemas.openxmlformats.org/officeDocument/2006/relationships/hyperlink" Target="https://eigo-rewrite.com/column/stage1_lesson11-1/" TargetMode="External"/><Relationship Id="rId8555" Type="http://schemas.openxmlformats.org/officeDocument/2006/relationships/hyperlink" Target="https://www.kokugo-trigger.com/column/nigate/" TargetMode="External"/><Relationship Id="rId9889" Type="http://schemas.openxmlformats.org/officeDocument/2006/relationships/hyperlink" Target="https://eng-support.com/column/book2-lesson7-scene2/" TargetMode="External"/><Relationship Id="rId7223" Type="http://schemas.openxmlformats.org/officeDocument/2006/relationships/hyperlink" Target="https://eigo-rewrite.com/column/stage1_lesson11-1/" TargetMode="External"/><Relationship Id="rId8554" Type="http://schemas.openxmlformats.org/officeDocument/2006/relationships/hyperlink" Target="https://www.kokugo-trigger.com/column/nigate/" TargetMode="External"/><Relationship Id="rId7222" Type="http://schemas.openxmlformats.org/officeDocument/2006/relationships/hyperlink" Target="https://eigo-rewrite.com/column/stage1_lesson11-1/" TargetMode="External"/><Relationship Id="rId8553" Type="http://schemas.openxmlformats.org/officeDocument/2006/relationships/hyperlink" Target="https://www.kokugo-trigger.com/column/nigate/" TargetMode="External"/><Relationship Id="rId7229" Type="http://schemas.openxmlformats.org/officeDocument/2006/relationships/hyperlink" Target="https://eigo-rewrite.com/column/stage1_lesson11-1/" TargetMode="External"/><Relationship Id="rId9884" Type="http://schemas.openxmlformats.org/officeDocument/2006/relationships/hyperlink" Target="https://eng-support.com/column/book2-lesson7-scene2/" TargetMode="External"/><Relationship Id="rId7228" Type="http://schemas.openxmlformats.org/officeDocument/2006/relationships/hyperlink" Target="https://eigo-rewrite.com/column/stage1_lesson11-1/" TargetMode="External"/><Relationship Id="rId8559" Type="http://schemas.openxmlformats.org/officeDocument/2006/relationships/hyperlink" Target="https://www.kokugo-trigger.com/column/nigate/" TargetMode="External"/><Relationship Id="rId9885" Type="http://schemas.openxmlformats.org/officeDocument/2006/relationships/hyperlink" Target="https://eng-support.com/column/book2-lesson7-scene2/" TargetMode="External"/><Relationship Id="rId7227" Type="http://schemas.openxmlformats.org/officeDocument/2006/relationships/hyperlink" Target="https://eigo-rewrite.com/column/stage1_lesson11-1/" TargetMode="External"/><Relationship Id="rId8558" Type="http://schemas.openxmlformats.org/officeDocument/2006/relationships/hyperlink" Target="https://www.kokugo-trigger.com/column/nigate/" TargetMode="External"/><Relationship Id="rId9886" Type="http://schemas.openxmlformats.org/officeDocument/2006/relationships/hyperlink" Target="https://eng-support.com/column/book2-lesson7-scene2/" TargetMode="External"/><Relationship Id="rId7226" Type="http://schemas.openxmlformats.org/officeDocument/2006/relationships/hyperlink" Target="https://eigo-rewrite.com/column/stage1_lesson11-1/" TargetMode="External"/><Relationship Id="rId8557" Type="http://schemas.openxmlformats.org/officeDocument/2006/relationships/hyperlink" Target="https://www.kokugo-trigger.com/column/nigate/" TargetMode="External"/><Relationship Id="rId9887" Type="http://schemas.openxmlformats.org/officeDocument/2006/relationships/hyperlink" Target="https://eng-support.com/column/book2-lesson7-scene2/" TargetMode="External"/><Relationship Id="rId7250" Type="http://schemas.openxmlformats.org/officeDocument/2006/relationships/hyperlink" Target="https://eng-support.com/column/eigonokiso4/" TargetMode="External"/><Relationship Id="rId8581" Type="http://schemas.openxmlformats.org/officeDocument/2006/relationships/hyperlink" Target="https://natsui-sansu-juku.com/col_blog/bunsyoudaipurint/" TargetMode="External"/><Relationship Id="rId8580" Type="http://schemas.openxmlformats.org/officeDocument/2006/relationships/hyperlink" Target="https://natsui-sansu-juku.com/col_blog/bunsyoudaipurint/" TargetMode="External"/><Relationship Id="rId7254" Type="http://schemas.openxmlformats.org/officeDocument/2006/relationships/hyperlink" Target="https://eng-support.com/column/eigonokiso4/" TargetMode="External"/><Relationship Id="rId8585" Type="http://schemas.openxmlformats.org/officeDocument/2006/relationships/hyperlink" Target="https://natsui-sansu-juku.com/col_blog/bunsyoudaipurint/" TargetMode="External"/><Relationship Id="rId7253" Type="http://schemas.openxmlformats.org/officeDocument/2006/relationships/hyperlink" Target="https://eng-support.com/column/eigonokiso4/" TargetMode="External"/><Relationship Id="rId8584" Type="http://schemas.openxmlformats.org/officeDocument/2006/relationships/hyperlink" Target="https://natsui-sansu-juku.com/col_blog/bunsyoudaipurint/" TargetMode="External"/><Relationship Id="rId7252" Type="http://schemas.openxmlformats.org/officeDocument/2006/relationships/hyperlink" Target="https://eng-support.com/column/eigonokiso4/" TargetMode="External"/><Relationship Id="rId8583" Type="http://schemas.openxmlformats.org/officeDocument/2006/relationships/hyperlink" Target="https://natsui-sansu-juku.com/col_blog/bunsyoudaipurint/" TargetMode="External"/><Relationship Id="rId7251" Type="http://schemas.openxmlformats.org/officeDocument/2006/relationships/hyperlink" Target="https://eng-support.com/column/eigonokiso4/" TargetMode="External"/><Relationship Id="rId8582" Type="http://schemas.openxmlformats.org/officeDocument/2006/relationships/hyperlink" Target="https://natsui-sansu-juku.com/col_blog/bunsyoudaipurint/" TargetMode="External"/><Relationship Id="rId7258" Type="http://schemas.openxmlformats.org/officeDocument/2006/relationships/hyperlink" Target="https://eng-support.com/column/eigonokiso4/" TargetMode="External"/><Relationship Id="rId8589" Type="http://schemas.openxmlformats.org/officeDocument/2006/relationships/hyperlink" Target="https://natsui-sansu-juku.com/col_blog/bunsyoudaipurint/" TargetMode="External"/><Relationship Id="rId7257" Type="http://schemas.openxmlformats.org/officeDocument/2006/relationships/hyperlink" Target="https://eng-support.com/column/eigonokiso4/" TargetMode="External"/><Relationship Id="rId8588" Type="http://schemas.openxmlformats.org/officeDocument/2006/relationships/hyperlink" Target="https://natsui-sansu-juku.com/col_blog/bunsyoudaipurint/" TargetMode="External"/><Relationship Id="rId7256" Type="http://schemas.openxmlformats.org/officeDocument/2006/relationships/hyperlink" Target="https://eng-support.com/column/eigonokiso4/" TargetMode="External"/><Relationship Id="rId8587" Type="http://schemas.openxmlformats.org/officeDocument/2006/relationships/hyperlink" Target="https://natsui-sansu-juku.com/col_blog/bunsyoudaipurint/" TargetMode="External"/><Relationship Id="rId7255" Type="http://schemas.openxmlformats.org/officeDocument/2006/relationships/hyperlink" Target="https://eng-support.com/column/eigonokiso4/" TargetMode="External"/><Relationship Id="rId8586" Type="http://schemas.openxmlformats.org/officeDocument/2006/relationships/hyperlink" Target="https://natsui-sansu-juku.com/col_blog/bunsyoudaipurint/" TargetMode="External"/><Relationship Id="rId7259" Type="http://schemas.openxmlformats.org/officeDocument/2006/relationships/hyperlink" Target="https://eng-support.com/column/eigonokiso4/" TargetMode="External"/><Relationship Id="rId8570" Type="http://schemas.openxmlformats.org/officeDocument/2006/relationships/hyperlink" Target="https://rika-quest.com/kouza/" TargetMode="External"/><Relationship Id="rId7243" Type="http://schemas.openxmlformats.org/officeDocument/2006/relationships/hyperlink" Target="https://eng-support.com/column/eigonokiso4/" TargetMode="External"/><Relationship Id="rId8574" Type="http://schemas.openxmlformats.org/officeDocument/2006/relationships/hyperlink" Target="https://dokkai-labo.tokyo/blog/shogaku6-kokugo-priority-strategy/" TargetMode="External"/><Relationship Id="rId7242" Type="http://schemas.openxmlformats.org/officeDocument/2006/relationships/hyperlink" Target="https://eng-support.com/column/eigonokiso4/" TargetMode="External"/><Relationship Id="rId8573" Type="http://schemas.openxmlformats.org/officeDocument/2006/relationships/hyperlink" Target="https://rika-quest.com/kouza/" TargetMode="External"/><Relationship Id="rId7241" Type="http://schemas.openxmlformats.org/officeDocument/2006/relationships/hyperlink" Target="https://eng-support.com/column/eigonokiso4/" TargetMode="External"/><Relationship Id="rId8572" Type="http://schemas.openxmlformats.org/officeDocument/2006/relationships/hyperlink" Target="https://rika-quest.com/kouza/" TargetMode="External"/><Relationship Id="rId7240" Type="http://schemas.openxmlformats.org/officeDocument/2006/relationships/hyperlink" Target="https://eng-support.com/column/eigonokiso4/" TargetMode="External"/><Relationship Id="rId8571" Type="http://schemas.openxmlformats.org/officeDocument/2006/relationships/hyperlink" Target="https://rika-quest.com/kouza/" TargetMode="External"/><Relationship Id="rId7247" Type="http://schemas.openxmlformats.org/officeDocument/2006/relationships/hyperlink" Target="https://eng-support.com/column/eigonokiso4/" TargetMode="External"/><Relationship Id="rId8578" Type="http://schemas.openxmlformats.org/officeDocument/2006/relationships/hyperlink" Target="https://natsui-sansu-juku.com/col_blog/bunsyoudaipurint/" TargetMode="External"/><Relationship Id="rId7246" Type="http://schemas.openxmlformats.org/officeDocument/2006/relationships/hyperlink" Target="https://eng-support.com/column/eigonokiso4/" TargetMode="External"/><Relationship Id="rId8577" Type="http://schemas.openxmlformats.org/officeDocument/2006/relationships/hyperlink" Target="https://natsui-sansu-juku.com/col_blog/bunsyoudaipurint/" TargetMode="External"/><Relationship Id="rId7245" Type="http://schemas.openxmlformats.org/officeDocument/2006/relationships/hyperlink" Target="https://eng-support.com/column/eigonokiso4/" TargetMode="External"/><Relationship Id="rId8576" Type="http://schemas.openxmlformats.org/officeDocument/2006/relationships/hyperlink" Target="https://dokkai-labo.tokyo/blog/shogaku6-kokugo-priority-strategy/" TargetMode="External"/><Relationship Id="rId7244" Type="http://schemas.openxmlformats.org/officeDocument/2006/relationships/hyperlink" Target="https://eng-support.com/column/eigonokiso4/" TargetMode="External"/><Relationship Id="rId8575" Type="http://schemas.openxmlformats.org/officeDocument/2006/relationships/hyperlink" Target="https://dokkai-labo.tokyo/blog/shogaku6-kokugo-priority-strategy/" TargetMode="External"/><Relationship Id="rId7249" Type="http://schemas.openxmlformats.org/officeDocument/2006/relationships/hyperlink" Target="https://eng-support.com/column/eigonokiso4/" TargetMode="External"/><Relationship Id="rId7248" Type="http://schemas.openxmlformats.org/officeDocument/2006/relationships/hyperlink" Target="https://eng-support.com/column/eigonokiso4/" TargetMode="External"/><Relationship Id="rId8579" Type="http://schemas.openxmlformats.org/officeDocument/2006/relationships/hyperlink" Target="https://natsui-sansu-juku.com/col_blog/bunsyoudaipurint/" TargetMode="External"/><Relationship Id="rId10181" Type="http://schemas.openxmlformats.org/officeDocument/2006/relationships/hyperlink" Target="https://eng-support.com/column/progressbook1-1-2/" TargetMode="External"/><Relationship Id="rId10182" Type="http://schemas.openxmlformats.org/officeDocument/2006/relationships/hyperlink" Target="https://eng-support.com/column/progressbook1-1-2/" TargetMode="External"/><Relationship Id="rId10180" Type="http://schemas.openxmlformats.org/officeDocument/2006/relationships/hyperlink" Target="https://eng-support.com/column/progressbook1-1-2/" TargetMode="External"/><Relationship Id="rId10174" Type="http://schemas.openxmlformats.org/officeDocument/2006/relationships/hyperlink" Target="https://eng-support.com/column/progressbook1-1-2/" TargetMode="External"/><Relationship Id="rId10175" Type="http://schemas.openxmlformats.org/officeDocument/2006/relationships/hyperlink" Target="https://eng-support.com/column/progressbook1-1-2/" TargetMode="External"/><Relationship Id="rId10172" Type="http://schemas.openxmlformats.org/officeDocument/2006/relationships/hyperlink" Target="https://eng-support.com/column/progressbook1-1-2/" TargetMode="External"/><Relationship Id="rId10173" Type="http://schemas.openxmlformats.org/officeDocument/2006/relationships/hyperlink" Target="https://eng-support.com/column/progressbook1-1-2/" TargetMode="External"/><Relationship Id="rId10178" Type="http://schemas.openxmlformats.org/officeDocument/2006/relationships/hyperlink" Target="https://eng-support.com/column/progressbook1-1-2/" TargetMode="External"/><Relationship Id="rId10179" Type="http://schemas.openxmlformats.org/officeDocument/2006/relationships/hyperlink" Target="https://eng-support.com/column/progressbook1-1-2/" TargetMode="External"/><Relationship Id="rId10176" Type="http://schemas.openxmlformats.org/officeDocument/2006/relationships/hyperlink" Target="https://eng-support.com/column/progressbook1-1-2/" TargetMode="External"/><Relationship Id="rId10177" Type="http://schemas.openxmlformats.org/officeDocument/2006/relationships/hyperlink" Target="https://eng-support.com/column/progressbook1-1-2/" TargetMode="External"/><Relationship Id="rId10192" Type="http://schemas.openxmlformats.org/officeDocument/2006/relationships/hyperlink" Target="https://eng-support.com/column/progressbook1-1-2/" TargetMode="External"/><Relationship Id="rId10193" Type="http://schemas.openxmlformats.org/officeDocument/2006/relationships/hyperlink" Target="https://eng-support.com/column/progressbook1-1-2/" TargetMode="External"/><Relationship Id="rId10190" Type="http://schemas.openxmlformats.org/officeDocument/2006/relationships/hyperlink" Target="https://eng-support.com/column/progressbook1-1-2/" TargetMode="External"/><Relationship Id="rId10191" Type="http://schemas.openxmlformats.org/officeDocument/2006/relationships/hyperlink" Target="https://eng-support.com/column/progressbook1-1-2/" TargetMode="External"/><Relationship Id="rId10185" Type="http://schemas.openxmlformats.org/officeDocument/2006/relationships/hyperlink" Target="https://eng-support.com/column/progressbook1-1-2/" TargetMode="External"/><Relationship Id="rId10186" Type="http://schemas.openxmlformats.org/officeDocument/2006/relationships/hyperlink" Target="https://eng-support.com/column/progressbook1-1-2/" TargetMode="External"/><Relationship Id="rId10183" Type="http://schemas.openxmlformats.org/officeDocument/2006/relationships/hyperlink" Target="https://eng-support.com/column/progressbook1-1-2/" TargetMode="External"/><Relationship Id="rId10184" Type="http://schemas.openxmlformats.org/officeDocument/2006/relationships/hyperlink" Target="https://eng-support.com/column/progressbook1-1-2/" TargetMode="External"/><Relationship Id="rId10189" Type="http://schemas.openxmlformats.org/officeDocument/2006/relationships/hyperlink" Target="https://eng-support.com/column/progressbook1-1-2/" TargetMode="External"/><Relationship Id="rId10187" Type="http://schemas.openxmlformats.org/officeDocument/2006/relationships/hyperlink" Target="https://eng-support.com/column/progressbook1-1-2/" TargetMode="External"/><Relationship Id="rId10188" Type="http://schemas.openxmlformats.org/officeDocument/2006/relationships/hyperlink" Target="https://eng-support.com/column/progressbook1-1-2/" TargetMode="External"/><Relationship Id="rId11491" Type="http://schemas.openxmlformats.org/officeDocument/2006/relationships/hyperlink" Target="https://jukureiwa.com/tips/alphabet/" TargetMode="External"/><Relationship Id="rId10160" Type="http://schemas.openxmlformats.org/officeDocument/2006/relationships/hyperlink" Target="https://eng-support.com/column/progressbook1-1-2/" TargetMode="External"/><Relationship Id="rId11490" Type="http://schemas.openxmlformats.org/officeDocument/2006/relationships/hyperlink" Target="https://jukureiwa.com/tips/alphabet/" TargetMode="External"/><Relationship Id="rId10158" Type="http://schemas.openxmlformats.org/officeDocument/2006/relationships/hyperlink" Target="https://eng-support.com/column/progressbook1-1-2/" TargetMode="External"/><Relationship Id="rId10159" Type="http://schemas.openxmlformats.org/officeDocument/2006/relationships/hyperlink" Target="https://eng-support.com/column/progressbook1-1-2/" TargetMode="External"/><Relationship Id="rId11489" Type="http://schemas.openxmlformats.org/officeDocument/2006/relationships/hyperlink" Target="https://jukureiwa.com/tips/alphabet/" TargetMode="External"/><Relationship Id="rId10152" Type="http://schemas.openxmlformats.org/officeDocument/2006/relationships/hyperlink" Target="https://eng-support.com/column/progress-book1-lesson9-2/" TargetMode="External"/><Relationship Id="rId11484" Type="http://schemas.openxmlformats.org/officeDocument/2006/relationships/hyperlink" Target="https://jukureiwa.com/tips/alphabet/" TargetMode="External"/><Relationship Id="rId10153" Type="http://schemas.openxmlformats.org/officeDocument/2006/relationships/hyperlink" Target="https://eng-support.com/column/progressbook1-1-2/" TargetMode="External"/><Relationship Id="rId11483" Type="http://schemas.openxmlformats.org/officeDocument/2006/relationships/hyperlink" Target="https://jukureiwa.com/tips/alphabet/" TargetMode="External"/><Relationship Id="rId10150" Type="http://schemas.openxmlformats.org/officeDocument/2006/relationships/hyperlink" Target="https://eng-support.com/column/progress-book1-lesson9-2/" TargetMode="External"/><Relationship Id="rId11482" Type="http://schemas.openxmlformats.org/officeDocument/2006/relationships/hyperlink" Target="https://jukureiwa.com/tips/alphabet/" TargetMode="External"/><Relationship Id="rId10151" Type="http://schemas.openxmlformats.org/officeDocument/2006/relationships/hyperlink" Target="https://eng-support.com/column/progress-book1-lesson9-2/" TargetMode="External"/><Relationship Id="rId11481" Type="http://schemas.openxmlformats.org/officeDocument/2006/relationships/hyperlink" Target="https://jukureiwa.com/tips/alphabet/" TargetMode="External"/><Relationship Id="rId10156" Type="http://schemas.openxmlformats.org/officeDocument/2006/relationships/hyperlink" Target="https://eng-support.com/column/progressbook1-1-2/" TargetMode="External"/><Relationship Id="rId11488" Type="http://schemas.openxmlformats.org/officeDocument/2006/relationships/hyperlink" Target="https://jukureiwa.com/tips/alphabet/" TargetMode="External"/><Relationship Id="rId10157" Type="http://schemas.openxmlformats.org/officeDocument/2006/relationships/hyperlink" Target="https://eng-support.com/column/progressbook1-1-2/" TargetMode="External"/><Relationship Id="rId11487" Type="http://schemas.openxmlformats.org/officeDocument/2006/relationships/hyperlink" Target="https://jukureiwa.com/tips/alphabet/" TargetMode="External"/><Relationship Id="rId10154" Type="http://schemas.openxmlformats.org/officeDocument/2006/relationships/hyperlink" Target="https://eng-support.com/column/progressbook1-1-2/" TargetMode="External"/><Relationship Id="rId11486" Type="http://schemas.openxmlformats.org/officeDocument/2006/relationships/hyperlink" Target="https://jukureiwa.com/tips/alphabet/" TargetMode="External"/><Relationship Id="rId10155" Type="http://schemas.openxmlformats.org/officeDocument/2006/relationships/hyperlink" Target="https://eng-support.com/column/progressbook1-1-2/" TargetMode="External"/><Relationship Id="rId11485" Type="http://schemas.openxmlformats.org/officeDocument/2006/relationships/hyperlink" Target="https://jukureiwa.com/tips/alphabet/" TargetMode="External"/><Relationship Id="rId10170" Type="http://schemas.openxmlformats.org/officeDocument/2006/relationships/hyperlink" Target="https://eng-support.com/column/progressbook1-1-2/" TargetMode="External"/><Relationship Id="rId10171" Type="http://schemas.openxmlformats.org/officeDocument/2006/relationships/hyperlink" Target="https://eng-support.com/column/progressbook1-1-2/" TargetMode="External"/><Relationship Id="rId10169" Type="http://schemas.openxmlformats.org/officeDocument/2006/relationships/hyperlink" Target="https://eng-support.com/column/progressbook1-1-2/" TargetMode="External"/><Relationship Id="rId10163" Type="http://schemas.openxmlformats.org/officeDocument/2006/relationships/hyperlink" Target="https://eng-support.com/column/progressbook1-1-2/" TargetMode="External"/><Relationship Id="rId11495" Type="http://schemas.openxmlformats.org/officeDocument/2006/relationships/hyperlink" Target="https://jukureiwa.com/tips/alphabet/" TargetMode="External"/><Relationship Id="rId10164" Type="http://schemas.openxmlformats.org/officeDocument/2006/relationships/hyperlink" Target="https://eng-support.com/column/progressbook1-1-2/" TargetMode="External"/><Relationship Id="rId11494" Type="http://schemas.openxmlformats.org/officeDocument/2006/relationships/hyperlink" Target="https://jukureiwa.com/tips/alphabet/" TargetMode="External"/><Relationship Id="rId10161" Type="http://schemas.openxmlformats.org/officeDocument/2006/relationships/hyperlink" Target="https://eng-support.com/column/progressbook1-1-2/" TargetMode="External"/><Relationship Id="rId11493" Type="http://schemas.openxmlformats.org/officeDocument/2006/relationships/hyperlink" Target="https://jukureiwa.com/tips/alphabet/" TargetMode="External"/><Relationship Id="rId10162" Type="http://schemas.openxmlformats.org/officeDocument/2006/relationships/hyperlink" Target="https://eng-support.com/column/progressbook1-1-2/" TargetMode="External"/><Relationship Id="rId11492" Type="http://schemas.openxmlformats.org/officeDocument/2006/relationships/hyperlink" Target="https://jukureiwa.com/tips/alphabet/" TargetMode="External"/><Relationship Id="rId10167" Type="http://schemas.openxmlformats.org/officeDocument/2006/relationships/hyperlink" Target="https://eng-support.com/column/progressbook1-1-2/" TargetMode="External"/><Relationship Id="rId11499" Type="http://schemas.openxmlformats.org/officeDocument/2006/relationships/hyperlink" Target="https://jukureiwa.com/tips/alphabet/" TargetMode="External"/><Relationship Id="rId10168" Type="http://schemas.openxmlformats.org/officeDocument/2006/relationships/hyperlink" Target="https://eng-support.com/column/progressbook1-1-2/" TargetMode="External"/><Relationship Id="rId11498" Type="http://schemas.openxmlformats.org/officeDocument/2006/relationships/hyperlink" Target="https://jukureiwa.com/tips/alphabet/" TargetMode="External"/><Relationship Id="rId10165" Type="http://schemas.openxmlformats.org/officeDocument/2006/relationships/hyperlink" Target="https://eng-support.com/column/progressbook1-1-2/" TargetMode="External"/><Relationship Id="rId11497" Type="http://schemas.openxmlformats.org/officeDocument/2006/relationships/hyperlink" Target="https://jukureiwa.com/tips/alphabet/" TargetMode="External"/><Relationship Id="rId10166" Type="http://schemas.openxmlformats.org/officeDocument/2006/relationships/hyperlink" Target="https://eng-support.com/column/progressbook1-1-2/" TargetMode="External"/><Relationship Id="rId11496" Type="http://schemas.openxmlformats.org/officeDocument/2006/relationships/hyperlink" Target="https://jukureiwa.com/tips/alphabet/" TargetMode="External"/><Relationship Id="rId10196" Type="http://schemas.openxmlformats.org/officeDocument/2006/relationships/hyperlink" Target="https://eng-support.com/column/progressbook1-1-2/" TargetMode="External"/><Relationship Id="rId10197" Type="http://schemas.openxmlformats.org/officeDocument/2006/relationships/hyperlink" Target="https://eng-support.com/column/progressbook1-2-3/" TargetMode="External"/><Relationship Id="rId10194" Type="http://schemas.openxmlformats.org/officeDocument/2006/relationships/hyperlink" Target="https://eng-support.com/column/progressbook1-1-2/" TargetMode="External"/><Relationship Id="rId10195" Type="http://schemas.openxmlformats.org/officeDocument/2006/relationships/hyperlink" Target="https://eng-support.com/column/progressbook1-1-2/" TargetMode="External"/><Relationship Id="rId10198" Type="http://schemas.openxmlformats.org/officeDocument/2006/relationships/hyperlink" Target="https://eng-support.com/column/progressbook1-2-3/" TargetMode="External"/><Relationship Id="rId10199" Type="http://schemas.openxmlformats.org/officeDocument/2006/relationships/hyperlink" Target="https://eng-support.com/column/progressbook1-2-3/" TargetMode="External"/><Relationship Id="rId11426" Type="http://schemas.openxmlformats.org/officeDocument/2006/relationships/hyperlink" Target="https://jukureiwa.com/tips/alphabet/" TargetMode="External"/><Relationship Id="rId12757" Type="http://schemas.openxmlformats.org/officeDocument/2006/relationships/hyperlink" Target="https://jukureiwa.com/tips/machigaeyasui/" TargetMode="External"/><Relationship Id="rId11425" Type="http://schemas.openxmlformats.org/officeDocument/2006/relationships/hyperlink" Target="https://jukureiwa.com/tips/alphabet/" TargetMode="External"/><Relationship Id="rId12756" Type="http://schemas.openxmlformats.org/officeDocument/2006/relationships/hyperlink" Target="https://jukureiwa.com/tips/machigaeyasui/" TargetMode="External"/><Relationship Id="rId11424" Type="http://schemas.openxmlformats.org/officeDocument/2006/relationships/hyperlink" Target="https://jukureiwa.com/tips/alphabet/" TargetMode="External"/><Relationship Id="rId12755" Type="http://schemas.openxmlformats.org/officeDocument/2006/relationships/hyperlink" Target="https://jukureiwa.com/tips/machigaeyasui/" TargetMode="External"/><Relationship Id="rId11423" Type="http://schemas.openxmlformats.org/officeDocument/2006/relationships/hyperlink" Target="https://jukureiwa.com/tips/alphabet/" TargetMode="External"/><Relationship Id="rId12754" Type="http://schemas.openxmlformats.org/officeDocument/2006/relationships/hyperlink" Target="https://jukureiwa.com/tips/machigaeyasui/" TargetMode="External"/><Relationship Id="rId11429" Type="http://schemas.openxmlformats.org/officeDocument/2006/relationships/hyperlink" Target="https://jukureiwa.com/tips/alphabet/" TargetMode="External"/><Relationship Id="rId11428" Type="http://schemas.openxmlformats.org/officeDocument/2006/relationships/hyperlink" Target="https://jukureiwa.com/tips/alphabet/" TargetMode="External"/><Relationship Id="rId12759" Type="http://schemas.openxmlformats.org/officeDocument/2006/relationships/hyperlink" Target="https://jukureiwa.com/tips/machigaeyasui/" TargetMode="External"/><Relationship Id="rId11427" Type="http://schemas.openxmlformats.org/officeDocument/2006/relationships/hyperlink" Target="https://jukureiwa.com/tips/alphabet/" TargetMode="External"/><Relationship Id="rId12758" Type="http://schemas.openxmlformats.org/officeDocument/2006/relationships/hyperlink" Target="https://jukureiwa.com/tips/machigaeyasui/" TargetMode="External"/><Relationship Id="rId11422" Type="http://schemas.openxmlformats.org/officeDocument/2006/relationships/hyperlink" Target="https://jukureiwa.com/tips/alphabet/" TargetMode="External"/><Relationship Id="rId12753" Type="http://schemas.openxmlformats.org/officeDocument/2006/relationships/hyperlink" Target="https://jukureiwa.com/tips/machigaeyasui/" TargetMode="External"/><Relationship Id="rId11421" Type="http://schemas.openxmlformats.org/officeDocument/2006/relationships/hyperlink" Target="https://jukureiwa.com/tips/alphabet/" TargetMode="External"/><Relationship Id="rId12752" Type="http://schemas.openxmlformats.org/officeDocument/2006/relationships/hyperlink" Target="https://jukureiwa.com/tips/machigaeyasui/" TargetMode="External"/><Relationship Id="rId11420" Type="http://schemas.openxmlformats.org/officeDocument/2006/relationships/hyperlink" Target="https://jukureiwa.com/tips/alphabet/" TargetMode="External"/><Relationship Id="rId12751" Type="http://schemas.openxmlformats.org/officeDocument/2006/relationships/hyperlink" Target="https://jukureiwa.com/tips/machigaeyasui/" TargetMode="External"/><Relationship Id="rId12750" Type="http://schemas.openxmlformats.org/officeDocument/2006/relationships/hyperlink" Target="https://jukureiwa.com/tips/machigaeyasui/" TargetMode="External"/><Relationship Id="rId10105" Type="http://schemas.openxmlformats.org/officeDocument/2006/relationships/hyperlink" Target="https://eng-support.com/column/progress-book1-lesson9-1/" TargetMode="External"/><Relationship Id="rId11437" Type="http://schemas.openxmlformats.org/officeDocument/2006/relationships/hyperlink" Target="https://jukureiwa.com/tips/alphabet/" TargetMode="External"/><Relationship Id="rId12768" Type="http://schemas.openxmlformats.org/officeDocument/2006/relationships/hyperlink" Target="https://jukureiwa.com/tips/machigaeyasui/" TargetMode="External"/><Relationship Id="rId10106" Type="http://schemas.openxmlformats.org/officeDocument/2006/relationships/hyperlink" Target="https://eng-support.com/column/progress-book1-lesson9-1/" TargetMode="External"/><Relationship Id="rId11436" Type="http://schemas.openxmlformats.org/officeDocument/2006/relationships/hyperlink" Target="https://jukureiwa.com/tips/alphabet/" TargetMode="External"/><Relationship Id="rId12767" Type="http://schemas.openxmlformats.org/officeDocument/2006/relationships/hyperlink" Target="https://jukureiwa.com/tips/machigaeyasui/" TargetMode="External"/><Relationship Id="rId10103" Type="http://schemas.openxmlformats.org/officeDocument/2006/relationships/hyperlink" Target="https://eng-support.com/column/progress-book1-lesson9-1/" TargetMode="External"/><Relationship Id="rId11435" Type="http://schemas.openxmlformats.org/officeDocument/2006/relationships/hyperlink" Target="https://jukureiwa.com/tips/alphabet/" TargetMode="External"/><Relationship Id="rId12766" Type="http://schemas.openxmlformats.org/officeDocument/2006/relationships/hyperlink" Target="https://jukureiwa.com/tips/machigaeyasui/" TargetMode="External"/><Relationship Id="rId10104" Type="http://schemas.openxmlformats.org/officeDocument/2006/relationships/hyperlink" Target="https://eng-support.com/column/progress-book1-lesson9-1/" TargetMode="External"/><Relationship Id="rId11434" Type="http://schemas.openxmlformats.org/officeDocument/2006/relationships/hyperlink" Target="https://jukureiwa.com/tips/alphabet/" TargetMode="External"/><Relationship Id="rId12765" Type="http://schemas.openxmlformats.org/officeDocument/2006/relationships/hyperlink" Target="https://jukureiwa.com/tips/machigaeyasui/" TargetMode="External"/><Relationship Id="rId10109" Type="http://schemas.openxmlformats.org/officeDocument/2006/relationships/hyperlink" Target="https://eng-support.com/column/progress-book1-lesson9-1/" TargetMode="External"/><Relationship Id="rId10107" Type="http://schemas.openxmlformats.org/officeDocument/2006/relationships/hyperlink" Target="https://eng-support.com/column/progress-book1-lesson9-1/" TargetMode="External"/><Relationship Id="rId11439" Type="http://schemas.openxmlformats.org/officeDocument/2006/relationships/hyperlink" Target="https://jukureiwa.com/tips/alphabet/" TargetMode="External"/><Relationship Id="rId10108" Type="http://schemas.openxmlformats.org/officeDocument/2006/relationships/hyperlink" Target="https://eng-support.com/column/progress-book1-lesson9-1/" TargetMode="External"/><Relationship Id="rId11438" Type="http://schemas.openxmlformats.org/officeDocument/2006/relationships/hyperlink" Target="https://jukureiwa.com/tips/alphabet/" TargetMode="External"/><Relationship Id="rId12769" Type="http://schemas.openxmlformats.org/officeDocument/2006/relationships/hyperlink" Target="https://jukureiwa.com/tips/machigaeyasui/" TargetMode="External"/><Relationship Id="rId12760" Type="http://schemas.openxmlformats.org/officeDocument/2006/relationships/hyperlink" Target="https://jukureiwa.com/tips/machigaeyasui/" TargetMode="External"/><Relationship Id="rId10101" Type="http://schemas.openxmlformats.org/officeDocument/2006/relationships/hyperlink" Target="https://eng-support.com/column/progress-book1-lesson9-1/" TargetMode="External"/><Relationship Id="rId11433" Type="http://schemas.openxmlformats.org/officeDocument/2006/relationships/hyperlink" Target="https://jukureiwa.com/tips/alphabet/" TargetMode="External"/><Relationship Id="rId12764" Type="http://schemas.openxmlformats.org/officeDocument/2006/relationships/hyperlink" Target="https://jukureiwa.com/tips/machigaeyasui/" TargetMode="External"/><Relationship Id="rId10102" Type="http://schemas.openxmlformats.org/officeDocument/2006/relationships/hyperlink" Target="https://eng-support.com/column/progress-book1-lesson9-1/" TargetMode="External"/><Relationship Id="rId11432" Type="http://schemas.openxmlformats.org/officeDocument/2006/relationships/hyperlink" Target="https://jukureiwa.com/tips/alphabet/" TargetMode="External"/><Relationship Id="rId12763" Type="http://schemas.openxmlformats.org/officeDocument/2006/relationships/hyperlink" Target="https://jukureiwa.com/tips/machigaeyasui/" TargetMode="External"/><Relationship Id="rId11431" Type="http://schemas.openxmlformats.org/officeDocument/2006/relationships/hyperlink" Target="https://jukureiwa.com/tips/alphabet/" TargetMode="External"/><Relationship Id="rId12762" Type="http://schemas.openxmlformats.org/officeDocument/2006/relationships/hyperlink" Target="https://jukureiwa.com/tips/machigaeyasui/" TargetMode="External"/><Relationship Id="rId10100" Type="http://schemas.openxmlformats.org/officeDocument/2006/relationships/hyperlink" Target="https://eng-support.com/column/progress-book1-lesson9-1/" TargetMode="External"/><Relationship Id="rId11430" Type="http://schemas.openxmlformats.org/officeDocument/2006/relationships/hyperlink" Target="https://jukureiwa.com/tips/alphabet/" TargetMode="External"/><Relationship Id="rId12761" Type="http://schemas.openxmlformats.org/officeDocument/2006/relationships/hyperlink" Target="https://jukureiwa.com/tips/machigaeyasui/" TargetMode="External"/><Relationship Id="rId9918" Type="http://schemas.openxmlformats.org/officeDocument/2006/relationships/hyperlink" Target="https://eng-support.com/column/progress-book1-lesson16-1/" TargetMode="External"/><Relationship Id="rId9919" Type="http://schemas.openxmlformats.org/officeDocument/2006/relationships/hyperlink" Target="https://eng-support.com/column/progress-book1-lesson16-1/" TargetMode="External"/><Relationship Id="rId9914" Type="http://schemas.openxmlformats.org/officeDocument/2006/relationships/hyperlink" Target="https://eng-support.com/column/progress-book1-lesson16-1/" TargetMode="External"/><Relationship Id="rId9915" Type="http://schemas.openxmlformats.org/officeDocument/2006/relationships/hyperlink" Target="https://eng-support.com/column/progress-book1-lesson16-1/" TargetMode="External"/><Relationship Id="rId9916" Type="http://schemas.openxmlformats.org/officeDocument/2006/relationships/hyperlink" Target="https://eng-support.com/column/progress-book1-lesson16-1/" TargetMode="External"/><Relationship Id="rId9917" Type="http://schemas.openxmlformats.org/officeDocument/2006/relationships/hyperlink" Target="https://eng-support.com/column/progress-book1-lesson16-1/" TargetMode="External"/><Relationship Id="rId11409" Type="http://schemas.openxmlformats.org/officeDocument/2006/relationships/hyperlink" Target="https://jukureiwa.com/tips/alphabet/" TargetMode="External"/><Relationship Id="rId11404" Type="http://schemas.openxmlformats.org/officeDocument/2006/relationships/hyperlink" Target="https://jukureiwa.com/tips/alphabet/" TargetMode="External"/><Relationship Id="rId12735" Type="http://schemas.openxmlformats.org/officeDocument/2006/relationships/hyperlink" Target="https://jukureiwa.com/tips/machigaeyasui/" TargetMode="External"/><Relationship Id="rId11403" Type="http://schemas.openxmlformats.org/officeDocument/2006/relationships/hyperlink" Target="https://jukureiwa.com/tips/alphabet/" TargetMode="External"/><Relationship Id="rId12734" Type="http://schemas.openxmlformats.org/officeDocument/2006/relationships/hyperlink" Target="https://jukureiwa.com/tips/machigaeyasui/" TargetMode="External"/><Relationship Id="rId11402" Type="http://schemas.openxmlformats.org/officeDocument/2006/relationships/hyperlink" Target="https://jukureiwa.com/tips/alphabet/" TargetMode="External"/><Relationship Id="rId12733" Type="http://schemas.openxmlformats.org/officeDocument/2006/relationships/hyperlink" Target="https://jukureiwa.com/tips/machigaeyasui/" TargetMode="External"/><Relationship Id="rId11401" Type="http://schemas.openxmlformats.org/officeDocument/2006/relationships/hyperlink" Target="https://jukureiwa.com/tips/alphabet/" TargetMode="External"/><Relationship Id="rId12732" Type="http://schemas.openxmlformats.org/officeDocument/2006/relationships/hyperlink" Target="https://jukureiwa.com/tips/machigaeyasui/" TargetMode="External"/><Relationship Id="rId11408" Type="http://schemas.openxmlformats.org/officeDocument/2006/relationships/hyperlink" Target="https://jukureiwa.com/tips/alphabet/" TargetMode="External"/><Relationship Id="rId12739" Type="http://schemas.openxmlformats.org/officeDocument/2006/relationships/hyperlink" Target="https://jukureiwa.com/tips/machigaeyasui/" TargetMode="External"/><Relationship Id="rId11407" Type="http://schemas.openxmlformats.org/officeDocument/2006/relationships/hyperlink" Target="https://jukureiwa.com/tips/alphabet/" TargetMode="External"/><Relationship Id="rId12738" Type="http://schemas.openxmlformats.org/officeDocument/2006/relationships/hyperlink" Target="https://jukureiwa.com/tips/machigaeyasui/" TargetMode="External"/><Relationship Id="rId11406" Type="http://schemas.openxmlformats.org/officeDocument/2006/relationships/hyperlink" Target="https://jukureiwa.com/tips/alphabet/" TargetMode="External"/><Relationship Id="rId12737" Type="http://schemas.openxmlformats.org/officeDocument/2006/relationships/hyperlink" Target="https://jukureiwa.com/tips/machigaeyasui/" TargetMode="External"/><Relationship Id="rId11405" Type="http://schemas.openxmlformats.org/officeDocument/2006/relationships/hyperlink" Target="https://jukureiwa.com/tips/alphabet/" TargetMode="External"/><Relationship Id="rId12736" Type="http://schemas.openxmlformats.org/officeDocument/2006/relationships/hyperlink" Target="https://jukureiwa.com/tips/machigaeyasui/" TargetMode="External"/><Relationship Id="rId9910" Type="http://schemas.openxmlformats.org/officeDocument/2006/relationships/hyperlink" Target="https://eng-support.com/column/book2-lesson8-scene2/" TargetMode="External"/><Relationship Id="rId9911" Type="http://schemas.openxmlformats.org/officeDocument/2006/relationships/hyperlink" Target="https://eng-support.com/column/book2-lesson8-scene2/" TargetMode="External"/><Relationship Id="rId9912" Type="http://schemas.openxmlformats.org/officeDocument/2006/relationships/hyperlink" Target="https://eng-support.com/column/book2-lesson8-scene2/" TargetMode="External"/><Relationship Id="rId9913" Type="http://schemas.openxmlformats.org/officeDocument/2006/relationships/hyperlink" Target="https://eng-support.com/column/book2-lesson8-scene2/" TargetMode="External"/><Relationship Id="rId11400" Type="http://schemas.openxmlformats.org/officeDocument/2006/relationships/hyperlink" Target="https://jukureiwa.com/tips/alphabet/" TargetMode="External"/><Relationship Id="rId12731" Type="http://schemas.openxmlformats.org/officeDocument/2006/relationships/hyperlink" Target="https://jukureiwa.com/tips/machigaeyasui/" TargetMode="External"/><Relationship Id="rId12730" Type="http://schemas.openxmlformats.org/officeDocument/2006/relationships/hyperlink" Target="https://jukureiwa.com/tips/machigaeyasui/" TargetMode="External"/><Relationship Id="rId9907" Type="http://schemas.openxmlformats.org/officeDocument/2006/relationships/hyperlink" Target="https://eng-support.com/column/book2-lesson8-scene2/" TargetMode="External"/><Relationship Id="rId9908" Type="http://schemas.openxmlformats.org/officeDocument/2006/relationships/hyperlink" Target="https://eng-support.com/column/book2-lesson8-scene2/" TargetMode="External"/><Relationship Id="rId9909" Type="http://schemas.openxmlformats.org/officeDocument/2006/relationships/hyperlink" Target="https://eng-support.com/column/book2-lesson8-scene2/" TargetMode="External"/><Relationship Id="rId9903" Type="http://schemas.openxmlformats.org/officeDocument/2006/relationships/hyperlink" Target="https://eng-support.com/column/book2-lesson8-scene2/" TargetMode="External"/><Relationship Id="rId9904" Type="http://schemas.openxmlformats.org/officeDocument/2006/relationships/hyperlink" Target="https://eng-support.com/column/book2-lesson8-scene2/" TargetMode="External"/><Relationship Id="rId9905" Type="http://schemas.openxmlformats.org/officeDocument/2006/relationships/hyperlink" Target="https://eng-support.com/column/book2-lesson8-scene2/" TargetMode="External"/><Relationship Id="rId9906" Type="http://schemas.openxmlformats.org/officeDocument/2006/relationships/hyperlink" Target="https://eng-support.com/column/book2-lesson8-scene2/" TargetMode="External"/><Relationship Id="rId11415" Type="http://schemas.openxmlformats.org/officeDocument/2006/relationships/hyperlink" Target="https://jukureiwa.com/tips/alphabet/" TargetMode="External"/><Relationship Id="rId12746" Type="http://schemas.openxmlformats.org/officeDocument/2006/relationships/hyperlink" Target="https://jukureiwa.com/tips/machigaeyasui/" TargetMode="External"/><Relationship Id="rId11414" Type="http://schemas.openxmlformats.org/officeDocument/2006/relationships/hyperlink" Target="https://jukureiwa.com/tips/alphabet/" TargetMode="External"/><Relationship Id="rId12745" Type="http://schemas.openxmlformats.org/officeDocument/2006/relationships/hyperlink" Target="https://jukureiwa.com/tips/machigaeyasui/" TargetMode="External"/><Relationship Id="rId11413" Type="http://schemas.openxmlformats.org/officeDocument/2006/relationships/hyperlink" Target="https://jukureiwa.com/tips/alphabet/" TargetMode="External"/><Relationship Id="rId12744" Type="http://schemas.openxmlformats.org/officeDocument/2006/relationships/hyperlink" Target="https://jukureiwa.com/tips/machigaeyasui/" TargetMode="External"/><Relationship Id="rId11412" Type="http://schemas.openxmlformats.org/officeDocument/2006/relationships/hyperlink" Target="https://jukureiwa.com/tips/alphabet/" TargetMode="External"/><Relationship Id="rId12743" Type="http://schemas.openxmlformats.org/officeDocument/2006/relationships/hyperlink" Target="https://jukureiwa.com/tips/machigaeyasui/" TargetMode="External"/><Relationship Id="rId11419" Type="http://schemas.openxmlformats.org/officeDocument/2006/relationships/hyperlink" Target="https://jukureiwa.com/tips/alphabet/" TargetMode="External"/><Relationship Id="rId11418" Type="http://schemas.openxmlformats.org/officeDocument/2006/relationships/hyperlink" Target="https://jukureiwa.com/tips/alphabet/" TargetMode="External"/><Relationship Id="rId12749" Type="http://schemas.openxmlformats.org/officeDocument/2006/relationships/hyperlink" Target="https://jukureiwa.com/tips/machigaeyasui/" TargetMode="External"/><Relationship Id="rId11417" Type="http://schemas.openxmlformats.org/officeDocument/2006/relationships/hyperlink" Target="https://jukureiwa.com/tips/alphabet/" TargetMode="External"/><Relationship Id="rId12748" Type="http://schemas.openxmlformats.org/officeDocument/2006/relationships/hyperlink" Target="https://jukureiwa.com/tips/machigaeyasui/" TargetMode="External"/><Relationship Id="rId11416" Type="http://schemas.openxmlformats.org/officeDocument/2006/relationships/hyperlink" Target="https://jukureiwa.com/tips/alphabet/" TargetMode="External"/><Relationship Id="rId12747" Type="http://schemas.openxmlformats.org/officeDocument/2006/relationships/hyperlink" Target="https://jukureiwa.com/tips/machigaeyasui/" TargetMode="External"/><Relationship Id="rId9900" Type="http://schemas.openxmlformats.org/officeDocument/2006/relationships/hyperlink" Target="https://eng-support.com/column/book2-lesson8-scene2/" TargetMode="External"/><Relationship Id="rId9901" Type="http://schemas.openxmlformats.org/officeDocument/2006/relationships/hyperlink" Target="https://eng-support.com/column/book2-lesson8-scene2/" TargetMode="External"/><Relationship Id="rId9902" Type="http://schemas.openxmlformats.org/officeDocument/2006/relationships/hyperlink" Target="https://eng-support.com/column/book2-lesson8-scene2/" TargetMode="External"/><Relationship Id="rId11411" Type="http://schemas.openxmlformats.org/officeDocument/2006/relationships/hyperlink" Target="https://jukureiwa.com/tips/alphabet/" TargetMode="External"/><Relationship Id="rId12742" Type="http://schemas.openxmlformats.org/officeDocument/2006/relationships/hyperlink" Target="https://jukureiwa.com/tips/machigaeyasui/" TargetMode="External"/><Relationship Id="rId11410" Type="http://schemas.openxmlformats.org/officeDocument/2006/relationships/hyperlink" Target="https://jukureiwa.com/tips/alphabet/" TargetMode="External"/><Relationship Id="rId12741" Type="http://schemas.openxmlformats.org/officeDocument/2006/relationships/hyperlink" Target="https://jukureiwa.com/tips/machigaeyasui/" TargetMode="External"/><Relationship Id="rId12740" Type="http://schemas.openxmlformats.org/officeDocument/2006/relationships/hyperlink" Target="https://jukureiwa.com/tips/machigaeyasui/" TargetMode="External"/><Relationship Id="rId10138" Type="http://schemas.openxmlformats.org/officeDocument/2006/relationships/hyperlink" Target="https://eng-support.com/column/progress-book1-lesson9-2/" TargetMode="External"/><Relationship Id="rId10139" Type="http://schemas.openxmlformats.org/officeDocument/2006/relationships/hyperlink" Target="https://eng-support.com/column/progress-book1-lesson9-2/" TargetMode="External"/><Relationship Id="rId11469" Type="http://schemas.openxmlformats.org/officeDocument/2006/relationships/hyperlink" Target="https://jukureiwa.com/tips/alphabet/" TargetMode="External"/><Relationship Id="rId10136" Type="http://schemas.openxmlformats.org/officeDocument/2006/relationships/hyperlink" Target="https://eng-support.com/column/progress-book1-lesson9-2/" TargetMode="External"/><Relationship Id="rId11468" Type="http://schemas.openxmlformats.org/officeDocument/2006/relationships/hyperlink" Target="https://jukureiwa.com/tips/alphabet/" TargetMode="External"/><Relationship Id="rId12799" Type="http://schemas.openxmlformats.org/officeDocument/2006/relationships/hyperlink" Target="https://jukureiwa.com/tips/machigaeyasui/" TargetMode="External"/><Relationship Id="rId10137" Type="http://schemas.openxmlformats.org/officeDocument/2006/relationships/hyperlink" Target="https://eng-support.com/column/progress-book1-lesson9-2/" TargetMode="External"/><Relationship Id="rId11467" Type="http://schemas.openxmlformats.org/officeDocument/2006/relationships/hyperlink" Target="https://jukureiwa.com/tips/alphabet/" TargetMode="External"/><Relationship Id="rId12798" Type="http://schemas.openxmlformats.org/officeDocument/2006/relationships/hyperlink" Target="https://jukureiwa.com/tips/machigaeyasui/" TargetMode="External"/><Relationship Id="rId10130" Type="http://schemas.openxmlformats.org/officeDocument/2006/relationships/hyperlink" Target="https://eng-support.com/column/progress-book1-lesson9-2/" TargetMode="External"/><Relationship Id="rId11462" Type="http://schemas.openxmlformats.org/officeDocument/2006/relationships/hyperlink" Target="https://jukureiwa.com/tips/alphabet/" TargetMode="External"/><Relationship Id="rId12793" Type="http://schemas.openxmlformats.org/officeDocument/2006/relationships/hyperlink" Target="https://jukureiwa.com/tips/machigaeyasui/" TargetMode="External"/><Relationship Id="rId10131" Type="http://schemas.openxmlformats.org/officeDocument/2006/relationships/hyperlink" Target="https://eng-support.com/column/progress-book1-lesson9-2/" TargetMode="External"/><Relationship Id="rId11461" Type="http://schemas.openxmlformats.org/officeDocument/2006/relationships/hyperlink" Target="https://jukureiwa.com/tips/alphabet/" TargetMode="External"/><Relationship Id="rId12792" Type="http://schemas.openxmlformats.org/officeDocument/2006/relationships/hyperlink" Target="https://jukureiwa.com/tips/machigaeyasui/" TargetMode="External"/><Relationship Id="rId11460" Type="http://schemas.openxmlformats.org/officeDocument/2006/relationships/hyperlink" Target="https://jukureiwa.com/tips/alphabet/" TargetMode="External"/><Relationship Id="rId12791" Type="http://schemas.openxmlformats.org/officeDocument/2006/relationships/hyperlink" Target="https://jukureiwa.com/tips/machigaeyasui/" TargetMode="External"/><Relationship Id="rId12790" Type="http://schemas.openxmlformats.org/officeDocument/2006/relationships/hyperlink" Target="https://jukureiwa.com/tips/machigaeyasui/" TargetMode="External"/><Relationship Id="rId10134" Type="http://schemas.openxmlformats.org/officeDocument/2006/relationships/hyperlink" Target="https://eng-support.com/column/progress-book1-lesson9-2/" TargetMode="External"/><Relationship Id="rId11466" Type="http://schemas.openxmlformats.org/officeDocument/2006/relationships/hyperlink" Target="https://jukureiwa.com/tips/alphabet/" TargetMode="External"/><Relationship Id="rId12797" Type="http://schemas.openxmlformats.org/officeDocument/2006/relationships/hyperlink" Target="https://jukureiwa.com/tips/machigaeyasui/" TargetMode="External"/><Relationship Id="rId10135" Type="http://schemas.openxmlformats.org/officeDocument/2006/relationships/hyperlink" Target="https://eng-support.com/column/progress-book1-lesson9-2/" TargetMode="External"/><Relationship Id="rId11465" Type="http://schemas.openxmlformats.org/officeDocument/2006/relationships/hyperlink" Target="https://jukureiwa.com/tips/alphabet/" TargetMode="External"/><Relationship Id="rId12796" Type="http://schemas.openxmlformats.org/officeDocument/2006/relationships/hyperlink" Target="https://jukureiwa.com/tips/machigaeyasui/" TargetMode="External"/><Relationship Id="rId10132" Type="http://schemas.openxmlformats.org/officeDocument/2006/relationships/hyperlink" Target="https://eng-support.com/column/progress-book1-lesson9-2/" TargetMode="External"/><Relationship Id="rId11464" Type="http://schemas.openxmlformats.org/officeDocument/2006/relationships/hyperlink" Target="https://jukureiwa.com/tips/alphabet/" TargetMode="External"/><Relationship Id="rId12795" Type="http://schemas.openxmlformats.org/officeDocument/2006/relationships/hyperlink" Target="https://jukureiwa.com/tips/machigaeyasui/" TargetMode="External"/><Relationship Id="rId10133" Type="http://schemas.openxmlformats.org/officeDocument/2006/relationships/hyperlink" Target="https://eng-support.com/column/progress-book1-lesson9-2/" TargetMode="External"/><Relationship Id="rId11463" Type="http://schemas.openxmlformats.org/officeDocument/2006/relationships/hyperlink" Target="https://jukureiwa.com/tips/alphabet/" TargetMode="External"/><Relationship Id="rId12794" Type="http://schemas.openxmlformats.org/officeDocument/2006/relationships/hyperlink" Target="https://jukureiwa.com/tips/machigaeyasui/" TargetMode="External"/><Relationship Id="rId11480" Type="http://schemas.openxmlformats.org/officeDocument/2006/relationships/hyperlink" Target="https://jukureiwa.com/tips/alphabet/" TargetMode="External"/><Relationship Id="rId10149" Type="http://schemas.openxmlformats.org/officeDocument/2006/relationships/hyperlink" Target="https://eng-support.com/column/progress-book1-lesson9-2/" TargetMode="External"/><Relationship Id="rId10147" Type="http://schemas.openxmlformats.org/officeDocument/2006/relationships/hyperlink" Target="https://eng-support.com/column/progress-book1-lesson9-2/" TargetMode="External"/><Relationship Id="rId11479" Type="http://schemas.openxmlformats.org/officeDocument/2006/relationships/hyperlink" Target="https://jukureiwa.com/tips/alphabet/" TargetMode="External"/><Relationship Id="rId10148" Type="http://schemas.openxmlformats.org/officeDocument/2006/relationships/hyperlink" Target="https://eng-support.com/column/progress-book1-lesson9-2/" TargetMode="External"/><Relationship Id="rId11478" Type="http://schemas.openxmlformats.org/officeDocument/2006/relationships/hyperlink" Target="https://jukureiwa.com/tips/alphabet/" TargetMode="External"/><Relationship Id="rId10141" Type="http://schemas.openxmlformats.org/officeDocument/2006/relationships/hyperlink" Target="https://eng-support.com/column/progress-book1-lesson9-2/" TargetMode="External"/><Relationship Id="rId11473" Type="http://schemas.openxmlformats.org/officeDocument/2006/relationships/hyperlink" Target="https://jukureiwa.com/tips/alphabet/" TargetMode="External"/><Relationship Id="rId10142" Type="http://schemas.openxmlformats.org/officeDocument/2006/relationships/hyperlink" Target="https://eng-support.com/column/progress-book1-lesson9-2/" TargetMode="External"/><Relationship Id="rId11472" Type="http://schemas.openxmlformats.org/officeDocument/2006/relationships/hyperlink" Target="https://jukureiwa.com/tips/alphabet/" TargetMode="External"/><Relationship Id="rId11471" Type="http://schemas.openxmlformats.org/officeDocument/2006/relationships/hyperlink" Target="https://jukureiwa.com/tips/alphabet/" TargetMode="External"/><Relationship Id="rId10140" Type="http://schemas.openxmlformats.org/officeDocument/2006/relationships/hyperlink" Target="https://eng-support.com/column/progress-book1-lesson9-2/" TargetMode="External"/><Relationship Id="rId11470" Type="http://schemas.openxmlformats.org/officeDocument/2006/relationships/hyperlink" Target="https://jukureiwa.com/tips/alphabet/" TargetMode="External"/><Relationship Id="rId10145" Type="http://schemas.openxmlformats.org/officeDocument/2006/relationships/hyperlink" Target="https://eng-support.com/column/progress-book1-lesson9-2/" TargetMode="External"/><Relationship Id="rId11477" Type="http://schemas.openxmlformats.org/officeDocument/2006/relationships/hyperlink" Target="https://jukureiwa.com/tips/alphabet/" TargetMode="External"/><Relationship Id="rId10146" Type="http://schemas.openxmlformats.org/officeDocument/2006/relationships/hyperlink" Target="https://eng-support.com/column/progress-book1-lesson9-2/" TargetMode="External"/><Relationship Id="rId11476" Type="http://schemas.openxmlformats.org/officeDocument/2006/relationships/hyperlink" Target="https://jukureiwa.com/tips/alphabet/" TargetMode="External"/><Relationship Id="rId10143" Type="http://schemas.openxmlformats.org/officeDocument/2006/relationships/hyperlink" Target="https://eng-support.com/column/progress-book1-lesson9-2/" TargetMode="External"/><Relationship Id="rId11475" Type="http://schemas.openxmlformats.org/officeDocument/2006/relationships/hyperlink" Target="https://jukureiwa.com/tips/alphabet/" TargetMode="External"/><Relationship Id="rId10144" Type="http://schemas.openxmlformats.org/officeDocument/2006/relationships/hyperlink" Target="https://eng-support.com/column/progress-book1-lesson9-2/" TargetMode="External"/><Relationship Id="rId11474" Type="http://schemas.openxmlformats.org/officeDocument/2006/relationships/hyperlink" Target="https://jukureiwa.com/tips/alphabet/" TargetMode="External"/><Relationship Id="rId10116" Type="http://schemas.openxmlformats.org/officeDocument/2006/relationships/hyperlink" Target="https://eng-support.com/column/progress-book1-lesson9-1/" TargetMode="External"/><Relationship Id="rId11448" Type="http://schemas.openxmlformats.org/officeDocument/2006/relationships/hyperlink" Target="https://jukureiwa.com/tips/alphabet/" TargetMode="External"/><Relationship Id="rId12779" Type="http://schemas.openxmlformats.org/officeDocument/2006/relationships/hyperlink" Target="https://jukureiwa.com/tips/machigaeyasui/" TargetMode="External"/><Relationship Id="rId10117" Type="http://schemas.openxmlformats.org/officeDocument/2006/relationships/hyperlink" Target="https://eng-support.com/column/progress-book1-lesson9-1/" TargetMode="External"/><Relationship Id="rId11447" Type="http://schemas.openxmlformats.org/officeDocument/2006/relationships/hyperlink" Target="https://jukureiwa.com/tips/alphabet/" TargetMode="External"/><Relationship Id="rId12778" Type="http://schemas.openxmlformats.org/officeDocument/2006/relationships/hyperlink" Target="https://jukureiwa.com/tips/machigaeyasui/" TargetMode="External"/><Relationship Id="rId10114" Type="http://schemas.openxmlformats.org/officeDocument/2006/relationships/hyperlink" Target="https://eng-support.com/column/progress-book1-lesson9-1/" TargetMode="External"/><Relationship Id="rId11446" Type="http://schemas.openxmlformats.org/officeDocument/2006/relationships/hyperlink" Target="https://jukureiwa.com/tips/alphabet/" TargetMode="External"/><Relationship Id="rId12777" Type="http://schemas.openxmlformats.org/officeDocument/2006/relationships/hyperlink" Target="https://jukureiwa.com/tips/machigaeyasui/" TargetMode="External"/><Relationship Id="rId10115" Type="http://schemas.openxmlformats.org/officeDocument/2006/relationships/hyperlink" Target="https://eng-support.com/column/progress-book1-lesson9-1/" TargetMode="External"/><Relationship Id="rId11445" Type="http://schemas.openxmlformats.org/officeDocument/2006/relationships/hyperlink" Target="https://jukureiwa.com/tips/alphabet/" TargetMode="External"/><Relationship Id="rId12776" Type="http://schemas.openxmlformats.org/officeDocument/2006/relationships/hyperlink" Target="https://jukureiwa.com/tips/machigaeyasui/" TargetMode="External"/><Relationship Id="rId10118" Type="http://schemas.openxmlformats.org/officeDocument/2006/relationships/hyperlink" Target="https://eng-support.com/column/progress-book1-lesson9-1/" TargetMode="External"/><Relationship Id="rId10119" Type="http://schemas.openxmlformats.org/officeDocument/2006/relationships/hyperlink" Target="https://eng-support.com/column/progress-book1-lesson9-1/" TargetMode="External"/><Relationship Id="rId11449" Type="http://schemas.openxmlformats.org/officeDocument/2006/relationships/hyperlink" Target="https://jukureiwa.com/tips/alphabet/" TargetMode="External"/><Relationship Id="rId11440" Type="http://schemas.openxmlformats.org/officeDocument/2006/relationships/hyperlink" Target="https://jukureiwa.com/tips/alphabet/" TargetMode="External"/><Relationship Id="rId12771" Type="http://schemas.openxmlformats.org/officeDocument/2006/relationships/hyperlink" Target="https://jukureiwa.com/tips/machigaeyasui/" TargetMode="External"/><Relationship Id="rId12770" Type="http://schemas.openxmlformats.org/officeDocument/2006/relationships/hyperlink" Target="https://jukureiwa.com/tips/machigaeyasui/" TargetMode="External"/><Relationship Id="rId10112" Type="http://schemas.openxmlformats.org/officeDocument/2006/relationships/hyperlink" Target="https://eng-support.com/column/progress-book1-lesson9-1/" TargetMode="External"/><Relationship Id="rId11444" Type="http://schemas.openxmlformats.org/officeDocument/2006/relationships/hyperlink" Target="https://jukureiwa.com/tips/alphabet/" TargetMode="External"/><Relationship Id="rId12775" Type="http://schemas.openxmlformats.org/officeDocument/2006/relationships/hyperlink" Target="https://jukureiwa.com/tips/machigaeyasui/" TargetMode="External"/><Relationship Id="rId10113" Type="http://schemas.openxmlformats.org/officeDocument/2006/relationships/hyperlink" Target="https://eng-support.com/column/progress-book1-lesson9-1/" TargetMode="External"/><Relationship Id="rId11443" Type="http://schemas.openxmlformats.org/officeDocument/2006/relationships/hyperlink" Target="https://jukureiwa.com/tips/alphabet/" TargetMode="External"/><Relationship Id="rId12774" Type="http://schemas.openxmlformats.org/officeDocument/2006/relationships/hyperlink" Target="https://jukureiwa.com/tips/machigaeyasui/" TargetMode="External"/><Relationship Id="rId10110" Type="http://schemas.openxmlformats.org/officeDocument/2006/relationships/hyperlink" Target="https://eng-support.com/column/progress-book1-lesson9-1/" TargetMode="External"/><Relationship Id="rId11442" Type="http://schemas.openxmlformats.org/officeDocument/2006/relationships/hyperlink" Target="https://jukureiwa.com/tips/alphabet/" TargetMode="External"/><Relationship Id="rId12773" Type="http://schemas.openxmlformats.org/officeDocument/2006/relationships/hyperlink" Target="https://jukureiwa.com/tips/machigaeyasui/" TargetMode="External"/><Relationship Id="rId10111" Type="http://schemas.openxmlformats.org/officeDocument/2006/relationships/hyperlink" Target="https://eng-support.com/column/progress-book1-lesson9-1/" TargetMode="External"/><Relationship Id="rId11441" Type="http://schemas.openxmlformats.org/officeDocument/2006/relationships/hyperlink" Target="https://jukureiwa.com/tips/alphabet/" TargetMode="External"/><Relationship Id="rId12772" Type="http://schemas.openxmlformats.org/officeDocument/2006/relationships/hyperlink" Target="https://jukureiwa.com/tips/machigaeyasui/" TargetMode="External"/><Relationship Id="rId10127" Type="http://schemas.openxmlformats.org/officeDocument/2006/relationships/hyperlink" Target="https://eng-support.com/column/progress-book1-lesson9-2/" TargetMode="External"/><Relationship Id="rId11459" Type="http://schemas.openxmlformats.org/officeDocument/2006/relationships/hyperlink" Target="https://jukureiwa.com/tips/alphabet/" TargetMode="External"/><Relationship Id="rId10128" Type="http://schemas.openxmlformats.org/officeDocument/2006/relationships/hyperlink" Target="https://eng-support.com/column/progress-book1-lesson9-2/" TargetMode="External"/><Relationship Id="rId11458" Type="http://schemas.openxmlformats.org/officeDocument/2006/relationships/hyperlink" Target="https://jukureiwa.com/tips/alphabet/" TargetMode="External"/><Relationship Id="rId12789" Type="http://schemas.openxmlformats.org/officeDocument/2006/relationships/hyperlink" Target="https://jukureiwa.com/tips/machigaeyasui/" TargetMode="External"/><Relationship Id="rId10125" Type="http://schemas.openxmlformats.org/officeDocument/2006/relationships/hyperlink" Target="https://eng-support.com/column/progress-book1-lesson9-1/" TargetMode="External"/><Relationship Id="rId11457" Type="http://schemas.openxmlformats.org/officeDocument/2006/relationships/hyperlink" Target="https://jukureiwa.com/tips/alphabet/" TargetMode="External"/><Relationship Id="rId12788" Type="http://schemas.openxmlformats.org/officeDocument/2006/relationships/hyperlink" Target="https://jukureiwa.com/tips/machigaeyasui/" TargetMode="External"/><Relationship Id="rId10126" Type="http://schemas.openxmlformats.org/officeDocument/2006/relationships/hyperlink" Target="https://eng-support.com/column/progress-book1-lesson9-1/" TargetMode="External"/><Relationship Id="rId11456" Type="http://schemas.openxmlformats.org/officeDocument/2006/relationships/hyperlink" Target="https://jukureiwa.com/tips/alphabet/" TargetMode="External"/><Relationship Id="rId12787" Type="http://schemas.openxmlformats.org/officeDocument/2006/relationships/hyperlink" Target="https://jukureiwa.com/tips/machigaeyasui/" TargetMode="External"/><Relationship Id="rId10129" Type="http://schemas.openxmlformats.org/officeDocument/2006/relationships/hyperlink" Target="https://eng-support.com/column/progress-book1-lesson9-2/" TargetMode="External"/><Relationship Id="rId11451" Type="http://schemas.openxmlformats.org/officeDocument/2006/relationships/hyperlink" Target="https://jukureiwa.com/tips/alphabet/" TargetMode="External"/><Relationship Id="rId12782" Type="http://schemas.openxmlformats.org/officeDocument/2006/relationships/hyperlink" Target="https://jukureiwa.com/tips/machigaeyasui/" TargetMode="External"/><Relationship Id="rId10120" Type="http://schemas.openxmlformats.org/officeDocument/2006/relationships/hyperlink" Target="https://eng-support.com/column/progress-book1-lesson9-1/" TargetMode="External"/><Relationship Id="rId11450" Type="http://schemas.openxmlformats.org/officeDocument/2006/relationships/hyperlink" Target="https://jukureiwa.com/tips/alphabet/" TargetMode="External"/><Relationship Id="rId12781" Type="http://schemas.openxmlformats.org/officeDocument/2006/relationships/hyperlink" Target="https://jukureiwa.com/tips/machigaeyasui/" TargetMode="External"/><Relationship Id="rId12780" Type="http://schemas.openxmlformats.org/officeDocument/2006/relationships/hyperlink" Target="https://jukureiwa.com/tips/machigaeyasui/" TargetMode="External"/><Relationship Id="rId10123" Type="http://schemas.openxmlformats.org/officeDocument/2006/relationships/hyperlink" Target="https://eng-support.com/column/progress-book1-lesson9-1/" TargetMode="External"/><Relationship Id="rId11455" Type="http://schemas.openxmlformats.org/officeDocument/2006/relationships/hyperlink" Target="https://jukureiwa.com/tips/alphabet/" TargetMode="External"/><Relationship Id="rId12786" Type="http://schemas.openxmlformats.org/officeDocument/2006/relationships/hyperlink" Target="https://jukureiwa.com/tips/machigaeyasui/" TargetMode="External"/><Relationship Id="rId10124" Type="http://schemas.openxmlformats.org/officeDocument/2006/relationships/hyperlink" Target="https://eng-support.com/column/progress-book1-lesson9-1/" TargetMode="External"/><Relationship Id="rId11454" Type="http://schemas.openxmlformats.org/officeDocument/2006/relationships/hyperlink" Target="https://jukureiwa.com/tips/alphabet/" TargetMode="External"/><Relationship Id="rId12785" Type="http://schemas.openxmlformats.org/officeDocument/2006/relationships/hyperlink" Target="https://jukureiwa.com/tips/machigaeyasui/" TargetMode="External"/><Relationship Id="rId10121" Type="http://schemas.openxmlformats.org/officeDocument/2006/relationships/hyperlink" Target="https://eng-support.com/column/progress-book1-lesson9-1/" TargetMode="External"/><Relationship Id="rId11453" Type="http://schemas.openxmlformats.org/officeDocument/2006/relationships/hyperlink" Target="https://jukureiwa.com/tips/alphabet/" TargetMode="External"/><Relationship Id="rId12784" Type="http://schemas.openxmlformats.org/officeDocument/2006/relationships/hyperlink" Target="https://jukureiwa.com/tips/machigaeyasui/" TargetMode="External"/><Relationship Id="rId10122" Type="http://schemas.openxmlformats.org/officeDocument/2006/relationships/hyperlink" Target="https://eng-support.com/column/progress-book1-lesson9-1/" TargetMode="External"/><Relationship Id="rId11452" Type="http://schemas.openxmlformats.org/officeDocument/2006/relationships/hyperlink" Target="https://jukureiwa.com/tips/alphabet/" TargetMode="External"/><Relationship Id="rId12783" Type="http://schemas.openxmlformats.org/officeDocument/2006/relationships/hyperlink" Target="https://jukureiwa.com/tips/machigaeyasui/" TargetMode="External"/><Relationship Id="rId7319" Type="http://schemas.openxmlformats.org/officeDocument/2006/relationships/hyperlink" Target="https://dokkai-labo.tokyo/blog/jikanhaibun/" TargetMode="External"/><Relationship Id="rId7318" Type="http://schemas.openxmlformats.org/officeDocument/2006/relationships/hyperlink" Target="https://dokkai-labo.tokyo/blog/jikanhaibun/" TargetMode="External"/><Relationship Id="rId8649" Type="http://schemas.openxmlformats.org/officeDocument/2006/relationships/hyperlink" Target="https://natsui-sansu-juku.com/col_blog/bunsyoudaihi/" TargetMode="External"/><Relationship Id="rId9970" Type="http://schemas.openxmlformats.org/officeDocument/2006/relationships/hyperlink" Target="https://eng-support.com/column/progress-book1-lesson16-1/" TargetMode="External"/><Relationship Id="rId9971" Type="http://schemas.openxmlformats.org/officeDocument/2006/relationships/hyperlink" Target="https://eng-support.com/column/progress-book1-lesson16-1/" TargetMode="External"/><Relationship Id="rId8640" Type="http://schemas.openxmlformats.org/officeDocument/2006/relationships/hyperlink" Target="https://natsui-sansu-juku.com/col_blog/bunsyoudaikotsu/" TargetMode="External"/><Relationship Id="rId7313" Type="http://schemas.openxmlformats.org/officeDocument/2006/relationships/hyperlink" Target="https://dokkai-labo.tokyo/blog/jikanhaibun/" TargetMode="External"/><Relationship Id="rId8644" Type="http://schemas.openxmlformats.org/officeDocument/2006/relationships/hyperlink" Target="https://natsui-sansu-juku.com/col_blog/bunsyoudaikotsu/" TargetMode="External"/><Relationship Id="rId9976" Type="http://schemas.openxmlformats.org/officeDocument/2006/relationships/hyperlink" Target="https://eng-support.com/column/progress-book1-lesson16-1/" TargetMode="External"/><Relationship Id="rId7312" Type="http://schemas.openxmlformats.org/officeDocument/2006/relationships/hyperlink" Target="https://dokkai-labo.tokyo/blog/jikanhaibun/" TargetMode="External"/><Relationship Id="rId8643" Type="http://schemas.openxmlformats.org/officeDocument/2006/relationships/hyperlink" Target="https://natsui-sansu-juku.com/col_blog/bunsyoudaikotsu/" TargetMode="External"/><Relationship Id="rId9977" Type="http://schemas.openxmlformats.org/officeDocument/2006/relationships/hyperlink" Target="https://eng-support.com/column/progress-book1-lesson16-1/" TargetMode="External"/><Relationship Id="rId7311" Type="http://schemas.openxmlformats.org/officeDocument/2006/relationships/hyperlink" Target="https://dokkai-labo.tokyo/blog/jikanhaibun/" TargetMode="External"/><Relationship Id="rId8642" Type="http://schemas.openxmlformats.org/officeDocument/2006/relationships/hyperlink" Target="https://natsui-sansu-juku.com/col_blog/bunsyoudaikotsu/" TargetMode="External"/><Relationship Id="rId9978" Type="http://schemas.openxmlformats.org/officeDocument/2006/relationships/hyperlink" Target="https://eng-support.com/column/progress-book1-lesson16-1/" TargetMode="External"/><Relationship Id="rId7310" Type="http://schemas.openxmlformats.org/officeDocument/2006/relationships/hyperlink" Target="https://dokkai-labo.tokyo/blog/jikanhaibun/" TargetMode="External"/><Relationship Id="rId8641" Type="http://schemas.openxmlformats.org/officeDocument/2006/relationships/hyperlink" Target="https://natsui-sansu-juku.com/col_blog/bunsyoudaikotsu/" TargetMode="External"/><Relationship Id="rId9979" Type="http://schemas.openxmlformats.org/officeDocument/2006/relationships/hyperlink" Target="https://eng-support.com/column/progress-book1-lesson16-1/" TargetMode="External"/><Relationship Id="rId7317" Type="http://schemas.openxmlformats.org/officeDocument/2006/relationships/hyperlink" Target="https://dokkai-labo.tokyo/blog/jikanhaibun/" TargetMode="External"/><Relationship Id="rId8648" Type="http://schemas.openxmlformats.org/officeDocument/2006/relationships/hyperlink" Target="https://natsui-sansu-juku.com/col_blog/bunsyoudaihi/" TargetMode="External"/><Relationship Id="rId9972" Type="http://schemas.openxmlformats.org/officeDocument/2006/relationships/hyperlink" Target="https://eng-support.com/column/progress-book1-lesson16-1/" TargetMode="External"/><Relationship Id="rId7316" Type="http://schemas.openxmlformats.org/officeDocument/2006/relationships/hyperlink" Target="https://dokkai-labo.tokyo/blog/jikanhaibun/" TargetMode="External"/><Relationship Id="rId8647" Type="http://schemas.openxmlformats.org/officeDocument/2006/relationships/hyperlink" Target="https://natsui-sansu-juku.com/col_blog/bunsyoudaihi/" TargetMode="External"/><Relationship Id="rId9973" Type="http://schemas.openxmlformats.org/officeDocument/2006/relationships/hyperlink" Target="https://eng-support.com/column/progress-book1-lesson16-1/" TargetMode="External"/><Relationship Id="rId7315" Type="http://schemas.openxmlformats.org/officeDocument/2006/relationships/hyperlink" Target="https://dokkai-labo.tokyo/blog/jikanhaibun/" TargetMode="External"/><Relationship Id="rId8646" Type="http://schemas.openxmlformats.org/officeDocument/2006/relationships/hyperlink" Target="https://natsui-sansu-juku.com/col_blog/bunsyoudaihi/" TargetMode="External"/><Relationship Id="rId9974" Type="http://schemas.openxmlformats.org/officeDocument/2006/relationships/hyperlink" Target="https://eng-support.com/column/progress-book1-lesson16-1/" TargetMode="External"/><Relationship Id="rId7314" Type="http://schemas.openxmlformats.org/officeDocument/2006/relationships/hyperlink" Target="https://dokkai-labo.tokyo/blog/jikanhaibun/" TargetMode="External"/><Relationship Id="rId8645" Type="http://schemas.openxmlformats.org/officeDocument/2006/relationships/hyperlink" Target="https://natsui-sansu-juku.com/col_blog/bunsyoudaikotsu/" TargetMode="External"/><Relationship Id="rId9975" Type="http://schemas.openxmlformats.org/officeDocument/2006/relationships/hyperlink" Target="https://eng-support.com/column/progress-book1-lesson16-1/" TargetMode="External"/><Relationship Id="rId7309" Type="http://schemas.openxmlformats.org/officeDocument/2006/relationships/hyperlink" Target="https://dokkai-labo.tokyo/blog/jikanhaibun/" TargetMode="External"/><Relationship Id="rId7308" Type="http://schemas.openxmlformats.org/officeDocument/2006/relationships/hyperlink" Target="https://dokkai-labo.tokyo/blog/jikanhaibun/" TargetMode="External"/><Relationship Id="rId8639" Type="http://schemas.openxmlformats.org/officeDocument/2006/relationships/hyperlink" Target="https://juku-escot.com/kouza/j1-math/" TargetMode="External"/><Relationship Id="rId7307" Type="http://schemas.openxmlformats.org/officeDocument/2006/relationships/hyperlink" Target="https://dokkai-labo.tokyo/blog/jikanhaibun/" TargetMode="External"/><Relationship Id="rId8638" Type="http://schemas.openxmlformats.org/officeDocument/2006/relationships/hyperlink" Target="https://juku-escot.com/kouza/j1-math/" TargetMode="External"/><Relationship Id="rId9969" Type="http://schemas.openxmlformats.org/officeDocument/2006/relationships/hyperlink" Target="https://eng-support.com/column/progress-book1-lesson16-1/" TargetMode="External"/><Relationship Id="rId9960" Type="http://schemas.openxmlformats.org/officeDocument/2006/relationships/hyperlink" Target="https://eng-support.com/column/progress-book1-lesson16-1/" TargetMode="External"/><Relationship Id="rId7302" Type="http://schemas.openxmlformats.org/officeDocument/2006/relationships/hyperlink" Target="https://dokkai-labo.tokyo/blog/jikanhaibun/" TargetMode="External"/><Relationship Id="rId8633" Type="http://schemas.openxmlformats.org/officeDocument/2006/relationships/hyperlink" Target="https://juku-escot.com/kouza/j1-math/" TargetMode="External"/><Relationship Id="rId9965" Type="http://schemas.openxmlformats.org/officeDocument/2006/relationships/hyperlink" Target="https://eng-support.com/column/progress-book1-lesson16-1/" TargetMode="External"/><Relationship Id="rId7301" Type="http://schemas.openxmlformats.org/officeDocument/2006/relationships/hyperlink" Target="https://dokkai-labo.tokyo/blog/jikanhaibun/" TargetMode="External"/><Relationship Id="rId8632" Type="http://schemas.openxmlformats.org/officeDocument/2006/relationships/hyperlink" Target="https://juku-escot.com/kouza/j1-math/" TargetMode="External"/><Relationship Id="rId9966" Type="http://schemas.openxmlformats.org/officeDocument/2006/relationships/hyperlink" Target="https://eng-support.com/column/progress-book1-lesson16-1/" TargetMode="External"/><Relationship Id="rId7300" Type="http://schemas.openxmlformats.org/officeDocument/2006/relationships/hyperlink" Target="https://dokkai-labo.tokyo/blog/jikanhaibun/" TargetMode="External"/><Relationship Id="rId8631" Type="http://schemas.openxmlformats.org/officeDocument/2006/relationships/hyperlink" Target="https://juku-escot.com/kouza/j1-math/" TargetMode="External"/><Relationship Id="rId9967" Type="http://schemas.openxmlformats.org/officeDocument/2006/relationships/hyperlink" Target="https://eng-support.com/column/progress-book1-lesson16-1/" TargetMode="External"/><Relationship Id="rId8630" Type="http://schemas.openxmlformats.org/officeDocument/2006/relationships/hyperlink" Target="https://juku-escot.com/kouza/j1-math/" TargetMode="External"/><Relationship Id="rId9968" Type="http://schemas.openxmlformats.org/officeDocument/2006/relationships/hyperlink" Target="https://eng-support.com/column/progress-book1-lesson16-1/" TargetMode="External"/><Relationship Id="rId7306" Type="http://schemas.openxmlformats.org/officeDocument/2006/relationships/hyperlink" Target="https://dokkai-labo.tokyo/blog/jikanhaibun/" TargetMode="External"/><Relationship Id="rId8637" Type="http://schemas.openxmlformats.org/officeDocument/2006/relationships/hyperlink" Target="https://juku-escot.com/kouza/j1-math/" TargetMode="External"/><Relationship Id="rId9961" Type="http://schemas.openxmlformats.org/officeDocument/2006/relationships/hyperlink" Target="https://eng-support.com/column/progress-book1-lesson16-1/" TargetMode="External"/><Relationship Id="rId7305" Type="http://schemas.openxmlformats.org/officeDocument/2006/relationships/hyperlink" Target="https://dokkai-labo.tokyo/blog/jikanhaibun/" TargetMode="External"/><Relationship Id="rId8636" Type="http://schemas.openxmlformats.org/officeDocument/2006/relationships/hyperlink" Target="https://juku-escot.com/kouza/j1-math/" TargetMode="External"/><Relationship Id="rId9962" Type="http://schemas.openxmlformats.org/officeDocument/2006/relationships/hyperlink" Target="https://eng-support.com/column/progress-book1-lesson16-1/" TargetMode="External"/><Relationship Id="rId7304" Type="http://schemas.openxmlformats.org/officeDocument/2006/relationships/hyperlink" Target="https://dokkai-labo.tokyo/blog/jikanhaibun/" TargetMode="External"/><Relationship Id="rId8635" Type="http://schemas.openxmlformats.org/officeDocument/2006/relationships/hyperlink" Target="https://juku-escot.com/kouza/j1-math/" TargetMode="External"/><Relationship Id="rId9963" Type="http://schemas.openxmlformats.org/officeDocument/2006/relationships/hyperlink" Target="https://eng-support.com/column/progress-book1-lesson16-1/" TargetMode="External"/><Relationship Id="rId7303" Type="http://schemas.openxmlformats.org/officeDocument/2006/relationships/hyperlink" Target="https://dokkai-labo.tokyo/blog/jikanhaibun/" TargetMode="External"/><Relationship Id="rId8634" Type="http://schemas.openxmlformats.org/officeDocument/2006/relationships/hyperlink" Target="https://juku-escot.com/kouza/j1-math/" TargetMode="External"/><Relationship Id="rId9964" Type="http://schemas.openxmlformats.org/officeDocument/2006/relationships/hyperlink" Target="https://eng-support.com/column/progress-book1-lesson16-1/" TargetMode="External"/><Relationship Id="rId6009" Type="http://schemas.openxmlformats.org/officeDocument/2006/relationships/hyperlink" Target="https://eigo-rewrite.com/column/stage2-lesson8-2/" TargetMode="External"/><Relationship Id="rId9990" Type="http://schemas.openxmlformats.org/officeDocument/2006/relationships/hyperlink" Target="https://eng-support.com/column/progress-book1-lesson19-4/" TargetMode="External"/><Relationship Id="rId9991" Type="http://schemas.openxmlformats.org/officeDocument/2006/relationships/hyperlink" Target="https://eng-support.com/column/progress-book1-lesson19-4/" TargetMode="External"/><Relationship Id="rId9992" Type="http://schemas.openxmlformats.org/officeDocument/2006/relationships/hyperlink" Target="https://eng-support.com/column/progress-book1-lesson19-4/" TargetMode="External"/><Relationship Id="rId9993" Type="http://schemas.openxmlformats.org/officeDocument/2006/relationships/hyperlink" Target="https://eng-support.com/column/progress-book1-lesson19-4/" TargetMode="External"/><Relationship Id="rId7331" Type="http://schemas.openxmlformats.org/officeDocument/2006/relationships/hyperlink" Target="https://dokkai-labo.tokyo/blog/jikanhaibun/" TargetMode="External"/><Relationship Id="rId8662" Type="http://schemas.openxmlformats.org/officeDocument/2006/relationships/hyperlink" Target="https://natsui-sansu-juku.com/col_blog/bunsyoudaihi/" TargetMode="External"/><Relationship Id="rId6000" Type="http://schemas.openxmlformats.org/officeDocument/2006/relationships/hyperlink" Target="https://eigo-rewrite.com/column/stage2-lesson8-2/" TargetMode="External"/><Relationship Id="rId7330" Type="http://schemas.openxmlformats.org/officeDocument/2006/relationships/hyperlink" Target="https://dokkai-labo.tokyo/blog/jikanhaibun/" TargetMode="External"/><Relationship Id="rId8661" Type="http://schemas.openxmlformats.org/officeDocument/2006/relationships/hyperlink" Target="https://natsui-sansu-juku.com/col_blog/bunsyoudaihi/" TargetMode="External"/><Relationship Id="rId8660" Type="http://schemas.openxmlformats.org/officeDocument/2006/relationships/hyperlink" Target="https://natsui-sansu-juku.com/col_blog/bunsyoudaihi/" TargetMode="External"/><Relationship Id="rId6003" Type="http://schemas.openxmlformats.org/officeDocument/2006/relationships/hyperlink" Target="https://eigo-rewrite.com/column/stage2-lesson8-2/" TargetMode="External"/><Relationship Id="rId7335" Type="http://schemas.openxmlformats.org/officeDocument/2006/relationships/hyperlink" Target="https://koten-kakitsubata.jp/blog/chinese-writing/" TargetMode="External"/><Relationship Id="rId8666" Type="http://schemas.openxmlformats.org/officeDocument/2006/relationships/hyperlink" Target="https://natsui-sansu-juku.com/col_blog/bunsyoudaihi/" TargetMode="External"/><Relationship Id="rId9998" Type="http://schemas.openxmlformats.org/officeDocument/2006/relationships/hyperlink" Target="https://eng-support.com/column/progress-book1-lesson19-4/" TargetMode="External"/><Relationship Id="rId6004" Type="http://schemas.openxmlformats.org/officeDocument/2006/relationships/hyperlink" Target="https://eigo-rewrite.com/column/stage2-lesson8-2/" TargetMode="External"/><Relationship Id="rId7334" Type="http://schemas.openxmlformats.org/officeDocument/2006/relationships/hyperlink" Target="https://koten-kakitsubata.jp/blog/chinese-writing/" TargetMode="External"/><Relationship Id="rId8665" Type="http://schemas.openxmlformats.org/officeDocument/2006/relationships/hyperlink" Target="https://natsui-sansu-juku.com/col_blog/bunsyoudaihi/" TargetMode="External"/><Relationship Id="rId9999" Type="http://schemas.openxmlformats.org/officeDocument/2006/relationships/hyperlink" Target="https://eng-support.com/column/progress-book1-lesson19-4/" TargetMode="External"/><Relationship Id="rId6001" Type="http://schemas.openxmlformats.org/officeDocument/2006/relationships/hyperlink" Target="https://eigo-rewrite.com/column/stage2-lesson8-2/" TargetMode="External"/><Relationship Id="rId7333" Type="http://schemas.openxmlformats.org/officeDocument/2006/relationships/hyperlink" Target="https://koten-kakitsubata.jp/blog/chinese-writing/" TargetMode="External"/><Relationship Id="rId8664" Type="http://schemas.openxmlformats.org/officeDocument/2006/relationships/hyperlink" Target="https://natsui-sansu-juku.com/col_blog/bunsyoudaihi/" TargetMode="External"/><Relationship Id="rId6002" Type="http://schemas.openxmlformats.org/officeDocument/2006/relationships/hyperlink" Target="https://eigo-rewrite.com/column/stage2-lesson8-2/" TargetMode="External"/><Relationship Id="rId7332" Type="http://schemas.openxmlformats.org/officeDocument/2006/relationships/hyperlink" Target="https://koten-kakitsubata.jp/blog/chinese-writing/" TargetMode="External"/><Relationship Id="rId8663" Type="http://schemas.openxmlformats.org/officeDocument/2006/relationships/hyperlink" Target="https://natsui-sansu-juku.com/col_blog/bunsyoudaihi/" TargetMode="External"/><Relationship Id="rId6007" Type="http://schemas.openxmlformats.org/officeDocument/2006/relationships/hyperlink" Target="https://eigo-rewrite.com/column/stage2-lesson8-2/" TargetMode="External"/><Relationship Id="rId7339" Type="http://schemas.openxmlformats.org/officeDocument/2006/relationships/hyperlink" Target="https://koten-kakitsubata.jp/blog/chinese-writing/" TargetMode="External"/><Relationship Id="rId9994" Type="http://schemas.openxmlformats.org/officeDocument/2006/relationships/hyperlink" Target="https://eng-support.com/column/progress-book1-lesson19-4/" TargetMode="External"/><Relationship Id="rId6008" Type="http://schemas.openxmlformats.org/officeDocument/2006/relationships/hyperlink" Target="https://eigo-rewrite.com/column/stage2-lesson8-2/" TargetMode="External"/><Relationship Id="rId7338" Type="http://schemas.openxmlformats.org/officeDocument/2006/relationships/hyperlink" Target="https://koten-kakitsubata.jp/blog/chinese-writing/" TargetMode="External"/><Relationship Id="rId8669" Type="http://schemas.openxmlformats.org/officeDocument/2006/relationships/hyperlink" Target="https://natsui-sansu-juku.com/col_blog/bunsyoudaihi/" TargetMode="External"/><Relationship Id="rId9995" Type="http://schemas.openxmlformats.org/officeDocument/2006/relationships/hyperlink" Target="https://eng-support.com/column/progress-book1-lesson19-4/" TargetMode="External"/><Relationship Id="rId6005" Type="http://schemas.openxmlformats.org/officeDocument/2006/relationships/hyperlink" Target="https://eigo-rewrite.com/column/stage2-lesson8-2/" TargetMode="External"/><Relationship Id="rId7337" Type="http://schemas.openxmlformats.org/officeDocument/2006/relationships/hyperlink" Target="https://koten-kakitsubata.jp/blog/chinese-writing/" TargetMode="External"/><Relationship Id="rId8668" Type="http://schemas.openxmlformats.org/officeDocument/2006/relationships/hyperlink" Target="https://natsui-sansu-juku.com/col_blog/bunsyoudaihi/" TargetMode="External"/><Relationship Id="rId9996" Type="http://schemas.openxmlformats.org/officeDocument/2006/relationships/hyperlink" Target="https://eng-support.com/column/progress-book1-lesson19-4/" TargetMode="External"/><Relationship Id="rId6006" Type="http://schemas.openxmlformats.org/officeDocument/2006/relationships/hyperlink" Target="https://eigo-rewrite.com/column/stage2-lesson8-2/" TargetMode="External"/><Relationship Id="rId7336" Type="http://schemas.openxmlformats.org/officeDocument/2006/relationships/hyperlink" Target="https://koten-kakitsubata.jp/blog/chinese-writing/" TargetMode="External"/><Relationship Id="rId8667" Type="http://schemas.openxmlformats.org/officeDocument/2006/relationships/hyperlink" Target="https://natsui-sansu-juku.com/col_blog/bunsyoudaihi/" TargetMode="External"/><Relationship Id="rId9997" Type="http://schemas.openxmlformats.org/officeDocument/2006/relationships/hyperlink" Target="https://eng-support.com/column/progress-book1-lesson19-4/" TargetMode="External"/><Relationship Id="rId7329" Type="http://schemas.openxmlformats.org/officeDocument/2006/relationships/hyperlink" Target="https://dokkai-labo.tokyo/blog/jikanhaibun/" TargetMode="External"/><Relationship Id="rId9980" Type="http://schemas.openxmlformats.org/officeDocument/2006/relationships/hyperlink" Target="https://eng-support.com/column/progress-book1-lesson16-1/" TargetMode="External"/><Relationship Id="rId9981" Type="http://schemas.openxmlformats.org/officeDocument/2006/relationships/hyperlink" Target="https://eng-support.com/column/progress-book1-lesson17-2/" TargetMode="External"/><Relationship Id="rId9982" Type="http://schemas.openxmlformats.org/officeDocument/2006/relationships/hyperlink" Target="https://eng-support.com/column/progress-book1-lesson17-2/" TargetMode="External"/><Relationship Id="rId7320" Type="http://schemas.openxmlformats.org/officeDocument/2006/relationships/hyperlink" Target="https://dokkai-labo.tokyo/blog/jikanhaibun/" TargetMode="External"/><Relationship Id="rId8651" Type="http://schemas.openxmlformats.org/officeDocument/2006/relationships/hyperlink" Target="https://natsui-sansu-juku.com/col_blog/bunsyoudaihi/" TargetMode="External"/><Relationship Id="rId8650" Type="http://schemas.openxmlformats.org/officeDocument/2006/relationships/hyperlink" Target="https://natsui-sansu-juku.com/col_blog/bunsyoudaihi/" TargetMode="External"/><Relationship Id="rId7324" Type="http://schemas.openxmlformats.org/officeDocument/2006/relationships/hyperlink" Target="https://dokkai-labo.tokyo/blog/jikanhaibun/" TargetMode="External"/><Relationship Id="rId8655" Type="http://schemas.openxmlformats.org/officeDocument/2006/relationships/hyperlink" Target="https://natsui-sansu-juku.com/col_blog/bunsyoudaihi/" TargetMode="External"/><Relationship Id="rId9987" Type="http://schemas.openxmlformats.org/officeDocument/2006/relationships/hyperlink" Target="https://eng-support.com/column/progress-book1-lesson17-2/" TargetMode="External"/><Relationship Id="rId7323" Type="http://schemas.openxmlformats.org/officeDocument/2006/relationships/hyperlink" Target="https://dokkai-labo.tokyo/blog/jikanhaibun/" TargetMode="External"/><Relationship Id="rId8654" Type="http://schemas.openxmlformats.org/officeDocument/2006/relationships/hyperlink" Target="https://natsui-sansu-juku.com/col_blog/bunsyoudaihi/" TargetMode="External"/><Relationship Id="rId9988" Type="http://schemas.openxmlformats.org/officeDocument/2006/relationships/hyperlink" Target="https://eng-support.com/column/progress-book1-lesson19-4/" TargetMode="External"/><Relationship Id="rId7322" Type="http://schemas.openxmlformats.org/officeDocument/2006/relationships/hyperlink" Target="https://dokkai-labo.tokyo/blog/jikanhaibun/" TargetMode="External"/><Relationship Id="rId8653" Type="http://schemas.openxmlformats.org/officeDocument/2006/relationships/hyperlink" Target="https://natsui-sansu-juku.com/col_blog/bunsyoudaihi/" TargetMode="External"/><Relationship Id="rId9989" Type="http://schemas.openxmlformats.org/officeDocument/2006/relationships/hyperlink" Target="https://eng-support.com/column/progress-book1-lesson19-4/" TargetMode="External"/><Relationship Id="rId7321" Type="http://schemas.openxmlformats.org/officeDocument/2006/relationships/hyperlink" Target="https://dokkai-labo.tokyo/blog/jikanhaibun/" TargetMode="External"/><Relationship Id="rId8652" Type="http://schemas.openxmlformats.org/officeDocument/2006/relationships/hyperlink" Target="https://natsui-sansu-juku.com/col_blog/bunsyoudaihi/" TargetMode="External"/><Relationship Id="rId7328" Type="http://schemas.openxmlformats.org/officeDocument/2006/relationships/hyperlink" Target="https://dokkai-labo.tokyo/blog/jikanhaibun/" TargetMode="External"/><Relationship Id="rId8659" Type="http://schemas.openxmlformats.org/officeDocument/2006/relationships/hyperlink" Target="https://natsui-sansu-juku.com/col_blog/bunsyoudaihi/" TargetMode="External"/><Relationship Id="rId9983" Type="http://schemas.openxmlformats.org/officeDocument/2006/relationships/hyperlink" Target="https://eng-support.com/column/progress-book1-lesson17-2/" TargetMode="External"/><Relationship Id="rId7327" Type="http://schemas.openxmlformats.org/officeDocument/2006/relationships/hyperlink" Target="https://dokkai-labo.tokyo/blog/jikanhaibun/" TargetMode="External"/><Relationship Id="rId8658" Type="http://schemas.openxmlformats.org/officeDocument/2006/relationships/hyperlink" Target="https://natsui-sansu-juku.com/col_blog/bunsyoudaihi/" TargetMode="External"/><Relationship Id="rId9984" Type="http://schemas.openxmlformats.org/officeDocument/2006/relationships/hyperlink" Target="https://eng-support.com/column/progress-book1-lesson17-2/" TargetMode="External"/><Relationship Id="rId7326" Type="http://schemas.openxmlformats.org/officeDocument/2006/relationships/hyperlink" Target="https://dokkai-labo.tokyo/blog/jikanhaibun/" TargetMode="External"/><Relationship Id="rId8657" Type="http://schemas.openxmlformats.org/officeDocument/2006/relationships/hyperlink" Target="https://natsui-sansu-juku.com/col_blog/bunsyoudaihi/" TargetMode="External"/><Relationship Id="rId9985" Type="http://schemas.openxmlformats.org/officeDocument/2006/relationships/hyperlink" Target="https://eng-support.com/column/progress-book1-lesson17-2/" TargetMode="External"/><Relationship Id="rId7325" Type="http://schemas.openxmlformats.org/officeDocument/2006/relationships/hyperlink" Target="https://dokkai-labo.tokyo/blog/jikanhaibun/" TargetMode="External"/><Relationship Id="rId8656" Type="http://schemas.openxmlformats.org/officeDocument/2006/relationships/hyperlink" Target="https://natsui-sansu-juku.com/col_blog/bunsyoudaihi/" TargetMode="External"/><Relationship Id="rId9986" Type="http://schemas.openxmlformats.org/officeDocument/2006/relationships/hyperlink" Target="https://eng-support.com/column/progress-book1-lesson17-2/" TargetMode="External"/><Relationship Id="rId8608" Type="http://schemas.openxmlformats.org/officeDocument/2006/relationships/hyperlink" Target="https://dokkai-labo.tokyo/blog/syougakuseidokkai/" TargetMode="External"/><Relationship Id="rId8607" Type="http://schemas.openxmlformats.org/officeDocument/2006/relationships/hyperlink" Target="https://dokkai-labo.tokyo/blog/syougakuseidokkai/" TargetMode="External"/><Relationship Id="rId8606" Type="http://schemas.openxmlformats.org/officeDocument/2006/relationships/hyperlink" Target="https://dokkai-labo.tokyo/blog/syougakuseidokkai/" TargetMode="External"/><Relationship Id="rId8605" Type="http://schemas.openxmlformats.org/officeDocument/2006/relationships/hyperlink" Target="https://dokkai-labo.tokyo/blog/syougakuseidokkai/" TargetMode="External"/><Relationship Id="rId9936" Type="http://schemas.openxmlformats.org/officeDocument/2006/relationships/hyperlink" Target="https://eng-support.com/column/progress-book1-lesson16-1/" TargetMode="External"/><Relationship Id="rId9937" Type="http://schemas.openxmlformats.org/officeDocument/2006/relationships/hyperlink" Target="https://eng-support.com/column/progress-book1-lesson16-1/" TargetMode="External"/><Relationship Id="rId9938" Type="http://schemas.openxmlformats.org/officeDocument/2006/relationships/hyperlink" Target="https://eng-support.com/column/progress-book1-lesson16-1/" TargetMode="External"/><Relationship Id="rId8609" Type="http://schemas.openxmlformats.org/officeDocument/2006/relationships/hyperlink" Target="https://koten-kakitsubata.jp/enter-exam/" TargetMode="External"/><Relationship Id="rId9939" Type="http://schemas.openxmlformats.org/officeDocument/2006/relationships/hyperlink" Target="https://eng-support.com/column/progress-book1-lesson16-1/" TargetMode="External"/><Relationship Id="rId13928" Type="http://schemas.openxmlformats.org/officeDocument/2006/relationships/hyperlink" Target="https://eng-support.com/" TargetMode="External"/><Relationship Id="rId13929" Type="http://schemas.openxmlformats.org/officeDocument/2006/relationships/hyperlink" Target="https://eng-support.com/" TargetMode="External"/><Relationship Id="rId13924" Type="http://schemas.openxmlformats.org/officeDocument/2006/relationships/hyperlink" Target="https://eng-support.com/" TargetMode="External"/><Relationship Id="rId13925" Type="http://schemas.openxmlformats.org/officeDocument/2006/relationships/hyperlink" Target="https://eng-support.com/" TargetMode="External"/><Relationship Id="rId13926" Type="http://schemas.openxmlformats.org/officeDocument/2006/relationships/hyperlink" Target="https://eng-support.com/" TargetMode="External"/><Relationship Id="rId13927" Type="http://schemas.openxmlformats.org/officeDocument/2006/relationships/hyperlink" Target="https://eng-support.com/" TargetMode="External"/><Relationship Id="rId13920" Type="http://schemas.openxmlformats.org/officeDocument/2006/relationships/hyperlink" Target="https://eng-support.com/" TargetMode="External"/><Relationship Id="rId13921" Type="http://schemas.openxmlformats.org/officeDocument/2006/relationships/hyperlink" Target="https://eng-support.com/" TargetMode="External"/><Relationship Id="rId13922" Type="http://schemas.openxmlformats.org/officeDocument/2006/relationships/hyperlink" Target="https://eng-support.com/" TargetMode="External"/><Relationship Id="rId13923" Type="http://schemas.openxmlformats.org/officeDocument/2006/relationships/hyperlink" Target="https://eng-support.com/" TargetMode="External"/><Relationship Id="rId8600" Type="http://schemas.openxmlformats.org/officeDocument/2006/relationships/hyperlink" Target="https://dokkai-labo.tokyo/blog/syougakuseidokkai/" TargetMode="External"/><Relationship Id="rId9932" Type="http://schemas.openxmlformats.org/officeDocument/2006/relationships/hyperlink" Target="https://eng-support.com/column/progress-book1-lesson16-1/" TargetMode="External"/><Relationship Id="rId9933" Type="http://schemas.openxmlformats.org/officeDocument/2006/relationships/hyperlink" Target="https://eng-support.com/column/progress-book1-lesson16-1/" TargetMode="External"/><Relationship Id="rId9934" Type="http://schemas.openxmlformats.org/officeDocument/2006/relationships/hyperlink" Target="https://eng-support.com/column/progress-book1-lesson16-1/" TargetMode="External"/><Relationship Id="rId9935" Type="http://schemas.openxmlformats.org/officeDocument/2006/relationships/hyperlink" Target="https://eng-support.com/column/progress-book1-lesson16-1/" TargetMode="External"/><Relationship Id="rId8604" Type="http://schemas.openxmlformats.org/officeDocument/2006/relationships/hyperlink" Target="https://dokkai-labo.tokyo/blog/syougakuseidokkai/" TargetMode="External"/><Relationship Id="rId8603" Type="http://schemas.openxmlformats.org/officeDocument/2006/relationships/hyperlink" Target="https://dokkai-labo.tokyo/blog/syougakuseidokkai/" TargetMode="External"/><Relationship Id="rId8602" Type="http://schemas.openxmlformats.org/officeDocument/2006/relationships/hyperlink" Target="https://dokkai-labo.tokyo/blog/syougakuseidokkai/" TargetMode="External"/><Relationship Id="rId9930" Type="http://schemas.openxmlformats.org/officeDocument/2006/relationships/hyperlink" Target="https://eng-support.com/column/progress-book1-lesson16-1/" TargetMode="External"/><Relationship Id="rId8601" Type="http://schemas.openxmlformats.org/officeDocument/2006/relationships/hyperlink" Target="https://dokkai-labo.tokyo/blog/syougakuseidokkai/" TargetMode="External"/><Relationship Id="rId9931" Type="http://schemas.openxmlformats.org/officeDocument/2006/relationships/hyperlink" Target="https://eng-support.com/column/progress-book1-lesson16-1/" TargetMode="External"/><Relationship Id="rId9929" Type="http://schemas.openxmlformats.org/officeDocument/2006/relationships/hyperlink" Target="https://eng-support.com/column/progress-book1-lesson16-1/" TargetMode="External"/><Relationship Id="rId9925" Type="http://schemas.openxmlformats.org/officeDocument/2006/relationships/hyperlink" Target="https://eng-support.com/column/progress-book1-lesson16-1/" TargetMode="External"/><Relationship Id="rId9926" Type="http://schemas.openxmlformats.org/officeDocument/2006/relationships/hyperlink" Target="https://eng-support.com/column/progress-book1-lesson16-1/" TargetMode="External"/><Relationship Id="rId9927" Type="http://schemas.openxmlformats.org/officeDocument/2006/relationships/hyperlink" Target="https://eng-support.com/column/progress-book1-lesson16-1/" TargetMode="External"/><Relationship Id="rId9928" Type="http://schemas.openxmlformats.org/officeDocument/2006/relationships/hyperlink" Target="https://eng-support.com/column/progress-book1-lesson16-1/" TargetMode="External"/><Relationship Id="rId12609" Type="http://schemas.openxmlformats.org/officeDocument/2006/relationships/hyperlink" Target="https://jukureiwa.com/tips/machigaeyasui/" TargetMode="External"/><Relationship Id="rId12608" Type="http://schemas.openxmlformats.org/officeDocument/2006/relationships/hyperlink" Target="https://jukureiwa.com/tips/machigaeyasui/" TargetMode="External"/><Relationship Id="rId13939" Type="http://schemas.openxmlformats.org/officeDocument/2006/relationships/hyperlink" Target="https://eng-support.com/" TargetMode="External"/><Relationship Id="rId12603" Type="http://schemas.openxmlformats.org/officeDocument/2006/relationships/hyperlink" Target="https://jukureiwa.com/tips/machigaeyasui/" TargetMode="External"/><Relationship Id="rId13935" Type="http://schemas.openxmlformats.org/officeDocument/2006/relationships/hyperlink" Target="https://eng-support.com/" TargetMode="External"/><Relationship Id="rId12602" Type="http://schemas.openxmlformats.org/officeDocument/2006/relationships/hyperlink" Target="https://jukureiwa.com/tips/machigaeyasui/" TargetMode="External"/><Relationship Id="rId13936" Type="http://schemas.openxmlformats.org/officeDocument/2006/relationships/hyperlink" Target="https://eng-support.com/" TargetMode="External"/><Relationship Id="rId12601" Type="http://schemas.openxmlformats.org/officeDocument/2006/relationships/hyperlink" Target="https://jukureiwa.com/tips/machigaeyasui/" TargetMode="External"/><Relationship Id="rId13937" Type="http://schemas.openxmlformats.org/officeDocument/2006/relationships/hyperlink" Target="https://eng-support.com/" TargetMode="External"/><Relationship Id="rId12600" Type="http://schemas.openxmlformats.org/officeDocument/2006/relationships/hyperlink" Target="https://jukureiwa.com/tips/machigaeyasui/" TargetMode="External"/><Relationship Id="rId13938" Type="http://schemas.openxmlformats.org/officeDocument/2006/relationships/hyperlink" Target="https://eng-support.com/" TargetMode="External"/><Relationship Id="rId12607" Type="http://schemas.openxmlformats.org/officeDocument/2006/relationships/hyperlink" Target="https://jukureiwa.com/tips/machigaeyasui/" TargetMode="External"/><Relationship Id="rId13931" Type="http://schemas.openxmlformats.org/officeDocument/2006/relationships/hyperlink" Target="https://eng-support.com/" TargetMode="External"/><Relationship Id="rId12606" Type="http://schemas.openxmlformats.org/officeDocument/2006/relationships/hyperlink" Target="https://jukureiwa.com/tips/machigaeyasui/" TargetMode="External"/><Relationship Id="rId13932" Type="http://schemas.openxmlformats.org/officeDocument/2006/relationships/hyperlink" Target="https://eng-support.com/" TargetMode="External"/><Relationship Id="rId12605" Type="http://schemas.openxmlformats.org/officeDocument/2006/relationships/hyperlink" Target="https://jukureiwa.com/tips/machigaeyasui/" TargetMode="External"/><Relationship Id="rId13933" Type="http://schemas.openxmlformats.org/officeDocument/2006/relationships/hyperlink" Target="https://eng-support.com/" TargetMode="External"/><Relationship Id="rId12604" Type="http://schemas.openxmlformats.org/officeDocument/2006/relationships/hyperlink" Target="https://jukureiwa.com/tips/machigaeyasui/" TargetMode="External"/><Relationship Id="rId13934" Type="http://schemas.openxmlformats.org/officeDocument/2006/relationships/hyperlink" Target="https://eng-support.com/" TargetMode="External"/><Relationship Id="rId9921" Type="http://schemas.openxmlformats.org/officeDocument/2006/relationships/hyperlink" Target="https://eng-support.com/column/progress-book1-lesson16-1/" TargetMode="External"/><Relationship Id="rId9922" Type="http://schemas.openxmlformats.org/officeDocument/2006/relationships/hyperlink" Target="https://eng-support.com/column/progress-book1-lesson16-1/" TargetMode="External"/><Relationship Id="rId9923" Type="http://schemas.openxmlformats.org/officeDocument/2006/relationships/hyperlink" Target="https://eng-support.com/column/progress-book1-lesson16-1/" TargetMode="External"/><Relationship Id="rId9924" Type="http://schemas.openxmlformats.org/officeDocument/2006/relationships/hyperlink" Target="https://eng-support.com/column/progress-book1-lesson16-1/" TargetMode="External"/><Relationship Id="rId13930" Type="http://schemas.openxmlformats.org/officeDocument/2006/relationships/hyperlink" Target="https://eng-support.com/" TargetMode="External"/><Relationship Id="rId9920" Type="http://schemas.openxmlformats.org/officeDocument/2006/relationships/hyperlink" Target="https://eng-support.com/column/progress-book1-lesson16-1/" TargetMode="External"/><Relationship Id="rId8629" Type="http://schemas.openxmlformats.org/officeDocument/2006/relationships/hyperlink" Target="https://juku-escot.com/kouza/j1-math/" TargetMode="External"/><Relationship Id="rId8628" Type="http://schemas.openxmlformats.org/officeDocument/2006/relationships/hyperlink" Target="https://juku-escot.com/kouza/j1-math/" TargetMode="External"/><Relationship Id="rId8627" Type="http://schemas.openxmlformats.org/officeDocument/2006/relationships/hyperlink" Target="https://juku-escot.com/kouza/j1-math/" TargetMode="External"/><Relationship Id="rId9958" Type="http://schemas.openxmlformats.org/officeDocument/2006/relationships/hyperlink" Target="https://eng-support.com/column/progress-book1-lesson16-1/" TargetMode="External"/><Relationship Id="rId9959" Type="http://schemas.openxmlformats.org/officeDocument/2006/relationships/hyperlink" Target="https://eng-support.com/column/progress-book1-lesson16-1/" TargetMode="External"/><Relationship Id="rId13906" Type="http://schemas.openxmlformats.org/officeDocument/2006/relationships/hyperlink" Target="https://eng-support.com/" TargetMode="External"/><Relationship Id="rId13907" Type="http://schemas.openxmlformats.org/officeDocument/2006/relationships/hyperlink" Target="https://eng-support.com/" TargetMode="External"/><Relationship Id="rId13908" Type="http://schemas.openxmlformats.org/officeDocument/2006/relationships/hyperlink" Target="https://eng-support.com/" TargetMode="External"/><Relationship Id="rId13909" Type="http://schemas.openxmlformats.org/officeDocument/2006/relationships/hyperlink" Target="https://eng-support.com/" TargetMode="External"/><Relationship Id="rId13902" Type="http://schemas.openxmlformats.org/officeDocument/2006/relationships/hyperlink" Target="https://eng-support.com/" TargetMode="External"/><Relationship Id="rId13903" Type="http://schemas.openxmlformats.org/officeDocument/2006/relationships/hyperlink" Target="https://eng-support.com/" TargetMode="External"/><Relationship Id="rId13904" Type="http://schemas.openxmlformats.org/officeDocument/2006/relationships/hyperlink" Target="https://eng-support.com/" TargetMode="External"/><Relationship Id="rId13905" Type="http://schemas.openxmlformats.org/officeDocument/2006/relationships/hyperlink" Target="https://eng-support.com/" TargetMode="External"/><Relationship Id="rId13900" Type="http://schemas.openxmlformats.org/officeDocument/2006/relationships/hyperlink" Target="https://eng-support.com/" TargetMode="External"/><Relationship Id="rId13901" Type="http://schemas.openxmlformats.org/officeDocument/2006/relationships/hyperlink" Target="https://eng-support.com/" TargetMode="External"/><Relationship Id="rId8622" Type="http://schemas.openxmlformats.org/officeDocument/2006/relationships/hyperlink" Target="https://juku-escot.com/kouza/j1-math/" TargetMode="External"/><Relationship Id="rId9954" Type="http://schemas.openxmlformats.org/officeDocument/2006/relationships/hyperlink" Target="https://eng-support.com/column/progress-book1-lesson16-1/" TargetMode="External"/><Relationship Id="rId8621" Type="http://schemas.openxmlformats.org/officeDocument/2006/relationships/hyperlink" Target="https://juku-escot.com/kouza/j1-math/" TargetMode="External"/><Relationship Id="rId9955" Type="http://schemas.openxmlformats.org/officeDocument/2006/relationships/hyperlink" Target="https://eng-support.com/column/progress-book1-lesson16-1/" TargetMode="External"/><Relationship Id="rId8620" Type="http://schemas.openxmlformats.org/officeDocument/2006/relationships/hyperlink" Target="https://natsui-sansu-juku.com/column/hub-kakomon/" TargetMode="External"/><Relationship Id="rId9956" Type="http://schemas.openxmlformats.org/officeDocument/2006/relationships/hyperlink" Target="https://eng-support.com/column/progress-book1-lesson16-1/" TargetMode="External"/><Relationship Id="rId9957" Type="http://schemas.openxmlformats.org/officeDocument/2006/relationships/hyperlink" Target="https://eng-support.com/column/progress-book1-lesson16-1/" TargetMode="External"/><Relationship Id="rId8626" Type="http://schemas.openxmlformats.org/officeDocument/2006/relationships/hyperlink" Target="https://juku-escot.com/kouza/j1-math/" TargetMode="External"/><Relationship Id="rId9950" Type="http://schemas.openxmlformats.org/officeDocument/2006/relationships/hyperlink" Target="https://eng-support.com/column/progress-book1-lesson16-1/" TargetMode="External"/><Relationship Id="rId8625" Type="http://schemas.openxmlformats.org/officeDocument/2006/relationships/hyperlink" Target="https://juku-escot.com/kouza/j1-math/" TargetMode="External"/><Relationship Id="rId9951" Type="http://schemas.openxmlformats.org/officeDocument/2006/relationships/hyperlink" Target="https://eng-support.com/column/progress-book1-lesson16-1/" TargetMode="External"/><Relationship Id="rId8624" Type="http://schemas.openxmlformats.org/officeDocument/2006/relationships/hyperlink" Target="https://juku-escot.com/kouza/j1-math/" TargetMode="External"/><Relationship Id="rId9952" Type="http://schemas.openxmlformats.org/officeDocument/2006/relationships/hyperlink" Target="https://eng-support.com/column/progress-book1-lesson16-1/" TargetMode="External"/><Relationship Id="rId8623" Type="http://schemas.openxmlformats.org/officeDocument/2006/relationships/hyperlink" Target="https://juku-escot.com/kouza/j1-math/" TargetMode="External"/><Relationship Id="rId9953" Type="http://schemas.openxmlformats.org/officeDocument/2006/relationships/hyperlink" Target="https://eng-support.com/column/progress-book1-lesson16-1/" TargetMode="External"/><Relationship Id="rId8619" Type="http://schemas.openxmlformats.org/officeDocument/2006/relationships/hyperlink" Target="https://natsui-sansu-juku.com/column/hub-kakomon/" TargetMode="External"/><Relationship Id="rId8618" Type="http://schemas.openxmlformats.org/officeDocument/2006/relationships/hyperlink" Target="https://natsui-sansu-juku.com/column/hub-kakomon/" TargetMode="External"/><Relationship Id="rId8617" Type="http://schemas.openxmlformats.org/officeDocument/2006/relationships/hyperlink" Target="https://natsui-sansu-juku.com/column/hub-kakomon/" TargetMode="External"/><Relationship Id="rId8616" Type="http://schemas.openxmlformats.org/officeDocument/2006/relationships/hyperlink" Target="https://natsui-sansu-juku.com/column/hub-kakomon/" TargetMode="External"/><Relationship Id="rId9947" Type="http://schemas.openxmlformats.org/officeDocument/2006/relationships/hyperlink" Target="https://eng-support.com/column/progress-book1-lesson16-1/" TargetMode="External"/><Relationship Id="rId9948" Type="http://schemas.openxmlformats.org/officeDocument/2006/relationships/hyperlink" Target="https://eng-support.com/column/progress-book1-lesson16-1/" TargetMode="External"/><Relationship Id="rId9949" Type="http://schemas.openxmlformats.org/officeDocument/2006/relationships/hyperlink" Target="https://eng-support.com/column/progress-book1-lesson16-1/" TargetMode="External"/><Relationship Id="rId13917" Type="http://schemas.openxmlformats.org/officeDocument/2006/relationships/hyperlink" Target="https://eng-support.com/" TargetMode="External"/><Relationship Id="rId13918" Type="http://schemas.openxmlformats.org/officeDocument/2006/relationships/hyperlink" Target="https://eng-support.com/" TargetMode="External"/><Relationship Id="rId13919" Type="http://schemas.openxmlformats.org/officeDocument/2006/relationships/hyperlink" Target="https://eng-support.com/" TargetMode="External"/><Relationship Id="rId13913" Type="http://schemas.openxmlformats.org/officeDocument/2006/relationships/hyperlink" Target="https://eng-support.com/" TargetMode="External"/><Relationship Id="rId13914" Type="http://schemas.openxmlformats.org/officeDocument/2006/relationships/hyperlink" Target="https://eng-support.com/" TargetMode="External"/><Relationship Id="rId13915" Type="http://schemas.openxmlformats.org/officeDocument/2006/relationships/hyperlink" Target="https://eng-support.com/" TargetMode="External"/><Relationship Id="rId13916" Type="http://schemas.openxmlformats.org/officeDocument/2006/relationships/hyperlink" Target="https://eng-support.com/" TargetMode="External"/><Relationship Id="rId13910" Type="http://schemas.openxmlformats.org/officeDocument/2006/relationships/hyperlink" Target="https://eng-support.com/" TargetMode="External"/><Relationship Id="rId13911" Type="http://schemas.openxmlformats.org/officeDocument/2006/relationships/hyperlink" Target="https://eng-support.com/" TargetMode="External"/><Relationship Id="rId13912" Type="http://schemas.openxmlformats.org/officeDocument/2006/relationships/hyperlink" Target="https://eng-support.com/" TargetMode="External"/><Relationship Id="rId8611" Type="http://schemas.openxmlformats.org/officeDocument/2006/relationships/hyperlink" Target="https://koten-kakitsubata.jp/enter-exam/" TargetMode="External"/><Relationship Id="rId9943" Type="http://schemas.openxmlformats.org/officeDocument/2006/relationships/hyperlink" Target="https://eng-support.com/column/progress-book1-lesson16-1/" TargetMode="External"/><Relationship Id="rId8610" Type="http://schemas.openxmlformats.org/officeDocument/2006/relationships/hyperlink" Target="https://koten-kakitsubata.jp/enter-exam/" TargetMode="External"/><Relationship Id="rId9944" Type="http://schemas.openxmlformats.org/officeDocument/2006/relationships/hyperlink" Target="https://eng-support.com/column/progress-book1-lesson16-1/" TargetMode="External"/><Relationship Id="rId9945" Type="http://schemas.openxmlformats.org/officeDocument/2006/relationships/hyperlink" Target="https://eng-support.com/column/progress-book1-lesson16-1/" TargetMode="External"/><Relationship Id="rId9946" Type="http://schemas.openxmlformats.org/officeDocument/2006/relationships/hyperlink" Target="https://eng-support.com/column/progress-book1-lesson16-1/" TargetMode="External"/><Relationship Id="rId8615" Type="http://schemas.openxmlformats.org/officeDocument/2006/relationships/hyperlink" Target="https://koten-kakitsubata.jp/enter-exam/" TargetMode="External"/><Relationship Id="rId8614" Type="http://schemas.openxmlformats.org/officeDocument/2006/relationships/hyperlink" Target="https://koten-kakitsubata.jp/enter-exam/" TargetMode="External"/><Relationship Id="rId9940" Type="http://schemas.openxmlformats.org/officeDocument/2006/relationships/hyperlink" Target="https://eng-support.com/column/progress-book1-lesson16-1/" TargetMode="External"/><Relationship Id="rId8613" Type="http://schemas.openxmlformats.org/officeDocument/2006/relationships/hyperlink" Target="https://koten-kakitsubata.jp/enter-exam/" TargetMode="External"/><Relationship Id="rId9941" Type="http://schemas.openxmlformats.org/officeDocument/2006/relationships/hyperlink" Target="https://eng-support.com/column/progress-book1-lesson16-1/" TargetMode="External"/><Relationship Id="rId8612" Type="http://schemas.openxmlformats.org/officeDocument/2006/relationships/hyperlink" Target="https://koten-kakitsubata.jp/enter-exam/" TargetMode="External"/><Relationship Id="rId9942" Type="http://schemas.openxmlformats.org/officeDocument/2006/relationships/hyperlink" Target="https://eng-support.com/column/progress-book1-lesson16-1/" TargetMode="External"/><Relationship Id="rId6061" Type="http://schemas.openxmlformats.org/officeDocument/2006/relationships/hyperlink" Target="https://eigo-rewrite.com/column/stage2-lesson3-3/" TargetMode="External"/><Relationship Id="rId7393" Type="http://schemas.openxmlformats.org/officeDocument/2006/relationships/hyperlink" Target="https://eigo-rewrite.com/column/stage2-lesson10-1/" TargetMode="External"/><Relationship Id="rId6062" Type="http://schemas.openxmlformats.org/officeDocument/2006/relationships/hyperlink" Target="https://eigo-rewrite.com/column/stage2-lesson3-3/" TargetMode="External"/><Relationship Id="rId7392" Type="http://schemas.openxmlformats.org/officeDocument/2006/relationships/hyperlink" Target="https://eigo-rewrite.com/column/stage2-lesson10-1/" TargetMode="External"/><Relationship Id="rId7391" Type="http://schemas.openxmlformats.org/officeDocument/2006/relationships/hyperlink" Target="https://eigo-rewrite.com/column/stage2-lesson10-1/" TargetMode="External"/><Relationship Id="rId6060" Type="http://schemas.openxmlformats.org/officeDocument/2006/relationships/hyperlink" Target="https://eigo-rewrite.com/column/stage2-lesson3-3/" TargetMode="External"/><Relationship Id="rId7390" Type="http://schemas.openxmlformats.org/officeDocument/2006/relationships/hyperlink" Target="https://eigo-rewrite.com/column/stage2-lesson10-1/" TargetMode="External"/><Relationship Id="rId6065" Type="http://schemas.openxmlformats.org/officeDocument/2006/relationships/hyperlink" Target="https://eigo-rewrite.com/column/stage2-lesson3-3/" TargetMode="External"/><Relationship Id="rId7397" Type="http://schemas.openxmlformats.org/officeDocument/2006/relationships/hyperlink" Target="https://eigo-rewrite.com/column/stage2-lesson10-1/" TargetMode="External"/><Relationship Id="rId6066" Type="http://schemas.openxmlformats.org/officeDocument/2006/relationships/hyperlink" Target="https://eigo-rewrite.com/column/stage2-lesson3-3/" TargetMode="External"/><Relationship Id="rId7396" Type="http://schemas.openxmlformats.org/officeDocument/2006/relationships/hyperlink" Target="https://eigo-rewrite.com/column/stage2-lesson10-1/" TargetMode="External"/><Relationship Id="rId6063" Type="http://schemas.openxmlformats.org/officeDocument/2006/relationships/hyperlink" Target="https://eigo-rewrite.com/column/stage2-lesson3-3/" TargetMode="External"/><Relationship Id="rId7395" Type="http://schemas.openxmlformats.org/officeDocument/2006/relationships/hyperlink" Target="https://eigo-rewrite.com/column/stage2-lesson10-1/" TargetMode="External"/><Relationship Id="rId6064" Type="http://schemas.openxmlformats.org/officeDocument/2006/relationships/hyperlink" Target="https://eigo-rewrite.com/column/stage2-lesson3-3/" TargetMode="External"/><Relationship Id="rId7394" Type="http://schemas.openxmlformats.org/officeDocument/2006/relationships/hyperlink" Target="https://eigo-rewrite.com/column/stage2-lesson10-1/" TargetMode="External"/><Relationship Id="rId6069" Type="http://schemas.openxmlformats.org/officeDocument/2006/relationships/hyperlink" Target="https://eigo-rewrite.com/column/stage2-lesson3-3/" TargetMode="External"/><Relationship Id="rId6067" Type="http://schemas.openxmlformats.org/officeDocument/2006/relationships/hyperlink" Target="https://eigo-rewrite.com/column/stage2-lesson3-3/" TargetMode="External"/><Relationship Id="rId7399" Type="http://schemas.openxmlformats.org/officeDocument/2006/relationships/hyperlink" Target="https://eigo-rewrite.com/column/stage2-lesson10-1/" TargetMode="External"/><Relationship Id="rId6068" Type="http://schemas.openxmlformats.org/officeDocument/2006/relationships/hyperlink" Target="https://eigo-rewrite.com/column/stage2-lesson3-3/" TargetMode="External"/><Relationship Id="rId7398" Type="http://schemas.openxmlformats.org/officeDocument/2006/relationships/hyperlink" Target="https://eigo-rewrite.com/column/stage2-lesson10-1/" TargetMode="External"/><Relationship Id="rId6050" Type="http://schemas.openxmlformats.org/officeDocument/2006/relationships/hyperlink" Target="https://eigo-rewrite.com/column/stage2-lesson3-3/" TargetMode="External"/><Relationship Id="rId7382" Type="http://schemas.openxmlformats.org/officeDocument/2006/relationships/hyperlink" Target="https://eigo-rewrite.com/column/stage2-lesson10-1/" TargetMode="External"/><Relationship Id="rId6051" Type="http://schemas.openxmlformats.org/officeDocument/2006/relationships/hyperlink" Target="https://eigo-rewrite.com/column/stage2-lesson3-3/" TargetMode="External"/><Relationship Id="rId7381" Type="http://schemas.openxmlformats.org/officeDocument/2006/relationships/hyperlink" Target="https://koten-kakitsubata.jp/blog/chinese-writing/" TargetMode="External"/><Relationship Id="rId7380" Type="http://schemas.openxmlformats.org/officeDocument/2006/relationships/hyperlink" Target="https://koten-kakitsubata.jp/blog/chinese-writing/" TargetMode="External"/><Relationship Id="rId6054" Type="http://schemas.openxmlformats.org/officeDocument/2006/relationships/hyperlink" Target="https://eigo-rewrite.com/column/stage2-lesson3-3/" TargetMode="External"/><Relationship Id="rId7386" Type="http://schemas.openxmlformats.org/officeDocument/2006/relationships/hyperlink" Target="https://eigo-rewrite.com/column/stage2-lesson10-1/" TargetMode="External"/><Relationship Id="rId6055" Type="http://schemas.openxmlformats.org/officeDocument/2006/relationships/hyperlink" Target="https://eigo-rewrite.com/column/stage2-lesson3-3/" TargetMode="External"/><Relationship Id="rId7385" Type="http://schemas.openxmlformats.org/officeDocument/2006/relationships/hyperlink" Target="https://eigo-rewrite.com/column/stage2-lesson10-1/" TargetMode="External"/><Relationship Id="rId6052" Type="http://schemas.openxmlformats.org/officeDocument/2006/relationships/hyperlink" Target="https://eigo-rewrite.com/column/stage2-lesson3-3/" TargetMode="External"/><Relationship Id="rId7384" Type="http://schemas.openxmlformats.org/officeDocument/2006/relationships/hyperlink" Target="https://eigo-rewrite.com/column/stage2-lesson10-1/" TargetMode="External"/><Relationship Id="rId6053" Type="http://schemas.openxmlformats.org/officeDocument/2006/relationships/hyperlink" Target="https://eigo-rewrite.com/column/stage2-lesson3-3/" TargetMode="External"/><Relationship Id="rId7383" Type="http://schemas.openxmlformats.org/officeDocument/2006/relationships/hyperlink" Target="https://eigo-rewrite.com/column/stage2-lesson10-1/" TargetMode="External"/><Relationship Id="rId6058" Type="http://schemas.openxmlformats.org/officeDocument/2006/relationships/hyperlink" Target="https://eigo-rewrite.com/column/stage2-lesson3-3/" TargetMode="External"/><Relationship Id="rId6059" Type="http://schemas.openxmlformats.org/officeDocument/2006/relationships/hyperlink" Target="https://eigo-rewrite.com/column/stage2-lesson3-3/" TargetMode="External"/><Relationship Id="rId7389" Type="http://schemas.openxmlformats.org/officeDocument/2006/relationships/hyperlink" Target="https://eigo-rewrite.com/column/stage2-lesson10-1/" TargetMode="External"/><Relationship Id="rId6056" Type="http://schemas.openxmlformats.org/officeDocument/2006/relationships/hyperlink" Target="https://eigo-rewrite.com/column/stage2-lesson3-3/" TargetMode="External"/><Relationship Id="rId7388" Type="http://schemas.openxmlformats.org/officeDocument/2006/relationships/hyperlink" Target="https://eigo-rewrite.com/column/stage2-lesson10-1/" TargetMode="External"/><Relationship Id="rId6057" Type="http://schemas.openxmlformats.org/officeDocument/2006/relationships/hyperlink" Target="https://eigo-rewrite.com/column/stage2-lesson3-3/" TargetMode="External"/><Relationship Id="rId7387" Type="http://schemas.openxmlformats.org/officeDocument/2006/relationships/hyperlink" Target="https://eigo-rewrite.com/column/stage2-lesson10-1/" TargetMode="External"/><Relationship Id="rId6090" Type="http://schemas.openxmlformats.org/officeDocument/2006/relationships/hyperlink" Target="https://eigo-rewrite.com/column/stage2-lesson3-3/" TargetMode="External"/><Relationship Id="rId6091" Type="http://schemas.openxmlformats.org/officeDocument/2006/relationships/hyperlink" Target="https://eigo-rewrite.com/column/stage2-lesson3-3/" TargetMode="External"/><Relationship Id="rId6083" Type="http://schemas.openxmlformats.org/officeDocument/2006/relationships/hyperlink" Target="https://eigo-rewrite.com/column/stage2-lesson3-3/" TargetMode="External"/><Relationship Id="rId6084" Type="http://schemas.openxmlformats.org/officeDocument/2006/relationships/hyperlink" Target="https://eigo-rewrite.com/column/stage2-lesson3-3/" TargetMode="External"/><Relationship Id="rId6081" Type="http://schemas.openxmlformats.org/officeDocument/2006/relationships/hyperlink" Target="https://eigo-rewrite.com/column/stage2-lesson3-3/" TargetMode="External"/><Relationship Id="rId6082" Type="http://schemas.openxmlformats.org/officeDocument/2006/relationships/hyperlink" Target="https://eigo-rewrite.com/column/stage2-lesson3-3/" TargetMode="External"/><Relationship Id="rId6087" Type="http://schemas.openxmlformats.org/officeDocument/2006/relationships/hyperlink" Target="https://eigo-rewrite.com/column/stage2-lesson3-3/" TargetMode="External"/><Relationship Id="rId6088" Type="http://schemas.openxmlformats.org/officeDocument/2006/relationships/hyperlink" Target="https://eigo-rewrite.com/column/stage2-lesson3-3/" TargetMode="External"/><Relationship Id="rId6085" Type="http://schemas.openxmlformats.org/officeDocument/2006/relationships/hyperlink" Target="https://eigo-rewrite.com/column/stage2-lesson3-3/" TargetMode="External"/><Relationship Id="rId6086" Type="http://schemas.openxmlformats.org/officeDocument/2006/relationships/hyperlink" Target="https://eigo-rewrite.com/column/stage2-lesson3-3/" TargetMode="External"/><Relationship Id="rId6089" Type="http://schemas.openxmlformats.org/officeDocument/2006/relationships/hyperlink" Target="https://eigo-rewrite.com/column/stage2-lesson3-3/" TargetMode="External"/><Relationship Id="rId6080" Type="http://schemas.openxmlformats.org/officeDocument/2006/relationships/hyperlink" Target="https://eigo-rewrite.com/column/stage2-lesson3-3/" TargetMode="External"/><Relationship Id="rId6072" Type="http://schemas.openxmlformats.org/officeDocument/2006/relationships/hyperlink" Target="https://eigo-rewrite.com/column/stage2-lesson3-3/" TargetMode="External"/><Relationship Id="rId6073" Type="http://schemas.openxmlformats.org/officeDocument/2006/relationships/hyperlink" Target="https://eigo-rewrite.com/column/stage2-lesson3-3/" TargetMode="External"/><Relationship Id="rId6070" Type="http://schemas.openxmlformats.org/officeDocument/2006/relationships/hyperlink" Target="https://eigo-rewrite.com/column/stage2-lesson3-3/" TargetMode="External"/><Relationship Id="rId6071" Type="http://schemas.openxmlformats.org/officeDocument/2006/relationships/hyperlink" Target="https://eigo-rewrite.com/column/stage2-lesson3-3/" TargetMode="External"/><Relationship Id="rId6076" Type="http://schemas.openxmlformats.org/officeDocument/2006/relationships/hyperlink" Target="https://eigo-rewrite.com/column/stage2-lesson3-3/" TargetMode="External"/><Relationship Id="rId6077" Type="http://schemas.openxmlformats.org/officeDocument/2006/relationships/hyperlink" Target="https://eigo-rewrite.com/column/stage2-lesson3-3/" TargetMode="External"/><Relationship Id="rId6074" Type="http://schemas.openxmlformats.org/officeDocument/2006/relationships/hyperlink" Target="https://eigo-rewrite.com/column/stage2-lesson3-3/" TargetMode="External"/><Relationship Id="rId6075" Type="http://schemas.openxmlformats.org/officeDocument/2006/relationships/hyperlink" Target="https://eigo-rewrite.com/column/stage2-lesson3-3/" TargetMode="External"/><Relationship Id="rId6078" Type="http://schemas.openxmlformats.org/officeDocument/2006/relationships/hyperlink" Target="https://eigo-rewrite.com/column/stage2-lesson3-3/" TargetMode="External"/><Relationship Id="rId6079" Type="http://schemas.openxmlformats.org/officeDocument/2006/relationships/hyperlink" Target="https://eigo-rewrite.com/column/stage2-lesson3-3/" TargetMode="External"/><Relationship Id="rId8680" Type="http://schemas.openxmlformats.org/officeDocument/2006/relationships/hyperlink" Target="https://natsui-sansu-juku.com/col_blog/bunsyoudaihi/" TargetMode="External"/><Relationship Id="rId6021" Type="http://schemas.openxmlformats.org/officeDocument/2006/relationships/hyperlink" Target="https://eigo-rewrite.com/column/stage2-lesson8-2/" TargetMode="External"/><Relationship Id="rId7353" Type="http://schemas.openxmlformats.org/officeDocument/2006/relationships/hyperlink" Target="https://koten-kakitsubata.jp/blog/chinese-writing/" TargetMode="External"/><Relationship Id="rId8684" Type="http://schemas.openxmlformats.org/officeDocument/2006/relationships/hyperlink" Target="https://eng-support.com/column/progress-book2-lesson1-1/" TargetMode="External"/><Relationship Id="rId6022" Type="http://schemas.openxmlformats.org/officeDocument/2006/relationships/hyperlink" Target="https://eigo-rewrite.com/column/stage2-lesson8-2/" TargetMode="External"/><Relationship Id="rId7352" Type="http://schemas.openxmlformats.org/officeDocument/2006/relationships/hyperlink" Target="https://koten-kakitsubata.jp/blog/chinese-writing/" TargetMode="External"/><Relationship Id="rId8683" Type="http://schemas.openxmlformats.org/officeDocument/2006/relationships/hyperlink" Target="https://eng-support.com/column/progress-book2-lesson1-1/" TargetMode="External"/><Relationship Id="rId7351" Type="http://schemas.openxmlformats.org/officeDocument/2006/relationships/hyperlink" Target="https://koten-kakitsubata.jp/blog/chinese-writing/" TargetMode="External"/><Relationship Id="rId8682" Type="http://schemas.openxmlformats.org/officeDocument/2006/relationships/hyperlink" Target="https://eng-support.com/column/progress-book2-lesson1-1/" TargetMode="External"/><Relationship Id="rId6020" Type="http://schemas.openxmlformats.org/officeDocument/2006/relationships/hyperlink" Target="https://eigo-rewrite.com/column/stage2-lesson8-2/" TargetMode="External"/><Relationship Id="rId7350" Type="http://schemas.openxmlformats.org/officeDocument/2006/relationships/hyperlink" Target="https://koten-kakitsubata.jp/blog/chinese-writing/" TargetMode="External"/><Relationship Id="rId8681" Type="http://schemas.openxmlformats.org/officeDocument/2006/relationships/hyperlink" Target="https://eng-support.com/column/progress-book2-lesson1-1/" TargetMode="External"/><Relationship Id="rId6025" Type="http://schemas.openxmlformats.org/officeDocument/2006/relationships/hyperlink" Target="https://eigo-rewrite.com/column/stage2-lesson8-2/" TargetMode="External"/><Relationship Id="rId7357" Type="http://schemas.openxmlformats.org/officeDocument/2006/relationships/hyperlink" Target="https://koten-kakitsubata.jp/blog/chinese-writing/" TargetMode="External"/><Relationship Id="rId8688" Type="http://schemas.openxmlformats.org/officeDocument/2006/relationships/hyperlink" Target="https://eng-support.com/column/progress-book2-lesson1-1/" TargetMode="External"/><Relationship Id="rId6026" Type="http://schemas.openxmlformats.org/officeDocument/2006/relationships/hyperlink" Target="https://eigo-rewrite.com/column/stage2-lesson8-2/" TargetMode="External"/><Relationship Id="rId7356" Type="http://schemas.openxmlformats.org/officeDocument/2006/relationships/hyperlink" Target="https://koten-kakitsubata.jp/blog/chinese-writing/" TargetMode="External"/><Relationship Id="rId8687" Type="http://schemas.openxmlformats.org/officeDocument/2006/relationships/hyperlink" Target="https://eng-support.com/column/progress-book2-lesson1-1/" TargetMode="External"/><Relationship Id="rId6023" Type="http://schemas.openxmlformats.org/officeDocument/2006/relationships/hyperlink" Target="https://eigo-rewrite.com/column/stage2-lesson8-2/" TargetMode="External"/><Relationship Id="rId7355" Type="http://schemas.openxmlformats.org/officeDocument/2006/relationships/hyperlink" Target="https://koten-kakitsubata.jp/blog/chinese-writing/" TargetMode="External"/><Relationship Id="rId8686" Type="http://schemas.openxmlformats.org/officeDocument/2006/relationships/hyperlink" Target="https://eng-support.com/column/progress-book2-lesson1-1/" TargetMode="External"/><Relationship Id="rId6024" Type="http://schemas.openxmlformats.org/officeDocument/2006/relationships/hyperlink" Target="https://eigo-rewrite.com/column/stage2-lesson8-2/" TargetMode="External"/><Relationship Id="rId7354" Type="http://schemas.openxmlformats.org/officeDocument/2006/relationships/hyperlink" Target="https://koten-kakitsubata.jp/blog/chinese-writing/" TargetMode="External"/><Relationship Id="rId8685" Type="http://schemas.openxmlformats.org/officeDocument/2006/relationships/hyperlink" Target="https://eng-support.com/column/progress-book2-lesson1-1/" TargetMode="External"/><Relationship Id="rId6029" Type="http://schemas.openxmlformats.org/officeDocument/2006/relationships/hyperlink" Target="https://eigo-rewrite.com/column/stage2-lesson8-2/" TargetMode="External"/><Relationship Id="rId6027" Type="http://schemas.openxmlformats.org/officeDocument/2006/relationships/hyperlink" Target="https://eigo-rewrite.com/column/stage2-lesson8-2/" TargetMode="External"/><Relationship Id="rId7359" Type="http://schemas.openxmlformats.org/officeDocument/2006/relationships/hyperlink" Target="https://koten-kakitsubata.jp/blog/chinese-writing/" TargetMode="External"/><Relationship Id="rId6028" Type="http://schemas.openxmlformats.org/officeDocument/2006/relationships/hyperlink" Target="https://eigo-rewrite.com/column/stage2-lesson8-2/" TargetMode="External"/><Relationship Id="rId7358" Type="http://schemas.openxmlformats.org/officeDocument/2006/relationships/hyperlink" Target="https://koten-kakitsubata.jp/blog/chinese-writing/" TargetMode="External"/><Relationship Id="rId8689" Type="http://schemas.openxmlformats.org/officeDocument/2006/relationships/hyperlink" Target="https://eng-support.com/column/progress-book2-lesson1-1/" TargetMode="External"/><Relationship Id="rId6010" Type="http://schemas.openxmlformats.org/officeDocument/2006/relationships/hyperlink" Target="https://eigo-rewrite.com/column/stage2-lesson8-2/" TargetMode="External"/><Relationship Id="rId7342" Type="http://schemas.openxmlformats.org/officeDocument/2006/relationships/hyperlink" Target="https://koten-kakitsubata.jp/blog/chinese-writing/" TargetMode="External"/><Relationship Id="rId8673" Type="http://schemas.openxmlformats.org/officeDocument/2006/relationships/hyperlink" Target="https://natsui-sansu-juku.com/col_blog/bunsyoudaihi/" TargetMode="External"/><Relationship Id="rId6011" Type="http://schemas.openxmlformats.org/officeDocument/2006/relationships/hyperlink" Target="https://eigo-rewrite.com/column/stage2-lesson8-2/" TargetMode="External"/><Relationship Id="rId7341" Type="http://schemas.openxmlformats.org/officeDocument/2006/relationships/hyperlink" Target="https://koten-kakitsubata.jp/blog/chinese-writing/" TargetMode="External"/><Relationship Id="rId8672" Type="http://schemas.openxmlformats.org/officeDocument/2006/relationships/hyperlink" Target="https://natsui-sansu-juku.com/col_blog/bunsyoudaihi/" TargetMode="External"/><Relationship Id="rId7340" Type="http://schemas.openxmlformats.org/officeDocument/2006/relationships/hyperlink" Target="https://koten-kakitsubata.jp/blog/chinese-writing/" TargetMode="External"/><Relationship Id="rId8671" Type="http://schemas.openxmlformats.org/officeDocument/2006/relationships/hyperlink" Target="https://natsui-sansu-juku.com/col_blog/bunsyoudaihi/" TargetMode="External"/><Relationship Id="rId8670" Type="http://schemas.openxmlformats.org/officeDocument/2006/relationships/hyperlink" Target="https://natsui-sansu-juku.com/col_blog/bunsyoudaihi/" TargetMode="External"/><Relationship Id="rId6014" Type="http://schemas.openxmlformats.org/officeDocument/2006/relationships/hyperlink" Target="https://eigo-rewrite.com/column/stage2-lesson8-2/" TargetMode="External"/><Relationship Id="rId7346" Type="http://schemas.openxmlformats.org/officeDocument/2006/relationships/hyperlink" Target="https://koten-kakitsubata.jp/blog/chinese-writing/" TargetMode="External"/><Relationship Id="rId8677" Type="http://schemas.openxmlformats.org/officeDocument/2006/relationships/hyperlink" Target="https://natsui-sansu-juku.com/col_blog/bunsyoudaihi/" TargetMode="External"/><Relationship Id="rId6015" Type="http://schemas.openxmlformats.org/officeDocument/2006/relationships/hyperlink" Target="https://eigo-rewrite.com/column/stage2-lesson8-2/" TargetMode="External"/><Relationship Id="rId7345" Type="http://schemas.openxmlformats.org/officeDocument/2006/relationships/hyperlink" Target="https://koten-kakitsubata.jp/blog/chinese-writing/" TargetMode="External"/><Relationship Id="rId8676" Type="http://schemas.openxmlformats.org/officeDocument/2006/relationships/hyperlink" Target="https://natsui-sansu-juku.com/col_blog/bunsyoudaihi/" TargetMode="External"/><Relationship Id="rId6012" Type="http://schemas.openxmlformats.org/officeDocument/2006/relationships/hyperlink" Target="https://eigo-rewrite.com/column/stage2-lesson8-2/" TargetMode="External"/><Relationship Id="rId7344" Type="http://schemas.openxmlformats.org/officeDocument/2006/relationships/hyperlink" Target="https://koten-kakitsubata.jp/blog/chinese-writing/" TargetMode="External"/><Relationship Id="rId8675" Type="http://schemas.openxmlformats.org/officeDocument/2006/relationships/hyperlink" Target="https://natsui-sansu-juku.com/col_blog/bunsyoudaihi/" TargetMode="External"/><Relationship Id="rId6013" Type="http://schemas.openxmlformats.org/officeDocument/2006/relationships/hyperlink" Target="https://eigo-rewrite.com/column/stage2-lesson8-2/" TargetMode="External"/><Relationship Id="rId7343" Type="http://schemas.openxmlformats.org/officeDocument/2006/relationships/hyperlink" Target="https://koten-kakitsubata.jp/blog/chinese-writing/" TargetMode="External"/><Relationship Id="rId8674" Type="http://schemas.openxmlformats.org/officeDocument/2006/relationships/hyperlink" Target="https://natsui-sansu-juku.com/col_blog/bunsyoudaihi/" TargetMode="External"/><Relationship Id="rId6018" Type="http://schemas.openxmlformats.org/officeDocument/2006/relationships/hyperlink" Target="https://eigo-rewrite.com/column/stage2-lesson8-2/" TargetMode="External"/><Relationship Id="rId6019" Type="http://schemas.openxmlformats.org/officeDocument/2006/relationships/hyperlink" Target="https://eigo-rewrite.com/column/stage2-lesson8-2/" TargetMode="External"/><Relationship Id="rId7349" Type="http://schemas.openxmlformats.org/officeDocument/2006/relationships/hyperlink" Target="https://koten-kakitsubata.jp/blog/chinese-writing/" TargetMode="External"/><Relationship Id="rId6016" Type="http://schemas.openxmlformats.org/officeDocument/2006/relationships/hyperlink" Target="https://eigo-rewrite.com/column/stage2-lesson8-2/" TargetMode="External"/><Relationship Id="rId7348" Type="http://schemas.openxmlformats.org/officeDocument/2006/relationships/hyperlink" Target="https://koten-kakitsubata.jp/blog/chinese-writing/" TargetMode="External"/><Relationship Id="rId8679" Type="http://schemas.openxmlformats.org/officeDocument/2006/relationships/hyperlink" Target="https://natsui-sansu-juku.com/col_blog/bunsyoudaihi/" TargetMode="External"/><Relationship Id="rId6017" Type="http://schemas.openxmlformats.org/officeDocument/2006/relationships/hyperlink" Target="https://eigo-rewrite.com/column/stage2-lesson8-2/" TargetMode="External"/><Relationship Id="rId7347" Type="http://schemas.openxmlformats.org/officeDocument/2006/relationships/hyperlink" Target="https://koten-kakitsubata.jp/blog/chinese-writing/" TargetMode="External"/><Relationship Id="rId8678" Type="http://schemas.openxmlformats.org/officeDocument/2006/relationships/hyperlink" Target="https://natsui-sansu-juku.com/col_blog/bunsyoudaihi/" TargetMode="External"/><Relationship Id="rId7371" Type="http://schemas.openxmlformats.org/officeDocument/2006/relationships/hyperlink" Target="https://koten-kakitsubata.jp/blog/chinese-writing/" TargetMode="External"/><Relationship Id="rId6040" Type="http://schemas.openxmlformats.org/officeDocument/2006/relationships/hyperlink" Target="https://eigo-rewrite.com/column/stage2-lesson8-2/" TargetMode="External"/><Relationship Id="rId7370" Type="http://schemas.openxmlformats.org/officeDocument/2006/relationships/hyperlink" Target="https://koten-kakitsubata.jp/blog/chinese-writing/" TargetMode="External"/><Relationship Id="rId6043" Type="http://schemas.openxmlformats.org/officeDocument/2006/relationships/hyperlink" Target="https://eigo-rewrite.com/column/stage2-lesson8-2/" TargetMode="External"/><Relationship Id="rId7375" Type="http://schemas.openxmlformats.org/officeDocument/2006/relationships/hyperlink" Target="https://koten-kakitsubata.jp/blog/chinese-writing/" TargetMode="External"/><Relationship Id="rId6044" Type="http://schemas.openxmlformats.org/officeDocument/2006/relationships/hyperlink" Target="https://eigo-rewrite.com/column/stage2-lesson8-2/" TargetMode="External"/><Relationship Id="rId7374" Type="http://schemas.openxmlformats.org/officeDocument/2006/relationships/hyperlink" Target="https://koten-kakitsubata.jp/blog/chinese-writing/" TargetMode="External"/><Relationship Id="rId6041" Type="http://schemas.openxmlformats.org/officeDocument/2006/relationships/hyperlink" Target="https://eigo-rewrite.com/column/stage2-lesson8-2/" TargetMode="External"/><Relationship Id="rId7373" Type="http://schemas.openxmlformats.org/officeDocument/2006/relationships/hyperlink" Target="https://koten-kakitsubata.jp/blog/chinese-writing/" TargetMode="External"/><Relationship Id="rId6042" Type="http://schemas.openxmlformats.org/officeDocument/2006/relationships/hyperlink" Target="https://eigo-rewrite.com/column/stage2-lesson8-2/" TargetMode="External"/><Relationship Id="rId7372" Type="http://schemas.openxmlformats.org/officeDocument/2006/relationships/hyperlink" Target="https://koten-kakitsubata.jp/blog/chinese-writing/" TargetMode="External"/><Relationship Id="rId6047" Type="http://schemas.openxmlformats.org/officeDocument/2006/relationships/hyperlink" Target="https://eigo-rewrite.com/column/stage2-lesson8-2/" TargetMode="External"/><Relationship Id="rId7379" Type="http://schemas.openxmlformats.org/officeDocument/2006/relationships/hyperlink" Target="https://koten-kakitsubata.jp/blog/chinese-writing/" TargetMode="External"/><Relationship Id="rId6048" Type="http://schemas.openxmlformats.org/officeDocument/2006/relationships/hyperlink" Target="https://eigo-rewrite.com/column/stage2-lesson8-2/" TargetMode="External"/><Relationship Id="rId7378" Type="http://schemas.openxmlformats.org/officeDocument/2006/relationships/hyperlink" Target="https://koten-kakitsubata.jp/blog/chinese-writing/" TargetMode="External"/><Relationship Id="rId6045" Type="http://schemas.openxmlformats.org/officeDocument/2006/relationships/hyperlink" Target="https://eigo-rewrite.com/column/stage2-lesson8-2/" TargetMode="External"/><Relationship Id="rId7377" Type="http://schemas.openxmlformats.org/officeDocument/2006/relationships/hyperlink" Target="https://koten-kakitsubata.jp/blog/chinese-writing/" TargetMode="External"/><Relationship Id="rId6046" Type="http://schemas.openxmlformats.org/officeDocument/2006/relationships/hyperlink" Target="https://eigo-rewrite.com/column/stage2-lesson8-2/" TargetMode="External"/><Relationship Id="rId7376" Type="http://schemas.openxmlformats.org/officeDocument/2006/relationships/hyperlink" Target="https://koten-kakitsubata.jp/blog/chinese-writing/" TargetMode="External"/><Relationship Id="rId6049" Type="http://schemas.openxmlformats.org/officeDocument/2006/relationships/hyperlink" Target="https://eigo-rewrite.com/column/stage2-lesson3-3/" TargetMode="External"/><Relationship Id="rId7360" Type="http://schemas.openxmlformats.org/officeDocument/2006/relationships/hyperlink" Target="https://koten-kakitsubata.jp/blog/chinese-writing/" TargetMode="External"/><Relationship Id="rId8691" Type="http://schemas.openxmlformats.org/officeDocument/2006/relationships/hyperlink" Target="https://eng-support.com/column/progress-book2-lesson1-1/" TargetMode="External"/><Relationship Id="rId8690" Type="http://schemas.openxmlformats.org/officeDocument/2006/relationships/hyperlink" Target="https://eng-support.com/column/progress-book2-lesson1-1/" TargetMode="External"/><Relationship Id="rId6032" Type="http://schemas.openxmlformats.org/officeDocument/2006/relationships/hyperlink" Target="https://eigo-rewrite.com/column/stage2-lesson8-2/" TargetMode="External"/><Relationship Id="rId7364" Type="http://schemas.openxmlformats.org/officeDocument/2006/relationships/hyperlink" Target="https://koten-kakitsubata.jp/blog/chinese-writing/" TargetMode="External"/><Relationship Id="rId8695" Type="http://schemas.openxmlformats.org/officeDocument/2006/relationships/hyperlink" Target="https://eng-support.com/column/progress-book2-lesson1-1/" TargetMode="External"/><Relationship Id="rId6033" Type="http://schemas.openxmlformats.org/officeDocument/2006/relationships/hyperlink" Target="https://eigo-rewrite.com/column/stage2-lesson8-2/" TargetMode="External"/><Relationship Id="rId7363" Type="http://schemas.openxmlformats.org/officeDocument/2006/relationships/hyperlink" Target="https://koten-kakitsubata.jp/blog/chinese-writing/" TargetMode="External"/><Relationship Id="rId8694" Type="http://schemas.openxmlformats.org/officeDocument/2006/relationships/hyperlink" Target="https://eng-support.com/column/progress-book2-lesson1-1/" TargetMode="External"/><Relationship Id="rId6030" Type="http://schemas.openxmlformats.org/officeDocument/2006/relationships/hyperlink" Target="https://eigo-rewrite.com/column/stage2-lesson8-2/" TargetMode="External"/><Relationship Id="rId7362" Type="http://schemas.openxmlformats.org/officeDocument/2006/relationships/hyperlink" Target="https://koten-kakitsubata.jp/blog/chinese-writing/" TargetMode="External"/><Relationship Id="rId8693" Type="http://schemas.openxmlformats.org/officeDocument/2006/relationships/hyperlink" Target="https://eng-support.com/column/progress-book2-lesson1-1/" TargetMode="External"/><Relationship Id="rId6031" Type="http://schemas.openxmlformats.org/officeDocument/2006/relationships/hyperlink" Target="https://eigo-rewrite.com/column/stage2-lesson8-2/" TargetMode="External"/><Relationship Id="rId7361" Type="http://schemas.openxmlformats.org/officeDocument/2006/relationships/hyperlink" Target="https://koten-kakitsubata.jp/blog/chinese-writing/" TargetMode="External"/><Relationship Id="rId8692" Type="http://schemas.openxmlformats.org/officeDocument/2006/relationships/hyperlink" Target="https://eng-support.com/column/progress-book2-lesson1-1/" TargetMode="External"/><Relationship Id="rId6036" Type="http://schemas.openxmlformats.org/officeDocument/2006/relationships/hyperlink" Target="https://eigo-rewrite.com/column/stage2-lesson8-2/" TargetMode="External"/><Relationship Id="rId7368" Type="http://schemas.openxmlformats.org/officeDocument/2006/relationships/hyperlink" Target="https://koten-kakitsubata.jp/blog/chinese-writing/" TargetMode="External"/><Relationship Id="rId8699" Type="http://schemas.openxmlformats.org/officeDocument/2006/relationships/hyperlink" Target="https://eng-support.com/column/progress-book2-lesson1-1/" TargetMode="External"/><Relationship Id="rId6037" Type="http://schemas.openxmlformats.org/officeDocument/2006/relationships/hyperlink" Target="https://eigo-rewrite.com/column/stage2-lesson8-2/" TargetMode="External"/><Relationship Id="rId7367" Type="http://schemas.openxmlformats.org/officeDocument/2006/relationships/hyperlink" Target="https://koten-kakitsubata.jp/blog/chinese-writing/" TargetMode="External"/><Relationship Id="rId8698" Type="http://schemas.openxmlformats.org/officeDocument/2006/relationships/hyperlink" Target="https://eng-support.com/column/progress-book2-lesson1-1/" TargetMode="External"/><Relationship Id="rId6034" Type="http://schemas.openxmlformats.org/officeDocument/2006/relationships/hyperlink" Target="https://eigo-rewrite.com/column/stage2-lesson8-2/" TargetMode="External"/><Relationship Id="rId7366" Type="http://schemas.openxmlformats.org/officeDocument/2006/relationships/hyperlink" Target="https://koten-kakitsubata.jp/blog/chinese-writing/" TargetMode="External"/><Relationship Id="rId8697" Type="http://schemas.openxmlformats.org/officeDocument/2006/relationships/hyperlink" Target="https://eng-support.com/column/progress-book2-lesson1-1/" TargetMode="External"/><Relationship Id="rId6035" Type="http://schemas.openxmlformats.org/officeDocument/2006/relationships/hyperlink" Target="https://eigo-rewrite.com/column/stage2-lesson8-2/" TargetMode="External"/><Relationship Id="rId7365" Type="http://schemas.openxmlformats.org/officeDocument/2006/relationships/hyperlink" Target="https://koten-kakitsubata.jp/blog/chinese-writing/" TargetMode="External"/><Relationship Id="rId8696" Type="http://schemas.openxmlformats.org/officeDocument/2006/relationships/hyperlink" Target="https://eng-support.com/column/progress-book2-lesson1-1/" TargetMode="External"/><Relationship Id="rId6038" Type="http://schemas.openxmlformats.org/officeDocument/2006/relationships/hyperlink" Target="https://eigo-rewrite.com/column/stage2-lesson8-2/" TargetMode="External"/><Relationship Id="rId6039" Type="http://schemas.openxmlformats.org/officeDocument/2006/relationships/hyperlink" Target="https://eigo-rewrite.com/column/stage2-lesson8-2/" TargetMode="External"/><Relationship Id="rId7369" Type="http://schemas.openxmlformats.org/officeDocument/2006/relationships/hyperlink" Target="https://koten-kakitsubata.jp/blog/chinese-writing/" TargetMode="External"/><Relationship Id="rId10060" Type="http://schemas.openxmlformats.org/officeDocument/2006/relationships/hyperlink" Target="https://eng-support.com/column/progress-book1-lesson20-4/" TargetMode="External"/><Relationship Id="rId11392" Type="http://schemas.openxmlformats.org/officeDocument/2006/relationships/hyperlink" Target="https://jukureiwa.com/tips/alphabet/" TargetMode="External"/><Relationship Id="rId10061" Type="http://schemas.openxmlformats.org/officeDocument/2006/relationships/hyperlink" Target="https://eng-support.com/column/progress-book1-lesson20-4/" TargetMode="External"/><Relationship Id="rId11391" Type="http://schemas.openxmlformats.org/officeDocument/2006/relationships/hyperlink" Target="https://jukureiwa.com/tips/alphabet/" TargetMode="External"/><Relationship Id="rId11390" Type="http://schemas.openxmlformats.org/officeDocument/2006/relationships/hyperlink" Target="https://jukureiwa.com/tips/alphabet/" TargetMode="External"/><Relationship Id="rId10059" Type="http://schemas.openxmlformats.org/officeDocument/2006/relationships/hyperlink" Target="https://eng-support.com/column/progress-book1-lesson20-4/" TargetMode="External"/><Relationship Id="rId10053" Type="http://schemas.openxmlformats.org/officeDocument/2006/relationships/hyperlink" Target="https://eng-support.com/column/progress-book1-lesson20-4/" TargetMode="External"/><Relationship Id="rId11385" Type="http://schemas.openxmlformats.org/officeDocument/2006/relationships/hyperlink" Target="https://jukureiwa.com/tips/alphabet/" TargetMode="External"/><Relationship Id="rId10054" Type="http://schemas.openxmlformats.org/officeDocument/2006/relationships/hyperlink" Target="https://eng-support.com/column/progress-book1-lesson20-4/" TargetMode="External"/><Relationship Id="rId11384" Type="http://schemas.openxmlformats.org/officeDocument/2006/relationships/hyperlink" Target="https://jukureiwa.com/tips/alphabet/" TargetMode="External"/><Relationship Id="rId10051" Type="http://schemas.openxmlformats.org/officeDocument/2006/relationships/hyperlink" Target="https://eng-support.com/column/progress-book1-lesson20-4/" TargetMode="External"/><Relationship Id="rId11383" Type="http://schemas.openxmlformats.org/officeDocument/2006/relationships/hyperlink" Target="https://jukureiwa.com/tips/alphabet/" TargetMode="External"/><Relationship Id="rId10052" Type="http://schemas.openxmlformats.org/officeDocument/2006/relationships/hyperlink" Target="https://eng-support.com/column/progress-book1-lesson20-4/" TargetMode="External"/><Relationship Id="rId11382" Type="http://schemas.openxmlformats.org/officeDocument/2006/relationships/hyperlink" Target="https://jukureiwa.com/tips/alphabet/" TargetMode="External"/><Relationship Id="rId10057" Type="http://schemas.openxmlformats.org/officeDocument/2006/relationships/hyperlink" Target="https://eng-support.com/column/progress-book1-lesson20-4/" TargetMode="External"/><Relationship Id="rId11389" Type="http://schemas.openxmlformats.org/officeDocument/2006/relationships/hyperlink" Target="https://jukureiwa.com/tips/alphabet/" TargetMode="External"/><Relationship Id="rId10058" Type="http://schemas.openxmlformats.org/officeDocument/2006/relationships/hyperlink" Target="https://eng-support.com/column/progress-book1-lesson20-4/" TargetMode="External"/><Relationship Id="rId11388" Type="http://schemas.openxmlformats.org/officeDocument/2006/relationships/hyperlink" Target="https://jukureiwa.com/tips/alphabet/" TargetMode="External"/><Relationship Id="rId10055" Type="http://schemas.openxmlformats.org/officeDocument/2006/relationships/hyperlink" Target="https://eng-support.com/column/progress-book1-lesson20-4/" TargetMode="External"/><Relationship Id="rId11387" Type="http://schemas.openxmlformats.org/officeDocument/2006/relationships/hyperlink" Target="https://jukureiwa.com/tips/alphabet/" TargetMode="External"/><Relationship Id="rId10056" Type="http://schemas.openxmlformats.org/officeDocument/2006/relationships/hyperlink" Target="https://eng-support.com/column/progress-book1-lesson20-4/" TargetMode="External"/><Relationship Id="rId11386" Type="http://schemas.openxmlformats.org/officeDocument/2006/relationships/hyperlink" Target="https://jukureiwa.com/tips/alphabet/" TargetMode="External"/><Relationship Id="rId10071" Type="http://schemas.openxmlformats.org/officeDocument/2006/relationships/hyperlink" Target="https://eng-support.com/column/progress-book1-lesson20-4/" TargetMode="External"/><Relationship Id="rId10072" Type="http://schemas.openxmlformats.org/officeDocument/2006/relationships/hyperlink" Target="https://eng-support.com/column/progress-book1-lesson20-4/" TargetMode="External"/><Relationship Id="rId10070" Type="http://schemas.openxmlformats.org/officeDocument/2006/relationships/hyperlink" Target="https://eng-support.com/column/progress-book1-lesson20-4/" TargetMode="External"/><Relationship Id="rId10064" Type="http://schemas.openxmlformats.org/officeDocument/2006/relationships/hyperlink" Target="https://eng-support.com/column/progress-book1-lesson20-4/" TargetMode="External"/><Relationship Id="rId11396" Type="http://schemas.openxmlformats.org/officeDocument/2006/relationships/hyperlink" Target="https://jukureiwa.com/tips/alphabet/" TargetMode="External"/><Relationship Id="rId10065" Type="http://schemas.openxmlformats.org/officeDocument/2006/relationships/hyperlink" Target="https://eng-support.com/column/progress-book1-lesson20-4/" TargetMode="External"/><Relationship Id="rId11395" Type="http://schemas.openxmlformats.org/officeDocument/2006/relationships/hyperlink" Target="https://jukureiwa.com/tips/alphabet/" TargetMode="External"/><Relationship Id="rId10062" Type="http://schemas.openxmlformats.org/officeDocument/2006/relationships/hyperlink" Target="https://eng-support.com/column/progress-book1-lesson20-4/" TargetMode="External"/><Relationship Id="rId11394" Type="http://schemas.openxmlformats.org/officeDocument/2006/relationships/hyperlink" Target="https://jukureiwa.com/tips/alphabet/" TargetMode="External"/><Relationship Id="rId10063" Type="http://schemas.openxmlformats.org/officeDocument/2006/relationships/hyperlink" Target="https://eng-support.com/column/progress-book1-lesson20-4/" TargetMode="External"/><Relationship Id="rId11393" Type="http://schemas.openxmlformats.org/officeDocument/2006/relationships/hyperlink" Target="https://jukureiwa.com/tips/alphabet/" TargetMode="External"/><Relationship Id="rId10068" Type="http://schemas.openxmlformats.org/officeDocument/2006/relationships/hyperlink" Target="https://eng-support.com/column/progress-book1-lesson20-4/" TargetMode="External"/><Relationship Id="rId10069" Type="http://schemas.openxmlformats.org/officeDocument/2006/relationships/hyperlink" Target="https://eng-support.com/column/progress-book1-lesson20-4/" TargetMode="External"/><Relationship Id="rId11399" Type="http://schemas.openxmlformats.org/officeDocument/2006/relationships/hyperlink" Target="https://jukureiwa.com/tips/alphabet/" TargetMode="External"/><Relationship Id="rId10066" Type="http://schemas.openxmlformats.org/officeDocument/2006/relationships/hyperlink" Target="https://eng-support.com/column/progress-book1-lesson20-4/" TargetMode="External"/><Relationship Id="rId11398" Type="http://schemas.openxmlformats.org/officeDocument/2006/relationships/hyperlink" Target="https://jukureiwa.com/tips/alphabet/" TargetMode="External"/><Relationship Id="rId10067" Type="http://schemas.openxmlformats.org/officeDocument/2006/relationships/hyperlink" Target="https://eng-support.com/column/progress-book1-lesson20-4/" TargetMode="External"/><Relationship Id="rId11397" Type="http://schemas.openxmlformats.org/officeDocument/2006/relationships/hyperlink" Target="https://jukureiwa.com/tips/alphabet/" TargetMode="External"/><Relationship Id="rId11370" Type="http://schemas.openxmlformats.org/officeDocument/2006/relationships/hyperlink" Target="https://jukureiwa.com/tips/alphabet/" TargetMode="External"/><Relationship Id="rId10039" Type="http://schemas.openxmlformats.org/officeDocument/2006/relationships/hyperlink" Target="https://eng-support.com/column/progress-book1-lesson20-4/" TargetMode="External"/><Relationship Id="rId10037" Type="http://schemas.openxmlformats.org/officeDocument/2006/relationships/hyperlink" Target="https://eng-support.com/column/progress-book1-lesson20-4/" TargetMode="External"/><Relationship Id="rId11369" Type="http://schemas.openxmlformats.org/officeDocument/2006/relationships/hyperlink" Target="https://jukureiwa.com/tips/alphabet/" TargetMode="External"/><Relationship Id="rId10038" Type="http://schemas.openxmlformats.org/officeDocument/2006/relationships/hyperlink" Target="https://eng-support.com/column/progress-book1-lesson20-4/" TargetMode="External"/><Relationship Id="rId11368" Type="http://schemas.openxmlformats.org/officeDocument/2006/relationships/hyperlink" Target="https://jukureiwa.com/tips/alphabet/" TargetMode="External"/><Relationship Id="rId12699" Type="http://schemas.openxmlformats.org/officeDocument/2006/relationships/hyperlink" Target="https://jukureiwa.com/tips/machigaeyasui/" TargetMode="External"/><Relationship Id="rId10031" Type="http://schemas.openxmlformats.org/officeDocument/2006/relationships/hyperlink" Target="https://eng-support.com/column/progress-book1-lesson20-4/" TargetMode="External"/><Relationship Id="rId11363" Type="http://schemas.openxmlformats.org/officeDocument/2006/relationships/hyperlink" Target="https://jukureiwa.com/tips/alphabet/" TargetMode="External"/><Relationship Id="rId12694" Type="http://schemas.openxmlformats.org/officeDocument/2006/relationships/hyperlink" Target="https://jukureiwa.com/tips/machigaeyasui/" TargetMode="External"/><Relationship Id="rId10032" Type="http://schemas.openxmlformats.org/officeDocument/2006/relationships/hyperlink" Target="https://eng-support.com/column/progress-book1-lesson20-4/" TargetMode="External"/><Relationship Id="rId11362" Type="http://schemas.openxmlformats.org/officeDocument/2006/relationships/hyperlink" Target="https://jukureiwa.com/tips/alphabet/" TargetMode="External"/><Relationship Id="rId12693" Type="http://schemas.openxmlformats.org/officeDocument/2006/relationships/hyperlink" Target="https://jukureiwa.com/tips/machigaeyasui/" TargetMode="External"/><Relationship Id="rId11361" Type="http://schemas.openxmlformats.org/officeDocument/2006/relationships/hyperlink" Target="https://jukureiwa.com/tips/alphabet/" TargetMode="External"/><Relationship Id="rId12692" Type="http://schemas.openxmlformats.org/officeDocument/2006/relationships/hyperlink" Target="https://jukureiwa.com/tips/machigaeyasui/" TargetMode="External"/><Relationship Id="rId10030" Type="http://schemas.openxmlformats.org/officeDocument/2006/relationships/hyperlink" Target="https://eng-support.com/column/progress-book1-lesson20-4/" TargetMode="External"/><Relationship Id="rId11360" Type="http://schemas.openxmlformats.org/officeDocument/2006/relationships/hyperlink" Target="https://jukureiwa.com/tips/alphabet/" TargetMode="External"/><Relationship Id="rId12691" Type="http://schemas.openxmlformats.org/officeDocument/2006/relationships/hyperlink" Target="https://jukureiwa.com/tips/machigaeyasui/" TargetMode="External"/><Relationship Id="rId10035" Type="http://schemas.openxmlformats.org/officeDocument/2006/relationships/hyperlink" Target="https://eng-support.com/column/progress-book1-lesson20-4/" TargetMode="External"/><Relationship Id="rId11367" Type="http://schemas.openxmlformats.org/officeDocument/2006/relationships/hyperlink" Target="https://jukureiwa.com/tips/alphabet/" TargetMode="External"/><Relationship Id="rId12698" Type="http://schemas.openxmlformats.org/officeDocument/2006/relationships/hyperlink" Target="https://jukureiwa.com/tips/machigaeyasui/" TargetMode="External"/><Relationship Id="rId10036" Type="http://schemas.openxmlformats.org/officeDocument/2006/relationships/hyperlink" Target="https://eng-support.com/column/progress-book1-lesson20-4/" TargetMode="External"/><Relationship Id="rId11366" Type="http://schemas.openxmlformats.org/officeDocument/2006/relationships/hyperlink" Target="https://jukureiwa.com/tips/alphabet/" TargetMode="External"/><Relationship Id="rId12697" Type="http://schemas.openxmlformats.org/officeDocument/2006/relationships/hyperlink" Target="https://jukureiwa.com/tips/machigaeyasui/" TargetMode="External"/><Relationship Id="rId10033" Type="http://schemas.openxmlformats.org/officeDocument/2006/relationships/hyperlink" Target="https://eng-support.com/column/progress-book1-lesson20-4/" TargetMode="External"/><Relationship Id="rId11365" Type="http://schemas.openxmlformats.org/officeDocument/2006/relationships/hyperlink" Target="https://jukureiwa.com/tips/alphabet/" TargetMode="External"/><Relationship Id="rId12696" Type="http://schemas.openxmlformats.org/officeDocument/2006/relationships/hyperlink" Target="https://jukureiwa.com/tips/machigaeyasui/" TargetMode="External"/><Relationship Id="rId10034" Type="http://schemas.openxmlformats.org/officeDocument/2006/relationships/hyperlink" Target="https://eng-support.com/column/progress-book1-lesson20-4/" TargetMode="External"/><Relationship Id="rId11364" Type="http://schemas.openxmlformats.org/officeDocument/2006/relationships/hyperlink" Target="https://jukureiwa.com/tips/alphabet/" TargetMode="External"/><Relationship Id="rId12695" Type="http://schemas.openxmlformats.org/officeDocument/2006/relationships/hyperlink" Target="https://jukureiwa.com/tips/machigaeyasui/" TargetMode="External"/><Relationship Id="rId11381" Type="http://schemas.openxmlformats.org/officeDocument/2006/relationships/hyperlink" Target="https://jukureiwa.com/tips/alphabet/" TargetMode="External"/><Relationship Id="rId10050" Type="http://schemas.openxmlformats.org/officeDocument/2006/relationships/hyperlink" Target="https://eng-support.com/column/progress-book1-lesson20-4/" TargetMode="External"/><Relationship Id="rId11380" Type="http://schemas.openxmlformats.org/officeDocument/2006/relationships/hyperlink" Target="https://jukureiwa.com/tips/alphabet/" TargetMode="External"/><Relationship Id="rId10048" Type="http://schemas.openxmlformats.org/officeDocument/2006/relationships/hyperlink" Target="https://eng-support.com/column/progress-book1-lesson20-4/" TargetMode="External"/><Relationship Id="rId10049" Type="http://schemas.openxmlformats.org/officeDocument/2006/relationships/hyperlink" Target="https://eng-support.com/column/progress-book1-lesson20-4/" TargetMode="External"/><Relationship Id="rId11379" Type="http://schemas.openxmlformats.org/officeDocument/2006/relationships/hyperlink" Target="https://jukureiwa.com/tips/alphabet/" TargetMode="External"/><Relationship Id="rId10042" Type="http://schemas.openxmlformats.org/officeDocument/2006/relationships/hyperlink" Target="https://eng-support.com/column/progress-book1-lesson20-4/" TargetMode="External"/><Relationship Id="rId11374" Type="http://schemas.openxmlformats.org/officeDocument/2006/relationships/hyperlink" Target="https://jukureiwa.com/tips/alphabet/" TargetMode="External"/><Relationship Id="rId10043" Type="http://schemas.openxmlformats.org/officeDocument/2006/relationships/hyperlink" Target="https://eng-support.com/column/progress-book1-lesson20-4/" TargetMode="External"/><Relationship Id="rId11373" Type="http://schemas.openxmlformats.org/officeDocument/2006/relationships/hyperlink" Target="https://jukureiwa.com/tips/alphabet/" TargetMode="External"/><Relationship Id="rId10040" Type="http://schemas.openxmlformats.org/officeDocument/2006/relationships/hyperlink" Target="https://eng-support.com/column/progress-book1-lesson20-4/" TargetMode="External"/><Relationship Id="rId11372" Type="http://schemas.openxmlformats.org/officeDocument/2006/relationships/hyperlink" Target="https://jukureiwa.com/tips/alphabet/" TargetMode="External"/><Relationship Id="rId10041" Type="http://schemas.openxmlformats.org/officeDocument/2006/relationships/hyperlink" Target="https://eng-support.com/column/progress-book1-lesson20-4/" TargetMode="External"/><Relationship Id="rId11371" Type="http://schemas.openxmlformats.org/officeDocument/2006/relationships/hyperlink" Target="https://jukureiwa.com/tips/alphabet/" TargetMode="External"/><Relationship Id="rId10046" Type="http://schemas.openxmlformats.org/officeDocument/2006/relationships/hyperlink" Target="https://eng-support.com/column/progress-book1-lesson20-4/" TargetMode="External"/><Relationship Id="rId11378" Type="http://schemas.openxmlformats.org/officeDocument/2006/relationships/hyperlink" Target="https://jukureiwa.com/tips/alphabet/" TargetMode="External"/><Relationship Id="rId10047" Type="http://schemas.openxmlformats.org/officeDocument/2006/relationships/hyperlink" Target="https://eng-support.com/column/progress-book1-lesson20-4/" TargetMode="External"/><Relationship Id="rId11377" Type="http://schemas.openxmlformats.org/officeDocument/2006/relationships/hyperlink" Target="https://jukureiwa.com/tips/alphabet/" TargetMode="External"/><Relationship Id="rId10044" Type="http://schemas.openxmlformats.org/officeDocument/2006/relationships/hyperlink" Target="https://eng-support.com/column/progress-book1-lesson20-4/" TargetMode="External"/><Relationship Id="rId11376" Type="http://schemas.openxmlformats.org/officeDocument/2006/relationships/hyperlink" Target="https://jukureiwa.com/tips/alphabet/" TargetMode="External"/><Relationship Id="rId10045" Type="http://schemas.openxmlformats.org/officeDocument/2006/relationships/hyperlink" Target="https://eng-support.com/column/progress-book1-lesson20-4/" TargetMode="External"/><Relationship Id="rId11375" Type="http://schemas.openxmlformats.org/officeDocument/2006/relationships/hyperlink" Target="https://jukureiwa.com/tips/alphabet/" TargetMode="External"/><Relationship Id="rId10097" Type="http://schemas.openxmlformats.org/officeDocument/2006/relationships/hyperlink" Target="https://eng-support.com/column/progress-book1-lesson9-1/" TargetMode="External"/><Relationship Id="rId10098" Type="http://schemas.openxmlformats.org/officeDocument/2006/relationships/hyperlink" Target="https://eng-support.com/column/progress-book1-lesson9-1/" TargetMode="External"/><Relationship Id="rId10095" Type="http://schemas.openxmlformats.org/officeDocument/2006/relationships/hyperlink" Target="https://eng-support.com/column/progress-book1-lesson9-1/" TargetMode="External"/><Relationship Id="rId10096" Type="http://schemas.openxmlformats.org/officeDocument/2006/relationships/hyperlink" Target="https://eng-support.com/column/progress-book1-lesson9-1/" TargetMode="External"/><Relationship Id="rId10099" Type="http://schemas.openxmlformats.org/officeDocument/2006/relationships/hyperlink" Target="https://eng-support.com/column/progress-book1-lesson9-1/" TargetMode="External"/><Relationship Id="rId6094" Type="http://schemas.openxmlformats.org/officeDocument/2006/relationships/hyperlink" Target="https://eigo-rewrite.com/column/stage2-lesson3-3/" TargetMode="External"/><Relationship Id="rId6095" Type="http://schemas.openxmlformats.org/officeDocument/2006/relationships/hyperlink" Target="https://eigo-rewrite.com/column/stage2-lesson3-3/" TargetMode="External"/><Relationship Id="rId6092" Type="http://schemas.openxmlformats.org/officeDocument/2006/relationships/hyperlink" Target="https://eigo-rewrite.com/column/stage2-lesson3-3/" TargetMode="External"/><Relationship Id="rId6093" Type="http://schemas.openxmlformats.org/officeDocument/2006/relationships/hyperlink" Target="https://eigo-rewrite.com/column/stage2-lesson3-3/" TargetMode="External"/><Relationship Id="rId6098" Type="http://schemas.openxmlformats.org/officeDocument/2006/relationships/hyperlink" Target="https://eigo-rewrite.com/column/stage2-lesson3-3/" TargetMode="External"/><Relationship Id="rId6099" Type="http://schemas.openxmlformats.org/officeDocument/2006/relationships/hyperlink" Target="https://koten-kakitsubata.jp/blog/kotentokui/" TargetMode="External"/><Relationship Id="rId6096" Type="http://schemas.openxmlformats.org/officeDocument/2006/relationships/hyperlink" Target="https://eigo-rewrite.com/column/stage2-lesson3-3/" TargetMode="External"/><Relationship Id="rId6097" Type="http://schemas.openxmlformats.org/officeDocument/2006/relationships/hyperlink" Target="https://eigo-rewrite.com/column/stage2-lesson3-3/" TargetMode="External"/><Relationship Id="rId10082" Type="http://schemas.openxmlformats.org/officeDocument/2006/relationships/hyperlink" Target="https://eng-support.com/column/progress-book1-lesson9-1/" TargetMode="External"/><Relationship Id="rId10083" Type="http://schemas.openxmlformats.org/officeDocument/2006/relationships/hyperlink" Target="https://eng-support.com/column/progress-book1-lesson9-1/" TargetMode="External"/><Relationship Id="rId10080" Type="http://schemas.openxmlformats.org/officeDocument/2006/relationships/hyperlink" Target="https://eng-support.com/column/progress-book1-lesson9-1/" TargetMode="External"/><Relationship Id="rId10081" Type="http://schemas.openxmlformats.org/officeDocument/2006/relationships/hyperlink" Target="https://eng-support.com/column/progress-book1-lesson9-1/" TargetMode="External"/><Relationship Id="rId10075" Type="http://schemas.openxmlformats.org/officeDocument/2006/relationships/hyperlink" Target="https://eng-support.com/column/progress-book1-lesson9-1/" TargetMode="External"/><Relationship Id="rId10076" Type="http://schemas.openxmlformats.org/officeDocument/2006/relationships/hyperlink" Target="https://eng-support.com/column/progress-book1-lesson9-1/" TargetMode="External"/><Relationship Id="rId10073" Type="http://schemas.openxmlformats.org/officeDocument/2006/relationships/hyperlink" Target="https://eng-support.com/column/progress-book1-lesson9-1/" TargetMode="External"/><Relationship Id="rId10074" Type="http://schemas.openxmlformats.org/officeDocument/2006/relationships/hyperlink" Target="https://eng-support.com/column/progress-book1-lesson9-1/" TargetMode="External"/><Relationship Id="rId10079" Type="http://schemas.openxmlformats.org/officeDocument/2006/relationships/hyperlink" Target="https://eng-support.com/column/progress-book1-lesson9-1/" TargetMode="External"/><Relationship Id="rId10077" Type="http://schemas.openxmlformats.org/officeDocument/2006/relationships/hyperlink" Target="https://eng-support.com/column/progress-book1-lesson9-1/" TargetMode="External"/><Relationship Id="rId10078" Type="http://schemas.openxmlformats.org/officeDocument/2006/relationships/hyperlink" Target="https://eng-support.com/column/progress-book1-lesson9-1/" TargetMode="External"/><Relationship Id="rId10090" Type="http://schemas.openxmlformats.org/officeDocument/2006/relationships/hyperlink" Target="https://eng-support.com/column/progress-book1-lesson9-1/" TargetMode="External"/><Relationship Id="rId10093" Type="http://schemas.openxmlformats.org/officeDocument/2006/relationships/hyperlink" Target="https://eng-support.com/column/progress-book1-lesson9-1/" TargetMode="External"/><Relationship Id="rId10094" Type="http://schemas.openxmlformats.org/officeDocument/2006/relationships/hyperlink" Target="https://eng-support.com/column/progress-book1-lesson9-1/" TargetMode="External"/><Relationship Id="rId10091" Type="http://schemas.openxmlformats.org/officeDocument/2006/relationships/hyperlink" Target="https://eng-support.com/column/progress-book1-lesson9-1/" TargetMode="External"/><Relationship Id="rId10092" Type="http://schemas.openxmlformats.org/officeDocument/2006/relationships/hyperlink" Target="https://eng-support.com/column/progress-book1-lesson9-1/" TargetMode="External"/><Relationship Id="rId10086" Type="http://schemas.openxmlformats.org/officeDocument/2006/relationships/hyperlink" Target="https://eng-support.com/column/progress-book1-lesson9-1/" TargetMode="External"/><Relationship Id="rId10087" Type="http://schemas.openxmlformats.org/officeDocument/2006/relationships/hyperlink" Target="https://eng-support.com/column/progress-book1-lesson9-1/" TargetMode="External"/><Relationship Id="rId10084" Type="http://schemas.openxmlformats.org/officeDocument/2006/relationships/hyperlink" Target="https://eng-support.com/column/progress-book1-lesson9-1/" TargetMode="External"/><Relationship Id="rId10085" Type="http://schemas.openxmlformats.org/officeDocument/2006/relationships/hyperlink" Target="https://eng-support.com/column/progress-book1-lesson9-1/" TargetMode="External"/><Relationship Id="rId10088" Type="http://schemas.openxmlformats.org/officeDocument/2006/relationships/hyperlink" Target="https://eng-support.com/column/progress-book1-lesson9-1/" TargetMode="External"/><Relationship Id="rId10089" Type="http://schemas.openxmlformats.org/officeDocument/2006/relationships/hyperlink" Target="https://eng-support.com/column/progress-book1-lesson9-1/" TargetMode="External"/><Relationship Id="rId11305" Type="http://schemas.openxmlformats.org/officeDocument/2006/relationships/hyperlink" Target="https://jukureiwa.com/tips/alphabet/" TargetMode="External"/><Relationship Id="rId12636" Type="http://schemas.openxmlformats.org/officeDocument/2006/relationships/hyperlink" Target="https://jukureiwa.com/tips/machigaeyasui/" TargetMode="External"/><Relationship Id="rId13968" Type="http://schemas.openxmlformats.org/officeDocument/2006/relationships/hyperlink" Target="https://eng-support.com/" TargetMode="External"/><Relationship Id="rId11304" Type="http://schemas.openxmlformats.org/officeDocument/2006/relationships/hyperlink" Target="https://jukureiwa.com/tips/alphabet/" TargetMode="External"/><Relationship Id="rId12635" Type="http://schemas.openxmlformats.org/officeDocument/2006/relationships/hyperlink" Target="https://jukureiwa.com/tips/machigaeyasui/" TargetMode="External"/><Relationship Id="rId13969" Type="http://schemas.openxmlformats.org/officeDocument/2006/relationships/hyperlink" Target="https://eng-support.com/" TargetMode="External"/><Relationship Id="rId11303" Type="http://schemas.openxmlformats.org/officeDocument/2006/relationships/hyperlink" Target="https://jukureiwa.com/tips/alphabet/" TargetMode="External"/><Relationship Id="rId12634" Type="http://schemas.openxmlformats.org/officeDocument/2006/relationships/hyperlink" Target="https://jukureiwa.com/tips/machigaeyasui/" TargetMode="External"/><Relationship Id="rId11302" Type="http://schemas.openxmlformats.org/officeDocument/2006/relationships/hyperlink" Target="https://jukureiwa.com/tips/alphabet/" TargetMode="External"/><Relationship Id="rId12633" Type="http://schemas.openxmlformats.org/officeDocument/2006/relationships/hyperlink" Target="https://jukureiwa.com/tips/machigaeyasui/" TargetMode="External"/><Relationship Id="rId11309" Type="http://schemas.openxmlformats.org/officeDocument/2006/relationships/hyperlink" Target="https://jukureiwa.com/tips/alphabet/" TargetMode="External"/><Relationship Id="rId13964" Type="http://schemas.openxmlformats.org/officeDocument/2006/relationships/hyperlink" Target="https://eng-support.com/" TargetMode="External"/><Relationship Id="rId11308" Type="http://schemas.openxmlformats.org/officeDocument/2006/relationships/hyperlink" Target="https://jukureiwa.com/tips/alphabet/" TargetMode="External"/><Relationship Id="rId12639" Type="http://schemas.openxmlformats.org/officeDocument/2006/relationships/hyperlink" Target="https://jukureiwa.com/tips/machigaeyasui/" TargetMode="External"/><Relationship Id="rId13965" Type="http://schemas.openxmlformats.org/officeDocument/2006/relationships/hyperlink" Target="https://eng-support.com/" TargetMode="External"/><Relationship Id="rId11307" Type="http://schemas.openxmlformats.org/officeDocument/2006/relationships/hyperlink" Target="https://jukureiwa.com/tips/alphabet/" TargetMode="External"/><Relationship Id="rId12638" Type="http://schemas.openxmlformats.org/officeDocument/2006/relationships/hyperlink" Target="https://jukureiwa.com/tips/machigaeyasui/" TargetMode="External"/><Relationship Id="rId13966" Type="http://schemas.openxmlformats.org/officeDocument/2006/relationships/hyperlink" Target="https://eng-support.com/" TargetMode="External"/><Relationship Id="rId11306" Type="http://schemas.openxmlformats.org/officeDocument/2006/relationships/hyperlink" Target="https://jukureiwa.com/tips/alphabet/" TargetMode="External"/><Relationship Id="rId12637" Type="http://schemas.openxmlformats.org/officeDocument/2006/relationships/hyperlink" Target="https://jukureiwa.com/tips/machigaeyasui/" TargetMode="External"/><Relationship Id="rId13967" Type="http://schemas.openxmlformats.org/officeDocument/2006/relationships/hyperlink" Target="https://eng-support.com/" TargetMode="External"/><Relationship Id="rId13960" Type="http://schemas.openxmlformats.org/officeDocument/2006/relationships/hyperlink" Target="https://eng-support.com/" TargetMode="External"/><Relationship Id="rId13961" Type="http://schemas.openxmlformats.org/officeDocument/2006/relationships/hyperlink" Target="https://eng-support.com/" TargetMode="External"/><Relationship Id="rId13962" Type="http://schemas.openxmlformats.org/officeDocument/2006/relationships/hyperlink" Target="https://eng-support.com/" TargetMode="External"/><Relationship Id="rId13963" Type="http://schemas.openxmlformats.org/officeDocument/2006/relationships/hyperlink" Target="https://eng-support.com/" TargetMode="External"/><Relationship Id="rId11301" Type="http://schemas.openxmlformats.org/officeDocument/2006/relationships/hyperlink" Target="https://jukureiwa.com/tips/alphabet/" TargetMode="External"/><Relationship Id="rId12632" Type="http://schemas.openxmlformats.org/officeDocument/2006/relationships/hyperlink" Target="https://jukureiwa.com/tips/machigaeyasui/" TargetMode="External"/><Relationship Id="rId11300" Type="http://schemas.openxmlformats.org/officeDocument/2006/relationships/hyperlink" Target="https://jukureiwa.com/tips/alphabet/" TargetMode="External"/><Relationship Id="rId12631" Type="http://schemas.openxmlformats.org/officeDocument/2006/relationships/hyperlink" Target="https://jukureiwa.com/tips/machigaeyasui/" TargetMode="External"/><Relationship Id="rId12630" Type="http://schemas.openxmlformats.org/officeDocument/2006/relationships/hyperlink" Target="https://jukureiwa.com/tips/machigaeyasui/" TargetMode="External"/><Relationship Id="rId11316" Type="http://schemas.openxmlformats.org/officeDocument/2006/relationships/hyperlink" Target="https://jukureiwa.com/tips/alphabet/" TargetMode="External"/><Relationship Id="rId12647" Type="http://schemas.openxmlformats.org/officeDocument/2006/relationships/hyperlink" Target="https://jukureiwa.com/tips/machigaeyasui/" TargetMode="External"/><Relationship Id="rId13979" Type="http://schemas.openxmlformats.org/officeDocument/2006/relationships/hyperlink" Target="https://eng-support.com/" TargetMode="External"/><Relationship Id="rId11315" Type="http://schemas.openxmlformats.org/officeDocument/2006/relationships/hyperlink" Target="https://jukureiwa.com/tips/alphabet/" TargetMode="External"/><Relationship Id="rId12646" Type="http://schemas.openxmlformats.org/officeDocument/2006/relationships/hyperlink" Target="https://jukureiwa.com/tips/machigaeyasui/" TargetMode="External"/><Relationship Id="rId11314" Type="http://schemas.openxmlformats.org/officeDocument/2006/relationships/hyperlink" Target="https://jukureiwa.com/tips/alphabet/" TargetMode="External"/><Relationship Id="rId12645" Type="http://schemas.openxmlformats.org/officeDocument/2006/relationships/hyperlink" Target="https://jukureiwa.com/tips/machigaeyasui/" TargetMode="External"/><Relationship Id="rId11313" Type="http://schemas.openxmlformats.org/officeDocument/2006/relationships/hyperlink" Target="https://jukureiwa.com/tips/alphabet/" TargetMode="External"/><Relationship Id="rId12644" Type="http://schemas.openxmlformats.org/officeDocument/2006/relationships/hyperlink" Target="https://jukureiwa.com/tips/machigaeyasui/" TargetMode="External"/><Relationship Id="rId13975" Type="http://schemas.openxmlformats.org/officeDocument/2006/relationships/hyperlink" Target="https://eng-support.com/" TargetMode="External"/><Relationship Id="rId11319" Type="http://schemas.openxmlformats.org/officeDocument/2006/relationships/hyperlink" Target="https://jukureiwa.com/tips/alphabet/" TargetMode="External"/><Relationship Id="rId13976" Type="http://schemas.openxmlformats.org/officeDocument/2006/relationships/hyperlink" Target="https://eng-support.com/" TargetMode="External"/><Relationship Id="rId11318" Type="http://schemas.openxmlformats.org/officeDocument/2006/relationships/hyperlink" Target="https://jukureiwa.com/tips/alphabet/" TargetMode="External"/><Relationship Id="rId12649" Type="http://schemas.openxmlformats.org/officeDocument/2006/relationships/hyperlink" Target="https://jukureiwa.com/tips/machigaeyasui/" TargetMode="External"/><Relationship Id="rId13977" Type="http://schemas.openxmlformats.org/officeDocument/2006/relationships/hyperlink" Target="https://eng-support.com/" TargetMode="External"/><Relationship Id="rId11317" Type="http://schemas.openxmlformats.org/officeDocument/2006/relationships/hyperlink" Target="https://jukureiwa.com/tips/alphabet/" TargetMode="External"/><Relationship Id="rId12648" Type="http://schemas.openxmlformats.org/officeDocument/2006/relationships/hyperlink" Target="https://jukureiwa.com/tips/machigaeyasui/" TargetMode="External"/><Relationship Id="rId13978" Type="http://schemas.openxmlformats.org/officeDocument/2006/relationships/hyperlink" Target="https://eng-support.com/" TargetMode="External"/><Relationship Id="rId13971" Type="http://schemas.openxmlformats.org/officeDocument/2006/relationships/hyperlink" Target="https://eng-support.com/" TargetMode="External"/><Relationship Id="rId13972" Type="http://schemas.openxmlformats.org/officeDocument/2006/relationships/hyperlink" Target="https://eng-support.com/" TargetMode="External"/><Relationship Id="rId13973" Type="http://schemas.openxmlformats.org/officeDocument/2006/relationships/hyperlink" Target="https://eng-support.com/" TargetMode="External"/><Relationship Id="rId13974" Type="http://schemas.openxmlformats.org/officeDocument/2006/relationships/hyperlink" Target="https://eng-support.com/" TargetMode="External"/><Relationship Id="rId11312" Type="http://schemas.openxmlformats.org/officeDocument/2006/relationships/hyperlink" Target="https://jukureiwa.com/tips/alphabet/" TargetMode="External"/><Relationship Id="rId12643" Type="http://schemas.openxmlformats.org/officeDocument/2006/relationships/hyperlink" Target="https://jukureiwa.com/tips/machigaeyasui/" TargetMode="External"/><Relationship Id="rId11311" Type="http://schemas.openxmlformats.org/officeDocument/2006/relationships/hyperlink" Target="https://jukureiwa.com/tips/alphabet/" TargetMode="External"/><Relationship Id="rId12642" Type="http://schemas.openxmlformats.org/officeDocument/2006/relationships/hyperlink" Target="https://jukureiwa.com/tips/machigaeyasui/" TargetMode="External"/><Relationship Id="rId11310" Type="http://schemas.openxmlformats.org/officeDocument/2006/relationships/hyperlink" Target="https://jukureiwa.com/tips/alphabet/" TargetMode="External"/><Relationship Id="rId12641" Type="http://schemas.openxmlformats.org/officeDocument/2006/relationships/hyperlink" Target="https://jukureiwa.com/tips/machigaeyasui/" TargetMode="External"/><Relationship Id="rId12640" Type="http://schemas.openxmlformats.org/officeDocument/2006/relationships/hyperlink" Target="https://jukureiwa.com/tips/machigaeyasui/" TargetMode="External"/><Relationship Id="rId13970" Type="http://schemas.openxmlformats.org/officeDocument/2006/relationships/hyperlink" Target="https://eng-support.com/" TargetMode="External"/><Relationship Id="rId8707" Type="http://schemas.openxmlformats.org/officeDocument/2006/relationships/hyperlink" Target="https://eng-support.com/column/progress-book2-lesson1-1/" TargetMode="External"/><Relationship Id="rId8706" Type="http://schemas.openxmlformats.org/officeDocument/2006/relationships/hyperlink" Target="https://eng-support.com/column/progress-book2-lesson1-1/" TargetMode="External"/><Relationship Id="rId8705" Type="http://schemas.openxmlformats.org/officeDocument/2006/relationships/hyperlink" Target="https://eng-support.com/column/progress-book2-lesson1-1/" TargetMode="External"/><Relationship Id="rId8704" Type="http://schemas.openxmlformats.org/officeDocument/2006/relationships/hyperlink" Target="https://eng-support.com/column/progress-book2-lesson1-1/" TargetMode="External"/><Relationship Id="rId8709" Type="http://schemas.openxmlformats.org/officeDocument/2006/relationships/hyperlink" Target="https://eng-support.com/column/progress-book2-lesson1-1/" TargetMode="External"/><Relationship Id="rId8708" Type="http://schemas.openxmlformats.org/officeDocument/2006/relationships/hyperlink" Target="https://eng-support.com/column/progress-book2-lesson1-1/" TargetMode="External"/><Relationship Id="rId12619" Type="http://schemas.openxmlformats.org/officeDocument/2006/relationships/hyperlink" Target="https://jukureiwa.com/tips/machigaeyasui/" TargetMode="External"/><Relationship Id="rId12614" Type="http://schemas.openxmlformats.org/officeDocument/2006/relationships/hyperlink" Target="https://jukureiwa.com/tips/machigaeyasui/" TargetMode="External"/><Relationship Id="rId13946" Type="http://schemas.openxmlformats.org/officeDocument/2006/relationships/hyperlink" Target="https://eng-support.com/" TargetMode="External"/><Relationship Id="rId12613" Type="http://schemas.openxmlformats.org/officeDocument/2006/relationships/hyperlink" Target="https://jukureiwa.com/tips/machigaeyasui/" TargetMode="External"/><Relationship Id="rId13947" Type="http://schemas.openxmlformats.org/officeDocument/2006/relationships/hyperlink" Target="https://eng-support.com/" TargetMode="External"/><Relationship Id="rId12612" Type="http://schemas.openxmlformats.org/officeDocument/2006/relationships/hyperlink" Target="https://jukureiwa.com/tips/machigaeyasui/" TargetMode="External"/><Relationship Id="rId13948" Type="http://schemas.openxmlformats.org/officeDocument/2006/relationships/hyperlink" Target="https://eng-support.com/" TargetMode="External"/><Relationship Id="rId12611" Type="http://schemas.openxmlformats.org/officeDocument/2006/relationships/hyperlink" Target="https://jukureiwa.com/tips/machigaeyasui/" TargetMode="External"/><Relationship Id="rId13949" Type="http://schemas.openxmlformats.org/officeDocument/2006/relationships/hyperlink" Target="https://eng-support.com/" TargetMode="External"/><Relationship Id="rId12618" Type="http://schemas.openxmlformats.org/officeDocument/2006/relationships/hyperlink" Target="https://jukureiwa.com/tips/machigaeyasui/" TargetMode="External"/><Relationship Id="rId13942" Type="http://schemas.openxmlformats.org/officeDocument/2006/relationships/hyperlink" Target="https://eng-support.com/" TargetMode="External"/><Relationship Id="rId12617" Type="http://schemas.openxmlformats.org/officeDocument/2006/relationships/hyperlink" Target="https://jukureiwa.com/tips/machigaeyasui/" TargetMode="External"/><Relationship Id="rId13943" Type="http://schemas.openxmlformats.org/officeDocument/2006/relationships/hyperlink" Target="https://eng-support.com/" TargetMode="External"/><Relationship Id="rId12616" Type="http://schemas.openxmlformats.org/officeDocument/2006/relationships/hyperlink" Target="https://jukureiwa.com/tips/machigaeyasui/" TargetMode="External"/><Relationship Id="rId13944" Type="http://schemas.openxmlformats.org/officeDocument/2006/relationships/hyperlink" Target="https://eng-support.com/" TargetMode="External"/><Relationship Id="rId12615" Type="http://schemas.openxmlformats.org/officeDocument/2006/relationships/hyperlink" Target="https://jukureiwa.com/tips/machigaeyasui/" TargetMode="External"/><Relationship Id="rId13945" Type="http://schemas.openxmlformats.org/officeDocument/2006/relationships/hyperlink" Target="https://eng-support.com/" TargetMode="External"/><Relationship Id="rId13940" Type="http://schemas.openxmlformats.org/officeDocument/2006/relationships/hyperlink" Target="https://eng-support.com/" TargetMode="External"/><Relationship Id="rId13941" Type="http://schemas.openxmlformats.org/officeDocument/2006/relationships/hyperlink" Target="https://eng-support.com/" TargetMode="External"/><Relationship Id="rId8703" Type="http://schemas.openxmlformats.org/officeDocument/2006/relationships/hyperlink" Target="https://eng-support.com/column/progress-book2-lesson1-1/" TargetMode="External"/><Relationship Id="rId12610" Type="http://schemas.openxmlformats.org/officeDocument/2006/relationships/hyperlink" Target="https://jukureiwa.com/tips/machigaeyasui/" TargetMode="External"/><Relationship Id="rId8702" Type="http://schemas.openxmlformats.org/officeDocument/2006/relationships/hyperlink" Target="https://eng-support.com/column/progress-book2-lesson1-1/" TargetMode="External"/><Relationship Id="rId8701" Type="http://schemas.openxmlformats.org/officeDocument/2006/relationships/hyperlink" Target="https://eng-support.com/column/progress-book2-lesson1-1/" TargetMode="External"/><Relationship Id="rId8700" Type="http://schemas.openxmlformats.org/officeDocument/2006/relationships/hyperlink" Target="https://eng-support.com/column/progress-book2-lesson1-1/" TargetMode="External"/><Relationship Id="rId12625" Type="http://schemas.openxmlformats.org/officeDocument/2006/relationships/hyperlink" Target="https://jukureiwa.com/tips/machigaeyasui/" TargetMode="External"/><Relationship Id="rId13957" Type="http://schemas.openxmlformats.org/officeDocument/2006/relationships/hyperlink" Target="https://eng-support.com/" TargetMode="External"/><Relationship Id="rId12624" Type="http://schemas.openxmlformats.org/officeDocument/2006/relationships/hyperlink" Target="https://jukureiwa.com/tips/machigaeyasui/" TargetMode="External"/><Relationship Id="rId13958" Type="http://schemas.openxmlformats.org/officeDocument/2006/relationships/hyperlink" Target="https://eng-support.com/" TargetMode="External"/><Relationship Id="rId12623" Type="http://schemas.openxmlformats.org/officeDocument/2006/relationships/hyperlink" Target="https://jukureiwa.com/tips/machigaeyasui/" TargetMode="External"/><Relationship Id="rId13959" Type="http://schemas.openxmlformats.org/officeDocument/2006/relationships/hyperlink" Target="https://eng-support.com/" TargetMode="External"/><Relationship Id="rId12622" Type="http://schemas.openxmlformats.org/officeDocument/2006/relationships/hyperlink" Target="https://jukureiwa.com/tips/machigaeyasui/" TargetMode="External"/><Relationship Id="rId12629" Type="http://schemas.openxmlformats.org/officeDocument/2006/relationships/hyperlink" Target="https://jukureiwa.com/tips/machigaeyasui/" TargetMode="External"/><Relationship Id="rId13953" Type="http://schemas.openxmlformats.org/officeDocument/2006/relationships/hyperlink" Target="https://eng-support.com/" TargetMode="External"/><Relationship Id="rId12628" Type="http://schemas.openxmlformats.org/officeDocument/2006/relationships/hyperlink" Target="https://jukureiwa.com/tips/machigaeyasui/" TargetMode="External"/><Relationship Id="rId13954" Type="http://schemas.openxmlformats.org/officeDocument/2006/relationships/hyperlink" Target="https://eng-support.com/" TargetMode="External"/><Relationship Id="rId12627" Type="http://schemas.openxmlformats.org/officeDocument/2006/relationships/hyperlink" Target="https://jukureiwa.com/tips/machigaeyasui/" TargetMode="External"/><Relationship Id="rId13955" Type="http://schemas.openxmlformats.org/officeDocument/2006/relationships/hyperlink" Target="https://eng-support.com/" TargetMode="External"/><Relationship Id="rId12626" Type="http://schemas.openxmlformats.org/officeDocument/2006/relationships/hyperlink" Target="https://jukureiwa.com/tips/machigaeyasui/" TargetMode="External"/><Relationship Id="rId13956" Type="http://schemas.openxmlformats.org/officeDocument/2006/relationships/hyperlink" Target="https://eng-support.com/" TargetMode="External"/><Relationship Id="rId13950" Type="http://schemas.openxmlformats.org/officeDocument/2006/relationships/hyperlink" Target="https://eng-support.com/" TargetMode="External"/><Relationship Id="rId13951" Type="http://schemas.openxmlformats.org/officeDocument/2006/relationships/hyperlink" Target="https://eng-support.com/" TargetMode="External"/><Relationship Id="rId13952" Type="http://schemas.openxmlformats.org/officeDocument/2006/relationships/hyperlink" Target="https://eng-support.com/" TargetMode="External"/><Relationship Id="rId12621" Type="http://schemas.openxmlformats.org/officeDocument/2006/relationships/hyperlink" Target="https://jukureiwa.com/tips/machigaeyasui/" TargetMode="External"/><Relationship Id="rId12620" Type="http://schemas.openxmlformats.org/officeDocument/2006/relationships/hyperlink" Target="https://jukureiwa.com/tips/machigaeyasui/" TargetMode="External"/><Relationship Id="rId10017" Type="http://schemas.openxmlformats.org/officeDocument/2006/relationships/hyperlink" Target="https://eng-support.com/column/progress-book1-lesson19-4/" TargetMode="External"/><Relationship Id="rId11349" Type="http://schemas.openxmlformats.org/officeDocument/2006/relationships/hyperlink" Target="https://jukureiwa.com/tips/alphabet/" TargetMode="External"/><Relationship Id="rId10018" Type="http://schemas.openxmlformats.org/officeDocument/2006/relationships/hyperlink" Target="https://eng-support.com/column/progress-book1-lesson19-4/" TargetMode="External"/><Relationship Id="rId11348" Type="http://schemas.openxmlformats.org/officeDocument/2006/relationships/hyperlink" Target="https://jukureiwa.com/tips/alphabet/" TargetMode="External"/><Relationship Id="rId12679" Type="http://schemas.openxmlformats.org/officeDocument/2006/relationships/hyperlink" Target="https://jukureiwa.com/tips/machigaeyasui/" TargetMode="External"/><Relationship Id="rId10015" Type="http://schemas.openxmlformats.org/officeDocument/2006/relationships/hyperlink" Target="https://eng-support.com/column/progress-book1-lesson19-4/" TargetMode="External"/><Relationship Id="rId11347" Type="http://schemas.openxmlformats.org/officeDocument/2006/relationships/hyperlink" Target="https://jukureiwa.com/tips/alphabet/" TargetMode="External"/><Relationship Id="rId12678" Type="http://schemas.openxmlformats.org/officeDocument/2006/relationships/hyperlink" Target="https://jukureiwa.com/tips/machigaeyasui/" TargetMode="External"/><Relationship Id="rId10016" Type="http://schemas.openxmlformats.org/officeDocument/2006/relationships/hyperlink" Target="https://eng-support.com/column/progress-book1-lesson19-4/" TargetMode="External"/><Relationship Id="rId11346" Type="http://schemas.openxmlformats.org/officeDocument/2006/relationships/hyperlink" Target="https://jukureiwa.com/tips/alphabet/" TargetMode="External"/><Relationship Id="rId12677" Type="http://schemas.openxmlformats.org/officeDocument/2006/relationships/hyperlink" Target="https://jukureiwa.com/tips/machigaeyasui/" TargetMode="External"/><Relationship Id="rId10019" Type="http://schemas.openxmlformats.org/officeDocument/2006/relationships/hyperlink" Target="https://eng-support.com/column/progress-book1-lesson20-3/" TargetMode="External"/><Relationship Id="rId11341" Type="http://schemas.openxmlformats.org/officeDocument/2006/relationships/hyperlink" Target="https://jukureiwa.com/tips/alphabet/" TargetMode="External"/><Relationship Id="rId12672" Type="http://schemas.openxmlformats.org/officeDocument/2006/relationships/hyperlink" Target="https://jukureiwa.com/tips/machigaeyasui/" TargetMode="External"/><Relationship Id="rId10010" Type="http://schemas.openxmlformats.org/officeDocument/2006/relationships/hyperlink" Target="https://eng-support.com/column/progress-book1-lesson19-4/" TargetMode="External"/><Relationship Id="rId11340" Type="http://schemas.openxmlformats.org/officeDocument/2006/relationships/hyperlink" Target="https://jukureiwa.com/tips/alphabet/" TargetMode="External"/><Relationship Id="rId12671" Type="http://schemas.openxmlformats.org/officeDocument/2006/relationships/hyperlink" Target="https://jukureiwa.com/tips/machigaeyasui/" TargetMode="External"/><Relationship Id="rId12670" Type="http://schemas.openxmlformats.org/officeDocument/2006/relationships/hyperlink" Target="https://jukureiwa.com/tips/machigaeyasui/" TargetMode="External"/><Relationship Id="rId10013" Type="http://schemas.openxmlformats.org/officeDocument/2006/relationships/hyperlink" Target="https://eng-support.com/column/progress-book1-lesson19-4/" TargetMode="External"/><Relationship Id="rId11345" Type="http://schemas.openxmlformats.org/officeDocument/2006/relationships/hyperlink" Target="https://jukureiwa.com/tips/alphabet/" TargetMode="External"/><Relationship Id="rId12676" Type="http://schemas.openxmlformats.org/officeDocument/2006/relationships/hyperlink" Target="https://jukureiwa.com/tips/machigaeyasui/" TargetMode="External"/><Relationship Id="rId10014" Type="http://schemas.openxmlformats.org/officeDocument/2006/relationships/hyperlink" Target="https://eng-support.com/column/progress-book1-lesson19-4/" TargetMode="External"/><Relationship Id="rId11344" Type="http://schemas.openxmlformats.org/officeDocument/2006/relationships/hyperlink" Target="https://jukureiwa.com/tips/alphabet/" TargetMode="External"/><Relationship Id="rId12675" Type="http://schemas.openxmlformats.org/officeDocument/2006/relationships/hyperlink" Target="https://jukureiwa.com/tips/machigaeyasui/" TargetMode="External"/><Relationship Id="rId10011" Type="http://schemas.openxmlformats.org/officeDocument/2006/relationships/hyperlink" Target="https://eng-support.com/column/progress-book1-lesson19-4/" TargetMode="External"/><Relationship Id="rId11343" Type="http://schemas.openxmlformats.org/officeDocument/2006/relationships/hyperlink" Target="https://jukureiwa.com/tips/alphabet/" TargetMode="External"/><Relationship Id="rId12674" Type="http://schemas.openxmlformats.org/officeDocument/2006/relationships/hyperlink" Target="https://jukureiwa.com/tips/machigaeyasui/" TargetMode="External"/><Relationship Id="rId10012" Type="http://schemas.openxmlformats.org/officeDocument/2006/relationships/hyperlink" Target="https://eng-support.com/column/progress-book1-lesson19-4/" TargetMode="External"/><Relationship Id="rId11342" Type="http://schemas.openxmlformats.org/officeDocument/2006/relationships/hyperlink" Target="https://jukureiwa.com/tips/alphabet/" TargetMode="External"/><Relationship Id="rId12673" Type="http://schemas.openxmlformats.org/officeDocument/2006/relationships/hyperlink" Target="https://jukureiwa.com/tips/machigaeyasui/" TargetMode="External"/><Relationship Id="rId12690" Type="http://schemas.openxmlformats.org/officeDocument/2006/relationships/hyperlink" Target="https://jukureiwa.com/tips/machigaeyasui/" TargetMode="External"/><Relationship Id="rId10028" Type="http://schemas.openxmlformats.org/officeDocument/2006/relationships/hyperlink" Target="https://eng-support.com/column/progress-book1-lesson20-3/" TargetMode="External"/><Relationship Id="rId10029" Type="http://schemas.openxmlformats.org/officeDocument/2006/relationships/hyperlink" Target="https://eng-support.com/column/progress-book1-lesson20-3/" TargetMode="External"/><Relationship Id="rId11359" Type="http://schemas.openxmlformats.org/officeDocument/2006/relationships/hyperlink" Target="https://jukureiwa.com/tips/alphabet/" TargetMode="External"/><Relationship Id="rId10026" Type="http://schemas.openxmlformats.org/officeDocument/2006/relationships/hyperlink" Target="https://eng-support.com/column/progress-book1-lesson20-3/" TargetMode="External"/><Relationship Id="rId11358" Type="http://schemas.openxmlformats.org/officeDocument/2006/relationships/hyperlink" Target="https://jukureiwa.com/tips/alphabet/" TargetMode="External"/><Relationship Id="rId12689" Type="http://schemas.openxmlformats.org/officeDocument/2006/relationships/hyperlink" Target="https://jukureiwa.com/tips/machigaeyasui/" TargetMode="External"/><Relationship Id="rId10027" Type="http://schemas.openxmlformats.org/officeDocument/2006/relationships/hyperlink" Target="https://eng-support.com/column/progress-book1-lesson20-3/" TargetMode="External"/><Relationship Id="rId11357" Type="http://schemas.openxmlformats.org/officeDocument/2006/relationships/hyperlink" Target="https://jukureiwa.com/tips/alphabet/" TargetMode="External"/><Relationship Id="rId12688" Type="http://schemas.openxmlformats.org/officeDocument/2006/relationships/hyperlink" Target="https://jukureiwa.com/tips/machigaeyasui/" TargetMode="External"/><Relationship Id="rId10020" Type="http://schemas.openxmlformats.org/officeDocument/2006/relationships/hyperlink" Target="https://eng-support.com/column/progress-book1-lesson20-3/" TargetMode="External"/><Relationship Id="rId11352" Type="http://schemas.openxmlformats.org/officeDocument/2006/relationships/hyperlink" Target="https://jukureiwa.com/tips/alphabet/" TargetMode="External"/><Relationship Id="rId12683" Type="http://schemas.openxmlformats.org/officeDocument/2006/relationships/hyperlink" Target="https://jukureiwa.com/tips/machigaeyasui/" TargetMode="External"/><Relationship Id="rId10021" Type="http://schemas.openxmlformats.org/officeDocument/2006/relationships/hyperlink" Target="https://eng-support.com/column/progress-book1-lesson20-3/" TargetMode="External"/><Relationship Id="rId11351" Type="http://schemas.openxmlformats.org/officeDocument/2006/relationships/hyperlink" Target="https://jukureiwa.com/tips/alphabet/" TargetMode="External"/><Relationship Id="rId12682" Type="http://schemas.openxmlformats.org/officeDocument/2006/relationships/hyperlink" Target="https://jukureiwa.com/tips/machigaeyasui/" TargetMode="External"/><Relationship Id="rId11350" Type="http://schemas.openxmlformats.org/officeDocument/2006/relationships/hyperlink" Target="https://jukureiwa.com/tips/alphabet/" TargetMode="External"/><Relationship Id="rId12681" Type="http://schemas.openxmlformats.org/officeDocument/2006/relationships/hyperlink" Target="https://jukureiwa.com/tips/machigaeyasui/" TargetMode="External"/><Relationship Id="rId12680" Type="http://schemas.openxmlformats.org/officeDocument/2006/relationships/hyperlink" Target="https://jukureiwa.com/tips/machigaeyasui/" TargetMode="External"/><Relationship Id="rId10024" Type="http://schemas.openxmlformats.org/officeDocument/2006/relationships/hyperlink" Target="https://eng-support.com/column/progress-book1-lesson20-3/" TargetMode="External"/><Relationship Id="rId11356" Type="http://schemas.openxmlformats.org/officeDocument/2006/relationships/hyperlink" Target="https://jukureiwa.com/tips/alphabet/" TargetMode="External"/><Relationship Id="rId12687" Type="http://schemas.openxmlformats.org/officeDocument/2006/relationships/hyperlink" Target="https://jukureiwa.com/tips/machigaeyasui/" TargetMode="External"/><Relationship Id="rId10025" Type="http://schemas.openxmlformats.org/officeDocument/2006/relationships/hyperlink" Target="https://eng-support.com/column/progress-book1-lesson20-3/" TargetMode="External"/><Relationship Id="rId11355" Type="http://schemas.openxmlformats.org/officeDocument/2006/relationships/hyperlink" Target="https://jukureiwa.com/tips/alphabet/" TargetMode="External"/><Relationship Id="rId12686" Type="http://schemas.openxmlformats.org/officeDocument/2006/relationships/hyperlink" Target="https://jukureiwa.com/tips/machigaeyasui/" TargetMode="External"/><Relationship Id="rId10022" Type="http://schemas.openxmlformats.org/officeDocument/2006/relationships/hyperlink" Target="https://eng-support.com/column/progress-book1-lesson20-3/" TargetMode="External"/><Relationship Id="rId11354" Type="http://schemas.openxmlformats.org/officeDocument/2006/relationships/hyperlink" Target="https://jukureiwa.com/tips/alphabet/" TargetMode="External"/><Relationship Id="rId12685" Type="http://schemas.openxmlformats.org/officeDocument/2006/relationships/hyperlink" Target="https://jukureiwa.com/tips/machigaeyasui/" TargetMode="External"/><Relationship Id="rId10023" Type="http://schemas.openxmlformats.org/officeDocument/2006/relationships/hyperlink" Target="https://eng-support.com/column/progress-book1-lesson20-3/" TargetMode="External"/><Relationship Id="rId11353" Type="http://schemas.openxmlformats.org/officeDocument/2006/relationships/hyperlink" Target="https://jukureiwa.com/tips/alphabet/" TargetMode="External"/><Relationship Id="rId12684" Type="http://schemas.openxmlformats.org/officeDocument/2006/relationships/hyperlink" Target="https://jukureiwa.com/tips/machigaeyasui/" TargetMode="External"/><Relationship Id="rId11327" Type="http://schemas.openxmlformats.org/officeDocument/2006/relationships/hyperlink" Target="https://jukureiwa.com/tips/alphabet/" TargetMode="External"/><Relationship Id="rId12658" Type="http://schemas.openxmlformats.org/officeDocument/2006/relationships/hyperlink" Target="https://jukureiwa.com/tips/machigaeyasui/" TargetMode="External"/><Relationship Id="rId11326" Type="http://schemas.openxmlformats.org/officeDocument/2006/relationships/hyperlink" Target="https://jukureiwa.com/tips/alphabet/" TargetMode="External"/><Relationship Id="rId12657" Type="http://schemas.openxmlformats.org/officeDocument/2006/relationships/hyperlink" Target="https://jukureiwa.com/tips/machigaeyasui/" TargetMode="External"/><Relationship Id="rId11325" Type="http://schemas.openxmlformats.org/officeDocument/2006/relationships/hyperlink" Target="https://jukureiwa.com/tips/alphabet/" TargetMode="External"/><Relationship Id="rId12656" Type="http://schemas.openxmlformats.org/officeDocument/2006/relationships/hyperlink" Target="https://jukureiwa.com/tips/machigaeyasui/" TargetMode="External"/><Relationship Id="rId11324" Type="http://schemas.openxmlformats.org/officeDocument/2006/relationships/hyperlink" Target="https://jukureiwa.com/tips/alphabet/" TargetMode="External"/><Relationship Id="rId12655" Type="http://schemas.openxmlformats.org/officeDocument/2006/relationships/hyperlink" Target="https://jukureiwa.com/tips/machigaeyasui/" TargetMode="External"/><Relationship Id="rId13986" Type="http://schemas.openxmlformats.org/officeDocument/2006/relationships/hyperlink" Target="https://eng-support.com/" TargetMode="External"/><Relationship Id="rId13987" Type="http://schemas.openxmlformats.org/officeDocument/2006/relationships/hyperlink" Target="https://eng-support.com/" TargetMode="External"/><Relationship Id="rId11329" Type="http://schemas.openxmlformats.org/officeDocument/2006/relationships/hyperlink" Target="https://jukureiwa.com/tips/alphabet/" TargetMode="External"/><Relationship Id="rId13988" Type="http://schemas.openxmlformats.org/officeDocument/2006/relationships/hyperlink" Target="https://eng-support.com/" TargetMode="External"/><Relationship Id="rId11328" Type="http://schemas.openxmlformats.org/officeDocument/2006/relationships/hyperlink" Target="https://jukureiwa.com/tips/alphabet/" TargetMode="External"/><Relationship Id="rId12659" Type="http://schemas.openxmlformats.org/officeDocument/2006/relationships/hyperlink" Target="https://jukureiwa.com/tips/machigaeyasui/" TargetMode="External"/><Relationship Id="rId13989" Type="http://schemas.openxmlformats.org/officeDocument/2006/relationships/hyperlink" Target="https://eng-support.com/" TargetMode="External"/><Relationship Id="rId12650" Type="http://schemas.openxmlformats.org/officeDocument/2006/relationships/hyperlink" Target="https://jukureiwa.com/tips/machigaeyasui/" TargetMode="External"/><Relationship Id="rId13982" Type="http://schemas.openxmlformats.org/officeDocument/2006/relationships/hyperlink" Target="https://eng-support.com/" TargetMode="External"/><Relationship Id="rId13983" Type="http://schemas.openxmlformats.org/officeDocument/2006/relationships/hyperlink" Target="https://eng-support.com/" TargetMode="External"/><Relationship Id="rId13984" Type="http://schemas.openxmlformats.org/officeDocument/2006/relationships/hyperlink" Target="https://eng-support.com/" TargetMode="External"/><Relationship Id="rId13985" Type="http://schemas.openxmlformats.org/officeDocument/2006/relationships/hyperlink" Target="https://eng-support.com/" TargetMode="External"/><Relationship Id="rId11323" Type="http://schemas.openxmlformats.org/officeDocument/2006/relationships/hyperlink" Target="https://jukureiwa.com/tips/alphabet/" TargetMode="External"/><Relationship Id="rId12654" Type="http://schemas.openxmlformats.org/officeDocument/2006/relationships/hyperlink" Target="https://jukureiwa.com/tips/machigaeyasui/" TargetMode="External"/><Relationship Id="rId11322" Type="http://schemas.openxmlformats.org/officeDocument/2006/relationships/hyperlink" Target="https://jukureiwa.com/tips/alphabet/" TargetMode="External"/><Relationship Id="rId12653" Type="http://schemas.openxmlformats.org/officeDocument/2006/relationships/hyperlink" Target="https://jukureiwa.com/tips/machigaeyasui/" TargetMode="External"/><Relationship Id="rId11321" Type="http://schemas.openxmlformats.org/officeDocument/2006/relationships/hyperlink" Target="https://jukureiwa.com/tips/alphabet/" TargetMode="External"/><Relationship Id="rId12652" Type="http://schemas.openxmlformats.org/officeDocument/2006/relationships/hyperlink" Target="https://jukureiwa.com/tips/machigaeyasui/" TargetMode="External"/><Relationship Id="rId13980" Type="http://schemas.openxmlformats.org/officeDocument/2006/relationships/hyperlink" Target="https://eng-support.com/" TargetMode="External"/><Relationship Id="rId11320" Type="http://schemas.openxmlformats.org/officeDocument/2006/relationships/hyperlink" Target="https://jukureiwa.com/tips/alphabet/" TargetMode="External"/><Relationship Id="rId12651" Type="http://schemas.openxmlformats.org/officeDocument/2006/relationships/hyperlink" Target="https://jukureiwa.com/tips/machigaeyasui/" TargetMode="External"/><Relationship Id="rId13981" Type="http://schemas.openxmlformats.org/officeDocument/2006/relationships/hyperlink" Target="https://eng-support.com/" TargetMode="External"/><Relationship Id="rId10006" Type="http://schemas.openxmlformats.org/officeDocument/2006/relationships/hyperlink" Target="https://eng-support.com/column/progress-book1-lesson19-4/" TargetMode="External"/><Relationship Id="rId11338" Type="http://schemas.openxmlformats.org/officeDocument/2006/relationships/hyperlink" Target="https://jukureiwa.com/tips/alphabet/" TargetMode="External"/><Relationship Id="rId12669" Type="http://schemas.openxmlformats.org/officeDocument/2006/relationships/hyperlink" Target="https://jukureiwa.com/tips/machigaeyasui/" TargetMode="External"/><Relationship Id="rId10007" Type="http://schemas.openxmlformats.org/officeDocument/2006/relationships/hyperlink" Target="https://eng-support.com/column/progress-book1-lesson19-4/" TargetMode="External"/><Relationship Id="rId11337" Type="http://schemas.openxmlformats.org/officeDocument/2006/relationships/hyperlink" Target="https://jukureiwa.com/tips/alphabet/" TargetMode="External"/><Relationship Id="rId12668" Type="http://schemas.openxmlformats.org/officeDocument/2006/relationships/hyperlink" Target="https://jukureiwa.com/tips/machigaeyasui/" TargetMode="External"/><Relationship Id="rId10004" Type="http://schemas.openxmlformats.org/officeDocument/2006/relationships/hyperlink" Target="https://eng-support.com/column/progress-book1-lesson19-4/" TargetMode="External"/><Relationship Id="rId11336" Type="http://schemas.openxmlformats.org/officeDocument/2006/relationships/hyperlink" Target="https://jukureiwa.com/tips/alphabet/" TargetMode="External"/><Relationship Id="rId12667" Type="http://schemas.openxmlformats.org/officeDocument/2006/relationships/hyperlink" Target="https://jukureiwa.com/tips/machigaeyasui/" TargetMode="External"/><Relationship Id="rId10005" Type="http://schemas.openxmlformats.org/officeDocument/2006/relationships/hyperlink" Target="https://eng-support.com/column/progress-book1-lesson19-4/" TargetMode="External"/><Relationship Id="rId11335" Type="http://schemas.openxmlformats.org/officeDocument/2006/relationships/hyperlink" Target="https://jukureiwa.com/tips/alphabet/" TargetMode="External"/><Relationship Id="rId12666" Type="http://schemas.openxmlformats.org/officeDocument/2006/relationships/hyperlink" Target="https://jukureiwa.com/tips/machigaeyasui/" TargetMode="External"/><Relationship Id="rId13997" Type="http://schemas.openxmlformats.org/officeDocument/2006/relationships/hyperlink" Target="https://eng-support.com/" TargetMode="External"/><Relationship Id="rId13998" Type="http://schemas.openxmlformats.org/officeDocument/2006/relationships/hyperlink" Target="https://eng-support.com/" TargetMode="External"/><Relationship Id="rId10008" Type="http://schemas.openxmlformats.org/officeDocument/2006/relationships/hyperlink" Target="https://eng-support.com/column/progress-book1-lesson19-4/" TargetMode="External"/><Relationship Id="rId13999" Type="http://schemas.openxmlformats.org/officeDocument/2006/relationships/hyperlink" Target="https://eng-support.com/" TargetMode="External"/><Relationship Id="rId10009" Type="http://schemas.openxmlformats.org/officeDocument/2006/relationships/hyperlink" Target="https://eng-support.com/column/progress-book1-lesson19-4/" TargetMode="External"/><Relationship Id="rId11339" Type="http://schemas.openxmlformats.org/officeDocument/2006/relationships/hyperlink" Target="https://jukureiwa.com/tips/alphabet/" TargetMode="External"/><Relationship Id="rId11330" Type="http://schemas.openxmlformats.org/officeDocument/2006/relationships/hyperlink" Target="https://jukureiwa.com/tips/alphabet/" TargetMode="External"/><Relationship Id="rId12661" Type="http://schemas.openxmlformats.org/officeDocument/2006/relationships/hyperlink" Target="https://jukureiwa.com/tips/machigaeyasui/" TargetMode="External"/><Relationship Id="rId13993" Type="http://schemas.openxmlformats.org/officeDocument/2006/relationships/hyperlink" Target="https://eng-support.com/" TargetMode="External"/><Relationship Id="rId12660" Type="http://schemas.openxmlformats.org/officeDocument/2006/relationships/hyperlink" Target="https://jukureiwa.com/tips/machigaeyasui/" TargetMode="External"/><Relationship Id="rId13994" Type="http://schemas.openxmlformats.org/officeDocument/2006/relationships/hyperlink" Target="https://eng-support.com/" TargetMode="External"/><Relationship Id="rId13995" Type="http://schemas.openxmlformats.org/officeDocument/2006/relationships/hyperlink" Target="https://eng-support.com/" TargetMode="External"/><Relationship Id="rId13996" Type="http://schemas.openxmlformats.org/officeDocument/2006/relationships/hyperlink" Target="https://eng-support.com/" TargetMode="External"/><Relationship Id="rId10002" Type="http://schemas.openxmlformats.org/officeDocument/2006/relationships/hyperlink" Target="https://eng-support.com/column/progress-book1-lesson19-4/" TargetMode="External"/><Relationship Id="rId11334" Type="http://schemas.openxmlformats.org/officeDocument/2006/relationships/hyperlink" Target="https://jukureiwa.com/tips/alphabet/" TargetMode="External"/><Relationship Id="rId12665" Type="http://schemas.openxmlformats.org/officeDocument/2006/relationships/hyperlink" Target="https://jukureiwa.com/tips/machigaeyasui/" TargetMode="External"/><Relationship Id="rId10003" Type="http://schemas.openxmlformats.org/officeDocument/2006/relationships/hyperlink" Target="https://eng-support.com/column/progress-book1-lesson19-4/" TargetMode="External"/><Relationship Id="rId11333" Type="http://schemas.openxmlformats.org/officeDocument/2006/relationships/hyperlink" Target="https://jukureiwa.com/tips/alphabet/" TargetMode="External"/><Relationship Id="rId12664" Type="http://schemas.openxmlformats.org/officeDocument/2006/relationships/hyperlink" Target="https://jukureiwa.com/tips/machigaeyasui/" TargetMode="External"/><Relationship Id="rId13990" Type="http://schemas.openxmlformats.org/officeDocument/2006/relationships/hyperlink" Target="https://eng-support.com/" TargetMode="External"/><Relationship Id="rId10000" Type="http://schemas.openxmlformats.org/officeDocument/2006/relationships/hyperlink" Target="https://eng-support.com/column/progress-book1-lesson19-4/" TargetMode="External"/><Relationship Id="rId11332" Type="http://schemas.openxmlformats.org/officeDocument/2006/relationships/hyperlink" Target="https://jukureiwa.com/tips/alphabet/" TargetMode="External"/><Relationship Id="rId12663" Type="http://schemas.openxmlformats.org/officeDocument/2006/relationships/hyperlink" Target="https://jukureiwa.com/tips/machigaeyasui/" TargetMode="External"/><Relationship Id="rId13991" Type="http://schemas.openxmlformats.org/officeDocument/2006/relationships/hyperlink" Target="https://eng-support.com/" TargetMode="External"/><Relationship Id="rId10001" Type="http://schemas.openxmlformats.org/officeDocument/2006/relationships/hyperlink" Target="https://eng-support.com/column/progress-book1-lesson19-4/" TargetMode="External"/><Relationship Id="rId11331" Type="http://schemas.openxmlformats.org/officeDocument/2006/relationships/hyperlink" Target="https://jukureiwa.com/tips/alphabet/" TargetMode="External"/><Relationship Id="rId12662" Type="http://schemas.openxmlformats.org/officeDocument/2006/relationships/hyperlink" Target="https://jukureiwa.com/tips/machigaeyasui/" TargetMode="External"/><Relationship Id="rId13992" Type="http://schemas.openxmlformats.org/officeDocument/2006/relationships/hyperlink" Target="https://eng-support.com/" TargetMode="External"/><Relationship Id="rId12919" Type="http://schemas.openxmlformats.org/officeDocument/2006/relationships/hyperlink" Target="https://koten-kakitsubata.jp/blog/teikitesuto/" TargetMode="External"/><Relationship Id="rId12918" Type="http://schemas.openxmlformats.org/officeDocument/2006/relationships/hyperlink" Target="https://koten-kakitsubata.jp/blog/teikitesuto/" TargetMode="External"/><Relationship Id="rId12917" Type="http://schemas.openxmlformats.org/officeDocument/2006/relationships/hyperlink" Target="https://koten-kakitsubata.jp/blog/teikitesuto/" TargetMode="External"/><Relationship Id="rId12916" Type="http://schemas.openxmlformats.org/officeDocument/2006/relationships/hyperlink" Target="https://koten-kakitsubata.jp/blog/teikitesuto/" TargetMode="External"/><Relationship Id="rId12911" Type="http://schemas.openxmlformats.org/officeDocument/2006/relationships/hyperlink" Target="https://koten-kakitsubata.jp/blog/teikitesuto/" TargetMode="External"/><Relationship Id="rId12910" Type="http://schemas.openxmlformats.org/officeDocument/2006/relationships/hyperlink" Target="https://jukureiwa.com/tips/machigaeyasui/" TargetMode="External"/><Relationship Id="rId12915" Type="http://schemas.openxmlformats.org/officeDocument/2006/relationships/hyperlink" Target="https://koten-kakitsubata.jp/blog/teikitesuto/" TargetMode="External"/><Relationship Id="rId12914" Type="http://schemas.openxmlformats.org/officeDocument/2006/relationships/hyperlink" Target="https://koten-kakitsubata.jp/blog/teikitesuto/" TargetMode="External"/><Relationship Id="rId12913" Type="http://schemas.openxmlformats.org/officeDocument/2006/relationships/hyperlink" Target="https://koten-kakitsubata.jp/blog/teikitesuto/" TargetMode="External"/><Relationship Id="rId12912" Type="http://schemas.openxmlformats.org/officeDocument/2006/relationships/hyperlink" Target="https://koten-kakitsubata.jp/blog/teikitesuto/" TargetMode="External"/><Relationship Id="rId12929" Type="http://schemas.openxmlformats.org/officeDocument/2006/relationships/hyperlink" Target="https://koten-kakitsubata.jp/blog/teikitesuto/" TargetMode="External"/><Relationship Id="rId12928" Type="http://schemas.openxmlformats.org/officeDocument/2006/relationships/hyperlink" Target="https://koten-kakitsubata.jp/blog/teikitesuto/" TargetMode="External"/><Relationship Id="rId12927" Type="http://schemas.openxmlformats.org/officeDocument/2006/relationships/hyperlink" Target="https://koten-kakitsubata.jp/blog/teikitesuto/" TargetMode="External"/><Relationship Id="rId12922" Type="http://schemas.openxmlformats.org/officeDocument/2006/relationships/hyperlink" Target="https://koten-kakitsubata.jp/blog/teikitesuto/" TargetMode="External"/><Relationship Id="rId12921" Type="http://schemas.openxmlformats.org/officeDocument/2006/relationships/hyperlink" Target="https://koten-kakitsubata.jp/blog/teikitesuto/" TargetMode="External"/><Relationship Id="rId12920" Type="http://schemas.openxmlformats.org/officeDocument/2006/relationships/hyperlink" Target="https://koten-kakitsubata.jp/blog/teikitesuto/" TargetMode="External"/><Relationship Id="rId12926" Type="http://schemas.openxmlformats.org/officeDocument/2006/relationships/hyperlink" Target="https://koten-kakitsubata.jp/blog/teikitesuto/" TargetMode="External"/><Relationship Id="rId12925" Type="http://schemas.openxmlformats.org/officeDocument/2006/relationships/hyperlink" Target="https://koten-kakitsubata.jp/blog/teikitesuto/" TargetMode="External"/><Relationship Id="rId12924" Type="http://schemas.openxmlformats.org/officeDocument/2006/relationships/hyperlink" Target="https://koten-kakitsubata.jp/blog/teikitesuto/" TargetMode="External"/><Relationship Id="rId12923" Type="http://schemas.openxmlformats.org/officeDocument/2006/relationships/hyperlink" Target="https://koten-kakitsubata.jp/blog/teikitesuto/" TargetMode="External"/><Relationship Id="rId12908" Type="http://schemas.openxmlformats.org/officeDocument/2006/relationships/hyperlink" Target="https://jukureiwa.com/tips/machigaeyasui/" TargetMode="External"/><Relationship Id="rId12907" Type="http://schemas.openxmlformats.org/officeDocument/2006/relationships/hyperlink" Target="https://jukureiwa.com/tips/machigaeyasui/" TargetMode="External"/><Relationship Id="rId12906" Type="http://schemas.openxmlformats.org/officeDocument/2006/relationships/hyperlink" Target="https://jukureiwa.com/tips/machigaeyasui/" TargetMode="External"/><Relationship Id="rId12905" Type="http://schemas.openxmlformats.org/officeDocument/2006/relationships/hyperlink" Target="https://jukureiwa.com/tips/machigaeyasui/" TargetMode="External"/><Relationship Id="rId12909" Type="http://schemas.openxmlformats.org/officeDocument/2006/relationships/hyperlink" Target="https://jukureiwa.com/tips/machigaeyasui/" TargetMode="External"/><Relationship Id="rId12900" Type="http://schemas.openxmlformats.org/officeDocument/2006/relationships/hyperlink" Target="https://jukureiwa.com/tips/machigaeyasui/" TargetMode="External"/><Relationship Id="rId12904" Type="http://schemas.openxmlformats.org/officeDocument/2006/relationships/hyperlink" Target="https://jukureiwa.com/tips/machigaeyasui/" TargetMode="External"/><Relationship Id="rId12903" Type="http://schemas.openxmlformats.org/officeDocument/2006/relationships/hyperlink" Target="https://jukureiwa.com/tips/machigaeyasui/" TargetMode="External"/><Relationship Id="rId12902" Type="http://schemas.openxmlformats.org/officeDocument/2006/relationships/hyperlink" Target="https://jukureiwa.com/tips/machigaeyasui/" TargetMode="External"/><Relationship Id="rId12901" Type="http://schemas.openxmlformats.org/officeDocument/2006/relationships/hyperlink" Target="https://jukureiwa.com/tips/machigaeyasui/" TargetMode="External"/><Relationship Id="rId11629" Type="http://schemas.openxmlformats.org/officeDocument/2006/relationships/hyperlink" Target="https://jukureiwa.com/tips/alphabet/" TargetMode="External"/><Relationship Id="rId11624" Type="http://schemas.openxmlformats.org/officeDocument/2006/relationships/hyperlink" Target="https://jukureiwa.com/tips/alphabet/" TargetMode="External"/><Relationship Id="rId12955" Type="http://schemas.openxmlformats.org/officeDocument/2006/relationships/hyperlink" Target="https://koten-kakitsubata.jp/blog/teikitesuto/" TargetMode="External"/><Relationship Id="rId11623" Type="http://schemas.openxmlformats.org/officeDocument/2006/relationships/hyperlink" Target="https://jukureiwa.com/tips/alphabet/" TargetMode="External"/><Relationship Id="rId12954" Type="http://schemas.openxmlformats.org/officeDocument/2006/relationships/hyperlink" Target="https://koten-kakitsubata.jp/blog/teikitesuto/" TargetMode="External"/><Relationship Id="rId11622" Type="http://schemas.openxmlformats.org/officeDocument/2006/relationships/hyperlink" Target="https://jukureiwa.com/tips/alphabet/" TargetMode="External"/><Relationship Id="rId12953" Type="http://schemas.openxmlformats.org/officeDocument/2006/relationships/hyperlink" Target="https://koten-kakitsubata.jp/blog/teikitesuto/" TargetMode="External"/><Relationship Id="rId11621" Type="http://schemas.openxmlformats.org/officeDocument/2006/relationships/hyperlink" Target="https://jukureiwa.com/tips/alphabet/" TargetMode="External"/><Relationship Id="rId12952" Type="http://schemas.openxmlformats.org/officeDocument/2006/relationships/hyperlink" Target="https://koten-kakitsubata.jp/blog/teikitesuto/" TargetMode="External"/><Relationship Id="rId11628" Type="http://schemas.openxmlformats.org/officeDocument/2006/relationships/hyperlink" Target="https://jukureiwa.com/tips/alphabet/" TargetMode="External"/><Relationship Id="rId12959" Type="http://schemas.openxmlformats.org/officeDocument/2006/relationships/hyperlink" Target="https://koten-kakitsubata.jp/blog/teikitesuto/" TargetMode="External"/><Relationship Id="rId11627" Type="http://schemas.openxmlformats.org/officeDocument/2006/relationships/hyperlink" Target="https://jukureiwa.com/tips/alphabet/" TargetMode="External"/><Relationship Id="rId12958" Type="http://schemas.openxmlformats.org/officeDocument/2006/relationships/hyperlink" Target="https://koten-kakitsubata.jp/blog/teikitesuto/" TargetMode="External"/><Relationship Id="rId11626" Type="http://schemas.openxmlformats.org/officeDocument/2006/relationships/hyperlink" Target="https://jukureiwa.com/tips/alphabet/" TargetMode="External"/><Relationship Id="rId12957" Type="http://schemas.openxmlformats.org/officeDocument/2006/relationships/hyperlink" Target="https://koten-kakitsubata.jp/blog/teikitesuto/" TargetMode="External"/><Relationship Id="rId11625" Type="http://schemas.openxmlformats.org/officeDocument/2006/relationships/hyperlink" Target="https://jukureiwa.com/tips/alphabet/" TargetMode="External"/><Relationship Id="rId12956" Type="http://schemas.openxmlformats.org/officeDocument/2006/relationships/hyperlink" Target="https://koten-kakitsubata.jp/blog/teikitesuto/" TargetMode="External"/><Relationship Id="rId11620" Type="http://schemas.openxmlformats.org/officeDocument/2006/relationships/hyperlink" Target="https://jukureiwa.com/tips/alphabet/" TargetMode="External"/><Relationship Id="rId12951" Type="http://schemas.openxmlformats.org/officeDocument/2006/relationships/hyperlink" Target="https://koten-kakitsubata.jp/blog/teikitesuto/" TargetMode="External"/><Relationship Id="rId12950" Type="http://schemas.openxmlformats.org/officeDocument/2006/relationships/hyperlink" Target="https://koten-kakitsubata.jp/blog/teikitesuto/" TargetMode="External"/><Relationship Id="rId10309" Type="http://schemas.openxmlformats.org/officeDocument/2006/relationships/hyperlink" Target="https://eng-support.com/column/progressbook1-4-3/" TargetMode="External"/><Relationship Id="rId10303" Type="http://schemas.openxmlformats.org/officeDocument/2006/relationships/hyperlink" Target="https://eng-support.com/column/progressbook1-4-3/" TargetMode="External"/><Relationship Id="rId11635" Type="http://schemas.openxmlformats.org/officeDocument/2006/relationships/hyperlink" Target="https://jukureiwa.com/tips/alphabet/" TargetMode="External"/><Relationship Id="rId12966" Type="http://schemas.openxmlformats.org/officeDocument/2006/relationships/hyperlink" Target="https://koten-kakitsubata.jp/blog/teikitesuto/" TargetMode="External"/><Relationship Id="rId10304" Type="http://schemas.openxmlformats.org/officeDocument/2006/relationships/hyperlink" Target="https://eng-support.com/column/progressbook1-4-3/" TargetMode="External"/><Relationship Id="rId11634" Type="http://schemas.openxmlformats.org/officeDocument/2006/relationships/hyperlink" Target="https://jukureiwa.com/tips/alphabet/" TargetMode="External"/><Relationship Id="rId12965" Type="http://schemas.openxmlformats.org/officeDocument/2006/relationships/hyperlink" Target="https://koten-kakitsubata.jp/blog/teikitesuto/" TargetMode="External"/><Relationship Id="rId10301" Type="http://schemas.openxmlformats.org/officeDocument/2006/relationships/hyperlink" Target="https://eng-support.com/column/progressbook1-4-3/" TargetMode="External"/><Relationship Id="rId11633" Type="http://schemas.openxmlformats.org/officeDocument/2006/relationships/hyperlink" Target="https://jukureiwa.com/tips/alphabet/" TargetMode="External"/><Relationship Id="rId12964" Type="http://schemas.openxmlformats.org/officeDocument/2006/relationships/hyperlink" Target="https://koten-kakitsubata.jp/blog/teikitesuto/" TargetMode="External"/><Relationship Id="rId10302" Type="http://schemas.openxmlformats.org/officeDocument/2006/relationships/hyperlink" Target="https://eng-support.com/column/progressbook1-4-3/" TargetMode="External"/><Relationship Id="rId11632" Type="http://schemas.openxmlformats.org/officeDocument/2006/relationships/hyperlink" Target="https://jukureiwa.com/tips/alphabet/" TargetMode="External"/><Relationship Id="rId12963" Type="http://schemas.openxmlformats.org/officeDocument/2006/relationships/hyperlink" Target="https://koten-kakitsubata.jp/blog/teikitesuto/" TargetMode="External"/><Relationship Id="rId10307" Type="http://schemas.openxmlformats.org/officeDocument/2006/relationships/hyperlink" Target="https://eng-support.com/column/progressbook1-4-3/" TargetMode="External"/><Relationship Id="rId11639" Type="http://schemas.openxmlformats.org/officeDocument/2006/relationships/hyperlink" Target="https://jukureiwa.com/tips/alphabet/" TargetMode="External"/><Relationship Id="rId10308" Type="http://schemas.openxmlformats.org/officeDocument/2006/relationships/hyperlink" Target="https://eng-support.com/column/progressbook1-4-3/" TargetMode="External"/><Relationship Id="rId11638" Type="http://schemas.openxmlformats.org/officeDocument/2006/relationships/hyperlink" Target="https://jukureiwa.com/tips/alphabet/" TargetMode="External"/><Relationship Id="rId12969" Type="http://schemas.openxmlformats.org/officeDocument/2006/relationships/hyperlink" Target="https://koten-kakitsubata.jp/blog/teikitesuto/" TargetMode="External"/><Relationship Id="rId10305" Type="http://schemas.openxmlformats.org/officeDocument/2006/relationships/hyperlink" Target="https://eng-support.com/column/progressbook1-4-3/" TargetMode="External"/><Relationship Id="rId11637" Type="http://schemas.openxmlformats.org/officeDocument/2006/relationships/hyperlink" Target="https://jukureiwa.com/tips/alphabet/" TargetMode="External"/><Relationship Id="rId12968" Type="http://schemas.openxmlformats.org/officeDocument/2006/relationships/hyperlink" Target="https://koten-kakitsubata.jp/blog/teikitesuto/" TargetMode="External"/><Relationship Id="rId10306" Type="http://schemas.openxmlformats.org/officeDocument/2006/relationships/hyperlink" Target="https://eng-support.com/column/progressbook1-4-3/" TargetMode="External"/><Relationship Id="rId11636" Type="http://schemas.openxmlformats.org/officeDocument/2006/relationships/hyperlink" Target="https://jukureiwa.com/tips/alphabet/" TargetMode="External"/><Relationship Id="rId12967" Type="http://schemas.openxmlformats.org/officeDocument/2006/relationships/hyperlink" Target="https://koten-kakitsubata.jp/blog/teikitesuto/" TargetMode="External"/><Relationship Id="rId11631" Type="http://schemas.openxmlformats.org/officeDocument/2006/relationships/hyperlink" Target="https://jukureiwa.com/tips/alphabet/" TargetMode="External"/><Relationship Id="rId12962" Type="http://schemas.openxmlformats.org/officeDocument/2006/relationships/hyperlink" Target="https://koten-kakitsubata.jp/blog/teikitesuto/" TargetMode="External"/><Relationship Id="rId10300" Type="http://schemas.openxmlformats.org/officeDocument/2006/relationships/hyperlink" Target="https://eng-support.com/column/progressbook1-4-3/" TargetMode="External"/><Relationship Id="rId11630" Type="http://schemas.openxmlformats.org/officeDocument/2006/relationships/hyperlink" Target="https://jukureiwa.com/tips/alphabet/" TargetMode="External"/><Relationship Id="rId12961" Type="http://schemas.openxmlformats.org/officeDocument/2006/relationships/hyperlink" Target="https://koten-kakitsubata.jp/blog/teikitesuto/" TargetMode="External"/><Relationship Id="rId12960" Type="http://schemas.openxmlformats.org/officeDocument/2006/relationships/hyperlink" Target="https://koten-kakitsubata.jp/blog/teikitesuto/" TargetMode="External"/><Relationship Id="rId11609" Type="http://schemas.openxmlformats.org/officeDocument/2006/relationships/hyperlink" Target="https://jukureiwa.com/tips/alphabet/" TargetMode="External"/><Relationship Id="rId11608" Type="http://schemas.openxmlformats.org/officeDocument/2006/relationships/hyperlink" Target="https://jukureiwa.com/tips/alphabet/" TargetMode="External"/><Relationship Id="rId12939" Type="http://schemas.openxmlformats.org/officeDocument/2006/relationships/hyperlink" Target="https://koten-kakitsubata.jp/blog/teikitesuto/" TargetMode="External"/><Relationship Id="rId11607" Type="http://schemas.openxmlformats.org/officeDocument/2006/relationships/hyperlink" Target="https://jukureiwa.com/tips/alphabet/" TargetMode="External"/><Relationship Id="rId12938" Type="http://schemas.openxmlformats.org/officeDocument/2006/relationships/hyperlink" Target="https://koten-kakitsubata.jp/blog/teikitesuto/" TargetMode="External"/><Relationship Id="rId11602" Type="http://schemas.openxmlformats.org/officeDocument/2006/relationships/hyperlink" Target="https://jukureiwa.com/tips/alphabet/" TargetMode="External"/><Relationship Id="rId12933" Type="http://schemas.openxmlformats.org/officeDocument/2006/relationships/hyperlink" Target="https://koten-kakitsubata.jp/blog/teikitesuto/" TargetMode="External"/><Relationship Id="rId11601" Type="http://schemas.openxmlformats.org/officeDocument/2006/relationships/hyperlink" Target="https://jukureiwa.com/tips/alphabet/" TargetMode="External"/><Relationship Id="rId12932" Type="http://schemas.openxmlformats.org/officeDocument/2006/relationships/hyperlink" Target="https://koten-kakitsubata.jp/blog/teikitesuto/" TargetMode="External"/><Relationship Id="rId11600" Type="http://schemas.openxmlformats.org/officeDocument/2006/relationships/hyperlink" Target="https://jukureiwa.com/tips/alphabet/" TargetMode="External"/><Relationship Id="rId12931" Type="http://schemas.openxmlformats.org/officeDocument/2006/relationships/hyperlink" Target="https://koten-kakitsubata.jp/blog/teikitesuto/" TargetMode="External"/><Relationship Id="rId12930" Type="http://schemas.openxmlformats.org/officeDocument/2006/relationships/hyperlink" Target="https://koten-kakitsubata.jp/blog/teikitesuto/" TargetMode="External"/><Relationship Id="rId11606" Type="http://schemas.openxmlformats.org/officeDocument/2006/relationships/hyperlink" Target="https://jukureiwa.com/tips/alphabet/" TargetMode="External"/><Relationship Id="rId12937" Type="http://schemas.openxmlformats.org/officeDocument/2006/relationships/hyperlink" Target="https://koten-kakitsubata.jp/blog/teikitesuto/" TargetMode="External"/><Relationship Id="rId11605" Type="http://schemas.openxmlformats.org/officeDocument/2006/relationships/hyperlink" Target="https://jukureiwa.com/tips/alphabet/" TargetMode="External"/><Relationship Id="rId12936" Type="http://schemas.openxmlformats.org/officeDocument/2006/relationships/hyperlink" Target="https://koten-kakitsubata.jp/blog/teikitesuto/" TargetMode="External"/><Relationship Id="rId11604" Type="http://schemas.openxmlformats.org/officeDocument/2006/relationships/hyperlink" Target="https://jukureiwa.com/tips/alphabet/" TargetMode="External"/><Relationship Id="rId12935" Type="http://schemas.openxmlformats.org/officeDocument/2006/relationships/hyperlink" Target="https://koten-kakitsubata.jp/blog/teikitesuto/" TargetMode="External"/><Relationship Id="rId11603" Type="http://schemas.openxmlformats.org/officeDocument/2006/relationships/hyperlink" Target="https://jukureiwa.com/tips/alphabet/" TargetMode="External"/><Relationship Id="rId12934" Type="http://schemas.openxmlformats.org/officeDocument/2006/relationships/hyperlink" Target="https://koten-kakitsubata.jp/blog/teikitesuto/" TargetMode="External"/><Relationship Id="rId11619" Type="http://schemas.openxmlformats.org/officeDocument/2006/relationships/hyperlink" Target="https://jukureiwa.com/tips/alphabet/" TargetMode="External"/><Relationship Id="rId11618" Type="http://schemas.openxmlformats.org/officeDocument/2006/relationships/hyperlink" Target="https://jukureiwa.com/tips/alphabet/" TargetMode="External"/><Relationship Id="rId12949" Type="http://schemas.openxmlformats.org/officeDocument/2006/relationships/hyperlink" Target="https://koten-kakitsubata.jp/blog/teikitesuto/" TargetMode="External"/><Relationship Id="rId11613" Type="http://schemas.openxmlformats.org/officeDocument/2006/relationships/hyperlink" Target="https://jukureiwa.com/tips/alphabet/" TargetMode="External"/><Relationship Id="rId12944" Type="http://schemas.openxmlformats.org/officeDocument/2006/relationships/hyperlink" Target="https://koten-kakitsubata.jp/blog/teikitesuto/" TargetMode="External"/><Relationship Id="rId11612" Type="http://schemas.openxmlformats.org/officeDocument/2006/relationships/hyperlink" Target="https://jukureiwa.com/tips/alphabet/" TargetMode="External"/><Relationship Id="rId12943" Type="http://schemas.openxmlformats.org/officeDocument/2006/relationships/hyperlink" Target="https://koten-kakitsubata.jp/blog/teikitesuto/" TargetMode="External"/><Relationship Id="rId11611" Type="http://schemas.openxmlformats.org/officeDocument/2006/relationships/hyperlink" Target="https://jukureiwa.com/tips/alphabet/" TargetMode="External"/><Relationship Id="rId12942" Type="http://schemas.openxmlformats.org/officeDocument/2006/relationships/hyperlink" Target="https://koten-kakitsubata.jp/blog/teikitesuto/" TargetMode="External"/><Relationship Id="rId11610" Type="http://schemas.openxmlformats.org/officeDocument/2006/relationships/hyperlink" Target="https://jukureiwa.com/tips/alphabet/" TargetMode="External"/><Relationship Id="rId12941" Type="http://schemas.openxmlformats.org/officeDocument/2006/relationships/hyperlink" Target="https://koten-kakitsubata.jp/blog/teikitesuto/" TargetMode="External"/><Relationship Id="rId11617" Type="http://schemas.openxmlformats.org/officeDocument/2006/relationships/hyperlink" Target="https://jukureiwa.com/tips/alphabet/" TargetMode="External"/><Relationship Id="rId12948" Type="http://schemas.openxmlformats.org/officeDocument/2006/relationships/hyperlink" Target="https://koten-kakitsubata.jp/blog/teikitesuto/" TargetMode="External"/><Relationship Id="rId11616" Type="http://schemas.openxmlformats.org/officeDocument/2006/relationships/hyperlink" Target="https://jukureiwa.com/tips/alphabet/" TargetMode="External"/><Relationship Id="rId12947" Type="http://schemas.openxmlformats.org/officeDocument/2006/relationships/hyperlink" Target="https://koten-kakitsubata.jp/blog/teikitesuto/" TargetMode="External"/><Relationship Id="rId11615" Type="http://schemas.openxmlformats.org/officeDocument/2006/relationships/hyperlink" Target="https://jukureiwa.com/tips/alphabet/" TargetMode="External"/><Relationship Id="rId12946" Type="http://schemas.openxmlformats.org/officeDocument/2006/relationships/hyperlink" Target="https://koten-kakitsubata.jp/blog/teikitesuto/" TargetMode="External"/><Relationship Id="rId11614" Type="http://schemas.openxmlformats.org/officeDocument/2006/relationships/hyperlink" Target="https://jukureiwa.com/tips/alphabet/" TargetMode="External"/><Relationship Id="rId12945" Type="http://schemas.openxmlformats.org/officeDocument/2006/relationships/hyperlink" Target="https://koten-kakitsubata.jp/blog/teikitesuto/" TargetMode="External"/><Relationship Id="rId12940" Type="http://schemas.openxmlformats.org/officeDocument/2006/relationships/hyperlink" Target="https://koten-kakitsubata.jp/blog/teikitesuto/" TargetMode="External"/><Relationship Id="rId9210" Type="http://schemas.openxmlformats.org/officeDocument/2006/relationships/hyperlink" Target="https://juku-escot.com/column/ryouritsu/" TargetMode="External"/><Relationship Id="rId9211" Type="http://schemas.openxmlformats.org/officeDocument/2006/relationships/hyperlink" Target="https://juku-escot.com/column/ryouritsu/" TargetMode="External"/><Relationship Id="rId9212" Type="http://schemas.openxmlformats.org/officeDocument/2006/relationships/hyperlink" Target="https://juku-escot.com/column/ryouritsu/" TargetMode="External"/><Relationship Id="rId9217" Type="http://schemas.openxmlformats.org/officeDocument/2006/relationships/hyperlink" Target="https://juku-escot.com/column/ryouritsu/" TargetMode="External"/><Relationship Id="rId9218" Type="http://schemas.openxmlformats.org/officeDocument/2006/relationships/hyperlink" Target="https://juku-escot.com/column/ryouritsu/" TargetMode="External"/><Relationship Id="rId9219" Type="http://schemas.openxmlformats.org/officeDocument/2006/relationships/hyperlink" Target="https://juku-escot.com/column/ryouritsu/" TargetMode="External"/><Relationship Id="rId9213" Type="http://schemas.openxmlformats.org/officeDocument/2006/relationships/hyperlink" Target="https://juku-escot.com/column/ryouritsu/" TargetMode="External"/><Relationship Id="rId9214" Type="http://schemas.openxmlformats.org/officeDocument/2006/relationships/hyperlink" Target="https://juku-escot.com/column/ryouritsu/" TargetMode="External"/><Relationship Id="rId9215" Type="http://schemas.openxmlformats.org/officeDocument/2006/relationships/hyperlink" Target="https://juku-escot.com/column/ryouritsu/" TargetMode="External"/><Relationship Id="rId9216" Type="http://schemas.openxmlformats.org/officeDocument/2006/relationships/hyperlink" Target="https://juku-escot.com/column/ryouritsu/" TargetMode="External"/><Relationship Id="rId9200" Type="http://schemas.openxmlformats.org/officeDocument/2006/relationships/hyperlink" Target="https://juku-escot.com/column/fuyuyasumi/" TargetMode="External"/><Relationship Id="rId9201" Type="http://schemas.openxmlformats.org/officeDocument/2006/relationships/hyperlink" Target="https://juku-escot.com/column/fuyuyasumi/" TargetMode="External"/><Relationship Id="rId9206" Type="http://schemas.openxmlformats.org/officeDocument/2006/relationships/hyperlink" Target="https://juku-escot.com/column/fuyuyasumi/" TargetMode="External"/><Relationship Id="rId9207" Type="http://schemas.openxmlformats.org/officeDocument/2006/relationships/hyperlink" Target="https://juku-escot.com/column/fuyuyasumi/" TargetMode="External"/><Relationship Id="rId9208" Type="http://schemas.openxmlformats.org/officeDocument/2006/relationships/hyperlink" Target="https://juku-escot.com/column/haruyasumibenkyouhou/" TargetMode="External"/><Relationship Id="rId9209" Type="http://schemas.openxmlformats.org/officeDocument/2006/relationships/hyperlink" Target="https://juku-escot.com/column/ryouritsu/" TargetMode="External"/><Relationship Id="rId9202" Type="http://schemas.openxmlformats.org/officeDocument/2006/relationships/hyperlink" Target="https://juku-escot.com/column/fuyuyasumi/" TargetMode="External"/><Relationship Id="rId9203" Type="http://schemas.openxmlformats.org/officeDocument/2006/relationships/hyperlink" Target="https://juku-escot.com/column/fuyuyasumi/" TargetMode="External"/><Relationship Id="rId9204" Type="http://schemas.openxmlformats.org/officeDocument/2006/relationships/hyperlink" Target="https://juku-escot.com/column/fuyuyasumi/" TargetMode="External"/><Relationship Id="rId9205" Type="http://schemas.openxmlformats.org/officeDocument/2006/relationships/hyperlink" Target="https://juku-escot.com/column/fuyuyasumi/" TargetMode="External"/><Relationship Id="rId9231" Type="http://schemas.openxmlformats.org/officeDocument/2006/relationships/hyperlink" Target="https://juku-escot.com/column/ryouritsu/" TargetMode="External"/><Relationship Id="rId9232" Type="http://schemas.openxmlformats.org/officeDocument/2006/relationships/hyperlink" Target="https://juku-escot.com/column/suugaku_ouyoumondai/" TargetMode="External"/><Relationship Id="rId9233" Type="http://schemas.openxmlformats.org/officeDocument/2006/relationships/hyperlink" Target="https://juku-escot.com/column/suugaku_ouyoumondai/" TargetMode="External"/><Relationship Id="rId9234" Type="http://schemas.openxmlformats.org/officeDocument/2006/relationships/hyperlink" Target="https://juku-escot.com/column/suugaku_ouyoumondai/" TargetMode="External"/><Relationship Id="rId9230" Type="http://schemas.openxmlformats.org/officeDocument/2006/relationships/hyperlink" Target="https://juku-escot.com/column/ryouritsu/" TargetMode="External"/><Relationship Id="rId9239" Type="http://schemas.openxmlformats.org/officeDocument/2006/relationships/hyperlink" Target="https://juku-escot.com/column/suugaku_ouyoumondai/" TargetMode="External"/><Relationship Id="rId9235" Type="http://schemas.openxmlformats.org/officeDocument/2006/relationships/hyperlink" Target="https://juku-escot.com/column/suugaku_ouyoumondai/" TargetMode="External"/><Relationship Id="rId9236" Type="http://schemas.openxmlformats.org/officeDocument/2006/relationships/hyperlink" Target="https://juku-escot.com/column/suugaku_ouyoumondai/" TargetMode="External"/><Relationship Id="rId9237" Type="http://schemas.openxmlformats.org/officeDocument/2006/relationships/hyperlink" Target="https://juku-escot.com/column/suugaku_ouyoumondai/" TargetMode="External"/><Relationship Id="rId9238" Type="http://schemas.openxmlformats.org/officeDocument/2006/relationships/hyperlink" Target="https://juku-escot.com/column/suugaku_ouyoumondai/" TargetMode="External"/><Relationship Id="rId9220" Type="http://schemas.openxmlformats.org/officeDocument/2006/relationships/hyperlink" Target="https://juku-escot.com/column/ryouritsu/" TargetMode="External"/><Relationship Id="rId9221" Type="http://schemas.openxmlformats.org/officeDocument/2006/relationships/hyperlink" Target="https://juku-escot.com/column/ryouritsu/" TargetMode="External"/><Relationship Id="rId9222" Type="http://schemas.openxmlformats.org/officeDocument/2006/relationships/hyperlink" Target="https://juku-escot.com/column/ryouritsu/" TargetMode="External"/><Relationship Id="rId9223" Type="http://schemas.openxmlformats.org/officeDocument/2006/relationships/hyperlink" Target="https://juku-escot.com/column/ryouritsu/" TargetMode="External"/><Relationship Id="rId9228" Type="http://schemas.openxmlformats.org/officeDocument/2006/relationships/hyperlink" Target="https://juku-escot.com/column/ryouritsu/" TargetMode="External"/><Relationship Id="rId9229" Type="http://schemas.openxmlformats.org/officeDocument/2006/relationships/hyperlink" Target="https://juku-escot.com/column/ryouritsu/" TargetMode="External"/><Relationship Id="rId9224" Type="http://schemas.openxmlformats.org/officeDocument/2006/relationships/hyperlink" Target="https://juku-escot.com/column/ryouritsu/" TargetMode="External"/><Relationship Id="rId9225" Type="http://schemas.openxmlformats.org/officeDocument/2006/relationships/hyperlink" Target="https://juku-escot.com/column/ryouritsu/" TargetMode="External"/><Relationship Id="rId9226" Type="http://schemas.openxmlformats.org/officeDocument/2006/relationships/hyperlink" Target="https://juku-escot.com/column/ryouritsu/" TargetMode="External"/><Relationship Id="rId9227" Type="http://schemas.openxmlformats.org/officeDocument/2006/relationships/hyperlink" Target="https://juku-escot.com/column/ryouritsu/" TargetMode="External"/><Relationship Id="rId9297" Type="http://schemas.openxmlformats.org/officeDocument/2006/relationships/hyperlink" Target="https://eigo-rewrite.com/column/stage1_lesson6-3/" TargetMode="External"/><Relationship Id="rId9298" Type="http://schemas.openxmlformats.org/officeDocument/2006/relationships/hyperlink" Target="https://eigo-rewrite.com/column/stage1_lesson6-3/" TargetMode="External"/><Relationship Id="rId9299" Type="http://schemas.openxmlformats.org/officeDocument/2006/relationships/hyperlink" Target="https://eigo-rewrite.com/column/stage1_lesson6-3/" TargetMode="External"/><Relationship Id="rId9293" Type="http://schemas.openxmlformats.org/officeDocument/2006/relationships/hyperlink" Target="https://eigo-rewrite.com/column/stage1_lesson6-3/" TargetMode="External"/><Relationship Id="rId9294" Type="http://schemas.openxmlformats.org/officeDocument/2006/relationships/hyperlink" Target="https://eigo-rewrite.com/column/stage1_lesson6-3/" TargetMode="External"/><Relationship Id="rId9295" Type="http://schemas.openxmlformats.org/officeDocument/2006/relationships/hyperlink" Target="https://eigo-rewrite.com/column/stage1_lesson6-3/" TargetMode="External"/><Relationship Id="rId9296" Type="http://schemas.openxmlformats.org/officeDocument/2006/relationships/hyperlink" Target="https://eigo-rewrite.com/column/stage1_lesson6-3/" TargetMode="External"/><Relationship Id="rId9290" Type="http://schemas.openxmlformats.org/officeDocument/2006/relationships/hyperlink" Target="https://eigo-rewrite.com/column/stage1_lesson6-3/" TargetMode="External"/><Relationship Id="rId9291" Type="http://schemas.openxmlformats.org/officeDocument/2006/relationships/hyperlink" Target="https://eigo-rewrite.com/column/stage1_lesson6-3/" TargetMode="External"/><Relationship Id="rId9292" Type="http://schemas.openxmlformats.org/officeDocument/2006/relationships/hyperlink" Target="https://eigo-rewrite.com/column/stage1_lesson6-3/" TargetMode="External"/><Relationship Id="rId9286" Type="http://schemas.openxmlformats.org/officeDocument/2006/relationships/hyperlink" Target="https://eigo-rewrite.com/column/sankousyo/" TargetMode="External"/><Relationship Id="rId9287" Type="http://schemas.openxmlformats.org/officeDocument/2006/relationships/hyperlink" Target="https://eigo-rewrite.com/column/sankousyo/" TargetMode="External"/><Relationship Id="rId9288" Type="http://schemas.openxmlformats.org/officeDocument/2006/relationships/hyperlink" Target="https://eigo-rewrite.com/column/stage1_lesson6-3/" TargetMode="External"/><Relationship Id="rId9289" Type="http://schemas.openxmlformats.org/officeDocument/2006/relationships/hyperlink" Target="https://eigo-rewrite.com/column/stage1_lesson6-3/" TargetMode="External"/><Relationship Id="rId9282" Type="http://schemas.openxmlformats.org/officeDocument/2006/relationships/hyperlink" Target="https://eigo-rewrite.com/column/kakomon/" TargetMode="External"/><Relationship Id="rId9283" Type="http://schemas.openxmlformats.org/officeDocument/2006/relationships/hyperlink" Target="https://eigo-rewrite.com/column/kakomon/" TargetMode="External"/><Relationship Id="rId9284" Type="http://schemas.openxmlformats.org/officeDocument/2006/relationships/hyperlink" Target="https://eigo-rewrite.com/column/kakomon/" TargetMode="External"/><Relationship Id="rId9285" Type="http://schemas.openxmlformats.org/officeDocument/2006/relationships/hyperlink" Target="https://eigo-rewrite.com/column/kakomon/" TargetMode="External"/><Relationship Id="rId10394" Type="http://schemas.openxmlformats.org/officeDocument/2006/relationships/hyperlink" Target="https://jukureiwa.com/tips/syakaibenkyou/" TargetMode="External"/><Relationship Id="rId10395" Type="http://schemas.openxmlformats.org/officeDocument/2006/relationships/hyperlink" Target="https://jukureiwa.com/tips/syakaibenkyou/" TargetMode="External"/><Relationship Id="rId10392" Type="http://schemas.openxmlformats.org/officeDocument/2006/relationships/hyperlink" Target="https://jukureiwa.com/tips/syakaibenkyou/" TargetMode="External"/><Relationship Id="rId10393" Type="http://schemas.openxmlformats.org/officeDocument/2006/relationships/hyperlink" Target="https://jukureiwa.com/tips/syakaibenkyou/" TargetMode="External"/><Relationship Id="rId10398" Type="http://schemas.openxmlformats.org/officeDocument/2006/relationships/hyperlink" Target="https://jukureiwa.com/tips/syakaibenkyou/" TargetMode="External"/><Relationship Id="rId10399" Type="http://schemas.openxmlformats.org/officeDocument/2006/relationships/hyperlink" Target="https://jukureiwa.com/tips/syakaibenkyou/" TargetMode="External"/><Relationship Id="rId10396" Type="http://schemas.openxmlformats.org/officeDocument/2006/relationships/hyperlink" Target="https://jukureiwa.com/tips/syakaibenkyou/" TargetMode="External"/><Relationship Id="rId10397" Type="http://schemas.openxmlformats.org/officeDocument/2006/relationships/hyperlink" Target="https://jukureiwa.com/tips/syakaibenkyou/" TargetMode="External"/><Relationship Id="rId9253" Type="http://schemas.openxmlformats.org/officeDocument/2006/relationships/hyperlink" Target="https://jukureiwa.com/tips/rekishi-nagare/" TargetMode="External"/><Relationship Id="rId9254" Type="http://schemas.openxmlformats.org/officeDocument/2006/relationships/hyperlink" Target="https://jukureiwa.com/tips/rekishi-nagare/" TargetMode="External"/><Relationship Id="rId9255" Type="http://schemas.openxmlformats.org/officeDocument/2006/relationships/hyperlink" Target="https://jukureiwa.com/tips/rekishi-nagare/" TargetMode="External"/><Relationship Id="rId9256" Type="http://schemas.openxmlformats.org/officeDocument/2006/relationships/hyperlink" Target="https://jukureiwa.com/tips/rekishi-nagare/" TargetMode="External"/><Relationship Id="rId9250" Type="http://schemas.openxmlformats.org/officeDocument/2006/relationships/hyperlink" Target="https://jukureiwa.com/honka/" TargetMode="External"/><Relationship Id="rId9251" Type="http://schemas.openxmlformats.org/officeDocument/2006/relationships/hyperlink" Target="https://jukureiwa.com/honka/" TargetMode="External"/><Relationship Id="rId9252" Type="http://schemas.openxmlformats.org/officeDocument/2006/relationships/hyperlink" Target="https://jukureiwa.com/tips/rekishi-nagare/" TargetMode="External"/><Relationship Id="rId9257" Type="http://schemas.openxmlformats.org/officeDocument/2006/relationships/hyperlink" Target="https://jukureiwa.com/tips/rekishi-nagare/" TargetMode="External"/><Relationship Id="rId9258" Type="http://schemas.openxmlformats.org/officeDocument/2006/relationships/hyperlink" Target="https://jukureiwa.com/tips/rekishi-nagare/" TargetMode="External"/><Relationship Id="rId9259" Type="http://schemas.openxmlformats.org/officeDocument/2006/relationships/hyperlink" Target="https://jukureiwa.com/tips/rekishi-nagare/" TargetMode="External"/><Relationship Id="rId9242" Type="http://schemas.openxmlformats.org/officeDocument/2006/relationships/hyperlink" Target="https://juku-escot.com/column/suugaku_ouyoumondai/" TargetMode="External"/><Relationship Id="rId9243" Type="http://schemas.openxmlformats.org/officeDocument/2006/relationships/hyperlink" Target="https://juku-escot.com/column/suugaku_ouyoumondai/" TargetMode="External"/><Relationship Id="rId9244" Type="http://schemas.openxmlformats.org/officeDocument/2006/relationships/hyperlink" Target="https://juku-escot.com/column/suugakudekinai/" TargetMode="External"/><Relationship Id="rId9245" Type="http://schemas.openxmlformats.org/officeDocument/2006/relationships/hyperlink" Target="https://juku-escot.com/column/suugakudekinai/" TargetMode="External"/><Relationship Id="rId9240" Type="http://schemas.openxmlformats.org/officeDocument/2006/relationships/hyperlink" Target="https://juku-escot.com/column/suugaku_ouyoumondai/" TargetMode="External"/><Relationship Id="rId9241" Type="http://schemas.openxmlformats.org/officeDocument/2006/relationships/hyperlink" Target="https://juku-escot.com/column/suugaku_ouyoumondai/" TargetMode="External"/><Relationship Id="rId9246" Type="http://schemas.openxmlformats.org/officeDocument/2006/relationships/hyperlink" Target="https://juku-escot.com/column/suugakudekinai/" TargetMode="External"/><Relationship Id="rId9247" Type="http://schemas.openxmlformats.org/officeDocument/2006/relationships/hyperlink" Target="https://juku-escot.com/japanese/" TargetMode="External"/><Relationship Id="rId9248" Type="http://schemas.openxmlformats.org/officeDocument/2006/relationships/hyperlink" Target="https://jukureiwa.com/honka/" TargetMode="External"/><Relationship Id="rId9249" Type="http://schemas.openxmlformats.org/officeDocument/2006/relationships/hyperlink" Target="https://jukureiwa.com/honka/" TargetMode="External"/><Relationship Id="rId9280" Type="http://schemas.openxmlformats.org/officeDocument/2006/relationships/hyperlink" Target="https://eigo-rewrite.com/column/kakomon/" TargetMode="External"/><Relationship Id="rId9281" Type="http://schemas.openxmlformats.org/officeDocument/2006/relationships/hyperlink" Target="https://eigo-rewrite.com/column/kakomon/" TargetMode="External"/><Relationship Id="rId9275" Type="http://schemas.openxmlformats.org/officeDocument/2006/relationships/hyperlink" Target="https://eigo-rewrite.com/column/kakomon/" TargetMode="External"/><Relationship Id="rId9276" Type="http://schemas.openxmlformats.org/officeDocument/2006/relationships/hyperlink" Target="https://eigo-rewrite.com/column/kakomon/" TargetMode="External"/><Relationship Id="rId9277" Type="http://schemas.openxmlformats.org/officeDocument/2006/relationships/hyperlink" Target="https://eigo-rewrite.com/column/kakomon/" TargetMode="External"/><Relationship Id="rId9278" Type="http://schemas.openxmlformats.org/officeDocument/2006/relationships/hyperlink" Target="https://eigo-rewrite.com/column/kakomon/" TargetMode="External"/><Relationship Id="rId9271" Type="http://schemas.openxmlformats.org/officeDocument/2006/relationships/hyperlink" Target="https://eigo-rewrite.com/column/bunpou/" TargetMode="External"/><Relationship Id="rId9272" Type="http://schemas.openxmlformats.org/officeDocument/2006/relationships/hyperlink" Target="https://eigo-rewrite.com/column/bunpou/" TargetMode="External"/><Relationship Id="rId9273" Type="http://schemas.openxmlformats.org/officeDocument/2006/relationships/hyperlink" Target="https://eigo-rewrite.com/column/eigotest/" TargetMode="External"/><Relationship Id="rId9274" Type="http://schemas.openxmlformats.org/officeDocument/2006/relationships/hyperlink" Target="https://eigo-rewrite.com/column/kakomon/" TargetMode="External"/><Relationship Id="rId9279" Type="http://schemas.openxmlformats.org/officeDocument/2006/relationships/hyperlink" Target="https://eigo-rewrite.com/column/kakomon/" TargetMode="External"/><Relationship Id="rId9270" Type="http://schemas.openxmlformats.org/officeDocument/2006/relationships/hyperlink" Target="https://eigo-rewrite.com/column/bunpou/" TargetMode="External"/><Relationship Id="rId9264" Type="http://schemas.openxmlformats.org/officeDocument/2006/relationships/hyperlink" Target="https://jukureiwa.com/tips/rekishi-nagare/" TargetMode="External"/><Relationship Id="rId9265" Type="http://schemas.openxmlformats.org/officeDocument/2006/relationships/hyperlink" Target="https://jukureiwa.com/tips/rekishi-nagare/" TargetMode="External"/><Relationship Id="rId9266" Type="http://schemas.openxmlformats.org/officeDocument/2006/relationships/hyperlink" Target="https://jukureiwa.com/tips/rekishi-nagare/" TargetMode="External"/><Relationship Id="rId9267" Type="http://schemas.openxmlformats.org/officeDocument/2006/relationships/hyperlink" Target="https://jukureiwa.com/tips/rekishi-nagare/" TargetMode="External"/><Relationship Id="rId9260" Type="http://schemas.openxmlformats.org/officeDocument/2006/relationships/hyperlink" Target="https://jukureiwa.com/tips/rekishi-nagare/" TargetMode="External"/><Relationship Id="rId9261" Type="http://schemas.openxmlformats.org/officeDocument/2006/relationships/hyperlink" Target="https://jukureiwa.com/tips/rekishi-nagare/" TargetMode="External"/><Relationship Id="rId9262" Type="http://schemas.openxmlformats.org/officeDocument/2006/relationships/hyperlink" Target="https://jukureiwa.com/tips/rekishi-nagare/" TargetMode="External"/><Relationship Id="rId9263" Type="http://schemas.openxmlformats.org/officeDocument/2006/relationships/hyperlink" Target="https://jukureiwa.com/tips/rekishi-nagare/" TargetMode="External"/><Relationship Id="rId9268" Type="http://schemas.openxmlformats.org/officeDocument/2006/relationships/hyperlink" Target="https://jukureiwa.com/tips/rekishi-nagare/" TargetMode="External"/><Relationship Id="rId9269" Type="http://schemas.openxmlformats.org/officeDocument/2006/relationships/hyperlink" Target="https://eigo-rewrite.com/column/bunpou/" TargetMode="External"/><Relationship Id="rId10336" Type="http://schemas.openxmlformats.org/officeDocument/2006/relationships/hyperlink" Target="https://natsui-sansu-juku.com/column/hub-online-use/" TargetMode="External"/><Relationship Id="rId11668" Type="http://schemas.openxmlformats.org/officeDocument/2006/relationships/hyperlink" Target="https://jukureiwa.com/tips/alphabet/" TargetMode="External"/><Relationship Id="rId12999" Type="http://schemas.openxmlformats.org/officeDocument/2006/relationships/hyperlink" Target="https://koten-kakitsubata.jp/blog/teikitesuto/" TargetMode="External"/><Relationship Id="rId10337" Type="http://schemas.openxmlformats.org/officeDocument/2006/relationships/hyperlink" Target="https://natsui-sansu-juku.com/column/hub-online-use/" TargetMode="External"/><Relationship Id="rId11667" Type="http://schemas.openxmlformats.org/officeDocument/2006/relationships/hyperlink" Target="https://jukureiwa.com/tips/alphabet/" TargetMode="External"/><Relationship Id="rId12998" Type="http://schemas.openxmlformats.org/officeDocument/2006/relationships/hyperlink" Target="https://koten-kakitsubata.jp/blog/teikitesuto/" TargetMode="External"/><Relationship Id="rId10334" Type="http://schemas.openxmlformats.org/officeDocument/2006/relationships/hyperlink" Target="https://natsui-sansu-juku.com/column/hub-online-use/" TargetMode="External"/><Relationship Id="rId11666" Type="http://schemas.openxmlformats.org/officeDocument/2006/relationships/hyperlink" Target="https://jukureiwa.com/tips/alphabet/" TargetMode="External"/><Relationship Id="rId12997" Type="http://schemas.openxmlformats.org/officeDocument/2006/relationships/hyperlink" Target="https://koten-kakitsubata.jp/blog/teikitesuto/" TargetMode="External"/><Relationship Id="rId10335" Type="http://schemas.openxmlformats.org/officeDocument/2006/relationships/hyperlink" Target="https://natsui-sansu-juku.com/column/hub-online-use/" TargetMode="External"/><Relationship Id="rId11665" Type="http://schemas.openxmlformats.org/officeDocument/2006/relationships/hyperlink" Target="https://jukureiwa.com/tips/alphabet/" TargetMode="External"/><Relationship Id="rId12996" Type="http://schemas.openxmlformats.org/officeDocument/2006/relationships/hyperlink" Target="https://koten-kakitsubata.jp/blog/teikitesuto/" TargetMode="External"/><Relationship Id="rId10338" Type="http://schemas.openxmlformats.org/officeDocument/2006/relationships/hyperlink" Target="https://natsui-sansu-juku.com/column/hub-online-use/" TargetMode="External"/><Relationship Id="rId10339" Type="http://schemas.openxmlformats.org/officeDocument/2006/relationships/hyperlink" Target="https://natsui-sansu-juku.com/column/hub-online-use/" TargetMode="External"/><Relationship Id="rId11669" Type="http://schemas.openxmlformats.org/officeDocument/2006/relationships/hyperlink" Target="https://jukureiwa.com/tips/alphabet/" TargetMode="External"/><Relationship Id="rId11660" Type="http://schemas.openxmlformats.org/officeDocument/2006/relationships/hyperlink" Target="https://jukureiwa.com/tips/alphabet/" TargetMode="External"/><Relationship Id="rId12991" Type="http://schemas.openxmlformats.org/officeDocument/2006/relationships/hyperlink" Target="https://koten-kakitsubata.jp/blog/teikitesuto/" TargetMode="External"/><Relationship Id="rId12990" Type="http://schemas.openxmlformats.org/officeDocument/2006/relationships/hyperlink" Target="https://koten-kakitsubata.jp/blog/teikitesuto/" TargetMode="External"/><Relationship Id="rId10332" Type="http://schemas.openxmlformats.org/officeDocument/2006/relationships/hyperlink" Target="https://natsui-sansu-juku.com/col_blog/onlinekoukateki/" TargetMode="External"/><Relationship Id="rId11664" Type="http://schemas.openxmlformats.org/officeDocument/2006/relationships/hyperlink" Target="https://jukureiwa.com/tips/alphabet/" TargetMode="External"/><Relationship Id="rId12995" Type="http://schemas.openxmlformats.org/officeDocument/2006/relationships/hyperlink" Target="https://koten-kakitsubata.jp/blog/teikitesuto/" TargetMode="External"/><Relationship Id="rId10333" Type="http://schemas.openxmlformats.org/officeDocument/2006/relationships/hyperlink" Target="https://natsui-sansu-juku.com/col_blog/onlinekoukateki/" TargetMode="External"/><Relationship Id="rId11663" Type="http://schemas.openxmlformats.org/officeDocument/2006/relationships/hyperlink" Target="https://jukureiwa.com/tips/alphabet/" TargetMode="External"/><Relationship Id="rId12994" Type="http://schemas.openxmlformats.org/officeDocument/2006/relationships/hyperlink" Target="https://koten-kakitsubata.jp/blog/teikitesuto/" TargetMode="External"/><Relationship Id="rId10330" Type="http://schemas.openxmlformats.org/officeDocument/2006/relationships/hyperlink" Target="https://natsui-sansu-juku.com/col_blog/onlinekoukateki/" TargetMode="External"/><Relationship Id="rId11662" Type="http://schemas.openxmlformats.org/officeDocument/2006/relationships/hyperlink" Target="https://jukureiwa.com/tips/alphabet/" TargetMode="External"/><Relationship Id="rId12993" Type="http://schemas.openxmlformats.org/officeDocument/2006/relationships/hyperlink" Target="https://koten-kakitsubata.jp/blog/teikitesuto/" TargetMode="External"/><Relationship Id="rId10331" Type="http://schemas.openxmlformats.org/officeDocument/2006/relationships/hyperlink" Target="https://natsui-sansu-juku.com/col_blog/onlinekoukateki/" TargetMode="External"/><Relationship Id="rId11661" Type="http://schemas.openxmlformats.org/officeDocument/2006/relationships/hyperlink" Target="https://jukureiwa.com/tips/alphabet/" TargetMode="External"/><Relationship Id="rId12992" Type="http://schemas.openxmlformats.org/officeDocument/2006/relationships/hyperlink" Target="https://koten-kakitsubata.jp/blog/teikitesuto/" TargetMode="External"/><Relationship Id="rId10347" Type="http://schemas.openxmlformats.org/officeDocument/2006/relationships/hyperlink" Target="https://dokkai-labo.tokyo/blog/mogishiken_review/" TargetMode="External"/><Relationship Id="rId11679" Type="http://schemas.openxmlformats.org/officeDocument/2006/relationships/hyperlink" Target="https://jukureiwa.com/tips/alphabet/" TargetMode="External"/><Relationship Id="rId10348" Type="http://schemas.openxmlformats.org/officeDocument/2006/relationships/hyperlink" Target="https://dokkai-labo.tokyo/blog/mogishiken_review/" TargetMode="External"/><Relationship Id="rId11678" Type="http://schemas.openxmlformats.org/officeDocument/2006/relationships/hyperlink" Target="https://jukureiwa.com/tips/alphabet/" TargetMode="External"/><Relationship Id="rId10345" Type="http://schemas.openxmlformats.org/officeDocument/2006/relationships/hyperlink" Target="https://dokkai-labo.tokyo/blog/mogishiken_review/" TargetMode="External"/><Relationship Id="rId11677" Type="http://schemas.openxmlformats.org/officeDocument/2006/relationships/hyperlink" Target="https://jukureiwa.com/tips/alphabet/" TargetMode="External"/><Relationship Id="rId10346" Type="http://schemas.openxmlformats.org/officeDocument/2006/relationships/hyperlink" Target="https://dokkai-labo.tokyo/blog/mogishiken_review/" TargetMode="External"/><Relationship Id="rId11676" Type="http://schemas.openxmlformats.org/officeDocument/2006/relationships/hyperlink" Target="https://jukureiwa.com/tips/alphabet/" TargetMode="External"/><Relationship Id="rId10349" Type="http://schemas.openxmlformats.org/officeDocument/2006/relationships/hyperlink" Target="https://dokkai-labo.tokyo/blog/mogishiken_review/" TargetMode="External"/><Relationship Id="rId11671" Type="http://schemas.openxmlformats.org/officeDocument/2006/relationships/hyperlink" Target="https://jukureiwa.com/tips/alphabet/" TargetMode="External"/><Relationship Id="rId10340" Type="http://schemas.openxmlformats.org/officeDocument/2006/relationships/hyperlink" Target="https://dokkai-labo.tokyo/blog/mogishiken_review/" TargetMode="External"/><Relationship Id="rId11670" Type="http://schemas.openxmlformats.org/officeDocument/2006/relationships/hyperlink" Target="https://jukureiwa.com/tips/alphabet/" TargetMode="External"/><Relationship Id="rId10343" Type="http://schemas.openxmlformats.org/officeDocument/2006/relationships/hyperlink" Target="https://dokkai-labo.tokyo/blog/mogishiken_review/" TargetMode="External"/><Relationship Id="rId11675" Type="http://schemas.openxmlformats.org/officeDocument/2006/relationships/hyperlink" Target="https://jukureiwa.com/tips/alphabet/" TargetMode="External"/><Relationship Id="rId10344" Type="http://schemas.openxmlformats.org/officeDocument/2006/relationships/hyperlink" Target="https://dokkai-labo.tokyo/blog/mogishiken_review/" TargetMode="External"/><Relationship Id="rId11674" Type="http://schemas.openxmlformats.org/officeDocument/2006/relationships/hyperlink" Target="https://jukureiwa.com/tips/alphabet/" TargetMode="External"/><Relationship Id="rId10341" Type="http://schemas.openxmlformats.org/officeDocument/2006/relationships/hyperlink" Target="https://dokkai-labo.tokyo/blog/mogishiken_review/" TargetMode="External"/><Relationship Id="rId11673" Type="http://schemas.openxmlformats.org/officeDocument/2006/relationships/hyperlink" Target="https://jukureiwa.com/tips/alphabet/" TargetMode="External"/><Relationship Id="rId10342" Type="http://schemas.openxmlformats.org/officeDocument/2006/relationships/hyperlink" Target="https://dokkai-labo.tokyo/blog/mogishiken_review/" TargetMode="External"/><Relationship Id="rId11672" Type="http://schemas.openxmlformats.org/officeDocument/2006/relationships/hyperlink" Target="https://jukureiwa.com/tips/alphabet/" TargetMode="External"/><Relationship Id="rId10314" Type="http://schemas.openxmlformats.org/officeDocument/2006/relationships/hyperlink" Target="https://eng-support.com/strategy/" TargetMode="External"/><Relationship Id="rId11646" Type="http://schemas.openxmlformats.org/officeDocument/2006/relationships/hyperlink" Target="https://jukureiwa.com/tips/alphabet/" TargetMode="External"/><Relationship Id="rId12977" Type="http://schemas.openxmlformats.org/officeDocument/2006/relationships/hyperlink" Target="https://koten-kakitsubata.jp/blog/teikitesuto/" TargetMode="External"/><Relationship Id="rId10315" Type="http://schemas.openxmlformats.org/officeDocument/2006/relationships/hyperlink" Target="https://eng-support.com/strategy/" TargetMode="External"/><Relationship Id="rId11645" Type="http://schemas.openxmlformats.org/officeDocument/2006/relationships/hyperlink" Target="https://jukureiwa.com/tips/alphabet/" TargetMode="External"/><Relationship Id="rId12976" Type="http://schemas.openxmlformats.org/officeDocument/2006/relationships/hyperlink" Target="https://koten-kakitsubata.jp/blog/teikitesuto/" TargetMode="External"/><Relationship Id="rId10312" Type="http://schemas.openxmlformats.org/officeDocument/2006/relationships/hyperlink" Target="https://eng-support.com/column/progressbook1-4-3/" TargetMode="External"/><Relationship Id="rId11644" Type="http://schemas.openxmlformats.org/officeDocument/2006/relationships/hyperlink" Target="https://jukureiwa.com/tips/alphabet/" TargetMode="External"/><Relationship Id="rId12975" Type="http://schemas.openxmlformats.org/officeDocument/2006/relationships/hyperlink" Target="https://koten-kakitsubata.jp/blog/teikitesuto/" TargetMode="External"/><Relationship Id="rId10313" Type="http://schemas.openxmlformats.org/officeDocument/2006/relationships/hyperlink" Target="https://eng-support.com/strategy/" TargetMode="External"/><Relationship Id="rId11643" Type="http://schemas.openxmlformats.org/officeDocument/2006/relationships/hyperlink" Target="https://jukureiwa.com/tips/alphabet/" TargetMode="External"/><Relationship Id="rId12974" Type="http://schemas.openxmlformats.org/officeDocument/2006/relationships/hyperlink" Target="https://koten-kakitsubata.jp/blog/teikitesuto/" TargetMode="External"/><Relationship Id="rId10318" Type="http://schemas.openxmlformats.org/officeDocument/2006/relationships/hyperlink" Target="https://eng-support.com/strategy/" TargetMode="External"/><Relationship Id="rId10319" Type="http://schemas.openxmlformats.org/officeDocument/2006/relationships/hyperlink" Target="https://eng-support.com/strategy/" TargetMode="External"/><Relationship Id="rId11649" Type="http://schemas.openxmlformats.org/officeDocument/2006/relationships/hyperlink" Target="https://jukureiwa.com/tips/alphabet/" TargetMode="External"/><Relationship Id="rId10316" Type="http://schemas.openxmlformats.org/officeDocument/2006/relationships/hyperlink" Target="https://eng-support.com/strategy/" TargetMode="External"/><Relationship Id="rId11648" Type="http://schemas.openxmlformats.org/officeDocument/2006/relationships/hyperlink" Target="https://jukureiwa.com/tips/alphabet/" TargetMode="External"/><Relationship Id="rId12979" Type="http://schemas.openxmlformats.org/officeDocument/2006/relationships/hyperlink" Target="https://koten-kakitsubata.jp/blog/teikitesuto/" TargetMode="External"/><Relationship Id="rId10317" Type="http://schemas.openxmlformats.org/officeDocument/2006/relationships/hyperlink" Target="https://eng-support.com/strategy/" TargetMode="External"/><Relationship Id="rId11647" Type="http://schemas.openxmlformats.org/officeDocument/2006/relationships/hyperlink" Target="https://jukureiwa.com/tips/alphabet/" TargetMode="External"/><Relationship Id="rId12978" Type="http://schemas.openxmlformats.org/officeDocument/2006/relationships/hyperlink" Target="https://koten-kakitsubata.jp/blog/teikitesuto/" TargetMode="External"/><Relationship Id="rId10310" Type="http://schemas.openxmlformats.org/officeDocument/2006/relationships/hyperlink" Target="https://eng-support.com/column/progressbook1-4-3/" TargetMode="External"/><Relationship Id="rId11642" Type="http://schemas.openxmlformats.org/officeDocument/2006/relationships/hyperlink" Target="https://jukureiwa.com/tips/alphabet/" TargetMode="External"/><Relationship Id="rId12973" Type="http://schemas.openxmlformats.org/officeDocument/2006/relationships/hyperlink" Target="https://koten-kakitsubata.jp/blog/teikitesuto/" TargetMode="External"/><Relationship Id="rId10311" Type="http://schemas.openxmlformats.org/officeDocument/2006/relationships/hyperlink" Target="https://eng-support.com/column/progressbook1-4-3/" TargetMode="External"/><Relationship Id="rId11641" Type="http://schemas.openxmlformats.org/officeDocument/2006/relationships/hyperlink" Target="https://jukureiwa.com/tips/alphabet/" TargetMode="External"/><Relationship Id="rId12972" Type="http://schemas.openxmlformats.org/officeDocument/2006/relationships/hyperlink" Target="https://koten-kakitsubata.jp/blog/teikitesuto/" TargetMode="External"/><Relationship Id="rId11640" Type="http://schemas.openxmlformats.org/officeDocument/2006/relationships/hyperlink" Target="https://jukureiwa.com/tips/alphabet/" TargetMode="External"/><Relationship Id="rId12971" Type="http://schemas.openxmlformats.org/officeDocument/2006/relationships/hyperlink" Target="https://koten-kakitsubata.jp/blog/teikitesuto/" TargetMode="External"/><Relationship Id="rId12970" Type="http://schemas.openxmlformats.org/officeDocument/2006/relationships/hyperlink" Target="https://koten-kakitsubata.jp/blog/teikitesuto/" TargetMode="External"/><Relationship Id="rId10325" Type="http://schemas.openxmlformats.org/officeDocument/2006/relationships/hyperlink" Target="https://natsui-sansu-juku.com/col_blog/onlinekoukateki/" TargetMode="External"/><Relationship Id="rId11657" Type="http://schemas.openxmlformats.org/officeDocument/2006/relationships/hyperlink" Target="https://jukureiwa.com/tips/alphabet/" TargetMode="External"/><Relationship Id="rId12988" Type="http://schemas.openxmlformats.org/officeDocument/2006/relationships/hyperlink" Target="https://koten-kakitsubata.jp/blog/teikitesuto/" TargetMode="External"/><Relationship Id="rId10326" Type="http://schemas.openxmlformats.org/officeDocument/2006/relationships/hyperlink" Target="https://natsui-sansu-juku.com/col_blog/onlinekoukateki/" TargetMode="External"/><Relationship Id="rId11656" Type="http://schemas.openxmlformats.org/officeDocument/2006/relationships/hyperlink" Target="https://jukureiwa.com/tips/alphabet/" TargetMode="External"/><Relationship Id="rId12987" Type="http://schemas.openxmlformats.org/officeDocument/2006/relationships/hyperlink" Target="https://koten-kakitsubata.jp/blog/teikitesuto/" TargetMode="External"/><Relationship Id="rId10323" Type="http://schemas.openxmlformats.org/officeDocument/2006/relationships/hyperlink" Target="https://eng-support.com/strategy/" TargetMode="External"/><Relationship Id="rId11655" Type="http://schemas.openxmlformats.org/officeDocument/2006/relationships/hyperlink" Target="https://jukureiwa.com/tips/alphabet/" TargetMode="External"/><Relationship Id="rId12986" Type="http://schemas.openxmlformats.org/officeDocument/2006/relationships/hyperlink" Target="https://koten-kakitsubata.jp/blog/teikitesuto/" TargetMode="External"/><Relationship Id="rId10324" Type="http://schemas.openxmlformats.org/officeDocument/2006/relationships/hyperlink" Target="https://eng-support.com/strategy/" TargetMode="External"/><Relationship Id="rId11654" Type="http://schemas.openxmlformats.org/officeDocument/2006/relationships/hyperlink" Target="https://jukureiwa.com/tips/alphabet/" TargetMode="External"/><Relationship Id="rId12985" Type="http://schemas.openxmlformats.org/officeDocument/2006/relationships/hyperlink" Target="https://koten-kakitsubata.jp/blog/teikitesuto/" TargetMode="External"/><Relationship Id="rId10329" Type="http://schemas.openxmlformats.org/officeDocument/2006/relationships/hyperlink" Target="https://natsui-sansu-juku.com/col_blog/onlinekoukateki/" TargetMode="External"/><Relationship Id="rId10327" Type="http://schemas.openxmlformats.org/officeDocument/2006/relationships/hyperlink" Target="https://natsui-sansu-juku.com/col_blog/onlinekoukateki/" TargetMode="External"/><Relationship Id="rId11659" Type="http://schemas.openxmlformats.org/officeDocument/2006/relationships/hyperlink" Target="https://jukureiwa.com/tips/alphabet/" TargetMode="External"/><Relationship Id="rId10328" Type="http://schemas.openxmlformats.org/officeDocument/2006/relationships/hyperlink" Target="https://natsui-sansu-juku.com/col_blog/onlinekoukateki/" TargetMode="External"/><Relationship Id="rId11658" Type="http://schemas.openxmlformats.org/officeDocument/2006/relationships/hyperlink" Target="https://jukureiwa.com/tips/alphabet/" TargetMode="External"/><Relationship Id="rId12989" Type="http://schemas.openxmlformats.org/officeDocument/2006/relationships/hyperlink" Target="https://koten-kakitsubata.jp/blog/teikitesuto/" TargetMode="External"/><Relationship Id="rId12980" Type="http://schemas.openxmlformats.org/officeDocument/2006/relationships/hyperlink" Target="https://koten-kakitsubata.jp/blog/teikitesuto/" TargetMode="External"/><Relationship Id="rId10321" Type="http://schemas.openxmlformats.org/officeDocument/2006/relationships/hyperlink" Target="https://eng-support.com/strategy/" TargetMode="External"/><Relationship Id="rId11653" Type="http://schemas.openxmlformats.org/officeDocument/2006/relationships/hyperlink" Target="https://jukureiwa.com/tips/alphabet/" TargetMode="External"/><Relationship Id="rId12984" Type="http://schemas.openxmlformats.org/officeDocument/2006/relationships/hyperlink" Target="https://koten-kakitsubata.jp/blog/teikitesuto/" TargetMode="External"/><Relationship Id="rId10322" Type="http://schemas.openxmlformats.org/officeDocument/2006/relationships/hyperlink" Target="https://eng-support.com/strategy/" TargetMode="External"/><Relationship Id="rId11652" Type="http://schemas.openxmlformats.org/officeDocument/2006/relationships/hyperlink" Target="https://jukureiwa.com/tips/alphabet/" TargetMode="External"/><Relationship Id="rId12983" Type="http://schemas.openxmlformats.org/officeDocument/2006/relationships/hyperlink" Target="https://koten-kakitsubata.jp/blog/teikitesuto/" TargetMode="External"/><Relationship Id="rId11651" Type="http://schemas.openxmlformats.org/officeDocument/2006/relationships/hyperlink" Target="https://jukureiwa.com/tips/alphabet/" TargetMode="External"/><Relationship Id="rId12982" Type="http://schemas.openxmlformats.org/officeDocument/2006/relationships/hyperlink" Target="https://koten-kakitsubata.jp/blog/teikitesuto/" TargetMode="External"/><Relationship Id="rId10320" Type="http://schemas.openxmlformats.org/officeDocument/2006/relationships/hyperlink" Target="https://eng-support.com/strategy/" TargetMode="External"/><Relationship Id="rId11650" Type="http://schemas.openxmlformats.org/officeDocument/2006/relationships/hyperlink" Target="https://jukureiwa.com/tips/alphabet/" TargetMode="External"/><Relationship Id="rId12981" Type="http://schemas.openxmlformats.org/officeDocument/2006/relationships/hyperlink" Target="https://koten-kakitsubata.jp/blog/teikitesuto/" TargetMode="External"/><Relationship Id="rId10380" Type="http://schemas.openxmlformats.org/officeDocument/2006/relationships/hyperlink" Target="https://jukureiwa.com/tips/syakaibenkyou/" TargetMode="External"/><Relationship Id="rId10378" Type="http://schemas.openxmlformats.org/officeDocument/2006/relationships/hyperlink" Target="https://jukureiwa.com/tips/syakaibenkyou/" TargetMode="External"/><Relationship Id="rId10379" Type="http://schemas.openxmlformats.org/officeDocument/2006/relationships/hyperlink" Target="https://jukureiwa.com/tips/syakaibenkyou/" TargetMode="External"/><Relationship Id="rId10372" Type="http://schemas.openxmlformats.org/officeDocument/2006/relationships/hyperlink" Target="https://jukureiwa.com/tips/syakaibenkyou/" TargetMode="External"/><Relationship Id="rId10373" Type="http://schemas.openxmlformats.org/officeDocument/2006/relationships/hyperlink" Target="https://jukureiwa.com/tips/syakaibenkyou/" TargetMode="External"/><Relationship Id="rId10370" Type="http://schemas.openxmlformats.org/officeDocument/2006/relationships/hyperlink" Target="https://jukureiwa.com/tips/syakaibenkyou/" TargetMode="External"/><Relationship Id="rId10371" Type="http://schemas.openxmlformats.org/officeDocument/2006/relationships/hyperlink" Target="https://jukureiwa.com/tips/syakaibenkyou/" TargetMode="External"/><Relationship Id="rId10376" Type="http://schemas.openxmlformats.org/officeDocument/2006/relationships/hyperlink" Target="https://jukureiwa.com/tips/syakaibenkyou/" TargetMode="External"/><Relationship Id="rId10377" Type="http://schemas.openxmlformats.org/officeDocument/2006/relationships/hyperlink" Target="https://jukureiwa.com/tips/syakaibenkyou/" TargetMode="External"/><Relationship Id="rId10374" Type="http://schemas.openxmlformats.org/officeDocument/2006/relationships/hyperlink" Target="https://jukureiwa.com/tips/syakaibenkyou/" TargetMode="External"/><Relationship Id="rId10375" Type="http://schemas.openxmlformats.org/officeDocument/2006/relationships/hyperlink" Target="https://jukureiwa.com/tips/syakaibenkyou/" TargetMode="External"/><Relationship Id="rId10390" Type="http://schemas.openxmlformats.org/officeDocument/2006/relationships/hyperlink" Target="https://jukureiwa.com/tips/syakaibenkyou/" TargetMode="External"/><Relationship Id="rId10391" Type="http://schemas.openxmlformats.org/officeDocument/2006/relationships/hyperlink" Target="https://jukureiwa.com/tips/syakaibenkyou/" TargetMode="External"/><Relationship Id="rId10389" Type="http://schemas.openxmlformats.org/officeDocument/2006/relationships/hyperlink" Target="https://jukureiwa.com/tips/syakaibenkyou/" TargetMode="External"/><Relationship Id="rId10383" Type="http://schemas.openxmlformats.org/officeDocument/2006/relationships/hyperlink" Target="https://jukureiwa.com/tips/syakaibenkyou/" TargetMode="External"/><Relationship Id="rId10384" Type="http://schemas.openxmlformats.org/officeDocument/2006/relationships/hyperlink" Target="https://jukureiwa.com/tips/syakaibenkyou/" TargetMode="External"/><Relationship Id="rId10381" Type="http://schemas.openxmlformats.org/officeDocument/2006/relationships/hyperlink" Target="https://jukureiwa.com/tips/syakaibenkyou/" TargetMode="External"/><Relationship Id="rId10382" Type="http://schemas.openxmlformats.org/officeDocument/2006/relationships/hyperlink" Target="https://jukureiwa.com/tips/syakaibenkyou/" TargetMode="External"/><Relationship Id="rId10387" Type="http://schemas.openxmlformats.org/officeDocument/2006/relationships/hyperlink" Target="https://jukureiwa.com/tips/syakaibenkyou/" TargetMode="External"/><Relationship Id="rId10388" Type="http://schemas.openxmlformats.org/officeDocument/2006/relationships/hyperlink" Target="https://jukureiwa.com/tips/syakaibenkyou/" TargetMode="External"/><Relationship Id="rId10385" Type="http://schemas.openxmlformats.org/officeDocument/2006/relationships/hyperlink" Target="https://jukureiwa.com/tips/syakaibenkyou/" TargetMode="External"/><Relationship Id="rId10386" Type="http://schemas.openxmlformats.org/officeDocument/2006/relationships/hyperlink" Target="https://jukureiwa.com/tips/syakaibenkyou/" TargetMode="External"/><Relationship Id="rId10358" Type="http://schemas.openxmlformats.org/officeDocument/2006/relationships/hyperlink" Target="https://jukureiwa.com/tips/syakaibenkyou/" TargetMode="External"/><Relationship Id="rId10359" Type="http://schemas.openxmlformats.org/officeDocument/2006/relationships/hyperlink" Target="https://jukureiwa.com/tips/syakaibenkyou/" TargetMode="External"/><Relationship Id="rId11689" Type="http://schemas.openxmlformats.org/officeDocument/2006/relationships/hyperlink" Target="https://jukureiwa.com/tips/alphabet/" TargetMode="External"/><Relationship Id="rId10356" Type="http://schemas.openxmlformats.org/officeDocument/2006/relationships/hyperlink" Target="https://jukureiwa.com/tips/syakaibenkyou/" TargetMode="External"/><Relationship Id="rId11688" Type="http://schemas.openxmlformats.org/officeDocument/2006/relationships/hyperlink" Target="https://jukureiwa.com/tips/alphabet/" TargetMode="External"/><Relationship Id="rId10357" Type="http://schemas.openxmlformats.org/officeDocument/2006/relationships/hyperlink" Target="https://jukureiwa.com/tips/syakaibenkyou/" TargetMode="External"/><Relationship Id="rId11687" Type="http://schemas.openxmlformats.org/officeDocument/2006/relationships/hyperlink" Target="https://jukureiwa.com/tips/alphabet/" TargetMode="External"/><Relationship Id="rId10350" Type="http://schemas.openxmlformats.org/officeDocument/2006/relationships/hyperlink" Target="https://dokkai-labo.tokyo/blog/mogishiken_review/" TargetMode="External"/><Relationship Id="rId11682" Type="http://schemas.openxmlformats.org/officeDocument/2006/relationships/hyperlink" Target="https://jukureiwa.com/tips/alphabet/" TargetMode="External"/><Relationship Id="rId10351" Type="http://schemas.openxmlformats.org/officeDocument/2006/relationships/hyperlink" Target="https://jukureiwa.com/tips/syakaibenkyou/" TargetMode="External"/><Relationship Id="rId11681" Type="http://schemas.openxmlformats.org/officeDocument/2006/relationships/hyperlink" Target="https://jukureiwa.com/tips/alphabet/" TargetMode="External"/><Relationship Id="rId11680" Type="http://schemas.openxmlformats.org/officeDocument/2006/relationships/hyperlink" Target="https://jukureiwa.com/tips/alphabet/" TargetMode="External"/><Relationship Id="rId10354" Type="http://schemas.openxmlformats.org/officeDocument/2006/relationships/hyperlink" Target="https://jukureiwa.com/tips/syakaibenkyou/" TargetMode="External"/><Relationship Id="rId11686" Type="http://schemas.openxmlformats.org/officeDocument/2006/relationships/hyperlink" Target="https://jukureiwa.com/tips/alphabet/" TargetMode="External"/><Relationship Id="rId10355" Type="http://schemas.openxmlformats.org/officeDocument/2006/relationships/hyperlink" Target="https://jukureiwa.com/tips/syakaibenkyou/" TargetMode="External"/><Relationship Id="rId11685" Type="http://schemas.openxmlformats.org/officeDocument/2006/relationships/hyperlink" Target="https://jukureiwa.com/tips/alphabet/" TargetMode="External"/><Relationship Id="rId10352" Type="http://schemas.openxmlformats.org/officeDocument/2006/relationships/hyperlink" Target="https://jukureiwa.com/tips/syakaibenkyou/" TargetMode="External"/><Relationship Id="rId11684" Type="http://schemas.openxmlformats.org/officeDocument/2006/relationships/hyperlink" Target="https://jukureiwa.com/tips/alphabet/" TargetMode="External"/><Relationship Id="rId10353" Type="http://schemas.openxmlformats.org/officeDocument/2006/relationships/hyperlink" Target="https://jukureiwa.com/tips/syakaibenkyou/" TargetMode="External"/><Relationship Id="rId11683" Type="http://schemas.openxmlformats.org/officeDocument/2006/relationships/hyperlink" Target="https://jukureiwa.com/tips/alphabet/" TargetMode="External"/><Relationship Id="rId10369" Type="http://schemas.openxmlformats.org/officeDocument/2006/relationships/hyperlink" Target="https://jukureiwa.com/tips/syakaibenkyou/" TargetMode="External"/><Relationship Id="rId10367" Type="http://schemas.openxmlformats.org/officeDocument/2006/relationships/hyperlink" Target="https://jukureiwa.com/tips/syakaibenkyou/" TargetMode="External"/><Relationship Id="rId11699" Type="http://schemas.openxmlformats.org/officeDocument/2006/relationships/hyperlink" Target="https://jukureiwa.com/tips/alphabet/" TargetMode="External"/><Relationship Id="rId10368" Type="http://schemas.openxmlformats.org/officeDocument/2006/relationships/hyperlink" Target="https://jukureiwa.com/tips/syakaibenkyou/" TargetMode="External"/><Relationship Id="rId11698" Type="http://schemas.openxmlformats.org/officeDocument/2006/relationships/hyperlink" Target="https://jukureiwa.com/tips/alphabet/" TargetMode="External"/><Relationship Id="rId10361" Type="http://schemas.openxmlformats.org/officeDocument/2006/relationships/hyperlink" Target="https://jukureiwa.com/tips/syakaibenkyou/" TargetMode="External"/><Relationship Id="rId11693" Type="http://schemas.openxmlformats.org/officeDocument/2006/relationships/hyperlink" Target="https://jukureiwa.com/tips/alphabet/" TargetMode="External"/><Relationship Id="rId10362" Type="http://schemas.openxmlformats.org/officeDocument/2006/relationships/hyperlink" Target="https://jukureiwa.com/tips/syakaibenkyou/" TargetMode="External"/><Relationship Id="rId11692" Type="http://schemas.openxmlformats.org/officeDocument/2006/relationships/hyperlink" Target="https://jukureiwa.com/tips/alphabet/" TargetMode="External"/><Relationship Id="rId11691" Type="http://schemas.openxmlformats.org/officeDocument/2006/relationships/hyperlink" Target="https://jukureiwa.com/tips/alphabet/" TargetMode="External"/><Relationship Id="rId10360" Type="http://schemas.openxmlformats.org/officeDocument/2006/relationships/hyperlink" Target="https://jukureiwa.com/tips/syakaibenkyou/" TargetMode="External"/><Relationship Id="rId11690" Type="http://schemas.openxmlformats.org/officeDocument/2006/relationships/hyperlink" Target="https://jukureiwa.com/tips/alphabet/" TargetMode="External"/><Relationship Id="rId10365" Type="http://schemas.openxmlformats.org/officeDocument/2006/relationships/hyperlink" Target="https://jukureiwa.com/tips/syakaibenkyou/" TargetMode="External"/><Relationship Id="rId11697" Type="http://schemas.openxmlformats.org/officeDocument/2006/relationships/hyperlink" Target="https://jukureiwa.com/tips/alphabet/" TargetMode="External"/><Relationship Id="rId10366" Type="http://schemas.openxmlformats.org/officeDocument/2006/relationships/hyperlink" Target="https://jukureiwa.com/tips/syakaibenkyou/" TargetMode="External"/><Relationship Id="rId11696" Type="http://schemas.openxmlformats.org/officeDocument/2006/relationships/hyperlink" Target="https://jukureiwa.com/tips/alphabet/" TargetMode="External"/><Relationship Id="rId10363" Type="http://schemas.openxmlformats.org/officeDocument/2006/relationships/hyperlink" Target="https://jukureiwa.com/tips/syakaibenkyou/" TargetMode="External"/><Relationship Id="rId11695" Type="http://schemas.openxmlformats.org/officeDocument/2006/relationships/hyperlink" Target="https://jukureiwa.com/tips/alphabet/" TargetMode="External"/><Relationship Id="rId10364" Type="http://schemas.openxmlformats.org/officeDocument/2006/relationships/hyperlink" Target="https://jukureiwa.com/tips/syakaibenkyou/" TargetMode="External"/><Relationship Id="rId11694" Type="http://schemas.openxmlformats.org/officeDocument/2006/relationships/hyperlink" Target="https://jukureiwa.com/tips/alphabet/" TargetMode="External"/><Relationship Id="rId12809" Type="http://schemas.openxmlformats.org/officeDocument/2006/relationships/hyperlink" Target="https://jukureiwa.com/tips/machigaeyasui/" TargetMode="External"/><Relationship Id="rId12808" Type="http://schemas.openxmlformats.org/officeDocument/2006/relationships/hyperlink" Target="https://jukureiwa.com/tips/machigaeyasui/" TargetMode="External"/><Relationship Id="rId12807" Type="http://schemas.openxmlformats.org/officeDocument/2006/relationships/hyperlink" Target="https://jukureiwa.com/tips/machigaeyasui/" TargetMode="External"/><Relationship Id="rId12806" Type="http://schemas.openxmlformats.org/officeDocument/2006/relationships/hyperlink" Target="https://jukureiwa.com/tips/machigaeyasui/" TargetMode="External"/><Relationship Id="rId12801" Type="http://schemas.openxmlformats.org/officeDocument/2006/relationships/hyperlink" Target="https://jukureiwa.com/tips/machigaeyasui/" TargetMode="External"/><Relationship Id="rId12800" Type="http://schemas.openxmlformats.org/officeDocument/2006/relationships/hyperlink" Target="https://jukureiwa.com/tips/machigaeyasui/" TargetMode="External"/><Relationship Id="rId12805" Type="http://schemas.openxmlformats.org/officeDocument/2006/relationships/hyperlink" Target="https://jukureiwa.com/tips/machigaeyasui/" TargetMode="External"/><Relationship Id="rId12804" Type="http://schemas.openxmlformats.org/officeDocument/2006/relationships/hyperlink" Target="https://jukureiwa.com/tips/machigaeyasui/" TargetMode="External"/><Relationship Id="rId12803" Type="http://schemas.openxmlformats.org/officeDocument/2006/relationships/hyperlink" Target="https://jukureiwa.com/tips/machigaeyasui/" TargetMode="External"/><Relationship Id="rId12802" Type="http://schemas.openxmlformats.org/officeDocument/2006/relationships/hyperlink" Target="https://jukureiwa.com/tips/machigaeyasui/" TargetMode="External"/><Relationship Id="rId11509" Type="http://schemas.openxmlformats.org/officeDocument/2006/relationships/hyperlink" Target="https://jukureiwa.com/tips/alphabet/" TargetMode="External"/><Relationship Id="rId11508" Type="http://schemas.openxmlformats.org/officeDocument/2006/relationships/hyperlink" Target="https://jukureiwa.com/tips/alphabet/" TargetMode="External"/><Relationship Id="rId12839" Type="http://schemas.openxmlformats.org/officeDocument/2006/relationships/hyperlink" Target="https://jukureiwa.com/tips/machigaeyasui/" TargetMode="External"/><Relationship Id="rId11503" Type="http://schemas.openxmlformats.org/officeDocument/2006/relationships/hyperlink" Target="https://jukureiwa.com/tips/alphabet/" TargetMode="External"/><Relationship Id="rId12834" Type="http://schemas.openxmlformats.org/officeDocument/2006/relationships/hyperlink" Target="https://jukureiwa.com/tips/machigaeyasui/" TargetMode="External"/><Relationship Id="rId11502" Type="http://schemas.openxmlformats.org/officeDocument/2006/relationships/hyperlink" Target="https://jukureiwa.com/tips/alphabet/" TargetMode="External"/><Relationship Id="rId12833" Type="http://schemas.openxmlformats.org/officeDocument/2006/relationships/hyperlink" Target="https://jukureiwa.com/tips/machigaeyasui/" TargetMode="External"/><Relationship Id="rId11501" Type="http://schemas.openxmlformats.org/officeDocument/2006/relationships/hyperlink" Target="https://jukureiwa.com/tips/alphabet/" TargetMode="External"/><Relationship Id="rId12832" Type="http://schemas.openxmlformats.org/officeDocument/2006/relationships/hyperlink" Target="https://jukureiwa.com/tips/machigaeyasui/" TargetMode="External"/><Relationship Id="rId11500" Type="http://schemas.openxmlformats.org/officeDocument/2006/relationships/hyperlink" Target="https://jukureiwa.com/tips/alphabet/" TargetMode="External"/><Relationship Id="rId12831" Type="http://schemas.openxmlformats.org/officeDocument/2006/relationships/hyperlink" Target="https://jukureiwa.com/tips/machigaeyasui/" TargetMode="External"/><Relationship Id="rId11507" Type="http://schemas.openxmlformats.org/officeDocument/2006/relationships/hyperlink" Target="https://jukureiwa.com/tips/alphabet/" TargetMode="External"/><Relationship Id="rId12838" Type="http://schemas.openxmlformats.org/officeDocument/2006/relationships/hyperlink" Target="https://jukureiwa.com/tips/machigaeyasui/" TargetMode="External"/><Relationship Id="rId11506" Type="http://schemas.openxmlformats.org/officeDocument/2006/relationships/hyperlink" Target="https://jukureiwa.com/tips/alphabet/" TargetMode="External"/><Relationship Id="rId12837" Type="http://schemas.openxmlformats.org/officeDocument/2006/relationships/hyperlink" Target="https://jukureiwa.com/tips/machigaeyasui/" TargetMode="External"/><Relationship Id="rId11505" Type="http://schemas.openxmlformats.org/officeDocument/2006/relationships/hyperlink" Target="https://jukureiwa.com/tips/alphabet/" TargetMode="External"/><Relationship Id="rId12836" Type="http://schemas.openxmlformats.org/officeDocument/2006/relationships/hyperlink" Target="https://jukureiwa.com/tips/machigaeyasui/" TargetMode="External"/><Relationship Id="rId11504" Type="http://schemas.openxmlformats.org/officeDocument/2006/relationships/hyperlink" Target="https://jukureiwa.com/tips/alphabet/" TargetMode="External"/><Relationship Id="rId12835" Type="http://schemas.openxmlformats.org/officeDocument/2006/relationships/hyperlink" Target="https://jukureiwa.com/tips/machigaeyasui/" TargetMode="External"/><Relationship Id="rId12830" Type="http://schemas.openxmlformats.org/officeDocument/2006/relationships/hyperlink" Target="https://jukureiwa.com/tips/machigaeyasui/" TargetMode="External"/><Relationship Id="rId11519" Type="http://schemas.openxmlformats.org/officeDocument/2006/relationships/hyperlink" Target="https://jukureiwa.com/tips/alphabet/" TargetMode="External"/><Relationship Id="rId11514" Type="http://schemas.openxmlformats.org/officeDocument/2006/relationships/hyperlink" Target="https://jukureiwa.com/tips/alphabet/" TargetMode="External"/><Relationship Id="rId12845" Type="http://schemas.openxmlformats.org/officeDocument/2006/relationships/hyperlink" Target="https://jukureiwa.com/tips/machigaeyasui/" TargetMode="External"/><Relationship Id="rId11513" Type="http://schemas.openxmlformats.org/officeDocument/2006/relationships/hyperlink" Target="https://jukureiwa.com/tips/alphabet/" TargetMode="External"/><Relationship Id="rId12844" Type="http://schemas.openxmlformats.org/officeDocument/2006/relationships/hyperlink" Target="https://jukureiwa.com/tips/machigaeyasui/" TargetMode="External"/><Relationship Id="rId11512" Type="http://schemas.openxmlformats.org/officeDocument/2006/relationships/hyperlink" Target="https://jukureiwa.com/tips/alphabet/" TargetMode="External"/><Relationship Id="rId12843" Type="http://schemas.openxmlformats.org/officeDocument/2006/relationships/hyperlink" Target="https://jukureiwa.com/tips/machigaeyasui/" TargetMode="External"/><Relationship Id="rId11511" Type="http://schemas.openxmlformats.org/officeDocument/2006/relationships/hyperlink" Target="https://jukureiwa.com/tips/alphabet/" TargetMode="External"/><Relationship Id="rId12842" Type="http://schemas.openxmlformats.org/officeDocument/2006/relationships/hyperlink" Target="https://jukureiwa.com/tips/machigaeyasui/" TargetMode="External"/><Relationship Id="rId11518" Type="http://schemas.openxmlformats.org/officeDocument/2006/relationships/hyperlink" Target="https://jukureiwa.com/tips/alphabet/" TargetMode="External"/><Relationship Id="rId12849" Type="http://schemas.openxmlformats.org/officeDocument/2006/relationships/hyperlink" Target="https://jukureiwa.com/tips/machigaeyasui/" TargetMode="External"/><Relationship Id="rId11517" Type="http://schemas.openxmlformats.org/officeDocument/2006/relationships/hyperlink" Target="https://jukureiwa.com/tips/alphabet/" TargetMode="External"/><Relationship Id="rId12848" Type="http://schemas.openxmlformats.org/officeDocument/2006/relationships/hyperlink" Target="https://jukureiwa.com/tips/machigaeyasui/" TargetMode="External"/><Relationship Id="rId11516" Type="http://schemas.openxmlformats.org/officeDocument/2006/relationships/hyperlink" Target="https://jukureiwa.com/tips/alphabet/" TargetMode="External"/><Relationship Id="rId12847" Type="http://schemas.openxmlformats.org/officeDocument/2006/relationships/hyperlink" Target="https://jukureiwa.com/tips/machigaeyasui/" TargetMode="External"/><Relationship Id="rId11515" Type="http://schemas.openxmlformats.org/officeDocument/2006/relationships/hyperlink" Target="https://jukureiwa.com/tips/alphabet/" TargetMode="External"/><Relationship Id="rId12846" Type="http://schemas.openxmlformats.org/officeDocument/2006/relationships/hyperlink" Target="https://jukureiwa.com/tips/machigaeyasui/" TargetMode="External"/><Relationship Id="rId11510" Type="http://schemas.openxmlformats.org/officeDocument/2006/relationships/hyperlink" Target="https://jukureiwa.com/tips/alphabet/" TargetMode="External"/><Relationship Id="rId12841" Type="http://schemas.openxmlformats.org/officeDocument/2006/relationships/hyperlink" Target="https://jukureiwa.com/tips/machigaeyasui/" TargetMode="External"/><Relationship Id="rId12840" Type="http://schemas.openxmlformats.org/officeDocument/2006/relationships/hyperlink" Target="https://jukureiwa.com/tips/machigaeyasui/" TargetMode="External"/><Relationship Id="rId12819" Type="http://schemas.openxmlformats.org/officeDocument/2006/relationships/hyperlink" Target="https://jukureiwa.com/tips/machigaeyasui/" TargetMode="External"/><Relationship Id="rId12818" Type="http://schemas.openxmlformats.org/officeDocument/2006/relationships/hyperlink" Target="https://jukureiwa.com/tips/machigaeyasui/" TargetMode="External"/><Relationship Id="rId12817" Type="http://schemas.openxmlformats.org/officeDocument/2006/relationships/hyperlink" Target="https://jukureiwa.com/tips/machigaeyasui/" TargetMode="External"/><Relationship Id="rId12812" Type="http://schemas.openxmlformats.org/officeDocument/2006/relationships/hyperlink" Target="https://jukureiwa.com/tips/machigaeyasui/" TargetMode="External"/><Relationship Id="rId12811" Type="http://schemas.openxmlformats.org/officeDocument/2006/relationships/hyperlink" Target="https://jukureiwa.com/tips/machigaeyasui/" TargetMode="External"/><Relationship Id="rId12810" Type="http://schemas.openxmlformats.org/officeDocument/2006/relationships/hyperlink" Target="https://jukureiwa.com/tips/machigaeyasui/" TargetMode="External"/><Relationship Id="rId12816" Type="http://schemas.openxmlformats.org/officeDocument/2006/relationships/hyperlink" Target="https://jukureiwa.com/tips/machigaeyasui/" TargetMode="External"/><Relationship Id="rId12815" Type="http://schemas.openxmlformats.org/officeDocument/2006/relationships/hyperlink" Target="https://jukureiwa.com/tips/machigaeyasui/" TargetMode="External"/><Relationship Id="rId12814" Type="http://schemas.openxmlformats.org/officeDocument/2006/relationships/hyperlink" Target="https://jukureiwa.com/tips/machigaeyasui/" TargetMode="External"/><Relationship Id="rId12813" Type="http://schemas.openxmlformats.org/officeDocument/2006/relationships/hyperlink" Target="https://jukureiwa.com/tips/machigaeyasui/" TargetMode="External"/><Relationship Id="rId12829" Type="http://schemas.openxmlformats.org/officeDocument/2006/relationships/hyperlink" Target="https://jukureiwa.com/tips/machigaeyasui/" TargetMode="External"/><Relationship Id="rId12828" Type="http://schemas.openxmlformats.org/officeDocument/2006/relationships/hyperlink" Target="https://jukureiwa.com/tips/machigaeyasui/" TargetMode="External"/><Relationship Id="rId12823" Type="http://schemas.openxmlformats.org/officeDocument/2006/relationships/hyperlink" Target="https://jukureiwa.com/tips/machigaeyasui/" TargetMode="External"/><Relationship Id="rId12822" Type="http://schemas.openxmlformats.org/officeDocument/2006/relationships/hyperlink" Target="https://jukureiwa.com/tips/machigaeyasui/" TargetMode="External"/><Relationship Id="rId12821" Type="http://schemas.openxmlformats.org/officeDocument/2006/relationships/hyperlink" Target="https://jukureiwa.com/tips/machigaeyasui/" TargetMode="External"/><Relationship Id="rId12820" Type="http://schemas.openxmlformats.org/officeDocument/2006/relationships/hyperlink" Target="https://jukureiwa.com/tips/machigaeyasui/" TargetMode="External"/><Relationship Id="rId12827" Type="http://schemas.openxmlformats.org/officeDocument/2006/relationships/hyperlink" Target="https://jukureiwa.com/tips/machigaeyasui/" TargetMode="External"/><Relationship Id="rId12826" Type="http://schemas.openxmlformats.org/officeDocument/2006/relationships/hyperlink" Target="https://jukureiwa.com/tips/machigaeyasui/" TargetMode="External"/><Relationship Id="rId12825" Type="http://schemas.openxmlformats.org/officeDocument/2006/relationships/hyperlink" Target="https://jukureiwa.com/tips/machigaeyasui/" TargetMode="External"/><Relationship Id="rId12824" Type="http://schemas.openxmlformats.org/officeDocument/2006/relationships/hyperlink" Target="https://jukureiwa.com/tips/machigaeyasui/" TargetMode="External"/><Relationship Id="rId9330" Type="http://schemas.openxmlformats.org/officeDocument/2006/relationships/hyperlink" Target="https://eigo-rewrite.com/column/stage1_lesson6-3/" TargetMode="External"/><Relationship Id="rId9331" Type="http://schemas.openxmlformats.org/officeDocument/2006/relationships/hyperlink" Target="https://eigo-rewrite.com/column/stage1_lesson6-3/" TargetMode="External"/><Relationship Id="rId9332" Type="http://schemas.openxmlformats.org/officeDocument/2006/relationships/hyperlink" Target="https://eigo-rewrite.com/column/stage1_lesson6-3/" TargetMode="External"/><Relationship Id="rId9333" Type="http://schemas.openxmlformats.org/officeDocument/2006/relationships/hyperlink" Target="https://eigo-rewrite.com/column/stage1_lesson6-3/" TargetMode="External"/><Relationship Id="rId8002" Type="http://schemas.openxmlformats.org/officeDocument/2006/relationships/hyperlink" Target="https://juku-escot.com/column/junnikyuu/" TargetMode="External"/><Relationship Id="rId8001" Type="http://schemas.openxmlformats.org/officeDocument/2006/relationships/hyperlink" Target="https://juku-escot.com/column/junnikyuu/" TargetMode="External"/><Relationship Id="rId8000" Type="http://schemas.openxmlformats.org/officeDocument/2006/relationships/hyperlink" Target="https://juku-escot.com/column/junnikyuu/" TargetMode="External"/><Relationship Id="rId8006" Type="http://schemas.openxmlformats.org/officeDocument/2006/relationships/hyperlink" Target="https://juku-escot.com/column/junnikyuu/" TargetMode="External"/><Relationship Id="rId9338" Type="http://schemas.openxmlformats.org/officeDocument/2006/relationships/hyperlink" Target="https://eigo-rewrite.com/column/stage1_lesson6-3/" TargetMode="External"/><Relationship Id="rId8005" Type="http://schemas.openxmlformats.org/officeDocument/2006/relationships/hyperlink" Target="https://juku-escot.com/column/junnikyuu/" TargetMode="External"/><Relationship Id="rId9339" Type="http://schemas.openxmlformats.org/officeDocument/2006/relationships/hyperlink" Target="https://eigo-rewrite.com/column/stage1_lesson6-3/" TargetMode="External"/><Relationship Id="rId8004" Type="http://schemas.openxmlformats.org/officeDocument/2006/relationships/hyperlink" Target="https://juku-escot.com/column/junnikyuu/" TargetMode="External"/><Relationship Id="rId8003" Type="http://schemas.openxmlformats.org/officeDocument/2006/relationships/hyperlink" Target="https://juku-escot.com/column/junnikyuu/" TargetMode="External"/><Relationship Id="rId9334" Type="http://schemas.openxmlformats.org/officeDocument/2006/relationships/hyperlink" Target="https://eigo-rewrite.com/column/stage1_lesson6-3/" TargetMode="External"/><Relationship Id="rId8009" Type="http://schemas.openxmlformats.org/officeDocument/2006/relationships/hyperlink" Target="https://juku-escot.com/column/junnikyuu/" TargetMode="External"/><Relationship Id="rId9335" Type="http://schemas.openxmlformats.org/officeDocument/2006/relationships/hyperlink" Target="https://eigo-rewrite.com/column/stage1_lesson6-3/" TargetMode="External"/><Relationship Id="rId8008" Type="http://schemas.openxmlformats.org/officeDocument/2006/relationships/hyperlink" Target="https://juku-escot.com/column/junnikyuu/" TargetMode="External"/><Relationship Id="rId9336" Type="http://schemas.openxmlformats.org/officeDocument/2006/relationships/hyperlink" Target="https://eigo-rewrite.com/column/stage1_lesson6-3/" TargetMode="External"/><Relationship Id="rId8007" Type="http://schemas.openxmlformats.org/officeDocument/2006/relationships/hyperlink" Target="https://juku-escot.com/column/junnikyuu/" TargetMode="External"/><Relationship Id="rId9337" Type="http://schemas.openxmlformats.org/officeDocument/2006/relationships/hyperlink" Target="https://eigo-rewrite.com/column/stage1_lesson6-3/" TargetMode="External"/><Relationship Id="rId9320" Type="http://schemas.openxmlformats.org/officeDocument/2006/relationships/hyperlink" Target="https://eigo-rewrite.com/column/stage1_lesson6-3/" TargetMode="External"/><Relationship Id="rId9321" Type="http://schemas.openxmlformats.org/officeDocument/2006/relationships/hyperlink" Target="https://eigo-rewrite.com/column/stage1_lesson6-3/" TargetMode="External"/><Relationship Id="rId9322" Type="http://schemas.openxmlformats.org/officeDocument/2006/relationships/hyperlink" Target="https://eigo-rewrite.com/column/stage1_lesson6-3/" TargetMode="External"/><Relationship Id="rId9327" Type="http://schemas.openxmlformats.org/officeDocument/2006/relationships/hyperlink" Target="https://eigo-rewrite.com/column/stage1_lesson6-3/" TargetMode="External"/><Relationship Id="rId9328" Type="http://schemas.openxmlformats.org/officeDocument/2006/relationships/hyperlink" Target="https://eigo-rewrite.com/column/stage1_lesson6-3/" TargetMode="External"/><Relationship Id="rId9329" Type="http://schemas.openxmlformats.org/officeDocument/2006/relationships/hyperlink" Target="https://eigo-rewrite.com/column/stage1_lesson6-3/" TargetMode="External"/><Relationship Id="rId9323" Type="http://schemas.openxmlformats.org/officeDocument/2006/relationships/hyperlink" Target="https://eigo-rewrite.com/column/stage1_lesson6-3/" TargetMode="External"/><Relationship Id="rId9324" Type="http://schemas.openxmlformats.org/officeDocument/2006/relationships/hyperlink" Target="https://eigo-rewrite.com/column/stage1_lesson6-3/" TargetMode="External"/><Relationship Id="rId9325" Type="http://schemas.openxmlformats.org/officeDocument/2006/relationships/hyperlink" Target="https://eigo-rewrite.com/column/stage1_lesson6-3/" TargetMode="External"/><Relationship Id="rId9326" Type="http://schemas.openxmlformats.org/officeDocument/2006/relationships/hyperlink" Target="https://eigo-rewrite.com/column/stage1_lesson6-3/" TargetMode="External"/><Relationship Id="rId8020" Type="http://schemas.openxmlformats.org/officeDocument/2006/relationships/hyperlink" Target="https://juku-escot.com/column/junnikyuu/" TargetMode="External"/><Relationship Id="rId9352" Type="http://schemas.openxmlformats.org/officeDocument/2006/relationships/hyperlink" Target="https://eigo-rewrite.com/column/stage1_lesson6-3/" TargetMode="External"/><Relationship Id="rId9353" Type="http://schemas.openxmlformats.org/officeDocument/2006/relationships/hyperlink" Target="https://eigo-rewrite.com/column/stage1_lesson6-3/" TargetMode="External"/><Relationship Id="rId9354" Type="http://schemas.openxmlformats.org/officeDocument/2006/relationships/hyperlink" Target="https://eigo-rewrite.com/column/stage1_lesson6-3/" TargetMode="External"/><Relationship Id="rId9355" Type="http://schemas.openxmlformats.org/officeDocument/2006/relationships/hyperlink" Target="https://eigo-rewrite.com/column/stage1_lesson6-3/" TargetMode="External"/><Relationship Id="rId8024" Type="http://schemas.openxmlformats.org/officeDocument/2006/relationships/hyperlink" Target="https://eng-support.com/column/progress-book1-lesson8/" TargetMode="External"/><Relationship Id="rId8023" Type="http://schemas.openxmlformats.org/officeDocument/2006/relationships/hyperlink" Target="https://eng-support.com/column/progress-book1-lesson8/" TargetMode="External"/><Relationship Id="rId8022" Type="http://schemas.openxmlformats.org/officeDocument/2006/relationships/hyperlink" Target="https://eng-support.com/column/progress-book1-lesson8/" TargetMode="External"/><Relationship Id="rId9350" Type="http://schemas.openxmlformats.org/officeDocument/2006/relationships/hyperlink" Target="https://eigo-rewrite.com/column/stage1_lesson6-3/" TargetMode="External"/><Relationship Id="rId8021" Type="http://schemas.openxmlformats.org/officeDocument/2006/relationships/hyperlink" Target="https://juku-escot.com/column/junnikyuu/" TargetMode="External"/><Relationship Id="rId9351" Type="http://schemas.openxmlformats.org/officeDocument/2006/relationships/hyperlink" Target="https://eigo-rewrite.com/column/stage1_lesson6-3/" TargetMode="External"/><Relationship Id="rId8028" Type="http://schemas.openxmlformats.org/officeDocument/2006/relationships/hyperlink" Target="https://eng-support.com/column/progress-book1-lesson8/" TargetMode="External"/><Relationship Id="rId8027" Type="http://schemas.openxmlformats.org/officeDocument/2006/relationships/hyperlink" Target="https://eng-support.com/column/progress-book1-lesson8/" TargetMode="External"/><Relationship Id="rId8026" Type="http://schemas.openxmlformats.org/officeDocument/2006/relationships/hyperlink" Target="https://eng-support.com/column/progress-book1-lesson8/" TargetMode="External"/><Relationship Id="rId8025" Type="http://schemas.openxmlformats.org/officeDocument/2006/relationships/hyperlink" Target="https://eng-support.com/column/progress-book1-lesson8/" TargetMode="External"/><Relationship Id="rId9356" Type="http://schemas.openxmlformats.org/officeDocument/2006/relationships/hyperlink" Target="https://eigo-rewrite.com/column/stage1_lesson6-3/" TargetMode="External"/><Relationship Id="rId9357" Type="http://schemas.openxmlformats.org/officeDocument/2006/relationships/hyperlink" Target="https://eigo-rewrite.com/column/stage1_lesson6-3/" TargetMode="External"/><Relationship Id="rId9358" Type="http://schemas.openxmlformats.org/officeDocument/2006/relationships/hyperlink" Target="https://eigo-rewrite.com/column/stage1_lesson6-3/" TargetMode="External"/><Relationship Id="rId8029" Type="http://schemas.openxmlformats.org/officeDocument/2006/relationships/hyperlink" Target="https://eng-support.com/column/progress-book1-lesson8/" TargetMode="External"/><Relationship Id="rId9359" Type="http://schemas.openxmlformats.org/officeDocument/2006/relationships/hyperlink" Target="https://eigo-rewrite.com/column/stage1_lesson6-3/" TargetMode="External"/><Relationship Id="rId9341" Type="http://schemas.openxmlformats.org/officeDocument/2006/relationships/hyperlink" Target="https://eigo-rewrite.com/column/stage1_lesson6-3/" TargetMode="External"/><Relationship Id="rId9342" Type="http://schemas.openxmlformats.org/officeDocument/2006/relationships/hyperlink" Target="https://eigo-rewrite.com/column/stage1_lesson6-3/" TargetMode="External"/><Relationship Id="rId9343" Type="http://schemas.openxmlformats.org/officeDocument/2006/relationships/hyperlink" Target="https://eigo-rewrite.com/column/stage1_lesson6-3/" TargetMode="External"/><Relationship Id="rId9344" Type="http://schemas.openxmlformats.org/officeDocument/2006/relationships/hyperlink" Target="https://eigo-rewrite.com/column/stage1_lesson6-3/" TargetMode="External"/><Relationship Id="rId8013" Type="http://schemas.openxmlformats.org/officeDocument/2006/relationships/hyperlink" Target="https://juku-escot.com/column/junnikyuu/" TargetMode="External"/><Relationship Id="rId8012" Type="http://schemas.openxmlformats.org/officeDocument/2006/relationships/hyperlink" Target="https://juku-escot.com/column/junnikyuu/" TargetMode="External"/><Relationship Id="rId8011" Type="http://schemas.openxmlformats.org/officeDocument/2006/relationships/hyperlink" Target="https://juku-escot.com/column/junnikyuu/" TargetMode="External"/><Relationship Id="rId8010" Type="http://schemas.openxmlformats.org/officeDocument/2006/relationships/hyperlink" Target="https://juku-escot.com/column/junnikyuu/" TargetMode="External"/><Relationship Id="rId9340" Type="http://schemas.openxmlformats.org/officeDocument/2006/relationships/hyperlink" Target="https://eigo-rewrite.com/column/stage1_lesson6-3/" TargetMode="External"/><Relationship Id="rId8017" Type="http://schemas.openxmlformats.org/officeDocument/2006/relationships/hyperlink" Target="https://juku-escot.com/column/junnikyuu/" TargetMode="External"/><Relationship Id="rId9349" Type="http://schemas.openxmlformats.org/officeDocument/2006/relationships/hyperlink" Target="https://eigo-rewrite.com/column/stage1_lesson6-3/" TargetMode="External"/><Relationship Id="rId8016" Type="http://schemas.openxmlformats.org/officeDocument/2006/relationships/hyperlink" Target="https://juku-escot.com/column/junnikyuu/" TargetMode="External"/><Relationship Id="rId8015" Type="http://schemas.openxmlformats.org/officeDocument/2006/relationships/hyperlink" Target="https://juku-escot.com/column/junnikyuu/" TargetMode="External"/><Relationship Id="rId8014" Type="http://schemas.openxmlformats.org/officeDocument/2006/relationships/hyperlink" Target="https://juku-escot.com/column/junnikyuu/" TargetMode="External"/><Relationship Id="rId9345" Type="http://schemas.openxmlformats.org/officeDocument/2006/relationships/hyperlink" Target="https://eigo-rewrite.com/column/stage1_lesson6-3/" TargetMode="External"/><Relationship Id="rId9346" Type="http://schemas.openxmlformats.org/officeDocument/2006/relationships/hyperlink" Target="https://eigo-rewrite.com/column/stage1_lesson6-3/" TargetMode="External"/><Relationship Id="rId8019" Type="http://schemas.openxmlformats.org/officeDocument/2006/relationships/hyperlink" Target="https://juku-escot.com/column/junnikyuu/" TargetMode="External"/><Relationship Id="rId9347" Type="http://schemas.openxmlformats.org/officeDocument/2006/relationships/hyperlink" Target="https://eigo-rewrite.com/column/stage1_lesson6-3/" TargetMode="External"/><Relationship Id="rId8018" Type="http://schemas.openxmlformats.org/officeDocument/2006/relationships/hyperlink" Target="https://juku-escot.com/column/junnikyuu/" TargetMode="External"/><Relationship Id="rId9348" Type="http://schemas.openxmlformats.org/officeDocument/2006/relationships/hyperlink" Target="https://eigo-rewrite.com/column/stage1_lesson6-3/" TargetMode="External"/><Relationship Id="rId9310" Type="http://schemas.openxmlformats.org/officeDocument/2006/relationships/hyperlink" Target="https://eigo-rewrite.com/column/stage1_lesson6-3/" TargetMode="External"/><Relationship Id="rId9311" Type="http://schemas.openxmlformats.org/officeDocument/2006/relationships/hyperlink" Target="https://eigo-rewrite.com/column/stage1_lesson6-3/" TargetMode="External"/><Relationship Id="rId9316" Type="http://schemas.openxmlformats.org/officeDocument/2006/relationships/hyperlink" Target="https://eigo-rewrite.com/column/stage1_lesson6-3/" TargetMode="External"/><Relationship Id="rId9317" Type="http://schemas.openxmlformats.org/officeDocument/2006/relationships/hyperlink" Target="https://eigo-rewrite.com/column/stage1_lesson6-3/" TargetMode="External"/><Relationship Id="rId9318" Type="http://schemas.openxmlformats.org/officeDocument/2006/relationships/hyperlink" Target="https://eigo-rewrite.com/column/stage1_lesson6-3/" TargetMode="External"/><Relationship Id="rId9319" Type="http://schemas.openxmlformats.org/officeDocument/2006/relationships/hyperlink" Target="https://eigo-rewrite.com/column/stage1_lesson6-3/" TargetMode="External"/><Relationship Id="rId9312" Type="http://schemas.openxmlformats.org/officeDocument/2006/relationships/hyperlink" Target="https://eigo-rewrite.com/column/stage1_lesson6-3/" TargetMode="External"/><Relationship Id="rId9313" Type="http://schemas.openxmlformats.org/officeDocument/2006/relationships/hyperlink" Target="https://eigo-rewrite.com/column/stage1_lesson6-3/" TargetMode="External"/><Relationship Id="rId9314" Type="http://schemas.openxmlformats.org/officeDocument/2006/relationships/hyperlink" Target="https://eigo-rewrite.com/column/stage1_lesson6-3/" TargetMode="External"/><Relationship Id="rId9315" Type="http://schemas.openxmlformats.org/officeDocument/2006/relationships/hyperlink" Target="https://eigo-rewrite.com/column/stage1_lesson6-3/" TargetMode="External"/><Relationship Id="rId9309" Type="http://schemas.openxmlformats.org/officeDocument/2006/relationships/hyperlink" Target="https://eigo-rewrite.com/column/stage1_lesson6-3/" TargetMode="External"/><Relationship Id="rId9300" Type="http://schemas.openxmlformats.org/officeDocument/2006/relationships/hyperlink" Target="https://eigo-rewrite.com/column/stage1_lesson6-3/" TargetMode="External"/><Relationship Id="rId9305" Type="http://schemas.openxmlformats.org/officeDocument/2006/relationships/hyperlink" Target="https://eigo-rewrite.com/column/stage1_lesson6-3/" TargetMode="External"/><Relationship Id="rId9306" Type="http://schemas.openxmlformats.org/officeDocument/2006/relationships/hyperlink" Target="https://eigo-rewrite.com/column/stage1_lesson6-3/" TargetMode="External"/><Relationship Id="rId9307" Type="http://schemas.openxmlformats.org/officeDocument/2006/relationships/hyperlink" Target="https://eigo-rewrite.com/column/stage1_lesson6-3/" TargetMode="External"/><Relationship Id="rId9308" Type="http://schemas.openxmlformats.org/officeDocument/2006/relationships/hyperlink" Target="https://eigo-rewrite.com/column/stage1_lesson6-3/" TargetMode="External"/><Relationship Id="rId9301" Type="http://schemas.openxmlformats.org/officeDocument/2006/relationships/hyperlink" Target="https://eigo-rewrite.com/column/stage1_lesson6-3/" TargetMode="External"/><Relationship Id="rId9302" Type="http://schemas.openxmlformats.org/officeDocument/2006/relationships/hyperlink" Target="https://eigo-rewrite.com/column/stage1_lesson6-3/" TargetMode="External"/><Relationship Id="rId9303" Type="http://schemas.openxmlformats.org/officeDocument/2006/relationships/hyperlink" Target="https://eigo-rewrite.com/column/stage1_lesson6-3/" TargetMode="External"/><Relationship Id="rId9304" Type="http://schemas.openxmlformats.org/officeDocument/2006/relationships/hyperlink" Target="https://eigo-rewrite.com/column/stage1_lesson6-3/" TargetMode="External"/><Relationship Id="rId8093" Type="http://schemas.openxmlformats.org/officeDocument/2006/relationships/hyperlink" Target="https://dokkai-labo.tokyo/blog/description/" TargetMode="External"/><Relationship Id="rId8092" Type="http://schemas.openxmlformats.org/officeDocument/2006/relationships/hyperlink" Target="https://dokkai-labo.tokyo/blog/description/" TargetMode="External"/><Relationship Id="rId8091" Type="http://schemas.openxmlformats.org/officeDocument/2006/relationships/hyperlink" Target="https://dokkai-labo.tokyo/blog/description/" TargetMode="External"/><Relationship Id="rId8090" Type="http://schemas.openxmlformats.org/officeDocument/2006/relationships/hyperlink" Target="https://rika-quest.com/column/germination/" TargetMode="External"/><Relationship Id="rId8086" Type="http://schemas.openxmlformats.org/officeDocument/2006/relationships/hyperlink" Target="https://rika-quest.com/column/germination/" TargetMode="External"/><Relationship Id="rId8085" Type="http://schemas.openxmlformats.org/officeDocument/2006/relationships/hyperlink" Target="https://rika-quest.com/column/germination/" TargetMode="External"/><Relationship Id="rId8084" Type="http://schemas.openxmlformats.org/officeDocument/2006/relationships/hyperlink" Target="https://rika-quest.com/column/germination/" TargetMode="External"/><Relationship Id="rId8083" Type="http://schemas.openxmlformats.org/officeDocument/2006/relationships/hyperlink" Target="https://rika-quest.com/column/germination/" TargetMode="External"/><Relationship Id="rId8089" Type="http://schemas.openxmlformats.org/officeDocument/2006/relationships/hyperlink" Target="https://rika-quest.com/column/germination/" TargetMode="External"/><Relationship Id="rId8088" Type="http://schemas.openxmlformats.org/officeDocument/2006/relationships/hyperlink" Target="https://rika-quest.com/column/germination/" TargetMode="External"/><Relationship Id="rId8087" Type="http://schemas.openxmlformats.org/officeDocument/2006/relationships/hyperlink" Target="https://rika-quest.com/column/germination/" TargetMode="External"/><Relationship Id="rId10295" Type="http://schemas.openxmlformats.org/officeDocument/2006/relationships/hyperlink" Target="https://eng-support.com/column/progressbook1-4-3/" TargetMode="External"/><Relationship Id="rId10296" Type="http://schemas.openxmlformats.org/officeDocument/2006/relationships/hyperlink" Target="https://eng-support.com/column/progressbook1-4-3/" TargetMode="External"/><Relationship Id="rId10293" Type="http://schemas.openxmlformats.org/officeDocument/2006/relationships/hyperlink" Target="https://eng-support.com/column/progressbook1-4-3/" TargetMode="External"/><Relationship Id="rId10294" Type="http://schemas.openxmlformats.org/officeDocument/2006/relationships/hyperlink" Target="https://eng-support.com/column/progressbook1-4-3/" TargetMode="External"/><Relationship Id="rId10299" Type="http://schemas.openxmlformats.org/officeDocument/2006/relationships/hyperlink" Target="https://eng-support.com/column/progressbook1-4-3/" TargetMode="External"/><Relationship Id="rId10297" Type="http://schemas.openxmlformats.org/officeDocument/2006/relationships/hyperlink" Target="https://eng-support.com/column/progressbook1-4-3/" TargetMode="External"/><Relationship Id="rId10298" Type="http://schemas.openxmlformats.org/officeDocument/2006/relationships/hyperlink" Target="https://eng-support.com/column/progressbook1-4-3/" TargetMode="External"/><Relationship Id="rId8082" Type="http://schemas.openxmlformats.org/officeDocument/2006/relationships/hyperlink" Target="https://rika-quest.com/column/germination/" TargetMode="External"/><Relationship Id="rId8081" Type="http://schemas.openxmlformats.org/officeDocument/2006/relationships/hyperlink" Target="https://rika-quest.com/column/germination/" TargetMode="External"/><Relationship Id="rId8080" Type="http://schemas.openxmlformats.org/officeDocument/2006/relationships/hyperlink" Target="https://rika-quest.com/column/germination/" TargetMode="External"/><Relationship Id="rId8075" Type="http://schemas.openxmlformats.org/officeDocument/2006/relationships/hyperlink" Target="https://rika-quest.com/column/germination/" TargetMode="External"/><Relationship Id="rId8074" Type="http://schemas.openxmlformats.org/officeDocument/2006/relationships/hyperlink" Target="https://rika-quest.com/column/germination/" TargetMode="External"/><Relationship Id="rId8073" Type="http://schemas.openxmlformats.org/officeDocument/2006/relationships/hyperlink" Target="https://rika-quest.com/column/germination/" TargetMode="External"/><Relationship Id="rId8072" Type="http://schemas.openxmlformats.org/officeDocument/2006/relationships/hyperlink" Target="https://rika-quest.com/column/germination/" TargetMode="External"/><Relationship Id="rId8079" Type="http://schemas.openxmlformats.org/officeDocument/2006/relationships/hyperlink" Target="https://rika-quest.com/column/germination/" TargetMode="External"/><Relationship Id="rId8078" Type="http://schemas.openxmlformats.org/officeDocument/2006/relationships/hyperlink" Target="https://rika-quest.com/column/germination/" TargetMode="External"/><Relationship Id="rId8077" Type="http://schemas.openxmlformats.org/officeDocument/2006/relationships/hyperlink" Target="https://rika-quest.com/column/germination/" TargetMode="External"/><Relationship Id="rId8076" Type="http://schemas.openxmlformats.org/officeDocument/2006/relationships/hyperlink" Target="https://rika-quest.com/column/germination/" TargetMode="External"/><Relationship Id="rId10280" Type="http://schemas.openxmlformats.org/officeDocument/2006/relationships/hyperlink" Target="https://eng-support.com/column/progressbook1-4-3/" TargetMode="External"/><Relationship Id="rId10281" Type="http://schemas.openxmlformats.org/officeDocument/2006/relationships/hyperlink" Target="https://eng-support.com/column/progressbook1-4-3/" TargetMode="External"/><Relationship Id="rId10279" Type="http://schemas.openxmlformats.org/officeDocument/2006/relationships/hyperlink" Target="https://eng-support.com/column/progressbook1-4-3/" TargetMode="External"/><Relationship Id="rId10273" Type="http://schemas.openxmlformats.org/officeDocument/2006/relationships/hyperlink" Target="https://eng-support.com/column/progressbook1-4-3/" TargetMode="External"/><Relationship Id="rId10274" Type="http://schemas.openxmlformats.org/officeDocument/2006/relationships/hyperlink" Target="https://eng-support.com/column/progressbook1-4-3/" TargetMode="External"/><Relationship Id="rId10271" Type="http://schemas.openxmlformats.org/officeDocument/2006/relationships/hyperlink" Target="https://eng-support.com/column/progressbook1-4-3/" TargetMode="External"/><Relationship Id="rId10272" Type="http://schemas.openxmlformats.org/officeDocument/2006/relationships/hyperlink" Target="https://eng-support.com/column/progressbook1-4-3/" TargetMode="External"/><Relationship Id="rId10277" Type="http://schemas.openxmlformats.org/officeDocument/2006/relationships/hyperlink" Target="https://eng-support.com/column/progressbook1-4-3/" TargetMode="External"/><Relationship Id="rId10278" Type="http://schemas.openxmlformats.org/officeDocument/2006/relationships/hyperlink" Target="https://eng-support.com/column/progressbook1-4-3/" TargetMode="External"/><Relationship Id="rId10275" Type="http://schemas.openxmlformats.org/officeDocument/2006/relationships/hyperlink" Target="https://eng-support.com/column/progressbook1-4-3/" TargetMode="External"/><Relationship Id="rId10276" Type="http://schemas.openxmlformats.org/officeDocument/2006/relationships/hyperlink" Target="https://eng-support.com/column/progressbook1-4-3/" TargetMode="External"/><Relationship Id="rId10291" Type="http://schemas.openxmlformats.org/officeDocument/2006/relationships/hyperlink" Target="https://eng-support.com/column/progressbook1-4-3/" TargetMode="External"/><Relationship Id="rId10292" Type="http://schemas.openxmlformats.org/officeDocument/2006/relationships/hyperlink" Target="https://eng-support.com/column/progressbook1-4-3/" TargetMode="External"/><Relationship Id="rId10290" Type="http://schemas.openxmlformats.org/officeDocument/2006/relationships/hyperlink" Target="https://eng-support.com/column/progressbook1-4-3/" TargetMode="External"/><Relationship Id="rId8097" Type="http://schemas.openxmlformats.org/officeDocument/2006/relationships/hyperlink" Target="https://dokkai-labo.tokyo/blog/description/" TargetMode="External"/><Relationship Id="rId8096" Type="http://schemas.openxmlformats.org/officeDocument/2006/relationships/hyperlink" Target="https://dokkai-labo.tokyo/blog/description/" TargetMode="External"/><Relationship Id="rId8095" Type="http://schemas.openxmlformats.org/officeDocument/2006/relationships/hyperlink" Target="https://dokkai-labo.tokyo/blog/description/" TargetMode="External"/><Relationship Id="rId8094" Type="http://schemas.openxmlformats.org/officeDocument/2006/relationships/hyperlink" Target="https://dokkai-labo.tokyo/blog/description/" TargetMode="External"/><Relationship Id="rId8099" Type="http://schemas.openxmlformats.org/officeDocument/2006/relationships/hyperlink" Target="https://dokkai-labo.tokyo/blog/description/" TargetMode="External"/><Relationship Id="rId8098" Type="http://schemas.openxmlformats.org/officeDocument/2006/relationships/hyperlink" Target="https://dokkai-labo.tokyo/blog/description/" TargetMode="External"/><Relationship Id="rId10284" Type="http://schemas.openxmlformats.org/officeDocument/2006/relationships/hyperlink" Target="https://eng-support.com/column/progressbook1-4-3/" TargetMode="External"/><Relationship Id="rId10285" Type="http://schemas.openxmlformats.org/officeDocument/2006/relationships/hyperlink" Target="https://eng-support.com/column/progressbook1-4-3/" TargetMode="External"/><Relationship Id="rId10282" Type="http://schemas.openxmlformats.org/officeDocument/2006/relationships/hyperlink" Target="https://eng-support.com/column/progressbook1-4-3/" TargetMode="External"/><Relationship Id="rId10283" Type="http://schemas.openxmlformats.org/officeDocument/2006/relationships/hyperlink" Target="https://eng-support.com/column/progressbook1-4-3/" TargetMode="External"/><Relationship Id="rId10288" Type="http://schemas.openxmlformats.org/officeDocument/2006/relationships/hyperlink" Target="https://eng-support.com/column/progressbook1-4-3/" TargetMode="External"/><Relationship Id="rId10289" Type="http://schemas.openxmlformats.org/officeDocument/2006/relationships/hyperlink" Target="https://eng-support.com/column/progressbook1-4-3/" TargetMode="External"/><Relationship Id="rId10286" Type="http://schemas.openxmlformats.org/officeDocument/2006/relationships/hyperlink" Target="https://eng-support.com/column/progressbook1-4-3/" TargetMode="External"/><Relationship Id="rId10287" Type="http://schemas.openxmlformats.org/officeDocument/2006/relationships/hyperlink" Target="https://eng-support.com/column/progressbook1-4-3/" TargetMode="External"/><Relationship Id="rId9380" Type="http://schemas.openxmlformats.org/officeDocument/2006/relationships/hyperlink" Target="https://eigo-rewrite.com/column/stage2-lesson12-3/" TargetMode="External"/><Relationship Id="rId8042" Type="http://schemas.openxmlformats.org/officeDocument/2006/relationships/hyperlink" Target="https://rika-quest.com/column/germination/" TargetMode="External"/><Relationship Id="rId9374" Type="http://schemas.openxmlformats.org/officeDocument/2006/relationships/hyperlink" Target="https://eigo-rewrite.com/column/stage2-lesson11-2/" TargetMode="External"/><Relationship Id="rId8041" Type="http://schemas.openxmlformats.org/officeDocument/2006/relationships/hyperlink" Target="https://rika-quest.com/column/germination/" TargetMode="External"/><Relationship Id="rId9375" Type="http://schemas.openxmlformats.org/officeDocument/2006/relationships/hyperlink" Target="https://eigo-rewrite.com/column/stage2-lesson11-2/" TargetMode="External"/><Relationship Id="rId8040" Type="http://schemas.openxmlformats.org/officeDocument/2006/relationships/hyperlink" Target="https://eng-support.com/column/progress-book1-lesson8/" TargetMode="External"/><Relationship Id="rId9376" Type="http://schemas.openxmlformats.org/officeDocument/2006/relationships/hyperlink" Target="https://eigo-rewrite.com/column/stage2-lesson11-2/" TargetMode="External"/><Relationship Id="rId9377" Type="http://schemas.openxmlformats.org/officeDocument/2006/relationships/hyperlink" Target="https://eigo-rewrite.com/column/stage2-lesson11-2/" TargetMode="External"/><Relationship Id="rId8046" Type="http://schemas.openxmlformats.org/officeDocument/2006/relationships/hyperlink" Target="https://rika-quest.com/column/germination/" TargetMode="External"/><Relationship Id="rId9370" Type="http://schemas.openxmlformats.org/officeDocument/2006/relationships/hyperlink" Target="https://eigo-rewrite.com/column/stage2-lesson11-2/" TargetMode="External"/><Relationship Id="rId8045" Type="http://schemas.openxmlformats.org/officeDocument/2006/relationships/hyperlink" Target="https://rika-quest.com/column/germination/" TargetMode="External"/><Relationship Id="rId9371" Type="http://schemas.openxmlformats.org/officeDocument/2006/relationships/hyperlink" Target="https://eigo-rewrite.com/column/stage2-lesson11-2/" TargetMode="External"/><Relationship Id="rId8044" Type="http://schemas.openxmlformats.org/officeDocument/2006/relationships/hyperlink" Target="https://rika-quest.com/column/germination/" TargetMode="External"/><Relationship Id="rId9372" Type="http://schemas.openxmlformats.org/officeDocument/2006/relationships/hyperlink" Target="https://eigo-rewrite.com/column/stage2-lesson11-2/" TargetMode="External"/><Relationship Id="rId8043" Type="http://schemas.openxmlformats.org/officeDocument/2006/relationships/hyperlink" Target="https://rika-quest.com/column/germination/" TargetMode="External"/><Relationship Id="rId9373" Type="http://schemas.openxmlformats.org/officeDocument/2006/relationships/hyperlink" Target="https://eigo-rewrite.com/column/stage2-lesson11-2/" TargetMode="External"/><Relationship Id="rId8049" Type="http://schemas.openxmlformats.org/officeDocument/2006/relationships/hyperlink" Target="https://rika-quest.com/column/germination/" TargetMode="External"/><Relationship Id="rId8048" Type="http://schemas.openxmlformats.org/officeDocument/2006/relationships/hyperlink" Target="https://rika-quest.com/column/germination/" TargetMode="External"/><Relationship Id="rId8047" Type="http://schemas.openxmlformats.org/officeDocument/2006/relationships/hyperlink" Target="https://rika-quest.com/column/germination/" TargetMode="External"/><Relationship Id="rId9378" Type="http://schemas.openxmlformats.org/officeDocument/2006/relationships/hyperlink" Target="https://eigo-rewrite.com/column/stage2-lesson11-2/" TargetMode="External"/><Relationship Id="rId9379" Type="http://schemas.openxmlformats.org/officeDocument/2006/relationships/hyperlink" Target="https://eigo-rewrite.com/column/stage2-lesson12-3/" TargetMode="External"/><Relationship Id="rId8031" Type="http://schemas.openxmlformats.org/officeDocument/2006/relationships/hyperlink" Target="https://eng-support.com/column/progress-book1-lesson8/" TargetMode="External"/><Relationship Id="rId9363" Type="http://schemas.openxmlformats.org/officeDocument/2006/relationships/hyperlink" Target="https://eigo-rewrite.com/column/stage2-lesson11-2/" TargetMode="External"/><Relationship Id="rId8030" Type="http://schemas.openxmlformats.org/officeDocument/2006/relationships/hyperlink" Target="https://eng-support.com/column/progress-book1-lesson8/" TargetMode="External"/><Relationship Id="rId9364" Type="http://schemas.openxmlformats.org/officeDocument/2006/relationships/hyperlink" Target="https://eigo-rewrite.com/column/stage2-lesson11-2/" TargetMode="External"/><Relationship Id="rId9365" Type="http://schemas.openxmlformats.org/officeDocument/2006/relationships/hyperlink" Target="https://eigo-rewrite.com/column/stage2-lesson11-2/" TargetMode="External"/><Relationship Id="rId9366" Type="http://schemas.openxmlformats.org/officeDocument/2006/relationships/hyperlink" Target="https://eigo-rewrite.com/column/stage2-lesson11-2/" TargetMode="External"/><Relationship Id="rId8035" Type="http://schemas.openxmlformats.org/officeDocument/2006/relationships/hyperlink" Target="https://eng-support.com/column/progress-book1-lesson8/" TargetMode="External"/><Relationship Id="rId8034" Type="http://schemas.openxmlformats.org/officeDocument/2006/relationships/hyperlink" Target="https://eng-support.com/column/progress-book1-lesson8/" TargetMode="External"/><Relationship Id="rId9360" Type="http://schemas.openxmlformats.org/officeDocument/2006/relationships/hyperlink" Target="https://eigo-rewrite.com/column/stage2-lesson11-2/" TargetMode="External"/><Relationship Id="rId8033" Type="http://schemas.openxmlformats.org/officeDocument/2006/relationships/hyperlink" Target="https://eng-support.com/column/progress-book1-lesson8/" TargetMode="External"/><Relationship Id="rId9361" Type="http://schemas.openxmlformats.org/officeDocument/2006/relationships/hyperlink" Target="https://eigo-rewrite.com/column/stage2-lesson11-2/" TargetMode="External"/><Relationship Id="rId8032" Type="http://schemas.openxmlformats.org/officeDocument/2006/relationships/hyperlink" Target="https://eng-support.com/column/progress-book1-lesson8/" TargetMode="External"/><Relationship Id="rId9362" Type="http://schemas.openxmlformats.org/officeDocument/2006/relationships/hyperlink" Target="https://eigo-rewrite.com/column/stage2-lesson11-2/" TargetMode="External"/><Relationship Id="rId8039" Type="http://schemas.openxmlformats.org/officeDocument/2006/relationships/hyperlink" Target="https://eng-support.com/column/progress-book1-lesson8/" TargetMode="External"/><Relationship Id="rId8038" Type="http://schemas.openxmlformats.org/officeDocument/2006/relationships/hyperlink" Target="https://eng-support.com/column/progress-book1-lesson8/" TargetMode="External"/><Relationship Id="rId8037" Type="http://schemas.openxmlformats.org/officeDocument/2006/relationships/hyperlink" Target="https://eng-support.com/column/progress-book1-lesson8/" TargetMode="External"/><Relationship Id="rId8036" Type="http://schemas.openxmlformats.org/officeDocument/2006/relationships/hyperlink" Target="https://eng-support.com/column/progress-book1-lesson8/" TargetMode="External"/><Relationship Id="rId9367" Type="http://schemas.openxmlformats.org/officeDocument/2006/relationships/hyperlink" Target="https://eigo-rewrite.com/column/stage2-lesson11-2/" TargetMode="External"/><Relationship Id="rId9368" Type="http://schemas.openxmlformats.org/officeDocument/2006/relationships/hyperlink" Target="https://eigo-rewrite.com/column/stage2-lesson11-2/" TargetMode="External"/><Relationship Id="rId9369" Type="http://schemas.openxmlformats.org/officeDocument/2006/relationships/hyperlink" Target="https://eigo-rewrite.com/column/stage2-lesson11-2/" TargetMode="External"/><Relationship Id="rId8071" Type="http://schemas.openxmlformats.org/officeDocument/2006/relationships/hyperlink" Target="https://rika-quest.com/column/germination/" TargetMode="External"/><Relationship Id="rId8070" Type="http://schemas.openxmlformats.org/officeDocument/2006/relationships/hyperlink" Target="https://rika-quest.com/column/germination/" TargetMode="External"/><Relationship Id="rId8064" Type="http://schemas.openxmlformats.org/officeDocument/2006/relationships/hyperlink" Target="https://rika-quest.com/column/germination/" TargetMode="External"/><Relationship Id="rId9396" Type="http://schemas.openxmlformats.org/officeDocument/2006/relationships/hyperlink" Target="https://eigo-rewrite.com/column/stage2-lesson12-3/" TargetMode="External"/><Relationship Id="rId8063" Type="http://schemas.openxmlformats.org/officeDocument/2006/relationships/hyperlink" Target="https://rika-quest.com/column/germination/" TargetMode="External"/><Relationship Id="rId9397" Type="http://schemas.openxmlformats.org/officeDocument/2006/relationships/hyperlink" Target="https://eigo-rewrite.com/column/stage2-lesson12-3/" TargetMode="External"/><Relationship Id="rId8062" Type="http://schemas.openxmlformats.org/officeDocument/2006/relationships/hyperlink" Target="https://rika-quest.com/column/germination/" TargetMode="External"/><Relationship Id="rId9398" Type="http://schemas.openxmlformats.org/officeDocument/2006/relationships/hyperlink" Target="https://eigo-rewrite.com/column/stage2-lesson12-3/" TargetMode="External"/><Relationship Id="rId8061" Type="http://schemas.openxmlformats.org/officeDocument/2006/relationships/hyperlink" Target="https://rika-quest.com/column/germination/" TargetMode="External"/><Relationship Id="rId9399" Type="http://schemas.openxmlformats.org/officeDocument/2006/relationships/hyperlink" Target="https://eigo-rewrite.com/column/stage2-lesson12-3/" TargetMode="External"/><Relationship Id="rId8068" Type="http://schemas.openxmlformats.org/officeDocument/2006/relationships/hyperlink" Target="https://rika-quest.com/column/germination/" TargetMode="External"/><Relationship Id="rId9392" Type="http://schemas.openxmlformats.org/officeDocument/2006/relationships/hyperlink" Target="https://eigo-rewrite.com/column/stage2-lesson12-3/" TargetMode="External"/><Relationship Id="rId8067" Type="http://schemas.openxmlformats.org/officeDocument/2006/relationships/hyperlink" Target="https://rika-quest.com/column/germination/" TargetMode="External"/><Relationship Id="rId9393" Type="http://schemas.openxmlformats.org/officeDocument/2006/relationships/hyperlink" Target="https://eigo-rewrite.com/column/stage2-lesson12-3/" TargetMode="External"/><Relationship Id="rId8066" Type="http://schemas.openxmlformats.org/officeDocument/2006/relationships/hyperlink" Target="https://rika-quest.com/column/germination/" TargetMode="External"/><Relationship Id="rId9394" Type="http://schemas.openxmlformats.org/officeDocument/2006/relationships/hyperlink" Target="https://eigo-rewrite.com/column/stage2-lesson12-3/" TargetMode="External"/><Relationship Id="rId8065" Type="http://schemas.openxmlformats.org/officeDocument/2006/relationships/hyperlink" Target="https://rika-quest.com/column/germination/" TargetMode="External"/><Relationship Id="rId9395" Type="http://schemas.openxmlformats.org/officeDocument/2006/relationships/hyperlink" Target="https://eigo-rewrite.com/column/stage2-lesson12-3/" TargetMode="External"/><Relationship Id="rId8069" Type="http://schemas.openxmlformats.org/officeDocument/2006/relationships/hyperlink" Target="https://rika-quest.com/column/germination/" TargetMode="External"/><Relationship Id="rId9390" Type="http://schemas.openxmlformats.org/officeDocument/2006/relationships/hyperlink" Target="https://eigo-rewrite.com/column/stage2-lesson12-3/" TargetMode="External"/><Relationship Id="rId9391" Type="http://schemas.openxmlformats.org/officeDocument/2006/relationships/hyperlink" Target="https://eigo-rewrite.com/column/stage2-lesson12-3/" TargetMode="External"/><Relationship Id="rId8060" Type="http://schemas.openxmlformats.org/officeDocument/2006/relationships/hyperlink" Target="https://rika-quest.com/column/germination/" TargetMode="External"/><Relationship Id="rId8053" Type="http://schemas.openxmlformats.org/officeDocument/2006/relationships/hyperlink" Target="https://rika-quest.com/column/germination/" TargetMode="External"/><Relationship Id="rId9385" Type="http://schemas.openxmlformats.org/officeDocument/2006/relationships/hyperlink" Target="https://eigo-rewrite.com/column/stage2-lesson12-3/" TargetMode="External"/><Relationship Id="rId8052" Type="http://schemas.openxmlformats.org/officeDocument/2006/relationships/hyperlink" Target="https://rika-quest.com/column/germination/" TargetMode="External"/><Relationship Id="rId9386" Type="http://schemas.openxmlformats.org/officeDocument/2006/relationships/hyperlink" Target="https://eigo-rewrite.com/column/stage2-lesson12-3/" TargetMode="External"/><Relationship Id="rId8051" Type="http://schemas.openxmlformats.org/officeDocument/2006/relationships/hyperlink" Target="https://rika-quest.com/column/germination/" TargetMode="External"/><Relationship Id="rId9387" Type="http://schemas.openxmlformats.org/officeDocument/2006/relationships/hyperlink" Target="https://eigo-rewrite.com/column/stage2-lesson12-3/" TargetMode="External"/><Relationship Id="rId8050" Type="http://schemas.openxmlformats.org/officeDocument/2006/relationships/hyperlink" Target="https://rika-quest.com/column/germination/" TargetMode="External"/><Relationship Id="rId9388" Type="http://schemas.openxmlformats.org/officeDocument/2006/relationships/hyperlink" Target="https://eigo-rewrite.com/column/stage2-lesson12-3/" TargetMode="External"/><Relationship Id="rId8057" Type="http://schemas.openxmlformats.org/officeDocument/2006/relationships/hyperlink" Target="https://rika-quest.com/column/germination/" TargetMode="External"/><Relationship Id="rId9381" Type="http://schemas.openxmlformats.org/officeDocument/2006/relationships/hyperlink" Target="https://eigo-rewrite.com/column/stage2-lesson12-3/" TargetMode="External"/><Relationship Id="rId8056" Type="http://schemas.openxmlformats.org/officeDocument/2006/relationships/hyperlink" Target="https://rika-quest.com/column/germination/" TargetMode="External"/><Relationship Id="rId9382" Type="http://schemas.openxmlformats.org/officeDocument/2006/relationships/hyperlink" Target="https://eigo-rewrite.com/column/stage2-lesson12-3/" TargetMode="External"/><Relationship Id="rId8055" Type="http://schemas.openxmlformats.org/officeDocument/2006/relationships/hyperlink" Target="https://rika-quest.com/column/germination/" TargetMode="External"/><Relationship Id="rId9383" Type="http://schemas.openxmlformats.org/officeDocument/2006/relationships/hyperlink" Target="https://eigo-rewrite.com/column/stage2-lesson12-3/" TargetMode="External"/><Relationship Id="rId8054" Type="http://schemas.openxmlformats.org/officeDocument/2006/relationships/hyperlink" Target="https://rika-quest.com/column/germination/" TargetMode="External"/><Relationship Id="rId9384" Type="http://schemas.openxmlformats.org/officeDocument/2006/relationships/hyperlink" Target="https://eigo-rewrite.com/column/stage2-lesson12-3/" TargetMode="External"/><Relationship Id="rId8059" Type="http://schemas.openxmlformats.org/officeDocument/2006/relationships/hyperlink" Target="https://rika-quest.com/column/germination/" TargetMode="External"/><Relationship Id="rId8058" Type="http://schemas.openxmlformats.org/officeDocument/2006/relationships/hyperlink" Target="https://rika-quest.com/column/germination/" TargetMode="External"/><Relationship Id="rId9389" Type="http://schemas.openxmlformats.org/officeDocument/2006/relationships/hyperlink" Target="https://eigo-rewrite.com/column/stage2-lesson12-3/" TargetMode="External"/><Relationship Id="rId10215" Type="http://schemas.openxmlformats.org/officeDocument/2006/relationships/hyperlink" Target="https://eng-support.com/column/progressbook1-2-3/" TargetMode="External"/><Relationship Id="rId11547" Type="http://schemas.openxmlformats.org/officeDocument/2006/relationships/hyperlink" Target="https://jukureiwa.com/tips/alphabet/" TargetMode="External"/><Relationship Id="rId12878" Type="http://schemas.openxmlformats.org/officeDocument/2006/relationships/hyperlink" Target="https://jukureiwa.com/tips/machigaeyasui/" TargetMode="External"/><Relationship Id="rId10216" Type="http://schemas.openxmlformats.org/officeDocument/2006/relationships/hyperlink" Target="https://eng-support.com/column/progressbook1-2-3/" TargetMode="External"/><Relationship Id="rId11546" Type="http://schemas.openxmlformats.org/officeDocument/2006/relationships/hyperlink" Target="https://jukureiwa.com/tips/alphabet/" TargetMode="External"/><Relationship Id="rId12877" Type="http://schemas.openxmlformats.org/officeDocument/2006/relationships/hyperlink" Target="https://jukureiwa.com/tips/machigaeyasui/" TargetMode="External"/><Relationship Id="rId10213" Type="http://schemas.openxmlformats.org/officeDocument/2006/relationships/hyperlink" Target="https://eng-support.com/column/progressbook1-2-3/" TargetMode="External"/><Relationship Id="rId11545" Type="http://schemas.openxmlformats.org/officeDocument/2006/relationships/hyperlink" Target="https://jukureiwa.com/tips/alphabet/" TargetMode="External"/><Relationship Id="rId12876" Type="http://schemas.openxmlformats.org/officeDocument/2006/relationships/hyperlink" Target="https://jukureiwa.com/tips/machigaeyasui/" TargetMode="External"/><Relationship Id="rId10214" Type="http://schemas.openxmlformats.org/officeDocument/2006/relationships/hyperlink" Target="https://eng-support.com/column/progressbook1-2-3/" TargetMode="External"/><Relationship Id="rId11544" Type="http://schemas.openxmlformats.org/officeDocument/2006/relationships/hyperlink" Target="https://jukureiwa.com/tips/alphabet/" TargetMode="External"/><Relationship Id="rId12875" Type="http://schemas.openxmlformats.org/officeDocument/2006/relationships/hyperlink" Target="https://jukureiwa.com/tips/machigaeyasui/" TargetMode="External"/><Relationship Id="rId10219" Type="http://schemas.openxmlformats.org/officeDocument/2006/relationships/hyperlink" Target="https://eng-support.com/column/progressbook1-2-3/" TargetMode="External"/><Relationship Id="rId10217" Type="http://schemas.openxmlformats.org/officeDocument/2006/relationships/hyperlink" Target="https://eng-support.com/column/progressbook1-2-3/" TargetMode="External"/><Relationship Id="rId11549" Type="http://schemas.openxmlformats.org/officeDocument/2006/relationships/hyperlink" Target="https://jukureiwa.com/tips/alphabet/" TargetMode="External"/><Relationship Id="rId10218" Type="http://schemas.openxmlformats.org/officeDocument/2006/relationships/hyperlink" Target="https://eng-support.com/column/progressbook1-2-3/" TargetMode="External"/><Relationship Id="rId11548" Type="http://schemas.openxmlformats.org/officeDocument/2006/relationships/hyperlink" Target="https://jukureiwa.com/tips/alphabet/" TargetMode="External"/><Relationship Id="rId12879" Type="http://schemas.openxmlformats.org/officeDocument/2006/relationships/hyperlink" Target="https://jukureiwa.com/tips/machigaeyasui/" TargetMode="External"/><Relationship Id="rId12870" Type="http://schemas.openxmlformats.org/officeDocument/2006/relationships/hyperlink" Target="https://jukureiwa.com/tips/machigaeyasui/" TargetMode="External"/><Relationship Id="rId10211" Type="http://schemas.openxmlformats.org/officeDocument/2006/relationships/hyperlink" Target="https://eng-support.com/column/progressbook1-2-3/" TargetMode="External"/><Relationship Id="rId11543" Type="http://schemas.openxmlformats.org/officeDocument/2006/relationships/hyperlink" Target="https://jukureiwa.com/tips/alphabet/" TargetMode="External"/><Relationship Id="rId12874" Type="http://schemas.openxmlformats.org/officeDocument/2006/relationships/hyperlink" Target="https://jukureiwa.com/tips/machigaeyasui/" TargetMode="External"/><Relationship Id="rId10212" Type="http://schemas.openxmlformats.org/officeDocument/2006/relationships/hyperlink" Target="https://eng-support.com/column/progressbook1-2-3/" TargetMode="External"/><Relationship Id="rId11542" Type="http://schemas.openxmlformats.org/officeDocument/2006/relationships/hyperlink" Target="https://jukureiwa.com/tips/alphabet/" TargetMode="External"/><Relationship Id="rId12873" Type="http://schemas.openxmlformats.org/officeDocument/2006/relationships/hyperlink" Target="https://jukureiwa.com/tips/machigaeyasui/" TargetMode="External"/><Relationship Id="rId11541" Type="http://schemas.openxmlformats.org/officeDocument/2006/relationships/hyperlink" Target="https://jukureiwa.com/tips/alphabet/" TargetMode="External"/><Relationship Id="rId12872" Type="http://schemas.openxmlformats.org/officeDocument/2006/relationships/hyperlink" Target="https://jukureiwa.com/tips/machigaeyasui/" TargetMode="External"/><Relationship Id="rId10210" Type="http://schemas.openxmlformats.org/officeDocument/2006/relationships/hyperlink" Target="https://eng-support.com/column/progressbook1-2-3/" TargetMode="External"/><Relationship Id="rId11540" Type="http://schemas.openxmlformats.org/officeDocument/2006/relationships/hyperlink" Target="https://jukureiwa.com/tips/alphabet/" TargetMode="External"/><Relationship Id="rId12871" Type="http://schemas.openxmlformats.org/officeDocument/2006/relationships/hyperlink" Target="https://jukureiwa.com/tips/machigaeyasui/" TargetMode="External"/><Relationship Id="rId10226" Type="http://schemas.openxmlformats.org/officeDocument/2006/relationships/hyperlink" Target="https://eng-support.com/column/progressbook1-2-3/" TargetMode="External"/><Relationship Id="rId11558" Type="http://schemas.openxmlformats.org/officeDocument/2006/relationships/hyperlink" Target="https://jukureiwa.com/tips/alphabet/" TargetMode="External"/><Relationship Id="rId12889" Type="http://schemas.openxmlformats.org/officeDocument/2006/relationships/hyperlink" Target="https://jukureiwa.com/tips/machigaeyasui/" TargetMode="External"/><Relationship Id="rId10227" Type="http://schemas.openxmlformats.org/officeDocument/2006/relationships/hyperlink" Target="https://eng-support.com/column/progressbook1-2-3/" TargetMode="External"/><Relationship Id="rId11557" Type="http://schemas.openxmlformats.org/officeDocument/2006/relationships/hyperlink" Target="https://jukureiwa.com/tips/alphabet/" TargetMode="External"/><Relationship Id="rId12888" Type="http://schemas.openxmlformats.org/officeDocument/2006/relationships/hyperlink" Target="https://jukureiwa.com/tips/machigaeyasui/" TargetMode="External"/><Relationship Id="rId10224" Type="http://schemas.openxmlformats.org/officeDocument/2006/relationships/hyperlink" Target="https://eng-support.com/column/progressbook1-2-3/" TargetMode="External"/><Relationship Id="rId11556" Type="http://schemas.openxmlformats.org/officeDocument/2006/relationships/hyperlink" Target="https://jukureiwa.com/tips/alphabet/" TargetMode="External"/><Relationship Id="rId12887" Type="http://schemas.openxmlformats.org/officeDocument/2006/relationships/hyperlink" Target="https://jukureiwa.com/tips/machigaeyasui/" TargetMode="External"/><Relationship Id="rId10225" Type="http://schemas.openxmlformats.org/officeDocument/2006/relationships/hyperlink" Target="https://eng-support.com/column/progressbook1-2-3/" TargetMode="External"/><Relationship Id="rId11555" Type="http://schemas.openxmlformats.org/officeDocument/2006/relationships/hyperlink" Target="https://jukureiwa.com/tips/alphabet/" TargetMode="External"/><Relationship Id="rId12886" Type="http://schemas.openxmlformats.org/officeDocument/2006/relationships/hyperlink" Target="https://jukureiwa.com/tips/machigaeyasui/" TargetMode="External"/><Relationship Id="rId10228" Type="http://schemas.openxmlformats.org/officeDocument/2006/relationships/hyperlink" Target="https://eng-support.com/column/progressbook1-2-3/" TargetMode="External"/><Relationship Id="rId10229" Type="http://schemas.openxmlformats.org/officeDocument/2006/relationships/hyperlink" Target="https://eng-support.com/column/progressbook1-2-3/" TargetMode="External"/><Relationship Id="rId11559" Type="http://schemas.openxmlformats.org/officeDocument/2006/relationships/hyperlink" Target="https://jukureiwa.com/tips/alphabet/" TargetMode="External"/><Relationship Id="rId11550" Type="http://schemas.openxmlformats.org/officeDocument/2006/relationships/hyperlink" Target="https://jukureiwa.com/tips/alphabet/" TargetMode="External"/><Relationship Id="rId12881" Type="http://schemas.openxmlformats.org/officeDocument/2006/relationships/hyperlink" Target="https://jukureiwa.com/tips/machigaeyasui/" TargetMode="External"/><Relationship Id="rId12880" Type="http://schemas.openxmlformats.org/officeDocument/2006/relationships/hyperlink" Target="https://jukureiwa.com/tips/machigaeyasui/" TargetMode="External"/><Relationship Id="rId10222" Type="http://schemas.openxmlformats.org/officeDocument/2006/relationships/hyperlink" Target="https://eng-support.com/column/progressbook1-2-3/" TargetMode="External"/><Relationship Id="rId11554" Type="http://schemas.openxmlformats.org/officeDocument/2006/relationships/hyperlink" Target="https://jukureiwa.com/tips/alphabet/" TargetMode="External"/><Relationship Id="rId12885" Type="http://schemas.openxmlformats.org/officeDocument/2006/relationships/hyperlink" Target="https://jukureiwa.com/tips/machigaeyasui/" TargetMode="External"/><Relationship Id="rId10223" Type="http://schemas.openxmlformats.org/officeDocument/2006/relationships/hyperlink" Target="https://eng-support.com/column/progressbook1-2-3/" TargetMode="External"/><Relationship Id="rId11553" Type="http://schemas.openxmlformats.org/officeDocument/2006/relationships/hyperlink" Target="https://jukureiwa.com/tips/alphabet/" TargetMode="External"/><Relationship Id="rId12884" Type="http://schemas.openxmlformats.org/officeDocument/2006/relationships/hyperlink" Target="https://jukureiwa.com/tips/machigaeyasui/" TargetMode="External"/><Relationship Id="rId10220" Type="http://schemas.openxmlformats.org/officeDocument/2006/relationships/hyperlink" Target="https://eng-support.com/column/progressbook1-2-3/" TargetMode="External"/><Relationship Id="rId11552" Type="http://schemas.openxmlformats.org/officeDocument/2006/relationships/hyperlink" Target="https://jukureiwa.com/tips/alphabet/" TargetMode="External"/><Relationship Id="rId12883" Type="http://schemas.openxmlformats.org/officeDocument/2006/relationships/hyperlink" Target="https://jukureiwa.com/tips/machigaeyasui/" TargetMode="External"/><Relationship Id="rId10221" Type="http://schemas.openxmlformats.org/officeDocument/2006/relationships/hyperlink" Target="https://eng-support.com/column/progressbook1-2-3/" TargetMode="External"/><Relationship Id="rId11551" Type="http://schemas.openxmlformats.org/officeDocument/2006/relationships/hyperlink" Target="https://jukureiwa.com/tips/alphabet/" TargetMode="External"/><Relationship Id="rId12882" Type="http://schemas.openxmlformats.org/officeDocument/2006/relationships/hyperlink" Target="https://jukureiwa.com/tips/machigaeyasui/" TargetMode="External"/><Relationship Id="rId11525" Type="http://schemas.openxmlformats.org/officeDocument/2006/relationships/hyperlink" Target="https://jukureiwa.com/tips/alphabet/" TargetMode="External"/><Relationship Id="rId12856" Type="http://schemas.openxmlformats.org/officeDocument/2006/relationships/hyperlink" Target="https://jukureiwa.com/tips/machigaeyasui/" TargetMode="External"/><Relationship Id="rId11524" Type="http://schemas.openxmlformats.org/officeDocument/2006/relationships/hyperlink" Target="https://jukureiwa.com/tips/alphabet/" TargetMode="External"/><Relationship Id="rId12855" Type="http://schemas.openxmlformats.org/officeDocument/2006/relationships/hyperlink" Target="https://jukureiwa.com/tips/machigaeyasui/" TargetMode="External"/><Relationship Id="rId11523" Type="http://schemas.openxmlformats.org/officeDocument/2006/relationships/hyperlink" Target="https://jukureiwa.com/tips/alphabet/" TargetMode="External"/><Relationship Id="rId12854" Type="http://schemas.openxmlformats.org/officeDocument/2006/relationships/hyperlink" Target="https://jukureiwa.com/tips/machigaeyasui/" TargetMode="External"/><Relationship Id="rId11522" Type="http://schemas.openxmlformats.org/officeDocument/2006/relationships/hyperlink" Target="https://jukureiwa.com/tips/alphabet/" TargetMode="External"/><Relationship Id="rId12853" Type="http://schemas.openxmlformats.org/officeDocument/2006/relationships/hyperlink" Target="https://jukureiwa.com/tips/machigaeyasui/" TargetMode="External"/><Relationship Id="rId11529" Type="http://schemas.openxmlformats.org/officeDocument/2006/relationships/hyperlink" Target="https://jukureiwa.com/tips/alphabet/" TargetMode="External"/><Relationship Id="rId11528" Type="http://schemas.openxmlformats.org/officeDocument/2006/relationships/hyperlink" Target="https://jukureiwa.com/tips/alphabet/" TargetMode="External"/><Relationship Id="rId12859" Type="http://schemas.openxmlformats.org/officeDocument/2006/relationships/hyperlink" Target="https://jukureiwa.com/tips/machigaeyasui/" TargetMode="External"/><Relationship Id="rId11527" Type="http://schemas.openxmlformats.org/officeDocument/2006/relationships/hyperlink" Target="https://jukureiwa.com/tips/alphabet/" TargetMode="External"/><Relationship Id="rId12858" Type="http://schemas.openxmlformats.org/officeDocument/2006/relationships/hyperlink" Target="https://jukureiwa.com/tips/machigaeyasui/" TargetMode="External"/><Relationship Id="rId11526" Type="http://schemas.openxmlformats.org/officeDocument/2006/relationships/hyperlink" Target="https://jukureiwa.com/tips/alphabet/" TargetMode="External"/><Relationship Id="rId12857" Type="http://schemas.openxmlformats.org/officeDocument/2006/relationships/hyperlink" Target="https://jukureiwa.com/tips/machigaeyasui/" TargetMode="External"/><Relationship Id="rId11521" Type="http://schemas.openxmlformats.org/officeDocument/2006/relationships/hyperlink" Target="https://jukureiwa.com/tips/alphabet/" TargetMode="External"/><Relationship Id="rId12852" Type="http://schemas.openxmlformats.org/officeDocument/2006/relationships/hyperlink" Target="https://jukureiwa.com/tips/machigaeyasui/" TargetMode="External"/><Relationship Id="rId11520" Type="http://schemas.openxmlformats.org/officeDocument/2006/relationships/hyperlink" Target="https://jukureiwa.com/tips/alphabet/" TargetMode="External"/><Relationship Id="rId12851" Type="http://schemas.openxmlformats.org/officeDocument/2006/relationships/hyperlink" Target="https://jukureiwa.com/tips/machigaeyasui/" TargetMode="External"/><Relationship Id="rId12850" Type="http://schemas.openxmlformats.org/officeDocument/2006/relationships/hyperlink" Target="https://jukureiwa.com/tips/machigaeyasui/" TargetMode="External"/><Relationship Id="rId10204" Type="http://schemas.openxmlformats.org/officeDocument/2006/relationships/hyperlink" Target="https://eng-support.com/column/progressbook1-2-3/" TargetMode="External"/><Relationship Id="rId11536" Type="http://schemas.openxmlformats.org/officeDocument/2006/relationships/hyperlink" Target="https://jukureiwa.com/tips/alphabet/" TargetMode="External"/><Relationship Id="rId12867" Type="http://schemas.openxmlformats.org/officeDocument/2006/relationships/hyperlink" Target="https://jukureiwa.com/tips/machigaeyasui/" TargetMode="External"/><Relationship Id="rId10205" Type="http://schemas.openxmlformats.org/officeDocument/2006/relationships/hyperlink" Target="https://eng-support.com/column/progressbook1-2-3/" TargetMode="External"/><Relationship Id="rId11535" Type="http://schemas.openxmlformats.org/officeDocument/2006/relationships/hyperlink" Target="https://jukureiwa.com/tips/alphabet/" TargetMode="External"/><Relationship Id="rId12866" Type="http://schemas.openxmlformats.org/officeDocument/2006/relationships/hyperlink" Target="https://jukureiwa.com/tips/machigaeyasui/" TargetMode="External"/><Relationship Id="rId10202" Type="http://schemas.openxmlformats.org/officeDocument/2006/relationships/hyperlink" Target="https://eng-support.com/column/progressbook1-2-3/" TargetMode="External"/><Relationship Id="rId11534" Type="http://schemas.openxmlformats.org/officeDocument/2006/relationships/hyperlink" Target="https://jukureiwa.com/tips/alphabet/" TargetMode="External"/><Relationship Id="rId12865" Type="http://schemas.openxmlformats.org/officeDocument/2006/relationships/hyperlink" Target="https://jukureiwa.com/tips/machigaeyasui/" TargetMode="External"/><Relationship Id="rId10203" Type="http://schemas.openxmlformats.org/officeDocument/2006/relationships/hyperlink" Target="https://eng-support.com/column/progressbook1-2-3/" TargetMode="External"/><Relationship Id="rId11533" Type="http://schemas.openxmlformats.org/officeDocument/2006/relationships/hyperlink" Target="https://jukureiwa.com/tips/alphabet/" TargetMode="External"/><Relationship Id="rId12864" Type="http://schemas.openxmlformats.org/officeDocument/2006/relationships/hyperlink" Target="https://jukureiwa.com/tips/machigaeyasui/" TargetMode="External"/><Relationship Id="rId10208" Type="http://schemas.openxmlformats.org/officeDocument/2006/relationships/hyperlink" Target="https://eng-support.com/column/progressbook1-2-3/" TargetMode="External"/><Relationship Id="rId10209" Type="http://schemas.openxmlformats.org/officeDocument/2006/relationships/hyperlink" Target="https://eng-support.com/column/progressbook1-2-3/" TargetMode="External"/><Relationship Id="rId11539" Type="http://schemas.openxmlformats.org/officeDocument/2006/relationships/hyperlink" Target="https://jukureiwa.com/tips/alphabet/" TargetMode="External"/><Relationship Id="rId10206" Type="http://schemas.openxmlformats.org/officeDocument/2006/relationships/hyperlink" Target="https://eng-support.com/column/progressbook1-2-3/" TargetMode="External"/><Relationship Id="rId11538" Type="http://schemas.openxmlformats.org/officeDocument/2006/relationships/hyperlink" Target="https://jukureiwa.com/tips/alphabet/" TargetMode="External"/><Relationship Id="rId12869" Type="http://schemas.openxmlformats.org/officeDocument/2006/relationships/hyperlink" Target="https://jukureiwa.com/tips/machigaeyasui/" TargetMode="External"/><Relationship Id="rId10207" Type="http://schemas.openxmlformats.org/officeDocument/2006/relationships/hyperlink" Target="https://eng-support.com/column/progressbook1-2-3/" TargetMode="External"/><Relationship Id="rId11537" Type="http://schemas.openxmlformats.org/officeDocument/2006/relationships/hyperlink" Target="https://jukureiwa.com/tips/alphabet/" TargetMode="External"/><Relationship Id="rId12868" Type="http://schemas.openxmlformats.org/officeDocument/2006/relationships/hyperlink" Target="https://jukureiwa.com/tips/machigaeyasui/" TargetMode="External"/><Relationship Id="rId10200" Type="http://schemas.openxmlformats.org/officeDocument/2006/relationships/hyperlink" Target="https://eng-support.com/column/progressbook1-2-3/" TargetMode="External"/><Relationship Id="rId11532" Type="http://schemas.openxmlformats.org/officeDocument/2006/relationships/hyperlink" Target="https://jukureiwa.com/tips/alphabet/" TargetMode="External"/><Relationship Id="rId12863" Type="http://schemas.openxmlformats.org/officeDocument/2006/relationships/hyperlink" Target="https://jukureiwa.com/tips/machigaeyasui/" TargetMode="External"/><Relationship Id="rId10201" Type="http://schemas.openxmlformats.org/officeDocument/2006/relationships/hyperlink" Target="https://eng-support.com/column/progressbook1-2-3/" TargetMode="External"/><Relationship Id="rId11531" Type="http://schemas.openxmlformats.org/officeDocument/2006/relationships/hyperlink" Target="https://jukureiwa.com/tips/alphabet/" TargetMode="External"/><Relationship Id="rId12862" Type="http://schemas.openxmlformats.org/officeDocument/2006/relationships/hyperlink" Target="https://jukureiwa.com/tips/machigaeyasui/" TargetMode="External"/><Relationship Id="rId11530" Type="http://schemas.openxmlformats.org/officeDocument/2006/relationships/hyperlink" Target="https://jukureiwa.com/tips/alphabet/" TargetMode="External"/><Relationship Id="rId12861" Type="http://schemas.openxmlformats.org/officeDocument/2006/relationships/hyperlink" Target="https://jukureiwa.com/tips/machigaeyasui/" TargetMode="External"/><Relationship Id="rId12860" Type="http://schemas.openxmlformats.org/officeDocument/2006/relationships/hyperlink" Target="https://jukureiwa.com/tips/machigaeyasui/" TargetMode="External"/><Relationship Id="rId11590" Type="http://schemas.openxmlformats.org/officeDocument/2006/relationships/hyperlink" Target="https://jukureiwa.com/tips/alphabet/" TargetMode="External"/><Relationship Id="rId10259" Type="http://schemas.openxmlformats.org/officeDocument/2006/relationships/hyperlink" Target="https://eng-support.com/column/progressbook1-4-2/" TargetMode="External"/><Relationship Id="rId10257" Type="http://schemas.openxmlformats.org/officeDocument/2006/relationships/hyperlink" Target="https://eng-support.com/column/progressbook1-4-2/" TargetMode="External"/><Relationship Id="rId11589" Type="http://schemas.openxmlformats.org/officeDocument/2006/relationships/hyperlink" Target="https://jukureiwa.com/tips/alphabet/" TargetMode="External"/><Relationship Id="rId10258" Type="http://schemas.openxmlformats.org/officeDocument/2006/relationships/hyperlink" Target="https://eng-support.com/column/progressbook1-4-2/" TargetMode="External"/><Relationship Id="rId11588" Type="http://schemas.openxmlformats.org/officeDocument/2006/relationships/hyperlink" Target="https://jukureiwa.com/tips/alphabet/" TargetMode="External"/><Relationship Id="rId10251" Type="http://schemas.openxmlformats.org/officeDocument/2006/relationships/hyperlink" Target="https://eng-support.com/column/progressbook1-4-2/" TargetMode="External"/><Relationship Id="rId11583" Type="http://schemas.openxmlformats.org/officeDocument/2006/relationships/hyperlink" Target="https://jukureiwa.com/tips/alphabet/" TargetMode="External"/><Relationship Id="rId10252" Type="http://schemas.openxmlformats.org/officeDocument/2006/relationships/hyperlink" Target="https://eng-support.com/column/progressbook1-4-2/" TargetMode="External"/><Relationship Id="rId11582" Type="http://schemas.openxmlformats.org/officeDocument/2006/relationships/hyperlink" Target="https://jukureiwa.com/tips/alphabet/" TargetMode="External"/><Relationship Id="rId11581" Type="http://schemas.openxmlformats.org/officeDocument/2006/relationships/hyperlink" Target="https://jukureiwa.com/tips/alphabet/" TargetMode="External"/><Relationship Id="rId10250" Type="http://schemas.openxmlformats.org/officeDocument/2006/relationships/hyperlink" Target="https://eng-support.com/column/progressbook1-4-2/" TargetMode="External"/><Relationship Id="rId11580" Type="http://schemas.openxmlformats.org/officeDocument/2006/relationships/hyperlink" Target="https://jukureiwa.com/tips/alphabet/" TargetMode="External"/><Relationship Id="rId10255" Type="http://schemas.openxmlformats.org/officeDocument/2006/relationships/hyperlink" Target="https://eng-support.com/column/progressbook1-4-2/" TargetMode="External"/><Relationship Id="rId11587" Type="http://schemas.openxmlformats.org/officeDocument/2006/relationships/hyperlink" Target="https://jukureiwa.com/tips/alphabet/" TargetMode="External"/><Relationship Id="rId10256" Type="http://schemas.openxmlformats.org/officeDocument/2006/relationships/hyperlink" Target="https://eng-support.com/column/progressbook1-4-2/" TargetMode="External"/><Relationship Id="rId11586" Type="http://schemas.openxmlformats.org/officeDocument/2006/relationships/hyperlink" Target="https://jukureiwa.com/tips/alphabet/" TargetMode="External"/><Relationship Id="rId10253" Type="http://schemas.openxmlformats.org/officeDocument/2006/relationships/hyperlink" Target="https://eng-support.com/column/progressbook1-4-2/" TargetMode="External"/><Relationship Id="rId11585" Type="http://schemas.openxmlformats.org/officeDocument/2006/relationships/hyperlink" Target="https://jukureiwa.com/tips/alphabet/" TargetMode="External"/><Relationship Id="rId10254" Type="http://schemas.openxmlformats.org/officeDocument/2006/relationships/hyperlink" Target="https://eng-support.com/column/progressbook1-4-2/" TargetMode="External"/><Relationship Id="rId11584" Type="http://schemas.openxmlformats.org/officeDocument/2006/relationships/hyperlink" Target="https://jukureiwa.com/tips/alphabet/" TargetMode="External"/><Relationship Id="rId10270" Type="http://schemas.openxmlformats.org/officeDocument/2006/relationships/hyperlink" Target="https://eng-support.com/column/progressbook1-4-3/" TargetMode="External"/><Relationship Id="rId10268" Type="http://schemas.openxmlformats.org/officeDocument/2006/relationships/hyperlink" Target="https://eng-support.com/column/progressbook1-4-3/" TargetMode="External"/><Relationship Id="rId10269" Type="http://schemas.openxmlformats.org/officeDocument/2006/relationships/hyperlink" Target="https://eng-support.com/column/progressbook1-4-3/" TargetMode="External"/><Relationship Id="rId11599" Type="http://schemas.openxmlformats.org/officeDocument/2006/relationships/hyperlink" Target="https://jukureiwa.com/tips/alphabet/" TargetMode="External"/><Relationship Id="rId10262" Type="http://schemas.openxmlformats.org/officeDocument/2006/relationships/hyperlink" Target="https://eng-support.com/column/progressbook1-4-2/" TargetMode="External"/><Relationship Id="rId11594" Type="http://schemas.openxmlformats.org/officeDocument/2006/relationships/hyperlink" Target="https://jukureiwa.com/tips/alphabet/" TargetMode="External"/><Relationship Id="rId10263" Type="http://schemas.openxmlformats.org/officeDocument/2006/relationships/hyperlink" Target="https://eng-support.com/column/progressbook1-4-2/" TargetMode="External"/><Relationship Id="rId11593" Type="http://schemas.openxmlformats.org/officeDocument/2006/relationships/hyperlink" Target="https://jukureiwa.com/tips/alphabet/" TargetMode="External"/><Relationship Id="rId10260" Type="http://schemas.openxmlformats.org/officeDocument/2006/relationships/hyperlink" Target="https://eng-support.com/column/progressbook1-4-2/" TargetMode="External"/><Relationship Id="rId11592" Type="http://schemas.openxmlformats.org/officeDocument/2006/relationships/hyperlink" Target="https://jukureiwa.com/tips/alphabet/" TargetMode="External"/><Relationship Id="rId10261" Type="http://schemas.openxmlformats.org/officeDocument/2006/relationships/hyperlink" Target="https://eng-support.com/column/progressbook1-4-2/" TargetMode="External"/><Relationship Id="rId11591" Type="http://schemas.openxmlformats.org/officeDocument/2006/relationships/hyperlink" Target="https://jukureiwa.com/tips/alphabet/" TargetMode="External"/><Relationship Id="rId10266" Type="http://schemas.openxmlformats.org/officeDocument/2006/relationships/hyperlink" Target="https://eng-support.com/column/progressbook1-4-3/" TargetMode="External"/><Relationship Id="rId11598" Type="http://schemas.openxmlformats.org/officeDocument/2006/relationships/hyperlink" Target="https://jukureiwa.com/tips/alphabet/" TargetMode="External"/><Relationship Id="rId10267" Type="http://schemas.openxmlformats.org/officeDocument/2006/relationships/hyperlink" Target="https://eng-support.com/column/progressbook1-4-3/" TargetMode="External"/><Relationship Id="rId11597" Type="http://schemas.openxmlformats.org/officeDocument/2006/relationships/hyperlink" Target="https://jukureiwa.com/tips/alphabet/" TargetMode="External"/><Relationship Id="rId10264" Type="http://schemas.openxmlformats.org/officeDocument/2006/relationships/hyperlink" Target="https://eng-support.com/column/progressbook1-4-2/" TargetMode="External"/><Relationship Id="rId11596" Type="http://schemas.openxmlformats.org/officeDocument/2006/relationships/hyperlink" Target="https://jukureiwa.com/tips/alphabet/" TargetMode="External"/><Relationship Id="rId10265" Type="http://schemas.openxmlformats.org/officeDocument/2006/relationships/hyperlink" Target="https://eng-support.com/column/progressbook1-4-2/" TargetMode="External"/><Relationship Id="rId11595" Type="http://schemas.openxmlformats.org/officeDocument/2006/relationships/hyperlink" Target="https://jukureiwa.com/tips/alphabet/" TargetMode="External"/><Relationship Id="rId10237" Type="http://schemas.openxmlformats.org/officeDocument/2006/relationships/hyperlink" Target="https://eng-support.com/column/progressbook1-2-3/" TargetMode="External"/><Relationship Id="rId11569" Type="http://schemas.openxmlformats.org/officeDocument/2006/relationships/hyperlink" Target="https://jukureiwa.com/tips/alphabet/" TargetMode="External"/><Relationship Id="rId10238" Type="http://schemas.openxmlformats.org/officeDocument/2006/relationships/hyperlink" Target="https://eng-support.com/column/progressbook1-2-3/" TargetMode="External"/><Relationship Id="rId11568" Type="http://schemas.openxmlformats.org/officeDocument/2006/relationships/hyperlink" Target="https://jukureiwa.com/tips/alphabet/" TargetMode="External"/><Relationship Id="rId12899" Type="http://schemas.openxmlformats.org/officeDocument/2006/relationships/hyperlink" Target="https://jukureiwa.com/tips/machigaeyasui/" TargetMode="External"/><Relationship Id="rId10235" Type="http://schemas.openxmlformats.org/officeDocument/2006/relationships/hyperlink" Target="https://eng-support.com/column/progressbook1-2-3/" TargetMode="External"/><Relationship Id="rId11567" Type="http://schemas.openxmlformats.org/officeDocument/2006/relationships/hyperlink" Target="https://jukureiwa.com/tips/alphabet/" TargetMode="External"/><Relationship Id="rId12898" Type="http://schemas.openxmlformats.org/officeDocument/2006/relationships/hyperlink" Target="https://jukureiwa.com/tips/machigaeyasui/" TargetMode="External"/><Relationship Id="rId10236" Type="http://schemas.openxmlformats.org/officeDocument/2006/relationships/hyperlink" Target="https://eng-support.com/column/progressbook1-2-3/" TargetMode="External"/><Relationship Id="rId11566" Type="http://schemas.openxmlformats.org/officeDocument/2006/relationships/hyperlink" Target="https://jukureiwa.com/tips/alphabet/" TargetMode="External"/><Relationship Id="rId12897" Type="http://schemas.openxmlformats.org/officeDocument/2006/relationships/hyperlink" Target="https://jukureiwa.com/tips/machigaeyasui/" TargetMode="External"/><Relationship Id="rId10239" Type="http://schemas.openxmlformats.org/officeDocument/2006/relationships/hyperlink" Target="https://eng-support.com/column/progressbook1-2-3/" TargetMode="External"/><Relationship Id="rId11561" Type="http://schemas.openxmlformats.org/officeDocument/2006/relationships/hyperlink" Target="https://jukureiwa.com/tips/alphabet/" TargetMode="External"/><Relationship Id="rId12892" Type="http://schemas.openxmlformats.org/officeDocument/2006/relationships/hyperlink" Target="https://jukureiwa.com/tips/machigaeyasui/" TargetMode="External"/><Relationship Id="rId10230" Type="http://schemas.openxmlformats.org/officeDocument/2006/relationships/hyperlink" Target="https://eng-support.com/column/progressbook1-2-3/" TargetMode="External"/><Relationship Id="rId11560" Type="http://schemas.openxmlformats.org/officeDocument/2006/relationships/hyperlink" Target="https://jukureiwa.com/tips/alphabet/" TargetMode="External"/><Relationship Id="rId12891" Type="http://schemas.openxmlformats.org/officeDocument/2006/relationships/hyperlink" Target="https://jukureiwa.com/tips/machigaeyasui/" TargetMode="External"/><Relationship Id="rId12890" Type="http://schemas.openxmlformats.org/officeDocument/2006/relationships/hyperlink" Target="https://jukureiwa.com/tips/machigaeyasui/" TargetMode="External"/><Relationship Id="rId10233" Type="http://schemas.openxmlformats.org/officeDocument/2006/relationships/hyperlink" Target="https://eng-support.com/column/progressbook1-2-3/" TargetMode="External"/><Relationship Id="rId11565" Type="http://schemas.openxmlformats.org/officeDocument/2006/relationships/hyperlink" Target="https://jukureiwa.com/tips/alphabet/" TargetMode="External"/><Relationship Id="rId12896" Type="http://schemas.openxmlformats.org/officeDocument/2006/relationships/hyperlink" Target="https://jukureiwa.com/tips/machigaeyasui/" TargetMode="External"/><Relationship Id="rId10234" Type="http://schemas.openxmlformats.org/officeDocument/2006/relationships/hyperlink" Target="https://eng-support.com/column/progressbook1-2-3/" TargetMode="External"/><Relationship Id="rId11564" Type="http://schemas.openxmlformats.org/officeDocument/2006/relationships/hyperlink" Target="https://jukureiwa.com/tips/alphabet/" TargetMode="External"/><Relationship Id="rId12895" Type="http://schemas.openxmlformats.org/officeDocument/2006/relationships/hyperlink" Target="https://jukureiwa.com/tips/machigaeyasui/" TargetMode="External"/><Relationship Id="rId10231" Type="http://schemas.openxmlformats.org/officeDocument/2006/relationships/hyperlink" Target="https://eng-support.com/column/progressbook1-2-3/" TargetMode="External"/><Relationship Id="rId11563" Type="http://schemas.openxmlformats.org/officeDocument/2006/relationships/hyperlink" Target="https://jukureiwa.com/tips/alphabet/" TargetMode="External"/><Relationship Id="rId12894" Type="http://schemas.openxmlformats.org/officeDocument/2006/relationships/hyperlink" Target="https://jukureiwa.com/tips/machigaeyasui/" TargetMode="External"/><Relationship Id="rId10232" Type="http://schemas.openxmlformats.org/officeDocument/2006/relationships/hyperlink" Target="https://eng-support.com/column/progressbook1-2-3/" TargetMode="External"/><Relationship Id="rId11562" Type="http://schemas.openxmlformats.org/officeDocument/2006/relationships/hyperlink" Target="https://jukureiwa.com/tips/alphabet/" TargetMode="External"/><Relationship Id="rId12893" Type="http://schemas.openxmlformats.org/officeDocument/2006/relationships/hyperlink" Target="https://jukureiwa.com/tips/machigaeyasui/" TargetMode="External"/><Relationship Id="rId10248" Type="http://schemas.openxmlformats.org/officeDocument/2006/relationships/hyperlink" Target="https://eng-support.com/column/progressbook1-2-3/" TargetMode="External"/><Relationship Id="rId10249" Type="http://schemas.openxmlformats.org/officeDocument/2006/relationships/hyperlink" Target="https://eng-support.com/column/progressbook1-2-3/" TargetMode="External"/><Relationship Id="rId11579" Type="http://schemas.openxmlformats.org/officeDocument/2006/relationships/hyperlink" Target="https://jukureiwa.com/tips/alphabet/" TargetMode="External"/><Relationship Id="rId10246" Type="http://schemas.openxmlformats.org/officeDocument/2006/relationships/hyperlink" Target="https://eng-support.com/column/progressbook1-2-3/" TargetMode="External"/><Relationship Id="rId11578" Type="http://schemas.openxmlformats.org/officeDocument/2006/relationships/hyperlink" Target="https://jukureiwa.com/tips/alphabet/" TargetMode="External"/><Relationship Id="rId10247" Type="http://schemas.openxmlformats.org/officeDocument/2006/relationships/hyperlink" Target="https://eng-support.com/column/progressbook1-2-3/" TargetMode="External"/><Relationship Id="rId11577" Type="http://schemas.openxmlformats.org/officeDocument/2006/relationships/hyperlink" Target="https://jukureiwa.com/tips/alphabet/" TargetMode="External"/><Relationship Id="rId10240" Type="http://schemas.openxmlformats.org/officeDocument/2006/relationships/hyperlink" Target="https://eng-support.com/column/progressbook1-2-3/" TargetMode="External"/><Relationship Id="rId11572" Type="http://schemas.openxmlformats.org/officeDocument/2006/relationships/hyperlink" Target="https://jukureiwa.com/tips/alphabet/" TargetMode="External"/><Relationship Id="rId10241" Type="http://schemas.openxmlformats.org/officeDocument/2006/relationships/hyperlink" Target="https://eng-support.com/column/progressbook1-2-3/" TargetMode="External"/><Relationship Id="rId11571" Type="http://schemas.openxmlformats.org/officeDocument/2006/relationships/hyperlink" Target="https://jukureiwa.com/tips/alphabet/" TargetMode="External"/><Relationship Id="rId11570" Type="http://schemas.openxmlformats.org/officeDocument/2006/relationships/hyperlink" Target="https://jukureiwa.com/tips/alphabet/" TargetMode="External"/><Relationship Id="rId10244" Type="http://schemas.openxmlformats.org/officeDocument/2006/relationships/hyperlink" Target="https://eng-support.com/column/progressbook1-2-3/" TargetMode="External"/><Relationship Id="rId11576" Type="http://schemas.openxmlformats.org/officeDocument/2006/relationships/hyperlink" Target="https://jukureiwa.com/tips/alphabet/" TargetMode="External"/><Relationship Id="rId10245" Type="http://schemas.openxmlformats.org/officeDocument/2006/relationships/hyperlink" Target="https://eng-support.com/column/progressbook1-2-3/" TargetMode="External"/><Relationship Id="rId11575" Type="http://schemas.openxmlformats.org/officeDocument/2006/relationships/hyperlink" Target="https://jukureiwa.com/tips/alphabet/" TargetMode="External"/><Relationship Id="rId10242" Type="http://schemas.openxmlformats.org/officeDocument/2006/relationships/hyperlink" Target="https://eng-support.com/column/progressbook1-2-3/" TargetMode="External"/><Relationship Id="rId11574" Type="http://schemas.openxmlformats.org/officeDocument/2006/relationships/hyperlink" Target="https://jukureiwa.com/tips/alphabet/" TargetMode="External"/><Relationship Id="rId10243" Type="http://schemas.openxmlformats.org/officeDocument/2006/relationships/hyperlink" Target="https://eng-support.com/column/progressbook1-2-3/" TargetMode="External"/><Relationship Id="rId11573" Type="http://schemas.openxmlformats.org/officeDocument/2006/relationships/hyperlink" Target="https://jukureiwa.com/tips/alphabet/" TargetMode="External"/><Relationship Id="rId190" Type="http://schemas.openxmlformats.org/officeDocument/2006/relationships/hyperlink" Target="https://natsui-sansu-juku.com/column/h51-01/" TargetMode="External"/><Relationship Id="rId194" Type="http://schemas.openxmlformats.org/officeDocument/2006/relationships/hyperlink" Target="https://natsui-sansu-juku.com/column/h51-01/" TargetMode="External"/><Relationship Id="rId193" Type="http://schemas.openxmlformats.org/officeDocument/2006/relationships/hyperlink" Target="https://natsui-sansu-juku.com/column/h51-01/" TargetMode="External"/><Relationship Id="rId192" Type="http://schemas.openxmlformats.org/officeDocument/2006/relationships/hyperlink" Target="https://natsui-sansu-juku.com/column/h51-01/" TargetMode="External"/><Relationship Id="rId191" Type="http://schemas.openxmlformats.org/officeDocument/2006/relationships/hyperlink" Target="https://natsui-sansu-juku.com/column/h51-01/" TargetMode="External"/><Relationship Id="rId11829" Type="http://schemas.openxmlformats.org/officeDocument/2006/relationships/hyperlink" Target="https://jukureiwa.com/tips/alphabet/" TargetMode="External"/><Relationship Id="rId11828" Type="http://schemas.openxmlformats.org/officeDocument/2006/relationships/hyperlink" Target="https://jukureiwa.com/tips/alphabet/" TargetMode="External"/><Relationship Id="rId11827" Type="http://schemas.openxmlformats.org/officeDocument/2006/relationships/hyperlink" Target="https://jukureiwa.com/tips/alphabet/" TargetMode="External"/><Relationship Id="rId11822" Type="http://schemas.openxmlformats.org/officeDocument/2006/relationships/hyperlink" Target="https://jukureiwa.com/tips/alphabet/" TargetMode="External"/><Relationship Id="rId11821" Type="http://schemas.openxmlformats.org/officeDocument/2006/relationships/hyperlink" Target="https://jukureiwa.com/tips/alphabet/" TargetMode="External"/><Relationship Id="rId11820" Type="http://schemas.openxmlformats.org/officeDocument/2006/relationships/hyperlink" Target="https://jukureiwa.com/tips/alphabet/" TargetMode="External"/><Relationship Id="rId11826" Type="http://schemas.openxmlformats.org/officeDocument/2006/relationships/hyperlink" Target="https://jukureiwa.com/tips/alphabet/" TargetMode="External"/><Relationship Id="rId11825" Type="http://schemas.openxmlformats.org/officeDocument/2006/relationships/hyperlink" Target="https://jukureiwa.com/tips/alphabet/" TargetMode="External"/><Relationship Id="rId11824" Type="http://schemas.openxmlformats.org/officeDocument/2006/relationships/hyperlink" Target="https://jukureiwa.com/tips/alphabet/" TargetMode="External"/><Relationship Id="rId11823" Type="http://schemas.openxmlformats.org/officeDocument/2006/relationships/hyperlink" Target="https://jukureiwa.com/tips/alphabet/" TargetMode="External"/><Relationship Id="rId187" Type="http://schemas.openxmlformats.org/officeDocument/2006/relationships/hyperlink" Target="https://natsui-sansu-juku.com/column/h51-01/" TargetMode="External"/><Relationship Id="rId186" Type="http://schemas.openxmlformats.org/officeDocument/2006/relationships/hyperlink" Target="https://natsui-sansu-juku.com/column/h51-01/" TargetMode="External"/><Relationship Id="rId185" Type="http://schemas.openxmlformats.org/officeDocument/2006/relationships/hyperlink" Target="https://natsui-sansu-juku.com/column/h51-01/" TargetMode="External"/><Relationship Id="rId184" Type="http://schemas.openxmlformats.org/officeDocument/2006/relationships/hyperlink" Target="https://natsui-sansu-juku.com/column/h51-01/" TargetMode="External"/><Relationship Id="rId189" Type="http://schemas.openxmlformats.org/officeDocument/2006/relationships/hyperlink" Target="https://natsui-sansu-juku.com/column/h51-01/" TargetMode="External"/><Relationship Id="rId188" Type="http://schemas.openxmlformats.org/officeDocument/2006/relationships/hyperlink" Target="https://natsui-sansu-juku.com/column/h51-01/" TargetMode="External"/><Relationship Id="rId183" Type="http://schemas.openxmlformats.org/officeDocument/2006/relationships/hyperlink" Target="https://natsui-sansu-juku.com/column/h51-01/" TargetMode="External"/><Relationship Id="rId182" Type="http://schemas.openxmlformats.org/officeDocument/2006/relationships/hyperlink" Target="https://natsui-sansu-juku.com/column/h51-01/" TargetMode="External"/><Relationship Id="rId181" Type="http://schemas.openxmlformats.org/officeDocument/2006/relationships/hyperlink" Target="https://natsui-sansu-juku.com/column/h51-01/" TargetMode="External"/><Relationship Id="rId180" Type="http://schemas.openxmlformats.org/officeDocument/2006/relationships/hyperlink" Target="https://natsui-sansu-juku.com/column/h51-01/" TargetMode="External"/><Relationship Id="rId10509" Type="http://schemas.openxmlformats.org/officeDocument/2006/relationships/hyperlink" Target="https://eigo-rewrite.com/column/stage2-lesson4-1/" TargetMode="External"/><Relationship Id="rId10507" Type="http://schemas.openxmlformats.org/officeDocument/2006/relationships/hyperlink" Target="https://eigo-rewrite.com/column/stage2-lesson4-1/" TargetMode="External"/><Relationship Id="rId11839" Type="http://schemas.openxmlformats.org/officeDocument/2006/relationships/hyperlink" Target="https://jukureiwa.com/tips/alphabet/" TargetMode="External"/><Relationship Id="rId10508" Type="http://schemas.openxmlformats.org/officeDocument/2006/relationships/hyperlink" Target="https://eigo-rewrite.com/column/stage2-lesson4-1/" TargetMode="External"/><Relationship Id="rId11838" Type="http://schemas.openxmlformats.org/officeDocument/2006/relationships/hyperlink" Target="https://jukureiwa.com/tips/alphabet/" TargetMode="External"/><Relationship Id="rId10501" Type="http://schemas.openxmlformats.org/officeDocument/2006/relationships/hyperlink" Target="https://eigo-rewrite.com/column/stage2-lesson4-1/" TargetMode="External"/><Relationship Id="rId11833" Type="http://schemas.openxmlformats.org/officeDocument/2006/relationships/hyperlink" Target="https://jukureiwa.com/tips/alphabet/" TargetMode="External"/><Relationship Id="rId10502" Type="http://schemas.openxmlformats.org/officeDocument/2006/relationships/hyperlink" Target="https://eigo-rewrite.com/column/stage2-lesson4-1/" TargetMode="External"/><Relationship Id="rId11832" Type="http://schemas.openxmlformats.org/officeDocument/2006/relationships/hyperlink" Target="https://jukureiwa.com/tips/alphabet/" TargetMode="External"/><Relationship Id="rId11831" Type="http://schemas.openxmlformats.org/officeDocument/2006/relationships/hyperlink" Target="https://jukureiwa.com/tips/alphabet/" TargetMode="External"/><Relationship Id="rId10500" Type="http://schemas.openxmlformats.org/officeDocument/2006/relationships/hyperlink" Target="https://eigo-rewrite.com/column/stage2-lesson4-1/" TargetMode="External"/><Relationship Id="rId11830" Type="http://schemas.openxmlformats.org/officeDocument/2006/relationships/hyperlink" Target="https://jukureiwa.com/tips/alphabet/" TargetMode="External"/><Relationship Id="rId10505" Type="http://schemas.openxmlformats.org/officeDocument/2006/relationships/hyperlink" Target="https://eigo-rewrite.com/column/stage2-lesson4-1/" TargetMode="External"/><Relationship Id="rId11837" Type="http://schemas.openxmlformats.org/officeDocument/2006/relationships/hyperlink" Target="https://jukureiwa.com/tips/alphabet/" TargetMode="External"/><Relationship Id="rId10506" Type="http://schemas.openxmlformats.org/officeDocument/2006/relationships/hyperlink" Target="https://eigo-rewrite.com/column/stage2-lesson4-1/" TargetMode="External"/><Relationship Id="rId11836" Type="http://schemas.openxmlformats.org/officeDocument/2006/relationships/hyperlink" Target="https://jukureiwa.com/tips/alphabet/" TargetMode="External"/><Relationship Id="rId10503" Type="http://schemas.openxmlformats.org/officeDocument/2006/relationships/hyperlink" Target="https://eigo-rewrite.com/column/stage2-lesson4-1/" TargetMode="External"/><Relationship Id="rId11835" Type="http://schemas.openxmlformats.org/officeDocument/2006/relationships/hyperlink" Target="https://jukureiwa.com/tips/alphabet/" TargetMode="External"/><Relationship Id="rId10504" Type="http://schemas.openxmlformats.org/officeDocument/2006/relationships/hyperlink" Target="https://eigo-rewrite.com/column/stage2-lesson4-1/" TargetMode="External"/><Relationship Id="rId11834" Type="http://schemas.openxmlformats.org/officeDocument/2006/relationships/hyperlink" Target="https://jukureiwa.com/tips/alphabet/" TargetMode="External"/><Relationship Id="rId176" Type="http://schemas.openxmlformats.org/officeDocument/2006/relationships/hyperlink" Target="https://natsui-sansu-juku.com/column/h51-01/" TargetMode="External"/><Relationship Id="rId175" Type="http://schemas.openxmlformats.org/officeDocument/2006/relationships/hyperlink" Target="https://natsui-sansu-juku.com/column/h51-01/" TargetMode="External"/><Relationship Id="rId174" Type="http://schemas.openxmlformats.org/officeDocument/2006/relationships/hyperlink" Target="https://natsui-sansu-juku.com/column/h51-01/" TargetMode="External"/><Relationship Id="rId173" Type="http://schemas.openxmlformats.org/officeDocument/2006/relationships/hyperlink" Target="https://natsui-sansu-juku.com/column/h51-01/" TargetMode="External"/><Relationship Id="rId179" Type="http://schemas.openxmlformats.org/officeDocument/2006/relationships/hyperlink" Target="https://natsui-sansu-juku.com/column/h51-01/" TargetMode="External"/><Relationship Id="rId178" Type="http://schemas.openxmlformats.org/officeDocument/2006/relationships/hyperlink" Target="https://natsui-sansu-juku.com/column/h51-01/" TargetMode="External"/><Relationship Id="rId177" Type="http://schemas.openxmlformats.org/officeDocument/2006/relationships/hyperlink" Target="https://natsui-sansu-juku.com/column/h51-01/" TargetMode="External"/><Relationship Id="rId11808" Type="http://schemas.openxmlformats.org/officeDocument/2006/relationships/hyperlink" Target="https://jukureiwa.com/tips/alphabet/" TargetMode="External"/><Relationship Id="rId11807" Type="http://schemas.openxmlformats.org/officeDocument/2006/relationships/hyperlink" Target="https://jukureiwa.com/tips/alphabet/" TargetMode="External"/><Relationship Id="rId11806" Type="http://schemas.openxmlformats.org/officeDocument/2006/relationships/hyperlink" Target="https://jukureiwa.com/tips/alphabet/" TargetMode="External"/><Relationship Id="rId11805" Type="http://schemas.openxmlformats.org/officeDocument/2006/relationships/hyperlink" Target="https://jukureiwa.com/tips/alphabet/" TargetMode="External"/><Relationship Id="rId11809" Type="http://schemas.openxmlformats.org/officeDocument/2006/relationships/hyperlink" Target="https://jukureiwa.com/tips/alphabet/" TargetMode="External"/><Relationship Id="rId11800" Type="http://schemas.openxmlformats.org/officeDocument/2006/relationships/hyperlink" Target="https://jukureiwa.com/tips/alphabet/" TargetMode="External"/><Relationship Id="rId11804" Type="http://schemas.openxmlformats.org/officeDocument/2006/relationships/hyperlink" Target="https://jukureiwa.com/tips/alphabet/" TargetMode="External"/><Relationship Id="rId11803" Type="http://schemas.openxmlformats.org/officeDocument/2006/relationships/hyperlink" Target="https://jukureiwa.com/tips/alphabet/" TargetMode="External"/><Relationship Id="rId11802" Type="http://schemas.openxmlformats.org/officeDocument/2006/relationships/hyperlink" Target="https://jukureiwa.com/tips/alphabet/" TargetMode="External"/><Relationship Id="rId11801" Type="http://schemas.openxmlformats.org/officeDocument/2006/relationships/hyperlink" Target="https://jukureiwa.com/tips/alphabet/" TargetMode="External"/><Relationship Id="rId11819" Type="http://schemas.openxmlformats.org/officeDocument/2006/relationships/hyperlink" Target="https://jukureiwa.com/tips/alphabet/" TargetMode="External"/><Relationship Id="rId11818" Type="http://schemas.openxmlformats.org/officeDocument/2006/relationships/hyperlink" Target="https://jukureiwa.com/tips/alphabet/" TargetMode="External"/><Relationship Id="rId11817" Type="http://schemas.openxmlformats.org/officeDocument/2006/relationships/hyperlink" Target="https://jukureiwa.com/tips/alphabet/" TargetMode="External"/><Relationship Id="rId11816" Type="http://schemas.openxmlformats.org/officeDocument/2006/relationships/hyperlink" Target="https://jukureiwa.com/tips/alphabet/" TargetMode="External"/><Relationship Id="rId11811" Type="http://schemas.openxmlformats.org/officeDocument/2006/relationships/hyperlink" Target="https://jukureiwa.com/tips/alphabet/" TargetMode="External"/><Relationship Id="rId11810" Type="http://schemas.openxmlformats.org/officeDocument/2006/relationships/hyperlink" Target="https://jukureiwa.com/tips/alphabet/" TargetMode="External"/><Relationship Id="rId11815" Type="http://schemas.openxmlformats.org/officeDocument/2006/relationships/hyperlink" Target="https://jukureiwa.com/tips/alphabet/" TargetMode="External"/><Relationship Id="rId11814" Type="http://schemas.openxmlformats.org/officeDocument/2006/relationships/hyperlink" Target="https://jukureiwa.com/tips/alphabet/" TargetMode="External"/><Relationship Id="rId11813" Type="http://schemas.openxmlformats.org/officeDocument/2006/relationships/hyperlink" Target="https://jukureiwa.com/tips/alphabet/" TargetMode="External"/><Relationship Id="rId11812" Type="http://schemas.openxmlformats.org/officeDocument/2006/relationships/hyperlink" Target="https://jukureiwa.com/tips/alphabet/" TargetMode="External"/><Relationship Id="rId198" Type="http://schemas.openxmlformats.org/officeDocument/2006/relationships/hyperlink" Target="https://natsui-sansu-juku.com/column/h51-01/" TargetMode="External"/><Relationship Id="rId197" Type="http://schemas.openxmlformats.org/officeDocument/2006/relationships/hyperlink" Target="https://natsui-sansu-juku.com/column/h51-01/" TargetMode="External"/><Relationship Id="rId196" Type="http://schemas.openxmlformats.org/officeDocument/2006/relationships/hyperlink" Target="https://natsui-sansu-juku.com/column/h51-01/" TargetMode="External"/><Relationship Id="rId195" Type="http://schemas.openxmlformats.org/officeDocument/2006/relationships/hyperlink" Target="https://natsui-sansu-juku.com/column/h51-01/" TargetMode="External"/><Relationship Id="rId199" Type="http://schemas.openxmlformats.org/officeDocument/2006/relationships/hyperlink" Target="https://natsui-sansu-juku.com/column/h51-01/" TargetMode="External"/><Relationship Id="rId150" Type="http://schemas.openxmlformats.org/officeDocument/2006/relationships/hyperlink" Target="https://rika-quest.com/column/south-middle-altitude/" TargetMode="External"/><Relationship Id="rId10534" Type="http://schemas.openxmlformats.org/officeDocument/2006/relationships/hyperlink" Target="https://eng-support.com/column/progressinenglish21/" TargetMode="External"/><Relationship Id="rId11866" Type="http://schemas.openxmlformats.org/officeDocument/2006/relationships/hyperlink" Target="https://jukureiwa.com/tips/alphabet/" TargetMode="External"/><Relationship Id="rId10535" Type="http://schemas.openxmlformats.org/officeDocument/2006/relationships/hyperlink" Target="https://eng-support.com/column/progressinenglish21/" TargetMode="External"/><Relationship Id="rId11865" Type="http://schemas.openxmlformats.org/officeDocument/2006/relationships/hyperlink" Target="https://jukureiwa.com/tips/alphabet/" TargetMode="External"/><Relationship Id="rId149" Type="http://schemas.openxmlformats.org/officeDocument/2006/relationships/hyperlink" Target="https://rika-quest.com/column/south-middle-altitude/" TargetMode="External"/><Relationship Id="rId10532" Type="http://schemas.openxmlformats.org/officeDocument/2006/relationships/hyperlink" Target="https://eng-support.com/column/progressinenglish21/" TargetMode="External"/><Relationship Id="rId11864" Type="http://schemas.openxmlformats.org/officeDocument/2006/relationships/hyperlink" Target="https://jukureiwa.com/tips/alphabet/" TargetMode="External"/><Relationship Id="rId148" Type="http://schemas.openxmlformats.org/officeDocument/2006/relationships/hyperlink" Target="https://rika-quest.com/column/south-middle-altitude/" TargetMode="External"/><Relationship Id="rId10533" Type="http://schemas.openxmlformats.org/officeDocument/2006/relationships/hyperlink" Target="https://eng-support.com/column/progressinenglish21/" TargetMode="External"/><Relationship Id="rId11863" Type="http://schemas.openxmlformats.org/officeDocument/2006/relationships/hyperlink" Target="https://jukureiwa.com/tips/alphabet/" TargetMode="External"/><Relationship Id="rId10538" Type="http://schemas.openxmlformats.org/officeDocument/2006/relationships/hyperlink" Target="https://eng-support.com/column/progressinenglish21/" TargetMode="External"/><Relationship Id="rId10539" Type="http://schemas.openxmlformats.org/officeDocument/2006/relationships/hyperlink" Target="https://eng-support.com/column/progressinenglish21/" TargetMode="External"/><Relationship Id="rId11869" Type="http://schemas.openxmlformats.org/officeDocument/2006/relationships/hyperlink" Target="https://jukureiwa.com/tips/alphabet/" TargetMode="External"/><Relationship Id="rId10536" Type="http://schemas.openxmlformats.org/officeDocument/2006/relationships/hyperlink" Target="https://eng-support.com/column/progressinenglish21/" TargetMode="External"/><Relationship Id="rId11868" Type="http://schemas.openxmlformats.org/officeDocument/2006/relationships/hyperlink" Target="https://jukureiwa.com/tips/alphabet/" TargetMode="External"/><Relationship Id="rId10537" Type="http://schemas.openxmlformats.org/officeDocument/2006/relationships/hyperlink" Target="https://eng-support.com/column/progressinenglish21/" TargetMode="External"/><Relationship Id="rId11867" Type="http://schemas.openxmlformats.org/officeDocument/2006/relationships/hyperlink" Target="https://jukureiwa.com/tips/alphabet/" TargetMode="External"/><Relationship Id="rId143" Type="http://schemas.openxmlformats.org/officeDocument/2006/relationships/hyperlink" Target="https://rika-quest.com/column/south-middle-altitude/" TargetMode="External"/><Relationship Id="rId142" Type="http://schemas.openxmlformats.org/officeDocument/2006/relationships/hyperlink" Target="https://rika-quest.com/column/south-middle-altitude/" TargetMode="External"/><Relationship Id="rId141" Type="http://schemas.openxmlformats.org/officeDocument/2006/relationships/hyperlink" Target="https://rika-quest.com/column/south-middle-altitude/" TargetMode="External"/><Relationship Id="rId140" Type="http://schemas.openxmlformats.org/officeDocument/2006/relationships/hyperlink" Target="https://rika-quest.com/column/south-middle-altitude/" TargetMode="External"/><Relationship Id="rId147" Type="http://schemas.openxmlformats.org/officeDocument/2006/relationships/hyperlink" Target="https://rika-quest.com/column/south-middle-altitude/" TargetMode="External"/><Relationship Id="rId10530" Type="http://schemas.openxmlformats.org/officeDocument/2006/relationships/hyperlink" Target="https://eng-support.com/column/progressinenglish21/" TargetMode="External"/><Relationship Id="rId11862" Type="http://schemas.openxmlformats.org/officeDocument/2006/relationships/hyperlink" Target="https://jukureiwa.com/tips/alphabet/" TargetMode="External"/><Relationship Id="rId146" Type="http://schemas.openxmlformats.org/officeDocument/2006/relationships/hyperlink" Target="https://rika-quest.com/column/south-middle-altitude/" TargetMode="External"/><Relationship Id="rId10531" Type="http://schemas.openxmlformats.org/officeDocument/2006/relationships/hyperlink" Target="https://eng-support.com/column/progressinenglish21/" TargetMode="External"/><Relationship Id="rId11861" Type="http://schemas.openxmlformats.org/officeDocument/2006/relationships/hyperlink" Target="https://jukureiwa.com/tips/alphabet/" TargetMode="External"/><Relationship Id="rId145" Type="http://schemas.openxmlformats.org/officeDocument/2006/relationships/hyperlink" Target="https://rika-quest.com/column/south-middle-altitude/" TargetMode="External"/><Relationship Id="rId11860" Type="http://schemas.openxmlformats.org/officeDocument/2006/relationships/hyperlink" Target="https://jukureiwa.com/tips/alphabet/" TargetMode="External"/><Relationship Id="rId144" Type="http://schemas.openxmlformats.org/officeDocument/2006/relationships/hyperlink" Target="https://rika-quest.com/column/south-middle-altitude/" TargetMode="External"/><Relationship Id="rId10545" Type="http://schemas.openxmlformats.org/officeDocument/2006/relationships/hyperlink" Target="https://eng-support.com/column/progressinenglish21/" TargetMode="External"/><Relationship Id="rId11877" Type="http://schemas.openxmlformats.org/officeDocument/2006/relationships/hyperlink" Target="https://jukureiwa.com/tips/alphabet/" TargetMode="External"/><Relationship Id="rId139" Type="http://schemas.openxmlformats.org/officeDocument/2006/relationships/hyperlink" Target="https://rika-quest.com/column/south-middle-altitude/" TargetMode="External"/><Relationship Id="rId10546" Type="http://schemas.openxmlformats.org/officeDocument/2006/relationships/hyperlink" Target="https://eng-support.com/column/progressinenglish21/" TargetMode="External"/><Relationship Id="rId11876" Type="http://schemas.openxmlformats.org/officeDocument/2006/relationships/hyperlink" Target="https://jukureiwa.com/tips/alphabet/" TargetMode="External"/><Relationship Id="rId138" Type="http://schemas.openxmlformats.org/officeDocument/2006/relationships/hyperlink" Target="https://rika-quest.com/column/south-middle-altitude/" TargetMode="External"/><Relationship Id="rId10543" Type="http://schemas.openxmlformats.org/officeDocument/2006/relationships/hyperlink" Target="https://eng-support.com/column/progressinenglish21/" TargetMode="External"/><Relationship Id="rId11875" Type="http://schemas.openxmlformats.org/officeDocument/2006/relationships/hyperlink" Target="https://jukureiwa.com/tips/alphabet/" TargetMode="External"/><Relationship Id="rId137" Type="http://schemas.openxmlformats.org/officeDocument/2006/relationships/hyperlink" Target="https://rika-quest.com/column/south-middle-altitude/" TargetMode="External"/><Relationship Id="rId10544" Type="http://schemas.openxmlformats.org/officeDocument/2006/relationships/hyperlink" Target="https://eng-support.com/column/progressinenglish21/" TargetMode="External"/><Relationship Id="rId11874" Type="http://schemas.openxmlformats.org/officeDocument/2006/relationships/hyperlink" Target="https://jukureiwa.com/tips/alphabet/" TargetMode="External"/><Relationship Id="rId10549" Type="http://schemas.openxmlformats.org/officeDocument/2006/relationships/hyperlink" Target="https://eng-support.com/column/progressinenglish21/" TargetMode="External"/><Relationship Id="rId10547" Type="http://schemas.openxmlformats.org/officeDocument/2006/relationships/hyperlink" Target="https://eng-support.com/column/progressinenglish21/" TargetMode="External"/><Relationship Id="rId11879" Type="http://schemas.openxmlformats.org/officeDocument/2006/relationships/hyperlink" Target="https://jukureiwa.com/tips/alphabet/" TargetMode="External"/><Relationship Id="rId10548" Type="http://schemas.openxmlformats.org/officeDocument/2006/relationships/hyperlink" Target="https://eng-support.com/column/progressinenglish21/" TargetMode="External"/><Relationship Id="rId11878" Type="http://schemas.openxmlformats.org/officeDocument/2006/relationships/hyperlink" Target="https://jukureiwa.com/tips/alphabet/" TargetMode="External"/><Relationship Id="rId132" Type="http://schemas.openxmlformats.org/officeDocument/2006/relationships/hyperlink" Target="https://rika-quest.com/column/south-middle-altitude/" TargetMode="External"/><Relationship Id="rId131" Type="http://schemas.openxmlformats.org/officeDocument/2006/relationships/hyperlink" Target="https://rika-quest.com/column/south-middle-altitude/" TargetMode="External"/><Relationship Id="rId130" Type="http://schemas.openxmlformats.org/officeDocument/2006/relationships/hyperlink" Target="https://rika-quest.com/column/south-middle-altitude/" TargetMode="External"/><Relationship Id="rId136" Type="http://schemas.openxmlformats.org/officeDocument/2006/relationships/hyperlink" Target="https://rika-quest.com/column/south-middle-altitude/" TargetMode="External"/><Relationship Id="rId10541" Type="http://schemas.openxmlformats.org/officeDocument/2006/relationships/hyperlink" Target="https://eng-support.com/column/progressinenglish21/" TargetMode="External"/><Relationship Id="rId11873" Type="http://schemas.openxmlformats.org/officeDocument/2006/relationships/hyperlink" Target="https://jukureiwa.com/tips/alphabet/" TargetMode="External"/><Relationship Id="rId135" Type="http://schemas.openxmlformats.org/officeDocument/2006/relationships/hyperlink" Target="https://rika-quest.com/column/south-middle-altitude/" TargetMode="External"/><Relationship Id="rId10542" Type="http://schemas.openxmlformats.org/officeDocument/2006/relationships/hyperlink" Target="https://eng-support.com/column/progressinenglish21/" TargetMode="External"/><Relationship Id="rId11872" Type="http://schemas.openxmlformats.org/officeDocument/2006/relationships/hyperlink" Target="https://jukureiwa.com/tips/alphabet/" TargetMode="External"/><Relationship Id="rId134" Type="http://schemas.openxmlformats.org/officeDocument/2006/relationships/hyperlink" Target="https://rika-quest.com/column/south-middle-altitude/" TargetMode="External"/><Relationship Id="rId11871" Type="http://schemas.openxmlformats.org/officeDocument/2006/relationships/hyperlink" Target="https://jukureiwa.com/tips/alphabet/" TargetMode="External"/><Relationship Id="rId133" Type="http://schemas.openxmlformats.org/officeDocument/2006/relationships/hyperlink" Target="https://rika-quest.com/column/south-middle-altitude/" TargetMode="External"/><Relationship Id="rId10540" Type="http://schemas.openxmlformats.org/officeDocument/2006/relationships/hyperlink" Target="https://eng-support.com/column/progressinenglish21/" TargetMode="External"/><Relationship Id="rId11870" Type="http://schemas.openxmlformats.org/officeDocument/2006/relationships/hyperlink" Target="https://jukureiwa.com/tips/alphabet/" TargetMode="External"/><Relationship Id="rId172" Type="http://schemas.openxmlformats.org/officeDocument/2006/relationships/hyperlink" Target="https://rika-quest.com/column/south-middle-altitude/" TargetMode="External"/><Relationship Id="rId171" Type="http://schemas.openxmlformats.org/officeDocument/2006/relationships/hyperlink" Target="https://rika-quest.com/column/south-middle-altitude/" TargetMode="External"/><Relationship Id="rId170" Type="http://schemas.openxmlformats.org/officeDocument/2006/relationships/hyperlink" Target="https://rika-quest.com/column/south-middle-altitude/" TargetMode="External"/><Relationship Id="rId10518" Type="http://schemas.openxmlformats.org/officeDocument/2006/relationships/hyperlink" Target="https://eigo-rewrite.com/column/stage2-lesson4-1/" TargetMode="External"/><Relationship Id="rId10519" Type="http://schemas.openxmlformats.org/officeDocument/2006/relationships/hyperlink" Target="https://eigo-rewrite.com/column/stage2-lesson4-1/" TargetMode="External"/><Relationship Id="rId11849" Type="http://schemas.openxmlformats.org/officeDocument/2006/relationships/hyperlink" Target="https://jukureiwa.com/tips/alphabet/" TargetMode="External"/><Relationship Id="rId10512" Type="http://schemas.openxmlformats.org/officeDocument/2006/relationships/hyperlink" Target="https://eigo-rewrite.com/column/stage2-lesson4-1/" TargetMode="External"/><Relationship Id="rId11844" Type="http://schemas.openxmlformats.org/officeDocument/2006/relationships/hyperlink" Target="https://jukureiwa.com/tips/alphabet/" TargetMode="External"/><Relationship Id="rId10513" Type="http://schemas.openxmlformats.org/officeDocument/2006/relationships/hyperlink" Target="https://eigo-rewrite.com/column/stage2-lesson4-1/" TargetMode="External"/><Relationship Id="rId11843" Type="http://schemas.openxmlformats.org/officeDocument/2006/relationships/hyperlink" Target="https://jukureiwa.com/tips/alphabet/" TargetMode="External"/><Relationship Id="rId10510" Type="http://schemas.openxmlformats.org/officeDocument/2006/relationships/hyperlink" Target="https://eigo-rewrite.com/column/stage2-lesson4-1/" TargetMode="External"/><Relationship Id="rId11842" Type="http://schemas.openxmlformats.org/officeDocument/2006/relationships/hyperlink" Target="https://jukureiwa.com/tips/alphabet/" TargetMode="External"/><Relationship Id="rId10511" Type="http://schemas.openxmlformats.org/officeDocument/2006/relationships/hyperlink" Target="https://eigo-rewrite.com/column/stage2-lesson4-1/" TargetMode="External"/><Relationship Id="rId11841" Type="http://schemas.openxmlformats.org/officeDocument/2006/relationships/hyperlink" Target="https://jukureiwa.com/tips/alphabet/" TargetMode="External"/><Relationship Id="rId10516" Type="http://schemas.openxmlformats.org/officeDocument/2006/relationships/hyperlink" Target="https://eigo-rewrite.com/column/stage2-lesson4-1/" TargetMode="External"/><Relationship Id="rId11848" Type="http://schemas.openxmlformats.org/officeDocument/2006/relationships/hyperlink" Target="https://jukureiwa.com/tips/alphabet/" TargetMode="External"/><Relationship Id="rId10517" Type="http://schemas.openxmlformats.org/officeDocument/2006/relationships/hyperlink" Target="https://eigo-rewrite.com/column/stage2-lesson4-1/" TargetMode="External"/><Relationship Id="rId11847" Type="http://schemas.openxmlformats.org/officeDocument/2006/relationships/hyperlink" Target="https://jukureiwa.com/tips/alphabet/" TargetMode="External"/><Relationship Id="rId10514" Type="http://schemas.openxmlformats.org/officeDocument/2006/relationships/hyperlink" Target="https://eigo-rewrite.com/column/stage2-lesson4-1/" TargetMode="External"/><Relationship Id="rId11846" Type="http://schemas.openxmlformats.org/officeDocument/2006/relationships/hyperlink" Target="https://jukureiwa.com/tips/alphabet/" TargetMode="External"/><Relationship Id="rId10515" Type="http://schemas.openxmlformats.org/officeDocument/2006/relationships/hyperlink" Target="https://eigo-rewrite.com/column/stage2-lesson4-1/" TargetMode="External"/><Relationship Id="rId11845" Type="http://schemas.openxmlformats.org/officeDocument/2006/relationships/hyperlink" Target="https://jukureiwa.com/tips/alphabet/" TargetMode="External"/><Relationship Id="rId165" Type="http://schemas.openxmlformats.org/officeDocument/2006/relationships/hyperlink" Target="https://rika-quest.com/column/south-middle-altitude/" TargetMode="External"/><Relationship Id="rId164" Type="http://schemas.openxmlformats.org/officeDocument/2006/relationships/hyperlink" Target="https://rika-quest.com/column/south-middle-altitude/" TargetMode="External"/><Relationship Id="rId163" Type="http://schemas.openxmlformats.org/officeDocument/2006/relationships/hyperlink" Target="https://rika-quest.com/column/south-middle-altitude/" TargetMode="External"/><Relationship Id="rId162" Type="http://schemas.openxmlformats.org/officeDocument/2006/relationships/hyperlink" Target="https://rika-quest.com/column/south-middle-altitude/" TargetMode="External"/><Relationship Id="rId169" Type="http://schemas.openxmlformats.org/officeDocument/2006/relationships/hyperlink" Target="https://rika-quest.com/column/south-middle-altitude/" TargetMode="External"/><Relationship Id="rId11840" Type="http://schemas.openxmlformats.org/officeDocument/2006/relationships/hyperlink" Target="https://jukureiwa.com/tips/alphabet/" TargetMode="External"/><Relationship Id="rId168" Type="http://schemas.openxmlformats.org/officeDocument/2006/relationships/hyperlink" Target="https://rika-quest.com/column/south-middle-altitude/" TargetMode="External"/><Relationship Id="rId167" Type="http://schemas.openxmlformats.org/officeDocument/2006/relationships/hyperlink" Target="https://rika-quest.com/column/south-middle-altitude/" TargetMode="External"/><Relationship Id="rId166" Type="http://schemas.openxmlformats.org/officeDocument/2006/relationships/hyperlink" Target="https://rika-quest.com/column/south-middle-altitude/" TargetMode="External"/><Relationship Id="rId161" Type="http://schemas.openxmlformats.org/officeDocument/2006/relationships/hyperlink" Target="https://rika-quest.com/column/south-middle-altitude/" TargetMode="External"/><Relationship Id="rId160" Type="http://schemas.openxmlformats.org/officeDocument/2006/relationships/hyperlink" Target="https://rika-quest.com/column/south-middle-altitude/" TargetMode="External"/><Relationship Id="rId10529" Type="http://schemas.openxmlformats.org/officeDocument/2006/relationships/hyperlink" Target="https://eng-support.com/column/progressinenglish21/" TargetMode="External"/><Relationship Id="rId10523" Type="http://schemas.openxmlformats.org/officeDocument/2006/relationships/hyperlink" Target="https://eigo-rewrite.com/column/stage2-lesson4-1/" TargetMode="External"/><Relationship Id="rId11855" Type="http://schemas.openxmlformats.org/officeDocument/2006/relationships/hyperlink" Target="https://jukureiwa.com/tips/alphabet/" TargetMode="External"/><Relationship Id="rId10524" Type="http://schemas.openxmlformats.org/officeDocument/2006/relationships/hyperlink" Target="https://eigo-rewrite.com/column/stage2-lesson4-1/" TargetMode="External"/><Relationship Id="rId11854" Type="http://schemas.openxmlformats.org/officeDocument/2006/relationships/hyperlink" Target="https://jukureiwa.com/tips/alphabet/" TargetMode="External"/><Relationship Id="rId10521" Type="http://schemas.openxmlformats.org/officeDocument/2006/relationships/hyperlink" Target="https://eigo-rewrite.com/column/stage2-lesson4-1/" TargetMode="External"/><Relationship Id="rId11853" Type="http://schemas.openxmlformats.org/officeDocument/2006/relationships/hyperlink" Target="https://jukureiwa.com/tips/alphabet/" TargetMode="External"/><Relationship Id="rId159" Type="http://schemas.openxmlformats.org/officeDocument/2006/relationships/hyperlink" Target="https://rika-quest.com/column/south-middle-altitude/" TargetMode="External"/><Relationship Id="rId10522" Type="http://schemas.openxmlformats.org/officeDocument/2006/relationships/hyperlink" Target="https://eigo-rewrite.com/column/stage2-lesson4-1/" TargetMode="External"/><Relationship Id="rId11852" Type="http://schemas.openxmlformats.org/officeDocument/2006/relationships/hyperlink" Target="https://jukureiwa.com/tips/alphabet/" TargetMode="External"/><Relationship Id="rId10527" Type="http://schemas.openxmlformats.org/officeDocument/2006/relationships/hyperlink" Target="https://eigo-rewrite.com/column/stage2-lesson4-1/" TargetMode="External"/><Relationship Id="rId11859" Type="http://schemas.openxmlformats.org/officeDocument/2006/relationships/hyperlink" Target="https://jukureiwa.com/tips/alphabet/" TargetMode="External"/><Relationship Id="rId10528" Type="http://schemas.openxmlformats.org/officeDocument/2006/relationships/hyperlink" Target="https://eng-support.com/column/progressinenglish21/" TargetMode="External"/><Relationship Id="rId11858" Type="http://schemas.openxmlformats.org/officeDocument/2006/relationships/hyperlink" Target="https://jukureiwa.com/tips/alphabet/" TargetMode="External"/><Relationship Id="rId10525" Type="http://schemas.openxmlformats.org/officeDocument/2006/relationships/hyperlink" Target="https://eigo-rewrite.com/column/stage2-lesson4-1/" TargetMode="External"/><Relationship Id="rId11857" Type="http://schemas.openxmlformats.org/officeDocument/2006/relationships/hyperlink" Target="https://jukureiwa.com/tips/alphabet/" TargetMode="External"/><Relationship Id="rId10526" Type="http://schemas.openxmlformats.org/officeDocument/2006/relationships/hyperlink" Target="https://eigo-rewrite.com/column/stage2-lesson4-1/" TargetMode="External"/><Relationship Id="rId11856" Type="http://schemas.openxmlformats.org/officeDocument/2006/relationships/hyperlink" Target="https://jukureiwa.com/tips/alphabet/" TargetMode="External"/><Relationship Id="rId154" Type="http://schemas.openxmlformats.org/officeDocument/2006/relationships/hyperlink" Target="https://rika-quest.com/column/south-middle-altitude/" TargetMode="External"/><Relationship Id="rId153" Type="http://schemas.openxmlformats.org/officeDocument/2006/relationships/hyperlink" Target="https://rika-quest.com/column/south-middle-altitude/" TargetMode="External"/><Relationship Id="rId152" Type="http://schemas.openxmlformats.org/officeDocument/2006/relationships/hyperlink" Target="https://rika-quest.com/column/south-middle-altitude/" TargetMode="External"/><Relationship Id="rId151" Type="http://schemas.openxmlformats.org/officeDocument/2006/relationships/hyperlink" Target="https://rika-quest.com/column/south-middle-altitude/" TargetMode="External"/><Relationship Id="rId158" Type="http://schemas.openxmlformats.org/officeDocument/2006/relationships/hyperlink" Target="https://rika-quest.com/column/south-middle-altitude/" TargetMode="External"/><Relationship Id="rId11851" Type="http://schemas.openxmlformats.org/officeDocument/2006/relationships/hyperlink" Target="https://jukureiwa.com/tips/alphabet/" TargetMode="External"/><Relationship Id="rId157" Type="http://schemas.openxmlformats.org/officeDocument/2006/relationships/hyperlink" Target="https://rika-quest.com/column/south-middle-altitude/" TargetMode="External"/><Relationship Id="rId10520" Type="http://schemas.openxmlformats.org/officeDocument/2006/relationships/hyperlink" Target="https://eigo-rewrite.com/column/stage2-lesson4-1/" TargetMode="External"/><Relationship Id="rId11850" Type="http://schemas.openxmlformats.org/officeDocument/2006/relationships/hyperlink" Target="https://jukureiwa.com/tips/alphabet/" TargetMode="External"/><Relationship Id="rId156" Type="http://schemas.openxmlformats.org/officeDocument/2006/relationships/hyperlink" Target="https://rika-quest.com/column/south-middle-altitude/" TargetMode="External"/><Relationship Id="rId155" Type="http://schemas.openxmlformats.org/officeDocument/2006/relationships/hyperlink" Target="https://rika-quest.com/column/south-middle-altitude/" TargetMode="External"/><Relationship Id="rId9451" Type="http://schemas.openxmlformats.org/officeDocument/2006/relationships/hyperlink" Target="https://eigo-rewrite.com/column/stage2-lesson12-3/" TargetMode="External"/><Relationship Id="rId9452" Type="http://schemas.openxmlformats.org/officeDocument/2006/relationships/hyperlink" Target="https://eigo-rewrite.com/column/stage2-lesson12-3/" TargetMode="External"/><Relationship Id="rId9453" Type="http://schemas.openxmlformats.org/officeDocument/2006/relationships/hyperlink" Target="https://eigo-rewrite.com/column/stage2-lesson12-3/" TargetMode="External"/><Relationship Id="rId9454" Type="http://schemas.openxmlformats.org/officeDocument/2006/relationships/hyperlink" Target="https://eigo-rewrite.com/column/stage2-lesson12-3/" TargetMode="External"/><Relationship Id="rId8123" Type="http://schemas.openxmlformats.org/officeDocument/2006/relationships/hyperlink" Target="https://dokkai-labo.tokyo/blog/description/" TargetMode="External"/><Relationship Id="rId8122" Type="http://schemas.openxmlformats.org/officeDocument/2006/relationships/hyperlink" Target="https://dokkai-labo.tokyo/blog/description/" TargetMode="External"/><Relationship Id="rId8121" Type="http://schemas.openxmlformats.org/officeDocument/2006/relationships/hyperlink" Target="https://dokkai-labo.tokyo/blog/description/" TargetMode="External"/><Relationship Id="rId8120" Type="http://schemas.openxmlformats.org/officeDocument/2006/relationships/hyperlink" Target="https://dokkai-labo.tokyo/blog/description/" TargetMode="External"/><Relationship Id="rId9450" Type="http://schemas.openxmlformats.org/officeDocument/2006/relationships/hyperlink" Target="https://eigo-rewrite.com/column/stage2-lesson12-3/" TargetMode="External"/><Relationship Id="rId8127" Type="http://schemas.openxmlformats.org/officeDocument/2006/relationships/hyperlink" Target="https://dokkai-labo.tokyo/blog/description/" TargetMode="External"/><Relationship Id="rId9459" Type="http://schemas.openxmlformats.org/officeDocument/2006/relationships/hyperlink" Target="https://eigo-rewrite.com/column/stage2-lesson12-3/" TargetMode="External"/><Relationship Id="rId8126" Type="http://schemas.openxmlformats.org/officeDocument/2006/relationships/hyperlink" Target="https://dokkai-labo.tokyo/blog/description/" TargetMode="External"/><Relationship Id="rId8125" Type="http://schemas.openxmlformats.org/officeDocument/2006/relationships/hyperlink" Target="https://dokkai-labo.tokyo/blog/description/" TargetMode="External"/><Relationship Id="rId8124" Type="http://schemas.openxmlformats.org/officeDocument/2006/relationships/hyperlink" Target="https://dokkai-labo.tokyo/blog/description/" TargetMode="External"/><Relationship Id="rId9455" Type="http://schemas.openxmlformats.org/officeDocument/2006/relationships/hyperlink" Target="https://eigo-rewrite.com/column/stage2-lesson12-3/" TargetMode="External"/><Relationship Id="rId9456" Type="http://schemas.openxmlformats.org/officeDocument/2006/relationships/hyperlink" Target="https://eigo-rewrite.com/column/stage2-lesson12-3/" TargetMode="External"/><Relationship Id="rId8129" Type="http://schemas.openxmlformats.org/officeDocument/2006/relationships/hyperlink" Target="https://dokkai-labo.tokyo/blog/description/" TargetMode="External"/><Relationship Id="rId9457" Type="http://schemas.openxmlformats.org/officeDocument/2006/relationships/hyperlink" Target="https://eigo-rewrite.com/column/stage2-lesson12-3/" TargetMode="External"/><Relationship Id="rId8128" Type="http://schemas.openxmlformats.org/officeDocument/2006/relationships/hyperlink" Target="https://dokkai-labo.tokyo/blog/description/" TargetMode="External"/><Relationship Id="rId9458" Type="http://schemas.openxmlformats.org/officeDocument/2006/relationships/hyperlink" Target="https://eigo-rewrite.com/column/stage2-lesson12-3/" TargetMode="External"/><Relationship Id="rId9440" Type="http://schemas.openxmlformats.org/officeDocument/2006/relationships/hyperlink" Target="https://eigo-rewrite.com/column/stage2-lesson12-3/" TargetMode="External"/><Relationship Id="rId9441" Type="http://schemas.openxmlformats.org/officeDocument/2006/relationships/hyperlink" Target="https://eigo-rewrite.com/column/stage2-lesson12-3/" TargetMode="External"/><Relationship Id="rId9442" Type="http://schemas.openxmlformats.org/officeDocument/2006/relationships/hyperlink" Target="https://eigo-rewrite.com/column/stage2-lesson12-3/" TargetMode="External"/><Relationship Id="rId9443" Type="http://schemas.openxmlformats.org/officeDocument/2006/relationships/hyperlink" Target="https://eigo-rewrite.com/column/stage2-lesson12-3/" TargetMode="External"/><Relationship Id="rId8112" Type="http://schemas.openxmlformats.org/officeDocument/2006/relationships/hyperlink" Target="https://dokkai-labo.tokyo/blog/description/" TargetMode="External"/><Relationship Id="rId8111" Type="http://schemas.openxmlformats.org/officeDocument/2006/relationships/hyperlink" Target="https://dokkai-labo.tokyo/blog/description/" TargetMode="External"/><Relationship Id="rId8110" Type="http://schemas.openxmlformats.org/officeDocument/2006/relationships/hyperlink" Target="https://dokkai-labo.tokyo/blog/description/" TargetMode="External"/><Relationship Id="rId8116" Type="http://schemas.openxmlformats.org/officeDocument/2006/relationships/hyperlink" Target="https://dokkai-labo.tokyo/blog/description/" TargetMode="External"/><Relationship Id="rId9448" Type="http://schemas.openxmlformats.org/officeDocument/2006/relationships/hyperlink" Target="https://eigo-rewrite.com/column/stage2-lesson12-3/" TargetMode="External"/><Relationship Id="rId8115" Type="http://schemas.openxmlformats.org/officeDocument/2006/relationships/hyperlink" Target="https://dokkai-labo.tokyo/blog/description/" TargetMode="External"/><Relationship Id="rId9449" Type="http://schemas.openxmlformats.org/officeDocument/2006/relationships/hyperlink" Target="https://eigo-rewrite.com/column/stage2-lesson12-3/" TargetMode="External"/><Relationship Id="rId8114" Type="http://schemas.openxmlformats.org/officeDocument/2006/relationships/hyperlink" Target="https://dokkai-labo.tokyo/blog/description/" TargetMode="External"/><Relationship Id="rId8113" Type="http://schemas.openxmlformats.org/officeDocument/2006/relationships/hyperlink" Target="https://dokkai-labo.tokyo/blog/description/" TargetMode="External"/><Relationship Id="rId9444" Type="http://schemas.openxmlformats.org/officeDocument/2006/relationships/hyperlink" Target="https://eigo-rewrite.com/column/stage2-lesson12-3/" TargetMode="External"/><Relationship Id="rId8119" Type="http://schemas.openxmlformats.org/officeDocument/2006/relationships/hyperlink" Target="https://dokkai-labo.tokyo/blog/description/" TargetMode="External"/><Relationship Id="rId9445" Type="http://schemas.openxmlformats.org/officeDocument/2006/relationships/hyperlink" Target="https://eigo-rewrite.com/column/stage2-lesson12-3/" TargetMode="External"/><Relationship Id="rId8118" Type="http://schemas.openxmlformats.org/officeDocument/2006/relationships/hyperlink" Target="https://dokkai-labo.tokyo/blog/description/" TargetMode="External"/><Relationship Id="rId9446" Type="http://schemas.openxmlformats.org/officeDocument/2006/relationships/hyperlink" Target="https://eigo-rewrite.com/column/stage2-lesson12-3/" TargetMode="External"/><Relationship Id="rId8117" Type="http://schemas.openxmlformats.org/officeDocument/2006/relationships/hyperlink" Target="https://dokkai-labo.tokyo/blog/description/" TargetMode="External"/><Relationship Id="rId9447" Type="http://schemas.openxmlformats.org/officeDocument/2006/relationships/hyperlink" Target="https://eigo-rewrite.com/column/stage2-lesson12-3/" TargetMode="External"/><Relationship Id="rId8141" Type="http://schemas.openxmlformats.org/officeDocument/2006/relationships/hyperlink" Target="https://dokkai-labo.tokyo/blog/hensachi/" TargetMode="External"/><Relationship Id="rId9473" Type="http://schemas.openxmlformats.org/officeDocument/2006/relationships/hyperlink" Target="https://eigo-rewrite.com/column/stage2-lesson12-3/" TargetMode="External"/><Relationship Id="rId8140" Type="http://schemas.openxmlformats.org/officeDocument/2006/relationships/hyperlink" Target="https://dokkai-labo.tokyo/blog/description/" TargetMode="External"/><Relationship Id="rId9474" Type="http://schemas.openxmlformats.org/officeDocument/2006/relationships/hyperlink" Target="https://eigo-rewrite.com/column/stage2-lesson12-3/" TargetMode="External"/><Relationship Id="rId9475" Type="http://schemas.openxmlformats.org/officeDocument/2006/relationships/hyperlink" Target="https://eigo-rewrite.com/column/stage2-lesson12-3/" TargetMode="External"/><Relationship Id="rId9476" Type="http://schemas.openxmlformats.org/officeDocument/2006/relationships/hyperlink" Target="https://eigo-rewrite.com/column/stage2-lesson12-3/" TargetMode="External"/><Relationship Id="rId8145" Type="http://schemas.openxmlformats.org/officeDocument/2006/relationships/hyperlink" Target="https://dokkai-labo.tokyo/blog/hensachi/" TargetMode="External"/><Relationship Id="rId8144" Type="http://schemas.openxmlformats.org/officeDocument/2006/relationships/hyperlink" Target="https://dokkai-labo.tokyo/blog/hensachi/" TargetMode="External"/><Relationship Id="rId9470" Type="http://schemas.openxmlformats.org/officeDocument/2006/relationships/hyperlink" Target="https://eigo-rewrite.com/column/stage2-lesson12-3/" TargetMode="External"/><Relationship Id="rId8143" Type="http://schemas.openxmlformats.org/officeDocument/2006/relationships/hyperlink" Target="https://dokkai-labo.tokyo/blog/hensachi/" TargetMode="External"/><Relationship Id="rId9471" Type="http://schemas.openxmlformats.org/officeDocument/2006/relationships/hyperlink" Target="https://eigo-rewrite.com/column/stage2-lesson12-3/" TargetMode="External"/><Relationship Id="rId8142" Type="http://schemas.openxmlformats.org/officeDocument/2006/relationships/hyperlink" Target="https://dokkai-labo.tokyo/blog/hensachi/" TargetMode="External"/><Relationship Id="rId9472" Type="http://schemas.openxmlformats.org/officeDocument/2006/relationships/hyperlink" Target="https://eigo-rewrite.com/column/stage2-lesson12-3/" TargetMode="External"/><Relationship Id="rId8149" Type="http://schemas.openxmlformats.org/officeDocument/2006/relationships/hyperlink" Target="https://dokkai-labo.tokyo/blog/hensachi/" TargetMode="External"/><Relationship Id="rId8148" Type="http://schemas.openxmlformats.org/officeDocument/2006/relationships/hyperlink" Target="https://dokkai-labo.tokyo/blog/hensachi/" TargetMode="External"/><Relationship Id="rId8147" Type="http://schemas.openxmlformats.org/officeDocument/2006/relationships/hyperlink" Target="https://dokkai-labo.tokyo/blog/hensachi/" TargetMode="External"/><Relationship Id="rId8146" Type="http://schemas.openxmlformats.org/officeDocument/2006/relationships/hyperlink" Target="https://dokkai-labo.tokyo/blog/hensachi/" TargetMode="External"/><Relationship Id="rId9477" Type="http://schemas.openxmlformats.org/officeDocument/2006/relationships/hyperlink" Target="https://eigo-rewrite.com/column/stage2-lesson12-3/" TargetMode="External"/><Relationship Id="rId9478" Type="http://schemas.openxmlformats.org/officeDocument/2006/relationships/hyperlink" Target="https://eigo-rewrite.com/column/stage2-lesson12-3/" TargetMode="External"/><Relationship Id="rId9479" Type="http://schemas.openxmlformats.org/officeDocument/2006/relationships/hyperlink" Target="https://eigo-rewrite.com/column/stage2-lesson12-3/" TargetMode="External"/><Relationship Id="rId8130" Type="http://schemas.openxmlformats.org/officeDocument/2006/relationships/hyperlink" Target="https://dokkai-labo.tokyo/blog/description/" TargetMode="External"/><Relationship Id="rId9462" Type="http://schemas.openxmlformats.org/officeDocument/2006/relationships/hyperlink" Target="https://eigo-rewrite.com/column/stage2-lesson12-3/" TargetMode="External"/><Relationship Id="rId9463" Type="http://schemas.openxmlformats.org/officeDocument/2006/relationships/hyperlink" Target="https://eigo-rewrite.com/column/stage2-lesson12-3/" TargetMode="External"/><Relationship Id="rId9464" Type="http://schemas.openxmlformats.org/officeDocument/2006/relationships/hyperlink" Target="https://eigo-rewrite.com/column/stage2-lesson12-3/" TargetMode="External"/><Relationship Id="rId9465" Type="http://schemas.openxmlformats.org/officeDocument/2006/relationships/hyperlink" Target="https://eigo-rewrite.com/column/stage2-lesson12-3/" TargetMode="External"/><Relationship Id="rId8134" Type="http://schemas.openxmlformats.org/officeDocument/2006/relationships/hyperlink" Target="https://dokkai-labo.tokyo/blog/description/" TargetMode="External"/><Relationship Id="rId8133" Type="http://schemas.openxmlformats.org/officeDocument/2006/relationships/hyperlink" Target="https://dokkai-labo.tokyo/blog/description/" TargetMode="External"/><Relationship Id="rId8132" Type="http://schemas.openxmlformats.org/officeDocument/2006/relationships/hyperlink" Target="https://dokkai-labo.tokyo/blog/description/" TargetMode="External"/><Relationship Id="rId9460" Type="http://schemas.openxmlformats.org/officeDocument/2006/relationships/hyperlink" Target="https://eigo-rewrite.com/column/stage2-lesson12-3/" TargetMode="External"/><Relationship Id="rId8131" Type="http://schemas.openxmlformats.org/officeDocument/2006/relationships/hyperlink" Target="https://dokkai-labo.tokyo/blog/description/" TargetMode="External"/><Relationship Id="rId9461" Type="http://schemas.openxmlformats.org/officeDocument/2006/relationships/hyperlink" Target="https://eigo-rewrite.com/column/stage2-lesson12-3/" TargetMode="External"/><Relationship Id="rId8138" Type="http://schemas.openxmlformats.org/officeDocument/2006/relationships/hyperlink" Target="https://dokkai-labo.tokyo/blog/description/" TargetMode="External"/><Relationship Id="rId8137" Type="http://schemas.openxmlformats.org/officeDocument/2006/relationships/hyperlink" Target="https://dokkai-labo.tokyo/blog/description/" TargetMode="External"/><Relationship Id="rId8136" Type="http://schemas.openxmlformats.org/officeDocument/2006/relationships/hyperlink" Target="https://dokkai-labo.tokyo/blog/description/" TargetMode="External"/><Relationship Id="rId8135" Type="http://schemas.openxmlformats.org/officeDocument/2006/relationships/hyperlink" Target="https://dokkai-labo.tokyo/blog/description/" TargetMode="External"/><Relationship Id="rId9466" Type="http://schemas.openxmlformats.org/officeDocument/2006/relationships/hyperlink" Target="https://eigo-rewrite.com/column/stage2-lesson12-3/" TargetMode="External"/><Relationship Id="rId9467" Type="http://schemas.openxmlformats.org/officeDocument/2006/relationships/hyperlink" Target="https://eigo-rewrite.com/column/stage2-lesson12-3/" TargetMode="External"/><Relationship Id="rId9468" Type="http://schemas.openxmlformats.org/officeDocument/2006/relationships/hyperlink" Target="https://eigo-rewrite.com/column/stage2-lesson12-3/" TargetMode="External"/><Relationship Id="rId8139" Type="http://schemas.openxmlformats.org/officeDocument/2006/relationships/hyperlink" Target="https://dokkai-labo.tokyo/blog/description/" TargetMode="External"/><Relationship Id="rId9469" Type="http://schemas.openxmlformats.org/officeDocument/2006/relationships/hyperlink" Target="https://eigo-rewrite.com/column/stage2-lesson12-3/" TargetMode="External"/><Relationship Id="rId9419" Type="http://schemas.openxmlformats.org/officeDocument/2006/relationships/hyperlink" Target="https://eigo-rewrite.com/column/stage2-lesson12-3/" TargetMode="External"/><Relationship Id="rId9410" Type="http://schemas.openxmlformats.org/officeDocument/2006/relationships/hyperlink" Target="https://eigo-rewrite.com/column/stage2-lesson12-3/" TargetMode="External"/><Relationship Id="rId9415" Type="http://schemas.openxmlformats.org/officeDocument/2006/relationships/hyperlink" Target="https://eigo-rewrite.com/column/stage2-lesson12-3/" TargetMode="External"/><Relationship Id="rId9416" Type="http://schemas.openxmlformats.org/officeDocument/2006/relationships/hyperlink" Target="https://eigo-rewrite.com/column/stage2-lesson12-3/" TargetMode="External"/><Relationship Id="rId9417" Type="http://schemas.openxmlformats.org/officeDocument/2006/relationships/hyperlink" Target="https://eigo-rewrite.com/column/stage2-lesson12-3/" TargetMode="External"/><Relationship Id="rId9418" Type="http://schemas.openxmlformats.org/officeDocument/2006/relationships/hyperlink" Target="https://eigo-rewrite.com/column/stage2-lesson12-3/" TargetMode="External"/><Relationship Id="rId9411" Type="http://schemas.openxmlformats.org/officeDocument/2006/relationships/hyperlink" Target="https://eigo-rewrite.com/column/stage2-lesson12-3/" TargetMode="External"/><Relationship Id="rId9412" Type="http://schemas.openxmlformats.org/officeDocument/2006/relationships/hyperlink" Target="https://eigo-rewrite.com/column/stage2-lesson12-3/" TargetMode="External"/><Relationship Id="rId9413" Type="http://schemas.openxmlformats.org/officeDocument/2006/relationships/hyperlink" Target="https://eigo-rewrite.com/column/stage2-lesson12-3/" TargetMode="External"/><Relationship Id="rId9414" Type="http://schemas.openxmlformats.org/officeDocument/2006/relationships/hyperlink" Target="https://eigo-rewrite.com/column/stage2-lesson12-3/" TargetMode="External"/><Relationship Id="rId9408" Type="http://schemas.openxmlformats.org/officeDocument/2006/relationships/hyperlink" Target="https://eigo-rewrite.com/column/stage2-lesson12-3/" TargetMode="External"/><Relationship Id="rId9409" Type="http://schemas.openxmlformats.org/officeDocument/2006/relationships/hyperlink" Target="https://eigo-rewrite.com/column/stage2-lesson12-3/" TargetMode="External"/><Relationship Id="rId9404" Type="http://schemas.openxmlformats.org/officeDocument/2006/relationships/hyperlink" Target="https://eigo-rewrite.com/column/stage2-lesson12-3/" TargetMode="External"/><Relationship Id="rId9405" Type="http://schemas.openxmlformats.org/officeDocument/2006/relationships/hyperlink" Target="https://eigo-rewrite.com/column/stage2-lesson12-3/" TargetMode="External"/><Relationship Id="rId9406" Type="http://schemas.openxmlformats.org/officeDocument/2006/relationships/hyperlink" Target="https://eigo-rewrite.com/column/stage2-lesson12-3/" TargetMode="External"/><Relationship Id="rId9407" Type="http://schemas.openxmlformats.org/officeDocument/2006/relationships/hyperlink" Target="https://eigo-rewrite.com/column/stage2-lesson12-3/" TargetMode="External"/><Relationship Id="rId9400" Type="http://schemas.openxmlformats.org/officeDocument/2006/relationships/hyperlink" Target="https://eigo-rewrite.com/column/stage2-lesson12-3/" TargetMode="External"/><Relationship Id="rId9401" Type="http://schemas.openxmlformats.org/officeDocument/2006/relationships/hyperlink" Target="https://eigo-rewrite.com/column/stage2-lesson12-3/" TargetMode="External"/><Relationship Id="rId9402" Type="http://schemas.openxmlformats.org/officeDocument/2006/relationships/hyperlink" Target="https://eigo-rewrite.com/column/stage2-lesson12-3/" TargetMode="External"/><Relationship Id="rId9403" Type="http://schemas.openxmlformats.org/officeDocument/2006/relationships/hyperlink" Target="https://eigo-rewrite.com/column/stage2-lesson12-3/" TargetMode="External"/><Relationship Id="rId9430" Type="http://schemas.openxmlformats.org/officeDocument/2006/relationships/hyperlink" Target="https://eigo-rewrite.com/column/stage2-lesson12-3/" TargetMode="External"/><Relationship Id="rId9431" Type="http://schemas.openxmlformats.org/officeDocument/2006/relationships/hyperlink" Target="https://eigo-rewrite.com/column/stage2-lesson12-3/" TargetMode="External"/><Relationship Id="rId9432" Type="http://schemas.openxmlformats.org/officeDocument/2006/relationships/hyperlink" Target="https://eigo-rewrite.com/column/stage2-lesson12-3/" TargetMode="External"/><Relationship Id="rId8101" Type="http://schemas.openxmlformats.org/officeDocument/2006/relationships/hyperlink" Target="https://dokkai-labo.tokyo/blog/description/" TargetMode="External"/><Relationship Id="rId8100" Type="http://schemas.openxmlformats.org/officeDocument/2006/relationships/hyperlink" Target="https://dokkai-labo.tokyo/blog/description/" TargetMode="External"/><Relationship Id="rId8105" Type="http://schemas.openxmlformats.org/officeDocument/2006/relationships/hyperlink" Target="https://dokkai-labo.tokyo/blog/description/" TargetMode="External"/><Relationship Id="rId9437" Type="http://schemas.openxmlformats.org/officeDocument/2006/relationships/hyperlink" Target="https://eigo-rewrite.com/column/stage2-lesson12-3/" TargetMode="External"/><Relationship Id="rId8104" Type="http://schemas.openxmlformats.org/officeDocument/2006/relationships/hyperlink" Target="https://dokkai-labo.tokyo/blog/description/" TargetMode="External"/><Relationship Id="rId9438" Type="http://schemas.openxmlformats.org/officeDocument/2006/relationships/hyperlink" Target="https://eigo-rewrite.com/column/stage2-lesson12-3/" TargetMode="External"/><Relationship Id="rId8103" Type="http://schemas.openxmlformats.org/officeDocument/2006/relationships/hyperlink" Target="https://dokkai-labo.tokyo/blog/description/" TargetMode="External"/><Relationship Id="rId9439" Type="http://schemas.openxmlformats.org/officeDocument/2006/relationships/hyperlink" Target="https://eigo-rewrite.com/column/stage2-lesson12-3/" TargetMode="External"/><Relationship Id="rId8102" Type="http://schemas.openxmlformats.org/officeDocument/2006/relationships/hyperlink" Target="https://dokkai-labo.tokyo/blog/description/" TargetMode="External"/><Relationship Id="rId8109" Type="http://schemas.openxmlformats.org/officeDocument/2006/relationships/hyperlink" Target="https://dokkai-labo.tokyo/blog/description/" TargetMode="External"/><Relationship Id="rId9433" Type="http://schemas.openxmlformats.org/officeDocument/2006/relationships/hyperlink" Target="https://eigo-rewrite.com/column/stage2-lesson12-3/" TargetMode="External"/><Relationship Id="rId8108" Type="http://schemas.openxmlformats.org/officeDocument/2006/relationships/hyperlink" Target="https://dokkai-labo.tokyo/blog/description/" TargetMode="External"/><Relationship Id="rId9434" Type="http://schemas.openxmlformats.org/officeDocument/2006/relationships/hyperlink" Target="https://eigo-rewrite.com/column/stage2-lesson12-3/" TargetMode="External"/><Relationship Id="rId8107" Type="http://schemas.openxmlformats.org/officeDocument/2006/relationships/hyperlink" Target="https://dokkai-labo.tokyo/blog/description/" TargetMode="External"/><Relationship Id="rId9435" Type="http://schemas.openxmlformats.org/officeDocument/2006/relationships/hyperlink" Target="https://eigo-rewrite.com/column/stage2-lesson12-3/" TargetMode="External"/><Relationship Id="rId8106" Type="http://schemas.openxmlformats.org/officeDocument/2006/relationships/hyperlink" Target="https://dokkai-labo.tokyo/blog/description/" TargetMode="External"/><Relationship Id="rId9436" Type="http://schemas.openxmlformats.org/officeDocument/2006/relationships/hyperlink" Target="https://eigo-rewrite.com/column/stage2-lesson12-3/" TargetMode="External"/><Relationship Id="rId9420" Type="http://schemas.openxmlformats.org/officeDocument/2006/relationships/hyperlink" Target="https://eigo-rewrite.com/column/stage2-lesson12-3/" TargetMode="External"/><Relationship Id="rId9421" Type="http://schemas.openxmlformats.org/officeDocument/2006/relationships/hyperlink" Target="https://eigo-rewrite.com/column/stage2-lesson12-3/" TargetMode="External"/><Relationship Id="rId9426" Type="http://schemas.openxmlformats.org/officeDocument/2006/relationships/hyperlink" Target="https://eigo-rewrite.com/column/stage2-lesson12-3/" TargetMode="External"/><Relationship Id="rId9427" Type="http://schemas.openxmlformats.org/officeDocument/2006/relationships/hyperlink" Target="https://eigo-rewrite.com/column/stage2-lesson12-3/" TargetMode="External"/><Relationship Id="rId9428" Type="http://schemas.openxmlformats.org/officeDocument/2006/relationships/hyperlink" Target="https://eigo-rewrite.com/column/stage2-lesson12-3/" TargetMode="External"/><Relationship Id="rId9429" Type="http://schemas.openxmlformats.org/officeDocument/2006/relationships/hyperlink" Target="https://eigo-rewrite.com/column/stage2-lesson12-3/" TargetMode="External"/><Relationship Id="rId9422" Type="http://schemas.openxmlformats.org/officeDocument/2006/relationships/hyperlink" Target="https://eigo-rewrite.com/column/stage2-lesson12-3/" TargetMode="External"/><Relationship Id="rId9423" Type="http://schemas.openxmlformats.org/officeDocument/2006/relationships/hyperlink" Target="https://eigo-rewrite.com/column/stage2-lesson12-3/" TargetMode="External"/><Relationship Id="rId9424" Type="http://schemas.openxmlformats.org/officeDocument/2006/relationships/hyperlink" Target="https://eigo-rewrite.com/column/stage2-lesson12-3/" TargetMode="External"/><Relationship Id="rId9425" Type="http://schemas.openxmlformats.org/officeDocument/2006/relationships/hyperlink" Target="https://eigo-rewrite.com/column/stage2-lesson12-3/" TargetMode="External"/><Relationship Id="rId8196" Type="http://schemas.openxmlformats.org/officeDocument/2006/relationships/hyperlink" Target="https://rika-quest.com/column/reflectionandrefraction/" TargetMode="External"/><Relationship Id="rId8195" Type="http://schemas.openxmlformats.org/officeDocument/2006/relationships/hyperlink" Target="https://rika-quest.com/column/reflectionandrefraction/" TargetMode="External"/><Relationship Id="rId8194" Type="http://schemas.openxmlformats.org/officeDocument/2006/relationships/hyperlink" Target="https://rika-quest.com/column/reflectionandrefraction/" TargetMode="External"/><Relationship Id="rId8193" Type="http://schemas.openxmlformats.org/officeDocument/2006/relationships/hyperlink" Target="https://rika-quest.com/column/reflectionandrefraction/" TargetMode="External"/><Relationship Id="rId8199" Type="http://schemas.openxmlformats.org/officeDocument/2006/relationships/hyperlink" Target="https://rika-quest.com/column/reflectionandrefraction/" TargetMode="External"/><Relationship Id="rId8198" Type="http://schemas.openxmlformats.org/officeDocument/2006/relationships/hyperlink" Target="https://rika-quest.com/column/reflectionandrefraction/" TargetMode="External"/><Relationship Id="rId8197" Type="http://schemas.openxmlformats.org/officeDocument/2006/relationships/hyperlink" Target="https://rika-quest.com/column/reflectionandrefraction/" TargetMode="External"/><Relationship Id="rId8170" Type="http://schemas.openxmlformats.org/officeDocument/2006/relationships/hyperlink" Target="https://rika-quest.com/column/reflectionandrefraction/" TargetMode="External"/><Relationship Id="rId8163" Type="http://schemas.openxmlformats.org/officeDocument/2006/relationships/hyperlink" Target="https://dokkai-labo.tokyo/blog/hensachi/" TargetMode="External"/><Relationship Id="rId9495" Type="http://schemas.openxmlformats.org/officeDocument/2006/relationships/hyperlink" Target="https://eigo-rewrite.com/column/stage2-lesson5-1/" TargetMode="External"/><Relationship Id="rId8162" Type="http://schemas.openxmlformats.org/officeDocument/2006/relationships/hyperlink" Target="https://dokkai-labo.tokyo/blog/hensachi/" TargetMode="External"/><Relationship Id="rId9496" Type="http://schemas.openxmlformats.org/officeDocument/2006/relationships/hyperlink" Target="https://eigo-rewrite.com/column/stage2-lesson5-1/" TargetMode="External"/><Relationship Id="rId8161" Type="http://schemas.openxmlformats.org/officeDocument/2006/relationships/hyperlink" Target="https://dokkai-labo.tokyo/blog/hensachi/" TargetMode="External"/><Relationship Id="rId9497" Type="http://schemas.openxmlformats.org/officeDocument/2006/relationships/hyperlink" Target="https://eigo-rewrite.com/column/stage2-lesson5-1/" TargetMode="External"/><Relationship Id="rId8160" Type="http://schemas.openxmlformats.org/officeDocument/2006/relationships/hyperlink" Target="https://dokkai-labo.tokyo/blog/hensachi/" TargetMode="External"/><Relationship Id="rId9498" Type="http://schemas.openxmlformats.org/officeDocument/2006/relationships/hyperlink" Target="https://eigo-rewrite.com/column/stage2-lesson5-1/" TargetMode="External"/><Relationship Id="rId8167" Type="http://schemas.openxmlformats.org/officeDocument/2006/relationships/hyperlink" Target="https://rika-quest.com/column/reflectionandrefraction/" TargetMode="External"/><Relationship Id="rId9491" Type="http://schemas.openxmlformats.org/officeDocument/2006/relationships/hyperlink" Target="https://eigo-rewrite.com/column/stage2-lesson12-3/" TargetMode="External"/><Relationship Id="rId8166" Type="http://schemas.openxmlformats.org/officeDocument/2006/relationships/hyperlink" Target="https://rika-quest.com/column/reflectionandrefraction/" TargetMode="External"/><Relationship Id="rId9492" Type="http://schemas.openxmlformats.org/officeDocument/2006/relationships/hyperlink" Target="https://eigo-rewrite.com/column/stage2-lesson12-3/" TargetMode="External"/><Relationship Id="rId8165" Type="http://schemas.openxmlformats.org/officeDocument/2006/relationships/hyperlink" Target="https://rika-quest.com/column/reflectionandrefraction/" TargetMode="External"/><Relationship Id="rId9493" Type="http://schemas.openxmlformats.org/officeDocument/2006/relationships/hyperlink" Target="https://eigo-rewrite.com/column/stage2-lesson12-3/" TargetMode="External"/><Relationship Id="rId8164" Type="http://schemas.openxmlformats.org/officeDocument/2006/relationships/hyperlink" Target="https://rika-quest.com/column/reflectionandrefraction/" TargetMode="External"/><Relationship Id="rId9494" Type="http://schemas.openxmlformats.org/officeDocument/2006/relationships/hyperlink" Target="https://eigo-rewrite.com/column/stage2-lesson12-3/" TargetMode="External"/><Relationship Id="rId8169" Type="http://schemas.openxmlformats.org/officeDocument/2006/relationships/hyperlink" Target="https://rika-quest.com/column/reflectionandrefraction/" TargetMode="External"/><Relationship Id="rId8168" Type="http://schemas.openxmlformats.org/officeDocument/2006/relationships/hyperlink" Target="https://rika-quest.com/column/reflectionandrefraction/" TargetMode="External"/><Relationship Id="rId9499" Type="http://schemas.openxmlformats.org/officeDocument/2006/relationships/hyperlink" Target="https://eigo-rewrite.com/column/stage2-lesson5-1/" TargetMode="External"/><Relationship Id="rId9490" Type="http://schemas.openxmlformats.org/officeDocument/2006/relationships/hyperlink" Target="https://eigo-rewrite.com/column/stage2-lesson12-3/" TargetMode="External"/><Relationship Id="rId8152" Type="http://schemas.openxmlformats.org/officeDocument/2006/relationships/hyperlink" Target="https://dokkai-labo.tokyo/blog/hensachi/" TargetMode="External"/><Relationship Id="rId9484" Type="http://schemas.openxmlformats.org/officeDocument/2006/relationships/hyperlink" Target="https://eigo-rewrite.com/column/stage2-lesson12-3/" TargetMode="External"/><Relationship Id="rId8151" Type="http://schemas.openxmlformats.org/officeDocument/2006/relationships/hyperlink" Target="https://dokkai-labo.tokyo/blog/hensachi/" TargetMode="External"/><Relationship Id="rId9485" Type="http://schemas.openxmlformats.org/officeDocument/2006/relationships/hyperlink" Target="https://eigo-rewrite.com/column/stage2-lesson12-3/" TargetMode="External"/><Relationship Id="rId8150" Type="http://schemas.openxmlformats.org/officeDocument/2006/relationships/hyperlink" Target="https://dokkai-labo.tokyo/blog/hensachi/" TargetMode="External"/><Relationship Id="rId9486" Type="http://schemas.openxmlformats.org/officeDocument/2006/relationships/hyperlink" Target="https://eigo-rewrite.com/column/stage2-lesson12-3/" TargetMode="External"/><Relationship Id="rId9487" Type="http://schemas.openxmlformats.org/officeDocument/2006/relationships/hyperlink" Target="https://eigo-rewrite.com/column/stage2-lesson12-3/" TargetMode="External"/><Relationship Id="rId8156" Type="http://schemas.openxmlformats.org/officeDocument/2006/relationships/hyperlink" Target="https://dokkai-labo.tokyo/blog/hensachi/" TargetMode="External"/><Relationship Id="rId9480" Type="http://schemas.openxmlformats.org/officeDocument/2006/relationships/hyperlink" Target="https://eigo-rewrite.com/column/stage2-lesson12-3/" TargetMode="External"/><Relationship Id="rId8155" Type="http://schemas.openxmlformats.org/officeDocument/2006/relationships/hyperlink" Target="https://dokkai-labo.tokyo/blog/hensachi/" TargetMode="External"/><Relationship Id="rId9481" Type="http://schemas.openxmlformats.org/officeDocument/2006/relationships/hyperlink" Target="https://eigo-rewrite.com/column/stage2-lesson12-3/" TargetMode="External"/><Relationship Id="rId8154" Type="http://schemas.openxmlformats.org/officeDocument/2006/relationships/hyperlink" Target="https://dokkai-labo.tokyo/blog/hensachi/" TargetMode="External"/><Relationship Id="rId9482" Type="http://schemas.openxmlformats.org/officeDocument/2006/relationships/hyperlink" Target="https://eigo-rewrite.com/column/stage2-lesson12-3/" TargetMode="External"/><Relationship Id="rId8153" Type="http://schemas.openxmlformats.org/officeDocument/2006/relationships/hyperlink" Target="https://dokkai-labo.tokyo/blog/hensachi/" TargetMode="External"/><Relationship Id="rId9483" Type="http://schemas.openxmlformats.org/officeDocument/2006/relationships/hyperlink" Target="https://eigo-rewrite.com/column/stage2-lesson12-3/" TargetMode="External"/><Relationship Id="rId8159" Type="http://schemas.openxmlformats.org/officeDocument/2006/relationships/hyperlink" Target="https://dokkai-labo.tokyo/blog/hensachi/" TargetMode="External"/><Relationship Id="rId8158" Type="http://schemas.openxmlformats.org/officeDocument/2006/relationships/hyperlink" Target="https://dokkai-labo.tokyo/blog/hensachi/" TargetMode="External"/><Relationship Id="rId8157" Type="http://schemas.openxmlformats.org/officeDocument/2006/relationships/hyperlink" Target="https://dokkai-labo.tokyo/blog/hensachi/" TargetMode="External"/><Relationship Id="rId9488" Type="http://schemas.openxmlformats.org/officeDocument/2006/relationships/hyperlink" Target="https://eigo-rewrite.com/column/stage2-lesson12-3/" TargetMode="External"/><Relationship Id="rId9489" Type="http://schemas.openxmlformats.org/officeDocument/2006/relationships/hyperlink" Target="https://eigo-rewrite.com/column/stage2-lesson12-3/" TargetMode="External"/><Relationship Id="rId8192" Type="http://schemas.openxmlformats.org/officeDocument/2006/relationships/hyperlink" Target="https://rika-quest.com/column/reflectionandrefraction/" TargetMode="External"/><Relationship Id="rId8191" Type="http://schemas.openxmlformats.org/officeDocument/2006/relationships/hyperlink" Target="https://rika-quest.com/column/reflectionandrefraction/" TargetMode="External"/><Relationship Id="rId8190" Type="http://schemas.openxmlformats.org/officeDocument/2006/relationships/hyperlink" Target="https://rika-quest.com/column/reflectionandrefraction/" TargetMode="External"/><Relationship Id="rId8185" Type="http://schemas.openxmlformats.org/officeDocument/2006/relationships/hyperlink" Target="https://rika-quest.com/column/reflectionandrefraction/" TargetMode="External"/><Relationship Id="rId8184" Type="http://schemas.openxmlformats.org/officeDocument/2006/relationships/hyperlink" Target="https://rika-quest.com/column/reflectionandrefraction/" TargetMode="External"/><Relationship Id="rId8183" Type="http://schemas.openxmlformats.org/officeDocument/2006/relationships/hyperlink" Target="https://rika-quest.com/column/reflectionandrefraction/" TargetMode="External"/><Relationship Id="rId8182" Type="http://schemas.openxmlformats.org/officeDocument/2006/relationships/hyperlink" Target="https://rika-quest.com/column/reflectionandrefraction/" TargetMode="External"/><Relationship Id="rId8189" Type="http://schemas.openxmlformats.org/officeDocument/2006/relationships/hyperlink" Target="https://rika-quest.com/column/reflectionandrefraction/" TargetMode="External"/><Relationship Id="rId8188" Type="http://schemas.openxmlformats.org/officeDocument/2006/relationships/hyperlink" Target="https://rika-quest.com/column/reflectionandrefraction/" TargetMode="External"/><Relationship Id="rId8187" Type="http://schemas.openxmlformats.org/officeDocument/2006/relationships/hyperlink" Target="https://rika-quest.com/column/reflectionandrefraction/" TargetMode="External"/><Relationship Id="rId8186" Type="http://schemas.openxmlformats.org/officeDocument/2006/relationships/hyperlink" Target="https://rika-quest.com/column/reflectionandrefraction/" TargetMode="External"/><Relationship Id="rId8181" Type="http://schemas.openxmlformats.org/officeDocument/2006/relationships/hyperlink" Target="https://rika-quest.com/column/reflectionandrefraction/" TargetMode="External"/><Relationship Id="rId8180" Type="http://schemas.openxmlformats.org/officeDocument/2006/relationships/hyperlink" Target="https://rika-quest.com/column/reflectionandrefraction/" TargetMode="External"/><Relationship Id="rId8174" Type="http://schemas.openxmlformats.org/officeDocument/2006/relationships/hyperlink" Target="https://rika-quest.com/column/reflectionandrefraction/" TargetMode="External"/><Relationship Id="rId8173" Type="http://schemas.openxmlformats.org/officeDocument/2006/relationships/hyperlink" Target="https://rika-quest.com/column/reflectionandrefraction/" TargetMode="External"/><Relationship Id="rId8172" Type="http://schemas.openxmlformats.org/officeDocument/2006/relationships/hyperlink" Target="https://rika-quest.com/column/reflectionandrefraction/" TargetMode="External"/><Relationship Id="rId8171" Type="http://schemas.openxmlformats.org/officeDocument/2006/relationships/hyperlink" Target="https://rika-quest.com/column/reflectionandrefraction/" TargetMode="External"/><Relationship Id="rId8178" Type="http://schemas.openxmlformats.org/officeDocument/2006/relationships/hyperlink" Target="https://rika-quest.com/column/reflectionandrefraction/" TargetMode="External"/><Relationship Id="rId8177" Type="http://schemas.openxmlformats.org/officeDocument/2006/relationships/hyperlink" Target="https://rika-quest.com/column/reflectionandrefraction/" TargetMode="External"/><Relationship Id="rId8176" Type="http://schemas.openxmlformats.org/officeDocument/2006/relationships/hyperlink" Target="https://rika-quest.com/column/reflectionandrefraction/" TargetMode="External"/><Relationship Id="rId8175" Type="http://schemas.openxmlformats.org/officeDocument/2006/relationships/hyperlink" Target="https://rika-quest.com/column/reflectionandrefraction/" TargetMode="External"/><Relationship Id="rId8179" Type="http://schemas.openxmlformats.org/officeDocument/2006/relationships/hyperlink" Target="https://rika-quest.com/column/reflectionandrefraction/" TargetMode="External"/><Relationship Id="rId107" Type="http://schemas.openxmlformats.org/officeDocument/2006/relationships/hyperlink" Target="https://koten-kakitsubata.jp/blog/jyodoushikatuyouhyou/" TargetMode="External"/><Relationship Id="rId10578" Type="http://schemas.openxmlformats.org/officeDocument/2006/relationships/hyperlink" Target="https://natsui-sansu-juku.com/kobetsu_online/" TargetMode="External"/><Relationship Id="rId106" Type="http://schemas.openxmlformats.org/officeDocument/2006/relationships/hyperlink" Target="https://koten-kakitsubata.jp/blog/jyodoushikatuyouhyou/" TargetMode="External"/><Relationship Id="rId10579" Type="http://schemas.openxmlformats.org/officeDocument/2006/relationships/hyperlink" Target="https://natsui-sansu-juku.com/kobetsu_online/" TargetMode="External"/><Relationship Id="rId105" Type="http://schemas.openxmlformats.org/officeDocument/2006/relationships/hyperlink" Target="https://koten-kakitsubata.jp/blog/jyodoushikatuyouhyou/" TargetMode="External"/><Relationship Id="rId10576" Type="http://schemas.openxmlformats.org/officeDocument/2006/relationships/hyperlink" Target="https://natsui-sansu-juku.com/kobetsu_online/" TargetMode="External"/><Relationship Id="rId104" Type="http://schemas.openxmlformats.org/officeDocument/2006/relationships/hyperlink" Target="https://koten-kakitsubata.jp/blog/jyodoushikatuyouhyou/" TargetMode="External"/><Relationship Id="rId10577" Type="http://schemas.openxmlformats.org/officeDocument/2006/relationships/hyperlink" Target="https://natsui-sansu-juku.com/kobetsu_online/" TargetMode="External"/><Relationship Id="rId109" Type="http://schemas.openxmlformats.org/officeDocument/2006/relationships/hyperlink" Target="https://koten-kakitsubata.jp/blog/jyodoushikatuyouhyou/" TargetMode="External"/><Relationship Id="rId108" Type="http://schemas.openxmlformats.org/officeDocument/2006/relationships/hyperlink" Target="https://koten-kakitsubata.jp/blog/jyodoushikatuyouhyou/" TargetMode="External"/><Relationship Id="rId10570" Type="http://schemas.openxmlformats.org/officeDocument/2006/relationships/hyperlink" Target="https://natsui-sansu-juku.com/kobetsu_online/" TargetMode="External"/><Relationship Id="rId10571" Type="http://schemas.openxmlformats.org/officeDocument/2006/relationships/hyperlink" Target="https://natsui-sansu-juku.com/kobetsu_online/" TargetMode="External"/><Relationship Id="rId103" Type="http://schemas.openxmlformats.org/officeDocument/2006/relationships/hyperlink" Target="https://koten-kakitsubata.jp/blog/jyodoushikatuyouhyou/" TargetMode="External"/><Relationship Id="rId10574" Type="http://schemas.openxmlformats.org/officeDocument/2006/relationships/hyperlink" Target="https://natsui-sansu-juku.com/kobetsu_online/" TargetMode="External"/><Relationship Id="rId102" Type="http://schemas.openxmlformats.org/officeDocument/2006/relationships/hyperlink" Target="https://koten-kakitsubata.jp/blog/jyodoushikatuyouhyou/" TargetMode="External"/><Relationship Id="rId10575" Type="http://schemas.openxmlformats.org/officeDocument/2006/relationships/hyperlink" Target="https://natsui-sansu-juku.com/kobetsu_online/" TargetMode="External"/><Relationship Id="rId101" Type="http://schemas.openxmlformats.org/officeDocument/2006/relationships/hyperlink" Target="https://koten-kakitsubata.jp/blog/jyodoushikatuyouhyou/" TargetMode="External"/><Relationship Id="rId10572" Type="http://schemas.openxmlformats.org/officeDocument/2006/relationships/hyperlink" Target="https://natsui-sansu-juku.com/kobetsu_online/" TargetMode="External"/><Relationship Id="rId100" Type="http://schemas.openxmlformats.org/officeDocument/2006/relationships/hyperlink" Target="https://koten-kakitsubata.jp/blog/jyodoushikatuyouhyou/" TargetMode="External"/><Relationship Id="rId10573" Type="http://schemas.openxmlformats.org/officeDocument/2006/relationships/hyperlink" Target="https://natsui-sansu-juku.com/kobetsu_online/" TargetMode="External"/><Relationship Id="rId10589" Type="http://schemas.openxmlformats.org/officeDocument/2006/relationships/hyperlink" Target="https://natsui-sansu-juku.com/kobetsu_online/" TargetMode="External"/><Relationship Id="rId10587" Type="http://schemas.openxmlformats.org/officeDocument/2006/relationships/hyperlink" Target="https://natsui-sansu-juku.com/kobetsu_online/" TargetMode="External"/><Relationship Id="rId10588" Type="http://schemas.openxmlformats.org/officeDocument/2006/relationships/hyperlink" Target="https://natsui-sansu-juku.com/kobetsu_online/" TargetMode="External"/><Relationship Id="rId10581" Type="http://schemas.openxmlformats.org/officeDocument/2006/relationships/hyperlink" Target="https://natsui-sansu-juku.com/kobetsu_online/" TargetMode="External"/><Relationship Id="rId10582" Type="http://schemas.openxmlformats.org/officeDocument/2006/relationships/hyperlink" Target="https://natsui-sansu-juku.com/kobetsu_online/" TargetMode="External"/><Relationship Id="rId10580" Type="http://schemas.openxmlformats.org/officeDocument/2006/relationships/hyperlink" Target="https://natsui-sansu-juku.com/kobetsu_online/" TargetMode="External"/><Relationship Id="rId10585" Type="http://schemas.openxmlformats.org/officeDocument/2006/relationships/hyperlink" Target="https://natsui-sansu-juku.com/kobetsu_online/" TargetMode="External"/><Relationship Id="rId10586" Type="http://schemas.openxmlformats.org/officeDocument/2006/relationships/hyperlink" Target="https://natsui-sansu-juku.com/kobetsu_online/" TargetMode="External"/><Relationship Id="rId10583" Type="http://schemas.openxmlformats.org/officeDocument/2006/relationships/hyperlink" Target="https://natsui-sansu-juku.com/kobetsu_online/" TargetMode="External"/><Relationship Id="rId10584" Type="http://schemas.openxmlformats.org/officeDocument/2006/relationships/hyperlink" Target="https://natsui-sansu-juku.com/kobetsu_online/" TargetMode="External"/><Relationship Id="rId129" Type="http://schemas.openxmlformats.org/officeDocument/2006/relationships/hyperlink" Target="https://rika-quest.com/column/south-middle-altitude/" TargetMode="External"/><Relationship Id="rId10556" Type="http://schemas.openxmlformats.org/officeDocument/2006/relationships/hyperlink" Target="https://natsui-sansu-juku.com/kobetsu_online/" TargetMode="External"/><Relationship Id="rId11888" Type="http://schemas.openxmlformats.org/officeDocument/2006/relationships/hyperlink" Target="https://jukureiwa.com/tips/alphabet/" TargetMode="External"/><Relationship Id="rId128" Type="http://schemas.openxmlformats.org/officeDocument/2006/relationships/hyperlink" Target="https://rika-quest.com/column/south-middle-altitude/" TargetMode="External"/><Relationship Id="rId10557" Type="http://schemas.openxmlformats.org/officeDocument/2006/relationships/hyperlink" Target="https://natsui-sansu-juku.com/kobetsu_online/" TargetMode="External"/><Relationship Id="rId11887" Type="http://schemas.openxmlformats.org/officeDocument/2006/relationships/hyperlink" Target="https://jukureiwa.com/tips/alphabet/" TargetMode="External"/><Relationship Id="rId127" Type="http://schemas.openxmlformats.org/officeDocument/2006/relationships/hyperlink" Target="https://rika-quest.com/column/south-middle-altitude/" TargetMode="External"/><Relationship Id="rId10554" Type="http://schemas.openxmlformats.org/officeDocument/2006/relationships/hyperlink" Target="https://natsui-sansu-juku.com/kobetsu_online/" TargetMode="External"/><Relationship Id="rId11886" Type="http://schemas.openxmlformats.org/officeDocument/2006/relationships/hyperlink" Target="https://jukureiwa.com/tips/alphabet/" TargetMode="External"/><Relationship Id="rId126" Type="http://schemas.openxmlformats.org/officeDocument/2006/relationships/hyperlink" Target="https://rika-quest.com/column/south-middle-altitude/" TargetMode="External"/><Relationship Id="rId10555" Type="http://schemas.openxmlformats.org/officeDocument/2006/relationships/hyperlink" Target="https://natsui-sansu-juku.com/kobetsu_online/" TargetMode="External"/><Relationship Id="rId11885" Type="http://schemas.openxmlformats.org/officeDocument/2006/relationships/hyperlink" Target="https://jukureiwa.com/tips/alphabet/" TargetMode="External"/><Relationship Id="rId10558" Type="http://schemas.openxmlformats.org/officeDocument/2006/relationships/hyperlink" Target="https://natsui-sansu-juku.com/kobetsu_online/" TargetMode="External"/><Relationship Id="rId10559" Type="http://schemas.openxmlformats.org/officeDocument/2006/relationships/hyperlink" Target="https://natsui-sansu-juku.com/kobetsu_online/" TargetMode="External"/><Relationship Id="rId11889" Type="http://schemas.openxmlformats.org/officeDocument/2006/relationships/hyperlink" Target="https://jukureiwa.com/tips/alphabet/" TargetMode="External"/><Relationship Id="rId121" Type="http://schemas.openxmlformats.org/officeDocument/2006/relationships/hyperlink" Target="https://koten-kakitsubata.jp/blog/jyodoushikatuyouhyou/" TargetMode="External"/><Relationship Id="rId11880" Type="http://schemas.openxmlformats.org/officeDocument/2006/relationships/hyperlink" Target="https://jukureiwa.com/tips/alphabet/" TargetMode="External"/><Relationship Id="rId120" Type="http://schemas.openxmlformats.org/officeDocument/2006/relationships/hyperlink" Target="https://koten-kakitsubata.jp/blog/jyodoushikatuyouhyou/" TargetMode="External"/><Relationship Id="rId125" Type="http://schemas.openxmlformats.org/officeDocument/2006/relationships/hyperlink" Target="https://rika-quest.com/column/south-middle-altitude/" TargetMode="External"/><Relationship Id="rId10552" Type="http://schemas.openxmlformats.org/officeDocument/2006/relationships/hyperlink" Target="https://eng-support.com/column/progressinenglish21/" TargetMode="External"/><Relationship Id="rId11884" Type="http://schemas.openxmlformats.org/officeDocument/2006/relationships/hyperlink" Target="https://jukureiwa.com/tips/alphabet/" TargetMode="External"/><Relationship Id="rId124" Type="http://schemas.openxmlformats.org/officeDocument/2006/relationships/hyperlink" Target="https://rika-quest.com/column/south-middle-altitude/" TargetMode="External"/><Relationship Id="rId10553" Type="http://schemas.openxmlformats.org/officeDocument/2006/relationships/hyperlink" Target="https://eng-support.com/column/progressinenglish21/" TargetMode="External"/><Relationship Id="rId11883" Type="http://schemas.openxmlformats.org/officeDocument/2006/relationships/hyperlink" Target="https://jukureiwa.com/tips/alphabet/" TargetMode="External"/><Relationship Id="rId123" Type="http://schemas.openxmlformats.org/officeDocument/2006/relationships/hyperlink" Target="https://rika-quest.com/column/south-middle-altitude/" TargetMode="External"/><Relationship Id="rId10550" Type="http://schemas.openxmlformats.org/officeDocument/2006/relationships/hyperlink" Target="https://eng-support.com/column/progressinenglish21/" TargetMode="External"/><Relationship Id="rId11882" Type="http://schemas.openxmlformats.org/officeDocument/2006/relationships/hyperlink" Target="https://jukureiwa.com/tips/alphabet/" TargetMode="External"/><Relationship Id="rId122" Type="http://schemas.openxmlformats.org/officeDocument/2006/relationships/hyperlink" Target="https://koten-kakitsubata.jp/blog/jyodoushikatuyouhyou/" TargetMode="External"/><Relationship Id="rId10551" Type="http://schemas.openxmlformats.org/officeDocument/2006/relationships/hyperlink" Target="https://eng-support.com/column/progressinenglish21/" TargetMode="External"/><Relationship Id="rId11881" Type="http://schemas.openxmlformats.org/officeDocument/2006/relationships/hyperlink" Target="https://jukureiwa.com/tips/alphabet/" TargetMode="External"/><Relationship Id="rId118" Type="http://schemas.openxmlformats.org/officeDocument/2006/relationships/hyperlink" Target="https://koten-kakitsubata.jp/blog/jyodoushikatuyouhyou/" TargetMode="External"/><Relationship Id="rId10567" Type="http://schemas.openxmlformats.org/officeDocument/2006/relationships/hyperlink" Target="https://natsui-sansu-juku.com/kobetsu_online/" TargetMode="External"/><Relationship Id="rId11899" Type="http://schemas.openxmlformats.org/officeDocument/2006/relationships/hyperlink" Target="https://jukureiwa.com/tips/alphabet/" TargetMode="External"/><Relationship Id="rId117" Type="http://schemas.openxmlformats.org/officeDocument/2006/relationships/hyperlink" Target="https://koten-kakitsubata.jp/blog/jyodoushikatuyouhyou/" TargetMode="External"/><Relationship Id="rId10568" Type="http://schemas.openxmlformats.org/officeDocument/2006/relationships/hyperlink" Target="https://natsui-sansu-juku.com/kobetsu_online/" TargetMode="External"/><Relationship Id="rId11898" Type="http://schemas.openxmlformats.org/officeDocument/2006/relationships/hyperlink" Target="https://jukureiwa.com/tips/alphabet/" TargetMode="External"/><Relationship Id="rId116" Type="http://schemas.openxmlformats.org/officeDocument/2006/relationships/hyperlink" Target="https://koten-kakitsubata.jp/blog/jyodoushikatuyouhyou/" TargetMode="External"/><Relationship Id="rId10565" Type="http://schemas.openxmlformats.org/officeDocument/2006/relationships/hyperlink" Target="https://natsui-sansu-juku.com/kobetsu_online/" TargetMode="External"/><Relationship Id="rId11897" Type="http://schemas.openxmlformats.org/officeDocument/2006/relationships/hyperlink" Target="https://jukureiwa.com/tips/alphabet/" TargetMode="External"/><Relationship Id="rId115" Type="http://schemas.openxmlformats.org/officeDocument/2006/relationships/hyperlink" Target="https://koten-kakitsubata.jp/blog/jyodoushikatuyouhyou/" TargetMode="External"/><Relationship Id="rId10566" Type="http://schemas.openxmlformats.org/officeDocument/2006/relationships/hyperlink" Target="https://natsui-sansu-juku.com/kobetsu_online/" TargetMode="External"/><Relationship Id="rId11896" Type="http://schemas.openxmlformats.org/officeDocument/2006/relationships/hyperlink" Target="https://jukureiwa.com/tips/alphabet/" TargetMode="External"/><Relationship Id="rId10569" Type="http://schemas.openxmlformats.org/officeDocument/2006/relationships/hyperlink" Target="https://natsui-sansu-juku.com/kobetsu_online/" TargetMode="External"/><Relationship Id="rId119" Type="http://schemas.openxmlformats.org/officeDocument/2006/relationships/hyperlink" Target="https://koten-kakitsubata.jp/blog/jyodoushikatuyouhyou/" TargetMode="External"/><Relationship Id="rId110" Type="http://schemas.openxmlformats.org/officeDocument/2006/relationships/hyperlink" Target="https://koten-kakitsubata.jp/blog/jyodoushikatuyouhyou/" TargetMode="External"/><Relationship Id="rId11891" Type="http://schemas.openxmlformats.org/officeDocument/2006/relationships/hyperlink" Target="https://jukureiwa.com/tips/alphabet/" TargetMode="External"/><Relationship Id="rId10560" Type="http://schemas.openxmlformats.org/officeDocument/2006/relationships/hyperlink" Target="https://natsui-sansu-juku.com/kobetsu_online/" TargetMode="External"/><Relationship Id="rId11890" Type="http://schemas.openxmlformats.org/officeDocument/2006/relationships/hyperlink" Target="https://jukureiwa.com/tips/alphabet/" TargetMode="External"/><Relationship Id="rId114" Type="http://schemas.openxmlformats.org/officeDocument/2006/relationships/hyperlink" Target="https://koten-kakitsubata.jp/blog/jyodoushikatuyouhyou/" TargetMode="External"/><Relationship Id="rId10563" Type="http://schemas.openxmlformats.org/officeDocument/2006/relationships/hyperlink" Target="https://natsui-sansu-juku.com/kobetsu_online/" TargetMode="External"/><Relationship Id="rId11895" Type="http://schemas.openxmlformats.org/officeDocument/2006/relationships/hyperlink" Target="https://jukureiwa.com/tips/alphabet/" TargetMode="External"/><Relationship Id="rId113" Type="http://schemas.openxmlformats.org/officeDocument/2006/relationships/hyperlink" Target="https://koten-kakitsubata.jp/blog/jyodoushikatuyouhyou/" TargetMode="External"/><Relationship Id="rId10564" Type="http://schemas.openxmlformats.org/officeDocument/2006/relationships/hyperlink" Target="https://natsui-sansu-juku.com/kobetsu_online/" TargetMode="External"/><Relationship Id="rId11894" Type="http://schemas.openxmlformats.org/officeDocument/2006/relationships/hyperlink" Target="https://jukureiwa.com/tips/alphabet/" TargetMode="External"/><Relationship Id="rId112" Type="http://schemas.openxmlformats.org/officeDocument/2006/relationships/hyperlink" Target="https://koten-kakitsubata.jp/blog/jyodoushikatuyouhyou/" TargetMode="External"/><Relationship Id="rId10561" Type="http://schemas.openxmlformats.org/officeDocument/2006/relationships/hyperlink" Target="https://natsui-sansu-juku.com/kobetsu_online/" TargetMode="External"/><Relationship Id="rId11893" Type="http://schemas.openxmlformats.org/officeDocument/2006/relationships/hyperlink" Target="https://jukureiwa.com/tips/alphabet/" TargetMode="External"/><Relationship Id="rId111" Type="http://schemas.openxmlformats.org/officeDocument/2006/relationships/hyperlink" Target="https://koten-kakitsubata.jp/blog/jyodoushikatuyouhyou/" TargetMode="External"/><Relationship Id="rId10562" Type="http://schemas.openxmlformats.org/officeDocument/2006/relationships/hyperlink" Target="https://natsui-sansu-juku.com/kobetsu_online/" TargetMode="External"/><Relationship Id="rId11892" Type="http://schemas.openxmlformats.org/officeDocument/2006/relationships/hyperlink" Target="https://jukureiwa.com/tips/alphabet/" TargetMode="External"/><Relationship Id="rId10598" Type="http://schemas.openxmlformats.org/officeDocument/2006/relationships/hyperlink" Target="https://natsui-sansu-juku.com/kobetsu_online/" TargetMode="External"/><Relationship Id="rId10599" Type="http://schemas.openxmlformats.org/officeDocument/2006/relationships/hyperlink" Target="https://natsui-sansu-juku.com/kobetsu_online/" TargetMode="External"/><Relationship Id="rId10592" Type="http://schemas.openxmlformats.org/officeDocument/2006/relationships/hyperlink" Target="https://natsui-sansu-juku.com/kobetsu_online/" TargetMode="External"/><Relationship Id="rId10593" Type="http://schemas.openxmlformats.org/officeDocument/2006/relationships/hyperlink" Target="https://natsui-sansu-juku.com/kobetsu_online/" TargetMode="External"/><Relationship Id="rId10590" Type="http://schemas.openxmlformats.org/officeDocument/2006/relationships/hyperlink" Target="https://natsui-sansu-juku.com/kobetsu_online/" TargetMode="External"/><Relationship Id="rId10591" Type="http://schemas.openxmlformats.org/officeDocument/2006/relationships/hyperlink" Target="https://natsui-sansu-juku.com/kobetsu_online/" TargetMode="External"/><Relationship Id="rId10596" Type="http://schemas.openxmlformats.org/officeDocument/2006/relationships/hyperlink" Target="https://natsui-sansu-juku.com/kobetsu_online/" TargetMode="External"/><Relationship Id="rId10597" Type="http://schemas.openxmlformats.org/officeDocument/2006/relationships/hyperlink" Target="https://natsui-sansu-juku.com/kobetsu_online/" TargetMode="External"/><Relationship Id="rId10594" Type="http://schemas.openxmlformats.org/officeDocument/2006/relationships/hyperlink" Target="https://natsui-sansu-juku.com/kobetsu_online/" TargetMode="External"/><Relationship Id="rId10595" Type="http://schemas.openxmlformats.org/officeDocument/2006/relationships/hyperlink" Target="https://natsui-sansu-juku.com/kobetsu_online/" TargetMode="External"/><Relationship Id="rId11709" Type="http://schemas.openxmlformats.org/officeDocument/2006/relationships/hyperlink" Target="https://jukureiwa.com/tips/alphabet/" TargetMode="External"/><Relationship Id="rId11708" Type="http://schemas.openxmlformats.org/officeDocument/2006/relationships/hyperlink" Target="https://jukureiwa.com/tips/alphabet/" TargetMode="External"/><Relationship Id="rId11707" Type="http://schemas.openxmlformats.org/officeDocument/2006/relationships/hyperlink" Target="https://jukureiwa.com/tips/alphabet/" TargetMode="External"/><Relationship Id="rId11706" Type="http://schemas.openxmlformats.org/officeDocument/2006/relationships/hyperlink" Target="https://jukureiwa.com/tips/alphabet/" TargetMode="External"/><Relationship Id="rId11701" Type="http://schemas.openxmlformats.org/officeDocument/2006/relationships/hyperlink" Target="https://jukureiwa.com/tips/alphabet/" TargetMode="External"/><Relationship Id="rId11700" Type="http://schemas.openxmlformats.org/officeDocument/2006/relationships/hyperlink" Target="https://jukureiwa.com/tips/alphabet/" TargetMode="External"/><Relationship Id="rId11705" Type="http://schemas.openxmlformats.org/officeDocument/2006/relationships/hyperlink" Target="https://jukureiwa.com/tips/alphabet/" TargetMode="External"/><Relationship Id="rId11704" Type="http://schemas.openxmlformats.org/officeDocument/2006/relationships/hyperlink" Target="https://jukureiwa.com/tips/alphabet/" TargetMode="External"/><Relationship Id="rId11703" Type="http://schemas.openxmlformats.org/officeDocument/2006/relationships/hyperlink" Target="https://jukureiwa.com/tips/alphabet/" TargetMode="External"/><Relationship Id="rId11702" Type="http://schemas.openxmlformats.org/officeDocument/2006/relationships/hyperlink" Target="https://jukureiwa.com/tips/alphabet/" TargetMode="External"/><Relationship Id="rId11719" Type="http://schemas.openxmlformats.org/officeDocument/2006/relationships/hyperlink" Target="https://jukureiwa.com/tips/alphabet/" TargetMode="External"/><Relationship Id="rId11718" Type="http://schemas.openxmlformats.org/officeDocument/2006/relationships/hyperlink" Target="https://jukureiwa.com/tips/alphabet/" TargetMode="External"/><Relationship Id="rId11717" Type="http://schemas.openxmlformats.org/officeDocument/2006/relationships/hyperlink" Target="https://jukureiwa.com/tips/alphabet/" TargetMode="External"/><Relationship Id="rId11712" Type="http://schemas.openxmlformats.org/officeDocument/2006/relationships/hyperlink" Target="https://jukureiwa.com/tips/alphabet/" TargetMode="External"/><Relationship Id="rId11711" Type="http://schemas.openxmlformats.org/officeDocument/2006/relationships/hyperlink" Target="https://jukureiwa.com/tips/alphabet/" TargetMode="External"/><Relationship Id="rId11710" Type="http://schemas.openxmlformats.org/officeDocument/2006/relationships/hyperlink" Target="https://jukureiwa.com/tips/alphabet/" TargetMode="External"/><Relationship Id="rId11716" Type="http://schemas.openxmlformats.org/officeDocument/2006/relationships/hyperlink" Target="https://jukureiwa.com/tips/alphabet/" TargetMode="External"/><Relationship Id="rId11715" Type="http://schemas.openxmlformats.org/officeDocument/2006/relationships/hyperlink" Target="https://jukureiwa.com/tips/alphabet/" TargetMode="External"/><Relationship Id="rId11714" Type="http://schemas.openxmlformats.org/officeDocument/2006/relationships/hyperlink" Target="https://jukureiwa.com/tips/alphabet/" TargetMode="External"/><Relationship Id="rId11713" Type="http://schemas.openxmlformats.org/officeDocument/2006/relationships/hyperlink" Target="https://jukureiwa.com/tips/alphabet/" TargetMode="External"/><Relationship Id="rId9518" Type="http://schemas.openxmlformats.org/officeDocument/2006/relationships/hyperlink" Target="https://eigo-rewrite.com/column/stage2-lesson5-1/" TargetMode="External"/><Relationship Id="rId9519" Type="http://schemas.openxmlformats.org/officeDocument/2006/relationships/hyperlink" Target="https://eigo-rewrite.com/column/stage2-lesson5-1/" TargetMode="External"/><Relationship Id="rId9514" Type="http://schemas.openxmlformats.org/officeDocument/2006/relationships/hyperlink" Target="https://eigo-rewrite.com/column/stage2-lesson5-1/" TargetMode="External"/><Relationship Id="rId9515" Type="http://schemas.openxmlformats.org/officeDocument/2006/relationships/hyperlink" Target="https://eigo-rewrite.com/column/stage2-lesson5-1/" TargetMode="External"/><Relationship Id="rId9516" Type="http://schemas.openxmlformats.org/officeDocument/2006/relationships/hyperlink" Target="https://eigo-rewrite.com/column/stage2-lesson5-1/" TargetMode="External"/><Relationship Id="rId9517" Type="http://schemas.openxmlformats.org/officeDocument/2006/relationships/hyperlink" Target="https://eigo-rewrite.com/column/stage2-lesson5-1/" TargetMode="External"/><Relationship Id="rId9510" Type="http://schemas.openxmlformats.org/officeDocument/2006/relationships/hyperlink" Target="https://eigo-rewrite.com/column/stage2-lesson5-1/" TargetMode="External"/><Relationship Id="rId9511" Type="http://schemas.openxmlformats.org/officeDocument/2006/relationships/hyperlink" Target="https://eigo-rewrite.com/column/stage2-lesson5-1/" TargetMode="External"/><Relationship Id="rId9512" Type="http://schemas.openxmlformats.org/officeDocument/2006/relationships/hyperlink" Target="https://eigo-rewrite.com/column/stage2-lesson5-1/" TargetMode="External"/><Relationship Id="rId9513" Type="http://schemas.openxmlformats.org/officeDocument/2006/relationships/hyperlink" Target="https://eigo-rewrite.com/column/stage2-lesson5-1/" TargetMode="External"/><Relationship Id="rId9507" Type="http://schemas.openxmlformats.org/officeDocument/2006/relationships/hyperlink" Target="https://eigo-rewrite.com/column/stage2-lesson5-1/" TargetMode="External"/><Relationship Id="rId9508" Type="http://schemas.openxmlformats.org/officeDocument/2006/relationships/hyperlink" Target="https://eigo-rewrite.com/column/stage2-lesson5-1/" TargetMode="External"/><Relationship Id="rId9509" Type="http://schemas.openxmlformats.org/officeDocument/2006/relationships/hyperlink" Target="https://eigo-rewrite.com/column/stage2-lesson5-1/" TargetMode="External"/><Relationship Id="rId9503" Type="http://schemas.openxmlformats.org/officeDocument/2006/relationships/hyperlink" Target="https://eigo-rewrite.com/column/stage2-lesson5-1/" TargetMode="External"/><Relationship Id="rId9504" Type="http://schemas.openxmlformats.org/officeDocument/2006/relationships/hyperlink" Target="https://eigo-rewrite.com/column/stage2-lesson5-1/" TargetMode="External"/><Relationship Id="rId9505" Type="http://schemas.openxmlformats.org/officeDocument/2006/relationships/hyperlink" Target="https://eigo-rewrite.com/column/stage2-lesson5-1/" TargetMode="External"/><Relationship Id="rId9506" Type="http://schemas.openxmlformats.org/officeDocument/2006/relationships/hyperlink" Target="https://eigo-rewrite.com/column/stage2-lesson5-1/" TargetMode="External"/><Relationship Id="rId9500" Type="http://schemas.openxmlformats.org/officeDocument/2006/relationships/hyperlink" Target="https://eigo-rewrite.com/column/stage2-lesson5-1/" TargetMode="External"/><Relationship Id="rId9501" Type="http://schemas.openxmlformats.org/officeDocument/2006/relationships/hyperlink" Target="https://eigo-rewrite.com/column/stage2-lesson5-1/" TargetMode="External"/><Relationship Id="rId9502" Type="http://schemas.openxmlformats.org/officeDocument/2006/relationships/hyperlink" Target="https://eigo-rewrite.com/column/stage2-lesson5-1/" TargetMode="External"/><Relationship Id="rId10419" Type="http://schemas.openxmlformats.org/officeDocument/2006/relationships/hyperlink" Target="https://eigo-rewrite.com/" TargetMode="External"/><Relationship Id="rId10413" Type="http://schemas.openxmlformats.org/officeDocument/2006/relationships/hyperlink" Target="https://eigo-rewrite.com/" TargetMode="External"/><Relationship Id="rId11745" Type="http://schemas.openxmlformats.org/officeDocument/2006/relationships/hyperlink" Target="https://jukureiwa.com/tips/alphabet/" TargetMode="External"/><Relationship Id="rId10414" Type="http://schemas.openxmlformats.org/officeDocument/2006/relationships/hyperlink" Target="https://eigo-rewrite.com/" TargetMode="External"/><Relationship Id="rId11744" Type="http://schemas.openxmlformats.org/officeDocument/2006/relationships/hyperlink" Target="https://jukureiwa.com/tips/alphabet/" TargetMode="External"/><Relationship Id="rId10411" Type="http://schemas.openxmlformats.org/officeDocument/2006/relationships/hyperlink" Target="https://jukureiwa.com/tips/syakaibenkyou/" TargetMode="External"/><Relationship Id="rId11743" Type="http://schemas.openxmlformats.org/officeDocument/2006/relationships/hyperlink" Target="https://jukureiwa.com/tips/alphabet/" TargetMode="External"/><Relationship Id="rId10412" Type="http://schemas.openxmlformats.org/officeDocument/2006/relationships/hyperlink" Target="https://eigo-rewrite.com/" TargetMode="External"/><Relationship Id="rId11742" Type="http://schemas.openxmlformats.org/officeDocument/2006/relationships/hyperlink" Target="https://jukureiwa.com/tips/alphabet/" TargetMode="External"/><Relationship Id="rId10417" Type="http://schemas.openxmlformats.org/officeDocument/2006/relationships/hyperlink" Target="https://eigo-rewrite.com/" TargetMode="External"/><Relationship Id="rId11749" Type="http://schemas.openxmlformats.org/officeDocument/2006/relationships/hyperlink" Target="https://jukureiwa.com/tips/alphabet/" TargetMode="External"/><Relationship Id="rId10418" Type="http://schemas.openxmlformats.org/officeDocument/2006/relationships/hyperlink" Target="https://eigo-rewrite.com/" TargetMode="External"/><Relationship Id="rId11748" Type="http://schemas.openxmlformats.org/officeDocument/2006/relationships/hyperlink" Target="https://jukureiwa.com/tips/alphabet/" TargetMode="External"/><Relationship Id="rId10415" Type="http://schemas.openxmlformats.org/officeDocument/2006/relationships/hyperlink" Target="https://eigo-rewrite.com/" TargetMode="External"/><Relationship Id="rId11747" Type="http://schemas.openxmlformats.org/officeDocument/2006/relationships/hyperlink" Target="https://jukureiwa.com/tips/alphabet/" TargetMode="External"/><Relationship Id="rId10416" Type="http://schemas.openxmlformats.org/officeDocument/2006/relationships/hyperlink" Target="https://eigo-rewrite.com/" TargetMode="External"/><Relationship Id="rId11746" Type="http://schemas.openxmlformats.org/officeDocument/2006/relationships/hyperlink" Target="https://jukureiwa.com/tips/alphabet/" TargetMode="External"/><Relationship Id="rId11741" Type="http://schemas.openxmlformats.org/officeDocument/2006/relationships/hyperlink" Target="https://jukureiwa.com/tips/alphabet/" TargetMode="External"/><Relationship Id="rId10410" Type="http://schemas.openxmlformats.org/officeDocument/2006/relationships/hyperlink" Target="https://jukureiwa.com/tips/syakaibenkyou/" TargetMode="External"/><Relationship Id="rId11740" Type="http://schemas.openxmlformats.org/officeDocument/2006/relationships/hyperlink" Target="https://jukureiwa.com/tips/alphabet/" TargetMode="External"/><Relationship Id="rId10424" Type="http://schemas.openxmlformats.org/officeDocument/2006/relationships/hyperlink" Target="https://eigo-rewrite.com/" TargetMode="External"/><Relationship Id="rId11756" Type="http://schemas.openxmlformats.org/officeDocument/2006/relationships/hyperlink" Target="https://jukureiwa.com/tips/alphabet/" TargetMode="External"/><Relationship Id="rId10425" Type="http://schemas.openxmlformats.org/officeDocument/2006/relationships/hyperlink" Target="https://eigo-rewrite.com/" TargetMode="External"/><Relationship Id="rId11755" Type="http://schemas.openxmlformats.org/officeDocument/2006/relationships/hyperlink" Target="https://jukureiwa.com/tips/alphabet/" TargetMode="External"/><Relationship Id="rId10422" Type="http://schemas.openxmlformats.org/officeDocument/2006/relationships/hyperlink" Target="https://eigo-rewrite.com/" TargetMode="External"/><Relationship Id="rId11754" Type="http://schemas.openxmlformats.org/officeDocument/2006/relationships/hyperlink" Target="https://jukureiwa.com/tips/alphabet/" TargetMode="External"/><Relationship Id="rId10423" Type="http://schemas.openxmlformats.org/officeDocument/2006/relationships/hyperlink" Target="https://eigo-rewrite.com/" TargetMode="External"/><Relationship Id="rId11753" Type="http://schemas.openxmlformats.org/officeDocument/2006/relationships/hyperlink" Target="https://jukureiwa.com/tips/alphabet/" TargetMode="External"/><Relationship Id="rId10428" Type="http://schemas.openxmlformats.org/officeDocument/2006/relationships/hyperlink" Target="https://eigo-rewrite.com/" TargetMode="External"/><Relationship Id="rId10429" Type="http://schemas.openxmlformats.org/officeDocument/2006/relationships/hyperlink" Target="https://eigo-rewrite.com/" TargetMode="External"/><Relationship Id="rId11759" Type="http://schemas.openxmlformats.org/officeDocument/2006/relationships/hyperlink" Target="https://jukureiwa.com/tips/alphabet/" TargetMode="External"/><Relationship Id="rId10426" Type="http://schemas.openxmlformats.org/officeDocument/2006/relationships/hyperlink" Target="https://eigo-rewrite.com/" TargetMode="External"/><Relationship Id="rId11758" Type="http://schemas.openxmlformats.org/officeDocument/2006/relationships/hyperlink" Target="https://jukureiwa.com/tips/alphabet/" TargetMode="External"/><Relationship Id="rId10427" Type="http://schemas.openxmlformats.org/officeDocument/2006/relationships/hyperlink" Target="https://eigo-rewrite.com/" TargetMode="External"/><Relationship Id="rId11757" Type="http://schemas.openxmlformats.org/officeDocument/2006/relationships/hyperlink" Target="https://jukureiwa.com/tips/alphabet/" TargetMode="External"/><Relationship Id="rId10420" Type="http://schemas.openxmlformats.org/officeDocument/2006/relationships/hyperlink" Target="https://eigo-rewrite.com/" TargetMode="External"/><Relationship Id="rId11752" Type="http://schemas.openxmlformats.org/officeDocument/2006/relationships/hyperlink" Target="https://jukureiwa.com/tips/alphabet/" TargetMode="External"/><Relationship Id="rId10421" Type="http://schemas.openxmlformats.org/officeDocument/2006/relationships/hyperlink" Target="https://eigo-rewrite.com/" TargetMode="External"/><Relationship Id="rId11751" Type="http://schemas.openxmlformats.org/officeDocument/2006/relationships/hyperlink" Target="https://jukureiwa.com/tips/alphabet/" TargetMode="External"/><Relationship Id="rId11750" Type="http://schemas.openxmlformats.org/officeDocument/2006/relationships/hyperlink" Target="https://jukureiwa.com/tips/alphabet/" TargetMode="External"/><Relationship Id="rId11729" Type="http://schemas.openxmlformats.org/officeDocument/2006/relationships/hyperlink" Target="https://jukureiwa.com/tips/alphabet/" TargetMode="External"/><Relationship Id="rId11728" Type="http://schemas.openxmlformats.org/officeDocument/2006/relationships/hyperlink" Target="https://jukureiwa.com/tips/alphabet/" TargetMode="External"/><Relationship Id="rId11723" Type="http://schemas.openxmlformats.org/officeDocument/2006/relationships/hyperlink" Target="https://jukureiwa.com/tips/alphabet/" TargetMode="External"/><Relationship Id="rId11722" Type="http://schemas.openxmlformats.org/officeDocument/2006/relationships/hyperlink" Target="https://jukureiwa.com/tips/alphabet/" TargetMode="External"/><Relationship Id="rId11721" Type="http://schemas.openxmlformats.org/officeDocument/2006/relationships/hyperlink" Target="https://jukureiwa.com/tips/alphabet/" TargetMode="External"/><Relationship Id="rId11720" Type="http://schemas.openxmlformats.org/officeDocument/2006/relationships/hyperlink" Target="https://jukureiwa.com/tips/alphabet/" TargetMode="External"/><Relationship Id="rId11727" Type="http://schemas.openxmlformats.org/officeDocument/2006/relationships/hyperlink" Target="https://jukureiwa.com/tips/alphabet/" TargetMode="External"/><Relationship Id="rId11726" Type="http://schemas.openxmlformats.org/officeDocument/2006/relationships/hyperlink" Target="https://jukureiwa.com/tips/alphabet/" TargetMode="External"/><Relationship Id="rId11725" Type="http://schemas.openxmlformats.org/officeDocument/2006/relationships/hyperlink" Target="https://jukureiwa.com/tips/alphabet/" TargetMode="External"/><Relationship Id="rId11724" Type="http://schemas.openxmlformats.org/officeDocument/2006/relationships/hyperlink" Target="https://jukureiwa.com/tips/alphabet/" TargetMode="External"/><Relationship Id="rId10408" Type="http://schemas.openxmlformats.org/officeDocument/2006/relationships/hyperlink" Target="https://jukureiwa.com/tips/syakaibenkyou/" TargetMode="External"/><Relationship Id="rId10409" Type="http://schemas.openxmlformats.org/officeDocument/2006/relationships/hyperlink" Target="https://jukureiwa.com/tips/syakaibenkyou/" TargetMode="External"/><Relationship Id="rId11739" Type="http://schemas.openxmlformats.org/officeDocument/2006/relationships/hyperlink" Target="https://jukureiwa.com/tips/alphabet/" TargetMode="External"/><Relationship Id="rId10402" Type="http://schemas.openxmlformats.org/officeDocument/2006/relationships/hyperlink" Target="https://jukureiwa.com/tips/syakaibenkyou/" TargetMode="External"/><Relationship Id="rId11734" Type="http://schemas.openxmlformats.org/officeDocument/2006/relationships/hyperlink" Target="https://jukureiwa.com/tips/alphabet/" TargetMode="External"/><Relationship Id="rId10403" Type="http://schemas.openxmlformats.org/officeDocument/2006/relationships/hyperlink" Target="https://jukureiwa.com/tips/syakaibenkyou/" TargetMode="External"/><Relationship Id="rId11733" Type="http://schemas.openxmlformats.org/officeDocument/2006/relationships/hyperlink" Target="https://jukureiwa.com/tips/alphabet/" TargetMode="External"/><Relationship Id="rId10400" Type="http://schemas.openxmlformats.org/officeDocument/2006/relationships/hyperlink" Target="https://jukureiwa.com/tips/syakaibenkyou/" TargetMode="External"/><Relationship Id="rId11732" Type="http://schemas.openxmlformats.org/officeDocument/2006/relationships/hyperlink" Target="https://jukureiwa.com/tips/alphabet/" TargetMode="External"/><Relationship Id="rId10401" Type="http://schemas.openxmlformats.org/officeDocument/2006/relationships/hyperlink" Target="https://jukureiwa.com/tips/syakaibenkyou/" TargetMode="External"/><Relationship Id="rId11731" Type="http://schemas.openxmlformats.org/officeDocument/2006/relationships/hyperlink" Target="https://jukureiwa.com/tips/alphabet/" TargetMode="External"/><Relationship Id="rId10406" Type="http://schemas.openxmlformats.org/officeDocument/2006/relationships/hyperlink" Target="https://jukureiwa.com/tips/syakaibenkyou/" TargetMode="External"/><Relationship Id="rId11738" Type="http://schemas.openxmlformats.org/officeDocument/2006/relationships/hyperlink" Target="https://jukureiwa.com/tips/alphabet/" TargetMode="External"/><Relationship Id="rId10407" Type="http://schemas.openxmlformats.org/officeDocument/2006/relationships/hyperlink" Target="https://jukureiwa.com/tips/syakaibenkyou/" TargetMode="External"/><Relationship Id="rId11737" Type="http://schemas.openxmlformats.org/officeDocument/2006/relationships/hyperlink" Target="https://jukureiwa.com/tips/alphabet/" TargetMode="External"/><Relationship Id="rId10404" Type="http://schemas.openxmlformats.org/officeDocument/2006/relationships/hyperlink" Target="https://jukureiwa.com/tips/syakaibenkyou/" TargetMode="External"/><Relationship Id="rId11736" Type="http://schemas.openxmlformats.org/officeDocument/2006/relationships/hyperlink" Target="https://jukureiwa.com/tips/alphabet/" TargetMode="External"/><Relationship Id="rId10405" Type="http://schemas.openxmlformats.org/officeDocument/2006/relationships/hyperlink" Target="https://jukureiwa.com/tips/syakaibenkyou/" TargetMode="External"/><Relationship Id="rId11735" Type="http://schemas.openxmlformats.org/officeDocument/2006/relationships/hyperlink" Target="https://jukureiwa.com/tips/alphabet/" TargetMode="External"/><Relationship Id="rId11730" Type="http://schemas.openxmlformats.org/officeDocument/2006/relationships/hyperlink" Target="https://jukureiwa.com/tips/alphabet/" TargetMode="External"/><Relationship Id="rId8240" Type="http://schemas.openxmlformats.org/officeDocument/2006/relationships/hyperlink" Target="https://koten-kakitsubata.jp/blog/daidairi/" TargetMode="External"/><Relationship Id="rId9572" Type="http://schemas.openxmlformats.org/officeDocument/2006/relationships/hyperlink" Target="https://eigo-rewrite.com/column/stage3-lesson2-1/" TargetMode="External"/><Relationship Id="rId9573" Type="http://schemas.openxmlformats.org/officeDocument/2006/relationships/hyperlink" Target="https://eigo-rewrite.com/column/stage3-lesson2-1/" TargetMode="External"/><Relationship Id="rId9574" Type="http://schemas.openxmlformats.org/officeDocument/2006/relationships/hyperlink" Target="https://eigo-rewrite.com/column/stage3-lesson2-1/" TargetMode="External"/><Relationship Id="rId9575" Type="http://schemas.openxmlformats.org/officeDocument/2006/relationships/hyperlink" Target="https://eigo-rewrite.com/column/stage3-lesson2-1/" TargetMode="External"/><Relationship Id="rId8244" Type="http://schemas.openxmlformats.org/officeDocument/2006/relationships/hyperlink" Target="https://koten-kakitsubata.jp/blog/daidairi/" TargetMode="External"/><Relationship Id="rId8243" Type="http://schemas.openxmlformats.org/officeDocument/2006/relationships/hyperlink" Target="https://koten-kakitsubata.jp/blog/daidairi/" TargetMode="External"/><Relationship Id="rId8242" Type="http://schemas.openxmlformats.org/officeDocument/2006/relationships/hyperlink" Target="https://koten-kakitsubata.jp/blog/daidairi/" TargetMode="External"/><Relationship Id="rId9570" Type="http://schemas.openxmlformats.org/officeDocument/2006/relationships/hyperlink" Target="https://eigo-rewrite.com/column/stage3-lesson2-1/" TargetMode="External"/><Relationship Id="rId8241" Type="http://schemas.openxmlformats.org/officeDocument/2006/relationships/hyperlink" Target="https://koten-kakitsubata.jp/blog/daidairi/" TargetMode="External"/><Relationship Id="rId9571" Type="http://schemas.openxmlformats.org/officeDocument/2006/relationships/hyperlink" Target="https://eigo-rewrite.com/column/stage3-lesson2-1/" TargetMode="External"/><Relationship Id="rId8248" Type="http://schemas.openxmlformats.org/officeDocument/2006/relationships/hyperlink" Target="https://koten-kakitsubata.jp/blog/daidairi/" TargetMode="External"/><Relationship Id="rId8247" Type="http://schemas.openxmlformats.org/officeDocument/2006/relationships/hyperlink" Target="https://koten-kakitsubata.jp/blog/daidairi/" TargetMode="External"/><Relationship Id="rId8246" Type="http://schemas.openxmlformats.org/officeDocument/2006/relationships/hyperlink" Target="https://koten-kakitsubata.jp/blog/daidairi/" TargetMode="External"/><Relationship Id="rId8245" Type="http://schemas.openxmlformats.org/officeDocument/2006/relationships/hyperlink" Target="https://koten-kakitsubata.jp/blog/daidairi/" TargetMode="External"/><Relationship Id="rId9576" Type="http://schemas.openxmlformats.org/officeDocument/2006/relationships/hyperlink" Target="https://eigo-rewrite.com/column/stage3-lesson2-1/" TargetMode="External"/><Relationship Id="rId9577" Type="http://schemas.openxmlformats.org/officeDocument/2006/relationships/hyperlink" Target="https://eigo-rewrite.com/column/stage3-lesson2-1/" TargetMode="External"/><Relationship Id="rId9578" Type="http://schemas.openxmlformats.org/officeDocument/2006/relationships/hyperlink" Target="https://eigo-rewrite.com/column/stage3-lesson2-1/" TargetMode="External"/><Relationship Id="rId8249" Type="http://schemas.openxmlformats.org/officeDocument/2006/relationships/hyperlink" Target="https://koten-kakitsubata.jp/blog/daidairi/" TargetMode="External"/><Relationship Id="rId9579" Type="http://schemas.openxmlformats.org/officeDocument/2006/relationships/hyperlink" Target="https://eigo-rewrite.com/column/stage3-lesson2-1/" TargetMode="External"/><Relationship Id="rId9561" Type="http://schemas.openxmlformats.org/officeDocument/2006/relationships/hyperlink" Target="https://eigo-rewrite.com/column/stage3-lesson2-1/" TargetMode="External"/><Relationship Id="rId9562" Type="http://schemas.openxmlformats.org/officeDocument/2006/relationships/hyperlink" Target="https://eigo-rewrite.com/column/stage3-lesson2-1/" TargetMode="External"/><Relationship Id="rId9563" Type="http://schemas.openxmlformats.org/officeDocument/2006/relationships/hyperlink" Target="https://eigo-rewrite.com/column/stage3-lesson2-1/" TargetMode="External"/><Relationship Id="rId9564" Type="http://schemas.openxmlformats.org/officeDocument/2006/relationships/hyperlink" Target="https://eigo-rewrite.com/column/stage3-lesson2-1/" TargetMode="External"/><Relationship Id="rId8233" Type="http://schemas.openxmlformats.org/officeDocument/2006/relationships/hyperlink" Target="https://koten-kakitsubata.jp/blog/daidairi/" TargetMode="External"/><Relationship Id="rId8232" Type="http://schemas.openxmlformats.org/officeDocument/2006/relationships/hyperlink" Target="https://koten-kakitsubata.jp/blog/daidairi/" TargetMode="External"/><Relationship Id="rId8231" Type="http://schemas.openxmlformats.org/officeDocument/2006/relationships/hyperlink" Target="https://koten-kakitsubata.jp/blog/daidairi/" TargetMode="External"/><Relationship Id="rId8230" Type="http://schemas.openxmlformats.org/officeDocument/2006/relationships/hyperlink" Target="https://koten-kakitsubata.jp/blog/daidairi/" TargetMode="External"/><Relationship Id="rId9560" Type="http://schemas.openxmlformats.org/officeDocument/2006/relationships/hyperlink" Target="https://eigo-rewrite.com/column/stage3-lesson2-1/" TargetMode="External"/><Relationship Id="rId8237" Type="http://schemas.openxmlformats.org/officeDocument/2006/relationships/hyperlink" Target="https://koten-kakitsubata.jp/blog/daidairi/" TargetMode="External"/><Relationship Id="rId9569" Type="http://schemas.openxmlformats.org/officeDocument/2006/relationships/hyperlink" Target="https://eigo-rewrite.com/column/stage3-lesson2-1/" TargetMode="External"/><Relationship Id="rId8236" Type="http://schemas.openxmlformats.org/officeDocument/2006/relationships/hyperlink" Target="https://koten-kakitsubata.jp/blog/daidairi/" TargetMode="External"/><Relationship Id="rId8235" Type="http://schemas.openxmlformats.org/officeDocument/2006/relationships/hyperlink" Target="https://koten-kakitsubata.jp/blog/daidairi/" TargetMode="External"/><Relationship Id="rId8234" Type="http://schemas.openxmlformats.org/officeDocument/2006/relationships/hyperlink" Target="https://koten-kakitsubata.jp/blog/daidairi/" TargetMode="External"/><Relationship Id="rId9565" Type="http://schemas.openxmlformats.org/officeDocument/2006/relationships/hyperlink" Target="https://eigo-rewrite.com/column/stage3-lesson2-1/" TargetMode="External"/><Relationship Id="rId9566" Type="http://schemas.openxmlformats.org/officeDocument/2006/relationships/hyperlink" Target="https://eigo-rewrite.com/column/stage3-lesson2-1/" TargetMode="External"/><Relationship Id="rId8239" Type="http://schemas.openxmlformats.org/officeDocument/2006/relationships/hyperlink" Target="https://koten-kakitsubata.jp/blog/daidairi/" TargetMode="External"/><Relationship Id="rId9567" Type="http://schemas.openxmlformats.org/officeDocument/2006/relationships/hyperlink" Target="https://eigo-rewrite.com/column/stage3-lesson2-1/" TargetMode="External"/><Relationship Id="rId8238" Type="http://schemas.openxmlformats.org/officeDocument/2006/relationships/hyperlink" Target="https://koten-kakitsubata.jp/blog/daidairi/" TargetMode="External"/><Relationship Id="rId9568" Type="http://schemas.openxmlformats.org/officeDocument/2006/relationships/hyperlink" Target="https://eigo-rewrite.com/column/stage3-lesson2-1/" TargetMode="External"/><Relationship Id="rId8262" Type="http://schemas.openxmlformats.org/officeDocument/2006/relationships/hyperlink" Target="https://koten-kakitsubata.jp/blog/daidairi/" TargetMode="External"/><Relationship Id="rId9594" Type="http://schemas.openxmlformats.org/officeDocument/2006/relationships/hyperlink" Target="https://eigo-rewrite.com/column/stage3-lesson2-1/" TargetMode="External"/><Relationship Id="rId8261" Type="http://schemas.openxmlformats.org/officeDocument/2006/relationships/hyperlink" Target="https://koten-kakitsubata.jp/blog/daidairi/" TargetMode="External"/><Relationship Id="rId9595" Type="http://schemas.openxmlformats.org/officeDocument/2006/relationships/hyperlink" Target="https://eigo-rewrite.com/column/stage3-lesson2-1/" TargetMode="External"/><Relationship Id="rId8260" Type="http://schemas.openxmlformats.org/officeDocument/2006/relationships/hyperlink" Target="https://koten-kakitsubata.jp/blog/daidairi/" TargetMode="External"/><Relationship Id="rId9596" Type="http://schemas.openxmlformats.org/officeDocument/2006/relationships/hyperlink" Target="https://eigo-rewrite.com/column/stage3-lesson2-1/" TargetMode="External"/><Relationship Id="rId9597" Type="http://schemas.openxmlformats.org/officeDocument/2006/relationships/hyperlink" Target="https://eigo-rewrite.com/column/stage3-lesson2-1/" TargetMode="External"/><Relationship Id="rId8266" Type="http://schemas.openxmlformats.org/officeDocument/2006/relationships/hyperlink" Target="https://koten-kakitsubata.jp/blog/daidairi/" TargetMode="External"/><Relationship Id="rId9590" Type="http://schemas.openxmlformats.org/officeDocument/2006/relationships/hyperlink" Target="https://eigo-rewrite.com/column/stage3-lesson2-1/" TargetMode="External"/><Relationship Id="rId8265" Type="http://schemas.openxmlformats.org/officeDocument/2006/relationships/hyperlink" Target="https://koten-kakitsubata.jp/blog/daidairi/" TargetMode="External"/><Relationship Id="rId9591" Type="http://schemas.openxmlformats.org/officeDocument/2006/relationships/hyperlink" Target="https://eigo-rewrite.com/column/stage3-lesson2-1/" TargetMode="External"/><Relationship Id="rId8264" Type="http://schemas.openxmlformats.org/officeDocument/2006/relationships/hyperlink" Target="https://koten-kakitsubata.jp/blog/daidairi/" TargetMode="External"/><Relationship Id="rId9592" Type="http://schemas.openxmlformats.org/officeDocument/2006/relationships/hyperlink" Target="https://eigo-rewrite.com/column/stage3-lesson2-1/" TargetMode="External"/><Relationship Id="rId8263" Type="http://schemas.openxmlformats.org/officeDocument/2006/relationships/hyperlink" Target="https://koten-kakitsubata.jp/blog/daidairi/" TargetMode="External"/><Relationship Id="rId9593" Type="http://schemas.openxmlformats.org/officeDocument/2006/relationships/hyperlink" Target="https://eigo-rewrite.com/column/stage3-lesson2-1/" TargetMode="External"/><Relationship Id="rId8269" Type="http://schemas.openxmlformats.org/officeDocument/2006/relationships/hyperlink" Target="https://koten-kakitsubata.jp/blog/daidairi/" TargetMode="External"/><Relationship Id="rId8268" Type="http://schemas.openxmlformats.org/officeDocument/2006/relationships/hyperlink" Target="https://koten-kakitsubata.jp/blog/daidairi/" TargetMode="External"/><Relationship Id="rId8267" Type="http://schemas.openxmlformats.org/officeDocument/2006/relationships/hyperlink" Target="https://koten-kakitsubata.jp/blog/daidairi/" TargetMode="External"/><Relationship Id="rId9598" Type="http://schemas.openxmlformats.org/officeDocument/2006/relationships/hyperlink" Target="https://eigo-rewrite.com/column/stage3-lesson2-1/" TargetMode="External"/><Relationship Id="rId9599" Type="http://schemas.openxmlformats.org/officeDocument/2006/relationships/hyperlink" Target="https://eigo-rewrite.com/column/stage3-lesson2-1/" TargetMode="External"/><Relationship Id="rId8251" Type="http://schemas.openxmlformats.org/officeDocument/2006/relationships/hyperlink" Target="https://koten-kakitsubata.jp/blog/daidairi/" TargetMode="External"/><Relationship Id="rId9583" Type="http://schemas.openxmlformats.org/officeDocument/2006/relationships/hyperlink" Target="https://eigo-rewrite.com/column/stage3-lesson2-1/" TargetMode="External"/><Relationship Id="rId8250" Type="http://schemas.openxmlformats.org/officeDocument/2006/relationships/hyperlink" Target="https://koten-kakitsubata.jp/blog/daidairi/" TargetMode="External"/><Relationship Id="rId9584" Type="http://schemas.openxmlformats.org/officeDocument/2006/relationships/hyperlink" Target="https://eigo-rewrite.com/column/stage3-lesson2-1/" TargetMode="External"/><Relationship Id="rId9585" Type="http://schemas.openxmlformats.org/officeDocument/2006/relationships/hyperlink" Target="https://eigo-rewrite.com/column/stage3-lesson2-1/" TargetMode="External"/><Relationship Id="rId9586" Type="http://schemas.openxmlformats.org/officeDocument/2006/relationships/hyperlink" Target="https://eigo-rewrite.com/column/stage3-lesson2-1/" TargetMode="External"/><Relationship Id="rId8255" Type="http://schemas.openxmlformats.org/officeDocument/2006/relationships/hyperlink" Target="https://koten-kakitsubata.jp/blog/daidairi/" TargetMode="External"/><Relationship Id="rId8254" Type="http://schemas.openxmlformats.org/officeDocument/2006/relationships/hyperlink" Target="https://koten-kakitsubata.jp/blog/daidairi/" TargetMode="External"/><Relationship Id="rId9580" Type="http://schemas.openxmlformats.org/officeDocument/2006/relationships/hyperlink" Target="https://eigo-rewrite.com/column/stage3-lesson2-1/" TargetMode="External"/><Relationship Id="rId8253" Type="http://schemas.openxmlformats.org/officeDocument/2006/relationships/hyperlink" Target="https://koten-kakitsubata.jp/blog/daidairi/" TargetMode="External"/><Relationship Id="rId9581" Type="http://schemas.openxmlformats.org/officeDocument/2006/relationships/hyperlink" Target="https://eigo-rewrite.com/column/stage3-lesson2-1/" TargetMode="External"/><Relationship Id="rId8252" Type="http://schemas.openxmlformats.org/officeDocument/2006/relationships/hyperlink" Target="https://koten-kakitsubata.jp/blog/daidairi/" TargetMode="External"/><Relationship Id="rId9582" Type="http://schemas.openxmlformats.org/officeDocument/2006/relationships/hyperlink" Target="https://eigo-rewrite.com/column/stage3-lesson2-1/" TargetMode="External"/><Relationship Id="rId8259" Type="http://schemas.openxmlformats.org/officeDocument/2006/relationships/hyperlink" Target="https://koten-kakitsubata.jp/blog/daidairi/" TargetMode="External"/><Relationship Id="rId8258" Type="http://schemas.openxmlformats.org/officeDocument/2006/relationships/hyperlink" Target="https://koten-kakitsubata.jp/blog/daidairi/" TargetMode="External"/><Relationship Id="rId8257" Type="http://schemas.openxmlformats.org/officeDocument/2006/relationships/hyperlink" Target="https://koten-kakitsubata.jp/blog/daidairi/" TargetMode="External"/><Relationship Id="rId8256" Type="http://schemas.openxmlformats.org/officeDocument/2006/relationships/hyperlink" Target="https://koten-kakitsubata.jp/blog/daidairi/" TargetMode="External"/><Relationship Id="rId9587" Type="http://schemas.openxmlformats.org/officeDocument/2006/relationships/hyperlink" Target="https://eigo-rewrite.com/column/stage3-lesson2-1/" TargetMode="External"/><Relationship Id="rId9588" Type="http://schemas.openxmlformats.org/officeDocument/2006/relationships/hyperlink" Target="https://eigo-rewrite.com/column/stage3-lesson2-1/" TargetMode="External"/><Relationship Id="rId9589" Type="http://schemas.openxmlformats.org/officeDocument/2006/relationships/hyperlink" Target="https://eigo-rewrite.com/column/stage3-lesson2-1/" TargetMode="External"/><Relationship Id="rId8209" Type="http://schemas.openxmlformats.org/officeDocument/2006/relationships/hyperlink" Target="https://rika-quest.com/column/reflectionandrefraction/" TargetMode="External"/><Relationship Id="rId9530" Type="http://schemas.openxmlformats.org/officeDocument/2006/relationships/hyperlink" Target="https://eigo-rewrite.com/column/stage3-lesson1-3/" TargetMode="External"/><Relationship Id="rId9531" Type="http://schemas.openxmlformats.org/officeDocument/2006/relationships/hyperlink" Target="https://eigo-rewrite.com/column/stage3-lesson1-3/" TargetMode="External"/><Relationship Id="rId8200" Type="http://schemas.openxmlformats.org/officeDocument/2006/relationships/hyperlink" Target="https://rika-quest.com/column/reflectionandrefraction/" TargetMode="External"/><Relationship Id="rId8204" Type="http://schemas.openxmlformats.org/officeDocument/2006/relationships/hyperlink" Target="https://rika-quest.com/column/reflectionandrefraction/" TargetMode="External"/><Relationship Id="rId9536" Type="http://schemas.openxmlformats.org/officeDocument/2006/relationships/hyperlink" Target="https://eigo-rewrite.com/column/stage3-lesson1-3/" TargetMode="External"/><Relationship Id="rId8203" Type="http://schemas.openxmlformats.org/officeDocument/2006/relationships/hyperlink" Target="https://rika-quest.com/column/reflectionandrefraction/" TargetMode="External"/><Relationship Id="rId9537" Type="http://schemas.openxmlformats.org/officeDocument/2006/relationships/hyperlink" Target="https://eigo-rewrite.com/column/stage3-lesson1-3/" TargetMode="External"/><Relationship Id="rId8202" Type="http://schemas.openxmlformats.org/officeDocument/2006/relationships/hyperlink" Target="https://rika-quest.com/column/reflectionandrefraction/" TargetMode="External"/><Relationship Id="rId9538" Type="http://schemas.openxmlformats.org/officeDocument/2006/relationships/hyperlink" Target="https://eigo-rewrite.com/column/stage3-lesson1-3/" TargetMode="External"/><Relationship Id="rId8201" Type="http://schemas.openxmlformats.org/officeDocument/2006/relationships/hyperlink" Target="https://rika-quest.com/column/reflectionandrefraction/" TargetMode="External"/><Relationship Id="rId9539" Type="http://schemas.openxmlformats.org/officeDocument/2006/relationships/hyperlink" Target="https://eigo-rewrite.com/column/stage3-lesson1-3/" TargetMode="External"/><Relationship Id="rId8208" Type="http://schemas.openxmlformats.org/officeDocument/2006/relationships/hyperlink" Target="https://rika-quest.com/column/reflectionandrefraction/" TargetMode="External"/><Relationship Id="rId9532" Type="http://schemas.openxmlformats.org/officeDocument/2006/relationships/hyperlink" Target="https://eigo-rewrite.com/column/stage3-lesson1-3/" TargetMode="External"/><Relationship Id="rId8207" Type="http://schemas.openxmlformats.org/officeDocument/2006/relationships/hyperlink" Target="https://rika-quest.com/column/reflectionandrefraction/" TargetMode="External"/><Relationship Id="rId9533" Type="http://schemas.openxmlformats.org/officeDocument/2006/relationships/hyperlink" Target="https://eigo-rewrite.com/column/stage3-lesson1-3/" TargetMode="External"/><Relationship Id="rId8206" Type="http://schemas.openxmlformats.org/officeDocument/2006/relationships/hyperlink" Target="https://rika-quest.com/column/reflectionandrefraction/" TargetMode="External"/><Relationship Id="rId9534" Type="http://schemas.openxmlformats.org/officeDocument/2006/relationships/hyperlink" Target="https://eigo-rewrite.com/column/stage3-lesson1-3/" TargetMode="External"/><Relationship Id="rId8205" Type="http://schemas.openxmlformats.org/officeDocument/2006/relationships/hyperlink" Target="https://rika-quest.com/column/reflectionandrefraction/" TargetMode="External"/><Relationship Id="rId9535" Type="http://schemas.openxmlformats.org/officeDocument/2006/relationships/hyperlink" Target="https://eigo-rewrite.com/column/stage3-lesson1-3/" TargetMode="External"/><Relationship Id="rId9529" Type="http://schemas.openxmlformats.org/officeDocument/2006/relationships/hyperlink" Target="https://eigo-rewrite.com/column/stage3-lesson1-3/" TargetMode="External"/><Relationship Id="rId9520" Type="http://schemas.openxmlformats.org/officeDocument/2006/relationships/hyperlink" Target="https://eigo-rewrite.com/column/stage2-lesson5-1/" TargetMode="External"/><Relationship Id="rId9525" Type="http://schemas.openxmlformats.org/officeDocument/2006/relationships/hyperlink" Target="https://eigo-rewrite.com/column/stage2-lesson5-1/" TargetMode="External"/><Relationship Id="rId9526" Type="http://schemas.openxmlformats.org/officeDocument/2006/relationships/hyperlink" Target="https://eigo-rewrite.com/column/stage2-lesson5-1/" TargetMode="External"/><Relationship Id="rId9527" Type="http://schemas.openxmlformats.org/officeDocument/2006/relationships/hyperlink" Target="https://eigo-rewrite.com/column/stage2-lesson5-1/" TargetMode="External"/><Relationship Id="rId9528" Type="http://schemas.openxmlformats.org/officeDocument/2006/relationships/hyperlink" Target="https://eigo-rewrite.com/column/stage2-lesson5-1/" TargetMode="External"/><Relationship Id="rId9521" Type="http://schemas.openxmlformats.org/officeDocument/2006/relationships/hyperlink" Target="https://eigo-rewrite.com/column/stage2-lesson5-1/" TargetMode="External"/><Relationship Id="rId9522" Type="http://schemas.openxmlformats.org/officeDocument/2006/relationships/hyperlink" Target="https://eigo-rewrite.com/column/stage2-lesson5-1/" TargetMode="External"/><Relationship Id="rId9523" Type="http://schemas.openxmlformats.org/officeDocument/2006/relationships/hyperlink" Target="https://eigo-rewrite.com/column/stage2-lesson5-1/" TargetMode="External"/><Relationship Id="rId9524" Type="http://schemas.openxmlformats.org/officeDocument/2006/relationships/hyperlink" Target="https://eigo-rewrite.com/column/stage2-lesson5-1/" TargetMode="External"/><Relationship Id="rId9550" Type="http://schemas.openxmlformats.org/officeDocument/2006/relationships/hyperlink" Target="https://eigo-rewrite.com/column/stage3-lesson2-1/" TargetMode="External"/><Relationship Id="rId9551" Type="http://schemas.openxmlformats.org/officeDocument/2006/relationships/hyperlink" Target="https://eigo-rewrite.com/column/stage3-lesson2-1/" TargetMode="External"/><Relationship Id="rId9552" Type="http://schemas.openxmlformats.org/officeDocument/2006/relationships/hyperlink" Target="https://eigo-rewrite.com/column/stage3-lesson2-1/" TargetMode="External"/><Relationship Id="rId9553" Type="http://schemas.openxmlformats.org/officeDocument/2006/relationships/hyperlink" Target="https://eigo-rewrite.com/column/stage3-lesson2-1/" TargetMode="External"/><Relationship Id="rId8222" Type="http://schemas.openxmlformats.org/officeDocument/2006/relationships/hyperlink" Target="https://koten-kakitsubata.jp/blog/daidairi/" TargetMode="External"/><Relationship Id="rId8221" Type="http://schemas.openxmlformats.org/officeDocument/2006/relationships/hyperlink" Target="https://koten-kakitsubata.jp/blog/daidairi/" TargetMode="External"/><Relationship Id="rId8220" Type="http://schemas.openxmlformats.org/officeDocument/2006/relationships/hyperlink" Target="https://rika-quest.com/column/chemistry/" TargetMode="External"/><Relationship Id="rId8226" Type="http://schemas.openxmlformats.org/officeDocument/2006/relationships/hyperlink" Target="https://koten-kakitsubata.jp/blog/daidairi/" TargetMode="External"/><Relationship Id="rId9558" Type="http://schemas.openxmlformats.org/officeDocument/2006/relationships/hyperlink" Target="https://eigo-rewrite.com/column/stage3-lesson2-1/" TargetMode="External"/><Relationship Id="rId8225" Type="http://schemas.openxmlformats.org/officeDocument/2006/relationships/hyperlink" Target="https://koten-kakitsubata.jp/blog/daidairi/" TargetMode="External"/><Relationship Id="rId9559" Type="http://schemas.openxmlformats.org/officeDocument/2006/relationships/hyperlink" Target="https://eigo-rewrite.com/column/stage3-lesson2-1/" TargetMode="External"/><Relationship Id="rId8224" Type="http://schemas.openxmlformats.org/officeDocument/2006/relationships/hyperlink" Target="https://koten-kakitsubata.jp/blog/daidairi/" TargetMode="External"/><Relationship Id="rId8223" Type="http://schemas.openxmlformats.org/officeDocument/2006/relationships/hyperlink" Target="https://koten-kakitsubata.jp/blog/daidairi/" TargetMode="External"/><Relationship Id="rId9554" Type="http://schemas.openxmlformats.org/officeDocument/2006/relationships/hyperlink" Target="https://eigo-rewrite.com/column/stage3-lesson2-1/" TargetMode="External"/><Relationship Id="rId8229" Type="http://schemas.openxmlformats.org/officeDocument/2006/relationships/hyperlink" Target="https://koten-kakitsubata.jp/blog/daidairi/" TargetMode="External"/><Relationship Id="rId9555" Type="http://schemas.openxmlformats.org/officeDocument/2006/relationships/hyperlink" Target="https://eigo-rewrite.com/column/stage3-lesson2-1/" TargetMode="External"/><Relationship Id="rId8228" Type="http://schemas.openxmlformats.org/officeDocument/2006/relationships/hyperlink" Target="https://koten-kakitsubata.jp/blog/daidairi/" TargetMode="External"/><Relationship Id="rId9556" Type="http://schemas.openxmlformats.org/officeDocument/2006/relationships/hyperlink" Target="https://eigo-rewrite.com/column/stage3-lesson2-1/" TargetMode="External"/><Relationship Id="rId8227" Type="http://schemas.openxmlformats.org/officeDocument/2006/relationships/hyperlink" Target="https://koten-kakitsubata.jp/blog/daidairi/" TargetMode="External"/><Relationship Id="rId9557" Type="http://schemas.openxmlformats.org/officeDocument/2006/relationships/hyperlink" Target="https://eigo-rewrite.com/column/stage3-lesson2-1/" TargetMode="External"/><Relationship Id="rId9540" Type="http://schemas.openxmlformats.org/officeDocument/2006/relationships/hyperlink" Target="https://eigo-rewrite.com/column/stage3-lesson1-3/" TargetMode="External"/><Relationship Id="rId9541" Type="http://schemas.openxmlformats.org/officeDocument/2006/relationships/hyperlink" Target="https://eigo-rewrite.com/column/stage3-lesson1-3/" TargetMode="External"/><Relationship Id="rId9542" Type="http://schemas.openxmlformats.org/officeDocument/2006/relationships/hyperlink" Target="https://eigo-rewrite.com/column/stage3-lesson1-3/" TargetMode="External"/><Relationship Id="rId8211" Type="http://schemas.openxmlformats.org/officeDocument/2006/relationships/hyperlink" Target="https://rika-quest.com/column/reflectionandrefraction/" TargetMode="External"/><Relationship Id="rId8210" Type="http://schemas.openxmlformats.org/officeDocument/2006/relationships/hyperlink" Target="https://rika-quest.com/column/reflectionandrefraction/" TargetMode="External"/><Relationship Id="rId8215" Type="http://schemas.openxmlformats.org/officeDocument/2006/relationships/hyperlink" Target="https://rika-quest.com/column/chemistry/" TargetMode="External"/><Relationship Id="rId9547" Type="http://schemas.openxmlformats.org/officeDocument/2006/relationships/hyperlink" Target="https://eigo-rewrite.com/column/stage3-lesson2-1/" TargetMode="External"/><Relationship Id="rId8214" Type="http://schemas.openxmlformats.org/officeDocument/2006/relationships/hyperlink" Target="https://rika-quest.com/column/chemistry/" TargetMode="External"/><Relationship Id="rId9548" Type="http://schemas.openxmlformats.org/officeDocument/2006/relationships/hyperlink" Target="https://eigo-rewrite.com/column/stage3-lesson2-1/" TargetMode="External"/><Relationship Id="rId8213" Type="http://schemas.openxmlformats.org/officeDocument/2006/relationships/hyperlink" Target="https://rika-quest.com/column/reflectionandrefraction/" TargetMode="External"/><Relationship Id="rId9549" Type="http://schemas.openxmlformats.org/officeDocument/2006/relationships/hyperlink" Target="https://eigo-rewrite.com/column/stage3-lesson2-1/" TargetMode="External"/><Relationship Id="rId8212" Type="http://schemas.openxmlformats.org/officeDocument/2006/relationships/hyperlink" Target="https://rika-quest.com/column/reflectionandrefraction/" TargetMode="External"/><Relationship Id="rId8219" Type="http://schemas.openxmlformats.org/officeDocument/2006/relationships/hyperlink" Target="https://rika-quest.com/column/chemistry/" TargetMode="External"/><Relationship Id="rId9543" Type="http://schemas.openxmlformats.org/officeDocument/2006/relationships/hyperlink" Target="https://eigo-rewrite.com/column/stage3-lesson1-3/" TargetMode="External"/><Relationship Id="rId8218" Type="http://schemas.openxmlformats.org/officeDocument/2006/relationships/hyperlink" Target="https://rika-quest.com/column/chemistry/" TargetMode="External"/><Relationship Id="rId9544" Type="http://schemas.openxmlformats.org/officeDocument/2006/relationships/hyperlink" Target="https://eigo-rewrite.com/column/stage3-lesson2-1/" TargetMode="External"/><Relationship Id="rId8217" Type="http://schemas.openxmlformats.org/officeDocument/2006/relationships/hyperlink" Target="https://rika-quest.com/column/chemistry/" TargetMode="External"/><Relationship Id="rId9545" Type="http://schemas.openxmlformats.org/officeDocument/2006/relationships/hyperlink" Target="https://eigo-rewrite.com/column/stage3-lesson2-1/" TargetMode="External"/><Relationship Id="rId8216" Type="http://schemas.openxmlformats.org/officeDocument/2006/relationships/hyperlink" Target="https://rika-quest.com/column/chemistry/" TargetMode="External"/><Relationship Id="rId9546" Type="http://schemas.openxmlformats.org/officeDocument/2006/relationships/hyperlink" Target="https://eigo-rewrite.com/column/stage3-lesson2-1/" TargetMode="External"/><Relationship Id="rId8291" Type="http://schemas.openxmlformats.org/officeDocument/2006/relationships/hyperlink" Target="https://eng-support.com/column/progress-book1-lesson15-3/" TargetMode="External"/><Relationship Id="rId8290" Type="http://schemas.openxmlformats.org/officeDocument/2006/relationships/hyperlink" Target="https://eng-support.com/column/progress-book1-lesson15-3/" TargetMode="External"/><Relationship Id="rId8284" Type="http://schemas.openxmlformats.org/officeDocument/2006/relationships/hyperlink" Target="https://eng-support.com/column/progress-book1-lesson15-3/" TargetMode="External"/><Relationship Id="rId8283" Type="http://schemas.openxmlformats.org/officeDocument/2006/relationships/hyperlink" Target="https://eng-support.com/column/progress-book1-lesson15-3/" TargetMode="External"/><Relationship Id="rId8282" Type="http://schemas.openxmlformats.org/officeDocument/2006/relationships/hyperlink" Target="https://eng-support.com/column/progress-book1-lesson15-3/" TargetMode="External"/><Relationship Id="rId8281" Type="http://schemas.openxmlformats.org/officeDocument/2006/relationships/hyperlink" Target="https://eng-support.com/column/progress-book1-lesson15-3/" TargetMode="External"/><Relationship Id="rId8288" Type="http://schemas.openxmlformats.org/officeDocument/2006/relationships/hyperlink" Target="https://eng-support.com/column/progress-book1-lesson15-3/" TargetMode="External"/><Relationship Id="rId8287" Type="http://schemas.openxmlformats.org/officeDocument/2006/relationships/hyperlink" Target="https://eng-support.com/column/progress-book1-lesson15-3/" TargetMode="External"/><Relationship Id="rId8286" Type="http://schemas.openxmlformats.org/officeDocument/2006/relationships/hyperlink" Target="https://eng-support.com/column/progress-book1-lesson15-3/" TargetMode="External"/><Relationship Id="rId8285" Type="http://schemas.openxmlformats.org/officeDocument/2006/relationships/hyperlink" Target="https://eng-support.com/column/progress-book1-lesson15-3/" TargetMode="External"/><Relationship Id="rId8289" Type="http://schemas.openxmlformats.org/officeDocument/2006/relationships/hyperlink" Target="https://eng-support.com/column/progress-book1-lesson15-3/" TargetMode="External"/><Relationship Id="rId8280" Type="http://schemas.openxmlformats.org/officeDocument/2006/relationships/hyperlink" Target="https://eng-support.com/column/progress-book1-lesson15-3/" TargetMode="External"/><Relationship Id="rId8273" Type="http://schemas.openxmlformats.org/officeDocument/2006/relationships/hyperlink" Target="https://eng-support.com/column/progress-book1-lesson15-3/" TargetMode="External"/><Relationship Id="rId8272" Type="http://schemas.openxmlformats.org/officeDocument/2006/relationships/hyperlink" Target="https://eng-support.com/column/progress-book1-lesson15-3/" TargetMode="External"/><Relationship Id="rId8271" Type="http://schemas.openxmlformats.org/officeDocument/2006/relationships/hyperlink" Target="https://eng-support.com/column/progress-book1-lesson15-3/" TargetMode="External"/><Relationship Id="rId8270" Type="http://schemas.openxmlformats.org/officeDocument/2006/relationships/hyperlink" Target="https://koten-kakitsubata.jp/blog/daidairi/" TargetMode="External"/><Relationship Id="rId8277" Type="http://schemas.openxmlformats.org/officeDocument/2006/relationships/hyperlink" Target="https://eng-support.com/column/progress-book1-lesson15-3/" TargetMode="External"/><Relationship Id="rId8276" Type="http://schemas.openxmlformats.org/officeDocument/2006/relationships/hyperlink" Target="https://eng-support.com/column/progress-book1-lesson15-3/" TargetMode="External"/><Relationship Id="rId8275" Type="http://schemas.openxmlformats.org/officeDocument/2006/relationships/hyperlink" Target="https://eng-support.com/column/progress-book1-lesson15-3/" TargetMode="External"/><Relationship Id="rId8274" Type="http://schemas.openxmlformats.org/officeDocument/2006/relationships/hyperlink" Target="https://eng-support.com/column/progress-book1-lesson15-3/" TargetMode="External"/><Relationship Id="rId8279" Type="http://schemas.openxmlformats.org/officeDocument/2006/relationships/hyperlink" Target="https://eng-support.com/column/progress-book1-lesson15-3/" TargetMode="External"/><Relationship Id="rId8278" Type="http://schemas.openxmlformats.org/officeDocument/2006/relationships/hyperlink" Target="https://eng-support.com/column/progress-book1-lesson15-3/" TargetMode="External"/><Relationship Id="rId8295" Type="http://schemas.openxmlformats.org/officeDocument/2006/relationships/hyperlink" Target="https://eng-support.com/column/progress-book1-lesson15-3/" TargetMode="External"/><Relationship Id="rId8294" Type="http://schemas.openxmlformats.org/officeDocument/2006/relationships/hyperlink" Target="https://eng-support.com/column/progress-book1-lesson15-3/" TargetMode="External"/><Relationship Id="rId8293" Type="http://schemas.openxmlformats.org/officeDocument/2006/relationships/hyperlink" Target="https://eng-support.com/column/progress-book1-lesson15-3/" TargetMode="External"/><Relationship Id="rId8292" Type="http://schemas.openxmlformats.org/officeDocument/2006/relationships/hyperlink" Target="https://eng-support.com/column/progress-book1-lesson15-3/" TargetMode="External"/><Relationship Id="rId8299" Type="http://schemas.openxmlformats.org/officeDocument/2006/relationships/hyperlink" Target="https://eng-support.com/column/progress-book1-lesson15-3/" TargetMode="External"/><Relationship Id="rId8298" Type="http://schemas.openxmlformats.org/officeDocument/2006/relationships/hyperlink" Target="https://eng-support.com/column/progress-book1-lesson15-3/" TargetMode="External"/><Relationship Id="rId8297" Type="http://schemas.openxmlformats.org/officeDocument/2006/relationships/hyperlink" Target="https://eng-support.com/column/progress-book1-lesson15-3/" TargetMode="External"/><Relationship Id="rId8296" Type="http://schemas.openxmlformats.org/officeDocument/2006/relationships/hyperlink" Target="https://eng-support.com/column/progress-book1-lesson15-3/" TargetMode="External"/><Relationship Id="rId10457" Type="http://schemas.openxmlformats.org/officeDocument/2006/relationships/hyperlink" Target="https://eigo-rewrite.com/" TargetMode="External"/><Relationship Id="rId11789" Type="http://schemas.openxmlformats.org/officeDocument/2006/relationships/hyperlink" Target="https://jukureiwa.com/tips/alphabet/" TargetMode="External"/><Relationship Id="rId10458" Type="http://schemas.openxmlformats.org/officeDocument/2006/relationships/hyperlink" Target="https://eigo-rewrite.com/" TargetMode="External"/><Relationship Id="rId11788" Type="http://schemas.openxmlformats.org/officeDocument/2006/relationships/hyperlink" Target="https://jukureiwa.com/tips/alphabet/" TargetMode="External"/><Relationship Id="rId10455" Type="http://schemas.openxmlformats.org/officeDocument/2006/relationships/hyperlink" Target="https://eigo-rewrite.com/" TargetMode="External"/><Relationship Id="rId11787" Type="http://schemas.openxmlformats.org/officeDocument/2006/relationships/hyperlink" Target="https://jukureiwa.com/tips/alphabet/" TargetMode="External"/><Relationship Id="rId10456" Type="http://schemas.openxmlformats.org/officeDocument/2006/relationships/hyperlink" Target="https://eigo-rewrite.com/" TargetMode="External"/><Relationship Id="rId11786" Type="http://schemas.openxmlformats.org/officeDocument/2006/relationships/hyperlink" Target="https://jukureiwa.com/tips/alphabet/" TargetMode="External"/><Relationship Id="rId10459" Type="http://schemas.openxmlformats.org/officeDocument/2006/relationships/hyperlink" Target="https://eigo-rewrite.com/" TargetMode="External"/><Relationship Id="rId11781" Type="http://schemas.openxmlformats.org/officeDocument/2006/relationships/hyperlink" Target="https://jukureiwa.com/tips/alphabet/" TargetMode="External"/><Relationship Id="rId10450" Type="http://schemas.openxmlformats.org/officeDocument/2006/relationships/hyperlink" Target="https://eigo-rewrite.com/" TargetMode="External"/><Relationship Id="rId11780" Type="http://schemas.openxmlformats.org/officeDocument/2006/relationships/hyperlink" Target="https://jukureiwa.com/tips/alphabet/" TargetMode="External"/><Relationship Id="rId10453" Type="http://schemas.openxmlformats.org/officeDocument/2006/relationships/hyperlink" Target="https://eigo-rewrite.com/" TargetMode="External"/><Relationship Id="rId11785" Type="http://schemas.openxmlformats.org/officeDocument/2006/relationships/hyperlink" Target="https://jukureiwa.com/tips/alphabet/" TargetMode="External"/><Relationship Id="rId10454" Type="http://schemas.openxmlformats.org/officeDocument/2006/relationships/hyperlink" Target="https://eigo-rewrite.com/" TargetMode="External"/><Relationship Id="rId11784" Type="http://schemas.openxmlformats.org/officeDocument/2006/relationships/hyperlink" Target="https://jukureiwa.com/tips/alphabet/" TargetMode="External"/><Relationship Id="rId10451" Type="http://schemas.openxmlformats.org/officeDocument/2006/relationships/hyperlink" Target="https://eigo-rewrite.com/" TargetMode="External"/><Relationship Id="rId11783" Type="http://schemas.openxmlformats.org/officeDocument/2006/relationships/hyperlink" Target="https://jukureiwa.com/tips/alphabet/" TargetMode="External"/><Relationship Id="rId10452" Type="http://schemas.openxmlformats.org/officeDocument/2006/relationships/hyperlink" Target="https://eigo-rewrite.com/" TargetMode="External"/><Relationship Id="rId11782" Type="http://schemas.openxmlformats.org/officeDocument/2006/relationships/hyperlink" Target="https://jukureiwa.com/tips/alphabet/" TargetMode="External"/><Relationship Id="rId10468" Type="http://schemas.openxmlformats.org/officeDocument/2006/relationships/hyperlink" Target="https://eigo-rewrite.com/column/stage2-lesson4-1/" TargetMode="External"/><Relationship Id="rId10469" Type="http://schemas.openxmlformats.org/officeDocument/2006/relationships/hyperlink" Target="https://eigo-rewrite.com/column/stage2-lesson4-1/" TargetMode="External"/><Relationship Id="rId11799" Type="http://schemas.openxmlformats.org/officeDocument/2006/relationships/hyperlink" Target="https://jukureiwa.com/tips/alphabet/" TargetMode="External"/><Relationship Id="rId10466" Type="http://schemas.openxmlformats.org/officeDocument/2006/relationships/hyperlink" Target="https://eigo-rewrite.com/column/stage2-lesson4-1/" TargetMode="External"/><Relationship Id="rId11798" Type="http://schemas.openxmlformats.org/officeDocument/2006/relationships/hyperlink" Target="https://jukureiwa.com/tips/alphabet/" TargetMode="External"/><Relationship Id="rId10467" Type="http://schemas.openxmlformats.org/officeDocument/2006/relationships/hyperlink" Target="https://eigo-rewrite.com/column/stage2-lesson4-1/" TargetMode="External"/><Relationship Id="rId11797" Type="http://schemas.openxmlformats.org/officeDocument/2006/relationships/hyperlink" Target="https://jukureiwa.com/tips/alphabet/" TargetMode="External"/><Relationship Id="rId10460" Type="http://schemas.openxmlformats.org/officeDocument/2006/relationships/hyperlink" Target="https://eigo-rewrite.com/column/stage2-lesson4-1/" TargetMode="External"/><Relationship Id="rId11792" Type="http://schemas.openxmlformats.org/officeDocument/2006/relationships/hyperlink" Target="https://jukureiwa.com/tips/alphabet/" TargetMode="External"/><Relationship Id="rId10461" Type="http://schemas.openxmlformats.org/officeDocument/2006/relationships/hyperlink" Target="https://eigo-rewrite.com/column/stage2-lesson4-1/" TargetMode="External"/><Relationship Id="rId11791" Type="http://schemas.openxmlformats.org/officeDocument/2006/relationships/hyperlink" Target="https://jukureiwa.com/tips/alphabet/" TargetMode="External"/><Relationship Id="rId11790" Type="http://schemas.openxmlformats.org/officeDocument/2006/relationships/hyperlink" Target="https://jukureiwa.com/tips/alphabet/" TargetMode="External"/><Relationship Id="rId10464" Type="http://schemas.openxmlformats.org/officeDocument/2006/relationships/hyperlink" Target="https://eigo-rewrite.com/column/stage2-lesson4-1/" TargetMode="External"/><Relationship Id="rId11796" Type="http://schemas.openxmlformats.org/officeDocument/2006/relationships/hyperlink" Target="https://jukureiwa.com/tips/alphabet/" TargetMode="External"/><Relationship Id="rId10465" Type="http://schemas.openxmlformats.org/officeDocument/2006/relationships/hyperlink" Target="https://eigo-rewrite.com/column/stage2-lesson4-1/" TargetMode="External"/><Relationship Id="rId11795" Type="http://schemas.openxmlformats.org/officeDocument/2006/relationships/hyperlink" Target="https://jukureiwa.com/tips/alphabet/" TargetMode="External"/><Relationship Id="rId10462" Type="http://schemas.openxmlformats.org/officeDocument/2006/relationships/hyperlink" Target="https://eigo-rewrite.com/column/stage2-lesson4-1/" TargetMode="External"/><Relationship Id="rId11794" Type="http://schemas.openxmlformats.org/officeDocument/2006/relationships/hyperlink" Target="https://jukureiwa.com/tips/alphabet/" TargetMode="External"/><Relationship Id="rId10463" Type="http://schemas.openxmlformats.org/officeDocument/2006/relationships/hyperlink" Target="https://eigo-rewrite.com/column/stage2-lesson4-1/" TargetMode="External"/><Relationship Id="rId11793" Type="http://schemas.openxmlformats.org/officeDocument/2006/relationships/hyperlink" Target="https://jukureiwa.com/tips/alphabet/" TargetMode="External"/><Relationship Id="rId10435" Type="http://schemas.openxmlformats.org/officeDocument/2006/relationships/hyperlink" Target="https://eigo-rewrite.com/" TargetMode="External"/><Relationship Id="rId11767" Type="http://schemas.openxmlformats.org/officeDocument/2006/relationships/hyperlink" Target="https://jukureiwa.com/tips/alphabet/" TargetMode="External"/><Relationship Id="rId10436" Type="http://schemas.openxmlformats.org/officeDocument/2006/relationships/hyperlink" Target="https://eigo-rewrite.com/" TargetMode="External"/><Relationship Id="rId11766" Type="http://schemas.openxmlformats.org/officeDocument/2006/relationships/hyperlink" Target="https://jukureiwa.com/tips/alphabet/" TargetMode="External"/><Relationship Id="rId10433" Type="http://schemas.openxmlformats.org/officeDocument/2006/relationships/hyperlink" Target="https://eigo-rewrite.com/" TargetMode="External"/><Relationship Id="rId11765" Type="http://schemas.openxmlformats.org/officeDocument/2006/relationships/hyperlink" Target="https://jukureiwa.com/tips/alphabet/" TargetMode="External"/><Relationship Id="rId10434" Type="http://schemas.openxmlformats.org/officeDocument/2006/relationships/hyperlink" Target="https://eigo-rewrite.com/" TargetMode="External"/><Relationship Id="rId11764" Type="http://schemas.openxmlformats.org/officeDocument/2006/relationships/hyperlink" Target="https://jukureiwa.com/tips/alphabet/" TargetMode="External"/><Relationship Id="rId10439" Type="http://schemas.openxmlformats.org/officeDocument/2006/relationships/hyperlink" Target="https://eigo-rewrite.com/" TargetMode="External"/><Relationship Id="rId10437" Type="http://schemas.openxmlformats.org/officeDocument/2006/relationships/hyperlink" Target="https://eigo-rewrite.com/" TargetMode="External"/><Relationship Id="rId11769" Type="http://schemas.openxmlformats.org/officeDocument/2006/relationships/hyperlink" Target="https://jukureiwa.com/tips/alphabet/" TargetMode="External"/><Relationship Id="rId10438" Type="http://schemas.openxmlformats.org/officeDocument/2006/relationships/hyperlink" Target="https://eigo-rewrite.com/" TargetMode="External"/><Relationship Id="rId11768" Type="http://schemas.openxmlformats.org/officeDocument/2006/relationships/hyperlink" Target="https://jukureiwa.com/tips/alphabet/" TargetMode="External"/><Relationship Id="rId10431" Type="http://schemas.openxmlformats.org/officeDocument/2006/relationships/hyperlink" Target="https://eigo-rewrite.com/" TargetMode="External"/><Relationship Id="rId11763" Type="http://schemas.openxmlformats.org/officeDocument/2006/relationships/hyperlink" Target="https://jukureiwa.com/tips/alphabet/" TargetMode="External"/><Relationship Id="rId10432" Type="http://schemas.openxmlformats.org/officeDocument/2006/relationships/hyperlink" Target="https://eigo-rewrite.com/" TargetMode="External"/><Relationship Id="rId11762" Type="http://schemas.openxmlformats.org/officeDocument/2006/relationships/hyperlink" Target="https://jukureiwa.com/tips/alphabet/" TargetMode="External"/><Relationship Id="rId11761" Type="http://schemas.openxmlformats.org/officeDocument/2006/relationships/hyperlink" Target="https://jukureiwa.com/tips/alphabet/" TargetMode="External"/><Relationship Id="rId10430" Type="http://schemas.openxmlformats.org/officeDocument/2006/relationships/hyperlink" Target="https://eigo-rewrite.com/" TargetMode="External"/><Relationship Id="rId11760" Type="http://schemas.openxmlformats.org/officeDocument/2006/relationships/hyperlink" Target="https://jukureiwa.com/tips/alphabet/" TargetMode="External"/><Relationship Id="rId10446" Type="http://schemas.openxmlformats.org/officeDocument/2006/relationships/hyperlink" Target="https://eigo-rewrite.com/" TargetMode="External"/><Relationship Id="rId11778" Type="http://schemas.openxmlformats.org/officeDocument/2006/relationships/hyperlink" Target="https://jukureiwa.com/tips/alphabet/" TargetMode="External"/><Relationship Id="rId10447" Type="http://schemas.openxmlformats.org/officeDocument/2006/relationships/hyperlink" Target="https://eigo-rewrite.com/" TargetMode="External"/><Relationship Id="rId11777" Type="http://schemas.openxmlformats.org/officeDocument/2006/relationships/hyperlink" Target="https://jukureiwa.com/tips/alphabet/" TargetMode="External"/><Relationship Id="rId10444" Type="http://schemas.openxmlformats.org/officeDocument/2006/relationships/hyperlink" Target="https://eigo-rewrite.com/" TargetMode="External"/><Relationship Id="rId11776" Type="http://schemas.openxmlformats.org/officeDocument/2006/relationships/hyperlink" Target="https://jukureiwa.com/tips/alphabet/" TargetMode="External"/><Relationship Id="rId10445" Type="http://schemas.openxmlformats.org/officeDocument/2006/relationships/hyperlink" Target="https://eigo-rewrite.com/" TargetMode="External"/><Relationship Id="rId11775" Type="http://schemas.openxmlformats.org/officeDocument/2006/relationships/hyperlink" Target="https://jukureiwa.com/tips/alphabet/" TargetMode="External"/><Relationship Id="rId10448" Type="http://schemas.openxmlformats.org/officeDocument/2006/relationships/hyperlink" Target="https://eigo-rewrite.com/" TargetMode="External"/><Relationship Id="rId10449" Type="http://schemas.openxmlformats.org/officeDocument/2006/relationships/hyperlink" Target="https://eigo-rewrite.com/" TargetMode="External"/><Relationship Id="rId11779" Type="http://schemas.openxmlformats.org/officeDocument/2006/relationships/hyperlink" Target="https://jukureiwa.com/tips/alphabet/" TargetMode="External"/><Relationship Id="rId11770" Type="http://schemas.openxmlformats.org/officeDocument/2006/relationships/hyperlink" Target="https://jukureiwa.com/tips/alphabet/" TargetMode="External"/><Relationship Id="rId10442" Type="http://schemas.openxmlformats.org/officeDocument/2006/relationships/hyperlink" Target="https://eigo-rewrite.com/" TargetMode="External"/><Relationship Id="rId11774" Type="http://schemas.openxmlformats.org/officeDocument/2006/relationships/hyperlink" Target="https://jukureiwa.com/tips/alphabet/" TargetMode="External"/><Relationship Id="rId10443" Type="http://schemas.openxmlformats.org/officeDocument/2006/relationships/hyperlink" Target="https://eigo-rewrite.com/" TargetMode="External"/><Relationship Id="rId11773" Type="http://schemas.openxmlformats.org/officeDocument/2006/relationships/hyperlink" Target="https://jukureiwa.com/tips/alphabet/" TargetMode="External"/><Relationship Id="rId10440" Type="http://schemas.openxmlformats.org/officeDocument/2006/relationships/hyperlink" Target="https://eigo-rewrite.com/" TargetMode="External"/><Relationship Id="rId11772" Type="http://schemas.openxmlformats.org/officeDocument/2006/relationships/hyperlink" Target="https://jukureiwa.com/tips/alphabet/" TargetMode="External"/><Relationship Id="rId10441" Type="http://schemas.openxmlformats.org/officeDocument/2006/relationships/hyperlink" Target="https://eigo-rewrite.com/" TargetMode="External"/><Relationship Id="rId11771" Type="http://schemas.openxmlformats.org/officeDocument/2006/relationships/hyperlink" Target="https://jukureiwa.com/tips/alphabet/" TargetMode="External"/><Relationship Id="rId10499" Type="http://schemas.openxmlformats.org/officeDocument/2006/relationships/hyperlink" Target="https://eigo-rewrite.com/column/stage2-lesson4-1/" TargetMode="External"/><Relationship Id="rId10493" Type="http://schemas.openxmlformats.org/officeDocument/2006/relationships/hyperlink" Target="https://eigo-rewrite.com/column/stage2-lesson4-1/" TargetMode="External"/><Relationship Id="rId10494" Type="http://schemas.openxmlformats.org/officeDocument/2006/relationships/hyperlink" Target="https://eigo-rewrite.com/column/stage2-lesson4-1/" TargetMode="External"/><Relationship Id="rId10491" Type="http://schemas.openxmlformats.org/officeDocument/2006/relationships/hyperlink" Target="https://eigo-rewrite.com/column/stage2-lesson4-1/" TargetMode="External"/><Relationship Id="rId10492" Type="http://schemas.openxmlformats.org/officeDocument/2006/relationships/hyperlink" Target="https://eigo-rewrite.com/column/stage2-lesson4-1/" TargetMode="External"/><Relationship Id="rId10497" Type="http://schemas.openxmlformats.org/officeDocument/2006/relationships/hyperlink" Target="https://eigo-rewrite.com/column/stage2-lesson4-1/" TargetMode="External"/><Relationship Id="rId10498" Type="http://schemas.openxmlformats.org/officeDocument/2006/relationships/hyperlink" Target="https://eigo-rewrite.com/column/stage2-lesson4-1/" TargetMode="External"/><Relationship Id="rId10495" Type="http://schemas.openxmlformats.org/officeDocument/2006/relationships/hyperlink" Target="https://eigo-rewrite.com/column/stage2-lesson4-1/" TargetMode="External"/><Relationship Id="rId10496" Type="http://schemas.openxmlformats.org/officeDocument/2006/relationships/hyperlink" Target="https://eigo-rewrite.com/column/stage2-lesson4-1/" TargetMode="External"/><Relationship Id="rId10479" Type="http://schemas.openxmlformats.org/officeDocument/2006/relationships/hyperlink" Target="https://eigo-rewrite.com/column/stage2-lesson4-1/" TargetMode="External"/><Relationship Id="rId10477" Type="http://schemas.openxmlformats.org/officeDocument/2006/relationships/hyperlink" Target="https://eigo-rewrite.com/column/stage2-lesson4-1/" TargetMode="External"/><Relationship Id="rId10478" Type="http://schemas.openxmlformats.org/officeDocument/2006/relationships/hyperlink" Target="https://eigo-rewrite.com/column/stage2-lesson4-1/" TargetMode="External"/><Relationship Id="rId10471" Type="http://schemas.openxmlformats.org/officeDocument/2006/relationships/hyperlink" Target="https://eigo-rewrite.com/column/stage2-lesson4-1/" TargetMode="External"/><Relationship Id="rId10472" Type="http://schemas.openxmlformats.org/officeDocument/2006/relationships/hyperlink" Target="https://eigo-rewrite.com/column/stage2-lesson4-1/" TargetMode="External"/><Relationship Id="rId10470" Type="http://schemas.openxmlformats.org/officeDocument/2006/relationships/hyperlink" Target="https://eigo-rewrite.com/column/stage2-lesson4-1/" TargetMode="External"/><Relationship Id="rId10475" Type="http://schemas.openxmlformats.org/officeDocument/2006/relationships/hyperlink" Target="https://eigo-rewrite.com/column/stage2-lesson4-1/" TargetMode="External"/><Relationship Id="rId10476" Type="http://schemas.openxmlformats.org/officeDocument/2006/relationships/hyperlink" Target="https://eigo-rewrite.com/column/stage2-lesson4-1/" TargetMode="External"/><Relationship Id="rId10473" Type="http://schemas.openxmlformats.org/officeDocument/2006/relationships/hyperlink" Target="https://eigo-rewrite.com/column/stage2-lesson4-1/" TargetMode="External"/><Relationship Id="rId10474" Type="http://schemas.openxmlformats.org/officeDocument/2006/relationships/hyperlink" Target="https://eigo-rewrite.com/column/stage2-lesson4-1/" TargetMode="External"/><Relationship Id="rId10490" Type="http://schemas.openxmlformats.org/officeDocument/2006/relationships/hyperlink" Target="https://eigo-rewrite.com/column/stage2-lesson4-1/" TargetMode="External"/><Relationship Id="rId10488" Type="http://schemas.openxmlformats.org/officeDocument/2006/relationships/hyperlink" Target="https://eigo-rewrite.com/column/stage2-lesson4-1/" TargetMode="External"/><Relationship Id="rId10489" Type="http://schemas.openxmlformats.org/officeDocument/2006/relationships/hyperlink" Target="https://eigo-rewrite.com/column/stage2-lesson4-1/" TargetMode="External"/><Relationship Id="rId10482" Type="http://schemas.openxmlformats.org/officeDocument/2006/relationships/hyperlink" Target="https://eigo-rewrite.com/column/stage2-lesson4-1/" TargetMode="External"/><Relationship Id="rId10483" Type="http://schemas.openxmlformats.org/officeDocument/2006/relationships/hyperlink" Target="https://eigo-rewrite.com/column/stage2-lesson4-1/" TargetMode="External"/><Relationship Id="rId10480" Type="http://schemas.openxmlformats.org/officeDocument/2006/relationships/hyperlink" Target="https://eigo-rewrite.com/column/stage2-lesson4-1/" TargetMode="External"/><Relationship Id="rId10481" Type="http://schemas.openxmlformats.org/officeDocument/2006/relationships/hyperlink" Target="https://eigo-rewrite.com/column/stage2-lesson4-1/" TargetMode="External"/><Relationship Id="rId10486" Type="http://schemas.openxmlformats.org/officeDocument/2006/relationships/hyperlink" Target="https://eigo-rewrite.com/column/stage2-lesson4-1/" TargetMode="External"/><Relationship Id="rId10487" Type="http://schemas.openxmlformats.org/officeDocument/2006/relationships/hyperlink" Target="https://eigo-rewrite.com/column/stage2-lesson4-1/" TargetMode="External"/><Relationship Id="rId10484" Type="http://schemas.openxmlformats.org/officeDocument/2006/relationships/hyperlink" Target="https://eigo-rewrite.com/column/stage2-lesson4-1/" TargetMode="External"/><Relationship Id="rId10485" Type="http://schemas.openxmlformats.org/officeDocument/2006/relationships/hyperlink" Target="https://eigo-rewrite.com/column/stage2-lesson4-1/" TargetMode="External"/><Relationship Id="rId10738" Type="http://schemas.openxmlformats.org/officeDocument/2006/relationships/hyperlink" Target="https://dokkai-labo.tokyo/blog/kokugo-kakomon/" TargetMode="External"/><Relationship Id="rId10739" Type="http://schemas.openxmlformats.org/officeDocument/2006/relationships/hyperlink" Target="https://dokkai-labo.tokyo/blog/kokugo-kakomon/" TargetMode="External"/><Relationship Id="rId10732" Type="http://schemas.openxmlformats.org/officeDocument/2006/relationships/hyperlink" Target="https://dokkai-labo.tokyo/blog/kokugo-kakomon/" TargetMode="External"/><Relationship Id="rId10733" Type="http://schemas.openxmlformats.org/officeDocument/2006/relationships/hyperlink" Target="https://dokkai-labo.tokyo/blog/kokugo-kakomon/" TargetMode="External"/><Relationship Id="rId10730" Type="http://schemas.openxmlformats.org/officeDocument/2006/relationships/hyperlink" Target="https://dokkai-labo.tokyo/blog/kokugo-kakomon/" TargetMode="External"/><Relationship Id="rId10731" Type="http://schemas.openxmlformats.org/officeDocument/2006/relationships/hyperlink" Target="https://dokkai-labo.tokyo/blog/kokugo-kakomon/" TargetMode="External"/><Relationship Id="rId5251" Type="http://schemas.openxmlformats.org/officeDocument/2006/relationships/hyperlink" Target="https://eng-support.com/column/progressbook1-6-2/" TargetMode="External"/><Relationship Id="rId6582" Type="http://schemas.openxmlformats.org/officeDocument/2006/relationships/hyperlink" Target="https://juku-escot.com/column/suugaku_miss/" TargetMode="External"/><Relationship Id="rId10736" Type="http://schemas.openxmlformats.org/officeDocument/2006/relationships/hyperlink" Target="https://dokkai-labo.tokyo/blog/kokugo-kakomon/" TargetMode="External"/><Relationship Id="rId5252" Type="http://schemas.openxmlformats.org/officeDocument/2006/relationships/hyperlink" Target="https://eng-support.com/column/progressbook1-6-2/" TargetMode="External"/><Relationship Id="rId6583" Type="http://schemas.openxmlformats.org/officeDocument/2006/relationships/hyperlink" Target="https://juku-escot.com/column/suugaku_miss/" TargetMode="External"/><Relationship Id="rId10737" Type="http://schemas.openxmlformats.org/officeDocument/2006/relationships/hyperlink" Target="https://dokkai-labo.tokyo/blog/kokugo-kakomon/" TargetMode="External"/><Relationship Id="rId6580" Type="http://schemas.openxmlformats.org/officeDocument/2006/relationships/hyperlink" Target="https://juku-escot.com/column/suugaku_miss/" TargetMode="External"/><Relationship Id="rId10734" Type="http://schemas.openxmlformats.org/officeDocument/2006/relationships/hyperlink" Target="https://dokkai-labo.tokyo/blog/kokugo-kakomon/" TargetMode="External"/><Relationship Id="rId5250" Type="http://schemas.openxmlformats.org/officeDocument/2006/relationships/hyperlink" Target="https://eng-support.com/column/progressbook1-6-2/" TargetMode="External"/><Relationship Id="rId6581" Type="http://schemas.openxmlformats.org/officeDocument/2006/relationships/hyperlink" Target="https://juku-escot.com/column/suugaku_miss/" TargetMode="External"/><Relationship Id="rId10735" Type="http://schemas.openxmlformats.org/officeDocument/2006/relationships/hyperlink" Target="https://dokkai-labo.tokyo/blog/kokugo-kakomon/" TargetMode="External"/><Relationship Id="rId5255" Type="http://schemas.openxmlformats.org/officeDocument/2006/relationships/hyperlink" Target="https://eng-support.com/column/progressbook1-6-2/" TargetMode="External"/><Relationship Id="rId6586" Type="http://schemas.openxmlformats.org/officeDocument/2006/relationships/hyperlink" Target="https://juku-escot.com/column/suugaku_miss/" TargetMode="External"/><Relationship Id="rId5256" Type="http://schemas.openxmlformats.org/officeDocument/2006/relationships/hyperlink" Target="https://eng-support.com/column/progressbook1-6-2/" TargetMode="External"/><Relationship Id="rId6587" Type="http://schemas.openxmlformats.org/officeDocument/2006/relationships/hyperlink" Target="https://juku-escot.com/column/suugaku_miss/" TargetMode="External"/><Relationship Id="rId5253" Type="http://schemas.openxmlformats.org/officeDocument/2006/relationships/hyperlink" Target="https://eng-support.com/column/progressbook1-6-2/" TargetMode="External"/><Relationship Id="rId6584" Type="http://schemas.openxmlformats.org/officeDocument/2006/relationships/hyperlink" Target="https://juku-escot.com/column/suugaku_miss/" TargetMode="External"/><Relationship Id="rId5254" Type="http://schemas.openxmlformats.org/officeDocument/2006/relationships/hyperlink" Target="https://eng-support.com/column/progressbook1-6-2/" TargetMode="External"/><Relationship Id="rId6585" Type="http://schemas.openxmlformats.org/officeDocument/2006/relationships/hyperlink" Target="https://juku-escot.com/column/suugaku_miss/" TargetMode="External"/><Relationship Id="rId5259" Type="http://schemas.openxmlformats.org/officeDocument/2006/relationships/hyperlink" Target="https://eng-support.com/column/progressbook1-6-2/" TargetMode="External"/><Relationship Id="rId5257" Type="http://schemas.openxmlformats.org/officeDocument/2006/relationships/hyperlink" Target="https://eng-support.com/column/progressbook1-6-2/" TargetMode="External"/><Relationship Id="rId6588" Type="http://schemas.openxmlformats.org/officeDocument/2006/relationships/hyperlink" Target="https://juku-escot.com/column/suugaku_miss/" TargetMode="External"/><Relationship Id="rId5258" Type="http://schemas.openxmlformats.org/officeDocument/2006/relationships/hyperlink" Target="https://eng-support.com/column/progressbook1-6-2/" TargetMode="External"/><Relationship Id="rId6589" Type="http://schemas.openxmlformats.org/officeDocument/2006/relationships/hyperlink" Target="https://juku-escot.com/column/suugaku_miss/" TargetMode="External"/><Relationship Id="rId10749" Type="http://schemas.openxmlformats.org/officeDocument/2006/relationships/hyperlink" Target="https://dokkai-labo.tokyo/blog/kokugo-kakomon/" TargetMode="External"/><Relationship Id="rId10743" Type="http://schemas.openxmlformats.org/officeDocument/2006/relationships/hyperlink" Target="https://dokkai-labo.tokyo/blog/kokugo-kakomon/" TargetMode="External"/><Relationship Id="rId10744" Type="http://schemas.openxmlformats.org/officeDocument/2006/relationships/hyperlink" Target="https://dokkai-labo.tokyo/blog/kokugo-kakomon/" TargetMode="External"/><Relationship Id="rId10741" Type="http://schemas.openxmlformats.org/officeDocument/2006/relationships/hyperlink" Target="https://dokkai-labo.tokyo/blog/kokugo-kakomon/" TargetMode="External"/><Relationship Id="rId10742" Type="http://schemas.openxmlformats.org/officeDocument/2006/relationships/hyperlink" Target="https://dokkai-labo.tokyo/blog/kokugo-kakomon/" TargetMode="External"/><Relationship Id="rId5240" Type="http://schemas.openxmlformats.org/officeDocument/2006/relationships/hyperlink" Target="https://eng-support.com/column/progressbook1-6-2/" TargetMode="External"/><Relationship Id="rId6571" Type="http://schemas.openxmlformats.org/officeDocument/2006/relationships/hyperlink" Target="https://juku-escot.com/column/suugaku_miss/" TargetMode="External"/><Relationship Id="rId10747" Type="http://schemas.openxmlformats.org/officeDocument/2006/relationships/hyperlink" Target="https://dokkai-labo.tokyo/blog/kokugo-kakomon/" TargetMode="External"/><Relationship Id="rId5241" Type="http://schemas.openxmlformats.org/officeDocument/2006/relationships/hyperlink" Target="https://eng-support.com/column/progressbook1-6-2/" TargetMode="External"/><Relationship Id="rId6572" Type="http://schemas.openxmlformats.org/officeDocument/2006/relationships/hyperlink" Target="https://juku-escot.com/column/suugaku_miss/" TargetMode="External"/><Relationship Id="rId10748" Type="http://schemas.openxmlformats.org/officeDocument/2006/relationships/hyperlink" Target="https://dokkai-labo.tokyo/blog/kokugo-kakomon/" TargetMode="External"/><Relationship Id="rId10745" Type="http://schemas.openxmlformats.org/officeDocument/2006/relationships/hyperlink" Target="https://dokkai-labo.tokyo/blog/kokugo-kakomon/" TargetMode="External"/><Relationship Id="rId6570" Type="http://schemas.openxmlformats.org/officeDocument/2006/relationships/hyperlink" Target="https://juku-escot.com/column/suugaku_miss/" TargetMode="External"/><Relationship Id="rId10746" Type="http://schemas.openxmlformats.org/officeDocument/2006/relationships/hyperlink" Target="https://dokkai-labo.tokyo/blog/kokugo-kakomon/" TargetMode="External"/><Relationship Id="rId5244" Type="http://schemas.openxmlformats.org/officeDocument/2006/relationships/hyperlink" Target="https://eng-support.com/column/progressbook1-6-2/" TargetMode="External"/><Relationship Id="rId6575" Type="http://schemas.openxmlformats.org/officeDocument/2006/relationships/hyperlink" Target="https://juku-escot.com/column/suugaku_miss/" TargetMode="External"/><Relationship Id="rId5245" Type="http://schemas.openxmlformats.org/officeDocument/2006/relationships/hyperlink" Target="https://eng-support.com/column/progressbook1-6-2/" TargetMode="External"/><Relationship Id="rId6576" Type="http://schemas.openxmlformats.org/officeDocument/2006/relationships/hyperlink" Target="https://juku-escot.com/column/suugaku_miss/" TargetMode="External"/><Relationship Id="rId5242" Type="http://schemas.openxmlformats.org/officeDocument/2006/relationships/hyperlink" Target="https://eng-support.com/column/progressbook1-6-2/" TargetMode="External"/><Relationship Id="rId6573" Type="http://schemas.openxmlformats.org/officeDocument/2006/relationships/hyperlink" Target="https://juku-escot.com/column/suugaku_miss/" TargetMode="External"/><Relationship Id="rId5243" Type="http://schemas.openxmlformats.org/officeDocument/2006/relationships/hyperlink" Target="https://eng-support.com/column/progressbook1-6-2/" TargetMode="External"/><Relationship Id="rId6574" Type="http://schemas.openxmlformats.org/officeDocument/2006/relationships/hyperlink" Target="https://juku-escot.com/column/suugaku_miss/" TargetMode="External"/><Relationship Id="rId5248" Type="http://schemas.openxmlformats.org/officeDocument/2006/relationships/hyperlink" Target="https://eng-support.com/column/progressbook1-6-2/" TargetMode="External"/><Relationship Id="rId6579" Type="http://schemas.openxmlformats.org/officeDocument/2006/relationships/hyperlink" Target="https://juku-escot.com/column/suugaku_miss/" TargetMode="External"/><Relationship Id="rId5249" Type="http://schemas.openxmlformats.org/officeDocument/2006/relationships/hyperlink" Target="https://eng-support.com/column/progressbook1-6-2/" TargetMode="External"/><Relationship Id="rId10740" Type="http://schemas.openxmlformats.org/officeDocument/2006/relationships/hyperlink" Target="https://dokkai-labo.tokyo/blog/kokugo-kakomon/" TargetMode="External"/><Relationship Id="rId5246" Type="http://schemas.openxmlformats.org/officeDocument/2006/relationships/hyperlink" Target="https://eng-support.com/column/progressbook1-6-2/" TargetMode="External"/><Relationship Id="rId6577" Type="http://schemas.openxmlformats.org/officeDocument/2006/relationships/hyperlink" Target="https://juku-escot.com/column/suugaku_miss/" TargetMode="External"/><Relationship Id="rId5247" Type="http://schemas.openxmlformats.org/officeDocument/2006/relationships/hyperlink" Target="https://eng-support.com/column/progressbook1-6-2/" TargetMode="External"/><Relationship Id="rId6578" Type="http://schemas.openxmlformats.org/officeDocument/2006/relationships/hyperlink" Target="https://juku-escot.com/column/suugaku_miss/" TargetMode="External"/><Relationship Id="rId10718" Type="http://schemas.openxmlformats.org/officeDocument/2006/relationships/hyperlink" Target="https://dokkai-labo.tokyo/blog/kokugo-kakomon/" TargetMode="External"/><Relationship Id="rId10719" Type="http://schemas.openxmlformats.org/officeDocument/2006/relationships/hyperlink" Target="https://dokkai-labo.tokyo/blog/kokugo-kakomon/" TargetMode="External"/><Relationship Id="rId10716" Type="http://schemas.openxmlformats.org/officeDocument/2006/relationships/hyperlink" Target="https://dokkai-labo.tokyo/blog/kokugo-kakomon/" TargetMode="External"/><Relationship Id="rId10717" Type="http://schemas.openxmlformats.org/officeDocument/2006/relationships/hyperlink" Target="https://dokkai-labo.tokyo/blog/kokugo-kakomon/" TargetMode="External"/><Relationship Id="rId10710" Type="http://schemas.openxmlformats.org/officeDocument/2006/relationships/hyperlink" Target="https://dokkai-labo.tokyo/blog/kokugo-kakomon/" TargetMode="External"/><Relationship Id="rId5270" Type="http://schemas.openxmlformats.org/officeDocument/2006/relationships/hyperlink" Target="https://eng-support.com/column/progressbook1-6-2/" TargetMode="External"/><Relationship Id="rId10711" Type="http://schemas.openxmlformats.org/officeDocument/2006/relationships/hyperlink" Target="https://dokkai-labo.tokyo/blog/kokugo-kakomon/" TargetMode="External"/><Relationship Id="rId5273" Type="http://schemas.openxmlformats.org/officeDocument/2006/relationships/hyperlink" Target="https://juku-escot.com/c_blogs/1dayanki/" TargetMode="External"/><Relationship Id="rId10714" Type="http://schemas.openxmlformats.org/officeDocument/2006/relationships/hyperlink" Target="https://dokkai-labo.tokyo/blog/kokugo-kakomon/" TargetMode="External"/><Relationship Id="rId5274" Type="http://schemas.openxmlformats.org/officeDocument/2006/relationships/hyperlink" Target="https://juku-escot.com/c_blogs/1dayanki/" TargetMode="External"/><Relationship Id="rId10715" Type="http://schemas.openxmlformats.org/officeDocument/2006/relationships/hyperlink" Target="https://dokkai-labo.tokyo/blog/kokugo-kakomon/" TargetMode="External"/><Relationship Id="rId5271" Type="http://schemas.openxmlformats.org/officeDocument/2006/relationships/hyperlink" Target="https://eng-support.com/column/progressbook1-6-2/" TargetMode="External"/><Relationship Id="rId10712" Type="http://schemas.openxmlformats.org/officeDocument/2006/relationships/hyperlink" Target="https://dokkai-labo.tokyo/blog/kokugo-kakomon/" TargetMode="External"/><Relationship Id="rId5272" Type="http://schemas.openxmlformats.org/officeDocument/2006/relationships/hyperlink" Target="https://eng-support.com/column/progressbook1-6-2/" TargetMode="External"/><Relationship Id="rId10713" Type="http://schemas.openxmlformats.org/officeDocument/2006/relationships/hyperlink" Target="https://dokkai-labo.tokyo/blog/kokugo-kakomon/" TargetMode="External"/><Relationship Id="rId5277" Type="http://schemas.openxmlformats.org/officeDocument/2006/relationships/hyperlink" Target="https://juku-escot.com/c_blogs/1dayanki/" TargetMode="External"/><Relationship Id="rId5278" Type="http://schemas.openxmlformats.org/officeDocument/2006/relationships/hyperlink" Target="https://juku-escot.com/c_blogs/1dayanki/" TargetMode="External"/><Relationship Id="rId5275" Type="http://schemas.openxmlformats.org/officeDocument/2006/relationships/hyperlink" Target="https://juku-escot.com/c_blogs/1dayanki/" TargetMode="External"/><Relationship Id="rId5276" Type="http://schemas.openxmlformats.org/officeDocument/2006/relationships/hyperlink" Target="https://juku-escot.com/c_blogs/1dayanki/" TargetMode="External"/><Relationship Id="rId5279" Type="http://schemas.openxmlformats.org/officeDocument/2006/relationships/hyperlink" Target="https://juku-escot.com/c_blogs/1dayanki/" TargetMode="External"/><Relationship Id="rId10729" Type="http://schemas.openxmlformats.org/officeDocument/2006/relationships/hyperlink" Target="https://dokkai-labo.tokyo/blog/kokugo-kakomon/" TargetMode="External"/><Relationship Id="rId10727" Type="http://schemas.openxmlformats.org/officeDocument/2006/relationships/hyperlink" Target="https://dokkai-labo.tokyo/blog/kokugo-kakomon/" TargetMode="External"/><Relationship Id="rId10728" Type="http://schemas.openxmlformats.org/officeDocument/2006/relationships/hyperlink" Target="https://dokkai-labo.tokyo/blog/kokugo-kakomon/" TargetMode="External"/><Relationship Id="rId10721" Type="http://schemas.openxmlformats.org/officeDocument/2006/relationships/hyperlink" Target="https://dokkai-labo.tokyo/blog/kokugo-kakomon/" TargetMode="External"/><Relationship Id="rId6590" Type="http://schemas.openxmlformats.org/officeDocument/2006/relationships/hyperlink" Target="https://juku-escot.com/column/suugaku_miss/" TargetMode="External"/><Relationship Id="rId10722" Type="http://schemas.openxmlformats.org/officeDocument/2006/relationships/hyperlink" Target="https://dokkai-labo.tokyo/blog/kokugo-kakomon/" TargetMode="External"/><Relationship Id="rId10720" Type="http://schemas.openxmlformats.org/officeDocument/2006/relationships/hyperlink" Target="https://dokkai-labo.tokyo/blog/kokugo-kakomon/" TargetMode="External"/><Relationship Id="rId5262" Type="http://schemas.openxmlformats.org/officeDocument/2006/relationships/hyperlink" Target="https://eng-support.com/column/progressbook1-6-2/" TargetMode="External"/><Relationship Id="rId6593" Type="http://schemas.openxmlformats.org/officeDocument/2006/relationships/hyperlink" Target="https://juku-escot.com/column/suugaku_miss/" TargetMode="External"/><Relationship Id="rId10725" Type="http://schemas.openxmlformats.org/officeDocument/2006/relationships/hyperlink" Target="https://dokkai-labo.tokyo/blog/kokugo-kakomon/" TargetMode="External"/><Relationship Id="rId5263" Type="http://schemas.openxmlformats.org/officeDocument/2006/relationships/hyperlink" Target="https://eng-support.com/column/progressbook1-6-2/" TargetMode="External"/><Relationship Id="rId6594" Type="http://schemas.openxmlformats.org/officeDocument/2006/relationships/hyperlink" Target="https://juku-escot.com/column/suugaku_miss/" TargetMode="External"/><Relationship Id="rId10726" Type="http://schemas.openxmlformats.org/officeDocument/2006/relationships/hyperlink" Target="https://dokkai-labo.tokyo/blog/kokugo-kakomon/" TargetMode="External"/><Relationship Id="rId5260" Type="http://schemas.openxmlformats.org/officeDocument/2006/relationships/hyperlink" Target="https://eng-support.com/column/progressbook1-6-2/" TargetMode="External"/><Relationship Id="rId6591" Type="http://schemas.openxmlformats.org/officeDocument/2006/relationships/hyperlink" Target="https://juku-escot.com/column/suugaku_miss/" TargetMode="External"/><Relationship Id="rId10723" Type="http://schemas.openxmlformats.org/officeDocument/2006/relationships/hyperlink" Target="https://dokkai-labo.tokyo/blog/kokugo-kakomon/" TargetMode="External"/><Relationship Id="rId5261" Type="http://schemas.openxmlformats.org/officeDocument/2006/relationships/hyperlink" Target="https://eng-support.com/column/progressbook1-6-2/" TargetMode="External"/><Relationship Id="rId6592" Type="http://schemas.openxmlformats.org/officeDocument/2006/relationships/hyperlink" Target="https://juku-escot.com/column/suugaku_miss/" TargetMode="External"/><Relationship Id="rId10724" Type="http://schemas.openxmlformats.org/officeDocument/2006/relationships/hyperlink" Target="https://dokkai-labo.tokyo/blog/kokugo-kakomon/" TargetMode="External"/><Relationship Id="rId5266" Type="http://schemas.openxmlformats.org/officeDocument/2006/relationships/hyperlink" Target="https://eng-support.com/column/progressbook1-6-2/" TargetMode="External"/><Relationship Id="rId6597" Type="http://schemas.openxmlformats.org/officeDocument/2006/relationships/hyperlink" Target="https://eng-support.com/column/progress-book1-lesson19-1/" TargetMode="External"/><Relationship Id="rId5267" Type="http://schemas.openxmlformats.org/officeDocument/2006/relationships/hyperlink" Target="https://eng-support.com/column/progressbook1-6-2/" TargetMode="External"/><Relationship Id="rId6598" Type="http://schemas.openxmlformats.org/officeDocument/2006/relationships/hyperlink" Target="https://eng-support.com/column/progress-book1-lesson19-1/" TargetMode="External"/><Relationship Id="rId5264" Type="http://schemas.openxmlformats.org/officeDocument/2006/relationships/hyperlink" Target="https://eng-support.com/column/progressbook1-6-2/" TargetMode="External"/><Relationship Id="rId6595" Type="http://schemas.openxmlformats.org/officeDocument/2006/relationships/hyperlink" Target="https://juku-escot.com/column/suugaku_miss/" TargetMode="External"/><Relationship Id="rId5265" Type="http://schemas.openxmlformats.org/officeDocument/2006/relationships/hyperlink" Target="https://eng-support.com/column/progressbook1-6-2/" TargetMode="External"/><Relationship Id="rId6596" Type="http://schemas.openxmlformats.org/officeDocument/2006/relationships/hyperlink" Target="https://eng-support.com/column/progress-book1-lesson19-1/" TargetMode="External"/><Relationship Id="rId5268" Type="http://schemas.openxmlformats.org/officeDocument/2006/relationships/hyperlink" Target="https://eng-support.com/column/progressbook1-6-2/" TargetMode="External"/><Relationship Id="rId6599" Type="http://schemas.openxmlformats.org/officeDocument/2006/relationships/hyperlink" Target="https://eng-support.com/column/progress-book1-lesson19-1/" TargetMode="External"/><Relationship Id="rId5269" Type="http://schemas.openxmlformats.org/officeDocument/2006/relationships/hyperlink" Target="https://eng-support.com/column/progressbook1-6-2/" TargetMode="External"/><Relationship Id="rId5219" Type="http://schemas.openxmlformats.org/officeDocument/2006/relationships/hyperlink" Target="https://eigo-rewrite.com/column/stage1-1-2/" TargetMode="External"/><Relationship Id="rId5217" Type="http://schemas.openxmlformats.org/officeDocument/2006/relationships/hyperlink" Target="https://eigo-rewrite.com/column/stage1-1-2/" TargetMode="External"/><Relationship Id="rId6548" Type="http://schemas.openxmlformats.org/officeDocument/2006/relationships/hyperlink" Target="https://eigo-rewrite.com/column/stage1-2-2/" TargetMode="External"/><Relationship Id="rId5218" Type="http://schemas.openxmlformats.org/officeDocument/2006/relationships/hyperlink" Target="https://eigo-rewrite.com/column/stage1-1-2/" TargetMode="External"/><Relationship Id="rId6549" Type="http://schemas.openxmlformats.org/officeDocument/2006/relationships/hyperlink" Target="https://eigo-rewrite.com/column/stage1-2-2/" TargetMode="External"/><Relationship Id="rId7879" Type="http://schemas.openxmlformats.org/officeDocument/2006/relationships/hyperlink" Target="https://eng-support.com/column/progressbook1-3-1/" TargetMode="External"/><Relationship Id="rId392" Type="http://schemas.openxmlformats.org/officeDocument/2006/relationships/hyperlink" Target="https://eigo-rewrite.com/column/stage1_lesson9-1/" TargetMode="External"/><Relationship Id="rId391" Type="http://schemas.openxmlformats.org/officeDocument/2006/relationships/hyperlink" Target="https://eigo-rewrite.com/column/stage1_lesson9-1/" TargetMode="External"/><Relationship Id="rId390" Type="http://schemas.openxmlformats.org/officeDocument/2006/relationships/hyperlink" Target="https://eigo-rewrite.com/column/stage1_lesson9-1/" TargetMode="External"/><Relationship Id="rId10776" Type="http://schemas.openxmlformats.org/officeDocument/2006/relationships/hyperlink" Target="https://dokkai-labo.tokyo/blog/kokorogamae/" TargetMode="External"/><Relationship Id="rId10777" Type="http://schemas.openxmlformats.org/officeDocument/2006/relationships/hyperlink" Target="https://dokkai-labo.tokyo/blog/kokorogamae/" TargetMode="External"/><Relationship Id="rId10774" Type="http://schemas.openxmlformats.org/officeDocument/2006/relationships/hyperlink" Target="https://dokkai-labo.tokyo/blog/kokorogamae/" TargetMode="External"/><Relationship Id="rId10775" Type="http://schemas.openxmlformats.org/officeDocument/2006/relationships/hyperlink" Target="https://dokkai-labo.tokyo/blog/kokorogamae/" TargetMode="External"/><Relationship Id="rId7870" Type="http://schemas.openxmlformats.org/officeDocument/2006/relationships/hyperlink" Target="https://eigo-rewrite.com/column/stage2-lesson10-2/" TargetMode="External"/><Relationship Id="rId10778" Type="http://schemas.openxmlformats.org/officeDocument/2006/relationships/hyperlink" Target="https://dokkai-labo.tokyo/blog/kokorogamae/" TargetMode="External"/><Relationship Id="rId10779" Type="http://schemas.openxmlformats.org/officeDocument/2006/relationships/hyperlink" Target="https://dokkai-labo.tokyo/blog/kokorogamae/" TargetMode="External"/><Relationship Id="rId385" Type="http://schemas.openxmlformats.org/officeDocument/2006/relationships/hyperlink" Target="https://eigo-rewrite.com/column/stage1_lesson9-1/" TargetMode="External"/><Relationship Id="rId5211" Type="http://schemas.openxmlformats.org/officeDocument/2006/relationships/hyperlink" Target="https://eigo-rewrite.com/column/stage1-1-2/" TargetMode="External"/><Relationship Id="rId6542" Type="http://schemas.openxmlformats.org/officeDocument/2006/relationships/hyperlink" Target="https://eigo-rewrite.com/column/stage1-2-2/" TargetMode="External"/><Relationship Id="rId7874" Type="http://schemas.openxmlformats.org/officeDocument/2006/relationships/hyperlink" Target="https://eng-support.com/column/progressbook1-3-1/" TargetMode="External"/><Relationship Id="rId384" Type="http://schemas.openxmlformats.org/officeDocument/2006/relationships/hyperlink" Target="https://eigo-rewrite.com/column/stage1_lesson9-1/" TargetMode="External"/><Relationship Id="rId5212" Type="http://schemas.openxmlformats.org/officeDocument/2006/relationships/hyperlink" Target="https://eigo-rewrite.com/column/stage1-1-2/" TargetMode="External"/><Relationship Id="rId6543" Type="http://schemas.openxmlformats.org/officeDocument/2006/relationships/hyperlink" Target="https://eigo-rewrite.com/column/stage1-2-2/" TargetMode="External"/><Relationship Id="rId7873" Type="http://schemas.openxmlformats.org/officeDocument/2006/relationships/hyperlink" Target="https://eng-support.com/column/progressbook1-3-1/" TargetMode="External"/><Relationship Id="rId383" Type="http://schemas.openxmlformats.org/officeDocument/2006/relationships/hyperlink" Target="https://eigo-rewrite.com/column/stage1_lesson9-1/" TargetMode="External"/><Relationship Id="rId6540" Type="http://schemas.openxmlformats.org/officeDocument/2006/relationships/hyperlink" Target="https://eigo-rewrite.com/column/stage1-2-2/" TargetMode="External"/><Relationship Id="rId7872" Type="http://schemas.openxmlformats.org/officeDocument/2006/relationships/hyperlink" Target="https://eng-support.com/column/progressbook1-3-1/" TargetMode="External"/><Relationship Id="rId382" Type="http://schemas.openxmlformats.org/officeDocument/2006/relationships/hyperlink" Target="https://eigo-rewrite.com/column/stage1_lesson9-1/" TargetMode="External"/><Relationship Id="rId5210" Type="http://schemas.openxmlformats.org/officeDocument/2006/relationships/hyperlink" Target="https://eigo-rewrite.com/column/stage1-1-2/" TargetMode="External"/><Relationship Id="rId6541" Type="http://schemas.openxmlformats.org/officeDocument/2006/relationships/hyperlink" Target="https://eigo-rewrite.com/column/stage1-2-2/" TargetMode="External"/><Relationship Id="rId7871" Type="http://schemas.openxmlformats.org/officeDocument/2006/relationships/hyperlink" Target="https://eigo-rewrite.com/column/stage2-lesson10-2/" TargetMode="External"/><Relationship Id="rId389" Type="http://schemas.openxmlformats.org/officeDocument/2006/relationships/hyperlink" Target="https://eigo-rewrite.com/column/stage1_lesson9-1/" TargetMode="External"/><Relationship Id="rId5215" Type="http://schemas.openxmlformats.org/officeDocument/2006/relationships/hyperlink" Target="https://eigo-rewrite.com/column/stage1-1-2/" TargetMode="External"/><Relationship Id="rId6546" Type="http://schemas.openxmlformats.org/officeDocument/2006/relationships/hyperlink" Target="https://eigo-rewrite.com/column/stage1-2-2/" TargetMode="External"/><Relationship Id="rId7878" Type="http://schemas.openxmlformats.org/officeDocument/2006/relationships/hyperlink" Target="https://eng-support.com/column/progressbook1-3-1/" TargetMode="External"/><Relationship Id="rId10772" Type="http://schemas.openxmlformats.org/officeDocument/2006/relationships/hyperlink" Target="https://dokkai-labo.tokyo/blog/kokorogamae/" TargetMode="External"/><Relationship Id="rId388" Type="http://schemas.openxmlformats.org/officeDocument/2006/relationships/hyperlink" Target="https://eigo-rewrite.com/column/stage1_lesson9-1/" TargetMode="External"/><Relationship Id="rId5216" Type="http://schemas.openxmlformats.org/officeDocument/2006/relationships/hyperlink" Target="https://eigo-rewrite.com/column/stage1-1-2/" TargetMode="External"/><Relationship Id="rId6547" Type="http://schemas.openxmlformats.org/officeDocument/2006/relationships/hyperlink" Target="https://eigo-rewrite.com/column/stage1-2-2/" TargetMode="External"/><Relationship Id="rId7877" Type="http://schemas.openxmlformats.org/officeDocument/2006/relationships/hyperlink" Target="https://eng-support.com/column/progressbook1-3-1/" TargetMode="External"/><Relationship Id="rId10773" Type="http://schemas.openxmlformats.org/officeDocument/2006/relationships/hyperlink" Target="https://dokkai-labo.tokyo/blog/kokorogamae/" TargetMode="External"/><Relationship Id="rId387" Type="http://schemas.openxmlformats.org/officeDocument/2006/relationships/hyperlink" Target="https://eigo-rewrite.com/column/stage1_lesson9-1/" TargetMode="External"/><Relationship Id="rId5213" Type="http://schemas.openxmlformats.org/officeDocument/2006/relationships/hyperlink" Target="https://eigo-rewrite.com/column/stage1-1-2/" TargetMode="External"/><Relationship Id="rId6544" Type="http://schemas.openxmlformats.org/officeDocument/2006/relationships/hyperlink" Target="https://eigo-rewrite.com/column/stage1-2-2/" TargetMode="External"/><Relationship Id="rId7876" Type="http://schemas.openxmlformats.org/officeDocument/2006/relationships/hyperlink" Target="https://eng-support.com/column/progressbook1-3-1/" TargetMode="External"/><Relationship Id="rId10770" Type="http://schemas.openxmlformats.org/officeDocument/2006/relationships/hyperlink" Target="https://dokkai-labo.tokyo/blog/kokorogamae/" TargetMode="External"/><Relationship Id="rId386" Type="http://schemas.openxmlformats.org/officeDocument/2006/relationships/hyperlink" Target="https://eigo-rewrite.com/column/stage1_lesson9-1/" TargetMode="External"/><Relationship Id="rId5214" Type="http://schemas.openxmlformats.org/officeDocument/2006/relationships/hyperlink" Target="https://eigo-rewrite.com/column/stage1-1-2/" TargetMode="External"/><Relationship Id="rId6545" Type="http://schemas.openxmlformats.org/officeDocument/2006/relationships/hyperlink" Target="https://eigo-rewrite.com/column/stage1-2-2/" TargetMode="External"/><Relationship Id="rId7875" Type="http://schemas.openxmlformats.org/officeDocument/2006/relationships/hyperlink" Target="https://eng-support.com/column/progressbook1-3-1/" TargetMode="External"/><Relationship Id="rId10771" Type="http://schemas.openxmlformats.org/officeDocument/2006/relationships/hyperlink" Target="https://dokkai-labo.tokyo/blog/kokorogamae/" TargetMode="External"/><Relationship Id="rId5208" Type="http://schemas.openxmlformats.org/officeDocument/2006/relationships/hyperlink" Target="https://eigo-rewrite.com/column/stage1-1-2/" TargetMode="External"/><Relationship Id="rId6539" Type="http://schemas.openxmlformats.org/officeDocument/2006/relationships/hyperlink" Target="https://eigo-rewrite.com/column/stage1-2-2/" TargetMode="External"/><Relationship Id="rId5209" Type="http://schemas.openxmlformats.org/officeDocument/2006/relationships/hyperlink" Target="https://eigo-rewrite.com/column/stage1-1-2/" TargetMode="External"/><Relationship Id="rId5206" Type="http://schemas.openxmlformats.org/officeDocument/2006/relationships/hyperlink" Target="https://eigo-rewrite.com/column/stage1-1-2/" TargetMode="External"/><Relationship Id="rId6537" Type="http://schemas.openxmlformats.org/officeDocument/2006/relationships/hyperlink" Target="https://eigo-rewrite.com/column/stage1-2-2/" TargetMode="External"/><Relationship Id="rId7869" Type="http://schemas.openxmlformats.org/officeDocument/2006/relationships/hyperlink" Target="https://eigo-rewrite.com/column/stage2-lesson10-2/" TargetMode="External"/><Relationship Id="rId5207" Type="http://schemas.openxmlformats.org/officeDocument/2006/relationships/hyperlink" Target="https://eigo-rewrite.com/column/stage1-1-2/" TargetMode="External"/><Relationship Id="rId6538" Type="http://schemas.openxmlformats.org/officeDocument/2006/relationships/hyperlink" Target="https://eigo-rewrite.com/column/stage1-2-2/" TargetMode="External"/><Relationship Id="rId7868" Type="http://schemas.openxmlformats.org/officeDocument/2006/relationships/hyperlink" Target="https://eigo-rewrite.com/column/stage2-lesson10-2/" TargetMode="External"/><Relationship Id="rId381" Type="http://schemas.openxmlformats.org/officeDocument/2006/relationships/hyperlink" Target="https://eigo-rewrite.com/column/stage1_lesson9-1/" TargetMode="External"/><Relationship Id="rId380" Type="http://schemas.openxmlformats.org/officeDocument/2006/relationships/hyperlink" Target="https://eigo-rewrite.com/column/stage1_lesson9-1/" TargetMode="External"/><Relationship Id="rId10787" Type="http://schemas.openxmlformats.org/officeDocument/2006/relationships/hyperlink" Target="https://dokkai-labo.tokyo/blog/kokorogamae/" TargetMode="External"/><Relationship Id="rId10788" Type="http://schemas.openxmlformats.org/officeDocument/2006/relationships/hyperlink" Target="https://dokkai-labo.tokyo/blog/kokorogamae/" TargetMode="External"/><Relationship Id="rId10785" Type="http://schemas.openxmlformats.org/officeDocument/2006/relationships/hyperlink" Target="https://dokkai-labo.tokyo/blog/kokorogamae/" TargetMode="External"/><Relationship Id="rId379" Type="http://schemas.openxmlformats.org/officeDocument/2006/relationships/hyperlink" Target="https://eigo-rewrite.com/column/stage1_lesson9-1/" TargetMode="External"/><Relationship Id="rId10786" Type="http://schemas.openxmlformats.org/officeDocument/2006/relationships/hyperlink" Target="https://dokkai-labo.tokyo/blog/kokorogamae/" TargetMode="External"/><Relationship Id="rId10789" Type="http://schemas.openxmlformats.org/officeDocument/2006/relationships/hyperlink" Target="https://dokkai-labo.tokyo/blog/kokorogamae/" TargetMode="External"/><Relationship Id="rId374" Type="http://schemas.openxmlformats.org/officeDocument/2006/relationships/hyperlink" Target="https://eigo-rewrite.com/column/stage1_lesson9-1/" TargetMode="External"/><Relationship Id="rId5200" Type="http://schemas.openxmlformats.org/officeDocument/2006/relationships/hyperlink" Target="https://eigo-rewrite.com/column/stage1-1-2/" TargetMode="External"/><Relationship Id="rId6531" Type="http://schemas.openxmlformats.org/officeDocument/2006/relationships/hyperlink" Target="https://eigo-rewrite.com/column/stage1-2-2/" TargetMode="External"/><Relationship Id="rId7863" Type="http://schemas.openxmlformats.org/officeDocument/2006/relationships/hyperlink" Target="https://eigo-rewrite.com/column/stage2-lesson10-2/" TargetMode="External"/><Relationship Id="rId373" Type="http://schemas.openxmlformats.org/officeDocument/2006/relationships/hyperlink" Target="https://eigo-rewrite.com/column/stage1_lesson9-1/" TargetMode="External"/><Relationship Id="rId5201" Type="http://schemas.openxmlformats.org/officeDocument/2006/relationships/hyperlink" Target="https://eigo-rewrite.com/column/stage1-1-2/" TargetMode="External"/><Relationship Id="rId6532" Type="http://schemas.openxmlformats.org/officeDocument/2006/relationships/hyperlink" Target="https://eigo-rewrite.com/column/stage1-2-2/" TargetMode="External"/><Relationship Id="rId7862" Type="http://schemas.openxmlformats.org/officeDocument/2006/relationships/hyperlink" Target="https://eigo-rewrite.com/column/stage2-lesson10-2/" TargetMode="External"/><Relationship Id="rId10780" Type="http://schemas.openxmlformats.org/officeDocument/2006/relationships/hyperlink" Target="https://dokkai-labo.tokyo/blog/kokorogamae/" TargetMode="External"/><Relationship Id="rId372" Type="http://schemas.openxmlformats.org/officeDocument/2006/relationships/hyperlink" Target="https://rika-quest.com/column/stratum/" TargetMode="External"/><Relationship Id="rId7861" Type="http://schemas.openxmlformats.org/officeDocument/2006/relationships/hyperlink" Target="https://eigo-rewrite.com/column/stage2-lesson10-2/" TargetMode="External"/><Relationship Id="rId371" Type="http://schemas.openxmlformats.org/officeDocument/2006/relationships/hyperlink" Target="https://rika-quest.com/column/stratum/" TargetMode="External"/><Relationship Id="rId6530" Type="http://schemas.openxmlformats.org/officeDocument/2006/relationships/hyperlink" Target="https://eigo-rewrite.com/column/stage1-2-2/" TargetMode="External"/><Relationship Id="rId7860" Type="http://schemas.openxmlformats.org/officeDocument/2006/relationships/hyperlink" Target="https://eigo-rewrite.com/column/stage2-lesson10-2/" TargetMode="External"/><Relationship Id="rId378" Type="http://schemas.openxmlformats.org/officeDocument/2006/relationships/hyperlink" Target="https://eigo-rewrite.com/column/stage1_lesson9-1/" TargetMode="External"/><Relationship Id="rId5204" Type="http://schemas.openxmlformats.org/officeDocument/2006/relationships/hyperlink" Target="https://eigo-rewrite.com/column/stage1-1-2/" TargetMode="External"/><Relationship Id="rId6535" Type="http://schemas.openxmlformats.org/officeDocument/2006/relationships/hyperlink" Target="https://eigo-rewrite.com/column/stage1-2-2/" TargetMode="External"/><Relationship Id="rId7867" Type="http://schemas.openxmlformats.org/officeDocument/2006/relationships/hyperlink" Target="https://eigo-rewrite.com/column/stage2-lesson10-2/" TargetMode="External"/><Relationship Id="rId10783" Type="http://schemas.openxmlformats.org/officeDocument/2006/relationships/hyperlink" Target="https://dokkai-labo.tokyo/blog/kokorogamae/" TargetMode="External"/><Relationship Id="rId377" Type="http://schemas.openxmlformats.org/officeDocument/2006/relationships/hyperlink" Target="https://eigo-rewrite.com/column/stage1_lesson9-1/" TargetMode="External"/><Relationship Id="rId5205" Type="http://schemas.openxmlformats.org/officeDocument/2006/relationships/hyperlink" Target="https://eigo-rewrite.com/column/stage1-1-2/" TargetMode="External"/><Relationship Id="rId6536" Type="http://schemas.openxmlformats.org/officeDocument/2006/relationships/hyperlink" Target="https://eigo-rewrite.com/column/stage1-2-2/" TargetMode="External"/><Relationship Id="rId7866" Type="http://schemas.openxmlformats.org/officeDocument/2006/relationships/hyperlink" Target="https://eigo-rewrite.com/column/stage2-lesson10-2/" TargetMode="External"/><Relationship Id="rId10784" Type="http://schemas.openxmlformats.org/officeDocument/2006/relationships/hyperlink" Target="https://dokkai-labo.tokyo/blog/kokorogamae/" TargetMode="External"/><Relationship Id="rId376" Type="http://schemas.openxmlformats.org/officeDocument/2006/relationships/hyperlink" Target="https://eigo-rewrite.com/column/stage1_lesson9-1/" TargetMode="External"/><Relationship Id="rId5202" Type="http://schemas.openxmlformats.org/officeDocument/2006/relationships/hyperlink" Target="https://eigo-rewrite.com/column/stage1-1-2/" TargetMode="External"/><Relationship Id="rId6533" Type="http://schemas.openxmlformats.org/officeDocument/2006/relationships/hyperlink" Target="https://eigo-rewrite.com/column/stage1-2-2/" TargetMode="External"/><Relationship Id="rId7865" Type="http://schemas.openxmlformats.org/officeDocument/2006/relationships/hyperlink" Target="https://eigo-rewrite.com/column/stage2-lesson10-2/" TargetMode="External"/><Relationship Id="rId10781" Type="http://schemas.openxmlformats.org/officeDocument/2006/relationships/hyperlink" Target="https://dokkai-labo.tokyo/blog/kokorogamae/" TargetMode="External"/><Relationship Id="rId375" Type="http://schemas.openxmlformats.org/officeDocument/2006/relationships/hyperlink" Target="https://eigo-rewrite.com/column/stage1_lesson9-1/" TargetMode="External"/><Relationship Id="rId5203" Type="http://schemas.openxmlformats.org/officeDocument/2006/relationships/hyperlink" Target="https://eigo-rewrite.com/column/stage1-1-2/" TargetMode="External"/><Relationship Id="rId6534" Type="http://schemas.openxmlformats.org/officeDocument/2006/relationships/hyperlink" Target="https://eigo-rewrite.com/column/stage1-2-2/" TargetMode="External"/><Relationship Id="rId7864" Type="http://schemas.openxmlformats.org/officeDocument/2006/relationships/hyperlink" Target="https://eigo-rewrite.com/column/stage2-lesson10-2/" TargetMode="External"/><Relationship Id="rId10782" Type="http://schemas.openxmlformats.org/officeDocument/2006/relationships/hyperlink" Target="https://dokkai-labo.tokyo/blog/kokorogamae/" TargetMode="External"/><Relationship Id="rId5239" Type="http://schemas.openxmlformats.org/officeDocument/2006/relationships/hyperlink" Target="https://eng-support.com/column/progressbook1-6-2/" TargetMode="External"/><Relationship Id="rId10754" Type="http://schemas.openxmlformats.org/officeDocument/2006/relationships/hyperlink" Target="https://dokkai-labo.tokyo/blog/kokorogamae/" TargetMode="External"/><Relationship Id="rId10755" Type="http://schemas.openxmlformats.org/officeDocument/2006/relationships/hyperlink" Target="https://dokkai-labo.tokyo/blog/kokorogamae/" TargetMode="External"/><Relationship Id="rId10752" Type="http://schemas.openxmlformats.org/officeDocument/2006/relationships/hyperlink" Target="https://dokkai-labo.tokyo/blog/kokugo-kakomon/" TargetMode="External"/><Relationship Id="rId10753" Type="http://schemas.openxmlformats.org/officeDocument/2006/relationships/hyperlink" Target="https://dokkai-labo.tokyo/blog/kokugo-kakomon/" TargetMode="External"/><Relationship Id="rId6560" Type="http://schemas.openxmlformats.org/officeDocument/2006/relationships/hyperlink" Target="https://eigo-rewrite.com/column/stage1-2-2/" TargetMode="External"/><Relationship Id="rId7892" Type="http://schemas.openxmlformats.org/officeDocument/2006/relationships/hyperlink" Target="https://eng-support.com/column/progressbook1-3-1/" TargetMode="External"/><Relationship Id="rId10758" Type="http://schemas.openxmlformats.org/officeDocument/2006/relationships/hyperlink" Target="https://dokkai-labo.tokyo/blog/kokorogamae/" TargetMode="External"/><Relationship Id="rId5230" Type="http://schemas.openxmlformats.org/officeDocument/2006/relationships/hyperlink" Target="https://eng-support.com/column/progressbook1-6-2/" TargetMode="External"/><Relationship Id="rId6561" Type="http://schemas.openxmlformats.org/officeDocument/2006/relationships/hyperlink" Target="https://eigo-rewrite.com/column/stage1-2-2/" TargetMode="External"/><Relationship Id="rId7891" Type="http://schemas.openxmlformats.org/officeDocument/2006/relationships/hyperlink" Target="https://eng-support.com/column/progressbook1-3-1/" TargetMode="External"/><Relationship Id="rId10759" Type="http://schemas.openxmlformats.org/officeDocument/2006/relationships/hyperlink" Target="https://dokkai-labo.tokyo/blog/kokorogamae/" TargetMode="External"/><Relationship Id="rId7890" Type="http://schemas.openxmlformats.org/officeDocument/2006/relationships/hyperlink" Target="https://eng-support.com/column/progressbook1-3-1/" TargetMode="External"/><Relationship Id="rId10756" Type="http://schemas.openxmlformats.org/officeDocument/2006/relationships/hyperlink" Target="https://dokkai-labo.tokyo/blog/kokorogamae/" TargetMode="External"/><Relationship Id="rId10757" Type="http://schemas.openxmlformats.org/officeDocument/2006/relationships/hyperlink" Target="https://dokkai-labo.tokyo/blog/kokorogamae/" TargetMode="External"/><Relationship Id="rId5233" Type="http://schemas.openxmlformats.org/officeDocument/2006/relationships/hyperlink" Target="https://eng-support.com/column/progressbook1-6-2/" TargetMode="External"/><Relationship Id="rId6564" Type="http://schemas.openxmlformats.org/officeDocument/2006/relationships/hyperlink" Target="https://juku-escot.com/column/suugaku_miss/" TargetMode="External"/><Relationship Id="rId7896" Type="http://schemas.openxmlformats.org/officeDocument/2006/relationships/hyperlink" Target="https://eng-support.com/column/progressbook1-3-1/" TargetMode="External"/><Relationship Id="rId5234" Type="http://schemas.openxmlformats.org/officeDocument/2006/relationships/hyperlink" Target="https://eng-support.com/column/progressbook1-6-2/" TargetMode="External"/><Relationship Id="rId6565" Type="http://schemas.openxmlformats.org/officeDocument/2006/relationships/hyperlink" Target="https://juku-escot.com/column/suugaku_miss/" TargetMode="External"/><Relationship Id="rId7895" Type="http://schemas.openxmlformats.org/officeDocument/2006/relationships/hyperlink" Target="https://eng-support.com/column/progressbook1-3-1/" TargetMode="External"/><Relationship Id="rId5231" Type="http://schemas.openxmlformats.org/officeDocument/2006/relationships/hyperlink" Target="https://eng-support.com/column/progressbook1-6-2/" TargetMode="External"/><Relationship Id="rId6562" Type="http://schemas.openxmlformats.org/officeDocument/2006/relationships/hyperlink" Target="https://eigo-rewrite.com/column/stage1-2-2/" TargetMode="External"/><Relationship Id="rId7894" Type="http://schemas.openxmlformats.org/officeDocument/2006/relationships/hyperlink" Target="https://eng-support.com/column/progressbook1-3-1/" TargetMode="External"/><Relationship Id="rId5232" Type="http://schemas.openxmlformats.org/officeDocument/2006/relationships/hyperlink" Target="https://eng-support.com/column/progressbook1-6-2/" TargetMode="External"/><Relationship Id="rId6563" Type="http://schemas.openxmlformats.org/officeDocument/2006/relationships/hyperlink" Target="https://juku-escot.com/column/suugaku_miss/" TargetMode="External"/><Relationship Id="rId7893" Type="http://schemas.openxmlformats.org/officeDocument/2006/relationships/hyperlink" Target="https://eng-support.com/column/progressbook1-3-1/" TargetMode="External"/><Relationship Id="rId5237" Type="http://schemas.openxmlformats.org/officeDocument/2006/relationships/hyperlink" Target="https://eng-support.com/column/progressbook1-6-2/" TargetMode="External"/><Relationship Id="rId6568" Type="http://schemas.openxmlformats.org/officeDocument/2006/relationships/hyperlink" Target="https://juku-escot.com/column/suugaku_miss/" TargetMode="External"/><Relationship Id="rId10750" Type="http://schemas.openxmlformats.org/officeDocument/2006/relationships/hyperlink" Target="https://dokkai-labo.tokyo/blog/kokugo-kakomon/" TargetMode="External"/><Relationship Id="rId5238" Type="http://schemas.openxmlformats.org/officeDocument/2006/relationships/hyperlink" Target="https://eng-support.com/column/progressbook1-6-2/" TargetMode="External"/><Relationship Id="rId6569" Type="http://schemas.openxmlformats.org/officeDocument/2006/relationships/hyperlink" Target="https://juku-escot.com/column/suugaku_miss/" TargetMode="External"/><Relationship Id="rId7899" Type="http://schemas.openxmlformats.org/officeDocument/2006/relationships/hyperlink" Target="https://eng-support.com/column/progressbook1-3-1/" TargetMode="External"/><Relationship Id="rId10751" Type="http://schemas.openxmlformats.org/officeDocument/2006/relationships/hyperlink" Target="https://dokkai-labo.tokyo/blog/kokugo-kakomon/" TargetMode="External"/><Relationship Id="rId5235" Type="http://schemas.openxmlformats.org/officeDocument/2006/relationships/hyperlink" Target="https://eng-support.com/column/progressbook1-6-2/" TargetMode="External"/><Relationship Id="rId6566" Type="http://schemas.openxmlformats.org/officeDocument/2006/relationships/hyperlink" Target="https://juku-escot.com/column/suugaku_miss/" TargetMode="External"/><Relationship Id="rId7898" Type="http://schemas.openxmlformats.org/officeDocument/2006/relationships/hyperlink" Target="https://eng-support.com/column/progressbook1-3-1/" TargetMode="External"/><Relationship Id="rId5236" Type="http://schemas.openxmlformats.org/officeDocument/2006/relationships/hyperlink" Target="https://eng-support.com/column/progressbook1-6-2/" TargetMode="External"/><Relationship Id="rId6567" Type="http://schemas.openxmlformats.org/officeDocument/2006/relationships/hyperlink" Target="https://juku-escot.com/column/suugaku_miss/" TargetMode="External"/><Relationship Id="rId7897" Type="http://schemas.openxmlformats.org/officeDocument/2006/relationships/hyperlink" Target="https://eng-support.com/column/progressbook1-3-1/" TargetMode="External"/><Relationship Id="rId5228" Type="http://schemas.openxmlformats.org/officeDocument/2006/relationships/hyperlink" Target="https://eng-support.com/column/progressbook1-6-2/" TargetMode="External"/><Relationship Id="rId6559" Type="http://schemas.openxmlformats.org/officeDocument/2006/relationships/hyperlink" Target="https://eigo-rewrite.com/column/stage1-2-2/" TargetMode="External"/><Relationship Id="rId5229" Type="http://schemas.openxmlformats.org/officeDocument/2006/relationships/hyperlink" Target="https://eng-support.com/column/progressbook1-6-2/" TargetMode="External"/><Relationship Id="rId10765" Type="http://schemas.openxmlformats.org/officeDocument/2006/relationships/hyperlink" Target="https://dokkai-labo.tokyo/blog/kokorogamae/" TargetMode="External"/><Relationship Id="rId10766" Type="http://schemas.openxmlformats.org/officeDocument/2006/relationships/hyperlink" Target="https://dokkai-labo.tokyo/blog/kokorogamae/" TargetMode="External"/><Relationship Id="rId10763" Type="http://schemas.openxmlformats.org/officeDocument/2006/relationships/hyperlink" Target="https://dokkai-labo.tokyo/blog/kokorogamae/" TargetMode="External"/><Relationship Id="rId10764" Type="http://schemas.openxmlformats.org/officeDocument/2006/relationships/hyperlink" Target="https://dokkai-labo.tokyo/blog/kokorogamae/" TargetMode="External"/><Relationship Id="rId7881" Type="http://schemas.openxmlformats.org/officeDocument/2006/relationships/hyperlink" Target="https://eng-support.com/column/progressbook1-3-1/" TargetMode="External"/><Relationship Id="rId10769" Type="http://schemas.openxmlformats.org/officeDocument/2006/relationships/hyperlink" Target="https://dokkai-labo.tokyo/blog/kokorogamae/" TargetMode="External"/><Relationship Id="rId6550" Type="http://schemas.openxmlformats.org/officeDocument/2006/relationships/hyperlink" Target="https://eigo-rewrite.com/column/stage1-2-2/" TargetMode="External"/><Relationship Id="rId7880" Type="http://schemas.openxmlformats.org/officeDocument/2006/relationships/hyperlink" Target="https://eng-support.com/column/progressbook1-3-1/" TargetMode="External"/><Relationship Id="rId10767" Type="http://schemas.openxmlformats.org/officeDocument/2006/relationships/hyperlink" Target="https://dokkai-labo.tokyo/blog/kokorogamae/" TargetMode="External"/><Relationship Id="rId10768" Type="http://schemas.openxmlformats.org/officeDocument/2006/relationships/hyperlink" Target="https://dokkai-labo.tokyo/blog/kokorogamae/" TargetMode="External"/><Relationship Id="rId396" Type="http://schemas.openxmlformats.org/officeDocument/2006/relationships/hyperlink" Target="https://eigo-rewrite.com/column/stage1_lesson9-1/" TargetMode="External"/><Relationship Id="rId5222" Type="http://schemas.openxmlformats.org/officeDocument/2006/relationships/hyperlink" Target="https://eigo-rewrite.com/column/stage1-1-2/" TargetMode="External"/><Relationship Id="rId6553" Type="http://schemas.openxmlformats.org/officeDocument/2006/relationships/hyperlink" Target="https://eigo-rewrite.com/column/stage1-2-2/" TargetMode="External"/><Relationship Id="rId7885" Type="http://schemas.openxmlformats.org/officeDocument/2006/relationships/hyperlink" Target="https://eng-support.com/column/progressbook1-3-1/" TargetMode="External"/><Relationship Id="rId395" Type="http://schemas.openxmlformats.org/officeDocument/2006/relationships/hyperlink" Target="https://eigo-rewrite.com/column/stage1_lesson9-1/" TargetMode="External"/><Relationship Id="rId5223" Type="http://schemas.openxmlformats.org/officeDocument/2006/relationships/hyperlink" Target="https://eng-support.com/column/progressbook1-6-2/" TargetMode="External"/><Relationship Id="rId6554" Type="http://schemas.openxmlformats.org/officeDocument/2006/relationships/hyperlink" Target="https://eigo-rewrite.com/column/stage1-2-2/" TargetMode="External"/><Relationship Id="rId7884" Type="http://schemas.openxmlformats.org/officeDocument/2006/relationships/hyperlink" Target="https://eng-support.com/column/progressbook1-3-1/" TargetMode="External"/><Relationship Id="rId394" Type="http://schemas.openxmlformats.org/officeDocument/2006/relationships/hyperlink" Target="https://eigo-rewrite.com/column/stage1_lesson9-1/" TargetMode="External"/><Relationship Id="rId5220" Type="http://schemas.openxmlformats.org/officeDocument/2006/relationships/hyperlink" Target="https://eigo-rewrite.com/column/stage1-1-2/" TargetMode="External"/><Relationship Id="rId6551" Type="http://schemas.openxmlformats.org/officeDocument/2006/relationships/hyperlink" Target="https://eigo-rewrite.com/column/stage1-2-2/" TargetMode="External"/><Relationship Id="rId7883" Type="http://schemas.openxmlformats.org/officeDocument/2006/relationships/hyperlink" Target="https://eng-support.com/column/progressbook1-3-1/" TargetMode="External"/><Relationship Id="rId393" Type="http://schemas.openxmlformats.org/officeDocument/2006/relationships/hyperlink" Target="https://eigo-rewrite.com/column/stage1_lesson9-1/" TargetMode="External"/><Relationship Id="rId5221" Type="http://schemas.openxmlformats.org/officeDocument/2006/relationships/hyperlink" Target="https://eigo-rewrite.com/column/stage1-1-2/" TargetMode="External"/><Relationship Id="rId6552" Type="http://schemas.openxmlformats.org/officeDocument/2006/relationships/hyperlink" Target="https://eigo-rewrite.com/column/stage1-2-2/" TargetMode="External"/><Relationship Id="rId7882" Type="http://schemas.openxmlformats.org/officeDocument/2006/relationships/hyperlink" Target="https://eng-support.com/column/progressbook1-3-1/" TargetMode="External"/><Relationship Id="rId5226" Type="http://schemas.openxmlformats.org/officeDocument/2006/relationships/hyperlink" Target="https://eng-support.com/column/progressbook1-6-2/" TargetMode="External"/><Relationship Id="rId6557" Type="http://schemas.openxmlformats.org/officeDocument/2006/relationships/hyperlink" Target="https://eigo-rewrite.com/column/stage1-2-2/" TargetMode="External"/><Relationship Id="rId7889" Type="http://schemas.openxmlformats.org/officeDocument/2006/relationships/hyperlink" Target="https://eng-support.com/column/progressbook1-3-1/" TargetMode="External"/><Relationship Id="rId10761" Type="http://schemas.openxmlformats.org/officeDocument/2006/relationships/hyperlink" Target="https://dokkai-labo.tokyo/blog/kokorogamae/" TargetMode="External"/><Relationship Id="rId399" Type="http://schemas.openxmlformats.org/officeDocument/2006/relationships/hyperlink" Target="https://eigo-rewrite.com/column/stage1_lesson9-1/" TargetMode="External"/><Relationship Id="rId5227" Type="http://schemas.openxmlformats.org/officeDocument/2006/relationships/hyperlink" Target="https://eng-support.com/column/progressbook1-6-2/" TargetMode="External"/><Relationship Id="rId6558" Type="http://schemas.openxmlformats.org/officeDocument/2006/relationships/hyperlink" Target="https://eigo-rewrite.com/column/stage1-2-2/" TargetMode="External"/><Relationship Id="rId7888" Type="http://schemas.openxmlformats.org/officeDocument/2006/relationships/hyperlink" Target="https://eng-support.com/column/progressbook1-3-1/" TargetMode="External"/><Relationship Id="rId10762" Type="http://schemas.openxmlformats.org/officeDocument/2006/relationships/hyperlink" Target="https://dokkai-labo.tokyo/blog/kokorogamae/" TargetMode="External"/><Relationship Id="rId398" Type="http://schemas.openxmlformats.org/officeDocument/2006/relationships/hyperlink" Target="https://eigo-rewrite.com/column/stage1_lesson9-1/" TargetMode="External"/><Relationship Id="rId5224" Type="http://schemas.openxmlformats.org/officeDocument/2006/relationships/hyperlink" Target="https://eng-support.com/column/progressbook1-6-2/" TargetMode="External"/><Relationship Id="rId6555" Type="http://schemas.openxmlformats.org/officeDocument/2006/relationships/hyperlink" Target="https://eigo-rewrite.com/column/stage1-2-2/" TargetMode="External"/><Relationship Id="rId7887" Type="http://schemas.openxmlformats.org/officeDocument/2006/relationships/hyperlink" Target="https://eng-support.com/column/progressbook1-3-1/" TargetMode="External"/><Relationship Id="rId397" Type="http://schemas.openxmlformats.org/officeDocument/2006/relationships/hyperlink" Target="https://eigo-rewrite.com/column/stage1_lesson9-1/" TargetMode="External"/><Relationship Id="rId5225" Type="http://schemas.openxmlformats.org/officeDocument/2006/relationships/hyperlink" Target="https://eng-support.com/column/progressbook1-6-2/" TargetMode="External"/><Relationship Id="rId6556" Type="http://schemas.openxmlformats.org/officeDocument/2006/relationships/hyperlink" Target="https://eigo-rewrite.com/column/stage1-2-2/" TargetMode="External"/><Relationship Id="rId7886" Type="http://schemas.openxmlformats.org/officeDocument/2006/relationships/hyperlink" Target="https://eng-support.com/column/progressbook1-3-1/" TargetMode="External"/><Relationship Id="rId10760" Type="http://schemas.openxmlformats.org/officeDocument/2006/relationships/hyperlink" Target="https://dokkai-labo.tokyo/blog/kokorogamae/" TargetMode="External"/><Relationship Id="rId5291" Type="http://schemas.openxmlformats.org/officeDocument/2006/relationships/hyperlink" Target="https://juku-escot.com/c_blogs/1dayanki/" TargetMode="External"/><Relationship Id="rId5292" Type="http://schemas.openxmlformats.org/officeDocument/2006/relationships/hyperlink" Target="https://juku-escot.com/c_blogs/1dayanki/" TargetMode="External"/><Relationship Id="rId5290" Type="http://schemas.openxmlformats.org/officeDocument/2006/relationships/hyperlink" Target="https://juku-escot.com/c_blogs/1dayanki/" TargetMode="External"/><Relationship Id="rId5295" Type="http://schemas.openxmlformats.org/officeDocument/2006/relationships/hyperlink" Target="https://juku-escot.com/c_blogs/1dayanki/" TargetMode="External"/><Relationship Id="rId5296" Type="http://schemas.openxmlformats.org/officeDocument/2006/relationships/hyperlink" Target="https://juku-escot.com/c_blogs/1dayanki/" TargetMode="External"/><Relationship Id="rId5293" Type="http://schemas.openxmlformats.org/officeDocument/2006/relationships/hyperlink" Target="https://juku-escot.com/c_blogs/1dayanki/" TargetMode="External"/><Relationship Id="rId5294" Type="http://schemas.openxmlformats.org/officeDocument/2006/relationships/hyperlink" Target="https://juku-escot.com/c_blogs/1dayanki/" TargetMode="External"/><Relationship Id="rId5299" Type="http://schemas.openxmlformats.org/officeDocument/2006/relationships/hyperlink" Target="https://juku-escot.com/c_blogs/1dayanki/" TargetMode="External"/><Relationship Id="rId5297" Type="http://schemas.openxmlformats.org/officeDocument/2006/relationships/hyperlink" Target="https://juku-escot.com/c_blogs/1dayanki/" TargetMode="External"/><Relationship Id="rId5298" Type="http://schemas.openxmlformats.org/officeDocument/2006/relationships/hyperlink" Target="https://juku-escot.com/c_blogs/1dayanki/" TargetMode="External"/><Relationship Id="rId10707" Type="http://schemas.openxmlformats.org/officeDocument/2006/relationships/hyperlink" Target="https://dokkai-labo.tokyo/blog/kokugo-kakomon/" TargetMode="External"/><Relationship Id="rId10708" Type="http://schemas.openxmlformats.org/officeDocument/2006/relationships/hyperlink" Target="https://dokkai-labo.tokyo/blog/kokugo-kakomon/" TargetMode="External"/><Relationship Id="rId10705" Type="http://schemas.openxmlformats.org/officeDocument/2006/relationships/hyperlink" Target="https://dokkai-labo.tokyo/blog/kokugo-kakomon/" TargetMode="External"/><Relationship Id="rId10706" Type="http://schemas.openxmlformats.org/officeDocument/2006/relationships/hyperlink" Target="https://dokkai-labo.tokyo/blog/kokugo-kakomon/" TargetMode="External"/><Relationship Id="rId10709" Type="http://schemas.openxmlformats.org/officeDocument/2006/relationships/hyperlink" Target="https://dokkai-labo.tokyo/blog/kokugo-kakomon/" TargetMode="External"/><Relationship Id="rId5280" Type="http://schemas.openxmlformats.org/officeDocument/2006/relationships/hyperlink" Target="https://juku-escot.com/c_blogs/1dayanki/" TargetMode="External"/><Relationship Id="rId5281" Type="http://schemas.openxmlformats.org/officeDocument/2006/relationships/hyperlink" Target="https://juku-escot.com/c_blogs/1dayanki/" TargetMode="External"/><Relationship Id="rId10700" Type="http://schemas.openxmlformats.org/officeDocument/2006/relationships/hyperlink" Target="https://dokkai-labo.tokyo/blog/kokugo-kakomon/" TargetMode="External"/><Relationship Id="rId5284" Type="http://schemas.openxmlformats.org/officeDocument/2006/relationships/hyperlink" Target="https://juku-escot.com/c_blogs/1dayanki/" TargetMode="External"/><Relationship Id="rId10703" Type="http://schemas.openxmlformats.org/officeDocument/2006/relationships/hyperlink" Target="https://dokkai-labo.tokyo/blog/kokugo-kakomon/" TargetMode="External"/><Relationship Id="rId5285" Type="http://schemas.openxmlformats.org/officeDocument/2006/relationships/hyperlink" Target="https://juku-escot.com/c_blogs/1dayanki/" TargetMode="External"/><Relationship Id="rId10704" Type="http://schemas.openxmlformats.org/officeDocument/2006/relationships/hyperlink" Target="https://dokkai-labo.tokyo/blog/kokugo-kakomon/" TargetMode="External"/><Relationship Id="rId5282" Type="http://schemas.openxmlformats.org/officeDocument/2006/relationships/hyperlink" Target="https://juku-escot.com/c_blogs/1dayanki/" TargetMode="External"/><Relationship Id="rId10701" Type="http://schemas.openxmlformats.org/officeDocument/2006/relationships/hyperlink" Target="https://dokkai-labo.tokyo/blog/kokugo-kakomon/" TargetMode="External"/><Relationship Id="rId5283" Type="http://schemas.openxmlformats.org/officeDocument/2006/relationships/hyperlink" Target="https://juku-escot.com/c_blogs/1dayanki/" TargetMode="External"/><Relationship Id="rId10702" Type="http://schemas.openxmlformats.org/officeDocument/2006/relationships/hyperlink" Target="https://dokkai-labo.tokyo/blog/kokugo-kakomon/" TargetMode="External"/><Relationship Id="rId5288" Type="http://schemas.openxmlformats.org/officeDocument/2006/relationships/hyperlink" Target="https://juku-escot.com/c_blogs/1dayanki/" TargetMode="External"/><Relationship Id="rId5289" Type="http://schemas.openxmlformats.org/officeDocument/2006/relationships/hyperlink" Target="https://juku-escot.com/c_blogs/1dayanki/" TargetMode="External"/><Relationship Id="rId5286" Type="http://schemas.openxmlformats.org/officeDocument/2006/relationships/hyperlink" Target="https://juku-escot.com/c_blogs/1dayanki/" TargetMode="External"/><Relationship Id="rId5287" Type="http://schemas.openxmlformats.org/officeDocument/2006/relationships/hyperlink" Target="https://juku-escot.com/c_blogs/1dayanki/" TargetMode="External"/><Relationship Id="rId40" Type="http://schemas.openxmlformats.org/officeDocument/2006/relationships/hyperlink" Target="https://koten-kakitsubata.jp/blog/times-of-day/" TargetMode="External"/><Relationship Id="rId42" Type="http://schemas.openxmlformats.org/officeDocument/2006/relationships/hyperlink" Target="https://koten-kakitsubata.jp/blog/times-of-day/" TargetMode="External"/><Relationship Id="rId41" Type="http://schemas.openxmlformats.org/officeDocument/2006/relationships/hyperlink" Target="https://koten-kakitsubata.jp/blog/times-of-day/" TargetMode="External"/><Relationship Id="rId44" Type="http://schemas.openxmlformats.org/officeDocument/2006/relationships/hyperlink" Target="https://koten-kakitsubata.jp/blog/times-of-day/" TargetMode="External"/><Relationship Id="rId43" Type="http://schemas.openxmlformats.org/officeDocument/2006/relationships/hyperlink" Target="https://koten-kakitsubata.jp/blog/times-of-day/" TargetMode="External"/><Relationship Id="rId46" Type="http://schemas.openxmlformats.org/officeDocument/2006/relationships/hyperlink" Target="https://koten-kakitsubata.jp/blog/times-of-day/" TargetMode="External"/><Relationship Id="rId45" Type="http://schemas.openxmlformats.org/officeDocument/2006/relationships/hyperlink" Target="https://koten-kakitsubata.jp/blog/times-of-day/" TargetMode="External"/><Relationship Id="rId48" Type="http://schemas.openxmlformats.org/officeDocument/2006/relationships/hyperlink" Target="https://koten-kakitsubata.jp/blog/times-of-day/" TargetMode="External"/><Relationship Id="rId47" Type="http://schemas.openxmlformats.org/officeDocument/2006/relationships/hyperlink" Target="https://koten-kakitsubata.jp/blog/times-of-day/" TargetMode="External"/><Relationship Id="rId49" Type="http://schemas.openxmlformats.org/officeDocument/2006/relationships/hyperlink" Target="https://koten-kakitsubata.jp/blog/times-of-day/" TargetMode="External"/><Relationship Id="rId31" Type="http://schemas.openxmlformats.org/officeDocument/2006/relationships/hyperlink" Target="https://koten-kakitsubata.jp/blog/times-of-day/" TargetMode="External"/><Relationship Id="rId30" Type="http://schemas.openxmlformats.org/officeDocument/2006/relationships/hyperlink" Target="https://koten-kakitsubata.jp/blog/times-of-day/" TargetMode="External"/><Relationship Id="rId33" Type="http://schemas.openxmlformats.org/officeDocument/2006/relationships/hyperlink" Target="https://koten-kakitsubata.jp/blog/times-of-day/" TargetMode="External"/><Relationship Id="rId32" Type="http://schemas.openxmlformats.org/officeDocument/2006/relationships/hyperlink" Target="https://koten-kakitsubata.jp/blog/times-of-day/" TargetMode="External"/><Relationship Id="rId35" Type="http://schemas.openxmlformats.org/officeDocument/2006/relationships/hyperlink" Target="https://koten-kakitsubata.jp/blog/times-of-day/" TargetMode="External"/><Relationship Id="rId34" Type="http://schemas.openxmlformats.org/officeDocument/2006/relationships/hyperlink" Target="https://koten-kakitsubata.jp/blog/times-of-day/" TargetMode="External"/><Relationship Id="rId37" Type="http://schemas.openxmlformats.org/officeDocument/2006/relationships/hyperlink" Target="https://koten-kakitsubata.jp/blog/times-of-day/" TargetMode="External"/><Relationship Id="rId36" Type="http://schemas.openxmlformats.org/officeDocument/2006/relationships/hyperlink" Target="https://koten-kakitsubata.jp/blog/times-of-day/" TargetMode="External"/><Relationship Id="rId39" Type="http://schemas.openxmlformats.org/officeDocument/2006/relationships/hyperlink" Target="https://koten-kakitsubata.jp/blog/times-of-day/" TargetMode="External"/><Relationship Id="rId38" Type="http://schemas.openxmlformats.org/officeDocument/2006/relationships/hyperlink" Target="https://koten-kakitsubata.jp/blog/times-of-day/" TargetMode="External"/><Relationship Id="rId20" Type="http://schemas.openxmlformats.org/officeDocument/2006/relationships/hyperlink" Target="https://juku-escot.com/kouza/j3-math/" TargetMode="External"/><Relationship Id="rId22" Type="http://schemas.openxmlformats.org/officeDocument/2006/relationships/hyperlink" Target="https://eng-support.com/kouza/" TargetMode="External"/><Relationship Id="rId21" Type="http://schemas.openxmlformats.org/officeDocument/2006/relationships/hyperlink" Target="https://juku-escot.com/kouza/j3-math/" TargetMode="External"/><Relationship Id="rId24" Type="http://schemas.openxmlformats.org/officeDocument/2006/relationships/hyperlink" Target="https://koten-kakitsubata.jp/blog/times-of-day/" TargetMode="External"/><Relationship Id="rId23" Type="http://schemas.openxmlformats.org/officeDocument/2006/relationships/hyperlink" Target="https://koten-kakitsubata.jp/blog/times-of-day/" TargetMode="External"/><Relationship Id="rId26" Type="http://schemas.openxmlformats.org/officeDocument/2006/relationships/hyperlink" Target="https://koten-kakitsubata.jp/blog/times-of-day/" TargetMode="External"/><Relationship Id="rId25" Type="http://schemas.openxmlformats.org/officeDocument/2006/relationships/hyperlink" Target="https://koten-kakitsubata.jp/blog/times-of-day/" TargetMode="External"/><Relationship Id="rId28" Type="http://schemas.openxmlformats.org/officeDocument/2006/relationships/hyperlink" Target="https://koten-kakitsubata.jp/blog/times-of-day/" TargetMode="External"/><Relationship Id="rId27" Type="http://schemas.openxmlformats.org/officeDocument/2006/relationships/hyperlink" Target="https://koten-kakitsubata.jp/blog/times-of-day/" TargetMode="External"/><Relationship Id="rId29" Type="http://schemas.openxmlformats.org/officeDocument/2006/relationships/hyperlink" Target="https://koten-kakitsubata.jp/blog/times-of-day/" TargetMode="External"/><Relationship Id="rId11" Type="http://schemas.openxmlformats.org/officeDocument/2006/relationships/hyperlink" Target="https://juku-escot.com/kouza/h1-math/" TargetMode="External"/><Relationship Id="rId10" Type="http://schemas.openxmlformats.org/officeDocument/2006/relationships/hyperlink" Target="https://juku-escot.com/kouza/h1-math/" TargetMode="External"/><Relationship Id="rId13" Type="http://schemas.openxmlformats.org/officeDocument/2006/relationships/hyperlink" Target="https://juku-escot.com/kouza/h1-math/" TargetMode="External"/><Relationship Id="rId12" Type="http://schemas.openxmlformats.org/officeDocument/2006/relationships/hyperlink" Target="https://juku-escot.com/kouza/h1-math/" TargetMode="External"/><Relationship Id="rId15" Type="http://schemas.openxmlformats.org/officeDocument/2006/relationships/hyperlink" Target="https://juku-escot.com/kouza/h1-math/" TargetMode="External"/><Relationship Id="rId14" Type="http://schemas.openxmlformats.org/officeDocument/2006/relationships/hyperlink" Target="https://juku-escot.com/kouza/h1-math/" TargetMode="External"/><Relationship Id="rId17" Type="http://schemas.openxmlformats.org/officeDocument/2006/relationships/hyperlink" Target="https://juku-escot.com/kouza/j3-math/" TargetMode="External"/><Relationship Id="rId16" Type="http://schemas.openxmlformats.org/officeDocument/2006/relationships/hyperlink" Target="https://juku-escot.com/kouza/j3-math/" TargetMode="External"/><Relationship Id="rId19" Type="http://schemas.openxmlformats.org/officeDocument/2006/relationships/hyperlink" Target="https://juku-escot.com/kouza/j3-math/" TargetMode="External"/><Relationship Id="rId18" Type="http://schemas.openxmlformats.org/officeDocument/2006/relationships/hyperlink" Target="https://juku-escot.com/kouza/j3-math/" TargetMode="External"/><Relationship Id="rId84" Type="http://schemas.openxmlformats.org/officeDocument/2006/relationships/hyperlink" Target="https://koten-kakitsubata.jp/blog/jyodoushikatuyouhyou/" TargetMode="External"/><Relationship Id="rId83" Type="http://schemas.openxmlformats.org/officeDocument/2006/relationships/hyperlink" Target="https://koten-kakitsubata.jp/blog/jyodoushikatuyouhyou/" TargetMode="External"/><Relationship Id="rId86" Type="http://schemas.openxmlformats.org/officeDocument/2006/relationships/hyperlink" Target="https://koten-kakitsubata.jp/blog/jyodoushikatuyouhyou/" TargetMode="External"/><Relationship Id="rId85" Type="http://schemas.openxmlformats.org/officeDocument/2006/relationships/hyperlink" Target="https://koten-kakitsubata.jp/blog/jyodoushikatuyouhyou/" TargetMode="External"/><Relationship Id="rId88" Type="http://schemas.openxmlformats.org/officeDocument/2006/relationships/hyperlink" Target="https://koten-kakitsubata.jp/blog/jyodoushikatuyouhyou/" TargetMode="External"/><Relationship Id="rId87" Type="http://schemas.openxmlformats.org/officeDocument/2006/relationships/hyperlink" Target="https://koten-kakitsubata.jp/blog/jyodoushikatuyouhyou/" TargetMode="External"/><Relationship Id="rId89" Type="http://schemas.openxmlformats.org/officeDocument/2006/relationships/hyperlink" Target="https://koten-kakitsubata.jp/blog/jyodoushikatuyouhyou/" TargetMode="External"/><Relationship Id="rId80" Type="http://schemas.openxmlformats.org/officeDocument/2006/relationships/hyperlink" Target="https://koten-kakitsubata.jp/blog/jyodoushikatuyouhyou/" TargetMode="External"/><Relationship Id="rId82" Type="http://schemas.openxmlformats.org/officeDocument/2006/relationships/hyperlink" Target="https://koten-kakitsubata.jp/blog/jyodoushikatuyouhyou/" TargetMode="External"/><Relationship Id="rId81" Type="http://schemas.openxmlformats.org/officeDocument/2006/relationships/hyperlink" Target="https://koten-kakitsubata.jp/blog/jyodoushikatuyouhyou/" TargetMode="External"/><Relationship Id="rId73" Type="http://schemas.openxmlformats.org/officeDocument/2006/relationships/hyperlink" Target="https://koten-kakitsubata.jp/blog/jyodoushikatuyouhyou/" TargetMode="External"/><Relationship Id="rId72" Type="http://schemas.openxmlformats.org/officeDocument/2006/relationships/hyperlink" Target="https://koten-kakitsubata.jp/blog/times-of-day/" TargetMode="External"/><Relationship Id="rId75" Type="http://schemas.openxmlformats.org/officeDocument/2006/relationships/hyperlink" Target="https://koten-kakitsubata.jp/blog/jyodoushikatuyouhyou/" TargetMode="External"/><Relationship Id="rId74" Type="http://schemas.openxmlformats.org/officeDocument/2006/relationships/hyperlink" Target="https://koten-kakitsubata.jp/blog/jyodoushikatuyouhyou/" TargetMode="External"/><Relationship Id="rId77" Type="http://schemas.openxmlformats.org/officeDocument/2006/relationships/hyperlink" Target="https://koten-kakitsubata.jp/blog/jyodoushikatuyouhyou/" TargetMode="External"/><Relationship Id="rId76" Type="http://schemas.openxmlformats.org/officeDocument/2006/relationships/hyperlink" Target="https://koten-kakitsubata.jp/blog/jyodoushikatuyouhyou/" TargetMode="External"/><Relationship Id="rId79" Type="http://schemas.openxmlformats.org/officeDocument/2006/relationships/hyperlink" Target="https://koten-kakitsubata.jp/blog/jyodoushikatuyouhyou/" TargetMode="External"/><Relationship Id="rId78" Type="http://schemas.openxmlformats.org/officeDocument/2006/relationships/hyperlink" Target="https://koten-kakitsubata.jp/blog/jyodoushikatuyouhyou/" TargetMode="External"/><Relationship Id="rId71" Type="http://schemas.openxmlformats.org/officeDocument/2006/relationships/hyperlink" Target="https://koten-kakitsubata.jp/blog/times-of-day/" TargetMode="External"/><Relationship Id="rId70" Type="http://schemas.openxmlformats.org/officeDocument/2006/relationships/hyperlink" Target="https://koten-kakitsubata.jp/blog/times-of-day/" TargetMode="External"/><Relationship Id="rId62" Type="http://schemas.openxmlformats.org/officeDocument/2006/relationships/hyperlink" Target="https://koten-kakitsubata.jp/blog/times-of-day/" TargetMode="External"/><Relationship Id="rId61" Type="http://schemas.openxmlformats.org/officeDocument/2006/relationships/hyperlink" Target="https://koten-kakitsubata.jp/blog/times-of-day/" TargetMode="External"/><Relationship Id="rId64" Type="http://schemas.openxmlformats.org/officeDocument/2006/relationships/hyperlink" Target="https://koten-kakitsubata.jp/blog/times-of-day/" TargetMode="External"/><Relationship Id="rId63" Type="http://schemas.openxmlformats.org/officeDocument/2006/relationships/hyperlink" Target="https://koten-kakitsubata.jp/blog/times-of-day/" TargetMode="External"/><Relationship Id="rId66" Type="http://schemas.openxmlformats.org/officeDocument/2006/relationships/hyperlink" Target="https://koten-kakitsubata.jp/blog/times-of-day/" TargetMode="External"/><Relationship Id="rId65" Type="http://schemas.openxmlformats.org/officeDocument/2006/relationships/hyperlink" Target="https://koten-kakitsubata.jp/blog/times-of-day/" TargetMode="External"/><Relationship Id="rId68" Type="http://schemas.openxmlformats.org/officeDocument/2006/relationships/hyperlink" Target="https://koten-kakitsubata.jp/blog/times-of-day/" TargetMode="External"/><Relationship Id="rId67" Type="http://schemas.openxmlformats.org/officeDocument/2006/relationships/hyperlink" Target="https://koten-kakitsubata.jp/blog/times-of-day/" TargetMode="External"/><Relationship Id="rId60" Type="http://schemas.openxmlformats.org/officeDocument/2006/relationships/hyperlink" Target="https://koten-kakitsubata.jp/blog/times-of-day/" TargetMode="External"/><Relationship Id="rId69" Type="http://schemas.openxmlformats.org/officeDocument/2006/relationships/hyperlink" Target="https://koten-kakitsubata.jp/blog/times-of-day/" TargetMode="External"/><Relationship Id="rId51" Type="http://schemas.openxmlformats.org/officeDocument/2006/relationships/hyperlink" Target="https://koten-kakitsubata.jp/blog/times-of-day/" TargetMode="External"/><Relationship Id="rId50" Type="http://schemas.openxmlformats.org/officeDocument/2006/relationships/hyperlink" Target="https://koten-kakitsubata.jp/blog/times-of-day/" TargetMode="External"/><Relationship Id="rId53" Type="http://schemas.openxmlformats.org/officeDocument/2006/relationships/hyperlink" Target="https://koten-kakitsubata.jp/blog/times-of-day/" TargetMode="External"/><Relationship Id="rId52" Type="http://schemas.openxmlformats.org/officeDocument/2006/relationships/hyperlink" Target="https://koten-kakitsubata.jp/blog/times-of-day/" TargetMode="External"/><Relationship Id="rId55" Type="http://schemas.openxmlformats.org/officeDocument/2006/relationships/hyperlink" Target="https://koten-kakitsubata.jp/blog/times-of-day/" TargetMode="External"/><Relationship Id="rId54" Type="http://schemas.openxmlformats.org/officeDocument/2006/relationships/hyperlink" Target="https://koten-kakitsubata.jp/blog/times-of-day/" TargetMode="External"/><Relationship Id="rId57" Type="http://schemas.openxmlformats.org/officeDocument/2006/relationships/hyperlink" Target="https://koten-kakitsubata.jp/blog/times-of-day/" TargetMode="External"/><Relationship Id="rId56" Type="http://schemas.openxmlformats.org/officeDocument/2006/relationships/hyperlink" Target="https://koten-kakitsubata.jp/blog/times-of-day/" TargetMode="External"/><Relationship Id="rId59" Type="http://schemas.openxmlformats.org/officeDocument/2006/relationships/hyperlink" Target="https://koten-kakitsubata.jp/blog/times-of-day/" TargetMode="External"/><Relationship Id="rId58" Type="http://schemas.openxmlformats.org/officeDocument/2006/relationships/hyperlink" Target="https://koten-kakitsubata.jp/blog/times-of-day/" TargetMode="External"/><Relationship Id="rId6627" Type="http://schemas.openxmlformats.org/officeDocument/2006/relationships/hyperlink" Target="https://eng-support.com/column/progress-book1-lesson19-1/" TargetMode="External"/><Relationship Id="rId7959" Type="http://schemas.openxmlformats.org/officeDocument/2006/relationships/hyperlink" Target="https://koten-kakitsubata.jp/blog/seiryoden/" TargetMode="External"/><Relationship Id="rId6628" Type="http://schemas.openxmlformats.org/officeDocument/2006/relationships/hyperlink" Target="https://eng-support.com/column/progress-book1-lesson19-1/" TargetMode="External"/><Relationship Id="rId7958" Type="http://schemas.openxmlformats.org/officeDocument/2006/relationships/hyperlink" Target="https://koten-kakitsubata.jp/blog/seiryoden/" TargetMode="External"/><Relationship Id="rId6625" Type="http://schemas.openxmlformats.org/officeDocument/2006/relationships/hyperlink" Target="https://eng-support.com/column/progress-book1-lesson19-1/" TargetMode="External"/><Relationship Id="rId7957" Type="http://schemas.openxmlformats.org/officeDocument/2006/relationships/hyperlink" Target="https://koten-kakitsubata.jp/blog/seiryoden/" TargetMode="External"/><Relationship Id="rId6626" Type="http://schemas.openxmlformats.org/officeDocument/2006/relationships/hyperlink" Target="https://eng-support.com/column/progress-book1-lesson19-1/" TargetMode="External"/><Relationship Id="rId7956" Type="http://schemas.openxmlformats.org/officeDocument/2006/relationships/hyperlink" Target="https://koten-kakitsubata.jp/blog/seiryoden/" TargetMode="External"/><Relationship Id="rId6629" Type="http://schemas.openxmlformats.org/officeDocument/2006/relationships/hyperlink" Target="https://eng-support.com/column/progress-book1-lesson19-1/" TargetMode="External"/><Relationship Id="rId349" Type="http://schemas.openxmlformats.org/officeDocument/2006/relationships/hyperlink" Target="https://rika-quest.com/column/stratum/" TargetMode="External"/><Relationship Id="rId348" Type="http://schemas.openxmlformats.org/officeDocument/2006/relationships/hyperlink" Target="https://rika-quest.com/column/stratum/" TargetMode="External"/><Relationship Id="rId347" Type="http://schemas.openxmlformats.org/officeDocument/2006/relationships/hyperlink" Target="https://rika-quest.com/column/stratum/" TargetMode="External"/><Relationship Id="rId346" Type="http://schemas.openxmlformats.org/officeDocument/2006/relationships/hyperlink" Target="https://rika-quest.com/column/stratum/" TargetMode="External"/><Relationship Id="rId341" Type="http://schemas.openxmlformats.org/officeDocument/2006/relationships/hyperlink" Target="https://rika-quest.com/column/stratum/" TargetMode="External"/><Relationship Id="rId7951" Type="http://schemas.openxmlformats.org/officeDocument/2006/relationships/hyperlink" Target="https://koten-kakitsubata.jp/blog/seiryoden/" TargetMode="External"/><Relationship Id="rId340" Type="http://schemas.openxmlformats.org/officeDocument/2006/relationships/hyperlink" Target="https://rika-quest.com/column/stratum/" TargetMode="External"/><Relationship Id="rId6620" Type="http://schemas.openxmlformats.org/officeDocument/2006/relationships/hyperlink" Target="https://eng-support.com/column/progress-book1-lesson19-1/" TargetMode="External"/><Relationship Id="rId7950" Type="http://schemas.openxmlformats.org/officeDocument/2006/relationships/hyperlink" Target="https://koten-kakitsubata.jp/blog/seiryoden/" TargetMode="External"/><Relationship Id="rId345" Type="http://schemas.openxmlformats.org/officeDocument/2006/relationships/hyperlink" Target="https://rika-quest.com/column/stratum/" TargetMode="External"/><Relationship Id="rId6623" Type="http://schemas.openxmlformats.org/officeDocument/2006/relationships/hyperlink" Target="https://eng-support.com/column/progress-book1-lesson19-1/" TargetMode="External"/><Relationship Id="rId7955" Type="http://schemas.openxmlformats.org/officeDocument/2006/relationships/hyperlink" Target="https://koten-kakitsubata.jp/blog/seiryoden/" TargetMode="External"/><Relationship Id="rId344" Type="http://schemas.openxmlformats.org/officeDocument/2006/relationships/hyperlink" Target="https://rika-quest.com/column/stratum/" TargetMode="External"/><Relationship Id="rId6624" Type="http://schemas.openxmlformats.org/officeDocument/2006/relationships/hyperlink" Target="https://eng-support.com/column/progress-book1-lesson19-1/" TargetMode="External"/><Relationship Id="rId7954" Type="http://schemas.openxmlformats.org/officeDocument/2006/relationships/hyperlink" Target="https://koten-kakitsubata.jp/blog/seiryoden/" TargetMode="External"/><Relationship Id="rId343" Type="http://schemas.openxmlformats.org/officeDocument/2006/relationships/hyperlink" Target="https://rika-quest.com/column/stratum/" TargetMode="External"/><Relationship Id="rId6621" Type="http://schemas.openxmlformats.org/officeDocument/2006/relationships/hyperlink" Target="https://eng-support.com/column/progress-book1-lesson19-1/" TargetMode="External"/><Relationship Id="rId7953" Type="http://schemas.openxmlformats.org/officeDocument/2006/relationships/hyperlink" Target="https://koten-kakitsubata.jp/blog/seiryoden/" TargetMode="External"/><Relationship Id="rId342" Type="http://schemas.openxmlformats.org/officeDocument/2006/relationships/hyperlink" Target="https://rika-quest.com/column/stratum/" TargetMode="External"/><Relationship Id="rId6622" Type="http://schemas.openxmlformats.org/officeDocument/2006/relationships/hyperlink" Target="https://eng-support.com/column/progress-book1-lesson19-1/" TargetMode="External"/><Relationship Id="rId7952" Type="http://schemas.openxmlformats.org/officeDocument/2006/relationships/hyperlink" Target="https://koten-kakitsubata.jp/blog/seiryoden/" TargetMode="External"/><Relationship Id="rId6616" Type="http://schemas.openxmlformats.org/officeDocument/2006/relationships/hyperlink" Target="https://eng-support.com/column/progress-book1-lesson19-1/" TargetMode="External"/><Relationship Id="rId7948" Type="http://schemas.openxmlformats.org/officeDocument/2006/relationships/hyperlink" Target="https://koten-kakitsubata.jp/blog/seiryoden/" TargetMode="External"/><Relationship Id="rId6617" Type="http://schemas.openxmlformats.org/officeDocument/2006/relationships/hyperlink" Target="https://eng-support.com/column/progress-book1-lesson19-1/" TargetMode="External"/><Relationship Id="rId7947" Type="http://schemas.openxmlformats.org/officeDocument/2006/relationships/hyperlink" Target="https://koten-kakitsubata.jp/blog/seiryoden/" TargetMode="External"/><Relationship Id="rId6614" Type="http://schemas.openxmlformats.org/officeDocument/2006/relationships/hyperlink" Target="https://eng-support.com/column/progress-book1-lesson19-1/" TargetMode="External"/><Relationship Id="rId7946" Type="http://schemas.openxmlformats.org/officeDocument/2006/relationships/hyperlink" Target="https://koten-kakitsubata.jp/blog/seiryoden/" TargetMode="External"/><Relationship Id="rId6615" Type="http://schemas.openxmlformats.org/officeDocument/2006/relationships/hyperlink" Target="https://eng-support.com/column/progress-book1-lesson19-1/" TargetMode="External"/><Relationship Id="rId7945" Type="http://schemas.openxmlformats.org/officeDocument/2006/relationships/hyperlink" Target="https://koten-kakitsubata.jp/blog/seiryoden/" TargetMode="External"/><Relationship Id="rId6618" Type="http://schemas.openxmlformats.org/officeDocument/2006/relationships/hyperlink" Target="https://eng-support.com/column/progress-book1-lesson19-1/" TargetMode="External"/><Relationship Id="rId6619" Type="http://schemas.openxmlformats.org/officeDocument/2006/relationships/hyperlink" Target="https://eng-support.com/column/progress-book1-lesson19-1/" TargetMode="External"/><Relationship Id="rId7949" Type="http://schemas.openxmlformats.org/officeDocument/2006/relationships/hyperlink" Target="https://koten-kakitsubata.jp/blog/seiryoden/" TargetMode="External"/><Relationship Id="rId338" Type="http://schemas.openxmlformats.org/officeDocument/2006/relationships/hyperlink" Target="https://rika-quest.com/column/stratum/" TargetMode="External"/><Relationship Id="rId337" Type="http://schemas.openxmlformats.org/officeDocument/2006/relationships/hyperlink" Target="https://rika-quest.com/column/stratum/" TargetMode="External"/><Relationship Id="rId336" Type="http://schemas.openxmlformats.org/officeDocument/2006/relationships/hyperlink" Target="https://rika-quest.com/column/stratum/" TargetMode="External"/><Relationship Id="rId335" Type="http://schemas.openxmlformats.org/officeDocument/2006/relationships/hyperlink" Target="https://rika-quest.com/column/stratum/" TargetMode="External"/><Relationship Id="rId339" Type="http://schemas.openxmlformats.org/officeDocument/2006/relationships/hyperlink" Target="https://rika-quest.com/column/stratum/" TargetMode="External"/><Relationship Id="rId330" Type="http://schemas.openxmlformats.org/officeDocument/2006/relationships/hyperlink" Target="https://rika-quest.com/column/stratum/" TargetMode="External"/><Relationship Id="rId7940" Type="http://schemas.openxmlformats.org/officeDocument/2006/relationships/hyperlink" Target="https://koten-kakitsubata.jp/blog/seiryoden/" TargetMode="External"/><Relationship Id="rId334" Type="http://schemas.openxmlformats.org/officeDocument/2006/relationships/hyperlink" Target="https://rika-quest.com/column/stratum/" TargetMode="External"/><Relationship Id="rId6612" Type="http://schemas.openxmlformats.org/officeDocument/2006/relationships/hyperlink" Target="https://eng-support.com/column/progress-book1-lesson19-1/" TargetMode="External"/><Relationship Id="rId7944" Type="http://schemas.openxmlformats.org/officeDocument/2006/relationships/hyperlink" Target="https://koten-kakitsubata.jp/blog/seiryoden/" TargetMode="External"/><Relationship Id="rId333" Type="http://schemas.openxmlformats.org/officeDocument/2006/relationships/hyperlink" Target="https://rika-quest.com/column/stratum/" TargetMode="External"/><Relationship Id="rId6613" Type="http://schemas.openxmlformats.org/officeDocument/2006/relationships/hyperlink" Target="https://eng-support.com/column/progress-book1-lesson19-1/" TargetMode="External"/><Relationship Id="rId7943" Type="http://schemas.openxmlformats.org/officeDocument/2006/relationships/hyperlink" Target="https://koten-kakitsubata.jp/blog/seiryoden/" TargetMode="External"/><Relationship Id="rId332" Type="http://schemas.openxmlformats.org/officeDocument/2006/relationships/hyperlink" Target="https://rika-quest.com/column/stratum/" TargetMode="External"/><Relationship Id="rId6610" Type="http://schemas.openxmlformats.org/officeDocument/2006/relationships/hyperlink" Target="https://eng-support.com/column/progress-book1-lesson19-1/" TargetMode="External"/><Relationship Id="rId7942" Type="http://schemas.openxmlformats.org/officeDocument/2006/relationships/hyperlink" Target="https://koten-kakitsubata.jp/blog/seiryoden/" TargetMode="External"/><Relationship Id="rId331" Type="http://schemas.openxmlformats.org/officeDocument/2006/relationships/hyperlink" Target="https://rika-quest.com/column/stratum/" TargetMode="External"/><Relationship Id="rId6611" Type="http://schemas.openxmlformats.org/officeDocument/2006/relationships/hyperlink" Target="https://eng-support.com/column/progress-book1-lesson19-1/" TargetMode="External"/><Relationship Id="rId7941" Type="http://schemas.openxmlformats.org/officeDocument/2006/relationships/hyperlink" Target="https://koten-kakitsubata.jp/blog/seiryoden/" TargetMode="External"/><Relationship Id="rId5318" Type="http://schemas.openxmlformats.org/officeDocument/2006/relationships/hyperlink" Target="https://juku-escot.com/c_blogs/1dayanki/" TargetMode="External"/><Relationship Id="rId6649" Type="http://schemas.openxmlformats.org/officeDocument/2006/relationships/hyperlink" Target="https://eng-support.com/column/book2-lesson12-scene1/" TargetMode="External"/><Relationship Id="rId5319" Type="http://schemas.openxmlformats.org/officeDocument/2006/relationships/hyperlink" Target="https://juku-escot.com/c_blogs/1dayanki/" TargetMode="External"/><Relationship Id="rId5316" Type="http://schemas.openxmlformats.org/officeDocument/2006/relationships/hyperlink" Target="https://juku-escot.com/c_blogs/1dayanki/" TargetMode="External"/><Relationship Id="rId6647" Type="http://schemas.openxmlformats.org/officeDocument/2006/relationships/hyperlink" Target="https://eng-support.com/column/book2-lesson12-scene1/" TargetMode="External"/><Relationship Id="rId7979" Type="http://schemas.openxmlformats.org/officeDocument/2006/relationships/hyperlink" Target="https://juku-escot.com/column/junnikyuu/" TargetMode="External"/><Relationship Id="rId5317" Type="http://schemas.openxmlformats.org/officeDocument/2006/relationships/hyperlink" Target="https://juku-escot.com/c_blogs/1dayanki/" TargetMode="External"/><Relationship Id="rId6648" Type="http://schemas.openxmlformats.org/officeDocument/2006/relationships/hyperlink" Target="https://eng-support.com/column/book2-lesson12-scene1/" TargetMode="External"/><Relationship Id="rId7978" Type="http://schemas.openxmlformats.org/officeDocument/2006/relationships/hyperlink" Target="https://juku-escot.com/column/junnikyuu/" TargetMode="External"/><Relationship Id="rId370" Type="http://schemas.openxmlformats.org/officeDocument/2006/relationships/hyperlink" Target="https://rika-quest.com/column/stratum/" TargetMode="External"/><Relationship Id="rId10798" Type="http://schemas.openxmlformats.org/officeDocument/2006/relationships/hyperlink" Target="https://dokkai-labo.tokyo/blog/kokorogamae/" TargetMode="External"/><Relationship Id="rId10799" Type="http://schemas.openxmlformats.org/officeDocument/2006/relationships/hyperlink" Target="https://dokkai-labo.tokyo/blog/kokorogamae/" TargetMode="External"/><Relationship Id="rId369" Type="http://schemas.openxmlformats.org/officeDocument/2006/relationships/hyperlink" Target="https://rika-quest.com/column/stratum/" TargetMode="External"/><Relationship Id="rId10796" Type="http://schemas.openxmlformats.org/officeDocument/2006/relationships/hyperlink" Target="https://dokkai-labo.tokyo/blog/kokorogamae/" TargetMode="External"/><Relationship Id="rId368" Type="http://schemas.openxmlformats.org/officeDocument/2006/relationships/hyperlink" Target="https://rika-quest.com/column/stratum/" TargetMode="External"/><Relationship Id="rId10797" Type="http://schemas.openxmlformats.org/officeDocument/2006/relationships/hyperlink" Target="https://dokkai-labo.tokyo/blog/kokorogamae/" TargetMode="External"/><Relationship Id="rId363" Type="http://schemas.openxmlformats.org/officeDocument/2006/relationships/hyperlink" Target="https://rika-quest.com/column/stratum/" TargetMode="External"/><Relationship Id="rId5310" Type="http://schemas.openxmlformats.org/officeDocument/2006/relationships/hyperlink" Target="https://juku-escot.com/c_blogs/1dayanki/" TargetMode="External"/><Relationship Id="rId6641" Type="http://schemas.openxmlformats.org/officeDocument/2006/relationships/hyperlink" Target="https://eng-support.com/column/progress-book1-lesson19-1/" TargetMode="External"/><Relationship Id="rId7973" Type="http://schemas.openxmlformats.org/officeDocument/2006/relationships/hyperlink" Target="https://juku-escot.com/column/junnikyuu/" TargetMode="External"/><Relationship Id="rId10790" Type="http://schemas.openxmlformats.org/officeDocument/2006/relationships/hyperlink" Target="https://dokkai-labo.tokyo/blog/kokorogamae/" TargetMode="External"/><Relationship Id="rId362" Type="http://schemas.openxmlformats.org/officeDocument/2006/relationships/hyperlink" Target="https://rika-quest.com/column/stratum/" TargetMode="External"/><Relationship Id="rId5311" Type="http://schemas.openxmlformats.org/officeDocument/2006/relationships/hyperlink" Target="https://juku-escot.com/c_blogs/1dayanki/" TargetMode="External"/><Relationship Id="rId6642" Type="http://schemas.openxmlformats.org/officeDocument/2006/relationships/hyperlink" Target="https://eng-support.com/column/progress-book1-lesson19-1/" TargetMode="External"/><Relationship Id="rId7972" Type="http://schemas.openxmlformats.org/officeDocument/2006/relationships/hyperlink" Target="https://juku-escot.com/column/junnikyuu/" TargetMode="External"/><Relationship Id="rId10791" Type="http://schemas.openxmlformats.org/officeDocument/2006/relationships/hyperlink" Target="https://dokkai-labo.tokyo/blog/kokorogamae/" TargetMode="External"/><Relationship Id="rId361" Type="http://schemas.openxmlformats.org/officeDocument/2006/relationships/hyperlink" Target="https://rika-quest.com/column/stratum/" TargetMode="External"/><Relationship Id="rId7971" Type="http://schemas.openxmlformats.org/officeDocument/2006/relationships/hyperlink" Target="https://koten-kakitsubata.jp/blog/seiryoden/" TargetMode="External"/><Relationship Id="rId360" Type="http://schemas.openxmlformats.org/officeDocument/2006/relationships/hyperlink" Target="https://rika-quest.com/column/stratum/" TargetMode="External"/><Relationship Id="rId6640" Type="http://schemas.openxmlformats.org/officeDocument/2006/relationships/hyperlink" Target="https://eng-support.com/column/progress-book1-lesson19-1/" TargetMode="External"/><Relationship Id="rId7970" Type="http://schemas.openxmlformats.org/officeDocument/2006/relationships/hyperlink" Target="https://koten-kakitsubata.jp/blog/seiryoden/" TargetMode="External"/><Relationship Id="rId367" Type="http://schemas.openxmlformats.org/officeDocument/2006/relationships/hyperlink" Target="https://rika-quest.com/column/stratum/" TargetMode="External"/><Relationship Id="rId5314" Type="http://schemas.openxmlformats.org/officeDocument/2006/relationships/hyperlink" Target="https://juku-escot.com/c_blogs/1dayanki/" TargetMode="External"/><Relationship Id="rId6645" Type="http://schemas.openxmlformats.org/officeDocument/2006/relationships/hyperlink" Target="https://eng-support.com/column/progress-book1-lesson19-1/" TargetMode="External"/><Relationship Id="rId7977" Type="http://schemas.openxmlformats.org/officeDocument/2006/relationships/hyperlink" Target="https://juku-escot.com/column/junnikyuu/" TargetMode="External"/><Relationship Id="rId10794" Type="http://schemas.openxmlformats.org/officeDocument/2006/relationships/hyperlink" Target="https://dokkai-labo.tokyo/blog/kokorogamae/" TargetMode="External"/><Relationship Id="rId366" Type="http://schemas.openxmlformats.org/officeDocument/2006/relationships/hyperlink" Target="https://rika-quest.com/column/stratum/" TargetMode="External"/><Relationship Id="rId5315" Type="http://schemas.openxmlformats.org/officeDocument/2006/relationships/hyperlink" Target="https://juku-escot.com/c_blogs/1dayanki/" TargetMode="External"/><Relationship Id="rId6646" Type="http://schemas.openxmlformats.org/officeDocument/2006/relationships/hyperlink" Target="https://eng-support.com/column/book2-lesson12-scene1/" TargetMode="External"/><Relationship Id="rId7976" Type="http://schemas.openxmlformats.org/officeDocument/2006/relationships/hyperlink" Target="https://juku-escot.com/column/junnikyuu/" TargetMode="External"/><Relationship Id="rId10795" Type="http://schemas.openxmlformats.org/officeDocument/2006/relationships/hyperlink" Target="https://dokkai-labo.tokyo/blog/kokorogamae/" TargetMode="External"/><Relationship Id="rId365" Type="http://schemas.openxmlformats.org/officeDocument/2006/relationships/hyperlink" Target="https://rika-quest.com/column/stratum/" TargetMode="External"/><Relationship Id="rId5312" Type="http://schemas.openxmlformats.org/officeDocument/2006/relationships/hyperlink" Target="https://juku-escot.com/c_blogs/1dayanki/" TargetMode="External"/><Relationship Id="rId6643" Type="http://schemas.openxmlformats.org/officeDocument/2006/relationships/hyperlink" Target="https://eng-support.com/column/progress-book1-lesson19-1/" TargetMode="External"/><Relationship Id="rId7975" Type="http://schemas.openxmlformats.org/officeDocument/2006/relationships/hyperlink" Target="https://juku-escot.com/column/junnikyuu/" TargetMode="External"/><Relationship Id="rId10792" Type="http://schemas.openxmlformats.org/officeDocument/2006/relationships/hyperlink" Target="https://dokkai-labo.tokyo/blog/kokorogamae/" TargetMode="External"/><Relationship Id="rId364" Type="http://schemas.openxmlformats.org/officeDocument/2006/relationships/hyperlink" Target="https://rika-quest.com/column/stratum/" TargetMode="External"/><Relationship Id="rId5313" Type="http://schemas.openxmlformats.org/officeDocument/2006/relationships/hyperlink" Target="https://juku-escot.com/c_blogs/1dayanki/" TargetMode="External"/><Relationship Id="rId6644" Type="http://schemas.openxmlformats.org/officeDocument/2006/relationships/hyperlink" Target="https://eng-support.com/column/progress-book1-lesson19-1/" TargetMode="External"/><Relationship Id="rId7974" Type="http://schemas.openxmlformats.org/officeDocument/2006/relationships/hyperlink" Target="https://juku-escot.com/column/junnikyuu/" TargetMode="External"/><Relationship Id="rId10793" Type="http://schemas.openxmlformats.org/officeDocument/2006/relationships/hyperlink" Target="https://dokkai-labo.tokyo/blog/kokorogamae/" TargetMode="External"/><Relationship Id="rId95" Type="http://schemas.openxmlformats.org/officeDocument/2006/relationships/hyperlink" Target="https://koten-kakitsubata.jp/blog/jyodoushikatuyouhyou/" TargetMode="External"/><Relationship Id="rId5307" Type="http://schemas.openxmlformats.org/officeDocument/2006/relationships/hyperlink" Target="https://juku-escot.com/c_blogs/1dayanki/" TargetMode="External"/><Relationship Id="rId6638" Type="http://schemas.openxmlformats.org/officeDocument/2006/relationships/hyperlink" Target="https://eng-support.com/column/progress-book1-lesson19-1/" TargetMode="External"/><Relationship Id="rId94" Type="http://schemas.openxmlformats.org/officeDocument/2006/relationships/hyperlink" Target="https://koten-kakitsubata.jp/blog/jyodoushikatuyouhyou/" TargetMode="External"/><Relationship Id="rId5308" Type="http://schemas.openxmlformats.org/officeDocument/2006/relationships/hyperlink" Target="https://juku-escot.com/c_blogs/1dayanki/" TargetMode="External"/><Relationship Id="rId6639" Type="http://schemas.openxmlformats.org/officeDocument/2006/relationships/hyperlink" Target="https://eng-support.com/column/progress-book1-lesson19-1/" TargetMode="External"/><Relationship Id="rId7969" Type="http://schemas.openxmlformats.org/officeDocument/2006/relationships/hyperlink" Target="https://koten-kakitsubata.jp/blog/seiryoden/" TargetMode="External"/><Relationship Id="rId97" Type="http://schemas.openxmlformats.org/officeDocument/2006/relationships/hyperlink" Target="https://koten-kakitsubata.jp/blog/jyodoushikatuyouhyou/" TargetMode="External"/><Relationship Id="rId5305" Type="http://schemas.openxmlformats.org/officeDocument/2006/relationships/hyperlink" Target="https://juku-escot.com/c_blogs/1dayanki/" TargetMode="External"/><Relationship Id="rId6636" Type="http://schemas.openxmlformats.org/officeDocument/2006/relationships/hyperlink" Target="https://eng-support.com/column/progress-book1-lesson19-1/" TargetMode="External"/><Relationship Id="rId7968" Type="http://schemas.openxmlformats.org/officeDocument/2006/relationships/hyperlink" Target="https://koten-kakitsubata.jp/blog/seiryoden/" TargetMode="External"/><Relationship Id="rId96" Type="http://schemas.openxmlformats.org/officeDocument/2006/relationships/hyperlink" Target="https://koten-kakitsubata.jp/blog/jyodoushikatuyouhyou/" TargetMode="External"/><Relationship Id="rId5306" Type="http://schemas.openxmlformats.org/officeDocument/2006/relationships/hyperlink" Target="https://juku-escot.com/c_blogs/1dayanki/" TargetMode="External"/><Relationship Id="rId6637" Type="http://schemas.openxmlformats.org/officeDocument/2006/relationships/hyperlink" Target="https://eng-support.com/column/progress-book1-lesson19-1/" TargetMode="External"/><Relationship Id="rId7967" Type="http://schemas.openxmlformats.org/officeDocument/2006/relationships/hyperlink" Target="https://koten-kakitsubata.jp/blog/seiryoden/" TargetMode="External"/><Relationship Id="rId99" Type="http://schemas.openxmlformats.org/officeDocument/2006/relationships/hyperlink" Target="https://koten-kakitsubata.jp/blog/jyodoushikatuyouhyou/" TargetMode="External"/><Relationship Id="rId98" Type="http://schemas.openxmlformats.org/officeDocument/2006/relationships/hyperlink" Target="https://koten-kakitsubata.jp/blog/jyodoushikatuyouhyou/" TargetMode="External"/><Relationship Id="rId5309" Type="http://schemas.openxmlformats.org/officeDocument/2006/relationships/hyperlink" Target="https://juku-escot.com/c_blogs/1dayanki/" TargetMode="External"/><Relationship Id="rId91" Type="http://schemas.openxmlformats.org/officeDocument/2006/relationships/hyperlink" Target="https://koten-kakitsubata.jp/blog/jyodoushikatuyouhyou/" TargetMode="External"/><Relationship Id="rId90" Type="http://schemas.openxmlformats.org/officeDocument/2006/relationships/hyperlink" Target="https://koten-kakitsubata.jp/blog/jyodoushikatuyouhyou/" TargetMode="External"/><Relationship Id="rId93" Type="http://schemas.openxmlformats.org/officeDocument/2006/relationships/hyperlink" Target="https://koten-kakitsubata.jp/blog/jyodoushikatuyouhyou/" TargetMode="External"/><Relationship Id="rId92" Type="http://schemas.openxmlformats.org/officeDocument/2006/relationships/hyperlink" Target="https://koten-kakitsubata.jp/blog/jyodoushikatuyouhyou/" TargetMode="External"/><Relationship Id="rId359" Type="http://schemas.openxmlformats.org/officeDocument/2006/relationships/hyperlink" Target="https://rika-quest.com/column/stratum/" TargetMode="External"/><Relationship Id="rId358" Type="http://schemas.openxmlformats.org/officeDocument/2006/relationships/hyperlink" Target="https://rika-quest.com/column/stratum/" TargetMode="External"/><Relationship Id="rId357" Type="http://schemas.openxmlformats.org/officeDocument/2006/relationships/hyperlink" Target="https://rika-quest.com/column/stratum/" TargetMode="External"/><Relationship Id="rId352" Type="http://schemas.openxmlformats.org/officeDocument/2006/relationships/hyperlink" Target="https://rika-quest.com/column/stratum/" TargetMode="External"/><Relationship Id="rId6630" Type="http://schemas.openxmlformats.org/officeDocument/2006/relationships/hyperlink" Target="https://eng-support.com/column/progress-book1-lesson19-1/" TargetMode="External"/><Relationship Id="rId7962" Type="http://schemas.openxmlformats.org/officeDocument/2006/relationships/hyperlink" Target="https://koten-kakitsubata.jp/blog/seiryoden/" TargetMode="External"/><Relationship Id="rId351" Type="http://schemas.openxmlformats.org/officeDocument/2006/relationships/hyperlink" Target="https://rika-quest.com/column/stratum/" TargetMode="External"/><Relationship Id="rId5300" Type="http://schemas.openxmlformats.org/officeDocument/2006/relationships/hyperlink" Target="https://juku-escot.com/c_blogs/1dayanki/" TargetMode="External"/><Relationship Id="rId6631" Type="http://schemas.openxmlformats.org/officeDocument/2006/relationships/hyperlink" Target="https://eng-support.com/column/progress-book1-lesson19-1/" TargetMode="External"/><Relationship Id="rId7961" Type="http://schemas.openxmlformats.org/officeDocument/2006/relationships/hyperlink" Target="https://koten-kakitsubata.jp/blog/seiryoden/" TargetMode="External"/><Relationship Id="rId350" Type="http://schemas.openxmlformats.org/officeDocument/2006/relationships/hyperlink" Target="https://rika-quest.com/column/stratum/" TargetMode="External"/><Relationship Id="rId7960" Type="http://schemas.openxmlformats.org/officeDocument/2006/relationships/hyperlink" Target="https://koten-kakitsubata.jp/blog/seiryoden/" TargetMode="External"/><Relationship Id="rId356" Type="http://schemas.openxmlformats.org/officeDocument/2006/relationships/hyperlink" Target="https://rika-quest.com/column/stratum/" TargetMode="External"/><Relationship Id="rId5303" Type="http://schemas.openxmlformats.org/officeDocument/2006/relationships/hyperlink" Target="https://juku-escot.com/c_blogs/1dayanki/" TargetMode="External"/><Relationship Id="rId6634" Type="http://schemas.openxmlformats.org/officeDocument/2006/relationships/hyperlink" Target="https://eng-support.com/column/progress-book1-lesson19-1/" TargetMode="External"/><Relationship Id="rId7966" Type="http://schemas.openxmlformats.org/officeDocument/2006/relationships/hyperlink" Target="https://koten-kakitsubata.jp/blog/seiryoden/" TargetMode="External"/><Relationship Id="rId355" Type="http://schemas.openxmlformats.org/officeDocument/2006/relationships/hyperlink" Target="https://rika-quest.com/column/stratum/" TargetMode="External"/><Relationship Id="rId5304" Type="http://schemas.openxmlformats.org/officeDocument/2006/relationships/hyperlink" Target="https://juku-escot.com/c_blogs/1dayanki/" TargetMode="External"/><Relationship Id="rId6635" Type="http://schemas.openxmlformats.org/officeDocument/2006/relationships/hyperlink" Target="https://eng-support.com/column/progress-book1-lesson19-1/" TargetMode="External"/><Relationship Id="rId7965" Type="http://schemas.openxmlformats.org/officeDocument/2006/relationships/hyperlink" Target="https://koten-kakitsubata.jp/blog/seiryoden/" TargetMode="External"/><Relationship Id="rId354" Type="http://schemas.openxmlformats.org/officeDocument/2006/relationships/hyperlink" Target="https://rika-quest.com/column/stratum/" TargetMode="External"/><Relationship Id="rId5301" Type="http://schemas.openxmlformats.org/officeDocument/2006/relationships/hyperlink" Target="https://juku-escot.com/c_blogs/1dayanki/" TargetMode="External"/><Relationship Id="rId6632" Type="http://schemas.openxmlformats.org/officeDocument/2006/relationships/hyperlink" Target="https://eng-support.com/column/progress-book1-lesson19-1/" TargetMode="External"/><Relationship Id="rId7964" Type="http://schemas.openxmlformats.org/officeDocument/2006/relationships/hyperlink" Target="https://koten-kakitsubata.jp/blog/seiryoden/" TargetMode="External"/><Relationship Id="rId353" Type="http://schemas.openxmlformats.org/officeDocument/2006/relationships/hyperlink" Target="https://rika-quest.com/column/stratum/" TargetMode="External"/><Relationship Id="rId5302" Type="http://schemas.openxmlformats.org/officeDocument/2006/relationships/hyperlink" Target="https://juku-escot.com/c_blogs/1dayanki/" TargetMode="External"/><Relationship Id="rId6633" Type="http://schemas.openxmlformats.org/officeDocument/2006/relationships/hyperlink" Target="https://eng-support.com/column/progress-book1-lesson19-1/" TargetMode="External"/><Relationship Id="rId7963" Type="http://schemas.openxmlformats.org/officeDocument/2006/relationships/hyperlink" Target="https://koten-kakitsubata.jp/blog/seiryoden/" TargetMode="External"/><Relationship Id="rId7915" Type="http://schemas.openxmlformats.org/officeDocument/2006/relationships/hyperlink" Target="https://eng-support.com/column/progressbook1-3-1/" TargetMode="External"/><Relationship Id="rId7914" Type="http://schemas.openxmlformats.org/officeDocument/2006/relationships/hyperlink" Target="https://eng-support.com/column/progressbook1-3-1/" TargetMode="External"/><Relationship Id="rId7913" Type="http://schemas.openxmlformats.org/officeDocument/2006/relationships/hyperlink" Target="https://eng-support.com/column/progressbook1-3-1/" TargetMode="External"/><Relationship Id="rId7912" Type="http://schemas.openxmlformats.org/officeDocument/2006/relationships/hyperlink" Target="https://eng-support.com/column/progressbook1-3-1/" TargetMode="External"/><Relationship Id="rId7919" Type="http://schemas.openxmlformats.org/officeDocument/2006/relationships/hyperlink" Target="https://eng-support.com/column/progressbook1-3-1/" TargetMode="External"/><Relationship Id="rId7918" Type="http://schemas.openxmlformats.org/officeDocument/2006/relationships/hyperlink" Target="https://eng-support.com/column/progressbook1-3-1/" TargetMode="External"/><Relationship Id="rId7917" Type="http://schemas.openxmlformats.org/officeDocument/2006/relationships/hyperlink" Target="https://eng-support.com/column/progressbook1-3-1/" TargetMode="External"/><Relationship Id="rId7916" Type="http://schemas.openxmlformats.org/officeDocument/2006/relationships/hyperlink" Target="https://eng-support.com/column/progressbook1-3-1/" TargetMode="External"/><Relationship Id="rId305" Type="http://schemas.openxmlformats.org/officeDocument/2006/relationships/hyperlink" Target="https://eng-support.com/column/progress-book1-lesson10-3/" TargetMode="External"/><Relationship Id="rId304" Type="http://schemas.openxmlformats.org/officeDocument/2006/relationships/hyperlink" Target="https://eng-support.com/column/progress-book1-lesson10-3/" TargetMode="External"/><Relationship Id="rId303" Type="http://schemas.openxmlformats.org/officeDocument/2006/relationships/hyperlink" Target="https://eng-support.com/column/progress-book1-lesson10-3/" TargetMode="External"/><Relationship Id="rId302" Type="http://schemas.openxmlformats.org/officeDocument/2006/relationships/hyperlink" Target="https://eng-support.com/column/progress-book1-lesson10-3/" TargetMode="External"/><Relationship Id="rId309" Type="http://schemas.openxmlformats.org/officeDocument/2006/relationships/hyperlink" Target="https://eng-support.com/column/progress-book1-lesson10-3/" TargetMode="External"/><Relationship Id="rId308" Type="http://schemas.openxmlformats.org/officeDocument/2006/relationships/hyperlink" Target="https://eng-support.com/column/progress-book1-lesson10-3/" TargetMode="External"/><Relationship Id="rId307" Type="http://schemas.openxmlformats.org/officeDocument/2006/relationships/hyperlink" Target="https://eng-support.com/column/progress-book1-lesson10-3/" TargetMode="External"/><Relationship Id="rId306" Type="http://schemas.openxmlformats.org/officeDocument/2006/relationships/hyperlink" Target="https://eng-support.com/column/progress-book1-lesson10-3/" TargetMode="External"/><Relationship Id="rId301" Type="http://schemas.openxmlformats.org/officeDocument/2006/relationships/hyperlink" Target="https://eng-support.com/column/progress-book1-lesson10-3/" TargetMode="External"/><Relationship Id="rId7911" Type="http://schemas.openxmlformats.org/officeDocument/2006/relationships/hyperlink" Target="https://eng-support.com/column/progressbook1-3-1/" TargetMode="External"/><Relationship Id="rId300" Type="http://schemas.openxmlformats.org/officeDocument/2006/relationships/hyperlink" Target="https://eng-support.com/column/progress-book1-lesson10-3/" TargetMode="External"/><Relationship Id="rId7910" Type="http://schemas.openxmlformats.org/officeDocument/2006/relationships/hyperlink" Target="https://eng-support.com/column/progressbook1-3-1/" TargetMode="External"/><Relationship Id="rId7904" Type="http://schemas.openxmlformats.org/officeDocument/2006/relationships/hyperlink" Target="https://eng-support.com/column/progressbook1-3-1/" TargetMode="External"/><Relationship Id="rId7903" Type="http://schemas.openxmlformats.org/officeDocument/2006/relationships/hyperlink" Target="https://eng-support.com/column/progressbook1-3-1/" TargetMode="External"/><Relationship Id="rId7902" Type="http://schemas.openxmlformats.org/officeDocument/2006/relationships/hyperlink" Target="https://eng-support.com/column/progressbook1-3-1/" TargetMode="External"/><Relationship Id="rId7901" Type="http://schemas.openxmlformats.org/officeDocument/2006/relationships/hyperlink" Target="https://eng-support.com/column/progressbook1-3-1/" TargetMode="External"/><Relationship Id="rId7908" Type="http://schemas.openxmlformats.org/officeDocument/2006/relationships/hyperlink" Target="https://eng-support.com/column/progressbook1-3-1/" TargetMode="External"/><Relationship Id="rId7907" Type="http://schemas.openxmlformats.org/officeDocument/2006/relationships/hyperlink" Target="https://eng-support.com/column/progressbook1-3-1/" TargetMode="External"/><Relationship Id="rId7906" Type="http://schemas.openxmlformats.org/officeDocument/2006/relationships/hyperlink" Target="https://eng-support.com/column/progressbook1-3-1/" TargetMode="External"/><Relationship Id="rId7905" Type="http://schemas.openxmlformats.org/officeDocument/2006/relationships/hyperlink" Target="https://eng-support.com/column/progressbook1-3-1/" TargetMode="External"/><Relationship Id="rId7909" Type="http://schemas.openxmlformats.org/officeDocument/2006/relationships/hyperlink" Target="https://eng-support.com/column/progressbook1-3-1/" TargetMode="External"/><Relationship Id="rId7900" Type="http://schemas.openxmlformats.org/officeDocument/2006/relationships/hyperlink" Target="https://eng-support.com/column/progressbook1-3-1/" TargetMode="External"/><Relationship Id="rId6605" Type="http://schemas.openxmlformats.org/officeDocument/2006/relationships/hyperlink" Target="https://eng-support.com/column/progress-book1-lesson19-1/" TargetMode="External"/><Relationship Id="rId7937" Type="http://schemas.openxmlformats.org/officeDocument/2006/relationships/hyperlink" Target="https://koten-kakitsubata.jp/blog/seiryoden/" TargetMode="External"/><Relationship Id="rId6606" Type="http://schemas.openxmlformats.org/officeDocument/2006/relationships/hyperlink" Target="https://eng-support.com/column/progress-book1-lesson19-1/" TargetMode="External"/><Relationship Id="rId7936" Type="http://schemas.openxmlformats.org/officeDocument/2006/relationships/hyperlink" Target="https://koten-kakitsubata.jp/blog/seiryoden/" TargetMode="External"/><Relationship Id="rId6603" Type="http://schemas.openxmlformats.org/officeDocument/2006/relationships/hyperlink" Target="https://eng-support.com/column/progress-book1-lesson19-1/" TargetMode="External"/><Relationship Id="rId7935" Type="http://schemas.openxmlformats.org/officeDocument/2006/relationships/hyperlink" Target="https://koten-kakitsubata.jp/blog/seiryoden/" TargetMode="External"/><Relationship Id="rId6604" Type="http://schemas.openxmlformats.org/officeDocument/2006/relationships/hyperlink" Target="https://eng-support.com/column/progress-book1-lesson19-1/" TargetMode="External"/><Relationship Id="rId7934" Type="http://schemas.openxmlformats.org/officeDocument/2006/relationships/hyperlink" Target="https://koten-kakitsubata.jp/blog/seiryoden/" TargetMode="External"/><Relationship Id="rId6609" Type="http://schemas.openxmlformats.org/officeDocument/2006/relationships/hyperlink" Target="https://eng-support.com/column/progress-book1-lesson19-1/" TargetMode="External"/><Relationship Id="rId6607" Type="http://schemas.openxmlformats.org/officeDocument/2006/relationships/hyperlink" Target="https://eng-support.com/column/progress-book1-lesson19-1/" TargetMode="External"/><Relationship Id="rId7939" Type="http://schemas.openxmlformats.org/officeDocument/2006/relationships/hyperlink" Target="https://koten-kakitsubata.jp/blog/seiryoden/" TargetMode="External"/><Relationship Id="rId6608" Type="http://schemas.openxmlformats.org/officeDocument/2006/relationships/hyperlink" Target="https://eng-support.com/column/progress-book1-lesson19-1/" TargetMode="External"/><Relationship Id="rId7938" Type="http://schemas.openxmlformats.org/officeDocument/2006/relationships/hyperlink" Target="https://koten-kakitsubata.jp/blog/seiryoden/" TargetMode="External"/><Relationship Id="rId327" Type="http://schemas.openxmlformats.org/officeDocument/2006/relationships/hyperlink" Target="https://rika-quest.com/column/stratum/" TargetMode="External"/><Relationship Id="rId326" Type="http://schemas.openxmlformats.org/officeDocument/2006/relationships/hyperlink" Target="https://rika-quest.com/column/stratum/" TargetMode="External"/><Relationship Id="rId325" Type="http://schemas.openxmlformats.org/officeDocument/2006/relationships/hyperlink" Target="https://rika-quest.com/column/stratum/" TargetMode="External"/><Relationship Id="rId324" Type="http://schemas.openxmlformats.org/officeDocument/2006/relationships/hyperlink" Target="https://rika-quest.com/column/stratum/" TargetMode="External"/><Relationship Id="rId329" Type="http://schemas.openxmlformats.org/officeDocument/2006/relationships/hyperlink" Target="https://rika-quest.com/column/stratum/" TargetMode="External"/><Relationship Id="rId328" Type="http://schemas.openxmlformats.org/officeDocument/2006/relationships/hyperlink" Target="https://rika-quest.com/column/stratum/" TargetMode="External"/><Relationship Id="rId323" Type="http://schemas.openxmlformats.org/officeDocument/2006/relationships/hyperlink" Target="https://rika-quest.com/column/stratum/" TargetMode="External"/><Relationship Id="rId6601" Type="http://schemas.openxmlformats.org/officeDocument/2006/relationships/hyperlink" Target="https://eng-support.com/column/progress-book1-lesson19-1/" TargetMode="External"/><Relationship Id="rId7933" Type="http://schemas.openxmlformats.org/officeDocument/2006/relationships/hyperlink" Target="https://koten-kakitsubata.jp/blog/seiryoden/" TargetMode="External"/><Relationship Id="rId322" Type="http://schemas.openxmlformats.org/officeDocument/2006/relationships/hyperlink" Target="https://eng-support.com/column/progress-book1-lesson10-3/" TargetMode="External"/><Relationship Id="rId6602" Type="http://schemas.openxmlformats.org/officeDocument/2006/relationships/hyperlink" Target="https://eng-support.com/column/progress-book1-lesson19-1/" TargetMode="External"/><Relationship Id="rId7932" Type="http://schemas.openxmlformats.org/officeDocument/2006/relationships/hyperlink" Target="https://koten-kakitsubata.jp/blog/seiryoden/" TargetMode="External"/><Relationship Id="rId321" Type="http://schemas.openxmlformats.org/officeDocument/2006/relationships/hyperlink" Target="https://eng-support.com/column/progress-book1-lesson10-3/" TargetMode="External"/><Relationship Id="rId7931" Type="http://schemas.openxmlformats.org/officeDocument/2006/relationships/hyperlink" Target="https://koten-kakitsubata.jp/blog/seiryoden/" TargetMode="External"/><Relationship Id="rId320" Type="http://schemas.openxmlformats.org/officeDocument/2006/relationships/hyperlink" Target="https://eng-support.com/column/progress-book1-lesson10-3/" TargetMode="External"/><Relationship Id="rId6600" Type="http://schemas.openxmlformats.org/officeDocument/2006/relationships/hyperlink" Target="https://eng-support.com/column/progress-book1-lesson19-1/" TargetMode="External"/><Relationship Id="rId7930" Type="http://schemas.openxmlformats.org/officeDocument/2006/relationships/hyperlink" Target="https://koten-kakitsubata.jp/blog/seiryoden/" TargetMode="External"/><Relationship Id="rId7926" Type="http://schemas.openxmlformats.org/officeDocument/2006/relationships/hyperlink" Target="https://koten-kakitsubata.jp/blog/seiryoden/" TargetMode="External"/><Relationship Id="rId7925" Type="http://schemas.openxmlformats.org/officeDocument/2006/relationships/hyperlink" Target="https://koten-kakitsubata.jp/blog/seiryoden/" TargetMode="External"/><Relationship Id="rId7924" Type="http://schemas.openxmlformats.org/officeDocument/2006/relationships/hyperlink" Target="https://koten-kakitsubata.jp/blog/seiryoden/" TargetMode="External"/><Relationship Id="rId7923" Type="http://schemas.openxmlformats.org/officeDocument/2006/relationships/hyperlink" Target="https://koten-kakitsubata.jp/blog/seiryoden/" TargetMode="External"/><Relationship Id="rId7929" Type="http://schemas.openxmlformats.org/officeDocument/2006/relationships/hyperlink" Target="https://koten-kakitsubata.jp/blog/seiryoden/" TargetMode="External"/><Relationship Id="rId7928" Type="http://schemas.openxmlformats.org/officeDocument/2006/relationships/hyperlink" Target="https://koten-kakitsubata.jp/blog/seiryoden/" TargetMode="External"/><Relationship Id="rId7927" Type="http://schemas.openxmlformats.org/officeDocument/2006/relationships/hyperlink" Target="https://koten-kakitsubata.jp/blog/seiryoden/" TargetMode="External"/><Relationship Id="rId316" Type="http://schemas.openxmlformats.org/officeDocument/2006/relationships/hyperlink" Target="https://eng-support.com/column/progress-book1-lesson10-3/" TargetMode="External"/><Relationship Id="rId315" Type="http://schemas.openxmlformats.org/officeDocument/2006/relationships/hyperlink" Target="https://eng-support.com/column/progress-book1-lesson10-3/" TargetMode="External"/><Relationship Id="rId314" Type="http://schemas.openxmlformats.org/officeDocument/2006/relationships/hyperlink" Target="https://eng-support.com/column/progress-book1-lesson10-3/" TargetMode="External"/><Relationship Id="rId313" Type="http://schemas.openxmlformats.org/officeDocument/2006/relationships/hyperlink" Target="https://eng-support.com/column/progress-book1-lesson10-3/" TargetMode="External"/><Relationship Id="rId319" Type="http://schemas.openxmlformats.org/officeDocument/2006/relationships/hyperlink" Target="https://eng-support.com/column/progress-book1-lesson10-3/" TargetMode="External"/><Relationship Id="rId318" Type="http://schemas.openxmlformats.org/officeDocument/2006/relationships/hyperlink" Target="https://eng-support.com/column/progress-book1-lesson10-3/" TargetMode="External"/><Relationship Id="rId317" Type="http://schemas.openxmlformats.org/officeDocument/2006/relationships/hyperlink" Target="https://eng-support.com/column/progress-book1-lesson10-3/" TargetMode="External"/><Relationship Id="rId312" Type="http://schemas.openxmlformats.org/officeDocument/2006/relationships/hyperlink" Target="https://eng-support.com/column/progress-book1-lesson10-3/" TargetMode="External"/><Relationship Id="rId7922" Type="http://schemas.openxmlformats.org/officeDocument/2006/relationships/hyperlink" Target="https://koten-kakitsubata.jp/blog/seiryoden/" TargetMode="External"/><Relationship Id="rId311" Type="http://schemas.openxmlformats.org/officeDocument/2006/relationships/hyperlink" Target="https://eng-support.com/column/progress-book1-lesson10-3/" TargetMode="External"/><Relationship Id="rId7921" Type="http://schemas.openxmlformats.org/officeDocument/2006/relationships/hyperlink" Target="https://eng-support.com/column/progressbook1-3-1/" TargetMode="External"/><Relationship Id="rId310" Type="http://schemas.openxmlformats.org/officeDocument/2006/relationships/hyperlink" Target="https://eng-support.com/column/progress-book1-lesson10-3/" TargetMode="External"/><Relationship Id="rId7920" Type="http://schemas.openxmlformats.org/officeDocument/2006/relationships/hyperlink" Target="https://eng-support.com/column/progressbook1-3-1/" TargetMode="External"/><Relationship Id="rId10619" Type="http://schemas.openxmlformats.org/officeDocument/2006/relationships/hyperlink" Target="https://natsui-sansu-juku.com/kobetsu_online/" TargetMode="External"/><Relationship Id="rId10617" Type="http://schemas.openxmlformats.org/officeDocument/2006/relationships/hyperlink" Target="https://natsui-sansu-juku.com/kobetsu_online/" TargetMode="External"/><Relationship Id="rId11949" Type="http://schemas.openxmlformats.org/officeDocument/2006/relationships/hyperlink" Target="https://jukureiwa.com/tips/alphabet/" TargetMode="External"/><Relationship Id="rId10618" Type="http://schemas.openxmlformats.org/officeDocument/2006/relationships/hyperlink" Target="https://natsui-sansu-juku.com/kobetsu_online/" TargetMode="External"/><Relationship Id="rId11948" Type="http://schemas.openxmlformats.org/officeDocument/2006/relationships/hyperlink" Target="https://jukureiwa.com/tips/alphabet/" TargetMode="External"/><Relationship Id="rId10611" Type="http://schemas.openxmlformats.org/officeDocument/2006/relationships/hyperlink" Target="https://natsui-sansu-juku.com/kobetsu_online/" TargetMode="External"/><Relationship Id="rId11943" Type="http://schemas.openxmlformats.org/officeDocument/2006/relationships/hyperlink" Target="https://jukureiwa.com/tips/alphabet/" TargetMode="External"/><Relationship Id="rId10612" Type="http://schemas.openxmlformats.org/officeDocument/2006/relationships/hyperlink" Target="https://natsui-sansu-juku.com/kobetsu_online/" TargetMode="External"/><Relationship Id="rId11942" Type="http://schemas.openxmlformats.org/officeDocument/2006/relationships/hyperlink" Target="https://jukureiwa.com/tips/alphabet/" TargetMode="External"/><Relationship Id="rId11941" Type="http://schemas.openxmlformats.org/officeDocument/2006/relationships/hyperlink" Target="https://jukureiwa.com/tips/alphabet/" TargetMode="External"/><Relationship Id="rId10610" Type="http://schemas.openxmlformats.org/officeDocument/2006/relationships/hyperlink" Target="https://natsui-sansu-juku.com/kobetsu_online/" TargetMode="External"/><Relationship Id="rId11940" Type="http://schemas.openxmlformats.org/officeDocument/2006/relationships/hyperlink" Target="https://jukureiwa.com/tips/alphabet/" TargetMode="External"/><Relationship Id="rId4040" Type="http://schemas.openxmlformats.org/officeDocument/2006/relationships/hyperlink" Target="https://eigo-rewrite.com/column/stage2-lesson10-3/" TargetMode="External"/><Relationship Id="rId5372" Type="http://schemas.openxmlformats.org/officeDocument/2006/relationships/hyperlink" Target="https://eng-support.com/column/progress-book1-lesson12-3/" TargetMode="External"/><Relationship Id="rId10615" Type="http://schemas.openxmlformats.org/officeDocument/2006/relationships/hyperlink" Target="https://natsui-sansu-juku.com/kobetsu_online/" TargetMode="External"/><Relationship Id="rId11947" Type="http://schemas.openxmlformats.org/officeDocument/2006/relationships/hyperlink" Target="https://jukureiwa.com/tips/alphabet/" TargetMode="External"/><Relationship Id="rId5373" Type="http://schemas.openxmlformats.org/officeDocument/2006/relationships/hyperlink" Target="https://eng-support.com/column/progress-book1-lesson9-3/" TargetMode="External"/><Relationship Id="rId10616" Type="http://schemas.openxmlformats.org/officeDocument/2006/relationships/hyperlink" Target="https://natsui-sansu-juku.com/kobetsu_online/" TargetMode="External"/><Relationship Id="rId11946" Type="http://schemas.openxmlformats.org/officeDocument/2006/relationships/hyperlink" Target="https://jukureiwa.com/tips/alphabet/" TargetMode="External"/><Relationship Id="rId4042" Type="http://schemas.openxmlformats.org/officeDocument/2006/relationships/hyperlink" Target="https://eigo-rewrite.com/column/stage2-lesson10-3/" TargetMode="External"/><Relationship Id="rId5370" Type="http://schemas.openxmlformats.org/officeDocument/2006/relationships/hyperlink" Target="https://eng-support.com/column/progress-book1-lesson12-3/" TargetMode="External"/><Relationship Id="rId10613" Type="http://schemas.openxmlformats.org/officeDocument/2006/relationships/hyperlink" Target="https://natsui-sansu-juku.com/kobetsu_online/" TargetMode="External"/><Relationship Id="rId11945" Type="http://schemas.openxmlformats.org/officeDocument/2006/relationships/hyperlink" Target="https://jukureiwa.com/tips/alphabet/" TargetMode="External"/><Relationship Id="rId4041" Type="http://schemas.openxmlformats.org/officeDocument/2006/relationships/hyperlink" Target="https://eigo-rewrite.com/column/stage2-lesson10-3/" TargetMode="External"/><Relationship Id="rId5371" Type="http://schemas.openxmlformats.org/officeDocument/2006/relationships/hyperlink" Target="https://eng-support.com/column/progress-book1-lesson12-3/" TargetMode="External"/><Relationship Id="rId10614" Type="http://schemas.openxmlformats.org/officeDocument/2006/relationships/hyperlink" Target="https://natsui-sansu-juku.com/kobetsu_online/" TargetMode="External"/><Relationship Id="rId11944" Type="http://schemas.openxmlformats.org/officeDocument/2006/relationships/hyperlink" Target="https://jukureiwa.com/tips/alphabet/" TargetMode="External"/><Relationship Id="rId4044" Type="http://schemas.openxmlformats.org/officeDocument/2006/relationships/hyperlink" Target="https://eigo-rewrite.com/column/stage2-lesson10-3/" TargetMode="External"/><Relationship Id="rId5376" Type="http://schemas.openxmlformats.org/officeDocument/2006/relationships/hyperlink" Target="https://eng-support.com/column/progress-book1-lesson9-3/" TargetMode="External"/><Relationship Id="rId4043" Type="http://schemas.openxmlformats.org/officeDocument/2006/relationships/hyperlink" Target="https://eigo-rewrite.com/column/stage2-lesson10-3/" TargetMode="External"/><Relationship Id="rId5377" Type="http://schemas.openxmlformats.org/officeDocument/2006/relationships/hyperlink" Target="https://eng-support.com/column/progress-book1-lesson9-3/" TargetMode="External"/><Relationship Id="rId4046" Type="http://schemas.openxmlformats.org/officeDocument/2006/relationships/hyperlink" Target="https://eigo-rewrite.com/column/stage2-lesson10-3/" TargetMode="External"/><Relationship Id="rId5374" Type="http://schemas.openxmlformats.org/officeDocument/2006/relationships/hyperlink" Target="https://eng-support.com/column/progress-book1-lesson9-3/" TargetMode="External"/><Relationship Id="rId4045" Type="http://schemas.openxmlformats.org/officeDocument/2006/relationships/hyperlink" Target="https://eigo-rewrite.com/column/stage2-lesson10-3/" TargetMode="External"/><Relationship Id="rId5375" Type="http://schemas.openxmlformats.org/officeDocument/2006/relationships/hyperlink" Target="https://eng-support.com/column/progress-book1-lesson9-3/" TargetMode="External"/><Relationship Id="rId4048" Type="http://schemas.openxmlformats.org/officeDocument/2006/relationships/hyperlink" Target="https://eigo-rewrite.com/column/stage2-lesson10-3/" TargetMode="External"/><Relationship Id="rId4047" Type="http://schemas.openxmlformats.org/officeDocument/2006/relationships/hyperlink" Target="https://eigo-rewrite.com/column/stage2-lesson10-3/" TargetMode="External"/><Relationship Id="rId5378" Type="http://schemas.openxmlformats.org/officeDocument/2006/relationships/hyperlink" Target="https://eng-support.com/column/progress-book1-lesson9-3/" TargetMode="External"/><Relationship Id="rId4049" Type="http://schemas.openxmlformats.org/officeDocument/2006/relationships/hyperlink" Target="https://eigo-rewrite.com/column/stage2-lesson10-3/" TargetMode="External"/><Relationship Id="rId5379" Type="http://schemas.openxmlformats.org/officeDocument/2006/relationships/hyperlink" Target="https://eng-support.com/column/progress-book1-lesson9-3/" TargetMode="External"/><Relationship Id="rId10628" Type="http://schemas.openxmlformats.org/officeDocument/2006/relationships/hyperlink" Target="https://natsui-sansu-juku.com/kobetsu_online/" TargetMode="External"/><Relationship Id="rId10629" Type="http://schemas.openxmlformats.org/officeDocument/2006/relationships/hyperlink" Target="https://natsui-sansu-juku.com/kobetsu_online/" TargetMode="External"/><Relationship Id="rId11959" Type="http://schemas.openxmlformats.org/officeDocument/2006/relationships/hyperlink" Target="https://jukureiwa.com/tips/alphabet/" TargetMode="External"/><Relationship Id="rId10622" Type="http://schemas.openxmlformats.org/officeDocument/2006/relationships/hyperlink" Target="https://natsui-sansu-juku.com/kobetsu_online/" TargetMode="External"/><Relationship Id="rId11954" Type="http://schemas.openxmlformats.org/officeDocument/2006/relationships/hyperlink" Target="https://jukureiwa.com/tips/alphabet/" TargetMode="External"/><Relationship Id="rId10623" Type="http://schemas.openxmlformats.org/officeDocument/2006/relationships/hyperlink" Target="https://natsui-sansu-juku.com/kobetsu_online/" TargetMode="External"/><Relationship Id="rId11953" Type="http://schemas.openxmlformats.org/officeDocument/2006/relationships/hyperlink" Target="https://jukureiwa.com/tips/alphabet/" TargetMode="External"/><Relationship Id="rId10620" Type="http://schemas.openxmlformats.org/officeDocument/2006/relationships/hyperlink" Target="https://natsui-sansu-juku.com/kobetsu_online/" TargetMode="External"/><Relationship Id="rId11952" Type="http://schemas.openxmlformats.org/officeDocument/2006/relationships/hyperlink" Target="https://jukureiwa.com/tips/alphabet/" TargetMode="External"/><Relationship Id="rId10621" Type="http://schemas.openxmlformats.org/officeDocument/2006/relationships/hyperlink" Target="https://natsui-sansu-juku.com/kobetsu_online/" TargetMode="External"/><Relationship Id="rId11951" Type="http://schemas.openxmlformats.org/officeDocument/2006/relationships/hyperlink" Target="https://jukureiwa.com/tips/alphabet/" TargetMode="External"/><Relationship Id="rId5361" Type="http://schemas.openxmlformats.org/officeDocument/2006/relationships/hyperlink" Target="https://eng-support.com/column/progress-book1-lesson12-3/" TargetMode="External"/><Relationship Id="rId6692" Type="http://schemas.openxmlformats.org/officeDocument/2006/relationships/hyperlink" Target="https://eng-support.com/column/book2-lesson12-scene1/" TargetMode="External"/><Relationship Id="rId10626" Type="http://schemas.openxmlformats.org/officeDocument/2006/relationships/hyperlink" Target="https://natsui-sansu-juku.com/kobetsu_online/" TargetMode="External"/><Relationship Id="rId11958" Type="http://schemas.openxmlformats.org/officeDocument/2006/relationships/hyperlink" Target="https://jukureiwa.com/tips/alphabet/" TargetMode="External"/><Relationship Id="rId5362" Type="http://schemas.openxmlformats.org/officeDocument/2006/relationships/hyperlink" Target="https://eng-support.com/column/progress-book1-lesson12-3/" TargetMode="External"/><Relationship Id="rId6693" Type="http://schemas.openxmlformats.org/officeDocument/2006/relationships/hyperlink" Target="https://eng-support.com/column/book2-lesson12-scene1/" TargetMode="External"/><Relationship Id="rId10627" Type="http://schemas.openxmlformats.org/officeDocument/2006/relationships/hyperlink" Target="https://natsui-sansu-juku.com/kobetsu_online/" TargetMode="External"/><Relationship Id="rId11957" Type="http://schemas.openxmlformats.org/officeDocument/2006/relationships/hyperlink" Target="https://jukureiwa.com/tips/alphabet/" TargetMode="External"/><Relationship Id="rId4031" Type="http://schemas.openxmlformats.org/officeDocument/2006/relationships/hyperlink" Target="https://eigo-rewrite.com/column/stage2-lesson10-3/" TargetMode="External"/><Relationship Id="rId6690" Type="http://schemas.openxmlformats.org/officeDocument/2006/relationships/hyperlink" Target="https://eng-support.com/column/book2-lesson12-scene1/" TargetMode="External"/><Relationship Id="rId10624" Type="http://schemas.openxmlformats.org/officeDocument/2006/relationships/hyperlink" Target="https://natsui-sansu-juku.com/kobetsu_online/" TargetMode="External"/><Relationship Id="rId11956" Type="http://schemas.openxmlformats.org/officeDocument/2006/relationships/hyperlink" Target="https://jukureiwa.com/tips/alphabet/" TargetMode="External"/><Relationship Id="rId4030" Type="http://schemas.openxmlformats.org/officeDocument/2006/relationships/hyperlink" Target="https://eigo-rewrite.com/column/stage2-lesson10-3/" TargetMode="External"/><Relationship Id="rId5360" Type="http://schemas.openxmlformats.org/officeDocument/2006/relationships/hyperlink" Target="https://eng-support.com/column/progress-book1-lesson12-3/" TargetMode="External"/><Relationship Id="rId6691" Type="http://schemas.openxmlformats.org/officeDocument/2006/relationships/hyperlink" Target="https://eng-support.com/column/book2-lesson12-scene1/" TargetMode="External"/><Relationship Id="rId10625" Type="http://schemas.openxmlformats.org/officeDocument/2006/relationships/hyperlink" Target="https://natsui-sansu-juku.com/kobetsu_online/" TargetMode="External"/><Relationship Id="rId11955" Type="http://schemas.openxmlformats.org/officeDocument/2006/relationships/hyperlink" Target="https://jukureiwa.com/tips/alphabet/" TargetMode="External"/><Relationship Id="rId297" Type="http://schemas.openxmlformats.org/officeDocument/2006/relationships/hyperlink" Target="https://eng-support.com/column/progress-book1-lesson10-3/" TargetMode="External"/><Relationship Id="rId4033" Type="http://schemas.openxmlformats.org/officeDocument/2006/relationships/hyperlink" Target="https://eigo-rewrite.com/column/stage2-lesson10-3/" TargetMode="External"/><Relationship Id="rId5365" Type="http://schemas.openxmlformats.org/officeDocument/2006/relationships/hyperlink" Target="https://eng-support.com/column/progress-book1-lesson12-3/" TargetMode="External"/><Relationship Id="rId6696" Type="http://schemas.openxmlformats.org/officeDocument/2006/relationships/hyperlink" Target="https://dokkai-labo.tokyo/blog/poetry/" TargetMode="External"/><Relationship Id="rId296" Type="http://schemas.openxmlformats.org/officeDocument/2006/relationships/hyperlink" Target="https://eng-support.com/column/progress-book1-lesson10-3/" TargetMode="External"/><Relationship Id="rId4032" Type="http://schemas.openxmlformats.org/officeDocument/2006/relationships/hyperlink" Target="https://eigo-rewrite.com/column/stage2-lesson10-3/" TargetMode="External"/><Relationship Id="rId5366" Type="http://schemas.openxmlformats.org/officeDocument/2006/relationships/hyperlink" Target="https://eng-support.com/column/progress-book1-lesson12-3/" TargetMode="External"/><Relationship Id="rId6697" Type="http://schemas.openxmlformats.org/officeDocument/2006/relationships/hyperlink" Target="https://dokkai-labo.tokyo/blog/poetry/" TargetMode="External"/><Relationship Id="rId295" Type="http://schemas.openxmlformats.org/officeDocument/2006/relationships/hyperlink" Target="https://eng-support.com/column/progress-book1-lesson10-3/" TargetMode="External"/><Relationship Id="rId4035" Type="http://schemas.openxmlformats.org/officeDocument/2006/relationships/hyperlink" Target="https://eigo-rewrite.com/column/stage2-lesson10-3/" TargetMode="External"/><Relationship Id="rId5363" Type="http://schemas.openxmlformats.org/officeDocument/2006/relationships/hyperlink" Target="https://eng-support.com/column/progress-book1-lesson12-3/" TargetMode="External"/><Relationship Id="rId6694" Type="http://schemas.openxmlformats.org/officeDocument/2006/relationships/hyperlink" Target="https://eng-support.com/column/book2-lesson12-scene1/" TargetMode="External"/><Relationship Id="rId294" Type="http://schemas.openxmlformats.org/officeDocument/2006/relationships/hyperlink" Target="https://eng-support.com/column/progress-book1-lesson10-3/" TargetMode="External"/><Relationship Id="rId4034" Type="http://schemas.openxmlformats.org/officeDocument/2006/relationships/hyperlink" Target="https://eigo-rewrite.com/column/stage2-lesson10-3/" TargetMode="External"/><Relationship Id="rId5364" Type="http://schemas.openxmlformats.org/officeDocument/2006/relationships/hyperlink" Target="https://eng-support.com/column/progress-book1-lesson12-3/" TargetMode="External"/><Relationship Id="rId6695" Type="http://schemas.openxmlformats.org/officeDocument/2006/relationships/hyperlink" Target="https://eng-support.com/column/book2-lesson12-scene1/" TargetMode="External"/><Relationship Id="rId4037" Type="http://schemas.openxmlformats.org/officeDocument/2006/relationships/hyperlink" Target="https://eigo-rewrite.com/column/stage2-lesson10-3/" TargetMode="External"/><Relationship Id="rId5369" Type="http://schemas.openxmlformats.org/officeDocument/2006/relationships/hyperlink" Target="https://eng-support.com/column/progress-book1-lesson12-3/" TargetMode="External"/><Relationship Id="rId11950" Type="http://schemas.openxmlformats.org/officeDocument/2006/relationships/hyperlink" Target="https://jukureiwa.com/tips/alphabet/" TargetMode="External"/><Relationship Id="rId4036" Type="http://schemas.openxmlformats.org/officeDocument/2006/relationships/hyperlink" Target="https://eigo-rewrite.com/column/stage2-lesson10-3/" TargetMode="External"/><Relationship Id="rId299" Type="http://schemas.openxmlformats.org/officeDocument/2006/relationships/hyperlink" Target="https://eng-support.com/column/progress-book1-lesson10-3/" TargetMode="External"/><Relationship Id="rId4039" Type="http://schemas.openxmlformats.org/officeDocument/2006/relationships/hyperlink" Target="https://eigo-rewrite.com/column/stage2-lesson10-3/" TargetMode="External"/><Relationship Id="rId5367" Type="http://schemas.openxmlformats.org/officeDocument/2006/relationships/hyperlink" Target="https://eng-support.com/column/progress-book1-lesson12-3/" TargetMode="External"/><Relationship Id="rId6698" Type="http://schemas.openxmlformats.org/officeDocument/2006/relationships/hyperlink" Target="https://dokkai-labo.tokyo/blog/poetry/" TargetMode="External"/><Relationship Id="rId298" Type="http://schemas.openxmlformats.org/officeDocument/2006/relationships/hyperlink" Target="https://eng-support.com/column/progress-book1-lesson10-3/" TargetMode="External"/><Relationship Id="rId4038" Type="http://schemas.openxmlformats.org/officeDocument/2006/relationships/hyperlink" Target="https://eigo-rewrite.com/column/stage2-lesson10-3/" TargetMode="External"/><Relationship Id="rId5368" Type="http://schemas.openxmlformats.org/officeDocument/2006/relationships/hyperlink" Target="https://eng-support.com/column/progress-book1-lesson12-3/" TargetMode="External"/><Relationship Id="rId6699" Type="http://schemas.openxmlformats.org/officeDocument/2006/relationships/hyperlink" Target="https://dokkai-labo.tokyo/blog/poetry/" TargetMode="External"/><Relationship Id="rId11929" Type="http://schemas.openxmlformats.org/officeDocument/2006/relationships/hyperlink" Target="https://jukureiwa.com/tips/alphabet/" TargetMode="External"/><Relationship Id="rId11928" Type="http://schemas.openxmlformats.org/officeDocument/2006/relationships/hyperlink" Target="https://jukureiwa.com/tips/alphabet/" TargetMode="External"/><Relationship Id="rId11927" Type="http://schemas.openxmlformats.org/officeDocument/2006/relationships/hyperlink" Target="https://jukureiwa.com/tips/alphabet/" TargetMode="External"/><Relationship Id="rId11926" Type="http://schemas.openxmlformats.org/officeDocument/2006/relationships/hyperlink" Target="https://jukureiwa.com/tips/alphabet/" TargetMode="External"/><Relationship Id="rId5390" Type="http://schemas.openxmlformats.org/officeDocument/2006/relationships/hyperlink" Target="https://eng-support.com/column/progress-book1-lesson9-3/" TargetMode="External"/><Relationship Id="rId11921" Type="http://schemas.openxmlformats.org/officeDocument/2006/relationships/hyperlink" Target="https://jukureiwa.com/tips/alphabet/" TargetMode="External"/><Relationship Id="rId5391" Type="http://schemas.openxmlformats.org/officeDocument/2006/relationships/hyperlink" Target="https://eng-support.com/column/progress-book1-lesson9-3/" TargetMode="External"/><Relationship Id="rId11920" Type="http://schemas.openxmlformats.org/officeDocument/2006/relationships/hyperlink" Target="https://jukureiwa.com/tips/alphabet/" TargetMode="External"/><Relationship Id="rId4060" Type="http://schemas.openxmlformats.org/officeDocument/2006/relationships/hyperlink" Target="https://eigo-rewrite.com/column/stage2-lesson10-3/" TargetMode="External"/><Relationship Id="rId4062" Type="http://schemas.openxmlformats.org/officeDocument/2006/relationships/hyperlink" Target="https://eigo-rewrite.com/column/stage2-lesson10-3/" TargetMode="External"/><Relationship Id="rId5394" Type="http://schemas.openxmlformats.org/officeDocument/2006/relationships/hyperlink" Target="https://eng-support.com/column/progress-book1-lesson9-3/" TargetMode="External"/><Relationship Id="rId11925" Type="http://schemas.openxmlformats.org/officeDocument/2006/relationships/hyperlink" Target="https://jukureiwa.com/tips/alphabet/" TargetMode="External"/><Relationship Id="rId4061" Type="http://schemas.openxmlformats.org/officeDocument/2006/relationships/hyperlink" Target="https://eigo-rewrite.com/column/stage2-lesson10-3/" TargetMode="External"/><Relationship Id="rId5395" Type="http://schemas.openxmlformats.org/officeDocument/2006/relationships/hyperlink" Target="https://eng-support.com/column/progress-book1-lesson9-3/" TargetMode="External"/><Relationship Id="rId11924" Type="http://schemas.openxmlformats.org/officeDocument/2006/relationships/hyperlink" Target="https://jukureiwa.com/tips/alphabet/" TargetMode="External"/><Relationship Id="rId4064" Type="http://schemas.openxmlformats.org/officeDocument/2006/relationships/hyperlink" Target="https://eigo-rewrite.com/column/stage2-lesson10-3/" TargetMode="External"/><Relationship Id="rId5392" Type="http://schemas.openxmlformats.org/officeDocument/2006/relationships/hyperlink" Target="https://eng-support.com/column/progress-book1-lesson9-3/" TargetMode="External"/><Relationship Id="rId11923" Type="http://schemas.openxmlformats.org/officeDocument/2006/relationships/hyperlink" Target="https://jukureiwa.com/tips/alphabet/" TargetMode="External"/><Relationship Id="rId4063" Type="http://schemas.openxmlformats.org/officeDocument/2006/relationships/hyperlink" Target="https://eigo-rewrite.com/column/stage2-lesson10-3/" TargetMode="External"/><Relationship Id="rId5393" Type="http://schemas.openxmlformats.org/officeDocument/2006/relationships/hyperlink" Target="https://eng-support.com/column/progress-book1-lesson9-3/" TargetMode="External"/><Relationship Id="rId11922" Type="http://schemas.openxmlformats.org/officeDocument/2006/relationships/hyperlink" Target="https://jukureiwa.com/tips/alphabet/" TargetMode="External"/><Relationship Id="rId4066" Type="http://schemas.openxmlformats.org/officeDocument/2006/relationships/hyperlink" Target="https://eigo-rewrite.com/column/stage2-lesson10-3/" TargetMode="External"/><Relationship Id="rId5398" Type="http://schemas.openxmlformats.org/officeDocument/2006/relationships/hyperlink" Target="https://eng-support.com/column/progress-book1-lesson9-3/" TargetMode="External"/><Relationship Id="rId4065" Type="http://schemas.openxmlformats.org/officeDocument/2006/relationships/hyperlink" Target="https://eigo-rewrite.com/column/stage2-lesson10-3/" TargetMode="External"/><Relationship Id="rId5399" Type="http://schemas.openxmlformats.org/officeDocument/2006/relationships/hyperlink" Target="https://eng-support.com/column/progress-book1-lesson9-3/" TargetMode="External"/><Relationship Id="rId4068" Type="http://schemas.openxmlformats.org/officeDocument/2006/relationships/hyperlink" Target="https://eigo-rewrite.com/column/stage2-lesson10-3/" TargetMode="External"/><Relationship Id="rId5396" Type="http://schemas.openxmlformats.org/officeDocument/2006/relationships/hyperlink" Target="https://eng-support.com/column/progress-book1-lesson9-3/" TargetMode="External"/><Relationship Id="rId4067" Type="http://schemas.openxmlformats.org/officeDocument/2006/relationships/hyperlink" Target="https://eigo-rewrite.com/column/stage2-lesson10-3/" TargetMode="External"/><Relationship Id="rId5397" Type="http://schemas.openxmlformats.org/officeDocument/2006/relationships/hyperlink" Target="https://eng-support.com/column/progress-book1-lesson9-3/" TargetMode="External"/><Relationship Id="rId4069" Type="http://schemas.openxmlformats.org/officeDocument/2006/relationships/hyperlink" Target="https://eigo-rewrite.com/column/stage2-lesson10-3/" TargetMode="External"/><Relationship Id="rId10608" Type="http://schemas.openxmlformats.org/officeDocument/2006/relationships/hyperlink" Target="https://natsui-sansu-juku.com/kobetsu_online/" TargetMode="External"/><Relationship Id="rId10609" Type="http://schemas.openxmlformats.org/officeDocument/2006/relationships/hyperlink" Target="https://natsui-sansu-juku.com/kobetsu_online/" TargetMode="External"/><Relationship Id="rId11939" Type="http://schemas.openxmlformats.org/officeDocument/2006/relationships/hyperlink" Target="https://jukureiwa.com/tips/alphabet/" TargetMode="External"/><Relationship Id="rId10606" Type="http://schemas.openxmlformats.org/officeDocument/2006/relationships/hyperlink" Target="https://natsui-sansu-juku.com/kobetsu_online/" TargetMode="External"/><Relationship Id="rId11938" Type="http://schemas.openxmlformats.org/officeDocument/2006/relationships/hyperlink" Target="https://jukureiwa.com/tips/alphabet/" TargetMode="External"/><Relationship Id="rId10607" Type="http://schemas.openxmlformats.org/officeDocument/2006/relationships/hyperlink" Target="https://natsui-sansu-juku.com/kobetsu_online/" TargetMode="External"/><Relationship Id="rId11937" Type="http://schemas.openxmlformats.org/officeDocument/2006/relationships/hyperlink" Target="https://jukureiwa.com/tips/alphabet/" TargetMode="External"/><Relationship Id="rId10600" Type="http://schemas.openxmlformats.org/officeDocument/2006/relationships/hyperlink" Target="https://natsui-sansu-juku.com/kobetsu_online/" TargetMode="External"/><Relationship Id="rId11932" Type="http://schemas.openxmlformats.org/officeDocument/2006/relationships/hyperlink" Target="https://jukureiwa.com/tips/alphabet/" TargetMode="External"/><Relationship Id="rId5380" Type="http://schemas.openxmlformats.org/officeDocument/2006/relationships/hyperlink" Target="https://eng-support.com/column/progress-book1-lesson9-3/" TargetMode="External"/><Relationship Id="rId10601" Type="http://schemas.openxmlformats.org/officeDocument/2006/relationships/hyperlink" Target="https://natsui-sansu-juku.com/kobetsu_online/" TargetMode="External"/><Relationship Id="rId11931" Type="http://schemas.openxmlformats.org/officeDocument/2006/relationships/hyperlink" Target="https://jukureiwa.com/tips/alphabet/" TargetMode="External"/><Relationship Id="rId11930" Type="http://schemas.openxmlformats.org/officeDocument/2006/relationships/hyperlink" Target="https://jukureiwa.com/tips/alphabet/" TargetMode="External"/><Relationship Id="rId4051" Type="http://schemas.openxmlformats.org/officeDocument/2006/relationships/hyperlink" Target="https://eigo-rewrite.com/column/stage2-lesson10-3/" TargetMode="External"/><Relationship Id="rId5383" Type="http://schemas.openxmlformats.org/officeDocument/2006/relationships/hyperlink" Target="https://eng-support.com/column/progress-book1-lesson9-3/" TargetMode="External"/><Relationship Id="rId10604" Type="http://schemas.openxmlformats.org/officeDocument/2006/relationships/hyperlink" Target="https://natsui-sansu-juku.com/kobetsu_online/" TargetMode="External"/><Relationship Id="rId11936" Type="http://schemas.openxmlformats.org/officeDocument/2006/relationships/hyperlink" Target="https://jukureiwa.com/tips/alphabet/" TargetMode="External"/><Relationship Id="rId4050" Type="http://schemas.openxmlformats.org/officeDocument/2006/relationships/hyperlink" Target="https://eigo-rewrite.com/column/stage2-lesson10-3/" TargetMode="External"/><Relationship Id="rId5384" Type="http://schemas.openxmlformats.org/officeDocument/2006/relationships/hyperlink" Target="https://eng-support.com/column/progress-book1-lesson9-3/" TargetMode="External"/><Relationship Id="rId10605" Type="http://schemas.openxmlformats.org/officeDocument/2006/relationships/hyperlink" Target="https://natsui-sansu-juku.com/kobetsu_online/" TargetMode="External"/><Relationship Id="rId11935" Type="http://schemas.openxmlformats.org/officeDocument/2006/relationships/hyperlink" Target="https://jukureiwa.com/tips/alphabet/" TargetMode="External"/><Relationship Id="rId4053" Type="http://schemas.openxmlformats.org/officeDocument/2006/relationships/hyperlink" Target="https://eigo-rewrite.com/column/stage2-lesson10-3/" TargetMode="External"/><Relationship Id="rId5381" Type="http://schemas.openxmlformats.org/officeDocument/2006/relationships/hyperlink" Target="https://eng-support.com/column/progress-book1-lesson9-3/" TargetMode="External"/><Relationship Id="rId10602" Type="http://schemas.openxmlformats.org/officeDocument/2006/relationships/hyperlink" Target="https://natsui-sansu-juku.com/kobetsu_online/" TargetMode="External"/><Relationship Id="rId11934" Type="http://schemas.openxmlformats.org/officeDocument/2006/relationships/hyperlink" Target="https://jukureiwa.com/tips/alphabet/" TargetMode="External"/><Relationship Id="rId4052" Type="http://schemas.openxmlformats.org/officeDocument/2006/relationships/hyperlink" Target="https://eigo-rewrite.com/column/stage2-lesson10-3/" TargetMode="External"/><Relationship Id="rId5382" Type="http://schemas.openxmlformats.org/officeDocument/2006/relationships/hyperlink" Target="https://eng-support.com/column/progress-book1-lesson9-3/" TargetMode="External"/><Relationship Id="rId10603" Type="http://schemas.openxmlformats.org/officeDocument/2006/relationships/hyperlink" Target="https://natsui-sansu-juku.com/kobetsu_online/" TargetMode="External"/><Relationship Id="rId11933" Type="http://schemas.openxmlformats.org/officeDocument/2006/relationships/hyperlink" Target="https://jukureiwa.com/tips/alphabet/" TargetMode="External"/><Relationship Id="rId4055" Type="http://schemas.openxmlformats.org/officeDocument/2006/relationships/hyperlink" Target="https://eigo-rewrite.com/column/stage2-lesson10-3/" TargetMode="External"/><Relationship Id="rId5387" Type="http://schemas.openxmlformats.org/officeDocument/2006/relationships/hyperlink" Target="https://eng-support.com/column/progress-book1-lesson9-3/" TargetMode="External"/><Relationship Id="rId4054" Type="http://schemas.openxmlformats.org/officeDocument/2006/relationships/hyperlink" Target="https://eigo-rewrite.com/column/stage2-lesson10-3/" TargetMode="External"/><Relationship Id="rId5388" Type="http://schemas.openxmlformats.org/officeDocument/2006/relationships/hyperlink" Target="https://eng-support.com/column/progress-book1-lesson9-3/" TargetMode="External"/><Relationship Id="rId4057" Type="http://schemas.openxmlformats.org/officeDocument/2006/relationships/hyperlink" Target="https://eigo-rewrite.com/column/stage2-lesson10-3/" TargetMode="External"/><Relationship Id="rId5385" Type="http://schemas.openxmlformats.org/officeDocument/2006/relationships/hyperlink" Target="https://eng-support.com/column/progress-book1-lesson9-3/" TargetMode="External"/><Relationship Id="rId4056" Type="http://schemas.openxmlformats.org/officeDocument/2006/relationships/hyperlink" Target="https://eigo-rewrite.com/column/stage2-lesson10-3/" TargetMode="External"/><Relationship Id="rId5386" Type="http://schemas.openxmlformats.org/officeDocument/2006/relationships/hyperlink" Target="https://eng-support.com/column/progress-book1-lesson9-3/" TargetMode="External"/><Relationship Id="rId4059" Type="http://schemas.openxmlformats.org/officeDocument/2006/relationships/hyperlink" Target="https://eigo-rewrite.com/column/stage2-lesson10-3/" TargetMode="External"/><Relationship Id="rId4058" Type="http://schemas.openxmlformats.org/officeDocument/2006/relationships/hyperlink" Target="https://eigo-rewrite.com/column/stage2-lesson10-3/" TargetMode="External"/><Relationship Id="rId5389" Type="http://schemas.openxmlformats.org/officeDocument/2006/relationships/hyperlink" Target="https://eng-support.com/column/progress-book1-lesson9-3/" TargetMode="External"/><Relationship Id="rId4008" Type="http://schemas.openxmlformats.org/officeDocument/2006/relationships/hyperlink" Target="https://eng-support.com/column/progress-book1-lesson10-1/" TargetMode="External"/><Relationship Id="rId4007" Type="http://schemas.openxmlformats.org/officeDocument/2006/relationships/hyperlink" Target="https://eng-support.com/column/progress-book1-lesson10-1/" TargetMode="External"/><Relationship Id="rId5338" Type="http://schemas.openxmlformats.org/officeDocument/2006/relationships/hyperlink" Target="https://eng-support.com/column/progress-book1-lesson12-3/" TargetMode="External"/><Relationship Id="rId6669" Type="http://schemas.openxmlformats.org/officeDocument/2006/relationships/hyperlink" Target="https://eng-support.com/column/book2-lesson12-scene1/" TargetMode="External"/><Relationship Id="rId4009" Type="http://schemas.openxmlformats.org/officeDocument/2006/relationships/hyperlink" Target="https://eng-support.com/column/progress-book1-lesson10-1/" TargetMode="External"/><Relationship Id="rId5339" Type="http://schemas.openxmlformats.org/officeDocument/2006/relationships/hyperlink" Target="https://eng-support.com/column/progress-book1-lesson12-3/" TargetMode="External"/><Relationship Id="rId271" Type="http://schemas.openxmlformats.org/officeDocument/2006/relationships/hyperlink" Target="https://koten-kakitsubata.jp/blog/direction/" TargetMode="External"/><Relationship Id="rId270" Type="http://schemas.openxmlformats.org/officeDocument/2006/relationships/hyperlink" Target="https://koten-kakitsubata.jp/blog/direction/" TargetMode="External"/><Relationship Id="rId10655" Type="http://schemas.openxmlformats.org/officeDocument/2006/relationships/hyperlink" Target="https://natsui-sansu-juku.com/kobetsu_online/" TargetMode="External"/><Relationship Id="rId11987" Type="http://schemas.openxmlformats.org/officeDocument/2006/relationships/hyperlink" Target="https://jukureiwa.com/tips/alphabet/" TargetMode="External"/><Relationship Id="rId10656" Type="http://schemas.openxmlformats.org/officeDocument/2006/relationships/hyperlink" Target="https://natsui-sansu-juku.com/kobetsu_online/" TargetMode="External"/><Relationship Id="rId11986" Type="http://schemas.openxmlformats.org/officeDocument/2006/relationships/hyperlink" Target="https://jukureiwa.com/tips/alphabet/" TargetMode="External"/><Relationship Id="rId10653" Type="http://schemas.openxmlformats.org/officeDocument/2006/relationships/hyperlink" Target="https://natsui-sansu-juku.com/kobetsu_online/" TargetMode="External"/><Relationship Id="rId11985" Type="http://schemas.openxmlformats.org/officeDocument/2006/relationships/hyperlink" Target="https://jukureiwa.com/tips/alphabet/" TargetMode="External"/><Relationship Id="rId269" Type="http://schemas.openxmlformats.org/officeDocument/2006/relationships/hyperlink" Target="https://koten-kakitsubata.jp/blog/direction/" TargetMode="External"/><Relationship Id="rId10654" Type="http://schemas.openxmlformats.org/officeDocument/2006/relationships/hyperlink" Target="https://natsui-sansu-juku.com/kobetsu_online/" TargetMode="External"/><Relationship Id="rId11984" Type="http://schemas.openxmlformats.org/officeDocument/2006/relationships/hyperlink" Target="https://jukureiwa.com/tips/alphabet/" TargetMode="External"/><Relationship Id="rId7991" Type="http://schemas.openxmlformats.org/officeDocument/2006/relationships/hyperlink" Target="https://juku-escot.com/column/junnikyuu/" TargetMode="External"/><Relationship Id="rId10659" Type="http://schemas.openxmlformats.org/officeDocument/2006/relationships/hyperlink" Target="https://natsui-sansu-juku.com/column/qa2/" TargetMode="External"/><Relationship Id="rId6660" Type="http://schemas.openxmlformats.org/officeDocument/2006/relationships/hyperlink" Target="https://eng-support.com/column/book2-lesson12-scene1/" TargetMode="External"/><Relationship Id="rId7990" Type="http://schemas.openxmlformats.org/officeDocument/2006/relationships/hyperlink" Target="https://juku-escot.com/column/junnikyuu/" TargetMode="External"/><Relationship Id="rId10657" Type="http://schemas.openxmlformats.org/officeDocument/2006/relationships/hyperlink" Target="https://natsui-sansu-juku.com/kobetsu_online/" TargetMode="External"/><Relationship Id="rId11989" Type="http://schemas.openxmlformats.org/officeDocument/2006/relationships/hyperlink" Target="https://jukureiwa.com/tips/alphabet/" TargetMode="External"/><Relationship Id="rId10658" Type="http://schemas.openxmlformats.org/officeDocument/2006/relationships/hyperlink" Target="https://natsui-sansu-juku.com/kobetsu_online/" TargetMode="External"/><Relationship Id="rId11988" Type="http://schemas.openxmlformats.org/officeDocument/2006/relationships/hyperlink" Target="https://jukureiwa.com/tips/alphabet/" TargetMode="External"/><Relationship Id="rId264" Type="http://schemas.openxmlformats.org/officeDocument/2006/relationships/hyperlink" Target="https://koten-kakitsubata.jp/blog/direction/" TargetMode="External"/><Relationship Id="rId4000" Type="http://schemas.openxmlformats.org/officeDocument/2006/relationships/hyperlink" Target="https://eng-support.com/column/progress-book1-lesson10-1/" TargetMode="External"/><Relationship Id="rId5332" Type="http://schemas.openxmlformats.org/officeDocument/2006/relationships/hyperlink" Target="https://eng-support.com/column/progress-book1-lesson12-3/" TargetMode="External"/><Relationship Id="rId6663" Type="http://schemas.openxmlformats.org/officeDocument/2006/relationships/hyperlink" Target="https://eng-support.com/column/book2-lesson12-scene1/" TargetMode="External"/><Relationship Id="rId7995" Type="http://schemas.openxmlformats.org/officeDocument/2006/relationships/hyperlink" Target="https://juku-escot.com/column/junnikyuu/" TargetMode="External"/><Relationship Id="rId263" Type="http://schemas.openxmlformats.org/officeDocument/2006/relationships/hyperlink" Target="https://koten-kakitsubata.jp/blog/direction/" TargetMode="External"/><Relationship Id="rId5333" Type="http://schemas.openxmlformats.org/officeDocument/2006/relationships/hyperlink" Target="https://eng-support.com/column/progress-book1-lesson12-3/" TargetMode="External"/><Relationship Id="rId6664" Type="http://schemas.openxmlformats.org/officeDocument/2006/relationships/hyperlink" Target="https://eng-support.com/column/book2-lesson12-scene1/" TargetMode="External"/><Relationship Id="rId7994" Type="http://schemas.openxmlformats.org/officeDocument/2006/relationships/hyperlink" Target="https://juku-escot.com/column/junnikyuu/" TargetMode="External"/><Relationship Id="rId262" Type="http://schemas.openxmlformats.org/officeDocument/2006/relationships/hyperlink" Target="https://koten-kakitsubata.jp/blog/direction/" TargetMode="External"/><Relationship Id="rId4002" Type="http://schemas.openxmlformats.org/officeDocument/2006/relationships/hyperlink" Target="https://eng-support.com/column/progress-book1-lesson10-1/" TargetMode="External"/><Relationship Id="rId5330" Type="http://schemas.openxmlformats.org/officeDocument/2006/relationships/hyperlink" Target="https://eng-support.com/column/progress-book1-lesson12-3/" TargetMode="External"/><Relationship Id="rId6661" Type="http://schemas.openxmlformats.org/officeDocument/2006/relationships/hyperlink" Target="https://eng-support.com/column/book2-lesson12-scene1/" TargetMode="External"/><Relationship Id="rId7993" Type="http://schemas.openxmlformats.org/officeDocument/2006/relationships/hyperlink" Target="https://juku-escot.com/column/junnikyuu/" TargetMode="External"/><Relationship Id="rId261" Type="http://schemas.openxmlformats.org/officeDocument/2006/relationships/hyperlink" Target="https://koten-kakitsubata.jp/blog/direction/" TargetMode="External"/><Relationship Id="rId4001" Type="http://schemas.openxmlformats.org/officeDocument/2006/relationships/hyperlink" Target="https://eng-support.com/column/progress-book1-lesson10-1/" TargetMode="External"/><Relationship Id="rId5331" Type="http://schemas.openxmlformats.org/officeDocument/2006/relationships/hyperlink" Target="https://eng-support.com/column/progress-book1-lesson12-3/" TargetMode="External"/><Relationship Id="rId6662" Type="http://schemas.openxmlformats.org/officeDocument/2006/relationships/hyperlink" Target="https://eng-support.com/column/book2-lesson12-scene1/" TargetMode="External"/><Relationship Id="rId7992" Type="http://schemas.openxmlformats.org/officeDocument/2006/relationships/hyperlink" Target="https://juku-escot.com/column/junnikyuu/" TargetMode="External"/><Relationship Id="rId268" Type="http://schemas.openxmlformats.org/officeDocument/2006/relationships/hyperlink" Target="https://koten-kakitsubata.jp/blog/direction/" TargetMode="External"/><Relationship Id="rId4004" Type="http://schemas.openxmlformats.org/officeDocument/2006/relationships/hyperlink" Target="https://eng-support.com/column/progress-book1-lesson10-1/" TargetMode="External"/><Relationship Id="rId5336" Type="http://schemas.openxmlformats.org/officeDocument/2006/relationships/hyperlink" Target="https://eng-support.com/column/progress-book1-lesson12-3/" TargetMode="External"/><Relationship Id="rId6667" Type="http://schemas.openxmlformats.org/officeDocument/2006/relationships/hyperlink" Target="https://eng-support.com/column/book2-lesson12-scene1/" TargetMode="External"/><Relationship Id="rId7999" Type="http://schemas.openxmlformats.org/officeDocument/2006/relationships/hyperlink" Target="https://juku-escot.com/column/junnikyuu/" TargetMode="External"/><Relationship Id="rId10651" Type="http://schemas.openxmlformats.org/officeDocument/2006/relationships/hyperlink" Target="https://natsui-sansu-juku.com/kobetsu_online/" TargetMode="External"/><Relationship Id="rId11983" Type="http://schemas.openxmlformats.org/officeDocument/2006/relationships/hyperlink" Target="https://jukureiwa.com/tips/alphabet/" TargetMode="External"/><Relationship Id="rId267" Type="http://schemas.openxmlformats.org/officeDocument/2006/relationships/hyperlink" Target="https://koten-kakitsubata.jp/blog/direction/" TargetMode="External"/><Relationship Id="rId4003" Type="http://schemas.openxmlformats.org/officeDocument/2006/relationships/hyperlink" Target="https://eng-support.com/column/progress-book1-lesson10-1/" TargetMode="External"/><Relationship Id="rId5337" Type="http://schemas.openxmlformats.org/officeDocument/2006/relationships/hyperlink" Target="https://eng-support.com/column/progress-book1-lesson12-3/" TargetMode="External"/><Relationship Id="rId6668" Type="http://schemas.openxmlformats.org/officeDocument/2006/relationships/hyperlink" Target="https://eng-support.com/column/book2-lesson12-scene1/" TargetMode="External"/><Relationship Id="rId7998" Type="http://schemas.openxmlformats.org/officeDocument/2006/relationships/hyperlink" Target="https://juku-escot.com/column/junnikyuu/" TargetMode="External"/><Relationship Id="rId10652" Type="http://schemas.openxmlformats.org/officeDocument/2006/relationships/hyperlink" Target="https://natsui-sansu-juku.com/kobetsu_online/" TargetMode="External"/><Relationship Id="rId11982" Type="http://schemas.openxmlformats.org/officeDocument/2006/relationships/hyperlink" Target="https://jukureiwa.com/tips/alphabet/" TargetMode="External"/><Relationship Id="rId266" Type="http://schemas.openxmlformats.org/officeDocument/2006/relationships/hyperlink" Target="https://koten-kakitsubata.jp/blog/direction/" TargetMode="External"/><Relationship Id="rId4006" Type="http://schemas.openxmlformats.org/officeDocument/2006/relationships/hyperlink" Target="https://eng-support.com/column/progress-book1-lesson10-1/" TargetMode="External"/><Relationship Id="rId5334" Type="http://schemas.openxmlformats.org/officeDocument/2006/relationships/hyperlink" Target="https://eng-support.com/column/progress-book1-lesson12-3/" TargetMode="External"/><Relationship Id="rId6665" Type="http://schemas.openxmlformats.org/officeDocument/2006/relationships/hyperlink" Target="https://eng-support.com/column/book2-lesson12-scene1/" TargetMode="External"/><Relationship Id="rId7997" Type="http://schemas.openxmlformats.org/officeDocument/2006/relationships/hyperlink" Target="https://juku-escot.com/column/junnikyuu/" TargetMode="External"/><Relationship Id="rId11981" Type="http://schemas.openxmlformats.org/officeDocument/2006/relationships/hyperlink" Target="https://jukureiwa.com/tips/alphabet/" TargetMode="External"/><Relationship Id="rId265" Type="http://schemas.openxmlformats.org/officeDocument/2006/relationships/hyperlink" Target="https://koten-kakitsubata.jp/blog/direction/" TargetMode="External"/><Relationship Id="rId4005" Type="http://schemas.openxmlformats.org/officeDocument/2006/relationships/hyperlink" Target="https://eng-support.com/column/progress-book1-lesson10-1/" TargetMode="External"/><Relationship Id="rId5335" Type="http://schemas.openxmlformats.org/officeDocument/2006/relationships/hyperlink" Target="https://eng-support.com/column/progress-book1-lesson12-3/" TargetMode="External"/><Relationship Id="rId6666" Type="http://schemas.openxmlformats.org/officeDocument/2006/relationships/hyperlink" Target="https://eng-support.com/column/book2-lesson12-scene1/" TargetMode="External"/><Relationship Id="rId7996" Type="http://schemas.openxmlformats.org/officeDocument/2006/relationships/hyperlink" Target="https://juku-escot.com/column/junnikyuu/" TargetMode="External"/><Relationship Id="rId10650" Type="http://schemas.openxmlformats.org/officeDocument/2006/relationships/hyperlink" Target="https://natsui-sansu-juku.com/kobetsu_online/" TargetMode="External"/><Relationship Id="rId11980" Type="http://schemas.openxmlformats.org/officeDocument/2006/relationships/hyperlink" Target="https://jukureiwa.com/tips/alphabet/" TargetMode="External"/><Relationship Id="rId5329" Type="http://schemas.openxmlformats.org/officeDocument/2006/relationships/hyperlink" Target="https://eng-support.com/column/progress-book1-lesson12-3/" TargetMode="External"/><Relationship Id="rId5327" Type="http://schemas.openxmlformats.org/officeDocument/2006/relationships/hyperlink" Target="https://eng-support.com/column/progress-book1-lesson12-3/" TargetMode="External"/><Relationship Id="rId6658" Type="http://schemas.openxmlformats.org/officeDocument/2006/relationships/hyperlink" Target="https://eng-support.com/column/book2-lesson12-scene1/" TargetMode="External"/><Relationship Id="rId5328" Type="http://schemas.openxmlformats.org/officeDocument/2006/relationships/hyperlink" Target="https://eng-support.com/column/progress-book1-lesson12-3/" TargetMode="External"/><Relationship Id="rId6659" Type="http://schemas.openxmlformats.org/officeDocument/2006/relationships/hyperlink" Target="https://eng-support.com/column/book2-lesson12-scene1/" TargetMode="External"/><Relationship Id="rId7989" Type="http://schemas.openxmlformats.org/officeDocument/2006/relationships/hyperlink" Target="https://juku-escot.com/column/junnikyuu/" TargetMode="External"/><Relationship Id="rId260" Type="http://schemas.openxmlformats.org/officeDocument/2006/relationships/hyperlink" Target="https://koten-kakitsubata.jp/blog/direction/" TargetMode="External"/><Relationship Id="rId10666" Type="http://schemas.openxmlformats.org/officeDocument/2006/relationships/hyperlink" Target="https://natsui-sansu-juku.com/column/qa2/" TargetMode="External"/><Relationship Id="rId11998" Type="http://schemas.openxmlformats.org/officeDocument/2006/relationships/hyperlink" Target="https://jukureiwa.com/tips/alphabet/" TargetMode="External"/><Relationship Id="rId10667" Type="http://schemas.openxmlformats.org/officeDocument/2006/relationships/hyperlink" Target="https://natsui-sansu-juku.com/column/qa2/" TargetMode="External"/><Relationship Id="rId11997" Type="http://schemas.openxmlformats.org/officeDocument/2006/relationships/hyperlink" Target="https://jukureiwa.com/tips/alphabet/" TargetMode="External"/><Relationship Id="rId259" Type="http://schemas.openxmlformats.org/officeDocument/2006/relationships/hyperlink" Target="https://koten-kakitsubata.jp/blog/direction/" TargetMode="External"/><Relationship Id="rId10664" Type="http://schemas.openxmlformats.org/officeDocument/2006/relationships/hyperlink" Target="https://natsui-sansu-juku.com/column/qa2/" TargetMode="External"/><Relationship Id="rId11996" Type="http://schemas.openxmlformats.org/officeDocument/2006/relationships/hyperlink" Target="https://jukureiwa.com/tips/alphabet/" TargetMode="External"/><Relationship Id="rId258" Type="http://schemas.openxmlformats.org/officeDocument/2006/relationships/hyperlink" Target="https://koten-kakitsubata.jp/blog/direction/" TargetMode="External"/><Relationship Id="rId10665" Type="http://schemas.openxmlformats.org/officeDocument/2006/relationships/hyperlink" Target="https://natsui-sansu-juku.com/column/qa2/" TargetMode="External"/><Relationship Id="rId11995" Type="http://schemas.openxmlformats.org/officeDocument/2006/relationships/hyperlink" Target="https://jukureiwa.com/tips/alphabet/" TargetMode="External"/><Relationship Id="rId7980" Type="http://schemas.openxmlformats.org/officeDocument/2006/relationships/hyperlink" Target="https://juku-escot.com/column/junnikyuu/" TargetMode="External"/><Relationship Id="rId10668" Type="http://schemas.openxmlformats.org/officeDocument/2006/relationships/hyperlink" Target="https://natsui-sansu-juku.com/column/qa2/" TargetMode="External"/><Relationship Id="rId10669" Type="http://schemas.openxmlformats.org/officeDocument/2006/relationships/hyperlink" Target="https://natsui-sansu-juku.com/column/qa2/" TargetMode="External"/><Relationship Id="rId11999" Type="http://schemas.openxmlformats.org/officeDocument/2006/relationships/hyperlink" Target="https://jukureiwa.com/tips/alphabet/" TargetMode="External"/><Relationship Id="rId253" Type="http://schemas.openxmlformats.org/officeDocument/2006/relationships/hyperlink" Target="https://koten-kakitsubata.jp/blog/direction/" TargetMode="External"/><Relationship Id="rId5321" Type="http://schemas.openxmlformats.org/officeDocument/2006/relationships/hyperlink" Target="https://juku-escot.com/c_blogs/1dayanki/" TargetMode="External"/><Relationship Id="rId6652" Type="http://schemas.openxmlformats.org/officeDocument/2006/relationships/hyperlink" Target="https://eng-support.com/column/book2-lesson12-scene1/" TargetMode="External"/><Relationship Id="rId7984" Type="http://schemas.openxmlformats.org/officeDocument/2006/relationships/hyperlink" Target="https://juku-escot.com/column/junnikyuu/" TargetMode="External"/><Relationship Id="rId11990" Type="http://schemas.openxmlformats.org/officeDocument/2006/relationships/hyperlink" Target="https://jukureiwa.com/tips/alphabet/" TargetMode="External"/><Relationship Id="rId252" Type="http://schemas.openxmlformats.org/officeDocument/2006/relationships/hyperlink" Target="https://koten-kakitsubata.jp/blog/direction/" TargetMode="External"/><Relationship Id="rId5322" Type="http://schemas.openxmlformats.org/officeDocument/2006/relationships/hyperlink" Target="https://juku-escot.com/c_blogs/1dayanki/" TargetMode="External"/><Relationship Id="rId6653" Type="http://schemas.openxmlformats.org/officeDocument/2006/relationships/hyperlink" Target="https://eng-support.com/column/book2-lesson12-scene1/" TargetMode="External"/><Relationship Id="rId7983" Type="http://schemas.openxmlformats.org/officeDocument/2006/relationships/hyperlink" Target="https://juku-escot.com/column/junnikyuu/" TargetMode="External"/><Relationship Id="rId251" Type="http://schemas.openxmlformats.org/officeDocument/2006/relationships/hyperlink" Target="https://koten-kakitsubata.jp/blog/direction/" TargetMode="External"/><Relationship Id="rId6650" Type="http://schemas.openxmlformats.org/officeDocument/2006/relationships/hyperlink" Target="https://eng-support.com/column/book2-lesson12-scene1/" TargetMode="External"/><Relationship Id="rId7982" Type="http://schemas.openxmlformats.org/officeDocument/2006/relationships/hyperlink" Target="https://juku-escot.com/column/junnikyuu/" TargetMode="External"/><Relationship Id="rId250" Type="http://schemas.openxmlformats.org/officeDocument/2006/relationships/hyperlink" Target="https://koten-kakitsubata.jp/blog/direction/" TargetMode="External"/><Relationship Id="rId5320" Type="http://schemas.openxmlformats.org/officeDocument/2006/relationships/hyperlink" Target="https://juku-escot.com/c_blogs/1dayanki/" TargetMode="External"/><Relationship Id="rId6651" Type="http://schemas.openxmlformats.org/officeDocument/2006/relationships/hyperlink" Target="https://eng-support.com/column/book2-lesson12-scene1/" TargetMode="External"/><Relationship Id="rId7981" Type="http://schemas.openxmlformats.org/officeDocument/2006/relationships/hyperlink" Target="https://juku-escot.com/column/junnikyuu/" TargetMode="External"/><Relationship Id="rId257" Type="http://schemas.openxmlformats.org/officeDocument/2006/relationships/hyperlink" Target="https://koten-kakitsubata.jp/blog/direction/" TargetMode="External"/><Relationship Id="rId5325" Type="http://schemas.openxmlformats.org/officeDocument/2006/relationships/hyperlink" Target="https://eng-support.com/column/progress-book1-lesson12-3/" TargetMode="External"/><Relationship Id="rId6656" Type="http://schemas.openxmlformats.org/officeDocument/2006/relationships/hyperlink" Target="https://eng-support.com/column/book2-lesson12-scene1/" TargetMode="External"/><Relationship Id="rId7988" Type="http://schemas.openxmlformats.org/officeDocument/2006/relationships/hyperlink" Target="https://juku-escot.com/column/junnikyuu/" TargetMode="External"/><Relationship Id="rId10662" Type="http://schemas.openxmlformats.org/officeDocument/2006/relationships/hyperlink" Target="https://natsui-sansu-juku.com/column/qa2/" TargetMode="External"/><Relationship Id="rId11994" Type="http://schemas.openxmlformats.org/officeDocument/2006/relationships/hyperlink" Target="https://jukureiwa.com/tips/alphabet/" TargetMode="External"/><Relationship Id="rId256" Type="http://schemas.openxmlformats.org/officeDocument/2006/relationships/hyperlink" Target="https://koten-kakitsubata.jp/blog/direction/" TargetMode="External"/><Relationship Id="rId5326" Type="http://schemas.openxmlformats.org/officeDocument/2006/relationships/hyperlink" Target="https://eng-support.com/column/progress-book1-lesson12-3/" TargetMode="External"/><Relationship Id="rId6657" Type="http://schemas.openxmlformats.org/officeDocument/2006/relationships/hyperlink" Target="https://eng-support.com/column/book2-lesson12-scene1/" TargetMode="External"/><Relationship Id="rId7987" Type="http://schemas.openxmlformats.org/officeDocument/2006/relationships/hyperlink" Target="https://juku-escot.com/column/junnikyuu/" TargetMode="External"/><Relationship Id="rId10663" Type="http://schemas.openxmlformats.org/officeDocument/2006/relationships/hyperlink" Target="https://natsui-sansu-juku.com/column/qa2/" TargetMode="External"/><Relationship Id="rId11993" Type="http://schemas.openxmlformats.org/officeDocument/2006/relationships/hyperlink" Target="https://jukureiwa.com/tips/alphabet/" TargetMode="External"/><Relationship Id="rId255" Type="http://schemas.openxmlformats.org/officeDocument/2006/relationships/hyperlink" Target="https://koten-kakitsubata.jp/blog/direction/" TargetMode="External"/><Relationship Id="rId5323" Type="http://schemas.openxmlformats.org/officeDocument/2006/relationships/hyperlink" Target="https://eng-support.com/column/progress-book1-lesson12-3/" TargetMode="External"/><Relationship Id="rId6654" Type="http://schemas.openxmlformats.org/officeDocument/2006/relationships/hyperlink" Target="https://eng-support.com/column/book2-lesson12-scene1/" TargetMode="External"/><Relationship Id="rId7986" Type="http://schemas.openxmlformats.org/officeDocument/2006/relationships/hyperlink" Target="https://juku-escot.com/column/junnikyuu/" TargetMode="External"/><Relationship Id="rId10660" Type="http://schemas.openxmlformats.org/officeDocument/2006/relationships/hyperlink" Target="https://natsui-sansu-juku.com/column/qa2/" TargetMode="External"/><Relationship Id="rId11992" Type="http://schemas.openxmlformats.org/officeDocument/2006/relationships/hyperlink" Target="https://jukureiwa.com/tips/alphabet/" TargetMode="External"/><Relationship Id="rId254" Type="http://schemas.openxmlformats.org/officeDocument/2006/relationships/hyperlink" Target="https://koten-kakitsubata.jp/blog/direction/" TargetMode="External"/><Relationship Id="rId5324" Type="http://schemas.openxmlformats.org/officeDocument/2006/relationships/hyperlink" Target="https://eng-support.com/column/progress-book1-lesson12-3/" TargetMode="External"/><Relationship Id="rId6655" Type="http://schemas.openxmlformats.org/officeDocument/2006/relationships/hyperlink" Target="https://eng-support.com/column/book2-lesson12-scene1/" TargetMode="External"/><Relationship Id="rId7985" Type="http://schemas.openxmlformats.org/officeDocument/2006/relationships/hyperlink" Target="https://juku-escot.com/column/junnikyuu/" TargetMode="External"/><Relationship Id="rId10661" Type="http://schemas.openxmlformats.org/officeDocument/2006/relationships/hyperlink" Target="https://natsui-sansu-juku.com/column/qa2/" TargetMode="External"/><Relationship Id="rId11991" Type="http://schemas.openxmlformats.org/officeDocument/2006/relationships/hyperlink" Target="https://jukureiwa.com/tips/alphabet/" TargetMode="External"/><Relationship Id="rId4029" Type="http://schemas.openxmlformats.org/officeDocument/2006/relationships/hyperlink" Target="https://eigo-rewrite.com/column/stage2-lesson10-3/" TargetMode="External"/><Relationship Id="rId293" Type="http://schemas.openxmlformats.org/officeDocument/2006/relationships/hyperlink" Target="https://eng-support.com/column/progress-book1-lesson10-3/" TargetMode="External"/><Relationship Id="rId292" Type="http://schemas.openxmlformats.org/officeDocument/2006/relationships/hyperlink" Target="https://eng-support.com/column/progress-book1-lesson10-3/" TargetMode="External"/><Relationship Id="rId291" Type="http://schemas.openxmlformats.org/officeDocument/2006/relationships/hyperlink" Target="https://eng-support.com/column/progress-book1-lesson10-3/" TargetMode="External"/><Relationship Id="rId290" Type="http://schemas.openxmlformats.org/officeDocument/2006/relationships/hyperlink" Target="https://eng-support.com/column/progress-book1-lesson10-3/" TargetMode="External"/><Relationship Id="rId10639" Type="http://schemas.openxmlformats.org/officeDocument/2006/relationships/hyperlink" Target="https://natsui-sansu-juku.com/kobetsu_online/" TargetMode="External"/><Relationship Id="rId10633" Type="http://schemas.openxmlformats.org/officeDocument/2006/relationships/hyperlink" Target="https://natsui-sansu-juku.com/kobetsu_online/" TargetMode="External"/><Relationship Id="rId11965" Type="http://schemas.openxmlformats.org/officeDocument/2006/relationships/hyperlink" Target="https://jukureiwa.com/tips/alphabet/" TargetMode="External"/><Relationship Id="rId10634" Type="http://schemas.openxmlformats.org/officeDocument/2006/relationships/hyperlink" Target="https://natsui-sansu-juku.com/kobetsu_online/" TargetMode="External"/><Relationship Id="rId11964" Type="http://schemas.openxmlformats.org/officeDocument/2006/relationships/hyperlink" Target="https://jukureiwa.com/tips/alphabet/" TargetMode="External"/><Relationship Id="rId10631" Type="http://schemas.openxmlformats.org/officeDocument/2006/relationships/hyperlink" Target="https://natsui-sansu-juku.com/kobetsu_online/" TargetMode="External"/><Relationship Id="rId11963" Type="http://schemas.openxmlformats.org/officeDocument/2006/relationships/hyperlink" Target="https://jukureiwa.com/tips/alphabet/" TargetMode="External"/><Relationship Id="rId10632" Type="http://schemas.openxmlformats.org/officeDocument/2006/relationships/hyperlink" Target="https://natsui-sansu-juku.com/kobetsu_online/" TargetMode="External"/><Relationship Id="rId11962" Type="http://schemas.openxmlformats.org/officeDocument/2006/relationships/hyperlink" Target="https://jukureiwa.com/tips/alphabet/" TargetMode="External"/><Relationship Id="rId5350" Type="http://schemas.openxmlformats.org/officeDocument/2006/relationships/hyperlink" Target="https://eng-support.com/column/progress-book1-lesson12-3/" TargetMode="External"/><Relationship Id="rId6681" Type="http://schemas.openxmlformats.org/officeDocument/2006/relationships/hyperlink" Target="https://eng-support.com/column/book2-lesson12-scene1/" TargetMode="External"/><Relationship Id="rId10637" Type="http://schemas.openxmlformats.org/officeDocument/2006/relationships/hyperlink" Target="https://natsui-sansu-juku.com/kobetsu_online/" TargetMode="External"/><Relationship Id="rId11969" Type="http://schemas.openxmlformats.org/officeDocument/2006/relationships/hyperlink" Target="https://jukureiwa.com/tips/alphabet/" TargetMode="External"/><Relationship Id="rId5351" Type="http://schemas.openxmlformats.org/officeDocument/2006/relationships/hyperlink" Target="https://eng-support.com/column/progress-book1-lesson12-3/" TargetMode="External"/><Relationship Id="rId6682" Type="http://schemas.openxmlformats.org/officeDocument/2006/relationships/hyperlink" Target="https://eng-support.com/column/book2-lesson12-scene1/" TargetMode="External"/><Relationship Id="rId10638" Type="http://schemas.openxmlformats.org/officeDocument/2006/relationships/hyperlink" Target="https://natsui-sansu-juku.com/kobetsu_online/" TargetMode="External"/><Relationship Id="rId11968" Type="http://schemas.openxmlformats.org/officeDocument/2006/relationships/hyperlink" Target="https://jukureiwa.com/tips/alphabet/" TargetMode="External"/><Relationship Id="rId4020" Type="http://schemas.openxmlformats.org/officeDocument/2006/relationships/hyperlink" Target="https://eng-support.com/column/progress-book1-lesson10-1/" TargetMode="External"/><Relationship Id="rId10635" Type="http://schemas.openxmlformats.org/officeDocument/2006/relationships/hyperlink" Target="https://natsui-sansu-juku.com/kobetsu_online/" TargetMode="External"/><Relationship Id="rId11967" Type="http://schemas.openxmlformats.org/officeDocument/2006/relationships/hyperlink" Target="https://jukureiwa.com/tips/alphabet/" TargetMode="External"/><Relationship Id="rId6680" Type="http://schemas.openxmlformats.org/officeDocument/2006/relationships/hyperlink" Target="https://eng-support.com/column/book2-lesson12-scene1/" TargetMode="External"/><Relationship Id="rId10636" Type="http://schemas.openxmlformats.org/officeDocument/2006/relationships/hyperlink" Target="https://natsui-sansu-juku.com/kobetsu_online/" TargetMode="External"/><Relationship Id="rId11966" Type="http://schemas.openxmlformats.org/officeDocument/2006/relationships/hyperlink" Target="https://jukureiwa.com/tips/alphabet/" TargetMode="External"/><Relationship Id="rId286" Type="http://schemas.openxmlformats.org/officeDocument/2006/relationships/hyperlink" Target="https://eng-support.com/column/progress-book1-lesson10-3/" TargetMode="External"/><Relationship Id="rId4022" Type="http://schemas.openxmlformats.org/officeDocument/2006/relationships/hyperlink" Target="https://eng-support.com/column/progress-book1-lesson10-1/" TargetMode="External"/><Relationship Id="rId5354" Type="http://schemas.openxmlformats.org/officeDocument/2006/relationships/hyperlink" Target="https://eng-support.com/column/progress-book1-lesson12-3/" TargetMode="External"/><Relationship Id="rId6685" Type="http://schemas.openxmlformats.org/officeDocument/2006/relationships/hyperlink" Target="https://eng-support.com/column/book2-lesson12-scene1/" TargetMode="External"/><Relationship Id="rId285" Type="http://schemas.openxmlformats.org/officeDocument/2006/relationships/hyperlink" Target="https://eng-support.com/column/progress-book1-lesson10-3/" TargetMode="External"/><Relationship Id="rId4021" Type="http://schemas.openxmlformats.org/officeDocument/2006/relationships/hyperlink" Target="https://eng-support.com/column/progress-book1-lesson10-1/" TargetMode="External"/><Relationship Id="rId5355" Type="http://schemas.openxmlformats.org/officeDocument/2006/relationships/hyperlink" Target="https://eng-support.com/column/progress-book1-lesson12-3/" TargetMode="External"/><Relationship Id="rId6686" Type="http://schemas.openxmlformats.org/officeDocument/2006/relationships/hyperlink" Target="https://eng-support.com/column/book2-lesson12-scene1/" TargetMode="External"/><Relationship Id="rId284" Type="http://schemas.openxmlformats.org/officeDocument/2006/relationships/hyperlink" Target="https://eng-support.com/column/progress-book1-lesson10-3/" TargetMode="External"/><Relationship Id="rId4024" Type="http://schemas.openxmlformats.org/officeDocument/2006/relationships/hyperlink" Target="https://eigo-rewrite.com/column/stage2-lesson10-3/" TargetMode="External"/><Relationship Id="rId5352" Type="http://schemas.openxmlformats.org/officeDocument/2006/relationships/hyperlink" Target="https://eng-support.com/column/progress-book1-lesson12-3/" TargetMode="External"/><Relationship Id="rId6683" Type="http://schemas.openxmlformats.org/officeDocument/2006/relationships/hyperlink" Target="https://eng-support.com/column/book2-lesson12-scene1/" TargetMode="External"/><Relationship Id="rId283" Type="http://schemas.openxmlformats.org/officeDocument/2006/relationships/hyperlink" Target="https://eng-support.com/column/progress-book1-lesson10-3/" TargetMode="External"/><Relationship Id="rId4023" Type="http://schemas.openxmlformats.org/officeDocument/2006/relationships/hyperlink" Target="https://eigo-rewrite.com/column/stage2-lesson10-3/" TargetMode="External"/><Relationship Id="rId5353" Type="http://schemas.openxmlformats.org/officeDocument/2006/relationships/hyperlink" Target="https://eng-support.com/column/progress-book1-lesson12-3/" TargetMode="External"/><Relationship Id="rId6684" Type="http://schemas.openxmlformats.org/officeDocument/2006/relationships/hyperlink" Target="https://eng-support.com/column/book2-lesson12-scene1/" TargetMode="External"/><Relationship Id="rId4026" Type="http://schemas.openxmlformats.org/officeDocument/2006/relationships/hyperlink" Target="https://eigo-rewrite.com/column/stage2-lesson10-3/" TargetMode="External"/><Relationship Id="rId5358" Type="http://schemas.openxmlformats.org/officeDocument/2006/relationships/hyperlink" Target="https://eng-support.com/column/progress-book1-lesson12-3/" TargetMode="External"/><Relationship Id="rId6689" Type="http://schemas.openxmlformats.org/officeDocument/2006/relationships/hyperlink" Target="https://eng-support.com/column/book2-lesson12-scene1/" TargetMode="External"/><Relationship Id="rId11961" Type="http://schemas.openxmlformats.org/officeDocument/2006/relationships/hyperlink" Target="https://jukureiwa.com/tips/alphabet/" TargetMode="External"/><Relationship Id="rId289" Type="http://schemas.openxmlformats.org/officeDocument/2006/relationships/hyperlink" Target="https://eng-support.com/column/progress-book1-lesson10-3/" TargetMode="External"/><Relationship Id="rId4025" Type="http://schemas.openxmlformats.org/officeDocument/2006/relationships/hyperlink" Target="https://eigo-rewrite.com/column/stage2-lesson10-3/" TargetMode="External"/><Relationship Id="rId5359" Type="http://schemas.openxmlformats.org/officeDocument/2006/relationships/hyperlink" Target="https://eng-support.com/column/progress-book1-lesson12-3/" TargetMode="External"/><Relationship Id="rId10630" Type="http://schemas.openxmlformats.org/officeDocument/2006/relationships/hyperlink" Target="https://natsui-sansu-juku.com/kobetsu_online/" TargetMode="External"/><Relationship Id="rId11960" Type="http://schemas.openxmlformats.org/officeDocument/2006/relationships/hyperlink" Target="https://jukureiwa.com/tips/alphabet/" TargetMode="External"/><Relationship Id="rId288" Type="http://schemas.openxmlformats.org/officeDocument/2006/relationships/hyperlink" Target="https://eng-support.com/column/progress-book1-lesson10-3/" TargetMode="External"/><Relationship Id="rId4028" Type="http://schemas.openxmlformats.org/officeDocument/2006/relationships/hyperlink" Target="https://eigo-rewrite.com/column/stage2-lesson10-3/" TargetMode="External"/><Relationship Id="rId5356" Type="http://schemas.openxmlformats.org/officeDocument/2006/relationships/hyperlink" Target="https://eng-support.com/column/progress-book1-lesson12-3/" TargetMode="External"/><Relationship Id="rId6687" Type="http://schemas.openxmlformats.org/officeDocument/2006/relationships/hyperlink" Target="https://eng-support.com/column/book2-lesson12-scene1/" TargetMode="External"/><Relationship Id="rId287" Type="http://schemas.openxmlformats.org/officeDocument/2006/relationships/hyperlink" Target="https://eng-support.com/column/progress-book1-lesson10-3/" TargetMode="External"/><Relationship Id="rId4027" Type="http://schemas.openxmlformats.org/officeDocument/2006/relationships/hyperlink" Target="https://eigo-rewrite.com/column/stage2-lesson10-3/" TargetMode="External"/><Relationship Id="rId5357" Type="http://schemas.openxmlformats.org/officeDocument/2006/relationships/hyperlink" Target="https://eng-support.com/column/progress-book1-lesson12-3/" TargetMode="External"/><Relationship Id="rId6688" Type="http://schemas.openxmlformats.org/officeDocument/2006/relationships/hyperlink" Target="https://eng-support.com/column/book2-lesson12-scene1/" TargetMode="External"/><Relationship Id="rId4019" Type="http://schemas.openxmlformats.org/officeDocument/2006/relationships/hyperlink" Target="https://eng-support.com/column/progress-book1-lesson10-1/" TargetMode="External"/><Relationship Id="rId4018" Type="http://schemas.openxmlformats.org/officeDocument/2006/relationships/hyperlink" Target="https://eng-support.com/column/progress-book1-lesson10-1/" TargetMode="External"/><Relationship Id="rId5349" Type="http://schemas.openxmlformats.org/officeDocument/2006/relationships/hyperlink" Target="https://eng-support.com/column/progress-book1-lesson12-3/" TargetMode="External"/><Relationship Id="rId282" Type="http://schemas.openxmlformats.org/officeDocument/2006/relationships/hyperlink" Target="https://eng-support.com/column/progress-book1-lesson10-3/" TargetMode="External"/><Relationship Id="rId281" Type="http://schemas.openxmlformats.org/officeDocument/2006/relationships/hyperlink" Target="https://eng-support.com/column/progress-book1-lesson10-3/" TargetMode="External"/><Relationship Id="rId280" Type="http://schemas.openxmlformats.org/officeDocument/2006/relationships/hyperlink" Target="https://eng-support.com/column/progress-book1-lesson10-3/" TargetMode="External"/><Relationship Id="rId10644" Type="http://schemas.openxmlformats.org/officeDocument/2006/relationships/hyperlink" Target="https://natsui-sansu-juku.com/kobetsu_online/" TargetMode="External"/><Relationship Id="rId11976" Type="http://schemas.openxmlformats.org/officeDocument/2006/relationships/hyperlink" Target="https://jukureiwa.com/tips/alphabet/" TargetMode="External"/><Relationship Id="rId10645" Type="http://schemas.openxmlformats.org/officeDocument/2006/relationships/hyperlink" Target="https://natsui-sansu-juku.com/kobetsu_online/" TargetMode="External"/><Relationship Id="rId11975" Type="http://schemas.openxmlformats.org/officeDocument/2006/relationships/hyperlink" Target="https://jukureiwa.com/tips/alphabet/" TargetMode="External"/><Relationship Id="rId10642" Type="http://schemas.openxmlformats.org/officeDocument/2006/relationships/hyperlink" Target="https://natsui-sansu-juku.com/kobetsu_online/" TargetMode="External"/><Relationship Id="rId11974" Type="http://schemas.openxmlformats.org/officeDocument/2006/relationships/hyperlink" Target="https://jukureiwa.com/tips/alphabet/" TargetMode="External"/><Relationship Id="rId10643" Type="http://schemas.openxmlformats.org/officeDocument/2006/relationships/hyperlink" Target="https://natsui-sansu-juku.com/kobetsu_online/" TargetMode="External"/><Relationship Id="rId11973" Type="http://schemas.openxmlformats.org/officeDocument/2006/relationships/hyperlink" Target="https://jukureiwa.com/tips/alphabet/" TargetMode="External"/><Relationship Id="rId6670" Type="http://schemas.openxmlformats.org/officeDocument/2006/relationships/hyperlink" Target="https://eng-support.com/column/book2-lesson12-scene1/" TargetMode="External"/><Relationship Id="rId10648" Type="http://schemas.openxmlformats.org/officeDocument/2006/relationships/hyperlink" Target="https://natsui-sansu-juku.com/kobetsu_online/" TargetMode="External"/><Relationship Id="rId5340" Type="http://schemas.openxmlformats.org/officeDocument/2006/relationships/hyperlink" Target="https://eng-support.com/column/progress-book1-lesson12-3/" TargetMode="External"/><Relationship Id="rId6671" Type="http://schemas.openxmlformats.org/officeDocument/2006/relationships/hyperlink" Target="https://eng-support.com/column/book2-lesson12-scene1/" TargetMode="External"/><Relationship Id="rId10649" Type="http://schemas.openxmlformats.org/officeDocument/2006/relationships/hyperlink" Target="https://natsui-sansu-juku.com/kobetsu_online/" TargetMode="External"/><Relationship Id="rId11979" Type="http://schemas.openxmlformats.org/officeDocument/2006/relationships/hyperlink" Target="https://jukureiwa.com/tips/alphabet/" TargetMode="External"/><Relationship Id="rId10646" Type="http://schemas.openxmlformats.org/officeDocument/2006/relationships/hyperlink" Target="https://natsui-sansu-juku.com/kobetsu_online/" TargetMode="External"/><Relationship Id="rId11978" Type="http://schemas.openxmlformats.org/officeDocument/2006/relationships/hyperlink" Target="https://jukureiwa.com/tips/alphabet/" TargetMode="External"/><Relationship Id="rId10647" Type="http://schemas.openxmlformats.org/officeDocument/2006/relationships/hyperlink" Target="https://natsui-sansu-juku.com/kobetsu_online/" TargetMode="External"/><Relationship Id="rId11977" Type="http://schemas.openxmlformats.org/officeDocument/2006/relationships/hyperlink" Target="https://jukureiwa.com/tips/alphabet/" TargetMode="External"/><Relationship Id="rId275" Type="http://schemas.openxmlformats.org/officeDocument/2006/relationships/hyperlink" Target="https://eng-support.com/column/progress-book1-lesson10-3/" TargetMode="External"/><Relationship Id="rId4011" Type="http://schemas.openxmlformats.org/officeDocument/2006/relationships/hyperlink" Target="https://eng-support.com/column/progress-book1-lesson10-1/" TargetMode="External"/><Relationship Id="rId5343" Type="http://schemas.openxmlformats.org/officeDocument/2006/relationships/hyperlink" Target="https://eng-support.com/column/progress-book1-lesson12-3/" TargetMode="External"/><Relationship Id="rId6674" Type="http://schemas.openxmlformats.org/officeDocument/2006/relationships/hyperlink" Target="https://eng-support.com/column/book2-lesson12-scene1/" TargetMode="External"/><Relationship Id="rId274" Type="http://schemas.openxmlformats.org/officeDocument/2006/relationships/hyperlink" Target="https://eng-support.com/column/progress-book1-lesson10-3/" TargetMode="External"/><Relationship Id="rId4010" Type="http://schemas.openxmlformats.org/officeDocument/2006/relationships/hyperlink" Target="https://eng-support.com/column/progress-book1-lesson10-1/" TargetMode="External"/><Relationship Id="rId5344" Type="http://schemas.openxmlformats.org/officeDocument/2006/relationships/hyperlink" Target="https://eng-support.com/column/progress-book1-lesson12-3/" TargetMode="External"/><Relationship Id="rId6675" Type="http://schemas.openxmlformats.org/officeDocument/2006/relationships/hyperlink" Target="https://eng-support.com/column/book2-lesson12-scene1/" TargetMode="External"/><Relationship Id="rId273" Type="http://schemas.openxmlformats.org/officeDocument/2006/relationships/hyperlink" Target="https://eng-support.com/column/progress-book1-lesson10-3/" TargetMode="External"/><Relationship Id="rId4013" Type="http://schemas.openxmlformats.org/officeDocument/2006/relationships/hyperlink" Target="https://eng-support.com/column/progress-book1-lesson10-1/" TargetMode="External"/><Relationship Id="rId5341" Type="http://schemas.openxmlformats.org/officeDocument/2006/relationships/hyperlink" Target="https://eng-support.com/column/progress-book1-lesson12-3/" TargetMode="External"/><Relationship Id="rId6672" Type="http://schemas.openxmlformats.org/officeDocument/2006/relationships/hyperlink" Target="https://eng-support.com/column/book2-lesson12-scene1/" TargetMode="External"/><Relationship Id="rId272" Type="http://schemas.openxmlformats.org/officeDocument/2006/relationships/hyperlink" Target="https://koten-kakitsubata.jp/blog/direction/" TargetMode="External"/><Relationship Id="rId4012" Type="http://schemas.openxmlformats.org/officeDocument/2006/relationships/hyperlink" Target="https://eng-support.com/column/progress-book1-lesson10-1/" TargetMode="External"/><Relationship Id="rId5342" Type="http://schemas.openxmlformats.org/officeDocument/2006/relationships/hyperlink" Target="https://eng-support.com/column/progress-book1-lesson12-3/" TargetMode="External"/><Relationship Id="rId6673" Type="http://schemas.openxmlformats.org/officeDocument/2006/relationships/hyperlink" Target="https://eng-support.com/column/book2-lesson12-scene1/" TargetMode="External"/><Relationship Id="rId279" Type="http://schemas.openxmlformats.org/officeDocument/2006/relationships/hyperlink" Target="https://eng-support.com/column/progress-book1-lesson10-3/" TargetMode="External"/><Relationship Id="rId4015" Type="http://schemas.openxmlformats.org/officeDocument/2006/relationships/hyperlink" Target="https://eng-support.com/column/progress-book1-lesson10-1/" TargetMode="External"/><Relationship Id="rId5347" Type="http://schemas.openxmlformats.org/officeDocument/2006/relationships/hyperlink" Target="https://eng-support.com/column/progress-book1-lesson12-3/" TargetMode="External"/><Relationship Id="rId6678" Type="http://schemas.openxmlformats.org/officeDocument/2006/relationships/hyperlink" Target="https://eng-support.com/column/book2-lesson12-scene1/" TargetMode="External"/><Relationship Id="rId10640" Type="http://schemas.openxmlformats.org/officeDocument/2006/relationships/hyperlink" Target="https://natsui-sansu-juku.com/kobetsu_online/" TargetMode="External"/><Relationship Id="rId11972" Type="http://schemas.openxmlformats.org/officeDocument/2006/relationships/hyperlink" Target="https://jukureiwa.com/tips/alphabet/" TargetMode="External"/><Relationship Id="rId278" Type="http://schemas.openxmlformats.org/officeDocument/2006/relationships/hyperlink" Target="https://eng-support.com/column/progress-book1-lesson10-3/" TargetMode="External"/><Relationship Id="rId4014" Type="http://schemas.openxmlformats.org/officeDocument/2006/relationships/hyperlink" Target="https://eng-support.com/column/progress-book1-lesson10-1/" TargetMode="External"/><Relationship Id="rId5348" Type="http://schemas.openxmlformats.org/officeDocument/2006/relationships/hyperlink" Target="https://eng-support.com/column/progress-book1-lesson12-3/" TargetMode="External"/><Relationship Id="rId6679" Type="http://schemas.openxmlformats.org/officeDocument/2006/relationships/hyperlink" Target="https://eng-support.com/column/book2-lesson12-scene1/" TargetMode="External"/><Relationship Id="rId10641" Type="http://schemas.openxmlformats.org/officeDocument/2006/relationships/hyperlink" Target="https://natsui-sansu-juku.com/kobetsu_online/" TargetMode="External"/><Relationship Id="rId11971" Type="http://schemas.openxmlformats.org/officeDocument/2006/relationships/hyperlink" Target="https://jukureiwa.com/tips/alphabet/" TargetMode="External"/><Relationship Id="rId277" Type="http://schemas.openxmlformats.org/officeDocument/2006/relationships/hyperlink" Target="https://eng-support.com/column/progress-book1-lesson10-3/" TargetMode="External"/><Relationship Id="rId4017" Type="http://schemas.openxmlformats.org/officeDocument/2006/relationships/hyperlink" Target="https://eng-support.com/column/progress-book1-lesson10-1/" TargetMode="External"/><Relationship Id="rId5345" Type="http://schemas.openxmlformats.org/officeDocument/2006/relationships/hyperlink" Target="https://eng-support.com/column/progress-book1-lesson12-3/" TargetMode="External"/><Relationship Id="rId6676" Type="http://schemas.openxmlformats.org/officeDocument/2006/relationships/hyperlink" Target="https://eng-support.com/column/book2-lesson12-scene1/" TargetMode="External"/><Relationship Id="rId11970" Type="http://schemas.openxmlformats.org/officeDocument/2006/relationships/hyperlink" Target="https://jukureiwa.com/tips/alphabet/" TargetMode="External"/><Relationship Id="rId276" Type="http://schemas.openxmlformats.org/officeDocument/2006/relationships/hyperlink" Target="https://eng-support.com/column/progress-book1-lesson10-3/" TargetMode="External"/><Relationship Id="rId4016" Type="http://schemas.openxmlformats.org/officeDocument/2006/relationships/hyperlink" Target="https://eng-support.com/column/progress-book1-lesson10-1/" TargetMode="External"/><Relationship Id="rId5346" Type="http://schemas.openxmlformats.org/officeDocument/2006/relationships/hyperlink" Target="https://eng-support.com/column/progress-book1-lesson12-3/" TargetMode="External"/><Relationship Id="rId6677" Type="http://schemas.openxmlformats.org/officeDocument/2006/relationships/hyperlink" Target="https://eng-support.com/column/book2-lesson12-scene1/" TargetMode="External"/><Relationship Id="rId11907" Type="http://schemas.openxmlformats.org/officeDocument/2006/relationships/hyperlink" Target="https://jukureiwa.com/tips/alphabet/" TargetMode="External"/><Relationship Id="rId11906" Type="http://schemas.openxmlformats.org/officeDocument/2006/relationships/hyperlink" Target="https://jukureiwa.com/tips/alphabet/" TargetMode="External"/><Relationship Id="rId11905" Type="http://schemas.openxmlformats.org/officeDocument/2006/relationships/hyperlink" Target="https://jukureiwa.com/tips/alphabet/" TargetMode="External"/><Relationship Id="rId11904" Type="http://schemas.openxmlformats.org/officeDocument/2006/relationships/hyperlink" Target="https://jukureiwa.com/tips/alphabet/" TargetMode="External"/><Relationship Id="rId11909" Type="http://schemas.openxmlformats.org/officeDocument/2006/relationships/hyperlink" Target="https://jukureiwa.com/tips/alphabet/" TargetMode="External"/><Relationship Id="rId11908" Type="http://schemas.openxmlformats.org/officeDocument/2006/relationships/hyperlink" Target="https://jukureiwa.com/tips/alphabet/" TargetMode="External"/><Relationship Id="rId4080" Type="http://schemas.openxmlformats.org/officeDocument/2006/relationships/hyperlink" Target="https://eng-support.com/column/progress-book1-lesson16-3/" TargetMode="External"/><Relationship Id="rId4082" Type="http://schemas.openxmlformats.org/officeDocument/2006/relationships/hyperlink" Target="https://eng-support.com/column/progress-book1-lesson16-3/" TargetMode="External"/><Relationship Id="rId4081" Type="http://schemas.openxmlformats.org/officeDocument/2006/relationships/hyperlink" Target="https://eng-support.com/column/progress-book1-lesson16-3/" TargetMode="External"/><Relationship Id="rId4084" Type="http://schemas.openxmlformats.org/officeDocument/2006/relationships/hyperlink" Target="https://eng-support.com/column/progress-book1-lesson16-3/" TargetMode="External"/><Relationship Id="rId11903" Type="http://schemas.openxmlformats.org/officeDocument/2006/relationships/hyperlink" Target="https://jukureiwa.com/tips/alphabet/" TargetMode="External"/><Relationship Id="rId4083" Type="http://schemas.openxmlformats.org/officeDocument/2006/relationships/hyperlink" Target="https://eng-support.com/column/progress-book1-lesson16-3/" TargetMode="External"/><Relationship Id="rId11902" Type="http://schemas.openxmlformats.org/officeDocument/2006/relationships/hyperlink" Target="https://jukureiwa.com/tips/alphabet/" TargetMode="External"/><Relationship Id="rId4086" Type="http://schemas.openxmlformats.org/officeDocument/2006/relationships/hyperlink" Target="https://eng-support.com/column/progress-book1-lesson16-3/" TargetMode="External"/><Relationship Id="rId11901" Type="http://schemas.openxmlformats.org/officeDocument/2006/relationships/hyperlink" Target="https://jukureiwa.com/tips/alphabet/" TargetMode="External"/><Relationship Id="rId4085" Type="http://schemas.openxmlformats.org/officeDocument/2006/relationships/hyperlink" Target="https://eng-support.com/column/progress-book1-lesson16-3/" TargetMode="External"/><Relationship Id="rId11900" Type="http://schemas.openxmlformats.org/officeDocument/2006/relationships/hyperlink" Target="https://jukureiwa.com/tips/alphabet/" TargetMode="External"/><Relationship Id="rId4088" Type="http://schemas.openxmlformats.org/officeDocument/2006/relationships/hyperlink" Target="https://eng-support.com/column/progress-book1-lesson16-3/" TargetMode="External"/><Relationship Id="rId4087" Type="http://schemas.openxmlformats.org/officeDocument/2006/relationships/hyperlink" Target="https://eng-support.com/column/progress-book1-lesson16-3/" TargetMode="External"/><Relationship Id="rId4089" Type="http://schemas.openxmlformats.org/officeDocument/2006/relationships/hyperlink" Target="https://eng-support.com/column/progress-book1-lesson16-3/" TargetMode="External"/><Relationship Id="rId11918" Type="http://schemas.openxmlformats.org/officeDocument/2006/relationships/hyperlink" Target="https://jukureiwa.com/tips/alphabet/" TargetMode="External"/><Relationship Id="rId11917" Type="http://schemas.openxmlformats.org/officeDocument/2006/relationships/hyperlink" Target="https://jukureiwa.com/tips/alphabet/" TargetMode="External"/><Relationship Id="rId11916" Type="http://schemas.openxmlformats.org/officeDocument/2006/relationships/hyperlink" Target="https://jukureiwa.com/tips/alphabet/" TargetMode="External"/><Relationship Id="rId11915" Type="http://schemas.openxmlformats.org/officeDocument/2006/relationships/hyperlink" Target="https://jukureiwa.com/tips/alphabet/" TargetMode="External"/><Relationship Id="rId11919" Type="http://schemas.openxmlformats.org/officeDocument/2006/relationships/hyperlink" Target="https://jukureiwa.com/tips/alphabet/" TargetMode="External"/><Relationship Id="rId11910" Type="http://schemas.openxmlformats.org/officeDocument/2006/relationships/hyperlink" Target="https://jukureiwa.com/tips/alphabet/" TargetMode="External"/><Relationship Id="rId4071" Type="http://schemas.openxmlformats.org/officeDocument/2006/relationships/hyperlink" Target="https://eigo-rewrite.com/column/stage2-lesson10-3/" TargetMode="External"/><Relationship Id="rId4070" Type="http://schemas.openxmlformats.org/officeDocument/2006/relationships/hyperlink" Target="https://eigo-rewrite.com/column/stage2-lesson10-3/" TargetMode="External"/><Relationship Id="rId4073" Type="http://schemas.openxmlformats.org/officeDocument/2006/relationships/hyperlink" Target="https://eng-support.com/column/progress-book1-lesson16-3/" TargetMode="External"/><Relationship Id="rId11914" Type="http://schemas.openxmlformats.org/officeDocument/2006/relationships/hyperlink" Target="https://jukureiwa.com/tips/alphabet/" TargetMode="External"/><Relationship Id="rId4072" Type="http://schemas.openxmlformats.org/officeDocument/2006/relationships/hyperlink" Target="https://eigo-rewrite.com/column/stage2-lesson10-3/" TargetMode="External"/><Relationship Id="rId11913" Type="http://schemas.openxmlformats.org/officeDocument/2006/relationships/hyperlink" Target="https://jukureiwa.com/tips/alphabet/" TargetMode="External"/><Relationship Id="rId4075" Type="http://schemas.openxmlformats.org/officeDocument/2006/relationships/hyperlink" Target="https://eng-support.com/column/progress-book1-lesson16-3/" TargetMode="External"/><Relationship Id="rId11912" Type="http://schemas.openxmlformats.org/officeDocument/2006/relationships/hyperlink" Target="https://jukureiwa.com/tips/alphabet/" TargetMode="External"/><Relationship Id="rId4074" Type="http://schemas.openxmlformats.org/officeDocument/2006/relationships/hyperlink" Target="https://eng-support.com/column/progress-book1-lesson16-3/" TargetMode="External"/><Relationship Id="rId11911" Type="http://schemas.openxmlformats.org/officeDocument/2006/relationships/hyperlink" Target="https://jukureiwa.com/tips/alphabet/" TargetMode="External"/><Relationship Id="rId4077" Type="http://schemas.openxmlformats.org/officeDocument/2006/relationships/hyperlink" Target="https://eng-support.com/column/progress-book1-lesson16-3/" TargetMode="External"/><Relationship Id="rId4076" Type="http://schemas.openxmlformats.org/officeDocument/2006/relationships/hyperlink" Target="https://eng-support.com/column/progress-book1-lesson16-3/" TargetMode="External"/><Relationship Id="rId4079" Type="http://schemas.openxmlformats.org/officeDocument/2006/relationships/hyperlink" Target="https://eng-support.com/column/progress-book1-lesson16-3/" TargetMode="External"/><Relationship Id="rId4078" Type="http://schemas.openxmlformats.org/officeDocument/2006/relationships/hyperlink" Target="https://eng-support.com/column/progress-book1-lesson16-3/" TargetMode="External"/><Relationship Id="rId4091" Type="http://schemas.openxmlformats.org/officeDocument/2006/relationships/hyperlink" Target="https://eng-support.com/column/progress-book1-lesson16-3/" TargetMode="External"/><Relationship Id="rId4090" Type="http://schemas.openxmlformats.org/officeDocument/2006/relationships/hyperlink" Target="https://eng-support.com/column/progress-book1-lesson16-3/" TargetMode="External"/><Relationship Id="rId4093" Type="http://schemas.openxmlformats.org/officeDocument/2006/relationships/hyperlink" Target="https://eng-support.com/column/progress-book1-lesson16-3/" TargetMode="External"/><Relationship Id="rId4092" Type="http://schemas.openxmlformats.org/officeDocument/2006/relationships/hyperlink" Target="https://eng-support.com/column/progress-book1-lesson16-3/" TargetMode="External"/><Relationship Id="rId4095" Type="http://schemas.openxmlformats.org/officeDocument/2006/relationships/hyperlink" Target="https://eng-support.com/column/progress-book1-lesson16-3/" TargetMode="External"/><Relationship Id="rId4094" Type="http://schemas.openxmlformats.org/officeDocument/2006/relationships/hyperlink" Target="https://eng-support.com/column/progress-book1-lesson16-3/" TargetMode="External"/><Relationship Id="rId4097" Type="http://schemas.openxmlformats.org/officeDocument/2006/relationships/hyperlink" Target="https://eng-support.com/column/progress-book1-lesson16-3/" TargetMode="External"/><Relationship Id="rId4096" Type="http://schemas.openxmlformats.org/officeDocument/2006/relationships/hyperlink" Target="https://eng-support.com/column/progress-book1-lesson16-3/" TargetMode="External"/><Relationship Id="rId4099" Type="http://schemas.openxmlformats.org/officeDocument/2006/relationships/hyperlink" Target="https://eng-support.com/column/progress-book1-lesson16-3/" TargetMode="External"/><Relationship Id="rId4098" Type="http://schemas.openxmlformats.org/officeDocument/2006/relationships/hyperlink" Target="https://eng-support.com/column/progress-book1-lesson16-3/" TargetMode="External"/><Relationship Id="rId5417" Type="http://schemas.openxmlformats.org/officeDocument/2006/relationships/hyperlink" Target="https://eng-support.com/column/progress-book1-lesson9-3/" TargetMode="External"/><Relationship Id="rId6748" Type="http://schemas.openxmlformats.org/officeDocument/2006/relationships/hyperlink" Target="https://eigo-rewrite.com/column/stage1-3-1/" TargetMode="External"/><Relationship Id="rId5418" Type="http://schemas.openxmlformats.org/officeDocument/2006/relationships/hyperlink" Target="https://eng-support.com/column/progress-book1-lesson9-3/" TargetMode="External"/><Relationship Id="rId6749" Type="http://schemas.openxmlformats.org/officeDocument/2006/relationships/hyperlink" Target="https://eigo-rewrite.com/column/stage1-3-1/" TargetMode="External"/><Relationship Id="rId5415" Type="http://schemas.openxmlformats.org/officeDocument/2006/relationships/hyperlink" Target="https://eng-support.com/column/progress-book1-lesson9-3/" TargetMode="External"/><Relationship Id="rId6746" Type="http://schemas.openxmlformats.org/officeDocument/2006/relationships/hyperlink" Target="https://eigo-rewrite.com/column/stage1-3-1/" TargetMode="External"/><Relationship Id="rId5416" Type="http://schemas.openxmlformats.org/officeDocument/2006/relationships/hyperlink" Target="https://eng-support.com/column/progress-book1-lesson9-3/" TargetMode="External"/><Relationship Id="rId6747" Type="http://schemas.openxmlformats.org/officeDocument/2006/relationships/hyperlink" Target="https://eigo-rewrite.com/column/stage1-3-1/" TargetMode="External"/><Relationship Id="rId5419" Type="http://schemas.openxmlformats.org/officeDocument/2006/relationships/hyperlink" Target="https://eng-support.com/column/progress-book1-lesson9-3/" TargetMode="External"/><Relationship Id="rId228" Type="http://schemas.openxmlformats.org/officeDocument/2006/relationships/hyperlink" Target="https://koten-kakitsubata.jp/blog/direction/" TargetMode="External"/><Relationship Id="rId10699" Type="http://schemas.openxmlformats.org/officeDocument/2006/relationships/hyperlink" Target="https://dokkai-labo.tokyo/blog/kokugo-kakomon/" TargetMode="External"/><Relationship Id="rId227" Type="http://schemas.openxmlformats.org/officeDocument/2006/relationships/hyperlink" Target="https://koten-kakitsubata.jp/blog/direction/" TargetMode="External"/><Relationship Id="rId226" Type="http://schemas.openxmlformats.org/officeDocument/2006/relationships/hyperlink" Target="https://koten-kakitsubata.jp/blog/direction/" TargetMode="External"/><Relationship Id="rId10697" Type="http://schemas.openxmlformats.org/officeDocument/2006/relationships/hyperlink" Target="https://dokkai-labo.tokyo/blog/kokugo-kakomon/" TargetMode="External"/><Relationship Id="rId225" Type="http://schemas.openxmlformats.org/officeDocument/2006/relationships/hyperlink" Target="https://koten-kakitsubata.jp/blog/direction/" TargetMode="External"/><Relationship Id="rId10698" Type="http://schemas.openxmlformats.org/officeDocument/2006/relationships/hyperlink" Target="https://dokkai-labo.tokyo/blog/kokugo-kakomon/" TargetMode="External"/><Relationship Id="rId229" Type="http://schemas.openxmlformats.org/officeDocument/2006/relationships/hyperlink" Target="https://koten-kakitsubata.jp/blog/direction/" TargetMode="External"/><Relationship Id="rId220" Type="http://schemas.openxmlformats.org/officeDocument/2006/relationships/hyperlink" Target="https://natsui-sansu-juku.com/column/h51-01/" TargetMode="External"/><Relationship Id="rId6740" Type="http://schemas.openxmlformats.org/officeDocument/2006/relationships/hyperlink" Target="https://eigo-rewrite.com/column/stage1-3-1/" TargetMode="External"/><Relationship Id="rId10691" Type="http://schemas.openxmlformats.org/officeDocument/2006/relationships/hyperlink" Target="https://dokkai-labo.tokyo/blog/kokugo-kakomon/" TargetMode="External"/><Relationship Id="rId5410" Type="http://schemas.openxmlformats.org/officeDocument/2006/relationships/hyperlink" Target="https://eng-support.com/column/progress-book1-lesson9-3/" TargetMode="External"/><Relationship Id="rId6741" Type="http://schemas.openxmlformats.org/officeDocument/2006/relationships/hyperlink" Target="https://eigo-rewrite.com/column/stage1-3-1/" TargetMode="External"/><Relationship Id="rId10692" Type="http://schemas.openxmlformats.org/officeDocument/2006/relationships/hyperlink" Target="https://dokkai-labo.tokyo/blog/kokugo-kakomon/" TargetMode="External"/><Relationship Id="rId10690" Type="http://schemas.openxmlformats.org/officeDocument/2006/relationships/hyperlink" Target="https://dokkai-labo.tokyo/blog/kokugo-kakomon/" TargetMode="External"/><Relationship Id="rId224" Type="http://schemas.openxmlformats.org/officeDocument/2006/relationships/hyperlink" Target="https://koten-kakitsubata.jp/blog/direction/" TargetMode="External"/><Relationship Id="rId5413" Type="http://schemas.openxmlformats.org/officeDocument/2006/relationships/hyperlink" Target="https://eng-support.com/column/progress-book1-lesson9-3/" TargetMode="External"/><Relationship Id="rId6744" Type="http://schemas.openxmlformats.org/officeDocument/2006/relationships/hyperlink" Target="https://eigo-rewrite.com/column/stage1-3-1/" TargetMode="External"/><Relationship Id="rId10695" Type="http://schemas.openxmlformats.org/officeDocument/2006/relationships/hyperlink" Target="https://dokkai-labo.tokyo/blog/kokugo-kakomon/" TargetMode="External"/><Relationship Id="rId223" Type="http://schemas.openxmlformats.org/officeDocument/2006/relationships/hyperlink" Target="https://koten-kakitsubata.jp/blog/direction/" TargetMode="External"/><Relationship Id="rId5414" Type="http://schemas.openxmlformats.org/officeDocument/2006/relationships/hyperlink" Target="https://eng-support.com/column/progress-book1-lesson9-3/" TargetMode="External"/><Relationship Id="rId6745" Type="http://schemas.openxmlformats.org/officeDocument/2006/relationships/hyperlink" Target="https://eigo-rewrite.com/column/stage1-3-1/" TargetMode="External"/><Relationship Id="rId10696" Type="http://schemas.openxmlformats.org/officeDocument/2006/relationships/hyperlink" Target="https://dokkai-labo.tokyo/blog/kokugo-kakomon/" TargetMode="External"/><Relationship Id="rId222" Type="http://schemas.openxmlformats.org/officeDocument/2006/relationships/hyperlink" Target="https://natsui-sansu-juku.com/column/h51-01/" TargetMode="External"/><Relationship Id="rId5411" Type="http://schemas.openxmlformats.org/officeDocument/2006/relationships/hyperlink" Target="https://eng-support.com/column/progress-book1-lesson9-3/" TargetMode="External"/><Relationship Id="rId6742" Type="http://schemas.openxmlformats.org/officeDocument/2006/relationships/hyperlink" Target="https://eigo-rewrite.com/column/stage1-3-1/" TargetMode="External"/><Relationship Id="rId10693" Type="http://schemas.openxmlformats.org/officeDocument/2006/relationships/hyperlink" Target="https://dokkai-labo.tokyo/blog/kokugo-kakomon/" TargetMode="External"/><Relationship Id="rId221" Type="http://schemas.openxmlformats.org/officeDocument/2006/relationships/hyperlink" Target="https://natsui-sansu-juku.com/column/h51-01/" TargetMode="External"/><Relationship Id="rId5412" Type="http://schemas.openxmlformats.org/officeDocument/2006/relationships/hyperlink" Target="https://eng-support.com/column/progress-book1-lesson9-3/" TargetMode="External"/><Relationship Id="rId6743" Type="http://schemas.openxmlformats.org/officeDocument/2006/relationships/hyperlink" Target="https://eigo-rewrite.com/column/stage1-3-1/" TargetMode="External"/><Relationship Id="rId10694" Type="http://schemas.openxmlformats.org/officeDocument/2006/relationships/hyperlink" Target="https://dokkai-labo.tokyo/blog/kokugo-kakomon/" TargetMode="External"/><Relationship Id="rId5406" Type="http://schemas.openxmlformats.org/officeDocument/2006/relationships/hyperlink" Target="https://eng-support.com/column/progress-book1-lesson9-3/" TargetMode="External"/><Relationship Id="rId6737" Type="http://schemas.openxmlformats.org/officeDocument/2006/relationships/hyperlink" Target="https://eigo-rewrite.com/column/stage1-3-1/" TargetMode="External"/><Relationship Id="rId5407" Type="http://schemas.openxmlformats.org/officeDocument/2006/relationships/hyperlink" Target="https://eng-support.com/column/progress-book1-lesson9-3/" TargetMode="External"/><Relationship Id="rId6738" Type="http://schemas.openxmlformats.org/officeDocument/2006/relationships/hyperlink" Target="https://eigo-rewrite.com/column/stage1-3-1/" TargetMode="External"/><Relationship Id="rId5404" Type="http://schemas.openxmlformats.org/officeDocument/2006/relationships/hyperlink" Target="https://eng-support.com/column/progress-book1-lesson9-3/" TargetMode="External"/><Relationship Id="rId6735" Type="http://schemas.openxmlformats.org/officeDocument/2006/relationships/hyperlink" Target="https://eigo-rewrite.com/column/stage1-3-1/" TargetMode="External"/><Relationship Id="rId5405" Type="http://schemas.openxmlformats.org/officeDocument/2006/relationships/hyperlink" Target="https://eng-support.com/column/progress-book1-lesson9-3/" TargetMode="External"/><Relationship Id="rId6736" Type="http://schemas.openxmlformats.org/officeDocument/2006/relationships/hyperlink" Target="https://eigo-rewrite.com/column/stage1-3-1/" TargetMode="External"/><Relationship Id="rId5408" Type="http://schemas.openxmlformats.org/officeDocument/2006/relationships/hyperlink" Target="https://eng-support.com/column/progress-book1-lesson9-3/" TargetMode="External"/><Relationship Id="rId6739" Type="http://schemas.openxmlformats.org/officeDocument/2006/relationships/hyperlink" Target="https://eigo-rewrite.com/column/stage1-3-1/" TargetMode="External"/><Relationship Id="rId5409" Type="http://schemas.openxmlformats.org/officeDocument/2006/relationships/hyperlink" Target="https://eng-support.com/column/progress-book1-lesson9-3/" TargetMode="External"/><Relationship Id="rId217" Type="http://schemas.openxmlformats.org/officeDocument/2006/relationships/hyperlink" Target="https://natsui-sansu-juku.com/column/h51-01/" TargetMode="External"/><Relationship Id="rId216" Type="http://schemas.openxmlformats.org/officeDocument/2006/relationships/hyperlink" Target="https://natsui-sansu-juku.com/column/h51-01/" TargetMode="External"/><Relationship Id="rId215" Type="http://schemas.openxmlformats.org/officeDocument/2006/relationships/hyperlink" Target="https://natsui-sansu-juku.com/column/h51-01/" TargetMode="External"/><Relationship Id="rId214" Type="http://schemas.openxmlformats.org/officeDocument/2006/relationships/hyperlink" Target="https://natsui-sansu-juku.com/column/h51-01/" TargetMode="External"/><Relationship Id="rId219" Type="http://schemas.openxmlformats.org/officeDocument/2006/relationships/hyperlink" Target="https://natsui-sansu-juku.com/column/h51-01/" TargetMode="External"/><Relationship Id="rId218" Type="http://schemas.openxmlformats.org/officeDocument/2006/relationships/hyperlink" Target="https://natsui-sansu-juku.com/column/h51-01/" TargetMode="External"/><Relationship Id="rId6730" Type="http://schemas.openxmlformats.org/officeDocument/2006/relationships/hyperlink" Target="https://dokkai-labo.tokyo/blog/poetry/" TargetMode="External"/><Relationship Id="rId213" Type="http://schemas.openxmlformats.org/officeDocument/2006/relationships/hyperlink" Target="https://natsui-sansu-juku.com/column/h51-01/" TargetMode="External"/><Relationship Id="rId5402" Type="http://schemas.openxmlformats.org/officeDocument/2006/relationships/hyperlink" Target="https://eng-support.com/column/progress-book1-lesson9-3/" TargetMode="External"/><Relationship Id="rId6733" Type="http://schemas.openxmlformats.org/officeDocument/2006/relationships/hyperlink" Target="https://eigo-rewrite.com/column/stage1-3-1/" TargetMode="External"/><Relationship Id="rId212" Type="http://schemas.openxmlformats.org/officeDocument/2006/relationships/hyperlink" Target="https://natsui-sansu-juku.com/column/h51-01/" TargetMode="External"/><Relationship Id="rId5403" Type="http://schemas.openxmlformats.org/officeDocument/2006/relationships/hyperlink" Target="https://eng-support.com/column/progress-book1-lesson9-3/" TargetMode="External"/><Relationship Id="rId6734" Type="http://schemas.openxmlformats.org/officeDocument/2006/relationships/hyperlink" Target="https://eigo-rewrite.com/column/stage1-3-1/" TargetMode="External"/><Relationship Id="rId211" Type="http://schemas.openxmlformats.org/officeDocument/2006/relationships/hyperlink" Target="https://natsui-sansu-juku.com/column/h51-01/" TargetMode="External"/><Relationship Id="rId5400" Type="http://schemas.openxmlformats.org/officeDocument/2006/relationships/hyperlink" Target="https://eng-support.com/column/progress-book1-lesson9-3/" TargetMode="External"/><Relationship Id="rId6731" Type="http://schemas.openxmlformats.org/officeDocument/2006/relationships/hyperlink" Target="https://dokkai-labo.tokyo/blog/poetry/" TargetMode="External"/><Relationship Id="rId210" Type="http://schemas.openxmlformats.org/officeDocument/2006/relationships/hyperlink" Target="https://natsui-sansu-juku.com/column/h51-01/" TargetMode="External"/><Relationship Id="rId5401" Type="http://schemas.openxmlformats.org/officeDocument/2006/relationships/hyperlink" Target="https://eng-support.com/column/progress-book1-lesson9-3/" TargetMode="External"/><Relationship Id="rId6732" Type="http://schemas.openxmlformats.org/officeDocument/2006/relationships/hyperlink" Target="https://eigo-rewrite.com/column/stage1-3-1/" TargetMode="External"/><Relationship Id="rId4107" Type="http://schemas.openxmlformats.org/officeDocument/2006/relationships/hyperlink" Target="https://eng-support.com/column/progress-book1-lesson16-3/" TargetMode="External"/><Relationship Id="rId5439" Type="http://schemas.openxmlformats.org/officeDocument/2006/relationships/hyperlink" Target="https://eigo-rewrite.com/column/stage2-lesson1-3/" TargetMode="External"/><Relationship Id="rId4106" Type="http://schemas.openxmlformats.org/officeDocument/2006/relationships/hyperlink" Target="https://eng-support.com/column/progress-book1-lesson16-3/" TargetMode="External"/><Relationship Id="rId4109" Type="http://schemas.openxmlformats.org/officeDocument/2006/relationships/hyperlink" Target="https://eng-support.com/column/progress-book1-lesson16-3/" TargetMode="External"/><Relationship Id="rId5437" Type="http://schemas.openxmlformats.org/officeDocument/2006/relationships/hyperlink" Target="https://eigo-rewrite.com/column/stage2-lesson1-3/" TargetMode="External"/><Relationship Id="rId6768" Type="http://schemas.openxmlformats.org/officeDocument/2006/relationships/hyperlink" Target="https://eigo-rewrite.com/column/stage1-3-1/" TargetMode="External"/><Relationship Id="rId4108" Type="http://schemas.openxmlformats.org/officeDocument/2006/relationships/hyperlink" Target="https://eng-support.com/column/progress-book1-lesson16-3/" TargetMode="External"/><Relationship Id="rId5438" Type="http://schemas.openxmlformats.org/officeDocument/2006/relationships/hyperlink" Target="https://eigo-rewrite.com/column/stage2-lesson1-3/" TargetMode="External"/><Relationship Id="rId6769" Type="http://schemas.openxmlformats.org/officeDocument/2006/relationships/hyperlink" Target="https://eigo-rewrite.com/column/stage1-3-1/" TargetMode="External"/><Relationship Id="rId10677" Type="http://schemas.openxmlformats.org/officeDocument/2006/relationships/hyperlink" Target="https://natsui-sansu-juku.com/column/qa2/" TargetMode="External"/><Relationship Id="rId249" Type="http://schemas.openxmlformats.org/officeDocument/2006/relationships/hyperlink" Target="https://koten-kakitsubata.jp/blog/direction/" TargetMode="External"/><Relationship Id="rId10678" Type="http://schemas.openxmlformats.org/officeDocument/2006/relationships/hyperlink" Target="https://natsui-sansu-juku.com/column/qa2/" TargetMode="External"/><Relationship Id="rId248" Type="http://schemas.openxmlformats.org/officeDocument/2006/relationships/hyperlink" Target="https://koten-kakitsubata.jp/blog/direction/" TargetMode="External"/><Relationship Id="rId10675" Type="http://schemas.openxmlformats.org/officeDocument/2006/relationships/hyperlink" Target="https://natsui-sansu-juku.com/column/qa2/" TargetMode="External"/><Relationship Id="rId247" Type="http://schemas.openxmlformats.org/officeDocument/2006/relationships/hyperlink" Target="https://koten-kakitsubata.jp/blog/direction/" TargetMode="External"/><Relationship Id="rId10676" Type="http://schemas.openxmlformats.org/officeDocument/2006/relationships/hyperlink" Target="https://natsui-sansu-juku.com/column/qa2/" TargetMode="External"/><Relationship Id="rId10679" Type="http://schemas.openxmlformats.org/officeDocument/2006/relationships/hyperlink" Target="https://natsui-sansu-juku.com/column/qa2/" TargetMode="External"/><Relationship Id="rId242" Type="http://schemas.openxmlformats.org/officeDocument/2006/relationships/hyperlink" Target="https://koten-kakitsubata.jp/blog/direction/" TargetMode="External"/><Relationship Id="rId5431" Type="http://schemas.openxmlformats.org/officeDocument/2006/relationships/hyperlink" Target="https://eigo-rewrite.com/column/stage2-lesson1-3/" TargetMode="External"/><Relationship Id="rId6762" Type="http://schemas.openxmlformats.org/officeDocument/2006/relationships/hyperlink" Target="https://eigo-rewrite.com/column/stage1-3-1/" TargetMode="External"/><Relationship Id="rId241" Type="http://schemas.openxmlformats.org/officeDocument/2006/relationships/hyperlink" Target="https://koten-kakitsubata.jp/blog/direction/" TargetMode="External"/><Relationship Id="rId5432" Type="http://schemas.openxmlformats.org/officeDocument/2006/relationships/hyperlink" Target="https://eigo-rewrite.com/column/stage2-lesson1-3/" TargetMode="External"/><Relationship Id="rId6763" Type="http://schemas.openxmlformats.org/officeDocument/2006/relationships/hyperlink" Target="https://eigo-rewrite.com/column/stage1-3-1/" TargetMode="External"/><Relationship Id="rId10670" Type="http://schemas.openxmlformats.org/officeDocument/2006/relationships/hyperlink" Target="https://natsui-sansu-juku.com/column/qa2/" TargetMode="External"/><Relationship Id="rId240" Type="http://schemas.openxmlformats.org/officeDocument/2006/relationships/hyperlink" Target="https://koten-kakitsubata.jp/blog/direction/" TargetMode="External"/><Relationship Id="rId4101" Type="http://schemas.openxmlformats.org/officeDocument/2006/relationships/hyperlink" Target="https://eng-support.com/column/progress-book1-lesson16-3/" TargetMode="External"/><Relationship Id="rId6760" Type="http://schemas.openxmlformats.org/officeDocument/2006/relationships/hyperlink" Target="https://eigo-rewrite.com/column/stage1-3-1/" TargetMode="External"/><Relationship Id="rId4100" Type="http://schemas.openxmlformats.org/officeDocument/2006/relationships/hyperlink" Target="https://eng-support.com/column/progress-book1-lesson16-3/" TargetMode="External"/><Relationship Id="rId5430" Type="http://schemas.openxmlformats.org/officeDocument/2006/relationships/hyperlink" Target="https://eigo-rewrite.com/column/stage2-lesson1-3/" TargetMode="External"/><Relationship Id="rId6761" Type="http://schemas.openxmlformats.org/officeDocument/2006/relationships/hyperlink" Target="https://eigo-rewrite.com/column/stage1-3-1/" TargetMode="External"/><Relationship Id="rId246" Type="http://schemas.openxmlformats.org/officeDocument/2006/relationships/hyperlink" Target="https://koten-kakitsubata.jp/blog/direction/" TargetMode="External"/><Relationship Id="rId4103" Type="http://schemas.openxmlformats.org/officeDocument/2006/relationships/hyperlink" Target="https://eng-support.com/column/progress-book1-lesson16-3/" TargetMode="External"/><Relationship Id="rId5435" Type="http://schemas.openxmlformats.org/officeDocument/2006/relationships/hyperlink" Target="https://eigo-rewrite.com/column/stage2-lesson1-3/" TargetMode="External"/><Relationship Id="rId6766" Type="http://schemas.openxmlformats.org/officeDocument/2006/relationships/hyperlink" Target="https://eigo-rewrite.com/column/stage1-3-1/" TargetMode="External"/><Relationship Id="rId10673" Type="http://schemas.openxmlformats.org/officeDocument/2006/relationships/hyperlink" Target="https://natsui-sansu-juku.com/column/qa2/" TargetMode="External"/><Relationship Id="rId245" Type="http://schemas.openxmlformats.org/officeDocument/2006/relationships/hyperlink" Target="https://koten-kakitsubata.jp/blog/direction/" TargetMode="External"/><Relationship Id="rId4102" Type="http://schemas.openxmlformats.org/officeDocument/2006/relationships/hyperlink" Target="https://eng-support.com/column/progress-book1-lesson16-3/" TargetMode="External"/><Relationship Id="rId5436" Type="http://schemas.openxmlformats.org/officeDocument/2006/relationships/hyperlink" Target="https://eigo-rewrite.com/column/stage2-lesson1-3/" TargetMode="External"/><Relationship Id="rId6767" Type="http://schemas.openxmlformats.org/officeDocument/2006/relationships/hyperlink" Target="https://eigo-rewrite.com/column/stage1-3-1/" TargetMode="External"/><Relationship Id="rId10674" Type="http://schemas.openxmlformats.org/officeDocument/2006/relationships/hyperlink" Target="https://natsui-sansu-juku.com/column/qa2/" TargetMode="External"/><Relationship Id="rId244" Type="http://schemas.openxmlformats.org/officeDocument/2006/relationships/hyperlink" Target="https://koten-kakitsubata.jp/blog/direction/" TargetMode="External"/><Relationship Id="rId4105" Type="http://schemas.openxmlformats.org/officeDocument/2006/relationships/hyperlink" Target="https://eng-support.com/column/progress-book1-lesson16-3/" TargetMode="External"/><Relationship Id="rId5433" Type="http://schemas.openxmlformats.org/officeDocument/2006/relationships/hyperlink" Target="https://eigo-rewrite.com/column/stage2-lesson1-3/" TargetMode="External"/><Relationship Id="rId6764" Type="http://schemas.openxmlformats.org/officeDocument/2006/relationships/hyperlink" Target="https://eigo-rewrite.com/column/stage1-3-1/" TargetMode="External"/><Relationship Id="rId10671" Type="http://schemas.openxmlformats.org/officeDocument/2006/relationships/hyperlink" Target="https://natsui-sansu-juku.com/column/qa2/" TargetMode="External"/><Relationship Id="rId243" Type="http://schemas.openxmlformats.org/officeDocument/2006/relationships/hyperlink" Target="https://koten-kakitsubata.jp/blog/direction/" TargetMode="External"/><Relationship Id="rId4104" Type="http://schemas.openxmlformats.org/officeDocument/2006/relationships/hyperlink" Target="https://eng-support.com/column/progress-book1-lesson16-3/" TargetMode="External"/><Relationship Id="rId5434" Type="http://schemas.openxmlformats.org/officeDocument/2006/relationships/hyperlink" Target="https://eigo-rewrite.com/column/stage2-lesson1-3/" TargetMode="External"/><Relationship Id="rId6765" Type="http://schemas.openxmlformats.org/officeDocument/2006/relationships/hyperlink" Target="https://eigo-rewrite.com/column/stage1-3-1/" TargetMode="External"/><Relationship Id="rId10672" Type="http://schemas.openxmlformats.org/officeDocument/2006/relationships/hyperlink" Target="https://natsui-sansu-juku.com/column/qa2/" TargetMode="External"/><Relationship Id="rId5428" Type="http://schemas.openxmlformats.org/officeDocument/2006/relationships/hyperlink" Target="https://eigo-rewrite.com/column/stage2-lesson1-3/" TargetMode="External"/><Relationship Id="rId6759" Type="http://schemas.openxmlformats.org/officeDocument/2006/relationships/hyperlink" Target="https://eigo-rewrite.com/column/stage1-3-1/" TargetMode="External"/><Relationship Id="rId5429" Type="http://schemas.openxmlformats.org/officeDocument/2006/relationships/hyperlink" Target="https://eigo-rewrite.com/column/stage2-lesson1-3/" TargetMode="External"/><Relationship Id="rId5426" Type="http://schemas.openxmlformats.org/officeDocument/2006/relationships/hyperlink" Target="https://eigo-rewrite.com/column/stage2-lesson1-3/" TargetMode="External"/><Relationship Id="rId6757" Type="http://schemas.openxmlformats.org/officeDocument/2006/relationships/hyperlink" Target="https://eigo-rewrite.com/column/stage1-3-1/" TargetMode="External"/><Relationship Id="rId5427" Type="http://schemas.openxmlformats.org/officeDocument/2006/relationships/hyperlink" Target="https://eigo-rewrite.com/column/stage2-lesson1-3/" TargetMode="External"/><Relationship Id="rId6758" Type="http://schemas.openxmlformats.org/officeDocument/2006/relationships/hyperlink" Target="https://eigo-rewrite.com/column/stage1-3-1/" TargetMode="External"/><Relationship Id="rId239" Type="http://schemas.openxmlformats.org/officeDocument/2006/relationships/hyperlink" Target="https://koten-kakitsubata.jp/blog/direction/" TargetMode="External"/><Relationship Id="rId10688" Type="http://schemas.openxmlformats.org/officeDocument/2006/relationships/hyperlink" Target="https://dokkai-labo.tokyo/blog/kokugo-kakomon/" TargetMode="External"/><Relationship Id="rId238" Type="http://schemas.openxmlformats.org/officeDocument/2006/relationships/hyperlink" Target="https://koten-kakitsubata.jp/blog/direction/" TargetMode="External"/><Relationship Id="rId10689" Type="http://schemas.openxmlformats.org/officeDocument/2006/relationships/hyperlink" Target="https://dokkai-labo.tokyo/blog/kokugo-kakomon/" TargetMode="External"/><Relationship Id="rId237" Type="http://schemas.openxmlformats.org/officeDocument/2006/relationships/hyperlink" Target="https://koten-kakitsubata.jp/blog/direction/" TargetMode="External"/><Relationship Id="rId10686" Type="http://schemas.openxmlformats.org/officeDocument/2006/relationships/hyperlink" Target="https://dokkai-labo.tokyo/blog/kokugo-kakomon/" TargetMode="External"/><Relationship Id="rId236" Type="http://schemas.openxmlformats.org/officeDocument/2006/relationships/hyperlink" Target="https://koten-kakitsubata.jp/blog/direction/" TargetMode="External"/><Relationship Id="rId10687" Type="http://schemas.openxmlformats.org/officeDocument/2006/relationships/hyperlink" Target="https://dokkai-labo.tokyo/blog/kokugo-kakomon/" TargetMode="External"/><Relationship Id="rId231" Type="http://schemas.openxmlformats.org/officeDocument/2006/relationships/hyperlink" Target="https://koten-kakitsubata.jp/blog/direction/" TargetMode="External"/><Relationship Id="rId5420" Type="http://schemas.openxmlformats.org/officeDocument/2006/relationships/hyperlink" Target="https://eng-support.com/column/progress-book1-lesson9-3/" TargetMode="External"/><Relationship Id="rId6751" Type="http://schemas.openxmlformats.org/officeDocument/2006/relationships/hyperlink" Target="https://eigo-rewrite.com/column/stage1-3-1/" TargetMode="External"/><Relationship Id="rId10680" Type="http://schemas.openxmlformats.org/officeDocument/2006/relationships/hyperlink" Target="https://dokkai-labo.tokyo/blog/kokugo-kakomon/" TargetMode="External"/><Relationship Id="rId230" Type="http://schemas.openxmlformats.org/officeDocument/2006/relationships/hyperlink" Target="https://koten-kakitsubata.jp/blog/direction/" TargetMode="External"/><Relationship Id="rId5421" Type="http://schemas.openxmlformats.org/officeDocument/2006/relationships/hyperlink" Target="https://eng-support.com/column/progress-book1-lesson9-3/" TargetMode="External"/><Relationship Id="rId6752" Type="http://schemas.openxmlformats.org/officeDocument/2006/relationships/hyperlink" Target="https://eigo-rewrite.com/column/stage1-3-1/" TargetMode="External"/><Relationship Id="rId10681" Type="http://schemas.openxmlformats.org/officeDocument/2006/relationships/hyperlink" Target="https://dokkai-labo.tokyo/blog/kokugo-kakomon/" TargetMode="External"/><Relationship Id="rId6750" Type="http://schemas.openxmlformats.org/officeDocument/2006/relationships/hyperlink" Target="https://eigo-rewrite.com/column/stage1-3-1/" TargetMode="External"/><Relationship Id="rId235" Type="http://schemas.openxmlformats.org/officeDocument/2006/relationships/hyperlink" Target="https://koten-kakitsubata.jp/blog/direction/" TargetMode="External"/><Relationship Id="rId5424" Type="http://schemas.openxmlformats.org/officeDocument/2006/relationships/hyperlink" Target="https://eigo-rewrite.com/column/stage2-lesson1-3/" TargetMode="External"/><Relationship Id="rId6755" Type="http://schemas.openxmlformats.org/officeDocument/2006/relationships/hyperlink" Target="https://eigo-rewrite.com/column/stage1-3-1/" TargetMode="External"/><Relationship Id="rId10684" Type="http://schemas.openxmlformats.org/officeDocument/2006/relationships/hyperlink" Target="https://dokkai-labo.tokyo/blog/kokugo-kakomon/" TargetMode="External"/><Relationship Id="rId234" Type="http://schemas.openxmlformats.org/officeDocument/2006/relationships/hyperlink" Target="https://koten-kakitsubata.jp/blog/direction/" TargetMode="External"/><Relationship Id="rId5425" Type="http://schemas.openxmlformats.org/officeDocument/2006/relationships/hyperlink" Target="https://eigo-rewrite.com/column/stage2-lesson1-3/" TargetMode="External"/><Relationship Id="rId6756" Type="http://schemas.openxmlformats.org/officeDocument/2006/relationships/hyperlink" Target="https://eigo-rewrite.com/column/stage1-3-1/" TargetMode="External"/><Relationship Id="rId10685" Type="http://schemas.openxmlformats.org/officeDocument/2006/relationships/hyperlink" Target="https://dokkai-labo.tokyo/blog/kokugo-kakomon/" TargetMode="External"/><Relationship Id="rId233" Type="http://schemas.openxmlformats.org/officeDocument/2006/relationships/hyperlink" Target="https://koten-kakitsubata.jp/blog/direction/" TargetMode="External"/><Relationship Id="rId5422" Type="http://schemas.openxmlformats.org/officeDocument/2006/relationships/hyperlink" Target="https://eng-support.com/column/progress-book1-lesson9-3/" TargetMode="External"/><Relationship Id="rId6753" Type="http://schemas.openxmlformats.org/officeDocument/2006/relationships/hyperlink" Target="https://eigo-rewrite.com/column/stage1-3-1/" TargetMode="External"/><Relationship Id="rId10682" Type="http://schemas.openxmlformats.org/officeDocument/2006/relationships/hyperlink" Target="https://dokkai-labo.tokyo/blog/kokugo-kakomon/" TargetMode="External"/><Relationship Id="rId232" Type="http://schemas.openxmlformats.org/officeDocument/2006/relationships/hyperlink" Target="https://koten-kakitsubata.jp/blog/direction/" TargetMode="External"/><Relationship Id="rId5423" Type="http://schemas.openxmlformats.org/officeDocument/2006/relationships/hyperlink" Target="https://eigo-rewrite.com/column/stage2-lesson1-3/" TargetMode="External"/><Relationship Id="rId6754" Type="http://schemas.openxmlformats.org/officeDocument/2006/relationships/hyperlink" Target="https://eigo-rewrite.com/column/stage1-3-1/" TargetMode="External"/><Relationship Id="rId10683" Type="http://schemas.openxmlformats.org/officeDocument/2006/relationships/hyperlink" Target="https://dokkai-labo.tokyo/blog/kokugo-kakomon/" TargetMode="External"/><Relationship Id="rId6704" Type="http://schemas.openxmlformats.org/officeDocument/2006/relationships/hyperlink" Target="https://dokkai-labo.tokyo/blog/poetry/" TargetMode="External"/><Relationship Id="rId6705" Type="http://schemas.openxmlformats.org/officeDocument/2006/relationships/hyperlink" Target="https://dokkai-labo.tokyo/blog/poetry/" TargetMode="External"/><Relationship Id="rId6702" Type="http://schemas.openxmlformats.org/officeDocument/2006/relationships/hyperlink" Target="https://dokkai-labo.tokyo/blog/poetry/" TargetMode="External"/><Relationship Id="rId6703" Type="http://schemas.openxmlformats.org/officeDocument/2006/relationships/hyperlink" Target="https://dokkai-labo.tokyo/blog/poetry/" TargetMode="External"/><Relationship Id="rId6708" Type="http://schemas.openxmlformats.org/officeDocument/2006/relationships/hyperlink" Target="https://dokkai-labo.tokyo/blog/poetry/" TargetMode="External"/><Relationship Id="rId6709" Type="http://schemas.openxmlformats.org/officeDocument/2006/relationships/hyperlink" Target="https://dokkai-labo.tokyo/blog/poetry/" TargetMode="External"/><Relationship Id="rId6706" Type="http://schemas.openxmlformats.org/officeDocument/2006/relationships/hyperlink" Target="https://dokkai-labo.tokyo/blog/poetry/" TargetMode="External"/><Relationship Id="rId6707" Type="http://schemas.openxmlformats.org/officeDocument/2006/relationships/hyperlink" Target="https://dokkai-labo.tokyo/blog/poetry/" TargetMode="External"/><Relationship Id="rId6700" Type="http://schemas.openxmlformats.org/officeDocument/2006/relationships/hyperlink" Target="https://dokkai-labo.tokyo/blog/poetry/" TargetMode="External"/><Relationship Id="rId6701" Type="http://schemas.openxmlformats.org/officeDocument/2006/relationships/hyperlink" Target="https://dokkai-labo.tokyo/blog/poetry/" TargetMode="External"/><Relationship Id="rId6726" Type="http://schemas.openxmlformats.org/officeDocument/2006/relationships/hyperlink" Target="https://dokkai-labo.tokyo/blog/poetry/" TargetMode="External"/><Relationship Id="rId6727" Type="http://schemas.openxmlformats.org/officeDocument/2006/relationships/hyperlink" Target="https://dokkai-labo.tokyo/blog/poetry/" TargetMode="External"/><Relationship Id="rId6724" Type="http://schemas.openxmlformats.org/officeDocument/2006/relationships/hyperlink" Target="https://dokkai-labo.tokyo/blog/poetry/" TargetMode="External"/><Relationship Id="rId6725" Type="http://schemas.openxmlformats.org/officeDocument/2006/relationships/hyperlink" Target="https://dokkai-labo.tokyo/blog/poetry/" TargetMode="External"/><Relationship Id="rId6728" Type="http://schemas.openxmlformats.org/officeDocument/2006/relationships/hyperlink" Target="https://dokkai-labo.tokyo/blog/poetry/" TargetMode="External"/><Relationship Id="rId6729" Type="http://schemas.openxmlformats.org/officeDocument/2006/relationships/hyperlink" Target="https://dokkai-labo.tokyo/blog/poetry/" TargetMode="External"/><Relationship Id="rId206" Type="http://schemas.openxmlformats.org/officeDocument/2006/relationships/hyperlink" Target="https://natsui-sansu-juku.com/column/h51-01/" TargetMode="External"/><Relationship Id="rId205" Type="http://schemas.openxmlformats.org/officeDocument/2006/relationships/hyperlink" Target="https://natsui-sansu-juku.com/column/h51-01/" TargetMode="External"/><Relationship Id="rId204" Type="http://schemas.openxmlformats.org/officeDocument/2006/relationships/hyperlink" Target="https://natsui-sansu-juku.com/column/h51-01/" TargetMode="External"/><Relationship Id="rId203" Type="http://schemas.openxmlformats.org/officeDocument/2006/relationships/hyperlink" Target="https://natsui-sansu-juku.com/column/h51-01/" TargetMode="External"/><Relationship Id="rId209" Type="http://schemas.openxmlformats.org/officeDocument/2006/relationships/hyperlink" Target="https://natsui-sansu-juku.com/column/h51-01/" TargetMode="External"/><Relationship Id="rId208" Type="http://schemas.openxmlformats.org/officeDocument/2006/relationships/hyperlink" Target="https://natsui-sansu-juku.com/column/h51-01/" TargetMode="External"/><Relationship Id="rId207" Type="http://schemas.openxmlformats.org/officeDocument/2006/relationships/hyperlink" Target="https://natsui-sansu-juku.com/column/h51-01/" TargetMode="External"/><Relationship Id="rId202" Type="http://schemas.openxmlformats.org/officeDocument/2006/relationships/hyperlink" Target="https://natsui-sansu-juku.com/column/h51-01/" TargetMode="External"/><Relationship Id="rId6722" Type="http://schemas.openxmlformats.org/officeDocument/2006/relationships/hyperlink" Target="https://dokkai-labo.tokyo/blog/poetry/" TargetMode="External"/><Relationship Id="rId201" Type="http://schemas.openxmlformats.org/officeDocument/2006/relationships/hyperlink" Target="https://natsui-sansu-juku.com/column/h51-01/" TargetMode="External"/><Relationship Id="rId6723" Type="http://schemas.openxmlformats.org/officeDocument/2006/relationships/hyperlink" Target="https://dokkai-labo.tokyo/blog/poetry/" TargetMode="External"/><Relationship Id="rId200" Type="http://schemas.openxmlformats.org/officeDocument/2006/relationships/hyperlink" Target="https://natsui-sansu-juku.com/column/h51-01/" TargetMode="External"/><Relationship Id="rId6720" Type="http://schemas.openxmlformats.org/officeDocument/2006/relationships/hyperlink" Target="https://dokkai-labo.tokyo/blog/poetry/" TargetMode="External"/><Relationship Id="rId6721" Type="http://schemas.openxmlformats.org/officeDocument/2006/relationships/hyperlink" Target="https://dokkai-labo.tokyo/blog/poetry/" TargetMode="External"/><Relationship Id="rId6715" Type="http://schemas.openxmlformats.org/officeDocument/2006/relationships/hyperlink" Target="https://dokkai-labo.tokyo/blog/poetry/" TargetMode="External"/><Relationship Id="rId6716" Type="http://schemas.openxmlformats.org/officeDocument/2006/relationships/hyperlink" Target="https://dokkai-labo.tokyo/blog/poetry/" TargetMode="External"/><Relationship Id="rId6713" Type="http://schemas.openxmlformats.org/officeDocument/2006/relationships/hyperlink" Target="https://dokkai-labo.tokyo/blog/poetry/" TargetMode="External"/><Relationship Id="rId6714" Type="http://schemas.openxmlformats.org/officeDocument/2006/relationships/hyperlink" Target="https://dokkai-labo.tokyo/blog/poetry/" TargetMode="External"/><Relationship Id="rId6719" Type="http://schemas.openxmlformats.org/officeDocument/2006/relationships/hyperlink" Target="https://dokkai-labo.tokyo/blog/poetry/" TargetMode="External"/><Relationship Id="rId6717" Type="http://schemas.openxmlformats.org/officeDocument/2006/relationships/hyperlink" Target="https://dokkai-labo.tokyo/blog/poetry/" TargetMode="External"/><Relationship Id="rId6718" Type="http://schemas.openxmlformats.org/officeDocument/2006/relationships/hyperlink" Target="https://dokkai-labo.tokyo/blog/poetry/" TargetMode="External"/><Relationship Id="rId6711" Type="http://schemas.openxmlformats.org/officeDocument/2006/relationships/hyperlink" Target="https://dokkai-labo.tokyo/blog/poetry/" TargetMode="External"/><Relationship Id="rId6712" Type="http://schemas.openxmlformats.org/officeDocument/2006/relationships/hyperlink" Target="https://dokkai-labo.tokyo/blog/poetry/" TargetMode="External"/><Relationship Id="rId6710" Type="http://schemas.openxmlformats.org/officeDocument/2006/relationships/hyperlink" Target="https://dokkai-labo.tokyo/blog/poetry/" TargetMode="External"/><Relationship Id="rId10974" Type="http://schemas.openxmlformats.org/officeDocument/2006/relationships/hyperlink" Target="https://jukureiwa.com/tips/alphabet/" TargetMode="External"/><Relationship Id="rId5490" Type="http://schemas.openxmlformats.org/officeDocument/2006/relationships/hyperlink" Target="https://eigo-rewrite.com/column/new-treasure-stage1-lesson1-1/" TargetMode="External"/><Relationship Id="rId10975" Type="http://schemas.openxmlformats.org/officeDocument/2006/relationships/hyperlink" Target="https://jukureiwa.com/tips/alphabet/" TargetMode="External"/><Relationship Id="rId10972" Type="http://schemas.openxmlformats.org/officeDocument/2006/relationships/hyperlink" Target="https://jukureiwa.com/tips/alphabet/" TargetMode="External"/><Relationship Id="rId10973" Type="http://schemas.openxmlformats.org/officeDocument/2006/relationships/hyperlink" Target="https://jukureiwa.com/tips/alphabet/" TargetMode="External"/><Relationship Id="rId4161" Type="http://schemas.openxmlformats.org/officeDocument/2006/relationships/hyperlink" Target="https://eng-support.com/column/book2-lesson6-scene1/" TargetMode="External"/><Relationship Id="rId5493" Type="http://schemas.openxmlformats.org/officeDocument/2006/relationships/hyperlink" Target="https://eigo-rewrite.com/column/new-treasure-stage1-lesson1-1/" TargetMode="External"/><Relationship Id="rId10978" Type="http://schemas.openxmlformats.org/officeDocument/2006/relationships/hyperlink" Target="https://jukureiwa.com/tips/alphabet/" TargetMode="External"/><Relationship Id="rId4160" Type="http://schemas.openxmlformats.org/officeDocument/2006/relationships/hyperlink" Target="https://eng-support.com/column/book2-lesson6-scene1/" TargetMode="External"/><Relationship Id="rId5494" Type="http://schemas.openxmlformats.org/officeDocument/2006/relationships/hyperlink" Target="https://eigo-rewrite.com/column/new-treasure-stage1-lesson1-1/" TargetMode="External"/><Relationship Id="rId10979" Type="http://schemas.openxmlformats.org/officeDocument/2006/relationships/hyperlink" Target="https://jukureiwa.com/tips/alphabet/" TargetMode="External"/><Relationship Id="rId4163" Type="http://schemas.openxmlformats.org/officeDocument/2006/relationships/hyperlink" Target="https://eng-support.com/column/book2-lesson6-scene1/" TargetMode="External"/><Relationship Id="rId5491" Type="http://schemas.openxmlformats.org/officeDocument/2006/relationships/hyperlink" Target="https://eigo-rewrite.com/column/new-treasure-stage1-lesson1-1/" TargetMode="External"/><Relationship Id="rId10976" Type="http://schemas.openxmlformats.org/officeDocument/2006/relationships/hyperlink" Target="https://jukureiwa.com/tips/alphabet/" TargetMode="External"/><Relationship Id="rId4162" Type="http://schemas.openxmlformats.org/officeDocument/2006/relationships/hyperlink" Target="https://eng-support.com/column/book2-lesson6-scene1/" TargetMode="External"/><Relationship Id="rId5492" Type="http://schemas.openxmlformats.org/officeDocument/2006/relationships/hyperlink" Target="https://eigo-rewrite.com/column/new-treasure-stage1-lesson1-1/" TargetMode="External"/><Relationship Id="rId10977" Type="http://schemas.openxmlformats.org/officeDocument/2006/relationships/hyperlink" Target="https://jukureiwa.com/tips/alphabet/" TargetMode="External"/><Relationship Id="rId4165" Type="http://schemas.openxmlformats.org/officeDocument/2006/relationships/hyperlink" Target="https://eng-support.com/column/book2-lesson6-scene1/" TargetMode="External"/><Relationship Id="rId5497" Type="http://schemas.openxmlformats.org/officeDocument/2006/relationships/hyperlink" Target="https://eigo-rewrite.com/column/new-treasure-stage1-lesson1-1/" TargetMode="External"/><Relationship Id="rId4164" Type="http://schemas.openxmlformats.org/officeDocument/2006/relationships/hyperlink" Target="https://eng-support.com/column/book2-lesson6-scene1/" TargetMode="External"/><Relationship Id="rId5498" Type="http://schemas.openxmlformats.org/officeDocument/2006/relationships/hyperlink" Target="https://eigo-rewrite.com/column/new-treasure-stage1-lesson1-1/" TargetMode="External"/><Relationship Id="rId4167" Type="http://schemas.openxmlformats.org/officeDocument/2006/relationships/hyperlink" Target="https://eng-support.com/column/book2-lesson6-scene1/" TargetMode="External"/><Relationship Id="rId5495" Type="http://schemas.openxmlformats.org/officeDocument/2006/relationships/hyperlink" Target="https://eigo-rewrite.com/column/new-treasure-stage1-lesson1-1/" TargetMode="External"/><Relationship Id="rId4166" Type="http://schemas.openxmlformats.org/officeDocument/2006/relationships/hyperlink" Target="https://eng-support.com/column/book2-lesson6-scene1/" TargetMode="External"/><Relationship Id="rId5496" Type="http://schemas.openxmlformats.org/officeDocument/2006/relationships/hyperlink" Target="https://eigo-rewrite.com/column/new-treasure-stage1-lesson1-1/" TargetMode="External"/><Relationship Id="rId4169" Type="http://schemas.openxmlformats.org/officeDocument/2006/relationships/hyperlink" Target="https://eng-support.com/column/book2-lesson6-scene1/" TargetMode="External"/><Relationship Id="rId10970" Type="http://schemas.openxmlformats.org/officeDocument/2006/relationships/hyperlink" Target="https://jukureiwa.com/tips/alphabet/" TargetMode="External"/><Relationship Id="rId4168" Type="http://schemas.openxmlformats.org/officeDocument/2006/relationships/hyperlink" Target="https://eng-support.com/column/book2-lesson6-scene1/" TargetMode="External"/><Relationship Id="rId10971" Type="http://schemas.openxmlformats.org/officeDocument/2006/relationships/hyperlink" Target="https://jukureiwa.com/tips/alphabet/" TargetMode="External"/><Relationship Id="rId5499" Type="http://schemas.openxmlformats.org/officeDocument/2006/relationships/hyperlink" Target="https://eigo-rewrite.com/column/new-treasure-stage1-lesson1-1/" TargetMode="External"/><Relationship Id="rId10985" Type="http://schemas.openxmlformats.org/officeDocument/2006/relationships/hyperlink" Target="https://jukureiwa.com/tips/alphabet/" TargetMode="External"/><Relationship Id="rId10986" Type="http://schemas.openxmlformats.org/officeDocument/2006/relationships/hyperlink" Target="https://jukureiwa.com/tips/alphabet/" TargetMode="External"/><Relationship Id="rId10983" Type="http://schemas.openxmlformats.org/officeDocument/2006/relationships/hyperlink" Target="https://jukureiwa.com/tips/alphabet/" TargetMode="External"/><Relationship Id="rId10984" Type="http://schemas.openxmlformats.org/officeDocument/2006/relationships/hyperlink" Target="https://jukureiwa.com/tips/alphabet/" TargetMode="External"/><Relationship Id="rId4150" Type="http://schemas.openxmlformats.org/officeDocument/2006/relationships/hyperlink" Target="https://eng-support.com/column/book2-lesson6-scene1/" TargetMode="External"/><Relationship Id="rId5482" Type="http://schemas.openxmlformats.org/officeDocument/2006/relationships/hyperlink" Target="https://eigo-rewrite.com/column/new-treasure-stage1-lesson1-1/" TargetMode="External"/><Relationship Id="rId10989" Type="http://schemas.openxmlformats.org/officeDocument/2006/relationships/hyperlink" Target="https://jukureiwa.com/tips/alphabet/" TargetMode="External"/><Relationship Id="rId5483" Type="http://schemas.openxmlformats.org/officeDocument/2006/relationships/hyperlink" Target="https://eigo-rewrite.com/column/new-treasure-stage1-lesson1-1/" TargetMode="External"/><Relationship Id="rId4152" Type="http://schemas.openxmlformats.org/officeDocument/2006/relationships/hyperlink" Target="https://eng-support.com/column/book2-lesson6-scene1/" TargetMode="External"/><Relationship Id="rId5480" Type="http://schemas.openxmlformats.org/officeDocument/2006/relationships/hyperlink" Target="https://eigo-rewrite.com/column/new-treasure-stage1-lesson1-1/" TargetMode="External"/><Relationship Id="rId10987" Type="http://schemas.openxmlformats.org/officeDocument/2006/relationships/hyperlink" Target="https://jukureiwa.com/tips/alphabet/" TargetMode="External"/><Relationship Id="rId4151" Type="http://schemas.openxmlformats.org/officeDocument/2006/relationships/hyperlink" Target="https://eng-support.com/column/book2-lesson6-scene1/" TargetMode="External"/><Relationship Id="rId5481" Type="http://schemas.openxmlformats.org/officeDocument/2006/relationships/hyperlink" Target="https://eigo-rewrite.com/column/new-treasure-stage1-lesson1-1/" TargetMode="External"/><Relationship Id="rId10988" Type="http://schemas.openxmlformats.org/officeDocument/2006/relationships/hyperlink" Target="https://jukureiwa.com/tips/alphabet/" TargetMode="External"/><Relationship Id="rId4154" Type="http://schemas.openxmlformats.org/officeDocument/2006/relationships/hyperlink" Target="https://eng-support.com/column/book2-lesson6-scene1/" TargetMode="External"/><Relationship Id="rId5486" Type="http://schemas.openxmlformats.org/officeDocument/2006/relationships/hyperlink" Target="https://eigo-rewrite.com/column/new-treasure-stage1-lesson1-1/" TargetMode="External"/><Relationship Id="rId4153" Type="http://schemas.openxmlformats.org/officeDocument/2006/relationships/hyperlink" Target="https://eng-support.com/column/book2-lesson6-scene1/" TargetMode="External"/><Relationship Id="rId5487" Type="http://schemas.openxmlformats.org/officeDocument/2006/relationships/hyperlink" Target="https://eigo-rewrite.com/column/new-treasure-stage1-lesson1-1/" TargetMode="External"/><Relationship Id="rId4156" Type="http://schemas.openxmlformats.org/officeDocument/2006/relationships/hyperlink" Target="https://eng-support.com/column/book2-lesson6-scene1/" TargetMode="External"/><Relationship Id="rId5484" Type="http://schemas.openxmlformats.org/officeDocument/2006/relationships/hyperlink" Target="https://eigo-rewrite.com/column/new-treasure-stage1-lesson1-1/" TargetMode="External"/><Relationship Id="rId4155" Type="http://schemas.openxmlformats.org/officeDocument/2006/relationships/hyperlink" Target="https://eng-support.com/column/book2-lesson6-scene1/" TargetMode="External"/><Relationship Id="rId5485" Type="http://schemas.openxmlformats.org/officeDocument/2006/relationships/hyperlink" Target="https://eigo-rewrite.com/column/new-treasure-stage1-lesson1-1/" TargetMode="External"/><Relationship Id="rId4158" Type="http://schemas.openxmlformats.org/officeDocument/2006/relationships/hyperlink" Target="https://eng-support.com/column/book2-lesson6-scene1/" TargetMode="External"/><Relationship Id="rId10981" Type="http://schemas.openxmlformats.org/officeDocument/2006/relationships/hyperlink" Target="https://jukureiwa.com/tips/alphabet/" TargetMode="External"/><Relationship Id="rId4157" Type="http://schemas.openxmlformats.org/officeDocument/2006/relationships/hyperlink" Target="https://eng-support.com/column/book2-lesson6-scene1/" TargetMode="External"/><Relationship Id="rId10982" Type="http://schemas.openxmlformats.org/officeDocument/2006/relationships/hyperlink" Target="https://jukureiwa.com/tips/alphabet/" TargetMode="External"/><Relationship Id="rId5488" Type="http://schemas.openxmlformats.org/officeDocument/2006/relationships/hyperlink" Target="https://eigo-rewrite.com/column/new-treasure-stage1-lesson1-1/" TargetMode="External"/><Relationship Id="rId4159" Type="http://schemas.openxmlformats.org/officeDocument/2006/relationships/hyperlink" Target="https://eng-support.com/column/book2-lesson6-scene1/" TargetMode="External"/><Relationship Id="rId5489" Type="http://schemas.openxmlformats.org/officeDocument/2006/relationships/hyperlink" Target="https://eigo-rewrite.com/column/new-treasure-stage1-lesson1-1/" TargetMode="External"/><Relationship Id="rId10980" Type="http://schemas.openxmlformats.org/officeDocument/2006/relationships/hyperlink" Target="https://jukureiwa.com/tips/alphabet/" TargetMode="External"/><Relationship Id="rId10958" Type="http://schemas.openxmlformats.org/officeDocument/2006/relationships/hyperlink" Target="https://jukureiwa.com/tips/alphabet/" TargetMode="External"/><Relationship Id="rId10959" Type="http://schemas.openxmlformats.org/officeDocument/2006/relationships/hyperlink" Target="https://jukureiwa.com/tips/alphabet/" TargetMode="External"/><Relationship Id="rId10952" Type="http://schemas.openxmlformats.org/officeDocument/2006/relationships/hyperlink" Target="https://jukureiwa.com/tips/alphabet/" TargetMode="External"/><Relationship Id="rId10953" Type="http://schemas.openxmlformats.org/officeDocument/2006/relationships/hyperlink" Target="https://jukureiwa.com/tips/alphabet/" TargetMode="External"/><Relationship Id="rId4181" Type="http://schemas.openxmlformats.org/officeDocument/2006/relationships/hyperlink" Target="https://eigo-rewrite.com/column/stage1-2-2-2/" TargetMode="External"/><Relationship Id="rId10950" Type="http://schemas.openxmlformats.org/officeDocument/2006/relationships/hyperlink" Target="https://jukureiwa.com/tips/alphabet/" TargetMode="External"/><Relationship Id="rId4180" Type="http://schemas.openxmlformats.org/officeDocument/2006/relationships/hyperlink" Target="https://eigo-rewrite.com/column/stage1-2-2-2/" TargetMode="External"/><Relationship Id="rId10951" Type="http://schemas.openxmlformats.org/officeDocument/2006/relationships/hyperlink" Target="https://jukureiwa.com/tips/alphabet/" TargetMode="External"/><Relationship Id="rId4183" Type="http://schemas.openxmlformats.org/officeDocument/2006/relationships/hyperlink" Target="https://eigo-rewrite.com/column/stage1-2-2-2/" TargetMode="External"/><Relationship Id="rId10956" Type="http://schemas.openxmlformats.org/officeDocument/2006/relationships/hyperlink" Target="https://jukureiwa.com/tips/alphabet/" TargetMode="External"/><Relationship Id="rId4182" Type="http://schemas.openxmlformats.org/officeDocument/2006/relationships/hyperlink" Target="https://eigo-rewrite.com/column/stage1-2-2-2/" TargetMode="External"/><Relationship Id="rId10957" Type="http://schemas.openxmlformats.org/officeDocument/2006/relationships/hyperlink" Target="https://jukureiwa.com/tips/alphabet/" TargetMode="External"/><Relationship Id="rId4185" Type="http://schemas.openxmlformats.org/officeDocument/2006/relationships/hyperlink" Target="https://eigo-rewrite.com/column/stage1-2-2-2/" TargetMode="External"/><Relationship Id="rId10954" Type="http://schemas.openxmlformats.org/officeDocument/2006/relationships/hyperlink" Target="https://jukureiwa.com/tips/alphabet/" TargetMode="External"/><Relationship Id="rId4184" Type="http://schemas.openxmlformats.org/officeDocument/2006/relationships/hyperlink" Target="https://eigo-rewrite.com/column/stage1-2-2-2/" TargetMode="External"/><Relationship Id="rId10955" Type="http://schemas.openxmlformats.org/officeDocument/2006/relationships/hyperlink" Target="https://jukureiwa.com/tips/alphabet/" TargetMode="External"/><Relationship Id="rId4187" Type="http://schemas.openxmlformats.org/officeDocument/2006/relationships/hyperlink" Target="https://eigo-rewrite.com/column/stage1-2-2-2/" TargetMode="External"/><Relationship Id="rId4186" Type="http://schemas.openxmlformats.org/officeDocument/2006/relationships/hyperlink" Target="https://eigo-rewrite.com/column/stage1-2-2-2/" TargetMode="External"/><Relationship Id="rId4189" Type="http://schemas.openxmlformats.org/officeDocument/2006/relationships/hyperlink" Target="https://eigo-rewrite.com/column/stage1-2-2-2/" TargetMode="External"/><Relationship Id="rId4188" Type="http://schemas.openxmlformats.org/officeDocument/2006/relationships/hyperlink" Target="https://eigo-rewrite.com/column/stage1-2-2-2/" TargetMode="External"/><Relationship Id="rId10969" Type="http://schemas.openxmlformats.org/officeDocument/2006/relationships/hyperlink" Target="https://jukureiwa.com/tips/alphabet/" TargetMode="External"/><Relationship Id="rId10963" Type="http://schemas.openxmlformats.org/officeDocument/2006/relationships/hyperlink" Target="https://jukureiwa.com/tips/alphabet/" TargetMode="External"/><Relationship Id="rId10964" Type="http://schemas.openxmlformats.org/officeDocument/2006/relationships/hyperlink" Target="https://jukureiwa.com/tips/alphabet/" TargetMode="External"/><Relationship Id="rId4170" Type="http://schemas.openxmlformats.org/officeDocument/2006/relationships/hyperlink" Target="https://eng-support.com/column/book2-lesson6-scene1/" TargetMode="External"/><Relationship Id="rId10961" Type="http://schemas.openxmlformats.org/officeDocument/2006/relationships/hyperlink" Target="https://jukureiwa.com/tips/alphabet/" TargetMode="External"/><Relationship Id="rId10962" Type="http://schemas.openxmlformats.org/officeDocument/2006/relationships/hyperlink" Target="https://jukureiwa.com/tips/alphabet/" TargetMode="External"/><Relationship Id="rId4172" Type="http://schemas.openxmlformats.org/officeDocument/2006/relationships/hyperlink" Target="https://eng-support.com/column/book2-lesson6-scene1/" TargetMode="External"/><Relationship Id="rId10967" Type="http://schemas.openxmlformats.org/officeDocument/2006/relationships/hyperlink" Target="https://jukureiwa.com/tips/alphabet/" TargetMode="External"/><Relationship Id="rId4171" Type="http://schemas.openxmlformats.org/officeDocument/2006/relationships/hyperlink" Target="https://eng-support.com/column/book2-lesson6-scene1/" TargetMode="External"/><Relationship Id="rId10968" Type="http://schemas.openxmlformats.org/officeDocument/2006/relationships/hyperlink" Target="https://jukureiwa.com/tips/alphabet/" TargetMode="External"/><Relationship Id="rId4174" Type="http://schemas.openxmlformats.org/officeDocument/2006/relationships/hyperlink" Target="https://eigo-rewrite.com/column/stage1-2-2-2/" TargetMode="External"/><Relationship Id="rId10965" Type="http://schemas.openxmlformats.org/officeDocument/2006/relationships/hyperlink" Target="https://jukureiwa.com/tips/alphabet/" TargetMode="External"/><Relationship Id="rId4173" Type="http://schemas.openxmlformats.org/officeDocument/2006/relationships/hyperlink" Target="https://eigo-rewrite.com/column/stage1-2-2-2/" TargetMode="External"/><Relationship Id="rId10966" Type="http://schemas.openxmlformats.org/officeDocument/2006/relationships/hyperlink" Target="https://jukureiwa.com/tips/alphabet/" TargetMode="External"/><Relationship Id="rId4176" Type="http://schemas.openxmlformats.org/officeDocument/2006/relationships/hyperlink" Target="https://eigo-rewrite.com/column/stage1-2-2-2/" TargetMode="External"/><Relationship Id="rId4175" Type="http://schemas.openxmlformats.org/officeDocument/2006/relationships/hyperlink" Target="https://eigo-rewrite.com/column/stage1-2-2-2/" TargetMode="External"/><Relationship Id="rId4178" Type="http://schemas.openxmlformats.org/officeDocument/2006/relationships/hyperlink" Target="https://eigo-rewrite.com/column/stage1-2-2-2/" TargetMode="External"/><Relationship Id="rId4177" Type="http://schemas.openxmlformats.org/officeDocument/2006/relationships/hyperlink" Target="https://eigo-rewrite.com/column/stage1-2-2-2/" TargetMode="External"/><Relationship Id="rId4179" Type="http://schemas.openxmlformats.org/officeDocument/2006/relationships/hyperlink" Target="https://eigo-rewrite.com/column/stage1-2-2-2/" TargetMode="External"/><Relationship Id="rId10960" Type="http://schemas.openxmlformats.org/officeDocument/2006/relationships/hyperlink" Target="https://jukureiwa.com/tips/alphabet/" TargetMode="External"/><Relationship Id="rId4129" Type="http://schemas.openxmlformats.org/officeDocument/2006/relationships/hyperlink" Target="https://eng-support.com/column/book2-lesson6-scene1/" TargetMode="External"/><Relationship Id="rId4128" Type="http://schemas.openxmlformats.org/officeDocument/2006/relationships/hyperlink" Target="https://eng-support.com/column/book2-lesson6-scene1/" TargetMode="External"/><Relationship Id="rId5459" Type="http://schemas.openxmlformats.org/officeDocument/2006/relationships/hyperlink" Target="https://eigo-rewrite.com/column/stage2-lesson1-3/" TargetMode="External"/><Relationship Id="rId6780" Type="http://schemas.openxmlformats.org/officeDocument/2006/relationships/hyperlink" Target="https://eigo-rewrite.com/column/stage1-3-1/" TargetMode="External"/><Relationship Id="rId5450" Type="http://schemas.openxmlformats.org/officeDocument/2006/relationships/hyperlink" Target="https://eigo-rewrite.com/column/stage2-lesson1-3/" TargetMode="External"/><Relationship Id="rId6781" Type="http://schemas.openxmlformats.org/officeDocument/2006/relationships/hyperlink" Target="https://eigo-rewrite.com/column/stage1-3-1/" TargetMode="External"/><Relationship Id="rId4121" Type="http://schemas.openxmlformats.org/officeDocument/2006/relationships/hyperlink" Target="https://eng-support.com/column/progress-book1-lesson16-3/" TargetMode="External"/><Relationship Id="rId5453" Type="http://schemas.openxmlformats.org/officeDocument/2006/relationships/hyperlink" Target="https://eigo-rewrite.com/column/stage2-lesson1-3/" TargetMode="External"/><Relationship Id="rId6784" Type="http://schemas.openxmlformats.org/officeDocument/2006/relationships/hyperlink" Target="https://eigo-rewrite.com/column/stage2-lesson3-2/" TargetMode="External"/><Relationship Id="rId4120" Type="http://schemas.openxmlformats.org/officeDocument/2006/relationships/hyperlink" Target="https://eng-support.com/column/progress-book1-lesson16-3/" TargetMode="External"/><Relationship Id="rId5454" Type="http://schemas.openxmlformats.org/officeDocument/2006/relationships/hyperlink" Target="https://eigo-rewrite.com/column/stage2-lesson1-3/" TargetMode="External"/><Relationship Id="rId6785" Type="http://schemas.openxmlformats.org/officeDocument/2006/relationships/hyperlink" Target="https://eigo-rewrite.com/column/stage2-lesson3-2/" TargetMode="External"/><Relationship Id="rId4123" Type="http://schemas.openxmlformats.org/officeDocument/2006/relationships/hyperlink" Target="https://eng-support.com/column/book2-lesson6-scene1/" TargetMode="External"/><Relationship Id="rId5451" Type="http://schemas.openxmlformats.org/officeDocument/2006/relationships/hyperlink" Target="https://eigo-rewrite.com/column/stage2-lesson1-3/" TargetMode="External"/><Relationship Id="rId6782" Type="http://schemas.openxmlformats.org/officeDocument/2006/relationships/hyperlink" Target="https://eigo-rewrite.com/column/stage2-lesson3-2/" TargetMode="External"/><Relationship Id="rId4122" Type="http://schemas.openxmlformats.org/officeDocument/2006/relationships/hyperlink" Target="https://eng-support.com/column/progress-book1-lesson16-3/" TargetMode="External"/><Relationship Id="rId5452" Type="http://schemas.openxmlformats.org/officeDocument/2006/relationships/hyperlink" Target="https://eigo-rewrite.com/column/stage2-lesson1-3/" TargetMode="External"/><Relationship Id="rId6783" Type="http://schemas.openxmlformats.org/officeDocument/2006/relationships/hyperlink" Target="https://eigo-rewrite.com/column/stage2-lesson3-2/" TargetMode="External"/><Relationship Id="rId4125" Type="http://schemas.openxmlformats.org/officeDocument/2006/relationships/hyperlink" Target="https://eng-support.com/column/book2-lesson6-scene1/" TargetMode="External"/><Relationship Id="rId5457" Type="http://schemas.openxmlformats.org/officeDocument/2006/relationships/hyperlink" Target="https://eigo-rewrite.com/column/stage2-lesson1-3/" TargetMode="External"/><Relationship Id="rId6788" Type="http://schemas.openxmlformats.org/officeDocument/2006/relationships/hyperlink" Target="https://eigo-rewrite.com/column/stage2-lesson3-2/" TargetMode="External"/><Relationship Id="rId4124" Type="http://schemas.openxmlformats.org/officeDocument/2006/relationships/hyperlink" Target="https://eng-support.com/column/book2-lesson6-scene1/" TargetMode="External"/><Relationship Id="rId5458" Type="http://schemas.openxmlformats.org/officeDocument/2006/relationships/hyperlink" Target="https://eigo-rewrite.com/column/stage2-lesson1-3/" TargetMode="External"/><Relationship Id="rId6789" Type="http://schemas.openxmlformats.org/officeDocument/2006/relationships/hyperlink" Target="https://eigo-rewrite.com/column/stage2-lesson3-2/" TargetMode="External"/><Relationship Id="rId4127" Type="http://schemas.openxmlformats.org/officeDocument/2006/relationships/hyperlink" Target="https://eng-support.com/column/book2-lesson6-scene1/" TargetMode="External"/><Relationship Id="rId5455" Type="http://schemas.openxmlformats.org/officeDocument/2006/relationships/hyperlink" Target="https://eigo-rewrite.com/column/stage2-lesson1-3/" TargetMode="External"/><Relationship Id="rId6786" Type="http://schemas.openxmlformats.org/officeDocument/2006/relationships/hyperlink" Target="https://eigo-rewrite.com/column/stage2-lesson3-2/" TargetMode="External"/><Relationship Id="rId4126" Type="http://schemas.openxmlformats.org/officeDocument/2006/relationships/hyperlink" Target="https://eng-support.com/column/book2-lesson6-scene1/" TargetMode="External"/><Relationship Id="rId5456" Type="http://schemas.openxmlformats.org/officeDocument/2006/relationships/hyperlink" Target="https://eigo-rewrite.com/column/stage2-lesson1-3/" TargetMode="External"/><Relationship Id="rId6787" Type="http://schemas.openxmlformats.org/officeDocument/2006/relationships/hyperlink" Target="https://eigo-rewrite.com/column/stage2-lesson3-2/" TargetMode="External"/><Relationship Id="rId4118" Type="http://schemas.openxmlformats.org/officeDocument/2006/relationships/hyperlink" Target="https://eng-support.com/column/progress-book1-lesson16-3/" TargetMode="External"/><Relationship Id="rId4117" Type="http://schemas.openxmlformats.org/officeDocument/2006/relationships/hyperlink" Target="https://eng-support.com/column/progress-book1-lesson16-3/" TargetMode="External"/><Relationship Id="rId5448" Type="http://schemas.openxmlformats.org/officeDocument/2006/relationships/hyperlink" Target="https://eigo-rewrite.com/column/stage2-lesson1-3/" TargetMode="External"/><Relationship Id="rId6779" Type="http://schemas.openxmlformats.org/officeDocument/2006/relationships/hyperlink" Target="https://eigo-rewrite.com/column/stage1-3-1/" TargetMode="External"/><Relationship Id="rId4119" Type="http://schemas.openxmlformats.org/officeDocument/2006/relationships/hyperlink" Target="https://eng-support.com/column/progress-book1-lesson16-3/" TargetMode="External"/><Relationship Id="rId5449" Type="http://schemas.openxmlformats.org/officeDocument/2006/relationships/hyperlink" Target="https://eigo-rewrite.com/column/stage2-lesson1-3/" TargetMode="External"/><Relationship Id="rId6770" Type="http://schemas.openxmlformats.org/officeDocument/2006/relationships/hyperlink" Target="https://eigo-rewrite.com/column/stage1-3-1/" TargetMode="External"/><Relationship Id="rId4110" Type="http://schemas.openxmlformats.org/officeDocument/2006/relationships/hyperlink" Target="https://eng-support.com/column/progress-book1-lesson16-3/" TargetMode="External"/><Relationship Id="rId5442" Type="http://schemas.openxmlformats.org/officeDocument/2006/relationships/hyperlink" Target="https://eigo-rewrite.com/column/stage2-lesson1-3/" TargetMode="External"/><Relationship Id="rId6773" Type="http://schemas.openxmlformats.org/officeDocument/2006/relationships/hyperlink" Target="https://eigo-rewrite.com/column/stage1-3-1/" TargetMode="External"/><Relationship Id="rId5443" Type="http://schemas.openxmlformats.org/officeDocument/2006/relationships/hyperlink" Target="https://eigo-rewrite.com/column/stage2-lesson1-3/" TargetMode="External"/><Relationship Id="rId6774" Type="http://schemas.openxmlformats.org/officeDocument/2006/relationships/hyperlink" Target="https://eigo-rewrite.com/column/stage1-3-1/" TargetMode="External"/><Relationship Id="rId4112" Type="http://schemas.openxmlformats.org/officeDocument/2006/relationships/hyperlink" Target="https://eng-support.com/column/progress-book1-lesson16-3/" TargetMode="External"/><Relationship Id="rId5440" Type="http://schemas.openxmlformats.org/officeDocument/2006/relationships/hyperlink" Target="https://eigo-rewrite.com/column/stage2-lesson1-3/" TargetMode="External"/><Relationship Id="rId6771" Type="http://schemas.openxmlformats.org/officeDocument/2006/relationships/hyperlink" Target="https://eigo-rewrite.com/column/stage1-3-1/" TargetMode="External"/><Relationship Id="rId4111" Type="http://schemas.openxmlformats.org/officeDocument/2006/relationships/hyperlink" Target="https://eng-support.com/column/progress-book1-lesson16-3/" TargetMode="External"/><Relationship Id="rId5441" Type="http://schemas.openxmlformats.org/officeDocument/2006/relationships/hyperlink" Target="https://eigo-rewrite.com/column/stage2-lesson1-3/" TargetMode="External"/><Relationship Id="rId6772" Type="http://schemas.openxmlformats.org/officeDocument/2006/relationships/hyperlink" Target="https://eigo-rewrite.com/column/stage1-3-1/" TargetMode="External"/><Relationship Id="rId4114" Type="http://schemas.openxmlformats.org/officeDocument/2006/relationships/hyperlink" Target="https://eng-support.com/column/progress-book1-lesson16-3/" TargetMode="External"/><Relationship Id="rId5446" Type="http://schemas.openxmlformats.org/officeDocument/2006/relationships/hyperlink" Target="https://eigo-rewrite.com/column/stage2-lesson1-3/" TargetMode="External"/><Relationship Id="rId6777" Type="http://schemas.openxmlformats.org/officeDocument/2006/relationships/hyperlink" Target="https://eigo-rewrite.com/column/stage1-3-1/" TargetMode="External"/><Relationship Id="rId4113" Type="http://schemas.openxmlformats.org/officeDocument/2006/relationships/hyperlink" Target="https://eng-support.com/column/progress-book1-lesson16-3/" TargetMode="External"/><Relationship Id="rId5447" Type="http://schemas.openxmlformats.org/officeDocument/2006/relationships/hyperlink" Target="https://eigo-rewrite.com/column/stage2-lesson1-3/" TargetMode="External"/><Relationship Id="rId6778" Type="http://schemas.openxmlformats.org/officeDocument/2006/relationships/hyperlink" Target="https://eigo-rewrite.com/column/stage1-3-1/" TargetMode="External"/><Relationship Id="rId4116" Type="http://schemas.openxmlformats.org/officeDocument/2006/relationships/hyperlink" Target="https://eng-support.com/column/progress-book1-lesson16-3/" TargetMode="External"/><Relationship Id="rId5444" Type="http://schemas.openxmlformats.org/officeDocument/2006/relationships/hyperlink" Target="https://eigo-rewrite.com/column/stage2-lesson1-3/" TargetMode="External"/><Relationship Id="rId6775" Type="http://schemas.openxmlformats.org/officeDocument/2006/relationships/hyperlink" Target="https://eigo-rewrite.com/column/stage1-3-1/" TargetMode="External"/><Relationship Id="rId4115" Type="http://schemas.openxmlformats.org/officeDocument/2006/relationships/hyperlink" Target="https://eng-support.com/column/progress-book1-lesson16-3/" TargetMode="External"/><Relationship Id="rId5445" Type="http://schemas.openxmlformats.org/officeDocument/2006/relationships/hyperlink" Target="https://eigo-rewrite.com/column/stage2-lesson1-3/" TargetMode="External"/><Relationship Id="rId6776" Type="http://schemas.openxmlformats.org/officeDocument/2006/relationships/hyperlink" Target="https://eigo-rewrite.com/column/stage1-3-1/" TargetMode="External"/><Relationship Id="rId10996" Type="http://schemas.openxmlformats.org/officeDocument/2006/relationships/hyperlink" Target="https://jukureiwa.com/tips/alphabet/" TargetMode="External"/><Relationship Id="rId10997" Type="http://schemas.openxmlformats.org/officeDocument/2006/relationships/hyperlink" Target="https://jukureiwa.com/tips/alphabet/" TargetMode="External"/><Relationship Id="rId10994" Type="http://schemas.openxmlformats.org/officeDocument/2006/relationships/hyperlink" Target="https://jukureiwa.com/tips/alphabet/" TargetMode="External"/><Relationship Id="rId10995" Type="http://schemas.openxmlformats.org/officeDocument/2006/relationships/hyperlink" Target="https://jukureiwa.com/tips/alphabet/" TargetMode="External"/><Relationship Id="rId5471" Type="http://schemas.openxmlformats.org/officeDocument/2006/relationships/hyperlink" Target="https://eigo-rewrite.com/column/stage2-lesson1-3/" TargetMode="External"/><Relationship Id="rId5472" Type="http://schemas.openxmlformats.org/officeDocument/2006/relationships/hyperlink" Target="https://eigo-rewrite.com/column/stage2-lesson1-3/" TargetMode="External"/><Relationship Id="rId4141" Type="http://schemas.openxmlformats.org/officeDocument/2006/relationships/hyperlink" Target="https://eng-support.com/column/book2-lesson6-scene1/" TargetMode="External"/><Relationship Id="rId10998" Type="http://schemas.openxmlformats.org/officeDocument/2006/relationships/hyperlink" Target="https://jukureiwa.com/tips/alphabet/" TargetMode="External"/><Relationship Id="rId4140" Type="http://schemas.openxmlformats.org/officeDocument/2006/relationships/hyperlink" Target="https://eng-support.com/column/book2-lesson6-scene1/" TargetMode="External"/><Relationship Id="rId5470" Type="http://schemas.openxmlformats.org/officeDocument/2006/relationships/hyperlink" Target="https://eigo-rewrite.com/column/stage2-lesson1-3/" TargetMode="External"/><Relationship Id="rId10999" Type="http://schemas.openxmlformats.org/officeDocument/2006/relationships/hyperlink" Target="https://jukureiwa.com/tips/alphabet/" TargetMode="External"/><Relationship Id="rId4143" Type="http://schemas.openxmlformats.org/officeDocument/2006/relationships/hyperlink" Target="https://eng-support.com/column/book2-lesson6-scene1/" TargetMode="External"/><Relationship Id="rId5475" Type="http://schemas.openxmlformats.org/officeDocument/2006/relationships/hyperlink" Target="https://eigo-rewrite.com/column/new-treasure-stage1-lesson1-1/" TargetMode="External"/><Relationship Id="rId4142" Type="http://schemas.openxmlformats.org/officeDocument/2006/relationships/hyperlink" Target="https://eng-support.com/column/book2-lesson6-scene1/" TargetMode="External"/><Relationship Id="rId5476" Type="http://schemas.openxmlformats.org/officeDocument/2006/relationships/hyperlink" Target="https://eigo-rewrite.com/column/new-treasure-stage1-lesson1-1/" TargetMode="External"/><Relationship Id="rId4145" Type="http://schemas.openxmlformats.org/officeDocument/2006/relationships/hyperlink" Target="https://eng-support.com/column/book2-lesson6-scene1/" TargetMode="External"/><Relationship Id="rId5473" Type="http://schemas.openxmlformats.org/officeDocument/2006/relationships/hyperlink" Target="https://eigo-rewrite.com/column/new-treasure-stage1-lesson1-1/" TargetMode="External"/><Relationship Id="rId4144" Type="http://schemas.openxmlformats.org/officeDocument/2006/relationships/hyperlink" Target="https://eng-support.com/column/book2-lesson6-scene1/" TargetMode="External"/><Relationship Id="rId5474" Type="http://schemas.openxmlformats.org/officeDocument/2006/relationships/hyperlink" Target="https://eigo-rewrite.com/column/new-treasure-stage1-lesson1-1/" TargetMode="External"/><Relationship Id="rId4147" Type="http://schemas.openxmlformats.org/officeDocument/2006/relationships/hyperlink" Target="https://eng-support.com/column/book2-lesson6-scene1/" TargetMode="External"/><Relationship Id="rId5479" Type="http://schemas.openxmlformats.org/officeDocument/2006/relationships/hyperlink" Target="https://eigo-rewrite.com/column/new-treasure-stage1-lesson1-1/" TargetMode="External"/><Relationship Id="rId10992" Type="http://schemas.openxmlformats.org/officeDocument/2006/relationships/hyperlink" Target="https://jukureiwa.com/tips/alphabet/" TargetMode="External"/><Relationship Id="rId4146" Type="http://schemas.openxmlformats.org/officeDocument/2006/relationships/hyperlink" Target="https://eng-support.com/column/book2-lesson6-scene1/" TargetMode="External"/><Relationship Id="rId10993" Type="http://schemas.openxmlformats.org/officeDocument/2006/relationships/hyperlink" Target="https://jukureiwa.com/tips/alphabet/" TargetMode="External"/><Relationship Id="rId4149" Type="http://schemas.openxmlformats.org/officeDocument/2006/relationships/hyperlink" Target="https://eng-support.com/column/book2-lesson6-scene1/" TargetMode="External"/><Relationship Id="rId5477" Type="http://schemas.openxmlformats.org/officeDocument/2006/relationships/hyperlink" Target="https://eigo-rewrite.com/column/new-treasure-stage1-lesson1-1/" TargetMode="External"/><Relationship Id="rId10990" Type="http://schemas.openxmlformats.org/officeDocument/2006/relationships/hyperlink" Target="https://jukureiwa.com/tips/alphabet/" TargetMode="External"/><Relationship Id="rId4148" Type="http://schemas.openxmlformats.org/officeDocument/2006/relationships/hyperlink" Target="https://eng-support.com/column/book2-lesson6-scene1/" TargetMode="External"/><Relationship Id="rId5478" Type="http://schemas.openxmlformats.org/officeDocument/2006/relationships/hyperlink" Target="https://eigo-rewrite.com/column/new-treasure-stage1-lesson1-1/" TargetMode="External"/><Relationship Id="rId10991" Type="http://schemas.openxmlformats.org/officeDocument/2006/relationships/hyperlink" Target="https://jukureiwa.com/tips/alphabet/" TargetMode="External"/><Relationship Id="rId4139" Type="http://schemas.openxmlformats.org/officeDocument/2006/relationships/hyperlink" Target="https://eng-support.com/column/book2-lesson6-scene1/" TargetMode="External"/><Relationship Id="rId5460" Type="http://schemas.openxmlformats.org/officeDocument/2006/relationships/hyperlink" Target="https://eigo-rewrite.com/column/stage2-lesson1-3/" TargetMode="External"/><Relationship Id="rId6791" Type="http://schemas.openxmlformats.org/officeDocument/2006/relationships/hyperlink" Target="https://eigo-rewrite.com/column/stage2-lesson3-2/" TargetMode="External"/><Relationship Id="rId5461" Type="http://schemas.openxmlformats.org/officeDocument/2006/relationships/hyperlink" Target="https://eigo-rewrite.com/column/stage2-lesson1-3/" TargetMode="External"/><Relationship Id="rId6792" Type="http://schemas.openxmlformats.org/officeDocument/2006/relationships/hyperlink" Target="https://eigo-rewrite.com/column/stage2-lesson3-2/" TargetMode="External"/><Relationship Id="rId4130" Type="http://schemas.openxmlformats.org/officeDocument/2006/relationships/hyperlink" Target="https://eng-support.com/column/book2-lesson6-scene1/" TargetMode="External"/><Relationship Id="rId6790" Type="http://schemas.openxmlformats.org/officeDocument/2006/relationships/hyperlink" Target="https://eigo-rewrite.com/column/stage2-lesson3-2/" TargetMode="External"/><Relationship Id="rId4132" Type="http://schemas.openxmlformats.org/officeDocument/2006/relationships/hyperlink" Target="https://eng-support.com/column/book2-lesson6-scene1/" TargetMode="External"/><Relationship Id="rId5464" Type="http://schemas.openxmlformats.org/officeDocument/2006/relationships/hyperlink" Target="https://eigo-rewrite.com/column/stage2-lesson1-3/" TargetMode="External"/><Relationship Id="rId6795" Type="http://schemas.openxmlformats.org/officeDocument/2006/relationships/hyperlink" Target="https://eigo-rewrite.com/column/stage2-lesson3-2/" TargetMode="External"/><Relationship Id="rId4131" Type="http://schemas.openxmlformats.org/officeDocument/2006/relationships/hyperlink" Target="https://eng-support.com/column/book2-lesson6-scene1/" TargetMode="External"/><Relationship Id="rId5465" Type="http://schemas.openxmlformats.org/officeDocument/2006/relationships/hyperlink" Target="https://eigo-rewrite.com/column/stage2-lesson1-3/" TargetMode="External"/><Relationship Id="rId6796" Type="http://schemas.openxmlformats.org/officeDocument/2006/relationships/hyperlink" Target="https://eigo-rewrite.com/column/stage2-lesson3-2/" TargetMode="External"/><Relationship Id="rId4134" Type="http://schemas.openxmlformats.org/officeDocument/2006/relationships/hyperlink" Target="https://eng-support.com/column/book2-lesson6-scene1/" TargetMode="External"/><Relationship Id="rId5462" Type="http://schemas.openxmlformats.org/officeDocument/2006/relationships/hyperlink" Target="https://eigo-rewrite.com/column/stage2-lesson1-3/" TargetMode="External"/><Relationship Id="rId6793" Type="http://schemas.openxmlformats.org/officeDocument/2006/relationships/hyperlink" Target="https://eigo-rewrite.com/column/stage2-lesson3-2/" TargetMode="External"/><Relationship Id="rId4133" Type="http://schemas.openxmlformats.org/officeDocument/2006/relationships/hyperlink" Target="https://eng-support.com/column/book2-lesson6-scene1/" TargetMode="External"/><Relationship Id="rId5463" Type="http://schemas.openxmlformats.org/officeDocument/2006/relationships/hyperlink" Target="https://eigo-rewrite.com/column/stage2-lesson1-3/" TargetMode="External"/><Relationship Id="rId6794" Type="http://schemas.openxmlformats.org/officeDocument/2006/relationships/hyperlink" Target="https://eigo-rewrite.com/column/stage2-lesson3-2/" TargetMode="External"/><Relationship Id="rId4136" Type="http://schemas.openxmlformats.org/officeDocument/2006/relationships/hyperlink" Target="https://eng-support.com/column/book2-lesson6-scene1/" TargetMode="External"/><Relationship Id="rId5468" Type="http://schemas.openxmlformats.org/officeDocument/2006/relationships/hyperlink" Target="https://eigo-rewrite.com/column/stage2-lesson1-3/" TargetMode="External"/><Relationship Id="rId6799" Type="http://schemas.openxmlformats.org/officeDocument/2006/relationships/hyperlink" Target="https://eigo-rewrite.com/column/stage2-lesson3-2/" TargetMode="External"/><Relationship Id="rId4135" Type="http://schemas.openxmlformats.org/officeDocument/2006/relationships/hyperlink" Target="https://eng-support.com/column/book2-lesson6-scene1/" TargetMode="External"/><Relationship Id="rId5469" Type="http://schemas.openxmlformats.org/officeDocument/2006/relationships/hyperlink" Target="https://eigo-rewrite.com/column/stage2-lesson1-3/" TargetMode="External"/><Relationship Id="rId4138" Type="http://schemas.openxmlformats.org/officeDocument/2006/relationships/hyperlink" Target="https://eng-support.com/column/book2-lesson6-scene1/" TargetMode="External"/><Relationship Id="rId5466" Type="http://schemas.openxmlformats.org/officeDocument/2006/relationships/hyperlink" Target="https://eigo-rewrite.com/column/stage2-lesson1-3/" TargetMode="External"/><Relationship Id="rId6797" Type="http://schemas.openxmlformats.org/officeDocument/2006/relationships/hyperlink" Target="https://eigo-rewrite.com/column/stage2-lesson3-2/" TargetMode="External"/><Relationship Id="rId4137" Type="http://schemas.openxmlformats.org/officeDocument/2006/relationships/hyperlink" Target="https://eng-support.com/column/book2-lesson6-scene1/" TargetMode="External"/><Relationship Id="rId5467" Type="http://schemas.openxmlformats.org/officeDocument/2006/relationships/hyperlink" Target="https://eigo-rewrite.com/column/stage2-lesson1-3/" TargetMode="External"/><Relationship Id="rId6798" Type="http://schemas.openxmlformats.org/officeDocument/2006/relationships/hyperlink" Target="https://eigo-rewrite.com/column/stage2-lesson3-2/" TargetMode="External"/><Relationship Id="rId10905" Type="http://schemas.openxmlformats.org/officeDocument/2006/relationships/hyperlink" Target="https://juku-escot.com/column/daisuubennkyouhou/" TargetMode="External"/><Relationship Id="rId10906" Type="http://schemas.openxmlformats.org/officeDocument/2006/relationships/hyperlink" Target="https://juku-escot.com/column/daisuubennkyouhou/" TargetMode="External"/><Relationship Id="rId10903" Type="http://schemas.openxmlformats.org/officeDocument/2006/relationships/hyperlink" Target="https://juku-escot.com/column/daisuubennkyouhou/" TargetMode="External"/><Relationship Id="rId10904" Type="http://schemas.openxmlformats.org/officeDocument/2006/relationships/hyperlink" Target="https://juku-escot.com/column/daisuubennkyouhou/" TargetMode="External"/><Relationship Id="rId10909" Type="http://schemas.openxmlformats.org/officeDocument/2006/relationships/hyperlink" Target="https://juku-escot.com/c_blogs/image/" TargetMode="External"/><Relationship Id="rId10907" Type="http://schemas.openxmlformats.org/officeDocument/2006/relationships/hyperlink" Target="https://juku-escot.com/column/daisuubennkyouhou/" TargetMode="External"/><Relationship Id="rId10908" Type="http://schemas.openxmlformats.org/officeDocument/2006/relationships/hyperlink" Target="https://juku-escot.com/column/daisuubennkyouhou/" TargetMode="External"/><Relationship Id="rId10901" Type="http://schemas.openxmlformats.org/officeDocument/2006/relationships/hyperlink" Target="https://juku-escot.com/column/daisuubennkyouhou/" TargetMode="External"/><Relationship Id="rId10902" Type="http://schemas.openxmlformats.org/officeDocument/2006/relationships/hyperlink" Target="https://juku-escot.com/column/daisuubennkyouhou/" TargetMode="External"/><Relationship Id="rId10900" Type="http://schemas.openxmlformats.org/officeDocument/2006/relationships/hyperlink" Target="https://juku-escot.com/column/daisuubennkyouhou/" TargetMode="External"/><Relationship Id="rId10938" Type="http://schemas.openxmlformats.org/officeDocument/2006/relationships/hyperlink" Target="https://juku-escot.com/c_blogs/image/" TargetMode="External"/><Relationship Id="rId10939" Type="http://schemas.openxmlformats.org/officeDocument/2006/relationships/hyperlink" Target="https://juku-escot.com/c_blogs/image/" TargetMode="External"/><Relationship Id="rId10936" Type="http://schemas.openxmlformats.org/officeDocument/2006/relationships/hyperlink" Target="https://juku-escot.com/c_blogs/image/" TargetMode="External"/><Relationship Id="rId10937" Type="http://schemas.openxmlformats.org/officeDocument/2006/relationships/hyperlink" Target="https://juku-escot.com/c_blogs/image/" TargetMode="External"/><Relationship Id="rId10930" Type="http://schemas.openxmlformats.org/officeDocument/2006/relationships/hyperlink" Target="https://juku-escot.com/c_blogs/image/" TargetMode="External"/><Relationship Id="rId10931" Type="http://schemas.openxmlformats.org/officeDocument/2006/relationships/hyperlink" Target="https://juku-escot.com/c_blogs/image/" TargetMode="External"/><Relationship Id="rId10934" Type="http://schemas.openxmlformats.org/officeDocument/2006/relationships/hyperlink" Target="https://juku-escot.com/c_blogs/image/" TargetMode="External"/><Relationship Id="rId10935" Type="http://schemas.openxmlformats.org/officeDocument/2006/relationships/hyperlink" Target="https://juku-escot.com/c_blogs/image/" TargetMode="External"/><Relationship Id="rId10932" Type="http://schemas.openxmlformats.org/officeDocument/2006/relationships/hyperlink" Target="https://juku-escot.com/c_blogs/image/" TargetMode="External"/><Relationship Id="rId10933" Type="http://schemas.openxmlformats.org/officeDocument/2006/relationships/hyperlink" Target="https://juku-escot.com/c_blogs/image/" TargetMode="External"/><Relationship Id="rId10949" Type="http://schemas.openxmlformats.org/officeDocument/2006/relationships/hyperlink" Target="https://jukureiwa.com/tips/alphabet/" TargetMode="External"/><Relationship Id="rId10947" Type="http://schemas.openxmlformats.org/officeDocument/2006/relationships/hyperlink" Target="https://jukureiwa.com/tips/alphabet/" TargetMode="External"/><Relationship Id="rId10948" Type="http://schemas.openxmlformats.org/officeDocument/2006/relationships/hyperlink" Target="https://jukureiwa.com/tips/alphabet/" TargetMode="External"/><Relationship Id="rId4190" Type="http://schemas.openxmlformats.org/officeDocument/2006/relationships/hyperlink" Target="https://eigo-rewrite.com/column/stage1-2-2-2/" TargetMode="External"/><Relationship Id="rId10941" Type="http://schemas.openxmlformats.org/officeDocument/2006/relationships/hyperlink" Target="https://juku-escot.com/c_blogs/image/" TargetMode="External"/><Relationship Id="rId10942" Type="http://schemas.openxmlformats.org/officeDocument/2006/relationships/hyperlink" Target="https://juku-escot.com/c_blogs/image/" TargetMode="External"/><Relationship Id="rId4192" Type="http://schemas.openxmlformats.org/officeDocument/2006/relationships/hyperlink" Target="https://eigo-rewrite.com/column/stage1-2-2-2/" TargetMode="External"/><Relationship Id="rId4191" Type="http://schemas.openxmlformats.org/officeDocument/2006/relationships/hyperlink" Target="https://eigo-rewrite.com/column/stage1-2-2-2/" TargetMode="External"/><Relationship Id="rId10940" Type="http://schemas.openxmlformats.org/officeDocument/2006/relationships/hyperlink" Target="https://juku-escot.com/c_blogs/image/" TargetMode="External"/><Relationship Id="rId4194" Type="http://schemas.openxmlformats.org/officeDocument/2006/relationships/hyperlink" Target="https://eigo-rewrite.com/column/stage1-2-2-2/" TargetMode="External"/><Relationship Id="rId10945" Type="http://schemas.openxmlformats.org/officeDocument/2006/relationships/hyperlink" Target="https://jukureiwa.com/tips/alphabet/" TargetMode="External"/><Relationship Id="rId4193" Type="http://schemas.openxmlformats.org/officeDocument/2006/relationships/hyperlink" Target="https://eigo-rewrite.com/column/stage1-2-2-2/" TargetMode="External"/><Relationship Id="rId10946" Type="http://schemas.openxmlformats.org/officeDocument/2006/relationships/hyperlink" Target="https://jukureiwa.com/tips/alphabet/" TargetMode="External"/><Relationship Id="rId4196" Type="http://schemas.openxmlformats.org/officeDocument/2006/relationships/hyperlink" Target="https://eigo-rewrite.com/column/stage1-2-2-2/" TargetMode="External"/><Relationship Id="rId10943" Type="http://schemas.openxmlformats.org/officeDocument/2006/relationships/hyperlink" Target="https://jukureiwa.com/tips/alphabet/" TargetMode="External"/><Relationship Id="rId4195" Type="http://schemas.openxmlformats.org/officeDocument/2006/relationships/hyperlink" Target="https://eigo-rewrite.com/column/stage1-2-2-2/" TargetMode="External"/><Relationship Id="rId10944" Type="http://schemas.openxmlformats.org/officeDocument/2006/relationships/hyperlink" Target="https://jukureiwa.com/tips/alphabet/" TargetMode="External"/><Relationship Id="rId4198" Type="http://schemas.openxmlformats.org/officeDocument/2006/relationships/hyperlink" Target="https://eigo-rewrite.com/column/stage1-2-2-2/" TargetMode="External"/><Relationship Id="rId4197" Type="http://schemas.openxmlformats.org/officeDocument/2006/relationships/hyperlink" Target="https://eigo-rewrite.com/column/stage1-2-2-2/" TargetMode="External"/><Relationship Id="rId4199" Type="http://schemas.openxmlformats.org/officeDocument/2006/relationships/hyperlink" Target="https://eigo-rewrite.com/column/stage1-2-2-2/" TargetMode="External"/><Relationship Id="rId10916" Type="http://schemas.openxmlformats.org/officeDocument/2006/relationships/hyperlink" Target="https://juku-escot.com/c_blogs/image/" TargetMode="External"/><Relationship Id="rId10917" Type="http://schemas.openxmlformats.org/officeDocument/2006/relationships/hyperlink" Target="https://juku-escot.com/c_blogs/image/" TargetMode="External"/><Relationship Id="rId10914" Type="http://schemas.openxmlformats.org/officeDocument/2006/relationships/hyperlink" Target="https://juku-escot.com/c_blogs/image/" TargetMode="External"/><Relationship Id="rId10915" Type="http://schemas.openxmlformats.org/officeDocument/2006/relationships/hyperlink" Target="https://juku-escot.com/c_blogs/image/" TargetMode="External"/><Relationship Id="rId10918" Type="http://schemas.openxmlformats.org/officeDocument/2006/relationships/hyperlink" Target="https://juku-escot.com/c_blogs/image/" TargetMode="External"/><Relationship Id="rId10919" Type="http://schemas.openxmlformats.org/officeDocument/2006/relationships/hyperlink" Target="https://juku-escot.com/c_blogs/image/" TargetMode="External"/><Relationship Id="rId10912" Type="http://schemas.openxmlformats.org/officeDocument/2006/relationships/hyperlink" Target="https://juku-escot.com/c_blogs/image/" TargetMode="External"/><Relationship Id="rId10913" Type="http://schemas.openxmlformats.org/officeDocument/2006/relationships/hyperlink" Target="https://juku-escot.com/c_blogs/image/" TargetMode="External"/><Relationship Id="rId10910" Type="http://schemas.openxmlformats.org/officeDocument/2006/relationships/hyperlink" Target="https://juku-escot.com/c_blogs/image/" TargetMode="External"/><Relationship Id="rId10911" Type="http://schemas.openxmlformats.org/officeDocument/2006/relationships/hyperlink" Target="https://juku-escot.com/c_blogs/image/" TargetMode="External"/><Relationship Id="rId10927" Type="http://schemas.openxmlformats.org/officeDocument/2006/relationships/hyperlink" Target="https://juku-escot.com/c_blogs/image/" TargetMode="External"/><Relationship Id="rId10928" Type="http://schemas.openxmlformats.org/officeDocument/2006/relationships/hyperlink" Target="https://juku-escot.com/c_blogs/image/" TargetMode="External"/><Relationship Id="rId10925" Type="http://schemas.openxmlformats.org/officeDocument/2006/relationships/hyperlink" Target="https://juku-escot.com/c_blogs/image/" TargetMode="External"/><Relationship Id="rId10926" Type="http://schemas.openxmlformats.org/officeDocument/2006/relationships/hyperlink" Target="https://juku-escot.com/c_blogs/image/" TargetMode="External"/><Relationship Id="rId10929" Type="http://schemas.openxmlformats.org/officeDocument/2006/relationships/hyperlink" Target="https://juku-escot.com/c_blogs/image/" TargetMode="External"/><Relationship Id="rId10920" Type="http://schemas.openxmlformats.org/officeDocument/2006/relationships/hyperlink" Target="https://juku-escot.com/c_blogs/image/" TargetMode="External"/><Relationship Id="rId10923" Type="http://schemas.openxmlformats.org/officeDocument/2006/relationships/hyperlink" Target="https://juku-escot.com/c_blogs/image/" TargetMode="External"/><Relationship Id="rId10924" Type="http://schemas.openxmlformats.org/officeDocument/2006/relationships/hyperlink" Target="https://juku-escot.com/c_blogs/image/" TargetMode="External"/><Relationship Id="rId10921" Type="http://schemas.openxmlformats.org/officeDocument/2006/relationships/hyperlink" Target="https://juku-escot.com/c_blogs/image/" TargetMode="External"/><Relationship Id="rId10922" Type="http://schemas.openxmlformats.org/officeDocument/2006/relationships/hyperlink" Target="https://juku-escot.com/c_blogs/image/" TargetMode="External"/><Relationship Id="rId509" Type="http://schemas.openxmlformats.org/officeDocument/2006/relationships/hyperlink" Target="https://koten-kakitsubata.jp/blog/isemonogatari/" TargetMode="External"/><Relationship Id="rId508" Type="http://schemas.openxmlformats.org/officeDocument/2006/relationships/hyperlink" Target="https://koten-kakitsubata.jp/blog/isemonogatari/" TargetMode="External"/><Relationship Id="rId503" Type="http://schemas.openxmlformats.org/officeDocument/2006/relationships/hyperlink" Target="https://koten-kakitsubata.jp/blog/isemonogatari/" TargetMode="External"/><Relationship Id="rId502" Type="http://schemas.openxmlformats.org/officeDocument/2006/relationships/hyperlink" Target="https://koten-kakitsubata.jp/blog/isemonogatari/" TargetMode="External"/><Relationship Id="rId501" Type="http://schemas.openxmlformats.org/officeDocument/2006/relationships/hyperlink" Target="https://koten-kakitsubata.jp/blog/isemonogatari/" TargetMode="External"/><Relationship Id="rId500" Type="http://schemas.openxmlformats.org/officeDocument/2006/relationships/hyperlink" Target="https://koten-kakitsubata.jp/blog/isemonogatari/" TargetMode="External"/><Relationship Id="rId507" Type="http://schemas.openxmlformats.org/officeDocument/2006/relationships/hyperlink" Target="https://koten-kakitsubata.jp/blog/isemonogatari/" TargetMode="External"/><Relationship Id="rId506" Type="http://schemas.openxmlformats.org/officeDocument/2006/relationships/hyperlink" Target="https://koten-kakitsubata.jp/blog/isemonogatari/" TargetMode="External"/><Relationship Id="rId505" Type="http://schemas.openxmlformats.org/officeDocument/2006/relationships/hyperlink" Target="https://koten-kakitsubata.jp/blog/isemonogatari/" TargetMode="External"/><Relationship Id="rId504" Type="http://schemas.openxmlformats.org/officeDocument/2006/relationships/hyperlink" Target="https://koten-kakitsubata.jp/blog/isemonogatari/" TargetMode="External"/><Relationship Id="rId6803" Type="http://schemas.openxmlformats.org/officeDocument/2006/relationships/hyperlink" Target="https://eigo-rewrite.com/column/stage2-lesson3-2/" TargetMode="External"/><Relationship Id="rId6804" Type="http://schemas.openxmlformats.org/officeDocument/2006/relationships/hyperlink" Target="https://eigo-rewrite.com/column/stage2-lesson3-2/" TargetMode="External"/><Relationship Id="rId6801" Type="http://schemas.openxmlformats.org/officeDocument/2006/relationships/hyperlink" Target="https://eigo-rewrite.com/column/stage2-lesson3-2/" TargetMode="External"/><Relationship Id="rId6802" Type="http://schemas.openxmlformats.org/officeDocument/2006/relationships/hyperlink" Target="https://eigo-rewrite.com/column/stage2-lesson3-2/" TargetMode="External"/><Relationship Id="rId6807" Type="http://schemas.openxmlformats.org/officeDocument/2006/relationships/hyperlink" Target="https://eigo-rewrite.com/column/stage2-lesson3-2/" TargetMode="External"/><Relationship Id="rId6808" Type="http://schemas.openxmlformats.org/officeDocument/2006/relationships/hyperlink" Target="https://eigo-rewrite.com/column/stage2-lesson3-2/" TargetMode="External"/><Relationship Id="rId6805" Type="http://schemas.openxmlformats.org/officeDocument/2006/relationships/hyperlink" Target="https://eigo-rewrite.com/column/stage2-lesson3-2/" TargetMode="External"/><Relationship Id="rId6806" Type="http://schemas.openxmlformats.org/officeDocument/2006/relationships/hyperlink" Target="https://eigo-rewrite.com/column/stage2-lesson3-2/" TargetMode="External"/><Relationship Id="rId6809" Type="http://schemas.openxmlformats.org/officeDocument/2006/relationships/hyperlink" Target="https://eigo-rewrite.com/column/stage2-lesson3-2/" TargetMode="External"/><Relationship Id="rId525" Type="http://schemas.openxmlformats.org/officeDocument/2006/relationships/hyperlink" Target="https://rika-quest.com/column/trimorphic_change/" TargetMode="External"/><Relationship Id="rId524" Type="http://schemas.openxmlformats.org/officeDocument/2006/relationships/hyperlink" Target="https://rika-quest.com/column/trimorphic_change/" TargetMode="External"/><Relationship Id="rId523" Type="http://schemas.openxmlformats.org/officeDocument/2006/relationships/hyperlink" Target="https://rika-quest.com/column/trimorphic_change/" TargetMode="External"/><Relationship Id="rId522" Type="http://schemas.openxmlformats.org/officeDocument/2006/relationships/hyperlink" Target="https://koten-kakitsubata.jp/blog/isemonogatari/" TargetMode="External"/><Relationship Id="rId529" Type="http://schemas.openxmlformats.org/officeDocument/2006/relationships/hyperlink" Target="https://rika-quest.com/column/trimorphic_change/" TargetMode="External"/><Relationship Id="rId528" Type="http://schemas.openxmlformats.org/officeDocument/2006/relationships/hyperlink" Target="https://rika-quest.com/column/trimorphic_change/" TargetMode="External"/><Relationship Id="rId527" Type="http://schemas.openxmlformats.org/officeDocument/2006/relationships/hyperlink" Target="https://rika-quest.com/column/trimorphic_change/" TargetMode="External"/><Relationship Id="rId526" Type="http://schemas.openxmlformats.org/officeDocument/2006/relationships/hyperlink" Target="https://rika-quest.com/column/trimorphic_change/" TargetMode="External"/><Relationship Id="rId521" Type="http://schemas.openxmlformats.org/officeDocument/2006/relationships/hyperlink" Target="https://koten-kakitsubata.jp/blog/isemonogatari/" TargetMode="External"/><Relationship Id="rId520" Type="http://schemas.openxmlformats.org/officeDocument/2006/relationships/hyperlink" Target="https://koten-kakitsubata.jp/blog/isemonogatari/" TargetMode="External"/><Relationship Id="rId6800" Type="http://schemas.openxmlformats.org/officeDocument/2006/relationships/hyperlink" Target="https://eigo-rewrite.com/column/stage2-lesson3-2/" TargetMode="External"/><Relationship Id="rId519" Type="http://schemas.openxmlformats.org/officeDocument/2006/relationships/hyperlink" Target="https://koten-kakitsubata.jp/blog/isemonogatari/" TargetMode="External"/><Relationship Id="rId514" Type="http://schemas.openxmlformats.org/officeDocument/2006/relationships/hyperlink" Target="https://koten-kakitsubata.jp/blog/isemonogatari/" TargetMode="External"/><Relationship Id="rId513" Type="http://schemas.openxmlformats.org/officeDocument/2006/relationships/hyperlink" Target="https://koten-kakitsubata.jp/blog/isemonogatari/" TargetMode="External"/><Relationship Id="rId512" Type="http://schemas.openxmlformats.org/officeDocument/2006/relationships/hyperlink" Target="https://koten-kakitsubata.jp/blog/isemonogatari/" TargetMode="External"/><Relationship Id="rId511" Type="http://schemas.openxmlformats.org/officeDocument/2006/relationships/hyperlink" Target="https://koten-kakitsubata.jp/blog/isemonogatari/" TargetMode="External"/><Relationship Id="rId518" Type="http://schemas.openxmlformats.org/officeDocument/2006/relationships/hyperlink" Target="https://koten-kakitsubata.jp/blog/isemonogatari/" TargetMode="External"/><Relationship Id="rId517" Type="http://schemas.openxmlformats.org/officeDocument/2006/relationships/hyperlink" Target="https://koten-kakitsubata.jp/blog/isemonogatari/" TargetMode="External"/><Relationship Id="rId516" Type="http://schemas.openxmlformats.org/officeDocument/2006/relationships/hyperlink" Target="https://koten-kakitsubata.jp/blog/isemonogatari/" TargetMode="External"/><Relationship Id="rId515" Type="http://schemas.openxmlformats.org/officeDocument/2006/relationships/hyperlink" Target="https://koten-kakitsubata.jp/blog/isemonogatari/" TargetMode="External"/><Relationship Id="rId510" Type="http://schemas.openxmlformats.org/officeDocument/2006/relationships/hyperlink" Target="https://koten-kakitsubata.jp/blog/isemonogatari/" TargetMode="External"/><Relationship Id="rId4206" Type="http://schemas.openxmlformats.org/officeDocument/2006/relationships/hyperlink" Target="https://eigo-rewrite.com/column/stage1-2-2-2/" TargetMode="External"/><Relationship Id="rId5538" Type="http://schemas.openxmlformats.org/officeDocument/2006/relationships/hyperlink" Target="https://eigo-rewrite.com/column/stage1_lesson12-2/" TargetMode="External"/><Relationship Id="rId6869" Type="http://schemas.openxmlformats.org/officeDocument/2006/relationships/hyperlink" Target="https://eng-support.com/column/book2-lesson9-scene1/" TargetMode="External"/><Relationship Id="rId4205" Type="http://schemas.openxmlformats.org/officeDocument/2006/relationships/hyperlink" Target="https://eigo-rewrite.com/column/stage1-2-2-2/" TargetMode="External"/><Relationship Id="rId5539" Type="http://schemas.openxmlformats.org/officeDocument/2006/relationships/hyperlink" Target="https://eigo-rewrite.com/column/stage1_lesson12-2/" TargetMode="External"/><Relationship Id="rId4208" Type="http://schemas.openxmlformats.org/officeDocument/2006/relationships/hyperlink" Target="https://eigo-rewrite.com/column/stage1-2-2-2/" TargetMode="External"/><Relationship Id="rId5536" Type="http://schemas.openxmlformats.org/officeDocument/2006/relationships/hyperlink" Target="https://eigo-rewrite.com/column/stage1_lesson12-2/" TargetMode="External"/><Relationship Id="rId6867" Type="http://schemas.openxmlformats.org/officeDocument/2006/relationships/hyperlink" Target="https://eng-support.com/column/book2-lesson9-scene1/" TargetMode="External"/><Relationship Id="rId4207" Type="http://schemas.openxmlformats.org/officeDocument/2006/relationships/hyperlink" Target="https://eigo-rewrite.com/column/stage1-2-2-2/" TargetMode="External"/><Relationship Id="rId5537" Type="http://schemas.openxmlformats.org/officeDocument/2006/relationships/hyperlink" Target="https://eigo-rewrite.com/column/stage1_lesson12-2/" TargetMode="External"/><Relationship Id="rId6868" Type="http://schemas.openxmlformats.org/officeDocument/2006/relationships/hyperlink" Target="https://eng-support.com/column/book2-lesson9-scene1/" TargetMode="External"/><Relationship Id="rId590" Type="http://schemas.openxmlformats.org/officeDocument/2006/relationships/hyperlink" Target="https://eigo-rewrite.com/column/stage1_lesson8-2/" TargetMode="External"/><Relationship Id="rId4209" Type="http://schemas.openxmlformats.org/officeDocument/2006/relationships/hyperlink" Target="https://eigo-rewrite.com/column/stage1-2-2-2/" TargetMode="External"/><Relationship Id="rId589" Type="http://schemas.openxmlformats.org/officeDocument/2006/relationships/hyperlink" Target="https://eigo-rewrite.com/column/stage1_lesson8-2/" TargetMode="External"/><Relationship Id="rId588" Type="http://schemas.openxmlformats.org/officeDocument/2006/relationships/hyperlink" Target="https://eigo-rewrite.com/column/stage1_lesson8-2/" TargetMode="External"/><Relationship Id="rId583" Type="http://schemas.openxmlformats.org/officeDocument/2006/relationships/hyperlink" Target="https://eigo-rewrite.com/column/stage1_lesson8-2/" TargetMode="External"/><Relationship Id="rId5530" Type="http://schemas.openxmlformats.org/officeDocument/2006/relationships/hyperlink" Target="https://eigo-rewrite.com/column/stage1_lesson12-2/" TargetMode="External"/><Relationship Id="rId6861" Type="http://schemas.openxmlformats.org/officeDocument/2006/relationships/hyperlink" Target="https://eng-support.com/column/book2-lesson9-scene1/" TargetMode="External"/><Relationship Id="rId582" Type="http://schemas.openxmlformats.org/officeDocument/2006/relationships/hyperlink" Target="https://eigo-rewrite.com/column/stage1_lesson8-2/" TargetMode="External"/><Relationship Id="rId5531" Type="http://schemas.openxmlformats.org/officeDocument/2006/relationships/hyperlink" Target="https://eigo-rewrite.com/column/stage1_lesson12-2/" TargetMode="External"/><Relationship Id="rId6862" Type="http://schemas.openxmlformats.org/officeDocument/2006/relationships/hyperlink" Target="https://eng-support.com/column/book2-lesson9-scene1/" TargetMode="External"/><Relationship Id="rId581" Type="http://schemas.openxmlformats.org/officeDocument/2006/relationships/hyperlink" Target="https://eigo-rewrite.com/column/stage1_lesson8-2/" TargetMode="External"/><Relationship Id="rId4200" Type="http://schemas.openxmlformats.org/officeDocument/2006/relationships/hyperlink" Target="https://eigo-rewrite.com/column/stage1-2-2-2/" TargetMode="External"/><Relationship Id="rId580" Type="http://schemas.openxmlformats.org/officeDocument/2006/relationships/hyperlink" Target="https://eigo-rewrite.com/column/stage1_lesson8-2/" TargetMode="External"/><Relationship Id="rId6860" Type="http://schemas.openxmlformats.org/officeDocument/2006/relationships/hyperlink" Target="https://eng-support.com/column/book2-lesson9-scene1/" TargetMode="External"/><Relationship Id="rId587" Type="http://schemas.openxmlformats.org/officeDocument/2006/relationships/hyperlink" Target="https://eigo-rewrite.com/column/stage1_lesson8-2/" TargetMode="External"/><Relationship Id="rId4202" Type="http://schemas.openxmlformats.org/officeDocument/2006/relationships/hyperlink" Target="https://eigo-rewrite.com/column/stage1-2-2-2/" TargetMode="External"/><Relationship Id="rId5534" Type="http://schemas.openxmlformats.org/officeDocument/2006/relationships/hyperlink" Target="https://eigo-rewrite.com/column/stage1_lesson12-2/" TargetMode="External"/><Relationship Id="rId6865" Type="http://schemas.openxmlformats.org/officeDocument/2006/relationships/hyperlink" Target="https://eng-support.com/column/book2-lesson9-scene1/" TargetMode="External"/><Relationship Id="rId586" Type="http://schemas.openxmlformats.org/officeDocument/2006/relationships/hyperlink" Target="https://eigo-rewrite.com/column/stage1_lesson8-2/" TargetMode="External"/><Relationship Id="rId4201" Type="http://schemas.openxmlformats.org/officeDocument/2006/relationships/hyperlink" Target="https://eigo-rewrite.com/column/stage1-2-2-2/" TargetMode="External"/><Relationship Id="rId5535" Type="http://schemas.openxmlformats.org/officeDocument/2006/relationships/hyperlink" Target="https://eigo-rewrite.com/column/stage1_lesson12-2/" TargetMode="External"/><Relationship Id="rId6866" Type="http://schemas.openxmlformats.org/officeDocument/2006/relationships/hyperlink" Target="https://eng-support.com/column/book2-lesson9-scene1/" TargetMode="External"/><Relationship Id="rId585" Type="http://schemas.openxmlformats.org/officeDocument/2006/relationships/hyperlink" Target="https://eigo-rewrite.com/column/stage1_lesson8-2/" TargetMode="External"/><Relationship Id="rId4204" Type="http://schemas.openxmlformats.org/officeDocument/2006/relationships/hyperlink" Target="https://eigo-rewrite.com/column/stage1-2-2-2/" TargetMode="External"/><Relationship Id="rId5532" Type="http://schemas.openxmlformats.org/officeDocument/2006/relationships/hyperlink" Target="https://eigo-rewrite.com/column/stage1_lesson12-2/" TargetMode="External"/><Relationship Id="rId6863" Type="http://schemas.openxmlformats.org/officeDocument/2006/relationships/hyperlink" Target="https://eng-support.com/column/book2-lesson9-scene1/" TargetMode="External"/><Relationship Id="rId584" Type="http://schemas.openxmlformats.org/officeDocument/2006/relationships/hyperlink" Target="https://eigo-rewrite.com/column/stage1_lesson8-2/" TargetMode="External"/><Relationship Id="rId4203" Type="http://schemas.openxmlformats.org/officeDocument/2006/relationships/hyperlink" Target="https://eigo-rewrite.com/column/stage1-2-2-2/" TargetMode="External"/><Relationship Id="rId5533" Type="http://schemas.openxmlformats.org/officeDocument/2006/relationships/hyperlink" Target="https://eigo-rewrite.com/column/stage1_lesson12-2/" TargetMode="External"/><Relationship Id="rId6864" Type="http://schemas.openxmlformats.org/officeDocument/2006/relationships/hyperlink" Target="https://eng-support.com/column/book2-lesson9-scene1/" TargetMode="External"/><Relationship Id="rId5527" Type="http://schemas.openxmlformats.org/officeDocument/2006/relationships/hyperlink" Target="https://eigo-rewrite.com/column/stage1_lesson12-2/" TargetMode="External"/><Relationship Id="rId6858" Type="http://schemas.openxmlformats.org/officeDocument/2006/relationships/hyperlink" Target="https://eng-support.com/column/book2-lesson9-scene1/" TargetMode="External"/><Relationship Id="rId5528" Type="http://schemas.openxmlformats.org/officeDocument/2006/relationships/hyperlink" Target="https://eigo-rewrite.com/column/stage1_lesson12-2/" TargetMode="External"/><Relationship Id="rId6859" Type="http://schemas.openxmlformats.org/officeDocument/2006/relationships/hyperlink" Target="https://eng-support.com/column/book2-lesson9-scene1/" TargetMode="External"/><Relationship Id="rId5525" Type="http://schemas.openxmlformats.org/officeDocument/2006/relationships/hyperlink" Target="https://eigo-rewrite.com/column/stage1_lesson12-2/" TargetMode="External"/><Relationship Id="rId6856" Type="http://schemas.openxmlformats.org/officeDocument/2006/relationships/hyperlink" Target="https://eng-support.com/column/book2-lesson9-scene1/" TargetMode="External"/><Relationship Id="rId5526" Type="http://schemas.openxmlformats.org/officeDocument/2006/relationships/hyperlink" Target="https://eigo-rewrite.com/column/stage1_lesson12-2/" TargetMode="External"/><Relationship Id="rId6857" Type="http://schemas.openxmlformats.org/officeDocument/2006/relationships/hyperlink" Target="https://eng-support.com/column/book2-lesson9-scene1/" TargetMode="External"/><Relationship Id="rId5529" Type="http://schemas.openxmlformats.org/officeDocument/2006/relationships/hyperlink" Target="https://eigo-rewrite.com/column/stage1_lesson12-2/" TargetMode="External"/><Relationship Id="rId579" Type="http://schemas.openxmlformats.org/officeDocument/2006/relationships/hyperlink" Target="https://eigo-rewrite.com/column/stage1_lesson8-2/" TargetMode="External"/><Relationship Id="rId578" Type="http://schemas.openxmlformats.org/officeDocument/2006/relationships/hyperlink" Target="https://eigo-rewrite.com/column/stage1_lesson8-2/" TargetMode="External"/><Relationship Id="rId577" Type="http://schemas.openxmlformats.org/officeDocument/2006/relationships/hyperlink" Target="https://eigo-rewrite.com/column/stage1_lesson8-2/" TargetMode="External"/><Relationship Id="rId572" Type="http://schemas.openxmlformats.org/officeDocument/2006/relationships/hyperlink" Target="https://rika-quest.com/column/trimorphic_change/" TargetMode="External"/><Relationship Id="rId6850" Type="http://schemas.openxmlformats.org/officeDocument/2006/relationships/hyperlink" Target="https://eng-support.com/column/book2-lesson9-scene1/" TargetMode="External"/><Relationship Id="rId571" Type="http://schemas.openxmlformats.org/officeDocument/2006/relationships/hyperlink" Target="https://rika-quest.com/column/trimorphic_change/" TargetMode="External"/><Relationship Id="rId5520" Type="http://schemas.openxmlformats.org/officeDocument/2006/relationships/hyperlink" Target="https://eigo-rewrite.com/column/new-treasure-stage1-lesson1-1/" TargetMode="External"/><Relationship Id="rId6851" Type="http://schemas.openxmlformats.org/officeDocument/2006/relationships/hyperlink" Target="https://eng-support.com/column/book2-lesson9-scene1/" TargetMode="External"/><Relationship Id="rId570" Type="http://schemas.openxmlformats.org/officeDocument/2006/relationships/hyperlink" Target="https://rika-quest.com/column/trimorphic_change/" TargetMode="External"/><Relationship Id="rId576" Type="http://schemas.openxmlformats.org/officeDocument/2006/relationships/hyperlink" Target="https://eigo-rewrite.com/column/stage1_lesson8-2/" TargetMode="External"/><Relationship Id="rId5523" Type="http://schemas.openxmlformats.org/officeDocument/2006/relationships/hyperlink" Target="https://eigo-rewrite.com/column/stage1_lesson12-2/" TargetMode="External"/><Relationship Id="rId6854" Type="http://schemas.openxmlformats.org/officeDocument/2006/relationships/hyperlink" Target="https://eng-support.com/column/book2-lesson9-scene1/" TargetMode="External"/><Relationship Id="rId575" Type="http://schemas.openxmlformats.org/officeDocument/2006/relationships/hyperlink" Target="https://eigo-rewrite.com/column/stage1_lesson8-2/" TargetMode="External"/><Relationship Id="rId5524" Type="http://schemas.openxmlformats.org/officeDocument/2006/relationships/hyperlink" Target="https://eigo-rewrite.com/column/stage1_lesson12-2/" TargetMode="External"/><Relationship Id="rId6855" Type="http://schemas.openxmlformats.org/officeDocument/2006/relationships/hyperlink" Target="https://eng-support.com/column/book2-lesson9-scene1/" TargetMode="External"/><Relationship Id="rId574" Type="http://schemas.openxmlformats.org/officeDocument/2006/relationships/hyperlink" Target="https://eigo-rewrite.com/column/stage1_lesson8-2/" TargetMode="External"/><Relationship Id="rId5521" Type="http://schemas.openxmlformats.org/officeDocument/2006/relationships/hyperlink" Target="https://eigo-rewrite.com/column/new-treasure-stage1-lesson1-1/" TargetMode="External"/><Relationship Id="rId6852" Type="http://schemas.openxmlformats.org/officeDocument/2006/relationships/hyperlink" Target="https://eng-support.com/column/book2-lesson9-scene1/" TargetMode="External"/><Relationship Id="rId573" Type="http://schemas.openxmlformats.org/officeDocument/2006/relationships/hyperlink" Target="https://eigo-rewrite.com/column/stage1_lesson8-2/" TargetMode="External"/><Relationship Id="rId5522" Type="http://schemas.openxmlformats.org/officeDocument/2006/relationships/hyperlink" Target="https://eigo-rewrite.com/column/new-treasure-stage1-lesson1-1/" TargetMode="External"/><Relationship Id="rId6853" Type="http://schemas.openxmlformats.org/officeDocument/2006/relationships/hyperlink" Target="https://eng-support.com/column/book2-lesson9-scene1/" TargetMode="External"/><Relationship Id="rId4228" Type="http://schemas.openxmlformats.org/officeDocument/2006/relationships/hyperlink" Target="https://rika-quest.com/column/volume-and-temperature/" TargetMode="External"/><Relationship Id="rId4227" Type="http://schemas.openxmlformats.org/officeDocument/2006/relationships/hyperlink" Target="https://rika-quest.com/column/volume-and-temperature/" TargetMode="External"/><Relationship Id="rId5558" Type="http://schemas.openxmlformats.org/officeDocument/2006/relationships/hyperlink" Target="https://eigo-rewrite.com/column/stage1_lesson12-2/" TargetMode="External"/><Relationship Id="rId6889" Type="http://schemas.openxmlformats.org/officeDocument/2006/relationships/hyperlink" Target="https://eng-support.com/column/progressbook1-7-2/" TargetMode="External"/><Relationship Id="rId4229" Type="http://schemas.openxmlformats.org/officeDocument/2006/relationships/hyperlink" Target="https://rika-quest.com/column/volume-and-temperature/" TargetMode="External"/><Relationship Id="rId5559" Type="http://schemas.openxmlformats.org/officeDocument/2006/relationships/hyperlink" Target="https://eigo-rewrite.com/column/stage1_lesson12-2/" TargetMode="External"/><Relationship Id="rId6880" Type="http://schemas.openxmlformats.org/officeDocument/2006/relationships/hyperlink" Target="https://eng-support.com/column/book2-lesson9-scene1/" TargetMode="External"/><Relationship Id="rId4220" Type="http://schemas.openxmlformats.org/officeDocument/2006/relationships/hyperlink" Target="https://eigo-rewrite.com/column/stage1-2-2-2/" TargetMode="External"/><Relationship Id="rId5552" Type="http://schemas.openxmlformats.org/officeDocument/2006/relationships/hyperlink" Target="https://eigo-rewrite.com/column/stage1_lesson12-2/" TargetMode="External"/><Relationship Id="rId6883" Type="http://schemas.openxmlformats.org/officeDocument/2006/relationships/hyperlink" Target="https://eng-support.com/column/progressbook1-7-2/" TargetMode="External"/><Relationship Id="rId5553" Type="http://schemas.openxmlformats.org/officeDocument/2006/relationships/hyperlink" Target="https://eigo-rewrite.com/column/stage1_lesson12-2/" TargetMode="External"/><Relationship Id="rId6884" Type="http://schemas.openxmlformats.org/officeDocument/2006/relationships/hyperlink" Target="https://eng-support.com/column/progressbook1-7-2/" TargetMode="External"/><Relationship Id="rId4222" Type="http://schemas.openxmlformats.org/officeDocument/2006/relationships/hyperlink" Target="https://eigo-rewrite.com/column/stage1-2-2-2/" TargetMode="External"/><Relationship Id="rId5550" Type="http://schemas.openxmlformats.org/officeDocument/2006/relationships/hyperlink" Target="https://eigo-rewrite.com/column/stage1_lesson12-2/" TargetMode="External"/><Relationship Id="rId6881" Type="http://schemas.openxmlformats.org/officeDocument/2006/relationships/hyperlink" Target="https://eng-support.com/column/book2-lesson9-scene1/" TargetMode="External"/><Relationship Id="rId4221" Type="http://schemas.openxmlformats.org/officeDocument/2006/relationships/hyperlink" Target="https://eigo-rewrite.com/column/stage1-2-2-2/" TargetMode="External"/><Relationship Id="rId5551" Type="http://schemas.openxmlformats.org/officeDocument/2006/relationships/hyperlink" Target="https://eigo-rewrite.com/column/stage1_lesson12-2/" TargetMode="External"/><Relationship Id="rId6882" Type="http://schemas.openxmlformats.org/officeDocument/2006/relationships/hyperlink" Target="https://eng-support.com/column/progressbook1-7-2/" TargetMode="External"/><Relationship Id="rId4224" Type="http://schemas.openxmlformats.org/officeDocument/2006/relationships/hyperlink" Target="https://rika-quest.com/column/volume-and-temperature/" TargetMode="External"/><Relationship Id="rId5556" Type="http://schemas.openxmlformats.org/officeDocument/2006/relationships/hyperlink" Target="https://eigo-rewrite.com/column/stage1_lesson12-2/" TargetMode="External"/><Relationship Id="rId6887" Type="http://schemas.openxmlformats.org/officeDocument/2006/relationships/hyperlink" Target="https://eng-support.com/column/progressbook1-7-2/" TargetMode="External"/><Relationship Id="rId4223" Type="http://schemas.openxmlformats.org/officeDocument/2006/relationships/hyperlink" Target="https://rika-quest.com/column/volume-and-temperature/" TargetMode="External"/><Relationship Id="rId5557" Type="http://schemas.openxmlformats.org/officeDocument/2006/relationships/hyperlink" Target="https://eigo-rewrite.com/column/stage1_lesson12-2/" TargetMode="External"/><Relationship Id="rId6888" Type="http://schemas.openxmlformats.org/officeDocument/2006/relationships/hyperlink" Target="https://eng-support.com/column/progressbook1-7-2/" TargetMode="External"/><Relationship Id="rId4226" Type="http://schemas.openxmlformats.org/officeDocument/2006/relationships/hyperlink" Target="https://rika-quest.com/column/volume-and-temperature/" TargetMode="External"/><Relationship Id="rId5554" Type="http://schemas.openxmlformats.org/officeDocument/2006/relationships/hyperlink" Target="https://eigo-rewrite.com/column/stage1_lesson12-2/" TargetMode="External"/><Relationship Id="rId6885" Type="http://schemas.openxmlformats.org/officeDocument/2006/relationships/hyperlink" Target="https://eng-support.com/column/progressbook1-7-2/" TargetMode="External"/><Relationship Id="rId4225" Type="http://schemas.openxmlformats.org/officeDocument/2006/relationships/hyperlink" Target="https://rika-quest.com/column/volume-and-temperature/" TargetMode="External"/><Relationship Id="rId5555" Type="http://schemas.openxmlformats.org/officeDocument/2006/relationships/hyperlink" Target="https://eigo-rewrite.com/column/stage1_lesson12-2/" TargetMode="External"/><Relationship Id="rId6886" Type="http://schemas.openxmlformats.org/officeDocument/2006/relationships/hyperlink" Target="https://eng-support.com/column/progressbook1-7-2/" TargetMode="External"/><Relationship Id="rId4217" Type="http://schemas.openxmlformats.org/officeDocument/2006/relationships/hyperlink" Target="https://eigo-rewrite.com/column/stage1-2-2-2/" TargetMode="External"/><Relationship Id="rId5549" Type="http://schemas.openxmlformats.org/officeDocument/2006/relationships/hyperlink" Target="https://eigo-rewrite.com/column/stage1_lesson12-2/" TargetMode="External"/><Relationship Id="rId4216" Type="http://schemas.openxmlformats.org/officeDocument/2006/relationships/hyperlink" Target="https://eigo-rewrite.com/column/stage1-2-2-2/" TargetMode="External"/><Relationship Id="rId4219" Type="http://schemas.openxmlformats.org/officeDocument/2006/relationships/hyperlink" Target="https://eigo-rewrite.com/column/stage1-2-2-2/" TargetMode="External"/><Relationship Id="rId5547" Type="http://schemas.openxmlformats.org/officeDocument/2006/relationships/hyperlink" Target="https://eigo-rewrite.com/column/stage1_lesson12-2/" TargetMode="External"/><Relationship Id="rId6878" Type="http://schemas.openxmlformats.org/officeDocument/2006/relationships/hyperlink" Target="https://eng-support.com/column/book2-lesson9-scene1/" TargetMode="External"/><Relationship Id="rId4218" Type="http://schemas.openxmlformats.org/officeDocument/2006/relationships/hyperlink" Target="https://eigo-rewrite.com/column/stage1-2-2-2/" TargetMode="External"/><Relationship Id="rId5548" Type="http://schemas.openxmlformats.org/officeDocument/2006/relationships/hyperlink" Target="https://eigo-rewrite.com/column/stage1_lesson12-2/" TargetMode="External"/><Relationship Id="rId6879" Type="http://schemas.openxmlformats.org/officeDocument/2006/relationships/hyperlink" Target="https://eng-support.com/column/book2-lesson9-scene1/" TargetMode="External"/><Relationship Id="rId599" Type="http://schemas.openxmlformats.org/officeDocument/2006/relationships/hyperlink" Target="https://eigo-rewrite.com/column/stage1_lesson8-2/" TargetMode="External"/><Relationship Id="rId594" Type="http://schemas.openxmlformats.org/officeDocument/2006/relationships/hyperlink" Target="https://eigo-rewrite.com/column/stage1_lesson8-2/" TargetMode="External"/><Relationship Id="rId5541" Type="http://schemas.openxmlformats.org/officeDocument/2006/relationships/hyperlink" Target="https://eigo-rewrite.com/column/stage1_lesson12-2/" TargetMode="External"/><Relationship Id="rId6872" Type="http://schemas.openxmlformats.org/officeDocument/2006/relationships/hyperlink" Target="https://eng-support.com/column/book2-lesson9-scene1/" TargetMode="External"/><Relationship Id="rId593" Type="http://schemas.openxmlformats.org/officeDocument/2006/relationships/hyperlink" Target="https://eigo-rewrite.com/column/stage1_lesson8-2/" TargetMode="External"/><Relationship Id="rId5542" Type="http://schemas.openxmlformats.org/officeDocument/2006/relationships/hyperlink" Target="https://eigo-rewrite.com/column/stage1_lesson12-2/" TargetMode="External"/><Relationship Id="rId6873" Type="http://schemas.openxmlformats.org/officeDocument/2006/relationships/hyperlink" Target="https://eng-support.com/column/book2-lesson9-scene1/" TargetMode="External"/><Relationship Id="rId592" Type="http://schemas.openxmlformats.org/officeDocument/2006/relationships/hyperlink" Target="https://eigo-rewrite.com/column/stage1_lesson8-2/" TargetMode="External"/><Relationship Id="rId4211" Type="http://schemas.openxmlformats.org/officeDocument/2006/relationships/hyperlink" Target="https://eigo-rewrite.com/column/stage1-2-2-2/" TargetMode="External"/><Relationship Id="rId6870" Type="http://schemas.openxmlformats.org/officeDocument/2006/relationships/hyperlink" Target="https://eng-support.com/column/book2-lesson9-scene1/" TargetMode="External"/><Relationship Id="rId591" Type="http://schemas.openxmlformats.org/officeDocument/2006/relationships/hyperlink" Target="https://eigo-rewrite.com/column/stage1_lesson8-2/" TargetMode="External"/><Relationship Id="rId4210" Type="http://schemas.openxmlformats.org/officeDocument/2006/relationships/hyperlink" Target="https://eigo-rewrite.com/column/stage1-2-2-2/" TargetMode="External"/><Relationship Id="rId5540" Type="http://schemas.openxmlformats.org/officeDocument/2006/relationships/hyperlink" Target="https://eigo-rewrite.com/column/stage1_lesson12-2/" TargetMode="External"/><Relationship Id="rId6871" Type="http://schemas.openxmlformats.org/officeDocument/2006/relationships/hyperlink" Target="https://eng-support.com/column/book2-lesson9-scene1/" TargetMode="External"/><Relationship Id="rId598" Type="http://schemas.openxmlformats.org/officeDocument/2006/relationships/hyperlink" Target="https://eigo-rewrite.com/column/stage1_lesson8-2/" TargetMode="External"/><Relationship Id="rId4213" Type="http://schemas.openxmlformats.org/officeDocument/2006/relationships/hyperlink" Target="https://eigo-rewrite.com/column/stage1-2-2-2/" TargetMode="External"/><Relationship Id="rId5545" Type="http://schemas.openxmlformats.org/officeDocument/2006/relationships/hyperlink" Target="https://eigo-rewrite.com/column/stage1_lesson12-2/" TargetMode="External"/><Relationship Id="rId6876" Type="http://schemas.openxmlformats.org/officeDocument/2006/relationships/hyperlink" Target="https://eng-support.com/column/book2-lesson9-scene1/" TargetMode="External"/><Relationship Id="rId597" Type="http://schemas.openxmlformats.org/officeDocument/2006/relationships/hyperlink" Target="https://eigo-rewrite.com/column/stage1_lesson8-2/" TargetMode="External"/><Relationship Id="rId4212" Type="http://schemas.openxmlformats.org/officeDocument/2006/relationships/hyperlink" Target="https://eigo-rewrite.com/column/stage1-2-2-2/" TargetMode="External"/><Relationship Id="rId5546" Type="http://schemas.openxmlformats.org/officeDocument/2006/relationships/hyperlink" Target="https://eigo-rewrite.com/column/stage1_lesson12-2/" TargetMode="External"/><Relationship Id="rId6877" Type="http://schemas.openxmlformats.org/officeDocument/2006/relationships/hyperlink" Target="https://eng-support.com/column/book2-lesson9-scene1/" TargetMode="External"/><Relationship Id="rId596" Type="http://schemas.openxmlformats.org/officeDocument/2006/relationships/hyperlink" Target="https://eigo-rewrite.com/column/stage1_lesson8-2/" TargetMode="External"/><Relationship Id="rId4215" Type="http://schemas.openxmlformats.org/officeDocument/2006/relationships/hyperlink" Target="https://eigo-rewrite.com/column/stage1-2-2-2/" TargetMode="External"/><Relationship Id="rId5543" Type="http://schemas.openxmlformats.org/officeDocument/2006/relationships/hyperlink" Target="https://eigo-rewrite.com/column/stage1_lesson12-2/" TargetMode="External"/><Relationship Id="rId6874" Type="http://schemas.openxmlformats.org/officeDocument/2006/relationships/hyperlink" Target="https://eng-support.com/column/book2-lesson9-scene1/" TargetMode="External"/><Relationship Id="rId595" Type="http://schemas.openxmlformats.org/officeDocument/2006/relationships/hyperlink" Target="https://eigo-rewrite.com/column/stage1_lesson8-2/" TargetMode="External"/><Relationship Id="rId4214" Type="http://schemas.openxmlformats.org/officeDocument/2006/relationships/hyperlink" Target="https://eigo-rewrite.com/column/stage1-2-2-2/" TargetMode="External"/><Relationship Id="rId5544" Type="http://schemas.openxmlformats.org/officeDocument/2006/relationships/hyperlink" Target="https://eigo-rewrite.com/column/stage1_lesson12-2/" TargetMode="External"/><Relationship Id="rId6875" Type="http://schemas.openxmlformats.org/officeDocument/2006/relationships/hyperlink" Target="https://eng-support.com/column/book2-lesson9-scene1/" TargetMode="External"/><Relationship Id="rId6825" Type="http://schemas.openxmlformats.org/officeDocument/2006/relationships/hyperlink" Target="https://eigo-rewrite.com/column/stage2-lesson3-2/" TargetMode="External"/><Relationship Id="rId6826" Type="http://schemas.openxmlformats.org/officeDocument/2006/relationships/hyperlink" Target="https://eigo-rewrite.com/column/stage2-lesson3-2/" TargetMode="External"/><Relationship Id="rId6823" Type="http://schemas.openxmlformats.org/officeDocument/2006/relationships/hyperlink" Target="https://eigo-rewrite.com/column/stage2-lesson3-2/" TargetMode="External"/><Relationship Id="rId6824" Type="http://schemas.openxmlformats.org/officeDocument/2006/relationships/hyperlink" Target="https://eigo-rewrite.com/column/stage2-lesson3-2/" TargetMode="External"/><Relationship Id="rId6829" Type="http://schemas.openxmlformats.org/officeDocument/2006/relationships/hyperlink" Target="https://eigo-rewrite.com/column/stage2-lesson3-2/" TargetMode="External"/><Relationship Id="rId6827" Type="http://schemas.openxmlformats.org/officeDocument/2006/relationships/hyperlink" Target="https://eigo-rewrite.com/column/stage2-lesson3-2/" TargetMode="External"/><Relationship Id="rId6828" Type="http://schemas.openxmlformats.org/officeDocument/2006/relationships/hyperlink" Target="https://eigo-rewrite.com/column/stage2-lesson3-2/" TargetMode="External"/><Relationship Id="rId547" Type="http://schemas.openxmlformats.org/officeDocument/2006/relationships/hyperlink" Target="https://rika-quest.com/column/trimorphic_change/" TargetMode="External"/><Relationship Id="rId546" Type="http://schemas.openxmlformats.org/officeDocument/2006/relationships/hyperlink" Target="https://rika-quest.com/column/trimorphic_change/" TargetMode="External"/><Relationship Id="rId545" Type="http://schemas.openxmlformats.org/officeDocument/2006/relationships/hyperlink" Target="https://rika-quest.com/column/trimorphic_change/" TargetMode="External"/><Relationship Id="rId544" Type="http://schemas.openxmlformats.org/officeDocument/2006/relationships/hyperlink" Target="https://rika-quest.com/column/trimorphic_change/" TargetMode="External"/><Relationship Id="rId549" Type="http://schemas.openxmlformats.org/officeDocument/2006/relationships/hyperlink" Target="https://rika-quest.com/column/trimorphic_change/" TargetMode="External"/><Relationship Id="rId548" Type="http://schemas.openxmlformats.org/officeDocument/2006/relationships/hyperlink" Target="https://rika-quest.com/column/trimorphic_change/" TargetMode="External"/><Relationship Id="rId543" Type="http://schemas.openxmlformats.org/officeDocument/2006/relationships/hyperlink" Target="https://rika-quest.com/column/trimorphic_change/" TargetMode="External"/><Relationship Id="rId6821" Type="http://schemas.openxmlformats.org/officeDocument/2006/relationships/hyperlink" Target="https://eigo-rewrite.com/column/stage2-lesson3-2/" TargetMode="External"/><Relationship Id="rId542" Type="http://schemas.openxmlformats.org/officeDocument/2006/relationships/hyperlink" Target="https://rika-quest.com/column/trimorphic_change/" TargetMode="External"/><Relationship Id="rId6822" Type="http://schemas.openxmlformats.org/officeDocument/2006/relationships/hyperlink" Target="https://eigo-rewrite.com/column/stage2-lesson3-2/" TargetMode="External"/><Relationship Id="rId541" Type="http://schemas.openxmlformats.org/officeDocument/2006/relationships/hyperlink" Target="https://rika-quest.com/column/trimorphic_change/" TargetMode="External"/><Relationship Id="rId540" Type="http://schemas.openxmlformats.org/officeDocument/2006/relationships/hyperlink" Target="https://rika-quest.com/column/trimorphic_change/" TargetMode="External"/><Relationship Id="rId6820" Type="http://schemas.openxmlformats.org/officeDocument/2006/relationships/hyperlink" Target="https://eigo-rewrite.com/column/stage2-lesson3-2/" TargetMode="External"/><Relationship Id="rId6814" Type="http://schemas.openxmlformats.org/officeDocument/2006/relationships/hyperlink" Target="https://eigo-rewrite.com/column/stage2-lesson3-2/" TargetMode="External"/><Relationship Id="rId6815" Type="http://schemas.openxmlformats.org/officeDocument/2006/relationships/hyperlink" Target="https://eigo-rewrite.com/column/stage2-lesson3-2/" TargetMode="External"/><Relationship Id="rId6812" Type="http://schemas.openxmlformats.org/officeDocument/2006/relationships/hyperlink" Target="https://eigo-rewrite.com/column/stage2-lesson3-2/" TargetMode="External"/><Relationship Id="rId6813" Type="http://schemas.openxmlformats.org/officeDocument/2006/relationships/hyperlink" Target="https://eigo-rewrite.com/column/stage2-lesson3-2/" TargetMode="External"/><Relationship Id="rId6818" Type="http://schemas.openxmlformats.org/officeDocument/2006/relationships/hyperlink" Target="https://eigo-rewrite.com/column/stage2-lesson3-2/" TargetMode="External"/><Relationship Id="rId6819" Type="http://schemas.openxmlformats.org/officeDocument/2006/relationships/hyperlink" Target="https://eigo-rewrite.com/column/stage2-lesson3-2/" TargetMode="External"/><Relationship Id="rId6816" Type="http://schemas.openxmlformats.org/officeDocument/2006/relationships/hyperlink" Target="https://eigo-rewrite.com/column/stage2-lesson3-2/" TargetMode="External"/><Relationship Id="rId6817" Type="http://schemas.openxmlformats.org/officeDocument/2006/relationships/hyperlink" Target="https://eigo-rewrite.com/column/stage2-lesson3-2/" TargetMode="External"/><Relationship Id="rId536" Type="http://schemas.openxmlformats.org/officeDocument/2006/relationships/hyperlink" Target="https://rika-quest.com/column/trimorphic_change/" TargetMode="External"/><Relationship Id="rId535" Type="http://schemas.openxmlformats.org/officeDocument/2006/relationships/hyperlink" Target="https://rika-quest.com/column/trimorphic_change/" TargetMode="External"/><Relationship Id="rId534" Type="http://schemas.openxmlformats.org/officeDocument/2006/relationships/hyperlink" Target="https://rika-quest.com/column/trimorphic_change/" TargetMode="External"/><Relationship Id="rId533" Type="http://schemas.openxmlformats.org/officeDocument/2006/relationships/hyperlink" Target="https://rika-quest.com/column/trimorphic_change/" TargetMode="External"/><Relationship Id="rId539" Type="http://schemas.openxmlformats.org/officeDocument/2006/relationships/hyperlink" Target="https://rika-quest.com/column/trimorphic_change/" TargetMode="External"/><Relationship Id="rId538" Type="http://schemas.openxmlformats.org/officeDocument/2006/relationships/hyperlink" Target="https://rika-quest.com/column/trimorphic_change/" TargetMode="External"/><Relationship Id="rId537" Type="http://schemas.openxmlformats.org/officeDocument/2006/relationships/hyperlink" Target="https://rika-quest.com/column/trimorphic_change/" TargetMode="External"/><Relationship Id="rId532" Type="http://schemas.openxmlformats.org/officeDocument/2006/relationships/hyperlink" Target="https://rika-quest.com/column/trimorphic_change/" TargetMode="External"/><Relationship Id="rId6810" Type="http://schemas.openxmlformats.org/officeDocument/2006/relationships/hyperlink" Target="https://eigo-rewrite.com/column/stage2-lesson3-2/" TargetMode="External"/><Relationship Id="rId531" Type="http://schemas.openxmlformats.org/officeDocument/2006/relationships/hyperlink" Target="https://rika-quest.com/column/trimorphic_change/" TargetMode="External"/><Relationship Id="rId6811" Type="http://schemas.openxmlformats.org/officeDocument/2006/relationships/hyperlink" Target="https://eigo-rewrite.com/column/stage2-lesson3-2/" TargetMode="External"/><Relationship Id="rId530" Type="http://schemas.openxmlformats.org/officeDocument/2006/relationships/hyperlink" Target="https://rika-quest.com/column/trimorphic_change/" TargetMode="External"/><Relationship Id="rId5516" Type="http://schemas.openxmlformats.org/officeDocument/2006/relationships/hyperlink" Target="https://eigo-rewrite.com/column/new-treasure-stage1-lesson1-1/" TargetMode="External"/><Relationship Id="rId6847" Type="http://schemas.openxmlformats.org/officeDocument/2006/relationships/hyperlink" Target="https://eng-support.com/column/book2-lesson9-scene1/" TargetMode="External"/><Relationship Id="rId5517" Type="http://schemas.openxmlformats.org/officeDocument/2006/relationships/hyperlink" Target="https://eigo-rewrite.com/column/new-treasure-stage1-lesson1-1/" TargetMode="External"/><Relationship Id="rId6848" Type="http://schemas.openxmlformats.org/officeDocument/2006/relationships/hyperlink" Target="https://eng-support.com/column/book2-lesson9-scene1/" TargetMode="External"/><Relationship Id="rId5514" Type="http://schemas.openxmlformats.org/officeDocument/2006/relationships/hyperlink" Target="https://eigo-rewrite.com/column/new-treasure-stage1-lesson1-1/" TargetMode="External"/><Relationship Id="rId6845" Type="http://schemas.openxmlformats.org/officeDocument/2006/relationships/hyperlink" Target="https://eng-support.com/column/book2-lesson9-scene1/" TargetMode="External"/><Relationship Id="rId5515" Type="http://schemas.openxmlformats.org/officeDocument/2006/relationships/hyperlink" Target="https://eigo-rewrite.com/column/new-treasure-stage1-lesson1-1/" TargetMode="External"/><Relationship Id="rId6846" Type="http://schemas.openxmlformats.org/officeDocument/2006/relationships/hyperlink" Target="https://eng-support.com/column/book2-lesson9-scene1/" TargetMode="External"/><Relationship Id="rId5518" Type="http://schemas.openxmlformats.org/officeDocument/2006/relationships/hyperlink" Target="https://eigo-rewrite.com/column/new-treasure-stage1-lesson1-1/" TargetMode="External"/><Relationship Id="rId6849" Type="http://schemas.openxmlformats.org/officeDocument/2006/relationships/hyperlink" Target="https://eng-support.com/column/book2-lesson9-scene1/" TargetMode="External"/><Relationship Id="rId5519" Type="http://schemas.openxmlformats.org/officeDocument/2006/relationships/hyperlink" Target="https://eigo-rewrite.com/column/new-treasure-stage1-lesson1-1/" TargetMode="External"/><Relationship Id="rId569" Type="http://schemas.openxmlformats.org/officeDocument/2006/relationships/hyperlink" Target="https://rika-quest.com/column/trimorphic_change/" TargetMode="External"/><Relationship Id="rId568" Type="http://schemas.openxmlformats.org/officeDocument/2006/relationships/hyperlink" Target="https://rika-quest.com/column/trimorphic_change/" TargetMode="External"/><Relationship Id="rId567" Type="http://schemas.openxmlformats.org/officeDocument/2006/relationships/hyperlink" Target="https://rika-quest.com/column/trimorphic_change/" TargetMode="External"/><Relationship Id="rId566" Type="http://schemas.openxmlformats.org/officeDocument/2006/relationships/hyperlink" Target="https://rika-quest.com/column/trimorphic_change/" TargetMode="External"/><Relationship Id="rId561" Type="http://schemas.openxmlformats.org/officeDocument/2006/relationships/hyperlink" Target="https://rika-quest.com/column/trimorphic_change/" TargetMode="External"/><Relationship Id="rId560" Type="http://schemas.openxmlformats.org/officeDocument/2006/relationships/hyperlink" Target="https://rika-quest.com/column/trimorphic_change/" TargetMode="External"/><Relationship Id="rId6840" Type="http://schemas.openxmlformats.org/officeDocument/2006/relationships/hyperlink" Target="https://eng-support.com/column/book2-lesson9-scene1/" TargetMode="External"/><Relationship Id="rId565" Type="http://schemas.openxmlformats.org/officeDocument/2006/relationships/hyperlink" Target="https://rika-quest.com/column/trimorphic_change/" TargetMode="External"/><Relationship Id="rId5512" Type="http://schemas.openxmlformats.org/officeDocument/2006/relationships/hyperlink" Target="https://eigo-rewrite.com/column/new-treasure-stage1-lesson1-1/" TargetMode="External"/><Relationship Id="rId6843" Type="http://schemas.openxmlformats.org/officeDocument/2006/relationships/hyperlink" Target="https://eng-support.com/column/book2-lesson9-scene1/" TargetMode="External"/><Relationship Id="rId564" Type="http://schemas.openxmlformats.org/officeDocument/2006/relationships/hyperlink" Target="https://rika-quest.com/column/trimorphic_change/" TargetMode="External"/><Relationship Id="rId5513" Type="http://schemas.openxmlformats.org/officeDocument/2006/relationships/hyperlink" Target="https://eigo-rewrite.com/column/new-treasure-stage1-lesson1-1/" TargetMode="External"/><Relationship Id="rId6844" Type="http://schemas.openxmlformats.org/officeDocument/2006/relationships/hyperlink" Target="https://eng-support.com/column/book2-lesson9-scene1/" TargetMode="External"/><Relationship Id="rId563" Type="http://schemas.openxmlformats.org/officeDocument/2006/relationships/hyperlink" Target="https://rika-quest.com/column/trimorphic_change/" TargetMode="External"/><Relationship Id="rId5510" Type="http://schemas.openxmlformats.org/officeDocument/2006/relationships/hyperlink" Target="https://eigo-rewrite.com/column/new-treasure-stage1-lesson1-1/" TargetMode="External"/><Relationship Id="rId6841" Type="http://schemas.openxmlformats.org/officeDocument/2006/relationships/hyperlink" Target="https://eng-support.com/column/book2-lesson9-scene1/" TargetMode="External"/><Relationship Id="rId562" Type="http://schemas.openxmlformats.org/officeDocument/2006/relationships/hyperlink" Target="https://rika-quest.com/column/trimorphic_change/" TargetMode="External"/><Relationship Id="rId5511" Type="http://schemas.openxmlformats.org/officeDocument/2006/relationships/hyperlink" Target="https://eigo-rewrite.com/column/new-treasure-stage1-lesson1-1/" TargetMode="External"/><Relationship Id="rId6842" Type="http://schemas.openxmlformats.org/officeDocument/2006/relationships/hyperlink" Target="https://eng-support.com/column/book2-lesson9-scene1/" TargetMode="External"/><Relationship Id="rId5505" Type="http://schemas.openxmlformats.org/officeDocument/2006/relationships/hyperlink" Target="https://eigo-rewrite.com/column/new-treasure-stage1-lesson1-1/" TargetMode="External"/><Relationship Id="rId6836" Type="http://schemas.openxmlformats.org/officeDocument/2006/relationships/hyperlink" Target="https://eng-support.com/column/book2-lesson9-scene1/" TargetMode="External"/><Relationship Id="rId5506" Type="http://schemas.openxmlformats.org/officeDocument/2006/relationships/hyperlink" Target="https://eigo-rewrite.com/column/new-treasure-stage1-lesson1-1/" TargetMode="External"/><Relationship Id="rId6837" Type="http://schemas.openxmlformats.org/officeDocument/2006/relationships/hyperlink" Target="https://eng-support.com/column/book2-lesson9-scene1/" TargetMode="External"/><Relationship Id="rId5503" Type="http://schemas.openxmlformats.org/officeDocument/2006/relationships/hyperlink" Target="https://eigo-rewrite.com/column/new-treasure-stage1-lesson1-1/" TargetMode="External"/><Relationship Id="rId6834" Type="http://schemas.openxmlformats.org/officeDocument/2006/relationships/hyperlink" Target="https://eng-support.com/column/book2-lesson9-scene1/" TargetMode="External"/><Relationship Id="rId5504" Type="http://schemas.openxmlformats.org/officeDocument/2006/relationships/hyperlink" Target="https://eigo-rewrite.com/column/new-treasure-stage1-lesson1-1/" TargetMode="External"/><Relationship Id="rId6835" Type="http://schemas.openxmlformats.org/officeDocument/2006/relationships/hyperlink" Target="https://eng-support.com/column/book2-lesson9-scene1/" TargetMode="External"/><Relationship Id="rId5509" Type="http://schemas.openxmlformats.org/officeDocument/2006/relationships/hyperlink" Target="https://eigo-rewrite.com/column/new-treasure-stage1-lesson1-1/" TargetMode="External"/><Relationship Id="rId5507" Type="http://schemas.openxmlformats.org/officeDocument/2006/relationships/hyperlink" Target="https://eigo-rewrite.com/column/new-treasure-stage1-lesson1-1/" TargetMode="External"/><Relationship Id="rId6838" Type="http://schemas.openxmlformats.org/officeDocument/2006/relationships/hyperlink" Target="https://eng-support.com/column/book2-lesson9-scene1/" TargetMode="External"/><Relationship Id="rId5508" Type="http://schemas.openxmlformats.org/officeDocument/2006/relationships/hyperlink" Target="https://eigo-rewrite.com/column/new-treasure-stage1-lesson1-1/" TargetMode="External"/><Relationship Id="rId6839" Type="http://schemas.openxmlformats.org/officeDocument/2006/relationships/hyperlink" Target="https://eng-support.com/column/book2-lesson9-scene1/" TargetMode="External"/><Relationship Id="rId558" Type="http://schemas.openxmlformats.org/officeDocument/2006/relationships/hyperlink" Target="https://rika-quest.com/column/trimorphic_change/" TargetMode="External"/><Relationship Id="rId557" Type="http://schemas.openxmlformats.org/officeDocument/2006/relationships/hyperlink" Target="https://rika-quest.com/column/trimorphic_change/" TargetMode="External"/><Relationship Id="rId556" Type="http://schemas.openxmlformats.org/officeDocument/2006/relationships/hyperlink" Target="https://rika-quest.com/column/trimorphic_change/" TargetMode="External"/><Relationship Id="rId555" Type="http://schemas.openxmlformats.org/officeDocument/2006/relationships/hyperlink" Target="https://rika-quest.com/column/trimorphic_change/" TargetMode="External"/><Relationship Id="rId559" Type="http://schemas.openxmlformats.org/officeDocument/2006/relationships/hyperlink" Target="https://rika-quest.com/column/trimorphic_change/" TargetMode="External"/><Relationship Id="rId550" Type="http://schemas.openxmlformats.org/officeDocument/2006/relationships/hyperlink" Target="https://rika-quest.com/column/trimorphic_change/" TargetMode="External"/><Relationship Id="rId554" Type="http://schemas.openxmlformats.org/officeDocument/2006/relationships/hyperlink" Target="https://rika-quest.com/column/trimorphic_change/" TargetMode="External"/><Relationship Id="rId5501" Type="http://schemas.openxmlformats.org/officeDocument/2006/relationships/hyperlink" Target="https://eigo-rewrite.com/column/new-treasure-stage1-lesson1-1/" TargetMode="External"/><Relationship Id="rId6832" Type="http://schemas.openxmlformats.org/officeDocument/2006/relationships/hyperlink" Target="https://eng-support.com/column/book2-lesson9-scene1/" TargetMode="External"/><Relationship Id="rId553" Type="http://schemas.openxmlformats.org/officeDocument/2006/relationships/hyperlink" Target="https://rika-quest.com/column/trimorphic_change/" TargetMode="External"/><Relationship Id="rId5502" Type="http://schemas.openxmlformats.org/officeDocument/2006/relationships/hyperlink" Target="https://eigo-rewrite.com/column/new-treasure-stage1-lesson1-1/" TargetMode="External"/><Relationship Id="rId6833" Type="http://schemas.openxmlformats.org/officeDocument/2006/relationships/hyperlink" Target="https://eng-support.com/column/book2-lesson9-scene1/" TargetMode="External"/><Relationship Id="rId552" Type="http://schemas.openxmlformats.org/officeDocument/2006/relationships/hyperlink" Target="https://rika-quest.com/column/trimorphic_change/" TargetMode="External"/><Relationship Id="rId6830" Type="http://schemas.openxmlformats.org/officeDocument/2006/relationships/hyperlink" Target="https://eigo-rewrite.com/column/stage2-lesson3-2/" TargetMode="External"/><Relationship Id="rId551" Type="http://schemas.openxmlformats.org/officeDocument/2006/relationships/hyperlink" Target="https://rika-quest.com/column/trimorphic_change/" TargetMode="External"/><Relationship Id="rId5500" Type="http://schemas.openxmlformats.org/officeDocument/2006/relationships/hyperlink" Target="https://eigo-rewrite.com/column/new-treasure-stage1-lesson1-1/" TargetMode="External"/><Relationship Id="rId6831" Type="http://schemas.openxmlformats.org/officeDocument/2006/relationships/hyperlink" Target="https://eigo-rewrite.com/column/stage2-lesson3-2/" TargetMode="External"/><Relationship Id="rId10859" Type="http://schemas.openxmlformats.org/officeDocument/2006/relationships/hyperlink" Target="https://juku-escot.com/column/suugakukika/" TargetMode="External"/><Relationship Id="rId10853" Type="http://schemas.openxmlformats.org/officeDocument/2006/relationships/hyperlink" Target="https://juku-escot.com/column/suugakukika/" TargetMode="External"/><Relationship Id="rId10854" Type="http://schemas.openxmlformats.org/officeDocument/2006/relationships/hyperlink" Target="https://juku-escot.com/column/suugakukika/" TargetMode="External"/><Relationship Id="rId4280" Type="http://schemas.openxmlformats.org/officeDocument/2006/relationships/hyperlink" Target="https://eigo-rewrite.com/column/stage1_lesson4-3/" TargetMode="External"/><Relationship Id="rId10851" Type="http://schemas.openxmlformats.org/officeDocument/2006/relationships/hyperlink" Target="https://juku-escot.com/column/suugakukika/" TargetMode="External"/><Relationship Id="rId10852" Type="http://schemas.openxmlformats.org/officeDocument/2006/relationships/hyperlink" Target="https://juku-escot.com/column/suugakukika/" TargetMode="External"/><Relationship Id="rId4282" Type="http://schemas.openxmlformats.org/officeDocument/2006/relationships/hyperlink" Target="https://eigo-rewrite.com/column/stage1_lesson4-3/" TargetMode="External"/><Relationship Id="rId10857" Type="http://schemas.openxmlformats.org/officeDocument/2006/relationships/hyperlink" Target="https://juku-escot.com/column/suugakukika/" TargetMode="External"/><Relationship Id="rId4281" Type="http://schemas.openxmlformats.org/officeDocument/2006/relationships/hyperlink" Target="https://eigo-rewrite.com/column/stage1_lesson4-3/" TargetMode="External"/><Relationship Id="rId10858" Type="http://schemas.openxmlformats.org/officeDocument/2006/relationships/hyperlink" Target="https://juku-escot.com/column/suugakukika/" TargetMode="External"/><Relationship Id="rId4284" Type="http://schemas.openxmlformats.org/officeDocument/2006/relationships/hyperlink" Target="https://eigo-rewrite.com/column/stage1_lesson4-3/" TargetMode="External"/><Relationship Id="rId10855" Type="http://schemas.openxmlformats.org/officeDocument/2006/relationships/hyperlink" Target="https://juku-escot.com/column/suugakukika/" TargetMode="External"/><Relationship Id="rId4283" Type="http://schemas.openxmlformats.org/officeDocument/2006/relationships/hyperlink" Target="https://eigo-rewrite.com/column/stage1_lesson4-3/" TargetMode="External"/><Relationship Id="rId10856" Type="http://schemas.openxmlformats.org/officeDocument/2006/relationships/hyperlink" Target="https://juku-escot.com/column/suugakukika/" TargetMode="External"/><Relationship Id="rId4286" Type="http://schemas.openxmlformats.org/officeDocument/2006/relationships/hyperlink" Target="https://eigo-rewrite.com/column/stage1_lesson4-3/" TargetMode="External"/><Relationship Id="rId4285" Type="http://schemas.openxmlformats.org/officeDocument/2006/relationships/hyperlink" Target="https://eigo-rewrite.com/column/stage1_lesson4-3/" TargetMode="External"/><Relationship Id="rId4288" Type="http://schemas.openxmlformats.org/officeDocument/2006/relationships/hyperlink" Target="https://eigo-rewrite.com/column/stage1_lesson4-3/" TargetMode="External"/><Relationship Id="rId4287" Type="http://schemas.openxmlformats.org/officeDocument/2006/relationships/hyperlink" Target="https://eigo-rewrite.com/column/stage1_lesson4-3/" TargetMode="External"/><Relationship Id="rId4289" Type="http://schemas.openxmlformats.org/officeDocument/2006/relationships/hyperlink" Target="https://eigo-rewrite.com/column/stage1_lesson4-3/" TargetMode="External"/><Relationship Id="rId10850" Type="http://schemas.openxmlformats.org/officeDocument/2006/relationships/hyperlink" Target="https://juku-escot.com/column/suugakukika/" TargetMode="External"/><Relationship Id="rId10864" Type="http://schemas.openxmlformats.org/officeDocument/2006/relationships/hyperlink" Target="https://juku-escot.com/column/suugakukika/" TargetMode="External"/><Relationship Id="rId10865" Type="http://schemas.openxmlformats.org/officeDocument/2006/relationships/hyperlink" Target="https://juku-escot.com/column/suugakukika/" TargetMode="External"/><Relationship Id="rId10862" Type="http://schemas.openxmlformats.org/officeDocument/2006/relationships/hyperlink" Target="https://juku-escot.com/column/suugakukika/" TargetMode="External"/><Relationship Id="rId10863" Type="http://schemas.openxmlformats.org/officeDocument/2006/relationships/hyperlink" Target="https://juku-escot.com/column/suugakukika/" TargetMode="External"/><Relationship Id="rId4271" Type="http://schemas.openxmlformats.org/officeDocument/2006/relationships/hyperlink" Target="https://rika-quest.com/column/volume-and-temperature/" TargetMode="External"/><Relationship Id="rId10868" Type="http://schemas.openxmlformats.org/officeDocument/2006/relationships/hyperlink" Target="https://juku-escot.com/column/suugakukika/" TargetMode="External"/><Relationship Id="rId4270" Type="http://schemas.openxmlformats.org/officeDocument/2006/relationships/hyperlink" Target="https://rika-quest.com/column/volume-and-temperature/" TargetMode="External"/><Relationship Id="rId10869" Type="http://schemas.openxmlformats.org/officeDocument/2006/relationships/hyperlink" Target="https://juku-escot.com/column/suugakukika/" TargetMode="External"/><Relationship Id="rId4273" Type="http://schemas.openxmlformats.org/officeDocument/2006/relationships/hyperlink" Target="https://eigo-rewrite.com/column/stage1_lesson4-3/" TargetMode="External"/><Relationship Id="rId10866" Type="http://schemas.openxmlformats.org/officeDocument/2006/relationships/hyperlink" Target="https://juku-escot.com/column/suugakukika/" TargetMode="External"/><Relationship Id="rId4272" Type="http://schemas.openxmlformats.org/officeDocument/2006/relationships/hyperlink" Target="https://rika-quest.com/column/volume-and-temperature/" TargetMode="External"/><Relationship Id="rId10867" Type="http://schemas.openxmlformats.org/officeDocument/2006/relationships/hyperlink" Target="https://juku-escot.com/column/suugakukika/" TargetMode="External"/><Relationship Id="rId4275" Type="http://schemas.openxmlformats.org/officeDocument/2006/relationships/hyperlink" Target="https://eigo-rewrite.com/column/stage1_lesson4-3/" TargetMode="External"/><Relationship Id="rId4274" Type="http://schemas.openxmlformats.org/officeDocument/2006/relationships/hyperlink" Target="https://eigo-rewrite.com/column/stage1_lesson4-3/" TargetMode="External"/><Relationship Id="rId4277" Type="http://schemas.openxmlformats.org/officeDocument/2006/relationships/hyperlink" Target="https://eigo-rewrite.com/column/stage1_lesson4-3/" TargetMode="External"/><Relationship Id="rId4276" Type="http://schemas.openxmlformats.org/officeDocument/2006/relationships/hyperlink" Target="https://eigo-rewrite.com/column/stage1_lesson4-3/" TargetMode="External"/><Relationship Id="rId4279" Type="http://schemas.openxmlformats.org/officeDocument/2006/relationships/hyperlink" Target="https://eigo-rewrite.com/column/stage1_lesson4-3/" TargetMode="External"/><Relationship Id="rId10860" Type="http://schemas.openxmlformats.org/officeDocument/2006/relationships/hyperlink" Target="https://juku-escot.com/column/suugakukika/" TargetMode="External"/><Relationship Id="rId4278" Type="http://schemas.openxmlformats.org/officeDocument/2006/relationships/hyperlink" Target="https://eigo-rewrite.com/column/stage1_lesson4-3/" TargetMode="External"/><Relationship Id="rId10861" Type="http://schemas.openxmlformats.org/officeDocument/2006/relationships/hyperlink" Target="https://juku-escot.com/column/suugakukika/" TargetMode="External"/><Relationship Id="rId10839" Type="http://schemas.openxmlformats.org/officeDocument/2006/relationships/hyperlink" Target="https://juku-escot.com/column/suugakukika/" TargetMode="External"/><Relationship Id="rId10837" Type="http://schemas.openxmlformats.org/officeDocument/2006/relationships/hyperlink" Target="https://juku-escot.com/column/suugakukika/" TargetMode="External"/><Relationship Id="rId10838" Type="http://schemas.openxmlformats.org/officeDocument/2006/relationships/hyperlink" Target="https://juku-escot.com/column/suugakukika/" TargetMode="External"/><Relationship Id="rId10831" Type="http://schemas.openxmlformats.org/officeDocument/2006/relationships/hyperlink" Target="https://juku-escot.com/column/suugakukika/" TargetMode="External"/><Relationship Id="rId10832" Type="http://schemas.openxmlformats.org/officeDocument/2006/relationships/hyperlink" Target="https://juku-escot.com/column/suugakukika/" TargetMode="External"/><Relationship Id="rId10830" Type="http://schemas.openxmlformats.org/officeDocument/2006/relationships/hyperlink" Target="https://juku-escot.com/column/suugakukika/" TargetMode="External"/><Relationship Id="rId10835" Type="http://schemas.openxmlformats.org/officeDocument/2006/relationships/hyperlink" Target="https://juku-escot.com/column/suugakukika/" TargetMode="External"/><Relationship Id="rId10836" Type="http://schemas.openxmlformats.org/officeDocument/2006/relationships/hyperlink" Target="https://juku-escot.com/column/suugakukika/" TargetMode="External"/><Relationship Id="rId10833" Type="http://schemas.openxmlformats.org/officeDocument/2006/relationships/hyperlink" Target="https://juku-escot.com/column/suugakukika/" TargetMode="External"/><Relationship Id="rId10834" Type="http://schemas.openxmlformats.org/officeDocument/2006/relationships/hyperlink" Target="https://juku-escot.com/column/suugakukika/" TargetMode="External"/><Relationship Id="rId10848" Type="http://schemas.openxmlformats.org/officeDocument/2006/relationships/hyperlink" Target="https://juku-escot.com/column/suugakukika/" TargetMode="External"/><Relationship Id="rId10849" Type="http://schemas.openxmlformats.org/officeDocument/2006/relationships/hyperlink" Target="https://juku-escot.com/column/suugakukika/" TargetMode="External"/><Relationship Id="rId10842" Type="http://schemas.openxmlformats.org/officeDocument/2006/relationships/hyperlink" Target="https://juku-escot.com/column/suugakukika/" TargetMode="External"/><Relationship Id="rId10843" Type="http://schemas.openxmlformats.org/officeDocument/2006/relationships/hyperlink" Target="https://juku-escot.com/column/suugakukika/" TargetMode="External"/><Relationship Id="rId4291" Type="http://schemas.openxmlformats.org/officeDocument/2006/relationships/hyperlink" Target="https://eigo-rewrite.com/column/stage1_lesson4-3/" TargetMode="External"/><Relationship Id="rId10840" Type="http://schemas.openxmlformats.org/officeDocument/2006/relationships/hyperlink" Target="https://juku-escot.com/column/suugakukika/" TargetMode="External"/><Relationship Id="rId4290" Type="http://schemas.openxmlformats.org/officeDocument/2006/relationships/hyperlink" Target="https://eigo-rewrite.com/column/stage1_lesson4-3/" TargetMode="External"/><Relationship Id="rId10841" Type="http://schemas.openxmlformats.org/officeDocument/2006/relationships/hyperlink" Target="https://juku-escot.com/column/suugakukika/" TargetMode="External"/><Relationship Id="rId4293" Type="http://schemas.openxmlformats.org/officeDocument/2006/relationships/hyperlink" Target="https://eigo-rewrite.com/column/stage1_lesson4-3/" TargetMode="External"/><Relationship Id="rId10846" Type="http://schemas.openxmlformats.org/officeDocument/2006/relationships/hyperlink" Target="https://juku-escot.com/column/suugakukika/" TargetMode="External"/><Relationship Id="rId4292" Type="http://schemas.openxmlformats.org/officeDocument/2006/relationships/hyperlink" Target="https://eigo-rewrite.com/column/stage1_lesson4-3/" TargetMode="External"/><Relationship Id="rId10847" Type="http://schemas.openxmlformats.org/officeDocument/2006/relationships/hyperlink" Target="https://juku-escot.com/column/suugakukika/" TargetMode="External"/><Relationship Id="rId4295" Type="http://schemas.openxmlformats.org/officeDocument/2006/relationships/hyperlink" Target="https://eigo-rewrite.com/column/stage1_lesson4-3/" TargetMode="External"/><Relationship Id="rId10844" Type="http://schemas.openxmlformats.org/officeDocument/2006/relationships/hyperlink" Target="https://juku-escot.com/column/suugakukika/" TargetMode="External"/><Relationship Id="rId4294" Type="http://schemas.openxmlformats.org/officeDocument/2006/relationships/hyperlink" Target="https://eigo-rewrite.com/column/stage1_lesson4-3/" TargetMode="External"/><Relationship Id="rId10845" Type="http://schemas.openxmlformats.org/officeDocument/2006/relationships/hyperlink" Target="https://juku-escot.com/column/suugakukika/" TargetMode="External"/><Relationship Id="rId4297" Type="http://schemas.openxmlformats.org/officeDocument/2006/relationships/hyperlink" Target="https://eigo-rewrite.com/column/stage1_lesson4-3/" TargetMode="External"/><Relationship Id="rId4296" Type="http://schemas.openxmlformats.org/officeDocument/2006/relationships/hyperlink" Target="https://eigo-rewrite.com/column/stage1_lesson4-3/" TargetMode="External"/><Relationship Id="rId4299" Type="http://schemas.openxmlformats.org/officeDocument/2006/relationships/hyperlink" Target="https://eigo-rewrite.com/column/stage1_lesson4-3/" TargetMode="External"/><Relationship Id="rId4298" Type="http://schemas.openxmlformats.org/officeDocument/2006/relationships/hyperlink" Target="https://eigo-rewrite.com/column/stage1_lesson4-3/" TargetMode="External"/><Relationship Id="rId4249" Type="http://schemas.openxmlformats.org/officeDocument/2006/relationships/hyperlink" Target="https://rika-quest.com/column/volume-and-temperature/" TargetMode="External"/><Relationship Id="rId10897" Type="http://schemas.openxmlformats.org/officeDocument/2006/relationships/hyperlink" Target="https://juku-escot.com/column/daisuubennkyouhou/" TargetMode="External"/><Relationship Id="rId10898" Type="http://schemas.openxmlformats.org/officeDocument/2006/relationships/hyperlink" Target="https://juku-escot.com/column/daisuubennkyouhou/" TargetMode="External"/><Relationship Id="rId10895" Type="http://schemas.openxmlformats.org/officeDocument/2006/relationships/hyperlink" Target="https://juku-escot.com/column/daisuubennkyouhou/" TargetMode="External"/><Relationship Id="rId10896" Type="http://schemas.openxmlformats.org/officeDocument/2006/relationships/hyperlink" Target="https://juku-escot.com/column/daisuubennkyouhou/" TargetMode="External"/><Relationship Id="rId5570" Type="http://schemas.openxmlformats.org/officeDocument/2006/relationships/hyperlink" Target="https://eigo-rewrite.com/column/stage1_lesson12-2/" TargetMode="External"/><Relationship Id="rId5571" Type="http://schemas.openxmlformats.org/officeDocument/2006/relationships/hyperlink" Target="https://eigo-rewrite.com/column/stage1_lesson12-2/" TargetMode="External"/><Relationship Id="rId4240" Type="http://schemas.openxmlformats.org/officeDocument/2006/relationships/hyperlink" Target="https://rika-quest.com/column/volume-and-temperature/" TargetMode="External"/><Relationship Id="rId10899" Type="http://schemas.openxmlformats.org/officeDocument/2006/relationships/hyperlink" Target="https://juku-escot.com/column/daisuubennkyouhou/" TargetMode="External"/><Relationship Id="rId4242" Type="http://schemas.openxmlformats.org/officeDocument/2006/relationships/hyperlink" Target="https://rika-quest.com/column/volume-and-temperature/" TargetMode="External"/><Relationship Id="rId5574" Type="http://schemas.openxmlformats.org/officeDocument/2006/relationships/hyperlink" Target="https://eigo-rewrite.com/column/stage2-lesson12-1/" TargetMode="External"/><Relationship Id="rId4241" Type="http://schemas.openxmlformats.org/officeDocument/2006/relationships/hyperlink" Target="https://rika-quest.com/column/volume-and-temperature/" TargetMode="External"/><Relationship Id="rId5575" Type="http://schemas.openxmlformats.org/officeDocument/2006/relationships/hyperlink" Target="https://eigo-rewrite.com/column/stage2-lesson12-1/" TargetMode="External"/><Relationship Id="rId10890" Type="http://schemas.openxmlformats.org/officeDocument/2006/relationships/hyperlink" Target="https://juku-escot.com/column/daisuubennkyouhou/" TargetMode="External"/><Relationship Id="rId4244" Type="http://schemas.openxmlformats.org/officeDocument/2006/relationships/hyperlink" Target="https://rika-quest.com/column/volume-and-temperature/" TargetMode="External"/><Relationship Id="rId5572" Type="http://schemas.openxmlformats.org/officeDocument/2006/relationships/hyperlink" Target="https://eigo-rewrite.com/column/stage1_lesson12-2/" TargetMode="External"/><Relationship Id="rId4243" Type="http://schemas.openxmlformats.org/officeDocument/2006/relationships/hyperlink" Target="https://rika-quest.com/column/volume-and-temperature/" TargetMode="External"/><Relationship Id="rId5573" Type="http://schemas.openxmlformats.org/officeDocument/2006/relationships/hyperlink" Target="https://eigo-rewrite.com/column/stage2-lesson12-1/" TargetMode="External"/><Relationship Id="rId4246" Type="http://schemas.openxmlformats.org/officeDocument/2006/relationships/hyperlink" Target="https://rika-quest.com/column/volume-and-temperature/" TargetMode="External"/><Relationship Id="rId5578" Type="http://schemas.openxmlformats.org/officeDocument/2006/relationships/hyperlink" Target="https://eigo-rewrite.com/column/stage2-lesson12-1/" TargetMode="External"/><Relationship Id="rId10893" Type="http://schemas.openxmlformats.org/officeDocument/2006/relationships/hyperlink" Target="https://juku-escot.com/column/daisuubennkyouhou/" TargetMode="External"/><Relationship Id="rId4245" Type="http://schemas.openxmlformats.org/officeDocument/2006/relationships/hyperlink" Target="https://rika-quest.com/column/volume-and-temperature/" TargetMode="External"/><Relationship Id="rId5579" Type="http://schemas.openxmlformats.org/officeDocument/2006/relationships/hyperlink" Target="https://eigo-rewrite.com/column/stage2-lesson12-1/" TargetMode="External"/><Relationship Id="rId10894" Type="http://schemas.openxmlformats.org/officeDocument/2006/relationships/hyperlink" Target="https://juku-escot.com/column/daisuubennkyouhou/" TargetMode="External"/><Relationship Id="rId4248" Type="http://schemas.openxmlformats.org/officeDocument/2006/relationships/hyperlink" Target="https://rika-quest.com/column/volume-and-temperature/" TargetMode="External"/><Relationship Id="rId5576" Type="http://schemas.openxmlformats.org/officeDocument/2006/relationships/hyperlink" Target="https://eigo-rewrite.com/column/stage2-lesson12-1/" TargetMode="External"/><Relationship Id="rId10891" Type="http://schemas.openxmlformats.org/officeDocument/2006/relationships/hyperlink" Target="https://juku-escot.com/column/daisuubennkyouhou/" TargetMode="External"/><Relationship Id="rId4247" Type="http://schemas.openxmlformats.org/officeDocument/2006/relationships/hyperlink" Target="https://rika-quest.com/column/volume-and-temperature/" TargetMode="External"/><Relationship Id="rId5577" Type="http://schemas.openxmlformats.org/officeDocument/2006/relationships/hyperlink" Target="https://eigo-rewrite.com/column/stage2-lesson12-1/" TargetMode="External"/><Relationship Id="rId10892" Type="http://schemas.openxmlformats.org/officeDocument/2006/relationships/hyperlink" Target="https://juku-escot.com/column/daisuubennkyouhou/" TargetMode="External"/><Relationship Id="rId4239" Type="http://schemas.openxmlformats.org/officeDocument/2006/relationships/hyperlink" Target="https://rika-quest.com/column/volume-and-temperature/" TargetMode="External"/><Relationship Id="rId4238" Type="http://schemas.openxmlformats.org/officeDocument/2006/relationships/hyperlink" Target="https://rika-quest.com/column/volume-and-temperature/" TargetMode="External"/><Relationship Id="rId5569" Type="http://schemas.openxmlformats.org/officeDocument/2006/relationships/hyperlink" Target="https://eigo-rewrite.com/column/stage1_lesson12-2/" TargetMode="External"/><Relationship Id="rId6890" Type="http://schemas.openxmlformats.org/officeDocument/2006/relationships/hyperlink" Target="https://eng-support.com/column/progressbook1-7-2/" TargetMode="External"/><Relationship Id="rId5560" Type="http://schemas.openxmlformats.org/officeDocument/2006/relationships/hyperlink" Target="https://eigo-rewrite.com/column/stage1_lesson12-2/" TargetMode="External"/><Relationship Id="rId6891" Type="http://schemas.openxmlformats.org/officeDocument/2006/relationships/hyperlink" Target="https://eng-support.com/column/progressbook1-7-2/" TargetMode="External"/><Relationship Id="rId495" Type="http://schemas.openxmlformats.org/officeDocument/2006/relationships/hyperlink" Target="https://koten-kakitsubata.jp/blog/isemonogatari/" TargetMode="External"/><Relationship Id="rId4231" Type="http://schemas.openxmlformats.org/officeDocument/2006/relationships/hyperlink" Target="https://rika-quest.com/column/volume-and-temperature/" TargetMode="External"/><Relationship Id="rId5563" Type="http://schemas.openxmlformats.org/officeDocument/2006/relationships/hyperlink" Target="https://eigo-rewrite.com/column/stage1_lesson12-2/" TargetMode="External"/><Relationship Id="rId6894" Type="http://schemas.openxmlformats.org/officeDocument/2006/relationships/hyperlink" Target="https://eng-support.com/column/progressbook1-7-2/" TargetMode="External"/><Relationship Id="rId494" Type="http://schemas.openxmlformats.org/officeDocument/2006/relationships/hyperlink" Target="https://koten-kakitsubata.jp/blog/isemonogatari/" TargetMode="External"/><Relationship Id="rId4230" Type="http://schemas.openxmlformats.org/officeDocument/2006/relationships/hyperlink" Target="https://rika-quest.com/column/volume-and-temperature/" TargetMode="External"/><Relationship Id="rId5564" Type="http://schemas.openxmlformats.org/officeDocument/2006/relationships/hyperlink" Target="https://eigo-rewrite.com/column/stage1_lesson12-2/" TargetMode="External"/><Relationship Id="rId6895" Type="http://schemas.openxmlformats.org/officeDocument/2006/relationships/hyperlink" Target="https://eng-support.com/column/progressbook1-7-2/" TargetMode="External"/><Relationship Id="rId493" Type="http://schemas.openxmlformats.org/officeDocument/2006/relationships/hyperlink" Target="https://koten-kakitsubata.jp/blog/isemonogatari/" TargetMode="External"/><Relationship Id="rId4233" Type="http://schemas.openxmlformats.org/officeDocument/2006/relationships/hyperlink" Target="https://rika-quest.com/column/volume-and-temperature/" TargetMode="External"/><Relationship Id="rId5561" Type="http://schemas.openxmlformats.org/officeDocument/2006/relationships/hyperlink" Target="https://eigo-rewrite.com/column/stage1_lesson12-2/" TargetMode="External"/><Relationship Id="rId6892" Type="http://schemas.openxmlformats.org/officeDocument/2006/relationships/hyperlink" Target="https://eng-support.com/column/progressbook1-7-2/" TargetMode="External"/><Relationship Id="rId492" Type="http://schemas.openxmlformats.org/officeDocument/2006/relationships/hyperlink" Target="https://koten-kakitsubata.jp/blog/isemonogatari/" TargetMode="External"/><Relationship Id="rId4232" Type="http://schemas.openxmlformats.org/officeDocument/2006/relationships/hyperlink" Target="https://rika-quest.com/column/volume-and-temperature/" TargetMode="External"/><Relationship Id="rId5562" Type="http://schemas.openxmlformats.org/officeDocument/2006/relationships/hyperlink" Target="https://eigo-rewrite.com/column/stage1_lesson12-2/" TargetMode="External"/><Relationship Id="rId6893" Type="http://schemas.openxmlformats.org/officeDocument/2006/relationships/hyperlink" Target="https://eng-support.com/column/progressbook1-7-2/" TargetMode="External"/><Relationship Id="rId499" Type="http://schemas.openxmlformats.org/officeDocument/2006/relationships/hyperlink" Target="https://koten-kakitsubata.jp/blog/isemonogatari/" TargetMode="External"/><Relationship Id="rId4235" Type="http://schemas.openxmlformats.org/officeDocument/2006/relationships/hyperlink" Target="https://rika-quest.com/column/volume-and-temperature/" TargetMode="External"/><Relationship Id="rId5567" Type="http://schemas.openxmlformats.org/officeDocument/2006/relationships/hyperlink" Target="https://eigo-rewrite.com/column/stage1_lesson12-2/" TargetMode="External"/><Relationship Id="rId6898" Type="http://schemas.openxmlformats.org/officeDocument/2006/relationships/hyperlink" Target="https://eng-support.com/column/progressbook1-7-2/" TargetMode="External"/><Relationship Id="rId498" Type="http://schemas.openxmlformats.org/officeDocument/2006/relationships/hyperlink" Target="https://koten-kakitsubata.jp/blog/isemonogatari/" TargetMode="External"/><Relationship Id="rId4234" Type="http://schemas.openxmlformats.org/officeDocument/2006/relationships/hyperlink" Target="https://rika-quest.com/column/volume-and-temperature/" TargetMode="External"/><Relationship Id="rId5568" Type="http://schemas.openxmlformats.org/officeDocument/2006/relationships/hyperlink" Target="https://eigo-rewrite.com/column/stage1_lesson12-2/" TargetMode="External"/><Relationship Id="rId6899" Type="http://schemas.openxmlformats.org/officeDocument/2006/relationships/hyperlink" Target="https://eng-support.com/column/progressbook1-7-2/" TargetMode="External"/><Relationship Id="rId497" Type="http://schemas.openxmlformats.org/officeDocument/2006/relationships/hyperlink" Target="https://koten-kakitsubata.jp/blog/isemonogatari/" TargetMode="External"/><Relationship Id="rId4237" Type="http://schemas.openxmlformats.org/officeDocument/2006/relationships/hyperlink" Target="https://rika-quest.com/column/volume-and-temperature/" TargetMode="External"/><Relationship Id="rId5565" Type="http://schemas.openxmlformats.org/officeDocument/2006/relationships/hyperlink" Target="https://eigo-rewrite.com/column/stage1_lesson12-2/" TargetMode="External"/><Relationship Id="rId6896" Type="http://schemas.openxmlformats.org/officeDocument/2006/relationships/hyperlink" Target="https://eng-support.com/column/progressbook1-7-2/" TargetMode="External"/><Relationship Id="rId496" Type="http://schemas.openxmlformats.org/officeDocument/2006/relationships/hyperlink" Target="https://koten-kakitsubata.jp/blog/isemonogatari/" TargetMode="External"/><Relationship Id="rId4236" Type="http://schemas.openxmlformats.org/officeDocument/2006/relationships/hyperlink" Target="https://rika-quest.com/column/volume-and-temperature/" TargetMode="External"/><Relationship Id="rId5566" Type="http://schemas.openxmlformats.org/officeDocument/2006/relationships/hyperlink" Target="https://eigo-rewrite.com/column/stage1_lesson12-2/" TargetMode="External"/><Relationship Id="rId6897" Type="http://schemas.openxmlformats.org/officeDocument/2006/relationships/hyperlink" Target="https://eng-support.com/column/progressbook1-7-2/" TargetMode="External"/><Relationship Id="rId10875" Type="http://schemas.openxmlformats.org/officeDocument/2006/relationships/hyperlink" Target="https://juku-escot.com/column/daisuubennkyouhou/" TargetMode="External"/><Relationship Id="rId10876" Type="http://schemas.openxmlformats.org/officeDocument/2006/relationships/hyperlink" Target="https://juku-escot.com/column/daisuubennkyouhou/" TargetMode="External"/><Relationship Id="rId10873" Type="http://schemas.openxmlformats.org/officeDocument/2006/relationships/hyperlink" Target="https://juku-escot.com/column/suugakukika/" TargetMode="External"/><Relationship Id="rId10874" Type="http://schemas.openxmlformats.org/officeDocument/2006/relationships/hyperlink" Target="https://juku-escot.com/column/suugakukika/" TargetMode="External"/><Relationship Id="rId4260" Type="http://schemas.openxmlformats.org/officeDocument/2006/relationships/hyperlink" Target="https://rika-quest.com/column/volume-and-temperature/" TargetMode="External"/><Relationship Id="rId5592" Type="http://schemas.openxmlformats.org/officeDocument/2006/relationships/hyperlink" Target="https://eigo-rewrite.com/column/stage2-lesson12-1/" TargetMode="External"/><Relationship Id="rId10879" Type="http://schemas.openxmlformats.org/officeDocument/2006/relationships/hyperlink" Target="https://juku-escot.com/column/daisuubennkyouhou/" TargetMode="External"/><Relationship Id="rId5593" Type="http://schemas.openxmlformats.org/officeDocument/2006/relationships/hyperlink" Target="https://eigo-rewrite.com/column/stage2-lesson12-1/" TargetMode="External"/><Relationship Id="rId4262" Type="http://schemas.openxmlformats.org/officeDocument/2006/relationships/hyperlink" Target="https://rika-quest.com/column/volume-and-temperature/" TargetMode="External"/><Relationship Id="rId5590" Type="http://schemas.openxmlformats.org/officeDocument/2006/relationships/hyperlink" Target="https://eigo-rewrite.com/column/stage2-lesson12-1/" TargetMode="External"/><Relationship Id="rId10877" Type="http://schemas.openxmlformats.org/officeDocument/2006/relationships/hyperlink" Target="https://juku-escot.com/column/daisuubennkyouhou/" TargetMode="External"/><Relationship Id="rId4261" Type="http://schemas.openxmlformats.org/officeDocument/2006/relationships/hyperlink" Target="https://rika-quest.com/column/volume-and-temperature/" TargetMode="External"/><Relationship Id="rId5591" Type="http://schemas.openxmlformats.org/officeDocument/2006/relationships/hyperlink" Target="https://eigo-rewrite.com/column/stage2-lesson12-1/" TargetMode="External"/><Relationship Id="rId10878" Type="http://schemas.openxmlformats.org/officeDocument/2006/relationships/hyperlink" Target="https://juku-escot.com/column/daisuubennkyouhou/" TargetMode="External"/><Relationship Id="rId4264" Type="http://schemas.openxmlformats.org/officeDocument/2006/relationships/hyperlink" Target="https://rika-quest.com/column/volume-and-temperature/" TargetMode="External"/><Relationship Id="rId5596" Type="http://schemas.openxmlformats.org/officeDocument/2006/relationships/hyperlink" Target="https://eigo-rewrite.com/column/stage2-lesson12-1/" TargetMode="External"/><Relationship Id="rId4263" Type="http://schemas.openxmlformats.org/officeDocument/2006/relationships/hyperlink" Target="https://rika-quest.com/column/volume-and-temperature/" TargetMode="External"/><Relationship Id="rId5597" Type="http://schemas.openxmlformats.org/officeDocument/2006/relationships/hyperlink" Target="https://eigo-rewrite.com/column/stage2-lesson12-1/" TargetMode="External"/><Relationship Id="rId4266" Type="http://schemas.openxmlformats.org/officeDocument/2006/relationships/hyperlink" Target="https://rika-quest.com/column/volume-and-temperature/" TargetMode="External"/><Relationship Id="rId5594" Type="http://schemas.openxmlformats.org/officeDocument/2006/relationships/hyperlink" Target="https://eigo-rewrite.com/column/stage2-lesson12-1/" TargetMode="External"/><Relationship Id="rId4265" Type="http://schemas.openxmlformats.org/officeDocument/2006/relationships/hyperlink" Target="https://rika-quest.com/column/volume-and-temperature/" TargetMode="External"/><Relationship Id="rId5595" Type="http://schemas.openxmlformats.org/officeDocument/2006/relationships/hyperlink" Target="https://eigo-rewrite.com/column/stage2-lesson12-1/" TargetMode="External"/><Relationship Id="rId4268" Type="http://schemas.openxmlformats.org/officeDocument/2006/relationships/hyperlink" Target="https://rika-quest.com/column/volume-and-temperature/" TargetMode="External"/><Relationship Id="rId10871" Type="http://schemas.openxmlformats.org/officeDocument/2006/relationships/hyperlink" Target="https://juku-escot.com/column/suugakukika/" TargetMode="External"/><Relationship Id="rId4267" Type="http://schemas.openxmlformats.org/officeDocument/2006/relationships/hyperlink" Target="https://rika-quest.com/column/volume-and-temperature/" TargetMode="External"/><Relationship Id="rId10872" Type="http://schemas.openxmlformats.org/officeDocument/2006/relationships/hyperlink" Target="https://juku-escot.com/column/suugakukika/" TargetMode="External"/><Relationship Id="rId5598" Type="http://schemas.openxmlformats.org/officeDocument/2006/relationships/hyperlink" Target="https://eigo-rewrite.com/column/stage2-lesson12-1/" TargetMode="External"/><Relationship Id="rId4269" Type="http://schemas.openxmlformats.org/officeDocument/2006/relationships/hyperlink" Target="https://rika-quest.com/column/volume-and-temperature/" TargetMode="External"/><Relationship Id="rId5599" Type="http://schemas.openxmlformats.org/officeDocument/2006/relationships/hyperlink" Target="https://eigo-rewrite.com/column/stage2-lesson12-1/" TargetMode="External"/><Relationship Id="rId10870" Type="http://schemas.openxmlformats.org/officeDocument/2006/relationships/hyperlink" Target="https://juku-escot.com/column/suugakukika/" TargetMode="External"/><Relationship Id="rId10886" Type="http://schemas.openxmlformats.org/officeDocument/2006/relationships/hyperlink" Target="https://juku-escot.com/column/daisuubennkyouhou/" TargetMode="External"/><Relationship Id="rId10887" Type="http://schemas.openxmlformats.org/officeDocument/2006/relationships/hyperlink" Target="https://juku-escot.com/column/daisuubennkyouhou/" TargetMode="External"/><Relationship Id="rId10884" Type="http://schemas.openxmlformats.org/officeDocument/2006/relationships/hyperlink" Target="https://juku-escot.com/column/daisuubennkyouhou/" TargetMode="External"/><Relationship Id="rId10885" Type="http://schemas.openxmlformats.org/officeDocument/2006/relationships/hyperlink" Target="https://juku-escot.com/column/daisuubennkyouhou/" TargetMode="External"/><Relationship Id="rId5581" Type="http://schemas.openxmlformats.org/officeDocument/2006/relationships/hyperlink" Target="https://eigo-rewrite.com/column/stage2-lesson12-1/" TargetMode="External"/><Relationship Id="rId5582" Type="http://schemas.openxmlformats.org/officeDocument/2006/relationships/hyperlink" Target="https://eigo-rewrite.com/column/stage2-lesson12-1/" TargetMode="External"/><Relationship Id="rId4251" Type="http://schemas.openxmlformats.org/officeDocument/2006/relationships/hyperlink" Target="https://rika-quest.com/column/volume-and-temperature/" TargetMode="External"/><Relationship Id="rId10888" Type="http://schemas.openxmlformats.org/officeDocument/2006/relationships/hyperlink" Target="https://juku-escot.com/column/daisuubennkyouhou/" TargetMode="External"/><Relationship Id="rId4250" Type="http://schemas.openxmlformats.org/officeDocument/2006/relationships/hyperlink" Target="https://rika-quest.com/column/volume-and-temperature/" TargetMode="External"/><Relationship Id="rId5580" Type="http://schemas.openxmlformats.org/officeDocument/2006/relationships/hyperlink" Target="https://eigo-rewrite.com/column/stage2-lesson12-1/" TargetMode="External"/><Relationship Id="rId10889" Type="http://schemas.openxmlformats.org/officeDocument/2006/relationships/hyperlink" Target="https://juku-escot.com/column/daisuubennkyouhou/" TargetMode="External"/><Relationship Id="rId4253" Type="http://schemas.openxmlformats.org/officeDocument/2006/relationships/hyperlink" Target="https://rika-quest.com/column/volume-and-temperature/" TargetMode="External"/><Relationship Id="rId5585" Type="http://schemas.openxmlformats.org/officeDocument/2006/relationships/hyperlink" Target="https://eigo-rewrite.com/column/stage2-lesson12-1/" TargetMode="External"/><Relationship Id="rId4252" Type="http://schemas.openxmlformats.org/officeDocument/2006/relationships/hyperlink" Target="https://rika-quest.com/column/volume-and-temperature/" TargetMode="External"/><Relationship Id="rId5586" Type="http://schemas.openxmlformats.org/officeDocument/2006/relationships/hyperlink" Target="https://eigo-rewrite.com/column/stage2-lesson12-1/" TargetMode="External"/><Relationship Id="rId4255" Type="http://schemas.openxmlformats.org/officeDocument/2006/relationships/hyperlink" Target="https://rika-quest.com/column/volume-and-temperature/" TargetMode="External"/><Relationship Id="rId5583" Type="http://schemas.openxmlformats.org/officeDocument/2006/relationships/hyperlink" Target="https://eigo-rewrite.com/column/stage2-lesson12-1/" TargetMode="External"/><Relationship Id="rId4254" Type="http://schemas.openxmlformats.org/officeDocument/2006/relationships/hyperlink" Target="https://rika-quest.com/column/volume-and-temperature/" TargetMode="External"/><Relationship Id="rId5584" Type="http://schemas.openxmlformats.org/officeDocument/2006/relationships/hyperlink" Target="https://eigo-rewrite.com/column/stage2-lesson12-1/" TargetMode="External"/><Relationship Id="rId4257" Type="http://schemas.openxmlformats.org/officeDocument/2006/relationships/hyperlink" Target="https://rika-quest.com/column/volume-and-temperature/" TargetMode="External"/><Relationship Id="rId5589" Type="http://schemas.openxmlformats.org/officeDocument/2006/relationships/hyperlink" Target="https://eigo-rewrite.com/column/stage2-lesson12-1/" TargetMode="External"/><Relationship Id="rId10882" Type="http://schemas.openxmlformats.org/officeDocument/2006/relationships/hyperlink" Target="https://juku-escot.com/column/daisuubennkyouhou/" TargetMode="External"/><Relationship Id="rId4256" Type="http://schemas.openxmlformats.org/officeDocument/2006/relationships/hyperlink" Target="https://rika-quest.com/column/volume-and-temperature/" TargetMode="External"/><Relationship Id="rId10883" Type="http://schemas.openxmlformats.org/officeDocument/2006/relationships/hyperlink" Target="https://juku-escot.com/column/daisuubennkyouhou/" TargetMode="External"/><Relationship Id="rId4259" Type="http://schemas.openxmlformats.org/officeDocument/2006/relationships/hyperlink" Target="https://rika-quest.com/column/volume-and-temperature/" TargetMode="External"/><Relationship Id="rId5587" Type="http://schemas.openxmlformats.org/officeDocument/2006/relationships/hyperlink" Target="https://eigo-rewrite.com/column/stage2-lesson12-1/" TargetMode="External"/><Relationship Id="rId10880" Type="http://schemas.openxmlformats.org/officeDocument/2006/relationships/hyperlink" Target="https://juku-escot.com/column/daisuubennkyouhou/" TargetMode="External"/><Relationship Id="rId4258" Type="http://schemas.openxmlformats.org/officeDocument/2006/relationships/hyperlink" Target="https://rika-quest.com/column/volume-and-temperature/" TargetMode="External"/><Relationship Id="rId5588" Type="http://schemas.openxmlformats.org/officeDocument/2006/relationships/hyperlink" Target="https://eigo-rewrite.com/column/stage2-lesson12-1/" TargetMode="External"/><Relationship Id="rId10881" Type="http://schemas.openxmlformats.org/officeDocument/2006/relationships/hyperlink" Target="https://juku-escot.com/column/daisuubennkyouhou/" TargetMode="External"/><Relationship Id="rId10817" Type="http://schemas.openxmlformats.org/officeDocument/2006/relationships/hyperlink" Target="https://juku-escot.com/column/suugakukika/" TargetMode="External"/><Relationship Id="rId10818" Type="http://schemas.openxmlformats.org/officeDocument/2006/relationships/hyperlink" Target="https://juku-escot.com/column/suugakukika/" TargetMode="External"/><Relationship Id="rId10815" Type="http://schemas.openxmlformats.org/officeDocument/2006/relationships/hyperlink" Target="https://dokkai-labo.tokyo/blog/kokorogamae/" TargetMode="External"/><Relationship Id="rId10816" Type="http://schemas.openxmlformats.org/officeDocument/2006/relationships/hyperlink" Target="https://juku-escot.com/column/suugakukika/" TargetMode="External"/><Relationship Id="rId10819" Type="http://schemas.openxmlformats.org/officeDocument/2006/relationships/hyperlink" Target="https://juku-escot.com/column/suugakukika/" TargetMode="External"/><Relationship Id="rId10810" Type="http://schemas.openxmlformats.org/officeDocument/2006/relationships/hyperlink" Target="https://dokkai-labo.tokyo/blog/kokorogamae/" TargetMode="External"/><Relationship Id="rId10813" Type="http://schemas.openxmlformats.org/officeDocument/2006/relationships/hyperlink" Target="https://dokkai-labo.tokyo/blog/kokorogamae/" TargetMode="External"/><Relationship Id="rId10814" Type="http://schemas.openxmlformats.org/officeDocument/2006/relationships/hyperlink" Target="https://dokkai-labo.tokyo/blog/kokorogamae/" TargetMode="External"/><Relationship Id="rId10811" Type="http://schemas.openxmlformats.org/officeDocument/2006/relationships/hyperlink" Target="https://dokkai-labo.tokyo/blog/kokorogamae/" TargetMode="External"/><Relationship Id="rId10812" Type="http://schemas.openxmlformats.org/officeDocument/2006/relationships/hyperlink" Target="https://dokkai-labo.tokyo/blog/kokorogamae/" TargetMode="External"/><Relationship Id="rId10828" Type="http://schemas.openxmlformats.org/officeDocument/2006/relationships/hyperlink" Target="https://juku-escot.com/column/suugakukika/" TargetMode="External"/><Relationship Id="rId10829" Type="http://schemas.openxmlformats.org/officeDocument/2006/relationships/hyperlink" Target="https://juku-escot.com/column/suugakukika/" TargetMode="External"/><Relationship Id="rId10826" Type="http://schemas.openxmlformats.org/officeDocument/2006/relationships/hyperlink" Target="https://juku-escot.com/column/suugakukika/" TargetMode="External"/><Relationship Id="rId10827" Type="http://schemas.openxmlformats.org/officeDocument/2006/relationships/hyperlink" Target="https://juku-escot.com/column/suugakukika/" TargetMode="External"/><Relationship Id="rId10820" Type="http://schemas.openxmlformats.org/officeDocument/2006/relationships/hyperlink" Target="https://juku-escot.com/column/suugakukika/" TargetMode="External"/><Relationship Id="rId10821" Type="http://schemas.openxmlformats.org/officeDocument/2006/relationships/hyperlink" Target="https://juku-escot.com/column/suugakukika/" TargetMode="External"/><Relationship Id="rId10824" Type="http://schemas.openxmlformats.org/officeDocument/2006/relationships/hyperlink" Target="https://juku-escot.com/column/suugakukika/" TargetMode="External"/><Relationship Id="rId10825" Type="http://schemas.openxmlformats.org/officeDocument/2006/relationships/hyperlink" Target="https://juku-escot.com/column/suugakukika/" TargetMode="External"/><Relationship Id="rId10822" Type="http://schemas.openxmlformats.org/officeDocument/2006/relationships/hyperlink" Target="https://juku-escot.com/column/suugakukika/" TargetMode="External"/><Relationship Id="rId10823" Type="http://schemas.openxmlformats.org/officeDocument/2006/relationships/hyperlink" Target="https://juku-escot.com/column/suugakukika/" TargetMode="External"/><Relationship Id="rId10806" Type="http://schemas.openxmlformats.org/officeDocument/2006/relationships/hyperlink" Target="https://dokkai-labo.tokyo/blog/kokorogamae/" TargetMode="External"/><Relationship Id="rId10807" Type="http://schemas.openxmlformats.org/officeDocument/2006/relationships/hyperlink" Target="https://dokkai-labo.tokyo/blog/kokorogamae/" TargetMode="External"/><Relationship Id="rId10804" Type="http://schemas.openxmlformats.org/officeDocument/2006/relationships/hyperlink" Target="https://dokkai-labo.tokyo/blog/kokorogamae/" TargetMode="External"/><Relationship Id="rId10805" Type="http://schemas.openxmlformats.org/officeDocument/2006/relationships/hyperlink" Target="https://dokkai-labo.tokyo/blog/kokorogamae/" TargetMode="External"/><Relationship Id="rId10808" Type="http://schemas.openxmlformats.org/officeDocument/2006/relationships/hyperlink" Target="https://dokkai-labo.tokyo/blog/kokorogamae/" TargetMode="External"/><Relationship Id="rId10809" Type="http://schemas.openxmlformats.org/officeDocument/2006/relationships/hyperlink" Target="https://dokkai-labo.tokyo/blog/kokorogamae/" TargetMode="External"/><Relationship Id="rId10802" Type="http://schemas.openxmlformats.org/officeDocument/2006/relationships/hyperlink" Target="https://dokkai-labo.tokyo/blog/kokorogamae/" TargetMode="External"/><Relationship Id="rId10803" Type="http://schemas.openxmlformats.org/officeDocument/2006/relationships/hyperlink" Target="https://dokkai-labo.tokyo/blog/kokorogamae/" TargetMode="External"/><Relationship Id="rId10800" Type="http://schemas.openxmlformats.org/officeDocument/2006/relationships/hyperlink" Target="https://dokkai-labo.tokyo/blog/kokorogamae/" TargetMode="External"/><Relationship Id="rId10801" Type="http://schemas.openxmlformats.org/officeDocument/2006/relationships/hyperlink" Target="https://dokkai-labo.tokyo/blog/kokorogamae/" TargetMode="External"/><Relationship Id="rId6902" Type="http://schemas.openxmlformats.org/officeDocument/2006/relationships/hyperlink" Target="https://eng-support.com/column/progressbook1-7-2/" TargetMode="External"/><Relationship Id="rId6903" Type="http://schemas.openxmlformats.org/officeDocument/2006/relationships/hyperlink" Target="https://eng-support.com/column/progressbook1-7-2/" TargetMode="External"/><Relationship Id="rId6900" Type="http://schemas.openxmlformats.org/officeDocument/2006/relationships/hyperlink" Target="https://eng-support.com/column/progressbook1-7-2/" TargetMode="External"/><Relationship Id="rId6901" Type="http://schemas.openxmlformats.org/officeDocument/2006/relationships/hyperlink" Target="https://eng-support.com/column/progressbook1-7-2/" TargetMode="External"/><Relationship Id="rId6906" Type="http://schemas.openxmlformats.org/officeDocument/2006/relationships/hyperlink" Target="https://eng-support.com/column/progressbook1-7-2/" TargetMode="External"/><Relationship Id="rId6907" Type="http://schemas.openxmlformats.org/officeDocument/2006/relationships/hyperlink" Target="https://eng-support.com/column/progressbook1-7-2/" TargetMode="External"/><Relationship Id="rId6904" Type="http://schemas.openxmlformats.org/officeDocument/2006/relationships/hyperlink" Target="https://eng-support.com/column/progressbook1-7-2/" TargetMode="External"/><Relationship Id="rId6905" Type="http://schemas.openxmlformats.org/officeDocument/2006/relationships/hyperlink" Target="https://eng-support.com/column/progressbook1-7-2/" TargetMode="External"/><Relationship Id="rId6908" Type="http://schemas.openxmlformats.org/officeDocument/2006/relationships/hyperlink" Target="https://eng-support.com/column/progressbook1-7-2/" TargetMode="External"/><Relationship Id="rId6909" Type="http://schemas.openxmlformats.org/officeDocument/2006/relationships/hyperlink" Target="https://eng-support.com/column/progressbook1-7-2/" TargetMode="External"/><Relationship Id="rId6924" Type="http://schemas.openxmlformats.org/officeDocument/2006/relationships/hyperlink" Target="https://eng-support.com/column/progressbook1-7-2/" TargetMode="External"/><Relationship Id="rId6925" Type="http://schemas.openxmlformats.org/officeDocument/2006/relationships/hyperlink" Target="https://eng-support.com/column/progressbook1-7-2/" TargetMode="External"/><Relationship Id="rId6922" Type="http://schemas.openxmlformats.org/officeDocument/2006/relationships/hyperlink" Target="https://eng-support.com/column/progressbook1-7-2/" TargetMode="External"/><Relationship Id="rId6923" Type="http://schemas.openxmlformats.org/officeDocument/2006/relationships/hyperlink" Target="https://eng-support.com/column/progressbook1-7-2/" TargetMode="External"/><Relationship Id="rId6928" Type="http://schemas.openxmlformats.org/officeDocument/2006/relationships/hyperlink" Target="https://eng-support.com/column/progressbook1-7-2/" TargetMode="External"/><Relationship Id="rId6929" Type="http://schemas.openxmlformats.org/officeDocument/2006/relationships/hyperlink" Target="https://eng-support.com/column/progressbook1-7-2/" TargetMode="External"/><Relationship Id="rId6926" Type="http://schemas.openxmlformats.org/officeDocument/2006/relationships/hyperlink" Target="https://eng-support.com/column/progressbook1-7-2/" TargetMode="External"/><Relationship Id="rId6927" Type="http://schemas.openxmlformats.org/officeDocument/2006/relationships/hyperlink" Target="https://eng-support.com/column/progressbook1-7-2/" TargetMode="External"/><Relationship Id="rId409" Type="http://schemas.openxmlformats.org/officeDocument/2006/relationships/hyperlink" Target="https://eigo-rewrite.com/column/stage1_lesson9-1/" TargetMode="External"/><Relationship Id="rId404" Type="http://schemas.openxmlformats.org/officeDocument/2006/relationships/hyperlink" Target="https://eigo-rewrite.com/column/stage1_lesson9-1/" TargetMode="External"/><Relationship Id="rId403" Type="http://schemas.openxmlformats.org/officeDocument/2006/relationships/hyperlink" Target="https://eigo-rewrite.com/column/stage1_lesson9-1/" TargetMode="External"/><Relationship Id="rId402" Type="http://schemas.openxmlformats.org/officeDocument/2006/relationships/hyperlink" Target="https://eigo-rewrite.com/column/stage1_lesson9-1/" TargetMode="External"/><Relationship Id="rId401" Type="http://schemas.openxmlformats.org/officeDocument/2006/relationships/hyperlink" Target="https://eigo-rewrite.com/column/stage1_lesson9-1/" TargetMode="External"/><Relationship Id="rId408" Type="http://schemas.openxmlformats.org/officeDocument/2006/relationships/hyperlink" Target="https://eigo-rewrite.com/column/stage1_lesson9-1/" TargetMode="External"/><Relationship Id="rId407" Type="http://schemas.openxmlformats.org/officeDocument/2006/relationships/hyperlink" Target="https://eigo-rewrite.com/column/stage1_lesson9-1/" TargetMode="External"/><Relationship Id="rId406" Type="http://schemas.openxmlformats.org/officeDocument/2006/relationships/hyperlink" Target="https://eigo-rewrite.com/column/stage1_lesson9-1/" TargetMode="External"/><Relationship Id="rId405" Type="http://schemas.openxmlformats.org/officeDocument/2006/relationships/hyperlink" Target="https://eigo-rewrite.com/column/stage1_lesson9-1/" TargetMode="External"/><Relationship Id="rId400" Type="http://schemas.openxmlformats.org/officeDocument/2006/relationships/hyperlink" Target="https://eigo-rewrite.com/column/stage1_lesson9-1/" TargetMode="External"/><Relationship Id="rId6920" Type="http://schemas.openxmlformats.org/officeDocument/2006/relationships/hyperlink" Target="https://eng-support.com/column/progressbook1-7-2/" TargetMode="External"/><Relationship Id="rId6921" Type="http://schemas.openxmlformats.org/officeDocument/2006/relationships/hyperlink" Target="https://eng-support.com/column/progressbook1-7-2/" TargetMode="External"/><Relationship Id="rId6913" Type="http://schemas.openxmlformats.org/officeDocument/2006/relationships/hyperlink" Target="https://eng-support.com/column/progressbook1-7-2/" TargetMode="External"/><Relationship Id="rId6914" Type="http://schemas.openxmlformats.org/officeDocument/2006/relationships/hyperlink" Target="https://eng-support.com/column/progressbook1-7-2/" TargetMode="External"/><Relationship Id="rId6911" Type="http://schemas.openxmlformats.org/officeDocument/2006/relationships/hyperlink" Target="https://eng-support.com/column/progressbook1-7-2/" TargetMode="External"/><Relationship Id="rId6912" Type="http://schemas.openxmlformats.org/officeDocument/2006/relationships/hyperlink" Target="https://eng-support.com/column/progressbook1-7-2/" TargetMode="External"/><Relationship Id="rId6917" Type="http://schemas.openxmlformats.org/officeDocument/2006/relationships/hyperlink" Target="https://eng-support.com/column/progressbook1-7-2/" TargetMode="External"/><Relationship Id="rId6918" Type="http://schemas.openxmlformats.org/officeDocument/2006/relationships/hyperlink" Target="https://eng-support.com/column/progressbook1-7-2/" TargetMode="External"/><Relationship Id="rId6915" Type="http://schemas.openxmlformats.org/officeDocument/2006/relationships/hyperlink" Target="https://eng-support.com/column/progressbook1-7-2/" TargetMode="External"/><Relationship Id="rId6916" Type="http://schemas.openxmlformats.org/officeDocument/2006/relationships/hyperlink" Target="https://eng-support.com/column/progressbook1-7-2/" TargetMode="External"/><Relationship Id="rId6919" Type="http://schemas.openxmlformats.org/officeDocument/2006/relationships/hyperlink" Target="https://eng-support.com/column/progressbook1-7-2/" TargetMode="External"/><Relationship Id="rId6910" Type="http://schemas.openxmlformats.org/officeDocument/2006/relationships/hyperlink" Target="https://eng-support.com/column/progressbook1-7-2/" TargetMode="External"/><Relationship Id="rId4327" Type="http://schemas.openxmlformats.org/officeDocument/2006/relationships/hyperlink" Target="https://eigo-rewrite.com/column/stage3-lesson2-3/" TargetMode="External"/><Relationship Id="rId5659" Type="http://schemas.openxmlformats.org/officeDocument/2006/relationships/hyperlink" Target="https://jukureiwa.com/tips/syakaianki/" TargetMode="External"/><Relationship Id="rId4326" Type="http://schemas.openxmlformats.org/officeDocument/2006/relationships/hyperlink" Target="https://eigo-rewrite.com/column/stage3-lesson2-3/" TargetMode="External"/><Relationship Id="rId4329" Type="http://schemas.openxmlformats.org/officeDocument/2006/relationships/hyperlink" Target="https://eigo-rewrite.com/column/stage3-lesson2-3/" TargetMode="External"/><Relationship Id="rId5657" Type="http://schemas.openxmlformats.org/officeDocument/2006/relationships/hyperlink" Target="https://jukureiwa.com/tips/syakaianki/" TargetMode="External"/><Relationship Id="rId6988" Type="http://schemas.openxmlformats.org/officeDocument/2006/relationships/hyperlink" Target="https://natsui-sansu-juku.com/column/510-12/" TargetMode="External"/><Relationship Id="rId4328" Type="http://schemas.openxmlformats.org/officeDocument/2006/relationships/hyperlink" Target="https://eigo-rewrite.com/column/stage3-lesson2-3/" TargetMode="External"/><Relationship Id="rId5658" Type="http://schemas.openxmlformats.org/officeDocument/2006/relationships/hyperlink" Target="https://jukureiwa.com/tips/syakaianki/" TargetMode="External"/><Relationship Id="rId6989" Type="http://schemas.openxmlformats.org/officeDocument/2006/relationships/hyperlink" Target="https://natsui-sansu-juku.com/column/510-12/" TargetMode="External"/><Relationship Id="rId469" Type="http://schemas.openxmlformats.org/officeDocument/2006/relationships/hyperlink" Target="https://rika-quest.com/column/plant/" TargetMode="External"/><Relationship Id="rId468" Type="http://schemas.openxmlformats.org/officeDocument/2006/relationships/hyperlink" Target="https://rika-quest.com/column/plant/" TargetMode="External"/><Relationship Id="rId467" Type="http://schemas.openxmlformats.org/officeDocument/2006/relationships/hyperlink" Target="https://rika-quest.com/column/plant/" TargetMode="External"/><Relationship Id="rId462" Type="http://schemas.openxmlformats.org/officeDocument/2006/relationships/hyperlink" Target="https://rika-quest.com/column/plant/" TargetMode="External"/><Relationship Id="rId5651" Type="http://schemas.openxmlformats.org/officeDocument/2006/relationships/hyperlink" Target="https://jukureiwa.com/tips/syakaianki/" TargetMode="External"/><Relationship Id="rId6982" Type="http://schemas.openxmlformats.org/officeDocument/2006/relationships/hyperlink" Target="https://natsui-sansu-juku.com/column/510-12/" TargetMode="External"/><Relationship Id="rId461" Type="http://schemas.openxmlformats.org/officeDocument/2006/relationships/hyperlink" Target="https://rika-quest.com/column/plant/" TargetMode="External"/><Relationship Id="rId5652" Type="http://schemas.openxmlformats.org/officeDocument/2006/relationships/hyperlink" Target="https://jukureiwa.com/tips/syakaianki/" TargetMode="External"/><Relationship Id="rId6983" Type="http://schemas.openxmlformats.org/officeDocument/2006/relationships/hyperlink" Target="https://natsui-sansu-juku.com/column/510-12/" TargetMode="External"/><Relationship Id="rId460" Type="http://schemas.openxmlformats.org/officeDocument/2006/relationships/hyperlink" Target="https://rika-quest.com/column/plant/" TargetMode="External"/><Relationship Id="rId4321" Type="http://schemas.openxmlformats.org/officeDocument/2006/relationships/hyperlink" Target="https://eigo-rewrite.com/column/stage1_lesson4-3/" TargetMode="External"/><Relationship Id="rId6980" Type="http://schemas.openxmlformats.org/officeDocument/2006/relationships/hyperlink" Target="https://natsui-sansu-juku.com/column/510-02/" TargetMode="External"/><Relationship Id="rId4320" Type="http://schemas.openxmlformats.org/officeDocument/2006/relationships/hyperlink" Target="https://eigo-rewrite.com/column/stage1_lesson4-3/" TargetMode="External"/><Relationship Id="rId5650" Type="http://schemas.openxmlformats.org/officeDocument/2006/relationships/hyperlink" Target="https://jukureiwa.com/tips/syakaianki/" TargetMode="External"/><Relationship Id="rId6981" Type="http://schemas.openxmlformats.org/officeDocument/2006/relationships/hyperlink" Target="https://natsui-sansu-juku.com/column/510-02/" TargetMode="External"/><Relationship Id="rId466" Type="http://schemas.openxmlformats.org/officeDocument/2006/relationships/hyperlink" Target="https://rika-quest.com/column/plant/" TargetMode="External"/><Relationship Id="rId4323" Type="http://schemas.openxmlformats.org/officeDocument/2006/relationships/hyperlink" Target="https://eigo-rewrite.com/column/stage3-lesson2-3/" TargetMode="External"/><Relationship Id="rId5655" Type="http://schemas.openxmlformats.org/officeDocument/2006/relationships/hyperlink" Target="https://jukureiwa.com/tips/syakaianki/" TargetMode="External"/><Relationship Id="rId6986" Type="http://schemas.openxmlformats.org/officeDocument/2006/relationships/hyperlink" Target="https://natsui-sansu-juku.com/column/510-12/" TargetMode="External"/><Relationship Id="rId465" Type="http://schemas.openxmlformats.org/officeDocument/2006/relationships/hyperlink" Target="https://rika-quest.com/column/plant/" TargetMode="External"/><Relationship Id="rId4322" Type="http://schemas.openxmlformats.org/officeDocument/2006/relationships/hyperlink" Target="https://eigo-rewrite.com/column/stage1_lesson4-3/" TargetMode="External"/><Relationship Id="rId5656" Type="http://schemas.openxmlformats.org/officeDocument/2006/relationships/hyperlink" Target="https://jukureiwa.com/tips/syakaianki/" TargetMode="External"/><Relationship Id="rId6987" Type="http://schemas.openxmlformats.org/officeDocument/2006/relationships/hyperlink" Target="https://natsui-sansu-juku.com/column/510-12/" TargetMode="External"/><Relationship Id="rId464" Type="http://schemas.openxmlformats.org/officeDocument/2006/relationships/hyperlink" Target="https://rika-quest.com/column/plant/" TargetMode="External"/><Relationship Id="rId4325" Type="http://schemas.openxmlformats.org/officeDocument/2006/relationships/hyperlink" Target="https://eigo-rewrite.com/column/stage3-lesson2-3/" TargetMode="External"/><Relationship Id="rId5653" Type="http://schemas.openxmlformats.org/officeDocument/2006/relationships/hyperlink" Target="https://jukureiwa.com/tips/syakaianki/" TargetMode="External"/><Relationship Id="rId6984" Type="http://schemas.openxmlformats.org/officeDocument/2006/relationships/hyperlink" Target="https://natsui-sansu-juku.com/column/510-12/" TargetMode="External"/><Relationship Id="rId463" Type="http://schemas.openxmlformats.org/officeDocument/2006/relationships/hyperlink" Target="https://rika-quest.com/column/plant/" TargetMode="External"/><Relationship Id="rId4324" Type="http://schemas.openxmlformats.org/officeDocument/2006/relationships/hyperlink" Target="https://eigo-rewrite.com/column/stage3-lesson2-3/" TargetMode="External"/><Relationship Id="rId5654" Type="http://schemas.openxmlformats.org/officeDocument/2006/relationships/hyperlink" Target="https://jukureiwa.com/tips/syakaianki/" TargetMode="External"/><Relationship Id="rId6985" Type="http://schemas.openxmlformats.org/officeDocument/2006/relationships/hyperlink" Target="https://natsui-sansu-juku.com/column/510-12/" TargetMode="External"/><Relationship Id="rId4316" Type="http://schemas.openxmlformats.org/officeDocument/2006/relationships/hyperlink" Target="https://eigo-rewrite.com/column/stage1_lesson4-3/" TargetMode="External"/><Relationship Id="rId5648" Type="http://schemas.openxmlformats.org/officeDocument/2006/relationships/hyperlink" Target="https://jukureiwa.com/tips/syakaianki/" TargetMode="External"/><Relationship Id="rId6979" Type="http://schemas.openxmlformats.org/officeDocument/2006/relationships/hyperlink" Target="https://natsui-sansu-juku.com/column/510-02/" TargetMode="External"/><Relationship Id="rId4315" Type="http://schemas.openxmlformats.org/officeDocument/2006/relationships/hyperlink" Target="https://eigo-rewrite.com/column/stage1_lesson4-3/" TargetMode="External"/><Relationship Id="rId5649" Type="http://schemas.openxmlformats.org/officeDocument/2006/relationships/hyperlink" Target="https://jukureiwa.com/tips/syakaianki/" TargetMode="External"/><Relationship Id="rId4318" Type="http://schemas.openxmlformats.org/officeDocument/2006/relationships/hyperlink" Target="https://eigo-rewrite.com/column/stage1_lesson4-3/" TargetMode="External"/><Relationship Id="rId5646" Type="http://schemas.openxmlformats.org/officeDocument/2006/relationships/hyperlink" Target="https://jukureiwa.com/tips/syakaianki/" TargetMode="External"/><Relationship Id="rId6977" Type="http://schemas.openxmlformats.org/officeDocument/2006/relationships/hyperlink" Target="https://natsui-sansu-juku.com/column/510-02/" TargetMode="External"/><Relationship Id="rId4317" Type="http://schemas.openxmlformats.org/officeDocument/2006/relationships/hyperlink" Target="https://eigo-rewrite.com/column/stage1_lesson4-3/" TargetMode="External"/><Relationship Id="rId5647" Type="http://schemas.openxmlformats.org/officeDocument/2006/relationships/hyperlink" Target="https://jukureiwa.com/tips/syakaianki/" TargetMode="External"/><Relationship Id="rId6978" Type="http://schemas.openxmlformats.org/officeDocument/2006/relationships/hyperlink" Target="https://natsui-sansu-juku.com/column/510-02/" TargetMode="External"/><Relationship Id="rId4319" Type="http://schemas.openxmlformats.org/officeDocument/2006/relationships/hyperlink" Target="https://eigo-rewrite.com/column/stage1_lesson4-3/" TargetMode="External"/><Relationship Id="rId459" Type="http://schemas.openxmlformats.org/officeDocument/2006/relationships/hyperlink" Target="https://rika-quest.com/column/plant/" TargetMode="External"/><Relationship Id="rId458" Type="http://schemas.openxmlformats.org/officeDocument/2006/relationships/hyperlink" Target="https://rika-quest.com/column/plant/" TargetMode="External"/><Relationship Id="rId457" Type="http://schemas.openxmlformats.org/officeDocument/2006/relationships/hyperlink" Target="https://rika-quest.com/column/plant/" TargetMode="External"/><Relationship Id="rId456" Type="http://schemas.openxmlformats.org/officeDocument/2006/relationships/hyperlink" Target="https://rika-quest.com/column/plant/" TargetMode="External"/><Relationship Id="rId451" Type="http://schemas.openxmlformats.org/officeDocument/2006/relationships/hyperlink" Target="https://rika-quest.com/column/plant/" TargetMode="External"/><Relationship Id="rId5640" Type="http://schemas.openxmlformats.org/officeDocument/2006/relationships/hyperlink" Target="https://jukureiwa.com/tips/syakaianki/" TargetMode="External"/><Relationship Id="rId6971" Type="http://schemas.openxmlformats.org/officeDocument/2006/relationships/hyperlink" Target="https://natsui-sansu-juku.com/column/510-02/" TargetMode="External"/><Relationship Id="rId450" Type="http://schemas.openxmlformats.org/officeDocument/2006/relationships/hyperlink" Target="https://rika-quest.com/column/plant/" TargetMode="External"/><Relationship Id="rId5641" Type="http://schemas.openxmlformats.org/officeDocument/2006/relationships/hyperlink" Target="https://jukureiwa.com/tips/syakaianki/" TargetMode="External"/><Relationship Id="rId6972" Type="http://schemas.openxmlformats.org/officeDocument/2006/relationships/hyperlink" Target="https://natsui-sansu-juku.com/column/510-02/" TargetMode="External"/><Relationship Id="rId4310" Type="http://schemas.openxmlformats.org/officeDocument/2006/relationships/hyperlink" Target="https://eigo-rewrite.com/column/stage1_lesson4-3/" TargetMode="External"/><Relationship Id="rId6970" Type="http://schemas.openxmlformats.org/officeDocument/2006/relationships/hyperlink" Target="https://natsui-sansu-juku.com/column/510-02/" TargetMode="External"/><Relationship Id="rId455" Type="http://schemas.openxmlformats.org/officeDocument/2006/relationships/hyperlink" Target="https://rika-quest.com/column/plant/" TargetMode="External"/><Relationship Id="rId4312" Type="http://schemas.openxmlformats.org/officeDocument/2006/relationships/hyperlink" Target="https://eigo-rewrite.com/column/stage1_lesson4-3/" TargetMode="External"/><Relationship Id="rId5644" Type="http://schemas.openxmlformats.org/officeDocument/2006/relationships/hyperlink" Target="https://jukureiwa.com/tips/syakaianki/" TargetMode="External"/><Relationship Id="rId6975" Type="http://schemas.openxmlformats.org/officeDocument/2006/relationships/hyperlink" Target="https://natsui-sansu-juku.com/column/510-02/" TargetMode="External"/><Relationship Id="rId454" Type="http://schemas.openxmlformats.org/officeDocument/2006/relationships/hyperlink" Target="https://rika-quest.com/column/plant/" TargetMode="External"/><Relationship Id="rId4311" Type="http://schemas.openxmlformats.org/officeDocument/2006/relationships/hyperlink" Target="https://eigo-rewrite.com/column/stage1_lesson4-3/" TargetMode="External"/><Relationship Id="rId5645" Type="http://schemas.openxmlformats.org/officeDocument/2006/relationships/hyperlink" Target="https://jukureiwa.com/tips/syakaianki/" TargetMode="External"/><Relationship Id="rId6976" Type="http://schemas.openxmlformats.org/officeDocument/2006/relationships/hyperlink" Target="https://natsui-sansu-juku.com/column/510-02/" TargetMode="External"/><Relationship Id="rId453" Type="http://schemas.openxmlformats.org/officeDocument/2006/relationships/hyperlink" Target="https://rika-quest.com/column/plant/" TargetMode="External"/><Relationship Id="rId4314" Type="http://schemas.openxmlformats.org/officeDocument/2006/relationships/hyperlink" Target="https://eigo-rewrite.com/column/stage1_lesson4-3/" TargetMode="External"/><Relationship Id="rId5642" Type="http://schemas.openxmlformats.org/officeDocument/2006/relationships/hyperlink" Target="https://jukureiwa.com/tips/syakaianki/" TargetMode="External"/><Relationship Id="rId6973" Type="http://schemas.openxmlformats.org/officeDocument/2006/relationships/hyperlink" Target="https://natsui-sansu-juku.com/column/510-02/" TargetMode="External"/><Relationship Id="rId452" Type="http://schemas.openxmlformats.org/officeDocument/2006/relationships/hyperlink" Target="https://rika-quest.com/column/plant/" TargetMode="External"/><Relationship Id="rId4313" Type="http://schemas.openxmlformats.org/officeDocument/2006/relationships/hyperlink" Target="https://eigo-rewrite.com/column/stage1_lesson4-3/" TargetMode="External"/><Relationship Id="rId5643" Type="http://schemas.openxmlformats.org/officeDocument/2006/relationships/hyperlink" Target="https://jukureiwa.com/tips/syakaianki/" TargetMode="External"/><Relationship Id="rId6974" Type="http://schemas.openxmlformats.org/officeDocument/2006/relationships/hyperlink" Target="https://natsui-sansu-juku.com/column/510-02/" TargetMode="External"/><Relationship Id="rId3018" Type="http://schemas.openxmlformats.org/officeDocument/2006/relationships/hyperlink" Target="https://rika-quest.com/column/solubility/" TargetMode="External"/><Relationship Id="rId4349" Type="http://schemas.openxmlformats.org/officeDocument/2006/relationships/hyperlink" Target="https://eigo-rewrite.com/column/stage3-lesson2-3/" TargetMode="External"/><Relationship Id="rId3017" Type="http://schemas.openxmlformats.org/officeDocument/2006/relationships/hyperlink" Target="https://rika-quest.com/column/solubility/" TargetMode="External"/><Relationship Id="rId4348" Type="http://schemas.openxmlformats.org/officeDocument/2006/relationships/hyperlink" Target="https://eigo-rewrite.com/column/stage3-lesson2-3/" TargetMode="External"/><Relationship Id="rId5679" Type="http://schemas.openxmlformats.org/officeDocument/2006/relationships/hyperlink" Target="https://eigo-rewrite.com/column/stage1_lesson6-1/" TargetMode="External"/><Relationship Id="rId3019" Type="http://schemas.openxmlformats.org/officeDocument/2006/relationships/hyperlink" Target="https://rika-quest.com/column/solubility/" TargetMode="External"/><Relationship Id="rId491" Type="http://schemas.openxmlformats.org/officeDocument/2006/relationships/hyperlink" Target="https://koten-kakitsubata.jp/blog/isemonogatari/" TargetMode="External"/><Relationship Id="rId490" Type="http://schemas.openxmlformats.org/officeDocument/2006/relationships/hyperlink" Target="https://koten-kakitsubata.jp/blog/isemonogatari/" TargetMode="External"/><Relationship Id="rId489" Type="http://schemas.openxmlformats.org/officeDocument/2006/relationships/hyperlink" Target="https://koten-kakitsubata.jp/blog/isemonogatari/" TargetMode="External"/><Relationship Id="rId5670" Type="http://schemas.openxmlformats.org/officeDocument/2006/relationships/hyperlink" Target="https://jukureiwa.com/tips/syakaianki/" TargetMode="External"/><Relationship Id="rId484" Type="http://schemas.openxmlformats.org/officeDocument/2006/relationships/hyperlink" Target="https://koten-kakitsubata.jp/blog/isemonogatari/" TargetMode="External"/><Relationship Id="rId3010" Type="http://schemas.openxmlformats.org/officeDocument/2006/relationships/hyperlink" Target="https://rika-quest.com/column/solubility/" TargetMode="External"/><Relationship Id="rId4341" Type="http://schemas.openxmlformats.org/officeDocument/2006/relationships/hyperlink" Target="https://eigo-rewrite.com/column/stage3-lesson2-3/" TargetMode="External"/><Relationship Id="rId5673" Type="http://schemas.openxmlformats.org/officeDocument/2006/relationships/hyperlink" Target="https://eigo-rewrite.com/column/stage1_lesson6-1/" TargetMode="External"/><Relationship Id="rId483" Type="http://schemas.openxmlformats.org/officeDocument/2006/relationships/hyperlink" Target="https://koten-kakitsubata.jp/blog/isemonogatari/" TargetMode="External"/><Relationship Id="rId4340" Type="http://schemas.openxmlformats.org/officeDocument/2006/relationships/hyperlink" Target="https://eigo-rewrite.com/column/stage3-lesson2-3/" TargetMode="External"/><Relationship Id="rId5674" Type="http://schemas.openxmlformats.org/officeDocument/2006/relationships/hyperlink" Target="https://eigo-rewrite.com/column/stage1_lesson6-1/" TargetMode="External"/><Relationship Id="rId482" Type="http://schemas.openxmlformats.org/officeDocument/2006/relationships/hyperlink" Target="https://koten-kakitsubata.jp/blog/isemonogatari/" TargetMode="External"/><Relationship Id="rId3012" Type="http://schemas.openxmlformats.org/officeDocument/2006/relationships/hyperlink" Target="https://rika-quest.com/column/solubility/" TargetMode="External"/><Relationship Id="rId4343" Type="http://schemas.openxmlformats.org/officeDocument/2006/relationships/hyperlink" Target="https://eigo-rewrite.com/column/stage3-lesson2-3/" TargetMode="External"/><Relationship Id="rId5671" Type="http://schemas.openxmlformats.org/officeDocument/2006/relationships/hyperlink" Target="https://jukureiwa.com/tips/syakaianki/" TargetMode="External"/><Relationship Id="rId481" Type="http://schemas.openxmlformats.org/officeDocument/2006/relationships/hyperlink" Target="https://koten-kakitsubata.jp/blog/isemonogatari/" TargetMode="External"/><Relationship Id="rId3011" Type="http://schemas.openxmlformats.org/officeDocument/2006/relationships/hyperlink" Target="https://rika-quest.com/column/solubility/" TargetMode="External"/><Relationship Id="rId4342" Type="http://schemas.openxmlformats.org/officeDocument/2006/relationships/hyperlink" Target="https://eigo-rewrite.com/column/stage3-lesson2-3/" TargetMode="External"/><Relationship Id="rId5672" Type="http://schemas.openxmlformats.org/officeDocument/2006/relationships/hyperlink" Target="https://jukureiwa.com/tips/syakaianki/" TargetMode="External"/><Relationship Id="rId488" Type="http://schemas.openxmlformats.org/officeDocument/2006/relationships/hyperlink" Target="https://koten-kakitsubata.jp/blog/isemonogatari/" TargetMode="External"/><Relationship Id="rId3014" Type="http://schemas.openxmlformats.org/officeDocument/2006/relationships/hyperlink" Target="https://rika-quest.com/column/solubility/" TargetMode="External"/><Relationship Id="rId4345" Type="http://schemas.openxmlformats.org/officeDocument/2006/relationships/hyperlink" Target="https://eigo-rewrite.com/column/stage3-lesson2-3/" TargetMode="External"/><Relationship Id="rId5677" Type="http://schemas.openxmlformats.org/officeDocument/2006/relationships/hyperlink" Target="https://eigo-rewrite.com/column/stage1_lesson6-1/" TargetMode="External"/><Relationship Id="rId487" Type="http://schemas.openxmlformats.org/officeDocument/2006/relationships/hyperlink" Target="https://koten-kakitsubata.jp/blog/isemonogatari/" TargetMode="External"/><Relationship Id="rId3013" Type="http://schemas.openxmlformats.org/officeDocument/2006/relationships/hyperlink" Target="https://rika-quest.com/column/solubility/" TargetMode="External"/><Relationship Id="rId4344" Type="http://schemas.openxmlformats.org/officeDocument/2006/relationships/hyperlink" Target="https://eigo-rewrite.com/column/stage3-lesson2-3/" TargetMode="External"/><Relationship Id="rId5678" Type="http://schemas.openxmlformats.org/officeDocument/2006/relationships/hyperlink" Target="https://eigo-rewrite.com/column/stage1_lesson6-1/" TargetMode="External"/><Relationship Id="rId486" Type="http://schemas.openxmlformats.org/officeDocument/2006/relationships/hyperlink" Target="https://koten-kakitsubata.jp/blog/isemonogatari/" TargetMode="External"/><Relationship Id="rId3016" Type="http://schemas.openxmlformats.org/officeDocument/2006/relationships/hyperlink" Target="https://rika-quest.com/column/solubility/" TargetMode="External"/><Relationship Id="rId4347" Type="http://schemas.openxmlformats.org/officeDocument/2006/relationships/hyperlink" Target="https://eigo-rewrite.com/column/stage3-lesson2-3/" TargetMode="External"/><Relationship Id="rId5675" Type="http://schemas.openxmlformats.org/officeDocument/2006/relationships/hyperlink" Target="https://eigo-rewrite.com/column/stage1_lesson6-1/" TargetMode="External"/><Relationship Id="rId485" Type="http://schemas.openxmlformats.org/officeDocument/2006/relationships/hyperlink" Target="https://koten-kakitsubata.jp/blog/isemonogatari/" TargetMode="External"/><Relationship Id="rId3015" Type="http://schemas.openxmlformats.org/officeDocument/2006/relationships/hyperlink" Target="https://rika-quest.com/column/solubility/" TargetMode="External"/><Relationship Id="rId4346" Type="http://schemas.openxmlformats.org/officeDocument/2006/relationships/hyperlink" Target="https://eigo-rewrite.com/column/stage3-lesson2-3/" TargetMode="External"/><Relationship Id="rId5676" Type="http://schemas.openxmlformats.org/officeDocument/2006/relationships/hyperlink" Target="https://eigo-rewrite.com/column/stage1_lesson6-1/" TargetMode="External"/><Relationship Id="rId3007" Type="http://schemas.openxmlformats.org/officeDocument/2006/relationships/hyperlink" Target="https://rika-quest.com/column/solubility/" TargetMode="External"/><Relationship Id="rId4338" Type="http://schemas.openxmlformats.org/officeDocument/2006/relationships/hyperlink" Target="https://eigo-rewrite.com/column/stage3-lesson2-3/" TargetMode="External"/><Relationship Id="rId3006" Type="http://schemas.openxmlformats.org/officeDocument/2006/relationships/hyperlink" Target="https://rika-quest.com/column/solubility/" TargetMode="External"/><Relationship Id="rId4337" Type="http://schemas.openxmlformats.org/officeDocument/2006/relationships/hyperlink" Target="https://eigo-rewrite.com/column/stage3-lesson2-3/" TargetMode="External"/><Relationship Id="rId3009" Type="http://schemas.openxmlformats.org/officeDocument/2006/relationships/hyperlink" Target="https://rika-quest.com/column/solubility/" TargetMode="External"/><Relationship Id="rId5668" Type="http://schemas.openxmlformats.org/officeDocument/2006/relationships/hyperlink" Target="https://jukureiwa.com/tips/syakaianki/" TargetMode="External"/><Relationship Id="rId6999" Type="http://schemas.openxmlformats.org/officeDocument/2006/relationships/hyperlink" Target="https://natsui-sansu-juku.com/column/510-12/" TargetMode="External"/><Relationship Id="rId3008" Type="http://schemas.openxmlformats.org/officeDocument/2006/relationships/hyperlink" Target="https://rika-quest.com/column/solubility/" TargetMode="External"/><Relationship Id="rId4339" Type="http://schemas.openxmlformats.org/officeDocument/2006/relationships/hyperlink" Target="https://eigo-rewrite.com/column/stage3-lesson2-3/" TargetMode="External"/><Relationship Id="rId5669" Type="http://schemas.openxmlformats.org/officeDocument/2006/relationships/hyperlink" Target="https://jukureiwa.com/tips/syakaianki/" TargetMode="External"/><Relationship Id="rId480" Type="http://schemas.openxmlformats.org/officeDocument/2006/relationships/hyperlink" Target="https://koten-kakitsubata.jp/blog/isemonogatari/" TargetMode="External"/><Relationship Id="rId479" Type="http://schemas.openxmlformats.org/officeDocument/2006/relationships/hyperlink" Target="https://koten-kakitsubata.jp/blog/isemonogatari/" TargetMode="External"/><Relationship Id="rId478" Type="http://schemas.openxmlformats.org/officeDocument/2006/relationships/hyperlink" Target="https://koten-kakitsubata.jp/blog/isemonogatari/" TargetMode="External"/><Relationship Id="rId6990" Type="http://schemas.openxmlformats.org/officeDocument/2006/relationships/hyperlink" Target="https://natsui-sansu-juku.com/column/510-12/" TargetMode="External"/><Relationship Id="rId473" Type="http://schemas.openxmlformats.org/officeDocument/2006/relationships/hyperlink" Target="https://koten-kakitsubata.jp/blog/isemonogatari/" TargetMode="External"/><Relationship Id="rId4330" Type="http://schemas.openxmlformats.org/officeDocument/2006/relationships/hyperlink" Target="https://eigo-rewrite.com/column/stage3-lesson2-3/" TargetMode="External"/><Relationship Id="rId5662" Type="http://schemas.openxmlformats.org/officeDocument/2006/relationships/hyperlink" Target="https://jukureiwa.com/tips/syakaianki/" TargetMode="External"/><Relationship Id="rId6993" Type="http://schemas.openxmlformats.org/officeDocument/2006/relationships/hyperlink" Target="https://natsui-sansu-juku.com/column/510-12/" TargetMode="External"/><Relationship Id="rId472" Type="http://schemas.openxmlformats.org/officeDocument/2006/relationships/hyperlink" Target="https://rika-quest.com/column/plant/" TargetMode="External"/><Relationship Id="rId5663" Type="http://schemas.openxmlformats.org/officeDocument/2006/relationships/hyperlink" Target="https://jukureiwa.com/tips/syakaianki/" TargetMode="External"/><Relationship Id="rId6994" Type="http://schemas.openxmlformats.org/officeDocument/2006/relationships/hyperlink" Target="https://natsui-sansu-juku.com/column/510-12/" TargetMode="External"/><Relationship Id="rId471" Type="http://schemas.openxmlformats.org/officeDocument/2006/relationships/hyperlink" Target="https://rika-quest.com/column/plant/" TargetMode="External"/><Relationship Id="rId3001" Type="http://schemas.openxmlformats.org/officeDocument/2006/relationships/hyperlink" Target="https://rika-quest.com/column/solubility/" TargetMode="External"/><Relationship Id="rId4332" Type="http://schemas.openxmlformats.org/officeDocument/2006/relationships/hyperlink" Target="https://eigo-rewrite.com/column/stage3-lesson2-3/" TargetMode="External"/><Relationship Id="rId5660" Type="http://schemas.openxmlformats.org/officeDocument/2006/relationships/hyperlink" Target="https://jukureiwa.com/tips/syakaianki/" TargetMode="External"/><Relationship Id="rId6991" Type="http://schemas.openxmlformats.org/officeDocument/2006/relationships/hyperlink" Target="https://natsui-sansu-juku.com/column/510-12/" TargetMode="External"/><Relationship Id="rId470" Type="http://schemas.openxmlformats.org/officeDocument/2006/relationships/hyperlink" Target="https://rika-quest.com/column/plant/" TargetMode="External"/><Relationship Id="rId3000" Type="http://schemas.openxmlformats.org/officeDocument/2006/relationships/hyperlink" Target="https://rika-quest.com/column/solubility/" TargetMode="External"/><Relationship Id="rId4331" Type="http://schemas.openxmlformats.org/officeDocument/2006/relationships/hyperlink" Target="https://eigo-rewrite.com/column/stage3-lesson2-3/" TargetMode="External"/><Relationship Id="rId5661" Type="http://schemas.openxmlformats.org/officeDocument/2006/relationships/hyperlink" Target="https://jukureiwa.com/tips/syakaianki/" TargetMode="External"/><Relationship Id="rId6992" Type="http://schemas.openxmlformats.org/officeDocument/2006/relationships/hyperlink" Target="https://natsui-sansu-juku.com/column/510-12/" TargetMode="External"/><Relationship Id="rId477" Type="http://schemas.openxmlformats.org/officeDocument/2006/relationships/hyperlink" Target="https://koten-kakitsubata.jp/blog/isemonogatari/" TargetMode="External"/><Relationship Id="rId3003" Type="http://schemas.openxmlformats.org/officeDocument/2006/relationships/hyperlink" Target="https://rika-quest.com/column/solubility/" TargetMode="External"/><Relationship Id="rId4334" Type="http://schemas.openxmlformats.org/officeDocument/2006/relationships/hyperlink" Target="https://eigo-rewrite.com/column/stage3-lesson2-3/" TargetMode="External"/><Relationship Id="rId5666" Type="http://schemas.openxmlformats.org/officeDocument/2006/relationships/hyperlink" Target="https://jukureiwa.com/tips/syakaianki/" TargetMode="External"/><Relationship Id="rId6997" Type="http://schemas.openxmlformats.org/officeDocument/2006/relationships/hyperlink" Target="https://natsui-sansu-juku.com/column/510-12/" TargetMode="External"/><Relationship Id="rId476" Type="http://schemas.openxmlformats.org/officeDocument/2006/relationships/hyperlink" Target="https://koten-kakitsubata.jp/blog/isemonogatari/" TargetMode="External"/><Relationship Id="rId3002" Type="http://schemas.openxmlformats.org/officeDocument/2006/relationships/hyperlink" Target="https://rika-quest.com/column/solubility/" TargetMode="External"/><Relationship Id="rId4333" Type="http://schemas.openxmlformats.org/officeDocument/2006/relationships/hyperlink" Target="https://eigo-rewrite.com/column/stage3-lesson2-3/" TargetMode="External"/><Relationship Id="rId5667" Type="http://schemas.openxmlformats.org/officeDocument/2006/relationships/hyperlink" Target="https://jukureiwa.com/tips/syakaianki/" TargetMode="External"/><Relationship Id="rId6998" Type="http://schemas.openxmlformats.org/officeDocument/2006/relationships/hyperlink" Target="https://natsui-sansu-juku.com/column/510-12/" TargetMode="External"/><Relationship Id="rId475" Type="http://schemas.openxmlformats.org/officeDocument/2006/relationships/hyperlink" Target="https://koten-kakitsubata.jp/blog/isemonogatari/" TargetMode="External"/><Relationship Id="rId3005" Type="http://schemas.openxmlformats.org/officeDocument/2006/relationships/hyperlink" Target="https://rika-quest.com/column/solubility/" TargetMode="External"/><Relationship Id="rId4336" Type="http://schemas.openxmlformats.org/officeDocument/2006/relationships/hyperlink" Target="https://eigo-rewrite.com/column/stage3-lesson2-3/" TargetMode="External"/><Relationship Id="rId5664" Type="http://schemas.openxmlformats.org/officeDocument/2006/relationships/hyperlink" Target="https://jukureiwa.com/tips/syakaianki/" TargetMode="External"/><Relationship Id="rId6995" Type="http://schemas.openxmlformats.org/officeDocument/2006/relationships/hyperlink" Target="https://natsui-sansu-juku.com/column/510-12/" TargetMode="External"/><Relationship Id="rId474" Type="http://schemas.openxmlformats.org/officeDocument/2006/relationships/hyperlink" Target="https://koten-kakitsubata.jp/blog/isemonogatari/" TargetMode="External"/><Relationship Id="rId3004" Type="http://schemas.openxmlformats.org/officeDocument/2006/relationships/hyperlink" Target="https://rika-quest.com/column/solubility/" TargetMode="External"/><Relationship Id="rId4335" Type="http://schemas.openxmlformats.org/officeDocument/2006/relationships/hyperlink" Target="https://eigo-rewrite.com/column/stage3-lesson2-3/" TargetMode="External"/><Relationship Id="rId5665" Type="http://schemas.openxmlformats.org/officeDocument/2006/relationships/hyperlink" Target="https://jukureiwa.com/tips/syakaianki/" TargetMode="External"/><Relationship Id="rId6996" Type="http://schemas.openxmlformats.org/officeDocument/2006/relationships/hyperlink" Target="https://natsui-sansu-juku.com/column/510-12/" TargetMode="External"/><Relationship Id="rId5615" Type="http://schemas.openxmlformats.org/officeDocument/2006/relationships/hyperlink" Target="https://eigo-rewrite.com/column/stage2-lesson12-1/" TargetMode="External"/><Relationship Id="rId6946" Type="http://schemas.openxmlformats.org/officeDocument/2006/relationships/hyperlink" Target="https://natsui-sansu-juku.com/column/510-02/" TargetMode="External"/><Relationship Id="rId5616" Type="http://schemas.openxmlformats.org/officeDocument/2006/relationships/hyperlink" Target="https://eigo-rewrite.com/column/stage2-lesson12-1/" TargetMode="External"/><Relationship Id="rId6947" Type="http://schemas.openxmlformats.org/officeDocument/2006/relationships/hyperlink" Target="https://natsui-sansu-juku.com/column/510-02/" TargetMode="External"/><Relationship Id="rId5613" Type="http://schemas.openxmlformats.org/officeDocument/2006/relationships/hyperlink" Target="https://eigo-rewrite.com/column/stage2-lesson12-1/" TargetMode="External"/><Relationship Id="rId6944" Type="http://schemas.openxmlformats.org/officeDocument/2006/relationships/hyperlink" Target="https://natsui-sansu-juku.com/column/510-02/" TargetMode="External"/><Relationship Id="rId5614" Type="http://schemas.openxmlformats.org/officeDocument/2006/relationships/hyperlink" Target="https://eigo-rewrite.com/column/stage2-lesson12-1/" TargetMode="External"/><Relationship Id="rId6945" Type="http://schemas.openxmlformats.org/officeDocument/2006/relationships/hyperlink" Target="https://natsui-sansu-juku.com/column/510-02/" TargetMode="External"/><Relationship Id="rId5619" Type="http://schemas.openxmlformats.org/officeDocument/2006/relationships/hyperlink" Target="https://eigo-rewrite.com/column/stage2-lesson12-1/" TargetMode="External"/><Relationship Id="rId5617" Type="http://schemas.openxmlformats.org/officeDocument/2006/relationships/hyperlink" Target="https://eigo-rewrite.com/column/stage2-lesson12-1/" TargetMode="External"/><Relationship Id="rId6948" Type="http://schemas.openxmlformats.org/officeDocument/2006/relationships/hyperlink" Target="https://natsui-sansu-juku.com/column/510-02/" TargetMode="External"/><Relationship Id="rId5618" Type="http://schemas.openxmlformats.org/officeDocument/2006/relationships/hyperlink" Target="https://eigo-rewrite.com/column/stage2-lesson12-1/" TargetMode="External"/><Relationship Id="rId6949" Type="http://schemas.openxmlformats.org/officeDocument/2006/relationships/hyperlink" Target="https://natsui-sansu-juku.com/column/510-02/" TargetMode="External"/><Relationship Id="rId426" Type="http://schemas.openxmlformats.org/officeDocument/2006/relationships/hyperlink" Target="https://rika-quest.com/column/plant/" TargetMode="External"/><Relationship Id="rId425" Type="http://schemas.openxmlformats.org/officeDocument/2006/relationships/hyperlink" Target="https://rika-quest.com/column/plant/" TargetMode="External"/><Relationship Id="rId424" Type="http://schemas.openxmlformats.org/officeDocument/2006/relationships/hyperlink" Target="https://rika-quest.com/column/plant/" TargetMode="External"/><Relationship Id="rId423" Type="http://schemas.openxmlformats.org/officeDocument/2006/relationships/hyperlink" Target="https://rika-quest.com/column/plant/" TargetMode="External"/><Relationship Id="rId429" Type="http://schemas.openxmlformats.org/officeDocument/2006/relationships/hyperlink" Target="https://rika-quest.com/column/plant/" TargetMode="External"/><Relationship Id="rId428" Type="http://schemas.openxmlformats.org/officeDocument/2006/relationships/hyperlink" Target="https://rika-quest.com/column/plant/" TargetMode="External"/><Relationship Id="rId427" Type="http://schemas.openxmlformats.org/officeDocument/2006/relationships/hyperlink" Target="https://rika-quest.com/column/plant/" TargetMode="External"/><Relationship Id="rId422" Type="http://schemas.openxmlformats.org/officeDocument/2006/relationships/hyperlink" Target="https://eigo-rewrite.com/column/stage1_lesson9-1/" TargetMode="External"/><Relationship Id="rId5611" Type="http://schemas.openxmlformats.org/officeDocument/2006/relationships/hyperlink" Target="https://eigo-rewrite.com/column/stage2-lesson12-1/" TargetMode="External"/><Relationship Id="rId6942" Type="http://schemas.openxmlformats.org/officeDocument/2006/relationships/hyperlink" Target="https://natsui-sansu-juku.com/column/510-02/" TargetMode="External"/><Relationship Id="rId421" Type="http://schemas.openxmlformats.org/officeDocument/2006/relationships/hyperlink" Target="https://eigo-rewrite.com/column/stage1_lesson9-1/" TargetMode="External"/><Relationship Id="rId5612" Type="http://schemas.openxmlformats.org/officeDocument/2006/relationships/hyperlink" Target="https://eigo-rewrite.com/column/stage2-lesson12-1/" TargetMode="External"/><Relationship Id="rId6943" Type="http://schemas.openxmlformats.org/officeDocument/2006/relationships/hyperlink" Target="https://natsui-sansu-juku.com/column/510-02/" TargetMode="External"/><Relationship Id="rId420" Type="http://schemas.openxmlformats.org/officeDocument/2006/relationships/hyperlink" Target="https://eigo-rewrite.com/column/stage1_lesson9-1/" TargetMode="External"/><Relationship Id="rId6940" Type="http://schemas.openxmlformats.org/officeDocument/2006/relationships/hyperlink" Target="https://natsui-sansu-juku.com/column/510-02/" TargetMode="External"/><Relationship Id="rId5610" Type="http://schemas.openxmlformats.org/officeDocument/2006/relationships/hyperlink" Target="https://eigo-rewrite.com/column/stage2-lesson12-1/" TargetMode="External"/><Relationship Id="rId6941" Type="http://schemas.openxmlformats.org/officeDocument/2006/relationships/hyperlink" Target="https://natsui-sansu-juku.com/column/510-02/" TargetMode="External"/><Relationship Id="rId5604" Type="http://schemas.openxmlformats.org/officeDocument/2006/relationships/hyperlink" Target="https://eigo-rewrite.com/column/stage2-lesson12-1/" TargetMode="External"/><Relationship Id="rId6935" Type="http://schemas.openxmlformats.org/officeDocument/2006/relationships/hyperlink" Target="https://natsui-sansu-juku.com/column/510-02/" TargetMode="External"/><Relationship Id="rId5605" Type="http://schemas.openxmlformats.org/officeDocument/2006/relationships/hyperlink" Target="https://eigo-rewrite.com/column/stage2-lesson12-1/" TargetMode="External"/><Relationship Id="rId6936" Type="http://schemas.openxmlformats.org/officeDocument/2006/relationships/hyperlink" Target="https://natsui-sansu-juku.com/column/510-02/" TargetMode="External"/><Relationship Id="rId5602" Type="http://schemas.openxmlformats.org/officeDocument/2006/relationships/hyperlink" Target="https://eigo-rewrite.com/column/stage2-lesson12-1/" TargetMode="External"/><Relationship Id="rId6933" Type="http://schemas.openxmlformats.org/officeDocument/2006/relationships/hyperlink" Target="https://natsui-sansu-juku.com/column/510-02/" TargetMode="External"/><Relationship Id="rId5603" Type="http://schemas.openxmlformats.org/officeDocument/2006/relationships/hyperlink" Target="https://eigo-rewrite.com/column/stage2-lesson12-1/" TargetMode="External"/><Relationship Id="rId6934" Type="http://schemas.openxmlformats.org/officeDocument/2006/relationships/hyperlink" Target="https://natsui-sansu-juku.com/column/510-02/" TargetMode="External"/><Relationship Id="rId5608" Type="http://schemas.openxmlformats.org/officeDocument/2006/relationships/hyperlink" Target="https://eigo-rewrite.com/column/stage2-lesson12-1/" TargetMode="External"/><Relationship Id="rId6939" Type="http://schemas.openxmlformats.org/officeDocument/2006/relationships/hyperlink" Target="https://natsui-sansu-juku.com/column/510-02/" TargetMode="External"/><Relationship Id="rId5609" Type="http://schemas.openxmlformats.org/officeDocument/2006/relationships/hyperlink" Target="https://eigo-rewrite.com/column/stage2-lesson12-1/" TargetMode="External"/><Relationship Id="rId5606" Type="http://schemas.openxmlformats.org/officeDocument/2006/relationships/hyperlink" Target="https://eigo-rewrite.com/column/stage2-lesson12-1/" TargetMode="External"/><Relationship Id="rId6937" Type="http://schemas.openxmlformats.org/officeDocument/2006/relationships/hyperlink" Target="https://natsui-sansu-juku.com/column/510-02/" TargetMode="External"/><Relationship Id="rId5607" Type="http://schemas.openxmlformats.org/officeDocument/2006/relationships/hyperlink" Target="https://eigo-rewrite.com/column/stage2-lesson12-1/" TargetMode="External"/><Relationship Id="rId6938" Type="http://schemas.openxmlformats.org/officeDocument/2006/relationships/hyperlink" Target="https://natsui-sansu-juku.com/column/510-02/" TargetMode="External"/><Relationship Id="rId415" Type="http://schemas.openxmlformats.org/officeDocument/2006/relationships/hyperlink" Target="https://eigo-rewrite.com/column/stage1_lesson9-1/" TargetMode="External"/><Relationship Id="rId414" Type="http://schemas.openxmlformats.org/officeDocument/2006/relationships/hyperlink" Target="https://eigo-rewrite.com/column/stage1_lesson9-1/" TargetMode="External"/><Relationship Id="rId413" Type="http://schemas.openxmlformats.org/officeDocument/2006/relationships/hyperlink" Target="https://eigo-rewrite.com/column/stage1_lesson9-1/" TargetMode="External"/><Relationship Id="rId412" Type="http://schemas.openxmlformats.org/officeDocument/2006/relationships/hyperlink" Target="https://eigo-rewrite.com/column/stage1_lesson9-1/" TargetMode="External"/><Relationship Id="rId419" Type="http://schemas.openxmlformats.org/officeDocument/2006/relationships/hyperlink" Target="https://eigo-rewrite.com/column/stage1_lesson9-1/" TargetMode="External"/><Relationship Id="rId418" Type="http://schemas.openxmlformats.org/officeDocument/2006/relationships/hyperlink" Target="https://eigo-rewrite.com/column/stage1_lesson9-1/" TargetMode="External"/><Relationship Id="rId417" Type="http://schemas.openxmlformats.org/officeDocument/2006/relationships/hyperlink" Target="https://eigo-rewrite.com/column/stage1_lesson9-1/" TargetMode="External"/><Relationship Id="rId416" Type="http://schemas.openxmlformats.org/officeDocument/2006/relationships/hyperlink" Target="https://eigo-rewrite.com/column/stage1_lesson9-1/" TargetMode="External"/><Relationship Id="rId411" Type="http://schemas.openxmlformats.org/officeDocument/2006/relationships/hyperlink" Target="https://eigo-rewrite.com/column/stage1_lesson9-1/" TargetMode="External"/><Relationship Id="rId5600" Type="http://schemas.openxmlformats.org/officeDocument/2006/relationships/hyperlink" Target="https://eigo-rewrite.com/column/stage2-lesson12-1/" TargetMode="External"/><Relationship Id="rId6931" Type="http://schemas.openxmlformats.org/officeDocument/2006/relationships/hyperlink" Target="https://eng-support.com/column/progressbook1-7-2/" TargetMode="External"/><Relationship Id="rId410" Type="http://schemas.openxmlformats.org/officeDocument/2006/relationships/hyperlink" Target="https://eigo-rewrite.com/column/stage1_lesson9-1/" TargetMode="External"/><Relationship Id="rId5601" Type="http://schemas.openxmlformats.org/officeDocument/2006/relationships/hyperlink" Target="https://eigo-rewrite.com/column/stage2-lesson12-1/" TargetMode="External"/><Relationship Id="rId6932" Type="http://schemas.openxmlformats.org/officeDocument/2006/relationships/hyperlink" Target="https://natsui-sansu-juku.com/column/510-02/" TargetMode="External"/><Relationship Id="rId6930" Type="http://schemas.openxmlformats.org/officeDocument/2006/relationships/hyperlink" Target="https://eng-support.com/column/progressbook1-7-2/" TargetMode="External"/><Relationship Id="rId4305" Type="http://schemas.openxmlformats.org/officeDocument/2006/relationships/hyperlink" Target="https://eigo-rewrite.com/column/stage1_lesson4-3/" TargetMode="External"/><Relationship Id="rId5637" Type="http://schemas.openxmlformats.org/officeDocument/2006/relationships/hyperlink" Target="https://jukureiwa.com/tips/syakaianki/" TargetMode="External"/><Relationship Id="rId6968" Type="http://schemas.openxmlformats.org/officeDocument/2006/relationships/hyperlink" Target="https://natsui-sansu-juku.com/column/510-02/" TargetMode="External"/><Relationship Id="rId4304" Type="http://schemas.openxmlformats.org/officeDocument/2006/relationships/hyperlink" Target="https://eigo-rewrite.com/column/stage1_lesson4-3/" TargetMode="External"/><Relationship Id="rId5638" Type="http://schemas.openxmlformats.org/officeDocument/2006/relationships/hyperlink" Target="https://jukureiwa.com/tips/syakaianki/" TargetMode="External"/><Relationship Id="rId6969" Type="http://schemas.openxmlformats.org/officeDocument/2006/relationships/hyperlink" Target="https://natsui-sansu-juku.com/column/510-02/" TargetMode="External"/><Relationship Id="rId4307" Type="http://schemas.openxmlformats.org/officeDocument/2006/relationships/hyperlink" Target="https://eigo-rewrite.com/column/stage1_lesson4-3/" TargetMode="External"/><Relationship Id="rId5635" Type="http://schemas.openxmlformats.org/officeDocument/2006/relationships/hyperlink" Target="https://jukureiwa.com/tips/syakaianki/" TargetMode="External"/><Relationship Id="rId6966" Type="http://schemas.openxmlformats.org/officeDocument/2006/relationships/hyperlink" Target="https://natsui-sansu-juku.com/column/510-02/" TargetMode="External"/><Relationship Id="rId4306" Type="http://schemas.openxmlformats.org/officeDocument/2006/relationships/hyperlink" Target="https://eigo-rewrite.com/column/stage1_lesson4-3/" TargetMode="External"/><Relationship Id="rId5636" Type="http://schemas.openxmlformats.org/officeDocument/2006/relationships/hyperlink" Target="https://jukureiwa.com/tips/syakaianki/" TargetMode="External"/><Relationship Id="rId6967" Type="http://schemas.openxmlformats.org/officeDocument/2006/relationships/hyperlink" Target="https://natsui-sansu-juku.com/column/510-02/" TargetMode="External"/><Relationship Id="rId4309" Type="http://schemas.openxmlformats.org/officeDocument/2006/relationships/hyperlink" Target="https://eigo-rewrite.com/column/stage1_lesson4-3/" TargetMode="External"/><Relationship Id="rId4308" Type="http://schemas.openxmlformats.org/officeDocument/2006/relationships/hyperlink" Target="https://eigo-rewrite.com/column/stage1_lesson4-3/" TargetMode="External"/><Relationship Id="rId5639" Type="http://schemas.openxmlformats.org/officeDocument/2006/relationships/hyperlink" Target="https://jukureiwa.com/tips/syakaianki/" TargetMode="External"/><Relationship Id="rId448" Type="http://schemas.openxmlformats.org/officeDocument/2006/relationships/hyperlink" Target="https://rika-quest.com/column/plant/" TargetMode="External"/><Relationship Id="rId447" Type="http://schemas.openxmlformats.org/officeDocument/2006/relationships/hyperlink" Target="https://rika-quest.com/column/plant/" TargetMode="External"/><Relationship Id="rId446" Type="http://schemas.openxmlformats.org/officeDocument/2006/relationships/hyperlink" Target="https://rika-quest.com/column/plant/" TargetMode="External"/><Relationship Id="rId445" Type="http://schemas.openxmlformats.org/officeDocument/2006/relationships/hyperlink" Target="https://rika-quest.com/column/plant/" TargetMode="External"/><Relationship Id="rId449" Type="http://schemas.openxmlformats.org/officeDocument/2006/relationships/hyperlink" Target="https://rika-quest.com/column/plant/" TargetMode="External"/><Relationship Id="rId440" Type="http://schemas.openxmlformats.org/officeDocument/2006/relationships/hyperlink" Target="https://rika-quest.com/column/plant/" TargetMode="External"/><Relationship Id="rId6960" Type="http://schemas.openxmlformats.org/officeDocument/2006/relationships/hyperlink" Target="https://natsui-sansu-juku.com/column/510-02/" TargetMode="External"/><Relationship Id="rId5630" Type="http://schemas.openxmlformats.org/officeDocument/2006/relationships/hyperlink" Target="https://jukureiwa.com/tips/syakaianki/" TargetMode="External"/><Relationship Id="rId6961" Type="http://schemas.openxmlformats.org/officeDocument/2006/relationships/hyperlink" Target="https://natsui-sansu-juku.com/column/510-02/" TargetMode="External"/><Relationship Id="rId444" Type="http://schemas.openxmlformats.org/officeDocument/2006/relationships/hyperlink" Target="https://rika-quest.com/column/plant/" TargetMode="External"/><Relationship Id="rId4301" Type="http://schemas.openxmlformats.org/officeDocument/2006/relationships/hyperlink" Target="https://eigo-rewrite.com/column/stage1_lesson4-3/" TargetMode="External"/><Relationship Id="rId5633" Type="http://schemas.openxmlformats.org/officeDocument/2006/relationships/hyperlink" Target="https://jukureiwa.com/tips/syakaianki/" TargetMode="External"/><Relationship Id="rId6964" Type="http://schemas.openxmlformats.org/officeDocument/2006/relationships/hyperlink" Target="https://natsui-sansu-juku.com/column/510-02/" TargetMode="External"/><Relationship Id="rId443" Type="http://schemas.openxmlformats.org/officeDocument/2006/relationships/hyperlink" Target="https://rika-quest.com/column/plant/" TargetMode="External"/><Relationship Id="rId4300" Type="http://schemas.openxmlformats.org/officeDocument/2006/relationships/hyperlink" Target="https://eigo-rewrite.com/column/stage1_lesson4-3/" TargetMode="External"/><Relationship Id="rId5634" Type="http://schemas.openxmlformats.org/officeDocument/2006/relationships/hyperlink" Target="https://jukureiwa.com/tips/syakaianki/" TargetMode="External"/><Relationship Id="rId6965" Type="http://schemas.openxmlformats.org/officeDocument/2006/relationships/hyperlink" Target="https://natsui-sansu-juku.com/column/510-02/" TargetMode="External"/><Relationship Id="rId442" Type="http://schemas.openxmlformats.org/officeDocument/2006/relationships/hyperlink" Target="https://rika-quest.com/column/plant/" TargetMode="External"/><Relationship Id="rId4303" Type="http://schemas.openxmlformats.org/officeDocument/2006/relationships/hyperlink" Target="https://eigo-rewrite.com/column/stage1_lesson4-3/" TargetMode="External"/><Relationship Id="rId5631" Type="http://schemas.openxmlformats.org/officeDocument/2006/relationships/hyperlink" Target="https://jukureiwa.com/tips/syakaianki/" TargetMode="External"/><Relationship Id="rId6962" Type="http://schemas.openxmlformats.org/officeDocument/2006/relationships/hyperlink" Target="https://natsui-sansu-juku.com/column/510-02/" TargetMode="External"/><Relationship Id="rId441" Type="http://schemas.openxmlformats.org/officeDocument/2006/relationships/hyperlink" Target="https://rika-quest.com/column/plant/" TargetMode="External"/><Relationship Id="rId4302" Type="http://schemas.openxmlformats.org/officeDocument/2006/relationships/hyperlink" Target="https://eigo-rewrite.com/column/stage1_lesson4-3/" TargetMode="External"/><Relationship Id="rId5632" Type="http://schemas.openxmlformats.org/officeDocument/2006/relationships/hyperlink" Target="https://jukureiwa.com/tips/syakaianki/" TargetMode="External"/><Relationship Id="rId6963" Type="http://schemas.openxmlformats.org/officeDocument/2006/relationships/hyperlink" Target="https://natsui-sansu-juku.com/column/510-02/" TargetMode="External"/><Relationship Id="rId5626" Type="http://schemas.openxmlformats.org/officeDocument/2006/relationships/hyperlink" Target="https://jukureiwa.com/tips/syakaianki/" TargetMode="External"/><Relationship Id="rId6957" Type="http://schemas.openxmlformats.org/officeDocument/2006/relationships/hyperlink" Target="https://natsui-sansu-juku.com/column/510-02/" TargetMode="External"/><Relationship Id="rId5627" Type="http://schemas.openxmlformats.org/officeDocument/2006/relationships/hyperlink" Target="https://jukureiwa.com/tips/syakaianki/" TargetMode="External"/><Relationship Id="rId6958" Type="http://schemas.openxmlformats.org/officeDocument/2006/relationships/hyperlink" Target="https://natsui-sansu-juku.com/column/510-02/" TargetMode="External"/><Relationship Id="rId5624" Type="http://schemas.openxmlformats.org/officeDocument/2006/relationships/hyperlink" Target="https://jukureiwa.com/tips/syakaianki/" TargetMode="External"/><Relationship Id="rId6955" Type="http://schemas.openxmlformats.org/officeDocument/2006/relationships/hyperlink" Target="https://natsui-sansu-juku.com/column/510-02/" TargetMode="External"/><Relationship Id="rId5625" Type="http://schemas.openxmlformats.org/officeDocument/2006/relationships/hyperlink" Target="https://jukureiwa.com/tips/syakaianki/" TargetMode="External"/><Relationship Id="rId6956" Type="http://schemas.openxmlformats.org/officeDocument/2006/relationships/hyperlink" Target="https://natsui-sansu-juku.com/column/510-02/" TargetMode="External"/><Relationship Id="rId5628" Type="http://schemas.openxmlformats.org/officeDocument/2006/relationships/hyperlink" Target="https://jukureiwa.com/tips/syakaianki/" TargetMode="External"/><Relationship Id="rId6959" Type="http://schemas.openxmlformats.org/officeDocument/2006/relationships/hyperlink" Target="https://natsui-sansu-juku.com/column/510-02/" TargetMode="External"/><Relationship Id="rId5629" Type="http://schemas.openxmlformats.org/officeDocument/2006/relationships/hyperlink" Target="https://jukureiwa.com/tips/syakaianki/" TargetMode="External"/><Relationship Id="rId437" Type="http://schemas.openxmlformats.org/officeDocument/2006/relationships/hyperlink" Target="https://rika-quest.com/column/plant/" TargetMode="External"/><Relationship Id="rId436" Type="http://schemas.openxmlformats.org/officeDocument/2006/relationships/hyperlink" Target="https://rika-quest.com/column/plant/" TargetMode="External"/><Relationship Id="rId435" Type="http://schemas.openxmlformats.org/officeDocument/2006/relationships/hyperlink" Target="https://rika-quest.com/column/plant/" TargetMode="External"/><Relationship Id="rId434" Type="http://schemas.openxmlformats.org/officeDocument/2006/relationships/hyperlink" Target="https://rika-quest.com/column/plant/" TargetMode="External"/><Relationship Id="rId439" Type="http://schemas.openxmlformats.org/officeDocument/2006/relationships/hyperlink" Target="https://rika-quest.com/column/plant/" TargetMode="External"/><Relationship Id="rId438" Type="http://schemas.openxmlformats.org/officeDocument/2006/relationships/hyperlink" Target="https://rika-quest.com/column/plant/" TargetMode="External"/><Relationship Id="rId6950" Type="http://schemas.openxmlformats.org/officeDocument/2006/relationships/hyperlink" Target="https://natsui-sansu-juku.com/column/510-02/" TargetMode="External"/><Relationship Id="rId433" Type="http://schemas.openxmlformats.org/officeDocument/2006/relationships/hyperlink" Target="https://rika-quest.com/column/plant/" TargetMode="External"/><Relationship Id="rId5622" Type="http://schemas.openxmlformats.org/officeDocument/2006/relationships/hyperlink" Target="https://eigo-rewrite.com/column/stage2-lesson12-1/" TargetMode="External"/><Relationship Id="rId6953" Type="http://schemas.openxmlformats.org/officeDocument/2006/relationships/hyperlink" Target="https://natsui-sansu-juku.com/column/510-02/" TargetMode="External"/><Relationship Id="rId432" Type="http://schemas.openxmlformats.org/officeDocument/2006/relationships/hyperlink" Target="https://rika-quest.com/column/plant/" TargetMode="External"/><Relationship Id="rId5623" Type="http://schemas.openxmlformats.org/officeDocument/2006/relationships/hyperlink" Target="https://jukureiwa.com/tips/syakaianki/" TargetMode="External"/><Relationship Id="rId6954" Type="http://schemas.openxmlformats.org/officeDocument/2006/relationships/hyperlink" Target="https://natsui-sansu-juku.com/column/510-02/" TargetMode="External"/><Relationship Id="rId431" Type="http://schemas.openxmlformats.org/officeDocument/2006/relationships/hyperlink" Target="https://rika-quest.com/column/plant/" TargetMode="External"/><Relationship Id="rId5620" Type="http://schemas.openxmlformats.org/officeDocument/2006/relationships/hyperlink" Target="https://eigo-rewrite.com/column/stage2-lesson12-1/" TargetMode="External"/><Relationship Id="rId6951" Type="http://schemas.openxmlformats.org/officeDocument/2006/relationships/hyperlink" Target="https://natsui-sansu-juku.com/column/510-02/" TargetMode="External"/><Relationship Id="rId430" Type="http://schemas.openxmlformats.org/officeDocument/2006/relationships/hyperlink" Target="https://rika-quest.com/column/plant/" TargetMode="External"/><Relationship Id="rId5621" Type="http://schemas.openxmlformats.org/officeDocument/2006/relationships/hyperlink" Target="https://eigo-rewrite.com/column/stage2-lesson12-1/" TargetMode="External"/><Relationship Id="rId6952" Type="http://schemas.openxmlformats.org/officeDocument/2006/relationships/hyperlink" Target="https://natsui-sansu-juku.com/column/510-02/" TargetMode="External"/><Relationship Id="rId6108" Type="http://schemas.openxmlformats.org/officeDocument/2006/relationships/hyperlink" Target="https://koten-kakitsubata.jp/blog/kotentokui/" TargetMode="External"/><Relationship Id="rId6109" Type="http://schemas.openxmlformats.org/officeDocument/2006/relationships/hyperlink" Target="https://koten-kakitsubata.jp/blog/kotentokui/" TargetMode="External"/><Relationship Id="rId7439" Type="http://schemas.openxmlformats.org/officeDocument/2006/relationships/hyperlink" Target="https://juku-escot.com/c_blogs/suugakunaze/" TargetMode="External"/><Relationship Id="rId7430" Type="http://schemas.openxmlformats.org/officeDocument/2006/relationships/hyperlink" Target="https://eigo-rewrite.com/column/stage2-lesson10-1/" TargetMode="External"/><Relationship Id="rId8761" Type="http://schemas.openxmlformats.org/officeDocument/2006/relationships/hyperlink" Target="https://eigo-rewrite.com/column/stage3-lesson3-4/" TargetMode="External"/><Relationship Id="rId8760" Type="http://schemas.openxmlformats.org/officeDocument/2006/relationships/hyperlink" Target="https://eigo-rewrite.com/column/stage3-lesson3-4/" TargetMode="External"/><Relationship Id="rId6102" Type="http://schemas.openxmlformats.org/officeDocument/2006/relationships/hyperlink" Target="https://koten-kakitsubata.jp/blog/kotentokui/" TargetMode="External"/><Relationship Id="rId7434" Type="http://schemas.openxmlformats.org/officeDocument/2006/relationships/hyperlink" Target="https://juku-escot.com/c_blogs/suugakunaze/" TargetMode="External"/><Relationship Id="rId8765" Type="http://schemas.openxmlformats.org/officeDocument/2006/relationships/hyperlink" Target="https://eigo-rewrite.com/column/stage3-lesson3-4/" TargetMode="External"/><Relationship Id="rId6103" Type="http://schemas.openxmlformats.org/officeDocument/2006/relationships/hyperlink" Target="https://koten-kakitsubata.jp/blog/kotentokui/" TargetMode="External"/><Relationship Id="rId7433" Type="http://schemas.openxmlformats.org/officeDocument/2006/relationships/hyperlink" Target="https://juku-escot.com/c_blogs/suugakunaze/" TargetMode="External"/><Relationship Id="rId8764" Type="http://schemas.openxmlformats.org/officeDocument/2006/relationships/hyperlink" Target="https://eigo-rewrite.com/column/stage3-lesson3-4/" TargetMode="External"/><Relationship Id="rId6100" Type="http://schemas.openxmlformats.org/officeDocument/2006/relationships/hyperlink" Target="https://koten-kakitsubata.jp/blog/kotentokui/" TargetMode="External"/><Relationship Id="rId7432" Type="http://schemas.openxmlformats.org/officeDocument/2006/relationships/hyperlink" Target="https://juku-escot.com/c_blogs/suugakunaze/" TargetMode="External"/><Relationship Id="rId8763" Type="http://schemas.openxmlformats.org/officeDocument/2006/relationships/hyperlink" Target="https://eigo-rewrite.com/column/stage3-lesson3-4/" TargetMode="External"/><Relationship Id="rId6101" Type="http://schemas.openxmlformats.org/officeDocument/2006/relationships/hyperlink" Target="https://koten-kakitsubata.jp/blog/kotentokui/" TargetMode="External"/><Relationship Id="rId7431" Type="http://schemas.openxmlformats.org/officeDocument/2006/relationships/hyperlink" Target="https://eigo-rewrite.com/column/stage2-lesson10-1/" TargetMode="External"/><Relationship Id="rId8762" Type="http://schemas.openxmlformats.org/officeDocument/2006/relationships/hyperlink" Target="https://eigo-rewrite.com/column/stage3-lesson3-4/" TargetMode="External"/><Relationship Id="rId6106" Type="http://schemas.openxmlformats.org/officeDocument/2006/relationships/hyperlink" Target="https://koten-kakitsubata.jp/blog/kotentokui/" TargetMode="External"/><Relationship Id="rId7438" Type="http://schemas.openxmlformats.org/officeDocument/2006/relationships/hyperlink" Target="https://juku-escot.com/c_blogs/suugakunaze/" TargetMode="External"/><Relationship Id="rId8769" Type="http://schemas.openxmlformats.org/officeDocument/2006/relationships/hyperlink" Target="https://eigo-rewrite.com/column/stage3-lesson3-4/" TargetMode="External"/><Relationship Id="rId6107" Type="http://schemas.openxmlformats.org/officeDocument/2006/relationships/hyperlink" Target="https://koten-kakitsubata.jp/blog/kotentokui/" TargetMode="External"/><Relationship Id="rId7437" Type="http://schemas.openxmlformats.org/officeDocument/2006/relationships/hyperlink" Target="https://juku-escot.com/c_blogs/suugakunaze/" TargetMode="External"/><Relationship Id="rId8768" Type="http://schemas.openxmlformats.org/officeDocument/2006/relationships/hyperlink" Target="https://eigo-rewrite.com/column/stage3-lesson3-4/" TargetMode="External"/><Relationship Id="rId6104" Type="http://schemas.openxmlformats.org/officeDocument/2006/relationships/hyperlink" Target="https://koten-kakitsubata.jp/blog/kotentokui/" TargetMode="External"/><Relationship Id="rId7436" Type="http://schemas.openxmlformats.org/officeDocument/2006/relationships/hyperlink" Target="https://juku-escot.com/c_blogs/suugakunaze/" TargetMode="External"/><Relationship Id="rId8767" Type="http://schemas.openxmlformats.org/officeDocument/2006/relationships/hyperlink" Target="https://eigo-rewrite.com/column/stage3-lesson3-4/" TargetMode="External"/><Relationship Id="rId6105" Type="http://schemas.openxmlformats.org/officeDocument/2006/relationships/hyperlink" Target="https://koten-kakitsubata.jp/blog/kotentokui/" TargetMode="External"/><Relationship Id="rId7435" Type="http://schemas.openxmlformats.org/officeDocument/2006/relationships/hyperlink" Target="https://juku-escot.com/c_blogs/suugakunaze/" TargetMode="External"/><Relationship Id="rId8766" Type="http://schemas.openxmlformats.org/officeDocument/2006/relationships/hyperlink" Target="https://eigo-rewrite.com/column/stage3-lesson3-4/" TargetMode="External"/><Relationship Id="rId7429" Type="http://schemas.openxmlformats.org/officeDocument/2006/relationships/hyperlink" Target="https://eigo-rewrite.com/column/stage2-lesson10-1/" TargetMode="External"/><Relationship Id="rId7428" Type="http://schemas.openxmlformats.org/officeDocument/2006/relationships/hyperlink" Target="https://eigo-rewrite.com/column/stage2-lesson10-1/" TargetMode="External"/><Relationship Id="rId8759" Type="http://schemas.openxmlformats.org/officeDocument/2006/relationships/hyperlink" Target="https://eigo-rewrite.com/column/stage3-lesson3-4/" TargetMode="External"/><Relationship Id="rId8750" Type="http://schemas.openxmlformats.org/officeDocument/2006/relationships/hyperlink" Target="https://eigo-rewrite.com/column/stage3-lesson3-4/" TargetMode="External"/><Relationship Id="rId7423" Type="http://schemas.openxmlformats.org/officeDocument/2006/relationships/hyperlink" Target="https://eigo-rewrite.com/column/stage2-lesson10-1/" TargetMode="External"/><Relationship Id="rId8754" Type="http://schemas.openxmlformats.org/officeDocument/2006/relationships/hyperlink" Target="https://eigo-rewrite.com/column/stage3-lesson3-4/" TargetMode="External"/><Relationship Id="rId7422" Type="http://schemas.openxmlformats.org/officeDocument/2006/relationships/hyperlink" Target="https://eigo-rewrite.com/column/stage2-lesson10-1/" TargetMode="External"/><Relationship Id="rId8753" Type="http://schemas.openxmlformats.org/officeDocument/2006/relationships/hyperlink" Target="https://eigo-rewrite.com/column/stage3-lesson3-4/" TargetMode="External"/><Relationship Id="rId7421" Type="http://schemas.openxmlformats.org/officeDocument/2006/relationships/hyperlink" Target="https://eigo-rewrite.com/column/stage2-lesson10-1/" TargetMode="External"/><Relationship Id="rId8752" Type="http://schemas.openxmlformats.org/officeDocument/2006/relationships/hyperlink" Target="https://eigo-rewrite.com/column/stage3-lesson3-4/" TargetMode="External"/><Relationship Id="rId7420" Type="http://schemas.openxmlformats.org/officeDocument/2006/relationships/hyperlink" Target="https://eigo-rewrite.com/column/stage2-lesson10-1/" TargetMode="External"/><Relationship Id="rId8751" Type="http://schemas.openxmlformats.org/officeDocument/2006/relationships/hyperlink" Target="https://eigo-rewrite.com/column/stage3-lesson3-4/" TargetMode="External"/><Relationship Id="rId7427" Type="http://schemas.openxmlformats.org/officeDocument/2006/relationships/hyperlink" Target="https://eigo-rewrite.com/column/stage2-lesson10-1/" TargetMode="External"/><Relationship Id="rId8758" Type="http://schemas.openxmlformats.org/officeDocument/2006/relationships/hyperlink" Target="https://eigo-rewrite.com/column/stage3-lesson3-4/" TargetMode="External"/><Relationship Id="rId7426" Type="http://schemas.openxmlformats.org/officeDocument/2006/relationships/hyperlink" Target="https://eigo-rewrite.com/column/stage2-lesson10-1/" TargetMode="External"/><Relationship Id="rId8757" Type="http://schemas.openxmlformats.org/officeDocument/2006/relationships/hyperlink" Target="https://eigo-rewrite.com/column/stage3-lesson3-4/" TargetMode="External"/><Relationship Id="rId7425" Type="http://schemas.openxmlformats.org/officeDocument/2006/relationships/hyperlink" Target="https://eigo-rewrite.com/column/stage2-lesson10-1/" TargetMode="External"/><Relationship Id="rId8756" Type="http://schemas.openxmlformats.org/officeDocument/2006/relationships/hyperlink" Target="https://eigo-rewrite.com/column/stage3-lesson3-4/" TargetMode="External"/><Relationship Id="rId7424" Type="http://schemas.openxmlformats.org/officeDocument/2006/relationships/hyperlink" Target="https://eigo-rewrite.com/column/stage2-lesson10-1/" TargetMode="External"/><Relationship Id="rId8755" Type="http://schemas.openxmlformats.org/officeDocument/2006/relationships/hyperlink" Target="https://eigo-rewrite.com/column/stage3-lesson3-4/" TargetMode="External"/><Relationship Id="rId6120" Type="http://schemas.openxmlformats.org/officeDocument/2006/relationships/hyperlink" Target="https://koten-kakitsubata.jp/blog/kotentokui/" TargetMode="External"/><Relationship Id="rId7452" Type="http://schemas.openxmlformats.org/officeDocument/2006/relationships/hyperlink" Target="https://juku-escot.com/column/butsurikagaku/" TargetMode="External"/><Relationship Id="rId8783" Type="http://schemas.openxmlformats.org/officeDocument/2006/relationships/hyperlink" Target="https://rika-quest.com/column/plankton/" TargetMode="External"/><Relationship Id="rId6121" Type="http://schemas.openxmlformats.org/officeDocument/2006/relationships/hyperlink" Target="https://koten-kakitsubata.jp/blog/kotentokui/" TargetMode="External"/><Relationship Id="rId7451" Type="http://schemas.openxmlformats.org/officeDocument/2006/relationships/hyperlink" Target="https://juku-escot.com/c_blogs/suugakunaze/" TargetMode="External"/><Relationship Id="rId8782" Type="http://schemas.openxmlformats.org/officeDocument/2006/relationships/hyperlink" Target="https://rika-quest.com/column/plankton/" TargetMode="External"/><Relationship Id="rId7450" Type="http://schemas.openxmlformats.org/officeDocument/2006/relationships/hyperlink" Target="https://juku-escot.com/c_blogs/suugakunaze/" TargetMode="External"/><Relationship Id="rId8781" Type="http://schemas.openxmlformats.org/officeDocument/2006/relationships/hyperlink" Target="https://rika-quest.com/column/plankton/" TargetMode="External"/><Relationship Id="rId8780" Type="http://schemas.openxmlformats.org/officeDocument/2006/relationships/hyperlink" Target="https://eigo-rewrite.com/column/stage3-lesson3-4/" TargetMode="External"/><Relationship Id="rId6124" Type="http://schemas.openxmlformats.org/officeDocument/2006/relationships/hyperlink" Target="https://koten-kakitsubata.jp/blog/kotentokui/" TargetMode="External"/><Relationship Id="rId7456" Type="http://schemas.openxmlformats.org/officeDocument/2006/relationships/hyperlink" Target="https://juku-escot.com/column/butsurikagaku/" TargetMode="External"/><Relationship Id="rId8787" Type="http://schemas.openxmlformats.org/officeDocument/2006/relationships/hyperlink" Target="https://rika-quest.com/column/plankton/" TargetMode="External"/><Relationship Id="rId6125" Type="http://schemas.openxmlformats.org/officeDocument/2006/relationships/hyperlink" Target="https://koten-kakitsubata.jp/blog/kotentokui/" TargetMode="External"/><Relationship Id="rId7455" Type="http://schemas.openxmlformats.org/officeDocument/2006/relationships/hyperlink" Target="https://juku-escot.com/column/butsurikagaku/" TargetMode="External"/><Relationship Id="rId8786" Type="http://schemas.openxmlformats.org/officeDocument/2006/relationships/hyperlink" Target="https://rika-quest.com/column/plankton/" TargetMode="External"/><Relationship Id="rId6122" Type="http://schemas.openxmlformats.org/officeDocument/2006/relationships/hyperlink" Target="https://koten-kakitsubata.jp/blog/kotentokui/" TargetMode="External"/><Relationship Id="rId7454" Type="http://schemas.openxmlformats.org/officeDocument/2006/relationships/hyperlink" Target="https://juku-escot.com/column/butsurikagaku/" TargetMode="External"/><Relationship Id="rId8785" Type="http://schemas.openxmlformats.org/officeDocument/2006/relationships/hyperlink" Target="https://rika-quest.com/column/plankton/" TargetMode="External"/><Relationship Id="rId6123" Type="http://schemas.openxmlformats.org/officeDocument/2006/relationships/hyperlink" Target="https://koten-kakitsubata.jp/blog/kotentokui/" TargetMode="External"/><Relationship Id="rId7453" Type="http://schemas.openxmlformats.org/officeDocument/2006/relationships/hyperlink" Target="https://juku-escot.com/column/butsurikagaku/" TargetMode="External"/><Relationship Id="rId8784" Type="http://schemas.openxmlformats.org/officeDocument/2006/relationships/hyperlink" Target="https://rika-quest.com/column/plankton/" TargetMode="External"/><Relationship Id="rId6128" Type="http://schemas.openxmlformats.org/officeDocument/2006/relationships/hyperlink" Target="https://koten-kakitsubata.jp/blog/kotentokui/" TargetMode="External"/><Relationship Id="rId6129" Type="http://schemas.openxmlformats.org/officeDocument/2006/relationships/hyperlink" Target="https://koten-kakitsubata.jp/blog/kotentokui/" TargetMode="External"/><Relationship Id="rId7459" Type="http://schemas.openxmlformats.org/officeDocument/2006/relationships/hyperlink" Target="https://juku-escot.com/column/butsurikagaku/" TargetMode="External"/><Relationship Id="rId6126" Type="http://schemas.openxmlformats.org/officeDocument/2006/relationships/hyperlink" Target="https://koten-kakitsubata.jp/blog/kotentokui/" TargetMode="External"/><Relationship Id="rId7458" Type="http://schemas.openxmlformats.org/officeDocument/2006/relationships/hyperlink" Target="https://juku-escot.com/column/butsurikagaku/" TargetMode="External"/><Relationship Id="rId8789" Type="http://schemas.openxmlformats.org/officeDocument/2006/relationships/hyperlink" Target="https://rika-quest.com/column/plankton/" TargetMode="External"/><Relationship Id="rId6127" Type="http://schemas.openxmlformats.org/officeDocument/2006/relationships/hyperlink" Target="https://koten-kakitsubata.jp/blog/kotentokui/" TargetMode="External"/><Relationship Id="rId7457" Type="http://schemas.openxmlformats.org/officeDocument/2006/relationships/hyperlink" Target="https://juku-escot.com/column/butsurikagaku/" TargetMode="External"/><Relationship Id="rId8788" Type="http://schemas.openxmlformats.org/officeDocument/2006/relationships/hyperlink" Target="https://rika-quest.com/column/plankton/" TargetMode="External"/><Relationship Id="rId6119" Type="http://schemas.openxmlformats.org/officeDocument/2006/relationships/hyperlink" Target="https://koten-kakitsubata.jp/blog/kotentokui/" TargetMode="External"/><Relationship Id="rId7441" Type="http://schemas.openxmlformats.org/officeDocument/2006/relationships/hyperlink" Target="https://juku-escot.com/c_blogs/suugakunaze/" TargetMode="External"/><Relationship Id="rId8772" Type="http://schemas.openxmlformats.org/officeDocument/2006/relationships/hyperlink" Target="https://eigo-rewrite.com/column/stage3-lesson3-4/" TargetMode="External"/><Relationship Id="rId6110" Type="http://schemas.openxmlformats.org/officeDocument/2006/relationships/hyperlink" Target="https://koten-kakitsubata.jp/blog/kotentokui/" TargetMode="External"/><Relationship Id="rId7440" Type="http://schemas.openxmlformats.org/officeDocument/2006/relationships/hyperlink" Target="https://juku-escot.com/c_blogs/suugakunaze/" TargetMode="External"/><Relationship Id="rId8771" Type="http://schemas.openxmlformats.org/officeDocument/2006/relationships/hyperlink" Target="https://eigo-rewrite.com/column/stage3-lesson3-4/" TargetMode="External"/><Relationship Id="rId8770" Type="http://schemas.openxmlformats.org/officeDocument/2006/relationships/hyperlink" Target="https://eigo-rewrite.com/column/stage3-lesson3-4/" TargetMode="External"/><Relationship Id="rId6113" Type="http://schemas.openxmlformats.org/officeDocument/2006/relationships/hyperlink" Target="https://koten-kakitsubata.jp/blog/kotentokui/" TargetMode="External"/><Relationship Id="rId7445" Type="http://schemas.openxmlformats.org/officeDocument/2006/relationships/hyperlink" Target="https://juku-escot.com/c_blogs/suugakunaze/" TargetMode="External"/><Relationship Id="rId8776" Type="http://schemas.openxmlformats.org/officeDocument/2006/relationships/hyperlink" Target="https://eigo-rewrite.com/column/stage3-lesson3-4/" TargetMode="External"/><Relationship Id="rId6114" Type="http://schemas.openxmlformats.org/officeDocument/2006/relationships/hyperlink" Target="https://koten-kakitsubata.jp/blog/kotentokui/" TargetMode="External"/><Relationship Id="rId7444" Type="http://schemas.openxmlformats.org/officeDocument/2006/relationships/hyperlink" Target="https://juku-escot.com/c_blogs/suugakunaze/" TargetMode="External"/><Relationship Id="rId8775" Type="http://schemas.openxmlformats.org/officeDocument/2006/relationships/hyperlink" Target="https://eigo-rewrite.com/column/stage3-lesson3-4/" TargetMode="External"/><Relationship Id="rId6111" Type="http://schemas.openxmlformats.org/officeDocument/2006/relationships/hyperlink" Target="https://koten-kakitsubata.jp/blog/kotentokui/" TargetMode="External"/><Relationship Id="rId7443" Type="http://schemas.openxmlformats.org/officeDocument/2006/relationships/hyperlink" Target="https://juku-escot.com/c_blogs/suugakunaze/" TargetMode="External"/><Relationship Id="rId8774" Type="http://schemas.openxmlformats.org/officeDocument/2006/relationships/hyperlink" Target="https://eigo-rewrite.com/column/stage3-lesson3-4/" TargetMode="External"/><Relationship Id="rId6112" Type="http://schemas.openxmlformats.org/officeDocument/2006/relationships/hyperlink" Target="https://koten-kakitsubata.jp/blog/kotentokui/" TargetMode="External"/><Relationship Id="rId7442" Type="http://schemas.openxmlformats.org/officeDocument/2006/relationships/hyperlink" Target="https://juku-escot.com/c_blogs/suugakunaze/" TargetMode="External"/><Relationship Id="rId8773" Type="http://schemas.openxmlformats.org/officeDocument/2006/relationships/hyperlink" Target="https://eigo-rewrite.com/column/stage3-lesson3-4/" TargetMode="External"/><Relationship Id="rId6117" Type="http://schemas.openxmlformats.org/officeDocument/2006/relationships/hyperlink" Target="https://koten-kakitsubata.jp/blog/kotentokui/" TargetMode="External"/><Relationship Id="rId7449" Type="http://schemas.openxmlformats.org/officeDocument/2006/relationships/hyperlink" Target="https://juku-escot.com/c_blogs/suugakunaze/" TargetMode="External"/><Relationship Id="rId6118" Type="http://schemas.openxmlformats.org/officeDocument/2006/relationships/hyperlink" Target="https://koten-kakitsubata.jp/blog/kotentokui/" TargetMode="External"/><Relationship Id="rId7448" Type="http://schemas.openxmlformats.org/officeDocument/2006/relationships/hyperlink" Target="https://juku-escot.com/c_blogs/suugakunaze/" TargetMode="External"/><Relationship Id="rId8779" Type="http://schemas.openxmlformats.org/officeDocument/2006/relationships/hyperlink" Target="https://eigo-rewrite.com/column/stage3-lesson3-4/" TargetMode="External"/><Relationship Id="rId6115" Type="http://schemas.openxmlformats.org/officeDocument/2006/relationships/hyperlink" Target="https://koten-kakitsubata.jp/blog/kotentokui/" TargetMode="External"/><Relationship Id="rId7447" Type="http://schemas.openxmlformats.org/officeDocument/2006/relationships/hyperlink" Target="https://juku-escot.com/c_blogs/suugakunaze/" TargetMode="External"/><Relationship Id="rId8778" Type="http://schemas.openxmlformats.org/officeDocument/2006/relationships/hyperlink" Target="https://eigo-rewrite.com/column/stage3-lesson3-4/" TargetMode="External"/><Relationship Id="rId6116" Type="http://schemas.openxmlformats.org/officeDocument/2006/relationships/hyperlink" Target="https://koten-kakitsubata.jp/blog/kotentokui/" TargetMode="External"/><Relationship Id="rId7446" Type="http://schemas.openxmlformats.org/officeDocument/2006/relationships/hyperlink" Target="https://juku-escot.com/c_blogs/suugakunaze/" TargetMode="External"/><Relationship Id="rId8777" Type="http://schemas.openxmlformats.org/officeDocument/2006/relationships/hyperlink" Target="https://eigo-rewrite.com/column/stage3-lesson3-4/" TargetMode="External"/><Relationship Id="rId8729" Type="http://schemas.openxmlformats.org/officeDocument/2006/relationships/hyperlink" Target="https://eng-support.com/column/progress-book2-lesson1-1/" TargetMode="External"/><Relationship Id="rId8728" Type="http://schemas.openxmlformats.org/officeDocument/2006/relationships/hyperlink" Target="https://eng-support.com/column/progress-book2-lesson1-1/" TargetMode="External"/><Relationship Id="rId8727" Type="http://schemas.openxmlformats.org/officeDocument/2006/relationships/hyperlink" Target="https://eng-support.com/column/progress-book2-lesson1-1/" TargetMode="External"/><Relationship Id="rId8726" Type="http://schemas.openxmlformats.org/officeDocument/2006/relationships/hyperlink" Target="https://eng-support.com/column/progress-book2-lesson1-1/" TargetMode="External"/><Relationship Id="rId8721" Type="http://schemas.openxmlformats.org/officeDocument/2006/relationships/hyperlink" Target="https://eng-support.com/column/progress-book2-lesson1-1/" TargetMode="External"/><Relationship Id="rId8720" Type="http://schemas.openxmlformats.org/officeDocument/2006/relationships/hyperlink" Target="https://eng-support.com/column/progress-book2-lesson1-1/" TargetMode="External"/><Relationship Id="rId8725" Type="http://schemas.openxmlformats.org/officeDocument/2006/relationships/hyperlink" Target="https://eng-support.com/column/progress-book2-lesson1-1/" TargetMode="External"/><Relationship Id="rId8724" Type="http://schemas.openxmlformats.org/officeDocument/2006/relationships/hyperlink" Target="https://eng-support.com/column/progress-book2-lesson1-1/" TargetMode="External"/><Relationship Id="rId8723" Type="http://schemas.openxmlformats.org/officeDocument/2006/relationships/hyperlink" Target="https://eng-support.com/column/progress-book2-lesson1-1/" TargetMode="External"/><Relationship Id="rId8722" Type="http://schemas.openxmlformats.org/officeDocument/2006/relationships/hyperlink" Target="https://eng-support.com/column/progress-book2-lesson1-1/" TargetMode="External"/><Relationship Id="rId8718" Type="http://schemas.openxmlformats.org/officeDocument/2006/relationships/hyperlink" Target="https://eng-support.com/column/progress-book2-lesson1-1/" TargetMode="External"/><Relationship Id="rId8717" Type="http://schemas.openxmlformats.org/officeDocument/2006/relationships/hyperlink" Target="https://eng-support.com/column/progress-book2-lesson1-1/" TargetMode="External"/><Relationship Id="rId8716" Type="http://schemas.openxmlformats.org/officeDocument/2006/relationships/hyperlink" Target="https://eng-support.com/column/progress-book2-lesson1-1/" TargetMode="External"/><Relationship Id="rId8715" Type="http://schemas.openxmlformats.org/officeDocument/2006/relationships/hyperlink" Target="https://eng-support.com/column/progress-book2-lesson1-1/" TargetMode="External"/><Relationship Id="rId8719" Type="http://schemas.openxmlformats.org/officeDocument/2006/relationships/hyperlink" Target="https://eng-support.com/column/progress-book2-lesson1-1/" TargetMode="External"/><Relationship Id="rId8710" Type="http://schemas.openxmlformats.org/officeDocument/2006/relationships/hyperlink" Target="https://eng-support.com/column/progress-book2-lesson1-1/" TargetMode="External"/><Relationship Id="rId8714" Type="http://schemas.openxmlformats.org/officeDocument/2006/relationships/hyperlink" Target="https://eng-support.com/column/progress-book2-lesson1-1/" TargetMode="External"/><Relationship Id="rId8713" Type="http://schemas.openxmlformats.org/officeDocument/2006/relationships/hyperlink" Target="https://eng-support.com/column/progress-book2-lesson1-1/" TargetMode="External"/><Relationship Id="rId8712" Type="http://schemas.openxmlformats.org/officeDocument/2006/relationships/hyperlink" Target="https://eng-support.com/column/progress-book2-lesson1-1/" TargetMode="External"/><Relationship Id="rId8711" Type="http://schemas.openxmlformats.org/officeDocument/2006/relationships/hyperlink" Target="https://eng-support.com/column/progress-book2-lesson1-1/" TargetMode="External"/><Relationship Id="rId7419" Type="http://schemas.openxmlformats.org/officeDocument/2006/relationships/hyperlink" Target="https://eigo-rewrite.com/column/stage2-lesson10-1/" TargetMode="External"/><Relationship Id="rId7418" Type="http://schemas.openxmlformats.org/officeDocument/2006/relationships/hyperlink" Target="https://eigo-rewrite.com/column/stage2-lesson10-1/" TargetMode="External"/><Relationship Id="rId8749" Type="http://schemas.openxmlformats.org/officeDocument/2006/relationships/hyperlink" Target="https://eigo-rewrite.com/column/stage3-lesson3-4/" TargetMode="External"/><Relationship Id="rId7417" Type="http://schemas.openxmlformats.org/officeDocument/2006/relationships/hyperlink" Target="https://eigo-rewrite.com/column/stage2-lesson10-1/" TargetMode="External"/><Relationship Id="rId8748" Type="http://schemas.openxmlformats.org/officeDocument/2006/relationships/hyperlink" Target="https://eigo-rewrite.com/column/stage3-lesson3-4/" TargetMode="External"/><Relationship Id="rId7412" Type="http://schemas.openxmlformats.org/officeDocument/2006/relationships/hyperlink" Target="https://eigo-rewrite.com/column/stage2-lesson10-1/" TargetMode="External"/><Relationship Id="rId8743" Type="http://schemas.openxmlformats.org/officeDocument/2006/relationships/hyperlink" Target="https://eigo-rewrite.com/column/stage3-lesson3-4/" TargetMode="External"/><Relationship Id="rId7411" Type="http://schemas.openxmlformats.org/officeDocument/2006/relationships/hyperlink" Target="https://eigo-rewrite.com/column/stage2-lesson10-1/" TargetMode="External"/><Relationship Id="rId8742" Type="http://schemas.openxmlformats.org/officeDocument/2006/relationships/hyperlink" Target="https://eigo-rewrite.com/column/stage3-lesson3-4/" TargetMode="External"/><Relationship Id="rId7410" Type="http://schemas.openxmlformats.org/officeDocument/2006/relationships/hyperlink" Target="https://eigo-rewrite.com/column/stage2-lesson10-1/" TargetMode="External"/><Relationship Id="rId8741" Type="http://schemas.openxmlformats.org/officeDocument/2006/relationships/hyperlink" Target="https://eigo-rewrite.com/column/stage3-lesson3-4/" TargetMode="External"/><Relationship Id="rId8740" Type="http://schemas.openxmlformats.org/officeDocument/2006/relationships/hyperlink" Target="https://eigo-rewrite.com/column/stage3-lesson3-4/" TargetMode="External"/><Relationship Id="rId7416" Type="http://schemas.openxmlformats.org/officeDocument/2006/relationships/hyperlink" Target="https://eigo-rewrite.com/column/stage2-lesson10-1/" TargetMode="External"/><Relationship Id="rId8747" Type="http://schemas.openxmlformats.org/officeDocument/2006/relationships/hyperlink" Target="https://eigo-rewrite.com/column/stage3-lesson3-4/" TargetMode="External"/><Relationship Id="rId7415" Type="http://schemas.openxmlformats.org/officeDocument/2006/relationships/hyperlink" Target="https://eigo-rewrite.com/column/stage2-lesson10-1/" TargetMode="External"/><Relationship Id="rId8746" Type="http://schemas.openxmlformats.org/officeDocument/2006/relationships/hyperlink" Target="https://eigo-rewrite.com/column/stage3-lesson3-4/" TargetMode="External"/><Relationship Id="rId7414" Type="http://schemas.openxmlformats.org/officeDocument/2006/relationships/hyperlink" Target="https://eigo-rewrite.com/column/stage2-lesson10-1/" TargetMode="External"/><Relationship Id="rId8745" Type="http://schemas.openxmlformats.org/officeDocument/2006/relationships/hyperlink" Target="https://eigo-rewrite.com/column/stage3-lesson3-4/" TargetMode="External"/><Relationship Id="rId7413" Type="http://schemas.openxmlformats.org/officeDocument/2006/relationships/hyperlink" Target="https://eigo-rewrite.com/column/stage2-lesson10-1/" TargetMode="External"/><Relationship Id="rId8744" Type="http://schemas.openxmlformats.org/officeDocument/2006/relationships/hyperlink" Target="https://eigo-rewrite.com/column/stage3-lesson3-4/" TargetMode="External"/><Relationship Id="rId7409" Type="http://schemas.openxmlformats.org/officeDocument/2006/relationships/hyperlink" Target="https://eigo-rewrite.com/column/stage2-lesson10-1/" TargetMode="External"/><Relationship Id="rId7408" Type="http://schemas.openxmlformats.org/officeDocument/2006/relationships/hyperlink" Target="https://eigo-rewrite.com/column/stage2-lesson10-1/" TargetMode="External"/><Relationship Id="rId8739" Type="http://schemas.openxmlformats.org/officeDocument/2006/relationships/hyperlink" Target="https://eigo-rewrite.com/column/stage3-lesson3-4/" TargetMode="External"/><Relationship Id="rId7407" Type="http://schemas.openxmlformats.org/officeDocument/2006/relationships/hyperlink" Target="https://eigo-rewrite.com/column/stage2-lesson10-1/" TargetMode="External"/><Relationship Id="rId8738" Type="http://schemas.openxmlformats.org/officeDocument/2006/relationships/hyperlink" Target="https://eigo-rewrite.com/column/stage3-lesson3-4/" TargetMode="External"/><Relationship Id="rId7406" Type="http://schemas.openxmlformats.org/officeDocument/2006/relationships/hyperlink" Target="https://eigo-rewrite.com/column/stage2-lesson10-1/" TargetMode="External"/><Relationship Id="rId8737" Type="http://schemas.openxmlformats.org/officeDocument/2006/relationships/hyperlink" Target="https://eigo-rewrite.com/column/stage3-lesson3-4/" TargetMode="External"/><Relationship Id="rId7401" Type="http://schemas.openxmlformats.org/officeDocument/2006/relationships/hyperlink" Target="https://eigo-rewrite.com/column/stage2-lesson10-1/" TargetMode="External"/><Relationship Id="rId8732" Type="http://schemas.openxmlformats.org/officeDocument/2006/relationships/hyperlink" Target="https://eigo-rewrite.com/column/stage3-lesson3-4/" TargetMode="External"/><Relationship Id="rId7400" Type="http://schemas.openxmlformats.org/officeDocument/2006/relationships/hyperlink" Target="https://eigo-rewrite.com/column/stage2-lesson10-1/" TargetMode="External"/><Relationship Id="rId8731" Type="http://schemas.openxmlformats.org/officeDocument/2006/relationships/hyperlink" Target="https://eigo-rewrite.com/column/stage3-lesson3-4/" TargetMode="External"/><Relationship Id="rId8730" Type="http://schemas.openxmlformats.org/officeDocument/2006/relationships/hyperlink" Target="https://eng-support.com/column/progress-book2-lesson1-1/" TargetMode="External"/><Relationship Id="rId7405" Type="http://schemas.openxmlformats.org/officeDocument/2006/relationships/hyperlink" Target="https://eigo-rewrite.com/column/stage2-lesson10-1/" TargetMode="External"/><Relationship Id="rId8736" Type="http://schemas.openxmlformats.org/officeDocument/2006/relationships/hyperlink" Target="https://eigo-rewrite.com/column/stage3-lesson3-4/" TargetMode="External"/><Relationship Id="rId7404" Type="http://schemas.openxmlformats.org/officeDocument/2006/relationships/hyperlink" Target="https://eigo-rewrite.com/column/stage2-lesson10-1/" TargetMode="External"/><Relationship Id="rId8735" Type="http://schemas.openxmlformats.org/officeDocument/2006/relationships/hyperlink" Target="https://eigo-rewrite.com/column/stage3-lesson3-4/" TargetMode="External"/><Relationship Id="rId7403" Type="http://schemas.openxmlformats.org/officeDocument/2006/relationships/hyperlink" Target="https://eigo-rewrite.com/column/stage2-lesson10-1/" TargetMode="External"/><Relationship Id="rId8734" Type="http://schemas.openxmlformats.org/officeDocument/2006/relationships/hyperlink" Target="https://eigo-rewrite.com/column/stage3-lesson3-4/" TargetMode="External"/><Relationship Id="rId7402" Type="http://schemas.openxmlformats.org/officeDocument/2006/relationships/hyperlink" Target="https://eigo-rewrite.com/column/stage2-lesson10-1/" TargetMode="External"/><Relationship Id="rId8733" Type="http://schemas.openxmlformats.org/officeDocument/2006/relationships/hyperlink" Target="https://eigo-rewrite.com/column/stage3-lesson3-4/" TargetMode="External"/><Relationship Id="rId6190" Type="http://schemas.openxmlformats.org/officeDocument/2006/relationships/hyperlink" Target="https://eng-support.com/column/progressbook1-7-1/" TargetMode="External"/><Relationship Id="rId6182" Type="http://schemas.openxmlformats.org/officeDocument/2006/relationships/hyperlink" Target="https://eng-support.com/column/progressbook1-7-1/" TargetMode="External"/><Relationship Id="rId6183" Type="http://schemas.openxmlformats.org/officeDocument/2006/relationships/hyperlink" Target="https://eng-support.com/column/progressbook1-7-1/" TargetMode="External"/><Relationship Id="rId6180" Type="http://schemas.openxmlformats.org/officeDocument/2006/relationships/hyperlink" Target="https://eng-support.com/column/progressbook1-7-1/" TargetMode="External"/><Relationship Id="rId6181" Type="http://schemas.openxmlformats.org/officeDocument/2006/relationships/hyperlink" Target="https://eng-support.com/column/progressbook1-7-1/" TargetMode="External"/><Relationship Id="rId6186" Type="http://schemas.openxmlformats.org/officeDocument/2006/relationships/hyperlink" Target="https://eng-support.com/column/progressbook1-7-1/" TargetMode="External"/><Relationship Id="rId6187" Type="http://schemas.openxmlformats.org/officeDocument/2006/relationships/hyperlink" Target="https://eng-support.com/column/progressbook1-7-1/" TargetMode="External"/><Relationship Id="rId6184" Type="http://schemas.openxmlformats.org/officeDocument/2006/relationships/hyperlink" Target="https://eng-support.com/column/progressbook1-7-1/" TargetMode="External"/><Relationship Id="rId6185" Type="http://schemas.openxmlformats.org/officeDocument/2006/relationships/hyperlink" Target="https://eng-support.com/column/progressbook1-7-1/" TargetMode="External"/><Relationship Id="rId6188" Type="http://schemas.openxmlformats.org/officeDocument/2006/relationships/hyperlink" Target="https://eng-support.com/column/progressbook1-7-1/" TargetMode="External"/><Relationship Id="rId6189" Type="http://schemas.openxmlformats.org/officeDocument/2006/relationships/hyperlink" Target="https://eng-support.com/column/progressbook1-7-1/" TargetMode="External"/><Relationship Id="rId6171" Type="http://schemas.openxmlformats.org/officeDocument/2006/relationships/hyperlink" Target="https://eng-support.com/column/progressbook1-7-1/" TargetMode="External"/><Relationship Id="rId6172" Type="http://schemas.openxmlformats.org/officeDocument/2006/relationships/hyperlink" Target="https://eng-support.com/column/progressbook1-7-1/" TargetMode="External"/><Relationship Id="rId6170" Type="http://schemas.openxmlformats.org/officeDocument/2006/relationships/hyperlink" Target="https://eng-support.com/column/progressbook1-7-1/" TargetMode="External"/><Relationship Id="rId6175" Type="http://schemas.openxmlformats.org/officeDocument/2006/relationships/hyperlink" Target="https://eng-support.com/column/progressbook1-7-1/" TargetMode="External"/><Relationship Id="rId6176" Type="http://schemas.openxmlformats.org/officeDocument/2006/relationships/hyperlink" Target="https://eng-support.com/column/progressbook1-7-1/" TargetMode="External"/><Relationship Id="rId6173" Type="http://schemas.openxmlformats.org/officeDocument/2006/relationships/hyperlink" Target="https://eng-support.com/column/progressbook1-7-1/" TargetMode="External"/><Relationship Id="rId6174" Type="http://schemas.openxmlformats.org/officeDocument/2006/relationships/hyperlink" Target="https://eng-support.com/column/progressbook1-7-1/" TargetMode="External"/><Relationship Id="rId6179" Type="http://schemas.openxmlformats.org/officeDocument/2006/relationships/hyperlink" Target="https://eng-support.com/column/progressbook1-7-1/" TargetMode="External"/><Relationship Id="rId6177" Type="http://schemas.openxmlformats.org/officeDocument/2006/relationships/hyperlink" Target="https://eng-support.com/column/progressbook1-7-1/" TargetMode="External"/><Relationship Id="rId6178" Type="http://schemas.openxmlformats.org/officeDocument/2006/relationships/hyperlink" Target="https://eng-support.com/column/progressbook1-7-1/" TargetMode="External"/><Relationship Id="rId808" Type="http://schemas.openxmlformats.org/officeDocument/2006/relationships/hyperlink" Target="https://rika-quest.com/column/water/" TargetMode="External"/><Relationship Id="rId807" Type="http://schemas.openxmlformats.org/officeDocument/2006/relationships/hyperlink" Target="https://rika-quest.com/column/water/" TargetMode="External"/><Relationship Id="rId806" Type="http://schemas.openxmlformats.org/officeDocument/2006/relationships/hyperlink" Target="https://rika-quest.com/column/water/" TargetMode="External"/><Relationship Id="rId805" Type="http://schemas.openxmlformats.org/officeDocument/2006/relationships/hyperlink" Target="https://rika-quest.com/column/water/" TargetMode="External"/><Relationship Id="rId809" Type="http://schemas.openxmlformats.org/officeDocument/2006/relationships/hyperlink" Target="https://rika-quest.com/column/water/" TargetMode="External"/><Relationship Id="rId800" Type="http://schemas.openxmlformats.org/officeDocument/2006/relationships/hyperlink" Target="https://rika-quest.com/column/water/" TargetMode="External"/><Relationship Id="rId804" Type="http://schemas.openxmlformats.org/officeDocument/2006/relationships/hyperlink" Target="https://rika-quest.com/column/water/" TargetMode="External"/><Relationship Id="rId803" Type="http://schemas.openxmlformats.org/officeDocument/2006/relationships/hyperlink" Target="https://rika-quest.com/column/water/" TargetMode="External"/><Relationship Id="rId802" Type="http://schemas.openxmlformats.org/officeDocument/2006/relationships/hyperlink" Target="https://rika-quest.com/column/water/" TargetMode="External"/><Relationship Id="rId801" Type="http://schemas.openxmlformats.org/officeDocument/2006/relationships/hyperlink" Target="https://rika-quest.com/column/water/" TargetMode="External"/><Relationship Id="rId6193" Type="http://schemas.openxmlformats.org/officeDocument/2006/relationships/hyperlink" Target="https://eng-support.com/column/progressbook1-7-1/" TargetMode="External"/><Relationship Id="rId6194" Type="http://schemas.openxmlformats.org/officeDocument/2006/relationships/hyperlink" Target="https://eng-support.com/column/progressbook1-7-1/" TargetMode="External"/><Relationship Id="rId6191" Type="http://schemas.openxmlformats.org/officeDocument/2006/relationships/hyperlink" Target="https://eng-support.com/column/progressbook1-7-1/" TargetMode="External"/><Relationship Id="rId6192" Type="http://schemas.openxmlformats.org/officeDocument/2006/relationships/hyperlink" Target="https://eng-support.com/column/progressbook1-7-1/" TargetMode="External"/><Relationship Id="rId6197" Type="http://schemas.openxmlformats.org/officeDocument/2006/relationships/hyperlink" Target="https://eng-support.com/column/progressbook1-7-1/" TargetMode="External"/><Relationship Id="rId6198" Type="http://schemas.openxmlformats.org/officeDocument/2006/relationships/hyperlink" Target="https://eng-support.com/column/progressbook1-7-1/" TargetMode="External"/><Relationship Id="rId6195" Type="http://schemas.openxmlformats.org/officeDocument/2006/relationships/hyperlink" Target="https://eng-support.com/column/progressbook1-7-1/" TargetMode="External"/><Relationship Id="rId6196" Type="http://schemas.openxmlformats.org/officeDocument/2006/relationships/hyperlink" Target="https://eng-support.com/column/progressbook1-7-1/" TargetMode="External"/><Relationship Id="rId6199" Type="http://schemas.openxmlformats.org/officeDocument/2006/relationships/hyperlink" Target="https://dokkai-labo.tokyo/blog/181214/" TargetMode="External"/><Relationship Id="rId7470" Type="http://schemas.openxmlformats.org/officeDocument/2006/relationships/hyperlink" Target="https://juku-escot.com/column/butsurikagaku/" TargetMode="External"/><Relationship Id="rId6142" Type="http://schemas.openxmlformats.org/officeDocument/2006/relationships/hyperlink" Target="https://koten-kakitsubata.jp/blog/kotentokui/" TargetMode="External"/><Relationship Id="rId7474" Type="http://schemas.openxmlformats.org/officeDocument/2006/relationships/hyperlink" Target="https://juku-escot.com/column/butsurikagaku/" TargetMode="External"/><Relationship Id="rId6143" Type="http://schemas.openxmlformats.org/officeDocument/2006/relationships/hyperlink" Target="https://koten-kakitsubata.jp/blog/kotentokui/" TargetMode="External"/><Relationship Id="rId7473" Type="http://schemas.openxmlformats.org/officeDocument/2006/relationships/hyperlink" Target="https://juku-escot.com/column/butsurikagaku/" TargetMode="External"/><Relationship Id="rId6140" Type="http://schemas.openxmlformats.org/officeDocument/2006/relationships/hyperlink" Target="https://koten-kakitsubata.jp/blog/kotentokui/" TargetMode="External"/><Relationship Id="rId7472" Type="http://schemas.openxmlformats.org/officeDocument/2006/relationships/hyperlink" Target="https://juku-escot.com/column/butsurikagaku/" TargetMode="External"/><Relationship Id="rId6141" Type="http://schemas.openxmlformats.org/officeDocument/2006/relationships/hyperlink" Target="https://koten-kakitsubata.jp/blog/kotentokui/" TargetMode="External"/><Relationship Id="rId7471" Type="http://schemas.openxmlformats.org/officeDocument/2006/relationships/hyperlink" Target="https://juku-escot.com/column/butsurikagaku/" TargetMode="External"/><Relationship Id="rId6146" Type="http://schemas.openxmlformats.org/officeDocument/2006/relationships/hyperlink" Target="https://koten-kakitsubata.jp/blog/kotentokui/" TargetMode="External"/><Relationship Id="rId7478" Type="http://schemas.openxmlformats.org/officeDocument/2006/relationships/hyperlink" Target="https://natsui-sansu-juku.com/column/nichinouken/" TargetMode="External"/><Relationship Id="rId6147" Type="http://schemas.openxmlformats.org/officeDocument/2006/relationships/hyperlink" Target="https://koten-kakitsubata.jp/blog/kotentokui/" TargetMode="External"/><Relationship Id="rId7477" Type="http://schemas.openxmlformats.org/officeDocument/2006/relationships/hyperlink" Target="https://natsui-sansu-juku.com/column/nichinouken/" TargetMode="External"/><Relationship Id="rId6144" Type="http://schemas.openxmlformats.org/officeDocument/2006/relationships/hyperlink" Target="https://koten-kakitsubata.jp/blog/kotentokui/" TargetMode="External"/><Relationship Id="rId7476" Type="http://schemas.openxmlformats.org/officeDocument/2006/relationships/hyperlink" Target="https://natsui-sansu-juku.com/column/nichinouken/" TargetMode="External"/><Relationship Id="rId6145" Type="http://schemas.openxmlformats.org/officeDocument/2006/relationships/hyperlink" Target="https://koten-kakitsubata.jp/blog/kotentokui/" TargetMode="External"/><Relationship Id="rId7475" Type="http://schemas.openxmlformats.org/officeDocument/2006/relationships/hyperlink" Target="https://juku-escot.com/column/butsurikagaku/" TargetMode="External"/><Relationship Id="rId6148" Type="http://schemas.openxmlformats.org/officeDocument/2006/relationships/hyperlink" Target="https://koten-kakitsubata.jp/blog/kotentokui/" TargetMode="External"/><Relationship Id="rId6149" Type="http://schemas.openxmlformats.org/officeDocument/2006/relationships/hyperlink" Target="https://eng-support.com/column/progressbook1-7-1/" TargetMode="External"/><Relationship Id="rId7479" Type="http://schemas.openxmlformats.org/officeDocument/2006/relationships/hyperlink" Target="https://natsui-sansu-juku.com/column/nichinouken/" TargetMode="External"/><Relationship Id="rId8790" Type="http://schemas.openxmlformats.org/officeDocument/2006/relationships/hyperlink" Target="https://rika-quest.com/column/plankton/" TargetMode="External"/><Relationship Id="rId6131" Type="http://schemas.openxmlformats.org/officeDocument/2006/relationships/hyperlink" Target="https://koten-kakitsubata.jp/blog/kotentokui/" TargetMode="External"/><Relationship Id="rId7463" Type="http://schemas.openxmlformats.org/officeDocument/2006/relationships/hyperlink" Target="https://juku-escot.com/column/butsurikagaku/" TargetMode="External"/><Relationship Id="rId8794" Type="http://schemas.openxmlformats.org/officeDocument/2006/relationships/hyperlink" Target="https://rika-quest.com/column/plankton/" TargetMode="External"/><Relationship Id="rId6132" Type="http://schemas.openxmlformats.org/officeDocument/2006/relationships/hyperlink" Target="https://koten-kakitsubata.jp/blog/kotentokui/" TargetMode="External"/><Relationship Id="rId7462" Type="http://schemas.openxmlformats.org/officeDocument/2006/relationships/hyperlink" Target="https://juku-escot.com/column/butsurikagaku/" TargetMode="External"/><Relationship Id="rId8793" Type="http://schemas.openxmlformats.org/officeDocument/2006/relationships/hyperlink" Target="https://rika-quest.com/column/plankton/" TargetMode="External"/><Relationship Id="rId7461" Type="http://schemas.openxmlformats.org/officeDocument/2006/relationships/hyperlink" Target="https://juku-escot.com/column/butsurikagaku/" TargetMode="External"/><Relationship Id="rId8792" Type="http://schemas.openxmlformats.org/officeDocument/2006/relationships/hyperlink" Target="https://rika-quest.com/column/plankton/" TargetMode="External"/><Relationship Id="rId6130" Type="http://schemas.openxmlformats.org/officeDocument/2006/relationships/hyperlink" Target="https://koten-kakitsubata.jp/blog/kotentokui/" TargetMode="External"/><Relationship Id="rId7460" Type="http://schemas.openxmlformats.org/officeDocument/2006/relationships/hyperlink" Target="https://juku-escot.com/column/butsurikagaku/" TargetMode="External"/><Relationship Id="rId8791" Type="http://schemas.openxmlformats.org/officeDocument/2006/relationships/hyperlink" Target="https://rika-quest.com/column/plankton/" TargetMode="External"/><Relationship Id="rId6135" Type="http://schemas.openxmlformats.org/officeDocument/2006/relationships/hyperlink" Target="https://koten-kakitsubata.jp/blog/kotentokui/" TargetMode="External"/><Relationship Id="rId7467" Type="http://schemas.openxmlformats.org/officeDocument/2006/relationships/hyperlink" Target="https://juku-escot.com/column/butsurikagaku/" TargetMode="External"/><Relationship Id="rId8798" Type="http://schemas.openxmlformats.org/officeDocument/2006/relationships/hyperlink" Target="https://rika-quest.com/column/plankton/" TargetMode="External"/><Relationship Id="rId6136" Type="http://schemas.openxmlformats.org/officeDocument/2006/relationships/hyperlink" Target="https://koten-kakitsubata.jp/blog/kotentokui/" TargetMode="External"/><Relationship Id="rId7466" Type="http://schemas.openxmlformats.org/officeDocument/2006/relationships/hyperlink" Target="https://juku-escot.com/column/butsurikagaku/" TargetMode="External"/><Relationship Id="rId8797" Type="http://schemas.openxmlformats.org/officeDocument/2006/relationships/hyperlink" Target="https://rika-quest.com/column/plankton/" TargetMode="External"/><Relationship Id="rId6133" Type="http://schemas.openxmlformats.org/officeDocument/2006/relationships/hyperlink" Target="https://koten-kakitsubata.jp/blog/kotentokui/" TargetMode="External"/><Relationship Id="rId7465" Type="http://schemas.openxmlformats.org/officeDocument/2006/relationships/hyperlink" Target="https://juku-escot.com/column/butsurikagaku/" TargetMode="External"/><Relationship Id="rId8796" Type="http://schemas.openxmlformats.org/officeDocument/2006/relationships/hyperlink" Target="https://rika-quest.com/column/plankton/" TargetMode="External"/><Relationship Id="rId6134" Type="http://schemas.openxmlformats.org/officeDocument/2006/relationships/hyperlink" Target="https://koten-kakitsubata.jp/blog/kotentokui/" TargetMode="External"/><Relationship Id="rId7464" Type="http://schemas.openxmlformats.org/officeDocument/2006/relationships/hyperlink" Target="https://juku-escot.com/column/butsurikagaku/" TargetMode="External"/><Relationship Id="rId8795" Type="http://schemas.openxmlformats.org/officeDocument/2006/relationships/hyperlink" Target="https://rika-quest.com/column/plankton/" TargetMode="External"/><Relationship Id="rId6139" Type="http://schemas.openxmlformats.org/officeDocument/2006/relationships/hyperlink" Target="https://koten-kakitsubata.jp/blog/kotentokui/" TargetMode="External"/><Relationship Id="rId6137" Type="http://schemas.openxmlformats.org/officeDocument/2006/relationships/hyperlink" Target="https://koten-kakitsubata.jp/blog/kotentokui/" TargetMode="External"/><Relationship Id="rId7469" Type="http://schemas.openxmlformats.org/officeDocument/2006/relationships/hyperlink" Target="https://juku-escot.com/column/butsurikagaku/" TargetMode="External"/><Relationship Id="rId6138" Type="http://schemas.openxmlformats.org/officeDocument/2006/relationships/hyperlink" Target="https://koten-kakitsubata.jp/blog/kotentokui/" TargetMode="External"/><Relationship Id="rId7468" Type="http://schemas.openxmlformats.org/officeDocument/2006/relationships/hyperlink" Target="https://juku-escot.com/column/butsurikagaku/" TargetMode="External"/><Relationship Id="rId8799" Type="http://schemas.openxmlformats.org/officeDocument/2006/relationships/hyperlink" Target="https://rika-quest.com/column/plankton/" TargetMode="External"/><Relationship Id="rId6160" Type="http://schemas.openxmlformats.org/officeDocument/2006/relationships/hyperlink" Target="https://eng-support.com/column/progressbook1-7-1/" TargetMode="External"/><Relationship Id="rId7492" Type="http://schemas.openxmlformats.org/officeDocument/2006/relationships/hyperlink" Target="https://natsui-sansu-juku.com/column/nichinouken/" TargetMode="External"/><Relationship Id="rId6161" Type="http://schemas.openxmlformats.org/officeDocument/2006/relationships/hyperlink" Target="https://eng-support.com/column/progressbook1-7-1/" TargetMode="External"/><Relationship Id="rId7491" Type="http://schemas.openxmlformats.org/officeDocument/2006/relationships/hyperlink" Target="https://natsui-sansu-juku.com/column/nichinouken/" TargetMode="External"/><Relationship Id="rId7490" Type="http://schemas.openxmlformats.org/officeDocument/2006/relationships/hyperlink" Target="https://natsui-sansu-juku.com/column/nichinouken/" TargetMode="External"/><Relationship Id="rId6164" Type="http://schemas.openxmlformats.org/officeDocument/2006/relationships/hyperlink" Target="https://eng-support.com/column/progressbook1-7-1/" TargetMode="External"/><Relationship Id="rId7496" Type="http://schemas.openxmlformats.org/officeDocument/2006/relationships/hyperlink" Target="https://natsui-sansu-juku.com/column/nichinouken/" TargetMode="External"/><Relationship Id="rId6165" Type="http://schemas.openxmlformats.org/officeDocument/2006/relationships/hyperlink" Target="https://eng-support.com/column/progressbook1-7-1/" TargetMode="External"/><Relationship Id="rId7495" Type="http://schemas.openxmlformats.org/officeDocument/2006/relationships/hyperlink" Target="https://natsui-sansu-juku.com/column/nichinouken/" TargetMode="External"/><Relationship Id="rId6162" Type="http://schemas.openxmlformats.org/officeDocument/2006/relationships/hyperlink" Target="https://eng-support.com/column/progressbook1-7-1/" TargetMode="External"/><Relationship Id="rId7494" Type="http://schemas.openxmlformats.org/officeDocument/2006/relationships/hyperlink" Target="https://natsui-sansu-juku.com/column/nichinouken/" TargetMode="External"/><Relationship Id="rId6163" Type="http://schemas.openxmlformats.org/officeDocument/2006/relationships/hyperlink" Target="https://eng-support.com/column/progressbook1-7-1/" TargetMode="External"/><Relationship Id="rId7493" Type="http://schemas.openxmlformats.org/officeDocument/2006/relationships/hyperlink" Target="https://natsui-sansu-juku.com/column/nichinouken/" TargetMode="External"/><Relationship Id="rId6168" Type="http://schemas.openxmlformats.org/officeDocument/2006/relationships/hyperlink" Target="https://eng-support.com/column/progressbook1-7-1/" TargetMode="External"/><Relationship Id="rId6169" Type="http://schemas.openxmlformats.org/officeDocument/2006/relationships/hyperlink" Target="https://eng-support.com/column/progressbook1-7-1/" TargetMode="External"/><Relationship Id="rId7499" Type="http://schemas.openxmlformats.org/officeDocument/2006/relationships/hyperlink" Target="https://natsui-sansu-juku.com/column/nichinouken/" TargetMode="External"/><Relationship Id="rId6166" Type="http://schemas.openxmlformats.org/officeDocument/2006/relationships/hyperlink" Target="https://eng-support.com/column/progressbook1-7-1/" TargetMode="External"/><Relationship Id="rId7498" Type="http://schemas.openxmlformats.org/officeDocument/2006/relationships/hyperlink" Target="https://natsui-sansu-juku.com/column/nichinouken/" TargetMode="External"/><Relationship Id="rId6167" Type="http://schemas.openxmlformats.org/officeDocument/2006/relationships/hyperlink" Target="https://eng-support.com/column/progressbook1-7-1/" TargetMode="External"/><Relationship Id="rId7497" Type="http://schemas.openxmlformats.org/officeDocument/2006/relationships/hyperlink" Target="https://natsui-sansu-juku.com/column/nichinouken/" TargetMode="External"/><Relationship Id="rId7481" Type="http://schemas.openxmlformats.org/officeDocument/2006/relationships/hyperlink" Target="https://natsui-sansu-juku.com/column/nichinouken/" TargetMode="External"/><Relationship Id="rId6150" Type="http://schemas.openxmlformats.org/officeDocument/2006/relationships/hyperlink" Target="https://eng-support.com/column/progressbook1-7-1/" TargetMode="External"/><Relationship Id="rId7480" Type="http://schemas.openxmlformats.org/officeDocument/2006/relationships/hyperlink" Target="https://natsui-sansu-juku.com/column/nichinouken/" TargetMode="External"/><Relationship Id="rId6153" Type="http://schemas.openxmlformats.org/officeDocument/2006/relationships/hyperlink" Target="https://eng-support.com/column/progressbook1-7-1/" TargetMode="External"/><Relationship Id="rId7485" Type="http://schemas.openxmlformats.org/officeDocument/2006/relationships/hyperlink" Target="https://natsui-sansu-juku.com/column/nichinouken/" TargetMode="External"/><Relationship Id="rId6154" Type="http://schemas.openxmlformats.org/officeDocument/2006/relationships/hyperlink" Target="https://eng-support.com/column/progressbook1-7-1/" TargetMode="External"/><Relationship Id="rId7484" Type="http://schemas.openxmlformats.org/officeDocument/2006/relationships/hyperlink" Target="https://natsui-sansu-juku.com/column/nichinouken/" TargetMode="External"/><Relationship Id="rId6151" Type="http://schemas.openxmlformats.org/officeDocument/2006/relationships/hyperlink" Target="https://eng-support.com/column/progressbook1-7-1/" TargetMode="External"/><Relationship Id="rId7483" Type="http://schemas.openxmlformats.org/officeDocument/2006/relationships/hyperlink" Target="https://natsui-sansu-juku.com/column/nichinouken/" TargetMode="External"/><Relationship Id="rId6152" Type="http://schemas.openxmlformats.org/officeDocument/2006/relationships/hyperlink" Target="https://eng-support.com/column/progressbook1-7-1/" TargetMode="External"/><Relationship Id="rId7482" Type="http://schemas.openxmlformats.org/officeDocument/2006/relationships/hyperlink" Target="https://natsui-sansu-juku.com/column/nichinouken/" TargetMode="External"/><Relationship Id="rId6157" Type="http://schemas.openxmlformats.org/officeDocument/2006/relationships/hyperlink" Target="https://eng-support.com/column/progressbook1-7-1/" TargetMode="External"/><Relationship Id="rId7489" Type="http://schemas.openxmlformats.org/officeDocument/2006/relationships/hyperlink" Target="https://natsui-sansu-juku.com/column/nichinouken/" TargetMode="External"/><Relationship Id="rId6158" Type="http://schemas.openxmlformats.org/officeDocument/2006/relationships/hyperlink" Target="https://eng-support.com/column/progressbook1-7-1/" TargetMode="External"/><Relationship Id="rId7488" Type="http://schemas.openxmlformats.org/officeDocument/2006/relationships/hyperlink" Target="https://natsui-sansu-juku.com/column/nichinouken/" TargetMode="External"/><Relationship Id="rId6155" Type="http://schemas.openxmlformats.org/officeDocument/2006/relationships/hyperlink" Target="https://eng-support.com/column/progressbook1-7-1/" TargetMode="External"/><Relationship Id="rId7487" Type="http://schemas.openxmlformats.org/officeDocument/2006/relationships/hyperlink" Target="https://natsui-sansu-juku.com/column/nichinouken/" TargetMode="External"/><Relationship Id="rId6156" Type="http://schemas.openxmlformats.org/officeDocument/2006/relationships/hyperlink" Target="https://eng-support.com/column/progressbook1-7-1/" TargetMode="External"/><Relationship Id="rId7486" Type="http://schemas.openxmlformats.org/officeDocument/2006/relationships/hyperlink" Target="https://natsui-sansu-juku.com/column/nichinouken/" TargetMode="External"/><Relationship Id="rId6159" Type="http://schemas.openxmlformats.org/officeDocument/2006/relationships/hyperlink" Target="https://eng-support.com/column/progressbook1-7-1/" TargetMode="External"/><Relationship Id="rId745" Type="http://schemas.openxmlformats.org/officeDocument/2006/relationships/hyperlink" Target="https://eng-support.com/column/progress-book1-lesson14-1/" TargetMode="External"/><Relationship Id="rId744" Type="http://schemas.openxmlformats.org/officeDocument/2006/relationships/hyperlink" Target="https://eng-support.com/column/progress-book1-lesson14-1/" TargetMode="External"/><Relationship Id="rId743" Type="http://schemas.openxmlformats.org/officeDocument/2006/relationships/hyperlink" Target="https://eng-support.com/column/progress-book1-lesson14-1/" TargetMode="External"/><Relationship Id="rId742" Type="http://schemas.openxmlformats.org/officeDocument/2006/relationships/hyperlink" Target="https://eng-support.com/column/progress-book1-lesson14-1/" TargetMode="External"/><Relationship Id="rId749" Type="http://schemas.openxmlformats.org/officeDocument/2006/relationships/hyperlink" Target="https://eng-support.com/column/progress-book1-lesson14-1/" TargetMode="External"/><Relationship Id="rId748" Type="http://schemas.openxmlformats.org/officeDocument/2006/relationships/hyperlink" Target="https://eng-support.com/column/progress-book1-lesson14-1/" TargetMode="External"/><Relationship Id="rId747" Type="http://schemas.openxmlformats.org/officeDocument/2006/relationships/hyperlink" Target="https://eng-support.com/column/progress-book1-lesson14-1/" TargetMode="External"/><Relationship Id="rId746" Type="http://schemas.openxmlformats.org/officeDocument/2006/relationships/hyperlink" Target="https://eng-support.com/column/progress-book1-lesson14-1/" TargetMode="External"/><Relationship Id="rId741" Type="http://schemas.openxmlformats.org/officeDocument/2006/relationships/hyperlink" Target="https://eng-support.com/column/progress-book1-lesson14-1/" TargetMode="External"/><Relationship Id="rId740" Type="http://schemas.openxmlformats.org/officeDocument/2006/relationships/hyperlink" Target="https://eng-support.com/column/progress-book1-lesson14-1/" TargetMode="External"/><Relationship Id="rId739" Type="http://schemas.openxmlformats.org/officeDocument/2006/relationships/hyperlink" Target="https://eng-support.com/column/progress-book1-lesson14-1/" TargetMode="External"/><Relationship Id="rId734" Type="http://schemas.openxmlformats.org/officeDocument/2006/relationships/hyperlink" Target="https://eng-support.com/column/progress-book1-lesson14-1/" TargetMode="External"/><Relationship Id="rId733" Type="http://schemas.openxmlformats.org/officeDocument/2006/relationships/hyperlink" Target="https://eng-support.com/column/progress-book1-lesson14-1/" TargetMode="External"/><Relationship Id="rId732" Type="http://schemas.openxmlformats.org/officeDocument/2006/relationships/hyperlink" Target="https://eng-support.com/column/progress-book1-lesson14-1/" TargetMode="External"/><Relationship Id="rId731" Type="http://schemas.openxmlformats.org/officeDocument/2006/relationships/hyperlink" Target="https://eng-support.com/column/progress-book1-lesson14-1/" TargetMode="External"/><Relationship Id="rId738" Type="http://schemas.openxmlformats.org/officeDocument/2006/relationships/hyperlink" Target="https://eng-support.com/column/progress-book1-lesson14-1/" TargetMode="External"/><Relationship Id="rId737" Type="http://schemas.openxmlformats.org/officeDocument/2006/relationships/hyperlink" Target="https://eng-support.com/column/progress-book1-lesson14-1/" TargetMode="External"/><Relationship Id="rId736" Type="http://schemas.openxmlformats.org/officeDocument/2006/relationships/hyperlink" Target="https://eng-support.com/column/progress-book1-lesson14-1/" TargetMode="External"/><Relationship Id="rId735" Type="http://schemas.openxmlformats.org/officeDocument/2006/relationships/hyperlink" Target="https://eng-support.com/column/progress-book1-lesson14-1/" TargetMode="External"/><Relationship Id="rId730" Type="http://schemas.openxmlformats.org/officeDocument/2006/relationships/hyperlink" Target="https://eng-support.com/column/progress-book1-lesson14-1/" TargetMode="External"/><Relationship Id="rId767" Type="http://schemas.openxmlformats.org/officeDocument/2006/relationships/hyperlink" Target="https://eng-support.com/column/progress-book1-lesson14-1/" TargetMode="External"/><Relationship Id="rId766" Type="http://schemas.openxmlformats.org/officeDocument/2006/relationships/hyperlink" Target="https://eng-support.com/column/progress-book1-lesson14-1/" TargetMode="External"/><Relationship Id="rId765" Type="http://schemas.openxmlformats.org/officeDocument/2006/relationships/hyperlink" Target="https://eng-support.com/column/progress-book1-lesson14-1/" TargetMode="External"/><Relationship Id="rId764" Type="http://schemas.openxmlformats.org/officeDocument/2006/relationships/hyperlink" Target="https://eng-support.com/column/progress-book1-lesson14-1/" TargetMode="External"/><Relationship Id="rId769" Type="http://schemas.openxmlformats.org/officeDocument/2006/relationships/hyperlink" Target="https://eng-support.com/column/progress-book1-lesson14-1/" TargetMode="External"/><Relationship Id="rId768" Type="http://schemas.openxmlformats.org/officeDocument/2006/relationships/hyperlink" Target="https://eng-support.com/column/progress-book1-lesson14-1/" TargetMode="External"/><Relationship Id="rId763" Type="http://schemas.openxmlformats.org/officeDocument/2006/relationships/hyperlink" Target="https://eng-support.com/column/progress-book1-lesson14-1/" TargetMode="External"/><Relationship Id="rId762" Type="http://schemas.openxmlformats.org/officeDocument/2006/relationships/hyperlink" Target="https://eng-support.com/column/progress-book1-lesson14-1/" TargetMode="External"/><Relationship Id="rId761" Type="http://schemas.openxmlformats.org/officeDocument/2006/relationships/hyperlink" Target="https://eng-support.com/column/progress-book1-lesson14-1/" TargetMode="External"/><Relationship Id="rId760" Type="http://schemas.openxmlformats.org/officeDocument/2006/relationships/hyperlink" Target="https://eng-support.com/column/progress-book1-lesson14-1/" TargetMode="External"/><Relationship Id="rId756" Type="http://schemas.openxmlformats.org/officeDocument/2006/relationships/hyperlink" Target="https://eng-support.com/column/progress-book1-lesson14-1/" TargetMode="External"/><Relationship Id="rId755" Type="http://schemas.openxmlformats.org/officeDocument/2006/relationships/hyperlink" Target="https://eng-support.com/column/progress-book1-lesson14-1/" TargetMode="External"/><Relationship Id="rId754" Type="http://schemas.openxmlformats.org/officeDocument/2006/relationships/hyperlink" Target="https://eng-support.com/column/progress-book1-lesson14-1/" TargetMode="External"/><Relationship Id="rId753" Type="http://schemas.openxmlformats.org/officeDocument/2006/relationships/hyperlink" Target="https://eng-support.com/column/progress-book1-lesson14-1/" TargetMode="External"/><Relationship Id="rId759" Type="http://schemas.openxmlformats.org/officeDocument/2006/relationships/hyperlink" Target="https://eng-support.com/column/progress-book1-lesson14-1/" TargetMode="External"/><Relationship Id="rId758" Type="http://schemas.openxmlformats.org/officeDocument/2006/relationships/hyperlink" Target="https://eng-support.com/column/progress-book1-lesson14-1/" TargetMode="External"/><Relationship Id="rId757" Type="http://schemas.openxmlformats.org/officeDocument/2006/relationships/hyperlink" Target="https://eng-support.com/column/progress-book1-lesson14-1/" TargetMode="External"/><Relationship Id="rId752" Type="http://schemas.openxmlformats.org/officeDocument/2006/relationships/hyperlink" Target="https://eng-support.com/column/progress-book1-lesson14-1/" TargetMode="External"/><Relationship Id="rId751" Type="http://schemas.openxmlformats.org/officeDocument/2006/relationships/hyperlink" Target="https://eng-support.com/column/progress-book1-lesson14-1/" TargetMode="External"/><Relationship Id="rId750" Type="http://schemas.openxmlformats.org/officeDocument/2006/relationships/hyperlink" Target="https://eng-support.com/column/progress-book1-lesson14-1/" TargetMode="External"/><Relationship Id="rId709" Type="http://schemas.openxmlformats.org/officeDocument/2006/relationships/hyperlink" Target="https://rika-quest.com/column/aqueous-solution/" TargetMode="External"/><Relationship Id="rId708" Type="http://schemas.openxmlformats.org/officeDocument/2006/relationships/hyperlink" Target="https://rika-quest.com/column/aqueous-solution/" TargetMode="External"/><Relationship Id="rId707" Type="http://schemas.openxmlformats.org/officeDocument/2006/relationships/hyperlink" Target="https://rika-quest.com/column/aqueous-solution/" TargetMode="External"/><Relationship Id="rId706" Type="http://schemas.openxmlformats.org/officeDocument/2006/relationships/hyperlink" Target="https://rika-quest.com/column/aqueous-solution/" TargetMode="External"/><Relationship Id="rId701" Type="http://schemas.openxmlformats.org/officeDocument/2006/relationships/hyperlink" Target="https://rika-quest.com/column/aqueous-solution/" TargetMode="External"/><Relationship Id="rId700" Type="http://schemas.openxmlformats.org/officeDocument/2006/relationships/hyperlink" Target="https://rika-quest.com/column/aqueous-solution/" TargetMode="External"/><Relationship Id="rId705" Type="http://schemas.openxmlformats.org/officeDocument/2006/relationships/hyperlink" Target="https://rika-quest.com/column/aqueous-solution/" TargetMode="External"/><Relationship Id="rId704" Type="http://schemas.openxmlformats.org/officeDocument/2006/relationships/hyperlink" Target="https://rika-quest.com/column/aqueous-solution/" TargetMode="External"/><Relationship Id="rId703" Type="http://schemas.openxmlformats.org/officeDocument/2006/relationships/hyperlink" Target="https://rika-quest.com/column/aqueous-solution/" TargetMode="External"/><Relationship Id="rId702" Type="http://schemas.openxmlformats.org/officeDocument/2006/relationships/hyperlink" Target="https://rika-quest.com/column/aqueous-solution/" TargetMode="External"/><Relationship Id="rId729" Type="http://schemas.openxmlformats.org/officeDocument/2006/relationships/hyperlink" Target="https://eng-support.com/column/progress-book1-lesson14-1/" TargetMode="External"/><Relationship Id="rId728" Type="http://schemas.openxmlformats.org/officeDocument/2006/relationships/hyperlink" Target="https://eng-support.com/column/progress-book1-lesson14-1/" TargetMode="External"/><Relationship Id="rId723" Type="http://schemas.openxmlformats.org/officeDocument/2006/relationships/hyperlink" Target="https://eng-support.com/column/progress-book1-lesson14-1/" TargetMode="External"/><Relationship Id="rId722" Type="http://schemas.openxmlformats.org/officeDocument/2006/relationships/hyperlink" Target="https://rika-quest.com/column/aqueous-solution/" TargetMode="External"/><Relationship Id="rId721" Type="http://schemas.openxmlformats.org/officeDocument/2006/relationships/hyperlink" Target="https://rika-quest.com/column/aqueous-solution/" TargetMode="External"/><Relationship Id="rId720" Type="http://schemas.openxmlformats.org/officeDocument/2006/relationships/hyperlink" Target="https://rika-quest.com/column/aqueous-solution/" TargetMode="External"/><Relationship Id="rId727" Type="http://schemas.openxmlformats.org/officeDocument/2006/relationships/hyperlink" Target="https://eng-support.com/column/progress-book1-lesson14-1/" TargetMode="External"/><Relationship Id="rId726" Type="http://schemas.openxmlformats.org/officeDocument/2006/relationships/hyperlink" Target="https://eng-support.com/column/progress-book1-lesson14-1/" TargetMode="External"/><Relationship Id="rId725" Type="http://schemas.openxmlformats.org/officeDocument/2006/relationships/hyperlink" Target="https://eng-support.com/column/progress-book1-lesson14-1/" TargetMode="External"/><Relationship Id="rId724" Type="http://schemas.openxmlformats.org/officeDocument/2006/relationships/hyperlink" Target="https://eng-support.com/column/progress-book1-lesson14-1/" TargetMode="External"/><Relationship Id="rId719" Type="http://schemas.openxmlformats.org/officeDocument/2006/relationships/hyperlink" Target="https://rika-quest.com/column/aqueous-solution/" TargetMode="External"/><Relationship Id="rId718" Type="http://schemas.openxmlformats.org/officeDocument/2006/relationships/hyperlink" Target="https://rika-quest.com/column/aqueous-solution/" TargetMode="External"/><Relationship Id="rId717" Type="http://schemas.openxmlformats.org/officeDocument/2006/relationships/hyperlink" Target="https://rika-quest.com/column/aqueous-solution/" TargetMode="External"/><Relationship Id="rId712" Type="http://schemas.openxmlformats.org/officeDocument/2006/relationships/hyperlink" Target="https://rika-quest.com/column/aqueous-solution/" TargetMode="External"/><Relationship Id="rId711" Type="http://schemas.openxmlformats.org/officeDocument/2006/relationships/hyperlink" Target="https://rika-quest.com/column/aqueous-solution/" TargetMode="External"/><Relationship Id="rId710" Type="http://schemas.openxmlformats.org/officeDocument/2006/relationships/hyperlink" Target="https://rika-quest.com/column/aqueous-solution/" TargetMode="External"/><Relationship Id="rId716" Type="http://schemas.openxmlformats.org/officeDocument/2006/relationships/hyperlink" Target="https://rika-quest.com/column/aqueous-solution/" TargetMode="External"/><Relationship Id="rId715" Type="http://schemas.openxmlformats.org/officeDocument/2006/relationships/hyperlink" Target="https://rika-quest.com/column/aqueous-solution/" TargetMode="External"/><Relationship Id="rId714" Type="http://schemas.openxmlformats.org/officeDocument/2006/relationships/hyperlink" Target="https://rika-quest.com/column/aqueous-solution/" TargetMode="External"/><Relationship Id="rId713" Type="http://schemas.openxmlformats.org/officeDocument/2006/relationships/hyperlink" Target="https://rika-quest.com/column/aqueous-solution/" TargetMode="External"/><Relationship Id="rId8806" Type="http://schemas.openxmlformats.org/officeDocument/2006/relationships/hyperlink" Target="https://rika-quest.com/column/plankton/" TargetMode="External"/><Relationship Id="rId8805" Type="http://schemas.openxmlformats.org/officeDocument/2006/relationships/hyperlink" Target="https://rika-quest.com/column/plankton/" TargetMode="External"/><Relationship Id="rId8804" Type="http://schemas.openxmlformats.org/officeDocument/2006/relationships/hyperlink" Target="https://rika-quest.com/column/plankton/" TargetMode="External"/><Relationship Id="rId8803" Type="http://schemas.openxmlformats.org/officeDocument/2006/relationships/hyperlink" Target="https://rika-quest.com/column/plankton/" TargetMode="External"/><Relationship Id="rId8809" Type="http://schemas.openxmlformats.org/officeDocument/2006/relationships/hyperlink" Target="https://rika-quest.com/column/plankton/" TargetMode="External"/><Relationship Id="rId8808" Type="http://schemas.openxmlformats.org/officeDocument/2006/relationships/hyperlink" Target="https://rika-quest.com/column/plankton/" TargetMode="External"/><Relationship Id="rId8807" Type="http://schemas.openxmlformats.org/officeDocument/2006/relationships/hyperlink" Target="https://rika-quest.com/column/plankton/" TargetMode="External"/><Relationship Id="rId8802" Type="http://schemas.openxmlformats.org/officeDocument/2006/relationships/hyperlink" Target="https://rika-quest.com/column/plankton/" TargetMode="External"/><Relationship Id="rId8801" Type="http://schemas.openxmlformats.org/officeDocument/2006/relationships/hyperlink" Target="https://rika-quest.com/column/plankton/" TargetMode="External"/><Relationship Id="rId8800" Type="http://schemas.openxmlformats.org/officeDocument/2006/relationships/hyperlink" Target="https://rika-quest.com/column/plankton/" TargetMode="External"/><Relationship Id="rId8828" Type="http://schemas.openxmlformats.org/officeDocument/2006/relationships/hyperlink" Target="https://rika-quest.com/column/plankton/" TargetMode="External"/><Relationship Id="rId8827" Type="http://schemas.openxmlformats.org/officeDocument/2006/relationships/hyperlink" Target="https://rika-quest.com/column/plankton/" TargetMode="External"/><Relationship Id="rId8826" Type="http://schemas.openxmlformats.org/officeDocument/2006/relationships/hyperlink" Target="https://rika-quest.com/column/plankton/" TargetMode="External"/><Relationship Id="rId8825" Type="http://schemas.openxmlformats.org/officeDocument/2006/relationships/hyperlink" Target="https://rika-quest.com/column/plankton/" TargetMode="External"/><Relationship Id="rId8829" Type="http://schemas.openxmlformats.org/officeDocument/2006/relationships/hyperlink" Target="https://rika-quest.com/column/plankton/" TargetMode="External"/><Relationship Id="rId8820" Type="http://schemas.openxmlformats.org/officeDocument/2006/relationships/hyperlink" Target="https://rika-quest.com/column/plankton/" TargetMode="External"/><Relationship Id="rId8824" Type="http://schemas.openxmlformats.org/officeDocument/2006/relationships/hyperlink" Target="https://rika-quest.com/column/plankton/" TargetMode="External"/><Relationship Id="rId8823" Type="http://schemas.openxmlformats.org/officeDocument/2006/relationships/hyperlink" Target="https://rika-quest.com/column/plankton/" TargetMode="External"/><Relationship Id="rId8822" Type="http://schemas.openxmlformats.org/officeDocument/2006/relationships/hyperlink" Target="https://rika-quest.com/column/plankton/" TargetMode="External"/><Relationship Id="rId8821" Type="http://schemas.openxmlformats.org/officeDocument/2006/relationships/hyperlink" Target="https://rika-quest.com/column/plankton/" TargetMode="External"/><Relationship Id="rId8817" Type="http://schemas.openxmlformats.org/officeDocument/2006/relationships/hyperlink" Target="https://rika-quest.com/column/plankton/" TargetMode="External"/><Relationship Id="rId8816" Type="http://schemas.openxmlformats.org/officeDocument/2006/relationships/hyperlink" Target="https://rika-quest.com/column/plankton/" TargetMode="External"/><Relationship Id="rId8815" Type="http://schemas.openxmlformats.org/officeDocument/2006/relationships/hyperlink" Target="https://rika-quest.com/column/plankton/" TargetMode="External"/><Relationship Id="rId8814" Type="http://schemas.openxmlformats.org/officeDocument/2006/relationships/hyperlink" Target="https://rika-quest.com/column/plankton/" TargetMode="External"/><Relationship Id="rId8819" Type="http://schemas.openxmlformats.org/officeDocument/2006/relationships/hyperlink" Target="https://rika-quest.com/column/plankton/" TargetMode="External"/><Relationship Id="rId8818" Type="http://schemas.openxmlformats.org/officeDocument/2006/relationships/hyperlink" Target="https://rika-quest.com/column/plankton/" TargetMode="External"/><Relationship Id="rId8813" Type="http://schemas.openxmlformats.org/officeDocument/2006/relationships/hyperlink" Target="https://rika-quest.com/column/plankton/" TargetMode="External"/><Relationship Id="rId8812" Type="http://schemas.openxmlformats.org/officeDocument/2006/relationships/hyperlink" Target="https://rika-quest.com/column/plankton/" TargetMode="External"/><Relationship Id="rId8811" Type="http://schemas.openxmlformats.org/officeDocument/2006/relationships/hyperlink" Target="https://rika-quest.com/column/plankton/" TargetMode="External"/><Relationship Id="rId8810" Type="http://schemas.openxmlformats.org/officeDocument/2006/relationships/hyperlink" Target="https://rika-quest.com/column/plankton/" TargetMode="External"/><Relationship Id="rId789" Type="http://schemas.openxmlformats.org/officeDocument/2006/relationships/hyperlink" Target="https://rika-quest.com/column/water/" TargetMode="External"/><Relationship Id="rId788" Type="http://schemas.openxmlformats.org/officeDocument/2006/relationships/hyperlink" Target="https://rika-quest.com/column/water/" TargetMode="External"/><Relationship Id="rId787" Type="http://schemas.openxmlformats.org/officeDocument/2006/relationships/hyperlink" Target="https://rika-quest.com/column/water/" TargetMode="External"/><Relationship Id="rId786" Type="http://schemas.openxmlformats.org/officeDocument/2006/relationships/hyperlink" Target="https://rika-quest.com/column/water/" TargetMode="External"/><Relationship Id="rId781" Type="http://schemas.openxmlformats.org/officeDocument/2006/relationships/hyperlink" Target="https://rika-quest.com/column/water/" TargetMode="External"/><Relationship Id="rId780" Type="http://schemas.openxmlformats.org/officeDocument/2006/relationships/hyperlink" Target="https://rika-quest.com/column/water/" TargetMode="External"/><Relationship Id="rId785" Type="http://schemas.openxmlformats.org/officeDocument/2006/relationships/hyperlink" Target="https://rika-quest.com/column/water/" TargetMode="External"/><Relationship Id="rId784" Type="http://schemas.openxmlformats.org/officeDocument/2006/relationships/hyperlink" Target="https://rika-quest.com/column/water/" TargetMode="External"/><Relationship Id="rId783" Type="http://schemas.openxmlformats.org/officeDocument/2006/relationships/hyperlink" Target="https://rika-quest.com/column/water/" TargetMode="External"/><Relationship Id="rId782" Type="http://schemas.openxmlformats.org/officeDocument/2006/relationships/hyperlink" Target="https://rika-quest.com/column/water/" TargetMode="External"/><Relationship Id="rId778" Type="http://schemas.openxmlformats.org/officeDocument/2006/relationships/hyperlink" Target="https://rika-quest.com/column/water/" TargetMode="External"/><Relationship Id="rId777" Type="http://schemas.openxmlformats.org/officeDocument/2006/relationships/hyperlink" Target="https://rika-quest.com/column/water/" TargetMode="External"/><Relationship Id="rId776" Type="http://schemas.openxmlformats.org/officeDocument/2006/relationships/hyperlink" Target="https://rika-quest.com/column/water/" TargetMode="External"/><Relationship Id="rId775" Type="http://schemas.openxmlformats.org/officeDocument/2006/relationships/hyperlink" Target="https://rika-quest.com/column/water/" TargetMode="External"/><Relationship Id="rId779" Type="http://schemas.openxmlformats.org/officeDocument/2006/relationships/hyperlink" Target="https://rika-quest.com/column/water/" TargetMode="External"/><Relationship Id="rId770" Type="http://schemas.openxmlformats.org/officeDocument/2006/relationships/hyperlink" Target="https://eng-support.com/column/progress-book1-lesson14-1/" TargetMode="External"/><Relationship Id="rId774" Type="http://schemas.openxmlformats.org/officeDocument/2006/relationships/hyperlink" Target="https://rika-quest.com/column/water/" TargetMode="External"/><Relationship Id="rId773" Type="http://schemas.openxmlformats.org/officeDocument/2006/relationships/hyperlink" Target="https://rika-quest.com/column/water/" TargetMode="External"/><Relationship Id="rId772" Type="http://schemas.openxmlformats.org/officeDocument/2006/relationships/hyperlink" Target="https://eng-support.com/column/progress-book1-lesson14-1/" TargetMode="External"/><Relationship Id="rId771" Type="http://schemas.openxmlformats.org/officeDocument/2006/relationships/hyperlink" Target="https://eng-support.com/column/progress-book1-lesson14-1/" TargetMode="External"/><Relationship Id="rId799" Type="http://schemas.openxmlformats.org/officeDocument/2006/relationships/hyperlink" Target="https://rika-quest.com/column/water/" TargetMode="External"/><Relationship Id="rId798" Type="http://schemas.openxmlformats.org/officeDocument/2006/relationships/hyperlink" Target="https://rika-quest.com/column/water/" TargetMode="External"/><Relationship Id="rId797" Type="http://schemas.openxmlformats.org/officeDocument/2006/relationships/hyperlink" Target="https://rika-quest.com/column/water/" TargetMode="External"/><Relationship Id="rId792" Type="http://schemas.openxmlformats.org/officeDocument/2006/relationships/hyperlink" Target="https://rika-quest.com/column/water/" TargetMode="External"/><Relationship Id="rId791" Type="http://schemas.openxmlformats.org/officeDocument/2006/relationships/hyperlink" Target="https://rika-quest.com/column/water/" TargetMode="External"/><Relationship Id="rId790" Type="http://schemas.openxmlformats.org/officeDocument/2006/relationships/hyperlink" Target="https://rika-quest.com/column/water/" TargetMode="External"/><Relationship Id="rId796" Type="http://schemas.openxmlformats.org/officeDocument/2006/relationships/hyperlink" Target="https://rika-quest.com/column/water/" TargetMode="External"/><Relationship Id="rId795" Type="http://schemas.openxmlformats.org/officeDocument/2006/relationships/hyperlink" Target="https://rika-quest.com/column/water/" TargetMode="External"/><Relationship Id="rId794" Type="http://schemas.openxmlformats.org/officeDocument/2006/relationships/hyperlink" Target="https://rika-quest.com/column/water/" TargetMode="External"/><Relationship Id="rId793" Type="http://schemas.openxmlformats.org/officeDocument/2006/relationships/hyperlink" Target="https://rika-quest.com/column/water/" TargetMode="External"/><Relationship Id="rId6229" Type="http://schemas.openxmlformats.org/officeDocument/2006/relationships/hyperlink" Target="https://dokkai-labo.tokyo/blog/181214/" TargetMode="External"/><Relationship Id="rId7551" Type="http://schemas.openxmlformats.org/officeDocument/2006/relationships/hyperlink" Target="https://rika-quest.com/column/photosynthesis/" TargetMode="External"/><Relationship Id="rId8882" Type="http://schemas.openxmlformats.org/officeDocument/2006/relationships/hyperlink" Target="https://eigo-rewrite.com/column/stage3-lesson1-2/" TargetMode="External"/><Relationship Id="rId6220" Type="http://schemas.openxmlformats.org/officeDocument/2006/relationships/hyperlink" Target="https://dokkai-labo.tokyo/blog/181214/" TargetMode="External"/><Relationship Id="rId7550" Type="http://schemas.openxmlformats.org/officeDocument/2006/relationships/hyperlink" Target="https://rika-quest.com/column/photosynthesis/" TargetMode="External"/><Relationship Id="rId8881" Type="http://schemas.openxmlformats.org/officeDocument/2006/relationships/hyperlink" Target="https://eigo-rewrite.com/column/stage3-lesson1-2/" TargetMode="External"/><Relationship Id="rId8880" Type="http://schemas.openxmlformats.org/officeDocument/2006/relationships/hyperlink" Target="https://eng-support.com/column/progress-book1-lesson17-4/" TargetMode="External"/><Relationship Id="rId6223" Type="http://schemas.openxmlformats.org/officeDocument/2006/relationships/hyperlink" Target="https://dokkai-labo.tokyo/blog/181214/" TargetMode="External"/><Relationship Id="rId7555" Type="http://schemas.openxmlformats.org/officeDocument/2006/relationships/hyperlink" Target="https://eigo-rewrite.com/column/stage1_lesson12-3/" TargetMode="External"/><Relationship Id="rId8886" Type="http://schemas.openxmlformats.org/officeDocument/2006/relationships/hyperlink" Target="https://eigo-rewrite.com/column/stage3-lesson1-2/" TargetMode="External"/><Relationship Id="rId6224" Type="http://schemas.openxmlformats.org/officeDocument/2006/relationships/hyperlink" Target="https://dokkai-labo.tokyo/blog/181214/" TargetMode="External"/><Relationship Id="rId7554" Type="http://schemas.openxmlformats.org/officeDocument/2006/relationships/hyperlink" Target="https://rika-quest.com/column/photosynthesis/" TargetMode="External"/><Relationship Id="rId8885" Type="http://schemas.openxmlformats.org/officeDocument/2006/relationships/hyperlink" Target="https://eigo-rewrite.com/column/stage3-lesson1-2/" TargetMode="External"/><Relationship Id="rId6221" Type="http://schemas.openxmlformats.org/officeDocument/2006/relationships/hyperlink" Target="https://dokkai-labo.tokyo/blog/181214/" TargetMode="External"/><Relationship Id="rId7553" Type="http://schemas.openxmlformats.org/officeDocument/2006/relationships/hyperlink" Target="https://rika-quest.com/column/photosynthesis/" TargetMode="External"/><Relationship Id="rId8884" Type="http://schemas.openxmlformats.org/officeDocument/2006/relationships/hyperlink" Target="https://eigo-rewrite.com/column/stage3-lesson1-2/" TargetMode="External"/><Relationship Id="rId6222" Type="http://schemas.openxmlformats.org/officeDocument/2006/relationships/hyperlink" Target="https://dokkai-labo.tokyo/blog/181214/" TargetMode="External"/><Relationship Id="rId7552" Type="http://schemas.openxmlformats.org/officeDocument/2006/relationships/hyperlink" Target="https://rika-quest.com/column/photosynthesis/" TargetMode="External"/><Relationship Id="rId8883" Type="http://schemas.openxmlformats.org/officeDocument/2006/relationships/hyperlink" Target="https://eigo-rewrite.com/column/stage3-lesson1-2/" TargetMode="External"/><Relationship Id="rId6227" Type="http://schemas.openxmlformats.org/officeDocument/2006/relationships/hyperlink" Target="https://dokkai-labo.tokyo/blog/181214/" TargetMode="External"/><Relationship Id="rId7559" Type="http://schemas.openxmlformats.org/officeDocument/2006/relationships/hyperlink" Target="https://eigo-rewrite.com/column/stage1_lesson12-3/" TargetMode="External"/><Relationship Id="rId6228" Type="http://schemas.openxmlformats.org/officeDocument/2006/relationships/hyperlink" Target="https://dokkai-labo.tokyo/blog/181214/" TargetMode="External"/><Relationship Id="rId7558" Type="http://schemas.openxmlformats.org/officeDocument/2006/relationships/hyperlink" Target="https://eigo-rewrite.com/column/stage1_lesson12-3/" TargetMode="External"/><Relationship Id="rId8889" Type="http://schemas.openxmlformats.org/officeDocument/2006/relationships/hyperlink" Target="https://eigo-rewrite.com/column/stage3-lesson1-2/" TargetMode="External"/><Relationship Id="rId6225" Type="http://schemas.openxmlformats.org/officeDocument/2006/relationships/hyperlink" Target="https://dokkai-labo.tokyo/blog/181214/" TargetMode="External"/><Relationship Id="rId7557" Type="http://schemas.openxmlformats.org/officeDocument/2006/relationships/hyperlink" Target="https://eigo-rewrite.com/column/stage1_lesson12-3/" TargetMode="External"/><Relationship Id="rId8888" Type="http://schemas.openxmlformats.org/officeDocument/2006/relationships/hyperlink" Target="https://eigo-rewrite.com/column/stage3-lesson1-2/" TargetMode="External"/><Relationship Id="rId6226" Type="http://schemas.openxmlformats.org/officeDocument/2006/relationships/hyperlink" Target="https://dokkai-labo.tokyo/blog/181214/" TargetMode="External"/><Relationship Id="rId7556" Type="http://schemas.openxmlformats.org/officeDocument/2006/relationships/hyperlink" Target="https://eigo-rewrite.com/column/stage1_lesson12-3/" TargetMode="External"/><Relationship Id="rId8887" Type="http://schemas.openxmlformats.org/officeDocument/2006/relationships/hyperlink" Target="https://eigo-rewrite.com/column/stage3-lesson1-2/" TargetMode="External"/><Relationship Id="rId6218" Type="http://schemas.openxmlformats.org/officeDocument/2006/relationships/hyperlink" Target="https://dokkai-labo.tokyo/blog/181214/" TargetMode="External"/><Relationship Id="rId6219" Type="http://schemas.openxmlformats.org/officeDocument/2006/relationships/hyperlink" Target="https://dokkai-labo.tokyo/blog/181214/" TargetMode="External"/><Relationship Id="rId7549" Type="http://schemas.openxmlformats.org/officeDocument/2006/relationships/hyperlink" Target="https://rika-quest.com/column/photosynthesis/" TargetMode="External"/><Relationship Id="rId7540" Type="http://schemas.openxmlformats.org/officeDocument/2006/relationships/hyperlink" Target="https://rika-quest.com/column/photosynthesis/" TargetMode="External"/><Relationship Id="rId8871" Type="http://schemas.openxmlformats.org/officeDocument/2006/relationships/hyperlink" Target="https://eng-support.com/column/progress-book1-lesson17-4/" TargetMode="External"/><Relationship Id="rId8870" Type="http://schemas.openxmlformats.org/officeDocument/2006/relationships/hyperlink" Target="https://eng-support.com/column/progress-book1-lesson17-4/" TargetMode="External"/><Relationship Id="rId6212" Type="http://schemas.openxmlformats.org/officeDocument/2006/relationships/hyperlink" Target="https://dokkai-labo.tokyo/blog/181214/" TargetMode="External"/><Relationship Id="rId7544" Type="http://schemas.openxmlformats.org/officeDocument/2006/relationships/hyperlink" Target="https://rika-quest.com/column/photosynthesis/" TargetMode="External"/><Relationship Id="rId8875" Type="http://schemas.openxmlformats.org/officeDocument/2006/relationships/hyperlink" Target="https://eng-support.com/column/progress-book1-lesson17-4/" TargetMode="External"/><Relationship Id="rId6213" Type="http://schemas.openxmlformats.org/officeDocument/2006/relationships/hyperlink" Target="https://dokkai-labo.tokyo/blog/181214/" TargetMode="External"/><Relationship Id="rId7543" Type="http://schemas.openxmlformats.org/officeDocument/2006/relationships/hyperlink" Target="https://rika-quest.com/column/photosynthesis/" TargetMode="External"/><Relationship Id="rId8874" Type="http://schemas.openxmlformats.org/officeDocument/2006/relationships/hyperlink" Target="https://eng-support.com/column/progress-book1-lesson17-4/" TargetMode="External"/><Relationship Id="rId6210" Type="http://schemas.openxmlformats.org/officeDocument/2006/relationships/hyperlink" Target="https://dokkai-labo.tokyo/blog/181214/" TargetMode="External"/><Relationship Id="rId7542" Type="http://schemas.openxmlformats.org/officeDocument/2006/relationships/hyperlink" Target="https://rika-quest.com/column/photosynthesis/" TargetMode="External"/><Relationship Id="rId8873" Type="http://schemas.openxmlformats.org/officeDocument/2006/relationships/hyperlink" Target="https://eng-support.com/column/progress-book1-lesson17-4/" TargetMode="External"/><Relationship Id="rId6211" Type="http://schemas.openxmlformats.org/officeDocument/2006/relationships/hyperlink" Target="https://dokkai-labo.tokyo/blog/181214/" TargetMode="External"/><Relationship Id="rId7541" Type="http://schemas.openxmlformats.org/officeDocument/2006/relationships/hyperlink" Target="https://rika-quest.com/column/photosynthesis/" TargetMode="External"/><Relationship Id="rId8872" Type="http://schemas.openxmlformats.org/officeDocument/2006/relationships/hyperlink" Target="https://eng-support.com/column/progress-book1-lesson17-4/" TargetMode="External"/><Relationship Id="rId6216" Type="http://schemas.openxmlformats.org/officeDocument/2006/relationships/hyperlink" Target="https://dokkai-labo.tokyo/blog/181214/" TargetMode="External"/><Relationship Id="rId7548" Type="http://schemas.openxmlformats.org/officeDocument/2006/relationships/hyperlink" Target="https://rika-quest.com/column/photosynthesis/" TargetMode="External"/><Relationship Id="rId8879" Type="http://schemas.openxmlformats.org/officeDocument/2006/relationships/hyperlink" Target="https://eng-support.com/column/progress-book1-lesson17-4/" TargetMode="External"/><Relationship Id="rId6217" Type="http://schemas.openxmlformats.org/officeDocument/2006/relationships/hyperlink" Target="https://dokkai-labo.tokyo/blog/181214/" TargetMode="External"/><Relationship Id="rId7547" Type="http://schemas.openxmlformats.org/officeDocument/2006/relationships/hyperlink" Target="https://rika-quest.com/column/photosynthesis/" TargetMode="External"/><Relationship Id="rId8878" Type="http://schemas.openxmlformats.org/officeDocument/2006/relationships/hyperlink" Target="https://eng-support.com/column/progress-book1-lesson17-4/" TargetMode="External"/><Relationship Id="rId6214" Type="http://schemas.openxmlformats.org/officeDocument/2006/relationships/hyperlink" Target="https://dokkai-labo.tokyo/blog/181214/" TargetMode="External"/><Relationship Id="rId7546" Type="http://schemas.openxmlformats.org/officeDocument/2006/relationships/hyperlink" Target="https://rika-quest.com/column/photosynthesis/" TargetMode="External"/><Relationship Id="rId8877" Type="http://schemas.openxmlformats.org/officeDocument/2006/relationships/hyperlink" Target="https://eng-support.com/column/progress-book1-lesson17-4/" TargetMode="External"/><Relationship Id="rId6215" Type="http://schemas.openxmlformats.org/officeDocument/2006/relationships/hyperlink" Target="https://dokkai-labo.tokyo/blog/181214/" TargetMode="External"/><Relationship Id="rId7545" Type="http://schemas.openxmlformats.org/officeDocument/2006/relationships/hyperlink" Target="https://rika-quest.com/column/photosynthesis/" TargetMode="External"/><Relationship Id="rId8876" Type="http://schemas.openxmlformats.org/officeDocument/2006/relationships/hyperlink" Target="https://eng-support.com/column/progress-book1-lesson17-4/" TargetMode="External"/><Relationship Id="rId6241" Type="http://schemas.openxmlformats.org/officeDocument/2006/relationships/hyperlink" Target="https://dokkai-labo.tokyo/blog/181214/" TargetMode="External"/><Relationship Id="rId7573" Type="http://schemas.openxmlformats.org/officeDocument/2006/relationships/hyperlink" Target="https://eigo-rewrite.com/column/stage1_lesson12-3/" TargetMode="External"/><Relationship Id="rId6242" Type="http://schemas.openxmlformats.org/officeDocument/2006/relationships/hyperlink" Target="https://dokkai-labo.tokyo/blog/181214/" TargetMode="External"/><Relationship Id="rId7572" Type="http://schemas.openxmlformats.org/officeDocument/2006/relationships/hyperlink" Target="https://eigo-rewrite.com/column/stage1_lesson12-3/" TargetMode="External"/><Relationship Id="rId7571" Type="http://schemas.openxmlformats.org/officeDocument/2006/relationships/hyperlink" Target="https://eigo-rewrite.com/column/stage1_lesson12-3/" TargetMode="External"/><Relationship Id="rId6240" Type="http://schemas.openxmlformats.org/officeDocument/2006/relationships/hyperlink" Target="https://dokkai-labo.tokyo/blog/181214/" TargetMode="External"/><Relationship Id="rId7570" Type="http://schemas.openxmlformats.org/officeDocument/2006/relationships/hyperlink" Target="https://eigo-rewrite.com/column/stage1_lesson12-3/" TargetMode="External"/><Relationship Id="rId6245" Type="http://schemas.openxmlformats.org/officeDocument/2006/relationships/hyperlink" Target="https://dokkai-labo.tokyo/blog/181214/" TargetMode="External"/><Relationship Id="rId7577" Type="http://schemas.openxmlformats.org/officeDocument/2006/relationships/hyperlink" Target="https://eigo-rewrite.com/column/stage1_lesson12-3/" TargetMode="External"/><Relationship Id="rId6246" Type="http://schemas.openxmlformats.org/officeDocument/2006/relationships/hyperlink" Target="https://dokkai-labo.tokyo/blog/181214/" TargetMode="External"/><Relationship Id="rId7576" Type="http://schemas.openxmlformats.org/officeDocument/2006/relationships/hyperlink" Target="https://eigo-rewrite.com/column/stage1_lesson12-3/" TargetMode="External"/><Relationship Id="rId6243" Type="http://schemas.openxmlformats.org/officeDocument/2006/relationships/hyperlink" Target="https://dokkai-labo.tokyo/blog/181214/" TargetMode="External"/><Relationship Id="rId7575" Type="http://schemas.openxmlformats.org/officeDocument/2006/relationships/hyperlink" Target="https://eigo-rewrite.com/column/stage1_lesson12-3/" TargetMode="External"/><Relationship Id="rId6244" Type="http://schemas.openxmlformats.org/officeDocument/2006/relationships/hyperlink" Target="https://dokkai-labo.tokyo/blog/181214/" TargetMode="External"/><Relationship Id="rId7574" Type="http://schemas.openxmlformats.org/officeDocument/2006/relationships/hyperlink" Target="https://eigo-rewrite.com/column/stage1_lesson12-3/" TargetMode="External"/><Relationship Id="rId6249" Type="http://schemas.openxmlformats.org/officeDocument/2006/relationships/hyperlink" Target="https://natsui-sansu-juku.com/column/zukei/" TargetMode="External"/><Relationship Id="rId6247" Type="http://schemas.openxmlformats.org/officeDocument/2006/relationships/hyperlink" Target="https://dokkai-labo.tokyo/blog/181214/" TargetMode="External"/><Relationship Id="rId7579" Type="http://schemas.openxmlformats.org/officeDocument/2006/relationships/hyperlink" Target="https://eigo-rewrite.com/column/stage1_lesson12-3/" TargetMode="External"/><Relationship Id="rId6248" Type="http://schemas.openxmlformats.org/officeDocument/2006/relationships/hyperlink" Target="https://dokkai-labo.tokyo/blog/181214/" TargetMode="External"/><Relationship Id="rId7578" Type="http://schemas.openxmlformats.org/officeDocument/2006/relationships/hyperlink" Target="https://eigo-rewrite.com/column/stage1_lesson12-3/" TargetMode="External"/><Relationship Id="rId6230" Type="http://schemas.openxmlformats.org/officeDocument/2006/relationships/hyperlink" Target="https://dokkai-labo.tokyo/blog/181214/" TargetMode="External"/><Relationship Id="rId7562" Type="http://schemas.openxmlformats.org/officeDocument/2006/relationships/hyperlink" Target="https://eigo-rewrite.com/column/stage1_lesson12-3/" TargetMode="External"/><Relationship Id="rId8893" Type="http://schemas.openxmlformats.org/officeDocument/2006/relationships/hyperlink" Target="https://eigo-rewrite.com/column/stage3-lesson1-2/" TargetMode="External"/><Relationship Id="rId6231" Type="http://schemas.openxmlformats.org/officeDocument/2006/relationships/hyperlink" Target="https://dokkai-labo.tokyo/blog/181214/" TargetMode="External"/><Relationship Id="rId7561" Type="http://schemas.openxmlformats.org/officeDocument/2006/relationships/hyperlink" Target="https://eigo-rewrite.com/column/stage1_lesson12-3/" TargetMode="External"/><Relationship Id="rId8892" Type="http://schemas.openxmlformats.org/officeDocument/2006/relationships/hyperlink" Target="https://eigo-rewrite.com/column/stage3-lesson1-2/" TargetMode="External"/><Relationship Id="rId7560" Type="http://schemas.openxmlformats.org/officeDocument/2006/relationships/hyperlink" Target="https://eigo-rewrite.com/column/stage1_lesson12-3/" TargetMode="External"/><Relationship Id="rId8891" Type="http://schemas.openxmlformats.org/officeDocument/2006/relationships/hyperlink" Target="https://eigo-rewrite.com/column/stage3-lesson1-2/" TargetMode="External"/><Relationship Id="rId8890" Type="http://schemas.openxmlformats.org/officeDocument/2006/relationships/hyperlink" Target="https://eigo-rewrite.com/column/stage3-lesson1-2/" TargetMode="External"/><Relationship Id="rId6234" Type="http://schemas.openxmlformats.org/officeDocument/2006/relationships/hyperlink" Target="https://dokkai-labo.tokyo/blog/181214/" TargetMode="External"/><Relationship Id="rId7566" Type="http://schemas.openxmlformats.org/officeDocument/2006/relationships/hyperlink" Target="https://eigo-rewrite.com/column/stage1_lesson12-3/" TargetMode="External"/><Relationship Id="rId8897" Type="http://schemas.openxmlformats.org/officeDocument/2006/relationships/hyperlink" Target="https://eigo-rewrite.com/column/stage3-lesson1-2/" TargetMode="External"/><Relationship Id="rId6235" Type="http://schemas.openxmlformats.org/officeDocument/2006/relationships/hyperlink" Target="https://dokkai-labo.tokyo/blog/181214/" TargetMode="External"/><Relationship Id="rId7565" Type="http://schemas.openxmlformats.org/officeDocument/2006/relationships/hyperlink" Target="https://eigo-rewrite.com/column/stage1_lesson12-3/" TargetMode="External"/><Relationship Id="rId8896" Type="http://schemas.openxmlformats.org/officeDocument/2006/relationships/hyperlink" Target="https://eigo-rewrite.com/column/stage3-lesson1-2/" TargetMode="External"/><Relationship Id="rId6232" Type="http://schemas.openxmlformats.org/officeDocument/2006/relationships/hyperlink" Target="https://dokkai-labo.tokyo/blog/181214/" TargetMode="External"/><Relationship Id="rId7564" Type="http://schemas.openxmlformats.org/officeDocument/2006/relationships/hyperlink" Target="https://eigo-rewrite.com/column/stage1_lesson12-3/" TargetMode="External"/><Relationship Id="rId8895" Type="http://schemas.openxmlformats.org/officeDocument/2006/relationships/hyperlink" Target="https://eigo-rewrite.com/column/stage3-lesson1-2/" TargetMode="External"/><Relationship Id="rId6233" Type="http://schemas.openxmlformats.org/officeDocument/2006/relationships/hyperlink" Target="https://dokkai-labo.tokyo/blog/181214/" TargetMode="External"/><Relationship Id="rId7563" Type="http://schemas.openxmlformats.org/officeDocument/2006/relationships/hyperlink" Target="https://eigo-rewrite.com/column/stage1_lesson12-3/" TargetMode="External"/><Relationship Id="rId8894" Type="http://schemas.openxmlformats.org/officeDocument/2006/relationships/hyperlink" Target="https://eigo-rewrite.com/column/stage3-lesson1-2/" TargetMode="External"/><Relationship Id="rId6238" Type="http://schemas.openxmlformats.org/officeDocument/2006/relationships/hyperlink" Target="https://dokkai-labo.tokyo/blog/181214/" TargetMode="External"/><Relationship Id="rId6239" Type="http://schemas.openxmlformats.org/officeDocument/2006/relationships/hyperlink" Target="https://dokkai-labo.tokyo/blog/181214/" TargetMode="External"/><Relationship Id="rId7569" Type="http://schemas.openxmlformats.org/officeDocument/2006/relationships/hyperlink" Target="https://eigo-rewrite.com/column/stage1_lesson12-3/" TargetMode="External"/><Relationship Id="rId6236" Type="http://schemas.openxmlformats.org/officeDocument/2006/relationships/hyperlink" Target="https://dokkai-labo.tokyo/blog/181214/" TargetMode="External"/><Relationship Id="rId7568" Type="http://schemas.openxmlformats.org/officeDocument/2006/relationships/hyperlink" Target="https://eigo-rewrite.com/column/stage1_lesson12-3/" TargetMode="External"/><Relationship Id="rId8899" Type="http://schemas.openxmlformats.org/officeDocument/2006/relationships/hyperlink" Target="https://eigo-rewrite.com/column/stage3-lesson1-2/" TargetMode="External"/><Relationship Id="rId6237" Type="http://schemas.openxmlformats.org/officeDocument/2006/relationships/hyperlink" Target="https://dokkai-labo.tokyo/blog/181214/" TargetMode="External"/><Relationship Id="rId7567" Type="http://schemas.openxmlformats.org/officeDocument/2006/relationships/hyperlink" Target="https://eigo-rewrite.com/column/stage1_lesson12-3/" TargetMode="External"/><Relationship Id="rId8898" Type="http://schemas.openxmlformats.org/officeDocument/2006/relationships/hyperlink" Target="https://eigo-rewrite.com/column/stage3-lesson1-2/" TargetMode="External"/><Relationship Id="rId7519" Type="http://schemas.openxmlformats.org/officeDocument/2006/relationships/hyperlink" Target="https://rika-quest.com/column/photosynthesis/" TargetMode="External"/><Relationship Id="rId7518" Type="http://schemas.openxmlformats.org/officeDocument/2006/relationships/hyperlink" Target="https://rika-quest.com/column/photosynthesis/" TargetMode="External"/><Relationship Id="rId8849" Type="http://schemas.openxmlformats.org/officeDocument/2006/relationships/hyperlink" Target="https://eng-support.com/column/progress-book1-lesson17-4/" TargetMode="External"/><Relationship Id="rId7517" Type="http://schemas.openxmlformats.org/officeDocument/2006/relationships/hyperlink" Target="https://rika-quest.com/column/photosynthesis/" TargetMode="External"/><Relationship Id="rId8848" Type="http://schemas.openxmlformats.org/officeDocument/2006/relationships/hyperlink" Target="https://eng-support.com/column/progress-book1-lesson17-4/" TargetMode="External"/><Relationship Id="rId7516" Type="http://schemas.openxmlformats.org/officeDocument/2006/relationships/hyperlink" Target="https://rika-quest.com/column/photosynthesis/" TargetMode="External"/><Relationship Id="rId8847" Type="http://schemas.openxmlformats.org/officeDocument/2006/relationships/hyperlink" Target="https://eng-support.com/column/progress-book1-lesson17-4/" TargetMode="External"/><Relationship Id="rId7511" Type="http://schemas.openxmlformats.org/officeDocument/2006/relationships/hyperlink" Target="https://rika-quest.com/column/photosynthesis/" TargetMode="External"/><Relationship Id="rId8842" Type="http://schemas.openxmlformats.org/officeDocument/2006/relationships/hyperlink" Target="https://eng-support.com/column/progress-book1-lesson17-4/" TargetMode="External"/><Relationship Id="rId7510" Type="http://schemas.openxmlformats.org/officeDocument/2006/relationships/hyperlink" Target="https://rika-quest.com/column/photosynthesis/" TargetMode="External"/><Relationship Id="rId8841" Type="http://schemas.openxmlformats.org/officeDocument/2006/relationships/hyperlink" Target="https://eng-support.com/column/progress-book1-lesson17-4/" TargetMode="External"/><Relationship Id="rId8840" Type="http://schemas.openxmlformats.org/officeDocument/2006/relationships/hyperlink" Target="https://eng-support.com/column/progress-book1-lesson17-4/" TargetMode="External"/><Relationship Id="rId7515" Type="http://schemas.openxmlformats.org/officeDocument/2006/relationships/hyperlink" Target="https://rika-quest.com/column/photosynthesis/" TargetMode="External"/><Relationship Id="rId8846" Type="http://schemas.openxmlformats.org/officeDocument/2006/relationships/hyperlink" Target="https://eng-support.com/column/progress-book1-lesson17-4/" TargetMode="External"/><Relationship Id="rId7514" Type="http://schemas.openxmlformats.org/officeDocument/2006/relationships/hyperlink" Target="https://rika-quest.com/column/photosynthesis/" TargetMode="External"/><Relationship Id="rId8845" Type="http://schemas.openxmlformats.org/officeDocument/2006/relationships/hyperlink" Target="https://eng-support.com/column/progress-book1-lesson17-4/" TargetMode="External"/><Relationship Id="rId7513" Type="http://schemas.openxmlformats.org/officeDocument/2006/relationships/hyperlink" Target="https://rika-quest.com/column/photosynthesis/" TargetMode="External"/><Relationship Id="rId8844" Type="http://schemas.openxmlformats.org/officeDocument/2006/relationships/hyperlink" Target="https://eng-support.com/column/progress-book1-lesson17-4/" TargetMode="External"/><Relationship Id="rId7512" Type="http://schemas.openxmlformats.org/officeDocument/2006/relationships/hyperlink" Target="https://rika-quest.com/column/photosynthesis/" TargetMode="External"/><Relationship Id="rId8843" Type="http://schemas.openxmlformats.org/officeDocument/2006/relationships/hyperlink" Target="https://eng-support.com/column/progress-book1-lesson17-4/" TargetMode="External"/><Relationship Id="rId7508" Type="http://schemas.openxmlformats.org/officeDocument/2006/relationships/hyperlink" Target="https://rika-quest.com/column/photosynthesis/" TargetMode="External"/><Relationship Id="rId8839" Type="http://schemas.openxmlformats.org/officeDocument/2006/relationships/hyperlink" Target="https://eng-support.com/column/progress-book1-lesson17-4/" TargetMode="External"/><Relationship Id="rId7507" Type="http://schemas.openxmlformats.org/officeDocument/2006/relationships/hyperlink" Target="https://rika-quest.com/column/photosynthesis/" TargetMode="External"/><Relationship Id="rId8838" Type="http://schemas.openxmlformats.org/officeDocument/2006/relationships/hyperlink" Target="https://eng-support.com/column/progress-book1-lesson17-4/" TargetMode="External"/><Relationship Id="rId7506" Type="http://schemas.openxmlformats.org/officeDocument/2006/relationships/hyperlink" Target="https://rika-quest.com/column/photosynthesis/" TargetMode="External"/><Relationship Id="rId8837" Type="http://schemas.openxmlformats.org/officeDocument/2006/relationships/hyperlink" Target="https://eng-support.com/column/progress-book1-lesson17-4/" TargetMode="External"/><Relationship Id="rId7505" Type="http://schemas.openxmlformats.org/officeDocument/2006/relationships/hyperlink" Target="https://rika-quest.com/column/photosynthesis/" TargetMode="External"/><Relationship Id="rId8836" Type="http://schemas.openxmlformats.org/officeDocument/2006/relationships/hyperlink" Target="https://eng-support.com/column/progress-book1-lesson17-4/" TargetMode="External"/><Relationship Id="rId7509" Type="http://schemas.openxmlformats.org/officeDocument/2006/relationships/hyperlink" Target="https://rika-quest.com/column/photosynthesis/" TargetMode="External"/><Relationship Id="rId7500" Type="http://schemas.openxmlformats.org/officeDocument/2006/relationships/hyperlink" Target="https://natsui-sansu-juku.com/column/nichinouken/" TargetMode="External"/><Relationship Id="rId8831" Type="http://schemas.openxmlformats.org/officeDocument/2006/relationships/hyperlink" Target="https://eng-support.com/column/progress-book1-lesson17-4/" TargetMode="External"/><Relationship Id="rId8830" Type="http://schemas.openxmlformats.org/officeDocument/2006/relationships/hyperlink" Target="https://rika-quest.com/column/plankton/" TargetMode="External"/><Relationship Id="rId7504" Type="http://schemas.openxmlformats.org/officeDocument/2006/relationships/hyperlink" Target="https://natsui-sansu-juku.com/column/nichinouken/" TargetMode="External"/><Relationship Id="rId8835" Type="http://schemas.openxmlformats.org/officeDocument/2006/relationships/hyperlink" Target="https://eng-support.com/column/progress-book1-lesson17-4/" TargetMode="External"/><Relationship Id="rId7503" Type="http://schemas.openxmlformats.org/officeDocument/2006/relationships/hyperlink" Target="https://natsui-sansu-juku.com/column/nichinouken/" TargetMode="External"/><Relationship Id="rId8834" Type="http://schemas.openxmlformats.org/officeDocument/2006/relationships/hyperlink" Target="https://eng-support.com/column/progress-book1-lesson17-4/" TargetMode="External"/><Relationship Id="rId7502" Type="http://schemas.openxmlformats.org/officeDocument/2006/relationships/hyperlink" Target="https://natsui-sansu-juku.com/column/nichinouken/" TargetMode="External"/><Relationship Id="rId8833" Type="http://schemas.openxmlformats.org/officeDocument/2006/relationships/hyperlink" Target="https://eng-support.com/column/progress-book1-lesson17-4/" TargetMode="External"/><Relationship Id="rId7501" Type="http://schemas.openxmlformats.org/officeDocument/2006/relationships/hyperlink" Target="https://natsui-sansu-juku.com/column/nichinouken/" TargetMode="External"/><Relationship Id="rId8832" Type="http://schemas.openxmlformats.org/officeDocument/2006/relationships/hyperlink" Target="https://eng-support.com/column/progress-book1-lesson17-4/" TargetMode="External"/><Relationship Id="rId6209" Type="http://schemas.openxmlformats.org/officeDocument/2006/relationships/hyperlink" Target="https://dokkai-labo.tokyo/blog/181214/" TargetMode="External"/><Relationship Id="rId6207" Type="http://schemas.openxmlformats.org/officeDocument/2006/relationships/hyperlink" Target="https://dokkai-labo.tokyo/blog/181214/" TargetMode="External"/><Relationship Id="rId7539" Type="http://schemas.openxmlformats.org/officeDocument/2006/relationships/hyperlink" Target="https://rika-quest.com/column/photosynthesis/" TargetMode="External"/><Relationship Id="rId6208" Type="http://schemas.openxmlformats.org/officeDocument/2006/relationships/hyperlink" Target="https://dokkai-labo.tokyo/blog/181214/" TargetMode="External"/><Relationship Id="rId7538" Type="http://schemas.openxmlformats.org/officeDocument/2006/relationships/hyperlink" Target="https://rika-quest.com/column/photosynthesis/" TargetMode="External"/><Relationship Id="rId8869" Type="http://schemas.openxmlformats.org/officeDocument/2006/relationships/hyperlink" Target="https://eng-support.com/column/progress-book1-lesson17-4/" TargetMode="External"/><Relationship Id="rId8860" Type="http://schemas.openxmlformats.org/officeDocument/2006/relationships/hyperlink" Target="https://eng-support.com/column/progress-book1-lesson17-4/" TargetMode="External"/><Relationship Id="rId6201" Type="http://schemas.openxmlformats.org/officeDocument/2006/relationships/hyperlink" Target="https://dokkai-labo.tokyo/blog/181214/" TargetMode="External"/><Relationship Id="rId7533" Type="http://schemas.openxmlformats.org/officeDocument/2006/relationships/hyperlink" Target="https://rika-quest.com/column/photosynthesis/" TargetMode="External"/><Relationship Id="rId8864" Type="http://schemas.openxmlformats.org/officeDocument/2006/relationships/hyperlink" Target="https://eng-support.com/column/progress-book1-lesson17-4/" TargetMode="External"/><Relationship Id="rId6202" Type="http://schemas.openxmlformats.org/officeDocument/2006/relationships/hyperlink" Target="https://dokkai-labo.tokyo/blog/181214/" TargetMode="External"/><Relationship Id="rId7532" Type="http://schemas.openxmlformats.org/officeDocument/2006/relationships/hyperlink" Target="https://rika-quest.com/column/photosynthesis/" TargetMode="External"/><Relationship Id="rId8863" Type="http://schemas.openxmlformats.org/officeDocument/2006/relationships/hyperlink" Target="https://eng-support.com/column/progress-book1-lesson17-4/" TargetMode="External"/><Relationship Id="rId7531" Type="http://schemas.openxmlformats.org/officeDocument/2006/relationships/hyperlink" Target="https://rika-quest.com/column/photosynthesis/" TargetMode="External"/><Relationship Id="rId8862" Type="http://schemas.openxmlformats.org/officeDocument/2006/relationships/hyperlink" Target="https://eng-support.com/column/progress-book1-lesson17-4/" TargetMode="External"/><Relationship Id="rId6200" Type="http://schemas.openxmlformats.org/officeDocument/2006/relationships/hyperlink" Target="https://dokkai-labo.tokyo/blog/181214/" TargetMode="External"/><Relationship Id="rId7530" Type="http://schemas.openxmlformats.org/officeDocument/2006/relationships/hyperlink" Target="https://rika-quest.com/column/photosynthesis/" TargetMode="External"/><Relationship Id="rId8861" Type="http://schemas.openxmlformats.org/officeDocument/2006/relationships/hyperlink" Target="https://eng-support.com/column/progress-book1-lesson17-4/" TargetMode="External"/><Relationship Id="rId6205" Type="http://schemas.openxmlformats.org/officeDocument/2006/relationships/hyperlink" Target="https://dokkai-labo.tokyo/blog/181214/" TargetMode="External"/><Relationship Id="rId7537" Type="http://schemas.openxmlformats.org/officeDocument/2006/relationships/hyperlink" Target="https://rika-quest.com/column/photosynthesis/" TargetMode="External"/><Relationship Id="rId8868" Type="http://schemas.openxmlformats.org/officeDocument/2006/relationships/hyperlink" Target="https://eng-support.com/column/progress-book1-lesson17-4/" TargetMode="External"/><Relationship Id="rId6206" Type="http://schemas.openxmlformats.org/officeDocument/2006/relationships/hyperlink" Target="https://dokkai-labo.tokyo/blog/181214/" TargetMode="External"/><Relationship Id="rId7536" Type="http://schemas.openxmlformats.org/officeDocument/2006/relationships/hyperlink" Target="https://rika-quest.com/column/photosynthesis/" TargetMode="External"/><Relationship Id="rId8867" Type="http://schemas.openxmlformats.org/officeDocument/2006/relationships/hyperlink" Target="https://eng-support.com/column/progress-book1-lesson17-4/" TargetMode="External"/><Relationship Id="rId6203" Type="http://schemas.openxmlformats.org/officeDocument/2006/relationships/hyperlink" Target="https://dokkai-labo.tokyo/blog/181214/" TargetMode="External"/><Relationship Id="rId7535" Type="http://schemas.openxmlformats.org/officeDocument/2006/relationships/hyperlink" Target="https://rika-quest.com/column/photosynthesis/" TargetMode="External"/><Relationship Id="rId8866" Type="http://schemas.openxmlformats.org/officeDocument/2006/relationships/hyperlink" Target="https://eng-support.com/column/progress-book1-lesson17-4/" TargetMode="External"/><Relationship Id="rId6204" Type="http://schemas.openxmlformats.org/officeDocument/2006/relationships/hyperlink" Target="https://dokkai-labo.tokyo/blog/181214/" TargetMode="External"/><Relationship Id="rId7534" Type="http://schemas.openxmlformats.org/officeDocument/2006/relationships/hyperlink" Target="https://rika-quest.com/column/photosynthesis/" TargetMode="External"/><Relationship Id="rId8865" Type="http://schemas.openxmlformats.org/officeDocument/2006/relationships/hyperlink" Target="https://eng-support.com/column/progress-book1-lesson17-4/" TargetMode="External"/><Relationship Id="rId7529" Type="http://schemas.openxmlformats.org/officeDocument/2006/relationships/hyperlink" Target="https://rika-quest.com/column/photosynthesis/" TargetMode="External"/><Relationship Id="rId7528" Type="http://schemas.openxmlformats.org/officeDocument/2006/relationships/hyperlink" Target="https://rika-quest.com/column/photosynthesis/" TargetMode="External"/><Relationship Id="rId8859" Type="http://schemas.openxmlformats.org/officeDocument/2006/relationships/hyperlink" Target="https://eng-support.com/column/progress-book1-lesson17-4/" TargetMode="External"/><Relationship Id="rId7527" Type="http://schemas.openxmlformats.org/officeDocument/2006/relationships/hyperlink" Target="https://rika-quest.com/column/photosynthesis/" TargetMode="External"/><Relationship Id="rId8858" Type="http://schemas.openxmlformats.org/officeDocument/2006/relationships/hyperlink" Target="https://eng-support.com/column/progress-book1-lesson17-4/" TargetMode="External"/><Relationship Id="rId7522" Type="http://schemas.openxmlformats.org/officeDocument/2006/relationships/hyperlink" Target="https://rika-quest.com/column/photosynthesis/" TargetMode="External"/><Relationship Id="rId8853" Type="http://schemas.openxmlformats.org/officeDocument/2006/relationships/hyperlink" Target="https://eng-support.com/column/progress-book1-lesson17-4/" TargetMode="External"/><Relationship Id="rId7521" Type="http://schemas.openxmlformats.org/officeDocument/2006/relationships/hyperlink" Target="https://rika-quest.com/column/photosynthesis/" TargetMode="External"/><Relationship Id="rId8852" Type="http://schemas.openxmlformats.org/officeDocument/2006/relationships/hyperlink" Target="https://eng-support.com/column/progress-book1-lesson17-4/" TargetMode="External"/><Relationship Id="rId7520" Type="http://schemas.openxmlformats.org/officeDocument/2006/relationships/hyperlink" Target="https://rika-quest.com/column/photosynthesis/" TargetMode="External"/><Relationship Id="rId8851" Type="http://schemas.openxmlformats.org/officeDocument/2006/relationships/hyperlink" Target="https://eng-support.com/column/progress-book1-lesson17-4/" TargetMode="External"/><Relationship Id="rId8850" Type="http://schemas.openxmlformats.org/officeDocument/2006/relationships/hyperlink" Target="https://eng-support.com/column/progress-book1-lesson17-4/" TargetMode="External"/><Relationship Id="rId7526" Type="http://schemas.openxmlformats.org/officeDocument/2006/relationships/hyperlink" Target="https://rika-quest.com/column/photosynthesis/" TargetMode="External"/><Relationship Id="rId8857" Type="http://schemas.openxmlformats.org/officeDocument/2006/relationships/hyperlink" Target="https://eng-support.com/column/progress-book1-lesson17-4/" TargetMode="External"/><Relationship Id="rId7525" Type="http://schemas.openxmlformats.org/officeDocument/2006/relationships/hyperlink" Target="https://rika-quest.com/column/photosynthesis/" TargetMode="External"/><Relationship Id="rId8856" Type="http://schemas.openxmlformats.org/officeDocument/2006/relationships/hyperlink" Target="https://eng-support.com/column/progress-book1-lesson17-4/" TargetMode="External"/><Relationship Id="rId7524" Type="http://schemas.openxmlformats.org/officeDocument/2006/relationships/hyperlink" Target="https://rika-quest.com/column/photosynthesis/" TargetMode="External"/><Relationship Id="rId8855" Type="http://schemas.openxmlformats.org/officeDocument/2006/relationships/hyperlink" Target="https://eng-support.com/column/progress-book1-lesson17-4/" TargetMode="External"/><Relationship Id="rId7523" Type="http://schemas.openxmlformats.org/officeDocument/2006/relationships/hyperlink" Target="https://rika-quest.com/column/photosynthesis/" TargetMode="External"/><Relationship Id="rId8854" Type="http://schemas.openxmlformats.org/officeDocument/2006/relationships/hyperlink" Target="https://eng-support.com/column/progress-book1-lesson17-4/" TargetMode="External"/><Relationship Id="rId6292" Type="http://schemas.openxmlformats.org/officeDocument/2006/relationships/hyperlink" Target="https://juku-escot.com/c_blogs/issyunanki/" TargetMode="External"/><Relationship Id="rId6293" Type="http://schemas.openxmlformats.org/officeDocument/2006/relationships/hyperlink" Target="https://juku-escot.com/c_blogs/issyunanki/" TargetMode="External"/><Relationship Id="rId6290" Type="http://schemas.openxmlformats.org/officeDocument/2006/relationships/hyperlink" Target="https://juku-escot.com/c_blogs/issyunanki/" TargetMode="External"/><Relationship Id="rId6291" Type="http://schemas.openxmlformats.org/officeDocument/2006/relationships/hyperlink" Target="https://juku-escot.com/c_blogs/issyunanki/" TargetMode="External"/><Relationship Id="rId6296" Type="http://schemas.openxmlformats.org/officeDocument/2006/relationships/hyperlink" Target="https://juku-escot.com/c_blogs/issyunanki/" TargetMode="External"/><Relationship Id="rId6297" Type="http://schemas.openxmlformats.org/officeDocument/2006/relationships/hyperlink" Target="https://juku-escot.com/c_blogs/issyunanki/" TargetMode="External"/><Relationship Id="rId6294" Type="http://schemas.openxmlformats.org/officeDocument/2006/relationships/hyperlink" Target="https://juku-escot.com/c_blogs/issyunanki/" TargetMode="External"/><Relationship Id="rId6295" Type="http://schemas.openxmlformats.org/officeDocument/2006/relationships/hyperlink" Target="https://juku-escot.com/c_blogs/issyunanki/" TargetMode="External"/><Relationship Id="rId6298" Type="http://schemas.openxmlformats.org/officeDocument/2006/relationships/hyperlink" Target="https://juku-escot.com/c_blogs/issyunanki/" TargetMode="External"/><Relationship Id="rId6299" Type="http://schemas.openxmlformats.org/officeDocument/2006/relationships/hyperlink" Target="https://juku-escot.com/c_blogs/issyunanki/" TargetMode="External"/><Relationship Id="rId7591" Type="http://schemas.openxmlformats.org/officeDocument/2006/relationships/hyperlink" Target="https://eigo-rewrite.com/column/stage1_lesson12-3/" TargetMode="External"/><Relationship Id="rId6260" Type="http://schemas.openxmlformats.org/officeDocument/2006/relationships/hyperlink" Target="https://natsui-sansu-juku.com/column/zukei/" TargetMode="External"/><Relationship Id="rId7590" Type="http://schemas.openxmlformats.org/officeDocument/2006/relationships/hyperlink" Target="https://eigo-rewrite.com/column/stage1_lesson12-3/" TargetMode="External"/><Relationship Id="rId6263" Type="http://schemas.openxmlformats.org/officeDocument/2006/relationships/hyperlink" Target="https://natsui-sansu-juku.com/column/zukei/" TargetMode="External"/><Relationship Id="rId7595" Type="http://schemas.openxmlformats.org/officeDocument/2006/relationships/hyperlink" Target="https://eigo-rewrite.com/column/stage1_lesson12-3/" TargetMode="External"/><Relationship Id="rId6264" Type="http://schemas.openxmlformats.org/officeDocument/2006/relationships/hyperlink" Target="https://natsui-sansu-juku.com/column/zukei/" TargetMode="External"/><Relationship Id="rId7594" Type="http://schemas.openxmlformats.org/officeDocument/2006/relationships/hyperlink" Target="https://eigo-rewrite.com/column/stage1_lesson12-3/" TargetMode="External"/><Relationship Id="rId6261" Type="http://schemas.openxmlformats.org/officeDocument/2006/relationships/hyperlink" Target="https://natsui-sansu-juku.com/column/zukei/" TargetMode="External"/><Relationship Id="rId7593" Type="http://schemas.openxmlformats.org/officeDocument/2006/relationships/hyperlink" Target="https://eigo-rewrite.com/column/stage1_lesson12-3/" TargetMode="External"/><Relationship Id="rId6262" Type="http://schemas.openxmlformats.org/officeDocument/2006/relationships/hyperlink" Target="https://natsui-sansu-juku.com/column/zukei/" TargetMode="External"/><Relationship Id="rId7592" Type="http://schemas.openxmlformats.org/officeDocument/2006/relationships/hyperlink" Target="https://eigo-rewrite.com/column/stage1_lesson12-3/" TargetMode="External"/><Relationship Id="rId6267" Type="http://schemas.openxmlformats.org/officeDocument/2006/relationships/hyperlink" Target="https://natsui-sansu-juku.com/column/zukei/" TargetMode="External"/><Relationship Id="rId7599" Type="http://schemas.openxmlformats.org/officeDocument/2006/relationships/hyperlink" Target="https://eigo-rewrite.com/column/stage1_lesson12-3/" TargetMode="External"/><Relationship Id="rId6268" Type="http://schemas.openxmlformats.org/officeDocument/2006/relationships/hyperlink" Target="https://natsui-sansu-juku.com/column/zukei/" TargetMode="External"/><Relationship Id="rId7598" Type="http://schemas.openxmlformats.org/officeDocument/2006/relationships/hyperlink" Target="https://eigo-rewrite.com/column/stage1_lesson12-3/" TargetMode="External"/><Relationship Id="rId6265" Type="http://schemas.openxmlformats.org/officeDocument/2006/relationships/hyperlink" Target="https://natsui-sansu-juku.com/column/zukei/" TargetMode="External"/><Relationship Id="rId7597" Type="http://schemas.openxmlformats.org/officeDocument/2006/relationships/hyperlink" Target="https://eigo-rewrite.com/column/stage1_lesson12-3/" TargetMode="External"/><Relationship Id="rId6266" Type="http://schemas.openxmlformats.org/officeDocument/2006/relationships/hyperlink" Target="https://natsui-sansu-juku.com/column/zukei/" TargetMode="External"/><Relationship Id="rId7596" Type="http://schemas.openxmlformats.org/officeDocument/2006/relationships/hyperlink" Target="https://eigo-rewrite.com/column/stage1_lesson12-3/" TargetMode="External"/><Relationship Id="rId6269" Type="http://schemas.openxmlformats.org/officeDocument/2006/relationships/hyperlink" Target="https://natsui-sansu-juku.com/column/zukei/" TargetMode="External"/><Relationship Id="rId7580" Type="http://schemas.openxmlformats.org/officeDocument/2006/relationships/hyperlink" Target="https://eigo-rewrite.com/column/stage1_lesson12-3/" TargetMode="External"/><Relationship Id="rId6252" Type="http://schemas.openxmlformats.org/officeDocument/2006/relationships/hyperlink" Target="https://natsui-sansu-juku.com/column/zukei/" TargetMode="External"/><Relationship Id="rId7584" Type="http://schemas.openxmlformats.org/officeDocument/2006/relationships/hyperlink" Target="https://eigo-rewrite.com/column/stage1_lesson12-3/" TargetMode="External"/><Relationship Id="rId6253" Type="http://schemas.openxmlformats.org/officeDocument/2006/relationships/hyperlink" Target="https://natsui-sansu-juku.com/column/zukei/" TargetMode="External"/><Relationship Id="rId7583" Type="http://schemas.openxmlformats.org/officeDocument/2006/relationships/hyperlink" Target="https://eigo-rewrite.com/column/stage1_lesson12-3/" TargetMode="External"/><Relationship Id="rId6250" Type="http://schemas.openxmlformats.org/officeDocument/2006/relationships/hyperlink" Target="https://natsui-sansu-juku.com/column/zukei/" TargetMode="External"/><Relationship Id="rId7582" Type="http://schemas.openxmlformats.org/officeDocument/2006/relationships/hyperlink" Target="https://eigo-rewrite.com/column/stage1_lesson12-3/" TargetMode="External"/><Relationship Id="rId6251" Type="http://schemas.openxmlformats.org/officeDocument/2006/relationships/hyperlink" Target="https://natsui-sansu-juku.com/column/zukei/" TargetMode="External"/><Relationship Id="rId7581" Type="http://schemas.openxmlformats.org/officeDocument/2006/relationships/hyperlink" Target="https://eigo-rewrite.com/column/stage1_lesson12-3/" TargetMode="External"/><Relationship Id="rId6256" Type="http://schemas.openxmlformats.org/officeDocument/2006/relationships/hyperlink" Target="https://natsui-sansu-juku.com/column/zukei/" TargetMode="External"/><Relationship Id="rId7588" Type="http://schemas.openxmlformats.org/officeDocument/2006/relationships/hyperlink" Target="https://eigo-rewrite.com/column/stage1_lesson12-3/" TargetMode="External"/><Relationship Id="rId6257" Type="http://schemas.openxmlformats.org/officeDocument/2006/relationships/hyperlink" Target="https://natsui-sansu-juku.com/column/zukei/" TargetMode="External"/><Relationship Id="rId7587" Type="http://schemas.openxmlformats.org/officeDocument/2006/relationships/hyperlink" Target="https://eigo-rewrite.com/column/stage1_lesson12-3/" TargetMode="External"/><Relationship Id="rId6254" Type="http://schemas.openxmlformats.org/officeDocument/2006/relationships/hyperlink" Target="https://natsui-sansu-juku.com/column/zukei/" TargetMode="External"/><Relationship Id="rId7586" Type="http://schemas.openxmlformats.org/officeDocument/2006/relationships/hyperlink" Target="https://eigo-rewrite.com/column/stage1_lesson12-3/" TargetMode="External"/><Relationship Id="rId6255" Type="http://schemas.openxmlformats.org/officeDocument/2006/relationships/hyperlink" Target="https://natsui-sansu-juku.com/column/zukei/" TargetMode="External"/><Relationship Id="rId7585" Type="http://schemas.openxmlformats.org/officeDocument/2006/relationships/hyperlink" Target="https://eigo-rewrite.com/column/stage1_lesson12-3/" TargetMode="External"/><Relationship Id="rId6258" Type="http://schemas.openxmlformats.org/officeDocument/2006/relationships/hyperlink" Target="https://natsui-sansu-juku.com/column/zukei/" TargetMode="External"/><Relationship Id="rId6259" Type="http://schemas.openxmlformats.org/officeDocument/2006/relationships/hyperlink" Target="https://natsui-sansu-juku.com/column/zukei/" TargetMode="External"/><Relationship Id="rId7589" Type="http://schemas.openxmlformats.org/officeDocument/2006/relationships/hyperlink" Target="https://eigo-rewrite.com/column/stage1_lesson12-3/" TargetMode="External"/><Relationship Id="rId6281" Type="http://schemas.openxmlformats.org/officeDocument/2006/relationships/hyperlink" Target="https://natsui-sansu-juku.com/column/zukei/" TargetMode="External"/><Relationship Id="rId6282" Type="http://schemas.openxmlformats.org/officeDocument/2006/relationships/hyperlink" Target="https://natsui-sansu-juku.com/column/zukei/" TargetMode="External"/><Relationship Id="rId6280" Type="http://schemas.openxmlformats.org/officeDocument/2006/relationships/hyperlink" Target="https://natsui-sansu-juku.com/column/zukei/" TargetMode="External"/><Relationship Id="rId6285" Type="http://schemas.openxmlformats.org/officeDocument/2006/relationships/hyperlink" Target="https://juku-escot.com/c_blogs/issyunanki/" TargetMode="External"/><Relationship Id="rId6286" Type="http://schemas.openxmlformats.org/officeDocument/2006/relationships/hyperlink" Target="https://juku-escot.com/c_blogs/issyunanki/" TargetMode="External"/><Relationship Id="rId6283" Type="http://schemas.openxmlformats.org/officeDocument/2006/relationships/hyperlink" Target="https://juku-escot.com/c_blogs/issyunanki/" TargetMode="External"/><Relationship Id="rId6284" Type="http://schemas.openxmlformats.org/officeDocument/2006/relationships/hyperlink" Target="https://juku-escot.com/c_blogs/issyunanki/" TargetMode="External"/><Relationship Id="rId6289" Type="http://schemas.openxmlformats.org/officeDocument/2006/relationships/hyperlink" Target="https://juku-escot.com/c_blogs/issyunanki/" TargetMode="External"/><Relationship Id="rId6287" Type="http://schemas.openxmlformats.org/officeDocument/2006/relationships/hyperlink" Target="https://juku-escot.com/c_blogs/issyunanki/" TargetMode="External"/><Relationship Id="rId6288" Type="http://schemas.openxmlformats.org/officeDocument/2006/relationships/hyperlink" Target="https://juku-escot.com/c_blogs/issyunanki/" TargetMode="External"/><Relationship Id="rId6270" Type="http://schemas.openxmlformats.org/officeDocument/2006/relationships/hyperlink" Target="https://natsui-sansu-juku.com/column/zukei/" TargetMode="External"/><Relationship Id="rId6271" Type="http://schemas.openxmlformats.org/officeDocument/2006/relationships/hyperlink" Target="https://natsui-sansu-juku.com/column/zukei/" TargetMode="External"/><Relationship Id="rId6274" Type="http://schemas.openxmlformats.org/officeDocument/2006/relationships/hyperlink" Target="https://natsui-sansu-juku.com/column/zukei/" TargetMode="External"/><Relationship Id="rId6275" Type="http://schemas.openxmlformats.org/officeDocument/2006/relationships/hyperlink" Target="https://natsui-sansu-juku.com/column/zukei/" TargetMode="External"/><Relationship Id="rId6272" Type="http://schemas.openxmlformats.org/officeDocument/2006/relationships/hyperlink" Target="https://natsui-sansu-juku.com/column/zukei/" TargetMode="External"/><Relationship Id="rId6273" Type="http://schemas.openxmlformats.org/officeDocument/2006/relationships/hyperlink" Target="https://natsui-sansu-juku.com/column/zukei/" TargetMode="External"/><Relationship Id="rId6278" Type="http://schemas.openxmlformats.org/officeDocument/2006/relationships/hyperlink" Target="https://natsui-sansu-juku.com/column/zukei/" TargetMode="External"/><Relationship Id="rId6279" Type="http://schemas.openxmlformats.org/officeDocument/2006/relationships/hyperlink" Target="https://natsui-sansu-juku.com/column/zukei/" TargetMode="External"/><Relationship Id="rId6276" Type="http://schemas.openxmlformats.org/officeDocument/2006/relationships/hyperlink" Target="https://natsui-sansu-juku.com/column/zukei/" TargetMode="External"/><Relationship Id="rId6277" Type="http://schemas.openxmlformats.org/officeDocument/2006/relationships/hyperlink" Target="https://natsui-sansu-juku.com/column/zukei/" TargetMode="External"/><Relationship Id="rId629" Type="http://schemas.openxmlformats.org/officeDocument/2006/relationships/hyperlink" Target="https://eng-support.com/column/eigonokiso1/" TargetMode="External"/><Relationship Id="rId624" Type="http://schemas.openxmlformats.org/officeDocument/2006/relationships/hyperlink" Target="https://eng-support.com/column/eigonokiso1/" TargetMode="External"/><Relationship Id="rId623" Type="http://schemas.openxmlformats.org/officeDocument/2006/relationships/hyperlink" Target="https://eng-support.com/column/eigonokiso1/" TargetMode="External"/><Relationship Id="rId622" Type="http://schemas.openxmlformats.org/officeDocument/2006/relationships/hyperlink" Target="https://eigo-rewrite.com/column/stage1_lesson8-2/" TargetMode="External"/><Relationship Id="rId621" Type="http://schemas.openxmlformats.org/officeDocument/2006/relationships/hyperlink" Target="https://eigo-rewrite.com/column/stage1_lesson8-2/" TargetMode="External"/><Relationship Id="rId628" Type="http://schemas.openxmlformats.org/officeDocument/2006/relationships/hyperlink" Target="https://eng-support.com/column/eigonokiso1/" TargetMode="External"/><Relationship Id="rId627" Type="http://schemas.openxmlformats.org/officeDocument/2006/relationships/hyperlink" Target="https://eng-support.com/column/eigonokiso1/" TargetMode="External"/><Relationship Id="rId626" Type="http://schemas.openxmlformats.org/officeDocument/2006/relationships/hyperlink" Target="https://eng-support.com/column/eigonokiso1/" TargetMode="External"/><Relationship Id="rId625" Type="http://schemas.openxmlformats.org/officeDocument/2006/relationships/hyperlink" Target="https://eng-support.com/column/eigonokiso1/" TargetMode="External"/><Relationship Id="rId620" Type="http://schemas.openxmlformats.org/officeDocument/2006/relationships/hyperlink" Target="https://eigo-rewrite.com/column/stage1_lesson8-2/" TargetMode="External"/><Relationship Id="rId619" Type="http://schemas.openxmlformats.org/officeDocument/2006/relationships/hyperlink" Target="https://eigo-rewrite.com/column/stage1_lesson8-2/" TargetMode="External"/><Relationship Id="rId618" Type="http://schemas.openxmlformats.org/officeDocument/2006/relationships/hyperlink" Target="https://eigo-rewrite.com/column/stage1_lesson8-2/" TargetMode="External"/><Relationship Id="rId613" Type="http://schemas.openxmlformats.org/officeDocument/2006/relationships/hyperlink" Target="https://eigo-rewrite.com/column/stage1_lesson8-2/" TargetMode="External"/><Relationship Id="rId612" Type="http://schemas.openxmlformats.org/officeDocument/2006/relationships/hyperlink" Target="https://eigo-rewrite.com/column/stage1_lesson8-2/" TargetMode="External"/><Relationship Id="rId611" Type="http://schemas.openxmlformats.org/officeDocument/2006/relationships/hyperlink" Target="https://eigo-rewrite.com/column/stage1_lesson8-2/" TargetMode="External"/><Relationship Id="rId610" Type="http://schemas.openxmlformats.org/officeDocument/2006/relationships/hyperlink" Target="https://eigo-rewrite.com/column/stage1_lesson8-2/" TargetMode="External"/><Relationship Id="rId617" Type="http://schemas.openxmlformats.org/officeDocument/2006/relationships/hyperlink" Target="https://eigo-rewrite.com/column/stage1_lesson8-2/" TargetMode="External"/><Relationship Id="rId616" Type="http://schemas.openxmlformats.org/officeDocument/2006/relationships/hyperlink" Target="https://eigo-rewrite.com/column/stage1_lesson8-2/" TargetMode="External"/><Relationship Id="rId615" Type="http://schemas.openxmlformats.org/officeDocument/2006/relationships/hyperlink" Target="https://eigo-rewrite.com/column/stage1_lesson8-2/" TargetMode="External"/><Relationship Id="rId614" Type="http://schemas.openxmlformats.org/officeDocument/2006/relationships/hyperlink" Target="https://eigo-rewrite.com/column/stage1_lesson8-2/" TargetMode="External"/><Relationship Id="rId646" Type="http://schemas.openxmlformats.org/officeDocument/2006/relationships/hyperlink" Target="https://eng-support.com/column/eigonokiso1/" TargetMode="External"/><Relationship Id="rId645" Type="http://schemas.openxmlformats.org/officeDocument/2006/relationships/hyperlink" Target="https://eng-support.com/column/eigonokiso1/" TargetMode="External"/><Relationship Id="rId644" Type="http://schemas.openxmlformats.org/officeDocument/2006/relationships/hyperlink" Target="https://eng-support.com/column/eigonokiso1/" TargetMode="External"/><Relationship Id="rId643" Type="http://schemas.openxmlformats.org/officeDocument/2006/relationships/hyperlink" Target="https://eng-support.com/column/eigonokiso1/" TargetMode="External"/><Relationship Id="rId649" Type="http://schemas.openxmlformats.org/officeDocument/2006/relationships/hyperlink" Target="https://eng-support.com/column/eigonokiso1/" TargetMode="External"/><Relationship Id="rId648" Type="http://schemas.openxmlformats.org/officeDocument/2006/relationships/hyperlink" Target="https://eng-support.com/column/eigonokiso1/" TargetMode="External"/><Relationship Id="rId647" Type="http://schemas.openxmlformats.org/officeDocument/2006/relationships/hyperlink" Target="https://eng-support.com/column/eigonokiso1/" TargetMode="External"/><Relationship Id="rId642" Type="http://schemas.openxmlformats.org/officeDocument/2006/relationships/hyperlink" Target="https://eng-support.com/column/eigonokiso1/" TargetMode="External"/><Relationship Id="rId641" Type="http://schemas.openxmlformats.org/officeDocument/2006/relationships/hyperlink" Target="https://eng-support.com/column/eigonokiso1/" TargetMode="External"/><Relationship Id="rId640" Type="http://schemas.openxmlformats.org/officeDocument/2006/relationships/hyperlink" Target="https://eng-support.com/column/eigonokiso1/" TargetMode="External"/><Relationship Id="rId635" Type="http://schemas.openxmlformats.org/officeDocument/2006/relationships/hyperlink" Target="https://eng-support.com/column/eigonokiso1/" TargetMode="External"/><Relationship Id="rId634" Type="http://schemas.openxmlformats.org/officeDocument/2006/relationships/hyperlink" Target="https://eng-support.com/column/eigonokiso1/" TargetMode="External"/><Relationship Id="rId633" Type="http://schemas.openxmlformats.org/officeDocument/2006/relationships/hyperlink" Target="https://eng-support.com/column/eigonokiso1/" TargetMode="External"/><Relationship Id="rId632" Type="http://schemas.openxmlformats.org/officeDocument/2006/relationships/hyperlink" Target="https://eng-support.com/column/eigonokiso1/" TargetMode="External"/><Relationship Id="rId639" Type="http://schemas.openxmlformats.org/officeDocument/2006/relationships/hyperlink" Target="https://eng-support.com/column/eigonokiso1/" TargetMode="External"/><Relationship Id="rId638" Type="http://schemas.openxmlformats.org/officeDocument/2006/relationships/hyperlink" Target="https://eng-support.com/column/eigonokiso1/" TargetMode="External"/><Relationship Id="rId637" Type="http://schemas.openxmlformats.org/officeDocument/2006/relationships/hyperlink" Target="https://eng-support.com/column/eigonokiso1/" TargetMode="External"/><Relationship Id="rId636" Type="http://schemas.openxmlformats.org/officeDocument/2006/relationships/hyperlink" Target="https://eng-support.com/column/eigonokiso1/" TargetMode="External"/><Relationship Id="rId631" Type="http://schemas.openxmlformats.org/officeDocument/2006/relationships/hyperlink" Target="https://eng-support.com/column/eigonokiso1/" TargetMode="External"/><Relationship Id="rId630" Type="http://schemas.openxmlformats.org/officeDocument/2006/relationships/hyperlink" Target="https://eng-support.com/column/eigonokiso1/" TargetMode="External"/><Relationship Id="rId609" Type="http://schemas.openxmlformats.org/officeDocument/2006/relationships/hyperlink" Target="https://eigo-rewrite.com/column/stage1_lesson8-2/" TargetMode="External"/><Relationship Id="rId608" Type="http://schemas.openxmlformats.org/officeDocument/2006/relationships/hyperlink" Target="https://eigo-rewrite.com/column/stage1_lesson8-2/" TargetMode="External"/><Relationship Id="rId607" Type="http://schemas.openxmlformats.org/officeDocument/2006/relationships/hyperlink" Target="https://eigo-rewrite.com/column/stage1_lesson8-2/" TargetMode="External"/><Relationship Id="rId602" Type="http://schemas.openxmlformats.org/officeDocument/2006/relationships/hyperlink" Target="https://eigo-rewrite.com/column/stage1_lesson8-2/" TargetMode="External"/><Relationship Id="rId601" Type="http://schemas.openxmlformats.org/officeDocument/2006/relationships/hyperlink" Target="https://eigo-rewrite.com/column/stage1_lesson8-2/" TargetMode="External"/><Relationship Id="rId600" Type="http://schemas.openxmlformats.org/officeDocument/2006/relationships/hyperlink" Target="https://eigo-rewrite.com/column/stage1_lesson8-2/" TargetMode="External"/><Relationship Id="rId606" Type="http://schemas.openxmlformats.org/officeDocument/2006/relationships/hyperlink" Target="https://eigo-rewrite.com/column/stage1_lesson8-2/" TargetMode="External"/><Relationship Id="rId605" Type="http://schemas.openxmlformats.org/officeDocument/2006/relationships/hyperlink" Target="https://eigo-rewrite.com/column/stage1_lesson8-2/" TargetMode="External"/><Relationship Id="rId604" Type="http://schemas.openxmlformats.org/officeDocument/2006/relationships/hyperlink" Target="https://eigo-rewrite.com/column/stage1_lesson8-2/" TargetMode="External"/><Relationship Id="rId603" Type="http://schemas.openxmlformats.org/officeDocument/2006/relationships/hyperlink" Target="https://eigo-rewrite.com/column/stage1_lesson8-2/" TargetMode="External"/><Relationship Id="rId8927" Type="http://schemas.openxmlformats.org/officeDocument/2006/relationships/hyperlink" Target="https://eigo-rewrite.com/column/stage3-lesson1-2/" TargetMode="External"/><Relationship Id="rId8926" Type="http://schemas.openxmlformats.org/officeDocument/2006/relationships/hyperlink" Target="https://eigo-rewrite.com/column/stage3-lesson1-2/" TargetMode="External"/><Relationship Id="rId8925" Type="http://schemas.openxmlformats.org/officeDocument/2006/relationships/hyperlink" Target="https://eigo-rewrite.com/column/stage3-lesson1-2/" TargetMode="External"/><Relationship Id="rId8924" Type="http://schemas.openxmlformats.org/officeDocument/2006/relationships/hyperlink" Target="https://eigo-rewrite.com/column/stage3-lesson1-2/" TargetMode="External"/><Relationship Id="rId8929" Type="http://schemas.openxmlformats.org/officeDocument/2006/relationships/hyperlink" Target="https://eigo-rewrite.com/column/stage3-lesson1-2/" TargetMode="External"/><Relationship Id="rId8928" Type="http://schemas.openxmlformats.org/officeDocument/2006/relationships/hyperlink" Target="https://eigo-rewrite.com/column/stage3-lesson1-2/" TargetMode="External"/><Relationship Id="rId8923" Type="http://schemas.openxmlformats.org/officeDocument/2006/relationships/hyperlink" Target="https://eigo-rewrite.com/column/stage3-lesson1-2/" TargetMode="External"/><Relationship Id="rId8922" Type="http://schemas.openxmlformats.org/officeDocument/2006/relationships/hyperlink" Target="https://eigo-rewrite.com/column/stage3-lesson1-2/" TargetMode="External"/><Relationship Id="rId8921" Type="http://schemas.openxmlformats.org/officeDocument/2006/relationships/hyperlink" Target="https://eigo-rewrite.com/column/stage3-lesson1-2/" TargetMode="External"/><Relationship Id="rId8920" Type="http://schemas.openxmlformats.org/officeDocument/2006/relationships/hyperlink" Target="https://eigo-rewrite.com/column/stage3-lesson1-2/" TargetMode="External"/><Relationship Id="rId8916" Type="http://schemas.openxmlformats.org/officeDocument/2006/relationships/hyperlink" Target="https://eigo-rewrite.com/column/stage3-lesson1-2/" TargetMode="External"/><Relationship Id="rId8915" Type="http://schemas.openxmlformats.org/officeDocument/2006/relationships/hyperlink" Target="https://eigo-rewrite.com/column/stage3-lesson1-2/" TargetMode="External"/><Relationship Id="rId8914" Type="http://schemas.openxmlformats.org/officeDocument/2006/relationships/hyperlink" Target="https://eigo-rewrite.com/column/stage3-lesson1-2/" TargetMode="External"/><Relationship Id="rId8913" Type="http://schemas.openxmlformats.org/officeDocument/2006/relationships/hyperlink" Target="https://eigo-rewrite.com/column/stage3-lesson1-2/" TargetMode="External"/><Relationship Id="rId8919" Type="http://schemas.openxmlformats.org/officeDocument/2006/relationships/hyperlink" Target="https://eigo-rewrite.com/column/stage3-lesson1-2/" TargetMode="External"/><Relationship Id="rId8918" Type="http://schemas.openxmlformats.org/officeDocument/2006/relationships/hyperlink" Target="https://eigo-rewrite.com/column/stage3-lesson1-2/" TargetMode="External"/><Relationship Id="rId8917" Type="http://schemas.openxmlformats.org/officeDocument/2006/relationships/hyperlink" Target="https://eigo-rewrite.com/column/stage3-lesson1-2/" TargetMode="External"/><Relationship Id="rId699" Type="http://schemas.openxmlformats.org/officeDocument/2006/relationships/hyperlink" Target="https://rika-quest.com/column/aqueous-solution/" TargetMode="External"/><Relationship Id="rId698" Type="http://schemas.openxmlformats.org/officeDocument/2006/relationships/hyperlink" Target="https://rika-quest.com/column/aqueous-solution/" TargetMode="External"/><Relationship Id="rId693" Type="http://schemas.openxmlformats.org/officeDocument/2006/relationships/hyperlink" Target="https://rika-quest.com/column/aqueous-solution/" TargetMode="External"/><Relationship Id="rId692" Type="http://schemas.openxmlformats.org/officeDocument/2006/relationships/hyperlink" Target="https://rika-quest.com/column/aqueous-solution/" TargetMode="External"/><Relationship Id="rId691" Type="http://schemas.openxmlformats.org/officeDocument/2006/relationships/hyperlink" Target="https://rika-quest.com/column/aqueous-solution/" TargetMode="External"/><Relationship Id="rId690" Type="http://schemas.openxmlformats.org/officeDocument/2006/relationships/hyperlink" Target="https://rika-quest.com/column/aqueous-solution/" TargetMode="External"/><Relationship Id="rId697" Type="http://schemas.openxmlformats.org/officeDocument/2006/relationships/hyperlink" Target="https://rika-quest.com/column/aqueous-solution/" TargetMode="External"/><Relationship Id="rId8912" Type="http://schemas.openxmlformats.org/officeDocument/2006/relationships/hyperlink" Target="https://eigo-rewrite.com/column/stage3-lesson1-2/" TargetMode="External"/><Relationship Id="rId696" Type="http://schemas.openxmlformats.org/officeDocument/2006/relationships/hyperlink" Target="https://rika-quest.com/column/aqueous-solution/" TargetMode="External"/><Relationship Id="rId8911" Type="http://schemas.openxmlformats.org/officeDocument/2006/relationships/hyperlink" Target="https://eigo-rewrite.com/column/stage3-lesson1-2/" TargetMode="External"/><Relationship Id="rId695" Type="http://schemas.openxmlformats.org/officeDocument/2006/relationships/hyperlink" Target="https://rika-quest.com/column/aqueous-solution/" TargetMode="External"/><Relationship Id="rId8910" Type="http://schemas.openxmlformats.org/officeDocument/2006/relationships/hyperlink" Target="https://eigo-rewrite.com/column/stage3-lesson1-2/" TargetMode="External"/><Relationship Id="rId694" Type="http://schemas.openxmlformats.org/officeDocument/2006/relationships/hyperlink" Target="https://rika-quest.com/column/aqueous-solution/" TargetMode="External"/><Relationship Id="rId7618" Type="http://schemas.openxmlformats.org/officeDocument/2006/relationships/hyperlink" Target="https://eng-support.com/column/progress-book1-lesson18-1/" TargetMode="External"/><Relationship Id="rId8949" Type="http://schemas.openxmlformats.org/officeDocument/2006/relationships/hyperlink" Target="https://jukureiwa.com/tips/uonzu/" TargetMode="External"/><Relationship Id="rId7617" Type="http://schemas.openxmlformats.org/officeDocument/2006/relationships/hyperlink" Target="https://eng-support.com/column/progress-book1-lesson18-1/" TargetMode="External"/><Relationship Id="rId8948" Type="http://schemas.openxmlformats.org/officeDocument/2006/relationships/hyperlink" Target="https://jukureiwa.com/tips/uonzu/" TargetMode="External"/><Relationship Id="rId7616" Type="http://schemas.openxmlformats.org/officeDocument/2006/relationships/hyperlink" Target="https://eng-support.com/column/progress-book1-lesson18-1/" TargetMode="External"/><Relationship Id="rId8947" Type="http://schemas.openxmlformats.org/officeDocument/2006/relationships/hyperlink" Target="https://jukureiwa.com/tips/uonzu/" TargetMode="External"/><Relationship Id="rId7615" Type="http://schemas.openxmlformats.org/officeDocument/2006/relationships/hyperlink" Target="https://eng-support.com/column/progress-book1-lesson18-1/" TargetMode="External"/><Relationship Id="rId8946" Type="http://schemas.openxmlformats.org/officeDocument/2006/relationships/hyperlink" Target="https://jukureiwa.com/tips/uonzu/" TargetMode="External"/><Relationship Id="rId7619" Type="http://schemas.openxmlformats.org/officeDocument/2006/relationships/hyperlink" Target="https://eng-support.com/column/progress-book1-lesson18-1/" TargetMode="External"/><Relationship Id="rId7610" Type="http://schemas.openxmlformats.org/officeDocument/2006/relationships/hyperlink" Target="https://eng-support.com/column/progress-book1-lesson18-1/" TargetMode="External"/><Relationship Id="rId8941" Type="http://schemas.openxmlformats.org/officeDocument/2006/relationships/hyperlink" Target="https://jukureiwa.com/tips/uonzu/" TargetMode="External"/><Relationship Id="rId8940" Type="http://schemas.openxmlformats.org/officeDocument/2006/relationships/hyperlink" Target="https://jukureiwa.com/tips/uonzu/" TargetMode="External"/><Relationship Id="rId7614" Type="http://schemas.openxmlformats.org/officeDocument/2006/relationships/hyperlink" Target="https://eng-support.com/column/progress-book1-lesson18-1/" TargetMode="External"/><Relationship Id="rId8945" Type="http://schemas.openxmlformats.org/officeDocument/2006/relationships/hyperlink" Target="https://jukureiwa.com/tips/uonzu/" TargetMode="External"/><Relationship Id="rId7613" Type="http://schemas.openxmlformats.org/officeDocument/2006/relationships/hyperlink" Target="https://eng-support.com/column/progress-book1-lesson18-1/" TargetMode="External"/><Relationship Id="rId8944" Type="http://schemas.openxmlformats.org/officeDocument/2006/relationships/hyperlink" Target="https://jukureiwa.com/tips/uonzu/" TargetMode="External"/><Relationship Id="rId7612" Type="http://schemas.openxmlformats.org/officeDocument/2006/relationships/hyperlink" Target="https://eng-support.com/column/progress-book1-lesson18-1/" TargetMode="External"/><Relationship Id="rId8943" Type="http://schemas.openxmlformats.org/officeDocument/2006/relationships/hyperlink" Target="https://jukureiwa.com/tips/uonzu/" TargetMode="External"/><Relationship Id="rId7611" Type="http://schemas.openxmlformats.org/officeDocument/2006/relationships/hyperlink" Target="https://eng-support.com/column/progress-book1-lesson18-1/" TargetMode="External"/><Relationship Id="rId8942" Type="http://schemas.openxmlformats.org/officeDocument/2006/relationships/hyperlink" Target="https://jukureiwa.com/tips/uonzu/" TargetMode="External"/><Relationship Id="rId7607" Type="http://schemas.openxmlformats.org/officeDocument/2006/relationships/hyperlink" Target="https://eng-support.com/column/progress-book1-lesson18-1/" TargetMode="External"/><Relationship Id="rId8938" Type="http://schemas.openxmlformats.org/officeDocument/2006/relationships/hyperlink" Target="https://jukureiwa.com/tips/uonzu/" TargetMode="External"/><Relationship Id="rId7606" Type="http://schemas.openxmlformats.org/officeDocument/2006/relationships/hyperlink" Target="https://eng-support.com/column/progress-book1-lesson18-1/" TargetMode="External"/><Relationship Id="rId8937" Type="http://schemas.openxmlformats.org/officeDocument/2006/relationships/hyperlink" Target="https://jukureiwa.com/tips/uonzu/" TargetMode="External"/><Relationship Id="rId7605" Type="http://schemas.openxmlformats.org/officeDocument/2006/relationships/hyperlink" Target="https://eng-support.com/column/progress-book1-lesson18-1/" TargetMode="External"/><Relationship Id="rId8936" Type="http://schemas.openxmlformats.org/officeDocument/2006/relationships/hyperlink" Target="https://jukureiwa.com/tips/uonzu/" TargetMode="External"/><Relationship Id="rId7604" Type="http://schemas.openxmlformats.org/officeDocument/2006/relationships/hyperlink" Target="https://eigo-rewrite.com/column/stage1_lesson12-3/" TargetMode="External"/><Relationship Id="rId8935" Type="http://schemas.openxmlformats.org/officeDocument/2006/relationships/hyperlink" Target="https://jukureiwa.com/tips/uonzu/" TargetMode="External"/><Relationship Id="rId7609" Type="http://schemas.openxmlformats.org/officeDocument/2006/relationships/hyperlink" Target="https://eng-support.com/column/progress-book1-lesson18-1/" TargetMode="External"/><Relationship Id="rId7608" Type="http://schemas.openxmlformats.org/officeDocument/2006/relationships/hyperlink" Target="https://eng-support.com/column/progress-book1-lesson18-1/" TargetMode="External"/><Relationship Id="rId8939" Type="http://schemas.openxmlformats.org/officeDocument/2006/relationships/hyperlink" Target="https://jukureiwa.com/tips/uonzu/" TargetMode="External"/><Relationship Id="rId8930" Type="http://schemas.openxmlformats.org/officeDocument/2006/relationships/hyperlink" Target="https://eigo-rewrite.com/column/stage3-lesson1-2/" TargetMode="External"/><Relationship Id="rId7603" Type="http://schemas.openxmlformats.org/officeDocument/2006/relationships/hyperlink" Target="https://eigo-rewrite.com/column/stage1_lesson12-3/" TargetMode="External"/><Relationship Id="rId8934" Type="http://schemas.openxmlformats.org/officeDocument/2006/relationships/hyperlink" Target="https://jukureiwa.com/tips/uonzu/" TargetMode="External"/><Relationship Id="rId7602" Type="http://schemas.openxmlformats.org/officeDocument/2006/relationships/hyperlink" Target="https://eigo-rewrite.com/column/stage1_lesson12-3/" TargetMode="External"/><Relationship Id="rId8933" Type="http://schemas.openxmlformats.org/officeDocument/2006/relationships/hyperlink" Target="https://jukureiwa.com/tips/uonzu/" TargetMode="External"/><Relationship Id="rId7601" Type="http://schemas.openxmlformats.org/officeDocument/2006/relationships/hyperlink" Target="https://eigo-rewrite.com/column/stage1_lesson12-3/" TargetMode="External"/><Relationship Id="rId8932" Type="http://schemas.openxmlformats.org/officeDocument/2006/relationships/hyperlink" Target="https://jukureiwa.com/tips/uonzu/" TargetMode="External"/><Relationship Id="rId7600" Type="http://schemas.openxmlformats.org/officeDocument/2006/relationships/hyperlink" Target="https://eigo-rewrite.com/column/stage1_lesson12-3/" TargetMode="External"/><Relationship Id="rId8931" Type="http://schemas.openxmlformats.org/officeDocument/2006/relationships/hyperlink" Target="https://jukureiwa.com/tips/uonzu/" TargetMode="External"/><Relationship Id="rId668" Type="http://schemas.openxmlformats.org/officeDocument/2006/relationships/hyperlink" Target="https://eng-support.com/column/eigonokiso1/" TargetMode="External"/><Relationship Id="rId667" Type="http://schemas.openxmlformats.org/officeDocument/2006/relationships/hyperlink" Target="https://eng-support.com/column/eigonokiso1/" TargetMode="External"/><Relationship Id="rId666" Type="http://schemas.openxmlformats.org/officeDocument/2006/relationships/hyperlink" Target="https://eng-support.com/column/eigonokiso1/" TargetMode="External"/><Relationship Id="rId665" Type="http://schemas.openxmlformats.org/officeDocument/2006/relationships/hyperlink" Target="https://eng-support.com/column/eigonokiso1/" TargetMode="External"/><Relationship Id="rId669" Type="http://schemas.openxmlformats.org/officeDocument/2006/relationships/hyperlink" Target="https://eng-support.com/column/eigonokiso1/" TargetMode="External"/><Relationship Id="rId660" Type="http://schemas.openxmlformats.org/officeDocument/2006/relationships/hyperlink" Target="https://eng-support.com/column/eigonokiso1/" TargetMode="External"/><Relationship Id="rId664" Type="http://schemas.openxmlformats.org/officeDocument/2006/relationships/hyperlink" Target="https://eng-support.com/column/eigonokiso1/" TargetMode="External"/><Relationship Id="rId663" Type="http://schemas.openxmlformats.org/officeDocument/2006/relationships/hyperlink" Target="https://eng-support.com/column/eigonokiso1/" TargetMode="External"/><Relationship Id="rId662" Type="http://schemas.openxmlformats.org/officeDocument/2006/relationships/hyperlink" Target="https://eng-support.com/column/eigonokiso1/" TargetMode="External"/><Relationship Id="rId661" Type="http://schemas.openxmlformats.org/officeDocument/2006/relationships/hyperlink" Target="https://eng-support.com/column/eigonokiso1/" TargetMode="External"/><Relationship Id="rId657" Type="http://schemas.openxmlformats.org/officeDocument/2006/relationships/hyperlink" Target="https://eng-support.com/column/eigonokiso1/" TargetMode="External"/><Relationship Id="rId656" Type="http://schemas.openxmlformats.org/officeDocument/2006/relationships/hyperlink" Target="https://eng-support.com/column/eigonokiso1/" TargetMode="External"/><Relationship Id="rId655" Type="http://schemas.openxmlformats.org/officeDocument/2006/relationships/hyperlink" Target="https://eng-support.com/column/eigonokiso1/" TargetMode="External"/><Relationship Id="rId654" Type="http://schemas.openxmlformats.org/officeDocument/2006/relationships/hyperlink" Target="https://eng-support.com/column/eigonokiso1/" TargetMode="External"/><Relationship Id="rId659" Type="http://schemas.openxmlformats.org/officeDocument/2006/relationships/hyperlink" Target="https://eng-support.com/column/eigonokiso1/" TargetMode="External"/><Relationship Id="rId658" Type="http://schemas.openxmlformats.org/officeDocument/2006/relationships/hyperlink" Target="https://eng-support.com/column/eigonokiso1/" TargetMode="External"/><Relationship Id="rId653" Type="http://schemas.openxmlformats.org/officeDocument/2006/relationships/hyperlink" Target="https://eng-support.com/column/eigonokiso1/" TargetMode="External"/><Relationship Id="rId652" Type="http://schemas.openxmlformats.org/officeDocument/2006/relationships/hyperlink" Target="https://eng-support.com/column/eigonokiso1/" TargetMode="External"/><Relationship Id="rId651" Type="http://schemas.openxmlformats.org/officeDocument/2006/relationships/hyperlink" Target="https://eng-support.com/column/eigonokiso1/" TargetMode="External"/><Relationship Id="rId650" Type="http://schemas.openxmlformats.org/officeDocument/2006/relationships/hyperlink" Target="https://eng-support.com/column/eigonokiso1/" TargetMode="External"/><Relationship Id="rId8905" Type="http://schemas.openxmlformats.org/officeDocument/2006/relationships/hyperlink" Target="https://eigo-rewrite.com/column/stage3-lesson1-2/" TargetMode="External"/><Relationship Id="rId8904" Type="http://schemas.openxmlformats.org/officeDocument/2006/relationships/hyperlink" Target="https://eigo-rewrite.com/column/stage3-lesson1-2/" TargetMode="External"/><Relationship Id="rId8903" Type="http://schemas.openxmlformats.org/officeDocument/2006/relationships/hyperlink" Target="https://eigo-rewrite.com/column/stage3-lesson1-2/" TargetMode="External"/><Relationship Id="rId8902" Type="http://schemas.openxmlformats.org/officeDocument/2006/relationships/hyperlink" Target="https://eigo-rewrite.com/column/stage3-lesson1-2/" TargetMode="External"/><Relationship Id="rId8909" Type="http://schemas.openxmlformats.org/officeDocument/2006/relationships/hyperlink" Target="https://eigo-rewrite.com/column/stage3-lesson1-2/" TargetMode="External"/><Relationship Id="rId8908" Type="http://schemas.openxmlformats.org/officeDocument/2006/relationships/hyperlink" Target="https://eigo-rewrite.com/column/stage3-lesson1-2/" TargetMode="External"/><Relationship Id="rId8907" Type="http://schemas.openxmlformats.org/officeDocument/2006/relationships/hyperlink" Target="https://eigo-rewrite.com/column/stage3-lesson1-2/" TargetMode="External"/><Relationship Id="rId8906" Type="http://schemas.openxmlformats.org/officeDocument/2006/relationships/hyperlink" Target="https://eigo-rewrite.com/column/stage3-lesson1-2/" TargetMode="External"/><Relationship Id="rId689" Type="http://schemas.openxmlformats.org/officeDocument/2006/relationships/hyperlink" Target="https://rika-quest.com/column/aqueous-solution/" TargetMode="External"/><Relationship Id="rId688" Type="http://schemas.openxmlformats.org/officeDocument/2006/relationships/hyperlink" Target="https://rika-quest.com/column/aqueous-solution/" TargetMode="External"/><Relationship Id="rId687" Type="http://schemas.openxmlformats.org/officeDocument/2006/relationships/hyperlink" Target="https://rika-quest.com/column/aqueous-solution/" TargetMode="External"/><Relationship Id="rId682" Type="http://schemas.openxmlformats.org/officeDocument/2006/relationships/hyperlink" Target="https://rika-quest.com/column/aqueous-solution/" TargetMode="External"/><Relationship Id="rId681" Type="http://schemas.openxmlformats.org/officeDocument/2006/relationships/hyperlink" Target="https://rika-quest.com/column/aqueous-solution/" TargetMode="External"/><Relationship Id="rId680" Type="http://schemas.openxmlformats.org/officeDocument/2006/relationships/hyperlink" Target="https://rika-quest.com/column/aqueous-solution/" TargetMode="External"/><Relationship Id="rId686" Type="http://schemas.openxmlformats.org/officeDocument/2006/relationships/hyperlink" Target="https://rika-quest.com/column/aqueous-solution/" TargetMode="External"/><Relationship Id="rId8901" Type="http://schemas.openxmlformats.org/officeDocument/2006/relationships/hyperlink" Target="https://eigo-rewrite.com/column/stage3-lesson1-2/" TargetMode="External"/><Relationship Id="rId685" Type="http://schemas.openxmlformats.org/officeDocument/2006/relationships/hyperlink" Target="https://rika-quest.com/column/aqueous-solution/" TargetMode="External"/><Relationship Id="rId8900" Type="http://schemas.openxmlformats.org/officeDocument/2006/relationships/hyperlink" Target="https://eigo-rewrite.com/column/stage3-lesson1-2/" TargetMode="External"/><Relationship Id="rId684" Type="http://schemas.openxmlformats.org/officeDocument/2006/relationships/hyperlink" Target="https://rika-quest.com/column/aqueous-solution/" TargetMode="External"/><Relationship Id="rId683" Type="http://schemas.openxmlformats.org/officeDocument/2006/relationships/hyperlink" Target="https://rika-quest.com/column/aqueous-solution/" TargetMode="External"/><Relationship Id="rId679" Type="http://schemas.openxmlformats.org/officeDocument/2006/relationships/hyperlink" Target="https://rika-quest.com/column/aqueous-solution/" TargetMode="External"/><Relationship Id="rId678" Type="http://schemas.openxmlformats.org/officeDocument/2006/relationships/hyperlink" Target="https://rika-quest.com/column/aqueous-solution/" TargetMode="External"/><Relationship Id="rId677" Type="http://schemas.openxmlformats.org/officeDocument/2006/relationships/hyperlink" Target="https://rika-quest.com/column/aqueous-solution/" TargetMode="External"/><Relationship Id="rId676" Type="http://schemas.openxmlformats.org/officeDocument/2006/relationships/hyperlink" Target="https://rika-quest.com/column/aqueous-solution/" TargetMode="External"/><Relationship Id="rId671" Type="http://schemas.openxmlformats.org/officeDocument/2006/relationships/hyperlink" Target="https://eng-support.com/column/eigonokiso1/" TargetMode="External"/><Relationship Id="rId670" Type="http://schemas.openxmlformats.org/officeDocument/2006/relationships/hyperlink" Target="https://eng-support.com/column/eigonokiso1/" TargetMode="External"/><Relationship Id="rId675" Type="http://schemas.openxmlformats.org/officeDocument/2006/relationships/hyperlink" Target="https://rika-quest.com/column/aqueous-solution/" TargetMode="External"/><Relationship Id="rId674" Type="http://schemas.openxmlformats.org/officeDocument/2006/relationships/hyperlink" Target="https://rika-quest.com/column/aqueous-solution/" TargetMode="External"/><Relationship Id="rId673" Type="http://schemas.openxmlformats.org/officeDocument/2006/relationships/hyperlink" Target="https://rika-quest.com/column/aqueous-solution/" TargetMode="External"/><Relationship Id="rId672" Type="http://schemas.openxmlformats.org/officeDocument/2006/relationships/hyperlink" Target="https://eng-support.com/column/eigonokiso1/" TargetMode="External"/><Relationship Id="rId5019" Type="http://schemas.openxmlformats.org/officeDocument/2006/relationships/hyperlink" Target="https://eigo-rewrite.com/column/stage1_lesson8-3/" TargetMode="External"/><Relationship Id="rId6340" Type="http://schemas.openxmlformats.org/officeDocument/2006/relationships/hyperlink" Target="https://eigo-rewrite.com/column/stage2-lesson2-1/" TargetMode="External"/><Relationship Id="rId7672" Type="http://schemas.openxmlformats.org/officeDocument/2006/relationships/hyperlink" Target="https://eigo-rewrite.com/column/stage1_lesson6-2/" TargetMode="External"/><Relationship Id="rId5010" Type="http://schemas.openxmlformats.org/officeDocument/2006/relationships/hyperlink" Target="https://eigo-rewrite.com/column/stage1_lesson8-3/" TargetMode="External"/><Relationship Id="rId6341" Type="http://schemas.openxmlformats.org/officeDocument/2006/relationships/hyperlink" Target="https://eigo-rewrite.com/column/stage2-lesson2-1/" TargetMode="External"/><Relationship Id="rId7671" Type="http://schemas.openxmlformats.org/officeDocument/2006/relationships/hyperlink" Target="https://eigo-rewrite.com/column/stage1-2-1/" TargetMode="External"/><Relationship Id="rId7670" Type="http://schemas.openxmlformats.org/officeDocument/2006/relationships/hyperlink" Target="https://eigo-rewrite.com/column/stage1-2-1/" TargetMode="External"/><Relationship Id="rId5013" Type="http://schemas.openxmlformats.org/officeDocument/2006/relationships/hyperlink" Target="https://eigo-rewrite.com/column/stage1_lesson8-3/" TargetMode="External"/><Relationship Id="rId6344" Type="http://schemas.openxmlformats.org/officeDocument/2006/relationships/hyperlink" Target="https://eigo-rewrite.com/column/stage2-lesson2-1/" TargetMode="External"/><Relationship Id="rId7676" Type="http://schemas.openxmlformats.org/officeDocument/2006/relationships/hyperlink" Target="https://eigo-rewrite.com/column/stage1_lesson6-2/" TargetMode="External"/><Relationship Id="rId5014" Type="http://schemas.openxmlformats.org/officeDocument/2006/relationships/hyperlink" Target="https://eigo-rewrite.com/column/stage1_lesson8-3/" TargetMode="External"/><Relationship Id="rId6345" Type="http://schemas.openxmlformats.org/officeDocument/2006/relationships/hyperlink" Target="https://eigo-rewrite.com/column/stage2-lesson2-1/" TargetMode="External"/><Relationship Id="rId7675" Type="http://schemas.openxmlformats.org/officeDocument/2006/relationships/hyperlink" Target="https://eigo-rewrite.com/column/stage1_lesson6-2/" TargetMode="External"/><Relationship Id="rId5011" Type="http://schemas.openxmlformats.org/officeDocument/2006/relationships/hyperlink" Target="https://eigo-rewrite.com/column/stage1_lesson8-3/" TargetMode="External"/><Relationship Id="rId6342" Type="http://schemas.openxmlformats.org/officeDocument/2006/relationships/hyperlink" Target="https://eigo-rewrite.com/column/stage2-lesson2-1/" TargetMode="External"/><Relationship Id="rId7674" Type="http://schemas.openxmlformats.org/officeDocument/2006/relationships/hyperlink" Target="https://eigo-rewrite.com/column/stage1_lesson6-2/" TargetMode="External"/><Relationship Id="rId5012" Type="http://schemas.openxmlformats.org/officeDocument/2006/relationships/hyperlink" Target="https://eigo-rewrite.com/column/stage1_lesson8-3/" TargetMode="External"/><Relationship Id="rId6343" Type="http://schemas.openxmlformats.org/officeDocument/2006/relationships/hyperlink" Target="https://eigo-rewrite.com/column/stage2-lesson2-1/" TargetMode="External"/><Relationship Id="rId7673" Type="http://schemas.openxmlformats.org/officeDocument/2006/relationships/hyperlink" Target="https://eigo-rewrite.com/column/stage1_lesson6-2/" TargetMode="External"/><Relationship Id="rId5017" Type="http://schemas.openxmlformats.org/officeDocument/2006/relationships/hyperlink" Target="https://eigo-rewrite.com/column/stage1_lesson8-3/" TargetMode="External"/><Relationship Id="rId6348" Type="http://schemas.openxmlformats.org/officeDocument/2006/relationships/hyperlink" Target="https://eigo-rewrite.com/column/stage2-lesson2-1/" TargetMode="External"/><Relationship Id="rId5018" Type="http://schemas.openxmlformats.org/officeDocument/2006/relationships/hyperlink" Target="https://eigo-rewrite.com/column/stage1_lesson8-3/" TargetMode="External"/><Relationship Id="rId6349" Type="http://schemas.openxmlformats.org/officeDocument/2006/relationships/hyperlink" Target="https://eigo-rewrite.com/column/stage2-lesson2-1/" TargetMode="External"/><Relationship Id="rId7679" Type="http://schemas.openxmlformats.org/officeDocument/2006/relationships/hyperlink" Target="https://eigo-rewrite.com/column/stage1_lesson6-2/" TargetMode="External"/><Relationship Id="rId5015" Type="http://schemas.openxmlformats.org/officeDocument/2006/relationships/hyperlink" Target="https://eigo-rewrite.com/column/stage1_lesson8-3/" TargetMode="External"/><Relationship Id="rId6346" Type="http://schemas.openxmlformats.org/officeDocument/2006/relationships/hyperlink" Target="https://eigo-rewrite.com/column/stage2-lesson2-1/" TargetMode="External"/><Relationship Id="rId7678" Type="http://schemas.openxmlformats.org/officeDocument/2006/relationships/hyperlink" Target="https://eigo-rewrite.com/column/stage1_lesson6-2/" TargetMode="External"/><Relationship Id="rId5016" Type="http://schemas.openxmlformats.org/officeDocument/2006/relationships/hyperlink" Target="https://eigo-rewrite.com/column/stage1_lesson8-3/" TargetMode="External"/><Relationship Id="rId6347" Type="http://schemas.openxmlformats.org/officeDocument/2006/relationships/hyperlink" Target="https://eigo-rewrite.com/column/stage2-lesson2-1/" TargetMode="External"/><Relationship Id="rId7677" Type="http://schemas.openxmlformats.org/officeDocument/2006/relationships/hyperlink" Target="https://eigo-rewrite.com/column/stage1_lesson6-2/" TargetMode="External"/><Relationship Id="rId5008" Type="http://schemas.openxmlformats.org/officeDocument/2006/relationships/hyperlink" Target="https://eigo-rewrite.com/column/stage1_lesson8-3/" TargetMode="External"/><Relationship Id="rId6339" Type="http://schemas.openxmlformats.org/officeDocument/2006/relationships/hyperlink" Target="https://eigo-rewrite.com/column/stage2-lesson2-1/" TargetMode="External"/><Relationship Id="rId5009" Type="http://schemas.openxmlformats.org/officeDocument/2006/relationships/hyperlink" Target="https://eigo-rewrite.com/column/stage1_lesson8-3/" TargetMode="External"/><Relationship Id="rId7661" Type="http://schemas.openxmlformats.org/officeDocument/2006/relationships/hyperlink" Target="https://eigo-rewrite.com/column/stage1-2-1/" TargetMode="External"/><Relationship Id="rId8992" Type="http://schemas.openxmlformats.org/officeDocument/2006/relationships/hyperlink" Target="https://eng-support.com/column/book2-lesson9-scene3/" TargetMode="External"/><Relationship Id="rId6330" Type="http://schemas.openxmlformats.org/officeDocument/2006/relationships/hyperlink" Target="https://eigo-rewrite.com/column/stage2-lesson2-1/" TargetMode="External"/><Relationship Id="rId7660" Type="http://schemas.openxmlformats.org/officeDocument/2006/relationships/hyperlink" Target="https://eigo-rewrite.com/column/stage1-2-1/" TargetMode="External"/><Relationship Id="rId8991" Type="http://schemas.openxmlformats.org/officeDocument/2006/relationships/hyperlink" Target="https://eng-support.com/column/book2-lesson9-scene3/" TargetMode="External"/><Relationship Id="rId8990" Type="http://schemas.openxmlformats.org/officeDocument/2006/relationships/hyperlink" Target="https://eng-support.com/column/book2-lesson9-scene3/" TargetMode="External"/><Relationship Id="rId5002" Type="http://schemas.openxmlformats.org/officeDocument/2006/relationships/hyperlink" Target="https://eigo-rewrite.com/column/stage1_lesson8-3/" TargetMode="External"/><Relationship Id="rId6333" Type="http://schemas.openxmlformats.org/officeDocument/2006/relationships/hyperlink" Target="https://eigo-rewrite.com/column/stage2-lesson2-1/" TargetMode="External"/><Relationship Id="rId7665" Type="http://schemas.openxmlformats.org/officeDocument/2006/relationships/hyperlink" Target="https://eigo-rewrite.com/column/stage1-2-1/" TargetMode="External"/><Relationship Id="rId8996" Type="http://schemas.openxmlformats.org/officeDocument/2006/relationships/hyperlink" Target="https://eng-support.com/column/book2-lesson9-scene3/" TargetMode="External"/><Relationship Id="rId5003" Type="http://schemas.openxmlformats.org/officeDocument/2006/relationships/hyperlink" Target="https://eigo-rewrite.com/column/stage1_lesson8-3/" TargetMode="External"/><Relationship Id="rId6334" Type="http://schemas.openxmlformats.org/officeDocument/2006/relationships/hyperlink" Target="https://eigo-rewrite.com/column/stage2-lesson2-1/" TargetMode="External"/><Relationship Id="rId7664" Type="http://schemas.openxmlformats.org/officeDocument/2006/relationships/hyperlink" Target="https://eigo-rewrite.com/column/stage1-2-1/" TargetMode="External"/><Relationship Id="rId8995" Type="http://schemas.openxmlformats.org/officeDocument/2006/relationships/hyperlink" Target="https://eng-support.com/column/book2-lesson9-scene3/" TargetMode="External"/><Relationship Id="rId5000" Type="http://schemas.openxmlformats.org/officeDocument/2006/relationships/hyperlink" Target="https://eigo-rewrite.com/column/stage1_lesson8-3/" TargetMode="External"/><Relationship Id="rId6331" Type="http://schemas.openxmlformats.org/officeDocument/2006/relationships/hyperlink" Target="https://eigo-rewrite.com/column/stage2-lesson2-1/" TargetMode="External"/><Relationship Id="rId7663" Type="http://schemas.openxmlformats.org/officeDocument/2006/relationships/hyperlink" Target="https://eigo-rewrite.com/column/stage1-2-1/" TargetMode="External"/><Relationship Id="rId8994" Type="http://schemas.openxmlformats.org/officeDocument/2006/relationships/hyperlink" Target="https://eng-support.com/column/book2-lesson9-scene3/" TargetMode="External"/><Relationship Id="rId5001" Type="http://schemas.openxmlformats.org/officeDocument/2006/relationships/hyperlink" Target="https://eigo-rewrite.com/column/stage1_lesson8-3/" TargetMode="External"/><Relationship Id="rId6332" Type="http://schemas.openxmlformats.org/officeDocument/2006/relationships/hyperlink" Target="https://eigo-rewrite.com/column/stage2-lesson2-1/" TargetMode="External"/><Relationship Id="rId7662" Type="http://schemas.openxmlformats.org/officeDocument/2006/relationships/hyperlink" Target="https://eigo-rewrite.com/column/stage1-2-1/" TargetMode="External"/><Relationship Id="rId8993" Type="http://schemas.openxmlformats.org/officeDocument/2006/relationships/hyperlink" Target="https://eng-support.com/column/book2-lesson9-scene3/" TargetMode="External"/><Relationship Id="rId5006" Type="http://schemas.openxmlformats.org/officeDocument/2006/relationships/hyperlink" Target="https://eigo-rewrite.com/column/stage1_lesson8-3/" TargetMode="External"/><Relationship Id="rId6337" Type="http://schemas.openxmlformats.org/officeDocument/2006/relationships/hyperlink" Target="https://eigo-rewrite.com/column/stage2-lesson2-1/" TargetMode="External"/><Relationship Id="rId7669" Type="http://schemas.openxmlformats.org/officeDocument/2006/relationships/hyperlink" Target="https://eigo-rewrite.com/column/stage1-2-1/" TargetMode="External"/><Relationship Id="rId5007" Type="http://schemas.openxmlformats.org/officeDocument/2006/relationships/hyperlink" Target="https://eigo-rewrite.com/column/stage1_lesson8-3/" TargetMode="External"/><Relationship Id="rId6338" Type="http://schemas.openxmlformats.org/officeDocument/2006/relationships/hyperlink" Target="https://eigo-rewrite.com/column/stage2-lesson2-1/" TargetMode="External"/><Relationship Id="rId7668" Type="http://schemas.openxmlformats.org/officeDocument/2006/relationships/hyperlink" Target="https://eigo-rewrite.com/column/stage1-2-1/" TargetMode="External"/><Relationship Id="rId8999" Type="http://schemas.openxmlformats.org/officeDocument/2006/relationships/hyperlink" Target="https://eng-support.com/column/book2-lesson9-scene3/" TargetMode="External"/><Relationship Id="rId5004" Type="http://schemas.openxmlformats.org/officeDocument/2006/relationships/hyperlink" Target="https://eigo-rewrite.com/column/stage1_lesson8-3/" TargetMode="External"/><Relationship Id="rId6335" Type="http://schemas.openxmlformats.org/officeDocument/2006/relationships/hyperlink" Target="https://eigo-rewrite.com/column/stage2-lesson2-1/" TargetMode="External"/><Relationship Id="rId7667" Type="http://schemas.openxmlformats.org/officeDocument/2006/relationships/hyperlink" Target="https://eigo-rewrite.com/column/stage1-2-1/" TargetMode="External"/><Relationship Id="rId8998" Type="http://schemas.openxmlformats.org/officeDocument/2006/relationships/hyperlink" Target="https://eng-support.com/column/book2-lesson9-scene3/" TargetMode="External"/><Relationship Id="rId5005" Type="http://schemas.openxmlformats.org/officeDocument/2006/relationships/hyperlink" Target="https://eigo-rewrite.com/column/stage1_lesson8-3/" TargetMode="External"/><Relationship Id="rId6336" Type="http://schemas.openxmlformats.org/officeDocument/2006/relationships/hyperlink" Target="https://eigo-rewrite.com/column/stage2-lesson2-1/" TargetMode="External"/><Relationship Id="rId7666" Type="http://schemas.openxmlformats.org/officeDocument/2006/relationships/hyperlink" Target="https://eigo-rewrite.com/column/stage1-2-1/" TargetMode="External"/><Relationship Id="rId8997" Type="http://schemas.openxmlformats.org/officeDocument/2006/relationships/hyperlink" Target="https://eng-support.com/column/book2-lesson9-scene3/" TargetMode="External"/><Relationship Id="rId7690" Type="http://schemas.openxmlformats.org/officeDocument/2006/relationships/hyperlink" Target="https://eigo-rewrite.com/column/stage1_lesson6-2/" TargetMode="External"/><Relationship Id="rId5031" Type="http://schemas.openxmlformats.org/officeDocument/2006/relationships/hyperlink" Target="https://eigo-rewrite.com/column/stage1_lesson7-3/" TargetMode="External"/><Relationship Id="rId6362" Type="http://schemas.openxmlformats.org/officeDocument/2006/relationships/hyperlink" Target="https://eigo-rewrite.com/column/stage2-lesson2-1/" TargetMode="External"/><Relationship Id="rId7694" Type="http://schemas.openxmlformats.org/officeDocument/2006/relationships/hyperlink" Target="https://eigo-rewrite.com/column/stage1_lesson6-2/" TargetMode="External"/><Relationship Id="rId5032" Type="http://schemas.openxmlformats.org/officeDocument/2006/relationships/hyperlink" Target="https://eigo-rewrite.com/column/stage1_lesson7-3/" TargetMode="External"/><Relationship Id="rId6363" Type="http://schemas.openxmlformats.org/officeDocument/2006/relationships/hyperlink" Target="https://eigo-rewrite.com/column/stage1_lesson12-1/" TargetMode="External"/><Relationship Id="rId7693" Type="http://schemas.openxmlformats.org/officeDocument/2006/relationships/hyperlink" Target="https://eigo-rewrite.com/column/stage1_lesson6-2/" TargetMode="External"/><Relationship Id="rId6360" Type="http://schemas.openxmlformats.org/officeDocument/2006/relationships/hyperlink" Target="https://eigo-rewrite.com/column/stage2-lesson2-1/" TargetMode="External"/><Relationship Id="rId7692" Type="http://schemas.openxmlformats.org/officeDocument/2006/relationships/hyperlink" Target="https://eigo-rewrite.com/column/stage1_lesson6-2/" TargetMode="External"/><Relationship Id="rId5030" Type="http://schemas.openxmlformats.org/officeDocument/2006/relationships/hyperlink" Target="https://eigo-rewrite.com/column/stage1_lesson7-3/" TargetMode="External"/><Relationship Id="rId6361" Type="http://schemas.openxmlformats.org/officeDocument/2006/relationships/hyperlink" Target="https://eigo-rewrite.com/column/stage2-lesson2-1/" TargetMode="External"/><Relationship Id="rId7691" Type="http://schemas.openxmlformats.org/officeDocument/2006/relationships/hyperlink" Target="https://eigo-rewrite.com/column/stage1_lesson6-2/" TargetMode="External"/><Relationship Id="rId5035" Type="http://schemas.openxmlformats.org/officeDocument/2006/relationships/hyperlink" Target="https://eigo-rewrite.com/column/stage1_lesson7-3/" TargetMode="External"/><Relationship Id="rId6366" Type="http://schemas.openxmlformats.org/officeDocument/2006/relationships/hyperlink" Target="https://eigo-rewrite.com/column/stage1_lesson12-1/" TargetMode="External"/><Relationship Id="rId7698" Type="http://schemas.openxmlformats.org/officeDocument/2006/relationships/hyperlink" Target="https://eigo-rewrite.com/column/stage1_lesson6-2/" TargetMode="External"/><Relationship Id="rId5036" Type="http://schemas.openxmlformats.org/officeDocument/2006/relationships/hyperlink" Target="https://eigo-rewrite.com/column/stage1_lesson7-3/" TargetMode="External"/><Relationship Id="rId6367" Type="http://schemas.openxmlformats.org/officeDocument/2006/relationships/hyperlink" Target="https://eigo-rewrite.com/column/stage1_lesson12-1/" TargetMode="External"/><Relationship Id="rId7697" Type="http://schemas.openxmlformats.org/officeDocument/2006/relationships/hyperlink" Target="https://eigo-rewrite.com/column/stage1_lesson6-2/" TargetMode="External"/><Relationship Id="rId5033" Type="http://schemas.openxmlformats.org/officeDocument/2006/relationships/hyperlink" Target="https://eigo-rewrite.com/column/stage1_lesson7-3/" TargetMode="External"/><Relationship Id="rId6364" Type="http://schemas.openxmlformats.org/officeDocument/2006/relationships/hyperlink" Target="https://eigo-rewrite.com/column/stage1_lesson12-1/" TargetMode="External"/><Relationship Id="rId7696" Type="http://schemas.openxmlformats.org/officeDocument/2006/relationships/hyperlink" Target="https://eigo-rewrite.com/column/stage1_lesson6-2/" TargetMode="External"/><Relationship Id="rId5034" Type="http://schemas.openxmlformats.org/officeDocument/2006/relationships/hyperlink" Target="https://eigo-rewrite.com/column/stage1_lesson7-3/" TargetMode="External"/><Relationship Id="rId6365" Type="http://schemas.openxmlformats.org/officeDocument/2006/relationships/hyperlink" Target="https://eigo-rewrite.com/column/stage1_lesson12-1/" TargetMode="External"/><Relationship Id="rId7695" Type="http://schemas.openxmlformats.org/officeDocument/2006/relationships/hyperlink" Target="https://eigo-rewrite.com/column/stage1_lesson6-2/" TargetMode="External"/><Relationship Id="rId5039" Type="http://schemas.openxmlformats.org/officeDocument/2006/relationships/hyperlink" Target="https://eigo-rewrite.com/column/stage1_lesson7-3/" TargetMode="External"/><Relationship Id="rId5037" Type="http://schemas.openxmlformats.org/officeDocument/2006/relationships/hyperlink" Target="https://eigo-rewrite.com/column/stage1_lesson7-3/" TargetMode="External"/><Relationship Id="rId6368" Type="http://schemas.openxmlformats.org/officeDocument/2006/relationships/hyperlink" Target="https://eigo-rewrite.com/column/stage1_lesson12-1/" TargetMode="External"/><Relationship Id="rId5038" Type="http://schemas.openxmlformats.org/officeDocument/2006/relationships/hyperlink" Target="https://eigo-rewrite.com/column/stage1_lesson7-3/" TargetMode="External"/><Relationship Id="rId6369" Type="http://schemas.openxmlformats.org/officeDocument/2006/relationships/hyperlink" Target="https://eigo-rewrite.com/column/stage1_lesson12-1/" TargetMode="External"/><Relationship Id="rId7699" Type="http://schemas.openxmlformats.org/officeDocument/2006/relationships/hyperlink" Target="https://eigo-rewrite.com/column/stage1_lesson6-2/" TargetMode="External"/><Relationship Id="rId5020" Type="http://schemas.openxmlformats.org/officeDocument/2006/relationships/hyperlink" Target="https://eigo-rewrite.com/column/stage1_lesson8-3/" TargetMode="External"/><Relationship Id="rId6351" Type="http://schemas.openxmlformats.org/officeDocument/2006/relationships/hyperlink" Target="https://eigo-rewrite.com/column/stage2-lesson2-1/" TargetMode="External"/><Relationship Id="rId7683" Type="http://schemas.openxmlformats.org/officeDocument/2006/relationships/hyperlink" Target="https://eigo-rewrite.com/column/stage1_lesson6-2/" TargetMode="External"/><Relationship Id="rId5021" Type="http://schemas.openxmlformats.org/officeDocument/2006/relationships/hyperlink" Target="https://eigo-rewrite.com/column/stage1_lesson8-3/" TargetMode="External"/><Relationship Id="rId6352" Type="http://schemas.openxmlformats.org/officeDocument/2006/relationships/hyperlink" Target="https://eigo-rewrite.com/column/stage2-lesson2-1/" TargetMode="External"/><Relationship Id="rId7682" Type="http://schemas.openxmlformats.org/officeDocument/2006/relationships/hyperlink" Target="https://eigo-rewrite.com/column/stage1_lesson6-2/" TargetMode="External"/><Relationship Id="rId7681" Type="http://schemas.openxmlformats.org/officeDocument/2006/relationships/hyperlink" Target="https://eigo-rewrite.com/column/stage1_lesson6-2/" TargetMode="External"/><Relationship Id="rId6350" Type="http://schemas.openxmlformats.org/officeDocument/2006/relationships/hyperlink" Target="https://eigo-rewrite.com/column/stage2-lesson2-1/" TargetMode="External"/><Relationship Id="rId7680" Type="http://schemas.openxmlformats.org/officeDocument/2006/relationships/hyperlink" Target="https://eigo-rewrite.com/column/stage1_lesson6-2/" TargetMode="External"/><Relationship Id="rId5024" Type="http://schemas.openxmlformats.org/officeDocument/2006/relationships/hyperlink" Target="https://eigo-rewrite.com/column/stage1_lesson7-3/" TargetMode="External"/><Relationship Id="rId6355" Type="http://schemas.openxmlformats.org/officeDocument/2006/relationships/hyperlink" Target="https://eigo-rewrite.com/column/stage2-lesson2-1/" TargetMode="External"/><Relationship Id="rId7687" Type="http://schemas.openxmlformats.org/officeDocument/2006/relationships/hyperlink" Target="https://eigo-rewrite.com/column/stage1_lesson6-2/" TargetMode="External"/><Relationship Id="rId5025" Type="http://schemas.openxmlformats.org/officeDocument/2006/relationships/hyperlink" Target="https://eigo-rewrite.com/column/stage1_lesson7-3/" TargetMode="External"/><Relationship Id="rId6356" Type="http://schemas.openxmlformats.org/officeDocument/2006/relationships/hyperlink" Target="https://eigo-rewrite.com/column/stage2-lesson2-1/" TargetMode="External"/><Relationship Id="rId7686" Type="http://schemas.openxmlformats.org/officeDocument/2006/relationships/hyperlink" Target="https://eigo-rewrite.com/column/stage1_lesson6-2/" TargetMode="External"/><Relationship Id="rId5022" Type="http://schemas.openxmlformats.org/officeDocument/2006/relationships/hyperlink" Target="https://eigo-rewrite.com/column/stage1_lesson8-3/" TargetMode="External"/><Relationship Id="rId6353" Type="http://schemas.openxmlformats.org/officeDocument/2006/relationships/hyperlink" Target="https://eigo-rewrite.com/column/stage2-lesson2-1/" TargetMode="External"/><Relationship Id="rId7685" Type="http://schemas.openxmlformats.org/officeDocument/2006/relationships/hyperlink" Target="https://eigo-rewrite.com/column/stage1_lesson6-2/" TargetMode="External"/><Relationship Id="rId5023" Type="http://schemas.openxmlformats.org/officeDocument/2006/relationships/hyperlink" Target="https://eigo-rewrite.com/column/stage1_lesson7-3/" TargetMode="External"/><Relationship Id="rId6354" Type="http://schemas.openxmlformats.org/officeDocument/2006/relationships/hyperlink" Target="https://eigo-rewrite.com/column/stage2-lesson2-1/" TargetMode="External"/><Relationship Id="rId7684" Type="http://schemas.openxmlformats.org/officeDocument/2006/relationships/hyperlink" Target="https://eigo-rewrite.com/column/stage1_lesson6-2/" TargetMode="External"/><Relationship Id="rId5028" Type="http://schemas.openxmlformats.org/officeDocument/2006/relationships/hyperlink" Target="https://eigo-rewrite.com/column/stage1_lesson7-3/" TargetMode="External"/><Relationship Id="rId6359" Type="http://schemas.openxmlformats.org/officeDocument/2006/relationships/hyperlink" Target="https://eigo-rewrite.com/column/stage2-lesson2-1/" TargetMode="External"/><Relationship Id="rId5029" Type="http://schemas.openxmlformats.org/officeDocument/2006/relationships/hyperlink" Target="https://eigo-rewrite.com/column/stage1_lesson7-3/" TargetMode="External"/><Relationship Id="rId5026" Type="http://schemas.openxmlformats.org/officeDocument/2006/relationships/hyperlink" Target="https://eigo-rewrite.com/column/stage1_lesson7-3/" TargetMode="External"/><Relationship Id="rId6357" Type="http://schemas.openxmlformats.org/officeDocument/2006/relationships/hyperlink" Target="https://eigo-rewrite.com/column/stage2-lesson2-1/" TargetMode="External"/><Relationship Id="rId7689" Type="http://schemas.openxmlformats.org/officeDocument/2006/relationships/hyperlink" Target="https://eigo-rewrite.com/column/stage1_lesson6-2/" TargetMode="External"/><Relationship Id="rId5027" Type="http://schemas.openxmlformats.org/officeDocument/2006/relationships/hyperlink" Target="https://eigo-rewrite.com/column/stage1_lesson7-3/" TargetMode="External"/><Relationship Id="rId6358" Type="http://schemas.openxmlformats.org/officeDocument/2006/relationships/hyperlink" Target="https://eigo-rewrite.com/column/stage2-lesson2-1/" TargetMode="External"/><Relationship Id="rId7688" Type="http://schemas.openxmlformats.org/officeDocument/2006/relationships/hyperlink" Target="https://eigo-rewrite.com/column/stage1_lesson6-2/" TargetMode="External"/><Relationship Id="rId6308" Type="http://schemas.openxmlformats.org/officeDocument/2006/relationships/hyperlink" Target="https://juku-escot.com/c_blogs/issyunanki/" TargetMode="External"/><Relationship Id="rId6309" Type="http://schemas.openxmlformats.org/officeDocument/2006/relationships/hyperlink" Target="https://juku-escot.com/c_blogs/issyunanki/" TargetMode="External"/><Relationship Id="rId7639" Type="http://schemas.openxmlformats.org/officeDocument/2006/relationships/hyperlink" Target="https://eng-support.com/column/progress-book1-lesson18-1/" TargetMode="External"/><Relationship Id="rId6306" Type="http://schemas.openxmlformats.org/officeDocument/2006/relationships/hyperlink" Target="https://juku-escot.com/c_blogs/issyunanki/" TargetMode="External"/><Relationship Id="rId7638" Type="http://schemas.openxmlformats.org/officeDocument/2006/relationships/hyperlink" Target="https://eng-support.com/column/progress-book1-lesson18-1/" TargetMode="External"/><Relationship Id="rId8969" Type="http://schemas.openxmlformats.org/officeDocument/2006/relationships/hyperlink" Target="https://jukureiwa.com/tips/uonzu/" TargetMode="External"/><Relationship Id="rId6307" Type="http://schemas.openxmlformats.org/officeDocument/2006/relationships/hyperlink" Target="https://juku-escot.com/c_blogs/issyunanki/" TargetMode="External"/><Relationship Id="rId7637" Type="http://schemas.openxmlformats.org/officeDocument/2006/relationships/hyperlink" Target="https://eng-support.com/column/progress-book1-lesson18-1/" TargetMode="External"/><Relationship Id="rId8968" Type="http://schemas.openxmlformats.org/officeDocument/2006/relationships/hyperlink" Target="https://jukureiwa.com/tips/uonzu/" TargetMode="External"/><Relationship Id="rId6300" Type="http://schemas.openxmlformats.org/officeDocument/2006/relationships/hyperlink" Target="https://juku-escot.com/c_blogs/issyunanki/" TargetMode="External"/><Relationship Id="rId7632" Type="http://schemas.openxmlformats.org/officeDocument/2006/relationships/hyperlink" Target="https://eng-support.com/column/progress-book1-lesson18-1/" TargetMode="External"/><Relationship Id="rId8963" Type="http://schemas.openxmlformats.org/officeDocument/2006/relationships/hyperlink" Target="https://jukureiwa.com/tips/uonzu/" TargetMode="External"/><Relationship Id="rId6301" Type="http://schemas.openxmlformats.org/officeDocument/2006/relationships/hyperlink" Target="https://juku-escot.com/c_blogs/issyunanki/" TargetMode="External"/><Relationship Id="rId7631" Type="http://schemas.openxmlformats.org/officeDocument/2006/relationships/hyperlink" Target="https://eng-support.com/column/progress-book1-lesson18-1/" TargetMode="External"/><Relationship Id="rId8962" Type="http://schemas.openxmlformats.org/officeDocument/2006/relationships/hyperlink" Target="https://jukureiwa.com/tips/uonzu/" TargetMode="External"/><Relationship Id="rId7630" Type="http://schemas.openxmlformats.org/officeDocument/2006/relationships/hyperlink" Target="https://eng-support.com/column/progress-book1-lesson18-1/" TargetMode="External"/><Relationship Id="rId8961" Type="http://schemas.openxmlformats.org/officeDocument/2006/relationships/hyperlink" Target="https://jukureiwa.com/tips/uonzu/" TargetMode="External"/><Relationship Id="rId8960" Type="http://schemas.openxmlformats.org/officeDocument/2006/relationships/hyperlink" Target="https://jukureiwa.com/tips/uonzu/" TargetMode="External"/><Relationship Id="rId6304" Type="http://schemas.openxmlformats.org/officeDocument/2006/relationships/hyperlink" Target="https://juku-escot.com/c_blogs/issyunanki/" TargetMode="External"/><Relationship Id="rId7636" Type="http://schemas.openxmlformats.org/officeDocument/2006/relationships/hyperlink" Target="https://eng-support.com/column/progress-book1-lesson18-1/" TargetMode="External"/><Relationship Id="rId8967" Type="http://schemas.openxmlformats.org/officeDocument/2006/relationships/hyperlink" Target="https://jukureiwa.com/tips/uonzu/" TargetMode="External"/><Relationship Id="rId6305" Type="http://schemas.openxmlformats.org/officeDocument/2006/relationships/hyperlink" Target="https://juku-escot.com/c_blogs/issyunanki/" TargetMode="External"/><Relationship Id="rId7635" Type="http://schemas.openxmlformats.org/officeDocument/2006/relationships/hyperlink" Target="https://eng-support.com/column/progress-book1-lesson18-1/" TargetMode="External"/><Relationship Id="rId8966" Type="http://schemas.openxmlformats.org/officeDocument/2006/relationships/hyperlink" Target="https://jukureiwa.com/tips/uonzu/" TargetMode="External"/><Relationship Id="rId6302" Type="http://schemas.openxmlformats.org/officeDocument/2006/relationships/hyperlink" Target="https://juku-escot.com/c_blogs/issyunanki/" TargetMode="External"/><Relationship Id="rId7634" Type="http://schemas.openxmlformats.org/officeDocument/2006/relationships/hyperlink" Target="https://eng-support.com/column/progress-book1-lesson18-1/" TargetMode="External"/><Relationship Id="rId8965" Type="http://schemas.openxmlformats.org/officeDocument/2006/relationships/hyperlink" Target="https://jukureiwa.com/tips/uonzu/" TargetMode="External"/><Relationship Id="rId6303" Type="http://schemas.openxmlformats.org/officeDocument/2006/relationships/hyperlink" Target="https://juku-escot.com/c_blogs/issyunanki/" TargetMode="External"/><Relationship Id="rId7633" Type="http://schemas.openxmlformats.org/officeDocument/2006/relationships/hyperlink" Target="https://eng-support.com/column/progress-book1-lesson18-1/" TargetMode="External"/><Relationship Id="rId8964" Type="http://schemas.openxmlformats.org/officeDocument/2006/relationships/hyperlink" Target="https://jukureiwa.com/tips/uonzu/" TargetMode="External"/><Relationship Id="rId7629" Type="http://schemas.openxmlformats.org/officeDocument/2006/relationships/hyperlink" Target="https://eng-support.com/column/progress-book1-lesson18-1/" TargetMode="External"/><Relationship Id="rId7628" Type="http://schemas.openxmlformats.org/officeDocument/2006/relationships/hyperlink" Target="https://eng-support.com/column/progress-book1-lesson18-1/" TargetMode="External"/><Relationship Id="rId8959" Type="http://schemas.openxmlformats.org/officeDocument/2006/relationships/hyperlink" Target="https://jukureiwa.com/tips/uonzu/" TargetMode="External"/><Relationship Id="rId7627" Type="http://schemas.openxmlformats.org/officeDocument/2006/relationships/hyperlink" Target="https://eng-support.com/column/progress-book1-lesson18-1/" TargetMode="External"/><Relationship Id="rId8958" Type="http://schemas.openxmlformats.org/officeDocument/2006/relationships/hyperlink" Target="https://jukureiwa.com/tips/uonzu/" TargetMode="External"/><Relationship Id="rId7626" Type="http://schemas.openxmlformats.org/officeDocument/2006/relationships/hyperlink" Target="https://eng-support.com/column/progress-book1-lesson18-1/" TargetMode="External"/><Relationship Id="rId8957" Type="http://schemas.openxmlformats.org/officeDocument/2006/relationships/hyperlink" Target="https://jukureiwa.com/tips/uonzu/" TargetMode="External"/><Relationship Id="rId7621" Type="http://schemas.openxmlformats.org/officeDocument/2006/relationships/hyperlink" Target="https://eng-support.com/column/progress-book1-lesson18-1/" TargetMode="External"/><Relationship Id="rId8952" Type="http://schemas.openxmlformats.org/officeDocument/2006/relationships/hyperlink" Target="https://jukureiwa.com/tips/uonzu/" TargetMode="External"/><Relationship Id="rId7620" Type="http://schemas.openxmlformats.org/officeDocument/2006/relationships/hyperlink" Target="https://eng-support.com/column/progress-book1-lesson18-1/" TargetMode="External"/><Relationship Id="rId8951" Type="http://schemas.openxmlformats.org/officeDocument/2006/relationships/hyperlink" Target="https://jukureiwa.com/tips/uonzu/" TargetMode="External"/><Relationship Id="rId8950" Type="http://schemas.openxmlformats.org/officeDocument/2006/relationships/hyperlink" Target="https://jukureiwa.com/tips/uonzu/" TargetMode="External"/><Relationship Id="rId7625" Type="http://schemas.openxmlformats.org/officeDocument/2006/relationships/hyperlink" Target="https://eng-support.com/column/progress-book1-lesson18-1/" TargetMode="External"/><Relationship Id="rId8956" Type="http://schemas.openxmlformats.org/officeDocument/2006/relationships/hyperlink" Target="https://jukureiwa.com/tips/uonzu/" TargetMode="External"/><Relationship Id="rId7624" Type="http://schemas.openxmlformats.org/officeDocument/2006/relationships/hyperlink" Target="https://eng-support.com/column/progress-book1-lesson18-1/" TargetMode="External"/><Relationship Id="rId8955" Type="http://schemas.openxmlformats.org/officeDocument/2006/relationships/hyperlink" Target="https://jukureiwa.com/tips/uonzu/" TargetMode="External"/><Relationship Id="rId7623" Type="http://schemas.openxmlformats.org/officeDocument/2006/relationships/hyperlink" Target="https://eng-support.com/column/progress-book1-lesson18-1/" TargetMode="External"/><Relationship Id="rId8954" Type="http://schemas.openxmlformats.org/officeDocument/2006/relationships/hyperlink" Target="https://jukureiwa.com/tips/uonzu/" TargetMode="External"/><Relationship Id="rId7622" Type="http://schemas.openxmlformats.org/officeDocument/2006/relationships/hyperlink" Target="https://eng-support.com/column/progress-book1-lesson18-1/" TargetMode="External"/><Relationship Id="rId8953" Type="http://schemas.openxmlformats.org/officeDocument/2006/relationships/hyperlink" Target="https://jukureiwa.com/tips/uonzu/" TargetMode="External"/><Relationship Id="rId6328" Type="http://schemas.openxmlformats.org/officeDocument/2006/relationships/hyperlink" Target="https://eigo-rewrite.com/column/stage2-lesson2-1/" TargetMode="External"/><Relationship Id="rId6329" Type="http://schemas.openxmlformats.org/officeDocument/2006/relationships/hyperlink" Target="https://eigo-rewrite.com/column/stage2-lesson2-1/" TargetMode="External"/><Relationship Id="rId7659" Type="http://schemas.openxmlformats.org/officeDocument/2006/relationships/hyperlink" Target="https://eigo-rewrite.com/column/stage1-2-1/" TargetMode="External"/><Relationship Id="rId7650" Type="http://schemas.openxmlformats.org/officeDocument/2006/relationships/hyperlink" Target="https://eng-support.com/column/progress-book1-lesson18-1/" TargetMode="External"/><Relationship Id="rId8981" Type="http://schemas.openxmlformats.org/officeDocument/2006/relationships/hyperlink" Target="https://eng-support.com/column/book2-lesson9-scene3/" TargetMode="External"/><Relationship Id="rId8980" Type="http://schemas.openxmlformats.org/officeDocument/2006/relationships/hyperlink" Target="https://jukureiwa.com/tips/uonzu/" TargetMode="External"/><Relationship Id="rId6322" Type="http://schemas.openxmlformats.org/officeDocument/2006/relationships/hyperlink" Target="https://eigo-rewrite.com/column/stage2-lesson2-1/" TargetMode="External"/><Relationship Id="rId7654" Type="http://schemas.openxmlformats.org/officeDocument/2006/relationships/hyperlink" Target="https://eng-support.com/column/progress-book1-lesson18-1/" TargetMode="External"/><Relationship Id="rId8985" Type="http://schemas.openxmlformats.org/officeDocument/2006/relationships/hyperlink" Target="https://eng-support.com/column/book2-lesson9-scene3/" TargetMode="External"/><Relationship Id="rId6323" Type="http://schemas.openxmlformats.org/officeDocument/2006/relationships/hyperlink" Target="https://eigo-rewrite.com/column/stage2-lesson2-1/" TargetMode="External"/><Relationship Id="rId7653" Type="http://schemas.openxmlformats.org/officeDocument/2006/relationships/hyperlink" Target="https://eng-support.com/column/progress-book1-lesson18-1/" TargetMode="External"/><Relationship Id="rId8984" Type="http://schemas.openxmlformats.org/officeDocument/2006/relationships/hyperlink" Target="https://eng-support.com/column/book2-lesson9-scene3/" TargetMode="External"/><Relationship Id="rId6320" Type="http://schemas.openxmlformats.org/officeDocument/2006/relationships/hyperlink" Target="https://eigo-rewrite.com/column/stage2-lesson2-1/" TargetMode="External"/><Relationship Id="rId7652" Type="http://schemas.openxmlformats.org/officeDocument/2006/relationships/hyperlink" Target="https://eng-support.com/column/progress-book1-lesson18-1/" TargetMode="External"/><Relationship Id="rId8983" Type="http://schemas.openxmlformats.org/officeDocument/2006/relationships/hyperlink" Target="https://eng-support.com/column/book2-lesson9-scene3/" TargetMode="External"/><Relationship Id="rId6321" Type="http://schemas.openxmlformats.org/officeDocument/2006/relationships/hyperlink" Target="https://eigo-rewrite.com/column/stage2-lesson2-1/" TargetMode="External"/><Relationship Id="rId7651" Type="http://schemas.openxmlformats.org/officeDocument/2006/relationships/hyperlink" Target="https://eng-support.com/column/progress-book1-lesson18-1/" TargetMode="External"/><Relationship Id="rId8982" Type="http://schemas.openxmlformats.org/officeDocument/2006/relationships/hyperlink" Target="https://eng-support.com/column/book2-lesson9-scene3/" TargetMode="External"/><Relationship Id="rId6326" Type="http://schemas.openxmlformats.org/officeDocument/2006/relationships/hyperlink" Target="https://eigo-rewrite.com/column/stage2-lesson2-1/" TargetMode="External"/><Relationship Id="rId7658" Type="http://schemas.openxmlformats.org/officeDocument/2006/relationships/hyperlink" Target="https://eigo-rewrite.com/column/stage1-2-1/" TargetMode="External"/><Relationship Id="rId8989" Type="http://schemas.openxmlformats.org/officeDocument/2006/relationships/hyperlink" Target="https://eng-support.com/column/book2-lesson9-scene3/" TargetMode="External"/><Relationship Id="rId6327" Type="http://schemas.openxmlformats.org/officeDocument/2006/relationships/hyperlink" Target="https://eigo-rewrite.com/column/stage2-lesson2-1/" TargetMode="External"/><Relationship Id="rId7657" Type="http://schemas.openxmlformats.org/officeDocument/2006/relationships/hyperlink" Target="https://eigo-rewrite.com/column/stage1-2-1/" TargetMode="External"/><Relationship Id="rId8988" Type="http://schemas.openxmlformats.org/officeDocument/2006/relationships/hyperlink" Target="https://eng-support.com/column/book2-lesson9-scene3/" TargetMode="External"/><Relationship Id="rId6324" Type="http://schemas.openxmlformats.org/officeDocument/2006/relationships/hyperlink" Target="https://eigo-rewrite.com/column/stage2-lesson2-1/" TargetMode="External"/><Relationship Id="rId7656" Type="http://schemas.openxmlformats.org/officeDocument/2006/relationships/hyperlink" Target="https://eigo-rewrite.com/column/stage1-2-1/" TargetMode="External"/><Relationship Id="rId8987" Type="http://schemas.openxmlformats.org/officeDocument/2006/relationships/hyperlink" Target="https://eng-support.com/column/book2-lesson9-scene3/" TargetMode="External"/><Relationship Id="rId6325" Type="http://schemas.openxmlformats.org/officeDocument/2006/relationships/hyperlink" Target="https://eigo-rewrite.com/column/stage2-lesson2-1/" TargetMode="External"/><Relationship Id="rId7655" Type="http://schemas.openxmlformats.org/officeDocument/2006/relationships/hyperlink" Target="https://eigo-rewrite.com/column/stage1-2-1/" TargetMode="External"/><Relationship Id="rId8986" Type="http://schemas.openxmlformats.org/officeDocument/2006/relationships/hyperlink" Target="https://eng-support.com/column/book2-lesson9-scene3/" TargetMode="External"/><Relationship Id="rId6319" Type="http://schemas.openxmlformats.org/officeDocument/2006/relationships/hyperlink" Target="https://eigo-rewrite.com/column/stage2-lesson2-1/" TargetMode="External"/><Relationship Id="rId6317" Type="http://schemas.openxmlformats.org/officeDocument/2006/relationships/hyperlink" Target="https://eigo-rewrite.com/column/stage2-lesson2-1/" TargetMode="External"/><Relationship Id="rId7649" Type="http://schemas.openxmlformats.org/officeDocument/2006/relationships/hyperlink" Target="https://eng-support.com/column/progress-book1-lesson18-1/" TargetMode="External"/><Relationship Id="rId6318" Type="http://schemas.openxmlformats.org/officeDocument/2006/relationships/hyperlink" Target="https://eigo-rewrite.com/column/stage2-lesson2-1/" TargetMode="External"/><Relationship Id="rId7648" Type="http://schemas.openxmlformats.org/officeDocument/2006/relationships/hyperlink" Target="https://eng-support.com/column/progress-book1-lesson18-1/" TargetMode="External"/><Relationship Id="rId8979" Type="http://schemas.openxmlformats.org/officeDocument/2006/relationships/hyperlink" Target="https://jukureiwa.com/tips/uonzu/" TargetMode="External"/><Relationship Id="rId8970" Type="http://schemas.openxmlformats.org/officeDocument/2006/relationships/hyperlink" Target="https://jukureiwa.com/tips/uonzu/" TargetMode="External"/><Relationship Id="rId6311" Type="http://schemas.openxmlformats.org/officeDocument/2006/relationships/hyperlink" Target="https://juku-escot.com/c_blogs/issyunanki/" TargetMode="External"/><Relationship Id="rId7643" Type="http://schemas.openxmlformats.org/officeDocument/2006/relationships/hyperlink" Target="https://eng-support.com/column/progress-book1-lesson18-1/" TargetMode="External"/><Relationship Id="rId8974" Type="http://schemas.openxmlformats.org/officeDocument/2006/relationships/hyperlink" Target="https://jukureiwa.com/tips/uonzu/" TargetMode="External"/><Relationship Id="rId6312" Type="http://schemas.openxmlformats.org/officeDocument/2006/relationships/hyperlink" Target="https://juku-escot.com/c_blogs/issyunanki/" TargetMode="External"/><Relationship Id="rId7642" Type="http://schemas.openxmlformats.org/officeDocument/2006/relationships/hyperlink" Target="https://eng-support.com/column/progress-book1-lesson18-1/" TargetMode="External"/><Relationship Id="rId8973" Type="http://schemas.openxmlformats.org/officeDocument/2006/relationships/hyperlink" Target="https://jukureiwa.com/tips/uonzu/" TargetMode="External"/><Relationship Id="rId7641" Type="http://schemas.openxmlformats.org/officeDocument/2006/relationships/hyperlink" Target="https://eng-support.com/column/progress-book1-lesson18-1/" TargetMode="External"/><Relationship Id="rId8972" Type="http://schemas.openxmlformats.org/officeDocument/2006/relationships/hyperlink" Target="https://jukureiwa.com/tips/uonzu/" TargetMode="External"/><Relationship Id="rId6310" Type="http://schemas.openxmlformats.org/officeDocument/2006/relationships/hyperlink" Target="https://juku-escot.com/c_blogs/issyunanki/" TargetMode="External"/><Relationship Id="rId7640" Type="http://schemas.openxmlformats.org/officeDocument/2006/relationships/hyperlink" Target="https://eng-support.com/column/progress-book1-lesson18-1/" TargetMode="External"/><Relationship Id="rId8971" Type="http://schemas.openxmlformats.org/officeDocument/2006/relationships/hyperlink" Target="https://jukureiwa.com/tips/uonzu/" TargetMode="External"/><Relationship Id="rId6315" Type="http://schemas.openxmlformats.org/officeDocument/2006/relationships/hyperlink" Target="https://eigo-rewrite.com/column/stage2-lesson2-1/" TargetMode="External"/><Relationship Id="rId7647" Type="http://schemas.openxmlformats.org/officeDocument/2006/relationships/hyperlink" Target="https://eng-support.com/column/progress-book1-lesson18-1/" TargetMode="External"/><Relationship Id="rId8978" Type="http://schemas.openxmlformats.org/officeDocument/2006/relationships/hyperlink" Target="https://jukureiwa.com/tips/uonzu/" TargetMode="External"/><Relationship Id="rId6316" Type="http://schemas.openxmlformats.org/officeDocument/2006/relationships/hyperlink" Target="https://eigo-rewrite.com/column/stage2-lesson2-1/" TargetMode="External"/><Relationship Id="rId7646" Type="http://schemas.openxmlformats.org/officeDocument/2006/relationships/hyperlink" Target="https://eng-support.com/column/progress-book1-lesson18-1/" TargetMode="External"/><Relationship Id="rId8977" Type="http://schemas.openxmlformats.org/officeDocument/2006/relationships/hyperlink" Target="https://jukureiwa.com/tips/uonzu/" TargetMode="External"/><Relationship Id="rId6313" Type="http://schemas.openxmlformats.org/officeDocument/2006/relationships/hyperlink" Target="https://eigo-rewrite.com/column/stage2-lesson2-1/" TargetMode="External"/><Relationship Id="rId7645" Type="http://schemas.openxmlformats.org/officeDocument/2006/relationships/hyperlink" Target="https://eng-support.com/column/progress-book1-lesson18-1/" TargetMode="External"/><Relationship Id="rId8976" Type="http://schemas.openxmlformats.org/officeDocument/2006/relationships/hyperlink" Target="https://jukureiwa.com/tips/uonzu/" TargetMode="External"/><Relationship Id="rId6314" Type="http://schemas.openxmlformats.org/officeDocument/2006/relationships/hyperlink" Target="https://eigo-rewrite.com/column/stage2-lesson2-1/" TargetMode="External"/><Relationship Id="rId7644" Type="http://schemas.openxmlformats.org/officeDocument/2006/relationships/hyperlink" Target="https://eng-support.com/column/progress-book1-lesson18-1/" TargetMode="External"/><Relationship Id="rId8975" Type="http://schemas.openxmlformats.org/officeDocument/2006/relationships/hyperlink" Target="https://jukureiwa.com/tips/uonzu/" TargetMode="External"/><Relationship Id="rId5093" Type="http://schemas.openxmlformats.org/officeDocument/2006/relationships/hyperlink" Target="https://eigo-rewrite.com/column/stage3-lesson2-2/" TargetMode="External"/><Relationship Id="rId5094" Type="http://schemas.openxmlformats.org/officeDocument/2006/relationships/hyperlink" Target="https://eigo-rewrite.com/column/stage3-lesson2-2/" TargetMode="External"/><Relationship Id="rId5091" Type="http://schemas.openxmlformats.org/officeDocument/2006/relationships/hyperlink" Target="https://eigo-rewrite.com/column/stage3-lesson2-2/" TargetMode="External"/><Relationship Id="rId5092" Type="http://schemas.openxmlformats.org/officeDocument/2006/relationships/hyperlink" Target="https://eigo-rewrite.com/column/stage3-lesson2-2/" TargetMode="External"/><Relationship Id="rId5097" Type="http://schemas.openxmlformats.org/officeDocument/2006/relationships/hyperlink" Target="https://eigo-rewrite.com/column/stage3-lesson2-2/" TargetMode="External"/><Relationship Id="rId5098" Type="http://schemas.openxmlformats.org/officeDocument/2006/relationships/hyperlink" Target="https://eigo-rewrite.com/column/stage3-lesson2-2/" TargetMode="External"/><Relationship Id="rId5095" Type="http://schemas.openxmlformats.org/officeDocument/2006/relationships/hyperlink" Target="https://eigo-rewrite.com/column/stage3-lesson2-2/" TargetMode="External"/><Relationship Id="rId5096" Type="http://schemas.openxmlformats.org/officeDocument/2006/relationships/hyperlink" Target="https://eigo-rewrite.com/column/stage3-lesson2-2/" TargetMode="External"/><Relationship Id="rId5099" Type="http://schemas.openxmlformats.org/officeDocument/2006/relationships/hyperlink" Target="https://eigo-rewrite.com/column/stage3-lesson2-2/" TargetMode="External"/><Relationship Id="rId5090" Type="http://schemas.openxmlformats.org/officeDocument/2006/relationships/hyperlink" Target="https://eigo-rewrite.com/column/stage3-lesson2-2/" TargetMode="External"/><Relationship Id="rId5082" Type="http://schemas.openxmlformats.org/officeDocument/2006/relationships/hyperlink" Target="https://eigo-rewrite.com/column/stage3-lesson2-2/" TargetMode="External"/><Relationship Id="rId5083" Type="http://schemas.openxmlformats.org/officeDocument/2006/relationships/hyperlink" Target="https://eigo-rewrite.com/column/stage3-lesson2-2/" TargetMode="External"/><Relationship Id="rId5080" Type="http://schemas.openxmlformats.org/officeDocument/2006/relationships/hyperlink" Target="https://eigo-rewrite.com/column/stage3-lesson2-2/" TargetMode="External"/><Relationship Id="rId5081" Type="http://schemas.openxmlformats.org/officeDocument/2006/relationships/hyperlink" Target="https://eigo-rewrite.com/column/stage3-lesson2-2/" TargetMode="External"/><Relationship Id="rId5086" Type="http://schemas.openxmlformats.org/officeDocument/2006/relationships/hyperlink" Target="https://eigo-rewrite.com/column/stage3-lesson2-2/" TargetMode="External"/><Relationship Id="rId5087" Type="http://schemas.openxmlformats.org/officeDocument/2006/relationships/hyperlink" Target="https://eigo-rewrite.com/column/stage3-lesson2-2/" TargetMode="External"/><Relationship Id="rId5084" Type="http://schemas.openxmlformats.org/officeDocument/2006/relationships/hyperlink" Target="https://eigo-rewrite.com/column/stage3-lesson2-2/" TargetMode="External"/><Relationship Id="rId5085" Type="http://schemas.openxmlformats.org/officeDocument/2006/relationships/hyperlink" Target="https://eigo-rewrite.com/column/stage3-lesson2-2/" TargetMode="External"/><Relationship Id="rId5088" Type="http://schemas.openxmlformats.org/officeDocument/2006/relationships/hyperlink" Target="https://eigo-rewrite.com/column/stage3-lesson2-2/" TargetMode="External"/><Relationship Id="rId5089" Type="http://schemas.openxmlformats.org/officeDocument/2006/relationships/hyperlink" Target="https://eigo-rewrite.com/column/stage3-lesson2-2/" TargetMode="External"/><Relationship Id="rId6380" Type="http://schemas.openxmlformats.org/officeDocument/2006/relationships/hyperlink" Target="https://eigo-rewrite.com/column/stage1_lesson12-1/" TargetMode="External"/><Relationship Id="rId5050" Type="http://schemas.openxmlformats.org/officeDocument/2006/relationships/hyperlink" Target="https://eigo-rewrite.com/column/stage1_lesson7-3/" TargetMode="External"/><Relationship Id="rId6381" Type="http://schemas.openxmlformats.org/officeDocument/2006/relationships/hyperlink" Target="https://eigo-rewrite.com/column/stage1_lesson12-1/" TargetMode="External"/><Relationship Id="rId5053" Type="http://schemas.openxmlformats.org/officeDocument/2006/relationships/hyperlink" Target="https://eigo-rewrite.com/column/stage1_lesson7-3/" TargetMode="External"/><Relationship Id="rId6384" Type="http://schemas.openxmlformats.org/officeDocument/2006/relationships/hyperlink" Target="https://eigo-rewrite.com/column/stage1_lesson12-1/" TargetMode="External"/><Relationship Id="rId5054" Type="http://schemas.openxmlformats.org/officeDocument/2006/relationships/hyperlink" Target="https://eigo-rewrite.com/column/stage1_lesson7-3/" TargetMode="External"/><Relationship Id="rId6385" Type="http://schemas.openxmlformats.org/officeDocument/2006/relationships/hyperlink" Target="https://eigo-rewrite.com/column/stage1_lesson12-1/" TargetMode="External"/><Relationship Id="rId5051" Type="http://schemas.openxmlformats.org/officeDocument/2006/relationships/hyperlink" Target="https://eigo-rewrite.com/column/stage1_lesson7-3/" TargetMode="External"/><Relationship Id="rId6382" Type="http://schemas.openxmlformats.org/officeDocument/2006/relationships/hyperlink" Target="https://eigo-rewrite.com/column/stage1_lesson12-1/" TargetMode="External"/><Relationship Id="rId5052" Type="http://schemas.openxmlformats.org/officeDocument/2006/relationships/hyperlink" Target="https://eigo-rewrite.com/column/stage1_lesson7-3/" TargetMode="External"/><Relationship Id="rId6383" Type="http://schemas.openxmlformats.org/officeDocument/2006/relationships/hyperlink" Target="https://eigo-rewrite.com/column/stage1_lesson12-1/" TargetMode="External"/><Relationship Id="rId5057" Type="http://schemas.openxmlformats.org/officeDocument/2006/relationships/hyperlink" Target="https://eigo-rewrite.com/column/stage1_lesson7-3/" TargetMode="External"/><Relationship Id="rId6388" Type="http://schemas.openxmlformats.org/officeDocument/2006/relationships/hyperlink" Target="https://eigo-rewrite.com/column/stage1_lesson12-1/" TargetMode="External"/><Relationship Id="rId5058" Type="http://schemas.openxmlformats.org/officeDocument/2006/relationships/hyperlink" Target="https://eigo-rewrite.com/column/stage1_lesson7-3/" TargetMode="External"/><Relationship Id="rId6389" Type="http://schemas.openxmlformats.org/officeDocument/2006/relationships/hyperlink" Target="https://eigo-rewrite.com/column/stage1_lesson12-1/" TargetMode="External"/><Relationship Id="rId5055" Type="http://schemas.openxmlformats.org/officeDocument/2006/relationships/hyperlink" Target="https://eigo-rewrite.com/column/stage1_lesson7-3/" TargetMode="External"/><Relationship Id="rId6386" Type="http://schemas.openxmlformats.org/officeDocument/2006/relationships/hyperlink" Target="https://eigo-rewrite.com/column/stage1_lesson12-1/" TargetMode="External"/><Relationship Id="rId5056" Type="http://schemas.openxmlformats.org/officeDocument/2006/relationships/hyperlink" Target="https://eigo-rewrite.com/column/stage1_lesson7-3/" TargetMode="External"/><Relationship Id="rId6387" Type="http://schemas.openxmlformats.org/officeDocument/2006/relationships/hyperlink" Target="https://eigo-rewrite.com/column/stage1_lesson12-1/" TargetMode="External"/><Relationship Id="rId5059" Type="http://schemas.openxmlformats.org/officeDocument/2006/relationships/hyperlink" Target="https://eigo-rewrite.com/column/stage1_lesson7-3/" TargetMode="External"/><Relationship Id="rId6370" Type="http://schemas.openxmlformats.org/officeDocument/2006/relationships/hyperlink" Target="https://eigo-rewrite.com/column/stage1_lesson12-1/" TargetMode="External"/><Relationship Id="rId5042" Type="http://schemas.openxmlformats.org/officeDocument/2006/relationships/hyperlink" Target="https://eigo-rewrite.com/column/stage1_lesson7-3/" TargetMode="External"/><Relationship Id="rId6373" Type="http://schemas.openxmlformats.org/officeDocument/2006/relationships/hyperlink" Target="https://eigo-rewrite.com/column/stage1_lesson12-1/" TargetMode="External"/><Relationship Id="rId5043" Type="http://schemas.openxmlformats.org/officeDocument/2006/relationships/hyperlink" Target="https://eigo-rewrite.com/column/stage1_lesson7-3/" TargetMode="External"/><Relationship Id="rId6374" Type="http://schemas.openxmlformats.org/officeDocument/2006/relationships/hyperlink" Target="https://eigo-rewrite.com/column/stage1_lesson12-1/" TargetMode="External"/><Relationship Id="rId5040" Type="http://schemas.openxmlformats.org/officeDocument/2006/relationships/hyperlink" Target="https://eigo-rewrite.com/column/stage1_lesson7-3/" TargetMode="External"/><Relationship Id="rId6371" Type="http://schemas.openxmlformats.org/officeDocument/2006/relationships/hyperlink" Target="https://eigo-rewrite.com/column/stage1_lesson12-1/" TargetMode="External"/><Relationship Id="rId5041" Type="http://schemas.openxmlformats.org/officeDocument/2006/relationships/hyperlink" Target="https://eigo-rewrite.com/column/stage1_lesson7-3/" TargetMode="External"/><Relationship Id="rId6372" Type="http://schemas.openxmlformats.org/officeDocument/2006/relationships/hyperlink" Target="https://eigo-rewrite.com/column/stage1_lesson12-1/" TargetMode="External"/><Relationship Id="rId5046" Type="http://schemas.openxmlformats.org/officeDocument/2006/relationships/hyperlink" Target="https://eigo-rewrite.com/column/stage1_lesson7-3/" TargetMode="External"/><Relationship Id="rId6377" Type="http://schemas.openxmlformats.org/officeDocument/2006/relationships/hyperlink" Target="https://eigo-rewrite.com/column/stage1_lesson12-1/" TargetMode="External"/><Relationship Id="rId5047" Type="http://schemas.openxmlformats.org/officeDocument/2006/relationships/hyperlink" Target="https://eigo-rewrite.com/column/stage1_lesson7-3/" TargetMode="External"/><Relationship Id="rId6378" Type="http://schemas.openxmlformats.org/officeDocument/2006/relationships/hyperlink" Target="https://eigo-rewrite.com/column/stage1_lesson12-1/" TargetMode="External"/><Relationship Id="rId5044" Type="http://schemas.openxmlformats.org/officeDocument/2006/relationships/hyperlink" Target="https://eigo-rewrite.com/column/stage1_lesson7-3/" TargetMode="External"/><Relationship Id="rId6375" Type="http://schemas.openxmlformats.org/officeDocument/2006/relationships/hyperlink" Target="https://eigo-rewrite.com/column/stage1_lesson12-1/" TargetMode="External"/><Relationship Id="rId5045" Type="http://schemas.openxmlformats.org/officeDocument/2006/relationships/hyperlink" Target="https://eigo-rewrite.com/column/stage1_lesson7-3/" TargetMode="External"/><Relationship Id="rId6376" Type="http://schemas.openxmlformats.org/officeDocument/2006/relationships/hyperlink" Target="https://eigo-rewrite.com/column/stage1_lesson12-1/" TargetMode="External"/><Relationship Id="rId5048" Type="http://schemas.openxmlformats.org/officeDocument/2006/relationships/hyperlink" Target="https://eigo-rewrite.com/column/stage1_lesson7-3/" TargetMode="External"/><Relationship Id="rId6379" Type="http://schemas.openxmlformats.org/officeDocument/2006/relationships/hyperlink" Target="https://eigo-rewrite.com/column/stage1_lesson12-1/" TargetMode="External"/><Relationship Id="rId5049" Type="http://schemas.openxmlformats.org/officeDocument/2006/relationships/hyperlink" Target="https://eigo-rewrite.com/column/stage1_lesson7-3/" TargetMode="External"/><Relationship Id="rId5071" Type="http://schemas.openxmlformats.org/officeDocument/2006/relationships/hyperlink" Target="https://eigo-rewrite.com/column/stage1_lesson7-3/" TargetMode="External"/><Relationship Id="rId5072" Type="http://schemas.openxmlformats.org/officeDocument/2006/relationships/hyperlink" Target="https://eigo-rewrite.com/column/stage1_lesson7-3/" TargetMode="External"/><Relationship Id="rId5070" Type="http://schemas.openxmlformats.org/officeDocument/2006/relationships/hyperlink" Target="https://eigo-rewrite.com/column/stage1_lesson7-3/" TargetMode="External"/><Relationship Id="rId5075" Type="http://schemas.openxmlformats.org/officeDocument/2006/relationships/hyperlink" Target="https://eigo-rewrite.com/column/stage3-lesson2-2/" TargetMode="External"/><Relationship Id="rId5076" Type="http://schemas.openxmlformats.org/officeDocument/2006/relationships/hyperlink" Target="https://eigo-rewrite.com/column/stage3-lesson2-2/" TargetMode="External"/><Relationship Id="rId5073" Type="http://schemas.openxmlformats.org/officeDocument/2006/relationships/hyperlink" Target="https://eigo-rewrite.com/column/stage3-lesson2-2/" TargetMode="External"/><Relationship Id="rId5074" Type="http://schemas.openxmlformats.org/officeDocument/2006/relationships/hyperlink" Target="https://eigo-rewrite.com/column/stage3-lesson2-2/" TargetMode="External"/><Relationship Id="rId5079" Type="http://schemas.openxmlformats.org/officeDocument/2006/relationships/hyperlink" Target="https://eigo-rewrite.com/column/stage3-lesson2-2/" TargetMode="External"/><Relationship Id="rId5077" Type="http://schemas.openxmlformats.org/officeDocument/2006/relationships/hyperlink" Target="https://eigo-rewrite.com/column/stage3-lesson2-2/" TargetMode="External"/><Relationship Id="rId5078" Type="http://schemas.openxmlformats.org/officeDocument/2006/relationships/hyperlink" Target="https://eigo-rewrite.com/column/stage3-lesson2-2/" TargetMode="External"/><Relationship Id="rId5060" Type="http://schemas.openxmlformats.org/officeDocument/2006/relationships/hyperlink" Target="https://eigo-rewrite.com/column/stage1_lesson7-3/" TargetMode="External"/><Relationship Id="rId6391" Type="http://schemas.openxmlformats.org/officeDocument/2006/relationships/hyperlink" Target="https://eigo-rewrite.com/column/stage1_lesson12-1/" TargetMode="External"/><Relationship Id="rId5061" Type="http://schemas.openxmlformats.org/officeDocument/2006/relationships/hyperlink" Target="https://eigo-rewrite.com/column/stage1_lesson7-3/" TargetMode="External"/><Relationship Id="rId6392" Type="http://schemas.openxmlformats.org/officeDocument/2006/relationships/hyperlink" Target="https://eigo-rewrite.com/column/stage1_lesson12-1/" TargetMode="External"/><Relationship Id="rId6390" Type="http://schemas.openxmlformats.org/officeDocument/2006/relationships/hyperlink" Target="https://eigo-rewrite.com/column/stage1_lesson12-1/" TargetMode="External"/><Relationship Id="rId5064" Type="http://schemas.openxmlformats.org/officeDocument/2006/relationships/hyperlink" Target="https://eigo-rewrite.com/column/stage1_lesson7-3/" TargetMode="External"/><Relationship Id="rId6395" Type="http://schemas.openxmlformats.org/officeDocument/2006/relationships/hyperlink" Target="https://eigo-rewrite.com/column/stage1_lesson12-1/" TargetMode="External"/><Relationship Id="rId5065" Type="http://schemas.openxmlformats.org/officeDocument/2006/relationships/hyperlink" Target="https://eigo-rewrite.com/column/stage1_lesson7-3/" TargetMode="External"/><Relationship Id="rId6396" Type="http://schemas.openxmlformats.org/officeDocument/2006/relationships/hyperlink" Target="https://eigo-rewrite.com/column/stage1_lesson12-1/" TargetMode="External"/><Relationship Id="rId5062" Type="http://schemas.openxmlformats.org/officeDocument/2006/relationships/hyperlink" Target="https://eigo-rewrite.com/column/stage1_lesson7-3/" TargetMode="External"/><Relationship Id="rId6393" Type="http://schemas.openxmlformats.org/officeDocument/2006/relationships/hyperlink" Target="https://eigo-rewrite.com/column/stage1_lesson12-1/" TargetMode="External"/><Relationship Id="rId5063" Type="http://schemas.openxmlformats.org/officeDocument/2006/relationships/hyperlink" Target="https://eigo-rewrite.com/column/stage1_lesson7-3/" TargetMode="External"/><Relationship Id="rId6394" Type="http://schemas.openxmlformats.org/officeDocument/2006/relationships/hyperlink" Target="https://eigo-rewrite.com/column/stage1_lesson12-1/" TargetMode="External"/><Relationship Id="rId5068" Type="http://schemas.openxmlformats.org/officeDocument/2006/relationships/hyperlink" Target="https://eigo-rewrite.com/column/stage1_lesson7-3/" TargetMode="External"/><Relationship Id="rId6399" Type="http://schemas.openxmlformats.org/officeDocument/2006/relationships/hyperlink" Target="https://eigo-rewrite.com/column/stage1_lesson12-1/" TargetMode="External"/><Relationship Id="rId5069" Type="http://schemas.openxmlformats.org/officeDocument/2006/relationships/hyperlink" Target="https://eigo-rewrite.com/column/stage1_lesson7-3/" TargetMode="External"/><Relationship Id="rId5066" Type="http://schemas.openxmlformats.org/officeDocument/2006/relationships/hyperlink" Target="https://eigo-rewrite.com/column/stage1_lesson7-3/" TargetMode="External"/><Relationship Id="rId6397" Type="http://schemas.openxmlformats.org/officeDocument/2006/relationships/hyperlink" Target="https://eigo-rewrite.com/column/stage1_lesson12-1/" TargetMode="External"/><Relationship Id="rId5067" Type="http://schemas.openxmlformats.org/officeDocument/2006/relationships/hyperlink" Target="https://eigo-rewrite.com/column/stage1_lesson7-3/" TargetMode="External"/><Relationship Id="rId6398" Type="http://schemas.openxmlformats.org/officeDocument/2006/relationships/hyperlink" Target="https://eigo-rewrite.com/column/stage1_lesson12-1/" TargetMode="External"/><Relationship Id="rId987" Type="http://schemas.openxmlformats.org/officeDocument/2006/relationships/hyperlink" Target="https://rika-quest.com/column/igneous-rock/" TargetMode="External"/><Relationship Id="rId986" Type="http://schemas.openxmlformats.org/officeDocument/2006/relationships/hyperlink" Target="https://rika-quest.com/column/igneous-rock/" TargetMode="External"/><Relationship Id="rId985" Type="http://schemas.openxmlformats.org/officeDocument/2006/relationships/hyperlink" Target="https://rika-quest.com/column/igneous-rock/" TargetMode="External"/><Relationship Id="rId984" Type="http://schemas.openxmlformats.org/officeDocument/2006/relationships/hyperlink" Target="https://rika-quest.com/column/igneous-rock/" TargetMode="External"/><Relationship Id="rId989" Type="http://schemas.openxmlformats.org/officeDocument/2006/relationships/hyperlink" Target="https://rika-quest.com/column/igneous-rock/" TargetMode="External"/><Relationship Id="rId988" Type="http://schemas.openxmlformats.org/officeDocument/2006/relationships/hyperlink" Target="https://rika-quest.com/column/igneous-rock/" TargetMode="External"/><Relationship Id="rId983" Type="http://schemas.openxmlformats.org/officeDocument/2006/relationships/hyperlink" Target="https://rika-quest.com/column/igneous-rock/" TargetMode="External"/><Relationship Id="rId982" Type="http://schemas.openxmlformats.org/officeDocument/2006/relationships/hyperlink" Target="https://rika-quest.com/column/igneous-rock/" TargetMode="External"/><Relationship Id="rId981" Type="http://schemas.openxmlformats.org/officeDocument/2006/relationships/hyperlink" Target="https://rika-quest.com/column/igneous-rock/" TargetMode="External"/><Relationship Id="rId980" Type="http://schemas.openxmlformats.org/officeDocument/2006/relationships/hyperlink" Target="https://rika-quest.com/column/igneous-rock/" TargetMode="External"/><Relationship Id="rId976" Type="http://schemas.openxmlformats.org/officeDocument/2006/relationships/hyperlink" Target="https://rika-quest.com/column/igneous-rock/" TargetMode="External"/><Relationship Id="rId975" Type="http://schemas.openxmlformats.org/officeDocument/2006/relationships/hyperlink" Target="https://rika-quest.com/column/igneous-rock/" TargetMode="External"/><Relationship Id="rId974" Type="http://schemas.openxmlformats.org/officeDocument/2006/relationships/hyperlink" Target="https://rika-quest.com/column/igneous-rock/" TargetMode="External"/><Relationship Id="rId973" Type="http://schemas.openxmlformats.org/officeDocument/2006/relationships/hyperlink" Target="https://rika-quest.com/column/igneous-rock/" TargetMode="External"/><Relationship Id="rId979" Type="http://schemas.openxmlformats.org/officeDocument/2006/relationships/hyperlink" Target="https://rika-quest.com/column/igneous-rock/" TargetMode="External"/><Relationship Id="rId978" Type="http://schemas.openxmlformats.org/officeDocument/2006/relationships/hyperlink" Target="https://rika-quest.com/column/igneous-rock/" TargetMode="External"/><Relationship Id="rId977" Type="http://schemas.openxmlformats.org/officeDocument/2006/relationships/hyperlink" Target="https://rika-quest.com/column/igneous-rock/" TargetMode="External"/><Relationship Id="rId972" Type="http://schemas.openxmlformats.org/officeDocument/2006/relationships/hyperlink" Target="https://rika-quest.com/column/metal/" TargetMode="External"/><Relationship Id="rId971" Type="http://schemas.openxmlformats.org/officeDocument/2006/relationships/hyperlink" Target="https://rika-quest.com/column/metal/" TargetMode="External"/><Relationship Id="rId970" Type="http://schemas.openxmlformats.org/officeDocument/2006/relationships/hyperlink" Target="https://rika-quest.com/column/metal/" TargetMode="External"/><Relationship Id="rId998" Type="http://schemas.openxmlformats.org/officeDocument/2006/relationships/hyperlink" Target="https://rika-quest.com/column/igneous-rock/" TargetMode="External"/><Relationship Id="rId997" Type="http://schemas.openxmlformats.org/officeDocument/2006/relationships/hyperlink" Target="https://rika-quest.com/column/igneous-rock/" TargetMode="External"/><Relationship Id="rId996" Type="http://schemas.openxmlformats.org/officeDocument/2006/relationships/hyperlink" Target="https://rika-quest.com/column/igneous-rock/" TargetMode="External"/><Relationship Id="rId995" Type="http://schemas.openxmlformats.org/officeDocument/2006/relationships/hyperlink" Target="https://rika-quest.com/column/igneous-rock/" TargetMode="External"/><Relationship Id="rId999" Type="http://schemas.openxmlformats.org/officeDocument/2006/relationships/hyperlink" Target="https://rika-quest.com/column/igneous-rock/" TargetMode="External"/><Relationship Id="rId990" Type="http://schemas.openxmlformats.org/officeDocument/2006/relationships/hyperlink" Target="https://rika-quest.com/column/igneous-rock/" TargetMode="External"/><Relationship Id="rId994" Type="http://schemas.openxmlformats.org/officeDocument/2006/relationships/hyperlink" Target="https://rika-quest.com/column/igneous-rock/" TargetMode="External"/><Relationship Id="rId993" Type="http://schemas.openxmlformats.org/officeDocument/2006/relationships/hyperlink" Target="https://rika-quest.com/column/igneous-rock/" TargetMode="External"/><Relationship Id="rId992" Type="http://schemas.openxmlformats.org/officeDocument/2006/relationships/hyperlink" Target="https://rika-quest.com/column/igneous-rock/" TargetMode="External"/><Relationship Id="rId991" Type="http://schemas.openxmlformats.org/officeDocument/2006/relationships/hyperlink" Target="https://rika-quest.com/column/igneous-rock/" TargetMode="External"/><Relationship Id="rId949" Type="http://schemas.openxmlformats.org/officeDocument/2006/relationships/hyperlink" Target="https://rika-quest.com/column/metal/" TargetMode="External"/><Relationship Id="rId948" Type="http://schemas.openxmlformats.org/officeDocument/2006/relationships/hyperlink" Target="https://rika-quest.com/column/metal/" TargetMode="External"/><Relationship Id="rId943" Type="http://schemas.openxmlformats.org/officeDocument/2006/relationships/hyperlink" Target="https://rika-quest.com/column/metal/" TargetMode="External"/><Relationship Id="rId942" Type="http://schemas.openxmlformats.org/officeDocument/2006/relationships/hyperlink" Target="https://rika-quest.com/column/metal/" TargetMode="External"/><Relationship Id="rId941" Type="http://schemas.openxmlformats.org/officeDocument/2006/relationships/hyperlink" Target="https://rika-quest.com/column/metal/" TargetMode="External"/><Relationship Id="rId940" Type="http://schemas.openxmlformats.org/officeDocument/2006/relationships/hyperlink" Target="https://rika-quest.com/column/metal/" TargetMode="External"/><Relationship Id="rId947" Type="http://schemas.openxmlformats.org/officeDocument/2006/relationships/hyperlink" Target="https://rika-quest.com/column/metal/" TargetMode="External"/><Relationship Id="rId946" Type="http://schemas.openxmlformats.org/officeDocument/2006/relationships/hyperlink" Target="https://rika-quest.com/column/metal/" TargetMode="External"/><Relationship Id="rId945" Type="http://schemas.openxmlformats.org/officeDocument/2006/relationships/hyperlink" Target="https://rika-quest.com/column/metal/" TargetMode="External"/><Relationship Id="rId944" Type="http://schemas.openxmlformats.org/officeDocument/2006/relationships/hyperlink" Target="https://rika-quest.com/column/metal/" TargetMode="External"/><Relationship Id="rId939" Type="http://schemas.openxmlformats.org/officeDocument/2006/relationships/hyperlink" Target="https://rika-quest.com/column/metal/" TargetMode="External"/><Relationship Id="rId938" Type="http://schemas.openxmlformats.org/officeDocument/2006/relationships/hyperlink" Target="https://rika-quest.com/column/metal/" TargetMode="External"/><Relationship Id="rId937" Type="http://schemas.openxmlformats.org/officeDocument/2006/relationships/hyperlink" Target="https://rika-quest.com/column/metal/" TargetMode="External"/><Relationship Id="rId932" Type="http://schemas.openxmlformats.org/officeDocument/2006/relationships/hyperlink" Target="https://rika-quest.com/column/metal/" TargetMode="External"/><Relationship Id="rId931" Type="http://schemas.openxmlformats.org/officeDocument/2006/relationships/hyperlink" Target="https://rika-quest.com/column/metal/" TargetMode="External"/><Relationship Id="rId930" Type="http://schemas.openxmlformats.org/officeDocument/2006/relationships/hyperlink" Target="https://rika-quest.com/column/metal/" TargetMode="External"/><Relationship Id="rId936" Type="http://schemas.openxmlformats.org/officeDocument/2006/relationships/hyperlink" Target="https://rika-quest.com/column/metal/" TargetMode="External"/><Relationship Id="rId935" Type="http://schemas.openxmlformats.org/officeDocument/2006/relationships/hyperlink" Target="https://rika-quest.com/column/metal/" TargetMode="External"/><Relationship Id="rId934" Type="http://schemas.openxmlformats.org/officeDocument/2006/relationships/hyperlink" Target="https://rika-quest.com/column/metal/" TargetMode="External"/><Relationship Id="rId933" Type="http://schemas.openxmlformats.org/officeDocument/2006/relationships/hyperlink" Target="https://rika-quest.com/column/metal/" TargetMode="External"/><Relationship Id="rId965" Type="http://schemas.openxmlformats.org/officeDocument/2006/relationships/hyperlink" Target="https://rika-quest.com/column/metal/" TargetMode="External"/><Relationship Id="rId964" Type="http://schemas.openxmlformats.org/officeDocument/2006/relationships/hyperlink" Target="https://rika-quest.com/column/metal/" TargetMode="External"/><Relationship Id="rId963" Type="http://schemas.openxmlformats.org/officeDocument/2006/relationships/hyperlink" Target="https://rika-quest.com/column/metal/" TargetMode="External"/><Relationship Id="rId962" Type="http://schemas.openxmlformats.org/officeDocument/2006/relationships/hyperlink" Target="https://rika-quest.com/column/metal/" TargetMode="External"/><Relationship Id="rId969" Type="http://schemas.openxmlformats.org/officeDocument/2006/relationships/hyperlink" Target="https://rika-quest.com/column/metal/" TargetMode="External"/><Relationship Id="rId968" Type="http://schemas.openxmlformats.org/officeDocument/2006/relationships/hyperlink" Target="https://rika-quest.com/column/metal/" TargetMode="External"/><Relationship Id="rId967" Type="http://schemas.openxmlformats.org/officeDocument/2006/relationships/hyperlink" Target="https://rika-quest.com/column/metal/" TargetMode="External"/><Relationship Id="rId966" Type="http://schemas.openxmlformats.org/officeDocument/2006/relationships/hyperlink" Target="https://rika-quest.com/column/metal/" TargetMode="External"/><Relationship Id="rId961" Type="http://schemas.openxmlformats.org/officeDocument/2006/relationships/hyperlink" Target="https://rika-quest.com/column/metal/" TargetMode="External"/><Relationship Id="rId960" Type="http://schemas.openxmlformats.org/officeDocument/2006/relationships/hyperlink" Target="https://rika-quest.com/column/metal/" TargetMode="External"/><Relationship Id="rId959" Type="http://schemas.openxmlformats.org/officeDocument/2006/relationships/hyperlink" Target="https://rika-quest.com/column/metal/" TargetMode="External"/><Relationship Id="rId954" Type="http://schemas.openxmlformats.org/officeDocument/2006/relationships/hyperlink" Target="https://rika-quest.com/column/metal/" TargetMode="External"/><Relationship Id="rId953" Type="http://schemas.openxmlformats.org/officeDocument/2006/relationships/hyperlink" Target="https://rika-quest.com/column/metal/" TargetMode="External"/><Relationship Id="rId952" Type="http://schemas.openxmlformats.org/officeDocument/2006/relationships/hyperlink" Target="https://rika-quest.com/column/metal/" TargetMode="External"/><Relationship Id="rId951" Type="http://schemas.openxmlformats.org/officeDocument/2006/relationships/hyperlink" Target="https://rika-quest.com/column/metal/" TargetMode="External"/><Relationship Id="rId958" Type="http://schemas.openxmlformats.org/officeDocument/2006/relationships/hyperlink" Target="https://rika-quest.com/column/metal/" TargetMode="External"/><Relationship Id="rId957" Type="http://schemas.openxmlformats.org/officeDocument/2006/relationships/hyperlink" Target="https://rika-quest.com/column/metal/" TargetMode="External"/><Relationship Id="rId956" Type="http://schemas.openxmlformats.org/officeDocument/2006/relationships/hyperlink" Target="https://rika-quest.com/column/metal/" TargetMode="External"/><Relationship Id="rId955" Type="http://schemas.openxmlformats.org/officeDocument/2006/relationships/hyperlink" Target="https://rika-quest.com/column/metal/" TargetMode="External"/><Relationship Id="rId950" Type="http://schemas.openxmlformats.org/officeDocument/2006/relationships/hyperlink" Target="https://rika-quest.com/column/metal/" TargetMode="External"/><Relationship Id="rId7717" Type="http://schemas.openxmlformats.org/officeDocument/2006/relationships/hyperlink" Target="https://eigo-rewrite.com/column/stage1_lesson6-2/" TargetMode="External"/><Relationship Id="rId7716" Type="http://schemas.openxmlformats.org/officeDocument/2006/relationships/hyperlink" Target="https://eigo-rewrite.com/column/stage1_lesson6-2/" TargetMode="External"/><Relationship Id="rId7715" Type="http://schemas.openxmlformats.org/officeDocument/2006/relationships/hyperlink" Target="https://eigo-rewrite.com/column/stage1_lesson6-2/" TargetMode="External"/><Relationship Id="rId7714" Type="http://schemas.openxmlformats.org/officeDocument/2006/relationships/hyperlink" Target="https://eigo-rewrite.com/column/stage1_lesson6-2/" TargetMode="External"/><Relationship Id="rId7719" Type="http://schemas.openxmlformats.org/officeDocument/2006/relationships/hyperlink" Target="https://eigo-rewrite.com/column/stage1_lesson6-2/" TargetMode="External"/><Relationship Id="rId7718" Type="http://schemas.openxmlformats.org/officeDocument/2006/relationships/hyperlink" Target="https://eigo-rewrite.com/column/stage1_lesson6-2/" TargetMode="External"/><Relationship Id="rId7713" Type="http://schemas.openxmlformats.org/officeDocument/2006/relationships/hyperlink" Target="https://eigo-rewrite.com/column/stage1_lesson6-2/" TargetMode="External"/><Relationship Id="rId7712" Type="http://schemas.openxmlformats.org/officeDocument/2006/relationships/hyperlink" Target="https://eigo-rewrite.com/column/stage1_lesson6-2/" TargetMode="External"/><Relationship Id="rId7711" Type="http://schemas.openxmlformats.org/officeDocument/2006/relationships/hyperlink" Target="https://eigo-rewrite.com/column/stage1_lesson6-2/" TargetMode="External"/><Relationship Id="rId7710" Type="http://schemas.openxmlformats.org/officeDocument/2006/relationships/hyperlink" Target="https://eigo-rewrite.com/column/stage1_lesson6-2/" TargetMode="External"/><Relationship Id="rId7706" Type="http://schemas.openxmlformats.org/officeDocument/2006/relationships/hyperlink" Target="https://eigo-rewrite.com/column/stage1_lesson6-2/" TargetMode="External"/><Relationship Id="rId7705" Type="http://schemas.openxmlformats.org/officeDocument/2006/relationships/hyperlink" Target="https://eigo-rewrite.com/column/stage1_lesson6-2/" TargetMode="External"/><Relationship Id="rId7704" Type="http://schemas.openxmlformats.org/officeDocument/2006/relationships/hyperlink" Target="https://eigo-rewrite.com/column/stage1_lesson6-2/" TargetMode="External"/><Relationship Id="rId7703" Type="http://schemas.openxmlformats.org/officeDocument/2006/relationships/hyperlink" Target="https://eigo-rewrite.com/column/stage1_lesson6-2/" TargetMode="External"/><Relationship Id="rId7709" Type="http://schemas.openxmlformats.org/officeDocument/2006/relationships/hyperlink" Target="https://eigo-rewrite.com/column/stage1_lesson6-2/" TargetMode="External"/><Relationship Id="rId7708" Type="http://schemas.openxmlformats.org/officeDocument/2006/relationships/hyperlink" Target="https://eigo-rewrite.com/column/stage1_lesson6-2/" TargetMode="External"/><Relationship Id="rId7707" Type="http://schemas.openxmlformats.org/officeDocument/2006/relationships/hyperlink" Target="https://eigo-rewrite.com/column/stage1_lesson6-2/" TargetMode="External"/><Relationship Id="rId7702" Type="http://schemas.openxmlformats.org/officeDocument/2006/relationships/hyperlink" Target="https://eigo-rewrite.com/column/stage1_lesson6-2/" TargetMode="External"/><Relationship Id="rId7701" Type="http://schemas.openxmlformats.org/officeDocument/2006/relationships/hyperlink" Target="https://eigo-rewrite.com/column/stage1_lesson6-2/" TargetMode="External"/><Relationship Id="rId7700" Type="http://schemas.openxmlformats.org/officeDocument/2006/relationships/hyperlink" Target="https://eigo-rewrite.com/column/stage1_lesson6-2/" TargetMode="External"/><Relationship Id="rId6407" Type="http://schemas.openxmlformats.org/officeDocument/2006/relationships/hyperlink" Target="https://eigo-rewrite.com/column/stage1_lesson12-1/" TargetMode="External"/><Relationship Id="rId7739" Type="http://schemas.openxmlformats.org/officeDocument/2006/relationships/hyperlink" Target="https://natsui-sansu-juku.com/column/200314/" TargetMode="External"/><Relationship Id="rId6408" Type="http://schemas.openxmlformats.org/officeDocument/2006/relationships/hyperlink" Target="https://eigo-rewrite.com/column/stage1_lesson12-1/" TargetMode="External"/><Relationship Id="rId7738" Type="http://schemas.openxmlformats.org/officeDocument/2006/relationships/hyperlink" Target="https://natsui-sansu-juku.com/column/200314/" TargetMode="External"/><Relationship Id="rId6405" Type="http://schemas.openxmlformats.org/officeDocument/2006/relationships/hyperlink" Target="https://eigo-rewrite.com/column/stage1_lesson12-1/" TargetMode="External"/><Relationship Id="rId7737" Type="http://schemas.openxmlformats.org/officeDocument/2006/relationships/hyperlink" Target="https://natsui-sansu-juku.com/column/200314/" TargetMode="External"/><Relationship Id="rId6406" Type="http://schemas.openxmlformats.org/officeDocument/2006/relationships/hyperlink" Target="https://eigo-rewrite.com/column/stage1_lesson12-1/" TargetMode="External"/><Relationship Id="rId7736" Type="http://schemas.openxmlformats.org/officeDocument/2006/relationships/hyperlink" Target="https://natsui-sansu-juku.com/column/200314/" TargetMode="External"/><Relationship Id="rId6409" Type="http://schemas.openxmlformats.org/officeDocument/2006/relationships/hyperlink" Target="https://eigo-rewrite.com/column/stage1_lesson12-1/" TargetMode="External"/><Relationship Id="rId7731" Type="http://schemas.openxmlformats.org/officeDocument/2006/relationships/hyperlink" Target="https://natsui-sansu-juku.com/column/200314/" TargetMode="External"/><Relationship Id="rId6400" Type="http://schemas.openxmlformats.org/officeDocument/2006/relationships/hyperlink" Target="https://eigo-rewrite.com/column/stage1_lesson12-1/" TargetMode="External"/><Relationship Id="rId7730" Type="http://schemas.openxmlformats.org/officeDocument/2006/relationships/hyperlink" Target="https://natsui-sansu-juku.com/column/200314/" TargetMode="External"/><Relationship Id="rId6403" Type="http://schemas.openxmlformats.org/officeDocument/2006/relationships/hyperlink" Target="https://eigo-rewrite.com/column/stage1_lesson12-1/" TargetMode="External"/><Relationship Id="rId7735" Type="http://schemas.openxmlformats.org/officeDocument/2006/relationships/hyperlink" Target="https://natsui-sansu-juku.com/column/200314/" TargetMode="External"/><Relationship Id="rId6404" Type="http://schemas.openxmlformats.org/officeDocument/2006/relationships/hyperlink" Target="https://eigo-rewrite.com/column/stage1_lesson12-1/" TargetMode="External"/><Relationship Id="rId7734" Type="http://schemas.openxmlformats.org/officeDocument/2006/relationships/hyperlink" Target="https://natsui-sansu-juku.com/column/200314/" TargetMode="External"/><Relationship Id="rId6401" Type="http://schemas.openxmlformats.org/officeDocument/2006/relationships/hyperlink" Target="https://eigo-rewrite.com/column/stage1_lesson12-1/" TargetMode="External"/><Relationship Id="rId7733" Type="http://schemas.openxmlformats.org/officeDocument/2006/relationships/hyperlink" Target="https://natsui-sansu-juku.com/column/200314/" TargetMode="External"/><Relationship Id="rId6402" Type="http://schemas.openxmlformats.org/officeDocument/2006/relationships/hyperlink" Target="https://eigo-rewrite.com/column/stage1_lesson12-1/" TargetMode="External"/><Relationship Id="rId7732" Type="http://schemas.openxmlformats.org/officeDocument/2006/relationships/hyperlink" Target="https://natsui-sansu-juku.com/column/200314/" TargetMode="External"/><Relationship Id="rId7728" Type="http://schemas.openxmlformats.org/officeDocument/2006/relationships/hyperlink" Target="https://natsui-sansu-juku.com/column/200314/" TargetMode="External"/><Relationship Id="rId7727" Type="http://schemas.openxmlformats.org/officeDocument/2006/relationships/hyperlink" Target="https://natsui-sansu-juku.com/column/200314/" TargetMode="External"/><Relationship Id="rId7726" Type="http://schemas.openxmlformats.org/officeDocument/2006/relationships/hyperlink" Target="https://natsui-sansu-juku.com/column/200314/" TargetMode="External"/><Relationship Id="rId7725" Type="http://schemas.openxmlformats.org/officeDocument/2006/relationships/hyperlink" Target="https://natsui-sansu-juku.com/column/200314/" TargetMode="External"/><Relationship Id="rId7729" Type="http://schemas.openxmlformats.org/officeDocument/2006/relationships/hyperlink" Target="https://natsui-sansu-juku.com/column/200314/" TargetMode="External"/><Relationship Id="rId7720" Type="http://schemas.openxmlformats.org/officeDocument/2006/relationships/hyperlink" Target="https://eigo-rewrite.com/column/stage1_lesson6-2/" TargetMode="External"/><Relationship Id="rId7724" Type="http://schemas.openxmlformats.org/officeDocument/2006/relationships/hyperlink" Target="https://natsui-sansu-juku.com/column/200314/" TargetMode="External"/><Relationship Id="rId7723" Type="http://schemas.openxmlformats.org/officeDocument/2006/relationships/hyperlink" Target="https://natsui-sansu-juku.com/column/200314/" TargetMode="External"/><Relationship Id="rId7722" Type="http://schemas.openxmlformats.org/officeDocument/2006/relationships/hyperlink" Target="https://natsui-sansu-juku.com/column/200314/" TargetMode="External"/><Relationship Id="rId7721" Type="http://schemas.openxmlformats.org/officeDocument/2006/relationships/hyperlink" Target="https://eigo-rewrite.com/column/stage1_lesson6-2/" TargetMode="External"/><Relationship Id="rId5130" Type="http://schemas.openxmlformats.org/officeDocument/2006/relationships/hyperlink" Target="https://eigo-rewrite.com/column/stage2-lesson11-1/" TargetMode="External"/><Relationship Id="rId6461" Type="http://schemas.openxmlformats.org/officeDocument/2006/relationships/hyperlink" Target="https://eigo-rewrite.com/column/stage2-lesson12-2/" TargetMode="External"/><Relationship Id="rId7793" Type="http://schemas.openxmlformats.org/officeDocument/2006/relationships/hyperlink" Target="https://eng-support.com/column/progressbook1-7-3/" TargetMode="External"/><Relationship Id="rId5131" Type="http://schemas.openxmlformats.org/officeDocument/2006/relationships/hyperlink" Target="https://eigo-rewrite.com/column/stage2-lesson11-1/" TargetMode="External"/><Relationship Id="rId6462" Type="http://schemas.openxmlformats.org/officeDocument/2006/relationships/hyperlink" Target="https://eigo-rewrite.com/column/stage2-lesson12-2/" TargetMode="External"/><Relationship Id="rId7792" Type="http://schemas.openxmlformats.org/officeDocument/2006/relationships/hyperlink" Target="https://eng-support.com/column/progressbook1-7-3/" TargetMode="External"/><Relationship Id="rId7791" Type="http://schemas.openxmlformats.org/officeDocument/2006/relationships/hyperlink" Target="https://eng-support.com/column/progressbook1-7-3/" TargetMode="External"/><Relationship Id="rId6460" Type="http://schemas.openxmlformats.org/officeDocument/2006/relationships/hyperlink" Target="https://eigo-rewrite.com/column/stage2-lesson12-2/" TargetMode="External"/><Relationship Id="rId7790" Type="http://schemas.openxmlformats.org/officeDocument/2006/relationships/hyperlink" Target="https://eng-support.com/column/progressbook1-7-3/" TargetMode="External"/><Relationship Id="rId5134" Type="http://schemas.openxmlformats.org/officeDocument/2006/relationships/hyperlink" Target="https://eigo-rewrite.com/column/stage2-lesson11-1/" TargetMode="External"/><Relationship Id="rId6465" Type="http://schemas.openxmlformats.org/officeDocument/2006/relationships/hyperlink" Target="https://dokkai-labo.tokyo/blog/shouronbunmaster/" TargetMode="External"/><Relationship Id="rId7797" Type="http://schemas.openxmlformats.org/officeDocument/2006/relationships/hyperlink" Target="https://eng-support.com/column/progressbook1-7-3/" TargetMode="External"/><Relationship Id="rId5135" Type="http://schemas.openxmlformats.org/officeDocument/2006/relationships/hyperlink" Target="https://eigo-rewrite.com/column/stage2-lesson11-1/" TargetMode="External"/><Relationship Id="rId6466" Type="http://schemas.openxmlformats.org/officeDocument/2006/relationships/hyperlink" Target="https://dokkai-labo.tokyo/blog/shouronbunmaster/" TargetMode="External"/><Relationship Id="rId7796" Type="http://schemas.openxmlformats.org/officeDocument/2006/relationships/hyperlink" Target="https://eng-support.com/column/progressbook1-7-3/" TargetMode="External"/><Relationship Id="rId5132" Type="http://schemas.openxmlformats.org/officeDocument/2006/relationships/hyperlink" Target="https://eigo-rewrite.com/column/stage2-lesson11-1/" TargetMode="External"/><Relationship Id="rId6463" Type="http://schemas.openxmlformats.org/officeDocument/2006/relationships/hyperlink" Target="https://dokkai-labo.tokyo/blog/shouronbunmaster/" TargetMode="External"/><Relationship Id="rId7795" Type="http://schemas.openxmlformats.org/officeDocument/2006/relationships/hyperlink" Target="https://eng-support.com/column/progressbook1-7-3/" TargetMode="External"/><Relationship Id="rId5133" Type="http://schemas.openxmlformats.org/officeDocument/2006/relationships/hyperlink" Target="https://eigo-rewrite.com/column/stage2-lesson11-1/" TargetMode="External"/><Relationship Id="rId6464" Type="http://schemas.openxmlformats.org/officeDocument/2006/relationships/hyperlink" Target="https://dokkai-labo.tokyo/blog/shouronbunmaster/" TargetMode="External"/><Relationship Id="rId7794" Type="http://schemas.openxmlformats.org/officeDocument/2006/relationships/hyperlink" Target="https://eng-support.com/column/progressbook1-7-3/" TargetMode="External"/><Relationship Id="rId5138" Type="http://schemas.openxmlformats.org/officeDocument/2006/relationships/hyperlink" Target="https://eigo-rewrite.com/column/stage2-lesson11-1/" TargetMode="External"/><Relationship Id="rId6469" Type="http://schemas.openxmlformats.org/officeDocument/2006/relationships/hyperlink" Target="https://dokkai-labo.tokyo/blog/shouronbunmaster/" TargetMode="External"/><Relationship Id="rId5139" Type="http://schemas.openxmlformats.org/officeDocument/2006/relationships/hyperlink" Target="https://eigo-rewrite.com/column/stage2-lesson11-1/" TargetMode="External"/><Relationship Id="rId5136" Type="http://schemas.openxmlformats.org/officeDocument/2006/relationships/hyperlink" Target="https://eigo-rewrite.com/column/stage2-lesson11-1/" TargetMode="External"/><Relationship Id="rId6467" Type="http://schemas.openxmlformats.org/officeDocument/2006/relationships/hyperlink" Target="https://dokkai-labo.tokyo/blog/shouronbunmaster/" TargetMode="External"/><Relationship Id="rId7799" Type="http://schemas.openxmlformats.org/officeDocument/2006/relationships/hyperlink" Target="https://eng-support.com/column/progressbook1-7-3/" TargetMode="External"/><Relationship Id="rId5137" Type="http://schemas.openxmlformats.org/officeDocument/2006/relationships/hyperlink" Target="https://eigo-rewrite.com/column/stage2-lesson11-1/" TargetMode="External"/><Relationship Id="rId6468" Type="http://schemas.openxmlformats.org/officeDocument/2006/relationships/hyperlink" Target="https://dokkai-labo.tokyo/blog/shouronbunmaster/" TargetMode="External"/><Relationship Id="rId7798" Type="http://schemas.openxmlformats.org/officeDocument/2006/relationships/hyperlink" Target="https://eng-support.com/column/progressbook1-7-3/" TargetMode="External"/><Relationship Id="rId5129" Type="http://schemas.openxmlformats.org/officeDocument/2006/relationships/hyperlink" Target="https://eigo-rewrite.com/column/stage2-lesson11-1/" TargetMode="External"/><Relationship Id="rId6450" Type="http://schemas.openxmlformats.org/officeDocument/2006/relationships/hyperlink" Target="https://eigo-rewrite.com/column/stage2-lesson12-2/" TargetMode="External"/><Relationship Id="rId7782" Type="http://schemas.openxmlformats.org/officeDocument/2006/relationships/hyperlink" Target="https://eng-support.com/column/progressbook1-7-3/" TargetMode="External"/><Relationship Id="rId5120" Type="http://schemas.openxmlformats.org/officeDocument/2006/relationships/hyperlink" Target="https://eigo-rewrite.com/column/stage3-lesson2-2/" TargetMode="External"/><Relationship Id="rId6451" Type="http://schemas.openxmlformats.org/officeDocument/2006/relationships/hyperlink" Target="https://eigo-rewrite.com/column/stage2-lesson12-2/" TargetMode="External"/><Relationship Id="rId7781" Type="http://schemas.openxmlformats.org/officeDocument/2006/relationships/hyperlink" Target="https://eng-support.com/column/progressbook1-7-3/" TargetMode="External"/><Relationship Id="rId7780" Type="http://schemas.openxmlformats.org/officeDocument/2006/relationships/hyperlink" Target="https://eng-support.com/column/progressbook1-7-3/" TargetMode="External"/><Relationship Id="rId5123" Type="http://schemas.openxmlformats.org/officeDocument/2006/relationships/hyperlink" Target="https://eigo-rewrite.com/column/stage2-lesson11-1/" TargetMode="External"/><Relationship Id="rId6454" Type="http://schemas.openxmlformats.org/officeDocument/2006/relationships/hyperlink" Target="https://eigo-rewrite.com/column/stage2-lesson12-2/" TargetMode="External"/><Relationship Id="rId7786" Type="http://schemas.openxmlformats.org/officeDocument/2006/relationships/hyperlink" Target="https://eng-support.com/column/progressbook1-7-3/" TargetMode="External"/><Relationship Id="rId5124" Type="http://schemas.openxmlformats.org/officeDocument/2006/relationships/hyperlink" Target="https://eigo-rewrite.com/column/stage2-lesson11-1/" TargetMode="External"/><Relationship Id="rId6455" Type="http://schemas.openxmlformats.org/officeDocument/2006/relationships/hyperlink" Target="https://eigo-rewrite.com/column/stage2-lesson12-2/" TargetMode="External"/><Relationship Id="rId7785" Type="http://schemas.openxmlformats.org/officeDocument/2006/relationships/hyperlink" Target="https://eng-support.com/column/progressbook1-7-3/" TargetMode="External"/><Relationship Id="rId5121" Type="http://schemas.openxmlformats.org/officeDocument/2006/relationships/hyperlink" Target="https://eigo-rewrite.com/column/stage3-lesson2-2/" TargetMode="External"/><Relationship Id="rId6452" Type="http://schemas.openxmlformats.org/officeDocument/2006/relationships/hyperlink" Target="https://eigo-rewrite.com/column/stage2-lesson12-2/" TargetMode="External"/><Relationship Id="rId7784" Type="http://schemas.openxmlformats.org/officeDocument/2006/relationships/hyperlink" Target="https://eng-support.com/column/progressbook1-7-3/" TargetMode="External"/><Relationship Id="rId5122" Type="http://schemas.openxmlformats.org/officeDocument/2006/relationships/hyperlink" Target="https://eigo-rewrite.com/column/stage3-lesson2-2/" TargetMode="External"/><Relationship Id="rId6453" Type="http://schemas.openxmlformats.org/officeDocument/2006/relationships/hyperlink" Target="https://eigo-rewrite.com/column/stage2-lesson12-2/" TargetMode="External"/><Relationship Id="rId7783" Type="http://schemas.openxmlformats.org/officeDocument/2006/relationships/hyperlink" Target="https://eng-support.com/column/progressbook1-7-3/" TargetMode="External"/><Relationship Id="rId5127" Type="http://schemas.openxmlformats.org/officeDocument/2006/relationships/hyperlink" Target="https://eigo-rewrite.com/column/stage2-lesson11-1/" TargetMode="External"/><Relationship Id="rId6458" Type="http://schemas.openxmlformats.org/officeDocument/2006/relationships/hyperlink" Target="https://eigo-rewrite.com/column/stage2-lesson12-2/" TargetMode="External"/><Relationship Id="rId5128" Type="http://schemas.openxmlformats.org/officeDocument/2006/relationships/hyperlink" Target="https://eigo-rewrite.com/column/stage2-lesson11-1/" TargetMode="External"/><Relationship Id="rId6459" Type="http://schemas.openxmlformats.org/officeDocument/2006/relationships/hyperlink" Target="https://eigo-rewrite.com/column/stage2-lesson12-2/" TargetMode="External"/><Relationship Id="rId7789" Type="http://schemas.openxmlformats.org/officeDocument/2006/relationships/hyperlink" Target="https://eng-support.com/column/progressbook1-7-3/" TargetMode="External"/><Relationship Id="rId5125" Type="http://schemas.openxmlformats.org/officeDocument/2006/relationships/hyperlink" Target="https://eigo-rewrite.com/column/stage2-lesson11-1/" TargetMode="External"/><Relationship Id="rId6456" Type="http://schemas.openxmlformats.org/officeDocument/2006/relationships/hyperlink" Target="https://eigo-rewrite.com/column/stage2-lesson12-2/" TargetMode="External"/><Relationship Id="rId7788" Type="http://schemas.openxmlformats.org/officeDocument/2006/relationships/hyperlink" Target="https://eng-support.com/column/progressbook1-7-3/" TargetMode="External"/><Relationship Id="rId5126" Type="http://schemas.openxmlformats.org/officeDocument/2006/relationships/hyperlink" Target="https://eigo-rewrite.com/column/stage2-lesson11-1/" TargetMode="External"/><Relationship Id="rId6457" Type="http://schemas.openxmlformats.org/officeDocument/2006/relationships/hyperlink" Target="https://eigo-rewrite.com/column/stage2-lesson12-2/" TargetMode="External"/><Relationship Id="rId7787" Type="http://schemas.openxmlformats.org/officeDocument/2006/relationships/hyperlink" Target="https://eng-support.com/column/progressbook1-7-3/" TargetMode="External"/><Relationship Id="rId6480" Type="http://schemas.openxmlformats.org/officeDocument/2006/relationships/hyperlink" Target="https://dokkai-labo.tokyo/blog/shouronbunmaster/" TargetMode="External"/><Relationship Id="rId5152" Type="http://schemas.openxmlformats.org/officeDocument/2006/relationships/hyperlink" Target="https://eigo-rewrite.com/column/stage2-lesson11-1/" TargetMode="External"/><Relationship Id="rId6483" Type="http://schemas.openxmlformats.org/officeDocument/2006/relationships/hyperlink" Target="https://dokkai-labo.tokyo/blog/shouronbunmaster/" TargetMode="External"/><Relationship Id="rId5153" Type="http://schemas.openxmlformats.org/officeDocument/2006/relationships/hyperlink" Target="https://eigo-rewrite.com/column/stage2-lesson11-1/" TargetMode="External"/><Relationship Id="rId6484" Type="http://schemas.openxmlformats.org/officeDocument/2006/relationships/hyperlink" Target="https://dokkai-labo.tokyo/blog/shouronbunmaster/" TargetMode="External"/><Relationship Id="rId5150" Type="http://schemas.openxmlformats.org/officeDocument/2006/relationships/hyperlink" Target="https://eigo-rewrite.com/column/stage2-lesson11-1/" TargetMode="External"/><Relationship Id="rId6481" Type="http://schemas.openxmlformats.org/officeDocument/2006/relationships/hyperlink" Target="https://dokkai-labo.tokyo/blog/shouronbunmaster/" TargetMode="External"/><Relationship Id="rId5151" Type="http://schemas.openxmlformats.org/officeDocument/2006/relationships/hyperlink" Target="https://eigo-rewrite.com/column/stage2-lesson11-1/" TargetMode="External"/><Relationship Id="rId6482" Type="http://schemas.openxmlformats.org/officeDocument/2006/relationships/hyperlink" Target="https://dokkai-labo.tokyo/blog/shouronbunmaster/" TargetMode="External"/><Relationship Id="rId5156" Type="http://schemas.openxmlformats.org/officeDocument/2006/relationships/hyperlink" Target="https://eigo-rewrite.com/column/stage2-lesson11-1/" TargetMode="External"/><Relationship Id="rId6487" Type="http://schemas.openxmlformats.org/officeDocument/2006/relationships/hyperlink" Target="https://dokkai-labo.tokyo/blog/shouronbunmaster/" TargetMode="External"/><Relationship Id="rId5157" Type="http://schemas.openxmlformats.org/officeDocument/2006/relationships/hyperlink" Target="https://eigo-rewrite.com/column/stage2-lesson11-1/" TargetMode="External"/><Relationship Id="rId6488" Type="http://schemas.openxmlformats.org/officeDocument/2006/relationships/hyperlink" Target="https://dokkai-labo.tokyo/blog/shouronbunmaster/" TargetMode="External"/><Relationship Id="rId5154" Type="http://schemas.openxmlformats.org/officeDocument/2006/relationships/hyperlink" Target="https://eigo-rewrite.com/column/stage2-lesson11-1/" TargetMode="External"/><Relationship Id="rId6485" Type="http://schemas.openxmlformats.org/officeDocument/2006/relationships/hyperlink" Target="https://dokkai-labo.tokyo/blog/shouronbunmaster/" TargetMode="External"/><Relationship Id="rId5155" Type="http://schemas.openxmlformats.org/officeDocument/2006/relationships/hyperlink" Target="https://eigo-rewrite.com/column/stage2-lesson11-1/" TargetMode="External"/><Relationship Id="rId6486" Type="http://schemas.openxmlformats.org/officeDocument/2006/relationships/hyperlink" Target="https://dokkai-labo.tokyo/blog/shouronbunmaster/" TargetMode="External"/><Relationship Id="rId5158" Type="http://schemas.openxmlformats.org/officeDocument/2006/relationships/hyperlink" Target="https://eigo-rewrite.com/column/stage2-lesson11-1/" TargetMode="External"/><Relationship Id="rId6489" Type="http://schemas.openxmlformats.org/officeDocument/2006/relationships/hyperlink" Target="https://dokkai-labo.tokyo/blog/shouronbunmaster/" TargetMode="External"/><Relationship Id="rId5159" Type="http://schemas.openxmlformats.org/officeDocument/2006/relationships/hyperlink" Target="https://eigo-rewrite.com/column/stage2-lesson11-1/" TargetMode="External"/><Relationship Id="rId5141" Type="http://schemas.openxmlformats.org/officeDocument/2006/relationships/hyperlink" Target="https://eigo-rewrite.com/column/stage2-lesson11-1/" TargetMode="External"/><Relationship Id="rId6472" Type="http://schemas.openxmlformats.org/officeDocument/2006/relationships/hyperlink" Target="https://dokkai-labo.tokyo/blog/shouronbunmaster/" TargetMode="External"/><Relationship Id="rId5142" Type="http://schemas.openxmlformats.org/officeDocument/2006/relationships/hyperlink" Target="https://eigo-rewrite.com/column/stage2-lesson11-1/" TargetMode="External"/><Relationship Id="rId6473" Type="http://schemas.openxmlformats.org/officeDocument/2006/relationships/hyperlink" Target="https://dokkai-labo.tokyo/blog/shouronbunmaster/" TargetMode="External"/><Relationship Id="rId6470" Type="http://schemas.openxmlformats.org/officeDocument/2006/relationships/hyperlink" Target="https://dokkai-labo.tokyo/blog/shouronbunmaster/" TargetMode="External"/><Relationship Id="rId5140" Type="http://schemas.openxmlformats.org/officeDocument/2006/relationships/hyperlink" Target="https://eigo-rewrite.com/column/stage2-lesson11-1/" TargetMode="External"/><Relationship Id="rId6471" Type="http://schemas.openxmlformats.org/officeDocument/2006/relationships/hyperlink" Target="https://dokkai-labo.tokyo/blog/shouronbunmaster/" TargetMode="External"/><Relationship Id="rId5145" Type="http://schemas.openxmlformats.org/officeDocument/2006/relationships/hyperlink" Target="https://eigo-rewrite.com/column/stage2-lesson11-1/" TargetMode="External"/><Relationship Id="rId6476" Type="http://schemas.openxmlformats.org/officeDocument/2006/relationships/hyperlink" Target="https://dokkai-labo.tokyo/blog/shouronbunmaster/" TargetMode="External"/><Relationship Id="rId5146" Type="http://schemas.openxmlformats.org/officeDocument/2006/relationships/hyperlink" Target="https://eigo-rewrite.com/column/stage2-lesson11-1/" TargetMode="External"/><Relationship Id="rId6477" Type="http://schemas.openxmlformats.org/officeDocument/2006/relationships/hyperlink" Target="https://dokkai-labo.tokyo/blog/shouronbunmaster/" TargetMode="External"/><Relationship Id="rId5143" Type="http://schemas.openxmlformats.org/officeDocument/2006/relationships/hyperlink" Target="https://eigo-rewrite.com/column/stage2-lesson11-1/" TargetMode="External"/><Relationship Id="rId6474" Type="http://schemas.openxmlformats.org/officeDocument/2006/relationships/hyperlink" Target="https://dokkai-labo.tokyo/blog/shouronbunmaster/" TargetMode="External"/><Relationship Id="rId5144" Type="http://schemas.openxmlformats.org/officeDocument/2006/relationships/hyperlink" Target="https://eigo-rewrite.com/column/stage2-lesson11-1/" TargetMode="External"/><Relationship Id="rId6475" Type="http://schemas.openxmlformats.org/officeDocument/2006/relationships/hyperlink" Target="https://dokkai-labo.tokyo/blog/shouronbunmaster/" TargetMode="External"/><Relationship Id="rId5149" Type="http://schemas.openxmlformats.org/officeDocument/2006/relationships/hyperlink" Target="https://eigo-rewrite.com/column/stage2-lesson11-1/" TargetMode="External"/><Relationship Id="rId5147" Type="http://schemas.openxmlformats.org/officeDocument/2006/relationships/hyperlink" Target="https://eigo-rewrite.com/column/stage2-lesson11-1/" TargetMode="External"/><Relationship Id="rId6478" Type="http://schemas.openxmlformats.org/officeDocument/2006/relationships/hyperlink" Target="https://dokkai-labo.tokyo/blog/shouronbunmaster/" TargetMode="External"/><Relationship Id="rId5148" Type="http://schemas.openxmlformats.org/officeDocument/2006/relationships/hyperlink" Target="https://eigo-rewrite.com/column/stage2-lesson11-1/" TargetMode="External"/><Relationship Id="rId6479" Type="http://schemas.openxmlformats.org/officeDocument/2006/relationships/hyperlink" Target="https://dokkai-labo.tokyo/blog/shouronbunmaster/" TargetMode="External"/><Relationship Id="rId6429" Type="http://schemas.openxmlformats.org/officeDocument/2006/relationships/hyperlink" Target="https://eigo-rewrite.com/column/stage2-lesson12-2/" TargetMode="External"/><Relationship Id="rId6427" Type="http://schemas.openxmlformats.org/officeDocument/2006/relationships/hyperlink" Target="https://eigo-rewrite.com/column/stage2-lesson12-2/" TargetMode="External"/><Relationship Id="rId7759" Type="http://schemas.openxmlformats.org/officeDocument/2006/relationships/hyperlink" Target="https://natsui-sansu-juku.com/column/200314/" TargetMode="External"/><Relationship Id="rId6428" Type="http://schemas.openxmlformats.org/officeDocument/2006/relationships/hyperlink" Target="https://eigo-rewrite.com/column/stage2-lesson12-2/" TargetMode="External"/><Relationship Id="rId7758" Type="http://schemas.openxmlformats.org/officeDocument/2006/relationships/hyperlink" Target="https://natsui-sansu-juku.com/column/200314/" TargetMode="External"/><Relationship Id="rId6421" Type="http://schemas.openxmlformats.org/officeDocument/2006/relationships/hyperlink" Target="https://eigo-rewrite.com/column/stage2-lesson12-2/" TargetMode="External"/><Relationship Id="rId7753" Type="http://schemas.openxmlformats.org/officeDocument/2006/relationships/hyperlink" Target="https://natsui-sansu-juku.com/column/200314/" TargetMode="External"/><Relationship Id="rId6422" Type="http://schemas.openxmlformats.org/officeDocument/2006/relationships/hyperlink" Target="https://eigo-rewrite.com/column/stage2-lesson12-2/" TargetMode="External"/><Relationship Id="rId7752" Type="http://schemas.openxmlformats.org/officeDocument/2006/relationships/hyperlink" Target="https://natsui-sansu-juku.com/column/200314/" TargetMode="External"/><Relationship Id="rId7751" Type="http://schemas.openxmlformats.org/officeDocument/2006/relationships/hyperlink" Target="https://natsui-sansu-juku.com/column/200314/" TargetMode="External"/><Relationship Id="rId6420" Type="http://schemas.openxmlformats.org/officeDocument/2006/relationships/hyperlink" Target="https://eigo-rewrite.com/column/stage2-lesson12-2/" TargetMode="External"/><Relationship Id="rId7750" Type="http://schemas.openxmlformats.org/officeDocument/2006/relationships/hyperlink" Target="https://natsui-sansu-juku.com/column/200314/" TargetMode="External"/><Relationship Id="rId6425" Type="http://schemas.openxmlformats.org/officeDocument/2006/relationships/hyperlink" Target="https://eigo-rewrite.com/column/stage2-lesson12-2/" TargetMode="External"/><Relationship Id="rId7757" Type="http://schemas.openxmlformats.org/officeDocument/2006/relationships/hyperlink" Target="https://natsui-sansu-juku.com/column/200314/" TargetMode="External"/><Relationship Id="rId6426" Type="http://schemas.openxmlformats.org/officeDocument/2006/relationships/hyperlink" Target="https://eigo-rewrite.com/column/stage2-lesson12-2/" TargetMode="External"/><Relationship Id="rId7756" Type="http://schemas.openxmlformats.org/officeDocument/2006/relationships/hyperlink" Target="https://natsui-sansu-juku.com/column/200314/" TargetMode="External"/><Relationship Id="rId6423" Type="http://schemas.openxmlformats.org/officeDocument/2006/relationships/hyperlink" Target="https://eigo-rewrite.com/column/stage2-lesson12-2/" TargetMode="External"/><Relationship Id="rId7755" Type="http://schemas.openxmlformats.org/officeDocument/2006/relationships/hyperlink" Target="https://natsui-sansu-juku.com/column/200314/" TargetMode="External"/><Relationship Id="rId6424" Type="http://schemas.openxmlformats.org/officeDocument/2006/relationships/hyperlink" Target="https://eigo-rewrite.com/column/stage2-lesson12-2/" TargetMode="External"/><Relationship Id="rId7754" Type="http://schemas.openxmlformats.org/officeDocument/2006/relationships/hyperlink" Target="https://natsui-sansu-juku.com/column/200314/" TargetMode="External"/><Relationship Id="rId6418" Type="http://schemas.openxmlformats.org/officeDocument/2006/relationships/hyperlink" Target="https://eigo-rewrite.com/column/stage2-lesson12-2/" TargetMode="External"/><Relationship Id="rId6419" Type="http://schemas.openxmlformats.org/officeDocument/2006/relationships/hyperlink" Target="https://eigo-rewrite.com/column/stage2-lesson12-2/" TargetMode="External"/><Relationship Id="rId7749" Type="http://schemas.openxmlformats.org/officeDocument/2006/relationships/hyperlink" Target="https://natsui-sansu-juku.com/column/200314/" TargetMode="External"/><Relationship Id="rId6416" Type="http://schemas.openxmlformats.org/officeDocument/2006/relationships/hyperlink" Target="https://eigo-rewrite.com/column/stage2-lesson12-2/" TargetMode="External"/><Relationship Id="rId7748" Type="http://schemas.openxmlformats.org/officeDocument/2006/relationships/hyperlink" Target="https://natsui-sansu-juku.com/column/200314/" TargetMode="External"/><Relationship Id="rId6417" Type="http://schemas.openxmlformats.org/officeDocument/2006/relationships/hyperlink" Target="https://eigo-rewrite.com/column/stage2-lesson12-2/" TargetMode="External"/><Relationship Id="rId7747" Type="http://schemas.openxmlformats.org/officeDocument/2006/relationships/hyperlink" Target="https://natsui-sansu-juku.com/column/200314/" TargetMode="External"/><Relationship Id="rId6410" Type="http://schemas.openxmlformats.org/officeDocument/2006/relationships/hyperlink" Target="https://eigo-rewrite.com/column/stage1_lesson12-1/" TargetMode="External"/><Relationship Id="rId7742" Type="http://schemas.openxmlformats.org/officeDocument/2006/relationships/hyperlink" Target="https://natsui-sansu-juku.com/column/200314/" TargetMode="External"/><Relationship Id="rId6411" Type="http://schemas.openxmlformats.org/officeDocument/2006/relationships/hyperlink" Target="https://eigo-rewrite.com/column/stage1_lesson12-1/" TargetMode="External"/><Relationship Id="rId7741" Type="http://schemas.openxmlformats.org/officeDocument/2006/relationships/hyperlink" Target="https://natsui-sansu-juku.com/column/200314/" TargetMode="External"/><Relationship Id="rId7740" Type="http://schemas.openxmlformats.org/officeDocument/2006/relationships/hyperlink" Target="https://natsui-sansu-juku.com/column/200314/" TargetMode="External"/><Relationship Id="rId6414" Type="http://schemas.openxmlformats.org/officeDocument/2006/relationships/hyperlink" Target="https://eigo-rewrite.com/column/stage2-lesson12-2/" TargetMode="External"/><Relationship Id="rId7746" Type="http://schemas.openxmlformats.org/officeDocument/2006/relationships/hyperlink" Target="https://natsui-sansu-juku.com/column/200314/" TargetMode="External"/><Relationship Id="rId6415" Type="http://schemas.openxmlformats.org/officeDocument/2006/relationships/hyperlink" Target="https://eigo-rewrite.com/column/stage2-lesson12-2/" TargetMode="External"/><Relationship Id="rId7745" Type="http://schemas.openxmlformats.org/officeDocument/2006/relationships/hyperlink" Target="https://natsui-sansu-juku.com/column/200314/" TargetMode="External"/><Relationship Id="rId6412" Type="http://schemas.openxmlformats.org/officeDocument/2006/relationships/hyperlink" Target="https://eigo-rewrite.com/column/stage1_lesson12-1/" TargetMode="External"/><Relationship Id="rId7744" Type="http://schemas.openxmlformats.org/officeDocument/2006/relationships/hyperlink" Target="https://natsui-sansu-juku.com/column/200314/" TargetMode="External"/><Relationship Id="rId6413" Type="http://schemas.openxmlformats.org/officeDocument/2006/relationships/hyperlink" Target="https://eigo-rewrite.com/column/stage2-lesson12-2/" TargetMode="External"/><Relationship Id="rId7743" Type="http://schemas.openxmlformats.org/officeDocument/2006/relationships/hyperlink" Target="https://natsui-sansu-juku.com/column/200314/" TargetMode="External"/><Relationship Id="rId5118" Type="http://schemas.openxmlformats.org/officeDocument/2006/relationships/hyperlink" Target="https://eigo-rewrite.com/column/stage3-lesson2-2/" TargetMode="External"/><Relationship Id="rId6449" Type="http://schemas.openxmlformats.org/officeDocument/2006/relationships/hyperlink" Target="https://eigo-rewrite.com/column/stage2-lesson12-2/" TargetMode="External"/><Relationship Id="rId5119" Type="http://schemas.openxmlformats.org/officeDocument/2006/relationships/hyperlink" Target="https://eigo-rewrite.com/column/stage3-lesson2-2/" TargetMode="External"/><Relationship Id="rId7771" Type="http://schemas.openxmlformats.org/officeDocument/2006/relationships/hyperlink" Target="https://natsui-sansu-juku.com/column/200314/" TargetMode="External"/><Relationship Id="rId6440" Type="http://schemas.openxmlformats.org/officeDocument/2006/relationships/hyperlink" Target="https://eigo-rewrite.com/column/stage2-lesson12-2/" TargetMode="External"/><Relationship Id="rId7770" Type="http://schemas.openxmlformats.org/officeDocument/2006/relationships/hyperlink" Target="https://natsui-sansu-juku.com/column/200314/" TargetMode="External"/><Relationship Id="rId5112" Type="http://schemas.openxmlformats.org/officeDocument/2006/relationships/hyperlink" Target="https://eigo-rewrite.com/column/stage3-lesson2-2/" TargetMode="External"/><Relationship Id="rId6443" Type="http://schemas.openxmlformats.org/officeDocument/2006/relationships/hyperlink" Target="https://eigo-rewrite.com/column/stage2-lesson12-2/" TargetMode="External"/><Relationship Id="rId7775" Type="http://schemas.openxmlformats.org/officeDocument/2006/relationships/hyperlink" Target="https://eng-support.com/column/progressbook1-7-3/" TargetMode="External"/><Relationship Id="rId5113" Type="http://schemas.openxmlformats.org/officeDocument/2006/relationships/hyperlink" Target="https://eigo-rewrite.com/column/stage3-lesson2-2/" TargetMode="External"/><Relationship Id="rId6444" Type="http://schemas.openxmlformats.org/officeDocument/2006/relationships/hyperlink" Target="https://eigo-rewrite.com/column/stage2-lesson12-2/" TargetMode="External"/><Relationship Id="rId7774" Type="http://schemas.openxmlformats.org/officeDocument/2006/relationships/hyperlink" Target="https://eng-support.com/column/progressbook1-7-3/" TargetMode="External"/><Relationship Id="rId5110" Type="http://schemas.openxmlformats.org/officeDocument/2006/relationships/hyperlink" Target="https://eigo-rewrite.com/column/stage3-lesson2-2/" TargetMode="External"/><Relationship Id="rId6441" Type="http://schemas.openxmlformats.org/officeDocument/2006/relationships/hyperlink" Target="https://eigo-rewrite.com/column/stage2-lesson12-2/" TargetMode="External"/><Relationship Id="rId7773" Type="http://schemas.openxmlformats.org/officeDocument/2006/relationships/hyperlink" Target="https://eng-support.com/column/progressbook1-7-3/" TargetMode="External"/><Relationship Id="rId5111" Type="http://schemas.openxmlformats.org/officeDocument/2006/relationships/hyperlink" Target="https://eigo-rewrite.com/column/stage3-lesson2-2/" TargetMode="External"/><Relationship Id="rId6442" Type="http://schemas.openxmlformats.org/officeDocument/2006/relationships/hyperlink" Target="https://eigo-rewrite.com/column/stage2-lesson12-2/" TargetMode="External"/><Relationship Id="rId7772" Type="http://schemas.openxmlformats.org/officeDocument/2006/relationships/hyperlink" Target="https://eng-support.com/column/progressbook1-7-3/" TargetMode="External"/><Relationship Id="rId5116" Type="http://schemas.openxmlformats.org/officeDocument/2006/relationships/hyperlink" Target="https://eigo-rewrite.com/column/stage3-lesson2-2/" TargetMode="External"/><Relationship Id="rId6447" Type="http://schemas.openxmlformats.org/officeDocument/2006/relationships/hyperlink" Target="https://eigo-rewrite.com/column/stage2-lesson12-2/" TargetMode="External"/><Relationship Id="rId7779" Type="http://schemas.openxmlformats.org/officeDocument/2006/relationships/hyperlink" Target="https://eng-support.com/column/progressbook1-7-3/" TargetMode="External"/><Relationship Id="rId5117" Type="http://schemas.openxmlformats.org/officeDocument/2006/relationships/hyperlink" Target="https://eigo-rewrite.com/column/stage3-lesson2-2/" TargetMode="External"/><Relationship Id="rId6448" Type="http://schemas.openxmlformats.org/officeDocument/2006/relationships/hyperlink" Target="https://eigo-rewrite.com/column/stage2-lesson12-2/" TargetMode="External"/><Relationship Id="rId7778" Type="http://schemas.openxmlformats.org/officeDocument/2006/relationships/hyperlink" Target="https://eng-support.com/column/progressbook1-7-3/" TargetMode="External"/><Relationship Id="rId5114" Type="http://schemas.openxmlformats.org/officeDocument/2006/relationships/hyperlink" Target="https://eigo-rewrite.com/column/stage3-lesson2-2/" TargetMode="External"/><Relationship Id="rId6445" Type="http://schemas.openxmlformats.org/officeDocument/2006/relationships/hyperlink" Target="https://eigo-rewrite.com/column/stage2-lesson12-2/" TargetMode="External"/><Relationship Id="rId7777" Type="http://schemas.openxmlformats.org/officeDocument/2006/relationships/hyperlink" Target="https://eng-support.com/column/progressbook1-7-3/" TargetMode="External"/><Relationship Id="rId5115" Type="http://schemas.openxmlformats.org/officeDocument/2006/relationships/hyperlink" Target="https://eigo-rewrite.com/column/stage3-lesson2-2/" TargetMode="External"/><Relationship Id="rId6446" Type="http://schemas.openxmlformats.org/officeDocument/2006/relationships/hyperlink" Target="https://eigo-rewrite.com/column/stage2-lesson12-2/" TargetMode="External"/><Relationship Id="rId7776" Type="http://schemas.openxmlformats.org/officeDocument/2006/relationships/hyperlink" Target="https://eng-support.com/column/progressbook1-7-3/" TargetMode="External"/><Relationship Id="rId5109" Type="http://schemas.openxmlformats.org/officeDocument/2006/relationships/hyperlink" Target="https://eigo-rewrite.com/column/stage3-lesson2-2/" TargetMode="External"/><Relationship Id="rId5107" Type="http://schemas.openxmlformats.org/officeDocument/2006/relationships/hyperlink" Target="https://eigo-rewrite.com/column/stage3-lesson2-2/" TargetMode="External"/><Relationship Id="rId6438" Type="http://schemas.openxmlformats.org/officeDocument/2006/relationships/hyperlink" Target="https://eigo-rewrite.com/column/stage2-lesson12-2/" TargetMode="External"/><Relationship Id="rId5108" Type="http://schemas.openxmlformats.org/officeDocument/2006/relationships/hyperlink" Target="https://eigo-rewrite.com/column/stage3-lesson2-2/" TargetMode="External"/><Relationship Id="rId6439" Type="http://schemas.openxmlformats.org/officeDocument/2006/relationships/hyperlink" Target="https://eigo-rewrite.com/column/stage2-lesson12-2/" TargetMode="External"/><Relationship Id="rId7769" Type="http://schemas.openxmlformats.org/officeDocument/2006/relationships/hyperlink" Target="https://natsui-sansu-juku.com/column/200314/" TargetMode="External"/><Relationship Id="rId7760" Type="http://schemas.openxmlformats.org/officeDocument/2006/relationships/hyperlink" Target="https://natsui-sansu-juku.com/column/200314/" TargetMode="External"/><Relationship Id="rId5101" Type="http://schemas.openxmlformats.org/officeDocument/2006/relationships/hyperlink" Target="https://eigo-rewrite.com/column/stage3-lesson2-2/" TargetMode="External"/><Relationship Id="rId6432" Type="http://schemas.openxmlformats.org/officeDocument/2006/relationships/hyperlink" Target="https://eigo-rewrite.com/column/stage2-lesson12-2/" TargetMode="External"/><Relationship Id="rId7764" Type="http://schemas.openxmlformats.org/officeDocument/2006/relationships/hyperlink" Target="https://natsui-sansu-juku.com/column/200314/" TargetMode="External"/><Relationship Id="rId5102" Type="http://schemas.openxmlformats.org/officeDocument/2006/relationships/hyperlink" Target="https://eigo-rewrite.com/column/stage3-lesson2-2/" TargetMode="External"/><Relationship Id="rId6433" Type="http://schemas.openxmlformats.org/officeDocument/2006/relationships/hyperlink" Target="https://eigo-rewrite.com/column/stage2-lesson12-2/" TargetMode="External"/><Relationship Id="rId7763" Type="http://schemas.openxmlformats.org/officeDocument/2006/relationships/hyperlink" Target="https://natsui-sansu-juku.com/column/200314/" TargetMode="External"/><Relationship Id="rId6430" Type="http://schemas.openxmlformats.org/officeDocument/2006/relationships/hyperlink" Target="https://eigo-rewrite.com/column/stage2-lesson12-2/" TargetMode="External"/><Relationship Id="rId7762" Type="http://schemas.openxmlformats.org/officeDocument/2006/relationships/hyperlink" Target="https://natsui-sansu-juku.com/column/200314/" TargetMode="External"/><Relationship Id="rId5100" Type="http://schemas.openxmlformats.org/officeDocument/2006/relationships/hyperlink" Target="https://eigo-rewrite.com/column/stage3-lesson2-2/" TargetMode="External"/><Relationship Id="rId6431" Type="http://schemas.openxmlformats.org/officeDocument/2006/relationships/hyperlink" Target="https://eigo-rewrite.com/column/stage2-lesson12-2/" TargetMode="External"/><Relationship Id="rId7761" Type="http://schemas.openxmlformats.org/officeDocument/2006/relationships/hyperlink" Target="https://natsui-sansu-juku.com/column/200314/" TargetMode="External"/><Relationship Id="rId5105" Type="http://schemas.openxmlformats.org/officeDocument/2006/relationships/hyperlink" Target="https://eigo-rewrite.com/column/stage3-lesson2-2/" TargetMode="External"/><Relationship Id="rId6436" Type="http://schemas.openxmlformats.org/officeDocument/2006/relationships/hyperlink" Target="https://eigo-rewrite.com/column/stage2-lesson12-2/" TargetMode="External"/><Relationship Id="rId7768" Type="http://schemas.openxmlformats.org/officeDocument/2006/relationships/hyperlink" Target="https://natsui-sansu-juku.com/column/200314/" TargetMode="External"/><Relationship Id="rId5106" Type="http://schemas.openxmlformats.org/officeDocument/2006/relationships/hyperlink" Target="https://eigo-rewrite.com/column/stage3-lesson2-2/" TargetMode="External"/><Relationship Id="rId6437" Type="http://schemas.openxmlformats.org/officeDocument/2006/relationships/hyperlink" Target="https://eigo-rewrite.com/column/stage2-lesson12-2/" TargetMode="External"/><Relationship Id="rId7767" Type="http://schemas.openxmlformats.org/officeDocument/2006/relationships/hyperlink" Target="https://natsui-sansu-juku.com/column/200314/" TargetMode="External"/><Relationship Id="rId5103" Type="http://schemas.openxmlformats.org/officeDocument/2006/relationships/hyperlink" Target="https://eigo-rewrite.com/column/stage3-lesson2-2/" TargetMode="External"/><Relationship Id="rId6434" Type="http://schemas.openxmlformats.org/officeDocument/2006/relationships/hyperlink" Target="https://eigo-rewrite.com/column/stage2-lesson12-2/" TargetMode="External"/><Relationship Id="rId7766" Type="http://schemas.openxmlformats.org/officeDocument/2006/relationships/hyperlink" Target="https://natsui-sansu-juku.com/column/200314/" TargetMode="External"/><Relationship Id="rId5104" Type="http://schemas.openxmlformats.org/officeDocument/2006/relationships/hyperlink" Target="https://eigo-rewrite.com/column/stage3-lesson2-2/" TargetMode="External"/><Relationship Id="rId6435" Type="http://schemas.openxmlformats.org/officeDocument/2006/relationships/hyperlink" Target="https://eigo-rewrite.com/column/stage2-lesson12-2/" TargetMode="External"/><Relationship Id="rId7765" Type="http://schemas.openxmlformats.org/officeDocument/2006/relationships/hyperlink" Target="https://natsui-sansu-juku.com/column/200314/" TargetMode="External"/><Relationship Id="rId907" Type="http://schemas.openxmlformats.org/officeDocument/2006/relationships/hyperlink" Target="https://natsui-sansu-juku.com/column/hayasamondai/" TargetMode="External"/><Relationship Id="rId906" Type="http://schemas.openxmlformats.org/officeDocument/2006/relationships/hyperlink" Target="https://natsui-sansu-juku.com/column/hayasamondai/" TargetMode="External"/><Relationship Id="rId905" Type="http://schemas.openxmlformats.org/officeDocument/2006/relationships/hyperlink" Target="https://natsui-sansu-juku.com/column/hayasamondai/" TargetMode="External"/><Relationship Id="rId904" Type="http://schemas.openxmlformats.org/officeDocument/2006/relationships/hyperlink" Target="https://natsui-sansu-juku.com/column/hayasamondai/" TargetMode="External"/><Relationship Id="rId909" Type="http://schemas.openxmlformats.org/officeDocument/2006/relationships/hyperlink" Target="https://natsui-sansu-juku.com/column/hayasamondai/" TargetMode="External"/><Relationship Id="rId908" Type="http://schemas.openxmlformats.org/officeDocument/2006/relationships/hyperlink" Target="https://natsui-sansu-juku.com/column/hayasamondai/" TargetMode="External"/><Relationship Id="rId903" Type="http://schemas.openxmlformats.org/officeDocument/2006/relationships/hyperlink" Target="https://natsui-sansu-juku.com/column/hayasamondai/" TargetMode="External"/><Relationship Id="rId902" Type="http://schemas.openxmlformats.org/officeDocument/2006/relationships/hyperlink" Target="https://natsui-sansu-juku.com/column/hayasamondai/" TargetMode="External"/><Relationship Id="rId901" Type="http://schemas.openxmlformats.org/officeDocument/2006/relationships/hyperlink" Target="https://natsui-sansu-juku.com/column/hayasamondai/" TargetMode="External"/><Relationship Id="rId900" Type="http://schemas.openxmlformats.org/officeDocument/2006/relationships/hyperlink" Target="https://natsui-sansu-juku.com/column/hayasamondai/" TargetMode="External"/><Relationship Id="rId929" Type="http://schemas.openxmlformats.org/officeDocument/2006/relationships/hyperlink" Target="https://rika-quest.com/column/metal/" TargetMode="External"/><Relationship Id="rId928" Type="http://schemas.openxmlformats.org/officeDocument/2006/relationships/hyperlink" Target="https://rika-quest.com/column/metal/" TargetMode="External"/><Relationship Id="rId927" Type="http://schemas.openxmlformats.org/officeDocument/2006/relationships/hyperlink" Target="https://rika-quest.com/column/metal/" TargetMode="External"/><Relationship Id="rId926" Type="http://schemas.openxmlformats.org/officeDocument/2006/relationships/hyperlink" Target="https://rika-quest.com/column/metal/" TargetMode="External"/><Relationship Id="rId921" Type="http://schemas.openxmlformats.org/officeDocument/2006/relationships/hyperlink" Target="https://natsui-sansu-juku.com/column/hayasamondai/" TargetMode="External"/><Relationship Id="rId920" Type="http://schemas.openxmlformats.org/officeDocument/2006/relationships/hyperlink" Target="https://natsui-sansu-juku.com/column/hayasamondai/" TargetMode="External"/><Relationship Id="rId925" Type="http://schemas.openxmlformats.org/officeDocument/2006/relationships/hyperlink" Target="https://rika-quest.com/column/metal/" TargetMode="External"/><Relationship Id="rId924" Type="http://schemas.openxmlformats.org/officeDocument/2006/relationships/hyperlink" Target="https://rika-quest.com/column/metal/" TargetMode="External"/><Relationship Id="rId923" Type="http://schemas.openxmlformats.org/officeDocument/2006/relationships/hyperlink" Target="https://rika-quest.com/column/metal/" TargetMode="External"/><Relationship Id="rId922" Type="http://schemas.openxmlformats.org/officeDocument/2006/relationships/hyperlink" Target="https://natsui-sansu-juku.com/column/hayasamondai/" TargetMode="External"/><Relationship Id="rId918" Type="http://schemas.openxmlformats.org/officeDocument/2006/relationships/hyperlink" Target="https://natsui-sansu-juku.com/column/hayasamondai/" TargetMode="External"/><Relationship Id="rId917" Type="http://schemas.openxmlformats.org/officeDocument/2006/relationships/hyperlink" Target="https://natsui-sansu-juku.com/column/hayasamondai/" TargetMode="External"/><Relationship Id="rId916" Type="http://schemas.openxmlformats.org/officeDocument/2006/relationships/hyperlink" Target="https://natsui-sansu-juku.com/column/hayasamondai/" TargetMode="External"/><Relationship Id="rId915" Type="http://schemas.openxmlformats.org/officeDocument/2006/relationships/hyperlink" Target="https://natsui-sansu-juku.com/column/hayasamondai/" TargetMode="External"/><Relationship Id="rId919" Type="http://schemas.openxmlformats.org/officeDocument/2006/relationships/hyperlink" Target="https://natsui-sansu-juku.com/column/hayasamondai/" TargetMode="External"/><Relationship Id="rId910" Type="http://schemas.openxmlformats.org/officeDocument/2006/relationships/hyperlink" Target="https://natsui-sansu-juku.com/column/hayasamondai/" TargetMode="External"/><Relationship Id="rId914" Type="http://schemas.openxmlformats.org/officeDocument/2006/relationships/hyperlink" Target="https://natsui-sansu-juku.com/column/hayasamondai/" TargetMode="External"/><Relationship Id="rId913" Type="http://schemas.openxmlformats.org/officeDocument/2006/relationships/hyperlink" Target="https://natsui-sansu-juku.com/column/hayasamondai/" TargetMode="External"/><Relationship Id="rId912" Type="http://schemas.openxmlformats.org/officeDocument/2006/relationships/hyperlink" Target="https://natsui-sansu-juku.com/column/hayasamondai/" TargetMode="External"/><Relationship Id="rId911" Type="http://schemas.openxmlformats.org/officeDocument/2006/relationships/hyperlink" Target="https://natsui-sansu-juku.com/column/hayasamondai/" TargetMode="External"/><Relationship Id="rId5170" Type="http://schemas.openxmlformats.org/officeDocument/2006/relationships/hyperlink" Target="https://eigo-rewrite.com/column/stage2-lesson11-1/" TargetMode="External"/><Relationship Id="rId5171" Type="http://schemas.openxmlformats.org/officeDocument/2006/relationships/hyperlink" Target="https://eigo-rewrite.com/column/stage2-lesson11-1/" TargetMode="External"/><Relationship Id="rId5174" Type="http://schemas.openxmlformats.org/officeDocument/2006/relationships/hyperlink" Target="https://eigo-rewrite.com/column/stage1-1-2/" TargetMode="External"/><Relationship Id="rId5175" Type="http://schemas.openxmlformats.org/officeDocument/2006/relationships/hyperlink" Target="https://eigo-rewrite.com/column/stage1-1-2/" TargetMode="External"/><Relationship Id="rId5172" Type="http://schemas.openxmlformats.org/officeDocument/2006/relationships/hyperlink" Target="https://eigo-rewrite.com/column/stage2-lesson11-1/" TargetMode="External"/><Relationship Id="rId5173" Type="http://schemas.openxmlformats.org/officeDocument/2006/relationships/hyperlink" Target="https://eigo-rewrite.com/column/stage1-1-2/" TargetMode="External"/><Relationship Id="rId5178" Type="http://schemas.openxmlformats.org/officeDocument/2006/relationships/hyperlink" Target="https://eigo-rewrite.com/column/stage1-1-2/" TargetMode="External"/><Relationship Id="rId5179" Type="http://schemas.openxmlformats.org/officeDocument/2006/relationships/hyperlink" Target="https://eigo-rewrite.com/column/stage1-1-2/" TargetMode="External"/><Relationship Id="rId5176" Type="http://schemas.openxmlformats.org/officeDocument/2006/relationships/hyperlink" Target="https://eigo-rewrite.com/column/stage1-1-2/" TargetMode="External"/><Relationship Id="rId5177" Type="http://schemas.openxmlformats.org/officeDocument/2006/relationships/hyperlink" Target="https://eigo-rewrite.com/column/stage1-1-2/" TargetMode="External"/><Relationship Id="rId6490" Type="http://schemas.openxmlformats.org/officeDocument/2006/relationships/hyperlink" Target="https://dokkai-labo.tokyo/blog/shouronbunmaster/" TargetMode="External"/><Relationship Id="rId5160" Type="http://schemas.openxmlformats.org/officeDocument/2006/relationships/hyperlink" Target="https://eigo-rewrite.com/column/stage2-lesson11-1/" TargetMode="External"/><Relationship Id="rId6491" Type="http://schemas.openxmlformats.org/officeDocument/2006/relationships/hyperlink" Target="https://dokkai-labo.tokyo/blog/shouronbunmaster/" TargetMode="External"/><Relationship Id="rId5163" Type="http://schemas.openxmlformats.org/officeDocument/2006/relationships/hyperlink" Target="https://eigo-rewrite.com/column/stage2-lesson11-1/" TargetMode="External"/><Relationship Id="rId6494" Type="http://schemas.openxmlformats.org/officeDocument/2006/relationships/hyperlink" Target="https://dokkai-labo.tokyo/blog/shouronbunmaster/" TargetMode="External"/><Relationship Id="rId5164" Type="http://schemas.openxmlformats.org/officeDocument/2006/relationships/hyperlink" Target="https://eigo-rewrite.com/column/stage2-lesson11-1/" TargetMode="External"/><Relationship Id="rId6495" Type="http://schemas.openxmlformats.org/officeDocument/2006/relationships/hyperlink" Target="https://dokkai-labo.tokyo/blog/shouronbunmaster/" TargetMode="External"/><Relationship Id="rId5161" Type="http://schemas.openxmlformats.org/officeDocument/2006/relationships/hyperlink" Target="https://eigo-rewrite.com/column/stage2-lesson11-1/" TargetMode="External"/><Relationship Id="rId6492" Type="http://schemas.openxmlformats.org/officeDocument/2006/relationships/hyperlink" Target="https://dokkai-labo.tokyo/blog/shouronbunmaster/" TargetMode="External"/><Relationship Id="rId5162" Type="http://schemas.openxmlformats.org/officeDocument/2006/relationships/hyperlink" Target="https://eigo-rewrite.com/column/stage2-lesson11-1/" TargetMode="External"/><Relationship Id="rId6493" Type="http://schemas.openxmlformats.org/officeDocument/2006/relationships/hyperlink" Target="https://dokkai-labo.tokyo/blog/shouronbunmaster/" TargetMode="External"/><Relationship Id="rId5167" Type="http://schemas.openxmlformats.org/officeDocument/2006/relationships/hyperlink" Target="https://eigo-rewrite.com/column/stage2-lesson11-1/" TargetMode="External"/><Relationship Id="rId6498" Type="http://schemas.openxmlformats.org/officeDocument/2006/relationships/hyperlink" Target="https://dokkai-labo.tokyo/blog/shouronbunmaster/" TargetMode="External"/><Relationship Id="rId5168" Type="http://schemas.openxmlformats.org/officeDocument/2006/relationships/hyperlink" Target="https://eigo-rewrite.com/column/stage2-lesson11-1/" TargetMode="External"/><Relationship Id="rId6499" Type="http://schemas.openxmlformats.org/officeDocument/2006/relationships/hyperlink" Target="https://dokkai-labo.tokyo/blog/shouronbunmaster/" TargetMode="External"/><Relationship Id="rId5165" Type="http://schemas.openxmlformats.org/officeDocument/2006/relationships/hyperlink" Target="https://eigo-rewrite.com/column/stage2-lesson11-1/" TargetMode="External"/><Relationship Id="rId6496" Type="http://schemas.openxmlformats.org/officeDocument/2006/relationships/hyperlink" Target="https://dokkai-labo.tokyo/blog/shouronbunmaster/" TargetMode="External"/><Relationship Id="rId5166" Type="http://schemas.openxmlformats.org/officeDocument/2006/relationships/hyperlink" Target="https://eigo-rewrite.com/column/stage2-lesson11-1/" TargetMode="External"/><Relationship Id="rId6497" Type="http://schemas.openxmlformats.org/officeDocument/2006/relationships/hyperlink" Target="https://dokkai-labo.tokyo/blog/shouronbunmaster/" TargetMode="External"/><Relationship Id="rId5169" Type="http://schemas.openxmlformats.org/officeDocument/2006/relationships/hyperlink" Target="https://eigo-rewrite.com/column/stage2-lesson11-1/" TargetMode="External"/><Relationship Id="rId5192" Type="http://schemas.openxmlformats.org/officeDocument/2006/relationships/hyperlink" Target="https://eigo-rewrite.com/column/stage1-1-2/" TargetMode="External"/><Relationship Id="rId5193" Type="http://schemas.openxmlformats.org/officeDocument/2006/relationships/hyperlink" Target="https://eigo-rewrite.com/column/stage1-1-2/" TargetMode="External"/><Relationship Id="rId5190" Type="http://schemas.openxmlformats.org/officeDocument/2006/relationships/hyperlink" Target="https://eigo-rewrite.com/column/stage1-1-2/" TargetMode="External"/><Relationship Id="rId5191" Type="http://schemas.openxmlformats.org/officeDocument/2006/relationships/hyperlink" Target="https://eigo-rewrite.com/column/stage1-1-2/" TargetMode="External"/><Relationship Id="rId5196" Type="http://schemas.openxmlformats.org/officeDocument/2006/relationships/hyperlink" Target="https://eigo-rewrite.com/column/stage1-1-2/" TargetMode="External"/><Relationship Id="rId5197" Type="http://schemas.openxmlformats.org/officeDocument/2006/relationships/hyperlink" Target="https://eigo-rewrite.com/column/stage1-1-2/" TargetMode="External"/><Relationship Id="rId5194" Type="http://schemas.openxmlformats.org/officeDocument/2006/relationships/hyperlink" Target="https://eigo-rewrite.com/column/stage1-1-2/" TargetMode="External"/><Relationship Id="rId5195" Type="http://schemas.openxmlformats.org/officeDocument/2006/relationships/hyperlink" Target="https://eigo-rewrite.com/column/stage1-1-2/" TargetMode="External"/><Relationship Id="rId5198" Type="http://schemas.openxmlformats.org/officeDocument/2006/relationships/hyperlink" Target="https://eigo-rewrite.com/column/stage1-1-2/" TargetMode="External"/><Relationship Id="rId5199" Type="http://schemas.openxmlformats.org/officeDocument/2006/relationships/hyperlink" Target="https://eigo-rewrite.com/column/stage1-1-2/" TargetMode="External"/><Relationship Id="rId5181" Type="http://schemas.openxmlformats.org/officeDocument/2006/relationships/hyperlink" Target="https://eigo-rewrite.com/column/stage1-1-2/" TargetMode="External"/><Relationship Id="rId5182" Type="http://schemas.openxmlformats.org/officeDocument/2006/relationships/hyperlink" Target="https://eigo-rewrite.com/column/stage1-1-2/" TargetMode="External"/><Relationship Id="rId5180" Type="http://schemas.openxmlformats.org/officeDocument/2006/relationships/hyperlink" Target="https://eigo-rewrite.com/column/stage1-1-2/" TargetMode="External"/><Relationship Id="rId5185" Type="http://schemas.openxmlformats.org/officeDocument/2006/relationships/hyperlink" Target="https://eigo-rewrite.com/column/stage1-1-2/" TargetMode="External"/><Relationship Id="rId5186" Type="http://schemas.openxmlformats.org/officeDocument/2006/relationships/hyperlink" Target="https://eigo-rewrite.com/column/stage1-1-2/" TargetMode="External"/><Relationship Id="rId5183" Type="http://schemas.openxmlformats.org/officeDocument/2006/relationships/hyperlink" Target="https://eigo-rewrite.com/column/stage1-1-2/" TargetMode="External"/><Relationship Id="rId5184" Type="http://schemas.openxmlformats.org/officeDocument/2006/relationships/hyperlink" Target="https://eigo-rewrite.com/column/stage1-1-2/" TargetMode="External"/><Relationship Id="rId5189" Type="http://schemas.openxmlformats.org/officeDocument/2006/relationships/hyperlink" Target="https://eigo-rewrite.com/column/stage1-1-2/" TargetMode="External"/><Relationship Id="rId5187" Type="http://schemas.openxmlformats.org/officeDocument/2006/relationships/hyperlink" Target="https://eigo-rewrite.com/column/stage1-1-2/" TargetMode="External"/><Relationship Id="rId5188" Type="http://schemas.openxmlformats.org/officeDocument/2006/relationships/hyperlink" Target="https://eigo-rewrite.com/column/stage1-1-2/" TargetMode="External"/><Relationship Id="rId866" Type="http://schemas.openxmlformats.org/officeDocument/2006/relationships/hyperlink" Target="https://rika-quest.com/column/star/" TargetMode="External"/><Relationship Id="rId865" Type="http://schemas.openxmlformats.org/officeDocument/2006/relationships/hyperlink" Target="https://rika-quest.com/column/star/" TargetMode="External"/><Relationship Id="rId864" Type="http://schemas.openxmlformats.org/officeDocument/2006/relationships/hyperlink" Target="https://rika-quest.com/column/star/" TargetMode="External"/><Relationship Id="rId863" Type="http://schemas.openxmlformats.org/officeDocument/2006/relationships/hyperlink" Target="https://rika-quest.com/column/star/" TargetMode="External"/><Relationship Id="rId869" Type="http://schemas.openxmlformats.org/officeDocument/2006/relationships/hyperlink" Target="https://rika-quest.com/column/star/" TargetMode="External"/><Relationship Id="rId868" Type="http://schemas.openxmlformats.org/officeDocument/2006/relationships/hyperlink" Target="https://rika-quest.com/column/star/" TargetMode="External"/><Relationship Id="rId867" Type="http://schemas.openxmlformats.org/officeDocument/2006/relationships/hyperlink" Target="https://rika-quest.com/column/star/" TargetMode="External"/><Relationship Id="rId862" Type="http://schemas.openxmlformats.org/officeDocument/2006/relationships/hyperlink" Target="https://rika-quest.com/column/star/" TargetMode="External"/><Relationship Id="rId861" Type="http://schemas.openxmlformats.org/officeDocument/2006/relationships/hyperlink" Target="https://rika-quest.com/column/star/" TargetMode="External"/><Relationship Id="rId860" Type="http://schemas.openxmlformats.org/officeDocument/2006/relationships/hyperlink" Target="https://rika-quest.com/column/star/" TargetMode="External"/><Relationship Id="rId855" Type="http://schemas.openxmlformats.org/officeDocument/2006/relationships/hyperlink" Target="https://rika-quest.com/column/star/" TargetMode="External"/><Relationship Id="rId854" Type="http://schemas.openxmlformats.org/officeDocument/2006/relationships/hyperlink" Target="https://rika-quest.com/column/star/" TargetMode="External"/><Relationship Id="rId853" Type="http://schemas.openxmlformats.org/officeDocument/2006/relationships/hyperlink" Target="https://rika-quest.com/column/star/" TargetMode="External"/><Relationship Id="rId852" Type="http://schemas.openxmlformats.org/officeDocument/2006/relationships/hyperlink" Target="https://rika-quest.com/column/star/" TargetMode="External"/><Relationship Id="rId859" Type="http://schemas.openxmlformats.org/officeDocument/2006/relationships/hyperlink" Target="https://rika-quest.com/column/star/" TargetMode="External"/><Relationship Id="rId858" Type="http://schemas.openxmlformats.org/officeDocument/2006/relationships/hyperlink" Target="https://rika-quest.com/column/star/" TargetMode="External"/><Relationship Id="rId857" Type="http://schemas.openxmlformats.org/officeDocument/2006/relationships/hyperlink" Target="https://rika-quest.com/column/star/" TargetMode="External"/><Relationship Id="rId856" Type="http://schemas.openxmlformats.org/officeDocument/2006/relationships/hyperlink" Target="https://rika-quest.com/column/star/" TargetMode="External"/><Relationship Id="rId851" Type="http://schemas.openxmlformats.org/officeDocument/2006/relationships/hyperlink" Target="https://rika-quest.com/column/star/" TargetMode="External"/><Relationship Id="rId850" Type="http://schemas.openxmlformats.org/officeDocument/2006/relationships/hyperlink" Target="https://rika-quest.com/column/star/" TargetMode="External"/><Relationship Id="rId888" Type="http://schemas.openxmlformats.org/officeDocument/2006/relationships/hyperlink" Target="https://natsui-sansu-juku.com/column/hayasamondai/" TargetMode="External"/><Relationship Id="rId887" Type="http://schemas.openxmlformats.org/officeDocument/2006/relationships/hyperlink" Target="https://natsui-sansu-juku.com/column/hayasamondai/" TargetMode="External"/><Relationship Id="rId886" Type="http://schemas.openxmlformats.org/officeDocument/2006/relationships/hyperlink" Target="https://natsui-sansu-juku.com/column/hayasamondai/" TargetMode="External"/><Relationship Id="rId885" Type="http://schemas.openxmlformats.org/officeDocument/2006/relationships/hyperlink" Target="https://natsui-sansu-juku.com/column/hayasamondai/" TargetMode="External"/><Relationship Id="rId889" Type="http://schemas.openxmlformats.org/officeDocument/2006/relationships/hyperlink" Target="https://natsui-sansu-juku.com/column/hayasamondai/" TargetMode="External"/><Relationship Id="rId880" Type="http://schemas.openxmlformats.org/officeDocument/2006/relationships/hyperlink" Target="https://natsui-sansu-juku.com/column/hayasamondai/" TargetMode="External"/><Relationship Id="rId884" Type="http://schemas.openxmlformats.org/officeDocument/2006/relationships/hyperlink" Target="https://natsui-sansu-juku.com/column/hayasamondai/" TargetMode="External"/><Relationship Id="rId883" Type="http://schemas.openxmlformats.org/officeDocument/2006/relationships/hyperlink" Target="https://natsui-sansu-juku.com/column/hayasamondai/" TargetMode="External"/><Relationship Id="rId882" Type="http://schemas.openxmlformats.org/officeDocument/2006/relationships/hyperlink" Target="https://natsui-sansu-juku.com/column/hayasamondai/" TargetMode="External"/><Relationship Id="rId881" Type="http://schemas.openxmlformats.org/officeDocument/2006/relationships/hyperlink" Target="https://natsui-sansu-juku.com/column/hayasamondai/" TargetMode="External"/><Relationship Id="rId877" Type="http://schemas.openxmlformats.org/officeDocument/2006/relationships/hyperlink" Target="https://natsui-sansu-juku.com/column/hayasamondai/" TargetMode="External"/><Relationship Id="rId876" Type="http://schemas.openxmlformats.org/officeDocument/2006/relationships/hyperlink" Target="https://natsui-sansu-juku.com/column/hayasamondai/" TargetMode="External"/><Relationship Id="rId875" Type="http://schemas.openxmlformats.org/officeDocument/2006/relationships/hyperlink" Target="https://natsui-sansu-juku.com/column/hayasamondai/" TargetMode="External"/><Relationship Id="rId874" Type="http://schemas.openxmlformats.org/officeDocument/2006/relationships/hyperlink" Target="https://natsui-sansu-juku.com/column/hayasamondai/" TargetMode="External"/><Relationship Id="rId879" Type="http://schemas.openxmlformats.org/officeDocument/2006/relationships/hyperlink" Target="https://natsui-sansu-juku.com/column/hayasamondai/" TargetMode="External"/><Relationship Id="rId878" Type="http://schemas.openxmlformats.org/officeDocument/2006/relationships/hyperlink" Target="https://natsui-sansu-juku.com/column/hayasamondai/" TargetMode="External"/><Relationship Id="rId873" Type="http://schemas.openxmlformats.org/officeDocument/2006/relationships/hyperlink" Target="https://natsui-sansu-juku.com/column/hayasamondai/" TargetMode="External"/><Relationship Id="rId872" Type="http://schemas.openxmlformats.org/officeDocument/2006/relationships/hyperlink" Target="https://rika-quest.com/column/star/" TargetMode="External"/><Relationship Id="rId871" Type="http://schemas.openxmlformats.org/officeDocument/2006/relationships/hyperlink" Target="https://rika-quest.com/column/star/" TargetMode="External"/><Relationship Id="rId870" Type="http://schemas.openxmlformats.org/officeDocument/2006/relationships/hyperlink" Target="https://rika-quest.com/column/star/" TargetMode="External"/><Relationship Id="rId829" Type="http://schemas.openxmlformats.org/officeDocument/2006/relationships/hyperlink" Target="https://rika-quest.com/column/star/" TargetMode="External"/><Relationship Id="rId828" Type="http://schemas.openxmlformats.org/officeDocument/2006/relationships/hyperlink" Target="https://rika-quest.com/column/star/" TargetMode="External"/><Relationship Id="rId827" Type="http://schemas.openxmlformats.org/officeDocument/2006/relationships/hyperlink" Target="https://rika-quest.com/column/star/" TargetMode="External"/><Relationship Id="rId822" Type="http://schemas.openxmlformats.org/officeDocument/2006/relationships/hyperlink" Target="https://rika-quest.com/column/water/" TargetMode="External"/><Relationship Id="rId821" Type="http://schemas.openxmlformats.org/officeDocument/2006/relationships/hyperlink" Target="https://rika-quest.com/column/water/" TargetMode="External"/><Relationship Id="rId820" Type="http://schemas.openxmlformats.org/officeDocument/2006/relationships/hyperlink" Target="https://rika-quest.com/column/water/" TargetMode="External"/><Relationship Id="rId826" Type="http://schemas.openxmlformats.org/officeDocument/2006/relationships/hyperlink" Target="https://rika-quest.com/column/star/" TargetMode="External"/><Relationship Id="rId825" Type="http://schemas.openxmlformats.org/officeDocument/2006/relationships/hyperlink" Target="https://rika-quest.com/column/star/" TargetMode="External"/><Relationship Id="rId824" Type="http://schemas.openxmlformats.org/officeDocument/2006/relationships/hyperlink" Target="https://rika-quest.com/column/star/" TargetMode="External"/><Relationship Id="rId823" Type="http://schemas.openxmlformats.org/officeDocument/2006/relationships/hyperlink" Target="https://rika-quest.com/column/star/" TargetMode="External"/><Relationship Id="rId819" Type="http://schemas.openxmlformats.org/officeDocument/2006/relationships/hyperlink" Target="https://rika-quest.com/column/water/" TargetMode="External"/><Relationship Id="rId818" Type="http://schemas.openxmlformats.org/officeDocument/2006/relationships/hyperlink" Target="https://rika-quest.com/column/water/" TargetMode="External"/><Relationship Id="rId817" Type="http://schemas.openxmlformats.org/officeDocument/2006/relationships/hyperlink" Target="https://rika-quest.com/column/water/" TargetMode="External"/><Relationship Id="rId816" Type="http://schemas.openxmlformats.org/officeDocument/2006/relationships/hyperlink" Target="https://rika-quest.com/column/water/" TargetMode="External"/><Relationship Id="rId811" Type="http://schemas.openxmlformats.org/officeDocument/2006/relationships/hyperlink" Target="https://rika-quest.com/column/water/" TargetMode="External"/><Relationship Id="rId810" Type="http://schemas.openxmlformats.org/officeDocument/2006/relationships/hyperlink" Target="https://rika-quest.com/column/water/" TargetMode="External"/><Relationship Id="rId815" Type="http://schemas.openxmlformats.org/officeDocument/2006/relationships/hyperlink" Target="https://rika-quest.com/column/water/" TargetMode="External"/><Relationship Id="rId814" Type="http://schemas.openxmlformats.org/officeDocument/2006/relationships/hyperlink" Target="https://rika-quest.com/column/water/" TargetMode="External"/><Relationship Id="rId813" Type="http://schemas.openxmlformats.org/officeDocument/2006/relationships/hyperlink" Target="https://rika-quest.com/column/water/" TargetMode="External"/><Relationship Id="rId812" Type="http://schemas.openxmlformats.org/officeDocument/2006/relationships/hyperlink" Target="https://rika-quest.com/column/water/" TargetMode="External"/><Relationship Id="rId849" Type="http://schemas.openxmlformats.org/officeDocument/2006/relationships/hyperlink" Target="https://rika-quest.com/column/star/" TargetMode="External"/><Relationship Id="rId844" Type="http://schemas.openxmlformats.org/officeDocument/2006/relationships/hyperlink" Target="https://rika-quest.com/column/star/" TargetMode="External"/><Relationship Id="rId843" Type="http://schemas.openxmlformats.org/officeDocument/2006/relationships/hyperlink" Target="https://rika-quest.com/column/star/" TargetMode="External"/><Relationship Id="rId842" Type="http://schemas.openxmlformats.org/officeDocument/2006/relationships/hyperlink" Target="https://rika-quest.com/column/star/" TargetMode="External"/><Relationship Id="rId841" Type="http://schemas.openxmlformats.org/officeDocument/2006/relationships/hyperlink" Target="https://rika-quest.com/column/star/" TargetMode="External"/><Relationship Id="rId848" Type="http://schemas.openxmlformats.org/officeDocument/2006/relationships/hyperlink" Target="https://rika-quest.com/column/star/" TargetMode="External"/><Relationship Id="rId847" Type="http://schemas.openxmlformats.org/officeDocument/2006/relationships/hyperlink" Target="https://rika-quest.com/column/star/" TargetMode="External"/><Relationship Id="rId846" Type="http://schemas.openxmlformats.org/officeDocument/2006/relationships/hyperlink" Target="https://rika-quest.com/column/star/" TargetMode="External"/><Relationship Id="rId845" Type="http://schemas.openxmlformats.org/officeDocument/2006/relationships/hyperlink" Target="https://rika-quest.com/column/star/" TargetMode="External"/><Relationship Id="rId840" Type="http://schemas.openxmlformats.org/officeDocument/2006/relationships/hyperlink" Target="https://rika-quest.com/column/star/" TargetMode="External"/><Relationship Id="rId839" Type="http://schemas.openxmlformats.org/officeDocument/2006/relationships/hyperlink" Target="https://rika-quest.com/column/star/" TargetMode="External"/><Relationship Id="rId838" Type="http://schemas.openxmlformats.org/officeDocument/2006/relationships/hyperlink" Target="https://rika-quest.com/column/star/" TargetMode="External"/><Relationship Id="rId833" Type="http://schemas.openxmlformats.org/officeDocument/2006/relationships/hyperlink" Target="https://rika-quest.com/column/star/" TargetMode="External"/><Relationship Id="rId832" Type="http://schemas.openxmlformats.org/officeDocument/2006/relationships/hyperlink" Target="https://rika-quest.com/column/star/" TargetMode="External"/><Relationship Id="rId831" Type="http://schemas.openxmlformats.org/officeDocument/2006/relationships/hyperlink" Target="https://rika-quest.com/column/star/" TargetMode="External"/><Relationship Id="rId830" Type="http://schemas.openxmlformats.org/officeDocument/2006/relationships/hyperlink" Target="https://rika-quest.com/column/star/" TargetMode="External"/><Relationship Id="rId837" Type="http://schemas.openxmlformats.org/officeDocument/2006/relationships/hyperlink" Target="https://rika-quest.com/column/star/" TargetMode="External"/><Relationship Id="rId836" Type="http://schemas.openxmlformats.org/officeDocument/2006/relationships/hyperlink" Target="https://rika-quest.com/column/star/" TargetMode="External"/><Relationship Id="rId835" Type="http://schemas.openxmlformats.org/officeDocument/2006/relationships/hyperlink" Target="https://rika-quest.com/column/star/" TargetMode="External"/><Relationship Id="rId834" Type="http://schemas.openxmlformats.org/officeDocument/2006/relationships/hyperlink" Target="https://rika-quest.com/column/star/" TargetMode="External"/><Relationship Id="rId6506" Type="http://schemas.openxmlformats.org/officeDocument/2006/relationships/hyperlink" Target="https://dokkai-labo.tokyo/blog/shouronbunmaster/" TargetMode="External"/><Relationship Id="rId7838" Type="http://schemas.openxmlformats.org/officeDocument/2006/relationships/hyperlink" Target="https://eigo-rewrite.com/column/stage2-lesson10-2/" TargetMode="External"/><Relationship Id="rId6507" Type="http://schemas.openxmlformats.org/officeDocument/2006/relationships/hyperlink" Target="https://dokkai-labo.tokyo/blog/shouronbunmaster/" TargetMode="External"/><Relationship Id="rId7837" Type="http://schemas.openxmlformats.org/officeDocument/2006/relationships/hyperlink" Target="https://eigo-rewrite.com/column/stage2-lesson10-2/" TargetMode="External"/><Relationship Id="rId6504" Type="http://schemas.openxmlformats.org/officeDocument/2006/relationships/hyperlink" Target="https://dokkai-labo.tokyo/blog/shouronbunmaster/" TargetMode="External"/><Relationship Id="rId7836" Type="http://schemas.openxmlformats.org/officeDocument/2006/relationships/hyperlink" Target="https://eigo-rewrite.com/column/stage2-lesson10-2/" TargetMode="External"/><Relationship Id="rId6505" Type="http://schemas.openxmlformats.org/officeDocument/2006/relationships/hyperlink" Target="https://dokkai-labo.tokyo/blog/shouronbunmaster/" TargetMode="External"/><Relationship Id="rId7835" Type="http://schemas.openxmlformats.org/officeDocument/2006/relationships/hyperlink" Target="https://eigo-rewrite.com/column/stage2-lesson10-2/" TargetMode="External"/><Relationship Id="rId6508" Type="http://schemas.openxmlformats.org/officeDocument/2006/relationships/hyperlink" Target="https://dokkai-labo.tokyo/blog/shouronbunmaster/" TargetMode="External"/><Relationship Id="rId6509" Type="http://schemas.openxmlformats.org/officeDocument/2006/relationships/hyperlink" Target="https://dokkai-labo.tokyo/blog/shouronbunmaster/" TargetMode="External"/><Relationship Id="rId7839" Type="http://schemas.openxmlformats.org/officeDocument/2006/relationships/hyperlink" Target="https://eigo-rewrite.com/column/stage2-lesson10-2/" TargetMode="External"/><Relationship Id="rId7830" Type="http://schemas.openxmlformats.org/officeDocument/2006/relationships/hyperlink" Target="https://eigo-rewrite.com/column/stage2-lesson10-2/" TargetMode="External"/><Relationship Id="rId6502" Type="http://schemas.openxmlformats.org/officeDocument/2006/relationships/hyperlink" Target="https://dokkai-labo.tokyo/blog/shouronbunmaster/" TargetMode="External"/><Relationship Id="rId7834" Type="http://schemas.openxmlformats.org/officeDocument/2006/relationships/hyperlink" Target="https://eigo-rewrite.com/column/stage2-lesson10-2/" TargetMode="External"/><Relationship Id="rId6503" Type="http://schemas.openxmlformats.org/officeDocument/2006/relationships/hyperlink" Target="https://dokkai-labo.tokyo/blog/shouronbunmaster/" TargetMode="External"/><Relationship Id="rId7833" Type="http://schemas.openxmlformats.org/officeDocument/2006/relationships/hyperlink" Target="https://eigo-rewrite.com/column/stage2-lesson10-2/" TargetMode="External"/><Relationship Id="rId6500" Type="http://schemas.openxmlformats.org/officeDocument/2006/relationships/hyperlink" Target="https://dokkai-labo.tokyo/blog/shouronbunmaster/" TargetMode="External"/><Relationship Id="rId7832" Type="http://schemas.openxmlformats.org/officeDocument/2006/relationships/hyperlink" Target="https://eigo-rewrite.com/column/stage2-lesson10-2/" TargetMode="External"/><Relationship Id="rId6501" Type="http://schemas.openxmlformats.org/officeDocument/2006/relationships/hyperlink" Target="https://dokkai-labo.tokyo/blog/shouronbunmaster/" TargetMode="External"/><Relationship Id="rId7831" Type="http://schemas.openxmlformats.org/officeDocument/2006/relationships/hyperlink" Target="https://eigo-rewrite.com/column/stage2-lesson10-2/" TargetMode="External"/><Relationship Id="rId7827" Type="http://schemas.openxmlformats.org/officeDocument/2006/relationships/hyperlink" Target="https://eigo-rewrite.com/column/stage2-lesson10-2/" TargetMode="External"/><Relationship Id="rId7826" Type="http://schemas.openxmlformats.org/officeDocument/2006/relationships/hyperlink" Target="https://eigo-rewrite.com/column/stage2-lesson10-2/" TargetMode="External"/><Relationship Id="rId7825" Type="http://schemas.openxmlformats.org/officeDocument/2006/relationships/hyperlink" Target="https://eigo-rewrite.com/column/stage2-lesson10-2/" TargetMode="External"/><Relationship Id="rId7824" Type="http://schemas.openxmlformats.org/officeDocument/2006/relationships/hyperlink" Target="https://eigo-rewrite.com/column/stage2-lesson10-2/" TargetMode="External"/><Relationship Id="rId7829" Type="http://schemas.openxmlformats.org/officeDocument/2006/relationships/hyperlink" Target="https://eigo-rewrite.com/column/stage2-lesson10-2/" TargetMode="External"/><Relationship Id="rId7828" Type="http://schemas.openxmlformats.org/officeDocument/2006/relationships/hyperlink" Target="https://eigo-rewrite.com/column/stage2-lesson10-2/" TargetMode="External"/><Relationship Id="rId7823" Type="http://schemas.openxmlformats.org/officeDocument/2006/relationships/hyperlink" Target="https://eigo-rewrite.com/column/stage2-lesson10-2/" TargetMode="External"/><Relationship Id="rId7822" Type="http://schemas.openxmlformats.org/officeDocument/2006/relationships/hyperlink" Target="https://eigo-rewrite.com/column/stage2-lesson10-2/" TargetMode="External"/><Relationship Id="rId7821" Type="http://schemas.openxmlformats.org/officeDocument/2006/relationships/hyperlink" Target="https://eng-support.com/column/progressbook1-7-3/" TargetMode="External"/><Relationship Id="rId7820" Type="http://schemas.openxmlformats.org/officeDocument/2006/relationships/hyperlink" Target="https://eng-support.com/column/progressbook1-7-3/" TargetMode="External"/><Relationship Id="rId6528" Type="http://schemas.openxmlformats.org/officeDocument/2006/relationships/hyperlink" Target="https://eigo-rewrite.com/column/stage1-2-2/" TargetMode="External"/><Relationship Id="rId6529" Type="http://schemas.openxmlformats.org/officeDocument/2006/relationships/hyperlink" Target="https://eigo-rewrite.com/column/stage1-2-2/" TargetMode="External"/><Relationship Id="rId7859" Type="http://schemas.openxmlformats.org/officeDocument/2006/relationships/hyperlink" Target="https://eigo-rewrite.com/column/stage2-lesson10-2/" TargetMode="External"/><Relationship Id="rId6526" Type="http://schemas.openxmlformats.org/officeDocument/2006/relationships/hyperlink" Target="https://eigo-rewrite.com/column/stage1-2-2/" TargetMode="External"/><Relationship Id="rId7858" Type="http://schemas.openxmlformats.org/officeDocument/2006/relationships/hyperlink" Target="https://eigo-rewrite.com/column/stage2-lesson10-2/" TargetMode="External"/><Relationship Id="rId6527" Type="http://schemas.openxmlformats.org/officeDocument/2006/relationships/hyperlink" Target="https://eigo-rewrite.com/column/stage1-2-2/" TargetMode="External"/><Relationship Id="rId7857" Type="http://schemas.openxmlformats.org/officeDocument/2006/relationships/hyperlink" Target="https://eigo-rewrite.com/column/stage2-lesson10-2/" TargetMode="External"/><Relationship Id="rId6520" Type="http://schemas.openxmlformats.org/officeDocument/2006/relationships/hyperlink" Target="https://eigo-rewrite.com/column/stage1-2-2/" TargetMode="External"/><Relationship Id="rId7852" Type="http://schemas.openxmlformats.org/officeDocument/2006/relationships/hyperlink" Target="https://eigo-rewrite.com/column/stage2-lesson10-2/" TargetMode="External"/><Relationship Id="rId6521" Type="http://schemas.openxmlformats.org/officeDocument/2006/relationships/hyperlink" Target="https://eigo-rewrite.com/column/stage1-2-2/" TargetMode="External"/><Relationship Id="rId7851" Type="http://schemas.openxmlformats.org/officeDocument/2006/relationships/hyperlink" Target="https://eigo-rewrite.com/column/stage2-lesson10-2/" TargetMode="External"/><Relationship Id="rId7850" Type="http://schemas.openxmlformats.org/officeDocument/2006/relationships/hyperlink" Target="https://eigo-rewrite.com/column/stage2-lesson10-2/" TargetMode="External"/><Relationship Id="rId6524" Type="http://schemas.openxmlformats.org/officeDocument/2006/relationships/hyperlink" Target="https://eigo-rewrite.com/column/stage1-2-2/" TargetMode="External"/><Relationship Id="rId7856" Type="http://schemas.openxmlformats.org/officeDocument/2006/relationships/hyperlink" Target="https://eigo-rewrite.com/column/stage2-lesson10-2/" TargetMode="External"/><Relationship Id="rId6525" Type="http://schemas.openxmlformats.org/officeDocument/2006/relationships/hyperlink" Target="https://eigo-rewrite.com/column/stage1-2-2/" TargetMode="External"/><Relationship Id="rId7855" Type="http://schemas.openxmlformats.org/officeDocument/2006/relationships/hyperlink" Target="https://eigo-rewrite.com/column/stage2-lesson10-2/" TargetMode="External"/><Relationship Id="rId6522" Type="http://schemas.openxmlformats.org/officeDocument/2006/relationships/hyperlink" Target="https://eigo-rewrite.com/column/stage1-2-2/" TargetMode="External"/><Relationship Id="rId7854" Type="http://schemas.openxmlformats.org/officeDocument/2006/relationships/hyperlink" Target="https://eigo-rewrite.com/column/stage2-lesson10-2/" TargetMode="External"/><Relationship Id="rId6523" Type="http://schemas.openxmlformats.org/officeDocument/2006/relationships/hyperlink" Target="https://eigo-rewrite.com/column/stage1-2-2/" TargetMode="External"/><Relationship Id="rId7853" Type="http://schemas.openxmlformats.org/officeDocument/2006/relationships/hyperlink" Target="https://eigo-rewrite.com/column/stage2-lesson10-2/" TargetMode="External"/><Relationship Id="rId6517" Type="http://schemas.openxmlformats.org/officeDocument/2006/relationships/hyperlink" Target="https://eigo-rewrite.com/column/stage1-2-2/" TargetMode="External"/><Relationship Id="rId7849" Type="http://schemas.openxmlformats.org/officeDocument/2006/relationships/hyperlink" Target="https://eigo-rewrite.com/column/stage2-lesson10-2/" TargetMode="External"/><Relationship Id="rId6518" Type="http://schemas.openxmlformats.org/officeDocument/2006/relationships/hyperlink" Target="https://eigo-rewrite.com/column/stage1-2-2/" TargetMode="External"/><Relationship Id="rId7848" Type="http://schemas.openxmlformats.org/officeDocument/2006/relationships/hyperlink" Target="https://eigo-rewrite.com/column/stage2-lesson10-2/" TargetMode="External"/><Relationship Id="rId6515" Type="http://schemas.openxmlformats.org/officeDocument/2006/relationships/hyperlink" Target="https://eigo-rewrite.com/column/stage1-2-2/" TargetMode="External"/><Relationship Id="rId7847" Type="http://schemas.openxmlformats.org/officeDocument/2006/relationships/hyperlink" Target="https://eigo-rewrite.com/column/stage2-lesson10-2/" TargetMode="External"/><Relationship Id="rId6516" Type="http://schemas.openxmlformats.org/officeDocument/2006/relationships/hyperlink" Target="https://eigo-rewrite.com/column/stage1-2-2/" TargetMode="External"/><Relationship Id="rId7846" Type="http://schemas.openxmlformats.org/officeDocument/2006/relationships/hyperlink" Target="https://eigo-rewrite.com/column/stage2-lesson10-2/" TargetMode="External"/><Relationship Id="rId6519" Type="http://schemas.openxmlformats.org/officeDocument/2006/relationships/hyperlink" Target="https://eigo-rewrite.com/column/stage1-2-2/" TargetMode="External"/><Relationship Id="rId7841" Type="http://schemas.openxmlformats.org/officeDocument/2006/relationships/hyperlink" Target="https://eigo-rewrite.com/column/stage2-lesson10-2/" TargetMode="External"/><Relationship Id="rId6510" Type="http://schemas.openxmlformats.org/officeDocument/2006/relationships/hyperlink" Target="https://dokkai-labo.tokyo/blog/shouronbunmaster/" TargetMode="External"/><Relationship Id="rId7840" Type="http://schemas.openxmlformats.org/officeDocument/2006/relationships/hyperlink" Target="https://eigo-rewrite.com/column/stage2-lesson10-2/" TargetMode="External"/><Relationship Id="rId6513" Type="http://schemas.openxmlformats.org/officeDocument/2006/relationships/hyperlink" Target="https://eigo-rewrite.com/column/stage1-2-2/" TargetMode="External"/><Relationship Id="rId7845" Type="http://schemas.openxmlformats.org/officeDocument/2006/relationships/hyperlink" Target="https://eigo-rewrite.com/column/stage2-lesson10-2/" TargetMode="External"/><Relationship Id="rId6514" Type="http://schemas.openxmlformats.org/officeDocument/2006/relationships/hyperlink" Target="https://eigo-rewrite.com/column/stage1-2-2/" TargetMode="External"/><Relationship Id="rId7844" Type="http://schemas.openxmlformats.org/officeDocument/2006/relationships/hyperlink" Target="https://eigo-rewrite.com/column/stage2-lesson10-2/" TargetMode="External"/><Relationship Id="rId6511" Type="http://schemas.openxmlformats.org/officeDocument/2006/relationships/hyperlink" Target="https://dokkai-labo.tokyo/blog/shouronbunmaster/" TargetMode="External"/><Relationship Id="rId7843" Type="http://schemas.openxmlformats.org/officeDocument/2006/relationships/hyperlink" Target="https://eigo-rewrite.com/column/stage2-lesson10-2/" TargetMode="External"/><Relationship Id="rId6512" Type="http://schemas.openxmlformats.org/officeDocument/2006/relationships/hyperlink" Target="https://dokkai-labo.tokyo/blog/shouronbunmaster/" TargetMode="External"/><Relationship Id="rId7842" Type="http://schemas.openxmlformats.org/officeDocument/2006/relationships/hyperlink" Target="https://eigo-rewrite.com/column/stage2-lesson10-2/" TargetMode="External"/><Relationship Id="rId899" Type="http://schemas.openxmlformats.org/officeDocument/2006/relationships/hyperlink" Target="https://natsui-sansu-juku.com/column/hayasamondai/" TargetMode="External"/><Relationship Id="rId898" Type="http://schemas.openxmlformats.org/officeDocument/2006/relationships/hyperlink" Target="https://natsui-sansu-juku.com/column/hayasamondai/" TargetMode="External"/><Relationship Id="rId897" Type="http://schemas.openxmlformats.org/officeDocument/2006/relationships/hyperlink" Target="https://natsui-sansu-juku.com/column/hayasamondai/" TargetMode="External"/><Relationship Id="rId896" Type="http://schemas.openxmlformats.org/officeDocument/2006/relationships/hyperlink" Target="https://natsui-sansu-juku.com/column/hayasamondai/" TargetMode="External"/><Relationship Id="rId891" Type="http://schemas.openxmlformats.org/officeDocument/2006/relationships/hyperlink" Target="https://natsui-sansu-juku.com/column/hayasamondai/" TargetMode="External"/><Relationship Id="rId890" Type="http://schemas.openxmlformats.org/officeDocument/2006/relationships/hyperlink" Target="https://natsui-sansu-juku.com/column/hayasamondai/" TargetMode="External"/><Relationship Id="rId895" Type="http://schemas.openxmlformats.org/officeDocument/2006/relationships/hyperlink" Target="https://natsui-sansu-juku.com/column/hayasamondai/" TargetMode="External"/><Relationship Id="rId894" Type="http://schemas.openxmlformats.org/officeDocument/2006/relationships/hyperlink" Target="https://natsui-sansu-juku.com/column/hayasamondai/" TargetMode="External"/><Relationship Id="rId893" Type="http://schemas.openxmlformats.org/officeDocument/2006/relationships/hyperlink" Target="https://natsui-sansu-juku.com/column/hayasamondai/" TargetMode="External"/><Relationship Id="rId892" Type="http://schemas.openxmlformats.org/officeDocument/2006/relationships/hyperlink" Target="https://natsui-sansu-juku.com/column/hayasamondai/" TargetMode="External"/><Relationship Id="rId7816" Type="http://schemas.openxmlformats.org/officeDocument/2006/relationships/hyperlink" Target="https://eng-support.com/column/progressbook1-7-3/" TargetMode="External"/><Relationship Id="rId7815" Type="http://schemas.openxmlformats.org/officeDocument/2006/relationships/hyperlink" Target="https://eng-support.com/column/progressbook1-7-3/" TargetMode="External"/><Relationship Id="rId7814" Type="http://schemas.openxmlformats.org/officeDocument/2006/relationships/hyperlink" Target="https://eng-support.com/column/progressbook1-7-3/" TargetMode="External"/><Relationship Id="rId7813" Type="http://schemas.openxmlformats.org/officeDocument/2006/relationships/hyperlink" Target="https://eng-support.com/column/progressbook1-7-3/" TargetMode="External"/><Relationship Id="rId7819" Type="http://schemas.openxmlformats.org/officeDocument/2006/relationships/hyperlink" Target="https://eng-support.com/column/progressbook1-7-3/" TargetMode="External"/><Relationship Id="rId7818" Type="http://schemas.openxmlformats.org/officeDocument/2006/relationships/hyperlink" Target="https://eng-support.com/column/progressbook1-7-3/" TargetMode="External"/><Relationship Id="rId7817" Type="http://schemas.openxmlformats.org/officeDocument/2006/relationships/hyperlink" Target="https://eng-support.com/column/progressbook1-7-3/" TargetMode="External"/><Relationship Id="rId7812" Type="http://schemas.openxmlformats.org/officeDocument/2006/relationships/hyperlink" Target="https://eng-support.com/column/progressbook1-7-3/" TargetMode="External"/><Relationship Id="rId7811" Type="http://schemas.openxmlformats.org/officeDocument/2006/relationships/hyperlink" Target="https://eng-support.com/column/progressbook1-7-3/" TargetMode="External"/><Relationship Id="rId7810" Type="http://schemas.openxmlformats.org/officeDocument/2006/relationships/hyperlink" Target="https://eng-support.com/column/progressbook1-7-3/" TargetMode="External"/><Relationship Id="rId7805" Type="http://schemas.openxmlformats.org/officeDocument/2006/relationships/hyperlink" Target="https://eng-support.com/column/progressbook1-7-3/" TargetMode="External"/><Relationship Id="rId7804" Type="http://schemas.openxmlformats.org/officeDocument/2006/relationships/hyperlink" Target="https://eng-support.com/column/progressbook1-7-3/" TargetMode="External"/><Relationship Id="rId7803" Type="http://schemas.openxmlformats.org/officeDocument/2006/relationships/hyperlink" Target="https://eng-support.com/column/progressbook1-7-3/" TargetMode="External"/><Relationship Id="rId7802" Type="http://schemas.openxmlformats.org/officeDocument/2006/relationships/hyperlink" Target="https://eng-support.com/column/progressbook1-7-3/" TargetMode="External"/><Relationship Id="rId7809" Type="http://schemas.openxmlformats.org/officeDocument/2006/relationships/hyperlink" Target="https://eng-support.com/column/progressbook1-7-3/" TargetMode="External"/><Relationship Id="rId7808" Type="http://schemas.openxmlformats.org/officeDocument/2006/relationships/hyperlink" Target="https://eng-support.com/column/progressbook1-7-3/" TargetMode="External"/><Relationship Id="rId7807" Type="http://schemas.openxmlformats.org/officeDocument/2006/relationships/hyperlink" Target="https://eng-support.com/column/progressbook1-7-3/" TargetMode="External"/><Relationship Id="rId7806" Type="http://schemas.openxmlformats.org/officeDocument/2006/relationships/hyperlink" Target="https://eng-support.com/column/progressbook1-7-3/" TargetMode="External"/><Relationship Id="rId7801" Type="http://schemas.openxmlformats.org/officeDocument/2006/relationships/hyperlink" Target="https://eng-support.com/column/progressbook1-7-3/" TargetMode="External"/><Relationship Id="rId7800" Type="http://schemas.openxmlformats.org/officeDocument/2006/relationships/hyperlink" Target="https://eng-support.com/column/progressbook1-7-3/" TargetMode="External"/><Relationship Id="rId2180" Type="http://schemas.openxmlformats.org/officeDocument/2006/relationships/hyperlink" Target="https://eigo-rewrite.com/column/stage2-lesson4-3/" TargetMode="External"/><Relationship Id="rId2181" Type="http://schemas.openxmlformats.org/officeDocument/2006/relationships/hyperlink" Target="https://eigo-rewrite.com/column/stage2-lesson4-3/" TargetMode="External"/><Relationship Id="rId2182" Type="http://schemas.openxmlformats.org/officeDocument/2006/relationships/hyperlink" Target="https://eigo-rewrite.com/column/stage2-lesson4-3/" TargetMode="External"/><Relationship Id="rId2183" Type="http://schemas.openxmlformats.org/officeDocument/2006/relationships/hyperlink" Target="https://eigo-rewrite.com/column/stage2-lesson4-3/" TargetMode="External"/><Relationship Id="rId2184" Type="http://schemas.openxmlformats.org/officeDocument/2006/relationships/hyperlink" Target="https://eigo-rewrite.com/column/stage2-lesson4-3/" TargetMode="External"/><Relationship Id="rId2185" Type="http://schemas.openxmlformats.org/officeDocument/2006/relationships/hyperlink" Target="https://eigo-rewrite.com/column/stage2-lesson4-3/" TargetMode="External"/><Relationship Id="rId2186" Type="http://schemas.openxmlformats.org/officeDocument/2006/relationships/hyperlink" Target="https://eigo-rewrite.com/column/stage2-lesson4-3/" TargetMode="External"/><Relationship Id="rId2187" Type="http://schemas.openxmlformats.org/officeDocument/2006/relationships/hyperlink" Target="https://eigo-rewrite.com/column/stage2-lesson4-3/" TargetMode="External"/><Relationship Id="rId2188" Type="http://schemas.openxmlformats.org/officeDocument/2006/relationships/hyperlink" Target="https://eigo-rewrite.com/column/stage2-lesson4-3/" TargetMode="External"/><Relationship Id="rId2189" Type="http://schemas.openxmlformats.org/officeDocument/2006/relationships/hyperlink" Target="https://eigo-rewrite.com/column/stage2-lesson4-3/" TargetMode="External"/><Relationship Id="rId2170" Type="http://schemas.openxmlformats.org/officeDocument/2006/relationships/hyperlink" Target="https://rika-quest.com/column/rotation/" TargetMode="External"/><Relationship Id="rId2171" Type="http://schemas.openxmlformats.org/officeDocument/2006/relationships/hyperlink" Target="https://rika-quest.com/column/rotation/" TargetMode="External"/><Relationship Id="rId2172" Type="http://schemas.openxmlformats.org/officeDocument/2006/relationships/hyperlink" Target="https://rika-quest.com/column/rotation/" TargetMode="External"/><Relationship Id="rId2173" Type="http://schemas.openxmlformats.org/officeDocument/2006/relationships/hyperlink" Target="https://eigo-rewrite.com/column/stage2-lesson4-3/" TargetMode="External"/><Relationship Id="rId2174" Type="http://schemas.openxmlformats.org/officeDocument/2006/relationships/hyperlink" Target="https://eigo-rewrite.com/column/stage2-lesson4-3/" TargetMode="External"/><Relationship Id="rId2175" Type="http://schemas.openxmlformats.org/officeDocument/2006/relationships/hyperlink" Target="https://eigo-rewrite.com/column/stage2-lesson4-3/" TargetMode="External"/><Relationship Id="rId2176" Type="http://schemas.openxmlformats.org/officeDocument/2006/relationships/hyperlink" Target="https://eigo-rewrite.com/column/stage2-lesson4-3/" TargetMode="External"/><Relationship Id="rId2177" Type="http://schemas.openxmlformats.org/officeDocument/2006/relationships/hyperlink" Target="https://eigo-rewrite.com/column/stage2-lesson4-3/" TargetMode="External"/><Relationship Id="rId2178" Type="http://schemas.openxmlformats.org/officeDocument/2006/relationships/hyperlink" Target="https://eigo-rewrite.com/column/stage2-lesson4-3/" TargetMode="External"/><Relationship Id="rId2179" Type="http://schemas.openxmlformats.org/officeDocument/2006/relationships/hyperlink" Target="https://eigo-rewrite.com/column/stage2-lesson4-3/" TargetMode="External"/><Relationship Id="rId2190" Type="http://schemas.openxmlformats.org/officeDocument/2006/relationships/hyperlink" Target="https://eigo-rewrite.com/column/stage2-lesson4-3/" TargetMode="External"/><Relationship Id="rId2191" Type="http://schemas.openxmlformats.org/officeDocument/2006/relationships/hyperlink" Target="https://eigo-rewrite.com/column/stage2-lesson4-3/" TargetMode="External"/><Relationship Id="rId2192" Type="http://schemas.openxmlformats.org/officeDocument/2006/relationships/hyperlink" Target="https://eigo-rewrite.com/column/stage2-lesson4-3/" TargetMode="External"/><Relationship Id="rId2193" Type="http://schemas.openxmlformats.org/officeDocument/2006/relationships/hyperlink" Target="https://eigo-rewrite.com/column/stage2-lesson4-3/" TargetMode="External"/><Relationship Id="rId2194" Type="http://schemas.openxmlformats.org/officeDocument/2006/relationships/hyperlink" Target="https://eigo-rewrite.com/column/stage2-lesson4-3/" TargetMode="External"/><Relationship Id="rId2195" Type="http://schemas.openxmlformats.org/officeDocument/2006/relationships/hyperlink" Target="https://eigo-rewrite.com/column/stage2-lesson4-3/" TargetMode="External"/><Relationship Id="rId2196" Type="http://schemas.openxmlformats.org/officeDocument/2006/relationships/hyperlink" Target="https://eigo-rewrite.com/column/stage2-lesson4-3/" TargetMode="External"/><Relationship Id="rId2197" Type="http://schemas.openxmlformats.org/officeDocument/2006/relationships/hyperlink" Target="https://eigo-rewrite.com/column/stage2-lesson4-3/" TargetMode="External"/><Relationship Id="rId2198" Type="http://schemas.openxmlformats.org/officeDocument/2006/relationships/hyperlink" Target="https://eigo-rewrite.com/column/stage2-lesson4-3/" TargetMode="External"/><Relationship Id="rId2199" Type="http://schemas.openxmlformats.org/officeDocument/2006/relationships/hyperlink" Target="https://eigo-rewrite.com/column/stage2-lesson4-3/" TargetMode="External"/><Relationship Id="rId3513" Type="http://schemas.openxmlformats.org/officeDocument/2006/relationships/hyperlink" Target="https://eng-support.com/column/progress-book1-lesson11-3/" TargetMode="External"/><Relationship Id="rId4844" Type="http://schemas.openxmlformats.org/officeDocument/2006/relationships/hyperlink" Target="https://dokkai-labo.tokyo/blog/essay/" TargetMode="External"/><Relationship Id="rId3512" Type="http://schemas.openxmlformats.org/officeDocument/2006/relationships/hyperlink" Target="https://eng-support.com/column/progress-book1-lesson11-3/" TargetMode="External"/><Relationship Id="rId4843" Type="http://schemas.openxmlformats.org/officeDocument/2006/relationships/hyperlink" Target="https://dokkai-labo.tokyo/blog/essay/" TargetMode="External"/><Relationship Id="rId3515" Type="http://schemas.openxmlformats.org/officeDocument/2006/relationships/hyperlink" Target="https://eng-support.com/column/progress-book1-lesson11-3/" TargetMode="External"/><Relationship Id="rId4846" Type="http://schemas.openxmlformats.org/officeDocument/2006/relationships/hyperlink" Target="https://dokkai-labo.tokyo/blog/essay/" TargetMode="External"/><Relationship Id="rId3514" Type="http://schemas.openxmlformats.org/officeDocument/2006/relationships/hyperlink" Target="https://eng-support.com/column/progress-book1-lesson11-3/" TargetMode="External"/><Relationship Id="rId4845" Type="http://schemas.openxmlformats.org/officeDocument/2006/relationships/hyperlink" Target="https://dokkai-labo.tokyo/blog/essay/" TargetMode="External"/><Relationship Id="rId3517" Type="http://schemas.openxmlformats.org/officeDocument/2006/relationships/hyperlink" Target="https://eng-support.com/column/progress-book1-lesson11-3/" TargetMode="External"/><Relationship Id="rId4848" Type="http://schemas.openxmlformats.org/officeDocument/2006/relationships/hyperlink" Target="https://dokkai-labo.tokyo/blog/essay/" TargetMode="External"/><Relationship Id="rId3516" Type="http://schemas.openxmlformats.org/officeDocument/2006/relationships/hyperlink" Target="https://eng-support.com/column/progress-book1-lesson11-3/" TargetMode="External"/><Relationship Id="rId4847" Type="http://schemas.openxmlformats.org/officeDocument/2006/relationships/hyperlink" Target="https://dokkai-labo.tokyo/blog/essay/" TargetMode="External"/><Relationship Id="rId3519" Type="http://schemas.openxmlformats.org/officeDocument/2006/relationships/hyperlink" Target="https://eng-support.com/column/progress-book1-lesson11-3/" TargetMode="External"/><Relationship Id="rId3518" Type="http://schemas.openxmlformats.org/officeDocument/2006/relationships/hyperlink" Target="https://eng-support.com/column/progress-book1-lesson11-3/" TargetMode="External"/><Relationship Id="rId4849" Type="http://schemas.openxmlformats.org/officeDocument/2006/relationships/hyperlink" Target="https://dokkai-labo.tokyo/blog/essay/" TargetMode="External"/><Relationship Id="rId4840" Type="http://schemas.openxmlformats.org/officeDocument/2006/relationships/hyperlink" Target="https://dokkai-labo.tokyo/blog/essay/" TargetMode="External"/><Relationship Id="rId3511" Type="http://schemas.openxmlformats.org/officeDocument/2006/relationships/hyperlink" Target="https://eng-support.com/column/progress-book1-lesson11-3/" TargetMode="External"/><Relationship Id="rId4842" Type="http://schemas.openxmlformats.org/officeDocument/2006/relationships/hyperlink" Target="https://dokkai-labo.tokyo/blog/essay/" TargetMode="External"/><Relationship Id="rId3510" Type="http://schemas.openxmlformats.org/officeDocument/2006/relationships/hyperlink" Target="https://eng-support.com/column/progress-book1-lesson11-3/" TargetMode="External"/><Relationship Id="rId4841" Type="http://schemas.openxmlformats.org/officeDocument/2006/relationships/hyperlink" Target="https://dokkai-labo.tokyo/blog/essay/" TargetMode="External"/><Relationship Id="rId3502" Type="http://schemas.openxmlformats.org/officeDocument/2006/relationships/hyperlink" Target="https://eng-support.com/column/progress-book1-lesson11-3/" TargetMode="External"/><Relationship Id="rId4833" Type="http://schemas.openxmlformats.org/officeDocument/2006/relationships/hyperlink" Target="https://dokkai-labo.tokyo/blog/essay/" TargetMode="External"/><Relationship Id="rId3501" Type="http://schemas.openxmlformats.org/officeDocument/2006/relationships/hyperlink" Target="https://eng-support.com/column/progress-book1-lesson11-3/" TargetMode="External"/><Relationship Id="rId4832" Type="http://schemas.openxmlformats.org/officeDocument/2006/relationships/hyperlink" Target="https://dokkai-labo.tokyo/blog/essay/" TargetMode="External"/><Relationship Id="rId3504" Type="http://schemas.openxmlformats.org/officeDocument/2006/relationships/hyperlink" Target="https://eng-support.com/column/progress-book1-lesson11-3/" TargetMode="External"/><Relationship Id="rId4835" Type="http://schemas.openxmlformats.org/officeDocument/2006/relationships/hyperlink" Target="https://dokkai-labo.tokyo/blog/essay/" TargetMode="External"/><Relationship Id="rId3503" Type="http://schemas.openxmlformats.org/officeDocument/2006/relationships/hyperlink" Target="https://eng-support.com/column/progress-book1-lesson11-3/" TargetMode="External"/><Relationship Id="rId4834" Type="http://schemas.openxmlformats.org/officeDocument/2006/relationships/hyperlink" Target="https://dokkai-labo.tokyo/blog/essay/" TargetMode="External"/><Relationship Id="rId3506" Type="http://schemas.openxmlformats.org/officeDocument/2006/relationships/hyperlink" Target="https://eng-support.com/column/progress-book1-lesson11-3/" TargetMode="External"/><Relationship Id="rId4837" Type="http://schemas.openxmlformats.org/officeDocument/2006/relationships/hyperlink" Target="https://dokkai-labo.tokyo/blog/essay/" TargetMode="External"/><Relationship Id="rId3505" Type="http://schemas.openxmlformats.org/officeDocument/2006/relationships/hyperlink" Target="https://eng-support.com/column/progress-book1-lesson11-3/" TargetMode="External"/><Relationship Id="rId4836" Type="http://schemas.openxmlformats.org/officeDocument/2006/relationships/hyperlink" Target="https://dokkai-labo.tokyo/blog/essay/" TargetMode="External"/><Relationship Id="rId3508" Type="http://schemas.openxmlformats.org/officeDocument/2006/relationships/hyperlink" Target="https://eng-support.com/column/progress-book1-lesson11-3/" TargetMode="External"/><Relationship Id="rId4839" Type="http://schemas.openxmlformats.org/officeDocument/2006/relationships/hyperlink" Target="https://dokkai-labo.tokyo/blog/essay/" TargetMode="External"/><Relationship Id="rId3507" Type="http://schemas.openxmlformats.org/officeDocument/2006/relationships/hyperlink" Target="https://eng-support.com/column/progress-book1-lesson11-3/" TargetMode="External"/><Relationship Id="rId4838" Type="http://schemas.openxmlformats.org/officeDocument/2006/relationships/hyperlink" Target="https://dokkai-labo.tokyo/blog/essay/" TargetMode="External"/><Relationship Id="rId3509" Type="http://schemas.openxmlformats.org/officeDocument/2006/relationships/hyperlink" Target="https://eng-support.com/column/progress-book1-lesson11-3/" TargetMode="External"/><Relationship Id="rId3500" Type="http://schemas.openxmlformats.org/officeDocument/2006/relationships/hyperlink" Target="https://eng-support.com/column/progress-book1-lesson11-3/" TargetMode="External"/><Relationship Id="rId4831" Type="http://schemas.openxmlformats.org/officeDocument/2006/relationships/hyperlink" Target="https://dokkai-labo.tokyo/blog/essay/" TargetMode="External"/><Relationship Id="rId4830" Type="http://schemas.openxmlformats.org/officeDocument/2006/relationships/hyperlink" Target="https://dokkai-labo.tokyo/blog/essay/" TargetMode="External"/><Relationship Id="rId2203" Type="http://schemas.openxmlformats.org/officeDocument/2006/relationships/hyperlink" Target="https://eigo-rewrite.com/column/stage2-lesson4-3/" TargetMode="External"/><Relationship Id="rId3535" Type="http://schemas.openxmlformats.org/officeDocument/2006/relationships/hyperlink" Target="https://eng-support.com/column/progress-book1-lesson15-4/" TargetMode="External"/><Relationship Id="rId4866" Type="http://schemas.openxmlformats.org/officeDocument/2006/relationships/hyperlink" Target="https://dokkai-labo.tokyo/blog/essay/" TargetMode="External"/><Relationship Id="rId2204" Type="http://schemas.openxmlformats.org/officeDocument/2006/relationships/hyperlink" Target="https://eigo-rewrite.com/column/stage2-lesson4-3/" TargetMode="External"/><Relationship Id="rId3534" Type="http://schemas.openxmlformats.org/officeDocument/2006/relationships/hyperlink" Target="https://eng-support.com/column/progress-book1-lesson15-4/" TargetMode="External"/><Relationship Id="rId4865" Type="http://schemas.openxmlformats.org/officeDocument/2006/relationships/hyperlink" Target="https://dokkai-labo.tokyo/blog/essay/" TargetMode="External"/><Relationship Id="rId2205" Type="http://schemas.openxmlformats.org/officeDocument/2006/relationships/hyperlink" Target="https://eigo-rewrite.com/column/stage2-lesson4-3/" TargetMode="External"/><Relationship Id="rId3537" Type="http://schemas.openxmlformats.org/officeDocument/2006/relationships/hyperlink" Target="https://eng-support.com/column/progress-book1-lesson15-4/" TargetMode="External"/><Relationship Id="rId4868" Type="http://schemas.openxmlformats.org/officeDocument/2006/relationships/hyperlink" Target="https://dokkai-labo.tokyo/blog/essay/" TargetMode="External"/><Relationship Id="rId2206" Type="http://schemas.openxmlformats.org/officeDocument/2006/relationships/hyperlink" Target="https://eigo-rewrite.com/column/stage2-lesson4-3/" TargetMode="External"/><Relationship Id="rId3536" Type="http://schemas.openxmlformats.org/officeDocument/2006/relationships/hyperlink" Target="https://eng-support.com/column/progress-book1-lesson15-4/" TargetMode="External"/><Relationship Id="rId4867" Type="http://schemas.openxmlformats.org/officeDocument/2006/relationships/hyperlink" Target="https://dokkai-labo.tokyo/blog/essay/" TargetMode="External"/><Relationship Id="rId2207" Type="http://schemas.openxmlformats.org/officeDocument/2006/relationships/hyperlink" Target="https://eigo-rewrite.com/column/stage2-lesson4-3/" TargetMode="External"/><Relationship Id="rId3539" Type="http://schemas.openxmlformats.org/officeDocument/2006/relationships/hyperlink" Target="https://eng-support.com/column/progress-book1-lesson15-4/" TargetMode="External"/><Relationship Id="rId2208" Type="http://schemas.openxmlformats.org/officeDocument/2006/relationships/hyperlink" Target="https://eigo-rewrite.com/column/stage2-lesson4-3/" TargetMode="External"/><Relationship Id="rId3538" Type="http://schemas.openxmlformats.org/officeDocument/2006/relationships/hyperlink" Target="https://eng-support.com/column/progress-book1-lesson15-4/" TargetMode="External"/><Relationship Id="rId4869" Type="http://schemas.openxmlformats.org/officeDocument/2006/relationships/hyperlink" Target="https://dokkai-labo.tokyo/blog/essay/" TargetMode="External"/><Relationship Id="rId2209" Type="http://schemas.openxmlformats.org/officeDocument/2006/relationships/hyperlink" Target="https://eigo-rewrite.com/column/stage2-lesson4-3/" TargetMode="External"/><Relationship Id="rId4860" Type="http://schemas.openxmlformats.org/officeDocument/2006/relationships/hyperlink" Target="https://dokkai-labo.tokyo/blog/essay/" TargetMode="External"/><Relationship Id="rId3531" Type="http://schemas.openxmlformats.org/officeDocument/2006/relationships/hyperlink" Target="https://eng-support.com/column/progress-book1-lesson15-4/" TargetMode="External"/><Relationship Id="rId4862" Type="http://schemas.openxmlformats.org/officeDocument/2006/relationships/hyperlink" Target="https://dokkai-labo.tokyo/blog/essay/" TargetMode="External"/><Relationship Id="rId2200" Type="http://schemas.openxmlformats.org/officeDocument/2006/relationships/hyperlink" Target="https://eigo-rewrite.com/column/stage2-lesson4-3/" TargetMode="External"/><Relationship Id="rId3530" Type="http://schemas.openxmlformats.org/officeDocument/2006/relationships/hyperlink" Target="https://eng-support.com/column/progress-book1-lesson15-4/" TargetMode="External"/><Relationship Id="rId4861" Type="http://schemas.openxmlformats.org/officeDocument/2006/relationships/hyperlink" Target="https://dokkai-labo.tokyo/blog/essay/" TargetMode="External"/><Relationship Id="rId2201" Type="http://schemas.openxmlformats.org/officeDocument/2006/relationships/hyperlink" Target="https://eigo-rewrite.com/column/stage2-lesson4-3/" TargetMode="External"/><Relationship Id="rId3533" Type="http://schemas.openxmlformats.org/officeDocument/2006/relationships/hyperlink" Target="https://eng-support.com/column/progress-book1-lesson15-4/" TargetMode="External"/><Relationship Id="rId4864" Type="http://schemas.openxmlformats.org/officeDocument/2006/relationships/hyperlink" Target="https://dokkai-labo.tokyo/blog/essay/" TargetMode="External"/><Relationship Id="rId2202" Type="http://schemas.openxmlformats.org/officeDocument/2006/relationships/hyperlink" Target="https://eigo-rewrite.com/column/stage2-lesson4-3/" TargetMode="External"/><Relationship Id="rId3532" Type="http://schemas.openxmlformats.org/officeDocument/2006/relationships/hyperlink" Target="https://eng-support.com/column/progress-book1-lesson15-4/" TargetMode="External"/><Relationship Id="rId4863" Type="http://schemas.openxmlformats.org/officeDocument/2006/relationships/hyperlink" Target="https://dokkai-labo.tokyo/blog/essay/" TargetMode="External"/><Relationship Id="rId3524" Type="http://schemas.openxmlformats.org/officeDocument/2006/relationships/hyperlink" Target="https://eng-support.com/column/progress-book1-lesson15-4/" TargetMode="External"/><Relationship Id="rId4855" Type="http://schemas.openxmlformats.org/officeDocument/2006/relationships/hyperlink" Target="https://dokkai-labo.tokyo/blog/essay/" TargetMode="External"/><Relationship Id="rId3523" Type="http://schemas.openxmlformats.org/officeDocument/2006/relationships/hyperlink" Target="https://eng-support.com/column/progress-book1-lesson15-4/" TargetMode="External"/><Relationship Id="rId4854" Type="http://schemas.openxmlformats.org/officeDocument/2006/relationships/hyperlink" Target="https://dokkai-labo.tokyo/blog/essay/" TargetMode="External"/><Relationship Id="rId3526" Type="http://schemas.openxmlformats.org/officeDocument/2006/relationships/hyperlink" Target="https://eng-support.com/column/progress-book1-lesson15-4/" TargetMode="External"/><Relationship Id="rId4857" Type="http://schemas.openxmlformats.org/officeDocument/2006/relationships/hyperlink" Target="https://dokkai-labo.tokyo/blog/essay/" TargetMode="External"/><Relationship Id="rId3525" Type="http://schemas.openxmlformats.org/officeDocument/2006/relationships/hyperlink" Target="https://eng-support.com/column/progress-book1-lesson15-4/" TargetMode="External"/><Relationship Id="rId4856" Type="http://schemas.openxmlformats.org/officeDocument/2006/relationships/hyperlink" Target="https://dokkai-labo.tokyo/blog/essay/" TargetMode="External"/><Relationship Id="rId3528" Type="http://schemas.openxmlformats.org/officeDocument/2006/relationships/hyperlink" Target="https://eng-support.com/column/progress-book1-lesson15-4/" TargetMode="External"/><Relationship Id="rId4859" Type="http://schemas.openxmlformats.org/officeDocument/2006/relationships/hyperlink" Target="https://dokkai-labo.tokyo/blog/essay/" TargetMode="External"/><Relationship Id="rId3527" Type="http://schemas.openxmlformats.org/officeDocument/2006/relationships/hyperlink" Target="https://eng-support.com/column/progress-book1-lesson15-4/" TargetMode="External"/><Relationship Id="rId4858" Type="http://schemas.openxmlformats.org/officeDocument/2006/relationships/hyperlink" Target="https://dokkai-labo.tokyo/blog/essay/" TargetMode="External"/><Relationship Id="rId3529" Type="http://schemas.openxmlformats.org/officeDocument/2006/relationships/hyperlink" Target="https://eng-support.com/column/progress-book1-lesson15-4/" TargetMode="External"/><Relationship Id="rId3520" Type="http://schemas.openxmlformats.org/officeDocument/2006/relationships/hyperlink" Target="https://eng-support.com/column/progress-book1-lesson11-3/" TargetMode="External"/><Relationship Id="rId4851" Type="http://schemas.openxmlformats.org/officeDocument/2006/relationships/hyperlink" Target="https://dokkai-labo.tokyo/blog/essay/" TargetMode="External"/><Relationship Id="rId4850" Type="http://schemas.openxmlformats.org/officeDocument/2006/relationships/hyperlink" Target="https://dokkai-labo.tokyo/blog/essay/" TargetMode="External"/><Relationship Id="rId3522" Type="http://schemas.openxmlformats.org/officeDocument/2006/relationships/hyperlink" Target="https://eng-support.com/column/progress-book1-lesson11-3/" TargetMode="External"/><Relationship Id="rId4853" Type="http://schemas.openxmlformats.org/officeDocument/2006/relationships/hyperlink" Target="https://dokkai-labo.tokyo/blog/essay/" TargetMode="External"/><Relationship Id="rId3521" Type="http://schemas.openxmlformats.org/officeDocument/2006/relationships/hyperlink" Target="https://eng-support.com/column/progress-book1-lesson11-3/" TargetMode="External"/><Relationship Id="rId4852" Type="http://schemas.openxmlformats.org/officeDocument/2006/relationships/hyperlink" Target="https://dokkai-labo.tokyo/blog/essay/" TargetMode="External"/><Relationship Id="rId4800" Type="http://schemas.openxmlformats.org/officeDocument/2006/relationships/hyperlink" Target="https://eigo-rewrite.com/column/stage1_lesson10-4/" TargetMode="External"/><Relationship Id="rId4802" Type="http://schemas.openxmlformats.org/officeDocument/2006/relationships/hyperlink" Target="https://eigo-rewrite.com/column/stage1_lesson10-4/" TargetMode="External"/><Relationship Id="rId4801" Type="http://schemas.openxmlformats.org/officeDocument/2006/relationships/hyperlink" Target="https://eigo-rewrite.com/column/stage1_lesson10-4/" TargetMode="External"/><Relationship Id="rId4804" Type="http://schemas.openxmlformats.org/officeDocument/2006/relationships/hyperlink" Target="https://eigo-rewrite.com/column/stage1_lesson10-4/" TargetMode="External"/><Relationship Id="rId4803" Type="http://schemas.openxmlformats.org/officeDocument/2006/relationships/hyperlink" Target="https://eigo-rewrite.com/column/stage1_lesson10-4/" TargetMode="External"/><Relationship Id="rId4806" Type="http://schemas.openxmlformats.org/officeDocument/2006/relationships/hyperlink" Target="https://eigo-rewrite.com/column/stage1_lesson10-4/" TargetMode="External"/><Relationship Id="rId4805" Type="http://schemas.openxmlformats.org/officeDocument/2006/relationships/hyperlink" Target="https://eigo-rewrite.com/column/stage1_lesson10-4/" TargetMode="External"/><Relationship Id="rId4808" Type="http://schemas.openxmlformats.org/officeDocument/2006/relationships/hyperlink" Target="https://eigo-rewrite.com/column/stage1_lesson10-4/" TargetMode="External"/><Relationship Id="rId4807" Type="http://schemas.openxmlformats.org/officeDocument/2006/relationships/hyperlink" Target="https://eigo-rewrite.com/column/stage1_lesson10-4/" TargetMode="External"/><Relationship Id="rId4809" Type="http://schemas.openxmlformats.org/officeDocument/2006/relationships/hyperlink" Target="https://eigo-rewrite.com/column/stage1_lesson10-4/" TargetMode="External"/><Relationship Id="rId4822" Type="http://schemas.openxmlformats.org/officeDocument/2006/relationships/hyperlink" Target="https://eigo-rewrite.com/column/stage1_lesson10-4/" TargetMode="External"/><Relationship Id="rId4821" Type="http://schemas.openxmlformats.org/officeDocument/2006/relationships/hyperlink" Target="https://eigo-rewrite.com/column/stage1_lesson10-4/" TargetMode="External"/><Relationship Id="rId4824" Type="http://schemas.openxmlformats.org/officeDocument/2006/relationships/hyperlink" Target="https://dokkai-labo.tokyo/blog/essay/" TargetMode="External"/><Relationship Id="rId4823" Type="http://schemas.openxmlformats.org/officeDocument/2006/relationships/hyperlink" Target="https://dokkai-labo.tokyo/blog/essay/" TargetMode="External"/><Relationship Id="rId4826" Type="http://schemas.openxmlformats.org/officeDocument/2006/relationships/hyperlink" Target="https://dokkai-labo.tokyo/blog/essay/" TargetMode="External"/><Relationship Id="rId4825" Type="http://schemas.openxmlformats.org/officeDocument/2006/relationships/hyperlink" Target="https://dokkai-labo.tokyo/blog/essay/" TargetMode="External"/><Relationship Id="rId4828" Type="http://schemas.openxmlformats.org/officeDocument/2006/relationships/hyperlink" Target="https://dokkai-labo.tokyo/blog/essay/" TargetMode="External"/><Relationship Id="rId4827" Type="http://schemas.openxmlformats.org/officeDocument/2006/relationships/hyperlink" Target="https://dokkai-labo.tokyo/blog/essay/" TargetMode="External"/><Relationship Id="rId4829" Type="http://schemas.openxmlformats.org/officeDocument/2006/relationships/hyperlink" Target="https://dokkai-labo.tokyo/blog/essay/" TargetMode="External"/><Relationship Id="rId4820" Type="http://schemas.openxmlformats.org/officeDocument/2006/relationships/hyperlink" Target="https://eigo-rewrite.com/column/stage1_lesson10-4/" TargetMode="External"/><Relationship Id="rId4811" Type="http://schemas.openxmlformats.org/officeDocument/2006/relationships/hyperlink" Target="https://eigo-rewrite.com/column/stage1_lesson10-4/" TargetMode="External"/><Relationship Id="rId4810" Type="http://schemas.openxmlformats.org/officeDocument/2006/relationships/hyperlink" Target="https://eigo-rewrite.com/column/stage1_lesson10-4/" TargetMode="External"/><Relationship Id="rId4813" Type="http://schemas.openxmlformats.org/officeDocument/2006/relationships/hyperlink" Target="https://eigo-rewrite.com/column/stage1_lesson10-4/" TargetMode="External"/><Relationship Id="rId4812" Type="http://schemas.openxmlformats.org/officeDocument/2006/relationships/hyperlink" Target="https://eigo-rewrite.com/column/stage1_lesson10-4/" TargetMode="External"/><Relationship Id="rId4815" Type="http://schemas.openxmlformats.org/officeDocument/2006/relationships/hyperlink" Target="https://eigo-rewrite.com/column/stage1_lesson10-4/" TargetMode="External"/><Relationship Id="rId4814" Type="http://schemas.openxmlformats.org/officeDocument/2006/relationships/hyperlink" Target="https://eigo-rewrite.com/column/stage1_lesson10-4/" TargetMode="External"/><Relationship Id="rId4817" Type="http://schemas.openxmlformats.org/officeDocument/2006/relationships/hyperlink" Target="https://eigo-rewrite.com/column/stage1_lesson10-4/" TargetMode="External"/><Relationship Id="rId4816" Type="http://schemas.openxmlformats.org/officeDocument/2006/relationships/hyperlink" Target="https://eigo-rewrite.com/column/stage1_lesson10-4/" TargetMode="External"/><Relationship Id="rId4819" Type="http://schemas.openxmlformats.org/officeDocument/2006/relationships/hyperlink" Target="https://eigo-rewrite.com/column/stage1_lesson10-4/" TargetMode="External"/><Relationship Id="rId4818" Type="http://schemas.openxmlformats.org/officeDocument/2006/relationships/hyperlink" Target="https://eigo-rewrite.com/column/stage1_lesson10-4/" TargetMode="External"/><Relationship Id="rId2269" Type="http://schemas.openxmlformats.org/officeDocument/2006/relationships/hyperlink" Target="https://natsui-sansu-juku.com/column/510-03/" TargetMode="External"/><Relationship Id="rId3591" Type="http://schemas.openxmlformats.org/officeDocument/2006/relationships/hyperlink" Target="https://eng-support.com/column/progress-book1-lesson17-3/" TargetMode="External"/><Relationship Id="rId2260" Type="http://schemas.openxmlformats.org/officeDocument/2006/relationships/hyperlink" Target="https://natsui-sansu-juku.com/column/510-03/" TargetMode="External"/><Relationship Id="rId3590" Type="http://schemas.openxmlformats.org/officeDocument/2006/relationships/hyperlink" Target="https://eng-support.com/column/progress-book1-lesson17-3/" TargetMode="External"/><Relationship Id="rId2261" Type="http://schemas.openxmlformats.org/officeDocument/2006/relationships/hyperlink" Target="https://natsui-sansu-juku.com/column/510-03/" TargetMode="External"/><Relationship Id="rId3593" Type="http://schemas.openxmlformats.org/officeDocument/2006/relationships/hyperlink" Target="https://eng-support.com/column/progress-book1-lesson17-3/" TargetMode="External"/><Relationship Id="rId2262" Type="http://schemas.openxmlformats.org/officeDocument/2006/relationships/hyperlink" Target="https://natsui-sansu-juku.com/column/510-03/" TargetMode="External"/><Relationship Id="rId3592" Type="http://schemas.openxmlformats.org/officeDocument/2006/relationships/hyperlink" Target="https://eng-support.com/column/progress-book1-lesson17-3/" TargetMode="External"/><Relationship Id="rId2263" Type="http://schemas.openxmlformats.org/officeDocument/2006/relationships/hyperlink" Target="https://natsui-sansu-juku.com/column/510-03/" TargetMode="External"/><Relationship Id="rId3595" Type="http://schemas.openxmlformats.org/officeDocument/2006/relationships/hyperlink" Target="https://eng-support.com/column/progress-book1-lesson17-3/" TargetMode="External"/><Relationship Id="rId2264" Type="http://schemas.openxmlformats.org/officeDocument/2006/relationships/hyperlink" Target="https://natsui-sansu-juku.com/column/510-03/" TargetMode="External"/><Relationship Id="rId3594" Type="http://schemas.openxmlformats.org/officeDocument/2006/relationships/hyperlink" Target="https://eng-support.com/column/progress-book1-lesson17-3/" TargetMode="External"/><Relationship Id="rId2265" Type="http://schemas.openxmlformats.org/officeDocument/2006/relationships/hyperlink" Target="https://natsui-sansu-juku.com/column/510-03/" TargetMode="External"/><Relationship Id="rId3597" Type="http://schemas.openxmlformats.org/officeDocument/2006/relationships/hyperlink" Target="https://eng-support.com/column/progress-book1-lesson17-3/" TargetMode="External"/><Relationship Id="rId2266" Type="http://schemas.openxmlformats.org/officeDocument/2006/relationships/hyperlink" Target="https://natsui-sansu-juku.com/column/510-03/" TargetMode="External"/><Relationship Id="rId3596" Type="http://schemas.openxmlformats.org/officeDocument/2006/relationships/hyperlink" Target="https://eng-support.com/column/progress-book1-lesson17-3/" TargetMode="External"/><Relationship Id="rId2267" Type="http://schemas.openxmlformats.org/officeDocument/2006/relationships/hyperlink" Target="https://natsui-sansu-juku.com/column/510-03/" TargetMode="External"/><Relationship Id="rId3599" Type="http://schemas.openxmlformats.org/officeDocument/2006/relationships/hyperlink" Target="https://eng-support.com/column/progress-book1-lesson17-3/" TargetMode="External"/><Relationship Id="rId2268" Type="http://schemas.openxmlformats.org/officeDocument/2006/relationships/hyperlink" Target="https://natsui-sansu-juku.com/column/510-03/" TargetMode="External"/><Relationship Id="rId3598" Type="http://schemas.openxmlformats.org/officeDocument/2006/relationships/hyperlink" Target="https://eng-support.com/column/progress-book1-lesson17-3/" TargetMode="External"/><Relationship Id="rId2258" Type="http://schemas.openxmlformats.org/officeDocument/2006/relationships/hyperlink" Target="https://natsui-sansu-juku.com/column/510-03/" TargetMode="External"/><Relationship Id="rId2259" Type="http://schemas.openxmlformats.org/officeDocument/2006/relationships/hyperlink" Target="https://natsui-sansu-juku.com/column/510-03/" TargetMode="External"/><Relationship Id="rId3589" Type="http://schemas.openxmlformats.org/officeDocument/2006/relationships/hyperlink" Target="https://eng-support.com/column/progress-book1-lesson17-3/" TargetMode="External"/><Relationship Id="rId3580" Type="http://schemas.openxmlformats.org/officeDocument/2006/relationships/hyperlink" Target="https://eng-support.com/column/progress-book1-lesson17-3/" TargetMode="External"/><Relationship Id="rId2250" Type="http://schemas.openxmlformats.org/officeDocument/2006/relationships/hyperlink" Target="https://natsui-sansu-juku.com/column/510-03/" TargetMode="External"/><Relationship Id="rId3582" Type="http://schemas.openxmlformats.org/officeDocument/2006/relationships/hyperlink" Target="https://eng-support.com/column/progress-book1-lesson17-3/" TargetMode="External"/><Relationship Id="rId2251" Type="http://schemas.openxmlformats.org/officeDocument/2006/relationships/hyperlink" Target="https://natsui-sansu-juku.com/column/510-03/" TargetMode="External"/><Relationship Id="rId3581" Type="http://schemas.openxmlformats.org/officeDocument/2006/relationships/hyperlink" Target="https://eng-support.com/column/progress-book1-lesson17-3/" TargetMode="External"/><Relationship Id="rId2252" Type="http://schemas.openxmlformats.org/officeDocument/2006/relationships/hyperlink" Target="https://natsui-sansu-juku.com/column/510-03/" TargetMode="External"/><Relationship Id="rId3584" Type="http://schemas.openxmlformats.org/officeDocument/2006/relationships/hyperlink" Target="https://eng-support.com/column/progress-book1-lesson17-3/" TargetMode="External"/><Relationship Id="rId2253" Type="http://schemas.openxmlformats.org/officeDocument/2006/relationships/hyperlink" Target="https://natsui-sansu-juku.com/column/510-03/" TargetMode="External"/><Relationship Id="rId3583" Type="http://schemas.openxmlformats.org/officeDocument/2006/relationships/hyperlink" Target="https://eng-support.com/column/progress-book1-lesson17-3/" TargetMode="External"/><Relationship Id="rId2254" Type="http://schemas.openxmlformats.org/officeDocument/2006/relationships/hyperlink" Target="https://natsui-sansu-juku.com/column/510-03/" TargetMode="External"/><Relationship Id="rId3586" Type="http://schemas.openxmlformats.org/officeDocument/2006/relationships/hyperlink" Target="https://eng-support.com/column/progress-book1-lesson17-3/" TargetMode="External"/><Relationship Id="rId2255" Type="http://schemas.openxmlformats.org/officeDocument/2006/relationships/hyperlink" Target="https://natsui-sansu-juku.com/column/510-03/" TargetMode="External"/><Relationship Id="rId3585" Type="http://schemas.openxmlformats.org/officeDocument/2006/relationships/hyperlink" Target="https://eng-support.com/column/progress-book1-lesson17-3/" TargetMode="External"/><Relationship Id="rId2256" Type="http://schemas.openxmlformats.org/officeDocument/2006/relationships/hyperlink" Target="https://natsui-sansu-juku.com/column/510-03/" TargetMode="External"/><Relationship Id="rId3588" Type="http://schemas.openxmlformats.org/officeDocument/2006/relationships/hyperlink" Target="https://eng-support.com/column/progress-book1-lesson17-3/" TargetMode="External"/><Relationship Id="rId2257" Type="http://schemas.openxmlformats.org/officeDocument/2006/relationships/hyperlink" Target="https://natsui-sansu-juku.com/column/510-03/" TargetMode="External"/><Relationship Id="rId3587" Type="http://schemas.openxmlformats.org/officeDocument/2006/relationships/hyperlink" Target="https://eng-support.com/column/progress-book1-lesson17-3/" TargetMode="External"/><Relationship Id="rId2280" Type="http://schemas.openxmlformats.org/officeDocument/2006/relationships/hyperlink" Target="https://rika-quest.com/column/digestion/" TargetMode="External"/><Relationship Id="rId2281" Type="http://schemas.openxmlformats.org/officeDocument/2006/relationships/hyperlink" Target="https://rika-quest.com/column/digestion/" TargetMode="External"/><Relationship Id="rId2282" Type="http://schemas.openxmlformats.org/officeDocument/2006/relationships/hyperlink" Target="https://rika-quest.com/column/digestion/" TargetMode="External"/><Relationship Id="rId2283" Type="http://schemas.openxmlformats.org/officeDocument/2006/relationships/hyperlink" Target="https://rika-quest.com/column/digestion/" TargetMode="External"/><Relationship Id="rId2284" Type="http://schemas.openxmlformats.org/officeDocument/2006/relationships/hyperlink" Target="https://rika-quest.com/column/digestion/" TargetMode="External"/><Relationship Id="rId2285" Type="http://schemas.openxmlformats.org/officeDocument/2006/relationships/hyperlink" Target="https://rika-quest.com/column/digestion/" TargetMode="External"/><Relationship Id="rId2286" Type="http://schemas.openxmlformats.org/officeDocument/2006/relationships/hyperlink" Target="https://rika-quest.com/column/digestion/" TargetMode="External"/><Relationship Id="rId2287" Type="http://schemas.openxmlformats.org/officeDocument/2006/relationships/hyperlink" Target="https://rika-quest.com/column/digestion/" TargetMode="External"/><Relationship Id="rId2288" Type="http://schemas.openxmlformats.org/officeDocument/2006/relationships/hyperlink" Target="https://rika-quest.com/column/digestion/" TargetMode="External"/><Relationship Id="rId2289" Type="http://schemas.openxmlformats.org/officeDocument/2006/relationships/hyperlink" Target="https://rika-quest.com/column/digestion/" TargetMode="External"/><Relationship Id="rId2270" Type="http://schemas.openxmlformats.org/officeDocument/2006/relationships/hyperlink" Target="https://natsui-sansu-juku.com/column/510-03/" TargetMode="External"/><Relationship Id="rId2271" Type="http://schemas.openxmlformats.org/officeDocument/2006/relationships/hyperlink" Target="https://natsui-sansu-juku.com/column/510-03/" TargetMode="External"/><Relationship Id="rId2272" Type="http://schemas.openxmlformats.org/officeDocument/2006/relationships/hyperlink" Target="https://natsui-sansu-juku.com/column/510-03/" TargetMode="External"/><Relationship Id="rId2273" Type="http://schemas.openxmlformats.org/officeDocument/2006/relationships/hyperlink" Target="https://rika-quest.com/column/digestion/" TargetMode="External"/><Relationship Id="rId2274" Type="http://schemas.openxmlformats.org/officeDocument/2006/relationships/hyperlink" Target="https://rika-quest.com/column/digestion/" TargetMode="External"/><Relationship Id="rId2275" Type="http://schemas.openxmlformats.org/officeDocument/2006/relationships/hyperlink" Target="https://rika-quest.com/column/digestion/" TargetMode="External"/><Relationship Id="rId2276" Type="http://schemas.openxmlformats.org/officeDocument/2006/relationships/hyperlink" Target="https://rika-quest.com/column/digestion/" TargetMode="External"/><Relationship Id="rId2277" Type="http://schemas.openxmlformats.org/officeDocument/2006/relationships/hyperlink" Target="https://rika-quest.com/column/digestion/" TargetMode="External"/><Relationship Id="rId2278" Type="http://schemas.openxmlformats.org/officeDocument/2006/relationships/hyperlink" Target="https://rika-quest.com/column/digestion/" TargetMode="External"/><Relationship Id="rId2279" Type="http://schemas.openxmlformats.org/officeDocument/2006/relationships/hyperlink" Target="https://rika-quest.com/column/digestion/" TargetMode="External"/><Relationship Id="rId2225" Type="http://schemas.openxmlformats.org/officeDocument/2006/relationships/hyperlink" Target="https://natsui-sansu-juku.com/column/510-03/" TargetMode="External"/><Relationship Id="rId3557" Type="http://schemas.openxmlformats.org/officeDocument/2006/relationships/hyperlink" Target="https://eng-support.com/column/progress-book1-lesson15-4/" TargetMode="External"/><Relationship Id="rId4888" Type="http://schemas.openxmlformats.org/officeDocument/2006/relationships/hyperlink" Target="https://eng-support.com/column/book2-lesson4-scene3/" TargetMode="External"/><Relationship Id="rId2226" Type="http://schemas.openxmlformats.org/officeDocument/2006/relationships/hyperlink" Target="https://natsui-sansu-juku.com/column/510-03/" TargetMode="External"/><Relationship Id="rId3556" Type="http://schemas.openxmlformats.org/officeDocument/2006/relationships/hyperlink" Target="https://eng-support.com/column/progress-book1-lesson15-4/" TargetMode="External"/><Relationship Id="rId4887" Type="http://schemas.openxmlformats.org/officeDocument/2006/relationships/hyperlink" Target="https://eng-support.com/column/book2-lesson4-scene3/" TargetMode="External"/><Relationship Id="rId2227" Type="http://schemas.openxmlformats.org/officeDocument/2006/relationships/hyperlink" Target="https://natsui-sansu-juku.com/column/510-03/" TargetMode="External"/><Relationship Id="rId3559" Type="http://schemas.openxmlformats.org/officeDocument/2006/relationships/hyperlink" Target="https://eng-support.com/column/progress-book1-lesson15-4/" TargetMode="External"/><Relationship Id="rId2228" Type="http://schemas.openxmlformats.org/officeDocument/2006/relationships/hyperlink" Target="https://natsui-sansu-juku.com/column/510-03/" TargetMode="External"/><Relationship Id="rId3558" Type="http://schemas.openxmlformats.org/officeDocument/2006/relationships/hyperlink" Target="https://eng-support.com/column/progress-book1-lesson15-4/" TargetMode="External"/><Relationship Id="rId4889" Type="http://schemas.openxmlformats.org/officeDocument/2006/relationships/hyperlink" Target="https://eng-support.com/column/book2-lesson4-scene3/" TargetMode="External"/><Relationship Id="rId2229" Type="http://schemas.openxmlformats.org/officeDocument/2006/relationships/hyperlink" Target="https://natsui-sansu-juku.com/column/510-03/" TargetMode="External"/><Relationship Id="rId4880" Type="http://schemas.openxmlformats.org/officeDocument/2006/relationships/hyperlink" Target="https://eng-support.com/column/book2-lesson4-scene3/" TargetMode="External"/><Relationship Id="rId3551" Type="http://schemas.openxmlformats.org/officeDocument/2006/relationships/hyperlink" Target="https://eng-support.com/column/progress-book1-lesson15-4/" TargetMode="External"/><Relationship Id="rId4882" Type="http://schemas.openxmlformats.org/officeDocument/2006/relationships/hyperlink" Target="https://eng-support.com/column/book2-lesson4-scene3/" TargetMode="External"/><Relationship Id="rId2220" Type="http://schemas.openxmlformats.org/officeDocument/2006/relationships/hyperlink" Target="https://eigo-rewrite.com/column/stage2-lesson4-3/" TargetMode="External"/><Relationship Id="rId3550" Type="http://schemas.openxmlformats.org/officeDocument/2006/relationships/hyperlink" Target="https://eng-support.com/column/progress-book1-lesson15-4/" TargetMode="External"/><Relationship Id="rId4881" Type="http://schemas.openxmlformats.org/officeDocument/2006/relationships/hyperlink" Target="https://eng-support.com/column/book2-lesson4-scene3/" TargetMode="External"/><Relationship Id="rId2221" Type="http://schemas.openxmlformats.org/officeDocument/2006/relationships/hyperlink" Target="https://eigo-rewrite.com/column/stage2-lesson4-3/" TargetMode="External"/><Relationship Id="rId3553" Type="http://schemas.openxmlformats.org/officeDocument/2006/relationships/hyperlink" Target="https://eng-support.com/column/progress-book1-lesson15-4/" TargetMode="External"/><Relationship Id="rId4884" Type="http://schemas.openxmlformats.org/officeDocument/2006/relationships/hyperlink" Target="https://eng-support.com/column/book2-lesson4-scene3/" TargetMode="External"/><Relationship Id="rId2222" Type="http://schemas.openxmlformats.org/officeDocument/2006/relationships/hyperlink" Target="https://eigo-rewrite.com/column/stage2-lesson4-3/" TargetMode="External"/><Relationship Id="rId3552" Type="http://schemas.openxmlformats.org/officeDocument/2006/relationships/hyperlink" Target="https://eng-support.com/column/progress-book1-lesson15-4/" TargetMode="External"/><Relationship Id="rId4883" Type="http://schemas.openxmlformats.org/officeDocument/2006/relationships/hyperlink" Target="https://eng-support.com/column/book2-lesson4-scene3/" TargetMode="External"/><Relationship Id="rId2223" Type="http://schemas.openxmlformats.org/officeDocument/2006/relationships/hyperlink" Target="https://natsui-sansu-juku.com/column/510-03/" TargetMode="External"/><Relationship Id="rId3555" Type="http://schemas.openxmlformats.org/officeDocument/2006/relationships/hyperlink" Target="https://eng-support.com/column/progress-book1-lesson15-4/" TargetMode="External"/><Relationship Id="rId4886" Type="http://schemas.openxmlformats.org/officeDocument/2006/relationships/hyperlink" Target="https://eng-support.com/column/book2-lesson4-scene3/" TargetMode="External"/><Relationship Id="rId2224" Type="http://schemas.openxmlformats.org/officeDocument/2006/relationships/hyperlink" Target="https://natsui-sansu-juku.com/column/510-03/" TargetMode="External"/><Relationship Id="rId3554" Type="http://schemas.openxmlformats.org/officeDocument/2006/relationships/hyperlink" Target="https://eng-support.com/column/progress-book1-lesson15-4/" TargetMode="External"/><Relationship Id="rId4885" Type="http://schemas.openxmlformats.org/officeDocument/2006/relationships/hyperlink" Target="https://eng-support.com/column/book2-lesson4-scene3/" TargetMode="External"/><Relationship Id="rId2214" Type="http://schemas.openxmlformats.org/officeDocument/2006/relationships/hyperlink" Target="https://eigo-rewrite.com/column/stage2-lesson4-3/" TargetMode="External"/><Relationship Id="rId3546" Type="http://schemas.openxmlformats.org/officeDocument/2006/relationships/hyperlink" Target="https://eng-support.com/column/progress-book1-lesson15-4/" TargetMode="External"/><Relationship Id="rId4877" Type="http://schemas.openxmlformats.org/officeDocument/2006/relationships/hyperlink" Target="https://eng-support.com/column/book2-lesson4-scene3/" TargetMode="External"/><Relationship Id="rId2215" Type="http://schemas.openxmlformats.org/officeDocument/2006/relationships/hyperlink" Target="https://eigo-rewrite.com/column/stage2-lesson4-3/" TargetMode="External"/><Relationship Id="rId3545" Type="http://schemas.openxmlformats.org/officeDocument/2006/relationships/hyperlink" Target="https://eng-support.com/column/progress-book1-lesson15-4/" TargetMode="External"/><Relationship Id="rId4876" Type="http://schemas.openxmlformats.org/officeDocument/2006/relationships/hyperlink" Target="https://eng-support.com/column/book2-lesson4-scene3/" TargetMode="External"/><Relationship Id="rId2216" Type="http://schemas.openxmlformats.org/officeDocument/2006/relationships/hyperlink" Target="https://eigo-rewrite.com/column/stage2-lesson4-3/" TargetMode="External"/><Relationship Id="rId3548" Type="http://schemas.openxmlformats.org/officeDocument/2006/relationships/hyperlink" Target="https://eng-support.com/column/progress-book1-lesson15-4/" TargetMode="External"/><Relationship Id="rId4879" Type="http://schemas.openxmlformats.org/officeDocument/2006/relationships/hyperlink" Target="https://eng-support.com/column/book2-lesson4-scene3/" TargetMode="External"/><Relationship Id="rId2217" Type="http://schemas.openxmlformats.org/officeDocument/2006/relationships/hyperlink" Target="https://eigo-rewrite.com/column/stage2-lesson4-3/" TargetMode="External"/><Relationship Id="rId3547" Type="http://schemas.openxmlformats.org/officeDocument/2006/relationships/hyperlink" Target="https://eng-support.com/column/progress-book1-lesson15-4/" TargetMode="External"/><Relationship Id="rId4878" Type="http://schemas.openxmlformats.org/officeDocument/2006/relationships/hyperlink" Target="https://eng-support.com/column/book2-lesson4-scene3/" TargetMode="External"/><Relationship Id="rId2218" Type="http://schemas.openxmlformats.org/officeDocument/2006/relationships/hyperlink" Target="https://eigo-rewrite.com/column/stage2-lesson4-3/" TargetMode="External"/><Relationship Id="rId2219" Type="http://schemas.openxmlformats.org/officeDocument/2006/relationships/hyperlink" Target="https://eigo-rewrite.com/column/stage2-lesson4-3/" TargetMode="External"/><Relationship Id="rId3549" Type="http://schemas.openxmlformats.org/officeDocument/2006/relationships/hyperlink" Target="https://eng-support.com/column/progress-book1-lesson15-4/" TargetMode="External"/><Relationship Id="rId3540" Type="http://schemas.openxmlformats.org/officeDocument/2006/relationships/hyperlink" Target="https://eng-support.com/column/progress-book1-lesson15-4/" TargetMode="External"/><Relationship Id="rId4871" Type="http://schemas.openxmlformats.org/officeDocument/2006/relationships/hyperlink" Target="https://dokkai-labo.tokyo/blog/essay/" TargetMode="External"/><Relationship Id="rId4870" Type="http://schemas.openxmlformats.org/officeDocument/2006/relationships/hyperlink" Target="https://dokkai-labo.tokyo/blog/essay/" TargetMode="External"/><Relationship Id="rId2210" Type="http://schemas.openxmlformats.org/officeDocument/2006/relationships/hyperlink" Target="https://eigo-rewrite.com/column/stage2-lesson4-3/" TargetMode="External"/><Relationship Id="rId3542" Type="http://schemas.openxmlformats.org/officeDocument/2006/relationships/hyperlink" Target="https://eng-support.com/column/progress-book1-lesson15-4/" TargetMode="External"/><Relationship Id="rId4873" Type="http://schemas.openxmlformats.org/officeDocument/2006/relationships/hyperlink" Target="https://eng-support.com/column/book2-lesson4-scene3/" TargetMode="External"/><Relationship Id="rId2211" Type="http://schemas.openxmlformats.org/officeDocument/2006/relationships/hyperlink" Target="https://eigo-rewrite.com/column/stage2-lesson4-3/" TargetMode="External"/><Relationship Id="rId3541" Type="http://schemas.openxmlformats.org/officeDocument/2006/relationships/hyperlink" Target="https://eng-support.com/column/progress-book1-lesson15-4/" TargetMode="External"/><Relationship Id="rId4872" Type="http://schemas.openxmlformats.org/officeDocument/2006/relationships/hyperlink" Target="https://dokkai-labo.tokyo/blog/essay/" TargetMode="External"/><Relationship Id="rId2212" Type="http://schemas.openxmlformats.org/officeDocument/2006/relationships/hyperlink" Target="https://eigo-rewrite.com/column/stage2-lesson4-3/" TargetMode="External"/><Relationship Id="rId3544" Type="http://schemas.openxmlformats.org/officeDocument/2006/relationships/hyperlink" Target="https://eng-support.com/column/progress-book1-lesson15-4/" TargetMode="External"/><Relationship Id="rId4875" Type="http://schemas.openxmlformats.org/officeDocument/2006/relationships/hyperlink" Target="https://eng-support.com/column/book2-lesson4-scene3/" TargetMode="External"/><Relationship Id="rId2213" Type="http://schemas.openxmlformats.org/officeDocument/2006/relationships/hyperlink" Target="https://eigo-rewrite.com/column/stage2-lesson4-3/" TargetMode="External"/><Relationship Id="rId3543" Type="http://schemas.openxmlformats.org/officeDocument/2006/relationships/hyperlink" Target="https://eng-support.com/column/progress-book1-lesson15-4/" TargetMode="External"/><Relationship Id="rId4874" Type="http://schemas.openxmlformats.org/officeDocument/2006/relationships/hyperlink" Target="https://eng-support.com/column/book2-lesson4-scene3/" TargetMode="External"/><Relationship Id="rId2247" Type="http://schemas.openxmlformats.org/officeDocument/2006/relationships/hyperlink" Target="https://natsui-sansu-juku.com/column/510-03/" TargetMode="External"/><Relationship Id="rId3579" Type="http://schemas.openxmlformats.org/officeDocument/2006/relationships/hyperlink" Target="https://eng-support.com/column/progress-book1-lesson17-3/" TargetMode="External"/><Relationship Id="rId2248" Type="http://schemas.openxmlformats.org/officeDocument/2006/relationships/hyperlink" Target="https://natsui-sansu-juku.com/column/510-03/" TargetMode="External"/><Relationship Id="rId3578" Type="http://schemas.openxmlformats.org/officeDocument/2006/relationships/hyperlink" Target="https://eng-support.com/column/progress-book1-lesson17-3/" TargetMode="External"/><Relationship Id="rId2249" Type="http://schemas.openxmlformats.org/officeDocument/2006/relationships/hyperlink" Target="https://natsui-sansu-juku.com/column/510-03/" TargetMode="External"/><Relationship Id="rId3571" Type="http://schemas.openxmlformats.org/officeDocument/2006/relationships/hyperlink" Target="https://eng-support.com/column/progress-book1-lesson15-4/" TargetMode="External"/><Relationship Id="rId2240" Type="http://schemas.openxmlformats.org/officeDocument/2006/relationships/hyperlink" Target="https://natsui-sansu-juku.com/column/510-03/" TargetMode="External"/><Relationship Id="rId3570" Type="http://schemas.openxmlformats.org/officeDocument/2006/relationships/hyperlink" Target="https://eng-support.com/column/progress-book1-lesson15-4/" TargetMode="External"/><Relationship Id="rId2241" Type="http://schemas.openxmlformats.org/officeDocument/2006/relationships/hyperlink" Target="https://natsui-sansu-juku.com/column/510-03/" TargetMode="External"/><Relationship Id="rId3573" Type="http://schemas.openxmlformats.org/officeDocument/2006/relationships/hyperlink" Target="https://eng-support.com/column/progress-book1-lesson17-3/" TargetMode="External"/><Relationship Id="rId2242" Type="http://schemas.openxmlformats.org/officeDocument/2006/relationships/hyperlink" Target="https://natsui-sansu-juku.com/column/510-03/" TargetMode="External"/><Relationship Id="rId3572" Type="http://schemas.openxmlformats.org/officeDocument/2006/relationships/hyperlink" Target="https://eng-support.com/column/progress-book1-lesson15-4/" TargetMode="External"/><Relationship Id="rId2243" Type="http://schemas.openxmlformats.org/officeDocument/2006/relationships/hyperlink" Target="https://natsui-sansu-juku.com/column/510-03/" TargetMode="External"/><Relationship Id="rId3575" Type="http://schemas.openxmlformats.org/officeDocument/2006/relationships/hyperlink" Target="https://eng-support.com/column/progress-book1-lesson17-3/" TargetMode="External"/><Relationship Id="rId2244" Type="http://schemas.openxmlformats.org/officeDocument/2006/relationships/hyperlink" Target="https://natsui-sansu-juku.com/column/510-03/" TargetMode="External"/><Relationship Id="rId3574" Type="http://schemas.openxmlformats.org/officeDocument/2006/relationships/hyperlink" Target="https://eng-support.com/column/progress-book1-lesson17-3/" TargetMode="External"/><Relationship Id="rId2245" Type="http://schemas.openxmlformats.org/officeDocument/2006/relationships/hyperlink" Target="https://natsui-sansu-juku.com/column/510-03/" TargetMode="External"/><Relationship Id="rId3577" Type="http://schemas.openxmlformats.org/officeDocument/2006/relationships/hyperlink" Target="https://eng-support.com/column/progress-book1-lesson17-3/" TargetMode="External"/><Relationship Id="rId2246" Type="http://schemas.openxmlformats.org/officeDocument/2006/relationships/hyperlink" Target="https://natsui-sansu-juku.com/column/510-03/" TargetMode="External"/><Relationship Id="rId3576" Type="http://schemas.openxmlformats.org/officeDocument/2006/relationships/hyperlink" Target="https://eng-support.com/column/progress-book1-lesson17-3/" TargetMode="External"/><Relationship Id="rId2236" Type="http://schemas.openxmlformats.org/officeDocument/2006/relationships/hyperlink" Target="https://natsui-sansu-juku.com/column/510-03/" TargetMode="External"/><Relationship Id="rId3568" Type="http://schemas.openxmlformats.org/officeDocument/2006/relationships/hyperlink" Target="https://eng-support.com/column/progress-book1-lesson15-4/" TargetMode="External"/><Relationship Id="rId4899" Type="http://schemas.openxmlformats.org/officeDocument/2006/relationships/hyperlink" Target="https://eng-support.com/column/book2-lesson4-scene3/" TargetMode="External"/><Relationship Id="rId2237" Type="http://schemas.openxmlformats.org/officeDocument/2006/relationships/hyperlink" Target="https://natsui-sansu-juku.com/column/510-03/" TargetMode="External"/><Relationship Id="rId3567" Type="http://schemas.openxmlformats.org/officeDocument/2006/relationships/hyperlink" Target="https://eng-support.com/column/progress-book1-lesson15-4/" TargetMode="External"/><Relationship Id="rId4898" Type="http://schemas.openxmlformats.org/officeDocument/2006/relationships/hyperlink" Target="https://eng-support.com/column/book2-lesson4-scene3/" TargetMode="External"/><Relationship Id="rId2238" Type="http://schemas.openxmlformats.org/officeDocument/2006/relationships/hyperlink" Target="https://natsui-sansu-juku.com/column/510-03/" TargetMode="External"/><Relationship Id="rId2239" Type="http://schemas.openxmlformats.org/officeDocument/2006/relationships/hyperlink" Target="https://natsui-sansu-juku.com/column/510-03/" TargetMode="External"/><Relationship Id="rId3569" Type="http://schemas.openxmlformats.org/officeDocument/2006/relationships/hyperlink" Target="https://eng-support.com/column/progress-book1-lesson15-4/" TargetMode="External"/><Relationship Id="rId3560" Type="http://schemas.openxmlformats.org/officeDocument/2006/relationships/hyperlink" Target="https://eng-support.com/column/progress-book1-lesson15-4/" TargetMode="External"/><Relationship Id="rId4891" Type="http://schemas.openxmlformats.org/officeDocument/2006/relationships/hyperlink" Target="https://eng-support.com/column/book2-lesson4-scene3/" TargetMode="External"/><Relationship Id="rId4890" Type="http://schemas.openxmlformats.org/officeDocument/2006/relationships/hyperlink" Target="https://eng-support.com/column/book2-lesson4-scene3/" TargetMode="External"/><Relationship Id="rId2230" Type="http://schemas.openxmlformats.org/officeDocument/2006/relationships/hyperlink" Target="https://natsui-sansu-juku.com/column/510-03/" TargetMode="External"/><Relationship Id="rId3562" Type="http://schemas.openxmlformats.org/officeDocument/2006/relationships/hyperlink" Target="https://eng-support.com/column/progress-book1-lesson15-4/" TargetMode="External"/><Relationship Id="rId4893" Type="http://schemas.openxmlformats.org/officeDocument/2006/relationships/hyperlink" Target="https://eng-support.com/column/book2-lesson4-scene3/" TargetMode="External"/><Relationship Id="rId2231" Type="http://schemas.openxmlformats.org/officeDocument/2006/relationships/hyperlink" Target="https://natsui-sansu-juku.com/column/510-03/" TargetMode="External"/><Relationship Id="rId3561" Type="http://schemas.openxmlformats.org/officeDocument/2006/relationships/hyperlink" Target="https://eng-support.com/column/progress-book1-lesson15-4/" TargetMode="External"/><Relationship Id="rId4892" Type="http://schemas.openxmlformats.org/officeDocument/2006/relationships/hyperlink" Target="https://eng-support.com/column/book2-lesson4-scene3/" TargetMode="External"/><Relationship Id="rId2232" Type="http://schemas.openxmlformats.org/officeDocument/2006/relationships/hyperlink" Target="https://natsui-sansu-juku.com/column/510-03/" TargetMode="External"/><Relationship Id="rId3564" Type="http://schemas.openxmlformats.org/officeDocument/2006/relationships/hyperlink" Target="https://eng-support.com/column/progress-book1-lesson15-4/" TargetMode="External"/><Relationship Id="rId4895" Type="http://schemas.openxmlformats.org/officeDocument/2006/relationships/hyperlink" Target="https://eng-support.com/column/book2-lesson4-scene3/" TargetMode="External"/><Relationship Id="rId2233" Type="http://schemas.openxmlformats.org/officeDocument/2006/relationships/hyperlink" Target="https://natsui-sansu-juku.com/column/510-03/" TargetMode="External"/><Relationship Id="rId3563" Type="http://schemas.openxmlformats.org/officeDocument/2006/relationships/hyperlink" Target="https://eng-support.com/column/progress-book1-lesson15-4/" TargetMode="External"/><Relationship Id="rId4894" Type="http://schemas.openxmlformats.org/officeDocument/2006/relationships/hyperlink" Target="https://eng-support.com/column/book2-lesson4-scene3/" TargetMode="External"/><Relationship Id="rId2234" Type="http://schemas.openxmlformats.org/officeDocument/2006/relationships/hyperlink" Target="https://natsui-sansu-juku.com/column/510-03/" TargetMode="External"/><Relationship Id="rId3566" Type="http://schemas.openxmlformats.org/officeDocument/2006/relationships/hyperlink" Target="https://eng-support.com/column/progress-book1-lesson15-4/" TargetMode="External"/><Relationship Id="rId4897" Type="http://schemas.openxmlformats.org/officeDocument/2006/relationships/hyperlink" Target="https://eng-support.com/column/book2-lesson4-scene3/" TargetMode="External"/><Relationship Id="rId2235" Type="http://schemas.openxmlformats.org/officeDocument/2006/relationships/hyperlink" Target="https://natsui-sansu-juku.com/column/510-03/" TargetMode="External"/><Relationship Id="rId3565" Type="http://schemas.openxmlformats.org/officeDocument/2006/relationships/hyperlink" Target="https://eng-support.com/column/progress-book1-lesson15-4/" TargetMode="External"/><Relationship Id="rId4896" Type="http://schemas.openxmlformats.org/officeDocument/2006/relationships/hyperlink" Target="https://eng-support.com/column/book2-lesson4-scene3/" TargetMode="External"/><Relationship Id="rId2290" Type="http://schemas.openxmlformats.org/officeDocument/2006/relationships/hyperlink" Target="https://rika-quest.com/column/digestion/" TargetMode="External"/><Relationship Id="rId2291" Type="http://schemas.openxmlformats.org/officeDocument/2006/relationships/hyperlink" Target="https://rika-quest.com/column/digestion/" TargetMode="External"/><Relationship Id="rId2292" Type="http://schemas.openxmlformats.org/officeDocument/2006/relationships/hyperlink" Target="https://rika-quest.com/column/digestion/" TargetMode="External"/><Relationship Id="rId2293" Type="http://schemas.openxmlformats.org/officeDocument/2006/relationships/hyperlink" Target="https://rika-quest.com/column/digestion/" TargetMode="External"/><Relationship Id="rId2294" Type="http://schemas.openxmlformats.org/officeDocument/2006/relationships/hyperlink" Target="https://rika-quest.com/column/digestion/" TargetMode="External"/><Relationship Id="rId2295" Type="http://schemas.openxmlformats.org/officeDocument/2006/relationships/hyperlink" Target="https://rika-quest.com/column/digestion/" TargetMode="External"/><Relationship Id="rId2296" Type="http://schemas.openxmlformats.org/officeDocument/2006/relationships/hyperlink" Target="https://rika-quest.com/column/digestion/" TargetMode="External"/><Relationship Id="rId2297" Type="http://schemas.openxmlformats.org/officeDocument/2006/relationships/hyperlink" Target="https://rika-quest.com/column/digestion/" TargetMode="External"/><Relationship Id="rId2298" Type="http://schemas.openxmlformats.org/officeDocument/2006/relationships/hyperlink" Target="https://rika-quest.com/column/digestion/" TargetMode="External"/><Relationship Id="rId2299" Type="http://schemas.openxmlformats.org/officeDocument/2006/relationships/hyperlink" Target="https://rika-quest.com/column/digestion/" TargetMode="External"/><Relationship Id="rId4901" Type="http://schemas.openxmlformats.org/officeDocument/2006/relationships/hyperlink" Target="https://eng-support.com/column/book2-lesson4-scene3/" TargetMode="External"/><Relationship Id="rId4900" Type="http://schemas.openxmlformats.org/officeDocument/2006/relationships/hyperlink" Target="https://eng-support.com/column/book2-lesson4-scene3/" TargetMode="External"/><Relationship Id="rId4903" Type="http://schemas.openxmlformats.org/officeDocument/2006/relationships/hyperlink" Target="https://eng-support.com/column/book2-lesson4-scene3/" TargetMode="External"/><Relationship Id="rId4902" Type="http://schemas.openxmlformats.org/officeDocument/2006/relationships/hyperlink" Target="https://eng-support.com/column/book2-lesson4-scene3/" TargetMode="External"/><Relationship Id="rId4905" Type="http://schemas.openxmlformats.org/officeDocument/2006/relationships/hyperlink" Target="https://eng-support.com/column/book2-lesson4-scene3/" TargetMode="External"/><Relationship Id="rId4904" Type="http://schemas.openxmlformats.org/officeDocument/2006/relationships/hyperlink" Target="https://eng-support.com/column/book2-lesson4-scene3/" TargetMode="External"/><Relationship Id="rId4907" Type="http://schemas.openxmlformats.org/officeDocument/2006/relationships/hyperlink" Target="https://eng-support.com/column/book2-lesson4-scene3/" TargetMode="External"/><Relationship Id="rId4906" Type="http://schemas.openxmlformats.org/officeDocument/2006/relationships/hyperlink" Target="https://eng-support.com/column/book2-lesson4-scene3/" TargetMode="External"/><Relationship Id="rId4909" Type="http://schemas.openxmlformats.org/officeDocument/2006/relationships/hyperlink" Target="https://eng-support.com/column/book2-lesson4-scene3/" TargetMode="External"/><Relationship Id="rId4908" Type="http://schemas.openxmlformats.org/officeDocument/2006/relationships/hyperlink" Target="https://eng-support.com/column/book2-lesson4-scene3/" TargetMode="External"/><Relationship Id="rId2302" Type="http://schemas.openxmlformats.org/officeDocument/2006/relationships/hyperlink" Target="https://rika-quest.com/column/digestion/" TargetMode="External"/><Relationship Id="rId3634" Type="http://schemas.openxmlformats.org/officeDocument/2006/relationships/hyperlink" Target="https://juku-escot.com/c_blogs/30minanki/" TargetMode="External"/><Relationship Id="rId4965" Type="http://schemas.openxmlformats.org/officeDocument/2006/relationships/hyperlink" Target="https://eigo-rewrite.com/column/stage2-lesson11-3/" TargetMode="External"/><Relationship Id="rId2303" Type="http://schemas.openxmlformats.org/officeDocument/2006/relationships/hyperlink" Target="https://rika-quest.com/column/digestion/" TargetMode="External"/><Relationship Id="rId3633" Type="http://schemas.openxmlformats.org/officeDocument/2006/relationships/hyperlink" Target="https://juku-escot.com/c_blogs/30minanki/" TargetMode="External"/><Relationship Id="rId4964" Type="http://schemas.openxmlformats.org/officeDocument/2006/relationships/hyperlink" Target="https://eigo-rewrite.com/column/stage2-lesson11-3/" TargetMode="External"/><Relationship Id="rId2304" Type="http://schemas.openxmlformats.org/officeDocument/2006/relationships/hyperlink" Target="https://rika-quest.com/column/digestion/" TargetMode="External"/><Relationship Id="rId3636" Type="http://schemas.openxmlformats.org/officeDocument/2006/relationships/hyperlink" Target="https://juku-escot.com/c_blogs/30minanki/" TargetMode="External"/><Relationship Id="rId4967" Type="http://schemas.openxmlformats.org/officeDocument/2006/relationships/hyperlink" Target="https://eigo-rewrite.com/column/stage2-lesson11-3/" TargetMode="External"/><Relationship Id="rId2305" Type="http://schemas.openxmlformats.org/officeDocument/2006/relationships/hyperlink" Target="https://rika-quest.com/column/digestion/" TargetMode="External"/><Relationship Id="rId3635" Type="http://schemas.openxmlformats.org/officeDocument/2006/relationships/hyperlink" Target="https://juku-escot.com/c_blogs/30minanki/" TargetMode="External"/><Relationship Id="rId4966" Type="http://schemas.openxmlformats.org/officeDocument/2006/relationships/hyperlink" Target="https://eigo-rewrite.com/column/stage2-lesson11-3/" TargetMode="External"/><Relationship Id="rId2306" Type="http://schemas.openxmlformats.org/officeDocument/2006/relationships/hyperlink" Target="https://rika-quest.com/column/digestion/" TargetMode="External"/><Relationship Id="rId3638" Type="http://schemas.openxmlformats.org/officeDocument/2006/relationships/hyperlink" Target="https://juku-escot.com/c_blogs/30minanki/" TargetMode="External"/><Relationship Id="rId4969" Type="http://schemas.openxmlformats.org/officeDocument/2006/relationships/hyperlink" Target="https://eigo-rewrite.com/column/stage2-lesson11-3/" TargetMode="External"/><Relationship Id="rId2307" Type="http://schemas.openxmlformats.org/officeDocument/2006/relationships/hyperlink" Target="https://rika-quest.com/column/digestion/" TargetMode="External"/><Relationship Id="rId3637" Type="http://schemas.openxmlformats.org/officeDocument/2006/relationships/hyperlink" Target="https://juku-escot.com/c_blogs/30minanki/" TargetMode="External"/><Relationship Id="rId4968" Type="http://schemas.openxmlformats.org/officeDocument/2006/relationships/hyperlink" Target="https://eigo-rewrite.com/column/stage2-lesson11-3/" TargetMode="External"/><Relationship Id="rId2308" Type="http://schemas.openxmlformats.org/officeDocument/2006/relationships/hyperlink" Target="https://rika-quest.com/column/digestion/" TargetMode="External"/><Relationship Id="rId2309" Type="http://schemas.openxmlformats.org/officeDocument/2006/relationships/hyperlink" Target="https://rika-quest.com/column/digestion/" TargetMode="External"/><Relationship Id="rId3639" Type="http://schemas.openxmlformats.org/officeDocument/2006/relationships/hyperlink" Target="https://juku-escot.com/c_blogs/30minanki/" TargetMode="External"/><Relationship Id="rId3630" Type="http://schemas.openxmlformats.org/officeDocument/2006/relationships/hyperlink" Target="https://juku-escot.com/c_blogs/30minanki/" TargetMode="External"/><Relationship Id="rId4961" Type="http://schemas.openxmlformats.org/officeDocument/2006/relationships/hyperlink" Target="https://eigo-rewrite.com/column/stage2-lesson11-3/" TargetMode="External"/><Relationship Id="rId4960" Type="http://schemas.openxmlformats.org/officeDocument/2006/relationships/hyperlink" Target="https://eigo-rewrite.com/column/stage2-lesson11-3/" TargetMode="External"/><Relationship Id="rId2300" Type="http://schemas.openxmlformats.org/officeDocument/2006/relationships/hyperlink" Target="https://rika-quest.com/column/digestion/" TargetMode="External"/><Relationship Id="rId3632" Type="http://schemas.openxmlformats.org/officeDocument/2006/relationships/hyperlink" Target="https://juku-escot.com/c_blogs/30minanki/" TargetMode="External"/><Relationship Id="rId4963" Type="http://schemas.openxmlformats.org/officeDocument/2006/relationships/hyperlink" Target="https://eigo-rewrite.com/column/stage2-lesson11-3/" TargetMode="External"/><Relationship Id="rId2301" Type="http://schemas.openxmlformats.org/officeDocument/2006/relationships/hyperlink" Target="https://rika-quest.com/column/digestion/" TargetMode="External"/><Relationship Id="rId3631" Type="http://schemas.openxmlformats.org/officeDocument/2006/relationships/hyperlink" Target="https://juku-escot.com/c_blogs/30minanki/" TargetMode="External"/><Relationship Id="rId4962" Type="http://schemas.openxmlformats.org/officeDocument/2006/relationships/hyperlink" Target="https://eigo-rewrite.com/column/stage2-lesson11-3/" TargetMode="External"/><Relationship Id="rId3623" Type="http://schemas.openxmlformats.org/officeDocument/2006/relationships/hyperlink" Target="https://juku-escot.com/c_blogs/30minanki/" TargetMode="External"/><Relationship Id="rId4954" Type="http://schemas.openxmlformats.org/officeDocument/2006/relationships/hyperlink" Target="https://eigo-rewrite.com/column/stage2-lesson11-3/" TargetMode="External"/><Relationship Id="rId3622" Type="http://schemas.openxmlformats.org/officeDocument/2006/relationships/hyperlink" Target="https://eng-support.com/column/progress-book1-lesson17-3/" TargetMode="External"/><Relationship Id="rId4953" Type="http://schemas.openxmlformats.org/officeDocument/2006/relationships/hyperlink" Target="https://eigo-rewrite.com/column/stage2-lesson11-3/" TargetMode="External"/><Relationship Id="rId3625" Type="http://schemas.openxmlformats.org/officeDocument/2006/relationships/hyperlink" Target="https://juku-escot.com/c_blogs/30minanki/" TargetMode="External"/><Relationship Id="rId4956" Type="http://schemas.openxmlformats.org/officeDocument/2006/relationships/hyperlink" Target="https://eigo-rewrite.com/column/stage2-lesson11-3/" TargetMode="External"/><Relationship Id="rId3624" Type="http://schemas.openxmlformats.org/officeDocument/2006/relationships/hyperlink" Target="https://juku-escot.com/c_blogs/30minanki/" TargetMode="External"/><Relationship Id="rId4955" Type="http://schemas.openxmlformats.org/officeDocument/2006/relationships/hyperlink" Target="https://eigo-rewrite.com/column/stage2-lesson11-3/" TargetMode="External"/><Relationship Id="rId3627" Type="http://schemas.openxmlformats.org/officeDocument/2006/relationships/hyperlink" Target="https://juku-escot.com/c_blogs/30minanki/" TargetMode="External"/><Relationship Id="rId4958" Type="http://schemas.openxmlformats.org/officeDocument/2006/relationships/hyperlink" Target="https://eigo-rewrite.com/column/stage2-lesson11-3/" TargetMode="External"/><Relationship Id="rId3626" Type="http://schemas.openxmlformats.org/officeDocument/2006/relationships/hyperlink" Target="https://juku-escot.com/c_blogs/30minanki/" TargetMode="External"/><Relationship Id="rId4957" Type="http://schemas.openxmlformats.org/officeDocument/2006/relationships/hyperlink" Target="https://eigo-rewrite.com/column/stage2-lesson11-3/" TargetMode="External"/><Relationship Id="rId3629" Type="http://schemas.openxmlformats.org/officeDocument/2006/relationships/hyperlink" Target="https://juku-escot.com/c_blogs/30minanki/" TargetMode="External"/><Relationship Id="rId3628" Type="http://schemas.openxmlformats.org/officeDocument/2006/relationships/hyperlink" Target="https://juku-escot.com/c_blogs/30minanki/" TargetMode="External"/><Relationship Id="rId4959" Type="http://schemas.openxmlformats.org/officeDocument/2006/relationships/hyperlink" Target="https://eigo-rewrite.com/column/stage2-lesson11-3/" TargetMode="External"/><Relationship Id="rId4950" Type="http://schemas.openxmlformats.org/officeDocument/2006/relationships/hyperlink" Target="https://eigo-rewrite.com/column/stage2-lesson11-3/" TargetMode="External"/><Relationship Id="rId3621" Type="http://schemas.openxmlformats.org/officeDocument/2006/relationships/hyperlink" Target="https://eng-support.com/column/progress-book1-lesson17-3/" TargetMode="External"/><Relationship Id="rId4952" Type="http://schemas.openxmlformats.org/officeDocument/2006/relationships/hyperlink" Target="https://eigo-rewrite.com/column/stage2-lesson11-3/" TargetMode="External"/><Relationship Id="rId3620" Type="http://schemas.openxmlformats.org/officeDocument/2006/relationships/hyperlink" Target="https://eng-support.com/column/progress-book1-lesson17-3/" TargetMode="External"/><Relationship Id="rId4951" Type="http://schemas.openxmlformats.org/officeDocument/2006/relationships/hyperlink" Target="https://eigo-rewrite.com/column/stage2-lesson11-3/" TargetMode="External"/><Relationship Id="rId2324" Type="http://schemas.openxmlformats.org/officeDocument/2006/relationships/hyperlink" Target="https://eigo-rewrite.com/column/stage1_lesson10-2/" TargetMode="External"/><Relationship Id="rId3656" Type="http://schemas.openxmlformats.org/officeDocument/2006/relationships/hyperlink" Target="https://juku-escot.com/c_blogs/30minanki/" TargetMode="External"/><Relationship Id="rId4987" Type="http://schemas.openxmlformats.org/officeDocument/2006/relationships/hyperlink" Target="https://eigo-rewrite.com/column/stage1_lesson8-3/" TargetMode="External"/><Relationship Id="rId2325" Type="http://schemas.openxmlformats.org/officeDocument/2006/relationships/hyperlink" Target="https://eigo-rewrite.com/column/stage1_lesson10-2/" TargetMode="External"/><Relationship Id="rId3655" Type="http://schemas.openxmlformats.org/officeDocument/2006/relationships/hyperlink" Target="https://juku-escot.com/c_blogs/30minanki/" TargetMode="External"/><Relationship Id="rId4986" Type="http://schemas.openxmlformats.org/officeDocument/2006/relationships/hyperlink" Target="https://eigo-rewrite.com/column/stage1_lesson8-3/" TargetMode="External"/><Relationship Id="rId2326" Type="http://schemas.openxmlformats.org/officeDocument/2006/relationships/hyperlink" Target="https://eigo-rewrite.com/column/stage1_lesson10-2/" TargetMode="External"/><Relationship Id="rId3658" Type="http://schemas.openxmlformats.org/officeDocument/2006/relationships/hyperlink" Target="https://juku-escot.com/c_blogs/30minanki/" TargetMode="External"/><Relationship Id="rId4989" Type="http://schemas.openxmlformats.org/officeDocument/2006/relationships/hyperlink" Target="https://eigo-rewrite.com/column/stage1_lesson8-3/" TargetMode="External"/><Relationship Id="rId2327" Type="http://schemas.openxmlformats.org/officeDocument/2006/relationships/hyperlink" Target="https://eigo-rewrite.com/column/stage1_lesson10-2/" TargetMode="External"/><Relationship Id="rId3657" Type="http://schemas.openxmlformats.org/officeDocument/2006/relationships/hyperlink" Target="https://juku-escot.com/c_blogs/30minanki/" TargetMode="External"/><Relationship Id="rId4988" Type="http://schemas.openxmlformats.org/officeDocument/2006/relationships/hyperlink" Target="https://eigo-rewrite.com/column/stage1_lesson8-3/" TargetMode="External"/><Relationship Id="rId2328" Type="http://schemas.openxmlformats.org/officeDocument/2006/relationships/hyperlink" Target="https://eigo-rewrite.com/column/stage1_lesson10-2/" TargetMode="External"/><Relationship Id="rId2329" Type="http://schemas.openxmlformats.org/officeDocument/2006/relationships/hyperlink" Target="https://eigo-rewrite.com/column/stage1_lesson10-2/" TargetMode="External"/><Relationship Id="rId3659" Type="http://schemas.openxmlformats.org/officeDocument/2006/relationships/hyperlink" Target="https://juku-escot.com/c_blogs/30minanki/" TargetMode="External"/><Relationship Id="rId3650" Type="http://schemas.openxmlformats.org/officeDocument/2006/relationships/hyperlink" Target="https://juku-escot.com/c_blogs/30minanki/" TargetMode="External"/><Relationship Id="rId4981" Type="http://schemas.openxmlformats.org/officeDocument/2006/relationships/hyperlink" Target="https://eigo-rewrite.com/column/stage1_lesson8-3/" TargetMode="External"/><Relationship Id="rId4980" Type="http://schemas.openxmlformats.org/officeDocument/2006/relationships/hyperlink" Target="https://eigo-rewrite.com/column/stage1_lesson8-3/" TargetMode="External"/><Relationship Id="rId2320" Type="http://schemas.openxmlformats.org/officeDocument/2006/relationships/hyperlink" Target="https://rika-quest.com/column/digestion/" TargetMode="External"/><Relationship Id="rId3652" Type="http://schemas.openxmlformats.org/officeDocument/2006/relationships/hyperlink" Target="https://juku-escot.com/c_blogs/30minanki/" TargetMode="External"/><Relationship Id="rId4983" Type="http://schemas.openxmlformats.org/officeDocument/2006/relationships/hyperlink" Target="https://eigo-rewrite.com/column/stage1_lesson8-3/" TargetMode="External"/><Relationship Id="rId2321" Type="http://schemas.openxmlformats.org/officeDocument/2006/relationships/hyperlink" Target="https://rika-quest.com/column/digestion/" TargetMode="External"/><Relationship Id="rId3651" Type="http://schemas.openxmlformats.org/officeDocument/2006/relationships/hyperlink" Target="https://juku-escot.com/c_blogs/30minanki/" TargetMode="External"/><Relationship Id="rId4982" Type="http://schemas.openxmlformats.org/officeDocument/2006/relationships/hyperlink" Target="https://eigo-rewrite.com/column/stage1_lesson8-3/" TargetMode="External"/><Relationship Id="rId2322" Type="http://schemas.openxmlformats.org/officeDocument/2006/relationships/hyperlink" Target="https://rika-quest.com/column/digestion/" TargetMode="External"/><Relationship Id="rId3654" Type="http://schemas.openxmlformats.org/officeDocument/2006/relationships/hyperlink" Target="https://juku-escot.com/c_blogs/30minanki/" TargetMode="External"/><Relationship Id="rId4985" Type="http://schemas.openxmlformats.org/officeDocument/2006/relationships/hyperlink" Target="https://eigo-rewrite.com/column/stage1_lesson8-3/" TargetMode="External"/><Relationship Id="rId2323" Type="http://schemas.openxmlformats.org/officeDocument/2006/relationships/hyperlink" Target="https://eigo-rewrite.com/column/stage1_lesson10-2/" TargetMode="External"/><Relationship Id="rId3653" Type="http://schemas.openxmlformats.org/officeDocument/2006/relationships/hyperlink" Target="https://juku-escot.com/c_blogs/30minanki/" TargetMode="External"/><Relationship Id="rId4984" Type="http://schemas.openxmlformats.org/officeDocument/2006/relationships/hyperlink" Target="https://eigo-rewrite.com/column/stage1_lesson8-3/" TargetMode="External"/><Relationship Id="rId2313" Type="http://schemas.openxmlformats.org/officeDocument/2006/relationships/hyperlink" Target="https://rika-quest.com/column/digestion/" TargetMode="External"/><Relationship Id="rId3645" Type="http://schemas.openxmlformats.org/officeDocument/2006/relationships/hyperlink" Target="https://juku-escot.com/c_blogs/30minanki/" TargetMode="External"/><Relationship Id="rId4976" Type="http://schemas.openxmlformats.org/officeDocument/2006/relationships/hyperlink" Target="https://eigo-rewrite.com/column/stage1_lesson8-3/" TargetMode="External"/><Relationship Id="rId2314" Type="http://schemas.openxmlformats.org/officeDocument/2006/relationships/hyperlink" Target="https://rika-quest.com/column/digestion/" TargetMode="External"/><Relationship Id="rId3644" Type="http://schemas.openxmlformats.org/officeDocument/2006/relationships/hyperlink" Target="https://juku-escot.com/c_blogs/30minanki/" TargetMode="External"/><Relationship Id="rId4975" Type="http://schemas.openxmlformats.org/officeDocument/2006/relationships/hyperlink" Target="https://eigo-rewrite.com/column/stage1_lesson8-3/" TargetMode="External"/><Relationship Id="rId2315" Type="http://schemas.openxmlformats.org/officeDocument/2006/relationships/hyperlink" Target="https://rika-quest.com/column/digestion/" TargetMode="External"/><Relationship Id="rId3647" Type="http://schemas.openxmlformats.org/officeDocument/2006/relationships/hyperlink" Target="https://juku-escot.com/c_blogs/30minanki/" TargetMode="External"/><Relationship Id="rId4978" Type="http://schemas.openxmlformats.org/officeDocument/2006/relationships/hyperlink" Target="https://eigo-rewrite.com/column/stage1_lesson8-3/" TargetMode="External"/><Relationship Id="rId2316" Type="http://schemas.openxmlformats.org/officeDocument/2006/relationships/hyperlink" Target="https://rika-quest.com/column/digestion/" TargetMode="External"/><Relationship Id="rId3646" Type="http://schemas.openxmlformats.org/officeDocument/2006/relationships/hyperlink" Target="https://juku-escot.com/c_blogs/30minanki/" TargetMode="External"/><Relationship Id="rId4977" Type="http://schemas.openxmlformats.org/officeDocument/2006/relationships/hyperlink" Target="https://eigo-rewrite.com/column/stage1_lesson8-3/" TargetMode="External"/><Relationship Id="rId2317" Type="http://schemas.openxmlformats.org/officeDocument/2006/relationships/hyperlink" Target="https://rika-quest.com/column/digestion/" TargetMode="External"/><Relationship Id="rId3649" Type="http://schemas.openxmlformats.org/officeDocument/2006/relationships/hyperlink" Target="https://juku-escot.com/c_blogs/30minanki/" TargetMode="External"/><Relationship Id="rId2318" Type="http://schemas.openxmlformats.org/officeDocument/2006/relationships/hyperlink" Target="https://rika-quest.com/column/digestion/" TargetMode="External"/><Relationship Id="rId3648" Type="http://schemas.openxmlformats.org/officeDocument/2006/relationships/hyperlink" Target="https://juku-escot.com/c_blogs/30minanki/" TargetMode="External"/><Relationship Id="rId4979" Type="http://schemas.openxmlformats.org/officeDocument/2006/relationships/hyperlink" Target="https://eigo-rewrite.com/column/stage1_lesson8-3/" TargetMode="External"/><Relationship Id="rId2319" Type="http://schemas.openxmlformats.org/officeDocument/2006/relationships/hyperlink" Target="https://rika-quest.com/column/digestion/" TargetMode="External"/><Relationship Id="rId4970" Type="http://schemas.openxmlformats.org/officeDocument/2006/relationships/hyperlink" Target="https://eigo-rewrite.com/column/stage2-lesson11-3/" TargetMode="External"/><Relationship Id="rId3641" Type="http://schemas.openxmlformats.org/officeDocument/2006/relationships/hyperlink" Target="https://juku-escot.com/c_blogs/30minanki/" TargetMode="External"/><Relationship Id="rId4972" Type="http://schemas.openxmlformats.org/officeDocument/2006/relationships/hyperlink" Target="https://eigo-rewrite.com/column/stage2-lesson11-3/" TargetMode="External"/><Relationship Id="rId2310" Type="http://schemas.openxmlformats.org/officeDocument/2006/relationships/hyperlink" Target="https://rika-quest.com/column/digestion/" TargetMode="External"/><Relationship Id="rId3640" Type="http://schemas.openxmlformats.org/officeDocument/2006/relationships/hyperlink" Target="https://juku-escot.com/c_blogs/30minanki/" TargetMode="External"/><Relationship Id="rId4971" Type="http://schemas.openxmlformats.org/officeDocument/2006/relationships/hyperlink" Target="https://eigo-rewrite.com/column/stage2-lesson11-3/" TargetMode="External"/><Relationship Id="rId2311" Type="http://schemas.openxmlformats.org/officeDocument/2006/relationships/hyperlink" Target="https://rika-quest.com/column/digestion/" TargetMode="External"/><Relationship Id="rId3643" Type="http://schemas.openxmlformats.org/officeDocument/2006/relationships/hyperlink" Target="https://juku-escot.com/c_blogs/30minanki/" TargetMode="External"/><Relationship Id="rId4974" Type="http://schemas.openxmlformats.org/officeDocument/2006/relationships/hyperlink" Target="https://eigo-rewrite.com/column/stage1_lesson8-3/" TargetMode="External"/><Relationship Id="rId2312" Type="http://schemas.openxmlformats.org/officeDocument/2006/relationships/hyperlink" Target="https://rika-quest.com/column/digestion/" TargetMode="External"/><Relationship Id="rId3642" Type="http://schemas.openxmlformats.org/officeDocument/2006/relationships/hyperlink" Target="https://juku-escot.com/c_blogs/30minanki/" TargetMode="External"/><Relationship Id="rId4973" Type="http://schemas.openxmlformats.org/officeDocument/2006/relationships/hyperlink" Target="https://eigo-rewrite.com/column/stage1_lesson8-3/" TargetMode="External"/><Relationship Id="rId4921" Type="http://schemas.openxmlformats.org/officeDocument/2006/relationships/hyperlink" Target="https://eng-support.com/column/book2-lesson4-scene3/" TargetMode="External"/><Relationship Id="rId4920" Type="http://schemas.openxmlformats.org/officeDocument/2006/relationships/hyperlink" Target="https://eng-support.com/column/book2-lesson4-scene3/" TargetMode="External"/><Relationship Id="rId4923" Type="http://schemas.openxmlformats.org/officeDocument/2006/relationships/hyperlink" Target="https://eigo-rewrite.com/column/stage2-lesson11-3/" TargetMode="External"/><Relationship Id="rId4922" Type="http://schemas.openxmlformats.org/officeDocument/2006/relationships/hyperlink" Target="https://eng-support.com/column/book2-lesson4-scene3/" TargetMode="External"/><Relationship Id="rId4925" Type="http://schemas.openxmlformats.org/officeDocument/2006/relationships/hyperlink" Target="https://eigo-rewrite.com/column/stage2-lesson11-3/" TargetMode="External"/><Relationship Id="rId4924" Type="http://schemas.openxmlformats.org/officeDocument/2006/relationships/hyperlink" Target="https://eigo-rewrite.com/column/stage2-lesson11-3/" TargetMode="External"/><Relationship Id="rId4927" Type="http://schemas.openxmlformats.org/officeDocument/2006/relationships/hyperlink" Target="https://eigo-rewrite.com/column/stage2-lesson11-3/" TargetMode="External"/><Relationship Id="rId4926" Type="http://schemas.openxmlformats.org/officeDocument/2006/relationships/hyperlink" Target="https://eigo-rewrite.com/column/stage2-lesson11-3/" TargetMode="External"/><Relationship Id="rId4929" Type="http://schemas.openxmlformats.org/officeDocument/2006/relationships/hyperlink" Target="https://eigo-rewrite.com/column/stage2-lesson11-3/" TargetMode="External"/><Relationship Id="rId4928" Type="http://schemas.openxmlformats.org/officeDocument/2006/relationships/hyperlink" Target="https://eigo-rewrite.com/column/stage2-lesson11-3/" TargetMode="External"/><Relationship Id="rId4910" Type="http://schemas.openxmlformats.org/officeDocument/2006/relationships/hyperlink" Target="https://eng-support.com/column/book2-lesson4-scene3/" TargetMode="External"/><Relationship Id="rId4912" Type="http://schemas.openxmlformats.org/officeDocument/2006/relationships/hyperlink" Target="https://eng-support.com/column/book2-lesson4-scene3/" TargetMode="External"/><Relationship Id="rId4911" Type="http://schemas.openxmlformats.org/officeDocument/2006/relationships/hyperlink" Target="https://eng-support.com/column/book2-lesson4-scene3/" TargetMode="External"/><Relationship Id="rId4914" Type="http://schemas.openxmlformats.org/officeDocument/2006/relationships/hyperlink" Target="https://eng-support.com/column/book2-lesson4-scene3/" TargetMode="External"/><Relationship Id="rId4913" Type="http://schemas.openxmlformats.org/officeDocument/2006/relationships/hyperlink" Target="https://eng-support.com/column/book2-lesson4-scene3/" TargetMode="External"/><Relationship Id="rId4916" Type="http://schemas.openxmlformats.org/officeDocument/2006/relationships/hyperlink" Target="https://eng-support.com/column/book2-lesson4-scene3/" TargetMode="External"/><Relationship Id="rId4915" Type="http://schemas.openxmlformats.org/officeDocument/2006/relationships/hyperlink" Target="https://eng-support.com/column/book2-lesson4-scene3/" TargetMode="External"/><Relationship Id="rId4918" Type="http://schemas.openxmlformats.org/officeDocument/2006/relationships/hyperlink" Target="https://eng-support.com/column/book2-lesson4-scene3/" TargetMode="External"/><Relationship Id="rId4917" Type="http://schemas.openxmlformats.org/officeDocument/2006/relationships/hyperlink" Target="https://eng-support.com/column/book2-lesson4-scene3/" TargetMode="External"/><Relationship Id="rId4919" Type="http://schemas.openxmlformats.org/officeDocument/2006/relationships/hyperlink" Target="https://eng-support.com/column/book2-lesson4-scene3/" TargetMode="External"/><Relationship Id="rId3612" Type="http://schemas.openxmlformats.org/officeDocument/2006/relationships/hyperlink" Target="https://eng-support.com/column/progress-book1-lesson17-3/" TargetMode="External"/><Relationship Id="rId4943" Type="http://schemas.openxmlformats.org/officeDocument/2006/relationships/hyperlink" Target="https://eigo-rewrite.com/column/stage2-lesson11-3/" TargetMode="External"/><Relationship Id="rId3611" Type="http://schemas.openxmlformats.org/officeDocument/2006/relationships/hyperlink" Target="https://eng-support.com/column/progress-book1-lesson17-3/" TargetMode="External"/><Relationship Id="rId4942" Type="http://schemas.openxmlformats.org/officeDocument/2006/relationships/hyperlink" Target="https://eigo-rewrite.com/column/stage2-lesson11-3/" TargetMode="External"/><Relationship Id="rId3614" Type="http://schemas.openxmlformats.org/officeDocument/2006/relationships/hyperlink" Target="https://eng-support.com/column/progress-book1-lesson17-3/" TargetMode="External"/><Relationship Id="rId4945" Type="http://schemas.openxmlformats.org/officeDocument/2006/relationships/hyperlink" Target="https://eigo-rewrite.com/column/stage2-lesson11-3/" TargetMode="External"/><Relationship Id="rId3613" Type="http://schemas.openxmlformats.org/officeDocument/2006/relationships/hyperlink" Target="https://eng-support.com/column/progress-book1-lesson17-3/" TargetMode="External"/><Relationship Id="rId4944" Type="http://schemas.openxmlformats.org/officeDocument/2006/relationships/hyperlink" Target="https://eigo-rewrite.com/column/stage2-lesson11-3/" TargetMode="External"/><Relationship Id="rId3616" Type="http://schemas.openxmlformats.org/officeDocument/2006/relationships/hyperlink" Target="https://eng-support.com/column/progress-book1-lesson17-3/" TargetMode="External"/><Relationship Id="rId4947" Type="http://schemas.openxmlformats.org/officeDocument/2006/relationships/hyperlink" Target="https://eigo-rewrite.com/column/stage2-lesson11-3/" TargetMode="External"/><Relationship Id="rId3615" Type="http://schemas.openxmlformats.org/officeDocument/2006/relationships/hyperlink" Target="https://eng-support.com/column/progress-book1-lesson17-3/" TargetMode="External"/><Relationship Id="rId4946" Type="http://schemas.openxmlformats.org/officeDocument/2006/relationships/hyperlink" Target="https://eigo-rewrite.com/column/stage2-lesson11-3/" TargetMode="External"/><Relationship Id="rId3618" Type="http://schemas.openxmlformats.org/officeDocument/2006/relationships/hyperlink" Target="https://eng-support.com/column/progress-book1-lesson17-3/" TargetMode="External"/><Relationship Id="rId4949" Type="http://schemas.openxmlformats.org/officeDocument/2006/relationships/hyperlink" Target="https://eigo-rewrite.com/column/stage2-lesson11-3/" TargetMode="External"/><Relationship Id="rId3617" Type="http://schemas.openxmlformats.org/officeDocument/2006/relationships/hyperlink" Target="https://eng-support.com/column/progress-book1-lesson17-3/" TargetMode="External"/><Relationship Id="rId4948" Type="http://schemas.openxmlformats.org/officeDocument/2006/relationships/hyperlink" Target="https://eigo-rewrite.com/column/stage2-lesson11-3/" TargetMode="External"/><Relationship Id="rId3619" Type="http://schemas.openxmlformats.org/officeDocument/2006/relationships/hyperlink" Target="https://eng-support.com/column/progress-book1-lesson17-3/" TargetMode="External"/><Relationship Id="rId3610" Type="http://schemas.openxmlformats.org/officeDocument/2006/relationships/hyperlink" Target="https://eng-support.com/column/progress-book1-lesson17-3/" TargetMode="External"/><Relationship Id="rId4941" Type="http://schemas.openxmlformats.org/officeDocument/2006/relationships/hyperlink" Target="https://eigo-rewrite.com/column/stage2-lesson11-3/" TargetMode="External"/><Relationship Id="rId4940" Type="http://schemas.openxmlformats.org/officeDocument/2006/relationships/hyperlink" Target="https://eigo-rewrite.com/column/stage2-lesson11-3/" TargetMode="External"/><Relationship Id="rId3601" Type="http://schemas.openxmlformats.org/officeDocument/2006/relationships/hyperlink" Target="https://eng-support.com/column/progress-book1-lesson17-3/" TargetMode="External"/><Relationship Id="rId4932" Type="http://schemas.openxmlformats.org/officeDocument/2006/relationships/hyperlink" Target="https://eigo-rewrite.com/column/stage2-lesson11-3/" TargetMode="External"/><Relationship Id="rId3600" Type="http://schemas.openxmlformats.org/officeDocument/2006/relationships/hyperlink" Target="https://eng-support.com/column/progress-book1-lesson17-3/" TargetMode="External"/><Relationship Id="rId4931" Type="http://schemas.openxmlformats.org/officeDocument/2006/relationships/hyperlink" Target="https://eigo-rewrite.com/column/stage2-lesson11-3/" TargetMode="External"/><Relationship Id="rId3603" Type="http://schemas.openxmlformats.org/officeDocument/2006/relationships/hyperlink" Target="https://eng-support.com/column/progress-book1-lesson17-3/" TargetMode="External"/><Relationship Id="rId4934" Type="http://schemas.openxmlformats.org/officeDocument/2006/relationships/hyperlink" Target="https://eigo-rewrite.com/column/stage2-lesson11-3/" TargetMode="External"/><Relationship Id="rId3602" Type="http://schemas.openxmlformats.org/officeDocument/2006/relationships/hyperlink" Target="https://eng-support.com/column/progress-book1-lesson17-3/" TargetMode="External"/><Relationship Id="rId4933" Type="http://schemas.openxmlformats.org/officeDocument/2006/relationships/hyperlink" Target="https://eigo-rewrite.com/column/stage2-lesson11-3/" TargetMode="External"/><Relationship Id="rId3605" Type="http://schemas.openxmlformats.org/officeDocument/2006/relationships/hyperlink" Target="https://eng-support.com/column/progress-book1-lesson17-3/" TargetMode="External"/><Relationship Id="rId4936" Type="http://schemas.openxmlformats.org/officeDocument/2006/relationships/hyperlink" Target="https://eigo-rewrite.com/column/stage2-lesson11-3/" TargetMode="External"/><Relationship Id="rId3604" Type="http://schemas.openxmlformats.org/officeDocument/2006/relationships/hyperlink" Target="https://eng-support.com/column/progress-book1-lesson17-3/" TargetMode="External"/><Relationship Id="rId4935" Type="http://schemas.openxmlformats.org/officeDocument/2006/relationships/hyperlink" Target="https://eigo-rewrite.com/column/stage2-lesson11-3/" TargetMode="External"/><Relationship Id="rId3607" Type="http://schemas.openxmlformats.org/officeDocument/2006/relationships/hyperlink" Target="https://eng-support.com/column/progress-book1-lesson17-3/" TargetMode="External"/><Relationship Id="rId4938" Type="http://schemas.openxmlformats.org/officeDocument/2006/relationships/hyperlink" Target="https://eigo-rewrite.com/column/stage2-lesson11-3/" TargetMode="External"/><Relationship Id="rId3606" Type="http://schemas.openxmlformats.org/officeDocument/2006/relationships/hyperlink" Target="https://eng-support.com/column/progress-book1-lesson17-3/" TargetMode="External"/><Relationship Id="rId4937" Type="http://schemas.openxmlformats.org/officeDocument/2006/relationships/hyperlink" Target="https://eigo-rewrite.com/column/stage2-lesson11-3/" TargetMode="External"/><Relationship Id="rId3609" Type="http://schemas.openxmlformats.org/officeDocument/2006/relationships/hyperlink" Target="https://eng-support.com/column/progress-book1-lesson17-3/" TargetMode="External"/><Relationship Id="rId3608" Type="http://schemas.openxmlformats.org/officeDocument/2006/relationships/hyperlink" Target="https://eng-support.com/column/progress-book1-lesson17-3/" TargetMode="External"/><Relationship Id="rId4939" Type="http://schemas.openxmlformats.org/officeDocument/2006/relationships/hyperlink" Target="https://eigo-rewrite.com/column/stage2-lesson11-3/" TargetMode="External"/><Relationship Id="rId4930" Type="http://schemas.openxmlformats.org/officeDocument/2006/relationships/hyperlink" Target="https://eigo-rewrite.com/column/stage2-lesson11-3/" TargetMode="External"/><Relationship Id="rId1059" Type="http://schemas.openxmlformats.org/officeDocument/2006/relationships/hyperlink" Target="https://eng-support.com/column/progress-book1-lesson15-1/" TargetMode="External"/><Relationship Id="rId2380" Type="http://schemas.openxmlformats.org/officeDocument/2006/relationships/hyperlink" Target="https://eigo-rewrite.com/column/stage2-lesson6-2/" TargetMode="External"/><Relationship Id="rId1050" Type="http://schemas.openxmlformats.org/officeDocument/2006/relationships/hyperlink" Target="https://eng-support.com/column/progress-book1-lesson15-1/" TargetMode="External"/><Relationship Id="rId2381" Type="http://schemas.openxmlformats.org/officeDocument/2006/relationships/hyperlink" Target="https://eigo-rewrite.com/column/stage2-lesson6-2/" TargetMode="External"/><Relationship Id="rId1051" Type="http://schemas.openxmlformats.org/officeDocument/2006/relationships/hyperlink" Target="https://eng-support.com/column/progress-book1-lesson15-1/" TargetMode="External"/><Relationship Id="rId2382" Type="http://schemas.openxmlformats.org/officeDocument/2006/relationships/hyperlink" Target="https://eigo-rewrite.com/column/stage2-lesson6-2/" TargetMode="External"/><Relationship Id="rId1052" Type="http://schemas.openxmlformats.org/officeDocument/2006/relationships/hyperlink" Target="https://eng-support.com/column/progress-book1-lesson15-1/" TargetMode="External"/><Relationship Id="rId2383" Type="http://schemas.openxmlformats.org/officeDocument/2006/relationships/hyperlink" Target="https://eigo-rewrite.com/column/stage2-lesson6-2/" TargetMode="External"/><Relationship Id="rId1053" Type="http://schemas.openxmlformats.org/officeDocument/2006/relationships/hyperlink" Target="https://eng-support.com/column/progress-book1-lesson15-1/" TargetMode="External"/><Relationship Id="rId2384" Type="http://schemas.openxmlformats.org/officeDocument/2006/relationships/hyperlink" Target="https://eigo-rewrite.com/column/stage2-lesson6-2/" TargetMode="External"/><Relationship Id="rId1054" Type="http://schemas.openxmlformats.org/officeDocument/2006/relationships/hyperlink" Target="https://eng-support.com/column/progress-book1-lesson15-1/" TargetMode="External"/><Relationship Id="rId2385" Type="http://schemas.openxmlformats.org/officeDocument/2006/relationships/hyperlink" Target="https://eigo-rewrite.com/column/stage2-lesson6-2/" TargetMode="External"/><Relationship Id="rId1055" Type="http://schemas.openxmlformats.org/officeDocument/2006/relationships/hyperlink" Target="https://eng-support.com/column/progress-book1-lesson15-1/" TargetMode="External"/><Relationship Id="rId2386" Type="http://schemas.openxmlformats.org/officeDocument/2006/relationships/hyperlink" Target="https://eigo-rewrite.com/column/stage2-lesson6-2/" TargetMode="External"/><Relationship Id="rId1056" Type="http://schemas.openxmlformats.org/officeDocument/2006/relationships/hyperlink" Target="https://eng-support.com/column/progress-book1-lesson15-1/" TargetMode="External"/><Relationship Id="rId2387" Type="http://schemas.openxmlformats.org/officeDocument/2006/relationships/hyperlink" Target="https://eigo-rewrite.com/column/stage2-lesson6-2/" TargetMode="External"/><Relationship Id="rId1057" Type="http://schemas.openxmlformats.org/officeDocument/2006/relationships/hyperlink" Target="https://eng-support.com/column/progress-book1-lesson15-1/" TargetMode="External"/><Relationship Id="rId2388" Type="http://schemas.openxmlformats.org/officeDocument/2006/relationships/hyperlink" Target="https://eigo-rewrite.com/column/stage2-lesson6-2/" TargetMode="External"/><Relationship Id="rId1058" Type="http://schemas.openxmlformats.org/officeDocument/2006/relationships/hyperlink" Target="https://eng-support.com/column/progress-book1-lesson15-1/" TargetMode="External"/><Relationship Id="rId2389" Type="http://schemas.openxmlformats.org/officeDocument/2006/relationships/hyperlink" Target="https://eigo-rewrite.com/column/stage2-lesson6-2/" TargetMode="External"/><Relationship Id="rId1048" Type="http://schemas.openxmlformats.org/officeDocument/2006/relationships/hyperlink" Target="https://eng-support.com/column/progress-book1-lesson15-1/" TargetMode="External"/><Relationship Id="rId2379" Type="http://schemas.openxmlformats.org/officeDocument/2006/relationships/hyperlink" Target="https://eigo-rewrite.com/column/stage2-lesson6-2/" TargetMode="External"/><Relationship Id="rId1049" Type="http://schemas.openxmlformats.org/officeDocument/2006/relationships/hyperlink" Target="https://eng-support.com/column/progress-book1-lesson15-1/" TargetMode="External"/><Relationship Id="rId2370" Type="http://schemas.openxmlformats.org/officeDocument/2006/relationships/hyperlink" Target="https://eigo-rewrite.com/column/stage1_lesson10-2/" TargetMode="External"/><Relationship Id="rId1040" Type="http://schemas.openxmlformats.org/officeDocument/2006/relationships/hyperlink" Target="https://eng-support.com/column/progress-book1-lesson15-1/" TargetMode="External"/><Relationship Id="rId2371" Type="http://schemas.openxmlformats.org/officeDocument/2006/relationships/hyperlink" Target="https://eigo-rewrite.com/column/stage1_lesson10-2/" TargetMode="External"/><Relationship Id="rId1041" Type="http://schemas.openxmlformats.org/officeDocument/2006/relationships/hyperlink" Target="https://eng-support.com/column/progress-book1-lesson15-1/" TargetMode="External"/><Relationship Id="rId2372" Type="http://schemas.openxmlformats.org/officeDocument/2006/relationships/hyperlink" Target="https://eigo-rewrite.com/column/stage1_lesson10-2/" TargetMode="External"/><Relationship Id="rId1042" Type="http://schemas.openxmlformats.org/officeDocument/2006/relationships/hyperlink" Target="https://eng-support.com/column/progress-book1-lesson15-1/" TargetMode="External"/><Relationship Id="rId2373" Type="http://schemas.openxmlformats.org/officeDocument/2006/relationships/hyperlink" Target="https://eigo-rewrite.com/column/stage2-lesson6-2/" TargetMode="External"/><Relationship Id="rId1043" Type="http://schemas.openxmlformats.org/officeDocument/2006/relationships/hyperlink" Target="https://eng-support.com/column/progress-book1-lesson15-1/" TargetMode="External"/><Relationship Id="rId2374" Type="http://schemas.openxmlformats.org/officeDocument/2006/relationships/hyperlink" Target="https://eigo-rewrite.com/column/stage2-lesson6-2/" TargetMode="External"/><Relationship Id="rId1044" Type="http://schemas.openxmlformats.org/officeDocument/2006/relationships/hyperlink" Target="https://eng-support.com/column/progress-book1-lesson15-1/" TargetMode="External"/><Relationship Id="rId2375" Type="http://schemas.openxmlformats.org/officeDocument/2006/relationships/hyperlink" Target="https://eigo-rewrite.com/column/stage2-lesson6-2/" TargetMode="External"/><Relationship Id="rId1045" Type="http://schemas.openxmlformats.org/officeDocument/2006/relationships/hyperlink" Target="https://eng-support.com/column/progress-book1-lesson15-1/" TargetMode="External"/><Relationship Id="rId2376" Type="http://schemas.openxmlformats.org/officeDocument/2006/relationships/hyperlink" Target="https://eigo-rewrite.com/column/stage2-lesson6-2/" TargetMode="External"/><Relationship Id="rId1046" Type="http://schemas.openxmlformats.org/officeDocument/2006/relationships/hyperlink" Target="https://eng-support.com/column/progress-book1-lesson15-1/" TargetMode="External"/><Relationship Id="rId2377" Type="http://schemas.openxmlformats.org/officeDocument/2006/relationships/hyperlink" Target="https://eigo-rewrite.com/column/stage2-lesson6-2/" TargetMode="External"/><Relationship Id="rId1047" Type="http://schemas.openxmlformats.org/officeDocument/2006/relationships/hyperlink" Target="https://eng-support.com/column/progress-book1-lesson15-1/" TargetMode="External"/><Relationship Id="rId2378" Type="http://schemas.openxmlformats.org/officeDocument/2006/relationships/hyperlink" Target="https://eigo-rewrite.com/column/stage2-lesson6-2/" TargetMode="External"/><Relationship Id="rId1070" Type="http://schemas.openxmlformats.org/officeDocument/2006/relationships/hyperlink" Target="https://eng-support.com/column/progress-book1-lesson15-1/" TargetMode="External"/><Relationship Id="rId1071" Type="http://schemas.openxmlformats.org/officeDocument/2006/relationships/hyperlink" Target="https://eng-support.com/column/progress-book1-lesson15-1/" TargetMode="External"/><Relationship Id="rId1072" Type="http://schemas.openxmlformats.org/officeDocument/2006/relationships/hyperlink" Target="https://eng-support.com/column/progress-book1-lesson15-1/" TargetMode="External"/><Relationship Id="rId1073" Type="http://schemas.openxmlformats.org/officeDocument/2006/relationships/hyperlink" Target="https://rika-quest.com/column/blood/" TargetMode="External"/><Relationship Id="rId1074" Type="http://schemas.openxmlformats.org/officeDocument/2006/relationships/hyperlink" Target="https://rika-quest.com/column/blood/" TargetMode="External"/><Relationship Id="rId1075" Type="http://schemas.openxmlformats.org/officeDocument/2006/relationships/hyperlink" Target="https://rika-quest.com/column/blood/" TargetMode="External"/><Relationship Id="rId1076" Type="http://schemas.openxmlformats.org/officeDocument/2006/relationships/hyperlink" Target="https://rika-quest.com/column/blood/" TargetMode="External"/><Relationship Id="rId1077" Type="http://schemas.openxmlformats.org/officeDocument/2006/relationships/hyperlink" Target="https://rika-quest.com/column/blood/" TargetMode="External"/><Relationship Id="rId1078" Type="http://schemas.openxmlformats.org/officeDocument/2006/relationships/hyperlink" Target="https://rika-quest.com/column/blood/" TargetMode="External"/><Relationship Id="rId1079" Type="http://schemas.openxmlformats.org/officeDocument/2006/relationships/hyperlink" Target="https://rika-quest.com/column/blood/" TargetMode="External"/><Relationship Id="rId2390" Type="http://schemas.openxmlformats.org/officeDocument/2006/relationships/hyperlink" Target="https://eigo-rewrite.com/column/stage2-lesson6-2/" TargetMode="External"/><Relationship Id="rId1060" Type="http://schemas.openxmlformats.org/officeDocument/2006/relationships/hyperlink" Target="https://eng-support.com/column/progress-book1-lesson15-1/" TargetMode="External"/><Relationship Id="rId2391" Type="http://schemas.openxmlformats.org/officeDocument/2006/relationships/hyperlink" Target="https://eigo-rewrite.com/column/stage2-lesson6-2/" TargetMode="External"/><Relationship Id="rId1061" Type="http://schemas.openxmlformats.org/officeDocument/2006/relationships/hyperlink" Target="https://eng-support.com/column/progress-book1-lesson15-1/" TargetMode="External"/><Relationship Id="rId2392" Type="http://schemas.openxmlformats.org/officeDocument/2006/relationships/hyperlink" Target="https://eigo-rewrite.com/column/stage2-lesson6-2/" TargetMode="External"/><Relationship Id="rId1062" Type="http://schemas.openxmlformats.org/officeDocument/2006/relationships/hyperlink" Target="https://eng-support.com/column/progress-book1-lesson15-1/" TargetMode="External"/><Relationship Id="rId2393" Type="http://schemas.openxmlformats.org/officeDocument/2006/relationships/hyperlink" Target="https://eigo-rewrite.com/column/stage2-lesson6-2/" TargetMode="External"/><Relationship Id="rId1063" Type="http://schemas.openxmlformats.org/officeDocument/2006/relationships/hyperlink" Target="https://eng-support.com/column/progress-book1-lesson15-1/" TargetMode="External"/><Relationship Id="rId2394" Type="http://schemas.openxmlformats.org/officeDocument/2006/relationships/hyperlink" Target="https://eigo-rewrite.com/column/stage2-lesson6-2/" TargetMode="External"/><Relationship Id="rId1064" Type="http://schemas.openxmlformats.org/officeDocument/2006/relationships/hyperlink" Target="https://eng-support.com/column/progress-book1-lesson15-1/" TargetMode="External"/><Relationship Id="rId2395" Type="http://schemas.openxmlformats.org/officeDocument/2006/relationships/hyperlink" Target="https://eigo-rewrite.com/column/stage2-lesson6-2/" TargetMode="External"/><Relationship Id="rId1065" Type="http://schemas.openxmlformats.org/officeDocument/2006/relationships/hyperlink" Target="https://eng-support.com/column/progress-book1-lesson15-1/" TargetMode="External"/><Relationship Id="rId2396" Type="http://schemas.openxmlformats.org/officeDocument/2006/relationships/hyperlink" Target="https://eigo-rewrite.com/column/stage2-lesson6-2/" TargetMode="External"/><Relationship Id="rId1066" Type="http://schemas.openxmlformats.org/officeDocument/2006/relationships/hyperlink" Target="https://eng-support.com/column/progress-book1-lesson15-1/" TargetMode="External"/><Relationship Id="rId2397" Type="http://schemas.openxmlformats.org/officeDocument/2006/relationships/hyperlink" Target="https://eigo-rewrite.com/column/stage2-lesson6-2/" TargetMode="External"/><Relationship Id="rId1067" Type="http://schemas.openxmlformats.org/officeDocument/2006/relationships/hyperlink" Target="https://eng-support.com/column/progress-book1-lesson15-1/" TargetMode="External"/><Relationship Id="rId2398" Type="http://schemas.openxmlformats.org/officeDocument/2006/relationships/hyperlink" Target="https://eigo-rewrite.com/column/stage2-lesson6-2/" TargetMode="External"/><Relationship Id="rId1068" Type="http://schemas.openxmlformats.org/officeDocument/2006/relationships/hyperlink" Target="https://eng-support.com/column/progress-book1-lesson15-1/" TargetMode="External"/><Relationship Id="rId2399" Type="http://schemas.openxmlformats.org/officeDocument/2006/relationships/hyperlink" Target="https://eigo-rewrite.com/column/stage2-lesson6-2/" TargetMode="External"/><Relationship Id="rId1069" Type="http://schemas.openxmlformats.org/officeDocument/2006/relationships/hyperlink" Target="https://eng-support.com/column/progress-book1-lesson15-1/" TargetMode="External"/><Relationship Id="rId1015" Type="http://schemas.openxmlformats.org/officeDocument/2006/relationships/hyperlink" Target="https://rika-quest.com/column/igneous-rock/" TargetMode="External"/><Relationship Id="rId2346" Type="http://schemas.openxmlformats.org/officeDocument/2006/relationships/hyperlink" Target="https://eigo-rewrite.com/column/stage1_lesson10-2/" TargetMode="External"/><Relationship Id="rId3678" Type="http://schemas.openxmlformats.org/officeDocument/2006/relationships/hyperlink" Target="https://eigo-rewrite.com/column/stage1_lesson5-2-2/" TargetMode="External"/><Relationship Id="rId1016" Type="http://schemas.openxmlformats.org/officeDocument/2006/relationships/hyperlink" Target="https://rika-quest.com/column/igneous-rock/" TargetMode="External"/><Relationship Id="rId2347" Type="http://schemas.openxmlformats.org/officeDocument/2006/relationships/hyperlink" Target="https://eigo-rewrite.com/column/stage1_lesson10-2/" TargetMode="External"/><Relationship Id="rId3677" Type="http://schemas.openxmlformats.org/officeDocument/2006/relationships/hyperlink" Target="https://eigo-rewrite.com/column/stage1_lesson5-2-2/" TargetMode="External"/><Relationship Id="rId1017" Type="http://schemas.openxmlformats.org/officeDocument/2006/relationships/hyperlink" Target="https://rika-quest.com/column/igneous-rock/" TargetMode="External"/><Relationship Id="rId2348" Type="http://schemas.openxmlformats.org/officeDocument/2006/relationships/hyperlink" Target="https://eigo-rewrite.com/column/stage1_lesson10-2/" TargetMode="External"/><Relationship Id="rId1018" Type="http://schemas.openxmlformats.org/officeDocument/2006/relationships/hyperlink" Target="https://rika-quest.com/column/igneous-rock/" TargetMode="External"/><Relationship Id="rId2349" Type="http://schemas.openxmlformats.org/officeDocument/2006/relationships/hyperlink" Target="https://eigo-rewrite.com/column/stage1_lesson10-2/" TargetMode="External"/><Relationship Id="rId3679" Type="http://schemas.openxmlformats.org/officeDocument/2006/relationships/hyperlink" Target="https://eigo-rewrite.com/column/stage1_lesson5-2-2/" TargetMode="External"/><Relationship Id="rId1019" Type="http://schemas.openxmlformats.org/officeDocument/2006/relationships/hyperlink" Target="https://rika-quest.com/column/igneous-rock/" TargetMode="External"/><Relationship Id="rId3670" Type="http://schemas.openxmlformats.org/officeDocument/2006/relationships/hyperlink" Target="https://juku-escot.com/c_blogs/30minanki/" TargetMode="External"/><Relationship Id="rId2340" Type="http://schemas.openxmlformats.org/officeDocument/2006/relationships/hyperlink" Target="https://eigo-rewrite.com/column/stage1_lesson10-2/" TargetMode="External"/><Relationship Id="rId3672" Type="http://schemas.openxmlformats.org/officeDocument/2006/relationships/hyperlink" Target="https://juku-escot.com/c_blogs/30minanki/" TargetMode="External"/><Relationship Id="rId1010" Type="http://schemas.openxmlformats.org/officeDocument/2006/relationships/hyperlink" Target="https://rika-quest.com/column/igneous-rock/" TargetMode="External"/><Relationship Id="rId2341" Type="http://schemas.openxmlformats.org/officeDocument/2006/relationships/hyperlink" Target="https://eigo-rewrite.com/column/stage1_lesson10-2/" TargetMode="External"/><Relationship Id="rId3671" Type="http://schemas.openxmlformats.org/officeDocument/2006/relationships/hyperlink" Target="https://juku-escot.com/c_blogs/30minanki/" TargetMode="External"/><Relationship Id="rId1011" Type="http://schemas.openxmlformats.org/officeDocument/2006/relationships/hyperlink" Target="https://rika-quest.com/column/igneous-rock/" TargetMode="External"/><Relationship Id="rId2342" Type="http://schemas.openxmlformats.org/officeDocument/2006/relationships/hyperlink" Target="https://eigo-rewrite.com/column/stage1_lesson10-2/" TargetMode="External"/><Relationship Id="rId3674" Type="http://schemas.openxmlformats.org/officeDocument/2006/relationships/hyperlink" Target="https://eigo-rewrite.com/column/stage1_lesson5-2-2/" TargetMode="External"/><Relationship Id="rId1012" Type="http://schemas.openxmlformats.org/officeDocument/2006/relationships/hyperlink" Target="https://rika-quest.com/column/igneous-rock/" TargetMode="External"/><Relationship Id="rId2343" Type="http://schemas.openxmlformats.org/officeDocument/2006/relationships/hyperlink" Target="https://eigo-rewrite.com/column/stage1_lesson10-2/" TargetMode="External"/><Relationship Id="rId3673" Type="http://schemas.openxmlformats.org/officeDocument/2006/relationships/hyperlink" Target="https://eigo-rewrite.com/column/stage1_lesson5-2-2/" TargetMode="External"/><Relationship Id="rId1013" Type="http://schemas.openxmlformats.org/officeDocument/2006/relationships/hyperlink" Target="https://rika-quest.com/column/igneous-rock/" TargetMode="External"/><Relationship Id="rId2344" Type="http://schemas.openxmlformats.org/officeDocument/2006/relationships/hyperlink" Target="https://eigo-rewrite.com/column/stage1_lesson10-2/" TargetMode="External"/><Relationship Id="rId3676" Type="http://schemas.openxmlformats.org/officeDocument/2006/relationships/hyperlink" Target="https://eigo-rewrite.com/column/stage1_lesson5-2-2/" TargetMode="External"/><Relationship Id="rId1014" Type="http://schemas.openxmlformats.org/officeDocument/2006/relationships/hyperlink" Target="https://rika-quest.com/column/igneous-rock/" TargetMode="External"/><Relationship Id="rId2345" Type="http://schemas.openxmlformats.org/officeDocument/2006/relationships/hyperlink" Target="https://eigo-rewrite.com/column/stage1_lesson10-2/" TargetMode="External"/><Relationship Id="rId3675" Type="http://schemas.openxmlformats.org/officeDocument/2006/relationships/hyperlink" Target="https://eigo-rewrite.com/column/stage1_lesson5-2-2/" TargetMode="External"/><Relationship Id="rId1004" Type="http://schemas.openxmlformats.org/officeDocument/2006/relationships/hyperlink" Target="https://rika-quest.com/column/igneous-rock/" TargetMode="External"/><Relationship Id="rId2335" Type="http://schemas.openxmlformats.org/officeDocument/2006/relationships/hyperlink" Target="https://eigo-rewrite.com/column/stage1_lesson10-2/" TargetMode="External"/><Relationship Id="rId3667" Type="http://schemas.openxmlformats.org/officeDocument/2006/relationships/hyperlink" Target="https://juku-escot.com/c_blogs/30minanki/" TargetMode="External"/><Relationship Id="rId4998" Type="http://schemas.openxmlformats.org/officeDocument/2006/relationships/hyperlink" Target="https://eigo-rewrite.com/column/stage1_lesson8-3/" TargetMode="External"/><Relationship Id="rId1005" Type="http://schemas.openxmlformats.org/officeDocument/2006/relationships/hyperlink" Target="https://rika-quest.com/column/igneous-rock/" TargetMode="External"/><Relationship Id="rId2336" Type="http://schemas.openxmlformats.org/officeDocument/2006/relationships/hyperlink" Target="https://eigo-rewrite.com/column/stage1_lesson10-2/" TargetMode="External"/><Relationship Id="rId3666" Type="http://schemas.openxmlformats.org/officeDocument/2006/relationships/hyperlink" Target="https://juku-escot.com/c_blogs/30minanki/" TargetMode="External"/><Relationship Id="rId4997" Type="http://schemas.openxmlformats.org/officeDocument/2006/relationships/hyperlink" Target="https://eigo-rewrite.com/column/stage1_lesson8-3/" TargetMode="External"/><Relationship Id="rId1006" Type="http://schemas.openxmlformats.org/officeDocument/2006/relationships/hyperlink" Target="https://rika-quest.com/column/igneous-rock/" TargetMode="External"/><Relationship Id="rId2337" Type="http://schemas.openxmlformats.org/officeDocument/2006/relationships/hyperlink" Target="https://eigo-rewrite.com/column/stage1_lesson10-2/" TargetMode="External"/><Relationship Id="rId3669" Type="http://schemas.openxmlformats.org/officeDocument/2006/relationships/hyperlink" Target="https://juku-escot.com/c_blogs/30minanki/" TargetMode="External"/><Relationship Id="rId1007" Type="http://schemas.openxmlformats.org/officeDocument/2006/relationships/hyperlink" Target="https://rika-quest.com/column/igneous-rock/" TargetMode="External"/><Relationship Id="rId2338" Type="http://schemas.openxmlformats.org/officeDocument/2006/relationships/hyperlink" Target="https://eigo-rewrite.com/column/stage1_lesson10-2/" TargetMode="External"/><Relationship Id="rId3668" Type="http://schemas.openxmlformats.org/officeDocument/2006/relationships/hyperlink" Target="https://juku-escot.com/c_blogs/30minanki/" TargetMode="External"/><Relationship Id="rId4999" Type="http://schemas.openxmlformats.org/officeDocument/2006/relationships/hyperlink" Target="https://eigo-rewrite.com/column/stage1_lesson8-3/" TargetMode="External"/><Relationship Id="rId1008" Type="http://schemas.openxmlformats.org/officeDocument/2006/relationships/hyperlink" Target="https://rika-quest.com/column/igneous-rock/" TargetMode="External"/><Relationship Id="rId2339" Type="http://schemas.openxmlformats.org/officeDocument/2006/relationships/hyperlink" Target="https://eigo-rewrite.com/column/stage1_lesson10-2/" TargetMode="External"/><Relationship Id="rId1009" Type="http://schemas.openxmlformats.org/officeDocument/2006/relationships/hyperlink" Target="https://rika-quest.com/column/igneous-rock/" TargetMode="External"/><Relationship Id="rId4990" Type="http://schemas.openxmlformats.org/officeDocument/2006/relationships/hyperlink" Target="https://eigo-rewrite.com/column/stage1_lesson8-3/" TargetMode="External"/><Relationship Id="rId3661" Type="http://schemas.openxmlformats.org/officeDocument/2006/relationships/hyperlink" Target="https://juku-escot.com/c_blogs/30minanki/" TargetMode="External"/><Relationship Id="rId4992" Type="http://schemas.openxmlformats.org/officeDocument/2006/relationships/hyperlink" Target="https://eigo-rewrite.com/column/stage1_lesson8-3/" TargetMode="External"/><Relationship Id="rId2330" Type="http://schemas.openxmlformats.org/officeDocument/2006/relationships/hyperlink" Target="https://eigo-rewrite.com/column/stage1_lesson10-2/" TargetMode="External"/><Relationship Id="rId3660" Type="http://schemas.openxmlformats.org/officeDocument/2006/relationships/hyperlink" Target="https://juku-escot.com/c_blogs/30minanki/" TargetMode="External"/><Relationship Id="rId4991" Type="http://schemas.openxmlformats.org/officeDocument/2006/relationships/hyperlink" Target="https://eigo-rewrite.com/column/stage1_lesson8-3/" TargetMode="External"/><Relationship Id="rId1000" Type="http://schemas.openxmlformats.org/officeDocument/2006/relationships/hyperlink" Target="https://rika-quest.com/column/igneous-rock/" TargetMode="External"/><Relationship Id="rId2331" Type="http://schemas.openxmlformats.org/officeDocument/2006/relationships/hyperlink" Target="https://eigo-rewrite.com/column/stage1_lesson10-2/" TargetMode="External"/><Relationship Id="rId3663" Type="http://schemas.openxmlformats.org/officeDocument/2006/relationships/hyperlink" Target="https://juku-escot.com/c_blogs/30minanki/" TargetMode="External"/><Relationship Id="rId4994" Type="http://schemas.openxmlformats.org/officeDocument/2006/relationships/hyperlink" Target="https://eigo-rewrite.com/column/stage1_lesson8-3/" TargetMode="External"/><Relationship Id="rId1001" Type="http://schemas.openxmlformats.org/officeDocument/2006/relationships/hyperlink" Target="https://rika-quest.com/column/igneous-rock/" TargetMode="External"/><Relationship Id="rId2332" Type="http://schemas.openxmlformats.org/officeDocument/2006/relationships/hyperlink" Target="https://eigo-rewrite.com/column/stage1_lesson10-2/" TargetMode="External"/><Relationship Id="rId3662" Type="http://schemas.openxmlformats.org/officeDocument/2006/relationships/hyperlink" Target="https://juku-escot.com/c_blogs/30minanki/" TargetMode="External"/><Relationship Id="rId4993" Type="http://schemas.openxmlformats.org/officeDocument/2006/relationships/hyperlink" Target="https://eigo-rewrite.com/column/stage1_lesson8-3/" TargetMode="External"/><Relationship Id="rId1002" Type="http://schemas.openxmlformats.org/officeDocument/2006/relationships/hyperlink" Target="https://rika-quest.com/column/igneous-rock/" TargetMode="External"/><Relationship Id="rId2333" Type="http://schemas.openxmlformats.org/officeDocument/2006/relationships/hyperlink" Target="https://eigo-rewrite.com/column/stage1_lesson10-2/" TargetMode="External"/><Relationship Id="rId3665" Type="http://schemas.openxmlformats.org/officeDocument/2006/relationships/hyperlink" Target="https://juku-escot.com/c_blogs/30minanki/" TargetMode="External"/><Relationship Id="rId4996" Type="http://schemas.openxmlformats.org/officeDocument/2006/relationships/hyperlink" Target="https://eigo-rewrite.com/column/stage1_lesson8-3/" TargetMode="External"/><Relationship Id="rId1003" Type="http://schemas.openxmlformats.org/officeDocument/2006/relationships/hyperlink" Target="https://rika-quest.com/column/igneous-rock/" TargetMode="External"/><Relationship Id="rId2334" Type="http://schemas.openxmlformats.org/officeDocument/2006/relationships/hyperlink" Target="https://eigo-rewrite.com/column/stage1_lesson10-2/" TargetMode="External"/><Relationship Id="rId3664" Type="http://schemas.openxmlformats.org/officeDocument/2006/relationships/hyperlink" Target="https://juku-escot.com/c_blogs/30minanki/" TargetMode="External"/><Relationship Id="rId4995" Type="http://schemas.openxmlformats.org/officeDocument/2006/relationships/hyperlink" Target="https://eigo-rewrite.com/column/stage1_lesson8-3/" TargetMode="External"/><Relationship Id="rId1037" Type="http://schemas.openxmlformats.org/officeDocument/2006/relationships/hyperlink" Target="https://eng-support.com/column/progress-book1-lesson15-1/" TargetMode="External"/><Relationship Id="rId2368" Type="http://schemas.openxmlformats.org/officeDocument/2006/relationships/hyperlink" Target="https://eigo-rewrite.com/column/stage1_lesson10-2/" TargetMode="External"/><Relationship Id="rId1038" Type="http://schemas.openxmlformats.org/officeDocument/2006/relationships/hyperlink" Target="https://eng-support.com/column/progress-book1-lesson15-1/" TargetMode="External"/><Relationship Id="rId2369" Type="http://schemas.openxmlformats.org/officeDocument/2006/relationships/hyperlink" Target="https://eigo-rewrite.com/column/stage1_lesson10-2/" TargetMode="External"/><Relationship Id="rId3699" Type="http://schemas.openxmlformats.org/officeDocument/2006/relationships/hyperlink" Target="https://eigo-rewrite.com/column/stage1_lesson5-2-2/" TargetMode="External"/><Relationship Id="rId1039" Type="http://schemas.openxmlformats.org/officeDocument/2006/relationships/hyperlink" Target="https://eng-support.com/column/progress-book1-lesson15-1/" TargetMode="External"/><Relationship Id="rId3690" Type="http://schemas.openxmlformats.org/officeDocument/2006/relationships/hyperlink" Target="https://eigo-rewrite.com/column/stage1_lesson5-2-2/" TargetMode="External"/><Relationship Id="rId2360" Type="http://schemas.openxmlformats.org/officeDocument/2006/relationships/hyperlink" Target="https://eigo-rewrite.com/column/stage1_lesson10-2/" TargetMode="External"/><Relationship Id="rId3692" Type="http://schemas.openxmlformats.org/officeDocument/2006/relationships/hyperlink" Target="https://eigo-rewrite.com/column/stage1_lesson5-2-2/" TargetMode="External"/><Relationship Id="rId1030" Type="http://schemas.openxmlformats.org/officeDocument/2006/relationships/hyperlink" Target="https://eng-support.com/column/progress-book1-lesson15-1/" TargetMode="External"/><Relationship Id="rId2361" Type="http://schemas.openxmlformats.org/officeDocument/2006/relationships/hyperlink" Target="https://eigo-rewrite.com/column/stage1_lesson10-2/" TargetMode="External"/><Relationship Id="rId3691" Type="http://schemas.openxmlformats.org/officeDocument/2006/relationships/hyperlink" Target="https://eigo-rewrite.com/column/stage1_lesson5-2-2/" TargetMode="External"/><Relationship Id="rId1031" Type="http://schemas.openxmlformats.org/officeDocument/2006/relationships/hyperlink" Target="https://eng-support.com/column/progress-book1-lesson15-1/" TargetMode="External"/><Relationship Id="rId2362" Type="http://schemas.openxmlformats.org/officeDocument/2006/relationships/hyperlink" Target="https://eigo-rewrite.com/column/stage1_lesson10-2/" TargetMode="External"/><Relationship Id="rId3694" Type="http://schemas.openxmlformats.org/officeDocument/2006/relationships/hyperlink" Target="https://eigo-rewrite.com/column/stage1_lesson5-2-2/" TargetMode="External"/><Relationship Id="rId1032" Type="http://schemas.openxmlformats.org/officeDocument/2006/relationships/hyperlink" Target="https://eng-support.com/column/progress-book1-lesson15-1/" TargetMode="External"/><Relationship Id="rId2363" Type="http://schemas.openxmlformats.org/officeDocument/2006/relationships/hyperlink" Target="https://eigo-rewrite.com/column/stage1_lesson10-2/" TargetMode="External"/><Relationship Id="rId3693" Type="http://schemas.openxmlformats.org/officeDocument/2006/relationships/hyperlink" Target="https://eigo-rewrite.com/column/stage1_lesson5-2-2/" TargetMode="External"/><Relationship Id="rId1033" Type="http://schemas.openxmlformats.org/officeDocument/2006/relationships/hyperlink" Target="https://eng-support.com/column/progress-book1-lesson15-1/" TargetMode="External"/><Relationship Id="rId2364" Type="http://schemas.openxmlformats.org/officeDocument/2006/relationships/hyperlink" Target="https://eigo-rewrite.com/column/stage1_lesson10-2/" TargetMode="External"/><Relationship Id="rId3696" Type="http://schemas.openxmlformats.org/officeDocument/2006/relationships/hyperlink" Target="https://eigo-rewrite.com/column/stage1_lesson5-2-2/" TargetMode="External"/><Relationship Id="rId1034" Type="http://schemas.openxmlformats.org/officeDocument/2006/relationships/hyperlink" Target="https://eng-support.com/column/progress-book1-lesson15-1/" TargetMode="External"/><Relationship Id="rId2365" Type="http://schemas.openxmlformats.org/officeDocument/2006/relationships/hyperlink" Target="https://eigo-rewrite.com/column/stage1_lesson10-2/" TargetMode="External"/><Relationship Id="rId3695" Type="http://schemas.openxmlformats.org/officeDocument/2006/relationships/hyperlink" Target="https://eigo-rewrite.com/column/stage1_lesson5-2-2/" TargetMode="External"/><Relationship Id="rId1035" Type="http://schemas.openxmlformats.org/officeDocument/2006/relationships/hyperlink" Target="https://eng-support.com/column/progress-book1-lesson15-1/" TargetMode="External"/><Relationship Id="rId2366" Type="http://schemas.openxmlformats.org/officeDocument/2006/relationships/hyperlink" Target="https://eigo-rewrite.com/column/stage1_lesson10-2/" TargetMode="External"/><Relationship Id="rId3698" Type="http://schemas.openxmlformats.org/officeDocument/2006/relationships/hyperlink" Target="https://eigo-rewrite.com/column/stage1_lesson5-2-2/" TargetMode="External"/><Relationship Id="rId1036" Type="http://schemas.openxmlformats.org/officeDocument/2006/relationships/hyperlink" Target="https://eng-support.com/column/progress-book1-lesson15-1/" TargetMode="External"/><Relationship Id="rId2367" Type="http://schemas.openxmlformats.org/officeDocument/2006/relationships/hyperlink" Target="https://eigo-rewrite.com/column/stage1_lesson10-2/" TargetMode="External"/><Relationship Id="rId3697" Type="http://schemas.openxmlformats.org/officeDocument/2006/relationships/hyperlink" Target="https://eigo-rewrite.com/column/stage1_lesson5-2-2/" TargetMode="External"/><Relationship Id="rId1026" Type="http://schemas.openxmlformats.org/officeDocument/2006/relationships/hyperlink" Target="https://eng-support.com/column/progress-book1-lesson15-1/" TargetMode="External"/><Relationship Id="rId2357" Type="http://schemas.openxmlformats.org/officeDocument/2006/relationships/hyperlink" Target="https://eigo-rewrite.com/column/stage1_lesson10-2/" TargetMode="External"/><Relationship Id="rId3689" Type="http://schemas.openxmlformats.org/officeDocument/2006/relationships/hyperlink" Target="https://eigo-rewrite.com/column/stage1_lesson5-2-2/" TargetMode="External"/><Relationship Id="rId1027" Type="http://schemas.openxmlformats.org/officeDocument/2006/relationships/hyperlink" Target="https://eng-support.com/column/progress-book1-lesson15-1/" TargetMode="External"/><Relationship Id="rId2358" Type="http://schemas.openxmlformats.org/officeDocument/2006/relationships/hyperlink" Target="https://eigo-rewrite.com/column/stage1_lesson10-2/" TargetMode="External"/><Relationship Id="rId3688" Type="http://schemas.openxmlformats.org/officeDocument/2006/relationships/hyperlink" Target="https://eigo-rewrite.com/column/stage1_lesson5-2-2/" TargetMode="External"/><Relationship Id="rId1028" Type="http://schemas.openxmlformats.org/officeDocument/2006/relationships/hyperlink" Target="https://eng-support.com/column/progress-book1-lesson15-1/" TargetMode="External"/><Relationship Id="rId2359" Type="http://schemas.openxmlformats.org/officeDocument/2006/relationships/hyperlink" Target="https://eigo-rewrite.com/column/stage1_lesson10-2/" TargetMode="External"/><Relationship Id="rId1029" Type="http://schemas.openxmlformats.org/officeDocument/2006/relationships/hyperlink" Target="https://eng-support.com/column/progress-book1-lesson15-1/" TargetMode="External"/><Relationship Id="rId3681" Type="http://schemas.openxmlformats.org/officeDocument/2006/relationships/hyperlink" Target="https://eigo-rewrite.com/column/stage1_lesson5-2-2/" TargetMode="External"/><Relationship Id="rId2350" Type="http://schemas.openxmlformats.org/officeDocument/2006/relationships/hyperlink" Target="https://eigo-rewrite.com/column/stage1_lesson10-2/" TargetMode="External"/><Relationship Id="rId3680" Type="http://schemas.openxmlformats.org/officeDocument/2006/relationships/hyperlink" Target="https://eigo-rewrite.com/column/stage1_lesson5-2-2/" TargetMode="External"/><Relationship Id="rId1020" Type="http://schemas.openxmlformats.org/officeDocument/2006/relationships/hyperlink" Target="https://rika-quest.com/column/igneous-rock/" TargetMode="External"/><Relationship Id="rId2351" Type="http://schemas.openxmlformats.org/officeDocument/2006/relationships/hyperlink" Target="https://eigo-rewrite.com/column/stage1_lesson10-2/" TargetMode="External"/><Relationship Id="rId3683" Type="http://schemas.openxmlformats.org/officeDocument/2006/relationships/hyperlink" Target="https://eigo-rewrite.com/column/stage1_lesson5-2-2/" TargetMode="External"/><Relationship Id="rId1021" Type="http://schemas.openxmlformats.org/officeDocument/2006/relationships/hyperlink" Target="https://rika-quest.com/column/igneous-rock/" TargetMode="External"/><Relationship Id="rId2352" Type="http://schemas.openxmlformats.org/officeDocument/2006/relationships/hyperlink" Target="https://eigo-rewrite.com/column/stage1_lesson10-2/" TargetMode="External"/><Relationship Id="rId3682" Type="http://schemas.openxmlformats.org/officeDocument/2006/relationships/hyperlink" Target="https://eigo-rewrite.com/column/stage1_lesson5-2-2/" TargetMode="External"/><Relationship Id="rId1022" Type="http://schemas.openxmlformats.org/officeDocument/2006/relationships/hyperlink" Target="https://rika-quest.com/column/igneous-rock/" TargetMode="External"/><Relationship Id="rId2353" Type="http://schemas.openxmlformats.org/officeDocument/2006/relationships/hyperlink" Target="https://eigo-rewrite.com/column/stage1_lesson10-2/" TargetMode="External"/><Relationship Id="rId3685" Type="http://schemas.openxmlformats.org/officeDocument/2006/relationships/hyperlink" Target="https://eigo-rewrite.com/column/stage1_lesson5-2-2/" TargetMode="External"/><Relationship Id="rId1023" Type="http://schemas.openxmlformats.org/officeDocument/2006/relationships/hyperlink" Target="https://eng-support.com/column/progress-book1-lesson15-1/" TargetMode="External"/><Relationship Id="rId2354" Type="http://schemas.openxmlformats.org/officeDocument/2006/relationships/hyperlink" Target="https://eigo-rewrite.com/column/stage1_lesson10-2/" TargetMode="External"/><Relationship Id="rId3684" Type="http://schemas.openxmlformats.org/officeDocument/2006/relationships/hyperlink" Target="https://eigo-rewrite.com/column/stage1_lesson5-2-2/" TargetMode="External"/><Relationship Id="rId1024" Type="http://schemas.openxmlformats.org/officeDocument/2006/relationships/hyperlink" Target="https://eng-support.com/column/progress-book1-lesson15-1/" TargetMode="External"/><Relationship Id="rId2355" Type="http://schemas.openxmlformats.org/officeDocument/2006/relationships/hyperlink" Target="https://eigo-rewrite.com/column/stage1_lesson10-2/" TargetMode="External"/><Relationship Id="rId3687" Type="http://schemas.openxmlformats.org/officeDocument/2006/relationships/hyperlink" Target="https://eigo-rewrite.com/column/stage1_lesson5-2-2/" TargetMode="External"/><Relationship Id="rId1025" Type="http://schemas.openxmlformats.org/officeDocument/2006/relationships/hyperlink" Target="https://eng-support.com/column/progress-book1-lesson15-1/" TargetMode="External"/><Relationship Id="rId2356" Type="http://schemas.openxmlformats.org/officeDocument/2006/relationships/hyperlink" Target="https://eigo-rewrite.com/column/stage1_lesson10-2/" TargetMode="External"/><Relationship Id="rId3686" Type="http://schemas.openxmlformats.org/officeDocument/2006/relationships/hyperlink" Target="https://eigo-rewrite.com/column/stage1_lesson5-2-2/" TargetMode="External"/><Relationship Id="rId1090" Type="http://schemas.openxmlformats.org/officeDocument/2006/relationships/hyperlink" Target="https://rika-quest.com/column/blood/" TargetMode="External"/><Relationship Id="rId1091" Type="http://schemas.openxmlformats.org/officeDocument/2006/relationships/hyperlink" Target="https://rika-quest.com/column/blood/" TargetMode="External"/><Relationship Id="rId1092" Type="http://schemas.openxmlformats.org/officeDocument/2006/relationships/hyperlink" Target="https://rika-quest.com/column/blood/" TargetMode="External"/><Relationship Id="rId1093" Type="http://schemas.openxmlformats.org/officeDocument/2006/relationships/hyperlink" Target="https://rika-quest.com/column/blood/" TargetMode="External"/><Relationship Id="rId1094" Type="http://schemas.openxmlformats.org/officeDocument/2006/relationships/hyperlink" Target="https://rika-quest.com/column/blood/" TargetMode="External"/><Relationship Id="rId1095" Type="http://schemas.openxmlformats.org/officeDocument/2006/relationships/hyperlink" Target="https://rika-quest.com/column/blood/" TargetMode="External"/><Relationship Id="rId1096" Type="http://schemas.openxmlformats.org/officeDocument/2006/relationships/hyperlink" Target="https://rika-quest.com/column/blood/" TargetMode="External"/><Relationship Id="rId1097" Type="http://schemas.openxmlformats.org/officeDocument/2006/relationships/hyperlink" Target="https://rika-quest.com/column/blood/" TargetMode="External"/><Relationship Id="rId1098" Type="http://schemas.openxmlformats.org/officeDocument/2006/relationships/hyperlink" Target="https://rika-quest.com/column/blood/" TargetMode="External"/><Relationship Id="rId1099" Type="http://schemas.openxmlformats.org/officeDocument/2006/relationships/hyperlink" Target="https://rika-quest.com/column/blood/" TargetMode="External"/><Relationship Id="rId1080" Type="http://schemas.openxmlformats.org/officeDocument/2006/relationships/hyperlink" Target="https://rika-quest.com/column/blood/" TargetMode="External"/><Relationship Id="rId1081" Type="http://schemas.openxmlformats.org/officeDocument/2006/relationships/hyperlink" Target="https://rika-quest.com/column/blood/" TargetMode="External"/><Relationship Id="rId1082" Type="http://schemas.openxmlformats.org/officeDocument/2006/relationships/hyperlink" Target="https://rika-quest.com/column/blood/" TargetMode="External"/><Relationship Id="rId1083" Type="http://schemas.openxmlformats.org/officeDocument/2006/relationships/hyperlink" Target="https://rika-quest.com/column/blood/" TargetMode="External"/><Relationship Id="rId1084" Type="http://schemas.openxmlformats.org/officeDocument/2006/relationships/hyperlink" Target="https://rika-quest.com/column/blood/" TargetMode="External"/><Relationship Id="rId1085" Type="http://schemas.openxmlformats.org/officeDocument/2006/relationships/hyperlink" Target="https://rika-quest.com/column/blood/" TargetMode="External"/><Relationship Id="rId1086" Type="http://schemas.openxmlformats.org/officeDocument/2006/relationships/hyperlink" Target="https://rika-quest.com/column/blood/" TargetMode="External"/><Relationship Id="rId1087" Type="http://schemas.openxmlformats.org/officeDocument/2006/relationships/hyperlink" Target="https://rika-quest.com/column/blood/" TargetMode="External"/><Relationship Id="rId1088" Type="http://schemas.openxmlformats.org/officeDocument/2006/relationships/hyperlink" Target="https://rika-quest.com/column/blood/" TargetMode="External"/><Relationship Id="rId1089" Type="http://schemas.openxmlformats.org/officeDocument/2006/relationships/hyperlink" Target="https://rika-quest.com/column/blood/" TargetMode="External"/><Relationship Id="rId2423" Type="http://schemas.openxmlformats.org/officeDocument/2006/relationships/hyperlink" Target="https://rika-quest.com/column/flower/" TargetMode="External"/><Relationship Id="rId3755" Type="http://schemas.openxmlformats.org/officeDocument/2006/relationships/hyperlink" Target="https://rika-quest.com/column/teko_kassya_furiko/" TargetMode="External"/><Relationship Id="rId2424" Type="http://schemas.openxmlformats.org/officeDocument/2006/relationships/hyperlink" Target="https://rika-quest.com/column/flower/" TargetMode="External"/><Relationship Id="rId3754" Type="http://schemas.openxmlformats.org/officeDocument/2006/relationships/hyperlink" Target="https://rika-quest.com/column/teko_kassya_furiko/" TargetMode="External"/><Relationship Id="rId2425" Type="http://schemas.openxmlformats.org/officeDocument/2006/relationships/hyperlink" Target="https://rika-quest.com/column/flower/" TargetMode="External"/><Relationship Id="rId3757" Type="http://schemas.openxmlformats.org/officeDocument/2006/relationships/hyperlink" Target="https://rika-quest.com/column/teko_kassya_furiko/" TargetMode="External"/><Relationship Id="rId2426" Type="http://schemas.openxmlformats.org/officeDocument/2006/relationships/hyperlink" Target="https://rika-quest.com/column/flower/" TargetMode="External"/><Relationship Id="rId3756" Type="http://schemas.openxmlformats.org/officeDocument/2006/relationships/hyperlink" Target="https://rika-quest.com/column/teko_kassya_furiko/" TargetMode="External"/><Relationship Id="rId2427" Type="http://schemas.openxmlformats.org/officeDocument/2006/relationships/hyperlink" Target="https://rika-quest.com/column/flower/" TargetMode="External"/><Relationship Id="rId3759" Type="http://schemas.openxmlformats.org/officeDocument/2006/relationships/hyperlink" Target="https://rika-quest.com/column/teko_kassya_furiko/" TargetMode="External"/><Relationship Id="rId2428" Type="http://schemas.openxmlformats.org/officeDocument/2006/relationships/hyperlink" Target="https://rika-quest.com/column/flower/" TargetMode="External"/><Relationship Id="rId3758" Type="http://schemas.openxmlformats.org/officeDocument/2006/relationships/hyperlink" Target="https://rika-quest.com/column/teko_kassya_furiko/" TargetMode="External"/><Relationship Id="rId2429" Type="http://schemas.openxmlformats.org/officeDocument/2006/relationships/hyperlink" Target="https://rika-quest.com/column/flower/" TargetMode="External"/><Relationship Id="rId3751" Type="http://schemas.openxmlformats.org/officeDocument/2006/relationships/hyperlink" Target="https://rika-quest.com/column/teko_kassya_furiko/" TargetMode="External"/><Relationship Id="rId2420" Type="http://schemas.openxmlformats.org/officeDocument/2006/relationships/hyperlink" Target="https://eigo-rewrite.com/column/stage2-lesson6-2/" TargetMode="External"/><Relationship Id="rId3750" Type="http://schemas.openxmlformats.org/officeDocument/2006/relationships/hyperlink" Target="https://rika-quest.com/column/teko_kassya_furiko/" TargetMode="External"/><Relationship Id="rId2421" Type="http://schemas.openxmlformats.org/officeDocument/2006/relationships/hyperlink" Target="https://eigo-rewrite.com/column/stage2-lesson6-2/" TargetMode="External"/><Relationship Id="rId3753" Type="http://schemas.openxmlformats.org/officeDocument/2006/relationships/hyperlink" Target="https://rika-quest.com/column/teko_kassya_furiko/" TargetMode="External"/><Relationship Id="rId2422" Type="http://schemas.openxmlformats.org/officeDocument/2006/relationships/hyperlink" Target="https://eigo-rewrite.com/column/stage2-lesson6-2/" TargetMode="External"/><Relationship Id="rId3752" Type="http://schemas.openxmlformats.org/officeDocument/2006/relationships/hyperlink" Target="https://rika-quest.com/column/teko_kassya_furiko/" TargetMode="External"/><Relationship Id="rId2412" Type="http://schemas.openxmlformats.org/officeDocument/2006/relationships/hyperlink" Target="https://eigo-rewrite.com/column/stage2-lesson6-2/" TargetMode="External"/><Relationship Id="rId3744" Type="http://schemas.openxmlformats.org/officeDocument/2006/relationships/hyperlink" Target="https://rika-quest.com/column/teko_kassya_furiko/" TargetMode="External"/><Relationship Id="rId2413" Type="http://schemas.openxmlformats.org/officeDocument/2006/relationships/hyperlink" Target="https://eigo-rewrite.com/column/stage2-lesson6-2/" TargetMode="External"/><Relationship Id="rId3743" Type="http://schemas.openxmlformats.org/officeDocument/2006/relationships/hyperlink" Target="https://rika-quest.com/column/teko_kassya_furiko/" TargetMode="External"/><Relationship Id="rId2414" Type="http://schemas.openxmlformats.org/officeDocument/2006/relationships/hyperlink" Target="https://eigo-rewrite.com/column/stage2-lesson6-2/" TargetMode="External"/><Relationship Id="rId3746" Type="http://schemas.openxmlformats.org/officeDocument/2006/relationships/hyperlink" Target="https://rika-quest.com/column/teko_kassya_furiko/" TargetMode="External"/><Relationship Id="rId2415" Type="http://schemas.openxmlformats.org/officeDocument/2006/relationships/hyperlink" Target="https://eigo-rewrite.com/column/stage2-lesson6-2/" TargetMode="External"/><Relationship Id="rId3745" Type="http://schemas.openxmlformats.org/officeDocument/2006/relationships/hyperlink" Target="https://rika-quest.com/column/teko_kassya_furiko/" TargetMode="External"/><Relationship Id="rId2416" Type="http://schemas.openxmlformats.org/officeDocument/2006/relationships/hyperlink" Target="https://eigo-rewrite.com/column/stage2-lesson6-2/" TargetMode="External"/><Relationship Id="rId3748" Type="http://schemas.openxmlformats.org/officeDocument/2006/relationships/hyperlink" Target="https://rika-quest.com/column/teko_kassya_furiko/" TargetMode="External"/><Relationship Id="rId2417" Type="http://schemas.openxmlformats.org/officeDocument/2006/relationships/hyperlink" Target="https://eigo-rewrite.com/column/stage2-lesson6-2/" TargetMode="External"/><Relationship Id="rId3747" Type="http://schemas.openxmlformats.org/officeDocument/2006/relationships/hyperlink" Target="https://rika-quest.com/column/teko_kassya_furiko/" TargetMode="External"/><Relationship Id="rId2418" Type="http://schemas.openxmlformats.org/officeDocument/2006/relationships/hyperlink" Target="https://eigo-rewrite.com/column/stage2-lesson6-2/" TargetMode="External"/><Relationship Id="rId2419" Type="http://schemas.openxmlformats.org/officeDocument/2006/relationships/hyperlink" Target="https://eigo-rewrite.com/column/stage2-lesson6-2/" TargetMode="External"/><Relationship Id="rId3749" Type="http://schemas.openxmlformats.org/officeDocument/2006/relationships/hyperlink" Target="https://rika-quest.com/column/teko_kassya_furiko/" TargetMode="External"/><Relationship Id="rId3740" Type="http://schemas.openxmlformats.org/officeDocument/2006/relationships/hyperlink" Target="https://rika-quest.com/column/teko_kassya_furiko/" TargetMode="External"/><Relationship Id="rId2410" Type="http://schemas.openxmlformats.org/officeDocument/2006/relationships/hyperlink" Target="https://eigo-rewrite.com/column/stage2-lesson6-2/" TargetMode="External"/><Relationship Id="rId3742" Type="http://schemas.openxmlformats.org/officeDocument/2006/relationships/hyperlink" Target="https://rika-quest.com/column/teko_kassya_furiko/" TargetMode="External"/><Relationship Id="rId2411" Type="http://schemas.openxmlformats.org/officeDocument/2006/relationships/hyperlink" Target="https://eigo-rewrite.com/column/stage2-lesson6-2/" TargetMode="External"/><Relationship Id="rId3741" Type="http://schemas.openxmlformats.org/officeDocument/2006/relationships/hyperlink" Target="https://rika-quest.com/column/teko_kassya_furiko/" TargetMode="External"/><Relationship Id="rId1114" Type="http://schemas.openxmlformats.org/officeDocument/2006/relationships/hyperlink" Target="https://rika-quest.com/column/blood/" TargetMode="External"/><Relationship Id="rId2445" Type="http://schemas.openxmlformats.org/officeDocument/2006/relationships/hyperlink" Target="https://rika-quest.com/column/flower/" TargetMode="External"/><Relationship Id="rId3777" Type="http://schemas.openxmlformats.org/officeDocument/2006/relationships/hyperlink" Target="https://eng-support.com/column/book2-lesson4-scene2/" TargetMode="External"/><Relationship Id="rId1115" Type="http://schemas.openxmlformats.org/officeDocument/2006/relationships/hyperlink" Target="https://rika-quest.com/column/blood/" TargetMode="External"/><Relationship Id="rId2446" Type="http://schemas.openxmlformats.org/officeDocument/2006/relationships/hyperlink" Target="https://rika-quest.com/column/flower/" TargetMode="External"/><Relationship Id="rId3776" Type="http://schemas.openxmlformats.org/officeDocument/2006/relationships/hyperlink" Target="https://eng-support.com/column/book2-lesson4-scene2/" TargetMode="External"/><Relationship Id="rId1116" Type="http://schemas.openxmlformats.org/officeDocument/2006/relationships/hyperlink" Target="https://rika-quest.com/column/blood/" TargetMode="External"/><Relationship Id="rId2447" Type="http://schemas.openxmlformats.org/officeDocument/2006/relationships/hyperlink" Target="https://rika-quest.com/column/flower/" TargetMode="External"/><Relationship Id="rId3779" Type="http://schemas.openxmlformats.org/officeDocument/2006/relationships/hyperlink" Target="https://eng-support.com/column/book2-lesson4-scene2/" TargetMode="External"/><Relationship Id="rId1117" Type="http://schemas.openxmlformats.org/officeDocument/2006/relationships/hyperlink" Target="https://rika-quest.com/column/blood/" TargetMode="External"/><Relationship Id="rId2448" Type="http://schemas.openxmlformats.org/officeDocument/2006/relationships/hyperlink" Target="https://rika-quest.com/column/flower/" TargetMode="External"/><Relationship Id="rId3778" Type="http://schemas.openxmlformats.org/officeDocument/2006/relationships/hyperlink" Target="https://eng-support.com/column/book2-lesson4-scene2/" TargetMode="External"/><Relationship Id="rId1118" Type="http://schemas.openxmlformats.org/officeDocument/2006/relationships/hyperlink" Target="https://rika-quest.com/column/blood/" TargetMode="External"/><Relationship Id="rId2449" Type="http://schemas.openxmlformats.org/officeDocument/2006/relationships/hyperlink" Target="https://rika-quest.com/column/flower/" TargetMode="External"/><Relationship Id="rId1119" Type="http://schemas.openxmlformats.org/officeDocument/2006/relationships/hyperlink" Target="https://rika-quest.com/column/blood/" TargetMode="External"/><Relationship Id="rId3771" Type="http://schemas.openxmlformats.org/officeDocument/2006/relationships/hyperlink" Target="https://rika-quest.com/column/teko_kassya_furiko/" TargetMode="External"/><Relationship Id="rId2440" Type="http://schemas.openxmlformats.org/officeDocument/2006/relationships/hyperlink" Target="https://rika-quest.com/column/flower/" TargetMode="External"/><Relationship Id="rId3770" Type="http://schemas.openxmlformats.org/officeDocument/2006/relationships/hyperlink" Target="https://rika-quest.com/column/teko_kassya_furiko/" TargetMode="External"/><Relationship Id="rId1110" Type="http://schemas.openxmlformats.org/officeDocument/2006/relationships/hyperlink" Target="https://rika-quest.com/column/blood/" TargetMode="External"/><Relationship Id="rId2441" Type="http://schemas.openxmlformats.org/officeDocument/2006/relationships/hyperlink" Target="https://rika-quest.com/column/flower/" TargetMode="External"/><Relationship Id="rId3773" Type="http://schemas.openxmlformats.org/officeDocument/2006/relationships/hyperlink" Target="https://eng-support.com/column/book2-lesson4-scene2/" TargetMode="External"/><Relationship Id="rId1111" Type="http://schemas.openxmlformats.org/officeDocument/2006/relationships/hyperlink" Target="https://rika-quest.com/column/blood/" TargetMode="External"/><Relationship Id="rId2442" Type="http://schemas.openxmlformats.org/officeDocument/2006/relationships/hyperlink" Target="https://rika-quest.com/column/flower/" TargetMode="External"/><Relationship Id="rId3772" Type="http://schemas.openxmlformats.org/officeDocument/2006/relationships/hyperlink" Target="https://rika-quest.com/column/teko_kassya_furiko/" TargetMode="External"/><Relationship Id="rId1112" Type="http://schemas.openxmlformats.org/officeDocument/2006/relationships/hyperlink" Target="https://rika-quest.com/column/blood/" TargetMode="External"/><Relationship Id="rId2443" Type="http://schemas.openxmlformats.org/officeDocument/2006/relationships/hyperlink" Target="https://rika-quest.com/column/flower/" TargetMode="External"/><Relationship Id="rId3775" Type="http://schemas.openxmlformats.org/officeDocument/2006/relationships/hyperlink" Target="https://eng-support.com/column/book2-lesson4-scene2/" TargetMode="External"/><Relationship Id="rId1113" Type="http://schemas.openxmlformats.org/officeDocument/2006/relationships/hyperlink" Target="https://rika-quest.com/column/blood/" TargetMode="External"/><Relationship Id="rId2444" Type="http://schemas.openxmlformats.org/officeDocument/2006/relationships/hyperlink" Target="https://rika-quest.com/column/flower/" TargetMode="External"/><Relationship Id="rId3774" Type="http://schemas.openxmlformats.org/officeDocument/2006/relationships/hyperlink" Target="https://eng-support.com/column/book2-lesson4-scene2/" TargetMode="External"/><Relationship Id="rId1103" Type="http://schemas.openxmlformats.org/officeDocument/2006/relationships/hyperlink" Target="https://rika-quest.com/column/blood/" TargetMode="External"/><Relationship Id="rId2434" Type="http://schemas.openxmlformats.org/officeDocument/2006/relationships/hyperlink" Target="https://rika-quest.com/column/flower/" TargetMode="External"/><Relationship Id="rId3766" Type="http://schemas.openxmlformats.org/officeDocument/2006/relationships/hyperlink" Target="https://rika-quest.com/column/teko_kassya_furiko/" TargetMode="External"/><Relationship Id="rId1104" Type="http://schemas.openxmlformats.org/officeDocument/2006/relationships/hyperlink" Target="https://rika-quest.com/column/blood/" TargetMode="External"/><Relationship Id="rId2435" Type="http://schemas.openxmlformats.org/officeDocument/2006/relationships/hyperlink" Target="https://rika-quest.com/column/flower/" TargetMode="External"/><Relationship Id="rId3765" Type="http://schemas.openxmlformats.org/officeDocument/2006/relationships/hyperlink" Target="https://rika-quest.com/column/teko_kassya_furiko/" TargetMode="External"/><Relationship Id="rId1105" Type="http://schemas.openxmlformats.org/officeDocument/2006/relationships/hyperlink" Target="https://rika-quest.com/column/blood/" TargetMode="External"/><Relationship Id="rId2436" Type="http://schemas.openxmlformats.org/officeDocument/2006/relationships/hyperlink" Target="https://rika-quest.com/column/flower/" TargetMode="External"/><Relationship Id="rId3768" Type="http://schemas.openxmlformats.org/officeDocument/2006/relationships/hyperlink" Target="https://rika-quest.com/column/teko_kassya_furiko/" TargetMode="External"/><Relationship Id="rId1106" Type="http://schemas.openxmlformats.org/officeDocument/2006/relationships/hyperlink" Target="https://rika-quest.com/column/blood/" TargetMode="External"/><Relationship Id="rId2437" Type="http://schemas.openxmlformats.org/officeDocument/2006/relationships/hyperlink" Target="https://rika-quest.com/column/flower/" TargetMode="External"/><Relationship Id="rId3767" Type="http://schemas.openxmlformats.org/officeDocument/2006/relationships/hyperlink" Target="https://rika-quest.com/column/teko_kassya_furiko/" TargetMode="External"/><Relationship Id="rId1107" Type="http://schemas.openxmlformats.org/officeDocument/2006/relationships/hyperlink" Target="https://rika-quest.com/column/blood/" TargetMode="External"/><Relationship Id="rId2438" Type="http://schemas.openxmlformats.org/officeDocument/2006/relationships/hyperlink" Target="https://rika-quest.com/column/flower/" TargetMode="External"/><Relationship Id="rId1108" Type="http://schemas.openxmlformats.org/officeDocument/2006/relationships/hyperlink" Target="https://rika-quest.com/column/blood/" TargetMode="External"/><Relationship Id="rId2439" Type="http://schemas.openxmlformats.org/officeDocument/2006/relationships/hyperlink" Target="https://rika-quest.com/column/flower/" TargetMode="External"/><Relationship Id="rId3769" Type="http://schemas.openxmlformats.org/officeDocument/2006/relationships/hyperlink" Target="https://rika-quest.com/column/teko_kassya_furiko/" TargetMode="External"/><Relationship Id="rId1109" Type="http://schemas.openxmlformats.org/officeDocument/2006/relationships/hyperlink" Target="https://rika-quest.com/column/blood/" TargetMode="External"/><Relationship Id="rId3760" Type="http://schemas.openxmlformats.org/officeDocument/2006/relationships/hyperlink" Target="https://rika-quest.com/column/teko_kassya_furiko/" TargetMode="External"/><Relationship Id="rId2430" Type="http://schemas.openxmlformats.org/officeDocument/2006/relationships/hyperlink" Target="https://rika-quest.com/column/flower/" TargetMode="External"/><Relationship Id="rId3762" Type="http://schemas.openxmlformats.org/officeDocument/2006/relationships/hyperlink" Target="https://rika-quest.com/column/teko_kassya_furiko/" TargetMode="External"/><Relationship Id="rId1100" Type="http://schemas.openxmlformats.org/officeDocument/2006/relationships/hyperlink" Target="https://rika-quest.com/column/blood/" TargetMode="External"/><Relationship Id="rId2431" Type="http://schemas.openxmlformats.org/officeDocument/2006/relationships/hyperlink" Target="https://rika-quest.com/column/flower/" TargetMode="External"/><Relationship Id="rId3761" Type="http://schemas.openxmlformats.org/officeDocument/2006/relationships/hyperlink" Target="https://rika-quest.com/column/teko_kassya_furiko/" TargetMode="External"/><Relationship Id="rId1101" Type="http://schemas.openxmlformats.org/officeDocument/2006/relationships/hyperlink" Target="https://rika-quest.com/column/blood/" TargetMode="External"/><Relationship Id="rId2432" Type="http://schemas.openxmlformats.org/officeDocument/2006/relationships/hyperlink" Target="https://rika-quest.com/column/flower/" TargetMode="External"/><Relationship Id="rId3764" Type="http://schemas.openxmlformats.org/officeDocument/2006/relationships/hyperlink" Target="https://rika-quest.com/column/teko_kassya_furiko/" TargetMode="External"/><Relationship Id="rId1102" Type="http://schemas.openxmlformats.org/officeDocument/2006/relationships/hyperlink" Target="https://rika-quest.com/column/blood/" TargetMode="External"/><Relationship Id="rId2433" Type="http://schemas.openxmlformats.org/officeDocument/2006/relationships/hyperlink" Target="https://rika-quest.com/column/flower/" TargetMode="External"/><Relationship Id="rId3763" Type="http://schemas.openxmlformats.org/officeDocument/2006/relationships/hyperlink" Target="https://rika-quest.com/column/teko_kassya_furiko/" TargetMode="External"/><Relationship Id="rId3711" Type="http://schemas.openxmlformats.org/officeDocument/2006/relationships/hyperlink" Target="https://eigo-rewrite.com/column/stage1_lesson5-2-2/" TargetMode="External"/><Relationship Id="rId3710" Type="http://schemas.openxmlformats.org/officeDocument/2006/relationships/hyperlink" Target="https://eigo-rewrite.com/column/stage1_lesson5-2-2/" TargetMode="External"/><Relationship Id="rId3713" Type="http://schemas.openxmlformats.org/officeDocument/2006/relationships/hyperlink" Target="https://eigo-rewrite.com/column/stage1_lesson5-2-2/" TargetMode="External"/><Relationship Id="rId3712" Type="http://schemas.openxmlformats.org/officeDocument/2006/relationships/hyperlink" Target="https://eigo-rewrite.com/column/stage1_lesson5-2-2/" TargetMode="External"/><Relationship Id="rId3715" Type="http://schemas.openxmlformats.org/officeDocument/2006/relationships/hyperlink" Target="https://eigo-rewrite.com/column/stage1_lesson5-2-2/" TargetMode="External"/><Relationship Id="rId3714" Type="http://schemas.openxmlformats.org/officeDocument/2006/relationships/hyperlink" Target="https://eigo-rewrite.com/column/stage1_lesson5-2-2/" TargetMode="External"/><Relationship Id="rId3717" Type="http://schemas.openxmlformats.org/officeDocument/2006/relationships/hyperlink" Target="https://eigo-rewrite.com/column/stage1_lesson5-2-2/" TargetMode="External"/><Relationship Id="rId3716" Type="http://schemas.openxmlformats.org/officeDocument/2006/relationships/hyperlink" Target="https://eigo-rewrite.com/column/stage1_lesson5-2-2/" TargetMode="External"/><Relationship Id="rId3719" Type="http://schemas.openxmlformats.org/officeDocument/2006/relationships/hyperlink" Target="https://eigo-rewrite.com/column/stage1_lesson5-2-2/" TargetMode="External"/><Relationship Id="rId3718" Type="http://schemas.openxmlformats.org/officeDocument/2006/relationships/hyperlink" Target="https://eigo-rewrite.com/column/stage1_lesson5-2-2/" TargetMode="External"/><Relationship Id="rId3700" Type="http://schemas.openxmlformats.org/officeDocument/2006/relationships/hyperlink" Target="https://eigo-rewrite.com/column/stage1_lesson5-2-2/" TargetMode="External"/><Relationship Id="rId3702" Type="http://schemas.openxmlformats.org/officeDocument/2006/relationships/hyperlink" Target="https://eigo-rewrite.com/column/stage1_lesson5-2-2/" TargetMode="External"/><Relationship Id="rId3701" Type="http://schemas.openxmlformats.org/officeDocument/2006/relationships/hyperlink" Target="https://eigo-rewrite.com/column/stage1_lesson5-2-2/" TargetMode="External"/><Relationship Id="rId3704" Type="http://schemas.openxmlformats.org/officeDocument/2006/relationships/hyperlink" Target="https://eigo-rewrite.com/column/stage1_lesson5-2-2/" TargetMode="External"/><Relationship Id="rId3703" Type="http://schemas.openxmlformats.org/officeDocument/2006/relationships/hyperlink" Target="https://eigo-rewrite.com/column/stage1_lesson5-2-2/" TargetMode="External"/><Relationship Id="rId3706" Type="http://schemas.openxmlformats.org/officeDocument/2006/relationships/hyperlink" Target="https://eigo-rewrite.com/column/stage1_lesson5-2-2/" TargetMode="External"/><Relationship Id="rId3705" Type="http://schemas.openxmlformats.org/officeDocument/2006/relationships/hyperlink" Target="https://eigo-rewrite.com/column/stage1_lesson5-2-2/" TargetMode="External"/><Relationship Id="rId3708" Type="http://schemas.openxmlformats.org/officeDocument/2006/relationships/hyperlink" Target="https://eigo-rewrite.com/column/stage1_lesson5-2-2/" TargetMode="External"/><Relationship Id="rId3707" Type="http://schemas.openxmlformats.org/officeDocument/2006/relationships/hyperlink" Target="https://eigo-rewrite.com/column/stage1_lesson5-2-2/" TargetMode="External"/><Relationship Id="rId3709" Type="http://schemas.openxmlformats.org/officeDocument/2006/relationships/hyperlink" Target="https://eigo-rewrite.com/column/stage1_lesson5-2-2/" TargetMode="External"/><Relationship Id="rId2401" Type="http://schemas.openxmlformats.org/officeDocument/2006/relationships/hyperlink" Target="https://eigo-rewrite.com/column/stage2-lesson6-2/" TargetMode="External"/><Relationship Id="rId3733" Type="http://schemas.openxmlformats.org/officeDocument/2006/relationships/hyperlink" Target="https://rika-quest.com/column/teko_kassya_furiko/" TargetMode="External"/><Relationship Id="rId2402" Type="http://schemas.openxmlformats.org/officeDocument/2006/relationships/hyperlink" Target="https://eigo-rewrite.com/column/stage2-lesson6-2/" TargetMode="External"/><Relationship Id="rId3732" Type="http://schemas.openxmlformats.org/officeDocument/2006/relationships/hyperlink" Target="https://rika-quest.com/column/teko_kassya_furiko/" TargetMode="External"/><Relationship Id="rId2403" Type="http://schemas.openxmlformats.org/officeDocument/2006/relationships/hyperlink" Target="https://eigo-rewrite.com/column/stage2-lesson6-2/" TargetMode="External"/><Relationship Id="rId3735" Type="http://schemas.openxmlformats.org/officeDocument/2006/relationships/hyperlink" Target="https://rika-quest.com/column/teko_kassya_furiko/" TargetMode="External"/><Relationship Id="rId2404" Type="http://schemas.openxmlformats.org/officeDocument/2006/relationships/hyperlink" Target="https://eigo-rewrite.com/column/stage2-lesson6-2/" TargetMode="External"/><Relationship Id="rId3734" Type="http://schemas.openxmlformats.org/officeDocument/2006/relationships/hyperlink" Target="https://rika-quest.com/column/teko_kassya_furiko/" TargetMode="External"/><Relationship Id="rId2405" Type="http://schemas.openxmlformats.org/officeDocument/2006/relationships/hyperlink" Target="https://eigo-rewrite.com/column/stage2-lesson6-2/" TargetMode="External"/><Relationship Id="rId3737" Type="http://schemas.openxmlformats.org/officeDocument/2006/relationships/hyperlink" Target="https://rika-quest.com/column/teko_kassya_furiko/" TargetMode="External"/><Relationship Id="rId2406" Type="http://schemas.openxmlformats.org/officeDocument/2006/relationships/hyperlink" Target="https://eigo-rewrite.com/column/stage2-lesson6-2/" TargetMode="External"/><Relationship Id="rId3736" Type="http://schemas.openxmlformats.org/officeDocument/2006/relationships/hyperlink" Target="https://rika-quest.com/column/teko_kassya_furiko/" TargetMode="External"/><Relationship Id="rId2407" Type="http://schemas.openxmlformats.org/officeDocument/2006/relationships/hyperlink" Target="https://eigo-rewrite.com/column/stage2-lesson6-2/" TargetMode="External"/><Relationship Id="rId3739" Type="http://schemas.openxmlformats.org/officeDocument/2006/relationships/hyperlink" Target="https://rika-quest.com/column/teko_kassya_furiko/" TargetMode="External"/><Relationship Id="rId2408" Type="http://schemas.openxmlformats.org/officeDocument/2006/relationships/hyperlink" Target="https://eigo-rewrite.com/column/stage2-lesson6-2/" TargetMode="External"/><Relationship Id="rId3738" Type="http://schemas.openxmlformats.org/officeDocument/2006/relationships/hyperlink" Target="https://rika-quest.com/column/teko_kassya_furiko/" TargetMode="External"/><Relationship Id="rId2409" Type="http://schemas.openxmlformats.org/officeDocument/2006/relationships/hyperlink" Target="https://eigo-rewrite.com/column/stage2-lesson6-2/" TargetMode="External"/><Relationship Id="rId3731" Type="http://schemas.openxmlformats.org/officeDocument/2006/relationships/hyperlink" Target="https://rika-quest.com/column/teko_kassya_furiko/" TargetMode="External"/><Relationship Id="rId2400" Type="http://schemas.openxmlformats.org/officeDocument/2006/relationships/hyperlink" Target="https://eigo-rewrite.com/column/stage2-lesson6-2/" TargetMode="External"/><Relationship Id="rId3730" Type="http://schemas.openxmlformats.org/officeDocument/2006/relationships/hyperlink" Target="https://rika-quest.com/column/teko_kassya_furiko/" TargetMode="External"/><Relationship Id="rId3722" Type="http://schemas.openxmlformats.org/officeDocument/2006/relationships/hyperlink" Target="https://eigo-rewrite.com/column/stage1_lesson5-2-2/" TargetMode="External"/><Relationship Id="rId3721" Type="http://schemas.openxmlformats.org/officeDocument/2006/relationships/hyperlink" Target="https://eigo-rewrite.com/column/stage1_lesson5-2-2/" TargetMode="External"/><Relationship Id="rId3724" Type="http://schemas.openxmlformats.org/officeDocument/2006/relationships/hyperlink" Target="https://rika-quest.com/column/teko_kassya_furiko/" TargetMode="External"/><Relationship Id="rId3723" Type="http://schemas.openxmlformats.org/officeDocument/2006/relationships/hyperlink" Target="https://rika-quest.com/column/teko_kassya_furiko/" TargetMode="External"/><Relationship Id="rId3726" Type="http://schemas.openxmlformats.org/officeDocument/2006/relationships/hyperlink" Target="https://rika-quest.com/column/teko_kassya_furiko/" TargetMode="External"/><Relationship Id="rId3725" Type="http://schemas.openxmlformats.org/officeDocument/2006/relationships/hyperlink" Target="https://rika-quest.com/column/teko_kassya_furiko/" TargetMode="External"/><Relationship Id="rId3728" Type="http://schemas.openxmlformats.org/officeDocument/2006/relationships/hyperlink" Target="https://rika-quest.com/column/teko_kassya_furiko/" TargetMode="External"/><Relationship Id="rId3727" Type="http://schemas.openxmlformats.org/officeDocument/2006/relationships/hyperlink" Target="https://rika-quest.com/column/teko_kassya_furiko/" TargetMode="External"/><Relationship Id="rId3729" Type="http://schemas.openxmlformats.org/officeDocument/2006/relationships/hyperlink" Target="https://rika-quest.com/column/teko_kassya_furiko/" TargetMode="External"/><Relationship Id="rId3720" Type="http://schemas.openxmlformats.org/officeDocument/2006/relationships/hyperlink" Target="https://eigo-rewrite.com/column/stage1_lesson5-2-2/" TargetMode="External"/><Relationship Id="rId1170" Type="http://schemas.openxmlformats.org/officeDocument/2006/relationships/hyperlink" Target="https://rika-quest.com/column/pressures/" TargetMode="External"/><Relationship Id="rId1171" Type="http://schemas.openxmlformats.org/officeDocument/2006/relationships/hyperlink" Target="https://rika-quest.com/column/pressures/" TargetMode="External"/><Relationship Id="rId1172" Type="http://schemas.openxmlformats.org/officeDocument/2006/relationships/hyperlink" Target="https://rika-quest.com/column/pressures/" TargetMode="External"/><Relationship Id="rId1173" Type="http://schemas.openxmlformats.org/officeDocument/2006/relationships/hyperlink" Target="https://natsui-sansu-juku.com/sapix-2/" TargetMode="External"/><Relationship Id="rId1174" Type="http://schemas.openxmlformats.org/officeDocument/2006/relationships/hyperlink" Target="https://natsui-sansu-juku.com/sapix-2/" TargetMode="External"/><Relationship Id="rId1175" Type="http://schemas.openxmlformats.org/officeDocument/2006/relationships/hyperlink" Target="https://natsui-sansu-juku.com/sapix-2/" TargetMode="External"/><Relationship Id="rId1176" Type="http://schemas.openxmlformats.org/officeDocument/2006/relationships/hyperlink" Target="https://natsui-sansu-juku.com/sapix-2/" TargetMode="External"/><Relationship Id="rId1177" Type="http://schemas.openxmlformats.org/officeDocument/2006/relationships/hyperlink" Target="https://natsui-sansu-juku.com/sapix-2/" TargetMode="External"/><Relationship Id="rId1178" Type="http://schemas.openxmlformats.org/officeDocument/2006/relationships/hyperlink" Target="https://natsui-sansu-juku.com/sapix-2/" TargetMode="External"/><Relationship Id="rId1179" Type="http://schemas.openxmlformats.org/officeDocument/2006/relationships/hyperlink" Target="https://natsui-sansu-juku.com/sapix-2/" TargetMode="External"/><Relationship Id="rId1169" Type="http://schemas.openxmlformats.org/officeDocument/2006/relationships/hyperlink" Target="https://rika-quest.com/column/pressures/" TargetMode="External"/><Relationship Id="rId2490" Type="http://schemas.openxmlformats.org/officeDocument/2006/relationships/hyperlink" Target="https://eng-support.com/column/book2-lesson1-scene2/" TargetMode="External"/><Relationship Id="rId1160" Type="http://schemas.openxmlformats.org/officeDocument/2006/relationships/hyperlink" Target="https://rika-quest.com/column/pressures/" TargetMode="External"/><Relationship Id="rId2491" Type="http://schemas.openxmlformats.org/officeDocument/2006/relationships/hyperlink" Target="https://eng-support.com/column/book2-lesson1-scene2/" TargetMode="External"/><Relationship Id="rId1161" Type="http://schemas.openxmlformats.org/officeDocument/2006/relationships/hyperlink" Target="https://rika-quest.com/column/pressures/" TargetMode="External"/><Relationship Id="rId2492" Type="http://schemas.openxmlformats.org/officeDocument/2006/relationships/hyperlink" Target="https://eng-support.com/column/book2-lesson1-scene2/" TargetMode="External"/><Relationship Id="rId1162" Type="http://schemas.openxmlformats.org/officeDocument/2006/relationships/hyperlink" Target="https://rika-quest.com/column/pressures/" TargetMode="External"/><Relationship Id="rId2493" Type="http://schemas.openxmlformats.org/officeDocument/2006/relationships/hyperlink" Target="https://eng-support.com/column/book2-lesson1-scene2/" TargetMode="External"/><Relationship Id="rId1163" Type="http://schemas.openxmlformats.org/officeDocument/2006/relationships/hyperlink" Target="https://rika-quest.com/column/pressures/" TargetMode="External"/><Relationship Id="rId2494" Type="http://schemas.openxmlformats.org/officeDocument/2006/relationships/hyperlink" Target="https://eng-support.com/column/book2-lesson1-scene2/" TargetMode="External"/><Relationship Id="rId1164" Type="http://schemas.openxmlformats.org/officeDocument/2006/relationships/hyperlink" Target="https://rika-quest.com/column/pressures/" TargetMode="External"/><Relationship Id="rId2495" Type="http://schemas.openxmlformats.org/officeDocument/2006/relationships/hyperlink" Target="https://eng-support.com/column/book2-lesson1-scene2/" TargetMode="External"/><Relationship Id="rId1165" Type="http://schemas.openxmlformats.org/officeDocument/2006/relationships/hyperlink" Target="https://rika-quest.com/column/pressures/" TargetMode="External"/><Relationship Id="rId2496" Type="http://schemas.openxmlformats.org/officeDocument/2006/relationships/hyperlink" Target="https://eng-support.com/column/book2-lesson1-scene2/" TargetMode="External"/><Relationship Id="rId1166" Type="http://schemas.openxmlformats.org/officeDocument/2006/relationships/hyperlink" Target="https://rika-quest.com/column/pressures/" TargetMode="External"/><Relationship Id="rId2497" Type="http://schemas.openxmlformats.org/officeDocument/2006/relationships/hyperlink" Target="https://eng-support.com/column/book2-lesson1-scene2/" TargetMode="External"/><Relationship Id="rId1167" Type="http://schemas.openxmlformats.org/officeDocument/2006/relationships/hyperlink" Target="https://rika-quest.com/column/pressures/" TargetMode="External"/><Relationship Id="rId2498" Type="http://schemas.openxmlformats.org/officeDocument/2006/relationships/hyperlink" Target="https://eng-support.com/column/book2-lesson1-scene2/" TargetMode="External"/><Relationship Id="rId1168" Type="http://schemas.openxmlformats.org/officeDocument/2006/relationships/hyperlink" Target="https://rika-quest.com/column/pressures/" TargetMode="External"/><Relationship Id="rId2499" Type="http://schemas.openxmlformats.org/officeDocument/2006/relationships/hyperlink" Target="https://eng-support.com/column/book2-lesson1-scene2/" TargetMode="External"/><Relationship Id="rId1190" Type="http://schemas.openxmlformats.org/officeDocument/2006/relationships/hyperlink" Target="https://natsui-sansu-juku.com/sapix-2/" TargetMode="External"/><Relationship Id="rId1191" Type="http://schemas.openxmlformats.org/officeDocument/2006/relationships/hyperlink" Target="https://natsui-sansu-juku.com/sapix-2/" TargetMode="External"/><Relationship Id="rId1192" Type="http://schemas.openxmlformats.org/officeDocument/2006/relationships/hyperlink" Target="https://natsui-sansu-juku.com/sapix-2/" TargetMode="External"/><Relationship Id="rId1193" Type="http://schemas.openxmlformats.org/officeDocument/2006/relationships/hyperlink" Target="https://natsui-sansu-juku.com/sapix-2/" TargetMode="External"/><Relationship Id="rId1194" Type="http://schemas.openxmlformats.org/officeDocument/2006/relationships/hyperlink" Target="https://natsui-sansu-juku.com/sapix-2/" TargetMode="External"/><Relationship Id="rId1195" Type="http://schemas.openxmlformats.org/officeDocument/2006/relationships/hyperlink" Target="https://natsui-sansu-juku.com/sapix-2/" TargetMode="External"/><Relationship Id="rId1196" Type="http://schemas.openxmlformats.org/officeDocument/2006/relationships/hyperlink" Target="https://natsui-sansu-juku.com/sapix-2/" TargetMode="External"/><Relationship Id="rId1197" Type="http://schemas.openxmlformats.org/officeDocument/2006/relationships/hyperlink" Target="https://natsui-sansu-juku.com/sapix-2/" TargetMode="External"/><Relationship Id="rId1198" Type="http://schemas.openxmlformats.org/officeDocument/2006/relationships/hyperlink" Target="https://natsui-sansu-juku.com/sapix-2/" TargetMode="External"/><Relationship Id="rId1199" Type="http://schemas.openxmlformats.org/officeDocument/2006/relationships/hyperlink" Target="https://natsui-sansu-juku.com/sapix-2/" TargetMode="External"/><Relationship Id="rId1180" Type="http://schemas.openxmlformats.org/officeDocument/2006/relationships/hyperlink" Target="https://natsui-sansu-juku.com/sapix-2/" TargetMode="External"/><Relationship Id="rId1181" Type="http://schemas.openxmlformats.org/officeDocument/2006/relationships/hyperlink" Target="https://natsui-sansu-juku.com/sapix-2/" TargetMode="External"/><Relationship Id="rId1182" Type="http://schemas.openxmlformats.org/officeDocument/2006/relationships/hyperlink" Target="https://natsui-sansu-juku.com/sapix-2/" TargetMode="External"/><Relationship Id="rId1183" Type="http://schemas.openxmlformats.org/officeDocument/2006/relationships/hyperlink" Target="https://natsui-sansu-juku.com/sapix-2/" TargetMode="External"/><Relationship Id="rId1184" Type="http://schemas.openxmlformats.org/officeDocument/2006/relationships/hyperlink" Target="https://natsui-sansu-juku.com/sapix-2/" TargetMode="External"/><Relationship Id="rId1185" Type="http://schemas.openxmlformats.org/officeDocument/2006/relationships/hyperlink" Target="https://natsui-sansu-juku.com/sapix-2/" TargetMode="External"/><Relationship Id="rId1186" Type="http://schemas.openxmlformats.org/officeDocument/2006/relationships/hyperlink" Target="https://natsui-sansu-juku.com/sapix-2/" TargetMode="External"/><Relationship Id="rId1187" Type="http://schemas.openxmlformats.org/officeDocument/2006/relationships/hyperlink" Target="https://natsui-sansu-juku.com/sapix-2/" TargetMode="External"/><Relationship Id="rId1188" Type="http://schemas.openxmlformats.org/officeDocument/2006/relationships/hyperlink" Target="https://natsui-sansu-juku.com/sapix-2/" TargetMode="External"/><Relationship Id="rId1189" Type="http://schemas.openxmlformats.org/officeDocument/2006/relationships/hyperlink" Target="https://natsui-sansu-juku.com/sapix-2/" TargetMode="External"/><Relationship Id="rId1136" Type="http://schemas.openxmlformats.org/officeDocument/2006/relationships/hyperlink" Target="https://rika-quest.com/column/pressures/" TargetMode="External"/><Relationship Id="rId2467" Type="http://schemas.openxmlformats.org/officeDocument/2006/relationships/hyperlink" Target="https://rika-quest.com/column/flower/" TargetMode="External"/><Relationship Id="rId3799" Type="http://schemas.openxmlformats.org/officeDocument/2006/relationships/hyperlink" Target="https://eng-support.com/column/book2-lesson4-scene2/" TargetMode="External"/><Relationship Id="rId1137" Type="http://schemas.openxmlformats.org/officeDocument/2006/relationships/hyperlink" Target="https://rika-quest.com/column/pressures/" TargetMode="External"/><Relationship Id="rId2468" Type="http://schemas.openxmlformats.org/officeDocument/2006/relationships/hyperlink" Target="https://rika-quest.com/column/flower/" TargetMode="External"/><Relationship Id="rId3798" Type="http://schemas.openxmlformats.org/officeDocument/2006/relationships/hyperlink" Target="https://eng-support.com/column/book2-lesson4-scene2/" TargetMode="External"/><Relationship Id="rId1138" Type="http://schemas.openxmlformats.org/officeDocument/2006/relationships/hyperlink" Target="https://rika-quest.com/column/pressures/" TargetMode="External"/><Relationship Id="rId2469" Type="http://schemas.openxmlformats.org/officeDocument/2006/relationships/hyperlink" Target="https://rika-quest.com/column/flower/" TargetMode="External"/><Relationship Id="rId1139" Type="http://schemas.openxmlformats.org/officeDocument/2006/relationships/hyperlink" Target="https://rika-quest.com/column/pressures/" TargetMode="External"/><Relationship Id="rId3791" Type="http://schemas.openxmlformats.org/officeDocument/2006/relationships/hyperlink" Target="https://eng-support.com/column/book2-lesson4-scene2/" TargetMode="External"/><Relationship Id="rId2460" Type="http://schemas.openxmlformats.org/officeDocument/2006/relationships/hyperlink" Target="https://rika-quest.com/column/flower/" TargetMode="External"/><Relationship Id="rId3790" Type="http://schemas.openxmlformats.org/officeDocument/2006/relationships/hyperlink" Target="https://eng-support.com/column/book2-lesson4-scene2/" TargetMode="External"/><Relationship Id="rId1130" Type="http://schemas.openxmlformats.org/officeDocument/2006/relationships/hyperlink" Target="https://rika-quest.com/column/pressures/" TargetMode="External"/><Relationship Id="rId2461" Type="http://schemas.openxmlformats.org/officeDocument/2006/relationships/hyperlink" Target="https://rika-quest.com/column/flower/" TargetMode="External"/><Relationship Id="rId3793" Type="http://schemas.openxmlformats.org/officeDocument/2006/relationships/hyperlink" Target="https://eng-support.com/column/book2-lesson4-scene2/" TargetMode="External"/><Relationship Id="rId1131" Type="http://schemas.openxmlformats.org/officeDocument/2006/relationships/hyperlink" Target="https://rika-quest.com/column/pressures/" TargetMode="External"/><Relationship Id="rId2462" Type="http://schemas.openxmlformats.org/officeDocument/2006/relationships/hyperlink" Target="https://rika-quest.com/column/flower/" TargetMode="External"/><Relationship Id="rId3792" Type="http://schemas.openxmlformats.org/officeDocument/2006/relationships/hyperlink" Target="https://eng-support.com/column/book2-lesson4-scene2/" TargetMode="External"/><Relationship Id="rId1132" Type="http://schemas.openxmlformats.org/officeDocument/2006/relationships/hyperlink" Target="https://rika-quest.com/column/pressures/" TargetMode="External"/><Relationship Id="rId2463" Type="http://schemas.openxmlformats.org/officeDocument/2006/relationships/hyperlink" Target="https://rika-quest.com/column/flower/" TargetMode="External"/><Relationship Id="rId3795" Type="http://schemas.openxmlformats.org/officeDocument/2006/relationships/hyperlink" Target="https://eng-support.com/column/book2-lesson4-scene2/" TargetMode="External"/><Relationship Id="rId1133" Type="http://schemas.openxmlformats.org/officeDocument/2006/relationships/hyperlink" Target="https://rika-quest.com/column/pressures/" TargetMode="External"/><Relationship Id="rId2464" Type="http://schemas.openxmlformats.org/officeDocument/2006/relationships/hyperlink" Target="https://rika-quest.com/column/flower/" TargetMode="External"/><Relationship Id="rId3794" Type="http://schemas.openxmlformats.org/officeDocument/2006/relationships/hyperlink" Target="https://eng-support.com/column/book2-lesson4-scene2/" TargetMode="External"/><Relationship Id="rId1134" Type="http://schemas.openxmlformats.org/officeDocument/2006/relationships/hyperlink" Target="https://rika-quest.com/column/pressures/" TargetMode="External"/><Relationship Id="rId2465" Type="http://schemas.openxmlformats.org/officeDocument/2006/relationships/hyperlink" Target="https://rika-quest.com/column/flower/" TargetMode="External"/><Relationship Id="rId3797" Type="http://schemas.openxmlformats.org/officeDocument/2006/relationships/hyperlink" Target="https://eng-support.com/column/book2-lesson4-scene2/" TargetMode="External"/><Relationship Id="rId1135" Type="http://schemas.openxmlformats.org/officeDocument/2006/relationships/hyperlink" Target="https://rika-quest.com/column/pressures/" TargetMode="External"/><Relationship Id="rId2466" Type="http://schemas.openxmlformats.org/officeDocument/2006/relationships/hyperlink" Target="https://rika-quest.com/column/flower/" TargetMode="External"/><Relationship Id="rId3796" Type="http://schemas.openxmlformats.org/officeDocument/2006/relationships/hyperlink" Target="https://eng-support.com/column/book2-lesson4-scene2/" TargetMode="External"/><Relationship Id="rId1125" Type="http://schemas.openxmlformats.org/officeDocument/2006/relationships/hyperlink" Target="https://rika-quest.com/column/pressures/" TargetMode="External"/><Relationship Id="rId2456" Type="http://schemas.openxmlformats.org/officeDocument/2006/relationships/hyperlink" Target="https://rika-quest.com/column/flower/" TargetMode="External"/><Relationship Id="rId3788" Type="http://schemas.openxmlformats.org/officeDocument/2006/relationships/hyperlink" Target="https://eng-support.com/column/book2-lesson4-scene2/" TargetMode="External"/><Relationship Id="rId1126" Type="http://schemas.openxmlformats.org/officeDocument/2006/relationships/hyperlink" Target="https://rika-quest.com/column/pressures/" TargetMode="External"/><Relationship Id="rId2457" Type="http://schemas.openxmlformats.org/officeDocument/2006/relationships/hyperlink" Target="https://rika-quest.com/column/flower/" TargetMode="External"/><Relationship Id="rId3787" Type="http://schemas.openxmlformats.org/officeDocument/2006/relationships/hyperlink" Target="https://eng-support.com/column/book2-lesson4-scene2/" TargetMode="External"/><Relationship Id="rId1127" Type="http://schemas.openxmlformats.org/officeDocument/2006/relationships/hyperlink" Target="https://rika-quest.com/column/pressures/" TargetMode="External"/><Relationship Id="rId2458" Type="http://schemas.openxmlformats.org/officeDocument/2006/relationships/hyperlink" Target="https://rika-quest.com/column/flower/" TargetMode="External"/><Relationship Id="rId1128" Type="http://schemas.openxmlformats.org/officeDocument/2006/relationships/hyperlink" Target="https://rika-quest.com/column/pressures/" TargetMode="External"/><Relationship Id="rId2459" Type="http://schemas.openxmlformats.org/officeDocument/2006/relationships/hyperlink" Target="https://rika-quest.com/column/flower/" TargetMode="External"/><Relationship Id="rId3789" Type="http://schemas.openxmlformats.org/officeDocument/2006/relationships/hyperlink" Target="https://eng-support.com/column/book2-lesson4-scene2/" TargetMode="External"/><Relationship Id="rId1129" Type="http://schemas.openxmlformats.org/officeDocument/2006/relationships/hyperlink" Target="https://rika-quest.com/column/pressures/" TargetMode="External"/><Relationship Id="rId3780" Type="http://schemas.openxmlformats.org/officeDocument/2006/relationships/hyperlink" Target="https://eng-support.com/column/book2-lesson4-scene2/" TargetMode="External"/><Relationship Id="rId2450" Type="http://schemas.openxmlformats.org/officeDocument/2006/relationships/hyperlink" Target="https://rika-quest.com/column/flower/" TargetMode="External"/><Relationship Id="rId3782" Type="http://schemas.openxmlformats.org/officeDocument/2006/relationships/hyperlink" Target="https://eng-support.com/column/book2-lesson4-scene2/" TargetMode="External"/><Relationship Id="rId1120" Type="http://schemas.openxmlformats.org/officeDocument/2006/relationships/hyperlink" Target="https://rika-quest.com/column/blood/" TargetMode="External"/><Relationship Id="rId2451" Type="http://schemas.openxmlformats.org/officeDocument/2006/relationships/hyperlink" Target="https://rika-quest.com/column/flower/" TargetMode="External"/><Relationship Id="rId3781" Type="http://schemas.openxmlformats.org/officeDocument/2006/relationships/hyperlink" Target="https://eng-support.com/column/book2-lesson4-scene2/" TargetMode="External"/><Relationship Id="rId1121" Type="http://schemas.openxmlformats.org/officeDocument/2006/relationships/hyperlink" Target="https://rika-quest.com/column/blood/" TargetMode="External"/><Relationship Id="rId2452" Type="http://schemas.openxmlformats.org/officeDocument/2006/relationships/hyperlink" Target="https://rika-quest.com/column/flower/" TargetMode="External"/><Relationship Id="rId3784" Type="http://schemas.openxmlformats.org/officeDocument/2006/relationships/hyperlink" Target="https://eng-support.com/column/book2-lesson4-scene2/" TargetMode="External"/><Relationship Id="rId1122" Type="http://schemas.openxmlformats.org/officeDocument/2006/relationships/hyperlink" Target="https://rika-quest.com/column/blood/" TargetMode="External"/><Relationship Id="rId2453" Type="http://schemas.openxmlformats.org/officeDocument/2006/relationships/hyperlink" Target="https://rika-quest.com/column/flower/" TargetMode="External"/><Relationship Id="rId3783" Type="http://schemas.openxmlformats.org/officeDocument/2006/relationships/hyperlink" Target="https://eng-support.com/column/book2-lesson4-scene2/" TargetMode="External"/><Relationship Id="rId1123" Type="http://schemas.openxmlformats.org/officeDocument/2006/relationships/hyperlink" Target="https://rika-quest.com/column/pressures/" TargetMode="External"/><Relationship Id="rId2454" Type="http://schemas.openxmlformats.org/officeDocument/2006/relationships/hyperlink" Target="https://rika-quest.com/column/flower/" TargetMode="External"/><Relationship Id="rId3786" Type="http://schemas.openxmlformats.org/officeDocument/2006/relationships/hyperlink" Target="https://eng-support.com/column/book2-lesson4-scene2/" TargetMode="External"/><Relationship Id="rId1124" Type="http://schemas.openxmlformats.org/officeDocument/2006/relationships/hyperlink" Target="https://rika-quest.com/column/pressures/" TargetMode="External"/><Relationship Id="rId2455" Type="http://schemas.openxmlformats.org/officeDocument/2006/relationships/hyperlink" Target="https://rika-quest.com/column/flower/" TargetMode="External"/><Relationship Id="rId3785" Type="http://schemas.openxmlformats.org/officeDocument/2006/relationships/hyperlink" Target="https://eng-support.com/column/book2-lesson4-scene2/" TargetMode="External"/><Relationship Id="rId1158" Type="http://schemas.openxmlformats.org/officeDocument/2006/relationships/hyperlink" Target="https://rika-quest.com/column/pressures/" TargetMode="External"/><Relationship Id="rId2489" Type="http://schemas.openxmlformats.org/officeDocument/2006/relationships/hyperlink" Target="https://eng-support.com/column/book2-lesson1-scene2/" TargetMode="External"/><Relationship Id="rId1159" Type="http://schemas.openxmlformats.org/officeDocument/2006/relationships/hyperlink" Target="https://rika-quest.com/column/pressures/" TargetMode="External"/><Relationship Id="rId2480" Type="http://schemas.openxmlformats.org/officeDocument/2006/relationships/hyperlink" Target="https://eng-support.com/column/book2-lesson1-scene2/" TargetMode="External"/><Relationship Id="rId1150" Type="http://schemas.openxmlformats.org/officeDocument/2006/relationships/hyperlink" Target="https://rika-quest.com/column/pressures/" TargetMode="External"/><Relationship Id="rId2481" Type="http://schemas.openxmlformats.org/officeDocument/2006/relationships/hyperlink" Target="https://eng-support.com/column/book2-lesson1-scene2/" TargetMode="External"/><Relationship Id="rId1151" Type="http://schemas.openxmlformats.org/officeDocument/2006/relationships/hyperlink" Target="https://rika-quest.com/column/pressures/" TargetMode="External"/><Relationship Id="rId2482" Type="http://schemas.openxmlformats.org/officeDocument/2006/relationships/hyperlink" Target="https://eng-support.com/column/book2-lesson1-scene2/" TargetMode="External"/><Relationship Id="rId1152" Type="http://schemas.openxmlformats.org/officeDocument/2006/relationships/hyperlink" Target="https://rika-quest.com/column/pressures/" TargetMode="External"/><Relationship Id="rId2483" Type="http://schemas.openxmlformats.org/officeDocument/2006/relationships/hyperlink" Target="https://eng-support.com/column/book2-lesson1-scene2/" TargetMode="External"/><Relationship Id="rId1153" Type="http://schemas.openxmlformats.org/officeDocument/2006/relationships/hyperlink" Target="https://rika-quest.com/column/pressures/" TargetMode="External"/><Relationship Id="rId2484" Type="http://schemas.openxmlformats.org/officeDocument/2006/relationships/hyperlink" Target="https://eng-support.com/column/book2-lesson1-scene2/" TargetMode="External"/><Relationship Id="rId1154" Type="http://schemas.openxmlformats.org/officeDocument/2006/relationships/hyperlink" Target="https://rika-quest.com/column/pressures/" TargetMode="External"/><Relationship Id="rId2485" Type="http://schemas.openxmlformats.org/officeDocument/2006/relationships/hyperlink" Target="https://eng-support.com/column/book2-lesson1-scene2/" TargetMode="External"/><Relationship Id="rId1155" Type="http://schemas.openxmlformats.org/officeDocument/2006/relationships/hyperlink" Target="https://rika-quest.com/column/pressures/" TargetMode="External"/><Relationship Id="rId2486" Type="http://schemas.openxmlformats.org/officeDocument/2006/relationships/hyperlink" Target="https://eng-support.com/column/book2-lesson1-scene2/" TargetMode="External"/><Relationship Id="rId1156" Type="http://schemas.openxmlformats.org/officeDocument/2006/relationships/hyperlink" Target="https://rika-quest.com/column/pressures/" TargetMode="External"/><Relationship Id="rId2487" Type="http://schemas.openxmlformats.org/officeDocument/2006/relationships/hyperlink" Target="https://eng-support.com/column/book2-lesson1-scene2/" TargetMode="External"/><Relationship Id="rId1157" Type="http://schemas.openxmlformats.org/officeDocument/2006/relationships/hyperlink" Target="https://rika-quest.com/column/pressures/" TargetMode="External"/><Relationship Id="rId2488" Type="http://schemas.openxmlformats.org/officeDocument/2006/relationships/hyperlink" Target="https://eng-support.com/column/book2-lesson1-scene2/" TargetMode="External"/><Relationship Id="rId1147" Type="http://schemas.openxmlformats.org/officeDocument/2006/relationships/hyperlink" Target="https://rika-quest.com/column/pressures/" TargetMode="External"/><Relationship Id="rId2478" Type="http://schemas.openxmlformats.org/officeDocument/2006/relationships/hyperlink" Target="https://eng-support.com/column/book2-lesson1-scene2/" TargetMode="External"/><Relationship Id="rId1148" Type="http://schemas.openxmlformats.org/officeDocument/2006/relationships/hyperlink" Target="https://rika-quest.com/column/pressures/" TargetMode="External"/><Relationship Id="rId2479" Type="http://schemas.openxmlformats.org/officeDocument/2006/relationships/hyperlink" Target="https://eng-support.com/column/book2-lesson1-scene2/" TargetMode="External"/><Relationship Id="rId1149" Type="http://schemas.openxmlformats.org/officeDocument/2006/relationships/hyperlink" Target="https://rika-quest.com/column/pressures/" TargetMode="External"/><Relationship Id="rId2470" Type="http://schemas.openxmlformats.org/officeDocument/2006/relationships/hyperlink" Target="https://rika-quest.com/column/flower/" TargetMode="External"/><Relationship Id="rId1140" Type="http://schemas.openxmlformats.org/officeDocument/2006/relationships/hyperlink" Target="https://rika-quest.com/column/pressures/" TargetMode="External"/><Relationship Id="rId2471" Type="http://schemas.openxmlformats.org/officeDocument/2006/relationships/hyperlink" Target="https://rika-quest.com/column/flower/" TargetMode="External"/><Relationship Id="rId1141" Type="http://schemas.openxmlformats.org/officeDocument/2006/relationships/hyperlink" Target="https://rika-quest.com/column/pressures/" TargetMode="External"/><Relationship Id="rId2472" Type="http://schemas.openxmlformats.org/officeDocument/2006/relationships/hyperlink" Target="https://rika-quest.com/column/flower/" TargetMode="External"/><Relationship Id="rId1142" Type="http://schemas.openxmlformats.org/officeDocument/2006/relationships/hyperlink" Target="https://rika-quest.com/column/pressures/" TargetMode="External"/><Relationship Id="rId2473" Type="http://schemas.openxmlformats.org/officeDocument/2006/relationships/hyperlink" Target="https://eng-support.com/column/book2-lesson1-scene2/" TargetMode="External"/><Relationship Id="rId1143" Type="http://schemas.openxmlformats.org/officeDocument/2006/relationships/hyperlink" Target="https://rika-quest.com/column/pressures/" TargetMode="External"/><Relationship Id="rId2474" Type="http://schemas.openxmlformats.org/officeDocument/2006/relationships/hyperlink" Target="https://eng-support.com/column/book2-lesson1-scene2/" TargetMode="External"/><Relationship Id="rId1144" Type="http://schemas.openxmlformats.org/officeDocument/2006/relationships/hyperlink" Target="https://rika-quest.com/column/pressures/" TargetMode="External"/><Relationship Id="rId2475" Type="http://schemas.openxmlformats.org/officeDocument/2006/relationships/hyperlink" Target="https://eng-support.com/column/book2-lesson1-scene2/" TargetMode="External"/><Relationship Id="rId1145" Type="http://schemas.openxmlformats.org/officeDocument/2006/relationships/hyperlink" Target="https://rika-quest.com/column/pressures/" TargetMode="External"/><Relationship Id="rId2476" Type="http://schemas.openxmlformats.org/officeDocument/2006/relationships/hyperlink" Target="https://eng-support.com/column/book2-lesson1-scene2/" TargetMode="External"/><Relationship Id="rId1146" Type="http://schemas.openxmlformats.org/officeDocument/2006/relationships/hyperlink" Target="https://rika-quest.com/column/pressures/" TargetMode="External"/><Relationship Id="rId2477" Type="http://schemas.openxmlformats.org/officeDocument/2006/relationships/hyperlink" Target="https://eng-support.com/column/book2-lesson1-scene2/" TargetMode="External"/><Relationship Id="rId3810" Type="http://schemas.openxmlformats.org/officeDocument/2006/relationships/hyperlink" Target="https://eng-support.com/column/book2-lesson4-scene2/" TargetMode="External"/><Relationship Id="rId3812" Type="http://schemas.openxmlformats.org/officeDocument/2006/relationships/hyperlink" Target="https://eng-support.com/column/book2-lesson4-scene2/" TargetMode="External"/><Relationship Id="rId3811" Type="http://schemas.openxmlformats.org/officeDocument/2006/relationships/hyperlink" Target="https://eng-support.com/column/book2-lesson4-scene2/" TargetMode="External"/><Relationship Id="rId3814" Type="http://schemas.openxmlformats.org/officeDocument/2006/relationships/hyperlink" Target="https://eng-support.com/column/book2-lesson4-scene2/" TargetMode="External"/><Relationship Id="rId3813" Type="http://schemas.openxmlformats.org/officeDocument/2006/relationships/hyperlink" Target="https://eng-support.com/column/book2-lesson4-scene2/" TargetMode="External"/><Relationship Id="rId3816" Type="http://schemas.openxmlformats.org/officeDocument/2006/relationships/hyperlink" Target="https://eng-support.com/column/book2-lesson4-scene2/" TargetMode="External"/><Relationship Id="rId3815" Type="http://schemas.openxmlformats.org/officeDocument/2006/relationships/hyperlink" Target="https://eng-support.com/column/book2-lesson4-scene2/" TargetMode="External"/><Relationship Id="rId3818" Type="http://schemas.openxmlformats.org/officeDocument/2006/relationships/hyperlink" Target="https://eng-support.com/column/book2-lesson4-scene2/" TargetMode="External"/><Relationship Id="rId3817" Type="http://schemas.openxmlformats.org/officeDocument/2006/relationships/hyperlink" Target="https://eng-support.com/column/book2-lesson4-scene2/" TargetMode="External"/><Relationship Id="rId3819" Type="http://schemas.openxmlformats.org/officeDocument/2006/relationships/hyperlink" Target="https://eng-support.com/column/book2-lesson4-scene2/" TargetMode="External"/><Relationship Id="rId3801" Type="http://schemas.openxmlformats.org/officeDocument/2006/relationships/hyperlink" Target="https://eng-support.com/column/book2-lesson4-scene2/" TargetMode="External"/><Relationship Id="rId3800" Type="http://schemas.openxmlformats.org/officeDocument/2006/relationships/hyperlink" Target="https://eng-support.com/column/book2-lesson4-scene2/" TargetMode="External"/><Relationship Id="rId3803" Type="http://schemas.openxmlformats.org/officeDocument/2006/relationships/hyperlink" Target="https://eng-support.com/column/book2-lesson4-scene2/" TargetMode="External"/><Relationship Id="rId3802" Type="http://schemas.openxmlformats.org/officeDocument/2006/relationships/hyperlink" Target="https://eng-support.com/column/book2-lesson4-scene2/" TargetMode="External"/><Relationship Id="rId3805" Type="http://schemas.openxmlformats.org/officeDocument/2006/relationships/hyperlink" Target="https://eng-support.com/column/book2-lesson4-scene2/" TargetMode="External"/><Relationship Id="rId3804" Type="http://schemas.openxmlformats.org/officeDocument/2006/relationships/hyperlink" Target="https://eng-support.com/column/book2-lesson4-scene2/" TargetMode="External"/><Relationship Id="rId3807" Type="http://schemas.openxmlformats.org/officeDocument/2006/relationships/hyperlink" Target="https://eng-support.com/column/book2-lesson4-scene2/" TargetMode="External"/><Relationship Id="rId3806" Type="http://schemas.openxmlformats.org/officeDocument/2006/relationships/hyperlink" Target="https://eng-support.com/column/book2-lesson4-scene2/" TargetMode="External"/><Relationship Id="rId3809" Type="http://schemas.openxmlformats.org/officeDocument/2006/relationships/hyperlink" Target="https://eng-support.com/column/book2-lesson4-scene2/" TargetMode="External"/><Relationship Id="rId3808" Type="http://schemas.openxmlformats.org/officeDocument/2006/relationships/hyperlink" Target="https://eng-support.com/column/book2-lesson4-scene2/" TargetMode="External"/><Relationship Id="rId1213" Type="http://schemas.openxmlformats.org/officeDocument/2006/relationships/hyperlink" Target="https://natsui-sansu-juku.com/sapix-2/" TargetMode="External"/><Relationship Id="rId2544" Type="http://schemas.openxmlformats.org/officeDocument/2006/relationships/hyperlink" Target="https://koten-kakitsubata.jp/blog/imperial-palace/" TargetMode="External"/><Relationship Id="rId3876" Type="http://schemas.openxmlformats.org/officeDocument/2006/relationships/hyperlink" Target="https://eng-support.com/column/book2-lesson2-scene2/" TargetMode="External"/><Relationship Id="rId1214" Type="http://schemas.openxmlformats.org/officeDocument/2006/relationships/hyperlink" Target="https://natsui-sansu-juku.com/sapix-2/" TargetMode="External"/><Relationship Id="rId2545" Type="http://schemas.openxmlformats.org/officeDocument/2006/relationships/hyperlink" Target="https://koten-kakitsubata.jp/blog/imperial-palace/" TargetMode="External"/><Relationship Id="rId3875" Type="http://schemas.openxmlformats.org/officeDocument/2006/relationships/hyperlink" Target="https://eng-support.com/column/book2-lesson2-scene2/" TargetMode="External"/><Relationship Id="rId1215" Type="http://schemas.openxmlformats.org/officeDocument/2006/relationships/hyperlink" Target="https://natsui-sansu-juku.com/sapix-2/" TargetMode="External"/><Relationship Id="rId2546" Type="http://schemas.openxmlformats.org/officeDocument/2006/relationships/hyperlink" Target="https://koten-kakitsubata.jp/blog/imperial-palace/" TargetMode="External"/><Relationship Id="rId3878" Type="http://schemas.openxmlformats.org/officeDocument/2006/relationships/hyperlink" Target="https://eng-support.com/column/book2-lesson2-scene2/" TargetMode="External"/><Relationship Id="rId1216" Type="http://schemas.openxmlformats.org/officeDocument/2006/relationships/hyperlink" Target="https://natsui-sansu-juku.com/sapix-2/" TargetMode="External"/><Relationship Id="rId2547" Type="http://schemas.openxmlformats.org/officeDocument/2006/relationships/hyperlink" Target="https://koten-kakitsubata.jp/blog/imperial-palace/" TargetMode="External"/><Relationship Id="rId3877" Type="http://schemas.openxmlformats.org/officeDocument/2006/relationships/hyperlink" Target="https://eng-support.com/column/book2-lesson2-scene2/" TargetMode="External"/><Relationship Id="rId1217" Type="http://schemas.openxmlformats.org/officeDocument/2006/relationships/hyperlink" Target="https://natsui-sansu-juku.com/sapix-2/" TargetMode="External"/><Relationship Id="rId2548" Type="http://schemas.openxmlformats.org/officeDocument/2006/relationships/hyperlink" Target="https://koten-kakitsubata.jp/blog/imperial-palace/" TargetMode="External"/><Relationship Id="rId1218" Type="http://schemas.openxmlformats.org/officeDocument/2006/relationships/hyperlink" Target="https://natsui-sansu-juku.com/sapix-2/" TargetMode="External"/><Relationship Id="rId2549" Type="http://schemas.openxmlformats.org/officeDocument/2006/relationships/hyperlink" Target="https://koten-kakitsubata.jp/blog/imperial-palace/" TargetMode="External"/><Relationship Id="rId3879" Type="http://schemas.openxmlformats.org/officeDocument/2006/relationships/hyperlink" Target="https://eng-support.com/column/book2-lesson2-scene2/" TargetMode="External"/><Relationship Id="rId1219" Type="http://schemas.openxmlformats.org/officeDocument/2006/relationships/hyperlink" Target="https://natsui-sansu-juku.com/sapix-2/" TargetMode="External"/><Relationship Id="rId3870" Type="http://schemas.openxmlformats.org/officeDocument/2006/relationships/hyperlink" Target="https://eigo-rewrite.com/column/stage1_lesson5-1/" TargetMode="External"/><Relationship Id="rId2540" Type="http://schemas.openxmlformats.org/officeDocument/2006/relationships/hyperlink" Target="https://koten-kakitsubata.jp/blog/imperial-palace/" TargetMode="External"/><Relationship Id="rId3872" Type="http://schemas.openxmlformats.org/officeDocument/2006/relationships/hyperlink" Target="https://eigo-rewrite.com/column/stage1_lesson5-1/" TargetMode="External"/><Relationship Id="rId1210" Type="http://schemas.openxmlformats.org/officeDocument/2006/relationships/hyperlink" Target="https://natsui-sansu-juku.com/sapix-2/" TargetMode="External"/><Relationship Id="rId2541" Type="http://schemas.openxmlformats.org/officeDocument/2006/relationships/hyperlink" Target="https://koten-kakitsubata.jp/blog/imperial-palace/" TargetMode="External"/><Relationship Id="rId3871" Type="http://schemas.openxmlformats.org/officeDocument/2006/relationships/hyperlink" Target="https://eigo-rewrite.com/column/stage1_lesson5-1/" TargetMode="External"/><Relationship Id="rId1211" Type="http://schemas.openxmlformats.org/officeDocument/2006/relationships/hyperlink" Target="https://natsui-sansu-juku.com/sapix-2/" TargetMode="External"/><Relationship Id="rId2542" Type="http://schemas.openxmlformats.org/officeDocument/2006/relationships/hyperlink" Target="https://koten-kakitsubata.jp/blog/imperial-palace/" TargetMode="External"/><Relationship Id="rId3874" Type="http://schemas.openxmlformats.org/officeDocument/2006/relationships/hyperlink" Target="https://eng-support.com/column/book2-lesson2-scene2/" TargetMode="External"/><Relationship Id="rId1212" Type="http://schemas.openxmlformats.org/officeDocument/2006/relationships/hyperlink" Target="https://natsui-sansu-juku.com/sapix-2/" TargetMode="External"/><Relationship Id="rId2543" Type="http://schemas.openxmlformats.org/officeDocument/2006/relationships/hyperlink" Target="https://koten-kakitsubata.jp/blog/imperial-palace/" TargetMode="External"/><Relationship Id="rId3873" Type="http://schemas.openxmlformats.org/officeDocument/2006/relationships/hyperlink" Target="https://eng-support.com/column/book2-lesson2-scene2/" TargetMode="External"/><Relationship Id="rId1202" Type="http://schemas.openxmlformats.org/officeDocument/2006/relationships/hyperlink" Target="https://natsui-sansu-juku.com/sapix-2/" TargetMode="External"/><Relationship Id="rId2533" Type="http://schemas.openxmlformats.org/officeDocument/2006/relationships/hyperlink" Target="https://koten-kakitsubata.jp/blog/imperial-palace/" TargetMode="External"/><Relationship Id="rId3865" Type="http://schemas.openxmlformats.org/officeDocument/2006/relationships/hyperlink" Target="https://eigo-rewrite.com/column/stage1_lesson5-1/" TargetMode="External"/><Relationship Id="rId1203" Type="http://schemas.openxmlformats.org/officeDocument/2006/relationships/hyperlink" Target="https://natsui-sansu-juku.com/sapix-2/" TargetMode="External"/><Relationship Id="rId2534" Type="http://schemas.openxmlformats.org/officeDocument/2006/relationships/hyperlink" Target="https://koten-kakitsubata.jp/blog/imperial-palace/" TargetMode="External"/><Relationship Id="rId3864" Type="http://schemas.openxmlformats.org/officeDocument/2006/relationships/hyperlink" Target="https://eigo-rewrite.com/column/stage1_lesson5-1/" TargetMode="External"/><Relationship Id="rId1204" Type="http://schemas.openxmlformats.org/officeDocument/2006/relationships/hyperlink" Target="https://natsui-sansu-juku.com/sapix-2/" TargetMode="External"/><Relationship Id="rId2535" Type="http://schemas.openxmlformats.org/officeDocument/2006/relationships/hyperlink" Target="https://koten-kakitsubata.jp/blog/imperial-palace/" TargetMode="External"/><Relationship Id="rId3867" Type="http://schemas.openxmlformats.org/officeDocument/2006/relationships/hyperlink" Target="https://eigo-rewrite.com/column/stage1_lesson5-1/" TargetMode="External"/><Relationship Id="rId1205" Type="http://schemas.openxmlformats.org/officeDocument/2006/relationships/hyperlink" Target="https://natsui-sansu-juku.com/sapix-2/" TargetMode="External"/><Relationship Id="rId2536" Type="http://schemas.openxmlformats.org/officeDocument/2006/relationships/hyperlink" Target="https://koten-kakitsubata.jp/blog/imperial-palace/" TargetMode="External"/><Relationship Id="rId3866" Type="http://schemas.openxmlformats.org/officeDocument/2006/relationships/hyperlink" Target="https://eigo-rewrite.com/column/stage1_lesson5-1/" TargetMode="External"/><Relationship Id="rId1206" Type="http://schemas.openxmlformats.org/officeDocument/2006/relationships/hyperlink" Target="https://natsui-sansu-juku.com/sapix-2/" TargetMode="External"/><Relationship Id="rId2537" Type="http://schemas.openxmlformats.org/officeDocument/2006/relationships/hyperlink" Target="https://koten-kakitsubata.jp/blog/imperial-palace/" TargetMode="External"/><Relationship Id="rId3869" Type="http://schemas.openxmlformats.org/officeDocument/2006/relationships/hyperlink" Target="https://eigo-rewrite.com/column/stage1_lesson5-1/" TargetMode="External"/><Relationship Id="rId1207" Type="http://schemas.openxmlformats.org/officeDocument/2006/relationships/hyperlink" Target="https://natsui-sansu-juku.com/sapix-2/" TargetMode="External"/><Relationship Id="rId2538" Type="http://schemas.openxmlformats.org/officeDocument/2006/relationships/hyperlink" Target="https://koten-kakitsubata.jp/blog/imperial-palace/" TargetMode="External"/><Relationship Id="rId3868" Type="http://schemas.openxmlformats.org/officeDocument/2006/relationships/hyperlink" Target="https://eigo-rewrite.com/column/stage1_lesson5-1/" TargetMode="External"/><Relationship Id="rId1208" Type="http://schemas.openxmlformats.org/officeDocument/2006/relationships/hyperlink" Target="https://natsui-sansu-juku.com/sapix-2/" TargetMode="External"/><Relationship Id="rId2539" Type="http://schemas.openxmlformats.org/officeDocument/2006/relationships/hyperlink" Target="https://koten-kakitsubata.jp/blog/imperial-palace/" TargetMode="External"/><Relationship Id="rId1209" Type="http://schemas.openxmlformats.org/officeDocument/2006/relationships/hyperlink" Target="https://natsui-sansu-juku.com/sapix-2/" TargetMode="External"/><Relationship Id="rId3861" Type="http://schemas.openxmlformats.org/officeDocument/2006/relationships/hyperlink" Target="https://eigo-rewrite.com/column/stage1_lesson5-1/" TargetMode="External"/><Relationship Id="rId2530" Type="http://schemas.openxmlformats.org/officeDocument/2006/relationships/hyperlink" Target="https://koten-kakitsubata.jp/blog/imperial-palace/" TargetMode="External"/><Relationship Id="rId3860" Type="http://schemas.openxmlformats.org/officeDocument/2006/relationships/hyperlink" Target="https://eigo-rewrite.com/column/stage1_lesson5-1/" TargetMode="External"/><Relationship Id="rId1200" Type="http://schemas.openxmlformats.org/officeDocument/2006/relationships/hyperlink" Target="https://natsui-sansu-juku.com/sapix-2/" TargetMode="External"/><Relationship Id="rId2531" Type="http://schemas.openxmlformats.org/officeDocument/2006/relationships/hyperlink" Target="https://koten-kakitsubata.jp/blog/imperial-palace/" TargetMode="External"/><Relationship Id="rId3863" Type="http://schemas.openxmlformats.org/officeDocument/2006/relationships/hyperlink" Target="https://eigo-rewrite.com/column/stage1_lesson5-1/" TargetMode="External"/><Relationship Id="rId1201" Type="http://schemas.openxmlformats.org/officeDocument/2006/relationships/hyperlink" Target="https://natsui-sansu-juku.com/sapix-2/" TargetMode="External"/><Relationship Id="rId2532" Type="http://schemas.openxmlformats.org/officeDocument/2006/relationships/hyperlink" Target="https://koten-kakitsubata.jp/blog/imperial-palace/" TargetMode="External"/><Relationship Id="rId3862" Type="http://schemas.openxmlformats.org/officeDocument/2006/relationships/hyperlink" Target="https://eigo-rewrite.com/column/stage1_lesson5-1/" TargetMode="External"/><Relationship Id="rId1235" Type="http://schemas.openxmlformats.org/officeDocument/2006/relationships/hyperlink" Target="https://eng-support.com/column/progressbook1-6-3/" TargetMode="External"/><Relationship Id="rId2566" Type="http://schemas.openxmlformats.org/officeDocument/2006/relationships/hyperlink" Target="https://koten-kakitsubata.jp/blog/imperial-palace/" TargetMode="External"/><Relationship Id="rId3898" Type="http://schemas.openxmlformats.org/officeDocument/2006/relationships/hyperlink" Target="https://eng-support.com/column/book2-lesson2-scene2/" TargetMode="External"/><Relationship Id="rId1236" Type="http://schemas.openxmlformats.org/officeDocument/2006/relationships/hyperlink" Target="https://eng-support.com/column/progressbook1-6-3/" TargetMode="External"/><Relationship Id="rId2567" Type="http://schemas.openxmlformats.org/officeDocument/2006/relationships/hyperlink" Target="https://koten-kakitsubata.jp/blog/imperial-palace/" TargetMode="External"/><Relationship Id="rId3897" Type="http://schemas.openxmlformats.org/officeDocument/2006/relationships/hyperlink" Target="https://eng-support.com/column/book2-lesson2-scene2/" TargetMode="External"/><Relationship Id="rId1237" Type="http://schemas.openxmlformats.org/officeDocument/2006/relationships/hyperlink" Target="https://eng-support.com/column/progressbook1-6-3/" TargetMode="External"/><Relationship Id="rId2568" Type="http://schemas.openxmlformats.org/officeDocument/2006/relationships/hyperlink" Target="https://koten-kakitsubata.jp/blog/imperial-palace/" TargetMode="External"/><Relationship Id="rId1238" Type="http://schemas.openxmlformats.org/officeDocument/2006/relationships/hyperlink" Target="https://eng-support.com/column/progressbook1-6-3/" TargetMode="External"/><Relationship Id="rId2569" Type="http://schemas.openxmlformats.org/officeDocument/2006/relationships/hyperlink" Target="https://koten-kakitsubata.jp/blog/imperial-palace/" TargetMode="External"/><Relationship Id="rId3899" Type="http://schemas.openxmlformats.org/officeDocument/2006/relationships/hyperlink" Target="https://eng-support.com/column/book2-lesson2-scene2/" TargetMode="External"/><Relationship Id="rId1239" Type="http://schemas.openxmlformats.org/officeDocument/2006/relationships/hyperlink" Target="https://eng-support.com/column/progressbook1-6-3/" TargetMode="External"/><Relationship Id="rId3890" Type="http://schemas.openxmlformats.org/officeDocument/2006/relationships/hyperlink" Target="https://eng-support.com/column/book2-lesson2-scene2/" TargetMode="External"/><Relationship Id="rId2560" Type="http://schemas.openxmlformats.org/officeDocument/2006/relationships/hyperlink" Target="https://koten-kakitsubata.jp/blog/imperial-palace/" TargetMode="External"/><Relationship Id="rId3892" Type="http://schemas.openxmlformats.org/officeDocument/2006/relationships/hyperlink" Target="https://eng-support.com/column/book2-lesson2-scene2/" TargetMode="External"/><Relationship Id="rId1230" Type="http://schemas.openxmlformats.org/officeDocument/2006/relationships/hyperlink" Target="https://eng-support.com/column/progressbook1-6-3/" TargetMode="External"/><Relationship Id="rId2561" Type="http://schemas.openxmlformats.org/officeDocument/2006/relationships/hyperlink" Target="https://koten-kakitsubata.jp/blog/imperial-palace/" TargetMode="External"/><Relationship Id="rId3891" Type="http://schemas.openxmlformats.org/officeDocument/2006/relationships/hyperlink" Target="https://eng-support.com/column/book2-lesson2-scene2/" TargetMode="External"/><Relationship Id="rId1231" Type="http://schemas.openxmlformats.org/officeDocument/2006/relationships/hyperlink" Target="https://eng-support.com/column/progressbook1-6-3/" TargetMode="External"/><Relationship Id="rId2562" Type="http://schemas.openxmlformats.org/officeDocument/2006/relationships/hyperlink" Target="https://koten-kakitsubata.jp/blog/imperial-palace/" TargetMode="External"/><Relationship Id="rId3894" Type="http://schemas.openxmlformats.org/officeDocument/2006/relationships/hyperlink" Target="https://eng-support.com/column/book2-lesson2-scene2/" TargetMode="External"/><Relationship Id="rId1232" Type="http://schemas.openxmlformats.org/officeDocument/2006/relationships/hyperlink" Target="https://eng-support.com/column/progressbook1-6-3/" TargetMode="External"/><Relationship Id="rId2563" Type="http://schemas.openxmlformats.org/officeDocument/2006/relationships/hyperlink" Target="https://koten-kakitsubata.jp/blog/imperial-palace/" TargetMode="External"/><Relationship Id="rId3893" Type="http://schemas.openxmlformats.org/officeDocument/2006/relationships/hyperlink" Target="https://eng-support.com/column/book2-lesson2-scene2/" TargetMode="External"/><Relationship Id="rId1233" Type="http://schemas.openxmlformats.org/officeDocument/2006/relationships/hyperlink" Target="https://eng-support.com/column/progressbook1-6-3/" TargetMode="External"/><Relationship Id="rId2564" Type="http://schemas.openxmlformats.org/officeDocument/2006/relationships/hyperlink" Target="https://koten-kakitsubata.jp/blog/imperial-palace/" TargetMode="External"/><Relationship Id="rId3896" Type="http://schemas.openxmlformats.org/officeDocument/2006/relationships/hyperlink" Target="https://eng-support.com/column/book2-lesson2-scene2/" TargetMode="External"/><Relationship Id="rId1234" Type="http://schemas.openxmlformats.org/officeDocument/2006/relationships/hyperlink" Target="https://eng-support.com/column/progressbook1-6-3/" TargetMode="External"/><Relationship Id="rId2565" Type="http://schemas.openxmlformats.org/officeDocument/2006/relationships/hyperlink" Target="https://koten-kakitsubata.jp/blog/imperial-palace/" TargetMode="External"/><Relationship Id="rId3895" Type="http://schemas.openxmlformats.org/officeDocument/2006/relationships/hyperlink" Target="https://eng-support.com/column/book2-lesson2-scene2/" TargetMode="External"/><Relationship Id="rId1224" Type="http://schemas.openxmlformats.org/officeDocument/2006/relationships/hyperlink" Target="https://eng-support.com/column/progressbook1-6-3/" TargetMode="External"/><Relationship Id="rId2555" Type="http://schemas.openxmlformats.org/officeDocument/2006/relationships/hyperlink" Target="https://koten-kakitsubata.jp/blog/imperial-palace/" TargetMode="External"/><Relationship Id="rId3887" Type="http://schemas.openxmlformats.org/officeDocument/2006/relationships/hyperlink" Target="https://eng-support.com/column/book2-lesson2-scene2/" TargetMode="External"/><Relationship Id="rId1225" Type="http://schemas.openxmlformats.org/officeDocument/2006/relationships/hyperlink" Target="https://eng-support.com/column/progressbook1-6-3/" TargetMode="External"/><Relationship Id="rId2556" Type="http://schemas.openxmlformats.org/officeDocument/2006/relationships/hyperlink" Target="https://koten-kakitsubata.jp/blog/imperial-palace/" TargetMode="External"/><Relationship Id="rId3886" Type="http://schemas.openxmlformats.org/officeDocument/2006/relationships/hyperlink" Target="https://eng-support.com/column/book2-lesson2-scene2/" TargetMode="External"/><Relationship Id="rId1226" Type="http://schemas.openxmlformats.org/officeDocument/2006/relationships/hyperlink" Target="https://eng-support.com/column/progressbook1-6-3/" TargetMode="External"/><Relationship Id="rId2557" Type="http://schemas.openxmlformats.org/officeDocument/2006/relationships/hyperlink" Target="https://koten-kakitsubata.jp/blog/imperial-palace/" TargetMode="External"/><Relationship Id="rId3889" Type="http://schemas.openxmlformats.org/officeDocument/2006/relationships/hyperlink" Target="https://eng-support.com/column/book2-lesson2-scene2/" TargetMode="External"/><Relationship Id="rId1227" Type="http://schemas.openxmlformats.org/officeDocument/2006/relationships/hyperlink" Target="https://eng-support.com/column/progressbook1-6-3/" TargetMode="External"/><Relationship Id="rId2558" Type="http://schemas.openxmlformats.org/officeDocument/2006/relationships/hyperlink" Target="https://koten-kakitsubata.jp/blog/imperial-palace/" TargetMode="External"/><Relationship Id="rId3888" Type="http://schemas.openxmlformats.org/officeDocument/2006/relationships/hyperlink" Target="https://eng-support.com/column/book2-lesson2-scene2/" TargetMode="External"/><Relationship Id="rId1228" Type="http://schemas.openxmlformats.org/officeDocument/2006/relationships/hyperlink" Target="https://eng-support.com/column/progressbook1-6-3/" TargetMode="External"/><Relationship Id="rId2559" Type="http://schemas.openxmlformats.org/officeDocument/2006/relationships/hyperlink" Target="https://koten-kakitsubata.jp/blog/imperial-palace/" TargetMode="External"/><Relationship Id="rId1229" Type="http://schemas.openxmlformats.org/officeDocument/2006/relationships/hyperlink" Target="https://eng-support.com/column/progressbook1-6-3/" TargetMode="External"/><Relationship Id="rId3881" Type="http://schemas.openxmlformats.org/officeDocument/2006/relationships/hyperlink" Target="https://eng-support.com/column/book2-lesson2-scene2/" TargetMode="External"/><Relationship Id="rId2550" Type="http://schemas.openxmlformats.org/officeDocument/2006/relationships/hyperlink" Target="https://koten-kakitsubata.jp/blog/imperial-palace/" TargetMode="External"/><Relationship Id="rId3880" Type="http://schemas.openxmlformats.org/officeDocument/2006/relationships/hyperlink" Target="https://eng-support.com/column/book2-lesson2-scene2/" TargetMode="External"/><Relationship Id="rId1220" Type="http://schemas.openxmlformats.org/officeDocument/2006/relationships/hyperlink" Target="https://natsui-sansu-juku.com/sapix-2/" TargetMode="External"/><Relationship Id="rId2551" Type="http://schemas.openxmlformats.org/officeDocument/2006/relationships/hyperlink" Target="https://koten-kakitsubata.jp/blog/imperial-palace/" TargetMode="External"/><Relationship Id="rId3883" Type="http://schemas.openxmlformats.org/officeDocument/2006/relationships/hyperlink" Target="https://eng-support.com/column/book2-lesson2-scene2/" TargetMode="External"/><Relationship Id="rId1221" Type="http://schemas.openxmlformats.org/officeDocument/2006/relationships/hyperlink" Target="https://natsui-sansu-juku.com/sapix-2/" TargetMode="External"/><Relationship Id="rId2552" Type="http://schemas.openxmlformats.org/officeDocument/2006/relationships/hyperlink" Target="https://koten-kakitsubata.jp/blog/imperial-palace/" TargetMode="External"/><Relationship Id="rId3882" Type="http://schemas.openxmlformats.org/officeDocument/2006/relationships/hyperlink" Target="https://eng-support.com/column/book2-lesson2-scene2/" TargetMode="External"/><Relationship Id="rId1222" Type="http://schemas.openxmlformats.org/officeDocument/2006/relationships/hyperlink" Target="https://natsui-sansu-juku.com/sapix-2/" TargetMode="External"/><Relationship Id="rId2553" Type="http://schemas.openxmlformats.org/officeDocument/2006/relationships/hyperlink" Target="https://koten-kakitsubata.jp/blog/imperial-palace/" TargetMode="External"/><Relationship Id="rId3885" Type="http://schemas.openxmlformats.org/officeDocument/2006/relationships/hyperlink" Target="https://eng-support.com/column/book2-lesson2-scene2/" TargetMode="External"/><Relationship Id="rId1223" Type="http://schemas.openxmlformats.org/officeDocument/2006/relationships/hyperlink" Target="https://eng-support.com/column/progressbook1-6-3/" TargetMode="External"/><Relationship Id="rId2554" Type="http://schemas.openxmlformats.org/officeDocument/2006/relationships/hyperlink" Target="https://koten-kakitsubata.jp/blog/imperial-palace/" TargetMode="External"/><Relationship Id="rId3884" Type="http://schemas.openxmlformats.org/officeDocument/2006/relationships/hyperlink" Target="https://eng-support.com/column/book2-lesson2-scene2/" TargetMode="External"/><Relationship Id="rId2500" Type="http://schemas.openxmlformats.org/officeDocument/2006/relationships/hyperlink" Target="https://eng-support.com/column/book2-lesson1-scene2/" TargetMode="External"/><Relationship Id="rId3832" Type="http://schemas.openxmlformats.org/officeDocument/2006/relationships/hyperlink" Target="https://eigo-rewrite.com/column/stage1_lesson5-1/" TargetMode="External"/><Relationship Id="rId2501" Type="http://schemas.openxmlformats.org/officeDocument/2006/relationships/hyperlink" Target="https://eng-support.com/column/book2-lesson1-scene2/" TargetMode="External"/><Relationship Id="rId3831" Type="http://schemas.openxmlformats.org/officeDocument/2006/relationships/hyperlink" Target="https://eigo-rewrite.com/column/stage1_lesson5-1/" TargetMode="External"/><Relationship Id="rId2502" Type="http://schemas.openxmlformats.org/officeDocument/2006/relationships/hyperlink" Target="https://eng-support.com/column/book2-lesson1-scene2/" TargetMode="External"/><Relationship Id="rId3834" Type="http://schemas.openxmlformats.org/officeDocument/2006/relationships/hyperlink" Target="https://eigo-rewrite.com/column/stage1_lesson5-1/" TargetMode="External"/><Relationship Id="rId2503" Type="http://schemas.openxmlformats.org/officeDocument/2006/relationships/hyperlink" Target="https://eng-support.com/column/book2-lesson1-scene2/" TargetMode="External"/><Relationship Id="rId3833" Type="http://schemas.openxmlformats.org/officeDocument/2006/relationships/hyperlink" Target="https://eigo-rewrite.com/column/stage1_lesson5-1/" TargetMode="External"/><Relationship Id="rId2504" Type="http://schemas.openxmlformats.org/officeDocument/2006/relationships/hyperlink" Target="https://eng-support.com/column/book2-lesson1-scene2/" TargetMode="External"/><Relationship Id="rId3836" Type="http://schemas.openxmlformats.org/officeDocument/2006/relationships/hyperlink" Target="https://eigo-rewrite.com/column/stage1_lesson5-1/" TargetMode="External"/><Relationship Id="rId2505" Type="http://schemas.openxmlformats.org/officeDocument/2006/relationships/hyperlink" Target="https://eng-support.com/column/book2-lesson1-scene2/" TargetMode="External"/><Relationship Id="rId3835" Type="http://schemas.openxmlformats.org/officeDocument/2006/relationships/hyperlink" Target="https://eigo-rewrite.com/column/stage1_lesson5-1/" TargetMode="External"/><Relationship Id="rId2506" Type="http://schemas.openxmlformats.org/officeDocument/2006/relationships/hyperlink" Target="https://eng-support.com/column/book2-lesson1-scene2/" TargetMode="External"/><Relationship Id="rId3838" Type="http://schemas.openxmlformats.org/officeDocument/2006/relationships/hyperlink" Target="https://eigo-rewrite.com/column/stage1_lesson5-1/" TargetMode="External"/><Relationship Id="rId2507" Type="http://schemas.openxmlformats.org/officeDocument/2006/relationships/hyperlink" Target="https://eng-support.com/column/book2-lesson1-scene2/" TargetMode="External"/><Relationship Id="rId3837" Type="http://schemas.openxmlformats.org/officeDocument/2006/relationships/hyperlink" Target="https://eigo-rewrite.com/column/stage1_lesson5-1/" TargetMode="External"/><Relationship Id="rId2508" Type="http://schemas.openxmlformats.org/officeDocument/2006/relationships/hyperlink" Target="https://eng-support.com/column/book2-lesson1-scene2/" TargetMode="External"/><Relationship Id="rId2509" Type="http://schemas.openxmlformats.org/officeDocument/2006/relationships/hyperlink" Target="https://eng-support.com/column/book2-lesson1-scene2/" TargetMode="External"/><Relationship Id="rId3839" Type="http://schemas.openxmlformats.org/officeDocument/2006/relationships/hyperlink" Target="https://eigo-rewrite.com/column/stage1_lesson5-1/" TargetMode="External"/><Relationship Id="rId3830" Type="http://schemas.openxmlformats.org/officeDocument/2006/relationships/hyperlink" Target="https://eigo-rewrite.com/column/stage1_lesson5-1/" TargetMode="External"/><Relationship Id="rId3821" Type="http://schemas.openxmlformats.org/officeDocument/2006/relationships/hyperlink" Target="https://eng-support.com/column/book2-lesson4-scene2/" TargetMode="External"/><Relationship Id="rId3820" Type="http://schemas.openxmlformats.org/officeDocument/2006/relationships/hyperlink" Target="https://eng-support.com/column/book2-lesson4-scene2/" TargetMode="External"/><Relationship Id="rId3823" Type="http://schemas.openxmlformats.org/officeDocument/2006/relationships/hyperlink" Target="https://eigo-rewrite.com/column/stage1_lesson5-1/" TargetMode="External"/><Relationship Id="rId3822" Type="http://schemas.openxmlformats.org/officeDocument/2006/relationships/hyperlink" Target="https://eng-support.com/column/book2-lesson4-scene2/" TargetMode="External"/><Relationship Id="rId3825" Type="http://schemas.openxmlformats.org/officeDocument/2006/relationships/hyperlink" Target="https://eigo-rewrite.com/column/stage1_lesson5-1/" TargetMode="External"/><Relationship Id="rId3824" Type="http://schemas.openxmlformats.org/officeDocument/2006/relationships/hyperlink" Target="https://eigo-rewrite.com/column/stage1_lesson5-1/" TargetMode="External"/><Relationship Id="rId3827" Type="http://schemas.openxmlformats.org/officeDocument/2006/relationships/hyperlink" Target="https://eigo-rewrite.com/column/stage1_lesson5-1/" TargetMode="External"/><Relationship Id="rId3826" Type="http://schemas.openxmlformats.org/officeDocument/2006/relationships/hyperlink" Target="https://eigo-rewrite.com/column/stage1_lesson5-1/" TargetMode="External"/><Relationship Id="rId3829" Type="http://schemas.openxmlformats.org/officeDocument/2006/relationships/hyperlink" Target="https://eigo-rewrite.com/column/stage1_lesson5-1/" TargetMode="External"/><Relationship Id="rId3828" Type="http://schemas.openxmlformats.org/officeDocument/2006/relationships/hyperlink" Target="https://eigo-rewrite.com/column/stage1_lesson5-1/" TargetMode="External"/><Relationship Id="rId2522" Type="http://schemas.openxmlformats.org/officeDocument/2006/relationships/hyperlink" Target="https://eng-support.com/column/book2-lesson1-scene2/" TargetMode="External"/><Relationship Id="rId3854" Type="http://schemas.openxmlformats.org/officeDocument/2006/relationships/hyperlink" Target="https://eigo-rewrite.com/column/stage1_lesson5-1/" TargetMode="External"/><Relationship Id="rId2523" Type="http://schemas.openxmlformats.org/officeDocument/2006/relationships/hyperlink" Target="https://koten-kakitsubata.jp/blog/imperial-palace/" TargetMode="External"/><Relationship Id="rId3853" Type="http://schemas.openxmlformats.org/officeDocument/2006/relationships/hyperlink" Target="https://eigo-rewrite.com/column/stage1_lesson5-1/" TargetMode="External"/><Relationship Id="rId2524" Type="http://schemas.openxmlformats.org/officeDocument/2006/relationships/hyperlink" Target="https://koten-kakitsubata.jp/blog/imperial-palace/" TargetMode="External"/><Relationship Id="rId3856" Type="http://schemas.openxmlformats.org/officeDocument/2006/relationships/hyperlink" Target="https://eigo-rewrite.com/column/stage1_lesson5-1/" TargetMode="External"/><Relationship Id="rId2525" Type="http://schemas.openxmlformats.org/officeDocument/2006/relationships/hyperlink" Target="https://koten-kakitsubata.jp/blog/imperial-palace/" TargetMode="External"/><Relationship Id="rId3855" Type="http://schemas.openxmlformats.org/officeDocument/2006/relationships/hyperlink" Target="https://eigo-rewrite.com/column/stage1_lesson5-1/" TargetMode="External"/><Relationship Id="rId2526" Type="http://schemas.openxmlformats.org/officeDocument/2006/relationships/hyperlink" Target="https://koten-kakitsubata.jp/blog/imperial-palace/" TargetMode="External"/><Relationship Id="rId3858" Type="http://schemas.openxmlformats.org/officeDocument/2006/relationships/hyperlink" Target="https://eigo-rewrite.com/column/stage1_lesson5-1/" TargetMode="External"/><Relationship Id="rId2527" Type="http://schemas.openxmlformats.org/officeDocument/2006/relationships/hyperlink" Target="https://koten-kakitsubata.jp/blog/imperial-palace/" TargetMode="External"/><Relationship Id="rId3857" Type="http://schemas.openxmlformats.org/officeDocument/2006/relationships/hyperlink" Target="https://eigo-rewrite.com/column/stage1_lesson5-1/" TargetMode="External"/><Relationship Id="rId2528" Type="http://schemas.openxmlformats.org/officeDocument/2006/relationships/hyperlink" Target="https://koten-kakitsubata.jp/blog/imperial-palace/" TargetMode="External"/><Relationship Id="rId2529" Type="http://schemas.openxmlformats.org/officeDocument/2006/relationships/hyperlink" Target="https://koten-kakitsubata.jp/blog/imperial-palace/" TargetMode="External"/><Relationship Id="rId3859" Type="http://schemas.openxmlformats.org/officeDocument/2006/relationships/hyperlink" Target="https://eigo-rewrite.com/column/stage1_lesson5-1/" TargetMode="External"/><Relationship Id="rId3850" Type="http://schemas.openxmlformats.org/officeDocument/2006/relationships/hyperlink" Target="https://eigo-rewrite.com/column/stage1_lesson5-1/" TargetMode="External"/><Relationship Id="rId2520" Type="http://schemas.openxmlformats.org/officeDocument/2006/relationships/hyperlink" Target="https://eng-support.com/column/book2-lesson1-scene2/" TargetMode="External"/><Relationship Id="rId3852" Type="http://schemas.openxmlformats.org/officeDocument/2006/relationships/hyperlink" Target="https://eigo-rewrite.com/column/stage1_lesson5-1/" TargetMode="External"/><Relationship Id="rId2521" Type="http://schemas.openxmlformats.org/officeDocument/2006/relationships/hyperlink" Target="https://eng-support.com/column/book2-lesson1-scene2/" TargetMode="External"/><Relationship Id="rId3851" Type="http://schemas.openxmlformats.org/officeDocument/2006/relationships/hyperlink" Target="https://eigo-rewrite.com/column/stage1_lesson5-1/" TargetMode="External"/><Relationship Id="rId2511" Type="http://schemas.openxmlformats.org/officeDocument/2006/relationships/hyperlink" Target="https://eng-support.com/column/book2-lesson1-scene2/" TargetMode="External"/><Relationship Id="rId3843" Type="http://schemas.openxmlformats.org/officeDocument/2006/relationships/hyperlink" Target="https://eigo-rewrite.com/column/stage1_lesson5-1/" TargetMode="External"/><Relationship Id="rId2512" Type="http://schemas.openxmlformats.org/officeDocument/2006/relationships/hyperlink" Target="https://eng-support.com/column/book2-lesson1-scene2/" TargetMode="External"/><Relationship Id="rId3842" Type="http://schemas.openxmlformats.org/officeDocument/2006/relationships/hyperlink" Target="https://eigo-rewrite.com/column/stage1_lesson5-1/" TargetMode="External"/><Relationship Id="rId2513" Type="http://schemas.openxmlformats.org/officeDocument/2006/relationships/hyperlink" Target="https://eng-support.com/column/book2-lesson1-scene2/" TargetMode="External"/><Relationship Id="rId3845" Type="http://schemas.openxmlformats.org/officeDocument/2006/relationships/hyperlink" Target="https://eigo-rewrite.com/column/stage1_lesson5-1/" TargetMode="External"/><Relationship Id="rId2514" Type="http://schemas.openxmlformats.org/officeDocument/2006/relationships/hyperlink" Target="https://eng-support.com/column/book2-lesson1-scene2/" TargetMode="External"/><Relationship Id="rId3844" Type="http://schemas.openxmlformats.org/officeDocument/2006/relationships/hyperlink" Target="https://eigo-rewrite.com/column/stage1_lesson5-1/" TargetMode="External"/><Relationship Id="rId2515" Type="http://schemas.openxmlformats.org/officeDocument/2006/relationships/hyperlink" Target="https://eng-support.com/column/book2-lesson1-scene2/" TargetMode="External"/><Relationship Id="rId3847" Type="http://schemas.openxmlformats.org/officeDocument/2006/relationships/hyperlink" Target="https://eigo-rewrite.com/column/stage1_lesson5-1/" TargetMode="External"/><Relationship Id="rId2516" Type="http://schemas.openxmlformats.org/officeDocument/2006/relationships/hyperlink" Target="https://eng-support.com/column/book2-lesson1-scene2/" TargetMode="External"/><Relationship Id="rId3846" Type="http://schemas.openxmlformats.org/officeDocument/2006/relationships/hyperlink" Target="https://eigo-rewrite.com/column/stage1_lesson5-1/" TargetMode="External"/><Relationship Id="rId2517" Type="http://schemas.openxmlformats.org/officeDocument/2006/relationships/hyperlink" Target="https://eng-support.com/column/book2-lesson1-scene2/" TargetMode="External"/><Relationship Id="rId3849" Type="http://schemas.openxmlformats.org/officeDocument/2006/relationships/hyperlink" Target="https://eigo-rewrite.com/column/stage1_lesson5-1/" TargetMode="External"/><Relationship Id="rId2518" Type="http://schemas.openxmlformats.org/officeDocument/2006/relationships/hyperlink" Target="https://eng-support.com/column/book2-lesson1-scene2/" TargetMode="External"/><Relationship Id="rId3848" Type="http://schemas.openxmlformats.org/officeDocument/2006/relationships/hyperlink" Target="https://eigo-rewrite.com/column/stage1_lesson5-1/" TargetMode="External"/><Relationship Id="rId2519" Type="http://schemas.openxmlformats.org/officeDocument/2006/relationships/hyperlink" Target="https://eng-support.com/column/book2-lesson1-scene2/" TargetMode="External"/><Relationship Id="rId3841" Type="http://schemas.openxmlformats.org/officeDocument/2006/relationships/hyperlink" Target="https://eigo-rewrite.com/column/stage1_lesson5-1/" TargetMode="External"/><Relationship Id="rId2510" Type="http://schemas.openxmlformats.org/officeDocument/2006/relationships/hyperlink" Target="https://eng-support.com/column/book2-lesson1-scene2/" TargetMode="External"/><Relationship Id="rId3840" Type="http://schemas.openxmlformats.org/officeDocument/2006/relationships/hyperlink" Target="https://eigo-rewrite.com/column/stage1_lesson5-1/" TargetMode="External"/><Relationship Id="rId1290" Type="http://schemas.openxmlformats.org/officeDocument/2006/relationships/hyperlink" Target="https://koten-kakitsubata.jp/blog/taketorimonogatari/" TargetMode="External"/><Relationship Id="rId1291" Type="http://schemas.openxmlformats.org/officeDocument/2006/relationships/hyperlink" Target="https://koten-kakitsubata.jp/blog/taketorimonogatari/" TargetMode="External"/><Relationship Id="rId1292" Type="http://schemas.openxmlformats.org/officeDocument/2006/relationships/hyperlink" Target="https://koten-kakitsubata.jp/blog/taketorimonogatari/" TargetMode="External"/><Relationship Id="rId1293" Type="http://schemas.openxmlformats.org/officeDocument/2006/relationships/hyperlink" Target="https://koten-kakitsubata.jp/blog/taketorimonogatari/" TargetMode="External"/><Relationship Id="rId1294" Type="http://schemas.openxmlformats.org/officeDocument/2006/relationships/hyperlink" Target="https://koten-kakitsubata.jp/blog/taketorimonogatari/" TargetMode="External"/><Relationship Id="rId1295" Type="http://schemas.openxmlformats.org/officeDocument/2006/relationships/hyperlink" Target="https://koten-kakitsubata.jp/blog/taketorimonogatari/" TargetMode="External"/><Relationship Id="rId1296" Type="http://schemas.openxmlformats.org/officeDocument/2006/relationships/hyperlink" Target="https://koten-kakitsubata.jp/blog/taketorimonogatari/" TargetMode="External"/><Relationship Id="rId1297" Type="http://schemas.openxmlformats.org/officeDocument/2006/relationships/hyperlink" Target="https://koten-kakitsubata.jp/blog/taketorimonogatari/" TargetMode="External"/><Relationship Id="rId1298" Type="http://schemas.openxmlformats.org/officeDocument/2006/relationships/hyperlink" Target="https://koten-kakitsubata.jp/blog/taketorimonogatari/" TargetMode="External"/><Relationship Id="rId1299" Type="http://schemas.openxmlformats.org/officeDocument/2006/relationships/hyperlink" Target="https://koten-kakitsubata.jp/blog/taketorimonogatari/" TargetMode="External"/><Relationship Id="rId1280" Type="http://schemas.openxmlformats.org/officeDocument/2006/relationships/hyperlink" Target="https://koten-kakitsubata.jp/blog/taketorimonogatari/" TargetMode="External"/><Relationship Id="rId1281" Type="http://schemas.openxmlformats.org/officeDocument/2006/relationships/hyperlink" Target="https://koten-kakitsubata.jp/blog/taketorimonogatari/" TargetMode="External"/><Relationship Id="rId1282" Type="http://schemas.openxmlformats.org/officeDocument/2006/relationships/hyperlink" Target="https://koten-kakitsubata.jp/blog/taketorimonogatari/" TargetMode="External"/><Relationship Id="rId1283" Type="http://schemas.openxmlformats.org/officeDocument/2006/relationships/hyperlink" Target="https://koten-kakitsubata.jp/blog/taketorimonogatari/" TargetMode="External"/><Relationship Id="rId1284" Type="http://schemas.openxmlformats.org/officeDocument/2006/relationships/hyperlink" Target="https://koten-kakitsubata.jp/blog/taketorimonogatari/" TargetMode="External"/><Relationship Id="rId1285" Type="http://schemas.openxmlformats.org/officeDocument/2006/relationships/hyperlink" Target="https://koten-kakitsubata.jp/blog/taketorimonogatari/" TargetMode="External"/><Relationship Id="rId1286" Type="http://schemas.openxmlformats.org/officeDocument/2006/relationships/hyperlink" Target="https://koten-kakitsubata.jp/blog/taketorimonogatari/" TargetMode="External"/><Relationship Id="rId1287" Type="http://schemas.openxmlformats.org/officeDocument/2006/relationships/hyperlink" Target="https://koten-kakitsubata.jp/blog/taketorimonogatari/" TargetMode="External"/><Relationship Id="rId1288" Type="http://schemas.openxmlformats.org/officeDocument/2006/relationships/hyperlink" Target="https://koten-kakitsubata.jp/blog/taketorimonogatari/" TargetMode="External"/><Relationship Id="rId1289" Type="http://schemas.openxmlformats.org/officeDocument/2006/relationships/hyperlink" Target="https://koten-kakitsubata.jp/blog/taketorimonogatari/" TargetMode="External"/><Relationship Id="rId1257" Type="http://schemas.openxmlformats.org/officeDocument/2006/relationships/hyperlink" Target="https://eng-support.com/column/progressbook1-6-3/" TargetMode="External"/><Relationship Id="rId2588" Type="http://schemas.openxmlformats.org/officeDocument/2006/relationships/hyperlink" Target="https://eigo-rewrite.com/column/stage1_lesson7-1/" TargetMode="External"/><Relationship Id="rId1258" Type="http://schemas.openxmlformats.org/officeDocument/2006/relationships/hyperlink" Target="https://eng-support.com/column/progressbook1-6-3/" TargetMode="External"/><Relationship Id="rId2589" Type="http://schemas.openxmlformats.org/officeDocument/2006/relationships/hyperlink" Target="https://eigo-rewrite.com/column/stage1_lesson7-1/" TargetMode="External"/><Relationship Id="rId1259" Type="http://schemas.openxmlformats.org/officeDocument/2006/relationships/hyperlink" Target="https://eng-support.com/column/progressbook1-6-3/" TargetMode="External"/><Relationship Id="rId2580" Type="http://schemas.openxmlformats.org/officeDocument/2006/relationships/hyperlink" Target="https://eigo-rewrite.com/column/stage1_lesson7-1/" TargetMode="External"/><Relationship Id="rId1250" Type="http://schemas.openxmlformats.org/officeDocument/2006/relationships/hyperlink" Target="https://eng-support.com/column/progressbook1-6-3/" TargetMode="External"/><Relationship Id="rId2581" Type="http://schemas.openxmlformats.org/officeDocument/2006/relationships/hyperlink" Target="https://eigo-rewrite.com/column/stage1_lesson7-1/" TargetMode="External"/><Relationship Id="rId1251" Type="http://schemas.openxmlformats.org/officeDocument/2006/relationships/hyperlink" Target="https://eng-support.com/column/progressbook1-6-3/" TargetMode="External"/><Relationship Id="rId2582" Type="http://schemas.openxmlformats.org/officeDocument/2006/relationships/hyperlink" Target="https://eigo-rewrite.com/column/stage1_lesson7-1/" TargetMode="External"/><Relationship Id="rId1252" Type="http://schemas.openxmlformats.org/officeDocument/2006/relationships/hyperlink" Target="https://eng-support.com/column/progressbook1-6-3/" TargetMode="External"/><Relationship Id="rId2583" Type="http://schemas.openxmlformats.org/officeDocument/2006/relationships/hyperlink" Target="https://eigo-rewrite.com/column/stage1_lesson7-1/" TargetMode="External"/><Relationship Id="rId1253" Type="http://schemas.openxmlformats.org/officeDocument/2006/relationships/hyperlink" Target="https://eng-support.com/column/progressbook1-6-3/" TargetMode="External"/><Relationship Id="rId2584" Type="http://schemas.openxmlformats.org/officeDocument/2006/relationships/hyperlink" Target="https://eigo-rewrite.com/column/stage1_lesson7-1/" TargetMode="External"/><Relationship Id="rId1254" Type="http://schemas.openxmlformats.org/officeDocument/2006/relationships/hyperlink" Target="https://eng-support.com/column/progressbook1-6-3/" TargetMode="External"/><Relationship Id="rId2585" Type="http://schemas.openxmlformats.org/officeDocument/2006/relationships/hyperlink" Target="https://eigo-rewrite.com/column/stage1_lesson7-1/" TargetMode="External"/><Relationship Id="rId1255" Type="http://schemas.openxmlformats.org/officeDocument/2006/relationships/hyperlink" Target="https://eng-support.com/column/progressbook1-6-3/" TargetMode="External"/><Relationship Id="rId2586" Type="http://schemas.openxmlformats.org/officeDocument/2006/relationships/hyperlink" Target="https://eigo-rewrite.com/column/stage1_lesson7-1/" TargetMode="External"/><Relationship Id="rId1256" Type="http://schemas.openxmlformats.org/officeDocument/2006/relationships/hyperlink" Target="https://eng-support.com/column/progressbook1-6-3/" TargetMode="External"/><Relationship Id="rId2587" Type="http://schemas.openxmlformats.org/officeDocument/2006/relationships/hyperlink" Target="https://eigo-rewrite.com/column/stage1_lesson7-1/" TargetMode="External"/><Relationship Id="rId1246" Type="http://schemas.openxmlformats.org/officeDocument/2006/relationships/hyperlink" Target="https://eng-support.com/column/progressbook1-6-3/" TargetMode="External"/><Relationship Id="rId2577" Type="http://schemas.openxmlformats.org/officeDocument/2006/relationships/hyperlink" Target="https://eigo-rewrite.com/column/stage1_lesson7-1/" TargetMode="External"/><Relationship Id="rId1247" Type="http://schemas.openxmlformats.org/officeDocument/2006/relationships/hyperlink" Target="https://eng-support.com/column/progressbook1-6-3/" TargetMode="External"/><Relationship Id="rId2578" Type="http://schemas.openxmlformats.org/officeDocument/2006/relationships/hyperlink" Target="https://eigo-rewrite.com/column/stage1_lesson7-1/" TargetMode="External"/><Relationship Id="rId1248" Type="http://schemas.openxmlformats.org/officeDocument/2006/relationships/hyperlink" Target="https://eng-support.com/column/progressbook1-6-3/" TargetMode="External"/><Relationship Id="rId2579" Type="http://schemas.openxmlformats.org/officeDocument/2006/relationships/hyperlink" Target="https://eigo-rewrite.com/column/stage1_lesson7-1/" TargetMode="External"/><Relationship Id="rId1249" Type="http://schemas.openxmlformats.org/officeDocument/2006/relationships/hyperlink" Target="https://eng-support.com/column/progressbook1-6-3/" TargetMode="External"/><Relationship Id="rId2570" Type="http://schemas.openxmlformats.org/officeDocument/2006/relationships/hyperlink" Target="https://koten-kakitsubata.jp/blog/imperial-palace/" TargetMode="External"/><Relationship Id="rId1240" Type="http://schemas.openxmlformats.org/officeDocument/2006/relationships/hyperlink" Target="https://eng-support.com/column/progressbook1-6-3/" TargetMode="External"/><Relationship Id="rId2571" Type="http://schemas.openxmlformats.org/officeDocument/2006/relationships/hyperlink" Target="https://koten-kakitsubata.jp/blog/imperial-palace/" TargetMode="External"/><Relationship Id="rId1241" Type="http://schemas.openxmlformats.org/officeDocument/2006/relationships/hyperlink" Target="https://eng-support.com/column/progressbook1-6-3/" TargetMode="External"/><Relationship Id="rId2572" Type="http://schemas.openxmlformats.org/officeDocument/2006/relationships/hyperlink" Target="https://koten-kakitsubata.jp/blog/imperial-palace/" TargetMode="External"/><Relationship Id="rId1242" Type="http://schemas.openxmlformats.org/officeDocument/2006/relationships/hyperlink" Target="https://eng-support.com/column/progressbook1-6-3/" TargetMode="External"/><Relationship Id="rId2573" Type="http://schemas.openxmlformats.org/officeDocument/2006/relationships/hyperlink" Target="https://eigo-rewrite.com/column/stage1_lesson7-1/" TargetMode="External"/><Relationship Id="rId1243" Type="http://schemas.openxmlformats.org/officeDocument/2006/relationships/hyperlink" Target="https://eng-support.com/column/progressbook1-6-3/" TargetMode="External"/><Relationship Id="rId2574" Type="http://schemas.openxmlformats.org/officeDocument/2006/relationships/hyperlink" Target="https://eigo-rewrite.com/column/stage1_lesson7-1/" TargetMode="External"/><Relationship Id="rId1244" Type="http://schemas.openxmlformats.org/officeDocument/2006/relationships/hyperlink" Target="https://eng-support.com/column/progressbook1-6-3/" TargetMode="External"/><Relationship Id="rId2575" Type="http://schemas.openxmlformats.org/officeDocument/2006/relationships/hyperlink" Target="https://eigo-rewrite.com/column/stage1_lesson7-1/" TargetMode="External"/><Relationship Id="rId1245" Type="http://schemas.openxmlformats.org/officeDocument/2006/relationships/hyperlink" Target="https://eng-support.com/column/progressbook1-6-3/" TargetMode="External"/><Relationship Id="rId2576" Type="http://schemas.openxmlformats.org/officeDocument/2006/relationships/hyperlink" Target="https://eigo-rewrite.com/column/stage1_lesson7-1/" TargetMode="External"/><Relationship Id="rId1279" Type="http://schemas.openxmlformats.org/officeDocument/2006/relationships/hyperlink" Target="https://koten-kakitsubata.jp/blog/taketorimonogatari/" TargetMode="External"/><Relationship Id="rId1270" Type="http://schemas.openxmlformats.org/officeDocument/2006/relationships/hyperlink" Target="https://eng-support.com/column/progressbook1-6-3/" TargetMode="External"/><Relationship Id="rId1271" Type="http://schemas.openxmlformats.org/officeDocument/2006/relationships/hyperlink" Target="https://eng-support.com/column/progressbook1-6-3/" TargetMode="External"/><Relationship Id="rId1272" Type="http://schemas.openxmlformats.org/officeDocument/2006/relationships/hyperlink" Target="https://eng-support.com/column/progressbook1-6-3/" TargetMode="External"/><Relationship Id="rId1273" Type="http://schemas.openxmlformats.org/officeDocument/2006/relationships/hyperlink" Target="https://koten-kakitsubata.jp/blog/taketorimonogatari/" TargetMode="External"/><Relationship Id="rId1274" Type="http://schemas.openxmlformats.org/officeDocument/2006/relationships/hyperlink" Target="https://koten-kakitsubata.jp/blog/taketorimonogatari/" TargetMode="External"/><Relationship Id="rId1275" Type="http://schemas.openxmlformats.org/officeDocument/2006/relationships/hyperlink" Target="https://koten-kakitsubata.jp/blog/taketorimonogatari/" TargetMode="External"/><Relationship Id="rId1276" Type="http://schemas.openxmlformats.org/officeDocument/2006/relationships/hyperlink" Target="https://koten-kakitsubata.jp/blog/taketorimonogatari/" TargetMode="External"/><Relationship Id="rId1277" Type="http://schemas.openxmlformats.org/officeDocument/2006/relationships/hyperlink" Target="https://koten-kakitsubata.jp/blog/taketorimonogatari/" TargetMode="External"/><Relationship Id="rId1278" Type="http://schemas.openxmlformats.org/officeDocument/2006/relationships/hyperlink" Target="https://koten-kakitsubata.jp/blog/taketorimonogatari/" TargetMode="External"/><Relationship Id="rId1268" Type="http://schemas.openxmlformats.org/officeDocument/2006/relationships/hyperlink" Target="https://eng-support.com/column/progressbook1-6-3/" TargetMode="External"/><Relationship Id="rId2599" Type="http://schemas.openxmlformats.org/officeDocument/2006/relationships/hyperlink" Target="https://eigo-rewrite.com/column/stage1_lesson7-1/" TargetMode="External"/><Relationship Id="rId1269" Type="http://schemas.openxmlformats.org/officeDocument/2006/relationships/hyperlink" Target="https://eng-support.com/column/progressbook1-6-3/" TargetMode="External"/><Relationship Id="rId2590" Type="http://schemas.openxmlformats.org/officeDocument/2006/relationships/hyperlink" Target="https://eigo-rewrite.com/column/stage1_lesson7-1/" TargetMode="External"/><Relationship Id="rId1260" Type="http://schemas.openxmlformats.org/officeDocument/2006/relationships/hyperlink" Target="https://eng-support.com/column/progressbook1-6-3/" TargetMode="External"/><Relationship Id="rId2591" Type="http://schemas.openxmlformats.org/officeDocument/2006/relationships/hyperlink" Target="https://eigo-rewrite.com/column/stage1_lesson7-1/" TargetMode="External"/><Relationship Id="rId1261" Type="http://schemas.openxmlformats.org/officeDocument/2006/relationships/hyperlink" Target="https://eng-support.com/column/progressbook1-6-3/" TargetMode="External"/><Relationship Id="rId2592" Type="http://schemas.openxmlformats.org/officeDocument/2006/relationships/hyperlink" Target="https://eigo-rewrite.com/column/stage1_lesson7-1/" TargetMode="External"/><Relationship Id="rId1262" Type="http://schemas.openxmlformats.org/officeDocument/2006/relationships/hyperlink" Target="https://eng-support.com/column/progressbook1-6-3/" TargetMode="External"/><Relationship Id="rId2593" Type="http://schemas.openxmlformats.org/officeDocument/2006/relationships/hyperlink" Target="https://eigo-rewrite.com/column/stage1_lesson7-1/" TargetMode="External"/><Relationship Id="rId1263" Type="http://schemas.openxmlformats.org/officeDocument/2006/relationships/hyperlink" Target="https://eng-support.com/column/progressbook1-6-3/" TargetMode="External"/><Relationship Id="rId2594" Type="http://schemas.openxmlformats.org/officeDocument/2006/relationships/hyperlink" Target="https://eigo-rewrite.com/column/stage1_lesson7-1/" TargetMode="External"/><Relationship Id="rId1264" Type="http://schemas.openxmlformats.org/officeDocument/2006/relationships/hyperlink" Target="https://eng-support.com/column/progressbook1-6-3/" TargetMode="External"/><Relationship Id="rId2595" Type="http://schemas.openxmlformats.org/officeDocument/2006/relationships/hyperlink" Target="https://eigo-rewrite.com/column/stage1_lesson7-1/" TargetMode="External"/><Relationship Id="rId1265" Type="http://schemas.openxmlformats.org/officeDocument/2006/relationships/hyperlink" Target="https://eng-support.com/column/progressbook1-6-3/" TargetMode="External"/><Relationship Id="rId2596" Type="http://schemas.openxmlformats.org/officeDocument/2006/relationships/hyperlink" Target="https://eigo-rewrite.com/column/stage1_lesson7-1/" TargetMode="External"/><Relationship Id="rId1266" Type="http://schemas.openxmlformats.org/officeDocument/2006/relationships/hyperlink" Target="https://eng-support.com/column/progressbook1-6-3/" TargetMode="External"/><Relationship Id="rId2597" Type="http://schemas.openxmlformats.org/officeDocument/2006/relationships/hyperlink" Target="https://eigo-rewrite.com/column/stage1_lesson7-1/" TargetMode="External"/><Relationship Id="rId1267" Type="http://schemas.openxmlformats.org/officeDocument/2006/relationships/hyperlink" Target="https://eng-support.com/column/progressbook1-6-3/" TargetMode="External"/><Relationship Id="rId2598" Type="http://schemas.openxmlformats.org/officeDocument/2006/relationships/hyperlink" Target="https://eigo-rewrite.com/column/stage1_lesson7-1/" TargetMode="External"/><Relationship Id="rId3070" Type="http://schemas.openxmlformats.org/officeDocument/2006/relationships/hyperlink" Target="https://natsui-sansu-juku.com/column/510-06/" TargetMode="External"/><Relationship Id="rId3072" Type="http://schemas.openxmlformats.org/officeDocument/2006/relationships/hyperlink" Target="https://natsui-sansu-juku.com/column/510-06/" TargetMode="External"/><Relationship Id="rId3071" Type="http://schemas.openxmlformats.org/officeDocument/2006/relationships/hyperlink" Target="https://natsui-sansu-juku.com/column/510-06/" TargetMode="External"/><Relationship Id="rId3074" Type="http://schemas.openxmlformats.org/officeDocument/2006/relationships/hyperlink" Target="https://eigo-rewrite.com/column/stage3-lesson3-1/" TargetMode="External"/><Relationship Id="rId3073" Type="http://schemas.openxmlformats.org/officeDocument/2006/relationships/hyperlink" Target="https://eigo-rewrite.com/column/stage3-lesson3-1/" TargetMode="External"/><Relationship Id="rId3076" Type="http://schemas.openxmlformats.org/officeDocument/2006/relationships/hyperlink" Target="https://eigo-rewrite.com/column/stage3-lesson3-1/" TargetMode="External"/><Relationship Id="rId3075" Type="http://schemas.openxmlformats.org/officeDocument/2006/relationships/hyperlink" Target="https://eigo-rewrite.com/column/stage3-lesson3-1/" TargetMode="External"/><Relationship Id="rId3078" Type="http://schemas.openxmlformats.org/officeDocument/2006/relationships/hyperlink" Target="https://eigo-rewrite.com/column/stage3-lesson3-1/" TargetMode="External"/><Relationship Id="rId3077" Type="http://schemas.openxmlformats.org/officeDocument/2006/relationships/hyperlink" Target="https://eigo-rewrite.com/column/stage3-lesson3-1/" TargetMode="External"/><Relationship Id="rId3079" Type="http://schemas.openxmlformats.org/officeDocument/2006/relationships/hyperlink" Target="https://eigo-rewrite.com/column/stage3-lesson3-1/" TargetMode="External"/><Relationship Id="rId4390" Type="http://schemas.openxmlformats.org/officeDocument/2006/relationships/hyperlink" Target="https://rika-quest.com/column/seasons-and-weather/" TargetMode="External"/><Relationship Id="rId3061" Type="http://schemas.openxmlformats.org/officeDocument/2006/relationships/hyperlink" Target="https://natsui-sansu-juku.com/column/510-06/" TargetMode="External"/><Relationship Id="rId4392" Type="http://schemas.openxmlformats.org/officeDocument/2006/relationships/hyperlink" Target="https://rika-quest.com/column/seasons-and-weather/" TargetMode="External"/><Relationship Id="rId3060" Type="http://schemas.openxmlformats.org/officeDocument/2006/relationships/hyperlink" Target="https://natsui-sansu-juku.com/column/510-06/" TargetMode="External"/><Relationship Id="rId4391" Type="http://schemas.openxmlformats.org/officeDocument/2006/relationships/hyperlink" Target="https://rika-quest.com/column/seasons-and-weather/" TargetMode="External"/><Relationship Id="rId3063" Type="http://schemas.openxmlformats.org/officeDocument/2006/relationships/hyperlink" Target="https://natsui-sansu-juku.com/column/510-06/" TargetMode="External"/><Relationship Id="rId4394" Type="http://schemas.openxmlformats.org/officeDocument/2006/relationships/hyperlink" Target="https://rika-quest.com/column/seasons-and-weather/" TargetMode="External"/><Relationship Id="rId3062" Type="http://schemas.openxmlformats.org/officeDocument/2006/relationships/hyperlink" Target="https://natsui-sansu-juku.com/column/510-06/" TargetMode="External"/><Relationship Id="rId4393" Type="http://schemas.openxmlformats.org/officeDocument/2006/relationships/hyperlink" Target="https://rika-quest.com/column/seasons-and-weather/" TargetMode="External"/><Relationship Id="rId3065" Type="http://schemas.openxmlformats.org/officeDocument/2006/relationships/hyperlink" Target="https://natsui-sansu-juku.com/column/510-06/" TargetMode="External"/><Relationship Id="rId4396" Type="http://schemas.openxmlformats.org/officeDocument/2006/relationships/hyperlink" Target="https://rika-quest.com/column/seasons-and-weather/" TargetMode="External"/><Relationship Id="rId3064" Type="http://schemas.openxmlformats.org/officeDocument/2006/relationships/hyperlink" Target="https://natsui-sansu-juku.com/column/510-06/" TargetMode="External"/><Relationship Id="rId4395" Type="http://schemas.openxmlformats.org/officeDocument/2006/relationships/hyperlink" Target="https://rika-quest.com/column/seasons-and-weather/" TargetMode="External"/><Relationship Id="rId3067" Type="http://schemas.openxmlformats.org/officeDocument/2006/relationships/hyperlink" Target="https://natsui-sansu-juku.com/column/510-06/" TargetMode="External"/><Relationship Id="rId4398" Type="http://schemas.openxmlformats.org/officeDocument/2006/relationships/hyperlink" Target="https://rika-quest.com/column/seasons-and-weather/" TargetMode="External"/><Relationship Id="rId3066" Type="http://schemas.openxmlformats.org/officeDocument/2006/relationships/hyperlink" Target="https://natsui-sansu-juku.com/column/510-06/" TargetMode="External"/><Relationship Id="rId4397" Type="http://schemas.openxmlformats.org/officeDocument/2006/relationships/hyperlink" Target="https://rika-quest.com/column/seasons-and-weather/" TargetMode="External"/><Relationship Id="rId3069" Type="http://schemas.openxmlformats.org/officeDocument/2006/relationships/hyperlink" Target="https://natsui-sansu-juku.com/column/510-06/" TargetMode="External"/><Relationship Id="rId3068" Type="http://schemas.openxmlformats.org/officeDocument/2006/relationships/hyperlink" Target="https://natsui-sansu-juku.com/column/510-06/" TargetMode="External"/><Relationship Id="rId4399" Type="http://schemas.openxmlformats.org/officeDocument/2006/relationships/hyperlink" Target="https://rika-quest.com/column/seasons-and-weather/" TargetMode="External"/><Relationship Id="rId3090" Type="http://schemas.openxmlformats.org/officeDocument/2006/relationships/hyperlink" Target="https://eigo-rewrite.com/column/stage3-lesson3-1/" TargetMode="External"/><Relationship Id="rId3092" Type="http://schemas.openxmlformats.org/officeDocument/2006/relationships/hyperlink" Target="https://eigo-rewrite.com/column/stage3-lesson3-1/" TargetMode="External"/><Relationship Id="rId3091" Type="http://schemas.openxmlformats.org/officeDocument/2006/relationships/hyperlink" Target="https://eigo-rewrite.com/column/stage3-lesson3-1/" TargetMode="External"/><Relationship Id="rId3094" Type="http://schemas.openxmlformats.org/officeDocument/2006/relationships/hyperlink" Target="https://eigo-rewrite.com/column/stage3-lesson3-1/" TargetMode="External"/><Relationship Id="rId3093" Type="http://schemas.openxmlformats.org/officeDocument/2006/relationships/hyperlink" Target="https://eigo-rewrite.com/column/stage3-lesson3-1/" TargetMode="External"/><Relationship Id="rId3096" Type="http://schemas.openxmlformats.org/officeDocument/2006/relationships/hyperlink" Target="https://eigo-rewrite.com/column/stage3-lesson3-1/" TargetMode="External"/><Relationship Id="rId3095" Type="http://schemas.openxmlformats.org/officeDocument/2006/relationships/hyperlink" Target="https://eigo-rewrite.com/column/stage3-lesson3-1/" TargetMode="External"/><Relationship Id="rId3098" Type="http://schemas.openxmlformats.org/officeDocument/2006/relationships/hyperlink" Target="https://eigo-rewrite.com/column/stage3-lesson3-1/" TargetMode="External"/><Relationship Id="rId3097" Type="http://schemas.openxmlformats.org/officeDocument/2006/relationships/hyperlink" Target="https://eigo-rewrite.com/column/stage3-lesson3-1/" TargetMode="External"/><Relationship Id="rId3099" Type="http://schemas.openxmlformats.org/officeDocument/2006/relationships/hyperlink" Target="https://eigo-rewrite.com/column/stage3-lesson3-1/" TargetMode="External"/><Relationship Id="rId3081" Type="http://schemas.openxmlformats.org/officeDocument/2006/relationships/hyperlink" Target="https://eigo-rewrite.com/column/stage3-lesson3-1/" TargetMode="External"/><Relationship Id="rId3080" Type="http://schemas.openxmlformats.org/officeDocument/2006/relationships/hyperlink" Target="https://eigo-rewrite.com/column/stage3-lesson3-1/" TargetMode="External"/><Relationship Id="rId3083" Type="http://schemas.openxmlformats.org/officeDocument/2006/relationships/hyperlink" Target="https://eigo-rewrite.com/column/stage3-lesson3-1/" TargetMode="External"/><Relationship Id="rId3082" Type="http://schemas.openxmlformats.org/officeDocument/2006/relationships/hyperlink" Target="https://eigo-rewrite.com/column/stage3-lesson3-1/" TargetMode="External"/><Relationship Id="rId3085" Type="http://schemas.openxmlformats.org/officeDocument/2006/relationships/hyperlink" Target="https://eigo-rewrite.com/column/stage3-lesson3-1/" TargetMode="External"/><Relationship Id="rId3084" Type="http://schemas.openxmlformats.org/officeDocument/2006/relationships/hyperlink" Target="https://eigo-rewrite.com/column/stage3-lesson3-1/" TargetMode="External"/><Relationship Id="rId3087" Type="http://schemas.openxmlformats.org/officeDocument/2006/relationships/hyperlink" Target="https://eigo-rewrite.com/column/stage3-lesson3-1/" TargetMode="External"/><Relationship Id="rId3086" Type="http://schemas.openxmlformats.org/officeDocument/2006/relationships/hyperlink" Target="https://eigo-rewrite.com/column/stage3-lesson3-1/" TargetMode="External"/><Relationship Id="rId3089" Type="http://schemas.openxmlformats.org/officeDocument/2006/relationships/hyperlink" Target="https://eigo-rewrite.com/column/stage3-lesson3-1/" TargetMode="External"/><Relationship Id="rId3088" Type="http://schemas.openxmlformats.org/officeDocument/2006/relationships/hyperlink" Target="https://eigo-rewrite.com/column/stage3-lesson3-1/" TargetMode="External"/><Relationship Id="rId3039" Type="http://schemas.openxmlformats.org/officeDocument/2006/relationships/hyperlink" Target="https://natsui-sansu-juku.com/column/510-06/" TargetMode="External"/><Relationship Id="rId5691" Type="http://schemas.openxmlformats.org/officeDocument/2006/relationships/hyperlink" Target="https://eigo-rewrite.com/column/stage1_lesson6-1/" TargetMode="External"/><Relationship Id="rId5692" Type="http://schemas.openxmlformats.org/officeDocument/2006/relationships/hyperlink" Target="https://eigo-rewrite.com/column/stage1_lesson6-1/" TargetMode="External"/><Relationship Id="rId3030" Type="http://schemas.openxmlformats.org/officeDocument/2006/relationships/hyperlink" Target="https://natsui-sansu-juku.com/column/510-06/" TargetMode="External"/><Relationship Id="rId4361" Type="http://schemas.openxmlformats.org/officeDocument/2006/relationships/hyperlink" Target="https://eigo-rewrite.com/column/stage3-lesson2-3/" TargetMode="External"/><Relationship Id="rId4360" Type="http://schemas.openxmlformats.org/officeDocument/2006/relationships/hyperlink" Target="https://eigo-rewrite.com/column/stage3-lesson2-3/" TargetMode="External"/><Relationship Id="rId5690" Type="http://schemas.openxmlformats.org/officeDocument/2006/relationships/hyperlink" Target="https://eigo-rewrite.com/column/stage1_lesson6-1/" TargetMode="External"/><Relationship Id="rId3032" Type="http://schemas.openxmlformats.org/officeDocument/2006/relationships/hyperlink" Target="https://natsui-sansu-juku.com/column/510-06/" TargetMode="External"/><Relationship Id="rId4363" Type="http://schemas.openxmlformats.org/officeDocument/2006/relationships/hyperlink" Target="https://eigo-rewrite.com/column/stage3-lesson2-3/" TargetMode="External"/><Relationship Id="rId5695" Type="http://schemas.openxmlformats.org/officeDocument/2006/relationships/hyperlink" Target="https://eigo-rewrite.com/column/stage1_lesson6-1/" TargetMode="External"/><Relationship Id="rId3031" Type="http://schemas.openxmlformats.org/officeDocument/2006/relationships/hyperlink" Target="https://natsui-sansu-juku.com/column/510-06/" TargetMode="External"/><Relationship Id="rId4362" Type="http://schemas.openxmlformats.org/officeDocument/2006/relationships/hyperlink" Target="https://eigo-rewrite.com/column/stage3-lesson2-3/" TargetMode="External"/><Relationship Id="rId5696" Type="http://schemas.openxmlformats.org/officeDocument/2006/relationships/hyperlink" Target="https://eigo-rewrite.com/column/stage1_lesson6-1/" TargetMode="External"/><Relationship Id="rId3034" Type="http://schemas.openxmlformats.org/officeDocument/2006/relationships/hyperlink" Target="https://natsui-sansu-juku.com/column/510-06/" TargetMode="External"/><Relationship Id="rId4365" Type="http://schemas.openxmlformats.org/officeDocument/2006/relationships/hyperlink" Target="https://eigo-rewrite.com/column/stage3-lesson2-3/" TargetMode="External"/><Relationship Id="rId5693" Type="http://schemas.openxmlformats.org/officeDocument/2006/relationships/hyperlink" Target="https://eigo-rewrite.com/column/stage1_lesson6-1/" TargetMode="External"/><Relationship Id="rId3033" Type="http://schemas.openxmlformats.org/officeDocument/2006/relationships/hyperlink" Target="https://natsui-sansu-juku.com/column/510-06/" TargetMode="External"/><Relationship Id="rId4364" Type="http://schemas.openxmlformats.org/officeDocument/2006/relationships/hyperlink" Target="https://eigo-rewrite.com/column/stage3-lesson2-3/" TargetMode="External"/><Relationship Id="rId5694" Type="http://schemas.openxmlformats.org/officeDocument/2006/relationships/hyperlink" Target="https://eigo-rewrite.com/column/stage1_lesson6-1/" TargetMode="External"/><Relationship Id="rId3036" Type="http://schemas.openxmlformats.org/officeDocument/2006/relationships/hyperlink" Target="https://natsui-sansu-juku.com/column/510-06/" TargetMode="External"/><Relationship Id="rId4367" Type="http://schemas.openxmlformats.org/officeDocument/2006/relationships/hyperlink" Target="https://eigo-rewrite.com/column/stage3-lesson2-3/" TargetMode="External"/><Relationship Id="rId5699" Type="http://schemas.openxmlformats.org/officeDocument/2006/relationships/hyperlink" Target="https://eigo-rewrite.com/column/stage1_lesson6-1/" TargetMode="External"/><Relationship Id="rId3035" Type="http://schemas.openxmlformats.org/officeDocument/2006/relationships/hyperlink" Target="https://natsui-sansu-juku.com/column/510-06/" TargetMode="External"/><Relationship Id="rId4366" Type="http://schemas.openxmlformats.org/officeDocument/2006/relationships/hyperlink" Target="https://eigo-rewrite.com/column/stage3-lesson2-3/" TargetMode="External"/><Relationship Id="rId3038" Type="http://schemas.openxmlformats.org/officeDocument/2006/relationships/hyperlink" Target="https://natsui-sansu-juku.com/column/510-06/" TargetMode="External"/><Relationship Id="rId4369" Type="http://schemas.openxmlformats.org/officeDocument/2006/relationships/hyperlink" Target="https://eigo-rewrite.com/column/stage3-lesson2-3/" TargetMode="External"/><Relationship Id="rId5697" Type="http://schemas.openxmlformats.org/officeDocument/2006/relationships/hyperlink" Target="https://eigo-rewrite.com/column/stage1_lesson6-1/" TargetMode="External"/><Relationship Id="rId3037" Type="http://schemas.openxmlformats.org/officeDocument/2006/relationships/hyperlink" Target="https://natsui-sansu-juku.com/column/510-06/" TargetMode="External"/><Relationship Id="rId4368" Type="http://schemas.openxmlformats.org/officeDocument/2006/relationships/hyperlink" Target="https://eigo-rewrite.com/column/stage3-lesson2-3/" TargetMode="External"/><Relationship Id="rId5698" Type="http://schemas.openxmlformats.org/officeDocument/2006/relationships/hyperlink" Target="https://eigo-rewrite.com/column/stage1_lesson6-1/" TargetMode="External"/><Relationship Id="rId3029" Type="http://schemas.openxmlformats.org/officeDocument/2006/relationships/hyperlink" Target="https://natsui-sansu-juku.com/column/510-06/" TargetMode="External"/><Relationship Id="rId3028" Type="http://schemas.openxmlformats.org/officeDocument/2006/relationships/hyperlink" Target="https://natsui-sansu-juku.com/column/510-06/" TargetMode="External"/><Relationship Id="rId4359" Type="http://schemas.openxmlformats.org/officeDocument/2006/relationships/hyperlink" Target="https://eigo-rewrite.com/column/stage3-lesson2-3/" TargetMode="External"/><Relationship Id="rId5680" Type="http://schemas.openxmlformats.org/officeDocument/2006/relationships/hyperlink" Target="https://eigo-rewrite.com/column/stage1_lesson6-1/" TargetMode="External"/><Relationship Id="rId5681" Type="http://schemas.openxmlformats.org/officeDocument/2006/relationships/hyperlink" Target="https://eigo-rewrite.com/column/stage1_lesson6-1/" TargetMode="External"/><Relationship Id="rId4350" Type="http://schemas.openxmlformats.org/officeDocument/2006/relationships/hyperlink" Target="https://eigo-rewrite.com/column/stage3-lesson2-3/" TargetMode="External"/><Relationship Id="rId3021" Type="http://schemas.openxmlformats.org/officeDocument/2006/relationships/hyperlink" Target="https://rika-quest.com/column/solubility/" TargetMode="External"/><Relationship Id="rId4352" Type="http://schemas.openxmlformats.org/officeDocument/2006/relationships/hyperlink" Target="https://eigo-rewrite.com/column/stage3-lesson2-3/" TargetMode="External"/><Relationship Id="rId5684" Type="http://schemas.openxmlformats.org/officeDocument/2006/relationships/hyperlink" Target="https://eigo-rewrite.com/column/stage1_lesson6-1/" TargetMode="External"/><Relationship Id="rId3020" Type="http://schemas.openxmlformats.org/officeDocument/2006/relationships/hyperlink" Target="https://rika-quest.com/column/solubility/" TargetMode="External"/><Relationship Id="rId4351" Type="http://schemas.openxmlformats.org/officeDocument/2006/relationships/hyperlink" Target="https://eigo-rewrite.com/column/stage3-lesson2-3/" TargetMode="External"/><Relationship Id="rId5685" Type="http://schemas.openxmlformats.org/officeDocument/2006/relationships/hyperlink" Target="https://eigo-rewrite.com/column/stage1_lesson6-1/" TargetMode="External"/><Relationship Id="rId3023" Type="http://schemas.openxmlformats.org/officeDocument/2006/relationships/hyperlink" Target="https://natsui-sansu-juku.com/column/510-06/" TargetMode="External"/><Relationship Id="rId4354" Type="http://schemas.openxmlformats.org/officeDocument/2006/relationships/hyperlink" Target="https://eigo-rewrite.com/column/stage3-lesson2-3/" TargetMode="External"/><Relationship Id="rId5682" Type="http://schemas.openxmlformats.org/officeDocument/2006/relationships/hyperlink" Target="https://eigo-rewrite.com/column/stage1_lesson6-1/" TargetMode="External"/><Relationship Id="rId3022" Type="http://schemas.openxmlformats.org/officeDocument/2006/relationships/hyperlink" Target="https://rika-quest.com/column/solubility/" TargetMode="External"/><Relationship Id="rId4353" Type="http://schemas.openxmlformats.org/officeDocument/2006/relationships/hyperlink" Target="https://eigo-rewrite.com/column/stage3-lesson2-3/" TargetMode="External"/><Relationship Id="rId5683" Type="http://schemas.openxmlformats.org/officeDocument/2006/relationships/hyperlink" Target="https://eigo-rewrite.com/column/stage1_lesson6-1/" TargetMode="External"/><Relationship Id="rId3025" Type="http://schemas.openxmlformats.org/officeDocument/2006/relationships/hyperlink" Target="https://natsui-sansu-juku.com/column/510-06/" TargetMode="External"/><Relationship Id="rId4356" Type="http://schemas.openxmlformats.org/officeDocument/2006/relationships/hyperlink" Target="https://eigo-rewrite.com/column/stage3-lesson2-3/" TargetMode="External"/><Relationship Id="rId5688" Type="http://schemas.openxmlformats.org/officeDocument/2006/relationships/hyperlink" Target="https://eigo-rewrite.com/column/stage1_lesson6-1/" TargetMode="External"/><Relationship Id="rId3024" Type="http://schemas.openxmlformats.org/officeDocument/2006/relationships/hyperlink" Target="https://natsui-sansu-juku.com/column/510-06/" TargetMode="External"/><Relationship Id="rId4355" Type="http://schemas.openxmlformats.org/officeDocument/2006/relationships/hyperlink" Target="https://eigo-rewrite.com/column/stage3-lesson2-3/" TargetMode="External"/><Relationship Id="rId5689" Type="http://schemas.openxmlformats.org/officeDocument/2006/relationships/hyperlink" Target="https://eigo-rewrite.com/column/stage1_lesson6-1/" TargetMode="External"/><Relationship Id="rId3027" Type="http://schemas.openxmlformats.org/officeDocument/2006/relationships/hyperlink" Target="https://natsui-sansu-juku.com/column/510-06/" TargetMode="External"/><Relationship Id="rId4358" Type="http://schemas.openxmlformats.org/officeDocument/2006/relationships/hyperlink" Target="https://eigo-rewrite.com/column/stage3-lesson2-3/" TargetMode="External"/><Relationship Id="rId5686" Type="http://schemas.openxmlformats.org/officeDocument/2006/relationships/hyperlink" Target="https://eigo-rewrite.com/column/stage1_lesson6-1/" TargetMode="External"/><Relationship Id="rId3026" Type="http://schemas.openxmlformats.org/officeDocument/2006/relationships/hyperlink" Target="https://natsui-sansu-juku.com/column/510-06/" TargetMode="External"/><Relationship Id="rId4357" Type="http://schemas.openxmlformats.org/officeDocument/2006/relationships/hyperlink" Target="https://eigo-rewrite.com/column/stage3-lesson2-3/" TargetMode="External"/><Relationship Id="rId5687" Type="http://schemas.openxmlformats.org/officeDocument/2006/relationships/hyperlink" Target="https://eigo-rewrite.com/column/stage1_lesson6-1/" TargetMode="External"/><Relationship Id="rId3050" Type="http://schemas.openxmlformats.org/officeDocument/2006/relationships/hyperlink" Target="https://natsui-sansu-juku.com/column/510-06/" TargetMode="External"/><Relationship Id="rId4381" Type="http://schemas.openxmlformats.org/officeDocument/2006/relationships/hyperlink" Target="https://rika-quest.com/column/seasons-and-weather/" TargetMode="External"/><Relationship Id="rId4380" Type="http://schemas.openxmlformats.org/officeDocument/2006/relationships/hyperlink" Target="https://rika-quest.com/column/seasons-and-weather/" TargetMode="External"/><Relationship Id="rId3052" Type="http://schemas.openxmlformats.org/officeDocument/2006/relationships/hyperlink" Target="https://natsui-sansu-juku.com/column/510-06/" TargetMode="External"/><Relationship Id="rId4383" Type="http://schemas.openxmlformats.org/officeDocument/2006/relationships/hyperlink" Target="https://rika-quest.com/column/seasons-and-weather/" TargetMode="External"/><Relationship Id="rId3051" Type="http://schemas.openxmlformats.org/officeDocument/2006/relationships/hyperlink" Target="https://natsui-sansu-juku.com/column/510-06/" TargetMode="External"/><Relationship Id="rId4382" Type="http://schemas.openxmlformats.org/officeDocument/2006/relationships/hyperlink" Target="https://rika-quest.com/column/seasons-and-weather/" TargetMode="External"/><Relationship Id="rId3054" Type="http://schemas.openxmlformats.org/officeDocument/2006/relationships/hyperlink" Target="https://natsui-sansu-juku.com/column/510-06/" TargetMode="External"/><Relationship Id="rId4385" Type="http://schemas.openxmlformats.org/officeDocument/2006/relationships/hyperlink" Target="https://rika-quest.com/column/seasons-and-weather/" TargetMode="External"/><Relationship Id="rId3053" Type="http://schemas.openxmlformats.org/officeDocument/2006/relationships/hyperlink" Target="https://natsui-sansu-juku.com/column/510-06/" TargetMode="External"/><Relationship Id="rId4384" Type="http://schemas.openxmlformats.org/officeDocument/2006/relationships/hyperlink" Target="https://rika-quest.com/column/seasons-and-weather/" TargetMode="External"/><Relationship Id="rId3056" Type="http://schemas.openxmlformats.org/officeDocument/2006/relationships/hyperlink" Target="https://natsui-sansu-juku.com/column/510-06/" TargetMode="External"/><Relationship Id="rId4387" Type="http://schemas.openxmlformats.org/officeDocument/2006/relationships/hyperlink" Target="https://rika-quest.com/column/seasons-and-weather/" TargetMode="External"/><Relationship Id="rId3055" Type="http://schemas.openxmlformats.org/officeDocument/2006/relationships/hyperlink" Target="https://natsui-sansu-juku.com/column/510-06/" TargetMode="External"/><Relationship Id="rId4386" Type="http://schemas.openxmlformats.org/officeDocument/2006/relationships/hyperlink" Target="https://rika-quest.com/column/seasons-and-weather/" TargetMode="External"/><Relationship Id="rId3058" Type="http://schemas.openxmlformats.org/officeDocument/2006/relationships/hyperlink" Target="https://natsui-sansu-juku.com/column/510-06/" TargetMode="External"/><Relationship Id="rId4389" Type="http://schemas.openxmlformats.org/officeDocument/2006/relationships/hyperlink" Target="https://rika-quest.com/column/seasons-and-weather/" TargetMode="External"/><Relationship Id="rId3057" Type="http://schemas.openxmlformats.org/officeDocument/2006/relationships/hyperlink" Target="https://natsui-sansu-juku.com/column/510-06/" TargetMode="External"/><Relationship Id="rId4388" Type="http://schemas.openxmlformats.org/officeDocument/2006/relationships/hyperlink" Target="https://rika-quest.com/column/seasons-and-weather/" TargetMode="External"/><Relationship Id="rId3059" Type="http://schemas.openxmlformats.org/officeDocument/2006/relationships/hyperlink" Target="https://natsui-sansu-juku.com/column/510-06/" TargetMode="External"/><Relationship Id="rId4370" Type="http://schemas.openxmlformats.org/officeDocument/2006/relationships/hyperlink" Target="https://eigo-rewrite.com/column/stage3-lesson2-3/" TargetMode="External"/><Relationship Id="rId3041" Type="http://schemas.openxmlformats.org/officeDocument/2006/relationships/hyperlink" Target="https://natsui-sansu-juku.com/column/510-06/" TargetMode="External"/><Relationship Id="rId4372" Type="http://schemas.openxmlformats.org/officeDocument/2006/relationships/hyperlink" Target="https://eigo-rewrite.com/column/stage3-lesson2-3/" TargetMode="External"/><Relationship Id="rId3040" Type="http://schemas.openxmlformats.org/officeDocument/2006/relationships/hyperlink" Target="https://natsui-sansu-juku.com/column/510-06/" TargetMode="External"/><Relationship Id="rId4371" Type="http://schemas.openxmlformats.org/officeDocument/2006/relationships/hyperlink" Target="https://eigo-rewrite.com/column/stage3-lesson2-3/" TargetMode="External"/><Relationship Id="rId3043" Type="http://schemas.openxmlformats.org/officeDocument/2006/relationships/hyperlink" Target="https://natsui-sansu-juku.com/column/510-06/" TargetMode="External"/><Relationship Id="rId4374" Type="http://schemas.openxmlformats.org/officeDocument/2006/relationships/hyperlink" Target="https://rika-quest.com/column/seasons-and-weather/" TargetMode="External"/><Relationship Id="rId3042" Type="http://schemas.openxmlformats.org/officeDocument/2006/relationships/hyperlink" Target="https://natsui-sansu-juku.com/column/510-06/" TargetMode="External"/><Relationship Id="rId4373" Type="http://schemas.openxmlformats.org/officeDocument/2006/relationships/hyperlink" Target="https://rika-quest.com/column/seasons-and-weather/" TargetMode="External"/><Relationship Id="rId3045" Type="http://schemas.openxmlformats.org/officeDocument/2006/relationships/hyperlink" Target="https://natsui-sansu-juku.com/column/510-06/" TargetMode="External"/><Relationship Id="rId4376" Type="http://schemas.openxmlformats.org/officeDocument/2006/relationships/hyperlink" Target="https://rika-quest.com/column/seasons-and-weather/" TargetMode="External"/><Relationship Id="rId3044" Type="http://schemas.openxmlformats.org/officeDocument/2006/relationships/hyperlink" Target="https://natsui-sansu-juku.com/column/510-06/" TargetMode="External"/><Relationship Id="rId4375" Type="http://schemas.openxmlformats.org/officeDocument/2006/relationships/hyperlink" Target="https://rika-quest.com/column/seasons-and-weather/" TargetMode="External"/><Relationship Id="rId3047" Type="http://schemas.openxmlformats.org/officeDocument/2006/relationships/hyperlink" Target="https://natsui-sansu-juku.com/column/510-06/" TargetMode="External"/><Relationship Id="rId4378" Type="http://schemas.openxmlformats.org/officeDocument/2006/relationships/hyperlink" Target="https://rika-quest.com/column/seasons-and-weather/" TargetMode="External"/><Relationship Id="rId3046" Type="http://schemas.openxmlformats.org/officeDocument/2006/relationships/hyperlink" Target="https://natsui-sansu-juku.com/column/510-06/" TargetMode="External"/><Relationship Id="rId4377" Type="http://schemas.openxmlformats.org/officeDocument/2006/relationships/hyperlink" Target="https://rika-quest.com/column/seasons-and-weather/" TargetMode="External"/><Relationship Id="rId3049" Type="http://schemas.openxmlformats.org/officeDocument/2006/relationships/hyperlink" Target="https://natsui-sansu-juku.com/column/510-06/" TargetMode="External"/><Relationship Id="rId3048" Type="http://schemas.openxmlformats.org/officeDocument/2006/relationships/hyperlink" Target="https://natsui-sansu-juku.com/column/510-06/" TargetMode="External"/><Relationship Id="rId4379" Type="http://schemas.openxmlformats.org/officeDocument/2006/relationships/hyperlink" Target="https://rika-quest.com/column/seasons-and-weather/" TargetMode="External"/><Relationship Id="rId5714" Type="http://schemas.openxmlformats.org/officeDocument/2006/relationships/hyperlink" Target="https://eigo-rewrite.com/column/stage1_lesson6-1/" TargetMode="External"/><Relationship Id="rId5715" Type="http://schemas.openxmlformats.org/officeDocument/2006/relationships/hyperlink" Target="https://eigo-rewrite.com/column/stage1_lesson6-1/" TargetMode="External"/><Relationship Id="rId5712" Type="http://schemas.openxmlformats.org/officeDocument/2006/relationships/hyperlink" Target="https://eigo-rewrite.com/column/stage1_lesson6-1/" TargetMode="External"/><Relationship Id="rId5713" Type="http://schemas.openxmlformats.org/officeDocument/2006/relationships/hyperlink" Target="https://eigo-rewrite.com/column/stage1_lesson6-1/" TargetMode="External"/><Relationship Id="rId5718" Type="http://schemas.openxmlformats.org/officeDocument/2006/relationships/hyperlink" Target="https://eigo-rewrite.com/column/stage1_lesson6-1/" TargetMode="External"/><Relationship Id="rId5719" Type="http://schemas.openxmlformats.org/officeDocument/2006/relationships/hyperlink" Target="https://eigo-rewrite.com/column/stage1_lesson6-1/" TargetMode="External"/><Relationship Id="rId5716" Type="http://schemas.openxmlformats.org/officeDocument/2006/relationships/hyperlink" Target="https://eigo-rewrite.com/column/stage1_lesson6-1/" TargetMode="External"/><Relationship Id="rId5717" Type="http://schemas.openxmlformats.org/officeDocument/2006/relationships/hyperlink" Target="https://eigo-rewrite.com/column/stage1_lesson6-1/" TargetMode="External"/><Relationship Id="rId5710" Type="http://schemas.openxmlformats.org/officeDocument/2006/relationships/hyperlink" Target="https://eigo-rewrite.com/column/stage1_lesson6-1/" TargetMode="External"/><Relationship Id="rId5711" Type="http://schemas.openxmlformats.org/officeDocument/2006/relationships/hyperlink" Target="https://eigo-rewrite.com/column/stage1_lesson6-1/" TargetMode="External"/><Relationship Id="rId5703" Type="http://schemas.openxmlformats.org/officeDocument/2006/relationships/hyperlink" Target="https://eigo-rewrite.com/column/stage1_lesson6-1/" TargetMode="External"/><Relationship Id="rId5704" Type="http://schemas.openxmlformats.org/officeDocument/2006/relationships/hyperlink" Target="https://eigo-rewrite.com/column/stage1_lesson6-1/" TargetMode="External"/><Relationship Id="rId5701" Type="http://schemas.openxmlformats.org/officeDocument/2006/relationships/hyperlink" Target="https://eigo-rewrite.com/column/stage1_lesson6-1/" TargetMode="External"/><Relationship Id="rId5702" Type="http://schemas.openxmlformats.org/officeDocument/2006/relationships/hyperlink" Target="https://eigo-rewrite.com/column/stage1_lesson6-1/" TargetMode="External"/><Relationship Id="rId5707" Type="http://schemas.openxmlformats.org/officeDocument/2006/relationships/hyperlink" Target="https://eigo-rewrite.com/column/stage1_lesson6-1/" TargetMode="External"/><Relationship Id="rId5708" Type="http://schemas.openxmlformats.org/officeDocument/2006/relationships/hyperlink" Target="https://eigo-rewrite.com/column/stage1_lesson6-1/" TargetMode="External"/><Relationship Id="rId5705" Type="http://schemas.openxmlformats.org/officeDocument/2006/relationships/hyperlink" Target="https://eigo-rewrite.com/column/stage1_lesson6-1/" TargetMode="External"/><Relationship Id="rId5706" Type="http://schemas.openxmlformats.org/officeDocument/2006/relationships/hyperlink" Target="https://eigo-rewrite.com/column/stage1_lesson6-1/" TargetMode="External"/><Relationship Id="rId5709" Type="http://schemas.openxmlformats.org/officeDocument/2006/relationships/hyperlink" Target="https://eigo-rewrite.com/column/stage1_lesson6-1/" TargetMode="External"/><Relationship Id="rId5700" Type="http://schemas.openxmlformats.org/officeDocument/2006/relationships/hyperlink" Target="https://eigo-rewrite.com/column/stage1_lesson6-1/" TargetMode="External"/><Relationship Id="rId3117" Type="http://schemas.openxmlformats.org/officeDocument/2006/relationships/hyperlink" Target="https://eigo-rewrite.com/column/stage3-lesson3-1/" TargetMode="External"/><Relationship Id="rId4448" Type="http://schemas.openxmlformats.org/officeDocument/2006/relationships/hyperlink" Target="https://rika-quest.com/column/how-to-burn/" TargetMode="External"/><Relationship Id="rId3116" Type="http://schemas.openxmlformats.org/officeDocument/2006/relationships/hyperlink" Target="https://eigo-rewrite.com/column/stage3-lesson3-1/" TargetMode="External"/><Relationship Id="rId4447" Type="http://schemas.openxmlformats.org/officeDocument/2006/relationships/hyperlink" Target="https://rika-quest.com/column/how-to-burn/" TargetMode="External"/><Relationship Id="rId3119" Type="http://schemas.openxmlformats.org/officeDocument/2006/relationships/hyperlink" Target="https://eigo-rewrite.com/column/stage3-lesson3-1/" TargetMode="External"/><Relationship Id="rId5778" Type="http://schemas.openxmlformats.org/officeDocument/2006/relationships/hyperlink" Target="https://eigo-rewrite.com/column/stage1_lesson4-2/" TargetMode="External"/><Relationship Id="rId3118" Type="http://schemas.openxmlformats.org/officeDocument/2006/relationships/hyperlink" Target="https://eigo-rewrite.com/column/stage3-lesson3-1/" TargetMode="External"/><Relationship Id="rId4449" Type="http://schemas.openxmlformats.org/officeDocument/2006/relationships/hyperlink" Target="https://rika-quest.com/column/how-to-burn/" TargetMode="External"/><Relationship Id="rId5779" Type="http://schemas.openxmlformats.org/officeDocument/2006/relationships/hyperlink" Target="https://eigo-rewrite.com/column/stage1_lesson4-2/" TargetMode="External"/><Relationship Id="rId4440" Type="http://schemas.openxmlformats.org/officeDocument/2006/relationships/hyperlink" Target="https://rika-quest.com/column/how-to-burn/" TargetMode="External"/><Relationship Id="rId5772" Type="http://schemas.openxmlformats.org/officeDocument/2006/relationships/hyperlink" Target="https://eigo-rewrite.com/column/stage2-lesson8-3/" TargetMode="External"/><Relationship Id="rId5773" Type="http://schemas.openxmlformats.org/officeDocument/2006/relationships/hyperlink" Target="https://eigo-rewrite.com/column/stage1_lesson4-2/" TargetMode="External"/><Relationship Id="rId3111" Type="http://schemas.openxmlformats.org/officeDocument/2006/relationships/hyperlink" Target="https://eigo-rewrite.com/column/stage3-lesson3-1/" TargetMode="External"/><Relationship Id="rId4442" Type="http://schemas.openxmlformats.org/officeDocument/2006/relationships/hyperlink" Target="https://rika-quest.com/column/how-to-burn/" TargetMode="External"/><Relationship Id="rId5770" Type="http://schemas.openxmlformats.org/officeDocument/2006/relationships/hyperlink" Target="https://eigo-rewrite.com/column/stage2-lesson8-3/" TargetMode="External"/><Relationship Id="rId3110" Type="http://schemas.openxmlformats.org/officeDocument/2006/relationships/hyperlink" Target="https://eigo-rewrite.com/column/stage3-lesson3-1/" TargetMode="External"/><Relationship Id="rId4441" Type="http://schemas.openxmlformats.org/officeDocument/2006/relationships/hyperlink" Target="https://rika-quest.com/column/how-to-burn/" TargetMode="External"/><Relationship Id="rId5771" Type="http://schemas.openxmlformats.org/officeDocument/2006/relationships/hyperlink" Target="https://eigo-rewrite.com/column/stage2-lesson8-3/" TargetMode="External"/><Relationship Id="rId3113" Type="http://schemas.openxmlformats.org/officeDocument/2006/relationships/hyperlink" Target="https://eigo-rewrite.com/column/stage3-lesson3-1/" TargetMode="External"/><Relationship Id="rId4444" Type="http://schemas.openxmlformats.org/officeDocument/2006/relationships/hyperlink" Target="https://rika-quest.com/column/how-to-burn/" TargetMode="External"/><Relationship Id="rId5776" Type="http://schemas.openxmlformats.org/officeDocument/2006/relationships/hyperlink" Target="https://eigo-rewrite.com/column/stage1_lesson4-2/" TargetMode="External"/><Relationship Id="rId3112" Type="http://schemas.openxmlformats.org/officeDocument/2006/relationships/hyperlink" Target="https://eigo-rewrite.com/column/stage3-lesson3-1/" TargetMode="External"/><Relationship Id="rId4443" Type="http://schemas.openxmlformats.org/officeDocument/2006/relationships/hyperlink" Target="https://rika-quest.com/column/how-to-burn/" TargetMode="External"/><Relationship Id="rId5777" Type="http://schemas.openxmlformats.org/officeDocument/2006/relationships/hyperlink" Target="https://eigo-rewrite.com/column/stage1_lesson4-2/" TargetMode="External"/><Relationship Id="rId3115" Type="http://schemas.openxmlformats.org/officeDocument/2006/relationships/hyperlink" Target="https://eigo-rewrite.com/column/stage3-lesson3-1/" TargetMode="External"/><Relationship Id="rId4446" Type="http://schemas.openxmlformats.org/officeDocument/2006/relationships/hyperlink" Target="https://rika-quest.com/column/how-to-burn/" TargetMode="External"/><Relationship Id="rId5774" Type="http://schemas.openxmlformats.org/officeDocument/2006/relationships/hyperlink" Target="https://eigo-rewrite.com/column/stage1_lesson4-2/" TargetMode="External"/><Relationship Id="rId3114" Type="http://schemas.openxmlformats.org/officeDocument/2006/relationships/hyperlink" Target="https://eigo-rewrite.com/column/stage3-lesson3-1/" TargetMode="External"/><Relationship Id="rId4445" Type="http://schemas.openxmlformats.org/officeDocument/2006/relationships/hyperlink" Target="https://rika-quest.com/column/how-to-burn/" TargetMode="External"/><Relationship Id="rId5775" Type="http://schemas.openxmlformats.org/officeDocument/2006/relationships/hyperlink" Target="https://eigo-rewrite.com/column/stage1_lesson4-2/" TargetMode="External"/><Relationship Id="rId3106" Type="http://schemas.openxmlformats.org/officeDocument/2006/relationships/hyperlink" Target="https://eigo-rewrite.com/column/stage3-lesson3-1/" TargetMode="External"/><Relationship Id="rId4437" Type="http://schemas.openxmlformats.org/officeDocument/2006/relationships/hyperlink" Target="https://rika-quest.com/column/how-to-burn/" TargetMode="External"/><Relationship Id="rId5769" Type="http://schemas.openxmlformats.org/officeDocument/2006/relationships/hyperlink" Target="https://eigo-rewrite.com/column/stage2-lesson8-3/" TargetMode="External"/><Relationship Id="rId3105" Type="http://schemas.openxmlformats.org/officeDocument/2006/relationships/hyperlink" Target="https://eigo-rewrite.com/column/stage3-lesson3-1/" TargetMode="External"/><Relationship Id="rId4436" Type="http://schemas.openxmlformats.org/officeDocument/2006/relationships/hyperlink" Target="https://rika-quest.com/column/how-to-burn/" TargetMode="External"/><Relationship Id="rId3108" Type="http://schemas.openxmlformats.org/officeDocument/2006/relationships/hyperlink" Target="https://eigo-rewrite.com/column/stage3-lesson3-1/" TargetMode="External"/><Relationship Id="rId4439" Type="http://schemas.openxmlformats.org/officeDocument/2006/relationships/hyperlink" Target="https://rika-quest.com/column/how-to-burn/" TargetMode="External"/><Relationship Id="rId5767" Type="http://schemas.openxmlformats.org/officeDocument/2006/relationships/hyperlink" Target="https://eigo-rewrite.com/column/stage2-lesson8-3/" TargetMode="External"/><Relationship Id="rId3107" Type="http://schemas.openxmlformats.org/officeDocument/2006/relationships/hyperlink" Target="https://eigo-rewrite.com/column/stage3-lesson3-1/" TargetMode="External"/><Relationship Id="rId4438" Type="http://schemas.openxmlformats.org/officeDocument/2006/relationships/hyperlink" Target="https://rika-quest.com/column/how-to-burn/" TargetMode="External"/><Relationship Id="rId5768" Type="http://schemas.openxmlformats.org/officeDocument/2006/relationships/hyperlink" Target="https://eigo-rewrite.com/column/stage2-lesson8-3/" TargetMode="External"/><Relationship Id="rId3109" Type="http://schemas.openxmlformats.org/officeDocument/2006/relationships/hyperlink" Target="https://eigo-rewrite.com/column/stage3-lesson3-1/" TargetMode="External"/><Relationship Id="rId5761" Type="http://schemas.openxmlformats.org/officeDocument/2006/relationships/hyperlink" Target="https://eigo-rewrite.com/column/stage2-lesson8-3/" TargetMode="External"/><Relationship Id="rId5762" Type="http://schemas.openxmlformats.org/officeDocument/2006/relationships/hyperlink" Target="https://eigo-rewrite.com/column/stage2-lesson8-3/" TargetMode="External"/><Relationship Id="rId3100" Type="http://schemas.openxmlformats.org/officeDocument/2006/relationships/hyperlink" Target="https://eigo-rewrite.com/column/stage3-lesson3-1/" TargetMode="External"/><Relationship Id="rId4431" Type="http://schemas.openxmlformats.org/officeDocument/2006/relationships/hyperlink" Target="https://rika-quest.com/column/how-to-burn/" TargetMode="External"/><Relationship Id="rId4430" Type="http://schemas.openxmlformats.org/officeDocument/2006/relationships/hyperlink" Target="https://rika-quest.com/column/how-to-burn/" TargetMode="External"/><Relationship Id="rId5760" Type="http://schemas.openxmlformats.org/officeDocument/2006/relationships/hyperlink" Target="https://eigo-rewrite.com/column/stage2-lesson8-3/" TargetMode="External"/><Relationship Id="rId3102" Type="http://schemas.openxmlformats.org/officeDocument/2006/relationships/hyperlink" Target="https://eigo-rewrite.com/column/stage3-lesson3-1/" TargetMode="External"/><Relationship Id="rId4433" Type="http://schemas.openxmlformats.org/officeDocument/2006/relationships/hyperlink" Target="https://rika-quest.com/column/how-to-burn/" TargetMode="External"/><Relationship Id="rId5765" Type="http://schemas.openxmlformats.org/officeDocument/2006/relationships/hyperlink" Target="https://eigo-rewrite.com/column/stage2-lesson8-3/" TargetMode="External"/><Relationship Id="rId3101" Type="http://schemas.openxmlformats.org/officeDocument/2006/relationships/hyperlink" Target="https://eigo-rewrite.com/column/stage3-lesson3-1/" TargetMode="External"/><Relationship Id="rId4432" Type="http://schemas.openxmlformats.org/officeDocument/2006/relationships/hyperlink" Target="https://rika-quest.com/column/how-to-burn/" TargetMode="External"/><Relationship Id="rId5766" Type="http://schemas.openxmlformats.org/officeDocument/2006/relationships/hyperlink" Target="https://eigo-rewrite.com/column/stage2-lesson8-3/" TargetMode="External"/><Relationship Id="rId3104" Type="http://schemas.openxmlformats.org/officeDocument/2006/relationships/hyperlink" Target="https://eigo-rewrite.com/column/stage3-lesson3-1/" TargetMode="External"/><Relationship Id="rId4435" Type="http://schemas.openxmlformats.org/officeDocument/2006/relationships/hyperlink" Target="https://rika-quest.com/column/how-to-burn/" TargetMode="External"/><Relationship Id="rId5763" Type="http://schemas.openxmlformats.org/officeDocument/2006/relationships/hyperlink" Target="https://eigo-rewrite.com/column/stage2-lesson8-3/" TargetMode="External"/><Relationship Id="rId3103" Type="http://schemas.openxmlformats.org/officeDocument/2006/relationships/hyperlink" Target="https://eigo-rewrite.com/column/stage3-lesson3-1/" TargetMode="External"/><Relationship Id="rId4434" Type="http://schemas.openxmlformats.org/officeDocument/2006/relationships/hyperlink" Target="https://rika-quest.com/column/how-to-burn/" TargetMode="External"/><Relationship Id="rId5764" Type="http://schemas.openxmlformats.org/officeDocument/2006/relationships/hyperlink" Target="https://eigo-rewrite.com/column/stage2-lesson8-3/" TargetMode="External"/><Relationship Id="rId3139" Type="http://schemas.openxmlformats.org/officeDocument/2006/relationships/hyperlink" Target="https://eng-support.com/column/progress-book1-lesson10-2/" TargetMode="External"/><Relationship Id="rId3138" Type="http://schemas.openxmlformats.org/officeDocument/2006/relationships/hyperlink" Target="https://eng-support.com/column/progress-book1-lesson10-2/" TargetMode="External"/><Relationship Id="rId4469" Type="http://schemas.openxmlformats.org/officeDocument/2006/relationships/hyperlink" Target="https://rika-quest.com/column/how-to-burn/" TargetMode="External"/><Relationship Id="rId5790" Type="http://schemas.openxmlformats.org/officeDocument/2006/relationships/hyperlink" Target="https://eigo-rewrite.com/column/stage1_lesson4-2/" TargetMode="External"/><Relationship Id="rId5791" Type="http://schemas.openxmlformats.org/officeDocument/2006/relationships/hyperlink" Target="https://eigo-rewrite.com/column/stage1_lesson4-2/" TargetMode="External"/><Relationship Id="rId4460" Type="http://schemas.openxmlformats.org/officeDocument/2006/relationships/hyperlink" Target="https://rika-quest.com/column/how-to-burn/" TargetMode="External"/><Relationship Id="rId3131" Type="http://schemas.openxmlformats.org/officeDocument/2006/relationships/hyperlink" Target="https://eng-support.com/column/progress-book1-lesson10-2/" TargetMode="External"/><Relationship Id="rId4462" Type="http://schemas.openxmlformats.org/officeDocument/2006/relationships/hyperlink" Target="https://rika-quest.com/column/how-to-burn/" TargetMode="External"/><Relationship Id="rId5794" Type="http://schemas.openxmlformats.org/officeDocument/2006/relationships/hyperlink" Target="https://eigo-rewrite.com/column/stage1_lesson4-2/" TargetMode="External"/><Relationship Id="rId3130" Type="http://schemas.openxmlformats.org/officeDocument/2006/relationships/hyperlink" Target="https://eng-support.com/column/progress-book1-lesson10-2/" TargetMode="External"/><Relationship Id="rId4461" Type="http://schemas.openxmlformats.org/officeDocument/2006/relationships/hyperlink" Target="https://rika-quest.com/column/how-to-burn/" TargetMode="External"/><Relationship Id="rId5795" Type="http://schemas.openxmlformats.org/officeDocument/2006/relationships/hyperlink" Target="https://eigo-rewrite.com/column/stage1_lesson4-2/" TargetMode="External"/><Relationship Id="rId3133" Type="http://schemas.openxmlformats.org/officeDocument/2006/relationships/hyperlink" Target="https://eng-support.com/column/progress-book1-lesson10-2/" TargetMode="External"/><Relationship Id="rId4464" Type="http://schemas.openxmlformats.org/officeDocument/2006/relationships/hyperlink" Target="https://rika-quest.com/column/how-to-burn/" TargetMode="External"/><Relationship Id="rId5792" Type="http://schemas.openxmlformats.org/officeDocument/2006/relationships/hyperlink" Target="https://eigo-rewrite.com/column/stage1_lesson4-2/" TargetMode="External"/><Relationship Id="rId3132" Type="http://schemas.openxmlformats.org/officeDocument/2006/relationships/hyperlink" Target="https://eng-support.com/column/progress-book1-lesson10-2/" TargetMode="External"/><Relationship Id="rId4463" Type="http://schemas.openxmlformats.org/officeDocument/2006/relationships/hyperlink" Target="https://rika-quest.com/column/how-to-burn/" TargetMode="External"/><Relationship Id="rId5793" Type="http://schemas.openxmlformats.org/officeDocument/2006/relationships/hyperlink" Target="https://eigo-rewrite.com/column/stage1_lesson4-2/" TargetMode="External"/><Relationship Id="rId3135" Type="http://schemas.openxmlformats.org/officeDocument/2006/relationships/hyperlink" Target="https://eng-support.com/column/progress-book1-lesson10-2/" TargetMode="External"/><Relationship Id="rId4466" Type="http://schemas.openxmlformats.org/officeDocument/2006/relationships/hyperlink" Target="https://rika-quest.com/column/how-to-burn/" TargetMode="External"/><Relationship Id="rId5798" Type="http://schemas.openxmlformats.org/officeDocument/2006/relationships/hyperlink" Target="https://eigo-rewrite.com/column/stage1_lesson4-2/" TargetMode="External"/><Relationship Id="rId3134" Type="http://schemas.openxmlformats.org/officeDocument/2006/relationships/hyperlink" Target="https://eng-support.com/column/progress-book1-lesson10-2/" TargetMode="External"/><Relationship Id="rId4465" Type="http://schemas.openxmlformats.org/officeDocument/2006/relationships/hyperlink" Target="https://rika-quest.com/column/how-to-burn/" TargetMode="External"/><Relationship Id="rId5799" Type="http://schemas.openxmlformats.org/officeDocument/2006/relationships/hyperlink" Target="https://eigo-rewrite.com/column/stage1_lesson4-2/" TargetMode="External"/><Relationship Id="rId3137" Type="http://schemas.openxmlformats.org/officeDocument/2006/relationships/hyperlink" Target="https://eng-support.com/column/progress-book1-lesson10-2/" TargetMode="External"/><Relationship Id="rId4468" Type="http://schemas.openxmlformats.org/officeDocument/2006/relationships/hyperlink" Target="https://rika-quest.com/column/how-to-burn/" TargetMode="External"/><Relationship Id="rId5796" Type="http://schemas.openxmlformats.org/officeDocument/2006/relationships/hyperlink" Target="https://eigo-rewrite.com/column/stage1_lesson4-2/" TargetMode="External"/><Relationship Id="rId3136" Type="http://schemas.openxmlformats.org/officeDocument/2006/relationships/hyperlink" Target="https://eng-support.com/column/progress-book1-lesson10-2/" TargetMode="External"/><Relationship Id="rId4467" Type="http://schemas.openxmlformats.org/officeDocument/2006/relationships/hyperlink" Target="https://rika-quest.com/column/how-to-burn/" TargetMode="External"/><Relationship Id="rId5797" Type="http://schemas.openxmlformats.org/officeDocument/2006/relationships/hyperlink" Target="https://eigo-rewrite.com/column/stage1_lesson4-2/" TargetMode="External"/><Relationship Id="rId3128" Type="http://schemas.openxmlformats.org/officeDocument/2006/relationships/hyperlink" Target="https://eng-support.com/column/progress-book1-lesson10-2/" TargetMode="External"/><Relationship Id="rId4459" Type="http://schemas.openxmlformats.org/officeDocument/2006/relationships/hyperlink" Target="https://rika-quest.com/column/how-to-burn/" TargetMode="External"/><Relationship Id="rId3127" Type="http://schemas.openxmlformats.org/officeDocument/2006/relationships/hyperlink" Target="https://eng-support.com/column/progress-book1-lesson10-2/" TargetMode="External"/><Relationship Id="rId4458" Type="http://schemas.openxmlformats.org/officeDocument/2006/relationships/hyperlink" Target="https://rika-quest.com/column/how-to-burn/" TargetMode="External"/><Relationship Id="rId5789" Type="http://schemas.openxmlformats.org/officeDocument/2006/relationships/hyperlink" Target="https://eigo-rewrite.com/column/stage1_lesson4-2/" TargetMode="External"/><Relationship Id="rId3129" Type="http://schemas.openxmlformats.org/officeDocument/2006/relationships/hyperlink" Target="https://eng-support.com/column/progress-book1-lesson10-2/" TargetMode="External"/><Relationship Id="rId5780" Type="http://schemas.openxmlformats.org/officeDocument/2006/relationships/hyperlink" Target="https://eigo-rewrite.com/column/stage1_lesson4-2/" TargetMode="External"/><Relationship Id="rId3120" Type="http://schemas.openxmlformats.org/officeDocument/2006/relationships/hyperlink" Target="https://eigo-rewrite.com/column/stage3-lesson3-1/" TargetMode="External"/><Relationship Id="rId4451" Type="http://schemas.openxmlformats.org/officeDocument/2006/relationships/hyperlink" Target="https://rika-quest.com/column/how-to-burn/" TargetMode="External"/><Relationship Id="rId5783" Type="http://schemas.openxmlformats.org/officeDocument/2006/relationships/hyperlink" Target="https://eigo-rewrite.com/column/stage1_lesson4-2/" TargetMode="External"/><Relationship Id="rId4450" Type="http://schemas.openxmlformats.org/officeDocument/2006/relationships/hyperlink" Target="https://rika-quest.com/column/how-to-burn/" TargetMode="External"/><Relationship Id="rId5784" Type="http://schemas.openxmlformats.org/officeDocument/2006/relationships/hyperlink" Target="https://eigo-rewrite.com/column/stage1_lesson4-2/" TargetMode="External"/><Relationship Id="rId3122" Type="http://schemas.openxmlformats.org/officeDocument/2006/relationships/hyperlink" Target="https://eigo-rewrite.com/column/stage3-lesson3-1/" TargetMode="External"/><Relationship Id="rId4453" Type="http://schemas.openxmlformats.org/officeDocument/2006/relationships/hyperlink" Target="https://rika-quest.com/column/how-to-burn/" TargetMode="External"/><Relationship Id="rId5781" Type="http://schemas.openxmlformats.org/officeDocument/2006/relationships/hyperlink" Target="https://eigo-rewrite.com/column/stage1_lesson4-2/" TargetMode="External"/><Relationship Id="rId3121" Type="http://schemas.openxmlformats.org/officeDocument/2006/relationships/hyperlink" Target="https://eigo-rewrite.com/column/stage3-lesson3-1/" TargetMode="External"/><Relationship Id="rId4452" Type="http://schemas.openxmlformats.org/officeDocument/2006/relationships/hyperlink" Target="https://rika-quest.com/column/how-to-burn/" TargetMode="External"/><Relationship Id="rId5782" Type="http://schemas.openxmlformats.org/officeDocument/2006/relationships/hyperlink" Target="https://eigo-rewrite.com/column/stage1_lesson4-2/" TargetMode="External"/><Relationship Id="rId3124" Type="http://schemas.openxmlformats.org/officeDocument/2006/relationships/hyperlink" Target="https://eng-support.com/column/progress-book1-lesson10-2/" TargetMode="External"/><Relationship Id="rId4455" Type="http://schemas.openxmlformats.org/officeDocument/2006/relationships/hyperlink" Target="https://rika-quest.com/column/how-to-burn/" TargetMode="External"/><Relationship Id="rId5787" Type="http://schemas.openxmlformats.org/officeDocument/2006/relationships/hyperlink" Target="https://eigo-rewrite.com/column/stage1_lesson4-2/" TargetMode="External"/><Relationship Id="rId3123" Type="http://schemas.openxmlformats.org/officeDocument/2006/relationships/hyperlink" Target="https://eng-support.com/column/progress-book1-lesson10-2/" TargetMode="External"/><Relationship Id="rId4454" Type="http://schemas.openxmlformats.org/officeDocument/2006/relationships/hyperlink" Target="https://rika-quest.com/column/how-to-burn/" TargetMode="External"/><Relationship Id="rId5788" Type="http://schemas.openxmlformats.org/officeDocument/2006/relationships/hyperlink" Target="https://eigo-rewrite.com/column/stage1_lesson4-2/" TargetMode="External"/><Relationship Id="rId3126" Type="http://schemas.openxmlformats.org/officeDocument/2006/relationships/hyperlink" Target="https://eng-support.com/column/progress-book1-lesson10-2/" TargetMode="External"/><Relationship Id="rId4457" Type="http://schemas.openxmlformats.org/officeDocument/2006/relationships/hyperlink" Target="https://rika-quest.com/column/how-to-burn/" TargetMode="External"/><Relationship Id="rId5785" Type="http://schemas.openxmlformats.org/officeDocument/2006/relationships/hyperlink" Target="https://eigo-rewrite.com/column/stage1_lesson4-2/" TargetMode="External"/><Relationship Id="rId3125" Type="http://schemas.openxmlformats.org/officeDocument/2006/relationships/hyperlink" Target="https://eng-support.com/column/progress-book1-lesson10-2/" TargetMode="External"/><Relationship Id="rId4456" Type="http://schemas.openxmlformats.org/officeDocument/2006/relationships/hyperlink" Target="https://rika-quest.com/column/how-to-burn/" TargetMode="External"/><Relationship Id="rId5786" Type="http://schemas.openxmlformats.org/officeDocument/2006/relationships/hyperlink" Target="https://eigo-rewrite.com/column/stage1_lesson4-2/" TargetMode="External"/><Relationship Id="rId4404" Type="http://schemas.openxmlformats.org/officeDocument/2006/relationships/hyperlink" Target="https://rika-quest.com/column/seasons-and-weather/" TargetMode="External"/><Relationship Id="rId5736" Type="http://schemas.openxmlformats.org/officeDocument/2006/relationships/hyperlink" Target="https://eigo-rewrite.com/column/stage2-lesson8-3/" TargetMode="External"/><Relationship Id="rId4403" Type="http://schemas.openxmlformats.org/officeDocument/2006/relationships/hyperlink" Target="https://rika-quest.com/column/seasons-and-weather/" TargetMode="External"/><Relationship Id="rId5737" Type="http://schemas.openxmlformats.org/officeDocument/2006/relationships/hyperlink" Target="https://eigo-rewrite.com/column/stage2-lesson8-3/" TargetMode="External"/><Relationship Id="rId4406" Type="http://schemas.openxmlformats.org/officeDocument/2006/relationships/hyperlink" Target="https://rika-quest.com/column/seasons-and-weather/" TargetMode="External"/><Relationship Id="rId5734" Type="http://schemas.openxmlformats.org/officeDocument/2006/relationships/hyperlink" Target="https://eigo-rewrite.com/column/stage2-lesson8-3/" TargetMode="External"/><Relationship Id="rId4405" Type="http://schemas.openxmlformats.org/officeDocument/2006/relationships/hyperlink" Target="https://rika-quest.com/column/seasons-and-weather/" TargetMode="External"/><Relationship Id="rId5735" Type="http://schemas.openxmlformats.org/officeDocument/2006/relationships/hyperlink" Target="https://eigo-rewrite.com/column/stage2-lesson8-3/" TargetMode="External"/><Relationship Id="rId4408" Type="http://schemas.openxmlformats.org/officeDocument/2006/relationships/hyperlink" Target="https://rika-quest.com/column/seasons-and-weather/" TargetMode="External"/><Relationship Id="rId4407" Type="http://schemas.openxmlformats.org/officeDocument/2006/relationships/hyperlink" Target="https://rika-quest.com/column/seasons-and-weather/" TargetMode="External"/><Relationship Id="rId5738" Type="http://schemas.openxmlformats.org/officeDocument/2006/relationships/hyperlink" Target="https://eigo-rewrite.com/column/stage2-lesson8-3/" TargetMode="External"/><Relationship Id="rId4409" Type="http://schemas.openxmlformats.org/officeDocument/2006/relationships/hyperlink" Target="https://rika-quest.com/column/seasons-and-weather/" TargetMode="External"/><Relationship Id="rId5739" Type="http://schemas.openxmlformats.org/officeDocument/2006/relationships/hyperlink" Target="https://eigo-rewrite.com/column/stage2-lesson8-3/" TargetMode="External"/><Relationship Id="rId4400" Type="http://schemas.openxmlformats.org/officeDocument/2006/relationships/hyperlink" Target="https://rika-quest.com/column/seasons-and-weather/" TargetMode="External"/><Relationship Id="rId5732" Type="http://schemas.openxmlformats.org/officeDocument/2006/relationships/hyperlink" Target="https://eigo-rewrite.com/column/stage2-lesson8-3/" TargetMode="External"/><Relationship Id="rId5733" Type="http://schemas.openxmlformats.org/officeDocument/2006/relationships/hyperlink" Target="https://eigo-rewrite.com/column/stage2-lesson8-3/" TargetMode="External"/><Relationship Id="rId4402" Type="http://schemas.openxmlformats.org/officeDocument/2006/relationships/hyperlink" Target="https://rika-quest.com/column/seasons-and-weather/" TargetMode="External"/><Relationship Id="rId5730" Type="http://schemas.openxmlformats.org/officeDocument/2006/relationships/hyperlink" Target="https://eigo-rewrite.com/column/stage2-lesson8-3/" TargetMode="External"/><Relationship Id="rId4401" Type="http://schemas.openxmlformats.org/officeDocument/2006/relationships/hyperlink" Target="https://rika-quest.com/column/seasons-and-weather/" TargetMode="External"/><Relationship Id="rId5731" Type="http://schemas.openxmlformats.org/officeDocument/2006/relationships/hyperlink" Target="https://eigo-rewrite.com/column/stage2-lesson8-3/" TargetMode="External"/><Relationship Id="rId5725" Type="http://schemas.openxmlformats.org/officeDocument/2006/relationships/hyperlink" Target="https://eigo-rewrite.com/column/stage2-lesson8-3/" TargetMode="External"/><Relationship Id="rId5726" Type="http://schemas.openxmlformats.org/officeDocument/2006/relationships/hyperlink" Target="https://eigo-rewrite.com/column/stage2-lesson8-3/" TargetMode="External"/><Relationship Id="rId5723" Type="http://schemas.openxmlformats.org/officeDocument/2006/relationships/hyperlink" Target="https://eigo-rewrite.com/column/stage2-lesson8-3/" TargetMode="External"/><Relationship Id="rId5724" Type="http://schemas.openxmlformats.org/officeDocument/2006/relationships/hyperlink" Target="https://eigo-rewrite.com/column/stage2-lesson8-3/" TargetMode="External"/><Relationship Id="rId5729" Type="http://schemas.openxmlformats.org/officeDocument/2006/relationships/hyperlink" Target="https://eigo-rewrite.com/column/stage2-lesson8-3/" TargetMode="External"/><Relationship Id="rId5727" Type="http://schemas.openxmlformats.org/officeDocument/2006/relationships/hyperlink" Target="https://eigo-rewrite.com/column/stage2-lesson8-3/" TargetMode="External"/><Relationship Id="rId5728" Type="http://schemas.openxmlformats.org/officeDocument/2006/relationships/hyperlink" Target="https://eigo-rewrite.com/column/stage2-lesson8-3/" TargetMode="External"/><Relationship Id="rId5721" Type="http://schemas.openxmlformats.org/officeDocument/2006/relationships/hyperlink" Target="https://eigo-rewrite.com/column/stage1_lesson6-1/" TargetMode="External"/><Relationship Id="rId5722" Type="http://schemas.openxmlformats.org/officeDocument/2006/relationships/hyperlink" Target="https://eigo-rewrite.com/column/stage1_lesson6-1/" TargetMode="External"/><Relationship Id="rId5720" Type="http://schemas.openxmlformats.org/officeDocument/2006/relationships/hyperlink" Target="https://eigo-rewrite.com/column/stage1_lesson6-1/" TargetMode="External"/><Relationship Id="rId4426" Type="http://schemas.openxmlformats.org/officeDocument/2006/relationships/hyperlink" Target="https://rika-quest.com/column/how-to-burn/" TargetMode="External"/><Relationship Id="rId5758" Type="http://schemas.openxmlformats.org/officeDocument/2006/relationships/hyperlink" Target="https://eigo-rewrite.com/column/stage2-lesson8-3/" TargetMode="External"/><Relationship Id="rId4425" Type="http://schemas.openxmlformats.org/officeDocument/2006/relationships/hyperlink" Target="https://rika-quest.com/column/how-to-burn/" TargetMode="External"/><Relationship Id="rId5759" Type="http://schemas.openxmlformats.org/officeDocument/2006/relationships/hyperlink" Target="https://eigo-rewrite.com/column/stage2-lesson8-3/" TargetMode="External"/><Relationship Id="rId4428" Type="http://schemas.openxmlformats.org/officeDocument/2006/relationships/hyperlink" Target="https://rika-quest.com/column/how-to-burn/" TargetMode="External"/><Relationship Id="rId5756" Type="http://schemas.openxmlformats.org/officeDocument/2006/relationships/hyperlink" Target="https://eigo-rewrite.com/column/stage2-lesson8-3/" TargetMode="External"/><Relationship Id="rId4427" Type="http://schemas.openxmlformats.org/officeDocument/2006/relationships/hyperlink" Target="https://rika-quest.com/column/how-to-burn/" TargetMode="External"/><Relationship Id="rId5757" Type="http://schemas.openxmlformats.org/officeDocument/2006/relationships/hyperlink" Target="https://eigo-rewrite.com/column/stage2-lesson8-3/" TargetMode="External"/><Relationship Id="rId4429" Type="http://schemas.openxmlformats.org/officeDocument/2006/relationships/hyperlink" Target="https://rika-quest.com/column/how-to-burn/" TargetMode="External"/><Relationship Id="rId5750" Type="http://schemas.openxmlformats.org/officeDocument/2006/relationships/hyperlink" Target="https://eigo-rewrite.com/column/stage2-lesson8-3/" TargetMode="External"/><Relationship Id="rId5751" Type="http://schemas.openxmlformats.org/officeDocument/2006/relationships/hyperlink" Target="https://eigo-rewrite.com/column/stage2-lesson8-3/" TargetMode="External"/><Relationship Id="rId4420" Type="http://schemas.openxmlformats.org/officeDocument/2006/relationships/hyperlink" Target="https://rika-quest.com/column/seasons-and-weather/" TargetMode="External"/><Relationship Id="rId4422" Type="http://schemas.openxmlformats.org/officeDocument/2006/relationships/hyperlink" Target="https://rika-quest.com/column/seasons-and-weather/" TargetMode="External"/><Relationship Id="rId5754" Type="http://schemas.openxmlformats.org/officeDocument/2006/relationships/hyperlink" Target="https://eigo-rewrite.com/column/stage2-lesson8-3/" TargetMode="External"/><Relationship Id="rId4421" Type="http://schemas.openxmlformats.org/officeDocument/2006/relationships/hyperlink" Target="https://rika-quest.com/column/seasons-and-weather/" TargetMode="External"/><Relationship Id="rId5755" Type="http://schemas.openxmlformats.org/officeDocument/2006/relationships/hyperlink" Target="https://eigo-rewrite.com/column/stage2-lesson8-3/" TargetMode="External"/><Relationship Id="rId4424" Type="http://schemas.openxmlformats.org/officeDocument/2006/relationships/hyperlink" Target="https://rika-quest.com/column/how-to-burn/" TargetMode="External"/><Relationship Id="rId5752" Type="http://schemas.openxmlformats.org/officeDocument/2006/relationships/hyperlink" Target="https://eigo-rewrite.com/column/stage2-lesson8-3/" TargetMode="External"/><Relationship Id="rId4423" Type="http://schemas.openxmlformats.org/officeDocument/2006/relationships/hyperlink" Target="https://rika-quest.com/column/how-to-burn/" TargetMode="External"/><Relationship Id="rId5753" Type="http://schemas.openxmlformats.org/officeDocument/2006/relationships/hyperlink" Target="https://eigo-rewrite.com/column/stage2-lesson8-3/" TargetMode="External"/><Relationship Id="rId4415" Type="http://schemas.openxmlformats.org/officeDocument/2006/relationships/hyperlink" Target="https://rika-quest.com/column/seasons-and-weather/" TargetMode="External"/><Relationship Id="rId5747" Type="http://schemas.openxmlformats.org/officeDocument/2006/relationships/hyperlink" Target="https://eigo-rewrite.com/column/stage2-lesson8-3/" TargetMode="External"/><Relationship Id="rId4414" Type="http://schemas.openxmlformats.org/officeDocument/2006/relationships/hyperlink" Target="https://rika-quest.com/column/seasons-and-weather/" TargetMode="External"/><Relationship Id="rId5748" Type="http://schemas.openxmlformats.org/officeDocument/2006/relationships/hyperlink" Target="https://eigo-rewrite.com/column/stage2-lesson8-3/" TargetMode="External"/><Relationship Id="rId4417" Type="http://schemas.openxmlformats.org/officeDocument/2006/relationships/hyperlink" Target="https://rika-quest.com/column/seasons-and-weather/" TargetMode="External"/><Relationship Id="rId5745" Type="http://schemas.openxmlformats.org/officeDocument/2006/relationships/hyperlink" Target="https://eigo-rewrite.com/column/stage2-lesson8-3/" TargetMode="External"/><Relationship Id="rId4416" Type="http://schemas.openxmlformats.org/officeDocument/2006/relationships/hyperlink" Target="https://rika-quest.com/column/seasons-and-weather/" TargetMode="External"/><Relationship Id="rId5746" Type="http://schemas.openxmlformats.org/officeDocument/2006/relationships/hyperlink" Target="https://eigo-rewrite.com/column/stage2-lesson8-3/" TargetMode="External"/><Relationship Id="rId4419" Type="http://schemas.openxmlformats.org/officeDocument/2006/relationships/hyperlink" Target="https://rika-quest.com/column/seasons-and-weather/" TargetMode="External"/><Relationship Id="rId4418" Type="http://schemas.openxmlformats.org/officeDocument/2006/relationships/hyperlink" Target="https://rika-quest.com/column/seasons-and-weather/" TargetMode="External"/><Relationship Id="rId5749" Type="http://schemas.openxmlformats.org/officeDocument/2006/relationships/hyperlink" Target="https://eigo-rewrite.com/column/stage2-lesson8-3/" TargetMode="External"/><Relationship Id="rId5740" Type="http://schemas.openxmlformats.org/officeDocument/2006/relationships/hyperlink" Target="https://eigo-rewrite.com/column/stage2-lesson8-3/" TargetMode="External"/><Relationship Id="rId4411" Type="http://schemas.openxmlformats.org/officeDocument/2006/relationships/hyperlink" Target="https://rika-quest.com/column/seasons-and-weather/" TargetMode="External"/><Relationship Id="rId5743" Type="http://schemas.openxmlformats.org/officeDocument/2006/relationships/hyperlink" Target="https://eigo-rewrite.com/column/stage2-lesson8-3/" TargetMode="External"/><Relationship Id="rId4410" Type="http://schemas.openxmlformats.org/officeDocument/2006/relationships/hyperlink" Target="https://rika-quest.com/column/seasons-and-weather/" TargetMode="External"/><Relationship Id="rId5744" Type="http://schemas.openxmlformats.org/officeDocument/2006/relationships/hyperlink" Target="https://eigo-rewrite.com/column/stage2-lesson8-3/" TargetMode="External"/><Relationship Id="rId4413" Type="http://schemas.openxmlformats.org/officeDocument/2006/relationships/hyperlink" Target="https://rika-quest.com/column/seasons-and-weather/" TargetMode="External"/><Relationship Id="rId5741" Type="http://schemas.openxmlformats.org/officeDocument/2006/relationships/hyperlink" Target="https://eigo-rewrite.com/column/stage2-lesson8-3/" TargetMode="External"/><Relationship Id="rId4412" Type="http://schemas.openxmlformats.org/officeDocument/2006/relationships/hyperlink" Target="https://rika-quest.com/column/seasons-and-weather/" TargetMode="External"/><Relationship Id="rId5742" Type="http://schemas.openxmlformats.org/officeDocument/2006/relationships/hyperlink" Target="https://eigo-rewrite.com/column/stage2-lesson8-3/" TargetMode="External"/><Relationship Id="rId3191" Type="http://schemas.openxmlformats.org/officeDocument/2006/relationships/hyperlink" Target="https://koten-kakitsubata.jp/blog/kanbunnokotsu/" TargetMode="External"/><Relationship Id="rId3190" Type="http://schemas.openxmlformats.org/officeDocument/2006/relationships/hyperlink" Target="https://koten-kakitsubata.jp/blog/kanbunnokotsu/" TargetMode="External"/><Relationship Id="rId3193" Type="http://schemas.openxmlformats.org/officeDocument/2006/relationships/hyperlink" Target="https://koten-kakitsubata.jp/blog/kanbunnokotsu/" TargetMode="External"/><Relationship Id="rId3192" Type="http://schemas.openxmlformats.org/officeDocument/2006/relationships/hyperlink" Target="https://koten-kakitsubata.jp/blog/kanbunnokotsu/" TargetMode="External"/><Relationship Id="rId3195" Type="http://schemas.openxmlformats.org/officeDocument/2006/relationships/hyperlink" Target="https://koten-kakitsubata.jp/blog/kanbunnokotsu/" TargetMode="External"/><Relationship Id="rId3194" Type="http://schemas.openxmlformats.org/officeDocument/2006/relationships/hyperlink" Target="https://koten-kakitsubata.jp/blog/kanbunnokotsu/" TargetMode="External"/><Relationship Id="rId3197" Type="http://schemas.openxmlformats.org/officeDocument/2006/relationships/hyperlink" Target="https://koten-kakitsubata.jp/blog/kanbunnokotsu/" TargetMode="External"/><Relationship Id="rId3196" Type="http://schemas.openxmlformats.org/officeDocument/2006/relationships/hyperlink" Target="https://koten-kakitsubata.jp/blog/kanbunnokotsu/" TargetMode="External"/><Relationship Id="rId3199" Type="http://schemas.openxmlformats.org/officeDocument/2006/relationships/hyperlink" Target="https://koten-kakitsubata.jp/blog/kanbunnokotsu/" TargetMode="External"/><Relationship Id="rId3198" Type="http://schemas.openxmlformats.org/officeDocument/2006/relationships/hyperlink" Target="https://koten-kakitsubata.jp/blog/kanbunnokotsu/" TargetMode="External"/><Relationship Id="rId3180" Type="http://schemas.openxmlformats.org/officeDocument/2006/relationships/hyperlink" Target="https://koten-kakitsubata.jp/blog/kanbunnokotsu/" TargetMode="External"/><Relationship Id="rId3182" Type="http://schemas.openxmlformats.org/officeDocument/2006/relationships/hyperlink" Target="https://koten-kakitsubata.jp/blog/kanbunnokotsu/" TargetMode="External"/><Relationship Id="rId3181" Type="http://schemas.openxmlformats.org/officeDocument/2006/relationships/hyperlink" Target="https://koten-kakitsubata.jp/blog/kanbunnokotsu/" TargetMode="External"/><Relationship Id="rId3184" Type="http://schemas.openxmlformats.org/officeDocument/2006/relationships/hyperlink" Target="https://koten-kakitsubata.jp/blog/kanbunnokotsu/" TargetMode="External"/><Relationship Id="rId3183" Type="http://schemas.openxmlformats.org/officeDocument/2006/relationships/hyperlink" Target="https://koten-kakitsubata.jp/blog/kanbunnokotsu/" TargetMode="External"/><Relationship Id="rId3186" Type="http://schemas.openxmlformats.org/officeDocument/2006/relationships/hyperlink" Target="https://koten-kakitsubata.jp/blog/kanbunnokotsu/" TargetMode="External"/><Relationship Id="rId3185" Type="http://schemas.openxmlformats.org/officeDocument/2006/relationships/hyperlink" Target="https://koten-kakitsubata.jp/blog/kanbunnokotsu/" TargetMode="External"/><Relationship Id="rId3188" Type="http://schemas.openxmlformats.org/officeDocument/2006/relationships/hyperlink" Target="https://koten-kakitsubata.jp/blog/kanbunnokotsu/" TargetMode="External"/><Relationship Id="rId3187" Type="http://schemas.openxmlformats.org/officeDocument/2006/relationships/hyperlink" Target="https://koten-kakitsubata.jp/blog/kanbunnokotsu/" TargetMode="External"/><Relationship Id="rId3189" Type="http://schemas.openxmlformats.org/officeDocument/2006/relationships/hyperlink" Target="https://koten-kakitsubata.jp/blog/kanbunnokotsu/" TargetMode="External"/><Relationship Id="rId4480" Type="http://schemas.openxmlformats.org/officeDocument/2006/relationships/hyperlink" Target="https://rika-quest.com/column/insect/" TargetMode="External"/><Relationship Id="rId3151" Type="http://schemas.openxmlformats.org/officeDocument/2006/relationships/hyperlink" Target="https://eng-support.com/column/progress-book1-lesson10-2/" TargetMode="External"/><Relationship Id="rId4482" Type="http://schemas.openxmlformats.org/officeDocument/2006/relationships/hyperlink" Target="https://rika-quest.com/column/insect/" TargetMode="External"/><Relationship Id="rId3150" Type="http://schemas.openxmlformats.org/officeDocument/2006/relationships/hyperlink" Target="https://eng-support.com/column/progress-book1-lesson10-2/" TargetMode="External"/><Relationship Id="rId4481" Type="http://schemas.openxmlformats.org/officeDocument/2006/relationships/hyperlink" Target="https://rika-quest.com/column/insect/" TargetMode="External"/><Relationship Id="rId3153" Type="http://schemas.openxmlformats.org/officeDocument/2006/relationships/hyperlink" Target="https://eng-support.com/column/progress-book1-lesson10-2/" TargetMode="External"/><Relationship Id="rId4484" Type="http://schemas.openxmlformats.org/officeDocument/2006/relationships/hyperlink" Target="https://rika-quest.com/column/insect/" TargetMode="External"/><Relationship Id="rId3152" Type="http://schemas.openxmlformats.org/officeDocument/2006/relationships/hyperlink" Target="https://eng-support.com/column/progress-book1-lesson10-2/" TargetMode="External"/><Relationship Id="rId4483" Type="http://schemas.openxmlformats.org/officeDocument/2006/relationships/hyperlink" Target="https://rika-quest.com/column/insect/" TargetMode="External"/><Relationship Id="rId3155" Type="http://schemas.openxmlformats.org/officeDocument/2006/relationships/hyperlink" Target="https://eng-support.com/column/progress-book1-lesson10-2/" TargetMode="External"/><Relationship Id="rId4486" Type="http://schemas.openxmlformats.org/officeDocument/2006/relationships/hyperlink" Target="https://rika-quest.com/column/insect/" TargetMode="External"/><Relationship Id="rId3154" Type="http://schemas.openxmlformats.org/officeDocument/2006/relationships/hyperlink" Target="https://eng-support.com/column/progress-book1-lesson10-2/" TargetMode="External"/><Relationship Id="rId4485" Type="http://schemas.openxmlformats.org/officeDocument/2006/relationships/hyperlink" Target="https://rika-quest.com/column/insect/" TargetMode="External"/><Relationship Id="rId3157" Type="http://schemas.openxmlformats.org/officeDocument/2006/relationships/hyperlink" Target="https://eng-support.com/column/progress-book1-lesson10-2/" TargetMode="External"/><Relationship Id="rId4488" Type="http://schemas.openxmlformats.org/officeDocument/2006/relationships/hyperlink" Target="https://rika-quest.com/column/insect/" TargetMode="External"/><Relationship Id="rId3156" Type="http://schemas.openxmlformats.org/officeDocument/2006/relationships/hyperlink" Target="https://eng-support.com/column/progress-book1-lesson10-2/" TargetMode="External"/><Relationship Id="rId4487" Type="http://schemas.openxmlformats.org/officeDocument/2006/relationships/hyperlink" Target="https://rika-quest.com/column/insect/" TargetMode="External"/><Relationship Id="rId3159" Type="http://schemas.openxmlformats.org/officeDocument/2006/relationships/hyperlink" Target="https://eng-support.com/column/progress-book1-lesson10-2/" TargetMode="External"/><Relationship Id="rId3158" Type="http://schemas.openxmlformats.org/officeDocument/2006/relationships/hyperlink" Target="https://eng-support.com/column/progress-book1-lesson10-2/" TargetMode="External"/><Relationship Id="rId4489" Type="http://schemas.openxmlformats.org/officeDocument/2006/relationships/hyperlink" Target="https://rika-quest.com/column/insect/" TargetMode="External"/><Relationship Id="rId3149" Type="http://schemas.openxmlformats.org/officeDocument/2006/relationships/hyperlink" Target="https://eng-support.com/column/progress-book1-lesson10-2/" TargetMode="External"/><Relationship Id="rId3140" Type="http://schemas.openxmlformats.org/officeDocument/2006/relationships/hyperlink" Target="https://eng-support.com/column/progress-book1-lesson10-2/" TargetMode="External"/><Relationship Id="rId4471" Type="http://schemas.openxmlformats.org/officeDocument/2006/relationships/hyperlink" Target="https://rika-quest.com/column/how-to-burn/" TargetMode="External"/><Relationship Id="rId4470" Type="http://schemas.openxmlformats.org/officeDocument/2006/relationships/hyperlink" Target="https://rika-quest.com/column/how-to-burn/" TargetMode="External"/><Relationship Id="rId3142" Type="http://schemas.openxmlformats.org/officeDocument/2006/relationships/hyperlink" Target="https://eng-support.com/column/progress-book1-lesson10-2/" TargetMode="External"/><Relationship Id="rId4473" Type="http://schemas.openxmlformats.org/officeDocument/2006/relationships/hyperlink" Target="https://rika-quest.com/column/insect/" TargetMode="External"/><Relationship Id="rId3141" Type="http://schemas.openxmlformats.org/officeDocument/2006/relationships/hyperlink" Target="https://eng-support.com/column/progress-book1-lesson10-2/" TargetMode="External"/><Relationship Id="rId4472" Type="http://schemas.openxmlformats.org/officeDocument/2006/relationships/hyperlink" Target="https://rika-quest.com/column/how-to-burn/" TargetMode="External"/><Relationship Id="rId3144" Type="http://schemas.openxmlformats.org/officeDocument/2006/relationships/hyperlink" Target="https://eng-support.com/column/progress-book1-lesson10-2/" TargetMode="External"/><Relationship Id="rId4475" Type="http://schemas.openxmlformats.org/officeDocument/2006/relationships/hyperlink" Target="https://rika-quest.com/column/insect/" TargetMode="External"/><Relationship Id="rId3143" Type="http://schemas.openxmlformats.org/officeDocument/2006/relationships/hyperlink" Target="https://eng-support.com/column/progress-book1-lesson10-2/" TargetMode="External"/><Relationship Id="rId4474" Type="http://schemas.openxmlformats.org/officeDocument/2006/relationships/hyperlink" Target="https://rika-quest.com/column/insect/" TargetMode="External"/><Relationship Id="rId3146" Type="http://schemas.openxmlformats.org/officeDocument/2006/relationships/hyperlink" Target="https://eng-support.com/column/progress-book1-lesson10-2/" TargetMode="External"/><Relationship Id="rId4477" Type="http://schemas.openxmlformats.org/officeDocument/2006/relationships/hyperlink" Target="https://rika-quest.com/column/insect/" TargetMode="External"/><Relationship Id="rId3145" Type="http://schemas.openxmlformats.org/officeDocument/2006/relationships/hyperlink" Target="https://eng-support.com/column/progress-book1-lesson10-2/" TargetMode="External"/><Relationship Id="rId4476" Type="http://schemas.openxmlformats.org/officeDocument/2006/relationships/hyperlink" Target="https://rika-quest.com/column/insect/" TargetMode="External"/><Relationship Id="rId3148" Type="http://schemas.openxmlformats.org/officeDocument/2006/relationships/hyperlink" Target="https://eng-support.com/column/progress-book1-lesson10-2/" TargetMode="External"/><Relationship Id="rId4479" Type="http://schemas.openxmlformats.org/officeDocument/2006/relationships/hyperlink" Target="https://rika-quest.com/column/insect/" TargetMode="External"/><Relationship Id="rId3147" Type="http://schemas.openxmlformats.org/officeDocument/2006/relationships/hyperlink" Target="https://eng-support.com/column/progress-book1-lesson10-2/" TargetMode="External"/><Relationship Id="rId4478" Type="http://schemas.openxmlformats.org/officeDocument/2006/relationships/hyperlink" Target="https://rika-quest.com/column/insect/" TargetMode="External"/><Relationship Id="rId3171" Type="http://schemas.openxmlformats.org/officeDocument/2006/relationships/hyperlink" Target="https://eng-support.com/column/progress-book1-lesson10-2/" TargetMode="External"/><Relationship Id="rId3170" Type="http://schemas.openxmlformats.org/officeDocument/2006/relationships/hyperlink" Target="https://eng-support.com/column/progress-book1-lesson10-2/" TargetMode="External"/><Relationship Id="rId3173" Type="http://schemas.openxmlformats.org/officeDocument/2006/relationships/hyperlink" Target="https://koten-kakitsubata.jp/blog/kanbunnokotsu/" TargetMode="External"/><Relationship Id="rId3172" Type="http://schemas.openxmlformats.org/officeDocument/2006/relationships/hyperlink" Target="https://eng-support.com/column/progress-book1-lesson10-2/" TargetMode="External"/><Relationship Id="rId3175" Type="http://schemas.openxmlformats.org/officeDocument/2006/relationships/hyperlink" Target="https://koten-kakitsubata.jp/blog/kanbunnokotsu/" TargetMode="External"/><Relationship Id="rId3174" Type="http://schemas.openxmlformats.org/officeDocument/2006/relationships/hyperlink" Target="https://koten-kakitsubata.jp/blog/kanbunnokotsu/" TargetMode="External"/><Relationship Id="rId3177" Type="http://schemas.openxmlformats.org/officeDocument/2006/relationships/hyperlink" Target="https://koten-kakitsubata.jp/blog/kanbunnokotsu/" TargetMode="External"/><Relationship Id="rId3176" Type="http://schemas.openxmlformats.org/officeDocument/2006/relationships/hyperlink" Target="https://koten-kakitsubata.jp/blog/kanbunnokotsu/" TargetMode="External"/><Relationship Id="rId3179" Type="http://schemas.openxmlformats.org/officeDocument/2006/relationships/hyperlink" Target="https://koten-kakitsubata.jp/blog/kanbunnokotsu/" TargetMode="External"/><Relationship Id="rId3178" Type="http://schemas.openxmlformats.org/officeDocument/2006/relationships/hyperlink" Target="https://koten-kakitsubata.jp/blog/kanbunnokotsu/" TargetMode="External"/><Relationship Id="rId3160" Type="http://schemas.openxmlformats.org/officeDocument/2006/relationships/hyperlink" Target="https://eng-support.com/column/progress-book1-lesson10-2/" TargetMode="External"/><Relationship Id="rId4491" Type="http://schemas.openxmlformats.org/officeDocument/2006/relationships/hyperlink" Target="https://rika-quest.com/column/insect/" TargetMode="External"/><Relationship Id="rId4490" Type="http://schemas.openxmlformats.org/officeDocument/2006/relationships/hyperlink" Target="https://rika-quest.com/column/insect/" TargetMode="External"/><Relationship Id="rId3162" Type="http://schemas.openxmlformats.org/officeDocument/2006/relationships/hyperlink" Target="https://eng-support.com/column/progress-book1-lesson10-2/" TargetMode="External"/><Relationship Id="rId4493" Type="http://schemas.openxmlformats.org/officeDocument/2006/relationships/hyperlink" Target="https://rika-quest.com/column/insect/" TargetMode="External"/><Relationship Id="rId3161" Type="http://schemas.openxmlformats.org/officeDocument/2006/relationships/hyperlink" Target="https://eng-support.com/column/progress-book1-lesson10-2/" TargetMode="External"/><Relationship Id="rId4492" Type="http://schemas.openxmlformats.org/officeDocument/2006/relationships/hyperlink" Target="https://rika-quest.com/column/insect/" TargetMode="External"/><Relationship Id="rId3164" Type="http://schemas.openxmlformats.org/officeDocument/2006/relationships/hyperlink" Target="https://eng-support.com/column/progress-book1-lesson10-2/" TargetMode="External"/><Relationship Id="rId4495" Type="http://schemas.openxmlformats.org/officeDocument/2006/relationships/hyperlink" Target="https://rika-quest.com/column/insect/" TargetMode="External"/><Relationship Id="rId3163" Type="http://schemas.openxmlformats.org/officeDocument/2006/relationships/hyperlink" Target="https://eng-support.com/column/progress-book1-lesson10-2/" TargetMode="External"/><Relationship Id="rId4494" Type="http://schemas.openxmlformats.org/officeDocument/2006/relationships/hyperlink" Target="https://rika-quest.com/column/insect/" TargetMode="External"/><Relationship Id="rId3166" Type="http://schemas.openxmlformats.org/officeDocument/2006/relationships/hyperlink" Target="https://eng-support.com/column/progress-book1-lesson10-2/" TargetMode="External"/><Relationship Id="rId4497" Type="http://schemas.openxmlformats.org/officeDocument/2006/relationships/hyperlink" Target="https://rika-quest.com/column/insect/" TargetMode="External"/><Relationship Id="rId3165" Type="http://schemas.openxmlformats.org/officeDocument/2006/relationships/hyperlink" Target="https://eng-support.com/column/progress-book1-lesson10-2/" TargetMode="External"/><Relationship Id="rId4496" Type="http://schemas.openxmlformats.org/officeDocument/2006/relationships/hyperlink" Target="https://rika-quest.com/column/insect/" TargetMode="External"/><Relationship Id="rId3168" Type="http://schemas.openxmlformats.org/officeDocument/2006/relationships/hyperlink" Target="https://eng-support.com/column/progress-book1-lesson10-2/" TargetMode="External"/><Relationship Id="rId4499" Type="http://schemas.openxmlformats.org/officeDocument/2006/relationships/hyperlink" Target="https://rika-quest.com/column/insect/" TargetMode="External"/><Relationship Id="rId3167" Type="http://schemas.openxmlformats.org/officeDocument/2006/relationships/hyperlink" Target="https://eng-support.com/column/progress-book1-lesson10-2/" TargetMode="External"/><Relationship Id="rId4498" Type="http://schemas.openxmlformats.org/officeDocument/2006/relationships/hyperlink" Target="https://rika-quest.com/column/insect/" TargetMode="External"/><Relationship Id="rId3169" Type="http://schemas.openxmlformats.org/officeDocument/2006/relationships/hyperlink" Target="https://eng-support.com/column/progress-book1-lesson10-2/" TargetMode="External"/><Relationship Id="rId5813" Type="http://schemas.openxmlformats.org/officeDocument/2006/relationships/hyperlink" Target="https://eigo-rewrite.com/column/stage1_lesson4-2/" TargetMode="External"/><Relationship Id="rId5814" Type="http://schemas.openxmlformats.org/officeDocument/2006/relationships/hyperlink" Target="https://eigo-rewrite.com/column/stage1_lesson4-2/" TargetMode="External"/><Relationship Id="rId5811" Type="http://schemas.openxmlformats.org/officeDocument/2006/relationships/hyperlink" Target="https://eigo-rewrite.com/column/stage1_lesson4-2/" TargetMode="External"/><Relationship Id="rId5812" Type="http://schemas.openxmlformats.org/officeDocument/2006/relationships/hyperlink" Target="https://eigo-rewrite.com/column/stage1_lesson4-2/" TargetMode="External"/><Relationship Id="rId5817" Type="http://schemas.openxmlformats.org/officeDocument/2006/relationships/hyperlink" Target="https://eigo-rewrite.com/column/stage1_lesson4-2/" TargetMode="External"/><Relationship Id="rId5818" Type="http://schemas.openxmlformats.org/officeDocument/2006/relationships/hyperlink" Target="https://eigo-rewrite.com/column/stage1_lesson4-2/" TargetMode="External"/><Relationship Id="rId5815" Type="http://schemas.openxmlformats.org/officeDocument/2006/relationships/hyperlink" Target="https://eigo-rewrite.com/column/stage1_lesson4-2/" TargetMode="External"/><Relationship Id="rId5816" Type="http://schemas.openxmlformats.org/officeDocument/2006/relationships/hyperlink" Target="https://eigo-rewrite.com/column/stage1_lesson4-2/" TargetMode="External"/><Relationship Id="rId5819" Type="http://schemas.openxmlformats.org/officeDocument/2006/relationships/hyperlink" Target="https://eigo-rewrite.com/column/stage1_lesson4-2/" TargetMode="External"/><Relationship Id="rId5810" Type="http://schemas.openxmlformats.org/officeDocument/2006/relationships/hyperlink" Target="https://eigo-rewrite.com/column/stage1_lesson4-2/" TargetMode="External"/><Relationship Id="rId5802" Type="http://schemas.openxmlformats.org/officeDocument/2006/relationships/hyperlink" Target="https://eigo-rewrite.com/column/stage1_lesson4-2/" TargetMode="External"/><Relationship Id="rId5803" Type="http://schemas.openxmlformats.org/officeDocument/2006/relationships/hyperlink" Target="https://eigo-rewrite.com/column/stage1_lesson4-2/" TargetMode="External"/><Relationship Id="rId5800" Type="http://schemas.openxmlformats.org/officeDocument/2006/relationships/hyperlink" Target="https://eigo-rewrite.com/column/stage1_lesson4-2/" TargetMode="External"/><Relationship Id="rId5801" Type="http://schemas.openxmlformats.org/officeDocument/2006/relationships/hyperlink" Target="https://eigo-rewrite.com/column/stage1_lesson4-2/" TargetMode="External"/><Relationship Id="rId5806" Type="http://schemas.openxmlformats.org/officeDocument/2006/relationships/hyperlink" Target="https://eigo-rewrite.com/column/stage1_lesson4-2/" TargetMode="External"/><Relationship Id="rId5807" Type="http://schemas.openxmlformats.org/officeDocument/2006/relationships/hyperlink" Target="https://eigo-rewrite.com/column/stage1_lesson4-2/" TargetMode="External"/><Relationship Id="rId5804" Type="http://schemas.openxmlformats.org/officeDocument/2006/relationships/hyperlink" Target="https://eigo-rewrite.com/column/stage1_lesson4-2/" TargetMode="External"/><Relationship Id="rId5805" Type="http://schemas.openxmlformats.org/officeDocument/2006/relationships/hyperlink" Target="https://eigo-rewrite.com/column/stage1_lesson4-2/" TargetMode="External"/><Relationship Id="rId5808" Type="http://schemas.openxmlformats.org/officeDocument/2006/relationships/hyperlink" Target="https://eigo-rewrite.com/column/stage1_lesson4-2/" TargetMode="External"/><Relationship Id="rId5809" Type="http://schemas.openxmlformats.org/officeDocument/2006/relationships/hyperlink" Target="https://eigo-rewrite.com/column/stage1_lesson4-2/" TargetMode="External"/><Relationship Id="rId4503" Type="http://schemas.openxmlformats.org/officeDocument/2006/relationships/hyperlink" Target="https://rika-quest.com/column/insect/" TargetMode="External"/><Relationship Id="rId5835" Type="http://schemas.openxmlformats.org/officeDocument/2006/relationships/hyperlink" Target="https://eigo-rewrite.com/column/stage2-lesson6-1/" TargetMode="External"/><Relationship Id="rId4502" Type="http://schemas.openxmlformats.org/officeDocument/2006/relationships/hyperlink" Target="https://rika-quest.com/column/insect/" TargetMode="External"/><Relationship Id="rId5836" Type="http://schemas.openxmlformats.org/officeDocument/2006/relationships/hyperlink" Target="https://eigo-rewrite.com/column/stage2-lesson6-1/" TargetMode="External"/><Relationship Id="rId4505" Type="http://schemas.openxmlformats.org/officeDocument/2006/relationships/hyperlink" Target="https://rika-quest.com/column/insect/" TargetMode="External"/><Relationship Id="rId5833" Type="http://schemas.openxmlformats.org/officeDocument/2006/relationships/hyperlink" Target="https://eigo-rewrite.com/column/stage2-lesson6-1/" TargetMode="External"/><Relationship Id="rId4504" Type="http://schemas.openxmlformats.org/officeDocument/2006/relationships/hyperlink" Target="https://rika-quest.com/column/insect/" TargetMode="External"/><Relationship Id="rId5834" Type="http://schemas.openxmlformats.org/officeDocument/2006/relationships/hyperlink" Target="https://eigo-rewrite.com/column/stage2-lesson6-1/" TargetMode="External"/><Relationship Id="rId4507" Type="http://schemas.openxmlformats.org/officeDocument/2006/relationships/hyperlink" Target="https://rika-quest.com/column/insect/" TargetMode="External"/><Relationship Id="rId5839" Type="http://schemas.openxmlformats.org/officeDocument/2006/relationships/hyperlink" Target="https://eigo-rewrite.com/column/stage2-lesson6-1/" TargetMode="External"/><Relationship Id="rId4506" Type="http://schemas.openxmlformats.org/officeDocument/2006/relationships/hyperlink" Target="https://rika-quest.com/column/insect/" TargetMode="External"/><Relationship Id="rId4509" Type="http://schemas.openxmlformats.org/officeDocument/2006/relationships/hyperlink" Target="https://rika-quest.com/column/insect/" TargetMode="External"/><Relationship Id="rId5837" Type="http://schemas.openxmlformats.org/officeDocument/2006/relationships/hyperlink" Target="https://eigo-rewrite.com/column/stage2-lesson6-1/" TargetMode="External"/><Relationship Id="rId4508" Type="http://schemas.openxmlformats.org/officeDocument/2006/relationships/hyperlink" Target="https://rika-quest.com/column/insect/" TargetMode="External"/><Relationship Id="rId5838" Type="http://schemas.openxmlformats.org/officeDocument/2006/relationships/hyperlink" Target="https://eigo-rewrite.com/column/stage2-lesson6-1/" TargetMode="External"/><Relationship Id="rId5831" Type="http://schemas.openxmlformats.org/officeDocument/2006/relationships/hyperlink" Target="https://eigo-rewrite.com/column/stage2-lesson6-1/" TargetMode="External"/><Relationship Id="rId5832" Type="http://schemas.openxmlformats.org/officeDocument/2006/relationships/hyperlink" Target="https://eigo-rewrite.com/column/stage2-lesson6-1/" TargetMode="External"/><Relationship Id="rId4501" Type="http://schemas.openxmlformats.org/officeDocument/2006/relationships/hyperlink" Target="https://rika-quest.com/column/insect/" TargetMode="External"/><Relationship Id="rId4500" Type="http://schemas.openxmlformats.org/officeDocument/2006/relationships/hyperlink" Target="https://rika-quest.com/column/insect/" TargetMode="External"/><Relationship Id="rId5830" Type="http://schemas.openxmlformats.org/officeDocument/2006/relationships/hyperlink" Target="https://eigo-rewrite.com/column/stage2-lesson6-1/" TargetMode="External"/><Relationship Id="rId5824" Type="http://schemas.openxmlformats.org/officeDocument/2006/relationships/hyperlink" Target="https://eigo-rewrite.com/column/stage2-lesson6-1/" TargetMode="External"/><Relationship Id="rId5825" Type="http://schemas.openxmlformats.org/officeDocument/2006/relationships/hyperlink" Target="https://eigo-rewrite.com/column/stage2-lesson6-1/" TargetMode="External"/><Relationship Id="rId5822" Type="http://schemas.openxmlformats.org/officeDocument/2006/relationships/hyperlink" Target="https://eigo-rewrite.com/column/stage1_lesson4-2/" TargetMode="External"/><Relationship Id="rId5823" Type="http://schemas.openxmlformats.org/officeDocument/2006/relationships/hyperlink" Target="https://eigo-rewrite.com/column/stage2-lesson6-1/" TargetMode="External"/><Relationship Id="rId5828" Type="http://schemas.openxmlformats.org/officeDocument/2006/relationships/hyperlink" Target="https://eigo-rewrite.com/column/stage2-lesson6-1/" TargetMode="External"/><Relationship Id="rId5829" Type="http://schemas.openxmlformats.org/officeDocument/2006/relationships/hyperlink" Target="https://eigo-rewrite.com/column/stage2-lesson6-1/" TargetMode="External"/><Relationship Id="rId5826" Type="http://schemas.openxmlformats.org/officeDocument/2006/relationships/hyperlink" Target="https://eigo-rewrite.com/column/stage2-lesson6-1/" TargetMode="External"/><Relationship Id="rId5827" Type="http://schemas.openxmlformats.org/officeDocument/2006/relationships/hyperlink" Target="https://eigo-rewrite.com/column/stage2-lesson6-1/" TargetMode="External"/><Relationship Id="rId5820" Type="http://schemas.openxmlformats.org/officeDocument/2006/relationships/hyperlink" Target="https://eigo-rewrite.com/column/stage1_lesson4-2/" TargetMode="External"/><Relationship Id="rId5821" Type="http://schemas.openxmlformats.org/officeDocument/2006/relationships/hyperlink" Target="https://eigo-rewrite.com/column/stage1_lesson4-2/" TargetMode="External"/><Relationship Id="rId3238" Type="http://schemas.openxmlformats.org/officeDocument/2006/relationships/hyperlink" Target="https://rika-quest.com/column/earthquake/" TargetMode="External"/><Relationship Id="rId4569" Type="http://schemas.openxmlformats.org/officeDocument/2006/relationships/hyperlink" Target="https://natsui-sansu-juku.com/column/510-13/" TargetMode="External"/><Relationship Id="rId3237" Type="http://schemas.openxmlformats.org/officeDocument/2006/relationships/hyperlink" Target="https://rika-quest.com/column/earthquake/" TargetMode="External"/><Relationship Id="rId4568" Type="http://schemas.openxmlformats.org/officeDocument/2006/relationships/hyperlink" Target="https://natsui-sansu-juku.com/column/510-13/" TargetMode="External"/><Relationship Id="rId5899" Type="http://schemas.openxmlformats.org/officeDocument/2006/relationships/hyperlink" Target="https://eigo-rewrite.com/column/stage2-lesson6-3/" TargetMode="External"/><Relationship Id="rId3239" Type="http://schemas.openxmlformats.org/officeDocument/2006/relationships/hyperlink" Target="https://rika-quest.com/column/earthquake/" TargetMode="External"/><Relationship Id="rId5890" Type="http://schemas.openxmlformats.org/officeDocument/2006/relationships/hyperlink" Target="https://eigo-rewrite.com/column/stage2-lesson6-3/" TargetMode="External"/><Relationship Id="rId3230" Type="http://schemas.openxmlformats.org/officeDocument/2006/relationships/hyperlink" Target="https://rika-quest.com/column/earthquake/" TargetMode="External"/><Relationship Id="rId4561" Type="http://schemas.openxmlformats.org/officeDocument/2006/relationships/hyperlink" Target="https://natsui-sansu-juku.com/column/510-13/" TargetMode="External"/><Relationship Id="rId5893" Type="http://schemas.openxmlformats.org/officeDocument/2006/relationships/hyperlink" Target="https://eigo-rewrite.com/column/stage2-lesson6-3/" TargetMode="External"/><Relationship Id="rId4560" Type="http://schemas.openxmlformats.org/officeDocument/2006/relationships/hyperlink" Target="https://natsui-sansu-juku.com/column/510-13/" TargetMode="External"/><Relationship Id="rId5894" Type="http://schemas.openxmlformats.org/officeDocument/2006/relationships/hyperlink" Target="https://eigo-rewrite.com/column/stage2-lesson6-3/" TargetMode="External"/><Relationship Id="rId3232" Type="http://schemas.openxmlformats.org/officeDocument/2006/relationships/hyperlink" Target="https://rika-quest.com/column/earthquake/" TargetMode="External"/><Relationship Id="rId4563" Type="http://schemas.openxmlformats.org/officeDocument/2006/relationships/hyperlink" Target="https://natsui-sansu-juku.com/column/510-13/" TargetMode="External"/><Relationship Id="rId5891" Type="http://schemas.openxmlformats.org/officeDocument/2006/relationships/hyperlink" Target="https://eigo-rewrite.com/column/stage2-lesson6-3/" TargetMode="External"/><Relationship Id="rId3231" Type="http://schemas.openxmlformats.org/officeDocument/2006/relationships/hyperlink" Target="https://rika-quest.com/column/earthquake/" TargetMode="External"/><Relationship Id="rId4562" Type="http://schemas.openxmlformats.org/officeDocument/2006/relationships/hyperlink" Target="https://natsui-sansu-juku.com/column/510-13/" TargetMode="External"/><Relationship Id="rId5892" Type="http://schemas.openxmlformats.org/officeDocument/2006/relationships/hyperlink" Target="https://eigo-rewrite.com/column/stage2-lesson6-3/" TargetMode="External"/><Relationship Id="rId3234" Type="http://schemas.openxmlformats.org/officeDocument/2006/relationships/hyperlink" Target="https://rika-quest.com/column/earthquake/" TargetMode="External"/><Relationship Id="rId4565" Type="http://schemas.openxmlformats.org/officeDocument/2006/relationships/hyperlink" Target="https://natsui-sansu-juku.com/column/510-13/" TargetMode="External"/><Relationship Id="rId5897" Type="http://schemas.openxmlformats.org/officeDocument/2006/relationships/hyperlink" Target="https://eigo-rewrite.com/column/stage2-lesson6-3/" TargetMode="External"/><Relationship Id="rId3233" Type="http://schemas.openxmlformats.org/officeDocument/2006/relationships/hyperlink" Target="https://rika-quest.com/column/earthquake/" TargetMode="External"/><Relationship Id="rId4564" Type="http://schemas.openxmlformats.org/officeDocument/2006/relationships/hyperlink" Target="https://natsui-sansu-juku.com/column/510-13/" TargetMode="External"/><Relationship Id="rId5898" Type="http://schemas.openxmlformats.org/officeDocument/2006/relationships/hyperlink" Target="https://eigo-rewrite.com/column/stage2-lesson6-3/" TargetMode="External"/><Relationship Id="rId3236" Type="http://schemas.openxmlformats.org/officeDocument/2006/relationships/hyperlink" Target="https://rika-quest.com/column/earthquake/" TargetMode="External"/><Relationship Id="rId4567" Type="http://schemas.openxmlformats.org/officeDocument/2006/relationships/hyperlink" Target="https://natsui-sansu-juku.com/column/510-13/" TargetMode="External"/><Relationship Id="rId5895" Type="http://schemas.openxmlformats.org/officeDocument/2006/relationships/hyperlink" Target="https://eigo-rewrite.com/column/stage2-lesson6-3/" TargetMode="External"/><Relationship Id="rId3235" Type="http://schemas.openxmlformats.org/officeDocument/2006/relationships/hyperlink" Target="https://rika-quest.com/column/earthquake/" TargetMode="External"/><Relationship Id="rId4566" Type="http://schemas.openxmlformats.org/officeDocument/2006/relationships/hyperlink" Target="https://natsui-sansu-juku.com/column/510-13/" TargetMode="External"/><Relationship Id="rId5896" Type="http://schemas.openxmlformats.org/officeDocument/2006/relationships/hyperlink" Target="https://eigo-rewrite.com/column/stage2-lesson6-3/" TargetMode="External"/><Relationship Id="rId3227" Type="http://schemas.openxmlformats.org/officeDocument/2006/relationships/hyperlink" Target="https://rika-quest.com/column/earthquake/" TargetMode="External"/><Relationship Id="rId4558" Type="http://schemas.openxmlformats.org/officeDocument/2006/relationships/hyperlink" Target="https://natsui-sansu-juku.com/column/510-13/" TargetMode="External"/><Relationship Id="rId3226" Type="http://schemas.openxmlformats.org/officeDocument/2006/relationships/hyperlink" Target="https://rika-quest.com/column/earthquake/" TargetMode="External"/><Relationship Id="rId4557" Type="http://schemas.openxmlformats.org/officeDocument/2006/relationships/hyperlink" Target="https://natsui-sansu-juku.com/column/510-13/" TargetMode="External"/><Relationship Id="rId3229" Type="http://schemas.openxmlformats.org/officeDocument/2006/relationships/hyperlink" Target="https://rika-quest.com/column/earthquake/" TargetMode="External"/><Relationship Id="rId5888" Type="http://schemas.openxmlformats.org/officeDocument/2006/relationships/hyperlink" Target="https://eigo-rewrite.com/column/stage2-lesson6-3/" TargetMode="External"/><Relationship Id="rId3228" Type="http://schemas.openxmlformats.org/officeDocument/2006/relationships/hyperlink" Target="https://rika-quest.com/column/earthquake/" TargetMode="External"/><Relationship Id="rId4559" Type="http://schemas.openxmlformats.org/officeDocument/2006/relationships/hyperlink" Target="https://natsui-sansu-juku.com/column/510-13/" TargetMode="External"/><Relationship Id="rId5889" Type="http://schemas.openxmlformats.org/officeDocument/2006/relationships/hyperlink" Target="https://eigo-rewrite.com/column/stage2-lesson6-3/" TargetMode="External"/><Relationship Id="rId4550" Type="http://schemas.openxmlformats.org/officeDocument/2006/relationships/hyperlink" Target="https://natsui-sansu-juku.com/column/510-13/" TargetMode="External"/><Relationship Id="rId5882" Type="http://schemas.openxmlformats.org/officeDocument/2006/relationships/hyperlink" Target="https://eigo-rewrite.com/column/stage2-lesson6-3/" TargetMode="External"/><Relationship Id="rId5883" Type="http://schemas.openxmlformats.org/officeDocument/2006/relationships/hyperlink" Target="https://eigo-rewrite.com/column/stage2-lesson6-3/" TargetMode="External"/><Relationship Id="rId3221" Type="http://schemas.openxmlformats.org/officeDocument/2006/relationships/hyperlink" Target="https://koten-kakitsubata.jp/blog/kanbunnokotsu/" TargetMode="External"/><Relationship Id="rId4552" Type="http://schemas.openxmlformats.org/officeDocument/2006/relationships/hyperlink" Target="https://natsui-sansu-juku.com/column/510-13/" TargetMode="External"/><Relationship Id="rId5880" Type="http://schemas.openxmlformats.org/officeDocument/2006/relationships/hyperlink" Target="https://eigo-rewrite.com/column/stage2-lesson6-3/" TargetMode="External"/><Relationship Id="rId3220" Type="http://schemas.openxmlformats.org/officeDocument/2006/relationships/hyperlink" Target="https://koten-kakitsubata.jp/blog/kanbunnokotsu/" TargetMode="External"/><Relationship Id="rId4551" Type="http://schemas.openxmlformats.org/officeDocument/2006/relationships/hyperlink" Target="https://natsui-sansu-juku.com/column/510-13/" TargetMode="External"/><Relationship Id="rId5881" Type="http://schemas.openxmlformats.org/officeDocument/2006/relationships/hyperlink" Target="https://eigo-rewrite.com/column/stage2-lesson6-3/" TargetMode="External"/><Relationship Id="rId3223" Type="http://schemas.openxmlformats.org/officeDocument/2006/relationships/hyperlink" Target="https://rika-quest.com/column/earthquake/" TargetMode="External"/><Relationship Id="rId4554" Type="http://schemas.openxmlformats.org/officeDocument/2006/relationships/hyperlink" Target="https://natsui-sansu-juku.com/column/510-13/" TargetMode="External"/><Relationship Id="rId5886" Type="http://schemas.openxmlformats.org/officeDocument/2006/relationships/hyperlink" Target="https://eigo-rewrite.com/column/stage2-lesson6-3/" TargetMode="External"/><Relationship Id="rId3222" Type="http://schemas.openxmlformats.org/officeDocument/2006/relationships/hyperlink" Target="https://koten-kakitsubata.jp/blog/kanbunnokotsu/" TargetMode="External"/><Relationship Id="rId4553" Type="http://schemas.openxmlformats.org/officeDocument/2006/relationships/hyperlink" Target="https://natsui-sansu-juku.com/column/510-13/" TargetMode="External"/><Relationship Id="rId5887" Type="http://schemas.openxmlformats.org/officeDocument/2006/relationships/hyperlink" Target="https://eigo-rewrite.com/column/stage2-lesson6-3/" TargetMode="External"/><Relationship Id="rId3225" Type="http://schemas.openxmlformats.org/officeDocument/2006/relationships/hyperlink" Target="https://rika-quest.com/column/earthquake/" TargetMode="External"/><Relationship Id="rId4556" Type="http://schemas.openxmlformats.org/officeDocument/2006/relationships/hyperlink" Target="https://natsui-sansu-juku.com/column/510-13/" TargetMode="External"/><Relationship Id="rId5884" Type="http://schemas.openxmlformats.org/officeDocument/2006/relationships/hyperlink" Target="https://eigo-rewrite.com/column/stage2-lesson6-3/" TargetMode="External"/><Relationship Id="rId3224" Type="http://schemas.openxmlformats.org/officeDocument/2006/relationships/hyperlink" Target="https://rika-quest.com/column/earthquake/" TargetMode="External"/><Relationship Id="rId4555" Type="http://schemas.openxmlformats.org/officeDocument/2006/relationships/hyperlink" Target="https://natsui-sansu-juku.com/column/510-13/" TargetMode="External"/><Relationship Id="rId5885" Type="http://schemas.openxmlformats.org/officeDocument/2006/relationships/hyperlink" Target="https://eigo-rewrite.com/column/stage2-lesson6-3/" TargetMode="External"/><Relationship Id="rId3259" Type="http://schemas.openxmlformats.org/officeDocument/2006/relationships/hyperlink" Target="https://rika-quest.com/column/earthquake/" TargetMode="External"/><Relationship Id="rId3250" Type="http://schemas.openxmlformats.org/officeDocument/2006/relationships/hyperlink" Target="https://rika-quest.com/column/earthquake/" TargetMode="External"/><Relationship Id="rId4581" Type="http://schemas.openxmlformats.org/officeDocument/2006/relationships/hyperlink" Target="https://eigo-rewrite.com/column/stage2_lesson1-2/" TargetMode="External"/><Relationship Id="rId4580" Type="http://schemas.openxmlformats.org/officeDocument/2006/relationships/hyperlink" Target="https://eigo-rewrite.com/column/stage2_lesson1-2/" TargetMode="External"/><Relationship Id="rId3252" Type="http://schemas.openxmlformats.org/officeDocument/2006/relationships/hyperlink" Target="https://rika-quest.com/column/earthquake/" TargetMode="External"/><Relationship Id="rId4583" Type="http://schemas.openxmlformats.org/officeDocument/2006/relationships/hyperlink" Target="https://eigo-rewrite.com/column/stage2_lesson1-2/" TargetMode="External"/><Relationship Id="rId3251" Type="http://schemas.openxmlformats.org/officeDocument/2006/relationships/hyperlink" Target="https://rika-quest.com/column/earthquake/" TargetMode="External"/><Relationship Id="rId4582" Type="http://schemas.openxmlformats.org/officeDocument/2006/relationships/hyperlink" Target="https://eigo-rewrite.com/column/stage2_lesson1-2/" TargetMode="External"/><Relationship Id="rId3254" Type="http://schemas.openxmlformats.org/officeDocument/2006/relationships/hyperlink" Target="https://rika-quest.com/column/earthquake/" TargetMode="External"/><Relationship Id="rId4585" Type="http://schemas.openxmlformats.org/officeDocument/2006/relationships/hyperlink" Target="https://eigo-rewrite.com/column/stage2_lesson1-2/" TargetMode="External"/><Relationship Id="rId3253" Type="http://schemas.openxmlformats.org/officeDocument/2006/relationships/hyperlink" Target="https://rika-quest.com/column/earthquake/" TargetMode="External"/><Relationship Id="rId4584" Type="http://schemas.openxmlformats.org/officeDocument/2006/relationships/hyperlink" Target="https://eigo-rewrite.com/column/stage2_lesson1-2/" TargetMode="External"/><Relationship Id="rId3256" Type="http://schemas.openxmlformats.org/officeDocument/2006/relationships/hyperlink" Target="https://rika-quest.com/column/earthquake/" TargetMode="External"/><Relationship Id="rId4587" Type="http://schemas.openxmlformats.org/officeDocument/2006/relationships/hyperlink" Target="https://eigo-rewrite.com/column/stage2_lesson1-2/" TargetMode="External"/><Relationship Id="rId3255" Type="http://schemas.openxmlformats.org/officeDocument/2006/relationships/hyperlink" Target="https://rika-quest.com/column/earthquake/" TargetMode="External"/><Relationship Id="rId4586" Type="http://schemas.openxmlformats.org/officeDocument/2006/relationships/hyperlink" Target="https://eigo-rewrite.com/column/stage2_lesson1-2/" TargetMode="External"/><Relationship Id="rId3258" Type="http://schemas.openxmlformats.org/officeDocument/2006/relationships/hyperlink" Target="https://rika-quest.com/column/earthquake/" TargetMode="External"/><Relationship Id="rId4589" Type="http://schemas.openxmlformats.org/officeDocument/2006/relationships/hyperlink" Target="https://eigo-rewrite.com/column/stage2_lesson1-2/" TargetMode="External"/><Relationship Id="rId3257" Type="http://schemas.openxmlformats.org/officeDocument/2006/relationships/hyperlink" Target="https://rika-quest.com/column/earthquake/" TargetMode="External"/><Relationship Id="rId4588" Type="http://schemas.openxmlformats.org/officeDocument/2006/relationships/hyperlink" Target="https://eigo-rewrite.com/column/stage2_lesson1-2/" TargetMode="External"/><Relationship Id="rId3249" Type="http://schemas.openxmlformats.org/officeDocument/2006/relationships/hyperlink" Target="https://rika-quest.com/column/earthquake/" TargetMode="External"/><Relationship Id="rId3248" Type="http://schemas.openxmlformats.org/officeDocument/2006/relationships/hyperlink" Target="https://rika-quest.com/column/earthquake/" TargetMode="External"/><Relationship Id="rId4579" Type="http://schemas.openxmlformats.org/officeDocument/2006/relationships/hyperlink" Target="https://eigo-rewrite.com/column/stage2_lesson1-2/" TargetMode="External"/><Relationship Id="rId4570" Type="http://schemas.openxmlformats.org/officeDocument/2006/relationships/hyperlink" Target="https://natsui-sansu-juku.com/column/510-13/" TargetMode="External"/><Relationship Id="rId3241" Type="http://schemas.openxmlformats.org/officeDocument/2006/relationships/hyperlink" Target="https://rika-quest.com/column/earthquake/" TargetMode="External"/><Relationship Id="rId4572" Type="http://schemas.openxmlformats.org/officeDocument/2006/relationships/hyperlink" Target="https://natsui-sansu-juku.com/column/510-13/" TargetMode="External"/><Relationship Id="rId3240" Type="http://schemas.openxmlformats.org/officeDocument/2006/relationships/hyperlink" Target="https://rika-quest.com/column/earthquake/" TargetMode="External"/><Relationship Id="rId4571" Type="http://schemas.openxmlformats.org/officeDocument/2006/relationships/hyperlink" Target="https://natsui-sansu-juku.com/column/510-13/" TargetMode="External"/><Relationship Id="rId3243" Type="http://schemas.openxmlformats.org/officeDocument/2006/relationships/hyperlink" Target="https://rika-quest.com/column/earthquake/" TargetMode="External"/><Relationship Id="rId4574" Type="http://schemas.openxmlformats.org/officeDocument/2006/relationships/hyperlink" Target="https://eigo-rewrite.com/column/stage2_lesson1-2/" TargetMode="External"/><Relationship Id="rId3242" Type="http://schemas.openxmlformats.org/officeDocument/2006/relationships/hyperlink" Target="https://rika-quest.com/column/earthquake/" TargetMode="External"/><Relationship Id="rId4573" Type="http://schemas.openxmlformats.org/officeDocument/2006/relationships/hyperlink" Target="https://eigo-rewrite.com/column/stage2_lesson1-2/" TargetMode="External"/><Relationship Id="rId3245" Type="http://schemas.openxmlformats.org/officeDocument/2006/relationships/hyperlink" Target="https://rika-quest.com/column/earthquake/" TargetMode="External"/><Relationship Id="rId4576" Type="http://schemas.openxmlformats.org/officeDocument/2006/relationships/hyperlink" Target="https://eigo-rewrite.com/column/stage2_lesson1-2/" TargetMode="External"/><Relationship Id="rId3244" Type="http://schemas.openxmlformats.org/officeDocument/2006/relationships/hyperlink" Target="https://rika-quest.com/column/earthquake/" TargetMode="External"/><Relationship Id="rId4575" Type="http://schemas.openxmlformats.org/officeDocument/2006/relationships/hyperlink" Target="https://eigo-rewrite.com/column/stage2_lesson1-2/" TargetMode="External"/><Relationship Id="rId3247" Type="http://schemas.openxmlformats.org/officeDocument/2006/relationships/hyperlink" Target="https://rika-quest.com/column/earthquake/" TargetMode="External"/><Relationship Id="rId4578" Type="http://schemas.openxmlformats.org/officeDocument/2006/relationships/hyperlink" Target="https://eigo-rewrite.com/column/stage2_lesson1-2/" TargetMode="External"/><Relationship Id="rId3246" Type="http://schemas.openxmlformats.org/officeDocument/2006/relationships/hyperlink" Target="https://rika-quest.com/column/earthquake/" TargetMode="External"/><Relationship Id="rId4577" Type="http://schemas.openxmlformats.org/officeDocument/2006/relationships/hyperlink" Target="https://eigo-rewrite.com/column/stage2_lesson1-2/" TargetMode="External"/><Relationship Id="rId4525" Type="http://schemas.openxmlformats.org/officeDocument/2006/relationships/hyperlink" Target="https://natsui-sansu-juku.com/column/510-13/" TargetMode="External"/><Relationship Id="rId5857" Type="http://schemas.openxmlformats.org/officeDocument/2006/relationships/hyperlink" Target="https://eigo-rewrite.com/column/stage2-lesson6-1/" TargetMode="External"/><Relationship Id="rId4524" Type="http://schemas.openxmlformats.org/officeDocument/2006/relationships/hyperlink" Target="https://natsui-sansu-juku.com/column/510-13/" TargetMode="External"/><Relationship Id="rId5858" Type="http://schemas.openxmlformats.org/officeDocument/2006/relationships/hyperlink" Target="https://eigo-rewrite.com/column/stage2-lesson6-1/" TargetMode="External"/><Relationship Id="rId4527" Type="http://schemas.openxmlformats.org/officeDocument/2006/relationships/hyperlink" Target="https://natsui-sansu-juku.com/column/510-13/" TargetMode="External"/><Relationship Id="rId5855" Type="http://schemas.openxmlformats.org/officeDocument/2006/relationships/hyperlink" Target="https://eigo-rewrite.com/column/stage2-lesson6-1/" TargetMode="External"/><Relationship Id="rId4526" Type="http://schemas.openxmlformats.org/officeDocument/2006/relationships/hyperlink" Target="https://natsui-sansu-juku.com/column/510-13/" TargetMode="External"/><Relationship Id="rId5856" Type="http://schemas.openxmlformats.org/officeDocument/2006/relationships/hyperlink" Target="https://eigo-rewrite.com/column/stage2-lesson6-1/" TargetMode="External"/><Relationship Id="rId4529" Type="http://schemas.openxmlformats.org/officeDocument/2006/relationships/hyperlink" Target="https://natsui-sansu-juku.com/column/510-13/" TargetMode="External"/><Relationship Id="rId4528" Type="http://schemas.openxmlformats.org/officeDocument/2006/relationships/hyperlink" Target="https://natsui-sansu-juku.com/column/510-13/" TargetMode="External"/><Relationship Id="rId5859" Type="http://schemas.openxmlformats.org/officeDocument/2006/relationships/hyperlink" Target="https://eigo-rewrite.com/column/stage2-lesson6-1/" TargetMode="External"/><Relationship Id="rId5850" Type="http://schemas.openxmlformats.org/officeDocument/2006/relationships/hyperlink" Target="https://eigo-rewrite.com/column/stage2-lesson6-1/" TargetMode="External"/><Relationship Id="rId4521" Type="http://schemas.openxmlformats.org/officeDocument/2006/relationships/hyperlink" Target="https://rika-quest.com/column/insect/" TargetMode="External"/><Relationship Id="rId5853" Type="http://schemas.openxmlformats.org/officeDocument/2006/relationships/hyperlink" Target="https://eigo-rewrite.com/column/stage2-lesson6-1/" TargetMode="External"/><Relationship Id="rId4520" Type="http://schemas.openxmlformats.org/officeDocument/2006/relationships/hyperlink" Target="https://rika-quest.com/column/insect/" TargetMode="External"/><Relationship Id="rId5854" Type="http://schemas.openxmlformats.org/officeDocument/2006/relationships/hyperlink" Target="https://eigo-rewrite.com/column/stage2-lesson6-1/" TargetMode="External"/><Relationship Id="rId4523" Type="http://schemas.openxmlformats.org/officeDocument/2006/relationships/hyperlink" Target="https://natsui-sansu-juku.com/column/510-13/" TargetMode="External"/><Relationship Id="rId5851" Type="http://schemas.openxmlformats.org/officeDocument/2006/relationships/hyperlink" Target="https://eigo-rewrite.com/column/stage2-lesson6-1/" TargetMode="External"/><Relationship Id="rId4522" Type="http://schemas.openxmlformats.org/officeDocument/2006/relationships/hyperlink" Target="https://rika-quest.com/column/insect/" TargetMode="External"/><Relationship Id="rId5852" Type="http://schemas.openxmlformats.org/officeDocument/2006/relationships/hyperlink" Target="https://eigo-rewrite.com/column/stage2-lesson6-1/" TargetMode="External"/><Relationship Id="rId4514" Type="http://schemas.openxmlformats.org/officeDocument/2006/relationships/hyperlink" Target="https://rika-quest.com/column/insect/" TargetMode="External"/><Relationship Id="rId5846" Type="http://schemas.openxmlformats.org/officeDocument/2006/relationships/hyperlink" Target="https://eigo-rewrite.com/column/stage2-lesson6-1/" TargetMode="External"/><Relationship Id="rId4513" Type="http://schemas.openxmlformats.org/officeDocument/2006/relationships/hyperlink" Target="https://rika-quest.com/column/insect/" TargetMode="External"/><Relationship Id="rId5847" Type="http://schemas.openxmlformats.org/officeDocument/2006/relationships/hyperlink" Target="https://eigo-rewrite.com/column/stage2-lesson6-1/" TargetMode="External"/><Relationship Id="rId4516" Type="http://schemas.openxmlformats.org/officeDocument/2006/relationships/hyperlink" Target="https://rika-quest.com/column/insect/" TargetMode="External"/><Relationship Id="rId5844" Type="http://schemas.openxmlformats.org/officeDocument/2006/relationships/hyperlink" Target="https://eigo-rewrite.com/column/stage2-lesson6-1/" TargetMode="External"/><Relationship Id="rId4515" Type="http://schemas.openxmlformats.org/officeDocument/2006/relationships/hyperlink" Target="https://rika-quest.com/column/insect/" TargetMode="External"/><Relationship Id="rId5845" Type="http://schemas.openxmlformats.org/officeDocument/2006/relationships/hyperlink" Target="https://eigo-rewrite.com/column/stage2-lesson6-1/" TargetMode="External"/><Relationship Id="rId4518" Type="http://schemas.openxmlformats.org/officeDocument/2006/relationships/hyperlink" Target="https://rika-quest.com/column/insect/" TargetMode="External"/><Relationship Id="rId4517" Type="http://schemas.openxmlformats.org/officeDocument/2006/relationships/hyperlink" Target="https://rika-quest.com/column/insect/" TargetMode="External"/><Relationship Id="rId5848" Type="http://schemas.openxmlformats.org/officeDocument/2006/relationships/hyperlink" Target="https://eigo-rewrite.com/column/stage2-lesson6-1/" TargetMode="External"/><Relationship Id="rId4519" Type="http://schemas.openxmlformats.org/officeDocument/2006/relationships/hyperlink" Target="https://rika-quest.com/column/insect/" TargetMode="External"/><Relationship Id="rId5849" Type="http://schemas.openxmlformats.org/officeDocument/2006/relationships/hyperlink" Target="https://eigo-rewrite.com/column/stage2-lesson6-1/" TargetMode="External"/><Relationship Id="rId4510" Type="http://schemas.openxmlformats.org/officeDocument/2006/relationships/hyperlink" Target="https://rika-quest.com/column/insect/" TargetMode="External"/><Relationship Id="rId5842" Type="http://schemas.openxmlformats.org/officeDocument/2006/relationships/hyperlink" Target="https://eigo-rewrite.com/column/stage2-lesson6-1/" TargetMode="External"/><Relationship Id="rId5843" Type="http://schemas.openxmlformats.org/officeDocument/2006/relationships/hyperlink" Target="https://eigo-rewrite.com/column/stage2-lesson6-1/" TargetMode="External"/><Relationship Id="rId4512" Type="http://schemas.openxmlformats.org/officeDocument/2006/relationships/hyperlink" Target="https://rika-quest.com/column/insect/" TargetMode="External"/><Relationship Id="rId5840" Type="http://schemas.openxmlformats.org/officeDocument/2006/relationships/hyperlink" Target="https://eigo-rewrite.com/column/stage2-lesson6-1/" TargetMode="External"/><Relationship Id="rId4511" Type="http://schemas.openxmlformats.org/officeDocument/2006/relationships/hyperlink" Target="https://rika-quest.com/column/insect/" TargetMode="External"/><Relationship Id="rId5841" Type="http://schemas.openxmlformats.org/officeDocument/2006/relationships/hyperlink" Target="https://eigo-rewrite.com/column/stage2-lesson6-1/" TargetMode="External"/><Relationship Id="rId3216" Type="http://schemas.openxmlformats.org/officeDocument/2006/relationships/hyperlink" Target="https://koten-kakitsubata.jp/blog/kanbunnokotsu/" TargetMode="External"/><Relationship Id="rId4547" Type="http://schemas.openxmlformats.org/officeDocument/2006/relationships/hyperlink" Target="https://natsui-sansu-juku.com/column/510-13/" TargetMode="External"/><Relationship Id="rId5879" Type="http://schemas.openxmlformats.org/officeDocument/2006/relationships/hyperlink" Target="https://eigo-rewrite.com/column/stage2-lesson6-3/" TargetMode="External"/><Relationship Id="rId3215" Type="http://schemas.openxmlformats.org/officeDocument/2006/relationships/hyperlink" Target="https://koten-kakitsubata.jp/blog/kanbunnokotsu/" TargetMode="External"/><Relationship Id="rId4546" Type="http://schemas.openxmlformats.org/officeDocument/2006/relationships/hyperlink" Target="https://natsui-sansu-juku.com/column/510-13/" TargetMode="External"/><Relationship Id="rId3218" Type="http://schemas.openxmlformats.org/officeDocument/2006/relationships/hyperlink" Target="https://koten-kakitsubata.jp/blog/kanbunnokotsu/" TargetMode="External"/><Relationship Id="rId4549" Type="http://schemas.openxmlformats.org/officeDocument/2006/relationships/hyperlink" Target="https://natsui-sansu-juku.com/column/510-13/" TargetMode="External"/><Relationship Id="rId5877" Type="http://schemas.openxmlformats.org/officeDocument/2006/relationships/hyperlink" Target="https://eigo-rewrite.com/column/stage2-lesson6-3/" TargetMode="External"/><Relationship Id="rId3217" Type="http://schemas.openxmlformats.org/officeDocument/2006/relationships/hyperlink" Target="https://koten-kakitsubata.jp/blog/kanbunnokotsu/" TargetMode="External"/><Relationship Id="rId4548" Type="http://schemas.openxmlformats.org/officeDocument/2006/relationships/hyperlink" Target="https://natsui-sansu-juku.com/column/510-13/" TargetMode="External"/><Relationship Id="rId5878" Type="http://schemas.openxmlformats.org/officeDocument/2006/relationships/hyperlink" Target="https://eigo-rewrite.com/column/stage2-lesson6-3/" TargetMode="External"/><Relationship Id="rId3219" Type="http://schemas.openxmlformats.org/officeDocument/2006/relationships/hyperlink" Target="https://koten-kakitsubata.jp/blog/kanbunnokotsu/" TargetMode="External"/><Relationship Id="rId5871" Type="http://schemas.openxmlformats.org/officeDocument/2006/relationships/hyperlink" Target="https://eigo-rewrite.com/column/stage2-lesson6-1/" TargetMode="External"/><Relationship Id="rId5872" Type="http://schemas.openxmlformats.org/officeDocument/2006/relationships/hyperlink" Target="https://eigo-rewrite.com/column/stage2-lesson6-1/" TargetMode="External"/><Relationship Id="rId3210" Type="http://schemas.openxmlformats.org/officeDocument/2006/relationships/hyperlink" Target="https://koten-kakitsubata.jp/blog/kanbunnokotsu/" TargetMode="External"/><Relationship Id="rId4541" Type="http://schemas.openxmlformats.org/officeDocument/2006/relationships/hyperlink" Target="https://natsui-sansu-juku.com/column/510-13/" TargetMode="External"/><Relationship Id="rId4540" Type="http://schemas.openxmlformats.org/officeDocument/2006/relationships/hyperlink" Target="https://natsui-sansu-juku.com/column/510-13/" TargetMode="External"/><Relationship Id="rId5870" Type="http://schemas.openxmlformats.org/officeDocument/2006/relationships/hyperlink" Target="https://eigo-rewrite.com/column/stage2-lesson6-1/" TargetMode="External"/><Relationship Id="rId3212" Type="http://schemas.openxmlformats.org/officeDocument/2006/relationships/hyperlink" Target="https://koten-kakitsubata.jp/blog/kanbunnokotsu/" TargetMode="External"/><Relationship Id="rId4543" Type="http://schemas.openxmlformats.org/officeDocument/2006/relationships/hyperlink" Target="https://natsui-sansu-juku.com/column/510-13/" TargetMode="External"/><Relationship Id="rId5875" Type="http://schemas.openxmlformats.org/officeDocument/2006/relationships/hyperlink" Target="https://eigo-rewrite.com/column/stage2-lesson6-3/" TargetMode="External"/><Relationship Id="rId3211" Type="http://schemas.openxmlformats.org/officeDocument/2006/relationships/hyperlink" Target="https://koten-kakitsubata.jp/blog/kanbunnokotsu/" TargetMode="External"/><Relationship Id="rId4542" Type="http://schemas.openxmlformats.org/officeDocument/2006/relationships/hyperlink" Target="https://natsui-sansu-juku.com/column/510-13/" TargetMode="External"/><Relationship Id="rId5876" Type="http://schemas.openxmlformats.org/officeDocument/2006/relationships/hyperlink" Target="https://eigo-rewrite.com/column/stage2-lesson6-3/" TargetMode="External"/><Relationship Id="rId3214" Type="http://schemas.openxmlformats.org/officeDocument/2006/relationships/hyperlink" Target="https://koten-kakitsubata.jp/blog/kanbunnokotsu/" TargetMode="External"/><Relationship Id="rId4545" Type="http://schemas.openxmlformats.org/officeDocument/2006/relationships/hyperlink" Target="https://natsui-sansu-juku.com/column/510-13/" TargetMode="External"/><Relationship Id="rId5873" Type="http://schemas.openxmlformats.org/officeDocument/2006/relationships/hyperlink" Target="https://eigo-rewrite.com/column/stage2-lesson6-3/" TargetMode="External"/><Relationship Id="rId3213" Type="http://schemas.openxmlformats.org/officeDocument/2006/relationships/hyperlink" Target="https://koten-kakitsubata.jp/blog/kanbunnokotsu/" TargetMode="External"/><Relationship Id="rId4544" Type="http://schemas.openxmlformats.org/officeDocument/2006/relationships/hyperlink" Target="https://natsui-sansu-juku.com/column/510-13/" TargetMode="External"/><Relationship Id="rId5874" Type="http://schemas.openxmlformats.org/officeDocument/2006/relationships/hyperlink" Target="https://eigo-rewrite.com/column/stage2-lesson6-3/" TargetMode="External"/><Relationship Id="rId3205" Type="http://schemas.openxmlformats.org/officeDocument/2006/relationships/hyperlink" Target="https://koten-kakitsubata.jp/blog/kanbunnokotsu/" TargetMode="External"/><Relationship Id="rId4536" Type="http://schemas.openxmlformats.org/officeDocument/2006/relationships/hyperlink" Target="https://natsui-sansu-juku.com/column/510-13/" TargetMode="External"/><Relationship Id="rId5868" Type="http://schemas.openxmlformats.org/officeDocument/2006/relationships/hyperlink" Target="https://eigo-rewrite.com/column/stage2-lesson6-1/" TargetMode="External"/><Relationship Id="rId3204" Type="http://schemas.openxmlformats.org/officeDocument/2006/relationships/hyperlink" Target="https://koten-kakitsubata.jp/blog/kanbunnokotsu/" TargetMode="External"/><Relationship Id="rId4535" Type="http://schemas.openxmlformats.org/officeDocument/2006/relationships/hyperlink" Target="https://natsui-sansu-juku.com/column/510-13/" TargetMode="External"/><Relationship Id="rId5869" Type="http://schemas.openxmlformats.org/officeDocument/2006/relationships/hyperlink" Target="https://eigo-rewrite.com/column/stage2-lesson6-1/" TargetMode="External"/><Relationship Id="rId3207" Type="http://schemas.openxmlformats.org/officeDocument/2006/relationships/hyperlink" Target="https://koten-kakitsubata.jp/blog/kanbunnokotsu/" TargetMode="External"/><Relationship Id="rId4538" Type="http://schemas.openxmlformats.org/officeDocument/2006/relationships/hyperlink" Target="https://natsui-sansu-juku.com/column/510-13/" TargetMode="External"/><Relationship Id="rId5866" Type="http://schemas.openxmlformats.org/officeDocument/2006/relationships/hyperlink" Target="https://eigo-rewrite.com/column/stage2-lesson6-1/" TargetMode="External"/><Relationship Id="rId3206" Type="http://schemas.openxmlformats.org/officeDocument/2006/relationships/hyperlink" Target="https://koten-kakitsubata.jp/blog/kanbunnokotsu/" TargetMode="External"/><Relationship Id="rId4537" Type="http://schemas.openxmlformats.org/officeDocument/2006/relationships/hyperlink" Target="https://natsui-sansu-juku.com/column/510-13/" TargetMode="External"/><Relationship Id="rId5867" Type="http://schemas.openxmlformats.org/officeDocument/2006/relationships/hyperlink" Target="https://eigo-rewrite.com/column/stage2-lesson6-1/" TargetMode="External"/><Relationship Id="rId3209" Type="http://schemas.openxmlformats.org/officeDocument/2006/relationships/hyperlink" Target="https://koten-kakitsubata.jp/blog/kanbunnokotsu/" TargetMode="External"/><Relationship Id="rId3208" Type="http://schemas.openxmlformats.org/officeDocument/2006/relationships/hyperlink" Target="https://koten-kakitsubata.jp/blog/kanbunnokotsu/" TargetMode="External"/><Relationship Id="rId4539" Type="http://schemas.openxmlformats.org/officeDocument/2006/relationships/hyperlink" Target="https://natsui-sansu-juku.com/column/510-13/" TargetMode="External"/><Relationship Id="rId5860" Type="http://schemas.openxmlformats.org/officeDocument/2006/relationships/hyperlink" Target="https://eigo-rewrite.com/column/stage2-lesson6-1/" TargetMode="External"/><Relationship Id="rId5861" Type="http://schemas.openxmlformats.org/officeDocument/2006/relationships/hyperlink" Target="https://eigo-rewrite.com/column/stage2-lesson6-1/" TargetMode="External"/><Relationship Id="rId4530" Type="http://schemas.openxmlformats.org/officeDocument/2006/relationships/hyperlink" Target="https://natsui-sansu-juku.com/column/510-13/" TargetMode="External"/><Relationship Id="rId3201" Type="http://schemas.openxmlformats.org/officeDocument/2006/relationships/hyperlink" Target="https://koten-kakitsubata.jp/blog/kanbunnokotsu/" TargetMode="External"/><Relationship Id="rId4532" Type="http://schemas.openxmlformats.org/officeDocument/2006/relationships/hyperlink" Target="https://natsui-sansu-juku.com/column/510-13/" TargetMode="External"/><Relationship Id="rId5864" Type="http://schemas.openxmlformats.org/officeDocument/2006/relationships/hyperlink" Target="https://eigo-rewrite.com/column/stage2-lesson6-1/" TargetMode="External"/><Relationship Id="rId3200" Type="http://schemas.openxmlformats.org/officeDocument/2006/relationships/hyperlink" Target="https://koten-kakitsubata.jp/blog/kanbunnokotsu/" TargetMode="External"/><Relationship Id="rId4531" Type="http://schemas.openxmlformats.org/officeDocument/2006/relationships/hyperlink" Target="https://natsui-sansu-juku.com/column/510-13/" TargetMode="External"/><Relationship Id="rId5865" Type="http://schemas.openxmlformats.org/officeDocument/2006/relationships/hyperlink" Target="https://eigo-rewrite.com/column/stage2-lesson6-1/" TargetMode="External"/><Relationship Id="rId3203" Type="http://schemas.openxmlformats.org/officeDocument/2006/relationships/hyperlink" Target="https://koten-kakitsubata.jp/blog/kanbunnokotsu/" TargetMode="External"/><Relationship Id="rId4534" Type="http://schemas.openxmlformats.org/officeDocument/2006/relationships/hyperlink" Target="https://natsui-sansu-juku.com/column/510-13/" TargetMode="External"/><Relationship Id="rId5862" Type="http://schemas.openxmlformats.org/officeDocument/2006/relationships/hyperlink" Target="https://eigo-rewrite.com/column/stage2-lesson6-1/" TargetMode="External"/><Relationship Id="rId3202" Type="http://schemas.openxmlformats.org/officeDocument/2006/relationships/hyperlink" Target="https://koten-kakitsubata.jp/blog/kanbunnokotsu/" TargetMode="External"/><Relationship Id="rId4533" Type="http://schemas.openxmlformats.org/officeDocument/2006/relationships/hyperlink" Target="https://natsui-sansu-juku.com/column/510-13/" TargetMode="External"/><Relationship Id="rId5863" Type="http://schemas.openxmlformats.org/officeDocument/2006/relationships/hyperlink" Target="https://eigo-rewrite.com/column/stage2-lesson6-1/" TargetMode="External"/><Relationship Id="rId3270" Type="http://schemas.openxmlformats.org/officeDocument/2006/relationships/hyperlink" Target="https://rika-quest.com/column/earthquake/" TargetMode="External"/><Relationship Id="rId3272" Type="http://schemas.openxmlformats.org/officeDocument/2006/relationships/hyperlink" Target="https://rika-quest.com/column/earthquake/" TargetMode="External"/><Relationship Id="rId3271" Type="http://schemas.openxmlformats.org/officeDocument/2006/relationships/hyperlink" Target="https://rika-quest.com/column/earthquake/" TargetMode="External"/><Relationship Id="rId3274" Type="http://schemas.openxmlformats.org/officeDocument/2006/relationships/hyperlink" Target="https://juku-escot.com/c_blogs/j-goukakuritsu/" TargetMode="External"/><Relationship Id="rId3273" Type="http://schemas.openxmlformats.org/officeDocument/2006/relationships/hyperlink" Target="https://juku-escot.com/c_blogs/j-goukakuritsu/" TargetMode="External"/><Relationship Id="rId3276" Type="http://schemas.openxmlformats.org/officeDocument/2006/relationships/hyperlink" Target="https://juku-escot.com/c_blogs/j-goukakuritsu/" TargetMode="External"/><Relationship Id="rId3275" Type="http://schemas.openxmlformats.org/officeDocument/2006/relationships/hyperlink" Target="https://juku-escot.com/c_blogs/j-goukakuritsu/" TargetMode="External"/><Relationship Id="rId3278" Type="http://schemas.openxmlformats.org/officeDocument/2006/relationships/hyperlink" Target="https://juku-escot.com/c_blogs/j-goukakuritsu/" TargetMode="External"/><Relationship Id="rId3277" Type="http://schemas.openxmlformats.org/officeDocument/2006/relationships/hyperlink" Target="https://juku-escot.com/c_blogs/j-goukakuritsu/" TargetMode="External"/><Relationship Id="rId3279" Type="http://schemas.openxmlformats.org/officeDocument/2006/relationships/hyperlink" Target="https://juku-escot.com/c_blogs/j-goukakuritsu/" TargetMode="External"/><Relationship Id="rId4590" Type="http://schemas.openxmlformats.org/officeDocument/2006/relationships/hyperlink" Target="https://eigo-rewrite.com/column/stage2_lesson1-2/" TargetMode="External"/><Relationship Id="rId3261" Type="http://schemas.openxmlformats.org/officeDocument/2006/relationships/hyperlink" Target="https://rika-quest.com/column/earthquake/" TargetMode="External"/><Relationship Id="rId4592" Type="http://schemas.openxmlformats.org/officeDocument/2006/relationships/hyperlink" Target="https://eigo-rewrite.com/column/stage2_lesson1-2/" TargetMode="External"/><Relationship Id="rId3260" Type="http://schemas.openxmlformats.org/officeDocument/2006/relationships/hyperlink" Target="https://rika-quest.com/column/earthquake/" TargetMode="External"/><Relationship Id="rId4591" Type="http://schemas.openxmlformats.org/officeDocument/2006/relationships/hyperlink" Target="https://eigo-rewrite.com/column/stage2_lesson1-2/" TargetMode="External"/><Relationship Id="rId3263" Type="http://schemas.openxmlformats.org/officeDocument/2006/relationships/hyperlink" Target="https://rika-quest.com/column/earthquake/" TargetMode="External"/><Relationship Id="rId4594" Type="http://schemas.openxmlformats.org/officeDocument/2006/relationships/hyperlink" Target="https://eigo-rewrite.com/column/stage2_lesson1-2/" TargetMode="External"/><Relationship Id="rId3262" Type="http://schemas.openxmlformats.org/officeDocument/2006/relationships/hyperlink" Target="https://rika-quest.com/column/earthquake/" TargetMode="External"/><Relationship Id="rId4593" Type="http://schemas.openxmlformats.org/officeDocument/2006/relationships/hyperlink" Target="https://eigo-rewrite.com/column/stage2_lesson1-2/" TargetMode="External"/><Relationship Id="rId3265" Type="http://schemas.openxmlformats.org/officeDocument/2006/relationships/hyperlink" Target="https://rika-quest.com/column/earthquake/" TargetMode="External"/><Relationship Id="rId4596" Type="http://schemas.openxmlformats.org/officeDocument/2006/relationships/hyperlink" Target="https://eigo-rewrite.com/column/stage2_lesson1-2/" TargetMode="External"/><Relationship Id="rId3264" Type="http://schemas.openxmlformats.org/officeDocument/2006/relationships/hyperlink" Target="https://rika-quest.com/column/earthquake/" TargetMode="External"/><Relationship Id="rId4595" Type="http://schemas.openxmlformats.org/officeDocument/2006/relationships/hyperlink" Target="https://eigo-rewrite.com/column/stage2_lesson1-2/" TargetMode="External"/><Relationship Id="rId3267" Type="http://schemas.openxmlformats.org/officeDocument/2006/relationships/hyperlink" Target="https://rika-quest.com/column/earthquake/" TargetMode="External"/><Relationship Id="rId4598" Type="http://schemas.openxmlformats.org/officeDocument/2006/relationships/hyperlink" Target="https://eigo-rewrite.com/column/stage2_lesson1-2/" TargetMode="External"/><Relationship Id="rId3266" Type="http://schemas.openxmlformats.org/officeDocument/2006/relationships/hyperlink" Target="https://rika-quest.com/column/earthquake/" TargetMode="External"/><Relationship Id="rId4597" Type="http://schemas.openxmlformats.org/officeDocument/2006/relationships/hyperlink" Target="https://eigo-rewrite.com/column/stage2_lesson1-2/" TargetMode="External"/><Relationship Id="rId3269" Type="http://schemas.openxmlformats.org/officeDocument/2006/relationships/hyperlink" Target="https://rika-quest.com/column/earthquake/" TargetMode="External"/><Relationship Id="rId3268" Type="http://schemas.openxmlformats.org/officeDocument/2006/relationships/hyperlink" Target="https://rika-quest.com/column/earthquake/" TargetMode="External"/><Relationship Id="rId4599" Type="http://schemas.openxmlformats.org/officeDocument/2006/relationships/hyperlink" Target="https://eigo-rewrite.com/column/stage2_lesson1-2/" TargetMode="External"/><Relationship Id="rId3290" Type="http://schemas.openxmlformats.org/officeDocument/2006/relationships/hyperlink" Target="https://juku-escot.com/c_blogs/j-goukakuritsu/" TargetMode="External"/><Relationship Id="rId3292" Type="http://schemas.openxmlformats.org/officeDocument/2006/relationships/hyperlink" Target="https://juku-escot.com/c_blogs/j-goukakuritsu/" TargetMode="External"/><Relationship Id="rId3291" Type="http://schemas.openxmlformats.org/officeDocument/2006/relationships/hyperlink" Target="https://juku-escot.com/c_blogs/j-goukakuritsu/" TargetMode="External"/><Relationship Id="rId3294" Type="http://schemas.openxmlformats.org/officeDocument/2006/relationships/hyperlink" Target="https://juku-escot.com/c_blogs/j-goukakuritsu/" TargetMode="External"/><Relationship Id="rId3293" Type="http://schemas.openxmlformats.org/officeDocument/2006/relationships/hyperlink" Target="https://juku-escot.com/c_blogs/j-goukakuritsu/" TargetMode="External"/><Relationship Id="rId3296" Type="http://schemas.openxmlformats.org/officeDocument/2006/relationships/hyperlink" Target="https://juku-escot.com/c_blogs/j-goukakuritsu/" TargetMode="External"/><Relationship Id="rId3295" Type="http://schemas.openxmlformats.org/officeDocument/2006/relationships/hyperlink" Target="https://juku-escot.com/c_blogs/j-goukakuritsu/" TargetMode="External"/><Relationship Id="rId3298" Type="http://schemas.openxmlformats.org/officeDocument/2006/relationships/hyperlink" Target="https://juku-escot.com/c_blogs/j-goukakuritsu/" TargetMode="External"/><Relationship Id="rId3297" Type="http://schemas.openxmlformats.org/officeDocument/2006/relationships/hyperlink" Target="https://juku-escot.com/c_blogs/j-goukakuritsu/" TargetMode="External"/><Relationship Id="rId3299" Type="http://schemas.openxmlformats.org/officeDocument/2006/relationships/hyperlink" Target="https://juku-escot.com/c_blogs/j-goukakuritsu/" TargetMode="External"/><Relationship Id="rId3281" Type="http://schemas.openxmlformats.org/officeDocument/2006/relationships/hyperlink" Target="https://juku-escot.com/c_blogs/j-goukakuritsu/" TargetMode="External"/><Relationship Id="rId3280" Type="http://schemas.openxmlformats.org/officeDocument/2006/relationships/hyperlink" Target="https://juku-escot.com/c_blogs/j-goukakuritsu/" TargetMode="External"/><Relationship Id="rId3283" Type="http://schemas.openxmlformats.org/officeDocument/2006/relationships/hyperlink" Target="https://juku-escot.com/c_blogs/j-goukakuritsu/" TargetMode="External"/><Relationship Id="rId3282" Type="http://schemas.openxmlformats.org/officeDocument/2006/relationships/hyperlink" Target="https://juku-escot.com/c_blogs/j-goukakuritsu/" TargetMode="External"/><Relationship Id="rId3285" Type="http://schemas.openxmlformats.org/officeDocument/2006/relationships/hyperlink" Target="https://juku-escot.com/c_blogs/j-goukakuritsu/" TargetMode="External"/><Relationship Id="rId3284" Type="http://schemas.openxmlformats.org/officeDocument/2006/relationships/hyperlink" Target="https://juku-escot.com/c_blogs/j-goukakuritsu/" TargetMode="External"/><Relationship Id="rId3287" Type="http://schemas.openxmlformats.org/officeDocument/2006/relationships/hyperlink" Target="https://juku-escot.com/c_blogs/j-goukakuritsu/" TargetMode="External"/><Relationship Id="rId3286" Type="http://schemas.openxmlformats.org/officeDocument/2006/relationships/hyperlink" Target="https://juku-escot.com/c_blogs/j-goukakuritsu/" TargetMode="External"/><Relationship Id="rId3289" Type="http://schemas.openxmlformats.org/officeDocument/2006/relationships/hyperlink" Target="https://juku-escot.com/c_blogs/j-goukakuritsu/" TargetMode="External"/><Relationship Id="rId3288" Type="http://schemas.openxmlformats.org/officeDocument/2006/relationships/hyperlink" Target="https://juku-escot.com/c_blogs/j-goukakuritsu/" TargetMode="External"/><Relationship Id="rId14010" Type="http://schemas.openxmlformats.org/officeDocument/2006/relationships/drawing" Target="../drawings/drawing8.xml"/><Relationship Id="rId14008" Type="http://schemas.openxmlformats.org/officeDocument/2006/relationships/hyperlink" Target="https://eng-support.com/column/book2-lesson7-scene1/" TargetMode="External"/><Relationship Id="rId14009" Type="http://schemas.openxmlformats.org/officeDocument/2006/relationships/hyperlink" Target="https://eng-support.com/column/book2-lesson7-scene1/" TargetMode="External"/><Relationship Id="rId14004" Type="http://schemas.openxmlformats.org/officeDocument/2006/relationships/hyperlink" Target="https://eng-support.com/" TargetMode="External"/><Relationship Id="rId14005" Type="http://schemas.openxmlformats.org/officeDocument/2006/relationships/hyperlink" Target="https://eng-support.com/" TargetMode="External"/><Relationship Id="rId14006" Type="http://schemas.openxmlformats.org/officeDocument/2006/relationships/hyperlink" Target="https://eng-support.com/" TargetMode="External"/><Relationship Id="rId14007" Type="http://schemas.openxmlformats.org/officeDocument/2006/relationships/hyperlink" Target="https://eng-support.com/" TargetMode="External"/><Relationship Id="rId14000" Type="http://schemas.openxmlformats.org/officeDocument/2006/relationships/hyperlink" Target="https://eng-support.com/" TargetMode="External"/><Relationship Id="rId14001" Type="http://schemas.openxmlformats.org/officeDocument/2006/relationships/hyperlink" Target="https://eng-support.com/" TargetMode="External"/><Relationship Id="rId14002" Type="http://schemas.openxmlformats.org/officeDocument/2006/relationships/hyperlink" Target="https://eng-support.com/" TargetMode="External"/><Relationship Id="rId14003" Type="http://schemas.openxmlformats.org/officeDocument/2006/relationships/hyperlink" Target="https://eng-support.com/" TargetMode="External"/><Relationship Id="rId4602" Type="http://schemas.openxmlformats.org/officeDocument/2006/relationships/hyperlink" Target="https://eigo-rewrite.com/column/stage2_lesson1-2/" TargetMode="External"/><Relationship Id="rId5934" Type="http://schemas.openxmlformats.org/officeDocument/2006/relationships/hyperlink" Target="https://eng-support.com/column/progress-book1-lesson18-3/" TargetMode="External"/><Relationship Id="rId4601" Type="http://schemas.openxmlformats.org/officeDocument/2006/relationships/hyperlink" Target="https://eigo-rewrite.com/column/stage2_lesson1-2/" TargetMode="External"/><Relationship Id="rId5935" Type="http://schemas.openxmlformats.org/officeDocument/2006/relationships/hyperlink" Target="https://eng-support.com/column/progress-book1-lesson18-3/" TargetMode="External"/><Relationship Id="rId4604" Type="http://schemas.openxmlformats.org/officeDocument/2006/relationships/hyperlink" Target="https://eigo-rewrite.com/column/stage2_lesson1-2/" TargetMode="External"/><Relationship Id="rId5932" Type="http://schemas.openxmlformats.org/officeDocument/2006/relationships/hyperlink" Target="https://eng-support.com/column/progress-book1-lesson18-3/" TargetMode="External"/><Relationship Id="rId4603" Type="http://schemas.openxmlformats.org/officeDocument/2006/relationships/hyperlink" Target="https://eigo-rewrite.com/column/stage2_lesson1-2/" TargetMode="External"/><Relationship Id="rId5933" Type="http://schemas.openxmlformats.org/officeDocument/2006/relationships/hyperlink" Target="https://eng-support.com/column/progress-book1-lesson18-3/" TargetMode="External"/><Relationship Id="rId4606" Type="http://schemas.openxmlformats.org/officeDocument/2006/relationships/hyperlink" Target="https://eigo-rewrite.com/column/stage2_lesson1-2/" TargetMode="External"/><Relationship Id="rId5938" Type="http://schemas.openxmlformats.org/officeDocument/2006/relationships/hyperlink" Target="https://eng-support.com/column/progress-book1-lesson18-3/" TargetMode="External"/><Relationship Id="rId4605" Type="http://schemas.openxmlformats.org/officeDocument/2006/relationships/hyperlink" Target="https://eigo-rewrite.com/column/stage2_lesson1-2/" TargetMode="External"/><Relationship Id="rId5939" Type="http://schemas.openxmlformats.org/officeDocument/2006/relationships/hyperlink" Target="https://eng-support.com/column/progress-book1-lesson18-3/" TargetMode="External"/><Relationship Id="rId4608" Type="http://schemas.openxmlformats.org/officeDocument/2006/relationships/hyperlink" Target="https://eigo-rewrite.com/column/stage2_lesson1-2/" TargetMode="External"/><Relationship Id="rId5936" Type="http://schemas.openxmlformats.org/officeDocument/2006/relationships/hyperlink" Target="https://eng-support.com/column/progress-book1-lesson18-3/" TargetMode="External"/><Relationship Id="rId4607" Type="http://schemas.openxmlformats.org/officeDocument/2006/relationships/hyperlink" Target="https://eigo-rewrite.com/column/stage2_lesson1-2/" TargetMode="External"/><Relationship Id="rId5937" Type="http://schemas.openxmlformats.org/officeDocument/2006/relationships/hyperlink" Target="https://eng-support.com/column/progress-book1-lesson18-3/" TargetMode="External"/><Relationship Id="rId4609" Type="http://schemas.openxmlformats.org/officeDocument/2006/relationships/hyperlink" Target="https://eigo-rewrite.com/column/stage2_lesson1-2/" TargetMode="External"/><Relationship Id="rId5930" Type="http://schemas.openxmlformats.org/officeDocument/2006/relationships/hyperlink" Target="https://eng-support.com/column/progress-book1-lesson18-3/" TargetMode="External"/><Relationship Id="rId5931" Type="http://schemas.openxmlformats.org/officeDocument/2006/relationships/hyperlink" Target="https://eng-support.com/column/progress-book1-lesson18-3/" TargetMode="External"/><Relationship Id="rId4600" Type="http://schemas.openxmlformats.org/officeDocument/2006/relationships/hyperlink" Target="https://eigo-rewrite.com/column/stage2_lesson1-2/" TargetMode="External"/><Relationship Id="rId5923" Type="http://schemas.openxmlformats.org/officeDocument/2006/relationships/hyperlink" Target="https://eng-support.com/column/progress-book1-lesson18-3/" TargetMode="External"/><Relationship Id="rId5924" Type="http://schemas.openxmlformats.org/officeDocument/2006/relationships/hyperlink" Target="https://eng-support.com/column/progress-book1-lesson18-3/" TargetMode="External"/><Relationship Id="rId5921" Type="http://schemas.openxmlformats.org/officeDocument/2006/relationships/hyperlink" Target="https://eigo-rewrite.com/column/stage2-lesson6-3/" TargetMode="External"/><Relationship Id="rId5922" Type="http://schemas.openxmlformats.org/officeDocument/2006/relationships/hyperlink" Target="https://eigo-rewrite.com/column/stage2-lesson6-3/" TargetMode="External"/><Relationship Id="rId5927" Type="http://schemas.openxmlformats.org/officeDocument/2006/relationships/hyperlink" Target="https://eng-support.com/column/progress-book1-lesson18-3/" TargetMode="External"/><Relationship Id="rId5928" Type="http://schemas.openxmlformats.org/officeDocument/2006/relationships/hyperlink" Target="https://eng-support.com/column/progress-book1-lesson18-3/" TargetMode="External"/><Relationship Id="rId5925" Type="http://schemas.openxmlformats.org/officeDocument/2006/relationships/hyperlink" Target="https://eng-support.com/column/progress-book1-lesson18-3/" TargetMode="External"/><Relationship Id="rId5926" Type="http://schemas.openxmlformats.org/officeDocument/2006/relationships/hyperlink" Target="https://eng-support.com/column/progress-book1-lesson18-3/" TargetMode="External"/><Relationship Id="rId5929" Type="http://schemas.openxmlformats.org/officeDocument/2006/relationships/hyperlink" Target="https://eng-support.com/column/progress-book1-lesson18-3/" TargetMode="External"/><Relationship Id="rId5920" Type="http://schemas.openxmlformats.org/officeDocument/2006/relationships/hyperlink" Target="https://eigo-rewrite.com/column/stage2-lesson6-3/" TargetMode="External"/><Relationship Id="rId4624" Type="http://schemas.openxmlformats.org/officeDocument/2006/relationships/hyperlink" Target="https://eigo-rewrite.com/column/stage2-lesson7-2/" TargetMode="External"/><Relationship Id="rId5956" Type="http://schemas.openxmlformats.org/officeDocument/2006/relationships/hyperlink" Target="https://eng-support.com/column/progress-book1-lesson18-3/" TargetMode="External"/><Relationship Id="rId4623" Type="http://schemas.openxmlformats.org/officeDocument/2006/relationships/hyperlink" Target="https://eigo-rewrite.com/column/stage2-lesson7-2/" TargetMode="External"/><Relationship Id="rId5957" Type="http://schemas.openxmlformats.org/officeDocument/2006/relationships/hyperlink" Target="https://eng-support.com/column/progress-book1-lesson18-3/" TargetMode="External"/><Relationship Id="rId4626" Type="http://schemas.openxmlformats.org/officeDocument/2006/relationships/hyperlink" Target="https://eigo-rewrite.com/column/stage2-lesson7-2/" TargetMode="External"/><Relationship Id="rId5954" Type="http://schemas.openxmlformats.org/officeDocument/2006/relationships/hyperlink" Target="https://eng-support.com/column/progress-book1-lesson18-3/" TargetMode="External"/><Relationship Id="rId4625" Type="http://schemas.openxmlformats.org/officeDocument/2006/relationships/hyperlink" Target="https://eigo-rewrite.com/column/stage2-lesson7-2/" TargetMode="External"/><Relationship Id="rId5955" Type="http://schemas.openxmlformats.org/officeDocument/2006/relationships/hyperlink" Target="https://eng-support.com/column/progress-book1-lesson18-3/" TargetMode="External"/><Relationship Id="rId4628" Type="http://schemas.openxmlformats.org/officeDocument/2006/relationships/hyperlink" Target="https://eigo-rewrite.com/column/stage2-lesson7-2/" TargetMode="External"/><Relationship Id="rId4627" Type="http://schemas.openxmlformats.org/officeDocument/2006/relationships/hyperlink" Target="https://eigo-rewrite.com/column/stage2-lesson7-2/" TargetMode="External"/><Relationship Id="rId5958" Type="http://schemas.openxmlformats.org/officeDocument/2006/relationships/hyperlink" Target="https://eng-support.com/column/progress-book1-lesson18-3/" TargetMode="External"/><Relationship Id="rId4629" Type="http://schemas.openxmlformats.org/officeDocument/2006/relationships/hyperlink" Target="https://eigo-rewrite.com/column/stage2-lesson7-2/" TargetMode="External"/><Relationship Id="rId5959" Type="http://schemas.openxmlformats.org/officeDocument/2006/relationships/hyperlink" Target="https://eng-support.com/column/progress-book1-lesson18-3/" TargetMode="External"/><Relationship Id="rId4620" Type="http://schemas.openxmlformats.org/officeDocument/2006/relationships/hyperlink" Target="https://eigo-rewrite.com/column/stage2_lesson1-2/" TargetMode="External"/><Relationship Id="rId5952" Type="http://schemas.openxmlformats.org/officeDocument/2006/relationships/hyperlink" Target="https://eng-support.com/column/progress-book1-lesson18-3/" TargetMode="External"/><Relationship Id="rId5953" Type="http://schemas.openxmlformats.org/officeDocument/2006/relationships/hyperlink" Target="https://eng-support.com/column/progress-book1-lesson18-3/" TargetMode="External"/><Relationship Id="rId4622" Type="http://schemas.openxmlformats.org/officeDocument/2006/relationships/hyperlink" Target="https://eigo-rewrite.com/column/stage2_lesson1-2/" TargetMode="External"/><Relationship Id="rId5950" Type="http://schemas.openxmlformats.org/officeDocument/2006/relationships/hyperlink" Target="https://eng-support.com/column/progress-book1-lesson18-3/" TargetMode="External"/><Relationship Id="rId4621" Type="http://schemas.openxmlformats.org/officeDocument/2006/relationships/hyperlink" Target="https://eigo-rewrite.com/column/stage2_lesson1-2/" TargetMode="External"/><Relationship Id="rId5951" Type="http://schemas.openxmlformats.org/officeDocument/2006/relationships/hyperlink" Target="https://eng-support.com/column/progress-book1-lesson18-3/" TargetMode="External"/><Relationship Id="rId4613" Type="http://schemas.openxmlformats.org/officeDocument/2006/relationships/hyperlink" Target="https://eigo-rewrite.com/column/stage2_lesson1-2/" TargetMode="External"/><Relationship Id="rId5945" Type="http://schemas.openxmlformats.org/officeDocument/2006/relationships/hyperlink" Target="https://eng-support.com/column/progress-book1-lesson18-3/" TargetMode="External"/><Relationship Id="rId4612" Type="http://schemas.openxmlformats.org/officeDocument/2006/relationships/hyperlink" Target="https://eigo-rewrite.com/column/stage2_lesson1-2/" TargetMode="External"/><Relationship Id="rId5946" Type="http://schemas.openxmlformats.org/officeDocument/2006/relationships/hyperlink" Target="https://eng-support.com/column/progress-book1-lesson18-3/" TargetMode="External"/><Relationship Id="rId4615" Type="http://schemas.openxmlformats.org/officeDocument/2006/relationships/hyperlink" Target="https://eigo-rewrite.com/column/stage2_lesson1-2/" TargetMode="External"/><Relationship Id="rId5943" Type="http://schemas.openxmlformats.org/officeDocument/2006/relationships/hyperlink" Target="https://eng-support.com/column/progress-book1-lesson18-3/" TargetMode="External"/><Relationship Id="rId4614" Type="http://schemas.openxmlformats.org/officeDocument/2006/relationships/hyperlink" Target="https://eigo-rewrite.com/column/stage2_lesson1-2/" TargetMode="External"/><Relationship Id="rId5944" Type="http://schemas.openxmlformats.org/officeDocument/2006/relationships/hyperlink" Target="https://eng-support.com/column/progress-book1-lesson18-3/" TargetMode="External"/><Relationship Id="rId4617" Type="http://schemas.openxmlformats.org/officeDocument/2006/relationships/hyperlink" Target="https://eigo-rewrite.com/column/stage2_lesson1-2/" TargetMode="External"/><Relationship Id="rId5949" Type="http://schemas.openxmlformats.org/officeDocument/2006/relationships/hyperlink" Target="https://eng-support.com/column/progress-book1-lesson18-3/" TargetMode="External"/><Relationship Id="rId4616" Type="http://schemas.openxmlformats.org/officeDocument/2006/relationships/hyperlink" Target="https://eigo-rewrite.com/column/stage2_lesson1-2/" TargetMode="External"/><Relationship Id="rId4619" Type="http://schemas.openxmlformats.org/officeDocument/2006/relationships/hyperlink" Target="https://eigo-rewrite.com/column/stage2_lesson1-2/" TargetMode="External"/><Relationship Id="rId5947" Type="http://schemas.openxmlformats.org/officeDocument/2006/relationships/hyperlink" Target="https://eng-support.com/column/progress-book1-lesson18-3/" TargetMode="External"/><Relationship Id="rId4618" Type="http://schemas.openxmlformats.org/officeDocument/2006/relationships/hyperlink" Target="https://eigo-rewrite.com/column/stage2_lesson1-2/" TargetMode="External"/><Relationship Id="rId5948" Type="http://schemas.openxmlformats.org/officeDocument/2006/relationships/hyperlink" Target="https://eng-support.com/column/progress-book1-lesson18-3/" TargetMode="External"/><Relationship Id="rId5941" Type="http://schemas.openxmlformats.org/officeDocument/2006/relationships/hyperlink" Target="https://eng-support.com/column/progress-book1-lesson18-3/" TargetMode="External"/><Relationship Id="rId5942" Type="http://schemas.openxmlformats.org/officeDocument/2006/relationships/hyperlink" Target="https://eng-support.com/column/progress-book1-lesson18-3/" TargetMode="External"/><Relationship Id="rId4611" Type="http://schemas.openxmlformats.org/officeDocument/2006/relationships/hyperlink" Target="https://eigo-rewrite.com/column/stage2_lesson1-2/" TargetMode="External"/><Relationship Id="rId4610" Type="http://schemas.openxmlformats.org/officeDocument/2006/relationships/hyperlink" Target="https://eigo-rewrite.com/column/stage2_lesson1-2/" TargetMode="External"/><Relationship Id="rId5940" Type="http://schemas.openxmlformats.org/officeDocument/2006/relationships/hyperlink" Target="https://eng-support.com/column/progress-book1-lesson18-3/" TargetMode="External"/><Relationship Id="rId5912" Type="http://schemas.openxmlformats.org/officeDocument/2006/relationships/hyperlink" Target="https://eigo-rewrite.com/column/stage2-lesson6-3/" TargetMode="External"/><Relationship Id="rId5913" Type="http://schemas.openxmlformats.org/officeDocument/2006/relationships/hyperlink" Target="https://eigo-rewrite.com/column/stage2-lesson6-3/" TargetMode="External"/><Relationship Id="rId5910" Type="http://schemas.openxmlformats.org/officeDocument/2006/relationships/hyperlink" Target="https://eigo-rewrite.com/column/stage2-lesson6-3/" TargetMode="External"/><Relationship Id="rId5911" Type="http://schemas.openxmlformats.org/officeDocument/2006/relationships/hyperlink" Target="https://eigo-rewrite.com/column/stage2-lesson6-3/" TargetMode="External"/><Relationship Id="rId5916" Type="http://schemas.openxmlformats.org/officeDocument/2006/relationships/hyperlink" Target="https://eigo-rewrite.com/column/stage2-lesson6-3/" TargetMode="External"/><Relationship Id="rId5917" Type="http://schemas.openxmlformats.org/officeDocument/2006/relationships/hyperlink" Target="https://eigo-rewrite.com/column/stage2-lesson6-3/" TargetMode="External"/><Relationship Id="rId5914" Type="http://schemas.openxmlformats.org/officeDocument/2006/relationships/hyperlink" Target="https://eigo-rewrite.com/column/stage2-lesson6-3/" TargetMode="External"/><Relationship Id="rId5915" Type="http://schemas.openxmlformats.org/officeDocument/2006/relationships/hyperlink" Target="https://eigo-rewrite.com/column/stage2-lesson6-3/" TargetMode="External"/><Relationship Id="rId5918" Type="http://schemas.openxmlformats.org/officeDocument/2006/relationships/hyperlink" Target="https://eigo-rewrite.com/column/stage2-lesson6-3/" TargetMode="External"/><Relationship Id="rId5919" Type="http://schemas.openxmlformats.org/officeDocument/2006/relationships/hyperlink" Target="https://eigo-rewrite.com/column/stage2-lesson6-3/" TargetMode="External"/><Relationship Id="rId5901" Type="http://schemas.openxmlformats.org/officeDocument/2006/relationships/hyperlink" Target="https://eigo-rewrite.com/column/stage2-lesson6-3/" TargetMode="External"/><Relationship Id="rId5902" Type="http://schemas.openxmlformats.org/officeDocument/2006/relationships/hyperlink" Target="https://eigo-rewrite.com/column/stage2-lesson6-3/" TargetMode="External"/><Relationship Id="rId5900" Type="http://schemas.openxmlformats.org/officeDocument/2006/relationships/hyperlink" Target="https://eigo-rewrite.com/column/stage2-lesson6-3/" TargetMode="External"/><Relationship Id="rId5905" Type="http://schemas.openxmlformats.org/officeDocument/2006/relationships/hyperlink" Target="https://eigo-rewrite.com/column/stage2-lesson6-3/" TargetMode="External"/><Relationship Id="rId5906" Type="http://schemas.openxmlformats.org/officeDocument/2006/relationships/hyperlink" Target="https://eigo-rewrite.com/column/stage2-lesson6-3/" TargetMode="External"/><Relationship Id="rId5903" Type="http://schemas.openxmlformats.org/officeDocument/2006/relationships/hyperlink" Target="https://eigo-rewrite.com/column/stage2-lesson6-3/" TargetMode="External"/><Relationship Id="rId5904" Type="http://schemas.openxmlformats.org/officeDocument/2006/relationships/hyperlink" Target="https://eigo-rewrite.com/column/stage2-lesson6-3/" TargetMode="External"/><Relationship Id="rId5909" Type="http://schemas.openxmlformats.org/officeDocument/2006/relationships/hyperlink" Target="https://eigo-rewrite.com/column/stage2-lesson6-3/" TargetMode="External"/><Relationship Id="rId5907" Type="http://schemas.openxmlformats.org/officeDocument/2006/relationships/hyperlink" Target="https://eigo-rewrite.com/column/stage2-lesson6-3/" TargetMode="External"/><Relationship Id="rId5908" Type="http://schemas.openxmlformats.org/officeDocument/2006/relationships/hyperlink" Target="https://eigo-rewrite.com/column/stage2-lesson6-3/" TargetMode="External"/><Relationship Id="rId2027" Type="http://schemas.openxmlformats.org/officeDocument/2006/relationships/hyperlink" Target="https://eng-support.com/column/progress-book1-lesson11-2/" TargetMode="External"/><Relationship Id="rId3359" Type="http://schemas.openxmlformats.org/officeDocument/2006/relationships/hyperlink" Target="https://eng-support.com/column/progress-book1-lesson14-4/" TargetMode="External"/><Relationship Id="rId2028" Type="http://schemas.openxmlformats.org/officeDocument/2006/relationships/hyperlink" Target="https://eng-support.com/column/progress-book1-lesson11-2/" TargetMode="External"/><Relationship Id="rId3358" Type="http://schemas.openxmlformats.org/officeDocument/2006/relationships/hyperlink" Target="https://eng-support.com/column/progress-book1-lesson14-4/" TargetMode="External"/><Relationship Id="rId4689" Type="http://schemas.openxmlformats.org/officeDocument/2006/relationships/hyperlink" Target="https://koten-kakitsubata.jp/blog/utokyo/" TargetMode="External"/><Relationship Id="rId2029" Type="http://schemas.openxmlformats.org/officeDocument/2006/relationships/hyperlink" Target="https://eng-support.com/column/progress-book1-lesson11-2/" TargetMode="External"/><Relationship Id="rId4680" Type="http://schemas.openxmlformats.org/officeDocument/2006/relationships/hyperlink" Target="https://koten-kakitsubata.jp/blog/utokyo/" TargetMode="External"/><Relationship Id="rId3351" Type="http://schemas.openxmlformats.org/officeDocument/2006/relationships/hyperlink" Target="https://eng-support.com/column/progress-book1-lesson14-4/" TargetMode="External"/><Relationship Id="rId4682" Type="http://schemas.openxmlformats.org/officeDocument/2006/relationships/hyperlink" Target="https://koten-kakitsubata.jp/blog/utokyo/" TargetMode="External"/><Relationship Id="rId2020" Type="http://schemas.openxmlformats.org/officeDocument/2006/relationships/hyperlink" Target="https://rika-quest.com/column/transpiration/" TargetMode="External"/><Relationship Id="rId3350" Type="http://schemas.openxmlformats.org/officeDocument/2006/relationships/hyperlink" Target="https://eng-support.com/column/progress-book1-lesson14-4/" TargetMode="External"/><Relationship Id="rId4681" Type="http://schemas.openxmlformats.org/officeDocument/2006/relationships/hyperlink" Target="https://koten-kakitsubata.jp/blog/utokyo/" TargetMode="External"/><Relationship Id="rId2021" Type="http://schemas.openxmlformats.org/officeDocument/2006/relationships/hyperlink" Target="https://rika-quest.com/column/transpiration/" TargetMode="External"/><Relationship Id="rId3353" Type="http://schemas.openxmlformats.org/officeDocument/2006/relationships/hyperlink" Target="https://eng-support.com/column/progress-book1-lesson14-4/" TargetMode="External"/><Relationship Id="rId4684" Type="http://schemas.openxmlformats.org/officeDocument/2006/relationships/hyperlink" Target="https://koten-kakitsubata.jp/blog/utokyo/" TargetMode="External"/><Relationship Id="rId2022" Type="http://schemas.openxmlformats.org/officeDocument/2006/relationships/hyperlink" Target="https://rika-quest.com/column/transpiration/" TargetMode="External"/><Relationship Id="rId3352" Type="http://schemas.openxmlformats.org/officeDocument/2006/relationships/hyperlink" Target="https://eng-support.com/column/progress-book1-lesson14-4/" TargetMode="External"/><Relationship Id="rId4683" Type="http://schemas.openxmlformats.org/officeDocument/2006/relationships/hyperlink" Target="https://koten-kakitsubata.jp/blog/utokyo/" TargetMode="External"/><Relationship Id="rId2023" Type="http://schemas.openxmlformats.org/officeDocument/2006/relationships/hyperlink" Target="https://eng-support.com/column/progress-book1-lesson11-2/" TargetMode="External"/><Relationship Id="rId3355" Type="http://schemas.openxmlformats.org/officeDocument/2006/relationships/hyperlink" Target="https://eng-support.com/column/progress-book1-lesson14-4/" TargetMode="External"/><Relationship Id="rId4686" Type="http://schemas.openxmlformats.org/officeDocument/2006/relationships/hyperlink" Target="https://koten-kakitsubata.jp/blog/utokyo/" TargetMode="External"/><Relationship Id="rId2024" Type="http://schemas.openxmlformats.org/officeDocument/2006/relationships/hyperlink" Target="https://eng-support.com/column/progress-book1-lesson11-2/" TargetMode="External"/><Relationship Id="rId3354" Type="http://schemas.openxmlformats.org/officeDocument/2006/relationships/hyperlink" Target="https://eng-support.com/column/progress-book1-lesson14-4/" TargetMode="External"/><Relationship Id="rId4685" Type="http://schemas.openxmlformats.org/officeDocument/2006/relationships/hyperlink" Target="https://koten-kakitsubata.jp/blog/utokyo/" TargetMode="External"/><Relationship Id="rId2025" Type="http://schemas.openxmlformats.org/officeDocument/2006/relationships/hyperlink" Target="https://eng-support.com/column/progress-book1-lesson11-2/" TargetMode="External"/><Relationship Id="rId3357" Type="http://schemas.openxmlformats.org/officeDocument/2006/relationships/hyperlink" Target="https://eng-support.com/column/progress-book1-lesson14-4/" TargetMode="External"/><Relationship Id="rId4688" Type="http://schemas.openxmlformats.org/officeDocument/2006/relationships/hyperlink" Target="https://koten-kakitsubata.jp/blog/utokyo/" TargetMode="External"/><Relationship Id="rId2026" Type="http://schemas.openxmlformats.org/officeDocument/2006/relationships/hyperlink" Target="https://eng-support.com/column/progress-book1-lesson11-2/" TargetMode="External"/><Relationship Id="rId3356" Type="http://schemas.openxmlformats.org/officeDocument/2006/relationships/hyperlink" Target="https://eng-support.com/column/progress-book1-lesson14-4/" TargetMode="External"/><Relationship Id="rId4687" Type="http://schemas.openxmlformats.org/officeDocument/2006/relationships/hyperlink" Target="https://koten-kakitsubata.jp/blog/utokyo/" TargetMode="External"/><Relationship Id="rId2016" Type="http://schemas.openxmlformats.org/officeDocument/2006/relationships/hyperlink" Target="https://rika-quest.com/column/transpiration/" TargetMode="External"/><Relationship Id="rId3348" Type="http://schemas.openxmlformats.org/officeDocument/2006/relationships/hyperlink" Target="https://eng-support.com/column/progress-book1-lesson14-4/" TargetMode="External"/><Relationship Id="rId4679" Type="http://schemas.openxmlformats.org/officeDocument/2006/relationships/hyperlink" Target="https://koten-kakitsubata.jp/blog/utokyo/" TargetMode="External"/><Relationship Id="rId2017" Type="http://schemas.openxmlformats.org/officeDocument/2006/relationships/hyperlink" Target="https://rika-quest.com/column/transpiration/" TargetMode="External"/><Relationship Id="rId3347" Type="http://schemas.openxmlformats.org/officeDocument/2006/relationships/hyperlink" Target="https://eng-support.com/column/progress-book1-lesson14-4/" TargetMode="External"/><Relationship Id="rId4678" Type="http://schemas.openxmlformats.org/officeDocument/2006/relationships/hyperlink" Target="https://koten-kakitsubata.jp/blog/utokyo/" TargetMode="External"/><Relationship Id="rId2018" Type="http://schemas.openxmlformats.org/officeDocument/2006/relationships/hyperlink" Target="https://rika-quest.com/column/transpiration/" TargetMode="External"/><Relationship Id="rId2019" Type="http://schemas.openxmlformats.org/officeDocument/2006/relationships/hyperlink" Target="https://rika-quest.com/column/transpiration/" TargetMode="External"/><Relationship Id="rId3349" Type="http://schemas.openxmlformats.org/officeDocument/2006/relationships/hyperlink" Target="https://eng-support.com/column/progress-book1-lesson14-4/" TargetMode="External"/><Relationship Id="rId3340" Type="http://schemas.openxmlformats.org/officeDocument/2006/relationships/hyperlink" Target="https://eng-support.com/column/progress-book1-lesson14-4/" TargetMode="External"/><Relationship Id="rId4671" Type="http://schemas.openxmlformats.org/officeDocument/2006/relationships/hyperlink" Target="https://eigo-rewrite.com/column/stage2-lesson7-2/" TargetMode="External"/><Relationship Id="rId4670" Type="http://schemas.openxmlformats.org/officeDocument/2006/relationships/hyperlink" Target="https://eigo-rewrite.com/column/stage2-lesson7-2/" TargetMode="External"/><Relationship Id="rId2010" Type="http://schemas.openxmlformats.org/officeDocument/2006/relationships/hyperlink" Target="https://rika-quest.com/column/transpiration/" TargetMode="External"/><Relationship Id="rId3342" Type="http://schemas.openxmlformats.org/officeDocument/2006/relationships/hyperlink" Target="https://eng-support.com/column/progress-book1-lesson14-4/" TargetMode="External"/><Relationship Id="rId4673" Type="http://schemas.openxmlformats.org/officeDocument/2006/relationships/hyperlink" Target="https://koten-kakitsubata.jp/blog/utokyo/" TargetMode="External"/><Relationship Id="rId2011" Type="http://schemas.openxmlformats.org/officeDocument/2006/relationships/hyperlink" Target="https://rika-quest.com/column/transpiration/" TargetMode="External"/><Relationship Id="rId3341" Type="http://schemas.openxmlformats.org/officeDocument/2006/relationships/hyperlink" Target="https://eng-support.com/column/progress-book1-lesson14-4/" TargetMode="External"/><Relationship Id="rId4672" Type="http://schemas.openxmlformats.org/officeDocument/2006/relationships/hyperlink" Target="https://eigo-rewrite.com/column/stage2-lesson7-2/" TargetMode="External"/><Relationship Id="rId2012" Type="http://schemas.openxmlformats.org/officeDocument/2006/relationships/hyperlink" Target="https://rika-quest.com/column/transpiration/" TargetMode="External"/><Relationship Id="rId3344" Type="http://schemas.openxmlformats.org/officeDocument/2006/relationships/hyperlink" Target="https://eng-support.com/column/progress-book1-lesson14-4/" TargetMode="External"/><Relationship Id="rId4675" Type="http://schemas.openxmlformats.org/officeDocument/2006/relationships/hyperlink" Target="https://koten-kakitsubata.jp/blog/utokyo/" TargetMode="External"/><Relationship Id="rId2013" Type="http://schemas.openxmlformats.org/officeDocument/2006/relationships/hyperlink" Target="https://rika-quest.com/column/transpiration/" TargetMode="External"/><Relationship Id="rId3343" Type="http://schemas.openxmlformats.org/officeDocument/2006/relationships/hyperlink" Target="https://eng-support.com/column/progress-book1-lesson14-4/" TargetMode="External"/><Relationship Id="rId4674" Type="http://schemas.openxmlformats.org/officeDocument/2006/relationships/hyperlink" Target="https://koten-kakitsubata.jp/blog/utokyo/" TargetMode="External"/><Relationship Id="rId2014" Type="http://schemas.openxmlformats.org/officeDocument/2006/relationships/hyperlink" Target="https://rika-quest.com/column/transpiration/" TargetMode="External"/><Relationship Id="rId3346" Type="http://schemas.openxmlformats.org/officeDocument/2006/relationships/hyperlink" Target="https://eng-support.com/column/progress-book1-lesson14-4/" TargetMode="External"/><Relationship Id="rId4677" Type="http://schemas.openxmlformats.org/officeDocument/2006/relationships/hyperlink" Target="https://koten-kakitsubata.jp/blog/utokyo/" TargetMode="External"/><Relationship Id="rId2015" Type="http://schemas.openxmlformats.org/officeDocument/2006/relationships/hyperlink" Target="https://rika-quest.com/column/transpiration/" TargetMode="External"/><Relationship Id="rId3345" Type="http://schemas.openxmlformats.org/officeDocument/2006/relationships/hyperlink" Target="https://eng-support.com/column/progress-book1-lesson14-4/" TargetMode="External"/><Relationship Id="rId4676" Type="http://schemas.openxmlformats.org/officeDocument/2006/relationships/hyperlink" Target="https://koten-kakitsubata.jp/blog/utokyo/" TargetMode="External"/><Relationship Id="rId2049" Type="http://schemas.openxmlformats.org/officeDocument/2006/relationships/hyperlink" Target="https://eng-support.com/column/progress-book1-lesson11-2/" TargetMode="External"/><Relationship Id="rId3371" Type="http://schemas.openxmlformats.org/officeDocument/2006/relationships/hyperlink" Target="https://eng-support.com/column/progress-book1-lesson14-4/" TargetMode="External"/><Relationship Id="rId2040" Type="http://schemas.openxmlformats.org/officeDocument/2006/relationships/hyperlink" Target="https://eng-support.com/column/progress-book1-lesson11-2/" TargetMode="External"/><Relationship Id="rId3370" Type="http://schemas.openxmlformats.org/officeDocument/2006/relationships/hyperlink" Target="https://eng-support.com/column/progress-book1-lesson14-4/" TargetMode="External"/><Relationship Id="rId2041" Type="http://schemas.openxmlformats.org/officeDocument/2006/relationships/hyperlink" Target="https://eng-support.com/column/progress-book1-lesson11-2/" TargetMode="External"/><Relationship Id="rId3373" Type="http://schemas.openxmlformats.org/officeDocument/2006/relationships/hyperlink" Target="https://eng-support.com/column/progress-book1-lesson18-2/" TargetMode="External"/><Relationship Id="rId2042" Type="http://schemas.openxmlformats.org/officeDocument/2006/relationships/hyperlink" Target="https://eng-support.com/column/progress-book1-lesson11-2/" TargetMode="External"/><Relationship Id="rId3372" Type="http://schemas.openxmlformats.org/officeDocument/2006/relationships/hyperlink" Target="https://eng-support.com/column/progress-book1-lesson14-4/" TargetMode="External"/><Relationship Id="rId2043" Type="http://schemas.openxmlformats.org/officeDocument/2006/relationships/hyperlink" Target="https://eng-support.com/column/progress-book1-lesson11-2/" TargetMode="External"/><Relationship Id="rId3375" Type="http://schemas.openxmlformats.org/officeDocument/2006/relationships/hyperlink" Target="https://eng-support.com/column/progress-book1-lesson18-2/" TargetMode="External"/><Relationship Id="rId2044" Type="http://schemas.openxmlformats.org/officeDocument/2006/relationships/hyperlink" Target="https://eng-support.com/column/progress-book1-lesson11-2/" TargetMode="External"/><Relationship Id="rId3374" Type="http://schemas.openxmlformats.org/officeDocument/2006/relationships/hyperlink" Target="https://eng-support.com/column/progress-book1-lesson18-2/" TargetMode="External"/><Relationship Id="rId2045" Type="http://schemas.openxmlformats.org/officeDocument/2006/relationships/hyperlink" Target="https://eng-support.com/column/progress-book1-lesson11-2/" TargetMode="External"/><Relationship Id="rId3377" Type="http://schemas.openxmlformats.org/officeDocument/2006/relationships/hyperlink" Target="https://eng-support.com/column/progress-book1-lesson18-2/" TargetMode="External"/><Relationship Id="rId2046" Type="http://schemas.openxmlformats.org/officeDocument/2006/relationships/hyperlink" Target="https://eng-support.com/column/progress-book1-lesson11-2/" TargetMode="External"/><Relationship Id="rId3376" Type="http://schemas.openxmlformats.org/officeDocument/2006/relationships/hyperlink" Target="https://eng-support.com/column/progress-book1-lesson18-2/" TargetMode="External"/><Relationship Id="rId2047" Type="http://schemas.openxmlformats.org/officeDocument/2006/relationships/hyperlink" Target="https://eng-support.com/column/progress-book1-lesson11-2/" TargetMode="External"/><Relationship Id="rId3379" Type="http://schemas.openxmlformats.org/officeDocument/2006/relationships/hyperlink" Target="https://eng-support.com/column/progress-book1-lesson18-2/" TargetMode="External"/><Relationship Id="rId2048" Type="http://schemas.openxmlformats.org/officeDocument/2006/relationships/hyperlink" Target="https://eng-support.com/column/progress-book1-lesson11-2/" TargetMode="External"/><Relationship Id="rId3378" Type="http://schemas.openxmlformats.org/officeDocument/2006/relationships/hyperlink" Target="https://eng-support.com/column/progress-book1-lesson18-2/" TargetMode="External"/><Relationship Id="rId2038" Type="http://schemas.openxmlformats.org/officeDocument/2006/relationships/hyperlink" Target="https://eng-support.com/column/progress-book1-lesson11-2/" TargetMode="External"/><Relationship Id="rId2039" Type="http://schemas.openxmlformats.org/officeDocument/2006/relationships/hyperlink" Target="https://eng-support.com/column/progress-book1-lesson11-2/" TargetMode="External"/><Relationship Id="rId3369" Type="http://schemas.openxmlformats.org/officeDocument/2006/relationships/hyperlink" Target="https://eng-support.com/column/progress-book1-lesson14-4/" TargetMode="External"/><Relationship Id="rId3360" Type="http://schemas.openxmlformats.org/officeDocument/2006/relationships/hyperlink" Target="https://eng-support.com/column/progress-book1-lesson14-4/" TargetMode="External"/><Relationship Id="rId4691" Type="http://schemas.openxmlformats.org/officeDocument/2006/relationships/hyperlink" Target="https://koten-kakitsubata.jp/blog/utokyo/" TargetMode="External"/><Relationship Id="rId4690" Type="http://schemas.openxmlformats.org/officeDocument/2006/relationships/hyperlink" Target="https://koten-kakitsubata.jp/blog/utokyo/" TargetMode="External"/><Relationship Id="rId2030" Type="http://schemas.openxmlformats.org/officeDocument/2006/relationships/hyperlink" Target="https://eng-support.com/column/progress-book1-lesson11-2/" TargetMode="External"/><Relationship Id="rId3362" Type="http://schemas.openxmlformats.org/officeDocument/2006/relationships/hyperlink" Target="https://eng-support.com/column/progress-book1-lesson14-4/" TargetMode="External"/><Relationship Id="rId4693" Type="http://schemas.openxmlformats.org/officeDocument/2006/relationships/hyperlink" Target="https://koten-kakitsubata.jp/blog/utokyo/" TargetMode="External"/><Relationship Id="rId2031" Type="http://schemas.openxmlformats.org/officeDocument/2006/relationships/hyperlink" Target="https://eng-support.com/column/progress-book1-lesson11-2/" TargetMode="External"/><Relationship Id="rId3361" Type="http://schemas.openxmlformats.org/officeDocument/2006/relationships/hyperlink" Target="https://eng-support.com/column/progress-book1-lesson14-4/" TargetMode="External"/><Relationship Id="rId4692" Type="http://schemas.openxmlformats.org/officeDocument/2006/relationships/hyperlink" Target="https://koten-kakitsubata.jp/blog/utokyo/" TargetMode="External"/><Relationship Id="rId2032" Type="http://schemas.openxmlformats.org/officeDocument/2006/relationships/hyperlink" Target="https://eng-support.com/column/progress-book1-lesson11-2/" TargetMode="External"/><Relationship Id="rId3364" Type="http://schemas.openxmlformats.org/officeDocument/2006/relationships/hyperlink" Target="https://eng-support.com/column/progress-book1-lesson14-4/" TargetMode="External"/><Relationship Id="rId4695" Type="http://schemas.openxmlformats.org/officeDocument/2006/relationships/hyperlink" Target="https://koten-kakitsubata.jp/blog/utokyo/" TargetMode="External"/><Relationship Id="rId2033" Type="http://schemas.openxmlformats.org/officeDocument/2006/relationships/hyperlink" Target="https://eng-support.com/column/progress-book1-lesson11-2/" TargetMode="External"/><Relationship Id="rId3363" Type="http://schemas.openxmlformats.org/officeDocument/2006/relationships/hyperlink" Target="https://eng-support.com/column/progress-book1-lesson14-4/" TargetMode="External"/><Relationship Id="rId4694" Type="http://schemas.openxmlformats.org/officeDocument/2006/relationships/hyperlink" Target="https://koten-kakitsubata.jp/blog/utokyo/" TargetMode="External"/><Relationship Id="rId2034" Type="http://schemas.openxmlformats.org/officeDocument/2006/relationships/hyperlink" Target="https://eng-support.com/column/progress-book1-lesson11-2/" TargetMode="External"/><Relationship Id="rId3366" Type="http://schemas.openxmlformats.org/officeDocument/2006/relationships/hyperlink" Target="https://eng-support.com/column/progress-book1-lesson14-4/" TargetMode="External"/><Relationship Id="rId4697" Type="http://schemas.openxmlformats.org/officeDocument/2006/relationships/hyperlink" Target="https://koten-kakitsubata.jp/blog/utokyo/" TargetMode="External"/><Relationship Id="rId2035" Type="http://schemas.openxmlformats.org/officeDocument/2006/relationships/hyperlink" Target="https://eng-support.com/column/progress-book1-lesson11-2/" TargetMode="External"/><Relationship Id="rId3365" Type="http://schemas.openxmlformats.org/officeDocument/2006/relationships/hyperlink" Target="https://eng-support.com/column/progress-book1-lesson14-4/" TargetMode="External"/><Relationship Id="rId4696" Type="http://schemas.openxmlformats.org/officeDocument/2006/relationships/hyperlink" Target="https://koten-kakitsubata.jp/blog/utokyo/" TargetMode="External"/><Relationship Id="rId2036" Type="http://schemas.openxmlformats.org/officeDocument/2006/relationships/hyperlink" Target="https://eng-support.com/column/progress-book1-lesson11-2/" TargetMode="External"/><Relationship Id="rId3368" Type="http://schemas.openxmlformats.org/officeDocument/2006/relationships/hyperlink" Target="https://eng-support.com/column/progress-book1-lesson14-4/" TargetMode="External"/><Relationship Id="rId4699" Type="http://schemas.openxmlformats.org/officeDocument/2006/relationships/hyperlink" Target="https://koten-kakitsubata.jp/blog/utokyo/" TargetMode="External"/><Relationship Id="rId2037" Type="http://schemas.openxmlformats.org/officeDocument/2006/relationships/hyperlink" Target="https://eng-support.com/column/progress-book1-lesson11-2/" TargetMode="External"/><Relationship Id="rId3367" Type="http://schemas.openxmlformats.org/officeDocument/2006/relationships/hyperlink" Target="https://eng-support.com/column/progress-book1-lesson14-4/" TargetMode="External"/><Relationship Id="rId4698" Type="http://schemas.openxmlformats.org/officeDocument/2006/relationships/hyperlink" Target="https://koten-kakitsubata.jp/blog/utokyo/" TargetMode="External"/><Relationship Id="rId3315" Type="http://schemas.openxmlformats.org/officeDocument/2006/relationships/hyperlink" Target="https://juku-escot.com/c_blogs/j-goukakuritsu/" TargetMode="External"/><Relationship Id="rId4646" Type="http://schemas.openxmlformats.org/officeDocument/2006/relationships/hyperlink" Target="https://eigo-rewrite.com/column/stage2-lesson7-2/" TargetMode="External"/><Relationship Id="rId5978" Type="http://schemas.openxmlformats.org/officeDocument/2006/relationships/hyperlink" Target="https://eng-support.com/column/progressbook1-4-1/" TargetMode="External"/><Relationship Id="rId3314" Type="http://schemas.openxmlformats.org/officeDocument/2006/relationships/hyperlink" Target="https://juku-escot.com/c_blogs/j-goukakuritsu/" TargetMode="External"/><Relationship Id="rId4645" Type="http://schemas.openxmlformats.org/officeDocument/2006/relationships/hyperlink" Target="https://eigo-rewrite.com/column/stage2-lesson7-2/" TargetMode="External"/><Relationship Id="rId5979" Type="http://schemas.openxmlformats.org/officeDocument/2006/relationships/hyperlink" Target="https://eng-support.com/column/progressbook1-4-1/" TargetMode="External"/><Relationship Id="rId3317" Type="http://schemas.openxmlformats.org/officeDocument/2006/relationships/hyperlink" Target="https://juku-escot.com/c_blogs/j-goukakuritsu/" TargetMode="External"/><Relationship Id="rId4648" Type="http://schemas.openxmlformats.org/officeDocument/2006/relationships/hyperlink" Target="https://eigo-rewrite.com/column/stage2-lesson7-2/" TargetMode="External"/><Relationship Id="rId5976" Type="http://schemas.openxmlformats.org/officeDocument/2006/relationships/hyperlink" Target="https://eng-support.com/column/progressbook1-4-1/" TargetMode="External"/><Relationship Id="rId3316" Type="http://schemas.openxmlformats.org/officeDocument/2006/relationships/hyperlink" Target="https://juku-escot.com/c_blogs/j-goukakuritsu/" TargetMode="External"/><Relationship Id="rId4647" Type="http://schemas.openxmlformats.org/officeDocument/2006/relationships/hyperlink" Target="https://eigo-rewrite.com/column/stage2-lesson7-2/" TargetMode="External"/><Relationship Id="rId5977" Type="http://schemas.openxmlformats.org/officeDocument/2006/relationships/hyperlink" Target="https://eng-support.com/column/progressbook1-4-1/" TargetMode="External"/><Relationship Id="rId3319" Type="http://schemas.openxmlformats.org/officeDocument/2006/relationships/hyperlink" Target="https://juku-escot.com/c_blogs/j-goukakuritsu/" TargetMode="External"/><Relationship Id="rId3318" Type="http://schemas.openxmlformats.org/officeDocument/2006/relationships/hyperlink" Target="https://juku-escot.com/c_blogs/j-goukakuritsu/" TargetMode="External"/><Relationship Id="rId4649" Type="http://schemas.openxmlformats.org/officeDocument/2006/relationships/hyperlink" Target="https://eigo-rewrite.com/column/stage2-lesson7-2/" TargetMode="External"/><Relationship Id="rId5970" Type="http://schemas.openxmlformats.org/officeDocument/2006/relationships/hyperlink" Target="https://eng-support.com/column/progress-book1-lesson18-3/" TargetMode="External"/><Relationship Id="rId5971" Type="http://schemas.openxmlformats.org/officeDocument/2006/relationships/hyperlink" Target="https://eng-support.com/column/progress-book1-lesson18-3/" TargetMode="External"/><Relationship Id="rId4640" Type="http://schemas.openxmlformats.org/officeDocument/2006/relationships/hyperlink" Target="https://eigo-rewrite.com/column/stage2-lesson7-2/" TargetMode="External"/><Relationship Id="rId3311" Type="http://schemas.openxmlformats.org/officeDocument/2006/relationships/hyperlink" Target="https://juku-escot.com/c_blogs/j-goukakuritsu/" TargetMode="External"/><Relationship Id="rId4642" Type="http://schemas.openxmlformats.org/officeDocument/2006/relationships/hyperlink" Target="https://eigo-rewrite.com/column/stage2-lesson7-2/" TargetMode="External"/><Relationship Id="rId5974" Type="http://schemas.openxmlformats.org/officeDocument/2006/relationships/hyperlink" Target="https://eng-support.com/column/progressbook1-4-1/" TargetMode="External"/><Relationship Id="rId3310" Type="http://schemas.openxmlformats.org/officeDocument/2006/relationships/hyperlink" Target="https://juku-escot.com/c_blogs/j-goukakuritsu/" TargetMode="External"/><Relationship Id="rId4641" Type="http://schemas.openxmlformats.org/officeDocument/2006/relationships/hyperlink" Target="https://eigo-rewrite.com/column/stage2-lesson7-2/" TargetMode="External"/><Relationship Id="rId5975" Type="http://schemas.openxmlformats.org/officeDocument/2006/relationships/hyperlink" Target="https://eng-support.com/column/progressbook1-4-1/" TargetMode="External"/><Relationship Id="rId3313" Type="http://schemas.openxmlformats.org/officeDocument/2006/relationships/hyperlink" Target="https://juku-escot.com/c_blogs/j-goukakuritsu/" TargetMode="External"/><Relationship Id="rId4644" Type="http://schemas.openxmlformats.org/officeDocument/2006/relationships/hyperlink" Target="https://eigo-rewrite.com/column/stage2-lesson7-2/" TargetMode="External"/><Relationship Id="rId5972" Type="http://schemas.openxmlformats.org/officeDocument/2006/relationships/hyperlink" Target="https://eng-support.com/column/progressbook1-4-1/" TargetMode="External"/><Relationship Id="rId3312" Type="http://schemas.openxmlformats.org/officeDocument/2006/relationships/hyperlink" Target="https://juku-escot.com/c_blogs/j-goukakuritsu/" TargetMode="External"/><Relationship Id="rId4643" Type="http://schemas.openxmlformats.org/officeDocument/2006/relationships/hyperlink" Target="https://eigo-rewrite.com/column/stage2-lesson7-2/" TargetMode="External"/><Relationship Id="rId5973" Type="http://schemas.openxmlformats.org/officeDocument/2006/relationships/hyperlink" Target="https://eng-support.com/column/progressbook1-4-1/" TargetMode="External"/><Relationship Id="rId3304" Type="http://schemas.openxmlformats.org/officeDocument/2006/relationships/hyperlink" Target="https://juku-escot.com/c_blogs/j-goukakuritsu/" TargetMode="External"/><Relationship Id="rId4635" Type="http://schemas.openxmlformats.org/officeDocument/2006/relationships/hyperlink" Target="https://eigo-rewrite.com/column/stage2-lesson7-2/" TargetMode="External"/><Relationship Id="rId5967" Type="http://schemas.openxmlformats.org/officeDocument/2006/relationships/hyperlink" Target="https://eng-support.com/column/progress-book1-lesson18-3/" TargetMode="External"/><Relationship Id="rId3303" Type="http://schemas.openxmlformats.org/officeDocument/2006/relationships/hyperlink" Target="https://juku-escot.com/c_blogs/j-goukakuritsu/" TargetMode="External"/><Relationship Id="rId4634" Type="http://schemas.openxmlformats.org/officeDocument/2006/relationships/hyperlink" Target="https://eigo-rewrite.com/column/stage2-lesson7-2/" TargetMode="External"/><Relationship Id="rId5968" Type="http://schemas.openxmlformats.org/officeDocument/2006/relationships/hyperlink" Target="https://eng-support.com/column/progress-book1-lesson18-3/" TargetMode="External"/><Relationship Id="rId3306" Type="http://schemas.openxmlformats.org/officeDocument/2006/relationships/hyperlink" Target="https://juku-escot.com/c_blogs/j-goukakuritsu/" TargetMode="External"/><Relationship Id="rId4637" Type="http://schemas.openxmlformats.org/officeDocument/2006/relationships/hyperlink" Target="https://eigo-rewrite.com/column/stage2-lesson7-2/" TargetMode="External"/><Relationship Id="rId5965" Type="http://schemas.openxmlformats.org/officeDocument/2006/relationships/hyperlink" Target="https://eng-support.com/column/progress-book1-lesson18-3/" TargetMode="External"/><Relationship Id="rId3305" Type="http://schemas.openxmlformats.org/officeDocument/2006/relationships/hyperlink" Target="https://juku-escot.com/c_blogs/j-goukakuritsu/" TargetMode="External"/><Relationship Id="rId4636" Type="http://schemas.openxmlformats.org/officeDocument/2006/relationships/hyperlink" Target="https://eigo-rewrite.com/column/stage2-lesson7-2/" TargetMode="External"/><Relationship Id="rId5966" Type="http://schemas.openxmlformats.org/officeDocument/2006/relationships/hyperlink" Target="https://eng-support.com/column/progress-book1-lesson18-3/" TargetMode="External"/><Relationship Id="rId3308" Type="http://schemas.openxmlformats.org/officeDocument/2006/relationships/hyperlink" Target="https://juku-escot.com/c_blogs/j-goukakuritsu/" TargetMode="External"/><Relationship Id="rId4639" Type="http://schemas.openxmlformats.org/officeDocument/2006/relationships/hyperlink" Target="https://eigo-rewrite.com/column/stage2-lesson7-2/" TargetMode="External"/><Relationship Id="rId3307" Type="http://schemas.openxmlformats.org/officeDocument/2006/relationships/hyperlink" Target="https://juku-escot.com/c_blogs/j-goukakuritsu/" TargetMode="External"/><Relationship Id="rId4638" Type="http://schemas.openxmlformats.org/officeDocument/2006/relationships/hyperlink" Target="https://eigo-rewrite.com/column/stage2-lesson7-2/" TargetMode="External"/><Relationship Id="rId5969" Type="http://schemas.openxmlformats.org/officeDocument/2006/relationships/hyperlink" Target="https://eng-support.com/column/progress-book1-lesson18-3/" TargetMode="External"/><Relationship Id="rId3309" Type="http://schemas.openxmlformats.org/officeDocument/2006/relationships/hyperlink" Target="https://juku-escot.com/c_blogs/j-goukakuritsu/" TargetMode="External"/><Relationship Id="rId5960" Type="http://schemas.openxmlformats.org/officeDocument/2006/relationships/hyperlink" Target="https://eng-support.com/column/progress-book1-lesson18-3/" TargetMode="External"/><Relationship Id="rId3300" Type="http://schemas.openxmlformats.org/officeDocument/2006/relationships/hyperlink" Target="https://juku-escot.com/c_blogs/j-goukakuritsu/" TargetMode="External"/><Relationship Id="rId4631" Type="http://schemas.openxmlformats.org/officeDocument/2006/relationships/hyperlink" Target="https://eigo-rewrite.com/column/stage2-lesson7-2/" TargetMode="External"/><Relationship Id="rId5963" Type="http://schemas.openxmlformats.org/officeDocument/2006/relationships/hyperlink" Target="https://eng-support.com/column/progress-book1-lesson18-3/" TargetMode="External"/><Relationship Id="rId4630" Type="http://schemas.openxmlformats.org/officeDocument/2006/relationships/hyperlink" Target="https://eigo-rewrite.com/column/stage2-lesson7-2/" TargetMode="External"/><Relationship Id="rId5964" Type="http://schemas.openxmlformats.org/officeDocument/2006/relationships/hyperlink" Target="https://eng-support.com/column/progress-book1-lesson18-3/" TargetMode="External"/><Relationship Id="rId3302" Type="http://schemas.openxmlformats.org/officeDocument/2006/relationships/hyperlink" Target="https://juku-escot.com/c_blogs/j-goukakuritsu/" TargetMode="External"/><Relationship Id="rId4633" Type="http://schemas.openxmlformats.org/officeDocument/2006/relationships/hyperlink" Target="https://eigo-rewrite.com/column/stage2-lesson7-2/" TargetMode="External"/><Relationship Id="rId5961" Type="http://schemas.openxmlformats.org/officeDocument/2006/relationships/hyperlink" Target="https://eng-support.com/column/progress-book1-lesson18-3/" TargetMode="External"/><Relationship Id="rId3301" Type="http://schemas.openxmlformats.org/officeDocument/2006/relationships/hyperlink" Target="https://juku-escot.com/c_blogs/j-goukakuritsu/" TargetMode="External"/><Relationship Id="rId4632" Type="http://schemas.openxmlformats.org/officeDocument/2006/relationships/hyperlink" Target="https://eigo-rewrite.com/column/stage2-lesson7-2/" TargetMode="External"/><Relationship Id="rId5962" Type="http://schemas.openxmlformats.org/officeDocument/2006/relationships/hyperlink" Target="https://eng-support.com/column/progress-book1-lesson18-3/" TargetMode="External"/><Relationship Id="rId2005" Type="http://schemas.openxmlformats.org/officeDocument/2006/relationships/hyperlink" Target="https://rika-quest.com/column/transpiration/" TargetMode="External"/><Relationship Id="rId3337" Type="http://schemas.openxmlformats.org/officeDocument/2006/relationships/hyperlink" Target="https://eng-support.com/column/progress-book1-lesson14-4/" TargetMode="External"/><Relationship Id="rId4668" Type="http://schemas.openxmlformats.org/officeDocument/2006/relationships/hyperlink" Target="https://eigo-rewrite.com/column/stage2-lesson7-2/" TargetMode="External"/><Relationship Id="rId2006" Type="http://schemas.openxmlformats.org/officeDocument/2006/relationships/hyperlink" Target="https://rika-quest.com/column/transpiration/" TargetMode="External"/><Relationship Id="rId3336" Type="http://schemas.openxmlformats.org/officeDocument/2006/relationships/hyperlink" Target="https://eng-support.com/column/progress-book1-lesson14-4/" TargetMode="External"/><Relationship Id="rId4667" Type="http://schemas.openxmlformats.org/officeDocument/2006/relationships/hyperlink" Target="https://eigo-rewrite.com/column/stage2-lesson7-2/" TargetMode="External"/><Relationship Id="rId2007" Type="http://schemas.openxmlformats.org/officeDocument/2006/relationships/hyperlink" Target="https://rika-quest.com/column/transpiration/" TargetMode="External"/><Relationship Id="rId3339" Type="http://schemas.openxmlformats.org/officeDocument/2006/relationships/hyperlink" Target="https://eng-support.com/column/progress-book1-lesson14-4/" TargetMode="External"/><Relationship Id="rId5998" Type="http://schemas.openxmlformats.org/officeDocument/2006/relationships/hyperlink" Target="https://eng-support.com/column/progressbook1-4-1/" TargetMode="External"/><Relationship Id="rId2008" Type="http://schemas.openxmlformats.org/officeDocument/2006/relationships/hyperlink" Target="https://rika-quest.com/column/transpiration/" TargetMode="External"/><Relationship Id="rId3338" Type="http://schemas.openxmlformats.org/officeDocument/2006/relationships/hyperlink" Target="https://eng-support.com/column/progress-book1-lesson14-4/" TargetMode="External"/><Relationship Id="rId4669" Type="http://schemas.openxmlformats.org/officeDocument/2006/relationships/hyperlink" Target="https://eigo-rewrite.com/column/stage2-lesson7-2/" TargetMode="External"/><Relationship Id="rId5999" Type="http://schemas.openxmlformats.org/officeDocument/2006/relationships/hyperlink" Target="https://eigo-rewrite.com/column/stage2-lesson8-2/" TargetMode="External"/><Relationship Id="rId2009" Type="http://schemas.openxmlformats.org/officeDocument/2006/relationships/hyperlink" Target="https://rika-quest.com/column/transpiration/" TargetMode="External"/><Relationship Id="rId4660" Type="http://schemas.openxmlformats.org/officeDocument/2006/relationships/hyperlink" Target="https://eigo-rewrite.com/column/stage2-lesson7-2/" TargetMode="External"/><Relationship Id="rId5992" Type="http://schemas.openxmlformats.org/officeDocument/2006/relationships/hyperlink" Target="https://eng-support.com/column/progressbook1-4-1/" TargetMode="External"/><Relationship Id="rId5993" Type="http://schemas.openxmlformats.org/officeDocument/2006/relationships/hyperlink" Target="https://eng-support.com/column/progressbook1-4-1/" TargetMode="External"/><Relationship Id="rId3331" Type="http://schemas.openxmlformats.org/officeDocument/2006/relationships/hyperlink" Target="https://eng-support.com/column/progress-book1-lesson14-4/" TargetMode="External"/><Relationship Id="rId4662" Type="http://schemas.openxmlformats.org/officeDocument/2006/relationships/hyperlink" Target="https://eigo-rewrite.com/column/stage2-lesson7-2/" TargetMode="External"/><Relationship Id="rId5990" Type="http://schemas.openxmlformats.org/officeDocument/2006/relationships/hyperlink" Target="https://eng-support.com/column/progressbook1-4-1/" TargetMode="External"/><Relationship Id="rId2000" Type="http://schemas.openxmlformats.org/officeDocument/2006/relationships/hyperlink" Target="https://rika-quest.com/column/transpiration/" TargetMode="External"/><Relationship Id="rId3330" Type="http://schemas.openxmlformats.org/officeDocument/2006/relationships/hyperlink" Target="https://eng-support.com/column/progress-book1-lesson14-4/" TargetMode="External"/><Relationship Id="rId4661" Type="http://schemas.openxmlformats.org/officeDocument/2006/relationships/hyperlink" Target="https://eigo-rewrite.com/column/stage2-lesson7-2/" TargetMode="External"/><Relationship Id="rId5991" Type="http://schemas.openxmlformats.org/officeDocument/2006/relationships/hyperlink" Target="https://eng-support.com/column/progressbook1-4-1/" TargetMode="External"/><Relationship Id="rId2001" Type="http://schemas.openxmlformats.org/officeDocument/2006/relationships/hyperlink" Target="https://rika-quest.com/column/transpiration/" TargetMode="External"/><Relationship Id="rId3333" Type="http://schemas.openxmlformats.org/officeDocument/2006/relationships/hyperlink" Target="https://eng-support.com/column/progress-book1-lesson14-4/" TargetMode="External"/><Relationship Id="rId4664" Type="http://schemas.openxmlformats.org/officeDocument/2006/relationships/hyperlink" Target="https://eigo-rewrite.com/column/stage2-lesson7-2/" TargetMode="External"/><Relationship Id="rId5996" Type="http://schemas.openxmlformats.org/officeDocument/2006/relationships/hyperlink" Target="https://eng-support.com/column/progressbook1-4-1/" TargetMode="External"/><Relationship Id="rId2002" Type="http://schemas.openxmlformats.org/officeDocument/2006/relationships/hyperlink" Target="https://rika-quest.com/column/transpiration/" TargetMode="External"/><Relationship Id="rId3332" Type="http://schemas.openxmlformats.org/officeDocument/2006/relationships/hyperlink" Target="https://eng-support.com/column/progress-book1-lesson14-4/" TargetMode="External"/><Relationship Id="rId4663" Type="http://schemas.openxmlformats.org/officeDocument/2006/relationships/hyperlink" Target="https://eigo-rewrite.com/column/stage2-lesson7-2/" TargetMode="External"/><Relationship Id="rId5997" Type="http://schemas.openxmlformats.org/officeDocument/2006/relationships/hyperlink" Target="https://eng-support.com/column/progressbook1-4-1/" TargetMode="External"/><Relationship Id="rId2003" Type="http://schemas.openxmlformats.org/officeDocument/2006/relationships/hyperlink" Target="https://rika-quest.com/column/transpiration/" TargetMode="External"/><Relationship Id="rId3335" Type="http://schemas.openxmlformats.org/officeDocument/2006/relationships/hyperlink" Target="https://eng-support.com/column/progress-book1-lesson14-4/" TargetMode="External"/><Relationship Id="rId4666" Type="http://schemas.openxmlformats.org/officeDocument/2006/relationships/hyperlink" Target="https://eigo-rewrite.com/column/stage2-lesson7-2/" TargetMode="External"/><Relationship Id="rId5994" Type="http://schemas.openxmlformats.org/officeDocument/2006/relationships/hyperlink" Target="https://eng-support.com/column/progressbook1-4-1/" TargetMode="External"/><Relationship Id="rId2004" Type="http://schemas.openxmlformats.org/officeDocument/2006/relationships/hyperlink" Target="https://rika-quest.com/column/transpiration/" TargetMode="External"/><Relationship Id="rId3334" Type="http://schemas.openxmlformats.org/officeDocument/2006/relationships/hyperlink" Target="https://eng-support.com/column/progress-book1-lesson14-4/" TargetMode="External"/><Relationship Id="rId4665" Type="http://schemas.openxmlformats.org/officeDocument/2006/relationships/hyperlink" Target="https://eigo-rewrite.com/column/stage2-lesson7-2/" TargetMode="External"/><Relationship Id="rId5995" Type="http://schemas.openxmlformats.org/officeDocument/2006/relationships/hyperlink" Target="https://eng-support.com/column/progressbook1-4-1/" TargetMode="External"/><Relationship Id="rId3326" Type="http://schemas.openxmlformats.org/officeDocument/2006/relationships/hyperlink" Target="https://eng-support.com/column/progress-book1-lesson14-4/" TargetMode="External"/><Relationship Id="rId4657" Type="http://schemas.openxmlformats.org/officeDocument/2006/relationships/hyperlink" Target="https://eigo-rewrite.com/column/stage2-lesson7-2/" TargetMode="External"/><Relationship Id="rId5989" Type="http://schemas.openxmlformats.org/officeDocument/2006/relationships/hyperlink" Target="https://eng-support.com/column/progressbook1-4-1/" TargetMode="External"/><Relationship Id="rId3325" Type="http://schemas.openxmlformats.org/officeDocument/2006/relationships/hyperlink" Target="https://eng-support.com/column/progress-book1-lesson14-4/" TargetMode="External"/><Relationship Id="rId4656" Type="http://schemas.openxmlformats.org/officeDocument/2006/relationships/hyperlink" Target="https://eigo-rewrite.com/column/stage2-lesson7-2/" TargetMode="External"/><Relationship Id="rId3328" Type="http://schemas.openxmlformats.org/officeDocument/2006/relationships/hyperlink" Target="https://eng-support.com/column/progress-book1-lesson14-4/" TargetMode="External"/><Relationship Id="rId4659" Type="http://schemas.openxmlformats.org/officeDocument/2006/relationships/hyperlink" Target="https://eigo-rewrite.com/column/stage2-lesson7-2/" TargetMode="External"/><Relationship Id="rId5987" Type="http://schemas.openxmlformats.org/officeDocument/2006/relationships/hyperlink" Target="https://eng-support.com/column/progressbook1-4-1/" TargetMode="External"/><Relationship Id="rId3327" Type="http://schemas.openxmlformats.org/officeDocument/2006/relationships/hyperlink" Target="https://eng-support.com/column/progress-book1-lesson14-4/" TargetMode="External"/><Relationship Id="rId4658" Type="http://schemas.openxmlformats.org/officeDocument/2006/relationships/hyperlink" Target="https://eigo-rewrite.com/column/stage2-lesson7-2/" TargetMode="External"/><Relationship Id="rId5988" Type="http://schemas.openxmlformats.org/officeDocument/2006/relationships/hyperlink" Target="https://eng-support.com/column/progressbook1-4-1/" TargetMode="External"/><Relationship Id="rId3329" Type="http://schemas.openxmlformats.org/officeDocument/2006/relationships/hyperlink" Target="https://eng-support.com/column/progress-book1-lesson14-4/" TargetMode="External"/><Relationship Id="rId5981" Type="http://schemas.openxmlformats.org/officeDocument/2006/relationships/hyperlink" Target="https://eng-support.com/column/progressbook1-4-1/" TargetMode="External"/><Relationship Id="rId5982" Type="http://schemas.openxmlformats.org/officeDocument/2006/relationships/hyperlink" Target="https://eng-support.com/column/progressbook1-4-1/" TargetMode="External"/><Relationship Id="rId3320" Type="http://schemas.openxmlformats.org/officeDocument/2006/relationships/hyperlink" Target="https://juku-escot.com/c_blogs/j-goukakuritsu/" TargetMode="External"/><Relationship Id="rId4651" Type="http://schemas.openxmlformats.org/officeDocument/2006/relationships/hyperlink" Target="https://eigo-rewrite.com/column/stage2-lesson7-2/" TargetMode="External"/><Relationship Id="rId4650" Type="http://schemas.openxmlformats.org/officeDocument/2006/relationships/hyperlink" Target="https://eigo-rewrite.com/column/stage2-lesson7-2/" TargetMode="External"/><Relationship Id="rId5980" Type="http://schemas.openxmlformats.org/officeDocument/2006/relationships/hyperlink" Target="https://eng-support.com/column/progressbook1-4-1/" TargetMode="External"/><Relationship Id="rId3322" Type="http://schemas.openxmlformats.org/officeDocument/2006/relationships/hyperlink" Target="https://juku-escot.com/c_blogs/j-goukakuritsu/" TargetMode="External"/><Relationship Id="rId4653" Type="http://schemas.openxmlformats.org/officeDocument/2006/relationships/hyperlink" Target="https://eigo-rewrite.com/column/stage2-lesson7-2/" TargetMode="External"/><Relationship Id="rId5985" Type="http://schemas.openxmlformats.org/officeDocument/2006/relationships/hyperlink" Target="https://eng-support.com/column/progressbook1-4-1/" TargetMode="External"/><Relationship Id="rId3321" Type="http://schemas.openxmlformats.org/officeDocument/2006/relationships/hyperlink" Target="https://juku-escot.com/c_blogs/j-goukakuritsu/" TargetMode="External"/><Relationship Id="rId4652" Type="http://schemas.openxmlformats.org/officeDocument/2006/relationships/hyperlink" Target="https://eigo-rewrite.com/column/stage2-lesson7-2/" TargetMode="External"/><Relationship Id="rId5986" Type="http://schemas.openxmlformats.org/officeDocument/2006/relationships/hyperlink" Target="https://eng-support.com/column/progressbook1-4-1/" TargetMode="External"/><Relationship Id="rId3324" Type="http://schemas.openxmlformats.org/officeDocument/2006/relationships/hyperlink" Target="https://eng-support.com/column/progress-book1-lesson14-4/" TargetMode="External"/><Relationship Id="rId4655" Type="http://schemas.openxmlformats.org/officeDocument/2006/relationships/hyperlink" Target="https://eigo-rewrite.com/column/stage2-lesson7-2/" TargetMode="External"/><Relationship Id="rId5983" Type="http://schemas.openxmlformats.org/officeDocument/2006/relationships/hyperlink" Target="https://eng-support.com/column/progressbook1-4-1/" TargetMode="External"/><Relationship Id="rId3323" Type="http://schemas.openxmlformats.org/officeDocument/2006/relationships/hyperlink" Target="https://eng-support.com/column/progress-book1-lesson14-4/" TargetMode="External"/><Relationship Id="rId4654" Type="http://schemas.openxmlformats.org/officeDocument/2006/relationships/hyperlink" Target="https://eigo-rewrite.com/column/stage2-lesson7-2/" TargetMode="External"/><Relationship Id="rId5984" Type="http://schemas.openxmlformats.org/officeDocument/2006/relationships/hyperlink" Target="https://eng-support.com/column/progressbook1-4-1/" TargetMode="External"/><Relationship Id="rId2090" Type="http://schemas.openxmlformats.org/officeDocument/2006/relationships/hyperlink" Target="https://eigo-rewrite.com/column/stage1_lesson4-1/" TargetMode="External"/><Relationship Id="rId2091" Type="http://schemas.openxmlformats.org/officeDocument/2006/relationships/hyperlink" Target="https://eigo-rewrite.com/column/stage1_lesson4-1/" TargetMode="External"/><Relationship Id="rId2092" Type="http://schemas.openxmlformats.org/officeDocument/2006/relationships/hyperlink" Target="https://eigo-rewrite.com/column/stage1_lesson4-1/" TargetMode="External"/><Relationship Id="rId2093" Type="http://schemas.openxmlformats.org/officeDocument/2006/relationships/hyperlink" Target="https://eigo-rewrite.com/column/stage1_lesson4-1/" TargetMode="External"/><Relationship Id="rId2094" Type="http://schemas.openxmlformats.org/officeDocument/2006/relationships/hyperlink" Target="https://eigo-rewrite.com/column/stage1_lesson4-1/" TargetMode="External"/><Relationship Id="rId2095" Type="http://schemas.openxmlformats.org/officeDocument/2006/relationships/hyperlink" Target="https://eigo-rewrite.com/column/stage1_lesson4-1/" TargetMode="External"/><Relationship Id="rId2096" Type="http://schemas.openxmlformats.org/officeDocument/2006/relationships/hyperlink" Target="https://eigo-rewrite.com/column/stage1_lesson4-1/" TargetMode="External"/><Relationship Id="rId2097" Type="http://schemas.openxmlformats.org/officeDocument/2006/relationships/hyperlink" Target="https://eigo-rewrite.com/column/stage1_lesson4-1/" TargetMode="External"/><Relationship Id="rId2098" Type="http://schemas.openxmlformats.org/officeDocument/2006/relationships/hyperlink" Target="https://eigo-rewrite.com/column/stage1_lesson4-1/" TargetMode="External"/><Relationship Id="rId2099" Type="http://schemas.openxmlformats.org/officeDocument/2006/relationships/hyperlink" Target="https://eigo-rewrite.com/column/stage1_lesson4-1/" TargetMode="External"/><Relationship Id="rId3391" Type="http://schemas.openxmlformats.org/officeDocument/2006/relationships/hyperlink" Target="https://eng-support.com/column/progress-book1-lesson18-2/" TargetMode="External"/><Relationship Id="rId2060" Type="http://schemas.openxmlformats.org/officeDocument/2006/relationships/hyperlink" Target="https://eng-support.com/column/progress-book1-lesson11-2/" TargetMode="External"/><Relationship Id="rId3390" Type="http://schemas.openxmlformats.org/officeDocument/2006/relationships/hyperlink" Target="https://eng-support.com/column/progress-book1-lesson18-2/" TargetMode="External"/><Relationship Id="rId2061" Type="http://schemas.openxmlformats.org/officeDocument/2006/relationships/hyperlink" Target="https://eng-support.com/column/progress-book1-lesson11-2/" TargetMode="External"/><Relationship Id="rId3393" Type="http://schemas.openxmlformats.org/officeDocument/2006/relationships/hyperlink" Target="https://eng-support.com/column/progress-book1-lesson18-2/" TargetMode="External"/><Relationship Id="rId2062" Type="http://schemas.openxmlformats.org/officeDocument/2006/relationships/hyperlink" Target="https://eng-support.com/column/progress-book1-lesson11-2/" TargetMode="External"/><Relationship Id="rId3392" Type="http://schemas.openxmlformats.org/officeDocument/2006/relationships/hyperlink" Target="https://eng-support.com/column/progress-book1-lesson18-2/" TargetMode="External"/><Relationship Id="rId2063" Type="http://schemas.openxmlformats.org/officeDocument/2006/relationships/hyperlink" Target="https://eng-support.com/column/progress-book1-lesson11-2/" TargetMode="External"/><Relationship Id="rId3395" Type="http://schemas.openxmlformats.org/officeDocument/2006/relationships/hyperlink" Target="https://eng-support.com/column/progress-book1-lesson18-2/" TargetMode="External"/><Relationship Id="rId2064" Type="http://schemas.openxmlformats.org/officeDocument/2006/relationships/hyperlink" Target="https://eng-support.com/column/progress-book1-lesson11-2/" TargetMode="External"/><Relationship Id="rId3394" Type="http://schemas.openxmlformats.org/officeDocument/2006/relationships/hyperlink" Target="https://eng-support.com/column/progress-book1-lesson18-2/" TargetMode="External"/><Relationship Id="rId2065" Type="http://schemas.openxmlformats.org/officeDocument/2006/relationships/hyperlink" Target="https://eng-support.com/column/progress-book1-lesson11-2/" TargetMode="External"/><Relationship Id="rId3397" Type="http://schemas.openxmlformats.org/officeDocument/2006/relationships/hyperlink" Target="https://eng-support.com/column/progress-book1-lesson18-2/" TargetMode="External"/><Relationship Id="rId2066" Type="http://schemas.openxmlformats.org/officeDocument/2006/relationships/hyperlink" Target="https://eng-support.com/column/progress-book1-lesson11-2/" TargetMode="External"/><Relationship Id="rId3396" Type="http://schemas.openxmlformats.org/officeDocument/2006/relationships/hyperlink" Target="https://eng-support.com/column/progress-book1-lesson18-2/" TargetMode="External"/><Relationship Id="rId2067" Type="http://schemas.openxmlformats.org/officeDocument/2006/relationships/hyperlink" Target="https://eng-support.com/column/progress-book1-lesson11-2/" TargetMode="External"/><Relationship Id="rId3399" Type="http://schemas.openxmlformats.org/officeDocument/2006/relationships/hyperlink" Target="https://eng-support.com/column/progress-book1-lesson18-2/" TargetMode="External"/><Relationship Id="rId2068" Type="http://schemas.openxmlformats.org/officeDocument/2006/relationships/hyperlink" Target="https://eng-support.com/column/progress-book1-lesson11-2/" TargetMode="External"/><Relationship Id="rId3398" Type="http://schemas.openxmlformats.org/officeDocument/2006/relationships/hyperlink" Target="https://eng-support.com/column/progress-book1-lesson18-2/" TargetMode="External"/><Relationship Id="rId2069" Type="http://schemas.openxmlformats.org/officeDocument/2006/relationships/hyperlink" Target="https://eng-support.com/column/progress-book1-lesson11-2/" TargetMode="External"/><Relationship Id="rId3380" Type="http://schemas.openxmlformats.org/officeDocument/2006/relationships/hyperlink" Target="https://eng-support.com/column/progress-book1-lesson18-2/" TargetMode="External"/><Relationship Id="rId2050" Type="http://schemas.openxmlformats.org/officeDocument/2006/relationships/hyperlink" Target="https://eng-support.com/column/progress-book1-lesson11-2/" TargetMode="External"/><Relationship Id="rId3382" Type="http://schemas.openxmlformats.org/officeDocument/2006/relationships/hyperlink" Target="https://eng-support.com/column/progress-book1-lesson18-2/" TargetMode="External"/><Relationship Id="rId2051" Type="http://schemas.openxmlformats.org/officeDocument/2006/relationships/hyperlink" Target="https://eng-support.com/column/progress-book1-lesson11-2/" TargetMode="External"/><Relationship Id="rId3381" Type="http://schemas.openxmlformats.org/officeDocument/2006/relationships/hyperlink" Target="https://eng-support.com/column/progress-book1-lesson18-2/" TargetMode="External"/><Relationship Id="rId2052" Type="http://schemas.openxmlformats.org/officeDocument/2006/relationships/hyperlink" Target="https://eng-support.com/column/progress-book1-lesson11-2/" TargetMode="External"/><Relationship Id="rId3384" Type="http://schemas.openxmlformats.org/officeDocument/2006/relationships/hyperlink" Target="https://eng-support.com/column/progress-book1-lesson18-2/" TargetMode="External"/><Relationship Id="rId2053" Type="http://schemas.openxmlformats.org/officeDocument/2006/relationships/hyperlink" Target="https://eng-support.com/column/progress-book1-lesson11-2/" TargetMode="External"/><Relationship Id="rId3383" Type="http://schemas.openxmlformats.org/officeDocument/2006/relationships/hyperlink" Target="https://eng-support.com/column/progress-book1-lesson18-2/" TargetMode="External"/><Relationship Id="rId2054" Type="http://schemas.openxmlformats.org/officeDocument/2006/relationships/hyperlink" Target="https://eng-support.com/column/progress-book1-lesson11-2/" TargetMode="External"/><Relationship Id="rId3386" Type="http://schemas.openxmlformats.org/officeDocument/2006/relationships/hyperlink" Target="https://eng-support.com/column/progress-book1-lesson18-2/" TargetMode="External"/><Relationship Id="rId2055" Type="http://schemas.openxmlformats.org/officeDocument/2006/relationships/hyperlink" Target="https://eng-support.com/column/progress-book1-lesson11-2/" TargetMode="External"/><Relationship Id="rId3385" Type="http://schemas.openxmlformats.org/officeDocument/2006/relationships/hyperlink" Target="https://eng-support.com/column/progress-book1-lesson18-2/" TargetMode="External"/><Relationship Id="rId2056" Type="http://schemas.openxmlformats.org/officeDocument/2006/relationships/hyperlink" Target="https://eng-support.com/column/progress-book1-lesson11-2/" TargetMode="External"/><Relationship Id="rId3388" Type="http://schemas.openxmlformats.org/officeDocument/2006/relationships/hyperlink" Target="https://eng-support.com/column/progress-book1-lesson18-2/" TargetMode="External"/><Relationship Id="rId2057" Type="http://schemas.openxmlformats.org/officeDocument/2006/relationships/hyperlink" Target="https://eng-support.com/column/progress-book1-lesson11-2/" TargetMode="External"/><Relationship Id="rId3387" Type="http://schemas.openxmlformats.org/officeDocument/2006/relationships/hyperlink" Target="https://eng-support.com/column/progress-book1-lesson18-2/" TargetMode="External"/><Relationship Id="rId2058" Type="http://schemas.openxmlformats.org/officeDocument/2006/relationships/hyperlink" Target="https://eng-support.com/column/progress-book1-lesson11-2/" TargetMode="External"/><Relationship Id="rId2059" Type="http://schemas.openxmlformats.org/officeDocument/2006/relationships/hyperlink" Target="https://eng-support.com/column/progress-book1-lesson11-2/" TargetMode="External"/><Relationship Id="rId3389" Type="http://schemas.openxmlformats.org/officeDocument/2006/relationships/hyperlink" Target="https://eng-support.com/column/progress-book1-lesson18-2/" TargetMode="External"/><Relationship Id="rId2080" Type="http://schemas.openxmlformats.org/officeDocument/2006/relationships/hyperlink" Target="https://eigo-rewrite.com/column/stage1_lesson4-1/" TargetMode="External"/><Relationship Id="rId2081" Type="http://schemas.openxmlformats.org/officeDocument/2006/relationships/hyperlink" Target="https://eigo-rewrite.com/column/stage1_lesson4-1/" TargetMode="External"/><Relationship Id="rId2082" Type="http://schemas.openxmlformats.org/officeDocument/2006/relationships/hyperlink" Target="https://eigo-rewrite.com/column/stage1_lesson4-1/" TargetMode="External"/><Relationship Id="rId2083" Type="http://schemas.openxmlformats.org/officeDocument/2006/relationships/hyperlink" Target="https://eigo-rewrite.com/column/stage1_lesson4-1/" TargetMode="External"/><Relationship Id="rId2084" Type="http://schemas.openxmlformats.org/officeDocument/2006/relationships/hyperlink" Target="https://eigo-rewrite.com/column/stage1_lesson4-1/" TargetMode="External"/><Relationship Id="rId2085" Type="http://schemas.openxmlformats.org/officeDocument/2006/relationships/hyperlink" Target="https://eigo-rewrite.com/column/stage1_lesson4-1/" TargetMode="External"/><Relationship Id="rId2086" Type="http://schemas.openxmlformats.org/officeDocument/2006/relationships/hyperlink" Target="https://eigo-rewrite.com/column/stage1_lesson4-1/" TargetMode="External"/><Relationship Id="rId2087" Type="http://schemas.openxmlformats.org/officeDocument/2006/relationships/hyperlink" Target="https://eigo-rewrite.com/column/stage1_lesson4-1/" TargetMode="External"/><Relationship Id="rId2088" Type="http://schemas.openxmlformats.org/officeDocument/2006/relationships/hyperlink" Target="https://eigo-rewrite.com/column/stage1_lesson4-1/" TargetMode="External"/><Relationship Id="rId2089" Type="http://schemas.openxmlformats.org/officeDocument/2006/relationships/hyperlink" Target="https://eigo-rewrite.com/column/stage1_lesson4-1/" TargetMode="External"/><Relationship Id="rId2070" Type="http://schemas.openxmlformats.org/officeDocument/2006/relationships/hyperlink" Target="https://eng-support.com/column/progress-book1-lesson11-2/" TargetMode="External"/><Relationship Id="rId2071" Type="http://schemas.openxmlformats.org/officeDocument/2006/relationships/hyperlink" Target="https://eng-support.com/column/progress-book1-lesson11-2/" TargetMode="External"/><Relationship Id="rId2072" Type="http://schemas.openxmlformats.org/officeDocument/2006/relationships/hyperlink" Target="https://eng-support.com/column/progress-book1-lesson11-2/" TargetMode="External"/><Relationship Id="rId2073" Type="http://schemas.openxmlformats.org/officeDocument/2006/relationships/hyperlink" Target="https://eigo-rewrite.com/column/stage1_lesson4-1/" TargetMode="External"/><Relationship Id="rId2074" Type="http://schemas.openxmlformats.org/officeDocument/2006/relationships/hyperlink" Target="https://eigo-rewrite.com/column/stage1_lesson4-1/" TargetMode="External"/><Relationship Id="rId2075" Type="http://schemas.openxmlformats.org/officeDocument/2006/relationships/hyperlink" Target="https://eigo-rewrite.com/column/stage1_lesson4-1/" TargetMode="External"/><Relationship Id="rId2076" Type="http://schemas.openxmlformats.org/officeDocument/2006/relationships/hyperlink" Target="https://eigo-rewrite.com/column/stage1_lesson4-1/" TargetMode="External"/><Relationship Id="rId2077" Type="http://schemas.openxmlformats.org/officeDocument/2006/relationships/hyperlink" Target="https://eigo-rewrite.com/column/stage1_lesson4-1/" TargetMode="External"/><Relationship Id="rId2078" Type="http://schemas.openxmlformats.org/officeDocument/2006/relationships/hyperlink" Target="https://eigo-rewrite.com/column/stage1_lesson4-1/" TargetMode="External"/><Relationship Id="rId2079" Type="http://schemas.openxmlformats.org/officeDocument/2006/relationships/hyperlink" Target="https://eigo-rewrite.com/column/stage1_lesson4-1/" TargetMode="External"/><Relationship Id="rId4723" Type="http://schemas.openxmlformats.org/officeDocument/2006/relationships/hyperlink" Target="https://rika-quest.com/column/phases-of-the-moon/" TargetMode="External"/><Relationship Id="rId4722" Type="http://schemas.openxmlformats.org/officeDocument/2006/relationships/hyperlink" Target="https://koten-kakitsubata.jp/blog/utokyo/" TargetMode="External"/><Relationship Id="rId4725" Type="http://schemas.openxmlformats.org/officeDocument/2006/relationships/hyperlink" Target="https://rika-quest.com/column/phases-of-the-moon/" TargetMode="External"/><Relationship Id="rId4724" Type="http://schemas.openxmlformats.org/officeDocument/2006/relationships/hyperlink" Target="https://rika-quest.com/column/phases-of-the-moon/" TargetMode="External"/><Relationship Id="rId4727" Type="http://schemas.openxmlformats.org/officeDocument/2006/relationships/hyperlink" Target="https://rika-quest.com/column/phases-of-the-moon/" TargetMode="External"/><Relationship Id="rId4726" Type="http://schemas.openxmlformats.org/officeDocument/2006/relationships/hyperlink" Target="https://rika-quest.com/column/phases-of-the-moon/" TargetMode="External"/><Relationship Id="rId4729" Type="http://schemas.openxmlformats.org/officeDocument/2006/relationships/hyperlink" Target="https://rika-quest.com/column/phases-of-the-moon/" TargetMode="External"/><Relationship Id="rId4728" Type="http://schemas.openxmlformats.org/officeDocument/2006/relationships/hyperlink" Target="https://rika-quest.com/column/phases-of-the-moon/" TargetMode="External"/><Relationship Id="rId4721" Type="http://schemas.openxmlformats.org/officeDocument/2006/relationships/hyperlink" Target="https://koten-kakitsubata.jp/blog/utokyo/" TargetMode="External"/><Relationship Id="rId4720" Type="http://schemas.openxmlformats.org/officeDocument/2006/relationships/hyperlink" Target="https://koten-kakitsubata.jp/blog/utokyo/" TargetMode="External"/><Relationship Id="rId4712" Type="http://schemas.openxmlformats.org/officeDocument/2006/relationships/hyperlink" Target="https://koten-kakitsubata.jp/blog/utokyo/" TargetMode="External"/><Relationship Id="rId4711" Type="http://schemas.openxmlformats.org/officeDocument/2006/relationships/hyperlink" Target="https://koten-kakitsubata.jp/blog/utokyo/" TargetMode="External"/><Relationship Id="rId4714" Type="http://schemas.openxmlformats.org/officeDocument/2006/relationships/hyperlink" Target="https://koten-kakitsubata.jp/blog/utokyo/" TargetMode="External"/><Relationship Id="rId4713" Type="http://schemas.openxmlformats.org/officeDocument/2006/relationships/hyperlink" Target="https://koten-kakitsubata.jp/blog/utokyo/" TargetMode="External"/><Relationship Id="rId4716" Type="http://schemas.openxmlformats.org/officeDocument/2006/relationships/hyperlink" Target="https://koten-kakitsubata.jp/blog/utokyo/" TargetMode="External"/><Relationship Id="rId4715" Type="http://schemas.openxmlformats.org/officeDocument/2006/relationships/hyperlink" Target="https://koten-kakitsubata.jp/blog/utokyo/" TargetMode="External"/><Relationship Id="rId4718" Type="http://schemas.openxmlformats.org/officeDocument/2006/relationships/hyperlink" Target="https://koten-kakitsubata.jp/blog/utokyo/" TargetMode="External"/><Relationship Id="rId4717" Type="http://schemas.openxmlformats.org/officeDocument/2006/relationships/hyperlink" Target="https://koten-kakitsubata.jp/blog/utokyo/" TargetMode="External"/><Relationship Id="rId4719" Type="http://schemas.openxmlformats.org/officeDocument/2006/relationships/hyperlink" Target="https://koten-kakitsubata.jp/blog/utokyo/" TargetMode="External"/><Relationship Id="rId4710" Type="http://schemas.openxmlformats.org/officeDocument/2006/relationships/hyperlink" Target="https://koten-kakitsubata.jp/blog/utokyo/" TargetMode="External"/><Relationship Id="rId3414" Type="http://schemas.openxmlformats.org/officeDocument/2006/relationships/hyperlink" Target="https://eng-support.com/column/progress-book1-lesson18-2/" TargetMode="External"/><Relationship Id="rId4745" Type="http://schemas.openxmlformats.org/officeDocument/2006/relationships/hyperlink" Target="https://rika-quest.com/column/phases-of-the-moon/" TargetMode="External"/><Relationship Id="rId3413" Type="http://schemas.openxmlformats.org/officeDocument/2006/relationships/hyperlink" Target="https://eng-support.com/column/progress-book1-lesson18-2/" TargetMode="External"/><Relationship Id="rId4744" Type="http://schemas.openxmlformats.org/officeDocument/2006/relationships/hyperlink" Target="https://rika-quest.com/column/phases-of-the-moon/" TargetMode="External"/><Relationship Id="rId3416" Type="http://schemas.openxmlformats.org/officeDocument/2006/relationships/hyperlink" Target="https://eng-support.com/column/progress-book1-lesson18-2/" TargetMode="External"/><Relationship Id="rId4747" Type="http://schemas.openxmlformats.org/officeDocument/2006/relationships/hyperlink" Target="https://rika-quest.com/column/phases-of-the-moon/" TargetMode="External"/><Relationship Id="rId3415" Type="http://schemas.openxmlformats.org/officeDocument/2006/relationships/hyperlink" Target="https://eng-support.com/column/progress-book1-lesson18-2/" TargetMode="External"/><Relationship Id="rId4746" Type="http://schemas.openxmlformats.org/officeDocument/2006/relationships/hyperlink" Target="https://rika-quest.com/column/phases-of-the-moon/" TargetMode="External"/><Relationship Id="rId3418" Type="http://schemas.openxmlformats.org/officeDocument/2006/relationships/hyperlink" Target="https://eng-support.com/column/progress-book1-lesson18-2/" TargetMode="External"/><Relationship Id="rId4749" Type="http://schemas.openxmlformats.org/officeDocument/2006/relationships/hyperlink" Target="https://rika-quest.com/column/phases-of-the-moon/" TargetMode="External"/><Relationship Id="rId3417" Type="http://schemas.openxmlformats.org/officeDocument/2006/relationships/hyperlink" Target="https://eng-support.com/column/progress-book1-lesson18-2/" TargetMode="External"/><Relationship Id="rId4748" Type="http://schemas.openxmlformats.org/officeDocument/2006/relationships/hyperlink" Target="https://rika-quest.com/column/phases-of-the-moon/" TargetMode="External"/><Relationship Id="rId3419" Type="http://schemas.openxmlformats.org/officeDocument/2006/relationships/hyperlink" Target="https://eng-support.com/column/progress-book1-lesson18-2/" TargetMode="External"/><Relationship Id="rId3410" Type="http://schemas.openxmlformats.org/officeDocument/2006/relationships/hyperlink" Target="https://eng-support.com/column/progress-book1-lesson18-2/" TargetMode="External"/><Relationship Id="rId4741" Type="http://schemas.openxmlformats.org/officeDocument/2006/relationships/hyperlink" Target="https://rika-quest.com/column/phases-of-the-moon/" TargetMode="External"/><Relationship Id="rId4740" Type="http://schemas.openxmlformats.org/officeDocument/2006/relationships/hyperlink" Target="https://rika-quest.com/column/phases-of-the-moon/" TargetMode="External"/><Relationship Id="rId3412" Type="http://schemas.openxmlformats.org/officeDocument/2006/relationships/hyperlink" Target="https://eng-support.com/column/progress-book1-lesson18-2/" TargetMode="External"/><Relationship Id="rId4743" Type="http://schemas.openxmlformats.org/officeDocument/2006/relationships/hyperlink" Target="https://rika-quest.com/column/phases-of-the-moon/" TargetMode="External"/><Relationship Id="rId3411" Type="http://schemas.openxmlformats.org/officeDocument/2006/relationships/hyperlink" Target="https://eng-support.com/column/progress-book1-lesson18-2/" TargetMode="External"/><Relationship Id="rId4742" Type="http://schemas.openxmlformats.org/officeDocument/2006/relationships/hyperlink" Target="https://rika-quest.com/column/phases-of-the-moon/" TargetMode="External"/><Relationship Id="rId3403" Type="http://schemas.openxmlformats.org/officeDocument/2006/relationships/hyperlink" Target="https://eng-support.com/column/progress-book1-lesson18-2/" TargetMode="External"/><Relationship Id="rId4734" Type="http://schemas.openxmlformats.org/officeDocument/2006/relationships/hyperlink" Target="https://rika-quest.com/column/phases-of-the-moon/" TargetMode="External"/><Relationship Id="rId3402" Type="http://schemas.openxmlformats.org/officeDocument/2006/relationships/hyperlink" Target="https://eng-support.com/column/progress-book1-lesson18-2/" TargetMode="External"/><Relationship Id="rId4733" Type="http://schemas.openxmlformats.org/officeDocument/2006/relationships/hyperlink" Target="https://rika-quest.com/column/phases-of-the-moon/" TargetMode="External"/><Relationship Id="rId3405" Type="http://schemas.openxmlformats.org/officeDocument/2006/relationships/hyperlink" Target="https://eng-support.com/column/progress-book1-lesson18-2/" TargetMode="External"/><Relationship Id="rId4736" Type="http://schemas.openxmlformats.org/officeDocument/2006/relationships/hyperlink" Target="https://rika-quest.com/column/phases-of-the-moon/" TargetMode="External"/><Relationship Id="rId3404" Type="http://schemas.openxmlformats.org/officeDocument/2006/relationships/hyperlink" Target="https://eng-support.com/column/progress-book1-lesson18-2/" TargetMode="External"/><Relationship Id="rId4735" Type="http://schemas.openxmlformats.org/officeDocument/2006/relationships/hyperlink" Target="https://rika-quest.com/column/phases-of-the-moon/" TargetMode="External"/><Relationship Id="rId3407" Type="http://schemas.openxmlformats.org/officeDocument/2006/relationships/hyperlink" Target="https://eng-support.com/column/progress-book1-lesson18-2/" TargetMode="External"/><Relationship Id="rId4738" Type="http://schemas.openxmlformats.org/officeDocument/2006/relationships/hyperlink" Target="https://rika-quest.com/column/phases-of-the-moon/" TargetMode="External"/><Relationship Id="rId3406" Type="http://schemas.openxmlformats.org/officeDocument/2006/relationships/hyperlink" Target="https://eng-support.com/column/progress-book1-lesson18-2/" TargetMode="External"/><Relationship Id="rId4737" Type="http://schemas.openxmlformats.org/officeDocument/2006/relationships/hyperlink" Target="https://rika-quest.com/column/phases-of-the-moon/" TargetMode="External"/><Relationship Id="rId3409" Type="http://schemas.openxmlformats.org/officeDocument/2006/relationships/hyperlink" Target="https://eng-support.com/column/progress-book1-lesson18-2/" TargetMode="External"/><Relationship Id="rId3408" Type="http://schemas.openxmlformats.org/officeDocument/2006/relationships/hyperlink" Target="https://eng-support.com/column/progress-book1-lesson18-2/" TargetMode="External"/><Relationship Id="rId4739" Type="http://schemas.openxmlformats.org/officeDocument/2006/relationships/hyperlink" Target="https://rika-quest.com/column/phases-of-the-moon/" TargetMode="External"/><Relationship Id="rId4730" Type="http://schemas.openxmlformats.org/officeDocument/2006/relationships/hyperlink" Target="https://rika-quest.com/column/phases-of-the-moon/" TargetMode="External"/><Relationship Id="rId3401" Type="http://schemas.openxmlformats.org/officeDocument/2006/relationships/hyperlink" Target="https://eng-support.com/column/progress-book1-lesson18-2/" TargetMode="External"/><Relationship Id="rId4732" Type="http://schemas.openxmlformats.org/officeDocument/2006/relationships/hyperlink" Target="https://rika-quest.com/column/phases-of-the-moon/" TargetMode="External"/><Relationship Id="rId3400" Type="http://schemas.openxmlformats.org/officeDocument/2006/relationships/hyperlink" Target="https://eng-support.com/column/progress-book1-lesson18-2/" TargetMode="External"/><Relationship Id="rId4731" Type="http://schemas.openxmlformats.org/officeDocument/2006/relationships/hyperlink" Target="https://rika-quest.com/column/phases-of-the-moon/" TargetMode="External"/><Relationship Id="rId4701" Type="http://schemas.openxmlformats.org/officeDocument/2006/relationships/hyperlink" Target="https://koten-kakitsubata.jp/blog/utokyo/" TargetMode="External"/><Relationship Id="rId4700" Type="http://schemas.openxmlformats.org/officeDocument/2006/relationships/hyperlink" Target="https://koten-kakitsubata.jp/blog/utokyo/" TargetMode="External"/><Relationship Id="rId4703" Type="http://schemas.openxmlformats.org/officeDocument/2006/relationships/hyperlink" Target="https://koten-kakitsubata.jp/blog/utokyo/" TargetMode="External"/><Relationship Id="rId4702" Type="http://schemas.openxmlformats.org/officeDocument/2006/relationships/hyperlink" Target="https://koten-kakitsubata.jp/blog/utokyo/" TargetMode="External"/><Relationship Id="rId4705" Type="http://schemas.openxmlformats.org/officeDocument/2006/relationships/hyperlink" Target="https://koten-kakitsubata.jp/blog/utokyo/" TargetMode="External"/><Relationship Id="rId4704" Type="http://schemas.openxmlformats.org/officeDocument/2006/relationships/hyperlink" Target="https://koten-kakitsubata.jp/blog/utokyo/" TargetMode="External"/><Relationship Id="rId4707" Type="http://schemas.openxmlformats.org/officeDocument/2006/relationships/hyperlink" Target="https://koten-kakitsubata.jp/blog/utokyo/" TargetMode="External"/><Relationship Id="rId4706" Type="http://schemas.openxmlformats.org/officeDocument/2006/relationships/hyperlink" Target="https://koten-kakitsubata.jp/blog/utokyo/" TargetMode="External"/><Relationship Id="rId4709" Type="http://schemas.openxmlformats.org/officeDocument/2006/relationships/hyperlink" Target="https://koten-kakitsubata.jp/blog/utokyo/" TargetMode="External"/><Relationship Id="rId4708" Type="http://schemas.openxmlformats.org/officeDocument/2006/relationships/hyperlink" Target="https://koten-kakitsubata.jp/blog/utokyo/" TargetMode="External"/><Relationship Id="rId2148" Type="http://schemas.openxmlformats.org/officeDocument/2006/relationships/hyperlink" Target="https://rika-quest.com/column/rotation/" TargetMode="External"/><Relationship Id="rId2149" Type="http://schemas.openxmlformats.org/officeDocument/2006/relationships/hyperlink" Target="https://rika-quest.com/column/rotation/" TargetMode="External"/><Relationship Id="rId3479" Type="http://schemas.openxmlformats.org/officeDocument/2006/relationships/hyperlink" Target="https://eng-support.com/column/progress-book1-lesson11-3/" TargetMode="External"/><Relationship Id="rId3470" Type="http://schemas.openxmlformats.org/officeDocument/2006/relationships/hyperlink" Target="https://rika-quest.com/column/weather/" TargetMode="External"/><Relationship Id="rId2140" Type="http://schemas.openxmlformats.org/officeDocument/2006/relationships/hyperlink" Target="https://rika-quest.com/column/rotation/" TargetMode="External"/><Relationship Id="rId3472" Type="http://schemas.openxmlformats.org/officeDocument/2006/relationships/hyperlink" Target="https://rika-quest.com/column/weather/" TargetMode="External"/><Relationship Id="rId2141" Type="http://schemas.openxmlformats.org/officeDocument/2006/relationships/hyperlink" Target="https://rika-quest.com/column/rotation/" TargetMode="External"/><Relationship Id="rId3471" Type="http://schemas.openxmlformats.org/officeDocument/2006/relationships/hyperlink" Target="https://rika-quest.com/column/weather/" TargetMode="External"/><Relationship Id="rId2142" Type="http://schemas.openxmlformats.org/officeDocument/2006/relationships/hyperlink" Target="https://rika-quest.com/column/rotation/" TargetMode="External"/><Relationship Id="rId3474" Type="http://schemas.openxmlformats.org/officeDocument/2006/relationships/hyperlink" Target="https://eng-support.com/column/progress-book1-lesson11-3/" TargetMode="External"/><Relationship Id="rId2143" Type="http://schemas.openxmlformats.org/officeDocument/2006/relationships/hyperlink" Target="https://rika-quest.com/column/rotation/" TargetMode="External"/><Relationship Id="rId3473" Type="http://schemas.openxmlformats.org/officeDocument/2006/relationships/hyperlink" Target="https://eng-support.com/column/progress-book1-lesson11-3/" TargetMode="External"/><Relationship Id="rId2144" Type="http://schemas.openxmlformats.org/officeDocument/2006/relationships/hyperlink" Target="https://rika-quest.com/column/rotation/" TargetMode="External"/><Relationship Id="rId3476" Type="http://schemas.openxmlformats.org/officeDocument/2006/relationships/hyperlink" Target="https://eng-support.com/column/progress-book1-lesson11-3/" TargetMode="External"/><Relationship Id="rId2145" Type="http://schemas.openxmlformats.org/officeDocument/2006/relationships/hyperlink" Target="https://rika-quest.com/column/rotation/" TargetMode="External"/><Relationship Id="rId3475" Type="http://schemas.openxmlformats.org/officeDocument/2006/relationships/hyperlink" Target="https://eng-support.com/column/progress-book1-lesson11-3/" TargetMode="External"/><Relationship Id="rId2146" Type="http://schemas.openxmlformats.org/officeDocument/2006/relationships/hyperlink" Target="https://rika-quest.com/column/rotation/" TargetMode="External"/><Relationship Id="rId3478" Type="http://schemas.openxmlformats.org/officeDocument/2006/relationships/hyperlink" Target="https://eng-support.com/column/progress-book1-lesson11-3/" TargetMode="External"/><Relationship Id="rId2147" Type="http://schemas.openxmlformats.org/officeDocument/2006/relationships/hyperlink" Target="https://rika-quest.com/column/rotation/" TargetMode="External"/><Relationship Id="rId3477" Type="http://schemas.openxmlformats.org/officeDocument/2006/relationships/hyperlink" Target="https://eng-support.com/column/progress-book1-lesson11-3/" TargetMode="External"/><Relationship Id="rId2137" Type="http://schemas.openxmlformats.org/officeDocument/2006/relationships/hyperlink" Target="https://rika-quest.com/column/rotation/" TargetMode="External"/><Relationship Id="rId3469" Type="http://schemas.openxmlformats.org/officeDocument/2006/relationships/hyperlink" Target="https://rika-quest.com/column/weather/" TargetMode="External"/><Relationship Id="rId2138" Type="http://schemas.openxmlformats.org/officeDocument/2006/relationships/hyperlink" Target="https://rika-quest.com/column/rotation/" TargetMode="External"/><Relationship Id="rId3468" Type="http://schemas.openxmlformats.org/officeDocument/2006/relationships/hyperlink" Target="https://rika-quest.com/column/weather/" TargetMode="External"/><Relationship Id="rId4799" Type="http://schemas.openxmlformats.org/officeDocument/2006/relationships/hyperlink" Target="https://eigo-rewrite.com/column/stage1_lesson10-4/" TargetMode="External"/><Relationship Id="rId2139" Type="http://schemas.openxmlformats.org/officeDocument/2006/relationships/hyperlink" Target="https://rika-quest.com/column/rotation/" TargetMode="External"/><Relationship Id="rId4790" Type="http://schemas.openxmlformats.org/officeDocument/2006/relationships/hyperlink" Target="https://eigo-rewrite.com/column/stage1_lesson10-4/" TargetMode="External"/><Relationship Id="rId3461" Type="http://schemas.openxmlformats.org/officeDocument/2006/relationships/hyperlink" Target="https://rika-quest.com/column/weather/" TargetMode="External"/><Relationship Id="rId4792" Type="http://schemas.openxmlformats.org/officeDocument/2006/relationships/hyperlink" Target="https://eigo-rewrite.com/column/stage1_lesson10-4/" TargetMode="External"/><Relationship Id="rId2130" Type="http://schemas.openxmlformats.org/officeDocument/2006/relationships/hyperlink" Target="https://rika-quest.com/column/rotation/" TargetMode="External"/><Relationship Id="rId3460" Type="http://schemas.openxmlformats.org/officeDocument/2006/relationships/hyperlink" Target="https://rika-quest.com/column/weather/" TargetMode="External"/><Relationship Id="rId4791" Type="http://schemas.openxmlformats.org/officeDocument/2006/relationships/hyperlink" Target="https://eigo-rewrite.com/column/stage1_lesson10-4/" TargetMode="External"/><Relationship Id="rId2131" Type="http://schemas.openxmlformats.org/officeDocument/2006/relationships/hyperlink" Target="https://rika-quest.com/column/rotation/" TargetMode="External"/><Relationship Id="rId3463" Type="http://schemas.openxmlformats.org/officeDocument/2006/relationships/hyperlink" Target="https://rika-quest.com/column/weather/" TargetMode="External"/><Relationship Id="rId4794" Type="http://schemas.openxmlformats.org/officeDocument/2006/relationships/hyperlink" Target="https://eigo-rewrite.com/column/stage1_lesson10-4/" TargetMode="External"/><Relationship Id="rId2132" Type="http://schemas.openxmlformats.org/officeDocument/2006/relationships/hyperlink" Target="https://rika-quest.com/column/rotation/" TargetMode="External"/><Relationship Id="rId3462" Type="http://schemas.openxmlformats.org/officeDocument/2006/relationships/hyperlink" Target="https://rika-quest.com/column/weather/" TargetMode="External"/><Relationship Id="rId4793" Type="http://schemas.openxmlformats.org/officeDocument/2006/relationships/hyperlink" Target="https://eigo-rewrite.com/column/stage1_lesson10-4/" TargetMode="External"/><Relationship Id="rId2133" Type="http://schemas.openxmlformats.org/officeDocument/2006/relationships/hyperlink" Target="https://rika-quest.com/column/rotation/" TargetMode="External"/><Relationship Id="rId3465" Type="http://schemas.openxmlformats.org/officeDocument/2006/relationships/hyperlink" Target="https://rika-quest.com/column/weather/" TargetMode="External"/><Relationship Id="rId4796" Type="http://schemas.openxmlformats.org/officeDocument/2006/relationships/hyperlink" Target="https://eigo-rewrite.com/column/stage1_lesson10-4/" TargetMode="External"/><Relationship Id="rId2134" Type="http://schemas.openxmlformats.org/officeDocument/2006/relationships/hyperlink" Target="https://rika-quest.com/column/rotation/" TargetMode="External"/><Relationship Id="rId3464" Type="http://schemas.openxmlformats.org/officeDocument/2006/relationships/hyperlink" Target="https://rika-quest.com/column/weather/" TargetMode="External"/><Relationship Id="rId4795" Type="http://schemas.openxmlformats.org/officeDocument/2006/relationships/hyperlink" Target="https://eigo-rewrite.com/column/stage1_lesson10-4/" TargetMode="External"/><Relationship Id="rId2135" Type="http://schemas.openxmlformats.org/officeDocument/2006/relationships/hyperlink" Target="https://rika-quest.com/column/rotation/" TargetMode="External"/><Relationship Id="rId3467" Type="http://schemas.openxmlformats.org/officeDocument/2006/relationships/hyperlink" Target="https://rika-quest.com/column/weather/" TargetMode="External"/><Relationship Id="rId4798" Type="http://schemas.openxmlformats.org/officeDocument/2006/relationships/hyperlink" Target="https://eigo-rewrite.com/column/stage1_lesson10-4/" TargetMode="External"/><Relationship Id="rId2136" Type="http://schemas.openxmlformats.org/officeDocument/2006/relationships/hyperlink" Target="https://rika-quest.com/column/rotation/" TargetMode="External"/><Relationship Id="rId3466" Type="http://schemas.openxmlformats.org/officeDocument/2006/relationships/hyperlink" Target="https://rika-quest.com/column/weather/" TargetMode="External"/><Relationship Id="rId4797" Type="http://schemas.openxmlformats.org/officeDocument/2006/relationships/hyperlink" Target="https://eigo-rewrite.com/column/stage1_lesson10-4/" TargetMode="External"/><Relationship Id="rId3490" Type="http://schemas.openxmlformats.org/officeDocument/2006/relationships/hyperlink" Target="https://eng-support.com/column/progress-book1-lesson11-3/" TargetMode="External"/><Relationship Id="rId2160" Type="http://schemas.openxmlformats.org/officeDocument/2006/relationships/hyperlink" Target="https://rika-quest.com/column/rotation/" TargetMode="External"/><Relationship Id="rId3492" Type="http://schemas.openxmlformats.org/officeDocument/2006/relationships/hyperlink" Target="https://eng-support.com/column/progress-book1-lesson11-3/" TargetMode="External"/><Relationship Id="rId2161" Type="http://schemas.openxmlformats.org/officeDocument/2006/relationships/hyperlink" Target="https://rika-quest.com/column/rotation/" TargetMode="External"/><Relationship Id="rId3491" Type="http://schemas.openxmlformats.org/officeDocument/2006/relationships/hyperlink" Target="https://eng-support.com/column/progress-book1-lesson11-3/" TargetMode="External"/><Relationship Id="rId2162" Type="http://schemas.openxmlformats.org/officeDocument/2006/relationships/hyperlink" Target="https://rika-quest.com/column/rotation/" TargetMode="External"/><Relationship Id="rId3494" Type="http://schemas.openxmlformats.org/officeDocument/2006/relationships/hyperlink" Target="https://eng-support.com/column/progress-book1-lesson11-3/" TargetMode="External"/><Relationship Id="rId2163" Type="http://schemas.openxmlformats.org/officeDocument/2006/relationships/hyperlink" Target="https://rika-quest.com/column/rotation/" TargetMode="External"/><Relationship Id="rId3493" Type="http://schemas.openxmlformats.org/officeDocument/2006/relationships/hyperlink" Target="https://eng-support.com/column/progress-book1-lesson11-3/" TargetMode="External"/><Relationship Id="rId2164" Type="http://schemas.openxmlformats.org/officeDocument/2006/relationships/hyperlink" Target="https://rika-quest.com/column/rotation/" TargetMode="External"/><Relationship Id="rId3496" Type="http://schemas.openxmlformats.org/officeDocument/2006/relationships/hyperlink" Target="https://eng-support.com/column/progress-book1-lesson11-3/" TargetMode="External"/><Relationship Id="rId2165" Type="http://schemas.openxmlformats.org/officeDocument/2006/relationships/hyperlink" Target="https://rika-quest.com/column/rotation/" TargetMode="External"/><Relationship Id="rId3495" Type="http://schemas.openxmlformats.org/officeDocument/2006/relationships/hyperlink" Target="https://eng-support.com/column/progress-book1-lesson11-3/" TargetMode="External"/><Relationship Id="rId2166" Type="http://schemas.openxmlformats.org/officeDocument/2006/relationships/hyperlink" Target="https://rika-quest.com/column/rotation/" TargetMode="External"/><Relationship Id="rId3498" Type="http://schemas.openxmlformats.org/officeDocument/2006/relationships/hyperlink" Target="https://eng-support.com/column/progress-book1-lesson11-3/" TargetMode="External"/><Relationship Id="rId2167" Type="http://schemas.openxmlformats.org/officeDocument/2006/relationships/hyperlink" Target="https://rika-quest.com/column/rotation/" TargetMode="External"/><Relationship Id="rId3497" Type="http://schemas.openxmlformats.org/officeDocument/2006/relationships/hyperlink" Target="https://eng-support.com/column/progress-book1-lesson11-3/" TargetMode="External"/><Relationship Id="rId2168" Type="http://schemas.openxmlformats.org/officeDocument/2006/relationships/hyperlink" Target="https://rika-quest.com/column/rotation/" TargetMode="External"/><Relationship Id="rId2169" Type="http://schemas.openxmlformats.org/officeDocument/2006/relationships/hyperlink" Target="https://rika-quest.com/column/rotation/" TargetMode="External"/><Relationship Id="rId3499" Type="http://schemas.openxmlformats.org/officeDocument/2006/relationships/hyperlink" Target="https://eng-support.com/column/progress-book1-lesson11-3/" TargetMode="External"/><Relationship Id="rId2159" Type="http://schemas.openxmlformats.org/officeDocument/2006/relationships/hyperlink" Target="https://rika-quest.com/column/rotation/" TargetMode="External"/><Relationship Id="rId3481" Type="http://schemas.openxmlformats.org/officeDocument/2006/relationships/hyperlink" Target="https://eng-support.com/column/progress-book1-lesson11-3/" TargetMode="External"/><Relationship Id="rId2150" Type="http://schemas.openxmlformats.org/officeDocument/2006/relationships/hyperlink" Target="https://rika-quest.com/column/rotation/" TargetMode="External"/><Relationship Id="rId3480" Type="http://schemas.openxmlformats.org/officeDocument/2006/relationships/hyperlink" Target="https://eng-support.com/column/progress-book1-lesson11-3/" TargetMode="External"/><Relationship Id="rId2151" Type="http://schemas.openxmlformats.org/officeDocument/2006/relationships/hyperlink" Target="https://rika-quest.com/column/rotation/" TargetMode="External"/><Relationship Id="rId3483" Type="http://schemas.openxmlformats.org/officeDocument/2006/relationships/hyperlink" Target="https://eng-support.com/column/progress-book1-lesson11-3/" TargetMode="External"/><Relationship Id="rId2152" Type="http://schemas.openxmlformats.org/officeDocument/2006/relationships/hyperlink" Target="https://rika-quest.com/column/rotation/" TargetMode="External"/><Relationship Id="rId3482" Type="http://schemas.openxmlformats.org/officeDocument/2006/relationships/hyperlink" Target="https://eng-support.com/column/progress-book1-lesson11-3/" TargetMode="External"/><Relationship Id="rId2153" Type="http://schemas.openxmlformats.org/officeDocument/2006/relationships/hyperlink" Target="https://rika-quest.com/column/rotation/" TargetMode="External"/><Relationship Id="rId3485" Type="http://schemas.openxmlformats.org/officeDocument/2006/relationships/hyperlink" Target="https://eng-support.com/column/progress-book1-lesson11-3/" TargetMode="External"/><Relationship Id="rId2154" Type="http://schemas.openxmlformats.org/officeDocument/2006/relationships/hyperlink" Target="https://rika-quest.com/column/rotation/" TargetMode="External"/><Relationship Id="rId3484" Type="http://schemas.openxmlformats.org/officeDocument/2006/relationships/hyperlink" Target="https://eng-support.com/column/progress-book1-lesson11-3/" TargetMode="External"/><Relationship Id="rId2155" Type="http://schemas.openxmlformats.org/officeDocument/2006/relationships/hyperlink" Target="https://rika-quest.com/column/rotation/" TargetMode="External"/><Relationship Id="rId3487" Type="http://schemas.openxmlformats.org/officeDocument/2006/relationships/hyperlink" Target="https://eng-support.com/column/progress-book1-lesson11-3/" TargetMode="External"/><Relationship Id="rId2156" Type="http://schemas.openxmlformats.org/officeDocument/2006/relationships/hyperlink" Target="https://rika-quest.com/column/rotation/" TargetMode="External"/><Relationship Id="rId3486" Type="http://schemas.openxmlformats.org/officeDocument/2006/relationships/hyperlink" Target="https://eng-support.com/column/progress-book1-lesson11-3/" TargetMode="External"/><Relationship Id="rId2157" Type="http://schemas.openxmlformats.org/officeDocument/2006/relationships/hyperlink" Target="https://rika-quest.com/column/rotation/" TargetMode="External"/><Relationship Id="rId3489" Type="http://schemas.openxmlformats.org/officeDocument/2006/relationships/hyperlink" Target="https://eng-support.com/column/progress-book1-lesson11-3/" TargetMode="External"/><Relationship Id="rId2158" Type="http://schemas.openxmlformats.org/officeDocument/2006/relationships/hyperlink" Target="https://rika-quest.com/column/rotation/" TargetMode="External"/><Relationship Id="rId3488" Type="http://schemas.openxmlformats.org/officeDocument/2006/relationships/hyperlink" Target="https://eng-support.com/column/progress-book1-lesson11-3/" TargetMode="External"/><Relationship Id="rId2104" Type="http://schemas.openxmlformats.org/officeDocument/2006/relationships/hyperlink" Target="https://eigo-rewrite.com/column/stage1_lesson4-1/" TargetMode="External"/><Relationship Id="rId3436" Type="http://schemas.openxmlformats.org/officeDocument/2006/relationships/hyperlink" Target="https://rika-quest.com/column/weather/" TargetMode="External"/><Relationship Id="rId4767" Type="http://schemas.openxmlformats.org/officeDocument/2006/relationships/hyperlink" Target="https://rika-quest.com/column/phases-of-the-moon/" TargetMode="External"/><Relationship Id="rId2105" Type="http://schemas.openxmlformats.org/officeDocument/2006/relationships/hyperlink" Target="https://eigo-rewrite.com/column/stage1_lesson4-1/" TargetMode="External"/><Relationship Id="rId3435" Type="http://schemas.openxmlformats.org/officeDocument/2006/relationships/hyperlink" Target="https://rika-quest.com/column/weather/" TargetMode="External"/><Relationship Id="rId4766" Type="http://schemas.openxmlformats.org/officeDocument/2006/relationships/hyperlink" Target="https://rika-quest.com/column/phases-of-the-moon/" TargetMode="External"/><Relationship Id="rId2106" Type="http://schemas.openxmlformats.org/officeDocument/2006/relationships/hyperlink" Target="https://eigo-rewrite.com/column/stage1_lesson4-1/" TargetMode="External"/><Relationship Id="rId3438" Type="http://schemas.openxmlformats.org/officeDocument/2006/relationships/hyperlink" Target="https://rika-quest.com/column/weather/" TargetMode="External"/><Relationship Id="rId4769" Type="http://schemas.openxmlformats.org/officeDocument/2006/relationships/hyperlink" Target="https://rika-quest.com/column/phases-of-the-moon/" TargetMode="External"/><Relationship Id="rId2107" Type="http://schemas.openxmlformats.org/officeDocument/2006/relationships/hyperlink" Target="https://eigo-rewrite.com/column/stage1_lesson4-1/" TargetMode="External"/><Relationship Id="rId3437" Type="http://schemas.openxmlformats.org/officeDocument/2006/relationships/hyperlink" Target="https://rika-quest.com/column/weather/" TargetMode="External"/><Relationship Id="rId4768" Type="http://schemas.openxmlformats.org/officeDocument/2006/relationships/hyperlink" Target="https://rika-quest.com/column/phases-of-the-moon/" TargetMode="External"/><Relationship Id="rId2108" Type="http://schemas.openxmlformats.org/officeDocument/2006/relationships/hyperlink" Target="https://eigo-rewrite.com/column/stage1_lesson4-1/" TargetMode="External"/><Relationship Id="rId2109" Type="http://schemas.openxmlformats.org/officeDocument/2006/relationships/hyperlink" Target="https://eigo-rewrite.com/column/stage1_lesson4-1/" TargetMode="External"/><Relationship Id="rId3439" Type="http://schemas.openxmlformats.org/officeDocument/2006/relationships/hyperlink" Target="https://rika-quest.com/column/weather/" TargetMode="External"/><Relationship Id="rId3430" Type="http://schemas.openxmlformats.org/officeDocument/2006/relationships/hyperlink" Target="https://rika-quest.com/column/weather/" TargetMode="External"/><Relationship Id="rId4761" Type="http://schemas.openxmlformats.org/officeDocument/2006/relationships/hyperlink" Target="https://rika-quest.com/column/phases-of-the-moon/" TargetMode="External"/><Relationship Id="rId4760" Type="http://schemas.openxmlformats.org/officeDocument/2006/relationships/hyperlink" Target="https://rika-quest.com/column/phases-of-the-moon/" TargetMode="External"/><Relationship Id="rId2100" Type="http://schemas.openxmlformats.org/officeDocument/2006/relationships/hyperlink" Target="https://eigo-rewrite.com/column/stage1_lesson4-1/" TargetMode="External"/><Relationship Id="rId3432" Type="http://schemas.openxmlformats.org/officeDocument/2006/relationships/hyperlink" Target="https://rika-quest.com/column/weather/" TargetMode="External"/><Relationship Id="rId4763" Type="http://schemas.openxmlformats.org/officeDocument/2006/relationships/hyperlink" Target="https://rika-quest.com/column/phases-of-the-moon/" TargetMode="External"/><Relationship Id="rId2101" Type="http://schemas.openxmlformats.org/officeDocument/2006/relationships/hyperlink" Target="https://eigo-rewrite.com/column/stage1_lesson4-1/" TargetMode="External"/><Relationship Id="rId3431" Type="http://schemas.openxmlformats.org/officeDocument/2006/relationships/hyperlink" Target="https://rika-quest.com/column/weather/" TargetMode="External"/><Relationship Id="rId4762" Type="http://schemas.openxmlformats.org/officeDocument/2006/relationships/hyperlink" Target="https://rika-quest.com/column/phases-of-the-moon/" TargetMode="External"/><Relationship Id="rId2102" Type="http://schemas.openxmlformats.org/officeDocument/2006/relationships/hyperlink" Target="https://eigo-rewrite.com/column/stage1_lesson4-1/" TargetMode="External"/><Relationship Id="rId3434" Type="http://schemas.openxmlformats.org/officeDocument/2006/relationships/hyperlink" Target="https://rika-quest.com/column/weather/" TargetMode="External"/><Relationship Id="rId4765" Type="http://schemas.openxmlformats.org/officeDocument/2006/relationships/hyperlink" Target="https://rika-quest.com/column/phases-of-the-moon/" TargetMode="External"/><Relationship Id="rId2103" Type="http://schemas.openxmlformats.org/officeDocument/2006/relationships/hyperlink" Target="https://eigo-rewrite.com/column/stage1_lesson4-1/" TargetMode="External"/><Relationship Id="rId3433" Type="http://schemas.openxmlformats.org/officeDocument/2006/relationships/hyperlink" Target="https://rika-quest.com/column/weather/" TargetMode="External"/><Relationship Id="rId4764" Type="http://schemas.openxmlformats.org/officeDocument/2006/relationships/hyperlink" Target="https://rika-quest.com/column/phases-of-the-moon/" TargetMode="External"/><Relationship Id="rId3425" Type="http://schemas.openxmlformats.org/officeDocument/2006/relationships/hyperlink" Target="https://rika-quest.com/column/weather/" TargetMode="External"/><Relationship Id="rId4756" Type="http://schemas.openxmlformats.org/officeDocument/2006/relationships/hyperlink" Target="https://rika-quest.com/column/phases-of-the-moon/" TargetMode="External"/><Relationship Id="rId3424" Type="http://schemas.openxmlformats.org/officeDocument/2006/relationships/hyperlink" Target="https://rika-quest.com/column/weather/" TargetMode="External"/><Relationship Id="rId4755" Type="http://schemas.openxmlformats.org/officeDocument/2006/relationships/hyperlink" Target="https://rika-quest.com/column/phases-of-the-moon/" TargetMode="External"/><Relationship Id="rId3427" Type="http://schemas.openxmlformats.org/officeDocument/2006/relationships/hyperlink" Target="https://rika-quest.com/column/weather/" TargetMode="External"/><Relationship Id="rId4758" Type="http://schemas.openxmlformats.org/officeDocument/2006/relationships/hyperlink" Target="https://rika-quest.com/column/phases-of-the-moon/" TargetMode="External"/><Relationship Id="rId3426" Type="http://schemas.openxmlformats.org/officeDocument/2006/relationships/hyperlink" Target="https://rika-quest.com/column/weather/" TargetMode="External"/><Relationship Id="rId4757" Type="http://schemas.openxmlformats.org/officeDocument/2006/relationships/hyperlink" Target="https://rika-quest.com/column/phases-of-the-moon/" TargetMode="External"/><Relationship Id="rId3429" Type="http://schemas.openxmlformats.org/officeDocument/2006/relationships/hyperlink" Target="https://rika-quest.com/column/weather/" TargetMode="External"/><Relationship Id="rId3428" Type="http://schemas.openxmlformats.org/officeDocument/2006/relationships/hyperlink" Target="https://rika-quest.com/column/weather/" TargetMode="External"/><Relationship Id="rId4759" Type="http://schemas.openxmlformats.org/officeDocument/2006/relationships/hyperlink" Target="https://rika-quest.com/column/phases-of-the-moon/" TargetMode="External"/><Relationship Id="rId4750" Type="http://schemas.openxmlformats.org/officeDocument/2006/relationships/hyperlink" Target="https://rika-quest.com/column/phases-of-the-moon/" TargetMode="External"/><Relationship Id="rId3421" Type="http://schemas.openxmlformats.org/officeDocument/2006/relationships/hyperlink" Target="https://eng-support.com/column/progress-book1-lesson18-2/" TargetMode="External"/><Relationship Id="rId4752" Type="http://schemas.openxmlformats.org/officeDocument/2006/relationships/hyperlink" Target="https://rika-quest.com/column/phases-of-the-moon/" TargetMode="External"/><Relationship Id="rId3420" Type="http://schemas.openxmlformats.org/officeDocument/2006/relationships/hyperlink" Target="https://eng-support.com/column/progress-book1-lesson18-2/" TargetMode="External"/><Relationship Id="rId4751" Type="http://schemas.openxmlformats.org/officeDocument/2006/relationships/hyperlink" Target="https://rika-quest.com/column/phases-of-the-moon/" TargetMode="External"/><Relationship Id="rId3423" Type="http://schemas.openxmlformats.org/officeDocument/2006/relationships/hyperlink" Target="https://rika-quest.com/column/weather/" TargetMode="External"/><Relationship Id="rId4754" Type="http://schemas.openxmlformats.org/officeDocument/2006/relationships/hyperlink" Target="https://rika-quest.com/column/phases-of-the-moon/" TargetMode="External"/><Relationship Id="rId3422" Type="http://schemas.openxmlformats.org/officeDocument/2006/relationships/hyperlink" Target="https://eng-support.com/column/progress-book1-lesson18-2/" TargetMode="External"/><Relationship Id="rId4753" Type="http://schemas.openxmlformats.org/officeDocument/2006/relationships/hyperlink" Target="https://rika-quest.com/column/phases-of-the-moon/" TargetMode="External"/><Relationship Id="rId2126" Type="http://schemas.openxmlformats.org/officeDocument/2006/relationships/hyperlink" Target="https://rika-quest.com/column/rotation/" TargetMode="External"/><Relationship Id="rId3458" Type="http://schemas.openxmlformats.org/officeDocument/2006/relationships/hyperlink" Target="https://rika-quest.com/column/weather/" TargetMode="External"/><Relationship Id="rId4789" Type="http://schemas.openxmlformats.org/officeDocument/2006/relationships/hyperlink" Target="https://eigo-rewrite.com/column/stage1_lesson10-4/" TargetMode="External"/><Relationship Id="rId2127" Type="http://schemas.openxmlformats.org/officeDocument/2006/relationships/hyperlink" Target="https://rika-quest.com/column/rotation/" TargetMode="External"/><Relationship Id="rId3457" Type="http://schemas.openxmlformats.org/officeDocument/2006/relationships/hyperlink" Target="https://rika-quest.com/column/weather/" TargetMode="External"/><Relationship Id="rId4788" Type="http://schemas.openxmlformats.org/officeDocument/2006/relationships/hyperlink" Target="https://eigo-rewrite.com/column/stage1_lesson10-4/" TargetMode="External"/><Relationship Id="rId2128" Type="http://schemas.openxmlformats.org/officeDocument/2006/relationships/hyperlink" Target="https://rika-quest.com/column/rotation/" TargetMode="External"/><Relationship Id="rId2129" Type="http://schemas.openxmlformats.org/officeDocument/2006/relationships/hyperlink" Target="https://rika-quest.com/column/rotation/" TargetMode="External"/><Relationship Id="rId3459" Type="http://schemas.openxmlformats.org/officeDocument/2006/relationships/hyperlink" Target="https://rika-quest.com/column/weather/" TargetMode="External"/><Relationship Id="rId3450" Type="http://schemas.openxmlformats.org/officeDocument/2006/relationships/hyperlink" Target="https://rika-quest.com/column/weather/" TargetMode="External"/><Relationship Id="rId4781" Type="http://schemas.openxmlformats.org/officeDocument/2006/relationships/hyperlink" Target="https://eigo-rewrite.com/column/stage1_lesson10-4/" TargetMode="External"/><Relationship Id="rId4780" Type="http://schemas.openxmlformats.org/officeDocument/2006/relationships/hyperlink" Target="https://eigo-rewrite.com/column/stage1_lesson10-4/" TargetMode="External"/><Relationship Id="rId2120" Type="http://schemas.openxmlformats.org/officeDocument/2006/relationships/hyperlink" Target="https://eigo-rewrite.com/column/stage1_lesson4-1/" TargetMode="External"/><Relationship Id="rId3452" Type="http://schemas.openxmlformats.org/officeDocument/2006/relationships/hyperlink" Target="https://rika-quest.com/column/weather/" TargetMode="External"/><Relationship Id="rId4783" Type="http://schemas.openxmlformats.org/officeDocument/2006/relationships/hyperlink" Target="https://eigo-rewrite.com/column/stage1_lesson10-4/" TargetMode="External"/><Relationship Id="rId2121" Type="http://schemas.openxmlformats.org/officeDocument/2006/relationships/hyperlink" Target="https://eigo-rewrite.com/column/stage1_lesson4-1/" TargetMode="External"/><Relationship Id="rId3451" Type="http://schemas.openxmlformats.org/officeDocument/2006/relationships/hyperlink" Target="https://rika-quest.com/column/weather/" TargetMode="External"/><Relationship Id="rId4782" Type="http://schemas.openxmlformats.org/officeDocument/2006/relationships/hyperlink" Target="https://eigo-rewrite.com/column/stage1_lesson10-4/" TargetMode="External"/><Relationship Id="rId2122" Type="http://schemas.openxmlformats.org/officeDocument/2006/relationships/hyperlink" Target="https://eigo-rewrite.com/column/stage1_lesson4-1/" TargetMode="External"/><Relationship Id="rId3454" Type="http://schemas.openxmlformats.org/officeDocument/2006/relationships/hyperlink" Target="https://rika-quest.com/column/weather/" TargetMode="External"/><Relationship Id="rId4785" Type="http://schemas.openxmlformats.org/officeDocument/2006/relationships/hyperlink" Target="https://eigo-rewrite.com/column/stage1_lesson10-4/" TargetMode="External"/><Relationship Id="rId2123" Type="http://schemas.openxmlformats.org/officeDocument/2006/relationships/hyperlink" Target="https://rika-quest.com/column/rotation/" TargetMode="External"/><Relationship Id="rId3453" Type="http://schemas.openxmlformats.org/officeDocument/2006/relationships/hyperlink" Target="https://rika-quest.com/column/weather/" TargetMode="External"/><Relationship Id="rId4784" Type="http://schemas.openxmlformats.org/officeDocument/2006/relationships/hyperlink" Target="https://eigo-rewrite.com/column/stage1_lesson10-4/" TargetMode="External"/><Relationship Id="rId2124" Type="http://schemas.openxmlformats.org/officeDocument/2006/relationships/hyperlink" Target="https://rika-quest.com/column/rotation/" TargetMode="External"/><Relationship Id="rId3456" Type="http://schemas.openxmlformats.org/officeDocument/2006/relationships/hyperlink" Target="https://rika-quest.com/column/weather/" TargetMode="External"/><Relationship Id="rId4787" Type="http://schemas.openxmlformats.org/officeDocument/2006/relationships/hyperlink" Target="https://eigo-rewrite.com/column/stage1_lesson10-4/" TargetMode="External"/><Relationship Id="rId2125" Type="http://schemas.openxmlformats.org/officeDocument/2006/relationships/hyperlink" Target="https://rika-quest.com/column/rotation/" TargetMode="External"/><Relationship Id="rId3455" Type="http://schemas.openxmlformats.org/officeDocument/2006/relationships/hyperlink" Target="https://rika-quest.com/column/weather/" TargetMode="External"/><Relationship Id="rId4786" Type="http://schemas.openxmlformats.org/officeDocument/2006/relationships/hyperlink" Target="https://eigo-rewrite.com/column/stage1_lesson10-4/" TargetMode="External"/><Relationship Id="rId2115" Type="http://schemas.openxmlformats.org/officeDocument/2006/relationships/hyperlink" Target="https://eigo-rewrite.com/column/stage1_lesson4-1/" TargetMode="External"/><Relationship Id="rId3447" Type="http://schemas.openxmlformats.org/officeDocument/2006/relationships/hyperlink" Target="https://rika-quest.com/column/weather/" TargetMode="External"/><Relationship Id="rId4778" Type="http://schemas.openxmlformats.org/officeDocument/2006/relationships/hyperlink" Target="https://eigo-rewrite.com/column/stage1_lesson10-4/" TargetMode="External"/><Relationship Id="rId2116" Type="http://schemas.openxmlformats.org/officeDocument/2006/relationships/hyperlink" Target="https://eigo-rewrite.com/column/stage1_lesson4-1/" TargetMode="External"/><Relationship Id="rId3446" Type="http://schemas.openxmlformats.org/officeDocument/2006/relationships/hyperlink" Target="https://rika-quest.com/column/weather/" TargetMode="External"/><Relationship Id="rId4777" Type="http://schemas.openxmlformats.org/officeDocument/2006/relationships/hyperlink" Target="https://eigo-rewrite.com/column/stage1_lesson10-4/" TargetMode="External"/><Relationship Id="rId2117" Type="http://schemas.openxmlformats.org/officeDocument/2006/relationships/hyperlink" Target="https://eigo-rewrite.com/column/stage1_lesson4-1/" TargetMode="External"/><Relationship Id="rId3449" Type="http://schemas.openxmlformats.org/officeDocument/2006/relationships/hyperlink" Target="https://rika-quest.com/column/weather/" TargetMode="External"/><Relationship Id="rId2118" Type="http://schemas.openxmlformats.org/officeDocument/2006/relationships/hyperlink" Target="https://eigo-rewrite.com/column/stage1_lesson4-1/" TargetMode="External"/><Relationship Id="rId3448" Type="http://schemas.openxmlformats.org/officeDocument/2006/relationships/hyperlink" Target="https://rika-quest.com/column/weather/" TargetMode="External"/><Relationship Id="rId4779" Type="http://schemas.openxmlformats.org/officeDocument/2006/relationships/hyperlink" Target="https://eigo-rewrite.com/column/stage1_lesson10-4/" TargetMode="External"/><Relationship Id="rId2119" Type="http://schemas.openxmlformats.org/officeDocument/2006/relationships/hyperlink" Target="https://eigo-rewrite.com/column/stage1_lesson4-1/" TargetMode="External"/><Relationship Id="rId4770" Type="http://schemas.openxmlformats.org/officeDocument/2006/relationships/hyperlink" Target="https://rika-quest.com/column/phases-of-the-moon/" TargetMode="External"/><Relationship Id="rId3441" Type="http://schemas.openxmlformats.org/officeDocument/2006/relationships/hyperlink" Target="https://rika-quest.com/column/weather/" TargetMode="External"/><Relationship Id="rId4772" Type="http://schemas.openxmlformats.org/officeDocument/2006/relationships/hyperlink" Target="https://rika-quest.com/column/phases-of-the-moon/" TargetMode="External"/><Relationship Id="rId2110" Type="http://schemas.openxmlformats.org/officeDocument/2006/relationships/hyperlink" Target="https://eigo-rewrite.com/column/stage1_lesson4-1/" TargetMode="External"/><Relationship Id="rId3440" Type="http://schemas.openxmlformats.org/officeDocument/2006/relationships/hyperlink" Target="https://rika-quest.com/column/weather/" TargetMode="External"/><Relationship Id="rId4771" Type="http://schemas.openxmlformats.org/officeDocument/2006/relationships/hyperlink" Target="https://rika-quest.com/column/phases-of-the-moon/" TargetMode="External"/><Relationship Id="rId2111" Type="http://schemas.openxmlformats.org/officeDocument/2006/relationships/hyperlink" Target="https://eigo-rewrite.com/column/stage1_lesson4-1/" TargetMode="External"/><Relationship Id="rId3443" Type="http://schemas.openxmlformats.org/officeDocument/2006/relationships/hyperlink" Target="https://rika-quest.com/column/weather/" TargetMode="External"/><Relationship Id="rId4774" Type="http://schemas.openxmlformats.org/officeDocument/2006/relationships/hyperlink" Target="https://eigo-rewrite.com/column/stage1_lesson10-4/" TargetMode="External"/><Relationship Id="rId2112" Type="http://schemas.openxmlformats.org/officeDocument/2006/relationships/hyperlink" Target="https://eigo-rewrite.com/column/stage1_lesson4-1/" TargetMode="External"/><Relationship Id="rId3442" Type="http://schemas.openxmlformats.org/officeDocument/2006/relationships/hyperlink" Target="https://rika-quest.com/column/weather/" TargetMode="External"/><Relationship Id="rId4773" Type="http://schemas.openxmlformats.org/officeDocument/2006/relationships/hyperlink" Target="https://eigo-rewrite.com/column/stage1_lesson10-4/" TargetMode="External"/><Relationship Id="rId2113" Type="http://schemas.openxmlformats.org/officeDocument/2006/relationships/hyperlink" Target="https://eigo-rewrite.com/column/stage1_lesson4-1/" TargetMode="External"/><Relationship Id="rId3445" Type="http://schemas.openxmlformats.org/officeDocument/2006/relationships/hyperlink" Target="https://rika-quest.com/column/weather/" TargetMode="External"/><Relationship Id="rId4776" Type="http://schemas.openxmlformats.org/officeDocument/2006/relationships/hyperlink" Target="https://eigo-rewrite.com/column/stage1_lesson10-4/" TargetMode="External"/><Relationship Id="rId2114" Type="http://schemas.openxmlformats.org/officeDocument/2006/relationships/hyperlink" Target="https://eigo-rewrite.com/column/stage1_lesson4-1/" TargetMode="External"/><Relationship Id="rId3444" Type="http://schemas.openxmlformats.org/officeDocument/2006/relationships/hyperlink" Target="https://rika-quest.com/column/weather/" TargetMode="External"/><Relationship Id="rId4775" Type="http://schemas.openxmlformats.org/officeDocument/2006/relationships/hyperlink" Target="https://eigo-rewrite.com/column/stage1_lesson10-4/" TargetMode="External"/><Relationship Id="rId1730" Type="http://schemas.openxmlformats.org/officeDocument/2006/relationships/hyperlink" Target="https://rika-quest.com/column/lung/" TargetMode="External"/><Relationship Id="rId1731" Type="http://schemas.openxmlformats.org/officeDocument/2006/relationships/hyperlink" Target="https://rika-quest.com/column/lung/" TargetMode="External"/><Relationship Id="rId1732" Type="http://schemas.openxmlformats.org/officeDocument/2006/relationships/hyperlink" Target="https://rika-quest.com/column/lung/" TargetMode="External"/><Relationship Id="rId1733" Type="http://schemas.openxmlformats.org/officeDocument/2006/relationships/hyperlink" Target="https://rika-quest.com/column/lung/" TargetMode="External"/><Relationship Id="rId1734" Type="http://schemas.openxmlformats.org/officeDocument/2006/relationships/hyperlink" Target="https://rika-quest.com/column/lung/" TargetMode="External"/><Relationship Id="rId1735" Type="http://schemas.openxmlformats.org/officeDocument/2006/relationships/hyperlink" Target="https://rika-quest.com/column/lung/" TargetMode="External"/><Relationship Id="rId1736" Type="http://schemas.openxmlformats.org/officeDocument/2006/relationships/hyperlink" Target="https://rika-quest.com/column/lung/" TargetMode="External"/><Relationship Id="rId1737" Type="http://schemas.openxmlformats.org/officeDocument/2006/relationships/hyperlink" Target="https://rika-quest.com/column/lung/" TargetMode="External"/><Relationship Id="rId1738" Type="http://schemas.openxmlformats.org/officeDocument/2006/relationships/hyperlink" Target="https://rika-quest.com/column/lung/" TargetMode="External"/><Relationship Id="rId1739" Type="http://schemas.openxmlformats.org/officeDocument/2006/relationships/hyperlink" Target="https://rika-quest.com/column/lung/" TargetMode="External"/><Relationship Id="rId1720" Type="http://schemas.openxmlformats.org/officeDocument/2006/relationships/hyperlink" Target="https://eigo-rewrite.com/column/stage1_lesson9-2/" TargetMode="External"/><Relationship Id="rId1721" Type="http://schemas.openxmlformats.org/officeDocument/2006/relationships/hyperlink" Target="https://eigo-rewrite.com/column/stage1_lesson9-2/" TargetMode="External"/><Relationship Id="rId1722" Type="http://schemas.openxmlformats.org/officeDocument/2006/relationships/hyperlink" Target="https://eigo-rewrite.com/column/stage1_lesson9-2/" TargetMode="External"/><Relationship Id="rId1723" Type="http://schemas.openxmlformats.org/officeDocument/2006/relationships/hyperlink" Target="https://rika-quest.com/column/lung/" TargetMode="External"/><Relationship Id="rId1724" Type="http://schemas.openxmlformats.org/officeDocument/2006/relationships/hyperlink" Target="https://rika-quest.com/column/lung/" TargetMode="External"/><Relationship Id="rId1725" Type="http://schemas.openxmlformats.org/officeDocument/2006/relationships/hyperlink" Target="https://rika-quest.com/column/lung/" TargetMode="External"/><Relationship Id="rId1726" Type="http://schemas.openxmlformats.org/officeDocument/2006/relationships/hyperlink" Target="https://rika-quest.com/column/lung/" TargetMode="External"/><Relationship Id="rId1727" Type="http://schemas.openxmlformats.org/officeDocument/2006/relationships/hyperlink" Target="https://rika-quest.com/column/lung/" TargetMode="External"/><Relationship Id="rId1728" Type="http://schemas.openxmlformats.org/officeDocument/2006/relationships/hyperlink" Target="https://rika-quest.com/column/lung/" TargetMode="External"/><Relationship Id="rId1729" Type="http://schemas.openxmlformats.org/officeDocument/2006/relationships/hyperlink" Target="https://rika-quest.com/column/lung/" TargetMode="External"/><Relationship Id="rId1752" Type="http://schemas.openxmlformats.org/officeDocument/2006/relationships/hyperlink" Target="https://rika-quest.com/column/lung/" TargetMode="External"/><Relationship Id="rId1753" Type="http://schemas.openxmlformats.org/officeDocument/2006/relationships/hyperlink" Target="https://rika-quest.com/column/lung/" TargetMode="External"/><Relationship Id="rId1754" Type="http://schemas.openxmlformats.org/officeDocument/2006/relationships/hyperlink" Target="https://rika-quest.com/column/lung/" TargetMode="External"/><Relationship Id="rId1755" Type="http://schemas.openxmlformats.org/officeDocument/2006/relationships/hyperlink" Target="https://rika-quest.com/column/lung/" TargetMode="External"/><Relationship Id="rId1756" Type="http://schemas.openxmlformats.org/officeDocument/2006/relationships/hyperlink" Target="https://rika-quest.com/column/lung/" TargetMode="External"/><Relationship Id="rId1757" Type="http://schemas.openxmlformats.org/officeDocument/2006/relationships/hyperlink" Target="https://rika-quest.com/column/lung/" TargetMode="External"/><Relationship Id="rId1758" Type="http://schemas.openxmlformats.org/officeDocument/2006/relationships/hyperlink" Target="https://rika-quest.com/column/lung/" TargetMode="External"/><Relationship Id="rId1759" Type="http://schemas.openxmlformats.org/officeDocument/2006/relationships/hyperlink" Target="https://rika-quest.com/column/lung/" TargetMode="External"/><Relationship Id="rId1750" Type="http://schemas.openxmlformats.org/officeDocument/2006/relationships/hyperlink" Target="https://rika-quest.com/column/lung/" TargetMode="External"/><Relationship Id="rId1751" Type="http://schemas.openxmlformats.org/officeDocument/2006/relationships/hyperlink" Target="https://rika-quest.com/column/lung/" TargetMode="External"/><Relationship Id="rId1741" Type="http://schemas.openxmlformats.org/officeDocument/2006/relationships/hyperlink" Target="https://rika-quest.com/column/lung/" TargetMode="External"/><Relationship Id="rId1742" Type="http://schemas.openxmlformats.org/officeDocument/2006/relationships/hyperlink" Target="https://rika-quest.com/column/lung/" TargetMode="External"/><Relationship Id="rId1743" Type="http://schemas.openxmlformats.org/officeDocument/2006/relationships/hyperlink" Target="https://rika-quest.com/column/lung/" TargetMode="External"/><Relationship Id="rId1744" Type="http://schemas.openxmlformats.org/officeDocument/2006/relationships/hyperlink" Target="https://rika-quest.com/column/lung/" TargetMode="External"/><Relationship Id="rId1745" Type="http://schemas.openxmlformats.org/officeDocument/2006/relationships/hyperlink" Target="https://rika-quest.com/column/lung/" TargetMode="External"/><Relationship Id="rId1746" Type="http://schemas.openxmlformats.org/officeDocument/2006/relationships/hyperlink" Target="https://rika-quest.com/column/lung/" TargetMode="External"/><Relationship Id="rId1747" Type="http://schemas.openxmlformats.org/officeDocument/2006/relationships/hyperlink" Target="https://rika-quest.com/column/lung/" TargetMode="External"/><Relationship Id="rId1748" Type="http://schemas.openxmlformats.org/officeDocument/2006/relationships/hyperlink" Target="https://rika-quest.com/column/lung/" TargetMode="External"/><Relationship Id="rId1749" Type="http://schemas.openxmlformats.org/officeDocument/2006/relationships/hyperlink" Target="https://rika-quest.com/column/lung/" TargetMode="External"/><Relationship Id="rId1740" Type="http://schemas.openxmlformats.org/officeDocument/2006/relationships/hyperlink" Target="https://rika-quest.com/column/lung/" TargetMode="External"/><Relationship Id="rId1710" Type="http://schemas.openxmlformats.org/officeDocument/2006/relationships/hyperlink" Target="https://eigo-rewrite.com/column/stage1_lesson9-2/" TargetMode="External"/><Relationship Id="rId1711" Type="http://schemas.openxmlformats.org/officeDocument/2006/relationships/hyperlink" Target="https://eigo-rewrite.com/column/stage1_lesson9-2/" TargetMode="External"/><Relationship Id="rId1712" Type="http://schemas.openxmlformats.org/officeDocument/2006/relationships/hyperlink" Target="https://eigo-rewrite.com/column/stage1_lesson9-2/" TargetMode="External"/><Relationship Id="rId1713" Type="http://schemas.openxmlformats.org/officeDocument/2006/relationships/hyperlink" Target="https://eigo-rewrite.com/column/stage1_lesson9-2/" TargetMode="External"/><Relationship Id="rId1714" Type="http://schemas.openxmlformats.org/officeDocument/2006/relationships/hyperlink" Target="https://eigo-rewrite.com/column/stage1_lesson9-2/" TargetMode="External"/><Relationship Id="rId1715" Type="http://schemas.openxmlformats.org/officeDocument/2006/relationships/hyperlink" Target="https://eigo-rewrite.com/column/stage1_lesson9-2/" TargetMode="External"/><Relationship Id="rId1716" Type="http://schemas.openxmlformats.org/officeDocument/2006/relationships/hyperlink" Target="https://eigo-rewrite.com/column/stage1_lesson9-2/" TargetMode="External"/><Relationship Id="rId1717" Type="http://schemas.openxmlformats.org/officeDocument/2006/relationships/hyperlink" Target="https://eigo-rewrite.com/column/stage1_lesson9-2/" TargetMode="External"/><Relationship Id="rId1718" Type="http://schemas.openxmlformats.org/officeDocument/2006/relationships/hyperlink" Target="https://eigo-rewrite.com/column/stage1_lesson9-2/" TargetMode="External"/><Relationship Id="rId1719" Type="http://schemas.openxmlformats.org/officeDocument/2006/relationships/hyperlink" Target="https://eigo-rewrite.com/column/stage1_lesson9-2/" TargetMode="External"/><Relationship Id="rId1700" Type="http://schemas.openxmlformats.org/officeDocument/2006/relationships/hyperlink" Target="https://eigo-rewrite.com/column/stage1_lesson9-2/" TargetMode="External"/><Relationship Id="rId1701" Type="http://schemas.openxmlformats.org/officeDocument/2006/relationships/hyperlink" Target="https://eigo-rewrite.com/column/stage1_lesson9-2/" TargetMode="External"/><Relationship Id="rId1702" Type="http://schemas.openxmlformats.org/officeDocument/2006/relationships/hyperlink" Target="https://eigo-rewrite.com/column/stage1_lesson9-2/" TargetMode="External"/><Relationship Id="rId1703" Type="http://schemas.openxmlformats.org/officeDocument/2006/relationships/hyperlink" Target="https://eigo-rewrite.com/column/stage1_lesson9-2/" TargetMode="External"/><Relationship Id="rId1704" Type="http://schemas.openxmlformats.org/officeDocument/2006/relationships/hyperlink" Target="https://eigo-rewrite.com/column/stage1_lesson9-2/" TargetMode="External"/><Relationship Id="rId1705" Type="http://schemas.openxmlformats.org/officeDocument/2006/relationships/hyperlink" Target="https://eigo-rewrite.com/column/stage1_lesson9-2/" TargetMode="External"/><Relationship Id="rId1706" Type="http://schemas.openxmlformats.org/officeDocument/2006/relationships/hyperlink" Target="https://eigo-rewrite.com/column/stage1_lesson9-2/" TargetMode="External"/><Relationship Id="rId1707" Type="http://schemas.openxmlformats.org/officeDocument/2006/relationships/hyperlink" Target="https://eigo-rewrite.com/column/stage1_lesson9-2/" TargetMode="External"/><Relationship Id="rId1708" Type="http://schemas.openxmlformats.org/officeDocument/2006/relationships/hyperlink" Target="https://eigo-rewrite.com/column/stage1_lesson9-2/" TargetMode="External"/><Relationship Id="rId1709" Type="http://schemas.openxmlformats.org/officeDocument/2006/relationships/hyperlink" Target="https://eigo-rewrite.com/column/stage1_lesson9-2/" TargetMode="External"/><Relationship Id="rId1774" Type="http://schemas.openxmlformats.org/officeDocument/2006/relationships/hyperlink" Target="https://natsui-sansu-juku.com/column/510-08/" TargetMode="External"/><Relationship Id="rId1775" Type="http://schemas.openxmlformats.org/officeDocument/2006/relationships/hyperlink" Target="https://natsui-sansu-juku.com/column/510-08/" TargetMode="External"/><Relationship Id="rId1776" Type="http://schemas.openxmlformats.org/officeDocument/2006/relationships/hyperlink" Target="https://natsui-sansu-juku.com/column/510-08/" TargetMode="External"/><Relationship Id="rId1777" Type="http://schemas.openxmlformats.org/officeDocument/2006/relationships/hyperlink" Target="https://natsui-sansu-juku.com/column/510-08/" TargetMode="External"/><Relationship Id="rId1778" Type="http://schemas.openxmlformats.org/officeDocument/2006/relationships/hyperlink" Target="https://natsui-sansu-juku.com/column/510-08/" TargetMode="External"/><Relationship Id="rId1779" Type="http://schemas.openxmlformats.org/officeDocument/2006/relationships/hyperlink" Target="https://natsui-sansu-juku.com/column/510-08/" TargetMode="External"/><Relationship Id="rId13009" Type="http://schemas.openxmlformats.org/officeDocument/2006/relationships/hyperlink" Target="https://koten-kakitsubata.jp/blog/teikitesuto/" TargetMode="External"/><Relationship Id="rId13008" Type="http://schemas.openxmlformats.org/officeDocument/2006/relationships/hyperlink" Target="https://koten-kakitsubata.jp/blog/teikitesuto/" TargetMode="External"/><Relationship Id="rId13007" Type="http://schemas.openxmlformats.org/officeDocument/2006/relationships/hyperlink" Target="https://koten-kakitsubata.jp/blog/teikitesuto/" TargetMode="External"/><Relationship Id="rId13002" Type="http://schemas.openxmlformats.org/officeDocument/2006/relationships/hyperlink" Target="https://koten-kakitsubata.jp/blog/teikitesuto/" TargetMode="External"/><Relationship Id="rId13001" Type="http://schemas.openxmlformats.org/officeDocument/2006/relationships/hyperlink" Target="https://koten-kakitsubata.jp/blog/teikitesuto/" TargetMode="External"/><Relationship Id="rId13000" Type="http://schemas.openxmlformats.org/officeDocument/2006/relationships/hyperlink" Target="https://koten-kakitsubata.jp/blog/teikitesuto/" TargetMode="External"/><Relationship Id="rId1770" Type="http://schemas.openxmlformats.org/officeDocument/2006/relationships/hyperlink" Target="https://rika-quest.com/column/lung/" TargetMode="External"/><Relationship Id="rId13006" Type="http://schemas.openxmlformats.org/officeDocument/2006/relationships/hyperlink" Target="https://koten-kakitsubata.jp/blog/teikitesuto/" TargetMode="External"/><Relationship Id="rId1771" Type="http://schemas.openxmlformats.org/officeDocument/2006/relationships/hyperlink" Target="https://rika-quest.com/column/lung/" TargetMode="External"/><Relationship Id="rId13005" Type="http://schemas.openxmlformats.org/officeDocument/2006/relationships/hyperlink" Target="https://koten-kakitsubata.jp/blog/teikitesuto/" TargetMode="External"/><Relationship Id="rId1772" Type="http://schemas.openxmlformats.org/officeDocument/2006/relationships/hyperlink" Target="https://rika-quest.com/column/lung/" TargetMode="External"/><Relationship Id="rId13004" Type="http://schemas.openxmlformats.org/officeDocument/2006/relationships/hyperlink" Target="https://koten-kakitsubata.jp/blog/teikitesuto/" TargetMode="External"/><Relationship Id="rId1773" Type="http://schemas.openxmlformats.org/officeDocument/2006/relationships/hyperlink" Target="https://natsui-sansu-juku.com/column/510-08/" TargetMode="External"/><Relationship Id="rId13003" Type="http://schemas.openxmlformats.org/officeDocument/2006/relationships/hyperlink" Target="https://koten-kakitsubata.jp/blog/teikitesuto/" TargetMode="External"/><Relationship Id="rId1763" Type="http://schemas.openxmlformats.org/officeDocument/2006/relationships/hyperlink" Target="https://rika-quest.com/column/lung/" TargetMode="External"/><Relationship Id="rId1764" Type="http://schemas.openxmlformats.org/officeDocument/2006/relationships/hyperlink" Target="https://rika-quest.com/column/lung/" TargetMode="External"/><Relationship Id="rId1765" Type="http://schemas.openxmlformats.org/officeDocument/2006/relationships/hyperlink" Target="https://rika-quest.com/column/lung/" TargetMode="External"/><Relationship Id="rId1766" Type="http://schemas.openxmlformats.org/officeDocument/2006/relationships/hyperlink" Target="https://rika-quest.com/column/lung/" TargetMode="External"/><Relationship Id="rId1767" Type="http://schemas.openxmlformats.org/officeDocument/2006/relationships/hyperlink" Target="https://rika-quest.com/column/lung/" TargetMode="External"/><Relationship Id="rId13020" Type="http://schemas.openxmlformats.org/officeDocument/2006/relationships/hyperlink" Target="https://koten-kakitsubata.jp/blog/teikitesuto/" TargetMode="External"/><Relationship Id="rId1768" Type="http://schemas.openxmlformats.org/officeDocument/2006/relationships/hyperlink" Target="https://rika-quest.com/column/lung/" TargetMode="External"/><Relationship Id="rId1769" Type="http://schemas.openxmlformats.org/officeDocument/2006/relationships/hyperlink" Target="https://rika-quest.com/column/lung/" TargetMode="External"/><Relationship Id="rId13019" Type="http://schemas.openxmlformats.org/officeDocument/2006/relationships/hyperlink" Target="https://koten-kakitsubata.jp/blog/teikitesuto/" TargetMode="External"/><Relationship Id="rId13018" Type="http://schemas.openxmlformats.org/officeDocument/2006/relationships/hyperlink" Target="https://koten-kakitsubata.jp/blog/teikitesuto/" TargetMode="External"/><Relationship Id="rId13013" Type="http://schemas.openxmlformats.org/officeDocument/2006/relationships/hyperlink" Target="https://koten-kakitsubata.jp/blog/teikitesuto/" TargetMode="External"/><Relationship Id="rId13012" Type="http://schemas.openxmlformats.org/officeDocument/2006/relationships/hyperlink" Target="https://koten-kakitsubata.jp/blog/teikitesuto/" TargetMode="External"/><Relationship Id="rId13011" Type="http://schemas.openxmlformats.org/officeDocument/2006/relationships/hyperlink" Target="https://koten-kakitsubata.jp/blog/teikitesuto/" TargetMode="External"/><Relationship Id="rId13010" Type="http://schemas.openxmlformats.org/officeDocument/2006/relationships/hyperlink" Target="https://koten-kakitsubata.jp/blog/teikitesuto/" TargetMode="External"/><Relationship Id="rId13017" Type="http://schemas.openxmlformats.org/officeDocument/2006/relationships/hyperlink" Target="https://koten-kakitsubata.jp/blog/teikitesuto/" TargetMode="External"/><Relationship Id="rId1760" Type="http://schemas.openxmlformats.org/officeDocument/2006/relationships/hyperlink" Target="https://rika-quest.com/column/lung/" TargetMode="External"/><Relationship Id="rId13016" Type="http://schemas.openxmlformats.org/officeDocument/2006/relationships/hyperlink" Target="https://koten-kakitsubata.jp/blog/teikitesuto/" TargetMode="External"/><Relationship Id="rId1761" Type="http://schemas.openxmlformats.org/officeDocument/2006/relationships/hyperlink" Target="https://rika-quest.com/column/lung/" TargetMode="External"/><Relationship Id="rId13015" Type="http://schemas.openxmlformats.org/officeDocument/2006/relationships/hyperlink" Target="https://koten-kakitsubata.jp/blog/teikitesuto/" TargetMode="External"/><Relationship Id="rId1762" Type="http://schemas.openxmlformats.org/officeDocument/2006/relationships/hyperlink" Target="https://rika-quest.com/column/lung/" TargetMode="External"/><Relationship Id="rId13014" Type="http://schemas.openxmlformats.org/officeDocument/2006/relationships/hyperlink" Target="https://koten-kakitsubata.jp/blog/teikitesuto/" TargetMode="External"/><Relationship Id="rId1796" Type="http://schemas.openxmlformats.org/officeDocument/2006/relationships/hyperlink" Target="https://natsui-sansu-juku.com/column/510-08/" TargetMode="External"/><Relationship Id="rId1797" Type="http://schemas.openxmlformats.org/officeDocument/2006/relationships/hyperlink" Target="https://natsui-sansu-juku.com/column/510-08/" TargetMode="External"/><Relationship Id="rId1798" Type="http://schemas.openxmlformats.org/officeDocument/2006/relationships/hyperlink" Target="https://natsui-sansu-juku.com/column/510-08/" TargetMode="External"/><Relationship Id="rId1799" Type="http://schemas.openxmlformats.org/officeDocument/2006/relationships/hyperlink" Target="https://natsui-sansu-juku.com/column/510-08/" TargetMode="External"/><Relationship Id="rId1790" Type="http://schemas.openxmlformats.org/officeDocument/2006/relationships/hyperlink" Target="https://natsui-sansu-juku.com/column/510-08/" TargetMode="External"/><Relationship Id="rId1791" Type="http://schemas.openxmlformats.org/officeDocument/2006/relationships/hyperlink" Target="https://natsui-sansu-juku.com/column/510-08/" TargetMode="External"/><Relationship Id="rId1792" Type="http://schemas.openxmlformats.org/officeDocument/2006/relationships/hyperlink" Target="https://natsui-sansu-juku.com/column/510-08/" TargetMode="External"/><Relationship Id="rId1793" Type="http://schemas.openxmlformats.org/officeDocument/2006/relationships/hyperlink" Target="https://natsui-sansu-juku.com/column/510-08/" TargetMode="External"/><Relationship Id="rId1794" Type="http://schemas.openxmlformats.org/officeDocument/2006/relationships/hyperlink" Target="https://natsui-sansu-juku.com/column/510-08/" TargetMode="External"/><Relationship Id="rId1795" Type="http://schemas.openxmlformats.org/officeDocument/2006/relationships/hyperlink" Target="https://natsui-sansu-juku.com/column/510-08/" TargetMode="External"/><Relationship Id="rId1785" Type="http://schemas.openxmlformats.org/officeDocument/2006/relationships/hyperlink" Target="https://natsui-sansu-juku.com/column/510-08/" TargetMode="External"/><Relationship Id="rId1786" Type="http://schemas.openxmlformats.org/officeDocument/2006/relationships/hyperlink" Target="https://natsui-sansu-juku.com/column/510-08/" TargetMode="External"/><Relationship Id="rId1787" Type="http://schemas.openxmlformats.org/officeDocument/2006/relationships/hyperlink" Target="https://natsui-sansu-juku.com/column/510-08/" TargetMode="External"/><Relationship Id="rId1788" Type="http://schemas.openxmlformats.org/officeDocument/2006/relationships/hyperlink" Target="https://natsui-sansu-juku.com/column/510-08/" TargetMode="External"/><Relationship Id="rId1789" Type="http://schemas.openxmlformats.org/officeDocument/2006/relationships/hyperlink" Target="https://natsui-sansu-juku.com/column/510-08/" TargetMode="External"/><Relationship Id="rId1780" Type="http://schemas.openxmlformats.org/officeDocument/2006/relationships/hyperlink" Target="https://natsui-sansu-juku.com/column/510-08/" TargetMode="External"/><Relationship Id="rId1781" Type="http://schemas.openxmlformats.org/officeDocument/2006/relationships/hyperlink" Target="https://natsui-sansu-juku.com/column/510-08/" TargetMode="External"/><Relationship Id="rId1782" Type="http://schemas.openxmlformats.org/officeDocument/2006/relationships/hyperlink" Target="https://natsui-sansu-juku.com/column/510-08/" TargetMode="External"/><Relationship Id="rId1783" Type="http://schemas.openxmlformats.org/officeDocument/2006/relationships/hyperlink" Target="https://natsui-sansu-juku.com/column/510-08/" TargetMode="External"/><Relationship Id="rId1784" Type="http://schemas.openxmlformats.org/officeDocument/2006/relationships/hyperlink" Target="https://natsui-sansu-juku.com/column/510-08/" TargetMode="External"/><Relationship Id="rId1851" Type="http://schemas.openxmlformats.org/officeDocument/2006/relationships/hyperlink" Target="https://dokkai-labo.tokyo/blog/kokugobunpouigi/" TargetMode="External"/><Relationship Id="rId1852" Type="http://schemas.openxmlformats.org/officeDocument/2006/relationships/hyperlink" Target="https://dokkai-labo.tokyo/blog/kokugobunpouigi/" TargetMode="External"/><Relationship Id="rId1853" Type="http://schemas.openxmlformats.org/officeDocument/2006/relationships/hyperlink" Target="https://dokkai-labo.tokyo/blog/kokugobunpouigi/" TargetMode="External"/><Relationship Id="rId1854" Type="http://schemas.openxmlformats.org/officeDocument/2006/relationships/hyperlink" Target="https://dokkai-labo.tokyo/blog/kokugobunpouigi/" TargetMode="External"/><Relationship Id="rId1855" Type="http://schemas.openxmlformats.org/officeDocument/2006/relationships/hyperlink" Target="https://dokkai-labo.tokyo/blog/kokugobunpouigi/" TargetMode="External"/><Relationship Id="rId1856" Type="http://schemas.openxmlformats.org/officeDocument/2006/relationships/hyperlink" Target="https://dokkai-labo.tokyo/blog/kokugobunpouigi/" TargetMode="External"/><Relationship Id="rId1857" Type="http://schemas.openxmlformats.org/officeDocument/2006/relationships/hyperlink" Target="https://dokkai-labo.tokyo/blog/kokugobunpouigi/" TargetMode="External"/><Relationship Id="rId1858" Type="http://schemas.openxmlformats.org/officeDocument/2006/relationships/hyperlink" Target="https://dokkai-labo.tokyo/blog/kokugobunpouigi/" TargetMode="External"/><Relationship Id="rId1859" Type="http://schemas.openxmlformats.org/officeDocument/2006/relationships/hyperlink" Target="https://dokkai-labo.tokyo/blog/kokugobunpouigi/" TargetMode="External"/><Relationship Id="rId1850" Type="http://schemas.openxmlformats.org/officeDocument/2006/relationships/hyperlink" Target="https://dokkai-labo.tokyo/blog/kokugobunpouigi/" TargetMode="External"/><Relationship Id="rId1840" Type="http://schemas.openxmlformats.org/officeDocument/2006/relationships/hyperlink" Target="https://dokkai-labo.tokyo/blog/kokugobunpouigi/" TargetMode="External"/><Relationship Id="rId1841" Type="http://schemas.openxmlformats.org/officeDocument/2006/relationships/hyperlink" Target="https://dokkai-labo.tokyo/blog/kokugobunpouigi/" TargetMode="External"/><Relationship Id="rId1842" Type="http://schemas.openxmlformats.org/officeDocument/2006/relationships/hyperlink" Target="https://dokkai-labo.tokyo/blog/kokugobunpouigi/" TargetMode="External"/><Relationship Id="rId1843" Type="http://schemas.openxmlformats.org/officeDocument/2006/relationships/hyperlink" Target="https://dokkai-labo.tokyo/blog/kokugobunpouigi/" TargetMode="External"/><Relationship Id="rId1844" Type="http://schemas.openxmlformats.org/officeDocument/2006/relationships/hyperlink" Target="https://dokkai-labo.tokyo/blog/kokugobunpouigi/" TargetMode="External"/><Relationship Id="rId1845" Type="http://schemas.openxmlformats.org/officeDocument/2006/relationships/hyperlink" Target="https://dokkai-labo.tokyo/blog/kokugobunpouigi/" TargetMode="External"/><Relationship Id="rId1846" Type="http://schemas.openxmlformats.org/officeDocument/2006/relationships/hyperlink" Target="https://dokkai-labo.tokyo/blog/kokugobunpouigi/" TargetMode="External"/><Relationship Id="rId1847" Type="http://schemas.openxmlformats.org/officeDocument/2006/relationships/hyperlink" Target="https://dokkai-labo.tokyo/blog/kokugobunpouigi/" TargetMode="External"/><Relationship Id="rId1848" Type="http://schemas.openxmlformats.org/officeDocument/2006/relationships/hyperlink" Target="https://dokkai-labo.tokyo/blog/kokugobunpouigi/" TargetMode="External"/><Relationship Id="rId1849" Type="http://schemas.openxmlformats.org/officeDocument/2006/relationships/hyperlink" Target="https://dokkai-labo.tokyo/blog/kokugobunpouigi/" TargetMode="External"/><Relationship Id="rId1873" Type="http://schemas.openxmlformats.org/officeDocument/2006/relationships/hyperlink" Target="https://rika-quest.com/column/sum/" TargetMode="External"/><Relationship Id="rId1874" Type="http://schemas.openxmlformats.org/officeDocument/2006/relationships/hyperlink" Target="https://rika-quest.com/column/sum/" TargetMode="External"/><Relationship Id="rId1875" Type="http://schemas.openxmlformats.org/officeDocument/2006/relationships/hyperlink" Target="https://rika-quest.com/column/sum/" TargetMode="External"/><Relationship Id="rId1876" Type="http://schemas.openxmlformats.org/officeDocument/2006/relationships/hyperlink" Target="https://rika-quest.com/column/sum/" TargetMode="External"/><Relationship Id="rId1877" Type="http://schemas.openxmlformats.org/officeDocument/2006/relationships/hyperlink" Target="https://rika-quest.com/column/sum/" TargetMode="External"/><Relationship Id="rId1878" Type="http://schemas.openxmlformats.org/officeDocument/2006/relationships/hyperlink" Target="https://rika-quest.com/column/sum/" TargetMode="External"/><Relationship Id="rId1879" Type="http://schemas.openxmlformats.org/officeDocument/2006/relationships/hyperlink" Target="https://rika-quest.com/column/sum/" TargetMode="External"/><Relationship Id="rId1870" Type="http://schemas.openxmlformats.org/officeDocument/2006/relationships/hyperlink" Target="https://dokkai-labo.tokyo/blog/kokugobunpouigi/" TargetMode="External"/><Relationship Id="rId1871" Type="http://schemas.openxmlformats.org/officeDocument/2006/relationships/hyperlink" Target="https://dokkai-labo.tokyo/blog/kokugobunpouigi/" TargetMode="External"/><Relationship Id="rId1872" Type="http://schemas.openxmlformats.org/officeDocument/2006/relationships/hyperlink" Target="https://dokkai-labo.tokyo/blog/kokugobunpouigi/" TargetMode="External"/><Relationship Id="rId1862" Type="http://schemas.openxmlformats.org/officeDocument/2006/relationships/hyperlink" Target="https://dokkai-labo.tokyo/blog/kokugobunpouigi/" TargetMode="External"/><Relationship Id="rId1863" Type="http://schemas.openxmlformats.org/officeDocument/2006/relationships/hyperlink" Target="https://dokkai-labo.tokyo/blog/kokugobunpouigi/" TargetMode="External"/><Relationship Id="rId1864" Type="http://schemas.openxmlformats.org/officeDocument/2006/relationships/hyperlink" Target="https://dokkai-labo.tokyo/blog/kokugobunpouigi/" TargetMode="External"/><Relationship Id="rId1865" Type="http://schemas.openxmlformats.org/officeDocument/2006/relationships/hyperlink" Target="https://dokkai-labo.tokyo/blog/kokugobunpouigi/" TargetMode="External"/><Relationship Id="rId1866" Type="http://schemas.openxmlformats.org/officeDocument/2006/relationships/hyperlink" Target="https://dokkai-labo.tokyo/blog/kokugobunpouigi/" TargetMode="External"/><Relationship Id="rId1867" Type="http://schemas.openxmlformats.org/officeDocument/2006/relationships/hyperlink" Target="https://dokkai-labo.tokyo/blog/kokugobunpouigi/" TargetMode="External"/><Relationship Id="rId1868" Type="http://schemas.openxmlformats.org/officeDocument/2006/relationships/hyperlink" Target="https://dokkai-labo.tokyo/blog/kokugobunpouigi/" TargetMode="External"/><Relationship Id="rId1869" Type="http://schemas.openxmlformats.org/officeDocument/2006/relationships/hyperlink" Target="https://dokkai-labo.tokyo/blog/kokugobunpouigi/" TargetMode="External"/><Relationship Id="rId1860" Type="http://schemas.openxmlformats.org/officeDocument/2006/relationships/hyperlink" Target="https://dokkai-labo.tokyo/blog/kokugobunpouigi/" TargetMode="External"/><Relationship Id="rId1861" Type="http://schemas.openxmlformats.org/officeDocument/2006/relationships/hyperlink" Target="https://dokkai-labo.tokyo/blog/kokugobunpouigi/" TargetMode="External"/><Relationship Id="rId1810" Type="http://schemas.openxmlformats.org/officeDocument/2006/relationships/hyperlink" Target="https://natsui-sansu-juku.com/column/510-08/" TargetMode="External"/><Relationship Id="rId1811" Type="http://schemas.openxmlformats.org/officeDocument/2006/relationships/hyperlink" Target="https://natsui-sansu-juku.com/column/510-08/" TargetMode="External"/><Relationship Id="rId1812" Type="http://schemas.openxmlformats.org/officeDocument/2006/relationships/hyperlink" Target="https://natsui-sansu-juku.com/column/510-08/" TargetMode="External"/><Relationship Id="rId1813" Type="http://schemas.openxmlformats.org/officeDocument/2006/relationships/hyperlink" Target="https://natsui-sansu-juku.com/column/510-08/" TargetMode="External"/><Relationship Id="rId1814" Type="http://schemas.openxmlformats.org/officeDocument/2006/relationships/hyperlink" Target="https://natsui-sansu-juku.com/column/510-08/" TargetMode="External"/><Relationship Id="rId1815" Type="http://schemas.openxmlformats.org/officeDocument/2006/relationships/hyperlink" Target="https://natsui-sansu-juku.com/column/510-08/" TargetMode="External"/><Relationship Id="rId1816" Type="http://schemas.openxmlformats.org/officeDocument/2006/relationships/hyperlink" Target="https://natsui-sansu-juku.com/column/510-08/" TargetMode="External"/><Relationship Id="rId1817" Type="http://schemas.openxmlformats.org/officeDocument/2006/relationships/hyperlink" Target="https://natsui-sansu-juku.com/column/510-08/" TargetMode="External"/><Relationship Id="rId1818" Type="http://schemas.openxmlformats.org/officeDocument/2006/relationships/hyperlink" Target="https://natsui-sansu-juku.com/column/510-08/" TargetMode="External"/><Relationship Id="rId1819" Type="http://schemas.openxmlformats.org/officeDocument/2006/relationships/hyperlink" Target="https://natsui-sansu-juku.com/column/510-08/" TargetMode="External"/><Relationship Id="rId1800" Type="http://schemas.openxmlformats.org/officeDocument/2006/relationships/hyperlink" Target="https://natsui-sansu-juku.com/column/510-08/" TargetMode="External"/><Relationship Id="rId1801" Type="http://schemas.openxmlformats.org/officeDocument/2006/relationships/hyperlink" Target="https://natsui-sansu-juku.com/column/510-08/" TargetMode="External"/><Relationship Id="rId1802" Type="http://schemas.openxmlformats.org/officeDocument/2006/relationships/hyperlink" Target="https://natsui-sansu-juku.com/column/510-08/" TargetMode="External"/><Relationship Id="rId1803" Type="http://schemas.openxmlformats.org/officeDocument/2006/relationships/hyperlink" Target="https://natsui-sansu-juku.com/column/510-08/" TargetMode="External"/><Relationship Id="rId1804" Type="http://schemas.openxmlformats.org/officeDocument/2006/relationships/hyperlink" Target="https://natsui-sansu-juku.com/column/510-08/" TargetMode="External"/><Relationship Id="rId1805" Type="http://schemas.openxmlformats.org/officeDocument/2006/relationships/hyperlink" Target="https://natsui-sansu-juku.com/column/510-08/" TargetMode="External"/><Relationship Id="rId1806" Type="http://schemas.openxmlformats.org/officeDocument/2006/relationships/hyperlink" Target="https://natsui-sansu-juku.com/column/510-08/" TargetMode="External"/><Relationship Id="rId1807" Type="http://schemas.openxmlformats.org/officeDocument/2006/relationships/hyperlink" Target="https://natsui-sansu-juku.com/column/510-08/" TargetMode="External"/><Relationship Id="rId1808" Type="http://schemas.openxmlformats.org/officeDocument/2006/relationships/hyperlink" Target="https://natsui-sansu-juku.com/column/510-08/" TargetMode="External"/><Relationship Id="rId1809" Type="http://schemas.openxmlformats.org/officeDocument/2006/relationships/hyperlink" Target="https://natsui-sansu-juku.com/column/510-08/" TargetMode="External"/><Relationship Id="rId1830" Type="http://schemas.openxmlformats.org/officeDocument/2006/relationships/hyperlink" Target="https://dokkai-labo.tokyo/blog/kokugobunpouigi/" TargetMode="External"/><Relationship Id="rId1831" Type="http://schemas.openxmlformats.org/officeDocument/2006/relationships/hyperlink" Target="https://dokkai-labo.tokyo/blog/kokugobunpouigi/" TargetMode="External"/><Relationship Id="rId1832" Type="http://schemas.openxmlformats.org/officeDocument/2006/relationships/hyperlink" Target="https://dokkai-labo.tokyo/blog/kokugobunpouigi/" TargetMode="External"/><Relationship Id="rId1833" Type="http://schemas.openxmlformats.org/officeDocument/2006/relationships/hyperlink" Target="https://dokkai-labo.tokyo/blog/kokugobunpouigi/" TargetMode="External"/><Relationship Id="rId1834" Type="http://schemas.openxmlformats.org/officeDocument/2006/relationships/hyperlink" Target="https://dokkai-labo.tokyo/blog/kokugobunpouigi/" TargetMode="External"/><Relationship Id="rId1835" Type="http://schemas.openxmlformats.org/officeDocument/2006/relationships/hyperlink" Target="https://dokkai-labo.tokyo/blog/kokugobunpouigi/" TargetMode="External"/><Relationship Id="rId1836" Type="http://schemas.openxmlformats.org/officeDocument/2006/relationships/hyperlink" Target="https://dokkai-labo.tokyo/blog/kokugobunpouigi/" TargetMode="External"/><Relationship Id="rId1837" Type="http://schemas.openxmlformats.org/officeDocument/2006/relationships/hyperlink" Target="https://dokkai-labo.tokyo/blog/kokugobunpouigi/" TargetMode="External"/><Relationship Id="rId1838" Type="http://schemas.openxmlformats.org/officeDocument/2006/relationships/hyperlink" Target="https://dokkai-labo.tokyo/blog/kokugobunpouigi/" TargetMode="External"/><Relationship Id="rId1839" Type="http://schemas.openxmlformats.org/officeDocument/2006/relationships/hyperlink" Target="https://dokkai-labo.tokyo/blog/kokugobunpouigi/" TargetMode="External"/><Relationship Id="rId1820" Type="http://schemas.openxmlformats.org/officeDocument/2006/relationships/hyperlink" Target="https://natsui-sansu-juku.com/column/510-08/" TargetMode="External"/><Relationship Id="rId1821" Type="http://schemas.openxmlformats.org/officeDocument/2006/relationships/hyperlink" Target="https://natsui-sansu-juku.com/column/510-08/" TargetMode="External"/><Relationship Id="rId1822" Type="http://schemas.openxmlformats.org/officeDocument/2006/relationships/hyperlink" Target="https://natsui-sansu-juku.com/column/510-08/" TargetMode="External"/><Relationship Id="rId1823" Type="http://schemas.openxmlformats.org/officeDocument/2006/relationships/hyperlink" Target="https://dokkai-labo.tokyo/blog/kokugobunpouigi/" TargetMode="External"/><Relationship Id="rId1824" Type="http://schemas.openxmlformats.org/officeDocument/2006/relationships/hyperlink" Target="https://dokkai-labo.tokyo/blog/kokugobunpouigi/" TargetMode="External"/><Relationship Id="rId1825" Type="http://schemas.openxmlformats.org/officeDocument/2006/relationships/hyperlink" Target="https://dokkai-labo.tokyo/blog/kokugobunpouigi/" TargetMode="External"/><Relationship Id="rId1826" Type="http://schemas.openxmlformats.org/officeDocument/2006/relationships/hyperlink" Target="https://dokkai-labo.tokyo/blog/kokugobunpouigi/" TargetMode="External"/><Relationship Id="rId1827" Type="http://schemas.openxmlformats.org/officeDocument/2006/relationships/hyperlink" Target="https://dokkai-labo.tokyo/blog/kokugobunpouigi/" TargetMode="External"/><Relationship Id="rId1828" Type="http://schemas.openxmlformats.org/officeDocument/2006/relationships/hyperlink" Target="https://dokkai-labo.tokyo/blog/kokugobunpouigi/" TargetMode="External"/><Relationship Id="rId1829" Type="http://schemas.openxmlformats.org/officeDocument/2006/relationships/hyperlink" Target="https://dokkai-labo.tokyo/blog/kokugobunpouigi/" TargetMode="External"/><Relationship Id="rId1895" Type="http://schemas.openxmlformats.org/officeDocument/2006/relationships/hyperlink" Target="https://rika-quest.com/column/sum/" TargetMode="External"/><Relationship Id="rId1896" Type="http://schemas.openxmlformats.org/officeDocument/2006/relationships/hyperlink" Target="https://rika-quest.com/column/sum/" TargetMode="External"/><Relationship Id="rId1897" Type="http://schemas.openxmlformats.org/officeDocument/2006/relationships/hyperlink" Target="https://rika-quest.com/column/sum/" TargetMode="External"/><Relationship Id="rId1898" Type="http://schemas.openxmlformats.org/officeDocument/2006/relationships/hyperlink" Target="https://rika-quest.com/column/sum/" TargetMode="External"/><Relationship Id="rId1899" Type="http://schemas.openxmlformats.org/officeDocument/2006/relationships/hyperlink" Target="https://rika-quest.com/column/sum/" TargetMode="External"/><Relationship Id="rId1890" Type="http://schemas.openxmlformats.org/officeDocument/2006/relationships/hyperlink" Target="https://rika-quest.com/column/sum/" TargetMode="External"/><Relationship Id="rId1891" Type="http://schemas.openxmlformats.org/officeDocument/2006/relationships/hyperlink" Target="https://rika-quest.com/column/sum/" TargetMode="External"/><Relationship Id="rId1892" Type="http://schemas.openxmlformats.org/officeDocument/2006/relationships/hyperlink" Target="https://rika-quest.com/column/sum/" TargetMode="External"/><Relationship Id="rId1893" Type="http://schemas.openxmlformats.org/officeDocument/2006/relationships/hyperlink" Target="https://rika-quest.com/column/sum/" TargetMode="External"/><Relationship Id="rId1894" Type="http://schemas.openxmlformats.org/officeDocument/2006/relationships/hyperlink" Target="https://rika-quest.com/column/sum/" TargetMode="External"/><Relationship Id="rId1884" Type="http://schemas.openxmlformats.org/officeDocument/2006/relationships/hyperlink" Target="https://rika-quest.com/column/sum/" TargetMode="External"/><Relationship Id="rId1885" Type="http://schemas.openxmlformats.org/officeDocument/2006/relationships/hyperlink" Target="https://rika-quest.com/column/sum/" TargetMode="External"/><Relationship Id="rId1886" Type="http://schemas.openxmlformats.org/officeDocument/2006/relationships/hyperlink" Target="https://rika-quest.com/column/sum/" TargetMode="External"/><Relationship Id="rId1887" Type="http://schemas.openxmlformats.org/officeDocument/2006/relationships/hyperlink" Target="https://rika-quest.com/column/sum/" TargetMode="External"/><Relationship Id="rId1888" Type="http://schemas.openxmlformats.org/officeDocument/2006/relationships/hyperlink" Target="https://rika-quest.com/column/sum/" TargetMode="External"/><Relationship Id="rId1889" Type="http://schemas.openxmlformats.org/officeDocument/2006/relationships/hyperlink" Target="https://rika-quest.com/column/sum/" TargetMode="External"/><Relationship Id="rId1880" Type="http://schemas.openxmlformats.org/officeDocument/2006/relationships/hyperlink" Target="https://rika-quest.com/column/sum/" TargetMode="External"/><Relationship Id="rId1881" Type="http://schemas.openxmlformats.org/officeDocument/2006/relationships/hyperlink" Target="https://rika-quest.com/column/sum/" TargetMode="External"/><Relationship Id="rId1882" Type="http://schemas.openxmlformats.org/officeDocument/2006/relationships/hyperlink" Target="https://rika-quest.com/column/sum/" TargetMode="External"/><Relationship Id="rId1883" Type="http://schemas.openxmlformats.org/officeDocument/2006/relationships/hyperlink" Target="https://rika-quest.com/column/sum/" TargetMode="External"/><Relationship Id="rId1910" Type="http://schemas.openxmlformats.org/officeDocument/2006/relationships/hyperlink" Target="https://rika-quest.com/column/sum/" TargetMode="External"/><Relationship Id="rId1911" Type="http://schemas.openxmlformats.org/officeDocument/2006/relationships/hyperlink" Target="https://rika-quest.com/column/sum/" TargetMode="External"/><Relationship Id="rId1912" Type="http://schemas.openxmlformats.org/officeDocument/2006/relationships/hyperlink" Target="https://rika-quest.com/column/sum/" TargetMode="External"/><Relationship Id="rId1913" Type="http://schemas.openxmlformats.org/officeDocument/2006/relationships/hyperlink" Target="https://rika-quest.com/column/sum/" TargetMode="External"/><Relationship Id="rId1914" Type="http://schemas.openxmlformats.org/officeDocument/2006/relationships/hyperlink" Target="https://rika-quest.com/column/sum/" TargetMode="External"/><Relationship Id="rId1915" Type="http://schemas.openxmlformats.org/officeDocument/2006/relationships/hyperlink" Target="https://rika-quest.com/column/sum/" TargetMode="External"/><Relationship Id="rId1916" Type="http://schemas.openxmlformats.org/officeDocument/2006/relationships/hyperlink" Target="https://rika-quest.com/column/sum/" TargetMode="External"/><Relationship Id="rId1917" Type="http://schemas.openxmlformats.org/officeDocument/2006/relationships/hyperlink" Target="https://rika-quest.com/column/sum/" TargetMode="External"/><Relationship Id="rId1918" Type="http://schemas.openxmlformats.org/officeDocument/2006/relationships/hyperlink" Target="https://rika-quest.com/column/sum/" TargetMode="External"/><Relationship Id="rId1919" Type="http://schemas.openxmlformats.org/officeDocument/2006/relationships/hyperlink" Target="https://rika-quest.com/column/sum/" TargetMode="External"/><Relationship Id="rId1900" Type="http://schemas.openxmlformats.org/officeDocument/2006/relationships/hyperlink" Target="https://rika-quest.com/column/sum/" TargetMode="External"/><Relationship Id="rId1901" Type="http://schemas.openxmlformats.org/officeDocument/2006/relationships/hyperlink" Target="https://rika-quest.com/column/sum/" TargetMode="External"/><Relationship Id="rId1902" Type="http://schemas.openxmlformats.org/officeDocument/2006/relationships/hyperlink" Target="https://rika-quest.com/column/sum/" TargetMode="External"/><Relationship Id="rId1903" Type="http://schemas.openxmlformats.org/officeDocument/2006/relationships/hyperlink" Target="https://rika-quest.com/column/sum/" TargetMode="External"/><Relationship Id="rId1904" Type="http://schemas.openxmlformats.org/officeDocument/2006/relationships/hyperlink" Target="https://rika-quest.com/column/sum/" TargetMode="External"/><Relationship Id="rId1905" Type="http://schemas.openxmlformats.org/officeDocument/2006/relationships/hyperlink" Target="https://rika-quest.com/column/sum/" TargetMode="External"/><Relationship Id="rId1906" Type="http://schemas.openxmlformats.org/officeDocument/2006/relationships/hyperlink" Target="https://rika-quest.com/column/sum/" TargetMode="External"/><Relationship Id="rId1907" Type="http://schemas.openxmlformats.org/officeDocument/2006/relationships/hyperlink" Target="https://rika-quest.com/column/sum/" TargetMode="External"/><Relationship Id="rId1908" Type="http://schemas.openxmlformats.org/officeDocument/2006/relationships/hyperlink" Target="https://rika-quest.com/column/sum/" TargetMode="External"/><Relationship Id="rId1909" Type="http://schemas.openxmlformats.org/officeDocument/2006/relationships/hyperlink" Target="https://rika-quest.com/column/sum/" TargetMode="External"/><Relationship Id="rId1972" Type="http://schemas.openxmlformats.org/officeDocument/2006/relationships/hyperlink" Target="https://eng-support.com/column/progress-book1-lesson15-2/" TargetMode="External"/><Relationship Id="rId13170" Type="http://schemas.openxmlformats.org/officeDocument/2006/relationships/hyperlink" Target="https://koten-kakitsubata.jp/" TargetMode="External"/><Relationship Id="rId1973" Type="http://schemas.openxmlformats.org/officeDocument/2006/relationships/hyperlink" Target="https://rika-quest.com/column/transpiration/" TargetMode="External"/><Relationship Id="rId1974" Type="http://schemas.openxmlformats.org/officeDocument/2006/relationships/hyperlink" Target="https://rika-quest.com/column/transpiration/" TargetMode="External"/><Relationship Id="rId1975" Type="http://schemas.openxmlformats.org/officeDocument/2006/relationships/hyperlink" Target="https://rika-quest.com/column/transpiration/" TargetMode="External"/><Relationship Id="rId1976" Type="http://schemas.openxmlformats.org/officeDocument/2006/relationships/hyperlink" Target="https://rika-quest.com/column/transpiration/" TargetMode="External"/><Relationship Id="rId13174" Type="http://schemas.openxmlformats.org/officeDocument/2006/relationships/hyperlink" Target="https://koten-kakitsubata.jp/" TargetMode="External"/><Relationship Id="rId1977" Type="http://schemas.openxmlformats.org/officeDocument/2006/relationships/hyperlink" Target="https://rika-quest.com/column/transpiration/" TargetMode="External"/><Relationship Id="rId13173" Type="http://schemas.openxmlformats.org/officeDocument/2006/relationships/hyperlink" Target="https://koten-kakitsubata.jp/" TargetMode="External"/><Relationship Id="rId1978" Type="http://schemas.openxmlformats.org/officeDocument/2006/relationships/hyperlink" Target="https://rika-quest.com/column/transpiration/" TargetMode="External"/><Relationship Id="rId13172" Type="http://schemas.openxmlformats.org/officeDocument/2006/relationships/hyperlink" Target="https://koten-kakitsubata.jp/" TargetMode="External"/><Relationship Id="rId1979" Type="http://schemas.openxmlformats.org/officeDocument/2006/relationships/hyperlink" Target="https://rika-quest.com/column/transpiration/" TargetMode="External"/><Relationship Id="rId13171" Type="http://schemas.openxmlformats.org/officeDocument/2006/relationships/hyperlink" Target="https://koten-kakitsubata.jp/" TargetMode="External"/><Relationship Id="rId13167" Type="http://schemas.openxmlformats.org/officeDocument/2006/relationships/hyperlink" Target="https://koten-kakitsubata.jp/" TargetMode="External"/><Relationship Id="rId13166" Type="http://schemas.openxmlformats.org/officeDocument/2006/relationships/hyperlink" Target="https://koten-kakitsubata.jp/" TargetMode="External"/><Relationship Id="rId13165" Type="http://schemas.openxmlformats.org/officeDocument/2006/relationships/hyperlink" Target="https://koten-kakitsubata.jp/" TargetMode="External"/><Relationship Id="rId13164" Type="http://schemas.openxmlformats.org/officeDocument/2006/relationships/hyperlink" Target="https://koten-kakitsubata.jp/" TargetMode="External"/><Relationship Id="rId1970" Type="http://schemas.openxmlformats.org/officeDocument/2006/relationships/hyperlink" Target="https://eng-support.com/column/progress-book1-lesson15-2/" TargetMode="External"/><Relationship Id="rId13169" Type="http://schemas.openxmlformats.org/officeDocument/2006/relationships/hyperlink" Target="https://koten-kakitsubata.jp/" TargetMode="External"/><Relationship Id="rId1971" Type="http://schemas.openxmlformats.org/officeDocument/2006/relationships/hyperlink" Target="https://eng-support.com/column/progress-book1-lesson15-2/" TargetMode="External"/><Relationship Id="rId13168" Type="http://schemas.openxmlformats.org/officeDocument/2006/relationships/hyperlink" Target="https://koten-kakitsubata.jp/" TargetMode="External"/><Relationship Id="rId1961" Type="http://schemas.openxmlformats.org/officeDocument/2006/relationships/hyperlink" Target="https://eng-support.com/column/progress-book1-lesson15-2/" TargetMode="External"/><Relationship Id="rId13181" Type="http://schemas.openxmlformats.org/officeDocument/2006/relationships/hyperlink" Target="https://koten-kakitsubata.jp/" TargetMode="External"/><Relationship Id="rId1962" Type="http://schemas.openxmlformats.org/officeDocument/2006/relationships/hyperlink" Target="https://eng-support.com/column/progress-book1-lesson15-2/" TargetMode="External"/><Relationship Id="rId13180" Type="http://schemas.openxmlformats.org/officeDocument/2006/relationships/hyperlink" Target="https://koten-kakitsubata.jp/" TargetMode="External"/><Relationship Id="rId1963" Type="http://schemas.openxmlformats.org/officeDocument/2006/relationships/hyperlink" Target="https://eng-support.com/column/progress-book1-lesson15-2/" TargetMode="External"/><Relationship Id="rId1964" Type="http://schemas.openxmlformats.org/officeDocument/2006/relationships/hyperlink" Target="https://eng-support.com/column/progress-book1-lesson15-2/" TargetMode="External"/><Relationship Id="rId1965" Type="http://schemas.openxmlformats.org/officeDocument/2006/relationships/hyperlink" Target="https://eng-support.com/column/progress-book1-lesson15-2/" TargetMode="External"/><Relationship Id="rId13185" Type="http://schemas.openxmlformats.org/officeDocument/2006/relationships/hyperlink" Target="https://eng-support.com/column/book2-lesson8-scene1/" TargetMode="External"/><Relationship Id="rId1966" Type="http://schemas.openxmlformats.org/officeDocument/2006/relationships/hyperlink" Target="https://eng-support.com/column/progress-book1-lesson15-2/" TargetMode="External"/><Relationship Id="rId13184" Type="http://schemas.openxmlformats.org/officeDocument/2006/relationships/hyperlink" Target="https://eng-support.com/column/book2-lesson8-scene1/" TargetMode="External"/><Relationship Id="rId1967" Type="http://schemas.openxmlformats.org/officeDocument/2006/relationships/hyperlink" Target="https://eng-support.com/column/progress-book1-lesson15-2/" TargetMode="External"/><Relationship Id="rId13183" Type="http://schemas.openxmlformats.org/officeDocument/2006/relationships/hyperlink" Target="https://koten-kakitsubata.jp/" TargetMode="External"/><Relationship Id="rId1968" Type="http://schemas.openxmlformats.org/officeDocument/2006/relationships/hyperlink" Target="https://eng-support.com/column/progress-book1-lesson15-2/" TargetMode="External"/><Relationship Id="rId13182" Type="http://schemas.openxmlformats.org/officeDocument/2006/relationships/hyperlink" Target="https://koten-kakitsubata.jp/" TargetMode="External"/><Relationship Id="rId1969" Type="http://schemas.openxmlformats.org/officeDocument/2006/relationships/hyperlink" Target="https://eng-support.com/column/progress-book1-lesson15-2/" TargetMode="External"/><Relationship Id="rId13178" Type="http://schemas.openxmlformats.org/officeDocument/2006/relationships/hyperlink" Target="https://koten-kakitsubata.jp/" TargetMode="External"/><Relationship Id="rId13177" Type="http://schemas.openxmlformats.org/officeDocument/2006/relationships/hyperlink" Target="https://koten-kakitsubata.jp/" TargetMode="External"/><Relationship Id="rId13176" Type="http://schemas.openxmlformats.org/officeDocument/2006/relationships/hyperlink" Target="https://koten-kakitsubata.jp/" TargetMode="External"/><Relationship Id="rId13175" Type="http://schemas.openxmlformats.org/officeDocument/2006/relationships/hyperlink" Target="https://koten-kakitsubata.jp/" TargetMode="External"/><Relationship Id="rId1960" Type="http://schemas.openxmlformats.org/officeDocument/2006/relationships/hyperlink" Target="https://eng-support.com/column/progress-book1-lesson15-2/" TargetMode="External"/><Relationship Id="rId13179" Type="http://schemas.openxmlformats.org/officeDocument/2006/relationships/hyperlink" Target="https://koten-kakitsubata.jp/" TargetMode="External"/><Relationship Id="rId1994" Type="http://schemas.openxmlformats.org/officeDocument/2006/relationships/hyperlink" Target="https://rika-quest.com/column/transpiration/" TargetMode="External"/><Relationship Id="rId1995" Type="http://schemas.openxmlformats.org/officeDocument/2006/relationships/hyperlink" Target="https://rika-quest.com/column/transpiration/" TargetMode="External"/><Relationship Id="rId1996" Type="http://schemas.openxmlformats.org/officeDocument/2006/relationships/hyperlink" Target="https://rika-quest.com/column/transpiration/" TargetMode="External"/><Relationship Id="rId1997" Type="http://schemas.openxmlformats.org/officeDocument/2006/relationships/hyperlink" Target="https://rika-quest.com/column/transpiration/" TargetMode="External"/><Relationship Id="rId1998" Type="http://schemas.openxmlformats.org/officeDocument/2006/relationships/hyperlink" Target="https://rika-quest.com/column/transpiration/" TargetMode="External"/><Relationship Id="rId13152" Type="http://schemas.openxmlformats.org/officeDocument/2006/relationships/hyperlink" Target="https://koten-kakitsubata.jp/" TargetMode="External"/><Relationship Id="rId1999" Type="http://schemas.openxmlformats.org/officeDocument/2006/relationships/hyperlink" Target="https://rika-quest.com/column/transpiration/" TargetMode="External"/><Relationship Id="rId13151" Type="http://schemas.openxmlformats.org/officeDocument/2006/relationships/hyperlink" Target="https://koten-kakitsubata.jp/" TargetMode="External"/><Relationship Id="rId13150" Type="http://schemas.openxmlformats.org/officeDocument/2006/relationships/hyperlink" Target="https://koten-kakitsubata.jp/" TargetMode="External"/><Relationship Id="rId13145" Type="http://schemas.openxmlformats.org/officeDocument/2006/relationships/hyperlink" Target="https://koten-kakitsubata.jp/" TargetMode="External"/><Relationship Id="rId13144" Type="http://schemas.openxmlformats.org/officeDocument/2006/relationships/hyperlink" Target="https://koten-kakitsubata.jp/" TargetMode="External"/><Relationship Id="rId13143" Type="http://schemas.openxmlformats.org/officeDocument/2006/relationships/hyperlink" Target="https://koten-kakitsubata.jp/" TargetMode="External"/><Relationship Id="rId13142" Type="http://schemas.openxmlformats.org/officeDocument/2006/relationships/hyperlink" Target="https://koten-kakitsubata.jp/" TargetMode="External"/><Relationship Id="rId1990" Type="http://schemas.openxmlformats.org/officeDocument/2006/relationships/hyperlink" Target="https://rika-quest.com/column/transpiration/" TargetMode="External"/><Relationship Id="rId13149" Type="http://schemas.openxmlformats.org/officeDocument/2006/relationships/hyperlink" Target="https://koten-kakitsubata.jp/" TargetMode="External"/><Relationship Id="rId1991" Type="http://schemas.openxmlformats.org/officeDocument/2006/relationships/hyperlink" Target="https://rika-quest.com/column/transpiration/" TargetMode="External"/><Relationship Id="rId13148" Type="http://schemas.openxmlformats.org/officeDocument/2006/relationships/hyperlink" Target="https://koten-kakitsubata.jp/" TargetMode="External"/><Relationship Id="rId1992" Type="http://schemas.openxmlformats.org/officeDocument/2006/relationships/hyperlink" Target="https://rika-quest.com/column/transpiration/" TargetMode="External"/><Relationship Id="rId13147" Type="http://schemas.openxmlformats.org/officeDocument/2006/relationships/hyperlink" Target="https://koten-kakitsubata.jp/" TargetMode="External"/><Relationship Id="rId1993" Type="http://schemas.openxmlformats.org/officeDocument/2006/relationships/hyperlink" Target="https://rika-quest.com/column/transpiration/" TargetMode="External"/><Relationship Id="rId13146" Type="http://schemas.openxmlformats.org/officeDocument/2006/relationships/hyperlink" Target="https://koten-kakitsubata.jp/" TargetMode="External"/><Relationship Id="rId1983" Type="http://schemas.openxmlformats.org/officeDocument/2006/relationships/hyperlink" Target="https://rika-quest.com/column/transpiration/" TargetMode="External"/><Relationship Id="rId1984" Type="http://schemas.openxmlformats.org/officeDocument/2006/relationships/hyperlink" Target="https://rika-quest.com/column/transpiration/" TargetMode="External"/><Relationship Id="rId1985" Type="http://schemas.openxmlformats.org/officeDocument/2006/relationships/hyperlink" Target="https://rika-quest.com/column/transpiration/" TargetMode="External"/><Relationship Id="rId1986" Type="http://schemas.openxmlformats.org/officeDocument/2006/relationships/hyperlink" Target="https://rika-quest.com/column/transpiration/" TargetMode="External"/><Relationship Id="rId1987" Type="http://schemas.openxmlformats.org/officeDocument/2006/relationships/hyperlink" Target="https://rika-quest.com/column/transpiration/" TargetMode="External"/><Relationship Id="rId13163" Type="http://schemas.openxmlformats.org/officeDocument/2006/relationships/hyperlink" Target="https://koten-kakitsubata.jp/" TargetMode="External"/><Relationship Id="rId1988" Type="http://schemas.openxmlformats.org/officeDocument/2006/relationships/hyperlink" Target="https://rika-quest.com/column/transpiration/" TargetMode="External"/><Relationship Id="rId13162" Type="http://schemas.openxmlformats.org/officeDocument/2006/relationships/hyperlink" Target="https://koten-kakitsubata.jp/" TargetMode="External"/><Relationship Id="rId1989" Type="http://schemas.openxmlformats.org/officeDocument/2006/relationships/hyperlink" Target="https://rika-quest.com/column/transpiration/" TargetMode="External"/><Relationship Id="rId13161" Type="http://schemas.openxmlformats.org/officeDocument/2006/relationships/hyperlink" Target="https://koten-kakitsubata.jp/" TargetMode="External"/><Relationship Id="rId13160" Type="http://schemas.openxmlformats.org/officeDocument/2006/relationships/hyperlink" Target="https://koten-kakitsubata.jp/" TargetMode="External"/><Relationship Id="rId13156" Type="http://schemas.openxmlformats.org/officeDocument/2006/relationships/hyperlink" Target="https://koten-kakitsubata.jp/" TargetMode="External"/><Relationship Id="rId13155" Type="http://schemas.openxmlformats.org/officeDocument/2006/relationships/hyperlink" Target="https://koten-kakitsubata.jp/" TargetMode="External"/><Relationship Id="rId13154" Type="http://schemas.openxmlformats.org/officeDocument/2006/relationships/hyperlink" Target="https://koten-kakitsubata.jp/" TargetMode="External"/><Relationship Id="rId13153" Type="http://schemas.openxmlformats.org/officeDocument/2006/relationships/hyperlink" Target="https://koten-kakitsubata.jp/" TargetMode="External"/><Relationship Id="rId1980" Type="http://schemas.openxmlformats.org/officeDocument/2006/relationships/hyperlink" Target="https://rika-quest.com/column/transpiration/" TargetMode="External"/><Relationship Id="rId13159" Type="http://schemas.openxmlformats.org/officeDocument/2006/relationships/hyperlink" Target="https://koten-kakitsubata.jp/" TargetMode="External"/><Relationship Id="rId1981" Type="http://schemas.openxmlformats.org/officeDocument/2006/relationships/hyperlink" Target="https://rika-quest.com/column/transpiration/" TargetMode="External"/><Relationship Id="rId13158" Type="http://schemas.openxmlformats.org/officeDocument/2006/relationships/hyperlink" Target="https://koten-kakitsubata.jp/" TargetMode="External"/><Relationship Id="rId1982" Type="http://schemas.openxmlformats.org/officeDocument/2006/relationships/hyperlink" Target="https://rika-quest.com/column/transpiration/" TargetMode="External"/><Relationship Id="rId13157" Type="http://schemas.openxmlformats.org/officeDocument/2006/relationships/hyperlink" Target="https://koten-kakitsubata.jp/" TargetMode="External"/><Relationship Id="rId1930" Type="http://schemas.openxmlformats.org/officeDocument/2006/relationships/hyperlink" Target="https://eng-support.com/column/progress-book1-lesson15-2/" TargetMode="External"/><Relationship Id="rId1931" Type="http://schemas.openxmlformats.org/officeDocument/2006/relationships/hyperlink" Target="https://eng-support.com/column/progress-book1-lesson15-2/" TargetMode="External"/><Relationship Id="rId1932" Type="http://schemas.openxmlformats.org/officeDocument/2006/relationships/hyperlink" Target="https://eng-support.com/column/progress-book1-lesson15-2/" TargetMode="External"/><Relationship Id="rId1933" Type="http://schemas.openxmlformats.org/officeDocument/2006/relationships/hyperlink" Target="https://eng-support.com/column/progress-book1-lesson15-2/" TargetMode="External"/><Relationship Id="rId1934" Type="http://schemas.openxmlformats.org/officeDocument/2006/relationships/hyperlink" Target="https://eng-support.com/column/progress-book1-lesson15-2/" TargetMode="External"/><Relationship Id="rId1935" Type="http://schemas.openxmlformats.org/officeDocument/2006/relationships/hyperlink" Target="https://eng-support.com/column/progress-book1-lesson15-2/" TargetMode="External"/><Relationship Id="rId1936" Type="http://schemas.openxmlformats.org/officeDocument/2006/relationships/hyperlink" Target="https://eng-support.com/column/progress-book1-lesson15-2/" TargetMode="External"/><Relationship Id="rId1937" Type="http://schemas.openxmlformats.org/officeDocument/2006/relationships/hyperlink" Target="https://eng-support.com/column/progress-book1-lesson15-2/" TargetMode="External"/><Relationship Id="rId1938" Type="http://schemas.openxmlformats.org/officeDocument/2006/relationships/hyperlink" Target="https://eng-support.com/column/progress-book1-lesson15-2/" TargetMode="External"/><Relationship Id="rId1939" Type="http://schemas.openxmlformats.org/officeDocument/2006/relationships/hyperlink" Target="https://eng-support.com/column/progress-book1-lesson15-2/" TargetMode="External"/><Relationship Id="rId1920" Type="http://schemas.openxmlformats.org/officeDocument/2006/relationships/hyperlink" Target="https://rika-quest.com/column/sum/" TargetMode="External"/><Relationship Id="rId1921" Type="http://schemas.openxmlformats.org/officeDocument/2006/relationships/hyperlink" Target="https://rika-quest.com/column/sum/" TargetMode="External"/><Relationship Id="rId1922" Type="http://schemas.openxmlformats.org/officeDocument/2006/relationships/hyperlink" Target="https://rika-quest.com/column/sum/" TargetMode="External"/><Relationship Id="rId1923" Type="http://schemas.openxmlformats.org/officeDocument/2006/relationships/hyperlink" Target="https://eng-support.com/column/progress-book1-lesson15-2/" TargetMode="External"/><Relationship Id="rId1924" Type="http://schemas.openxmlformats.org/officeDocument/2006/relationships/hyperlink" Target="https://eng-support.com/column/progress-book1-lesson15-2/" TargetMode="External"/><Relationship Id="rId1925" Type="http://schemas.openxmlformats.org/officeDocument/2006/relationships/hyperlink" Target="https://eng-support.com/column/progress-book1-lesson15-2/" TargetMode="External"/><Relationship Id="rId1926" Type="http://schemas.openxmlformats.org/officeDocument/2006/relationships/hyperlink" Target="https://eng-support.com/column/progress-book1-lesson15-2/" TargetMode="External"/><Relationship Id="rId1927" Type="http://schemas.openxmlformats.org/officeDocument/2006/relationships/hyperlink" Target="https://eng-support.com/column/progress-book1-lesson15-2/" TargetMode="External"/><Relationship Id="rId1928" Type="http://schemas.openxmlformats.org/officeDocument/2006/relationships/hyperlink" Target="https://eng-support.com/column/progress-book1-lesson15-2/" TargetMode="External"/><Relationship Id="rId1929" Type="http://schemas.openxmlformats.org/officeDocument/2006/relationships/hyperlink" Target="https://eng-support.com/column/progress-book1-lesson15-2/" TargetMode="External"/><Relationship Id="rId1950" Type="http://schemas.openxmlformats.org/officeDocument/2006/relationships/hyperlink" Target="https://eng-support.com/column/progress-book1-lesson15-2/" TargetMode="External"/><Relationship Id="rId13192" Type="http://schemas.openxmlformats.org/officeDocument/2006/relationships/hyperlink" Target="https://eng-support.com/column/book2-lesson8-scene1/" TargetMode="External"/><Relationship Id="rId1951" Type="http://schemas.openxmlformats.org/officeDocument/2006/relationships/hyperlink" Target="https://eng-support.com/column/progress-book1-lesson15-2/" TargetMode="External"/><Relationship Id="rId13191" Type="http://schemas.openxmlformats.org/officeDocument/2006/relationships/hyperlink" Target="https://eng-support.com/column/book2-lesson8-scene1/" TargetMode="External"/><Relationship Id="rId1952" Type="http://schemas.openxmlformats.org/officeDocument/2006/relationships/hyperlink" Target="https://eng-support.com/column/progress-book1-lesson15-2/" TargetMode="External"/><Relationship Id="rId13190" Type="http://schemas.openxmlformats.org/officeDocument/2006/relationships/hyperlink" Target="https://eng-support.com/column/book2-lesson8-scene1/" TargetMode="External"/><Relationship Id="rId1953" Type="http://schemas.openxmlformats.org/officeDocument/2006/relationships/hyperlink" Target="https://eng-support.com/column/progress-book1-lesson15-2/" TargetMode="External"/><Relationship Id="rId1954" Type="http://schemas.openxmlformats.org/officeDocument/2006/relationships/hyperlink" Target="https://eng-support.com/column/progress-book1-lesson15-2/" TargetMode="External"/><Relationship Id="rId13196" Type="http://schemas.openxmlformats.org/officeDocument/2006/relationships/hyperlink" Target="https://rika-quest.com/column/physics/" TargetMode="External"/><Relationship Id="rId1955" Type="http://schemas.openxmlformats.org/officeDocument/2006/relationships/hyperlink" Target="https://eng-support.com/column/progress-book1-lesson15-2/" TargetMode="External"/><Relationship Id="rId13195" Type="http://schemas.openxmlformats.org/officeDocument/2006/relationships/hyperlink" Target="https://eng-support.com/column/book2-lesson8-scene1/" TargetMode="External"/><Relationship Id="rId1956" Type="http://schemas.openxmlformats.org/officeDocument/2006/relationships/hyperlink" Target="https://eng-support.com/column/progress-book1-lesson15-2/" TargetMode="External"/><Relationship Id="rId13194" Type="http://schemas.openxmlformats.org/officeDocument/2006/relationships/hyperlink" Target="https://eng-support.com/column/book2-lesson8-scene1/" TargetMode="External"/><Relationship Id="rId1957" Type="http://schemas.openxmlformats.org/officeDocument/2006/relationships/hyperlink" Target="https://eng-support.com/column/progress-book1-lesson15-2/" TargetMode="External"/><Relationship Id="rId13193" Type="http://schemas.openxmlformats.org/officeDocument/2006/relationships/hyperlink" Target="https://eng-support.com/column/book2-lesson8-scene1/" TargetMode="External"/><Relationship Id="rId1958" Type="http://schemas.openxmlformats.org/officeDocument/2006/relationships/hyperlink" Target="https://eng-support.com/column/progress-book1-lesson15-2/" TargetMode="External"/><Relationship Id="rId1959" Type="http://schemas.openxmlformats.org/officeDocument/2006/relationships/hyperlink" Target="https://eng-support.com/column/progress-book1-lesson15-2/" TargetMode="External"/><Relationship Id="rId13189" Type="http://schemas.openxmlformats.org/officeDocument/2006/relationships/hyperlink" Target="https://eng-support.com/column/book2-lesson8-scene1/" TargetMode="External"/><Relationship Id="rId13188" Type="http://schemas.openxmlformats.org/officeDocument/2006/relationships/hyperlink" Target="https://eng-support.com/column/book2-lesson8-scene1/" TargetMode="External"/><Relationship Id="rId13187" Type="http://schemas.openxmlformats.org/officeDocument/2006/relationships/hyperlink" Target="https://eng-support.com/column/book2-lesson8-scene1/" TargetMode="External"/><Relationship Id="rId13186" Type="http://schemas.openxmlformats.org/officeDocument/2006/relationships/hyperlink" Target="https://eng-support.com/column/book2-lesson8-scene1/" TargetMode="External"/><Relationship Id="rId1940" Type="http://schemas.openxmlformats.org/officeDocument/2006/relationships/hyperlink" Target="https://eng-support.com/column/progress-book1-lesson15-2/" TargetMode="External"/><Relationship Id="rId1941" Type="http://schemas.openxmlformats.org/officeDocument/2006/relationships/hyperlink" Target="https://eng-support.com/column/progress-book1-lesson15-2/" TargetMode="External"/><Relationship Id="rId1942" Type="http://schemas.openxmlformats.org/officeDocument/2006/relationships/hyperlink" Target="https://eng-support.com/column/progress-book1-lesson15-2/" TargetMode="External"/><Relationship Id="rId1943" Type="http://schemas.openxmlformats.org/officeDocument/2006/relationships/hyperlink" Target="https://eng-support.com/column/progress-book1-lesson15-2/" TargetMode="External"/><Relationship Id="rId1944" Type="http://schemas.openxmlformats.org/officeDocument/2006/relationships/hyperlink" Target="https://eng-support.com/column/progress-book1-lesson15-2/" TargetMode="External"/><Relationship Id="rId1945" Type="http://schemas.openxmlformats.org/officeDocument/2006/relationships/hyperlink" Target="https://eng-support.com/column/progress-book1-lesson15-2/" TargetMode="External"/><Relationship Id="rId1946" Type="http://schemas.openxmlformats.org/officeDocument/2006/relationships/hyperlink" Target="https://eng-support.com/column/progress-book1-lesson15-2/" TargetMode="External"/><Relationship Id="rId1947" Type="http://schemas.openxmlformats.org/officeDocument/2006/relationships/hyperlink" Target="https://eng-support.com/column/progress-book1-lesson15-2/" TargetMode="External"/><Relationship Id="rId1948" Type="http://schemas.openxmlformats.org/officeDocument/2006/relationships/hyperlink" Target="https://eng-support.com/column/progress-book1-lesson15-2/" TargetMode="External"/><Relationship Id="rId1949" Type="http://schemas.openxmlformats.org/officeDocument/2006/relationships/hyperlink" Target="https://eng-support.com/column/progress-book1-lesson15-2/" TargetMode="External"/><Relationship Id="rId13199" Type="http://schemas.openxmlformats.org/officeDocument/2006/relationships/hyperlink" Target="https://rika-quest.com/column/physics/" TargetMode="External"/><Relationship Id="rId13198" Type="http://schemas.openxmlformats.org/officeDocument/2006/relationships/hyperlink" Target="https://rika-quest.com/column/physics/" TargetMode="External"/><Relationship Id="rId13197" Type="http://schemas.openxmlformats.org/officeDocument/2006/relationships/hyperlink" Target="https://rika-quest.com/column/physics/" TargetMode="External"/><Relationship Id="rId9061" Type="http://schemas.openxmlformats.org/officeDocument/2006/relationships/hyperlink" Target="https://eigo-rewrite.com/column/stage2-lesson5-2/" TargetMode="External"/><Relationship Id="rId9060" Type="http://schemas.openxmlformats.org/officeDocument/2006/relationships/hyperlink" Target="https://eigo-rewrite.com/column/stage2-lesson5-2/" TargetMode="External"/><Relationship Id="rId9054" Type="http://schemas.openxmlformats.org/officeDocument/2006/relationships/hyperlink" Target="https://eigo-rewrite.com/column/stage2-lesson5-2/" TargetMode="External"/><Relationship Id="rId13208" Type="http://schemas.openxmlformats.org/officeDocument/2006/relationships/hyperlink" Target="https://rika-quest.com/column/physics/" TargetMode="External"/><Relationship Id="rId9053" Type="http://schemas.openxmlformats.org/officeDocument/2006/relationships/hyperlink" Target="https://eigo-rewrite.com/column/stage2-lesson5-2/" TargetMode="External"/><Relationship Id="rId13207" Type="http://schemas.openxmlformats.org/officeDocument/2006/relationships/hyperlink" Target="https://rika-quest.com/column/physics/" TargetMode="External"/><Relationship Id="rId9052" Type="http://schemas.openxmlformats.org/officeDocument/2006/relationships/hyperlink" Target="https://eigo-rewrite.com/column/stage2-lesson5-2/" TargetMode="External"/><Relationship Id="rId13206" Type="http://schemas.openxmlformats.org/officeDocument/2006/relationships/hyperlink" Target="https://rika-quest.com/column/physics/" TargetMode="External"/><Relationship Id="rId9051" Type="http://schemas.openxmlformats.org/officeDocument/2006/relationships/hyperlink" Target="https://eigo-rewrite.com/column/stage2-lesson5-2/" TargetMode="External"/><Relationship Id="rId13205" Type="http://schemas.openxmlformats.org/officeDocument/2006/relationships/hyperlink" Target="https://rika-quest.com/column/physics/" TargetMode="External"/><Relationship Id="rId9058" Type="http://schemas.openxmlformats.org/officeDocument/2006/relationships/hyperlink" Target="https://eigo-rewrite.com/column/stage2-lesson5-2/" TargetMode="External"/><Relationship Id="rId9057" Type="http://schemas.openxmlformats.org/officeDocument/2006/relationships/hyperlink" Target="https://eigo-rewrite.com/column/stage2-lesson5-2/" TargetMode="External"/><Relationship Id="rId9056" Type="http://schemas.openxmlformats.org/officeDocument/2006/relationships/hyperlink" Target="https://eigo-rewrite.com/column/stage2-lesson5-2/" TargetMode="External"/><Relationship Id="rId9055" Type="http://schemas.openxmlformats.org/officeDocument/2006/relationships/hyperlink" Target="https://eigo-rewrite.com/column/stage2-lesson5-2/" TargetMode="External"/><Relationship Id="rId13209" Type="http://schemas.openxmlformats.org/officeDocument/2006/relationships/hyperlink" Target="https://rika-quest.com/column/physics/" TargetMode="External"/><Relationship Id="rId13200" Type="http://schemas.openxmlformats.org/officeDocument/2006/relationships/hyperlink" Target="https://rika-quest.com/column/physics/" TargetMode="External"/><Relationship Id="rId9059" Type="http://schemas.openxmlformats.org/officeDocument/2006/relationships/hyperlink" Target="https://eigo-rewrite.com/column/stage2-lesson5-2/" TargetMode="External"/><Relationship Id="rId13204" Type="http://schemas.openxmlformats.org/officeDocument/2006/relationships/hyperlink" Target="https://rika-quest.com/column/physics/" TargetMode="External"/><Relationship Id="rId13203" Type="http://schemas.openxmlformats.org/officeDocument/2006/relationships/hyperlink" Target="https://rika-quest.com/column/physics/" TargetMode="External"/><Relationship Id="rId13202" Type="http://schemas.openxmlformats.org/officeDocument/2006/relationships/hyperlink" Target="https://rika-quest.com/column/physics/" TargetMode="External"/><Relationship Id="rId13201" Type="http://schemas.openxmlformats.org/officeDocument/2006/relationships/hyperlink" Target="https://rika-quest.com/column/physics/" TargetMode="External"/><Relationship Id="rId9050" Type="http://schemas.openxmlformats.org/officeDocument/2006/relationships/hyperlink" Target="https://eigo-rewrite.com/column/stage2-lesson5-2/" TargetMode="External"/><Relationship Id="rId9043" Type="http://schemas.openxmlformats.org/officeDocument/2006/relationships/hyperlink" Target="https://eigo-rewrite.com/column/stage2-lesson5-2/" TargetMode="External"/><Relationship Id="rId13219" Type="http://schemas.openxmlformats.org/officeDocument/2006/relationships/hyperlink" Target="https://rika-quest.com/column/physics/" TargetMode="External"/><Relationship Id="rId9042" Type="http://schemas.openxmlformats.org/officeDocument/2006/relationships/hyperlink" Target="https://eigo-rewrite.com/column/stage2-lesson5-2/" TargetMode="External"/><Relationship Id="rId13218" Type="http://schemas.openxmlformats.org/officeDocument/2006/relationships/hyperlink" Target="https://rika-quest.com/column/physics/" TargetMode="External"/><Relationship Id="rId9041" Type="http://schemas.openxmlformats.org/officeDocument/2006/relationships/hyperlink" Target="https://eigo-rewrite.com/column/stage2-lesson5-2/" TargetMode="External"/><Relationship Id="rId13217" Type="http://schemas.openxmlformats.org/officeDocument/2006/relationships/hyperlink" Target="https://rika-quest.com/column/physics/" TargetMode="External"/><Relationship Id="rId9040" Type="http://schemas.openxmlformats.org/officeDocument/2006/relationships/hyperlink" Target="https://eigo-rewrite.com/column/stage2-lesson5-2/" TargetMode="External"/><Relationship Id="rId13216" Type="http://schemas.openxmlformats.org/officeDocument/2006/relationships/hyperlink" Target="https://rika-quest.com/column/physics/" TargetMode="External"/><Relationship Id="rId9047" Type="http://schemas.openxmlformats.org/officeDocument/2006/relationships/hyperlink" Target="https://eigo-rewrite.com/column/stage2-lesson5-2/" TargetMode="External"/><Relationship Id="rId9046" Type="http://schemas.openxmlformats.org/officeDocument/2006/relationships/hyperlink" Target="https://eigo-rewrite.com/column/stage2-lesson5-2/" TargetMode="External"/><Relationship Id="rId9045" Type="http://schemas.openxmlformats.org/officeDocument/2006/relationships/hyperlink" Target="https://eigo-rewrite.com/column/stage2-lesson5-2/" TargetMode="External"/><Relationship Id="rId9044" Type="http://schemas.openxmlformats.org/officeDocument/2006/relationships/hyperlink" Target="https://eigo-rewrite.com/column/stage2-lesson5-2/" TargetMode="External"/><Relationship Id="rId13211" Type="http://schemas.openxmlformats.org/officeDocument/2006/relationships/hyperlink" Target="https://rika-quest.com/column/physics/" TargetMode="External"/><Relationship Id="rId13210" Type="http://schemas.openxmlformats.org/officeDocument/2006/relationships/hyperlink" Target="https://rika-quest.com/column/physics/" TargetMode="External"/><Relationship Id="rId9049" Type="http://schemas.openxmlformats.org/officeDocument/2006/relationships/hyperlink" Target="https://eigo-rewrite.com/column/stage2-lesson5-2/" TargetMode="External"/><Relationship Id="rId9048" Type="http://schemas.openxmlformats.org/officeDocument/2006/relationships/hyperlink" Target="https://eigo-rewrite.com/column/stage2-lesson5-2/" TargetMode="External"/><Relationship Id="rId13215" Type="http://schemas.openxmlformats.org/officeDocument/2006/relationships/hyperlink" Target="https://rika-quest.com/column/physics/" TargetMode="External"/><Relationship Id="rId13214" Type="http://schemas.openxmlformats.org/officeDocument/2006/relationships/hyperlink" Target="https://rika-quest.com/column/physics/" TargetMode="External"/><Relationship Id="rId13213" Type="http://schemas.openxmlformats.org/officeDocument/2006/relationships/hyperlink" Target="https://rika-quest.com/column/physics/" TargetMode="External"/><Relationship Id="rId13212" Type="http://schemas.openxmlformats.org/officeDocument/2006/relationships/hyperlink" Target="https://rika-quest.com/column/physics/" TargetMode="External"/><Relationship Id="rId9083" Type="http://schemas.openxmlformats.org/officeDocument/2006/relationships/hyperlink" Target="https://natsui-sansu-juku.com/column/510-10/" TargetMode="External"/><Relationship Id="rId9082" Type="http://schemas.openxmlformats.org/officeDocument/2006/relationships/hyperlink" Target="https://natsui-sansu-juku.com/column/510-10/" TargetMode="External"/><Relationship Id="rId9081" Type="http://schemas.openxmlformats.org/officeDocument/2006/relationships/hyperlink" Target="https://natsui-sansu-juku.com/column/510-10/" TargetMode="External"/><Relationship Id="rId9080" Type="http://schemas.openxmlformats.org/officeDocument/2006/relationships/hyperlink" Target="https://eigo-rewrite.com/column/stage2-lesson5-2/" TargetMode="External"/><Relationship Id="rId9076" Type="http://schemas.openxmlformats.org/officeDocument/2006/relationships/hyperlink" Target="https://eigo-rewrite.com/column/stage2-lesson5-2/" TargetMode="External"/><Relationship Id="rId9075" Type="http://schemas.openxmlformats.org/officeDocument/2006/relationships/hyperlink" Target="https://eigo-rewrite.com/column/stage2-lesson5-2/" TargetMode="External"/><Relationship Id="rId9074" Type="http://schemas.openxmlformats.org/officeDocument/2006/relationships/hyperlink" Target="https://eigo-rewrite.com/column/stage2-lesson5-2/" TargetMode="External"/><Relationship Id="rId9073" Type="http://schemas.openxmlformats.org/officeDocument/2006/relationships/hyperlink" Target="https://eigo-rewrite.com/column/stage2-lesson5-2/" TargetMode="External"/><Relationship Id="rId9079" Type="http://schemas.openxmlformats.org/officeDocument/2006/relationships/hyperlink" Target="https://eigo-rewrite.com/column/stage2-lesson5-2/" TargetMode="External"/><Relationship Id="rId9078" Type="http://schemas.openxmlformats.org/officeDocument/2006/relationships/hyperlink" Target="https://eigo-rewrite.com/column/stage2-lesson5-2/" TargetMode="External"/><Relationship Id="rId9077" Type="http://schemas.openxmlformats.org/officeDocument/2006/relationships/hyperlink" Target="https://eigo-rewrite.com/column/stage2-lesson5-2/" TargetMode="External"/><Relationship Id="rId9072" Type="http://schemas.openxmlformats.org/officeDocument/2006/relationships/hyperlink" Target="https://eigo-rewrite.com/column/stage2-lesson5-2/" TargetMode="External"/><Relationship Id="rId9071" Type="http://schemas.openxmlformats.org/officeDocument/2006/relationships/hyperlink" Target="https://eigo-rewrite.com/column/stage2-lesson5-2/" TargetMode="External"/><Relationship Id="rId9070" Type="http://schemas.openxmlformats.org/officeDocument/2006/relationships/hyperlink" Target="https://eigo-rewrite.com/column/stage2-lesson5-2/" TargetMode="External"/><Relationship Id="rId9065" Type="http://schemas.openxmlformats.org/officeDocument/2006/relationships/hyperlink" Target="https://eigo-rewrite.com/column/stage2-lesson5-2/" TargetMode="External"/><Relationship Id="rId9064" Type="http://schemas.openxmlformats.org/officeDocument/2006/relationships/hyperlink" Target="https://eigo-rewrite.com/column/stage2-lesson5-2/" TargetMode="External"/><Relationship Id="rId9063" Type="http://schemas.openxmlformats.org/officeDocument/2006/relationships/hyperlink" Target="https://eigo-rewrite.com/column/stage2-lesson5-2/" TargetMode="External"/><Relationship Id="rId9062" Type="http://schemas.openxmlformats.org/officeDocument/2006/relationships/hyperlink" Target="https://eigo-rewrite.com/column/stage2-lesson5-2/" TargetMode="External"/><Relationship Id="rId9069" Type="http://schemas.openxmlformats.org/officeDocument/2006/relationships/hyperlink" Target="https://eigo-rewrite.com/column/stage2-lesson5-2/" TargetMode="External"/><Relationship Id="rId9068" Type="http://schemas.openxmlformats.org/officeDocument/2006/relationships/hyperlink" Target="https://eigo-rewrite.com/column/stage2-lesson5-2/" TargetMode="External"/><Relationship Id="rId9067" Type="http://schemas.openxmlformats.org/officeDocument/2006/relationships/hyperlink" Target="https://eigo-rewrite.com/column/stage2-lesson5-2/" TargetMode="External"/><Relationship Id="rId9066" Type="http://schemas.openxmlformats.org/officeDocument/2006/relationships/hyperlink" Target="https://eigo-rewrite.com/column/stage2-lesson5-2/" TargetMode="External"/><Relationship Id="rId13251" Type="http://schemas.openxmlformats.org/officeDocument/2006/relationships/hyperlink" Target="https://dokkai-labo.tokyo/blog/200229/" TargetMode="External"/><Relationship Id="rId13250" Type="http://schemas.openxmlformats.org/officeDocument/2006/relationships/hyperlink" Target="https://dokkai-labo.tokyo/blog/200229/" TargetMode="External"/><Relationship Id="rId9010" Type="http://schemas.openxmlformats.org/officeDocument/2006/relationships/hyperlink" Target="https://eng-support.com/column/book2-lesson9-scene3/" TargetMode="External"/><Relationship Id="rId13249" Type="http://schemas.openxmlformats.org/officeDocument/2006/relationships/hyperlink" Target="https://dokkai-labo.tokyo/blog/200229/" TargetMode="External"/><Relationship Id="rId9014" Type="http://schemas.openxmlformats.org/officeDocument/2006/relationships/hyperlink" Target="https://eng-support.com/column/book2-lesson9-scene3/" TargetMode="External"/><Relationship Id="rId9013" Type="http://schemas.openxmlformats.org/officeDocument/2006/relationships/hyperlink" Target="https://eng-support.com/column/book2-lesson9-scene3/" TargetMode="External"/><Relationship Id="rId9012" Type="http://schemas.openxmlformats.org/officeDocument/2006/relationships/hyperlink" Target="https://eng-support.com/column/book2-lesson9-scene3/" TargetMode="External"/><Relationship Id="rId9011" Type="http://schemas.openxmlformats.org/officeDocument/2006/relationships/hyperlink" Target="https://eng-support.com/column/book2-lesson9-scene3/" TargetMode="External"/><Relationship Id="rId9018" Type="http://schemas.openxmlformats.org/officeDocument/2006/relationships/hyperlink" Target="https://eng-support.com/column/book2-lesson9-scene3/" TargetMode="External"/><Relationship Id="rId13244" Type="http://schemas.openxmlformats.org/officeDocument/2006/relationships/hyperlink" Target="https://www.kokugo-trigger.com/" TargetMode="External"/><Relationship Id="rId9017" Type="http://schemas.openxmlformats.org/officeDocument/2006/relationships/hyperlink" Target="https://eng-support.com/column/book2-lesson9-scene3/" TargetMode="External"/><Relationship Id="rId13243" Type="http://schemas.openxmlformats.org/officeDocument/2006/relationships/hyperlink" Target="https://www.kokugo-trigger.com/" TargetMode="External"/><Relationship Id="rId9016" Type="http://schemas.openxmlformats.org/officeDocument/2006/relationships/hyperlink" Target="https://eng-support.com/column/book2-lesson9-scene3/" TargetMode="External"/><Relationship Id="rId13242" Type="http://schemas.openxmlformats.org/officeDocument/2006/relationships/hyperlink" Target="https://www.kokugo-trigger.com/" TargetMode="External"/><Relationship Id="rId9015" Type="http://schemas.openxmlformats.org/officeDocument/2006/relationships/hyperlink" Target="https://eng-support.com/column/book2-lesson9-scene3/" TargetMode="External"/><Relationship Id="rId13241" Type="http://schemas.openxmlformats.org/officeDocument/2006/relationships/hyperlink" Target="https://www.kokugo-trigger.com/" TargetMode="External"/><Relationship Id="rId13248" Type="http://schemas.openxmlformats.org/officeDocument/2006/relationships/hyperlink" Target="https://www.kokugo-trigger.com/" TargetMode="External"/><Relationship Id="rId13247" Type="http://schemas.openxmlformats.org/officeDocument/2006/relationships/hyperlink" Target="https://www.kokugo-trigger.com/" TargetMode="External"/><Relationship Id="rId13246" Type="http://schemas.openxmlformats.org/officeDocument/2006/relationships/hyperlink" Target="https://www.kokugo-trigger.com/" TargetMode="External"/><Relationship Id="rId9019" Type="http://schemas.openxmlformats.org/officeDocument/2006/relationships/hyperlink" Target="https://eng-support.com/column/book2-lesson9-scene3/" TargetMode="External"/><Relationship Id="rId13245" Type="http://schemas.openxmlformats.org/officeDocument/2006/relationships/hyperlink" Target="https://www.kokugo-trigger.com/" TargetMode="External"/><Relationship Id="rId13262" Type="http://schemas.openxmlformats.org/officeDocument/2006/relationships/hyperlink" Target="https://dokkai-labo.tokyo/blog/200229/" TargetMode="External"/><Relationship Id="rId13261" Type="http://schemas.openxmlformats.org/officeDocument/2006/relationships/hyperlink" Target="https://dokkai-labo.tokyo/blog/200229/" TargetMode="External"/><Relationship Id="rId13260" Type="http://schemas.openxmlformats.org/officeDocument/2006/relationships/hyperlink" Target="https://dokkai-labo.tokyo/blog/200229/" TargetMode="External"/><Relationship Id="rId9003" Type="http://schemas.openxmlformats.org/officeDocument/2006/relationships/hyperlink" Target="https://eng-support.com/column/book2-lesson9-scene3/" TargetMode="External"/><Relationship Id="rId9002" Type="http://schemas.openxmlformats.org/officeDocument/2006/relationships/hyperlink" Target="https://eng-support.com/column/book2-lesson9-scene3/" TargetMode="External"/><Relationship Id="rId9001" Type="http://schemas.openxmlformats.org/officeDocument/2006/relationships/hyperlink" Target="https://eng-support.com/column/book2-lesson9-scene3/" TargetMode="External"/><Relationship Id="rId9000" Type="http://schemas.openxmlformats.org/officeDocument/2006/relationships/hyperlink" Target="https://eng-support.com/column/book2-lesson9-scene3/" TargetMode="External"/><Relationship Id="rId9007" Type="http://schemas.openxmlformats.org/officeDocument/2006/relationships/hyperlink" Target="https://eng-support.com/column/book2-lesson9-scene3/" TargetMode="External"/><Relationship Id="rId13255" Type="http://schemas.openxmlformats.org/officeDocument/2006/relationships/hyperlink" Target="https://dokkai-labo.tokyo/blog/200229/" TargetMode="External"/><Relationship Id="rId9006" Type="http://schemas.openxmlformats.org/officeDocument/2006/relationships/hyperlink" Target="https://eng-support.com/column/book2-lesson9-scene3/" TargetMode="External"/><Relationship Id="rId13254" Type="http://schemas.openxmlformats.org/officeDocument/2006/relationships/hyperlink" Target="https://dokkai-labo.tokyo/blog/200229/" TargetMode="External"/><Relationship Id="rId9005" Type="http://schemas.openxmlformats.org/officeDocument/2006/relationships/hyperlink" Target="https://eng-support.com/column/book2-lesson9-scene3/" TargetMode="External"/><Relationship Id="rId13253" Type="http://schemas.openxmlformats.org/officeDocument/2006/relationships/hyperlink" Target="https://dokkai-labo.tokyo/blog/200229/" TargetMode="External"/><Relationship Id="rId9004" Type="http://schemas.openxmlformats.org/officeDocument/2006/relationships/hyperlink" Target="https://eng-support.com/column/book2-lesson9-scene3/" TargetMode="External"/><Relationship Id="rId13252" Type="http://schemas.openxmlformats.org/officeDocument/2006/relationships/hyperlink" Target="https://dokkai-labo.tokyo/blog/200229/" TargetMode="External"/><Relationship Id="rId13259" Type="http://schemas.openxmlformats.org/officeDocument/2006/relationships/hyperlink" Target="https://dokkai-labo.tokyo/blog/200229/" TargetMode="External"/><Relationship Id="rId13258" Type="http://schemas.openxmlformats.org/officeDocument/2006/relationships/hyperlink" Target="https://dokkai-labo.tokyo/blog/200229/" TargetMode="External"/><Relationship Id="rId9009" Type="http://schemas.openxmlformats.org/officeDocument/2006/relationships/hyperlink" Target="https://eng-support.com/column/book2-lesson9-scene3/" TargetMode="External"/><Relationship Id="rId13257" Type="http://schemas.openxmlformats.org/officeDocument/2006/relationships/hyperlink" Target="https://dokkai-labo.tokyo/blog/200229/" TargetMode="External"/><Relationship Id="rId9008" Type="http://schemas.openxmlformats.org/officeDocument/2006/relationships/hyperlink" Target="https://eng-support.com/column/book2-lesson9-scene3/" TargetMode="External"/><Relationship Id="rId13256" Type="http://schemas.openxmlformats.org/officeDocument/2006/relationships/hyperlink" Target="https://dokkai-labo.tokyo/blog/200229/" TargetMode="External"/><Relationship Id="rId9032" Type="http://schemas.openxmlformats.org/officeDocument/2006/relationships/hyperlink" Target="https://eigo-rewrite.com/column/stage2-lesson5-2/" TargetMode="External"/><Relationship Id="rId9031" Type="http://schemas.openxmlformats.org/officeDocument/2006/relationships/hyperlink" Target="https://eigo-rewrite.com/column/stage2-lesson5-2/" TargetMode="External"/><Relationship Id="rId13229" Type="http://schemas.openxmlformats.org/officeDocument/2006/relationships/hyperlink" Target="https://www.kokugo-trigger.com/" TargetMode="External"/><Relationship Id="rId9030" Type="http://schemas.openxmlformats.org/officeDocument/2006/relationships/hyperlink" Target="https://eng-support.com/column/book2-lesson9-scene3/" TargetMode="External"/><Relationship Id="rId13228" Type="http://schemas.openxmlformats.org/officeDocument/2006/relationships/hyperlink" Target="https://rika-quest.com/column/physics/" TargetMode="External"/><Relationship Id="rId13227" Type="http://schemas.openxmlformats.org/officeDocument/2006/relationships/hyperlink" Target="https://rika-quest.com/column/physics/" TargetMode="External"/><Relationship Id="rId9036" Type="http://schemas.openxmlformats.org/officeDocument/2006/relationships/hyperlink" Target="https://eigo-rewrite.com/column/stage2-lesson5-2/" TargetMode="External"/><Relationship Id="rId9035" Type="http://schemas.openxmlformats.org/officeDocument/2006/relationships/hyperlink" Target="https://eigo-rewrite.com/column/stage2-lesson5-2/" TargetMode="External"/><Relationship Id="rId9034" Type="http://schemas.openxmlformats.org/officeDocument/2006/relationships/hyperlink" Target="https://eigo-rewrite.com/column/stage2-lesson5-2/" TargetMode="External"/><Relationship Id="rId9033" Type="http://schemas.openxmlformats.org/officeDocument/2006/relationships/hyperlink" Target="https://eigo-rewrite.com/column/stage2-lesson5-2/" TargetMode="External"/><Relationship Id="rId13222" Type="http://schemas.openxmlformats.org/officeDocument/2006/relationships/hyperlink" Target="https://rika-quest.com/column/physics/" TargetMode="External"/><Relationship Id="rId9039" Type="http://schemas.openxmlformats.org/officeDocument/2006/relationships/hyperlink" Target="https://eigo-rewrite.com/column/stage2-lesson5-2/" TargetMode="External"/><Relationship Id="rId13221" Type="http://schemas.openxmlformats.org/officeDocument/2006/relationships/hyperlink" Target="https://rika-quest.com/column/physics/" TargetMode="External"/><Relationship Id="rId9038" Type="http://schemas.openxmlformats.org/officeDocument/2006/relationships/hyperlink" Target="https://eigo-rewrite.com/column/stage2-lesson5-2/" TargetMode="External"/><Relationship Id="rId13220" Type="http://schemas.openxmlformats.org/officeDocument/2006/relationships/hyperlink" Target="https://rika-quest.com/column/physics/" TargetMode="External"/><Relationship Id="rId9037" Type="http://schemas.openxmlformats.org/officeDocument/2006/relationships/hyperlink" Target="https://eigo-rewrite.com/column/stage2-lesson5-2/" TargetMode="External"/><Relationship Id="rId13226" Type="http://schemas.openxmlformats.org/officeDocument/2006/relationships/hyperlink" Target="https://rika-quest.com/column/physics/" TargetMode="External"/><Relationship Id="rId13225" Type="http://schemas.openxmlformats.org/officeDocument/2006/relationships/hyperlink" Target="https://rika-quest.com/column/physics/" TargetMode="External"/><Relationship Id="rId13224" Type="http://schemas.openxmlformats.org/officeDocument/2006/relationships/hyperlink" Target="https://rika-quest.com/column/physics/" TargetMode="External"/><Relationship Id="rId13223" Type="http://schemas.openxmlformats.org/officeDocument/2006/relationships/hyperlink" Target="https://rika-quest.com/column/physics/" TargetMode="External"/><Relationship Id="rId13240" Type="http://schemas.openxmlformats.org/officeDocument/2006/relationships/hyperlink" Target="https://www.kokugo-trigger.com/" TargetMode="External"/><Relationship Id="rId9021" Type="http://schemas.openxmlformats.org/officeDocument/2006/relationships/hyperlink" Target="https://eng-support.com/column/book2-lesson9-scene3/" TargetMode="External"/><Relationship Id="rId9020" Type="http://schemas.openxmlformats.org/officeDocument/2006/relationships/hyperlink" Target="https://eng-support.com/column/book2-lesson9-scene3/" TargetMode="External"/><Relationship Id="rId13239" Type="http://schemas.openxmlformats.org/officeDocument/2006/relationships/hyperlink" Target="https://www.kokugo-trigger.com/" TargetMode="External"/><Relationship Id="rId13238" Type="http://schemas.openxmlformats.org/officeDocument/2006/relationships/hyperlink" Target="https://www.kokugo-trigger.com/" TargetMode="External"/><Relationship Id="rId9025" Type="http://schemas.openxmlformats.org/officeDocument/2006/relationships/hyperlink" Target="https://eng-support.com/column/book2-lesson9-scene3/" TargetMode="External"/><Relationship Id="rId9024" Type="http://schemas.openxmlformats.org/officeDocument/2006/relationships/hyperlink" Target="https://eng-support.com/column/book2-lesson9-scene3/" TargetMode="External"/><Relationship Id="rId9023" Type="http://schemas.openxmlformats.org/officeDocument/2006/relationships/hyperlink" Target="https://eng-support.com/column/book2-lesson9-scene3/" TargetMode="External"/><Relationship Id="rId9022" Type="http://schemas.openxmlformats.org/officeDocument/2006/relationships/hyperlink" Target="https://eng-support.com/column/book2-lesson9-scene3/" TargetMode="External"/><Relationship Id="rId9029" Type="http://schemas.openxmlformats.org/officeDocument/2006/relationships/hyperlink" Target="https://eng-support.com/column/book2-lesson9-scene3/" TargetMode="External"/><Relationship Id="rId13233" Type="http://schemas.openxmlformats.org/officeDocument/2006/relationships/hyperlink" Target="https://www.kokugo-trigger.com/" TargetMode="External"/><Relationship Id="rId9028" Type="http://schemas.openxmlformats.org/officeDocument/2006/relationships/hyperlink" Target="https://eng-support.com/column/book2-lesson9-scene3/" TargetMode="External"/><Relationship Id="rId13232" Type="http://schemas.openxmlformats.org/officeDocument/2006/relationships/hyperlink" Target="https://www.kokugo-trigger.com/" TargetMode="External"/><Relationship Id="rId9027" Type="http://schemas.openxmlformats.org/officeDocument/2006/relationships/hyperlink" Target="https://eng-support.com/column/book2-lesson9-scene3/" TargetMode="External"/><Relationship Id="rId13231" Type="http://schemas.openxmlformats.org/officeDocument/2006/relationships/hyperlink" Target="https://www.kokugo-trigger.com/" TargetMode="External"/><Relationship Id="rId9026" Type="http://schemas.openxmlformats.org/officeDocument/2006/relationships/hyperlink" Target="https://eng-support.com/column/book2-lesson9-scene3/" TargetMode="External"/><Relationship Id="rId13230" Type="http://schemas.openxmlformats.org/officeDocument/2006/relationships/hyperlink" Target="https://www.kokugo-trigger.com/" TargetMode="External"/><Relationship Id="rId13237" Type="http://schemas.openxmlformats.org/officeDocument/2006/relationships/hyperlink" Target="https://www.kokugo-trigger.com/" TargetMode="External"/><Relationship Id="rId13236" Type="http://schemas.openxmlformats.org/officeDocument/2006/relationships/hyperlink" Target="https://www.kokugo-trigger.com/" TargetMode="External"/><Relationship Id="rId13235" Type="http://schemas.openxmlformats.org/officeDocument/2006/relationships/hyperlink" Target="https://www.kokugo-trigger.com/" TargetMode="External"/><Relationship Id="rId13234" Type="http://schemas.openxmlformats.org/officeDocument/2006/relationships/hyperlink" Target="https://www.kokugo-trigger.com/" TargetMode="External"/><Relationship Id="rId9098" Type="http://schemas.openxmlformats.org/officeDocument/2006/relationships/hyperlink" Target="https://natsui-sansu-juku.com/column/nanmon/" TargetMode="External"/><Relationship Id="rId9097" Type="http://schemas.openxmlformats.org/officeDocument/2006/relationships/hyperlink" Target="https://natsui-sansu-juku.com/column/nanmon/" TargetMode="External"/><Relationship Id="rId9096" Type="http://schemas.openxmlformats.org/officeDocument/2006/relationships/hyperlink" Target="https://natsui-sansu-juku.com/column/nanmon/" TargetMode="External"/><Relationship Id="rId9095" Type="http://schemas.openxmlformats.org/officeDocument/2006/relationships/hyperlink" Target="https://natsui-sansu-juku.com/column/hub-online-guide/" TargetMode="External"/><Relationship Id="rId9099" Type="http://schemas.openxmlformats.org/officeDocument/2006/relationships/hyperlink" Target="https://natsui-sansu-juku.com/column/nanmon/" TargetMode="External"/><Relationship Id="rId9090" Type="http://schemas.openxmlformats.org/officeDocument/2006/relationships/hyperlink" Target="https://natsui-sansu-juku.com/column/hub-juku/" TargetMode="External"/><Relationship Id="rId9094" Type="http://schemas.openxmlformats.org/officeDocument/2006/relationships/hyperlink" Target="https://natsui-sansu-juku.com/column/hub-online-guide/" TargetMode="External"/><Relationship Id="rId9093" Type="http://schemas.openxmlformats.org/officeDocument/2006/relationships/hyperlink" Target="https://natsui-sansu-juku.com/column/hub-online-guide/" TargetMode="External"/><Relationship Id="rId9092" Type="http://schemas.openxmlformats.org/officeDocument/2006/relationships/hyperlink" Target="https://natsui-sansu-juku.com/column/hub-online-guide/" TargetMode="External"/><Relationship Id="rId9091" Type="http://schemas.openxmlformats.org/officeDocument/2006/relationships/hyperlink" Target="https://natsui-sansu-juku.com/column/hub-juku/" TargetMode="External"/><Relationship Id="rId9087" Type="http://schemas.openxmlformats.org/officeDocument/2006/relationships/hyperlink" Target="https://natsui-sansu-juku.com/column/hub-juku/" TargetMode="External"/><Relationship Id="rId9086" Type="http://schemas.openxmlformats.org/officeDocument/2006/relationships/hyperlink" Target="https://natsui-sansu-juku.com/column/hub-juku/" TargetMode="External"/><Relationship Id="rId9085" Type="http://schemas.openxmlformats.org/officeDocument/2006/relationships/hyperlink" Target="https://natsui-sansu-juku.com/column/hub-juku/" TargetMode="External"/><Relationship Id="rId9084" Type="http://schemas.openxmlformats.org/officeDocument/2006/relationships/hyperlink" Target="https://natsui-sansu-juku.com/column/hub-juku/" TargetMode="External"/><Relationship Id="rId9089" Type="http://schemas.openxmlformats.org/officeDocument/2006/relationships/hyperlink" Target="https://natsui-sansu-juku.com/column/hub-juku/" TargetMode="External"/><Relationship Id="rId9088" Type="http://schemas.openxmlformats.org/officeDocument/2006/relationships/hyperlink" Target="https://natsui-sansu-juku.com/column/hub-juku/" TargetMode="External"/><Relationship Id="rId13053" Type="http://schemas.openxmlformats.org/officeDocument/2006/relationships/hyperlink" Target="https://koten-kakitsubata.jp/blog/teikitesuto/" TargetMode="External"/><Relationship Id="rId13052" Type="http://schemas.openxmlformats.org/officeDocument/2006/relationships/hyperlink" Target="https://koten-kakitsubata.jp/blog/teikitesuto/" TargetMode="External"/><Relationship Id="rId13051" Type="http://schemas.openxmlformats.org/officeDocument/2006/relationships/hyperlink" Target="https://koten-kakitsubata.jp/blog/teikitesuto/" TargetMode="External"/><Relationship Id="rId13050" Type="http://schemas.openxmlformats.org/officeDocument/2006/relationships/hyperlink" Target="https://koten-kakitsubata.jp/blog/teikitesuto/" TargetMode="External"/><Relationship Id="rId13046" Type="http://schemas.openxmlformats.org/officeDocument/2006/relationships/hyperlink" Target="https://koten-kakitsubata.jp/blog/teikitesuto/" TargetMode="External"/><Relationship Id="rId13045" Type="http://schemas.openxmlformats.org/officeDocument/2006/relationships/hyperlink" Target="https://koten-kakitsubata.jp/blog/teikitesuto/" TargetMode="External"/><Relationship Id="rId13044" Type="http://schemas.openxmlformats.org/officeDocument/2006/relationships/hyperlink" Target="https://koten-kakitsubata.jp/blog/teikitesuto/" TargetMode="External"/><Relationship Id="rId13043" Type="http://schemas.openxmlformats.org/officeDocument/2006/relationships/hyperlink" Target="https://koten-kakitsubata.jp/blog/teikitesuto/" TargetMode="External"/><Relationship Id="rId13049" Type="http://schemas.openxmlformats.org/officeDocument/2006/relationships/hyperlink" Target="https://koten-kakitsubata.jp/blog/teikitesuto/" TargetMode="External"/><Relationship Id="rId13048" Type="http://schemas.openxmlformats.org/officeDocument/2006/relationships/hyperlink" Target="https://koten-kakitsubata.jp/blog/teikitesuto/" TargetMode="External"/><Relationship Id="rId13047" Type="http://schemas.openxmlformats.org/officeDocument/2006/relationships/hyperlink" Target="https://koten-kakitsubata.jp/blog/teikitesuto/" TargetMode="External"/><Relationship Id="rId13060" Type="http://schemas.openxmlformats.org/officeDocument/2006/relationships/hyperlink" Target="https://koten-kakitsubata.jp/blog/teikitesuto/" TargetMode="External"/><Relationship Id="rId13064" Type="http://schemas.openxmlformats.org/officeDocument/2006/relationships/hyperlink" Target="https://koten-kakitsubata.jp/blog/teikitesuto/" TargetMode="External"/><Relationship Id="rId13063" Type="http://schemas.openxmlformats.org/officeDocument/2006/relationships/hyperlink" Target="https://koten-kakitsubata.jp/blog/teikitesuto/" TargetMode="External"/><Relationship Id="rId13062" Type="http://schemas.openxmlformats.org/officeDocument/2006/relationships/hyperlink" Target="https://koten-kakitsubata.jp/blog/teikitesuto/" TargetMode="External"/><Relationship Id="rId13061" Type="http://schemas.openxmlformats.org/officeDocument/2006/relationships/hyperlink" Target="https://koten-kakitsubata.jp/blog/teikitesuto/" TargetMode="External"/><Relationship Id="rId13057" Type="http://schemas.openxmlformats.org/officeDocument/2006/relationships/hyperlink" Target="https://koten-kakitsubata.jp/blog/teikitesuto/" TargetMode="External"/><Relationship Id="rId13056" Type="http://schemas.openxmlformats.org/officeDocument/2006/relationships/hyperlink" Target="https://koten-kakitsubata.jp/blog/teikitesuto/" TargetMode="External"/><Relationship Id="rId13055" Type="http://schemas.openxmlformats.org/officeDocument/2006/relationships/hyperlink" Target="https://koten-kakitsubata.jp/blog/teikitesuto/" TargetMode="External"/><Relationship Id="rId13054" Type="http://schemas.openxmlformats.org/officeDocument/2006/relationships/hyperlink" Target="https://koten-kakitsubata.jp/blog/teikitesuto/" TargetMode="External"/><Relationship Id="rId13059" Type="http://schemas.openxmlformats.org/officeDocument/2006/relationships/hyperlink" Target="https://koten-kakitsubata.jp/blog/teikitesuto/" TargetMode="External"/><Relationship Id="rId13058" Type="http://schemas.openxmlformats.org/officeDocument/2006/relationships/hyperlink" Target="https://koten-kakitsubata.jp/blog/teikitesuto/" TargetMode="External"/><Relationship Id="rId13031" Type="http://schemas.openxmlformats.org/officeDocument/2006/relationships/hyperlink" Target="https://koten-kakitsubata.jp/blog/teikitesuto/" TargetMode="External"/><Relationship Id="rId13030" Type="http://schemas.openxmlformats.org/officeDocument/2006/relationships/hyperlink" Target="https://koten-kakitsubata.jp/blog/teikitesuto/" TargetMode="External"/><Relationship Id="rId13029" Type="http://schemas.openxmlformats.org/officeDocument/2006/relationships/hyperlink" Target="https://koten-kakitsubata.jp/blog/teikitesuto/" TargetMode="External"/><Relationship Id="rId9113" Type="http://schemas.openxmlformats.org/officeDocument/2006/relationships/hyperlink" Target="https://natsui-sansu-juku.com/column/qa5/" TargetMode="External"/><Relationship Id="rId9112" Type="http://schemas.openxmlformats.org/officeDocument/2006/relationships/hyperlink" Target="https://natsui-sansu-juku.com/column/qa5/" TargetMode="External"/><Relationship Id="rId9111" Type="http://schemas.openxmlformats.org/officeDocument/2006/relationships/hyperlink" Target="https://natsui-sansu-juku.com/column/qa5/" TargetMode="External"/><Relationship Id="rId9110" Type="http://schemas.openxmlformats.org/officeDocument/2006/relationships/hyperlink" Target="https://natsui-sansu-juku.com/column/qa5/" TargetMode="External"/><Relationship Id="rId9117" Type="http://schemas.openxmlformats.org/officeDocument/2006/relationships/hyperlink" Target="https://natsui-sansu-juku.com/column/sapix/" TargetMode="External"/><Relationship Id="rId13024" Type="http://schemas.openxmlformats.org/officeDocument/2006/relationships/hyperlink" Target="https://koten-kakitsubata.jp/blog/teikitesuto/" TargetMode="External"/><Relationship Id="rId9116" Type="http://schemas.openxmlformats.org/officeDocument/2006/relationships/hyperlink" Target="https://natsui-sansu-juku.com/column/sapix/" TargetMode="External"/><Relationship Id="rId13023" Type="http://schemas.openxmlformats.org/officeDocument/2006/relationships/hyperlink" Target="https://koten-kakitsubata.jp/blog/teikitesuto/" TargetMode="External"/><Relationship Id="rId9115" Type="http://schemas.openxmlformats.org/officeDocument/2006/relationships/hyperlink" Target="https://natsui-sansu-juku.com/column/qa5/" TargetMode="External"/><Relationship Id="rId13022" Type="http://schemas.openxmlformats.org/officeDocument/2006/relationships/hyperlink" Target="https://koten-kakitsubata.jp/blog/teikitesuto/" TargetMode="External"/><Relationship Id="rId9114" Type="http://schemas.openxmlformats.org/officeDocument/2006/relationships/hyperlink" Target="https://natsui-sansu-juku.com/column/qa5/" TargetMode="External"/><Relationship Id="rId13021" Type="http://schemas.openxmlformats.org/officeDocument/2006/relationships/hyperlink" Target="https://koten-kakitsubata.jp/blog/teikitesuto/" TargetMode="External"/><Relationship Id="rId13028" Type="http://schemas.openxmlformats.org/officeDocument/2006/relationships/hyperlink" Target="https://koten-kakitsubata.jp/blog/teikitesuto/" TargetMode="External"/><Relationship Id="rId13027" Type="http://schemas.openxmlformats.org/officeDocument/2006/relationships/hyperlink" Target="https://koten-kakitsubata.jp/blog/teikitesuto/" TargetMode="External"/><Relationship Id="rId9119" Type="http://schemas.openxmlformats.org/officeDocument/2006/relationships/hyperlink" Target="https://natsui-sansu-juku.com/column/sapix/" TargetMode="External"/><Relationship Id="rId13026" Type="http://schemas.openxmlformats.org/officeDocument/2006/relationships/hyperlink" Target="https://koten-kakitsubata.jp/blog/teikitesuto/" TargetMode="External"/><Relationship Id="rId9118" Type="http://schemas.openxmlformats.org/officeDocument/2006/relationships/hyperlink" Target="https://natsui-sansu-juku.com/column/sapix/" TargetMode="External"/><Relationship Id="rId13025" Type="http://schemas.openxmlformats.org/officeDocument/2006/relationships/hyperlink" Target="https://koten-kakitsubata.jp/blog/teikitesuto/" TargetMode="External"/><Relationship Id="rId13042" Type="http://schemas.openxmlformats.org/officeDocument/2006/relationships/hyperlink" Target="https://koten-kakitsubata.jp/blog/teikitesuto/" TargetMode="External"/><Relationship Id="rId13041" Type="http://schemas.openxmlformats.org/officeDocument/2006/relationships/hyperlink" Target="https://koten-kakitsubata.jp/blog/teikitesuto/" TargetMode="External"/><Relationship Id="rId13040" Type="http://schemas.openxmlformats.org/officeDocument/2006/relationships/hyperlink" Target="https://koten-kakitsubata.jp/blog/teikitesuto/" TargetMode="External"/><Relationship Id="rId9102" Type="http://schemas.openxmlformats.org/officeDocument/2006/relationships/hyperlink" Target="https://natsui-sansu-juku.com/column/qa4/" TargetMode="External"/><Relationship Id="rId9101" Type="http://schemas.openxmlformats.org/officeDocument/2006/relationships/hyperlink" Target="https://natsui-sansu-juku.com/column/nanmon/" TargetMode="External"/><Relationship Id="rId9100" Type="http://schemas.openxmlformats.org/officeDocument/2006/relationships/hyperlink" Target="https://natsui-sansu-juku.com/column/nanmon/" TargetMode="External"/><Relationship Id="rId9106" Type="http://schemas.openxmlformats.org/officeDocument/2006/relationships/hyperlink" Target="https://natsui-sansu-juku.com/column/qa4/" TargetMode="External"/><Relationship Id="rId13035" Type="http://schemas.openxmlformats.org/officeDocument/2006/relationships/hyperlink" Target="https://koten-kakitsubata.jp/blog/teikitesuto/" TargetMode="External"/><Relationship Id="rId9105" Type="http://schemas.openxmlformats.org/officeDocument/2006/relationships/hyperlink" Target="https://natsui-sansu-juku.com/column/qa4/" TargetMode="External"/><Relationship Id="rId13034" Type="http://schemas.openxmlformats.org/officeDocument/2006/relationships/hyperlink" Target="https://koten-kakitsubata.jp/blog/teikitesuto/" TargetMode="External"/><Relationship Id="rId9104" Type="http://schemas.openxmlformats.org/officeDocument/2006/relationships/hyperlink" Target="https://natsui-sansu-juku.com/column/qa4/" TargetMode="External"/><Relationship Id="rId13033" Type="http://schemas.openxmlformats.org/officeDocument/2006/relationships/hyperlink" Target="https://koten-kakitsubata.jp/blog/teikitesuto/" TargetMode="External"/><Relationship Id="rId9103" Type="http://schemas.openxmlformats.org/officeDocument/2006/relationships/hyperlink" Target="https://natsui-sansu-juku.com/column/qa4/" TargetMode="External"/><Relationship Id="rId13032" Type="http://schemas.openxmlformats.org/officeDocument/2006/relationships/hyperlink" Target="https://koten-kakitsubata.jp/blog/teikitesuto/" TargetMode="External"/><Relationship Id="rId13039" Type="http://schemas.openxmlformats.org/officeDocument/2006/relationships/hyperlink" Target="https://koten-kakitsubata.jp/blog/teikitesuto/" TargetMode="External"/><Relationship Id="rId9109" Type="http://schemas.openxmlformats.org/officeDocument/2006/relationships/hyperlink" Target="https://natsui-sansu-juku.com/column/qa5/" TargetMode="External"/><Relationship Id="rId13038" Type="http://schemas.openxmlformats.org/officeDocument/2006/relationships/hyperlink" Target="https://koten-kakitsubata.jp/blog/teikitesuto/" TargetMode="External"/><Relationship Id="rId9108" Type="http://schemas.openxmlformats.org/officeDocument/2006/relationships/hyperlink" Target="https://natsui-sansu-juku.com/column/qa5/" TargetMode="External"/><Relationship Id="rId13037" Type="http://schemas.openxmlformats.org/officeDocument/2006/relationships/hyperlink" Target="https://koten-kakitsubata.jp/blog/teikitesuto/" TargetMode="External"/><Relationship Id="rId9107" Type="http://schemas.openxmlformats.org/officeDocument/2006/relationships/hyperlink" Target="https://natsui-sansu-juku.com/column/qa4/" TargetMode="External"/><Relationship Id="rId13036" Type="http://schemas.openxmlformats.org/officeDocument/2006/relationships/hyperlink" Target="https://koten-kakitsubata.jp/blog/teikitesuto/" TargetMode="External"/><Relationship Id="rId13093" Type="http://schemas.openxmlformats.org/officeDocument/2006/relationships/hyperlink" Target="https://koten-kakitsubata.jp/blog/teikitesuto/" TargetMode="External"/><Relationship Id="rId13092" Type="http://schemas.openxmlformats.org/officeDocument/2006/relationships/hyperlink" Target="https://koten-kakitsubata.jp/blog/teikitesuto/" TargetMode="External"/><Relationship Id="rId13091" Type="http://schemas.openxmlformats.org/officeDocument/2006/relationships/hyperlink" Target="https://koten-kakitsubata.jp/blog/teikitesuto/" TargetMode="External"/><Relationship Id="rId13090" Type="http://schemas.openxmlformats.org/officeDocument/2006/relationships/hyperlink" Target="https://koten-kakitsubata.jp/blog/teikitesuto/" TargetMode="External"/><Relationship Id="rId13097" Type="http://schemas.openxmlformats.org/officeDocument/2006/relationships/hyperlink" Target="https://koten-kakitsubata.jp/blog/teikitesuto/" TargetMode="External"/><Relationship Id="rId13096" Type="http://schemas.openxmlformats.org/officeDocument/2006/relationships/hyperlink" Target="https://koten-kakitsubata.jp/blog/teikitesuto/" TargetMode="External"/><Relationship Id="rId13095" Type="http://schemas.openxmlformats.org/officeDocument/2006/relationships/hyperlink" Target="https://koten-kakitsubata.jp/blog/teikitesuto/" TargetMode="External"/><Relationship Id="rId13094" Type="http://schemas.openxmlformats.org/officeDocument/2006/relationships/hyperlink" Target="https://koten-kakitsubata.jp/blog/teikitesuto/" TargetMode="External"/><Relationship Id="rId13089" Type="http://schemas.openxmlformats.org/officeDocument/2006/relationships/hyperlink" Target="https://koten-kakitsubata.jp/blog/teikitesuto/" TargetMode="External"/><Relationship Id="rId13088" Type="http://schemas.openxmlformats.org/officeDocument/2006/relationships/hyperlink" Target="https://koten-kakitsubata.jp/blog/teikitesuto/" TargetMode="External"/><Relationship Id="rId13087" Type="http://schemas.openxmlformats.org/officeDocument/2006/relationships/hyperlink" Target="https://koten-kakitsubata.jp/blog/teikitesuto/" TargetMode="External"/><Relationship Id="rId13099" Type="http://schemas.openxmlformats.org/officeDocument/2006/relationships/hyperlink" Target="https://koten-kakitsubata.jp/blog/teikitesuto/" TargetMode="External"/><Relationship Id="rId13098" Type="http://schemas.openxmlformats.org/officeDocument/2006/relationships/hyperlink" Target="https://koten-kakitsubata.jp/blog/teikitesuto/" TargetMode="External"/><Relationship Id="rId13071" Type="http://schemas.openxmlformats.org/officeDocument/2006/relationships/hyperlink" Target="https://koten-kakitsubata.jp/blog/teikitesuto/" TargetMode="External"/><Relationship Id="rId13070" Type="http://schemas.openxmlformats.org/officeDocument/2006/relationships/hyperlink" Target="https://koten-kakitsubata.jp/blog/teikitesuto/" TargetMode="External"/><Relationship Id="rId13075" Type="http://schemas.openxmlformats.org/officeDocument/2006/relationships/hyperlink" Target="https://koten-kakitsubata.jp/blog/teikitesuto/" TargetMode="External"/><Relationship Id="rId13074" Type="http://schemas.openxmlformats.org/officeDocument/2006/relationships/hyperlink" Target="https://koten-kakitsubata.jp/blog/teikitesuto/" TargetMode="External"/><Relationship Id="rId13073" Type="http://schemas.openxmlformats.org/officeDocument/2006/relationships/hyperlink" Target="https://koten-kakitsubata.jp/blog/teikitesuto/" TargetMode="External"/><Relationship Id="rId13072" Type="http://schemas.openxmlformats.org/officeDocument/2006/relationships/hyperlink" Target="https://koten-kakitsubata.jp/blog/teikitesuto/" TargetMode="External"/><Relationship Id="rId13068" Type="http://schemas.openxmlformats.org/officeDocument/2006/relationships/hyperlink" Target="https://koten-kakitsubata.jp/blog/teikitesuto/" TargetMode="External"/><Relationship Id="rId13067" Type="http://schemas.openxmlformats.org/officeDocument/2006/relationships/hyperlink" Target="https://koten-kakitsubata.jp/blog/teikitesuto/" TargetMode="External"/><Relationship Id="rId13066" Type="http://schemas.openxmlformats.org/officeDocument/2006/relationships/hyperlink" Target="https://koten-kakitsubata.jp/blog/teikitesuto/" TargetMode="External"/><Relationship Id="rId13065" Type="http://schemas.openxmlformats.org/officeDocument/2006/relationships/hyperlink" Target="https://koten-kakitsubata.jp/blog/teikitesuto/" TargetMode="External"/><Relationship Id="rId13069" Type="http://schemas.openxmlformats.org/officeDocument/2006/relationships/hyperlink" Target="https://koten-kakitsubata.jp/blog/teikitesuto/" TargetMode="External"/><Relationship Id="rId13082" Type="http://schemas.openxmlformats.org/officeDocument/2006/relationships/hyperlink" Target="https://koten-kakitsubata.jp/blog/teikitesuto/" TargetMode="External"/><Relationship Id="rId13081" Type="http://schemas.openxmlformats.org/officeDocument/2006/relationships/hyperlink" Target="https://koten-kakitsubata.jp/blog/teikitesuto/" TargetMode="External"/><Relationship Id="rId13080" Type="http://schemas.openxmlformats.org/officeDocument/2006/relationships/hyperlink" Target="https://koten-kakitsubata.jp/blog/teikitesuto/" TargetMode="External"/><Relationship Id="rId13086" Type="http://schemas.openxmlformats.org/officeDocument/2006/relationships/hyperlink" Target="https://koten-kakitsubata.jp/blog/teikitesuto/" TargetMode="External"/><Relationship Id="rId13085" Type="http://schemas.openxmlformats.org/officeDocument/2006/relationships/hyperlink" Target="https://koten-kakitsubata.jp/blog/teikitesuto/" TargetMode="External"/><Relationship Id="rId13084" Type="http://schemas.openxmlformats.org/officeDocument/2006/relationships/hyperlink" Target="https://koten-kakitsubata.jp/blog/teikitesuto/" TargetMode="External"/><Relationship Id="rId13083" Type="http://schemas.openxmlformats.org/officeDocument/2006/relationships/hyperlink" Target="https://koten-kakitsubata.jp/blog/teikitesuto/" TargetMode="External"/><Relationship Id="rId13079" Type="http://schemas.openxmlformats.org/officeDocument/2006/relationships/hyperlink" Target="https://koten-kakitsubata.jp/blog/teikitesuto/" TargetMode="External"/><Relationship Id="rId13078" Type="http://schemas.openxmlformats.org/officeDocument/2006/relationships/hyperlink" Target="https://koten-kakitsubata.jp/blog/teikitesuto/" TargetMode="External"/><Relationship Id="rId13077" Type="http://schemas.openxmlformats.org/officeDocument/2006/relationships/hyperlink" Target="https://koten-kakitsubata.jp/blog/teikitesuto/" TargetMode="External"/><Relationship Id="rId13076" Type="http://schemas.openxmlformats.org/officeDocument/2006/relationships/hyperlink" Target="https://koten-kakitsubata.jp/blog/teikitesuto/" TargetMode="External"/><Relationship Id="rId9182" Type="http://schemas.openxmlformats.org/officeDocument/2006/relationships/hyperlink" Target="https://juku-escot.com/c_blogs/cyokuzen/" TargetMode="External"/><Relationship Id="rId9181" Type="http://schemas.openxmlformats.org/officeDocument/2006/relationships/hyperlink" Target="https://dokkai-labo.tokyo/onlinetokuten/" TargetMode="External"/><Relationship Id="rId9180" Type="http://schemas.openxmlformats.org/officeDocument/2006/relationships/hyperlink" Target="https://dokkai-labo.tokyo/onlinetokuten/" TargetMode="External"/><Relationship Id="rId9175" Type="http://schemas.openxmlformats.org/officeDocument/2006/relationships/hyperlink" Target="https://dokkai-labo.tokyo/col_blog/kakomon-tsumazuki/" TargetMode="External"/><Relationship Id="rId9174" Type="http://schemas.openxmlformats.org/officeDocument/2006/relationships/hyperlink" Target="https://dokkai-labo.tokyo/col_blog/kakomon-tsumazuki/" TargetMode="External"/><Relationship Id="rId9173" Type="http://schemas.openxmlformats.org/officeDocument/2006/relationships/hyperlink" Target="https://dokkai-labo.tokyo/col_blog/kakomon-tsumazuki/" TargetMode="External"/><Relationship Id="rId9172" Type="http://schemas.openxmlformats.org/officeDocument/2006/relationships/hyperlink" Target="https://dokkai-labo.tokyo/bootcamp/" TargetMode="External"/><Relationship Id="rId9179" Type="http://schemas.openxmlformats.org/officeDocument/2006/relationships/hyperlink" Target="https://dokkai-labo.tokyo/onlinetokuten/" TargetMode="External"/><Relationship Id="rId9178" Type="http://schemas.openxmlformats.org/officeDocument/2006/relationships/hyperlink" Target="https://dokkai-labo.tokyo/onlinetokuten/" TargetMode="External"/><Relationship Id="rId9177" Type="http://schemas.openxmlformats.org/officeDocument/2006/relationships/hyperlink" Target="https://dokkai-labo.tokyo/onlinetokuten/" TargetMode="External"/><Relationship Id="rId9176" Type="http://schemas.openxmlformats.org/officeDocument/2006/relationships/hyperlink" Target="https://dokkai-labo.tokyo/onlinetokuten/" TargetMode="External"/><Relationship Id="rId9171" Type="http://schemas.openxmlformats.org/officeDocument/2006/relationships/hyperlink" Target="https://dokkai-labo.tokyo/bootcamp/" TargetMode="External"/><Relationship Id="rId9170" Type="http://schemas.openxmlformats.org/officeDocument/2006/relationships/hyperlink" Target="https://dokkai-labo.tokyo/blog/rasa-ru2021/" TargetMode="External"/><Relationship Id="rId9164" Type="http://schemas.openxmlformats.org/officeDocument/2006/relationships/hyperlink" Target="https://dokkai-labo.tokyo/blog/ouin2021/" TargetMode="External"/><Relationship Id="rId9163" Type="http://schemas.openxmlformats.org/officeDocument/2006/relationships/hyperlink" Target="https://dokkai-labo.tokyo/blog/ouin2021/" TargetMode="External"/><Relationship Id="rId9162" Type="http://schemas.openxmlformats.org/officeDocument/2006/relationships/hyperlink" Target="https://dokkai-labo.tokyo/blog/ouin2021/" TargetMode="External"/><Relationship Id="rId9161" Type="http://schemas.openxmlformats.org/officeDocument/2006/relationships/hyperlink" Target="https://dokkai-labo.tokyo/blog/ouin2021/" TargetMode="External"/><Relationship Id="rId9168" Type="http://schemas.openxmlformats.org/officeDocument/2006/relationships/hyperlink" Target="https://dokkai-labo.tokyo/blog/rasa-ru2021/" TargetMode="External"/><Relationship Id="rId9167" Type="http://schemas.openxmlformats.org/officeDocument/2006/relationships/hyperlink" Target="https://dokkai-labo.tokyo/blog/rasa-ru2021/" TargetMode="External"/><Relationship Id="rId9166" Type="http://schemas.openxmlformats.org/officeDocument/2006/relationships/hyperlink" Target="https://dokkai-labo.tokyo/blog/ouin2021/" TargetMode="External"/><Relationship Id="rId9165" Type="http://schemas.openxmlformats.org/officeDocument/2006/relationships/hyperlink" Target="https://dokkai-labo.tokyo/blog/ouin2021/" TargetMode="External"/><Relationship Id="rId9169" Type="http://schemas.openxmlformats.org/officeDocument/2006/relationships/hyperlink" Target="https://dokkai-labo.tokyo/blog/rasa-ru2021/" TargetMode="External"/><Relationship Id="rId9197" Type="http://schemas.openxmlformats.org/officeDocument/2006/relationships/hyperlink" Target="https://juku-escot.com/c_blogs/suugakusyuusyoku/" TargetMode="External"/><Relationship Id="rId9196" Type="http://schemas.openxmlformats.org/officeDocument/2006/relationships/hyperlink" Target="https://juku-escot.com/c_blogs/suugakusyuusyoku/" TargetMode="External"/><Relationship Id="rId9195" Type="http://schemas.openxmlformats.org/officeDocument/2006/relationships/hyperlink" Target="https://juku-escot.com/c_blogs/suugakusyuusyoku/" TargetMode="External"/><Relationship Id="rId9194" Type="http://schemas.openxmlformats.org/officeDocument/2006/relationships/hyperlink" Target="https://juku-escot.com/c_blogs/suugakusyuusyoku/" TargetMode="External"/><Relationship Id="rId9199" Type="http://schemas.openxmlformats.org/officeDocument/2006/relationships/hyperlink" Target="https://juku-escot.com/column/fuyuyasumi/" TargetMode="External"/><Relationship Id="rId9198" Type="http://schemas.openxmlformats.org/officeDocument/2006/relationships/hyperlink" Target="https://juku-escot.com/c_blogs/suugakusyuusyoku/" TargetMode="External"/><Relationship Id="rId9193" Type="http://schemas.openxmlformats.org/officeDocument/2006/relationships/hyperlink" Target="https://juku-escot.com/c_blogs/suugakusyuusyoku/" TargetMode="External"/><Relationship Id="rId9192" Type="http://schemas.openxmlformats.org/officeDocument/2006/relationships/hyperlink" Target="https://juku-escot.com/c_blogs/suugakusyuusyoku/" TargetMode="External"/><Relationship Id="rId9191" Type="http://schemas.openxmlformats.org/officeDocument/2006/relationships/hyperlink" Target="https://juku-escot.com/c_blogs/suugakusyuusyoku/" TargetMode="External"/><Relationship Id="rId9190" Type="http://schemas.openxmlformats.org/officeDocument/2006/relationships/hyperlink" Target="https://juku-escot.com/c_blogs/suugakusyuusyoku/" TargetMode="External"/><Relationship Id="rId9186" Type="http://schemas.openxmlformats.org/officeDocument/2006/relationships/hyperlink" Target="https://juku-escot.com/c_blogs/cyokuzen/" TargetMode="External"/><Relationship Id="rId9185" Type="http://schemas.openxmlformats.org/officeDocument/2006/relationships/hyperlink" Target="https://juku-escot.com/c_blogs/cyokuzen/" TargetMode="External"/><Relationship Id="rId9184" Type="http://schemas.openxmlformats.org/officeDocument/2006/relationships/hyperlink" Target="https://juku-escot.com/c_blogs/cyokuzen/" TargetMode="External"/><Relationship Id="rId9183" Type="http://schemas.openxmlformats.org/officeDocument/2006/relationships/hyperlink" Target="https://juku-escot.com/c_blogs/cyokuzen/" TargetMode="External"/><Relationship Id="rId9189" Type="http://schemas.openxmlformats.org/officeDocument/2006/relationships/hyperlink" Target="https://juku-escot.com/c_blogs/suugakusyuusyoku/" TargetMode="External"/><Relationship Id="rId9188" Type="http://schemas.openxmlformats.org/officeDocument/2006/relationships/hyperlink" Target="https://juku-escot.com/c_blogs/suugakusyuusyoku/" TargetMode="External"/><Relationship Id="rId9187" Type="http://schemas.openxmlformats.org/officeDocument/2006/relationships/hyperlink" Target="https://juku-escot.com/c_blogs/cyokuzen/" TargetMode="External"/><Relationship Id="rId13130" Type="http://schemas.openxmlformats.org/officeDocument/2006/relationships/hyperlink" Target="https://koten-kakitsubata.jp/" TargetMode="External"/><Relationship Id="rId9131" Type="http://schemas.openxmlformats.org/officeDocument/2006/relationships/hyperlink" Target="https://dokkai-labo.tokyo/blog/17022403/" TargetMode="External"/><Relationship Id="rId9130" Type="http://schemas.openxmlformats.org/officeDocument/2006/relationships/hyperlink" Target="https://dokkai-labo.tokyo/blog/17022403/" TargetMode="External"/><Relationship Id="rId13129" Type="http://schemas.openxmlformats.org/officeDocument/2006/relationships/hyperlink" Target="https://koten-kakitsubata.jp/" TargetMode="External"/><Relationship Id="rId13128" Type="http://schemas.openxmlformats.org/officeDocument/2006/relationships/hyperlink" Target="https://koten-kakitsubata.jp/" TargetMode="External"/><Relationship Id="rId9135" Type="http://schemas.openxmlformats.org/officeDocument/2006/relationships/hyperlink" Target="https://dokkai-labo.tokyo/blog/17022403/" TargetMode="External"/><Relationship Id="rId9134" Type="http://schemas.openxmlformats.org/officeDocument/2006/relationships/hyperlink" Target="https://dokkai-labo.tokyo/blog/17022403/" TargetMode="External"/><Relationship Id="rId9133" Type="http://schemas.openxmlformats.org/officeDocument/2006/relationships/hyperlink" Target="https://dokkai-labo.tokyo/blog/17022403/" TargetMode="External"/><Relationship Id="rId9132" Type="http://schemas.openxmlformats.org/officeDocument/2006/relationships/hyperlink" Target="https://dokkai-labo.tokyo/blog/17022403/" TargetMode="External"/><Relationship Id="rId9139" Type="http://schemas.openxmlformats.org/officeDocument/2006/relationships/hyperlink" Target="https://dokkai-labo.tokyo/blog/200212/" TargetMode="External"/><Relationship Id="rId13123" Type="http://schemas.openxmlformats.org/officeDocument/2006/relationships/hyperlink" Target="https://koten-kakitsubata.jp/" TargetMode="External"/><Relationship Id="rId9138" Type="http://schemas.openxmlformats.org/officeDocument/2006/relationships/hyperlink" Target="https://dokkai-labo.tokyo/blog/200212/" TargetMode="External"/><Relationship Id="rId13122" Type="http://schemas.openxmlformats.org/officeDocument/2006/relationships/hyperlink" Target="https://koten-kakitsubata.jp/" TargetMode="External"/><Relationship Id="rId9137" Type="http://schemas.openxmlformats.org/officeDocument/2006/relationships/hyperlink" Target="https://dokkai-labo.tokyo/blog/200212/" TargetMode="External"/><Relationship Id="rId13121" Type="http://schemas.openxmlformats.org/officeDocument/2006/relationships/hyperlink" Target="https://koten-kakitsubata.jp/" TargetMode="External"/><Relationship Id="rId9136" Type="http://schemas.openxmlformats.org/officeDocument/2006/relationships/hyperlink" Target="https://dokkai-labo.tokyo/blog/17022403/" TargetMode="External"/><Relationship Id="rId13120" Type="http://schemas.openxmlformats.org/officeDocument/2006/relationships/hyperlink" Target="https://koten-kakitsubata.jp/" TargetMode="External"/><Relationship Id="rId13127" Type="http://schemas.openxmlformats.org/officeDocument/2006/relationships/hyperlink" Target="https://koten-kakitsubata.jp/" TargetMode="External"/><Relationship Id="rId13126" Type="http://schemas.openxmlformats.org/officeDocument/2006/relationships/hyperlink" Target="https://koten-kakitsubata.jp/" TargetMode="External"/><Relationship Id="rId13125" Type="http://schemas.openxmlformats.org/officeDocument/2006/relationships/hyperlink" Target="https://koten-kakitsubata.jp/" TargetMode="External"/><Relationship Id="rId13124" Type="http://schemas.openxmlformats.org/officeDocument/2006/relationships/hyperlink" Target="https://koten-kakitsubata.jp/" TargetMode="External"/><Relationship Id="rId13141" Type="http://schemas.openxmlformats.org/officeDocument/2006/relationships/hyperlink" Target="https://koten-kakitsubata.jp/" TargetMode="External"/><Relationship Id="rId13140" Type="http://schemas.openxmlformats.org/officeDocument/2006/relationships/hyperlink" Target="https://koten-kakitsubata.jp/" TargetMode="External"/><Relationship Id="rId9120" Type="http://schemas.openxmlformats.org/officeDocument/2006/relationships/hyperlink" Target="https://natsui-sansu-juku.com/column/sapix/" TargetMode="External"/><Relationship Id="rId13139" Type="http://schemas.openxmlformats.org/officeDocument/2006/relationships/hyperlink" Target="https://koten-kakitsubata.jp/" TargetMode="External"/><Relationship Id="rId9124" Type="http://schemas.openxmlformats.org/officeDocument/2006/relationships/hyperlink" Target="https://natsui-sansu-juku.com/column/sapix/" TargetMode="External"/><Relationship Id="rId9123" Type="http://schemas.openxmlformats.org/officeDocument/2006/relationships/hyperlink" Target="https://natsui-sansu-juku.com/column/sapix/" TargetMode="External"/><Relationship Id="rId9122" Type="http://schemas.openxmlformats.org/officeDocument/2006/relationships/hyperlink" Target="https://natsui-sansu-juku.com/column/sapix/" TargetMode="External"/><Relationship Id="rId9121" Type="http://schemas.openxmlformats.org/officeDocument/2006/relationships/hyperlink" Target="https://natsui-sansu-juku.com/column/sapix/" TargetMode="External"/><Relationship Id="rId9128" Type="http://schemas.openxmlformats.org/officeDocument/2006/relationships/hyperlink" Target="https://dokkai-labo.tokyo/basisonline/" TargetMode="External"/><Relationship Id="rId13134" Type="http://schemas.openxmlformats.org/officeDocument/2006/relationships/hyperlink" Target="https://koten-kakitsubata.jp/" TargetMode="External"/><Relationship Id="rId9127" Type="http://schemas.openxmlformats.org/officeDocument/2006/relationships/hyperlink" Target="https://dokkai-labo.tokyo/basisonline/" TargetMode="External"/><Relationship Id="rId13133" Type="http://schemas.openxmlformats.org/officeDocument/2006/relationships/hyperlink" Target="https://koten-kakitsubata.jp/" TargetMode="External"/><Relationship Id="rId9126" Type="http://schemas.openxmlformats.org/officeDocument/2006/relationships/hyperlink" Target="https://dokkai-labo.tokyo/basisonline/" TargetMode="External"/><Relationship Id="rId13132" Type="http://schemas.openxmlformats.org/officeDocument/2006/relationships/hyperlink" Target="https://koten-kakitsubata.jp/" TargetMode="External"/><Relationship Id="rId9125" Type="http://schemas.openxmlformats.org/officeDocument/2006/relationships/hyperlink" Target="https://dokkai-labo.tokyo/basisonline/" TargetMode="External"/><Relationship Id="rId13131" Type="http://schemas.openxmlformats.org/officeDocument/2006/relationships/hyperlink" Target="https://koten-kakitsubata.jp/" TargetMode="External"/><Relationship Id="rId13138" Type="http://schemas.openxmlformats.org/officeDocument/2006/relationships/hyperlink" Target="https://koten-kakitsubata.jp/" TargetMode="External"/><Relationship Id="rId13137" Type="http://schemas.openxmlformats.org/officeDocument/2006/relationships/hyperlink" Target="https://koten-kakitsubata.jp/" TargetMode="External"/><Relationship Id="rId13136" Type="http://schemas.openxmlformats.org/officeDocument/2006/relationships/hyperlink" Target="https://koten-kakitsubata.jp/" TargetMode="External"/><Relationship Id="rId9129" Type="http://schemas.openxmlformats.org/officeDocument/2006/relationships/hyperlink" Target="https://dokkai-labo.tokyo/basisonline/" TargetMode="External"/><Relationship Id="rId13135" Type="http://schemas.openxmlformats.org/officeDocument/2006/relationships/hyperlink" Target="https://koten-kakitsubata.jp/" TargetMode="External"/><Relationship Id="rId9160" Type="http://schemas.openxmlformats.org/officeDocument/2006/relationships/hyperlink" Target="https://dokkai-labo.tokyo/blog/ouin2021/" TargetMode="External"/><Relationship Id="rId9153" Type="http://schemas.openxmlformats.org/officeDocument/2006/relationships/hyperlink" Target="https://dokkai-labo.tokyo/blog/azabu2021/" TargetMode="External"/><Relationship Id="rId13109" Type="http://schemas.openxmlformats.org/officeDocument/2006/relationships/hyperlink" Target="https://koten-kakitsubata.jp/blog/teikitesuto/" TargetMode="External"/><Relationship Id="rId9152" Type="http://schemas.openxmlformats.org/officeDocument/2006/relationships/hyperlink" Target="https://dokkai-labo.tokyo/blog/azabu2021/" TargetMode="External"/><Relationship Id="rId13108" Type="http://schemas.openxmlformats.org/officeDocument/2006/relationships/hyperlink" Target="https://koten-kakitsubata.jp/blog/teikitesuto/" TargetMode="External"/><Relationship Id="rId9151" Type="http://schemas.openxmlformats.org/officeDocument/2006/relationships/hyperlink" Target="https://dokkai-labo.tokyo/blog/azabu2021/" TargetMode="External"/><Relationship Id="rId13107" Type="http://schemas.openxmlformats.org/officeDocument/2006/relationships/hyperlink" Target="https://koten-kakitsubata.jp/blog/teikitesuto/" TargetMode="External"/><Relationship Id="rId9150" Type="http://schemas.openxmlformats.org/officeDocument/2006/relationships/hyperlink" Target="https://dokkai-labo.tokyo/blog/azabu2021/" TargetMode="External"/><Relationship Id="rId13106" Type="http://schemas.openxmlformats.org/officeDocument/2006/relationships/hyperlink" Target="https://koten-kakitsubata.jp/blog/teikitesuto/" TargetMode="External"/><Relationship Id="rId9157" Type="http://schemas.openxmlformats.org/officeDocument/2006/relationships/hyperlink" Target="https://dokkai-labo.tokyo/blog/musashi2021/" TargetMode="External"/><Relationship Id="rId9156" Type="http://schemas.openxmlformats.org/officeDocument/2006/relationships/hyperlink" Target="https://dokkai-labo.tokyo/blog/musashi2021/" TargetMode="External"/><Relationship Id="rId9155" Type="http://schemas.openxmlformats.org/officeDocument/2006/relationships/hyperlink" Target="https://dokkai-labo.tokyo/blog/musashi2021/" TargetMode="External"/><Relationship Id="rId9154" Type="http://schemas.openxmlformats.org/officeDocument/2006/relationships/hyperlink" Target="https://dokkai-labo.tokyo/blog/azabu2021/" TargetMode="External"/><Relationship Id="rId13101" Type="http://schemas.openxmlformats.org/officeDocument/2006/relationships/hyperlink" Target="https://koten-kakitsubata.jp/blog/teikitesuto/" TargetMode="External"/><Relationship Id="rId13100" Type="http://schemas.openxmlformats.org/officeDocument/2006/relationships/hyperlink" Target="https://koten-kakitsubata.jp/blog/teikitesuto/" TargetMode="External"/><Relationship Id="rId9159" Type="http://schemas.openxmlformats.org/officeDocument/2006/relationships/hyperlink" Target="https://dokkai-labo.tokyo/blog/musashi2021/" TargetMode="External"/><Relationship Id="rId9158" Type="http://schemas.openxmlformats.org/officeDocument/2006/relationships/hyperlink" Target="https://dokkai-labo.tokyo/blog/musashi2021/" TargetMode="External"/><Relationship Id="rId13105" Type="http://schemas.openxmlformats.org/officeDocument/2006/relationships/hyperlink" Target="https://koten-kakitsubata.jp/blog/teikitesuto/" TargetMode="External"/><Relationship Id="rId13104" Type="http://schemas.openxmlformats.org/officeDocument/2006/relationships/hyperlink" Target="https://koten-kakitsubata.jp/blog/teikitesuto/" TargetMode="External"/><Relationship Id="rId13103" Type="http://schemas.openxmlformats.org/officeDocument/2006/relationships/hyperlink" Target="https://koten-kakitsubata.jp/blog/teikitesuto/" TargetMode="External"/><Relationship Id="rId13102" Type="http://schemas.openxmlformats.org/officeDocument/2006/relationships/hyperlink" Target="https://koten-kakitsubata.jp/blog/teikitesuto/" TargetMode="External"/><Relationship Id="rId9142" Type="http://schemas.openxmlformats.org/officeDocument/2006/relationships/hyperlink" Target="https://dokkai-labo.tokyo/blog/200212/" TargetMode="External"/><Relationship Id="rId9141" Type="http://schemas.openxmlformats.org/officeDocument/2006/relationships/hyperlink" Target="https://dokkai-labo.tokyo/blog/200212/" TargetMode="External"/><Relationship Id="rId13119" Type="http://schemas.openxmlformats.org/officeDocument/2006/relationships/hyperlink" Target="https://koten-kakitsubata.jp/blog/teikitesuto/" TargetMode="External"/><Relationship Id="rId9140" Type="http://schemas.openxmlformats.org/officeDocument/2006/relationships/hyperlink" Target="https://dokkai-labo.tokyo/blog/200212/" TargetMode="External"/><Relationship Id="rId13118" Type="http://schemas.openxmlformats.org/officeDocument/2006/relationships/hyperlink" Target="https://koten-kakitsubata.jp/blog/teikitesuto/" TargetMode="External"/><Relationship Id="rId13117" Type="http://schemas.openxmlformats.org/officeDocument/2006/relationships/hyperlink" Target="https://koten-kakitsubata.jp/blog/teikitesuto/" TargetMode="External"/><Relationship Id="rId9146" Type="http://schemas.openxmlformats.org/officeDocument/2006/relationships/hyperlink" Target="https://dokkai-labo.tokyo/blog/approach/" TargetMode="External"/><Relationship Id="rId9145" Type="http://schemas.openxmlformats.org/officeDocument/2006/relationships/hyperlink" Target="https://dokkai-labo.tokyo/blog/approach/" TargetMode="External"/><Relationship Id="rId9144" Type="http://schemas.openxmlformats.org/officeDocument/2006/relationships/hyperlink" Target="https://dokkai-labo.tokyo/blog/approach/" TargetMode="External"/><Relationship Id="rId9143" Type="http://schemas.openxmlformats.org/officeDocument/2006/relationships/hyperlink" Target="https://dokkai-labo.tokyo/blog/200301/" TargetMode="External"/><Relationship Id="rId13112" Type="http://schemas.openxmlformats.org/officeDocument/2006/relationships/hyperlink" Target="https://koten-kakitsubata.jp/blog/teikitesuto/" TargetMode="External"/><Relationship Id="rId9149" Type="http://schemas.openxmlformats.org/officeDocument/2006/relationships/hyperlink" Target="https://dokkai-labo.tokyo/blog/approach/" TargetMode="External"/><Relationship Id="rId13111" Type="http://schemas.openxmlformats.org/officeDocument/2006/relationships/hyperlink" Target="https://koten-kakitsubata.jp/blog/teikitesuto/" TargetMode="External"/><Relationship Id="rId9148" Type="http://schemas.openxmlformats.org/officeDocument/2006/relationships/hyperlink" Target="https://dokkai-labo.tokyo/blog/approach/" TargetMode="External"/><Relationship Id="rId13110" Type="http://schemas.openxmlformats.org/officeDocument/2006/relationships/hyperlink" Target="https://koten-kakitsubata.jp/blog/teikitesuto/" TargetMode="External"/><Relationship Id="rId9147" Type="http://schemas.openxmlformats.org/officeDocument/2006/relationships/hyperlink" Target="https://dokkai-labo.tokyo/blog/approach/" TargetMode="External"/><Relationship Id="rId13116" Type="http://schemas.openxmlformats.org/officeDocument/2006/relationships/hyperlink" Target="https://koten-kakitsubata.jp/blog/teikitesuto/" TargetMode="External"/><Relationship Id="rId13115" Type="http://schemas.openxmlformats.org/officeDocument/2006/relationships/hyperlink" Target="https://koten-kakitsubata.jp/blog/teikitesuto/" TargetMode="External"/><Relationship Id="rId13114" Type="http://schemas.openxmlformats.org/officeDocument/2006/relationships/hyperlink" Target="https://koten-kakitsubata.jp/blog/teikitesuto/" TargetMode="External"/><Relationship Id="rId13113" Type="http://schemas.openxmlformats.org/officeDocument/2006/relationships/hyperlink" Target="https://koten-kakitsubata.jp/blog/teikitesuto/" TargetMode="External"/><Relationship Id="rId1" Type="http://schemas.openxmlformats.org/officeDocument/2006/relationships/hyperlink" Target="https://juku-escot.com/english/" TargetMode="External"/><Relationship Id="rId2" Type="http://schemas.openxmlformats.org/officeDocument/2006/relationships/hyperlink" Target="https://juku-escot.com/english/" TargetMode="External"/><Relationship Id="rId3" Type="http://schemas.openxmlformats.org/officeDocument/2006/relationships/hyperlink" Target="https://juku-escot.com/english/" TargetMode="External"/><Relationship Id="rId4" Type="http://schemas.openxmlformats.org/officeDocument/2006/relationships/hyperlink" Target="https://juku-escot.com/english/" TargetMode="External"/><Relationship Id="rId9" Type="http://schemas.openxmlformats.org/officeDocument/2006/relationships/hyperlink" Target="https://juku-escot.com/kouza/h1-math/" TargetMode="External"/><Relationship Id="rId5" Type="http://schemas.openxmlformats.org/officeDocument/2006/relationships/hyperlink" Target="https://juku-escot.com/english/" TargetMode="External"/><Relationship Id="rId6" Type="http://schemas.openxmlformats.org/officeDocument/2006/relationships/hyperlink" Target="https://juku-escot.com/english/" TargetMode="External"/><Relationship Id="rId7" Type="http://schemas.openxmlformats.org/officeDocument/2006/relationships/hyperlink" Target="https://juku-escot.com/english/" TargetMode="External"/><Relationship Id="rId8" Type="http://schemas.openxmlformats.org/officeDocument/2006/relationships/hyperlink" Target="https://juku-escot.com/english/" TargetMode="External"/><Relationship Id="rId12081" Type="http://schemas.openxmlformats.org/officeDocument/2006/relationships/hyperlink" Target="https://jukureiwa.com/tips/alphabet/" TargetMode="External"/><Relationship Id="rId12080" Type="http://schemas.openxmlformats.org/officeDocument/2006/relationships/hyperlink" Target="https://jukureiwa.com/tips/alphabet/" TargetMode="External"/><Relationship Id="rId3911" Type="http://schemas.openxmlformats.org/officeDocument/2006/relationships/hyperlink" Target="https://eng-support.com/column/book2-lesson2-scene2/" TargetMode="External"/><Relationship Id="rId3910" Type="http://schemas.openxmlformats.org/officeDocument/2006/relationships/hyperlink" Target="https://eng-support.com/column/book2-lesson2-scene2/" TargetMode="External"/><Relationship Id="rId3913" Type="http://schemas.openxmlformats.org/officeDocument/2006/relationships/hyperlink" Target="https://eng-support.com/column/book2-lesson2-scene2/" TargetMode="External"/><Relationship Id="rId12085" Type="http://schemas.openxmlformats.org/officeDocument/2006/relationships/hyperlink" Target="https://jukureiwa.com/tips/alphabet/" TargetMode="External"/><Relationship Id="rId3912" Type="http://schemas.openxmlformats.org/officeDocument/2006/relationships/hyperlink" Target="https://eng-support.com/column/book2-lesson2-scene2/" TargetMode="External"/><Relationship Id="rId12084" Type="http://schemas.openxmlformats.org/officeDocument/2006/relationships/hyperlink" Target="https://jukureiwa.com/tips/alphabet/" TargetMode="External"/><Relationship Id="rId3915" Type="http://schemas.openxmlformats.org/officeDocument/2006/relationships/hyperlink" Target="https://eng-support.com/column/book2-lesson2-scene2/" TargetMode="External"/><Relationship Id="rId12083" Type="http://schemas.openxmlformats.org/officeDocument/2006/relationships/hyperlink" Target="https://jukureiwa.com/tips/alphabet/" TargetMode="External"/><Relationship Id="rId3914" Type="http://schemas.openxmlformats.org/officeDocument/2006/relationships/hyperlink" Target="https://eng-support.com/column/book2-lesson2-scene2/" TargetMode="External"/><Relationship Id="rId12082" Type="http://schemas.openxmlformats.org/officeDocument/2006/relationships/hyperlink" Target="https://jukureiwa.com/tips/alphabet/" TargetMode="External"/><Relationship Id="rId3917" Type="http://schemas.openxmlformats.org/officeDocument/2006/relationships/hyperlink" Target="https://eng-support.com/column/book2-lesson2-scene2/" TargetMode="External"/><Relationship Id="rId3916" Type="http://schemas.openxmlformats.org/officeDocument/2006/relationships/hyperlink" Target="https://eng-support.com/column/book2-lesson2-scene2/" TargetMode="External"/><Relationship Id="rId3919" Type="http://schemas.openxmlformats.org/officeDocument/2006/relationships/hyperlink" Target="https://eng-support.com/column/book2-lesson2-scene2/" TargetMode="External"/><Relationship Id="rId3918" Type="http://schemas.openxmlformats.org/officeDocument/2006/relationships/hyperlink" Target="https://eng-support.com/column/book2-lesson2-scene2/" TargetMode="External"/><Relationship Id="rId12078" Type="http://schemas.openxmlformats.org/officeDocument/2006/relationships/hyperlink" Target="https://jukureiwa.com/tips/alphabet/" TargetMode="External"/><Relationship Id="rId12077" Type="http://schemas.openxmlformats.org/officeDocument/2006/relationships/hyperlink" Target="https://jukureiwa.com/tips/alphabet/" TargetMode="External"/><Relationship Id="rId12076" Type="http://schemas.openxmlformats.org/officeDocument/2006/relationships/hyperlink" Target="https://jukureiwa.com/tips/alphabet/" TargetMode="External"/><Relationship Id="rId12075" Type="http://schemas.openxmlformats.org/officeDocument/2006/relationships/hyperlink" Target="https://jukureiwa.com/tips/alphabet/" TargetMode="External"/><Relationship Id="rId12079" Type="http://schemas.openxmlformats.org/officeDocument/2006/relationships/hyperlink" Target="https://jukureiwa.com/tips/alphabet/" TargetMode="External"/><Relationship Id="rId12092" Type="http://schemas.openxmlformats.org/officeDocument/2006/relationships/hyperlink" Target="https://jukureiwa.com/tips/alphabet/" TargetMode="External"/><Relationship Id="rId12091" Type="http://schemas.openxmlformats.org/officeDocument/2006/relationships/hyperlink" Target="https://jukureiwa.com/tips/alphabet/" TargetMode="External"/><Relationship Id="rId3900" Type="http://schemas.openxmlformats.org/officeDocument/2006/relationships/hyperlink" Target="https://eng-support.com/column/book2-lesson2-scene2/" TargetMode="External"/><Relationship Id="rId12090" Type="http://schemas.openxmlformats.org/officeDocument/2006/relationships/hyperlink" Target="https://jukureiwa.com/tips/alphabet/" TargetMode="External"/><Relationship Id="rId3902" Type="http://schemas.openxmlformats.org/officeDocument/2006/relationships/hyperlink" Target="https://eng-support.com/column/book2-lesson2-scene2/" TargetMode="External"/><Relationship Id="rId12096" Type="http://schemas.openxmlformats.org/officeDocument/2006/relationships/hyperlink" Target="https://jukureiwa.com/tips/alphabet/" TargetMode="External"/><Relationship Id="rId3901" Type="http://schemas.openxmlformats.org/officeDocument/2006/relationships/hyperlink" Target="https://eng-support.com/column/book2-lesson2-scene2/" TargetMode="External"/><Relationship Id="rId12095" Type="http://schemas.openxmlformats.org/officeDocument/2006/relationships/hyperlink" Target="https://jukureiwa.com/tips/alphabet/" TargetMode="External"/><Relationship Id="rId3904" Type="http://schemas.openxmlformats.org/officeDocument/2006/relationships/hyperlink" Target="https://eng-support.com/column/book2-lesson2-scene2/" TargetMode="External"/><Relationship Id="rId12094" Type="http://schemas.openxmlformats.org/officeDocument/2006/relationships/hyperlink" Target="https://jukureiwa.com/tips/alphabet/" TargetMode="External"/><Relationship Id="rId3903" Type="http://schemas.openxmlformats.org/officeDocument/2006/relationships/hyperlink" Target="https://eng-support.com/column/book2-lesson2-scene2/" TargetMode="External"/><Relationship Id="rId12093" Type="http://schemas.openxmlformats.org/officeDocument/2006/relationships/hyperlink" Target="https://jukureiwa.com/tips/alphabet/" TargetMode="External"/><Relationship Id="rId3906" Type="http://schemas.openxmlformats.org/officeDocument/2006/relationships/hyperlink" Target="https://eng-support.com/column/book2-lesson2-scene2/" TargetMode="External"/><Relationship Id="rId3905" Type="http://schemas.openxmlformats.org/officeDocument/2006/relationships/hyperlink" Target="https://eng-support.com/column/book2-lesson2-scene2/" TargetMode="External"/><Relationship Id="rId3908" Type="http://schemas.openxmlformats.org/officeDocument/2006/relationships/hyperlink" Target="https://eng-support.com/column/book2-lesson2-scene2/" TargetMode="External"/><Relationship Id="rId3907" Type="http://schemas.openxmlformats.org/officeDocument/2006/relationships/hyperlink" Target="https://eng-support.com/column/book2-lesson2-scene2/" TargetMode="External"/><Relationship Id="rId3909" Type="http://schemas.openxmlformats.org/officeDocument/2006/relationships/hyperlink" Target="https://eng-support.com/column/book2-lesson2-scene2/" TargetMode="External"/><Relationship Id="rId12089" Type="http://schemas.openxmlformats.org/officeDocument/2006/relationships/hyperlink" Target="https://jukureiwa.com/tips/alphabet/" TargetMode="External"/><Relationship Id="rId12088" Type="http://schemas.openxmlformats.org/officeDocument/2006/relationships/hyperlink" Target="https://jukureiwa.com/tips/alphabet/" TargetMode="External"/><Relationship Id="rId12087" Type="http://schemas.openxmlformats.org/officeDocument/2006/relationships/hyperlink" Target="https://jukureiwa.com/tips/alphabet/" TargetMode="External"/><Relationship Id="rId12086" Type="http://schemas.openxmlformats.org/officeDocument/2006/relationships/hyperlink" Target="https://jukureiwa.com/tips/alphabet/" TargetMode="External"/><Relationship Id="rId3931" Type="http://schemas.openxmlformats.org/officeDocument/2006/relationships/hyperlink" Target="https://juku-escot.com/c_blogs/sakubunanki/" TargetMode="External"/><Relationship Id="rId13390" Type="http://schemas.openxmlformats.org/officeDocument/2006/relationships/hyperlink" Target="https://juku-escot.com/newtreasure/" TargetMode="External"/><Relationship Id="rId2600" Type="http://schemas.openxmlformats.org/officeDocument/2006/relationships/hyperlink" Target="https://eigo-rewrite.com/column/stage1_lesson7-1/" TargetMode="External"/><Relationship Id="rId3930" Type="http://schemas.openxmlformats.org/officeDocument/2006/relationships/hyperlink" Target="https://juku-escot.com/c_blogs/sakubunanki/" TargetMode="External"/><Relationship Id="rId2601" Type="http://schemas.openxmlformats.org/officeDocument/2006/relationships/hyperlink" Target="https://eigo-rewrite.com/column/stage1_lesson7-1/" TargetMode="External"/><Relationship Id="rId3933" Type="http://schemas.openxmlformats.org/officeDocument/2006/relationships/hyperlink" Target="https://juku-escot.com/c_blogs/sakubunanki/" TargetMode="External"/><Relationship Id="rId2602" Type="http://schemas.openxmlformats.org/officeDocument/2006/relationships/hyperlink" Target="https://eigo-rewrite.com/column/stage1_lesson7-1/" TargetMode="External"/><Relationship Id="rId3932" Type="http://schemas.openxmlformats.org/officeDocument/2006/relationships/hyperlink" Target="https://juku-escot.com/c_blogs/sakubunanki/" TargetMode="External"/><Relationship Id="rId2603" Type="http://schemas.openxmlformats.org/officeDocument/2006/relationships/hyperlink" Target="https://eigo-rewrite.com/column/stage1_lesson7-1/" TargetMode="External"/><Relationship Id="rId3935" Type="http://schemas.openxmlformats.org/officeDocument/2006/relationships/hyperlink" Target="https://juku-escot.com/c_blogs/sakubunanki/" TargetMode="External"/><Relationship Id="rId12063" Type="http://schemas.openxmlformats.org/officeDocument/2006/relationships/hyperlink" Target="https://jukureiwa.com/tips/alphabet/" TargetMode="External"/><Relationship Id="rId13394" Type="http://schemas.openxmlformats.org/officeDocument/2006/relationships/hyperlink" Target="https://juku-escot.com/newtreasure/" TargetMode="External"/><Relationship Id="rId2604" Type="http://schemas.openxmlformats.org/officeDocument/2006/relationships/hyperlink" Target="https://eigo-rewrite.com/column/stage1_lesson7-1/" TargetMode="External"/><Relationship Id="rId3934" Type="http://schemas.openxmlformats.org/officeDocument/2006/relationships/hyperlink" Target="https://juku-escot.com/c_blogs/sakubunanki/" TargetMode="External"/><Relationship Id="rId12062" Type="http://schemas.openxmlformats.org/officeDocument/2006/relationships/hyperlink" Target="https://jukureiwa.com/tips/alphabet/" TargetMode="External"/><Relationship Id="rId13393" Type="http://schemas.openxmlformats.org/officeDocument/2006/relationships/hyperlink" Target="https://juku-escot.com/newtreasure/" TargetMode="External"/><Relationship Id="rId2605" Type="http://schemas.openxmlformats.org/officeDocument/2006/relationships/hyperlink" Target="https://eigo-rewrite.com/column/stage1_lesson7-1/" TargetMode="External"/><Relationship Id="rId3937" Type="http://schemas.openxmlformats.org/officeDocument/2006/relationships/hyperlink" Target="https://juku-escot.com/c_blogs/sakubunanki/" TargetMode="External"/><Relationship Id="rId12061" Type="http://schemas.openxmlformats.org/officeDocument/2006/relationships/hyperlink" Target="https://jukureiwa.com/tips/alphabet/" TargetMode="External"/><Relationship Id="rId13392" Type="http://schemas.openxmlformats.org/officeDocument/2006/relationships/hyperlink" Target="https://juku-escot.com/newtreasure/" TargetMode="External"/><Relationship Id="rId2606" Type="http://schemas.openxmlformats.org/officeDocument/2006/relationships/hyperlink" Target="https://eigo-rewrite.com/column/stage1_lesson7-1/" TargetMode="External"/><Relationship Id="rId3936" Type="http://schemas.openxmlformats.org/officeDocument/2006/relationships/hyperlink" Target="https://juku-escot.com/c_blogs/sakubunanki/" TargetMode="External"/><Relationship Id="rId12060" Type="http://schemas.openxmlformats.org/officeDocument/2006/relationships/hyperlink" Target="https://jukureiwa.com/tips/alphabet/" TargetMode="External"/><Relationship Id="rId13391" Type="http://schemas.openxmlformats.org/officeDocument/2006/relationships/hyperlink" Target="https://juku-escot.com/newtreasure/" TargetMode="External"/><Relationship Id="rId2607" Type="http://schemas.openxmlformats.org/officeDocument/2006/relationships/hyperlink" Target="https://eigo-rewrite.com/column/stage1_lesson7-1/" TargetMode="External"/><Relationship Id="rId3939" Type="http://schemas.openxmlformats.org/officeDocument/2006/relationships/hyperlink" Target="https://juku-escot.com/c_blogs/sakubunanki/" TargetMode="External"/><Relationship Id="rId2608" Type="http://schemas.openxmlformats.org/officeDocument/2006/relationships/hyperlink" Target="https://eigo-rewrite.com/column/stage1_lesson7-1/" TargetMode="External"/><Relationship Id="rId3938" Type="http://schemas.openxmlformats.org/officeDocument/2006/relationships/hyperlink" Target="https://juku-escot.com/c_blogs/sakubunanki/" TargetMode="External"/><Relationship Id="rId2609" Type="http://schemas.openxmlformats.org/officeDocument/2006/relationships/hyperlink" Target="https://eigo-rewrite.com/column/stage1_lesson7-1/" TargetMode="External"/><Relationship Id="rId12056" Type="http://schemas.openxmlformats.org/officeDocument/2006/relationships/hyperlink" Target="https://jukureiwa.com/tips/alphabet/" TargetMode="External"/><Relationship Id="rId13387" Type="http://schemas.openxmlformats.org/officeDocument/2006/relationships/hyperlink" Target="https://juku-escot.com/newtreasure/" TargetMode="External"/><Relationship Id="rId12055" Type="http://schemas.openxmlformats.org/officeDocument/2006/relationships/hyperlink" Target="https://jukureiwa.com/tips/alphabet/" TargetMode="External"/><Relationship Id="rId13386" Type="http://schemas.openxmlformats.org/officeDocument/2006/relationships/hyperlink" Target="https://juku-escot.com/newtreasure/" TargetMode="External"/><Relationship Id="rId12054" Type="http://schemas.openxmlformats.org/officeDocument/2006/relationships/hyperlink" Target="https://jukureiwa.com/tips/alphabet/" TargetMode="External"/><Relationship Id="rId13385" Type="http://schemas.openxmlformats.org/officeDocument/2006/relationships/hyperlink" Target="https://juku-escot.com/newtreasure/" TargetMode="External"/><Relationship Id="rId12053" Type="http://schemas.openxmlformats.org/officeDocument/2006/relationships/hyperlink" Target="https://jukureiwa.com/tips/alphabet/" TargetMode="External"/><Relationship Id="rId13384" Type="http://schemas.openxmlformats.org/officeDocument/2006/relationships/hyperlink" Target="https://juku-escot.com/newtreasure/" TargetMode="External"/><Relationship Id="rId12059" Type="http://schemas.openxmlformats.org/officeDocument/2006/relationships/hyperlink" Target="https://jukureiwa.com/tips/alphabet/" TargetMode="External"/><Relationship Id="rId12058" Type="http://schemas.openxmlformats.org/officeDocument/2006/relationships/hyperlink" Target="https://jukureiwa.com/tips/alphabet/" TargetMode="External"/><Relationship Id="rId13389" Type="http://schemas.openxmlformats.org/officeDocument/2006/relationships/hyperlink" Target="https://juku-escot.com/newtreasure/" TargetMode="External"/><Relationship Id="rId12057" Type="http://schemas.openxmlformats.org/officeDocument/2006/relationships/hyperlink" Target="https://jukureiwa.com/tips/alphabet/" TargetMode="External"/><Relationship Id="rId13388" Type="http://schemas.openxmlformats.org/officeDocument/2006/relationships/hyperlink" Target="https://juku-escot.com/newtreasure/" TargetMode="External"/><Relationship Id="rId3920" Type="http://schemas.openxmlformats.org/officeDocument/2006/relationships/hyperlink" Target="https://eng-support.com/column/book2-lesson2-scene2/" TargetMode="External"/><Relationship Id="rId12070" Type="http://schemas.openxmlformats.org/officeDocument/2006/relationships/hyperlink" Target="https://jukureiwa.com/tips/alphabet/" TargetMode="External"/><Relationship Id="rId3922" Type="http://schemas.openxmlformats.org/officeDocument/2006/relationships/hyperlink" Target="https://eng-support.com/column/book2-lesson2-scene2/" TargetMode="External"/><Relationship Id="rId3921" Type="http://schemas.openxmlformats.org/officeDocument/2006/relationships/hyperlink" Target="https://eng-support.com/column/book2-lesson2-scene2/" TargetMode="External"/><Relationship Id="rId3924" Type="http://schemas.openxmlformats.org/officeDocument/2006/relationships/hyperlink" Target="https://juku-escot.com/c_blogs/sakubunanki/" TargetMode="External"/><Relationship Id="rId12074" Type="http://schemas.openxmlformats.org/officeDocument/2006/relationships/hyperlink" Target="https://jukureiwa.com/tips/alphabet/" TargetMode="External"/><Relationship Id="rId3923" Type="http://schemas.openxmlformats.org/officeDocument/2006/relationships/hyperlink" Target="https://juku-escot.com/c_blogs/sakubunanki/" TargetMode="External"/><Relationship Id="rId12073" Type="http://schemas.openxmlformats.org/officeDocument/2006/relationships/hyperlink" Target="https://jukureiwa.com/tips/alphabet/" TargetMode="External"/><Relationship Id="rId3926" Type="http://schemas.openxmlformats.org/officeDocument/2006/relationships/hyperlink" Target="https://juku-escot.com/c_blogs/sakubunanki/" TargetMode="External"/><Relationship Id="rId12072" Type="http://schemas.openxmlformats.org/officeDocument/2006/relationships/hyperlink" Target="https://jukureiwa.com/tips/alphabet/" TargetMode="External"/><Relationship Id="rId3925" Type="http://schemas.openxmlformats.org/officeDocument/2006/relationships/hyperlink" Target="https://juku-escot.com/c_blogs/sakubunanki/" TargetMode="External"/><Relationship Id="rId12071" Type="http://schemas.openxmlformats.org/officeDocument/2006/relationships/hyperlink" Target="https://jukureiwa.com/tips/alphabet/" TargetMode="External"/><Relationship Id="rId3928" Type="http://schemas.openxmlformats.org/officeDocument/2006/relationships/hyperlink" Target="https://juku-escot.com/c_blogs/sakubunanki/" TargetMode="External"/><Relationship Id="rId3927" Type="http://schemas.openxmlformats.org/officeDocument/2006/relationships/hyperlink" Target="https://juku-escot.com/c_blogs/sakubunanki/" TargetMode="External"/><Relationship Id="rId3929" Type="http://schemas.openxmlformats.org/officeDocument/2006/relationships/hyperlink" Target="https://juku-escot.com/c_blogs/sakubunanki/" TargetMode="External"/><Relationship Id="rId12067" Type="http://schemas.openxmlformats.org/officeDocument/2006/relationships/hyperlink" Target="https://jukureiwa.com/tips/alphabet/" TargetMode="External"/><Relationship Id="rId13398" Type="http://schemas.openxmlformats.org/officeDocument/2006/relationships/hyperlink" Target="https://juku-escot.com/newtreasure/" TargetMode="External"/><Relationship Id="rId12066" Type="http://schemas.openxmlformats.org/officeDocument/2006/relationships/hyperlink" Target="https://jukureiwa.com/tips/alphabet/" TargetMode="External"/><Relationship Id="rId13397" Type="http://schemas.openxmlformats.org/officeDocument/2006/relationships/hyperlink" Target="https://juku-escot.com/newtreasure/" TargetMode="External"/><Relationship Id="rId12065" Type="http://schemas.openxmlformats.org/officeDocument/2006/relationships/hyperlink" Target="https://jukureiwa.com/tips/alphabet/" TargetMode="External"/><Relationship Id="rId13396" Type="http://schemas.openxmlformats.org/officeDocument/2006/relationships/hyperlink" Target="https://juku-escot.com/newtreasure/" TargetMode="External"/><Relationship Id="rId12064" Type="http://schemas.openxmlformats.org/officeDocument/2006/relationships/hyperlink" Target="https://jukureiwa.com/tips/alphabet/" TargetMode="External"/><Relationship Id="rId13395" Type="http://schemas.openxmlformats.org/officeDocument/2006/relationships/hyperlink" Target="https://juku-escot.com/newtreasure/" TargetMode="External"/><Relationship Id="rId12069" Type="http://schemas.openxmlformats.org/officeDocument/2006/relationships/hyperlink" Target="https://jukureiwa.com/tips/alphabet/" TargetMode="External"/><Relationship Id="rId12068" Type="http://schemas.openxmlformats.org/officeDocument/2006/relationships/hyperlink" Target="https://jukureiwa.com/tips/alphabet/" TargetMode="External"/><Relationship Id="rId13399" Type="http://schemas.openxmlformats.org/officeDocument/2006/relationships/hyperlink" Target="https://juku-escot.com/newtreasure/" TargetMode="External"/><Relationship Id="rId12099" Type="http://schemas.openxmlformats.org/officeDocument/2006/relationships/hyperlink" Target="https://jukureiwa.com/tips/alphabet/" TargetMode="External"/><Relationship Id="rId12098" Type="http://schemas.openxmlformats.org/officeDocument/2006/relationships/hyperlink" Target="https://jukureiwa.com/tips/alphabet/" TargetMode="External"/><Relationship Id="rId12097" Type="http://schemas.openxmlformats.org/officeDocument/2006/relationships/hyperlink" Target="https://jukureiwa.com/tips/alphabet/" TargetMode="External"/><Relationship Id="rId1334" Type="http://schemas.openxmlformats.org/officeDocument/2006/relationships/hyperlink" Target="https://eng-support.com/column/progress-book1-lesson12-1/" TargetMode="External"/><Relationship Id="rId2665" Type="http://schemas.openxmlformats.org/officeDocument/2006/relationships/hyperlink" Target="https://eng-support.com/column/progress-book1-lesson18-4/" TargetMode="External"/><Relationship Id="rId3997" Type="http://schemas.openxmlformats.org/officeDocument/2006/relationships/hyperlink" Target="https://eng-support.com/column/progress-book1-lesson10-1/" TargetMode="External"/><Relationship Id="rId1335" Type="http://schemas.openxmlformats.org/officeDocument/2006/relationships/hyperlink" Target="https://eng-support.com/column/progress-book1-lesson12-1/" TargetMode="External"/><Relationship Id="rId2666" Type="http://schemas.openxmlformats.org/officeDocument/2006/relationships/hyperlink" Target="https://eng-support.com/column/progress-book1-lesson18-4/" TargetMode="External"/><Relationship Id="rId3996" Type="http://schemas.openxmlformats.org/officeDocument/2006/relationships/hyperlink" Target="https://eng-support.com/column/progress-book1-lesson10-1/" TargetMode="External"/><Relationship Id="rId1336" Type="http://schemas.openxmlformats.org/officeDocument/2006/relationships/hyperlink" Target="https://eng-support.com/column/progress-book1-lesson12-1/" TargetMode="External"/><Relationship Id="rId2667" Type="http://schemas.openxmlformats.org/officeDocument/2006/relationships/hyperlink" Target="https://eng-support.com/column/progress-book1-lesson18-4/" TargetMode="External"/><Relationship Id="rId3999" Type="http://schemas.openxmlformats.org/officeDocument/2006/relationships/hyperlink" Target="https://eng-support.com/column/progress-book1-lesson10-1/" TargetMode="External"/><Relationship Id="rId1337" Type="http://schemas.openxmlformats.org/officeDocument/2006/relationships/hyperlink" Target="https://eng-support.com/column/progress-book1-lesson12-1/" TargetMode="External"/><Relationship Id="rId2668" Type="http://schemas.openxmlformats.org/officeDocument/2006/relationships/hyperlink" Target="https://eng-support.com/column/progress-book1-lesson18-4/" TargetMode="External"/><Relationship Id="rId3998" Type="http://schemas.openxmlformats.org/officeDocument/2006/relationships/hyperlink" Target="https://eng-support.com/column/progress-book1-lesson10-1/" TargetMode="External"/><Relationship Id="rId1338" Type="http://schemas.openxmlformats.org/officeDocument/2006/relationships/hyperlink" Target="https://eng-support.com/column/progress-book1-lesson12-1/" TargetMode="External"/><Relationship Id="rId2669" Type="http://schemas.openxmlformats.org/officeDocument/2006/relationships/hyperlink" Target="https://eng-support.com/column/progress-book1-lesson18-4/" TargetMode="External"/><Relationship Id="rId1339" Type="http://schemas.openxmlformats.org/officeDocument/2006/relationships/hyperlink" Target="https://eng-support.com/column/progress-book1-lesson12-1/" TargetMode="External"/><Relationship Id="rId12119" Type="http://schemas.openxmlformats.org/officeDocument/2006/relationships/hyperlink" Target="https://jukureiwa.com/tips/alphabet/" TargetMode="External"/><Relationship Id="rId12118" Type="http://schemas.openxmlformats.org/officeDocument/2006/relationships/hyperlink" Target="https://jukureiwa.com/tips/alphabet/" TargetMode="External"/><Relationship Id="rId13449" Type="http://schemas.openxmlformats.org/officeDocument/2006/relationships/hyperlink" Target="https://juku-escot.com/newtreasure/" TargetMode="External"/><Relationship Id="rId12117" Type="http://schemas.openxmlformats.org/officeDocument/2006/relationships/hyperlink" Target="https://jukureiwa.com/tips/alphabet/" TargetMode="External"/><Relationship Id="rId13448" Type="http://schemas.openxmlformats.org/officeDocument/2006/relationships/hyperlink" Target="https://juku-escot.com/newtreasure/" TargetMode="External"/><Relationship Id="rId12116" Type="http://schemas.openxmlformats.org/officeDocument/2006/relationships/hyperlink" Target="https://jukureiwa.com/tips/alphabet/" TargetMode="External"/><Relationship Id="rId13447" Type="http://schemas.openxmlformats.org/officeDocument/2006/relationships/hyperlink" Target="https://juku-escot.com/newtreasure/" TargetMode="External"/><Relationship Id="rId12111" Type="http://schemas.openxmlformats.org/officeDocument/2006/relationships/hyperlink" Target="https://jukureiwa.com/tips/alphabet/" TargetMode="External"/><Relationship Id="rId13442" Type="http://schemas.openxmlformats.org/officeDocument/2006/relationships/hyperlink" Target="https://juku-escot.com/newtreasure/" TargetMode="External"/><Relationship Id="rId12110" Type="http://schemas.openxmlformats.org/officeDocument/2006/relationships/hyperlink" Target="https://jukureiwa.com/tips/alphabet/" TargetMode="External"/><Relationship Id="rId13441" Type="http://schemas.openxmlformats.org/officeDocument/2006/relationships/hyperlink" Target="https://juku-escot.com/newtreasure/" TargetMode="External"/><Relationship Id="rId3991" Type="http://schemas.openxmlformats.org/officeDocument/2006/relationships/hyperlink" Target="https://eng-support.com/column/progress-book1-lesson10-1/" TargetMode="External"/><Relationship Id="rId13440" Type="http://schemas.openxmlformats.org/officeDocument/2006/relationships/hyperlink" Target="https://juku-escot.com/newtreasure/" TargetMode="External"/><Relationship Id="rId2660" Type="http://schemas.openxmlformats.org/officeDocument/2006/relationships/hyperlink" Target="https://eng-support.com/column/progress-book1-lesson18-4/" TargetMode="External"/><Relationship Id="rId3990" Type="http://schemas.openxmlformats.org/officeDocument/2006/relationships/hyperlink" Target="https://eng-support.com/column/progress-book1-lesson10-1/" TargetMode="External"/><Relationship Id="rId1330" Type="http://schemas.openxmlformats.org/officeDocument/2006/relationships/hyperlink" Target="https://eng-support.com/column/progress-book1-lesson12-1/" TargetMode="External"/><Relationship Id="rId2661" Type="http://schemas.openxmlformats.org/officeDocument/2006/relationships/hyperlink" Target="https://eng-support.com/column/progress-book1-lesson18-4/" TargetMode="External"/><Relationship Id="rId3993" Type="http://schemas.openxmlformats.org/officeDocument/2006/relationships/hyperlink" Target="https://eng-support.com/column/progress-book1-lesson10-1/" TargetMode="External"/><Relationship Id="rId12115" Type="http://schemas.openxmlformats.org/officeDocument/2006/relationships/hyperlink" Target="https://jukureiwa.com/tips/alphabet/" TargetMode="External"/><Relationship Id="rId13446" Type="http://schemas.openxmlformats.org/officeDocument/2006/relationships/hyperlink" Target="https://juku-escot.com/newtreasure/" TargetMode="External"/><Relationship Id="rId1331" Type="http://schemas.openxmlformats.org/officeDocument/2006/relationships/hyperlink" Target="https://eng-support.com/column/progress-book1-lesson12-1/" TargetMode="External"/><Relationship Id="rId2662" Type="http://schemas.openxmlformats.org/officeDocument/2006/relationships/hyperlink" Target="https://eng-support.com/column/progress-book1-lesson18-4/" TargetMode="External"/><Relationship Id="rId3992" Type="http://schemas.openxmlformats.org/officeDocument/2006/relationships/hyperlink" Target="https://eng-support.com/column/progress-book1-lesson10-1/" TargetMode="External"/><Relationship Id="rId12114" Type="http://schemas.openxmlformats.org/officeDocument/2006/relationships/hyperlink" Target="https://jukureiwa.com/tips/alphabet/" TargetMode="External"/><Relationship Id="rId13445" Type="http://schemas.openxmlformats.org/officeDocument/2006/relationships/hyperlink" Target="https://juku-escot.com/newtreasure/" TargetMode="External"/><Relationship Id="rId1332" Type="http://schemas.openxmlformats.org/officeDocument/2006/relationships/hyperlink" Target="https://eng-support.com/column/progress-book1-lesson12-1/" TargetMode="External"/><Relationship Id="rId2663" Type="http://schemas.openxmlformats.org/officeDocument/2006/relationships/hyperlink" Target="https://eng-support.com/column/progress-book1-lesson18-4/" TargetMode="External"/><Relationship Id="rId3995" Type="http://schemas.openxmlformats.org/officeDocument/2006/relationships/hyperlink" Target="https://eng-support.com/column/progress-book1-lesson10-1/" TargetMode="External"/><Relationship Id="rId12113" Type="http://schemas.openxmlformats.org/officeDocument/2006/relationships/hyperlink" Target="https://jukureiwa.com/tips/alphabet/" TargetMode="External"/><Relationship Id="rId13444" Type="http://schemas.openxmlformats.org/officeDocument/2006/relationships/hyperlink" Target="https://juku-escot.com/newtreasure/" TargetMode="External"/><Relationship Id="rId1333" Type="http://schemas.openxmlformats.org/officeDocument/2006/relationships/hyperlink" Target="https://eng-support.com/column/progress-book1-lesson12-1/" TargetMode="External"/><Relationship Id="rId2664" Type="http://schemas.openxmlformats.org/officeDocument/2006/relationships/hyperlink" Target="https://eng-support.com/column/progress-book1-lesson18-4/" TargetMode="External"/><Relationship Id="rId3994" Type="http://schemas.openxmlformats.org/officeDocument/2006/relationships/hyperlink" Target="https://eng-support.com/column/progress-book1-lesson10-1/" TargetMode="External"/><Relationship Id="rId12112" Type="http://schemas.openxmlformats.org/officeDocument/2006/relationships/hyperlink" Target="https://jukureiwa.com/tips/alphabet/" TargetMode="External"/><Relationship Id="rId13443" Type="http://schemas.openxmlformats.org/officeDocument/2006/relationships/hyperlink" Target="https://juku-escot.com/newtreasure/" TargetMode="External"/><Relationship Id="rId1323" Type="http://schemas.openxmlformats.org/officeDocument/2006/relationships/hyperlink" Target="https://eng-support.com/column/progress-book1-lesson12-1/" TargetMode="External"/><Relationship Id="rId2654" Type="http://schemas.openxmlformats.org/officeDocument/2006/relationships/hyperlink" Target="https://eng-support.com/column/progress-book1-lesson18-4/" TargetMode="External"/><Relationship Id="rId3986" Type="http://schemas.openxmlformats.org/officeDocument/2006/relationships/hyperlink" Target="https://eng-support.com/column/progress-book1-lesson10-1/" TargetMode="External"/><Relationship Id="rId1324" Type="http://schemas.openxmlformats.org/officeDocument/2006/relationships/hyperlink" Target="https://eng-support.com/column/progress-book1-lesson12-1/" TargetMode="External"/><Relationship Id="rId2655" Type="http://schemas.openxmlformats.org/officeDocument/2006/relationships/hyperlink" Target="https://eng-support.com/column/progress-book1-lesson18-4/" TargetMode="External"/><Relationship Id="rId3985" Type="http://schemas.openxmlformats.org/officeDocument/2006/relationships/hyperlink" Target="https://eng-support.com/column/progress-book1-lesson10-1/" TargetMode="External"/><Relationship Id="rId1325" Type="http://schemas.openxmlformats.org/officeDocument/2006/relationships/hyperlink" Target="https://eng-support.com/column/progress-book1-lesson12-1/" TargetMode="External"/><Relationship Id="rId2656" Type="http://schemas.openxmlformats.org/officeDocument/2006/relationships/hyperlink" Target="https://eng-support.com/column/progress-book1-lesson18-4/" TargetMode="External"/><Relationship Id="rId3988" Type="http://schemas.openxmlformats.org/officeDocument/2006/relationships/hyperlink" Target="https://eng-support.com/column/progress-book1-lesson10-1/" TargetMode="External"/><Relationship Id="rId1326" Type="http://schemas.openxmlformats.org/officeDocument/2006/relationships/hyperlink" Target="https://eng-support.com/column/progress-book1-lesson12-1/" TargetMode="External"/><Relationship Id="rId2657" Type="http://schemas.openxmlformats.org/officeDocument/2006/relationships/hyperlink" Target="https://eng-support.com/column/progress-book1-lesson18-4/" TargetMode="External"/><Relationship Id="rId3987" Type="http://schemas.openxmlformats.org/officeDocument/2006/relationships/hyperlink" Target="https://eng-support.com/column/progress-book1-lesson10-1/" TargetMode="External"/><Relationship Id="rId1327" Type="http://schemas.openxmlformats.org/officeDocument/2006/relationships/hyperlink" Target="https://eng-support.com/column/progress-book1-lesson12-1/" TargetMode="External"/><Relationship Id="rId2658" Type="http://schemas.openxmlformats.org/officeDocument/2006/relationships/hyperlink" Target="https://eng-support.com/column/progress-book1-lesson18-4/" TargetMode="External"/><Relationship Id="rId13460" Type="http://schemas.openxmlformats.org/officeDocument/2006/relationships/hyperlink" Target="https://juku-escot.com/newtreasure/" TargetMode="External"/><Relationship Id="rId1328" Type="http://schemas.openxmlformats.org/officeDocument/2006/relationships/hyperlink" Target="https://eng-support.com/column/progress-book1-lesson12-1/" TargetMode="External"/><Relationship Id="rId2659" Type="http://schemas.openxmlformats.org/officeDocument/2006/relationships/hyperlink" Target="https://eng-support.com/column/progress-book1-lesson18-4/" TargetMode="External"/><Relationship Id="rId3989" Type="http://schemas.openxmlformats.org/officeDocument/2006/relationships/hyperlink" Target="https://eng-support.com/column/progress-book1-lesson10-1/" TargetMode="External"/><Relationship Id="rId1329" Type="http://schemas.openxmlformats.org/officeDocument/2006/relationships/hyperlink" Target="https://eng-support.com/column/progress-book1-lesson12-1/" TargetMode="External"/><Relationship Id="rId12129" Type="http://schemas.openxmlformats.org/officeDocument/2006/relationships/hyperlink" Target="https://jukureiwa.com/tips/alphabet/" TargetMode="External"/><Relationship Id="rId12128" Type="http://schemas.openxmlformats.org/officeDocument/2006/relationships/hyperlink" Target="https://jukureiwa.com/tips/alphabet/" TargetMode="External"/><Relationship Id="rId13459" Type="http://schemas.openxmlformats.org/officeDocument/2006/relationships/hyperlink" Target="https://juku-escot.com/newtreasure/" TargetMode="External"/><Relationship Id="rId12127" Type="http://schemas.openxmlformats.org/officeDocument/2006/relationships/hyperlink" Target="https://jukureiwa.com/tips/alphabet/" TargetMode="External"/><Relationship Id="rId13458" Type="http://schemas.openxmlformats.org/officeDocument/2006/relationships/hyperlink" Target="https://juku-escot.com/newtreasure/" TargetMode="External"/><Relationship Id="rId12122" Type="http://schemas.openxmlformats.org/officeDocument/2006/relationships/hyperlink" Target="https://jukureiwa.com/tips/alphabet/" TargetMode="External"/><Relationship Id="rId13453" Type="http://schemas.openxmlformats.org/officeDocument/2006/relationships/hyperlink" Target="https://juku-escot.com/newtreasure/" TargetMode="External"/><Relationship Id="rId12121" Type="http://schemas.openxmlformats.org/officeDocument/2006/relationships/hyperlink" Target="https://jukureiwa.com/tips/alphabet/" TargetMode="External"/><Relationship Id="rId13452" Type="http://schemas.openxmlformats.org/officeDocument/2006/relationships/hyperlink" Target="https://juku-escot.com/newtreasure/" TargetMode="External"/><Relationship Id="rId3980" Type="http://schemas.openxmlformats.org/officeDocument/2006/relationships/hyperlink" Target="https://eng-support.com/column/progress-book1-lesson10-1/" TargetMode="External"/><Relationship Id="rId12120" Type="http://schemas.openxmlformats.org/officeDocument/2006/relationships/hyperlink" Target="https://jukureiwa.com/tips/alphabet/" TargetMode="External"/><Relationship Id="rId13451" Type="http://schemas.openxmlformats.org/officeDocument/2006/relationships/hyperlink" Target="https://juku-escot.com/newtreasure/" TargetMode="External"/><Relationship Id="rId13450" Type="http://schemas.openxmlformats.org/officeDocument/2006/relationships/hyperlink" Target="https://juku-escot.com/newtreasure/" TargetMode="External"/><Relationship Id="rId2650" Type="http://schemas.openxmlformats.org/officeDocument/2006/relationships/hyperlink" Target="https://eng-support.com/column/progress-book1-lesson18-4/" TargetMode="External"/><Relationship Id="rId3982" Type="http://schemas.openxmlformats.org/officeDocument/2006/relationships/hyperlink" Target="https://eng-support.com/column/progress-book1-lesson10-1/" TargetMode="External"/><Relationship Id="rId12126" Type="http://schemas.openxmlformats.org/officeDocument/2006/relationships/hyperlink" Target="https://jukureiwa.com/tips/alphabet/" TargetMode="External"/><Relationship Id="rId13457" Type="http://schemas.openxmlformats.org/officeDocument/2006/relationships/hyperlink" Target="https://juku-escot.com/newtreasure/" TargetMode="External"/><Relationship Id="rId1320" Type="http://schemas.openxmlformats.org/officeDocument/2006/relationships/hyperlink" Target="https://koten-kakitsubata.jp/blog/taketorimonogatari/" TargetMode="External"/><Relationship Id="rId2651" Type="http://schemas.openxmlformats.org/officeDocument/2006/relationships/hyperlink" Target="https://eng-support.com/column/progress-book1-lesson18-4/" TargetMode="External"/><Relationship Id="rId3981" Type="http://schemas.openxmlformats.org/officeDocument/2006/relationships/hyperlink" Target="https://eng-support.com/column/progress-book1-lesson10-1/" TargetMode="External"/><Relationship Id="rId12125" Type="http://schemas.openxmlformats.org/officeDocument/2006/relationships/hyperlink" Target="https://jukureiwa.com/tips/alphabet/" TargetMode="External"/><Relationship Id="rId13456" Type="http://schemas.openxmlformats.org/officeDocument/2006/relationships/hyperlink" Target="https://juku-escot.com/newtreasure/" TargetMode="External"/><Relationship Id="rId1321" Type="http://schemas.openxmlformats.org/officeDocument/2006/relationships/hyperlink" Target="https://koten-kakitsubata.jp/blog/taketorimonogatari/" TargetMode="External"/><Relationship Id="rId2652" Type="http://schemas.openxmlformats.org/officeDocument/2006/relationships/hyperlink" Target="https://eng-support.com/column/progress-book1-lesson18-4/" TargetMode="External"/><Relationship Id="rId3984" Type="http://schemas.openxmlformats.org/officeDocument/2006/relationships/hyperlink" Target="https://eng-support.com/column/progress-book1-lesson10-1/" TargetMode="External"/><Relationship Id="rId12124" Type="http://schemas.openxmlformats.org/officeDocument/2006/relationships/hyperlink" Target="https://jukureiwa.com/tips/alphabet/" TargetMode="External"/><Relationship Id="rId13455" Type="http://schemas.openxmlformats.org/officeDocument/2006/relationships/hyperlink" Target="https://juku-escot.com/newtreasure/" TargetMode="External"/><Relationship Id="rId1322" Type="http://schemas.openxmlformats.org/officeDocument/2006/relationships/hyperlink" Target="https://koten-kakitsubata.jp/blog/taketorimonogatari/" TargetMode="External"/><Relationship Id="rId2653" Type="http://schemas.openxmlformats.org/officeDocument/2006/relationships/hyperlink" Target="https://eng-support.com/column/progress-book1-lesson18-4/" TargetMode="External"/><Relationship Id="rId3983" Type="http://schemas.openxmlformats.org/officeDocument/2006/relationships/hyperlink" Target="https://eng-support.com/column/progress-book1-lesson10-1/" TargetMode="External"/><Relationship Id="rId12123" Type="http://schemas.openxmlformats.org/officeDocument/2006/relationships/hyperlink" Target="https://jukureiwa.com/tips/alphabet/" TargetMode="External"/><Relationship Id="rId13454" Type="http://schemas.openxmlformats.org/officeDocument/2006/relationships/hyperlink" Target="https://juku-escot.com/newtreasure/" TargetMode="External"/><Relationship Id="rId1356" Type="http://schemas.openxmlformats.org/officeDocument/2006/relationships/hyperlink" Target="https://eng-support.com/column/progress-book1-lesson12-1/" TargetMode="External"/><Relationship Id="rId2687" Type="http://schemas.openxmlformats.org/officeDocument/2006/relationships/hyperlink" Target="https://eng-support.com/column/book2-lesson4-scene1/" TargetMode="External"/><Relationship Id="rId1357" Type="http://schemas.openxmlformats.org/officeDocument/2006/relationships/hyperlink" Target="https://eng-support.com/column/progress-book1-lesson12-1/" TargetMode="External"/><Relationship Id="rId2688" Type="http://schemas.openxmlformats.org/officeDocument/2006/relationships/hyperlink" Target="https://eng-support.com/column/book2-lesson4-scene1/" TargetMode="External"/><Relationship Id="rId1358" Type="http://schemas.openxmlformats.org/officeDocument/2006/relationships/hyperlink" Target="https://eng-support.com/column/progress-book1-lesson12-1/" TargetMode="External"/><Relationship Id="rId2689" Type="http://schemas.openxmlformats.org/officeDocument/2006/relationships/hyperlink" Target="https://eng-support.com/column/book2-lesson4-scene1/" TargetMode="External"/><Relationship Id="rId1359" Type="http://schemas.openxmlformats.org/officeDocument/2006/relationships/hyperlink" Target="https://eng-support.com/column/progress-book1-lesson12-1/" TargetMode="External"/><Relationship Id="rId13428" Type="http://schemas.openxmlformats.org/officeDocument/2006/relationships/hyperlink" Target="https://juku-escot.com/newtreasure/" TargetMode="External"/><Relationship Id="rId13427" Type="http://schemas.openxmlformats.org/officeDocument/2006/relationships/hyperlink" Target="https://juku-escot.com/newtreasure/" TargetMode="External"/><Relationship Id="rId13426" Type="http://schemas.openxmlformats.org/officeDocument/2006/relationships/hyperlink" Target="https://juku-escot.com/newtreasure/" TargetMode="External"/><Relationship Id="rId13425" Type="http://schemas.openxmlformats.org/officeDocument/2006/relationships/hyperlink" Target="https://juku-escot.com/newtreasure/" TargetMode="External"/><Relationship Id="rId13429" Type="http://schemas.openxmlformats.org/officeDocument/2006/relationships/hyperlink" Target="https://juku-escot.com/newtreasure/" TargetMode="External"/><Relationship Id="rId13420" Type="http://schemas.openxmlformats.org/officeDocument/2006/relationships/hyperlink" Target="https://juku-escot.com/newtreasure/" TargetMode="External"/><Relationship Id="rId2680" Type="http://schemas.openxmlformats.org/officeDocument/2006/relationships/hyperlink" Target="https://eng-support.com/column/book2-lesson4-scene1/" TargetMode="External"/><Relationship Id="rId1350" Type="http://schemas.openxmlformats.org/officeDocument/2006/relationships/hyperlink" Target="https://eng-support.com/column/progress-book1-lesson12-1/" TargetMode="External"/><Relationship Id="rId2681" Type="http://schemas.openxmlformats.org/officeDocument/2006/relationships/hyperlink" Target="https://eng-support.com/column/book2-lesson4-scene1/" TargetMode="External"/><Relationship Id="rId1351" Type="http://schemas.openxmlformats.org/officeDocument/2006/relationships/hyperlink" Target="https://eng-support.com/column/progress-book1-lesson12-1/" TargetMode="External"/><Relationship Id="rId2682" Type="http://schemas.openxmlformats.org/officeDocument/2006/relationships/hyperlink" Target="https://eng-support.com/column/book2-lesson4-scene1/" TargetMode="External"/><Relationship Id="rId1352" Type="http://schemas.openxmlformats.org/officeDocument/2006/relationships/hyperlink" Target="https://eng-support.com/column/progress-book1-lesson12-1/" TargetMode="External"/><Relationship Id="rId2683" Type="http://schemas.openxmlformats.org/officeDocument/2006/relationships/hyperlink" Target="https://eng-support.com/column/book2-lesson4-scene1/" TargetMode="External"/><Relationship Id="rId13424" Type="http://schemas.openxmlformats.org/officeDocument/2006/relationships/hyperlink" Target="https://juku-escot.com/newtreasure/" TargetMode="External"/><Relationship Id="rId1353" Type="http://schemas.openxmlformats.org/officeDocument/2006/relationships/hyperlink" Target="https://eng-support.com/column/progress-book1-lesson12-1/" TargetMode="External"/><Relationship Id="rId2684" Type="http://schemas.openxmlformats.org/officeDocument/2006/relationships/hyperlink" Target="https://eng-support.com/column/book2-lesson4-scene1/" TargetMode="External"/><Relationship Id="rId13423" Type="http://schemas.openxmlformats.org/officeDocument/2006/relationships/hyperlink" Target="https://juku-escot.com/newtreasure/" TargetMode="External"/><Relationship Id="rId1354" Type="http://schemas.openxmlformats.org/officeDocument/2006/relationships/hyperlink" Target="https://eng-support.com/column/progress-book1-lesson12-1/" TargetMode="External"/><Relationship Id="rId2685" Type="http://schemas.openxmlformats.org/officeDocument/2006/relationships/hyperlink" Target="https://eng-support.com/column/book2-lesson4-scene1/" TargetMode="External"/><Relationship Id="rId13422" Type="http://schemas.openxmlformats.org/officeDocument/2006/relationships/hyperlink" Target="https://juku-escot.com/newtreasure/" TargetMode="External"/><Relationship Id="rId1355" Type="http://schemas.openxmlformats.org/officeDocument/2006/relationships/hyperlink" Target="https://eng-support.com/column/progress-book1-lesson12-1/" TargetMode="External"/><Relationship Id="rId2686" Type="http://schemas.openxmlformats.org/officeDocument/2006/relationships/hyperlink" Target="https://eng-support.com/column/book2-lesson4-scene1/" TargetMode="External"/><Relationship Id="rId13421" Type="http://schemas.openxmlformats.org/officeDocument/2006/relationships/hyperlink" Target="https://juku-escot.com/newtreasure/" TargetMode="External"/><Relationship Id="rId1345" Type="http://schemas.openxmlformats.org/officeDocument/2006/relationships/hyperlink" Target="https://eng-support.com/column/progress-book1-lesson12-1/" TargetMode="External"/><Relationship Id="rId2676" Type="http://schemas.openxmlformats.org/officeDocument/2006/relationships/hyperlink" Target="https://eng-support.com/column/book2-lesson4-scene1/" TargetMode="External"/><Relationship Id="rId1346" Type="http://schemas.openxmlformats.org/officeDocument/2006/relationships/hyperlink" Target="https://eng-support.com/column/progress-book1-lesson12-1/" TargetMode="External"/><Relationship Id="rId2677" Type="http://schemas.openxmlformats.org/officeDocument/2006/relationships/hyperlink" Target="https://eng-support.com/column/book2-lesson4-scene1/" TargetMode="External"/><Relationship Id="rId1347" Type="http://schemas.openxmlformats.org/officeDocument/2006/relationships/hyperlink" Target="https://eng-support.com/column/progress-book1-lesson12-1/" TargetMode="External"/><Relationship Id="rId2678" Type="http://schemas.openxmlformats.org/officeDocument/2006/relationships/hyperlink" Target="https://eng-support.com/column/book2-lesson4-scene1/" TargetMode="External"/><Relationship Id="rId1348" Type="http://schemas.openxmlformats.org/officeDocument/2006/relationships/hyperlink" Target="https://eng-support.com/column/progress-book1-lesson12-1/" TargetMode="External"/><Relationship Id="rId2679" Type="http://schemas.openxmlformats.org/officeDocument/2006/relationships/hyperlink" Target="https://eng-support.com/column/book2-lesson4-scene1/" TargetMode="External"/><Relationship Id="rId1349" Type="http://schemas.openxmlformats.org/officeDocument/2006/relationships/hyperlink" Target="https://eng-support.com/column/progress-book1-lesson12-1/" TargetMode="External"/><Relationship Id="rId12108" Type="http://schemas.openxmlformats.org/officeDocument/2006/relationships/hyperlink" Target="https://jukureiwa.com/tips/alphabet/" TargetMode="External"/><Relationship Id="rId13439" Type="http://schemas.openxmlformats.org/officeDocument/2006/relationships/hyperlink" Target="https://juku-escot.com/newtreasure/" TargetMode="External"/><Relationship Id="rId12107" Type="http://schemas.openxmlformats.org/officeDocument/2006/relationships/hyperlink" Target="https://jukureiwa.com/tips/alphabet/" TargetMode="External"/><Relationship Id="rId13438" Type="http://schemas.openxmlformats.org/officeDocument/2006/relationships/hyperlink" Target="https://juku-escot.com/newtreasure/" TargetMode="External"/><Relationship Id="rId12106" Type="http://schemas.openxmlformats.org/officeDocument/2006/relationships/hyperlink" Target="https://jukureiwa.com/tips/alphabet/" TargetMode="External"/><Relationship Id="rId13437" Type="http://schemas.openxmlformats.org/officeDocument/2006/relationships/hyperlink" Target="https://juku-escot.com/newtreasure/" TargetMode="External"/><Relationship Id="rId12105" Type="http://schemas.openxmlformats.org/officeDocument/2006/relationships/hyperlink" Target="https://jukureiwa.com/tips/alphabet/" TargetMode="External"/><Relationship Id="rId13436" Type="http://schemas.openxmlformats.org/officeDocument/2006/relationships/hyperlink" Target="https://juku-escot.com/newtreasure/" TargetMode="External"/><Relationship Id="rId12109" Type="http://schemas.openxmlformats.org/officeDocument/2006/relationships/hyperlink" Target="https://jukureiwa.com/tips/alphabet/" TargetMode="External"/><Relationship Id="rId12100" Type="http://schemas.openxmlformats.org/officeDocument/2006/relationships/hyperlink" Target="https://jukureiwa.com/tips/alphabet/" TargetMode="External"/><Relationship Id="rId13431" Type="http://schemas.openxmlformats.org/officeDocument/2006/relationships/hyperlink" Target="https://juku-escot.com/newtreasure/" TargetMode="External"/><Relationship Id="rId13430" Type="http://schemas.openxmlformats.org/officeDocument/2006/relationships/hyperlink" Target="https://juku-escot.com/newtreasure/" TargetMode="External"/><Relationship Id="rId2670" Type="http://schemas.openxmlformats.org/officeDocument/2006/relationships/hyperlink" Target="https://eng-support.com/column/progress-book1-lesson18-4/" TargetMode="External"/><Relationship Id="rId1340" Type="http://schemas.openxmlformats.org/officeDocument/2006/relationships/hyperlink" Target="https://eng-support.com/column/progress-book1-lesson12-1/" TargetMode="External"/><Relationship Id="rId2671" Type="http://schemas.openxmlformats.org/officeDocument/2006/relationships/hyperlink" Target="https://eng-support.com/column/progress-book1-lesson18-4/" TargetMode="External"/><Relationship Id="rId1341" Type="http://schemas.openxmlformats.org/officeDocument/2006/relationships/hyperlink" Target="https://eng-support.com/column/progress-book1-lesson12-1/" TargetMode="External"/><Relationship Id="rId2672" Type="http://schemas.openxmlformats.org/officeDocument/2006/relationships/hyperlink" Target="https://eng-support.com/column/progress-book1-lesson18-4/" TargetMode="External"/><Relationship Id="rId12104" Type="http://schemas.openxmlformats.org/officeDocument/2006/relationships/hyperlink" Target="https://jukureiwa.com/tips/alphabet/" TargetMode="External"/><Relationship Id="rId13435" Type="http://schemas.openxmlformats.org/officeDocument/2006/relationships/hyperlink" Target="https://juku-escot.com/newtreasure/" TargetMode="External"/><Relationship Id="rId1342" Type="http://schemas.openxmlformats.org/officeDocument/2006/relationships/hyperlink" Target="https://eng-support.com/column/progress-book1-lesson12-1/" TargetMode="External"/><Relationship Id="rId2673" Type="http://schemas.openxmlformats.org/officeDocument/2006/relationships/hyperlink" Target="https://eng-support.com/column/book2-lesson4-scene1/" TargetMode="External"/><Relationship Id="rId12103" Type="http://schemas.openxmlformats.org/officeDocument/2006/relationships/hyperlink" Target="https://jukureiwa.com/tips/alphabet/" TargetMode="External"/><Relationship Id="rId13434" Type="http://schemas.openxmlformats.org/officeDocument/2006/relationships/hyperlink" Target="https://juku-escot.com/newtreasure/" TargetMode="External"/><Relationship Id="rId1343" Type="http://schemas.openxmlformats.org/officeDocument/2006/relationships/hyperlink" Target="https://eng-support.com/column/progress-book1-lesson12-1/" TargetMode="External"/><Relationship Id="rId2674" Type="http://schemas.openxmlformats.org/officeDocument/2006/relationships/hyperlink" Target="https://eng-support.com/column/book2-lesson4-scene1/" TargetMode="External"/><Relationship Id="rId12102" Type="http://schemas.openxmlformats.org/officeDocument/2006/relationships/hyperlink" Target="https://jukureiwa.com/tips/alphabet/" TargetMode="External"/><Relationship Id="rId13433" Type="http://schemas.openxmlformats.org/officeDocument/2006/relationships/hyperlink" Target="https://juku-escot.com/newtreasure/" TargetMode="External"/><Relationship Id="rId1344" Type="http://schemas.openxmlformats.org/officeDocument/2006/relationships/hyperlink" Target="https://eng-support.com/column/progress-book1-lesson12-1/" TargetMode="External"/><Relationship Id="rId2675" Type="http://schemas.openxmlformats.org/officeDocument/2006/relationships/hyperlink" Target="https://eng-support.com/column/book2-lesson4-scene1/" TargetMode="External"/><Relationship Id="rId12101" Type="http://schemas.openxmlformats.org/officeDocument/2006/relationships/hyperlink" Target="https://jukureiwa.com/tips/alphabet/" TargetMode="External"/><Relationship Id="rId13432" Type="http://schemas.openxmlformats.org/officeDocument/2006/relationships/hyperlink" Target="https://juku-escot.com/newtreasure/" TargetMode="External"/><Relationship Id="rId2621" Type="http://schemas.openxmlformats.org/officeDocument/2006/relationships/hyperlink" Target="https://eigo-rewrite.com/column/stage1_lesson7-1/" TargetMode="External"/><Relationship Id="rId3953" Type="http://schemas.openxmlformats.org/officeDocument/2006/relationships/hyperlink" Target="https://juku-escot.com/c_blogs/sakubunanki/" TargetMode="External"/><Relationship Id="rId2622" Type="http://schemas.openxmlformats.org/officeDocument/2006/relationships/hyperlink" Target="https://eigo-rewrite.com/column/stage1_lesson7-1/" TargetMode="External"/><Relationship Id="rId3952" Type="http://schemas.openxmlformats.org/officeDocument/2006/relationships/hyperlink" Target="https://juku-escot.com/c_blogs/sakubunanki/" TargetMode="External"/><Relationship Id="rId2623" Type="http://schemas.openxmlformats.org/officeDocument/2006/relationships/hyperlink" Target="https://eng-support.com/column/progress-book1-lesson18-4/" TargetMode="External"/><Relationship Id="rId3955" Type="http://schemas.openxmlformats.org/officeDocument/2006/relationships/hyperlink" Target="https://juku-escot.com/c_blogs/sakubunanki/" TargetMode="External"/><Relationship Id="rId2624" Type="http://schemas.openxmlformats.org/officeDocument/2006/relationships/hyperlink" Target="https://eng-support.com/column/progress-book1-lesson18-4/" TargetMode="External"/><Relationship Id="rId3954" Type="http://schemas.openxmlformats.org/officeDocument/2006/relationships/hyperlink" Target="https://juku-escot.com/c_blogs/sakubunanki/" TargetMode="External"/><Relationship Id="rId2625" Type="http://schemas.openxmlformats.org/officeDocument/2006/relationships/hyperlink" Target="https://eng-support.com/column/progress-book1-lesson18-4/" TargetMode="External"/><Relationship Id="rId3957" Type="http://schemas.openxmlformats.org/officeDocument/2006/relationships/hyperlink" Target="https://juku-escot.com/c_blogs/sakubunanki/" TargetMode="External"/><Relationship Id="rId12162" Type="http://schemas.openxmlformats.org/officeDocument/2006/relationships/hyperlink" Target="https://jukureiwa.com/tips/alphabet/" TargetMode="External"/><Relationship Id="rId13493" Type="http://schemas.openxmlformats.org/officeDocument/2006/relationships/hyperlink" Target="https://juku-escot.com/newtreasure/" TargetMode="External"/><Relationship Id="rId2626" Type="http://schemas.openxmlformats.org/officeDocument/2006/relationships/hyperlink" Target="https://eng-support.com/column/progress-book1-lesson18-4/" TargetMode="External"/><Relationship Id="rId3956" Type="http://schemas.openxmlformats.org/officeDocument/2006/relationships/hyperlink" Target="https://juku-escot.com/c_blogs/sakubunanki/" TargetMode="External"/><Relationship Id="rId12161" Type="http://schemas.openxmlformats.org/officeDocument/2006/relationships/hyperlink" Target="https://jukureiwa.com/tips/alphabet/" TargetMode="External"/><Relationship Id="rId13492" Type="http://schemas.openxmlformats.org/officeDocument/2006/relationships/hyperlink" Target="https://juku-escot.com/newtreasure/" TargetMode="External"/><Relationship Id="rId2627" Type="http://schemas.openxmlformats.org/officeDocument/2006/relationships/hyperlink" Target="https://eng-support.com/column/progress-book1-lesson18-4/" TargetMode="External"/><Relationship Id="rId3959" Type="http://schemas.openxmlformats.org/officeDocument/2006/relationships/hyperlink" Target="https://juku-escot.com/c_blogs/sakubunanki/" TargetMode="External"/><Relationship Id="rId12160" Type="http://schemas.openxmlformats.org/officeDocument/2006/relationships/hyperlink" Target="https://jukureiwa.com/tips/alphabet/" TargetMode="External"/><Relationship Id="rId13491" Type="http://schemas.openxmlformats.org/officeDocument/2006/relationships/hyperlink" Target="https://juku-escot.com/newtreasure/" TargetMode="External"/><Relationship Id="rId2628" Type="http://schemas.openxmlformats.org/officeDocument/2006/relationships/hyperlink" Target="https://eng-support.com/column/progress-book1-lesson18-4/" TargetMode="External"/><Relationship Id="rId3958" Type="http://schemas.openxmlformats.org/officeDocument/2006/relationships/hyperlink" Target="https://juku-escot.com/c_blogs/sakubunanki/" TargetMode="External"/><Relationship Id="rId13490" Type="http://schemas.openxmlformats.org/officeDocument/2006/relationships/hyperlink" Target="https://juku-escot.com/newtreasure/" TargetMode="External"/><Relationship Id="rId2629" Type="http://schemas.openxmlformats.org/officeDocument/2006/relationships/hyperlink" Target="https://eng-support.com/column/progress-book1-lesson18-4/" TargetMode="External"/><Relationship Id="rId12155" Type="http://schemas.openxmlformats.org/officeDocument/2006/relationships/hyperlink" Target="https://jukureiwa.com/tips/alphabet/" TargetMode="External"/><Relationship Id="rId13486" Type="http://schemas.openxmlformats.org/officeDocument/2006/relationships/hyperlink" Target="https://juku-escot.com/newtreasure/" TargetMode="External"/><Relationship Id="rId12154" Type="http://schemas.openxmlformats.org/officeDocument/2006/relationships/hyperlink" Target="https://jukureiwa.com/tips/alphabet/" TargetMode="External"/><Relationship Id="rId13485" Type="http://schemas.openxmlformats.org/officeDocument/2006/relationships/hyperlink" Target="https://juku-escot.com/newtreasure/" TargetMode="External"/><Relationship Id="rId12153" Type="http://schemas.openxmlformats.org/officeDocument/2006/relationships/hyperlink" Target="https://jukureiwa.com/tips/alphabet/" TargetMode="External"/><Relationship Id="rId13484" Type="http://schemas.openxmlformats.org/officeDocument/2006/relationships/hyperlink" Target="https://juku-escot.com/newtreasure/" TargetMode="External"/><Relationship Id="rId12152" Type="http://schemas.openxmlformats.org/officeDocument/2006/relationships/hyperlink" Target="https://jukureiwa.com/tips/alphabet/" TargetMode="External"/><Relationship Id="rId13483" Type="http://schemas.openxmlformats.org/officeDocument/2006/relationships/hyperlink" Target="https://juku-escot.com/newtreasure/" TargetMode="External"/><Relationship Id="rId12159" Type="http://schemas.openxmlformats.org/officeDocument/2006/relationships/hyperlink" Target="https://jukureiwa.com/tips/alphabet/" TargetMode="External"/><Relationship Id="rId12158" Type="http://schemas.openxmlformats.org/officeDocument/2006/relationships/hyperlink" Target="https://jukureiwa.com/tips/alphabet/" TargetMode="External"/><Relationship Id="rId13489" Type="http://schemas.openxmlformats.org/officeDocument/2006/relationships/hyperlink" Target="https://juku-escot.com/newtreasure/" TargetMode="External"/><Relationship Id="rId3951" Type="http://schemas.openxmlformats.org/officeDocument/2006/relationships/hyperlink" Target="https://juku-escot.com/c_blogs/sakubunanki/" TargetMode="External"/><Relationship Id="rId12157" Type="http://schemas.openxmlformats.org/officeDocument/2006/relationships/hyperlink" Target="https://jukureiwa.com/tips/alphabet/" TargetMode="External"/><Relationship Id="rId13488" Type="http://schemas.openxmlformats.org/officeDocument/2006/relationships/hyperlink" Target="https://juku-escot.com/newtreasure/" TargetMode="External"/><Relationship Id="rId2620" Type="http://schemas.openxmlformats.org/officeDocument/2006/relationships/hyperlink" Target="https://eigo-rewrite.com/column/stage1_lesson7-1/" TargetMode="External"/><Relationship Id="rId3950" Type="http://schemas.openxmlformats.org/officeDocument/2006/relationships/hyperlink" Target="https://juku-escot.com/c_blogs/sakubunanki/" TargetMode="External"/><Relationship Id="rId12156" Type="http://schemas.openxmlformats.org/officeDocument/2006/relationships/hyperlink" Target="https://jukureiwa.com/tips/alphabet/" TargetMode="External"/><Relationship Id="rId13487" Type="http://schemas.openxmlformats.org/officeDocument/2006/relationships/hyperlink" Target="https://juku-escot.com/newtreasure/" TargetMode="External"/><Relationship Id="rId2610" Type="http://schemas.openxmlformats.org/officeDocument/2006/relationships/hyperlink" Target="https://eigo-rewrite.com/column/stage1_lesson7-1/" TargetMode="External"/><Relationship Id="rId3942" Type="http://schemas.openxmlformats.org/officeDocument/2006/relationships/hyperlink" Target="https://juku-escot.com/c_blogs/sakubunanki/" TargetMode="External"/><Relationship Id="rId2611" Type="http://schemas.openxmlformats.org/officeDocument/2006/relationships/hyperlink" Target="https://eigo-rewrite.com/column/stage1_lesson7-1/" TargetMode="External"/><Relationship Id="rId3941" Type="http://schemas.openxmlformats.org/officeDocument/2006/relationships/hyperlink" Target="https://juku-escot.com/c_blogs/sakubunanki/" TargetMode="External"/><Relationship Id="rId2612" Type="http://schemas.openxmlformats.org/officeDocument/2006/relationships/hyperlink" Target="https://eigo-rewrite.com/column/stage1_lesson7-1/" TargetMode="External"/><Relationship Id="rId3944" Type="http://schemas.openxmlformats.org/officeDocument/2006/relationships/hyperlink" Target="https://juku-escot.com/c_blogs/sakubunanki/" TargetMode="External"/><Relationship Id="rId2613" Type="http://schemas.openxmlformats.org/officeDocument/2006/relationships/hyperlink" Target="https://eigo-rewrite.com/column/stage1_lesson7-1/" TargetMode="External"/><Relationship Id="rId3943" Type="http://schemas.openxmlformats.org/officeDocument/2006/relationships/hyperlink" Target="https://juku-escot.com/c_blogs/sakubunanki/" TargetMode="External"/><Relationship Id="rId2614" Type="http://schemas.openxmlformats.org/officeDocument/2006/relationships/hyperlink" Target="https://eigo-rewrite.com/column/stage1_lesson7-1/" TargetMode="External"/><Relationship Id="rId3946" Type="http://schemas.openxmlformats.org/officeDocument/2006/relationships/hyperlink" Target="https://juku-escot.com/c_blogs/sakubunanki/" TargetMode="External"/><Relationship Id="rId12173" Type="http://schemas.openxmlformats.org/officeDocument/2006/relationships/hyperlink" Target="https://jukureiwa.com/tips/alphabet/" TargetMode="External"/><Relationship Id="rId2615" Type="http://schemas.openxmlformats.org/officeDocument/2006/relationships/hyperlink" Target="https://eigo-rewrite.com/column/stage1_lesson7-1/" TargetMode="External"/><Relationship Id="rId3945" Type="http://schemas.openxmlformats.org/officeDocument/2006/relationships/hyperlink" Target="https://juku-escot.com/c_blogs/sakubunanki/" TargetMode="External"/><Relationship Id="rId12172" Type="http://schemas.openxmlformats.org/officeDocument/2006/relationships/hyperlink" Target="https://jukureiwa.com/tips/alphabet/" TargetMode="External"/><Relationship Id="rId2616" Type="http://schemas.openxmlformats.org/officeDocument/2006/relationships/hyperlink" Target="https://eigo-rewrite.com/column/stage1_lesson7-1/" TargetMode="External"/><Relationship Id="rId3948" Type="http://schemas.openxmlformats.org/officeDocument/2006/relationships/hyperlink" Target="https://juku-escot.com/c_blogs/sakubunanki/" TargetMode="External"/><Relationship Id="rId12171" Type="http://schemas.openxmlformats.org/officeDocument/2006/relationships/hyperlink" Target="https://jukureiwa.com/tips/alphabet/" TargetMode="External"/><Relationship Id="rId2617" Type="http://schemas.openxmlformats.org/officeDocument/2006/relationships/hyperlink" Target="https://eigo-rewrite.com/column/stage1_lesson7-1/" TargetMode="External"/><Relationship Id="rId3947" Type="http://schemas.openxmlformats.org/officeDocument/2006/relationships/hyperlink" Target="https://juku-escot.com/c_blogs/sakubunanki/" TargetMode="External"/><Relationship Id="rId12170" Type="http://schemas.openxmlformats.org/officeDocument/2006/relationships/hyperlink" Target="https://jukureiwa.com/tips/alphabet/" TargetMode="External"/><Relationship Id="rId2618" Type="http://schemas.openxmlformats.org/officeDocument/2006/relationships/hyperlink" Target="https://eigo-rewrite.com/column/stage1_lesson7-1/" TargetMode="External"/><Relationship Id="rId2619" Type="http://schemas.openxmlformats.org/officeDocument/2006/relationships/hyperlink" Target="https://eigo-rewrite.com/column/stage1_lesson7-1/" TargetMode="External"/><Relationship Id="rId3949" Type="http://schemas.openxmlformats.org/officeDocument/2006/relationships/hyperlink" Target="https://juku-escot.com/c_blogs/sakubunanki/" TargetMode="External"/><Relationship Id="rId12166" Type="http://schemas.openxmlformats.org/officeDocument/2006/relationships/hyperlink" Target="https://jukureiwa.com/tips/alphabet/" TargetMode="External"/><Relationship Id="rId13497" Type="http://schemas.openxmlformats.org/officeDocument/2006/relationships/hyperlink" Target="https://juku-escot.com/newtreasure/" TargetMode="External"/><Relationship Id="rId12165" Type="http://schemas.openxmlformats.org/officeDocument/2006/relationships/hyperlink" Target="https://jukureiwa.com/tips/alphabet/" TargetMode="External"/><Relationship Id="rId13496" Type="http://schemas.openxmlformats.org/officeDocument/2006/relationships/hyperlink" Target="https://juku-escot.com/newtreasure/" TargetMode="External"/><Relationship Id="rId12164" Type="http://schemas.openxmlformats.org/officeDocument/2006/relationships/hyperlink" Target="https://jukureiwa.com/tips/alphabet/" TargetMode="External"/><Relationship Id="rId13495" Type="http://schemas.openxmlformats.org/officeDocument/2006/relationships/hyperlink" Target="https://juku-escot.com/newtreasure/" TargetMode="External"/><Relationship Id="rId12163" Type="http://schemas.openxmlformats.org/officeDocument/2006/relationships/hyperlink" Target="https://jukureiwa.com/tips/alphabet/" TargetMode="External"/><Relationship Id="rId13494" Type="http://schemas.openxmlformats.org/officeDocument/2006/relationships/hyperlink" Target="https://juku-escot.com/newtreasure/" TargetMode="External"/><Relationship Id="rId12169" Type="http://schemas.openxmlformats.org/officeDocument/2006/relationships/hyperlink" Target="https://jukureiwa.com/tips/alphabet/" TargetMode="External"/><Relationship Id="rId3940" Type="http://schemas.openxmlformats.org/officeDocument/2006/relationships/hyperlink" Target="https://juku-escot.com/c_blogs/sakubunanki/" TargetMode="External"/><Relationship Id="rId12168" Type="http://schemas.openxmlformats.org/officeDocument/2006/relationships/hyperlink" Target="https://jukureiwa.com/tips/alphabet/" TargetMode="External"/><Relationship Id="rId13499" Type="http://schemas.openxmlformats.org/officeDocument/2006/relationships/hyperlink" Target="https://juku-escot.com/c_blogs/suugakukyouhu/" TargetMode="External"/><Relationship Id="rId12167" Type="http://schemas.openxmlformats.org/officeDocument/2006/relationships/hyperlink" Target="https://jukureiwa.com/tips/alphabet/" TargetMode="External"/><Relationship Id="rId13498" Type="http://schemas.openxmlformats.org/officeDocument/2006/relationships/hyperlink" Target="https://juku-escot.com/newtreasure/" TargetMode="External"/><Relationship Id="rId1312" Type="http://schemas.openxmlformats.org/officeDocument/2006/relationships/hyperlink" Target="https://koten-kakitsubata.jp/blog/taketorimonogatari/" TargetMode="External"/><Relationship Id="rId2643" Type="http://schemas.openxmlformats.org/officeDocument/2006/relationships/hyperlink" Target="https://eng-support.com/column/progress-book1-lesson18-4/" TargetMode="External"/><Relationship Id="rId3975" Type="http://schemas.openxmlformats.org/officeDocument/2006/relationships/hyperlink" Target="https://eng-support.com/column/progress-book1-lesson10-1/" TargetMode="External"/><Relationship Id="rId1313" Type="http://schemas.openxmlformats.org/officeDocument/2006/relationships/hyperlink" Target="https://koten-kakitsubata.jp/blog/taketorimonogatari/" TargetMode="External"/><Relationship Id="rId2644" Type="http://schemas.openxmlformats.org/officeDocument/2006/relationships/hyperlink" Target="https://eng-support.com/column/progress-book1-lesson18-4/" TargetMode="External"/><Relationship Id="rId3974" Type="http://schemas.openxmlformats.org/officeDocument/2006/relationships/hyperlink" Target="https://eng-support.com/column/progress-book1-lesson10-1/" TargetMode="External"/><Relationship Id="rId1314" Type="http://schemas.openxmlformats.org/officeDocument/2006/relationships/hyperlink" Target="https://koten-kakitsubata.jp/blog/taketorimonogatari/" TargetMode="External"/><Relationship Id="rId2645" Type="http://schemas.openxmlformats.org/officeDocument/2006/relationships/hyperlink" Target="https://eng-support.com/column/progress-book1-lesson18-4/" TargetMode="External"/><Relationship Id="rId3977" Type="http://schemas.openxmlformats.org/officeDocument/2006/relationships/hyperlink" Target="https://eng-support.com/column/progress-book1-lesson10-1/" TargetMode="External"/><Relationship Id="rId1315" Type="http://schemas.openxmlformats.org/officeDocument/2006/relationships/hyperlink" Target="https://koten-kakitsubata.jp/blog/taketorimonogatari/" TargetMode="External"/><Relationship Id="rId2646" Type="http://schemas.openxmlformats.org/officeDocument/2006/relationships/hyperlink" Target="https://eng-support.com/column/progress-book1-lesson18-4/" TargetMode="External"/><Relationship Id="rId3976" Type="http://schemas.openxmlformats.org/officeDocument/2006/relationships/hyperlink" Target="https://eng-support.com/column/progress-book1-lesson10-1/" TargetMode="External"/><Relationship Id="rId1316" Type="http://schemas.openxmlformats.org/officeDocument/2006/relationships/hyperlink" Target="https://koten-kakitsubata.jp/blog/taketorimonogatari/" TargetMode="External"/><Relationship Id="rId2647" Type="http://schemas.openxmlformats.org/officeDocument/2006/relationships/hyperlink" Target="https://eng-support.com/column/progress-book1-lesson18-4/" TargetMode="External"/><Relationship Id="rId3979" Type="http://schemas.openxmlformats.org/officeDocument/2006/relationships/hyperlink" Target="https://eng-support.com/column/progress-book1-lesson10-1/" TargetMode="External"/><Relationship Id="rId12140" Type="http://schemas.openxmlformats.org/officeDocument/2006/relationships/hyperlink" Target="https://jukureiwa.com/tips/alphabet/" TargetMode="External"/><Relationship Id="rId13471" Type="http://schemas.openxmlformats.org/officeDocument/2006/relationships/hyperlink" Target="https://juku-escot.com/newtreasure/" TargetMode="External"/><Relationship Id="rId1317" Type="http://schemas.openxmlformats.org/officeDocument/2006/relationships/hyperlink" Target="https://koten-kakitsubata.jp/blog/taketorimonogatari/" TargetMode="External"/><Relationship Id="rId2648" Type="http://schemas.openxmlformats.org/officeDocument/2006/relationships/hyperlink" Target="https://eng-support.com/column/progress-book1-lesson18-4/" TargetMode="External"/><Relationship Id="rId3978" Type="http://schemas.openxmlformats.org/officeDocument/2006/relationships/hyperlink" Target="https://eng-support.com/column/progress-book1-lesson10-1/" TargetMode="External"/><Relationship Id="rId13470" Type="http://schemas.openxmlformats.org/officeDocument/2006/relationships/hyperlink" Target="https://juku-escot.com/newtreasure/" TargetMode="External"/><Relationship Id="rId1318" Type="http://schemas.openxmlformats.org/officeDocument/2006/relationships/hyperlink" Target="https://koten-kakitsubata.jp/blog/taketorimonogatari/" TargetMode="External"/><Relationship Id="rId2649" Type="http://schemas.openxmlformats.org/officeDocument/2006/relationships/hyperlink" Target="https://eng-support.com/column/progress-book1-lesson18-4/" TargetMode="External"/><Relationship Id="rId1319" Type="http://schemas.openxmlformats.org/officeDocument/2006/relationships/hyperlink" Target="https://koten-kakitsubata.jp/blog/taketorimonogatari/" TargetMode="External"/><Relationship Id="rId12139" Type="http://schemas.openxmlformats.org/officeDocument/2006/relationships/hyperlink" Target="https://jukureiwa.com/tips/alphabet/" TargetMode="External"/><Relationship Id="rId12138" Type="http://schemas.openxmlformats.org/officeDocument/2006/relationships/hyperlink" Target="https://jukureiwa.com/tips/alphabet/" TargetMode="External"/><Relationship Id="rId13469" Type="http://schemas.openxmlformats.org/officeDocument/2006/relationships/hyperlink" Target="https://juku-escot.com/newtreasure/" TargetMode="External"/><Relationship Id="rId12133" Type="http://schemas.openxmlformats.org/officeDocument/2006/relationships/hyperlink" Target="https://jukureiwa.com/tips/alphabet/" TargetMode="External"/><Relationship Id="rId13464" Type="http://schemas.openxmlformats.org/officeDocument/2006/relationships/hyperlink" Target="https://juku-escot.com/newtreasure/" TargetMode="External"/><Relationship Id="rId12132" Type="http://schemas.openxmlformats.org/officeDocument/2006/relationships/hyperlink" Target="https://jukureiwa.com/tips/alphabet/" TargetMode="External"/><Relationship Id="rId13463" Type="http://schemas.openxmlformats.org/officeDocument/2006/relationships/hyperlink" Target="https://juku-escot.com/newtreasure/" TargetMode="External"/><Relationship Id="rId12131" Type="http://schemas.openxmlformats.org/officeDocument/2006/relationships/hyperlink" Target="https://jukureiwa.com/tips/alphabet/" TargetMode="External"/><Relationship Id="rId13462" Type="http://schemas.openxmlformats.org/officeDocument/2006/relationships/hyperlink" Target="https://juku-escot.com/newtreasure/" TargetMode="External"/><Relationship Id="rId12130" Type="http://schemas.openxmlformats.org/officeDocument/2006/relationships/hyperlink" Target="https://jukureiwa.com/tips/alphabet/" TargetMode="External"/><Relationship Id="rId13461" Type="http://schemas.openxmlformats.org/officeDocument/2006/relationships/hyperlink" Target="https://juku-escot.com/newtreasure/" TargetMode="External"/><Relationship Id="rId3971" Type="http://schemas.openxmlformats.org/officeDocument/2006/relationships/hyperlink" Target="https://juku-escot.com/c_blogs/sakubunanki/" TargetMode="External"/><Relationship Id="rId12137" Type="http://schemas.openxmlformats.org/officeDocument/2006/relationships/hyperlink" Target="https://jukureiwa.com/tips/alphabet/" TargetMode="External"/><Relationship Id="rId13468" Type="http://schemas.openxmlformats.org/officeDocument/2006/relationships/hyperlink" Target="https://juku-escot.com/newtreasure/" TargetMode="External"/><Relationship Id="rId2640" Type="http://schemas.openxmlformats.org/officeDocument/2006/relationships/hyperlink" Target="https://eng-support.com/column/progress-book1-lesson18-4/" TargetMode="External"/><Relationship Id="rId3970" Type="http://schemas.openxmlformats.org/officeDocument/2006/relationships/hyperlink" Target="https://juku-escot.com/c_blogs/sakubunanki/" TargetMode="External"/><Relationship Id="rId12136" Type="http://schemas.openxmlformats.org/officeDocument/2006/relationships/hyperlink" Target="https://jukureiwa.com/tips/alphabet/" TargetMode="External"/><Relationship Id="rId13467" Type="http://schemas.openxmlformats.org/officeDocument/2006/relationships/hyperlink" Target="https://juku-escot.com/newtreasure/" TargetMode="External"/><Relationship Id="rId1310" Type="http://schemas.openxmlformats.org/officeDocument/2006/relationships/hyperlink" Target="https://koten-kakitsubata.jp/blog/taketorimonogatari/" TargetMode="External"/><Relationship Id="rId2641" Type="http://schemas.openxmlformats.org/officeDocument/2006/relationships/hyperlink" Target="https://eng-support.com/column/progress-book1-lesson18-4/" TargetMode="External"/><Relationship Id="rId3973" Type="http://schemas.openxmlformats.org/officeDocument/2006/relationships/hyperlink" Target="https://eng-support.com/column/progress-book1-lesson10-1/" TargetMode="External"/><Relationship Id="rId12135" Type="http://schemas.openxmlformats.org/officeDocument/2006/relationships/hyperlink" Target="https://jukureiwa.com/tips/alphabet/" TargetMode="External"/><Relationship Id="rId13466" Type="http://schemas.openxmlformats.org/officeDocument/2006/relationships/hyperlink" Target="https://juku-escot.com/newtreasure/" TargetMode="External"/><Relationship Id="rId1311" Type="http://schemas.openxmlformats.org/officeDocument/2006/relationships/hyperlink" Target="https://koten-kakitsubata.jp/blog/taketorimonogatari/" TargetMode="External"/><Relationship Id="rId2642" Type="http://schemas.openxmlformats.org/officeDocument/2006/relationships/hyperlink" Target="https://eng-support.com/column/progress-book1-lesson18-4/" TargetMode="External"/><Relationship Id="rId3972" Type="http://schemas.openxmlformats.org/officeDocument/2006/relationships/hyperlink" Target="https://juku-escot.com/c_blogs/sakubunanki/" TargetMode="External"/><Relationship Id="rId12134" Type="http://schemas.openxmlformats.org/officeDocument/2006/relationships/hyperlink" Target="https://jukureiwa.com/tips/alphabet/" TargetMode="External"/><Relationship Id="rId13465" Type="http://schemas.openxmlformats.org/officeDocument/2006/relationships/hyperlink" Target="https://juku-escot.com/newtreasure/" TargetMode="External"/><Relationship Id="rId1301" Type="http://schemas.openxmlformats.org/officeDocument/2006/relationships/hyperlink" Target="https://koten-kakitsubata.jp/blog/taketorimonogatari/" TargetMode="External"/><Relationship Id="rId2632" Type="http://schemas.openxmlformats.org/officeDocument/2006/relationships/hyperlink" Target="https://eng-support.com/column/progress-book1-lesson18-4/" TargetMode="External"/><Relationship Id="rId3964" Type="http://schemas.openxmlformats.org/officeDocument/2006/relationships/hyperlink" Target="https://juku-escot.com/c_blogs/sakubunanki/" TargetMode="External"/><Relationship Id="rId1302" Type="http://schemas.openxmlformats.org/officeDocument/2006/relationships/hyperlink" Target="https://koten-kakitsubata.jp/blog/taketorimonogatari/" TargetMode="External"/><Relationship Id="rId2633" Type="http://schemas.openxmlformats.org/officeDocument/2006/relationships/hyperlink" Target="https://eng-support.com/column/progress-book1-lesson18-4/" TargetMode="External"/><Relationship Id="rId3963" Type="http://schemas.openxmlformats.org/officeDocument/2006/relationships/hyperlink" Target="https://juku-escot.com/c_blogs/sakubunanki/" TargetMode="External"/><Relationship Id="rId1303" Type="http://schemas.openxmlformats.org/officeDocument/2006/relationships/hyperlink" Target="https://koten-kakitsubata.jp/blog/taketorimonogatari/" TargetMode="External"/><Relationship Id="rId2634" Type="http://schemas.openxmlformats.org/officeDocument/2006/relationships/hyperlink" Target="https://eng-support.com/column/progress-book1-lesson18-4/" TargetMode="External"/><Relationship Id="rId3966" Type="http://schemas.openxmlformats.org/officeDocument/2006/relationships/hyperlink" Target="https://juku-escot.com/c_blogs/sakubunanki/" TargetMode="External"/><Relationship Id="rId1304" Type="http://schemas.openxmlformats.org/officeDocument/2006/relationships/hyperlink" Target="https://koten-kakitsubata.jp/blog/taketorimonogatari/" TargetMode="External"/><Relationship Id="rId2635" Type="http://schemas.openxmlformats.org/officeDocument/2006/relationships/hyperlink" Target="https://eng-support.com/column/progress-book1-lesson18-4/" TargetMode="External"/><Relationship Id="rId3965" Type="http://schemas.openxmlformats.org/officeDocument/2006/relationships/hyperlink" Target="https://juku-escot.com/c_blogs/sakubunanki/" TargetMode="External"/><Relationship Id="rId1305" Type="http://schemas.openxmlformats.org/officeDocument/2006/relationships/hyperlink" Target="https://koten-kakitsubata.jp/blog/taketorimonogatari/" TargetMode="External"/><Relationship Id="rId2636" Type="http://schemas.openxmlformats.org/officeDocument/2006/relationships/hyperlink" Target="https://eng-support.com/column/progress-book1-lesson18-4/" TargetMode="External"/><Relationship Id="rId3968" Type="http://schemas.openxmlformats.org/officeDocument/2006/relationships/hyperlink" Target="https://juku-escot.com/c_blogs/sakubunanki/" TargetMode="External"/><Relationship Id="rId12151" Type="http://schemas.openxmlformats.org/officeDocument/2006/relationships/hyperlink" Target="https://jukureiwa.com/tips/alphabet/" TargetMode="External"/><Relationship Id="rId13482" Type="http://schemas.openxmlformats.org/officeDocument/2006/relationships/hyperlink" Target="https://juku-escot.com/newtreasure/" TargetMode="External"/><Relationship Id="rId1306" Type="http://schemas.openxmlformats.org/officeDocument/2006/relationships/hyperlink" Target="https://koten-kakitsubata.jp/blog/taketorimonogatari/" TargetMode="External"/><Relationship Id="rId2637" Type="http://schemas.openxmlformats.org/officeDocument/2006/relationships/hyperlink" Target="https://eng-support.com/column/progress-book1-lesson18-4/" TargetMode="External"/><Relationship Id="rId3967" Type="http://schemas.openxmlformats.org/officeDocument/2006/relationships/hyperlink" Target="https://juku-escot.com/c_blogs/sakubunanki/" TargetMode="External"/><Relationship Id="rId12150" Type="http://schemas.openxmlformats.org/officeDocument/2006/relationships/hyperlink" Target="https://jukureiwa.com/tips/alphabet/" TargetMode="External"/><Relationship Id="rId13481" Type="http://schemas.openxmlformats.org/officeDocument/2006/relationships/hyperlink" Target="https://juku-escot.com/newtreasure/" TargetMode="External"/><Relationship Id="rId1307" Type="http://schemas.openxmlformats.org/officeDocument/2006/relationships/hyperlink" Target="https://koten-kakitsubata.jp/blog/taketorimonogatari/" TargetMode="External"/><Relationship Id="rId2638" Type="http://schemas.openxmlformats.org/officeDocument/2006/relationships/hyperlink" Target="https://eng-support.com/column/progress-book1-lesson18-4/" TargetMode="External"/><Relationship Id="rId13480" Type="http://schemas.openxmlformats.org/officeDocument/2006/relationships/hyperlink" Target="https://juku-escot.com/newtreasure/" TargetMode="External"/><Relationship Id="rId1308" Type="http://schemas.openxmlformats.org/officeDocument/2006/relationships/hyperlink" Target="https://koten-kakitsubata.jp/blog/taketorimonogatari/" TargetMode="External"/><Relationship Id="rId2639" Type="http://schemas.openxmlformats.org/officeDocument/2006/relationships/hyperlink" Target="https://eng-support.com/column/progress-book1-lesson18-4/" TargetMode="External"/><Relationship Id="rId3969" Type="http://schemas.openxmlformats.org/officeDocument/2006/relationships/hyperlink" Target="https://juku-escot.com/c_blogs/sakubunanki/" TargetMode="External"/><Relationship Id="rId1309" Type="http://schemas.openxmlformats.org/officeDocument/2006/relationships/hyperlink" Target="https://koten-kakitsubata.jp/blog/taketorimonogatari/" TargetMode="External"/><Relationship Id="rId12149" Type="http://schemas.openxmlformats.org/officeDocument/2006/relationships/hyperlink" Target="https://jukureiwa.com/tips/alphabet/" TargetMode="External"/><Relationship Id="rId12144" Type="http://schemas.openxmlformats.org/officeDocument/2006/relationships/hyperlink" Target="https://jukureiwa.com/tips/alphabet/" TargetMode="External"/><Relationship Id="rId13475" Type="http://schemas.openxmlformats.org/officeDocument/2006/relationships/hyperlink" Target="https://juku-escot.com/newtreasure/" TargetMode="External"/><Relationship Id="rId12143" Type="http://schemas.openxmlformats.org/officeDocument/2006/relationships/hyperlink" Target="https://jukureiwa.com/tips/alphabet/" TargetMode="External"/><Relationship Id="rId13474" Type="http://schemas.openxmlformats.org/officeDocument/2006/relationships/hyperlink" Target="https://juku-escot.com/newtreasure/" TargetMode="External"/><Relationship Id="rId12142" Type="http://schemas.openxmlformats.org/officeDocument/2006/relationships/hyperlink" Target="https://jukureiwa.com/tips/alphabet/" TargetMode="External"/><Relationship Id="rId13473" Type="http://schemas.openxmlformats.org/officeDocument/2006/relationships/hyperlink" Target="https://juku-escot.com/newtreasure/" TargetMode="External"/><Relationship Id="rId12141" Type="http://schemas.openxmlformats.org/officeDocument/2006/relationships/hyperlink" Target="https://jukureiwa.com/tips/alphabet/" TargetMode="External"/><Relationship Id="rId13472" Type="http://schemas.openxmlformats.org/officeDocument/2006/relationships/hyperlink" Target="https://juku-escot.com/newtreasure/" TargetMode="External"/><Relationship Id="rId3960" Type="http://schemas.openxmlformats.org/officeDocument/2006/relationships/hyperlink" Target="https://juku-escot.com/c_blogs/sakubunanki/" TargetMode="External"/><Relationship Id="rId12148" Type="http://schemas.openxmlformats.org/officeDocument/2006/relationships/hyperlink" Target="https://jukureiwa.com/tips/alphabet/" TargetMode="External"/><Relationship Id="rId13479" Type="http://schemas.openxmlformats.org/officeDocument/2006/relationships/hyperlink" Target="https://juku-escot.com/newtreasure/" TargetMode="External"/><Relationship Id="rId12147" Type="http://schemas.openxmlformats.org/officeDocument/2006/relationships/hyperlink" Target="https://jukureiwa.com/tips/alphabet/" TargetMode="External"/><Relationship Id="rId13478" Type="http://schemas.openxmlformats.org/officeDocument/2006/relationships/hyperlink" Target="https://juku-escot.com/newtreasure/" TargetMode="External"/><Relationship Id="rId2630" Type="http://schemas.openxmlformats.org/officeDocument/2006/relationships/hyperlink" Target="https://eng-support.com/column/progress-book1-lesson18-4/" TargetMode="External"/><Relationship Id="rId3962" Type="http://schemas.openxmlformats.org/officeDocument/2006/relationships/hyperlink" Target="https://juku-escot.com/c_blogs/sakubunanki/" TargetMode="External"/><Relationship Id="rId12146" Type="http://schemas.openxmlformats.org/officeDocument/2006/relationships/hyperlink" Target="https://jukureiwa.com/tips/alphabet/" TargetMode="External"/><Relationship Id="rId13477" Type="http://schemas.openxmlformats.org/officeDocument/2006/relationships/hyperlink" Target="https://juku-escot.com/newtreasure/" TargetMode="External"/><Relationship Id="rId1300" Type="http://schemas.openxmlformats.org/officeDocument/2006/relationships/hyperlink" Target="https://koten-kakitsubata.jp/blog/taketorimonogatari/" TargetMode="External"/><Relationship Id="rId2631" Type="http://schemas.openxmlformats.org/officeDocument/2006/relationships/hyperlink" Target="https://eng-support.com/column/progress-book1-lesson18-4/" TargetMode="External"/><Relationship Id="rId3961" Type="http://schemas.openxmlformats.org/officeDocument/2006/relationships/hyperlink" Target="https://juku-escot.com/c_blogs/sakubunanki/" TargetMode="External"/><Relationship Id="rId12145" Type="http://schemas.openxmlformats.org/officeDocument/2006/relationships/hyperlink" Target="https://jukureiwa.com/tips/alphabet/" TargetMode="External"/><Relationship Id="rId13476" Type="http://schemas.openxmlformats.org/officeDocument/2006/relationships/hyperlink" Target="https://juku-escot.com/newtreasure/" TargetMode="External"/><Relationship Id="rId1378" Type="http://schemas.openxmlformats.org/officeDocument/2006/relationships/hyperlink" Target="https://eigo-rewrite.com/column/stage1_lesson12-4/" TargetMode="External"/><Relationship Id="rId1379" Type="http://schemas.openxmlformats.org/officeDocument/2006/relationships/hyperlink" Target="https://eigo-rewrite.com/column/stage1_lesson12-4/" TargetMode="External"/><Relationship Id="rId13406" Type="http://schemas.openxmlformats.org/officeDocument/2006/relationships/hyperlink" Target="https://juku-escot.com/newtreasure/" TargetMode="External"/><Relationship Id="rId13405" Type="http://schemas.openxmlformats.org/officeDocument/2006/relationships/hyperlink" Target="https://juku-escot.com/newtreasure/" TargetMode="External"/><Relationship Id="rId13404" Type="http://schemas.openxmlformats.org/officeDocument/2006/relationships/hyperlink" Target="https://juku-escot.com/newtreasure/" TargetMode="External"/><Relationship Id="rId13403" Type="http://schemas.openxmlformats.org/officeDocument/2006/relationships/hyperlink" Target="https://juku-escot.com/newtreasure/" TargetMode="External"/><Relationship Id="rId13409" Type="http://schemas.openxmlformats.org/officeDocument/2006/relationships/hyperlink" Target="https://juku-escot.com/newtreasure/" TargetMode="External"/><Relationship Id="rId13408" Type="http://schemas.openxmlformats.org/officeDocument/2006/relationships/hyperlink" Target="https://juku-escot.com/newtreasure/" TargetMode="External"/><Relationship Id="rId13407" Type="http://schemas.openxmlformats.org/officeDocument/2006/relationships/hyperlink" Target="https://juku-escot.com/newtreasure/" TargetMode="External"/><Relationship Id="rId1370" Type="http://schemas.openxmlformats.org/officeDocument/2006/relationships/hyperlink" Target="https://eng-support.com/column/progress-book1-lesson12-1/" TargetMode="External"/><Relationship Id="rId1371" Type="http://schemas.openxmlformats.org/officeDocument/2006/relationships/hyperlink" Target="https://eng-support.com/column/progress-book1-lesson12-1/" TargetMode="External"/><Relationship Id="rId1372" Type="http://schemas.openxmlformats.org/officeDocument/2006/relationships/hyperlink" Target="https://eng-support.com/column/progress-book1-lesson12-1/" TargetMode="External"/><Relationship Id="rId1373" Type="http://schemas.openxmlformats.org/officeDocument/2006/relationships/hyperlink" Target="https://eigo-rewrite.com/column/stage1_lesson12-4/" TargetMode="External"/><Relationship Id="rId1374" Type="http://schemas.openxmlformats.org/officeDocument/2006/relationships/hyperlink" Target="https://eigo-rewrite.com/column/stage1_lesson12-4/" TargetMode="External"/><Relationship Id="rId13402" Type="http://schemas.openxmlformats.org/officeDocument/2006/relationships/hyperlink" Target="https://juku-escot.com/newtreasure/" TargetMode="External"/><Relationship Id="rId1375" Type="http://schemas.openxmlformats.org/officeDocument/2006/relationships/hyperlink" Target="https://eigo-rewrite.com/column/stage1_lesson12-4/" TargetMode="External"/><Relationship Id="rId13401" Type="http://schemas.openxmlformats.org/officeDocument/2006/relationships/hyperlink" Target="https://juku-escot.com/newtreasure/" TargetMode="External"/><Relationship Id="rId1376" Type="http://schemas.openxmlformats.org/officeDocument/2006/relationships/hyperlink" Target="https://eigo-rewrite.com/column/stage1_lesson12-4/" TargetMode="External"/><Relationship Id="rId13400" Type="http://schemas.openxmlformats.org/officeDocument/2006/relationships/hyperlink" Target="https://juku-escot.com/newtreasure/" TargetMode="External"/><Relationship Id="rId1377" Type="http://schemas.openxmlformats.org/officeDocument/2006/relationships/hyperlink" Target="https://eigo-rewrite.com/column/stage1_lesson12-4/" TargetMode="External"/><Relationship Id="rId1367" Type="http://schemas.openxmlformats.org/officeDocument/2006/relationships/hyperlink" Target="https://eng-support.com/column/progress-book1-lesson12-1/" TargetMode="External"/><Relationship Id="rId2698" Type="http://schemas.openxmlformats.org/officeDocument/2006/relationships/hyperlink" Target="https://eng-support.com/column/book2-lesson4-scene1/" TargetMode="External"/><Relationship Id="rId1368" Type="http://schemas.openxmlformats.org/officeDocument/2006/relationships/hyperlink" Target="https://eng-support.com/column/progress-book1-lesson12-1/" TargetMode="External"/><Relationship Id="rId2699" Type="http://schemas.openxmlformats.org/officeDocument/2006/relationships/hyperlink" Target="https://eng-support.com/column/book2-lesson4-scene1/" TargetMode="External"/><Relationship Id="rId1369" Type="http://schemas.openxmlformats.org/officeDocument/2006/relationships/hyperlink" Target="https://eng-support.com/column/progress-book1-lesson12-1/" TargetMode="External"/><Relationship Id="rId13417" Type="http://schemas.openxmlformats.org/officeDocument/2006/relationships/hyperlink" Target="https://juku-escot.com/newtreasure/" TargetMode="External"/><Relationship Id="rId13416" Type="http://schemas.openxmlformats.org/officeDocument/2006/relationships/hyperlink" Target="https://juku-escot.com/newtreasure/" TargetMode="External"/><Relationship Id="rId13415" Type="http://schemas.openxmlformats.org/officeDocument/2006/relationships/hyperlink" Target="https://juku-escot.com/newtreasure/" TargetMode="External"/><Relationship Id="rId13414" Type="http://schemas.openxmlformats.org/officeDocument/2006/relationships/hyperlink" Target="https://juku-escot.com/newtreasure/" TargetMode="External"/><Relationship Id="rId13419" Type="http://schemas.openxmlformats.org/officeDocument/2006/relationships/hyperlink" Target="https://juku-escot.com/newtreasure/" TargetMode="External"/><Relationship Id="rId13418" Type="http://schemas.openxmlformats.org/officeDocument/2006/relationships/hyperlink" Target="https://juku-escot.com/newtreasure/" TargetMode="External"/><Relationship Id="rId2690" Type="http://schemas.openxmlformats.org/officeDocument/2006/relationships/hyperlink" Target="https://eng-support.com/column/book2-lesson4-scene1/" TargetMode="External"/><Relationship Id="rId1360" Type="http://schemas.openxmlformats.org/officeDocument/2006/relationships/hyperlink" Target="https://eng-support.com/column/progress-book1-lesson12-1/" TargetMode="External"/><Relationship Id="rId2691" Type="http://schemas.openxmlformats.org/officeDocument/2006/relationships/hyperlink" Target="https://eng-support.com/column/book2-lesson4-scene1/" TargetMode="External"/><Relationship Id="rId1361" Type="http://schemas.openxmlformats.org/officeDocument/2006/relationships/hyperlink" Target="https://eng-support.com/column/progress-book1-lesson12-1/" TargetMode="External"/><Relationship Id="rId2692" Type="http://schemas.openxmlformats.org/officeDocument/2006/relationships/hyperlink" Target="https://eng-support.com/column/book2-lesson4-scene1/" TargetMode="External"/><Relationship Id="rId1362" Type="http://schemas.openxmlformats.org/officeDocument/2006/relationships/hyperlink" Target="https://eng-support.com/column/progress-book1-lesson12-1/" TargetMode="External"/><Relationship Id="rId2693" Type="http://schemas.openxmlformats.org/officeDocument/2006/relationships/hyperlink" Target="https://eng-support.com/column/book2-lesson4-scene1/" TargetMode="External"/><Relationship Id="rId1363" Type="http://schemas.openxmlformats.org/officeDocument/2006/relationships/hyperlink" Target="https://eng-support.com/column/progress-book1-lesson12-1/" TargetMode="External"/><Relationship Id="rId2694" Type="http://schemas.openxmlformats.org/officeDocument/2006/relationships/hyperlink" Target="https://eng-support.com/column/book2-lesson4-scene1/" TargetMode="External"/><Relationship Id="rId13413" Type="http://schemas.openxmlformats.org/officeDocument/2006/relationships/hyperlink" Target="https://juku-escot.com/newtreasure/" TargetMode="External"/><Relationship Id="rId1364" Type="http://schemas.openxmlformats.org/officeDocument/2006/relationships/hyperlink" Target="https://eng-support.com/column/progress-book1-lesson12-1/" TargetMode="External"/><Relationship Id="rId2695" Type="http://schemas.openxmlformats.org/officeDocument/2006/relationships/hyperlink" Target="https://eng-support.com/column/book2-lesson4-scene1/" TargetMode="External"/><Relationship Id="rId13412" Type="http://schemas.openxmlformats.org/officeDocument/2006/relationships/hyperlink" Target="https://juku-escot.com/newtreasure/" TargetMode="External"/><Relationship Id="rId1365" Type="http://schemas.openxmlformats.org/officeDocument/2006/relationships/hyperlink" Target="https://eng-support.com/column/progress-book1-lesson12-1/" TargetMode="External"/><Relationship Id="rId2696" Type="http://schemas.openxmlformats.org/officeDocument/2006/relationships/hyperlink" Target="https://eng-support.com/column/book2-lesson4-scene1/" TargetMode="External"/><Relationship Id="rId13411" Type="http://schemas.openxmlformats.org/officeDocument/2006/relationships/hyperlink" Target="https://juku-escot.com/newtreasure/" TargetMode="External"/><Relationship Id="rId1366" Type="http://schemas.openxmlformats.org/officeDocument/2006/relationships/hyperlink" Target="https://eng-support.com/column/progress-book1-lesson12-1/" TargetMode="External"/><Relationship Id="rId2697" Type="http://schemas.openxmlformats.org/officeDocument/2006/relationships/hyperlink" Target="https://eng-support.com/column/book2-lesson4-scene1/" TargetMode="External"/><Relationship Id="rId13410" Type="http://schemas.openxmlformats.org/officeDocument/2006/relationships/hyperlink" Target="https://juku-escot.com/newtreasure/" TargetMode="External"/><Relationship Id="rId1390" Type="http://schemas.openxmlformats.org/officeDocument/2006/relationships/hyperlink" Target="https://eigo-rewrite.com/column/stage1_lesson12-4/" TargetMode="External"/><Relationship Id="rId1391" Type="http://schemas.openxmlformats.org/officeDocument/2006/relationships/hyperlink" Target="https://eigo-rewrite.com/column/stage1_lesson12-4/" TargetMode="External"/><Relationship Id="rId1392" Type="http://schemas.openxmlformats.org/officeDocument/2006/relationships/hyperlink" Target="https://eigo-rewrite.com/column/stage1_lesson12-4/" TargetMode="External"/><Relationship Id="rId1393" Type="http://schemas.openxmlformats.org/officeDocument/2006/relationships/hyperlink" Target="https://eigo-rewrite.com/column/stage1_lesson12-4/" TargetMode="External"/><Relationship Id="rId1394" Type="http://schemas.openxmlformats.org/officeDocument/2006/relationships/hyperlink" Target="https://eigo-rewrite.com/column/stage1_lesson12-4/" TargetMode="External"/><Relationship Id="rId1395" Type="http://schemas.openxmlformats.org/officeDocument/2006/relationships/hyperlink" Target="https://eigo-rewrite.com/column/stage1_lesson12-4/" TargetMode="External"/><Relationship Id="rId1396" Type="http://schemas.openxmlformats.org/officeDocument/2006/relationships/hyperlink" Target="https://eigo-rewrite.com/column/stage1_lesson12-4/" TargetMode="External"/><Relationship Id="rId1397" Type="http://schemas.openxmlformats.org/officeDocument/2006/relationships/hyperlink" Target="https://eigo-rewrite.com/column/stage1_lesson12-4/" TargetMode="External"/><Relationship Id="rId1398" Type="http://schemas.openxmlformats.org/officeDocument/2006/relationships/hyperlink" Target="https://eigo-rewrite.com/column/stage1_lesson12-4/" TargetMode="External"/><Relationship Id="rId1399" Type="http://schemas.openxmlformats.org/officeDocument/2006/relationships/hyperlink" Target="https://eigo-rewrite.com/column/stage1_lesson12-4/" TargetMode="External"/><Relationship Id="rId1389" Type="http://schemas.openxmlformats.org/officeDocument/2006/relationships/hyperlink" Target="https://eigo-rewrite.com/column/stage1_lesson12-4/" TargetMode="External"/><Relationship Id="rId1380" Type="http://schemas.openxmlformats.org/officeDocument/2006/relationships/hyperlink" Target="https://eigo-rewrite.com/column/stage1_lesson12-4/" TargetMode="External"/><Relationship Id="rId1381" Type="http://schemas.openxmlformats.org/officeDocument/2006/relationships/hyperlink" Target="https://eigo-rewrite.com/column/stage1_lesson12-4/" TargetMode="External"/><Relationship Id="rId1382" Type="http://schemas.openxmlformats.org/officeDocument/2006/relationships/hyperlink" Target="https://eigo-rewrite.com/column/stage1_lesson12-4/" TargetMode="External"/><Relationship Id="rId1383" Type="http://schemas.openxmlformats.org/officeDocument/2006/relationships/hyperlink" Target="https://eigo-rewrite.com/column/stage1_lesson12-4/" TargetMode="External"/><Relationship Id="rId1384" Type="http://schemas.openxmlformats.org/officeDocument/2006/relationships/hyperlink" Target="https://eigo-rewrite.com/column/stage1_lesson12-4/" TargetMode="External"/><Relationship Id="rId1385" Type="http://schemas.openxmlformats.org/officeDocument/2006/relationships/hyperlink" Target="https://eigo-rewrite.com/column/stage1_lesson12-4/" TargetMode="External"/><Relationship Id="rId1386" Type="http://schemas.openxmlformats.org/officeDocument/2006/relationships/hyperlink" Target="https://eigo-rewrite.com/column/stage1_lesson12-4/" TargetMode="External"/><Relationship Id="rId1387" Type="http://schemas.openxmlformats.org/officeDocument/2006/relationships/hyperlink" Target="https://eigo-rewrite.com/column/stage1_lesson12-4/" TargetMode="External"/><Relationship Id="rId1388" Type="http://schemas.openxmlformats.org/officeDocument/2006/relationships/hyperlink" Target="https://eigo-rewrite.com/column/stage1_lesson12-4/" TargetMode="External"/><Relationship Id="rId13291" Type="http://schemas.openxmlformats.org/officeDocument/2006/relationships/hyperlink" Target="https://dokkai-labo.tokyo/blog/tosimagaoka2021/" TargetMode="External"/><Relationship Id="rId13290" Type="http://schemas.openxmlformats.org/officeDocument/2006/relationships/hyperlink" Target="https://dokkai-labo.tokyo/blog/tosimagaoka2021/" TargetMode="External"/><Relationship Id="rId2700" Type="http://schemas.openxmlformats.org/officeDocument/2006/relationships/hyperlink" Target="https://eng-support.com/column/book2-lesson4-scene1/" TargetMode="External"/><Relationship Id="rId2701" Type="http://schemas.openxmlformats.org/officeDocument/2006/relationships/hyperlink" Target="https://eng-support.com/column/book2-lesson4-scene1/" TargetMode="External"/><Relationship Id="rId2702" Type="http://schemas.openxmlformats.org/officeDocument/2006/relationships/hyperlink" Target="https://eng-support.com/column/book2-lesson4-scene1/" TargetMode="External"/><Relationship Id="rId13295" Type="http://schemas.openxmlformats.org/officeDocument/2006/relationships/hyperlink" Target="https://dokkai-labo.tokyo/blog/tosimagaoka2021/" TargetMode="External"/><Relationship Id="rId2703" Type="http://schemas.openxmlformats.org/officeDocument/2006/relationships/hyperlink" Target="https://eng-support.com/column/book2-lesson4-scene1/" TargetMode="External"/><Relationship Id="rId13294" Type="http://schemas.openxmlformats.org/officeDocument/2006/relationships/hyperlink" Target="https://dokkai-labo.tokyo/blog/tosimagaoka2021/" TargetMode="External"/><Relationship Id="rId2704" Type="http://schemas.openxmlformats.org/officeDocument/2006/relationships/hyperlink" Target="https://eng-support.com/column/book2-lesson4-scene1/" TargetMode="External"/><Relationship Id="rId13293" Type="http://schemas.openxmlformats.org/officeDocument/2006/relationships/hyperlink" Target="https://dokkai-labo.tokyo/blog/tosimagaoka2021/" TargetMode="External"/><Relationship Id="rId2705" Type="http://schemas.openxmlformats.org/officeDocument/2006/relationships/hyperlink" Target="https://eng-support.com/column/book2-lesson4-scene1/" TargetMode="External"/><Relationship Id="rId13292" Type="http://schemas.openxmlformats.org/officeDocument/2006/relationships/hyperlink" Target="https://dokkai-labo.tokyo/blog/tosimagaoka2021/" TargetMode="External"/><Relationship Id="rId2706" Type="http://schemas.openxmlformats.org/officeDocument/2006/relationships/hyperlink" Target="https://eng-support.com/column/book2-lesson4-scene1/" TargetMode="External"/><Relationship Id="rId2707" Type="http://schemas.openxmlformats.org/officeDocument/2006/relationships/hyperlink" Target="https://eng-support.com/column/book2-lesson4-scene1/" TargetMode="External"/><Relationship Id="rId2708" Type="http://schemas.openxmlformats.org/officeDocument/2006/relationships/hyperlink" Target="https://eng-support.com/column/book2-lesson4-scene1/" TargetMode="External"/><Relationship Id="rId2709" Type="http://schemas.openxmlformats.org/officeDocument/2006/relationships/hyperlink" Target="https://eng-support.com/column/book2-lesson4-scene1/" TargetMode="External"/><Relationship Id="rId13288" Type="http://schemas.openxmlformats.org/officeDocument/2006/relationships/hyperlink" Target="https://dokkai-labo.tokyo/blog/tosimagaoka2021/" TargetMode="External"/><Relationship Id="rId13287" Type="http://schemas.openxmlformats.org/officeDocument/2006/relationships/hyperlink" Target="https://dokkai-labo.tokyo/blog/tosimagaoka2021/" TargetMode="External"/><Relationship Id="rId13286" Type="http://schemas.openxmlformats.org/officeDocument/2006/relationships/hyperlink" Target="https://dokkai-labo.tokyo/blog/tosimagaoka2021/" TargetMode="External"/><Relationship Id="rId13285" Type="http://schemas.openxmlformats.org/officeDocument/2006/relationships/hyperlink" Target="https://dokkai-labo.tokyo/blog/tosimagaoka2021/" TargetMode="External"/><Relationship Id="rId13289" Type="http://schemas.openxmlformats.org/officeDocument/2006/relationships/hyperlink" Target="https://dokkai-labo.tokyo/blog/tosimagaoka2021/" TargetMode="External"/><Relationship Id="rId13299" Type="http://schemas.openxmlformats.org/officeDocument/2006/relationships/hyperlink" Target="https://dokkai-labo.tokyo/blog/tosimagaoka2021/" TargetMode="External"/><Relationship Id="rId13298" Type="http://schemas.openxmlformats.org/officeDocument/2006/relationships/hyperlink" Target="https://dokkai-labo.tokyo/blog/tosimagaoka2021/" TargetMode="External"/><Relationship Id="rId13297" Type="http://schemas.openxmlformats.org/officeDocument/2006/relationships/hyperlink" Target="https://dokkai-labo.tokyo/blog/tosimagaoka2021/" TargetMode="External"/><Relationship Id="rId13296" Type="http://schemas.openxmlformats.org/officeDocument/2006/relationships/hyperlink" Target="https://dokkai-labo.tokyo/blog/tosimagaoka2021/" TargetMode="External"/><Relationship Id="rId2720" Type="http://schemas.openxmlformats.org/officeDocument/2006/relationships/hyperlink" Target="https://eng-support.com/column/book2-lesson4-scene1/" TargetMode="External"/><Relationship Id="rId2721" Type="http://schemas.openxmlformats.org/officeDocument/2006/relationships/hyperlink" Target="https://eng-support.com/column/book2-lesson4-scene1/" TargetMode="External"/><Relationship Id="rId2722" Type="http://schemas.openxmlformats.org/officeDocument/2006/relationships/hyperlink" Target="https://eng-support.com/column/book2-lesson4-scene1/" TargetMode="External"/><Relationship Id="rId2723" Type="http://schemas.openxmlformats.org/officeDocument/2006/relationships/hyperlink" Target="https://rika-quest.com/column/terrain/" TargetMode="External"/><Relationship Id="rId2724" Type="http://schemas.openxmlformats.org/officeDocument/2006/relationships/hyperlink" Target="https://rika-quest.com/column/terrain/" TargetMode="External"/><Relationship Id="rId13273" Type="http://schemas.openxmlformats.org/officeDocument/2006/relationships/hyperlink" Target="https://dokkai-labo.tokyo/blog/200229/" TargetMode="External"/><Relationship Id="rId2725" Type="http://schemas.openxmlformats.org/officeDocument/2006/relationships/hyperlink" Target="https://rika-quest.com/column/terrain/" TargetMode="External"/><Relationship Id="rId13272" Type="http://schemas.openxmlformats.org/officeDocument/2006/relationships/hyperlink" Target="https://dokkai-labo.tokyo/blog/200229/" TargetMode="External"/><Relationship Id="rId2726" Type="http://schemas.openxmlformats.org/officeDocument/2006/relationships/hyperlink" Target="https://rika-quest.com/column/terrain/" TargetMode="External"/><Relationship Id="rId13271" Type="http://schemas.openxmlformats.org/officeDocument/2006/relationships/hyperlink" Target="https://dokkai-labo.tokyo/blog/200229/" TargetMode="External"/><Relationship Id="rId2727" Type="http://schemas.openxmlformats.org/officeDocument/2006/relationships/hyperlink" Target="https://rika-quest.com/column/terrain/" TargetMode="External"/><Relationship Id="rId13270" Type="http://schemas.openxmlformats.org/officeDocument/2006/relationships/hyperlink" Target="https://dokkai-labo.tokyo/blog/200229/" TargetMode="External"/><Relationship Id="rId2728" Type="http://schemas.openxmlformats.org/officeDocument/2006/relationships/hyperlink" Target="https://rika-quest.com/column/terrain/" TargetMode="External"/><Relationship Id="rId2729" Type="http://schemas.openxmlformats.org/officeDocument/2006/relationships/hyperlink" Target="https://rika-quest.com/column/terrain/" TargetMode="External"/><Relationship Id="rId13266" Type="http://schemas.openxmlformats.org/officeDocument/2006/relationships/hyperlink" Target="https://dokkai-labo.tokyo/blog/200229/" TargetMode="External"/><Relationship Id="rId13265" Type="http://schemas.openxmlformats.org/officeDocument/2006/relationships/hyperlink" Target="https://dokkai-labo.tokyo/blog/200229/" TargetMode="External"/><Relationship Id="rId13264" Type="http://schemas.openxmlformats.org/officeDocument/2006/relationships/hyperlink" Target="https://dokkai-labo.tokyo/blog/200229/" TargetMode="External"/><Relationship Id="rId13263" Type="http://schemas.openxmlformats.org/officeDocument/2006/relationships/hyperlink" Target="https://dokkai-labo.tokyo/blog/200229/" TargetMode="External"/><Relationship Id="rId13269" Type="http://schemas.openxmlformats.org/officeDocument/2006/relationships/hyperlink" Target="https://dokkai-labo.tokyo/blog/200229/" TargetMode="External"/><Relationship Id="rId13268" Type="http://schemas.openxmlformats.org/officeDocument/2006/relationships/hyperlink" Target="https://dokkai-labo.tokyo/blog/200229/" TargetMode="External"/><Relationship Id="rId13267" Type="http://schemas.openxmlformats.org/officeDocument/2006/relationships/hyperlink" Target="https://dokkai-labo.tokyo/blog/200229/" TargetMode="External"/><Relationship Id="rId13280" Type="http://schemas.openxmlformats.org/officeDocument/2006/relationships/hyperlink" Target="https://dokkai-labo.tokyo/blog/tosimagaoka2021/" TargetMode="External"/><Relationship Id="rId2710" Type="http://schemas.openxmlformats.org/officeDocument/2006/relationships/hyperlink" Target="https://eng-support.com/column/book2-lesson4-scene1/" TargetMode="External"/><Relationship Id="rId2711" Type="http://schemas.openxmlformats.org/officeDocument/2006/relationships/hyperlink" Target="https://eng-support.com/column/book2-lesson4-scene1/" TargetMode="External"/><Relationship Id="rId2712" Type="http://schemas.openxmlformats.org/officeDocument/2006/relationships/hyperlink" Target="https://eng-support.com/column/book2-lesson4-scene1/" TargetMode="External"/><Relationship Id="rId2713" Type="http://schemas.openxmlformats.org/officeDocument/2006/relationships/hyperlink" Target="https://eng-support.com/column/book2-lesson4-scene1/" TargetMode="External"/><Relationship Id="rId13284" Type="http://schemas.openxmlformats.org/officeDocument/2006/relationships/hyperlink" Target="https://dokkai-labo.tokyo/blog/tosimagaoka2021/" TargetMode="External"/><Relationship Id="rId2714" Type="http://schemas.openxmlformats.org/officeDocument/2006/relationships/hyperlink" Target="https://eng-support.com/column/book2-lesson4-scene1/" TargetMode="External"/><Relationship Id="rId13283" Type="http://schemas.openxmlformats.org/officeDocument/2006/relationships/hyperlink" Target="https://dokkai-labo.tokyo/blog/tosimagaoka2021/" TargetMode="External"/><Relationship Id="rId2715" Type="http://schemas.openxmlformats.org/officeDocument/2006/relationships/hyperlink" Target="https://eng-support.com/column/book2-lesson4-scene1/" TargetMode="External"/><Relationship Id="rId13282" Type="http://schemas.openxmlformats.org/officeDocument/2006/relationships/hyperlink" Target="https://dokkai-labo.tokyo/blog/tosimagaoka2021/" TargetMode="External"/><Relationship Id="rId2716" Type="http://schemas.openxmlformats.org/officeDocument/2006/relationships/hyperlink" Target="https://eng-support.com/column/book2-lesson4-scene1/" TargetMode="External"/><Relationship Id="rId13281" Type="http://schemas.openxmlformats.org/officeDocument/2006/relationships/hyperlink" Target="https://dokkai-labo.tokyo/blog/tosimagaoka2021/" TargetMode="External"/><Relationship Id="rId2717" Type="http://schemas.openxmlformats.org/officeDocument/2006/relationships/hyperlink" Target="https://eng-support.com/column/book2-lesson4-scene1/" TargetMode="External"/><Relationship Id="rId2718" Type="http://schemas.openxmlformats.org/officeDocument/2006/relationships/hyperlink" Target="https://eng-support.com/column/book2-lesson4-scene1/" TargetMode="External"/><Relationship Id="rId2719" Type="http://schemas.openxmlformats.org/officeDocument/2006/relationships/hyperlink" Target="https://eng-support.com/column/book2-lesson4-scene1/" TargetMode="External"/><Relationship Id="rId13277" Type="http://schemas.openxmlformats.org/officeDocument/2006/relationships/hyperlink" Target="https://dokkai-labo.tokyo/blog/200229/" TargetMode="External"/><Relationship Id="rId13276" Type="http://schemas.openxmlformats.org/officeDocument/2006/relationships/hyperlink" Target="https://dokkai-labo.tokyo/blog/200229/" TargetMode="External"/><Relationship Id="rId13275" Type="http://schemas.openxmlformats.org/officeDocument/2006/relationships/hyperlink" Target="https://dokkai-labo.tokyo/blog/200229/" TargetMode="External"/><Relationship Id="rId13274" Type="http://schemas.openxmlformats.org/officeDocument/2006/relationships/hyperlink" Target="https://dokkai-labo.tokyo/blog/200229/" TargetMode="External"/><Relationship Id="rId13279" Type="http://schemas.openxmlformats.org/officeDocument/2006/relationships/hyperlink" Target="https://dokkai-labo.tokyo/blog/tosimagaoka2021/" TargetMode="External"/><Relationship Id="rId13278" Type="http://schemas.openxmlformats.org/officeDocument/2006/relationships/hyperlink" Target="https://dokkai-labo.tokyo/blog/200229/" TargetMode="External"/><Relationship Id="rId1455" Type="http://schemas.openxmlformats.org/officeDocument/2006/relationships/hyperlink" Target="https://eigo-rewrite.com/column/stage3-lesson7-2/" TargetMode="External"/><Relationship Id="rId2786" Type="http://schemas.openxmlformats.org/officeDocument/2006/relationships/hyperlink" Target="https://natsui-sansu-juku.com/column/510-07/" TargetMode="External"/><Relationship Id="rId1456" Type="http://schemas.openxmlformats.org/officeDocument/2006/relationships/hyperlink" Target="https://eigo-rewrite.com/column/stage3-lesson7-2/" TargetMode="External"/><Relationship Id="rId2787" Type="http://schemas.openxmlformats.org/officeDocument/2006/relationships/hyperlink" Target="https://natsui-sansu-juku.com/column/510-07/" TargetMode="External"/><Relationship Id="rId1457" Type="http://schemas.openxmlformats.org/officeDocument/2006/relationships/hyperlink" Target="https://eigo-rewrite.com/column/stage3-lesson7-2/" TargetMode="External"/><Relationship Id="rId2788" Type="http://schemas.openxmlformats.org/officeDocument/2006/relationships/hyperlink" Target="https://natsui-sansu-juku.com/column/510-07/" TargetMode="External"/><Relationship Id="rId1458" Type="http://schemas.openxmlformats.org/officeDocument/2006/relationships/hyperlink" Target="https://eigo-rewrite.com/column/stage3-lesson7-2/" TargetMode="External"/><Relationship Id="rId2789" Type="http://schemas.openxmlformats.org/officeDocument/2006/relationships/hyperlink" Target="https://natsui-sansu-juku.com/column/510-07/" TargetMode="External"/><Relationship Id="rId1459" Type="http://schemas.openxmlformats.org/officeDocument/2006/relationships/hyperlink" Target="https://eigo-rewrite.com/column/stage3-lesson7-2/" TargetMode="External"/><Relationship Id="rId13329" Type="http://schemas.openxmlformats.org/officeDocument/2006/relationships/hyperlink" Target="https://dokkai-labo.tokyo/blog/kaizyou2021/" TargetMode="External"/><Relationship Id="rId13328" Type="http://schemas.openxmlformats.org/officeDocument/2006/relationships/hyperlink" Target="https://dokkai-labo.tokyo/blog/kaizyou2021/" TargetMode="External"/><Relationship Id="rId13327" Type="http://schemas.openxmlformats.org/officeDocument/2006/relationships/hyperlink" Target="https://dokkai-labo.tokyo/blog/kaizyou2021/" TargetMode="External"/><Relationship Id="rId13326" Type="http://schemas.openxmlformats.org/officeDocument/2006/relationships/hyperlink" Target="https://dokkai-labo.tokyo/blog/kaizyou2021/" TargetMode="External"/><Relationship Id="rId13321" Type="http://schemas.openxmlformats.org/officeDocument/2006/relationships/hyperlink" Target="https://dokkai-labo.tokyo/blog/19052602/" TargetMode="External"/><Relationship Id="rId13320" Type="http://schemas.openxmlformats.org/officeDocument/2006/relationships/hyperlink" Target="https://dokkai-labo.tokyo/blog/19052602/" TargetMode="External"/><Relationship Id="rId2780" Type="http://schemas.openxmlformats.org/officeDocument/2006/relationships/hyperlink" Target="https://natsui-sansu-juku.com/column/510-07/" TargetMode="External"/><Relationship Id="rId1450" Type="http://schemas.openxmlformats.org/officeDocument/2006/relationships/hyperlink" Target="https://eigo-rewrite.com/column/stage3-lesson7-2/" TargetMode="External"/><Relationship Id="rId2781" Type="http://schemas.openxmlformats.org/officeDocument/2006/relationships/hyperlink" Target="https://natsui-sansu-juku.com/column/510-07/" TargetMode="External"/><Relationship Id="rId1451" Type="http://schemas.openxmlformats.org/officeDocument/2006/relationships/hyperlink" Target="https://eigo-rewrite.com/column/stage3-lesson7-2/" TargetMode="External"/><Relationship Id="rId2782" Type="http://schemas.openxmlformats.org/officeDocument/2006/relationships/hyperlink" Target="https://natsui-sansu-juku.com/column/510-07/" TargetMode="External"/><Relationship Id="rId13325" Type="http://schemas.openxmlformats.org/officeDocument/2006/relationships/hyperlink" Target="https://dokkai-labo.tokyo/blog/19052602/" TargetMode="External"/><Relationship Id="rId1452" Type="http://schemas.openxmlformats.org/officeDocument/2006/relationships/hyperlink" Target="https://eigo-rewrite.com/column/stage3-lesson7-2/" TargetMode="External"/><Relationship Id="rId2783" Type="http://schemas.openxmlformats.org/officeDocument/2006/relationships/hyperlink" Target="https://natsui-sansu-juku.com/column/510-07/" TargetMode="External"/><Relationship Id="rId13324" Type="http://schemas.openxmlformats.org/officeDocument/2006/relationships/hyperlink" Target="https://dokkai-labo.tokyo/blog/19052602/" TargetMode="External"/><Relationship Id="rId1453" Type="http://schemas.openxmlformats.org/officeDocument/2006/relationships/hyperlink" Target="https://eigo-rewrite.com/column/stage3-lesson7-2/" TargetMode="External"/><Relationship Id="rId2784" Type="http://schemas.openxmlformats.org/officeDocument/2006/relationships/hyperlink" Target="https://natsui-sansu-juku.com/column/510-07/" TargetMode="External"/><Relationship Id="rId13323" Type="http://schemas.openxmlformats.org/officeDocument/2006/relationships/hyperlink" Target="https://dokkai-labo.tokyo/blog/19052602/" TargetMode="External"/><Relationship Id="rId1454" Type="http://schemas.openxmlformats.org/officeDocument/2006/relationships/hyperlink" Target="https://eigo-rewrite.com/column/stage3-lesson7-2/" TargetMode="External"/><Relationship Id="rId2785" Type="http://schemas.openxmlformats.org/officeDocument/2006/relationships/hyperlink" Target="https://natsui-sansu-juku.com/column/510-07/" TargetMode="External"/><Relationship Id="rId13322" Type="http://schemas.openxmlformats.org/officeDocument/2006/relationships/hyperlink" Target="https://dokkai-labo.tokyo/blog/19052602/" TargetMode="External"/><Relationship Id="rId1444" Type="http://schemas.openxmlformats.org/officeDocument/2006/relationships/hyperlink" Target="https://eigo-rewrite.com/column/stage3-lesson7-2/" TargetMode="External"/><Relationship Id="rId2775" Type="http://schemas.openxmlformats.org/officeDocument/2006/relationships/hyperlink" Target="https://natsui-sansu-juku.com/column/510-07/" TargetMode="External"/><Relationship Id="rId1445" Type="http://schemas.openxmlformats.org/officeDocument/2006/relationships/hyperlink" Target="https://eigo-rewrite.com/column/stage3-lesson7-2/" TargetMode="External"/><Relationship Id="rId2776" Type="http://schemas.openxmlformats.org/officeDocument/2006/relationships/hyperlink" Target="https://natsui-sansu-juku.com/column/510-07/" TargetMode="External"/><Relationship Id="rId1446" Type="http://schemas.openxmlformats.org/officeDocument/2006/relationships/hyperlink" Target="https://eigo-rewrite.com/column/stage3-lesson7-2/" TargetMode="External"/><Relationship Id="rId2777" Type="http://schemas.openxmlformats.org/officeDocument/2006/relationships/hyperlink" Target="https://natsui-sansu-juku.com/column/510-07/" TargetMode="External"/><Relationship Id="rId1447" Type="http://schemas.openxmlformats.org/officeDocument/2006/relationships/hyperlink" Target="https://eigo-rewrite.com/column/stage3-lesson7-2/" TargetMode="External"/><Relationship Id="rId2778" Type="http://schemas.openxmlformats.org/officeDocument/2006/relationships/hyperlink" Target="https://natsui-sansu-juku.com/column/510-07/" TargetMode="External"/><Relationship Id="rId1448" Type="http://schemas.openxmlformats.org/officeDocument/2006/relationships/hyperlink" Target="https://eigo-rewrite.com/column/stage3-lesson7-2/" TargetMode="External"/><Relationship Id="rId2779" Type="http://schemas.openxmlformats.org/officeDocument/2006/relationships/hyperlink" Target="https://natsui-sansu-juku.com/column/510-07/" TargetMode="External"/><Relationship Id="rId1449" Type="http://schemas.openxmlformats.org/officeDocument/2006/relationships/hyperlink" Target="https://eigo-rewrite.com/column/stage3-lesson7-2/" TargetMode="External"/><Relationship Id="rId12009" Type="http://schemas.openxmlformats.org/officeDocument/2006/relationships/hyperlink" Target="https://jukureiwa.com/tips/alphabet/" TargetMode="External"/><Relationship Id="rId12008" Type="http://schemas.openxmlformats.org/officeDocument/2006/relationships/hyperlink" Target="https://jukureiwa.com/tips/alphabet/" TargetMode="External"/><Relationship Id="rId13339" Type="http://schemas.openxmlformats.org/officeDocument/2006/relationships/hyperlink" Target="https://dokkai-labo.tokyo/blog/kaizyou2021/" TargetMode="External"/><Relationship Id="rId12007" Type="http://schemas.openxmlformats.org/officeDocument/2006/relationships/hyperlink" Target="https://jukureiwa.com/tips/alphabet/" TargetMode="External"/><Relationship Id="rId13338" Type="http://schemas.openxmlformats.org/officeDocument/2006/relationships/hyperlink" Target="https://dokkai-labo.tokyo/blog/kaizyou2021/" TargetMode="External"/><Relationship Id="rId12006" Type="http://schemas.openxmlformats.org/officeDocument/2006/relationships/hyperlink" Target="https://jukureiwa.com/tips/alphabet/" TargetMode="External"/><Relationship Id="rId13337" Type="http://schemas.openxmlformats.org/officeDocument/2006/relationships/hyperlink" Target="https://dokkai-labo.tokyo/blog/kaizyou2021/" TargetMode="External"/><Relationship Id="rId12001" Type="http://schemas.openxmlformats.org/officeDocument/2006/relationships/hyperlink" Target="https://jukureiwa.com/tips/alphabet/" TargetMode="External"/><Relationship Id="rId13332" Type="http://schemas.openxmlformats.org/officeDocument/2006/relationships/hyperlink" Target="https://dokkai-labo.tokyo/blog/kaizyou2021/" TargetMode="External"/><Relationship Id="rId12000" Type="http://schemas.openxmlformats.org/officeDocument/2006/relationships/hyperlink" Target="https://jukureiwa.com/tips/alphabet/" TargetMode="External"/><Relationship Id="rId13331" Type="http://schemas.openxmlformats.org/officeDocument/2006/relationships/hyperlink" Target="https://dokkai-labo.tokyo/blog/kaizyou2021/" TargetMode="External"/><Relationship Id="rId13330" Type="http://schemas.openxmlformats.org/officeDocument/2006/relationships/hyperlink" Target="https://dokkai-labo.tokyo/blog/kaizyou2021/" TargetMode="External"/><Relationship Id="rId2770" Type="http://schemas.openxmlformats.org/officeDocument/2006/relationships/hyperlink" Target="https://rika-quest.com/column/terrain/" TargetMode="External"/><Relationship Id="rId1440" Type="http://schemas.openxmlformats.org/officeDocument/2006/relationships/hyperlink" Target="https://eigo-rewrite.com/column/stage3-lesson7-2/" TargetMode="External"/><Relationship Id="rId2771" Type="http://schemas.openxmlformats.org/officeDocument/2006/relationships/hyperlink" Target="https://rika-quest.com/column/terrain/" TargetMode="External"/><Relationship Id="rId12005" Type="http://schemas.openxmlformats.org/officeDocument/2006/relationships/hyperlink" Target="https://jukureiwa.com/tips/alphabet/" TargetMode="External"/><Relationship Id="rId13336" Type="http://schemas.openxmlformats.org/officeDocument/2006/relationships/hyperlink" Target="https://dokkai-labo.tokyo/blog/kaizyou2021/" TargetMode="External"/><Relationship Id="rId1441" Type="http://schemas.openxmlformats.org/officeDocument/2006/relationships/hyperlink" Target="https://eigo-rewrite.com/column/stage3-lesson7-2/" TargetMode="External"/><Relationship Id="rId2772" Type="http://schemas.openxmlformats.org/officeDocument/2006/relationships/hyperlink" Target="https://rika-quest.com/column/terrain/" TargetMode="External"/><Relationship Id="rId12004" Type="http://schemas.openxmlformats.org/officeDocument/2006/relationships/hyperlink" Target="https://jukureiwa.com/tips/alphabet/" TargetMode="External"/><Relationship Id="rId13335" Type="http://schemas.openxmlformats.org/officeDocument/2006/relationships/hyperlink" Target="https://dokkai-labo.tokyo/blog/kaizyou2021/" TargetMode="External"/><Relationship Id="rId1442" Type="http://schemas.openxmlformats.org/officeDocument/2006/relationships/hyperlink" Target="https://eigo-rewrite.com/column/stage3-lesson7-2/" TargetMode="External"/><Relationship Id="rId2773" Type="http://schemas.openxmlformats.org/officeDocument/2006/relationships/hyperlink" Target="https://natsui-sansu-juku.com/column/510-07/" TargetMode="External"/><Relationship Id="rId12003" Type="http://schemas.openxmlformats.org/officeDocument/2006/relationships/hyperlink" Target="https://jukureiwa.com/tips/alphabet/" TargetMode="External"/><Relationship Id="rId13334" Type="http://schemas.openxmlformats.org/officeDocument/2006/relationships/hyperlink" Target="https://dokkai-labo.tokyo/blog/kaizyou2021/" TargetMode="External"/><Relationship Id="rId1443" Type="http://schemas.openxmlformats.org/officeDocument/2006/relationships/hyperlink" Target="https://eigo-rewrite.com/column/stage3-lesson7-2/" TargetMode="External"/><Relationship Id="rId2774" Type="http://schemas.openxmlformats.org/officeDocument/2006/relationships/hyperlink" Target="https://natsui-sansu-juku.com/column/510-07/" TargetMode="External"/><Relationship Id="rId12002" Type="http://schemas.openxmlformats.org/officeDocument/2006/relationships/hyperlink" Target="https://jukureiwa.com/tips/alphabet/" TargetMode="External"/><Relationship Id="rId13333" Type="http://schemas.openxmlformats.org/officeDocument/2006/relationships/hyperlink" Target="https://dokkai-labo.tokyo/blog/kaizyou2021/" TargetMode="External"/><Relationship Id="rId1477" Type="http://schemas.openxmlformats.org/officeDocument/2006/relationships/hyperlink" Target="https://rika-quest.com/column/gas_and_aqueous_liquid/" TargetMode="External"/><Relationship Id="rId1478" Type="http://schemas.openxmlformats.org/officeDocument/2006/relationships/hyperlink" Target="https://rika-quest.com/column/gas_and_aqueous_liquid/" TargetMode="External"/><Relationship Id="rId1479" Type="http://schemas.openxmlformats.org/officeDocument/2006/relationships/hyperlink" Target="https://rika-quest.com/column/gas_and_aqueous_liquid/" TargetMode="External"/><Relationship Id="rId13307" Type="http://schemas.openxmlformats.org/officeDocument/2006/relationships/hyperlink" Target="https://dokkai-labo.tokyo/blog/tosimagaoka2021/" TargetMode="External"/><Relationship Id="rId13306" Type="http://schemas.openxmlformats.org/officeDocument/2006/relationships/hyperlink" Target="https://dokkai-labo.tokyo/blog/tosimagaoka2021/" TargetMode="External"/><Relationship Id="rId13305" Type="http://schemas.openxmlformats.org/officeDocument/2006/relationships/hyperlink" Target="https://dokkai-labo.tokyo/blog/tosimagaoka2021/" TargetMode="External"/><Relationship Id="rId13304" Type="http://schemas.openxmlformats.org/officeDocument/2006/relationships/hyperlink" Target="https://dokkai-labo.tokyo/blog/tosimagaoka2021/" TargetMode="External"/><Relationship Id="rId13309" Type="http://schemas.openxmlformats.org/officeDocument/2006/relationships/hyperlink" Target="https://dokkai-labo.tokyo/blog/tosimagaoka2021/" TargetMode="External"/><Relationship Id="rId13308" Type="http://schemas.openxmlformats.org/officeDocument/2006/relationships/hyperlink" Target="https://dokkai-labo.tokyo/blog/tosimagaoka2021/" TargetMode="External"/><Relationship Id="rId1470" Type="http://schemas.openxmlformats.org/officeDocument/2006/relationships/hyperlink" Target="https://eigo-rewrite.com/column/stage3-lesson7-2/" TargetMode="External"/><Relationship Id="rId1471" Type="http://schemas.openxmlformats.org/officeDocument/2006/relationships/hyperlink" Target="https://eigo-rewrite.com/column/stage3-lesson7-2/" TargetMode="External"/><Relationship Id="rId1472" Type="http://schemas.openxmlformats.org/officeDocument/2006/relationships/hyperlink" Target="https://eigo-rewrite.com/column/stage3-lesson7-2/" TargetMode="External"/><Relationship Id="rId1473" Type="http://schemas.openxmlformats.org/officeDocument/2006/relationships/hyperlink" Target="https://rika-quest.com/column/gas_and_aqueous_liquid/" TargetMode="External"/><Relationship Id="rId13303" Type="http://schemas.openxmlformats.org/officeDocument/2006/relationships/hyperlink" Target="https://dokkai-labo.tokyo/blog/tosimagaoka2021/" TargetMode="External"/><Relationship Id="rId1474" Type="http://schemas.openxmlformats.org/officeDocument/2006/relationships/hyperlink" Target="https://rika-quest.com/column/gas_and_aqueous_liquid/" TargetMode="External"/><Relationship Id="rId13302" Type="http://schemas.openxmlformats.org/officeDocument/2006/relationships/hyperlink" Target="https://dokkai-labo.tokyo/blog/tosimagaoka2021/" TargetMode="External"/><Relationship Id="rId1475" Type="http://schemas.openxmlformats.org/officeDocument/2006/relationships/hyperlink" Target="https://rika-quest.com/column/gas_and_aqueous_liquid/" TargetMode="External"/><Relationship Id="rId13301" Type="http://schemas.openxmlformats.org/officeDocument/2006/relationships/hyperlink" Target="https://dokkai-labo.tokyo/blog/tosimagaoka2021/" TargetMode="External"/><Relationship Id="rId1476" Type="http://schemas.openxmlformats.org/officeDocument/2006/relationships/hyperlink" Target="https://rika-quest.com/column/gas_and_aqueous_liquid/" TargetMode="External"/><Relationship Id="rId13300" Type="http://schemas.openxmlformats.org/officeDocument/2006/relationships/hyperlink" Target="https://dokkai-labo.tokyo/blog/tosimagaoka2021/" TargetMode="External"/><Relationship Id="rId1466" Type="http://schemas.openxmlformats.org/officeDocument/2006/relationships/hyperlink" Target="https://eigo-rewrite.com/column/stage3-lesson7-2/" TargetMode="External"/><Relationship Id="rId2797" Type="http://schemas.openxmlformats.org/officeDocument/2006/relationships/hyperlink" Target="https://natsui-sansu-juku.com/column/510-07/" TargetMode="External"/><Relationship Id="rId1467" Type="http://schemas.openxmlformats.org/officeDocument/2006/relationships/hyperlink" Target="https://eigo-rewrite.com/column/stage3-lesson7-2/" TargetMode="External"/><Relationship Id="rId2798" Type="http://schemas.openxmlformats.org/officeDocument/2006/relationships/hyperlink" Target="https://natsui-sansu-juku.com/column/510-07/" TargetMode="External"/><Relationship Id="rId1468" Type="http://schemas.openxmlformats.org/officeDocument/2006/relationships/hyperlink" Target="https://eigo-rewrite.com/column/stage3-lesson7-2/" TargetMode="External"/><Relationship Id="rId2799" Type="http://schemas.openxmlformats.org/officeDocument/2006/relationships/hyperlink" Target="https://natsui-sansu-juku.com/column/510-07/" TargetMode="External"/><Relationship Id="rId1469" Type="http://schemas.openxmlformats.org/officeDocument/2006/relationships/hyperlink" Target="https://eigo-rewrite.com/column/stage3-lesson7-2/" TargetMode="External"/><Relationship Id="rId13318" Type="http://schemas.openxmlformats.org/officeDocument/2006/relationships/hyperlink" Target="https://dokkai-labo.tokyo/blog/tosimagaoka2021/" TargetMode="External"/><Relationship Id="rId13317" Type="http://schemas.openxmlformats.org/officeDocument/2006/relationships/hyperlink" Target="https://dokkai-labo.tokyo/blog/tosimagaoka2021/" TargetMode="External"/><Relationship Id="rId13316" Type="http://schemas.openxmlformats.org/officeDocument/2006/relationships/hyperlink" Target="https://dokkai-labo.tokyo/blog/tosimagaoka2021/" TargetMode="External"/><Relationship Id="rId13315" Type="http://schemas.openxmlformats.org/officeDocument/2006/relationships/hyperlink" Target="https://dokkai-labo.tokyo/blog/tosimagaoka2021/" TargetMode="External"/><Relationship Id="rId13319" Type="http://schemas.openxmlformats.org/officeDocument/2006/relationships/hyperlink" Target="https://dokkai-labo.tokyo/blog/tosimagaoka2021/" TargetMode="External"/><Relationship Id="rId13310" Type="http://schemas.openxmlformats.org/officeDocument/2006/relationships/hyperlink" Target="https://dokkai-labo.tokyo/blog/tosimagaoka2021/" TargetMode="External"/><Relationship Id="rId2790" Type="http://schemas.openxmlformats.org/officeDocument/2006/relationships/hyperlink" Target="https://natsui-sansu-juku.com/column/510-07/" TargetMode="External"/><Relationship Id="rId1460" Type="http://schemas.openxmlformats.org/officeDocument/2006/relationships/hyperlink" Target="https://eigo-rewrite.com/column/stage3-lesson7-2/" TargetMode="External"/><Relationship Id="rId2791" Type="http://schemas.openxmlformats.org/officeDocument/2006/relationships/hyperlink" Target="https://natsui-sansu-juku.com/column/510-07/" TargetMode="External"/><Relationship Id="rId1461" Type="http://schemas.openxmlformats.org/officeDocument/2006/relationships/hyperlink" Target="https://eigo-rewrite.com/column/stage3-lesson7-2/" TargetMode="External"/><Relationship Id="rId2792" Type="http://schemas.openxmlformats.org/officeDocument/2006/relationships/hyperlink" Target="https://natsui-sansu-juku.com/column/510-07/" TargetMode="External"/><Relationship Id="rId1462" Type="http://schemas.openxmlformats.org/officeDocument/2006/relationships/hyperlink" Target="https://eigo-rewrite.com/column/stage3-lesson7-2/" TargetMode="External"/><Relationship Id="rId2793" Type="http://schemas.openxmlformats.org/officeDocument/2006/relationships/hyperlink" Target="https://natsui-sansu-juku.com/column/510-07/" TargetMode="External"/><Relationship Id="rId13314" Type="http://schemas.openxmlformats.org/officeDocument/2006/relationships/hyperlink" Target="https://dokkai-labo.tokyo/blog/tosimagaoka2021/" TargetMode="External"/><Relationship Id="rId1463" Type="http://schemas.openxmlformats.org/officeDocument/2006/relationships/hyperlink" Target="https://eigo-rewrite.com/column/stage3-lesson7-2/" TargetMode="External"/><Relationship Id="rId2794" Type="http://schemas.openxmlformats.org/officeDocument/2006/relationships/hyperlink" Target="https://natsui-sansu-juku.com/column/510-07/" TargetMode="External"/><Relationship Id="rId13313" Type="http://schemas.openxmlformats.org/officeDocument/2006/relationships/hyperlink" Target="https://dokkai-labo.tokyo/blog/tosimagaoka2021/" TargetMode="External"/><Relationship Id="rId1464" Type="http://schemas.openxmlformats.org/officeDocument/2006/relationships/hyperlink" Target="https://eigo-rewrite.com/column/stage3-lesson7-2/" TargetMode="External"/><Relationship Id="rId2795" Type="http://schemas.openxmlformats.org/officeDocument/2006/relationships/hyperlink" Target="https://natsui-sansu-juku.com/column/510-07/" TargetMode="External"/><Relationship Id="rId13312" Type="http://schemas.openxmlformats.org/officeDocument/2006/relationships/hyperlink" Target="https://dokkai-labo.tokyo/blog/tosimagaoka2021/" TargetMode="External"/><Relationship Id="rId1465" Type="http://schemas.openxmlformats.org/officeDocument/2006/relationships/hyperlink" Target="https://eigo-rewrite.com/column/stage3-lesson7-2/" TargetMode="External"/><Relationship Id="rId2796" Type="http://schemas.openxmlformats.org/officeDocument/2006/relationships/hyperlink" Target="https://natsui-sansu-juku.com/column/510-07/" TargetMode="External"/><Relationship Id="rId13311" Type="http://schemas.openxmlformats.org/officeDocument/2006/relationships/hyperlink" Target="https://dokkai-labo.tokyo/blog/tosimagaoka2021/" TargetMode="External"/><Relationship Id="rId1411" Type="http://schemas.openxmlformats.org/officeDocument/2006/relationships/hyperlink" Target="https://eigo-rewrite.com/column/stage1_lesson12-4/" TargetMode="External"/><Relationship Id="rId2742" Type="http://schemas.openxmlformats.org/officeDocument/2006/relationships/hyperlink" Target="https://rika-quest.com/column/terrain/" TargetMode="External"/><Relationship Id="rId1412" Type="http://schemas.openxmlformats.org/officeDocument/2006/relationships/hyperlink" Target="https://eigo-rewrite.com/column/stage1_lesson12-4/" TargetMode="External"/><Relationship Id="rId2743" Type="http://schemas.openxmlformats.org/officeDocument/2006/relationships/hyperlink" Target="https://rika-quest.com/column/terrain/" TargetMode="External"/><Relationship Id="rId1413" Type="http://schemas.openxmlformats.org/officeDocument/2006/relationships/hyperlink" Target="https://eigo-rewrite.com/column/stage1_lesson12-4/" TargetMode="External"/><Relationship Id="rId2744" Type="http://schemas.openxmlformats.org/officeDocument/2006/relationships/hyperlink" Target="https://rika-quest.com/column/terrain/" TargetMode="External"/><Relationship Id="rId1414" Type="http://schemas.openxmlformats.org/officeDocument/2006/relationships/hyperlink" Target="https://eigo-rewrite.com/column/stage1_lesson12-4/" TargetMode="External"/><Relationship Id="rId2745" Type="http://schemas.openxmlformats.org/officeDocument/2006/relationships/hyperlink" Target="https://rika-quest.com/column/terrain/" TargetMode="External"/><Relationship Id="rId1415" Type="http://schemas.openxmlformats.org/officeDocument/2006/relationships/hyperlink" Target="https://eigo-rewrite.com/column/stage1_lesson12-4/" TargetMode="External"/><Relationship Id="rId2746" Type="http://schemas.openxmlformats.org/officeDocument/2006/relationships/hyperlink" Target="https://rika-quest.com/column/terrain/" TargetMode="External"/><Relationship Id="rId12041" Type="http://schemas.openxmlformats.org/officeDocument/2006/relationships/hyperlink" Target="https://jukureiwa.com/tips/alphabet/" TargetMode="External"/><Relationship Id="rId13372" Type="http://schemas.openxmlformats.org/officeDocument/2006/relationships/hyperlink" Target="https://dokkai-labo.tokyo/univ02/" TargetMode="External"/><Relationship Id="rId1416" Type="http://schemas.openxmlformats.org/officeDocument/2006/relationships/hyperlink" Target="https://eigo-rewrite.com/column/stage1_lesson12-4/" TargetMode="External"/><Relationship Id="rId2747" Type="http://schemas.openxmlformats.org/officeDocument/2006/relationships/hyperlink" Target="https://rika-quest.com/column/terrain/" TargetMode="External"/><Relationship Id="rId12040" Type="http://schemas.openxmlformats.org/officeDocument/2006/relationships/hyperlink" Target="https://jukureiwa.com/tips/alphabet/" TargetMode="External"/><Relationship Id="rId13371" Type="http://schemas.openxmlformats.org/officeDocument/2006/relationships/hyperlink" Target="https://dokkai-labo.tokyo/univ02/" TargetMode="External"/><Relationship Id="rId1417" Type="http://schemas.openxmlformats.org/officeDocument/2006/relationships/hyperlink" Target="https://eigo-rewrite.com/column/stage1_lesson12-4/" TargetMode="External"/><Relationship Id="rId2748" Type="http://schemas.openxmlformats.org/officeDocument/2006/relationships/hyperlink" Target="https://rika-quest.com/column/terrain/" TargetMode="External"/><Relationship Id="rId13370" Type="http://schemas.openxmlformats.org/officeDocument/2006/relationships/hyperlink" Target="https://dokkai-labo.tokyo/univ02/" TargetMode="External"/><Relationship Id="rId1418" Type="http://schemas.openxmlformats.org/officeDocument/2006/relationships/hyperlink" Target="https://eigo-rewrite.com/column/stage1_lesson12-4/" TargetMode="External"/><Relationship Id="rId2749" Type="http://schemas.openxmlformats.org/officeDocument/2006/relationships/hyperlink" Target="https://rika-quest.com/column/terrain/" TargetMode="External"/><Relationship Id="rId1419" Type="http://schemas.openxmlformats.org/officeDocument/2006/relationships/hyperlink" Target="https://eigo-rewrite.com/column/stage1_lesson12-4/" TargetMode="External"/><Relationship Id="rId12039" Type="http://schemas.openxmlformats.org/officeDocument/2006/relationships/hyperlink" Target="https://jukureiwa.com/tips/alphabet/" TargetMode="External"/><Relationship Id="rId12034" Type="http://schemas.openxmlformats.org/officeDocument/2006/relationships/hyperlink" Target="https://jukureiwa.com/tips/alphabet/" TargetMode="External"/><Relationship Id="rId13365" Type="http://schemas.openxmlformats.org/officeDocument/2006/relationships/hyperlink" Target="https://dokkai-labo.tokyo/blog/kaizyou2021/" TargetMode="External"/><Relationship Id="rId12033" Type="http://schemas.openxmlformats.org/officeDocument/2006/relationships/hyperlink" Target="https://jukureiwa.com/tips/alphabet/" TargetMode="External"/><Relationship Id="rId13364" Type="http://schemas.openxmlformats.org/officeDocument/2006/relationships/hyperlink" Target="https://dokkai-labo.tokyo/blog/kaizyou2021/" TargetMode="External"/><Relationship Id="rId12032" Type="http://schemas.openxmlformats.org/officeDocument/2006/relationships/hyperlink" Target="https://jukureiwa.com/tips/alphabet/" TargetMode="External"/><Relationship Id="rId13363" Type="http://schemas.openxmlformats.org/officeDocument/2006/relationships/hyperlink" Target="https://dokkai-labo.tokyo/blog/kaizyou2021/" TargetMode="External"/><Relationship Id="rId12031" Type="http://schemas.openxmlformats.org/officeDocument/2006/relationships/hyperlink" Target="https://jukureiwa.com/tips/alphabet/" TargetMode="External"/><Relationship Id="rId13362" Type="http://schemas.openxmlformats.org/officeDocument/2006/relationships/hyperlink" Target="https://dokkai-labo.tokyo/blog/kaizyou2021/" TargetMode="External"/><Relationship Id="rId12038" Type="http://schemas.openxmlformats.org/officeDocument/2006/relationships/hyperlink" Target="https://jukureiwa.com/tips/alphabet/" TargetMode="External"/><Relationship Id="rId13369" Type="http://schemas.openxmlformats.org/officeDocument/2006/relationships/hyperlink" Target="https://dokkai-labo.tokyo/tokuten_fifth/" TargetMode="External"/><Relationship Id="rId12037" Type="http://schemas.openxmlformats.org/officeDocument/2006/relationships/hyperlink" Target="https://jukureiwa.com/tips/alphabet/" TargetMode="External"/><Relationship Id="rId13368" Type="http://schemas.openxmlformats.org/officeDocument/2006/relationships/hyperlink" Target="https://dokkai-labo.tokyo/tokuten_fifth/" TargetMode="External"/><Relationship Id="rId2740" Type="http://schemas.openxmlformats.org/officeDocument/2006/relationships/hyperlink" Target="https://rika-quest.com/column/terrain/" TargetMode="External"/><Relationship Id="rId12036" Type="http://schemas.openxmlformats.org/officeDocument/2006/relationships/hyperlink" Target="https://jukureiwa.com/tips/alphabet/" TargetMode="External"/><Relationship Id="rId13367" Type="http://schemas.openxmlformats.org/officeDocument/2006/relationships/hyperlink" Target="https://dokkai-labo.tokyo/blog/kaizyou2021/" TargetMode="External"/><Relationship Id="rId1410" Type="http://schemas.openxmlformats.org/officeDocument/2006/relationships/hyperlink" Target="https://eigo-rewrite.com/column/stage1_lesson12-4/" TargetMode="External"/><Relationship Id="rId2741" Type="http://schemas.openxmlformats.org/officeDocument/2006/relationships/hyperlink" Target="https://rika-quest.com/column/terrain/" TargetMode="External"/><Relationship Id="rId12035" Type="http://schemas.openxmlformats.org/officeDocument/2006/relationships/hyperlink" Target="https://jukureiwa.com/tips/alphabet/" TargetMode="External"/><Relationship Id="rId13366" Type="http://schemas.openxmlformats.org/officeDocument/2006/relationships/hyperlink" Target="https://dokkai-labo.tokyo/blog/kaizyou2021/" TargetMode="External"/><Relationship Id="rId1400" Type="http://schemas.openxmlformats.org/officeDocument/2006/relationships/hyperlink" Target="https://eigo-rewrite.com/column/stage1_lesson12-4/" TargetMode="External"/><Relationship Id="rId2731" Type="http://schemas.openxmlformats.org/officeDocument/2006/relationships/hyperlink" Target="https://rika-quest.com/column/terrain/" TargetMode="External"/><Relationship Id="rId1401" Type="http://schemas.openxmlformats.org/officeDocument/2006/relationships/hyperlink" Target="https://eigo-rewrite.com/column/stage1_lesson12-4/" TargetMode="External"/><Relationship Id="rId2732" Type="http://schemas.openxmlformats.org/officeDocument/2006/relationships/hyperlink" Target="https://rika-quest.com/column/terrain/" TargetMode="External"/><Relationship Id="rId1402" Type="http://schemas.openxmlformats.org/officeDocument/2006/relationships/hyperlink" Target="https://eigo-rewrite.com/column/stage1_lesson12-4/" TargetMode="External"/><Relationship Id="rId2733" Type="http://schemas.openxmlformats.org/officeDocument/2006/relationships/hyperlink" Target="https://rika-quest.com/column/terrain/" TargetMode="External"/><Relationship Id="rId1403" Type="http://schemas.openxmlformats.org/officeDocument/2006/relationships/hyperlink" Target="https://eigo-rewrite.com/column/stage1_lesson12-4/" TargetMode="External"/><Relationship Id="rId2734" Type="http://schemas.openxmlformats.org/officeDocument/2006/relationships/hyperlink" Target="https://rika-quest.com/column/terrain/" TargetMode="External"/><Relationship Id="rId1404" Type="http://schemas.openxmlformats.org/officeDocument/2006/relationships/hyperlink" Target="https://eigo-rewrite.com/column/stage1_lesson12-4/" TargetMode="External"/><Relationship Id="rId2735" Type="http://schemas.openxmlformats.org/officeDocument/2006/relationships/hyperlink" Target="https://rika-quest.com/column/terrain/" TargetMode="External"/><Relationship Id="rId12052" Type="http://schemas.openxmlformats.org/officeDocument/2006/relationships/hyperlink" Target="https://jukureiwa.com/tips/alphabet/" TargetMode="External"/><Relationship Id="rId13383" Type="http://schemas.openxmlformats.org/officeDocument/2006/relationships/hyperlink" Target="https://juku-escot.com/newtreasure/" TargetMode="External"/><Relationship Id="rId1405" Type="http://schemas.openxmlformats.org/officeDocument/2006/relationships/hyperlink" Target="https://eigo-rewrite.com/column/stage1_lesson12-4/" TargetMode="External"/><Relationship Id="rId2736" Type="http://schemas.openxmlformats.org/officeDocument/2006/relationships/hyperlink" Target="https://rika-quest.com/column/terrain/" TargetMode="External"/><Relationship Id="rId12051" Type="http://schemas.openxmlformats.org/officeDocument/2006/relationships/hyperlink" Target="https://jukureiwa.com/tips/alphabet/" TargetMode="External"/><Relationship Id="rId13382" Type="http://schemas.openxmlformats.org/officeDocument/2006/relationships/hyperlink" Target="https://juku-escot.com/newtreasure/" TargetMode="External"/><Relationship Id="rId1406" Type="http://schemas.openxmlformats.org/officeDocument/2006/relationships/hyperlink" Target="https://eigo-rewrite.com/column/stage1_lesson12-4/" TargetMode="External"/><Relationship Id="rId2737" Type="http://schemas.openxmlformats.org/officeDocument/2006/relationships/hyperlink" Target="https://rika-quest.com/column/terrain/" TargetMode="External"/><Relationship Id="rId12050" Type="http://schemas.openxmlformats.org/officeDocument/2006/relationships/hyperlink" Target="https://jukureiwa.com/tips/alphabet/" TargetMode="External"/><Relationship Id="rId13381" Type="http://schemas.openxmlformats.org/officeDocument/2006/relationships/hyperlink" Target="https://juku-escot.com/newtreasure/" TargetMode="External"/><Relationship Id="rId1407" Type="http://schemas.openxmlformats.org/officeDocument/2006/relationships/hyperlink" Target="https://eigo-rewrite.com/column/stage1_lesson12-4/" TargetMode="External"/><Relationship Id="rId2738" Type="http://schemas.openxmlformats.org/officeDocument/2006/relationships/hyperlink" Target="https://rika-quest.com/column/terrain/" TargetMode="External"/><Relationship Id="rId13380" Type="http://schemas.openxmlformats.org/officeDocument/2006/relationships/hyperlink" Target="https://dokkai-labo.tokyo/blog/note/" TargetMode="External"/><Relationship Id="rId1408" Type="http://schemas.openxmlformats.org/officeDocument/2006/relationships/hyperlink" Target="https://eigo-rewrite.com/column/stage1_lesson12-4/" TargetMode="External"/><Relationship Id="rId2739" Type="http://schemas.openxmlformats.org/officeDocument/2006/relationships/hyperlink" Target="https://rika-quest.com/column/terrain/" TargetMode="External"/><Relationship Id="rId1409" Type="http://schemas.openxmlformats.org/officeDocument/2006/relationships/hyperlink" Target="https://eigo-rewrite.com/column/stage1_lesson12-4/" TargetMode="External"/><Relationship Id="rId12045" Type="http://schemas.openxmlformats.org/officeDocument/2006/relationships/hyperlink" Target="https://jukureiwa.com/tips/alphabet/" TargetMode="External"/><Relationship Id="rId13376" Type="http://schemas.openxmlformats.org/officeDocument/2006/relationships/hyperlink" Target="https://dokkai-labo.tokyo/univ02/" TargetMode="External"/><Relationship Id="rId12044" Type="http://schemas.openxmlformats.org/officeDocument/2006/relationships/hyperlink" Target="https://jukureiwa.com/tips/alphabet/" TargetMode="External"/><Relationship Id="rId13375" Type="http://schemas.openxmlformats.org/officeDocument/2006/relationships/hyperlink" Target="https://dokkai-labo.tokyo/univ02/" TargetMode="External"/><Relationship Id="rId12043" Type="http://schemas.openxmlformats.org/officeDocument/2006/relationships/hyperlink" Target="https://jukureiwa.com/tips/alphabet/" TargetMode="External"/><Relationship Id="rId13374" Type="http://schemas.openxmlformats.org/officeDocument/2006/relationships/hyperlink" Target="https://dokkai-labo.tokyo/univ02/" TargetMode="External"/><Relationship Id="rId12042" Type="http://schemas.openxmlformats.org/officeDocument/2006/relationships/hyperlink" Target="https://jukureiwa.com/tips/alphabet/" TargetMode="External"/><Relationship Id="rId13373" Type="http://schemas.openxmlformats.org/officeDocument/2006/relationships/hyperlink" Target="https://dokkai-labo.tokyo/univ02/" TargetMode="External"/><Relationship Id="rId12049" Type="http://schemas.openxmlformats.org/officeDocument/2006/relationships/hyperlink" Target="https://jukureiwa.com/tips/alphabet/" TargetMode="External"/><Relationship Id="rId12048" Type="http://schemas.openxmlformats.org/officeDocument/2006/relationships/hyperlink" Target="https://jukureiwa.com/tips/alphabet/" TargetMode="External"/><Relationship Id="rId13379" Type="http://schemas.openxmlformats.org/officeDocument/2006/relationships/hyperlink" Target="https://dokkai-labo.tokyo/blog/note/" TargetMode="External"/><Relationship Id="rId12047" Type="http://schemas.openxmlformats.org/officeDocument/2006/relationships/hyperlink" Target="https://jukureiwa.com/tips/alphabet/" TargetMode="External"/><Relationship Id="rId13378" Type="http://schemas.openxmlformats.org/officeDocument/2006/relationships/hyperlink" Target="https://dokkai-labo.tokyo/blog/note/" TargetMode="External"/><Relationship Id="rId2730" Type="http://schemas.openxmlformats.org/officeDocument/2006/relationships/hyperlink" Target="https://rika-quest.com/column/terrain/" TargetMode="External"/><Relationship Id="rId12046" Type="http://schemas.openxmlformats.org/officeDocument/2006/relationships/hyperlink" Target="https://jukureiwa.com/tips/alphabet/" TargetMode="External"/><Relationship Id="rId13377" Type="http://schemas.openxmlformats.org/officeDocument/2006/relationships/hyperlink" Target="https://dokkai-labo.tokyo/blog/note/" TargetMode="External"/><Relationship Id="rId1433" Type="http://schemas.openxmlformats.org/officeDocument/2006/relationships/hyperlink" Target="https://eigo-rewrite.com/column/stage3-lesson7-2/" TargetMode="External"/><Relationship Id="rId2764" Type="http://schemas.openxmlformats.org/officeDocument/2006/relationships/hyperlink" Target="https://rika-quest.com/column/terrain/" TargetMode="External"/><Relationship Id="rId1434" Type="http://schemas.openxmlformats.org/officeDocument/2006/relationships/hyperlink" Target="https://eigo-rewrite.com/column/stage3-lesson7-2/" TargetMode="External"/><Relationship Id="rId2765" Type="http://schemas.openxmlformats.org/officeDocument/2006/relationships/hyperlink" Target="https://rika-quest.com/column/terrain/" TargetMode="External"/><Relationship Id="rId1435" Type="http://schemas.openxmlformats.org/officeDocument/2006/relationships/hyperlink" Target="https://eigo-rewrite.com/column/stage3-lesson7-2/" TargetMode="External"/><Relationship Id="rId2766" Type="http://schemas.openxmlformats.org/officeDocument/2006/relationships/hyperlink" Target="https://rika-quest.com/column/terrain/" TargetMode="External"/><Relationship Id="rId1436" Type="http://schemas.openxmlformats.org/officeDocument/2006/relationships/hyperlink" Target="https://eigo-rewrite.com/column/stage3-lesson7-2/" TargetMode="External"/><Relationship Id="rId2767" Type="http://schemas.openxmlformats.org/officeDocument/2006/relationships/hyperlink" Target="https://rika-quest.com/column/terrain/" TargetMode="External"/><Relationship Id="rId1437" Type="http://schemas.openxmlformats.org/officeDocument/2006/relationships/hyperlink" Target="https://eigo-rewrite.com/column/stage3-lesson7-2/" TargetMode="External"/><Relationship Id="rId2768" Type="http://schemas.openxmlformats.org/officeDocument/2006/relationships/hyperlink" Target="https://rika-quest.com/column/terrain/" TargetMode="External"/><Relationship Id="rId13350" Type="http://schemas.openxmlformats.org/officeDocument/2006/relationships/hyperlink" Target="https://dokkai-labo.tokyo/blog/kaizyou2021/" TargetMode="External"/><Relationship Id="rId1438" Type="http://schemas.openxmlformats.org/officeDocument/2006/relationships/hyperlink" Target="https://eigo-rewrite.com/column/stage3-lesson7-2/" TargetMode="External"/><Relationship Id="rId2769" Type="http://schemas.openxmlformats.org/officeDocument/2006/relationships/hyperlink" Target="https://rika-quest.com/column/terrain/" TargetMode="External"/><Relationship Id="rId1439" Type="http://schemas.openxmlformats.org/officeDocument/2006/relationships/hyperlink" Target="https://eigo-rewrite.com/column/stage3-lesson7-2/" TargetMode="External"/><Relationship Id="rId12019" Type="http://schemas.openxmlformats.org/officeDocument/2006/relationships/hyperlink" Target="https://jukureiwa.com/tips/alphabet/" TargetMode="External"/><Relationship Id="rId12018" Type="http://schemas.openxmlformats.org/officeDocument/2006/relationships/hyperlink" Target="https://jukureiwa.com/tips/alphabet/" TargetMode="External"/><Relationship Id="rId13349" Type="http://schemas.openxmlformats.org/officeDocument/2006/relationships/hyperlink" Target="https://dokkai-labo.tokyo/blog/kaizyou2021/" TargetMode="External"/><Relationship Id="rId12017" Type="http://schemas.openxmlformats.org/officeDocument/2006/relationships/hyperlink" Target="https://jukureiwa.com/tips/alphabet/" TargetMode="External"/><Relationship Id="rId13348" Type="http://schemas.openxmlformats.org/officeDocument/2006/relationships/hyperlink" Target="https://dokkai-labo.tokyo/blog/kaizyou2021/" TargetMode="External"/><Relationship Id="rId12012" Type="http://schemas.openxmlformats.org/officeDocument/2006/relationships/hyperlink" Target="https://jukureiwa.com/tips/alphabet/" TargetMode="External"/><Relationship Id="rId13343" Type="http://schemas.openxmlformats.org/officeDocument/2006/relationships/hyperlink" Target="https://dokkai-labo.tokyo/blog/kaizyou2021/" TargetMode="External"/><Relationship Id="rId12011" Type="http://schemas.openxmlformats.org/officeDocument/2006/relationships/hyperlink" Target="https://jukureiwa.com/tips/alphabet/" TargetMode="External"/><Relationship Id="rId13342" Type="http://schemas.openxmlformats.org/officeDocument/2006/relationships/hyperlink" Target="https://dokkai-labo.tokyo/blog/kaizyou2021/" TargetMode="External"/><Relationship Id="rId12010" Type="http://schemas.openxmlformats.org/officeDocument/2006/relationships/hyperlink" Target="https://jukureiwa.com/tips/alphabet/" TargetMode="External"/><Relationship Id="rId13341" Type="http://schemas.openxmlformats.org/officeDocument/2006/relationships/hyperlink" Target="https://dokkai-labo.tokyo/blog/kaizyou2021/" TargetMode="External"/><Relationship Id="rId13340" Type="http://schemas.openxmlformats.org/officeDocument/2006/relationships/hyperlink" Target="https://dokkai-labo.tokyo/blog/kaizyou2021/" TargetMode="External"/><Relationship Id="rId2760" Type="http://schemas.openxmlformats.org/officeDocument/2006/relationships/hyperlink" Target="https://rika-quest.com/column/terrain/" TargetMode="External"/><Relationship Id="rId12016" Type="http://schemas.openxmlformats.org/officeDocument/2006/relationships/hyperlink" Target="https://jukureiwa.com/tips/alphabet/" TargetMode="External"/><Relationship Id="rId13347" Type="http://schemas.openxmlformats.org/officeDocument/2006/relationships/hyperlink" Target="https://dokkai-labo.tokyo/blog/kaizyou2021/" TargetMode="External"/><Relationship Id="rId1430" Type="http://schemas.openxmlformats.org/officeDocument/2006/relationships/hyperlink" Target="https://eigo-rewrite.com/column/stage3-lesson7-2/" TargetMode="External"/><Relationship Id="rId2761" Type="http://schemas.openxmlformats.org/officeDocument/2006/relationships/hyperlink" Target="https://rika-quest.com/column/terrain/" TargetMode="External"/><Relationship Id="rId12015" Type="http://schemas.openxmlformats.org/officeDocument/2006/relationships/hyperlink" Target="https://jukureiwa.com/tips/alphabet/" TargetMode="External"/><Relationship Id="rId13346" Type="http://schemas.openxmlformats.org/officeDocument/2006/relationships/hyperlink" Target="https://dokkai-labo.tokyo/blog/kaizyou2021/" TargetMode="External"/><Relationship Id="rId1431" Type="http://schemas.openxmlformats.org/officeDocument/2006/relationships/hyperlink" Target="https://eigo-rewrite.com/column/stage3-lesson7-2/" TargetMode="External"/><Relationship Id="rId2762" Type="http://schemas.openxmlformats.org/officeDocument/2006/relationships/hyperlink" Target="https://rika-quest.com/column/terrain/" TargetMode="External"/><Relationship Id="rId12014" Type="http://schemas.openxmlformats.org/officeDocument/2006/relationships/hyperlink" Target="https://jukureiwa.com/tips/alphabet/" TargetMode="External"/><Relationship Id="rId13345" Type="http://schemas.openxmlformats.org/officeDocument/2006/relationships/hyperlink" Target="https://dokkai-labo.tokyo/blog/kaizyou2021/" TargetMode="External"/><Relationship Id="rId1432" Type="http://schemas.openxmlformats.org/officeDocument/2006/relationships/hyperlink" Target="https://eigo-rewrite.com/column/stage3-lesson7-2/" TargetMode="External"/><Relationship Id="rId2763" Type="http://schemas.openxmlformats.org/officeDocument/2006/relationships/hyperlink" Target="https://rika-quest.com/column/terrain/" TargetMode="External"/><Relationship Id="rId12013" Type="http://schemas.openxmlformats.org/officeDocument/2006/relationships/hyperlink" Target="https://jukureiwa.com/tips/alphabet/" TargetMode="External"/><Relationship Id="rId13344" Type="http://schemas.openxmlformats.org/officeDocument/2006/relationships/hyperlink" Target="https://dokkai-labo.tokyo/blog/kaizyou2021/" TargetMode="External"/><Relationship Id="rId1422" Type="http://schemas.openxmlformats.org/officeDocument/2006/relationships/hyperlink" Target="https://eigo-rewrite.com/column/stage1_lesson12-4/" TargetMode="External"/><Relationship Id="rId2753" Type="http://schemas.openxmlformats.org/officeDocument/2006/relationships/hyperlink" Target="https://rika-quest.com/column/terrain/" TargetMode="External"/><Relationship Id="rId1423" Type="http://schemas.openxmlformats.org/officeDocument/2006/relationships/hyperlink" Target="https://eigo-rewrite.com/column/stage3-lesson7-2/" TargetMode="External"/><Relationship Id="rId2754" Type="http://schemas.openxmlformats.org/officeDocument/2006/relationships/hyperlink" Target="https://rika-quest.com/column/terrain/" TargetMode="External"/><Relationship Id="rId1424" Type="http://schemas.openxmlformats.org/officeDocument/2006/relationships/hyperlink" Target="https://eigo-rewrite.com/column/stage3-lesson7-2/" TargetMode="External"/><Relationship Id="rId2755" Type="http://schemas.openxmlformats.org/officeDocument/2006/relationships/hyperlink" Target="https://rika-quest.com/column/terrain/" TargetMode="External"/><Relationship Id="rId1425" Type="http://schemas.openxmlformats.org/officeDocument/2006/relationships/hyperlink" Target="https://eigo-rewrite.com/column/stage3-lesson7-2/" TargetMode="External"/><Relationship Id="rId2756" Type="http://schemas.openxmlformats.org/officeDocument/2006/relationships/hyperlink" Target="https://rika-quest.com/column/terrain/" TargetMode="External"/><Relationship Id="rId1426" Type="http://schemas.openxmlformats.org/officeDocument/2006/relationships/hyperlink" Target="https://eigo-rewrite.com/column/stage3-lesson7-2/" TargetMode="External"/><Relationship Id="rId2757" Type="http://schemas.openxmlformats.org/officeDocument/2006/relationships/hyperlink" Target="https://rika-quest.com/column/terrain/" TargetMode="External"/><Relationship Id="rId12030" Type="http://schemas.openxmlformats.org/officeDocument/2006/relationships/hyperlink" Target="https://jukureiwa.com/tips/alphabet/" TargetMode="External"/><Relationship Id="rId13361" Type="http://schemas.openxmlformats.org/officeDocument/2006/relationships/hyperlink" Target="https://dokkai-labo.tokyo/blog/kaizyou2021/" TargetMode="External"/><Relationship Id="rId1427" Type="http://schemas.openxmlformats.org/officeDocument/2006/relationships/hyperlink" Target="https://eigo-rewrite.com/column/stage3-lesson7-2/" TargetMode="External"/><Relationship Id="rId2758" Type="http://schemas.openxmlformats.org/officeDocument/2006/relationships/hyperlink" Target="https://rika-quest.com/column/terrain/" TargetMode="External"/><Relationship Id="rId13360" Type="http://schemas.openxmlformats.org/officeDocument/2006/relationships/hyperlink" Target="https://dokkai-labo.tokyo/blog/kaizyou2021/" TargetMode="External"/><Relationship Id="rId1428" Type="http://schemas.openxmlformats.org/officeDocument/2006/relationships/hyperlink" Target="https://eigo-rewrite.com/column/stage3-lesson7-2/" TargetMode="External"/><Relationship Id="rId2759" Type="http://schemas.openxmlformats.org/officeDocument/2006/relationships/hyperlink" Target="https://rika-quest.com/column/terrain/" TargetMode="External"/><Relationship Id="rId1429" Type="http://schemas.openxmlformats.org/officeDocument/2006/relationships/hyperlink" Target="https://eigo-rewrite.com/column/stage3-lesson7-2/" TargetMode="External"/><Relationship Id="rId12029" Type="http://schemas.openxmlformats.org/officeDocument/2006/relationships/hyperlink" Target="https://jukureiwa.com/tips/alphabet/" TargetMode="External"/><Relationship Id="rId12028" Type="http://schemas.openxmlformats.org/officeDocument/2006/relationships/hyperlink" Target="https://jukureiwa.com/tips/alphabet/" TargetMode="External"/><Relationship Id="rId13359" Type="http://schemas.openxmlformats.org/officeDocument/2006/relationships/hyperlink" Target="https://dokkai-labo.tokyo/blog/kaizyou2021/" TargetMode="External"/><Relationship Id="rId12023" Type="http://schemas.openxmlformats.org/officeDocument/2006/relationships/hyperlink" Target="https://jukureiwa.com/tips/alphabet/" TargetMode="External"/><Relationship Id="rId13354" Type="http://schemas.openxmlformats.org/officeDocument/2006/relationships/hyperlink" Target="https://dokkai-labo.tokyo/blog/kaizyou2021/" TargetMode="External"/><Relationship Id="rId12022" Type="http://schemas.openxmlformats.org/officeDocument/2006/relationships/hyperlink" Target="https://jukureiwa.com/tips/alphabet/" TargetMode="External"/><Relationship Id="rId13353" Type="http://schemas.openxmlformats.org/officeDocument/2006/relationships/hyperlink" Target="https://dokkai-labo.tokyo/blog/kaizyou2021/" TargetMode="External"/><Relationship Id="rId12021" Type="http://schemas.openxmlformats.org/officeDocument/2006/relationships/hyperlink" Target="https://jukureiwa.com/tips/alphabet/" TargetMode="External"/><Relationship Id="rId13352" Type="http://schemas.openxmlformats.org/officeDocument/2006/relationships/hyperlink" Target="https://dokkai-labo.tokyo/blog/kaizyou2021/" TargetMode="External"/><Relationship Id="rId12020" Type="http://schemas.openxmlformats.org/officeDocument/2006/relationships/hyperlink" Target="https://jukureiwa.com/tips/alphabet/" TargetMode="External"/><Relationship Id="rId13351" Type="http://schemas.openxmlformats.org/officeDocument/2006/relationships/hyperlink" Target="https://dokkai-labo.tokyo/blog/kaizyou2021/" TargetMode="External"/><Relationship Id="rId12027" Type="http://schemas.openxmlformats.org/officeDocument/2006/relationships/hyperlink" Target="https://jukureiwa.com/tips/alphabet/" TargetMode="External"/><Relationship Id="rId13358" Type="http://schemas.openxmlformats.org/officeDocument/2006/relationships/hyperlink" Target="https://dokkai-labo.tokyo/blog/kaizyou2021/" TargetMode="External"/><Relationship Id="rId2750" Type="http://schemas.openxmlformats.org/officeDocument/2006/relationships/hyperlink" Target="https://rika-quest.com/column/terrain/" TargetMode="External"/><Relationship Id="rId12026" Type="http://schemas.openxmlformats.org/officeDocument/2006/relationships/hyperlink" Target="https://jukureiwa.com/tips/alphabet/" TargetMode="External"/><Relationship Id="rId13357" Type="http://schemas.openxmlformats.org/officeDocument/2006/relationships/hyperlink" Target="https://dokkai-labo.tokyo/blog/kaizyou2021/" TargetMode="External"/><Relationship Id="rId1420" Type="http://schemas.openxmlformats.org/officeDocument/2006/relationships/hyperlink" Target="https://eigo-rewrite.com/column/stage1_lesson12-4/" TargetMode="External"/><Relationship Id="rId2751" Type="http://schemas.openxmlformats.org/officeDocument/2006/relationships/hyperlink" Target="https://rika-quest.com/column/terrain/" TargetMode="External"/><Relationship Id="rId12025" Type="http://schemas.openxmlformats.org/officeDocument/2006/relationships/hyperlink" Target="https://jukureiwa.com/tips/alphabet/" TargetMode="External"/><Relationship Id="rId13356" Type="http://schemas.openxmlformats.org/officeDocument/2006/relationships/hyperlink" Target="https://dokkai-labo.tokyo/blog/kaizyou2021/" TargetMode="External"/><Relationship Id="rId1421" Type="http://schemas.openxmlformats.org/officeDocument/2006/relationships/hyperlink" Target="https://eigo-rewrite.com/column/stage1_lesson12-4/" TargetMode="External"/><Relationship Id="rId2752" Type="http://schemas.openxmlformats.org/officeDocument/2006/relationships/hyperlink" Target="https://rika-quest.com/column/terrain/" TargetMode="External"/><Relationship Id="rId12024" Type="http://schemas.openxmlformats.org/officeDocument/2006/relationships/hyperlink" Target="https://jukureiwa.com/tips/alphabet/" TargetMode="External"/><Relationship Id="rId13355" Type="http://schemas.openxmlformats.org/officeDocument/2006/relationships/hyperlink" Target="https://dokkai-labo.tokyo/blog/kaizyou2021/" TargetMode="External"/><Relationship Id="rId1499" Type="http://schemas.openxmlformats.org/officeDocument/2006/relationships/hyperlink" Target="https://rika-quest.com/column/gas_and_aqueous_liquid/" TargetMode="External"/><Relationship Id="rId1490" Type="http://schemas.openxmlformats.org/officeDocument/2006/relationships/hyperlink" Target="https://rika-quest.com/column/gas_and_aqueous_liquid/" TargetMode="External"/><Relationship Id="rId1491" Type="http://schemas.openxmlformats.org/officeDocument/2006/relationships/hyperlink" Target="https://rika-quest.com/column/gas_and_aqueous_liquid/" TargetMode="External"/><Relationship Id="rId1492" Type="http://schemas.openxmlformats.org/officeDocument/2006/relationships/hyperlink" Target="https://rika-quest.com/column/gas_and_aqueous_liquid/" TargetMode="External"/><Relationship Id="rId1493" Type="http://schemas.openxmlformats.org/officeDocument/2006/relationships/hyperlink" Target="https://rika-quest.com/column/gas_and_aqueous_liquid/" TargetMode="External"/><Relationship Id="rId1494" Type="http://schemas.openxmlformats.org/officeDocument/2006/relationships/hyperlink" Target="https://rika-quest.com/column/gas_and_aqueous_liquid/" TargetMode="External"/><Relationship Id="rId1495" Type="http://schemas.openxmlformats.org/officeDocument/2006/relationships/hyperlink" Target="https://rika-quest.com/column/gas_and_aqueous_liquid/" TargetMode="External"/><Relationship Id="rId1496" Type="http://schemas.openxmlformats.org/officeDocument/2006/relationships/hyperlink" Target="https://rika-quest.com/column/gas_and_aqueous_liquid/" TargetMode="External"/><Relationship Id="rId1497" Type="http://schemas.openxmlformats.org/officeDocument/2006/relationships/hyperlink" Target="https://rika-quest.com/column/gas_and_aqueous_liquid/" TargetMode="External"/><Relationship Id="rId1498" Type="http://schemas.openxmlformats.org/officeDocument/2006/relationships/hyperlink" Target="https://rika-quest.com/column/gas_and_aqueous_liquid/" TargetMode="External"/><Relationship Id="rId1488" Type="http://schemas.openxmlformats.org/officeDocument/2006/relationships/hyperlink" Target="https://rika-quest.com/column/gas_and_aqueous_liquid/" TargetMode="External"/><Relationship Id="rId1489" Type="http://schemas.openxmlformats.org/officeDocument/2006/relationships/hyperlink" Target="https://rika-quest.com/column/gas_and_aqueous_liquid/" TargetMode="External"/><Relationship Id="rId1480" Type="http://schemas.openxmlformats.org/officeDocument/2006/relationships/hyperlink" Target="https://rika-quest.com/column/gas_and_aqueous_liquid/" TargetMode="External"/><Relationship Id="rId1481" Type="http://schemas.openxmlformats.org/officeDocument/2006/relationships/hyperlink" Target="https://rika-quest.com/column/gas_and_aqueous_liquid/" TargetMode="External"/><Relationship Id="rId1482" Type="http://schemas.openxmlformats.org/officeDocument/2006/relationships/hyperlink" Target="https://rika-quest.com/column/gas_and_aqueous_liquid/" TargetMode="External"/><Relationship Id="rId1483" Type="http://schemas.openxmlformats.org/officeDocument/2006/relationships/hyperlink" Target="https://rika-quest.com/column/gas_and_aqueous_liquid/" TargetMode="External"/><Relationship Id="rId1484" Type="http://schemas.openxmlformats.org/officeDocument/2006/relationships/hyperlink" Target="https://rika-quest.com/column/gas_and_aqueous_liquid/" TargetMode="External"/><Relationship Id="rId1485" Type="http://schemas.openxmlformats.org/officeDocument/2006/relationships/hyperlink" Target="https://rika-quest.com/column/gas_and_aqueous_liquid/" TargetMode="External"/><Relationship Id="rId1486" Type="http://schemas.openxmlformats.org/officeDocument/2006/relationships/hyperlink" Target="https://rika-quest.com/column/gas_and_aqueous_liquid/" TargetMode="External"/><Relationship Id="rId1487" Type="http://schemas.openxmlformats.org/officeDocument/2006/relationships/hyperlink" Target="https://rika-quest.com/column/gas_and_aqueous_liquid/" TargetMode="External"/><Relationship Id="rId2820" Type="http://schemas.openxmlformats.org/officeDocument/2006/relationships/hyperlink" Target="https://natsui-sansu-juku.com/column/510-07/" TargetMode="External"/><Relationship Id="rId2821" Type="http://schemas.openxmlformats.org/officeDocument/2006/relationships/hyperlink" Target="https://natsui-sansu-juku.com/column/510-07/" TargetMode="External"/><Relationship Id="rId2822" Type="http://schemas.openxmlformats.org/officeDocument/2006/relationships/hyperlink" Target="https://natsui-sansu-juku.com/column/510-07/" TargetMode="External"/><Relationship Id="rId2823" Type="http://schemas.openxmlformats.org/officeDocument/2006/relationships/hyperlink" Target="https://rika-quest.com/column/dissolution/" TargetMode="External"/><Relationship Id="rId2824" Type="http://schemas.openxmlformats.org/officeDocument/2006/relationships/hyperlink" Target="https://rika-quest.com/column/dissolution/" TargetMode="External"/><Relationship Id="rId2825" Type="http://schemas.openxmlformats.org/officeDocument/2006/relationships/hyperlink" Target="https://rika-quest.com/column/dissolution/" TargetMode="External"/><Relationship Id="rId2826" Type="http://schemas.openxmlformats.org/officeDocument/2006/relationships/hyperlink" Target="https://rika-quest.com/column/dissolution/" TargetMode="External"/><Relationship Id="rId2827" Type="http://schemas.openxmlformats.org/officeDocument/2006/relationships/hyperlink" Target="https://rika-quest.com/column/dissolution/" TargetMode="External"/><Relationship Id="rId2828" Type="http://schemas.openxmlformats.org/officeDocument/2006/relationships/hyperlink" Target="https://rika-quest.com/column/dissolution/" TargetMode="External"/><Relationship Id="rId2829" Type="http://schemas.openxmlformats.org/officeDocument/2006/relationships/hyperlink" Target="https://rika-quest.com/column/dissolution/" TargetMode="External"/><Relationship Id="rId2810" Type="http://schemas.openxmlformats.org/officeDocument/2006/relationships/hyperlink" Target="https://natsui-sansu-juku.com/column/510-07/" TargetMode="External"/><Relationship Id="rId2811" Type="http://schemas.openxmlformats.org/officeDocument/2006/relationships/hyperlink" Target="https://natsui-sansu-juku.com/column/510-07/" TargetMode="External"/><Relationship Id="rId2812" Type="http://schemas.openxmlformats.org/officeDocument/2006/relationships/hyperlink" Target="https://natsui-sansu-juku.com/column/510-07/" TargetMode="External"/><Relationship Id="rId2813" Type="http://schemas.openxmlformats.org/officeDocument/2006/relationships/hyperlink" Target="https://natsui-sansu-juku.com/column/510-07/" TargetMode="External"/><Relationship Id="rId2814" Type="http://schemas.openxmlformats.org/officeDocument/2006/relationships/hyperlink" Target="https://natsui-sansu-juku.com/column/510-07/" TargetMode="External"/><Relationship Id="rId2815" Type="http://schemas.openxmlformats.org/officeDocument/2006/relationships/hyperlink" Target="https://natsui-sansu-juku.com/column/510-07/" TargetMode="External"/><Relationship Id="rId2816" Type="http://schemas.openxmlformats.org/officeDocument/2006/relationships/hyperlink" Target="https://natsui-sansu-juku.com/column/510-07/" TargetMode="External"/><Relationship Id="rId2817" Type="http://schemas.openxmlformats.org/officeDocument/2006/relationships/hyperlink" Target="https://natsui-sansu-juku.com/column/510-07/" TargetMode="External"/><Relationship Id="rId2818" Type="http://schemas.openxmlformats.org/officeDocument/2006/relationships/hyperlink" Target="https://natsui-sansu-juku.com/column/510-07/" TargetMode="External"/><Relationship Id="rId2819" Type="http://schemas.openxmlformats.org/officeDocument/2006/relationships/hyperlink" Target="https://natsui-sansu-juku.com/column/510-07/" TargetMode="External"/><Relationship Id="rId1510" Type="http://schemas.openxmlformats.org/officeDocument/2006/relationships/hyperlink" Target="https://rika-quest.com/column/gas_and_aqueous_liquid/" TargetMode="External"/><Relationship Id="rId2841" Type="http://schemas.openxmlformats.org/officeDocument/2006/relationships/hyperlink" Target="https://rika-quest.com/column/dissolution/" TargetMode="External"/><Relationship Id="rId1511" Type="http://schemas.openxmlformats.org/officeDocument/2006/relationships/hyperlink" Target="https://rika-quest.com/column/gas_and_aqueous_liquid/" TargetMode="External"/><Relationship Id="rId2842" Type="http://schemas.openxmlformats.org/officeDocument/2006/relationships/hyperlink" Target="https://rika-quest.com/column/dissolution/" TargetMode="External"/><Relationship Id="rId1512" Type="http://schemas.openxmlformats.org/officeDocument/2006/relationships/hyperlink" Target="https://rika-quest.com/column/gas_and_aqueous_liquid/" TargetMode="External"/><Relationship Id="rId2843" Type="http://schemas.openxmlformats.org/officeDocument/2006/relationships/hyperlink" Target="https://rika-quest.com/column/dissolution/" TargetMode="External"/><Relationship Id="rId1513" Type="http://schemas.openxmlformats.org/officeDocument/2006/relationships/hyperlink" Target="https://rika-quest.com/column/gas_and_aqueous_liquid/" TargetMode="External"/><Relationship Id="rId2844" Type="http://schemas.openxmlformats.org/officeDocument/2006/relationships/hyperlink" Target="https://rika-quest.com/column/dissolution/" TargetMode="External"/><Relationship Id="rId1514" Type="http://schemas.openxmlformats.org/officeDocument/2006/relationships/hyperlink" Target="https://rika-quest.com/column/gas_and_aqueous_liquid/" TargetMode="External"/><Relationship Id="rId2845" Type="http://schemas.openxmlformats.org/officeDocument/2006/relationships/hyperlink" Target="https://rika-quest.com/column/dissolution/" TargetMode="External"/><Relationship Id="rId1515" Type="http://schemas.openxmlformats.org/officeDocument/2006/relationships/hyperlink" Target="https://rika-quest.com/column/gas_and_aqueous_liquid/" TargetMode="External"/><Relationship Id="rId2846" Type="http://schemas.openxmlformats.org/officeDocument/2006/relationships/hyperlink" Target="https://rika-quest.com/column/dissolution/" TargetMode="External"/><Relationship Id="rId1516" Type="http://schemas.openxmlformats.org/officeDocument/2006/relationships/hyperlink" Target="https://rika-quest.com/column/gas_and_aqueous_liquid/" TargetMode="External"/><Relationship Id="rId2847" Type="http://schemas.openxmlformats.org/officeDocument/2006/relationships/hyperlink" Target="https://rika-quest.com/column/dissolution/" TargetMode="External"/><Relationship Id="rId1517" Type="http://schemas.openxmlformats.org/officeDocument/2006/relationships/hyperlink" Target="https://rika-quest.com/column/gas_and_aqueous_liquid/" TargetMode="External"/><Relationship Id="rId2848" Type="http://schemas.openxmlformats.org/officeDocument/2006/relationships/hyperlink" Target="https://rika-quest.com/column/dissolution/" TargetMode="External"/><Relationship Id="rId1518" Type="http://schemas.openxmlformats.org/officeDocument/2006/relationships/hyperlink" Target="https://rika-quest.com/column/gas_and_aqueous_liquid/" TargetMode="External"/><Relationship Id="rId2849" Type="http://schemas.openxmlformats.org/officeDocument/2006/relationships/hyperlink" Target="https://rika-quest.com/column/dissolution/" TargetMode="External"/><Relationship Id="rId1519" Type="http://schemas.openxmlformats.org/officeDocument/2006/relationships/hyperlink" Target="https://rika-quest.com/column/gas_and_aqueous_liquid/" TargetMode="External"/><Relationship Id="rId12298" Type="http://schemas.openxmlformats.org/officeDocument/2006/relationships/hyperlink" Target="https://jukureiwa.com/tips/machigaeyasui/" TargetMode="External"/><Relationship Id="rId12297" Type="http://schemas.openxmlformats.org/officeDocument/2006/relationships/hyperlink" Target="https://jukureiwa.com/tips/machigaeyasui/" TargetMode="External"/><Relationship Id="rId12296" Type="http://schemas.openxmlformats.org/officeDocument/2006/relationships/hyperlink" Target="https://jukureiwa.com/tips/machigaeyasui/" TargetMode="External"/><Relationship Id="rId12295" Type="http://schemas.openxmlformats.org/officeDocument/2006/relationships/hyperlink" Target="https://jukureiwa.com/tips/machigaeyasui/" TargetMode="External"/><Relationship Id="rId2840" Type="http://schemas.openxmlformats.org/officeDocument/2006/relationships/hyperlink" Target="https://rika-quest.com/column/dissolution/" TargetMode="External"/><Relationship Id="rId12299" Type="http://schemas.openxmlformats.org/officeDocument/2006/relationships/hyperlink" Target="https://jukureiwa.com/tips/machigaeyasui/" TargetMode="External"/><Relationship Id="rId2830" Type="http://schemas.openxmlformats.org/officeDocument/2006/relationships/hyperlink" Target="https://rika-quest.com/column/dissolution/" TargetMode="External"/><Relationship Id="rId1500" Type="http://schemas.openxmlformats.org/officeDocument/2006/relationships/hyperlink" Target="https://rika-quest.com/column/gas_and_aqueous_liquid/" TargetMode="External"/><Relationship Id="rId2831" Type="http://schemas.openxmlformats.org/officeDocument/2006/relationships/hyperlink" Target="https://rika-quest.com/column/dissolution/" TargetMode="External"/><Relationship Id="rId1501" Type="http://schemas.openxmlformats.org/officeDocument/2006/relationships/hyperlink" Target="https://rika-quest.com/column/gas_and_aqueous_liquid/" TargetMode="External"/><Relationship Id="rId2832" Type="http://schemas.openxmlformats.org/officeDocument/2006/relationships/hyperlink" Target="https://rika-quest.com/column/dissolution/" TargetMode="External"/><Relationship Id="rId1502" Type="http://schemas.openxmlformats.org/officeDocument/2006/relationships/hyperlink" Target="https://rika-quest.com/column/gas_and_aqueous_liquid/" TargetMode="External"/><Relationship Id="rId2833" Type="http://schemas.openxmlformats.org/officeDocument/2006/relationships/hyperlink" Target="https://rika-quest.com/column/dissolution/" TargetMode="External"/><Relationship Id="rId1503" Type="http://schemas.openxmlformats.org/officeDocument/2006/relationships/hyperlink" Target="https://rika-quest.com/column/gas_and_aqueous_liquid/" TargetMode="External"/><Relationship Id="rId2834" Type="http://schemas.openxmlformats.org/officeDocument/2006/relationships/hyperlink" Target="https://rika-quest.com/column/dissolution/" TargetMode="External"/><Relationship Id="rId1504" Type="http://schemas.openxmlformats.org/officeDocument/2006/relationships/hyperlink" Target="https://rika-quest.com/column/gas_and_aqueous_liquid/" TargetMode="External"/><Relationship Id="rId2835" Type="http://schemas.openxmlformats.org/officeDocument/2006/relationships/hyperlink" Target="https://rika-quest.com/column/dissolution/" TargetMode="External"/><Relationship Id="rId1505" Type="http://schemas.openxmlformats.org/officeDocument/2006/relationships/hyperlink" Target="https://rika-quest.com/column/gas_and_aqueous_liquid/" TargetMode="External"/><Relationship Id="rId2836" Type="http://schemas.openxmlformats.org/officeDocument/2006/relationships/hyperlink" Target="https://rika-quest.com/column/dissolution/" TargetMode="External"/><Relationship Id="rId1506" Type="http://schemas.openxmlformats.org/officeDocument/2006/relationships/hyperlink" Target="https://rika-quest.com/column/gas_and_aqueous_liquid/" TargetMode="External"/><Relationship Id="rId2837" Type="http://schemas.openxmlformats.org/officeDocument/2006/relationships/hyperlink" Target="https://rika-quest.com/column/dissolution/" TargetMode="External"/><Relationship Id="rId1507" Type="http://schemas.openxmlformats.org/officeDocument/2006/relationships/hyperlink" Target="https://rika-quest.com/column/gas_and_aqueous_liquid/" TargetMode="External"/><Relationship Id="rId2838" Type="http://schemas.openxmlformats.org/officeDocument/2006/relationships/hyperlink" Target="https://rika-quest.com/column/dissolution/" TargetMode="External"/><Relationship Id="rId1508" Type="http://schemas.openxmlformats.org/officeDocument/2006/relationships/hyperlink" Target="https://rika-quest.com/column/gas_and_aqueous_liquid/" TargetMode="External"/><Relationship Id="rId2839" Type="http://schemas.openxmlformats.org/officeDocument/2006/relationships/hyperlink" Target="https://rika-quest.com/column/dissolution/" TargetMode="External"/><Relationship Id="rId1509" Type="http://schemas.openxmlformats.org/officeDocument/2006/relationships/hyperlink" Target="https://rika-quest.com/column/gas_and_aqueous_liquid/" TargetMode="External"/><Relationship Id="rId2800" Type="http://schemas.openxmlformats.org/officeDocument/2006/relationships/hyperlink" Target="https://natsui-sansu-juku.com/column/510-07/" TargetMode="External"/><Relationship Id="rId2801" Type="http://schemas.openxmlformats.org/officeDocument/2006/relationships/hyperlink" Target="https://natsui-sansu-juku.com/column/510-07/" TargetMode="External"/><Relationship Id="rId2802" Type="http://schemas.openxmlformats.org/officeDocument/2006/relationships/hyperlink" Target="https://natsui-sansu-juku.com/column/510-07/" TargetMode="External"/><Relationship Id="rId2803" Type="http://schemas.openxmlformats.org/officeDocument/2006/relationships/hyperlink" Target="https://natsui-sansu-juku.com/column/510-07/" TargetMode="External"/><Relationship Id="rId2804" Type="http://schemas.openxmlformats.org/officeDocument/2006/relationships/hyperlink" Target="https://natsui-sansu-juku.com/column/510-07/" TargetMode="External"/><Relationship Id="rId2805" Type="http://schemas.openxmlformats.org/officeDocument/2006/relationships/hyperlink" Target="https://natsui-sansu-juku.com/column/510-07/" TargetMode="External"/><Relationship Id="rId2806" Type="http://schemas.openxmlformats.org/officeDocument/2006/relationships/hyperlink" Target="https://natsui-sansu-juku.com/column/510-07/" TargetMode="External"/><Relationship Id="rId2807" Type="http://schemas.openxmlformats.org/officeDocument/2006/relationships/hyperlink" Target="https://natsui-sansu-juku.com/column/510-07/" TargetMode="External"/><Relationship Id="rId2808" Type="http://schemas.openxmlformats.org/officeDocument/2006/relationships/hyperlink" Target="https://natsui-sansu-juku.com/column/510-07/" TargetMode="External"/><Relationship Id="rId2809" Type="http://schemas.openxmlformats.org/officeDocument/2006/relationships/hyperlink" Target="https://natsui-sansu-juku.com/column/510-07/" TargetMode="External"/><Relationship Id="rId1576" Type="http://schemas.openxmlformats.org/officeDocument/2006/relationships/hyperlink" Target="https://rika-quest.com/column/nimal/" TargetMode="External"/><Relationship Id="rId1577" Type="http://schemas.openxmlformats.org/officeDocument/2006/relationships/hyperlink" Target="https://rika-quest.com/column/nimal/" TargetMode="External"/><Relationship Id="rId1578" Type="http://schemas.openxmlformats.org/officeDocument/2006/relationships/hyperlink" Target="https://rika-quest.com/column/nimal/" TargetMode="External"/><Relationship Id="rId1579" Type="http://schemas.openxmlformats.org/officeDocument/2006/relationships/hyperlink" Target="https://rika-quest.com/column/nimal/" TargetMode="External"/><Relationship Id="rId12360" Type="http://schemas.openxmlformats.org/officeDocument/2006/relationships/hyperlink" Target="https://jukureiwa.com/tips/machigaeyasui/" TargetMode="External"/><Relationship Id="rId13691" Type="http://schemas.openxmlformats.org/officeDocument/2006/relationships/hyperlink" Target="https://eng-support.com/column/progressbook1-5-1/" TargetMode="External"/><Relationship Id="rId13690" Type="http://schemas.openxmlformats.org/officeDocument/2006/relationships/hyperlink" Target="https://eng-support.com/column/progressbook1-5-1/" TargetMode="External"/><Relationship Id="rId11029" Type="http://schemas.openxmlformats.org/officeDocument/2006/relationships/hyperlink" Target="https://jukureiwa.com/tips/alphabet/" TargetMode="External"/><Relationship Id="rId11027" Type="http://schemas.openxmlformats.org/officeDocument/2006/relationships/hyperlink" Target="https://jukureiwa.com/tips/alphabet/" TargetMode="External"/><Relationship Id="rId12359" Type="http://schemas.openxmlformats.org/officeDocument/2006/relationships/hyperlink" Target="https://jukureiwa.com/tips/machigaeyasui/" TargetMode="External"/><Relationship Id="rId11028" Type="http://schemas.openxmlformats.org/officeDocument/2006/relationships/hyperlink" Target="https://jukureiwa.com/tips/alphabet/" TargetMode="External"/><Relationship Id="rId12358" Type="http://schemas.openxmlformats.org/officeDocument/2006/relationships/hyperlink" Target="https://jukureiwa.com/tips/machigaeyasui/" TargetMode="External"/><Relationship Id="rId13689" Type="http://schemas.openxmlformats.org/officeDocument/2006/relationships/hyperlink" Target="https://eng-support.com/column/progressbook1-5-1/" TargetMode="External"/><Relationship Id="rId11021" Type="http://schemas.openxmlformats.org/officeDocument/2006/relationships/hyperlink" Target="https://jukureiwa.com/tips/alphabet/" TargetMode="External"/><Relationship Id="rId12353" Type="http://schemas.openxmlformats.org/officeDocument/2006/relationships/hyperlink" Target="https://jukureiwa.com/tips/machigaeyasui/" TargetMode="External"/><Relationship Id="rId13684" Type="http://schemas.openxmlformats.org/officeDocument/2006/relationships/hyperlink" Target="https://eng-support.com/column/progressbook1-5-3/" TargetMode="External"/><Relationship Id="rId11022" Type="http://schemas.openxmlformats.org/officeDocument/2006/relationships/hyperlink" Target="https://jukureiwa.com/tips/alphabet/" TargetMode="External"/><Relationship Id="rId12352" Type="http://schemas.openxmlformats.org/officeDocument/2006/relationships/hyperlink" Target="https://jukureiwa.com/tips/machigaeyasui/" TargetMode="External"/><Relationship Id="rId13683" Type="http://schemas.openxmlformats.org/officeDocument/2006/relationships/hyperlink" Target="https://eng-support.com/column/progressbook1-5-3/" TargetMode="External"/><Relationship Id="rId1570" Type="http://schemas.openxmlformats.org/officeDocument/2006/relationships/hyperlink" Target="https://rika-quest.com/column/buoyancy/" TargetMode="External"/><Relationship Id="rId12351" Type="http://schemas.openxmlformats.org/officeDocument/2006/relationships/hyperlink" Target="https://jukureiwa.com/tips/machigaeyasui/" TargetMode="External"/><Relationship Id="rId13682" Type="http://schemas.openxmlformats.org/officeDocument/2006/relationships/hyperlink" Target="https://eng-support.com/column/progressbook1-5-3/" TargetMode="External"/><Relationship Id="rId1571" Type="http://schemas.openxmlformats.org/officeDocument/2006/relationships/hyperlink" Target="https://rika-quest.com/column/buoyancy/" TargetMode="External"/><Relationship Id="rId11020" Type="http://schemas.openxmlformats.org/officeDocument/2006/relationships/hyperlink" Target="https://jukureiwa.com/tips/alphabet/" TargetMode="External"/><Relationship Id="rId12350" Type="http://schemas.openxmlformats.org/officeDocument/2006/relationships/hyperlink" Target="https://jukureiwa.com/tips/machigaeyasui/" TargetMode="External"/><Relationship Id="rId13681" Type="http://schemas.openxmlformats.org/officeDocument/2006/relationships/hyperlink" Target="https://eng-support.com/column/progressbook1-5-3/" TargetMode="External"/><Relationship Id="rId1572" Type="http://schemas.openxmlformats.org/officeDocument/2006/relationships/hyperlink" Target="https://rika-quest.com/column/buoyancy/" TargetMode="External"/><Relationship Id="rId11025" Type="http://schemas.openxmlformats.org/officeDocument/2006/relationships/hyperlink" Target="https://jukureiwa.com/tips/alphabet/" TargetMode="External"/><Relationship Id="rId12357" Type="http://schemas.openxmlformats.org/officeDocument/2006/relationships/hyperlink" Target="https://jukureiwa.com/tips/machigaeyasui/" TargetMode="External"/><Relationship Id="rId13688" Type="http://schemas.openxmlformats.org/officeDocument/2006/relationships/hyperlink" Target="https://eng-support.com/column/progressbook1-5-3/" TargetMode="External"/><Relationship Id="rId1573" Type="http://schemas.openxmlformats.org/officeDocument/2006/relationships/hyperlink" Target="https://rika-quest.com/column/nimal/" TargetMode="External"/><Relationship Id="rId11026" Type="http://schemas.openxmlformats.org/officeDocument/2006/relationships/hyperlink" Target="https://jukureiwa.com/tips/alphabet/" TargetMode="External"/><Relationship Id="rId12356" Type="http://schemas.openxmlformats.org/officeDocument/2006/relationships/hyperlink" Target="https://jukureiwa.com/tips/machigaeyasui/" TargetMode="External"/><Relationship Id="rId13687" Type="http://schemas.openxmlformats.org/officeDocument/2006/relationships/hyperlink" Target="https://eng-support.com/column/progressbook1-5-3/" TargetMode="External"/><Relationship Id="rId1574" Type="http://schemas.openxmlformats.org/officeDocument/2006/relationships/hyperlink" Target="https://rika-quest.com/column/nimal/" TargetMode="External"/><Relationship Id="rId11023" Type="http://schemas.openxmlformats.org/officeDocument/2006/relationships/hyperlink" Target="https://jukureiwa.com/tips/alphabet/" TargetMode="External"/><Relationship Id="rId12355" Type="http://schemas.openxmlformats.org/officeDocument/2006/relationships/hyperlink" Target="https://jukureiwa.com/tips/machigaeyasui/" TargetMode="External"/><Relationship Id="rId13686" Type="http://schemas.openxmlformats.org/officeDocument/2006/relationships/hyperlink" Target="https://eng-support.com/column/progressbook1-5-3/" TargetMode="External"/><Relationship Id="rId1575" Type="http://schemas.openxmlformats.org/officeDocument/2006/relationships/hyperlink" Target="https://rika-quest.com/column/nimal/" TargetMode="External"/><Relationship Id="rId11024" Type="http://schemas.openxmlformats.org/officeDocument/2006/relationships/hyperlink" Target="https://jukureiwa.com/tips/alphabet/" TargetMode="External"/><Relationship Id="rId12354" Type="http://schemas.openxmlformats.org/officeDocument/2006/relationships/hyperlink" Target="https://jukureiwa.com/tips/machigaeyasui/" TargetMode="External"/><Relationship Id="rId13685" Type="http://schemas.openxmlformats.org/officeDocument/2006/relationships/hyperlink" Target="https://eng-support.com/column/progressbook1-5-3/" TargetMode="External"/><Relationship Id="rId1565" Type="http://schemas.openxmlformats.org/officeDocument/2006/relationships/hyperlink" Target="https://rika-quest.com/column/buoyancy/" TargetMode="External"/><Relationship Id="rId2896" Type="http://schemas.openxmlformats.org/officeDocument/2006/relationships/hyperlink" Target="https://eng-support.com/column/book2-lesson11-scene1/" TargetMode="External"/><Relationship Id="rId1566" Type="http://schemas.openxmlformats.org/officeDocument/2006/relationships/hyperlink" Target="https://rika-quest.com/column/buoyancy/" TargetMode="External"/><Relationship Id="rId2897" Type="http://schemas.openxmlformats.org/officeDocument/2006/relationships/hyperlink" Target="https://eng-support.com/column/book2-lesson11-scene1/" TargetMode="External"/><Relationship Id="rId1567" Type="http://schemas.openxmlformats.org/officeDocument/2006/relationships/hyperlink" Target="https://rika-quest.com/column/buoyancy/" TargetMode="External"/><Relationship Id="rId2898" Type="http://schemas.openxmlformats.org/officeDocument/2006/relationships/hyperlink" Target="https://eng-support.com/column/book2-lesson11-scene1/" TargetMode="External"/><Relationship Id="rId1568" Type="http://schemas.openxmlformats.org/officeDocument/2006/relationships/hyperlink" Target="https://rika-quest.com/column/buoyancy/" TargetMode="External"/><Relationship Id="rId2899" Type="http://schemas.openxmlformats.org/officeDocument/2006/relationships/hyperlink" Target="https://eng-support.com/column/book2-lesson11-scene1/" TargetMode="External"/><Relationship Id="rId1569" Type="http://schemas.openxmlformats.org/officeDocument/2006/relationships/hyperlink" Target="https://rika-quest.com/column/buoyancy/" TargetMode="External"/><Relationship Id="rId12371" Type="http://schemas.openxmlformats.org/officeDocument/2006/relationships/hyperlink" Target="https://jukureiwa.com/tips/machigaeyasui/" TargetMode="External"/><Relationship Id="rId11040" Type="http://schemas.openxmlformats.org/officeDocument/2006/relationships/hyperlink" Target="https://jukureiwa.com/tips/alphabet/" TargetMode="External"/><Relationship Id="rId12370" Type="http://schemas.openxmlformats.org/officeDocument/2006/relationships/hyperlink" Target="https://jukureiwa.com/tips/machigaeyasui/" TargetMode="External"/><Relationship Id="rId11038" Type="http://schemas.openxmlformats.org/officeDocument/2006/relationships/hyperlink" Target="https://jukureiwa.com/tips/alphabet/" TargetMode="External"/><Relationship Id="rId11039" Type="http://schemas.openxmlformats.org/officeDocument/2006/relationships/hyperlink" Target="https://jukureiwa.com/tips/alphabet/" TargetMode="External"/><Relationship Id="rId12369" Type="http://schemas.openxmlformats.org/officeDocument/2006/relationships/hyperlink" Target="https://jukureiwa.com/tips/machigaeyasui/" TargetMode="External"/><Relationship Id="rId11032" Type="http://schemas.openxmlformats.org/officeDocument/2006/relationships/hyperlink" Target="https://jukureiwa.com/tips/alphabet/" TargetMode="External"/><Relationship Id="rId12364" Type="http://schemas.openxmlformats.org/officeDocument/2006/relationships/hyperlink" Target="https://jukureiwa.com/tips/machigaeyasui/" TargetMode="External"/><Relationship Id="rId13695" Type="http://schemas.openxmlformats.org/officeDocument/2006/relationships/hyperlink" Target="https://eng-support.com/column/progressbook1-5-1/" TargetMode="External"/><Relationship Id="rId11033" Type="http://schemas.openxmlformats.org/officeDocument/2006/relationships/hyperlink" Target="https://jukureiwa.com/tips/alphabet/" TargetMode="External"/><Relationship Id="rId12363" Type="http://schemas.openxmlformats.org/officeDocument/2006/relationships/hyperlink" Target="https://jukureiwa.com/tips/machigaeyasui/" TargetMode="External"/><Relationship Id="rId13694" Type="http://schemas.openxmlformats.org/officeDocument/2006/relationships/hyperlink" Target="https://eng-support.com/column/progressbook1-5-1/" TargetMode="External"/><Relationship Id="rId2890" Type="http://schemas.openxmlformats.org/officeDocument/2006/relationships/hyperlink" Target="https://eng-support.com/column/book2-lesson11-scene1/" TargetMode="External"/><Relationship Id="rId11030" Type="http://schemas.openxmlformats.org/officeDocument/2006/relationships/hyperlink" Target="https://jukureiwa.com/tips/alphabet/" TargetMode="External"/><Relationship Id="rId12362" Type="http://schemas.openxmlformats.org/officeDocument/2006/relationships/hyperlink" Target="https://jukureiwa.com/tips/machigaeyasui/" TargetMode="External"/><Relationship Id="rId13693" Type="http://schemas.openxmlformats.org/officeDocument/2006/relationships/hyperlink" Target="https://eng-support.com/column/progressbook1-5-1/" TargetMode="External"/><Relationship Id="rId1560" Type="http://schemas.openxmlformats.org/officeDocument/2006/relationships/hyperlink" Target="https://rika-quest.com/column/buoyancy/" TargetMode="External"/><Relationship Id="rId2891" Type="http://schemas.openxmlformats.org/officeDocument/2006/relationships/hyperlink" Target="https://eng-support.com/column/book2-lesson11-scene1/" TargetMode="External"/><Relationship Id="rId11031" Type="http://schemas.openxmlformats.org/officeDocument/2006/relationships/hyperlink" Target="https://jukureiwa.com/tips/alphabet/" TargetMode="External"/><Relationship Id="rId12361" Type="http://schemas.openxmlformats.org/officeDocument/2006/relationships/hyperlink" Target="https://jukureiwa.com/tips/machigaeyasui/" TargetMode="External"/><Relationship Id="rId13692" Type="http://schemas.openxmlformats.org/officeDocument/2006/relationships/hyperlink" Target="https://eng-support.com/column/progressbook1-5-1/" TargetMode="External"/><Relationship Id="rId1561" Type="http://schemas.openxmlformats.org/officeDocument/2006/relationships/hyperlink" Target="https://rika-quest.com/column/buoyancy/" TargetMode="External"/><Relationship Id="rId2892" Type="http://schemas.openxmlformats.org/officeDocument/2006/relationships/hyperlink" Target="https://eng-support.com/column/book2-lesson11-scene1/" TargetMode="External"/><Relationship Id="rId11036" Type="http://schemas.openxmlformats.org/officeDocument/2006/relationships/hyperlink" Target="https://jukureiwa.com/tips/alphabet/" TargetMode="External"/><Relationship Id="rId12368" Type="http://schemas.openxmlformats.org/officeDocument/2006/relationships/hyperlink" Target="https://jukureiwa.com/tips/machigaeyasui/" TargetMode="External"/><Relationship Id="rId13699" Type="http://schemas.openxmlformats.org/officeDocument/2006/relationships/hyperlink" Target="https://eng-support.com/column/progressbook1-5-1/" TargetMode="External"/><Relationship Id="rId1562" Type="http://schemas.openxmlformats.org/officeDocument/2006/relationships/hyperlink" Target="https://rika-quest.com/column/buoyancy/" TargetMode="External"/><Relationship Id="rId2893" Type="http://schemas.openxmlformats.org/officeDocument/2006/relationships/hyperlink" Target="https://eng-support.com/column/book2-lesson11-scene1/" TargetMode="External"/><Relationship Id="rId11037" Type="http://schemas.openxmlformats.org/officeDocument/2006/relationships/hyperlink" Target="https://jukureiwa.com/tips/alphabet/" TargetMode="External"/><Relationship Id="rId12367" Type="http://schemas.openxmlformats.org/officeDocument/2006/relationships/hyperlink" Target="https://jukureiwa.com/tips/machigaeyasui/" TargetMode="External"/><Relationship Id="rId13698" Type="http://schemas.openxmlformats.org/officeDocument/2006/relationships/hyperlink" Target="https://eng-support.com/column/progressbook1-5-1/" TargetMode="External"/><Relationship Id="rId1563" Type="http://schemas.openxmlformats.org/officeDocument/2006/relationships/hyperlink" Target="https://rika-quest.com/column/buoyancy/" TargetMode="External"/><Relationship Id="rId2894" Type="http://schemas.openxmlformats.org/officeDocument/2006/relationships/hyperlink" Target="https://eng-support.com/column/book2-lesson11-scene1/" TargetMode="External"/><Relationship Id="rId11034" Type="http://schemas.openxmlformats.org/officeDocument/2006/relationships/hyperlink" Target="https://jukureiwa.com/tips/alphabet/" TargetMode="External"/><Relationship Id="rId12366" Type="http://schemas.openxmlformats.org/officeDocument/2006/relationships/hyperlink" Target="https://jukureiwa.com/tips/machigaeyasui/" TargetMode="External"/><Relationship Id="rId13697" Type="http://schemas.openxmlformats.org/officeDocument/2006/relationships/hyperlink" Target="https://eng-support.com/column/progressbook1-5-1/" TargetMode="External"/><Relationship Id="rId1564" Type="http://schemas.openxmlformats.org/officeDocument/2006/relationships/hyperlink" Target="https://rika-quest.com/column/buoyancy/" TargetMode="External"/><Relationship Id="rId2895" Type="http://schemas.openxmlformats.org/officeDocument/2006/relationships/hyperlink" Target="https://eng-support.com/column/book2-lesson11-scene1/" TargetMode="External"/><Relationship Id="rId11035" Type="http://schemas.openxmlformats.org/officeDocument/2006/relationships/hyperlink" Target="https://jukureiwa.com/tips/alphabet/" TargetMode="External"/><Relationship Id="rId12365" Type="http://schemas.openxmlformats.org/officeDocument/2006/relationships/hyperlink" Target="https://jukureiwa.com/tips/machigaeyasui/" TargetMode="External"/><Relationship Id="rId13696" Type="http://schemas.openxmlformats.org/officeDocument/2006/relationships/hyperlink" Target="https://eng-support.com/column/progressbook1-5-1/" TargetMode="External"/><Relationship Id="rId1598" Type="http://schemas.openxmlformats.org/officeDocument/2006/relationships/hyperlink" Target="https://rika-quest.com/column/nimal/" TargetMode="External"/><Relationship Id="rId1599" Type="http://schemas.openxmlformats.org/officeDocument/2006/relationships/hyperlink" Target="https://rika-quest.com/column/nimal/" TargetMode="External"/><Relationship Id="rId11007" Type="http://schemas.openxmlformats.org/officeDocument/2006/relationships/hyperlink" Target="https://jukureiwa.com/tips/alphabet/" TargetMode="External"/><Relationship Id="rId12339" Type="http://schemas.openxmlformats.org/officeDocument/2006/relationships/hyperlink" Target="https://jukureiwa.com/tips/machigaeyasui/" TargetMode="External"/><Relationship Id="rId11008" Type="http://schemas.openxmlformats.org/officeDocument/2006/relationships/hyperlink" Target="https://jukureiwa.com/tips/alphabet/" TargetMode="External"/><Relationship Id="rId12338" Type="http://schemas.openxmlformats.org/officeDocument/2006/relationships/hyperlink" Target="https://jukureiwa.com/tips/machigaeyasui/" TargetMode="External"/><Relationship Id="rId13669" Type="http://schemas.openxmlformats.org/officeDocument/2006/relationships/hyperlink" Target="https://eng-support.com/column/progressbook1-5-3/" TargetMode="External"/><Relationship Id="rId11005" Type="http://schemas.openxmlformats.org/officeDocument/2006/relationships/hyperlink" Target="https://jukureiwa.com/tips/alphabet/" TargetMode="External"/><Relationship Id="rId12337" Type="http://schemas.openxmlformats.org/officeDocument/2006/relationships/hyperlink" Target="https://jukureiwa.com/tips/machigaeyasui/" TargetMode="External"/><Relationship Id="rId13668" Type="http://schemas.openxmlformats.org/officeDocument/2006/relationships/hyperlink" Target="https://eng-support.com/column/progressbook1-5-3/" TargetMode="External"/><Relationship Id="rId11006" Type="http://schemas.openxmlformats.org/officeDocument/2006/relationships/hyperlink" Target="https://jukureiwa.com/tips/alphabet/" TargetMode="External"/><Relationship Id="rId12336" Type="http://schemas.openxmlformats.org/officeDocument/2006/relationships/hyperlink" Target="https://jukureiwa.com/tips/machigaeyasui/" TargetMode="External"/><Relationship Id="rId13667" Type="http://schemas.openxmlformats.org/officeDocument/2006/relationships/hyperlink" Target="https://eng-support.com/column/progressbook1-5-3/" TargetMode="External"/><Relationship Id="rId11009" Type="http://schemas.openxmlformats.org/officeDocument/2006/relationships/hyperlink" Target="https://jukureiwa.com/tips/alphabet/" TargetMode="External"/><Relationship Id="rId1590" Type="http://schemas.openxmlformats.org/officeDocument/2006/relationships/hyperlink" Target="https://rika-quest.com/column/nimal/" TargetMode="External"/><Relationship Id="rId12331" Type="http://schemas.openxmlformats.org/officeDocument/2006/relationships/hyperlink" Target="https://jukureiwa.com/tips/machigaeyasui/" TargetMode="External"/><Relationship Id="rId13662" Type="http://schemas.openxmlformats.org/officeDocument/2006/relationships/hyperlink" Target="https://eng-support.com/column/progressbook1-5-3/" TargetMode="External"/><Relationship Id="rId1591" Type="http://schemas.openxmlformats.org/officeDocument/2006/relationships/hyperlink" Target="https://rika-quest.com/column/nimal/" TargetMode="External"/><Relationship Id="rId11000" Type="http://schemas.openxmlformats.org/officeDocument/2006/relationships/hyperlink" Target="https://jukureiwa.com/tips/alphabet/" TargetMode="External"/><Relationship Id="rId12330" Type="http://schemas.openxmlformats.org/officeDocument/2006/relationships/hyperlink" Target="https://jukureiwa.com/tips/machigaeyasui/" TargetMode="External"/><Relationship Id="rId13661" Type="http://schemas.openxmlformats.org/officeDocument/2006/relationships/hyperlink" Target="https://eng-support.com/column/progressbook1-5-3/" TargetMode="External"/><Relationship Id="rId1592" Type="http://schemas.openxmlformats.org/officeDocument/2006/relationships/hyperlink" Target="https://rika-quest.com/column/nimal/" TargetMode="External"/><Relationship Id="rId13660" Type="http://schemas.openxmlformats.org/officeDocument/2006/relationships/hyperlink" Target="https://eng-support.com/column/progressbook1-5-3/" TargetMode="External"/><Relationship Id="rId1593" Type="http://schemas.openxmlformats.org/officeDocument/2006/relationships/hyperlink" Target="https://rika-quest.com/column/nimal/" TargetMode="External"/><Relationship Id="rId1594" Type="http://schemas.openxmlformats.org/officeDocument/2006/relationships/hyperlink" Target="https://rika-quest.com/column/nimal/" TargetMode="External"/><Relationship Id="rId11003" Type="http://schemas.openxmlformats.org/officeDocument/2006/relationships/hyperlink" Target="https://jukureiwa.com/tips/alphabet/" TargetMode="External"/><Relationship Id="rId12335" Type="http://schemas.openxmlformats.org/officeDocument/2006/relationships/hyperlink" Target="https://jukureiwa.com/tips/machigaeyasui/" TargetMode="External"/><Relationship Id="rId13666" Type="http://schemas.openxmlformats.org/officeDocument/2006/relationships/hyperlink" Target="https://eng-support.com/column/progressbook1-5-3/" TargetMode="External"/><Relationship Id="rId1595" Type="http://schemas.openxmlformats.org/officeDocument/2006/relationships/hyperlink" Target="https://rika-quest.com/column/nimal/" TargetMode="External"/><Relationship Id="rId11004" Type="http://schemas.openxmlformats.org/officeDocument/2006/relationships/hyperlink" Target="https://jukureiwa.com/tips/alphabet/" TargetMode="External"/><Relationship Id="rId12334" Type="http://schemas.openxmlformats.org/officeDocument/2006/relationships/hyperlink" Target="https://jukureiwa.com/tips/machigaeyasui/" TargetMode="External"/><Relationship Id="rId13665" Type="http://schemas.openxmlformats.org/officeDocument/2006/relationships/hyperlink" Target="https://eng-support.com/column/progressbook1-5-3/" TargetMode="External"/><Relationship Id="rId1596" Type="http://schemas.openxmlformats.org/officeDocument/2006/relationships/hyperlink" Target="https://rika-quest.com/column/nimal/" TargetMode="External"/><Relationship Id="rId11001" Type="http://schemas.openxmlformats.org/officeDocument/2006/relationships/hyperlink" Target="https://jukureiwa.com/tips/alphabet/" TargetMode="External"/><Relationship Id="rId12333" Type="http://schemas.openxmlformats.org/officeDocument/2006/relationships/hyperlink" Target="https://jukureiwa.com/tips/machigaeyasui/" TargetMode="External"/><Relationship Id="rId13664" Type="http://schemas.openxmlformats.org/officeDocument/2006/relationships/hyperlink" Target="https://eng-support.com/column/progressbook1-5-3/" TargetMode="External"/><Relationship Id="rId1597" Type="http://schemas.openxmlformats.org/officeDocument/2006/relationships/hyperlink" Target="https://rika-quest.com/column/nimal/" TargetMode="External"/><Relationship Id="rId11002" Type="http://schemas.openxmlformats.org/officeDocument/2006/relationships/hyperlink" Target="https://jukureiwa.com/tips/alphabet/" TargetMode="External"/><Relationship Id="rId12332" Type="http://schemas.openxmlformats.org/officeDocument/2006/relationships/hyperlink" Target="https://jukureiwa.com/tips/machigaeyasui/" TargetMode="External"/><Relationship Id="rId13663" Type="http://schemas.openxmlformats.org/officeDocument/2006/relationships/hyperlink" Target="https://eng-support.com/column/progressbook1-5-3/" TargetMode="External"/><Relationship Id="rId1587" Type="http://schemas.openxmlformats.org/officeDocument/2006/relationships/hyperlink" Target="https://rika-quest.com/column/nimal/" TargetMode="External"/><Relationship Id="rId1588" Type="http://schemas.openxmlformats.org/officeDocument/2006/relationships/hyperlink" Target="https://rika-quest.com/column/nimal/" TargetMode="External"/><Relationship Id="rId1589" Type="http://schemas.openxmlformats.org/officeDocument/2006/relationships/hyperlink" Target="https://rika-quest.com/column/nimal/" TargetMode="External"/><Relationship Id="rId13680" Type="http://schemas.openxmlformats.org/officeDocument/2006/relationships/hyperlink" Target="https://eng-support.com/column/progressbook1-5-3/" TargetMode="External"/><Relationship Id="rId11018" Type="http://schemas.openxmlformats.org/officeDocument/2006/relationships/hyperlink" Target="https://jukureiwa.com/tips/alphabet/" TargetMode="External"/><Relationship Id="rId11019" Type="http://schemas.openxmlformats.org/officeDocument/2006/relationships/hyperlink" Target="https://jukureiwa.com/tips/alphabet/" TargetMode="External"/><Relationship Id="rId12349" Type="http://schemas.openxmlformats.org/officeDocument/2006/relationships/hyperlink" Target="https://jukureiwa.com/tips/machigaeyasui/" TargetMode="External"/><Relationship Id="rId11016" Type="http://schemas.openxmlformats.org/officeDocument/2006/relationships/hyperlink" Target="https://jukureiwa.com/tips/alphabet/" TargetMode="External"/><Relationship Id="rId12348" Type="http://schemas.openxmlformats.org/officeDocument/2006/relationships/hyperlink" Target="https://jukureiwa.com/tips/machigaeyasui/" TargetMode="External"/><Relationship Id="rId13679" Type="http://schemas.openxmlformats.org/officeDocument/2006/relationships/hyperlink" Target="https://eng-support.com/column/progressbook1-5-3/" TargetMode="External"/><Relationship Id="rId11017" Type="http://schemas.openxmlformats.org/officeDocument/2006/relationships/hyperlink" Target="https://jukureiwa.com/tips/alphabet/" TargetMode="External"/><Relationship Id="rId12347" Type="http://schemas.openxmlformats.org/officeDocument/2006/relationships/hyperlink" Target="https://jukureiwa.com/tips/machigaeyasui/" TargetMode="External"/><Relationship Id="rId13678" Type="http://schemas.openxmlformats.org/officeDocument/2006/relationships/hyperlink" Target="https://eng-support.com/column/progressbook1-5-3/" TargetMode="External"/><Relationship Id="rId11010" Type="http://schemas.openxmlformats.org/officeDocument/2006/relationships/hyperlink" Target="https://jukureiwa.com/tips/alphabet/" TargetMode="External"/><Relationship Id="rId12342" Type="http://schemas.openxmlformats.org/officeDocument/2006/relationships/hyperlink" Target="https://jukureiwa.com/tips/machigaeyasui/" TargetMode="External"/><Relationship Id="rId13673" Type="http://schemas.openxmlformats.org/officeDocument/2006/relationships/hyperlink" Target="https://eng-support.com/column/progressbook1-5-3/" TargetMode="External"/><Relationship Id="rId1580" Type="http://schemas.openxmlformats.org/officeDocument/2006/relationships/hyperlink" Target="https://rika-quest.com/column/nimal/" TargetMode="External"/><Relationship Id="rId11011" Type="http://schemas.openxmlformats.org/officeDocument/2006/relationships/hyperlink" Target="https://jukureiwa.com/tips/alphabet/" TargetMode="External"/><Relationship Id="rId12341" Type="http://schemas.openxmlformats.org/officeDocument/2006/relationships/hyperlink" Target="https://jukureiwa.com/tips/machigaeyasui/" TargetMode="External"/><Relationship Id="rId13672" Type="http://schemas.openxmlformats.org/officeDocument/2006/relationships/hyperlink" Target="https://eng-support.com/column/progressbook1-5-3/" TargetMode="External"/><Relationship Id="rId1581" Type="http://schemas.openxmlformats.org/officeDocument/2006/relationships/hyperlink" Target="https://rika-quest.com/column/nimal/" TargetMode="External"/><Relationship Id="rId12340" Type="http://schemas.openxmlformats.org/officeDocument/2006/relationships/hyperlink" Target="https://jukureiwa.com/tips/machigaeyasui/" TargetMode="External"/><Relationship Id="rId13671" Type="http://schemas.openxmlformats.org/officeDocument/2006/relationships/hyperlink" Target="https://eng-support.com/column/progressbook1-5-3/" TargetMode="External"/><Relationship Id="rId1582" Type="http://schemas.openxmlformats.org/officeDocument/2006/relationships/hyperlink" Target="https://rika-quest.com/column/nimal/" TargetMode="External"/><Relationship Id="rId13670" Type="http://schemas.openxmlformats.org/officeDocument/2006/relationships/hyperlink" Target="https://eng-support.com/column/progressbook1-5-3/" TargetMode="External"/><Relationship Id="rId1583" Type="http://schemas.openxmlformats.org/officeDocument/2006/relationships/hyperlink" Target="https://rika-quest.com/column/nimal/" TargetMode="External"/><Relationship Id="rId11014" Type="http://schemas.openxmlformats.org/officeDocument/2006/relationships/hyperlink" Target="https://jukureiwa.com/tips/alphabet/" TargetMode="External"/><Relationship Id="rId12346" Type="http://schemas.openxmlformats.org/officeDocument/2006/relationships/hyperlink" Target="https://jukureiwa.com/tips/machigaeyasui/" TargetMode="External"/><Relationship Id="rId13677" Type="http://schemas.openxmlformats.org/officeDocument/2006/relationships/hyperlink" Target="https://eng-support.com/column/progressbook1-5-3/" TargetMode="External"/><Relationship Id="rId1584" Type="http://schemas.openxmlformats.org/officeDocument/2006/relationships/hyperlink" Target="https://rika-quest.com/column/nimal/" TargetMode="External"/><Relationship Id="rId11015" Type="http://schemas.openxmlformats.org/officeDocument/2006/relationships/hyperlink" Target="https://jukureiwa.com/tips/alphabet/" TargetMode="External"/><Relationship Id="rId12345" Type="http://schemas.openxmlformats.org/officeDocument/2006/relationships/hyperlink" Target="https://jukureiwa.com/tips/machigaeyasui/" TargetMode="External"/><Relationship Id="rId13676" Type="http://schemas.openxmlformats.org/officeDocument/2006/relationships/hyperlink" Target="https://eng-support.com/column/progressbook1-5-3/" TargetMode="External"/><Relationship Id="rId1585" Type="http://schemas.openxmlformats.org/officeDocument/2006/relationships/hyperlink" Target="https://rika-quest.com/column/nimal/" TargetMode="External"/><Relationship Id="rId11012" Type="http://schemas.openxmlformats.org/officeDocument/2006/relationships/hyperlink" Target="https://jukureiwa.com/tips/alphabet/" TargetMode="External"/><Relationship Id="rId12344" Type="http://schemas.openxmlformats.org/officeDocument/2006/relationships/hyperlink" Target="https://jukureiwa.com/tips/machigaeyasui/" TargetMode="External"/><Relationship Id="rId13675" Type="http://schemas.openxmlformats.org/officeDocument/2006/relationships/hyperlink" Target="https://eng-support.com/column/progressbook1-5-3/" TargetMode="External"/><Relationship Id="rId1586" Type="http://schemas.openxmlformats.org/officeDocument/2006/relationships/hyperlink" Target="https://rika-quest.com/column/nimal/" TargetMode="External"/><Relationship Id="rId11013" Type="http://schemas.openxmlformats.org/officeDocument/2006/relationships/hyperlink" Target="https://jukureiwa.com/tips/alphabet/" TargetMode="External"/><Relationship Id="rId12343" Type="http://schemas.openxmlformats.org/officeDocument/2006/relationships/hyperlink" Target="https://jukureiwa.com/tips/machigaeyasui/" TargetMode="External"/><Relationship Id="rId13674" Type="http://schemas.openxmlformats.org/officeDocument/2006/relationships/hyperlink" Target="https://eng-support.com/column/progressbook1-5-3/" TargetMode="External"/><Relationship Id="rId1532" Type="http://schemas.openxmlformats.org/officeDocument/2006/relationships/hyperlink" Target="https://rika-quest.com/column/buoyancy/" TargetMode="External"/><Relationship Id="rId2863" Type="http://schemas.openxmlformats.org/officeDocument/2006/relationships/hyperlink" Target="https://rika-quest.com/column/dissolution/" TargetMode="External"/><Relationship Id="rId1533" Type="http://schemas.openxmlformats.org/officeDocument/2006/relationships/hyperlink" Target="https://rika-quest.com/column/buoyancy/" TargetMode="External"/><Relationship Id="rId2864" Type="http://schemas.openxmlformats.org/officeDocument/2006/relationships/hyperlink" Target="https://rika-quest.com/column/dissolution/" TargetMode="External"/><Relationship Id="rId1534" Type="http://schemas.openxmlformats.org/officeDocument/2006/relationships/hyperlink" Target="https://rika-quest.com/column/buoyancy/" TargetMode="External"/><Relationship Id="rId2865" Type="http://schemas.openxmlformats.org/officeDocument/2006/relationships/hyperlink" Target="https://rika-quest.com/column/dissolution/" TargetMode="External"/><Relationship Id="rId1535" Type="http://schemas.openxmlformats.org/officeDocument/2006/relationships/hyperlink" Target="https://rika-quest.com/column/buoyancy/" TargetMode="External"/><Relationship Id="rId2866" Type="http://schemas.openxmlformats.org/officeDocument/2006/relationships/hyperlink" Target="https://rika-quest.com/column/dissolution/" TargetMode="External"/><Relationship Id="rId1536" Type="http://schemas.openxmlformats.org/officeDocument/2006/relationships/hyperlink" Target="https://rika-quest.com/column/buoyancy/" TargetMode="External"/><Relationship Id="rId2867" Type="http://schemas.openxmlformats.org/officeDocument/2006/relationships/hyperlink" Target="https://rika-quest.com/column/dissolution/" TargetMode="External"/><Relationship Id="rId11072" Type="http://schemas.openxmlformats.org/officeDocument/2006/relationships/hyperlink" Target="https://jukureiwa.com/tips/alphabet/" TargetMode="External"/><Relationship Id="rId1537" Type="http://schemas.openxmlformats.org/officeDocument/2006/relationships/hyperlink" Target="https://rika-quest.com/column/buoyancy/" TargetMode="External"/><Relationship Id="rId2868" Type="http://schemas.openxmlformats.org/officeDocument/2006/relationships/hyperlink" Target="https://rika-quest.com/column/dissolution/" TargetMode="External"/><Relationship Id="rId11073" Type="http://schemas.openxmlformats.org/officeDocument/2006/relationships/hyperlink" Target="https://jukureiwa.com/tips/alphabet/" TargetMode="External"/><Relationship Id="rId1538" Type="http://schemas.openxmlformats.org/officeDocument/2006/relationships/hyperlink" Target="https://rika-quest.com/column/buoyancy/" TargetMode="External"/><Relationship Id="rId2869" Type="http://schemas.openxmlformats.org/officeDocument/2006/relationships/hyperlink" Target="https://rika-quest.com/column/dissolution/" TargetMode="External"/><Relationship Id="rId11070" Type="http://schemas.openxmlformats.org/officeDocument/2006/relationships/hyperlink" Target="https://jukureiwa.com/tips/alphabet/" TargetMode="External"/><Relationship Id="rId1539" Type="http://schemas.openxmlformats.org/officeDocument/2006/relationships/hyperlink" Target="https://rika-quest.com/column/buoyancy/" TargetMode="External"/><Relationship Id="rId11071" Type="http://schemas.openxmlformats.org/officeDocument/2006/relationships/hyperlink" Target="https://jukureiwa.com/tips/alphabet/" TargetMode="External"/><Relationship Id="rId11065" Type="http://schemas.openxmlformats.org/officeDocument/2006/relationships/hyperlink" Target="https://jukureiwa.com/tips/alphabet/" TargetMode="External"/><Relationship Id="rId12397" Type="http://schemas.openxmlformats.org/officeDocument/2006/relationships/hyperlink" Target="https://jukureiwa.com/tips/machigaeyasui/" TargetMode="External"/><Relationship Id="rId11066" Type="http://schemas.openxmlformats.org/officeDocument/2006/relationships/hyperlink" Target="https://jukureiwa.com/tips/alphabet/" TargetMode="External"/><Relationship Id="rId12396" Type="http://schemas.openxmlformats.org/officeDocument/2006/relationships/hyperlink" Target="https://jukureiwa.com/tips/machigaeyasui/" TargetMode="External"/><Relationship Id="rId11063" Type="http://schemas.openxmlformats.org/officeDocument/2006/relationships/hyperlink" Target="https://jukureiwa.com/tips/alphabet/" TargetMode="External"/><Relationship Id="rId12395" Type="http://schemas.openxmlformats.org/officeDocument/2006/relationships/hyperlink" Target="https://jukureiwa.com/tips/machigaeyasui/" TargetMode="External"/><Relationship Id="rId11064" Type="http://schemas.openxmlformats.org/officeDocument/2006/relationships/hyperlink" Target="https://jukureiwa.com/tips/alphabet/" TargetMode="External"/><Relationship Id="rId12394" Type="http://schemas.openxmlformats.org/officeDocument/2006/relationships/hyperlink" Target="https://jukureiwa.com/tips/machigaeyasui/" TargetMode="External"/><Relationship Id="rId11069" Type="http://schemas.openxmlformats.org/officeDocument/2006/relationships/hyperlink" Target="https://jukureiwa.com/tips/alphabet/" TargetMode="External"/><Relationship Id="rId2860" Type="http://schemas.openxmlformats.org/officeDocument/2006/relationships/hyperlink" Target="https://rika-quest.com/column/dissolution/" TargetMode="External"/><Relationship Id="rId1530" Type="http://schemas.openxmlformats.org/officeDocument/2006/relationships/hyperlink" Target="https://rika-quest.com/column/buoyancy/" TargetMode="External"/><Relationship Id="rId2861" Type="http://schemas.openxmlformats.org/officeDocument/2006/relationships/hyperlink" Target="https://rika-quest.com/column/dissolution/" TargetMode="External"/><Relationship Id="rId11067" Type="http://schemas.openxmlformats.org/officeDocument/2006/relationships/hyperlink" Target="https://jukureiwa.com/tips/alphabet/" TargetMode="External"/><Relationship Id="rId12399" Type="http://schemas.openxmlformats.org/officeDocument/2006/relationships/hyperlink" Target="https://jukureiwa.com/tips/machigaeyasui/" TargetMode="External"/><Relationship Id="rId1531" Type="http://schemas.openxmlformats.org/officeDocument/2006/relationships/hyperlink" Target="https://rika-quest.com/column/buoyancy/" TargetMode="External"/><Relationship Id="rId2862" Type="http://schemas.openxmlformats.org/officeDocument/2006/relationships/hyperlink" Target="https://rika-quest.com/column/dissolution/" TargetMode="External"/><Relationship Id="rId11068" Type="http://schemas.openxmlformats.org/officeDocument/2006/relationships/hyperlink" Target="https://jukureiwa.com/tips/alphabet/" TargetMode="External"/><Relationship Id="rId12398" Type="http://schemas.openxmlformats.org/officeDocument/2006/relationships/hyperlink" Target="https://jukureiwa.com/tips/machigaeyasui/" TargetMode="External"/><Relationship Id="rId1521" Type="http://schemas.openxmlformats.org/officeDocument/2006/relationships/hyperlink" Target="https://rika-quest.com/column/gas_and_aqueous_liquid/" TargetMode="External"/><Relationship Id="rId2852" Type="http://schemas.openxmlformats.org/officeDocument/2006/relationships/hyperlink" Target="https://rika-quest.com/column/dissolution/" TargetMode="External"/><Relationship Id="rId1522" Type="http://schemas.openxmlformats.org/officeDocument/2006/relationships/hyperlink" Target="https://rika-quest.com/column/gas_and_aqueous_liquid/" TargetMode="External"/><Relationship Id="rId2853" Type="http://schemas.openxmlformats.org/officeDocument/2006/relationships/hyperlink" Target="https://rika-quest.com/column/dissolution/" TargetMode="External"/><Relationship Id="rId11080" Type="http://schemas.openxmlformats.org/officeDocument/2006/relationships/hyperlink" Target="https://jukureiwa.com/tips/alphabet/" TargetMode="External"/><Relationship Id="rId1523" Type="http://schemas.openxmlformats.org/officeDocument/2006/relationships/hyperlink" Target="https://rika-quest.com/column/buoyancy/" TargetMode="External"/><Relationship Id="rId2854" Type="http://schemas.openxmlformats.org/officeDocument/2006/relationships/hyperlink" Target="https://rika-quest.com/column/dissolution/" TargetMode="External"/><Relationship Id="rId1524" Type="http://schemas.openxmlformats.org/officeDocument/2006/relationships/hyperlink" Target="https://rika-quest.com/column/buoyancy/" TargetMode="External"/><Relationship Id="rId2855" Type="http://schemas.openxmlformats.org/officeDocument/2006/relationships/hyperlink" Target="https://rika-quest.com/column/dissolution/" TargetMode="External"/><Relationship Id="rId1525" Type="http://schemas.openxmlformats.org/officeDocument/2006/relationships/hyperlink" Target="https://rika-quest.com/column/buoyancy/" TargetMode="External"/><Relationship Id="rId2856" Type="http://schemas.openxmlformats.org/officeDocument/2006/relationships/hyperlink" Target="https://rika-quest.com/column/dissolution/" TargetMode="External"/><Relationship Id="rId11083" Type="http://schemas.openxmlformats.org/officeDocument/2006/relationships/hyperlink" Target="https://jukureiwa.com/tips/alphabet/" TargetMode="External"/><Relationship Id="rId1526" Type="http://schemas.openxmlformats.org/officeDocument/2006/relationships/hyperlink" Target="https://rika-quest.com/column/buoyancy/" TargetMode="External"/><Relationship Id="rId2857" Type="http://schemas.openxmlformats.org/officeDocument/2006/relationships/hyperlink" Target="https://rika-quest.com/column/dissolution/" TargetMode="External"/><Relationship Id="rId11084" Type="http://schemas.openxmlformats.org/officeDocument/2006/relationships/hyperlink" Target="https://jukureiwa.com/tips/alphabet/" TargetMode="External"/><Relationship Id="rId1527" Type="http://schemas.openxmlformats.org/officeDocument/2006/relationships/hyperlink" Target="https://rika-quest.com/column/buoyancy/" TargetMode="External"/><Relationship Id="rId2858" Type="http://schemas.openxmlformats.org/officeDocument/2006/relationships/hyperlink" Target="https://rika-quest.com/column/dissolution/" TargetMode="External"/><Relationship Id="rId11081" Type="http://schemas.openxmlformats.org/officeDocument/2006/relationships/hyperlink" Target="https://jukureiwa.com/tips/alphabet/" TargetMode="External"/><Relationship Id="rId1528" Type="http://schemas.openxmlformats.org/officeDocument/2006/relationships/hyperlink" Target="https://rika-quest.com/column/buoyancy/" TargetMode="External"/><Relationship Id="rId2859" Type="http://schemas.openxmlformats.org/officeDocument/2006/relationships/hyperlink" Target="https://rika-quest.com/column/dissolution/" TargetMode="External"/><Relationship Id="rId11082" Type="http://schemas.openxmlformats.org/officeDocument/2006/relationships/hyperlink" Target="https://jukureiwa.com/tips/alphabet/" TargetMode="External"/><Relationship Id="rId1529" Type="http://schemas.openxmlformats.org/officeDocument/2006/relationships/hyperlink" Target="https://rika-quest.com/column/buoyancy/" TargetMode="External"/><Relationship Id="rId11076" Type="http://schemas.openxmlformats.org/officeDocument/2006/relationships/hyperlink" Target="https://jukureiwa.com/tips/alphabet/" TargetMode="External"/><Relationship Id="rId11077" Type="http://schemas.openxmlformats.org/officeDocument/2006/relationships/hyperlink" Target="https://jukureiwa.com/tips/alphabet/" TargetMode="External"/><Relationship Id="rId11074" Type="http://schemas.openxmlformats.org/officeDocument/2006/relationships/hyperlink" Target="https://jukureiwa.com/tips/alphabet/" TargetMode="External"/><Relationship Id="rId11075" Type="http://schemas.openxmlformats.org/officeDocument/2006/relationships/hyperlink" Target="https://jukureiwa.com/tips/alphabet/" TargetMode="External"/><Relationship Id="rId2850" Type="http://schemas.openxmlformats.org/officeDocument/2006/relationships/hyperlink" Target="https://rika-quest.com/column/dissolution/" TargetMode="External"/><Relationship Id="rId11078" Type="http://schemas.openxmlformats.org/officeDocument/2006/relationships/hyperlink" Target="https://jukureiwa.com/tips/alphabet/" TargetMode="External"/><Relationship Id="rId1520" Type="http://schemas.openxmlformats.org/officeDocument/2006/relationships/hyperlink" Target="https://rika-quest.com/column/gas_and_aqueous_liquid/" TargetMode="External"/><Relationship Id="rId2851" Type="http://schemas.openxmlformats.org/officeDocument/2006/relationships/hyperlink" Target="https://rika-quest.com/column/dissolution/" TargetMode="External"/><Relationship Id="rId11079" Type="http://schemas.openxmlformats.org/officeDocument/2006/relationships/hyperlink" Target="https://jukureiwa.com/tips/alphabet/" TargetMode="External"/><Relationship Id="rId1554" Type="http://schemas.openxmlformats.org/officeDocument/2006/relationships/hyperlink" Target="https://rika-quest.com/column/buoyancy/" TargetMode="External"/><Relationship Id="rId2885" Type="http://schemas.openxmlformats.org/officeDocument/2006/relationships/hyperlink" Target="https://eng-support.com/column/book2-lesson11-scene1/" TargetMode="External"/><Relationship Id="rId1555" Type="http://schemas.openxmlformats.org/officeDocument/2006/relationships/hyperlink" Target="https://rika-quest.com/column/buoyancy/" TargetMode="External"/><Relationship Id="rId2886" Type="http://schemas.openxmlformats.org/officeDocument/2006/relationships/hyperlink" Target="https://eng-support.com/column/book2-lesson11-scene1/" TargetMode="External"/><Relationship Id="rId1556" Type="http://schemas.openxmlformats.org/officeDocument/2006/relationships/hyperlink" Target="https://rika-quest.com/column/buoyancy/" TargetMode="External"/><Relationship Id="rId2887" Type="http://schemas.openxmlformats.org/officeDocument/2006/relationships/hyperlink" Target="https://eng-support.com/column/book2-lesson11-scene1/" TargetMode="External"/><Relationship Id="rId1557" Type="http://schemas.openxmlformats.org/officeDocument/2006/relationships/hyperlink" Target="https://rika-quest.com/column/buoyancy/" TargetMode="External"/><Relationship Id="rId2888" Type="http://schemas.openxmlformats.org/officeDocument/2006/relationships/hyperlink" Target="https://eng-support.com/column/book2-lesson11-scene1/" TargetMode="External"/><Relationship Id="rId1558" Type="http://schemas.openxmlformats.org/officeDocument/2006/relationships/hyperlink" Target="https://rika-quest.com/column/buoyancy/" TargetMode="External"/><Relationship Id="rId2889" Type="http://schemas.openxmlformats.org/officeDocument/2006/relationships/hyperlink" Target="https://eng-support.com/column/book2-lesson11-scene1/" TargetMode="External"/><Relationship Id="rId11050" Type="http://schemas.openxmlformats.org/officeDocument/2006/relationships/hyperlink" Target="https://jukureiwa.com/tips/alphabet/" TargetMode="External"/><Relationship Id="rId12382" Type="http://schemas.openxmlformats.org/officeDocument/2006/relationships/hyperlink" Target="https://jukureiwa.com/tips/machigaeyasui/" TargetMode="External"/><Relationship Id="rId1559" Type="http://schemas.openxmlformats.org/officeDocument/2006/relationships/hyperlink" Target="https://rika-quest.com/column/buoyancy/" TargetMode="External"/><Relationship Id="rId11051" Type="http://schemas.openxmlformats.org/officeDocument/2006/relationships/hyperlink" Target="https://jukureiwa.com/tips/alphabet/" TargetMode="External"/><Relationship Id="rId12381" Type="http://schemas.openxmlformats.org/officeDocument/2006/relationships/hyperlink" Target="https://jukureiwa.com/tips/machigaeyasui/" TargetMode="External"/><Relationship Id="rId12380" Type="http://schemas.openxmlformats.org/officeDocument/2006/relationships/hyperlink" Target="https://jukureiwa.com/tips/machigaeyasui/" TargetMode="External"/><Relationship Id="rId11049" Type="http://schemas.openxmlformats.org/officeDocument/2006/relationships/hyperlink" Target="https://jukureiwa.com/tips/alphabet/" TargetMode="External"/><Relationship Id="rId11043" Type="http://schemas.openxmlformats.org/officeDocument/2006/relationships/hyperlink" Target="https://jukureiwa.com/tips/alphabet/" TargetMode="External"/><Relationship Id="rId12375" Type="http://schemas.openxmlformats.org/officeDocument/2006/relationships/hyperlink" Target="https://jukureiwa.com/tips/machigaeyasui/" TargetMode="External"/><Relationship Id="rId11044" Type="http://schemas.openxmlformats.org/officeDocument/2006/relationships/hyperlink" Target="https://jukureiwa.com/tips/alphabet/" TargetMode="External"/><Relationship Id="rId12374" Type="http://schemas.openxmlformats.org/officeDocument/2006/relationships/hyperlink" Target="https://jukureiwa.com/tips/machigaeyasui/" TargetMode="External"/><Relationship Id="rId11041" Type="http://schemas.openxmlformats.org/officeDocument/2006/relationships/hyperlink" Target="https://jukureiwa.com/tips/alphabet/" TargetMode="External"/><Relationship Id="rId12373" Type="http://schemas.openxmlformats.org/officeDocument/2006/relationships/hyperlink" Target="https://jukureiwa.com/tips/machigaeyasui/" TargetMode="External"/><Relationship Id="rId2880" Type="http://schemas.openxmlformats.org/officeDocument/2006/relationships/hyperlink" Target="https://eng-support.com/column/book2-lesson11-scene1/" TargetMode="External"/><Relationship Id="rId11042" Type="http://schemas.openxmlformats.org/officeDocument/2006/relationships/hyperlink" Target="https://jukureiwa.com/tips/alphabet/" TargetMode="External"/><Relationship Id="rId12372" Type="http://schemas.openxmlformats.org/officeDocument/2006/relationships/hyperlink" Target="https://jukureiwa.com/tips/machigaeyasui/" TargetMode="External"/><Relationship Id="rId1550" Type="http://schemas.openxmlformats.org/officeDocument/2006/relationships/hyperlink" Target="https://rika-quest.com/column/buoyancy/" TargetMode="External"/><Relationship Id="rId2881" Type="http://schemas.openxmlformats.org/officeDocument/2006/relationships/hyperlink" Target="https://eng-support.com/column/book2-lesson11-scene1/" TargetMode="External"/><Relationship Id="rId11047" Type="http://schemas.openxmlformats.org/officeDocument/2006/relationships/hyperlink" Target="https://jukureiwa.com/tips/alphabet/" TargetMode="External"/><Relationship Id="rId12379" Type="http://schemas.openxmlformats.org/officeDocument/2006/relationships/hyperlink" Target="https://jukureiwa.com/tips/machigaeyasui/" TargetMode="External"/><Relationship Id="rId1551" Type="http://schemas.openxmlformats.org/officeDocument/2006/relationships/hyperlink" Target="https://rika-quest.com/column/buoyancy/" TargetMode="External"/><Relationship Id="rId2882" Type="http://schemas.openxmlformats.org/officeDocument/2006/relationships/hyperlink" Target="https://eng-support.com/column/book2-lesson11-scene1/" TargetMode="External"/><Relationship Id="rId11048" Type="http://schemas.openxmlformats.org/officeDocument/2006/relationships/hyperlink" Target="https://jukureiwa.com/tips/alphabet/" TargetMode="External"/><Relationship Id="rId12378" Type="http://schemas.openxmlformats.org/officeDocument/2006/relationships/hyperlink" Target="https://jukureiwa.com/tips/machigaeyasui/" TargetMode="External"/><Relationship Id="rId1552" Type="http://schemas.openxmlformats.org/officeDocument/2006/relationships/hyperlink" Target="https://rika-quest.com/column/buoyancy/" TargetMode="External"/><Relationship Id="rId2883" Type="http://schemas.openxmlformats.org/officeDocument/2006/relationships/hyperlink" Target="https://eng-support.com/column/book2-lesson11-scene1/" TargetMode="External"/><Relationship Id="rId11045" Type="http://schemas.openxmlformats.org/officeDocument/2006/relationships/hyperlink" Target="https://jukureiwa.com/tips/alphabet/" TargetMode="External"/><Relationship Id="rId12377" Type="http://schemas.openxmlformats.org/officeDocument/2006/relationships/hyperlink" Target="https://jukureiwa.com/tips/machigaeyasui/" TargetMode="External"/><Relationship Id="rId1553" Type="http://schemas.openxmlformats.org/officeDocument/2006/relationships/hyperlink" Target="https://rika-quest.com/column/buoyancy/" TargetMode="External"/><Relationship Id="rId2884" Type="http://schemas.openxmlformats.org/officeDocument/2006/relationships/hyperlink" Target="https://eng-support.com/column/book2-lesson11-scene1/" TargetMode="External"/><Relationship Id="rId11046" Type="http://schemas.openxmlformats.org/officeDocument/2006/relationships/hyperlink" Target="https://jukureiwa.com/tips/alphabet/" TargetMode="External"/><Relationship Id="rId12376" Type="http://schemas.openxmlformats.org/officeDocument/2006/relationships/hyperlink" Target="https://jukureiwa.com/tips/machigaeyasui/" TargetMode="External"/><Relationship Id="rId1543" Type="http://schemas.openxmlformats.org/officeDocument/2006/relationships/hyperlink" Target="https://rika-quest.com/column/buoyancy/" TargetMode="External"/><Relationship Id="rId2874" Type="http://schemas.openxmlformats.org/officeDocument/2006/relationships/hyperlink" Target="https://eng-support.com/column/book2-lesson11-scene1/" TargetMode="External"/><Relationship Id="rId1544" Type="http://schemas.openxmlformats.org/officeDocument/2006/relationships/hyperlink" Target="https://rika-quest.com/column/buoyancy/" TargetMode="External"/><Relationship Id="rId2875" Type="http://schemas.openxmlformats.org/officeDocument/2006/relationships/hyperlink" Target="https://eng-support.com/column/book2-lesson11-scene1/" TargetMode="External"/><Relationship Id="rId1545" Type="http://schemas.openxmlformats.org/officeDocument/2006/relationships/hyperlink" Target="https://rika-quest.com/column/buoyancy/" TargetMode="External"/><Relationship Id="rId2876" Type="http://schemas.openxmlformats.org/officeDocument/2006/relationships/hyperlink" Target="https://eng-support.com/column/book2-lesson11-scene1/" TargetMode="External"/><Relationship Id="rId1546" Type="http://schemas.openxmlformats.org/officeDocument/2006/relationships/hyperlink" Target="https://rika-quest.com/column/buoyancy/" TargetMode="External"/><Relationship Id="rId2877" Type="http://schemas.openxmlformats.org/officeDocument/2006/relationships/hyperlink" Target="https://eng-support.com/column/book2-lesson11-scene1/" TargetMode="External"/><Relationship Id="rId1547" Type="http://schemas.openxmlformats.org/officeDocument/2006/relationships/hyperlink" Target="https://rika-quest.com/column/buoyancy/" TargetMode="External"/><Relationship Id="rId2878" Type="http://schemas.openxmlformats.org/officeDocument/2006/relationships/hyperlink" Target="https://eng-support.com/column/book2-lesson11-scene1/" TargetMode="External"/><Relationship Id="rId11061" Type="http://schemas.openxmlformats.org/officeDocument/2006/relationships/hyperlink" Target="https://jukureiwa.com/tips/alphabet/" TargetMode="External"/><Relationship Id="rId12393" Type="http://schemas.openxmlformats.org/officeDocument/2006/relationships/hyperlink" Target="https://jukureiwa.com/tips/machigaeyasui/" TargetMode="External"/><Relationship Id="rId1548" Type="http://schemas.openxmlformats.org/officeDocument/2006/relationships/hyperlink" Target="https://rika-quest.com/column/buoyancy/" TargetMode="External"/><Relationship Id="rId2879" Type="http://schemas.openxmlformats.org/officeDocument/2006/relationships/hyperlink" Target="https://eng-support.com/column/book2-lesson11-scene1/" TargetMode="External"/><Relationship Id="rId11062" Type="http://schemas.openxmlformats.org/officeDocument/2006/relationships/hyperlink" Target="https://jukureiwa.com/tips/alphabet/" TargetMode="External"/><Relationship Id="rId12392" Type="http://schemas.openxmlformats.org/officeDocument/2006/relationships/hyperlink" Target="https://jukureiwa.com/tips/machigaeyasui/" TargetMode="External"/><Relationship Id="rId1549" Type="http://schemas.openxmlformats.org/officeDocument/2006/relationships/hyperlink" Target="https://rika-quest.com/column/buoyancy/" TargetMode="External"/><Relationship Id="rId12391" Type="http://schemas.openxmlformats.org/officeDocument/2006/relationships/hyperlink" Target="https://jukureiwa.com/tips/machigaeyasui/" TargetMode="External"/><Relationship Id="rId11060" Type="http://schemas.openxmlformats.org/officeDocument/2006/relationships/hyperlink" Target="https://jukureiwa.com/tips/alphabet/" TargetMode="External"/><Relationship Id="rId12390" Type="http://schemas.openxmlformats.org/officeDocument/2006/relationships/hyperlink" Target="https://jukureiwa.com/tips/machigaeyasui/" TargetMode="External"/><Relationship Id="rId11054" Type="http://schemas.openxmlformats.org/officeDocument/2006/relationships/hyperlink" Target="https://jukureiwa.com/tips/alphabet/" TargetMode="External"/><Relationship Id="rId12386" Type="http://schemas.openxmlformats.org/officeDocument/2006/relationships/hyperlink" Target="https://jukureiwa.com/tips/machigaeyasui/" TargetMode="External"/><Relationship Id="rId11055" Type="http://schemas.openxmlformats.org/officeDocument/2006/relationships/hyperlink" Target="https://jukureiwa.com/tips/alphabet/" TargetMode="External"/><Relationship Id="rId12385" Type="http://schemas.openxmlformats.org/officeDocument/2006/relationships/hyperlink" Target="https://jukureiwa.com/tips/machigaeyasui/" TargetMode="External"/><Relationship Id="rId11052" Type="http://schemas.openxmlformats.org/officeDocument/2006/relationships/hyperlink" Target="https://jukureiwa.com/tips/alphabet/" TargetMode="External"/><Relationship Id="rId12384" Type="http://schemas.openxmlformats.org/officeDocument/2006/relationships/hyperlink" Target="https://jukureiwa.com/tips/machigaeyasui/" TargetMode="External"/><Relationship Id="rId11053" Type="http://schemas.openxmlformats.org/officeDocument/2006/relationships/hyperlink" Target="https://jukureiwa.com/tips/alphabet/" TargetMode="External"/><Relationship Id="rId12383" Type="http://schemas.openxmlformats.org/officeDocument/2006/relationships/hyperlink" Target="https://jukureiwa.com/tips/machigaeyasui/" TargetMode="External"/><Relationship Id="rId2870" Type="http://schemas.openxmlformats.org/officeDocument/2006/relationships/hyperlink" Target="https://rika-quest.com/column/dissolution/" TargetMode="External"/><Relationship Id="rId11058" Type="http://schemas.openxmlformats.org/officeDocument/2006/relationships/hyperlink" Target="https://jukureiwa.com/tips/alphabet/" TargetMode="External"/><Relationship Id="rId1540" Type="http://schemas.openxmlformats.org/officeDocument/2006/relationships/hyperlink" Target="https://rika-quest.com/column/buoyancy/" TargetMode="External"/><Relationship Id="rId2871" Type="http://schemas.openxmlformats.org/officeDocument/2006/relationships/hyperlink" Target="https://rika-quest.com/column/dissolution/" TargetMode="External"/><Relationship Id="rId11059" Type="http://schemas.openxmlformats.org/officeDocument/2006/relationships/hyperlink" Target="https://jukureiwa.com/tips/alphabet/" TargetMode="External"/><Relationship Id="rId12389" Type="http://schemas.openxmlformats.org/officeDocument/2006/relationships/hyperlink" Target="https://jukureiwa.com/tips/machigaeyasui/" TargetMode="External"/><Relationship Id="rId1541" Type="http://schemas.openxmlformats.org/officeDocument/2006/relationships/hyperlink" Target="https://rika-quest.com/column/buoyancy/" TargetMode="External"/><Relationship Id="rId2872" Type="http://schemas.openxmlformats.org/officeDocument/2006/relationships/hyperlink" Target="https://rika-quest.com/column/dissolution/" TargetMode="External"/><Relationship Id="rId11056" Type="http://schemas.openxmlformats.org/officeDocument/2006/relationships/hyperlink" Target="https://jukureiwa.com/tips/alphabet/" TargetMode="External"/><Relationship Id="rId12388" Type="http://schemas.openxmlformats.org/officeDocument/2006/relationships/hyperlink" Target="https://jukureiwa.com/tips/machigaeyasui/" TargetMode="External"/><Relationship Id="rId1542" Type="http://schemas.openxmlformats.org/officeDocument/2006/relationships/hyperlink" Target="https://rika-quest.com/column/buoyancy/" TargetMode="External"/><Relationship Id="rId2873" Type="http://schemas.openxmlformats.org/officeDocument/2006/relationships/hyperlink" Target="https://eng-support.com/column/book2-lesson11-scene1/" TargetMode="External"/><Relationship Id="rId11057" Type="http://schemas.openxmlformats.org/officeDocument/2006/relationships/hyperlink" Target="https://jukureiwa.com/tips/alphabet/" TargetMode="External"/><Relationship Id="rId12387" Type="http://schemas.openxmlformats.org/officeDocument/2006/relationships/hyperlink" Target="https://jukureiwa.com/tips/machigaeyasui/" TargetMode="External"/><Relationship Id="rId13609" Type="http://schemas.openxmlformats.org/officeDocument/2006/relationships/hyperlink" Target="https://eng-support.com/column/progressbook1-5-3/" TargetMode="External"/><Relationship Id="rId13604" Type="http://schemas.openxmlformats.org/officeDocument/2006/relationships/hyperlink" Target="https://eng-support.com/column/progressbook1-5-3/" TargetMode="External"/><Relationship Id="rId13603" Type="http://schemas.openxmlformats.org/officeDocument/2006/relationships/hyperlink" Target="https://eng-support.com/column/progressbook1-5-3/" TargetMode="External"/><Relationship Id="rId13602" Type="http://schemas.openxmlformats.org/officeDocument/2006/relationships/hyperlink" Target="https://eng-support.com/column/progressbook1-5-3/" TargetMode="External"/><Relationship Id="rId13601" Type="http://schemas.openxmlformats.org/officeDocument/2006/relationships/hyperlink" Target="https://eng-support.com/column/progressbook1-5-3/" TargetMode="External"/><Relationship Id="rId13608" Type="http://schemas.openxmlformats.org/officeDocument/2006/relationships/hyperlink" Target="https://eng-support.com/column/progressbook1-5-3/" TargetMode="External"/><Relationship Id="rId13607" Type="http://schemas.openxmlformats.org/officeDocument/2006/relationships/hyperlink" Target="https://eng-support.com/column/progressbook1-5-3/" TargetMode="External"/><Relationship Id="rId13606" Type="http://schemas.openxmlformats.org/officeDocument/2006/relationships/hyperlink" Target="https://eng-support.com/column/progressbook1-5-3/" TargetMode="External"/><Relationship Id="rId13605" Type="http://schemas.openxmlformats.org/officeDocument/2006/relationships/hyperlink" Target="https://eng-support.com/column/progressbook1-5-3/" TargetMode="External"/><Relationship Id="rId13600" Type="http://schemas.openxmlformats.org/officeDocument/2006/relationships/hyperlink" Target="https://eng-support.com/column/progressbook1-5-3/" TargetMode="External"/><Relationship Id="rId13615" Type="http://schemas.openxmlformats.org/officeDocument/2006/relationships/hyperlink" Target="https://eng-support.com/column/progressbook1-5-3/" TargetMode="External"/><Relationship Id="rId13614" Type="http://schemas.openxmlformats.org/officeDocument/2006/relationships/hyperlink" Target="https://eng-support.com/column/progressbook1-5-3/" TargetMode="External"/><Relationship Id="rId13613" Type="http://schemas.openxmlformats.org/officeDocument/2006/relationships/hyperlink" Target="https://eng-support.com/column/progressbook1-5-3/" TargetMode="External"/><Relationship Id="rId13612" Type="http://schemas.openxmlformats.org/officeDocument/2006/relationships/hyperlink" Target="https://eng-support.com/column/progressbook1-5-3/" TargetMode="External"/><Relationship Id="rId13619" Type="http://schemas.openxmlformats.org/officeDocument/2006/relationships/hyperlink" Target="https://eng-support.com/column/progressbook1-5-3/" TargetMode="External"/><Relationship Id="rId13618" Type="http://schemas.openxmlformats.org/officeDocument/2006/relationships/hyperlink" Target="https://eng-support.com/column/progressbook1-5-3/" TargetMode="External"/><Relationship Id="rId13617" Type="http://schemas.openxmlformats.org/officeDocument/2006/relationships/hyperlink" Target="https://eng-support.com/column/progressbook1-5-3/" TargetMode="External"/><Relationship Id="rId13616" Type="http://schemas.openxmlformats.org/officeDocument/2006/relationships/hyperlink" Target="https://eng-support.com/column/progressbook1-5-3/" TargetMode="External"/><Relationship Id="rId13611" Type="http://schemas.openxmlformats.org/officeDocument/2006/relationships/hyperlink" Target="https://eng-support.com/column/progressbook1-5-3/" TargetMode="External"/><Relationship Id="rId13610" Type="http://schemas.openxmlformats.org/officeDocument/2006/relationships/hyperlink" Target="https://eng-support.com/column/progressbook1-5-3/" TargetMode="External"/><Relationship Id="rId12317" Type="http://schemas.openxmlformats.org/officeDocument/2006/relationships/hyperlink" Target="https://jukureiwa.com/tips/machigaeyasui/" TargetMode="External"/><Relationship Id="rId13648" Type="http://schemas.openxmlformats.org/officeDocument/2006/relationships/hyperlink" Target="https://eng-support.com/column/progressbook1-5-3/" TargetMode="External"/><Relationship Id="rId12316" Type="http://schemas.openxmlformats.org/officeDocument/2006/relationships/hyperlink" Target="https://jukureiwa.com/tips/machigaeyasui/" TargetMode="External"/><Relationship Id="rId13647" Type="http://schemas.openxmlformats.org/officeDocument/2006/relationships/hyperlink" Target="https://eng-support.com/column/progressbook1-5-3/" TargetMode="External"/><Relationship Id="rId12315" Type="http://schemas.openxmlformats.org/officeDocument/2006/relationships/hyperlink" Target="https://jukureiwa.com/tips/machigaeyasui/" TargetMode="External"/><Relationship Id="rId13646" Type="http://schemas.openxmlformats.org/officeDocument/2006/relationships/hyperlink" Target="https://eng-support.com/column/progressbook1-5-3/" TargetMode="External"/><Relationship Id="rId12314" Type="http://schemas.openxmlformats.org/officeDocument/2006/relationships/hyperlink" Target="https://jukureiwa.com/tips/machigaeyasui/" TargetMode="External"/><Relationship Id="rId13645" Type="http://schemas.openxmlformats.org/officeDocument/2006/relationships/hyperlink" Target="https://eng-support.com/column/progressbook1-5-3/" TargetMode="External"/><Relationship Id="rId12319" Type="http://schemas.openxmlformats.org/officeDocument/2006/relationships/hyperlink" Target="https://jukureiwa.com/tips/machigaeyasui/" TargetMode="External"/><Relationship Id="rId12318" Type="http://schemas.openxmlformats.org/officeDocument/2006/relationships/hyperlink" Target="https://jukureiwa.com/tips/machigaeyasui/" TargetMode="External"/><Relationship Id="rId13649" Type="http://schemas.openxmlformats.org/officeDocument/2006/relationships/hyperlink" Target="https://eng-support.com/column/progressbook1-5-3/" TargetMode="External"/><Relationship Id="rId13640" Type="http://schemas.openxmlformats.org/officeDocument/2006/relationships/hyperlink" Target="https://eng-support.com/column/progressbook1-5-3/" TargetMode="External"/><Relationship Id="rId12313" Type="http://schemas.openxmlformats.org/officeDocument/2006/relationships/hyperlink" Target="https://jukureiwa.com/tips/machigaeyasui/" TargetMode="External"/><Relationship Id="rId13644" Type="http://schemas.openxmlformats.org/officeDocument/2006/relationships/hyperlink" Target="https://eng-support.com/column/progressbook1-5-3/" TargetMode="External"/><Relationship Id="rId12312" Type="http://schemas.openxmlformats.org/officeDocument/2006/relationships/hyperlink" Target="https://jukureiwa.com/tips/machigaeyasui/" TargetMode="External"/><Relationship Id="rId13643" Type="http://schemas.openxmlformats.org/officeDocument/2006/relationships/hyperlink" Target="https://eng-support.com/column/progressbook1-5-3/" TargetMode="External"/><Relationship Id="rId12311" Type="http://schemas.openxmlformats.org/officeDocument/2006/relationships/hyperlink" Target="https://jukureiwa.com/tips/machigaeyasui/" TargetMode="External"/><Relationship Id="rId13642" Type="http://schemas.openxmlformats.org/officeDocument/2006/relationships/hyperlink" Target="https://eng-support.com/column/progressbook1-5-3/" TargetMode="External"/><Relationship Id="rId12310" Type="http://schemas.openxmlformats.org/officeDocument/2006/relationships/hyperlink" Target="https://jukureiwa.com/tips/machigaeyasui/" TargetMode="External"/><Relationship Id="rId13641" Type="http://schemas.openxmlformats.org/officeDocument/2006/relationships/hyperlink" Target="https://eng-support.com/column/progressbook1-5-3/" TargetMode="External"/><Relationship Id="rId12328" Type="http://schemas.openxmlformats.org/officeDocument/2006/relationships/hyperlink" Target="https://jukureiwa.com/tips/machigaeyasui/" TargetMode="External"/><Relationship Id="rId13659" Type="http://schemas.openxmlformats.org/officeDocument/2006/relationships/hyperlink" Target="https://eng-support.com/column/progressbook1-5-3/" TargetMode="External"/><Relationship Id="rId12327" Type="http://schemas.openxmlformats.org/officeDocument/2006/relationships/hyperlink" Target="https://jukureiwa.com/tips/machigaeyasui/" TargetMode="External"/><Relationship Id="rId13658" Type="http://schemas.openxmlformats.org/officeDocument/2006/relationships/hyperlink" Target="https://eng-support.com/column/progressbook1-5-3/" TargetMode="External"/><Relationship Id="rId12326" Type="http://schemas.openxmlformats.org/officeDocument/2006/relationships/hyperlink" Target="https://jukureiwa.com/tips/machigaeyasui/" TargetMode="External"/><Relationship Id="rId13657" Type="http://schemas.openxmlformats.org/officeDocument/2006/relationships/hyperlink" Target="https://eng-support.com/column/progressbook1-5-3/" TargetMode="External"/><Relationship Id="rId12325" Type="http://schemas.openxmlformats.org/officeDocument/2006/relationships/hyperlink" Target="https://jukureiwa.com/tips/machigaeyasui/" TargetMode="External"/><Relationship Id="rId13656" Type="http://schemas.openxmlformats.org/officeDocument/2006/relationships/hyperlink" Target="https://eng-support.com/column/progressbook1-5-3/" TargetMode="External"/><Relationship Id="rId12329" Type="http://schemas.openxmlformats.org/officeDocument/2006/relationships/hyperlink" Target="https://jukureiwa.com/tips/machigaeyasui/" TargetMode="External"/><Relationship Id="rId12320" Type="http://schemas.openxmlformats.org/officeDocument/2006/relationships/hyperlink" Target="https://jukureiwa.com/tips/machigaeyasui/" TargetMode="External"/><Relationship Id="rId13651" Type="http://schemas.openxmlformats.org/officeDocument/2006/relationships/hyperlink" Target="https://eng-support.com/column/progressbook1-5-3/" TargetMode="External"/><Relationship Id="rId13650" Type="http://schemas.openxmlformats.org/officeDocument/2006/relationships/hyperlink" Target="https://eng-support.com/column/progressbook1-5-3/" TargetMode="External"/><Relationship Id="rId12324" Type="http://schemas.openxmlformats.org/officeDocument/2006/relationships/hyperlink" Target="https://jukureiwa.com/tips/machigaeyasui/" TargetMode="External"/><Relationship Id="rId13655" Type="http://schemas.openxmlformats.org/officeDocument/2006/relationships/hyperlink" Target="https://eng-support.com/column/progressbook1-5-3/" TargetMode="External"/><Relationship Id="rId12323" Type="http://schemas.openxmlformats.org/officeDocument/2006/relationships/hyperlink" Target="https://jukureiwa.com/tips/machigaeyasui/" TargetMode="External"/><Relationship Id="rId13654" Type="http://schemas.openxmlformats.org/officeDocument/2006/relationships/hyperlink" Target="https://eng-support.com/column/progressbook1-5-3/" TargetMode="External"/><Relationship Id="rId12322" Type="http://schemas.openxmlformats.org/officeDocument/2006/relationships/hyperlink" Target="https://jukureiwa.com/tips/machigaeyasui/" TargetMode="External"/><Relationship Id="rId13653" Type="http://schemas.openxmlformats.org/officeDocument/2006/relationships/hyperlink" Target="https://eng-support.com/column/progressbook1-5-3/" TargetMode="External"/><Relationship Id="rId12321" Type="http://schemas.openxmlformats.org/officeDocument/2006/relationships/hyperlink" Target="https://jukureiwa.com/tips/machigaeyasui/" TargetMode="External"/><Relationship Id="rId13652" Type="http://schemas.openxmlformats.org/officeDocument/2006/relationships/hyperlink" Target="https://eng-support.com/column/progressbook1-5-3/" TargetMode="External"/><Relationship Id="rId13626" Type="http://schemas.openxmlformats.org/officeDocument/2006/relationships/hyperlink" Target="https://eng-support.com/column/progressbook1-5-3/" TargetMode="External"/><Relationship Id="rId13625" Type="http://schemas.openxmlformats.org/officeDocument/2006/relationships/hyperlink" Target="https://eng-support.com/column/progressbook1-5-3/" TargetMode="External"/><Relationship Id="rId13624" Type="http://schemas.openxmlformats.org/officeDocument/2006/relationships/hyperlink" Target="https://eng-support.com/column/progressbook1-5-3/" TargetMode="External"/><Relationship Id="rId13623" Type="http://schemas.openxmlformats.org/officeDocument/2006/relationships/hyperlink" Target="https://eng-support.com/column/progressbook1-5-3/" TargetMode="External"/><Relationship Id="rId13629" Type="http://schemas.openxmlformats.org/officeDocument/2006/relationships/hyperlink" Target="https://eng-support.com/column/progressbook1-5-3/" TargetMode="External"/><Relationship Id="rId13628" Type="http://schemas.openxmlformats.org/officeDocument/2006/relationships/hyperlink" Target="https://eng-support.com/column/progressbook1-5-3/" TargetMode="External"/><Relationship Id="rId13627" Type="http://schemas.openxmlformats.org/officeDocument/2006/relationships/hyperlink" Target="https://eng-support.com/column/progressbook1-5-3/" TargetMode="External"/><Relationship Id="rId13622" Type="http://schemas.openxmlformats.org/officeDocument/2006/relationships/hyperlink" Target="https://eng-support.com/column/progressbook1-5-3/" TargetMode="External"/><Relationship Id="rId13621" Type="http://schemas.openxmlformats.org/officeDocument/2006/relationships/hyperlink" Target="https://eng-support.com/column/progressbook1-5-3/" TargetMode="External"/><Relationship Id="rId13620" Type="http://schemas.openxmlformats.org/officeDocument/2006/relationships/hyperlink" Target="https://eng-support.com/column/progressbook1-5-3/" TargetMode="External"/><Relationship Id="rId12306" Type="http://schemas.openxmlformats.org/officeDocument/2006/relationships/hyperlink" Target="https://jukureiwa.com/tips/machigaeyasui/" TargetMode="External"/><Relationship Id="rId13637" Type="http://schemas.openxmlformats.org/officeDocument/2006/relationships/hyperlink" Target="https://eng-support.com/column/progressbook1-5-3/" TargetMode="External"/><Relationship Id="rId12305" Type="http://schemas.openxmlformats.org/officeDocument/2006/relationships/hyperlink" Target="https://jukureiwa.com/tips/machigaeyasui/" TargetMode="External"/><Relationship Id="rId13636" Type="http://schemas.openxmlformats.org/officeDocument/2006/relationships/hyperlink" Target="https://eng-support.com/column/progressbook1-5-3/" TargetMode="External"/><Relationship Id="rId12304" Type="http://schemas.openxmlformats.org/officeDocument/2006/relationships/hyperlink" Target="https://jukureiwa.com/tips/machigaeyasui/" TargetMode="External"/><Relationship Id="rId13635" Type="http://schemas.openxmlformats.org/officeDocument/2006/relationships/hyperlink" Target="https://eng-support.com/column/progressbook1-5-3/" TargetMode="External"/><Relationship Id="rId12303" Type="http://schemas.openxmlformats.org/officeDocument/2006/relationships/hyperlink" Target="https://jukureiwa.com/tips/machigaeyasui/" TargetMode="External"/><Relationship Id="rId13634" Type="http://schemas.openxmlformats.org/officeDocument/2006/relationships/hyperlink" Target="https://eng-support.com/column/progressbook1-5-3/" TargetMode="External"/><Relationship Id="rId12309" Type="http://schemas.openxmlformats.org/officeDocument/2006/relationships/hyperlink" Target="https://jukureiwa.com/tips/machigaeyasui/" TargetMode="External"/><Relationship Id="rId12308" Type="http://schemas.openxmlformats.org/officeDocument/2006/relationships/hyperlink" Target="https://jukureiwa.com/tips/machigaeyasui/" TargetMode="External"/><Relationship Id="rId13639" Type="http://schemas.openxmlformats.org/officeDocument/2006/relationships/hyperlink" Target="https://eng-support.com/column/progressbook1-5-3/" TargetMode="External"/><Relationship Id="rId12307" Type="http://schemas.openxmlformats.org/officeDocument/2006/relationships/hyperlink" Target="https://jukureiwa.com/tips/machigaeyasui/" TargetMode="External"/><Relationship Id="rId13638" Type="http://schemas.openxmlformats.org/officeDocument/2006/relationships/hyperlink" Target="https://eng-support.com/column/progressbook1-5-3/" TargetMode="External"/><Relationship Id="rId12302" Type="http://schemas.openxmlformats.org/officeDocument/2006/relationships/hyperlink" Target="https://jukureiwa.com/tips/machigaeyasui/" TargetMode="External"/><Relationship Id="rId13633" Type="http://schemas.openxmlformats.org/officeDocument/2006/relationships/hyperlink" Target="https://eng-support.com/column/progressbook1-5-3/" TargetMode="External"/><Relationship Id="rId12301" Type="http://schemas.openxmlformats.org/officeDocument/2006/relationships/hyperlink" Target="https://jukureiwa.com/tips/machigaeyasui/" TargetMode="External"/><Relationship Id="rId13632" Type="http://schemas.openxmlformats.org/officeDocument/2006/relationships/hyperlink" Target="https://eng-support.com/column/progressbook1-5-3/" TargetMode="External"/><Relationship Id="rId12300" Type="http://schemas.openxmlformats.org/officeDocument/2006/relationships/hyperlink" Target="https://jukureiwa.com/tips/machigaeyasui/" TargetMode="External"/><Relationship Id="rId13631" Type="http://schemas.openxmlformats.org/officeDocument/2006/relationships/hyperlink" Target="https://eng-support.com/column/progressbook1-5-3/" TargetMode="External"/><Relationship Id="rId13630" Type="http://schemas.openxmlformats.org/officeDocument/2006/relationships/hyperlink" Target="https://eng-support.com/column/progressbook1-5-3/" TargetMode="External"/><Relationship Id="rId2940" Type="http://schemas.openxmlformats.org/officeDocument/2006/relationships/hyperlink" Target="https://eng-support.com/column/progress-book1-lesson14-2/" TargetMode="External"/><Relationship Id="rId1610" Type="http://schemas.openxmlformats.org/officeDocument/2006/relationships/hyperlink" Target="https://rika-quest.com/column/nimal/" TargetMode="External"/><Relationship Id="rId2941" Type="http://schemas.openxmlformats.org/officeDocument/2006/relationships/hyperlink" Target="https://eng-support.com/column/progress-book1-lesson14-2/" TargetMode="External"/><Relationship Id="rId1611" Type="http://schemas.openxmlformats.org/officeDocument/2006/relationships/hyperlink" Target="https://rika-quest.com/column/nimal/" TargetMode="External"/><Relationship Id="rId2942" Type="http://schemas.openxmlformats.org/officeDocument/2006/relationships/hyperlink" Target="https://eng-support.com/column/progress-book1-lesson14-2/" TargetMode="External"/><Relationship Id="rId1612" Type="http://schemas.openxmlformats.org/officeDocument/2006/relationships/hyperlink" Target="https://rika-quest.com/column/nimal/" TargetMode="External"/><Relationship Id="rId2943" Type="http://schemas.openxmlformats.org/officeDocument/2006/relationships/hyperlink" Target="https://eng-support.com/column/progress-book1-lesson14-2/" TargetMode="External"/><Relationship Id="rId1613" Type="http://schemas.openxmlformats.org/officeDocument/2006/relationships/hyperlink" Target="https://rika-quest.com/column/nimal/" TargetMode="External"/><Relationship Id="rId2944" Type="http://schemas.openxmlformats.org/officeDocument/2006/relationships/hyperlink" Target="https://eng-support.com/column/progress-book1-lesson14-2/" TargetMode="External"/><Relationship Id="rId1614" Type="http://schemas.openxmlformats.org/officeDocument/2006/relationships/hyperlink" Target="https://rika-quest.com/column/nimal/" TargetMode="External"/><Relationship Id="rId2945" Type="http://schemas.openxmlformats.org/officeDocument/2006/relationships/hyperlink" Target="https://eng-support.com/column/progress-book1-lesson14-2/" TargetMode="External"/><Relationship Id="rId1615" Type="http://schemas.openxmlformats.org/officeDocument/2006/relationships/hyperlink" Target="https://rika-quest.com/column/nimal/" TargetMode="External"/><Relationship Id="rId2946" Type="http://schemas.openxmlformats.org/officeDocument/2006/relationships/hyperlink" Target="https://eng-support.com/column/progress-book1-lesson14-2/" TargetMode="External"/><Relationship Id="rId1616" Type="http://schemas.openxmlformats.org/officeDocument/2006/relationships/hyperlink" Target="https://rika-quest.com/column/nimal/" TargetMode="External"/><Relationship Id="rId2947" Type="http://schemas.openxmlformats.org/officeDocument/2006/relationships/hyperlink" Target="https://eng-support.com/column/progress-book1-lesson14-2/" TargetMode="External"/><Relationship Id="rId1617" Type="http://schemas.openxmlformats.org/officeDocument/2006/relationships/hyperlink" Target="https://rika-quest.com/column/nimal/" TargetMode="External"/><Relationship Id="rId2948" Type="http://schemas.openxmlformats.org/officeDocument/2006/relationships/hyperlink" Target="https://eng-support.com/column/progress-book1-lesson14-2/" TargetMode="External"/><Relationship Id="rId1618" Type="http://schemas.openxmlformats.org/officeDocument/2006/relationships/hyperlink" Target="https://rika-quest.com/column/nimal/" TargetMode="External"/><Relationship Id="rId2949" Type="http://schemas.openxmlformats.org/officeDocument/2006/relationships/hyperlink" Target="https://eng-support.com/column/progress-book1-lesson14-2/" TargetMode="External"/><Relationship Id="rId1619" Type="http://schemas.openxmlformats.org/officeDocument/2006/relationships/hyperlink" Target="https://rika-quest.com/column/nimal/" TargetMode="External"/><Relationship Id="rId12199" Type="http://schemas.openxmlformats.org/officeDocument/2006/relationships/hyperlink" Target="https://jukureiwa.com/tips/machigaeyasui/" TargetMode="External"/><Relationship Id="rId12198" Type="http://schemas.openxmlformats.org/officeDocument/2006/relationships/hyperlink" Target="https://jukureiwa.com/tips/machigaeyasui/" TargetMode="External"/><Relationship Id="rId12197" Type="http://schemas.openxmlformats.org/officeDocument/2006/relationships/hyperlink" Target="https://jukureiwa.com/tips/machigaeyasui/" TargetMode="External"/><Relationship Id="rId12196" Type="http://schemas.openxmlformats.org/officeDocument/2006/relationships/hyperlink" Target="https://jukureiwa.com/tips/machigaeyasui/" TargetMode="External"/><Relationship Id="rId2930" Type="http://schemas.openxmlformats.org/officeDocument/2006/relationships/hyperlink" Target="https://eng-support.com/column/progress-book1-lesson14-2/" TargetMode="External"/><Relationship Id="rId1600" Type="http://schemas.openxmlformats.org/officeDocument/2006/relationships/hyperlink" Target="https://rika-quest.com/column/nimal/" TargetMode="External"/><Relationship Id="rId2931" Type="http://schemas.openxmlformats.org/officeDocument/2006/relationships/hyperlink" Target="https://eng-support.com/column/progress-book1-lesson14-2/" TargetMode="External"/><Relationship Id="rId1601" Type="http://schemas.openxmlformats.org/officeDocument/2006/relationships/hyperlink" Target="https://rika-quest.com/column/nimal/" TargetMode="External"/><Relationship Id="rId2932" Type="http://schemas.openxmlformats.org/officeDocument/2006/relationships/hyperlink" Target="https://eng-support.com/column/progress-book1-lesson14-2/" TargetMode="External"/><Relationship Id="rId1602" Type="http://schemas.openxmlformats.org/officeDocument/2006/relationships/hyperlink" Target="https://rika-quest.com/column/nimal/" TargetMode="External"/><Relationship Id="rId2933" Type="http://schemas.openxmlformats.org/officeDocument/2006/relationships/hyperlink" Target="https://eng-support.com/column/progress-book1-lesson14-2/" TargetMode="External"/><Relationship Id="rId1603" Type="http://schemas.openxmlformats.org/officeDocument/2006/relationships/hyperlink" Target="https://rika-quest.com/column/nimal/" TargetMode="External"/><Relationship Id="rId2934" Type="http://schemas.openxmlformats.org/officeDocument/2006/relationships/hyperlink" Target="https://eng-support.com/column/progress-book1-lesson14-2/" TargetMode="External"/><Relationship Id="rId1604" Type="http://schemas.openxmlformats.org/officeDocument/2006/relationships/hyperlink" Target="https://rika-quest.com/column/nimal/" TargetMode="External"/><Relationship Id="rId2935" Type="http://schemas.openxmlformats.org/officeDocument/2006/relationships/hyperlink" Target="https://eng-support.com/column/progress-book1-lesson14-2/" TargetMode="External"/><Relationship Id="rId1605" Type="http://schemas.openxmlformats.org/officeDocument/2006/relationships/hyperlink" Target="https://rika-quest.com/column/nimal/" TargetMode="External"/><Relationship Id="rId2936" Type="http://schemas.openxmlformats.org/officeDocument/2006/relationships/hyperlink" Target="https://eng-support.com/column/progress-book1-lesson14-2/" TargetMode="External"/><Relationship Id="rId1606" Type="http://schemas.openxmlformats.org/officeDocument/2006/relationships/hyperlink" Target="https://rika-quest.com/column/nimal/" TargetMode="External"/><Relationship Id="rId2937" Type="http://schemas.openxmlformats.org/officeDocument/2006/relationships/hyperlink" Target="https://eng-support.com/column/progress-book1-lesson14-2/" TargetMode="External"/><Relationship Id="rId1607" Type="http://schemas.openxmlformats.org/officeDocument/2006/relationships/hyperlink" Target="https://rika-quest.com/column/nimal/" TargetMode="External"/><Relationship Id="rId2938" Type="http://schemas.openxmlformats.org/officeDocument/2006/relationships/hyperlink" Target="https://eng-support.com/column/progress-book1-lesson14-2/" TargetMode="External"/><Relationship Id="rId1608" Type="http://schemas.openxmlformats.org/officeDocument/2006/relationships/hyperlink" Target="https://rika-quest.com/column/nimal/" TargetMode="External"/><Relationship Id="rId2939" Type="http://schemas.openxmlformats.org/officeDocument/2006/relationships/hyperlink" Target="https://eng-support.com/column/progress-book1-lesson14-2/" TargetMode="External"/><Relationship Id="rId1609" Type="http://schemas.openxmlformats.org/officeDocument/2006/relationships/hyperlink" Target="https://rika-quest.com/column/nimal/" TargetMode="External"/><Relationship Id="rId1631" Type="http://schemas.openxmlformats.org/officeDocument/2006/relationships/hyperlink" Target="https://eng-support.com/column/progress-book1-lesson11-1/" TargetMode="External"/><Relationship Id="rId2962" Type="http://schemas.openxmlformats.org/officeDocument/2006/relationships/hyperlink" Target="https://eng-support.com/column/progress-book1-lesson14-2/" TargetMode="External"/><Relationship Id="rId12180" Type="http://schemas.openxmlformats.org/officeDocument/2006/relationships/hyperlink" Target="https://jukureiwa.com/tips/machigaeyasui/" TargetMode="External"/><Relationship Id="rId1632" Type="http://schemas.openxmlformats.org/officeDocument/2006/relationships/hyperlink" Target="https://eng-support.com/column/progress-book1-lesson11-1/" TargetMode="External"/><Relationship Id="rId2963" Type="http://schemas.openxmlformats.org/officeDocument/2006/relationships/hyperlink" Target="https://eng-support.com/column/progress-book1-lesson14-2/" TargetMode="External"/><Relationship Id="rId1633" Type="http://schemas.openxmlformats.org/officeDocument/2006/relationships/hyperlink" Target="https://eng-support.com/column/progress-book1-lesson11-1/" TargetMode="External"/><Relationship Id="rId2964" Type="http://schemas.openxmlformats.org/officeDocument/2006/relationships/hyperlink" Target="https://eng-support.com/column/progress-book1-lesson14-2/" TargetMode="External"/><Relationship Id="rId1634" Type="http://schemas.openxmlformats.org/officeDocument/2006/relationships/hyperlink" Target="https://eng-support.com/column/progress-book1-lesson11-1/" TargetMode="External"/><Relationship Id="rId2965" Type="http://schemas.openxmlformats.org/officeDocument/2006/relationships/hyperlink" Target="https://eng-support.com/column/progress-book1-lesson14-2/" TargetMode="External"/><Relationship Id="rId1635" Type="http://schemas.openxmlformats.org/officeDocument/2006/relationships/hyperlink" Target="https://eng-support.com/column/progress-book1-lesson11-1/" TargetMode="External"/><Relationship Id="rId2966" Type="http://schemas.openxmlformats.org/officeDocument/2006/relationships/hyperlink" Target="https://eng-support.com/column/progress-book1-lesson14-2/" TargetMode="External"/><Relationship Id="rId12184" Type="http://schemas.openxmlformats.org/officeDocument/2006/relationships/hyperlink" Target="https://jukureiwa.com/tips/machigaeyasui/" TargetMode="External"/><Relationship Id="rId1636" Type="http://schemas.openxmlformats.org/officeDocument/2006/relationships/hyperlink" Target="https://eng-support.com/column/progress-book1-lesson11-1/" TargetMode="External"/><Relationship Id="rId2967" Type="http://schemas.openxmlformats.org/officeDocument/2006/relationships/hyperlink" Target="https://eng-support.com/column/progress-book1-lesson14-2/" TargetMode="External"/><Relationship Id="rId12183" Type="http://schemas.openxmlformats.org/officeDocument/2006/relationships/hyperlink" Target="https://jukureiwa.com/tips/machigaeyasui/" TargetMode="External"/><Relationship Id="rId1637" Type="http://schemas.openxmlformats.org/officeDocument/2006/relationships/hyperlink" Target="https://eng-support.com/column/progress-book1-lesson11-1/" TargetMode="External"/><Relationship Id="rId2968" Type="http://schemas.openxmlformats.org/officeDocument/2006/relationships/hyperlink" Target="https://eng-support.com/column/progress-book1-lesson14-2/" TargetMode="External"/><Relationship Id="rId12182" Type="http://schemas.openxmlformats.org/officeDocument/2006/relationships/hyperlink" Target="https://jukureiwa.com/tips/machigaeyasui/" TargetMode="External"/><Relationship Id="rId1638" Type="http://schemas.openxmlformats.org/officeDocument/2006/relationships/hyperlink" Target="https://eng-support.com/column/progress-book1-lesson11-1/" TargetMode="External"/><Relationship Id="rId2969" Type="http://schemas.openxmlformats.org/officeDocument/2006/relationships/hyperlink" Target="https://eng-support.com/column/progress-book1-lesson14-2/" TargetMode="External"/><Relationship Id="rId12181" Type="http://schemas.openxmlformats.org/officeDocument/2006/relationships/hyperlink" Target="https://jukureiwa.com/tips/machigaeyasui/" TargetMode="External"/><Relationship Id="rId1639" Type="http://schemas.openxmlformats.org/officeDocument/2006/relationships/hyperlink" Target="https://eng-support.com/column/progress-book1-lesson11-1/" TargetMode="External"/><Relationship Id="rId12177" Type="http://schemas.openxmlformats.org/officeDocument/2006/relationships/hyperlink" Target="https://jukureiwa.com/tips/machigaeyasui/" TargetMode="External"/><Relationship Id="rId12176" Type="http://schemas.openxmlformats.org/officeDocument/2006/relationships/hyperlink" Target="https://jukureiwa.com/tips/alphabet/" TargetMode="External"/><Relationship Id="rId12175" Type="http://schemas.openxmlformats.org/officeDocument/2006/relationships/hyperlink" Target="https://jukureiwa.com/tips/alphabet/" TargetMode="External"/><Relationship Id="rId12174" Type="http://schemas.openxmlformats.org/officeDocument/2006/relationships/hyperlink" Target="https://jukureiwa.com/tips/alphabet/" TargetMode="External"/><Relationship Id="rId2960" Type="http://schemas.openxmlformats.org/officeDocument/2006/relationships/hyperlink" Target="https://eng-support.com/column/progress-book1-lesson14-2/" TargetMode="External"/><Relationship Id="rId12179" Type="http://schemas.openxmlformats.org/officeDocument/2006/relationships/hyperlink" Target="https://jukureiwa.com/tips/machigaeyasui/" TargetMode="External"/><Relationship Id="rId1630" Type="http://schemas.openxmlformats.org/officeDocument/2006/relationships/hyperlink" Target="https://eng-support.com/column/progress-book1-lesson11-1/" TargetMode="External"/><Relationship Id="rId2961" Type="http://schemas.openxmlformats.org/officeDocument/2006/relationships/hyperlink" Target="https://eng-support.com/column/progress-book1-lesson14-2/" TargetMode="External"/><Relationship Id="rId12178" Type="http://schemas.openxmlformats.org/officeDocument/2006/relationships/hyperlink" Target="https://jukureiwa.com/tips/machigaeyasui/" TargetMode="External"/><Relationship Id="rId1620" Type="http://schemas.openxmlformats.org/officeDocument/2006/relationships/hyperlink" Target="https://rika-quest.com/column/nimal/" TargetMode="External"/><Relationship Id="rId2951" Type="http://schemas.openxmlformats.org/officeDocument/2006/relationships/hyperlink" Target="https://eng-support.com/column/progress-book1-lesson14-2/" TargetMode="External"/><Relationship Id="rId12191" Type="http://schemas.openxmlformats.org/officeDocument/2006/relationships/hyperlink" Target="https://jukureiwa.com/tips/machigaeyasui/" TargetMode="External"/><Relationship Id="rId1621" Type="http://schemas.openxmlformats.org/officeDocument/2006/relationships/hyperlink" Target="https://rika-quest.com/column/nimal/" TargetMode="External"/><Relationship Id="rId2952" Type="http://schemas.openxmlformats.org/officeDocument/2006/relationships/hyperlink" Target="https://eng-support.com/column/progress-book1-lesson14-2/" TargetMode="External"/><Relationship Id="rId12190" Type="http://schemas.openxmlformats.org/officeDocument/2006/relationships/hyperlink" Target="https://jukureiwa.com/tips/machigaeyasui/" TargetMode="External"/><Relationship Id="rId1622" Type="http://schemas.openxmlformats.org/officeDocument/2006/relationships/hyperlink" Target="https://rika-quest.com/column/nimal/" TargetMode="External"/><Relationship Id="rId2953" Type="http://schemas.openxmlformats.org/officeDocument/2006/relationships/hyperlink" Target="https://eng-support.com/column/progress-book1-lesson14-2/" TargetMode="External"/><Relationship Id="rId1623" Type="http://schemas.openxmlformats.org/officeDocument/2006/relationships/hyperlink" Target="https://eng-support.com/column/progress-book1-lesson11-1/" TargetMode="External"/><Relationship Id="rId2954" Type="http://schemas.openxmlformats.org/officeDocument/2006/relationships/hyperlink" Target="https://eng-support.com/column/progress-book1-lesson14-2/" TargetMode="External"/><Relationship Id="rId1624" Type="http://schemas.openxmlformats.org/officeDocument/2006/relationships/hyperlink" Target="https://eng-support.com/column/progress-book1-lesson11-1/" TargetMode="External"/><Relationship Id="rId2955" Type="http://schemas.openxmlformats.org/officeDocument/2006/relationships/hyperlink" Target="https://eng-support.com/column/progress-book1-lesson14-2/" TargetMode="External"/><Relationship Id="rId12195" Type="http://schemas.openxmlformats.org/officeDocument/2006/relationships/hyperlink" Target="https://jukureiwa.com/tips/machigaeyasui/" TargetMode="External"/><Relationship Id="rId1625" Type="http://schemas.openxmlformats.org/officeDocument/2006/relationships/hyperlink" Target="https://eng-support.com/column/progress-book1-lesson11-1/" TargetMode="External"/><Relationship Id="rId2956" Type="http://schemas.openxmlformats.org/officeDocument/2006/relationships/hyperlink" Target="https://eng-support.com/column/progress-book1-lesson14-2/" TargetMode="External"/><Relationship Id="rId12194" Type="http://schemas.openxmlformats.org/officeDocument/2006/relationships/hyperlink" Target="https://jukureiwa.com/tips/machigaeyasui/" TargetMode="External"/><Relationship Id="rId1626" Type="http://schemas.openxmlformats.org/officeDocument/2006/relationships/hyperlink" Target="https://eng-support.com/column/progress-book1-lesson11-1/" TargetMode="External"/><Relationship Id="rId2957" Type="http://schemas.openxmlformats.org/officeDocument/2006/relationships/hyperlink" Target="https://eng-support.com/column/progress-book1-lesson14-2/" TargetMode="External"/><Relationship Id="rId12193" Type="http://schemas.openxmlformats.org/officeDocument/2006/relationships/hyperlink" Target="https://jukureiwa.com/tips/machigaeyasui/" TargetMode="External"/><Relationship Id="rId1627" Type="http://schemas.openxmlformats.org/officeDocument/2006/relationships/hyperlink" Target="https://eng-support.com/column/progress-book1-lesson11-1/" TargetMode="External"/><Relationship Id="rId2958" Type="http://schemas.openxmlformats.org/officeDocument/2006/relationships/hyperlink" Target="https://eng-support.com/column/progress-book1-lesson14-2/" TargetMode="External"/><Relationship Id="rId12192" Type="http://schemas.openxmlformats.org/officeDocument/2006/relationships/hyperlink" Target="https://jukureiwa.com/tips/machigaeyasui/" TargetMode="External"/><Relationship Id="rId1628" Type="http://schemas.openxmlformats.org/officeDocument/2006/relationships/hyperlink" Target="https://eng-support.com/column/progress-book1-lesson11-1/" TargetMode="External"/><Relationship Id="rId2959" Type="http://schemas.openxmlformats.org/officeDocument/2006/relationships/hyperlink" Target="https://eng-support.com/column/progress-book1-lesson14-2/" TargetMode="External"/><Relationship Id="rId1629" Type="http://schemas.openxmlformats.org/officeDocument/2006/relationships/hyperlink" Target="https://eng-support.com/column/progress-book1-lesson11-1/" TargetMode="External"/><Relationship Id="rId12188" Type="http://schemas.openxmlformats.org/officeDocument/2006/relationships/hyperlink" Target="https://jukureiwa.com/tips/machigaeyasui/" TargetMode="External"/><Relationship Id="rId12187" Type="http://schemas.openxmlformats.org/officeDocument/2006/relationships/hyperlink" Target="https://jukureiwa.com/tips/machigaeyasui/" TargetMode="External"/><Relationship Id="rId12186" Type="http://schemas.openxmlformats.org/officeDocument/2006/relationships/hyperlink" Target="https://jukureiwa.com/tips/machigaeyasui/" TargetMode="External"/><Relationship Id="rId12185" Type="http://schemas.openxmlformats.org/officeDocument/2006/relationships/hyperlink" Target="https://jukureiwa.com/tips/machigaeyasui/" TargetMode="External"/><Relationship Id="rId2950" Type="http://schemas.openxmlformats.org/officeDocument/2006/relationships/hyperlink" Target="https://eng-support.com/column/progress-book1-lesson14-2/" TargetMode="External"/><Relationship Id="rId12189" Type="http://schemas.openxmlformats.org/officeDocument/2006/relationships/hyperlink" Target="https://jukureiwa.com/tips/machigaeyasui/" TargetMode="External"/><Relationship Id="rId2900" Type="http://schemas.openxmlformats.org/officeDocument/2006/relationships/hyperlink" Target="https://eng-support.com/column/book2-lesson11-scene1/" TargetMode="External"/><Relationship Id="rId2901" Type="http://schemas.openxmlformats.org/officeDocument/2006/relationships/hyperlink" Target="https://eng-support.com/column/book2-lesson11-scene1/" TargetMode="External"/><Relationship Id="rId2902" Type="http://schemas.openxmlformats.org/officeDocument/2006/relationships/hyperlink" Target="https://eng-support.com/column/book2-lesson11-scene1/" TargetMode="External"/><Relationship Id="rId2903" Type="http://schemas.openxmlformats.org/officeDocument/2006/relationships/hyperlink" Target="https://eng-support.com/column/book2-lesson11-scene1/" TargetMode="External"/><Relationship Id="rId2904" Type="http://schemas.openxmlformats.org/officeDocument/2006/relationships/hyperlink" Target="https://eng-support.com/column/book2-lesson11-scene1/" TargetMode="External"/><Relationship Id="rId2905" Type="http://schemas.openxmlformats.org/officeDocument/2006/relationships/hyperlink" Target="https://eng-support.com/column/book2-lesson11-scene1/" TargetMode="External"/><Relationship Id="rId2906" Type="http://schemas.openxmlformats.org/officeDocument/2006/relationships/hyperlink" Target="https://eng-support.com/column/book2-lesson11-scene1/" TargetMode="External"/><Relationship Id="rId2907" Type="http://schemas.openxmlformats.org/officeDocument/2006/relationships/hyperlink" Target="https://eng-support.com/column/book2-lesson11-scene1/" TargetMode="External"/><Relationship Id="rId2908" Type="http://schemas.openxmlformats.org/officeDocument/2006/relationships/hyperlink" Target="https://eng-support.com/column/book2-lesson11-scene1/" TargetMode="External"/><Relationship Id="rId2909" Type="http://schemas.openxmlformats.org/officeDocument/2006/relationships/hyperlink" Target="https://eng-support.com/column/book2-lesson11-scene1/" TargetMode="External"/><Relationship Id="rId2920" Type="http://schemas.openxmlformats.org/officeDocument/2006/relationships/hyperlink" Target="https://eng-support.com/column/book2-lesson11-scene1/" TargetMode="External"/><Relationship Id="rId2921" Type="http://schemas.openxmlformats.org/officeDocument/2006/relationships/hyperlink" Target="https://eng-support.com/column/book2-lesson11-scene1/" TargetMode="External"/><Relationship Id="rId2922" Type="http://schemas.openxmlformats.org/officeDocument/2006/relationships/hyperlink" Target="https://eng-support.com/column/book2-lesson11-scene1/" TargetMode="External"/><Relationship Id="rId2923" Type="http://schemas.openxmlformats.org/officeDocument/2006/relationships/hyperlink" Target="https://eng-support.com/column/progress-book1-lesson14-2/" TargetMode="External"/><Relationship Id="rId2924" Type="http://schemas.openxmlformats.org/officeDocument/2006/relationships/hyperlink" Target="https://eng-support.com/column/progress-book1-lesson14-2/" TargetMode="External"/><Relationship Id="rId2925" Type="http://schemas.openxmlformats.org/officeDocument/2006/relationships/hyperlink" Target="https://eng-support.com/column/progress-book1-lesson14-2/" TargetMode="External"/><Relationship Id="rId2926" Type="http://schemas.openxmlformats.org/officeDocument/2006/relationships/hyperlink" Target="https://eng-support.com/column/progress-book1-lesson14-2/" TargetMode="External"/><Relationship Id="rId2927" Type="http://schemas.openxmlformats.org/officeDocument/2006/relationships/hyperlink" Target="https://eng-support.com/column/progress-book1-lesson14-2/" TargetMode="External"/><Relationship Id="rId2928" Type="http://schemas.openxmlformats.org/officeDocument/2006/relationships/hyperlink" Target="https://eng-support.com/column/progress-book1-lesson14-2/" TargetMode="External"/><Relationship Id="rId2929" Type="http://schemas.openxmlformats.org/officeDocument/2006/relationships/hyperlink" Target="https://eng-support.com/column/progress-book1-lesson14-2/" TargetMode="External"/><Relationship Id="rId2910" Type="http://schemas.openxmlformats.org/officeDocument/2006/relationships/hyperlink" Target="https://eng-support.com/column/book2-lesson11-scene1/" TargetMode="External"/><Relationship Id="rId2911" Type="http://schemas.openxmlformats.org/officeDocument/2006/relationships/hyperlink" Target="https://eng-support.com/column/book2-lesson11-scene1/" TargetMode="External"/><Relationship Id="rId2912" Type="http://schemas.openxmlformats.org/officeDocument/2006/relationships/hyperlink" Target="https://eng-support.com/column/book2-lesson11-scene1/" TargetMode="External"/><Relationship Id="rId2913" Type="http://schemas.openxmlformats.org/officeDocument/2006/relationships/hyperlink" Target="https://eng-support.com/column/book2-lesson11-scene1/" TargetMode="External"/><Relationship Id="rId2914" Type="http://schemas.openxmlformats.org/officeDocument/2006/relationships/hyperlink" Target="https://eng-support.com/column/book2-lesson11-scene1/" TargetMode="External"/><Relationship Id="rId2915" Type="http://schemas.openxmlformats.org/officeDocument/2006/relationships/hyperlink" Target="https://eng-support.com/column/book2-lesson11-scene1/" TargetMode="External"/><Relationship Id="rId2916" Type="http://schemas.openxmlformats.org/officeDocument/2006/relationships/hyperlink" Target="https://eng-support.com/column/book2-lesson11-scene1/" TargetMode="External"/><Relationship Id="rId2917" Type="http://schemas.openxmlformats.org/officeDocument/2006/relationships/hyperlink" Target="https://eng-support.com/column/book2-lesson11-scene1/" TargetMode="External"/><Relationship Id="rId2918" Type="http://schemas.openxmlformats.org/officeDocument/2006/relationships/hyperlink" Target="https://eng-support.com/column/book2-lesson11-scene1/" TargetMode="External"/><Relationship Id="rId2919" Type="http://schemas.openxmlformats.org/officeDocument/2006/relationships/hyperlink" Target="https://eng-support.com/column/book2-lesson11-scene1/" TargetMode="External"/><Relationship Id="rId1697" Type="http://schemas.openxmlformats.org/officeDocument/2006/relationships/hyperlink" Target="https://eigo-rewrite.com/column/stage1_lesson9-2/" TargetMode="External"/><Relationship Id="rId1698" Type="http://schemas.openxmlformats.org/officeDocument/2006/relationships/hyperlink" Target="https://eigo-rewrite.com/column/stage1_lesson9-2/" TargetMode="External"/><Relationship Id="rId1699" Type="http://schemas.openxmlformats.org/officeDocument/2006/relationships/hyperlink" Target="https://eigo-rewrite.com/column/stage1_lesson9-2/" TargetMode="External"/><Relationship Id="rId13570" Type="http://schemas.openxmlformats.org/officeDocument/2006/relationships/hyperlink" Target="https://eng-support.com/column/progressbook1-5-3/" TargetMode="External"/><Relationship Id="rId12239" Type="http://schemas.openxmlformats.org/officeDocument/2006/relationships/hyperlink" Target="https://jukureiwa.com/tips/machigaeyasui/" TargetMode="External"/><Relationship Id="rId12238" Type="http://schemas.openxmlformats.org/officeDocument/2006/relationships/hyperlink" Target="https://jukureiwa.com/tips/machigaeyasui/" TargetMode="External"/><Relationship Id="rId13569" Type="http://schemas.openxmlformats.org/officeDocument/2006/relationships/hyperlink" Target="https://eng-support.com/column/progressbook1-5-3/" TargetMode="External"/><Relationship Id="rId12237" Type="http://schemas.openxmlformats.org/officeDocument/2006/relationships/hyperlink" Target="https://jukureiwa.com/tips/machigaeyasui/" TargetMode="External"/><Relationship Id="rId13568" Type="http://schemas.openxmlformats.org/officeDocument/2006/relationships/hyperlink" Target="https://eng-support.com/column/progressbook1-5-3/" TargetMode="External"/><Relationship Id="rId12232" Type="http://schemas.openxmlformats.org/officeDocument/2006/relationships/hyperlink" Target="https://jukureiwa.com/tips/machigaeyasui/" TargetMode="External"/><Relationship Id="rId13563" Type="http://schemas.openxmlformats.org/officeDocument/2006/relationships/hyperlink" Target="https://eng-support.com/column/progressbook1-5-3/" TargetMode="External"/><Relationship Id="rId1690" Type="http://schemas.openxmlformats.org/officeDocument/2006/relationships/hyperlink" Target="https://eigo-rewrite.com/column/stage1_lesson9-2/" TargetMode="External"/><Relationship Id="rId12231" Type="http://schemas.openxmlformats.org/officeDocument/2006/relationships/hyperlink" Target="https://jukureiwa.com/tips/machigaeyasui/" TargetMode="External"/><Relationship Id="rId13562" Type="http://schemas.openxmlformats.org/officeDocument/2006/relationships/hyperlink" Target="https://eng-support.com/column/progressbook1-5-3/" TargetMode="External"/><Relationship Id="rId1691" Type="http://schemas.openxmlformats.org/officeDocument/2006/relationships/hyperlink" Target="https://eigo-rewrite.com/column/stage1_lesson9-2/" TargetMode="External"/><Relationship Id="rId12230" Type="http://schemas.openxmlformats.org/officeDocument/2006/relationships/hyperlink" Target="https://jukureiwa.com/tips/machigaeyasui/" TargetMode="External"/><Relationship Id="rId13561" Type="http://schemas.openxmlformats.org/officeDocument/2006/relationships/hyperlink" Target="https://eng-support.com/column/progressbook1-5-3/" TargetMode="External"/><Relationship Id="rId1692" Type="http://schemas.openxmlformats.org/officeDocument/2006/relationships/hyperlink" Target="https://eigo-rewrite.com/column/stage1_lesson9-2/" TargetMode="External"/><Relationship Id="rId13560" Type="http://schemas.openxmlformats.org/officeDocument/2006/relationships/hyperlink" Target="https://eng-support.com/column/progressbook1-5-3/" TargetMode="External"/><Relationship Id="rId1693" Type="http://schemas.openxmlformats.org/officeDocument/2006/relationships/hyperlink" Target="https://eigo-rewrite.com/column/stage1_lesson9-2/" TargetMode="External"/><Relationship Id="rId12236" Type="http://schemas.openxmlformats.org/officeDocument/2006/relationships/hyperlink" Target="https://jukureiwa.com/tips/machigaeyasui/" TargetMode="External"/><Relationship Id="rId13567" Type="http://schemas.openxmlformats.org/officeDocument/2006/relationships/hyperlink" Target="https://eng-support.com/column/progressbook1-5-3/" TargetMode="External"/><Relationship Id="rId1694" Type="http://schemas.openxmlformats.org/officeDocument/2006/relationships/hyperlink" Target="https://eigo-rewrite.com/column/stage1_lesson9-2/" TargetMode="External"/><Relationship Id="rId12235" Type="http://schemas.openxmlformats.org/officeDocument/2006/relationships/hyperlink" Target="https://jukureiwa.com/tips/machigaeyasui/" TargetMode="External"/><Relationship Id="rId13566" Type="http://schemas.openxmlformats.org/officeDocument/2006/relationships/hyperlink" Target="https://eng-support.com/column/progressbook1-5-3/" TargetMode="External"/><Relationship Id="rId1695" Type="http://schemas.openxmlformats.org/officeDocument/2006/relationships/hyperlink" Target="https://eigo-rewrite.com/column/stage1_lesson9-2/" TargetMode="External"/><Relationship Id="rId12234" Type="http://schemas.openxmlformats.org/officeDocument/2006/relationships/hyperlink" Target="https://jukureiwa.com/tips/machigaeyasui/" TargetMode="External"/><Relationship Id="rId13565" Type="http://schemas.openxmlformats.org/officeDocument/2006/relationships/hyperlink" Target="https://eng-support.com/column/progressbook1-5-3/" TargetMode="External"/><Relationship Id="rId1696" Type="http://schemas.openxmlformats.org/officeDocument/2006/relationships/hyperlink" Target="https://eigo-rewrite.com/column/stage1_lesson9-2/" TargetMode="External"/><Relationship Id="rId12233" Type="http://schemas.openxmlformats.org/officeDocument/2006/relationships/hyperlink" Target="https://jukureiwa.com/tips/machigaeyasui/" TargetMode="External"/><Relationship Id="rId13564" Type="http://schemas.openxmlformats.org/officeDocument/2006/relationships/hyperlink" Target="https://eng-support.com/column/progressbook1-5-3/" TargetMode="External"/><Relationship Id="rId1686" Type="http://schemas.openxmlformats.org/officeDocument/2006/relationships/hyperlink" Target="https://eigo-rewrite.com/column/stage1_lesson9-2/" TargetMode="External"/><Relationship Id="rId1687" Type="http://schemas.openxmlformats.org/officeDocument/2006/relationships/hyperlink" Target="https://eigo-rewrite.com/column/stage1_lesson9-2/" TargetMode="External"/><Relationship Id="rId1688" Type="http://schemas.openxmlformats.org/officeDocument/2006/relationships/hyperlink" Target="https://eigo-rewrite.com/column/stage1_lesson9-2/" TargetMode="External"/><Relationship Id="rId1689" Type="http://schemas.openxmlformats.org/officeDocument/2006/relationships/hyperlink" Target="https://eigo-rewrite.com/column/stage1_lesson9-2/" TargetMode="External"/><Relationship Id="rId12250" Type="http://schemas.openxmlformats.org/officeDocument/2006/relationships/hyperlink" Target="https://jukureiwa.com/tips/machigaeyasui/" TargetMode="External"/><Relationship Id="rId13581" Type="http://schemas.openxmlformats.org/officeDocument/2006/relationships/hyperlink" Target="https://eng-support.com/column/progressbook1-5-3/" TargetMode="External"/><Relationship Id="rId13580" Type="http://schemas.openxmlformats.org/officeDocument/2006/relationships/hyperlink" Target="https://eng-support.com/column/progressbook1-5-3/" TargetMode="External"/><Relationship Id="rId12249" Type="http://schemas.openxmlformats.org/officeDocument/2006/relationships/hyperlink" Target="https://jukureiwa.com/tips/machigaeyasui/" TargetMode="External"/><Relationship Id="rId12248" Type="http://schemas.openxmlformats.org/officeDocument/2006/relationships/hyperlink" Target="https://jukureiwa.com/tips/machigaeyasui/" TargetMode="External"/><Relationship Id="rId13579" Type="http://schemas.openxmlformats.org/officeDocument/2006/relationships/hyperlink" Target="https://eng-support.com/column/progressbook1-5-3/" TargetMode="External"/><Relationship Id="rId12243" Type="http://schemas.openxmlformats.org/officeDocument/2006/relationships/hyperlink" Target="https://jukureiwa.com/tips/machigaeyasui/" TargetMode="External"/><Relationship Id="rId13574" Type="http://schemas.openxmlformats.org/officeDocument/2006/relationships/hyperlink" Target="https://eng-support.com/column/progressbook1-5-3/" TargetMode="External"/><Relationship Id="rId12242" Type="http://schemas.openxmlformats.org/officeDocument/2006/relationships/hyperlink" Target="https://jukureiwa.com/tips/machigaeyasui/" TargetMode="External"/><Relationship Id="rId13573" Type="http://schemas.openxmlformats.org/officeDocument/2006/relationships/hyperlink" Target="https://eng-support.com/column/progressbook1-5-3/" TargetMode="External"/><Relationship Id="rId1680" Type="http://schemas.openxmlformats.org/officeDocument/2006/relationships/hyperlink" Target="https://eigo-rewrite.com/column/stage1_lesson9-2/" TargetMode="External"/><Relationship Id="rId12241" Type="http://schemas.openxmlformats.org/officeDocument/2006/relationships/hyperlink" Target="https://jukureiwa.com/tips/machigaeyasui/" TargetMode="External"/><Relationship Id="rId13572" Type="http://schemas.openxmlformats.org/officeDocument/2006/relationships/hyperlink" Target="https://eng-support.com/column/progressbook1-5-3/" TargetMode="External"/><Relationship Id="rId1681" Type="http://schemas.openxmlformats.org/officeDocument/2006/relationships/hyperlink" Target="https://eigo-rewrite.com/column/stage1_lesson9-2/" TargetMode="External"/><Relationship Id="rId12240" Type="http://schemas.openxmlformats.org/officeDocument/2006/relationships/hyperlink" Target="https://jukureiwa.com/tips/machigaeyasui/" TargetMode="External"/><Relationship Id="rId13571" Type="http://schemas.openxmlformats.org/officeDocument/2006/relationships/hyperlink" Target="https://eng-support.com/column/progressbook1-5-3/" TargetMode="External"/><Relationship Id="rId1682" Type="http://schemas.openxmlformats.org/officeDocument/2006/relationships/hyperlink" Target="https://eigo-rewrite.com/column/stage1_lesson9-2/" TargetMode="External"/><Relationship Id="rId12247" Type="http://schemas.openxmlformats.org/officeDocument/2006/relationships/hyperlink" Target="https://jukureiwa.com/tips/machigaeyasui/" TargetMode="External"/><Relationship Id="rId13578" Type="http://schemas.openxmlformats.org/officeDocument/2006/relationships/hyperlink" Target="https://eng-support.com/column/progressbook1-5-3/" TargetMode="External"/><Relationship Id="rId1683" Type="http://schemas.openxmlformats.org/officeDocument/2006/relationships/hyperlink" Target="https://eigo-rewrite.com/column/stage1_lesson9-2/" TargetMode="External"/><Relationship Id="rId12246" Type="http://schemas.openxmlformats.org/officeDocument/2006/relationships/hyperlink" Target="https://jukureiwa.com/tips/machigaeyasui/" TargetMode="External"/><Relationship Id="rId13577" Type="http://schemas.openxmlformats.org/officeDocument/2006/relationships/hyperlink" Target="https://eng-support.com/column/progressbook1-5-3/" TargetMode="External"/><Relationship Id="rId1684" Type="http://schemas.openxmlformats.org/officeDocument/2006/relationships/hyperlink" Target="https://eigo-rewrite.com/column/stage1_lesson9-2/" TargetMode="External"/><Relationship Id="rId12245" Type="http://schemas.openxmlformats.org/officeDocument/2006/relationships/hyperlink" Target="https://jukureiwa.com/tips/machigaeyasui/" TargetMode="External"/><Relationship Id="rId13576" Type="http://schemas.openxmlformats.org/officeDocument/2006/relationships/hyperlink" Target="https://eng-support.com/column/progressbook1-5-3/" TargetMode="External"/><Relationship Id="rId1685" Type="http://schemas.openxmlformats.org/officeDocument/2006/relationships/hyperlink" Target="https://eigo-rewrite.com/column/stage1_lesson9-2/" TargetMode="External"/><Relationship Id="rId12244" Type="http://schemas.openxmlformats.org/officeDocument/2006/relationships/hyperlink" Target="https://jukureiwa.com/tips/machigaeyasui/" TargetMode="External"/><Relationship Id="rId13575" Type="http://schemas.openxmlformats.org/officeDocument/2006/relationships/hyperlink" Target="https://eng-support.com/column/progressbook1-5-3/" TargetMode="External"/><Relationship Id="rId12218" Type="http://schemas.openxmlformats.org/officeDocument/2006/relationships/hyperlink" Target="https://jukureiwa.com/tips/machigaeyasui/" TargetMode="External"/><Relationship Id="rId13549" Type="http://schemas.openxmlformats.org/officeDocument/2006/relationships/hyperlink" Target="https://juku-escot.com/c_blogs/suugakukyouhu/" TargetMode="External"/><Relationship Id="rId12217" Type="http://schemas.openxmlformats.org/officeDocument/2006/relationships/hyperlink" Target="https://jukureiwa.com/tips/machigaeyasui/" TargetMode="External"/><Relationship Id="rId13548" Type="http://schemas.openxmlformats.org/officeDocument/2006/relationships/hyperlink" Target="https://juku-escot.com/c_blogs/suugakukyouhu/" TargetMode="External"/><Relationship Id="rId12216" Type="http://schemas.openxmlformats.org/officeDocument/2006/relationships/hyperlink" Target="https://jukureiwa.com/tips/machigaeyasui/" TargetMode="External"/><Relationship Id="rId13547" Type="http://schemas.openxmlformats.org/officeDocument/2006/relationships/hyperlink" Target="https://juku-escot.com/c_blogs/suugakukyouhu/" TargetMode="External"/><Relationship Id="rId12215" Type="http://schemas.openxmlformats.org/officeDocument/2006/relationships/hyperlink" Target="https://jukureiwa.com/tips/machigaeyasui/" TargetMode="External"/><Relationship Id="rId13546" Type="http://schemas.openxmlformats.org/officeDocument/2006/relationships/hyperlink" Target="https://juku-escot.com/c_blogs/suugakukyouhu/" TargetMode="External"/><Relationship Id="rId12219" Type="http://schemas.openxmlformats.org/officeDocument/2006/relationships/hyperlink" Target="https://jukureiwa.com/tips/machigaeyasui/" TargetMode="External"/><Relationship Id="rId12210" Type="http://schemas.openxmlformats.org/officeDocument/2006/relationships/hyperlink" Target="https://jukureiwa.com/tips/machigaeyasui/" TargetMode="External"/><Relationship Id="rId13541" Type="http://schemas.openxmlformats.org/officeDocument/2006/relationships/hyperlink" Target="https://juku-escot.com/c_blogs/suugakukyouhu/" TargetMode="External"/><Relationship Id="rId13540" Type="http://schemas.openxmlformats.org/officeDocument/2006/relationships/hyperlink" Target="https://juku-escot.com/c_blogs/suugakukyouhu/" TargetMode="External"/><Relationship Id="rId12214" Type="http://schemas.openxmlformats.org/officeDocument/2006/relationships/hyperlink" Target="https://jukureiwa.com/tips/machigaeyasui/" TargetMode="External"/><Relationship Id="rId13545" Type="http://schemas.openxmlformats.org/officeDocument/2006/relationships/hyperlink" Target="https://juku-escot.com/c_blogs/suugakukyouhu/" TargetMode="External"/><Relationship Id="rId12213" Type="http://schemas.openxmlformats.org/officeDocument/2006/relationships/hyperlink" Target="https://jukureiwa.com/tips/machigaeyasui/" TargetMode="External"/><Relationship Id="rId13544" Type="http://schemas.openxmlformats.org/officeDocument/2006/relationships/hyperlink" Target="https://juku-escot.com/c_blogs/suugakukyouhu/" TargetMode="External"/><Relationship Id="rId12212" Type="http://schemas.openxmlformats.org/officeDocument/2006/relationships/hyperlink" Target="https://jukureiwa.com/tips/machigaeyasui/" TargetMode="External"/><Relationship Id="rId13543" Type="http://schemas.openxmlformats.org/officeDocument/2006/relationships/hyperlink" Target="https://juku-escot.com/c_blogs/suugakukyouhu/" TargetMode="External"/><Relationship Id="rId12211" Type="http://schemas.openxmlformats.org/officeDocument/2006/relationships/hyperlink" Target="https://jukureiwa.com/tips/machigaeyasui/" TargetMode="External"/><Relationship Id="rId13542" Type="http://schemas.openxmlformats.org/officeDocument/2006/relationships/hyperlink" Target="https://juku-escot.com/c_blogs/suugakukyouhu/" TargetMode="External"/><Relationship Id="rId12229" Type="http://schemas.openxmlformats.org/officeDocument/2006/relationships/hyperlink" Target="https://jukureiwa.com/tips/machigaeyasui/" TargetMode="External"/><Relationship Id="rId12228" Type="http://schemas.openxmlformats.org/officeDocument/2006/relationships/hyperlink" Target="https://jukureiwa.com/tips/machigaeyasui/" TargetMode="External"/><Relationship Id="rId13559" Type="http://schemas.openxmlformats.org/officeDocument/2006/relationships/hyperlink" Target="https://eng-support.com/column/progressbook1-5-3/" TargetMode="External"/><Relationship Id="rId12227" Type="http://schemas.openxmlformats.org/officeDocument/2006/relationships/hyperlink" Target="https://jukureiwa.com/tips/machigaeyasui/" TargetMode="External"/><Relationship Id="rId13558" Type="http://schemas.openxmlformats.org/officeDocument/2006/relationships/hyperlink" Target="https://eigo-rewrite.com/live/" TargetMode="External"/><Relationship Id="rId12226" Type="http://schemas.openxmlformats.org/officeDocument/2006/relationships/hyperlink" Target="https://jukureiwa.com/tips/machigaeyasui/" TargetMode="External"/><Relationship Id="rId13557" Type="http://schemas.openxmlformats.org/officeDocument/2006/relationships/hyperlink" Target="https://eigo-rewrite.com/live/" TargetMode="External"/><Relationship Id="rId12221" Type="http://schemas.openxmlformats.org/officeDocument/2006/relationships/hyperlink" Target="https://jukureiwa.com/tips/machigaeyasui/" TargetMode="External"/><Relationship Id="rId13552" Type="http://schemas.openxmlformats.org/officeDocument/2006/relationships/hyperlink" Target="https://juku-escot.com/c_blogs/suugakukyouhu/" TargetMode="External"/><Relationship Id="rId12220" Type="http://schemas.openxmlformats.org/officeDocument/2006/relationships/hyperlink" Target="https://jukureiwa.com/tips/machigaeyasui/" TargetMode="External"/><Relationship Id="rId13551" Type="http://schemas.openxmlformats.org/officeDocument/2006/relationships/hyperlink" Target="https://juku-escot.com/c_blogs/suugakukyouhu/" TargetMode="External"/><Relationship Id="rId13550" Type="http://schemas.openxmlformats.org/officeDocument/2006/relationships/hyperlink" Target="https://juku-escot.com/c_blogs/suugakukyouhu/" TargetMode="External"/><Relationship Id="rId12225" Type="http://schemas.openxmlformats.org/officeDocument/2006/relationships/hyperlink" Target="https://jukureiwa.com/tips/machigaeyasui/" TargetMode="External"/><Relationship Id="rId13556" Type="http://schemas.openxmlformats.org/officeDocument/2006/relationships/hyperlink" Target="https://eigo-rewrite.com/live/" TargetMode="External"/><Relationship Id="rId12224" Type="http://schemas.openxmlformats.org/officeDocument/2006/relationships/hyperlink" Target="https://jukureiwa.com/tips/machigaeyasui/" TargetMode="External"/><Relationship Id="rId13555" Type="http://schemas.openxmlformats.org/officeDocument/2006/relationships/hyperlink" Target="https://eigo-rewrite.com/live/" TargetMode="External"/><Relationship Id="rId12223" Type="http://schemas.openxmlformats.org/officeDocument/2006/relationships/hyperlink" Target="https://jukureiwa.com/tips/machigaeyasui/" TargetMode="External"/><Relationship Id="rId13554" Type="http://schemas.openxmlformats.org/officeDocument/2006/relationships/hyperlink" Target="https://juku-escot.com/c_blogs/suugakukyouhu/" TargetMode="External"/><Relationship Id="rId12222" Type="http://schemas.openxmlformats.org/officeDocument/2006/relationships/hyperlink" Target="https://jukureiwa.com/tips/machigaeyasui/" TargetMode="External"/><Relationship Id="rId13553" Type="http://schemas.openxmlformats.org/officeDocument/2006/relationships/hyperlink" Target="https://juku-escot.com/c_blogs/suugakukyouhu/" TargetMode="External"/><Relationship Id="rId1653" Type="http://schemas.openxmlformats.org/officeDocument/2006/relationships/hyperlink" Target="https://eng-support.com/column/progress-book1-lesson11-1/" TargetMode="External"/><Relationship Id="rId2984" Type="http://schemas.openxmlformats.org/officeDocument/2006/relationships/hyperlink" Target="https://rika-quest.com/column/solubility/" TargetMode="External"/><Relationship Id="rId1654" Type="http://schemas.openxmlformats.org/officeDocument/2006/relationships/hyperlink" Target="https://eng-support.com/column/progress-book1-lesson11-1/" TargetMode="External"/><Relationship Id="rId2985" Type="http://schemas.openxmlformats.org/officeDocument/2006/relationships/hyperlink" Target="https://rika-quest.com/column/solubility/" TargetMode="External"/><Relationship Id="rId1655" Type="http://schemas.openxmlformats.org/officeDocument/2006/relationships/hyperlink" Target="https://eng-support.com/column/progress-book1-lesson11-1/" TargetMode="External"/><Relationship Id="rId2986" Type="http://schemas.openxmlformats.org/officeDocument/2006/relationships/hyperlink" Target="https://rika-quest.com/column/solubility/" TargetMode="External"/><Relationship Id="rId1656" Type="http://schemas.openxmlformats.org/officeDocument/2006/relationships/hyperlink" Target="https://eng-support.com/column/progress-book1-lesson11-1/" TargetMode="External"/><Relationship Id="rId2987" Type="http://schemas.openxmlformats.org/officeDocument/2006/relationships/hyperlink" Target="https://rika-quest.com/column/solubility/" TargetMode="External"/><Relationship Id="rId1657" Type="http://schemas.openxmlformats.org/officeDocument/2006/relationships/hyperlink" Target="https://eng-support.com/column/progress-book1-lesson11-1/" TargetMode="External"/><Relationship Id="rId2988" Type="http://schemas.openxmlformats.org/officeDocument/2006/relationships/hyperlink" Target="https://rika-quest.com/column/solubility/" TargetMode="External"/><Relationship Id="rId12283" Type="http://schemas.openxmlformats.org/officeDocument/2006/relationships/hyperlink" Target="https://jukureiwa.com/tips/machigaeyasui/" TargetMode="External"/><Relationship Id="rId1658" Type="http://schemas.openxmlformats.org/officeDocument/2006/relationships/hyperlink" Target="https://eng-support.com/column/progress-book1-lesson11-1/" TargetMode="External"/><Relationship Id="rId2989" Type="http://schemas.openxmlformats.org/officeDocument/2006/relationships/hyperlink" Target="https://rika-quest.com/column/solubility/" TargetMode="External"/><Relationship Id="rId12282" Type="http://schemas.openxmlformats.org/officeDocument/2006/relationships/hyperlink" Target="https://jukureiwa.com/tips/machigaeyasui/" TargetMode="External"/><Relationship Id="rId1659" Type="http://schemas.openxmlformats.org/officeDocument/2006/relationships/hyperlink" Target="https://eng-support.com/column/progress-book1-lesson11-1/" TargetMode="External"/><Relationship Id="rId12281" Type="http://schemas.openxmlformats.org/officeDocument/2006/relationships/hyperlink" Target="https://jukureiwa.com/tips/machigaeyasui/" TargetMode="External"/><Relationship Id="rId12280" Type="http://schemas.openxmlformats.org/officeDocument/2006/relationships/hyperlink" Target="https://jukureiwa.com/tips/machigaeyasui/" TargetMode="External"/><Relationship Id="rId12276" Type="http://schemas.openxmlformats.org/officeDocument/2006/relationships/hyperlink" Target="https://jukureiwa.com/tips/machigaeyasui/" TargetMode="External"/><Relationship Id="rId12275" Type="http://schemas.openxmlformats.org/officeDocument/2006/relationships/hyperlink" Target="https://jukureiwa.com/tips/machigaeyasui/" TargetMode="External"/><Relationship Id="rId12274" Type="http://schemas.openxmlformats.org/officeDocument/2006/relationships/hyperlink" Target="https://jukureiwa.com/tips/machigaeyasui/" TargetMode="External"/><Relationship Id="rId12273" Type="http://schemas.openxmlformats.org/officeDocument/2006/relationships/hyperlink" Target="https://jukureiwa.com/tips/machigaeyasui/" TargetMode="External"/><Relationship Id="rId2980" Type="http://schemas.openxmlformats.org/officeDocument/2006/relationships/hyperlink" Target="https://rika-quest.com/column/solubility/" TargetMode="External"/><Relationship Id="rId1650" Type="http://schemas.openxmlformats.org/officeDocument/2006/relationships/hyperlink" Target="https://eng-support.com/column/progress-book1-lesson11-1/" TargetMode="External"/><Relationship Id="rId2981" Type="http://schemas.openxmlformats.org/officeDocument/2006/relationships/hyperlink" Target="https://rika-quest.com/column/solubility/" TargetMode="External"/><Relationship Id="rId12279" Type="http://schemas.openxmlformats.org/officeDocument/2006/relationships/hyperlink" Target="https://jukureiwa.com/tips/machigaeyasui/" TargetMode="External"/><Relationship Id="rId1651" Type="http://schemas.openxmlformats.org/officeDocument/2006/relationships/hyperlink" Target="https://eng-support.com/column/progress-book1-lesson11-1/" TargetMode="External"/><Relationship Id="rId2982" Type="http://schemas.openxmlformats.org/officeDocument/2006/relationships/hyperlink" Target="https://rika-quest.com/column/solubility/" TargetMode="External"/><Relationship Id="rId12278" Type="http://schemas.openxmlformats.org/officeDocument/2006/relationships/hyperlink" Target="https://jukureiwa.com/tips/machigaeyasui/" TargetMode="External"/><Relationship Id="rId1652" Type="http://schemas.openxmlformats.org/officeDocument/2006/relationships/hyperlink" Target="https://eng-support.com/column/progress-book1-lesson11-1/" TargetMode="External"/><Relationship Id="rId2983" Type="http://schemas.openxmlformats.org/officeDocument/2006/relationships/hyperlink" Target="https://rika-quest.com/column/solubility/" TargetMode="External"/><Relationship Id="rId12277" Type="http://schemas.openxmlformats.org/officeDocument/2006/relationships/hyperlink" Target="https://jukureiwa.com/tips/machigaeyasui/" TargetMode="External"/><Relationship Id="rId1642" Type="http://schemas.openxmlformats.org/officeDocument/2006/relationships/hyperlink" Target="https://eng-support.com/column/progress-book1-lesson11-1/" TargetMode="External"/><Relationship Id="rId2973" Type="http://schemas.openxmlformats.org/officeDocument/2006/relationships/hyperlink" Target="https://rika-quest.com/column/solubility/" TargetMode="External"/><Relationship Id="rId12290" Type="http://schemas.openxmlformats.org/officeDocument/2006/relationships/hyperlink" Target="https://jukureiwa.com/tips/machigaeyasui/" TargetMode="External"/><Relationship Id="rId1643" Type="http://schemas.openxmlformats.org/officeDocument/2006/relationships/hyperlink" Target="https://eng-support.com/column/progress-book1-lesson11-1/" TargetMode="External"/><Relationship Id="rId2974" Type="http://schemas.openxmlformats.org/officeDocument/2006/relationships/hyperlink" Target="https://rika-quest.com/column/solubility/" TargetMode="External"/><Relationship Id="rId1644" Type="http://schemas.openxmlformats.org/officeDocument/2006/relationships/hyperlink" Target="https://eng-support.com/column/progress-book1-lesson11-1/" TargetMode="External"/><Relationship Id="rId2975" Type="http://schemas.openxmlformats.org/officeDocument/2006/relationships/hyperlink" Target="https://rika-quest.com/column/solubility/" TargetMode="External"/><Relationship Id="rId1645" Type="http://schemas.openxmlformats.org/officeDocument/2006/relationships/hyperlink" Target="https://eng-support.com/column/progress-book1-lesson11-1/" TargetMode="External"/><Relationship Id="rId2976" Type="http://schemas.openxmlformats.org/officeDocument/2006/relationships/hyperlink" Target="https://rika-quest.com/column/solubility/" TargetMode="External"/><Relationship Id="rId1646" Type="http://schemas.openxmlformats.org/officeDocument/2006/relationships/hyperlink" Target="https://eng-support.com/column/progress-book1-lesson11-1/" TargetMode="External"/><Relationship Id="rId2977" Type="http://schemas.openxmlformats.org/officeDocument/2006/relationships/hyperlink" Target="https://rika-quest.com/column/solubility/" TargetMode="External"/><Relationship Id="rId12294" Type="http://schemas.openxmlformats.org/officeDocument/2006/relationships/hyperlink" Target="https://jukureiwa.com/tips/machigaeyasui/" TargetMode="External"/><Relationship Id="rId1647" Type="http://schemas.openxmlformats.org/officeDocument/2006/relationships/hyperlink" Target="https://eng-support.com/column/progress-book1-lesson11-1/" TargetMode="External"/><Relationship Id="rId2978" Type="http://schemas.openxmlformats.org/officeDocument/2006/relationships/hyperlink" Target="https://rika-quest.com/column/solubility/" TargetMode="External"/><Relationship Id="rId12293" Type="http://schemas.openxmlformats.org/officeDocument/2006/relationships/hyperlink" Target="https://jukureiwa.com/tips/machigaeyasui/" TargetMode="External"/><Relationship Id="rId1648" Type="http://schemas.openxmlformats.org/officeDocument/2006/relationships/hyperlink" Target="https://eng-support.com/column/progress-book1-lesson11-1/" TargetMode="External"/><Relationship Id="rId2979" Type="http://schemas.openxmlformats.org/officeDocument/2006/relationships/hyperlink" Target="https://rika-quest.com/column/solubility/" TargetMode="External"/><Relationship Id="rId12292" Type="http://schemas.openxmlformats.org/officeDocument/2006/relationships/hyperlink" Target="https://jukureiwa.com/tips/machigaeyasui/" TargetMode="External"/><Relationship Id="rId1649" Type="http://schemas.openxmlformats.org/officeDocument/2006/relationships/hyperlink" Target="https://eng-support.com/column/progress-book1-lesson11-1/" TargetMode="External"/><Relationship Id="rId12291" Type="http://schemas.openxmlformats.org/officeDocument/2006/relationships/hyperlink" Target="https://jukureiwa.com/tips/machigaeyasui/" TargetMode="External"/><Relationship Id="rId12287" Type="http://schemas.openxmlformats.org/officeDocument/2006/relationships/hyperlink" Target="https://jukureiwa.com/tips/machigaeyasui/" TargetMode="External"/><Relationship Id="rId12286" Type="http://schemas.openxmlformats.org/officeDocument/2006/relationships/hyperlink" Target="https://jukureiwa.com/tips/machigaeyasui/" TargetMode="External"/><Relationship Id="rId12285" Type="http://schemas.openxmlformats.org/officeDocument/2006/relationships/hyperlink" Target="https://jukureiwa.com/tips/machigaeyasui/" TargetMode="External"/><Relationship Id="rId12284" Type="http://schemas.openxmlformats.org/officeDocument/2006/relationships/hyperlink" Target="https://jukureiwa.com/tips/machigaeyasui/" TargetMode="External"/><Relationship Id="rId2970" Type="http://schemas.openxmlformats.org/officeDocument/2006/relationships/hyperlink" Target="https://eng-support.com/column/progress-book1-lesson14-2/" TargetMode="External"/><Relationship Id="rId1640" Type="http://schemas.openxmlformats.org/officeDocument/2006/relationships/hyperlink" Target="https://eng-support.com/column/progress-book1-lesson11-1/" TargetMode="External"/><Relationship Id="rId2971" Type="http://schemas.openxmlformats.org/officeDocument/2006/relationships/hyperlink" Target="https://eng-support.com/column/progress-book1-lesson14-2/" TargetMode="External"/><Relationship Id="rId12289" Type="http://schemas.openxmlformats.org/officeDocument/2006/relationships/hyperlink" Target="https://jukureiwa.com/tips/machigaeyasui/" TargetMode="External"/><Relationship Id="rId1641" Type="http://schemas.openxmlformats.org/officeDocument/2006/relationships/hyperlink" Target="https://eng-support.com/column/progress-book1-lesson11-1/" TargetMode="External"/><Relationship Id="rId2972" Type="http://schemas.openxmlformats.org/officeDocument/2006/relationships/hyperlink" Target="https://eng-support.com/column/progress-book1-lesson14-2/" TargetMode="External"/><Relationship Id="rId12288" Type="http://schemas.openxmlformats.org/officeDocument/2006/relationships/hyperlink" Target="https://jukureiwa.com/tips/machigaeyasui/" TargetMode="External"/><Relationship Id="rId1675" Type="http://schemas.openxmlformats.org/officeDocument/2006/relationships/hyperlink" Target="https://eigo-rewrite.com/column/stage1_lesson9-2/" TargetMode="External"/><Relationship Id="rId1676" Type="http://schemas.openxmlformats.org/officeDocument/2006/relationships/hyperlink" Target="https://eigo-rewrite.com/column/stage1_lesson9-2/" TargetMode="External"/><Relationship Id="rId1677" Type="http://schemas.openxmlformats.org/officeDocument/2006/relationships/hyperlink" Target="https://eigo-rewrite.com/column/stage1_lesson9-2/" TargetMode="External"/><Relationship Id="rId1678" Type="http://schemas.openxmlformats.org/officeDocument/2006/relationships/hyperlink" Target="https://eigo-rewrite.com/column/stage1_lesson9-2/" TargetMode="External"/><Relationship Id="rId1679" Type="http://schemas.openxmlformats.org/officeDocument/2006/relationships/hyperlink" Target="https://eigo-rewrite.com/column/stage1_lesson9-2/" TargetMode="External"/><Relationship Id="rId12261" Type="http://schemas.openxmlformats.org/officeDocument/2006/relationships/hyperlink" Target="https://jukureiwa.com/tips/machigaeyasui/" TargetMode="External"/><Relationship Id="rId13592" Type="http://schemas.openxmlformats.org/officeDocument/2006/relationships/hyperlink" Target="https://eng-support.com/column/progressbook1-5-3/" TargetMode="External"/><Relationship Id="rId12260" Type="http://schemas.openxmlformats.org/officeDocument/2006/relationships/hyperlink" Target="https://jukureiwa.com/tips/machigaeyasui/" TargetMode="External"/><Relationship Id="rId13591" Type="http://schemas.openxmlformats.org/officeDocument/2006/relationships/hyperlink" Target="https://eng-support.com/column/progressbook1-5-3/" TargetMode="External"/><Relationship Id="rId13590" Type="http://schemas.openxmlformats.org/officeDocument/2006/relationships/hyperlink" Target="https://eng-support.com/column/progressbook1-5-3/" TargetMode="External"/><Relationship Id="rId12259" Type="http://schemas.openxmlformats.org/officeDocument/2006/relationships/hyperlink" Target="https://jukureiwa.com/tips/machigaeyasui/" TargetMode="External"/><Relationship Id="rId12254" Type="http://schemas.openxmlformats.org/officeDocument/2006/relationships/hyperlink" Target="https://jukureiwa.com/tips/machigaeyasui/" TargetMode="External"/><Relationship Id="rId13585" Type="http://schemas.openxmlformats.org/officeDocument/2006/relationships/hyperlink" Target="https://eng-support.com/column/progressbook1-5-3/" TargetMode="External"/><Relationship Id="rId12253" Type="http://schemas.openxmlformats.org/officeDocument/2006/relationships/hyperlink" Target="https://jukureiwa.com/tips/machigaeyasui/" TargetMode="External"/><Relationship Id="rId13584" Type="http://schemas.openxmlformats.org/officeDocument/2006/relationships/hyperlink" Target="https://eng-support.com/column/progressbook1-5-3/" TargetMode="External"/><Relationship Id="rId12252" Type="http://schemas.openxmlformats.org/officeDocument/2006/relationships/hyperlink" Target="https://jukureiwa.com/tips/machigaeyasui/" TargetMode="External"/><Relationship Id="rId13583" Type="http://schemas.openxmlformats.org/officeDocument/2006/relationships/hyperlink" Target="https://eng-support.com/column/progressbook1-5-3/" TargetMode="External"/><Relationship Id="rId1670" Type="http://schemas.openxmlformats.org/officeDocument/2006/relationships/hyperlink" Target="https://eng-support.com/column/progress-book1-lesson11-1/" TargetMode="External"/><Relationship Id="rId12251" Type="http://schemas.openxmlformats.org/officeDocument/2006/relationships/hyperlink" Target="https://jukureiwa.com/tips/machigaeyasui/" TargetMode="External"/><Relationship Id="rId13582" Type="http://schemas.openxmlformats.org/officeDocument/2006/relationships/hyperlink" Target="https://eng-support.com/column/progressbook1-5-3/" TargetMode="External"/><Relationship Id="rId1671" Type="http://schemas.openxmlformats.org/officeDocument/2006/relationships/hyperlink" Target="https://eng-support.com/column/progress-book1-lesson11-1/" TargetMode="External"/><Relationship Id="rId12258" Type="http://schemas.openxmlformats.org/officeDocument/2006/relationships/hyperlink" Target="https://jukureiwa.com/tips/machigaeyasui/" TargetMode="External"/><Relationship Id="rId13589" Type="http://schemas.openxmlformats.org/officeDocument/2006/relationships/hyperlink" Target="https://eng-support.com/column/progressbook1-5-3/" TargetMode="External"/><Relationship Id="rId1672" Type="http://schemas.openxmlformats.org/officeDocument/2006/relationships/hyperlink" Target="https://eng-support.com/column/progress-book1-lesson11-1/" TargetMode="External"/><Relationship Id="rId12257" Type="http://schemas.openxmlformats.org/officeDocument/2006/relationships/hyperlink" Target="https://jukureiwa.com/tips/machigaeyasui/" TargetMode="External"/><Relationship Id="rId13588" Type="http://schemas.openxmlformats.org/officeDocument/2006/relationships/hyperlink" Target="https://eng-support.com/column/progressbook1-5-3/" TargetMode="External"/><Relationship Id="rId1673" Type="http://schemas.openxmlformats.org/officeDocument/2006/relationships/hyperlink" Target="https://eigo-rewrite.com/column/stage1_lesson9-2/" TargetMode="External"/><Relationship Id="rId12256" Type="http://schemas.openxmlformats.org/officeDocument/2006/relationships/hyperlink" Target="https://jukureiwa.com/tips/machigaeyasui/" TargetMode="External"/><Relationship Id="rId13587" Type="http://schemas.openxmlformats.org/officeDocument/2006/relationships/hyperlink" Target="https://eng-support.com/column/progressbook1-5-3/" TargetMode="External"/><Relationship Id="rId1674" Type="http://schemas.openxmlformats.org/officeDocument/2006/relationships/hyperlink" Target="https://eigo-rewrite.com/column/stage1_lesson9-2/" TargetMode="External"/><Relationship Id="rId12255" Type="http://schemas.openxmlformats.org/officeDocument/2006/relationships/hyperlink" Target="https://jukureiwa.com/tips/machigaeyasui/" TargetMode="External"/><Relationship Id="rId13586" Type="http://schemas.openxmlformats.org/officeDocument/2006/relationships/hyperlink" Target="https://eng-support.com/column/progressbook1-5-3/" TargetMode="External"/><Relationship Id="rId1664" Type="http://schemas.openxmlformats.org/officeDocument/2006/relationships/hyperlink" Target="https://eng-support.com/column/progress-book1-lesson11-1/" TargetMode="External"/><Relationship Id="rId2995" Type="http://schemas.openxmlformats.org/officeDocument/2006/relationships/hyperlink" Target="https://rika-quest.com/column/solubility/" TargetMode="External"/><Relationship Id="rId1665" Type="http://schemas.openxmlformats.org/officeDocument/2006/relationships/hyperlink" Target="https://eng-support.com/column/progress-book1-lesson11-1/" TargetMode="External"/><Relationship Id="rId2996" Type="http://schemas.openxmlformats.org/officeDocument/2006/relationships/hyperlink" Target="https://rika-quest.com/column/solubility/" TargetMode="External"/><Relationship Id="rId1666" Type="http://schemas.openxmlformats.org/officeDocument/2006/relationships/hyperlink" Target="https://eng-support.com/column/progress-book1-lesson11-1/" TargetMode="External"/><Relationship Id="rId2997" Type="http://schemas.openxmlformats.org/officeDocument/2006/relationships/hyperlink" Target="https://rika-quest.com/column/solubility/" TargetMode="External"/><Relationship Id="rId1667" Type="http://schemas.openxmlformats.org/officeDocument/2006/relationships/hyperlink" Target="https://eng-support.com/column/progress-book1-lesson11-1/" TargetMode="External"/><Relationship Id="rId2998" Type="http://schemas.openxmlformats.org/officeDocument/2006/relationships/hyperlink" Target="https://rika-quest.com/column/solubility/" TargetMode="External"/><Relationship Id="rId1668" Type="http://schemas.openxmlformats.org/officeDocument/2006/relationships/hyperlink" Target="https://eng-support.com/column/progress-book1-lesson11-1/" TargetMode="External"/><Relationship Id="rId2999" Type="http://schemas.openxmlformats.org/officeDocument/2006/relationships/hyperlink" Target="https://rika-quest.com/column/solubility/" TargetMode="External"/><Relationship Id="rId12272" Type="http://schemas.openxmlformats.org/officeDocument/2006/relationships/hyperlink" Target="https://jukureiwa.com/tips/machigaeyasui/" TargetMode="External"/><Relationship Id="rId1669" Type="http://schemas.openxmlformats.org/officeDocument/2006/relationships/hyperlink" Target="https://eng-support.com/column/progress-book1-lesson11-1/" TargetMode="External"/><Relationship Id="rId12271" Type="http://schemas.openxmlformats.org/officeDocument/2006/relationships/hyperlink" Target="https://jukureiwa.com/tips/machigaeyasui/" TargetMode="External"/><Relationship Id="rId12270" Type="http://schemas.openxmlformats.org/officeDocument/2006/relationships/hyperlink" Target="https://jukureiwa.com/tips/machigaeyasui/" TargetMode="External"/><Relationship Id="rId12265" Type="http://schemas.openxmlformats.org/officeDocument/2006/relationships/hyperlink" Target="https://jukureiwa.com/tips/machigaeyasui/" TargetMode="External"/><Relationship Id="rId13596" Type="http://schemas.openxmlformats.org/officeDocument/2006/relationships/hyperlink" Target="https://eng-support.com/column/progressbook1-5-3/" TargetMode="External"/><Relationship Id="rId12264" Type="http://schemas.openxmlformats.org/officeDocument/2006/relationships/hyperlink" Target="https://jukureiwa.com/tips/machigaeyasui/" TargetMode="External"/><Relationship Id="rId13595" Type="http://schemas.openxmlformats.org/officeDocument/2006/relationships/hyperlink" Target="https://eng-support.com/column/progressbook1-5-3/" TargetMode="External"/><Relationship Id="rId12263" Type="http://schemas.openxmlformats.org/officeDocument/2006/relationships/hyperlink" Target="https://jukureiwa.com/tips/machigaeyasui/" TargetMode="External"/><Relationship Id="rId13594" Type="http://schemas.openxmlformats.org/officeDocument/2006/relationships/hyperlink" Target="https://eng-support.com/column/progressbook1-5-3/" TargetMode="External"/><Relationship Id="rId2990" Type="http://schemas.openxmlformats.org/officeDocument/2006/relationships/hyperlink" Target="https://rika-quest.com/column/solubility/" TargetMode="External"/><Relationship Id="rId12262" Type="http://schemas.openxmlformats.org/officeDocument/2006/relationships/hyperlink" Target="https://jukureiwa.com/tips/machigaeyasui/" TargetMode="External"/><Relationship Id="rId13593" Type="http://schemas.openxmlformats.org/officeDocument/2006/relationships/hyperlink" Target="https://eng-support.com/column/progressbook1-5-3/" TargetMode="External"/><Relationship Id="rId1660" Type="http://schemas.openxmlformats.org/officeDocument/2006/relationships/hyperlink" Target="https://eng-support.com/column/progress-book1-lesson11-1/" TargetMode="External"/><Relationship Id="rId2991" Type="http://schemas.openxmlformats.org/officeDocument/2006/relationships/hyperlink" Target="https://rika-quest.com/column/solubility/" TargetMode="External"/><Relationship Id="rId12269" Type="http://schemas.openxmlformats.org/officeDocument/2006/relationships/hyperlink" Target="https://jukureiwa.com/tips/machigaeyasui/" TargetMode="External"/><Relationship Id="rId1661" Type="http://schemas.openxmlformats.org/officeDocument/2006/relationships/hyperlink" Target="https://eng-support.com/column/progress-book1-lesson11-1/" TargetMode="External"/><Relationship Id="rId2992" Type="http://schemas.openxmlformats.org/officeDocument/2006/relationships/hyperlink" Target="https://rika-quest.com/column/solubility/" TargetMode="External"/><Relationship Id="rId12268" Type="http://schemas.openxmlformats.org/officeDocument/2006/relationships/hyperlink" Target="https://jukureiwa.com/tips/machigaeyasui/" TargetMode="External"/><Relationship Id="rId13599" Type="http://schemas.openxmlformats.org/officeDocument/2006/relationships/hyperlink" Target="https://eng-support.com/column/progressbook1-5-3/" TargetMode="External"/><Relationship Id="rId1662" Type="http://schemas.openxmlformats.org/officeDocument/2006/relationships/hyperlink" Target="https://eng-support.com/column/progress-book1-lesson11-1/" TargetMode="External"/><Relationship Id="rId2993" Type="http://schemas.openxmlformats.org/officeDocument/2006/relationships/hyperlink" Target="https://rika-quest.com/column/solubility/" TargetMode="External"/><Relationship Id="rId12267" Type="http://schemas.openxmlformats.org/officeDocument/2006/relationships/hyperlink" Target="https://jukureiwa.com/tips/machigaeyasui/" TargetMode="External"/><Relationship Id="rId13598" Type="http://schemas.openxmlformats.org/officeDocument/2006/relationships/hyperlink" Target="https://eng-support.com/column/progressbook1-5-3/" TargetMode="External"/><Relationship Id="rId1663" Type="http://schemas.openxmlformats.org/officeDocument/2006/relationships/hyperlink" Target="https://eng-support.com/column/progress-book1-lesson11-1/" TargetMode="External"/><Relationship Id="rId2994" Type="http://schemas.openxmlformats.org/officeDocument/2006/relationships/hyperlink" Target="https://rika-quest.com/column/solubility/" TargetMode="External"/><Relationship Id="rId12266" Type="http://schemas.openxmlformats.org/officeDocument/2006/relationships/hyperlink" Target="https://jukureiwa.com/tips/machigaeyasui/" TargetMode="External"/><Relationship Id="rId13597" Type="http://schemas.openxmlformats.org/officeDocument/2006/relationships/hyperlink" Target="https://eng-support.com/column/progressbook1-5-3/" TargetMode="External"/><Relationship Id="rId13527" Type="http://schemas.openxmlformats.org/officeDocument/2006/relationships/hyperlink" Target="https://juku-escot.com/c_blogs/suugakukyouhu/" TargetMode="External"/><Relationship Id="rId13526" Type="http://schemas.openxmlformats.org/officeDocument/2006/relationships/hyperlink" Target="https://juku-escot.com/c_blogs/suugakukyouhu/" TargetMode="External"/><Relationship Id="rId13525" Type="http://schemas.openxmlformats.org/officeDocument/2006/relationships/hyperlink" Target="https://juku-escot.com/c_blogs/suugakukyouhu/" TargetMode="External"/><Relationship Id="rId13524" Type="http://schemas.openxmlformats.org/officeDocument/2006/relationships/hyperlink" Target="https://juku-escot.com/c_blogs/suugakukyouhu/" TargetMode="External"/><Relationship Id="rId13529" Type="http://schemas.openxmlformats.org/officeDocument/2006/relationships/hyperlink" Target="https://juku-escot.com/c_blogs/suugakukyouhu/" TargetMode="External"/><Relationship Id="rId13528" Type="http://schemas.openxmlformats.org/officeDocument/2006/relationships/hyperlink" Target="https://juku-escot.com/c_blogs/suugakukyouhu/" TargetMode="External"/><Relationship Id="rId13523" Type="http://schemas.openxmlformats.org/officeDocument/2006/relationships/hyperlink" Target="https://juku-escot.com/c_blogs/suugakukyouhu/" TargetMode="External"/><Relationship Id="rId13522" Type="http://schemas.openxmlformats.org/officeDocument/2006/relationships/hyperlink" Target="https://juku-escot.com/c_blogs/suugakukyouhu/" TargetMode="External"/><Relationship Id="rId13521" Type="http://schemas.openxmlformats.org/officeDocument/2006/relationships/hyperlink" Target="https://juku-escot.com/c_blogs/suugakukyouhu/" TargetMode="External"/><Relationship Id="rId13520" Type="http://schemas.openxmlformats.org/officeDocument/2006/relationships/hyperlink" Target="https://juku-escot.com/c_blogs/suugakukyouhu/" TargetMode="External"/><Relationship Id="rId12207" Type="http://schemas.openxmlformats.org/officeDocument/2006/relationships/hyperlink" Target="https://jukureiwa.com/tips/machigaeyasui/" TargetMode="External"/><Relationship Id="rId13538" Type="http://schemas.openxmlformats.org/officeDocument/2006/relationships/hyperlink" Target="https://juku-escot.com/c_blogs/suugakukyouhu/" TargetMode="External"/><Relationship Id="rId12206" Type="http://schemas.openxmlformats.org/officeDocument/2006/relationships/hyperlink" Target="https://jukureiwa.com/tips/machigaeyasui/" TargetMode="External"/><Relationship Id="rId13537" Type="http://schemas.openxmlformats.org/officeDocument/2006/relationships/hyperlink" Target="https://juku-escot.com/c_blogs/suugakukyouhu/" TargetMode="External"/><Relationship Id="rId12205" Type="http://schemas.openxmlformats.org/officeDocument/2006/relationships/hyperlink" Target="https://jukureiwa.com/tips/machigaeyasui/" TargetMode="External"/><Relationship Id="rId13536" Type="http://schemas.openxmlformats.org/officeDocument/2006/relationships/hyperlink" Target="https://juku-escot.com/c_blogs/suugakukyouhu/" TargetMode="External"/><Relationship Id="rId12204" Type="http://schemas.openxmlformats.org/officeDocument/2006/relationships/hyperlink" Target="https://jukureiwa.com/tips/machigaeyasui/" TargetMode="External"/><Relationship Id="rId13535" Type="http://schemas.openxmlformats.org/officeDocument/2006/relationships/hyperlink" Target="https://juku-escot.com/c_blogs/suugakukyouhu/" TargetMode="External"/><Relationship Id="rId12209" Type="http://schemas.openxmlformats.org/officeDocument/2006/relationships/hyperlink" Target="https://jukureiwa.com/tips/machigaeyasui/" TargetMode="External"/><Relationship Id="rId12208" Type="http://schemas.openxmlformats.org/officeDocument/2006/relationships/hyperlink" Target="https://jukureiwa.com/tips/machigaeyasui/" TargetMode="External"/><Relationship Id="rId13539" Type="http://schemas.openxmlformats.org/officeDocument/2006/relationships/hyperlink" Target="https://juku-escot.com/c_blogs/suugakukyouhu/" TargetMode="External"/><Relationship Id="rId13530" Type="http://schemas.openxmlformats.org/officeDocument/2006/relationships/hyperlink" Target="https://juku-escot.com/c_blogs/suugakukyouhu/" TargetMode="External"/><Relationship Id="rId12203" Type="http://schemas.openxmlformats.org/officeDocument/2006/relationships/hyperlink" Target="https://jukureiwa.com/tips/machigaeyasui/" TargetMode="External"/><Relationship Id="rId13534" Type="http://schemas.openxmlformats.org/officeDocument/2006/relationships/hyperlink" Target="https://juku-escot.com/c_blogs/suugakukyouhu/" TargetMode="External"/><Relationship Id="rId12202" Type="http://schemas.openxmlformats.org/officeDocument/2006/relationships/hyperlink" Target="https://jukureiwa.com/tips/machigaeyasui/" TargetMode="External"/><Relationship Id="rId13533" Type="http://schemas.openxmlformats.org/officeDocument/2006/relationships/hyperlink" Target="https://juku-escot.com/c_blogs/suugakukyouhu/" TargetMode="External"/><Relationship Id="rId12201" Type="http://schemas.openxmlformats.org/officeDocument/2006/relationships/hyperlink" Target="https://jukureiwa.com/tips/machigaeyasui/" TargetMode="External"/><Relationship Id="rId13532" Type="http://schemas.openxmlformats.org/officeDocument/2006/relationships/hyperlink" Target="https://juku-escot.com/c_blogs/suugakukyouhu/" TargetMode="External"/><Relationship Id="rId12200" Type="http://schemas.openxmlformats.org/officeDocument/2006/relationships/hyperlink" Target="https://jukureiwa.com/tips/machigaeyasui/" TargetMode="External"/><Relationship Id="rId13531" Type="http://schemas.openxmlformats.org/officeDocument/2006/relationships/hyperlink" Target="https://juku-escot.com/c_blogs/suugakukyouhu/" TargetMode="External"/><Relationship Id="rId13505" Type="http://schemas.openxmlformats.org/officeDocument/2006/relationships/hyperlink" Target="https://juku-escot.com/c_blogs/suugakukyouhu/" TargetMode="External"/><Relationship Id="rId13504" Type="http://schemas.openxmlformats.org/officeDocument/2006/relationships/hyperlink" Target="https://juku-escot.com/c_blogs/suugakukyouhu/" TargetMode="External"/><Relationship Id="rId13503" Type="http://schemas.openxmlformats.org/officeDocument/2006/relationships/hyperlink" Target="https://juku-escot.com/c_blogs/suugakukyouhu/" TargetMode="External"/><Relationship Id="rId13502" Type="http://schemas.openxmlformats.org/officeDocument/2006/relationships/hyperlink" Target="https://juku-escot.com/c_blogs/suugakukyouhu/" TargetMode="External"/><Relationship Id="rId13509" Type="http://schemas.openxmlformats.org/officeDocument/2006/relationships/hyperlink" Target="https://juku-escot.com/c_blogs/suugakukyouhu/" TargetMode="External"/><Relationship Id="rId13508" Type="http://schemas.openxmlformats.org/officeDocument/2006/relationships/hyperlink" Target="https://juku-escot.com/c_blogs/suugakukyouhu/" TargetMode="External"/><Relationship Id="rId13507" Type="http://schemas.openxmlformats.org/officeDocument/2006/relationships/hyperlink" Target="https://juku-escot.com/c_blogs/suugakukyouhu/" TargetMode="External"/><Relationship Id="rId13506" Type="http://schemas.openxmlformats.org/officeDocument/2006/relationships/hyperlink" Target="https://juku-escot.com/c_blogs/suugakukyouhu/" TargetMode="External"/><Relationship Id="rId13501" Type="http://schemas.openxmlformats.org/officeDocument/2006/relationships/hyperlink" Target="https://juku-escot.com/c_blogs/suugakukyouhu/" TargetMode="External"/><Relationship Id="rId13500" Type="http://schemas.openxmlformats.org/officeDocument/2006/relationships/hyperlink" Target="https://juku-escot.com/c_blogs/suugakukyouhu/" TargetMode="External"/><Relationship Id="rId13516" Type="http://schemas.openxmlformats.org/officeDocument/2006/relationships/hyperlink" Target="https://juku-escot.com/c_blogs/suugakukyouhu/" TargetMode="External"/><Relationship Id="rId13515" Type="http://schemas.openxmlformats.org/officeDocument/2006/relationships/hyperlink" Target="https://juku-escot.com/c_blogs/suugakukyouhu/" TargetMode="External"/><Relationship Id="rId13514" Type="http://schemas.openxmlformats.org/officeDocument/2006/relationships/hyperlink" Target="https://juku-escot.com/c_blogs/suugakukyouhu/" TargetMode="External"/><Relationship Id="rId13513" Type="http://schemas.openxmlformats.org/officeDocument/2006/relationships/hyperlink" Target="https://juku-escot.com/c_blogs/suugakukyouhu/" TargetMode="External"/><Relationship Id="rId13519" Type="http://schemas.openxmlformats.org/officeDocument/2006/relationships/hyperlink" Target="https://juku-escot.com/c_blogs/suugakukyouhu/" TargetMode="External"/><Relationship Id="rId13518" Type="http://schemas.openxmlformats.org/officeDocument/2006/relationships/hyperlink" Target="https://juku-escot.com/c_blogs/suugakukyouhu/" TargetMode="External"/><Relationship Id="rId13517" Type="http://schemas.openxmlformats.org/officeDocument/2006/relationships/hyperlink" Target="https://juku-escot.com/c_blogs/suugakukyouhu/" TargetMode="External"/><Relationship Id="rId13512" Type="http://schemas.openxmlformats.org/officeDocument/2006/relationships/hyperlink" Target="https://juku-escot.com/c_blogs/suugakukyouhu/" TargetMode="External"/><Relationship Id="rId13511" Type="http://schemas.openxmlformats.org/officeDocument/2006/relationships/hyperlink" Target="https://juku-escot.com/c_blogs/suugakukyouhu/" TargetMode="External"/><Relationship Id="rId13510" Type="http://schemas.openxmlformats.org/officeDocument/2006/relationships/hyperlink" Target="https://juku-escot.com/c_blogs/suugakukyouhu/" TargetMode="External"/></Relationships>
</file>

<file path=xl/worksheets/_rels/sheet9.xml.rels><?xml version="1.0" encoding="UTF-8" standalone="yes"?><Relationships xmlns="http://schemas.openxmlformats.org/package/2006/relationships"><Relationship Id="rId190" Type="http://schemas.openxmlformats.org/officeDocument/2006/relationships/hyperlink" Target="https://natsui-sansu-juku.com/col_blog/bunsyoudaihi/" TargetMode="External"/><Relationship Id="rId194" Type="http://schemas.openxmlformats.org/officeDocument/2006/relationships/hyperlink" Target="https://eng-support.com/column/progress-book1-lesson17-4/" TargetMode="External"/><Relationship Id="rId193" Type="http://schemas.openxmlformats.org/officeDocument/2006/relationships/hyperlink" Target="https://rika-quest.com/column/plankton/" TargetMode="External"/><Relationship Id="rId192" Type="http://schemas.openxmlformats.org/officeDocument/2006/relationships/hyperlink" Target="https://eigo-rewrite.com/column/stage3-lesson3-4/" TargetMode="External"/><Relationship Id="rId191" Type="http://schemas.openxmlformats.org/officeDocument/2006/relationships/hyperlink" Target="https://eng-support.com/column/progress-book2-lesson1-1/" TargetMode="External"/><Relationship Id="rId187" Type="http://schemas.openxmlformats.org/officeDocument/2006/relationships/hyperlink" Target="https://natsui-sansu-juku.com/column/hub-kakomon/" TargetMode="External"/><Relationship Id="rId186" Type="http://schemas.openxmlformats.org/officeDocument/2006/relationships/hyperlink" Target="https://koten-kakitsubata.jp/enter-exam/" TargetMode="External"/><Relationship Id="rId185" Type="http://schemas.openxmlformats.org/officeDocument/2006/relationships/hyperlink" Target="https://dokkai-labo.tokyo/blog/syougakuseidokkai/" TargetMode="External"/><Relationship Id="rId184" Type="http://schemas.openxmlformats.org/officeDocument/2006/relationships/hyperlink" Target="https://dokkai-labo.tokyo/col_blog/katei-kokugo-oshi-enai/" TargetMode="External"/><Relationship Id="rId189" Type="http://schemas.openxmlformats.org/officeDocument/2006/relationships/hyperlink" Target="https://natsui-sansu-juku.com/col_blog/bunsyoudaikotsu/" TargetMode="External"/><Relationship Id="rId188" Type="http://schemas.openxmlformats.org/officeDocument/2006/relationships/hyperlink" Target="https://juku-escot.com/kouza/j1-math/" TargetMode="External"/><Relationship Id="rId183" Type="http://schemas.openxmlformats.org/officeDocument/2006/relationships/hyperlink" Target="https://dokkai-labo.tokyo/blog/shogaku6-kokugo-kakomon-start-timing/" TargetMode="External"/><Relationship Id="rId182" Type="http://schemas.openxmlformats.org/officeDocument/2006/relationships/hyperlink" Target="https://natsui-sansu-juku.com/col_blog/bunsyoudaipurint/" TargetMode="External"/><Relationship Id="rId181" Type="http://schemas.openxmlformats.org/officeDocument/2006/relationships/hyperlink" Target="https://dokkai-labo.tokyo/blog/shogaku6-kokugo-priority-strategy/" TargetMode="External"/><Relationship Id="rId180" Type="http://schemas.openxmlformats.org/officeDocument/2006/relationships/hyperlink" Target="https://rika-quest.com/kouza/" TargetMode="External"/><Relationship Id="rId176" Type="http://schemas.openxmlformats.org/officeDocument/2006/relationships/hyperlink" Target="https://eigo-rewrite.com/column/stage1_lesson8-1/" TargetMode="External"/><Relationship Id="rId175" Type="http://schemas.openxmlformats.org/officeDocument/2006/relationships/hyperlink" Target="https://eigo-rewrite.com/column/stage2-lesson3-1/" TargetMode="External"/><Relationship Id="rId174" Type="http://schemas.openxmlformats.org/officeDocument/2006/relationships/hyperlink" Target="https://natsui-sansu-juku.com/column/h51-02/" TargetMode="External"/><Relationship Id="rId173" Type="http://schemas.openxmlformats.org/officeDocument/2006/relationships/hyperlink" Target="https://eigo-rewrite.com/column/stage2-lesson2-3/" TargetMode="External"/><Relationship Id="rId179" Type="http://schemas.openxmlformats.org/officeDocument/2006/relationships/hyperlink" Target="https://www.kokugo-trigger.com/column/nigate/" TargetMode="External"/><Relationship Id="rId178" Type="http://schemas.openxmlformats.org/officeDocument/2006/relationships/hyperlink" Target="https://juku-escot.com/c_blogs/suugakutaisaku/" TargetMode="External"/><Relationship Id="rId177" Type="http://schemas.openxmlformats.org/officeDocument/2006/relationships/hyperlink" Target="https://eigo-rewrite.com/column/stage2-lesson9-2/" TargetMode="External"/><Relationship Id="rId198" Type="http://schemas.openxmlformats.org/officeDocument/2006/relationships/hyperlink" Target="https://eigo-rewrite.com/column/stage2-lesson5-2/" TargetMode="External"/><Relationship Id="rId197" Type="http://schemas.openxmlformats.org/officeDocument/2006/relationships/hyperlink" Target="https://eng-support.com/column/book2-lesson9-scene3/" TargetMode="External"/><Relationship Id="rId196" Type="http://schemas.openxmlformats.org/officeDocument/2006/relationships/hyperlink" Target="https://jukureiwa.com/tips/uonzu/" TargetMode="External"/><Relationship Id="rId195" Type="http://schemas.openxmlformats.org/officeDocument/2006/relationships/hyperlink" Target="https://eigo-rewrite.com/column/stage3-lesson1-2/" TargetMode="External"/><Relationship Id="rId199" Type="http://schemas.openxmlformats.org/officeDocument/2006/relationships/drawing" Target="../drawings/drawing9.xml"/><Relationship Id="rId150" Type="http://schemas.openxmlformats.org/officeDocument/2006/relationships/hyperlink" Target="https://eigo-rewrite.com/column/stage2-lesson10-1/" TargetMode="External"/><Relationship Id="rId149" Type="http://schemas.openxmlformats.org/officeDocument/2006/relationships/hyperlink" Target="https://koten-kakitsubata.jp/blog/chinese-writing/" TargetMode="External"/><Relationship Id="rId148" Type="http://schemas.openxmlformats.org/officeDocument/2006/relationships/hyperlink" Target="https://dokkai-labo.tokyo/blog/jikanhaibun/" TargetMode="External"/><Relationship Id="rId143" Type="http://schemas.openxmlformats.org/officeDocument/2006/relationships/hyperlink" Target="https://eigo-rewrite.com/column/stage3-lesson3-2/" TargetMode="External"/><Relationship Id="rId142" Type="http://schemas.openxmlformats.org/officeDocument/2006/relationships/hyperlink" Target="https://natsui-sansu-juku.com/column/510-12/" TargetMode="External"/><Relationship Id="rId141" Type="http://schemas.openxmlformats.org/officeDocument/2006/relationships/hyperlink" Target="https://natsui-sansu-juku.com/column/510-02/" TargetMode="External"/><Relationship Id="rId140" Type="http://schemas.openxmlformats.org/officeDocument/2006/relationships/hyperlink" Target="https://eng-support.com/column/progressbook1-7-2/" TargetMode="External"/><Relationship Id="rId147" Type="http://schemas.openxmlformats.org/officeDocument/2006/relationships/hyperlink" Target="https://eng-support.com/column/eigonokiso4/" TargetMode="External"/><Relationship Id="rId146" Type="http://schemas.openxmlformats.org/officeDocument/2006/relationships/hyperlink" Target="https://eigo-rewrite.com/column/stage1_lesson11-1/" TargetMode="External"/><Relationship Id="rId145" Type="http://schemas.openxmlformats.org/officeDocument/2006/relationships/hyperlink" Target="https://eigo-rewrite.com/column/stage1_lesson7-2/" TargetMode="External"/><Relationship Id="rId144" Type="http://schemas.openxmlformats.org/officeDocument/2006/relationships/hyperlink" Target="https://eng-support.com/column/book2-lesson13-scene3/" TargetMode="External"/><Relationship Id="rId139" Type="http://schemas.openxmlformats.org/officeDocument/2006/relationships/hyperlink" Target="https://eng-support.com/column/book2-lesson9-scene1/" TargetMode="External"/><Relationship Id="rId138" Type="http://schemas.openxmlformats.org/officeDocument/2006/relationships/hyperlink" Target="https://eigo-rewrite.com/column/stage2-lesson3-2/" TargetMode="External"/><Relationship Id="rId137" Type="http://schemas.openxmlformats.org/officeDocument/2006/relationships/hyperlink" Target="https://eigo-rewrite.com/column/stage1-3-1/" TargetMode="External"/><Relationship Id="rId132" Type="http://schemas.openxmlformats.org/officeDocument/2006/relationships/hyperlink" Target="https://eigo-rewrite.com/column/stage1-2-2/" TargetMode="External"/><Relationship Id="rId131" Type="http://schemas.openxmlformats.org/officeDocument/2006/relationships/hyperlink" Target="https://dokkai-labo.tokyo/blog/shouronbunmaster/" TargetMode="External"/><Relationship Id="rId130" Type="http://schemas.openxmlformats.org/officeDocument/2006/relationships/hyperlink" Target="https://eigo-rewrite.com/column/stage2-lesson12-2/" TargetMode="External"/><Relationship Id="rId136" Type="http://schemas.openxmlformats.org/officeDocument/2006/relationships/hyperlink" Target="https://dokkai-labo.tokyo/blog/poetry/" TargetMode="External"/><Relationship Id="rId135" Type="http://schemas.openxmlformats.org/officeDocument/2006/relationships/hyperlink" Target="https://eng-support.com/column/book2-lesson12-scene1/" TargetMode="External"/><Relationship Id="rId134" Type="http://schemas.openxmlformats.org/officeDocument/2006/relationships/hyperlink" Target="https://eng-support.com/column/progress-book1-lesson19-1/" TargetMode="External"/><Relationship Id="rId133" Type="http://schemas.openxmlformats.org/officeDocument/2006/relationships/hyperlink" Target="https://juku-escot.com/column/suugaku_miss/" TargetMode="External"/><Relationship Id="rId172" Type="http://schemas.openxmlformats.org/officeDocument/2006/relationships/hyperlink" Target="https://eng-support.com/column/progress-book1-lesson15-3/" TargetMode="External"/><Relationship Id="rId171" Type="http://schemas.openxmlformats.org/officeDocument/2006/relationships/hyperlink" Target="https://koten-kakitsubata.jp/blog/daidairi/" TargetMode="External"/><Relationship Id="rId170" Type="http://schemas.openxmlformats.org/officeDocument/2006/relationships/hyperlink" Target="https://rika-quest.com/column/chemistry/" TargetMode="External"/><Relationship Id="rId165" Type="http://schemas.openxmlformats.org/officeDocument/2006/relationships/hyperlink" Target="https://eng-support.com/column/progress-book1-lesson8/" TargetMode="External"/><Relationship Id="rId164" Type="http://schemas.openxmlformats.org/officeDocument/2006/relationships/hyperlink" Target="https://juku-escot.com/column/junnikyuu/" TargetMode="External"/><Relationship Id="rId163" Type="http://schemas.openxmlformats.org/officeDocument/2006/relationships/hyperlink" Target="https://koten-kakitsubata.jp/blog/seiryoden/" TargetMode="External"/><Relationship Id="rId162" Type="http://schemas.openxmlformats.org/officeDocument/2006/relationships/hyperlink" Target="https://eng-support.com/column/progressbook1-3-1/" TargetMode="External"/><Relationship Id="rId169" Type="http://schemas.openxmlformats.org/officeDocument/2006/relationships/hyperlink" Target="https://rika-quest.com/column/reflectionandrefraction/" TargetMode="External"/><Relationship Id="rId168" Type="http://schemas.openxmlformats.org/officeDocument/2006/relationships/hyperlink" Target="https://dokkai-labo.tokyo/blog/hensachi/" TargetMode="External"/><Relationship Id="rId167" Type="http://schemas.openxmlformats.org/officeDocument/2006/relationships/hyperlink" Target="https://dokkai-labo.tokyo/blog/description/" TargetMode="External"/><Relationship Id="rId166" Type="http://schemas.openxmlformats.org/officeDocument/2006/relationships/hyperlink" Target="https://rika-quest.com/column/germination/" TargetMode="External"/><Relationship Id="rId161" Type="http://schemas.openxmlformats.org/officeDocument/2006/relationships/hyperlink" Target="https://eigo-rewrite.com/column/stage2-lesson10-2/" TargetMode="External"/><Relationship Id="rId160" Type="http://schemas.openxmlformats.org/officeDocument/2006/relationships/hyperlink" Target="https://eng-support.com/column/progressbook1-7-3/" TargetMode="External"/><Relationship Id="rId159" Type="http://schemas.openxmlformats.org/officeDocument/2006/relationships/hyperlink" Target="https://natsui-sansu-juku.com/column/200314/" TargetMode="External"/><Relationship Id="rId154" Type="http://schemas.openxmlformats.org/officeDocument/2006/relationships/hyperlink" Target="https://rika-quest.com/column/photosynthesis/" TargetMode="External"/><Relationship Id="rId153" Type="http://schemas.openxmlformats.org/officeDocument/2006/relationships/hyperlink" Target="https://natsui-sansu-juku.com/column/nichinouken/" TargetMode="External"/><Relationship Id="rId152" Type="http://schemas.openxmlformats.org/officeDocument/2006/relationships/hyperlink" Target="https://juku-escot.com/column/butsurikagaku/" TargetMode="External"/><Relationship Id="rId151" Type="http://schemas.openxmlformats.org/officeDocument/2006/relationships/hyperlink" Target="https://juku-escot.com/c_blogs/suugakunaze/" TargetMode="External"/><Relationship Id="rId158" Type="http://schemas.openxmlformats.org/officeDocument/2006/relationships/hyperlink" Target="https://eigo-rewrite.com/column/stage1_lesson6-2/" TargetMode="External"/><Relationship Id="rId157" Type="http://schemas.openxmlformats.org/officeDocument/2006/relationships/hyperlink" Target="https://eigo-rewrite.com/column/stage1-2-1/" TargetMode="External"/><Relationship Id="rId156" Type="http://schemas.openxmlformats.org/officeDocument/2006/relationships/hyperlink" Target="https://eng-support.com/column/progress-book1-lesson18-1/" TargetMode="External"/><Relationship Id="rId155" Type="http://schemas.openxmlformats.org/officeDocument/2006/relationships/hyperlink" Target="https://eigo-rewrite.com/column/stage1_lesson12-3/" TargetMode="External"/><Relationship Id="rId107" Type="http://schemas.openxmlformats.org/officeDocument/2006/relationships/hyperlink" Target="https://eng-support.com/column/progress-book1-lesson12-3/" TargetMode="External"/><Relationship Id="rId106" Type="http://schemas.openxmlformats.org/officeDocument/2006/relationships/hyperlink" Target="https://juku-escot.com/c_blogs/1dayanki/" TargetMode="External"/><Relationship Id="rId105" Type="http://schemas.openxmlformats.org/officeDocument/2006/relationships/hyperlink" Target="https://eng-support.com/column/progressbook1-6-2/" TargetMode="External"/><Relationship Id="rId104" Type="http://schemas.openxmlformats.org/officeDocument/2006/relationships/hyperlink" Target="https://eigo-rewrite.com/column/stage1-1-2/" TargetMode="External"/><Relationship Id="rId109" Type="http://schemas.openxmlformats.org/officeDocument/2006/relationships/hyperlink" Target="https://eigo-rewrite.com/column/stage2-lesson1-3/" TargetMode="External"/><Relationship Id="rId108" Type="http://schemas.openxmlformats.org/officeDocument/2006/relationships/hyperlink" Target="https://eng-support.com/column/progress-book1-lesson9-3/" TargetMode="External"/><Relationship Id="rId103" Type="http://schemas.openxmlformats.org/officeDocument/2006/relationships/hyperlink" Target="https://eigo-rewrite.com/column/stage2-lesson11-1/" TargetMode="External"/><Relationship Id="rId102" Type="http://schemas.openxmlformats.org/officeDocument/2006/relationships/hyperlink" Target="https://eigo-rewrite.com/column/stage3-lesson2-2/" TargetMode="External"/><Relationship Id="rId101" Type="http://schemas.openxmlformats.org/officeDocument/2006/relationships/hyperlink" Target="https://eigo-rewrite.com/column/stage1_lesson7-3/" TargetMode="External"/><Relationship Id="rId100" Type="http://schemas.openxmlformats.org/officeDocument/2006/relationships/hyperlink" Target="https://eigo-rewrite.com/column/stage1_lesson8-3/" TargetMode="External"/><Relationship Id="rId129" Type="http://schemas.openxmlformats.org/officeDocument/2006/relationships/hyperlink" Target="https://eigo-rewrite.com/column/stage1_lesson12-1/" TargetMode="External"/><Relationship Id="rId128" Type="http://schemas.openxmlformats.org/officeDocument/2006/relationships/hyperlink" Target="https://eigo-rewrite.com/column/stage2-lesson2-1/" TargetMode="External"/><Relationship Id="rId127" Type="http://schemas.openxmlformats.org/officeDocument/2006/relationships/hyperlink" Target="https://juku-escot.com/c_blogs/issyunanki/" TargetMode="External"/><Relationship Id="rId126" Type="http://schemas.openxmlformats.org/officeDocument/2006/relationships/hyperlink" Target="https://natsui-sansu-juku.com/column/zukei/" TargetMode="External"/><Relationship Id="rId121" Type="http://schemas.openxmlformats.org/officeDocument/2006/relationships/hyperlink" Target="https://eigo-rewrite.com/column/stage2-lesson8-2/" TargetMode="External"/><Relationship Id="rId120" Type="http://schemas.openxmlformats.org/officeDocument/2006/relationships/hyperlink" Target="https://eng-support.com/column/progressbook1-4-1/" TargetMode="External"/><Relationship Id="rId125" Type="http://schemas.openxmlformats.org/officeDocument/2006/relationships/hyperlink" Target="https://dokkai-labo.tokyo/blog/181214/" TargetMode="External"/><Relationship Id="rId124" Type="http://schemas.openxmlformats.org/officeDocument/2006/relationships/hyperlink" Target="https://eng-support.com/column/progressbook1-7-1/" TargetMode="External"/><Relationship Id="rId123" Type="http://schemas.openxmlformats.org/officeDocument/2006/relationships/hyperlink" Target="https://koten-kakitsubata.jp/blog/kotentokui/" TargetMode="External"/><Relationship Id="rId122" Type="http://schemas.openxmlformats.org/officeDocument/2006/relationships/hyperlink" Target="https://eigo-rewrite.com/column/stage2-lesson3-3/" TargetMode="External"/><Relationship Id="rId118" Type="http://schemas.openxmlformats.org/officeDocument/2006/relationships/hyperlink" Target="https://eigo-rewrite.com/column/stage2-lesson6-3/" TargetMode="External"/><Relationship Id="rId117" Type="http://schemas.openxmlformats.org/officeDocument/2006/relationships/hyperlink" Target="https://eigo-rewrite.com/column/stage2-lesson6-1/" TargetMode="External"/><Relationship Id="rId116" Type="http://schemas.openxmlformats.org/officeDocument/2006/relationships/hyperlink" Target="https://eigo-rewrite.com/column/stage1_lesson4-2/" TargetMode="External"/><Relationship Id="rId115" Type="http://schemas.openxmlformats.org/officeDocument/2006/relationships/hyperlink" Target="https://eigo-rewrite.com/column/stage2-lesson8-3/" TargetMode="External"/><Relationship Id="rId119" Type="http://schemas.openxmlformats.org/officeDocument/2006/relationships/hyperlink" Target="https://eng-support.com/column/progress-book1-lesson18-3/" TargetMode="External"/><Relationship Id="rId110" Type="http://schemas.openxmlformats.org/officeDocument/2006/relationships/hyperlink" Target="https://eigo-rewrite.com/column/new-treasure-stage1-lesson1-1/" TargetMode="External"/><Relationship Id="rId114" Type="http://schemas.openxmlformats.org/officeDocument/2006/relationships/hyperlink" Target="https://eigo-rewrite.com/column/stage1_lesson6-1/" TargetMode="External"/><Relationship Id="rId113" Type="http://schemas.openxmlformats.org/officeDocument/2006/relationships/hyperlink" Target="https://jukureiwa.com/tips/syakaianki/" TargetMode="External"/><Relationship Id="rId112" Type="http://schemas.openxmlformats.org/officeDocument/2006/relationships/hyperlink" Target="https://eigo-rewrite.com/column/stage2-lesson12-1/" TargetMode="External"/><Relationship Id="rId111" Type="http://schemas.openxmlformats.org/officeDocument/2006/relationships/hyperlink" Target="https://eigo-rewrite.com/column/stage1_lesson12-2/" TargetMode="External"/><Relationship Id="rId40" Type="http://schemas.openxmlformats.org/officeDocument/2006/relationships/hyperlink" Target="https://rika-quest.com/column/transpiration/" TargetMode="External"/><Relationship Id="rId42" Type="http://schemas.openxmlformats.org/officeDocument/2006/relationships/hyperlink" Target="https://eigo-rewrite.com/column/stage1_lesson4-1/" TargetMode="External"/><Relationship Id="rId41" Type="http://schemas.openxmlformats.org/officeDocument/2006/relationships/hyperlink" Target="https://eng-support.com/column/progress-book1-lesson11-2/" TargetMode="External"/><Relationship Id="rId44" Type="http://schemas.openxmlformats.org/officeDocument/2006/relationships/hyperlink" Target="https://eigo-rewrite.com/column/stage2-lesson4-3/" TargetMode="External"/><Relationship Id="rId43" Type="http://schemas.openxmlformats.org/officeDocument/2006/relationships/hyperlink" Target="https://rika-quest.com/column/rotation/" TargetMode="External"/><Relationship Id="rId46" Type="http://schemas.openxmlformats.org/officeDocument/2006/relationships/hyperlink" Target="https://rika-quest.com/column/digestion/" TargetMode="External"/><Relationship Id="rId45" Type="http://schemas.openxmlformats.org/officeDocument/2006/relationships/hyperlink" Target="https://natsui-sansu-juku.com/column/510-03/" TargetMode="External"/><Relationship Id="rId48" Type="http://schemas.openxmlformats.org/officeDocument/2006/relationships/hyperlink" Target="https://eigo-rewrite.com/column/stage2-lesson6-2/" TargetMode="External"/><Relationship Id="rId47" Type="http://schemas.openxmlformats.org/officeDocument/2006/relationships/hyperlink" Target="https://eigo-rewrite.com/column/stage1_lesson10-2/" TargetMode="External"/><Relationship Id="rId49" Type="http://schemas.openxmlformats.org/officeDocument/2006/relationships/hyperlink" Target="https://rika-quest.com/column/flower/" TargetMode="External"/><Relationship Id="rId31" Type="http://schemas.openxmlformats.org/officeDocument/2006/relationships/hyperlink" Target="https://rika-quest.com/column/buoyancy/" TargetMode="External"/><Relationship Id="rId30" Type="http://schemas.openxmlformats.org/officeDocument/2006/relationships/hyperlink" Target="https://rika-quest.com/column/gas_and_aqueous_liquid/" TargetMode="External"/><Relationship Id="rId33" Type="http://schemas.openxmlformats.org/officeDocument/2006/relationships/hyperlink" Target="https://eng-support.com/column/progress-book1-lesson11-1/" TargetMode="External"/><Relationship Id="rId32" Type="http://schemas.openxmlformats.org/officeDocument/2006/relationships/hyperlink" Target="https://rika-quest.com/column/nimal/" TargetMode="External"/><Relationship Id="rId35" Type="http://schemas.openxmlformats.org/officeDocument/2006/relationships/hyperlink" Target="https://rika-quest.com/column/lung/" TargetMode="External"/><Relationship Id="rId34" Type="http://schemas.openxmlformats.org/officeDocument/2006/relationships/hyperlink" Target="https://eigo-rewrite.com/column/stage1_lesson9-2/" TargetMode="External"/><Relationship Id="rId37" Type="http://schemas.openxmlformats.org/officeDocument/2006/relationships/hyperlink" Target="https://dokkai-labo.tokyo/blog/kokugobunpouigi/" TargetMode="External"/><Relationship Id="rId36" Type="http://schemas.openxmlformats.org/officeDocument/2006/relationships/hyperlink" Target="https://natsui-sansu-juku.com/column/510-08/" TargetMode="External"/><Relationship Id="rId39" Type="http://schemas.openxmlformats.org/officeDocument/2006/relationships/hyperlink" Target="https://eng-support.com/column/progress-book1-lesson15-2/" TargetMode="External"/><Relationship Id="rId38" Type="http://schemas.openxmlformats.org/officeDocument/2006/relationships/hyperlink" Target="https://rika-quest.com/column/sum/" TargetMode="External"/><Relationship Id="rId20" Type="http://schemas.openxmlformats.org/officeDocument/2006/relationships/hyperlink" Target="https://rika-quest.com/column/igneous-rock/" TargetMode="External"/><Relationship Id="rId22" Type="http://schemas.openxmlformats.org/officeDocument/2006/relationships/hyperlink" Target="https://rika-quest.com/column/blood/" TargetMode="External"/><Relationship Id="rId21" Type="http://schemas.openxmlformats.org/officeDocument/2006/relationships/hyperlink" Target="https://eng-support.com/column/progress-book1-lesson15-1/" TargetMode="External"/><Relationship Id="rId24" Type="http://schemas.openxmlformats.org/officeDocument/2006/relationships/hyperlink" Target="https://natsui-sansu-juku.com/sapix-2/" TargetMode="External"/><Relationship Id="rId23" Type="http://schemas.openxmlformats.org/officeDocument/2006/relationships/hyperlink" Target="https://rika-quest.com/column/pressures/" TargetMode="External"/><Relationship Id="rId26" Type="http://schemas.openxmlformats.org/officeDocument/2006/relationships/hyperlink" Target="https://koten-kakitsubata.jp/blog/taketorimonogatari/" TargetMode="External"/><Relationship Id="rId25" Type="http://schemas.openxmlformats.org/officeDocument/2006/relationships/hyperlink" Target="https://eng-support.com/column/progressbook1-6-3/" TargetMode="External"/><Relationship Id="rId28" Type="http://schemas.openxmlformats.org/officeDocument/2006/relationships/hyperlink" Target="https://eigo-rewrite.com/column/stage1_lesson12-4/" TargetMode="External"/><Relationship Id="rId27" Type="http://schemas.openxmlformats.org/officeDocument/2006/relationships/hyperlink" Target="https://eng-support.com/column/progress-book1-lesson12-1/" TargetMode="External"/><Relationship Id="rId29" Type="http://schemas.openxmlformats.org/officeDocument/2006/relationships/hyperlink" Target="https://eigo-rewrite.com/column/stage3-lesson7-2/" TargetMode="External"/><Relationship Id="rId11" Type="http://schemas.openxmlformats.org/officeDocument/2006/relationships/hyperlink" Target="https://rika-quest.com/column/trimorphic_change/" TargetMode="External"/><Relationship Id="rId10" Type="http://schemas.openxmlformats.org/officeDocument/2006/relationships/hyperlink" Target="https://koten-kakitsubata.jp/blog/isemonogatari/" TargetMode="External"/><Relationship Id="rId13" Type="http://schemas.openxmlformats.org/officeDocument/2006/relationships/hyperlink" Target="https://eng-support.com/column/eigonokiso1/" TargetMode="External"/><Relationship Id="rId12" Type="http://schemas.openxmlformats.org/officeDocument/2006/relationships/hyperlink" Target="https://eigo-rewrite.com/column/stage1_lesson8-2/" TargetMode="External"/><Relationship Id="rId15" Type="http://schemas.openxmlformats.org/officeDocument/2006/relationships/hyperlink" Target="https://eng-support.com/column/progress-book1-lesson14-1/" TargetMode="External"/><Relationship Id="rId14" Type="http://schemas.openxmlformats.org/officeDocument/2006/relationships/hyperlink" Target="https://rika-quest.com/column/aqueous-solution/" TargetMode="External"/><Relationship Id="rId17" Type="http://schemas.openxmlformats.org/officeDocument/2006/relationships/hyperlink" Target="https://rika-quest.com/column/star/" TargetMode="External"/><Relationship Id="rId16" Type="http://schemas.openxmlformats.org/officeDocument/2006/relationships/hyperlink" Target="https://rika-quest.com/column/water/" TargetMode="External"/><Relationship Id="rId19" Type="http://schemas.openxmlformats.org/officeDocument/2006/relationships/hyperlink" Target="https://rika-quest.com/column/metal/" TargetMode="External"/><Relationship Id="rId18" Type="http://schemas.openxmlformats.org/officeDocument/2006/relationships/hyperlink" Target="https://natsui-sansu-juku.com/column/hayasamondai/" TargetMode="External"/><Relationship Id="rId84" Type="http://schemas.openxmlformats.org/officeDocument/2006/relationships/hyperlink" Target="https://eigo-rewrite.com/column/stage1-2-2-2/" TargetMode="External"/><Relationship Id="rId83" Type="http://schemas.openxmlformats.org/officeDocument/2006/relationships/hyperlink" Target="https://eng-support.com/column/book2-lesson6-scene1/" TargetMode="External"/><Relationship Id="rId86" Type="http://schemas.openxmlformats.org/officeDocument/2006/relationships/hyperlink" Target="https://eigo-rewrite.com/column/stage1_lesson4-3/" TargetMode="External"/><Relationship Id="rId85" Type="http://schemas.openxmlformats.org/officeDocument/2006/relationships/hyperlink" Target="https://rika-quest.com/column/volume-and-temperature/" TargetMode="External"/><Relationship Id="rId88" Type="http://schemas.openxmlformats.org/officeDocument/2006/relationships/hyperlink" Target="https://rika-quest.com/column/seasons-and-weather/" TargetMode="External"/><Relationship Id="rId87" Type="http://schemas.openxmlformats.org/officeDocument/2006/relationships/hyperlink" Target="https://eigo-rewrite.com/column/stage3-lesson2-3/" TargetMode="External"/><Relationship Id="rId89" Type="http://schemas.openxmlformats.org/officeDocument/2006/relationships/hyperlink" Target="https://rika-quest.com/column/how-to-burn/" TargetMode="External"/><Relationship Id="rId80" Type="http://schemas.openxmlformats.org/officeDocument/2006/relationships/hyperlink" Target="https://eng-support.com/column/progress-book1-lesson10-1/" TargetMode="External"/><Relationship Id="rId82" Type="http://schemas.openxmlformats.org/officeDocument/2006/relationships/hyperlink" Target="https://eng-support.com/column/progress-book1-lesson16-3/" TargetMode="External"/><Relationship Id="rId81" Type="http://schemas.openxmlformats.org/officeDocument/2006/relationships/hyperlink" Target="https://eigo-rewrite.com/column/stage2-lesson10-3/" TargetMode="External"/><Relationship Id="rId73" Type="http://schemas.openxmlformats.org/officeDocument/2006/relationships/hyperlink" Target="https://juku-escot.com/c_blogs/30minanki/" TargetMode="External"/><Relationship Id="rId72" Type="http://schemas.openxmlformats.org/officeDocument/2006/relationships/hyperlink" Target="https://eng-support.com/column/progress-book1-lesson17-3/" TargetMode="External"/><Relationship Id="rId75" Type="http://schemas.openxmlformats.org/officeDocument/2006/relationships/hyperlink" Target="https://rika-quest.com/column/teko_kassya_furiko/" TargetMode="External"/><Relationship Id="rId74" Type="http://schemas.openxmlformats.org/officeDocument/2006/relationships/hyperlink" Target="https://eigo-rewrite.com/column/stage1_lesson5-2-2/" TargetMode="External"/><Relationship Id="rId77" Type="http://schemas.openxmlformats.org/officeDocument/2006/relationships/hyperlink" Target="https://eigo-rewrite.com/column/stage1_lesson5-1/" TargetMode="External"/><Relationship Id="rId76" Type="http://schemas.openxmlformats.org/officeDocument/2006/relationships/hyperlink" Target="https://eng-support.com/column/book2-lesson4-scene2/" TargetMode="External"/><Relationship Id="rId79" Type="http://schemas.openxmlformats.org/officeDocument/2006/relationships/hyperlink" Target="https://juku-escot.com/c_blogs/sakubunanki/" TargetMode="External"/><Relationship Id="rId78" Type="http://schemas.openxmlformats.org/officeDocument/2006/relationships/hyperlink" Target="https://eng-support.com/column/book2-lesson2-scene2/" TargetMode="External"/><Relationship Id="rId71" Type="http://schemas.openxmlformats.org/officeDocument/2006/relationships/hyperlink" Target="https://eng-support.com/column/progress-book1-lesson15-4/" TargetMode="External"/><Relationship Id="rId70" Type="http://schemas.openxmlformats.org/officeDocument/2006/relationships/hyperlink" Target="https://eng-support.com/column/progress-book1-lesson11-3/" TargetMode="External"/><Relationship Id="rId62" Type="http://schemas.openxmlformats.org/officeDocument/2006/relationships/hyperlink" Target="https://eigo-rewrite.com/column/stage3-lesson3-1/" TargetMode="External"/><Relationship Id="rId61" Type="http://schemas.openxmlformats.org/officeDocument/2006/relationships/hyperlink" Target="https://natsui-sansu-juku.com/column/510-06/" TargetMode="External"/><Relationship Id="rId64" Type="http://schemas.openxmlformats.org/officeDocument/2006/relationships/hyperlink" Target="https://koten-kakitsubata.jp/blog/kanbunnokotsu/" TargetMode="External"/><Relationship Id="rId63" Type="http://schemas.openxmlformats.org/officeDocument/2006/relationships/hyperlink" Target="https://eng-support.com/column/progress-book1-lesson10-2/" TargetMode="External"/><Relationship Id="rId66" Type="http://schemas.openxmlformats.org/officeDocument/2006/relationships/hyperlink" Target="https://juku-escot.com/c_blogs/j-goukakuritsu/" TargetMode="External"/><Relationship Id="rId65" Type="http://schemas.openxmlformats.org/officeDocument/2006/relationships/hyperlink" Target="https://rika-quest.com/column/earthquake/" TargetMode="External"/><Relationship Id="rId68" Type="http://schemas.openxmlformats.org/officeDocument/2006/relationships/hyperlink" Target="https://eng-support.com/column/progress-book1-lesson18-2/" TargetMode="External"/><Relationship Id="rId67" Type="http://schemas.openxmlformats.org/officeDocument/2006/relationships/hyperlink" Target="https://eng-support.com/column/progress-book1-lesson14-4/" TargetMode="External"/><Relationship Id="rId60" Type="http://schemas.openxmlformats.org/officeDocument/2006/relationships/hyperlink" Target="https://rika-quest.com/column/solubility/" TargetMode="External"/><Relationship Id="rId69" Type="http://schemas.openxmlformats.org/officeDocument/2006/relationships/hyperlink" Target="https://rika-quest.com/column/weather/" TargetMode="External"/><Relationship Id="rId51" Type="http://schemas.openxmlformats.org/officeDocument/2006/relationships/hyperlink" Target="https://koten-kakitsubata.jp/blog/imperial-palace/" TargetMode="External"/><Relationship Id="rId50" Type="http://schemas.openxmlformats.org/officeDocument/2006/relationships/hyperlink" Target="https://eng-support.com/column/book2-lesson1-scene2/" TargetMode="External"/><Relationship Id="rId53" Type="http://schemas.openxmlformats.org/officeDocument/2006/relationships/hyperlink" Target="https://eng-support.com/column/progress-book1-lesson18-4/" TargetMode="External"/><Relationship Id="rId52" Type="http://schemas.openxmlformats.org/officeDocument/2006/relationships/hyperlink" Target="https://eigo-rewrite.com/column/stage1_lesson7-1/" TargetMode="External"/><Relationship Id="rId55" Type="http://schemas.openxmlformats.org/officeDocument/2006/relationships/hyperlink" Target="https://rika-quest.com/column/terrain/" TargetMode="External"/><Relationship Id="rId54" Type="http://schemas.openxmlformats.org/officeDocument/2006/relationships/hyperlink" Target="https://eng-support.com/column/book2-lesson4-scene1/" TargetMode="External"/><Relationship Id="rId57" Type="http://schemas.openxmlformats.org/officeDocument/2006/relationships/hyperlink" Target="https://rika-quest.com/column/dissolution/" TargetMode="External"/><Relationship Id="rId56" Type="http://schemas.openxmlformats.org/officeDocument/2006/relationships/hyperlink" Target="https://natsui-sansu-juku.com/column/510-07/" TargetMode="External"/><Relationship Id="rId59" Type="http://schemas.openxmlformats.org/officeDocument/2006/relationships/hyperlink" Target="https://eng-support.com/column/progress-book1-lesson14-2/" TargetMode="External"/><Relationship Id="rId58" Type="http://schemas.openxmlformats.org/officeDocument/2006/relationships/hyperlink" Target="https://eng-support.com/column/book2-lesson11-scene1/" TargetMode="External"/><Relationship Id="rId95" Type="http://schemas.openxmlformats.org/officeDocument/2006/relationships/hyperlink" Target="https://rika-quest.com/column/phases-of-the-moon/" TargetMode="External"/><Relationship Id="rId94" Type="http://schemas.openxmlformats.org/officeDocument/2006/relationships/hyperlink" Target="https://koten-kakitsubata.jp/blog/utokyo/" TargetMode="External"/><Relationship Id="rId97" Type="http://schemas.openxmlformats.org/officeDocument/2006/relationships/hyperlink" Target="https://dokkai-labo.tokyo/blog/essay/" TargetMode="External"/><Relationship Id="rId96" Type="http://schemas.openxmlformats.org/officeDocument/2006/relationships/hyperlink" Target="https://eigo-rewrite.com/column/stage1_lesson10-4/" TargetMode="External"/><Relationship Id="rId99" Type="http://schemas.openxmlformats.org/officeDocument/2006/relationships/hyperlink" Target="https://eigo-rewrite.com/column/stage2-lesson11-3/" TargetMode="External"/><Relationship Id="rId98" Type="http://schemas.openxmlformats.org/officeDocument/2006/relationships/hyperlink" Target="https://eng-support.com/column/book2-lesson4-scene3/" TargetMode="External"/><Relationship Id="rId91" Type="http://schemas.openxmlformats.org/officeDocument/2006/relationships/hyperlink" Target="https://natsui-sansu-juku.com/column/510-13/" TargetMode="External"/><Relationship Id="rId90" Type="http://schemas.openxmlformats.org/officeDocument/2006/relationships/hyperlink" Target="https://rika-quest.com/column/insect/" TargetMode="External"/><Relationship Id="rId93" Type="http://schemas.openxmlformats.org/officeDocument/2006/relationships/hyperlink" Target="https://eigo-rewrite.com/column/stage2-lesson7-2/" TargetMode="External"/><Relationship Id="rId92" Type="http://schemas.openxmlformats.org/officeDocument/2006/relationships/hyperlink" Target="https://eigo-rewrite.com/column/stage2_lesson1-2/" TargetMode="External"/><Relationship Id="rId1" Type="http://schemas.openxmlformats.org/officeDocument/2006/relationships/hyperlink" Target="https://koten-kakitsubata.jp/blog/times-of-day/" TargetMode="External"/><Relationship Id="rId2" Type="http://schemas.openxmlformats.org/officeDocument/2006/relationships/hyperlink" Target="https://koten-kakitsubata.jp/blog/jyodoushikatuyouhyou/" TargetMode="External"/><Relationship Id="rId3" Type="http://schemas.openxmlformats.org/officeDocument/2006/relationships/hyperlink" Target="https://rika-quest.com/column/south-middle-altitude/" TargetMode="External"/><Relationship Id="rId4" Type="http://schemas.openxmlformats.org/officeDocument/2006/relationships/hyperlink" Target="https://natsui-sansu-juku.com/column/h51-01/" TargetMode="External"/><Relationship Id="rId9" Type="http://schemas.openxmlformats.org/officeDocument/2006/relationships/hyperlink" Target="https://rika-quest.com/column/plant/" TargetMode="External"/><Relationship Id="rId5" Type="http://schemas.openxmlformats.org/officeDocument/2006/relationships/hyperlink" Target="https://koten-kakitsubata.jp/blog/direction/" TargetMode="External"/><Relationship Id="rId6" Type="http://schemas.openxmlformats.org/officeDocument/2006/relationships/hyperlink" Target="https://eng-support.com/column/progress-book1-lesson10-3/" TargetMode="External"/><Relationship Id="rId7" Type="http://schemas.openxmlformats.org/officeDocument/2006/relationships/hyperlink" Target="https://rika-quest.com/column/stratum/" TargetMode="External"/><Relationship Id="rId8" Type="http://schemas.openxmlformats.org/officeDocument/2006/relationships/hyperlink" Target="https://eigo-rewrite.com/column/stage1_lesson9-1/"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21.5"/>
  </cols>
  <sheetData>
    <row r="1">
      <c r="A1" s="1" t="s">
        <v>0</v>
      </c>
      <c r="B1" s="1" t="s">
        <v>1</v>
      </c>
      <c r="C1" s="1" t="s">
        <v>2</v>
      </c>
      <c r="D1" s="1" t="s">
        <v>3</v>
      </c>
      <c r="E1" s="1" t="s">
        <v>4</v>
      </c>
    </row>
    <row r="2">
      <c r="A2" s="1" t="b">
        <v>1</v>
      </c>
      <c r="B2" s="2" t="s">
        <v>5</v>
      </c>
      <c r="D2" s="3">
        <v>46085.46491898148</v>
      </c>
      <c r="E2" s="1" t="s">
        <v>6</v>
      </c>
    </row>
    <row r="3">
      <c r="A3" s="1" t="b">
        <v>1</v>
      </c>
      <c r="B3" s="2" t="s">
        <v>7</v>
      </c>
      <c r="D3" s="3">
        <v>46085.46491898148</v>
      </c>
      <c r="E3" s="1" t="s">
        <v>6</v>
      </c>
    </row>
    <row r="4">
      <c r="A4" s="1" t="b">
        <v>1</v>
      </c>
      <c r="B4" s="2" t="s">
        <v>8</v>
      </c>
      <c r="D4" s="3">
        <v>46085.46491898148</v>
      </c>
      <c r="E4" s="1" t="s">
        <v>6</v>
      </c>
    </row>
    <row r="5">
      <c r="A5" s="1" t="b">
        <v>1</v>
      </c>
      <c r="B5" s="2" t="s">
        <v>9</v>
      </c>
      <c r="D5" s="3">
        <v>46085.46491898148</v>
      </c>
      <c r="E5" s="1" t="s">
        <v>6</v>
      </c>
    </row>
    <row r="6">
      <c r="A6" s="1" t="b">
        <v>1</v>
      </c>
      <c r="B6" s="4" t="s">
        <v>10</v>
      </c>
      <c r="D6" s="3">
        <v>46085.46491898148</v>
      </c>
      <c r="E6" s="1" t="s">
        <v>6</v>
      </c>
    </row>
    <row r="7">
      <c r="A7" s="1" t="b">
        <v>1</v>
      </c>
      <c r="B7" s="2" t="s">
        <v>11</v>
      </c>
      <c r="D7" s="3">
        <v>46085.46491898148</v>
      </c>
      <c r="E7" s="1" t="s">
        <v>6</v>
      </c>
    </row>
    <row r="8">
      <c r="A8" s="1" t="b">
        <v>1</v>
      </c>
      <c r="B8" s="2" t="s">
        <v>12</v>
      </c>
      <c r="D8" s="3">
        <v>46085.46491898148</v>
      </c>
      <c r="E8" s="1" t="s">
        <v>6</v>
      </c>
    </row>
    <row r="9">
      <c r="A9" s="1" t="b">
        <v>1</v>
      </c>
      <c r="B9" s="2" t="s">
        <v>13</v>
      </c>
      <c r="D9" s="3">
        <v>46085.46491898148</v>
      </c>
      <c r="E9" s="1" t="s">
        <v>6</v>
      </c>
    </row>
    <row r="10">
      <c r="A10" s="1" t="b">
        <v>1</v>
      </c>
      <c r="B10" s="2" t="s">
        <v>14</v>
      </c>
      <c r="D10" s="3">
        <v>46085.46491898148</v>
      </c>
      <c r="E10" s="1" t="s">
        <v>6</v>
      </c>
    </row>
    <row r="11">
      <c r="A11" s="1" t="b">
        <v>1</v>
      </c>
      <c r="B11" s="2" t="s">
        <v>15</v>
      </c>
      <c r="D11" s="3">
        <v>46085.46491898148</v>
      </c>
      <c r="E11" s="1" t="s">
        <v>6</v>
      </c>
    </row>
    <row r="12">
      <c r="A12" s="1" t="b">
        <v>1</v>
      </c>
      <c r="B12" s="2" t="s">
        <v>16</v>
      </c>
      <c r="D12" s="3">
        <v>46085.46491898148</v>
      </c>
      <c r="E12" s="1" t="s">
        <v>6</v>
      </c>
    </row>
    <row r="13">
      <c r="A13" s="1" t="b">
        <v>1</v>
      </c>
      <c r="B13" s="2" t="s">
        <v>17</v>
      </c>
      <c r="D13" s="3">
        <v>46085.46491898148</v>
      </c>
      <c r="E13" s="1" t="s">
        <v>6</v>
      </c>
    </row>
    <row r="14">
      <c r="A14" s="1" t="b">
        <v>1</v>
      </c>
      <c r="B14" s="2" t="s">
        <v>18</v>
      </c>
      <c r="D14" s="3">
        <v>46085.46491898148</v>
      </c>
      <c r="E14" s="1" t="s">
        <v>6</v>
      </c>
    </row>
    <row r="15">
      <c r="A15" s="1" t="b">
        <v>1</v>
      </c>
      <c r="B15" s="2" t="s">
        <v>19</v>
      </c>
      <c r="D15" s="3">
        <v>46085.46491898148</v>
      </c>
      <c r="E15" s="1" t="s">
        <v>6</v>
      </c>
    </row>
    <row r="16">
      <c r="A16" s="1" t="b">
        <v>1</v>
      </c>
      <c r="B16" s="2" t="s">
        <v>20</v>
      </c>
      <c r="D16" s="3">
        <v>46085.46491898148</v>
      </c>
      <c r="E16" s="1" t="s">
        <v>6</v>
      </c>
    </row>
    <row r="17">
      <c r="A17" s="1" t="b">
        <v>1</v>
      </c>
      <c r="B17" s="2" t="s">
        <v>21</v>
      </c>
      <c r="D17" s="3">
        <v>46085.46491898148</v>
      </c>
      <c r="E17" s="1" t="s">
        <v>6</v>
      </c>
    </row>
    <row r="18">
      <c r="A18" s="1" t="b">
        <v>1</v>
      </c>
      <c r="B18" s="5" t="s">
        <v>22</v>
      </c>
      <c r="D18" s="3">
        <v>46085.46491898148</v>
      </c>
      <c r="E18" s="1" t="s">
        <v>6</v>
      </c>
    </row>
    <row r="19">
      <c r="A19" s="1" t="b">
        <v>1</v>
      </c>
      <c r="B19" s="2" t="s">
        <v>23</v>
      </c>
      <c r="D19" s="3">
        <v>46085.46491898148</v>
      </c>
      <c r="E19" s="1" t="s">
        <v>6</v>
      </c>
    </row>
    <row r="20">
      <c r="A20" s="6" t="b">
        <v>0</v>
      </c>
      <c r="B20" s="2"/>
      <c r="D20" s="3"/>
    </row>
    <row r="21">
      <c r="A21" s="6" t="b">
        <v>0</v>
      </c>
      <c r="B21" s="2"/>
      <c r="D21" s="3"/>
    </row>
    <row r="22">
      <c r="A22" s="6" t="b">
        <v>0</v>
      </c>
      <c r="B22" s="2"/>
      <c r="D22" s="3"/>
    </row>
    <row r="23">
      <c r="A23" s="6" t="b">
        <v>0</v>
      </c>
      <c r="B23" s="2"/>
      <c r="D23" s="3"/>
    </row>
    <row r="24">
      <c r="A24" s="6" t="b">
        <v>0</v>
      </c>
      <c r="B24" s="2"/>
      <c r="D24" s="3"/>
    </row>
    <row r="25">
      <c r="A25" s="6" t="b">
        <v>0</v>
      </c>
      <c r="B25" s="2"/>
      <c r="D25" s="3"/>
    </row>
    <row r="26">
      <c r="A26" s="6" t="b">
        <v>0</v>
      </c>
      <c r="B26" s="2"/>
      <c r="D26" s="3"/>
    </row>
    <row r="27">
      <c r="A27" s="6" t="b">
        <v>0</v>
      </c>
      <c r="B27" s="2"/>
      <c r="D27" s="3"/>
    </row>
    <row r="28">
      <c r="A28" s="6" t="b">
        <v>0</v>
      </c>
      <c r="B28" s="2"/>
      <c r="D28" s="3"/>
    </row>
    <row r="29">
      <c r="A29" s="6" t="b">
        <v>0</v>
      </c>
      <c r="B29" s="2"/>
      <c r="D29" s="3"/>
    </row>
    <row r="30">
      <c r="A30" s="6" t="b">
        <v>0</v>
      </c>
      <c r="B30" s="2"/>
      <c r="D30" s="3"/>
    </row>
    <row r="31">
      <c r="A31" s="6" t="b">
        <v>0</v>
      </c>
      <c r="B31" s="2"/>
      <c r="D31" s="3"/>
    </row>
    <row r="32">
      <c r="A32" s="6" t="b">
        <v>0</v>
      </c>
      <c r="B32" s="2"/>
      <c r="D32" s="3"/>
    </row>
    <row r="33">
      <c r="A33" s="6" t="b">
        <v>0</v>
      </c>
      <c r="B33" s="2"/>
      <c r="D33" s="3"/>
    </row>
    <row r="34">
      <c r="A34" s="6" t="b">
        <v>0</v>
      </c>
      <c r="B34" s="2"/>
      <c r="D34" s="3"/>
    </row>
    <row r="35">
      <c r="A35" s="6" t="b">
        <v>0</v>
      </c>
      <c r="B35" s="2"/>
      <c r="D35" s="3"/>
    </row>
    <row r="36">
      <c r="A36" s="6" t="b">
        <v>0</v>
      </c>
      <c r="B36" s="2"/>
      <c r="D36" s="3"/>
    </row>
    <row r="37">
      <c r="A37" s="6" t="b">
        <v>0</v>
      </c>
      <c r="B37" s="2"/>
      <c r="D37" s="3"/>
    </row>
    <row r="38">
      <c r="A38" s="6" t="b">
        <v>0</v>
      </c>
      <c r="B38" s="2"/>
      <c r="D38" s="3"/>
    </row>
    <row r="39">
      <c r="A39" s="6" t="b">
        <v>0</v>
      </c>
      <c r="B39" s="2"/>
      <c r="D39" s="3"/>
    </row>
    <row r="40">
      <c r="A40" s="6" t="b">
        <v>0</v>
      </c>
      <c r="B40" s="2"/>
      <c r="D40" s="3"/>
    </row>
    <row r="41">
      <c r="A41" s="6" t="b">
        <v>0</v>
      </c>
      <c r="B41" s="2"/>
      <c r="D41" s="3"/>
    </row>
    <row r="42">
      <c r="A42" s="6" t="b">
        <v>0</v>
      </c>
      <c r="B42" s="2"/>
      <c r="D42" s="3"/>
    </row>
    <row r="43">
      <c r="A43" s="6" t="b">
        <v>0</v>
      </c>
      <c r="B43" s="2"/>
      <c r="D43" s="3"/>
    </row>
    <row r="44">
      <c r="A44" s="6" t="b">
        <v>0</v>
      </c>
      <c r="B44" s="2"/>
      <c r="D44" s="3"/>
    </row>
    <row r="45">
      <c r="A45" s="6" t="b">
        <v>0</v>
      </c>
      <c r="B45" s="2"/>
      <c r="D45" s="3"/>
    </row>
    <row r="46">
      <c r="A46" s="6" t="b">
        <v>0</v>
      </c>
      <c r="B46" s="2"/>
      <c r="D46" s="3"/>
    </row>
    <row r="47">
      <c r="A47" s="6" t="b">
        <v>0</v>
      </c>
      <c r="B47" s="2"/>
      <c r="D47" s="3"/>
    </row>
    <row r="48">
      <c r="A48" s="6" t="b">
        <v>0</v>
      </c>
      <c r="B48" s="2"/>
      <c r="D48" s="3"/>
    </row>
    <row r="49">
      <c r="A49" s="6" t="b">
        <v>0</v>
      </c>
      <c r="B49" s="2"/>
      <c r="D49" s="3"/>
    </row>
    <row r="50">
      <c r="A50" s="6" t="b">
        <v>0</v>
      </c>
      <c r="B50" s="2"/>
      <c r="D50" s="3"/>
    </row>
    <row r="51">
      <c r="A51" s="6" t="b">
        <v>0</v>
      </c>
      <c r="B51" s="2"/>
      <c r="D51" s="3"/>
    </row>
    <row r="52">
      <c r="A52" s="6" t="b">
        <v>0</v>
      </c>
    </row>
    <row r="53">
      <c r="A53" s="6" t="b">
        <v>0</v>
      </c>
    </row>
    <row r="54">
      <c r="A54" s="6" t="b">
        <v>0</v>
      </c>
    </row>
    <row r="55">
      <c r="A55" s="6" t="b">
        <v>0</v>
      </c>
    </row>
    <row r="56">
      <c r="A56" s="6" t="b">
        <v>0</v>
      </c>
    </row>
    <row r="57">
      <c r="A57" s="6" t="b">
        <v>0</v>
      </c>
    </row>
    <row r="58">
      <c r="A58" s="6" t="b">
        <v>0</v>
      </c>
    </row>
    <row r="59">
      <c r="A59" s="6" t="b">
        <v>0</v>
      </c>
    </row>
    <row r="60">
      <c r="A60" s="6" t="b">
        <v>0</v>
      </c>
    </row>
    <row r="61">
      <c r="A61" s="6" t="b">
        <v>0</v>
      </c>
    </row>
    <row r="62">
      <c r="A62" s="6" t="b">
        <v>0</v>
      </c>
    </row>
    <row r="63">
      <c r="A63" s="6" t="b">
        <v>0</v>
      </c>
    </row>
    <row r="64">
      <c r="A64" s="6" t="b">
        <v>0</v>
      </c>
    </row>
    <row r="65">
      <c r="A65" s="6" t="b">
        <v>0</v>
      </c>
    </row>
    <row r="66">
      <c r="A66" s="6" t="b">
        <v>0</v>
      </c>
    </row>
    <row r="67">
      <c r="A67" s="6" t="b">
        <v>0</v>
      </c>
    </row>
    <row r="68">
      <c r="A68" s="6" t="b">
        <v>0</v>
      </c>
    </row>
    <row r="69">
      <c r="A69" s="6" t="b">
        <v>0</v>
      </c>
    </row>
    <row r="70">
      <c r="A70" s="6" t="b">
        <v>0</v>
      </c>
    </row>
    <row r="71">
      <c r="A71" s="6" t="b">
        <v>0</v>
      </c>
    </row>
    <row r="72">
      <c r="A72" s="6" t="b">
        <v>0</v>
      </c>
    </row>
    <row r="73">
      <c r="A73" s="6" t="b">
        <v>0</v>
      </c>
    </row>
    <row r="74">
      <c r="A74" s="6" t="b">
        <v>0</v>
      </c>
    </row>
    <row r="75">
      <c r="A75" s="6" t="b">
        <v>0</v>
      </c>
    </row>
    <row r="76">
      <c r="A76" s="6" t="b">
        <v>0</v>
      </c>
    </row>
    <row r="77">
      <c r="A77" s="6" t="b">
        <v>0</v>
      </c>
    </row>
    <row r="78">
      <c r="A78" s="6" t="b">
        <v>0</v>
      </c>
    </row>
    <row r="79">
      <c r="A79" s="6" t="b">
        <v>0</v>
      </c>
    </row>
    <row r="80">
      <c r="A80" s="6" t="b">
        <v>0</v>
      </c>
    </row>
    <row r="81">
      <c r="A81" s="6" t="b">
        <v>0</v>
      </c>
    </row>
    <row r="82">
      <c r="A82" s="6" t="b">
        <v>0</v>
      </c>
    </row>
    <row r="83">
      <c r="A83" s="6" t="b">
        <v>0</v>
      </c>
    </row>
    <row r="84">
      <c r="A84" s="6" t="b">
        <v>0</v>
      </c>
    </row>
    <row r="85">
      <c r="A85" s="6" t="b">
        <v>0</v>
      </c>
    </row>
    <row r="86">
      <c r="A86" s="6" t="b">
        <v>0</v>
      </c>
    </row>
    <row r="87">
      <c r="A87" s="6" t="b">
        <v>0</v>
      </c>
    </row>
    <row r="88">
      <c r="A88" s="6" t="b">
        <v>0</v>
      </c>
    </row>
    <row r="89">
      <c r="A89" s="6" t="b">
        <v>0</v>
      </c>
    </row>
    <row r="90">
      <c r="A90" s="6" t="b">
        <v>0</v>
      </c>
    </row>
    <row r="91">
      <c r="A91" s="6" t="b">
        <v>0</v>
      </c>
    </row>
    <row r="92">
      <c r="A92" s="6" t="b">
        <v>0</v>
      </c>
    </row>
    <row r="93">
      <c r="A93" s="6" t="b">
        <v>0</v>
      </c>
    </row>
    <row r="94">
      <c r="A94" s="6" t="b">
        <v>0</v>
      </c>
    </row>
    <row r="95">
      <c r="A95" s="6" t="b">
        <v>0</v>
      </c>
    </row>
    <row r="96">
      <c r="A96" s="6" t="b">
        <v>0</v>
      </c>
    </row>
    <row r="97">
      <c r="A97" s="6" t="b">
        <v>0</v>
      </c>
    </row>
    <row r="98">
      <c r="A98" s="6" t="b">
        <v>0</v>
      </c>
    </row>
    <row r="99">
      <c r="A99" s="6" t="b">
        <v>0</v>
      </c>
    </row>
    <row r="100">
      <c r="A100" s="6" t="b">
        <v>0</v>
      </c>
    </row>
    <row r="101">
      <c r="A101" s="6" t="b">
        <v>0</v>
      </c>
    </row>
    <row r="102">
      <c r="A102" s="6" t="b">
        <v>0</v>
      </c>
    </row>
    <row r="103">
      <c r="A103" s="6" t="b">
        <v>0</v>
      </c>
    </row>
    <row r="104">
      <c r="A104" s="6" t="b">
        <v>0</v>
      </c>
    </row>
    <row r="105">
      <c r="A105" s="6" t="b">
        <v>0</v>
      </c>
    </row>
    <row r="106">
      <c r="A106" s="6" t="b">
        <v>0</v>
      </c>
    </row>
    <row r="107">
      <c r="A107" s="6" t="b">
        <v>0</v>
      </c>
    </row>
    <row r="108">
      <c r="A108" s="6" t="b">
        <v>0</v>
      </c>
    </row>
    <row r="109">
      <c r="A109" s="6" t="b">
        <v>0</v>
      </c>
    </row>
    <row r="110">
      <c r="A110" s="6" t="b">
        <v>0</v>
      </c>
    </row>
    <row r="111">
      <c r="A111" s="6" t="b">
        <v>0</v>
      </c>
    </row>
    <row r="112">
      <c r="A112" s="6" t="b">
        <v>0</v>
      </c>
    </row>
    <row r="113">
      <c r="A113" s="6" t="b">
        <v>0</v>
      </c>
    </row>
    <row r="114">
      <c r="A114" s="6" t="b">
        <v>0</v>
      </c>
    </row>
    <row r="115">
      <c r="A115" s="6" t="b">
        <v>0</v>
      </c>
    </row>
    <row r="116">
      <c r="A116" s="6" t="b">
        <v>0</v>
      </c>
    </row>
    <row r="117">
      <c r="A117" s="6" t="b">
        <v>0</v>
      </c>
    </row>
    <row r="118">
      <c r="A118" s="6" t="b">
        <v>0</v>
      </c>
    </row>
    <row r="119">
      <c r="A119" s="6" t="b">
        <v>0</v>
      </c>
    </row>
    <row r="120">
      <c r="A120" s="6" t="b">
        <v>0</v>
      </c>
    </row>
    <row r="121">
      <c r="A121" s="6" t="b">
        <v>0</v>
      </c>
    </row>
    <row r="122">
      <c r="A122" s="6" t="b">
        <v>0</v>
      </c>
    </row>
    <row r="123">
      <c r="A123" s="6" t="b">
        <v>0</v>
      </c>
    </row>
    <row r="124">
      <c r="A124" s="6" t="b">
        <v>0</v>
      </c>
    </row>
    <row r="125">
      <c r="A125" s="6" t="b">
        <v>0</v>
      </c>
    </row>
    <row r="126">
      <c r="A126" s="6" t="b">
        <v>0</v>
      </c>
    </row>
    <row r="127">
      <c r="A127" s="6" t="b">
        <v>0</v>
      </c>
    </row>
    <row r="128">
      <c r="A128" s="6" t="b">
        <v>0</v>
      </c>
    </row>
    <row r="129">
      <c r="A129" s="6" t="b">
        <v>0</v>
      </c>
    </row>
    <row r="130">
      <c r="A130" s="6" t="b">
        <v>0</v>
      </c>
    </row>
    <row r="131">
      <c r="A131" s="6" t="b">
        <v>0</v>
      </c>
    </row>
    <row r="132">
      <c r="A132" s="6" t="b">
        <v>0</v>
      </c>
    </row>
    <row r="133">
      <c r="A133" s="6" t="b">
        <v>0</v>
      </c>
    </row>
    <row r="134">
      <c r="A134" s="6" t="b">
        <v>0</v>
      </c>
    </row>
    <row r="135">
      <c r="A135" s="6" t="b">
        <v>0</v>
      </c>
    </row>
    <row r="136">
      <c r="A136" s="6" t="b">
        <v>0</v>
      </c>
    </row>
    <row r="137">
      <c r="A137" s="6" t="b">
        <v>0</v>
      </c>
    </row>
    <row r="138">
      <c r="A138" s="6" t="b">
        <v>0</v>
      </c>
    </row>
    <row r="139">
      <c r="A139" s="6" t="b">
        <v>0</v>
      </c>
    </row>
    <row r="140">
      <c r="A140" s="6" t="b">
        <v>0</v>
      </c>
    </row>
    <row r="141">
      <c r="A141" s="6" t="b">
        <v>0</v>
      </c>
    </row>
    <row r="142">
      <c r="A142" s="6" t="b">
        <v>0</v>
      </c>
    </row>
    <row r="143">
      <c r="A143" s="6" t="b">
        <v>0</v>
      </c>
    </row>
    <row r="144">
      <c r="A144" s="6" t="b">
        <v>0</v>
      </c>
    </row>
    <row r="145">
      <c r="A145" s="6" t="b">
        <v>0</v>
      </c>
    </row>
    <row r="146">
      <c r="A146" s="6" t="b">
        <v>0</v>
      </c>
    </row>
    <row r="147">
      <c r="A147" s="6" t="b">
        <v>0</v>
      </c>
    </row>
    <row r="148">
      <c r="A148" s="6" t="b">
        <v>0</v>
      </c>
    </row>
    <row r="149">
      <c r="A149" s="6" t="b">
        <v>0</v>
      </c>
    </row>
    <row r="150">
      <c r="A150" s="6" t="b">
        <v>0</v>
      </c>
    </row>
    <row r="151">
      <c r="A151" s="6" t="b">
        <v>0</v>
      </c>
    </row>
    <row r="152">
      <c r="A152" s="6" t="b">
        <v>0</v>
      </c>
    </row>
    <row r="153">
      <c r="A153" s="6" t="b">
        <v>0</v>
      </c>
    </row>
    <row r="154">
      <c r="A154" s="6" t="b">
        <v>0</v>
      </c>
    </row>
    <row r="155">
      <c r="A155" s="6" t="b">
        <v>0</v>
      </c>
    </row>
    <row r="156">
      <c r="A156" s="6" t="b">
        <v>0</v>
      </c>
    </row>
    <row r="157">
      <c r="A157" s="6" t="b">
        <v>0</v>
      </c>
    </row>
    <row r="158">
      <c r="A158" s="6" t="b">
        <v>0</v>
      </c>
    </row>
    <row r="159">
      <c r="A159" s="6" t="b">
        <v>0</v>
      </c>
    </row>
    <row r="160">
      <c r="A160" s="6" t="b">
        <v>0</v>
      </c>
    </row>
    <row r="161">
      <c r="A161" s="6" t="b">
        <v>0</v>
      </c>
    </row>
    <row r="162">
      <c r="A162" s="6" t="b">
        <v>0</v>
      </c>
    </row>
    <row r="163">
      <c r="A163" s="6" t="b">
        <v>0</v>
      </c>
    </row>
    <row r="164">
      <c r="A164" s="6" t="b">
        <v>0</v>
      </c>
    </row>
    <row r="165">
      <c r="A165" s="6" t="b">
        <v>0</v>
      </c>
    </row>
    <row r="166">
      <c r="A166" s="6" t="b">
        <v>0</v>
      </c>
    </row>
    <row r="167">
      <c r="A167" s="6" t="b">
        <v>0</v>
      </c>
    </row>
    <row r="168">
      <c r="A168" s="6" t="b">
        <v>0</v>
      </c>
    </row>
    <row r="169">
      <c r="A169" s="6" t="b">
        <v>0</v>
      </c>
    </row>
    <row r="170">
      <c r="A170" s="6" t="b">
        <v>0</v>
      </c>
    </row>
    <row r="171">
      <c r="A171" s="6" t="b">
        <v>0</v>
      </c>
    </row>
    <row r="172">
      <c r="A172" s="6" t="b">
        <v>0</v>
      </c>
    </row>
    <row r="173">
      <c r="A173" s="6" t="b">
        <v>0</v>
      </c>
    </row>
    <row r="174">
      <c r="A174" s="6" t="b">
        <v>0</v>
      </c>
    </row>
    <row r="175">
      <c r="A175" s="6" t="b">
        <v>0</v>
      </c>
    </row>
    <row r="176">
      <c r="A176" s="6" t="b">
        <v>0</v>
      </c>
    </row>
    <row r="177">
      <c r="A177" s="6" t="b">
        <v>0</v>
      </c>
    </row>
    <row r="178">
      <c r="A178" s="6" t="b">
        <v>0</v>
      </c>
    </row>
    <row r="179">
      <c r="A179" s="6" t="b">
        <v>0</v>
      </c>
    </row>
    <row r="180">
      <c r="A180" s="6" t="b">
        <v>0</v>
      </c>
    </row>
    <row r="181">
      <c r="A181" s="6" t="b">
        <v>0</v>
      </c>
    </row>
    <row r="182">
      <c r="A182" s="6" t="b">
        <v>0</v>
      </c>
    </row>
    <row r="183">
      <c r="A183" s="6" t="b">
        <v>0</v>
      </c>
    </row>
    <row r="184">
      <c r="A184" s="6" t="b">
        <v>0</v>
      </c>
    </row>
    <row r="185">
      <c r="A185" s="6" t="b">
        <v>0</v>
      </c>
    </row>
    <row r="186">
      <c r="A186" s="6" t="b">
        <v>0</v>
      </c>
    </row>
    <row r="187">
      <c r="A187" s="6" t="b">
        <v>0</v>
      </c>
    </row>
    <row r="188">
      <c r="A188" s="6" t="b">
        <v>0</v>
      </c>
    </row>
    <row r="189">
      <c r="A189" s="6" t="b">
        <v>0</v>
      </c>
    </row>
    <row r="190">
      <c r="A190" s="6" t="b">
        <v>0</v>
      </c>
    </row>
    <row r="191">
      <c r="A191" s="6" t="b">
        <v>0</v>
      </c>
    </row>
    <row r="192">
      <c r="A192" s="6" t="b">
        <v>0</v>
      </c>
    </row>
    <row r="193">
      <c r="A193" s="6" t="b">
        <v>0</v>
      </c>
    </row>
    <row r="194">
      <c r="A194" s="6" t="b">
        <v>0</v>
      </c>
    </row>
    <row r="195">
      <c r="A195" s="6" t="b">
        <v>0</v>
      </c>
    </row>
    <row r="196">
      <c r="A196" s="6" t="b">
        <v>0</v>
      </c>
    </row>
    <row r="197">
      <c r="A197" s="6" t="b">
        <v>0</v>
      </c>
    </row>
    <row r="198">
      <c r="A198" s="6" t="b">
        <v>0</v>
      </c>
    </row>
    <row r="199">
      <c r="A199" s="6" t="b">
        <v>0</v>
      </c>
    </row>
    <row r="200">
      <c r="A200" s="6" t="b">
        <v>0</v>
      </c>
    </row>
    <row r="201">
      <c r="A201" s="6" t="b">
        <v>0</v>
      </c>
    </row>
    <row r="202">
      <c r="A202" s="6" t="b">
        <v>0</v>
      </c>
    </row>
    <row r="203">
      <c r="A203" s="6" t="b">
        <v>0</v>
      </c>
    </row>
    <row r="204">
      <c r="A204" s="6" t="b">
        <v>0</v>
      </c>
    </row>
    <row r="205">
      <c r="A205" s="6" t="b">
        <v>0</v>
      </c>
    </row>
    <row r="206">
      <c r="A206" s="6" t="b">
        <v>0</v>
      </c>
    </row>
    <row r="207">
      <c r="A207" s="6" t="b">
        <v>0</v>
      </c>
    </row>
    <row r="208">
      <c r="A208" s="6" t="b">
        <v>0</v>
      </c>
    </row>
    <row r="209">
      <c r="A209" s="6" t="b">
        <v>0</v>
      </c>
    </row>
    <row r="210">
      <c r="A210" s="6" t="b">
        <v>0</v>
      </c>
    </row>
    <row r="211">
      <c r="A211" s="6" t="b">
        <v>0</v>
      </c>
    </row>
    <row r="212">
      <c r="A212" s="6" t="b">
        <v>0</v>
      </c>
    </row>
    <row r="213">
      <c r="A213" s="6" t="b">
        <v>0</v>
      </c>
    </row>
    <row r="214">
      <c r="A214" s="6" t="b">
        <v>0</v>
      </c>
    </row>
    <row r="215">
      <c r="A215" s="6" t="b">
        <v>0</v>
      </c>
    </row>
    <row r="216">
      <c r="A216" s="6" t="b">
        <v>0</v>
      </c>
    </row>
    <row r="217">
      <c r="A217" s="6" t="b">
        <v>0</v>
      </c>
    </row>
    <row r="218">
      <c r="A218" s="6" t="b">
        <v>0</v>
      </c>
    </row>
    <row r="219">
      <c r="A219" s="6" t="b">
        <v>0</v>
      </c>
    </row>
    <row r="220">
      <c r="A220" s="6" t="b">
        <v>0</v>
      </c>
    </row>
    <row r="221">
      <c r="A221" s="6" t="b">
        <v>0</v>
      </c>
    </row>
    <row r="222">
      <c r="A222" s="6" t="b">
        <v>0</v>
      </c>
    </row>
    <row r="223">
      <c r="A223" s="6" t="b">
        <v>0</v>
      </c>
    </row>
    <row r="224">
      <c r="A224" s="6" t="b">
        <v>0</v>
      </c>
    </row>
    <row r="225">
      <c r="A225" s="6" t="b">
        <v>0</v>
      </c>
    </row>
    <row r="226">
      <c r="A226" s="6" t="b">
        <v>0</v>
      </c>
    </row>
    <row r="227">
      <c r="A227" s="6" t="b">
        <v>0</v>
      </c>
    </row>
    <row r="228">
      <c r="A228" s="6" t="b">
        <v>0</v>
      </c>
    </row>
    <row r="229">
      <c r="A229" s="6" t="b">
        <v>0</v>
      </c>
    </row>
    <row r="230">
      <c r="A230" s="6" t="b">
        <v>0</v>
      </c>
    </row>
    <row r="231">
      <c r="A231" s="6" t="b">
        <v>0</v>
      </c>
    </row>
    <row r="232">
      <c r="A232" s="6" t="b">
        <v>0</v>
      </c>
    </row>
    <row r="233">
      <c r="A233" s="6" t="b">
        <v>0</v>
      </c>
    </row>
    <row r="234">
      <c r="A234" s="6" t="b">
        <v>0</v>
      </c>
    </row>
    <row r="235">
      <c r="A235" s="6" t="b">
        <v>0</v>
      </c>
    </row>
    <row r="236">
      <c r="A236" s="6" t="b">
        <v>0</v>
      </c>
    </row>
    <row r="237">
      <c r="A237" s="6" t="b">
        <v>0</v>
      </c>
    </row>
    <row r="238">
      <c r="A238" s="6" t="b">
        <v>0</v>
      </c>
    </row>
    <row r="239">
      <c r="A239" s="6" t="b">
        <v>0</v>
      </c>
    </row>
    <row r="240">
      <c r="A240" s="6" t="b">
        <v>0</v>
      </c>
    </row>
    <row r="241">
      <c r="A241" s="6" t="b">
        <v>0</v>
      </c>
    </row>
    <row r="242">
      <c r="A242" s="6" t="b">
        <v>0</v>
      </c>
    </row>
    <row r="243">
      <c r="A243" s="6" t="b">
        <v>0</v>
      </c>
    </row>
    <row r="244">
      <c r="A244" s="6" t="b">
        <v>0</v>
      </c>
    </row>
    <row r="245">
      <c r="A245" s="6" t="b">
        <v>0</v>
      </c>
    </row>
    <row r="246">
      <c r="A246" s="6" t="b">
        <v>0</v>
      </c>
    </row>
    <row r="247">
      <c r="A247" s="6" t="b">
        <v>0</v>
      </c>
    </row>
    <row r="248">
      <c r="A248" s="6" t="b">
        <v>0</v>
      </c>
    </row>
    <row r="249">
      <c r="A249" s="6" t="b">
        <v>0</v>
      </c>
    </row>
    <row r="250">
      <c r="A250" s="6" t="b">
        <v>0</v>
      </c>
    </row>
    <row r="251">
      <c r="A251" s="6" t="b">
        <v>0</v>
      </c>
    </row>
    <row r="252">
      <c r="A252" s="6" t="b">
        <v>0</v>
      </c>
    </row>
    <row r="253">
      <c r="A253" s="6" t="b">
        <v>0</v>
      </c>
    </row>
    <row r="254">
      <c r="A254" s="6" t="b">
        <v>0</v>
      </c>
    </row>
    <row r="255">
      <c r="A255" s="6" t="b">
        <v>0</v>
      </c>
    </row>
    <row r="256">
      <c r="A256" s="6" t="b">
        <v>0</v>
      </c>
    </row>
    <row r="257">
      <c r="A257" s="6" t="b">
        <v>0</v>
      </c>
    </row>
    <row r="258">
      <c r="A258" s="6" t="b">
        <v>0</v>
      </c>
    </row>
    <row r="259">
      <c r="A259" s="6" t="b">
        <v>0</v>
      </c>
    </row>
    <row r="260">
      <c r="A260" s="6" t="b">
        <v>0</v>
      </c>
    </row>
    <row r="261">
      <c r="A261" s="6" t="b">
        <v>0</v>
      </c>
    </row>
    <row r="262">
      <c r="A262" s="6" t="b">
        <v>0</v>
      </c>
    </row>
    <row r="263">
      <c r="A263" s="6" t="b">
        <v>0</v>
      </c>
    </row>
    <row r="264">
      <c r="A264" s="6" t="b">
        <v>0</v>
      </c>
    </row>
    <row r="265">
      <c r="A265" s="6" t="b">
        <v>0</v>
      </c>
    </row>
    <row r="266">
      <c r="A266" s="6" t="b">
        <v>0</v>
      </c>
    </row>
    <row r="267">
      <c r="A267" s="6" t="b">
        <v>0</v>
      </c>
    </row>
    <row r="268">
      <c r="A268" s="6" t="b">
        <v>0</v>
      </c>
    </row>
    <row r="269">
      <c r="A269" s="6" t="b">
        <v>0</v>
      </c>
    </row>
    <row r="270">
      <c r="A270" s="6" t="b">
        <v>0</v>
      </c>
    </row>
    <row r="271">
      <c r="A271" s="6" t="b">
        <v>0</v>
      </c>
    </row>
    <row r="272">
      <c r="A272" s="6" t="b">
        <v>0</v>
      </c>
    </row>
    <row r="273">
      <c r="A273" s="6" t="b">
        <v>0</v>
      </c>
    </row>
    <row r="274">
      <c r="A274" s="6" t="b">
        <v>0</v>
      </c>
    </row>
    <row r="275">
      <c r="A275" s="6" t="b">
        <v>0</v>
      </c>
    </row>
    <row r="276">
      <c r="A276" s="6" t="b">
        <v>0</v>
      </c>
    </row>
    <row r="277">
      <c r="A277" s="6" t="b">
        <v>0</v>
      </c>
    </row>
    <row r="278">
      <c r="A278" s="6" t="b">
        <v>0</v>
      </c>
    </row>
    <row r="279">
      <c r="A279" s="6" t="b">
        <v>0</v>
      </c>
    </row>
    <row r="280">
      <c r="A280" s="6" t="b">
        <v>0</v>
      </c>
    </row>
    <row r="281">
      <c r="A281" s="6" t="b">
        <v>0</v>
      </c>
    </row>
    <row r="282">
      <c r="A282" s="6" t="b">
        <v>0</v>
      </c>
    </row>
    <row r="283">
      <c r="A283" s="6" t="b">
        <v>0</v>
      </c>
    </row>
    <row r="284">
      <c r="A284" s="6" t="b">
        <v>0</v>
      </c>
    </row>
    <row r="285">
      <c r="A285" s="6" t="b">
        <v>0</v>
      </c>
    </row>
    <row r="286">
      <c r="A286" s="6" t="b">
        <v>0</v>
      </c>
    </row>
    <row r="287">
      <c r="A287" s="6" t="b">
        <v>0</v>
      </c>
    </row>
    <row r="288">
      <c r="A288" s="6" t="b">
        <v>0</v>
      </c>
    </row>
    <row r="289">
      <c r="A289" s="6" t="b">
        <v>0</v>
      </c>
    </row>
    <row r="290">
      <c r="A290" s="6" t="b">
        <v>0</v>
      </c>
    </row>
    <row r="291">
      <c r="A291" s="6" t="b">
        <v>0</v>
      </c>
    </row>
    <row r="292">
      <c r="A292" s="6" t="b">
        <v>0</v>
      </c>
    </row>
    <row r="293">
      <c r="A293" s="6" t="b">
        <v>0</v>
      </c>
    </row>
    <row r="294">
      <c r="A294" s="6" t="b">
        <v>0</v>
      </c>
    </row>
    <row r="295">
      <c r="A295" s="6" t="b">
        <v>0</v>
      </c>
    </row>
    <row r="296">
      <c r="A296" s="6" t="b">
        <v>0</v>
      </c>
    </row>
    <row r="297">
      <c r="A297" s="6" t="b">
        <v>0</v>
      </c>
    </row>
    <row r="298">
      <c r="A298" s="6" t="b">
        <v>0</v>
      </c>
    </row>
    <row r="299">
      <c r="A299" s="6" t="b">
        <v>0</v>
      </c>
    </row>
    <row r="300">
      <c r="A300" s="6" t="b">
        <v>0</v>
      </c>
    </row>
    <row r="301">
      <c r="A301" s="6" t="b">
        <v>0</v>
      </c>
    </row>
    <row r="302">
      <c r="A302" s="6" t="b">
        <v>0</v>
      </c>
    </row>
    <row r="303">
      <c r="A303" s="6" t="b">
        <v>0</v>
      </c>
    </row>
    <row r="304">
      <c r="A304" s="6" t="b">
        <v>0</v>
      </c>
    </row>
    <row r="305">
      <c r="A305" s="6" t="b">
        <v>0</v>
      </c>
    </row>
    <row r="306">
      <c r="A306" s="6" t="b">
        <v>0</v>
      </c>
    </row>
    <row r="307">
      <c r="A307" s="6" t="b">
        <v>0</v>
      </c>
    </row>
    <row r="308">
      <c r="A308" s="6" t="b">
        <v>0</v>
      </c>
    </row>
    <row r="309">
      <c r="A309" s="6" t="b">
        <v>0</v>
      </c>
    </row>
    <row r="310">
      <c r="A310" s="6" t="b">
        <v>0</v>
      </c>
    </row>
    <row r="311">
      <c r="A311" s="6" t="b">
        <v>0</v>
      </c>
    </row>
    <row r="312">
      <c r="A312" s="6" t="b">
        <v>0</v>
      </c>
    </row>
    <row r="313">
      <c r="A313" s="6" t="b">
        <v>0</v>
      </c>
    </row>
    <row r="314">
      <c r="A314" s="6" t="b">
        <v>0</v>
      </c>
    </row>
    <row r="315">
      <c r="A315" s="6" t="b">
        <v>0</v>
      </c>
    </row>
    <row r="316">
      <c r="A316" s="6" t="b">
        <v>0</v>
      </c>
    </row>
    <row r="317">
      <c r="A317" s="6" t="b">
        <v>0</v>
      </c>
    </row>
    <row r="318">
      <c r="A318" s="6" t="b">
        <v>0</v>
      </c>
    </row>
    <row r="319">
      <c r="A319" s="6" t="b">
        <v>0</v>
      </c>
    </row>
    <row r="320">
      <c r="A320" s="6" t="b">
        <v>0</v>
      </c>
    </row>
    <row r="321">
      <c r="A321" s="6" t="b">
        <v>0</v>
      </c>
    </row>
    <row r="322">
      <c r="A322" s="6" t="b">
        <v>0</v>
      </c>
    </row>
    <row r="323">
      <c r="A323" s="6" t="b">
        <v>0</v>
      </c>
    </row>
    <row r="324">
      <c r="A324" s="6" t="b">
        <v>0</v>
      </c>
    </row>
    <row r="325">
      <c r="A325" s="6" t="b">
        <v>0</v>
      </c>
    </row>
    <row r="326">
      <c r="A326" s="6" t="b">
        <v>0</v>
      </c>
    </row>
    <row r="327">
      <c r="A327" s="6" t="b">
        <v>0</v>
      </c>
    </row>
    <row r="328">
      <c r="A328" s="6" t="b">
        <v>0</v>
      </c>
    </row>
    <row r="329">
      <c r="A329" s="6" t="b">
        <v>0</v>
      </c>
    </row>
    <row r="330">
      <c r="A330" s="6" t="b">
        <v>0</v>
      </c>
    </row>
    <row r="331">
      <c r="A331" s="6" t="b">
        <v>0</v>
      </c>
    </row>
    <row r="332">
      <c r="A332" s="6" t="b">
        <v>0</v>
      </c>
    </row>
    <row r="333">
      <c r="A333" s="6" t="b">
        <v>0</v>
      </c>
    </row>
    <row r="334">
      <c r="A334" s="6" t="b">
        <v>0</v>
      </c>
    </row>
    <row r="335">
      <c r="A335" s="6" t="b">
        <v>0</v>
      </c>
    </row>
    <row r="336">
      <c r="A336" s="6" t="b">
        <v>0</v>
      </c>
    </row>
    <row r="337">
      <c r="A337" s="6" t="b">
        <v>0</v>
      </c>
    </row>
    <row r="338">
      <c r="A338" s="6" t="b">
        <v>0</v>
      </c>
    </row>
    <row r="339">
      <c r="A339" s="6" t="b">
        <v>0</v>
      </c>
    </row>
    <row r="340">
      <c r="A340" s="6" t="b">
        <v>0</v>
      </c>
    </row>
    <row r="341">
      <c r="A341" s="6" t="b">
        <v>0</v>
      </c>
    </row>
    <row r="342">
      <c r="A342" s="6" t="b">
        <v>0</v>
      </c>
    </row>
    <row r="343">
      <c r="A343" s="6" t="b">
        <v>0</v>
      </c>
    </row>
    <row r="344">
      <c r="A344" s="6" t="b">
        <v>0</v>
      </c>
    </row>
    <row r="345">
      <c r="A345" s="6" t="b">
        <v>0</v>
      </c>
    </row>
    <row r="346">
      <c r="A346" s="6" t="b">
        <v>0</v>
      </c>
    </row>
    <row r="347">
      <c r="A347" s="6" t="b">
        <v>0</v>
      </c>
    </row>
    <row r="348">
      <c r="A348" s="6" t="b">
        <v>0</v>
      </c>
    </row>
    <row r="349">
      <c r="A349" s="6" t="b">
        <v>0</v>
      </c>
    </row>
    <row r="350">
      <c r="A350" s="6" t="b">
        <v>0</v>
      </c>
    </row>
    <row r="351">
      <c r="A351" s="6" t="b">
        <v>0</v>
      </c>
    </row>
    <row r="352">
      <c r="A352" s="6" t="b">
        <v>0</v>
      </c>
    </row>
    <row r="353">
      <c r="A353" s="6" t="b">
        <v>0</v>
      </c>
    </row>
    <row r="354">
      <c r="A354" s="6" t="b">
        <v>0</v>
      </c>
    </row>
    <row r="355">
      <c r="A355" s="6" t="b">
        <v>0</v>
      </c>
    </row>
    <row r="356">
      <c r="A356" s="6" t="b">
        <v>0</v>
      </c>
    </row>
    <row r="357">
      <c r="A357" s="6" t="b">
        <v>0</v>
      </c>
    </row>
    <row r="358">
      <c r="A358" s="6" t="b">
        <v>0</v>
      </c>
    </row>
    <row r="359">
      <c r="A359" s="6" t="b">
        <v>0</v>
      </c>
    </row>
    <row r="360">
      <c r="A360" s="6" t="b">
        <v>0</v>
      </c>
    </row>
    <row r="361">
      <c r="A361" s="6" t="b">
        <v>0</v>
      </c>
    </row>
    <row r="362">
      <c r="A362" s="6" t="b">
        <v>0</v>
      </c>
    </row>
    <row r="363">
      <c r="A363" s="6" t="b">
        <v>0</v>
      </c>
    </row>
    <row r="364">
      <c r="A364" s="6" t="b">
        <v>0</v>
      </c>
    </row>
    <row r="365">
      <c r="A365" s="6" t="b">
        <v>0</v>
      </c>
    </row>
    <row r="366">
      <c r="A366" s="6" t="b">
        <v>0</v>
      </c>
    </row>
    <row r="367">
      <c r="A367" s="6" t="b">
        <v>0</v>
      </c>
    </row>
    <row r="368">
      <c r="A368" s="6" t="b">
        <v>0</v>
      </c>
    </row>
    <row r="369">
      <c r="A369" s="6" t="b">
        <v>0</v>
      </c>
    </row>
    <row r="370">
      <c r="A370" s="6" t="b">
        <v>0</v>
      </c>
    </row>
    <row r="371">
      <c r="A371" s="6" t="b">
        <v>0</v>
      </c>
    </row>
    <row r="372">
      <c r="A372" s="6" t="b">
        <v>0</v>
      </c>
    </row>
    <row r="373">
      <c r="A373" s="6" t="b">
        <v>0</v>
      </c>
    </row>
    <row r="374">
      <c r="A374" s="6" t="b">
        <v>0</v>
      </c>
    </row>
    <row r="375">
      <c r="A375" s="6" t="b">
        <v>0</v>
      </c>
    </row>
    <row r="376">
      <c r="A376" s="6" t="b">
        <v>0</v>
      </c>
    </row>
    <row r="377">
      <c r="A377" s="6" t="b">
        <v>0</v>
      </c>
    </row>
    <row r="378">
      <c r="A378" s="6" t="b">
        <v>0</v>
      </c>
    </row>
    <row r="379">
      <c r="A379" s="6" t="b">
        <v>0</v>
      </c>
    </row>
    <row r="380">
      <c r="A380" s="6" t="b">
        <v>0</v>
      </c>
    </row>
    <row r="381">
      <c r="A381" s="6" t="b">
        <v>0</v>
      </c>
    </row>
    <row r="382">
      <c r="A382" s="6" t="b">
        <v>0</v>
      </c>
    </row>
    <row r="383">
      <c r="A383" s="6" t="b">
        <v>0</v>
      </c>
    </row>
    <row r="384">
      <c r="A384" s="6" t="b">
        <v>0</v>
      </c>
    </row>
    <row r="385">
      <c r="A385" s="6" t="b">
        <v>0</v>
      </c>
    </row>
    <row r="386">
      <c r="A386" s="6" t="b">
        <v>0</v>
      </c>
    </row>
    <row r="387">
      <c r="A387" s="6" t="b">
        <v>0</v>
      </c>
    </row>
    <row r="388">
      <c r="A388" s="6" t="b">
        <v>0</v>
      </c>
    </row>
    <row r="389">
      <c r="A389" s="6" t="b">
        <v>0</v>
      </c>
    </row>
    <row r="390">
      <c r="A390" s="6" t="b">
        <v>0</v>
      </c>
    </row>
    <row r="391">
      <c r="A391" s="6" t="b">
        <v>0</v>
      </c>
    </row>
    <row r="392">
      <c r="A392" s="6" t="b">
        <v>0</v>
      </c>
    </row>
    <row r="393">
      <c r="A393" s="6" t="b">
        <v>0</v>
      </c>
    </row>
    <row r="394">
      <c r="A394" s="6" t="b">
        <v>0</v>
      </c>
    </row>
    <row r="395">
      <c r="A395" s="6" t="b">
        <v>0</v>
      </c>
    </row>
    <row r="396">
      <c r="A396" s="6" t="b">
        <v>0</v>
      </c>
    </row>
    <row r="397">
      <c r="A397" s="6" t="b">
        <v>0</v>
      </c>
    </row>
    <row r="398">
      <c r="A398" s="6" t="b">
        <v>0</v>
      </c>
    </row>
    <row r="399">
      <c r="A399" s="6" t="b">
        <v>0</v>
      </c>
    </row>
    <row r="400">
      <c r="A400" s="6" t="b">
        <v>0</v>
      </c>
    </row>
    <row r="401">
      <c r="A401" s="6" t="b">
        <v>0</v>
      </c>
    </row>
    <row r="402">
      <c r="A402" s="6" t="b">
        <v>0</v>
      </c>
    </row>
    <row r="403">
      <c r="A403" s="6" t="b">
        <v>0</v>
      </c>
    </row>
    <row r="404">
      <c r="A404" s="6" t="b">
        <v>0</v>
      </c>
    </row>
    <row r="405">
      <c r="A405" s="6" t="b">
        <v>0</v>
      </c>
    </row>
    <row r="406">
      <c r="A406" s="6" t="b">
        <v>0</v>
      </c>
    </row>
    <row r="407">
      <c r="A407" s="6" t="b">
        <v>0</v>
      </c>
    </row>
    <row r="408">
      <c r="A408" s="6" t="b">
        <v>0</v>
      </c>
    </row>
    <row r="409">
      <c r="A409" s="6" t="b">
        <v>0</v>
      </c>
    </row>
    <row r="410">
      <c r="A410" s="6" t="b">
        <v>0</v>
      </c>
    </row>
    <row r="411">
      <c r="A411" s="6" t="b">
        <v>0</v>
      </c>
    </row>
    <row r="412">
      <c r="A412" s="6" t="b">
        <v>0</v>
      </c>
    </row>
    <row r="413">
      <c r="A413" s="6" t="b">
        <v>0</v>
      </c>
    </row>
    <row r="414">
      <c r="A414" s="6" t="b">
        <v>0</v>
      </c>
    </row>
    <row r="415">
      <c r="A415" s="6" t="b">
        <v>0</v>
      </c>
    </row>
    <row r="416">
      <c r="A416" s="6" t="b">
        <v>0</v>
      </c>
    </row>
    <row r="417">
      <c r="A417" s="6" t="b">
        <v>0</v>
      </c>
    </row>
    <row r="418">
      <c r="A418" s="6" t="b">
        <v>0</v>
      </c>
    </row>
    <row r="419">
      <c r="A419" s="6" t="b">
        <v>0</v>
      </c>
    </row>
    <row r="420">
      <c r="A420" s="6" t="b">
        <v>0</v>
      </c>
    </row>
    <row r="421">
      <c r="A421" s="6" t="b">
        <v>0</v>
      </c>
    </row>
    <row r="422">
      <c r="A422" s="6" t="b">
        <v>0</v>
      </c>
    </row>
    <row r="423">
      <c r="A423" s="6" t="b">
        <v>0</v>
      </c>
    </row>
    <row r="424">
      <c r="A424" s="6" t="b">
        <v>0</v>
      </c>
    </row>
    <row r="425">
      <c r="A425" s="6" t="b">
        <v>0</v>
      </c>
    </row>
    <row r="426">
      <c r="A426" s="6" t="b">
        <v>0</v>
      </c>
    </row>
    <row r="427">
      <c r="A427" s="6" t="b">
        <v>0</v>
      </c>
    </row>
    <row r="428">
      <c r="A428" s="6" t="b">
        <v>0</v>
      </c>
    </row>
    <row r="429">
      <c r="A429" s="6" t="b">
        <v>0</v>
      </c>
    </row>
    <row r="430">
      <c r="A430" s="6" t="b">
        <v>0</v>
      </c>
    </row>
    <row r="431">
      <c r="A431" s="6" t="b">
        <v>0</v>
      </c>
    </row>
    <row r="432">
      <c r="A432" s="6" t="b">
        <v>0</v>
      </c>
    </row>
    <row r="433">
      <c r="A433" s="6" t="b">
        <v>0</v>
      </c>
    </row>
    <row r="434">
      <c r="A434" s="6" t="b">
        <v>0</v>
      </c>
    </row>
    <row r="435">
      <c r="A435" s="6" t="b">
        <v>0</v>
      </c>
    </row>
    <row r="436">
      <c r="A436" s="6" t="b">
        <v>0</v>
      </c>
    </row>
    <row r="437">
      <c r="A437" s="6" t="b">
        <v>0</v>
      </c>
    </row>
    <row r="438">
      <c r="A438" s="6" t="b">
        <v>0</v>
      </c>
    </row>
    <row r="439">
      <c r="A439" s="6" t="b">
        <v>0</v>
      </c>
    </row>
    <row r="440">
      <c r="A440" s="6" t="b">
        <v>0</v>
      </c>
    </row>
    <row r="441">
      <c r="A441" s="6" t="b">
        <v>0</v>
      </c>
    </row>
    <row r="442">
      <c r="A442" s="6" t="b">
        <v>0</v>
      </c>
    </row>
    <row r="443">
      <c r="A443" s="6" t="b">
        <v>0</v>
      </c>
    </row>
    <row r="444">
      <c r="A444" s="6" t="b">
        <v>0</v>
      </c>
    </row>
    <row r="445">
      <c r="A445" s="6" t="b">
        <v>0</v>
      </c>
    </row>
    <row r="446">
      <c r="A446" s="6" t="b">
        <v>0</v>
      </c>
    </row>
    <row r="447">
      <c r="A447" s="6" t="b">
        <v>0</v>
      </c>
    </row>
    <row r="448">
      <c r="A448" s="6" t="b">
        <v>0</v>
      </c>
    </row>
    <row r="449">
      <c r="A449" s="6" t="b">
        <v>0</v>
      </c>
    </row>
    <row r="450">
      <c r="A450" s="6" t="b">
        <v>0</v>
      </c>
    </row>
    <row r="451">
      <c r="A451" s="6" t="b">
        <v>0</v>
      </c>
    </row>
    <row r="452">
      <c r="A452" s="6" t="b">
        <v>0</v>
      </c>
    </row>
    <row r="453">
      <c r="A453" s="6" t="b">
        <v>0</v>
      </c>
    </row>
    <row r="454">
      <c r="A454" s="6" t="b">
        <v>0</v>
      </c>
    </row>
    <row r="455">
      <c r="A455" s="6" t="b">
        <v>0</v>
      </c>
    </row>
    <row r="456">
      <c r="A456" s="6" t="b">
        <v>0</v>
      </c>
    </row>
    <row r="457">
      <c r="A457" s="6" t="b">
        <v>0</v>
      </c>
    </row>
    <row r="458">
      <c r="A458" s="6" t="b">
        <v>0</v>
      </c>
    </row>
    <row r="459">
      <c r="A459" s="6" t="b">
        <v>0</v>
      </c>
    </row>
    <row r="460">
      <c r="A460" s="6" t="b">
        <v>0</v>
      </c>
    </row>
    <row r="461">
      <c r="A461" s="6" t="b">
        <v>0</v>
      </c>
    </row>
    <row r="462">
      <c r="A462" s="6" t="b">
        <v>0</v>
      </c>
    </row>
    <row r="463">
      <c r="A463" s="6" t="b">
        <v>0</v>
      </c>
    </row>
    <row r="464">
      <c r="A464" s="6" t="b">
        <v>0</v>
      </c>
    </row>
    <row r="465">
      <c r="A465" s="6" t="b">
        <v>0</v>
      </c>
    </row>
    <row r="466">
      <c r="A466" s="6" t="b">
        <v>0</v>
      </c>
    </row>
    <row r="467">
      <c r="A467" s="6" t="b">
        <v>0</v>
      </c>
    </row>
    <row r="468">
      <c r="A468" s="6" t="b">
        <v>0</v>
      </c>
    </row>
    <row r="469">
      <c r="A469" s="6" t="b">
        <v>0</v>
      </c>
    </row>
    <row r="470">
      <c r="A470" s="6" t="b">
        <v>0</v>
      </c>
    </row>
    <row r="471">
      <c r="A471" s="6" t="b">
        <v>0</v>
      </c>
    </row>
    <row r="472">
      <c r="A472" s="6" t="b">
        <v>0</v>
      </c>
    </row>
    <row r="473">
      <c r="A473" s="6" t="b">
        <v>0</v>
      </c>
    </row>
    <row r="474">
      <c r="A474" s="6" t="b">
        <v>0</v>
      </c>
    </row>
    <row r="475">
      <c r="A475" s="6" t="b">
        <v>0</v>
      </c>
    </row>
    <row r="476">
      <c r="A476" s="6" t="b">
        <v>0</v>
      </c>
    </row>
    <row r="477">
      <c r="A477" s="6" t="b">
        <v>0</v>
      </c>
    </row>
    <row r="478">
      <c r="A478" s="6" t="b">
        <v>0</v>
      </c>
    </row>
    <row r="479">
      <c r="A479" s="6" t="b">
        <v>0</v>
      </c>
    </row>
    <row r="480">
      <c r="A480" s="6" t="b">
        <v>0</v>
      </c>
    </row>
    <row r="481">
      <c r="A481" s="6" t="b">
        <v>0</v>
      </c>
    </row>
    <row r="482">
      <c r="A482" s="6" t="b">
        <v>0</v>
      </c>
    </row>
    <row r="483">
      <c r="A483" s="6" t="b">
        <v>0</v>
      </c>
    </row>
    <row r="484">
      <c r="A484" s="6" t="b">
        <v>0</v>
      </c>
    </row>
    <row r="485">
      <c r="A485" s="6" t="b">
        <v>0</v>
      </c>
    </row>
    <row r="486">
      <c r="A486" s="6" t="b">
        <v>0</v>
      </c>
    </row>
    <row r="487">
      <c r="A487" s="6" t="b">
        <v>0</v>
      </c>
    </row>
    <row r="488">
      <c r="A488" s="6" t="b">
        <v>0</v>
      </c>
    </row>
    <row r="489">
      <c r="A489" s="6" t="b">
        <v>0</v>
      </c>
    </row>
    <row r="490">
      <c r="A490" s="6" t="b">
        <v>0</v>
      </c>
    </row>
    <row r="491">
      <c r="A491" s="6" t="b">
        <v>0</v>
      </c>
    </row>
    <row r="492">
      <c r="A492" s="6" t="b">
        <v>0</v>
      </c>
    </row>
    <row r="493">
      <c r="A493" s="6" t="b">
        <v>0</v>
      </c>
    </row>
    <row r="494">
      <c r="A494" s="6" t="b">
        <v>0</v>
      </c>
    </row>
    <row r="495">
      <c r="A495" s="6" t="b">
        <v>0</v>
      </c>
    </row>
    <row r="496">
      <c r="A496" s="6" t="b">
        <v>0</v>
      </c>
    </row>
    <row r="497">
      <c r="A497" s="6" t="b">
        <v>0</v>
      </c>
    </row>
    <row r="498">
      <c r="A498" s="6" t="b">
        <v>0</v>
      </c>
    </row>
    <row r="499">
      <c r="A499" s="6" t="b">
        <v>0</v>
      </c>
    </row>
    <row r="500">
      <c r="A500" s="6" t="b">
        <v>0</v>
      </c>
    </row>
    <row r="501">
      <c r="A501" s="6" t="b">
        <v>0</v>
      </c>
    </row>
    <row r="502">
      <c r="A502" s="6" t="b">
        <v>0</v>
      </c>
    </row>
    <row r="503">
      <c r="A503" s="6" t="b">
        <v>0</v>
      </c>
    </row>
    <row r="504">
      <c r="A504" s="6" t="b">
        <v>0</v>
      </c>
    </row>
    <row r="505">
      <c r="A505" s="6" t="b">
        <v>0</v>
      </c>
    </row>
    <row r="506">
      <c r="A506" s="6" t="b">
        <v>0</v>
      </c>
    </row>
    <row r="507">
      <c r="A507" s="6" t="b">
        <v>0</v>
      </c>
    </row>
    <row r="508">
      <c r="A508" s="6" t="b">
        <v>0</v>
      </c>
    </row>
    <row r="509">
      <c r="A509" s="6" t="b">
        <v>0</v>
      </c>
    </row>
    <row r="510">
      <c r="A510" s="6" t="b">
        <v>0</v>
      </c>
    </row>
    <row r="511">
      <c r="A511" s="6" t="b">
        <v>0</v>
      </c>
    </row>
    <row r="512">
      <c r="A512" s="6" t="b">
        <v>0</v>
      </c>
    </row>
    <row r="513">
      <c r="A513" s="6" t="b">
        <v>0</v>
      </c>
    </row>
    <row r="514">
      <c r="A514" s="6" t="b">
        <v>0</v>
      </c>
    </row>
    <row r="515">
      <c r="A515" s="6" t="b">
        <v>0</v>
      </c>
    </row>
    <row r="516">
      <c r="A516" s="6" t="b">
        <v>0</v>
      </c>
    </row>
    <row r="517">
      <c r="A517" s="6" t="b">
        <v>0</v>
      </c>
    </row>
    <row r="518">
      <c r="A518" s="6" t="b">
        <v>0</v>
      </c>
    </row>
    <row r="519">
      <c r="A519" s="6" t="b">
        <v>0</v>
      </c>
    </row>
    <row r="520">
      <c r="A520" s="6" t="b">
        <v>0</v>
      </c>
    </row>
    <row r="521">
      <c r="A521" s="6" t="b">
        <v>0</v>
      </c>
    </row>
    <row r="522">
      <c r="A522" s="6" t="b">
        <v>0</v>
      </c>
    </row>
    <row r="523">
      <c r="A523" s="6" t="b">
        <v>0</v>
      </c>
    </row>
    <row r="524">
      <c r="A524" s="6" t="b">
        <v>0</v>
      </c>
    </row>
    <row r="525">
      <c r="A525" s="6" t="b">
        <v>0</v>
      </c>
    </row>
    <row r="526">
      <c r="A526" s="6" t="b">
        <v>0</v>
      </c>
    </row>
    <row r="527">
      <c r="A527" s="6" t="b">
        <v>0</v>
      </c>
    </row>
    <row r="528">
      <c r="A528" s="6" t="b">
        <v>0</v>
      </c>
    </row>
    <row r="529">
      <c r="A529" s="6" t="b">
        <v>0</v>
      </c>
    </row>
    <row r="530">
      <c r="A530" s="6" t="b">
        <v>0</v>
      </c>
    </row>
    <row r="531">
      <c r="A531" s="6" t="b">
        <v>0</v>
      </c>
    </row>
    <row r="532">
      <c r="A532" s="6" t="b">
        <v>0</v>
      </c>
    </row>
    <row r="533">
      <c r="A533" s="6" t="b">
        <v>0</v>
      </c>
    </row>
    <row r="534">
      <c r="A534" s="6" t="b">
        <v>0</v>
      </c>
    </row>
    <row r="535">
      <c r="A535" s="6" t="b">
        <v>0</v>
      </c>
    </row>
    <row r="536">
      <c r="A536" s="6" t="b">
        <v>0</v>
      </c>
    </row>
    <row r="537">
      <c r="A537" s="6" t="b">
        <v>0</v>
      </c>
    </row>
    <row r="538">
      <c r="A538" s="6" t="b">
        <v>0</v>
      </c>
    </row>
    <row r="539">
      <c r="A539" s="6" t="b">
        <v>0</v>
      </c>
    </row>
    <row r="540">
      <c r="A540" s="6" t="b">
        <v>0</v>
      </c>
    </row>
    <row r="541">
      <c r="A541" s="6" t="b">
        <v>0</v>
      </c>
    </row>
    <row r="542">
      <c r="A542" s="6" t="b">
        <v>0</v>
      </c>
    </row>
    <row r="543">
      <c r="A543" s="6" t="b">
        <v>0</v>
      </c>
    </row>
    <row r="544">
      <c r="A544" s="6" t="b">
        <v>0</v>
      </c>
    </row>
    <row r="545">
      <c r="A545" s="6" t="b">
        <v>0</v>
      </c>
    </row>
    <row r="546">
      <c r="A546" s="6" t="b">
        <v>0</v>
      </c>
    </row>
    <row r="547">
      <c r="A547" s="6" t="b">
        <v>0</v>
      </c>
    </row>
    <row r="548">
      <c r="A548" s="6" t="b">
        <v>0</v>
      </c>
    </row>
    <row r="549">
      <c r="A549" s="6" t="b">
        <v>0</v>
      </c>
    </row>
    <row r="550">
      <c r="A550" s="6" t="b">
        <v>0</v>
      </c>
    </row>
    <row r="551">
      <c r="A551" s="6" t="b">
        <v>0</v>
      </c>
    </row>
    <row r="552">
      <c r="A552" s="6" t="b">
        <v>0</v>
      </c>
    </row>
    <row r="553">
      <c r="A553" s="6" t="b">
        <v>0</v>
      </c>
    </row>
    <row r="554">
      <c r="A554" s="6" t="b">
        <v>0</v>
      </c>
    </row>
    <row r="555">
      <c r="A555" s="6" t="b">
        <v>0</v>
      </c>
    </row>
    <row r="556">
      <c r="A556" s="6" t="b">
        <v>0</v>
      </c>
    </row>
    <row r="557">
      <c r="A557" s="6" t="b">
        <v>0</v>
      </c>
    </row>
    <row r="558">
      <c r="A558" s="6" t="b">
        <v>0</v>
      </c>
    </row>
    <row r="559">
      <c r="A559" s="6" t="b">
        <v>0</v>
      </c>
    </row>
    <row r="560">
      <c r="A560" s="6" t="b">
        <v>0</v>
      </c>
    </row>
    <row r="561">
      <c r="A561" s="6" t="b">
        <v>0</v>
      </c>
    </row>
    <row r="562">
      <c r="A562" s="6" t="b">
        <v>0</v>
      </c>
    </row>
    <row r="563">
      <c r="A563" s="6" t="b">
        <v>0</v>
      </c>
    </row>
    <row r="564">
      <c r="A564" s="6" t="b">
        <v>0</v>
      </c>
    </row>
    <row r="565">
      <c r="A565" s="6" t="b">
        <v>0</v>
      </c>
    </row>
    <row r="566">
      <c r="A566" s="6" t="b">
        <v>0</v>
      </c>
    </row>
    <row r="567">
      <c r="A567" s="6" t="b">
        <v>0</v>
      </c>
    </row>
    <row r="568">
      <c r="A568" s="6" t="b">
        <v>0</v>
      </c>
    </row>
    <row r="569">
      <c r="A569" s="6" t="b">
        <v>0</v>
      </c>
    </row>
    <row r="570">
      <c r="A570" s="6" t="b">
        <v>0</v>
      </c>
    </row>
    <row r="571">
      <c r="A571" s="6" t="b">
        <v>0</v>
      </c>
    </row>
    <row r="572">
      <c r="A572" s="6" t="b">
        <v>0</v>
      </c>
    </row>
    <row r="573">
      <c r="A573" s="6" t="b">
        <v>0</v>
      </c>
    </row>
    <row r="574">
      <c r="A574" s="6" t="b">
        <v>0</v>
      </c>
    </row>
    <row r="575">
      <c r="A575" s="6" t="b">
        <v>0</v>
      </c>
    </row>
    <row r="576">
      <c r="A576" s="6" t="b">
        <v>0</v>
      </c>
    </row>
    <row r="577">
      <c r="A577" s="6" t="b">
        <v>0</v>
      </c>
    </row>
    <row r="578">
      <c r="A578" s="6" t="b">
        <v>0</v>
      </c>
    </row>
    <row r="579">
      <c r="A579" s="6" t="b">
        <v>0</v>
      </c>
    </row>
    <row r="580">
      <c r="A580" s="6" t="b">
        <v>0</v>
      </c>
    </row>
    <row r="581">
      <c r="A581" s="6" t="b">
        <v>0</v>
      </c>
    </row>
    <row r="582">
      <c r="A582" s="6" t="b">
        <v>0</v>
      </c>
    </row>
    <row r="583">
      <c r="A583" s="6" t="b">
        <v>0</v>
      </c>
    </row>
    <row r="584">
      <c r="A584" s="6" t="b">
        <v>0</v>
      </c>
    </row>
    <row r="585">
      <c r="A585" s="6" t="b">
        <v>0</v>
      </c>
    </row>
    <row r="586">
      <c r="A586" s="6" t="b">
        <v>0</v>
      </c>
    </row>
    <row r="587">
      <c r="A587" s="6" t="b">
        <v>0</v>
      </c>
    </row>
    <row r="588">
      <c r="A588" s="6" t="b">
        <v>0</v>
      </c>
    </row>
    <row r="589">
      <c r="A589" s="6" t="b">
        <v>0</v>
      </c>
    </row>
    <row r="590">
      <c r="A590" s="6" t="b">
        <v>0</v>
      </c>
    </row>
    <row r="591">
      <c r="A591" s="6" t="b">
        <v>0</v>
      </c>
    </row>
    <row r="592">
      <c r="A592" s="6" t="b">
        <v>0</v>
      </c>
    </row>
    <row r="593">
      <c r="A593" s="6" t="b">
        <v>0</v>
      </c>
    </row>
    <row r="594">
      <c r="A594" s="6" t="b">
        <v>0</v>
      </c>
    </row>
    <row r="595">
      <c r="A595" s="6" t="b">
        <v>0</v>
      </c>
    </row>
    <row r="596">
      <c r="A596" s="6" t="b">
        <v>0</v>
      </c>
    </row>
    <row r="597">
      <c r="A597" s="6" t="b">
        <v>0</v>
      </c>
    </row>
    <row r="598">
      <c r="A598" s="6" t="b">
        <v>0</v>
      </c>
    </row>
    <row r="599">
      <c r="A599" s="6" t="b">
        <v>0</v>
      </c>
    </row>
    <row r="600">
      <c r="A600" s="6" t="b">
        <v>0</v>
      </c>
    </row>
    <row r="601">
      <c r="A601" s="6" t="b">
        <v>0</v>
      </c>
    </row>
    <row r="602">
      <c r="A602" s="6" t="b">
        <v>0</v>
      </c>
    </row>
    <row r="603">
      <c r="A603" s="6" t="b">
        <v>0</v>
      </c>
    </row>
    <row r="604">
      <c r="A604" s="6" t="b">
        <v>0</v>
      </c>
    </row>
    <row r="605">
      <c r="A605" s="6" t="b">
        <v>0</v>
      </c>
    </row>
    <row r="606">
      <c r="A606" s="6" t="b">
        <v>0</v>
      </c>
    </row>
    <row r="607">
      <c r="A607" s="6" t="b">
        <v>0</v>
      </c>
    </row>
    <row r="608">
      <c r="A608" s="6" t="b">
        <v>0</v>
      </c>
    </row>
    <row r="609">
      <c r="A609" s="6" t="b">
        <v>0</v>
      </c>
    </row>
    <row r="610">
      <c r="A610" s="6" t="b">
        <v>0</v>
      </c>
    </row>
    <row r="611">
      <c r="A611" s="6" t="b">
        <v>0</v>
      </c>
    </row>
    <row r="612">
      <c r="A612" s="6" t="b">
        <v>0</v>
      </c>
    </row>
    <row r="613">
      <c r="A613" s="6" t="b">
        <v>0</v>
      </c>
    </row>
    <row r="614">
      <c r="A614" s="6" t="b">
        <v>0</v>
      </c>
    </row>
    <row r="615">
      <c r="A615" s="6" t="b">
        <v>0</v>
      </c>
    </row>
    <row r="616">
      <c r="A616" s="6" t="b">
        <v>0</v>
      </c>
    </row>
    <row r="617">
      <c r="A617" s="6" t="b">
        <v>0</v>
      </c>
    </row>
    <row r="618">
      <c r="A618" s="6" t="b">
        <v>0</v>
      </c>
    </row>
    <row r="619">
      <c r="A619" s="6" t="b">
        <v>0</v>
      </c>
    </row>
    <row r="620">
      <c r="A620" s="6" t="b">
        <v>0</v>
      </c>
    </row>
    <row r="621">
      <c r="A621" s="6" t="b">
        <v>0</v>
      </c>
    </row>
    <row r="622">
      <c r="A622" s="6" t="b">
        <v>0</v>
      </c>
    </row>
    <row r="623">
      <c r="A623" s="6" t="b">
        <v>0</v>
      </c>
    </row>
    <row r="624">
      <c r="A624" s="6" t="b">
        <v>0</v>
      </c>
    </row>
    <row r="625">
      <c r="A625" s="6" t="b">
        <v>0</v>
      </c>
    </row>
    <row r="626">
      <c r="A626" s="6" t="b">
        <v>0</v>
      </c>
    </row>
    <row r="627">
      <c r="A627" s="6" t="b">
        <v>0</v>
      </c>
    </row>
    <row r="628">
      <c r="A628" s="6" t="b">
        <v>0</v>
      </c>
    </row>
    <row r="629">
      <c r="A629" s="6" t="b">
        <v>0</v>
      </c>
    </row>
    <row r="630">
      <c r="A630" s="6" t="b">
        <v>0</v>
      </c>
    </row>
    <row r="631">
      <c r="A631" s="6" t="b">
        <v>0</v>
      </c>
    </row>
    <row r="632">
      <c r="A632" s="6" t="b">
        <v>0</v>
      </c>
    </row>
    <row r="633">
      <c r="A633" s="6" t="b">
        <v>0</v>
      </c>
    </row>
    <row r="634">
      <c r="A634" s="6" t="b">
        <v>0</v>
      </c>
    </row>
    <row r="635">
      <c r="A635" s="6" t="b">
        <v>0</v>
      </c>
    </row>
    <row r="636">
      <c r="A636" s="6" t="b">
        <v>0</v>
      </c>
    </row>
    <row r="637">
      <c r="A637" s="6" t="b">
        <v>0</v>
      </c>
    </row>
    <row r="638">
      <c r="A638" s="6" t="b">
        <v>0</v>
      </c>
    </row>
    <row r="639">
      <c r="A639" s="6" t="b">
        <v>0</v>
      </c>
    </row>
    <row r="640">
      <c r="A640" s="6" t="b">
        <v>0</v>
      </c>
    </row>
    <row r="641">
      <c r="A641" s="6" t="b">
        <v>0</v>
      </c>
    </row>
    <row r="642">
      <c r="A642" s="6" t="b">
        <v>0</v>
      </c>
    </row>
    <row r="643">
      <c r="A643" s="6" t="b">
        <v>0</v>
      </c>
    </row>
    <row r="644">
      <c r="A644" s="6" t="b">
        <v>0</v>
      </c>
    </row>
    <row r="645">
      <c r="A645" s="6" t="b">
        <v>0</v>
      </c>
    </row>
    <row r="646">
      <c r="A646" s="6" t="b">
        <v>0</v>
      </c>
    </row>
    <row r="647">
      <c r="A647" s="6" t="b">
        <v>0</v>
      </c>
    </row>
    <row r="648">
      <c r="A648" s="6" t="b">
        <v>0</v>
      </c>
    </row>
    <row r="649">
      <c r="A649" s="6" t="b">
        <v>0</v>
      </c>
    </row>
    <row r="650">
      <c r="A650" s="6" t="b">
        <v>0</v>
      </c>
    </row>
    <row r="651">
      <c r="A651" s="6" t="b">
        <v>0</v>
      </c>
    </row>
    <row r="652">
      <c r="A652" s="6" t="b">
        <v>0</v>
      </c>
    </row>
    <row r="653">
      <c r="A653" s="6" t="b">
        <v>0</v>
      </c>
    </row>
    <row r="654">
      <c r="A654" s="6" t="b">
        <v>0</v>
      </c>
    </row>
    <row r="655">
      <c r="A655" s="6" t="b">
        <v>0</v>
      </c>
    </row>
    <row r="656">
      <c r="A656" s="6" t="b">
        <v>0</v>
      </c>
    </row>
    <row r="657">
      <c r="A657" s="6" t="b">
        <v>0</v>
      </c>
    </row>
    <row r="658">
      <c r="A658" s="6" t="b">
        <v>0</v>
      </c>
    </row>
    <row r="659">
      <c r="A659" s="6" t="b">
        <v>0</v>
      </c>
    </row>
    <row r="660">
      <c r="A660" s="6" t="b">
        <v>0</v>
      </c>
    </row>
    <row r="661">
      <c r="A661" s="6" t="b">
        <v>0</v>
      </c>
    </row>
    <row r="662">
      <c r="A662" s="6" t="b">
        <v>0</v>
      </c>
    </row>
    <row r="663">
      <c r="A663" s="6" t="b">
        <v>0</v>
      </c>
    </row>
    <row r="664">
      <c r="A664" s="6" t="b">
        <v>0</v>
      </c>
    </row>
    <row r="665">
      <c r="A665" s="6" t="b">
        <v>0</v>
      </c>
    </row>
    <row r="666">
      <c r="A666" s="6" t="b">
        <v>0</v>
      </c>
    </row>
    <row r="667">
      <c r="A667" s="6" t="b">
        <v>0</v>
      </c>
    </row>
    <row r="668">
      <c r="A668" s="6" t="b">
        <v>0</v>
      </c>
    </row>
    <row r="669">
      <c r="A669" s="6" t="b">
        <v>0</v>
      </c>
    </row>
    <row r="670">
      <c r="A670" s="6" t="b">
        <v>0</v>
      </c>
    </row>
    <row r="671">
      <c r="A671" s="6" t="b">
        <v>0</v>
      </c>
    </row>
    <row r="672">
      <c r="A672" s="6" t="b">
        <v>0</v>
      </c>
    </row>
    <row r="673">
      <c r="A673" s="6" t="b">
        <v>0</v>
      </c>
    </row>
    <row r="674">
      <c r="A674" s="6" t="b">
        <v>0</v>
      </c>
    </row>
    <row r="675">
      <c r="A675" s="6" t="b">
        <v>0</v>
      </c>
    </row>
    <row r="676">
      <c r="A676" s="6" t="b">
        <v>0</v>
      </c>
    </row>
    <row r="677">
      <c r="A677" s="6" t="b">
        <v>0</v>
      </c>
    </row>
    <row r="678">
      <c r="A678" s="6" t="b">
        <v>0</v>
      </c>
    </row>
    <row r="679">
      <c r="A679" s="6" t="b">
        <v>0</v>
      </c>
    </row>
    <row r="680">
      <c r="A680" s="6" t="b">
        <v>0</v>
      </c>
    </row>
    <row r="681">
      <c r="A681" s="6" t="b">
        <v>0</v>
      </c>
    </row>
    <row r="682">
      <c r="A682" s="6" t="b">
        <v>0</v>
      </c>
    </row>
    <row r="683">
      <c r="A683" s="6" t="b">
        <v>0</v>
      </c>
    </row>
    <row r="684">
      <c r="A684" s="6" t="b">
        <v>0</v>
      </c>
    </row>
    <row r="685">
      <c r="A685" s="6" t="b">
        <v>0</v>
      </c>
    </row>
    <row r="686">
      <c r="A686" s="6" t="b">
        <v>0</v>
      </c>
    </row>
    <row r="687">
      <c r="A687" s="6" t="b">
        <v>0</v>
      </c>
    </row>
    <row r="688">
      <c r="A688" s="6" t="b">
        <v>0</v>
      </c>
    </row>
    <row r="689">
      <c r="A689" s="6" t="b">
        <v>0</v>
      </c>
    </row>
    <row r="690">
      <c r="A690" s="6" t="b">
        <v>0</v>
      </c>
    </row>
    <row r="691">
      <c r="A691" s="6" t="b">
        <v>0</v>
      </c>
    </row>
    <row r="692">
      <c r="A692" s="6" t="b">
        <v>0</v>
      </c>
    </row>
    <row r="693">
      <c r="A693" s="6" t="b">
        <v>0</v>
      </c>
    </row>
    <row r="694">
      <c r="A694" s="6" t="b">
        <v>0</v>
      </c>
    </row>
    <row r="695">
      <c r="A695" s="6" t="b">
        <v>0</v>
      </c>
    </row>
    <row r="696">
      <c r="A696" s="6" t="b">
        <v>0</v>
      </c>
    </row>
    <row r="697">
      <c r="A697" s="6" t="b">
        <v>0</v>
      </c>
    </row>
    <row r="698">
      <c r="A698" s="6" t="b">
        <v>0</v>
      </c>
    </row>
    <row r="699">
      <c r="A699" s="6" t="b">
        <v>0</v>
      </c>
    </row>
    <row r="700">
      <c r="A700" s="6" t="b">
        <v>0</v>
      </c>
    </row>
    <row r="701">
      <c r="A701" s="6" t="b">
        <v>0</v>
      </c>
    </row>
    <row r="702">
      <c r="A702" s="6" t="b">
        <v>0</v>
      </c>
    </row>
    <row r="703">
      <c r="A703" s="6" t="b">
        <v>0</v>
      </c>
    </row>
    <row r="704">
      <c r="A704" s="6" t="b">
        <v>0</v>
      </c>
    </row>
    <row r="705">
      <c r="A705" s="6" t="b">
        <v>0</v>
      </c>
    </row>
    <row r="706">
      <c r="A706" s="6" t="b">
        <v>0</v>
      </c>
    </row>
    <row r="707">
      <c r="A707" s="6" t="b">
        <v>0</v>
      </c>
    </row>
    <row r="708">
      <c r="A708" s="6" t="b">
        <v>0</v>
      </c>
    </row>
    <row r="709">
      <c r="A709" s="6" t="b">
        <v>0</v>
      </c>
    </row>
    <row r="710">
      <c r="A710" s="6" t="b">
        <v>0</v>
      </c>
    </row>
    <row r="711">
      <c r="A711" s="6" t="b">
        <v>0</v>
      </c>
    </row>
    <row r="712">
      <c r="A712" s="6" t="b">
        <v>0</v>
      </c>
    </row>
    <row r="713">
      <c r="A713" s="6" t="b">
        <v>0</v>
      </c>
    </row>
    <row r="714">
      <c r="A714" s="6" t="b">
        <v>0</v>
      </c>
    </row>
    <row r="715">
      <c r="A715" s="6" t="b">
        <v>0</v>
      </c>
    </row>
    <row r="716">
      <c r="A716" s="6" t="b">
        <v>0</v>
      </c>
    </row>
    <row r="717">
      <c r="A717" s="6" t="b">
        <v>0</v>
      </c>
    </row>
    <row r="718">
      <c r="A718" s="6" t="b">
        <v>0</v>
      </c>
    </row>
    <row r="719">
      <c r="A719" s="6" t="b">
        <v>0</v>
      </c>
    </row>
    <row r="720">
      <c r="A720" s="6" t="b">
        <v>0</v>
      </c>
    </row>
    <row r="721">
      <c r="A721" s="6" t="b">
        <v>0</v>
      </c>
    </row>
    <row r="722">
      <c r="A722" s="6" t="b">
        <v>0</v>
      </c>
    </row>
    <row r="723">
      <c r="A723" s="6" t="b">
        <v>0</v>
      </c>
    </row>
    <row r="724">
      <c r="A724" s="6" t="b">
        <v>0</v>
      </c>
    </row>
    <row r="725">
      <c r="A725" s="6" t="b">
        <v>0</v>
      </c>
    </row>
    <row r="726">
      <c r="A726" s="6" t="b">
        <v>0</v>
      </c>
    </row>
    <row r="727">
      <c r="A727" s="6" t="b">
        <v>0</v>
      </c>
    </row>
    <row r="728">
      <c r="A728" s="6" t="b">
        <v>0</v>
      </c>
    </row>
    <row r="729">
      <c r="A729" s="6" t="b">
        <v>0</v>
      </c>
    </row>
    <row r="730">
      <c r="A730" s="6" t="b">
        <v>0</v>
      </c>
    </row>
    <row r="731">
      <c r="A731" s="6" t="b">
        <v>0</v>
      </c>
    </row>
    <row r="732">
      <c r="A732" s="6" t="b">
        <v>0</v>
      </c>
    </row>
    <row r="733">
      <c r="A733" s="6" t="b">
        <v>0</v>
      </c>
    </row>
    <row r="734">
      <c r="A734" s="6" t="b">
        <v>0</v>
      </c>
    </row>
    <row r="735">
      <c r="A735" s="6" t="b">
        <v>0</v>
      </c>
    </row>
    <row r="736">
      <c r="A736" s="6" t="b">
        <v>0</v>
      </c>
    </row>
    <row r="737">
      <c r="A737" s="6" t="b">
        <v>0</v>
      </c>
    </row>
    <row r="738">
      <c r="A738" s="6" t="b">
        <v>0</v>
      </c>
    </row>
    <row r="739">
      <c r="A739" s="6" t="b">
        <v>0</v>
      </c>
    </row>
    <row r="740">
      <c r="A740" s="6" t="b">
        <v>0</v>
      </c>
    </row>
    <row r="741">
      <c r="A741" s="6" t="b">
        <v>0</v>
      </c>
    </row>
    <row r="742">
      <c r="A742" s="6" t="b">
        <v>0</v>
      </c>
    </row>
    <row r="743">
      <c r="A743" s="6" t="b">
        <v>0</v>
      </c>
    </row>
    <row r="744">
      <c r="A744" s="6" t="b">
        <v>0</v>
      </c>
    </row>
    <row r="745">
      <c r="A745" s="6" t="b">
        <v>0</v>
      </c>
    </row>
    <row r="746">
      <c r="A746" s="6" t="b">
        <v>0</v>
      </c>
    </row>
    <row r="747">
      <c r="A747" s="6" t="b">
        <v>0</v>
      </c>
    </row>
    <row r="748">
      <c r="A748" s="6" t="b">
        <v>0</v>
      </c>
    </row>
    <row r="749">
      <c r="A749" s="6" t="b">
        <v>0</v>
      </c>
    </row>
    <row r="750">
      <c r="A750" s="6" t="b">
        <v>0</v>
      </c>
    </row>
    <row r="751">
      <c r="A751" s="6" t="b">
        <v>0</v>
      </c>
    </row>
    <row r="752">
      <c r="A752" s="6" t="b">
        <v>0</v>
      </c>
    </row>
    <row r="753">
      <c r="A753" s="6" t="b">
        <v>0</v>
      </c>
    </row>
    <row r="754">
      <c r="A754" s="6" t="b">
        <v>0</v>
      </c>
    </row>
    <row r="755">
      <c r="A755" s="6" t="b">
        <v>0</v>
      </c>
    </row>
    <row r="756">
      <c r="A756" s="6" t="b">
        <v>0</v>
      </c>
    </row>
    <row r="757">
      <c r="A757" s="6" t="b">
        <v>0</v>
      </c>
    </row>
    <row r="758">
      <c r="A758" s="6" t="b">
        <v>0</v>
      </c>
    </row>
    <row r="759">
      <c r="A759" s="6" t="b">
        <v>0</v>
      </c>
    </row>
    <row r="760">
      <c r="A760" s="6" t="b">
        <v>0</v>
      </c>
    </row>
    <row r="761">
      <c r="A761" s="6" t="b">
        <v>0</v>
      </c>
    </row>
    <row r="762">
      <c r="A762" s="6" t="b">
        <v>0</v>
      </c>
    </row>
    <row r="763">
      <c r="A763" s="6" t="b">
        <v>0</v>
      </c>
    </row>
    <row r="764">
      <c r="A764" s="6" t="b">
        <v>0</v>
      </c>
    </row>
    <row r="765">
      <c r="A765" s="6" t="b">
        <v>0</v>
      </c>
    </row>
    <row r="766">
      <c r="A766" s="6" t="b">
        <v>0</v>
      </c>
    </row>
    <row r="767">
      <c r="A767" s="6" t="b">
        <v>0</v>
      </c>
    </row>
    <row r="768">
      <c r="A768" s="6" t="b">
        <v>0</v>
      </c>
    </row>
    <row r="769">
      <c r="A769" s="6" t="b">
        <v>0</v>
      </c>
    </row>
    <row r="770">
      <c r="A770" s="6" t="b">
        <v>0</v>
      </c>
    </row>
    <row r="771">
      <c r="A771" s="6" t="b">
        <v>0</v>
      </c>
    </row>
    <row r="772">
      <c r="A772" s="6" t="b">
        <v>0</v>
      </c>
    </row>
    <row r="773">
      <c r="A773" s="6" t="b">
        <v>0</v>
      </c>
    </row>
    <row r="774">
      <c r="A774" s="6" t="b">
        <v>0</v>
      </c>
    </row>
    <row r="775">
      <c r="A775" s="6" t="b">
        <v>0</v>
      </c>
    </row>
    <row r="776">
      <c r="A776" s="6" t="b">
        <v>0</v>
      </c>
    </row>
    <row r="777">
      <c r="A777" s="6" t="b">
        <v>0</v>
      </c>
    </row>
    <row r="778">
      <c r="A778" s="6" t="b">
        <v>0</v>
      </c>
    </row>
    <row r="779">
      <c r="A779" s="6" t="b">
        <v>0</v>
      </c>
    </row>
    <row r="780">
      <c r="A780" s="6" t="b">
        <v>0</v>
      </c>
    </row>
    <row r="781">
      <c r="A781" s="6" t="b">
        <v>0</v>
      </c>
    </row>
    <row r="782">
      <c r="A782" s="6" t="b">
        <v>0</v>
      </c>
    </row>
    <row r="783">
      <c r="A783" s="6" t="b">
        <v>0</v>
      </c>
    </row>
    <row r="784">
      <c r="A784" s="6" t="b">
        <v>0</v>
      </c>
    </row>
    <row r="785">
      <c r="A785" s="6" t="b">
        <v>0</v>
      </c>
    </row>
    <row r="786">
      <c r="A786" s="6" t="b">
        <v>0</v>
      </c>
    </row>
    <row r="787">
      <c r="A787" s="6" t="b">
        <v>0</v>
      </c>
    </row>
    <row r="788">
      <c r="A788" s="6" t="b">
        <v>0</v>
      </c>
    </row>
    <row r="789">
      <c r="A789" s="6" t="b">
        <v>0</v>
      </c>
    </row>
    <row r="790">
      <c r="A790" s="6" t="b">
        <v>0</v>
      </c>
    </row>
    <row r="791">
      <c r="A791" s="6" t="b">
        <v>0</v>
      </c>
    </row>
    <row r="792">
      <c r="A792" s="6" t="b">
        <v>0</v>
      </c>
    </row>
    <row r="793">
      <c r="A793" s="6" t="b">
        <v>0</v>
      </c>
    </row>
    <row r="794">
      <c r="A794" s="6" t="b">
        <v>0</v>
      </c>
    </row>
    <row r="795">
      <c r="A795" s="6" t="b">
        <v>0</v>
      </c>
    </row>
    <row r="796">
      <c r="A796" s="6" t="b">
        <v>0</v>
      </c>
    </row>
    <row r="797">
      <c r="A797" s="6" t="b">
        <v>0</v>
      </c>
    </row>
    <row r="798">
      <c r="A798" s="6" t="b">
        <v>0</v>
      </c>
    </row>
    <row r="799">
      <c r="A799" s="6" t="b">
        <v>0</v>
      </c>
    </row>
    <row r="800">
      <c r="A800" s="6" t="b">
        <v>0</v>
      </c>
    </row>
    <row r="801">
      <c r="A801" s="6" t="b">
        <v>0</v>
      </c>
    </row>
    <row r="802">
      <c r="A802" s="6" t="b">
        <v>0</v>
      </c>
    </row>
    <row r="803">
      <c r="A803" s="6" t="b">
        <v>0</v>
      </c>
    </row>
    <row r="804">
      <c r="A804" s="6" t="b">
        <v>0</v>
      </c>
    </row>
    <row r="805">
      <c r="A805" s="6" t="b">
        <v>0</v>
      </c>
    </row>
    <row r="806">
      <c r="A806" s="6" t="b">
        <v>0</v>
      </c>
    </row>
    <row r="807">
      <c r="A807" s="6" t="b">
        <v>0</v>
      </c>
    </row>
    <row r="808">
      <c r="A808" s="6" t="b">
        <v>0</v>
      </c>
    </row>
    <row r="809">
      <c r="A809" s="6" t="b">
        <v>0</v>
      </c>
    </row>
    <row r="810">
      <c r="A810" s="6" t="b">
        <v>0</v>
      </c>
    </row>
    <row r="811">
      <c r="A811" s="6" t="b">
        <v>0</v>
      </c>
    </row>
    <row r="812">
      <c r="A812" s="6" t="b">
        <v>0</v>
      </c>
    </row>
    <row r="813">
      <c r="A813" s="6" t="b">
        <v>0</v>
      </c>
    </row>
    <row r="814">
      <c r="A814" s="6" t="b">
        <v>0</v>
      </c>
    </row>
    <row r="815">
      <c r="A815" s="6" t="b">
        <v>0</v>
      </c>
    </row>
    <row r="816">
      <c r="A816" s="6" t="b">
        <v>0</v>
      </c>
    </row>
    <row r="817">
      <c r="A817" s="6" t="b">
        <v>0</v>
      </c>
    </row>
    <row r="818">
      <c r="A818" s="6" t="b">
        <v>0</v>
      </c>
    </row>
    <row r="819">
      <c r="A819" s="6" t="b">
        <v>0</v>
      </c>
    </row>
    <row r="820">
      <c r="A820" s="6" t="b">
        <v>0</v>
      </c>
    </row>
    <row r="821">
      <c r="A821" s="6" t="b">
        <v>0</v>
      </c>
    </row>
    <row r="822">
      <c r="A822" s="6" t="b">
        <v>0</v>
      </c>
    </row>
    <row r="823">
      <c r="A823" s="6" t="b">
        <v>0</v>
      </c>
    </row>
    <row r="824">
      <c r="A824" s="6" t="b">
        <v>0</v>
      </c>
    </row>
    <row r="825">
      <c r="A825" s="6" t="b">
        <v>0</v>
      </c>
    </row>
    <row r="826">
      <c r="A826" s="6" t="b">
        <v>0</v>
      </c>
    </row>
    <row r="827">
      <c r="A827" s="6" t="b">
        <v>0</v>
      </c>
    </row>
    <row r="828">
      <c r="A828" s="6" t="b">
        <v>0</v>
      </c>
    </row>
    <row r="829">
      <c r="A829" s="6" t="b">
        <v>0</v>
      </c>
    </row>
    <row r="830">
      <c r="A830" s="6" t="b">
        <v>0</v>
      </c>
    </row>
    <row r="831">
      <c r="A831" s="6" t="b">
        <v>0</v>
      </c>
    </row>
    <row r="832">
      <c r="A832" s="6" t="b">
        <v>0</v>
      </c>
    </row>
    <row r="833">
      <c r="A833" s="6" t="b">
        <v>0</v>
      </c>
    </row>
    <row r="834">
      <c r="A834" s="6" t="b">
        <v>0</v>
      </c>
    </row>
    <row r="835">
      <c r="A835" s="6" t="b">
        <v>0</v>
      </c>
    </row>
    <row r="836">
      <c r="A836" s="6" t="b">
        <v>0</v>
      </c>
    </row>
    <row r="837">
      <c r="A837" s="6" t="b">
        <v>0</v>
      </c>
    </row>
    <row r="838">
      <c r="A838" s="6" t="b">
        <v>0</v>
      </c>
    </row>
    <row r="839">
      <c r="A839" s="6" t="b">
        <v>0</v>
      </c>
    </row>
    <row r="840">
      <c r="A840" s="6" t="b">
        <v>0</v>
      </c>
    </row>
    <row r="841">
      <c r="A841" s="6" t="b">
        <v>0</v>
      </c>
    </row>
    <row r="842">
      <c r="A842" s="6" t="b">
        <v>0</v>
      </c>
    </row>
    <row r="843">
      <c r="A843" s="6" t="b">
        <v>0</v>
      </c>
    </row>
    <row r="844">
      <c r="A844" s="6" t="b">
        <v>0</v>
      </c>
    </row>
    <row r="845">
      <c r="A845" s="6" t="b">
        <v>0</v>
      </c>
    </row>
    <row r="846">
      <c r="A846" s="6" t="b">
        <v>0</v>
      </c>
    </row>
    <row r="847">
      <c r="A847" s="6" t="b">
        <v>0</v>
      </c>
    </row>
    <row r="848">
      <c r="A848" s="6" t="b">
        <v>0</v>
      </c>
    </row>
    <row r="849">
      <c r="A849" s="6" t="b">
        <v>0</v>
      </c>
    </row>
    <row r="850">
      <c r="A850" s="6" t="b">
        <v>0</v>
      </c>
    </row>
    <row r="851">
      <c r="A851" s="6" t="b">
        <v>0</v>
      </c>
    </row>
    <row r="852">
      <c r="A852" s="6" t="b">
        <v>0</v>
      </c>
    </row>
    <row r="853">
      <c r="A853" s="6" t="b">
        <v>0</v>
      </c>
    </row>
    <row r="854">
      <c r="A854" s="6" t="b">
        <v>0</v>
      </c>
    </row>
    <row r="855">
      <c r="A855" s="6" t="b">
        <v>0</v>
      </c>
    </row>
    <row r="856">
      <c r="A856" s="6" t="b">
        <v>0</v>
      </c>
    </row>
    <row r="857">
      <c r="A857" s="6" t="b">
        <v>0</v>
      </c>
    </row>
    <row r="858">
      <c r="A858" s="6" t="b">
        <v>0</v>
      </c>
    </row>
    <row r="859">
      <c r="A859" s="6" t="b">
        <v>0</v>
      </c>
    </row>
    <row r="860">
      <c r="A860" s="6" t="b">
        <v>0</v>
      </c>
    </row>
    <row r="861">
      <c r="A861" s="6" t="b">
        <v>0</v>
      </c>
    </row>
    <row r="862">
      <c r="A862" s="6" t="b">
        <v>0</v>
      </c>
    </row>
    <row r="863">
      <c r="A863" s="6" t="b">
        <v>0</v>
      </c>
    </row>
    <row r="864">
      <c r="A864" s="6" t="b">
        <v>0</v>
      </c>
    </row>
    <row r="865">
      <c r="A865" s="6" t="b">
        <v>0</v>
      </c>
    </row>
    <row r="866">
      <c r="A866" s="6" t="b">
        <v>0</v>
      </c>
    </row>
    <row r="867">
      <c r="A867" s="6" t="b">
        <v>0</v>
      </c>
    </row>
    <row r="868">
      <c r="A868" s="6" t="b">
        <v>0</v>
      </c>
    </row>
    <row r="869">
      <c r="A869" s="6" t="b">
        <v>0</v>
      </c>
    </row>
    <row r="870">
      <c r="A870" s="6" t="b">
        <v>0</v>
      </c>
    </row>
    <row r="871">
      <c r="A871" s="6" t="b">
        <v>0</v>
      </c>
    </row>
    <row r="872">
      <c r="A872" s="6" t="b">
        <v>0</v>
      </c>
    </row>
    <row r="873">
      <c r="A873" s="6" t="b">
        <v>0</v>
      </c>
    </row>
    <row r="874">
      <c r="A874" s="6" t="b">
        <v>0</v>
      </c>
    </row>
    <row r="875">
      <c r="A875" s="6" t="b">
        <v>0</v>
      </c>
    </row>
    <row r="876">
      <c r="A876" s="6" t="b">
        <v>0</v>
      </c>
    </row>
    <row r="877">
      <c r="A877" s="6" t="b">
        <v>0</v>
      </c>
    </row>
    <row r="878">
      <c r="A878" s="6" t="b">
        <v>0</v>
      </c>
    </row>
    <row r="879">
      <c r="A879" s="6" t="b">
        <v>0</v>
      </c>
    </row>
    <row r="880">
      <c r="A880" s="6" t="b">
        <v>0</v>
      </c>
    </row>
    <row r="881">
      <c r="A881" s="6" t="b">
        <v>0</v>
      </c>
    </row>
    <row r="882">
      <c r="A882" s="6" t="b">
        <v>0</v>
      </c>
    </row>
    <row r="883">
      <c r="A883" s="6" t="b">
        <v>0</v>
      </c>
    </row>
    <row r="884">
      <c r="A884" s="6" t="b">
        <v>0</v>
      </c>
    </row>
    <row r="885">
      <c r="A885" s="6" t="b">
        <v>0</v>
      </c>
    </row>
    <row r="886">
      <c r="A886" s="6" t="b">
        <v>0</v>
      </c>
    </row>
    <row r="887">
      <c r="A887" s="6" t="b">
        <v>0</v>
      </c>
    </row>
    <row r="888">
      <c r="A888" s="6" t="b">
        <v>0</v>
      </c>
    </row>
    <row r="889">
      <c r="A889" s="6" t="b">
        <v>0</v>
      </c>
    </row>
    <row r="890">
      <c r="A890" s="6" t="b">
        <v>0</v>
      </c>
    </row>
    <row r="891">
      <c r="A891" s="6" t="b">
        <v>0</v>
      </c>
    </row>
    <row r="892">
      <c r="A892" s="6" t="b">
        <v>0</v>
      </c>
    </row>
    <row r="893">
      <c r="A893" s="6" t="b">
        <v>0</v>
      </c>
    </row>
    <row r="894">
      <c r="A894" s="6" t="b">
        <v>0</v>
      </c>
    </row>
    <row r="895">
      <c r="A895" s="6" t="b">
        <v>0</v>
      </c>
    </row>
    <row r="896">
      <c r="A896" s="6" t="b">
        <v>0</v>
      </c>
    </row>
    <row r="897">
      <c r="A897" s="6" t="b">
        <v>0</v>
      </c>
    </row>
    <row r="898">
      <c r="A898" s="6" t="b">
        <v>0</v>
      </c>
    </row>
    <row r="899">
      <c r="A899" s="6" t="b">
        <v>0</v>
      </c>
    </row>
    <row r="900">
      <c r="A900" s="6" t="b">
        <v>0</v>
      </c>
    </row>
    <row r="901">
      <c r="A901" s="6" t="b">
        <v>0</v>
      </c>
    </row>
    <row r="902">
      <c r="A902" s="6" t="b">
        <v>0</v>
      </c>
    </row>
    <row r="903">
      <c r="A903" s="6" t="b">
        <v>0</v>
      </c>
    </row>
    <row r="904">
      <c r="A904" s="6" t="b">
        <v>0</v>
      </c>
    </row>
    <row r="905">
      <c r="A905" s="6" t="b">
        <v>0</v>
      </c>
    </row>
    <row r="906">
      <c r="A906" s="6" t="b">
        <v>0</v>
      </c>
    </row>
    <row r="907">
      <c r="A907" s="6" t="b">
        <v>0</v>
      </c>
    </row>
    <row r="908">
      <c r="A908" s="6" t="b">
        <v>0</v>
      </c>
    </row>
    <row r="909">
      <c r="A909" s="6" t="b">
        <v>0</v>
      </c>
    </row>
    <row r="910">
      <c r="A910" s="6" t="b">
        <v>0</v>
      </c>
    </row>
    <row r="911">
      <c r="A911" s="6" t="b">
        <v>0</v>
      </c>
    </row>
    <row r="912">
      <c r="A912" s="6" t="b">
        <v>0</v>
      </c>
    </row>
    <row r="913">
      <c r="A913" s="6" t="b">
        <v>0</v>
      </c>
    </row>
    <row r="914">
      <c r="A914" s="6" t="b">
        <v>0</v>
      </c>
    </row>
    <row r="915">
      <c r="A915" s="6" t="b">
        <v>0</v>
      </c>
    </row>
    <row r="916">
      <c r="A916" s="6" t="b">
        <v>0</v>
      </c>
    </row>
    <row r="917">
      <c r="A917" s="6" t="b">
        <v>0</v>
      </c>
    </row>
    <row r="918">
      <c r="A918" s="6" t="b">
        <v>0</v>
      </c>
    </row>
    <row r="919">
      <c r="A919" s="6" t="b">
        <v>0</v>
      </c>
    </row>
    <row r="920">
      <c r="A920" s="6" t="b">
        <v>0</v>
      </c>
    </row>
    <row r="921">
      <c r="A921" s="6" t="b">
        <v>0</v>
      </c>
    </row>
    <row r="922">
      <c r="A922" s="6" t="b">
        <v>0</v>
      </c>
    </row>
    <row r="923">
      <c r="A923" s="6" t="b">
        <v>0</v>
      </c>
    </row>
    <row r="924">
      <c r="A924" s="6" t="b">
        <v>0</v>
      </c>
    </row>
    <row r="925">
      <c r="A925" s="6" t="b">
        <v>0</v>
      </c>
    </row>
    <row r="926">
      <c r="A926" s="6" t="b">
        <v>0</v>
      </c>
    </row>
    <row r="927">
      <c r="A927" s="6" t="b">
        <v>0</v>
      </c>
    </row>
    <row r="928">
      <c r="A928" s="6" t="b">
        <v>0</v>
      </c>
    </row>
    <row r="929">
      <c r="A929" s="6" t="b">
        <v>0</v>
      </c>
    </row>
    <row r="930">
      <c r="A930" s="6" t="b">
        <v>0</v>
      </c>
    </row>
    <row r="931">
      <c r="A931" s="6" t="b">
        <v>0</v>
      </c>
    </row>
    <row r="932">
      <c r="A932" s="6" t="b">
        <v>0</v>
      </c>
    </row>
    <row r="933">
      <c r="A933" s="6" t="b">
        <v>0</v>
      </c>
    </row>
    <row r="934">
      <c r="A934" s="6" t="b">
        <v>0</v>
      </c>
    </row>
    <row r="935">
      <c r="A935" s="6" t="b">
        <v>0</v>
      </c>
    </row>
    <row r="936">
      <c r="A936" s="6" t="b">
        <v>0</v>
      </c>
    </row>
    <row r="937">
      <c r="A937" s="6" t="b">
        <v>0</v>
      </c>
    </row>
    <row r="938">
      <c r="A938" s="6" t="b">
        <v>0</v>
      </c>
    </row>
    <row r="939">
      <c r="A939" s="6" t="b">
        <v>0</v>
      </c>
    </row>
    <row r="940">
      <c r="A940" s="6" t="b">
        <v>0</v>
      </c>
    </row>
    <row r="941">
      <c r="A941" s="6" t="b">
        <v>0</v>
      </c>
    </row>
    <row r="942">
      <c r="A942" s="6" t="b">
        <v>0</v>
      </c>
    </row>
    <row r="943">
      <c r="A943" s="6" t="b">
        <v>0</v>
      </c>
    </row>
    <row r="944">
      <c r="A944" s="6" t="b">
        <v>0</v>
      </c>
    </row>
    <row r="945">
      <c r="A945" s="6" t="b">
        <v>0</v>
      </c>
    </row>
    <row r="946">
      <c r="A946" s="6" t="b">
        <v>0</v>
      </c>
    </row>
    <row r="947">
      <c r="A947" s="6" t="b">
        <v>0</v>
      </c>
    </row>
    <row r="948">
      <c r="A948" s="6" t="b">
        <v>0</v>
      </c>
    </row>
    <row r="949">
      <c r="A949" s="6" t="b">
        <v>0</v>
      </c>
    </row>
    <row r="950">
      <c r="A950" s="6" t="b">
        <v>0</v>
      </c>
    </row>
    <row r="951">
      <c r="A951" s="6" t="b">
        <v>0</v>
      </c>
    </row>
    <row r="952">
      <c r="A952" s="6" t="b">
        <v>0</v>
      </c>
    </row>
    <row r="953">
      <c r="A953" s="6" t="b">
        <v>0</v>
      </c>
    </row>
    <row r="954">
      <c r="A954" s="6" t="b">
        <v>0</v>
      </c>
    </row>
    <row r="955">
      <c r="A955" s="6" t="b">
        <v>0</v>
      </c>
    </row>
    <row r="956">
      <c r="A956" s="6" t="b">
        <v>0</v>
      </c>
    </row>
    <row r="957">
      <c r="A957" s="6" t="b">
        <v>0</v>
      </c>
    </row>
    <row r="958">
      <c r="A958" s="6" t="b">
        <v>0</v>
      </c>
    </row>
    <row r="959">
      <c r="A959" s="6" t="b">
        <v>0</v>
      </c>
    </row>
    <row r="960">
      <c r="A960" s="6" t="b">
        <v>0</v>
      </c>
    </row>
    <row r="961">
      <c r="A961" s="6" t="b">
        <v>0</v>
      </c>
    </row>
    <row r="962">
      <c r="A962" s="6" t="b">
        <v>0</v>
      </c>
    </row>
    <row r="963">
      <c r="A963" s="6" t="b">
        <v>0</v>
      </c>
    </row>
    <row r="964">
      <c r="A964" s="6" t="b">
        <v>0</v>
      </c>
    </row>
    <row r="965">
      <c r="A965" s="6" t="b">
        <v>0</v>
      </c>
    </row>
    <row r="966">
      <c r="A966" s="6" t="b">
        <v>0</v>
      </c>
    </row>
    <row r="967">
      <c r="A967" s="6" t="b">
        <v>0</v>
      </c>
    </row>
    <row r="968">
      <c r="A968" s="6" t="b">
        <v>0</v>
      </c>
    </row>
    <row r="969">
      <c r="A969" s="6" t="b">
        <v>0</v>
      </c>
    </row>
    <row r="970">
      <c r="A970" s="6" t="b">
        <v>0</v>
      </c>
    </row>
    <row r="971">
      <c r="A971" s="6" t="b">
        <v>0</v>
      </c>
    </row>
    <row r="972">
      <c r="A972" s="6" t="b">
        <v>0</v>
      </c>
    </row>
    <row r="973">
      <c r="A973" s="6" t="b">
        <v>0</v>
      </c>
    </row>
    <row r="974">
      <c r="A974" s="6" t="b">
        <v>0</v>
      </c>
    </row>
    <row r="975">
      <c r="A975" s="6" t="b">
        <v>0</v>
      </c>
    </row>
    <row r="976">
      <c r="A976" s="6" t="b">
        <v>0</v>
      </c>
    </row>
    <row r="977">
      <c r="A977" s="6" t="b">
        <v>0</v>
      </c>
    </row>
    <row r="978">
      <c r="A978" s="6" t="b">
        <v>0</v>
      </c>
    </row>
    <row r="979">
      <c r="A979" s="6" t="b">
        <v>0</v>
      </c>
    </row>
    <row r="980">
      <c r="A980" s="6" t="b">
        <v>0</v>
      </c>
    </row>
    <row r="981">
      <c r="A981" s="6" t="b">
        <v>0</v>
      </c>
    </row>
    <row r="982">
      <c r="A982" s="6" t="b">
        <v>0</v>
      </c>
    </row>
    <row r="983">
      <c r="A983" s="6" t="b">
        <v>0</v>
      </c>
    </row>
    <row r="984">
      <c r="A984" s="6" t="b">
        <v>0</v>
      </c>
    </row>
    <row r="985">
      <c r="A985" s="6" t="b">
        <v>0</v>
      </c>
    </row>
    <row r="986">
      <c r="A986" s="6" t="b">
        <v>0</v>
      </c>
    </row>
    <row r="987">
      <c r="A987" s="6" t="b">
        <v>0</v>
      </c>
    </row>
    <row r="988">
      <c r="A988" s="6" t="b">
        <v>0</v>
      </c>
    </row>
    <row r="989">
      <c r="A989" s="6" t="b">
        <v>0</v>
      </c>
    </row>
    <row r="990">
      <c r="A990" s="6" t="b">
        <v>0</v>
      </c>
    </row>
    <row r="991">
      <c r="A991" s="6" t="b">
        <v>0</v>
      </c>
    </row>
    <row r="992">
      <c r="A992" s="6" t="b">
        <v>0</v>
      </c>
    </row>
    <row r="993">
      <c r="A993" s="6" t="b">
        <v>0</v>
      </c>
    </row>
    <row r="994">
      <c r="A994" s="6" t="b">
        <v>0</v>
      </c>
    </row>
    <row r="995">
      <c r="A995" s="6" t="b">
        <v>0</v>
      </c>
    </row>
    <row r="996">
      <c r="A996" s="6" t="b">
        <v>0</v>
      </c>
    </row>
    <row r="997">
      <c r="A997" s="6" t="b">
        <v>0</v>
      </c>
    </row>
    <row r="998">
      <c r="A998" s="6" t="b">
        <v>0</v>
      </c>
    </row>
    <row r="999">
      <c r="A999" s="6" t="b">
        <v>0</v>
      </c>
    </row>
    <row r="1000">
      <c r="A1000" s="6" t="b">
        <v>0</v>
      </c>
    </row>
  </sheetData>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 r:id="rId12" ref="B13"/>
    <hyperlink r:id="rId13" ref="B14"/>
    <hyperlink r:id="rId14" ref="B15"/>
    <hyperlink r:id="rId15" ref="B16"/>
    <hyperlink r:id="rId16" ref="B17"/>
    <hyperlink r:id="rId17" ref="B18"/>
    <hyperlink r:id="rId18" ref="B19"/>
  </hyperlinks>
  <drawing r:id="rId19"/>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5.13"/>
    <col customWidth="1" min="3" max="15" width="4.75"/>
  </cols>
  <sheetData>
    <row r="1">
      <c r="A1" s="1" t="s">
        <v>24</v>
      </c>
      <c r="B1" s="1" t="s">
        <v>1</v>
      </c>
      <c r="C1" s="1" t="s">
        <v>25</v>
      </c>
      <c r="D1" s="1" t="s">
        <v>26</v>
      </c>
      <c r="E1" s="1" t="s">
        <v>27</v>
      </c>
      <c r="F1" s="1" t="s">
        <v>28</v>
      </c>
      <c r="G1" s="1" t="s">
        <v>29</v>
      </c>
      <c r="H1" s="1" t="s">
        <v>30</v>
      </c>
      <c r="I1" s="1" t="s">
        <v>31</v>
      </c>
      <c r="J1" s="1" t="s">
        <v>32</v>
      </c>
      <c r="K1" s="1" t="s">
        <v>33</v>
      </c>
      <c r="L1" s="1" t="s">
        <v>34</v>
      </c>
      <c r="M1" s="1" t="s">
        <v>35</v>
      </c>
      <c r="N1" s="1" t="s">
        <v>36</v>
      </c>
      <c r="O1" s="1" t="s">
        <v>37</v>
      </c>
      <c r="P1" s="1" t="s">
        <v>38</v>
      </c>
      <c r="Q1" s="1" t="s">
        <v>39</v>
      </c>
    </row>
    <row r="2">
      <c r="A2" s="1" t="s">
        <v>40</v>
      </c>
      <c r="B2" s="7" t="s">
        <v>5</v>
      </c>
      <c r="C2" s="8">
        <v>1.0</v>
      </c>
      <c r="F2" s="9">
        <v>0.0056</v>
      </c>
      <c r="I2" s="1">
        <v>3.5</v>
      </c>
      <c r="L2" s="8">
        <v>180.0</v>
      </c>
      <c r="O2" s="1">
        <v>180.0</v>
      </c>
      <c r="P2" s="10">
        <v>46083.691655092596</v>
      </c>
      <c r="Q2" s="1" t="s">
        <v>41</v>
      </c>
    </row>
    <row r="3">
      <c r="A3" s="1" t="s">
        <v>40</v>
      </c>
      <c r="B3" s="7" t="s">
        <v>7</v>
      </c>
      <c r="C3" s="8">
        <v>1.0</v>
      </c>
      <c r="F3" s="9">
        <v>0.25</v>
      </c>
      <c r="I3" s="1">
        <v>3.8</v>
      </c>
      <c r="L3" s="8">
        <v>4.0</v>
      </c>
      <c r="O3" s="1">
        <v>4.0</v>
      </c>
      <c r="P3" s="10">
        <v>46084.64103009259</v>
      </c>
      <c r="Q3" s="1" t="s">
        <v>41</v>
      </c>
    </row>
    <row r="4">
      <c r="A4" s="1" t="s">
        <v>40</v>
      </c>
      <c r="B4" s="7" t="s">
        <v>8</v>
      </c>
      <c r="C4" s="8">
        <v>0.0</v>
      </c>
      <c r="F4" s="9">
        <v>0.0</v>
      </c>
      <c r="I4" s="1">
        <v>3.8</v>
      </c>
      <c r="L4" s="8">
        <v>38.0</v>
      </c>
      <c r="O4" s="1">
        <v>38.0</v>
      </c>
      <c r="P4" s="10">
        <v>46081.69173611111</v>
      </c>
      <c r="Q4" s="1" t="s">
        <v>41</v>
      </c>
    </row>
    <row r="5">
      <c r="A5" s="1" t="s">
        <v>40</v>
      </c>
      <c r="B5" s="7" t="s">
        <v>13</v>
      </c>
      <c r="C5" s="8">
        <v>0.0</v>
      </c>
      <c r="F5" s="9">
        <v>0.0</v>
      </c>
      <c r="I5" s="1">
        <v>2.3</v>
      </c>
      <c r="L5" s="8">
        <v>21.0</v>
      </c>
      <c r="O5" s="1">
        <v>21.0</v>
      </c>
      <c r="P5" s="10">
        <v>46081.69369212963</v>
      </c>
      <c r="Q5" s="1" t="s">
        <v>41</v>
      </c>
    </row>
    <row r="6">
      <c r="A6" s="1" t="s">
        <v>40</v>
      </c>
      <c r="B6" s="7" t="s">
        <v>14</v>
      </c>
      <c r="C6" s="8">
        <v>0.0</v>
      </c>
      <c r="F6" s="9">
        <v>0.0</v>
      </c>
      <c r="I6" s="1">
        <v>2.0</v>
      </c>
      <c r="L6" s="8">
        <v>1.0</v>
      </c>
      <c r="O6" s="1">
        <v>1.0</v>
      </c>
      <c r="P6" s="10">
        <v>46081.6659375</v>
      </c>
      <c r="Q6" s="1" t="s">
        <v>41</v>
      </c>
    </row>
    <row r="7">
      <c r="A7" s="1" t="s">
        <v>40</v>
      </c>
      <c r="B7" s="7" t="s">
        <v>15</v>
      </c>
      <c r="C7" s="8">
        <v>0.0</v>
      </c>
      <c r="F7" s="9">
        <v>0.0</v>
      </c>
      <c r="I7" s="1">
        <v>3.8</v>
      </c>
      <c r="L7" s="8">
        <v>4.0</v>
      </c>
      <c r="O7" s="1">
        <v>4.0</v>
      </c>
      <c r="P7" s="10">
        <v>46081.675775462965</v>
      </c>
      <c r="Q7" s="1" t="s">
        <v>41</v>
      </c>
    </row>
    <row r="8">
      <c r="A8" s="1" t="s">
        <v>40</v>
      </c>
      <c r="B8" s="7" t="s">
        <v>16</v>
      </c>
      <c r="C8" s="8">
        <v>0.0</v>
      </c>
      <c r="F8" s="9">
        <v>0.0</v>
      </c>
      <c r="I8" s="1">
        <v>100.0</v>
      </c>
      <c r="L8" s="8">
        <v>0.0</v>
      </c>
      <c r="O8" s="1">
        <v>0.0</v>
      </c>
      <c r="P8" s="10">
        <v>46076.865902777776</v>
      </c>
      <c r="Q8" s="1" t="s">
        <v>41</v>
      </c>
    </row>
    <row r="9">
      <c r="A9" s="1" t="s">
        <v>40</v>
      </c>
      <c r="B9" s="7" t="s">
        <v>19</v>
      </c>
      <c r="C9" s="8">
        <v>0.0</v>
      </c>
      <c r="F9" s="9">
        <v>0.0</v>
      </c>
      <c r="I9" s="1">
        <v>100.0</v>
      </c>
      <c r="L9" s="8">
        <v>0.0</v>
      </c>
      <c r="O9" s="1">
        <v>0.0</v>
      </c>
      <c r="P9" s="10">
        <v>46081.79739583333</v>
      </c>
      <c r="Q9" s="1" t="s">
        <v>41</v>
      </c>
    </row>
    <row r="10">
      <c r="A10" s="1" t="s">
        <v>40</v>
      </c>
      <c r="B10" s="7" t="s">
        <v>20</v>
      </c>
      <c r="C10" s="8">
        <v>0.0</v>
      </c>
      <c r="F10" s="9">
        <v>0.0</v>
      </c>
      <c r="I10" s="1">
        <v>100.0</v>
      </c>
      <c r="L10" s="8">
        <v>0.0</v>
      </c>
      <c r="O10" s="1">
        <v>0.0</v>
      </c>
      <c r="P10" s="10">
        <v>46076.87211805556</v>
      </c>
      <c r="Q10" s="1" t="s">
        <v>41</v>
      </c>
    </row>
    <row r="11">
      <c r="A11" s="1" t="s">
        <v>40</v>
      </c>
      <c r="B11" s="7" t="s">
        <v>21</v>
      </c>
      <c r="C11" s="8">
        <v>0.0</v>
      </c>
      <c r="F11" s="9">
        <v>0.0</v>
      </c>
      <c r="I11" s="1">
        <v>100.0</v>
      </c>
      <c r="L11" s="8">
        <v>0.0</v>
      </c>
      <c r="O11" s="1">
        <v>0.0</v>
      </c>
      <c r="P11" s="10">
        <v>46081.670127314814</v>
      </c>
      <c r="Q11" s="1" t="s">
        <v>41</v>
      </c>
    </row>
    <row r="12">
      <c r="A12" s="1" t="s">
        <v>40</v>
      </c>
      <c r="B12" s="7" t="s">
        <v>22</v>
      </c>
      <c r="C12" s="8">
        <v>0.0</v>
      </c>
      <c r="F12" s="9">
        <v>0.0</v>
      </c>
      <c r="I12" s="1">
        <v>100.0</v>
      </c>
      <c r="L12" s="8">
        <v>0.0</v>
      </c>
      <c r="O12" s="1">
        <v>0.0</v>
      </c>
      <c r="P12" s="10">
        <v>46083.69395833333</v>
      </c>
      <c r="Q12" s="1" t="s">
        <v>41</v>
      </c>
    </row>
    <row r="13">
      <c r="A13" s="1" t="s">
        <v>42</v>
      </c>
      <c r="B13" s="7" t="s">
        <v>9</v>
      </c>
      <c r="C13" s="8">
        <v>0.0</v>
      </c>
      <c r="F13" s="9">
        <v>0.0</v>
      </c>
      <c r="I13" s="1">
        <v>12.3</v>
      </c>
      <c r="L13" s="8">
        <v>25.0</v>
      </c>
      <c r="O13" s="1">
        <v>25.0</v>
      </c>
      <c r="P13" s="10">
        <v>46081.75827546296</v>
      </c>
      <c r="Q13" s="1" t="s">
        <v>41</v>
      </c>
    </row>
    <row r="14">
      <c r="A14" s="1" t="s">
        <v>43</v>
      </c>
      <c r="B14" s="7" t="s">
        <v>10</v>
      </c>
      <c r="C14" s="8">
        <v>0.0</v>
      </c>
      <c r="F14" s="9">
        <v>0.0</v>
      </c>
      <c r="I14" s="1">
        <v>7.4</v>
      </c>
      <c r="L14" s="8">
        <v>10.0</v>
      </c>
      <c r="O14" s="1">
        <v>10.0</v>
      </c>
      <c r="P14" s="10">
        <v>46076.832037037035</v>
      </c>
      <c r="Q14" s="1" t="s">
        <v>41</v>
      </c>
    </row>
    <row r="15">
      <c r="A15" s="1" t="s">
        <v>43</v>
      </c>
      <c r="B15" s="7" t="s">
        <v>11</v>
      </c>
      <c r="C15" s="8">
        <v>1.0</v>
      </c>
      <c r="F15" s="9">
        <v>1.0</v>
      </c>
      <c r="I15" s="1">
        <v>4.0</v>
      </c>
      <c r="L15" s="8">
        <v>1.0</v>
      </c>
      <c r="O15" s="1">
        <v>1.0</v>
      </c>
      <c r="P15" s="10">
        <v>46076.86078703703</v>
      </c>
      <c r="Q15" s="1" t="s">
        <v>41</v>
      </c>
    </row>
    <row r="16">
      <c r="A16" s="1" t="s">
        <v>43</v>
      </c>
      <c r="B16" s="7" t="s">
        <v>12</v>
      </c>
      <c r="C16" s="8">
        <v>0.0</v>
      </c>
      <c r="F16" s="9">
        <v>0.0</v>
      </c>
      <c r="I16" s="1">
        <v>3.3</v>
      </c>
      <c r="L16" s="8">
        <v>4.0</v>
      </c>
      <c r="O16" s="1">
        <v>4.0</v>
      </c>
      <c r="P16" s="10">
        <v>46076.83322916667</v>
      </c>
      <c r="Q16" s="1" t="s">
        <v>41</v>
      </c>
    </row>
    <row r="17">
      <c r="A17" s="1" t="s">
        <v>43</v>
      </c>
      <c r="B17" s="7" t="s">
        <v>17</v>
      </c>
      <c r="C17" s="8">
        <v>0.0</v>
      </c>
      <c r="F17" s="9">
        <v>0.0</v>
      </c>
      <c r="I17" s="1">
        <v>100.0</v>
      </c>
      <c r="L17" s="8">
        <v>0.0</v>
      </c>
      <c r="O17" s="1">
        <v>0.0</v>
      </c>
      <c r="P17" s="10">
        <v>46081.76620370371</v>
      </c>
      <c r="Q17" s="1" t="s">
        <v>41</v>
      </c>
    </row>
    <row r="18">
      <c r="A18" s="1" t="s">
        <v>43</v>
      </c>
      <c r="B18" s="7" t="s">
        <v>18</v>
      </c>
      <c r="C18" s="8">
        <v>0.0</v>
      </c>
      <c r="F18" s="9">
        <v>0.0</v>
      </c>
      <c r="I18" s="1">
        <v>100.0</v>
      </c>
      <c r="L18" s="8">
        <v>0.0</v>
      </c>
      <c r="O18" s="1">
        <v>0.0</v>
      </c>
      <c r="P18" s="10">
        <v>46081.72894675926</v>
      </c>
      <c r="Q18" s="1" t="s">
        <v>41</v>
      </c>
    </row>
    <row r="19">
      <c r="A19" s="1" t="s">
        <v>44</v>
      </c>
      <c r="B19" s="7" t="s">
        <v>23</v>
      </c>
      <c r="C19" s="8">
        <v>0.0</v>
      </c>
      <c r="F19" s="9">
        <v>0.0</v>
      </c>
      <c r="I19" s="1">
        <v>100.0</v>
      </c>
      <c r="L19" s="8">
        <v>0.0</v>
      </c>
      <c r="O19" s="1">
        <v>0.0</v>
      </c>
      <c r="P19" s="10">
        <v>46083.72033564815</v>
      </c>
      <c r="Q19" s="1" t="s">
        <v>41</v>
      </c>
    </row>
    <row r="20">
      <c r="A20" s="1"/>
      <c r="B20" s="1"/>
      <c r="C20" s="8"/>
      <c r="F20" s="9"/>
      <c r="I20" s="1"/>
      <c r="L20" s="8"/>
      <c r="O20" s="1"/>
      <c r="P20" s="10"/>
      <c r="Q20" s="1"/>
    </row>
    <row r="21">
      <c r="A21" s="1"/>
      <c r="B21" s="1"/>
      <c r="C21" s="8"/>
      <c r="F21" s="9"/>
      <c r="I21" s="1"/>
      <c r="L21" s="8"/>
      <c r="O21" s="1"/>
      <c r="P21" s="10"/>
      <c r="Q21" s="1"/>
    </row>
    <row r="22">
      <c r="A22" s="1"/>
      <c r="B22" s="1"/>
      <c r="C22" s="8"/>
      <c r="F22" s="9"/>
      <c r="I22" s="1"/>
      <c r="L22" s="8"/>
      <c r="O22" s="1"/>
      <c r="P22" s="10"/>
      <c r="Q22" s="1"/>
    </row>
    <row r="23">
      <c r="A23" s="1"/>
      <c r="B23" s="1"/>
      <c r="C23" s="8"/>
      <c r="F23" s="9"/>
      <c r="I23" s="1"/>
      <c r="L23" s="8"/>
      <c r="O23" s="1"/>
      <c r="P23" s="10"/>
      <c r="Q23" s="1"/>
    </row>
    <row r="24">
      <c r="A24" s="1"/>
      <c r="B24" s="1"/>
      <c r="C24" s="8"/>
      <c r="F24" s="9"/>
      <c r="I24" s="1"/>
      <c r="L24" s="8"/>
      <c r="O24" s="1"/>
      <c r="P24" s="10"/>
      <c r="Q24" s="1"/>
    </row>
    <row r="25">
      <c r="A25" s="1"/>
      <c r="B25" s="1"/>
      <c r="C25" s="8"/>
      <c r="F25" s="9"/>
      <c r="I25" s="1"/>
      <c r="L25" s="8"/>
      <c r="O25" s="1"/>
      <c r="P25" s="10"/>
      <c r="Q25" s="1"/>
    </row>
    <row r="26">
      <c r="A26" s="1"/>
      <c r="B26" s="1"/>
      <c r="C26" s="8"/>
      <c r="F26" s="9"/>
      <c r="I26" s="1"/>
      <c r="L26" s="8"/>
      <c r="O26" s="1"/>
      <c r="P26" s="10"/>
      <c r="Q26" s="1"/>
    </row>
    <row r="27">
      <c r="A27" s="1"/>
      <c r="B27" s="1"/>
      <c r="C27" s="8"/>
      <c r="F27" s="9"/>
      <c r="I27" s="1"/>
      <c r="L27" s="8"/>
      <c r="O27" s="1"/>
      <c r="P27" s="10"/>
      <c r="Q27" s="1"/>
    </row>
    <row r="28">
      <c r="A28" s="1"/>
      <c r="B28" s="1"/>
      <c r="C28" s="8"/>
      <c r="F28" s="9"/>
      <c r="I28" s="1"/>
      <c r="L28" s="8"/>
      <c r="O28" s="1"/>
      <c r="P28" s="10"/>
      <c r="Q28" s="1"/>
    </row>
    <row r="29">
      <c r="A29" s="1"/>
      <c r="B29" s="1"/>
      <c r="C29" s="8"/>
      <c r="F29" s="9"/>
      <c r="I29" s="1"/>
      <c r="L29" s="8"/>
      <c r="O29" s="1"/>
      <c r="P29" s="10"/>
      <c r="Q29" s="1"/>
    </row>
    <row r="30">
      <c r="A30" s="1"/>
      <c r="B30" s="1"/>
      <c r="C30" s="8"/>
      <c r="F30" s="9"/>
      <c r="I30" s="1"/>
      <c r="L30" s="8"/>
      <c r="O30" s="1"/>
      <c r="P30" s="10"/>
      <c r="Q30" s="1"/>
    </row>
    <row r="31">
      <c r="A31" s="1"/>
      <c r="B31" s="1"/>
      <c r="C31" s="8"/>
      <c r="F31" s="9"/>
      <c r="I31" s="1"/>
      <c r="L31" s="8"/>
      <c r="O31" s="1"/>
      <c r="P31" s="10"/>
      <c r="Q31" s="1"/>
    </row>
    <row r="32">
      <c r="A32" s="1"/>
      <c r="B32" s="1"/>
      <c r="C32" s="8"/>
      <c r="F32" s="9"/>
      <c r="I32" s="1"/>
      <c r="L32" s="8"/>
      <c r="O32" s="1"/>
      <c r="P32" s="10"/>
      <c r="Q32" s="1"/>
    </row>
    <row r="33">
      <c r="A33" s="1"/>
      <c r="B33" s="1"/>
      <c r="C33" s="8"/>
      <c r="F33" s="9"/>
      <c r="I33" s="1"/>
      <c r="L33" s="8"/>
      <c r="O33" s="1"/>
      <c r="P33" s="10"/>
      <c r="Q33" s="1"/>
    </row>
    <row r="34">
      <c r="A34" s="1"/>
      <c r="B34" s="1"/>
      <c r="C34" s="8"/>
      <c r="F34" s="9"/>
      <c r="I34" s="1"/>
      <c r="L34" s="8"/>
      <c r="O34" s="1"/>
      <c r="P34" s="10"/>
      <c r="Q34" s="1"/>
    </row>
    <row r="35">
      <c r="A35" s="1"/>
      <c r="B35" s="1"/>
      <c r="C35" s="8"/>
      <c r="F35" s="9"/>
      <c r="I35" s="1"/>
      <c r="L35" s="8"/>
      <c r="O35" s="1"/>
      <c r="P35" s="10"/>
      <c r="Q35" s="1"/>
    </row>
    <row r="36">
      <c r="A36" s="1"/>
      <c r="B36" s="1"/>
      <c r="C36" s="8"/>
      <c r="F36" s="9"/>
      <c r="I36" s="1"/>
      <c r="L36" s="8"/>
      <c r="O36" s="1"/>
      <c r="P36" s="10"/>
      <c r="Q36" s="1"/>
    </row>
    <row r="37">
      <c r="A37" s="1"/>
      <c r="B37" s="1"/>
      <c r="C37" s="8"/>
      <c r="F37" s="9"/>
      <c r="I37" s="1"/>
      <c r="L37" s="8"/>
      <c r="O37" s="1"/>
      <c r="P37" s="10"/>
      <c r="Q37" s="1"/>
    </row>
    <row r="38">
      <c r="A38" s="1"/>
      <c r="B38" s="1"/>
      <c r="C38" s="8"/>
      <c r="F38" s="9"/>
      <c r="I38" s="1"/>
      <c r="L38" s="8"/>
      <c r="O38" s="1"/>
      <c r="P38" s="10"/>
      <c r="Q38" s="1"/>
    </row>
    <row r="39">
      <c r="A39" s="1"/>
      <c r="B39" s="1"/>
      <c r="C39" s="8"/>
      <c r="F39" s="9"/>
      <c r="I39" s="1"/>
      <c r="L39" s="8"/>
      <c r="O39" s="1"/>
      <c r="P39" s="10"/>
      <c r="Q39" s="1"/>
    </row>
    <row r="40">
      <c r="A40" s="1"/>
      <c r="B40" s="1"/>
      <c r="C40" s="8"/>
      <c r="F40" s="9"/>
      <c r="I40" s="1"/>
      <c r="L40" s="8"/>
      <c r="O40" s="1"/>
      <c r="P40" s="10"/>
      <c r="Q40" s="1"/>
    </row>
    <row r="41">
      <c r="A41" s="1"/>
      <c r="B41" s="1"/>
      <c r="C41" s="8"/>
      <c r="F41" s="9"/>
      <c r="I41" s="1"/>
      <c r="L41" s="8"/>
      <c r="O41" s="1"/>
      <c r="P41" s="10"/>
      <c r="Q41" s="1"/>
    </row>
    <row r="42">
      <c r="A42" s="1"/>
      <c r="B42" s="1"/>
      <c r="C42" s="8"/>
      <c r="F42" s="9"/>
      <c r="I42" s="1"/>
      <c r="L42" s="8"/>
      <c r="O42" s="1"/>
      <c r="P42" s="10"/>
      <c r="Q42" s="1"/>
    </row>
    <row r="43">
      <c r="A43" s="1"/>
      <c r="B43" s="1"/>
      <c r="C43" s="8"/>
      <c r="F43" s="9"/>
      <c r="I43" s="1"/>
      <c r="L43" s="8"/>
      <c r="O43" s="1"/>
      <c r="P43" s="10"/>
      <c r="Q43" s="1"/>
    </row>
    <row r="44">
      <c r="A44" s="1"/>
      <c r="B44" s="1"/>
      <c r="C44" s="8"/>
      <c r="F44" s="9"/>
      <c r="I44" s="1"/>
      <c r="L44" s="8"/>
      <c r="O44" s="1"/>
      <c r="P44" s="10"/>
      <c r="Q44" s="1"/>
    </row>
    <row r="45">
      <c r="A45" s="1"/>
      <c r="B45" s="1"/>
      <c r="C45" s="8"/>
      <c r="F45" s="9"/>
      <c r="I45" s="1"/>
      <c r="L45" s="8"/>
      <c r="O45" s="1"/>
      <c r="P45" s="10"/>
      <c r="Q45" s="1"/>
    </row>
    <row r="46">
      <c r="A46" s="1"/>
      <c r="B46" s="1"/>
      <c r="C46" s="8"/>
      <c r="F46" s="9"/>
      <c r="I46" s="1"/>
      <c r="L46" s="8"/>
      <c r="O46" s="1"/>
      <c r="P46" s="10"/>
      <c r="Q46" s="1"/>
    </row>
    <row r="47">
      <c r="A47" s="1"/>
      <c r="B47" s="1"/>
      <c r="C47" s="8"/>
      <c r="F47" s="9"/>
      <c r="I47" s="1"/>
      <c r="L47" s="8"/>
      <c r="O47" s="1"/>
      <c r="P47" s="10"/>
      <c r="Q47" s="1"/>
    </row>
    <row r="48">
      <c r="A48" s="1"/>
      <c r="B48" s="1"/>
      <c r="C48" s="8"/>
      <c r="F48" s="9"/>
      <c r="I48" s="1"/>
      <c r="L48" s="8"/>
      <c r="O48" s="1"/>
      <c r="P48" s="10"/>
      <c r="Q48" s="1"/>
    </row>
    <row r="49">
      <c r="A49" s="1"/>
      <c r="B49" s="1"/>
      <c r="C49" s="8"/>
      <c r="F49" s="9"/>
      <c r="I49" s="1"/>
      <c r="L49" s="8"/>
      <c r="O49" s="1"/>
      <c r="P49" s="10"/>
      <c r="Q49" s="1"/>
    </row>
    <row r="50">
      <c r="A50" s="1"/>
      <c r="B50" s="1"/>
      <c r="C50" s="8"/>
      <c r="F50" s="9"/>
      <c r="I50" s="1"/>
      <c r="L50" s="8"/>
      <c r="O50" s="1"/>
      <c r="P50" s="10"/>
      <c r="Q50" s="1"/>
    </row>
    <row r="51">
      <c r="A51" s="1"/>
      <c r="B51" s="1"/>
      <c r="C51" s="8"/>
      <c r="F51" s="9"/>
      <c r="I51" s="1"/>
      <c r="L51" s="8"/>
      <c r="O51" s="1"/>
      <c r="P51" s="10"/>
      <c r="Q51" s="1"/>
    </row>
  </sheetData>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 r:id="rId12" ref="B13"/>
    <hyperlink r:id="rId13" ref="B14"/>
    <hyperlink r:id="rId14" ref="B15"/>
    <hyperlink r:id="rId15" ref="B16"/>
    <hyperlink r:id="rId16" ref="B17"/>
    <hyperlink r:id="rId17" ref="B18"/>
    <hyperlink r:id="rId18" ref="B19"/>
  </hyperlinks>
  <drawing r:id="rId19"/>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24</v>
      </c>
      <c r="B1" s="1" t="s">
        <v>1</v>
      </c>
      <c r="C1" s="1" t="s">
        <v>25</v>
      </c>
      <c r="D1" s="1" t="s">
        <v>26</v>
      </c>
      <c r="E1" s="1" t="s">
        <v>27</v>
      </c>
      <c r="F1" s="1" t="s">
        <v>28</v>
      </c>
      <c r="G1" s="1" t="s">
        <v>29</v>
      </c>
      <c r="H1" s="1" t="s">
        <v>30</v>
      </c>
      <c r="I1" s="1" t="s">
        <v>31</v>
      </c>
      <c r="J1" s="1" t="s">
        <v>32</v>
      </c>
      <c r="K1" s="1" t="s">
        <v>33</v>
      </c>
      <c r="L1" s="1" t="s">
        <v>34</v>
      </c>
      <c r="M1" s="1" t="s">
        <v>35</v>
      </c>
      <c r="N1" s="1" t="s">
        <v>36</v>
      </c>
      <c r="O1" s="1" t="s">
        <v>37</v>
      </c>
      <c r="P1" s="1" t="s">
        <v>38</v>
      </c>
      <c r="Q1" s="1" t="s">
        <v>39</v>
      </c>
    </row>
    <row r="2">
      <c r="A2" s="1" t="s">
        <v>45</v>
      </c>
      <c r="B2" s="7" t="s">
        <v>46</v>
      </c>
      <c r="C2" s="8">
        <v>741.0</v>
      </c>
      <c r="F2" s="9">
        <v>0.0093</v>
      </c>
      <c r="I2" s="1">
        <v>3.7</v>
      </c>
      <c r="L2" s="8">
        <v>79479.0</v>
      </c>
      <c r="O2" s="1">
        <v>4153.95</v>
      </c>
      <c r="P2" s="10">
        <v>46077.74162037037</v>
      </c>
      <c r="Q2" s="1" t="s">
        <v>47</v>
      </c>
    </row>
    <row r="3">
      <c r="A3" s="1" t="s">
        <v>45</v>
      </c>
      <c r="B3" s="7" t="s">
        <v>48</v>
      </c>
      <c r="C3" s="8">
        <v>418.0</v>
      </c>
      <c r="F3" s="9">
        <v>0.0059</v>
      </c>
      <c r="I3" s="1">
        <v>3.4</v>
      </c>
      <c r="L3" s="8">
        <v>70424.0</v>
      </c>
      <c r="O3" s="1">
        <v>3551.2</v>
      </c>
      <c r="P3" s="10">
        <v>46052.716828703706</v>
      </c>
      <c r="Q3" s="1" t="s">
        <v>47</v>
      </c>
    </row>
    <row r="4">
      <c r="A4" s="1" t="s">
        <v>49</v>
      </c>
      <c r="B4" s="7" t="s">
        <v>50</v>
      </c>
      <c r="C4" s="8">
        <v>341.0</v>
      </c>
      <c r="F4" s="9">
        <v>0.0062</v>
      </c>
      <c r="I4" s="1">
        <v>3.8</v>
      </c>
      <c r="L4" s="8">
        <v>55177.0</v>
      </c>
      <c r="O4" s="1">
        <v>2788.85</v>
      </c>
      <c r="P4" s="10">
        <v>46069.99914351852</v>
      </c>
      <c r="Q4" s="1" t="s">
        <v>47</v>
      </c>
    </row>
    <row r="5">
      <c r="A5" s="1" t="s">
        <v>44</v>
      </c>
      <c r="B5" s="7" t="s">
        <v>51</v>
      </c>
      <c r="C5" s="8">
        <v>180.0</v>
      </c>
      <c r="F5" s="9">
        <v>0.0042</v>
      </c>
      <c r="I5" s="1">
        <v>3.0</v>
      </c>
      <c r="L5" s="8">
        <v>42535.0</v>
      </c>
      <c r="O5" s="1">
        <v>2356.75</v>
      </c>
      <c r="P5" s="10">
        <v>46065.883726851855</v>
      </c>
      <c r="Q5" s="1" t="s">
        <v>47</v>
      </c>
    </row>
    <row r="6">
      <c r="A6" s="1" t="s">
        <v>45</v>
      </c>
      <c r="B6" s="7" t="s">
        <v>52</v>
      </c>
      <c r="C6" s="8">
        <v>388.0</v>
      </c>
      <c r="F6" s="9">
        <v>0.009</v>
      </c>
      <c r="I6" s="1">
        <v>3.0</v>
      </c>
      <c r="L6" s="8">
        <v>42927.0</v>
      </c>
      <c r="O6" s="1">
        <v>2326.35</v>
      </c>
      <c r="P6" s="10">
        <v>46017.811875</v>
      </c>
      <c r="Q6" s="1" t="s">
        <v>47</v>
      </c>
    </row>
    <row r="7">
      <c r="A7" s="1" t="s">
        <v>42</v>
      </c>
      <c r="B7" s="7" t="s">
        <v>53</v>
      </c>
      <c r="C7" s="8">
        <v>104.0</v>
      </c>
      <c r="F7" s="9">
        <v>0.0026</v>
      </c>
      <c r="I7" s="1">
        <v>3.0</v>
      </c>
      <c r="L7" s="8">
        <v>40411.0</v>
      </c>
      <c r="O7" s="1">
        <v>2100.55</v>
      </c>
      <c r="P7" s="10">
        <v>46072.866736111115</v>
      </c>
      <c r="Q7" s="1" t="s">
        <v>47</v>
      </c>
    </row>
    <row r="8">
      <c r="A8" s="1" t="s">
        <v>49</v>
      </c>
      <c r="B8" s="7" t="s">
        <v>54</v>
      </c>
      <c r="C8" s="8">
        <v>163.0</v>
      </c>
      <c r="F8" s="9">
        <v>0.0052</v>
      </c>
      <c r="I8" s="1">
        <v>3.6</v>
      </c>
      <c r="L8" s="8">
        <v>31292.0</v>
      </c>
      <c r="O8" s="1">
        <v>1794.6</v>
      </c>
      <c r="P8" s="10">
        <v>46030.227997685186</v>
      </c>
      <c r="Q8" s="1" t="s">
        <v>47</v>
      </c>
    </row>
    <row r="9">
      <c r="A9" s="1" t="s">
        <v>45</v>
      </c>
      <c r="B9" s="1" t="s">
        <v>55</v>
      </c>
      <c r="C9" s="8">
        <v>203.0</v>
      </c>
      <c r="F9" s="9">
        <v>0.0071</v>
      </c>
      <c r="I9" s="1">
        <v>6.5</v>
      </c>
      <c r="L9" s="8">
        <v>28685.0</v>
      </c>
      <c r="O9" s="1">
        <v>1614.25</v>
      </c>
      <c r="P9" s="10">
        <v>46073.60896990741</v>
      </c>
      <c r="Q9" s="1" t="s">
        <v>47</v>
      </c>
    </row>
    <row r="10">
      <c r="A10" s="1" t="s">
        <v>56</v>
      </c>
      <c r="B10" s="7" t="s">
        <v>57</v>
      </c>
      <c r="C10" s="8">
        <v>46.0</v>
      </c>
      <c r="F10" s="9">
        <v>0.0017</v>
      </c>
      <c r="I10" s="1">
        <v>3.9</v>
      </c>
      <c r="L10" s="8">
        <v>27870.0</v>
      </c>
      <c r="O10" s="1">
        <v>1523.5</v>
      </c>
      <c r="P10" s="10">
        <v>46043.595555555556</v>
      </c>
      <c r="Q10" s="1" t="s">
        <v>47</v>
      </c>
    </row>
    <row r="11">
      <c r="A11" s="1" t="s">
        <v>45</v>
      </c>
      <c r="B11" s="1" t="s">
        <v>58</v>
      </c>
      <c r="C11" s="8">
        <v>200.0</v>
      </c>
      <c r="F11" s="9">
        <v>0.0071</v>
      </c>
      <c r="I11" s="1">
        <v>4.8</v>
      </c>
      <c r="L11" s="8">
        <v>28255.0</v>
      </c>
      <c r="O11" s="1">
        <v>1492.75</v>
      </c>
      <c r="P11" s="10">
        <v>46078.6624537037</v>
      </c>
      <c r="Q11" s="1" t="s">
        <v>47</v>
      </c>
    </row>
    <row r="12">
      <c r="A12" s="1" t="s">
        <v>49</v>
      </c>
      <c r="B12" s="7" t="s">
        <v>59</v>
      </c>
      <c r="C12" s="8">
        <v>352.0</v>
      </c>
      <c r="F12" s="9">
        <v>0.0135</v>
      </c>
      <c r="I12" s="1">
        <v>3.2</v>
      </c>
      <c r="L12" s="8">
        <v>26164.0</v>
      </c>
      <c r="O12" s="1">
        <v>1438.2</v>
      </c>
      <c r="P12" s="10">
        <v>46034.08204861111</v>
      </c>
      <c r="Q12" s="1" t="s">
        <v>47</v>
      </c>
    </row>
    <row r="13">
      <c r="A13" s="1" t="s">
        <v>45</v>
      </c>
      <c r="B13" s="7" t="s">
        <v>60</v>
      </c>
      <c r="C13" s="8">
        <v>346.0</v>
      </c>
      <c r="F13" s="9">
        <v>0.0124</v>
      </c>
      <c r="I13" s="1">
        <v>5.1</v>
      </c>
      <c r="L13" s="8">
        <v>28015.0</v>
      </c>
      <c r="O13" s="1">
        <v>1430.75</v>
      </c>
      <c r="P13" s="10">
        <v>46076.71653935185</v>
      </c>
      <c r="Q13" s="1" t="s">
        <v>47</v>
      </c>
    </row>
    <row r="14">
      <c r="A14" s="1" t="s">
        <v>49</v>
      </c>
      <c r="B14" s="7" t="s">
        <v>61</v>
      </c>
      <c r="C14" s="8">
        <v>72.0</v>
      </c>
      <c r="F14" s="9">
        <v>0.0033</v>
      </c>
      <c r="I14" s="1">
        <v>4.5</v>
      </c>
      <c r="L14" s="8">
        <v>22070.0</v>
      </c>
      <c r="O14" s="1">
        <v>1333.5</v>
      </c>
      <c r="P14" s="10">
        <v>46085.28655092593</v>
      </c>
      <c r="Q14" s="1" t="s">
        <v>47</v>
      </c>
    </row>
    <row r="15">
      <c r="A15" s="1" t="s">
        <v>56</v>
      </c>
      <c r="B15" s="7" t="s">
        <v>62</v>
      </c>
      <c r="C15" s="8">
        <v>64.0</v>
      </c>
      <c r="F15" s="9">
        <v>0.0029</v>
      </c>
      <c r="I15" s="1">
        <v>3.0</v>
      </c>
      <c r="L15" s="8">
        <v>21894.0</v>
      </c>
      <c r="O15" s="1">
        <v>1324.7</v>
      </c>
      <c r="P15" s="10">
        <v>46080.82306712963</v>
      </c>
      <c r="Q15" s="1" t="s">
        <v>47</v>
      </c>
    </row>
    <row r="16">
      <c r="A16" s="1" t="s">
        <v>42</v>
      </c>
      <c r="B16" s="7" t="s">
        <v>63</v>
      </c>
      <c r="C16" s="8">
        <v>95.0</v>
      </c>
      <c r="F16" s="9">
        <v>0.0044</v>
      </c>
      <c r="I16" s="1">
        <v>4.3</v>
      </c>
      <c r="L16" s="8">
        <v>21567.0</v>
      </c>
      <c r="O16" s="1">
        <v>1308.35</v>
      </c>
      <c r="P16" s="10">
        <v>46074.578576388885</v>
      </c>
      <c r="Q16" s="1" t="s">
        <v>47</v>
      </c>
    </row>
    <row r="17">
      <c r="A17" s="1" t="s">
        <v>49</v>
      </c>
      <c r="B17" s="7" t="s">
        <v>64</v>
      </c>
      <c r="C17" s="8">
        <v>111.0</v>
      </c>
      <c r="F17" s="9">
        <v>0.0047</v>
      </c>
      <c r="I17" s="1">
        <v>3.7</v>
      </c>
      <c r="L17" s="8">
        <v>23550.0</v>
      </c>
      <c r="O17" s="1">
        <v>1207.5</v>
      </c>
      <c r="P17" s="10">
        <v>46085.285879629635</v>
      </c>
      <c r="Q17" s="1" t="s">
        <v>47</v>
      </c>
    </row>
    <row r="18">
      <c r="A18" s="1" t="s">
        <v>42</v>
      </c>
      <c r="B18" s="7" t="s">
        <v>65</v>
      </c>
      <c r="C18" s="8">
        <v>30.0</v>
      </c>
      <c r="F18" s="9">
        <v>0.0014</v>
      </c>
      <c r="I18" s="1">
        <v>6.3</v>
      </c>
      <c r="L18" s="8">
        <v>20902.0</v>
      </c>
      <c r="O18" s="1">
        <v>1175.1</v>
      </c>
      <c r="P18" s="10">
        <v>46046.578055555554</v>
      </c>
      <c r="Q18" s="1" t="s">
        <v>47</v>
      </c>
    </row>
    <row r="19">
      <c r="A19" s="1" t="s">
        <v>49</v>
      </c>
      <c r="B19" s="7" t="s">
        <v>66</v>
      </c>
      <c r="C19" s="8">
        <v>84.0</v>
      </c>
      <c r="F19" s="9">
        <v>0.0045</v>
      </c>
      <c r="I19" s="1">
        <v>4.9</v>
      </c>
      <c r="L19" s="8">
        <v>18524.0</v>
      </c>
      <c r="O19" s="1">
        <v>1106.2</v>
      </c>
      <c r="P19" s="10">
        <v>46030.95321759259</v>
      </c>
      <c r="Q19" s="1" t="s">
        <v>47</v>
      </c>
    </row>
    <row r="20">
      <c r="A20" s="1" t="s">
        <v>49</v>
      </c>
      <c r="B20" s="7" t="s">
        <v>67</v>
      </c>
      <c r="C20" s="8">
        <v>111.0</v>
      </c>
      <c r="F20" s="9">
        <v>0.0054</v>
      </c>
      <c r="I20" s="1">
        <v>4.6</v>
      </c>
      <c r="L20" s="8">
        <v>20511.0</v>
      </c>
      <c r="O20" s="1">
        <v>1055.55</v>
      </c>
      <c r="P20" s="10">
        <v>46030.22405092593</v>
      </c>
      <c r="Q20" s="1" t="s">
        <v>47</v>
      </c>
    </row>
    <row r="21">
      <c r="A21" s="1" t="s">
        <v>44</v>
      </c>
      <c r="B21" s="7" t="s">
        <v>68</v>
      </c>
      <c r="C21" s="8">
        <v>107.0</v>
      </c>
      <c r="F21" s="9">
        <v>0.0058</v>
      </c>
      <c r="I21" s="1">
        <v>3.1</v>
      </c>
      <c r="L21" s="8">
        <v>18467.0</v>
      </c>
      <c r="O21" s="1">
        <v>1053.35</v>
      </c>
      <c r="P21" s="10">
        <v>46069.77924768519</v>
      </c>
      <c r="Q21" s="1" t="s">
        <v>47</v>
      </c>
    </row>
    <row r="22">
      <c r="A22" s="1" t="s">
        <v>49</v>
      </c>
      <c r="B22" s="7" t="s">
        <v>69</v>
      </c>
      <c r="C22" s="8">
        <v>145.0</v>
      </c>
      <c r="F22" s="9">
        <v>0.009</v>
      </c>
      <c r="I22" s="1">
        <v>5.3</v>
      </c>
      <c r="L22" s="8">
        <v>16105.0</v>
      </c>
      <c r="O22" s="1">
        <v>1035.25</v>
      </c>
      <c r="P22" s="10">
        <v>46030.21430555556</v>
      </c>
      <c r="Q22" s="1" t="s">
        <v>47</v>
      </c>
    </row>
    <row r="23">
      <c r="A23" s="1" t="s">
        <v>49</v>
      </c>
      <c r="B23" s="7" t="s">
        <v>70</v>
      </c>
      <c r="C23" s="8">
        <v>49.0</v>
      </c>
      <c r="F23" s="9">
        <v>0.0027</v>
      </c>
      <c r="I23" s="1">
        <v>5.7</v>
      </c>
      <c r="L23" s="8">
        <v>18090.0</v>
      </c>
      <c r="O23" s="1">
        <v>934.5</v>
      </c>
      <c r="P23" s="10">
        <v>46085.28681712963</v>
      </c>
      <c r="Q23" s="1" t="s">
        <v>47</v>
      </c>
    </row>
    <row r="24">
      <c r="A24" s="1" t="s">
        <v>42</v>
      </c>
      <c r="B24" s="7" t="s">
        <v>71</v>
      </c>
      <c r="C24" s="8">
        <v>31.0</v>
      </c>
      <c r="F24" s="9">
        <v>0.0017</v>
      </c>
      <c r="I24" s="1">
        <v>4.5</v>
      </c>
      <c r="L24" s="8">
        <v>17752.0</v>
      </c>
      <c r="O24" s="1">
        <v>917.6</v>
      </c>
      <c r="P24" s="10">
        <v>46072.87042824074</v>
      </c>
      <c r="Q24" s="1" t="s">
        <v>47</v>
      </c>
    </row>
    <row r="25">
      <c r="A25" s="1" t="s">
        <v>49</v>
      </c>
      <c r="B25" s="7" t="s">
        <v>72</v>
      </c>
      <c r="C25" s="8">
        <v>40.0</v>
      </c>
      <c r="F25" s="9">
        <v>0.0029</v>
      </c>
      <c r="I25" s="1">
        <v>2.7</v>
      </c>
      <c r="L25" s="8">
        <v>13672.0</v>
      </c>
      <c r="O25" s="1">
        <v>913.6</v>
      </c>
      <c r="P25" s="10">
        <v>46085.288240740745</v>
      </c>
      <c r="Q25" s="1" t="s">
        <v>47</v>
      </c>
    </row>
    <row r="26">
      <c r="A26" s="1" t="s">
        <v>49</v>
      </c>
      <c r="B26" s="7" t="s">
        <v>73</v>
      </c>
      <c r="C26" s="8">
        <v>84.0</v>
      </c>
      <c r="F26" s="9">
        <v>0.0062</v>
      </c>
      <c r="I26" s="1">
        <v>6.4</v>
      </c>
      <c r="L26" s="8">
        <v>13653.0</v>
      </c>
      <c r="O26" s="1">
        <v>912.65</v>
      </c>
      <c r="P26" s="10">
        <v>46034.093506944446</v>
      </c>
      <c r="Q26" s="1" t="s">
        <v>47</v>
      </c>
    </row>
    <row r="27">
      <c r="A27" s="1" t="s">
        <v>44</v>
      </c>
      <c r="B27" s="7" t="s">
        <v>74</v>
      </c>
      <c r="C27" s="8">
        <v>219.0</v>
      </c>
      <c r="F27" s="9">
        <v>0.0165</v>
      </c>
      <c r="I27" s="1">
        <v>2.2</v>
      </c>
      <c r="L27" s="8">
        <v>13267.0</v>
      </c>
      <c r="O27" s="1">
        <v>893.35</v>
      </c>
      <c r="P27" s="10">
        <v>46067.797372685185</v>
      </c>
      <c r="Q27" s="1" t="s">
        <v>47</v>
      </c>
    </row>
    <row r="28">
      <c r="A28" s="1" t="s">
        <v>42</v>
      </c>
      <c r="B28" s="7" t="s">
        <v>75</v>
      </c>
      <c r="C28" s="8">
        <v>51.0</v>
      </c>
      <c r="F28" s="9">
        <v>0.0034</v>
      </c>
      <c r="I28" s="1">
        <v>2.6</v>
      </c>
      <c r="L28" s="8">
        <v>15182.0</v>
      </c>
      <c r="O28" s="1">
        <v>889.1</v>
      </c>
      <c r="P28" s="10">
        <v>46078.690682870365</v>
      </c>
      <c r="Q28" s="1" t="s">
        <v>47</v>
      </c>
    </row>
    <row r="29">
      <c r="A29" s="1" t="s">
        <v>45</v>
      </c>
      <c r="B29" s="7" t="s">
        <v>76</v>
      </c>
      <c r="C29" s="8">
        <v>139.0</v>
      </c>
      <c r="F29" s="9">
        <v>0.0107</v>
      </c>
      <c r="I29" s="1">
        <v>5.2</v>
      </c>
      <c r="L29" s="8">
        <v>13008.0</v>
      </c>
      <c r="O29" s="1">
        <v>880.4</v>
      </c>
      <c r="P29" s="10">
        <v>46074.5859375</v>
      </c>
      <c r="Q29" s="1" t="s">
        <v>47</v>
      </c>
    </row>
    <row r="30">
      <c r="A30" s="1" t="s">
        <v>42</v>
      </c>
      <c r="B30" s="7" t="s">
        <v>77</v>
      </c>
      <c r="C30" s="8">
        <v>15.0</v>
      </c>
      <c r="F30" s="9">
        <v>0.001</v>
      </c>
      <c r="I30" s="1">
        <v>4.5</v>
      </c>
      <c r="L30" s="8">
        <v>14719.0</v>
      </c>
      <c r="O30" s="1">
        <v>865.95</v>
      </c>
      <c r="P30" s="10">
        <v>46020.67491898148</v>
      </c>
      <c r="Q30" s="1" t="s">
        <v>47</v>
      </c>
    </row>
    <row r="31">
      <c r="A31" s="1" t="s">
        <v>56</v>
      </c>
      <c r="B31" s="7" t="s">
        <v>78</v>
      </c>
      <c r="C31" s="8">
        <v>186.0</v>
      </c>
      <c r="F31" s="9">
        <v>0.0127</v>
      </c>
      <c r="I31" s="1">
        <v>3.8</v>
      </c>
      <c r="L31" s="8">
        <v>14693.0</v>
      </c>
      <c r="O31" s="1">
        <v>864.65</v>
      </c>
      <c r="P31" s="10">
        <v>46081.60511574074</v>
      </c>
      <c r="Q31" s="1" t="s">
        <v>47</v>
      </c>
    </row>
    <row r="32">
      <c r="A32" s="1" t="s">
        <v>56</v>
      </c>
      <c r="B32" s="7" t="s">
        <v>79</v>
      </c>
      <c r="C32" s="8">
        <v>21.0</v>
      </c>
      <c r="F32" s="9">
        <v>0.0013</v>
      </c>
      <c r="I32" s="1">
        <v>2.0</v>
      </c>
      <c r="L32" s="8">
        <v>16408.0</v>
      </c>
      <c r="O32" s="1">
        <v>850.4</v>
      </c>
      <c r="P32" s="10">
        <v>46073.67015046296</v>
      </c>
      <c r="Q32" s="1" t="s">
        <v>47</v>
      </c>
    </row>
    <row r="33">
      <c r="A33" s="1" t="s">
        <v>49</v>
      </c>
      <c r="B33" s="7" t="s">
        <v>80</v>
      </c>
      <c r="C33" s="8">
        <v>27.0</v>
      </c>
      <c r="F33" s="9">
        <v>0.0022</v>
      </c>
      <c r="I33" s="1">
        <v>6.0</v>
      </c>
      <c r="L33" s="8">
        <v>12387.0</v>
      </c>
      <c r="O33" s="1">
        <v>849.35</v>
      </c>
      <c r="P33" s="10">
        <v>46085.28912037037</v>
      </c>
      <c r="Q33" s="1" t="s">
        <v>47</v>
      </c>
    </row>
    <row r="34">
      <c r="A34" s="1" t="s">
        <v>49</v>
      </c>
      <c r="B34" s="7" t="s">
        <v>81</v>
      </c>
      <c r="C34" s="8">
        <v>59.0</v>
      </c>
      <c r="F34" s="9">
        <v>0.0045</v>
      </c>
      <c r="I34" s="1">
        <v>4.1</v>
      </c>
      <c r="L34" s="8">
        <v>12974.0</v>
      </c>
      <c r="O34" s="1">
        <v>828.7</v>
      </c>
      <c r="P34" s="10">
        <v>46030.14394675926</v>
      </c>
      <c r="Q34" s="1" t="s">
        <v>47</v>
      </c>
    </row>
    <row r="35">
      <c r="A35" s="1" t="s">
        <v>49</v>
      </c>
      <c r="B35" s="7" t="s">
        <v>82</v>
      </c>
      <c r="C35" s="8">
        <v>182.0</v>
      </c>
      <c r="F35" s="9">
        <v>0.0115</v>
      </c>
      <c r="I35" s="1">
        <v>4.7</v>
      </c>
      <c r="L35" s="8">
        <v>15783.0</v>
      </c>
      <c r="O35" s="1">
        <v>819.15</v>
      </c>
      <c r="P35" s="10">
        <v>46085.28755787037</v>
      </c>
      <c r="Q35" s="1" t="s">
        <v>47</v>
      </c>
    </row>
    <row r="36">
      <c r="A36" s="1" t="s">
        <v>42</v>
      </c>
      <c r="B36" s="7" t="s">
        <v>83</v>
      </c>
      <c r="C36" s="8">
        <v>16.0</v>
      </c>
      <c r="F36" s="9">
        <v>0.0012</v>
      </c>
      <c r="I36" s="1">
        <v>5.5</v>
      </c>
      <c r="L36" s="8">
        <v>13775.0</v>
      </c>
      <c r="O36" s="1">
        <v>818.75</v>
      </c>
      <c r="P36" s="10">
        <v>46050.83157407407</v>
      </c>
      <c r="Q36" s="1" t="s">
        <v>47</v>
      </c>
    </row>
    <row r="37">
      <c r="A37" s="1" t="s">
        <v>56</v>
      </c>
      <c r="B37" s="7" t="s">
        <v>84</v>
      </c>
      <c r="C37" s="8">
        <v>37.0</v>
      </c>
      <c r="F37" s="9">
        <v>0.0026</v>
      </c>
      <c r="I37" s="1">
        <v>2.7</v>
      </c>
      <c r="L37" s="8">
        <v>14355.0</v>
      </c>
      <c r="O37" s="1">
        <v>797.75</v>
      </c>
      <c r="P37" s="10">
        <v>46080.825960648144</v>
      </c>
      <c r="Q37" s="1" t="s">
        <v>47</v>
      </c>
    </row>
    <row r="38">
      <c r="A38" s="1" t="s">
        <v>49</v>
      </c>
      <c r="B38" s="7" t="s">
        <v>85</v>
      </c>
      <c r="C38" s="8">
        <v>63.0</v>
      </c>
      <c r="F38" s="9">
        <v>0.0056</v>
      </c>
      <c r="I38" s="1">
        <v>3.8</v>
      </c>
      <c r="L38" s="8">
        <v>11253.0</v>
      </c>
      <c r="O38" s="1">
        <v>792.65</v>
      </c>
      <c r="P38" s="10">
        <v>46085.28982638889</v>
      </c>
      <c r="Q38" s="1" t="s">
        <v>47</v>
      </c>
    </row>
    <row r="39">
      <c r="A39" s="1" t="s">
        <v>44</v>
      </c>
      <c r="B39" s="7" t="s">
        <v>86</v>
      </c>
      <c r="C39" s="8">
        <v>54.0</v>
      </c>
      <c r="F39" s="9">
        <v>0.0049</v>
      </c>
      <c r="I39" s="1">
        <v>2.5</v>
      </c>
      <c r="L39" s="8">
        <v>10939.0</v>
      </c>
      <c r="O39" s="1">
        <v>776.95</v>
      </c>
      <c r="P39" s="10">
        <v>46067.733310185184</v>
      </c>
      <c r="Q39" s="1" t="s">
        <v>47</v>
      </c>
    </row>
    <row r="40">
      <c r="A40" s="1" t="s">
        <v>43</v>
      </c>
      <c r="B40" s="7" t="s">
        <v>87</v>
      </c>
      <c r="C40" s="8">
        <v>77.0</v>
      </c>
      <c r="F40" s="9">
        <v>0.0053</v>
      </c>
      <c r="I40" s="1">
        <v>3.5</v>
      </c>
      <c r="L40" s="8">
        <v>14411.0</v>
      </c>
      <c r="O40" s="1">
        <v>750.55</v>
      </c>
      <c r="P40" s="10">
        <v>46073.82677083333</v>
      </c>
      <c r="Q40" s="1" t="s">
        <v>47</v>
      </c>
    </row>
    <row r="41">
      <c r="A41" s="1" t="s">
        <v>49</v>
      </c>
      <c r="B41" s="7" t="s">
        <v>88</v>
      </c>
      <c r="C41" s="8">
        <v>27.0</v>
      </c>
      <c r="F41" s="9">
        <v>0.0025</v>
      </c>
      <c r="I41" s="1">
        <v>5.1</v>
      </c>
      <c r="L41" s="8">
        <v>10894.0</v>
      </c>
      <c r="O41" s="1">
        <v>724.7</v>
      </c>
      <c r="P41" s="10">
        <v>46085.29075231482</v>
      </c>
      <c r="Q41" s="1" t="s">
        <v>47</v>
      </c>
    </row>
    <row r="42">
      <c r="A42" s="1" t="s">
        <v>42</v>
      </c>
      <c r="B42" s="7" t="s">
        <v>89</v>
      </c>
      <c r="C42" s="8">
        <v>30.0</v>
      </c>
      <c r="F42" s="9">
        <v>0.0022</v>
      </c>
      <c r="I42" s="1">
        <v>5.4</v>
      </c>
      <c r="L42" s="8">
        <v>13836.0</v>
      </c>
      <c r="O42" s="1">
        <v>721.8</v>
      </c>
      <c r="P42" s="10">
        <v>46061.90662037037</v>
      </c>
      <c r="Q42" s="1" t="s">
        <v>47</v>
      </c>
    </row>
    <row r="43">
      <c r="A43" s="1" t="s">
        <v>49</v>
      </c>
      <c r="B43" s="7" t="s">
        <v>90</v>
      </c>
      <c r="C43" s="8">
        <v>44.0</v>
      </c>
      <c r="F43" s="9">
        <v>0.0041</v>
      </c>
      <c r="I43" s="1">
        <v>4.8</v>
      </c>
      <c r="L43" s="8">
        <v>10628.0</v>
      </c>
      <c r="O43" s="1">
        <v>661.4</v>
      </c>
      <c r="P43" s="10">
        <v>46085.291226851856</v>
      </c>
      <c r="Q43" s="1" t="s">
        <v>47</v>
      </c>
    </row>
    <row r="44">
      <c r="A44" s="1" t="s">
        <v>42</v>
      </c>
      <c r="B44" s="7" t="s">
        <v>91</v>
      </c>
      <c r="C44" s="8">
        <v>142.0</v>
      </c>
      <c r="F44" s="9">
        <v>0.0125</v>
      </c>
      <c r="I44" s="1">
        <v>5.1</v>
      </c>
      <c r="L44" s="8">
        <v>11338.0</v>
      </c>
      <c r="O44" s="1">
        <v>646.9</v>
      </c>
      <c r="P44" s="10">
        <v>46078.69012731481</v>
      </c>
      <c r="Q44" s="1" t="s">
        <v>47</v>
      </c>
    </row>
    <row r="45">
      <c r="A45" s="1" t="s">
        <v>56</v>
      </c>
      <c r="B45" s="7" t="s">
        <v>92</v>
      </c>
      <c r="C45" s="8">
        <v>15.0</v>
      </c>
      <c r="F45" s="9">
        <v>0.0014</v>
      </c>
      <c r="I45" s="1">
        <v>3.9</v>
      </c>
      <c r="L45" s="8">
        <v>11077.0</v>
      </c>
      <c r="O45" s="1">
        <v>633.85</v>
      </c>
      <c r="P45" s="10">
        <v>46043.59243055555</v>
      </c>
      <c r="Q45" s="1" t="s">
        <v>47</v>
      </c>
    </row>
    <row r="46">
      <c r="A46" s="1" t="s">
        <v>49</v>
      </c>
      <c r="B46" s="7" t="s">
        <v>93</v>
      </c>
      <c r="C46" s="8">
        <v>23.0</v>
      </c>
      <c r="F46" s="9">
        <v>0.0029</v>
      </c>
      <c r="I46" s="1">
        <v>5.4</v>
      </c>
      <c r="L46" s="8">
        <v>8057.0</v>
      </c>
      <c r="O46" s="1">
        <v>632.85</v>
      </c>
      <c r="P46" s="10">
        <v>46079.18711805556</v>
      </c>
      <c r="Q46" s="1" t="s">
        <v>47</v>
      </c>
    </row>
    <row r="47">
      <c r="A47" s="1" t="s">
        <v>56</v>
      </c>
      <c r="B47" s="7" t="s">
        <v>94</v>
      </c>
      <c r="C47" s="8">
        <v>40.0</v>
      </c>
      <c r="F47" s="9">
        <v>0.0037</v>
      </c>
      <c r="I47" s="1">
        <v>2.9</v>
      </c>
      <c r="L47" s="8">
        <v>10736.0</v>
      </c>
      <c r="O47" s="1">
        <v>616.8</v>
      </c>
      <c r="P47" s="10">
        <v>46080.78996527778</v>
      </c>
      <c r="Q47" s="1" t="s">
        <v>47</v>
      </c>
    </row>
    <row r="48">
      <c r="A48" s="1" t="s">
        <v>44</v>
      </c>
      <c r="B48" s="7" t="s">
        <v>95</v>
      </c>
      <c r="C48" s="8">
        <v>26.0</v>
      </c>
      <c r="F48" s="9">
        <v>0.0034</v>
      </c>
      <c r="I48" s="1">
        <v>4.5</v>
      </c>
      <c r="L48" s="8">
        <v>7643.0</v>
      </c>
      <c r="O48" s="1">
        <v>612.15</v>
      </c>
      <c r="P48" s="10">
        <v>46074.588379629626</v>
      </c>
      <c r="Q48" s="1" t="s">
        <v>47</v>
      </c>
    </row>
    <row r="49">
      <c r="A49" s="1" t="s">
        <v>49</v>
      </c>
      <c r="B49" s="7" t="s">
        <v>96</v>
      </c>
      <c r="C49" s="8">
        <v>40.0</v>
      </c>
      <c r="F49" s="9">
        <v>0.0053</v>
      </c>
      <c r="I49" s="1">
        <v>5.4</v>
      </c>
      <c r="L49" s="8">
        <v>7487.0</v>
      </c>
      <c r="O49" s="1">
        <v>604.35</v>
      </c>
      <c r="P49" s="10">
        <v>46085.29144675926</v>
      </c>
      <c r="Q49" s="1" t="s">
        <v>47</v>
      </c>
    </row>
    <row r="50">
      <c r="A50" s="1" t="s">
        <v>56</v>
      </c>
      <c r="B50" s="7" t="s">
        <v>97</v>
      </c>
      <c r="C50" s="8">
        <v>29.0</v>
      </c>
      <c r="F50" s="9">
        <v>0.0039</v>
      </c>
      <c r="I50" s="1">
        <v>3.7</v>
      </c>
      <c r="L50" s="8">
        <v>7465.0</v>
      </c>
      <c r="O50" s="1">
        <v>603.25</v>
      </c>
      <c r="P50" s="10">
        <v>46074.546631944446</v>
      </c>
      <c r="Q50" s="1" t="s">
        <v>47</v>
      </c>
    </row>
    <row r="51">
      <c r="A51" s="1" t="s">
        <v>56</v>
      </c>
      <c r="B51" s="7" t="s">
        <v>98</v>
      </c>
      <c r="C51" s="8">
        <v>222.0</v>
      </c>
      <c r="F51" s="9">
        <v>0.0195</v>
      </c>
      <c r="I51" s="1">
        <v>5.2</v>
      </c>
      <c r="L51" s="8">
        <v>11381.0</v>
      </c>
      <c r="O51" s="1">
        <v>599.05</v>
      </c>
      <c r="P51" s="10">
        <v>46069.73300925926</v>
      </c>
      <c r="Q51" s="1" t="s">
        <v>47</v>
      </c>
    </row>
    <row r="52">
      <c r="A52" s="1" t="s">
        <v>49</v>
      </c>
      <c r="B52" s="7" t="s">
        <v>99</v>
      </c>
      <c r="C52" s="8">
        <v>34.0</v>
      </c>
      <c r="F52" s="9">
        <v>0.0047</v>
      </c>
      <c r="I52" s="1">
        <v>3.1</v>
      </c>
      <c r="L52" s="8">
        <v>7239.0</v>
      </c>
      <c r="O52" s="1">
        <v>591.95</v>
      </c>
      <c r="P52" s="10">
        <v>46030.18791666666</v>
      </c>
      <c r="Q52" s="1" t="s">
        <v>47</v>
      </c>
    </row>
    <row r="53">
      <c r="A53" s="1" t="s">
        <v>42</v>
      </c>
      <c r="B53" s="7" t="s">
        <v>100</v>
      </c>
      <c r="C53" s="8">
        <v>55.0</v>
      </c>
      <c r="F53" s="9">
        <v>0.0078</v>
      </c>
      <c r="I53" s="1">
        <v>3.2</v>
      </c>
      <c r="L53" s="8">
        <v>7047.0</v>
      </c>
      <c r="O53" s="1">
        <v>582.35</v>
      </c>
      <c r="P53" s="10">
        <v>46073.640081018515</v>
      </c>
      <c r="Q53" s="1" t="s">
        <v>47</v>
      </c>
    </row>
    <row r="54">
      <c r="A54" s="1" t="s">
        <v>45</v>
      </c>
      <c r="B54" s="7" t="s">
        <v>101</v>
      </c>
      <c r="C54" s="8">
        <v>56.0</v>
      </c>
      <c r="F54" s="9">
        <v>0.0052</v>
      </c>
      <c r="I54" s="1">
        <v>3.3</v>
      </c>
      <c r="L54" s="8">
        <v>10734.0</v>
      </c>
      <c r="O54" s="1">
        <v>566.7</v>
      </c>
      <c r="P54" s="10">
        <v>46078.67748842592</v>
      </c>
      <c r="Q54" s="1" t="s">
        <v>47</v>
      </c>
    </row>
    <row r="55">
      <c r="A55" s="1" t="s">
        <v>56</v>
      </c>
      <c r="B55" s="7" t="s">
        <v>102</v>
      </c>
      <c r="C55" s="8">
        <v>5.0</v>
      </c>
      <c r="F55" s="9">
        <v>5.0E-4</v>
      </c>
      <c r="I55" s="1">
        <v>2.4</v>
      </c>
      <c r="L55" s="8">
        <v>10725.0</v>
      </c>
      <c r="O55" s="1">
        <v>566.25</v>
      </c>
      <c r="P55" s="10">
        <v>46080.81449074074</v>
      </c>
      <c r="Q55" s="1" t="s">
        <v>47</v>
      </c>
    </row>
    <row r="56">
      <c r="A56" s="1" t="s">
        <v>42</v>
      </c>
      <c r="B56" s="7" t="s">
        <v>103</v>
      </c>
      <c r="C56" s="8">
        <v>33.0</v>
      </c>
      <c r="F56" s="9">
        <v>0.0038</v>
      </c>
      <c r="I56" s="1">
        <v>4.0</v>
      </c>
      <c r="L56" s="8">
        <v>8644.0</v>
      </c>
      <c r="O56" s="1">
        <v>562.2</v>
      </c>
      <c r="P56" s="10">
        <v>46078.69440972222</v>
      </c>
      <c r="Q56" s="1" t="s">
        <v>47</v>
      </c>
    </row>
    <row r="57">
      <c r="A57" s="1" t="s">
        <v>42</v>
      </c>
      <c r="B57" s="7" t="s">
        <v>104</v>
      </c>
      <c r="C57" s="8">
        <v>19.0</v>
      </c>
      <c r="F57" s="9">
        <v>0.002</v>
      </c>
      <c r="I57" s="1">
        <v>5.9</v>
      </c>
      <c r="L57" s="8">
        <v>9409.0</v>
      </c>
      <c r="O57" s="1">
        <v>550.45</v>
      </c>
      <c r="P57" s="10">
        <v>45990.81831018519</v>
      </c>
      <c r="Q57" s="1" t="s">
        <v>47</v>
      </c>
    </row>
    <row r="58">
      <c r="A58" s="1" t="s">
        <v>49</v>
      </c>
      <c r="B58" s="7" t="s">
        <v>105</v>
      </c>
      <c r="C58" s="8">
        <v>37.0</v>
      </c>
      <c r="F58" s="9">
        <v>0.0044</v>
      </c>
      <c r="I58" s="1">
        <v>3.5</v>
      </c>
      <c r="L58" s="8">
        <v>8336.0</v>
      </c>
      <c r="O58" s="1">
        <v>546.8</v>
      </c>
      <c r="P58" s="10">
        <v>46030.929756944446</v>
      </c>
      <c r="Q58" s="1" t="s">
        <v>47</v>
      </c>
    </row>
    <row r="59">
      <c r="A59" s="1" t="s">
        <v>44</v>
      </c>
      <c r="B59" s="7" t="s">
        <v>106</v>
      </c>
      <c r="C59" s="8">
        <v>20.0</v>
      </c>
      <c r="F59" s="9">
        <v>0.0022</v>
      </c>
      <c r="I59" s="1">
        <v>2.6</v>
      </c>
      <c r="L59" s="8">
        <v>9153.0</v>
      </c>
      <c r="O59" s="1">
        <v>537.65</v>
      </c>
      <c r="P59" s="10">
        <v>46076.73498842593</v>
      </c>
      <c r="Q59" s="1" t="s">
        <v>47</v>
      </c>
    </row>
    <row r="60">
      <c r="A60" s="1" t="s">
        <v>49</v>
      </c>
      <c r="B60" s="7" t="s">
        <v>107</v>
      </c>
      <c r="C60" s="8">
        <v>57.0</v>
      </c>
      <c r="F60" s="9">
        <v>0.0056</v>
      </c>
      <c r="I60" s="1">
        <v>4.7</v>
      </c>
      <c r="L60" s="8">
        <v>10150.0</v>
      </c>
      <c r="O60" s="1">
        <v>537.5</v>
      </c>
      <c r="P60" s="10">
        <v>46030.17971064815</v>
      </c>
      <c r="Q60" s="1" t="s">
        <v>47</v>
      </c>
    </row>
    <row r="61">
      <c r="A61" s="1" t="s">
        <v>42</v>
      </c>
      <c r="B61" s="7" t="s">
        <v>108</v>
      </c>
      <c r="C61" s="8">
        <v>14.0</v>
      </c>
      <c r="F61" s="9">
        <v>0.0015</v>
      </c>
      <c r="I61" s="1">
        <v>3.0</v>
      </c>
      <c r="L61" s="8">
        <v>9055.0</v>
      </c>
      <c r="O61" s="1">
        <v>532.75</v>
      </c>
      <c r="P61" s="10">
        <v>46046.58100694444</v>
      </c>
      <c r="Q61" s="1" t="s">
        <v>47</v>
      </c>
    </row>
    <row r="62">
      <c r="A62" s="1" t="s">
        <v>42</v>
      </c>
      <c r="B62" s="7" t="s">
        <v>109</v>
      </c>
      <c r="C62" s="8">
        <v>47.0</v>
      </c>
      <c r="F62" s="9">
        <v>0.0047</v>
      </c>
      <c r="I62" s="1">
        <v>4.6</v>
      </c>
      <c r="L62" s="8">
        <v>10013.0</v>
      </c>
      <c r="O62" s="1">
        <v>530.65</v>
      </c>
      <c r="P62" s="10">
        <v>46029.651296296295</v>
      </c>
      <c r="Q62" s="1" t="s">
        <v>47</v>
      </c>
    </row>
    <row r="63">
      <c r="A63" s="1" t="s">
        <v>49</v>
      </c>
      <c r="B63" s="7" t="s">
        <v>110</v>
      </c>
      <c r="C63" s="8">
        <v>14.0</v>
      </c>
      <c r="F63" s="9">
        <v>0.0018</v>
      </c>
      <c r="I63" s="1">
        <v>3.0</v>
      </c>
      <c r="L63" s="8">
        <v>7943.0</v>
      </c>
      <c r="O63" s="1">
        <v>527.15</v>
      </c>
      <c r="P63" s="10">
        <v>46035.16195601852</v>
      </c>
      <c r="Q63" s="1" t="s">
        <v>47</v>
      </c>
    </row>
    <row r="64">
      <c r="A64" s="1" t="s">
        <v>44</v>
      </c>
      <c r="B64" s="7" t="s">
        <v>111</v>
      </c>
      <c r="C64" s="8">
        <v>29.0</v>
      </c>
      <c r="F64" s="9">
        <v>0.0051</v>
      </c>
      <c r="I64" s="1">
        <v>5.2</v>
      </c>
      <c r="L64" s="8">
        <v>5736.0</v>
      </c>
      <c r="O64" s="1">
        <v>516.8</v>
      </c>
      <c r="P64" s="10">
        <v>46067.53839120371</v>
      </c>
      <c r="Q64" s="1" t="s">
        <v>47</v>
      </c>
    </row>
    <row r="65">
      <c r="A65" s="1" t="s">
        <v>56</v>
      </c>
      <c r="B65" s="7" t="s">
        <v>112</v>
      </c>
      <c r="C65" s="8">
        <v>8.0</v>
      </c>
      <c r="F65" s="9">
        <v>0.0015</v>
      </c>
      <c r="I65" s="1">
        <v>3.3</v>
      </c>
      <c r="L65" s="8">
        <v>5367.0</v>
      </c>
      <c r="O65" s="1">
        <v>498.35</v>
      </c>
      <c r="P65" s="10">
        <v>46043.61696759259</v>
      </c>
      <c r="Q65" s="1" t="s">
        <v>47</v>
      </c>
    </row>
    <row r="66">
      <c r="A66" s="1" t="s">
        <v>42</v>
      </c>
      <c r="B66" s="7" t="s">
        <v>113</v>
      </c>
      <c r="C66" s="8">
        <v>12.0</v>
      </c>
      <c r="F66" s="9">
        <v>0.0013</v>
      </c>
      <c r="I66" s="1">
        <v>4.8</v>
      </c>
      <c r="L66" s="8">
        <v>9270.0</v>
      </c>
      <c r="O66" s="1">
        <v>493.5</v>
      </c>
      <c r="P66" s="10">
        <v>46039.5844212963</v>
      </c>
      <c r="Q66" s="1" t="s">
        <v>47</v>
      </c>
    </row>
    <row r="67">
      <c r="A67" s="1" t="s">
        <v>45</v>
      </c>
      <c r="B67" s="7" t="s">
        <v>114</v>
      </c>
      <c r="C67" s="8">
        <v>56.0</v>
      </c>
      <c r="F67" s="9">
        <v>0.0061</v>
      </c>
      <c r="I67" s="1">
        <v>5.9</v>
      </c>
      <c r="L67" s="8">
        <v>9203.0</v>
      </c>
      <c r="O67" s="1">
        <v>490.15</v>
      </c>
      <c r="P67" s="10">
        <v>46078.673321759255</v>
      </c>
      <c r="Q67" s="1" t="s">
        <v>47</v>
      </c>
    </row>
    <row r="68">
      <c r="A68" s="1" t="s">
        <v>49</v>
      </c>
      <c r="B68" s="7" t="s">
        <v>115</v>
      </c>
      <c r="C68" s="8">
        <v>41.0</v>
      </c>
      <c r="F68" s="9">
        <v>0.008</v>
      </c>
      <c r="I68" s="1">
        <v>5.5</v>
      </c>
      <c r="L68" s="8">
        <v>5138.0</v>
      </c>
      <c r="O68" s="1">
        <v>486.9</v>
      </c>
      <c r="P68" s="10">
        <v>46030.185578703706</v>
      </c>
      <c r="Q68" s="1" t="s">
        <v>47</v>
      </c>
    </row>
    <row r="69">
      <c r="A69" s="1" t="s">
        <v>40</v>
      </c>
      <c r="B69" s="7" t="s">
        <v>116</v>
      </c>
      <c r="C69" s="8">
        <v>44.0</v>
      </c>
      <c r="F69" s="9">
        <v>0.0055</v>
      </c>
      <c r="I69" s="1">
        <v>2.9</v>
      </c>
      <c r="L69" s="8">
        <v>7962.0</v>
      </c>
      <c r="O69" s="1">
        <v>478.1</v>
      </c>
      <c r="P69" s="10">
        <v>46078.85415509259</v>
      </c>
      <c r="Q69" s="1" t="s">
        <v>47</v>
      </c>
    </row>
    <row r="70">
      <c r="A70" s="1" t="s">
        <v>42</v>
      </c>
      <c r="B70" s="7" t="s">
        <v>117</v>
      </c>
      <c r="C70" s="8">
        <v>6.0</v>
      </c>
      <c r="F70" s="9">
        <v>8.0E-4</v>
      </c>
      <c r="I70" s="1">
        <v>8.1</v>
      </c>
      <c r="L70" s="8">
        <v>7910.0</v>
      </c>
      <c r="O70" s="1">
        <v>475.5</v>
      </c>
      <c r="P70" s="10">
        <v>46078.755995370375</v>
      </c>
      <c r="Q70" s="1" t="s">
        <v>47</v>
      </c>
    </row>
    <row r="71">
      <c r="A71" s="1" t="s">
        <v>42</v>
      </c>
      <c r="B71" s="7" t="s">
        <v>118</v>
      </c>
      <c r="C71" s="8">
        <v>42.0</v>
      </c>
      <c r="F71" s="9">
        <v>0.0048</v>
      </c>
      <c r="I71" s="1">
        <v>3.6</v>
      </c>
      <c r="L71" s="8">
        <v>8803.0</v>
      </c>
      <c r="O71" s="1">
        <v>470.15</v>
      </c>
      <c r="P71" s="10">
        <v>46078.69385416667</v>
      </c>
      <c r="Q71" s="1" t="s">
        <v>47</v>
      </c>
    </row>
    <row r="72">
      <c r="A72" s="1" t="s">
        <v>49</v>
      </c>
      <c r="B72" s="7" t="s">
        <v>119</v>
      </c>
      <c r="C72" s="8">
        <v>13.0</v>
      </c>
      <c r="F72" s="9">
        <v>0.0028</v>
      </c>
      <c r="I72" s="1">
        <v>3.3</v>
      </c>
      <c r="L72" s="8">
        <v>4720.0</v>
      </c>
      <c r="O72" s="1">
        <v>466.0</v>
      </c>
      <c r="P72" s="10">
        <v>46030.9593287037</v>
      </c>
      <c r="Q72" s="1" t="s">
        <v>47</v>
      </c>
    </row>
    <row r="73">
      <c r="A73" s="1" t="s">
        <v>42</v>
      </c>
      <c r="B73" s="7" t="s">
        <v>120</v>
      </c>
      <c r="C73" s="8">
        <v>14.0</v>
      </c>
      <c r="F73" s="9">
        <v>0.0016</v>
      </c>
      <c r="I73" s="1">
        <v>6.7</v>
      </c>
      <c r="L73" s="8">
        <v>8716.0</v>
      </c>
      <c r="O73" s="1">
        <v>465.8</v>
      </c>
      <c r="P73" s="10">
        <v>46069.826203703706</v>
      </c>
      <c r="Q73" s="1" t="s">
        <v>47</v>
      </c>
    </row>
    <row r="74">
      <c r="A74" s="1" t="s">
        <v>42</v>
      </c>
      <c r="B74" s="7" t="s">
        <v>121</v>
      </c>
      <c r="C74" s="8">
        <v>7.0</v>
      </c>
      <c r="F74" s="9">
        <v>9.0E-4</v>
      </c>
      <c r="I74" s="1">
        <v>7.6</v>
      </c>
      <c r="L74" s="8">
        <v>7629.0</v>
      </c>
      <c r="O74" s="1">
        <v>461.45</v>
      </c>
      <c r="P74" s="10">
        <v>46074.56427083333</v>
      </c>
      <c r="Q74" s="1" t="s">
        <v>47</v>
      </c>
    </row>
    <row r="75">
      <c r="A75" s="1" t="s">
        <v>42</v>
      </c>
      <c r="B75" s="7" t="s">
        <v>122</v>
      </c>
      <c r="C75" s="8">
        <v>61.0</v>
      </c>
      <c r="F75" s="9">
        <v>0.0109</v>
      </c>
      <c r="I75" s="1">
        <v>4.9</v>
      </c>
      <c r="L75" s="8">
        <v>5580.0</v>
      </c>
      <c r="O75" s="1">
        <v>459.0</v>
      </c>
      <c r="P75" s="10">
        <v>45989.619618055556</v>
      </c>
      <c r="Q75" s="1" t="s">
        <v>47</v>
      </c>
    </row>
    <row r="76">
      <c r="A76" s="1" t="s">
        <v>40</v>
      </c>
      <c r="B76" s="7" t="s">
        <v>123</v>
      </c>
      <c r="C76" s="8">
        <v>34.0</v>
      </c>
      <c r="F76" s="9">
        <v>0.0053</v>
      </c>
      <c r="I76" s="1">
        <v>3.7</v>
      </c>
      <c r="L76" s="8">
        <v>6469.0</v>
      </c>
      <c r="O76" s="1">
        <v>453.45</v>
      </c>
      <c r="P76" s="10">
        <v>46078.85387731482</v>
      </c>
      <c r="Q76" s="1" t="s">
        <v>47</v>
      </c>
    </row>
    <row r="77">
      <c r="A77" s="1" t="s">
        <v>56</v>
      </c>
      <c r="B77" s="7" t="s">
        <v>124</v>
      </c>
      <c r="C77" s="8">
        <v>6.0</v>
      </c>
      <c r="F77" s="9">
        <v>0.0014</v>
      </c>
      <c r="I77" s="1">
        <v>5.0</v>
      </c>
      <c r="L77" s="8">
        <v>4353.0</v>
      </c>
      <c r="O77" s="1">
        <v>447.65</v>
      </c>
      <c r="P77" s="10">
        <v>46043.59337962963</v>
      </c>
      <c r="Q77" s="1" t="s">
        <v>47</v>
      </c>
    </row>
    <row r="78">
      <c r="A78" s="1" t="s">
        <v>49</v>
      </c>
      <c r="B78" s="7" t="s">
        <v>125</v>
      </c>
      <c r="C78" s="8">
        <v>29.0</v>
      </c>
      <c r="F78" s="9">
        <v>0.0035</v>
      </c>
      <c r="I78" s="1">
        <v>4.5</v>
      </c>
      <c r="L78" s="8">
        <v>8320.0</v>
      </c>
      <c r="O78" s="1">
        <v>446.0</v>
      </c>
      <c r="P78" s="10">
        <v>46030.92387731481</v>
      </c>
      <c r="Q78" s="1" t="s">
        <v>47</v>
      </c>
    </row>
    <row r="79">
      <c r="A79" s="1" t="s">
        <v>42</v>
      </c>
      <c r="B79" s="7" t="s">
        <v>126</v>
      </c>
      <c r="C79" s="8">
        <v>27.0</v>
      </c>
      <c r="F79" s="9">
        <v>0.0037</v>
      </c>
      <c r="I79" s="1">
        <v>2.9</v>
      </c>
      <c r="L79" s="8">
        <v>7207.0</v>
      </c>
      <c r="O79" s="1">
        <v>440.35</v>
      </c>
      <c r="P79" s="10">
        <v>46078.69734953703</v>
      </c>
      <c r="Q79" s="1" t="s">
        <v>47</v>
      </c>
    </row>
    <row r="80">
      <c r="A80" s="1" t="s">
        <v>56</v>
      </c>
      <c r="B80" s="7" t="s">
        <v>127</v>
      </c>
      <c r="C80" s="8">
        <v>14.0</v>
      </c>
      <c r="F80" s="9">
        <v>0.0027</v>
      </c>
      <c r="I80" s="1">
        <v>4.3</v>
      </c>
      <c r="L80" s="8">
        <v>5193.0</v>
      </c>
      <c r="O80" s="1">
        <v>439.65</v>
      </c>
      <c r="P80" s="10">
        <v>46078.68193287037</v>
      </c>
      <c r="Q80" s="1" t="s">
        <v>47</v>
      </c>
    </row>
    <row r="81">
      <c r="A81" s="1" t="s">
        <v>42</v>
      </c>
      <c r="B81" s="7" t="s">
        <v>128</v>
      </c>
      <c r="C81" s="8">
        <v>12.0</v>
      </c>
      <c r="F81" s="9">
        <v>0.002</v>
      </c>
      <c r="I81" s="1">
        <v>4.9</v>
      </c>
      <c r="L81" s="8">
        <v>6105.0</v>
      </c>
      <c r="O81" s="1">
        <v>435.25</v>
      </c>
      <c r="P81" s="10">
        <v>45972.74241898148</v>
      </c>
      <c r="Q81" s="1" t="s">
        <v>47</v>
      </c>
    </row>
    <row r="82">
      <c r="A82" s="1" t="s">
        <v>40</v>
      </c>
      <c r="B82" s="7" t="s">
        <v>129</v>
      </c>
      <c r="C82" s="8">
        <v>78.0</v>
      </c>
      <c r="F82" s="9">
        <v>0.013</v>
      </c>
      <c r="I82" s="1">
        <v>3.2</v>
      </c>
      <c r="L82" s="8">
        <v>5986.0</v>
      </c>
      <c r="O82" s="1">
        <v>429.3</v>
      </c>
      <c r="P82" s="10">
        <v>46078.85428240741</v>
      </c>
      <c r="Q82" s="1" t="s">
        <v>47</v>
      </c>
    </row>
    <row r="83">
      <c r="A83" s="1" t="s">
        <v>42</v>
      </c>
      <c r="B83" s="7" t="s">
        <v>130</v>
      </c>
      <c r="C83" s="8">
        <v>16.0</v>
      </c>
      <c r="F83" s="9">
        <v>0.0023</v>
      </c>
      <c r="I83" s="1">
        <v>4.3</v>
      </c>
      <c r="L83" s="8">
        <v>6948.0</v>
      </c>
      <c r="O83" s="1">
        <v>427.4</v>
      </c>
      <c r="P83" s="10">
        <v>46045.81966435185</v>
      </c>
      <c r="Q83" s="1" t="s">
        <v>47</v>
      </c>
    </row>
    <row r="84">
      <c r="A84" s="1" t="s">
        <v>56</v>
      </c>
      <c r="B84" s="7" t="s">
        <v>131</v>
      </c>
      <c r="C84" s="8">
        <v>34.0</v>
      </c>
      <c r="F84" s="9">
        <v>0.005</v>
      </c>
      <c r="I84" s="1">
        <v>3.9</v>
      </c>
      <c r="L84" s="8">
        <v>6757.0</v>
      </c>
      <c r="O84" s="1">
        <v>417.85</v>
      </c>
      <c r="P84" s="10">
        <v>46074.55844907407</v>
      </c>
      <c r="Q84" s="1" t="s">
        <v>47</v>
      </c>
    </row>
    <row r="85">
      <c r="A85" s="1" t="s">
        <v>42</v>
      </c>
      <c r="B85" s="7" t="s">
        <v>132</v>
      </c>
      <c r="C85" s="8">
        <v>7.0</v>
      </c>
      <c r="F85" s="9">
        <v>0.0011</v>
      </c>
      <c r="I85" s="1">
        <v>6.1</v>
      </c>
      <c r="L85" s="8">
        <v>6561.0</v>
      </c>
      <c r="O85" s="1">
        <v>408.05</v>
      </c>
      <c r="P85" s="10">
        <v>46046.584189814814</v>
      </c>
      <c r="Q85" s="1" t="s">
        <v>47</v>
      </c>
    </row>
    <row r="86">
      <c r="A86" s="1" t="s">
        <v>42</v>
      </c>
      <c r="B86" s="7" t="s">
        <v>133</v>
      </c>
      <c r="C86" s="8">
        <v>11.0</v>
      </c>
      <c r="F86" s="9">
        <v>0.002</v>
      </c>
      <c r="I86" s="1">
        <v>4.4</v>
      </c>
      <c r="L86" s="8">
        <v>5412.0</v>
      </c>
      <c r="O86" s="1">
        <v>400.6</v>
      </c>
      <c r="P86" s="10">
        <v>46074.5622337963</v>
      </c>
      <c r="Q86" s="1" t="s">
        <v>47</v>
      </c>
    </row>
    <row r="87">
      <c r="A87" s="1" t="s">
        <v>56</v>
      </c>
      <c r="B87" s="7" t="s">
        <v>134</v>
      </c>
      <c r="C87" s="8">
        <v>7.0</v>
      </c>
      <c r="F87" s="9">
        <v>0.0021</v>
      </c>
      <c r="I87" s="1">
        <v>4.9</v>
      </c>
      <c r="L87" s="8">
        <v>3376.0</v>
      </c>
      <c r="O87" s="1">
        <v>398.8</v>
      </c>
      <c r="P87" s="10">
        <v>46055.70767361111</v>
      </c>
      <c r="Q87" s="1" t="s">
        <v>47</v>
      </c>
    </row>
    <row r="88">
      <c r="A88" s="1" t="s">
        <v>49</v>
      </c>
      <c r="B88" s="7" t="s">
        <v>135</v>
      </c>
      <c r="C88" s="8">
        <v>35.0</v>
      </c>
      <c r="F88" s="9">
        <v>0.0066</v>
      </c>
      <c r="I88" s="1">
        <v>3.4</v>
      </c>
      <c r="L88" s="8">
        <v>5320.0</v>
      </c>
      <c r="O88" s="1">
        <v>396.0</v>
      </c>
      <c r="P88" s="10">
        <v>46039.05876157407</v>
      </c>
      <c r="Q88" s="1" t="s">
        <v>47</v>
      </c>
    </row>
    <row r="89">
      <c r="A89" s="1" t="s">
        <v>56</v>
      </c>
      <c r="B89" s="7" t="s">
        <v>136</v>
      </c>
      <c r="C89" s="8">
        <v>12.0</v>
      </c>
      <c r="F89" s="9">
        <v>0.0028</v>
      </c>
      <c r="I89" s="1">
        <v>5.9</v>
      </c>
      <c r="L89" s="8">
        <v>4228.0</v>
      </c>
      <c r="O89" s="1">
        <v>391.4</v>
      </c>
      <c r="P89" s="10">
        <v>46081.60631944444</v>
      </c>
      <c r="Q89" s="1" t="s">
        <v>47</v>
      </c>
    </row>
    <row r="90">
      <c r="A90" s="1" t="s">
        <v>56</v>
      </c>
      <c r="B90" s="7" t="s">
        <v>137</v>
      </c>
      <c r="C90" s="8">
        <v>33.0</v>
      </c>
      <c r="F90" s="9">
        <v>0.0063</v>
      </c>
      <c r="I90" s="1">
        <v>3.1</v>
      </c>
      <c r="L90" s="8">
        <v>5213.0</v>
      </c>
      <c r="O90" s="1">
        <v>390.65</v>
      </c>
      <c r="P90" s="10">
        <v>46080.81832175926</v>
      </c>
      <c r="Q90" s="1" t="s">
        <v>47</v>
      </c>
    </row>
    <row r="91">
      <c r="A91" s="1" t="s">
        <v>49</v>
      </c>
      <c r="B91" s="7" t="s">
        <v>138</v>
      </c>
      <c r="C91" s="8">
        <v>37.0</v>
      </c>
      <c r="F91" s="9">
        <v>0.0054</v>
      </c>
      <c r="I91" s="1">
        <v>4.4</v>
      </c>
      <c r="L91" s="8">
        <v>6887.0</v>
      </c>
      <c r="O91" s="1">
        <v>374.35</v>
      </c>
      <c r="P91" s="10">
        <v>46034.088900462964</v>
      </c>
      <c r="Q91" s="1" t="s">
        <v>47</v>
      </c>
    </row>
    <row r="92">
      <c r="A92" s="1" t="s">
        <v>49</v>
      </c>
      <c r="B92" s="7" t="s">
        <v>139</v>
      </c>
      <c r="C92" s="8">
        <v>18.0</v>
      </c>
      <c r="F92" s="9">
        <v>0.0026</v>
      </c>
      <c r="I92" s="1">
        <v>3.5</v>
      </c>
      <c r="L92" s="8">
        <v>6844.0</v>
      </c>
      <c r="O92" s="1">
        <v>372.2</v>
      </c>
      <c r="P92" s="10">
        <v>46030.201631944445</v>
      </c>
      <c r="Q92" s="1" t="s">
        <v>47</v>
      </c>
    </row>
    <row r="93">
      <c r="A93" s="1" t="s">
        <v>49</v>
      </c>
      <c r="B93" s="7" t="s">
        <v>140</v>
      </c>
      <c r="C93" s="8">
        <v>45.0</v>
      </c>
      <c r="F93" s="9">
        <v>0.0094</v>
      </c>
      <c r="I93" s="1">
        <v>4.1</v>
      </c>
      <c r="L93" s="8">
        <v>4769.0</v>
      </c>
      <c r="O93" s="1">
        <v>368.45</v>
      </c>
      <c r="P93" s="10">
        <v>46030.2049537037</v>
      </c>
      <c r="Q93" s="1" t="s">
        <v>47</v>
      </c>
    </row>
    <row r="94">
      <c r="A94" s="1" t="s">
        <v>44</v>
      </c>
      <c r="B94" s="7" t="s">
        <v>141</v>
      </c>
      <c r="C94" s="8">
        <v>34.0</v>
      </c>
      <c r="F94" s="9">
        <v>0.0091</v>
      </c>
      <c r="I94" s="1">
        <v>3.6</v>
      </c>
      <c r="L94" s="8">
        <v>3740.0</v>
      </c>
      <c r="O94" s="1">
        <v>367.0</v>
      </c>
      <c r="P94" s="10">
        <v>46067.534317129626</v>
      </c>
      <c r="Q94" s="1" t="s">
        <v>47</v>
      </c>
    </row>
    <row r="95">
      <c r="A95" s="1" t="s">
        <v>56</v>
      </c>
      <c r="B95" s="7" t="s">
        <v>142</v>
      </c>
      <c r="C95" s="8">
        <v>9.0</v>
      </c>
      <c r="F95" s="9">
        <v>0.0034</v>
      </c>
      <c r="I95" s="1">
        <v>3.4</v>
      </c>
      <c r="L95" s="8">
        <v>2660.0</v>
      </c>
      <c r="O95" s="1">
        <v>363.0</v>
      </c>
      <c r="P95" s="10">
        <v>46081.612025462964</v>
      </c>
      <c r="Q95" s="1" t="s">
        <v>47</v>
      </c>
    </row>
    <row r="96">
      <c r="A96" s="1" t="s">
        <v>56</v>
      </c>
      <c r="B96" s="7" t="s">
        <v>143</v>
      </c>
      <c r="C96" s="8">
        <v>10.0</v>
      </c>
      <c r="F96" s="9">
        <v>0.0041</v>
      </c>
      <c r="I96" s="1">
        <v>3.3</v>
      </c>
      <c r="L96" s="8">
        <v>2432.0</v>
      </c>
      <c r="O96" s="1">
        <v>351.6</v>
      </c>
      <c r="P96" s="10">
        <v>46080.82377314815</v>
      </c>
      <c r="Q96" s="1" t="s">
        <v>47</v>
      </c>
    </row>
    <row r="97">
      <c r="A97" s="1" t="s">
        <v>45</v>
      </c>
      <c r="B97" s="7" t="s">
        <v>144</v>
      </c>
      <c r="C97" s="8">
        <v>108.0</v>
      </c>
      <c r="F97" s="9">
        <v>0.0199</v>
      </c>
      <c r="I97" s="1">
        <v>6.5</v>
      </c>
      <c r="L97" s="8">
        <v>5420.0</v>
      </c>
      <c r="O97" s="1">
        <v>351.0</v>
      </c>
      <c r="P97" s="10">
        <v>46059.83840277778</v>
      </c>
      <c r="Q97" s="1" t="s">
        <v>47</v>
      </c>
    </row>
    <row r="98">
      <c r="A98" s="1" t="s">
        <v>49</v>
      </c>
      <c r="B98" s="7" t="s">
        <v>145</v>
      </c>
      <c r="C98" s="8">
        <v>67.0</v>
      </c>
      <c r="F98" s="9">
        <v>0.0105</v>
      </c>
      <c r="I98" s="1">
        <v>5.2</v>
      </c>
      <c r="L98" s="8">
        <v>6404.0</v>
      </c>
      <c r="O98" s="1">
        <v>350.2</v>
      </c>
      <c r="P98" s="10">
        <v>46034.08541666667</v>
      </c>
      <c r="Q98" s="1" t="s">
        <v>47</v>
      </c>
    </row>
    <row r="99">
      <c r="A99" s="1" t="s">
        <v>56</v>
      </c>
      <c r="B99" s="7" t="s">
        <v>146</v>
      </c>
      <c r="C99" s="8">
        <v>7.0</v>
      </c>
      <c r="F99" s="9">
        <v>0.0029</v>
      </c>
      <c r="I99" s="1">
        <v>4.6</v>
      </c>
      <c r="L99" s="8">
        <v>2402.0</v>
      </c>
      <c r="O99" s="1">
        <v>350.1</v>
      </c>
      <c r="P99" s="10">
        <v>46043.58903935185</v>
      </c>
      <c r="Q99" s="1" t="s">
        <v>47</v>
      </c>
    </row>
    <row r="100">
      <c r="A100" s="1" t="s">
        <v>43</v>
      </c>
      <c r="B100" s="7" t="s">
        <v>147</v>
      </c>
      <c r="C100" s="8">
        <v>21.0</v>
      </c>
      <c r="F100" s="9">
        <v>0.0039</v>
      </c>
      <c r="I100" s="1">
        <v>7.2</v>
      </c>
      <c r="L100" s="8">
        <v>5333.0</v>
      </c>
      <c r="O100" s="1">
        <v>346.65</v>
      </c>
      <c r="P100" s="10">
        <v>46078.64375</v>
      </c>
      <c r="Q100" s="1" t="s">
        <v>47</v>
      </c>
    </row>
    <row r="101">
      <c r="A101" s="1" t="s">
        <v>42</v>
      </c>
      <c r="B101" s="7" t="s">
        <v>148</v>
      </c>
      <c r="C101" s="8">
        <v>7.0</v>
      </c>
      <c r="F101" s="9">
        <v>0.0013</v>
      </c>
      <c r="I101" s="1">
        <v>6.6</v>
      </c>
      <c r="L101" s="8">
        <v>5327.0</v>
      </c>
      <c r="O101" s="1">
        <v>346.35</v>
      </c>
      <c r="P101" s="10">
        <v>46078.7809837963</v>
      </c>
      <c r="Q101" s="1" t="s">
        <v>47</v>
      </c>
    </row>
    <row r="102">
      <c r="A102" s="1" t="s">
        <v>56</v>
      </c>
      <c r="B102" s="7" t="s">
        <v>149</v>
      </c>
      <c r="C102" s="8">
        <v>18.0</v>
      </c>
      <c r="F102" s="9">
        <v>0.0029</v>
      </c>
      <c r="I102" s="1">
        <v>2.4</v>
      </c>
      <c r="L102" s="8">
        <v>6305.0</v>
      </c>
      <c r="O102" s="1">
        <v>345.25</v>
      </c>
      <c r="P102" s="10">
        <v>46043.60155092593</v>
      </c>
      <c r="Q102" s="1" t="s">
        <v>47</v>
      </c>
    </row>
    <row r="103">
      <c r="A103" s="1" t="s">
        <v>56</v>
      </c>
      <c r="B103" s="7" t="s">
        <v>150</v>
      </c>
      <c r="C103" s="8">
        <v>16.0</v>
      </c>
      <c r="F103" s="9">
        <v>0.0031</v>
      </c>
      <c r="I103" s="1">
        <v>4.1</v>
      </c>
      <c r="L103" s="8">
        <v>5146.0</v>
      </c>
      <c r="O103" s="1">
        <v>337.3</v>
      </c>
      <c r="P103" s="10">
        <v>46074.57618055555</v>
      </c>
      <c r="Q103" s="1" t="s">
        <v>47</v>
      </c>
    </row>
    <row r="104">
      <c r="A104" s="1" t="s">
        <v>56</v>
      </c>
      <c r="B104" s="7" t="s">
        <v>151</v>
      </c>
      <c r="C104" s="8">
        <v>1.0</v>
      </c>
      <c r="F104" s="9">
        <v>5.0E-4</v>
      </c>
      <c r="I104" s="1">
        <v>2.7</v>
      </c>
      <c r="L104" s="8">
        <v>2139.0</v>
      </c>
      <c r="O104" s="1">
        <v>336.95</v>
      </c>
      <c r="P104" s="10">
        <v>46080.82215277778</v>
      </c>
      <c r="Q104" s="1" t="s">
        <v>47</v>
      </c>
    </row>
    <row r="105">
      <c r="A105" s="1" t="s">
        <v>56</v>
      </c>
      <c r="B105" s="7" t="s">
        <v>152</v>
      </c>
      <c r="C105" s="8">
        <v>15.0</v>
      </c>
      <c r="F105" s="9">
        <v>0.0029</v>
      </c>
      <c r="I105" s="1">
        <v>4.5</v>
      </c>
      <c r="L105" s="8">
        <v>5109.0</v>
      </c>
      <c r="O105" s="1">
        <v>335.45</v>
      </c>
      <c r="P105" s="10">
        <v>46080.81761574074</v>
      </c>
      <c r="Q105" s="1" t="s">
        <v>47</v>
      </c>
    </row>
    <row r="106">
      <c r="A106" s="1" t="s">
        <v>56</v>
      </c>
      <c r="B106" s="7" t="s">
        <v>153</v>
      </c>
      <c r="C106" s="8">
        <v>24.0</v>
      </c>
      <c r="F106" s="9">
        <v>0.0061</v>
      </c>
      <c r="I106" s="1">
        <v>3.8</v>
      </c>
      <c r="L106" s="8">
        <v>3945.0</v>
      </c>
      <c r="O106" s="1">
        <v>327.25</v>
      </c>
      <c r="P106" s="10">
        <v>46078.68116898148</v>
      </c>
      <c r="Q106" s="1" t="s">
        <v>47</v>
      </c>
    </row>
    <row r="107">
      <c r="A107" s="1" t="s">
        <v>56</v>
      </c>
      <c r="B107" s="7" t="s">
        <v>154</v>
      </c>
      <c r="C107" s="8">
        <v>2.0</v>
      </c>
      <c r="F107" s="9">
        <v>0.001</v>
      </c>
      <c r="I107" s="1">
        <v>2.9</v>
      </c>
      <c r="L107" s="8">
        <v>1942.0</v>
      </c>
      <c r="O107" s="1">
        <v>327.1</v>
      </c>
      <c r="P107" s="10">
        <v>46081.59734953704</v>
      </c>
      <c r="Q107" s="1" t="s">
        <v>47</v>
      </c>
    </row>
    <row r="108">
      <c r="A108" s="1" t="s">
        <v>42</v>
      </c>
      <c r="B108" s="7" t="s">
        <v>155</v>
      </c>
      <c r="C108" s="8">
        <v>8.0</v>
      </c>
      <c r="F108" s="9">
        <v>0.0021</v>
      </c>
      <c r="I108" s="1">
        <v>2.9</v>
      </c>
      <c r="L108" s="8">
        <v>3842.0</v>
      </c>
      <c r="O108" s="1">
        <v>322.1</v>
      </c>
      <c r="P108" s="10">
        <v>46061.96622685185</v>
      </c>
      <c r="Q108" s="1" t="s">
        <v>47</v>
      </c>
    </row>
    <row r="109">
      <c r="A109" s="1" t="s">
        <v>40</v>
      </c>
      <c r="B109" s="7" t="s">
        <v>156</v>
      </c>
      <c r="C109" s="8">
        <v>35.0</v>
      </c>
      <c r="F109" s="9">
        <v>0.0073</v>
      </c>
      <c r="I109" s="1">
        <v>3.1</v>
      </c>
      <c r="L109" s="8">
        <v>4774.0</v>
      </c>
      <c r="O109" s="1">
        <v>318.7</v>
      </c>
      <c r="P109" s="10">
        <v>46078.853530092594</v>
      </c>
      <c r="Q109" s="1" t="s">
        <v>47</v>
      </c>
    </row>
    <row r="110">
      <c r="A110" s="1" t="s">
        <v>42</v>
      </c>
      <c r="B110" s="7" t="s">
        <v>157</v>
      </c>
      <c r="C110" s="8">
        <v>2.0</v>
      </c>
      <c r="F110" s="9">
        <v>4.0E-4</v>
      </c>
      <c r="I110" s="1">
        <v>4.5</v>
      </c>
      <c r="L110" s="8">
        <v>4756.0</v>
      </c>
      <c r="O110" s="1">
        <v>317.8</v>
      </c>
      <c r="P110" s="10">
        <v>46072.856307870374</v>
      </c>
      <c r="Q110" s="1" t="s">
        <v>47</v>
      </c>
    </row>
    <row r="111">
      <c r="A111" s="1" t="s">
        <v>42</v>
      </c>
      <c r="B111" s="7" t="s">
        <v>158</v>
      </c>
      <c r="C111" s="8">
        <v>5.0</v>
      </c>
      <c r="F111" s="9">
        <v>0.0014</v>
      </c>
      <c r="I111" s="1">
        <v>5.2</v>
      </c>
      <c r="L111" s="8">
        <v>3592.0</v>
      </c>
      <c r="O111" s="1">
        <v>309.6</v>
      </c>
      <c r="P111" s="10">
        <v>46029.66358796296</v>
      </c>
      <c r="Q111" s="1" t="s">
        <v>47</v>
      </c>
    </row>
    <row r="112">
      <c r="A112" s="1" t="s">
        <v>56</v>
      </c>
      <c r="B112" s="7" t="s">
        <v>159</v>
      </c>
      <c r="C112" s="8">
        <v>10.0</v>
      </c>
      <c r="F112" s="9">
        <v>0.0041</v>
      </c>
      <c r="I112" s="1">
        <v>5.9</v>
      </c>
      <c r="L112" s="8">
        <v>2425.0</v>
      </c>
      <c r="O112" s="1">
        <v>301.25</v>
      </c>
      <c r="P112" s="10">
        <v>46067.84190972222</v>
      </c>
      <c r="Q112" s="1" t="s">
        <v>47</v>
      </c>
    </row>
    <row r="113">
      <c r="A113" s="1" t="s">
        <v>56</v>
      </c>
      <c r="B113" s="7" t="s">
        <v>160</v>
      </c>
      <c r="C113" s="8">
        <v>1.0</v>
      </c>
      <c r="F113" s="9">
        <v>7.0E-4</v>
      </c>
      <c r="I113" s="1">
        <v>4.9</v>
      </c>
      <c r="L113" s="8">
        <v>1388.0</v>
      </c>
      <c r="O113" s="1">
        <v>299.4</v>
      </c>
      <c r="P113" s="10">
        <v>46043.57958333333</v>
      </c>
      <c r="Q113" s="1" t="s">
        <v>47</v>
      </c>
    </row>
    <row r="114">
      <c r="A114" s="1" t="s">
        <v>56</v>
      </c>
      <c r="B114" s="7" t="s">
        <v>161</v>
      </c>
      <c r="C114" s="8">
        <v>3.0</v>
      </c>
      <c r="F114" s="9">
        <v>0.0022</v>
      </c>
      <c r="I114" s="1">
        <v>2.2</v>
      </c>
      <c r="L114" s="8">
        <v>1385.0</v>
      </c>
      <c r="O114" s="1">
        <v>299.25</v>
      </c>
      <c r="P114" s="10">
        <v>46073.6346412037</v>
      </c>
      <c r="Q114" s="1" t="s">
        <v>47</v>
      </c>
    </row>
    <row r="115">
      <c r="A115" s="1" t="s">
        <v>56</v>
      </c>
      <c r="B115" s="7" t="s">
        <v>162</v>
      </c>
      <c r="C115" s="8">
        <v>5.0</v>
      </c>
      <c r="F115" s="9">
        <v>0.0036</v>
      </c>
      <c r="I115" s="1">
        <v>3.4</v>
      </c>
      <c r="L115" s="8">
        <v>1377.0</v>
      </c>
      <c r="O115" s="1">
        <v>298.85</v>
      </c>
      <c r="P115" s="10">
        <v>46043.601631944446</v>
      </c>
      <c r="Q115" s="1" t="s">
        <v>47</v>
      </c>
    </row>
    <row r="116">
      <c r="A116" s="1" t="s">
        <v>163</v>
      </c>
      <c r="B116" s="7" t="s">
        <v>164</v>
      </c>
      <c r="C116" s="8">
        <v>10.0</v>
      </c>
      <c r="F116" s="9">
        <v>0.0075</v>
      </c>
      <c r="I116" s="1">
        <v>6.7</v>
      </c>
      <c r="L116" s="8">
        <v>1330.0</v>
      </c>
      <c r="O116" s="1">
        <v>296.5</v>
      </c>
      <c r="P116" s="10">
        <v>46055.694027777776</v>
      </c>
      <c r="Q116" s="1" t="s">
        <v>47</v>
      </c>
    </row>
    <row r="117">
      <c r="A117" s="1" t="s">
        <v>56</v>
      </c>
      <c r="B117" s="7" t="s">
        <v>165</v>
      </c>
      <c r="C117" s="8">
        <v>6.0</v>
      </c>
      <c r="F117" s="9">
        <v>0.0026</v>
      </c>
      <c r="I117" s="1">
        <v>4.9</v>
      </c>
      <c r="L117" s="8">
        <v>2306.0</v>
      </c>
      <c r="O117" s="1">
        <v>295.3</v>
      </c>
      <c r="P117" s="10">
        <v>46081.60761574074</v>
      </c>
      <c r="Q117" s="1" t="s">
        <v>47</v>
      </c>
    </row>
    <row r="118">
      <c r="A118" s="1" t="s">
        <v>56</v>
      </c>
      <c r="B118" s="7" t="s">
        <v>166</v>
      </c>
      <c r="C118" s="8">
        <v>17.0</v>
      </c>
      <c r="F118" s="9">
        <v>0.004</v>
      </c>
      <c r="I118" s="1">
        <v>5.1</v>
      </c>
      <c r="L118" s="8">
        <v>4298.0</v>
      </c>
      <c r="O118" s="1">
        <v>294.9</v>
      </c>
      <c r="P118" s="10">
        <v>46080.81738425926</v>
      </c>
      <c r="Q118" s="1" t="s">
        <v>47</v>
      </c>
    </row>
    <row r="119">
      <c r="A119" s="1" t="s">
        <v>56</v>
      </c>
      <c r="B119" s="7" t="s">
        <v>167</v>
      </c>
      <c r="C119" s="8">
        <v>3.0</v>
      </c>
      <c r="F119" s="9">
        <v>9.0E-4</v>
      </c>
      <c r="I119" s="1">
        <v>3.2</v>
      </c>
      <c r="L119" s="8">
        <v>3288.0</v>
      </c>
      <c r="O119" s="1">
        <v>294.4</v>
      </c>
      <c r="P119" s="10">
        <v>46073.664375</v>
      </c>
      <c r="Q119" s="1" t="s">
        <v>47</v>
      </c>
    </row>
    <row r="120">
      <c r="A120" s="1" t="s">
        <v>56</v>
      </c>
      <c r="B120" s="7" t="s">
        <v>168</v>
      </c>
      <c r="C120" s="8">
        <v>15.0</v>
      </c>
      <c r="F120" s="9">
        <v>0.0118</v>
      </c>
      <c r="I120" s="1">
        <v>2.5</v>
      </c>
      <c r="L120" s="8">
        <v>1269.0</v>
      </c>
      <c r="O120" s="1">
        <v>293.45</v>
      </c>
      <c r="P120" s="10">
        <v>46052.67028935185</v>
      </c>
      <c r="Q120" s="1" t="s">
        <v>47</v>
      </c>
    </row>
    <row r="121">
      <c r="A121" s="1" t="s">
        <v>56</v>
      </c>
      <c r="B121" s="7" t="s">
        <v>169</v>
      </c>
      <c r="C121" s="8">
        <v>12.0</v>
      </c>
      <c r="F121" s="9">
        <v>0.0097</v>
      </c>
      <c r="I121" s="1">
        <v>4.3</v>
      </c>
      <c r="L121" s="8">
        <v>1237.0</v>
      </c>
      <c r="O121" s="1">
        <v>291.85</v>
      </c>
      <c r="P121" s="10">
        <v>46052.65247685185</v>
      </c>
      <c r="Q121" s="1" t="s">
        <v>47</v>
      </c>
    </row>
    <row r="122">
      <c r="A122" s="1" t="s">
        <v>42</v>
      </c>
      <c r="B122" s="7" t="s">
        <v>170</v>
      </c>
      <c r="C122" s="8">
        <v>9.0</v>
      </c>
      <c r="F122" s="9">
        <v>0.0075</v>
      </c>
      <c r="I122" s="1">
        <v>4.8</v>
      </c>
      <c r="L122" s="8">
        <v>1205.0</v>
      </c>
      <c r="O122" s="1">
        <v>290.25</v>
      </c>
      <c r="P122" s="10">
        <v>46074.56469907408</v>
      </c>
      <c r="Q122" s="1" t="s">
        <v>47</v>
      </c>
    </row>
    <row r="123">
      <c r="A123" s="1" t="s">
        <v>42</v>
      </c>
      <c r="B123" s="7" t="s">
        <v>171</v>
      </c>
      <c r="C123" s="8">
        <v>1.0</v>
      </c>
      <c r="F123" s="9">
        <v>8.0E-4</v>
      </c>
      <c r="I123" s="1">
        <v>9.4</v>
      </c>
      <c r="L123" s="8">
        <v>1195.0</v>
      </c>
      <c r="O123" s="1">
        <v>289.75</v>
      </c>
      <c r="P123" s="10">
        <v>46074.54934027778</v>
      </c>
      <c r="Q123" s="1" t="s">
        <v>47</v>
      </c>
    </row>
    <row r="124">
      <c r="A124" s="1" t="s">
        <v>56</v>
      </c>
      <c r="B124" s="7" t="s">
        <v>172</v>
      </c>
      <c r="C124" s="8">
        <v>16.0</v>
      </c>
      <c r="F124" s="9">
        <v>0.0031</v>
      </c>
      <c r="I124" s="1">
        <v>5.0</v>
      </c>
      <c r="L124" s="8">
        <v>5145.0</v>
      </c>
      <c r="O124" s="1">
        <v>287.25</v>
      </c>
      <c r="P124" s="10">
        <v>46043.60780092592</v>
      </c>
      <c r="Q124" s="1" t="s">
        <v>47</v>
      </c>
    </row>
    <row r="125">
      <c r="A125" s="1" t="s">
        <v>56</v>
      </c>
      <c r="B125" s="7" t="s">
        <v>173</v>
      </c>
      <c r="C125" s="8">
        <v>6.0</v>
      </c>
      <c r="F125" s="9">
        <v>0.0056</v>
      </c>
      <c r="I125" s="1">
        <v>4.9</v>
      </c>
      <c r="L125" s="8">
        <v>1067.0</v>
      </c>
      <c r="O125" s="1">
        <v>283.35</v>
      </c>
      <c r="P125" s="10">
        <v>46059.58878472222</v>
      </c>
      <c r="Q125" s="1" t="s">
        <v>47</v>
      </c>
    </row>
    <row r="126">
      <c r="A126" s="1" t="s">
        <v>45</v>
      </c>
      <c r="B126" s="7" t="s">
        <v>174</v>
      </c>
      <c r="C126" s="8">
        <v>48.0</v>
      </c>
      <c r="F126" s="9">
        <v>0.0095</v>
      </c>
      <c r="I126" s="1">
        <v>6.7</v>
      </c>
      <c r="L126" s="8">
        <v>5052.0</v>
      </c>
      <c r="O126" s="1">
        <v>282.6</v>
      </c>
      <c r="P126" s="10">
        <v>46073.85403935185</v>
      </c>
      <c r="Q126" s="1" t="s">
        <v>47</v>
      </c>
    </row>
    <row r="127">
      <c r="A127" s="1" t="s">
        <v>42</v>
      </c>
      <c r="B127" s="7" t="s">
        <v>175</v>
      </c>
      <c r="C127" s="8">
        <v>20.0</v>
      </c>
      <c r="F127" s="9">
        <v>0.004</v>
      </c>
      <c r="I127" s="1">
        <v>2.9</v>
      </c>
      <c r="L127" s="8">
        <v>5032.0</v>
      </c>
      <c r="O127" s="1">
        <v>281.6</v>
      </c>
      <c r="P127" s="10">
        <v>46074.580567129626</v>
      </c>
      <c r="Q127" s="1" t="s">
        <v>47</v>
      </c>
    </row>
    <row r="128">
      <c r="A128" s="1" t="s">
        <v>43</v>
      </c>
      <c r="B128" s="7" t="s">
        <v>176</v>
      </c>
      <c r="C128" s="8">
        <v>7.0</v>
      </c>
      <c r="F128" s="9">
        <v>0.0068</v>
      </c>
      <c r="I128" s="1">
        <v>4.6</v>
      </c>
      <c r="L128" s="8">
        <v>1026.0</v>
      </c>
      <c r="O128" s="1">
        <v>281.3</v>
      </c>
      <c r="P128" s="10">
        <v>46078.840844907405</v>
      </c>
      <c r="Q128" s="1" t="s">
        <v>47</v>
      </c>
    </row>
    <row r="129">
      <c r="A129" s="1" t="s">
        <v>44</v>
      </c>
      <c r="B129" s="7" t="s">
        <v>177</v>
      </c>
      <c r="C129" s="8">
        <v>14.0</v>
      </c>
      <c r="F129" s="9">
        <v>0.0141</v>
      </c>
      <c r="I129" s="1">
        <v>4.9</v>
      </c>
      <c r="L129" s="8">
        <v>996.0</v>
      </c>
      <c r="O129" s="1">
        <v>279.8</v>
      </c>
      <c r="P129" s="10">
        <v>46048.668587962966</v>
      </c>
      <c r="Q129" s="1" t="s">
        <v>47</v>
      </c>
    </row>
    <row r="130">
      <c r="A130" s="1" t="s">
        <v>40</v>
      </c>
      <c r="B130" s="7" t="s">
        <v>178</v>
      </c>
      <c r="C130" s="8">
        <v>2.0</v>
      </c>
      <c r="F130" s="9">
        <v>0.0021</v>
      </c>
      <c r="I130" s="1">
        <v>3.1</v>
      </c>
      <c r="L130" s="8">
        <v>933.0</v>
      </c>
      <c r="O130" s="1">
        <v>276.65</v>
      </c>
      <c r="P130" s="10">
        <v>46078.85402777778</v>
      </c>
      <c r="Q130" s="1" t="s">
        <v>47</v>
      </c>
    </row>
    <row r="131">
      <c r="A131" s="1" t="s">
        <v>56</v>
      </c>
      <c r="B131" s="7" t="s">
        <v>179</v>
      </c>
      <c r="C131" s="8">
        <v>5.0</v>
      </c>
      <c r="F131" s="9">
        <v>0.0056</v>
      </c>
      <c r="I131" s="1">
        <v>5.4</v>
      </c>
      <c r="L131" s="8">
        <v>900.0</v>
      </c>
      <c r="O131" s="1">
        <v>275.0</v>
      </c>
      <c r="P131" s="10">
        <v>46081.60975694444</v>
      </c>
      <c r="Q131" s="1" t="s">
        <v>47</v>
      </c>
    </row>
    <row r="132">
      <c r="A132" s="1" t="s">
        <v>56</v>
      </c>
      <c r="B132" s="7" t="s">
        <v>180</v>
      </c>
      <c r="C132" s="8">
        <v>9.0</v>
      </c>
      <c r="F132" s="9">
        <v>0.01</v>
      </c>
      <c r="I132" s="1">
        <v>3.2</v>
      </c>
      <c r="L132" s="8">
        <v>899.0</v>
      </c>
      <c r="O132" s="1">
        <v>274.95</v>
      </c>
      <c r="P132" s="10">
        <v>46043.59033564814</v>
      </c>
      <c r="Q132" s="1" t="s">
        <v>47</v>
      </c>
    </row>
    <row r="133">
      <c r="A133" s="1" t="s">
        <v>56</v>
      </c>
      <c r="B133" s="7" t="s">
        <v>181</v>
      </c>
      <c r="C133" s="8">
        <v>13.0</v>
      </c>
      <c r="F133" s="9">
        <v>0.0045</v>
      </c>
      <c r="I133" s="1">
        <v>4.2</v>
      </c>
      <c r="L133" s="8">
        <v>2890.0</v>
      </c>
      <c r="O133" s="1">
        <v>274.5</v>
      </c>
      <c r="P133" s="10">
        <v>46069.81945601852</v>
      </c>
      <c r="Q133" s="1" t="s">
        <v>47</v>
      </c>
    </row>
    <row r="134">
      <c r="A134" s="1" t="s">
        <v>43</v>
      </c>
      <c r="B134" s="7" t="s">
        <v>182</v>
      </c>
      <c r="C134" s="8">
        <v>3.0</v>
      </c>
      <c r="F134" s="9">
        <v>6.0E-4</v>
      </c>
      <c r="I134" s="1">
        <v>2.0</v>
      </c>
      <c r="L134" s="8">
        <v>4889.0</v>
      </c>
      <c r="O134" s="1">
        <v>274.45</v>
      </c>
      <c r="P134" s="10">
        <v>46074.541712962964</v>
      </c>
      <c r="Q134" s="1" t="s">
        <v>47</v>
      </c>
    </row>
    <row r="135">
      <c r="A135" s="1" t="s">
        <v>56</v>
      </c>
      <c r="B135" s="7" t="s">
        <v>183</v>
      </c>
      <c r="C135" s="8">
        <v>2.0</v>
      </c>
      <c r="F135" s="9">
        <v>0.0023</v>
      </c>
      <c r="I135" s="1">
        <v>4.0</v>
      </c>
      <c r="L135" s="8">
        <v>884.0</v>
      </c>
      <c r="O135" s="1">
        <v>274.2</v>
      </c>
      <c r="P135" s="10">
        <v>46071.71936342593</v>
      </c>
      <c r="Q135" s="1" t="s">
        <v>47</v>
      </c>
    </row>
    <row r="136">
      <c r="A136" s="1" t="s">
        <v>40</v>
      </c>
      <c r="B136" s="7" t="s">
        <v>184</v>
      </c>
      <c r="C136" s="8">
        <v>5.0</v>
      </c>
      <c r="F136" s="9">
        <v>0.0057</v>
      </c>
      <c r="I136" s="1">
        <v>5.5</v>
      </c>
      <c r="L136" s="8">
        <v>875.0</v>
      </c>
      <c r="O136" s="1">
        <v>273.75</v>
      </c>
      <c r="P136" s="10">
        <v>46053.838472222225</v>
      </c>
      <c r="Q136" s="1" t="s">
        <v>47</v>
      </c>
    </row>
    <row r="137">
      <c r="A137" s="1" t="s">
        <v>42</v>
      </c>
      <c r="B137" s="7" t="s">
        <v>185</v>
      </c>
      <c r="C137" s="8">
        <v>9.0</v>
      </c>
      <c r="F137" s="9">
        <v>0.0018</v>
      </c>
      <c r="I137" s="1">
        <v>8.4</v>
      </c>
      <c r="L137" s="8">
        <v>4867.0</v>
      </c>
      <c r="O137" s="1">
        <v>273.35</v>
      </c>
      <c r="P137" s="10">
        <v>46064.56649305555</v>
      </c>
      <c r="Q137" s="1" t="s">
        <v>47</v>
      </c>
    </row>
    <row r="138">
      <c r="A138" s="1" t="s">
        <v>42</v>
      </c>
      <c r="B138" s="7" t="s">
        <v>186</v>
      </c>
      <c r="C138" s="8">
        <v>3.0</v>
      </c>
      <c r="F138" s="9">
        <v>0.0036</v>
      </c>
      <c r="I138" s="1">
        <v>8.0</v>
      </c>
      <c r="L138" s="8">
        <v>835.0</v>
      </c>
      <c r="O138" s="1">
        <v>271.75</v>
      </c>
      <c r="P138" s="10">
        <v>46073.56519675926</v>
      </c>
      <c r="Q138" s="1" t="s">
        <v>47</v>
      </c>
    </row>
    <row r="139">
      <c r="A139" s="1" t="s">
        <v>43</v>
      </c>
      <c r="B139" s="7" t="s">
        <v>187</v>
      </c>
      <c r="C139" s="8">
        <v>7.0</v>
      </c>
      <c r="F139" s="9">
        <v>0.0085</v>
      </c>
      <c r="I139" s="1">
        <v>7.9</v>
      </c>
      <c r="L139" s="8">
        <v>820.0</v>
      </c>
      <c r="O139" s="1">
        <v>271.0</v>
      </c>
      <c r="P139" s="10">
        <v>46078.84930555556</v>
      </c>
      <c r="Q139" s="1" t="s">
        <v>47</v>
      </c>
    </row>
    <row r="140">
      <c r="A140" s="1" t="s">
        <v>56</v>
      </c>
      <c r="B140" s="7" t="s">
        <v>188</v>
      </c>
      <c r="C140" s="8">
        <v>1.0</v>
      </c>
      <c r="F140" s="9">
        <v>0.0013</v>
      </c>
      <c r="I140" s="1">
        <v>5.6</v>
      </c>
      <c r="L140" s="8">
        <v>792.0</v>
      </c>
      <c r="O140" s="1">
        <v>269.6</v>
      </c>
      <c r="P140" s="10">
        <v>46077.80385416667</v>
      </c>
      <c r="Q140" s="1" t="s">
        <v>47</v>
      </c>
    </row>
    <row r="141">
      <c r="A141" s="1" t="s">
        <v>56</v>
      </c>
      <c r="B141" s="7" t="s">
        <v>189</v>
      </c>
      <c r="C141" s="8">
        <v>1.0</v>
      </c>
      <c r="F141" s="9">
        <v>0.0013</v>
      </c>
      <c r="I141" s="1">
        <v>4.0</v>
      </c>
      <c r="L141" s="8">
        <v>766.0</v>
      </c>
      <c r="O141" s="1">
        <v>268.3</v>
      </c>
      <c r="P141" s="10">
        <v>46078.618252314816</v>
      </c>
      <c r="Q141" s="1" t="s">
        <v>47</v>
      </c>
    </row>
    <row r="142">
      <c r="A142" s="1" t="s">
        <v>42</v>
      </c>
      <c r="B142" s="7" t="s">
        <v>190</v>
      </c>
      <c r="C142" s="8">
        <v>6.0</v>
      </c>
      <c r="F142" s="9">
        <v>0.008</v>
      </c>
      <c r="I142" s="1">
        <v>5.7</v>
      </c>
      <c r="L142" s="8">
        <v>750.0</v>
      </c>
      <c r="O142" s="1">
        <v>267.5</v>
      </c>
      <c r="P142" s="10">
        <v>46055.741736111115</v>
      </c>
      <c r="Q142" s="1" t="s">
        <v>47</v>
      </c>
    </row>
    <row r="143">
      <c r="A143" s="1" t="s">
        <v>42</v>
      </c>
      <c r="B143" s="7" t="s">
        <v>191</v>
      </c>
      <c r="C143" s="8">
        <v>4.0</v>
      </c>
      <c r="F143" s="9">
        <v>0.0011</v>
      </c>
      <c r="I143" s="1">
        <v>5.1</v>
      </c>
      <c r="L143" s="8">
        <v>3726.0</v>
      </c>
      <c r="O143" s="1">
        <v>266.3</v>
      </c>
      <c r="P143" s="10">
        <v>46055.809317129635</v>
      </c>
      <c r="Q143" s="1" t="s">
        <v>47</v>
      </c>
    </row>
    <row r="144">
      <c r="A144" s="1" t="s">
        <v>44</v>
      </c>
      <c r="B144" s="7" t="s">
        <v>192</v>
      </c>
      <c r="C144" s="8">
        <v>45.0</v>
      </c>
      <c r="F144" s="9">
        <v>0.0121</v>
      </c>
      <c r="I144" s="1">
        <v>4.9</v>
      </c>
      <c r="L144" s="8">
        <v>3715.0</v>
      </c>
      <c r="O144" s="1">
        <v>265.75</v>
      </c>
      <c r="P144" s="10">
        <v>46065.88693287037</v>
      </c>
      <c r="Q144" s="1" t="s">
        <v>47</v>
      </c>
    </row>
    <row r="145">
      <c r="A145" s="1" t="s">
        <v>44</v>
      </c>
      <c r="B145" s="7" t="s">
        <v>193</v>
      </c>
      <c r="C145" s="8">
        <v>3.0</v>
      </c>
      <c r="F145" s="9">
        <v>0.0043</v>
      </c>
      <c r="I145" s="1">
        <v>2.5</v>
      </c>
      <c r="L145" s="8">
        <v>700.0</v>
      </c>
      <c r="O145" s="1">
        <v>265.0</v>
      </c>
      <c r="P145" s="10">
        <v>46046.79017361111</v>
      </c>
      <c r="Q145" s="1" t="s">
        <v>47</v>
      </c>
    </row>
    <row r="146">
      <c r="A146" s="1" t="s">
        <v>56</v>
      </c>
      <c r="B146" s="7" t="s">
        <v>194</v>
      </c>
      <c r="C146" s="8">
        <v>3.0</v>
      </c>
      <c r="F146" s="9">
        <v>0.0018</v>
      </c>
      <c r="I146" s="1">
        <v>4.3</v>
      </c>
      <c r="L146" s="8">
        <v>1698.0</v>
      </c>
      <c r="O146" s="1">
        <v>264.9</v>
      </c>
      <c r="P146" s="10">
        <v>46077.828321759254</v>
      </c>
      <c r="Q146" s="1" t="s">
        <v>47</v>
      </c>
    </row>
    <row r="147">
      <c r="A147" s="1" t="s">
        <v>42</v>
      </c>
      <c r="B147" s="7" t="s">
        <v>195</v>
      </c>
      <c r="C147" s="8">
        <v>4.0</v>
      </c>
      <c r="F147" s="9">
        <v>0.0015</v>
      </c>
      <c r="I147" s="1">
        <v>4.0</v>
      </c>
      <c r="L147" s="8">
        <v>2676.0</v>
      </c>
      <c r="O147" s="1">
        <v>263.8</v>
      </c>
      <c r="P147" s="10">
        <v>46025.66553240741</v>
      </c>
      <c r="Q147" s="1" t="s">
        <v>47</v>
      </c>
    </row>
    <row r="148">
      <c r="A148" s="1" t="s">
        <v>56</v>
      </c>
      <c r="B148" s="7" t="s">
        <v>196</v>
      </c>
      <c r="C148" s="8">
        <v>19.0</v>
      </c>
      <c r="F148" s="9">
        <v>0.0041</v>
      </c>
      <c r="I148" s="1">
        <v>4.5</v>
      </c>
      <c r="L148" s="8">
        <v>4637.0</v>
      </c>
      <c r="O148" s="1">
        <v>261.85</v>
      </c>
      <c r="P148" s="10">
        <v>46080.81601851852</v>
      </c>
      <c r="Q148" s="1" t="s">
        <v>47</v>
      </c>
    </row>
    <row r="149">
      <c r="A149" s="1" t="s">
        <v>56</v>
      </c>
      <c r="B149" s="7" t="s">
        <v>197</v>
      </c>
      <c r="C149" s="8">
        <v>6.0</v>
      </c>
      <c r="F149" s="9">
        <v>0.0037</v>
      </c>
      <c r="I149" s="1">
        <v>7.7</v>
      </c>
      <c r="L149" s="8">
        <v>1631.0</v>
      </c>
      <c r="O149" s="1">
        <v>261.55</v>
      </c>
      <c r="P149" s="10">
        <v>46043.59016203704</v>
      </c>
      <c r="Q149" s="1" t="s">
        <v>47</v>
      </c>
    </row>
    <row r="150">
      <c r="A150" s="1" t="s">
        <v>42</v>
      </c>
      <c r="B150" s="7" t="s">
        <v>198</v>
      </c>
      <c r="C150" s="8">
        <v>5.0</v>
      </c>
      <c r="F150" s="9">
        <v>0.0014</v>
      </c>
      <c r="I150" s="1">
        <v>7.7</v>
      </c>
      <c r="L150" s="8">
        <v>3616.0</v>
      </c>
      <c r="O150" s="1">
        <v>260.8</v>
      </c>
      <c r="P150" s="10">
        <v>46078.80793981481</v>
      </c>
      <c r="Q150" s="1" t="s">
        <v>47</v>
      </c>
    </row>
    <row r="151">
      <c r="A151" s="1" t="s">
        <v>43</v>
      </c>
      <c r="B151" s="7" t="s">
        <v>199</v>
      </c>
      <c r="C151" s="8">
        <v>28.0</v>
      </c>
      <c r="F151" s="9">
        <v>0.0177</v>
      </c>
      <c r="I151" s="1">
        <v>4.7</v>
      </c>
      <c r="L151" s="8">
        <v>1583.0</v>
      </c>
      <c r="O151" s="1">
        <v>259.15</v>
      </c>
      <c r="P151" s="10">
        <v>46078.63903935185</v>
      </c>
      <c r="Q151" s="1" t="s">
        <v>47</v>
      </c>
    </row>
    <row r="152">
      <c r="A152" s="1" t="s">
        <v>45</v>
      </c>
      <c r="B152" s="7" t="s">
        <v>200</v>
      </c>
      <c r="C152" s="8">
        <v>19.0</v>
      </c>
      <c r="F152" s="9">
        <v>0.0042</v>
      </c>
      <c r="I152" s="1">
        <v>3.6</v>
      </c>
      <c r="L152" s="8">
        <v>4574.0</v>
      </c>
      <c r="O152" s="1">
        <v>258.7</v>
      </c>
      <c r="P152" s="10">
        <v>46072.88731481481</v>
      </c>
      <c r="Q152" s="1" t="s">
        <v>47</v>
      </c>
    </row>
    <row r="153">
      <c r="A153" s="1" t="s">
        <v>56</v>
      </c>
      <c r="B153" s="7" t="s">
        <v>201</v>
      </c>
      <c r="C153" s="8">
        <v>18.0</v>
      </c>
      <c r="F153" s="9">
        <v>0.004</v>
      </c>
      <c r="I153" s="1">
        <v>4.9</v>
      </c>
      <c r="L153" s="8">
        <v>4555.0</v>
      </c>
      <c r="O153" s="1">
        <v>257.75</v>
      </c>
      <c r="P153" s="10">
        <v>46080.81638888889</v>
      </c>
      <c r="Q153" s="1" t="s">
        <v>47</v>
      </c>
    </row>
    <row r="154">
      <c r="A154" s="1" t="s">
        <v>40</v>
      </c>
      <c r="B154" s="7" t="s">
        <v>202</v>
      </c>
      <c r="C154" s="8">
        <v>7.0</v>
      </c>
      <c r="F154" s="9">
        <v>0.013</v>
      </c>
      <c r="I154" s="1">
        <v>5.4</v>
      </c>
      <c r="L154" s="8">
        <v>539.0</v>
      </c>
      <c r="O154" s="1">
        <v>256.95</v>
      </c>
      <c r="P154" s="10">
        <v>46078.85506944444</v>
      </c>
      <c r="Q154" s="1" t="s">
        <v>47</v>
      </c>
    </row>
    <row r="155">
      <c r="A155" s="1" t="s">
        <v>40</v>
      </c>
      <c r="B155" s="7" t="s">
        <v>203</v>
      </c>
      <c r="C155" s="8">
        <v>5.0</v>
      </c>
      <c r="F155" s="9">
        <v>0.0103</v>
      </c>
      <c r="I155" s="1">
        <v>8.1</v>
      </c>
      <c r="L155" s="8">
        <v>484.0</v>
      </c>
      <c r="O155" s="1">
        <v>254.2</v>
      </c>
      <c r="P155" s="10">
        <v>46078.85549768519</v>
      </c>
      <c r="Q155" s="1" t="s">
        <v>47</v>
      </c>
    </row>
    <row r="156">
      <c r="A156" s="1" t="s">
        <v>44</v>
      </c>
      <c r="B156" s="7" t="s">
        <v>204</v>
      </c>
      <c r="C156" s="8">
        <v>9.0</v>
      </c>
      <c r="F156" s="9">
        <v>0.0187</v>
      </c>
      <c r="I156" s="1">
        <v>9.3</v>
      </c>
      <c r="L156" s="8">
        <v>482.0</v>
      </c>
      <c r="O156" s="1">
        <v>254.1</v>
      </c>
      <c r="P156" s="10">
        <v>46073.841319444444</v>
      </c>
      <c r="Q156" s="1" t="s">
        <v>47</v>
      </c>
    </row>
    <row r="157">
      <c r="A157" s="1" t="s">
        <v>49</v>
      </c>
      <c r="B157" s="7" t="s">
        <v>205</v>
      </c>
      <c r="C157" s="8">
        <v>9.0</v>
      </c>
      <c r="F157" s="9">
        <v>0.002</v>
      </c>
      <c r="I157" s="1">
        <v>3.6</v>
      </c>
      <c r="L157" s="8">
        <v>4464.0</v>
      </c>
      <c r="O157" s="1">
        <v>253.2</v>
      </c>
      <c r="P157" s="10">
        <v>46035.16789351852</v>
      </c>
      <c r="Q157" s="1" t="s">
        <v>47</v>
      </c>
    </row>
    <row r="158">
      <c r="A158" s="1" t="s">
        <v>56</v>
      </c>
      <c r="B158" s="7" t="s">
        <v>206</v>
      </c>
      <c r="C158" s="8">
        <v>6.0</v>
      </c>
      <c r="F158" s="9">
        <v>0.0024</v>
      </c>
      <c r="I158" s="1">
        <v>2.4</v>
      </c>
      <c r="L158" s="8">
        <v>2464.0</v>
      </c>
      <c r="O158" s="1">
        <v>253.2</v>
      </c>
      <c r="P158" s="10">
        <v>46043.59155092592</v>
      </c>
      <c r="Q158" s="1" t="s">
        <v>47</v>
      </c>
    </row>
    <row r="159">
      <c r="A159" s="1" t="s">
        <v>42</v>
      </c>
      <c r="B159" s="7" t="s">
        <v>207</v>
      </c>
      <c r="C159" s="8">
        <v>4.0</v>
      </c>
      <c r="F159" s="9">
        <v>0.0012</v>
      </c>
      <c r="I159" s="1">
        <v>4.5</v>
      </c>
      <c r="L159" s="8">
        <v>3439.0</v>
      </c>
      <c r="O159" s="1">
        <v>251.95</v>
      </c>
      <c r="P159" s="10">
        <v>46073.8496875</v>
      </c>
      <c r="Q159" s="1" t="s">
        <v>47</v>
      </c>
    </row>
    <row r="160">
      <c r="A160" s="1" t="s">
        <v>56</v>
      </c>
      <c r="B160" s="7" t="s">
        <v>208</v>
      </c>
      <c r="C160" s="8">
        <v>1.0</v>
      </c>
      <c r="F160" s="9">
        <v>0.0023</v>
      </c>
      <c r="I160" s="1">
        <v>9.9</v>
      </c>
      <c r="L160" s="8">
        <v>438.0</v>
      </c>
      <c r="O160" s="1">
        <v>251.9</v>
      </c>
      <c r="P160" s="10">
        <v>46081.60329861111</v>
      </c>
      <c r="Q160" s="1" t="s">
        <v>47</v>
      </c>
    </row>
    <row r="161">
      <c r="A161" s="1" t="s">
        <v>56</v>
      </c>
      <c r="B161" s="7" t="s">
        <v>209</v>
      </c>
      <c r="C161" s="8">
        <v>3.0</v>
      </c>
      <c r="F161" s="9">
        <v>9.0E-4</v>
      </c>
      <c r="I161" s="1">
        <v>5.7</v>
      </c>
      <c r="L161" s="8">
        <v>3429.0</v>
      </c>
      <c r="O161" s="1">
        <v>251.45</v>
      </c>
      <c r="P161" s="10">
        <v>46080.8115162037</v>
      </c>
      <c r="Q161" s="1" t="s">
        <v>47</v>
      </c>
    </row>
    <row r="162">
      <c r="A162" s="1" t="s">
        <v>44</v>
      </c>
      <c r="B162" s="7" t="s">
        <v>210</v>
      </c>
      <c r="C162" s="8">
        <v>53.0</v>
      </c>
      <c r="F162" s="9">
        <v>0.0156</v>
      </c>
      <c r="I162" s="1">
        <v>3.6</v>
      </c>
      <c r="L162" s="8">
        <v>3401.0</v>
      </c>
      <c r="O162" s="1">
        <v>250.05</v>
      </c>
      <c r="P162" s="10">
        <v>46078.626238425924</v>
      </c>
      <c r="Q162" s="1" t="s">
        <v>47</v>
      </c>
    </row>
    <row r="163">
      <c r="A163" s="1" t="s">
        <v>42</v>
      </c>
      <c r="B163" s="7" t="s">
        <v>211</v>
      </c>
      <c r="C163" s="8">
        <v>2.0</v>
      </c>
      <c r="F163" s="9">
        <v>5.0E-4</v>
      </c>
      <c r="I163" s="1">
        <v>3.1</v>
      </c>
      <c r="L163" s="8">
        <v>4395.0</v>
      </c>
      <c r="O163" s="1">
        <v>249.75</v>
      </c>
      <c r="P163" s="10">
        <v>46074.58096064815</v>
      </c>
      <c r="Q163" s="1" t="s">
        <v>47</v>
      </c>
    </row>
    <row r="164">
      <c r="A164" s="1" t="s">
        <v>56</v>
      </c>
      <c r="B164" s="7" t="s">
        <v>212</v>
      </c>
      <c r="C164" s="8">
        <v>1.0</v>
      </c>
      <c r="F164" s="9">
        <v>7.0E-4</v>
      </c>
      <c r="I164" s="1">
        <v>7.7</v>
      </c>
      <c r="L164" s="8">
        <v>1387.0</v>
      </c>
      <c r="O164" s="1">
        <v>249.35</v>
      </c>
      <c r="P164" s="10">
        <v>46074.55809027777</v>
      </c>
      <c r="Q164" s="1" t="s">
        <v>47</v>
      </c>
    </row>
    <row r="165">
      <c r="A165" s="1" t="s">
        <v>42</v>
      </c>
      <c r="B165" s="7" t="s">
        <v>213</v>
      </c>
      <c r="C165" s="8">
        <v>1.0</v>
      </c>
      <c r="F165" s="9">
        <v>3.0E-4</v>
      </c>
      <c r="I165" s="1">
        <v>8.7</v>
      </c>
      <c r="L165" s="8">
        <v>3344.0</v>
      </c>
      <c r="O165" s="1">
        <v>247.2</v>
      </c>
      <c r="P165" s="10">
        <v>46071.79597222222</v>
      </c>
      <c r="Q165" s="1" t="s">
        <v>47</v>
      </c>
    </row>
    <row r="166">
      <c r="A166" s="1" t="s">
        <v>45</v>
      </c>
      <c r="B166" s="7" t="s">
        <v>214</v>
      </c>
      <c r="C166" s="8">
        <v>63.0</v>
      </c>
      <c r="F166" s="9">
        <v>0.0145</v>
      </c>
      <c r="I166" s="1">
        <v>4.8</v>
      </c>
      <c r="L166" s="8">
        <v>4339.0</v>
      </c>
      <c r="O166" s="1">
        <v>246.95</v>
      </c>
      <c r="P166" s="10">
        <v>46039.67637731481</v>
      </c>
      <c r="Q166" s="1" t="s">
        <v>47</v>
      </c>
    </row>
    <row r="167">
      <c r="A167" s="1" t="s">
        <v>40</v>
      </c>
      <c r="B167" s="7" t="s">
        <v>215</v>
      </c>
      <c r="C167" s="8">
        <v>18.0</v>
      </c>
      <c r="F167" s="9">
        <v>0.0054</v>
      </c>
      <c r="I167" s="1">
        <v>3.0</v>
      </c>
      <c r="L167" s="8">
        <v>3325.0</v>
      </c>
      <c r="O167" s="1">
        <v>246.25</v>
      </c>
      <c r="P167" s="10">
        <v>46078.85600694444</v>
      </c>
      <c r="Q167" s="1" t="s">
        <v>47</v>
      </c>
    </row>
    <row r="168">
      <c r="A168" s="1" t="s">
        <v>42</v>
      </c>
      <c r="B168" s="7" t="s">
        <v>216</v>
      </c>
      <c r="C168" s="8">
        <v>0.0</v>
      </c>
      <c r="F168" s="9">
        <v>0.0</v>
      </c>
      <c r="I168" s="1">
        <v>9.6</v>
      </c>
      <c r="L168" s="8">
        <v>319.0</v>
      </c>
      <c r="O168" s="1">
        <v>245.95</v>
      </c>
      <c r="P168" s="10">
        <v>46078.59423611111</v>
      </c>
      <c r="Q168" s="1" t="s">
        <v>47</v>
      </c>
    </row>
    <row r="169">
      <c r="A169" s="1" t="s">
        <v>49</v>
      </c>
      <c r="B169" s="7" t="s">
        <v>217</v>
      </c>
      <c r="C169" s="8">
        <v>14.0</v>
      </c>
      <c r="F169" s="9">
        <v>0.0107</v>
      </c>
      <c r="I169" s="1">
        <v>5.7</v>
      </c>
      <c r="L169" s="8">
        <v>1309.0</v>
      </c>
      <c r="O169" s="1">
        <v>245.45</v>
      </c>
      <c r="P169" s="10">
        <v>46074.929131944446</v>
      </c>
      <c r="Q169" s="1" t="s">
        <v>47</v>
      </c>
    </row>
    <row r="170">
      <c r="A170" s="1" t="s">
        <v>43</v>
      </c>
      <c r="B170" s="7" t="s">
        <v>218</v>
      </c>
      <c r="C170" s="8">
        <v>50.0</v>
      </c>
      <c r="F170" s="9">
        <v>0.0151</v>
      </c>
      <c r="I170" s="1">
        <v>5.8</v>
      </c>
      <c r="L170" s="8">
        <v>3303.0</v>
      </c>
      <c r="O170" s="1">
        <v>245.15</v>
      </c>
      <c r="P170" s="10">
        <v>46056.69380787037</v>
      </c>
      <c r="Q170" s="1" t="s">
        <v>47</v>
      </c>
    </row>
    <row r="171">
      <c r="A171" s="1" t="s">
        <v>43</v>
      </c>
      <c r="B171" s="7" t="s">
        <v>219</v>
      </c>
      <c r="C171" s="8">
        <v>1.0</v>
      </c>
      <c r="F171" s="9">
        <v>0.0034</v>
      </c>
      <c r="I171" s="1">
        <v>3.4</v>
      </c>
      <c r="L171" s="8">
        <v>295.0</v>
      </c>
      <c r="O171" s="1">
        <v>244.75</v>
      </c>
      <c r="P171" s="10">
        <v>46077.76113425926</v>
      </c>
      <c r="Q171" s="1" t="s">
        <v>47</v>
      </c>
    </row>
    <row r="172">
      <c r="A172" s="1" t="s">
        <v>49</v>
      </c>
      <c r="B172" s="7" t="s">
        <v>220</v>
      </c>
      <c r="C172" s="8">
        <v>7.0</v>
      </c>
      <c r="F172" s="9">
        <v>0.0031</v>
      </c>
      <c r="I172" s="1">
        <v>4.3</v>
      </c>
      <c r="L172" s="8">
        <v>2295.0</v>
      </c>
      <c r="O172" s="1">
        <v>244.75</v>
      </c>
      <c r="P172" s="10">
        <v>46078.99434027778</v>
      </c>
      <c r="Q172" s="1" t="s">
        <v>47</v>
      </c>
    </row>
    <row r="173">
      <c r="A173" s="1" t="s">
        <v>49</v>
      </c>
      <c r="B173" s="7" t="s">
        <v>221</v>
      </c>
      <c r="C173" s="8">
        <v>3.0</v>
      </c>
      <c r="F173" s="9">
        <v>0.0102</v>
      </c>
      <c r="I173" s="1">
        <v>7.1</v>
      </c>
      <c r="L173" s="8">
        <v>295.0</v>
      </c>
      <c r="O173" s="1">
        <v>244.75</v>
      </c>
      <c r="P173" s="10">
        <v>46078.97756944444</v>
      </c>
      <c r="Q173" s="1" t="s">
        <v>47</v>
      </c>
    </row>
    <row r="174">
      <c r="A174" s="1" t="s">
        <v>45</v>
      </c>
      <c r="B174" s="7" t="s">
        <v>222</v>
      </c>
      <c r="C174" s="8">
        <v>32.0</v>
      </c>
      <c r="F174" s="9">
        <v>0.0075</v>
      </c>
      <c r="I174" s="1">
        <v>4.7</v>
      </c>
      <c r="L174" s="8">
        <v>4254.0</v>
      </c>
      <c r="O174" s="1">
        <v>242.7</v>
      </c>
      <c r="P174" s="10">
        <v>45990.65891203703</v>
      </c>
      <c r="Q174" s="1" t="s">
        <v>47</v>
      </c>
    </row>
    <row r="175">
      <c r="A175" s="1" t="s">
        <v>42</v>
      </c>
      <c r="B175" s="7" t="s">
        <v>223</v>
      </c>
      <c r="C175" s="8">
        <v>6.0</v>
      </c>
      <c r="F175" s="9">
        <v>0.0019</v>
      </c>
      <c r="I175" s="1">
        <v>5.9</v>
      </c>
      <c r="L175" s="8">
        <v>3234.0</v>
      </c>
      <c r="O175" s="1">
        <v>241.7</v>
      </c>
      <c r="P175" s="10">
        <v>46078.766122685185</v>
      </c>
      <c r="Q175" s="1" t="s">
        <v>47</v>
      </c>
    </row>
    <row r="176">
      <c r="A176" s="1" t="s">
        <v>56</v>
      </c>
      <c r="B176" s="7" t="s">
        <v>224</v>
      </c>
      <c r="C176" s="8">
        <v>0.0</v>
      </c>
      <c r="F176" s="9">
        <v>0.0</v>
      </c>
      <c r="I176" s="1">
        <v>4.6</v>
      </c>
      <c r="L176" s="8">
        <v>1231.0</v>
      </c>
      <c r="O176" s="1">
        <v>241.55</v>
      </c>
      <c r="P176" s="10">
        <v>46077.81261574074</v>
      </c>
      <c r="Q176" s="1" t="s">
        <v>47</v>
      </c>
    </row>
    <row r="177">
      <c r="A177" s="1" t="s">
        <v>44</v>
      </c>
      <c r="B177" s="7" t="s">
        <v>225</v>
      </c>
      <c r="C177" s="8">
        <v>11.0</v>
      </c>
      <c r="F177" s="9">
        <v>0.0049</v>
      </c>
      <c r="I177" s="1">
        <v>2.2</v>
      </c>
      <c r="L177" s="8">
        <v>2226.0</v>
      </c>
      <c r="O177" s="1">
        <v>241.3</v>
      </c>
      <c r="P177" s="10">
        <v>46065.88737268519</v>
      </c>
      <c r="Q177" s="1" t="s">
        <v>47</v>
      </c>
    </row>
    <row r="178">
      <c r="A178" s="1" t="s">
        <v>56</v>
      </c>
      <c r="B178" s="7" t="s">
        <v>226</v>
      </c>
      <c r="C178" s="8">
        <v>0.0</v>
      </c>
      <c r="F178" s="9">
        <v>0.0</v>
      </c>
      <c r="I178" s="1">
        <v>2.8</v>
      </c>
      <c r="L178" s="8">
        <v>191.0</v>
      </c>
      <c r="O178" s="1">
        <v>239.55</v>
      </c>
      <c r="P178" s="10">
        <v>46077.81755787037</v>
      </c>
      <c r="Q178" s="1" t="s">
        <v>47</v>
      </c>
    </row>
    <row r="179">
      <c r="A179" s="1" t="s">
        <v>56</v>
      </c>
      <c r="B179" s="7" t="s">
        <v>227</v>
      </c>
      <c r="C179" s="8">
        <v>3.0</v>
      </c>
      <c r="F179" s="9">
        <v>0.0014</v>
      </c>
      <c r="I179" s="1">
        <v>3.2</v>
      </c>
      <c r="L179" s="8">
        <v>2185.0</v>
      </c>
      <c r="O179" s="1">
        <v>239.25</v>
      </c>
      <c r="P179" s="10">
        <v>46080.8227662037</v>
      </c>
      <c r="Q179" s="1" t="s">
        <v>47</v>
      </c>
    </row>
    <row r="180">
      <c r="A180" s="1" t="s">
        <v>56</v>
      </c>
      <c r="B180" s="7" t="s">
        <v>228</v>
      </c>
      <c r="C180" s="8">
        <v>23.0</v>
      </c>
      <c r="F180" s="9">
        <v>0.0072</v>
      </c>
      <c r="I180" s="1">
        <v>7.4</v>
      </c>
      <c r="L180" s="8">
        <v>3179.0</v>
      </c>
      <c r="O180" s="1">
        <v>238.95</v>
      </c>
      <c r="P180" s="10">
        <v>46073.833773148144</v>
      </c>
      <c r="Q180" s="1" t="s">
        <v>47</v>
      </c>
    </row>
    <row r="181">
      <c r="A181" s="1" t="s">
        <v>40</v>
      </c>
      <c r="B181" s="7" t="s">
        <v>229</v>
      </c>
      <c r="C181" s="8">
        <v>0.0</v>
      </c>
      <c r="F181" s="9">
        <v>0.0</v>
      </c>
      <c r="I181" s="1">
        <v>5.7</v>
      </c>
      <c r="L181" s="8">
        <v>169.0</v>
      </c>
      <c r="O181" s="1">
        <v>238.45</v>
      </c>
      <c r="P181" s="10">
        <v>46077.78613425926</v>
      </c>
      <c r="Q181" s="1" t="s">
        <v>47</v>
      </c>
    </row>
    <row r="182">
      <c r="A182" s="1" t="s">
        <v>230</v>
      </c>
      <c r="B182" s="7" t="s">
        <v>231</v>
      </c>
      <c r="C182" s="8">
        <v>1.0</v>
      </c>
      <c r="F182" s="9">
        <v>0.0061</v>
      </c>
      <c r="I182" s="1">
        <v>6.3</v>
      </c>
      <c r="L182" s="8">
        <v>164.0</v>
      </c>
      <c r="O182" s="1">
        <v>238.2</v>
      </c>
      <c r="P182" s="10">
        <v>46076.599386574075</v>
      </c>
      <c r="Q182" s="1" t="s">
        <v>47</v>
      </c>
    </row>
    <row r="183">
      <c r="A183" s="1" t="s">
        <v>49</v>
      </c>
      <c r="B183" s="7" t="s">
        <v>232</v>
      </c>
      <c r="C183" s="8">
        <v>3.0</v>
      </c>
      <c r="F183" s="9">
        <v>0.0186</v>
      </c>
      <c r="I183" s="1">
        <v>6.2</v>
      </c>
      <c r="L183" s="8">
        <v>161.0</v>
      </c>
      <c r="O183" s="1">
        <v>238.05</v>
      </c>
      <c r="P183" s="10">
        <v>46085.28246527778</v>
      </c>
      <c r="Q183" s="1" t="s">
        <v>47</v>
      </c>
    </row>
    <row r="184">
      <c r="A184" s="1" t="s">
        <v>43</v>
      </c>
      <c r="B184" s="7" t="s">
        <v>233</v>
      </c>
      <c r="C184" s="8">
        <v>0.0</v>
      </c>
      <c r="F184" s="9">
        <v>0.0</v>
      </c>
      <c r="I184" s="1">
        <v>7.2</v>
      </c>
      <c r="L184" s="8">
        <v>138.0</v>
      </c>
      <c r="O184" s="1">
        <v>236.9</v>
      </c>
      <c r="P184" s="10">
        <v>46080.78876157408</v>
      </c>
      <c r="Q184" s="1" t="s">
        <v>47</v>
      </c>
    </row>
    <row r="185">
      <c r="A185" s="1" t="s">
        <v>44</v>
      </c>
      <c r="B185" s="7" t="s">
        <v>234</v>
      </c>
      <c r="C185" s="8">
        <v>2.0</v>
      </c>
      <c r="F185" s="9">
        <v>0.0161</v>
      </c>
      <c r="I185" s="1">
        <v>6.5</v>
      </c>
      <c r="L185" s="8">
        <v>124.0</v>
      </c>
      <c r="O185" s="1">
        <v>236.2</v>
      </c>
      <c r="P185" s="10">
        <v>46071.63790509259</v>
      </c>
      <c r="Q185" s="1" t="s">
        <v>47</v>
      </c>
    </row>
    <row r="186">
      <c r="A186" s="1" t="s">
        <v>43</v>
      </c>
      <c r="B186" s="7" t="s">
        <v>235</v>
      </c>
      <c r="C186" s="8">
        <v>2.0</v>
      </c>
      <c r="F186" s="9">
        <v>0.0163</v>
      </c>
      <c r="I186" s="1">
        <v>5.5</v>
      </c>
      <c r="L186" s="8">
        <v>123.0</v>
      </c>
      <c r="O186" s="1">
        <v>236.15</v>
      </c>
      <c r="P186" s="10">
        <v>46078.84950231481</v>
      </c>
      <c r="Q186" s="1" t="s">
        <v>47</v>
      </c>
    </row>
    <row r="187">
      <c r="A187" s="1" t="s">
        <v>43</v>
      </c>
      <c r="B187" s="7" t="s">
        <v>236</v>
      </c>
      <c r="C187" s="8">
        <v>2.0</v>
      </c>
      <c r="F187" s="9">
        <v>0.0169</v>
      </c>
      <c r="I187" s="1">
        <v>7.7</v>
      </c>
      <c r="L187" s="8">
        <v>118.0</v>
      </c>
      <c r="O187" s="1">
        <v>235.9</v>
      </c>
      <c r="P187" s="10">
        <v>46080.810335648144</v>
      </c>
      <c r="Q187" s="1" t="s">
        <v>47</v>
      </c>
    </row>
    <row r="188">
      <c r="A188" s="1" t="s">
        <v>43</v>
      </c>
      <c r="B188" s="7" t="s">
        <v>237</v>
      </c>
      <c r="C188" s="8">
        <v>1.0</v>
      </c>
      <c r="F188" s="9">
        <v>0.01</v>
      </c>
      <c r="I188" s="1">
        <v>4.7</v>
      </c>
      <c r="L188" s="8">
        <v>100.0</v>
      </c>
      <c r="O188" s="1">
        <v>235.0</v>
      </c>
      <c r="P188" s="10">
        <v>46059.79824074074</v>
      </c>
      <c r="Q188" s="1" t="s">
        <v>47</v>
      </c>
    </row>
    <row r="189">
      <c r="A189" s="1" t="s">
        <v>45</v>
      </c>
      <c r="B189" s="7" t="s">
        <v>238</v>
      </c>
      <c r="C189" s="8">
        <v>0.0</v>
      </c>
      <c r="F189" s="9">
        <v>0.0</v>
      </c>
      <c r="I189" s="1">
        <v>9.8</v>
      </c>
      <c r="L189" s="8">
        <v>94.0</v>
      </c>
      <c r="O189" s="1">
        <v>234.7</v>
      </c>
      <c r="P189" s="10">
        <v>46081.77716435185</v>
      </c>
      <c r="Q189" s="1" t="s">
        <v>47</v>
      </c>
    </row>
    <row r="190">
      <c r="A190" s="1" t="s">
        <v>44</v>
      </c>
      <c r="B190" s="7" t="s">
        <v>239</v>
      </c>
      <c r="C190" s="8">
        <v>1.0</v>
      </c>
      <c r="F190" s="9">
        <v>0.0111</v>
      </c>
      <c r="I190" s="1">
        <v>9.9</v>
      </c>
      <c r="L190" s="8">
        <v>90.0</v>
      </c>
      <c r="O190" s="1">
        <v>234.5</v>
      </c>
      <c r="P190" s="10">
        <v>46077.72521990741</v>
      </c>
      <c r="Q190" s="1" t="s">
        <v>47</v>
      </c>
    </row>
    <row r="191">
      <c r="A191" s="1" t="s">
        <v>40</v>
      </c>
      <c r="B191" s="7" t="s">
        <v>240</v>
      </c>
      <c r="C191" s="8">
        <v>0.0</v>
      </c>
      <c r="F191" s="9">
        <v>0.0</v>
      </c>
      <c r="I191" s="1">
        <v>2.1</v>
      </c>
      <c r="L191" s="8">
        <v>89.0</v>
      </c>
      <c r="O191" s="1">
        <v>234.45</v>
      </c>
      <c r="P191" s="10">
        <v>46076.84155092592</v>
      </c>
      <c r="Q191" s="1" t="s">
        <v>47</v>
      </c>
    </row>
    <row r="192">
      <c r="A192" s="1" t="s">
        <v>44</v>
      </c>
      <c r="B192" s="7" t="s">
        <v>241</v>
      </c>
      <c r="C192" s="8">
        <v>1.0</v>
      </c>
      <c r="F192" s="9">
        <v>0.0119</v>
      </c>
      <c r="I192" s="1">
        <v>9.4</v>
      </c>
      <c r="L192" s="8">
        <v>84.0</v>
      </c>
      <c r="O192" s="1">
        <v>234.2</v>
      </c>
      <c r="P192" s="10">
        <v>46077.7178587963</v>
      </c>
      <c r="Q192" s="1" t="s">
        <v>47</v>
      </c>
    </row>
    <row r="193">
      <c r="A193" s="1" t="s">
        <v>44</v>
      </c>
      <c r="B193" s="7" t="s">
        <v>242</v>
      </c>
      <c r="C193" s="8">
        <v>12.0</v>
      </c>
      <c r="F193" s="9">
        <v>0.0116</v>
      </c>
      <c r="I193" s="1">
        <v>4.8</v>
      </c>
      <c r="L193" s="8">
        <v>1034.0</v>
      </c>
      <c r="O193" s="1">
        <v>231.7</v>
      </c>
      <c r="P193" s="10">
        <v>46078.63046296296</v>
      </c>
      <c r="Q193" s="1" t="s">
        <v>47</v>
      </c>
    </row>
    <row r="194">
      <c r="A194" s="1" t="s">
        <v>42</v>
      </c>
      <c r="B194" s="7" t="s">
        <v>243</v>
      </c>
      <c r="C194" s="8">
        <v>5.0</v>
      </c>
      <c r="F194" s="9">
        <v>0.0048</v>
      </c>
      <c r="I194" s="1">
        <v>9.0</v>
      </c>
      <c r="L194" s="8">
        <v>1033.0</v>
      </c>
      <c r="O194" s="1">
        <v>231.65</v>
      </c>
      <c r="P194" s="10">
        <v>46055.79537037037</v>
      </c>
      <c r="Q194" s="1" t="s">
        <v>47</v>
      </c>
    </row>
    <row r="195">
      <c r="A195" s="1" t="s">
        <v>56</v>
      </c>
      <c r="B195" s="7" t="s">
        <v>244</v>
      </c>
      <c r="C195" s="8">
        <v>8.0</v>
      </c>
      <c r="F195" s="9">
        <v>0.0041</v>
      </c>
      <c r="I195" s="1">
        <v>3.2</v>
      </c>
      <c r="L195" s="8">
        <v>1965.0</v>
      </c>
      <c r="O195" s="1">
        <v>228.25</v>
      </c>
      <c r="P195" s="10">
        <v>46080.81858796296</v>
      </c>
      <c r="Q195" s="1" t="s">
        <v>47</v>
      </c>
    </row>
    <row r="196">
      <c r="A196" s="1" t="s">
        <v>49</v>
      </c>
      <c r="B196" s="7" t="s">
        <v>245</v>
      </c>
      <c r="C196" s="8">
        <v>20.0</v>
      </c>
      <c r="F196" s="9">
        <v>0.0051</v>
      </c>
      <c r="I196" s="1">
        <v>4.2</v>
      </c>
      <c r="L196" s="8">
        <v>3925.0</v>
      </c>
      <c r="O196" s="1">
        <v>226.25</v>
      </c>
      <c r="P196" s="10">
        <v>46034.07974537037</v>
      </c>
      <c r="Q196" s="1" t="s">
        <v>47</v>
      </c>
    </row>
    <row r="197">
      <c r="A197" s="1" t="s">
        <v>42</v>
      </c>
      <c r="B197" s="7" t="s">
        <v>246</v>
      </c>
      <c r="C197" s="8">
        <v>8.0</v>
      </c>
      <c r="F197" s="9">
        <v>0.0028</v>
      </c>
      <c r="I197" s="1">
        <v>2.7</v>
      </c>
      <c r="L197" s="8">
        <v>2868.0</v>
      </c>
      <c r="O197" s="1">
        <v>223.4</v>
      </c>
      <c r="P197" s="10">
        <v>46078.76576388889</v>
      </c>
      <c r="Q197" s="1" t="s">
        <v>47</v>
      </c>
    </row>
    <row r="198">
      <c r="A198" s="1" t="s">
        <v>56</v>
      </c>
      <c r="B198" s="7" t="s">
        <v>247</v>
      </c>
      <c r="C198" s="8">
        <v>4.0</v>
      </c>
      <c r="F198" s="9">
        <v>0.0047</v>
      </c>
      <c r="I198" s="1">
        <v>2.3</v>
      </c>
      <c r="L198" s="8">
        <v>857.0</v>
      </c>
      <c r="O198" s="1">
        <v>222.85</v>
      </c>
      <c r="P198" s="10">
        <v>46073.6387962963</v>
      </c>
      <c r="Q198" s="1" t="s">
        <v>47</v>
      </c>
    </row>
    <row r="199">
      <c r="A199" s="1" t="s">
        <v>163</v>
      </c>
      <c r="B199" s="7" t="s">
        <v>248</v>
      </c>
      <c r="C199" s="8">
        <v>21.0</v>
      </c>
      <c r="F199" s="9">
        <v>0.0055</v>
      </c>
      <c r="I199" s="1">
        <v>6.5</v>
      </c>
      <c r="L199" s="8">
        <v>3808.0</v>
      </c>
      <c r="O199" s="1">
        <v>220.4</v>
      </c>
      <c r="P199" s="10">
        <v>46083.71094907407</v>
      </c>
      <c r="Q199" s="1" t="s">
        <v>47</v>
      </c>
    </row>
    <row r="200">
      <c r="A200" s="1" t="s">
        <v>42</v>
      </c>
      <c r="B200" s="7" t="s">
        <v>249</v>
      </c>
      <c r="C200" s="8">
        <v>5.0</v>
      </c>
      <c r="F200" s="9">
        <v>0.0018</v>
      </c>
      <c r="I200" s="1">
        <v>5.1</v>
      </c>
      <c r="L200" s="8">
        <v>2789.0</v>
      </c>
      <c r="O200" s="1">
        <v>219.45</v>
      </c>
      <c r="P200" s="10">
        <v>46074.54890046296</v>
      </c>
      <c r="Q200" s="1" t="s">
        <v>47</v>
      </c>
    </row>
    <row r="201">
      <c r="A201" s="1" t="s">
        <v>56</v>
      </c>
      <c r="B201" s="7" t="s">
        <v>250</v>
      </c>
      <c r="C201" s="8">
        <v>3.0</v>
      </c>
      <c r="F201" s="9">
        <v>0.0011</v>
      </c>
      <c r="I201" s="1">
        <v>3.2</v>
      </c>
      <c r="L201" s="8">
        <v>2774.0</v>
      </c>
      <c r="O201" s="1">
        <v>218.7</v>
      </c>
      <c r="P201" s="10">
        <v>46077.82063657408</v>
      </c>
      <c r="Q201" s="1" t="s">
        <v>47</v>
      </c>
    </row>
  </sheetData>
  <hyperlinks>
    <hyperlink r:id="rId1" ref="B2"/>
    <hyperlink r:id="rId2" ref="B3"/>
    <hyperlink r:id="rId3" ref="B4"/>
    <hyperlink r:id="rId4" ref="B5"/>
    <hyperlink r:id="rId5" ref="B6"/>
    <hyperlink r:id="rId6" ref="B7"/>
    <hyperlink r:id="rId7" ref="B8"/>
    <hyperlink r:id="rId8" ref="B10"/>
    <hyperlink r:id="rId9" ref="B12"/>
    <hyperlink r:id="rId10" ref="B13"/>
    <hyperlink r:id="rId11" ref="B14"/>
    <hyperlink r:id="rId12" ref="B15"/>
    <hyperlink r:id="rId13" ref="B16"/>
    <hyperlink r:id="rId14" ref="B17"/>
    <hyperlink r:id="rId15" ref="B18"/>
    <hyperlink r:id="rId16" ref="B19"/>
    <hyperlink r:id="rId17" ref="B20"/>
    <hyperlink r:id="rId18" ref="B21"/>
    <hyperlink r:id="rId19" ref="B22"/>
    <hyperlink r:id="rId20" ref="B23"/>
    <hyperlink r:id="rId21" ref="B24"/>
    <hyperlink r:id="rId22" ref="B25"/>
    <hyperlink r:id="rId23" ref="B26"/>
    <hyperlink r:id="rId24" ref="B27"/>
    <hyperlink r:id="rId25" ref="B28"/>
    <hyperlink r:id="rId26" ref="B29"/>
    <hyperlink r:id="rId27" ref="B30"/>
    <hyperlink r:id="rId28" ref="B31"/>
    <hyperlink r:id="rId29" ref="B32"/>
    <hyperlink r:id="rId30" ref="B33"/>
    <hyperlink r:id="rId31" ref="B34"/>
    <hyperlink r:id="rId32" ref="B35"/>
    <hyperlink r:id="rId33" ref="B36"/>
    <hyperlink r:id="rId34" ref="B37"/>
    <hyperlink r:id="rId35" ref="B38"/>
    <hyperlink r:id="rId36" ref="B39"/>
    <hyperlink r:id="rId37" ref="B40"/>
    <hyperlink r:id="rId38" ref="B41"/>
    <hyperlink r:id="rId39" ref="B42"/>
    <hyperlink r:id="rId40" ref="B43"/>
    <hyperlink r:id="rId41" ref="B44"/>
    <hyperlink r:id="rId42" ref="B45"/>
    <hyperlink r:id="rId43" ref="B46"/>
    <hyperlink r:id="rId44" ref="B47"/>
    <hyperlink r:id="rId45" ref="B48"/>
    <hyperlink r:id="rId46" ref="B49"/>
    <hyperlink r:id="rId47" ref="B50"/>
    <hyperlink r:id="rId48" ref="B51"/>
    <hyperlink r:id="rId49" ref="B52"/>
    <hyperlink r:id="rId50" ref="B53"/>
    <hyperlink r:id="rId51" ref="B54"/>
    <hyperlink r:id="rId52" ref="B55"/>
    <hyperlink r:id="rId53" ref="B56"/>
    <hyperlink r:id="rId54" ref="B57"/>
    <hyperlink r:id="rId55" ref="B58"/>
    <hyperlink r:id="rId56" ref="B59"/>
    <hyperlink r:id="rId57" ref="B60"/>
    <hyperlink r:id="rId58" ref="B61"/>
    <hyperlink r:id="rId59" ref="B62"/>
    <hyperlink r:id="rId60" ref="B63"/>
    <hyperlink r:id="rId61" ref="B64"/>
    <hyperlink r:id="rId62" ref="B65"/>
    <hyperlink r:id="rId63" ref="B66"/>
    <hyperlink r:id="rId64" ref="B67"/>
    <hyperlink r:id="rId65" ref="B68"/>
    <hyperlink r:id="rId66" ref="B69"/>
    <hyperlink r:id="rId67" ref="B70"/>
    <hyperlink r:id="rId68" ref="B71"/>
    <hyperlink r:id="rId69" ref="B72"/>
    <hyperlink r:id="rId70" ref="B73"/>
    <hyperlink r:id="rId71" ref="B74"/>
    <hyperlink r:id="rId72" ref="B75"/>
    <hyperlink r:id="rId73" ref="B76"/>
    <hyperlink r:id="rId74" ref="B77"/>
    <hyperlink r:id="rId75" ref="B78"/>
    <hyperlink r:id="rId76" ref="B79"/>
    <hyperlink r:id="rId77" ref="B80"/>
    <hyperlink r:id="rId78" ref="B81"/>
    <hyperlink r:id="rId79" ref="B82"/>
    <hyperlink r:id="rId80" ref="B83"/>
    <hyperlink r:id="rId81" ref="B84"/>
    <hyperlink r:id="rId82" ref="B85"/>
    <hyperlink r:id="rId83" ref="B86"/>
    <hyperlink r:id="rId84" ref="B87"/>
    <hyperlink r:id="rId85" ref="B88"/>
    <hyperlink r:id="rId86" ref="B89"/>
    <hyperlink r:id="rId87" ref="B90"/>
    <hyperlink r:id="rId88" ref="B91"/>
    <hyperlink r:id="rId89" ref="B92"/>
    <hyperlink r:id="rId90" ref="B93"/>
    <hyperlink r:id="rId91" ref="B94"/>
    <hyperlink r:id="rId92" ref="B95"/>
    <hyperlink r:id="rId93" ref="B96"/>
    <hyperlink r:id="rId94" ref="B97"/>
    <hyperlink r:id="rId95" ref="B98"/>
    <hyperlink r:id="rId96" ref="B99"/>
    <hyperlink r:id="rId97" ref="B100"/>
    <hyperlink r:id="rId98" ref="B101"/>
    <hyperlink r:id="rId99" ref="B102"/>
    <hyperlink r:id="rId100" ref="B103"/>
    <hyperlink r:id="rId101" ref="B104"/>
    <hyperlink r:id="rId102" ref="B105"/>
    <hyperlink r:id="rId103" ref="B106"/>
    <hyperlink r:id="rId104" ref="B107"/>
    <hyperlink r:id="rId105" ref="B108"/>
    <hyperlink r:id="rId106" ref="B109"/>
    <hyperlink r:id="rId107" ref="B110"/>
    <hyperlink r:id="rId108" ref="B111"/>
    <hyperlink r:id="rId109" ref="B112"/>
    <hyperlink r:id="rId110" ref="B113"/>
    <hyperlink r:id="rId111" ref="B114"/>
    <hyperlink r:id="rId112" ref="B115"/>
    <hyperlink r:id="rId113" ref="B116"/>
    <hyperlink r:id="rId114" ref="B117"/>
    <hyperlink r:id="rId115" ref="B118"/>
    <hyperlink r:id="rId116" ref="B119"/>
    <hyperlink r:id="rId117" ref="B120"/>
    <hyperlink r:id="rId118" ref="B121"/>
    <hyperlink r:id="rId119" ref="B122"/>
    <hyperlink r:id="rId120" ref="B123"/>
    <hyperlink r:id="rId121" ref="B124"/>
    <hyperlink r:id="rId122" ref="B125"/>
    <hyperlink r:id="rId123" ref="B126"/>
    <hyperlink r:id="rId124" ref="B127"/>
    <hyperlink r:id="rId125" ref="B128"/>
    <hyperlink r:id="rId126" ref="B129"/>
    <hyperlink r:id="rId127" ref="B130"/>
    <hyperlink r:id="rId128" ref="B131"/>
    <hyperlink r:id="rId129" ref="B132"/>
    <hyperlink r:id="rId130" ref="B133"/>
    <hyperlink r:id="rId131" ref="B134"/>
    <hyperlink r:id="rId132" ref="B135"/>
    <hyperlink r:id="rId133" ref="B136"/>
    <hyperlink r:id="rId134" ref="B137"/>
    <hyperlink r:id="rId135" ref="B138"/>
    <hyperlink r:id="rId136" ref="B139"/>
    <hyperlink r:id="rId137" ref="B140"/>
    <hyperlink r:id="rId138" ref="B141"/>
    <hyperlink r:id="rId139" ref="B142"/>
    <hyperlink r:id="rId140" ref="B143"/>
    <hyperlink r:id="rId141" ref="B144"/>
    <hyperlink r:id="rId142" ref="B145"/>
    <hyperlink r:id="rId143" ref="B146"/>
    <hyperlink r:id="rId144" ref="B147"/>
    <hyperlink r:id="rId145" ref="B148"/>
    <hyperlink r:id="rId146" ref="B149"/>
    <hyperlink r:id="rId147" ref="B150"/>
    <hyperlink r:id="rId148" ref="B151"/>
    <hyperlink r:id="rId149" ref="B152"/>
    <hyperlink r:id="rId150" ref="B153"/>
    <hyperlink r:id="rId151" ref="B154"/>
    <hyperlink r:id="rId152" ref="B155"/>
    <hyperlink r:id="rId153" ref="B156"/>
    <hyperlink r:id="rId154" ref="B157"/>
    <hyperlink r:id="rId155" ref="B158"/>
    <hyperlink r:id="rId156" ref="B159"/>
    <hyperlink r:id="rId157" ref="B160"/>
    <hyperlink r:id="rId158" ref="B161"/>
    <hyperlink r:id="rId159" ref="B162"/>
    <hyperlink r:id="rId160" ref="B163"/>
    <hyperlink r:id="rId161" ref="B164"/>
    <hyperlink r:id="rId162" ref="B165"/>
    <hyperlink r:id="rId163" ref="B166"/>
    <hyperlink r:id="rId164" ref="B167"/>
    <hyperlink r:id="rId165" ref="B168"/>
    <hyperlink r:id="rId166" ref="B169"/>
    <hyperlink r:id="rId167" ref="B170"/>
    <hyperlink r:id="rId168" ref="B171"/>
    <hyperlink r:id="rId169" ref="B172"/>
    <hyperlink r:id="rId170" ref="B173"/>
    <hyperlink r:id="rId171" ref="B174"/>
    <hyperlink r:id="rId172" ref="B175"/>
    <hyperlink r:id="rId173" ref="B176"/>
    <hyperlink r:id="rId174" ref="B177"/>
    <hyperlink r:id="rId175" ref="B178"/>
    <hyperlink r:id="rId176" ref="B179"/>
    <hyperlink r:id="rId177" ref="B180"/>
    <hyperlink r:id="rId178" ref="B181"/>
    <hyperlink r:id="rId179" ref="B182"/>
    <hyperlink r:id="rId180" ref="B183"/>
    <hyperlink r:id="rId181" ref="B184"/>
    <hyperlink r:id="rId182" ref="B185"/>
    <hyperlink r:id="rId183" ref="B186"/>
    <hyperlink r:id="rId184" ref="B187"/>
    <hyperlink r:id="rId185" ref="B188"/>
    <hyperlink r:id="rId186" ref="B189"/>
    <hyperlink r:id="rId187" ref="B190"/>
    <hyperlink r:id="rId188" ref="B191"/>
    <hyperlink r:id="rId189" ref="B192"/>
    <hyperlink r:id="rId190" ref="B193"/>
    <hyperlink r:id="rId191" ref="B194"/>
    <hyperlink r:id="rId192" ref="B195"/>
    <hyperlink r:id="rId193" ref="B196"/>
    <hyperlink r:id="rId194" ref="B197"/>
    <hyperlink r:id="rId195" ref="B198"/>
    <hyperlink r:id="rId196" ref="B199"/>
    <hyperlink r:id="rId197" ref="B200"/>
    <hyperlink r:id="rId198" ref="B201"/>
  </hyperlinks>
  <drawing r:id="rId199"/>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3.38"/>
    <col customWidth="1" min="3" max="14" width="5.63"/>
    <col customWidth="1" min="15" max="15" width="7.75"/>
  </cols>
  <sheetData>
    <row r="1">
      <c r="A1" s="1" t="s">
        <v>24</v>
      </c>
      <c r="B1" s="1" t="s">
        <v>1</v>
      </c>
      <c r="C1" s="1" t="s">
        <v>25</v>
      </c>
      <c r="D1" s="1" t="s">
        <v>26</v>
      </c>
      <c r="E1" s="1" t="s">
        <v>27</v>
      </c>
      <c r="F1" s="1" t="s">
        <v>28</v>
      </c>
      <c r="G1" s="1" t="s">
        <v>29</v>
      </c>
      <c r="H1" s="1" t="s">
        <v>30</v>
      </c>
      <c r="I1" s="1" t="s">
        <v>31</v>
      </c>
      <c r="J1" s="1" t="s">
        <v>32</v>
      </c>
      <c r="K1" s="1" t="s">
        <v>33</v>
      </c>
      <c r="L1" s="1" t="s">
        <v>34</v>
      </c>
      <c r="M1" s="1" t="s">
        <v>35</v>
      </c>
      <c r="N1" s="1" t="s">
        <v>36</v>
      </c>
      <c r="O1" s="1" t="s">
        <v>37</v>
      </c>
      <c r="P1" s="1" t="s">
        <v>38</v>
      </c>
      <c r="Q1" s="1" t="s">
        <v>39</v>
      </c>
    </row>
    <row r="2">
      <c r="A2" s="1" t="s">
        <v>44</v>
      </c>
      <c r="B2" s="7" t="s">
        <v>251</v>
      </c>
      <c r="C2" s="8">
        <v>0.0</v>
      </c>
      <c r="F2" s="9">
        <v>0.0</v>
      </c>
      <c r="I2" s="1">
        <v>2.2</v>
      </c>
      <c r="L2" s="8">
        <v>93.0</v>
      </c>
      <c r="O2" s="1">
        <v>281.17</v>
      </c>
      <c r="P2" s="10">
        <v>46077.72269675926</v>
      </c>
      <c r="Q2" s="1" t="s">
        <v>252</v>
      </c>
    </row>
    <row r="3">
      <c r="A3" s="1" t="s">
        <v>44</v>
      </c>
      <c r="B3" s="7" t="s">
        <v>253</v>
      </c>
      <c r="C3" s="8">
        <v>0.0</v>
      </c>
      <c r="F3" s="9">
        <v>0.0</v>
      </c>
      <c r="I3" s="1">
        <v>9.9</v>
      </c>
      <c r="L3" s="8">
        <v>32.0</v>
      </c>
      <c r="O3" s="1">
        <v>142.63</v>
      </c>
      <c r="P3" s="10">
        <v>46059.8539699074</v>
      </c>
      <c r="Q3" s="1" t="s">
        <v>252</v>
      </c>
    </row>
    <row r="4">
      <c r="A4" s="1" t="s">
        <v>44</v>
      </c>
      <c r="B4" s="7" t="s">
        <v>254</v>
      </c>
      <c r="C4" s="8">
        <v>0.0</v>
      </c>
      <c r="F4" s="9">
        <v>0.0</v>
      </c>
      <c r="I4" s="1">
        <v>8.2</v>
      </c>
      <c r="L4" s="8">
        <v>125.0</v>
      </c>
      <c r="O4" s="1">
        <v>253.4</v>
      </c>
      <c r="P4" s="10">
        <v>46076.720821759256</v>
      </c>
      <c r="Q4" s="1" t="s">
        <v>252</v>
      </c>
    </row>
    <row r="5">
      <c r="A5" s="1" t="s">
        <v>44</v>
      </c>
      <c r="B5" s="7" t="s">
        <v>255</v>
      </c>
      <c r="C5" s="8">
        <v>0.0</v>
      </c>
      <c r="F5" s="9">
        <v>0.0</v>
      </c>
      <c r="I5" s="1">
        <v>16.2</v>
      </c>
      <c r="L5" s="8">
        <v>44.0</v>
      </c>
      <c r="O5" s="1">
        <v>91.73</v>
      </c>
      <c r="P5" s="10">
        <v>46077.73425925926</v>
      </c>
      <c r="Q5" s="1" t="s">
        <v>252</v>
      </c>
    </row>
    <row r="6">
      <c r="A6" s="1" t="s">
        <v>44</v>
      </c>
      <c r="B6" s="7" t="s">
        <v>256</v>
      </c>
      <c r="C6" s="8">
        <v>0.0</v>
      </c>
      <c r="F6" s="9">
        <v>0.0</v>
      </c>
      <c r="I6" s="1">
        <v>5.7</v>
      </c>
      <c r="L6" s="8">
        <v>58.0</v>
      </c>
      <c r="O6" s="1">
        <v>210.76</v>
      </c>
      <c r="P6" s="10">
        <v>46077.735810185186</v>
      </c>
      <c r="Q6" s="1" t="s">
        <v>252</v>
      </c>
    </row>
    <row r="7">
      <c r="A7" s="1" t="s">
        <v>44</v>
      </c>
      <c r="B7" s="7" t="s">
        <v>257</v>
      </c>
      <c r="C7" s="8">
        <v>0.0</v>
      </c>
      <c r="F7" s="9">
        <v>0.0</v>
      </c>
      <c r="I7" s="1">
        <v>10.6</v>
      </c>
      <c r="L7" s="8">
        <v>51.0</v>
      </c>
      <c r="O7" s="1">
        <v>155.12</v>
      </c>
      <c r="P7" s="10">
        <v>46077.738020833334</v>
      </c>
      <c r="Q7" s="1" t="s">
        <v>252</v>
      </c>
    </row>
    <row r="8">
      <c r="A8" s="1" t="s">
        <v>44</v>
      </c>
      <c r="B8" s="7" t="s">
        <v>258</v>
      </c>
      <c r="C8" s="8">
        <v>0.0</v>
      </c>
      <c r="F8" s="9">
        <v>0.0</v>
      </c>
      <c r="I8" s="1">
        <v>18.9</v>
      </c>
      <c r="L8" s="8">
        <v>71.0</v>
      </c>
      <c r="O8" s="1">
        <v>91.7</v>
      </c>
      <c r="P8" s="10">
        <v>46077.746562500004</v>
      </c>
      <c r="Q8" s="1" t="s">
        <v>252</v>
      </c>
    </row>
    <row r="9">
      <c r="A9" s="1" t="s">
        <v>44</v>
      </c>
      <c r="B9" s="11" t="s">
        <v>259</v>
      </c>
      <c r="C9" s="8">
        <v>0.0</v>
      </c>
      <c r="F9" s="9">
        <v>0.0</v>
      </c>
      <c r="I9" s="1">
        <v>8.8</v>
      </c>
      <c r="L9" s="8">
        <v>89.0</v>
      </c>
      <c r="O9" s="1">
        <v>211.13</v>
      </c>
      <c r="P9" s="10">
        <v>46069.85365740741</v>
      </c>
      <c r="Q9" s="1" t="s">
        <v>252</v>
      </c>
    </row>
    <row r="10">
      <c r="A10" s="1" t="s">
        <v>43</v>
      </c>
      <c r="B10" s="7" t="s">
        <v>260</v>
      </c>
      <c r="C10" s="8">
        <v>0.0</v>
      </c>
      <c r="F10" s="9">
        <v>0.0</v>
      </c>
      <c r="I10" s="1">
        <v>10.5</v>
      </c>
      <c r="L10" s="8">
        <v>57.0</v>
      </c>
      <c r="O10" s="1">
        <v>161.56</v>
      </c>
      <c r="P10" s="10">
        <v>46078.86756944444</v>
      </c>
      <c r="Q10" s="1" t="s">
        <v>252</v>
      </c>
    </row>
    <row r="11">
      <c r="A11" s="1" t="s">
        <v>43</v>
      </c>
      <c r="B11" s="7" t="s">
        <v>261</v>
      </c>
      <c r="C11" s="8">
        <v>0.0</v>
      </c>
      <c r="F11" s="9">
        <v>0.0</v>
      </c>
      <c r="I11" s="1">
        <v>3.8</v>
      </c>
      <c r="L11" s="8">
        <v>222.0</v>
      </c>
      <c r="O11" s="1">
        <v>393.98</v>
      </c>
      <c r="P11" s="10">
        <v>46069.80637731482</v>
      </c>
      <c r="Q11" s="1" t="s">
        <v>252</v>
      </c>
    </row>
    <row r="12">
      <c r="A12" s="1" t="s">
        <v>43</v>
      </c>
      <c r="B12" s="7" t="s">
        <v>262</v>
      </c>
      <c r="C12" s="8">
        <v>0.0</v>
      </c>
      <c r="F12" s="9">
        <v>0.0</v>
      </c>
      <c r="I12" s="1">
        <v>16.7</v>
      </c>
      <c r="L12" s="8">
        <v>47.0</v>
      </c>
      <c r="O12" s="1">
        <v>89.55</v>
      </c>
      <c r="P12" s="10">
        <v>46078.84226851852</v>
      </c>
      <c r="Q12" s="1" t="s">
        <v>252</v>
      </c>
    </row>
    <row r="13">
      <c r="A13" s="1" t="s">
        <v>43</v>
      </c>
      <c r="B13" s="7" t="s">
        <v>263</v>
      </c>
      <c r="C13" s="8">
        <v>0.0</v>
      </c>
      <c r="F13" s="9">
        <v>0.0</v>
      </c>
      <c r="I13" s="1">
        <v>9.5</v>
      </c>
      <c r="L13" s="8">
        <v>35.0</v>
      </c>
      <c r="O13" s="1">
        <v>150.14</v>
      </c>
      <c r="P13" s="10">
        <v>46078.84434027778</v>
      </c>
      <c r="Q13" s="1" t="s">
        <v>252</v>
      </c>
    </row>
    <row r="14">
      <c r="A14" s="1" t="s">
        <v>43</v>
      </c>
      <c r="B14" s="7" t="s">
        <v>264</v>
      </c>
      <c r="C14" s="8">
        <v>0.0</v>
      </c>
      <c r="F14" s="9">
        <v>0.0</v>
      </c>
      <c r="I14" s="1">
        <v>8.9</v>
      </c>
      <c r="L14" s="8">
        <v>71.0</v>
      </c>
      <c r="O14" s="1">
        <v>192.13</v>
      </c>
      <c r="P14" s="10">
        <v>46052.70738425926</v>
      </c>
      <c r="Q14" s="1" t="s">
        <v>252</v>
      </c>
    </row>
    <row r="15">
      <c r="A15" s="1" t="s">
        <v>43</v>
      </c>
      <c r="B15" s="7" t="s">
        <v>265</v>
      </c>
      <c r="C15" s="8">
        <v>0.0</v>
      </c>
      <c r="F15" s="9">
        <v>0.0</v>
      </c>
      <c r="I15" s="1">
        <v>12.4</v>
      </c>
      <c r="L15" s="8">
        <v>53.0</v>
      </c>
      <c r="O15" s="1">
        <v>138.85</v>
      </c>
      <c r="P15" s="10">
        <v>46077.757893518516</v>
      </c>
      <c r="Q15" s="1" t="s">
        <v>252</v>
      </c>
    </row>
    <row r="16">
      <c r="A16" s="1" t="s">
        <v>43</v>
      </c>
      <c r="B16" s="7" t="s">
        <v>266</v>
      </c>
      <c r="C16" s="8">
        <v>0.0</v>
      </c>
      <c r="F16" s="9">
        <v>0.0</v>
      </c>
      <c r="I16" s="1">
        <v>9.7</v>
      </c>
      <c r="L16" s="8">
        <v>63.0</v>
      </c>
      <c r="O16" s="1">
        <v>175.7</v>
      </c>
      <c r="P16" s="10">
        <v>46078.84756944445</v>
      </c>
      <c r="Q16" s="1" t="s">
        <v>252</v>
      </c>
    </row>
    <row r="17">
      <c r="A17" s="1" t="s">
        <v>43</v>
      </c>
      <c r="B17" s="7" t="s">
        <v>267</v>
      </c>
      <c r="C17" s="8">
        <v>0.0</v>
      </c>
      <c r="F17" s="9">
        <v>0.0</v>
      </c>
      <c r="I17" s="1">
        <v>8.1</v>
      </c>
      <c r="L17" s="8">
        <v>58.0</v>
      </c>
      <c r="O17" s="1">
        <v>186.79</v>
      </c>
      <c r="P17" s="10">
        <v>46078.84747685185</v>
      </c>
      <c r="Q17" s="1" t="s">
        <v>252</v>
      </c>
    </row>
    <row r="18">
      <c r="A18" s="1" t="s">
        <v>43</v>
      </c>
      <c r="B18" s="7" t="s">
        <v>268</v>
      </c>
      <c r="C18" s="8">
        <v>0.0</v>
      </c>
      <c r="F18" s="9">
        <v>0.0</v>
      </c>
      <c r="I18" s="1">
        <v>9.3</v>
      </c>
      <c r="L18" s="8">
        <v>48.0</v>
      </c>
      <c r="O18" s="1">
        <v>165.29</v>
      </c>
      <c r="P18" s="10">
        <v>46078.849375000005</v>
      </c>
      <c r="Q18" s="1" t="s">
        <v>252</v>
      </c>
    </row>
    <row r="19">
      <c r="A19" s="1" t="s">
        <v>43</v>
      </c>
      <c r="B19" s="7" t="s">
        <v>269</v>
      </c>
      <c r="C19" s="8">
        <v>0.0</v>
      </c>
      <c r="F19" s="9">
        <v>0.0</v>
      </c>
      <c r="I19" s="1">
        <v>19.7</v>
      </c>
      <c r="L19" s="8">
        <v>33.0</v>
      </c>
      <c r="O19" s="1">
        <v>46.33</v>
      </c>
      <c r="P19" s="10">
        <v>46081.787048611106</v>
      </c>
      <c r="Q19" s="1" t="s">
        <v>252</v>
      </c>
    </row>
    <row r="20">
      <c r="A20" s="1" t="s">
        <v>43</v>
      </c>
      <c r="B20" s="7" t="s">
        <v>270</v>
      </c>
      <c r="C20" s="8">
        <v>0.0</v>
      </c>
      <c r="F20" s="9">
        <v>0.0</v>
      </c>
      <c r="I20" s="1">
        <v>7.0</v>
      </c>
      <c r="L20" s="8">
        <v>34.0</v>
      </c>
      <c r="O20" s="1">
        <v>173.71</v>
      </c>
      <c r="P20" s="10">
        <v>46080.80857638889</v>
      </c>
      <c r="Q20" s="1" t="s">
        <v>252</v>
      </c>
    </row>
    <row r="21">
      <c r="A21" s="1" t="s">
        <v>43</v>
      </c>
      <c r="B21" s="7" t="s">
        <v>271</v>
      </c>
      <c r="C21" s="8">
        <v>0.0</v>
      </c>
      <c r="F21" s="9">
        <v>0.0</v>
      </c>
      <c r="I21" s="1">
        <v>27.2</v>
      </c>
      <c r="L21" s="8">
        <v>44.0</v>
      </c>
      <c r="O21" s="1">
        <v>44.0</v>
      </c>
      <c r="P21" s="10">
        <v>46078.87899305555</v>
      </c>
      <c r="Q21" s="1" t="s">
        <v>252</v>
      </c>
    </row>
    <row r="22">
      <c r="A22" s="1" t="s">
        <v>40</v>
      </c>
      <c r="B22" s="7" t="s">
        <v>272</v>
      </c>
      <c r="C22" s="8">
        <v>0.0</v>
      </c>
      <c r="F22" s="9">
        <v>0.0</v>
      </c>
      <c r="I22" s="1">
        <v>9.1</v>
      </c>
      <c r="L22" s="8">
        <v>32.0</v>
      </c>
      <c r="O22" s="1">
        <v>151.38</v>
      </c>
      <c r="P22" s="10">
        <v>46078.85395833333</v>
      </c>
      <c r="Q22" s="1" t="s">
        <v>252</v>
      </c>
    </row>
    <row r="23">
      <c r="A23" s="1" t="s">
        <v>40</v>
      </c>
      <c r="B23" s="7" t="s">
        <v>273</v>
      </c>
      <c r="C23" s="8">
        <v>0.0</v>
      </c>
      <c r="F23" s="9">
        <v>0.0</v>
      </c>
      <c r="I23" s="1">
        <v>7.4</v>
      </c>
      <c r="L23" s="8">
        <v>168.0</v>
      </c>
      <c r="O23" s="1">
        <v>303.89</v>
      </c>
      <c r="P23" s="10">
        <v>46078.85528935185</v>
      </c>
      <c r="Q23" s="1" t="s">
        <v>252</v>
      </c>
    </row>
    <row r="24">
      <c r="A24" s="1" t="s">
        <v>40</v>
      </c>
      <c r="B24" s="7" t="s">
        <v>274</v>
      </c>
      <c r="C24" s="8">
        <v>0.0</v>
      </c>
      <c r="F24" s="9">
        <v>0.0</v>
      </c>
      <c r="I24" s="1">
        <v>11.8</v>
      </c>
      <c r="L24" s="8">
        <v>54.0</v>
      </c>
      <c r="O24" s="1">
        <v>145.67</v>
      </c>
      <c r="P24" s="10">
        <v>46078.85575231482</v>
      </c>
      <c r="Q24" s="1" t="s">
        <v>252</v>
      </c>
    </row>
    <row r="25">
      <c r="A25" s="1" t="s">
        <v>40</v>
      </c>
      <c r="B25" s="7" t="s">
        <v>275</v>
      </c>
      <c r="C25" s="8">
        <v>0.0</v>
      </c>
      <c r="F25" s="9">
        <v>0.0</v>
      </c>
      <c r="I25" s="1">
        <v>15.7</v>
      </c>
      <c r="L25" s="8">
        <v>36.0</v>
      </c>
      <c r="O25" s="1">
        <v>88.78</v>
      </c>
      <c r="P25" s="10">
        <v>46078.85587962963</v>
      </c>
      <c r="Q25" s="1" t="s">
        <v>252</v>
      </c>
    </row>
    <row r="26">
      <c r="A26" s="1" t="s">
        <v>40</v>
      </c>
      <c r="B26" s="7" t="s">
        <v>276</v>
      </c>
      <c r="C26" s="8">
        <v>0.0</v>
      </c>
      <c r="F26" s="9">
        <v>0.0</v>
      </c>
      <c r="I26" s="1">
        <v>3.4</v>
      </c>
      <c r="L26" s="8">
        <v>159.0</v>
      </c>
      <c r="O26" s="1">
        <v>334.66</v>
      </c>
      <c r="P26" s="10">
        <v>46077.79064814815</v>
      </c>
      <c r="Q26" s="1" t="s">
        <v>252</v>
      </c>
    </row>
    <row r="27">
      <c r="A27" s="1" t="s">
        <v>40</v>
      </c>
      <c r="B27" s="7" t="s">
        <v>277</v>
      </c>
      <c r="C27" s="8">
        <v>0.0</v>
      </c>
      <c r="F27" s="9">
        <v>0.0</v>
      </c>
      <c r="I27" s="1">
        <v>6.2</v>
      </c>
      <c r="L27" s="8">
        <v>131.0</v>
      </c>
      <c r="O27" s="1">
        <v>279.47</v>
      </c>
      <c r="P27" s="10">
        <v>46077.79216435185</v>
      </c>
      <c r="Q27" s="1" t="s">
        <v>252</v>
      </c>
    </row>
    <row r="28">
      <c r="A28" s="1" t="s">
        <v>40</v>
      </c>
      <c r="B28" s="7" t="s">
        <v>278</v>
      </c>
      <c r="C28" s="8">
        <v>0.0</v>
      </c>
      <c r="F28" s="9">
        <v>0.0</v>
      </c>
      <c r="I28" s="1">
        <v>4.5</v>
      </c>
      <c r="L28" s="8">
        <v>308.0</v>
      </c>
      <c r="O28" s="1">
        <v>473.19</v>
      </c>
      <c r="P28" s="10">
        <v>46077.793171296296</v>
      </c>
      <c r="Q28" s="1" t="s">
        <v>252</v>
      </c>
    </row>
    <row r="29">
      <c r="A29" s="1" t="s">
        <v>40</v>
      </c>
      <c r="B29" s="7" t="s">
        <v>279</v>
      </c>
      <c r="C29" s="8">
        <v>0.0</v>
      </c>
      <c r="F29" s="9">
        <v>0.0</v>
      </c>
      <c r="I29" s="1">
        <v>5.5</v>
      </c>
      <c r="L29" s="8">
        <v>42.0</v>
      </c>
      <c r="O29" s="1">
        <v>196.76</v>
      </c>
      <c r="P29" s="10">
        <v>46078.872662037036</v>
      </c>
      <c r="Q29" s="1" t="s">
        <v>252</v>
      </c>
    </row>
    <row r="30">
      <c r="A30" s="1" t="s">
        <v>163</v>
      </c>
      <c r="B30" s="7" t="s">
        <v>280</v>
      </c>
      <c r="C30" s="8">
        <v>0.0</v>
      </c>
      <c r="F30" s="9">
        <v>0.0</v>
      </c>
      <c r="I30" s="1">
        <v>9.8</v>
      </c>
      <c r="L30" s="8">
        <v>47.0</v>
      </c>
      <c r="O30" s="1">
        <v>158.7</v>
      </c>
      <c r="P30" s="10">
        <v>46081.74900462963</v>
      </c>
      <c r="Q30" s="1" t="s">
        <v>252</v>
      </c>
    </row>
    <row r="31">
      <c r="A31" s="1" t="s">
        <v>163</v>
      </c>
      <c r="B31" s="7" t="s">
        <v>281</v>
      </c>
      <c r="C31" s="8">
        <v>0.0</v>
      </c>
      <c r="F31" s="9">
        <v>0.0</v>
      </c>
      <c r="I31" s="1">
        <v>4.1</v>
      </c>
      <c r="J31" s="1"/>
      <c r="L31" s="8">
        <v>216.0</v>
      </c>
      <c r="O31" s="1">
        <v>385.12</v>
      </c>
      <c r="P31" s="10">
        <v>46080.71561342593</v>
      </c>
      <c r="Q31" s="1" t="s">
        <v>252</v>
      </c>
    </row>
    <row r="32">
      <c r="A32" s="1" t="s">
        <v>56</v>
      </c>
      <c r="B32" s="7" t="s">
        <v>282</v>
      </c>
      <c r="C32" s="8">
        <v>0.0</v>
      </c>
      <c r="F32" s="9">
        <v>0.0</v>
      </c>
      <c r="I32" s="1">
        <v>9.8</v>
      </c>
      <c r="L32" s="8">
        <v>59.0</v>
      </c>
      <c r="O32" s="1">
        <v>171.37</v>
      </c>
      <c r="P32" s="10">
        <v>46077.79763888889</v>
      </c>
      <c r="Q32" s="1" t="s">
        <v>252</v>
      </c>
    </row>
    <row r="33">
      <c r="A33" s="1" t="s">
        <v>56</v>
      </c>
      <c r="B33" s="7" t="s">
        <v>283</v>
      </c>
      <c r="C33" s="8">
        <v>0.0</v>
      </c>
      <c r="F33" s="9">
        <v>0.0</v>
      </c>
      <c r="I33" s="1">
        <v>32.9</v>
      </c>
      <c r="L33" s="8">
        <v>33.0</v>
      </c>
      <c r="O33" s="1">
        <v>33.0</v>
      </c>
      <c r="P33" s="10">
        <v>46043.56741898148</v>
      </c>
      <c r="Q33" s="1" t="s">
        <v>252</v>
      </c>
    </row>
    <row r="34">
      <c r="A34" s="1" t="s">
        <v>56</v>
      </c>
      <c r="B34" s="7" t="s">
        <v>284</v>
      </c>
      <c r="C34" s="8">
        <v>0.0</v>
      </c>
      <c r="F34" s="9">
        <v>0.0</v>
      </c>
      <c r="I34" s="1">
        <v>7.1</v>
      </c>
      <c r="L34" s="8">
        <v>60.0</v>
      </c>
      <c r="O34" s="1">
        <v>199.33</v>
      </c>
      <c r="P34" s="10">
        <v>46073.846759259264</v>
      </c>
      <c r="Q34" s="1" t="s">
        <v>252</v>
      </c>
    </row>
    <row r="35">
      <c r="A35" s="1" t="s">
        <v>56</v>
      </c>
      <c r="B35" s="7" t="s">
        <v>285</v>
      </c>
      <c r="C35" s="8">
        <v>0.0</v>
      </c>
      <c r="F35" s="9">
        <v>0.0</v>
      </c>
      <c r="I35" s="1">
        <v>8.9</v>
      </c>
      <c r="L35" s="8">
        <v>51.0</v>
      </c>
      <c r="O35" s="1">
        <v>172.37</v>
      </c>
      <c r="P35" s="10">
        <v>46055.700590277775</v>
      </c>
      <c r="Q35" s="1" t="s">
        <v>252</v>
      </c>
    </row>
    <row r="36">
      <c r="A36" s="1" t="s">
        <v>56</v>
      </c>
      <c r="B36" s="7" t="s">
        <v>286</v>
      </c>
      <c r="C36" s="8">
        <v>0.0</v>
      </c>
      <c r="F36" s="9">
        <v>0.0</v>
      </c>
      <c r="I36" s="1">
        <v>3.1</v>
      </c>
      <c r="L36" s="8">
        <v>867.0</v>
      </c>
      <c r="O36" s="1">
        <v>1045.5</v>
      </c>
      <c r="P36" s="10">
        <v>46080.81291666666</v>
      </c>
      <c r="Q36" s="1" t="s">
        <v>252</v>
      </c>
    </row>
    <row r="37">
      <c r="A37" s="1" t="s">
        <v>56</v>
      </c>
      <c r="B37" s="7" t="s">
        <v>287</v>
      </c>
      <c r="C37" s="8">
        <v>0.0</v>
      </c>
      <c r="F37" s="9">
        <v>0.0</v>
      </c>
      <c r="I37" s="1">
        <v>5.4</v>
      </c>
      <c r="L37" s="8">
        <v>225.0</v>
      </c>
      <c r="O37" s="1">
        <v>381.13</v>
      </c>
      <c r="P37" s="10">
        <v>46073.66542824074</v>
      </c>
      <c r="Q37" s="1" t="s">
        <v>252</v>
      </c>
    </row>
    <row r="38">
      <c r="A38" s="1" t="s">
        <v>56</v>
      </c>
      <c r="B38" s="7" t="s">
        <v>288</v>
      </c>
      <c r="C38" s="8">
        <v>0.0</v>
      </c>
      <c r="F38" s="9">
        <v>0.0</v>
      </c>
      <c r="I38" s="1">
        <v>4.5</v>
      </c>
      <c r="L38" s="8">
        <v>1486.0</v>
      </c>
      <c r="O38" s="1">
        <v>1650.68</v>
      </c>
      <c r="P38" s="10">
        <v>46043.60190972222</v>
      </c>
      <c r="Q38" s="1" t="s">
        <v>252</v>
      </c>
    </row>
    <row r="39">
      <c r="A39" s="1" t="s">
        <v>56</v>
      </c>
      <c r="B39" s="7" t="s">
        <v>289</v>
      </c>
      <c r="C39" s="8">
        <v>0.0</v>
      </c>
      <c r="F39" s="9">
        <v>0.0</v>
      </c>
      <c r="I39" s="1">
        <v>2.5</v>
      </c>
      <c r="L39" s="8">
        <v>145.0</v>
      </c>
      <c r="O39" s="1">
        <v>329.62</v>
      </c>
      <c r="P39" s="10">
        <v>46077.81809027778</v>
      </c>
      <c r="Q39" s="1" t="s">
        <v>252</v>
      </c>
    </row>
    <row r="40">
      <c r="A40" s="1" t="s">
        <v>56</v>
      </c>
      <c r="B40" s="7" t="s">
        <v>290</v>
      </c>
      <c r="C40" s="8">
        <v>0.0</v>
      </c>
      <c r="F40" s="9">
        <v>0.0</v>
      </c>
      <c r="I40" s="1">
        <v>4.7</v>
      </c>
      <c r="L40" s="8">
        <v>92.0</v>
      </c>
      <c r="O40" s="1">
        <v>255.37</v>
      </c>
      <c r="P40" s="10">
        <v>46071.749375</v>
      </c>
      <c r="Q40" s="1" t="s">
        <v>252</v>
      </c>
    </row>
    <row r="41">
      <c r="A41" s="1" t="s">
        <v>56</v>
      </c>
      <c r="B41" s="7" t="s">
        <v>291</v>
      </c>
      <c r="C41" s="8">
        <v>0.0</v>
      </c>
      <c r="F41" s="9">
        <v>0.0</v>
      </c>
      <c r="I41" s="1">
        <v>1.8</v>
      </c>
      <c r="L41" s="8">
        <v>710.0</v>
      </c>
      <c r="O41" s="1">
        <v>902.01</v>
      </c>
      <c r="P41" s="10">
        <v>46043.616689814815</v>
      </c>
      <c r="Q41" s="1" t="s">
        <v>252</v>
      </c>
    </row>
    <row r="42">
      <c r="A42" s="1" t="s">
        <v>56</v>
      </c>
      <c r="B42" s="7" t="s">
        <v>292</v>
      </c>
      <c r="C42" s="8">
        <v>0.0</v>
      </c>
      <c r="F42" s="9">
        <v>0.0</v>
      </c>
      <c r="I42" s="1">
        <v>1.8</v>
      </c>
      <c r="L42" s="8">
        <v>483.0</v>
      </c>
      <c r="O42" s="1">
        <v>675.11</v>
      </c>
      <c r="P42" s="10">
        <v>46078.68672453704</v>
      </c>
      <c r="Q42" s="1" t="s">
        <v>252</v>
      </c>
    </row>
    <row r="43">
      <c r="A43" s="1" t="s">
        <v>56</v>
      </c>
      <c r="B43" s="7" t="s">
        <v>293</v>
      </c>
      <c r="C43" s="8">
        <v>0.0</v>
      </c>
      <c r="F43" s="9">
        <v>0.0</v>
      </c>
      <c r="I43" s="1">
        <v>2.6</v>
      </c>
      <c r="L43" s="8">
        <v>539.0</v>
      </c>
      <c r="O43" s="1">
        <v>723.47</v>
      </c>
      <c r="P43" s="10">
        <v>46078.75046296296</v>
      </c>
      <c r="Q43" s="1" t="s">
        <v>252</v>
      </c>
    </row>
    <row r="44">
      <c r="A44" s="1" t="s">
        <v>56</v>
      </c>
      <c r="B44" s="7" t="s">
        <v>294</v>
      </c>
      <c r="C44" s="8">
        <v>0.0</v>
      </c>
      <c r="F44" s="9">
        <v>0.0</v>
      </c>
      <c r="I44" s="1">
        <v>21.1</v>
      </c>
      <c r="L44" s="8">
        <v>32.0</v>
      </c>
      <c r="O44" s="1">
        <v>32.0</v>
      </c>
      <c r="P44" s="10">
        <v>46081.77302083334</v>
      </c>
      <c r="Q44" s="1" t="s">
        <v>252</v>
      </c>
    </row>
    <row r="45">
      <c r="A45" s="1" t="s">
        <v>56</v>
      </c>
      <c r="B45" s="7" t="s">
        <v>295</v>
      </c>
      <c r="C45" s="8">
        <v>0.0</v>
      </c>
      <c r="F45" s="9">
        <v>0.0</v>
      </c>
      <c r="I45" s="1">
        <v>7.5</v>
      </c>
      <c r="L45" s="8">
        <v>64.0</v>
      </c>
      <c r="O45" s="1">
        <v>198.69</v>
      </c>
      <c r="P45" s="10">
        <v>46078.87515046296</v>
      </c>
      <c r="Q45" s="1" t="s">
        <v>252</v>
      </c>
    </row>
    <row r="46">
      <c r="A46" s="1" t="s">
        <v>42</v>
      </c>
      <c r="B46" s="7" t="s">
        <v>296</v>
      </c>
      <c r="C46" s="8">
        <v>0.0</v>
      </c>
      <c r="F46" s="9">
        <v>0.0</v>
      </c>
      <c r="I46" s="1">
        <v>8.1</v>
      </c>
      <c r="L46" s="8">
        <v>30.0</v>
      </c>
      <c r="O46" s="1">
        <v>159.0</v>
      </c>
      <c r="P46" s="10">
        <v>46078.81165509259</v>
      </c>
      <c r="Q46" s="1" t="s">
        <v>252</v>
      </c>
    </row>
    <row r="47">
      <c r="A47" s="1" t="s">
        <v>42</v>
      </c>
      <c r="B47" s="7" t="s">
        <v>297</v>
      </c>
      <c r="C47" s="8">
        <v>0.0</v>
      </c>
      <c r="F47" s="9">
        <v>0.0</v>
      </c>
      <c r="I47" s="1">
        <v>5.4</v>
      </c>
      <c r="L47" s="8">
        <v>1119.0</v>
      </c>
      <c r="O47" s="1">
        <v>1275.22</v>
      </c>
      <c r="P47" s="10">
        <v>46077.835393518515</v>
      </c>
      <c r="Q47" s="1" t="s">
        <v>252</v>
      </c>
    </row>
    <row r="48">
      <c r="A48" s="1" t="s">
        <v>42</v>
      </c>
      <c r="B48" s="7" t="s">
        <v>298</v>
      </c>
      <c r="C48" s="8">
        <v>0.0</v>
      </c>
      <c r="F48" s="9">
        <v>0.0</v>
      </c>
      <c r="I48" s="1">
        <v>4.3</v>
      </c>
      <c r="L48" s="8">
        <v>251.0</v>
      </c>
      <c r="O48" s="1">
        <v>417.57</v>
      </c>
      <c r="P48" s="10">
        <v>46078.57045138889</v>
      </c>
      <c r="Q48" s="1" t="s">
        <v>252</v>
      </c>
    </row>
    <row r="49">
      <c r="A49" s="1" t="s">
        <v>42</v>
      </c>
      <c r="B49" s="7" t="s">
        <v>299</v>
      </c>
      <c r="C49" s="8">
        <v>0.0</v>
      </c>
      <c r="F49" s="9">
        <v>0.0</v>
      </c>
      <c r="I49" s="1">
        <v>10.0</v>
      </c>
      <c r="L49" s="8">
        <v>131.0</v>
      </c>
      <c r="O49" s="1">
        <v>241.38</v>
      </c>
      <c r="P49" s="10">
        <v>46078.58256944444</v>
      </c>
      <c r="Q49" s="1" t="s">
        <v>252</v>
      </c>
    </row>
    <row r="50">
      <c r="A50" s="1" t="s">
        <v>42</v>
      </c>
      <c r="B50" s="7" t="s">
        <v>300</v>
      </c>
      <c r="C50" s="8">
        <v>0.0</v>
      </c>
      <c r="F50" s="9">
        <v>0.0</v>
      </c>
      <c r="I50" s="1">
        <v>8.9</v>
      </c>
      <c r="L50" s="8">
        <v>572.0</v>
      </c>
      <c r="O50" s="1">
        <v>693.08</v>
      </c>
      <c r="P50" s="10">
        <v>46074.562627314815</v>
      </c>
      <c r="Q50" s="1" t="s">
        <v>252</v>
      </c>
    </row>
    <row r="51">
      <c r="A51" s="1" t="s">
        <v>42</v>
      </c>
      <c r="B51" s="7" t="s">
        <v>301</v>
      </c>
      <c r="C51" s="8">
        <v>0.0</v>
      </c>
      <c r="F51" s="9">
        <v>0.0</v>
      </c>
      <c r="I51" s="1">
        <v>6.7</v>
      </c>
      <c r="L51" s="8">
        <v>240.0</v>
      </c>
      <c r="O51" s="1">
        <v>383.38</v>
      </c>
      <c r="P51" s="10">
        <v>46078.587847222225</v>
      </c>
      <c r="Q51" s="1" t="s">
        <v>252</v>
      </c>
    </row>
    <row r="52">
      <c r="A52" s="1" t="s">
        <v>42</v>
      </c>
      <c r="B52" s="7" t="s">
        <v>302</v>
      </c>
      <c r="C52" s="8">
        <v>0.0</v>
      </c>
      <c r="F52" s="9">
        <v>0.0</v>
      </c>
      <c r="I52" s="1">
        <v>5.2</v>
      </c>
      <c r="L52" s="8">
        <v>1021.0</v>
      </c>
      <c r="O52" s="1">
        <v>1178.9</v>
      </c>
      <c r="P52" s="10">
        <v>46016.844247685185</v>
      </c>
      <c r="Q52" s="1" t="s">
        <v>252</v>
      </c>
    </row>
    <row r="53">
      <c r="A53" s="1" t="s">
        <v>42</v>
      </c>
      <c r="B53" s="7" t="s">
        <v>303</v>
      </c>
      <c r="C53" s="8">
        <v>0.0</v>
      </c>
      <c r="F53" s="9">
        <v>0.0</v>
      </c>
      <c r="I53" s="1">
        <v>9.7</v>
      </c>
      <c r="L53" s="8">
        <v>93.0</v>
      </c>
      <c r="O53" s="1">
        <v>206.12</v>
      </c>
      <c r="P53" s="10">
        <v>46055.771944444445</v>
      </c>
      <c r="Q53" s="1" t="s">
        <v>252</v>
      </c>
    </row>
    <row r="54">
      <c r="A54" s="1" t="s">
        <v>42</v>
      </c>
      <c r="B54" s="7" t="s">
        <v>304</v>
      </c>
      <c r="C54" s="8">
        <v>0.0</v>
      </c>
      <c r="F54" s="9">
        <v>0.0</v>
      </c>
      <c r="I54" s="1">
        <v>4.3</v>
      </c>
      <c r="L54" s="8">
        <v>353.0</v>
      </c>
      <c r="O54" s="1">
        <v>519.71</v>
      </c>
      <c r="P54" s="10">
        <v>46078.591631944444</v>
      </c>
      <c r="Q54" s="1" t="s">
        <v>252</v>
      </c>
    </row>
    <row r="55">
      <c r="A55" s="1" t="s">
        <v>42</v>
      </c>
      <c r="B55" s="7" t="s">
        <v>305</v>
      </c>
      <c r="C55" s="8">
        <v>0.0</v>
      </c>
      <c r="F55" s="9">
        <v>0.0</v>
      </c>
      <c r="I55" s="1">
        <v>8.4</v>
      </c>
      <c r="L55" s="8">
        <v>190.0</v>
      </c>
      <c r="O55" s="1">
        <v>315.53</v>
      </c>
      <c r="P55" s="10">
        <v>46078.592453703706</v>
      </c>
      <c r="Q55" s="1" t="s">
        <v>252</v>
      </c>
    </row>
    <row r="56">
      <c r="A56" s="1" t="s">
        <v>42</v>
      </c>
      <c r="B56" s="7" t="s">
        <v>306</v>
      </c>
      <c r="C56" s="8">
        <v>0.0</v>
      </c>
      <c r="F56" s="9">
        <v>0.0</v>
      </c>
      <c r="I56" s="1">
        <v>8.5</v>
      </c>
      <c r="L56" s="8">
        <v>288.0</v>
      </c>
      <c r="O56" s="1">
        <v>413.21</v>
      </c>
      <c r="P56" s="10">
        <v>46078.797164351854</v>
      </c>
      <c r="Q56" s="1" t="s">
        <v>252</v>
      </c>
    </row>
    <row r="57">
      <c r="A57" s="1" t="s">
        <v>42</v>
      </c>
      <c r="B57" s="7" t="s">
        <v>307</v>
      </c>
      <c r="C57" s="8">
        <v>0.0</v>
      </c>
      <c r="F57" s="9">
        <v>0.0</v>
      </c>
      <c r="I57" s="1">
        <v>6.1</v>
      </c>
      <c r="L57" s="8">
        <v>1227.0</v>
      </c>
      <c r="O57" s="1">
        <v>1376.24</v>
      </c>
      <c r="P57" s="10">
        <v>46055.78559027778</v>
      </c>
      <c r="Q57" s="1" t="s">
        <v>252</v>
      </c>
    </row>
    <row r="58">
      <c r="A58" s="1" t="s">
        <v>42</v>
      </c>
      <c r="B58" s="7" t="s">
        <v>308</v>
      </c>
      <c r="C58" s="8">
        <v>0.0</v>
      </c>
      <c r="F58" s="9">
        <v>0.0</v>
      </c>
      <c r="I58" s="1">
        <v>8.0</v>
      </c>
      <c r="L58" s="8">
        <v>653.0</v>
      </c>
      <c r="O58" s="1">
        <v>782.82</v>
      </c>
      <c r="P58" s="10">
        <v>46073.6708912037</v>
      </c>
      <c r="Q58" s="1" t="s">
        <v>252</v>
      </c>
    </row>
    <row r="59">
      <c r="A59" s="1" t="s">
        <v>42</v>
      </c>
      <c r="B59" s="7" t="s">
        <v>309</v>
      </c>
      <c r="C59" s="8">
        <v>0.0</v>
      </c>
      <c r="F59" s="9">
        <v>0.0</v>
      </c>
      <c r="I59" s="1">
        <v>6.2</v>
      </c>
      <c r="L59" s="8">
        <v>354.0</v>
      </c>
      <c r="O59" s="1">
        <v>502.36</v>
      </c>
      <c r="P59" s="10">
        <v>46036.76314814815</v>
      </c>
      <c r="Q59" s="1" t="s">
        <v>252</v>
      </c>
    </row>
    <row r="60">
      <c r="A60" s="1" t="s">
        <v>42</v>
      </c>
      <c r="B60" s="7" t="s">
        <v>310</v>
      </c>
      <c r="C60" s="8">
        <v>0.0</v>
      </c>
      <c r="F60" s="9">
        <v>0.0</v>
      </c>
      <c r="I60" s="1">
        <v>4.5</v>
      </c>
      <c r="L60" s="8">
        <v>833.0</v>
      </c>
      <c r="O60" s="1">
        <v>998.28</v>
      </c>
      <c r="P60" s="10">
        <v>46078.59409722222</v>
      </c>
      <c r="Q60" s="1" t="s">
        <v>252</v>
      </c>
    </row>
    <row r="61">
      <c r="A61" s="1" t="s">
        <v>42</v>
      </c>
      <c r="B61" s="7" t="s">
        <v>311</v>
      </c>
      <c r="C61" s="8">
        <v>0.0</v>
      </c>
      <c r="F61" s="9">
        <v>0.0</v>
      </c>
      <c r="I61" s="1">
        <v>4.8</v>
      </c>
      <c r="L61" s="8">
        <v>249.0</v>
      </c>
      <c r="O61" s="1">
        <v>410.81</v>
      </c>
      <c r="P61" s="10">
        <v>46078.598750000005</v>
      </c>
      <c r="Q61" s="1" t="s">
        <v>252</v>
      </c>
    </row>
    <row r="62">
      <c r="A62" s="1" t="s">
        <v>42</v>
      </c>
      <c r="B62" s="7" t="s">
        <v>312</v>
      </c>
      <c r="C62" s="8">
        <v>0.0</v>
      </c>
      <c r="F62" s="9">
        <v>0.0</v>
      </c>
      <c r="I62" s="1">
        <v>6.0</v>
      </c>
      <c r="L62" s="8">
        <v>746.0</v>
      </c>
      <c r="O62" s="1">
        <v>895.69</v>
      </c>
      <c r="P62" s="10">
        <v>46061.91519675926</v>
      </c>
      <c r="Q62" s="1" t="s">
        <v>252</v>
      </c>
    </row>
    <row r="63">
      <c r="A63" s="1" t="s">
        <v>42</v>
      </c>
      <c r="B63" s="7" t="s">
        <v>313</v>
      </c>
      <c r="C63" s="8">
        <v>0.0</v>
      </c>
      <c r="F63" s="9">
        <v>0.0</v>
      </c>
      <c r="I63" s="1">
        <v>4.6</v>
      </c>
      <c r="L63" s="8">
        <v>107.0</v>
      </c>
      <c r="O63" s="1">
        <v>271.02</v>
      </c>
      <c r="P63" s="10">
        <v>46078.60019675926</v>
      </c>
      <c r="Q63" s="1" t="s">
        <v>252</v>
      </c>
    </row>
    <row r="64">
      <c r="A64" s="1"/>
      <c r="B64" s="1"/>
      <c r="C64" s="8"/>
      <c r="F64" s="9"/>
      <c r="I64" s="1"/>
      <c r="L64" s="8"/>
      <c r="O64" s="1"/>
      <c r="P64" s="10"/>
      <c r="Q64" s="1"/>
    </row>
    <row r="65">
      <c r="A65" s="1"/>
      <c r="B65" s="1"/>
      <c r="C65" s="8"/>
      <c r="F65" s="9"/>
      <c r="I65" s="1"/>
      <c r="L65" s="8"/>
      <c r="O65" s="1"/>
      <c r="P65" s="10"/>
      <c r="Q65" s="1"/>
    </row>
    <row r="66">
      <c r="A66" s="1"/>
      <c r="B66" s="1"/>
      <c r="C66" s="8"/>
      <c r="F66" s="9"/>
      <c r="I66" s="1"/>
      <c r="L66" s="8"/>
      <c r="O66" s="1"/>
      <c r="P66" s="10"/>
      <c r="Q66" s="1"/>
    </row>
    <row r="67">
      <c r="A67" s="1"/>
      <c r="B67" s="1"/>
      <c r="C67" s="8"/>
      <c r="F67" s="9"/>
      <c r="I67" s="1"/>
      <c r="L67" s="8"/>
      <c r="O67" s="1"/>
      <c r="P67" s="10"/>
      <c r="Q67" s="1"/>
    </row>
    <row r="68">
      <c r="A68" s="1"/>
      <c r="B68" s="1"/>
      <c r="C68" s="8"/>
      <c r="F68" s="9"/>
      <c r="I68" s="1"/>
      <c r="L68" s="8"/>
      <c r="O68" s="1"/>
      <c r="P68" s="10"/>
      <c r="Q68" s="1"/>
    </row>
    <row r="69">
      <c r="A69" s="1"/>
      <c r="B69" s="1"/>
      <c r="C69" s="8"/>
      <c r="F69" s="9"/>
      <c r="I69" s="1"/>
      <c r="L69" s="8"/>
      <c r="O69" s="1"/>
      <c r="P69" s="10"/>
      <c r="Q69" s="1"/>
    </row>
    <row r="70">
      <c r="A70" s="1"/>
      <c r="B70" s="1"/>
      <c r="C70" s="8"/>
      <c r="F70" s="9"/>
      <c r="I70" s="1"/>
      <c r="L70" s="8"/>
      <c r="O70" s="1"/>
      <c r="P70" s="10"/>
      <c r="Q70" s="1"/>
    </row>
    <row r="71">
      <c r="A71" s="1"/>
      <c r="B71" s="1"/>
      <c r="C71" s="8"/>
      <c r="F71" s="9"/>
      <c r="I71" s="1"/>
      <c r="L71" s="8"/>
      <c r="O71" s="1"/>
      <c r="P71" s="10"/>
      <c r="Q71" s="1"/>
    </row>
    <row r="72">
      <c r="A72" s="1"/>
      <c r="B72" s="1"/>
      <c r="C72" s="8"/>
      <c r="F72" s="9"/>
      <c r="I72" s="1"/>
      <c r="L72" s="8"/>
      <c r="O72" s="1"/>
      <c r="P72" s="10"/>
      <c r="Q72" s="1"/>
    </row>
    <row r="73">
      <c r="A73" s="1"/>
      <c r="B73" s="1"/>
      <c r="C73" s="8"/>
      <c r="F73" s="9"/>
      <c r="I73" s="1"/>
      <c r="L73" s="8"/>
      <c r="O73" s="1"/>
      <c r="P73" s="10"/>
      <c r="Q73" s="1"/>
    </row>
    <row r="74">
      <c r="A74" s="1"/>
      <c r="B74" s="1"/>
      <c r="C74" s="8"/>
      <c r="F74" s="9"/>
      <c r="I74" s="1"/>
      <c r="L74" s="8"/>
      <c r="O74" s="1"/>
      <c r="P74" s="10"/>
      <c r="Q74" s="1"/>
    </row>
    <row r="75">
      <c r="A75" s="1"/>
      <c r="B75" s="1"/>
      <c r="C75" s="8"/>
      <c r="F75" s="9"/>
      <c r="I75" s="1"/>
      <c r="L75" s="8"/>
      <c r="O75" s="1"/>
      <c r="P75" s="10"/>
      <c r="Q75" s="1"/>
    </row>
    <row r="76">
      <c r="A76" s="1"/>
      <c r="B76" s="1"/>
      <c r="C76" s="8"/>
      <c r="F76" s="9"/>
      <c r="I76" s="1"/>
      <c r="L76" s="8"/>
      <c r="O76" s="1"/>
      <c r="P76" s="10"/>
      <c r="Q76" s="1"/>
    </row>
    <row r="77">
      <c r="A77" s="1"/>
      <c r="B77" s="1"/>
      <c r="C77" s="8"/>
      <c r="F77" s="9"/>
      <c r="I77" s="1"/>
      <c r="L77" s="8"/>
      <c r="O77" s="1"/>
      <c r="P77" s="10"/>
      <c r="Q77" s="1"/>
    </row>
    <row r="78">
      <c r="A78" s="1"/>
      <c r="B78" s="1"/>
      <c r="C78" s="8"/>
      <c r="F78" s="9"/>
      <c r="I78" s="1"/>
      <c r="L78" s="8"/>
      <c r="O78" s="1"/>
      <c r="P78" s="10"/>
      <c r="Q78" s="1"/>
    </row>
    <row r="79">
      <c r="A79" s="1"/>
      <c r="B79" s="1"/>
      <c r="C79" s="8"/>
      <c r="F79" s="9"/>
      <c r="I79" s="1"/>
      <c r="L79" s="8"/>
      <c r="O79" s="1"/>
      <c r="P79" s="10"/>
      <c r="Q79" s="1"/>
    </row>
    <row r="80">
      <c r="A80" s="1"/>
      <c r="B80" s="1"/>
      <c r="C80" s="8"/>
      <c r="F80" s="9"/>
      <c r="I80" s="1"/>
      <c r="L80" s="8"/>
      <c r="O80" s="1"/>
      <c r="P80" s="10"/>
      <c r="Q80" s="1"/>
    </row>
    <row r="81">
      <c r="A81" s="1"/>
      <c r="B81" s="1"/>
      <c r="C81" s="8"/>
      <c r="F81" s="9"/>
      <c r="I81" s="1"/>
      <c r="L81" s="8"/>
      <c r="O81" s="1"/>
      <c r="P81" s="10"/>
      <c r="Q81" s="1"/>
    </row>
    <row r="82">
      <c r="A82" s="1"/>
      <c r="B82" s="1"/>
      <c r="C82" s="8"/>
      <c r="F82" s="9"/>
      <c r="I82" s="1"/>
      <c r="L82" s="8"/>
      <c r="O82" s="1"/>
      <c r="P82" s="10"/>
      <c r="Q82" s="1"/>
    </row>
    <row r="83">
      <c r="A83" s="1"/>
      <c r="B83" s="1"/>
      <c r="C83" s="8"/>
      <c r="F83" s="9"/>
      <c r="I83" s="1"/>
      <c r="L83" s="8"/>
      <c r="O83" s="1"/>
      <c r="P83" s="10"/>
      <c r="Q83" s="1"/>
    </row>
    <row r="84">
      <c r="A84" s="1"/>
      <c r="B84" s="1"/>
      <c r="C84" s="8"/>
      <c r="F84" s="9"/>
      <c r="I84" s="1"/>
      <c r="L84" s="8"/>
      <c r="O84" s="1"/>
      <c r="P84" s="10"/>
      <c r="Q84" s="1"/>
    </row>
    <row r="85">
      <c r="A85" s="1"/>
      <c r="B85" s="1"/>
      <c r="C85" s="8"/>
      <c r="F85" s="9"/>
      <c r="I85" s="1"/>
      <c r="L85" s="8"/>
      <c r="O85" s="1"/>
      <c r="P85" s="10"/>
      <c r="Q85" s="1"/>
    </row>
    <row r="86">
      <c r="A86" s="1"/>
      <c r="B86" s="1"/>
      <c r="C86" s="8"/>
      <c r="F86" s="9"/>
      <c r="I86" s="1"/>
      <c r="L86" s="8"/>
      <c r="O86" s="1"/>
      <c r="P86" s="10"/>
      <c r="Q86" s="1"/>
    </row>
    <row r="87">
      <c r="A87" s="1"/>
      <c r="B87" s="1"/>
      <c r="C87" s="8"/>
      <c r="F87" s="9"/>
      <c r="I87" s="1"/>
      <c r="L87" s="8"/>
      <c r="O87" s="1"/>
      <c r="P87" s="10"/>
      <c r="Q87" s="1"/>
    </row>
    <row r="88">
      <c r="A88" s="1"/>
      <c r="B88" s="1"/>
      <c r="C88" s="8"/>
      <c r="F88" s="9"/>
      <c r="I88" s="1"/>
      <c r="L88" s="8"/>
      <c r="O88" s="1"/>
      <c r="P88" s="10"/>
      <c r="Q88" s="1"/>
    </row>
    <row r="89">
      <c r="A89" s="1"/>
      <c r="B89" s="1"/>
      <c r="C89" s="8"/>
      <c r="F89" s="9"/>
      <c r="I89" s="1"/>
      <c r="L89" s="8"/>
      <c r="O89" s="1"/>
      <c r="P89" s="10"/>
      <c r="Q89" s="1"/>
    </row>
    <row r="90">
      <c r="A90" s="1"/>
      <c r="B90" s="1"/>
      <c r="C90" s="8"/>
      <c r="F90" s="9"/>
      <c r="I90" s="1"/>
      <c r="L90" s="8"/>
      <c r="O90" s="1"/>
      <c r="P90" s="10"/>
      <c r="Q90" s="1"/>
    </row>
    <row r="91">
      <c r="A91" s="1"/>
      <c r="B91" s="1"/>
      <c r="C91" s="8"/>
      <c r="F91" s="9"/>
      <c r="I91" s="1"/>
      <c r="L91" s="8"/>
      <c r="O91" s="1"/>
      <c r="P91" s="10"/>
      <c r="Q91" s="1"/>
    </row>
    <row r="92">
      <c r="A92" s="1"/>
      <c r="B92" s="1"/>
      <c r="C92" s="8"/>
      <c r="F92" s="9"/>
      <c r="I92" s="1"/>
      <c r="L92" s="8"/>
      <c r="O92" s="1"/>
      <c r="P92" s="10"/>
      <c r="Q92" s="1"/>
    </row>
    <row r="93">
      <c r="A93" s="1"/>
      <c r="B93" s="1"/>
      <c r="C93" s="8"/>
      <c r="F93" s="9"/>
      <c r="I93" s="1"/>
      <c r="L93" s="8"/>
      <c r="O93" s="1"/>
      <c r="P93" s="10"/>
      <c r="Q93" s="1"/>
    </row>
    <row r="94">
      <c r="A94" s="1"/>
      <c r="B94" s="1"/>
      <c r="C94" s="8"/>
      <c r="F94" s="9"/>
      <c r="I94" s="1"/>
      <c r="L94" s="8"/>
      <c r="O94" s="1"/>
      <c r="P94" s="10"/>
      <c r="Q94" s="1"/>
    </row>
    <row r="95">
      <c r="A95" s="1"/>
      <c r="B95" s="1"/>
      <c r="C95" s="8"/>
      <c r="F95" s="9"/>
      <c r="I95" s="1"/>
      <c r="L95" s="8"/>
      <c r="O95" s="1"/>
      <c r="P95" s="10"/>
      <c r="Q95" s="1"/>
    </row>
    <row r="96">
      <c r="A96" s="1"/>
      <c r="B96" s="1"/>
      <c r="C96" s="8"/>
      <c r="F96" s="9"/>
      <c r="I96" s="1"/>
      <c r="L96" s="8"/>
      <c r="O96" s="1"/>
      <c r="P96" s="10"/>
      <c r="Q96" s="1"/>
    </row>
    <row r="97">
      <c r="A97" s="1"/>
      <c r="B97" s="1"/>
      <c r="C97" s="8"/>
      <c r="F97" s="9"/>
      <c r="I97" s="1"/>
      <c r="L97" s="8"/>
      <c r="O97" s="1"/>
      <c r="P97" s="10"/>
      <c r="Q97" s="1"/>
    </row>
    <row r="98">
      <c r="A98" s="1"/>
      <c r="B98" s="1"/>
      <c r="C98" s="8"/>
      <c r="F98" s="9"/>
      <c r="I98" s="1"/>
      <c r="L98" s="8"/>
      <c r="O98" s="1"/>
      <c r="P98" s="10"/>
      <c r="Q98" s="1"/>
    </row>
    <row r="99">
      <c r="A99" s="1"/>
      <c r="B99" s="1"/>
      <c r="C99" s="8"/>
      <c r="F99" s="9"/>
      <c r="I99" s="1"/>
      <c r="L99" s="8"/>
      <c r="O99" s="1"/>
      <c r="P99" s="10"/>
      <c r="Q99" s="1"/>
    </row>
    <row r="100">
      <c r="A100" s="1"/>
      <c r="B100" s="1"/>
      <c r="C100" s="8"/>
      <c r="F100" s="9"/>
      <c r="I100" s="1"/>
      <c r="L100" s="8"/>
      <c r="O100" s="1"/>
      <c r="P100" s="10"/>
      <c r="Q100" s="1"/>
    </row>
    <row r="101">
      <c r="A101" s="1"/>
      <c r="B101" s="1"/>
      <c r="C101" s="8"/>
      <c r="F101" s="9"/>
      <c r="I101" s="1"/>
      <c r="L101" s="8"/>
      <c r="O101" s="1"/>
      <c r="P101" s="10"/>
      <c r="Q101" s="1"/>
    </row>
    <row r="102">
      <c r="A102" s="1"/>
      <c r="B102" s="1"/>
      <c r="C102" s="8"/>
      <c r="F102" s="9"/>
      <c r="I102" s="1"/>
      <c r="L102" s="8"/>
      <c r="O102" s="1"/>
      <c r="P102" s="10"/>
      <c r="Q102" s="1"/>
    </row>
    <row r="103">
      <c r="A103" s="1"/>
      <c r="B103" s="1"/>
      <c r="C103" s="8"/>
      <c r="F103" s="9"/>
      <c r="I103" s="1"/>
      <c r="L103" s="8"/>
      <c r="O103" s="1"/>
      <c r="P103" s="10"/>
      <c r="Q103" s="1"/>
    </row>
    <row r="104">
      <c r="A104" s="1"/>
      <c r="B104" s="1"/>
      <c r="C104" s="8"/>
      <c r="F104" s="9"/>
      <c r="I104" s="1"/>
      <c r="L104" s="8"/>
      <c r="O104" s="1"/>
      <c r="P104" s="10"/>
      <c r="Q104" s="1"/>
    </row>
    <row r="105">
      <c r="A105" s="1"/>
      <c r="B105" s="1"/>
      <c r="C105" s="8"/>
      <c r="F105" s="9"/>
      <c r="I105" s="1"/>
      <c r="L105" s="8"/>
      <c r="O105" s="1"/>
      <c r="P105" s="10"/>
      <c r="Q105" s="1"/>
    </row>
    <row r="106">
      <c r="A106" s="1"/>
      <c r="B106" s="1"/>
      <c r="C106" s="8"/>
      <c r="F106" s="9"/>
      <c r="I106" s="1"/>
      <c r="L106" s="8"/>
      <c r="O106" s="1"/>
      <c r="P106" s="10"/>
      <c r="Q106" s="1"/>
    </row>
    <row r="107">
      <c r="A107" s="1"/>
      <c r="B107" s="1"/>
      <c r="C107" s="8"/>
      <c r="F107" s="9"/>
      <c r="I107" s="1"/>
      <c r="L107" s="8"/>
      <c r="O107" s="1"/>
      <c r="P107" s="10"/>
      <c r="Q107" s="1"/>
    </row>
    <row r="108">
      <c r="A108" s="1"/>
      <c r="B108" s="1"/>
      <c r="C108" s="8"/>
      <c r="F108" s="9"/>
      <c r="I108" s="1"/>
      <c r="L108" s="8"/>
      <c r="O108" s="1"/>
      <c r="P108" s="10"/>
      <c r="Q108" s="1"/>
    </row>
    <row r="109">
      <c r="A109" s="1"/>
      <c r="B109" s="1"/>
      <c r="C109" s="8"/>
      <c r="F109" s="9"/>
      <c r="I109" s="1"/>
      <c r="L109" s="8"/>
      <c r="O109" s="1"/>
      <c r="P109" s="10"/>
      <c r="Q109" s="1"/>
    </row>
    <row r="110">
      <c r="A110" s="1"/>
      <c r="B110" s="1"/>
      <c r="C110" s="8"/>
      <c r="F110" s="9"/>
      <c r="I110" s="1"/>
      <c r="L110" s="8"/>
      <c r="O110" s="1"/>
      <c r="P110" s="10"/>
      <c r="Q110" s="1"/>
    </row>
    <row r="111">
      <c r="A111" s="1"/>
      <c r="B111" s="1"/>
      <c r="C111" s="8"/>
      <c r="F111" s="9"/>
      <c r="I111" s="1"/>
      <c r="L111" s="8"/>
      <c r="O111" s="1"/>
      <c r="P111" s="10"/>
      <c r="Q111" s="1"/>
    </row>
    <row r="112">
      <c r="A112" s="1"/>
      <c r="B112" s="1"/>
      <c r="C112" s="8"/>
      <c r="F112" s="9"/>
      <c r="I112" s="1"/>
      <c r="L112" s="8"/>
      <c r="O112" s="1"/>
      <c r="P112" s="10"/>
      <c r="Q112" s="1"/>
    </row>
    <row r="113">
      <c r="A113" s="1"/>
      <c r="B113" s="1"/>
      <c r="C113" s="8"/>
      <c r="F113" s="9"/>
      <c r="I113" s="1"/>
      <c r="L113" s="8"/>
      <c r="O113" s="1"/>
      <c r="P113" s="10"/>
      <c r="Q113" s="1"/>
    </row>
    <row r="114">
      <c r="A114" s="1"/>
      <c r="B114" s="1"/>
      <c r="C114" s="8"/>
      <c r="F114" s="9"/>
      <c r="I114" s="1"/>
      <c r="L114" s="8"/>
      <c r="O114" s="1"/>
      <c r="P114" s="10"/>
      <c r="Q114" s="1"/>
    </row>
    <row r="115">
      <c r="A115" s="1"/>
      <c r="B115" s="1"/>
      <c r="C115" s="8"/>
      <c r="F115" s="9"/>
      <c r="I115" s="1"/>
      <c r="L115" s="8"/>
      <c r="O115" s="1"/>
      <c r="P115" s="10"/>
      <c r="Q115" s="1"/>
    </row>
    <row r="116">
      <c r="A116" s="1"/>
      <c r="B116" s="1"/>
      <c r="C116" s="8"/>
      <c r="F116" s="9"/>
      <c r="I116" s="1"/>
      <c r="L116" s="8"/>
      <c r="O116" s="1"/>
      <c r="P116" s="10"/>
      <c r="Q116" s="1"/>
    </row>
    <row r="117">
      <c r="A117" s="1"/>
      <c r="B117" s="1"/>
      <c r="C117" s="8"/>
      <c r="F117" s="9"/>
      <c r="I117" s="1"/>
      <c r="L117" s="8"/>
      <c r="O117" s="1"/>
      <c r="P117" s="10"/>
      <c r="Q117" s="1"/>
    </row>
    <row r="118">
      <c r="A118" s="1"/>
      <c r="B118" s="1"/>
      <c r="C118" s="8"/>
      <c r="F118" s="9"/>
      <c r="I118" s="1"/>
      <c r="L118" s="8"/>
      <c r="O118" s="1"/>
      <c r="P118" s="10"/>
      <c r="Q118" s="1"/>
    </row>
    <row r="119">
      <c r="A119" s="1"/>
      <c r="B119" s="1"/>
      <c r="C119" s="8"/>
      <c r="F119" s="9"/>
      <c r="I119" s="1"/>
      <c r="L119" s="8"/>
      <c r="O119" s="1"/>
      <c r="P119" s="10"/>
      <c r="Q119" s="1"/>
    </row>
    <row r="120">
      <c r="A120" s="1"/>
      <c r="B120" s="1"/>
      <c r="C120" s="8"/>
      <c r="F120" s="9"/>
      <c r="I120" s="1"/>
      <c r="L120" s="8"/>
      <c r="O120" s="1"/>
      <c r="P120" s="10"/>
      <c r="Q120" s="1"/>
    </row>
    <row r="121">
      <c r="A121" s="1"/>
      <c r="B121" s="1"/>
      <c r="C121" s="8"/>
      <c r="F121" s="9"/>
      <c r="I121" s="1"/>
      <c r="L121" s="8"/>
      <c r="O121" s="1"/>
      <c r="P121" s="10"/>
      <c r="Q121" s="1"/>
    </row>
    <row r="122">
      <c r="A122" s="1"/>
      <c r="B122" s="1"/>
      <c r="C122" s="8"/>
      <c r="F122" s="9"/>
      <c r="I122" s="1"/>
      <c r="L122" s="8"/>
      <c r="O122" s="1"/>
      <c r="P122" s="10"/>
      <c r="Q122" s="1"/>
    </row>
    <row r="123">
      <c r="A123" s="1"/>
      <c r="B123" s="1"/>
      <c r="C123" s="8"/>
      <c r="F123" s="9"/>
      <c r="I123" s="1"/>
      <c r="L123" s="8"/>
      <c r="O123" s="1"/>
      <c r="P123" s="10"/>
      <c r="Q123" s="1"/>
    </row>
    <row r="124">
      <c r="A124" s="1"/>
      <c r="B124" s="1"/>
      <c r="C124" s="8"/>
      <c r="F124" s="9"/>
      <c r="I124" s="1"/>
      <c r="L124" s="8"/>
      <c r="O124" s="1"/>
      <c r="P124" s="10"/>
      <c r="Q124" s="1"/>
    </row>
    <row r="125">
      <c r="A125" s="1"/>
      <c r="B125" s="1"/>
      <c r="C125" s="8"/>
      <c r="F125" s="9"/>
      <c r="I125" s="1"/>
      <c r="L125" s="8"/>
      <c r="O125" s="1"/>
      <c r="P125" s="10"/>
      <c r="Q125" s="1"/>
    </row>
    <row r="126">
      <c r="A126" s="1"/>
      <c r="B126" s="1"/>
      <c r="C126" s="8"/>
      <c r="F126" s="9"/>
      <c r="I126" s="1"/>
      <c r="L126" s="8"/>
      <c r="O126" s="1"/>
      <c r="P126" s="10"/>
      <c r="Q126" s="1"/>
    </row>
    <row r="127">
      <c r="A127" s="1"/>
      <c r="B127" s="1"/>
      <c r="C127" s="8"/>
      <c r="F127" s="9"/>
      <c r="I127" s="1"/>
      <c r="L127" s="8"/>
      <c r="O127" s="1"/>
      <c r="P127" s="10"/>
      <c r="Q127" s="1"/>
    </row>
    <row r="128">
      <c r="A128" s="1"/>
      <c r="B128" s="1"/>
      <c r="C128" s="8"/>
      <c r="F128" s="9"/>
      <c r="I128" s="1"/>
      <c r="L128" s="8"/>
      <c r="O128" s="1"/>
      <c r="P128" s="10"/>
      <c r="Q128" s="1"/>
    </row>
    <row r="129">
      <c r="A129" s="1"/>
      <c r="B129" s="1"/>
      <c r="C129" s="8"/>
      <c r="F129" s="9"/>
      <c r="I129" s="1"/>
      <c r="L129" s="8"/>
      <c r="O129" s="1"/>
      <c r="P129" s="10"/>
      <c r="Q129" s="1"/>
    </row>
    <row r="130">
      <c r="A130" s="1"/>
      <c r="B130" s="1"/>
      <c r="C130" s="8"/>
      <c r="F130" s="9"/>
      <c r="I130" s="1"/>
      <c r="L130" s="8"/>
      <c r="O130" s="1"/>
      <c r="P130" s="10"/>
      <c r="Q130" s="1"/>
    </row>
    <row r="131">
      <c r="A131" s="1"/>
      <c r="B131" s="1"/>
      <c r="C131" s="8"/>
      <c r="F131" s="9"/>
      <c r="I131" s="1"/>
      <c r="L131" s="8"/>
      <c r="O131" s="1"/>
      <c r="P131" s="10"/>
      <c r="Q131" s="1"/>
    </row>
    <row r="132">
      <c r="A132" s="1"/>
      <c r="B132" s="1"/>
      <c r="C132" s="8"/>
      <c r="F132" s="9"/>
      <c r="I132" s="1"/>
      <c r="L132" s="8"/>
      <c r="O132" s="1"/>
      <c r="P132" s="10"/>
      <c r="Q132" s="1"/>
    </row>
    <row r="133">
      <c r="A133" s="1"/>
      <c r="B133" s="1"/>
      <c r="C133" s="8"/>
      <c r="F133" s="9"/>
      <c r="I133" s="1"/>
      <c r="L133" s="8"/>
      <c r="O133" s="1"/>
      <c r="P133" s="10"/>
      <c r="Q133" s="1"/>
    </row>
    <row r="134">
      <c r="A134" s="1"/>
      <c r="B134" s="1"/>
      <c r="C134" s="8"/>
      <c r="F134" s="9"/>
      <c r="I134" s="1"/>
      <c r="L134" s="8"/>
      <c r="O134" s="1"/>
      <c r="P134" s="10"/>
      <c r="Q134" s="1"/>
    </row>
    <row r="135">
      <c r="A135" s="1"/>
      <c r="B135" s="1"/>
      <c r="C135" s="8"/>
      <c r="F135" s="9"/>
      <c r="I135" s="1"/>
      <c r="L135" s="8"/>
      <c r="O135" s="1"/>
      <c r="P135" s="10"/>
      <c r="Q135" s="1"/>
    </row>
    <row r="136">
      <c r="A136" s="1"/>
      <c r="B136" s="1"/>
      <c r="C136" s="8"/>
      <c r="F136" s="9"/>
      <c r="I136" s="1"/>
      <c r="L136" s="8"/>
      <c r="O136" s="1"/>
      <c r="P136" s="10"/>
      <c r="Q136" s="1"/>
    </row>
    <row r="137">
      <c r="A137" s="1"/>
      <c r="B137" s="1"/>
      <c r="C137" s="8"/>
      <c r="F137" s="9"/>
      <c r="I137" s="1"/>
      <c r="L137" s="8"/>
      <c r="O137" s="1"/>
      <c r="P137" s="10"/>
      <c r="Q137" s="1"/>
    </row>
    <row r="138">
      <c r="A138" s="1"/>
      <c r="B138" s="1"/>
      <c r="C138" s="8"/>
      <c r="F138" s="9"/>
      <c r="I138" s="1"/>
      <c r="L138" s="8"/>
      <c r="O138" s="1"/>
      <c r="P138" s="10"/>
      <c r="Q138" s="1"/>
    </row>
    <row r="139">
      <c r="A139" s="1"/>
      <c r="B139" s="1"/>
      <c r="C139" s="8"/>
      <c r="F139" s="9"/>
      <c r="I139" s="1"/>
      <c r="L139" s="8"/>
      <c r="O139" s="1"/>
      <c r="P139" s="10"/>
      <c r="Q139" s="1"/>
    </row>
    <row r="140">
      <c r="A140" s="1"/>
      <c r="B140" s="1"/>
      <c r="C140" s="8"/>
      <c r="F140" s="9"/>
      <c r="I140" s="1"/>
      <c r="L140" s="8"/>
      <c r="O140" s="1"/>
      <c r="P140" s="10"/>
      <c r="Q140" s="1"/>
    </row>
    <row r="141">
      <c r="A141" s="1"/>
      <c r="B141" s="1"/>
      <c r="C141" s="8"/>
      <c r="F141" s="9"/>
      <c r="I141" s="1"/>
      <c r="L141" s="8"/>
      <c r="O141" s="1"/>
      <c r="P141" s="10"/>
      <c r="Q141" s="1"/>
    </row>
    <row r="142">
      <c r="A142" s="1"/>
      <c r="B142" s="1"/>
      <c r="C142" s="8"/>
      <c r="F142" s="9"/>
      <c r="I142" s="1"/>
      <c r="L142" s="8"/>
      <c r="O142" s="1"/>
      <c r="P142" s="10"/>
      <c r="Q142" s="1"/>
    </row>
    <row r="143">
      <c r="A143" s="1"/>
      <c r="B143" s="1"/>
      <c r="C143" s="8"/>
      <c r="F143" s="9"/>
      <c r="I143" s="1"/>
      <c r="L143" s="8"/>
      <c r="O143" s="1"/>
      <c r="P143" s="10"/>
      <c r="Q143" s="1"/>
    </row>
    <row r="144">
      <c r="A144" s="1"/>
      <c r="B144" s="1"/>
      <c r="C144" s="8"/>
      <c r="F144" s="9"/>
      <c r="I144" s="1"/>
      <c r="L144" s="8"/>
      <c r="O144" s="1"/>
      <c r="P144" s="10"/>
      <c r="Q144" s="1"/>
    </row>
    <row r="145">
      <c r="A145" s="1"/>
      <c r="B145" s="1"/>
      <c r="C145" s="8"/>
      <c r="F145" s="9"/>
      <c r="I145" s="1"/>
      <c r="L145" s="8"/>
      <c r="O145" s="1"/>
      <c r="P145" s="10"/>
      <c r="Q145" s="1"/>
    </row>
    <row r="146">
      <c r="A146" s="1"/>
      <c r="B146" s="1"/>
      <c r="C146" s="8"/>
      <c r="F146" s="9"/>
      <c r="I146" s="1"/>
      <c r="L146" s="8"/>
      <c r="O146" s="1"/>
      <c r="P146" s="10"/>
      <c r="Q146" s="1"/>
    </row>
    <row r="147">
      <c r="A147" s="1"/>
      <c r="B147" s="1"/>
      <c r="C147" s="8"/>
      <c r="F147" s="9"/>
      <c r="I147" s="1"/>
      <c r="L147" s="8"/>
      <c r="O147" s="1"/>
      <c r="P147" s="10"/>
      <c r="Q147" s="1"/>
    </row>
    <row r="148">
      <c r="A148" s="1"/>
      <c r="B148" s="1"/>
      <c r="C148" s="8"/>
      <c r="F148" s="9"/>
      <c r="I148" s="1"/>
      <c r="L148" s="8"/>
      <c r="O148" s="1"/>
      <c r="P148" s="10"/>
      <c r="Q148" s="1"/>
    </row>
    <row r="149">
      <c r="A149" s="1"/>
      <c r="B149" s="1"/>
      <c r="C149" s="8"/>
      <c r="F149" s="9"/>
      <c r="I149" s="1"/>
      <c r="L149" s="8"/>
      <c r="O149" s="1"/>
      <c r="P149" s="10"/>
      <c r="Q149" s="1"/>
    </row>
    <row r="150">
      <c r="A150" s="1"/>
      <c r="B150" s="1"/>
      <c r="C150" s="8"/>
      <c r="F150" s="9"/>
      <c r="I150" s="1"/>
      <c r="L150" s="8"/>
      <c r="O150" s="1"/>
      <c r="P150" s="10"/>
      <c r="Q150" s="1"/>
    </row>
    <row r="151">
      <c r="A151" s="1"/>
      <c r="B151" s="1"/>
      <c r="C151" s="8"/>
      <c r="F151" s="9"/>
      <c r="I151" s="1"/>
      <c r="L151" s="8"/>
      <c r="O151" s="1"/>
      <c r="P151" s="10"/>
      <c r="Q151" s="1"/>
    </row>
    <row r="152">
      <c r="A152" s="1"/>
      <c r="B152" s="1"/>
      <c r="C152" s="8"/>
      <c r="F152" s="9"/>
      <c r="I152" s="1"/>
      <c r="L152" s="8"/>
      <c r="O152" s="1"/>
      <c r="P152" s="10"/>
      <c r="Q152" s="1"/>
    </row>
    <row r="153">
      <c r="A153" s="1"/>
      <c r="B153" s="1"/>
      <c r="C153" s="8"/>
      <c r="F153" s="9"/>
      <c r="I153" s="1"/>
      <c r="L153" s="8"/>
      <c r="O153" s="1"/>
      <c r="P153" s="10"/>
      <c r="Q153" s="1"/>
    </row>
    <row r="154">
      <c r="A154" s="1"/>
      <c r="B154" s="1"/>
      <c r="C154" s="8"/>
      <c r="F154" s="9"/>
      <c r="I154" s="1"/>
      <c r="L154" s="8"/>
      <c r="O154" s="1"/>
      <c r="P154" s="10"/>
      <c r="Q154" s="1"/>
    </row>
    <row r="155">
      <c r="A155" s="1"/>
      <c r="B155" s="1"/>
      <c r="C155" s="8"/>
      <c r="F155" s="9"/>
      <c r="I155" s="1"/>
      <c r="L155" s="8"/>
      <c r="O155" s="1"/>
      <c r="P155" s="10"/>
      <c r="Q155" s="1"/>
    </row>
    <row r="156">
      <c r="A156" s="1"/>
      <c r="B156" s="1"/>
      <c r="C156" s="8"/>
      <c r="F156" s="9"/>
      <c r="I156" s="1"/>
      <c r="L156" s="8"/>
      <c r="O156" s="1"/>
      <c r="P156" s="10"/>
      <c r="Q156" s="1"/>
    </row>
    <row r="157">
      <c r="A157" s="1"/>
      <c r="B157" s="1"/>
      <c r="C157" s="8"/>
      <c r="F157" s="9"/>
      <c r="I157" s="1"/>
      <c r="L157" s="8"/>
      <c r="O157" s="1"/>
      <c r="P157" s="10"/>
      <c r="Q157" s="1"/>
    </row>
    <row r="158">
      <c r="A158" s="1"/>
      <c r="B158" s="1"/>
      <c r="C158" s="8"/>
      <c r="F158" s="9"/>
      <c r="I158" s="1"/>
      <c r="L158" s="8"/>
      <c r="O158" s="1"/>
      <c r="P158" s="10"/>
      <c r="Q158" s="1"/>
    </row>
    <row r="159">
      <c r="A159" s="1"/>
      <c r="B159" s="1"/>
      <c r="C159" s="8"/>
      <c r="F159" s="9"/>
      <c r="I159" s="1"/>
      <c r="L159" s="8"/>
      <c r="O159" s="1"/>
      <c r="P159" s="10"/>
      <c r="Q159" s="1"/>
    </row>
    <row r="160">
      <c r="A160" s="1"/>
      <c r="B160" s="1"/>
      <c r="C160" s="8"/>
      <c r="F160" s="9"/>
      <c r="I160" s="1"/>
      <c r="L160" s="8"/>
      <c r="O160" s="1"/>
      <c r="P160" s="10"/>
      <c r="Q160" s="1"/>
    </row>
    <row r="161">
      <c r="A161" s="1"/>
      <c r="B161" s="1"/>
      <c r="C161" s="8"/>
      <c r="F161" s="9"/>
      <c r="I161" s="1"/>
      <c r="L161" s="8"/>
      <c r="O161" s="1"/>
      <c r="P161" s="10"/>
      <c r="Q161" s="1"/>
    </row>
    <row r="162">
      <c r="A162" s="1"/>
      <c r="B162" s="1"/>
      <c r="C162" s="8"/>
      <c r="F162" s="9"/>
      <c r="I162" s="1"/>
      <c r="L162" s="8"/>
      <c r="O162" s="1"/>
      <c r="P162" s="10"/>
      <c r="Q162" s="1"/>
    </row>
    <row r="163">
      <c r="A163" s="1"/>
      <c r="B163" s="1"/>
      <c r="C163" s="8"/>
      <c r="F163" s="9"/>
      <c r="I163" s="1"/>
      <c r="L163" s="8"/>
      <c r="O163" s="1"/>
      <c r="P163" s="10"/>
      <c r="Q163" s="1"/>
    </row>
    <row r="164">
      <c r="A164" s="1"/>
      <c r="B164" s="1"/>
      <c r="C164" s="8"/>
      <c r="F164" s="9"/>
      <c r="I164" s="1"/>
      <c r="L164" s="8"/>
      <c r="O164" s="1"/>
      <c r="P164" s="10"/>
      <c r="Q164" s="1"/>
    </row>
    <row r="165">
      <c r="A165" s="1"/>
      <c r="B165" s="1"/>
      <c r="C165" s="8"/>
      <c r="F165" s="9"/>
      <c r="I165" s="1"/>
      <c r="L165" s="8"/>
      <c r="O165" s="1"/>
      <c r="P165" s="10"/>
      <c r="Q165" s="1"/>
    </row>
    <row r="166">
      <c r="A166" s="1"/>
      <c r="B166" s="1"/>
      <c r="C166" s="8"/>
      <c r="F166" s="9"/>
      <c r="I166" s="1"/>
      <c r="L166" s="8"/>
      <c r="O166" s="1"/>
      <c r="P166" s="10"/>
      <c r="Q166" s="1"/>
    </row>
    <row r="167">
      <c r="A167" s="1"/>
      <c r="B167" s="1"/>
      <c r="C167" s="8"/>
      <c r="F167" s="9"/>
      <c r="I167" s="1"/>
      <c r="L167" s="8"/>
      <c r="O167" s="1"/>
      <c r="P167" s="10"/>
      <c r="Q167" s="1"/>
    </row>
    <row r="168">
      <c r="A168" s="1"/>
      <c r="B168" s="1"/>
      <c r="C168" s="8"/>
      <c r="F168" s="9"/>
      <c r="I168" s="1"/>
      <c r="L168" s="8"/>
      <c r="O168" s="1"/>
      <c r="P168" s="10"/>
      <c r="Q168" s="1"/>
    </row>
    <row r="169">
      <c r="A169" s="1"/>
      <c r="B169" s="1"/>
      <c r="C169" s="8"/>
      <c r="F169" s="9"/>
      <c r="I169" s="1"/>
      <c r="L169" s="8"/>
      <c r="O169" s="1"/>
      <c r="P169" s="10"/>
      <c r="Q169" s="1"/>
    </row>
    <row r="170">
      <c r="A170" s="1"/>
      <c r="B170" s="1"/>
      <c r="C170" s="8"/>
      <c r="F170" s="9"/>
      <c r="I170" s="1"/>
      <c r="L170" s="8"/>
      <c r="O170" s="1"/>
      <c r="P170" s="10"/>
      <c r="Q170" s="1"/>
    </row>
    <row r="171">
      <c r="A171" s="1"/>
      <c r="B171" s="1"/>
      <c r="C171" s="8"/>
      <c r="F171" s="9"/>
      <c r="I171" s="1"/>
      <c r="L171" s="8"/>
      <c r="O171" s="1"/>
      <c r="P171" s="10"/>
      <c r="Q171" s="1"/>
    </row>
    <row r="172">
      <c r="A172" s="1"/>
      <c r="B172" s="1"/>
      <c r="C172" s="8"/>
      <c r="F172" s="9"/>
      <c r="I172" s="1"/>
      <c r="L172" s="8"/>
      <c r="O172" s="1"/>
      <c r="P172" s="10"/>
      <c r="Q172" s="1"/>
    </row>
    <row r="173">
      <c r="A173" s="1"/>
      <c r="B173" s="1"/>
      <c r="C173" s="8"/>
      <c r="F173" s="9"/>
      <c r="I173" s="1"/>
      <c r="L173" s="8"/>
      <c r="O173" s="1"/>
      <c r="P173" s="10"/>
      <c r="Q173" s="1"/>
    </row>
    <row r="174">
      <c r="A174" s="1"/>
      <c r="B174" s="1"/>
      <c r="C174" s="8"/>
      <c r="F174" s="9"/>
      <c r="I174" s="1"/>
      <c r="L174" s="8"/>
      <c r="O174" s="1"/>
      <c r="P174" s="10"/>
      <c r="Q174" s="1"/>
    </row>
    <row r="175">
      <c r="A175" s="1"/>
      <c r="B175" s="1"/>
      <c r="C175" s="8"/>
      <c r="F175" s="9"/>
      <c r="I175" s="1"/>
      <c r="L175" s="8"/>
      <c r="O175" s="1"/>
      <c r="P175" s="10"/>
      <c r="Q175" s="1"/>
    </row>
    <row r="176">
      <c r="A176" s="1"/>
      <c r="B176" s="1"/>
      <c r="C176" s="8"/>
      <c r="F176" s="9"/>
      <c r="I176" s="1"/>
      <c r="L176" s="8"/>
      <c r="O176" s="1"/>
      <c r="P176" s="10"/>
      <c r="Q176" s="1"/>
    </row>
    <row r="177">
      <c r="A177" s="1"/>
      <c r="B177" s="1"/>
      <c r="C177" s="8"/>
      <c r="F177" s="9"/>
      <c r="I177" s="1"/>
      <c r="L177" s="8"/>
      <c r="O177" s="1"/>
      <c r="P177" s="10"/>
      <c r="Q177" s="1"/>
    </row>
    <row r="178">
      <c r="A178" s="1"/>
      <c r="B178" s="1"/>
      <c r="C178" s="8"/>
      <c r="F178" s="9"/>
      <c r="I178" s="1"/>
      <c r="L178" s="8"/>
      <c r="O178" s="1"/>
      <c r="P178" s="10"/>
      <c r="Q178" s="1"/>
    </row>
    <row r="179">
      <c r="A179" s="1"/>
      <c r="B179" s="1"/>
      <c r="C179" s="8"/>
      <c r="F179" s="9"/>
      <c r="I179" s="1"/>
      <c r="L179" s="8"/>
      <c r="O179" s="1"/>
      <c r="P179" s="10"/>
      <c r="Q179" s="1"/>
    </row>
    <row r="180">
      <c r="A180" s="1"/>
      <c r="B180" s="1"/>
      <c r="C180" s="8"/>
      <c r="F180" s="9"/>
      <c r="I180" s="1"/>
      <c r="L180" s="8"/>
      <c r="O180" s="1"/>
      <c r="P180" s="10"/>
      <c r="Q180" s="1"/>
    </row>
    <row r="181">
      <c r="A181" s="1"/>
      <c r="B181" s="1"/>
      <c r="C181" s="8"/>
      <c r="F181" s="9"/>
      <c r="I181" s="1"/>
      <c r="L181" s="8"/>
      <c r="O181" s="1"/>
      <c r="P181" s="10"/>
      <c r="Q181" s="1"/>
    </row>
    <row r="182">
      <c r="A182" s="1"/>
      <c r="B182" s="1"/>
      <c r="C182" s="8"/>
      <c r="F182" s="9"/>
      <c r="I182" s="1"/>
      <c r="L182" s="8"/>
      <c r="O182" s="1"/>
      <c r="P182" s="10"/>
      <c r="Q182" s="1"/>
    </row>
    <row r="183">
      <c r="A183" s="1"/>
      <c r="B183" s="1"/>
      <c r="C183" s="8"/>
      <c r="F183" s="9"/>
      <c r="I183" s="1"/>
      <c r="L183" s="8"/>
      <c r="O183" s="1"/>
      <c r="P183" s="10"/>
      <c r="Q183" s="1"/>
    </row>
    <row r="184">
      <c r="A184" s="1"/>
      <c r="B184" s="1"/>
      <c r="C184" s="8"/>
      <c r="F184" s="9"/>
      <c r="I184" s="1"/>
      <c r="L184" s="8"/>
      <c r="O184" s="1"/>
      <c r="P184" s="10"/>
      <c r="Q184" s="1"/>
    </row>
    <row r="185">
      <c r="A185" s="1"/>
      <c r="B185" s="1"/>
      <c r="C185" s="8"/>
      <c r="F185" s="9"/>
      <c r="I185" s="1"/>
      <c r="L185" s="8"/>
      <c r="O185" s="1"/>
      <c r="P185" s="10"/>
      <c r="Q185" s="1"/>
    </row>
    <row r="186">
      <c r="A186" s="1"/>
      <c r="B186" s="1"/>
      <c r="C186" s="8"/>
      <c r="F186" s="9"/>
      <c r="I186" s="1"/>
      <c r="L186" s="8"/>
      <c r="O186" s="1"/>
      <c r="P186" s="10"/>
      <c r="Q186" s="1"/>
    </row>
    <row r="187">
      <c r="A187" s="1"/>
      <c r="B187" s="1"/>
      <c r="C187" s="8"/>
      <c r="F187" s="9"/>
      <c r="I187" s="1"/>
      <c r="L187" s="8"/>
      <c r="O187" s="1"/>
      <c r="P187" s="10"/>
      <c r="Q187" s="1"/>
    </row>
    <row r="188">
      <c r="A188" s="1"/>
      <c r="B188" s="1"/>
      <c r="C188" s="8"/>
      <c r="F188" s="9"/>
      <c r="I188" s="1"/>
      <c r="L188" s="8"/>
      <c r="O188" s="1"/>
      <c r="P188" s="10"/>
      <c r="Q188" s="1"/>
    </row>
    <row r="189">
      <c r="A189" s="1"/>
      <c r="B189" s="1"/>
      <c r="C189" s="8"/>
      <c r="F189" s="9"/>
      <c r="I189" s="1"/>
      <c r="L189" s="8"/>
      <c r="O189" s="1"/>
      <c r="P189" s="10"/>
      <c r="Q189" s="1"/>
    </row>
    <row r="190">
      <c r="A190" s="1"/>
      <c r="B190" s="1"/>
      <c r="C190" s="8"/>
      <c r="F190" s="9"/>
      <c r="I190" s="1"/>
      <c r="L190" s="8"/>
      <c r="O190" s="1"/>
      <c r="P190" s="10"/>
      <c r="Q190" s="1"/>
    </row>
    <row r="191">
      <c r="A191" s="1"/>
      <c r="B191" s="1"/>
      <c r="C191" s="8"/>
      <c r="F191" s="9"/>
      <c r="I191" s="1"/>
      <c r="L191" s="8"/>
      <c r="O191" s="1"/>
      <c r="P191" s="10"/>
      <c r="Q191" s="1"/>
    </row>
    <row r="192">
      <c r="A192" s="1"/>
      <c r="B192" s="1"/>
      <c r="C192" s="8"/>
      <c r="F192" s="9"/>
      <c r="I192" s="1"/>
      <c r="L192" s="8"/>
      <c r="O192" s="1"/>
      <c r="P192" s="10"/>
      <c r="Q192" s="1"/>
    </row>
    <row r="193">
      <c r="A193" s="1"/>
      <c r="B193" s="1"/>
      <c r="C193" s="8"/>
      <c r="F193" s="9"/>
      <c r="I193" s="1"/>
      <c r="L193" s="8"/>
      <c r="O193" s="1"/>
      <c r="P193" s="10"/>
      <c r="Q193" s="1"/>
    </row>
    <row r="194">
      <c r="A194" s="1"/>
      <c r="B194" s="1"/>
      <c r="C194" s="8"/>
      <c r="F194" s="9"/>
      <c r="I194" s="1"/>
      <c r="L194" s="8"/>
      <c r="O194" s="1"/>
      <c r="P194" s="10"/>
      <c r="Q194" s="1"/>
    </row>
    <row r="195">
      <c r="A195" s="1"/>
      <c r="B195" s="1"/>
      <c r="C195" s="8"/>
      <c r="F195" s="9"/>
      <c r="I195" s="1"/>
      <c r="L195" s="8"/>
      <c r="O195" s="1"/>
      <c r="P195" s="10"/>
      <c r="Q195" s="1"/>
    </row>
    <row r="196">
      <c r="A196" s="1"/>
      <c r="B196" s="1"/>
      <c r="C196" s="8"/>
      <c r="F196" s="9"/>
      <c r="I196" s="1"/>
      <c r="L196" s="8"/>
      <c r="O196" s="1"/>
      <c r="P196" s="10"/>
      <c r="Q196" s="1"/>
    </row>
    <row r="197">
      <c r="A197" s="1"/>
      <c r="B197" s="1"/>
      <c r="C197" s="8"/>
      <c r="F197" s="9"/>
      <c r="I197" s="1"/>
      <c r="L197" s="8"/>
      <c r="O197" s="1"/>
      <c r="P197" s="10"/>
      <c r="Q197" s="1"/>
    </row>
    <row r="198">
      <c r="A198" s="1"/>
      <c r="B198" s="1"/>
      <c r="C198" s="8"/>
      <c r="F198" s="9"/>
      <c r="I198" s="1"/>
      <c r="L198" s="8"/>
      <c r="O198" s="1"/>
      <c r="P198" s="10"/>
      <c r="Q198" s="1"/>
    </row>
    <row r="199">
      <c r="A199" s="1"/>
      <c r="B199" s="1"/>
      <c r="C199" s="8"/>
      <c r="F199" s="9"/>
      <c r="I199" s="1"/>
      <c r="L199" s="8"/>
      <c r="O199" s="1"/>
      <c r="P199" s="10"/>
      <c r="Q199" s="1"/>
    </row>
    <row r="200">
      <c r="A200" s="1"/>
      <c r="B200" s="1"/>
      <c r="C200" s="8"/>
      <c r="F200" s="9"/>
      <c r="I200" s="1"/>
      <c r="L200" s="8"/>
      <c r="O200" s="1"/>
      <c r="P200" s="10"/>
      <c r="Q200" s="1"/>
    </row>
    <row r="201">
      <c r="A201" s="1"/>
      <c r="B201" s="1"/>
      <c r="C201" s="8"/>
      <c r="F201" s="9"/>
      <c r="I201" s="1"/>
      <c r="L201" s="8"/>
      <c r="O201" s="1"/>
      <c r="P201" s="10"/>
      <c r="Q201" s="1"/>
    </row>
  </sheetData>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 r:id="rId12" ref="B13"/>
    <hyperlink r:id="rId13" ref="B14"/>
    <hyperlink r:id="rId14" ref="B15"/>
    <hyperlink r:id="rId15" ref="B16"/>
    <hyperlink r:id="rId16" ref="B17"/>
    <hyperlink r:id="rId17" ref="B18"/>
    <hyperlink r:id="rId18" ref="B19"/>
    <hyperlink r:id="rId19" ref="B20"/>
    <hyperlink r:id="rId20" ref="B21"/>
    <hyperlink r:id="rId21" ref="B22"/>
    <hyperlink r:id="rId22" ref="B23"/>
    <hyperlink r:id="rId23" ref="B24"/>
    <hyperlink r:id="rId24" ref="B25"/>
    <hyperlink r:id="rId25" ref="B26"/>
    <hyperlink r:id="rId26" ref="B27"/>
    <hyperlink r:id="rId27" ref="B28"/>
    <hyperlink r:id="rId28" ref="B29"/>
    <hyperlink r:id="rId29" ref="B30"/>
    <hyperlink r:id="rId30" ref="B31"/>
    <hyperlink r:id="rId31" ref="B32"/>
    <hyperlink r:id="rId32" ref="B33"/>
    <hyperlink r:id="rId33" ref="B34"/>
    <hyperlink r:id="rId34" ref="B35"/>
    <hyperlink r:id="rId35" ref="B36"/>
    <hyperlink r:id="rId36" ref="B37"/>
    <hyperlink r:id="rId37" ref="B38"/>
    <hyperlink r:id="rId38" ref="B39"/>
    <hyperlink r:id="rId39" ref="B40"/>
    <hyperlink r:id="rId40" ref="B41"/>
    <hyperlink r:id="rId41" ref="B42"/>
    <hyperlink r:id="rId42" ref="B43"/>
    <hyperlink r:id="rId43" ref="B44"/>
    <hyperlink r:id="rId44" ref="B45"/>
    <hyperlink r:id="rId45" ref="B46"/>
    <hyperlink r:id="rId46" ref="B47"/>
    <hyperlink r:id="rId47" ref="B48"/>
    <hyperlink r:id="rId48" ref="B49"/>
    <hyperlink r:id="rId49" ref="B50"/>
    <hyperlink r:id="rId50" ref="B51"/>
    <hyperlink r:id="rId51" ref="B52"/>
    <hyperlink r:id="rId52" ref="B53"/>
    <hyperlink r:id="rId53" ref="B54"/>
    <hyperlink r:id="rId54" ref="B55"/>
    <hyperlink r:id="rId55" ref="B56"/>
    <hyperlink r:id="rId56" ref="B57"/>
    <hyperlink r:id="rId57" ref="B58"/>
    <hyperlink r:id="rId58" ref="B59"/>
    <hyperlink r:id="rId59" ref="B60"/>
    <hyperlink r:id="rId60" ref="B61"/>
    <hyperlink r:id="rId61" ref="B62"/>
    <hyperlink r:id="rId62" ref="B63"/>
  </hyperlinks>
  <drawing r:id="rId6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6.88"/>
    <col customWidth="1" min="3" max="14" width="6.13"/>
    <col customWidth="1" min="16" max="16" width="15.13"/>
  </cols>
  <sheetData>
    <row r="1">
      <c r="A1" s="1" t="s">
        <v>24</v>
      </c>
      <c r="B1" s="1" t="s">
        <v>1</v>
      </c>
      <c r="C1" s="1" t="s">
        <v>25</v>
      </c>
      <c r="D1" s="1" t="s">
        <v>26</v>
      </c>
      <c r="E1" s="1" t="s">
        <v>27</v>
      </c>
      <c r="F1" s="1" t="s">
        <v>28</v>
      </c>
      <c r="G1" s="1" t="s">
        <v>29</v>
      </c>
      <c r="H1" s="1" t="s">
        <v>30</v>
      </c>
      <c r="I1" s="1" t="s">
        <v>31</v>
      </c>
      <c r="J1" s="1" t="s">
        <v>32</v>
      </c>
      <c r="K1" s="1" t="s">
        <v>33</v>
      </c>
      <c r="L1" s="1" t="s">
        <v>34</v>
      </c>
      <c r="M1" s="1" t="s">
        <v>35</v>
      </c>
      <c r="N1" s="1" t="s">
        <v>36</v>
      </c>
      <c r="O1" s="1" t="s">
        <v>37</v>
      </c>
      <c r="P1" s="1" t="s">
        <v>38</v>
      </c>
      <c r="Q1" s="1" t="s">
        <v>39</v>
      </c>
    </row>
    <row r="2">
      <c r="A2" s="1" t="s">
        <v>44</v>
      </c>
      <c r="B2" s="7" t="s">
        <v>314</v>
      </c>
      <c r="C2" s="8">
        <v>1.0</v>
      </c>
      <c r="D2" s="8">
        <v>1.0</v>
      </c>
      <c r="E2" s="1">
        <v>0.0</v>
      </c>
      <c r="F2" s="12">
        <v>0.0333</v>
      </c>
      <c r="G2" s="12">
        <v>0.0476</v>
      </c>
      <c r="H2" s="12">
        <v>-0.0143</v>
      </c>
      <c r="I2" s="1">
        <v>35.2</v>
      </c>
      <c r="J2" s="1">
        <v>28.6</v>
      </c>
      <c r="K2" s="1">
        <v>6.6</v>
      </c>
      <c r="L2" s="8">
        <v>30.0</v>
      </c>
      <c r="M2" s="8">
        <v>21.0</v>
      </c>
      <c r="N2" s="1">
        <v>9.0</v>
      </c>
      <c r="O2" s="1">
        <v>19.81</v>
      </c>
      <c r="P2" s="13">
        <v>46084.64635416667</v>
      </c>
      <c r="Q2" s="1" t="s">
        <v>315</v>
      </c>
    </row>
    <row r="3">
      <c r="A3" s="1" t="s">
        <v>44</v>
      </c>
      <c r="B3" s="7" t="s">
        <v>316</v>
      </c>
      <c r="C3" s="8">
        <v>0.0</v>
      </c>
      <c r="D3" s="8">
        <v>1.0</v>
      </c>
      <c r="E3" s="1">
        <v>-1.0</v>
      </c>
      <c r="F3" s="12">
        <v>0.0</v>
      </c>
      <c r="G3" s="12">
        <v>0.0303</v>
      </c>
      <c r="H3" s="12">
        <v>-0.0303</v>
      </c>
      <c r="I3" s="1">
        <v>26.0</v>
      </c>
      <c r="J3" s="1">
        <v>16.2</v>
      </c>
      <c r="K3" s="1">
        <v>9.8</v>
      </c>
      <c r="L3" s="8">
        <v>1.0</v>
      </c>
      <c r="M3" s="8">
        <v>33.0</v>
      </c>
      <c r="N3" s="1">
        <v>-32.0</v>
      </c>
      <c r="O3" s="1">
        <v>29.7</v>
      </c>
      <c r="P3" s="13">
        <v>46076.68376157407</v>
      </c>
      <c r="Q3" s="1" t="s">
        <v>315</v>
      </c>
    </row>
    <row r="4">
      <c r="A4" s="1" t="s">
        <v>43</v>
      </c>
      <c r="B4" s="7" t="s">
        <v>317</v>
      </c>
      <c r="C4" s="8">
        <v>4.0</v>
      </c>
      <c r="D4" s="8">
        <v>2.0</v>
      </c>
      <c r="E4" s="1">
        <v>2.0</v>
      </c>
      <c r="F4" s="12">
        <v>0.019</v>
      </c>
      <c r="G4" s="12">
        <v>0.026</v>
      </c>
      <c r="H4" s="12">
        <v>-0.007</v>
      </c>
      <c r="I4" s="1">
        <v>9.0</v>
      </c>
      <c r="J4" s="1">
        <v>7.9</v>
      </c>
      <c r="K4" s="1">
        <v>1.1</v>
      </c>
      <c r="L4" s="8">
        <v>211.0</v>
      </c>
      <c r="M4" s="8">
        <v>77.0</v>
      </c>
      <c r="N4" s="1">
        <v>134.0</v>
      </c>
      <c r="O4" s="1">
        <v>3.38</v>
      </c>
      <c r="P4" s="13">
        <v>46069.64791666667</v>
      </c>
      <c r="Q4" s="1" t="s">
        <v>315</v>
      </c>
    </row>
    <row r="5">
      <c r="A5" s="1" t="s">
        <v>163</v>
      </c>
      <c r="B5" s="7" t="s">
        <v>318</v>
      </c>
      <c r="C5" s="8">
        <v>3.0</v>
      </c>
      <c r="D5" s="8">
        <v>4.0</v>
      </c>
      <c r="E5" s="1">
        <v>-1.0</v>
      </c>
      <c r="F5" s="12">
        <v>0.0067</v>
      </c>
      <c r="G5" s="12">
        <v>0.0163</v>
      </c>
      <c r="H5" s="12">
        <v>-0.0095</v>
      </c>
      <c r="I5" s="1">
        <v>7.4</v>
      </c>
      <c r="J5" s="1">
        <v>5.9</v>
      </c>
      <c r="K5" s="1">
        <v>1.5</v>
      </c>
      <c r="L5" s="8">
        <v>446.0</v>
      </c>
      <c r="M5" s="8">
        <v>246.0</v>
      </c>
      <c r="N5" s="1">
        <v>200.0</v>
      </c>
      <c r="O5" s="1">
        <v>4.69</v>
      </c>
      <c r="P5" s="13">
        <v>46078.61603009259</v>
      </c>
      <c r="Q5" s="1" t="s">
        <v>315</v>
      </c>
    </row>
    <row r="6">
      <c r="A6" s="1" t="s">
        <v>56</v>
      </c>
      <c r="B6" s="7" t="s">
        <v>319</v>
      </c>
      <c r="C6" s="8">
        <v>3.0</v>
      </c>
      <c r="D6" s="8">
        <v>7.0</v>
      </c>
      <c r="E6" s="1">
        <v>-4.0</v>
      </c>
      <c r="F6" s="12">
        <v>0.0117</v>
      </c>
      <c r="G6" s="12">
        <v>0.0208</v>
      </c>
      <c r="H6" s="12">
        <v>-0.0091</v>
      </c>
      <c r="I6" s="1">
        <v>11.6</v>
      </c>
      <c r="J6" s="1">
        <v>9.5</v>
      </c>
      <c r="K6" s="1">
        <v>2.1</v>
      </c>
      <c r="L6" s="8">
        <v>256.0</v>
      </c>
      <c r="M6" s="8">
        <v>337.0</v>
      </c>
      <c r="N6" s="1">
        <v>-81.0</v>
      </c>
      <c r="O6" s="1">
        <v>6.31</v>
      </c>
      <c r="P6" s="13">
        <v>46078.61667824074</v>
      </c>
      <c r="Q6" s="1" t="s">
        <v>315</v>
      </c>
    </row>
    <row r="7">
      <c r="A7" s="1" t="s">
        <v>56</v>
      </c>
      <c r="B7" s="7" t="s">
        <v>320</v>
      </c>
      <c r="C7" s="8">
        <v>1.0</v>
      </c>
      <c r="D7" s="8">
        <v>2.0</v>
      </c>
      <c r="E7" s="1">
        <v>-1.0</v>
      </c>
      <c r="F7" s="12">
        <v>0.0021</v>
      </c>
      <c r="G7" s="12">
        <v>0.0091</v>
      </c>
      <c r="H7" s="12">
        <v>-0.007</v>
      </c>
      <c r="I7" s="1">
        <v>5.1</v>
      </c>
      <c r="J7" s="1">
        <v>3.9</v>
      </c>
      <c r="K7" s="1">
        <v>1.2</v>
      </c>
      <c r="L7" s="8">
        <v>477.0</v>
      </c>
      <c r="M7" s="8">
        <v>219.0</v>
      </c>
      <c r="N7" s="1">
        <v>258.0</v>
      </c>
      <c r="O7" s="1">
        <v>3.66</v>
      </c>
      <c r="P7" s="13">
        <v>46073.585023148145</v>
      </c>
      <c r="Q7" s="1" t="s">
        <v>315</v>
      </c>
    </row>
    <row r="8">
      <c r="A8" s="1" t="s">
        <v>42</v>
      </c>
      <c r="B8" s="7" t="s">
        <v>321</v>
      </c>
      <c r="C8" s="8">
        <v>9.0</v>
      </c>
      <c r="D8" s="8">
        <v>47.0</v>
      </c>
      <c r="E8" s="1">
        <v>-38.0</v>
      </c>
      <c r="F8" s="12">
        <v>0.0185</v>
      </c>
      <c r="G8" s="12">
        <v>0.0477</v>
      </c>
      <c r="H8" s="12">
        <v>-0.0292</v>
      </c>
      <c r="I8" s="1">
        <v>8.1</v>
      </c>
      <c r="J8" s="1">
        <v>6.5</v>
      </c>
      <c r="K8" s="1">
        <v>1.6</v>
      </c>
      <c r="L8" s="8">
        <v>486.0</v>
      </c>
      <c r="M8" s="8">
        <v>985.0</v>
      </c>
      <c r="N8" s="1">
        <v>-499.0</v>
      </c>
      <c r="O8" s="1">
        <v>23.97</v>
      </c>
      <c r="P8" s="13">
        <v>46074.58155092593</v>
      </c>
      <c r="Q8" s="1" t="s">
        <v>315</v>
      </c>
    </row>
    <row r="9">
      <c r="A9" s="1"/>
      <c r="B9" s="14"/>
      <c r="C9" s="8"/>
      <c r="D9" s="8"/>
      <c r="E9" s="1"/>
      <c r="F9" s="12"/>
      <c r="G9" s="12"/>
      <c r="H9" s="12"/>
      <c r="I9" s="1"/>
      <c r="J9" s="1"/>
      <c r="K9" s="1"/>
      <c r="L9" s="8"/>
      <c r="M9" s="8"/>
      <c r="N9" s="1"/>
      <c r="O9" s="1"/>
      <c r="P9" s="13"/>
      <c r="Q9" s="1"/>
    </row>
    <row r="10">
      <c r="A10" s="1"/>
      <c r="B10" s="1"/>
      <c r="C10" s="8"/>
      <c r="D10" s="8"/>
      <c r="E10" s="1"/>
      <c r="F10" s="12"/>
      <c r="G10" s="12"/>
      <c r="H10" s="12"/>
      <c r="I10" s="1"/>
      <c r="J10" s="1"/>
      <c r="K10" s="1"/>
      <c r="L10" s="8"/>
      <c r="M10" s="8"/>
      <c r="N10" s="1"/>
      <c r="O10" s="1"/>
      <c r="P10" s="13"/>
      <c r="Q10" s="1"/>
    </row>
    <row r="11">
      <c r="A11" s="1"/>
      <c r="B11" s="1"/>
      <c r="C11" s="8"/>
      <c r="D11" s="8"/>
      <c r="E11" s="1"/>
      <c r="F11" s="12"/>
      <c r="G11" s="12"/>
      <c r="H11" s="12"/>
      <c r="I11" s="1"/>
      <c r="J11" s="1"/>
      <c r="K11" s="1"/>
      <c r="L11" s="8"/>
      <c r="M11" s="8"/>
      <c r="N11" s="1"/>
      <c r="O11" s="1"/>
      <c r="P11" s="13"/>
      <c r="Q11" s="1"/>
    </row>
    <row r="12">
      <c r="A12" s="1"/>
      <c r="B12" s="1"/>
      <c r="C12" s="8"/>
      <c r="D12" s="8"/>
      <c r="E12" s="1"/>
      <c r="F12" s="12"/>
      <c r="G12" s="12"/>
      <c r="H12" s="12"/>
      <c r="I12" s="1"/>
      <c r="J12" s="1"/>
      <c r="K12" s="1"/>
      <c r="L12" s="8"/>
      <c r="M12" s="8"/>
      <c r="N12" s="1"/>
      <c r="O12" s="1"/>
      <c r="P12" s="13"/>
      <c r="Q12" s="1"/>
    </row>
    <row r="13">
      <c r="A13" s="1"/>
      <c r="B13" s="1"/>
      <c r="C13" s="8"/>
      <c r="D13" s="8"/>
      <c r="E13" s="1"/>
      <c r="F13" s="12"/>
      <c r="G13" s="12"/>
      <c r="H13" s="12"/>
      <c r="I13" s="1"/>
      <c r="J13" s="1"/>
      <c r="K13" s="1"/>
      <c r="L13" s="8"/>
      <c r="M13" s="8"/>
      <c r="N13" s="1"/>
      <c r="O13" s="1"/>
      <c r="P13" s="13"/>
      <c r="Q13" s="1"/>
    </row>
    <row r="14">
      <c r="A14" s="1"/>
      <c r="B14" s="1"/>
      <c r="C14" s="8"/>
      <c r="D14" s="8"/>
      <c r="E14" s="1"/>
      <c r="F14" s="12"/>
      <c r="G14" s="12"/>
      <c r="H14" s="12"/>
      <c r="I14" s="1"/>
      <c r="J14" s="1"/>
      <c r="K14" s="1"/>
      <c r="L14" s="8"/>
      <c r="M14" s="8"/>
      <c r="N14" s="1"/>
      <c r="O14" s="1"/>
      <c r="P14" s="13"/>
      <c r="Q14" s="1"/>
    </row>
    <row r="15">
      <c r="A15" s="1"/>
      <c r="B15" s="1"/>
      <c r="C15" s="8"/>
      <c r="D15" s="8"/>
      <c r="E15" s="1"/>
      <c r="F15" s="12"/>
      <c r="G15" s="12"/>
      <c r="H15" s="12"/>
      <c r="I15" s="1"/>
      <c r="J15" s="1"/>
      <c r="K15" s="1"/>
      <c r="L15" s="8"/>
      <c r="M15" s="8"/>
      <c r="N15" s="1"/>
      <c r="O15" s="1"/>
      <c r="P15" s="13"/>
      <c r="Q15" s="1"/>
    </row>
    <row r="16">
      <c r="A16" s="1"/>
      <c r="B16" s="1"/>
      <c r="C16" s="8"/>
      <c r="D16" s="8"/>
      <c r="E16" s="1"/>
      <c r="F16" s="12"/>
      <c r="G16" s="12"/>
      <c r="H16" s="12"/>
      <c r="I16" s="1"/>
      <c r="J16" s="1"/>
      <c r="K16" s="1"/>
      <c r="L16" s="8"/>
      <c r="M16" s="8"/>
      <c r="N16" s="1"/>
      <c r="O16" s="1"/>
      <c r="P16" s="13"/>
      <c r="Q16" s="1"/>
    </row>
    <row r="17">
      <c r="A17" s="1"/>
      <c r="B17" s="1"/>
      <c r="C17" s="8"/>
      <c r="D17" s="8"/>
      <c r="E17" s="1"/>
      <c r="F17" s="12"/>
      <c r="G17" s="12"/>
      <c r="H17" s="12"/>
      <c r="I17" s="1"/>
      <c r="J17" s="1"/>
      <c r="K17" s="1"/>
      <c r="L17" s="8"/>
      <c r="M17" s="8"/>
      <c r="N17" s="1"/>
      <c r="O17" s="1"/>
      <c r="P17" s="13"/>
      <c r="Q17" s="1"/>
    </row>
    <row r="18">
      <c r="A18" s="1"/>
      <c r="B18" s="1"/>
      <c r="C18" s="8"/>
      <c r="D18" s="8"/>
      <c r="E18" s="1"/>
      <c r="F18" s="12"/>
      <c r="G18" s="12"/>
      <c r="H18" s="12"/>
      <c r="I18" s="1"/>
      <c r="J18" s="1"/>
      <c r="K18" s="1"/>
      <c r="L18" s="8"/>
      <c r="M18" s="8"/>
      <c r="N18" s="1"/>
      <c r="O18" s="1"/>
      <c r="P18" s="13"/>
      <c r="Q18" s="1"/>
    </row>
    <row r="19">
      <c r="A19" s="1"/>
      <c r="B19" s="1"/>
      <c r="C19" s="8"/>
      <c r="D19" s="8"/>
      <c r="E19" s="1"/>
      <c r="F19" s="12"/>
      <c r="G19" s="12"/>
      <c r="H19" s="12"/>
      <c r="I19" s="1"/>
      <c r="J19" s="1"/>
      <c r="K19" s="1"/>
      <c r="L19" s="8"/>
      <c r="M19" s="8"/>
      <c r="N19" s="1"/>
      <c r="O19" s="1"/>
      <c r="P19" s="13"/>
      <c r="Q19" s="1"/>
    </row>
    <row r="20">
      <c r="A20" s="1"/>
      <c r="B20" s="1"/>
      <c r="C20" s="8"/>
      <c r="D20" s="8"/>
      <c r="E20" s="1"/>
      <c r="F20" s="12"/>
      <c r="G20" s="12"/>
      <c r="H20" s="12"/>
      <c r="I20" s="1"/>
      <c r="J20" s="1"/>
      <c r="K20" s="1"/>
      <c r="L20" s="8"/>
      <c r="M20" s="8"/>
      <c r="N20" s="1"/>
      <c r="O20" s="1"/>
      <c r="P20" s="13"/>
      <c r="Q20" s="1"/>
    </row>
    <row r="21">
      <c r="A21" s="1"/>
      <c r="B21" s="1"/>
      <c r="C21" s="8"/>
      <c r="D21" s="8"/>
      <c r="E21" s="1"/>
      <c r="F21" s="12"/>
      <c r="G21" s="12"/>
      <c r="H21" s="12"/>
      <c r="I21" s="1"/>
      <c r="J21" s="1"/>
      <c r="K21" s="1"/>
      <c r="L21" s="8"/>
      <c r="M21" s="8"/>
      <c r="N21" s="1"/>
      <c r="O21" s="1"/>
      <c r="P21" s="13"/>
      <c r="Q21" s="1"/>
    </row>
    <row r="22">
      <c r="A22" s="1"/>
      <c r="B22" s="1"/>
      <c r="C22" s="8"/>
      <c r="D22" s="8"/>
      <c r="E22" s="1"/>
      <c r="F22" s="12"/>
      <c r="G22" s="12"/>
      <c r="H22" s="12"/>
      <c r="I22" s="1"/>
      <c r="J22" s="1"/>
      <c r="K22" s="1"/>
      <c r="L22" s="8"/>
      <c r="M22" s="8"/>
      <c r="N22" s="1"/>
      <c r="O22" s="1"/>
      <c r="P22" s="13"/>
      <c r="Q22" s="1"/>
    </row>
    <row r="23">
      <c r="A23" s="1"/>
      <c r="B23" s="1"/>
      <c r="C23" s="8"/>
      <c r="D23" s="8"/>
      <c r="E23" s="1"/>
      <c r="F23" s="12"/>
      <c r="G23" s="12"/>
      <c r="H23" s="12"/>
      <c r="I23" s="1"/>
      <c r="J23" s="1"/>
      <c r="K23" s="1"/>
      <c r="L23" s="8"/>
      <c r="M23" s="8"/>
      <c r="N23" s="1"/>
      <c r="O23" s="1"/>
      <c r="P23" s="13"/>
      <c r="Q23" s="1"/>
    </row>
    <row r="24">
      <c r="A24" s="1"/>
      <c r="B24" s="1"/>
      <c r="C24" s="8"/>
      <c r="D24" s="8"/>
      <c r="E24" s="1"/>
      <c r="F24" s="12"/>
      <c r="G24" s="12"/>
      <c r="H24" s="12"/>
      <c r="I24" s="1"/>
      <c r="J24" s="1"/>
      <c r="K24" s="1"/>
      <c r="L24" s="8"/>
      <c r="M24" s="8"/>
      <c r="N24" s="1"/>
      <c r="O24" s="1"/>
      <c r="P24" s="13"/>
      <c r="Q24" s="1"/>
    </row>
    <row r="25">
      <c r="A25" s="1"/>
      <c r="B25" s="1"/>
      <c r="C25" s="8"/>
      <c r="D25" s="8"/>
      <c r="E25" s="1"/>
      <c r="F25" s="12"/>
      <c r="G25" s="12"/>
      <c r="H25" s="12"/>
      <c r="I25" s="1"/>
      <c r="J25" s="1"/>
      <c r="K25" s="1"/>
      <c r="L25" s="8"/>
      <c r="M25" s="8"/>
      <c r="N25" s="1"/>
      <c r="O25" s="1"/>
      <c r="P25" s="13"/>
      <c r="Q25" s="1"/>
    </row>
    <row r="26">
      <c r="A26" s="1"/>
      <c r="B26" s="1"/>
      <c r="C26" s="8"/>
      <c r="D26" s="8"/>
      <c r="E26" s="1"/>
      <c r="F26" s="12"/>
      <c r="G26" s="12"/>
      <c r="H26" s="12"/>
      <c r="I26" s="1"/>
      <c r="J26" s="1"/>
      <c r="K26" s="1"/>
      <c r="L26" s="8"/>
      <c r="M26" s="8"/>
      <c r="N26" s="1"/>
      <c r="O26" s="1"/>
      <c r="P26" s="13"/>
      <c r="Q26" s="1"/>
    </row>
    <row r="27">
      <c r="A27" s="1"/>
      <c r="B27" s="1"/>
      <c r="C27" s="8"/>
      <c r="D27" s="8"/>
      <c r="E27" s="1"/>
      <c r="F27" s="12"/>
      <c r="G27" s="12"/>
      <c r="H27" s="12"/>
      <c r="I27" s="1"/>
      <c r="J27" s="1"/>
      <c r="K27" s="1"/>
      <c r="L27" s="8"/>
      <c r="M27" s="8"/>
      <c r="N27" s="1"/>
      <c r="O27" s="1"/>
      <c r="P27" s="13"/>
      <c r="Q27" s="1"/>
    </row>
    <row r="28">
      <c r="A28" s="1"/>
      <c r="B28" s="1"/>
      <c r="C28" s="8"/>
      <c r="D28" s="8"/>
      <c r="E28" s="1"/>
      <c r="F28" s="12"/>
      <c r="G28" s="12"/>
      <c r="H28" s="12"/>
      <c r="I28" s="1"/>
      <c r="J28" s="1"/>
      <c r="K28" s="1"/>
      <c r="L28" s="8"/>
      <c r="M28" s="8"/>
      <c r="N28" s="1"/>
      <c r="O28" s="1"/>
      <c r="P28" s="13"/>
      <c r="Q28" s="1"/>
    </row>
    <row r="29">
      <c r="A29" s="1"/>
      <c r="B29" s="1"/>
      <c r="C29" s="8"/>
      <c r="D29" s="8"/>
      <c r="E29" s="1"/>
      <c r="F29" s="12"/>
      <c r="G29" s="12"/>
      <c r="H29" s="12"/>
      <c r="I29" s="1"/>
      <c r="J29" s="1"/>
      <c r="K29" s="1"/>
      <c r="L29" s="8"/>
      <c r="M29" s="8"/>
      <c r="N29" s="1"/>
      <c r="O29" s="1"/>
      <c r="P29" s="13"/>
      <c r="Q29" s="1"/>
    </row>
    <row r="30">
      <c r="A30" s="1"/>
      <c r="B30" s="1"/>
      <c r="C30" s="8"/>
      <c r="D30" s="8"/>
      <c r="E30" s="1"/>
      <c r="F30" s="12"/>
      <c r="G30" s="12"/>
      <c r="H30" s="12"/>
      <c r="I30" s="1"/>
      <c r="J30" s="1"/>
      <c r="K30" s="1"/>
      <c r="L30" s="8"/>
      <c r="M30" s="8"/>
      <c r="N30" s="1"/>
      <c r="O30" s="1"/>
      <c r="P30" s="13"/>
      <c r="Q30" s="1"/>
    </row>
    <row r="31">
      <c r="A31" s="1"/>
      <c r="B31" s="1"/>
      <c r="C31" s="8"/>
      <c r="D31" s="8"/>
      <c r="E31" s="1"/>
      <c r="F31" s="12"/>
      <c r="G31" s="12"/>
      <c r="H31" s="12"/>
      <c r="I31" s="1"/>
      <c r="J31" s="1"/>
      <c r="K31" s="1"/>
      <c r="L31" s="8"/>
      <c r="M31" s="8"/>
      <c r="N31" s="1"/>
      <c r="O31" s="1"/>
      <c r="P31" s="13"/>
      <c r="Q31" s="1"/>
    </row>
    <row r="32">
      <c r="A32" s="1"/>
      <c r="B32" s="1"/>
      <c r="C32" s="8"/>
      <c r="D32" s="8"/>
      <c r="E32" s="1"/>
      <c r="F32" s="12"/>
      <c r="G32" s="12"/>
      <c r="H32" s="12"/>
      <c r="I32" s="1"/>
      <c r="J32" s="1"/>
      <c r="K32" s="1"/>
      <c r="L32" s="8"/>
      <c r="M32" s="8"/>
      <c r="N32" s="1"/>
      <c r="O32" s="1"/>
      <c r="P32" s="13"/>
      <c r="Q32" s="1"/>
    </row>
    <row r="33">
      <c r="A33" s="1"/>
      <c r="B33" s="1"/>
      <c r="C33" s="8"/>
      <c r="D33" s="8"/>
      <c r="E33" s="1"/>
      <c r="F33" s="12"/>
      <c r="G33" s="12"/>
      <c r="H33" s="12"/>
      <c r="I33" s="1"/>
      <c r="J33" s="1"/>
      <c r="K33" s="1"/>
      <c r="L33" s="8"/>
      <c r="M33" s="8"/>
      <c r="N33" s="1"/>
      <c r="O33" s="1"/>
      <c r="P33" s="13"/>
      <c r="Q33" s="1"/>
    </row>
    <row r="34">
      <c r="A34" s="1"/>
      <c r="B34" s="1"/>
      <c r="C34" s="8"/>
      <c r="D34" s="8"/>
      <c r="E34" s="1"/>
      <c r="F34" s="12"/>
      <c r="G34" s="12"/>
      <c r="H34" s="12"/>
      <c r="I34" s="1"/>
      <c r="J34" s="1"/>
      <c r="K34" s="1"/>
      <c r="L34" s="8"/>
      <c r="M34" s="8"/>
      <c r="N34" s="1"/>
      <c r="O34" s="1"/>
      <c r="P34" s="13"/>
      <c r="Q34" s="1"/>
    </row>
    <row r="35">
      <c r="A35" s="1"/>
      <c r="B35" s="1"/>
      <c r="C35" s="8"/>
      <c r="D35" s="8"/>
      <c r="E35" s="1"/>
      <c r="F35" s="12"/>
      <c r="G35" s="12"/>
      <c r="H35" s="12"/>
      <c r="I35" s="1"/>
      <c r="J35" s="1"/>
      <c r="K35" s="1"/>
      <c r="L35" s="8"/>
      <c r="M35" s="8"/>
      <c r="N35" s="1"/>
      <c r="O35" s="1"/>
      <c r="P35" s="13"/>
      <c r="Q35" s="1"/>
    </row>
    <row r="36">
      <c r="A36" s="1"/>
      <c r="B36" s="1"/>
      <c r="C36" s="8"/>
      <c r="D36" s="8"/>
      <c r="E36" s="1"/>
      <c r="F36" s="12"/>
      <c r="G36" s="12"/>
      <c r="H36" s="12"/>
      <c r="I36" s="1"/>
      <c r="J36" s="1"/>
      <c r="K36" s="1"/>
      <c r="L36" s="8"/>
      <c r="M36" s="8"/>
      <c r="N36" s="1"/>
      <c r="O36" s="1"/>
      <c r="P36" s="13"/>
      <c r="Q36" s="1"/>
    </row>
    <row r="37">
      <c r="A37" s="1"/>
      <c r="B37" s="1"/>
      <c r="C37" s="8"/>
      <c r="D37" s="8"/>
      <c r="E37" s="1"/>
      <c r="F37" s="12"/>
      <c r="G37" s="12"/>
      <c r="H37" s="12"/>
      <c r="I37" s="1"/>
      <c r="J37" s="1"/>
      <c r="K37" s="1"/>
      <c r="L37" s="8"/>
      <c r="M37" s="8"/>
      <c r="N37" s="1"/>
      <c r="O37" s="1"/>
      <c r="P37" s="13"/>
      <c r="Q37" s="1"/>
    </row>
    <row r="38">
      <c r="A38" s="1"/>
      <c r="B38" s="1"/>
      <c r="C38" s="8"/>
      <c r="D38" s="8"/>
      <c r="E38" s="1"/>
      <c r="F38" s="12"/>
      <c r="G38" s="12"/>
      <c r="H38" s="12"/>
      <c r="I38" s="1"/>
      <c r="J38" s="1"/>
      <c r="K38" s="1"/>
      <c r="L38" s="8"/>
      <c r="M38" s="8"/>
      <c r="N38" s="1"/>
      <c r="O38" s="1"/>
      <c r="P38" s="13"/>
      <c r="Q38" s="1"/>
    </row>
    <row r="39">
      <c r="A39" s="1"/>
      <c r="B39" s="1"/>
      <c r="C39" s="8"/>
      <c r="D39" s="8"/>
      <c r="E39" s="1"/>
      <c r="F39" s="12"/>
      <c r="G39" s="12"/>
      <c r="H39" s="12"/>
      <c r="I39" s="1"/>
      <c r="J39" s="1"/>
      <c r="K39" s="1"/>
      <c r="L39" s="8"/>
      <c r="M39" s="8"/>
      <c r="N39" s="1"/>
      <c r="O39" s="1"/>
      <c r="P39" s="13"/>
      <c r="Q39" s="1"/>
    </row>
    <row r="40">
      <c r="A40" s="1"/>
      <c r="B40" s="1"/>
      <c r="C40" s="8"/>
      <c r="D40" s="8"/>
      <c r="E40" s="1"/>
      <c r="F40" s="12"/>
      <c r="G40" s="12"/>
      <c r="H40" s="12"/>
      <c r="I40" s="1"/>
      <c r="J40" s="1"/>
      <c r="K40" s="1"/>
      <c r="L40" s="8"/>
      <c r="M40" s="8"/>
      <c r="N40" s="1"/>
      <c r="O40" s="1"/>
      <c r="P40" s="13"/>
      <c r="Q40" s="1"/>
    </row>
    <row r="41">
      <c r="A41" s="1"/>
      <c r="B41" s="1"/>
      <c r="C41" s="8"/>
      <c r="D41" s="8"/>
      <c r="E41" s="1"/>
      <c r="F41" s="12"/>
      <c r="G41" s="12"/>
      <c r="H41" s="12"/>
      <c r="I41" s="1"/>
      <c r="J41" s="1"/>
      <c r="K41" s="1"/>
      <c r="L41" s="8"/>
      <c r="M41" s="8"/>
      <c r="N41" s="1"/>
      <c r="O41" s="1"/>
      <c r="P41" s="13"/>
      <c r="Q41" s="1"/>
    </row>
    <row r="42">
      <c r="A42" s="1"/>
      <c r="B42" s="1"/>
      <c r="C42" s="8"/>
      <c r="D42" s="8"/>
      <c r="E42" s="1"/>
      <c r="F42" s="12"/>
      <c r="G42" s="12"/>
      <c r="H42" s="12"/>
      <c r="I42" s="1"/>
      <c r="J42" s="1"/>
      <c r="K42" s="1"/>
      <c r="L42" s="8"/>
      <c r="M42" s="8"/>
      <c r="N42" s="1"/>
      <c r="O42" s="1"/>
      <c r="P42" s="15"/>
    </row>
    <row r="43">
      <c r="A43" s="1"/>
      <c r="B43" s="1"/>
      <c r="C43" s="8"/>
      <c r="D43" s="8"/>
      <c r="E43" s="1"/>
      <c r="F43" s="12"/>
      <c r="G43" s="12"/>
      <c r="H43" s="12"/>
      <c r="I43" s="1"/>
      <c r="J43" s="1"/>
      <c r="K43" s="1"/>
      <c r="L43" s="8"/>
      <c r="M43" s="8"/>
      <c r="N43" s="1"/>
      <c r="O43" s="1"/>
      <c r="P43" s="15"/>
    </row>
    <row r="44">
      <c r="A44" s="1"/>
      <c r="B44" s="1"/>
      <c r="C44" s="8"/>
      <c r="D44" s="8"/>
      <c r="E44" s="1"/>
      <c r="F44" s="12"/>
      <c r="G44" s="12"/>
      <c r="H44" s="12"/>
      <c r="I44" s="1"/>
      <c r="J44" s="1"/>
      <c r="K44" s="1"/>
      <c r="L44" s="8"/>
      <c r="M44" s="8"/>
      <c r="N44" s="1"/>
      <c r="O44" s="1"/>
      <c r="P44" s="15"/>
    </row>
    <row r="45">
      <c r="A45" s="1"/>
      <c r="B45" s="1"/>
      <c r="C45" s="8"/>
      <c r="D45" s="8"/>
      <c r="E45" s="1"/>
      <c r="F45" s="12"/>
      <c r="G45" s="12"/>
      <c r="H45" s="12"/>
      <c r="I45" s="1"/>
      <c r="J45" s="1"/>
      <c r="K45" s="1"/>
      <c r="L45" s="8"/>
      <c r="M45" s="8"/>
      <c r="N45" s="1"/>
      <c r="O45" s="1"/>
      <c r="P45" s="15"/>
    </row>
    <row r="46">
      <c r="A46" s="1"/>
      <c r="B46" s="1"/>
      <c r="C46" s="8"/>
      <c r="D46" s="8"/>
      <c r="E46" s="1"/>
      <c r="F46" s="12"/>
      <c r="G46" s="12"/>
      <c r="H46" s="12"/>
      <c r="I46" s="1"/>
      <c r="J46" s="1"/>
      <c r="K46" s="1"/>
      <c r="L46" s="8"/>
      <c r="M46" s="8"/>
      <c r="N46" s="1"/>
      <c r="O46" s="1"/>
      <c r="P46" s="15"/>
    </row>
    <row r="47">
      <c r="A47" s="1"/>
      <c r="B47" s="1"/>
      <c r="C47" s="8"/>
      <c r="D47" s="8"/>
      <c r="E47" s="1"/>
      <c r="F47" s="12"/>
      <c r="G47" s="12"/>
      <c r="H47" s="12"/>
      <c r="I47" s="1"/>
      <c r="J47" s="1"/>
      <c r="K47" s="1"/>
      <c r="L47" s="8"/>
      <c r="M47" s="8"/>
      <c r="N47" s="1"/>
      <c r="O47" s="1"/>
      <c r="P47" s="15"/>
    </row>
    <row r="48">
      <c r="A48" s="1"/>
      <c r="B48" s="1"/>
      <c r="C48" s="8"/>
      <c r="D48" s="8"/>
      <c r="E48" s="1"/>
      <c r="F48" s="12"/>
      <c r="G48" s="12"/>
      <c r="H48" s="12"/>
      <c r="I48" s="1"/>
      <c r="J48" s="1"/>
      <c r="K48" s="1"/>
      <c r="L48" s="8"/>
      <c r="M48" s="8"/>
      <c r="N48" s="1"/>
      <c r="O48" s="1"/>
      <c r="P48" s="15"/>
    </row>
    <row r="49">
      <c r="A49" s="1"/>
      <c r="B49" s="1"/>
      <c r="C49" s="8"/>
      <c r="D49" s="8"/>
      <c r="E49" s="1"/>
      <c r="F49" s="12"/>
      <c r="G49" s="12"/>
      <c r="H49" s="12"/>
      <c r="I49" s="1"/>
      <c r="J49" s="1"/>
      <c r="K49" s="1"/>
      <c r="L49" s="8"/>
      <c r="M49" s="8"/>
      <c r="N49" s="1"/>
      <c r="O49" s="1"/>
      <c r="P49" s="15"/>
    </row>
    <row r="50">
      <c r="A50" s="1"/>
      <c r="B50" s="1"/>
      <c r="C50" s="8"/>
      <c r="D50" s="8"/>
      <c r="E50" s="1"/>
      <c r="F50" s="12"/>
      <c r="G50" s="12"/>
      <c r="H50" s="12"/>
      <c r="I50" s="1"/>
      <c r="J50" s="1"/>
      <c r="K50" s="1"/>
      <c r="L50" s="8"/>
      <c r="M50" s="8"/>
      <c r="N50" s="1"/>
      <c r="O50" s="1"/>
      <c r="P50" s="15"/>
    </row>
    <row r="51">
      <c r="A51" s="1"/>
      <c r="B51" s="1"/>
      <c r="C51" s="8"/>
      <c r="D51" s="8"/>
      <c r="E51" s="1"/>
      <c r="F51" s="12"/>
      <c r="G51" s="12"/>
      <c r="H51" s="12"/>
      <c r="I51" s="1"/>
      <c r="J51" s="1"/>
      <c r="K51" s="1"/>
      <c r="L51" s="8"/>
      <c r="M51" s="8"/>
      <c r="N51" s="1"/>
      <c r="O51" s="1"/>
      <c r="P51" s="15"/>
    </row>
    <row r="52">
      <c r="A52" s="1"/>
      <c r="B52" s="1"/>
      <c r="C52" s="8"/>
      <c r="D52" s="8"/>
      <c r="E52" s="1"/>
      <c r="F52" s="12"/>
      <c r="G52" s="12"/>
      <c r="H52" s="12"/>
      <c r="I52" s="1"/>
      <c r="J52" s="1"/>
      <c r="K52" s="1"/>
      <c r="L52" s="8"/>
      <c r="M52" s="8"/>
      <c r="N52" s="1"/>
      <c r="O52" s="1"/>
      <c r="P52" s="15"/>
    </row>
    <row r="53">
      <c r="A53" s="1"/>
      <c r="B53" s="1"/>
      <c r="C53" s="8"/>
      <c r="D53" s="8"/>
      <c r="E53" s="1"/>
      <c r="F53" s="12"/>
      <c r="G53" s="12"/>
      <c r="H53" s="12"/>
      <c r="I53" s="1"/>
      <c r="J53" s="1"/>
      <c r="K53" s="1"/>
      <c r="L53" s="8"/>
      <c r="M53" s="8"/>
      <c r="N53" s="1"/>
      <c r="O53" s="1"/>
      <c r="P53" s="15"/>
    </row>
    <row r="54">
      <c r="A54" s="1"/>
      <c r="B54" s="1"/>
      <c r="C54" s="8"/>
      <c r="D54" s="8"/>
      <c r="E54" s="1"/>
      <c r="F54" s="12"/>
      <c r="G54" s="12"/>
      <c r="H54" s="12"/>
      <c r="I54" s="1"/>
      <c r="J54" s="1"/>
      <c r="K54" s="1"/>
      <c r="L54" s="8"/>
      <c r="M54" s="8"/>
      <c r="N54" s="1"/>
      <c r="O54" s="1"/>
      <c r="P54" s="15"/>
    </row>
    <row r="55">
      <c r="A55" s="1"/>
      <c r="B55" s="1"/>
      <c r="C55" s="8"/>
      <c r="D55" s="8"/>
      <c r="E55" s="1"/>
      <c r="F55" s="12"/>
      <c r="G55" s="12"/>
      <c r="H55" s="12"/>
      <c r="I55" s="1"/>
      <c r="J55" s="1"/>
      <c r="K55" s="1"/>
      <c r="L55" s="8"/>
      <c r="M55" s="8"/>
      <c r="N55" s="1"/>
      <c r="O55" s="1"/>
      <c r="P55" s="15"/>
    </row>
    <row r="56">
      <c r="A56" s="1"/>
      <c r="B56" s="1"/>
      <c r="C56" s="8"/>
      <c r="D56" s="8"/>
      <c r="E56" s="1"/>
      <c r="F56" s="12"/>
      <c r="G56" s="12"/>
      <c r="H56" s="12"/>
      <c r="I56" s="1"/>
      <c r="J56" s="1"/>
      <c r="K56" s="1"/>
      <c r="L56" s="8"/>
      <c r="M56" s="8"/>
      <c r="N56" s="1"/>
      <c r="O56" s="1"/>
      <c r="P56" s="15"/>
    </row>
    <row r="57">
      <c r="A57" s="1"/>
      <c r="B57" s="1"/>
      <c r="C57" s="8"/>
      <c r="D57" s="8"/>
      <c r="E57" s="1"/>
      <c r="F57" s="12"/>
      <c r="G57" s="12"/>
      <c r="H57" s="12"/>
      <c r="I57" s="1"/>
      <c r="J57" s="1"/>
      <c r="K57" s="1"/>
      <c r="L57" s="8"/>
      <c r="M57" s="8"/>
      <c r="N57" s="1"/>
      <c r="O57" s="1"/>
      <c r="P57" s="15"/>
    </row>
    <row r="58">
      <c r="A58" s="1"/>
      <c r="B58" s="1"/>
      <c r="C58" s="8"/>
      <c r="D58" s="8"/>
      <c r="E58" s="1"/>
      <c r="F58" s="12"/>
      <c r="G58" s="12"/>
      <c r="H58" s="12"/>
      <c r="I58" s="1"/>
      <c r="J58" s="1"/>
      <c r="K58" s="1"/>
      <c r="L58" s="8"/>
      <c r="M58" s="8"/>
      <c r="N58" s="1"/>
      <c r="O58" s="1"/>
      <c r="P58" s="15"/>
    </row>
    <row r="59">
      <c r="A59" s="1"/>
      <c r="B59" s="1"/>
      <c r="C59" s="8"/>
      <c r="D59" s="8"/>
      <c r="E59" s="1"/>
      <c r="F59" s="12"/>
      <c r="G59" s="12"/>
      <c r="H59" s="12"/>
      <c r="I59" s="1"/>
      <c r="J59" s="1"/>
      <c r="K59" s="1"/>
      <c r="L59" s="8"/>
      <c r="M59" s="8"/>
      <c r="N59" s="1"/>
      <c r="O59" s="1"/>
      <c r="P59" s="15"/>
    </row>
    <row r="60">
      <c r="A60" s="1"/>
      <c r="B60" s="1"/>
      <c r="C60" s="8"/>
      <c r="D60" s="8"/>
      <c r="E60" s="1"/>
      <c r="F60" s="12"/>
      <c r="G60" s="12"/>
      <c r="H60" s="12"/>
      <c r="I60" s="1"/>
      <c r="J60" s="1"/>
      <c r="K60" s="1"/>
      <c r="L60" s="8"/>
      <c r="M60" s="8"/>
      <c r="N60" s="1"/>
      <c r="O60" s="1"/>
      <c r="P60" s="15"/>
    </row>
    <row r="61">
      <c r="A61" s="1"/>
      <c r="B61" s="1"/>
      <c r="C61" s="8"/>
      <c r="D61" s="8"/>
      <c r="E61" s="1"/>
      <c r="F61" s="12"/>
      <c r="G61" s="12"/>
      <c r="H61" s="12"/>
      <c r="I61" s="1"/>
      <c r="J61" s="1"/>
      <c r="K61" s="1"/>
      <c r="L61" s="8"/>
      <c r="M61" s="8"/>
      <c r="N61" s="1"/>
      <c r="O61" s="1"/>
      <c r="P61" s="15"/>
    </row>
    <row r="62">
      <c r="A62" s="1"/>
      <c r="B62" s="1"/>
      <c r="C62" s="8"/>
      <c r="D62" s="8"/>
      <c r="E62" s="1"/>
      <c r="F62" s="12"/>
      <c r="G62" s="12"/>
      <c r="H62" s="12"/>
      <c r="I62" s="1"/>
      <c r="J62" s="1"/>
      <c r="K62" s="1"/>
      <c r="L62" s="8"/>
      <c r="M62" s="8"/>
      <c r="N62" s="1"/>
      <c r="O62" s="1"/>
      <c r="P62" s="15"/>
    </row>
    <row r="63">
      <c r="A63" s="1"/>
      <c r="B63" s="1"/>
      <c r="C63" s="8"/>
      <c r="D63" s="8"/>
      <c r="E63" s="1"/>
      <c r="F63" s="12"/>
      <c r="G63" s="12"/>
      <c r="H63" s="12"/>
      <c r="I63" s="1"/>
      <c r="J63" s="1"/>
      <c r="K63" s="1"/>
      <c r="L63" s="8"/>
      <c r="M63" s="8"/>
      <c r="N63" s="1"/>
      <c r="O63" s="1"/>
      <c r="P63" s="15"/>
    </row>
    <row r="64">
      <c r="A64" s="1"/>
      <c r="B64" s="1"/>
      <c r="C64" s="8"/>
      <c r="D64" s="8"/>
      <c r="E64" s="1"/>
      <c r="F64" s="12"/>
      <c r="G64" s="12"/>
      <c r="H64" s="12"/>
      <c r="I64" s="1"/>
      <c r="J64" s="1"/>
      <c r="K64" s="1"/>
      <c r="L64" s="8"/>
      <c r="M64" s="8"/>
      <c r="N64" s="1"/>
      <c r="O64" s="1"/>
      <c r="P64" s="15"/>
    </row>
    <row r="65">
      <c r="A65" s="1"/>
      <c r="B65" s="1"/>
      <c r="C65" s="8"/>
      <c r="D65" s="8"/>
      <c r="E65" s="1"/>
      <c r="F65" s="12"/>
      <c r="G65" s="12"/>
      <c r="H65" s="12"/>
      <c r="I65" s="1"/>
      <c r="J65" s="1"/>
      <c r="K65" s="1"/>
      <c r="L65" s="8"/>
      <c r="M65" s="8"/>
      <c r="N65" s="1"/>
      <c r="O65" s="1"/>
      <c r="P65" s="15"/>
    </row>
    <row r="66">
      <c r="A66" s="1"/>
      <c r="B66" s="1"/>
      <c r="C66" s="8"/>
      <c r="D66" s="8"/>
      <c r="E66" s="1"/>
      <c r="F66" s="12"/>
      <c r="G66" s="12"/>
      <c r="H66" s="12"/>
      <c r="I66" s="1"/>
      <c r="J66" s="1"/>
      <c r="K66" s="1"/>
      <c r="L66" s="8"/>
      <c r="M66" s="8"/>
      <c r="N66" s="1"/>
      <c r="O66" s="1"/>
      <c r="P66" s="15"/>
    </row>
    <row r="67">
      <c r="A67" s="1"/>
      <c r="B67" s="1"/>
      <c r="C67" s="8"/>
      <c r="D67" s="8"/>
      <c r="E67" s="1"/>
      <c r="F67" s="12"/>
      <c r="G67" s="12"/>
      <c r="H67" s="12"/>
      <c r="I67" s="1"/>
      <c r="J67" s="1"/>
      <c r="K67" s="1"/>
      <c r="L67" s="8"/>
      <c r="M67" s="8"/>
      <c r="N67" s="1"/>
      <c r="O67" s="1"/>
      <c r="P67" s="15"/>
    </row>
    <row r="68">
      <c r="A68" s="1"/>
      <c r="B68" s="1"/>
      <c r="C68" s="8"/>
      <c r="D68" s="8"/>
      <c r="E68" s="1"/>
      <c r="F68" s="12"/>
      <c r="G68" s="12"/>
      <c r="H68" s="12"/>
      <c r="I68" s="1"/>
      <c r="J68" s="1"/>
      <c r="K68" s="1"/>
      <c r="L68" s="8"/>
      <c r="M68" s="8"/>
      <c r="N68" s="1"/>
      <c r="O68" s="1"/>
      <c r="P68" s="15"/>
    </row>
    <row r="69">
      <c r="A69" s="1"/>
      <c r="B69" s="1"/>
      <c r="C69" s="8"/>
      <c r="D69" s="8"/>
      <c r="E69" s="1"/>
      <c r="F69" s="12"/>
      <c r="G69" s="12"/>
      <c r="H69" s="12"/>
      <c r="I69" s="1"/>
      <c r="J69" s="1"/>
      <c r="K69" s="1"/>
      <c r="L69" s="8"/>
      <c r="M69" s="8"/>
      <c r="N69" s="1"/>
      <c r="O69" s="1"/>
      <c r="P69" s="15"/>
    </row>
    <row r="70">
      <c r="A70" s="1"/>
      <c r="B70" s="1"/>
      <c r="C70" s="8"/>
      <c r="D70" s="8"/>
      <c r="E70" s="1"/>
      <c r="F70" s="12"/>
      <c r="G70" s="12"/>
      <c r="H70" s="12"/>
      <c r="I70" s="1"/>
      <c r="J70" s="1"/>
      <c r="K70" s="1"/>
      <c r="L70" s="8"/>
      <c r="M70" s="8"/>
      <c r="N70" s="1"/>
      <c r="O70" s="1"/>
      <c r="P70" s="15"/>
    </row>
    <row r="71">
      <c r="A71" s="1"/>
      <c r="B71" s="1"/>
      <c r="C71" s="8"/>
      <c r="D71" s="8"/>
      <c r="E71" s="1"/>
      <c r="F71" s="12"/>
      <c r="G71" s="12"/>
      <c r="H71" s="12"/>
      <c r="I71" s="1"/>
      <c r="J71" s="1"/>
      <c r="K71" s="1"/>
      <c r="L71" s="8"/>
      <c r="M71" s="8"/>
      <c r="N71" s="1"/>
      <c r="O71" s="1"/>
      <c r="P71" s="15"/>
    </row>
    <row r="72">
      <c r="A72" s="1"/>
      <c r="B72" s="1"/>
      <c r="C72" s="8"/>
      <c r="D72" s="8"/>
      <c r="E72" s="1"/>
      <c r="F72" s="12"/>
      <c r="G72" s="12"/>
      <c r="H72" s="12"/>
      <c r="I72" s="1"/>
      <c r="J72" s="1"/>
      <c r="K72" s="1"/>
      <c r="L72" s="8"/>
      <c r="M72" s="8"/>
      <c r="N72" s="1"/>
      <c r="O72" s="1"/>
      <c r="P72" s="15"/>
    </row>
    <row r="73">
      <c r="A73" s="1"/>
      <c r="B73" s="1"/>
      <c r="C73" s="8"/>
      <c r="D73" s="8"/>
      <c r="E73" s="1"/>
      <c r="F73" s="12"/>
      <c r="G73" s="12"/>
      <c r="H73" s="12"/>
      <c r="I73" s="1"/>
      <c r="J73" s="1"/>
      <c r="K73" s="1"/>
      <c r="L73" s="8"/>
      <c r="M73" s="8"/>
      <c r="N73" s="1"/>
      <c r="O73" s="1"/>
      <c r="P73" s="15"/>
    </row>
    <row r="74">
      <c r="A74" s="1"/>
      <c r="B74" s="1"/>
      <c r="C74" s="8"/>
      <c r="D74" s="8"/>
      <c r="E74" s="1"/>
      <c r="F74" s="12"/>
      <c r="G74" s="12"/>
      <c r="H74" s="12"/>
      <c r="I74" s="1"/>
      <c r="J74" s="1"/>
      <c r="K74" s="1"/>
      <c r="L74" s="8"/>
      <c r="M74" s="8"/>
      <c r="N74" s="1"/>
      <c r="O74" s="1"/>
      <c r="P74" s="15"/>
    </row>
    <row r="75">
      <c r="A75" s="1"/>
      <c r="B75" s="1"/>
      <c r="C75" s="8"/>
      <c r="D75" s="8"/>
      <c r="E75" s="1"/>
      <c r="F75" s="12"/>
      <c r="G75" s="12"/>
      <c r="H75" s="12"/>
      <c r="I75" s="1"/>
      <c r="J75" s="1"/>
      <c r="K75" s="1"/>
      <c r="L75" s="8"/>
      <c r="M75" s="8"/>
      <c r="N75" s="1"/>
      <c r="O75" s="1"/>
      <c r="P75" s="15"/>
    </row>
    <row r="76">
      <c r="A76" s="1"/>
      <c r="B76" s="1"/>
      <c r="C76" s="8"/>
      <c r="D76" s="8"/>
      <c r="E76" s="1"/>
      <c r="F76" s="12"/>
      <c r="G76" s="12"/>
      <c r="H76" s="12"/>
      <c r="I76" s="1"/>
      <c r="J76" s="1"/>
      <c r="K76" s="1"/>
      <c r="L76" s="8"/>
      <c r="M76" s="8"/>
      <c r="N76" s="1"/>
      <c r="O76" s="1"/>
      <c r="P76" s="15"/>
    </row>
    <row r="77">
      <c r="A77" s="1"/>
      <c r="B77" s="1"/>
      <c r="C77" s="8"/>
      <c r="D77" s="8"/>
      <c r="E77" s="1"/>
      <c r="F77" s="12"/>
      <c r="G77" s="12"/>
      <c r="H77" s="12"/>
      <c r="I77" s="1"/>
      <c r="J77" s="1"/>
      <c r="K77" s="1"/>
      <c r="L77" s="8"/>
      <c r="M77" s="8"/>
      <c r="N77" s="1"/>
      <c r="O77" s="1"/>
      <c r="P77" s="15"/>
    </row>
    <row r="78">
      <c r="A78" s="1"/>
      <c r="B78" s="1"/>
      <c r="C78" s="8"/>
      <c r="D78" s="8"/>
      <c r="E78" s="1"/>
      <c r="F78" s="12"/>
      <c r="G78" s="12"/>
      <c r="H78" s="12"/>
      <c r="I78" s="1"/>
      <c r="J78" s="1"/>
      <c r="K78" s="1"/>
      <c r="L78" s="8"/>
      <c r="M78" s="8"/>
      <c r="N78" s="1"/>
      <c r="O78" s="1"/>
      <c r="P78" s="15"/>
    </row>
    <row r="79">
      <c r="A79" s="1"/>
      <c r="B79" s="1"/>
      <c r="C79" s="8"/>
      <c r="D79" s="8"/>
      <c r="E79" s="1"/>
      <c r="F79" s="12"/>
      <c r="G79" s="12"/>
      <c r="H79" s="12"/>
      <c r="I79" s="1"/>
      <c r="J79" s="1"/>
      <c r="K79" s="1"/>
      <c r="L79" s="8"/>
      <c r="M79" s="8"/>
      <c r="N79" s="1"/>
      <c r="O79" s="1"/>
      <c r="P79" s="15"/>
    </row>
    <row r="80">
      <c r="A80" s="1"/>
      <c r="B80" s="1"/>
      <c r="C80" s="8"/>
      <c r="D80" s="8"/>
      <c r="E80" s="1"/>
      <c r="F80" s="12"/>
      <c r="G80" s="12"/>
      <c r="H80" s="12"/>
      <c r="I80" s="1"/>
      <c r="J80" s="1"/>
      <c r="K80" s="1"/>
      <c r="L80" s="8"/>
      <c r="M80" s="8"/>
      <c r="N80" s="1"/>
      <c r="O80" s="1"/>
      <c r="P80" s="15"/>
    </row>
    <row r="81">
      <c r="A81" s="1"/>
      <c r="B81" s="1"/>
      <c r="C81" s="8"/>
      <c r="D81" s="8"/>
      <c r="E81" s="1"/>
      <c r="F81" s="12"/>
      <c r="G81" s="12"/>
      <c r="H81" s="12"/>
      <c r="I81" s="1"/>
      <c r="J81" s="1"/>
      <c r="K81" s="1"/>
      <c r="L81" s="8"/>
      <c r="M81" s="8"/>
      <c r="N81" s="1"/>
      <c r="O81" s="1"/>
      <c r="P81" s="15"/>
    </row>
    <row r="82">
      <c r="A82" s="1"/>
      <c r="B82" s="1"/>
      <c r="C82" s="8"/>
      <c r="D82" s="8"/>
      <c r="E82" s="1"/>
      <c r="F82" s="12"/>
      <c r="G82" s="12"/>
      <c r="H82" s="12"/>
      <c r="I82" s="1"/>
      <c r="J82" s="1"/>
      <c r="K82" s="1"/>
      <c r="L82" s="8"/>
      <c r="M82" s="8"/>
      <c r="N82" s="1"/>
      <c r="O82" s="1"/>
      <c r="P82" s="15"/>
    </row>
    <row r="83">
      <c r="A83" s="1"/>
      <c r="B83" s="1"/>
      <c r="C83" s="8"/>
      <c r="D83" s="8"/>
      <c r="E83" s="1"/>
      <c r="F83" s="12"/>
      <c r="G83" s="12"/>
      <c r="H83" s="12"/>
      <c r="I83" s="1"/>
      <c r="J83" s="1"/>
      <c r="K83" s="1"/>
      <c r="L83" s="8"/>
      <c r="M83" s="8"/>
      <c r="N83" s="1"/>
      <c r="O83" s="1"/>
      <c r="P83" s="15"/>
    </row>
    <row r="84">
      <c r="A84" s="1"/>
      <c r="B84" s="1"/>
      <c r="C84" s="8"/>
      <c r="D84" s="8"/>
      <c r="E84" s="1"/>
      <c r="F84" s="12"/>
      <c r="G84" s="12"/>
      <c r="H84" s="12"/>
      <c r="I84" s="1"/>
      <c r="J84" s="1"/>
      <c r="K84" s="1"/>
      <c r="L84" s="8"/>
      <c r="M84" s="8"/>
      <c r="N84" s="1"/>
      <c r="O84" s="1"/>
      <c r="P84" s="15"/>
    </row>
    <row r="85">
      <c r="A85" s="1"/>
      <c r="B85" s="1"/>
      <c r="C85" s="8"/>
      <c r="D85" s="8"/>
      <c r="E85" s="1"/>
      <c r="F85" s="12"/>
      <c r="G85" s="12"/>
      <c r="H85" s="12"/>
      <c r="I85" s="1"/>
      <c r="J85" s="1"/>
      <c r="K85" s="1"/>
      <c r="L85" s="8"/>
      <c r="M85" s="8"/>
      <c r="N85" s="1"/>
      <c r="O85" s="1"/>
      <c r="P85" s="15"/>
    </row>
    <row r="86">
      <c r="A86" s="1"/>
      <c r="B86" s="1"/>
      <c r="C86" s="8"/>
      <c r="D86" s="8"/>
      <c r="E86" s="1"/>
      <c r="F86" s="12"/>
      <c r="G86" s="12"/>
      <c r="H86" s="12"/>
      <c r="I86" s="1"/>
      <c r="J86" s="1"/>
      <c r="K86" s="1"/>
      <c r="L86" s="8"/>
      <c r="M86" s="8"/>
      <c r="N86" s="1"/>
      <c r="O86" s="1"/>
      <c r="P86" s="15"/>
    </row>
    <row r="87">
      <c r="A87" s="1"/>
      <c r="B87" s="1"/>
      <c r="C87" s="8"/>
      <c r="D87" s="8"/>
      <c r="E87" s="1"/>
      <c r="F87" s="12"/>
      <c r="G87" s="12"/>
      <c r="H87" s="12"/>
      <c r="I87" s="1"/>
      <c r="J87" s="1"/>
      <c r="K87" s="1"/>
      <c r="L87" s="8"/>
      <c r="M87" s="8"/>
      <c r="N87" s="1"/>
      <c r="O87" s="1"/>
      <c r="P87" s="15"/>
    </row>
    <row r="88">
      <c r="A88" s="1"/>
      <c r="B88" s="1"/>
      <c r="C88" s="8"/>
      <c r="D88" s="8"/>
      <c r="E88" s="1"/>
      <c r="F88" s="12"/>
      <c r="G88" s="12"/>
      <c r="H88" s="12"/>
      <c r="I88" s="1"/>
      <c r="J88" s="1"/>
      <c r="K88" s="1"/>
      <c r="L88" s="8"/>
      <c r="M88" s="8"/>
      <c r="N88" s="1"/>
      <c r="O88" s="1"/>
      <c r="P88" s="15"/>
    </row>
    <row r="89">
      <c r="A89" s="1"/>
      <c r="B89" s="1"/>
      <c r="C89" s="8"/>
      <c r="D89" s="8"/>
      <c r="E89" s="1"/>
      <c r="F89" s="12"/>
      <c r="G89" s="12"/>
      <c r="H89" s="12"/>
      <c r="I89" s="1"/>
      <c r="J89" s="1"/>
      <c r="K89" s="1"/>
      <c r="L89" s="8"/>
      <c r="M89" s="8"/>
      <c r="N89" s="1"/>
      <c r="O89" s="1"/>
      <c r="P89" s="15"/>
    </row>
    <row r="90">
      <c r="A90" s="1"/>
      <c r="B90" s="1"/>
      <c r="C90" s="8"/>
      <c r="D90" s="8"/>
      <c r="E90" s="1"/>
      <c r="F90" s="12"/>
      <c r="G90" s="12"/>
      <c r="H90" s="12"/>
      <c r="I90" s="1"/>
      <c r="J90" s="1"/>
      <c r="K90" s="1"/>
      <c r="L90" s="8"/>
      <c r="M90" s="8"/>
      <c r="N90" s="1"/>
      <c r="O90" s="1"/>
      <c r="P90" s="15"/>
    </row>
    <row r="91">
      <c r="A91" s="1"/>
      <c r="B91" s="1"/>
      <c r="C91" s="8"/>
      <c r="D91" s="8"/>
      <c r="E91" s="1"/>
      <c r="F91" s="12"/>
      <c r="G91" s="12"/>
      <c r="H91" s="12"/>
      <c r="I91" s="1"/>
      <c r="J91" s="1"/>
      <c r="K91" s="1"/>
      <c r="L91" s="8"/>
      <c r="M91" s="8"/>
      <c r="N91" s="1"/>
      <c r="O91" s="1"/>
      <c r="P91" s="15"/>
    </row>
    <row r="92">
      <c r="A92" s="1"/>
      <c r="B92" s="1"/>
      <c r="C92" s="8"/>
      <c r="D92" s="8"/>
      <c r="E92" s="1"/>
      <c r="F92" s="12"/>
      <c r="G92" s="12"/>
      <c r="H92" s="12"/>
      <c r="I92" s="1"/>
      <c r="J92" s="1"/>
      <c r="K92" s="1"/>
      <c r="L92" s="8"/>
      <c r="M92" s="8"/>
      <c r="N92" s="1"/>
      <c r="O92" s="1"/>
      <c r="P92" s="15"/>
    </row>
    <row r="93">
      <c r="A93" s="1"/>
      <c r="B93" s="1"/>
      <c r="C93" s="8"/>
      <c r="D93" s="8"/>
      <c r="E93" s="1"/>
      <c r="F93" s="12"/>
      <c r="G93" s="12"/>
      <c r="H93" s="12"/>
      <c r="I93" s="1"/>
      <c r="J93" s="1"/>
      <c r="K93" s="1"/>
      <c r="L93" s="8"/>
      <c r="M93" s="8"/>
      <c r="N93" s="1"/>
      <c r="O93" s="1"/>
      <c r="P93" s="15"/>
    </row>
    <row r="94">
      <c r="A94" s="1"/>
      <c r="B94" s="1"/>
      <c r="C94" s="8"/>
      <c r="D94" s="8"/>
      <c r="E94" s="1"/>
      <c r="F94" s="12"/>
      <c r="G94" s="12"/>
      <c r="H94" s="12"/>
      <c r="I94" s="1"/>
      <c r="J94" s="1"/>
      <c r="K94" s="1"/>
      <c r="L94" s="8"/>
      <c r="M94" s="8"/>
      <c r="N94" s="1"/>
      <c r="O94" s="1"/>
      <c r="P94" s="15"/>
    </row>
    <row r="95">
      <c r="A95" s="1"/>
      <c r="B95" s="1"/>
      <c r="C95" s="8"/>
      <c r="D95" s="8"/>
      <c r="E95" s="1"/>
      <c r="F95" s="12"/>
      <c r="G95" s="12"/>
      <c r="H95" s="12"/>
      <c r="I95" s="1"/>
      <c r="J95" s="1"/>
      <c r="K95" s="1"/>
      <c r="L95" s="8"/>
      <c r="M95" s="8"/>
      <c r="N95" s="1"/>
      <c r="O95" s="1"/>
      <c r="P95" s="15"/>
    </row>
    <row r="96">
      <c r="A96" s="1"/>
      <c r="B96" s="1"/>
      <c r="C96" s="8"/>
      <c r="D96" s="8"/>
      <c r="E96" s="1"/>
      <c r="F96" s="12"/>
      <c r="G96" s="12"/>
      <c r="H96" s="12"/>
      <c r="I96" s="1"/>
      <c r="J96" s="1"/>
      <c r="K96" s="1"/>
      <c r="L96" s="8"/>
      <c r="M96" s="8"/>
      <c r="N96" s="1"/>
      <c r="O96" s="1"/>
      <c r="P96" s="15"/>
    </row>
    <row r="97">
      <c r="A97" s="1"/>
      <c r="B97" s="1"/>
      <c r="C97" s="8"/>
      <c r="D97" s="8"/>
      <c r="E97" s="1"/>
      <c r="F97" s="12"/>
      <c r="G97" s="12"/>
      <c r="H97" s="12"/>
      <c r="I97" s="1"/>
      <c r="J97" s="1"/>
      <c r="K97" s="1"/>
      <c r="L97" s="8"/>
      <c r="M97" s="8"/>
      <c r="N97" s="1"/>
      <c r="O97" s="1"/>
      <c r="P97" s="15"/>
    </row>
    <row r="98">
      <c r="A98" s="1"/>
      <c r="B98" s="1"/>
      <c r="C98" s="8"/>
      <c r="D98" s="8"/>
      <c r="E98" s="1"/>
      <c r="F98" s="12"/>
      <c r="G98" s="12"/>
      <c r="H98" s="12"/>
      <c r="I98" s="1"/>
      <c r="J98" s="1"/>
      <c r="K98" s="1"/>
      <c r="L98" s="8"/>
      <c r="M98" s="8"/>
      <c r="N98" s="1"/>
      <c r="O98" s="1"/>
      <c r="P98" s="15"/>
    </row>
    <row r="99">
      <c r="A99" s="1"/>
      <c r="B99" s="1"/>
      <c r="C99" s="8"/>
      <c r="D99" s="8"/>
      <c r="E99" s="1"/>
      <c r="F99" s="12"/>
      <c r="G99" s="12"/>
      <c r="H99" s="12"/>
      <c r="I99" s="1"/>
      <c r="J99" s="1"/>
      <c r="K99" s="1"/>
      <c r="L99" s="8"/>
      <c r="M99" s="8"/>
      <c r="N99" s="1"/>
      <c r="O99" s="1"/>
      <c r="P99" s="15"/>
    </row>
    <row r="100">
      <c r="A100" s="1"/>
      <c r="B100" s="1"/>
      <c r="C100" s="8"/>
      <c r="D100" s="8"/>
      <c r="E100" s="1"/>
      <c r="F100" s="12"/>
      <c r="G100" s="12"/>
      <c r="H100" s="12"/>
      <c r="I100" s="1"/>
      <c r="J100" s="1"/>
      <c r="K100" s="1"/>
      <c r="L100" s="8"/>
      <c r="M100" s="8"/>
      <c r="N100" s="1"/>
      <c r="O100" s="1"/>
      <c r="P100" s="15"/>
    </row>
    <row r="101">
      <c r="A101" s="1"/>
      <c r="B101" s="1"/>
      <c r="C101" s="8"/>
      <c r="D101" s="8"/>
      <c r="E101" s="1"/>
      <c r="F101" s="12"/>
      <c r="G101" s="12"/>
      <c r="H101" s="12"/>
      <c r="I101" s="1"/>
      <c r="J101" s="1"/>
      <c r="K101" s="1"/>
      <c r="L101" s="8"/>
      <c r="M101" s="8"/>
      <c r="N101" s="1"/>
      <c r="O101" s="1"/>
      <c r="P101" s="15"/>
    </row>
    <row r="102">
      <c r="A102" s="1"/>
      <c r="B102" s="1"/>
      <c r="C102" s="8"/>
      <c r="D102" s="8"/>
      <c r="E102" s="1"/>
      <c r="F102" s="12"/>
      <c r="G102" s="12"/>
      <c r="H102" s="12"/>
      <c r="I102" s="1"/>
      <c r="J102" s="1"/>
      <c r="K102" s="1"/>
      <c r="L102" s="8"/>
      <c r="M102" s="8"/>
      <c r="N102" s="1"/>
      <c r="O102" s="1"/>
      <c r="P102" s="15"/>
    </row>
    <row r="103">
      <c r="A103" s="1"/>
      <c r="B103" s="1"/>
      <c r="C103" s="8"/>
      <c r="D103" s="8"/>
      <c r="E103" s="1"/>
      <c r="F103" s="12"/>
      <c r="G103" s="12"/>
      <c r="H103" s="12"/>
      <c r="I103" s="1"/>
      <c r="J103" s="1"/>
      <c r="K103" s="1"/>
      <c r="L103" s="8"/>
      <c r="M103" s="8"/>
      <c r="N103" s="1"/>
      <c r="O103" s="1"/>
      <c r="P103" s="15"/>
    </row>
    <row r="104">
      <c r="A104" s="1"/>
      <c r="B104" s="1"/>
      <c r="C104" s="8"/>
      <c r="D104" s="8"/>
      <c r="E104" s="1"/>
      <c r="F104" s="12"/>
      <c r="G104" s="12"/>
      <c r="H104" s="12"/>
      <c r="I104" s="1"/>
      <c r="J104" s="1"/>
      <c r="K104" s="1"/>
      <c r="L104" s="8"/>
      <c r="M104" s="8"/>
      <c r="N104" s="1"/>
      <c r="O104" s="1"/>
      <c r="P104" s="15"/>
    </row>
    <row r="105">
      <c r="A105" s="1"/>
      <c r="B105" s="1"/>
      <c r="C105" s="8"/>
      <c r="D105" s="8"/>
      <c r="E105" s="1"/>
      <c r="F105" s="12"/>
      <c r="G105" s="12"/>
      <c r="H105" s="12"/>
      <c r="I105" s="1"/>
      <c r="J105" s="1"/>
      <c r="K105" s="1"/>
      <c r="L105" s="8"/>
      <c r="M105" s="8"/>
      <c r="N105" s="1"/>
      <c r="O105" s="1"/>
      <c r="P105" s="15"/>
    </row>
    <row r="106">
      <c r="A106" s="1"/>
      <c r="B106" s="1"/>
      <c r="C106" s="8"/>
      <c r="D106" s="8"/>
      <c r="E106" s="1"/>
      <c r="F106" s="12"/>
      <c r="G106" s="12"/>
      <c r="H106" s="12"/>
      <c r="I106" s="1"/>
      <c r="J106" s="1"/>
      <c r="K106" s="1"/>
      <c r="L106" s="8"/>
      <c r="M106" s="8"/>
      <c r="N106" s="1"/>
      <c r="O106" s="1"/>
      <c r="P106" s="15"/>
    </row>
    <row r="107">
      <c r="A107" s="1"/>
      <c r="B107" s="1"/>
      <c r="C107" s="8"/>
      <c r="D107" s="8"/>
      <c r="E107" s="1"/>
      <c r="F107" s="12"/>
      <c r="G107" s="12"/>
      <c r="H107" s="12"/>
      <c r="I107" s="1"/>
      <c r="J107" s="1"/>
      <c r="K107" s="1"/>
      <c r="L107" s="8"/>
      <c r="M107" s="8"/>
      <c r="N107" s="1"/>
      <c r="O107" s="1"/>
      <c r="P107" s="15"/>
    </row>
    <row r="108">
      <c r="A108" s="1"/>
      <c r="B108" s="1"/>
      <c r="C108" s="8"/>
      <c r="D108" s="8"/>
      <c r="E108" s="1"/>
      <c r="F108" s="12"/>
      <c r="G108" s="12"/>
      <c r="H108" s="12"/>
      <c r="I108" s="1"/>
      <c r="J108" s="1"/>
      <c r="K108" s="1"/>
      <c r="L108" s="8"/>
      <c r="M108" s="8"/>
      <c r="N108" s="1"/>
      <c r="O108" s="1"/>
      <c r="P108" s="15"/>
    </row>
    <row r="109">
      <c r="A109" s="1"/>
      <c r="B109" s="1"/>
      <c r="C109" s="8"/>
      <c r="D109" s="8"/>
      <c r="E109" s="1"/>
      <c r="F109" s="12"/>
      <c r="G109" s="12"/>
      <c r="H109" s="12"/>
      <c r="I109" s="1"/>
      <c r="J109" s="1"/>
      <c r="K109" s="1"/>
      <c r="L109" s="8"/>
      <c r="M109" s="8"/>
      <c r="N109" s="1"/>
      <c r="O109" s="1"/>
      <c r="P109" s="15"/>
    </row>
    <row r="110">
      <c r="A110" s="1"/>
      <c r="B110" s="1"/>
      <c r="C110" s="8"/>
      <c r="D110" s="8"/>
      <c r="E110" s="1"/>
      <c r="F110" s="12"/>
      <c r="G110" s="12"/>
      <c r="H110" s="12"/>
      <c r="I110" s="1"/>
      <c r="J110" s="1"/>
      <c r="K110" s="1"/>
      <c r="L110" s="8"/>
      <c r="M110" s="8"/>
      <c r="N110" s="1"/>
      <c r="O110" s="1"/>
      <c r="P110" s="15"/>
    </row>
    <row r="111">
      <c r="A111" s="1"/>
      <c r="B111" s="1"/>
      <c r="C111" s="8"/>
      <c r="D111" s="8"/>
      <c r="E111" s="1"/>
      <c r="F111" s="12"/>
      <c r="G111" s="12"/>
      <c r="H111" s="12"/>
      <c r="I111" s="1"/>
      <c r="J111" s="1"/>
      <c r="K111" s="1"/>
      <c r="L111" s="8"/>
      <c r="M111" s="8"/>
      <c r="N111" s="1"/>
      <c r="O111" s="1"/>
      <c r="P111" s="15"/>
    </row>
    <row r="112">
      <c r="A112" s="1"/>
      <c r="B112" s="1"/>
      <c r="C112" s="8"/>
      <c r="D112" s="8"/>
      <c r="E112" s="1"/>
      <c r="F112" s="12"/>
      <c r="G112" s="12"/>
      <c r="H112" s="12"/>
      <c r="I112" s="1"/>
      <c r="J112" s="1"/>
      <c r="K112" s="1"/>
      <c r="L112" s="8"/>
      <c r="M112" s="8"/>
      <c r="N112" s="1"/>
      <c r="O112" s="1"/>
      <c r="P112" s="15"/>
    </row>
    <row r="113">
      <c r="A113" s="1"/>
      <c r="B113" s="1"/>
      <c r="C113" s="8"/>
      <c r="D113" s="8"/>
      <c r="E113" s="1"/>
      <c r="F113" s="12"/>
      <c r="G113" s="12"/>
      <c r="H113" s="12"/>
      <c r="I113" s="1"/>
      <c r="J113" s="1"/>
      <c r="K113" s="1"/>
      <c r="L113" s="8"/>
      <c r="M113" s="8"/>
      <c r="N113" s="1"/>
      <c r="O113" s="1"/>
      <c r="P113" s="15"/>
    </row>
    <row r="114">
      <c r="A114" s="1"/>
      <c r="B114" s="1"/>
      <c r="C114" s="8"/>
      <c r="D114" s="8"/>
      <c r="E114" s="1"/>
      <c r="F114" s="12"/>
      <c r="G114" s="12"/>
      <c r="H114" s="12"/>
      <c r="I114" s="1"/>
      <c r="J114" s="1"/>
      <c r="K114" s="1"/>
      <c r="L114" s="8"/>
      <c r="M114" s="8"/>
      <c r="N114" s="1"/>
      <c r="O114" s="1"/>
      <c r="P114" s="15"/>
    </row>
    <row r="115">
      <c r="A115" s="1"/>
      <c r="B115" s="1"/>
      <c r="C115" s="8"/>
      <c r="D115" s="8"/>
      <c r="E115" s="1"/>
      <c r="F115" s="12"/>
      <c r="G115" s="12"/>
      <c r="H115" s="12"/>
      <c r="I115" s="1"/>
      <c r="J115" s="1"/>
      <c r="K115" s="1"/>
      <c r="L115" s="8"/>
      <c r="M115" s="8"/>
      <c r="N115" s="1"/>
      <c r="O115" s="1"/>
      <c r="P115" s="15"/>
    </row>
    <row r="116">
      <c r="A116" s="1"/>
      <c r="B116" s="1"/>
      <c r="C116" s="8"/>
      <c r="D116" s="8"/>
      <c r="E116" s="1"/>
      <c r="F116" s="12"/>
      <c r="G116" s="12"/>
      <c r="H116" s="12"/>
      <c r="I116" s="1"/>
      <c r="J116" s="1"/>
      <c r="K116" s="1"/>
      <c r="L116" s="8"/>
      <c r="M116" s="8"/>
      <c r="N116" s="1"/>
      <c r="O116" s="1"/>
      <c r="P116" s="15"/>
    </row>
    <row r="117">
      <c r="A117" s="1"/>
      <c r="B117" s="1"/>
      <c r="C117" s="8"/>
      <c r="D117" s="8"/>
      <c r="E117" s="1"/>
      <c r="F117" s="12"/>
      <c r="G117" s="12"/>
      <c r="H117" s="12"/>
      <c r="I117" s="1"/>
      <c r="J117" s="1"/>
      <c r="K117" s="1"/>
      <c r="L117" s="8"/>
      <c r="M117" s="8"/>
      <c r="N117" s="1"/>
      <c r="O117" s="1"/>
      <c r="P117" s="15"/>
    </row>
    <row r="118">
      <c r="A118" s="1"/>
      <c r="B118" s="1"/>
      <c r="C118" s="8"/>
      <c r="D118" s="8"/>
      <c r="E118" s="1"/>
      <c r="F118" s="12"/>
      <c r="G118" s="12"/>
      <c r="H118" s="12"/>
      <c r="I118" s="1"/>
      <c r="J118" s="1"/>
      <c r="K118" s="1"/>
      <c r="L118" s="8"/>
      <c r="M118" s="8"/>
      <c r="N118" s="1"/>
      <c r="O118" s="1"/>
      <c r="P118" s="15"/>
    </row>
    <row r="119">
      <c r="A119" s="1"/>
      <c r="B119" s="1"/>
      <c r="C119" s="8"/>
      <c r="D119" s="8"/>
      <c r="E119" s="1"/>
      <c r="F119" s="12"/>
      <c r="G119" s="12"/>
      <c r="H119" s="12"/>
      <c r="I119" s="1"/>
      <c r="J119" s="1"/>
      <c r="K119" s="1"/>
      <c r="L119" s="8"/>
      <c r="M119" s="8"/>
      <c r="N119" s="1"/>
      <c r="O119" s="1"/>
      <c r="P119" s="15"/>
    </row>
    <row r="120">
      <c r="A120" s="1"/>
      <c r="B120" s="1"/>
      <c r="C120" s="8"/>
      <c r="D120" s="8"/>
      <c r="E120" s="1"/>
      <c r="F120" s="12"/>
      <c r="G120" s="12"/>
      <c r="H120" s="12"/>
      <c r="I120" s="1"/>
      <c r="J120" s="1"/>
      <c r="K120" s="1"/>
      <c r="L120" s="8"/>
      <c r="M120" s="8"/>
      <c r="N120" s="1"/>
      <c r="O120" s="1"/>
      <c r="P120" s="15"/>
    </row>
    <row r="121">
      <c r="A121" s="1"/>
      <c r="B121" s="1"/>
      <c r="C121" s="8"/>
      <c r="D121" s="8"/>
      <c r="E121" s="1"/>
      <c r="F121" s="12"/>
      <c r="G121" s="12"/>
      <c r="H121" s="12"/>
      <c r="I121" s="1"/>
      <c r="J121" s="1"/>
      <c r="K121" s="1"/>
      <c r="L121" s="8"/>
      <c r="M121" s="8"/>
      <c r="N121" s="1"/>
      <c r="O121" s="1"/>
      <c r="P121" s="15"/>
    </row>
    <row r="122">
      <c r="A122" s="1"/>
      <c r="B122" s="1"/>
      <c r="C122" s="8"/>
      <c r="D122" s="8"/>
      <c r="E122" s="1"/>
      <c r="F122" s="12"/>
      <c r="G122" s="12"/>
      <c r="H122" s="12"/>
      <c r="I122" s="1"/>
      <c r="J122" s="1"/>
      <c r="K122" s="1"/>
      <c r="L122" s="8"/>
      <c r="M122" s="8"/>
      <c r="N122" s="1"/>
      <c r="O122" s="1"/>
      <c r="P122" s="15"/>
    </row>
    <row r="123">
      <c r="A123" s="1"/>
      <c r="B123" s="1"/>
      <c r="C123" s="8"/>
      <c r="D123" s="8"/>
      <c r="E123" s="1"/>
      <c r="F123" s="12"/>
      <c r="G123" s="12"/>
      <c r="H123" s="12"/>
      <c r="I123" s="1"/>
      <c r="J123" s="1"/>
      <c r="K123" s="1"/>
      <c r="L123" s="8"/>
      <c r="M123" s="8"/>
      <c r="N123" s="1"/>
      <c r="O123" s="1"/>
      <c r="P123" s="15"/>
    </row>
    <row r="124">
      <c r="A124" s="1"/>
      <c r="B124" s="1"/>
      <c r="C124" s="8"/>
      <c r="D124" s="8"/>
      <c r="E124" s="1"/>
      <c r="F124" s="12"/>
      <c r="G124" s="12"/>
      <c r="H124" s="12"/>
      <c r="I124" s="1"/>
      <c r="J124" s="1"/>
      <c r="K124" s="1"/>
      <c r="L124" s="8"/>
      <c r="M124" s="8"/>
      <c r="N124" s="1"/>
      <c r="O124" s="1"/>
      <c r="P124" s="15"/>
    </row>
    <row r="125">
      <c r="A125" s="1"/>
      <c r="B125" s="1"/>
      <c r="C125" s="8"/>
      <c r="D125" s="8"/>
      <c r="E125" s="1"/>
      <c r="F125" s="12"/>
      <c r="G125" s="12"/>
      <c r="H125" s="12"/>
      <c r="I125" s="1"/>
      <c r="J125" s="1"/>
      <c r="K125" s="1"/>
      <c r="L125" s="8"/>
      <c r="M125" s="8"/>
      <c r="N125" s="1"/>
      <c r="O125" s="1"/>
      <c r="P125" s="15"/>
    </row>
    <row r="126">
      <c r="A126" s="1"/>
      <c r="B126" s="1"/>
      <c r="C126" s="8"/>
      <c r="D126" s="8"/>
      <c r="E126" s="1"/>
      <c r="F126" s="12"/>
      <c r="G126" s="12"/>
      <c r="H126" s="12"/>
      <c r="I126" s="1"/>
      <c r="J126" s="1"/>
      <c r="K126" s="1"/>
      <c r="L126" s="8"/>
      <c r="M126" s="8"/>
      <c r="N126" s="1"/>
      <c r="O126" s="1"/>
      <c r="P126" s="15"/>
    </row>
    <row r="127">
      <c r="A127" s="1"/>
      <c r="B127" s="1"/>
      <c r="C127" s="8"/>
      <c r="D127" s="8"/>
      <c r="E127" s="1"/>
      <c r="F127" s="12"/>
      <c r="G127" s="12"/>
      <c r="H127" s="12"/>
      <c r="I127" s="1"/>
      <c r="J127" s="1"/>
      <c r="K127" s="1"/>
      <c r="L127" s="8"/>
      <c r="M127" s="8"/>
      <c r="N127" s="1"/>
      <c r="O127" s="1"/>
      <c r="P127" s="15"/>
    </row>
    <row r="128">
      <c r="A128" s="1"/>
      <c r="B128" s="1"/>
      <c r="C128" s="8"/>
      <c r="D128" s="8"/>
      <c r="E128" s="1"/>
      <c r="F128" s="12"/>
      <c r="G128" s="12"/>
      <c r="H128" s="12"/>
      <c r="I128" s="1"/>
      <c r="J128" s="1"/>
      <c r="K128" s="1"/>
      <c r="L128" s="8"/>
      <c r="M128" s="8"/>
      <c r="N128" s="1"/>
      <c r="O128" s="1"/>
      <c r="P128" s="15"/>
    </row>
    <row r="129">
      <c r="A129" s="1"/>
      <c r="B129" s="1"/>
      <c r="C129" s="8"/>
      <c r="D129" s="8"/>
      <c r="E129" s="1"/>
      <c r="F129" s="12"/>
      <c r="G129" s="12"/>
      <c r="H129" s="12"/>
      <c r="I129" s="1"/>
      <c r="J129" s="1"/>
      <c r="K129" s="1"/>
      <c r="L129" s="8"/>
      <c r="M129" s="8"/>
      <c r="N129" s="1"/>
      <c r="O129" s="1"/>
      <c r="P129" s="15"/>
    </row>
    <row r="130">
      <c r="A130" s="1"/>
      <c r="B130" s="1"/>
      <c r="C130" s="8"/>
      <c r="D130" s="8"/>
      <c r="E130" s="1"/>
      <c r="F130" s="12"/>
      <c r="G130" s="12"/>
      <c r="H130" s="12"/>
      <c r="I130" s="1"/>
      <c r="J130" s="1"/>
      <c r="K130" s="1"/>
      <c r="L130" s="8"/>
      <c r="M130" s="8"/>
      <c r="N130" s="1"/>
      <c r="O130" s="1"/>
      <c r="P130" s="15"/>
    </row>
    <row r="131">
      <c r="A131" s="1"/>
      <c r="B131" s="1"/>
      <c r="C131" s="8"/>
      <c r="D131" s="8"/>
      <c r="E131" s="1"/>
      <c r="F131" s="12"/>
      <c r="G131" s="12"/>
      <c r="H131" s="12"/>
      <c r="I131" s="1"/>
      <c r="J131" s="1"/>
      <c r="K131" s="1"/>
      <c r="L131" s="8"/>
      <c r="M131" s="8"/>
      <c r="N131" s="1"/>
      <c r="O131" s="1"/>
      <c r="P131" s="15"/>
    </row>
    <row r="132">
      <c r="A132" s="1"/>
      <c r="B132" s="1"/>
      <c r="C132" s="8"/>
      <c r="D132" s="8"/>
      <c r="E132" s="1"/>
      <c r="F132" s="12"/>
      <c r="G132" s="12"/>
      <c r="H132" s="12"/>
      <c r="I132" s="1"/>
      <c r="J132" s="1"/>
      <c r="K132" s="1"/>
      <c r="L132" s="8"/>
      <c r="M132" s="8"/>
      <c r="N132" s="1"/>
      <c r="O132" s="1"/>
      <c r="P132" s="15"/>
    </row>
    <row r="133">
      <c r="A133" s="1"/>
      <c r="B133" s="1"/>
      <c r="C133" s="8"/>
      <c r="D133" s="8"/>
      <c r="E133" s="1"/>
      <c r="F133" s="12"/>
      <c r="G133" s="12"/>
      <c r="H133" s="12"/>
      <c r="I133" s="1"/>
      <c r="J133" s="1"/>
      <c r="K133" s="1"/>
      <c r="L133" s="8"/>
      <c r="M133" s="8"/>
      <c r="N133" s="1"/>
      <c r="O133" s="1"/>
      <c r="P133" s="15"/>
    </row>
    <row r="134">
      <c r="A134" s="1"/>
      <c r="B134" s="1"/>
      <c r="C134" s="8"/>
      <c r="D134" s="8"/>
      <c r="E134" s="1"/>
      <c r="F134" s="12"/>
      <c r="G134" s="12"/>
      <c r="H134" s="12"/>
      <c r="I134" s="1"/>
      <c r="J134" s="1"/>
      <c r="K134" s="1"/>
      <c r="L134" s="8"/>
      <c r="M134" s="8"/>
      <c r="N134" s="1"/>
      <c r="O134" s="1"/>
      <c r="P134" s="15"/>
    </row>
    <row r="135">
      <c r="A135" s="1"/>
      <c r="B135" s="1"/>
      <c r="C135" s="8"/>
      <c r="D135" s="8"/>
      <c r="E135" s="1"/>
      <c r="F135" s="12"/>
      <c r="G135" s="12"/>
      <c r="H135" s="12"/>
      <c r="I135" s="1"/>
      <c r="J135" s="1"/>
      <c r="K135" s="1"/>
      <c r="L135" s="8"/>
      <c r="M135" s="8"/>
      <c r="N135" s="1"/>
      <c r="O135" s="1"/>
      <c r="P135" s="15"/>
    </row>
    <row r="136">
      <c r="A136" s="1"/>
      <c r="B136" s="1"/>
      <c r="C136" s="8"/>
      <c r="D136" s="8"/>
      <c r="E136" s="1"/>
      <c r="F136" s="12"/>
      <c r="G136" s="12"/>
      <c r="H136" s="12"/>
      <c r="I136" s="1"/>
      <c r="J136" s="1"/>
      <c r="K136" s="1"/>
      <c r="L136" s="8"/>
      <c r="M136" s="8"/>
      <c r="N136" s="1"/>
      <c r="O136" s="1"/>
      <c r="P136" s="15"/>
    </row>
    <row r="137">
      <c r="A137" s="1"/>
      <c r="B137" s="1"/>
      <c r="C137" s="8"/>
      <c r="D137" s="8"/>
      <c r="E137" s="1"/>
      <c r="F137" s="12"/>
      <c r="G137" s="12"/>
      <c r="H137" s="12"/>
      <c r="I137" s="1"/>
      <c r="J137" s="1"/>
      <c r="K137" s="1"/>
      <c r="L137" s="8"/>
      <c r="M137" s="8"/>
      <c r="N137" s="1"/>
      <c r="O137" s="1"/>
      <c r="P137" s="15"/>
    </row>
    <row r="138">
      <c r="A138" s="1"/>
      <c r="B138" s="1"/>
      <c r="C138" s="8"/>
      <c r="D138" s="8"/>
      <c r="E138" s="1"/>
      <c r="F138" s="12"/>
      <c r="G138" s="12"/>
      <c r="H138" s="12"/>
      <c r="I138" s="1"/>
      <c r="J138" s="1"/>
      <c r="K138" s="1"/>
      <c r="L138" s="8"/>
      <c r="M138" s="8"/>
      <c r="N138" s="1"/>
      <c r="O138" s="1"/>
      <c r="P138" s="15"/>
    </row>
    <row r="139">
      <c r="A139" s="1"/>
      <c r="B139" s="1"/>
      <c r="C139" s="8"/>
      <c r="D139" s="8"/>
      <c r="E139" s="1"/>
      <c r="F139" s="12"/>
      <c r="G139" s="12"/>
      <c r="H139" s="12"/>
      <c r="I139" s="1"/>
      <c r="J139" s="1"/>
      <c r="K139" s="1"/>
      <c r="L139" s="8"/>
      <c r="M139" s="8"/>
      <c r="N139" s="1"/>
      <c r="O139" s="1"/>
      <c r="P139" s="15"/>
    </row>
    <row r="140">
      <c r="A140" s="1"/>
      <c r="B140" s="1"/>
      <c r="C140" s="8"/>
      <c r="D140" s="8"/>
      <c r="E140" s="1"/>
      <c r="F140" s="12"/>
      <c r="G140" s="12"/>
      <c r="H140" s="12"/>
      <c r="I140" s="1"/>
      <c r="J140" s="1"/>
      <c r="K140" s="1"/>
      <c r="L140" s="8"/>
      <c r="M140" s="8"/>
      <c r="N140" s="1"/>
      <c r="O140" s="1"/>
      <c r="P140" s="15"/>
    </row>
    <row r="141">
      <c r="A141" s="1"/>
      <c r="B141" s="1"/>
      <c r="C141" s="8"/>
      <c r="D141" s="8"/>
      <c r="E141" s="1"/>
      <c r="F141" s="12"/>
      <c r="G141" s="12"/>
      <c r="H141" s="12"/>
      <c r="I141" s="1"/>
      <c r="J141" s="1"/>
      <c r="K141" s="1"/>
      <c r="L141" s="8"/>
      <c r="M141" s="8"/>
      <c r="N141" s="1"/>
      <c r="O141" s="1"/>
      <c r="P141" s="15"/>
    </row>
    <row r="142">
      <c r="A142" s="1"/>
      <c r="B142" s="1"/>
      <c r="C142" s="8"/>
      <c r="D142" s="8"/>
      <c r="E142" s="1"/>
      <c r="F142" s="12"/>
      <c r="G142" s="12"/>
      <c r="H142" s="12"/>
      <c r="I142" s="1"/>
      <c r="J142" s="1"/>
      <c r="K142" s="1"/>
      <c r="L142" s="8"/>
      <c r="M142" s="8"/>
      <c r="N142" s="1"/>
      <c r="O142" s="1"/>
      <c r="P142" s="15"/>
    </row>
    <row r="143">
      <c r="A143" s="1"/>
      <c r="B143" s="1"/>
      <c r="C143" s="8"/>
      <c r="D143" s="8"/>
      <c r="E143" s="1"/>
      <c r="F143" s="12"/>
      <c r="G143" s="12"/>
      <c r="H143" s="12"/>
      <c r="I143" s="1"/>
      <c r="J143" s="1"/>
      <c r="K143" s="1"/>
      <c r="L143" s="8"/>
      <c r="M143" s="8"/>
      <c r="N143" s="1"/>
      <c r="O143" s="1"/>
      <c r="P143" s="15"/>
    </row>
    <row r="144">
      <c r="A144" s="1"/>
      <c r="B144" s="1"/>
      <c r="C144" s="8"/>
      <c r="D144" s="8"/>
      <c r="E144" s="1"/>
      <c r="F144" s="12"/>
      <c r="G144" s="12"/>
      <c r="H144" s="12"/>
      <c r="I144" s="1"/>
      <c r="J144" s="1"/>
      <c r="K144" s="1"/>
      <c r="L144" s="8"/>
      <c r="M144" s="8"/>
      <c r="N144" s="1"/>
      <c r="O144" s="1"/>
      <c r="P144" s="15"/>
    </row>
    <row r="145">
      <c r="A145" s="1"/>
      <c r="B145" s="1"/>
      <c r="C145" s="8"/>
      <c r="D145" s="8"/>
      <c r="E145" s="1"/>
      <c r="F145" s="12"/>
      <c r="G145" s="12"/>
      <c r="H145" s="12"/>
      <c r="I145" s="1"/>
      <c r="J145" s="1"/>
      <c r="K145" s="1"/>
      <c r="L145" s="8"/>
      <c r="M145" s="8"/>
      <c r="N145" s="1"/>
      <c r="O145" s="1"/>
      <c r="P145" s="15"/>
    </row>
    <row r="146">
      <c r="A146" s="1"/>
      <c r="B146" s="1"/>
      <c r="C146" s="8"/>
      <c r="D146" s="8"/>
      <c r="E146" s="1"/>
      <c r="F146" s="12"/>
      <c r="G146" s="12"/>
      <c r="H146" s="12"/>
      <c r="I146" s="1"/>
      <c r="J146" s="1"/>
      <c r="K146" s="1"/>
      <c r="L146" s="8"/>
      <c r="M146" s="8"/>
      <c r="N146" s="1"/>
      <c r="O146" s="1"/>
      <c r="P146" s="15"/>
    </row>
    <row r="147">
      <c r="A147" s="1"/>
      <c r="B147" s="1"/>
      <c r="C147" s="8"/>
      <c r="D147" s="8"/>
      <c r="E147" s="1"/>
      <c r="F147" s="12"/>
      <c r="G147" s="12"/>
      <c r="H147" s="12"/>
      <c r="I147" s="1"/>
      <c r="J147" s="1"/>
      <c r="K147" s="1"/>
      <c r="L147" s="8"/>
      <c r="M147" s="8"/>
      <c r="N147" s="1"/>
      <c r="O147" s="1"/>
      <c r="P147" s="15"/>
    </row>
    <row r="148">
      <c r="A148" s="1"/>
      <c r="B148" s="1"/>
      <c r="C148" s="8"/>
      <c r="D148" s="8"/>
      <c r="E148" s="1"/>
      <c r="F148" s="12"/>
      <c r="G148" s="12"/>
      <c r="H148" s="12"/>
      <c r="I148" s="1"/>
      <c r="J148" s="1"/>
      <c r="K148" s="1"/>
      <c r="L148" s="8"/>
      <c r="M148" s="8"/>
      <c r="N148" s="1"/>
      <c r="O148" s="1"/>
      <c r="P148" s="15"/>
    </row>
    <row r="149">
      <c r="A149" s="1"/>
      <c r="B149" s="1"/>
      <c r="C149" s="8"/>
      <c r="D149" s="8"/>
      <c r="E149" s="1"/>
      <c r="F149" s="12"/>
      <c r="G149" s="12"/>
      <c r="H149" s="12"/>
      <c r="I149" s="1"/>
      <c r="J149" s="1"/>
      <c r="K149" s="1"/>
      <c r="L149" s="8"/>
      <c r="M149" s="8"/>
      <c r="N149" s="1"/>
      <c r="O149" s="1"/>
      <c r="P149" s="15"/>
    </row>
    <row r="150">
      <c r="A150" s="1"/>
      <c r="B150" s="1"/>
      <c r="C150" s="8"/>
      <c r="D150" s="8"/>
      <c r="E150" s="1"/>
      <c r="F150" s="12"/>
      <c r="G150" s="12"/>
      <c r="H150" s="12"/>
      <c r="I150" s="1"/>
      <c r="J150" s="1"/>
      <c r="K150" s="1"/>
      <c r="L150" s="8"/>
      <c r="M150" s="8"/>
      <c r="N150" s="1"/>
      <c r="O150" s="1"/>
      <c r="P150" s="15"/>
    </row>
    <row r="151">
      <c r="A151" s="1"/>
      <c r="B151" s="1"/>
      <c r="C151" s="8"/>
      <c r="D151" s="8"/>
      <c r="E151" s="1"/>
      <c r="F151" s="12"/>
      <c r="G151" s="12"/>
      <c r="H151" s="12"/>
      <c r="I151" s="1"/>
      <c r="J151" s="1"/>
      <c r="K151" s="1"/>
      <c r="L151" s="8"/>
      <c r="M151" s="8"/>
      <c r="N151" s="1"/>
      <c r="O151" s="1"/>
      <c r="P151" s="15"/>
    </row>
    <row r="152">
      <c r="A152" s="1"/>
      <c r="B152" s="1"/>
      <c r="C152" s="8"/>
      <c r="D152" s="8"/>
      <c r="E152" s="1"/>
      <c r="F152" s="12"/>
      <c r="G152" s="12"/>
      <c r="H152" s="12"/>
      <c r="I152" s="1"/>
      <c r="J152" s="1"/>
      <c r="K152" s="1"/>
      <c r="L152" s="8"/>
      <c r="M152" s="8"/>
      <c r="N152" s="1"/>
      <c r="O152" s="1"/>
      <c r="P152" s="15"/>
    </row>
    <row r="153">
      <c r="A153" s="1"/>
      <c r="B153" s="1"/>
      <c r="C153" s="8"/>
      <c r="D153" s="8"/>
      <c r="E153" s="1"/>
      <c r="F153" s="12"/>
      <c r="G153" s="12"/>
      <c r="H153" s="12"/>
      <c r="I153" s="1"/>
      <c r="J153" s="1"/>
      <c r="K153" s="1"/>
      <c r="L153" s="8"/>
      <c r="M153" s="8"/>
      <c r="N153" s="1"/>
      <c r="O153" s="1"/>
      <c r="P153" s="15"/>
    </row>
    <row r="154">
      <c r="A154" s="1"/>
      <c r="B154" s="1"/>
      <c r="C154" s="8"/>
      <c r="D154" s="8"/>
      <c r="E154" s="1"/>
      <c r="F154" s="12"/>
      <c r="G154" s="12"/>
      <c r="H154" s="12"/>
      <c r="I154" s="1"/>
      <c r="J154" s="1"/>
      <c r="K154" s="1"/>
      <c r="L154" s="8"/>
      <c r="M154" s="8"/>
      <c r="N154" s="1"/>
      <c r="O154" s="1"/>
      <c r="P154" s="15"/>
    </row>
    <row r="155">
      <c r="A155" s="1"/>
      <c r="B155" s="1"/>
      <c r="C155" s="8"/>
      <c r="D155" s="8"/>
      <c r="E155" s="1"/>
      <c r="F155" s="12"/>
      <c r="G155" s="12"/>
      <c r="H155" s="12"/>
      <c r="I155" s="1"/>
      <c r="J155" s="1"/>
      <c r="K155" s="1"/>
      <c r="L155" s="8"/>
      <c r="M155" s="8"/>
      <c r="N155" s="1"/>
      <c r="O155" s="1"/>
      <c r="P155" s="15"/>
    </row>
    <row r="156">
      <c r="A156" s="1"/>
      <c r="B156" s="1"/>
      <c r="C156" s="8"/>
      <c r="D156" s="8"/>
      <c r="E156" s="1"/>
      <c r="F156" s="12"/>
      <c r="G156" s="12"/>
      <c r="H156" s="12"/>
      <c r="I156" s="1"/>
      <c r="J156" s="1"/>
      <c r="K156" s="1"/>
      <c r="L156" s="8"/>
      <c r="M156" s="8"/>
      <c r="N156" s="1"/>
      <c r="O156" s="1"/>
      <c r="P156" s="15"/>
    </row>
    <row r="157">
      <c r="A157" s="1"/>
      <c r="B157" s="1"/>
      <c r="C157" s="8"/>
      <c r="D157" s="8"/>
      <c r="E157" s="1"/>
      <c r="F157" s="12"/>
      <c r="G157" s="12"/>
      <c r="H157" s="12"/>
      <c r="I157" s="1"/>
      <c r="J157" s="1"/>
      <c r="K157" s="1"/>
      <c r="L157" s="8"/>
      <c r="M157" s="8"/>
      <c r="N157" s="1"/>
      <c r="O157" s="1"/>
      <c r="P157" s="15"/>
    </row>
    <row r="158">
      <c r="A158" s="1"/>
      <c r="B158" s="1"/>
      <c r="C158" s="8"/>
      <c r="D158" s="8"/>
      <c r="E158" s="1"/>
      <c r="F158" s="12"/>
      <c r="G158" s="12"/>
      <c r="H158" s="12"/>
      <c r="I158" s="1"/>
      <c r="J158" s="1"/>
      <c r="K158" s="1"/>
      <c r="L158" s="8"/>
      <c r="M158" s="8"/>
      <c r="N158" s="1"/>
      <c r="O158" s="1"/>
      <c r="P158" s="15"/>
    </row>
    <row r="159">
      <c r="A159" s="1"/>
      <c r="B159" s="1"/>
      <c r="C159" s="8"/>
      <c r="D159" s="8"/>
      <c r="E159" s="1"/>
      <c r="F159" s="12"/>
      <c r="G159" s="12"/>
      <c r="H159" s="12"/>
      <c r="I159" s="1"/>
      <c r="J159" s="1"/>
      <c r="K159" s="1"/>
      <c r="L159" s="8"/>
      <c r="M159" s="8"/>
      <c r="N159" s="1"/>
      <c r="O159" s="1"/>
      <c r="P159" s="15"/>
    </row>
    <row r="160">
      <c r="A160" s="1"/>
      <c r="B160" s="1"/>
      <c r="C160" s="8"/>
      <c r="D160" s="8"/>
      <c r="E160" s="1"/>
      <c r="F160" s="12"/>
      <c r="G160" s="12"/>
      <c r="H160" s="12"/>
      <c r="I160" s="1"/>
      <c r="J160" s="1"/>
      <c r="K160" s="1"/>
      <c r="L160" s="8"/>
      <c r="M160" s="8"/>
      <c r="N160" s="1"/>
      <c r="O160" s="1"/>
      <c r="P160" s="15"/>
    </row>
    <row r="161">
      <c r="A161" s="1"/>
      <c r="B161" s="1"/>
      <c r="C161" s="8"/>
      <c r="D161" s="8"/>
      <c r="E161" s="1"/>
      <c r="F161" s="12"/>
      <c r="G161" s="12"/>
      <c r="H161" s="12"/>
      <c r="I161" s="1"/>
      <c r="J161" s="1"/>
      <c r="K161" s="1"/>
      <c r="L161" s="8"/>
      <c r="M161" s="8"/>
      <c r="N161" s="1"/>
      <c r="O161" s="1"/>
      <c r="P161" s="15"/>
    </row>
    <row r="162">
      <c r="A162" s="1"/>
      <c r="B162" s="1"/>
      <c r="C162" s="8"/>
      <c r="D162" s="8"/>
      <c r="E162" s="1"/>
      <c r="F162" s="12"/>
      <c r="G162" s="12"/>
      <c r="H162" s="12"/>
      <c r="I162" s="1"/>
      <c r="J162" s="1"/>
      <c r="K162" s="1"/>
      <c r="L162" s="8"/>
      <c r="M162" s="8"/>
      <c r="N162" s="1"/>
      <c r="O162" s="1"/>
      <c r="P162" s="15"/>
    </row>
    <row r="163">
      <c r="A163" s="1"/>
      <c r="B163" s="1"/>
      <c r="C163" s="8"/>
      <c r="D163" s="8"/>
      <c r="E163" s="1"/>
      <c r="F163" s="12"/>
      <c r="G163" s="12"/>
      <c r="H163" s="12"/>
      <c r="I163" s="1"/>
      <c r="J163" s="1"/>
      <c r="K163" s="1"/>
      <c r="L163" s="8"/>
      <c r="M163" s="8"/>
      <c r="N163" s="1"/>
      <c r="O163" s="1"/>
      <c r="P163" s="15"/>
    </row>
    <row r="164">
      <c r="A164" s="1"/>
      <c r="B164" s="1"/>
      <c r="C164" s="8"/>
      <c r="D164" s="8"/>
      <c r="E164" s="1"/>
      <c r="F164" s="12"/>
      <c r="G164" s="12"/>
      <c r="H164" s="12"/>
      <c r="I164" s="1"/>
      <c r="J164" s="1"/>
      <c r="K164" s="1"/>
      <c r="L164" s="8"/>
      <c r="M164" s="8"/>
      <c r="N164" s="1"/>
      <c r="O164" s="1"/>
      <c r="P164" s="15"/>
    </row>
    <row r="165">
      <c r="A165" s="1"/>
      <c r="B165" s="1"/>
      <c r="C165" s="8"/>
      <c r="D165" s="8"/>
      <c r="E165" s="1"/>
      <c r="F165" s="12"/>
      <c r="G165" s="12"/>
      <c r="H165" s="12"/>
      <c r="I165" s="1"/>
      <c r="J165" s="1"/>
      <c r="K165" s="1"/>
      <c r="L165" s="8"/>
      <c r="M165" s="8"/>
      <c r="N165" s="1"/>
      <c r="O165" s="1"/>
      <c r="P165" s="15"/>
    </row>
    <row r="166">
      <c r="A166" s="1"/>
      <c r="B166" s="1"/>
      <c r="C166" s="8"/>
      <c r="D166" s="8"/>
      <c r="E166" s="1"/>
      <c r="F166" s="12"/>
      <c r="G166" s="12"/>
      <c r="H166" s="12"/>
      <c r="I166" s="1"/>
      <c r="J166" s="1"/>
      <c r="K166" s="1"/>
      <c r="L166" s="8"/>
      <c r="M166" s="8"/>
      <c r="N166" s="1"/>
      <c r="O166" s="1"/>
      <c r="P166" s="15"/>
    </row>
    <row r="167">
      <c r="A167" s="1"/>
      <c r="B167" s="1"/>
      <c r="C167" s="8"/>
      <c r="D167" s="8"/>
      <c r="E167" s="1"/>
      <c r="F167" s="12"/>
      <c r="G167" s="12"/>
      <c r="H167" s="12"/>
      <c r="I167" s="1"/>
      <c r="J167" s="1"/>
      <c r="K167" s="1"/>
      <c r="L167" s="8"/>
      <c r="M167" s="8"/>
      <c r="N167" s="1"/>
      <c r="O167" s="1"/>
      <c r="P167" s="15"/>
    </row>
    <row r="168">
      <c r="A168" s="1"/>
      <c r="B168" s="1"/>
      <c r="C168" s="8"/>
      <c r="D168" s="8"/>
      <c r="E168" s="1"/>
      <c r="F168" s="12"/>
      <c r="G168" s="12"/>
      <c r="H168" s="12"/>
      <c r="I168" s="1"/>
      <c r="J168" s="1"/>
      <c r="K168" s="1"/>
      <c r="L168" s="8"/>
      <c r="M168" s="8"/>
      <c r="N168" s="1"/>
      <c r="O168" s="1"/>
      <c r="P168" s="15"/>
    </row>
    <row r="169">
      <c r="A169" s="1"/>
      <c r="B169" s="1"/>
      <c r="C169" s="8"/>
      <c r="D169" s="8"/>
      <c r="E169" s="1"/>
      <c r="F169" s="12"/>
      <c r="G169" s="12"/>
      <c r="H169" s="12"/>
      <c r="I169" s="1"/>
      <c r="J169" s="1"/>
      <c r="K169" s="1"/>
      <c r="L169" s="8"/>
      <c r="M169" s="8"/>
      <c r="N169" s="1"/>
      <c r="O169" s="1"/>
      <c r="P169" s="15"/>
    </row>
    <row r="170">
      <c r="A170" s="1"/>
      <c r="B170" s="1"/>
      <c r="C170" s="8"/>
      <c r="D170" s="8"/>
      <c r="E170" s="1"/>
      <c r="F170" s="12"/>
      <c r="G170" s="12"/>
      <c r="H170" s="12"/>
      <c r="I170" s="1"/>
      <c r="J170" s="1"/>
      <c r="K170" s="1"/>
      <c r="L170" s="8"/>
      <c r="M170" s="8"/>
      <c r="N170" s="1"/>
      <c r="O170" s="1"/>
      <c r="P170" s="15"/>
    </row>
    <row r="171">
      <c r="A171" s="1"/>
      <c r="B171" s="1"/>
      <c r="C171" s="8"/>
      <c r="D171" s="8"/>
      <c r="E171" s="1"/>
      <c r="F171" s="12"/>
      <c r="G171" s="12"/>
      <c r="H171" s="12"/>
      <c r="I171" s="1"/>
      <c r="J171" s="1"/>
      <c r="K171" s="1"/>
      <c r="L171" s="8"/>
      <c r="M171" s="8"/>
      <c r="N171" s="1"/>
      <c r="O171" s="1"/>
      <c r="P171" s="15"/>
    </row>
    <row r="172">
      <c r="A172" s="1"/>
      <c r="B172" s="1"/>
      <c r="C172" s="8"/>
      <c r="D172" s="8"/>
      <c r="E172" s="1"/>
      <c r="F172" s="12"/>
      <c r="G172" s="12"/>
      <c r="H172" s="12"/>
      <c r="I172" s="1"/>
      <c r="J172" s="1"/>
      <c r="K172" s="1"/>
      <c r="L172" s="8"/>
      <c r="M172" s="8"/>
      <c r="N172" s="1"/>
      <c r="O172" s="1"/>
      <c r="P172" s="15"/>
    </row>
    <row r="173">
      <c r="A173" s="1"/>
      <c r="B173" s="1"/>
      <c r="C173" s="8"/>
      <c r="D173" s="8"/>
      <c r="E173" s="1"/>
      <c r="F173" s="12"/>
      <c r="G173" s="12"/>
      <c r="H173" s="12"/>
      <c r="I173" s="1"/>
      <c r="J173" s="1"/>
      <c r="K173" s="1"/>
      <c r="L173" s="8"/>
      <c r="M173" s="8"/>
      <c r="N173" s="1"/>
      <c r="O173" s="1"/>
      <c r="P173" s="15"/>
    </row>
    <row r="174">
      <c r="A174" s="1"/>
      <c r="B174" s="1"/>
      <c r="C174" s="8"/>
      <c r="D174" s="8"/>
      <c r="E174" s="1"/>
      <c r="F174" s="12"/>
      <c r="G174" s="12"/>
      <c r="H174" s="12"/>
      <c r="I174" s="1"/>
      <c r="J174" s="1"/>
      <c r="K174" s="1"/>
      <c r="L174" s="8"/>
      <c r="M174" s="8"/>
      <c r="N174" s="1"/>
      <c r="O174" s="1"/>
      <c r="P174" s="15"/>
    </row>
    <row r="175">
      <c r="A175" s="1"/>
      <c r="B175" s="1"/>
      <c r="C175" s="8"/>
      <c r="D175" s="8"/>
      <c r="E175" s="1"/>
      <c r="F175" s="12"/>
      <c r="G175" s="12"/>
      <c r="H175" s="12"/>
      <c r="I175" s="1"/>
      <c r="J175" s="1"/>
      <c r="K175" s="1"/>
      <c r="L175" s="8"/>
      <c r="M175" s="8"/>
      <c r="N175" s="1"/>
      <c r="O175" s="1"/>
      <c r="P175" s="15"/>
    </row>
    <row r="176">
      <c r="A176" s="1"/>
      <c r="B176" s="1"/>
      <c r="C176" s="8"/>
      <c r="D176" s="8"/>
      <c r="E176" s="1"/>
      <c r="F176" s="12"/>
      <c r="G176" s="12"/>
      <c r="H176" s="12"/>
      <c r="I176" s="1"/>
      <c r="J176" s="1"/>
      <c r="K176" s="1"/>
      <c r="L176" s="8"/>
      <c r="M176" s="8"/>
      <c r="N176" s="1"/>
      <c r="O176" s="1"/>
      <c r="P176" s="15"/>
    </row>
    <row r="177">
      <c r="A177" s="1"/>
      <c r="B177" s="1"/>
      <c r="C177" s="8"/>
      <c r="D177" s="8"/>
      <c r="E177" s="1"/>
      <c r="F177" s="12"/>
      <c r="G177" s="12"/>
      <c r="H177" s="12"/>
      <c r="I177" s="1"/>
      <c r="J177" s="1"/>
      <c r="K177" s="1"/>
      <c r="L177" s="8"/>
      <c r="M177" s="8"/>
      <c r="N177" s="1"/>
      <c r="O177" s="1"/>
      <c r="P177" s="15"/>
    </row>
    <row r="178">
      <c r="A178" s="1"/>
      <c r="B178" s="1"/>
      <c r="C178" s="8"/>
      <c r="D178" s="8"/>
      <c r="E178" s="1"/>
      <c r="F178" s="12"/>
      <c r="G178" s="12"/>
      <c r="H178" s="12"/>
      <c r="I178" s="1"/>
      <c r="J178" s="1"/>
      <c r="K178" s="1"/>
      <c r="L178" s="8"/>
      <c r="M178" s="8"/>
      <c r="N178" s="1"/>
      <c r="O178" s="1"/>
      <c r="P178" s="15"/>
    </row>
    <row r="179">
      <c r="A179" s="1"/>
      <c r="B179" s="1"/>
      <c r="C179" s="8"/>
      <c r="D179" s="8"/>
      <c r="E179" s="1"/>
      <c r="F179" s="12"/>
      <c r="G179" s="12"/>
      <c r="H179" s="12"/>
      <c r="I179" s="1"/>
      <c r="J179" s="1"/>
      <c r="K179" s="1"/>
      <c r="L179" s="8"/>
      <c r="M179" s="8"/>
      <c r="N179" s="1"/>
      <c r="O179" s="1"/>
      <c r="P179" s="15"/>
    </row>
    <row r="180">
      <c r="A180" s="1"/>
      <c r="B180" s="1"/>
      <c r="C180" s="8"/>
      <c r="D180" s="8"/>
      <c r="E180" s="1"/>
      <c r="F180" s="12"/>
      <c r="G180" s="12"/>
      <c r="H180" s="12"/>
      <c r="I180" s="1"/>
      <c r="J180" s="1"/>
      <c r="K180" s="1"/>
      <c r="L180" s="8"/>
      <c r="M180" s="8"/>
      <c r="N180" s="1"/>
      <c r="O180" s="1"/>
      <c r="P180" s="15"/>
    </row>
    <row r="181">
      <c r="A181" s="1"/>
      <c r="B181" s="1"/>
      <c r="C181" s="8"/>
      <c r="D181" s="8"/>
      <c r="E181" s="1"/>
      <c r="F181" s="12"/>
      <c r="G181" s="12"/>
      <c r="H181" s="12"/>
      <c r="I181" s="1"/>
      <c r="J181" s="1"/>
      <c r="K181" s="1"/>
      <c r="L181" s="8"/>
      <c r="M181" s="8"/>
      <c r="N181" s="1"/>
      <c r="O181" s="1"/>
      <c r="P181" s="15"/>
    </row>
    <row r="182">
      <c r="A182" s="1"/>
      <c r="B182" s="1"/>
      <c r="C182" s="8"/>
      <c r="D182" s="8"/>
      <c r="E182" s="1"/>
      <c r="F182" s="12"/>
      <c r="G182" s="12"/>
      <c r="H182" s="12"/>
      <c r="I182" s="1"/>
      <c r="J182" s="1"/>
      <c r="K182" s="1"/>
      <c r="L182" s="8"/>
      <c r="M182" s="8"/>
      <c r="N182" s="1"/>
      <c r="O182" s="1"/>
      <c r="P182" s="15"/>
    </row>
    <row r="183">
      <c r="A183" s="1"/>
      <c r="B183" s="1"/>
      <c r="C183" s="8"/>
      <c r="D183" s="8"/>
      <c r="E183" s="1"/>
      <c r="F183" s="12"/>
      <c r="G183" s="12"/>
      <c r="H183" s="12"/>
      <c r="I183" s="1"/>
      <c r="J183" s="1"/>
      <c r="K183" s="1"/>
      <c r="L183" s="8"/>
      <c r="M183" s="8"/>
      <c r="N183" s="1"/>
      <c r="O183" s="1"/>
      <c r="P183" s="15"/>
    </row>
    <row r="184">
      <c r="A184" s="1"/>
      <c r="B184" s="1"/>
      <c r="C184" s="8"/>
      <c r="D184" s="8"/>
      <c r="E184" s="1"/>
      <c r="F184" s="12"/>
      <c r="G184" s="12"/>
      <c r="H184" s="12"/>
      <c r="I184" s="1"/>
      <c r="J184" s="1"/>
      <c r="K184" s="1"/>
      <c r="L184" s="8"/>
      <c r="M184" s="8"/>
      <c r="N184" s="1"/>
      <c r="O184" s="1"/>
      <c r="P184" s="15"/>
    </row>
    <row r="185">
      <c r="A185" s="1"/>
      <c r="B185" s="1"/>
      <c r="C185" s="8"/>
      <c r="D185" s="8"/>
      <c r="E185" s="1"/>
      <c r="F185" s="12"/>
      <c r="G185" s="12"/>
      <c r="H185" s="12"/>
      <c r="I185" s="1"/>
      <c r="J185" s="1"/>
      <c r="K185" s="1"/>
      <c r="L185" s="8"/>
      <c r="M185" s="8"/>
      <c r="N185" s="1"/>
      <c r="O185" s="1"/>
      <c r="P185" s="15"/>
    </row>
    <row r="186">
      <c r="A186" s="1"/>
      <c r="B186" s="1"/>
      <c r="C186" s="8"/>
      <c r="D186" s="8"/>
      <c r="E186" s="1"/>
      <c r="F186" s="12"/>
      <c r="G186" s="12"/>
      <c r="H186" s="12"/>
      <c r="I186" s="1"/>
      <c r="J186" s="1"/>
      <c r="K186" s="1"/>
      <c r="L186" s="8"/>
      <c r="M186" s="8"/>
      <c r="N186" s="1"/>
      <c r="O186" s="1"/>
      <c r="P186" s="15"/>
    </row>
    <row r="187">
      <c r="A187" s="1"/>
      <c r="B187" s="1"/>
      <c r="C187" s="8"/>
      <c r="D187" s="8"/>
      <c r="E187" s="1"/>
      <c r="F187" s="12"/>
      <c r="G187" s="12"/>
      <c r="H187" s="12"/>
      <c r="I187" s="1"/>
      <c r="J187" s="1"/>
      <c r="K187" s="1"/>
      <c r="L187" s="8"/>
      <c r="M187" s="8"/>
      <c r="N187" s="1"/>
      <c r="O187" s="1"/>
      <c r="P187" s="15"/>
    </row>
    <row r="188">
      <c r="A188" s="1"/>
      <c r="B188" s="1"/>
      <c r="C188" s="8"/>
      <c r="D188" s="8"/>
      <c r="E188" s="1"/>
      <c r="F188" s="12"/>
      <c r="G188" s="12"/>
      <c r="H188" s="12"/>
      <c r="I188" s="1"/>
      <c r="J188" s="1"/>
      <c r="K188" s="1"/>
      <c r="L188" s="8"/>
      <c r="M188" s="8"/>
      <c r="N188" s="1"/>
      <c r="O188" s="1"/>
      <c r="P188" s="15"/>
    </row>
    <row r="189">
      <c r="A189" s="1"/>
      <c r="B189" s="1"/>
      <c r="C189" s="8"/>
      <c r="D189" s="8"/>
      <c r="E189" s="1"/>
      <c r="F189" s="12"/>
      <c r="G189" s="12"/>
      <c r="H189" s="12"/>
      <c r="I189" s="1"/>
      <c r="J189" s="1"/>
      <c r="K189" s="1"/>
      <c r="L189" s="8"/>
      <c r="M189" s="8"/>
      <c r="N189" s="1"/>
      <c r="O189" s="1"/>
      <c r="P189" s="15"/>
    </row>
    <row r="190">
      <c r="A190" s="1"/>
      <c r="B190" s="1"/>
      <c r="C190" s="8"/>
      <c r="D190" s="8"/>
      <c r="E190" s="1"/>
      <c r="F190" s="12"/>
      <c r="G190" s="12"/>
      <c r="H190" s="12"/>
      <c r="I190" s="1"/>
      <c r="J190" s="1"/>
      <c r="K190" s="1"/>
      <c r="L190" s="8"/>
      <c r="M190" s="8"/>
      <c r="N190" s="1"/>
      <c r="O190" s="1"/>
      <c r="P190" s="15"/>
    </row>
    <row r="191">
      <c r="A191" s="1"/>
      <c r="B191" s="1"/>
      <c r="C191" s="8"/>
      <c r="D191" s="8"/>
      <c r="E191" s="1"/>
      <c r="F191" s="12"/>
      <c r="G191" s="12"/>
      <c r="H191" s="12"/>
      <c r="I191" s="1"/>
      <c r="J191" s="1"/>
      <c r="K191" s="1"/>
      <c r="L191" s="8"/>
      <c r="M191" s="8"/>
      <c r="N191" s="1"/>
      <c r="O191" s="1"/>
      <c r="P191" s="15"/>
    </row>
    <row r="192">
      <c r="A192" s="1"/>
      <c r="B192" s="1"/>
      <c r="C192" s="8"/>
      <c r="D192" s="8"/>
      <c r="E192" s="1"/>
      <c r="F192" s="12"/>
      <c r="G192" s="12"/>
      <c r="H192" s="12"/>
      <c r="I192" s="1"/>
      <c r="J192" s="1"/>
      <c r="K192" s="1"/>
      <c r="L192" s="8"/>
      <c r="M192" s="8"/>
      <c r="N192" s="1"/>
      <c r="O192" s="1"/>
      <c r="P192" s="15"/>
    </row>
    <row r="193">
      <c r="A193" s="1"/>
      <c r="B193" s="1"/>
      <c r="C193" s="8"/>
      <c r="D193" s="8"/>
      <c r="E193" s="1"/>
      <c r="F193" s="12"/>
      <c r="G193" s="12"/>
      <c r="H193" s="12"/>
      <c r="I193" s="1"/>
      <c r="J193" s="1"/>
      <c r="K193" s="1"/>
      <c r="L193" s="8"/>
      <c r="M193" s="8"/>
      <c r="N193" s="1"/>
      <c r="O193" s="1"/>
      <c r="P193" s="15"/>
    </row>
    <row r="194">
      <c r="A194" s="1"/>
      <c r="B194" s="1"/>
      <c r="C194" s="8"/>
      <c r="D194" s="8"/>
      <c r="E194" s="1"/>
      <c r="F194" s="12"/>
      <c r="G194" s="12"/>
      <c r="H194" s="12"/>
      <c r="I194" s="1"/>
      <c r="J194" s="1"/>
      <c r="K194" s="1"/>
      <c r="L194" s="8"/>
      <c r="M194" s="8"/>
      <c r="N194" s="1"/>
      <c r="O194" s="1"/>
      <c r="P194" s="15"/>
    </row>
    <row r="195">
      <c r="A195" s="1"/>
      <c r="B195" s="1"/>
      <c r="C195" s="8"/>
      <c r="D195" s="8"/>
      <c r="E195" s="1"/>
      <c r="F195" s="12"/>
      <c r="G195" s="12"/>
      <c r="H195" s="12"/>
      <c r="I195" s="1"/>
      <c r="J195" s="1"/>
      <c r="K195" s="1"/>
      <c r="L195" s="8"/>
      <c r="M195" s="8"/>
      <c r="N195" s="1"/>
      <c r="O195" s="1"/>
      <c r="P195" s="15"/>
    </row>
    <row r="196">
      <c r="A196" s="1"/>
      <c r="B196" s="1"/>
      <c r="C196" s="8"/>
      <c r="D196" s="8"/>
      <c r="E196" s="1"/>
      <c r="F196" s="12"/>
      <c r="G196" s="12"/>
      <c r="H196" s="12"/>
      <c r="I196" s="1"/>
      <c r="J196" s="1"/>
      <c r="K196" s="1"/>
      <c r="L196" s="8"/>
      <c r="M196" s="8"/>
      <c r="N196" s="1"/>
      <c r="O196" s="1"/>
      <c r="P196" s="15"/>
    </row>
    <row r="197">
      <c r="A197" s="1"/>
      <c r="B197" s="1"/>
      <c r="C197" s="8"/>
      <c r="D197" s="8"/>
      <c r="E197" s="1"/>
      <c r="F197" s="12"/>
      <c r="G197" s="12"/>
      <c r="H197" s="12"/>
      <c r="I197" s="1"/>
      <c r="J197" s="1"/>
      <c r="K197" s="1"/>
      <c r="L197" s="8"/>
      <c r="M197" s="8"/>
      <c r="N197" s="1"/>
      <c r="O197" s="1"/>
      <c r="P197" s="15"/>
    </row>
    <row r="198">
      <c r="A198" s="1"/>
      <c r="B198" s="1"/>
      <c r="C198" s="8"/>
      <c r="D198" s="8"/>
      <c r="E198" s="1"/>
      <c r="F198" s="12"/>
      <c r="G198" s="12"/>
      <c r="H198" s="12"/>
      <c r="I198" s="1"/>
      <c r="J198" s="1"/>
      <c r="K198" s="1"/>
      <c r="L198" s="8"/>
      <c r="M198" s="8"/>
      <c r="N198" s="1"/>
      <c r="O198" s="1"/>
      <c r="P198" s="15"/>
    </row>
    <row r="199">
      <c r="A199" s="1"/>
      <c r="B199" s="1"/>
      <c r="C199" s="8"/>
      <c r="D199" s="8"/>
      <c r="E199" s="1"/>
      <c r="F199" s="12"/>
      <c r="G199" s="12"/>
      <c r="H199" s="12"/>
      <c r="I199" s="1"/>
      <c r="J199" s="1"/>
      <c r="K199" s="1"/>
      <c r="L199" s="8"/>
      <c r="M199" s="8"/>
      <c r="N199" s="1"/>
      <c r="O199" s="1"/>
      <c r="P199" s="15"/>
    </row>
    <row r="200">
      <c r="A200" s="1"/>
      <c r="B200" s="1"/>
      <c r="C200" s="8"/>
      <c r="D200" s="8"/>
      <c r="E200" s="1"/>
      <c r="F200" s="12"/>
      <c r="G200" s="12"/>
      <c r="H200" s="12"/>
      <c r="I200" s="1"/>
      <c r="J200" s="1"/>
      <c r="K200" s="1"/>
      <c r="L200" s="8"/>
      <c r="M200" s="8"/>
      <c r="N200" s="1"/>
      <c r="O200" s="1"/>
      <c r="P200" s="15"/>
    </row>
    <row r="201">
      <c r="A201" s="1"/>
      <c r="B201" s="1"/>
      <c r="C201" s="8"/>
      <c r="D201" s="8"/>
      <c r="E201" s="1"/>
      <c r="F201" s="12"/>
      <c r="G201" s="12"/>
      <c r="H201" s="12"/>
      <c r="I201" s="1"/>
      <c r="J201" s="1"/>
      <c r="K201" s="1"/>
      <c r="L201" s="8"/>
      <c r="M201" s="8"/>
      <c r="N201" s="1"/>
      <c r="O201" s="1"/>
      <c r="P201" s="15"/>
    </row>
    <row r="202">
      <c r="E202" s="16"/>
      <c r="F202" s="17"/>
      <c r="G202" s="17"/>
      <c r="H202" s="17"/>
      <c r="P202" s="15"/>
    </row>
    <row r="203">
      <c r="E203" s="16"/>
      <c r="F203" s="17"/>
      <c r="G203" s="17"/>
      <c r="H203" s="17"/>
      <c r="P203" s="15"/>
    </row>
    <row r="204">
      <c r="E204" s="16"/>
      <c r="F204" s="17"/>
      <c r="G204" s="17"/>
      <c r="H204" s="17"/>
      <c r="P204" s="15"/>
    </row>
    <row r="205">
      <c r="E205" s="16"/>
      <c r="F205" s="17"/>
      <c r="G205" s="17"/>
      <c r="H205" s="17"/>
      <c r="P205" s="15"/>
    </row>
    <row r="206">
      <c r="E206" s="16"/>
      <c r="F206" s="17"/>
      <c r="G206" s="17"/>
      <c r="H206" s="17"/>
      <c r="P206" s="15"/>
    </row>
    <row r="207">
      <c r="E207" s="16"/>
      <c r="F207" s="17"/>
      <c r="G207" s="17"/>
      <c r="H207" s="17"/>
      <c r="P207" s="15"/>
    </row>
    <row r="208">
      <c r="E208" s="16"/>
      <c r="F208" s="17"/>
      <c r="G208" s="17"/>
      <c r="H208" s="17"/>
      <c r="P208" s="15"/>
    </row>
    <row r="209">
      <c r="E209" s="16"/>
      <c r="F209" s="17"/>
      <c r="G209" s="17"/>
      <c r="H209" s="17"/>
      <c r="P209" s="15"/>
    </row>
    <row r="210">
      <c r="E210" s="16"/>
      <c r="F210" s="17"/>
      <c r="G210" s="17"/>
      <c r="H210" s="17"/>
      <c r="P210" s="15"/>
    </row>
    <row r="211">
      <c r="E211" s="16"/>
      <c r="F211" s="17"/>
      <c r="G211" s="17"/>
      <c r="H211" s="17"/>
      <c r="P211" s="15"/>
    </row>
    <row r="212">
      <c r="E212" s="16"/>
      <c r="F212" s="17"/>
      <c r="G212" s="17"/>
      <c r="H212" s="17"/>
      <c r="P212" s="15"/>
    </row>
    <row r="213">
      <c r="E213" s="16"/>
      <c r="F213" s="17"/>
      <c r="G213" s="17"/>
      <c r="H213" s="17"/>
      <c r="P213" s="15"/>
    </row>
    <row r="214">
      <c r="E214" s="16"/>
      <c r="F214" s="17"/>
      <c r="G214" s="17"/>
      <c r="H214" s="17"/>
      <c r="P214" s="15"/>
    </row>
    <row r="215">
      <c r="E215" s="16"/>
      <c r="F215" s="17"/>
      <c r="G215" s="17"/>
      <c r="H215" s="17"/>
      <c r="P215" s="15"/>
    </row>
    <row r="216">
      <c r="E216" s="16"/>
      <c r="F216" s="17"/>
      <c r="G216" s="17"/>
      <c r="H216" s="17"/>
      <c r="P216" s="15"/>
    </row>
    <row r="217">
      <c r="E217" s="16"/>
      <c r="F217" s="17"/>
      <c r="G217" s="17"/>
      <c r="H217" s="17"/>
      <c r="P217" s="15"/>
    </row>
    <row r="218">
      <c r="E218" s="16"/>
      <c r="F218" s="17"/>
      <c r="G218" s="17"/>
      <c r="H218" s="17"/>
      <c r="P218" s="15"/>
    </row>
    <row r="219">
      <c r="E219" s="16"/>
      <c r="F219" s="17"/>
      <c r="G219" s="17"/>
      <c r="H219" s="17"/>
      <c r="P219" s="15"/>
    </row>
    <row r="220">
      <c r="E220" s="16"/>
      <c r="F220" s="17"/>
      <c r="G220" s="17"/>
      <c r="H220" s="17"/>
      <c r="P220" s="15"/>
    </row>
    <row r="221">
      <c r="E221" s="16"/>
      <c r="F221" s="17"/>
      <c r="G221" s="17"/>
      <c r="H221" s="17"/>
      <c r="P221" s="15"/>
    </row>
    <row r="222">
      <c r="E222" s="16"/>
      <c r="F222" s="17"/>
      <c r="G222" s="17"/>
      <c r="H222" s="17"/>
      <c r="P222" s="15"/>
    </row>
    <row r="223">
      <c r="E223" s="16"/>
      <c r="F223" s="17"/>
      <c r="G223" s="17"/>
      <c r="H223" s="17"/>
      <c r="P223" s="15"/>
    </row>
    <row r="224">
      <c r="E224" s="16"/>
      <c r="F224" s="17"/>
      <c r="G224" s="17"/>
      <c r="H224" s="17"/>
      <c r="P224" s="15"/>
    </row>
    <row r="225">
      <c r="E225" s="16"/>
      <c r="F225" s="17"/>
      <c r="G225" s="17"/>
      <c r="H225" s="17"/>
      <c r="P225" s="15"/>
    </row>
    <row r="226">
      <c r="E226" s="16"/>
      <c r="F226" s="17"/>
      <c r="G226" s="17"/>
      <c r="H226" s="17"/>
      <c r="P226" s="15"/>
    </row>
    <row r="227">
      <c r="E227" s="16"/>
      <c r="F227" s="17"/>
      <c r="G227" s="17"/>
      <c r="H227" s="17"/>
      <c r="P227" s="15"/>
    </row>
    <row r="228">
      <c r="E228" s="16"/>
      <c r="F228" s="17"/>
      <c r="G228" s="17"/>
      <c r="H228" s="17"/>
      <c r="P228" s="15"/>
    </row>
    <row r="229">
      <c r="E229" s="16"/>
      <c r="F229" s="17"/>
      <c r="G229" s="17"/>
      <c r="H229" s="17"/>
      <c r="P229" s="15"/>
    </row>
    <row r="230">
      <c r="E230" s="16"/>
      <c r="F230" s="17"/>
      <c r="G230" s="17"/>
      <c r="H230" s="17"/>
      <c r="P230" s="15"/>
    </row>
    <row r="231">
      <c r="E231" s="16"/>
      <c r="F231" s="17"/>
      <c r="G231" s="17"/>
      <c r="H231" s="17"/>
      <c r="P231" s="15"/>
    </row>
    <row r="232">
      <c r="E232" s="16"/>
      <c r="F232" s="17"/>
      <c r="G232" s="17"/>
      <c r="H232" s="17"/>
      <c r="P232" s="15"/>
    </row>
    <row r="233">
      <c r="E233" s="16"/>
      <c r="F233" s="17"/>
      <c r="G233" s="17"/>
      <c r="H233" s="17"/>
      <c r="P233" s="15"/>
    </row>
    <row r="234">
      <c r="E234" s="16"/>
      <c r="F234" s="17"/>
      <c r="G234" s="17"/>
      <c r="H234" s="17"/>
      <c r="P234" s="15"/>
    </row>
    <row r="235">
      <c r="E235" s="16"/>
      <c r="F235" s="17"/>
      <c r="G235" s="17"/>
      <c r="H235" s="17"/>
      <c r="P235" s="15"/>
    </row>
    <row r="236">
      <c r="E236" s="16"/>
      <c r="F236" s="17"/>
      <c r="G236" s="17"/>
      <c r="H236" s="17"/>
      <c r="P236" s="15"/>
    </row>
    <row r="237">
      <c r="E237" s="16"/>
      <c r="F237" s="17"/>
      <c r="G237" s="17"/>
      <c r="H237" s="17"/>
      <c r="P237" s="15"/>
    </row>
    <row r="238">
      <c r="E238" s="16"/>
      <c r="F238" s="17"/>
      <c r="G238" s="17"/>
      <c r="H238" s="17"/>
      <c r="P238" s="15"/>
    </row>
    <row r="239">
      <c r="E239" s="16"/>
      <c r="F239" s="17"/>
      <c r="G239" s="17"/>
      <c r="H239" s="17"/>
      <c r="P239" s="15"/>
    </row>
    <row r="240">
      <c r="E240" s="16"/>
      <c r="F240" s="17"/>
      <c r="G240" s="17"/>
      <c r="H240" s="17"/>
      <c r="P240" s="15"/>
    </row>
    <row r="241">
      <c r="E241" s="16"/>
      <c r="F241" s="17"/>
      <c r="G241" s="17"/>
      <c r="H241" s="17"/>
      <c r="P241" s="15"/>
    </row>
    <row r="242">
      <c r="E242" s="16"/>
      <c r="F242" s="17"/>
      <c r="G242" s="17"/>
      <c r="H242" s="17"/>
      <c r="P242" s="15"/>
    </row>
    <row r="243">
      <c r="E243" s="16"/>
      <c r="F243" s="17"/>
      <c r="G243" s="17"/>
      <c r="H243" s="17"/>
      <c r="P243" s="15"/>
    </row>
    <row r="244">
      <c r="E244" s="16"/>
      <c r="F244" s="17"/>
      <c r="G244" s="17"/>
      <c r="H244" s="17"/>
      <c r="P244" s="15"/>
    </row>
    <row r="245">
      <c r="E245" s="16"/>
      <c r="F245" s="17"/>
      <c r="G245" s="17"/>
      <c r="H245" s="17"/>
      <c r="P245" s="15"/>
    </row>
    <row r="246">
      <c r="E246" s="16"/>
      <c r="F246" s="17"/>
      <c r="G246" s="17"/>
      <c r="H246" s="17"/>
      <c r="P246" s="15"/>
    </row>
    <row r="247">
      <c r="E247" s="16"/>
      <c r="F247" s="17"/>
      <c r="G247" s="17"/>
      <c r="H247" s="17"/>
      <c r="P247" s="15"/>
    </row>
    <row r="248">
      <c r="E248" s="16"/>
      <c r="F248" s="17"/>
      <c r="G248" s="17"/>
      <c r="H248" s="17"/>
      <c r="P248" s="15"/>
    </row>
    <row r="249">
      <c r="E249" s="16"/>
      <c r="F249" s="17"/>
      <c r="G249" s="17"/>
      <c r="H249" s="17"/>
      <c r="P249" s="15"/>
    </row>
    <row r="250">
      <c r="E250" s="16"/>
      <c r="F250" s="17"/>
      <c r="G250" s="17"/>
      <c r="H250" s="17"/>
      <c r="P250" s="15"/>
    </row>
    <row r="251">
      <c r="E251" s="16"/>
      <c r="F251" s="17"/>
      <c r="G251" s="17"/>
      <c r="H251" s="17"/>
      <c r="P251" s="15"/>
    </row>
    <row r="252">
      <c r="E252" s="16"/>
      <c r="F252" s="17"/>
      <c r="G252" s="17"/>
      <c r="H252" s="17"/>
      <c r="P252" s="15"/>
    </row>
    <row r="253">
      <c r="E253" s="16"/>
      <c r="F253" s="17"/>
      <c r="G253" s="17"/>
      <c r="H253" s="17"/>
      <c r="P253" s="15"/>
    </row>
    <row r="254">
      <c r="E254" s="16"/>
      <c r="F254" s="17"/>
      <c r="G254" s="17"/>
      <c r="H254" s="17"/>
      <c r="P254" s="15"/>
    </row>
    <row r="255">
      <c r="E255" s="16"/>
      <c r="F255" s="17"/>
      <c r="G255" s="17"/>
      <c r="H255" s="17"/>
      <c r="P255" s="15"/>
    </row>
    <row r="256">
      <c r="E256" s="16"/>
      <c r="F256" s="17"/>
      <c r="G256" s="17"/>
      <c r="H256" s="17"/>
      <c r="P256" s="15"/>
    </row>
    <row r="257">
      <c r="E257" s="16"/>
      <c r="F257" s="17"/>
      <c r="G257" s="17"/>
      <c r="H257" s="17"/>
      <c r="P257" s="15"/>
    </row>
    <row r="258">
      <c r="E258" s="16"/>
      <c r="F258" s="17"/>
      <c r="G258" s="17"/>
      <c r="H258" s="17"/>
      <c r="P258" s="15"/>
    </row>
    <row r="259">
      <c r="E259" s="16"/>
      <c r="F259" s="17"/>
      <c r="G259" s="17"/>
      <c r="H259" s="17"/>
      <c r="P259" s="15"/>
    </row>
    <row r="260">
      <c r="E260" s="16"/>
      <c r="F260" s="17"/>
      <c r="G260" s="17"/>
      <c r="H260" s="17"/>
      <c r="P260" s="15"/>
    </row>
    <row r="261">
      <c r="E261" s="16"/>
      <c r="F261" s="17"/>
      <c r="G261" s="17"/>
      <c r="H261" s="17"/>
      <c r="P261" s="15"/>
    </row>
    <row r="262">
      <c r="E262" s="16"/>
      <c r="F262" s="17"/>
      <c r="G262" s="17"/>
      <c r="H262" s="17"/>
      <c r="P262" s="15"/>
    </row>
    <row r="263">
      <c r="E263" s="16"/>
      <c r="F263" s="17"/>
      <c r="G263" s="17"/>
      <c r="H263" s="17"/>
      <c r="P263" s="15"/>
    </row>
    <row r="264">
      <c r="E264" s="16"/>
      <c r="F264" s="17"/>
      <c r="G264" s="17"/>
      <c r="H264" s="17"/>
      <c r="P264" s="15"/>
    </row>
    <row r="265">
      <c r="E265" s="16"/>
      <c r="F265" s="17"/>
      <c r="G265" s="17"/>
      <c r="H265" s="17"/>
      <c r="P265" s="15"/>
    </row>
    <row r="266">
      <c r="E266" s="16"/>
      <c r="F266" s="17"/>
      <c r="G266" s="17"/>
      <c r="H266" s="17"/>
      <c r="P266" s="15"/>
    </row>
    <row r="267">
      <c r="E267" s="16"/>
      <c r="F267" s="17"/>
      <c r="G267" s="17"/>
      <c r="H267" s="17"/>
      <c r="P267" s="15"/>
    </row>
    <row r="268">
      <c r="E268" s="16"/>
      <c r="F268" s="17"/>
      <c r="G268" s="17"/>
      <c r="H268" s="17"/>
      <c r="P268" s="15"/>
    </row>
    <row r="269">
      <c r="E269" s="16"/>
      <c r="F269" s="17"/>
      <c r="G269" s="17"/>
      <c r="H269" s="17"/>
      <c r="P269" s="15"/>
    </row>
    <row r="270">
      <c r="E270" s="16"/>
      <c r="F270" s="17"/>
      <c r="G270" s="17"/>
      <c r="H270" s="17"/>
      <c r="P270" s="15"/>
    </row>
    <row r="271">
      <c r="E271" s="16"/>
      <c r="F271" s="17"/>
      <c r="G271" s="17"/>
      <c r="H271" s="17"/>
      <c r="P271" s="15"/>
    </row>
    <row r="272">
      <c r="E272" s="16"/>
      <c r="F272" s="17"/>
      <c r="G272" s="17"/>
      <c r="H272" s="17"/>
      <c r="P272" s="15"/>
    </row>
    <row r="273">
      <c r="E273" s="16"/>
      <c r="F273" s="17"/>
      <c r="G273" s="17"/>
      <c r="H273" s="17"/>
      <c r="P273" s="15"/>
    </row>
    <row r="274">
      <c r="E274" s="16"/>
      <c r="F274" s="17"/>
      <c r="G274" s="17"/>
      <c r="H274" s="17"/>
      <c r="P274" s="15"/>
    </row>
    <row r="275">
      <c r="E275" s="16"/>
      <c r="F275" s="17"/>
      <c r="G275" s="17"/>
      <c r="H275" s="17"/>
      <c r="P275" s="15"/>
    </row>
    <row r="276">
      <c r="E276" s="16"/>
      <c r="F276" s="17"/>
      <c r="G276" s="17"/>
      <c r="H276" s="17"/>
      <c r="P276" s="15"/>
    </row>
    <row r="277">
      <c r="E277" s="16"/>
      <c r="F277" s="17"/>
      <c r="G277" s="17"/>
      <c r="H277" s="17"/>
      <c r="P277" s="15"/>
    </row>
    <row r="278">
      <c r="E278" s="16"/>
      <c r="F278" s="17"/>
      <c r="G278" s="17"/>
      <c r="H278" s="17"/>
      <c r="P278" s="15"/>
    </row>
    <row r="279">
      <c r="E279" s="16"/>
      <c r="F279" s="17"/>
      <c r="G279" s="17"/>
      <c r="H279" s="17"/>
      <c r="P279" s="15"/>
    </row>
    <row r="280">
      <c r="E280" s="16"/>
      <c r="F280" s="17"/>
      <c r="G280" s="17"/>
      <c r="H280" s="17"/>
      <c r="P280" s="15"/>
    </row>
    <row r="281">
      <c r="E281" s="16"/>
      <c r="F281" s="17"/>
      <c r="G281" s="17"/>
      <c r="H281" s="17"/>
      <c r="P281" s="15"/>
    </row>
    <row r="282">
      <c r="E282" s="16"/>
      <c r="F282" s="17"/>
      <c r="G282" s="17"/>
      <c r="H282" s="17"/>
      <c r="P282" s="15"/>
    </row>
    <row r="283">
      <c r="E283" s="16"/>
      <c r="F283" s="17"/>
      <c r="G283" s="17"/>
      <c r="H283" s="17"/>
      <c r="P283" s="15"/>
    </row>
    <row r="284">
      <c r="E284" s="16"/>
      <c r="F284" s="17"/>
      <c r="G284" s="17"/>
      <c r="H284" s="17"/>
      <c r="P284" s="15"/>
    </row>
    <row r="285">
      <c r="E285" s="16"/>
      <c r="F285" s="17"/>
      <c r="G285" s="17"/>
      <c r="H285" s="17"/>
      <c r="P285" s="15"/>
    </row>
    <row r="286">
      <c r="E286" s="16"/>
      <c r="F286" s="17"/>
      <c r="G286" s="17"/>
      <c r="H286" s="17"/>
      <c r="P286" s="15"/>
    </row>
    <row r="287">
      <c r="E287" s="16"/>
      <c r="F287" s="17"/>
      <c r="G287" s="17"/>
      <c r="H287" s="17"/>
      <c r="P287" s="15"/>
    </row>
    <row r="288">
      <c r="E288" s="16"/>
      <c r="F288" s="17"/>
      <c r="G288" s="17"/>
      <c r="H288" s="17"/>
      <c r="P288" s="15"/>
    </row>
    <row r="289">
      <c r="E289" s="16"/>
      <c r="F289" s="17"/>
      <c r="G289" s="17"/>
      <c r="H289" s="17"/>
      <c r="P289" s="15"/>
    </row>
    <row r="290">
      <c r="E290" s="16"/>
      <c r="F290" s="17"/>
      <c r="G290" s="17"/>
      <c r="H290" s="17"/>
      <c r="P290" s="15"/>
    </row>
    <row r="291">
      <c r="E291" s="16"/>
      <c r="F291" s="17"/>
      <c r="G291" s="17"/>
      <c r="H291" s="17"/>
      <c r="P291" s="15"/>
    </row>
    <row r="292">
      <c r="E292" s="16"/>
      <c r="F292" s="17"/>
      <c r="G292" s="17"/>
      <c r="H292" s="17"/>
      <c r="P292" s="15"/>
    </row>
    <row r="293">
      <c r="E293" s="16"/>
      <c r="F293" s="17"/>
      <c r="G293" s="17"/>
      <c r="H293" s="17"/>
      <c r="P293" s="15"/>
    </row>
    <row r="294">
      <c r="E294" s="16"/>
      <c r="F294" s="17"/>
      <c r="G294" s="17"/>
      <c r="H294" s="17"/>
      <c r="P294" s="15"/>
    </row>
    <row r="295">
      <c r="E295" s="16"/>
      <c r="F295" s="17"/>
      <c r="G295" s="17"/>
      <c r="H295" s="17"/>
      <c r="P295" s="15"/>
    </row>
    <row r="296">
      <c r="E296" s="16"/>
      <c r="F296" s="17"/>
      <c r="G296" s="17"/>
      <c r="H296" s="17"/>
      <c r="P296" s="15"/>
    </row>
    <row r="297">
      <c r="E297" s="16"/>
      <c r="F297" s="17"/>
      <c r="G297" s="17"/>
      <c r="H297" s="17"/>
      <c r="P297" s="15"/>
    </row>
    <row r="298">
      <c r="E298" s="16"/>
      <c r="F298" s="17"/>
      <c r="G298" s="17"/>
      <c r="H298" s="17"/>
      <c r="P298" s="15"/>
    </row>
    <row r="299">
      <c r="E299" s="16"/>
      <c r="F299" s="17"/>
      <c r="G299" s="17"/>
      <c r="H299" s="17"/>
      <c r="P299" s="15"/>
    </row>
    <row r="300">
      <c r="E300" s="16"/>
      <c r="F300" s="17"/>
      <c r="G300" s="17"/>
      <c r="H300" s="17"/>
      <c r="P300" s="15"/>
    </row>
    <row r="301">
      <c r="E301" s="16"/>
      <c r="F301" s="17"/>
      <c r="G301" s="17"/>
      <c r="H301" s="17"/>
      <c r="P301" s="15"/>
    </row>
    <row r="302">
      <c r="E302" s="16"/>
      <c r="F302" s="17"/>
      <c r="G302" s="17"/>
      <c r="H302" s="17"/>
      <c r="P302" s="15"/>
    </row>
    <row r="303">
      <c r="E303" s="16"/>
      <c r="F303" s="17"/>
      <c r="G303" s="17"/>
      <c r="H303" s="17"/>
      <c r="P303" s="15"/>
    </row>
    <row r="304">
      <c r="E304" s="16"/>
      <c r="F304" s="17"/>
      <c r="G304" s="17"/>
      <c r="H304" s="17"/>
      <c r="P304" s="15"/>
    </row>
    <row r="305">
      <c r="E305" s="16"/>
      <c r="F305" s="17"/>
      <c r="G305" s="17"/>
      <c r="H305" s="17"/>
      <c r="P305" s="15"/>
    </row>
    <row r="306">
      <c r="E306" s="16"/>
      <c r="F306" s="17"/>
      <c r="G306" s="17"/>
      <c r="H306" s="17"/>
      <c r="P306" s="15"/>
    </row>
    <row r="307">
      <c r="E307" s="16"/>
      <c r="F307" s="17"/>
      <c r="G307" s="17"/>
      <c r="H307" s="17"/>
      <c r="P307" s="15"/>
    </row>
    <row r="308">
      <c r="E308" s="16"/>
      <c r="F308" s="17"/>
      <c r="G308" s="17"/>
      <c r="H308" s="17"/>
      <c r="P308" s="15"/>
    </row>
    <row r="309">
      <c r="E309" s="16"/>
      <c r="F309" s="17"/>
      <c r="G309" s="17"/>
      <c r="H309" s="17"/>
      <c r="P309" s="15"/>
    </row>
    <row r="310">
      <c r="E310" s="16"/>
      <c r="F310" s="17"/>
      <c r="G310" s="17"/>
      <c r="H310" s="17"/>
      <c r="P310" s="15"/>
    </row>
    <row r="311">
      <c r="E311" s="16"/>
      <c r="F311" s="17"/>
      <c r="G311" s="17"/>
      <c r="H311" s="17"/>
      <c r="P311" s="15"/>
    </row>
    <row r="312">
      <c r="E312" s="16"/>
      <c r="F312" s="17"/>
      <c r="G312" s="17"/>
      <c r="H312" s="17"/>
      <c r="P312" s="15"/>
    </row>
    <row r="313">
      <c r="E313" s="16"/>
      <c r="F313" s="17"/>
      <c r="G313" s="17"/>
      <c r="H313" s="17"/>
      <c r="P313" s="15"/>
    </row>
    <row r="314">
      <c r="E314" s="16"/>
      <c r="F314" s="17"/>
      <c r="G314" s="17"/>
      <c r="H314" s="17"/>
      <c r="P314" s="15"/>
    </row>
    <row r="315">
      <c r="E315" s="16"/>
      <c r="F315" s="17"/>
      <c r="G315" s="17"/>
      <c r="H315" s="17"/>
      <c r="P315" s="15"/>
    </row>
    <row r="316">
      <c r="E316" s="16"/>
      <c r="F316" s="17"/>
      <c r="G316" s="17"/>
      <c r="H316" s="17"/>
      <c r="P316" s="15"/>
    </row>
    <row r="317">
      <c r="E317" s="16"/>
      <c r="F317" s="17"/>
      <c r="G317" s="17"/>
      <c r="H317" s="17"/>
      <c r="P317" s="15"/>
    </row>
    <row r="318">
      <c r="E318" s="16"/>
      <c r="F318" s="17"/>
      <c r="G318" s="17"/>
      <c r="H318" s="17"/>
      <c r="P318" s="15"/>
    </row>
    <row r="319">
      <c r="E319" s="16"/>
      <c r="F319" s="17"/>
      <c r="G319" s="17"/>
      <c r="H319" s="17"/>
      <c r="P319" s="15"/>
    </row>
    <row r="320">
      <c r="E320" s="16"/>
      <c r="F320" s="17"/>
      <c r="G320" s="17"/>
      <c r="H320" s="17"/>
      <c r="P320" s="15"/>
    </row>
    <row r="321">
      <c r="E321" s="16"/>
      <c r="F321" s="17"/>
      <c r="G321" s="17"/>
      <c r="H321" s="17"/>
      <c r="P321" s="15"/>
    </row>
    <row r="322">
      <c r="E322" s="16"/>
      <c r="F322" s="17"/>
      <c r="G322" s="17"/>
      <c r="H322" s="17"/>
      <c r="P322" s="15"/>
    </row>
    <row r="323">
      <c r="E323" s="16"/>
      <c r="F323" s="17"/>
      <c r="G323" s="17"/>
      <c r="H323" s="17"/>
      <c r="P323" s="15"/>
    </row>
    <row r="324">
      <c r="E324" s="16"/>
      <c r="F324" s="17"/>
      <c r="G324" s="17"/>
      <c r="H324" s="17"/>
      <c r="P324" s="15"/>
    </row>
    <row r="325">
      <c r="E325" s="16"/>
      <c r="F325" s="17"/>
      <c r="G325" s="17"/>
      <c r="H325" s="17"/>
      <c r="P325" s="15"/>
    </row>
    <row r="326">
      <c r="E326" s="16"/>
      <c r="F326" s="17"/>
      <c r="G326" s="17"/>
      <c r="H326" s="17"/>
      <c r="P326" s="15"/>
    </row>
    <row r="327">
      <c r="E327" s="16"/>
      <c r="F327" s="17"/>
      <c r="G327" s="17"/>
      <c r="H327" s="17"/>
      <c r="P327" s="15"/>
    </row>
    <row r="328">
      <c r="E328" s="16"/>
      <c r="F328" s="17"/>
      <c r="G328" s="17"/>
      <c r="H328" s="17"/>
      <c r="P328" s="15"/>
    </row>
    <row r="329">
      <c r="E329" s="16"/>
      <c r="F329" s="17"/>
      <c r="G329" s="17"/>
      <c r="H329" s="17"/>
      <c r="P329" s="15"/>
    </row>
    <row r="330">
      <c r="E330" s="16"/>
      <c r="F330" s="17"/>
      <c r="G330" s="17"/>
      <c r="H330" s="17"/>
      <c r="P330" s="15"/>
    </row>
    <row r="331">
      <c r="E331" s="16"/>
      <c r="F331" s="17"/>
      <c r="G331" s="17"/>
      <c r="H331" s="17"/>
      <c r="P331" s="15"/>
    </row>
    <row r="332">
      <c r="E332" s="16"/>
      <c r="F332" s="17"/>
      <c r="G332" s="17"/>
      <c r="H332" s="17"/>
      <c r="P332" s="15"/>
    </row>
    <row r="333">
      <c r="E333" s="16"/>
      <c r="F333" s="17"/>
      <c r="G333" s="17"/>
      <c r="H333" s="17"/>
      <c r="P333" s="15"/>
    </row>
    <row r="334">
      <c r="E334" s="16"/>
      <c r="F334" s="17"/>
      <c r="G334" s="17"/>
      <c r="H334" s="17"/>
      <c r="P334" s="15"/>
    </row>
    <row r="335">
      <c r="E335" s="16"/>
      <c r="F335" s="17"/>
      <c r="G335" s="17"/>
      <c r="H335" s="17"/>
      <c r="P335" s="15"/>
    </row>
    <row r="336">
      <c r="E336" s="16"/>
      <c r="F336" s="17"/>
      <c r="G336" s="17"/>
      <c r="H336" s="17"/>
      <c r="P336" s="15"/>
    </row>
    <row r="337">
      <c r="E337" s="16"/>
      <c r="F337" s="17"/>
      <c r="G337" s="17"/>
      <c r="H337" s="17"/>
      <c r="P337" s="15"/>
    </row>
    <row r="338">
      <c r="E338" s="16"/>
      <c r="F338" s="17"/>
      <c r="G338" s="17"/>
      <c r="H338" s="17"/>
      <c r="P338" s="15"/>
    </row>
    <row r="339">
      <c r="E339" s="16"/>
      <c r="F339" s="17"/>
      <c r="G339" s="17"/>
      <c r="H339" s="17"/>
      <c r="P339" s="15"/>
    </row>
    <row r="340">
      <c r="E340" s="16"/>
      <c r="F340" s="17"/>
      <c r="G340" s="17"/>
      <c r="H340" s="17"/>
      <c r="P340" s="15"/>
    </row>
    <row r="341">
      <c r="E341" s="16"/>
      <c r="F341" s="17"/>
      <c r="G341" s="17"/>
      <c r="H341" s="17"/>
      <c r="P341" s="15"/>
    </row>
    <row r="342">
      <c r="E342" s="16"/>
      <c r="F342" s="17"/>
      <c r="G342" s="17"/>
      <c r="H342" s="17"/>
      <c r="P342" s="15"/>
    </row>
    <row r="343">
      <c r="E343" s="16"/>
      <c r="F343" s="17"/>
      <c r="G343" s="17"/>
      <c r="H343" s="17"/>
      <c r="P343" s="15"/>
    </row>
    <row r="344">
      <c r="E344" s="16"/>
      <c r="F344" s="17"/>
      <c r="G344" s="17"/>
      <c r="H344" s="17"/>
      <c r="P344" s="15"/>
    </row>
    <row r="345">
      <c r="E345" s="16"/>
      <c r="F345" s="17"/>
      <c r="G345" s="17"/>
      <c r="H345" s="17"/>
      <c r="P345" s="15"/>
    </row>
    <row r="346">
      <c r="E346" s="16"/>
      <c r="F346" s="17"/>
      <c r="G346" s="17"/>
      <c r="H346" s="17"/>
      <c r="P346" s="15"/>
    </row>
    <row r="347">
      <c r="E347" s="16"/>
      <c r="F347" s="17"/>
      <c r="G347" s="17"/>
      <c r="H347" s="17"/>
      <c r="P347" s="15"/>
    </row>
    <row r="348">
      <c r="E348" s="16"/>
      <c r="F348" s="17"/>
      <c r="G348" s="17"/>
      <c r="H348" s="17"/>
      <c r="P348" s="15"/>
    </row>
    <row r="349">
      <c r="E349" s="16"/>
      <c r="F349" s="17"/>
      <c r="G349" s="17"/>
      <c r="H349" s="17"/>
      <c r="P349" s="15"/>
    </row>
    <row r="350">
      <c r="E350" s="16"/>
      <c r="F350" s="17"/>
      <c r="G350" s="17"/>
      <c r="H350" s="17"/>
      <c r="P350" s="15"/>
    </row>
    <row r="351">
      <c r="E351" s="16"/>
      <c r="F351" s="17"/>
      <c r="G351" s="17"/>
      <c r="H351" s="17"/>
      <c r="P351" s="15"/>
    </row>
    <row r="352">
      <c r="E352" s="16"/>
      <c r="F352" s="17"/>
      <c r="G352" s="17"/>
      <c r="H352" s="17"/>
      <c r="P352" s="15"/>
    </row>
    <row r="353">
      <c r="E353" s="16"/>
      <c r="F353" s="17"/>
      <c r="G353" s="17"/>
      <c r="H353" s="17"/>
      <c r="P353" s="15"/>
    </row>
    <row r="354">
      <c r="E354" s="16"/>
      <c r="F354" s="17"/>
      <c r="G354" s="17"/>
      <c r="H354" s="17"/>
      <c r="P354" s="15"/>
    </row>
    <row r="355">
      <c r="E355" s="16"/>
      <c r="F355" s="17"/>
      <c r="G355" s="17"/>
      <c r="H355" s="17"/>
      <c r="P355" s="15"/>
    </row>
    <row r="356">
      <c r="E356" s="16"/>
      <c r="F356" s="17"/>
      <c r="G356" s="17"/>
      <c r="H356" s="17"/>
      <c r="P356" s="15"/>
    </row>
    <row r="357">
      <c r="E357" s="16"/>
      <c r="F357" s="17"/>
      <c r="G357" s="17"/>
      <c r="H357" s="17"/>
      <c r="P357" s="15"/>
    </row>
    <row r="358">
      <c r="E358" s="16"/>
      <c r="F358" s="17"/>
      <c r="G358" s="17"/>
      <c r="H358" s="17"/>
      <c r="P358" s="15"/>
    </row>
    <row r="359">
      <c r="E359" s="16"/>
      <c r="F359" s="17"/>
      <c r="G359" s="17"/>
      <c r="H359" s="17"/>
      <c r="P359" s="15"/>
    </row>
    <row r="360">
      <c r="E360" s="16"/>
      <c r="F360" s="17"/>
      <c r="G360" s="17"/>
      <c r="H360" s="17"/>
      <c r="P360" s="15"/>
    </row>
    <row r="361">
      <c r="E361" s="16"/>
      <c r="F361" s="17"/>
      <c r="G361" s="17"/>
      <c r="H361" s="17"/>
      <c r="P361" s="15"/>
    </row>
    <row r="362">
      <c r="E362" s="16"/>
      <c r="F362" s="17"/>
      <c r="G362" s="17"/>
      <c r="H362" s="17"/>
      <c r="P362" s="15"/>
    </row>
    <row r="363">
      <c r="E363" s="16"/>
      <c r="F363" s="17"/>
      <c r="G363" s="17"/>
      <c r="H363" s="17"/>
      <c r="P363" s="15"/>
    </row>
    <row r="364">
      <c r="E364" s="16"/>
      <c r="F364" s="17"/>
      <c r="G364" s="17"/>
      <c r="H364" s="17"/>
      <c r="P364" s="15"/>
    </row>
    <row r="365">
      <c r="E365" s="16"/>
      <c r="F365" s="17"/>
      <c r="G365" s="17"/>
      <c r="H365" s="17"/>
      <c r="P365" s="15"/>
    </row>
    <row r="366">
      <c r="E366" s="16"/>
      <c r="F366" s="17"/>
      <c r="G366" s="17"/>
      <c r="H366" s="17"/>
      <c r="P366" s="15"/>
    </row>
    <row r="367">
      <c r="E367" s="16"/>
      <c r="F367" s="17"/>
      <c r="G367" s="17"/>
      <c r="H367" s="17"/>
      <c r="P367" s="15"/>
    </row>
    <row r="368">
      <c r="E368" s="16"/>
      <c r="F368" s="17"/>
      <c r="G368" s="17"/>
      <c r="H368" s="17"/>
      <c r="P368" s="15"/>
    </row>
    <row r="369">
      <c r="E369" s="16"/>
      <c r="F369" s="17"/>
      <c r="G369" s="17"/>
      <c r="H369" s="17"/>
      <c r="P369" s="15"/>
    </row>
    <row r="370">
      <c r="E370" s="16"/>
      <c r="F370" s="17"/>
      <c r="G370" s="17"/>
      <c r="H370" s="17"/>
      <c r="P370" s="15"/>
    </row>
    <row r="371">
      <c r="E371" s="16"/>
      <c r="F371" s="17"/>
      <c r="G371" s="17"/>
      <c r="H371" s="17"/>
      <c r="P371" s="15"/>
    </row>
    <row r="372">
      <c r="E372" s="16"/>
      <c r="F372" s="17"/>
      <c r="G372" s="17"/>
      <c r="H372" s="17"/>
      <c r="P372" s="15"/>
    </row>
    <row r="373">
      <c r="E373" s="16"/>
      <c r="F373" s="17"/>
      <c r="G373" s="17"/>
      <c r="H373" s="17"/>
      <c r="P373" s="15"/>
    </row>
    <row r="374">
      <c r="E374" s="16"/>
      <c r="F374" s="17"/>
      <c r="G374" s="17"/>
      <c r="H374" s="17"/>
      <c r="P374" s="15"/>
    </row>
    <row r="375">
      <c r="E375" s="16"/>
      <c r="F375" s="17"/>
      <c r="G375" s="17"/>
      <c r="H375" s="17"/>
      <c r="P375" s="15"/>
    </row>
    <row r="376">
      <c r="E376" s="16"/>
      <c r="F376" s="17"/>
      <c r="G376" s="17"/>
      <c r="H376" s="17"/>
      <c r="P376" s="15"/>
    </row>
    <row r="377">
      <c r="E377" s="16"/>
      <c r="F377" s="17"/>
      <c r="G377" s="17"/>
      <c r="H377" s="17"/>
      <c r="P377" s="15"/>
    </row>
    <row r="378">
      <c r="E378" s="16"/>
      <c r="F378" s="17"/>
      <c r="G378" s="17"/>
      <c r="H378" s="17"/>
      <c r="P378" s="15"/>
    </row>
    <row r="379">
      <c r="E379" s="16"/>
      <c r="F379" s="17"/>
      <c r="G379" s="17"/>
      <c r="H379" s="17"/>
      <c r="P379" s="15"/>
    </row>
    <row r="380">
      <c r="E380" s="16"/>
      <c r="F380" s="17"/>
      <c r="G380" s="17"/>
      <c r="H380" s="17"/>
      <c r="P380" s="15"/>
    </row>
    <row r="381">
      <c r="E381" s="16"/>
      <c r="F381" s="17"/>
      <c r="G381" s="17"/>
      <c r="H381" s="17"/>
      <c r="P381" s="15"/>
    </row>
    <row r="382">
      <c r="E382" s="16"/>
      <c r="F382" s="17"/>
      <c r="G382" s="17"/>
      <c r="H382" s="17"/>
      <c r="P382" s="15"/>
    </row>
    <row r="383">
      <c r="E383" s="16"/>
      <c r="F383" s="17"/>
      <c r="G383" s="17"/>
      <c r="H383" s="17"/>
      <c r="P383" s="15"/>
    </row>
    <row r="384">
      <c r="E384" s="16"/>
      <c r="F384" s="17"/>
      <c r="G384" s="17"/>
      <c r="H384" s="17"/>
      <c r="P384" s="15"/>
    </row>
    <row r="385">
      <c r="E385" s="16"/>
      <c r="F385" s="17"/>
      <c r="G385" s="17"/>
      <c r="H385" s="17"/>
      <c r="P385" s="15"/>
    </row>
    <row r="386">
      <c r="E386" s="16"/>
      <c r="F386" s="17"/>
      <c r="G386" s="17"/>
      <c r="H386" s="17"/>
      <c r="P386" s="15"/>
    </row>
    <row r="387">
      <c r="E387" s="16"/>
      <c r="F387" s="17"/>
      <c r="G387" s="17"/>
      <c r="H387" s="17"/>
      <c r="P387" s="15"/>
    </row>
    <row r="388">
      <c r="E388" s="16"/>
      <c r="F388" s="17"/>
      <c r="G388" s="17"/>
      <c r="H388" s="17"/>
      <c r="P388" s="15"/>
    </row>
    <row r="389">
      <c r="E389" s="16"/>
      <c r="F389" s="17"/>
      <c r="G389" s="17"/>
      <c r="H389" s="17"/>
      <c r="P389" s="15"/>
    </row>
    <row r="390">
      <c r="E390" s="16"/>
      <c r="F390" s="17"/>
      <c r="G390" s="17"/>
      <c r="H390" s="17"/>
      <c r="P390" s="15"/>
    </row>
    <row r="391">
      <c r="E391" s="16"/>
      <c r="F391" s="17"/>
      <c r="G391" s="17"/>
      <c r="H391" s="17"/>
      <c r="P391" s="15"/>
    </row>
    <row r="392">
      <c r="E392" s="16"/>
      <c r="F392" s="17"/>
      <c r="G392" s="17"/>
      <c r="H392" s="17"/>
      <c r="P392" s="15"/>
    </row>
    <row r="393">
      <c r="E393" s="16"/>
      <c r="F393" s="17"/>
      <c r="G393" s="17"/>
      <c r="H393" s="17"/>
      <c r="P393" s="15"/>
    </row>
    <row r="394">
      <c r="E394" s="16"/>
      <c r="F394" s="17"/>
      <c r="G394" s="17"/>
      <c r="H394" s="17"/>
      <c r="P394" s="15"/>
    </row>
    <row r="395">
      <c r="E395" s="16"/>
      <c r="F395" s="17"/>
      <c r="G395" s="17"/>
      <c r="H395" s="17"/>
      <c r="P395" s="15"/>
    </row>
    <row r="396">
      <c r="E396" s="16"/>
      <c r="F396" s="17"/>
      <c r="G396" s="17"/>
      <c r="H396" s="17"/>
      <c r="P396" s="15"/>
    </row>
    <row r="397">
      <c r="E397" s="16"/>
      <c r="F397" s="17"/>
      <c r="G397" s="17"/>
      <c r="H397" s="17"/>
      <c r="P397" s="15"/>
    </row>
    <row r="398">
      <c r="E398" s="16"/>
      <c r="F398" s="17"/>
      <c r="G398" s="17"/>
      <c r="H398" s="17"/>
      <c r="P398" s="15"/>
    </row>
    <row r="399">
      <c r="E399" s="16"/>
      <c r="F399" s="17"/>
      <c r="G399" s="17"/>
      <c r="H399" s="17"/>
      <c r="P399" s="15"/>
    </row>
    <row r="400">
      <c r="E400" s="16"/>
      <c r="F400" s="17"/>
      <c r="G400" s="17"/>
      <c r="H400" s="17"/>
      <c r="P400" s="15"/>
    </row>
    <row r="401">
      <c r="E401" s="16"/>
      <c r="F401" s="17"/>
      <c r="G401" s="17"/>
      <c r="H401" s="17"/>
      <c r="P401" s="15"/>
    </row>
    <row r="402">
      <c r="E402" s="16"/>
      <c r="F402" s="17"/>
      <c r="G402" s="17"/>
      <c r="H402" s="17"/>
      <c r="P402" s="15"/>
    </row>
    <row r="403">
      <c r="E403" s="16"/>
      <c r="F403" s="17"/>
      <c r="G403" s="17"/>
      <c r="H403" s="17"/>
      <c r="P403" s="15"/>
    </row>
    <row r="404">
      <c r="E404" s="16"/>
      <c r="F404" s="17"/>
      <c r="G404" s="17"/>
      <c r="H404" s="17"/>
      <c r="P404" s="15"/>
    </row>
    <row r="405">
      <c r="E405" s="16"/>
      <c r="F405" s="17"/>
      <c r="G405" s="17"/>
      <c r="H405" s="17"/>
      <c r="P405" s="15"/>
    </row>
    <row r="406">
      <c r="E406" s="16"/>
      <c r="F406" s="17"/>
      <c r="G406" s="17"/>
      <c r="H406" s="17"/>
      <c r="P406" s="15"/>
    </row>
    <row r="407">
      <c r="E407" s="16"/>
      <c r="F407" s="17"/>
      <c r="G407" s="17"/>
      <c r="H407" s="17"/>
      <c r="P407" s="15"/>
    </row>
    <row r="408">
      <c r="E408" s="16"/>
      <c r="F408" s="17"/>
      <c r="G408" s="17"/>
      <c r="H408" s="17"/>
      <c r="P408" s="15"/>
    </row>
    <row r="409">
      <c r="E409" s="16"/>
      <c r="F409" s="17"/>
      <c r="G409" s="17"/>
      <c r="H409" s="17"/>
      <c r="P409" s="15"/>
    </row>
    <row r="410">
      <c r="E410" s="16"/>
      <c r="F410" s="17"/>
      <c r="G410" s="17"/>
      <c r="H410" s="17"/>
      <c r="P410" s="15"/>
    </row>
    <row r="411">
      <c r="E411" s="16"/>
      <c r="F411" s="17"/>
      <c r="G411" s="17"/>
      <c r="H411" s="17"/>
      <c r="P411" s="15"/>
    </row>
    <row r="412">
      <c r="E412" s="16"/>
      <c r="F412" s="17"/>
      <c r="G412" s="17"/>
      <c r="H412" s="17"/>
      <c r="P412" s="15"/>
    </row>
    <row r="413">
      <c r="E413" s="16"/>
      <c r="F413" s="17"/>
      <c r="G413" s="17"/>
      <c r="H413" s="17"/>
      <c r="P413" s="15"/>
    </row>
    <row r="414">
      <c r="E414" s="16"/>
      <c r="F414" s="17"/>
      <c r="G414" s="17"/>
      <c r="H414" s="17"/>
      <c r="P414" s="15"/>
    </row>
    <row r="415">
      <c r="E415" s="16"/>
      <c r="F415" s="17"/>
      <c r="G415" s="17"/>
      <c r="H415" s="17"/>
      <c r="P415" s="15"/>
    </row>
    <row r="416">
      <c r="E416" s="16"/>
      <c r="F416" s="17"/>
      <c r="G416" s="17"/>
      <c r="H416" s="17"/>
      <c r="P416" s="15"/>
    </row>
    <row r="417">
      <c r="E417" s="16"/>
      <c r="F417" s="17"/>
      <c r="G417" s="17"/>
      <c r="H417" s="17"/>
      <c r="P417" s="15"/>
    </row>
    <row r="418">
      <c r="E418" s="16"/>
      <c r="F418" s="17"/>
      <c r="G418" s="17"/>
      <c r="H418" s="17"/>
      <c r="P418" s="15"/>
    </row>
    <row r="419">
      <c r="E419" s="16"/>
      <c r="F419" s="17"/>
      <c r="G419" s="17"/>
      <c r="H419" s="17"/>
      <c r="P419" s="15"/>
    </row>
    <row r="420">
      <c r="E420" s="16"/>
      <c r="F420" s="17"/>
      <c r="G420" s="17"/>
      <c r="H420" s="17"/>
      <c r="P420" s="15"/>
    </row>
    <row r="421">
      <c r="E421" s="16"/>
      <c r="F421" s="17"/>
      <c r="G421" s="17"/>
      <c r="H421" s="17"/>
      <c r="P421" s="15"/>
    </row>
    <row r="422">
      <c r="E422" s="16"/>
      <c r="F422" s="17"/>
      <c r="G422" s="17"/>
      <c r="H422" s="17"/>
      <c r="P422" s="15"/>
    </row>
    <row r="423">
      <c r="E423" s="16"/>
      <c r="F423" s="17"/>
      <c r="G423" s="17"/>
      <c r="H423" s="17"/>
      <c r="P423" s="15"/>
    </row>
    <row r="424">
      <c r="E424" s="16"/>
      <c r="F424" s="17"/>
      <c r="G424" s="17"/>
      <c r="H424" s="17"/>
      <c r="P424" s="15"/>
    </row>
    <row r="425">
      <c r="E425" s="16"/>
      <c r="F425" s="17"/>
      <c r="G425" s="17"/>
      <c r="H425" s="17"/>
      <c r="P425" s="15"/>
    </row>
    <row r="426">
      <c r="E426" s="16"/>
      <c r="F426" s="17"/>
      <c r="G426" s="17"/>
      <c r="H426" s="17"/>
      <c r="P426" s="15"/>
    </row>
    <row r="427">
      <c r="E427" s="16"/>
      <c r="F427" s="17"/>
      <c r="G427" s="17"/>
      <c r="H427" s="17"/>
      <c r="P427" s="15"/>
    </row>
    <row r="428">
      <c r="E428" s="16"/>
      <c r="F428" s="17"/>
      <c r="G428" s="17"/>
      <c r="H428" s="17"/>
      <c r="P428" s="15"/>
    </row>
    <row r="429">
      <c r="E429" s="16"/>
      <c r="F429" s="17"/>
      <c r="G429" s="17"/>
      <c r="H429" s="17"/>
      <c r="P429" s="15"/>
    </row>
    <row r="430">
      <c r="E430" s="16"/>
      <c r="F430" s="17"/>
      <c r="G430" s="17"/>
      <c r="H430" s="17"/>
      <c r="P430" s="15"/>
    </row>
    <row r="431">
      <c r="E431" s="16"/>
      <c r="F431" s="17"/>
      <c r="G431" s="17"/>
      <c r="H431" s="17"/>
      <c r="P431" s="15"/>
    </row>
    <row r="432">
      <c r="E432" s="16"/>
      <c r="F432" s="17"/>
      <c r="G432" s="17"/>
      <c r="H432" s="17"/>
      <c r="P432" s="15"/>
    </row>
    <row r="433">
      <c r="E433" s="16"/>
      <c r="F433" s="17"/>
      <c r="G433" s="17"/>
      <c r="H433" s="17"/>
      <c r="P433" s="15"/>
    </row>
    <row r="434">
      <c r="E434" s="16"/>
      <c r="F434" s="17"/>
      <c r="G434" s="17"/>
      <c r="H434" s="17"/>
      <c r="P434" s="15"/>
    </row>
    <row r="435">
      <c r="E435" s="16"/>
      <c r="F435" s="17"/>
      <c r="G435" s="17"/>
      <c r="H435" s="17"/>
      <c r="P435" s="15"/>
    </row>
    <row r="436">
      <c r="E436" s="16"/>
      <c r="F436" s="17"/>
      <c r="G436" s="17"/>
      <c r="H436" s="17"/>
      <c r="P436" s="15"/>
    </row>
    <row r="437">
      <c r="E437" s="16"/>
      <c r="F437" s="17"/>
      <c r="G437" s="17"/>
      <c r="H437" s="17"/>
      <c r="P437" s="15"/>
    </row>
    <row r="438">
      <c r="E438" s="16"/>
      <c r="F438" s="17"/>
      <c r="G438" s="17"/>
      <c r="H438" s="17"/>
      <c r="P438" s="15"/>
    </row>
    <row r="439">
      <c r="E439" s="16"/>
      <c r="F439" s="17"/>
      <c r="G439" s="17"/>
      <c r="H439" s="17"/>
      <c r="P439" s="15"/>
    </row>
    <row r="440">
      <c r="E440" s="16"/>
      <c r="F440" s="17"/>
      <c r="G440" s="17"/>
      <c r="H440" s="17"/>
      <c r="P440" s="15"/>
    </row>
    <row r="441">
      <c r="E441" s="16"/>
      <c r="F441" s="17"/>
      <c r="G441" s="17"/>
      <c r="H441" s="17"/>
      <c r="P441" s="15"/>
    </row>
    <row r="442">
      <c r="E442" s="16"/>
      <c r="F442" s="17"/>
      <c r="G442" s="17"/>
      <c r="H442" s="17"/>
      <c r="P442" s="15"/>
    </row>
    <row r="443">
      <c r="E443" s="16"/>
      <c r="F443" s="17"/>
      <c r="G443" s="17"/>
      <c r="H443" s="17"/>
      <c r="P443" s="15"/>
    </row>
    <row r="444">
      <c r="E444" s="16"/>
      <c r="F444" s="17"/>
      <c r="G444" s="17"/>
      <c r="H444" s="17"/>
      <c r="P444" s="15"/>
    </row>
    <row r="445">
      <c r="E445" s="16"/>
      <c r="F445" s="17"/>
      <c r="G445" s="17"/>
      <c r="H445" s="17"/>
      <c r="P445" s="15"/>
    </row>
    <row r="446">
      <c r="E446" s="16"/>
      <c r="F446" s="17"/>
      <c r="G446" s="17"/>
      <c r="H446" s="17"/>
      <c r="P446" s="15"/>
    </row>
    <row r="447">
      <c r="E447" s="16"/>
      <c r="F447" s="17"/>
      <c r="G447" s="17"/>
      <c r="H447" s="17"/>
      <c r="P447" s="15"/>
    </row>
    <row r="448">
      <c r="E448" s="16"/>
      <c r="F448" s="17"/>
      <c r="G448" s="17"/>
      <c r="H448" s="17"/>
      <c r="P448" s="15"/>
    </row>
    <row r="449">
      <c r="E449" s="16"/>
      <c r="F449" s="17"/>
      <c r="G449" s="17"/>
      <c r="H449" s="17"/>
      <c r="P449" s="15"/>
    </row>
    <row r="450">
      <c r="E450" s="16"/>
      <c r="F450" s="17"/>
      <c r="G450" s="17"/>
      <c r="H450" s="17"/>
      <c r="P450" s="15"/>
    </row>
    <row r="451">
      <c r="E451" s="16"/>
      <c r="F451" s="17"/>
      <c r="G451" s="17"/>
      <c r="H451" s="17"/>
      <c r="P451" s="15"/>
    </row>
    <row r="452">
      <c r="E452" s="16"/>
      <c r="F452" s="17"/>
      <c r="G452" s="17"/>
      <c r="H452" s="17"/>
      <c r="P452" s="15"/>
    </row>
    <row r="453">
      <c r="E453" s="16"/>
      <c r="F453" s="17"/>
      <c r="G453" s="17"/>
      <c r="H453" s="17"/>
      <c r="P453" s="15"/>
    </row>
    <row r="454">
      <c r="E454" s="16"/>
      <c r="F454" s="17"/>
      <c r="G454" s="17"/>
      <c r="H454" s="17"/>
      <c r="P454" s="15"/>
    </row>
    <row r="455">
      <c r="E455" s="16"/>
      <c r="F455" s="17"/>
      <c r="G455" s="17"/>
      <c r="H455" s="17"/>
      <c r="P455" s="15"/>
    </row>
    <row r="456">
      <c r="E456" s="16"/>
      <c r="F456" s="17"/>
      <c r="G456" s="17"/>
      <c r="H456" s="17"/>
      <c r="P456" s="15"/>
    </row>
    <row r="457">
      <c r="E457" s="16"/>
      <c r="F457" s="17"/>
      <c r="G457" s="17"/>
      <c r="H457" s="17"/>
      <c r="P457" s="15"/>
    </row>
    <row r="458">
      <c r="E458" s="16"/>
      <c r="F458" s="17"/>
      <c r="G458" s="17"/>
      <c r="H458" s="17"/>
      <c r="P458" s="15"/>
    </row>
    <row r="459">
      <c r="E459" s="16"/>
      <c r="F459" s="17"/>
      <c r="G459" s="17"/>
      <c r="H459" s="17"/>
      <c r="P459" s="15"/>
    </row>
    <row r="460">
      <c r="E460" s="16"/>
      <c r="F460" s="17"/>
      <c r="G460" s="17"/>
      <c r="H460" s="17"/>
      <c r="P460" s="15"/>
    </row>
    <row r="461">
      <c r="E461" s="16"/>
      <c r="F461" s="17"/>
      <c r="G461" s="17"/>
      <c r="H461" s="17"/>
      <c r="P461" s="15"/>
    </row>
    <row r="462">
      <c r="E462" s="16"/>
      <c r="F462" s="17"/>
      <c r="G462" s="17"/>
      <c r="H462" s="17"/>
      <c r="P462" s="15"/>
    </row>
    <row r="463">
      <c r="E463" s="16"/>
      <c r="F463" s="17"/>
      <c r="G463" s="17"/>
      <c r="H463" s="17"/>
      <c r="P463" s="15"/>
    </row>
    <row r="464">
      <c r="E464" s="16"/>
      <c r="F464" s="17"/>
      <c r="G464" s="17"/>
      <c r="H464" s="17"/>
      <c r="P464" s="15"/>
    </row>
    <row r="465">
      <c r="E465" s="16"/>
      <c r="F465" s="17"/>
      <c r="G465" s="17"/>
      <c r="H465" s="17"/>
      <c r="P465" s="15"/>
    </row>
    <row r="466">
      <c r="E466" s="16"/>
      <c r="F466" s="17"/>
      <c r="G466" s="17"/>
      <c r="H466" s="17"/>
      <c r="P466" s="15"/>
    </row>
    <row r="467">
      <c r="E467" s="16"/>
      <c r="F467" s="17"/>
      <c r="G467" s="17"/>
      <c r="H467" s="17"/>
      <c r="P467" s="15"/>
    </row>
    <row r="468">
      <c r="E468" s="16"/>
      <c r="F468" s="17"/>
      <c r="G468" s="17"/>
      <c r="H468" s="17"/>
      <c r="P468" s="15"/>
    </row>
    <row r="469">
      <c r="E469" s="16"/>
      <c r="F469" s="17"/>
      <c r="G469" s="17"/>
      <c r="H469" s="17"/>
      <c r="P469" s="15"/>
    </row>
    <row r="470">
      <c r="E470" s="16"/>
      <c r="F470" s="17"/>
      <c r="G470" s="17"/>
      <c r="H470" s="17"/>
      <c r="P470" s="15"/>
    </row>
    <row r="471">
      <c r="E471" s="16"/>
      <c r="F471" s="17"/>
      <c r="G471" s="17"/>
      <c r="H471" s="17"/>
      <c r="P471" s="15"/>
    </row>
    <row r="472">
      <c r="E472" s="16"/>
      <c r="F472" s="17"/>
      <c r="G472" s="17"/>
      <c r="H472" s="17"/>
      <c r="P472" s="15"/>
    </row>
    <row r="473">
      <c r="E473" s="16"/>
      <c r="F473" s="17"/>
      <c r="G473" s="17"/>
      <c r="H473" s="17"/>
      <c r="P473" s="15"/>
    </row>
    <row r="474">
      <c r="E474" s="16"/>
      <c r="F474" s="17"/>
      <c r="G474" s="17"/>
      <c r="H474" s="17"/>
      <c r="P474" s="15"/>
    </row>
    <row r="475">
      <c r="E475" s="16"/>
      <c r="F475" s="17"/>
      <c r="G475" s="17"/>
      <c r="H475" s="17"/>
      <c r="P475" s="15"/>
    </row>
    <row r="476">
      <c r="E476" s="16"/>
      <c r="F476" s="17"/>
      <c r="G476" s="17"/>
      <c r="H476" s="17"/>
      <c r="P476" s="15"/>
    </row>
    <row r="477">
      <c r="E477" s="16"/>
      <c r="F477" s="17"/>
      <c r="G477" s="17"/>
      <c r="H477" s="17"/>
      <c r="P477" s="15"/>
    </row>
    <row r="478">
      <c r="E478" s="16"/>
      <c r="F478" s="17"/>
      <c r="G478" s="17"/>
      <c r="H478" s="17"/>
      <c r="P478" s="15"/>
    </row>
    <row r="479">
      <c r="E479" s="16"/>
      <c r="F479" s="17"/>
      <c r="G479" s="17"/>
      <c r="H479" s="17"/>
      <c r="P479" s="15"/>
    </row>
    <row r="480">
      <c r="E480" s="16"/>
      <c r="F480" s="17"/>
      <c r="G480" s="17"/>
      <c r="H480" s="17"/>
      <c r="P480" s="15"/>
    </row>
    <row r="481">
      <c r="E481" s="16"/>
      <c r="F481" s="17"/>
      <c r="G481" s="17"/>
      <c r="H481" s="17"/>
      <c r="P481" s="15"/>
    </row>
    <row r="482">
      <c r="E482" s="16"/>
      <c r="F482" s="17"/>
      <c r="G482" s="17"/>
      <c r="H482" s="17"/>
      <c r="P482" s="15"/>
    </row>
    <row r="483">
      <c r="E483" s="16"/>
      <c r="F483" s="17"/>
      <c r="G483" s="17"/>
      <c r="H483" s="17"/>
      <c r="P483" s="15"/>
    </row>
    <row r="484">
      <c r="E484" s="16"/>
      <c r="F484" s="17"/>
      <c r="G484" s="17"/>
      <c r="H484" s="17"/>
      <c r="P484" s="15"/>
    </row>
    <row r="485">
      <c r="E485" s="16"/>
      <c r="F485" s="17"/>
      <c r="G485" s="17"/>
      <c r="H485" s="17"/>
      <c r="P485" s="15"/>
    </row>
    <row r="486">
      <c r="E486" s="16"/>
      <c r="F486" s="17"/>
      <c r="G486" s="17"/>
      <c r="H486" s="17"/>
      <c r="P486" s="15"/>
    </row>
    <row r="487">
      <c r="E487" s="16"/>
      <c r="F487" s="17"/>
      <c r="G487" s="17"/>
      <c r="H487" s="17"/>
      <c r="P487" s="15"/>
    </row>
    <row r="488">
      <c r="E488" s="16"/>
      <c r="F488" s="17"/>
      <c r="G488" s="17"/>
      <c r="H488" s="17"/>
      <c r="P488" s="15"/>
    </row>
    <row r="489">
      <c r="E489" s="16"/>
      <c r="F489" s="17"/>
      <c r="G489" s="17"/>
      <c r="H489" s="17"/>
      <c r="P489" s="15"/>
    </row>
    <row r="490">
      <c r="E490" s="16"/>
      <c r="F490" s="17"/>
      <c r="G490" s="17"/>
      <c r="H490" s="17"/>
      <c r="P490" s="15"/>
    </row>
    <row r="491">
      <c r="E491" s="16"/>
      <c r="F491" s="17"/>
      <c r="G491" s="17"/>
      <c r="H491" s="17"/>
      <c r="P491" s="15"/>
    </row>
    <row r="492">
      <c r="E492" s="16"/>
      <c r="F492" s="17"/>
      <c r="G492" s="17"/>
      <c r="H492" s="17"/>
      <c r="P492" s="15"/>
    </row>
    <row r="493">
      <c r="E493" s="16"/>
      <c r="F493" s="17"/>
      <c r="G493" s="17"/>
      <c r="H493" s="17"/>
      <c r="P493" s="15"/>
    </row>
    <row r="494">
      <c r="E494" s="16"/>
      <c r="F494" s="17"/>
      <c r="G494" s="17"/>
      <c r="H494" s="17"/>
      <c r="P494" s="15"/>
    </row>
    <row r="495">
      <c r="E495" s="16"/>
      <c r="F495" s="17"/>
      <c r="G495" s="17"/>
      <c r="H495" s="17"/>
      <c r="P495" s="15"/>
    </row>
    <row r="496">
      <c r="E496" s="16"/>
      <c r="F496" s="17"/>
      <c r="G496" s="17"/>
      <c r="H496" s="17"/>
      <c r="P496" s="15"/>
    </row>
    <row r="497">
      <c r="E497" s="16"/>
      <c r="F497" s="17"/>
      <c r="G497" s="17"/>
      <c r="H497" s="17"/>
      <c r="P497" s="15"/>
    </row>
    <row r="498">
      <c r="E498" s="16"/>
      <c r="F498" s="17"/>
      <c r="G498" s="17"/>
      <c r="H498" s="17"/>
      <c r="P498" s="15"/>
    </row>
    <row r="499">
      <c r="E499" s="16"/>
      <c r="F499" s="17"/>
      <c r="G499" s="17"/>
      <c r="H499" s="17"/>
      <c r="P499" s="15"/>
    </row>
    <row r="500">
      <c r="E500" s="16"/>
      <c r="F500" s="17"/>
      <c r="G500" s="17"/>
      <c r="H500" s="17"/>
      <c r="P500" s="15"/>
    </row>
    <row r="501">
      <c r="E501" s="16"/>
      <c r="F501" s="17"/>
      <c r="G501" s="17"/>
      <c r="H501" s="17"/>
      <c r="P501" s="15"/>
    </row>
    <row r="502">
      <c r="E502" s="16"/>
      <c r="F502" s="17"/>
      <c r="G502" s="17"/>
      <c r="H502" s="17"/>
      <c r="P502" s="15"/>
    </row>
    <row r="503">
      <c r="E503" s="16"/>
      <c r="F503" s="17"/>
      <c r="G503" s="17"/>
      <c r="H503" s="17"/>
      <c r="P503" s="15"/>
    </row>
    <row r="504">
      <c r="E504" s="16"/>
      <c r="F504" s="17"/>
      <c r="G504" s="17"/>
      <c r="H504" s="17"/>
      <c r="P504" s="15"/>
    </row>
    <row r="505">
      <c r="E505" s="16"/>
      <c r="F505" s="17"/>
      <c r="G505" s="17"/>
      <c r="H505" s="17"/>
      <c r="P505" s="15"/>
    </row>
    <row r="506">
      <c r="E506" s="16"/>
      <c r="F506" s="17"/>
      <c r="G506" s="17"/>
      <c r="H506" s="17"/>
      <c r="P506" s="15"/>
    </row>
    <row r="507">
      <c r="E507" s="16"/>
      <c r="F507" s="17"/>
      <c r="G507" s="17"/>
      <c r="H507" s="17"/>
      <c r="P507" s="15"/>
    </row>
    <row r="508">
      <c r="E508" s="16"/>
      <c r="F508" s="17"/>
      <c r="G508" s="17"/>
      <c r="H508" s="17"/>
      <c r="P508" s="15"/>
    </row>
    <row r="509">
      <c r="E509" s="16"/>
      <c r="F509" s="17"/>
      <c r="G509" s="17"/>
      <c r="H509" s="17"/>
      <c r="P509" s="15"/>
    </row>
    <row r="510">
      <c r="E510" s="16"/>
      <c r="F510" s="17"/>
      <c r="G510" s="17"/>
      <c r="H510" s="17"/>
      <c r="P510" s="15"/>
    </row>
    <row r="511">
      <c r="E511" s="16"/>
      <c r="F511" s="17"/>
      <c r="G511" s="17"/>
      <c r="H511" s="17"/>
      <c r="P511" s="15"/>
    </row>
    <row r="512">
      <c r="E512" s="16"/>
      <c r="F512" s="17"/>
      <c r="G512" s="17"/>
      <c r="H512" s="17"/>
      <c r="P512" s="15"/>
    </row>
    <row r="513">
      <c r="E513" s="16"/>
      <c r="F513" s="17"/>
      <c r="G513" s="17"/>
      <c r="H513" s="17"/>
      <c r="P513" s="15"/>
    </row>
    <row r="514">
      <c r="E514" s="16"/>
      <c r="F514" s="17"/>
      <c r="G514" s="17"/>
      <c r="H514" s="17"/>
      <c r="P514" s="15"/>
    </row>
    <row r="515">
      <c r="E515" s="16"/>
      <c r="F515" s="17"/>
      <c r="G515" s="17"/>
      <c r="H515" s="17"/>
      <c r="P515" s="15"/>
    </row>
    <row r="516">
      <c r="E516" s="16"/>
      <c r="F516" s="17"/>
      <c r="G516" s="17"/>
      <c r="H516" s="17"/>
      <c r="P516" s="15"/>
    </row>
    <row r="517">
      <c r="E517" s="16"/>
      <c r="F517" s="17"/>
      <c r="G517" s="17"/>
      <c r="H517" s="17"/>
      <c r="P517" s="15"/>
    </row>
    <row r="518">
      <c r="E518" s="16"/>
      <c r="F518" s="17"/>
      <c r="G518" s="17"/>
      <c r="H518" s="17"/>
      <c r="P518" s="15"/>
    </row>
    <row r="519">
      <c r="E519" s="16"/>
      <c r="F519" s="17"/>
      <c r="G519" s="17"/>
      <c r="H519" s="17"/>
      <c r="P519" s="15"/>
    </row>
    <row r="520">
      <c r="E520" s="16"/>
      <c r="F520" s="17"/>
      <c r="G520" s="17"/>
      <c r="H520" s="17"/>
      <c r="P520" s="15"/>
    </row>
    <row r="521">
      <c r="E521" s="16"/>
      <c r="F521" s="17"/>
      <c r="G521" s="17"/>
      <c r="H521" s="17"/>
      <c r="P521" s="15"/>
    </row>
    <row r="522">
      <c r="E522" s="16"/>
      <c r="F522" s="17"/>
      <c r="G522" s="17"/>
      <c r="H522" s="17"/>
      <c r="P522" s="15"/>
    </row>
    <row r="523">
      <c r="E523" s="16"/>
      <c r="F523" s="17"/>
      <c r="G523" s="17"/>
      <c r="H523" s="17"/>
      <c r="P523" s="15"/>
    </row>
    <row r="524">
      <c r="E524" s="16"/>
      <c r="F524" s="17"/>
      <c r="G524" s="17"/>
      <c r="H524" s="17"/>
      <c r="P524" s="15"/>
    </row>
    <row r="525">
      <c r="E525" s="16"/>
      <c r="F525" s="17"/>
      <c r="G525" s="17"/>
      <c r="H525" s="17"/>
      <c r="P525" s="15"/>
    </row>
    <row r="526">
      <c r="E526" s="16"/>
      <c r="F526" s="17"/>
      <c r="G526" s="17"/>
      <c r="H526" s="17"/>
      <c r="P526" s="15"/>
    </row>
    <row r="527">
      <c r="E527" s="16"/>
      <c r="F527" s="17"/>
      <c r="G527" s="17"/>
      <c r="H527" s="17"/>
      <c r="P527" s="15"/>
    </row>
    <row r="528">
      <c r="E528" s="16"/>
      <c r="F528" s="17"/>
      <c r="G528" s="17"/>
      <c r="H528" s="17"/>
      <c r="P528" s="15"/>
    </row>
    <row r="529">
      <c r="E529" s="16"/>
      <c r="F529" s="17"/>
      <c r="G529" s="17"/>
      <c r="H529" s="17"/>
      <c r="P529" s="15"/>
    </row>
    <row r="530">
      <c r="E530" s="16"/>
      <c r="F530" s="17"/>
      <c r="G530" s="17"/>
      <c r="H530" s="17"/>
      <c r="P530" s="15"/>
    </row>
    <row r="531">
      <c r="E531" s="16"/>
      <c r="F531" s="17"/>
      <c r="G531" s="17"/>
      <c r="H531" s="17"/>
      <c r="P531" s="15"/>
    </row>
    <row r="532">
      <c r="E532" s="16"/>
      <c r="F532" s="17"/>
      <c r="G532" s="17"/>
      <c r="H532" s="17"/>
      <c r="P532" s="15"/>
    </row>
    <row r="533">
      <c r="E533" s="16"/>
      <c r="F533" s="17"/>
      <c r="G533" s="17"/>
      <c r="H533" s="17"/>
      <c r="P533" s="15"/>
    </row>
    <row r="534">
      <c r="E534" s="16"/>
      <c r="F534" s="17"/>
      <c r="G534" s="17"/>
      <c r="H534" s="17"/>
      <c r="P534" s="15"/>
    </row>
    <row r="535">
      <c r="E535" s="16"/>
      <c r="F535" s="17"/>
      <c r="G535" s="17"/>
      <c r="H535" s="17"/>
      <c r="P535" s="15"/>
    </row>
    <row r="536">
      <c r="E536" s="16"/>
      <c r="F536" s="17"/>
      <c r="G536" s="17"/>
      <c r="H536" s="17"/>
      <c r="P536" s="15"/>
    </row>
    <row r="537">
      <c r="E537" s="16"/>
      <c r="F537" s="17"/>
      <c r="G537" s="17"/>
      <c r="H537" s="17"/>
      <c r="P537" s="15"/>
    </row>
    <row r="538">
      <c r="E538" s="16"/>
      <c r="F538" s="17"/>
      <c r="G538" s="17"/>
      <c r="H538" s="17"/>
      <c r="P538" s="15"/>
    </row>
    <row r="539">
      <c r="E539" s="16"/>
      <c r="F539" s="17"/>
      <c r="G539" s="17"/>
      <c r="H539" s="17"/>
      <c r="P539" s="15"/>
    </row>
    <row r="540">
      <c r="E540" s="16"/>
      <c r="F540" s="17"/>
      <c r="G540" s="17"/>
      <c r="H540" s="17"/>
      <c r="P540" s="15"/>
    </row>
    <row r="541">
      <c r="E541" s="16"/>
      <c r="F541" s="17"/>
      <c r="G541" s="17"/>
      <c r="H541" s="17"/>
      <c r="P541" s="15"/>
    </row>
    <row r="542">
      <c r="E542" s="16"/>
      <c r="F542" s="17"/>
      <c r="G542" s="17"/>
      <c r="H542" s="17"/>
      <c r="P542" s="15"/>
    </row>
    <row r="543">
      <c r="E543" s="16"/>
      <c r="F543" s="17"/>
      <c r="G543" s="17"/>
      <c r="H543" s="17"/>
      <c r="P543" s="15"/>
    </row>
    <row r="544">
      <c r="E544" s="16"/>
      <c r="F544" s="17"/>
      <c r="G544" s="17"/>
      <c r="H544" s="17"/>
      <c r="P544" s="15"/>
    </row>
    <row r="545">
      <c r="E545" s="16"/>
      <c r="F545" s="17"/>
      <c r="G545" s="17"/>
      <c r="H545" s="17"/>
      <c r="P545" s="15"/>
    </row>
    <row r="546">
      <c r="E546" s="16"/>
      <c r="F546" s="17"/>
      <c r="G546" s="17"/>
      <c r="H546" s="17"/>
      <c r="P546" s="15"/>
    </row>
    <row r="547">
      <c r="E547" s="16"/>
      <c r="F547" s="17"/>
      <c r="G547" s="17"/>
      <c r="H547" s="17"/>
      <c r="P547" s="15"/>
    </row>
    <row r="548">
      <c r="E548" s="16"/>
      <c r="F548" s="17"/>
      <c r="G548" s="17"/>
      <c r="H548" s="17"/>
      <c r="P548" s="15"/>
    </row>
    <row r="549">
      <c r="E549" s="16"/>
      <c r="F549" s="17"/>
      <c r="G549" s="17"/>
      <c r="H549" s="17"/>
      <c r="P549" s="15"/>
    </row>
    <row r="550">
      <c r="E550" s="16"/>
      <c r="F550" s="17"/>
      <c r="G550" s="17"/>
      <c r="H550" s="17"/>
      <c r="P550" s="15"/>
    </row>
    <row r="551">
      <c r="E551" s="16"/>
      <c r="F551" s="17"/>
      <c r="G551" s="17"/>
      <c r="H551" s="17"/>
      <c r="P551" s="15"/>
    </row>
    <row r="552">
      <c r="E552" s="16"/>
      <c r="F552" s="17"/>
      <c r="G552" s="17"/>
      <c r="H552" s="17"/>
      <c r="P552" s="15"/>
    </row>
    <row r="553">
      <c r="E553" s="16"/>
      <c r="F553" s="17"/>
      <c r="G553" s="17"/>
      <c r="H553" s="17"/>
      <c r="P553" s="15"/>
    </row>
    <row r="554">
      <c r="E554" s="16"/>
      <c r="F554" s="17"/>
      <c r="G554" s="17"/>
      <c r="H554" s="17"/>
      <c r="P554" s="15"/>
    </row>
    <row r="555">
      <c r="E555" s="16"/>
      <c r="F555" s="17"/>
      <c r="G555" s="17"/>
      <c r="H555" s="17"/>
      <c r="P555" s="15"/>
    </row>
    <row r="556">
      <c r="E556" s="16"/>
      <c r="F556" s="17"/>
      <c r="G556" s="17"/>
      <c r="H556" s="17"/>
      <c r="P556" s="15"/>
    </row>
    <row r="557">
      <c r="E557" s="16"/>
      <c r="F557" s="17"/>
      <c r="G557" s="17"/>
      <c r="H557" s="17"/>
      <c r="P557" s="15"/>
    </row>
    <row r="558">
      <c r="E558" s="16"/>
      <c r="F558" s="17"/>
      <c r="G558" s="17"/>
      <c r="H558" s="17"/>
      <c r="P558" s="15"/>
    </row>
    <row r="559">
      <c r="E559" s="16"/>
      <c r="F559" s="17"/>
      <c r="G559" s="17"/>
      <c r="H559" s="17"/>
      <c r="P559" s="15"/>
    </row>
    <row r="560">
      <c r="E560" s="16"/>
      <c r="F560" s="17"/>
      <c r="G560" s="17"/>
      <c r="H560" s="17"/>
      <c r="P560" s="15"/>
    </row>
    <row r="561">
      <c r="E561" s="16"/>
      <c r="F561" s="17"/>
      <c r="G561" s="17"/>
      <c r="H561" s="17"/>
      <c r="P561" s="15"/>
    </row>
    <row r="562">
      <c r="E562" s="16"/>
      <c r="F562" s="17"/>
      <c r="G562" s="17"/>
      <c r="H562" s="17"/>
      <c r="P562" s="15"/>
    </row>
    <row r="563">
      <c r="E563" s="16"/>
      <c r="F563" s="17"/>
      <c r="G563" s="17"/>
      <c r="H563" s="17"/>
      <c r="P563" s="15"/>
    </row>
    <row r="564">
      <c r="E564" s="16"/>
      <c r="F564" s="17"/>
      <c r="G564" s="17"/>
      <c r="H564" s="17"/>
      <c r="P564" s="15"/>
    </row>
    <row r="565">
      <c r="E565" s="16"/>
      <c r="F565" s="17"/>
      <c r="G565" s="17"/>
      <c r="H565" s="17"/>
      <c r="P565" s="15"/>
    </row>
    <row r="566">
      <c r="E566" s="16"/>
      <c r="F566" s="17"/>
      <c r="G566" s="17"/>
      <c r="H566" s="17"/>
      <c r="P566" s="15"/>
    </row>
    <row r="567">
      <c r="E567" s="16"/>
      <c r="F567" s="17"/>
      <c r="G567" s="17"/>
      <c r="H567" s="17"/>
      <c r="P567" s="15"/>
    </row>
    <row r="568">
      <c r="E568" s="16"/>
      <c r="F568" s="17"/>
      <c r="G568" s="17"/>
      <c r="H568" s="17"/>
      <c r="P568" s="15"/>
    </row>
    <row r="569">
      <c r="E569" s="16"/>
      <c r="F569" s="17"/>
      <c r="G569" s="17"/>
      <c r="H569" s="17"/>
      <c r="P569" s="15"/>
    </row>
    <row r="570">
      <c r="E570" s="16"/>
      <c r="F570" s="17"/>
      <c r="G570" s="17"/>
      <c r="H570" s="17"/>
      <c r="P570" s="15"/>
    </row>
    <row r="571">
      <c r="E571" s="16"/>
      <c r="F571" s="17"/>
      <c r="G571" s="17"/>
      <c r="H571" s="17"/>
      <c r="P571" s="15"/>
    </row>
    <row r="572">
      <c r="E572" s="16"/>
      <c r="F572" s="17"/>
      <c r="G572" s="17"/>
      <c r="H572" s="17"/>
      <c r="P572" s="15"/>
    </row>
    <row r="573">
      <c r="E573" s="16"/>
      <c r="F573" s="17"/>
      <c r="G573" s="17"/>
      <c r="H573" s="17"/>
      <c r="P573" s="15"/>
    </row>
    <row r="574">
      <c r="E574" s="16"/>
      <c r="F574" s="17"/>
      <c r="G574" s="17"/>
      <c r="H574" s="17"/>
      <c r="P574" s="15"/>
    </row>
    <row r="575">
      <c r="E575" s="16"/>
      <c r="F575" s="17"/>
      <c r="G575" s="17"/>
      <c r="H575" s="17"/>
      <c r="P575" s="15"/>
    </row>
    <row r="576">
      <c r="E576" s="16"/>
      <c r="F576" s="17"/>
      <c r="G576" s="17"/>
      <c r="H576" s="17"/>
      <c r="P576" s="15"/>
    </row>
    <row r="577">
      <c r="E577" s="16"/>
      <c r="F577" s="17"/>
      <c r="G577" s="17"/>
      <c r="H577" s="17"/>
      <c r="P577" s="15"/>
    </row>
    <row r="578">
      <c r="E578" s="16"/>
      <c r="F578" s="17"/>
      <c r="G578" s="17"/>
      <c r="H578" s="17"/>
      <c r="P578" s="15"/>
    </row>
    <row r="579">
      <c r="E579" s="16"/>
      <c r="F579" s="17"/>
      <c r="G579" s="17"/>
      <c r="H579" s="17"/>
      <c r="P579" s="15"/>
    </row>
    <row r="580">
      <c r="E580" s="16"/>
      <c r="F580" s="17"/>
      <c r="G580" s="17"/>
      <c r="H580" s="17"/>
      <c r="P580" s="15"/>
    </row>
    <row r="581">
      <c r="E581" s="16"/>
      <c r="F581" s="17"/>
      <c r="G581" s="17"/>
      <c r="H581" s="17"/>
      <c r="P581" s="15"/>
    </row>
    <row r="582">
      <c r="E582" s="16"/>
      <c r="F582" s="17"/>
      <c r="G582" s="17"/>
      <c r="H582" s="17"/>
      <c r="P582" s="15"/>
    </row>
    <row r="583">
      <c r="E583" s="16"/>
      <c r="F583" s="17"/>
      <c r="G583" s="17"/>
      <c r="H583" s="17"/>
      <c r="P583" s="15"/>
    </row>
    <row r="584">
      <c r="E584" s="16"/>
      <c r="F584" s="17"/>
      <c r="G584" s="17"/>
      <c r="H584" s="17"/>
      <c r="P584" s="15"/>
    </row>
    <row r="585">
      <c r="E585" s="16"/>
      <c r="F585" s="17"/>
      <c r="G585" s="17"/>
      <c r="H585" s="17"/>
      <c r="P585" s="15"/>
    </row>
    <row r="586">
      <c r="E586" s="16"/>
      <c r="F586" s="17"/>
      <c r="G586" s="17"/>
      <c r="H586" s="17"/>
      <c r="P586" s="15"/>
    </row>
    <row r="587">
      <c r="E587" s="16"/>
      <c r="F587" s="17"/>
      <c r="G587" s="17"/>
      <c r="H587" s="17"/>
      <c r="P587" s="15"/>
    </row>
    <row r="588">
      <c r="E588" s="16"/>
      <c r="F588" s="17"/>
      <c r="G588" s="17"/>
      <c r="H588" s="17"/>
      <c r="P588" s="15"/>
    </row>
    <row r="589">
      <c r="E589" s="16"/>
      <c r="F589" s="17"/>
      <c r="G589" s="17"/>
      <c r="H589" s="17"/>
      <c r="P589" s="15"/>
    </row>
    <row r="590">
      <c r="E590" s="16"/>
      <c r="F590" s="17"/>
      <c r="G590" s="17"/>
      <c r="H590" s="17"/>
      <c r="P590" s="15"/>
    </row>
    <row r="591">
      <c r="E591" s="16"/>
      <c r="F591" s="17"/>
      <c r="G591" s="17"/>
      <c r="H591" s="17"/>
      <c r="P591" s="15"/>
    </row>
    <row r="592">
      <c r="E592" s="16"/>
      <c r="F592" s="17"/>
      <c r="G592" s="17"/>
      <c r="H592" s="17"/>
      <c r="P592" s="15"/>
    </row>
    <row r="593">
      <c r="E593" s="16"/>
      <c r="F593" s="17"/>
      <c r="G593" s="17"/>
      <c r="H593" s="17"/>
      <c r="P593" s="15"/>
    </row>
    <row r="594">
      <c r="E594" s="16"/>
      <c r="F594" s="17"/>
      <c r="G594" s="17"/>
      <c r="H594" s="17"/>
      <c r="P594" s="15"/>
    </row>
    <row r="595">
      <c r="E595" s="16"/>
      <c r="F595" s="17"/>
      <c r="G595" s="17"/>
      <c r="H595" s="17"/>
      <c r="P595" s="15"/>
    </row>
    <row r="596">
      <c r="E596" s="16"/>
      <c r="F596" s="17"/>
      <c r="G596" s="17"/>
      <c r="H596" s="17"/>
      <c r="P596" s="15"/>
    </row>
    <row r="597">
      <c r="E597" s="16"/>
      <c r="F597" s="17"/>
      <c r="G597" s="17"/>
      <c r="H597" s="17"/>
      <c r="P597" s="15"/>
    </row>
    <row r="598">
      <c r="E598" s="16"/>
      <c r="F598" s="17"/>
      <c r="G598" s="17"/>
      <c r="H598" s="17"/>
      <c r="P598" s="15"/>
    </row>
    <row r="599">
      <c r="E599" s="16"/>
      <c r="F599" s="17"/>
      <c r="G599" s="17"/>
      <c r="H599" s="17"/>
      <c r="P599" s="15"/>
    </row>
    <row r="600">
      <c r="E600" s="16"/>
      <c r="F600" s="17"/>
      <c r="G600" s="17"/>
      <c r="H600" s="17"/>
      <c r="P600" s="15"/>
    </row>
    <row r="601">
      <c r="E601" s="16"/>
      <c r="F601" s="17"/>
      <c r="G601" s="17"/>
      <c r="H601" s="17"/>
      <c r="P601" s="15"/>
    </row>
    <row r="602">
      <c r="E602" s="16"/>
      <c r="F602" s="17"/>
      <c r="G602" s="17"/>
      <c r="H602" s="17"/>
      <c r="P602" s="15"/>
    </row>
    <row r="603">
      <c r="E603" s="16"/>
      <c r="F603" s="17"/>
      <c r="G603" s="17"/>
      <c r="H603" s="17"/>
      <c r="P603" s="15"/>
    </row>
    <row r="604">
      <c r="E604" s="16"/>
      <c r="F604" s="17"/>
      <c r="G604" s="17"/>
      <c r="H604" s="17"/>
      <c r="P604" s="15"/>
    </row>
    <row r="605">
      <c r="E605" s="16"/>
      <c r="F605" s="17"/>
      <c r="G605" s="17"/>
      <c r="H605" s="17"/>
      <c r="P605" s="15"/>
    </row>
    <row r="606">
      <c r="E606" s="16"/>
      <c r="F606" s="17"/>
      <c r="G606" s="17"/>
      <c r="H606" s="17"/>
      <c r="P606" s="15"/>
    </row>
    <row r="607">
      <c r="E607" s="16"/>
      <c r="F607" s="17"/>
      <c r="G607" s="17"/>
      <c r="H607" s="17"/>
      <c r="P607" s="15"/>
    </row>
    <row r="608">
      <c r="E608" s="16"/>
      <c r="F608" s="17"/>
      <c r="G608" s="17"/>
      <c r="H608" s="17"/>
      <c r="P608" s="15"/>
    </row>
    <row r="609">
      <c r="E609" s="16"/>
      <c r="F609" s="17"/>
      <c r="G609" s="17"/>
      <c r="H609" s="17"/>
      <c r="P609" s="15"/>
    </row>
    <row r="610">
      <c r="E610" s="16"/>
      <c r="F610" s="17"/>
      <c r="G610" s="17"/>
      <c r="H610" s="17"/>
      <c r="P610" s="15"/>
    </row>
    <row r="611">
      <c r="E611" s="16"/>
      <c r="F611" s="17"/>
      <c r="G611" s="17"/>
      <c r="H611" s="17"/>
      <c r="P611" s="15"/>
    </row>
    <row r="612">
      <c r="E612" s="16"/>
      <c r="F612" s="17"/>
      <c r="G612" s="17"/>
      <c r="H612" s="17"/>
      <c r="P612" s="15"/>
    </row>
    <row r="613">
      <c r="E613" s="16"/>
      <c r="F613" s="17"/>
      <c r="G613" s="17"/>
      <c r="H613" s="17"/>
      <c r="P613" s="15"/>
    </row>
    <row r="614">
      <c r="E614" s="16"/>
      <c r="F614" s="17"/>
      <c r="G614" s="17"/>
      <c r="H614" s="17"/>
      <c r="P614" s="15"/>
    </row>
    <row r="615">
      <c r="E615" s="16"/>
      <c r="F615" s="17"/>
      <c r="G615" s="17"/>
      <c r="H615" s="17"/>
      <c r="P615" s="15"/>
    </row>
    <row r="616">
      <c r="E616" s="16"/>
      <c r="F616" s="17"/>
      <c r="G616" s="17"/>
      <c r="H616" s="17"/>
      <c r="P616" s="15"/>
    </row>
    <row r="617">
      <c r="E617" s="16"/>
      <c r="F617" s="17"/>
      <c r="G617" s="17"/>
      <c r="H617" s="17"/>
      <c r="P617" s="15"/>
    </row>
    <row r="618">
      <c r="E618" s="16"/>
      <c r="F618" s="17"/>
      <c r="G618" s="17"/>
      <c r="H618" s="17"/>
      <c r="P618" s="15"/>
    </row>
    <row r="619">
      <c r="E619" s="16"/>
      <c r="F619" s="17"/>
      <c r="G619" s="17"/>
      <c r="H619" s="17"/>
      <c r="P619" s="15"/>
    </row>
    <row r="620">
      <c r="E620" s="16"/>
      <c r="F620" s="17"/>
      <c r="G620" s="17"/>
      <c r="H620" s="17"/>
      <c r="P620" s="15"/>
    </row>
    <row r="621">
      <c r="E621" s="16"/>
      <c r="F621" s="17"/>
      <c r="G621" s="17"/>
      <c r="H621" s="17"/>
      <c r="P621" s="15"/>
    </row>
    <row r="622">
      <c r="E622" s="16"/>
      <c r="F622" s="17"/>
      <c r="G622" s="17"/>
      <c r="H622" s="17"/>
      <c r="P622" s="15"/>
    </row>
    <row r="623">
      <c r="E623" s="16"/>
      <c r="F623" s="17"/>
      <c r="G623" s="17"/>
      <c r="H623" s="17"/>
      <c r="P623" s="15"/>
    </row>
    <row r="624">
      <c r="E624" s="16"/>
      <c r="F624" s="17"/>
      <c r="G624" s="17"/>
      <c r="H624" s="17"/>
      <c r="P624" s="15"/>
    </row>
    <row r="625">
      <c r="E625" s="16"/>
      <c r="F625" s="17"/>
      <c r="G625" s="17"/>
      <c r="H625" s="17"/>
      <c r="P625" s="15"/>
    </row>
    <row r="626">
      <c r="E626" s="16"/>
      <c r="F626" s="17"/>
      <c r="G626" s="17"/>
      <c r="H626" s="17"/>
      <c r="P626" s="15"/>
    </row>
    <row r="627">
      <c r="E627" s="16"/>
      <c r="F627" s="17"/>
      <c r="G627" s="17"/>
      <c r="H627" s="17"/>
      <c r="P627" s="15"/>
    </row>
    <row r="628">
      <c r="E628" s="16"/>
      <c r="F628" s="17"/>
      <c r="G628" s="17"/>
      <c r="H628" s="17"/>
      <c r="P628" s="15"/>
    </row>
    <row r="629">
      <c r="E629" s="16"/>
      <c r="F629" s="17"/>
      <c r="G629" s="17"/>
      <c r="H629" s="17"/>
      <c r="P629" s="15"/>
    </row>
    <row r="630">
      <c r="E630" s="16"/>
      <c r="F630" s="17"/>
      <c r="G630" s="17"/>
      <c r="H630" s="17"/>
      <c r="P630" s="15"/>
    </row>
    <row r="631">
      <c r="E631" s="16"/>
      <c r="F631" s="17"/>
      <c r="G631" s="17"/>
      <c r="H631" s="17"/>
      <c r="P631" s="15"/>
    </row>
    <row r="632">
      <c r="E632" s="16"/>
      <c r="F632" s="17"/>
      <c r="G632" s="17"/>
      <c r="H632" s="17"/>
      <c r="P632" s="15"/>
    </row>
    <row r="633">
      <c r="E633" s="16"/>
      <c r="F633" s="17"/>
      <c r="G633" s="17"/>
      <c r="H633" s="17"/>
      <c r="P633" s="15"/>
    </row>
    <row r="634">
      <c r="E634" s="16"/>
      <c r="F634" s="17"/>
      <c r="G634" s="17"/>
      <c r="H634" s="17"/>
      <c r="P634" s="15"/>
    </row>
    <row r="635">
      <c r="E635" s="16"/>
      <c r="F635" s="17"/>
      <c r="G635" s="17"/>
      <c r="H635" s="17"/>
      <c r="P635" s="15"/>
    </row>
    <row r="636">
      <c r="E636" s="16"/>
      <c r="F636" s="17"/>
      <c r="G636" s="17"/>
      <c r="H636" s="17"/>
      <c r="P636" s="15"/>
    </row>
    <row r="637">
      <c r="E637" s="16"/>
      <c r="F637" s="17"/>
      <c r="G637" s="17"/>
      <c r="H637" s="17"/>
      <c r="P637" s="15"/>
    </row>
    <row r="638">
      <c r="E638" s="16"/>
      <c r="F638" s="17"/>
      <c r="G638" s="17"/>
      <c r="H638" s="17"/>
      <c r="P638" s="15"/>
    </row>
    <row r="639">
      <c r="E639" s="16"/>
      <c r="F639" s="17"/>
      <c r="G639" s="17"/>
      <c r="H639" s="17"/>
      <c r="P639" s="15"/>
    </row>
    <row r="640">
      <c r="E640" s="16"/>
      <c r="F640" s="17"/>
      <c r="G640" s="17"/>
      <c r="H640" s="17"/>
      <c r="P640" s="15"/>
    </row>
    <row r="641">
      <c r="E641" s="16"/>
      <c r="F641" s="17"/>
      <c r="G641" s="17"/>
      <c r="H641" s="17"/>
      <c r="P641" s="15"/>
    </row>
    <row r="642">
      <c r="E642" s="16"/>
      <c r="F642" s="17"/>
      <c r="G642" s="17"/>
      <c r="H642" s="17"/>
      <c r="P642" s="15"/>
    </row>
    <row r="643">
      <c r="E643" s="16"/>
      <c r="F643" s="17"/>
      <c r="G643" s="17"/>
      <c r="H643" s="17"/>
      <c r="P643" s="15"/>
    </row>
    <row r="644">
      <c r="E644" s="16"/>
      <c r="F644" s="17"/>
      <c r="G644" s="17"/>
      <c r="H644" s="17"/>
      <c r="P644" s="15"/>
    </row>
    <row r="645">
      <c r="E645" s="16"/>
      <c r="F645" s="17"/>
      <c r="G645" s="17"/>
      <c r="H645" s="17"/>
      <c r="P645" s="15"/>
    </row>
    <row r="646">
      <c r="E646" s="16"/>
      <c r="F646" s="17"/>
      <c r="G646" s="17"/>
      <c r="H646" s="17"/>
      <c r="P646" s="15"/>
    </row>
    <row r="647">
      <c r="E647" s="16"/>
      <c r="F647" s="17"/>
      <c r="G647" s="17"/>
      <c r="H647" s="17"/>
      <c r="P647" s="15"/>
    </row>
    <row r="648">
      <c r="E648" s="16"/>
      <c r="F648" s="17"/>
      <c r="G648" s="17"/>
      <c r="H648" s="17"/>
      <c r="P648" s="15"/>
    </row>
    <row r="649">
      <c r="E649" s="16"/>
      <c r="F649" s="17"/>
      <c r="G649" s="17"/>
      <c r="H649" s="17"/>
      <c r="P649" s="15"/>
    </row>
    <row r="650">
      <c r="E650" s="16"/>
      <c r="F650" s="17"/>
      <c r="G650" s="17"/>
      <c r="H650" s="17"/>
      <c r="P650" s="15"/>
    </row>
    <row r="651">
      <c r="E651" s="16"/>
      <c r="F651" s="17"/>
      <c r="G651" s="17"/>
      <c r="H651" s="17"/>
      <c r="P651" s="15"/>
    </row>
    <row r="652">
      <c r="E652" s="16"/>
      <c r="F652" s="17"/>
      <c r="G652" s="17"/>
      <c r="H652" s="17"/>
      <c r="P652" s="15"/>
    </row>
    <row r="653">
      <c r="E653" s="16"/>
      <c r="F653" s="17"/>
      <c r="G653" s="17"/>
      <c r="H653" s="17"/>
      <c r="P653" s="15"/>
    </row>
    <row r="654">
      <c r="E654" s="16"/>
      <c r="F654" s="17"/>
      <c r="G654" s="17"/>
      <c r="H654" s="17"/>
      <c r="P654" s="15"/>
    </row>
    <row r="655">
      <c r="E655" s="16"/>
      <c r="F655" s="17"/>
      <c r="G655" s="17"/>
      <c r="H655" s="17"/>
      <c r="P655" s="15"/>
    </row>
    <row r="656">
      <c r="E656" s="16"/>
      <c r="F656" s="17"/>
      <c r="G656" s="17"/>
      <c r="H656" s="17"/>
      <c r="P656" s="15"/>
    </row>
    <row r="657">
      <c r="E657" s="16"/>
      <c r="F657" s="17"/>
      <c r="G657" s="17"/>
      <c r="H657" s="17"/>
      <c r="P657" s="15"/>
    </row>
    <row r="658">
      <c r="E658" s="16"/>
      <c r="F658" s="17"/>
      <c r="G658" s="17"/>
      <c r="H658" s="17"/>
      <c r="P658" s="15"/>
    </row>
    <row r="659">
      <c r="E659" s="16"/>
      <c r="F659" s="17"/>
      <c r="G659" s="17"/>
      <c r="H659" s="17"/>
      <c r="P659" s="15"/>
    </row>
    <row r="660">
      <c r="E660" s="16"/>
      <c r="F660" s="17"/>
      <c r="G660" s="17"/>
      <c r="H660" s="17"/>
      <c r="P660" s="15"/>
    </row>
    <row r="661">
      <c r="E661" s="16"/>
      <c r="F661" s="17"/>
      <c r="G661" s="17"/>
      <c r="H661" s="17"/>
      <c r="P661" s="15"/>
    </row>
    <row r="662">
      <c r="E662" s="16"/>
      <c r="F662" s="17"/>
      <c r="G662" s="17"/>
      <c r="H662" s="17"/>
      <c r="P662" s="15"/>
    </row>
    <row r="663">
      <c r="E663" s="16"/>
      <c r="F663" s="17"/>
      <c r="G663" s="17"/>
      <c r="H663" s="17"/>
      <c r="P663" s="15"/>
    </row>
    <row r="664">
      <c r="E664" s="16"/>
      <c r="F664" s="17"/>
      <c r="G664" s="17"/>
      <c r="H664" s="17"/>
      <c r="P664" s="15"/>
    </row>
    <row r="665">
      <c r="E665" s="16"/>
      <c r="F665" s="17"/>
      <c r="G665" s="17"/>
      <c r="H665" s="17"/>
      <c r="P665" s="15"/>
    </row>
    <row r="666">
      <c r="E666" s="16"/>
      <c r="F666" s="17"/>
      <c r="G666" s="17"/>
      <c r="H666" s="17"/>
      <c r="P666" s="15"/>
    </row>
    <row r="667">
      <c r="E667" s="16"/>
      <c r="F667" s="17"/>
      <c r="G667" s="17"/>
      <c r="H667" s="17"/>
      <c r="P667" s="15"/>
    </row>
    <row r="668">
      <c r="E668" s="16"/>
      <c r="F668" s="17"/>
      <c r="G668" s="17"/>
      <c r="H668" s="17"/>
      <c r="P668" s="15"/>
    </row>
    <row r="669">
      <c r="E669" s="16"/>
      <c r="F669" s="17"/>
      <c r="G669" s="17"/>
      <c r="H669" s="17"/>
      <c r="P669" s="15"/>
    </row>
    <row r="670">
      <c r="E670" s="16"/>
      <c r="F670" s="17"/>
      <c r="G670" s="17"/>
      <c r="H670" s="17"/>
      <c r="P670" s="15"/>
    </row>
    <row r="671">
      <c r="E671" s="16"/>
      <c r="F671" s="17"/>
      <c r="G671" s="17"/>
      <c r="H671" s="17"/>
      <c r="P671" s="15"/>
    </row>
    <row r="672">
      <c r="E672" s="16"/>
      <c r="F672" s="17"/>
      <c r="G672" s="17"/>
      <c r="H672" s="17"/>
      <c r="P672" s="15"/>
    </row>
    <row r="673">
      <c r="E673" s="16"/>
      <c r="F673" s="17"/>
      <c r="G673" s="17"/>
      <c r="H673" s="17"/>
      <c r="P673" s="15"/>
    </row>
    <row r="674">
      <c r="E674" s="16"/>
      <c r="F674" s="17"/>
      <c r="G674" s="17"/>
      <c r="H674" s="17"/>
      <c r="P674" s="15"/>
    </row>
    <row r="675">
      <c r="E675" s="16"/>
      <c r="F675" s="17"/>
      <c r="G675" s="17"/>
      <c r="H675" s="17"/>
      <c r="P675" s="15"/>
    </row>
    <row r="676">
      <c r="E676" s="16"/>
      <c r="F676" s="17"/>
      <c r="G676" s="17"/>
      <c r="H676" s="17"/>
      <c r="P676" s="15"/>
    </row>
    <row r="677">
      <c r="E677" s="16"/>
      <c r="F677" s="17"/>
      <c r="G677" s="17"/>
      <c r="H677" s="17"/>
      <c r="P677" s="15"/>
    </row>
    <row r="678">
      <c r="E678" s="16"/>
      <c r="F678" s="17"/>
      <c r="G678" s="17"/>
      <c r="H678" s="17"/>
      <c r="P678" s="15"/>
    </row>
    <row r="679">
      <c r="E679" s="16"/>
      <c r="F679" s="17"/>
      <c r="G679" s="17"/>
      <c r="H679" s="17"/>
      <c r="P679" s="15"/>
    </row>
    <row r="680">
      <c r="E680" s="16"/>
      <c r="F680" s="17"/>
      <c r="G680" s="17"/>
      <c r="H680" s="17"/>
      <c r="P680" s="15"/>
    </row>
    <row r="681">
      <c r="E681" s="16"/>
      <c r="F681" s="17"/>
      <c r="G681" s="17"/>
      <c r="H681" s="17"/>
      <c r="P681" s="15"/>
    </row>
    <row r="682">
      <c r="E682" s="16"/>
      <c r="F682" s="17"/>
      <c r="G682" s="17"/>
      <c r="H682" s="17"/>
      <c r="P682" s="15"/>
    </row>
    <row r="683">
      <c r="E683" s="16"/>
      <c r="F683" s="17"/>
      <c r="G683" s="17"/>
      <c r="H683" s="17"/>
      <c r="P683" s="15"/>
    </row>
    <row r="684">
      <c r="E684" s="16"/>
      <c r="F684" s="17"/>
      <c r="G684" s="17"/>
      <c r="H684" s="17"/>
      <c r="P684" s="15"/>
    </row>
    <row r="685">
      <c r="E685" s="16"/>
      <c r="F685" s="17"/>
      <c r="G685" s="17"/>
      <c r="H685" s="17"/>
      <c r="P685" s="15"/>
    </row>
    <row r="686">
      <c r="E686" s="16"/>
      <c r="F686" s="17"/>
      <c r="G686" s="17"/>
      <c r="H686" s="17"/>
      <c r="P686" s="15"/>
    </row>
    <row r="687">
      <c r="E687" s="16"/>
      <c r="F687" s="17"/>
      <c r="G687" s="17"/>
      <c r="H687" s="17"/>
      <c r="P687" s="15"/>
    </row>
    <row r="688">
      <c r="E688" s="16"/>
      <c r="F688" s="17"/>
      <c r="G688" s="17"/>
      <c r="H688" s="17"/>
      <c r="P688" s="15"/>
    </row>
    <row r="689">
      <c r="E689" s="16"/>
      <c r="F689" s="17"/>
      <c r="G689" s="17"/>
      <c r="H689" s="17"/>
      <c r="P689" s="15"/>
    </row>
    <row r="690">
      <c r="E690" s="16"/>
      <c r="F690" s="17"/>
      <c r="G690" s="17"/>
      <c r="H690" s="17"/>
      <c r="P690" s="15"/>
    </row>
    <row r="691">
      <c r="E691" s="16"/>
      <c r="F691" s="17"/>
      <c r="G691" s="17"/>
      <c r="H691" s="17"/>
      <c r="P691" s="15"/>
    </row>
    <row r="692">
      <c r="E692" s="16"/>
      <c r="F692" s="17"/>
      <c r="G692" s="17"/>
      <c r="H692" s="17"/>
      <c r="P692" s="15"/>
    </row>
    <row r="693">
      <c r="E693" s="16"/>
      <c r="F693" s="17"/>
      <c r="G693" s="17"/>
      <c r="H693" s="17"/>
      <c r="P693" s="15"/>
    </row>
    <row r="694">
      <c r="E694" s="16"/>
      <c r="F694" s="17"/>
      <c r="G694" s="17"/>
      <c r="H694" s="17"/>
      <c r="P694" s="15"/>
    </row>
    <row r="695">
      <c r="E695" s="16"/>
      <c r="F695" s="17"/>
      <c r="G695" s="17"/>
      <c r="H695" s="17"/>
      <c r="P695" s="15"/>
    </row>
    <row r="696">
      <c r="E696" s="16"/>
      <c r="F696" s="17"/>
      <c r="G696" s="17"/>
      <c r="H696" s="17"/>
      <c r="P696" s="15"/>
    </row>
    <row r="697">
      <c r="E697" s="16"/>
      <c r="F697" s="17"/>
      <c r="G697" s="17"/>
      <c r="H697" s="17"/>
      <c r="P697" s="15"/>
    </row>
    <row r="698">
      <c r="E698" s="16"/>
      <c r="F698" s="17"/>
      <c r="G698" s="17"/>
      <c r="H698" s="17"/>
      <c r="P698" s="15"/>
    </row>
    <row r="699">
      <c r="E699" s="16"/>
      <c r="F699" s="17"/>
      <c r="G699" s="17"/>
      <c r="H699" s="17"/>
      <c r="P699" s="15"/>
    </row>
    <row r="700">
      <c r="E700" s="16"/>
      <c r="F700" s="17"/>
      <c r="G700" s="17"/>
      <c r="H700" s="17"/>
      <c r="P700" s="15"/>
    </row>
    <row r="701">
      <c r="E701" s="16"/>
      <c r="F701" s="17"/>
      <c r="G701" s="17"/>
      <c r="H701" s="17"/>
      <c r="P701" s="15"/>
    </row>
    <row r="702">
      <c r="E702" s="16"/>
      <c r="F702" s="17"/>
      <c r="G702" s="17"/>
      <c r="H702" s="17"/>
      <c r="P702" s="15"/>
    </row>
    <row r="703">
      <c r="E703" s="16"/>
      <c r="F703" s="17"/>
      <c r="G703" s="17"/>
      <c r="H703" s="17"/>
      <c r="P703" s="15"/>
    </row>
    <row r="704">
      <c r="E704" s="16"/>
      <c r="F704" s="17"/>
      <c r="G704" s="17"/>
      <c r="H704" s="17"/>
      <c r="P704" s="15"/>
    </row>
    <row r="705">
      <c r="E705" s="16"/>
      <c r="F705" s="17"/>
      <c r="G705" s="17"/>
      <c r="H705" s="17"/>
      <c r="P705" s="15"/>
    </row>
    <row r="706">
      <c r="E706" s="16"/>
      <c r="F706" s="17"/>
      <c r="G706" s="17"/>
      <c r="H706" s="17"/>
      <c r="P706" s="15"/>
    </row>
    <row r="707">
      <c r="E707" s="16"/>
      <c r="F707" s="17"/>
      <c r="G707" s="17"/>
      <c r="H707" s="17"/>
      <c r="P707" s="15"/>
    </row>
    <row r="708">
      <c r="E708" s="16"/>
      <c r="F708" s="17"/>
      <c r="G708" s="17"/>
      <c r="H708" s="17"/>
      <c r="P708" s="15"/>
    </row>
    <row r="709">
      <c r="E709" s="16"/>
      <c r="F709" s="17"/>
      <c r="G709" s="17"/>
      <c r="H709" s="17"/>
      <c r="P709" s="15"/>
    </row>
    <row r="710">
      <c r="E710" s="16"/>
      <c r="F710" s="17"/>
      <c r="G710" s="17"/>
      <c r="H710" s="17"/>
      <c r="P710" s="15"/>
    </row>
    <row r="711">
      <c r="E711" s="16"/>
      <c r="F711" s="17"/>
      <c r="G711" s="17"/>
      <c r="H711" s="17"/>
      <c r="P711" s="15"/>
    </row>
    <row r="712">
      <c r="E712" s="16"/>
      <c r="F712" s="17"/>
      <c r="G712" s="17"/>
      <c r="H712" s="17"/>
      <c r="P712" s="15"/>
    </row>
    <row r="713">
      <c r="E713" s="16"/>
      <c r="F713" s="17"/>
      <c r="G713" s="17"/>
      <c r="H713" s="17"/>
      <c r="P713" s="15"/>
    </row>
    <row r="714">
      <c r="E714" s="16"/>
      <c r="F714" s="17"/>
      <c r="G714" s="17"/>
      <c r="H714" s="17"/>
      <c r="P714" s="15"/>
    </row>
    <row r="715">
      <c r="E715" s="16"/>
      <c r="F715" s="17"/>
      <c r="G715" s="17"/>
      <c r="H715" s="17"/>
      <c r="P715" s="15"/>
    </row>
    <row r="716">
      <c r="E716" s="16"/>
      <c r="F716" s="17"/>
      <c r="G716" s="17"/>
      <c r="H716" s="17"/>
      <c r="P716" s="15"/>
    </row>
    <row r="717">
      <c r="E717" s="16"/>
      <c r="F717" s="17"/>
      <c r="G717" s="17"/>
      <c r="H717" s="17"/>
      <c r="P717" s="15"/>
    </row>
    <row r="718">
      <c r="E718" s="16"/>
      <c r="F718" s="17"/>
      <c r="G718" s="17"/>
      <c r="H718" s="17"/>
      <c r="P718" s="15"/>
    </row>
    <row r="719">
      <c r="E719" s="16"/>
      <c r="F719" s="17"/>
      <c r="G719" s="17"/>
      <c r="H719" s="17"/>
      <c r="P719" s="15"/>
    </row>
    <row r="720">
      <c r="E720" s="16"/>
      <c r="F720" s="17"/>
      <c r="G720" s="17"/>
      <c r="H720" s="17"/>
      <c r="P720" s="15"/>
    </row>
    <row r="721">
      <c r="E721" s="16"/>
      <c r="F721" s="17"/>
      <c r="G721" s="17"/>
      <c r="H721" s="17"/>
      <c r="P721" s="15"/>
    </row>
    <row r="722">
      <c r="E722" s="16"/>
      <c r="F722" s="17"/>
      <c r="G722" s="17"/>
      <c r="H722" s="17"/>
      <c r="P722" s="15"/>
    </row>
    <row r="723">
      <c r="E723" s="16"/>
      <c r="F723" s="17"/>
      <c r="G723" s="17"/>
      <c r="H723" s="17"/>
      <c r="P723" s="15"/>
    </row>
    <row r="724">
      <c r="E724" s="16"/>
      <c r="F724" s="17"/>
      <c r="G724" s="17"/>
      <c r="H724" s="17"/>
      <c r="P724" s="15"/>
    </row>
    <row r="725">
      <c r="E725" s="16"/>
      <c r="F725" s="17"/>
      <c r="G725" s="17"/>
      <c r="H725" s="17"/>
      <c r="P725" s="15"/>
    </row>
    <row r="726">
      <c r="E726" s="16"/>
      <c r="F726" s="17"/>
      <c r="G726" s="17"/>
      <c r="H726" s="17"/>
      <c r="P726" s="15"/>
    </row>
    <row r="727">
      <c r="E727" s="16"/>
      <c r="F727" s="17"/>
      <c r="G727" s="17"/>
      <c r="H727" s="17"/>
      <c r="P727" s="15"/>
    </row>
    <row r="728">
      <c r="E728" s="16"/>
      <c r="F728" s="17"/>
      <c r="G728" s="17"/>
      <c r="H728" s="17"/>
      <c r="P728" s="15"/>
    </row>
    <row r="729">
      <c r="E729" s="16"/>
      <c r="F729" s="17"/>
      <c r="G729" s="17"/>
      <c r="H729" s="17"/>
      <c r="P729" s="15"/>
    </row>
    <row r="730">
      <c r="E730" s="16"/>
      <c r="F730" s="17"/>
      <c r="G730" s="17"/>
      <c r="H730" s="17"/>
      <c r="P730" s="15"/>
    </row>
    <row r="731">
      <c r="E731" s="16"/>
      <c r="F731" s="17"/>
      <c r="G731" s="17"/>
      <c r="H731" s="17"/>
      <c r="P731" s="15"/>
    </row>
    <row r="732">
      <c r="E732" s="16"/>
      <c r="F732" s="17"/>
      <c r="G732" s="17"/>
      <c r="H732" s="17"/>
      <c r="P732" s="15"/>
    </row>
    <row r="733">
      <c r="E733" s="16"/>
      <c r="F733" s="17"/>
      <c r="G733" s="17"/>
      <c r="H733" s="17"/>
      <c r="P733" s="15"/>
    </row>
    <row r="734">
      <c r="E734" s="16"/>
      <c r="F734" s="17"/>
      <c r="G734" s="17"/>
      <c r="H734" s="17"/>
      <c r="P734" s="15"/>
    </row>
    <row r="735">
      <c r="E735" s="16"/>
      <c r="F735" s="17"/>
      <c r="G735" s="17"/>
      <c r="H735" s="17"/>
      <c r="P735" s="15"/>
    </row>
    <row r="736">
      <c r="E736" s="16"/>
      <c r="F736" s="17"/>
      <c r="G736" s="17"/>
      <c r="H736" s="17"/>
      <c r="P736" s="15"/>
    </row>
    <row r="737">
      <c r="E737" s="16"/>
      <c r="F737" s="17"/>
      <c r="G737" s="17"/>
      <c r="H737" s="17"/>
      <c r="P737" s="15"/>
    </row>
    <row r="738">
      <c r="E738" s="16"/>
      <c r="F738" s="17"/>
      <c r="G738" s="17"/>
      <c r="H738" s="17"/>
      <c r="P738" s="15"/>
    </row>
    <row r="739">
      <c r="E739" s="16"/>
      <c r="F739" s="17"/>
      <c r="G739" s="17"/>
      <c r="H739" s="17"/>
      <c r="P739" s="15"/>
    </row>
    <row r="740">
      <c r="E740" s="16"/>
      <c r="F740" s="17"/>
      <c r="G740" s="17"/>
      <c r="H740" s="17"/>
      <c r="P740" s="15"/>
    </row>
    <row r="741">
      <c r="E741" s="16"/>
      <c r="F741" s="17"/>
      <c r="G741" s="17"/>
      <c r="H741" s="17"/>
      <c r="P741" s="15"/>
    </row>
    <row r="742">
      <c r="E742" s="16"/>
      <c r="F742" s="17"/>
      <c r="G742" s="17"/>
      <c r="H742" s="17"/>
      <c r="P742" s="15"/>
    </row>
    <row r="743">
      <c r="E743" s="16"/>
      <c r="F743" s="17"/>
      <c r="G743" s="17"/>
      <c r="H743" s="17"/>
      <c r="P743" s="15"/>
    </row>
    <row r="744">
      <c r="E744" s="16"/>
      <c r="F744" s="17"/>
      <c r="G744" s="17"/>
      <c r="H744" s="17"/>
      <c r="P744" s="15"/>
    </row>
    <row r="745">
      <c r="E745" s="16"/>
      <c r="F745" s="17"/>
      <c r="G745" s="17"/>
      <c r="H745" s="17"/>
      <c r="P745" s="15"/>
    </row>
    <row r="746">
      <c r="E746" s="16"/>
      <c r="F746" s="17"/>
      <c r="G746" s="17"/>
      <c r="H746" s="17"/>
      <c r="P746" s="15"/>
    </row>
    <row r="747">
      <c r="E747" s="16"/>
      <c r="F747" s="17"/>
      <c r="G747" s="17"/>
      <c r="H747" s="17"/>
      <c r="P747" s="15"/>
    </row>
    <row r="748">
      <c r="E748" s="16"/>
      <c r="F748" s="17"/>
      <c r="G748" s="17"/>
      <c r="H748" s="17"/>
      <c r="P748" s="15"/>
    </row>
    <row r="749">
      <c r="E749" s="16"/>
      <c r="F749" s="17"/>
      <c r="G749" s="17"/>
      <c r="H749" s="17"/>
      <c r="P749" s="15"/>
    </row>
    <row r="750">
      <c r="E750" s="16"/>
      <c r="F750" s="17"/>
      <c r="G750" s="17"/>
      <c r="H750" s="17"/>
      <c r="P750" s="15"/>
    </row>
    <row r="751">
      <c r="E751" s="16"/>
      <c r="F751" s="17"/>
      <c r="G751" s="17"/>
      <c r="H751" s="17"/>
      <c r="P751" s="15"/>
    </row>
    <row r="752">
      <c r="E752" s="16"/>
      <c r="F752" s="17"/>
      <c r="G752" s="17"/>
      <c r="H752" s="17"/>
      <c r="P752" s="15"/>
    </row>
    <row r="753">
      <c r="E753" s="16"/>
      <c r="F753" s="17"/>
      <c r="G753" s="17"/>
      <c r="H753" s="17"/>
      <c r="P753" s="15"/>
    </row>
    <row r="754">
      <c r="E754" s="16"/>
      <c r="F754" s="17"/>
      <c r="G754" s="17"/>
      <c r="H754" s="17"/>
      <c r="P754" s="15"/>
    </row>
    <row r="755">
      <c r="E755" s="16"/>
      <c r="F755" s="17"/>
      <c r="G755" s="17"/>
      <c r="H755" s="17"/>
      <c r="P755" s="15"/>
    </row>
    <row r="756">
      <c r="E756" s="16"/>
      <c r="F756" s="17"/>
      <c r="G756" s="17"/>
      <c r="H756" s="17"/>
      <c r="P756" s="15"/>
    </row>
    <row r="757">
      <c r="E757" s="16"/>
      <c r="F757" s="17"/>
      <c r="G757" s="17"/>
      <c r="H757" s="17"/>
      <c r="P757" s="15"/>
    </row>
    <row r="758">
      <c r="E758" s="16"/>
      <c r="F758" s="17"/>
      <c r="G758" s="17"/>
      <c r="H758" s="17"/>
      <c r="P758" s="15"/>
    </row>
    <row r="759">
      <c r="E759" s="16"/>
      <c r="F759" s="17"/>
      <c r="G759" s="17"/>
      <c r="H759" s="17"/>
      <c r="P759" s="15"/>
    </row>
    <row r="760">
      <c r="E760" s="16"/>
      <c r="F760" s="17"/>
      <c r="G760" s="17"/>
      <c r="H760" s="17"/>
      <c r="P760" s="15"/>
    </row>
    <row r="761">
      <c r="E761" s="16"/>
      <c r="F761" s="17"/>
      <c r="G761" s="17"/>
      <c r="H761" s="17"/>
      <c r="P761" s="15"/>
    </row>
    <row r="762">
      <c r="E762" s="16"/>
      <c r="F762" s="17"/>
      <c r="G762" s="17"/>
      <c r="H762" s="17"/>
      <c r="P762" s="15"/>
    </row>
    <row r="763">
      <c r="E763" s="16"/>
      <c r="F763" s="17"/>
      <c r="G763" s="17"/>
      <c r="H763" s="17"/>
      <c r="P763" s="15"/>
    </row>
    <row r="764">
      <c r="E764" s="16"/>
      <c r="F764" s="17"/>
      <c r="G764" s="17"/>
      <c r="H764" s="17"/>
      <c r="P764" s="15"/>
    </row>
    <row r="765">
      <c r="E765" s="16"/>
      <c r="F765" s="17"/>
      <c r="G765" s="17"/>
      <c r="H765" s="17"/>
      <c r="P765" s="15"/>
    </row>
    <row r="766">
      <c r="E766" s="16"/>
      <c r="F766" s="17"/>
      <c r="G766" s="17"/>
      <c r="H766" s="17"/>
      <c r="P766" s="15"/>
    </row>
    <row r="767">
      <c r="E767" s="16"/>
      <c r="F767" s="17"/>
      <c r="G767" s="17"/>
      <c r="H767" s="17"/>
      <c r="P767" s="15"/>
    </row>
    <row r="768">
      <c r="E768" s="16"/>
      <c r="F768" s="17"/>
      <c r="G768" s="17"/>
      <c r="H768" s="17"/>
      <c r="P768" s="15"/>
    </row>
    <row r="769">
      <c r="E769" s="16"/>
      <c r="F769" s="17"/>
      <c r="G769" s="17"/>
      <c r="H769" s="17"/>
      <c r="P769" s="15"/>
    </row>
    <row r="770">
      <c r="E770" s="16"/>
      <c r="F770" s="17"/>
      <c r="G770" s="17"/>
      <c r="H770" s="17"/>
      <c r="P770" s="15"/>
    </row>
    <row r="771">
      <c r="E771" s="16"/>
      <c r="F771" s="17"/>
      <c r="G771" s="17"/>
      <c r="H771" s="17"/>
      <c r="P771" s="15"/>
    </row>
    <row r="772">
      <c r="E772" s="16"/>
      <c r="F772" s="17"/>
      <c r="G772" s="17"/>
      <c r="H772" s="17"/>
      <c r="P772" s="15"/>
    </row>
    <row r="773">
      <c r="E773" s="16"/>
      <c r="F773" s="17"/>
      <c r="G773" s="17"/>
      <c r="H773" s="17"/>
      <c r="P773" s="15"/>
    </row>
    <row r="774">
      <c r="E774" s="16"/>
      <c r="F774" s="17"/>
      <c r="G774" s="17"/>
      <c r="H774" s="17"/>
      <c r="P774" s="15"/>
    </row>
    <row r="775">
      <c r="E775" s="16"/>
      <c r="F775" s="17"/>
      <c r="G775" s="17"/>
      <c r="H775" s="17"/>
      <c r="P775" s="15"/>
    </row>
    <row r="776">
      <c r="E776" s="16"/>
      <c r="F776" s="17"/>
      <c r="G776" s="17"/>
      <c r="H776" s="17"/>
      <c r="P776" s="15"/>
    </row>
    <row r="777">
      <c r="E777" s="16"/>
      <c r="F777" s="17"/>
      <c r="G777" s="17"/>
      <c r="H777" s="17"/>
      <c r="P777" s="15"/>
    </row>
    <row r="778">
      <c r="E778" s="16"/>
      <c r="F778" s="17"/>
      <c r="G778" s="17"/>
      <c r="H778" s="17"/>
      <c r="P778" s="15"/>
    </row>
    <row r="779">
      <c r="E779" s="16"/>
      <c r="F779" s="17"/>
      <c r="G779" s="17"/>
      <c r="H779" s="17"/>
      <c r="P779" s="15"/>
    </row>
    <row r="780">
      <c r="E780" s="16"/>
      <c r="F780" s="17"/>
      <c r="G780" s="17"/>
      <c r="H780" s="17"/>
      <c r="P780" s="15"/>
    </row>
    <row r="781">
      <c r="E781" s="16"/>
      <c r="F781" s="17"/>
      <c r="G781" s="17"/>
      <c r="H781" s="17"/>
      <c r="P781" s="15"/>
    </row>
    <row r="782">
      <c r="E782" s="16"/>
      <c r="F782" s="17"/>
      <c r="G782" s="17"/>
      <c r="H782" s="17"/>
      <c r="P782" s="15"/>
    </row>
    <row r="783">
      <c r="E783" s="16"/>
      <c r="F783" s="17"/>
      <c r="G783" s="17"/>
      <c r="H783" s="17"/>
      <c r="P783" s="15"/>
    </row>
    <row r="784">
      <c r="E784" s="16"/>
      <c r="F784" s="17"/>
      <c r="G784" s="17"/>
      <c r="H784" s="17"/>
      <c r="P784" s="15"/>
    </row>
    <row r="785">
      <c r="E785" s="16"/>
      <c r="F785" s="17"/>
      <c r="G785" s="17"/>
      <c r="H785" s="17"/>
      <c r="P785" s="15"/>
    </row>
    <row r="786">
      <c r="E786" s="16"/>
      <c r="F786" s="17"/>
      <c r="G786" s="17"/>
      <c r="H786" s="17"/>
      <c r="P786" s="15"/>
    </row>
    <row r="787">
      <c r="E787" s="16"/>
      <c r="F787" s="17"/>
      <c r="G787" s="17"/>
      <c r="H787" s="17"/>
      <c r="P787" s="15"/>
    </row>
    <row r="788">
      <c r="E788" s="16"/>
      <c r="F788" s="17"/>
      <c r="G788" s="17"/>
      <c r="H788" s="17"/>
      <c r="P788" s="15"/>
    </row>
    <row r="789">
      <c r="E789" s="16"/>
      <c r="F789" s="17"/>
      <c r="G789" s="17"/>
      <c r="H789" s="17"/>
      <c r="P789" s="15"/>
    </row>
    <row r="790">
      <c r="E790" s="16"/>
      <c r="F790" s="17"/>
      <c r="G790" s="17"/>
      <c r="H790" s="17"/>
      <c r="P790" s="15"/>
    </row>
    <row r="791">
      <c r="E791" s="16"/>
      <c r="F791" s="17"/>
      <c r="G791" s="17"/>
      <c r="H791" s="17"/>
      <c r="P791" s="15"/>
    </row>
    <row r="792">
      <c r="E792" s="16"/>
      <c r="F792" s="17"/>
      <c r="G792" s="17"/>
      <c r="H792" s="17"/>
      <c r="P792" s="15"/>
    </row>
    <row r="793">
      <c r="E793" s="16"/>
      <c r="F793" s="17"/>
      <c r="G793" s="17"/>
      <c r="H793" s="17"/>
      <c r="P793" s="15"/>
    </row>
    <row r="794">
      <c r="E794" s="16"/>
      <c r="F794" s="17"/>
      <c r="G794" s="17"/>
      <c r="H794" s="17"/>
      <c r="P794" s="15"/>
    </row>
    <row r="795">
      <c r="E795" s="16"/>
      <c r="F795" s="17"/>
      <c r="G795" s="17"/>
      <c r="H795" s="17"/>
      <c r="P795" s="15"/>
    </row>
    <row r="796">
      <c r="E796" s="16"/>
      <c r="F796" s="17"/>
      <c r="G796" s="17"/>
      <c r="H796" s="17"/>
      <c r="P796" s="15"/>
    </row>
    <row r="797">
      <c r="E797" s="16"/>
      <c r="F797" s="17"/>
      <c r="G797" s="17"/>
      <c r="H797" s="17"/>
      <c r="P797" s="15"/>
    </row>
    <row r="798">
      <c r="E798" s="16"/>
      <c r="F798" s="17"/>
      <c r="G798" s="17"/>
      <c r="H798" s="17"/>
      <c r="P798" s="15"/>
    </row>
    <row r="799">
      <c r="E799" s="16"/>
      <c r="F799" s="17"/>
      <c r="G799" s="17"/>
      <c r="H799" s="17"/>
      <c r="P799" s="15"/>
    </row>
    <row r="800">
      <c r="E800" s="16"/>
      <c r="F800" s="17"/>
      <c r="G800" s="17"/>
      <c r="H800" s="17"/>
      <c r="P800" s="15"/>
    </row>
    <row r="801">
      <c r="E801" s="16"/>
      <c r="F801" s="17"/>
      <c r="G801" s="17"/>
      <c r="H801" s="17"/>
      <c r="P801" s="15"/>
    </row>
    <row r="802">
      <c r="E802" s="16"/>
      <c r="F802" s="17"/>
      <c r="G802" s="17"/>
      <c r="H802" s="17"/>
      <c r="P802" s="15"/>
    </row>
    <row r="803">
      <c r="E803" s="16"/>
      <c r="F803" s="17"/>
      <c r="G803" s="17"/>
      <c r="H803" s="17"/>
      <c r="P803" s="15"/>
    </row>
    <row r="804">
      <c r="E804" s="16"/>
      <c r="F804" s="17"/>
      <c r="G804" s="17"/>
      <c r="H804" s="17"/>
      <c r="P804" s="15"/>
    </row>
    <row r="805">
      <c r="E805" s="16"/>
      <c r="F805" s="17"/>
      <c r="G805" s="17"/>
      <c r="H805" s="17"/>
      <c r="P805" s="15"/>
    </row>
    <row r="806">
      <c r="E806" s="16"/>
      <c r="F806" s="17"/>
      <c r="G806" s="17"/>
      <c r="H806" s="17"/>
      <c r="P806" s="15"/>
    </row>
    <row r="807">
      <c r="E807" s="16"/>
      <c r="F807" s="17"/>
      <c r="G807" s="17"/>
      <c r="H807" s="17"/>
      <c r="P807" s="15"/>
    </row>
    <row r="808">
      <c r="E808" s="16"/>
      <c r="F808" s="17"/>
      <c r="G808" s="17"/>
      <c r="H808" s="17"/>
      <c r="P808" s="15"/>
    </row>
    <row r="809">
      <c r="E809" s="16"/>
      <c r="F809" s="17"/>
      <c r="G809" s="17"/>
      <c r="H809" s="17"/>
      <c r="P809" s="15"/>
    </row>
    <row r="810">
      <c r="E810" s="16"/>
      <c r="F810" s="17"/>
      <c r="G810" s="17"/>
      <c r="H810" s="17"/>
      <c r="P810" s="15"/>
    </row>
    <row r="811">
      <c r="E811" s="16"/>
      <c r="F811" s="17"/>
      <c r="G811" s="17"/>
      <c r="H811" s="17"/>
      <c r="P811" s="15"/>
    </row>
    <row r="812">
      <c r="E812" s="16"/>
      <c r="F812" s="17"/>
      <c r="G812" s="17"/>
      <c r="H812" s="17"/>
      <c r="P812" s="15"/>
    </row>
    <row r="813">
      <c r="E813" s="16"/>
      <c r="F813" s="17"/>
      <c r="G813" s="17"/>
      <c r="H813" s="17"/>
      <c r="P813" s="15"/>
    </row>
    <row r="814">
      <c r="E814" s="16"/>
      <c r="F814" s="17"/>
      <c r="G814" s="17"/>
      <c r="H814" s="17"/>
      <c r="P814" s="15"/>
    </row>
    <row r="815">
      <c r="E815" s="16"/>
      <c r="F815" s="17"/>
      <c r="G815" s="17"/>
      <c r="H815" s="17"/>
      <c r="P815" s="15"/>
    </row>
    <row r="816">
      <c r="E816" s="16"/>
      <c r="F816" s="17"/>
      <c r="G816" s="17"/>
      <c r="H816" s="17"/>
      <c r="P816" s="15"/>
    </row>
    <row r="817">
      <c r="E817" s="16"/>
      <c r="F817" s="17"/>
      <c r="G817" s="17"/>
      <c r="H817" s="17"/>
      <c r="P817" s="15"/>
    </row>
    <row r="818">
      <c r="E818" s="16"/>
      <c r="F818" s="17"/>
      <c r="G818" s="17"/>
      <c r="H818" s="17"/>
      <c r="P818" s="15"/>
    </row>
    <row r="819">
      <c r="E819" s="16"/>
      <c r="F819" s="17"/>
      <c r="G819" s="17"/>
      <c r="H819" s="17"/>
      <c r="P819" s="15"/>
    </row>
    <row r="820">
      <c r="E820" s="16"/>
      <c r="F820" s="17"/>
      <c r="G820" s="17"/>
      <c r="H820" s="17"/>
      <c r="P820" s="15"/>
    </row>
    <row r="821">
      <c r="E821" s="16"/>
      <c r="F821" s="17"/>
      <c r="G821" s="17"/>
      <c r="H821" s="17"/>
      <c r="P821" s="15"/>
    </row>
    <row r="822">
      <c r="E822" s="16"/>
      <c r="F822" s="17"/>
      <c r="G822" s="17"/>
      <c r="H822" s="17"/>
      <c r="P822" s="15"/>
    </row>
    <row r="823">
      <c r="E823" s="16"/>
      <c r="F823" s="17"/>
      <c r="G823" s="17"/>
      <c r="H823" s="17"/>
      <c r="P823" s="15"/>
    </row>
    <row r="824">
      <c r="E824" s="16"/>
      <c r="F824" s="17"/>
      <c r="G824" s="17"/>
      <c r="H824" s="17"/>
      <c r="P824" s="15"/>
    </row>
    <row r="825">
      <c r="E825" s="16"/>
      <c r="F825" s="17"/>
      <c r="G825" s="17"/>
      <c r="H825" s="17"/>
      <c r="P825" s="15"/>
    </row>
    <row r="826">
      <c r="E826" s="16"/>
      <c r="F826" s="17"/>
      <c r="G826" s="17"/>
      <c r="H826" s="17"/>
      <c r="P826" s="15"/>
    </row>
    <row r="827">
      <c r="E827" s="16"/>
      <c r="F827" s="17"/>
      <c r="G827" s="17"/>
      <c r="H827" s="17"/>
      <c r="P827" s="15"/>
    </row>
    <row r="828">
      <c r="E828" s="16"/>
      <c r="F828" s="17"/>
      <c r="G828" s="17"/>
      <c r="H828" s="17"/>
      <c r="P828" s="15"/>
    </row>
    <row r="829">
      <c r="E829" s="16"/>
      <c r="F829" s="17"/>
      <c r="G829" s="17"/>
      <c r="H829" s="17"/>
      <c r="P829" s="15"/>
    </row>
    <row r="830">
      <c r="E830" s="16"/>
      <c r="F830" s="17"/>
      <c r="G830" s="17"/>
      <c r="H830" s="17"/>
      <c r="P830" s="15"/>
    </row>
    <row r="831">
      <c r="E831" s="16"/>
      <c r="F831" s="17"/>
      <c r="G831" s="17"/>
      <c r="H831" s="17"/>
      <c r="P831" s="15"/>
    </row>
    <row r="832">
      <c r="E832" s="16"/>
      <c r="F832" s="17"/>
      <c r="G832" s="17"/>
      <c r="H832" s="17"/>
      <c r="P832" s="15"/>
    </row>
    <row r="833">
      <c r="E833" s="16"/>
      <c r="F833" s="17"/>
      <c r="G833" s="17"/>
      <c r="H833" s="17"/>
      <c r="P833" s="15"/>
    </row>
    <row r="834">
      <c r="E834" s="16"/>
      <c r="F834" s="17"/>
      <c r="G834" s="17"/>
      <c r="H834" s="17"/>
      <c r="P834" s="15"/>
    </row>
    <row r="835">
      <c r="E835" s="16"/>
      <c r="F835" s="17"/>
      <c r="G835" s="17"/>
      <c r="H835" s="17"/>
      <c r="P835" s="15"/>
    </row>
    <row r="836">
      <c r="E836" s="16"/>
      <c r="F836" s="17"/>
      <c r="G836" s="17"/>
      <c r="H836" s="17"/>
      <c r="P836" s="15"/>
    </row>
    <row r="837">
      <c r="E837" s="16"/>
      <c r="F837" s="17"/>
      <c r="G837" s="17"/>
      <c r="H837" s="17"/>
      <c r="P837" s="15"/>
    </row>
    <row r="838">
      <c r="E838" s="16"/>
      <c r="F838" s="17"/>
      <c r="G838" s="17"/>
      <c r="H838" s="17"/>
      <c r="P838" s="15"/>
    </row>
    <row r="839">
      <c r="E839" s="16"/>
      <c r="F839" s="17"/>
      <c r="G839" s="17"/>
      <c r="H839" s="17"/>
      <c r="P839" s="15"/>
    </row>
    <row r="840">
      <c r="E840" s="16"/>
      <c r="F840" s="17"/>
      <c r="G840" s="17"/>
      <c r="H840" s="17"/>
      <c r="P840" s="15"/>
    </row>
    <row r="841">
      <c r="E841" s="16"/>
      <c r="F841" s="17"/>
      <c r="G841" s="17"/>
      <c r="H841" s="17"/>
      <c r="P841" s="15"/>
    </row>
    <row r="842">
      <c r="E842" s="16"/>
      <c r="F842" s="17"/>
      <c r="G842" s="17"/>
      <c r="H842" s="17"/>
      <c r="P842" s="15"/>
    </row>
    <row r="843">
      <c r="E843" s="16"/>
      <c r="F843" s="17"/>
      <c r="G843" s="17"/>
      <c r="H843" s="17"/>
      <c r="P843" s="15"/>
    </row>
    <row r="844">
      <c r="E844" s="16"/>
      <c r="F844" s="17"/>
      <c r="G844" s="17"/>
      <c r="H844" s="17"/>
      <c r="P844" s="15"/>
    </row>
    <row r="845">
      <c r="E845" s="16"/>
      <c r="F845" s="17"/>
      <c r="G845" s="17"/>
      <c r="H845" s="17"/>
      <c r="P845" s="15"/>
    </row>
    <row r="846">
      <c r="E846" s="16"/>
      <c r="F846" s="17"/>
      <c r="G846" s="17"/>
      <c r="H846" s="17"/>
      <c r="P846" s="15"/>
    </row>
    <row r="847">
      <c r="E847" s="16"/>
      <c r="F847" s="17"/>
      <c r="G847" s="17"/>
      <c r="H847" s="17"/>
      <c r="P847" s="15"/>
    </row>
    <row r="848">
      <c r="E848" s="16"/>
      <c r="F848" s="17"/>
      <c r="G848" s="17"/>
      <c r="H848" s="17"/>
      <c r="P848" s="15"/>
    </row>
    <row r="849">
      <c r="E849" s="16"/>
      <c r="F849" s="17"/>
      <c r="G849" s="17"/>
      <c r="H849" s="17"/>
      <c r="P849" s="15"/>
    </row>
    <row r="850">
      <c r="E850" s="16"/>
      <c r="F850" s="17"/>
      <c r="G850" s="17"/>
      <c r="H850" s="17"/>
      <c r="P850" s="15"/>
    </row>
    <row r="851">
      <c r="E851" s="16"/>
      <c r="F851" s="17"/>
      <c r="G851" s="17"/>
      <c r="H851" s="17"/>
      <c r="P851" s="15"/>
    </row>
    <row r="852">
      <c r="E852" s="16"/>
      <c r="F852" s="17"/>
      <c r="G852" s="17"/>
      <c r="H852" s="17"/>
      <c r="P852" s="15"/>
    </row>
    <row r="853">
      <c r="E853" s="16"/>
      <c r="F853" s="17"/>
      <c r="G853" s="17"/>
      <c r="H853" s="17"/>
      <c r="P853" s="15"/>
    </row>
    <row r="854">
      <c r="E854" s="16"/>
      <c r="F854" s="17"/>
      <c r="G854" s="17"/>
      <c r="H854" s="17"/>
      <c r="P854" s="15"/>
    </row>
    <row r="855">
      <c r="E855" s="16"/>
      <c r="F855" s="17"/>
      <c r="G855" s="17"/>
      <c r="H855" s="17"/>
      <c r="P855" s="15"/>
    </row>
    <row r="856">
      <c r="E856" s="16"/>
      <c r="F856" s="17"/>
      <c r="G856" s="17"/>
      <c r="H856" s="17"/>
      <c r="P856" s="15"/>
    </row>
    <row r="857">
      <c r="E857" s="16"/>
      <c r="F857" s="17"/>
      <c r="G857" s="17"/>
      <c r="H857" s="17"/>
      <c r="P857" s="15"/>
    </row>
    <row r="858">
      <c r="E858" s="16"/>
      <c r="F858" s="17"/>
      <c r="G858" s="17"/>
      <c r="H858" s="17"/>
      <c r="P858" s="15"/>
    </row>
    <row r="859">
      <c r="E859" s="16"/>
      <c r="F859" s="17"/>
      <c r="G859" s="17"/>
      <c r="H859" s="17"/>
      <c r="P859" s="15"/>
    </row>
    <row r="860">
      <c r="E860" s="16"/>
      <c r="F860" s="17"/>
      <c r="G860" s="17"/>
      <c r="H860" s="17"/>
      <c r="P860" s="15"/>
    </row>
    <row r="861">
      <c r="E861" s="16"/>
      <c r="F861" s="17"/>
      <c r="G861" s="17"/>
      <c r="H861" s="17"/>
      <c r="P861" s="15"/>
    </row>
    <row r="862">
      <c r="E862" s="16"/>
      <c r="F862" s="17"/>
      <c r="G862" s="17"/>
      <c r="H862" s="17"/>
      <c r="P862" s="15"/>
    </row>
    <row r="863">
      <c r="E863" s="16"/>
      <c r="F863" s="17"/>
      <c r="G863" s="17"/>
      <c r="H863" s="17"/>
      <c r="P863" s="15"/>
    </row>
    <row r="864">
      <c r="E864" s="16"/>
      <c r="F864" s="17"/>
      <c r="G864" s="17"/>
      <c r="H864" s="17"/>
      <c r="P864" s="15"/>
    </row>
    <row r="865">
      <c r="E865" s="16"/>
      <c r="F865" s="17"/>
      <c r="G865" s="17"/>
      <c r="H865" s="17"/>
      <c r="P865" s="15"/>
    </row>
    <row r="866">
      <c r="E866" s="16"/>
      <c r="F866" s="17"/>
      <c r="G866" s="17"/>
      <c r="H866" s="17"/>
      <c r="P866" s="15"/>
    </row>
    <row r="867">
      <c r="E867" s="16"/>
      <c r="F867" s="17"/>
      <c r="G867" s="17"/>
      <c r="H867" s="17"/>
      <c r="P867" s="15"/>
    </row>
    <row r="868">
      <c r="E868" s="16"/>
      <c r="F868" s="17"/>
      <c r="G868" s="17"/>
      <c r="H868" s="17"/>
      <c r="P868" s="15"/>
    </row>
    <row r="869">
      <c r="E869" s="16"/>
      <c r="F869" s="17"/>
      <c r="G869" s="17"/>
      <c r="H869" s="17"/>
      <c r="P869" s="15"/>
    </row>
    <row r="870">
      <c r="E870" s="16"/>
      <c r="F870" s="17"/>
      <c r="G870" s="17"/>
      <c r="H870" s="17"/>
      <c r="P870" s="15"/>
    </row>
    <row r="871">
      <c r="E871" s="16"/>
      <c r="F871" s="17"/>
      <c r="G871" s="17"/>
      <c r="H871" s="17"/>
      <c r="P871" s="15"/>
    </row>
    <row r="872">
      <c r="E872" s="16"/>
      <c r="F872" s="17"/>
      <c r="G872" s="17"/>
      <c r="H872" s="17"/>
      <c r="P872" s="15"/>
    </row>
    <row r="873">
      <c r="E873" s="16"/>
      <c r="F873" s="17"/>
      <c r="G873" s="17"/>
      <c r="H873" s="17"/>
      <c r="P873" s="15"/>
    </row>
    <row r="874">
      <c r="E874" s="16"/>
      <c r="F874" s="17"/>
      <c r="G874" s="17"/>
      <c r="H874" s="17"/>
      <c r="P874" s="15"/>
    </row>
    <row r="875">
      <c r="E875" s="16"/>
      <c r="F875" s="17"/>
      <c r="G875" s="17"/>
      <c r="H875" s="17"/>
      <c r="P875" s="15"/>
    </row>
    <row r="876">
      <c r="E876" s="16"/>
      <c r="F876" s="17"/>
      <c r="G876" s="17"/>
      <c r="H876" s="17"/>
      <c r="P876" s="15"/>
    </row>
    <row r="877">
      <c r="E877" s="16"/>
      <c r="F877" s="17"/>
      <c r="G877" s="17"/>
      <c r="H877" s="17"/>
      <c r="P877" s="15"/>
    </row>
    <row r="878">
      <c r="E878" s="16"/>
      <c r="F878" s="17"/>
      <c r="G878" s="17"/>
      <c r="H878" s="17"/>
      <c r="P878" s="15"/>
    </row>
    <row r="879">
      <c r="E879" s="16"/>
      <c r="F879" s="17"/>
      <c r="G879" s="17"/>
      <c r="H879" s="17"/>
      <c r="P879" s="15"/>
    </row>
    <row r="880">
      <c r="E880" s="16"/>
      <c r="F880" s="17"/>
      <c r="G880" s="17"/>
      <c r="H880" s="17"/>
      <c r="P880" s="15"/>
    </row>
    <row r="881">
      <c r="E881" s="16"/>
      <c r="F881" s="17"/>
      <c r="G881" s="17"/>
      <c r="H881" s="17"/>
      <c r="P881" s="15"/>
    </row>
    <row r="882">
      <c r="E882" s="16"/>
      <c r="F882" s="17"/>
      <c r="G882" s="17"/>
      <c r="H882" s="17"/>
      <c r="P882" s="15"/>
    </row>
    <row r="883">
      <c r="E883" s="16"/>
      <c r="F883" s="17"/>
      <c r="G883" s="17"/>
      <c r="H883" s="17"/>
      <c r="P883" s="15"/>
    </row>
    <row r="884">
      <c r="E884" s="16"/>
      <c r="F884" s="17"/>
      <c r="G884" s="17"/>
      <c r="H884" s="17"/>
      <c r="P884" s="15"/>
    </row>
    <row r="885">
      <c r="E885" s="16"/>
      <c r="F885" s="17"/>
      <c r="G885" s="17"/>
      <c r="H885" s="17"/>
      <c r="P885" s="15"/>
    </row>
    <row r="886">
      <c r="E886" s="16"/>
      <c r="F886" s="17"/>
      <c r="G886" s="17"/>
      <c r="H886" s="17"/>
      <c r="P886" s="15"/>
    </row>
    <row r="887">
      <c r="E887" s="16"/>
      <c r="F887" s="17"/>
      <c r="G887" s="17"/>
      <c r="H887" s="17"/>
      <c r="P887" s="15"/>
    </row>
    <row r="888">
      <c r="E888" s="16"/>
      <c r="F888" s="17"/>
      <c r="G888" s="17"/>
      <c r="H888" s="17"/>
      <c r="P888" s="15"/>
    </row>
    <row r="889">
      <c r="E889" s="16"/>
      <c r="F889" s="17"/>
      <c r="G889" s="17"/>
      <c r="H889" s="17"/>
      <c r="P889" s="15"/>
    </row>
    <row r="890">
      <c r="E890" s="16"/>
      <c r="F890" s="17"/>
      <c r="G890" s="17"/>
      <c r="H890" s="17"/>
      <c r="P890" s="15"/>
    </row>
    <row r="891">
      <c r="E891" s="16"/>
      <c r="F891" s="17"/>
      <c r="G891" s="17"/>
      <c r="H891" s="17"/>
      <c r="P891" s="15"/>
    </row>
    <row r="892">
      <c r="E892" s="16"/>
      <c r="F892" s="17"/>
      <c r="G892" s="17"/>
      <c r="H892" s="17"/>
      <c r="P892" s="15"/>
    </row>
    <row r="893">
      <c r="E893" s="16"/>
      <c r="F893" s="17"/>
      <c r="G893" s="17"/>
      <c r="H893" s="17"/>
      <c r="P893" s="15"/>
    </row>
    <row r="894">
      <c r="E894" s="16"/>
      <c r="F894" s="17"/>
      <c r="G894" s="17"/>
      <c r="H894" s="17"/>
      <c r="P894" s="15"/>
    </row>
    <row r="895">
      <c r="E895" s="16"/>
      <c r="F895" s="17"/>
      <c r="G895" s="17"/>
      <c r="H895" s="17"/>
      <c r="P895" s="15"/>
    </row>
    <row r="896">
      <c r="E896" s="16"/>
      <c r="F896" s="17"/>
      <c r="G896" s="17"/>
      <c r="H896" s="17"/>
      <c r="P896" s="15"/>
    </row>
    <row r="897">
      <c r="E897" s="16"/>
      <c r="F897" s="17"/>
      <c r="G897" s="17"/>
      <c r="H897" s="17"/>
      <c r="P897" s="15"/>
    </row>
    <row r="898">
      <c r="E898" s="16"/>
      <c r="F898" s="17"/>
      <c r="G898" s="17"/>
      <c r="H898" s="17"/>
      <c r="P898" s="15"/>
    </row>
    <row r="899">
      <c r="E899" s="16"/>
      <c r="F899" s="17"/>
      <c r="G899" s="17"/>
      <c r="H899" s="17"/>
      <c r="P899" s="15"/>
    </row>
    <row r="900">
      <c r="E900" s="16"/>
      <c r="F900" s="17"/>
      <c r="G900" s="17"/>
      <c r="H900" s="17"/>
      <c r="P900" s="15"/>
    </row>
    <row r="901">
      <c r="E901" s="16"/>
      <c r="F901" s="17"/>
      <c r="G901" s="17"/>
      <c r="H901" s="17"/>
      <c r="P901" s="15"/>
    </row>
    <row r="902">
      <c r="E902" s="16"/>
      <c r="F902" s="17"/>
      <c r="G902" s="17"/>
      <c r="H902" s="17"/>
      <c r="P902" s="15"/>
    </row>
    <row r="903">
      <c r="E903" s="16"/>
      <c r="F903" s="17"/>
      <c r="G903" s="17"/>
      <c r="H903" s="17"/>
      <c r="P903" s="15"/>
    </row>
    <row r="904">
      <c r="E904" s="16"/>
      <c r="F904" s="17"/>
      <c r="G904" s="17"/>
      <c r="H904" s="17"/>
      <c r="P904" s="15"/>
    </row>
    <row r="905">
      <c r="E905" s="16"/>
      <c r="F905" s="17"/>
      <c r="G905" s="17"/>
      <c r="H905" s="17"/>
      <c r="P905" s="15"/>
    </row>
    <row r="906">
      <c r="E906" s="16"/>
      <c r="F906" s="17"/>
      <c r="G906" s="17"/>
      <c r="H906" s="17"/>
      <c r="P906" s="15"/>
    </row>
    <row r="907">
      <c r="E907" s="16"/>
      <c r="F907" s="17"/>
      <c r="G907" s="17"/>
      <c r="H907" s="17"/>
      <c r="P907" s="15"/>
    </row>
    <row r="908">
      <c r="E908" s="16"/>
      <c r="F908" s="17"/>
      <c r="G908" s="17"/>
      <c r="H908" s="17"/>
      <c r="P908" s="15"/>
    </row>
    <row r="909">
      <c r="E909" s="16"/>
      <c r="F909" s="17"/>
      <c r="G909" s="17"/>
      <c r="H909" s="17"/>
      <c r="P909" s="15"/>
    </row>
    <row r="910">
      <c r="E910" s="16"/>
      <c r="F910" s="17"/>
      <c r="G910" s="17"/>
      <c r="H910" s="17"/>
      <c r="P910" s="15"/>
    </row>
    <row r="911">
      <c r="E911" s="16"/>
      <c r="F911" s="17"/>
      <c r="G911" s="17"/>
      <c r="H911" s="17"/>
      <c r="P911" s="15"/>
    </row>
    <row r="912">
      <c r="E912" s="16"/>
      <c r="F912" s="17"/>
      <c r="G912" s="17"/>
      <c r="H912" s="17"/>
      <c r="P912" s="15"/>
    </row>
    <row r="913">
      <c r="E913" s="16"/>
      <c r="F913" s="17"/>
      <c r="G913" s="17"/>
      <c r="H913" s="17"/>
      <c r="P913" s="15"/>
    </row>
    <row r="914">
      <c r="E914" s="16"/>
      <c r="F914" s="17"/>
      <c r="G914" s="17"/>
      <c r="H914" s="17"/>
      <c r="P914" s="15"/>
    </row>
    <row r="915">
      <c r="E915" s="16"/>
      <c r="F915" s="17"/>
      <c r="G915" s="17"/>
      <c r="H915" s="17"/>
      <c r="P915" s="15"/>
    </row>
    <row r="916">
      <c r="E916" s="16"/>
      <c r="F916" s="17"/>
      <c r="G916" s="17"/>
      <c r="H916" s="17"/>
      <c r="P916" s="15"/>
    </row>
    <row r="917">
      <c r="E917" s="16"/>
      <c r="F917" s="17"/>
      <c r="G917" s="17"/>
      <c r="H917" s="17"/>
      <c r="P917" s="15"/>
    </row>
    <row r="918">
      <c r="E918" s="16"/>
      <c r="F918" s="17"/>
      <c r="G918" s="17"/>
      <c r="H918" s="17"/>
      <c r="P918" s="15"/>
    </row>
    <row r="919">
      <c r="E919" s="16"/>
      <c r="F919" s="17"/>
      <c r="G919" s="17"/>
      <c r="H919" s="17"/>
      <c r="P919" s="15"/>
    </row>
    <row r="920">
      <c r="E920" s="16"/>
      <c r="F920" s="17"/>
      <c r="G920" s="17"/>
      <c r="H920" s="17"/>
      <c r="P920" s="15"/>
    </row>
    <row r="921">
      <c r="E921" s="16"/>
      <c r="F921" s="17"/>
      <c r="G921" s="17"/>
      <c r="H921" s="17"/>
      <c r="P921" s="15"/>
    </row>
    <row r="922">
      <c r="E922" s="16"/>
      <c r="F922" s="17"/>
      <c r="G922" s="17"/>
      <c r="H922" s="17"/>
      <c r="P922" s="15"/>
    </row>
    <row r="923">
      <c r="E923" s="16"/>
      <c r="F923" s="17"/>
      <c r="G923" s="17"/>
      <c r="H923" s="17"/>
      <c r="P923" s="15"/>
    </row>
    <row r="924">
      <c r="E924" s="16"/>
      <c r="F924" s="17"/>
      <c r="G924" s="17"/>
      <c r="H924" s="17"/>
      <c r="P924" s="15"/>
    </row>
    <row r="925">
      <c r="E925" s="16"/>
      <c r="F925" s="17"/>
      <c r="G925" s="17"/>
      <c r="H925" s="17"/>
      <c r="P925" s="15"/>
    </row>
    <row r="926">
      <c r="E926" s="16"/>
      <c r="F926" s="17"/>
      <c r="G926" s="17"/>
      <c r="H926" s="17"/>
      <c r="P926" s="15"/>
    </row>
    <row r="927">
      <c r="E927" s="16"/>
      <c r="F927" s="17"/>
      <c r="G927" s="17"/>
      <c r="H927" s="17"/>
      <c r="P927" s="15"/>
    </row>
    <row r="928">
      <c r="E928" s="16"/>
      <c r="F928" s="17"/>
      <c r="G928" s="17"/>
      <c r="H928" s="17"/>
      <c r="P928" s="15"/>
    </row>
    <row r="929">
      <c r="E929" s="16"/>
      <c r="F929" s="17"/>
      <c r="G929" s="17"/>
      <c r="H929" s="17"/>
      <c r="P929" s="15"/>
    </row>
    <row r="930">
      <c r="E930" s="16"/>
      <c r="F930" s="17"/>
      <c r="G930" s="17"/>
      <c r="H930" s="17"/>
      <c r="P930" s="15"/>
    </row>
    <row r="931">
      <c r="E931" s="16"/>
      <c r="F931" s="17"/>
      <c r="G931" s="17"/>
      <c r="H931" s="17"/>
      <c r="P931" s="15"/>
    </row>
    <row r="932">
      <c r="E932" s="16"/>
      <c r="F932" s="17"/>
      <c r="G932" s="17"/>
      <c r="H932" s="17"/>
      <c r="P932" s="15"/>
    </row>
    <row r="933">
      <c r="E933" s="16"/>
      <c r="F933" s="17"/>
      <c r="G933" s="17"/>
      <c r="H933" s="17"/>
      <c r="P933" s="15"/>
    </row>
    <row r="934">
      <c r="E934" s="16"/>
      <c r="F934" s="17"/>
      <c r="G934" s="17"/>
      <c r="H934" s="17"/>
      <c r="P934" s="15"/>
    </row>
    <row r="935">
      <c r="E935" s="16"/>
      <c r="F935" s="17"/>
      <c r="G935" s="17"/>
      <c r="H935" s="17"/>
      <c r="P935" s="15"/>
    </row>
    <row r="936">
      <c r="E936" s="16"/>
      <c r="F936" s="17"/>
      <c r="G936" s="17"/>
      <c r="H936" s="17"/>
      <c r="P936" s="15"/>
    </row>
    <row r="937">
      <c r="E937" s="16"/>
      <c r="F937" s="17"/>
      <c r="G937" s="17"/>
      <c r="H937" s="17"/>
      <c r="P937" s="15"/>
    </row>
    <row r="938">
      <c r="E938" s="16"/>
      <c r="F938" s="17"/>
      <c r="G938" s="17"/>
      <c r="H938" s="17"/>
      <c r="P938" s="15"/>
    </row>
    <row r="939">
      <c r="E939" s="16"/>
      <c r="F939" s="17"/>
      <c r="G939" s="17"/>
      <c r="H939" s="17"/>
      <c r="P939" s="15"/>
    </row>
    <row r="940">
      <c r="E940" s="16"/>
      <c r="F940" s="17"/>
      <c r="G940" s="17"/>
      <c r="H940" s="17"/>
      <c r="P940" s="15"/>
    </row>
    <row r="941">
      <c r="E941" s="16"/>
      <c r="F941" s="17"/>
      <c r="G941" s="17"/>
      <c r="H941" s="17"/>
      <c r="P941" s="15"/>
    </row>
    <row r="942">
      <c r="E942" s="16"/>
      <c r="F942" s="17"/>
      <c r="G942" s="17"/>
      <c r="H942" s="17"/>
      <c r="P942" s="15"/>
    </row>
    <row r="943">
      <c r="E943" s="16"/>
      <c r="F943" s="17"/>
      <c r="G943" s="17"/>
      <c r="H943" s="17"/>
      <c r="P943" s="15"/>
    </row>
    <row r="944">
      <c r="E944" s="16"/>
      <c r="F944" s="17"/>
      <c r="G944" s="17"/>
      <c r="H944" s="17"/>
      <c r="P944" s="15"/>
    </row>
    <row r="945">
      <c r="E945" s="16"/>
      <c r="F945" s="17"/>
      <c r="G945" s="17"/>
      <c r="H945" s="17"/>
      <c r="P945" s="15"/>
    </row>
    <row r="946">
      <c r="E946" s="16"/>
      <c r="F946" s="17"/>
      <c r="G946" s="17"/>
      <c r="H946" s="17"/>
      <c r="P946" s="15"/>
    </row>
    <row r="947">
      <c r="E947" s="16"/>
      <c r="F947" s="17"/>
      <c r="G947" s="17"/>
      <c r="H947" s="17"/>
      <c r="P947" s="15"/>
    </row>
    <row r="948">
      <c r="E948" s="16"/>
      <c r="F948" s="17"/>
      <c r="G948" s="17"/>
      <c r="H948" s="17"/>
      <c r="P948" s="15"/>
    </row>
    <row r="949">
      <c r="E949" s="16"/>
      <c r="F949" s="17"/>
      <c r="G949" s="17"/>
      <c r="H949" s="17"/>
      <c r="P949" s="15"/>
    </row>
    <row r="950">
      <c r="E950" s="16"/>
      <c r="F950" s="17"/>
      <c r="G950" s="17"/>
      <c r="H950" s="17"/>
      <c r="P950" s="15"/>
    </row>
    <row r="951">
      <c r="E951" s="16"/>
      <c r="F951" s="17"/>
      <c r="G951" s="17"/>
      <c r="H951" s="17"/>
      <c r="P951" s="15"/>
    </row>
    <row r="952">
      <c r="E952" s="16"/>
      <c r="F952" s="17"/>
      <c r="G952" s="17"/>
      <c r="H952" s="17"/>
      <c r="P952" s="15"/>
    </row>
    <row r="953">
      <c r="E953" s="16"/>
      <c r="F953" s="17"/>
      <c r="G953" s="17"/>
      <c r="H953" s="17"/>
      <c r="P953" s="15"/>
    </row>
    <row r="954">
      <c r="E954" s="16"/>
      <c r="F954" s="17"/>
      <c r="G954" s="17"/>
      <c r="H954" s="17"/>
      <c r="P954" s="15"/>
    </row>
    <row r="955">
      <c r="E955" s="16"/>
      <c r="F955" s="17"/>
      <c r="G955" s="17"/>
      <c r="H955" s="17"/>
      <c r="P955" s="15"/>
    </row>
    <row r="956">
      <c r="E956" s="16"/>
      <c r="F956" s="17"/>
      <c r="G956" s="17"/>
      <c r="H956" s="17"/>
      <c r="P956" s="15"/>
    </row>
    <row r="957">
      <c r="E957" s="16"/>
      <c r="F957" s="17"/>
      <c r="G957" s="17"/>
      <c r="H957" s="17"/>
      <c r="P957" s="15"/>
    </row>
    <row r="958">
      <c r="E958" s="16"/>
      <c r="F958" s="17"/>
      <c r="G958" s="17"/>
      <c r="H958" s="17"/>
      <c r="P958" s="15"/>
    </row>
    <row r="959">
      <c r="E959" s="16"/>
      <c r="F959" s="17"/>
      <c r="G959" s="17"/>
      <c r="H959" s="17"/>
      <c r="P959" s="15"/>
    </row>
    <row r="960">
      <c r="E960" s="16"/>
      <c r="F960" s="17"/>
      <c r="G960" s="17"/>
      <c r="H960" s="17"/>
      <c r="P960" s="15"/>
    </row>
    <row r="961">
      <c r="E961" s="16"/>
      <c r="F961" s="17"/>
      <c r="G961" s="17"/>
      <c r="H961" s="17"/>
      <c r="P961" s="15"/>
    </row>
    <row r="962">
      <c r="E962" s="16"/>
      <c r="F962" s="17"/>
      <c r="G962" s="17"/>
      <c r="H962" s="17"/>
      <c r="P962" s="15"/>
    </row>
    <row r="963">
      <c r="E963" s="16"/>
      <c r="F963" s="17"/>
      <c r="G963" s="17"/>
      <c r="H963" s="17"/>
      <c r="P963" s="15"/>
    </row>
    <row r="964">
      <c r="E964" s="16"/>
      <c r="F964" s="17"/>
      <c r="G964" s="17"/>
      <c r="H964" s="17"/>
      <c r="P964" s="15"/>
    </row>
    <row r="965">
      <c r="E965" s="16"/>
      <c r="F965" s="17"/>
      <c r="G965" s="17"/>
      <c r="H965" s="17"/>
      <c r="P965" s="15"/>
    </row>
    <row r="966">
      <c r="E966" s="16"/>
      <c r="F966" s="17"/>
      <c r="G966" s="17"/>
      <c r="H966" s="17"/>
      <c r="P966" s="15"/>
    </row>
    <row r="967">
      <c r="E967" s="16"/>
      <c r="F967" s="17"/>
      <c r="G967" s="17"/>
      <c r="H967" s="17"/>
      <c r="P967" s="15"/>
    </row>
    <row r="968">
      <c r="E968" s="16"/>
      <c r="F968" s="17"/>
      <c r="G968" s="17"/>
      <c r="H968" s="17"/>
      <c r="P968" s="15"/>
    </row>
    <row r="969">
      <c r="E969" s="16"/>
      <c r="F969" s="17"/>
      <c r="G969" s="17"/>
      <c r="H969" s="17"/>
      <c r="P969" s="15"/>
    </row>
    <row r="970">
      <c r="E970" s="16"/>
      <c r="F970" s="17"/>
      <c r="G970" s="17"/>
      <c r="H970" s="17"/>
      <c r="P970" s="15"/>
    </row>
    <row r="971">
      <c r="E971" s="16"/>
      <c r="F971" s="17"/>
      <c r="G971" s="17"/>
      <c r="H971" s="17"/>
      <c r="P971" s="15"/>
    </row>
    <row r="972">
      <c r="E972" s="16"/>
      <c r="F972" s="17"/>
      <c r="G972" s="17"/>
      <c r="H972" s="17"/>
      <c r="P972" s="15"/>
    </row>
    <row r="973">
      <c r="E973" s="16"/>
      <c r="F973" s="17"/>
      <c r="G973" s="17"/>
      <c r="H973" s="17"/>
      <c r="P973" s="15"/>
    </row>
    <row r="974">
      <c r="E974" s="16"/>
      <c r="F974" s="17"/>
      <c r="G974" s="17"/>
      <c r="H974" s="17"/>
      <c r="P974" s="15"/>
    </row>
    <row r="975">
      <c r="E975" s="16"/>
      <c r="F975" s="17"/>
      <c r="G975" s="17"/>
      <c r="H975" s="17"/>
      <c r="P975" s="15"/>
    </row>
    <row r="976">
      <c r="E976" s="16"/>
      <c r="F976" s="17"/>
      <c r="G976" s="17"/>
      <c r="H976" s="17"/>
      <c r="P976" s="15"/>
    </row>
    <row r="977">
      <c r="E977" s="16"/>
      <c r="F977" s="17"/>
      <c r="G977" s="17"/>
      <c r="H977" s="17"/>
      <c r="P977" s="15"/>
    </row>
    <row r="978">
      <c r="E978" s="16"/>
      <c r="F978" s="17"/>
      <c r="G978" s="17"/>
      <c r="H978" s="17"/>
      <c r="P978" s="15"/>
    </row>
    <row r="979">
      <c r="E979" s="16"/>
      <c r="F979" s="17"/>
      <c r="G979" s="17"/>
      <c r="H979" s="17"/>
      <c r="P979" s="15"/>
    </row>
    <row r="980">
      <c r="E980" s="16"/>
      <c r="F980" s="17"/>
      <c r="G980" s="17"/>
      <c r="H980" s="17"/>
      <c r="P980" s="15"/>
    </row>
    <row r="981">
      <c r="E981" s="16"/>
      <c r="F981" s="17"/>
      <c r="G981" s="17"/>
      <c r="H981" s="17"/>
      <c r="P981" s="15"/>
    </row>
    <row r="982">
      <c r="E982" s="16"/>
      <c r="F982" s="17"/>
      <c r="G982" s="17"/>
      <c r="H982" s="17"/>
      <c r="P982" s="15"/>
    </row>
    <row r="983">
      <c r="E983" s="16"/>
      <c r="F983" s="17"/>
      <c r="G983" s="17"/>
      <c r="H983" s="17"/>
      <c r="P983" s="15"/>
    </row>
    <row r="984">
      <c r="E984" s="16"/>
      <c r="F984" s="17"/>
      <c r="G984" s="17"/>
      <c r="H984" s="17"/>
      <c r="P984" s="15"/>
    </row>
    <row r="985">
      <c r="E985" s="16"/>
      <c r="F985" s="17"/>
      <c r="G985" s="17"/>
      <c r="H985" s="17"/>
      <c r="P985" s="15"/>
    </row>
    <row r="986">
      <c r="E986" s="16"/>
      <c r="F986" s="17"/>
      <c r="G986" s="17"/>
      <c r="H986" s="17"/>
      <c r="P986" s="15"/>
    </row>
    <row r="987">
      <c r="E987" s="16"/>
      <c r="F987" s="17"/>
      <c r="G987" s="17"/>
      <c r="H987" s="17"/>
      <c r="P987" s="15"/>
    </row>
    <row r="988">
      <c r="E988" s="16"/>
      <c r="F988" s="17"/>
      <c r="G988" s="17"/>
      <c r="H988" s="17"/>
      <c r="P988" s="15"/>
    </row>
    <row r="989">
      <c r="E989" s="16"/>
      <c r="F989" s="17"/>
      <c r="G989" s="17"/>
      <c r="H989" s="17"/>
      <c r="P989" s="15"/>
    </row>
    <row r="990">
      <c r="E990" s="16"/>
      <c r="F990" s="17"/>
      <c r="G990" s="17"/>
      <c r="H990" s="17"/>
      <c r="P990" s="15"/>
    </row>
    <row r="991">
      <c r="E991" s="16"/>
      <c r="F991" s="17"/>
      <c r="G991" s="17"/>
      <c r="H991" s="17"/>
      <c r="P991" s="15"/>
    </row>
    <row r="992">
      <c r="E992" s="16"/>
      <c r="F992" s="17"/>
      <c r="G992" s="17"/>
      <c r="H992" s="17"/>
      <c r="P992" s="15"/>
    </row>
    <row r="993">
      <c r="E993" s="16"/>
      <c r="F993" s="17"/>
      <c r="G993" s="17"/>
      <c r="H993" s="17"/>
      <c r="P993" s="15"/>
    </row>
    <row r="994">
      <c r="E994" s="16"/>
      <c r="F994" s="17"/>
      <c r="G994" s="17"/>
      <c r="H994" s="17"/>
      <c r="P994" s="15"/>
    </row>
    <row r="995">
      <c r="E995" s="16"/>
      <c r="F995" s="17"/>
      <c r="G995" s="17"/>
      <c r="H995" s="17"/>
      <c r="P995" s="15"/>
    </row>
    <row r="996">
      <c r="E996" s="16"/>
      <c r="F996" s="17"/>
      <c r="G996" s="17"/>
      <c r="H996" s="17"/>
      <c r="P996" s="15"/>
    </row>
    <row r="997">
      <c r="E997" s="16"/>
      <c r="F997" s="17"/>
      <c r="G997" s="17"/>
      <c r="H997" s="17"/>
      <c r="P997" s="15"/>
    </row>
    <row r="998">
      <c r="E998" s="16"/>
      <c r="F998" s="17"/>
      <c r="G998" s="17"/>
      <c r="H998" s="17"/>
      <c r="P998" s="15"/>
    </row>
    <row r="999">
      <c r="E999" s="16"/>
      <c r="F999" s="17"/>
      <c r="G999" s="17"/>
      <c r="H999" s="17"/>
      <c r="P999" s="15"/>
    </row>
    <row r="1000">
      <c r="E1000" s="16"/>
      <c r="F1000" s="17"/>
      <c r="G1000" s="17"/>
      <c r="H1000" s="17"/>
      <c r="P1000" s="15"/>
    </row>
    <row r="1001">
      <c r="E1001" s="16"/>
      <c r="F1001" s="17"/>
      <c r="G1001" s="17"/>
      <c r="H1001" s="17"/>
      <c r="P1001" s="15"/>
    </row>
    <row r="1002">
      <c r="E1002" s="16"/>
      <c r="F1002" s="17"/>
      <c r="G1002" s="17"/>
      <c r="H1002" s="17"/>
      <c r="P1002" s="15"/>
    </row>
    <row r="1003">
      <c r="E1003" s="16"/>
      <c r="F1003" s="17"/>
      <c r="G1003" s="17"/>
      <c r="H1003" s="17"/>
      <c r="P1003" s="15"/>
    </row>
    <row r="1004">
      <c r="E1004" s="16"/>
      <c r="F1004" s="17"/>
      <c r="G1004" s="17"/>
      <c r="H1004" s="17"/>
      <c r="P1004" s="15"/>
    </row>
    <row r="1005">
      <c r="E1005" s="16"/>
      <c r="F1005" s="17"/>
      <c r="G1005" s="17"/>
      <c r="H1005" s="17"/>
      <c r="P1005" s="15"/>
    </row>
    <row r="1006">
      <c r="E1006" s="16"/>
      <c r="F1006" s="17"/>
      <c r="G1006" s="17"/>
      <c r="H1006" s="17"/>
      <c r="P1006" s="15"/>
    </row>
    <row r="1007">
      <c r="E1007" s="16"/>
      <c r="F1007" s="17"/>
      <c r="G1007" s="17"/>
      <c r="H1007" s="17"/>
      <c r="P1007" s="15"/>
    </row>
    <row r="1008">
      <c r="E1008" s="16"/>
      <c r="F1008" s="17"/>
      <c r="G1008" s="17"/>
      <c r="H1008" s="17"/>
      <c r="P1008" s="15"/>
    </row>
    <row r="1009">
      <c r="E1009" s="16"/>
      <c r="F1009" s="17"/>
      <c r="G1009" s="17"/>
      <c r="H1009" s="17"/>
      <c r="P1009" s="15"/>
    </row>
    <row r="1010">
      <c r="E1010" s="16"/>
      <c r="F1010" s="17"/>
      <c r="G1010" s="17"/>
      <c r="H1010" s="17"/>
      <c r="P1010" s="15"/>
    </row>
    <row r="1011">
      <c r="E1011" s="16"/>
      <c r="F1011" s="17"/>
      <c r="G1011" s="17"/>
      <c r="H1011" s="17"/>
      <c r="P1011" s="15"/>
    </row>
    <row r="1012">
      <c r="E1012" s="16"/>
      <c r="F1012" s="17"/>
      <c r="G1012" s="17"/>
      <c r="H1012" s="17"/>
      <c r="P1012" s="15"/>
    </row>
    <row r="1013">
      <c r="E1013" s="16"/>
      <c r="F1013" s="17"/>
      <c r="G1013" s="17"/>
      <c r="H1013" s="17"/>
      <c r="P1013" s="15"/>
    </row>
    <row r="1014">
      <c r="E1014" s="16"/>
      <c r="F1014" s="17"/>
      <c r="G1014" s="17"/>
      <c r="H1014" s="17"/>
      <c r="P1014" s="15"/>
    </row>
    <row r="1015">
      <c r="E1015" s="16"/>
      <c r="F1015" s="17"/>
      <c r="G1015" s="17"/>
      <c r="H1015" s="17"/>
      <c r="P1015" s="15"/>
    </row>
    <row r="1016">
      <c r="E1016" s="16"/>
      <c r="F1016" s="17"/>
      <c r="G1016" s="17"/>
      <c r="H1016" s="17"/>
      <c r="P1016" s="15"/>
    </row>
    <row r="1017">
      <c r="E1017" s="16"/>
      <c r="F1017" s="17"/>
      <c r="G1017" s="17"/>
      <c r="H1017" s="17"/>
      <c r="P1017" s="15"/>
    </row>
    <row r="1018">
      <c r="E1018" s="16"/>
      <c r="F1018" s="17"/>
      <c r="G1018" s="17"/>
      <c r="H1018" s="17"/>
      <c r="P1018" s="15"/>
    </row>
    <row r="1019">
      <c r="E1019" s="16"/>
      <c r="F1019" s="17"/>
      <c r="G1019" s="17"/>
      <c r="H1019" s="17"/>
      <c r="P1019" s="15"/>
    </row>
    <row r="1020">
      <c r="E1020" s="16"/>
      <c r="F1020" s="17"/>
      <c r="G1020" s="17"/>
      <c r="H1020" s="17"/>
      <c r="P1020" s="15"/>
    </row>
    <row r="1021">
      <c r="E1021" s="16"/>
      <c r="F1021" s="17"/>
      <c r="G1021" s="17"/>
      <c r="H1021" s="17"/>
      <c r="P1021" s="15"/>
    </row>
    <row r="1022">
      <c r="E1022" s="16"/>
      <c r="F1022" s="17"/>
      <c r="G1022" s="17"/>
      <c r="H1022" s="17"/>
      <c r="P1022" s="15"/>
    </row>
    <row r="1023">
      <c r="E1023" s="16"/>
      <c r="F1023" s="17"/>
      <c r="G1023" s="17"/>
      <c r="H1023" s="17"/>
      <c r="P1023" s="15"/>
    </row>
    <row r="1024">
      <c r="E1024" s="16"/>
      <c r="F1024" s="17"/>
      <c r="G1024" s="17"/>
      <c r="H1024" s="17"/>
      <c r="P1024" s="15"/>
    </row>
    <row r="1025">
      <c r="E1025" s="16"/>
      <c r="F1025" s="17"/>
      <c r="G1025" s="17"/>
      <c r="H1025" s="17"/>
      <c r="P1025" s="15"/>
    </row>
    <row r="1026">
      <c r="E1026" s="16"/>
      <c r="F1026" s="17"/>
      <c r="G1026" s="17"/>
      <c r="H1026" s="17"/>
      <c r="P1026" s="15"/>
    </row>
    <row r="1027">
      <c r="E1027" s="16"/>
      <c r="F1027" s="17"/>
      <c r="G1027" s="17"/>
      <c r="H1027" s="17"/>
      <c r="P1027" s="15"/>
    </row>
    <row r="1028">
      <c r="E1028" s="16"/>
      <c r="F1028" s="17"/>
      <c r="G1028" s="17"/>
      <c r="H1028" s="17"/>
      <c r="P1028" s="15"/>
    </row>
    <row r="1029">
      <c r="E1029" s="16"/>
      <c r="F1029" s="17"/>
      <c r="G1029" s="17"/>
      <c r="H1029" s="17"/>
      <c r="P1029" s="15"/>
    </row>
    <row r="1030">
      <c r="E1030" s="16"/>
      <c r="F1030" s="17"/>
      <c r="G1030" s="17"/>
      <c r="H1030" s="17"/>
      <c r="P1030" s="15"/>
    </row>
    <row r="1031">
      <c r="E1031" s="16"/>
      <c r="F1031" s="17"/>
      <c r="G1031" s="17"/>
      <c r="H1031" s="17"/>
      <c r="P1031" s="15"/>
    </row>
    <row r="1032">
      <c r="E1032" s="16"/>
      <c r="F1032" s="17"/>
      <c r="G1032" s="17"/>
      <c r="H1032" s="17"/>
      <c r="P1032" s="15"/>
    </row>
    <row r="1033">
      <c r="E1033" s="16"/>
      <c r="F1033" s="17"/>
      <c r="G1033" s="17"/>
      <c r="H1033" s="17"/>
      <c r="P1033" s="15"/>
    </row>
    <row r="1034">
      <c r="E1034" s="16"/>
      <c r="F1034" s="17"/>
      <c r="G1034" s="17"/>
      <c r="H1034" s="17"/>
      <c r="P1034" s="15"/>
    </row>
    <row r="1035">
      <c r="E1035" s="16"/>
      <c r="F1035" s="17"/>
      <c r="G1035" s="17"/>
      <c r="H1035" s="17"/>
      <c r="P1035" s="15"/>
    </row>
    <row r="1036">
      <c r="E1036" s="16"/>
      <c r="F1036" s="17"/>
      <c r="G1036" s="17"/>
      <c r="H1036" s="17"/>
      <c r="P1036" s="15"/>
    </row>
    <row r="1037">
      <c r="E1037" s="16"/>
      <c r="F1037" s="17"/>
      <c r="G1037" s="17"/>
      <c r="H1037" s="17"/>
      <c r="P1037" s="15"/>
    </row>
    <row r="1038">
      <c r="E1038" s="16"/>
      <c r="F1038" s="17"/>
      <c r="G1038" s="17"/>
      <c r="H1038" s="17"/>
      <c r="P1038" s="15"/>
    </row>
    <row r="1039">
      <c r="E1039" s="16"/>
      <c r="F1039" s="17"/>
      <c r="G1039" s="17"/>
      <c r="H1039" s="17"/>
      <c r="P1039" s="15"/>
    </row>
    <row r="1040">
      <c r="E1040" s="16"/>
      <c r="F1040" s="17"/>
      <c r="G1040" s="17"/>
      <c r="H1040" s="17"/>
      <c r="P1040" s="15"/>
    </row>
    <row r="1041">
      <c r="E1041" s="16"/>
      <c r="F1041" s="17"/>
      <c r="G1041" s="17"/>
      <c r="H1041" s="17"/>
      <c r="P1041" s="15"/>
    </row>
    <row r="1042">
      <c r="E1042" s="16"/>
      <c r="F1042" s="17"/>
      <c r="G1042" s="17"/>
      <c r="H1042" s="17"/>
      <c r="P1042" s="15"/>
    </row>
    <row r="1043">
      <c r="E1043" s="16"/>
      <c r="F1043" s="17"/>
      <c r="G1043" s="17"/>
      <c r="H1043" s="17"/>
      <c r="P1043" s="15"/>
    </row>
    <row r="1044">
      <c r="E1044" s="16"/>
      <c r="F1044" s="17"/>
      <c r="G1044" s="17"/>
      <c r="H1044" s="17"/>
      <c r="P1044" s="15"/>
    </row>
    <row r="1045">
      <c r="E1045" s="16"/>
      <c r="F1045" s="17"/>
      <c r="G1045" s="17"/>
      <c r="H1045" s="17"/>
      <c r="P1045" s="15"/>
    </row>
    <row r="1046">
      <c r="E1046" s="16"/>
      <c r="F1046" s="17"/>
      <c r="G1046" s="17"/>
      <c r="H1046" s="17"/>
      <c r="P1046" s="15"/>
    </row>
    <row r="1047">
      <c r="E1047" s="16"/>
      <c r="F1047" s="17"/>
      <c r="G1047" s="17"/>
      <c r="H1047" s="17"/>
      <c r="P1047" s="15"/>
    </row>
    <row r="1048">
      <c r="E1048" s="16"/>
      <c r="F1048" s="17"/>
      <c r="G1048" s="17"/>
      <c r="H1048" s="17"/>
      <c r="P1048" s="15"/>
    </row>
    <row r="1049">
      <c r="E1049" s="16"/>
      <c r="F1049" s="17"/>
      <c r="G1049" s="17"/>
      <c r="H1049" s="17"/>
      <c r="P1049" s="15"/>
    </row>
    <row r="1050">
      <c r="E1050" s="16"/>
      <c r="F1050" s="17"/>
      <c r="G1050" s="17"/>
      <c r="H1050" s="17"/>
      <c r="P1050" s="15"/>
    </row>
    <row r="1051">
      <c r="E1051" s="16"/>
      <c r="F1051" s="17"/>
      <c r="G1051" s="17"/>
      <c r="H1051" s="17"/>
      <c r="P1051" s="15"/>
    </row>
    <row r="1052">
      <c r="E1052" s="16"/>
      <c r="F1052" s="17"/>
      <c r="G1052" s="17"/>
      <c r="H1052" s="17"/>
      <c r="P1052" s="15"/>
    </row>
    <row r="1053">
      <c r="E1053" s="16"/>
      <c r="F1053" s="17"/>
      <c r="G1053" s="17"/>
      <c r="H1053" s="17"/>
      <c r="P1053" s="15"/>
    </row>
    <row r="1054">
      <c r="E1054" s="16"/>
      <c r="F1054" s="17"/>
      <c r="G1054" s="17"/>
      <c r="H1054" s="17"/>
      <c r="P1054" s="15"/>
    </row>
    <row r="1055">
      <c r="E1055" s="16"/>
      <c r="F1055" s="17"/>
      <c r="G1055" s="17"/>
      <c r="H1055" s="17"/>
      <c r="P1055" s="15"/>
    </row>
    <row r="1056">
      <c r="E1056" s="16"/>
      <c r="F1056" s="17"/>
      <c r="G1056" s="17"/>
      <c r="H1056" s="17"/>
      <c r="P1056" s="15"/>
    </row>
    <row r="1057">
      <c r="E1057" s="16"/>
      <c r="F1057" s="17"/>
      <c r="G1057" s="17"/>
      <c r="H1057" s="17"/>
      <c r="P1057" s="15"/>
    </row>
    <row r="1058">
      <c r="E1058" s="16"/>
      <c r="F1058" s="17"/>
      <c r="G1058" s="17"/>
      <c r="H1058" s="17"/>
      <c r="P1058" s="15"/>
    </row>
    <row r="1059">
      <c r="E1059" s="16"/>
      <c r="F1059" s="17"/>
      <c r="G1059" s="17"/>
      <c r="H1059" s="17"/>
      <c r="P1059" s="15"/>
    </row>
    <row r="1060">
      <c r="E1060" s="16"/>
      <c r="F1060" s="17"/>
      <c r="G1060" s="17"/>
      <c r="H1060" s="17"/>
      <c r="P1060" s="15"/>
    </row>
    <row r="1061">
      <c r="E1061" s="16"/>
      <c r="F1061" s="17"/>
      <c r="G1061" s="17"/>
      <c r="H1061" s="17"/>
      <c r="P1061" s="15"/>
    </row>
    <row r="1062">
      <c r="E1062" s="16"/>
      <c r="F1062" s="17"/>
      <c r="G1062" s="17"/>
      <c r="H1062" s="17"/>
      <c r="P1062" s="15"/>
    </row>
    <row r="1063">
      <c r="E1063" s="16"/>
      <c r="F1063" s="17"/>
      <c r="G1063" s="17"/>
      <c r="H1063" s="17"/>
      <c r="P1063" s="15"/>
    </row>
    <row r="1064">
      <c r="E1064" s="16"/>
      <c r="F1064" s="17"/>
      <c r="G1064" s="17"/>
      <c r="H1064" s="17"/>
      <c r="P1064" s="15"/>
    </row>
    <row r="1065">
      <c r="E1065" s="16"/>
      <c r="F1065" s="17"/>
      <c r="G1065" s="17"/>
      <c r="H1065" s="17"/>
      <c r="P1065" s="15"/>
    </row>
    <row r="1066">
      <c r="E1066" s="16"/>
      <c r="F1066" s="17"/>
      <c r="G1066" s="17"/>
      <c r="H1066" s="17"/>
      <c r="P1066" s="15"/>
    </row>
    <row r="1067">
      <c r="E1067" s="16"/>
      <c r="F1067" s="17"/>
      <c r="G1067" s="17"/>
      <c r="H1067" s="17"/>
      <c r="P1067" s="15"/>
    </row>
    <row r="1068">
      <c r="E1068" s="16"/>
      <c r="F1068" s="17"/>
      <c r="G1068" s="17"/>
      <c r="H1068" s="17"/>
      <c r="P1068" s="15"/>
    </row>
    <row r="1069">
      <c r="E1069" s="16"/>
      <c r="F1069" s="17"/>
      <c r="G1069" s="17"/>
      <c r="H1069" s="17"/>
      <c r="P1069" s="15"/>
    </row>
    <row r="1070">
      <c r="E1070" s="16"/>
      <c r="F1070" s="17"/>
      <c r="G1070" s="17"/>
      <c r="H1070" s="17"/>
      <c r="P1070" s="15"/>
    </row>
    <row r="1071">
      <c r="E1071" s="16"/>
      <c r="F1071" s="17"/>
      <c r="G1071" s="17"/>
      <c r="H1071" s="17"/>
      <c r="P1071" s="15"/>
    </row>
    <row r="1072">
      <c r="E1072" s="16"/>
      <c r="F1072" s="17"/>
      <c r="G1072" s="17"/>
      <c r="H1072" s="17"/>
      <c r="P1072" s="15"/>
    </row>
    <row r="1073">
      <c r="E1073" s="16"/>
      <c r="F1073" s="17"/>
      <c r="G1073" s="17"/>
      <c r="H1073" s="17"/>
      <c r="P1073" s="15"/>
    </row>
    <row r="1074">
      <c r="E1074" s="16"/>
      <c r="F1074" s="17"/>
      <c r="G1074" s="17"/>
      <c r="H1074" s="17"/>
      <c r="P1074" s="15"/>
    </row>
    <row r="1075">
      <c r="E1075" s="16"/>
      <c r="F1075" s="17"/>
      <c r="G1075" s="17"/>
      <c r="H1075" s="17"/>
      <c r="P1075" s="15"/>
    </row>
    <row r="1076">
      <c r="E1076" s="16"/>
      <c r="F1076" s="17"/>
      <c r="G1076" s="17"/>
      <c r="H1076" s="17"/>
      <c r="P1076" s="15"/>
    </row>
    <row r="1077">
      <c r="E1077" s="16"/>
      <c r="F1077" s="17"/>
      <c r="G1077" s="17"/>
      <c r="H1077" s="17"/>
      <c r="P1077" s="15"/>
    </row>
    <row r="1078">
      <c r="E1078" s="16"/>
      <c r="F1078" s="17"/>
      <c r="G1078" s="17"/>
      <c r="H1078" s="17"/>
      <c r="P1078" s="15"/>
    </row>
    <row r="1079">
      <c r="E1079" s="16"/>
      <c r="F1079" s="17"/>
      <c r="G1079" s="17"/>
      <c r="H1079" s="17"/>
      <c r="P1079" s="15"/>
    </row>
    <row r="1080">
      <c r="E1080" s="16"/>
      <c r="F1080" s="17"/>
      <c r="G1080" s="17"/>
      <c r="H1080" s="17"/>
      <c r="P1080" s="15"/>
    </row>
    <row r="1081">
      <c r="E1081" s="16"/>
      <c r="F1081" s="17"/>
      <c r="G1081" s="17"/>
      <c r="H1081" s="17"/>
      <c r="P1081" s="15"/>
    </row>
    <row r="1082">
      <c r="E1082" s="16"/>
      <c r="F1082" s="17"/>
      <c r="G1082" s="17"/>
      <c r="H1082" s="17"/>
      <c r="P1082" s="15"/>
    </row>
    <row r="1083">
      <c r="E1083" s="16"/>
      <c r="F1083" s="17"/>
      <c r="G1083" s="17"/>
      <c r="H1083" s="17"/>
      <c r="P1083" s="15"/>
    </row>
    <row r="1084">
      <c r="E1084" s="16"/>
      <c r="F1084" s="17"/>
      <c r="G1084" s="17"/>
      <c r="H1084" s="17"/>
      <c r="P1084" s="15"/>
    </row>
    <row r="1085">
      <c r="E1085" s="16"/>
      <c r="F1085" s="17"/>
      <c r="G1085" s="17"/>
      <c r="H1085" s="17"/>
      <c r="P1085" s="15"/>
    </row>
    <row r="1086">
      <c r="E1086" s="16"/>
      <c r="F1086" s="17"/>
      <c r="G1086" s="17"/>
      <c r="H1086" s="17"/>
      <c r="P1086" s="15"/>
    </row>
    <row r="1087">
      <c r="E1087" s="16"/>
      <c r="F1087" s="17"/>
      <c r="G1087" s="17"/>
      <c r="H1087" s="17"/>
      <c r="P1087" s="15"/>
    </row>
    <row r="1088">
      <c r="E1088" s="16"/>
      <c r="F1088" s="17"/>
      <c r="G1088" s="17"/>
      <c r="H1088" s="17"/>
      <c r="P1088" s="15"/>
    </row>
    <row r="1089">
      <c r="E1089" s="16"/>
      <c r="F1089" s="17"/>
      <c r="G1089" s="17"/>
      <c r="H1089" s="17"/>
      <c r="P1089" s="15"/>
    </row>
    <row r="1090">
      <c r="E1090" s="16"/>
      <c r="F1090" s="17"/>
      <c r="G1090" s="17"/>
      <c r="H1090" s="17"/>
      <c r="P1090" s="15"/>
    </row>
    <row r="1091">
      <c r="E1091" s="16"/>
      <c r="F1091" s="17"/>
      <c r="G1091" s="17"/>
      <c r="H1091" s="17"/>
      <c r="P1091" s="15"/>
    </row>
    <row r="1092">
      <c r="E1092" s="16"/>
      <c r="F1092" s="17"/>
      <c r="G1092" s="17"/>
      <c r="H1092" s="17"/>
      <c r="P1092" s="15"/>
    </row>
    <row r="1093">
      <c r="E1093" s="16"/>
      <c r="F1093" s="17"/>
      <c r="G1093" s="17"/>
      <c r="H1093" s="17"/>
      <c r="P1093" s="15"/>
    </row>
    <row r="1094">
      <c r="E1094" s="16"/>
      <c r="F1094" s="17"/>
      <c r="G1094" s="17"/>
      <c r="H1094" s="17"/>
      <c r="P1094" s="15"/>
    </row>
    <row r="1095">
      <c r="E1095" s="16"/>
      <c r="F1095" s="17"/>
      <c r="G1095" s="17"/>
      <c r="H1095" s="17"/>
      <c r="P1095" s="15"/>
    </row>
    <row r="1096">
      <c r="E1096" s="16"/>
      <c r="F1096" s="17"/>
      <c r="G1096" s="17"/>
      <c r="H1096" s="17"/>
      <c r="P1096" s="15"/>
    </row>
    <row r="1097">
      <c r="E1097" s="16"/>
      <c r="F1097" s="17"/>
      <c r="G1097" s="17"/>
      <c r="H1097" s="17"/>
      <c r="P1097" s="15"/>
    </row>
    <row r="1098">
      <c r="E1098" s="16"/>
      <c r="F1098" s="17"/>
      <c r="G1098" s="17"/>
      <c r="H1098" s="17"/>
      <c r="P1098" s="15"/>
    </row>
    <row r="1099">
      <c r="E1099" s="16"/>
      <c r="F1099" s="17"/>
      <c r="G1099" s="17"/>
      <c r="H1099" s="17"/>
      <c r="P1099" s="15"/>
    </row>
    <row r="1100">
      <c r="E1100" s="16"/>
      <c r="F1100" s="17"/>
      <c r="G1100" s="17"/>
      <c r="H1100" s="17"/>
      <c r="P1100" s="15"/>
    </row>
    <row r="1101">
      <c r="E1101" s="16"/>
      <c r="F1101" s="17"/>
      <c r="G1101" s="17"/>
      <c r="H1101" s="17"/>
      <c r="P1101" s="15"/>
    </row>
    <row r="1102">
      <c r="E1102" s="16"/>
      <c r="F1102" s="17"/>
      <c r="G1102" s="17"/>
      <c r="H1102" s="17"/>
      <c r="P1102" s="15"/>
    </row>
    <row r="1103">
      <c r="E1103" s="16"/>
      <c r="F1103" s="17"/>
      <c r="G1103" s="17"/>
      <c r="H1103" s="17"/>
      <c r="P1103" s="15"/>
    </row>
    <row r="1104">
      <c r="E1104" s="16"/>
      <c r="F1104" s="17"/>
      <c r="G1104" s="17"/>
      <c r="H1104" s="17"/>
      <c r="P1104" s="15"/>
    </row>
    <row r="1105">
      <c r="E1105" s="16"/>
      <c r="F1105" s="17"/>
      <c r="G1105" s="17"/>
      <c r="H1105" s="17"/>
      <c r="P1105" s="15"/>
    </row>
    <row r="1106">
      <c r="E1106" s="16"/>
      <c r="F1106" s="17"/>
      <c r="G1106" s="17"/>
      <c r="H1106" s="17"/>
      <c r="P1106" s="15"/>
    </row>
    <row r="1107">
      <c r="E1107" s="16"/>
      <c r="F1107" s="17"/>
      <c r="G1107" s="17"/>
      <c r="H1107" s="17"/>
      <c r="P1107" s="15"/>
    </row>
    <row r="1108">
      <c r="E1108" s="16"/>
      <c r="F1108" s="17"/>
      <c r="G1108" s="17"/>
      <c r="H1108" s="17"/>
      <c r="P1108" s="15"/>
    </row>
    <row r="1109">
      <c r="E1109" s="16"/>
      <c r="F1109" s="17"/>
      <c r="G1109" s="17"/>
      <c r="H1109" s="17"/>
      <c r="P1109" s="15"/>
    </row>
    <row r="1110">
      <c r="E1110" s="16"/>
      <c r="F1110" s="17"/>
      <c r="G1110" s="17"/>
      <c r="H1110" s="17"/>
      <c r="P1110" s="15"/>
    </row>
    <row r="1111">
      <c r="E1111" s="16"/>
      <c r="F1111" s="17"/>
      <c r="G1111" s="17"/>
      <c r="H1111" s="17"/>
      <c r="P1111" s="15"/>
    </row>
    <row r="1112">
      <c r="E1112" s="16"/>
      <c r="F1112" s="17"/>
      <c r="G1112" s="17"/>
      <c r="H1112" s="17"/>
      <c r="P1112" s="15"/>
    </row>
    <row r="1113">
      <c r="E1113" s="16"/>
      <c r="F1113" s="17"/>
      <c r="G1113" s="17"/>
      <c r="H1113" s="17"/>
      <c r="P1113" s="15"/>
    </row>
    <row r="1114">
      <c r="E1114" s="16"/>
      <c r="F1114" s="17"/>
      <c r="G1114" s="17"/>
      <c r="H1114" s="17"/>
      <c r="P1114" s="15"/>
    </row>
    <row r="1115">
      <c r="E1115" s="16"/>
      <c r="F1115" s="17"/>
      <c r="G1115" s="17"/>
      <c r="H1115" s="17"/>
      <c r="P1115" s="15"/>
    </row>
    <row r="1116">
      <c r="E1116" s="16"/>
      <c r="F1116" s="17"/>
      <c r="G1116" s="17"/>
      <c r="H1116" s="17"/>
      <c r="P1116" s="15"/>
    </row>
    <row r="1117">
      <c r="E1117" s="16"/>
      <c r="F1117" s="17"/>
      <c r="G1117" s="17"/>
      <c r="H1117" s="17"/>
      <c r="P1117" s="15"/>
    </row>
    <row r="1118">
      <c r="E1118" s="16"/>
      <c r="F1118" s="17"/>
      <c r="G1118" s="17"/>
      <c r="H1118" s="17"/>
      <c r="P1118" s="15"/>
    </row>
    <row r="1119">
      <c r="E1119" s="16"/>
      <c r="F1119" s="17"/>
      <c r="G1119" s="17"/>
      <c r="H1119" s="17"/>
      <c r="P1119" s="15"/>
    </row>
    <row r="1120">
      <c r="E1120" s="16"/>
      <c r="F1120" s="17"/>
      <c r="G1120" s="17"/>
      <c r="H1120" s="17"/>
      <c r="P1120" s="15"/>
    </row>
    <row r="1121">
      <c r="E1121" s="16"/>
      <c r="F1121" s="17"/>
      <c r="G1121" s="17"/>
      <c r="H1121" s="17"/>
      <c r="P1121" s="15"/>
    </row>
    <row r="1122">
      <c r="E1122" s="16"/>
      <c r="F1122" s="17"/>
      <c r="G1122" s="17"/>
      <c r="H1122" s="17"/>
      <c r="P1122" s="15"/>
    </row>
    <row r="1123">
      <c r="E1123" s="16"/>
      <c r="F1123" s="17"/>
      <c r="G1123" s="17"/>
      <c r="H1123" s="17"/>
      <c r="P1123" s="15"/>
    </row>
    <row r="1124">
      <c r="E1124" s="16"/>
      <c r="F1124" s="17"/>
      <c r="G1124" s="17"/>
      <c r="H1124" s="17"/>
      <c r="P1124" s="15"/>
    </row>
    <row r="1125">
      <c r="E1125" s="16"/>
      <c r="F1125" s="17"/>
      <c r="G1125" s="17"/>
      <c r="H1125" s="17"/>
      <c r="P1125" s="15"/>
    </row>
    <row r="1126">
      <c r="E1126" s="16"/>
      <c r="F1126" s="17"/>
      <c r="G1126" s="17"/>
      <c r="H1126" s="17"/>
      <c r="P1126" s="15"/>
    </row>
    <row r="1127">
      <c r="E1127" s="16"/>
      <c r="F1127" s="17"/>
      <c r="G1127" s="17"/>
      <c r="H1127" s="17"/>
      <c r="P1127" s="15"/>
    </row>
    <row r="1128">
      <c r="E1128" s="16"/>
      <c r="F1128" s="17"/>
      <c r="G1128" s="17"/>
      <c r="H1128" s="17"/>
      <c r="P1128" s="15"/>
    </row>
    <row r="1129">
      <c r="E1129" s="16"/>
      <c r="F1129" s="17"/>
      <c r="G1129" s="17"/>
      <c r="H1129" s="17"/>
      <c r="P1129" s="15"/>
    </row>
    <row r="1130">
      <c r="E1130" s="16"/>
      <c r="F1130" s="17"/>
      <c r="G1130" s="17"/>
      <c r="H1130" s="17"/>
      <c r="P1130" s="15"/>
    </row>
    <row r="1131">
      <c r="E1131" s="16"/>
      <c r="F1131" s="17"/>
      <c r="G1131" s="17"/>
      <c r="H1131" s="17"/>
      <c r="P1131" s="15"/>
    </row>
    <row r="1132">
      <c r="E1132" s="16"/>
      <c r="F1132" s="17"/>
      <c r="G1132" s="17"/>
      <c r="H1132" s="17"/>
      <c r="P1132" s="15"/>
    </row>
    <row r="1133">
      <c r="E1133" s="16"/>
      <c r="F1133" s="17"/>
      <c r="G1133" s="17"/>
      <c r="H1133" s="17"/>
      <c r="P1133" s="15"/>
    </row>
    <row r="1134">
      <c r="E1134" s="16"/>
      <c r="F1134" s="17"/>
      <c r="G1134" s="17"/>
      <c r="H1134" s="17"/>
      <c r="P1134" s="15"/>
    </row>
    <row r="1135">
      <c r="E1135" s="16"/>
      <c r="F1135" s="17"/>
      <c r="G1135" s="17"/>
      <c r="H1135" s="17"/>
      <c r="P1135" s="15"/>
    </row>
    <row r="1136">
      <c r="E1136" s="16"/>
      <c r="F1136" s="17"/>
      <c r="G1136" s="17"/>
      <c r="H1136" s="17"/>
      <c r="P1136" s="15"/>
    </row>
    <row r="1137">
      <c r="E1137" s="16"/>
      <c r="F1137" s="17"/>
      <c r="G1137" s="17"/>
      <c r="H1137" s="17"/>
      <c r="P1137" s="15"/>
    </row>
    <row r="1138">
      <c r="E1138" s="16"/>
      <c r="F1138" s="17"/>
      <c r="G1138" s="17"/>
      <c r="H1138" s="17"/>
      <c r="P1138" s="15"/>
    </row>
    <row r="1139">
      <c r="E1139" s="16"/>
      <c r="F1139" s="17"/>
      <c r="G1139" s="17"/>
      <c r="H1139" s="17"/>
      <c r="P1139" s="15"/>
    </row>
    <row r="1140">
      <c r="E1140" s="16"/>
      <c r="F1140" s="17"/>
      <c r="G1140" s="17"/>
      <c r="H1140" s="17"/>
      <c r="P1140" s="15"/>
    </row>
    <row r="1141">
      <c r="E1141" s="16"/>
      <c r="F1141" s="17"/>
      <c r="G1141" s="17"/>
      <c r="H1141" s="17"/>
      <c r="P1141" s="15"/>
    </row>
    <row r="1142">
      <c r="E1142" s="16"/>
      <c r="F1142" s="17"/>
      <c r="G1142" s="17"/>
      <c r="H1142" s="17"/>
      <c r="P1142" s="15"/>
    </row>
    <row r="1143">
      <c r="E1143" s="16"/>
      <c r="F1143" s="17"/>
      <c r="G1143" s="17"/>
      <c r="H1143" s="17"/>
      <c r="P1143" s="15"/>
    </row>
    <row r="1144">
      <c r="E1144" s="16"/>
      <c r="F1144" s="17"/>
      <c r="G1144" s="17"/>
      <c r="H1144" s="17"/>
      <c r="P1144" s="15"/>
    </row>
    <row r="1145">
      <c r="E1145" s="16"/>
      <c r="F1145" s="17"/>
      <c r="G1145" s="17"/>
      <c r="H1145" s="17"/>
      <c r="P1145" s="15"/>
    </row>
    <row r="1146">
      <c r="E1146" s="16"/>
      <c r="F1146" s="17"/>
      <c r="G1146" s="17"/>
      <c r="H1146" s="17"/>
      <c r="P1146" s="15"/>
    </row>
    <row r="1147">
      <c r="E1147" s="16"/>
      <c r="F1147" s="17"/>
      <c r="G1147" s="17"/>
      <c r="H1147" s="17"/>
      <c r="P1147" s="15"/>
    </row>
    <row r="1148">
      <c r="E1148" s="16"/>
      <c r="F1148" s="17"/>
      <c r="G1148" s="17"/>
      <c r="H1148" s="17"/>
      <c r="P1148" s="15"/>
    </row>
    <row r="1149">
      <c r="E1149" s="16"/>
      <c r="F1149" s="17"/>
      <c r="G1149" s="17"/>
      <c r="H1149" s="17"/>
      <c r="P1149" s="15"/>
    </row>
    <row r="1150">
      <c r="E1150" s="16"/>
      <c r="F1150" s="17"/>
      <c r="G1150" s="17"/>
      <c r="H1150" s="17"/>
      <c r="P1150" s="15"/>
    </row>
    <row r="1151">
      <c r="E1151" s="16"/>
      <c r="F1151" s="17"/>
      <c r="G1151" s="17"/>
      <c r="H1151" s="17"/>
      <c r="P1151" s="15"/>
    </row>
    <row r="1152">
      <c r="E1152" s="16"/>
      <c r="F1152" s="17"/>
      <c r="G1152" s="17"/>
      <c r="H1152" s="17"/>
      <c r="P1152" s="15"/>
    </row>
    <row r="1153">
      <c r="E1153" s="16"/>
      <c r="F1153" s="17"/>
      <c r="G1153" s="17"/>
      <c r="H1153" s="17"/>
      <c r="P1153" s="15"/>
    </row>
    <row r="1154">
      <c r="E1154" s="16"/>
      <c r="F1154" s="17"/>
      <c r="G1154" s="17"/>
      <c r="H1154" s="17"/>
      <c r="P1154" s="15"/>
    </row>
    <row r="1155">
      <c r="E1155" s="16"/>
      <c r="F1155" s="17"/>
      <c r="G1155" s="17"/>
      <c r="H1155" s="17"/>
      <c r="P1155" s="15"/>
    </row>
    <row r="1156">
      <c r="E1156" s="16"/>
      <c r="F1156" s="17"/>
      <c r="G1156" s="17"/>
      <c r="H1156" s="17"/>
      <c r="P1156" s="15"/>
    </row>
    <row r="1157">
      <c r="E1157" s="16"/>
      <c r="F1157" s="17"/>
      <c r="G1157" s="17"/>
      <c r="H1157" s="17"/>
      <c r="P1157" s="15"/>
    </row>
    <row r="1158">
      <c r="E1158" s="16"/>
      <c r="F1158" s="17"/>
      <c r="G1158" s="17"/>
      <c r="H1158" s="17"/>
      <c r="P1158" s="15"/>
    </row>
    <row r="1159">
      <c r="E1159" s="16"/>
      <c r="F1159" s="17"/>
      <c r="G1159" s="17"/>
      <c r="H1159" s="17"/>
      <c r="P1159" s="15"/>
    </row>
    <row r="1160">
      <c r="E1160" s="16"/>
      <c r="F1160" s="17"/>
      <c r="G1160" s="17"/>
      <c r="H1160" s="17"/>
      <c r="P1160" s="15"/>
    </row>
    <row r="1161">
      <c r="E1161" s="16"/>
      <c r="F1161" s="17"/>
      <c r="G1161" s="17"/>
      <c r="H1161" s="17"/>
      <c r="P1161" s="15"/>
    </row>
    <row r="1162">
      <c r="E1162" s="16"/>
      <c r="F1162" s="17"/>
      <c r="G1162" s="17"/>
      <c r="H1162" s="17"/>
      <c r="P1162" s="15"/>
    </row>
    <row r="1163">
      <c r="E1163" s="16"/>
      <c r="F1163" s="17"/>
      <c r="G1163" s="17"/>
      <c r="H1163" s="17"/>
      <c r="P1163" s="15"/>
    </row>
    <row r="1164">
      <c r="E1164" s="16"/>
      <c r="F1164" s="17"/>
      <c r="G1164" s="17"/>
      <c r="H1164" s="17"/>
      <c r="P1164" s="15"/>
    </row>
    <row r="1165">
      <c r="E1165" s="16"/>
      <c r="F1165" s="17"/>
      <c r="G1165" s="17"/>
      <c r="H1165" s="17"/>
      <c r="P1165" s="15"/>
    </row>
    <row r="1166">
      <c r="E1166" s="16"/>
      <c r="F1166" s="17"/>
      <c r="G1166" s="17"/>
      <c r="H1166" s="17"/>
      <c r="P1166" s="15"/>
    </row>
    <row r="1167">
      <c r="E1167" s="16"/>
      <c r="F1167" s="17"/>
      <c r="G1167" s="17"/>
      <c r="H1167" s="17"/>
      <c r="P1167" s="15"/>
    </row>
    <row r="1168">
      <c r="E1168" s="16"/>
      <c r="F1168" s="17"/>
      <c r="G1168" s="17"/>
      <c r="H1168" s="17"/>
      <c r="P1168" s="15"/>
    </row>
    <row r="1169">
      <c r="E1169" s="16"/>
      <c r="F1169" s="17"/>
      <c r="G1169" s="17"/>
      <c r="H1169" s="17"/>
      <c r="P1169" s="15"/>
    </row>
    <row r="1170">
      <c r="E1170" s="16"/>
      <c r="F1170" s="17"/>
      <c r="G1170" s="17"/>
      <c r="H1170" s="17"/>
      <c r="P1170" s="15"/>
    </row>
    <row r="1171">
      <c r="E1171" s="16"/>
      <c r="F1171" s="17"/>
      <c r="G1171" s="17"/>
      <c r="H1171" s="17"/>
      <c r="P1171" s="15"/>
    </row>
    <row r="1172">
      <c r="E1172" s="16"/>
      <c r="F1172" s="17"/>
      <c r="G1172" s="17"/>
      <c r="H1172" s="17"/>
      <c r="P1172" s="15"/>
    </row>
    <row r="1173">
      <c r="E1173" s="16"/>
      <c r="F1173" s="17"/>
      <c r="G1173" s="17"/>
      <c r="H1173" s="17"/>
      <c r="P1173" s="15"/>
    </row>
    <row r="1174">
      <c r="E1174" s="16"/>
      <c r="F1174" s="17"/>
      <c r="G1174" s="17"/>
      <c r="H1174" s="17"/>
      <c r="P1174" s="15"/>
    </row>
    <row r="1175">
      <c r="E1175" s="16"/>
      <c r="F1175" s="17"/>
      <c r="G1175" s="17"/>
      <c r="H1175" s="17"/>
      <c r="P1175" s="15"/>
    </row>
    <row r="1176">
      <c r="E1176" s="16"/>
      <c r="F1176" s="17"/>
      <c r="G1176" s="17"/>
      <c r="H1176" s="17"/>
      <c r="P1176" s="15"/>
    </row>
    <row r="1177">
      <c r="E1177" s="16"/>
      <c r="F1177" s="17"/>
      <c r="G1177" s="17"/>
      <c r="H1177" s="17"/>
      <c r="P1177" s="15"/>
    </row>
    <row r="1178">
      <c r="E1178" s="16"/>
      <c r="F1178" s="17"/>
      <c r="G1178" s="17"/>
      <c r="H1178" s="17"/>
      <c r="P1178" s="15"/>
    </row>
    <row r="1179">
      <c r="E1179" s="16"/>
      <c r="F1179" s="17"/>
      <c r="G1179" s="17"/>
      <c r="H1179" s="17"/>
      <c r="P1179" s="15"/>
    </row>
    <row r="1180">
      <c r="E1180" s="16"/>
      <c r="F1180" s="17"/>
      <c r="G1180" s="17"/>
      <c r="H1180" s="17"/>
      <c r="P1180" s="15"/>
    </row>
    <row r="1181">
      <c r="E1181" s="16"/>
      <c r="F1181" s="17"/>
      <c r="G1181" s="17"/>
      <c r="H1181" s="17"/>
      <c r="P1181" s="15"/>
    </row>
    <row r="1182">
      <c r="E1182" s="16"/>
      <c r="F1182" s="17"/>
      <c r="G1182" s="17"/>
      <c r="H1182" s="17"/>
      <c r="P1182" s="15"/>
    </row>
    <row r="1183">
      <c r="E1183" s="16"/>
      <c r="F1183" s="17"/>
      <c r="G1183" s="17"/>
      <c r="H1183" s="17"/>
      <c r="P1183" s="15"/>
    </row>
    <row r="1184">
      <c r="E1184" s="16"/>
      <c r="F1184" s="17"/>
      <c r="G1184" s="17"/>
      <c r="H1184" s="17"/>
      <c r="P1184" s="15"/>
    </row>
    <row r="1185">
      <c r="E1185" s="16"/>
      <c r="F1185" s="17"/>
      <c r="G1185" s="17"/>
      <c r="H1185" s="17"/>
      <c r="P1185" s="15"/>
    </row>
    <row r="1186">
      <c r="E1186" s="16"/>
      <c r="F1186" s="17"/>
      <c r="G1186" s="17"/>
      <c r="H1186" s="17"/>
      <c r="P1186" s="15"/>
    </row>
    <row r="1187">
      <c r="E1187" s="16"/>
      <c r="F1187" s="17"/>
      <c r="G1187" s="17"/>
      <c r="H1187" s="17"/>
      <c r="P1187" s="15"/>
    </row>
    <row r="1188">
      <c r="E1188" s="16"/>
      <c r="F1188" s="17"/>
      <c r="G1188" s="17"/>
      <c r="H1188" s="17"/>
      <c r="P1188" s="15"/>
    </row>
    <row r="1189">
      <c r="E1189" s="16"/>
      <c r="F1189" s="17"/>
      <c r="G1189" s="17"/>
      <c r="H1189" s="17"/>
      <c r="P1189" s="15"/>
    </row>
    <row r="1190">
      <c r="E1190" s="16"/>
      <c r="F1190" s="17"/>
      <c r="G1190" s="17"/>
      <c r="H1190" s="17"/>
      <c r="P1190" s="15"/>
    </row>
    <row r="1191">
      <c r="E1191" s="16"/>
      <c r="F1191" s="17"/>
      <c r="G1191" s="17"/>
      <c r="H1191" s="17"/>
      <c r="P1191" s="15"/>
    </row>
    <row r="1192">
      <c r="E1192" s="16"/>
      <c r="F1192" s="17"/>
      <c r="G1192" s="17"/>
      <c r="H1192" s="17"/>
      <c r="P1192" s="15"/>
    </row>
    <row r="1193">
      <c r="E1193" s="16"/>
      <c r="F1193" s="17"/>
      <c r="G1193" s="17"/>
      <c r="H1193" s="17"/>
      <c r="P1193" s="15"/>
    </row>
    <row r="1194">
      <c r="E1194" s="16"/>
      <c r="F1194" s="17"/>
      <c r="G1194" s="17"/>
      <c r="H1194" s="17"/>
      <c r="P1194" s="15"/>
    </row>
    <row r="1195">
      <c r="E1195" s="16"/>
      <c r="F1195" s="17"/>
      <c r="G1195" s="17"/>
      <c r="H1195" s="17"/>
      <c r="P1195" s="15"/>
    </row>
    <row r="1196">
      <c r="E1196" s="16"/>
      <c r="F1196" s="17"/>
      <c r="G1196" s="17"/>
      <c r="H1196" s="17"/>
      <c r="P1196" s="15"/>
    </row>
    <row r="1197">
      <c r="E1197" s="16"/>
      <c r="F1197" s="17"/>
      <c r="G1197" s="17"/>
      <c r="H1197" s="17"/>
      <c r="P1197" s="15"/>
    </row>
    <row r="1198">
      <c r="E1198" s="16"/>
      <c r="F1198" s="17"/>
      <c r="G1198" s="17"/>
      <c r="H1198" s="17"/>
      <c r="P1198" s="15"/>
    </row>
    <row r="1199">
      <c r="E1199" s="16"/>
      <c r="F1199" s="17"/>
      <c r="G1199" s="17"/>
      <c r="H1199" s="17"/>
      <c r="P1199" s="15"/>
    </row>
    <row r="1200">
      <c r="E1200" s="16"/>
      <c r="F1200" s="17"/>
      <c r="G1200" s="17"/>
      <c r="H1200" s="17"/>
      <c r="P1200" s="15"/>
    </row>
    <row r="1201">
      <c r="E1201" s="16"/>
      <c r="F1201" s="17"/>
      <c r="G1201" s="17"/>
      <c r="H1201" s="17"/>
      <c r="P1201" s="15"/>
    </row>
    <row r="1202">
      <c r="E1202" s="16"/>
      <c r="F1202" s="17"/>
      <c r="G1202" s="17"/>
      <c r="H1202" s="17"/>
      <c r="P1202" s="15"/>
    </row>
    <row r="1203">
      <c r="E1203" s="16"/>
      <c r="F1203" s="17"/>
      <c r="G1203" s="17"/>
      <c r="H1203" s="17"/>
      <c r="P1203" s="15"/>
    </row>
    <row r="1204">
      <c r="E1204" s="16"/>
      <c r="F1204" s="17"/>
      <c r="G1204" s="17"/>
      <c r="H1204" s="17"/>
      <c r="P1204" s="15"/>
    </row>
    <row r="1205">
      <c r="E1205" s="16"/>
      <c r="F1205" s="17"/>
      <c r="G1205" s="17"/>
      <c r="H1205" s="17"/>
      <c r="P1205" s="15"/>
    </row>
    <row r="1206">
      <c r="E1206" s="16"/>
      <c r="F1206" s="17"/>
      <c r="G1206" s="17"/>
      <c r="H1206" s="17"/>
      <c r="P1206" s="15"/>
    </row>
    <row r="1207">
      <c r="E1207" s="16"/>
      <c r="F1207" s="17"/>
      <c r="G1207" s="17"/>
      <c r="H1207" s="17"/>
      <c r="P1207" s="15"/>
    </row>
    <row r="1208">
      <c r="E1208" s="16"/>
      <c r="F1208" s="17"/>
      <c r="G1208" s="17"/>
      <c r="H1208" s="17"/>
      <c r="P1208" s="15"/>
    </row>
    <row r="1209">
      <c r="E1209" s="16"/>
      <c r="F1209" s="17"/>
      <c r="G1209" s="17"/>
      <c r="H1209" s="17"/>
      <c r="P1209" s="15"/>
    </row>
    <row r="1210">
      <c r="E1210" s="16"/>
      <c r="F1210" s="17"/>
      <c r="G1210" s="17"/>
      <c r="H1210" s="17"/>
      <c r="P1210" s="15"/>
    </row>
    <row r="1211">
      <c r="E1211" s="16"/>
      <c r="F1211" s="17"/>
      <c r="G1211" s="17"/>
      <c r="H1211" s="17"/>
      <c r="P1211" s="15"/>
    </row>
    <row r="1212">
      <c r="E1212" s="16"/>
      <c r="F1212" s="17"/>
      <c r="G1212" s="17"/>
      <c r="H1212" s="17"/>
      <c r="P1212" s="15"/>
    </row>
    <row r="1213">
      <c r="E1213" s="16"/>
      <c r="F1213" s="17"/>
      <c r="G1213" s="17"/>
      <c r="H1213" s="17"/>
      <c r="P1213" s="15"/>
    </row>
    <row r="1214">
      <c r="E1214" s="16"/>
      <c r="F1214" s="17"/>
      <c r="G1214" s="17"/>
      <c r="H1214" s="17"/>
      <c r="P1214" s="15"/>
    </row>
    <row r="1215">
      <c r="E1215" s="16"/>
      <c r="F1215" s="17"/>
      <c r="G1215" s="17"/>
      <c r="H1215" s="17"/>
      <c r="P1215" s="15"/>
    </row>
    <row r="1216">
      <c r="E1216" s="16"/>
      <c r="F1216" s="17"/>
      <c r="G1216" s="17"/>
      <c r="H1216" s="17"/>
      <c r="P1216" s="15"/>
    </row>
    <row r="1217">
      <c r="E1217" s="16"/>
      <c r="F1217" s="17"/>
      <c r="G1217" s="17"/>
      <c r="H1217" s="17"/>
      <c r="P1217" s="15"/>
    </row>
    <row r="1218">
      <c r="E1218" s="16"/>
      <c r="F1218" s="17"/>
      <c r="G1218" s="17"/>
      <c r="H1218" s="17"/>
      <c r="P1218" s="15"/>
    </row>
    <row r="1219">
      <c r="E1219" s="16"/>
      <c r="F1219" s="17"/>
      <c r="G1219" s="17"/>
      <c r="H1219" s="17"/>
      <c r="P1219" s="15"/>
    </row>
    <row r="1220">
      <c r="E1220" s="16"/>
      <c r="F1220" s="17"/>
      <c r="G1220" s="17"/>
      <c r="H1220" s="17"/>
      <c r="P1220" s="15"/>
    </row>
    <row r="1221">
      <c r="E1221" s="16"/>
      <c r="F1221" s="17"/>
      <c r="G1221" s="17"/>
      <c r="H1221" s="17"/>
      <c r="P1221" s="15"/>
    </row>
    <row r="1222">
      <c r="E1222" s="16"/>
      <c r="F1222" s="17"/>
      <c r="G1222" s="17"/>
      <c r="H1222" s="17"/>
      <c r="P1222" s="15"/>
    </row>
    <row r="1223">
      <c r="E1223" s="16"/>
      <c r="F1223" s="17"/>
      <c r="G1223" s="17"/>
      <c r="H1223" s="17"/>
      <c r="P1223" s="15"/>
    </row>
    <row r="1224">
      <c r="E1224" s="16"/>
      <c r="F1224" s="17"/>
      <c r="G1224" s="17"/>
      <c r="H1224" s="17"/>
      <c r="P1224" s="15"/>
    </row>
    <row r="1225">
      <c r="E1225" s="16"/>
      <c r="F1225" s="17"/>
      <c r="G1225" s="17"/>
      <c r="H1225" s="17"/>
      <c r="P1225" s="15"/>
    </row>
    <row r="1226">
      <c r="E1226" s="16"/>
      <c r="F1226" s="17"/>
      <c r="G1226" s="17"/>
      <c r="H1226" s="17"/>
      <c r="P1226" s="15"/>
    </row>
    <row r="1227">
      <c r="E1227" s="16"/>
      <c r="F1227" s="17"/>
      <c r="G1227" s="17"/>
      <c r="H1227" s="17"/>
      <c r="P1227" s="15"/>
    </row>
    <row r="1228">
      <c r="E1228" s="16"/>
      <c r="F1228" s="17"/>
      <c r="G1228" s="17"/>
      <c r="H1228" s="17"/>
      <c r="P1228" s="15"/>
    </row>
    <row r="1229">
      <c r="E1229" s="16"/>
      <c r="F1229" s="17"/>
      <c r="G1229" s="17"/>
      <c r="H1229" s="17"/>
      <c r="P1229" s="15"/>
    </row>
    <row r="1230">
      <c r="E1230" s="16"/>
      <c r="F1230" s="17"/>
      <c r="G1230" s="17"/>
      <c r="H1230" s="17"/>
      <c r="P1230" s="15"/>
    </row>
    <row r="1231">
      <c r="E1231" s="16"/>
      <c r="F1231" s="17"/>
      <c r="G1231" s="17"/>
      <c r="H1231" s="17"/>
      <c r="P1231" s="15"/>
    </row>
    <row r="1232">
      <c r="E1232" s="16"/>
      <c r="F1232" s="17"/>
      <c r="G1232" s="17"/>
      <c r="H1232" s="17"/>
      <c r="P1232" s="15"/>
    </row>
    <row r="1233">
      <c r="E1233" s="16"/>
      <c r="F1233" s="17"/>
      <c r="G1233" s="17"/>
      <c r="H1233" s="17"/>
      <c r="P1233" s="15"/>
    </row>
    <row r="1234">
      <c r="E1234" s="16"/>
      <c r="F1234" s="17"/>
      <c r="G1234" s="17"/>
      <c r="H1234" s="17"/>
      <c r="P1234" s="15"/>
    </row>
    <row r="1235">
      <c r="E1235" s="16"/>
      <c r="F1235" s="17"/>
      <c r="G1235" s="17"/>
      <c r="H1235" s="17"/>
      <c r="P1235" s="15"/>
    </row>
    <row r="1236">
      <c r="E1236" s="16"/>
      <c r="F1236" s="17"/>
      <c r="G1236" s="17"/>
      <c r="H1236" s="17"/>
      <c r="P1236" s="15"/>
    </row>
    <row r="1237">
      <c r="E1237" s="16"/>
      <c r="F1237" s="17"/>
      <c r="G1237" s="17"/>
      <c r="H1237" s="17"/>
      <c r="P1237" s="15"/>
    </row>
    <row r="1238">
      <c r="E1238" s="16"/>
      <c r="F1238" s="17"/>
      <c r="G1238" s="17"/>
      <c r="H1238" s="17"/>
      <c r="P1238" s="15"/>
    </row>
    <row r="1239">
      <c r="E1239" s="16"/>
      <c r="F1239" s="17"/>
      <c r="G1239" s="17"/>
      <c r="H1239" s="17"/>
      <c r="P1239" s="15"/>
    </row>
    <row r="1240">
      <c r="E1240" s="16"/>
      <c r="F1240" s="17"/>
      <c r="G1240" s="17"/>
      <c r="H1240" s="17"/>
      <c r="P1240" s="15"/>
    </row>
    <row r="1241">
      <c r="E1241" s="16"/>
      <c r="F1241" s="17"/>
      <c r="G1241" s="17"/>
      <c r="H1241" s="17"/>
      <c r="P1241" s="15"/>
    </row>
    <row r="1242">
      <c r="E1242" s="16"/>
      <c r="F1242" s="17"/>
      <c r="G1242" s="17"/>
      <c r="H1242" s="17"/>
      <c r="P1242" s="15"/>
    </row>
    <row r="1243">
      <c r="E1243" s="16"/>
      <c r="F1243" s="17"/>
      <c r="G1243" s="17"/>
      <c r="H1243" s="17"/>
      <c r="P1243" s="15"/>
    </row>
    <row r="1244">
      <c r="E1244" s="16"/>
      <c r="F1244" s="17"/>
      <c r="G1244" s="17"/>
      <c r="H1244" s="17"/>
      <c r="P1244" s="15"/>
    </row>
    <row r="1245">
      <c r="E1245" s="16"/>
      <c r="F1245" s="17"/>
      <c r="G1245" s="17"/>
      <c r="H1245" s="17"/>
      <c r="P1245" s="15"/>
    </row>
    <row r="1246">
      <c r="E1246" s="16"/>
      <c r="F1246" s="17"/>
      <c r="G1246" s="17"/>
      <c r="H1246" s="17"/>
      <c r="P1246" s="15"/>
    </row>
    <row r="1247">
      <c r="E1247" s="16"/>
      <c r="F1247" s="17"/>
      <c r="G1247" s="17"/>
      <c r="H1247" s="17"/>
      <c r="P1247" s="15"/>
    </row>
    <row r="1248">
      <c r="E1248" s="16"/>
      <c r="F1248" s="17"/>
      <c r="G1248" s="17"/>
      <c r="H1248" s="17"/>
      <c r="P1248" s="15"/>
    </row>
    <row r="1249">
      <c r="E1249" s="16"/>
      <c r="F1249" s="17"/>
      <c r="G1249" s="17"/>
      <c r="H1249" s="17"/>
      <c r="P1249" s="15"/>
    </row>
    <row r="1250">
      <c r="E1250" s="16"/>
      <c r="F1250" s="17"/>
      <c r="G1250" s="17"/>
      <c r="H1250" s="17"/>
      <c r="P1250" s="15"/>
    </row>
    <row r="1251">
      <c r="E1251" s="16"/>
      <c r="F1251" s="17"/>
      <c r="G1251" s="17"/>
      <c r="H1251" s="17"/>
      <c r="P1251" s="15"/>
    </row>
    <row r="1252">
      <c r="E1252" s="16"/>
      <c r="F1252" s="17"/>
      <c r="G1252" s="17"/>
      <c r="H1252" s="17"/>
      <c r="P1252" s="15"/>
    </row>
    <row r="1253">
      <c r="E1253" s="16"/>
      <c r="F1253" s="17"/>
      <c r="G1253" s="17"/>
      <c r="H1253" s="17"/>
      <c r="P1253" s="15"/>
    </row>
    <row r="1254">
      <c r="E1254" s="16"/>
      <c r="F1254" s="17"/>
      <c r="G1254" s="17"/>
      <c r="H1254" s="17"/>
      <c r="P1254" s="15"/>
    </row>
    <row r="1255">
      <c r="E1255" s="16"/>
      <c r="F1255" s="17"/>
      <c r="G1255" s="17"/>
      <c r="H1255" s="17"/>
      <c r="P1255" s="15"/>
    </row>
    <row r="1256">
      <c r="E1256" s="16"/>
      <c r="F1256" s="17"/>
      <c r="G1256" s="17"/>
      <c r="H1256" s="17"/>
      <c r="P1256" s="15"/>
    </row>
    <row r="1257">
      <c r="E1257" s="16"/>
      <c r="F1257" s="17"/>
      <c r="G1257" s="17"/>
      <c r="H1257" s="17"/>
      <c r="P1257" s="15"/>
    </row>
    <row r="1258">
      <c r="E1258" s="16"/>
      <c r="F1258" s="17"/>
      <c r="G1258" s="17"/>
      <c r="H1258" s="17"/>
      <c r="P1258" s="15"/>
    </row>
    <row r="1259">
      <c r="E1259" s="16"/>
      <c r="F1259" s="17"/>
      <c r="G1259" s="17"/>
      <c r="H1259" s="17"/>
      <c r="P1259" s="15"/>
    </row>
    <row r="1260">
      <c r="E1260" s="16"/>
      <c r="F1260" s="17"/>
      <c r="G1260" s="17"/>
      <c r="H1260" s="17"/>
      <c r="P1260" s="15"/>
    </row>
    <row r="1261">
      <c r="E1261" s="16"/>
      <c r="F1261" s="17"/>
      <c r="G1261" s="17"/>
      <c r="H1261" s="17"/>
      <c r="P1261" s="15"/>
    </row>
    <row r="1262">
      <c r="E1262" s="16"/>
      <c r="F1262" s="17"/>
      <c r="G1262" s="17"/>
      <c r="H1262" s="17"/>
      <c r="P1262" s="15"/>
    </row>
    <row r="1263">
      <c r="E1263" s="16"/>
      <c r="F1263" s="17"/>
      <c r="G1263" s="17"/>
      <c r="H1263" s="17"/>
      <c r="P1263" s="15"/>
    </row>
    <row r="1264">
      <c r="E1264" s="16"/>
      <c r="F1264" s="17"/>
      <c r="G1264" s="17"/>
      <c r="H1264" s="17"/>
      <c r="P1264" s="15"/>
    </row>
    <row r="1265">
      <c r="E1265" s="16"/>
      <c r="F1265" s="17"/>
      <c r="G1265" s="17"/>
      <c r="H1265" s="17"/>
      <c r="P1265" s="15"/>
    </row>
    <row r="1266">
      <c r="E1266" s="16"/>
      <c r="F1266" s="17"/>
      <c r="G1266" s="17"/>
      <c r="H1266" s="17"/>
      <c r="P1266" s="15"/>
    </row>
    <row r="1267">
      <c r="E1267" s="16"/>
      <c r="F1267" s="17"/>
      <c r="G1267" s="17"/>
      <c r="H1267" s="17"/>
      <c r="P1267" s="15"/>
    </row>
    <row r="1268">
      <c r="E1268" s="16"/>
      <c r="F1268" s="17"/>
      <c r="G1268" s="17"/>
      <c r="H1268" s="17"/>
      <c r="P1268" s="15"/>
    </row>
    <row r="1269">
      <c r="E1269" s="16"/>
      <c r="F1269" s="17"/>
      <c r="G1269" s="17"/>
      <c r="H1269" s="17"/>
      <c r="P1269" s="15"/>
    </row>
    <row r="1270">
      <c r="E1270" s="16"/>
      <c r="F1270" s="17"/>
      <c r="G1270" s="17"/>
      <c r="H1270" s="17"/>
      <c r="P1270" s="15"/>
    </row>
    <row r="1271">
      <c r="E1271" s="16"/>
      <c r="F1271" s="17"/>
      <c r="G1271" s="17"/>
      <c r="H1271" s="17"/>
      <c r="P1271" s="15"/>
    </row>
    <row r="1272">
      <c r="E1272" s="16"/>
      <c r="F1272" s="17"/>
      <c r="G1272" s="17"/>
      <c r="H1272" s="17"/>
      <c r="P1272" s="15"/>
    </row>
    <row r="1273">
      <c r="E1273" s="16"/>
      <c r="F1273" s="17"/>
      <c r="G1273" s="17"/>
      <c r="H1273" s="17"/>
      <c r="P1273" s="15"/>
    </row>
    <row r="1274">
      <c r="E1274" s="16"/>
      <c r="F1274" s="17"/>
      <c r="G1274" s="17"/>
      <c r="H1274" s="17"/>
      <c r="P1274" s="15"/>
    </row>
    <row r="1275">
      <c r="E1275" s="16"/>
      <c r="F1275" s="17"/>
      <c r="G1275" s="17"/>
      <c r="H1275" s="17"/>
      <c r="P1275" s="15"/>
    </row>
    <row r="1276">
      <c r="E1276" s="16"/>
      <c r="F1276" s="17"/>
      <c r="G1276" s="17"/>
      <c r="H1276" s="17"/>
      <c r="P1276" s="15"/>
    </row>
    <row r="1277">
      <c r="E1277" s="16"/>
      <c r="F1277" s="17"/>
      <c r="G1277" s="17"/>
      <c r="H1277" s="17"/>
      <c r="P1277" s="15"/>
    </row>
    <row r="1278">
      <c r="E1278" s="16"/>
      <c r="F1278" s="17"/>
      <c r="G1278" s="17"/>
      <c r="H1278" s="17"/>
      <c r="P1278" s="15"/>
    </row>
    <row r="1279">
      <c r="E1279" s="16"/>
      <c r="F1279" s="17"/>
      <c r="G1279" s="17"/>
      <c r="H1279" s="17"/>
      <c r="P1279" s="15"/>
    </row>
    <row r="1280">
      <c r="E1280" s="16"/>
      <c r="F1280" s="17"/>
      <c r="G1280" s="17"/>
      <c r="H1280" s="17"/>
      <c r="P1280" s="15"/>
    </row>
    <row r="1281">
      <c r="E1281" s="16"/>
      <c r="F1281" s="17"/>
      <c r="G1281" s="17"/>
      <c r="H1281" s="17"/>
      <c r="P1281" s="15"/>
    </row>
    <row r="1282">
      <c r="E1282" s="16"/>
      <c r="F1282" s="17"/>
      <c r="G1282" s="17"/>
      <c r="H1282" s="17"/>
      <c r="P1282" s="15"/>
    </row>
    <row r="1283">
      <c r="E1283" s="16"/>
      <c r="F1283" s="17"/>
      <c r="G1283" s="17"/>
      <c r="H1283" s="17"/>
      <c r="P1283" s="15"/>
    </row>
    <row r="1284">
      <c r="E1284" s="16"/>
      <c r="F1284" s="17"/>
      <c r="G1284" s="17"/>
      <c r="H1284" s="17"/>
      <c r="P1284" s="15"/>
    </row>
    <row r="1285">
      <c r="E1285" s="16"/>
      <c r="F1285" s="17"/>
      <c r="G1285" s="17"/>
      <c r="H1285" s="17"/>
      <c r="P1285" s="15"/>
    </row>
    <row r="1286">
      <c r="E1286" s="16"/>
      <c r="F1286" s="17"/>
      <c r="G1286" s="17"/>
      <c r="H1286" s="17"/>
      <c r="P1286" s="15"/>
    </row>
    <row r="1287">
      <c r="E1287" s="16"/>
      <c r="F1287" s="17"/>
      <c r="G1287" s="17"/>
      <c r="H1287" s="17"/>
      <c r="P1287" s="15"/>
    </row>
    <row r="1288">
      <c r="E1288" s="16"/>
      <c r="F1288" s="17"/>
      <c r="G1288" s="17"/>
      <c r="H1288" s="17"/>
      <c r="P1288" s="15"/>
    </row>
    <row r="1289">
      <c r="E1289" s="16"/>
      <c r="F1289" s="17"/>
      <c r="G1289" s="17"/>
      <c r="H1289" s="17"/>
      <c r="P1289" s="15"/>
    </row>
    <row r="1290">
      <c r="E1290" s="16"/>
      <c r="F1290" s="17"/>
      <c r="G1290" s="17"/>
      <c r="H1290" s="17"/>
      <c r="P1290" s="15"/>
    </row>
    <row r="1291">
      <c r="E1291" s="16"/>
      <c r="F1291" s="17"/>
      <c r="G1291" s="17"/>
      <c r="H1291" s="17"/>
      <c r="P1291" s="15"/>
    </row>
    <row r="1292">
      <c r="E1292" s="16"/>
      <c r="F1292" s="17"/>
      <c r="G1292" s="17"/>
      <c r="H1292" s="17"/>
      <c r="P1292" s="15"/>
    </row>
    <row r="1293">
      <c r="E1293" s="16"/>
      <c r="F1293" s="17"/>
      <c r="G1293" s="17"/>
      <c r="H1293" s="17"/>
      <c r="P1293" s="15"/>
    </row>
    <row r="1294">
      <c r="E1294" s="16"/>
      <c r="F1294" s="17"/>
      <c r="G1294" s="17"/>
      <c r="H1294" s="17"/>
      <c r="P1294" s="15"/>
    </row>
    <row r="1295">
      <c r="E1295" s="16"/>
      <c r="F1295" s="17"/>
      <c r="G1295" s="17"/>
      <c r="H1295" s="17"/>
      <c r="P1295" s="15"/>
    </row>
    <row r="1296">
      <c r="E1296" s="16"/>
      <c r="F1296" s="17"/>
      <c r="G1296" s="17"/>
      <c r="H1296" s="17"/>
      <c r="P1296" s="15"/>
    </row>
    <row r="1297">
      <c r="E1297" s="16"/>
      <c r="F1297" s="17"/>
      <c r="G1297" s="17"/>
      <c r="H1297" s="17"/>
      <c r="P1297" s="15"/>
    </row>
    <row r="1298">
      <c r="E1298" s="16"/>
      <c r="F1298" s="17"/>
      <c r="G1298" s="17"/>
      <c r="H1298" s="17"/>
      <c r="P1298" s="15"/>
    </row>
    <row r="1299">
      <c r="E1299" s="16"/>
      <c r="F1299" s="17"/>
      <c r="G1299" s="17"/>
      <c r="H1299" s="17"/>
      <c r="P1299" s="15"/>
    </row>
    <row r="1300">
      <c r="E1300" s="16"/>
      <c r="F1300" s="17"/>
      <c r="G1300" s="17"/>
      <c r="H1300" s="17"/>
      <c r="P1300" s="15"/>
    </row>
    <row r="1301">
      <c r="E1301" s="16"/>
      <c r="F1301" s="17"/>
      <c r="G1301" s="17"/>
      <c r="H1301" s="17"/>
      <c r="P1301" s="15"/>
    </row>
    <row r="1302">
      <c r="E1302" s="16"/>
      <c r="F1302" s="17"/>
      <c r="G1302" s="17"/>
      <c r="H1302" s="17"/>
      <c r="P1302" s="15"/>
    </row>
    <row r="1303">
      <c r="E1303" s="16"/>
      <c r="F1303" s="17"/>
      <c r="G1303" s="17"/>
      <c r="H1303" s="17"/>
      <c r="P1303" s="15"/>
    </row>
    <row r="1304">
      <c r="E1304" s="16"/>
      <c r="F1304" s="17"/>
      <c r="G1304" s="17"/>
      <c r="H1304" s="17"/>
      <c r="P1304" s="15"/>
    </row>
    <row r="1305">
      <c r="E1305" s="16"/>
      <c r="F1305" s="17"/>
      <c r="G1305" s="17"/>
      <c r="H1305" s="17"/>
      <c r="P1305" s="15"/>
    </row>
    <row r="1306">
      <c r="E1306" s="16"/>
      <c r="F1306" s="17"/>
      <c r="G1306" s="17"/>
      <c r="H1306" s="17"/>
      <c r="P1306" s="15"/>
    </row>
    <row r="1307">
      <c r="E1307" s="16"/>
      <c r="F1307" s="17"/>
      <c r="G1307" s="17"/>
      <c r="H1307" s="17"/>
      <c r="P1307" s="15"/>
    </row>
    <row r="1308">
      <c r="E1308" s="16"/>
      <c r="F1308" s="17"/>
      <c r="G1308" s="17"/>
      <c r="H1308" s="17"/>
      <c r="P1308" s="15"/>
    </row>
    <row r="1309">
      <c r="E1309" s="16"/>
      <c r="F1309" s="17"/>
      <c r="G1309" s="17"/>
      <c r="H1309" s="17"/>
      <c r="P1309" s="15"/>
    </row>
    <row r="1310">
      <c r="E1310" s="16"/>
      <c r="F1310" s="17"/>
      <c r="G1310" s="17"/>
      <c r="H1310" s="17"/>
      <c r="P1310" s="15"/>
    </row>
    <row r="1311">
      <c r="E1311" s="16"/>
      <c r="F1311" s="17"/>
      <c r="G1311" s="17"/>
      <c r="H1311" s="17"/>
      <c r="P1311" s="15"/>
    </row>
    <row r="1312">
      <c r="E1312" s="16"/>
      <c r="F1312" s="17"/>
      <c r="G1312" s="17"/>
      <c r="H1312" s="17"/>
      <c r="P1312" s="15"/>
    </row>
    <row r="1313">
      <c r="E1313" s="16"/>
      <c r="F1313" s="17"/>
      <c r="G1313" s="17"/>
      <c r="H1313" s="17"/>
      <c r="P1313" s="15"/>
    </row>
    <row r="1314">
      <c r="E1314" s="16"/>
      <c r="F1314" s="17"/>
      <c r="G1314" s="17"/>
      <c r="H1314" s="17"/>
      <c r="P1314" s="15"/>
    </row>
    <row r="1315">
      <c r="E1315" s="16"/>
      <c r="F1315" s="17"/>
      <c r="G1315" s="17"/>
      <c r="H1315" s="17"/>
      <c r="P1315" s="15"/>
    </row>
    <row r="1316">
      <c r="E1316" s="16"/>
      <c r="F1316" s="17"/>
      <c r="G1316" s="17"/>
      <c r="H1316" s="17"/>
      <c r="P1316" s="15"/>
    </row>
    <row r="1317">
      <c r="E1317" s="16"/>
      <c r="F1317" s="17"/>
      <c r="G1317" s="17"/>
      <c r="H1317" s="17"/>
      <c r="P1317" s="15"/>
    </row>
    <row r="1318">
      <c r="E1318" s="16"/>
      <c r="F1318" s="17"/>
      <c r="G1318" s="17"/>
      <c r="H1318" s="17"/>
      <c r="P1318" s="15"/>
    </row>
    <row r="1319">
      <c r="E1319" s="16"/>
      <c r="F1319" s="17"/>
      <c r="G1319" s="17"/>
      <c r="H1319" s="17"/>
      <c r="P1319" s="15"/>
    </row>
    <row r="1320">
      <c r="E1320" s="16"/>
      <c r="F1320" s="17"/>
      <c r="G1320" s="17"/>
      <c r="H1320" s="17"/>
      <c r="P1320" s="15"/>
    </row>
    <row r="1321">
      <c r="E1321" s="16"/>
      <c r="F1321" s="17"/>
      <c r="G1321" s="17"/>
      <c r="H1321" s="17"/>
      <c r="P1321" s="15"/>
    </row>
    <row r="1322">
      <c r="E1322" s="16"/>
      <c r="F1322" s="17"/>
      <c r="G1322" s="17"/>
      <c r="H1322" s="17"/>
      <c r="P1322" s="15"/>
    </row>
    <row r="1323">
      <c r="E1323" s="16"/>
      <c r="F1323" s="17"/>
      <c r="G1323" s="17"/>
      <c r="H1323" s="17"/>
      <c r="P1323" s="15"/>
    </row>
    <row r="1324">
      <c r="E1324" s="16"/>
      <c r="F1324" s="17"/>
      <c r="G1324" s="17"/>
      <c r="H1324" s="17"/>
      <c r="P1324" s="15"/>
    </row>
    <row r="1325">
      <c r="E1325" s="16"/>
      <c r="F1325" s="17"/>
      <c r="G1325" s="17"/>
      <c r="H1325" s="17"/>
      <c r="P1325" s="15"/>
    </row>
    <row r="1326">
      <c r="E1326" s="16"/>
      <c r="F1326" s="17"/>
      <c r="G1326" s="17"/>
      <c r="H1326" s="17"/>
      <c r="P1326" s="15"/>
    </row>
    <row r="1327">
      <c r="E1327" s="16"/>
      <c r="F1327" s="17"/>
      <c r="G1327" s="17"/>
      <c r="H1327" s="17"/>
      <c r="P1327" s="15"/>
    </row>
    <row r="1328">
      <c r="E1328" s="16"/>
      <c r="F1328" s="17"/>
      <c r="G1328" s="17"/>
      <c r="H1328" s="17"/>
      <c r="P1328" s="15"/>
    </row>
    <row r="1329">
      <c r="E1329" s="16"/>
      <c r="F1329" s="17"/>
      <c r="G1329" s="17"/>
      <c r="H1329" s="17"/>
      <c r="P1329" s="15"/>
    </row>
    <row r="1330">
      <c r="E1330" s="16"/>
      <c r="F1330" s="17"/>
      <c r="G1330" s="17"/>
      <c r="H1330" s="17"/>
      <c r="P1330" s="15"/>
    </row>
    <row r="1331">
      <c r="E1331" s="16"/>
      <c r="F1331" s="17"/>
      <c r="G1331" s="17"/>
      <c r="H1331" s="17"/>
      <c r="P1331" s="15"/>
    </row>
    <row r="1332">
      <c r="E1332" s="16"/>
      <c r="F1332" s="17"/>
      <c r="G1332" s="17"/>
      <c r="H1332" s="17"/>
      <c r="P1332" s="15"/>
    </row>
    <row r="1333">
      <c r="E1333" s="16"/>
      <c r="F1333" s="17"/>
      <c r="G1333" s="17"/>
      <c r="H1333" s="17"/>
      <c r="P1333" s="15"/>
    </row>
    <row r="1334">
      <c r="E1334" s="16"/>
      <c r="F1334" s="17"/>
      <c r="G1334" s="17"/>
      <c r="H1334" s="17"/>
      <c r="P1334" s="15"/>
    </row>
    <row r="1335">
      <c r="E1335" s="16"/>
      <c r="F1335" s="17"/>
      <c r="G1335" s="17"/>
      <c r="H1335" s="17"/>
      <c r="P1335" s="15"/>
    </row>
    <row r="1336">
      <c r="E1336" s="16"/>
      <c r="F1336" s="17"/>
      <c r="G1336" s="17"/>
      <c r="H1336" s="17"/>
      <c r="P1336" s="15"/>
    </row>
    <row r="1337">
      <c r="E1337" s="16"/>
      <c r="F1337" s="17"/>
      <c r="G1337" s="17"/>
      <c r="H1337" s="17"/>
      <c r="P1337" s="15"/>
    </row>
    <row r="1338">
      <c r="E1338" s="16"/>
      <c r="F1338" s="17"/>
      <c r="G1338" s="17"/>
      <c r="H1338" s="17"/>
      <c r="P1338" s="15"/>
    </row>
    <row r="1339">
      <c r="E1339" s="16"/>
      <c r="F1339" s="17"/>
      <c r="G1339" s="17"/>
      <c r="H1339" s="17"/>
      <c r="P1339" s="15"/>
    </row>
    <row r="1340">
      <c r="E1340" s="16"/>
      <c r="F1340" s="17"/>
      <c r="G1340" s="17"/>
      <c r="H1340" s="17"/>
      <c r="P1340" s="15"/>
    </row>
    <row r="1341">
      <c r="E1341" s="16"/>
      <c r="F1341" s="17"/>
      <c r="G1341" s="17"/>
      <c r="H1341" s="17"/>
      <c r="P1341" s="15"/>
    </row>
    <row r="1342">
      <c r="E1342" s="16"/>
      <c r="F1342" s="17"/>
      <c r="G1342" s="17"/>
      <c r="H1342" s="17"/>
      <c r="P1342" s="15"/>
    </row>
    <row r="1343">
      <c r="E1343" s="16"/>
      <c r="F1343" s="17"/>
      <c r="G1343" s="17"/>
      <c r="H1343" s="17"/>
      <c r="P1343" s="15"/>
    </row>
    <row r="1344">
      <c r="E1344" s="16"/>
      <c r="F1344" s="17"/>
      <c r="G1344" s="17"/>
      <c r="H1344" s="17"/>
      <c r="P1344" s="15"/>
    </row>
    <row r="1345">
      <c r="E1345" s="16"/>
      <c r="F1345" s="17"/>
      <c r="G1345" s="17"/>
      <c r="H1345" s="17"/>
      <c r="P1345" s="15"/>
    </row>
    <row r="1346">
      <c r="E1346" s="16"/>
      <c r="F1346" s="17"/>
      <c r="G1346" s="17"/>
      <c r="H1346" s="17"/>
      <c r="P1346" s="15"/>
    </row>
    <row r="1347">
      <c r="E1347" s="16"/>
      <c r="F1347" s="17"/>
      <c r="G1347" s="17"/>
      <c r="H1347" s="17"/>
      <c r="P1347" s="15"/>
    </row>
    <row r="1348">
      <c r="E1348" s="16"/>
      <c r="F1348" s="17"/>
      <c r="G1348" s="17"/>
      <c r="H1348" s="17"/>
      <c r="P1348" s="15"/>
    </row>
    <row r="1349">
      <c r="E1349" s="16"/>
      <c r="F1349" s="17"/>
      <c r="G1349" s="17"/>
      <c r="H1349" s="17"/>
      <c r="P1349" s="15"/>
    </row>
    <row r="1350">
      <c r="E1350" s="16"/>
      <c r="F1350" s="17"/>
      <c r="G1350" s="17"/>
      <c r="H1350" s="17"/>
      <c r="P1350" s="15"/>
    </row>
    <row r="1351">
      <c r="E1351" s="16"/>
      <c r="F1351" s="17"/>
      <c r="G1351" s="17"/>
      <c r="H1351" s="17"/>
      <c r="P1351" s="15"/>
    </row>
    <row r="1352">
      <c r="E1352" s="16"/>
      <c r="F1352" s="17"/>
      <c r="G1352" s="17"/>
      <c r="H1352" s="17"/>
      <c r="P1352" s="15"/>
    </row>
    <row r="1353">
      <c r="E1353" s="16"/>
      <c r="F1353" s="17"/>
      <c r="G1353" s="17"/>
      <c r="H1353" s="17"/>
      <c r="P1353" s="15"/>
    </row>
    <row r="1354">
      <c r="E1354" s="16"/>
      <c r="F1354" s="17"/>
      <c r="G1354" s="17"/>
      <c r="H1354" s="17"/>
      <c r="P1354" s="15"/>
    </row>
    <row r="1355">
      <c r="E1355" s="16"/>
      <c r="F1355" s="17"/>
      <c r="G1355" s="17"/>
      <c r="H1355" s="17"/>
      <c r="P1355" s="15"/>
    </row>
    <row r="1356">
      <c r="E1356" s="16"/>
      <c r="F1356" s="17"/>
      <c r="G1356" s="17"/>
      <c r="H1356" s="17"/>
      <c r="P1356" s="15"/>
    </row>
    <row r="1357">
      <c r="E1357" s="16"/>
      <c r="F1357" s="17"/>
      <c r="G1357" s="17"/>
      <c r="H1357" s="17"/>
      <c r="P1357" s="15"/>
    </row>
    <row r="1358">
      <c r="E1358" s="16"/>
      <c r="F1358" s="17"/>
      <c r="G1358" s="17"/>
      <c r="H1358" s="17"/>
      <c r="P1358" s="15"/>
    </row>
    <row r="1359">
      <c r="E1359" s="16"/>
      <c r="F1359" s="17"/>
      <c r="G1359" s="17"/>
      <c r="H1359" s="17"/>
      <c r="P1359" s="15"/>
    </row>
    <row r="1360">
      <c r="E1360" s="16"/>
      <c r="F1360" s="17"/>
      <c r="G1360" s="17"/>
      <c r="H1360" s="17"/>
      <c r="P1360" s="15"/>
    </row>
    <row r="1361">
      <c r="E1361" s="16"/>
      <c r="F1361" s="17"/>
      <c r="G1361" s="17"/>
      <c r="H1361" s="17"/>
      <c r="P1361" s="15"/>
    </row>
    <row r="1362">
      <c r="E1362" s="16"/>
      <c r="F1362" s="17"/>
      <c r="G1362" s="17"/>
      <c r="H1362" s="17"/>
      <c r="P1362" s="15"/>
    </row>
    <row r="1363">
      <c r="E1363" s="16"/>
      <c r="F1363" s="17"/>
      <c r="G1363" s="17"/>
      <c r="H1363" s="17"/>
      <c r="P1363" s="15"/>
    </row>
    <row r="1364">
      <c r="E1364" s="16"/>
      <c r="F1364" s="17"/>
      <c r="G1364" s="17"/>
      <c r="H1364" s="17"/>
      <c r="P1364" s="15"/>
    </row>
    <row r="1365">
      <c r="E1365" s="16"/>
      <c r="F1365" s="17"/>
      <c r="G1365" s="17"/>
      <c r="H1365" s="17"/>
      <c r="P1365" s="15"/>
    </row>
    <row r="1366">
      <c r="E1366" s="16"/>
      <c r="F1366" s="17"/>
      <c r="G1366" s="17"/>
      <c r="H1366" s="17"/>
      <c r="P1366" s="15"/>
    </row>
    <row r="1367">
      <c r="E1367" s="16"/>
      <c r="F1367" s="17"/>
      <c r="G1367" s="17"/>
      <c r="H1367" s="17"/>
      <c r="P1367" s="15"/>
    </row>
    <row r="1368">
      <c r="E1368" s="16"/>
      <c r="F1368" s="17"/>
      <c r="G1368" s="17"/>
      <c r="H1368" s="17"/>
      <c r="P1368" s="15"/>
    </row>
    <row r="1369">
      <c r="E1369" s="16"/>
      <c r="F1369" s="17"/>
      <c r="G1369" s="17"/>
      <c r="H1369" s="17"/>
      <c r="P1369" s="15"/>
    </row>
    <row r="1370">
      <c r="E1370" s="16"/>
      <c r="F1370" s="17"/>
      <c r="G1370" s="17"/>
      <c r="H1370" s="17"/>
      <c r="P1370" s="15"/>
    </row>
    <row r="1371">
      <c r="E1371" s="16"/>
      <c r="F1371" s="17"/>
      <c r="G1371" s="17"/>
      <c r="H1371" s="17"/>
      <c r="P1371" s="15"/>
    </row>
    <row r="1372">
      <c r="E1372" s="16"/>
      <c r="F1372" s="17"/>
      <c r="G1372" s="17"/>
      <c r="H1372" s="17"/>
      <c r="P1372" s="15"/>
    </row>
    <row r="1373">
      <c r="E1373" s="16"/>
      <c r="F1373" s="17"/>
      <c r="G1373" s="17"/>
      <c r="H1373" s="17"/>
      <c r="P1373" s="15"/>
    </row>
    <row r="1374">
      <c r="E1374" s="16"/>
      <c r="F1374" s="17"/>
      <c r="G1374" s="17"/>
      <c r="H1374" s="17"/>
      <c r="P1374" s="15"/>
    </row>
    <row r="1375">
      <c r="E1375" s="16"/>
      <c r="F1375" s="17"/>
      <c r="G1375" s="17"/>
      <c r="H1375" s="17"/>
      <c r="P1375" s="15"/>
    </row>
    <row r="1376">
      <c r="E1376" s="16"/>
      <c r="F1376" s="17"/>
      <c r="G1376" s="17"/>
      <c r="H1376" s="17"/>
      <c r="P1376" s="15"/>
    </row>
    <row r="1377">
      <c r="E1377" s="16"/>
      <c r="F1377" s="17"/>
      <c r="G1377" s="17"/>
      <c r="H1377" s="17"/>
      <c r="P1377" s="15"/>
    </row>
    <row r="1378">
      <c r="E1378" s="16"/>
      <c r="F1378" s="17"/>
      <c r="G1378" s="17"/>
      <c r="H1378" s="17"/>
      <c r="P1378" s="15"/>
    </row>
    <row r="1379">
      <c r="E1379" s="16"/>
      <c r="F1379" s="17"/>
      <c r="G1379" s="17"/>
      <c r="H1379" s="17"/>
      <c r="P1379" s="15"/>
    </row>
    <row r="1380">
      <c r="E1380" s="16"/>
      <c r="F1380" s="17"/>
      <c r="G1380" s="17"/>
      <c r="H1380" s="17"/>
      <c r="P1380" s="15"/>
    </row>
    <row r="1381">
      <c r="E1381" s="16"/>
      <c r="F1381" s="17"/>
      <c r="G1381" s="17"/>
      <c r="H1381" s="17"/>
      <c r="P1381" s="15"/>
    </row>
    <row r="1382">
      <c r="E1382" s="16"/>
      <c r="F1382" s="17"/>
      <c r="G1382" s="17"/>
      <c r="H1382" s="17"/>
      <c r="P1382" s="15"/>
    </row>
    <row r="1383">
      <c r="E1383" s="16"/>
      <c r="F1383" s="17"/>
      <c r="G1383" s="17"/>
      <c r="H1383" s="17"/>
      <c r="P1383" s="15"/>
    </row>
    <row r="1384">
      <c r="E1384" s="16"/>
      <c r="F1384" s="17"/>
      <c r="G1384" s="17"/>
      <c r="H1384" s="17"/>
      <c r="P1384" s="15"/>
    </row>
    <row r="1385">
      <c r="E1385" s="16"/>
      <c r="F1385" s="17"/>
      <c r="G1385" s="17"/>
      <c r="H1385" s="17"/>
      <c r="P1385" s="15"/>
    </row>
    <row r="1386">
      <c r="E1386" s="16"/>
      <c r="F1386" s="17"/>
      <c r="G1386" s="17"/>
      <c r="H1386" s="17"/>
      <c r="P1386" s="15"/>
    </row>
    <row r="1387">
      <c r="E1387" s="16"/>
      <c r="F1387" s="17"/>
      <c r="G1387" s="17"/>
      <c r="H1387" s="17"/>
      <c r="P1387" s="15"/>
    </row>
    <row r="1388">
      <c r="E1388" s="16"/>
      <c r="F1388" s="17"/>
      <c r="G1388" s="17"/>
      <c r="H1388" s="17"/>
      <c r="P1388" s="15"/>
    </row>
    <row r="1389">
      <c r="E1389" s="16"/>
      <c r="F1389" s="17"/>
      <c r="G1389" s="17"/>
      <c r="H1389" s="17"/>
      <c r="P1389" s="15"/>
    </row>
    <row r="1390">
      <c r="E1390" s="16"/>
      <c r="F1390" s="17"/>
      <c r="G1390" s="17"/>
      <c r="H1390" s="17"/>
      <c r="P1390" s="15"/>
    </row>
    <row r="1391">
      <c r="E1391" s="16"/>
      <c r="F1391" s="17"/>
      <c r="G1391" s="17"/>
      <c r="H1391" s="17"/>
      <c r="P1391" s="15"/>
    </row>
    <row r="1392">
      <c r="E1392" s="16"/>
      <c r="F1392" s="17"/>
      <c r="G1392" s="17"/>
      <c r="H1392" s="17"/>
      <c r="P1392" s="15"/>
    </row>
    <row r="1393">
      <c r="E1393" s="16"/>
      <c r="F1393" s="17"/>
      <c r="G1393" s="17"/>
      <c r="H1393" s="17"/>
      <c r="P1393" s="15"/>
    </row>
    <row r="1394">
      <c r="E1394" s="16"/>
      <c r="F1394" s="17"/>
      <c r="G1394" s="17"/>
      <c r="H1394" s="17"/>
      <c r="P1394" s="15"/>
    </row>
    <row r="1395">
      <c r="E1395" s="16"/>
      <c r="F1395" s="17"/>
      <c r="G1395" s="17"/>
      <c r="H1395" s="17"/>
      <c r="P1395" s="15"/>
    </row>
    <row r="1396">
      <c r="E1396" s="16"/>
      <c r="F1396" s="17"/>
      <c r="G1396" s="17"/>
      <c r="H1396" s="17"/>
      <c r="P1396" s="15"/>
    </row>
    <row r="1397">
      <c r="E1397" s="16"/>
      <c r="F1397" s="17"/>
      <c r="G1397" s="17"/>
      <c r="H1397" s="17"/>
      <c r="P1397" s="15"/>
    </row>
    <row r="1398">
      <c r="E1398" s="16"/>
      <c r="F1398" s="17"/>
      <c r="G1398" s="17"/>
      <c r="H1398" s="17"/>
      <c r="P1398" s="15"/>
    </row>
    <row r="1399">
      <c r="E1399" s="16"/>
      <c r="F1399" s="17"/>
      <c r="G1399" s="17"/>
      <c r="H1399" s="17"/>
      <c r="P1399" s="15"/>
    </row>
    <row r="1400">
      <c r="E1400" s="16"/>
      <c r="F1400" s="17"/>
      <c r="G1400" s="17"/>
      <c r="H1400" s="17"/>
      <c r="P1400" s="15"/>
    </row>
    <row r="1401">
      <c r="E1401" s="16"/>
      <c r="F1401" s="17"/>
      <c r="G1401" s="17"/>
      <c r="H1401" s="17"/>
      <c r="P1401" s="15"/>
    </row>
    <row r="1402">
      <c r="E1402" s="16"/>
      <c r="F1402" s="17"/>
      <c r="G1402" s="17"/>
      <c r="H1402" s="17"/>
      <c r="P1402" s="15"/>
    </row>
    <row r="1403">
      <c r="E1403" s="16"/>
      <c r="F1403" s="17"/>
      <c r="G1403" s="17"/>
      <c r="H1403" s="17"/>
      <c r="P1403" s="15"/>
    </row>
    <row r="1404">
      <c r="E1404" s="16"/>
      <c r="F1404" s="17"/>
      <c r="G1404" s="17"/>
      <c r="H1404" s="17"/>
      <c r="P1404" s="15"/>
    </row>
    <row r="1405">
      <c r="E1405" s="16"/>
      <c r="F1405" s="17"/>
      <c r="G1405" s="17"/>
      <c r="H1405" s="17"/>
      <c r="P1405" s="15"/>
    </row>
    <row r="1406">
      <c r="E1406" s="16"/>
      <c r="F1406" s="17"/>
      <c r="G1406" s="17"/>
      <c r="H1406" s="17"/>
      <c r="P1406" s="15"/>
    </row>
    <row r="1407">
      <c r="E1407" s="16"/>
      <c r="F1407" s="17"/>
      <c r="G1407" s="17"/>
      <c r="H1407" s="17"/>
      <c r="P1407" s="15"/>
    </row>
    <row r="1408">
      <c r="E1408" s="16"/>
      <c r="F1408" s="17"/>
      <c r="G1408" s="17"/>
      <c r="H1408" s="17"/>
      <c r="P1408" s="15"/>
    </row>
    <row r="1409">
      <c r="E1409" s="16"/>
      <c r="F1409" s="17"/>
      <c r="G1409" s="17"/>
      <c r="H1409" s="17"/>
      <c r="P1409" s="15"/>
    </row>
    <row r="1410">
      <c r="E1410" s="16"/>
      <c r="F1410" s="17"/>
      <c r="G1410" s="17"/>
      <c r="H1410" s="17"/>
      <c r="P1410" s="15"/>
    </row>
    <row r="1411">
      <c r="E1411" s="16"/>
      <c r="F1411" s="17"/>
      <c r="G1411" s="17"/>
      <c r="H1411" s="17"/>
      <c r="P1411" s="15"/>
    </row>
    <row r="1412">
      <c r="E1412" s="16"/>
      <c r="F1412" s="17"/>
      <c r="G1412" s="17"/>
      <c r="H1412" s="17"/>
      <c r="P1412" s="15"/>
    </row>
    <row r="1413">
      <c r="E1413" s="16"/>
      <c r="F1413" s="17"/>
      <c r="G1413" s="17"/>
      <c r="H1413" s="17"/>
      <c r="P1413" s="15"/>
    </row>
    <row r="1414">
      <c r="E1414" s="16"/>
      <c r="F1414" s="17"/>
      <c r="G1414" s="17"/>
      <c r="H1414" s="17"/>
      <c r="P1414" s="15"/>
    </row>
    <row r="1415">
      <c r="E1415" s="16"/>
      <c r="F1415" s="17"/>
      <c r="G1415" s="17"/>
      <c r="H1415" s="17"/>
      <c r="P1415" s="15"/>
    </row>
    <row r="1416">
      <c r="E1416" s="16"/>
      <c r="F1416" s="17"/>
      <c r="G1416" s="17"/>
      <c r="H1416" s="17"/>
      <c r="P1416" s="15"/>
    </row>
    <row r="1417">
      <c r="E1417" s="16"/>
      <c r="F1417" s="17"/>
      <c r="G1417" s="17"/>
      <c r="H1417" s="17"/>
      <c r="P1417" s="15"/>
    </row>
    <row r="1418">
      <c r="E1418" s="16"/>
      <c r="F1418" s="17"/>
      <c r="G1418" s="17"/>
      <c r="H1418" s="17"/>
      <c r="P1418" s="15"/>
    </row>
    <row r="1419">
      <c r="E1419" s="16"/>
      <c r="F1419" s="17"/>
      <c r="G1419" s="17"/>
      <c r="H1419" s="17"/>
      <c r="P1419" s="15"/>
    </row>
    <row r="1420">
      <c r="E1420" s="16"/>
      <c r="F1420" s="17"/>
      <c r="G1420" s="17"/>
      <c r="H1420" s="17"/>
      <c r="P1420" s="15"/>
    </row>
    <row r="1421">
      <c r="E1421" s="16"/>
      <c r="F1421" s="17"/>
      <c r="G1421" s="17"/>
      <c r="H1421" s="17"/>
      <c r="P1421" s="15"/>
    </row>
    <row r="1422">
      <c r="E1422" s="16"/>
      <c r="F1422" s="17"/>
      <c r="G1422" s="17"/>
      <c r="H1422" s="17"/>
      <c r="P1422" s="15"/>
    </row>
    <row r="1423">
      <c r="E1423" s="16"/>
      <c r="F1423" s="17"/>
      <c r="G1423" s="17"/>
      <c r="H1423" s="17"/>
      <c r="P1423" s="15"/>
    </row>
    <row r="1424">
      <c r="E1424" s="16"/>
      <c r="F1424" s="17"/>
      <c r="G1424" s="17"/>
      <c r="H1424" s="17"/>
      <c r="P1424" s="15"/>
    </row>
    <row r="1425">
      <c r="E1425" s="16"/>
      <c r="F1425" s="17"/>
      <c r="G1425" s="17"/>
      <c r="H1425" s="17"/>
      <c r="P1425" s="15"/>
    </row>
    <row r="1426">
      <c r="E1426" s="16"/>
      <c r="F1426" s="17"/>
      <c r="G1426" s="17"/>
      <c r="H1426" s="17"/>
      <c r="P1426" s="15"/>
    </row>
    <row r="1427">
      <c r="E1427" s="16"/>
      <c r="F1427" s="17"/>
      <c r="G1427" s="17"/>
      <c r="H1427" s="17"/>
      <c r="P1427" s="15"/>
    </row>
    <row r="1428">
      <c r="E1428" s="16"/>
      <c r="F1428" s="17"/>
      <c r="G1428" s="17"/>
      <c r="H1428" s="17"/>
      <c r="P1428" s="15"/>
    </row>
    <row r="1429">
      <c r="E1429" s="16"/>
      <c r="F1429" s="17"/>
      <c r="G1429" s="17"/>
      <c r="H1429" s="17"/>
      <c r="P1429" s="15"/>
    </row>
    <row r="1430">
      <c r="E1430" s="16"/>
      <c r="F1430" s="17"/>
      <c r="G1430" s="17"/>
      <c r="H1430" s="17"/>
      <c r="P1430" s="15"/>
    </row>
    <row r="1431">
      <c r="E1431" s="16"/>
      <c r="F1431" s="17"/>
      <c r="G1431" s="17"/>
      <c r="H1431" s="17"/>
      <c r="P1431" s="15"/>
    </row>
    <row r="1432">
      <c r="E1432" s="16"/>
      <c r="F1432" s="17"/>
      <c r="G1432" s="17"/>
      <c r="H1432" s="17"/>
      <c r="P1432" s="15"/>
    </row>
    <row r="1433">
      <c r="E1433" s="16"/>
      <c r="F1433" s="17"/>
      <c r="G1433" s="17"/>
      <c r="H1433" s="17"/>
      <c r="P1433" s="15"/>
    </row>
    <row r="1434">
      <c r="E1434" s="16"/>
      <c r="F1434" s="17"/>
      <c r="G1434" s="17"/>
      <c r="H1434" s="17"/>
      <c r="P1434" s="15"/>
    </row>
    <row r="1435">
      <c r="E1435" s="16"/>
      <c r="F1435" s="17"/>
      <c r="G1435" s="17"/>
      <c r="H1435" s="17"/>
      <c r="P1435" s="15"/>
    </row>
    <row r="1436">
      <c r="E1436" s="16"/>
      <c r="F1436" s="17"/>
      <c r="G1436" s="17"/>
      <c r="H1436" s="17"/>
      <c r="P1436" s="15"/>
    </row>
    <row r="1437">
      <c r="E1437" s="16"/>
      <c r="F1437" s="17"/>
      <c r="G1437" s="17"/>
      <c r="H1437" s="17"/>
      <c r="P1437" s="15"/>
    </row>
    <row r="1438">
      <c r="E1438" s="16"/>
      <c r="F1438" s="17"/>
      <c r="G1438" s="17"/>
      <c r="H1438" s="17"/>
      <c r="P1438" s="15"/>
    </row>
    <row r="1439">
      <c r="E1439" s="16"/>
      <c r="F1439" s="17"/>
      <c r="G1439" s="17"/>
      <c r="H1439" s="17"/>
      <c r="P1439" s="15"/>
    </row>
    <row r="1440">
      <c r="E1440" s="16"/>
      <c r="F1440" s="17"/>
      <c r="G1440" s="17"/>
      <c r="H1440" s="17"/>
      <c r="P1440" s="15"/>
    </row>
    <row r="1441">
      <c r="E1441" s="16"/>
      <c r="F1441" s="17"/>
      <c r="G1441" s="17"/>
      <c r="H1441" s="17"/>
      <c r="P1441" s="15"/>
    </row>
    <row r="1442">
      <c r="E1442" s="16"/>
      <c r="F1442" s="17"/>
      <c r="G1442" s="17"/>
      <c r="H1442" s="17"/>
      <c r="P1442" s="15"/>
    </row>
    <row r="1443">
      <c r="E1443" s="16"/>
      <c r="F1443" s="17"/>
      <c r="G1443" s="17"/>
      <c r="H1443" s="17"/>
      <c r="P1443" s="15"/>
    </row>
    <row r="1444">
      <c r="E1444" s="16"/>
      <c r="F1444" s="17"/>
      <c r="G1444" s="17"/>
      <c r="H1444" s="17"/>
      <c r="P1444" s="15"/>
    </row>
    <row r="1445">
      <c r="E1445" s="16"/>
      <c r="F1445" s="17"/>
      <c r="G1445" s="17"/>
      <c r="H1445" s="17"/>
      <c r="P1445" s="15"/>
    </row>
    <row r="1446">
      <c r="E1446" s="16"/>
      <c r="F1446" s="17"/>
      <c r="G1446" s="17"/>
      <c r="H1446" s="17"/>
      <c r="P1446" s="15"/>
    </row>
    <row r="1447">
      <c r="E1447" s="16"/>
      <c r="F1447" s="17"/>
      <c r="G1447" s="17"/>
      <c r="H1447" s="17"/>
      <c r="P1447" s="15"/>
    </row>
    <row r="1448">
      <c r="E1448" s="16"/>
      <c r="F1448" s="17"/>
      <c r="G1448" s="17"/>
      <c r="H1448" s="17"/>
      <c r="P1448" s="15"/>
    </row>
    <row r="1449">
      <c r="E1449" s="16"/>
      <c r="F1449" s="17"/>
      <c r="G1449" s="17"/>
      <c r="H1449" s="17"/>
      <c r="P1449" s="15"/>
    </row>
    <row r="1450">
      <c r="E1450" s="16"/>
      <c r="F1450" s="17"/>
      <c r="G1450" s="17"/>
      <c r="H1450" s="17"/>
      <c r="P1450" s="15"/>
    </row>
    <row r="1451">
      <c r="E1451" s="16"/>
      <c r="F1451" s="17"/>
      <c r="G1451" s="17"/>
      <c r="H1451" s="17"/>
      <c r="P1451" s="15"/>
    </row>
    <row r="1452">
      <c r="E1452" s="16"/>
      <c r="F1452" s="17"/>
      <c r="G1452" s="17"/>
      <c r="H1452" s="17"/>
      <c r="P1452" s="15"/>
    </row>
    <row r="1453">
      <c r="E1453" s="16"/>
      <c r="F1453" s="17"/>
      <c r="G1453" s="17"/>
      <c r="H1453" s="17"/>
      <c r="P1453" s="15"/>
    </row>
    <row r="1454">
      <c r="E1454" s="16"/>
      <c r="F1454" s="17"/>
      <c r="G1454" s="17"/>
      <c r="H1454" s="17"/>
      <c r="P1454" s="15"/>
    </row>
    <row r="1455">
      <c r="E1455" s="16"/>
      <c r="F1455" s="17"/>
      <c r="G1455" s="17"/>
      <c r="H1455" s="17"/>
      <c r="P1455" s="15"/>
    </row>
    <row r="1456">
      <c r="E1456" s="16"/>
      <c r="F1456" s="17"/>
      <c r="G1456" s="17"/>
      <c r="H1456" s="17"/>
      <c r="P1456" s="15"/>
    </row>
    <row r="1457">
      <c r="E1457" s="16"/>
      <c r="F1457" s="17"/>
      <c r="G1457" s="17"/>
      <c r="H1457" s="17"/>
      <c r="P1457" s="15"/>
    </row>
    <row r="1458">
      <c r="E1458" s="16"/>
      <c r="F1458" s="17"/>
      <c r="G1458" s="17"/>
      <c r="H1458" s="17"/>
      <c r="P1458" s="15"/>
    </row>
    <row r="1459">
      <c r="E1459" s="16"/>
      <c r="F1459" s="17"/>
      <c r="G1459" s="17"/>
      <c r="H1459" s="17"/>
      <c r="P1459" s="15"/>
    </row>
    <row r="1460">
      <c r="E1460" s="16"/>
      <c r="F1460" s="17"/>
      <c r="G1460" s="17"/>
      <c r="H1460" s="17"/>
      <c r="P1460" s="15"/>
    </row>
    <row r="1461">
      <c r="E1461" s="16"/>
      <c r="F1461" s="17"/>
      <c r="G1461" s="17"/>
      <c r="H1461" s="17"/>
      <c r="P1461" s="15"/>
    </row>
    <row r="1462">
      <c r="E1462" s="16"/>
      <c r="F1462" s="17"/>
      <c r="G1462" s="17"/>
      <c r="H1462" s="17"/>
      <c r="P1462" s="15"/>
    </row>
    <row r="1463">
      <c r="E1463" s="16"/>
      <c r="F1463" s="17"/>
      <c r="G1463" s="17"/>
      <c r="H1463" s="17"/>
      <c r="P1463" s="15"/>
    </row>
    <row r="1464">
      <c r="E1464" s="16"/>
      <c r="F1464" s="17"/>
      <c r="G1464" s="17"/>
      <c r="H1464" s="17"/>
      <c r="P1464" s="15"/>
    </row>
    <row r="1465">
      <c r="E1465" s="16"/>
      <c r="F1465" s="17"/>
      <c r="G1465" s="17"/>
      <c r="H1465" s="17"/>
      <c r="P1465" s="15"/>
    </row>
    <row r="1466">
      <c r="E1466" s="16"/>
      <c r="F1466" s="17"/>
      <c r="G1466" s="17"/>
      <c r="H1466" s="17"/>
      <c r="P1466" s="15"/>
    </row>
    <row r="1467">
      <c r="E1467" s="16"/>
      <c r="F1467" s="17"/>
      <c r="G1467" s="17"/>
      <c r="H1467" s="17"/>
      <c r="P1467" s="15"/>
    </row>
    <row r="1468">
      <c r="E1468" s="16"/>
      <c r="F1468" s="17"/>
      <c r="G1468" s="17"/>
      <c r="H1468" s="17"/>
      <c r="P1468" s="15"/>
    </row>
    <row r="1469">
      <c r="E1469" s="16"/>
      <c r="F1469" s="17"/>
      <c r="G1469" s="17"/>
      <c r="H1469" s="17"/>
      <c r="P1469" s="15"/>
    </row>
    <row r="1470">
      <c r="E1470" s="16"/>
      <c r="F1470" s="17"/>
      <c r="G1470" s="17"/>
      <c r="H1470" s="17"/>
      <c r="P1470" s="15"/>
    </row>
    <row r="1471">
      <c r="E1471" s="16"/>
      <c r="F1471" s="17"/>
      <c r="G1471" s="17"/>
      <c r="H1471" s="17"/>
      <c r="P1471" s="15"/>
    </row>
    <row r="1472">
      <c r="E1472" s="16"/>
      <c r="F1472" s="17"/>
      <c r="G1472" s="17"/>
      <c r="H1472" s="17"/>
      <c r="P1472" s="15"/>
    </row>
    <row r="1473">
      <c r="E1473" s="16"/>
      <c r="F1473" s="17"/>
      <c r="G1473" s="17"/>
      <c r="H1473" s="17"/>
      <c r="P1473" s="15"/>
    </row>
    <row r="1474">
      <c r="E1474" s="16"/>
      <c r="F1474" s="17"/>
      <c r="G1474" s="17"/>
      <c r="H1474" s="17"/>
      <c r="P1474" s="15"/>
    </row>
    <row r="1475">
      <c r="E1475" s="16"/>
      <c r="F1475" s="17"/>
      <c r="G1475" s="17"/>
      <c r="H1475" s="17"/>
      <c r="P1475" s="15"/>
    </row>
    <row r="1476">
      <c r="E1476" s="16"/>
      <c r="F1476" s="17"/>
      <c r="G1476" s="17"/>
      <c r="H1476" s="17"/>
      <c r="P1476" s="15"/>
    </row>
    <row r="1477">
      <c r="E1477" s="16"/>
      <c r="F1477" s="17"/>
      <c r="G1477" s="17"/>
      <c r="H1477" s="17"/>
      <c r="P1477" s="15"/>
    </row>
    <row r="1478">
      <c r="E1478" s="16"/>
      <c r="F1478" s="17"/>
      <c r="G1478" s="17"/>
      <c r="H1478" s="17"/>
      <c r="P1478" s="15"/>
    </row>
    <row r="1479">
      <c r="E1479" s="16"/>
      <c r="F1479" s="17"/>
      <c r="G1479" s="17"/>
      <c r="H1479" s="17"/>
      <c r="P1479" s="15"/>
    </row>
    <row r="1480">
      <c r="E1480" s="16"/>
      <c r="F1480" s="17"/>
      <c r="G1480" s="17"/>
      <c r="H1480" s="17"/>
      <c r="P1480" s="15"/>
    </row>
    <row r="1481">
      <c r="E1481" s="16"/>
      <c r="F1481" s="17"/>
      <c r="G1481" s="17"/>
      <c r="H1481" s="17"/>
      <c r="P1481" s="15"/>
    </row>
    <row r="1482">
      <c r="E1482" s="16"/>
      <c r="F1482" s="17"/>
      <c r="G1482" s="17"/>
      <c r="H1482" s="17"/>
      <c r="P1482" s="15"/>
    </row>
    <row r="1483">
      <c r="E1483" s="16"/>
      <c r="F1483" s="17"/>
      <c r="G1483" s="17"/>
      <c r="H1483" s="17"/>
      <c r="P1483" s="15"/>
    </row>
    <row r="1484">
      <c r="E1484" s="16"/>
      <c r="F1484" s="17"/>
      <c r="G1484" s="17"/>
      <c r="H1484" s="17"/>
      <c r="P1484" s="15"/>
    </row>
    <row r="1485">
      <c r="E1485" s="16"/>
      <c r="F1485" s="17"/>
      <c r="G1485" s="17"/>
      <c r="H1485" s="17"/>
      <c r="P1485" s="15"/>
    </row>
    <row r="1486">
      <c r="E1486" s="16"/>
      <c r="F1486" s="17"/>
      <c r="G1486" s="17"/>
      <c r="H1486" s="17"/>
      <c r="P1486" s="15"/>
    </row>
    <row r="1487">
      <c r="E1487" s="16"/>
      <c r="F1487" s="17"/>
      <c r="G1487" s="17"/>
      <c r="H1487" s="17"/>
      <c r="P1487" s="15"/>
    </row>
    <row r="1488">
      <c r="E1488" s="16"/>
      <c r="F1488" s="17"/>
      <c r="G1488" s="17"/>
      <c r="H1488" s="17"/>
      <c r="P1488" s="15"/>
    </row>
    <row r="1489">
      <c r="E1489" s="16"/>
      <c r="F1489" s="17"/>
      <c r="G1489" s="17"/>
      <c r="H1489" s="17"/>
      <c r="P1489" s="15"/>
    </row>
    <row r="1490">
      <c r="E1490" s="16"/>
      <c r="F1490" s="17"/>
      <c r="G1490" s="17"/>
      <c r="H1490" s="17"/>
      <c r="P1490" s="15"/>
    </row>
    <row r="1491">
      <c r="E1491" s="16"/>
      <c r="F1491" s="17"/>
      <c r="G1491" s="17"/>
      <c r="H1491" s="17"/>
      <c r="P1491" s="15"/>
    </row>
    <row r="1492">
      <c r="E1492" s="16"/>
      <c r="F1492" s="17"/>
      <c r="G1492" s="17"/>
      <c r="H1492" s="17"/>
      <c r="P1492" s="15"/>
    </row>
    <row r="1493">
      <c r="E1493" s="16"/>
      <c r="F1493" s="17"/>
      <c r="G1493" s="17"/>
      <c r="H1493" s="17"/>
      <c r="P1493" s="15"/>
    </row>
    <row r="1494">
      <c r="E1494" s="16"/>
      <c r="F1494" s="17"/>
      <c r="G1494" s="17"/>
      <c r="H1494" s="17"/>
      <c r="P1494" s="15"/>
    </row>
    <row r="1495">
      <c r="E1495" s="16"/>
      <c r="F1495" s="17"/>
      <c r="G1495" s="17"/>
      <c r="H1495" s="17"/>
      <c r="P1495" s="15"/>
    </row>
    <row r="1496">
      <c r="E1496" s="16"/>
      <c r="F1496" s="17"/>
      <c r="G1496" s="17"/>
      <c r="H1496" s="17"/>
      <c r="P1496" s="15"/>
    </row>
    <row r="1497">
      <c r="E1497" s="16"/>
      <c r="F1497" s="17"/>
      <c r="G1497" s="17"/>
      <c r="H1497" s="17"/>
      <c r="P1497" s="15"/>
    </row>
    <row r="1498">
      <c r="E1498" s="16"/>
      <c r="F1498" s="17"/>
      <c r="G1498" s="17"/>
      <c r="H1498" s="17"/>
      <c r="P1498" s="15"/>
    </row>
    <row r="1499">
      <c r="E1499" s="16"/>
      <c r="F1499" s="17"/>
      <c r="G1499" s="17"/>
      <c r="H1499" s="17"/>
      <c r="P1499" s="15"/>
    </row>
    <row r="1500">
      <c r="E1500" s="16"/>
      <c r="F1500" s="17"/>
      <c r="G1500" s="17"/>
      <c r="H1500" s="17"/>
      <c r="P1500" s="15"/>
    </row>
    <row r="1501">
      <c r="E1501" s="16"/>
      <c r="F1501" s="17"/>
      <c r="G1501" s="17"/>
      <c r="H1501" s="17"/>
      <c r="P1501" s="15"/>
    </row>
    <row r="1502">
      <c r="E1502" s="16"/>
      <c r="F1502" s="17"/>
      <c r="G1502" s="17"/>
      <c r="H1502" s="17"/>
      <c r="P1502" s="15"/>
    </row>
    <row r="1503">
      <c r="E1503" s="16"/>
      <c r="F1503" s="17"/>
      <c r="G1503" s="17"/>
      <c r="H1503" s="17"/>
      <c r="P1503" s="15"/>
    </row>
    <row r="1504">
      <c r="E1504" s="16"/>
      <c r="F1504" s="17"/>
      <c r="G1504" s="17"/>
      <c r="H1504" s="17"/>
      <c r="P1504" s="15"/>
    </row>
    <row r="1505">
      <c r="E1505" s="16"/>
      <c r="F1505" s="17"/>
      <c r="G1505" s="17"/>
      <c r="H1505" s="17"/>
      <c r="P1505" s="15"/>
    </row>
    <row r="1506">
      <c r="E1506" s="16"/>
      <c r="F1506" s="17"/>
      <c r="G1506" s="17"/>
      <c r="H1506" s="17"/>
      <c r="P1506" s="15"/>
    </row>
    <row r="1507">
      <c r="E1507" s="16"/>
      <c r="F1507" s="17"/>
      <c r="G1507" s="17"/>
      <c r="H1507" s="17"/>
      <c r="P1507" s="15"/>
    </row>
    <row r="1508">
      <c r="E1508" s="16"/>
      <c r="F1508" s="17"/>
      <c r="G1508" s="17"/>
      <c r="H1508" s="17"/>
      <c r="P1508" s="15"/>
    </row>
    <row r="1509">
      <c r="E1509" s="16"/>
      <c r="F1509" s="17"/>
      <c r="G1509" s="17"/>
      <c r="H1509" s="17"/>
      <c r="P1509" s="15"/>
    </row>
    <row r="1510">
      <c r="E1510" s="16"/>
      <c r="F1510" s="17"/>
      <c r="G1510" s="17"/>
      <c r="H1510" s="17"/>
      <c r="P1510" s="15"/>
    </row>
    <row r="1511">
      <c r="E1511" s="16"/>
      <c r="F1511" s="17"/>
      <c r="G1511" s="17"/>
      <c r="H1511" s="17"/>
      <c r="P1511" s="15"/>
    </row>
    <row r="1512">
      <c r="E1512" s="16"/>
      <c r="F1512" s="17"/>
      <c r="G1512" s="17"/>
      <c r="H1512" s="17"/>
      <c r="P1512" s="15"/>
    </row>
    <row r="1513">
      <c r="E1513" s="16"/>
      <c r="F1513" s="17"/>
      <c r="G1513" s="17"/>
      <c r="H1513" s="17"/>
      <c r="P1513" s="15"/>
    </row>
    <row r="1514">
      <c r="E1514" s="16"/>
      <c r="F1514" s="17"/>
      <c r="G1514" s="17"/>
      <c r="H1514" s="17"/>
      <c r="P1514" s="15"/>
    </row>
    <row r="1515">
      <c r="E1515" s="16"/>
      <c r="F1515" s="17"/>
      <c r="G1515" s="17"/>
      <c r="H1515" s="17"/>
      <c r="P1515" s="15"/>
    </row>
    <row r="1516">
      <c r="E1516" s="16"/>
      <c r="F1516" s="17"/>
      <c r="G1516" s="17"/>
      <c r="H1516" s="17"/>
      <c r="P1516" s="15"/>
    </row>
    <row r="1517">
      <c r="E1517" s="16"/>
      <c r="F1517" s="17"/>
      <c r="G1517" s="17"/>
      <c r="H1517" s="17"/>
      <c r="P1517" s="15"/>
    </row>
    <row r="1518">
      <c r="E1518" s="16"/>
      <c r="F1518" s="17"/>
      <c r="G1518" s="17"/>
      <c r="H1518" s="17"/>
      <c r="P1518" s="15"/>
    </row>
    <row r="1519">
      <c r="E1519" s="16"/>
      <c r="F1519" s="17"/>
      <c r="G1519" s="17"/>
      <c r="H1519" s="17"/>
      <c r="P1519" s="15"/>
    </row>
    <row r="1520">
      <c r="E1520" s="16"/>
      <c r="F1520" s="17"/>
      <c r="G1520" s="17"/>
      <c r="H1520" s="17"/>
      <c r="P1520" s="15"/>
    </row>
    <row r="1521">
      <c r="E1521" s="16"/>
      <c r="F1521" s="17"/>
      <c r="G1521" s="17"/>
      <c r="H1521" s="17"/>
      <c r="P1521" s="15"/>
    </row>
    <row r="1522">
      <c r="E1522" s="16"/>
      <c r="F1522" s="17"/>
      <c r="G1522" s="17"/>
      <c r="H1522" s="17"/>
      <c r="P1522" s="15"/>
    </row>
    <row r="1523">
      <c r="E1523" s="16"/>
      <c r="F1523" s="17"/>
      <c r="G1523" s="17"/>
      <c r="H1523" s="17"/>
      <c r="P1523" s="15"/>
    </row>
    <row r="1524">
      <c r="E1524" s="16"/>
      <c r="F1524" s="17"/>
      <c r="G1524" s="17"/>
      <c r="H1524" s="17"/>
      <c r="P1524" s="15"/>
    </row>
    <row r="1525">
      <c r="E1525" s="16"/>
      <c r="F1525" s="17"/>
      <c r="G1525" s="17"/>
      <c r="H1525" s="17"/>
      <c r="P1525" s="15"/>
    </row>
    <row r="1526">
      <c r="E1526" s="16"/>
      <c r="F1526" s="17"/>
      <c r="G1526" s="17"/>
      <c r="H1526" s="17"/>
      <c r="P1526" s="15"/>
    </row>
    <row r="1527">
      <c r="E1527" s="16"/>
      <c r="F1527" s="17"/>
      <c r="G1527" s="17"/>
      <c r="H1527" s="17"/>
      <c r="P1527" s="15"/>
    </row>
    <row r="1528">
      <c r="E1528" s="16"/>
      <c r="F1528" s="17"/>
      <c r="G1528" s="17"/>
      <c r="H1528" s="17"/>
      <c r="P1528" s="15"/>
    </row>
    <row r="1529">
      <c r="E1529" s="16"/>
      <c r="F1529" s="17"/>
      <c r="G1529" s="17"/>
      <c r="H1529" s="17"/>
      <c r="P1529" s="15"/>
    </row>
    <row r="1530">
      <c r="E1530" s="16"/>
      <c r="F1530" s="17"/>
      <c r="G1530" s="17"/>
      <c r="H1530" s="17"/>
      <c r="P1530" s="15"/>
    </row>
    <row r="1531">
      <c r="E1531" s="16"/>
      <c r="F1531" s="17"/>
      <c r="G1531" s="17"/>
      <c r="H1531" s="17"/>
      <c r="P1531" s="15"/>
    </row>
    <row r="1532">
      <c r="E1532" s="16"/>
      <c r="F1532" s="17"/>
      <c r="G1532" s="17"/>
      <c r="H1532" s="17"/>
      <c r="P1532" s="15"/>
    </row>
    <row r="1533">
      <c r="E1533" s="16"/>
      <c r="F1533" s="17"/>
      <c r="G1533" s="17"/>
      <c r="H1533" s="17"/>
      <c r="P1533" s="15"/>
    </row>
    <row r="1534">
      <c r="E1534" s="16"/>
      <c r="F1534" s="17"/>
      <c r="G1534" s="17"/>
      <c r="H1534" s="17"/>
      <c r="P1534" s="15"/>
    </row>
    <row r="1535">
      <c r="E1535" s="16"/>
      <c r="F1535" s="17"/>
      <c r="G1535" s="17"/>
      <c r="H1535" s="17"/>
      <c r="P1535" s="15"/>
    </row>
    <row r="1536">
      <c r="E1536" s="16"/>
      <c r="F1536" s="17"/>
      <c r="G1536" s="17"/>
      <c r="H1536" s="17"/>
      <c r="P1536" s="15"/>
    </row>
    <row r="1537">
      <c r="E1537" s="16"/>
      <c r="F1537" s="17"/>
      <c r="G1537" s="17"/>
      <c r="H1537" s="17"/>
      <c r="P1537" s="15"/>
    </row>
    <row r="1538">
      <c r="E1538" s="16"/>
      <c r="F1538" s="17"/>
      <c r="G1538" s="17"/>
      <c r="H1538" s="17"/>
      <c r="P1538" s="15"/>
    </row>
    <row r="1539">
      <c r="E1539" s="16"/>
      <c r="F1539" s="17"/>
      <c r="G1539" s="17"/>
      <c r="H1539" s="17"/>
      <c r="P1539" s="15"/>
    </row>
    <row r="1540">
      <c r="E1540" s="16"/>
      <c r="F1540" s="17"/>
      <c r="G1540" s="17"/>
      <c r="H1540" s="17"/>
      <c r="P1540" s="15"/>
    </row>
    <row r="1541">
      <c r="E1541" s="16"/>
      <c r="F1541" s="17"/>
      <c r="G1541" s="17"/>
      <c r="H1541" s="17"/>
      <c r="P1541" s="15"/>
    </row>
    <row r="1542">
      <c r="E1542" s="16"/>
      <c r="F1542" s="17"/>
      <c r="G1542" s="17"/>
      <c r="H1542" s="17"/>
      <c r="P1542" s="15"/>
    </row>
    <row r="1543">
      <c r="E1543" s="16"/>
      <c r="F1543" s="17"/>
      <c r="G1543" s="17"/>
      <c r="H1543" s="17"/>
      <c r="P1543" s="15"/>
    </row>
  </sheetData>
  <hyperlinks>
    <hyperlink r:id="rId1" ref="B2"/>
    <hyperlink r:id="rId2" ref="B3"/>
    <hyperlink r:id="rId3" ref="B4"/>
    <hyperlink r:id="rId4" ref="B5"/>
    <hyperlink r:id="rId5" ref="B6"/>
    <hyperlink r:id="rId6" ref="B7"/>
    <hyperlink r:id="rId7" ref="B8"/>
  </hyperlinks>
  <drawing r:id="rId8"/>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3.25"/>
    <col customWidth="1" min="3" max="14" width="6.13"/>
    <col customWidth="1" min="15" max="15" width="7.13"/>
    <col customWidth="1" min="16" max="16" width="14.38"/>
  </cols>
  <sheetData>
    <row r="1">
      <c r="A1" s="1" t="s">
        <v>24</v>
      </c>
      <c r="B1" s="1" t="s">
        <v>1</v>
      </c>
      <c r="C1" s="1" t="s">
        <v>25</v>
      </c>
      <c r="D1" s="1" t="s">
        <v>26</v>
      </c>
      <c r="E1" s="1" t="s">
        <v>27</v>
      </c>
      <c r="F1" s="1" t="s">
        <v>28</v>
      </c>
      <c r="G1" s="1" t="s">
        <v>29</v>
      </c>
      <c r="H1" s="1" t="s">
        <v>30</v>
      </c>
      <c r="I1" s="1" t="s">
        <v>31</v>
      </c>
      <c r="J1" s="1" t="s">
        <v>32</v>
      </c>
      <c r="K1" s="1" t="s">
        <v>33</v>
      </c>
      <c r="L1" s="1" t="s">
        <v>34</v>
      </c>
      <c r="M1" s="1" t="s">
        <v>35</v>
      </c>
      <c r="N1" s="1" t="s">
        <v>36</v>
      </c>
      <c r="O1" s="18" t="s">
        <v>37</v>
      </c>
      <c r="P1" s="1" t="s">
        <v>38</v>
      </c>
      <c r="Q1" s="1" t="s">
        <v>39</v>
      </c>
    </row>
    <row r="2">
      <c r="A2" s="1" t="s">
        <v>44</v>
      </c>
      <c r="B2" s="7" t="s">
        <v>322</v>
      </c>
      <c r="C2" s="8">
        <v>16.0</v>
      </c>
      <c r="D2" s="8">
        <v>20.0</v>
      </c>
      <c r="E2" s="1">
        <v>-4.0</v>
      </c>
      <c r="F2" s="9">
        <v>0.0258</v>
      </c>
      <c r="G2" s="9">
        <v>0.0061</v>
      </c>
      <c r="H2" s="9">
        <v>0.0197</v>
      </c>
      <c r="I2" s="1">
        <v>12.4</v>
      </c>
      <c r="J2" s="1">
        <v>14.8</v>
      </c>
      <c r="K2" s="1">
        <v>-2.4</v>
      </c>
      <c r="L2" s="8">
        <v>619.0</v>
      </c>
      <c r="M2" s="8">
        <v>3272.0</v>
      </c>
      <c r="N2" s="1">
        <v>-2653.0</v>
      </c>
      <c r="O2" s="18">
        <v>2.0</v>
      </c>
      <c r="P2" s="13">
        <v>46084.97670138889</v>
      </c>
      <c r="Q2" s="1" t="s">
        <v>323</v>
      </c>
    </row>
    <row r="3">
      <c r="A3" s="1" t="s">
        <v>44</v>
      </c>
      <c r="B3" s="7" t="s">
        <v>324</v>
      </c>
      <c r="C3" s="8">
        <v>4.0</v>
      </c>
      <c r="D3" s="8">
        <v>1.0</v>
      </c>
      <c r="E3" s="1">
        <v>3.0</v>
      </c>
      <c r="F3" s="9">
        <v>0.0115</v>
      </c>
      <c r="G3" s="9">
        <v>1.0</v>
      </c>
      <c r="H3" s="9">
        <v>-0.9885</v>
      </c>
      <c r="I3" s="1">
        <v>5.3</v>
      </c>
      <c r="J3" s="1">
        <v>7.0</v>
      </c>
      <c r="K3" s="1">
        <v>-1.7</v>
      </c>
      <c r="L3" s="8">
        <v>347.0</v>
      </c>
      <c r="M3" s="8">
        <v>1.0</v>
      </c>
      <c r="N3" s="1">
        <v>346.0</v>
      </c>
      <c r="O3" s="18">
        <v>4.94</v>
      </c>
      <c r="P3" s="13">
        <v>46078.63357638889</v>
      </c>
      <c r="Q3" s="1" t="s">
        <v>323</v>
      </c>
    </row>
    <row r="4">
      <c r="A4" s="1" t="s">
        <v>43</v>
      </c>
      <c r="B4" s="7" t="s">
        <v>325</v>
      </c>
      <c r="C4" s="8">
        <v>21.0</v>
      </c>
      <c r="D4" s="8">
        <v>41.0</v>
      </c>
      <c r="E4" s="1">
        <v>-20.0</v>
      </c>
      <c r="F4" s="9">
        <v>0.0112</v>
      </c>
      <c r="G4" s="9">
        <v>0.0476</v>
      </c>
      <c r="H4" s="9">
        <v>-0.0364</v>
      </c>
      <c r="I4" s="1">
        <v>6.6</v>
      </c>
      <c r="J4" s="1">
        <v>8.5</v>
      </c>
      <c r="K4" s="1">
        <v>-1.9</v>
      </c>
      <c r="L4" s="8">
        <v>1880.0</v>
      </c>
      <c r="M4" s="8">
        <v>862.0</v>
      </c>
      <c r="N4" s="1">
        <v>1018.0</v>
      </c>
      <c r="O4" s="18">
        <v>10.18</v>
      </c>
      <c r="P4" s="13">
        <v>46078.63894675926</v>
      </c>
      <c r="Q4" s="1" t="s">
        <v>323</v>
      </c>
    </row>
    <row r="5">
      <c r="A5" s="1" t="s">
        <v>43</v>
      </c>
      <c r="B5" s="7" t="s">
        <v>326</v>
      </c>
      <c r="C5" s="8">
        <v>13.0</v>
      </c>
      <c r="D5" s="8">
        <v>19.0</v>
      </c>
      <c r="E5" s="1">
        <v>-6.0</v>
      </c>
      <c r="F5" s="9">
        <v>0.0112</v>
      </c>
      <c r="G5" s="9">
        <v>0.0421</v>
      </c>
      <c r="H5" s="9">
        <v>-0.031</v>
      </c>
      <c r="I5" s="1">
        <v>5.4</v>
      </c>
      <c r="J5" s="1">
        <v>9.7</v>
      </c>
      <c r="K5" s="1">
        <v>-4.3</v>
      </c>
      <c r="L5" s="8">
        <v>1164.0</v>
      </c>
      <c r="M5" s="8">
        <v>451.0</v>
      </c>
      <c r="N5" s="1">
        <v>713.0</v>
      </c>
      <c r="O5" s="18">
        <v>3.15</v>
      </c>
      <c r="P5" s="13">
        <v>46078.64321759259</v>
      </c>
      <c r="Q5" s="1" t="s">
        <v>323</v>
      </c>
    </row>
    <row r="6">
      <c r="A6" s="1" t="s">
        <v>40</v>
      </c>
      <c r="B6" s="7" t="s">
        <v>327</v>
      </c>
      <c r="C6" s="8">
        <v>42.0</v>
      </c>
      <c r="D6" s="8">
        <v>70.0</v>
      </c>
      <c r="E6" s="1">
        <v>-28.0</v>
      </c>
      <c r="F6" s="9">
        <v>0.0353</v>
      </c>
      <c r="G6" s="9">
        <v>0.1461</v>
      </c>
      <c r="H6" s="9">
        <v>-0.1108</v>
      </c>
      <c r="I6" s="1">
        <v>4.9</v>
      </c>
      <c r="J6" s="1">
        <v>6.9</v>
      </c>
      <c r="K6" s="1">
        <v>-2.1</v>
      </c>
      <c r="L6" s="8">
        <v>1190.0</v>
      </c>
      <c r="M6" s="8">
        <v>479.0</v>
      </c>
      <c r="N6" s="1">
        <v>711.0</v>
      </c>
      <c r="O6" s="18">
        <v>14.55</v>
      </c>
      <c r="P6" s="13">
        <v>46078.85648148148</v>
      </c>
      <c r="Q6" s="1" t="s">
        <v>323</v>
      </c>
    </row>
    <row r="7">
      <c r="A7" s="1" t="s">
        <v>40</v>
      </c>
      <c r="B7" s="7" t="s">
        <v>328</v>
      </c>
      <c r="C7" s="8">
        <v>6.0</v>
      </c>
      <c r="D7" s="8">
        <v>19.0</v>
      </c>
      <c r="E7" s="1">
        <v>-13.0</v>
      </c>
      <c r="F7" s="9">
        <v>0.0149</v>
      </c>
      <c r="G7" s="9">
        <v>0.2111</v>
      </c>
      <c r="H7" s="9">
        <v>-0.1963</v>
      </c>
      <c r="I7" s="1">
        <v>6.9</v>
      </c>
      <c r="J7" s="1">
        <v>7.6</v>
      </c>
      <c r="K7" s="1">
        <v>-0.6</v>
      </c>
      <c r="L7" s="8">
        <v>404.0</v>
      </c>
      <c r="M7" s="8">
        <v>90.0</v>
      </c>
      <c r="N7" s="1">
        <v>314.0</v>
      </c>
      <c r="O7" s="18">
        <v>7.48</v>
      </c>
      <c r="P7" s="13">
        <v>46078.85561342593</v>
      </c>
      <c r="Q7" s="1" t="s">
        <v>323</v>
      </c>
    </row>
    <row r="8">
      <c r="A8" s="1" t="s">
        <v>40</v>
      </c>
      <c r="B8" s="7" t="s">
        <v>329</v>
      </c>
      <c r="C8" s="8">
        <v>2.0</v>
      </c>
      <c r="D8" s="8">
        <v>13.0</v>
      </c>
      <c r="E8" s="1">
        <v>-11.0</v>
      </c>
      <c r="F8" s="9">
        <v>0.0074</v>
      </c>
      <c r="G8" s="9">
        <v>0.1066</v>
      </c>
      <c r="H8" s="9">
        <v>-0.0991</v>
      </c>
      <c r="I8" s="1">
        <v>3.9</v>
      </c>
      <c r="J8" s="1">
        <v>45.7</v>
      </c>
      <c r="K8" s="1">
        <v>-41.9</v>
      </c>
      <c r="L8" s="8">
        <v>270.0</v>
      </c>
      <c r="M8" s="8">
        <v>122.0</v>
      </c>
      <c r="N8" s="1">
        <v>148.0</v>
      </c>
      <c r="O8" s="18">
        <v>6.0</v>
      </c>
      <c r="P8" s="13">
        <v>46077.78408564815</v>
      </c>
      <c r="Q8" s="1" t="s">
        <v>323</v>
      </c>
    </row>
    <row r="9">
      <c r="A9" s="1" t="s">
        <v>163</v>
      </c>
      <c r="B9" s="7" t="s">
        <v>330</v>
      </c>
      <c r="C9" s="8">
        <v>3915.0</v>
      </c>
      <c r="D9" s="8">
        <v>5104.0</v>
      </c>
      <c r="E9" s="1">
        <v>-1189.0</v>
      </c>
      <c r="F9" s="9">
        <v>0.0991</v>
      </c>
      <c r="G9" s="9">
        <v>0.156</v>
      </c>
      <c r="H9" s="9">
        <v>-0.0569</v>
      </c>
      <c r="I9" s="1">
        <v>4.9</v>
      </c>
      <c r="J9" s="1">
        <v>6.0</v>
      </c>
      <c r="K9" s="1">
        <v>-1.1</v>
      </c>
      <c r="L9" s="8">
        <v>39504.0</v>
      </c>
      <c r="M9" s="8">
        <v>32708.0</v>
      </c>
      <c r="N9" s="1">
        <v>6796.0</v>
      </c>
      <c r="O9" s="18">
        <v>594.78</v>
      </c>
      <c r="P9" s="13">
        <v>46078.6583912037</v>
      </c>
      <c r="Q9" s="1" t="s">
        <v>323</v>
      </c>
    </row>
    <row r="10">
      <c r="A10" s="1" t="s">
        <v>163</v>
      </c>
      <c r="B10" s="7" t="s">
        <v>331</v>
      </c>
      <c r="C10" s="8">
        <v>362.0</v>
      </c>
      <c r="D10" s="8">
        <v>455.0</v>
      </c>
      <c r="E10" s="1">
        <v>-93.0</v>
      </c>
      <c r="F10" s="9">
        <v>0.0227</v>
      </c>
      <c r="G10" s="9">
        <v>0.1104</v>
      </c>
      <c r="H10" s="9">
        <v>-0.0877</v>
      </c>
      <c r="I10" s="1">
        <v>5.0</v>
      </c>
      <c r="J10" s="1">
        <v>8.4</v>
      </c>
      <c r="K10" s="1">
        <v>-3.4</v>
      </c>
      <c r="L10" s="8">
        <v>15949.0</v>
      </c>
      <c r="M10" s="8">
        <v>4122.0</v>
      </c>
      <c r="N10" s="1">
        <v>11827.0</v>
      </c>
      <c r="O10" s="18">
        <v>46.94</v>
      </c>
      <c r="P10" s="13">
        <v>46078.659259259264</v>
      </c>
      <c r="Q10" s="1" t="s">
        <v>323</v>
      </c>
    </row>
    <row r="11">
      <c r="A11" s="1" t="s">
        <v>45</v>
      </c>
      <c r="B11" s="7" t="s">
        <v>332</v>
      </c>
      <c r="C11" s="8">
        <v>249.0</v>
      </c>
      <c r="D11" s="8">
        <v>525.0</v>
      </c>
      <c r="E11" s="1">
        <v>-276.0</v>
      </c>
      <c r="F11" s="9">
        <v>0.0458</v>
      </c>
      <c r="G11" s="9">
        <v>0.1127</v>
      </c>
      <c r="H11" s="9">
        <v>-0.0668</v>
      </c>
      <c r="I11" s="1">
        <v>5.0</v>
      </c>
      <c r="J11" s="1">
        <v>10.8</v>
      </c>
      <c r="K11" s="1">
        <v>-5.7</v>
      </c>
      <c r="L11" s="8">
        <v>5432.0</v>
      </c>
      <c r="M11" s="8">
        <v>4659.0</v>
      </c>
      <c r="N11" s="1">
        <v>773.0</v>
      </c>
      <c r="O11" s="18">
        <v>138.33</v>
      </c>
      <c r="P11" s="13">
        <v>46078.66664351852</v>
      </c>
      <c r="Q11" s="1" t="s">
        <v>323</v>
      </c>
    </row>
    <row r="12">
      <c r="A12" s="1" t="s">
        <v>45</v>
      </c>
      <c r="B12" s="1" t="s">
        <v>333</v>
      </c>
      <c r="C12" s="8">
        <v>206.0</v>
      </c>
      <c r="D12" s="8">
        <v>370.0</v>
      </c>
      <c r="E12" s="1">
        <v>-164.0</v>
      </c>
      <c r="F12" s="9">
        <v>0.0437</v>
      </c>
      <c r="G12" s="9">
        <v>0.0712</v>
      </c>
      <c r="H12" s="9">
        <v>-0.0275</v>
      </c>
      <c r="I12" s="1">
        <v>4.6</v>
      </c>
      <c r="J12" s="1">
        <v>6.8</v>
      </c>
      <c r="K12" s="1">
        <v>-2.2</v>
      </c>
      <c r="L12" s="8">
        <v>4717.0</v>
      </c>
      <c r="M12" s="8">
        <v>5199.0</v>
      </c>
      <c r="N12" s="1">
        <v>-482.0</v>
      </c>
      <c r="O12" s="18">
        <v>82.14</v>
      </c>
      <c r="P12" s="13">
        <v>46078.66296296296</v>
      </c>
      <c r="Q12" s="1" t="s">
        <v>323</v>
      </c>
    </row>
    <row r="13">
      <c r="A13" s="1" t="s">
        <v>45</v>
      </c>
      <c r="B13" s="1" t="s">
        <v>334</v>
      </c>
      <c r="C13" s="8">
        <v>138.0</v>
      </c>
      <c r="D13" s="8">
        <v>215.0</v>
      </c>
      <c r="E13" s="1">
        <v>-77.0</v>
      </c>
      <c r="F13" s="9">
        <v>0.1865</v>
      </c>
      <c r="G13" s="9">
        <v>0.1461</v>
      </c>
      <c r="H13" s="9">
        <v>0.0404</v>
      </c>
      <c r="I13" s="1">
        <v>3.9</v>
      </c>
      <c r="J13" s="1">
        <v>6.3</v>
      </c>
      <c r="K13" s="1">
        <v>-2.4</v>
      </c>
      <c r="L13" s="8">
        <v>740.0</v>
      </c>
      <c r="M13" s="8">
        <v>1472.0</v>
      </c>
      <c r="N13" s="1">
        <v>-732.0</v>
      </c>
      <c r="O13" s="18">
        <v>38.5</v>
      </c>
      <c r="P13" s="13">
        <v>46078.667025462964</v>
      </c>
      <c r="Q13" s="1" t="s">
        <v>323</v>
      </c>
    </row>
    <row r="14">
      <c r="A14" s="1" t="s">
        <v>45</v>
      </c>
      <c r="B14" s="7" t="s">
        <v>335</v>
      </c>
      <c r="C14" s="8">
        <v>57.0</v>
      </c>
      <c r="D14" s="8">
        <v>64.0</v>
      </c>
      <c r="E14" s="1">
        <v>-7.0</v>
      </c>
      <c r="F14" s="9">
        <v>0.063</v>
      </c>
      <c r="G14" s="9">
        <v>0.0834</v>
      </c>
      <c r="H14" s="9">
        <v>-0.0205</v>
      </c>
      <c r="I14" s="1">
        <v>6.5</v>
      </c>
      <c r="J14" s="1">
        <v>5.4</v>
      </c>
      <c r="K14" s="1">
        <v>1.1</v>
      </c>
      <c r="L14" s="8">
        <v>905.0</v>
      </c>
      <c r="M14" s="8">
        <v>767.0</v>
      </c>
      <c r="N14" s="1">
        <v>138.0</v>
      </c>
      <c r="O14" s="18">
        <v>6.83</v>
      </c>
      <c r="P14" s="13">
        <v>46078.67386574074</v>
      </c>
      <c r="Q14" s="1" t="s">
        <v>323</v>
      </c>
    </row>
    <row r="15">
      <c r="A15" s="1" t="s">
        <v>45</v>
      </c>
      <c r="B15" s="1" t="s">
        <v>336</v>
      </c>
      <c r="C15" s="8">
        <v>23.0</v>
      </c>
      <c r="D15" s="8">
        <v>19.0</v>
      </c>
      <c r="E15" s="1">
        <v>4.0</v>
      </c>
      <c r="F15" s="9">
        <v>0.0218</v>
      </c>
      <c r="G15" s="9">
        <v>0.0974</v>
      </c>
      <c r="H15" s="9">
        <v>-0.0757</v>
      </c>
      <c r="I15" s="1">
        <v>7.5</v>
      </c>
      <c r="J15" s="1">
        <v>6.7</v>
      </c>
      <c r="K15" s="1">
        <v>0.8</v>
      </c>
      <c r="L15" s="8">
        <v>1057.0</v>
      </c>
      <c r="M15" s="8">
        <v>195.0</v>
      </c>
      <c r="N15" s="1">
        <v>862.0</v>
      </c>
      <c r="O15" s="18">
        <v>2.76</v>
      </c>
      <c r="P15" s="13">
        <v>46078.67854166667</v>
      </c>
      <c r="Q15" s="1" t="s">
        <v>323</v>
      </c>
    </row>
    <row r="16">
      <c r="A16" s="1" t="s">
        <v>42</v>
      </c>
      <c r="B16" s="7" t="s">
        <v>337</v>
      </c>
      <c r="C16" s="8">
        <v>1.0</v>
      </c>
      <c r="D16" s="8">
        <v>1.0</v>
      </c>
      <c r="E16" s="1">
        <v>0.0</v>
      </c>
      <c r="F16" s="9">
        <v>0.0062</v>
      </c>
      <c r="G16" s="9">
        <v>0.025</v>
      </c>
      <c r="H16" s="9">
        <v>-0.0188</v>
      </c>
      <c r="I16" s="1">
        <v>7.5</v>
      </c>
      <c r="J16" s="1">
        <v>6.8</v>
      </c>
      <c r="K16" s="1">
        <v>0.6</v>
      </c>
      <c r="L16" s="8">
        <v>161.0</v>
      </c>
      <c r="M16" s="8">
        <v>40.0</v>
      </c>
      <c r="N16" s="1">
        <v>121.0</v>
      </c>
      <c r="O16" s="18">
        <v>1.92</v>
      </c>
      <c r="P16" s="13">
        <v>46078.58672453703</v>
      </c>
      <c r="Q16" s="1" t="s">
        <v>323</v>
      </c>
    </row>
    <row r="17">
      <c r="A17" s="1" t="s">
        <v>49</v>
      </c>
      <c r="B17" s="7" t="s">
        <v>338</v>
      </c>
      <c r="C17" s="8">
        <v>9.0</v>
      </c>
      <c r="D17" s="8">
        <v>2.0</v>
      </c>
      <c r="E17" s="1">
        <v>7.0</v>
      </c>
      <c r="F17" s="9">
        <v>0.0098</v>
      </c>
      <c r="G17" s="9">
        <v>0.2</v>
      </c>
      <c r="H17" s="9">
        <v>-0.1902</v>
      </c>
      <c r="I17" s="1">
        <v>7.0</v>
      </c>
      <c r="J17" s="1">
        <v>4.3</v>
      </c>
      <c r="K17" s="1">
        <v>2.7</v>
      </c>
      <c r="L17" s="8">
        <v>914.0</v>
      </c>
      <c r="M17" s="8">
        <v>10.0</v>
      </c>
      <c r="N17" s="1">
        <v>904.0</v>
      </c>
      <c r="O17" s="18">
        <v>9.02</v>
      </c>
      <c r="P17" s="13">
        <v>46079.075960648144</v>
      </c>
      <c r="Q17" s="1" t="s">
        <v>323</v>
      </c>
    </row>
    <row r="18">
      <c r="A18" s="1" t="s">
        <v>230</v>
      </c>
      <c r="B18" s="7" t="s">
        <v>339</v>
      </c>
      <c r="C18" s="8">
        <v>6.0</v>
      </c>
      <c r="D18" s="8">
        <v>4.0</v>
      </c>
      <c r="E18" s="1">
        <v>2.0</v>
      </c>
      <c r="F18" s="9">
        <v>0.0226</v>
      </c>
      <c r="G18" s="9">
        <v>0.2857</v>
      </c>
      <c r="H18" s="9">
        <v>-0.2631</v>
      </c>
      <c r="I18" s="1">
        <v>19.4</v>
      </c>
      <c r="J18" s="1">
        <v>4.9</v>
      </c>
      <c r="K18" s="1">
        <v>14.5</v>
      </c>
      <c r="L18" s="8">
        <v>265.0</v>
      </c>
      <c r="M18" s="8">
        <v>14.0</v>
      </c>
      <c r="N18" s="1">
        <v>251.0</v>
      </c>
      <c r="O18" s="18">
        <v>44.94</v>
      </c>
      <c r="P18" s="13">
        <v>46083.72991898148</v>
      </c>
      <c r="Q18" s="1" t="s">
        <v>323</v>
      </c>
    </row>
    <row r="19">
      <c r="A19" s="1"/>
      <c r="B19" s="1"/>
      <c r="C19" s="8"/>
      <c r="D19" s="8"/>
      <c r="E19" s="1"/>
      <c r="F19" s="9"/>
      <c r="G19" s="9"/>
      <c r="H19" s="9"/>
      <c r="I19" s="1"/>
      <c r="J19" s="1"/>
      <c r="K19" s="1"/>
      <c r="L19" s="8"/>
      <c r="M19" s="8"/>
      <c r="N19" s="1"/>
      <c r="O19" s="18"/>
      <c r="P19" s="13"/>
      <c r="Q19" s="1"/>
    </row>
    <row r="20">
      <c r="A20" s="1"/>
      <c r="B20" s="1"/>
      <c r="C20" s="8"/>
      <c r="D20" s="8"/>
      <c r="E20" s="1"/>
      <c r="F20" s="9"/>
      <c r="G20" s="9"/>
      <c r="H20" s="9"/>
      <c r="I20" s="1"/>
      <c r="J20" s="1"/>
      <c r="K20" s="1"/>
      <c r="L20" s="8"/>
      <c r="M20" s="8"/>
      <c r="N20" s="1"/>
      <c r="O20" s="18"/>
      <c r="P20" s="13"/>
      <c r="Q20" s="1"/>
    </row>
    <row r="21">
      <c r="A21" s="1"/>
      <c r="B21" s="1"/>
      <c r="C21" s="8"/>
      <c r="D21" s="8"/>
      <c r="E21" s="1"/>
      <c r="F21" s="9"/>
      <c r="G21" s="9"/>
      <c r="H21" s="9"/>
      <c r="I21" s="1"/>
      <c r="J21" s="1"/>
      <c r="K21" s="1"/>
      <c r="L21" s="8"/>
      <c r="M21" s="8"/>
      <c r="N21" s="1"/>
      <c r="O21" s="18"/>
      <c r="P21" s="13"/>
      <c r="Q21" s="1"/>
    </row>
    <row r="22">
      <c r="A22" s="1"/>
      <c r="B22" s="1"/>
      <c r="C22" s="8"/>
      <c r="D22" s="8"/>
      <c r="E22" s="1"/>
      <c r="F22" s="9"/>
      <c r="G22" s="9"/>
      <c r="H22" s="9"/>
      <c r="I22" s="1"/>
      <c r="J22" s="1"/>
      <c r="K22" s="1"/>
      <c r="L22" s="8"/>
      <c r="M22" s="8"/>
      <c r="N22" s="1"/>
      <c r="O22" s="18"/>
      <c r="P22" s="13"/>
      <c r="Q22" s="1"/>
    </row>
    <row r="23">
      <c r="A23" s="1"/>
      <c r="B23" s="1"/>
      <c r="C23" s="8"/>
      <c r="D23" s="8"/>
      <c r="E23" s="1"/>
      <c r="F23" s="9"/>
      <c r="G23" s="9"/>
      <c r="H23" s="9"/>
      <c r="I23" s="1"/>
      <c r="J23" s="1"/>
      <c r="K23" s="1"/>
      <c r="L23" s="8"/>
      <c r="M23" s="8"/>
      <c r="N23" s="1"/>
      <c r="O23" s="18"/>
      <c r="P23" s="13"/>
      <c r="Q23" s="1"/>
    </row>
    <row r="24">
      <c r="A24" s="1"/>
      <c r="B24" s="1"/>
      <c r="C24" s="8"/>
      <c r="D24" s="8"/>
      <c r="E24" s="1"/>
      <c r="F24" s="9"/>
      <c r="G24" s="9"/>
      <c r="H24" s="9"/>
      <c r="I24" s="1"/>
      <c r="J24" s="1"/>
      <c r="K24" s="1"/>
      <c r="L24" s="8"/>
      <c r="M24" s="8"/>
      <c r="N24" s="1"/>
      <c r="O24" s="18"/>
      <c r="P24" s="13"/>
      <c r="Q24" s="1"/>
    </row>
    <row r="25">
      <c r="A25" s="1"/>
      <c r="B25" s="1"/>
      <c r="C25" s="8"/>
      <c r="D25" s="8"/>
      <c r="E25" s="1"/>
      <c r="F25" s="9"/>
      <c r="G25" s="9"/>
      <c r="H25" s="9"/>
      <c r="I25" s="1"/>
      <c r="J25" s="1"/>
      <c r="K25" s="1"/>
      <c r="L25" s="8"/>
      <c r="M25" s="8"/>
      <c r="N25" s="1"/>
      <c r="O25" s="18"/>
      <c r="P25" s="13"/>
      <c r="Q25" s="1"/>
    </row>
    <row r="26">
      <c r="A26" s="1"/>
      <c r="B26" s="1"/>
      <c r="C26" s="8"/>
      <c r="D26" s="8"/>
      <c r="E26" s="1"/>
      <c r="F26" s="9"/>
      <c r="G26" s="9"/>
      <c r="H26" s="9"/>
      <c r="I26" s="1"/>
      <c r="J26" s="1"/>
      <c r="K26" s="1"/>
      <c r="L26" s="8"/>
      <c r="M26" s="8"/>
      <c r="N26" s="1"/>
      <c r="O26" s="18"/>
      <c r="P26" s="13"/>
      <c r="Q26" s="1"/>
    </row>
    <row r="27">
      <c r="A27" s="1"/>
      <c r="B27" s="1"/>
      <c r="C27" s="8"/>
      <c r="D27" s="8"/>
      <c r="E27" s="1"/>
      <c r="F27" s="9"/>
      <c r="G27" s="9"/>
      <c r="H27" s="9"/>
      <c r="I27" s="1"/>
      <c r="J27" s="1"/>
      <c r="K27" s="1"/>
      <c r="L27" s="8"/>
      <c r="M27" s="8"/>
      <c r="N27" s="1"/>
      <c r="O27" s="18"/>
      <c r="P27" s="13"/>
      <c r="Q27" s="1"/>
    </row>
    <row r="28">
      <c r="A28" s="1"/>
      <c r="B28" s="1"/>
      <c r="C28" s="8"/>
      <c r="D28" s="8"/>
      <c r="E28" s="1"/>
      <c r="F28" s="9"/>
      <c r="G28" s="9"/>
      <c r="H28" s="9"/>
      <c r="I28" s="1"/>
      <c r="J28" s="1"/>
      <c r="K28" s="1"/>
      <c r="L28" s="8"/>
      <c r="M28" s="8"/>
      <c r="N28" s="1"/>
      <c r="O28" s="18"/>
      <c r="P28" s="13"/>
      <c r="Q28" s="1"/>
    </row>
    <row r="29">
      <c r="A29" s="1"/>
      <c r="B29" s="1"/>
      <c r="C29" s="8"/>
      <c r="D29" s="8"/>
      <c r="E29" s="1"/>
      <c r="F29" s="9"/>
      <c r="G29" s="9"/>
      <c r="H29" s="9"/>
      <c r="I29" s="1"/>
      <c r="J29" s="1"/>
      <c r="K29" s="1"/>
      <c r="L29" s="8"/>
      <c r="M29" s="8"/>
      <c r="N29" s="1"/>
      <c r="O29" s="18"/>
      <c r="P29" s="13"/>
      <c r="Q29" s="1"/>
    </row>
    <row r="30">
      <c r="A30" s="1"/>
      <c r="B30" s="1"/>
      <c r="C30" s="8"/>
      <c r="D30" s="8"/>
      <c r="E30" s="1"/>
      <c r="F30" s="9"/>
      <c r="G30" s="9"/>
      <c r="H30" s="9"/>
      <c r="I30" s="1"/>
      <c r="J30" s="1"/>
      <c r="K30" s="1"/>
      <c r="L30" s="8"/>
      <c r="M30" s="8"/>
      <c r="N30" s="1"/>
      <c r="O30" s="18"/>
      <c r="P30" s="13"/>
      <c r="Q30" s="1"/>
    </row>
    <row r="31">
      <c r="A31" s="1"/>
      <c r="B31" s="1"/>
      <c r="C31" s="8"/>
      <c r="D31" s="8"/>
      <c r="E31" s="1"/>
      <c r="F31" s="9"/>
      <c r="G31" s="9"/>
      <c r="H31" s="9"/>
      <c r="I31" s="1"/>
      <c r="J31" s="1"/>
      <c r="K31" s="1"/>
      <c r="L31" s="8"/>
      <c r="M31" s="8"/>
      <c r="N31" s="1"/>
      <c r="O31" s="18"/>
      <c r="P31" s="13"/>
      <c r="Q31" s="1"/>
    </row>
    <row r="32">
      <c r="A32" s="1"/>
      <c r="B32" s="1"/>
      <c r="C32" s="8"/>
      <c r="D32" s="8"/>
      <c r="E32" s="1"/>
      <c r="F32" s="9"/>
      <c r="G32" s="9"/>
      <c r="H32" s="9"/>
      <c r="I32" s="1"/>
      <c r="J32" s="1"/>
      <c r="K32" s="1"/>
      <c r="L32" s="8"/>
      <c r="M32" s="8"/>
      <c r="N32" s="1"/>
      <c r="O32" s="18"/>
      <c r="P32" s="13"/>
      <c r="Q32" s="1"/>
    </row>
    <row r="33">
      <c r="A33" s="1"/>
      <c r="B33" s="1"/>
      <c r="C33" s="8"/>
      <c r="D33" s="8"/>
      <c r="E33" s="1"/>
      <c r="F33" s="9"/>
      <c r="G33" s="9"/>
      <c r="H33" s="9"/>
      <c r="I33" s="1"/>
      <c r="J33" s="1"/>
      <c r="K33" s="1"/>
      <c r="L33" s="8"/>
      <c r="M33" s="8"/>
      <c r="N33" s="1"/>
      <c r="O33" s="18"/>
      <c r="P33" s="13"/>
      <c r="Q33" s="1"/>
    </row>
    <row r="34">
      <c r="A34" s="1"/>
      <c r="B34" s="1"/>
      <c r="C34" s="8"/>
      <c r="D34" s="8"/>
      <c r="E34" s="1"/>
      <c r="F34" s="9"/>
      <c r="G34" s="9"/>
      <c r="H34" s="9"/>
      <c r="I34" s="1"/>
      <c r="J34" s="1"/>
      <c r="K34" s="1"/>
      <c r="L34" s="8"/>
      <c r="M34" s="8"/>
      <c r="N34" s="1"/>
      <c r="O34" s="18"/>
      <c r="P34" s="13"/>
      <c r="Q34" s="1"/>
    </row>
    <row r="35">
      <c r="A35" s="1"/>
      <c r="B35" s="1"/>
      <c r="C35" s="8"/>
      <c r="D35" s="8"/>
      <c r="E35" s="1"/>
      <c r="F35" s="9"/>
      <c r="G35" s="9"/>
      <c r="H35" s="9"/>
      <c r="I35" s="1"/>
      <c r="J35" s="1"/>
      <c r="K35" s="1"/>
      <c r="L35" s="8"/>
      <c r="M35" s="8"/>
      <c r="N35" s="1"/>
      <c r="O35" s="18"/>
      <c r="P35" s="13"/>
      <c r="Q35" s="1"/>
    </row>
    <row r="36">
      <c r="A36" s="1"/>
      <c r="B36" s="1"/>
      <c r="C36" s="8"/>
      <c r="D36" s="8"/>
      <c r="E36" s="1"/>
      <c r="F36" s="9"/>
      <c r="G36" s="9"/>
      <c r="H36" s="9"/>
      <c r="I36" s="1"/>
      <c r="J36" s="1"/>
      <c r="K36" s="1"/>
      <c r="L36" s="8"/>
      <c r="M36" s="8"/>
      <c r="N36" s="1"/>
      <c r="O36" s="18"/>
      <c r="P36" s="13"/>
      <c r="Q36" s="1"/>
    </row>
    <row r="37">
      <c r="A37" s="1"/>
      <c r="B37" s="1"/>
      <c r="C37" s="8"/>
      <c r="D37" s="8"/>
      <c r="E37" s="1"/>
      <c r="F37" s="9"/>
      <c r="G37" s="9"/>
      <c r="H37" s="9"/>
      <c r="I37" s="1"/>
      <c r="J37" s="1"/>
      <c r="K37" s="1"/>
      <c r="L37" s="8"/>
      <c r="M37" s="8"/>
      <c r="N37" s="1"/>
      <c r="O37" s="18"/>
      <c r="P37" s="13"/>
      <c r="Q37" s="1"/>
    </row>
    <row r="38">
      <c r="A38" s="1"/>
      <c r="B38" s="1"/>
      <c r="C38" s="8"/>
      <c r="D38" s="8"/>
      <c r="E38" s="1"/>
      <c r="F38" s="9"/>
      <c r="G38" s="9"/>
      <c r="H38" s="9"/>
      <c r="I38" s="1"/>
      <c r="J38" s="1"/>
      <c r="K38" s="1"/>
      <c r="L38" s="8"/>
      <c r="M38" s="8"/>
      <c r="N38" s="1"/>
      <c r="O38" s="18"/>
      <c r="P38" s="13"/>
      <c r="Q38" s="1"/>
    </row>
    <row r="39">
      <c r="A39" s="1"/>
      <c r="B39" s="1"/>
      <c r="C39" s="8"/>
      <c r="D39" s="8"/>
      <c r="E39" s="1"/>
      <c r="F39" s="9"/>
      <c r="G39" s="9"/>
      <c r="H39" s="9"/>
      <c r="I39" s="1"/>
      <c r="J39" s="1"/>
      <c r="K39" s="1"/>
      <c r="L39" s="8"/>
      <c r="M39" s="8"/>
      <c r="N39" s="1"/>
      <c r="O39" s="18"/>
      <c r="P39" s="13"/>
      <c r="Q39" s="1"/>
    </row>
    <row r="40">
      <c r="A40" s="1"/>
      <c r="B40" s="1"/>
      <c r="C40" s="8"/>
      <c r="D40" s="8"/>
      <c r="E40" s="1"/>
      <c r="F40" s="9"/>
      <c r="G40" s="9"/>
      <c r="H40" s="9"/>
      <c r="I40" s="1"/>
      <c r="J40" s="1"/>
      <c r="K40" s="1"/>
      <c r="L40" s="8"/>
      <c r="M40" s="8"/>
      <c r="N40" s="1"/>
      <c r="O40" s="18"/>
      <c r="P40" s="13"/>
      <c r="Q40" s="1"/>
    </row>
    <row r="41">
      <c r="A41" s="1"/>
      <c r="B41" s="1"/>
      <c r="C41" s="8"/>
      <c r="D41" s="8"/>
      <c r="E41" s="1"/>
      <c r="F41" s="9"/>
      <c r="G41" s="9"/>
      <c r="H41" s="9"/>
      <c r="I41" s="1"/>
      <c r="J41" s="1"/>
      <c r="K41" s="1"/>
      <c r="L41" s="8"/>
      <c r="M41" s="8"/>
      <c r="N41" s="1"/>
      <c r="O41" s="18"/>
      <c r="P41" s="13"/>
      <c r="Q41" s="1"/>
    </row>
    <row r="42">
      <c r="A42" s="1"/>
      <c r="B42" s="1"/>
      <c r="C42" s="8"/>
      <c r="D42" s="8"/>
      <c r="E42" s="1"/>
      <c r="F42" s="9"/>
      <c r="G42" s="9"/>
      <c r="H42" s="9"/>
      <c r="I42" s="1"/>
      <c r="J42" s="1"/>
      <c r="K42" s="1"/>
      <c r="L42" s="8"/>
      <c r="M42" s="8"/>
      <c r="N42" s="1"/>
      <c r="O42" s="18"/>
      <c r="P42" s="13"/>
      <c r="Q42" s="1"/>
    </row>
    <row r="43">
      <c r="A43" s="1"/>
      <c r="B43" s="1"/>
      <c r="C43" s="8"/>
      <c r="D43" s="8"/>
      <c r="E43" s="1"/>
      <c r="F43" s="9"/>
      <c r="G43" s="9"/>
      <c r="H43" s="9"/>
      <c r="I43" s="1"/>
      <c r="J43" s="1"/>
      <c r="K43" s="1"/>
      <c r="L43" s="8"/>
      <c r="M43" s="8"/>
      <c r="N43" s="1"/>
      <c r="O43" s="18"/>
      <c r="P43" s="13"/>
      <c r="Q43" s="1"/>
    </row>
    <row r="44">
      <c r="A44" s="1"/>
      <c r="B44" s="1"/>
      <c r="C44" s="8"/>
      <c r="D44" s="8"/>
      <c r="E44" s="1"/>
      <c r="F44" s="9"/>
      <c r="G44" s="9"/>
      <c r="H44" s="9"/>
      <c r="I44" s="1"/>
      <c r="J44" s="1"/>
      <c r="K44" s="1"/>
      <c r="L44" s="8"/>
      <c r="M44" s="8"/>
      <c r="N44" s="1"/>
      <c r="O44" s="18"/>
      <c r="P44" s="13"/>
      <c r="Q44" s="1"/>
    </row>
    <row r="45">
      <c r="A45" s="1"/>
      <c r="B45" s="1"/>
      <c r="C45" s="8"/>
      <c r="D45" s="8"/>
      <c r="E45" s="1"/>
      <c r="F45" s="9"/>
      <c r="G45" s="9"/>
      <c r="H45" s="9"/>
      <c r="I45" s="1"/>
      <c r="J45" s="1"/>
      <c r="K45" s="1"/>
      <c r="L45" s="8"/>
      <c r="M45" s="8"/>
      <c r="N45" s="1"/>
      <c r="O45" s="18"/>
      <c r="P45" s="13"/>
      <c r="Q45" s="1"/>
    </row>
    <row r="46">
      <c r="A46" s="1"/>
      <c r="B46" s="1"/>
      <c r="C46" s="8"/>
      <c r="D46" s="8"/>
      <c r="E46" s="1"/>
      <c r="F46" s="9"/>
      <c r="G46" s="9"/>
      <c r="H46" s="9"/>
      <c r="I46" s="1"/>
      <c r="J46" s="1"/>
      <c r="K46" s="1"/>
      <c r="L46" s="8"/>
      <c r="M46" s="8"/>
      <c r="N46" s="1"/>
      <c r="O46" s="18"/>
      <c r="P46" s="13"/>
      <c r="Q46" s="1"/>
    </row>
    <row r="47">
      <c r="A47" s="1"/>
      <c r="B47" s="1"/>
      <c r="C47" s="8"/>
      <c r="D47" s="8"/>
      <c r="E47" s="1"/>
      <c r="F47" s="9"/>
      <c r="G47" s="9"/>
      <c r="H47" s="9"/>
      <c r="I47" s="1"/>
      <c r="J47" s="1"/>
      <c r="K47" s="1"/>
      <c r="L47" s="8"/>
      <c r="M47" s="8"/>
      <c r="N47" s="1"/>
      <c r="O47" s="18"/>
      <c r="P47" s="13"/>
      <c r="Q47" s="1"/>
    </row>
    <row r="48">
      <c r="A48" s="1"/>
      <c r="B48" s="1"/>
      <c r="C48" s="8"/>
      <c r="D48" s="8"/>
      <c r="E48" s="1"/>
      <c r="F48" s="9"/>
      <c r="G48" s="9"/>
      <c r="H48" s="9"/>
      <c r="I48" s="1"/>
      <c r="J48" s="1"/>
      <c r="K48" s="1"/>
      <c r="L48" s="8"/>
      <c r="M48" s="8"/>
      <c r="N48" s="1"/>
      <c r="O48" s="18"/>
      <c r="P48" s="13"/>
      <c r="Q48" s="1"/>
    </row>
    <row r="49">
      <c r="A49" s="1"/>
      <c r="B49" s="1"/>
      <c r="C49" s="8"/>
      <c r="D49" s="8"/>
      <c r="E49" s="1"/>
      <c r="F49" s="9"/>
      <c r="G49" s="9"/>
      <c r="H49" s="9"/>
      <c r="I49" s="1"/>
      <c r="J49" s="1"/>
      <c r="K49" s="1"/>
      <c r="L49" s="8"/>
      <c r="M49" s="8"/>
      <c r="N49" s="1"/>
      <c r="O49" s="18"/>
      <c r="P49" s="13"/>
      <c r="Q49" s="1"/>
    </row>
    <row r="50">
      <c r="A50" s="1"/>
      <c r="B50" s="1"/>
      <c r="C50" s="8"/>
      <c r="D50" s="8"/>
      <c r="E50" s="1"/>
      <c r="F50" s="9"/>
      <c r="G50" s="9"/>
      <c r="H50" s="9"/>
      <c r="I50" s="1"/>
      <c r="J50" s="1"/>
      <c r="K50" s="1"/>
      <c r="L50" s="8"/>
      <c r="M50" s="8"/>
      <c r="N50" s="1"/>
      <c r="O50" s="18"/>
      <c r="P50" s="13"/>
      <c r="Q50" s="1"/>
    </row>
    <row r="51">
      <c r="A51" s="1"/>
      <c r="B51" s="1"/>
      <c r="C51" s="8"/>
      <c r="D51" s="8"/>
      <c r="E51" s="1"/>
      <c r="F51" s="9"/>
      <c r="G51" s="9"/>
      <c r="H51" s="9"/>
      <c r="I51" s="1"/>
      <c r="J51" s="1"/>
      <c r="K51" s="1"/>
      <c r="L51" s="8"/>
      <c r="M51" s="8"/>
      <c r="N51" s="1"/>
      <c r="O51" s="18"/>
      <c r="P51" s="13"/>
      <c r="Q51" s="1"/>
    </row>
    <row r="52">
      <c r="A52" s="1"/>
      <c r="B52" s="1"/>
      <c r="C52" s="8"/>
      <c r="D52" s="8"/>
      <c r="E52" s="1"/>
      <c r="F52" s="9"/>
      <c r="G52" s="9"/>
      <c r="H52" s="9"/>
      <c r="I52" s="1"/>
      <c r="J52" s="1"/>
      <c r="K52" s="1"/>
      <c r="L52" s="8"/>
      <c r="M52" s="8"/>
      <c r="N52" s="1"/>
      <c r="O52" s="18"/>
      <c r="P52" s="13"/>
      <c r="Q52" s="1"/>
    </row>
    <row r="53">
      <c r="A53" s="1"/>
      <c r="B53" s="1"/>
      <c r="C53" s="8"/>
      <c r="D53" s="8"/>
      <c r="E53" s="1"/>
      <c r="F53" s="9"/>
      <c r="G53" s="9"/>
      <c r="H53" s="9"/>
      <c r="I53" s="1"/>
      <c r="J53" s="1"/>
      <c r="K53" s="1"/>
      <c r="L53" s="8"/>
      <c r="M53" s="8"/>
      <c r="N53" s="1"/>
      <c r="O53" s="18"/>
      <c r="P53" s="13"/>
      <c r="Q53" s="1"/>
    </row>
    <row r="54">
      <c r="A54" s="1"/>
      <c r="B54" s="1"/>
      <c r="C54" s="8"/>
      <c r="D54" s="8"/>
      <c r="E54" s="1"/>
      <c r="F54" s="9"/>
      <c r="G54" s="9"/>
      <c r="H54" s="9"/>
      <c r="I54" s="1"/>
      <c r="J54" s="1"/>
      <c r="K54" s="1"/>
      <c r="L54" s="8"/>
      <c r="M54" s="8"/>
      <c r="N54" s="1"/>
      <c r="O54" s="18"/>
      <c r="P54" s="13"/>
      <c r="Q54" s="1"/>
    </row>
    <row r="55">
      <c r="A55" s="1"/>
      <c r="B55" s="1"/>
      <c r="C55" s="8"/>
      <c r="D55" s="8"/>
      <c r="E55" s="1"/>
      <c r="F55" s="9"/>
      <c r="G55" s="9"/>
      <c r="H55" s="9"/>
      <c r="I55" s="1"/>
      <c r="J55" s="1"/>
      <c r="K55" s="1"/>
      <c r="L55" s="8"/>
      <c r="M55" s="8"/>
      <c r="N55" s="1"/>
      <c r="O55" s="18"/>
      <c r="P55" s="13"/>
      <c r="Q55" s="1"/>
    </row>
    <row r="56">
      <c r="A56" s="1"/>
      <c r="B56" s="1"/>
      <c r="C56" s="8"/>
      <c r="D56" s="8"/>
      <c r="E56" s="1"/>
      <c r="F56" s="9"/>
      <c r="G56" s="9"/>
      <c r="H56" s="9"/>
      <c r="I56" s="1"/>
      <c r="J56" s="1"/>
      <c r="K56" s="1"/>
      <c r="L56" s="8"/>
      <c r="M56" s="8"/>
      <c r="N56" s="1"/>
      <c r="O56" s="18"/>
      <c r="P56" s="13"/>
      <c r="Q56" s="1"/>
    </row>
    <row r="57">
      <c r="A57" s="1"/>
      <c r="B57" s="1"/>
      <c r="C57" s="8"/>
      <c r="D57" s="8"/>
      <c r="E57" s="1"/>
      <c r="F57" s="9"/>
      <c r="G57" s="9"/>
      <c r="H57" s="9"/>
      <c r="I57" s="1"/>
      <c r="J57" s="1"/>
      <c r="K57" s="1"/>
      <c r="L57" s="8"/>
      <c r="M57" s="8"/>
      <c r="N57" s="1"/>
      <c r="O57" s="18"/>
      <c r="P57" s="13"/>
      <c r="Q57" s="1"/>
    </row>
    <row r="58">
      <c r="A58" s="1"/>
      <c r="B58" s="1"/>
      <c r="C58" s="8"/>
      <c r="D58" s="8"/>
      <c r="E58" s="1"/>
      <c r="F58" s="9"/>
      <c r="G58" s="9"/>
      <c r="H58" s="9"/>
      <c r="I58" s="1"/>
      <c r="J58" s="1"/>
      <c r="K58" s="1"/>
      <c r="L58" s="8"/>
      <c r="M58" s="8"/>
      <c r="N58" s="1"/>
      <c r="O58" s="18"/>
      <c r="P58" s="13"/>
      <c r="Q58" s="1"/>
    </row>
    <row r="59">
      <c r="A59" s="1"/>
      <c r="B59" s="1"/>
      <c r="C59" s="8"/>
      <c r="D59" s="8"/>
      <c r="E59" s="1"/>
      <c r="F59" s="9"/>
      <c r="G59" s="9"/>
      <c r="H59" s="9"/>
      <c r="I59" s="1"/>
      <c r="J59" s="1"/>
      <c r="K59" s="1"/>
      <c r="L59" s="8"/>
      <c r="M59" s="8"/>
      <c r="N59" s="1"/>
      <c r="O59" s="18"/>
      <c r="P59" s="13"/>
      <c r="Q59" s="1"/>
    </row>
    <row r="60">
      <c r="A60" s="1"/>
      <c r="B60" s="1"/>
      <c r="C60" s="8"/>
      <c r="D60" s="8"/>
      <c r="E60" s="1"/>
      <c r="F60" s="9"/>
      <c r="G60" s="9"/>
      <c r="H60" s="9"/>
      <c r="I60" s="1"/>
      <c r="J60" s="1"/>
      <c r="K60" s="1"/>
      <c r="L60" s="8"/>
      <c r="M60" s="8"/>
      <c r="N60" s="1"/>
      <c r="O60" s="18"/>
      <c r="P60" s="13"/>
      <c r="Q60" s="1"/>
    </row>
    <row r="61">
      <c r="A61" s="1"/>
      <c r="B61" s="1"/>
      <c r="C61" s="8"/>
      <c r="D61" s="8"/>
      <c r="E61" s="1"/>
      <c r="F61" s="9"/>
      <c r="G61" s="9"/>
      <c r="H61" s="9"/>
      <c r="I61" s="1"/>
      <c r="J61" s="1"/>
      <c r="K61" s="1"/>
      <c r="L61" s="8"/>
      <c r="M61" s="8"/>
      <c r="N61" s="1"/>
      <c r="O61" s="18"/>
      <c r="P61" s="13"/>
      <c r="Q61" s="1"/>
    </row>
    <row r="62">
      <c r="A62" s="1"/>
      <c r="B62" s="1"/>
      <c r="C62" s="8"/>
      <c r="D62" s="8"/>
      <c r="E62" s="1"/>
      <c r="F62" s="9"/>
      <c r="G62" s="9"/>
      <c r="H62" s="9"/>
      <c r="I62" s="1"/>
      <c r="J62" s="1"/>
      <c r="K62" s="1"/>
      <c r="L62" s="8"/>
      <c r="M62" s="8"/>
      <c r="N62" s="1"/>
      <c r="O62" s="18"/>
      <c r="P62" s="13"/>
      <c r="Q62" s="1"/>
    </row>
    <row r="63">
      <c r="A63" s="1"/>
      <c r="B63" s="1"/>
      <c r="C63" s="8"/>
      <c r="D63" s="8"/>
      <c r="E63" s="1"/>
      <c r="F63" s="9"/>
      <c r="G63" s="9"/>
      <c r="H63" s="9"/>
      <c r="I63" s="1"/>
      <c r="J63" s="1"/>
      <c r="K63" s="1"/>
      <c r="L63" s="8"/>
      <c r="M63" s="8"/>
      <c r="N63" s="1"/>
      <c r="O63" s="18"/>
      <c r="P63" s="13"/>
      <c r="Q63" s="1"/>
    </row>
    <row r="64">
      <c r="A64" s="1"/>
      <c r="B64" s="1"/>
      <c r="C64" s="8"/>
      <c r="D64" s="8"/>
      <c r="E64" s="1"/>
      <c r="F64" s="9"/>
      <c r="G64" s="9"/>
      <c r="H64" s="9"/>
      <c r="I64" s="1"/>
      <c r="J64" s="1"/>
      <c r="K64" s="1"/>
      <c r="L64" s="8"/>
      <c r="M64" s="8"/>
      <c r="N64" s="1"/>
      <c r="O64" s="18"/>
      <c r="P64" s="13"/>
      <c r="Q64" s="1"/>
    </row>
    <row r="65">
      <c r="A65" s="1"/>
      <c r="B65" s="1"/>
      <c r="C65" s="8"/>
      <c r="D65" s="8"/>
      <c r="E65" s="1"/>
      <c r="F65" s="9"/>
      <c r="G65" s="9"/>
      <c r="H65" s="9"/>
      <c r="I65" s="1"/>
      <c r="J65" s="1"/>
      <c r="K65" s="1"/>
      <c r="L65" s="8"/>
      <c r="M65" s="8"/>
      <c r="N65" s="1"/>
      <c r="O65" s="18"/>
      <c r="P65" s="13"/>
      <c r="Q65" s="1"/>
    </row>
    <row r="66">
      <c r="A66" s="1"/>
      <c r="B66" s="1"/>
      <c r="C66" s="8"/>
      <c r="D66" s="8"/>
      <c r="E66" s="1"/>
      <c r="F66" s="9"/>
      <c r="G66" s="9"/>
      <c r="H66" s="9"/>
      <c r="I66" s="1"/>
      <c r="J66" s="1"/>
      <c r="K66" s="1"/>
      <c r="L66" s="8"/>
      <c r="M66" s="8"/>
      <c r="N66" s="1"/>
      <c r="O66" s="18"/>
      <c r="P66" s="13"/>
      <c r="Q66" s="1"/>
    </row>
    <row r="67">
      <c r="A67" s="1"/>
      <c r="B67" s="1"/>
      <c r="C67" s="8"/>
      <c r="D67" s="8"/>
      <c r="E67" s="1"/>
      <c r="F67" s="9"/>
      <c r="G67" s="9"/>
      <c r="H67" s="9"/>
      <c r="I67" s="1"/>
      <c r="J67" s="1"/>
      <c r="K67" s="1"/>
      <c r="L67" s="8"/>
      <c r="M67" s="8"/>
      <c r="N67" s="1"/>
      <c r="O67" s="18"/>
      <c r="P67" s="13"/>
      <c r="Q67" s="1"/>
    </row>
    <row r="68">
      <c r="A68" s="1"/>
      <c r="B68" s="1"/>
      <c r="C68" s="8"/>
      <c r="D68" s="8"/>
      <c r="E68" s="1"/>
      <c r="F68" s="9"/>
      <c r="G68" s="9"/>
      <c r="H68" s="9"/>
      <c r="I68" s="1"/>
      <c r="J68" s="1"/>
      <c r="K68" s="1"/>
      <c r="L68" s="8"/>
      <c r="M68" s="8"/>
      <c r="N68" s="1"/>
      <c r="O68" s="18"/>
      <c r="P68" s="13"/>
      <c r="Q68" s="1"/>
    </row>
    <row r="69">
      <c r="A69" s="1"/>
      <c r="B69" s="1"/>
      <c r="C69" s="8"/>
      <c r="D69" s="8"/>
      <c r="E69" s="1"/>
      <c r="F69" s="9"/>
      <c r="G69" s="9"/>
      <c r="H69" s="9"/>
      <c r="I69" s="1"/>
      <c r="J69" s="1"/>
      <c r="K69" s="1"/>
      <c r="L69" s="8"/>
      <c r="M69" s="8"/>
      <c r="N69" s="1"/>
      <c r="O69" s="18"/>
      <c r="P69" s="13"/>
      <c r="Q69" s="1"/>
    </row>
    <row r="70">
      <c r="A70" s="1"/>
      <c r="B70" s="1"/>
      <c r="C70" s="8"/>
      <c r="D70" s="8"/>
      <c r="E70" s="1"/>
      <c r="F70" s="9"/>
      <c r="G70" s="9"/>
      <c r="H70" s="9"/>
      <c r="I70" s="1"/>
      <c r="J70" s="1"/>
      <c r="K70" s="1"/>
      <c r="L70" s="8"/>
      <c r="M70" s="8"/>
      <c r="N70" s="1"/>
      <c r="O70" s="18"/>
      <c r="P70" s="13"/>
      <c r="Q70" s="1"/>
    </row>
    <row r="71">
      <c r="A71" s="1"/>
      <c r="B71" s="1"/>
      <c r="C71" s="8"/>
      <c r="D71" s="8"/>
      <c r="E71" s="1"/>
      <c r="F71" s="9"/>
      <c r="G71" s="9"/>
      <c r="H71" s="9"/>
      <c r="I71" s="1"/>
      <c r="J71" s="1"/>
      <c r="K71" s="1"/>
      <c r="L71" s="8"/>
      <c r="M71" s="8"/>
      <c r="N71" s="1"/>
      <c r="O71" s="18"/>
      <c r="P71" s="13"/>
      <c r="Q71" s="1"/>
    </row>
    <row r="72">
      <c r="A72" s="1"/>
      <c r="B72" s="1"/>
      <c r="C72" s="8"/>
      <c r="D72" s="8"/>
      <c r="E72" s="1"/>
      <c r="F72" s="9"/>
      <c r="G72" s="9"/>
      <c r="H72" s="9"/>
      <c r="I72" s="1"/>
      <c r="J72" s="1"/>
      <c r="K72" s="1"/>
      <c r="L72" s="8"/>
      <c r="M72" s="8"/>
      <c r="N72" s="1"/>
      <c r="O72" s="18"/>
      <c r="P72" s="13"/>
      <c r="Q72" s="1"/>
    </row>
    <row r="73">
      <c r="A73" s="1"/>
      <c r="B73" s="1"/>
      <c r="C73" s="8"/>
      <c r="D73" s="8"/>
      <c r="E73" s="1"/>
      <c r="F73" s="9"/>
      <c r="G73" s="9"/>
      <c r="H73" s="9"/>
      <c r="I73" s="1"/>
      <c r="J73" s="1"/>
      <c r="K73" s="1"/>
      <c r="L73" s="8"/>
      <c r="M73" s="8"/>
      <c r="N73" s="1"/>
      <c r="O73" s="18"/>
      <c r="P73" s="13"/>
      <c r="Q73" s="1"/>
    </row>
    <row r="74">
      <c r="A74" s="1"/>
      <c r="B74" s="1"/>
      <c r="C74" s="8"/>
      <c r="D74" s="8"/>
      <c r="E74" s="1"/>
      <c r="F74" s="9"/>
      <c r="G74" s="9"/>
      <c r="H74" s="9"/>
      <c r="I74" s="1"/>
      <c r="J74" s="1"/>
      <c r="K74" s="1"/>
      <c r="L74" s="8"/>
      <c r="M74" s="8"/>
      <c r="N74" s="1"/>
      <c r="O74" s="18"/>
      <c r="P74" s="13"/>
      <c r="Q74" s="1"/>
    </row>
    <row r="75">
      <c r="A75" s="1"/>
      <c r="B75" s="1"/>
      <c r="C75" s="8"/>
      <c r="D75" s="8"/>
      <c r="E75" s="1"/>
      <c r="F75" s="9"/>
      <c r="G75" s="9"/>
      <c r="H75" s="9"/>
      <c r="I75" s="1"/>
      <c r="J75" s="1"/>
      <c r="K75" s="1"/>
      <c r="L75" s="8"/>
      <c r="M75" s="8"/>
      <c r="N75" s="1"/>
      <c r="O75" s="18"/>
      <c r="P75" s="13"/>
      <c r="Q75" s="1"/>
    </row>
    <row r="76">
      <c r="A76" s="1"/>
      <c r="B76" s="1"/>
      <c r="C76" s="8"/>
      <c r="D76" s="8"/>
      <c r="E76" s="1"/>
      <c r="F76" s="9"/>
      <c r="G76" s="9"/>
      <c r="H76" s="9"/>
      <c r="I76" s="1"/>
      <c r="J76" s="1"/>
      <c r="K76" s="1"/>
      <c r="L76" s="8"/>
      <c r="M76" s="8"/>
      <c r="N76" s="1"/>
      <c r="O76" s="18"/>
      <c r="P76" s="13"/>
      <c r="Q76" s="1"/>
    </row>
    <row r="77">
      <c r="A77" s="1"/>
      <c r="B77" s="1"/>
      <c r="C77" s="8"/>
      <c r="D77" s="8"/>
      <c r="E77" s="1"/>
      <c r="F77" s="9"/>
      <c r="G77" s="9"/>
      <c r="H77" s="9"/>
      <c r="I77" s="1"/>
      <c r="J77" s="1"/>
      <c r="K77" s="1"/>
      <c r="L77" s="8"/>
      <c r="M77" s="8"/>
      <c r="N77" s="1"/>
      <c r="O77" s="18"/>
      <c r="P77" s="15"/>
    </row>
    <row r="78">
      <c r="A78" s="1"/>
      <c r="B78" s="1"/>
      <c r="C78" s="8"/>
      <c r="D78" s="8"/>
      <c r="E78" s="1"/>
      <c r="F78" s="9"/>
      <c r="G78" s="9"/>
      <c r="H78" s="9"/>
      <c r="I78" s="1"/>
      <c r="J78" s="1"/>
      <c r="K78" s="1"/>
      <c r="L78" s="8"/>
      <c r="M78" s="8"/>
      <c r="N78" s="1"/>
      <c r="O78" s="18"/>
      <c r="P78" s="15"/>
    </row>
    <row r="79">
      <c r="A79" s="1"/>
      <c r="B79" s="1"/>
      <c r="C79" s="8"/>
      <c r="D79" s="8"/>
      <c r="E79" s="1"/>
      <c r="F79" s="9"/>
      <c r="G79" s="9"/>
      <c r="H79" s="9"/>
      <c r="I79" s="1"/>
      <c r="J79" s="1"/>
      <c r="K79" s="1"/>
      <c r="L79" s="8"/>
      <c r="M79" s="8"/>
      <c r="N79" s="1"/>
      <c r="O79" s="18"/>
      <c r="P79" s="15"/>
    </row>
    <row r="80">
      <c r="A80" s="1"/>
      <c r="B80" s="1"/>
      <c r="C80" s="8"/>
      <c r="D80" s="8"/>
      <c r="E80" s="1"/>
      <c r="F80" s="9"/>
      <c r="G80" s="9"/>
      <c r="H80" s="9"/>
      <c r="I80" s="1"/>
      <c r="J80" s="1"/>
      <c r="K80" s="1"/>
      <c r="L80" s="8"/>
      <c r="M80" s="8"/>
      <c r="N80" s="1"/>
      <c r="O80" s="18"/>
      <c r="P80" s="15"/>
    </row>
    <row r="81">
      <c r="A81" s="1"/>
      <c r="B81" s="1"/>
      <c r="C81" s="8"/>
      <c r="D81" s="8"/>
      <c r="E81" s="1"/>
      <c r="F81" s="9"/>
      <c r="G81" s="9"/>
      <c r="H81" s="9"/>
      <c r="I81" s="1"/>
      <c r="J81" s="1"/>
      <c r="K81" s="1"/>
      <c r="L81" s="8"/>
      <c r="M81" s="8"/>
      <c r="N81" s="1"/>
      <c r="O81" s="18"/>
      <c r="P81" s="15"/>
    </row>
    <row r="82">
      <c r="A82" s="1"/>
      <c r="B82" s="1"/>
      <c r="C82" s="8"/>
      <c r="D82" s="8"/>
      <c r="E82" s="1"/>
      <c r="F82" s="9"/>
      <c r="G82" s="9"/>
      <c r="H82" s="9"/>
      <c r="I82" s="1"/>
      <c r="J82" s="1"/>
      <c r="K82" s="1"/>
      <c r="L82" s="8"/>
      <c r="M82" s="8"/>
      <c r="N82" s="1"/>
      <c r="O82" s="18"/>
      <c r="P82" s="15"/>
    </row>
    <row r="83">
      <c r="A83" s="1"/>
      <c r="B83" s="1"/>
      <c r="C83" s="8"/>
      <c r="D83" s="8"/>
      <c r="E83" s="1"/>
      <c r="F83" s="9"/>
      <c r="G83" s="9"/>
      <c r="H83" s="9"/>
      <c r="I83" s="1"/>
      <c r="J83" s="1"/>
      <c r="K83" s="1"/>
      <c r="L83" s="8"/>
      <c r="M83" s="8"/>
      <c r="N83" s="1"/>
      <c r="O83" s="18"/>
      <c r="P83" s="15"/>
    </row>
    <row r="84">
      <c r="A84" s="1"/>
      <c r="B84" s="1"/>
      <c r="C84" s="8"/>
      <c r="D84" s="8"/>
      <c r="E84" s="1"/>
      <c r="F84" s="9"/>
      <c r="G84" s="9"/>
      <c r="H84" s="9"/>
      <c r="I84" s="1"/>
      <c r="J84" s="1"/>
      <c r="K84" s="1"/>
      <c r="L84" s="8"/>
      <c r="M84" s="8"/>
      <c r="N84" s="1"/>
      <c r="O84" s="18"/>
      <c r="P84" s="15"/>
    </row>
    <row r="85">
      <c r="A85" s="1"/>
      <c r="B85" s="1"/>
      <c r="C85" s="8"/>
      <c r="D85" s="8"/>
      <c r="E85" s="1"/>
      <c r="F85" s="9"/>
      <c r="G85" s="9"/>
      <c r="H85" s="9"/>
      <c r="I85" s="1"/>
      <c r="J85" s="1"/>
      <c r="K85" s="1"/>
      <c r="L85" s="8"/>
      <c r="M85" s="8"/>
      <c r="N85" s="1"/>
      <c r="O85" s="18"/>
      <c r="P85" s="15"/>
    </row>
    <row r="86">
      <c r="A86" s="1"/>
      <c r="B86" s="1"/>
      <c r="C86" s="8"/>
      <c r="D86" s="8"/>
      <c r="E86" s="1"/>
      <c r="F86" s="9"/>
      <c r="G86" s="9"/>
      <c r="H86" s="9"/>
      <c r="I86" s="1"/>
      <c r="J86" s="1"/>
      <c r="K86" s="1"/>
      <c r="L86" s="8"/>
      <c r="M86" s="8"/>
      <c r="N86" s="1"/>
      <c r="O86" s="18"/>
      <c r="P86" s="15"/>
    </row>
    <row r="87">
      <c r="A87" s="1"/>
      <c r="B87" s="1"/>
      <c r="C87" s="8"/>
      <c r="D87" s="8"/>
      <c r="E87" s="1"/>
      <c r="F87" s="9"/>
      <c r="G87" s="9"/>
      <c r="H87" s="9"/>
      <c r="I87" s="1"/>
      <c r="J87" s="1"/>
      <c r="K87" s="1"/>
      <c r="L87" s="8"/>
      <c r="M87" s="8"/>
      <c r="N87" s="1"/>
      <c r="O87" s="18"/>
      <c r="P87" s="15"/>
    </row>
    <row r="88">
      <c r="A88" s="1"/>
      <c r="B88" s="1"/>
      <c r="C88" s="8"/>
      <c r="D88" s="8"/>
      <c r="E88" s="1"/>
      <c r="F88" s="9"/>
      <c r="G88" s="9"/>
      <c r="H88" s="9"/>
      <c r="I88" s="1"/>
      <c r="J88" s="1"/>
      <c r="K88" s="1"/>
      <c r="L88" s="8"/>
      <c r="M88" s="8"/>
      <c r="N88" s="1"/>
      <c r="O88" s="18"/>
      <c r="P88" s="15"/>
    </row>
    <row r="89">
      <c r="A89" s="1"/>
      <c r="B89" s="1"/>
      <c r="C89" s="8"/>
      <c r="D89" s="8"/>
      <c r="E89" s="1"/>
      <c r="F89" s="9"/>
      <c r="G89" s="9"/>
      <c r="H89" s="9"/>
      <c r="I89" s="1"/>
      <c r="J89" s="1"/>
      <c r="K89" s="1"/>
      <c r="L89" s="8"/>
      <c r="M89" s="8"/>
      <c r="N89" s="1"/>
      <c r="O89" s="18"/>
      <c r="P89" s="15"/>
    </row>
    <row r="90">
      <c r="A90" s="1"/>
      <c r="B90" s="1"/>
      <c r="C90" s="8"/>
      <c r="D90" s="8"/>
      <c r="E90" s="1"/>
      <c r="F90" s="9"/>
      <c r="G90" s="9"/>
      <c r="H90" s="9"/>
      <c r="I90" s="1"/>
      <c r="J90" s="1"/>
      <c r="K90" s="1"/>
      <c r="L90" s="8"/>
      <c r="M90" s="8"/>
      <c r="N90" s="1"/>
      <c r="O90" s="18"/>
      <c r="P90" s="15"/>
    </row>
    <row r="91">
      <c r="A91" s="1"/>
      <c r="B91" s="1"/>
      <c r="C91" s="8"/>
      <c r="D91" s="8"/>
      <c r="E91" s="1"/>
      <c r="F91" s="9"/>
      <c r="G91" s="9"/>
      <c r="H91" s="9"/>
      <c r="I91" s="1"/>
      <c r="J91" s="1"/>
      <c r="K91" s="1"/>
      <c r="L91" s="8"/>
      <c r="M91" s="8"/>
      <c r="N91" s="1"/>
      <c r="O91" s="18"/>
      <c r="P91" s="15"/>
    </row>
    <row r="92">
      <c r="A92" s="1"/>
      <c r="B92" s="1"/>
      <c r="C92" s="8"/>
      <c r="D92" s="8"/>
      <c r="E92" s="1"/>
      <c r="F92" s="9"/>
      <c r="G92" s="9"/>
      <c r="H92" s="9"/>
      <c r="I92" s="1"/>
      <c r="J92" s="1"/>
      <c r="K92" s="1"/>
      <c r="L92" s="8"/>
      <c r="M92" s="8"/>
      <c r="N92" s="1"/>
      <c r="O92" s="18"/>
      <c r="P92" s="15"/>
    </row>
    <row r="93">
      <c r="A93" s="1"/>
      <c r="B93" s="1"/>
      <c r="C93" s="8"/>
      <c r="D93" s="8"/>
      <c r="E93" s="1"/>
      <c r="F93" s="9"/>
      <c r="G93" s="9"/>
      <c r="H93" s="9"/>
      <c r="I93" s="1"/>
      <c r="J93" s="1"/>
      <c r="K93" s="1"/>
      <c r="L93" s="8"/>
      <c r="M93" s="8"/>
      <c r="N93" s="1"/>
      <c r="O93" s="18"/>
      <c r="P93" s="15"/>
    </row>
    <row r="94">
      <c r="A94" s="1"/>
      <c r="B94" s="1"/>
      <c r="C94" s="8"/>
      <c r="D94" s="8"/>
      <c r="E94" s="1"/>
      <c r="F94" s="9"/>
      <c r="G94" s="9"/>
      <c r="H94" s="9"/>
      <c r="I94" s="1"/>
      <c r="J94" s="1"/>
      <c r="K94" s="1"/>
      <c r="L94" s="8"/>
      <c r="M94" s="8"/>
      <c r="N94" s="1"/>
      <c r="O94" s="18"/>
      <c r="P94" s="15"/>
    </row>
    <row r="95">
      <c r="A95" s="1"/>
      <c r="B95" s="1"/>
      <c r="C95" s="8"/>
      <c r="D95" s="8"/>
      <c r="E95" s="1"/>
      <c r="F95" s="9"/>
      <c r="G95" s="9"/>
      <c r="H95" s="9"/>
      <c r="I95" s="1"/>
      <c r="J95" s="1"/>
      <c r="K95" s="1"/>
      <c r="L95" s="8"/>
      <c r="M95" s="8"/>
      <c r="N95" s="1"/>
      <c r="O95" s="18"/>
      <c r="P95" s="15"/>
    </row>
    <row r="96">
      <c r="A96" s="1"/>
      <c r="B96" s="1"/>
      <c r="C96" s="8"/>
      <c r="D96" s="8"/>
      <c r="E96" s="1"/>
      <c r="F96" s="9"/>
      <c r="G96" s="9"/>
      <c r="H96" s="9"/>
      <c r="I96" s="1"/>
      <c r="J96" s="1"/>
      <c r="K96" s="1"/>
      <c r="L96" s="8"/>
      <c r="M96" s="8"/>
      <c r="N96" s="1"/>
      <c r="O96" s="18"/>
      <c r="P96" s="15"/>
    </row>
    <row r="97">
      <c r="A97" s="1"/>
      <c r="B97" s="1"/>
      <c r="C97" s="8"/>
      <c r="D97" s="8"/>
      <c r="E97" s="1"/>
      <c r="F97" s="9"/>
      <c r="G97" s="9"/>
      <c r="H97" s="9"/>
      <c r="I97" s="1"/>
      <c r="J97" s="1"/>
      <c r="K97" s="1"/>
      <c r="L97" s="8"/>
      <c r="M97" s="8"/>
      <c r="N97" s="1"/>
      <c r="O97" s="18"/>
      <c r="P97" s="15"/>
    </row>
    <row r="98">
      <c r="A98" s="1"/>
      <c r="B98" s="1"/>
      <c r="C98" s="8"/>
      <c r="D98" s="8"/>
      <c r="E98" s="1"/>
      <c r="F98" s="9"/>
      <c r="G98" s="9"/>
      <c r="H98" s="9"/>
      <c r="I98" s="1"/>
      <c r="J98" s="1"/>
      <c r="K98" s="1"/>
      <c r="L98" s="8"/>
      <c r="M98" s="8"/>
      <c r="N98" s="1"/>
      <c r="O98" s="18"/>
      <c r="P98" s="15"/>
    </row>
    <row r="99">
      <c r="A99" s="1"/>
      <c r="B99" s="1"/>
      <c r="C99" s="8"/>
      <c r="D99" s="8"/>
      <c r="E99" s="1"/>
      <c r="F99" s="9"/>
      <c r="G99" s="9"/>
      <c r="H99" s="9"/>
      <c r="I99" s="1"/>
      <c r="J99" s="1"/>
      <c r="K99" s="1"/>
      <c r="L99" s="8"/>
      <c r="M99" s="8"/>
      <c r="N99" s="1"/>
      <c r="O99" s="18"/>
      <c r="P99" s="15"/>
    </row>
    <row r="100">
      <c r="A100" s="1"/>
      <c r="B100" s="1"/>
      <c r="C100" s="8"/>
      <c r="D100" s="8"/>
      <c r="E100" s="1"/>
      <c r="F100" s="9"/>
      <c r="G100" s="9"/>
      <c r="H100" s="9"/>
      <c r="I100" s="1"/>
      <c r="J100" s="1"/>
      <c r="K100" s="1"/>
      <c r="L100" s="8"/>
      <c r="M100" s="8"/>
      <c r="N100" s="1"/>
      <c r="O100" s="18"/>
      <c r="P100" s="15"/>
    </row>
    <row r="101">
      <c r="A101" s="1"/>
      <c r="B101" s="1"/>
      <c r="C101" s="8"/>
      <c r="D101" s="8"/>
      <c r="E101" s="1"/>
      <c r="F101" s="9"/>
      <c r="G101" s="9"/>
      <c r="H101" s="9"/>
      <c r="I101" s="1"/>
      <c r="J101" s="1"/>
      <c r="K101" s="1"/>
      <c r="L101" s="8"/>
      <c r="M101" s="8"/>
      <c r="N101" s="1"/>
      <c r="O101" s="18"/>
      <c r="P101" s="15"/>
    </row>
    <row r="102">
      <c r="A102" s="1"/>
      <c r="B102" s="1"/>
      <c r="C102" s="8"/>
      <c r="D102" s="8"/>
      <c r="E102" s="1"/>
      <c r="F102" s="9"/>
      <c r="G102" s="9"/>
      <c r="H102" s="9"/>
      <c r="I102" s="1"/>
      <c r="J102" s="1"/>
      <c r="K102" s="1"/>
      <c r="L102" s="8"/>
      <c r="M102" s="8"/>
      <c r="N102" s="1"/>
      <c r="O102" s="18"/>
      <c r="P102" s="15"/>
    </row>
    <row r="103">
      <c r="A103" s="1"/>
      <c r="B103" s="1"/>
      <c r="C103" s="8"/>
      <c r="D103" s="8"/>
      <c r="E103" s="1"/>
      <c r="F103" s="9"/>
      <c r="G103" s="9"/>
      <c r="H103" s="9"/>
      <c r="I103" s="1"/>
      <c r="J103" s="1"/>
      <c r="K103" s="1"/>
      <c r="L103" s="8"/>
      <c r="M103" s="8"/>
      <c r="N103" s="1"/>
      <c r="O103" s="18"/>
      <c r="P103" s="15"/>
    </row>
    <row r="104">
      <c r="A104" s="1"/>
      <c r="B104" s="1"/>
      <c r="C104" s="8"/>
      <c r="D104" s="8"/>
      <c r="E104" s="1"/>
      <c r="F104" s="9"/>
      <c r="G104" s="9"/>
      <c r="H104" s="9"/>
      <c r="I104" s="1"/>
      <c r="J104" s="1"/>
      <c r="K104" s="1"/>
      <c r="L104" s="8"/>
      <c r="M104" s="8"/>
      <c r="N104" s="1"/>
      <c r="O104" s="18"/>
      <c r="P104" s="15"/>
    </row>
    <row r="105">
      <c r="A105" s="1"/>
      <c r="B105" s="1"/>
      <c r="C105" s="8"/>
      <c r="D105" s="8"/>
      <c r="E105" s="1"/>
      <c r="F105" s="9"/>
      <c r="G105" s="9"/>
      <c r="H105" s="9"/>
      <c r="I105" s="1"/>
      <c r="J105" s="1"/>
      <c r="K105" s="1"/>
      <c r="L105" s="8"/>
      <c r="M105" s="8"/>
      <c r="N105" s="1"/>
      <c r="O105" s="18"/>
      <c r="P105" s="15"/>
    </row>
    <row r="106">
      <c r="A106" s="1"/>
      <c r="B106" s="1"/>
      <c r="C106" s="8"/>
      <c r="D106" s="8"/>
      <c r="E106" s="1"/>
      <c r="F106" s="9"/>
      <c r="G106" s="9"/>
      <c r="H106" s="9"/>
      <c r="I106" s="1"/>
      <c r="J106" s="1"/>
      <c r="K106" s="1"/>
      <c r="L106" s="8"/>
      <c r="M106" s="8"/>
      <c r="N106" s="1"/>
      <c r="O106" s="18"/>
      <c r="P106" s="15"/>
    </row>
    <row r="107">
      <c r="A107" s="1"/>
      <c r="B107" s="1"/>
      <c r="C107" s="8"/>
      <c r="D107" s="8"/>
      <c r="E107" s="1"/>
      <c r="F107" s="9"/>
      <c r="G107" s="9"/>
      <c r="H107" s="9"/>
      <c r="I107" s="1"/>
      <c r="J107" s="1"/>
      <c r="K107" s="1"/>
      <c r="L107" s="8"/>
      <c r="M107" s="8"/>
      <c r="N107" s="1"/>
      <c r="O107" s="18"/>
      <c r="P107" s="15"/>
    </row>
    <row r="108">
      <c r="A108" s="1"/>
      <c r="B108" s="1"/>
      <c r="C108" s="8"/>
      <c r="D108" s="8"/>
      <c r="E108" s="1"/>
      <c r="F108" s="9"/>
      <c r="G108" s="9"/>
      <c r="H108" s="9"/>
      <c r="I108" s="1"/>
      <c r="J108" s="1"/>
      <c r="K108" s="1"/>
      <c r="L108" s="8"/>
      <c r="M108" s="8"/>
      <c r="N108" s="1"/>
      <c r="O108" s="18"/>
      <c r="P108" s="15"/>
    </row>
    <row r="109">
      <c r="A109" s="1"/>
      <c r="B109" s="1"/>
      <c r="C109" s="8"/>
      <c r="D109" s="8"/>
      <c r="E109" s="1"/>
      <c r="F109" s="9"/>
      <c r="G109" s="9"/>
      <c r="H109" s="9"/>
      <c r="I109" s="1"/>
      <c r="J109" s="1"/>
      <c r="K109" s="1"/>
      <c r="L109" s="8"/>
      <c r="M109" s="8"/>
      <c r="N109" s="1"/>
      <c r="O109" s="18"/>
      <c r="P109" s="15"/>
    </row>
    <row r="110">
      <c r="A110" s="1"/>
      <c r="B110" s="1"/>
      <c r="C110" s="8"/>
      <c r="D110" s="8"/>
      <c r="E110" s="1"/>
      <c r="F110" s="9"/>
      <c r="G110" s="9"/>
      <c r="H110" s="9"/>
      <c r="I110" s="1"/>
      <c r="J110" s="1"/>
      <c r="K110" s="1"/>
      <c r="L110" s="8"/>
      <c r="M110" s="8"/>
      <c r="N110" s="1"/>
      <c r="O110" s="18"/>
      <c r="P110" s="15"/>
    </row>
    <row r="111">
      <c r="A111" s="1"/>
      <c r="B111" s="1"/>
      <c r="C111" s="8"/>
      <c r="D111" s="8"/>
      <c r="E111" s="1"/>
      <c r="F111" s="9"/>
      <c r="G111" s="9"/>
      <c r="H111" s="9"/>
      <c r="I111" s="1"/>
      <c r="J111" s="1"/>
      <c r="K111" s="1"/>
      <c r="L111" s="8"/>
      <c r="M111" s="8"/>
      <c r="N111" s="1"/>
      <c r="O111" s="18"/>
      <c r="P111" s="15"/>
    </row>
    <row r="112">
      <c r="A112" s="1"/>
      <c r="B112" s="1"/>
      <c r="C112" s="8"/>
      <c r="D112" s="8"/>
      <c r="E112" s="1"/>
      <c r="F112" s="9"/>
      <c r="G112" s="9"/>
      <c r="H112" s="9"/>
      <c r="I112" s="1"/>
      <c r="J112" s="1"/>
      <c r="K112" s="1"/>
      <c r="L112" s="8"/>
      <c r="M112" s="8"/>
      <c r="N112" s="1"/>
      <c r="O112" s="18"/>
      <c r="P112" s="15"/>
    </row>
    <row r="113">
      <c r="A113" s="1"/>
      <c r="B113" s="1"/>
      <c r="C113" s="8"/>
      <c r="D113" s="8"/>
      <c r="E113" s="1"/>
      <c r="F113" s="9"/>
      <c r="G113" s="9"/>
      <c r="H113" s="9"/>
      <c r="I113" s="1"/>
      <c r="J113" s="1"/>
      <c r="K113" s="1"/>
      <c r="L113" s="8"/>
      <c r="M113" s="8"/>
      <c r="N113" s="1"/>
      <c r="O113" s="18"/>
      <c r="P113" s="15"/>
    </row>
    <row r="114">
      <c r="A114" s="1"/>
      <c r="B114" s="1"/>
      <c r="C114" s="8"/>
      <c r="D114" s="8"/>
      <c r="E114" s="1"/>
      <c r="F114" s="9"/>
      <c r="G114" s="9"/>
      <c r="H114" s="9"/>
      <c r="I114" s="1"/>
      <c r="J114" s="1"/>
      <c r="K114" s="1"/>
      <c r="L114" s="8"/>
      <c r="M114" s="8"/>
      <c r="N114" s="1"/>
      <c r="O114" s="18"/>
      <c r="P114" s="15"/>
    </row>
    <row r="115">
      <c r="A115" s="1"/>
      <c r="B115" s="1"/>
      <c r="C115" s="8"/>
      <c r="D115" s="8"/>
      <c r="E115" s="1"/>
      <c r="F115" s="9"/>
      <c r="G115" s="9"/>
      <c r="H115" s="9"/>
      <c r="I115" s="1"/>
      <c r="J115" s="1"/>
      <c r="K115" s="1"/>
      <c r="L115" s="8"/>
      <c r="M115" s="8"/>
      <c r="N115" s="1"/>
      <c r="O115" s="18"/>
      <c r="P115" s="15"/>
    </row>
    <row r="116">
      <c r="A116" s="1"/>
      <c r="B116" s="1"/>
      <c r="C116" s="8"/>
      <c r="D116" s="8"/>
      <c r="E116" s="1"/>
      <c r="F116" s="9"/>
      <c r="G116" s="9"/>
      <c r="H116" s="9"/>
      <c r="I116" s="1"/>
      <c r="J116" s="1"/>
      <c r="K116" s="1"/>
      <c r="L116" s="8"/>
      <c r="M116" s="8"/>
      <c r="N116" s="1"/>
      <c r="O116" s="18"/>
      <c r="P116" s="15"/>
    </row>
    <row r="117">
      <c r="A117" s="1"/>
      <c r="B117" s="1"/>
      <c r="C117" s="8"/>
      <c r="D117" s="8"/>
      <c r="E117" s="1"/>
      <c r="F117" s="9"/>
      <c r="G117" s="9"/>
      <c r="H117" s="9"/>
      <c r="I117" s="1"/>
      <c r="J117" s="1"/>
      <c r="K117" s="1"/>
      <c r="L117" s="8"/>
      <c r="M117" s="8"/>
      <c r="N117" s="1"/>
      <c r="O117" s="18"/>
      <c r="P117" s="15"/>
    </row>
    <row r="118">
      <c r="A118" s="1"/>
      <c r="B118" s="1"/>
      <c r="C118" s="8"/>
      <c r="D118" s="8"/>
      <c r="E118" s="1"/>
      <c r="F118" s="9"/>
      <c r="G118" s="9"/>
      <c r="H118" s="9"/>
      <c r="I118" s="1"/>
      <c r="J118" s="1"/>
      <c r="K118" s="1"/>
      <c r="L118" s="8"/>
      <c r="M118" s="8"/>
      <c r="N118" s="1"/>
      <c r="O118" s="18"/>
      <c r="P118" s="15"/>
    </row>
    <row r="119">
      <c r="A119" s="1"/>
      <c r="B119" s="1"/>
      <c r="C119" s="8"/>
      <c r="D119" s="8"/>
      <c r="E119" s="1"/>
      <c r="F119" s="9"/>
      <c r="G119" s="9"/>
      <c r="H119" s="9"/>
      <c r="I119" s="1"/>
      <c r="J119" s="1"/>
      <c r="K119" s="1"/>
      <c r="L119" s="8"/>
      <c r="M119" s="8"/>
      <c r="N119" s="1"/>
      <c r="O119" s="18"/>
      <c r="P119" s="15"/>
    </row>
    <row r="120">
      <c r="A120" s="1"/>
      <c r="B120" s="1"/>
      <c r="C120" s="8"/>
      <c r="D120" s="8"/>
      <c r="E120" s="1"/>
      <c r="F120" s="9"/>
      <c r="G120" s="9"/>
      <c r="H120" s="9"/>
      <c r="I120" s="1"/>
      <c r="J120" s="1"/>
      <c r="K120" s="1"/>
      <c r="L120" s="8"/>
      <c r="M120" s="8"/>
      <c r="N120" s="1"/>
      <c r="O120" s="18"/>
      <c r="P120" s="15"/>
    </row>
    <row r="121">
      <c r="A121" s="1"/>
      <c r="B121" s="1"/>
      <c r="C121" s="8"/>
      <c r="D121" s="8"/>
      <c r="E121" s="1"/>
      <c r="F121" s="9"/>
      <c r="G121" s="9"/>
      <c r="H121" s="9"/>
      <c r="I121" s="1"/>
      <c r="J121" s="1"/>
      <c r="K121" s="1"/>
      <c r="L121" s="8"/>
      <c r="M121" s="8"/>
      <c r="N121" s="1"/>
      <c r="O121" s="18"/>
      <c r="P121" s="15"/>
    </row>
    <row r="122">
      <c r="A122" s="1"/>
      <c r="B122" s="1"/>
      <c r="C122" s="8"/>
      <c r="D122" s="8"/>
      <c r="E122" s="1"/>
      <c r="F122" s="9"/>
      <c r="G122" s="9"/>
      <c r="H122" s="9"/>
      <c r="I122" s="1"/>
      <c r="J122" s="1"/>
      <c r="K122" s="1"/>
      <c r="L122" s="8"/>
      <c r="M122" s="8"/>
      <c r="N122" s="1"/>
      <c r="O122" s="18"/>
      <c r="P122" s="15"/>
    </row>
    <row r="123">
      <c r="A123" s="1"/>
      <c r="B123" s="1"/>
      <c r="C123" s="8"/>
      <c r="D123" s="8"/>
      <c r="E123" s="1"/>
      <c r="F123" s="9"/>
      <c r="G123" s="9"/>
      <c r="H123" s="9"/>
      <c r="I123" s="1"/>
      <c r="J123" s="1"/>
      <c r="K123" s="1"/>
      <c r="L123" s="8"/>
      <c r="M123" s="8"/>
      <c r="N123" s="1"/>
      <c r="O123" s="18"/>
      <c r="P123" s="15"/>
    </row>
    <row r="124">
      <c r="A124" s="1"/>
      <c r="B124" s="1"/>
      <c r="C124" s="8"/>
      <c r="D124" s="8"/>
      <c r="E124" s="1"/>
      <c r="F124" s="9"/>
      <c r="G124" s="9"/>
      <c r="H124" s="9"/>
      <c r="I124" s="1"/>
      <c r="J124" s="1"/>
      <c r="K124" s="1"/>
      <c r="L124" s="8"/>
      <c r="M124" s="8"/>
      <c r="N124" s="1"/>
      <c r="O124" s="18"/>
      <c r="P124" s="15"/>
    </row>
    <row r="125">
      <c r="A125" s="1"/>
      <c r="B125" s="1"/>
      <c r="C125" s="8"/>
      <c r="D125" s="8"/>
      <c r="E125" s="1"/>
      <c r="F125" s="9"/>
      <c r="G125" s="9"/>
      <c r="H125" s="9"/>
      <c r="I125" s="1"/>
      <c r="J125" s="1"/>
      <c r="K125" s="1"/>
      <c r="L125" s="8"/>
      <c r="M125" s="8"/>
      <c r="N125" s="1"/>
      <c r="O125" s="18"/>
      <c r="P125" s="15"/>
    </row>
    <row r="126">
      <c r="A126" s="1"/>
      <c r="B126" s="1"/>
      <c r="C126" s="8"/>
      <c r="D126" s="8"/>
      <c r="E126" s="1"/>
      <c r="F126" s="9"/>
      <c r="G126" s="9"/>
      <c r="H126" s="9"/>
      <c r="I126" s="1"/>
      <c r="J126" s="1"/>
      <c r="K126" s="1"/>
      <c r="L126" s="8"/>
      <c r="M126" s="8"/>
      <c r="N126" s="1"/>
      <c r="O126" s="18"/>
      <c r="P126" s="15"/>
    </row>
    <row r="127">
      <c r="A127" s="1"/>
      <c r="B127" s="1"/>
      <c r="C127" s="8"/>
      <c r="D127" s="8"/>
      <c r="E127" s="1"/>
      <c r="F127" s="9"/>
      <c r="G127" s="9"/>
      <c r="H127" s="9"/>
      <c r="I127" s="1"/>
      <c r="J127" s="1"/>
      <c r="K127" s="1"/>
      <c r="L127" s="8"/>
      <c r="M127" s="8"/>
      <c r="N127" s="1"/>
      <c r="O127" s="18"/>
      <c r="P127" s="15"/>
    </row>
    <row r="128">
      <c r="A128" s="1"/>
      <c r="B128" s="1"/>
      <c r="C128" s="8"/>
      <c r="D128" s="8"/>
      <c r="E128" s="1"/>
      <c r="F128" s="9"/>
      <c r="G128" s="9"/>
      <c r="H128" s="9"/>
      <c r="I128" s="1"/>
      <c r="J128" s="1"/>
      <c r="K128" s="1"/>
      <c r="L128" s="8"/>
      <c r="M128" s="8"/>
      <c r="N128" s="1"/>
      <c r="O128" s="18"/>
      <c r="P128" s="15"/>
    </row>
    <row r="129">
      <c r="A129" s="1"/>
      <c r="B129" s="1"/>
      <c r="C129" s="8"/>
      <c r="D129" s="8"/>
      <c r="E129" s="1"/>
      <c r="F129" s="9"/>
      <c r="G129" s="9"/>
      <c r="H129" s="9"/>
      <c r="I129" s="1"/>
      <c r="J129" s="1"/>
      <c r="K129" s="1"/>
      <c r="L129" s="8"/>
      <c r="M129" s="8"/>
      <c r="N129" s="1"/>
      <c r="O129" s="18"/>
      <c r="P129" s="15"/>
    </row>
    <row r="130">
      <c r="A130" s="1"/>
      <c r="B130" s="1"/>
      <c r="C130" s="8"/>
      <c r="D130" s="8"/>
      <c r="E130" s="1"/>
      <c r="F130" s="9"/>
      <c r="G130" s="9"/>
      <c r="H130" s="9"/>
      <c r="I130" s="1"/>
      <c r="J130" s="1"/>
      <c r="K130" s="1"/>
      <c r="L130" s="8"/>
      <c r="M130" s="8"/>
      <c r="N130" s="1"/>
      <c r="O130" s="18"/>
      <c r="P130" s="15"/>
    </row>
    <row r="131">
      <c r="A131" s="1"/>
      <c r="B131" s="1"/>
      <c r="C131" s="8"/>
      <c r="D131" s="8"/>
      <c r="E131" s="1"/>
      <c r="F131" s="9"/>
      <c r="G131" s="9"/>
      <c r="H131" s="9"/>
      <c r="I131" s="1"/>
      <c r="J131" s="1"/>
      <c r="K131" s="1"/>
      <c r="L131" s="8"/>
      <c r="M131" s="8"/>
      <c r="N131" s="1"/>
      <c r="O131" s="18"/>
      <c r="P131" s="15"/>
    </row>
    <row r="132">
      <c r="A132" s="1"/>
      <c r="B132" s="1"/>
      <c r="C132" s="8"/>
      <c r="D132" s="8"/>
      <c r="E132" s="1"/>
      <c r="F132" s="9"/>
      <c r="G132" s="9"/>
      <c r="H132" s="9"/>
      <c r="I132" s="1"/>
      <c r="J132" s="1"/>
      <c r="K132" s="1"/>
      <c r="L132" s="8"/>
      <c r="M132" s="8"/>
      <c r="N132" s="1"/>
      <c r="O132" s="18"/>
      <c r="P132" s="15"/>
    </row>
    <row r="133">
      <c r="A133" s="1"/>
      <c r="B133" s="1"/>
      <c r="C133" s="8"/>
      <c r="D133" s="8"/>
      <c r="E133" s="1"/>
      <c r="F133" s="9"/>
      <c r="G133" s="9"/>
      <c r="H133" s="9"/>
      <c r="I133" s="1"/>
      <c r="J133" s="1"/>
      <c r="K133" s="1"/>
      <c r="L133" s="8"/>
      <c r="M133" s="8"/>
      <c r="N133" s="1"/>
      <c r="O133" s="18"/>
      <c r="P133" s="15"/>
    </row>
    <row r="134">
      <c r="A134" s="1"/>
      <c r="B134" s="1"/>
      <c r="C134" s="8"/>
      <c r="D134" s="8"/>
      <c r="E134" s="1"/>
      <c r="F134" s="9"/>
      <c r="G134" s="9"/>
      <c r="H134" s="9"/>
      <c r="I134" s="1"/>
      <c r="J134" s="1"/>
      <c r="K134" s="1"/>
      <c r="L134" s="8"/>
      <c r="M134" s="8"/>
      <c r="N134" s="1"/>
      <c r="O134" s="18"/>
      <c r="P134" s="15"/>
    </row>
    <row r="135">
      <c r="A135" s="1"/>
      <c r="B135" s="1"/>
      <c r="C135" s="8"/>
      <c r="D135" s="8"/>
      <c r="E135" s="1"/>
      <c r="F135" s="9"/>
      <c r="G135" s="9"/>
      <c r="H135" s="9"/>
      <c r="I135" s="1"/>
      <c r="J135" s="1"/>
      <c r="K135" s="1"/>
      <c r="L135" s="8"/>
      <c r="M135" s="8"/>
      <c r="N135" s="1"/>
      <c r="O135" s="18"/>
      <c r="P135" s="15"/>
    </row>
    <row r="136">
      <c r="A136" s="1"/>
      <c r="B136" s="1"/>
      <c r="C136" s="8"/>
      <c r="D136" s="8"/>
      <c r="E136" s="1"/>
      <c r="F136" s="9"/>
      <c r="G136" s="9"/>
      <c r="H136" s="9"/>
      <c r="I136" s="1"/>
      <c r="J136" s="1"/>
      <c r="K136" s="1"/>
      <c r="L136" s="8"/>
      <c r="M136" s="8"/>
      <c r="N136" s="1"/>
      <c r="O136" s="18"/>
      <c r="P136" s="15"/>
    </row>
    <row r="137">
      <c r="A137" s="1"/>
      <c r="B137" s="1"/>
      <c r="C137" s="8"/>
      <c r="D137" s="8"/>
      <c r="E137" s="1"/>
      <c r="F137" s="9"/>
      <c r="G137" s="9"/>
      <c r="H137" s="9"/>
      <c r="I137" s="1"/>
      <c r="J137" s="1"/>
      <c r="K137" s="1"/>
      <c r="L137" s="8"/>
      <c r="M137" s="8"/>
      <c r="N137" s="1"/>
      <c r="O137" s="18"/>
      <c r="P137" s="15"/>
    </row>
    <row r="138">
      <c r="A138" s="1"/>
      <c r="B138" s="1"/>
      <c r="C138" s="8"/>
      <c r="D138" s="8"/>
      <c r="E138" s="1"/>
      <c r="F138" s="9"/>
      <c r="G138" s="9"/>
      <c r="H138" s="9"/>
      <c r="I138" s="1"/>
      <c r="J138" s="1"/>
      <c r="K138" s="1"/>
      <c r="L138" s="8"/>
      <c r="M138" s="8"/>
      <c r="N138" s="1"/>
      <c r="O138" s="18"/>
      <c r="P138" s="15"/>
    </row>
    <row r="139">
      <c r="A139" s="1"/>
      <c r="B139" s="1"/>
      <c r="C139" s="8"/>
      <c r="D139" s="8"/>
      <c r="E139" s="1"/>
      <c r="F139" s="9"/>
      <c r="G139" s="9"/>
      <c r="H139" s="9"/>
      <c r="I139" s="1"/>
      <c r="J139" s="1"/>
      <c r="K139" s="1"/>
      <c r="L139" s="8"/>
      <c r="M139" s="8"/>
      <c r="N139" s="1"/>
      <c r="O139" s="18"/>
      <c r="P139" s="15"/>
    </row>
    <row r="140">
      <c r="A140" s="1"/>
      <c r="B140" s="1"/>
      <c r="C140" s="8"/>
      <c r="D140" s="8"/>
      <c r="E140" s="1"/>
      <c r="F140" s="9"/>
      <c r="G140" s="9"/>
      <c r="H140" s="9"/>
      <c r="I140" s="1"/>
      <c r="J140" s="1"/>
      <c r="K140" s="1"/>
      <c r="L140" s="8"/>
      <c r="M140" s="8"/>
      <c r="N140" s="1"/>
      <c r="O140" s="18"/>
      <c r="P140" s="15"/>
    </row>
    <row r="141">
      <c r="A141" s="1"/>
      <c r="B141" s="1"/>
      <c r="C141" s="8"/>
      <c r="D141" s="8"/>
      <c r="E141" s="1"/>
      <c r="F141" s="9"/>
      <c r="G141" s="9"/>
      <c r="H141" s="9"/>
      <c r="I141" s="1"/>
      <c r="J141" s="1"/>
      <c r="K141" s="1"/>
      <c r="L141" s="8"/>
      <c r="M141" s="8"/>
      <c r="N141" s="1"/>
      <c r="O141" s="18"/>
      <c r="P141" s="15"/>
    </row>
    <row r="142">
      <c r="A142" s="1"/>
      <c r="B142" s="1"/>
      <c r="C142" s="8"/>
      <c r="D142" s="8"/>
      <c r="E142" s="1"/>
      <c r="F142" s="9"/>
      <c r="G142" s="9"/>
      <c r="H142" s="9"/>
      <c r="I142" s="1"/>
      <c r="J142" s="1"/>
      <c r="K142" s="1"/>
      <c r="L142" s="8"/>
      <c r="M142" s="8"/>
      <c r="N142" s="1"/>
      <c r="O142" s="18"/>
      <c r="P142" s="15"/>
    </row>
    <row r="143">
      <c r="A143" s="1"/>
      <c r="B143" s="1"/>
      <c r="C143" s="8"/>
      <c r="D143" s="8"/>
      <c r="E143" s="1"/>
      <c r="F143" s="9"/>
      <c r="G143" s="9"/>
      <c r="H143" s="9"/>
      <c r="I143" s="1"/>
      <c r="J143" s="1"/>
      <c r="K143" s="1"/>
      <c r="L143" s="8"/>
      <c r="M143" s="8"/>
      <c r="N143" s="1"/>
      <c r="O143" s="18"/>
      <c r="P143" s="15"/>
    </row>
    <row r="144">
      <c r="A144" s="1"/>
      <c r="B144" s="1"/>
      <c r="C144" s="8"/>
      <c r="D144" s="8"/>
      <c r="E144" s="1"/>
      <c r="F144" s="9"/>
      <c r="G144" s="9"/>
      <c r="H144" s="9"/>
      <c r="I144" s="1"/>
      <c r="J144" s="1"/>
      <c r="K144" s="1"/>
      <c r="L144" s="8"/>
      <c r="M144" s="8"/>
      <c r="N144" s="1"/>
      <c r="O144" s="18"/>
      <c r="P144" s="15"/>
    </row>
    <row r="145">
      <c r="A145" s="1"/>
      <c r="B145" s="1"/>
      <c r="C145" s="8"/>
      <c r="D145" s="8"/>
      <c r="E145" s="1"/>
      <c r="F145" s="9"/>
      <c r="G145" s="9"/>
      <c r="H145" s="9"/>
      <c r="I145" s="1"/>
      <c r="J145" s="1"/>
      <c r="K145" s="1"/>
      <c r="L145" s="8"/>
      <c r="M145" s="8"/>
      <c r="N145" s="1"/>
      <c r="O145" s="18"/>
      <c r="P145" s="15"/>
    </row>
    <row r="146">
      <c r="A146" s="1"/>
      <c r="B146" s="1"/>
      <c r="C146" s="8"/>
      <c r="D146" s="8"/>
      <c r="E146" s="1"/>
      <c r="F146" s="9"/>
      <c r="G146" s="9"/>
      <c r="H146" s="9"/>
      <c r="I146" s="1"/>
      <c r="J146" s="1"/>
      <c r="K146" s="1"/>
      <c r="L146" s="8"/>
      <c r="M146" s="8"/>
      <c r="N146" s="1"/>
      <c r="O146" s="18"/>
      <c r="P146" s="15"/>
    </row>
    <row r="147">
      <c r="A147" s="1"/>
      <c r="B147" s="1"/>
      <c r="C147" s="8"/>
      <c r="D147" s="8"/>
      <c r="E147" s="1"/>
      <c r="F147" s="9"/>
      <c r="G147" s="9"/>
      <c r="H147" s="9"/>
      <c r="I147" s="1"/>
      <c r="J147" s="1"/>
      <c r="K147" s="1"/>
      <c r="L147" s="8"/>
      <c r="M147" s="8"/>
      <c r="N147" s="1"/>
      <c r="O147" s="18"/>
      <c r="P147" s="15"/>
    </row>
    <row r="148">
      <c r="A148" s="1"/>
      <c r="B148" s="1"/>
      <c r="C148" s="8"/>
      <c r="D148" s="8"/>
      <c r="E148" s="1"/>
      <c r="F148" s="9"/>
      <c r="G148" s="9"/>
      <c r="H148" s="9"/>
      <c r="I148" s="1"/>
      <c r="J148" s="1"/>
      <c r="K148" s="1"/>
      <c r="L148" s="8"/>
      <c r="M148" s="8"/>
      <c r="N148" s="1"/>
      <c r="O148" s="18"/>
      <c r="P148" s="15"/>
    </row>
    <row r="149">
      <c r="A149" s="1"/>
      <c r="B149" s="1"/>
      <c r="C149" s="8"/>
      <c r="D149" s="8"/>
      <c r="E149" s="1"/>
      <c r="F149" s="9"/>
      <c r="G149" s="9"/>
      <c r="H149" s="9"/>
      <c r="I149" s="1"/>
      <c r="J149" s="1"/>
      <c r="K149" s="1"/>
      <c r="L149" s="8"/>
      <c r="M149" s="8"/>
      <c r="N149" s="1"/>
      <c r="O149" s="18"/>
      <c r="P149" s="15"/>
    </row>
    <row r="150">
      <c r="A150" s="1"/>
      <c r="B150" s="1"/>
      <c r="C150" s="8"/>
      <c r="D150" s="8"/>
      <c r="E150" s="1"/>
      <c r="F150" s="9"/>
      <c r="G150" s="9"/>
      <c r="H150" s="9"/>
      <c r="I150" s="1"/>
      <c r="J150" s="1"/>
      <c r="K150" s="1"/>
      <c r="L150" s="8"/>
      <c r="M150" s="8"/>
      <c r="N150" s="1"/>
      <c r="O150" s="18"/>
      <c r="P150" s="15"/>
    </row>
    <row r="151">
      <c r="A151" s="1"/>
      <c r="B151" s="1"/>
      <c r="C151" s="8"/>
      <c r="D151" s="8"/>
      <c r="E151" s="1"/>
      <c r="F151" s="9"/>
      <c r="G151" s="9"/>
      <c r="H151" s="9"/>
      <c r="I151" s="1"/>
      <c r="J151" s="1"/>
      <c r="K151" s="1"/>
      <c r="L151" s="8"/>
      <c r="M151" s="8"/>
      <c r="N151" s="1"/>
      <c r="O151" s="18"/>
      <c r="P151" s="15"/>
    </row>
    <row r="152">
      <c r="A152" s="1"/>
      <c r="B152" s="1"/>
      <c r="C152" s="8"/>
      <c r="D152" s="8"/>
      <c r="E152" s="1"/>
      <c r="F152" s="9"/>
      <c r="G152" s="9"/>
      <c r="H152" s="9"/>
      <c r="I152" s="1"/>
      <c r="J152" s="1"/>
      <c r="K152" s="1"/>
      <c r="L152" s="8"/>
      <c r="M152" s="8"/>
      <c r="N152" s="1"/>
      <c r="O152" s="18"/>
      <c r="P152" s="15"/>
    </row>
    <row r="153">
      <c r="A153" s="1"/>
      <c r="B153" s="1"/>
      <c r="C153" s="8"/>
      <c r="D153" s="8"/>
      <c r="E153" s="1"/>
      <c r="F153" s="9"/>
      <c r="G153" s="9"/>
      <c r="H153" s="9"/>
      <c r="I153" s="1"/>
      <c r="J153" s="1"/>
      <c r="K153" s="1"/>
      <c r="L153" s="8"/>
      <c r="M153" s="8"/>
      <c r="N153" s="1"/>
      <c r="O153" s="18"/>
      <c r="P153" s="15"/>
    </row>
    <row r="154">
      <c r="A154" s="1"/>
      <c r="B154" s="1"/>
      <c r="C154" s="8"/>
      <c r="D154" s="8"/>
      <c r="E154" s="1"/>
      <c r="F154" s="9"/>
      <c r="G154" s="9"/>
      <c r="H154" s="9"/>
      <c r="I154" s="1"/>
      <c r="J154" s="1"/>
      <c r="K154" s="1"/>
      <c r="L154" s="8"/>
      <c r="M154" s="8"/>
      <c r="N154" s="1"/>
      <c r="O154" s="18"/>
      <c r="P154" s="15"/>
    </row>
    <row r="155">
      <c r="A155" s="1"/>
      <c r="B155" s="1"/>
      <c r="C155" s="8"/>
      <c r="D155" s="8"/>
      <c r="E155" s="1"/>
      <c r="F155" s="9"/>
      <c r="G155" s="9"/>
      <c r="H155" s="9"/>
      <c r="I155" s="1"/>
      <c r="J155" s="1"/>
      <c r="K155" s="1"/>
      <c r="L155" s="8"/>
      <c r="M155" s="8"/>
      <c r="N155" s="1"/>
      <c r="O155" s="18"/>
      <c r="P155" s="15"/>
    </row>
    <row r="156">
      <c r="A156" s="1"/>
      <c r="B156" s="1"/>
      <c r="C156" s="8"/>
      <c r="D156" s="8"/>
      <c r="E156" s="1"/>
      <c r="F156" s="9"/>
      <c r="G156" s="9"/>
      <c r="H156" s="9"/>
      <c r="I156" s="1"/>
      <c r="J156" s="1"/>
      <c r="K156" s="1"/>
      <c r="L156" s="8"/>
      <c r="M156" s="8"/>
      <c r="N156" s="1"/>
      <c r="O156" s="18"/>
      <c r="P156" s="15"/>
    </row>
    <row r="157">
      <c r="A157" s="1"/>
      <c r="B157" s="1"/>
      <c r="C157" s="8"/>
      <c r="D157" s="8"/>
      <c r="E157" s="1"/>
      <c r="F157" s="9"/>
      <c r="G157" s="9"/>
      <c r="H157" s="9"/>
      <c r="I157" s="1"/>
      <c r="J157" s="1"/>
      <c r="K157" s="1"/>
      <c r="L157" s="8"/>
      <c r="M157" s="8"/>
      <c r="N157" s="1"/>
      <c r="O157" s="18"/>
      <c r="P157" s="15"/>
    </row>
    <row r="158">
      <c r="A158" s="1"/>
      <c r="B158" s="1"/>
      <c r="C158" s="8"/>
      <c r="D158" s="8"/>
      <c r="E158" s="1"/>
      <c r="F158" s="9"/>
      <c r="G158" s="9"/>
      <c r="H158" s="9"/>
      <c r="I158" s="1"/>
      <c r="J158" s="1"/>
      <c r="K158" s="1"/>
      <c r="L158" s="8"/>
      <c r="M158" s="8"/>
      <c r="N158" s="1"/>
      <c r="O158" s="18"/>
      <c r="P158" s="15"/>
    </row>
    <row r="159">
      <c r="A159" s="1"/>
      <c r="B159" s="1"/>
      <c r="C159" s="8"/>
      <c r="D159" s="8"/>
      <c r="E159" s="1"/>
      <c r="F159" s="9"/>
      <c r="G159" s="9"/>
      <c r="H159" s="9"/>
      <c r="I159" s="1"/>
      <c r="J159" s="1"/>
      <c r="K159" s="1"/>
      <c r="L159" s="8"/>
      <c r="M159" s="8"/>
      <c r="N159" s="1"/>
      <c r="O159" s="18"/>
      <c r="P159" s="15"/>
    </row>
    <row r="160">
      <c r="A160" s="1"/>
      <c r="B160" s="1"/>
      <c r="C160" s="8"/>
      <c r="D160" s="8"/>
      <c r="E160" s="1"/>
      <c r="F160" s="9"/>
      <c r="G160" s="9"/>
      <c r="H160" s="9"/>
      <c r="I160" s="1"/>
      <c r="J160" s="1"/>
      <c r="K160" s="1"/>
      <c r="L160" s="8"/>
      <c r="M160" s="8"/>
      <c r="N160" s="1"/>
      <c r="O160" s="18"/>
      <c r="P160" s="15"/>
    </row>
    <row r="161">
      <c r="A161" s="1"/>
      <c r="B161" s="1"/>
      <c r="C161" s="8"/>
      <c r="D161" s="8"/>
      <c r="E161" s="1"/>
      <c r="F161" s="9"/>
      <c r="G161" s="9"/>
      <c r="H161" s="9"/>
      <c r="I161" s="1"/>
      <c r="J161" s="1"/>
      <c r="K161" s="1"/>
      <c r="L161" s="8"/>
      <c r="M161" s="8"/>
      <c r="N161" s="1"/>
      <c r="O161" s="18"/>
      <c r="P161" s="15"/>
    </row>
    <row r="162">
      <c r="A162" s="1"/>
      <c r="B162" s="1"/>
      <c r="C162" s="8"/>
      <c r="D162" s="8"/>
      <c r="E162" s="1"/>
      <c r="F162" s="9"/>
      <c r="G162" s="9"/>
      <c r="H162" s="9"/>
      <c r="I162" s="1"/>
      <c r="J162" s="1"/>
      <c r="K162" s="1"/>
      <c r="L162" s="8"/>
      <c r="M162" s="8"/>
      <c r="N162" s="1"/>
      <c r="O162" s="18"/>
      <c r="P162" s="15"/>
    </row>
    <row r="163">
      <c r="A163" s="1"/>
      <c r="B163" s="1"/>
      <c r="C163" s="8"/>
      <c r="D163" s="8"/>
      <c r="E163" s="1"/>
      <c r="F163" s="9"/>
      <c r="G163" s="9"/>
      <c r="H163" s="9"/>
      <c r="I163" s="1"/>
      <c r="J163" s="1"/>
      <c r="K163" s="1"/>
      <c r="L163" s="8"/>
      <c r="M163" s="8"/>
      <c r="N163" s="1"/>
      <c r="O163" s="18"/>
      <c r="P163" s="15"/>
    </row>
    <row r="164">
      <c r="A164" s="1"/>
      <c r="B164" s="1"/>
      <c r="C164" s="8"/>
      <c r="D164" s="8"/>
      <c r="E164" s="1"/>
      <c r="F164" s="9"/>
      <c r="G164" s="9"/>
      <c r="H164" s="9"/>
      <c r="I164" s="1"/>
      <c r="J164" s="1"/>
      <c r="K164" s="1"/>
      <c r="L164" s="8"/>
      <c r="M164" s="8"/>
      <c r="N164" s="1"/>
      <c r="O164" s="18"/>
      <c r="P164" s="15"/>
    </row>
    <row r="165">
      <c r="A165" s="1"/>
      <c r="B165" s="1"/>
      <c r="C165" s="8"/>
      <c r="D165" s="8"/>
      <c r="E165" s="1"/>
      <c r="F165" s="9"/>
      <c r="G165" s="9"/>
      <c r="H165" s="9"/>
      <c r="I165" s="1"/>
      <c r="J165" s="1"/>
      <c r="K165" s="1"/>
      <c r="L165" s="8"/>
      <c r="M165" s="8"/>
      <c r="N165" s="1"/>
      <c r="O165" s="18"/>
      <c r="P165" s="15"/>
    </row>
    <row r="166">
      <c r="A166" s="1"/>
      <c r="B166" s="1"/>
      <c r="C166" s="8"/>
      <c r="D166" s="8"/>
      <c r="E166" s="1"/>
      <c r="F166" s="9"/>
      <c r="G166" s="9"/>
      <c r="H166" s="9"/>
      <c r="I166" s="1"/>
      <c r="J166" s="1"/>
      <c r="K166" s="1"/>
      <c r="L166" s="8"/>
      <c r="M166" s="8"/>
      <c r="N166" s="1"/>
      <c r="O166" s="18"/>
      <c r="P166" s="15"/>
    </row>
    <row r="167">
      <c r="A167" s="1"/>
      <c r="B167" s="1"/>
      <c r="C167" s="8"/>
      <c r="D167" s="8"/>
      <c r="E167" s="1"/>
      <c r="F167" s="9"/>
      <c r="G167" s="9"/>
      <c r="H167" s="9"/>
      <c r="I167" s="1"/>
      <c r="J167" s="1"/>
      <c r="K167" s="1"/>
      <c r="L167" s="8"/>
      <c r="M167" s="8"/>
      <c r="N167" s="1"/>
      <c r="O167" s="18"/>
      <c r="P167" s="15"/>
    </row>
    <row r="168">
      <c r="A168" s="1"/>
      <c r="B168" s="1"/>
      <c r="C168" s="8"/>
      <c r="D168" s="8"/>
      <c r="E168" s="1"/>
      <c r="F168" s="9"/>
      <c r="G168" s="9"/>
      <c r="H168" s="9"/>
      <c r="I168" s="1"/>
      <c r="J168" s="1"/>
      <c r="K168" s="1"/>
      <c r="L168" s="8"/>
      <c r="M168" s="8"/>
      <c r="N168" s="1"/>
      <c r="O168" s="18"/>
      <c r="P168" s="15"/>
    </row>
    <row r="169">
      <c r="A169" s="1"/>
      <c r="B169" s="1"/>
      <c r="C169" s="8"/>
      <c r="D169" s="8"/>
      <c r="E169" s="1"/>
      <c r="F169" s="9"/>
      <c r="G169" s="9"/>
      <c r="H169" s="9"/>
      <c r="I169" s="1"/>
      <c r="J169" s="1"/>
      <c r="K169" s="1"/>
      <c r="L169" s="8"/>
      <c r="M169" s="8"/>
      <c r="N169" s="1"/>
      <c r="O169" s="18"/>
      <c r="P169" s="15"/>
    </row>
    <row r="170">
      <c r="A170" s="1"/>
      <c r="B170" s="1"/>
      <c r="C170" s="8"/>
      <c r="D170" s="8"/>
      <c r="E170" s="1"/>
      <c r="F170" s="9"/>
      <c r="G170" s="9"/>
      <c r="H170" s="9"/>
      <c r="I170" s="1"/>
      <c r="J170" s="1"/>
      <c r="K170" s="1"/>
      <c r="L170" s="8"/>
      <c r="M170" s="8"/>
      <c r="N170" s="1"/>
      <c r="O170" s="18"/>
      <c r="P170" s="15"/>
    </row>
    <row r="171">
      <c r="A171" s="1"/>
      <c r="B171" s="1"/>
      <c r="C171" s="8"/>
      <c r="D171" s="8"/>
      <c r="E171" s="1"/>
      <c r="F171" s="9"/>
      <c r="G171" s="9"/>
      <c r="H171" s="9"/>
      <c r="I171" s="1"/>
      <c r="J171" s="1"/>
      <c r="K171" s="1"/>
      <c r="L171" s="8"/>
      <c r="M171" s="8"/>
      <c r="N171" s="1"/>
      <c r="O171" s="18"/>
      <c r="P171" s="15"/>
    </row>
    <row r="172">
      <c r="A172" s="1"/>
      <c r="B172" s="1"/>
      <c r="C172" s="8"/>
      <c r="D172" s="8"/>
      <c r="E172" s="1"/>
      <c r="F172" s="9"/>
      <c r="G172" s="9"/>
      <c r="H172" s="9"/>
      <c r="I172" s="1"/>
      <c r="J172" s="1"/>
      <c r="K172" s="1"/>
      <c r="L172" s="8"/>
      <c r="M172" s="8"/>
      <c r="N172" s="1"/>
      <c r="O172" s="18"/>
      <c r="P172" s="15"/>
    </row>
    <row r="173">
      <c r="A173" s="1"/>
      <c r="B173" s="1"/>
      <c r="C173" s="8"/>
      <c r="D173" s="8"/>
      <c r="E173" s="1"/>
      <c r="F173" s="9"/>
      <c r="G173" s="9"/>
      <c r="H173" s="9"/>
      <c r="I173" s="1"/>
      <c r="J173" s="1"/>
      <c r="K173" s="1"/>
      <c r="L173" s="8"/>
      <c r="M173" s="8"/>
      <c r="N173" s="1"/>
      <c r="O173" s="18"/>
      <c r="P173" s="15"/>
    </row>
    <row r="174">
      <c r="A174" s="1"/>
      <c r="B174" s="1"/>
      <c r="C174" s="8"/>
      <c r="D174" s="8"/>
      <c r="E174" s="1"/>
      <c r="F174" s="9"/>
      <c r="G174" s="9"/>
      <c r="H174" s="9"/>
      <c r="I174" s="1"/>
      <c r="J174" s="1"/>
      <c r="K174" s="1"/>
      <c r="L174" s="8"/>
      <c r="M174" s="8"/>
      <c r="N174" s="1"/>
      <c r="O174" s="18"/>
      <c r="P174" s="15"/>
    </row>
    <row r="175">
      <c r="A175" s="1"/>
      <c r="B175" s="1"/>
      <c r="C175" s="8"/>
      <c r="D175" s="8"/>
      <c r="E175" s="1"/>
      <c r="F175" s="9"/>
      <c r="G175" s="9"/>
      <c r="H175" s="9"/>
      <c r="I175" s="1"/>
      <c r="J175" s="1"/>
      <c r="K175" s="1"/>
      <c r="L175" s="8"/>
      <c r="M175" s="8"/>
      <c r="N175" s="1"/>
      <c r="O175" s="18"/>
      <c r="P175" s="15"/>
    </row>
    <row r="176">
      <c r="A176" s="1"/>
      <c r="B176" s="1"/>
      <c r="C176" s="8"/>
      <c r="D176" s="8"/>
      <c r="E176" s="1"/>
      <c r="F176" s="9"/>
      <c r="G176" s="9"/>
      <c r="H176" s="9"/>
      <c r="I176" s="1"/>
      <c r="J176" s="1"/>
      <c r="K176" s="1"/>
      <c r="L176" s="8"/>
      <c r="M176" s="8"/>
      <c r="N176" s="1"/>
      <c r="O176" s="18"/>
      <c r="P176" s="15"/>
    </row>
    <row r="177">
      <c r="A177" s="1"/>
      <c r="B177" s="1"/>
      <c r="C177" s="8"/>
      <c r="D177" s="8"/>
      <c r="E177" s="1"/>
      <c r="F177" s="9"/>
      <c r="G177" s="9"/>
      <c r="H177" s="9"/>
      <c r="I177" s="1"/>
      <c r="J177" s="1"/>
      <c r="K177" s="1"/>
      <c r="L177" s="8"/>
      <c r="M177" s="8"/>
      <c r="N177" s="1"/>
      <c r="O177" s="18"/>
      <c r="P177" s="15"/>
    </row>
    <row r="178">
      <c r="A178" s="1"/>
      <c r="B178" s="1"/>
      <c r="C178" s="8"/>
      <c r="D178" s="8"/>
      <c r="E178" s="1"/>
      <c r="F178" s="9"/>
      <c r="G178" s="9"/>
      <c r="H178" s="9"/>
      <c r="I178" s="1"/>
      <c r="J178" s="1"/>
      <c r="K178" s="1"/>
      <c r="L178" s="8"/>
      <c r="M178" s="8"/>
      <c r="N178" s="1"/>
      <c r="O178" s="18"/>
      <c r="P178" s="15"/>
    </row>
    <row r="179">
      <c r="A179" s="1"/>
      <c r="B179" s="1"/>
      <c r="C179" s="8"/>
      <c r="D179" s="8"/>
      <c r="E179" s="1"/>
      <c r="F179" s="9"/>
      <c r="G179" s="9"/>
      <c r="H179" s="9"/>
      <c r="I179" s="1"/>
      <c r="J179" s="1"/>
      <c r="K179" s="1"/>
      <c r="L179" s="8"/>
      <c r="M179" s="8"/>
      <c r="N179" s="1"/>
      <c r="O179" s="18"/>
      <c r="P179" s="15"/>
    </row>
    <row r="180">
      <c r="A180" s="1"/>
      <c r="B180" s="1"/>
      <c r="C180" s="8"/>
      <c r="D180" s="8"/>
      <c r="E180" s="1"/>
      <c r="F180" s="9"/>
      <c r="G180" s="9"/>
      <c r="H180" s="9"/>
      <c r="I180" s="1"/>
      <c r="J180" s="1"/>
      <c r="K180" s="1"/>
      <c r="L180" s="8"/>
      <c r="M180" s="8"/>
      <c r="N180" s="1"/>
      <c r="O180" s="18"/>
      <c r="P180" s="15"/>
    </row>
    <row r="181">
      <c r="A181" s="1"/>
      <c r="B181" s="1"/>
      <c r="C181" s="8"/>
      <c r="D181" s="8"/>
      <c r="E181" s="1"/>
      <c r="F181" s="9"/>
      <c r="G181" s="9"/>
      <c r="H181" s="9"/>
      <c r="I181" s="1"/>
      <c r="J181" s="1"/>
      <c r="K181" s="1"/>
      <c r="L181" s="8"/>
      <c r="M181" s="8"/>
      <c r="N181" s="1"/>
      <c r="O181" s="18"/>
      <c r="P181" s="15"/>
    </row>
    <row r="182">
      <c r="A182" s="1"/>
      <c r="B182" s="1"/>
      <c r="C182" s="8"/>
      <c r="D182" s="8"/>
      <c r="E182" s="1"/>
      <c r="F182" s="9"/>
      <c r="G182" s="9"/>
      <c r="H182" s="9"/>
      <c r="I182" s="1"/>
      <c r="J182" s="1"/>
      <c r="K182" s="1"/>
      <c r="L182" s="8"/>
      <c r="M182" s="8"/>
      <c r="N182" s="1"/>
      <c r="O182" s="18"/>
      <c r="P182" s="15"/>
    </row>
    <row r="183">
      <c r="A183" s="1"/>
      <c r="B183" s="1"/>
      <c r="C183" s="8"/>
      <c r="D183" s="8"/>
      <c r="E183" s="1"/>
      <c r="F183" s="9"/>
      <c r="G183" s="9"/>
      <c r="H183" s="9"/>
      <c r="I183" s="1"/>
      <c r="J183" s="1"/>
      <c r="K183" s="1"/>
      <c r="L183" s="8"/>
      <c r="M183" s="8"/>
      <c r="N183" s="1"/>
      <c r="O183" s="18"/>
      <c r="P183" s="15"/>
    </row>
    <row r="184">
      <c r="A184" s="1"/>
      <c r="B184" s="1"/>
      <c r="C184" s="8"/>
      <c r="D184" s="8"/>
      <c r="E184" s="1"/>
      <c r="F184" s="9"/>
      <c r="G184" s="9"/>
      <c r="H184" s="9"/>
      <c r="I184" s="1"/>
      <c r="J184" s="1"/>
      <c r="K184" s="1"/>
      <c r="L184" s="8"/>
      <c r="M184" s="8"/>
      <c r="N184" s="1"/>
      <c r="O184" s="18"/>
      <c r="P184" s="15"/>
    </row>
    <row r="185">
      <c r="A185" s="1"/>
      <c r="B185" s="1"/>
      <c r="C185" s="8"/>
      <c r="D185" s="8"/>
      <c r="E185" s="1"/>
      <c r="F185" s="9"/>
      <c r="G185" s="9"/>
      <c r="H185" s="9"/>
      <c r="I185" s="1"/>
      <c r="J185" s="1"/>
      <c r="K185" s="1"/>
      <c r="L185" s="8"/>
      <c r="M185" s="8"/>
      <c r="N185" s="1"/>
      <c r="O185" s="18"/>
      <c r="P185" s="15"/>
    </row>
    <row r="186">
      <c r="A186" s="1"/>
      <c r="B186" s="1"/>
      <c r="C186" s="8"/>
      <c r="D186" s="8"/>
      <c r="E186" s="1"/>
      <c r="F186" s="9"/>
      <c r="G186" s="9"/>
      <c r="H186" s="9"/>
      <c r="I186" s="1"/>
      <c r="J186" s="1"/>
      <c r="K186" s="1"/>
      <c r="L186" s="8"/>
      <c r="M186" s="8"/>
      <c r="N186" s="1"/>
      <c r="O186" s="18"/>
      <c r="P186" s="15"/>
    </row>
    <row r="187">
      <c r="A187" s="1"/>
      <c r="B187" s="1"/>
      <c r="C187" s="8"/>
      <c r="D187" s="8"/>
      <c r="E187" s="1"/>
      <c r="F187" s="9"/>
      <c r="G187" s="9"/>
      <c r="H187" s="9"/>
      <c r="I187" s="1"/>
      <c r="J187" s="1"/>
      <c r="K187" s="1"/>
      <c r="L187" s="8"/>
      <c r="M187" s="8"/>
      <c r="N187" s="1"/>
      <c r="O187" s="18"/>
      <c r="P187" s="15"/>
    </row>
    <row r="188">
      <c r="A188" s="1"/>
      <c r="B188" s="1"/>
      <c r="C188" s="8"/>
      <c r="D188" s="8"/>
      <c r="E188" s="1"/>
      <c r="F188" s="9"/>
      <c r="G188" s="9"/>
      <c r="H188" s="9"/>
      <c r="I188" s="1"/>
      <c r="J188" s="1"/>
      <c r="K188" s="1"/>
      <c r="L188" s="8"/>
      <c r="M188" s="8"/>
      <c r="N188" s="1"/>
      <c r="O188" s="18"/>
      <c r="P188" s="15"/>
    </row>
    <row r="189">
      <c r="A189" s="1"/>
      <c r="B189" s="1"/>
      <c r="C189" s="8"/>
      <c r="D189" s="8"/>
      <c r="E189" s="1"/>
      <c r="F189" s="9"/>
      <c r="G189" s="9"/>
      <c r="H189" s="9"/>
      <c r="I189" s="1"/>
      <c r="J189" s="1"/>
      <c r="K189" s="1"/>
      <c r="L189" s="8"/>
      <c r="M189" s="8"/>
      <c r="N189" s="1"/>
      <c r="O189" s="18"/>
      <c r="P189" s="15"/>
    </row>
    <row r="190">
      <c r="A190" s="1"/>
      <c r="B190" s="1"/>
      <c r="C190" s="8"/>
      <c r="D190" s="8"/>
      <c r="E190" s="1"/>
      <c r="F190" s="9"/>
      <c r="G190" s="9"/>
      <c r="H190" s="9"/>
      <c r="I190" s="1"/>
      <c r="J190" s="1"/>
      <c r="K190" s="1"/>
      <c r="L190" s="8"/>
      <c r="M190" s="8"/>
      <c r="N190" s="1"/>
      <c r="O190" s="18"/>
      <c r="P190" s="15"/>
    </row>
    <row r="191">
      <c r="A191" s="1"/>
      <c r="B191" s="1"/>
      <c r="C191" s="8"/>
      <c r="D191" s="8"/>
      <c r="E191" s="1"/>
      <c r="F191" s="9"/>
      <c r="G191" s="9"/>
      <c r="H191" s="9"/>
      <c r="I191" s="1"/>
      <c r="J191" s="1"/>
      <c r="K191" s="1"/>
      <c r="L191" s="8"/>
      <c r="M191" s="8"/>
      <c r="N191" s="1"/>
      <c r="O191" s="18"/>
      <c r="P191" s="15"/>
    </row>
    <row r="192">
      <c r="A192" s="1"/>
      <c r="B192" s="1"/>
      <c r="C192" s="8"/>
      <c r="D192" s="8"/>
      <c r="E192" s="1"/>
      <c r="F192" s="9"/>
      <c r="G192" s="9"/>
      <c r="H192" s="9"/>
      <c r="I192" s="1"/>
      <c r="J192" s="1"/>
      <c r="K192" s="1"/>
      <c r="L192" s="8"/>
      <c r="M192" s="8"/>
      <c r="N192" s="1"/>
      <c r="O192" s="18"/>
      <c r="P192" s="15"/>
    </row>
    <row r="193">
      <c r="A193" s="1"/>
      <c r="B193" s="1"/>
      <c r="C193" s="8"/>
      <c r="D193" s="8"/>
      <c r="E193" s="1"/>
      <c r="F193" s="9"/>
      <c r="G193" s="9"/>
      <c r="H193" s="9"/>
      <c r="I193" s="1"/>
      <c r="J193" s="1"/>
      <c r="K193" s="1"/>
      <c r="L193" s="8"/>
      <c r="M193" s="8"/>
      <c r="N193" s="1"/>
      <c r="O193" s="18"/>
      <c r="P193" s="15"/>
    </row>
    <row r="194">
      <c r="A194" s="1"/>
      <c r="B194" s="1"/>
      <c r="C194" s="8"/>
      <c r="D194" s="8"/>
      <c r="E194" s="1"/>
      <c r="F194" s="9"/>
      <c r="G194" s="9"/>
      <c r="H194" s="9"/>
      <c r="I194" s="1"/>
      <c r="J194" s="1"/>
      <c r="K194" s="1"/>
      <c r="L194" s="8"/>
      <c r="M194" s="8"/>
      <c r="N194" s="1"/>
      <c r="O194" s="18"/>
      <c r="P194" s="15"/>
    </row>
    <row r="195">
      <c r="A195" s="1"/>
      <c r="B195" s="1"/>
      <c r="C195" s="8"/>
      <c r="D195" s="8"/>
      <c r="E195" s="1"/>
      <c r="F195" s="9"/>
      <c r="G195" s="9"/>
      <c r="H195" s="9"/>
      <c r="I195" s="1"/>
      <c r="J195" s="1"/>
      <c r="K195" s="1"/>
      <c r="L195" s="8"/>
      <c r="M195" s="8"/>
      <c r="N195" s="1"/>
      <c r="O195" s="18"/>
      <c r="P195" s="15"/>
    </row>
    <row r="196">
      <c r="A196" s="1"/>
      <c r="B196" s="1"/>
      <c r="C196" s="8"/>
      <c r="D196" s="8"/>
      <c r="E196" s="1"/>
      <c r="F196" s="9"/>
      <c r="G196" s="9"/>
      <c r="H196" s="9"/>
      <c r="I196" s="1"/>
      <c r="J196" s="1"/>
      <c r="K196" s="1"/>
      <c r="L196" s="8"/>
      <c r="M196" s="8"/>
      <c r="N196" s="1"/>
      <c r="O196" s="18"/>
      <c r="P196" s="15"/>
    </row>
    <row r="197">
      <c r="A197" s="1"/>
      <c r="B197" s="1"/>
      <c r="C197" s="8"/>
      <c r="D197" s="8"/>
      <c r="E197" s="1"/>
      <c r="F197" s="9"/>
      <c r="G197" s="9"/>
      <c r="H197" s="9"/>
      <c r="I197" s="1"/>
      <c r="J197" s="1"/>
      <c r="K197" s="1"/>
      <c r="L197" s="8"/>
      <c r="M197" s="8"/>
      <c r="N197" s="1"/>
      <c r="O197" s="18"/>
      <c r="P197" s="15"/>
    </row>
    <row r="198">
      <c r="A198" s="1"/>
      <c r="B198" s="1"/>
      <c r="C198" s="8"/>
      <c r="D198" s="8"/>
      <c r="E198" s="1"/>
      <c r="F198" s="9"/>
      <c r="G198" s="9"/>
      <c r="H198" s="9"/>
      <c r="I198" s="1"/>
      <c r="J198" s="1"/>
      <c r="K198" s="1"/>
      <c r="L198" s="8"/>
      <c r="M198" s="8"/>
      <c r="N198" s="1"/>
      <c r="O198" s="18"/>
      <c r="P198" s="15"/>
    </row>
    <row r="199">
      <c r="A199" s="1"/>
      <c r="B199" s="1"/>
      <c r="C199" s="8"/>
      <c r="D199" s="8"/>
      <c r="E199" s="1"/>
      <c r="F199" s="9"/>
      <c r="G199" s="9"/>
      <c r="H199" s="9"/>
      <c r="I199" s="1"/>
      <c r="J199" s="1"/>
      <c r="K199" s="1"/>
      <c r="L199" s="8"/>
      <c r="M199" s="8"/>
      <c r="N199" s="1"/>
      <c r="O199" s="18"/>
      <c r="P199" s="15"/>
    </row>
    <row r="200">
      <c r="A200" s="1"/>
      <c r="B200" s="1"/>
      <c r="C200" s="8"/>
      <c r="D200" s="8"/>
      <c r="E200" s="1"/>
      <c r="F200" s="9"/>
      <c r="G200" s="9"/>
      <c r="H200" s="9"/>
      <c r="I200" s="1"/>
      <c r="J200" s="1"/>
      <c r="K200" s="1"/>
      <c r="L200" s="8"/>
      <c r="M200" s="8"/>
      <c r="N200" s="1"/>
      <c r="O200" s="18"/>
      <c r="P200" s="15"/>
    </row>
    <row r="201">
      <c r="A201" s="1"/>
      <c r="B201" s="1"/>
      <c r="C201" s="8"/>
      <c r="D201" s="8"/>
      <c r="E201" s="1"/>
      <c r="F201" s="9"/>
      <c r="G201" s="9"/>
      <c r="H201" s="9"/>
      <c r="I201" s="1"/>
      <c r="J201" s="1"/>
      <c r="K201" s="1"/>
      <c r="L201" s="8"/>
      <c r="M201" s="8"/>
      <c r="N201" s="1"/>
      <c r="O201" s="18"/>
      <c r="P201" s="15"/>
    </row>
    <row r="202">
      <c r="E202" s="16"/>
      <c r="O202" s="19"/>
      <c r="P202" s="15"/>
    </row>
    <row r="203">
      <c r="E203" s="16"/>
      <c r="O203" s="19"/>
      <c r="P203" s="15"/>
    </row>
    <row r="204">
      <c r="E204" s="16"/>
      <c r="O204" s="19"/>
      <c r="P204" s="15"/>
    </row>
    <row r="205">
      <c r="E205" s="16"/>
      <c r="O205" s="19"/>
      <c r="P205" s="15"/>
    </row>
    <row r="206">
      <c r="E206" s="16"/>
      <c r="O206" s="19"/>
      <c r="P206" s="15"/>
    </row>
    <row r="207">
      <c r="E207" s="16"/>
      <c r="O207" s="19"/>
      <c r="P207" s="15"/>
    </row>
    <row r="208">
      <c r="E208" s="16"/>
      <c r="O208" s="19"/>
      <c r="P208" s="15"/>
    </row>
    <row r="209">
      <c r="E209" s="16"/>
      <c r="O209" s="19"/>
      <c r="P209" s="15"/>
    </row>
    <row r="210">
      <c r="E210" s="16"/>
      <c r="O210" s="19"/>
      <c r="P210" s="15"/>
    </row>
    <row r="211">
      <c r="E211" s="16"/>
      <c r="O211" s="19"/>
      <c r="P211" s="15"/>
    </row>
    <row r="212">
      <c r="E212" s="16"/>
      <c r="O212" s="19"/>
      <c r="P212" s="15"/>
    </row>
    <row r="213">
      <c r="E213" s="16"/>
      <c r="O213" s="19"/>
      <c r="P213" s="15"/>
    </row>
    <row r="214">
      <c r="E214" s="16"/>
      <c r="O214" s="19"/>
      <c r="P214" s="15"/>
    </row>
    <row r="215">
      <c r="E215" s="16"/>
      <c r="O215" s="19"/>
      <c r="P215" s="15"/>
    </row>
    <row r="216">
      <c r="E216" s="16"/>
      <c r="O216" s="19"/>
      <c r="P216" s="15"/>
    </row>
    <row r="217">
      <c r="E217" s="16"/>
      <c r="O217" s="19"/>
      <c r="P217" s="15"/>
    </row>
    <row r="218">
      <c r="E218" s="16"/>
      <c r="O218" s="19"/>
      <c r="P218" s="15"/>
    </row>
    <row r="219">
      <c r="E219" s="16"/>
      <c r="O219" s="19"/>
      <c r="P219" s="15"/>
    </row>
    <row r="220">
      <c r="E220" s="16"/>
      <c r="O220" s="19"/>
      <c r="P220" s="15"/>
    </row>
    <row r="221">
      <c r="E221" s="16"/>
      <c r="O221" s="19"/>
      <c r="P221" s="15"/>
    </row>
    <row r="222">
      <c r="E222" s="16"/>
      <c r="O222" s="19"/>
      <c r="P222" s="15"/>
    </row>
    <row r="223">
      <c r="E223" s="16"/>
      <c r="O223" s="19"/>
      <c r="P223" s="15"/>
    </row>
    <row r="224">
      <c r="E224" s="16"/>
      <c r="O224" s="19"/>
      <c r="P224" s="15"/>
    </row>
    <row r="225">
      <c r="E225" s="16"/>
      <c r="O225" s="19"/>
      <c r="P225" s="15"/>
    </row>
    <row r="226">
      <c r="E226" s="16"/>
      <c r="O226" s="19"/>
      <c r="P226" s="15"/>
    </row>
    <row r="227">
      <c r="E227" s="16"/>
      <c r="O227" s="19"/>
      <c r="P227" s="15"/>
    </row>
    <row r="228">
      <c r="E228" s="16"/>
      <c r="O228" s="19"/>
      <c r="P228" s="15"/>
    </row>
    <row r="229">
      <c r="E229" s="16"/>
      <c r="O229" s="19"/>
      <c r="P229" s="15"/>
    </row>
    <row r="230">
      <c r="E230" s="16"/>
      <c r="O230" s="19"/>
      <c r="P230" s="15"/>
    </row>
    <row r="231">
      <c r="E231" s="16"/>
      <c r="O231" s="19"/>
      <c r="P231" s="15"/>
    </row>
    <row r="232">
      <c r="E232" s="16"/>
      <c r="O232" s="19"/>
      <c r="P232" s="15"/>
    </row>
    <row r="233">
      <c r="E233" s="16"/>
      <c r="O233" s="19"/>
      <c r="P233" s="15"/>
    </row>
    <row r="234">
      <c r="E234" s="16"/>
      <c r="O234" s="19"/>
      <c r="P234" s="15"/>
    </row>
    <row r="235">
      <c r="E235" s="16"/>
      <c r="O235" s="19"/>
      <c r="P235" s="15"/>
    </row>
    <row r="236">
      <c r="E236" s="16"/>
      <c r="O236" s="19"/>
      <c r="P236" s="15"/>
    </row>
    <row r="237">
      <c r="E237" s="16"/>
      <c r="O237" s="19"/>
      <c r="P237" s="15"/>
    </row>
    <row r="238">
      <c r="E238" s="16"/>
      <c r="O238" s="19"/>
      <c r="P238" s="15"/>
    </row>
    <row r="239">
      <c r="E239" s="16"/>
      <c r="O239" s="19"/>
      <c r="P239" s="15"/>
    </row>
    <row r="240">
      <c r="E240" s="16"/>
      <c r="O240" s="19"/>
      <c r="P240" s="15"/>
    </row>
    <row r="241">
      <c r="E241" s="16"/>
      <c r="O241" s="19"/>
      <c r="P241" s="15"/>
    </row>
    <row r="242">
      <c r="E242" s="16"/>
      <c r="O242" s="19"/>
      <c r="P242" s="15"/>
    </row>
    <row r="243">
      <c r="E243" s="16"/>
      <c r="O243" s="19"/>
      <c r="P243" s="15"/>
    </row>
    <row r="244">
      <c r="E244" s="16"/>
      <c r="O244" s="19"/>
      <c r="P244" s="15"/>
    </row>
    <row r="245">
      <c r="E245" s="16"/>
      <c r="O245" s="19"/>
      <c r="P245" s="15"/>
    </row>
    <row r="246">
      <c r="E246" s="16"/>
      <c r="O246" s="19"/>
      <c r="P246" s="15"/>
    </row>
    <row r="247">
      <c r="E247" s="16"/>
      <c r="O247" s="19"/>
      <c r="P247" s="15"/>
    </row>
    <row r="248">
      <c r="E248" s="16"/>
      <c r="O248" s="19"/>
      <c r="P248" s="15"/>
    </row>
    <row r="249">
      <c r="E249" s="16"/>
      <c r="O249" s="19"/>
      <c r="P249" s="15"/>
    </row>
    <row r="250">
      <c r="E250" s="16"/>
      <c r="O250" s="19"/>
      <c r="P250" s="15"/>
    </row>
    <row r="251">
      <c r="E251" s="16"/>
      <c r="O251" s="19"/>
      <c r="P251" s="15"/>
    </row>
    <row r="252">
      <c r="E252" s="16"/>
      <c r="O252" s="19"/>
      <c r="P252" s="15"/>
    </row>
    <row r="253">
      <c r="E253" s="16"/>
      <c r="O253" s="19"/>
      <c r="P253" s="15"/>
    </row>
    <row r="254">
      <c r="E254" s="16"/>
      <c r="O254" s="19"/>
      <c r="P254" s="15"/>
    </row>
    <row r="255">
      <c r="E255" s="16"/>
      <c r="O255" s="19"/>
      <c r="P255" s="15"/>
    </row>
    <row r="256">
      <c r="E256" s="16"/>
      <c r="O256" s="19"/>
      <c r="P256" s="15"/>
    </row>
    <row r="257">
      <c r="E257" s="16"/>
      <c r="O257" s="19"/>
      <c r="P257" s="15"/>
    </row>
    <row r="258">
      <c r="E258" s="16"/>
      <c r="O258" s="19"/>
      <c r="P258" s="15"/>
    </row>
    <row r="259">
      <c r="E259" s="16"/>
      <c r="O259" s="19"/>
      <c r="P259" s="15"/>
    </row>
    <row r="260">
      <c r="E260" s="16"/>
      <c r="O260" s="19"/>
      <c r="P260" s="15"/>
    </row>
    <row r="261">
      <c r="E261" s="16"/>
      <c r="O261" s="19"/>
      <c r="P261" s="15"/>
    </row>
    <row r="262">
      <c r="E262" s="16"/>
      <c r="O262" s="19"/>
      <c r="P262" s="15"/>
    </row>
    <row r="263">
      <c r="E263" s="16"/>
      <c r="O263" s="19"/>
      <c r="P263" s="15"/>
    </row>
    <row r="264">
      <c r="E264" s="16"/>
      <c r="O264" s="19"/>
      <c r="P264" s="15"/>
    </row>
    <row r="265">
      <c r="E265" s="16"/>
      <c r="O265" s="19"/>
      <c r="P265" s="15"/>
    </row>
    <row r="266">
      <c r="E266" s="16"/>
      <c r="O266" s="19"/>
      <c r="P266" s="15"/>
    </row>
    <row r="267">
      <c r="E267" s="16"/>
      <c r="O267" s="19"/>
      <c r="P267" s="15"/>
    </row>
    <row r="268">
      <c r="E268" s="16"/>
      <c r="O268" s="19"/>
      <c r="P268" s="15"/>
    </row>
    <row r="269">
      <c r="E269" s="16"/>
      <c r="O269" s="19"/>
      <c r="P269" s="15"/>
    </row>
    <row r="270">
      <c r="E270" s="16"/>
      <c r="O270" s="19"/>
      <c r="P270" s="15"/>
    </row>
    <row r="271">
      <c r="E271" s="16"/>
      <c r="O271" s="19"/>
      <c r="P271" s="15"/>
    </row>
    <row r="272">
      <c r="E272" s="16"/>
      <c r="O272" s="19"/>
      <c r="P272" s="15"/>
    </row>
    <row r="273">
      <c r="E273" s="16"/>
      <c r="O273" s="19"/>
      <c r="P273" s="15"/>
    </row>
    <row r="274">
      <c r="E274" s="16"/>
      <c r="O274" s="19"/>
      <c r="P274" s="15"/>
    </row>
    <row r="275">
      <c r="E275" s="16"/>
      <c r="O275" s="19"/>
      <c r="P275" s="15"/>
    </row>
    <row r="276">
      <c r="E276" s="16"/>
      <c r="O276" s="19"/>
      <c r="P276" s="15"/>
    </row>
    <row r="277">
      <c r="E277" s="16"/>
      <c r="O277" s="19"/>
      <c r="P277" s="15"/>
    </row>
    <row r="278">
      <c r="E278" s="16"/>
      <c r="O278" s="19"/>
      <c r="P278" s="15"/>
    </row>
    <row r="279">
      <c r="E279" s="16"/>
      <c r="O279" s="19"/>
      <c r="P279" s="15"/>
    </row>
    <row r="280">
      <c r="E280" s="16"/>
      <c r="O280" s="19"/>
      <c r="P280" s="15"/>
    </row>
    <row r="281">
      <c r="E281" s="16"/>
      <c r="O281" s="19"/>
      <c r="P281" s="15"/>
    </row>
    <row r="282">
      <c r="E282" s="16"/>
      <c r="O282" s="19"/>
      <c r="P282" s="15"/>
    </row>
    <row r="283">
      <c r="E283" s="16"/>
      <c r="O283" s="19"/>
      <c r="P283" s="15"/>
    </row>
    <row r="284">
      <c r="E284" s="16"/>
      <c r="O284" s="19"/>
      <c r="P284" s="15"/>
    </row>
    <row r="285">
      <c r="E285" s="16"/>
      <c r="O285" s="19"/>
      <c r="P285" s="15"/>
    </row>
    <row r="286">
      <c r="E286" s="16"/>
      <c r="O286" s="19"/>
      <c r="P286" s="15"/>
    </row>
    <row r="287">
      <c r="E287" s="16"/>
      <c r="O287" s="19"/>
      <c r="P287" s="15"/>
    </row>
    <row r="288">
      <c r="E288" s="16"/>
      <c r="O288" s="19"/>
      <c r="P288" s="15"/>
    </row>
    <row r="289">
      <c r="E289" s="16"/>
      <c r="O289" s="19"/>
      <c r="P289" s="15"/>
    </row>
    <row r="290">
      <c r="E290" s="16"/>
      <c r="O290" s="19"/>
      <c r="P290" s="15"/>
    </row>
    <row r="291">
      <c r="E291" s="16"/>
      <c r="O291" s="19"/>
      <c r="P291" s="15"/>
    </row>
    <row r="292">
      <c r="E292" s="16"/>
      <c r="O292" s="19"/>
      <c r="P292" s="15"/>
    </row>
    <row r="293">
      <c r="E293" s="16"/>
      <c r="O293" s="19"/>
      <c r="P293" s="15"/>
    </row>
    <row r="294">
      <c r="E294" s="16"/>
      <c r="O294" s="19"/>
      <c r="P294" s="15"/>
    </row>
    <row r="295">
      <c r="E295" s="16"/>
      <c r="O295" s="19"/>
      <c r="P295" s="15"/>
    </row>
    <row r="296">
      <c r="E296" s="16"/>
      <c r="O296" s="19"/>
      <c r="P296" s="15"/>
    </row>
    <row r="297">
      <c r="E297" s="16"/>
      <c r="O297" s="19"/>
      <c r="P297" s="15"/>
    </row>
    <row r="298">
      <c r="E298" s="16"/>
      <c r="O298" s="19"/>
      <c r="P298" s="15"/>
    </row>
    <row r="299">
      <c r="E299" s="16"/>
      <c r="O299" s="19"/>
      <c r="P299" s="15"/>
    </row>
    <row r="300">
      <c r="E300" s="16"/>
      <c r="O300" s="19"/>
      <c r="P300" s="15"/>
    </row>
    <row r="301">
      <c r="E301" s="16"/>
      <c r="O301" s="19"/>
      <c r="P301" s="15"/>
    </row>
    <row r="302">
      <c r="E302" s="16"/>
      <c r="O302" s="19"/>
      <c r="P302" s="15"/>
    </row>
    <row r="303">
      <c r="E303" s="16"/>
      <c r="O303" s="19"/>
      <c r="P303" s="15"/>
    </row>
    <row r="304">
      <c r="E304" s="16"/>
      <c r="O304" s="19"/>
      <c r="P304" s="15"/>
    </row>
    <row r="305">
      <c r="E305" s="16"/>
      <c r="O305" s="19"/>
      <c r="P305" s="15"/>
    </row>
    <row r="306">
      <c r="E306" s="16"/>
      <c r="O306" s="19"/>
      <c r="P306" s="15"/>
    </row>
    <row r="307">
      <c r="E307" s="16"/>
      <c r="O307" s="19"/>
      <c r="P307" s="15"/>
    </row>
    <row r="308">
      <c r="E308" s="16"/>
      <c r="O308" s="19"/>
      <c r="P308" s="15"/>
    </row>
    <row r="309">
      <c r="E309" s="16"/>
      <c r="O309" s="19"/>
      <c r="P309" s="15"/>
    </row>
    <row r="310">
      <c r="E310" s="16"/>
      <c r="O310" s="19"/>
      <c r="P310" s="15"/>
    </row>
    <row r="311">
      <c r="E311" s="16"/>
      <c r="O311" s="19"/>
      <c r="P311" s="15"/>
    </row>
    <row r="312">
      <c r="E312" s="16"/>
      <c r="O312" s="19"/>
      <c r="P312" s="15"/>
    </row>
    <row r="313">
      <c r="E313" s="16"/>
      <c r="O313" s="19"/>
      <c r="P313" s="15"/>
    </row>
    <row r="314">
      <c r="E314" s="16"/>
      <c r="O314" s="19"/>
      <c r="P314" s="15"/>
    </row>
    <row r="315">
      <c r="E315" s="16"/>
      <c r="O315" s="19"/>
      <c r="P315" s="15"/>
    </row>
    <row r="316">
      <c r="E316" s="16"/>
      <c r="O316" s="19"/>
      <c r="P316" s="15"/>
    </row>
    <row r="317">
      <c r="E317" s="16"/>
      <c r="O317" s="19"/>
      <c r="P317" s="15"/>
    </row>
    <row r="318">
      <c r="E318" s="16"/>
      <c r="O318" s="19"/>
      <c r="P318" s="15"/>
    </row>
    <row r="319">
      <c r="E319" s="16"/>
      <c r="O319" s="19"/>
      <c r="P319" s="15"/>
    </row>
    <row r="320">
      <c r="E320" s="16"/>
      <c r="O320" s="19"/>
      <c r="P320" s="15"/>
    </row>
    <row r="321">
      <c r="E321" s="16"/>
      <c r="O321" s="19"/>
      <c r="P321" s="15"/>
    </row>
    <row r="322">
      <c r="E322" s="16"/>
      <c r="O322" s="19"/>
      <c r="P322" s="15"/>
    </row>
    <row r="323">
      <c r="E323" s="16"/>
      <c r="O323" s="19"/>
      <c r="P323" s="15"/>
    </row>
    <row r="324">
      <c r="E324" s="16"/>
      <c r="O324" s="19"/>
      <c r="P324" s="15"/>
    </row>
    <row r="325">
      <c r="E325" s="16"/>
      <c r="O325" s="19"/>
      <c r="P325" s="15"/>
    </row>
    <row r="326">
      <c r="E326" s="16"/>
      <c r="O326" s="19"/>
      <c r="P326" s="15"/>
    </row>
    <row r="327">
      <c r="E327" s="16"/>
      <c r="O327" s="19"/>
      <c r="P327" s="15"/>
    </row>
    <row r="328">
      <c r="E328" s="16"/>
      <c r="O328" s="19"/>
      <c r="P328" s="15"/>
    </row>
    <row r="329">
      <c r="E329" s="16"/>
      <c r="O329" s="19"/>
      <c r="P329" s="15"/>
    </row>
    <row r="330">
      <c r="E330" s="16"/>
      <c r="O330" s="19"/>
      <c r="P330" s="15"/>
    </row>
    <row r="331">
      <c r="E331" s="16"/>
      <c r="O331" s="19"/>
      <c r="P331" s="15"/>
    </row>
    <row r="332">
      <c r="E332" s="16"/>
      <c r="O332" s="19"/>
      <c r="P332" s="15"/>
    </row>
    <row r="333">
      <c r="E333" s="16"/>
      <c r="O333" s="19"/>
      <c r="P333" s="15"/>
    </row>
    <row r="334">
      <c r="E334" s="16"/>
      <c r="O334" s="19"/>
      <c r="P334" s="15"/>
    </row>
    <row r="335">
      <c r="E335" s="16"/>
      <c r="O335" s="19"/>
      <c r="P335" s="15"/>
    </row>
    <row r="336">
      <c r="E336" s="16"/>
      <c r="O336" s="19"/>
      <c r="P336" s="15"/>
    </row>
    <row r="337">
      <c r="E337" s="16"/>
      <c r="O337" s="19"/>
      <c r="P337" s="15"/>
    </row>
    <row r="338">
      <c r="E338" s="16"/>
      <c r="O338" s="19"/>
      <c r="P338" s="15"/>
    </row>
    <row r="339">
      <c r="E339" s="16"/>
      <c r="O339" s="19"/>
      <c r="P339" s="15"/>
    </row>
    <row r="340">
      <c r="E340" s="16"/>
      <c r="O340" s="19"/>
      <c r="P340" s="15"/>
    </row>
    <row r="341">
      <c r="E341" s="16"/>
      <c r="O341" s="19"/>
      <c r="P341" s="15"/>
    </row>
    <row r="342">
      <c r="E342" s="16"/>
      <c r="O342" s="19"/>
      <c r="P342" s="15"/>
    </row>
    <row r="343">
      <c r="E343" s="16"/>
      <c r="O343" s="19"/>
      <c r="P343" s="15"/>
    </row>
    <row r="344">
      <c r="E344" s="16"/>
      <c r="O344" s="19"/>
      <c r="P344" s="15"/>
    </row>
    <row r="345">
      <c r="E345" s="16"/>
      <c r="O345" s="19"/>
      <c r="P345" s="15"/>
    </row>
    <row r="346">
      <c r="E346" s="16"/>
      <c r="O346" s="19"/>
      <c r="P346" s="15"/>
    </row>
    <row r="347">
      <c r="E347" s="16"/>
      <c r="O347" s="19"/>
      <c r="P347" s="15"/>
    </row>
    <row r="348">
      <c r="E348" s="16"/>
      <c r="O348" s="19"/>
      <c r="P348" s="15"/>
    </row>
    <row r="349">
      <c r="E349" s="16"/>
      <c r="O349" s="19"/>
      <c r="P349" s="15"/>
    </row>
    <row r="350">
      <c r="E350" s="16"/>
      <c r="O350" s="19"/>
      <c r="P350" s="15"/>
    </row>
    <row r="351">
      <c r="E351" s="16"/>
      <c r="O351" s="19"/>
      <c r="P351" s="15"/>
    </row>
    <row r="352">
      <c r="E352" s="16"/>
      <c r="O352" s="19"/>
      <c r="P352" s="15"/>
    </row>
    <row r="353">
      <c r="E353" s="16"/>
      <c r="O353" s="19"/>
      <c r="P353" s="15"/>
    </row>
    <row r="354">
      <c r="E354" s="16"/>
      <c r="O354" s="19"/>
      <c r="P354" s="15"/>
    </row>
    <row r="355">
      <c r="E355" s="16"/>
      <c r="O355" s="19"/>
      <c r="P355" s="15"/>
    </row>
    <row r="356">
      <c r="E356" s="16"/>
      <c r="O356" s="19"/>
      <c r="P356" s="15"/>
    </row>
    <row r="357">
      <c r="E357" s="16"/>
      <c r="O357" s="19"/>
      <c r="P357" s="15"/>
    </row>
    <row r="358">
      <c r="E358" s="16"/>
      <c r="O358" s="19"/>
      <c r="P358" s="15"/>
    </row>
    <row r="359">
      <c r="E359" s="16"/>
      <c r="O359" s="19"/>
      <c r="P359" s="15"/>
    </row>
    <row r="360">
      <c r="E360" s="16"/>
      <c r="O360" s="19"/>
      <c r="P360" s="15"/>
    </row>
    <row r="361">
      <c r="E361" s="16"/>
      <c r="O361" s="19"/>
      <c r="P361" s="15"/>
    </row>
    <row r="362">
      <c r="E362" s="16"/>
      <c r="O362" s="19"/>
      <c r="P362" s="15"/>
    </row>
    <row r="363">
      <c r="E363" s="16"/>
      <c r="O363" s="19"/>
      <c r="P363" s="15"/>
    </row>
    <row r="364">
      <c r="E364" s="16"/>
      <c r="O364" s="19"/>
      <c r="P364" s="15"/>
    </row>
    <row r="365">
      <c r="E365" s="16"/>
      <c r="O365" s="19"/>
      <c r="P365" s="15"/>
    </row>
    <row r="366">
      <c r="E366" s="16"/>
      <c r="O366" s="19"/>
      <c r="P366" s="15"/>
    </row>
    <row r="367">
      <c r="E367" s="16"/>
      <c r="O367" s="19"/>
      <c r="P367" s="15"/>
    </row>
    <row r="368">
      <c r="E368" s="16"/>
      <c r="O368" s="19"/>
      <c r="P368" s="15"/>
    </row>
    <row r="369">
      <c r="E369" s="16"/>
      <c r="O369" s="19"/>
      <c r="P369" s="15"/>
    </row>
    <row r="370">
      <c r="E370" s="16"/>
      <c r="O370" s="19"/>
      <c r="P370" s="15"/>
    </row>
    <row r="371">
      <c r="E371" s="16"/>
      <c r="O371" s="19"/>
      <c r="P371" s="15"/>
    </row>
    <row r="372">
      <c r="E372" s="16"/>
      <c r="O372" s="19"/>
      <c r="P372" s="15"/>
    </row>
    <row r="373">
      <c r="E373" s="16"/>
      <c r="O373" s="19"/>
      <c r="P373" s="15"/>
    </row>
    <row r="374">
      <c r="E374" s="16"/>
      <c r="O374" s="19"/>
      <c r="P374" s="15"/>
    </row>
    <row r="375">
      <c r="E375" s="16"/>
      <c r="O375" s="19"/>
      <c r="P375" s="15"/>
    </row>
    <row r="376">
      <c r="E376" s="16"/>
      <c r="O376" s="19"/>
      <c r="P376" s="15"/>
    </row>
    <row r="377">
      <c r="E377" s="16"/>
      <c r="O377" s="19"/>
      <c r="P377" s="15"/>
    </row>
    <row r="378">
      <c r="E378" s="16"/>
      <c r="O378" s="19"/>
      <c r="P378" s="15"/>
    </row>
    <row r="379">
      <c r="E379" s="16"/>
      <c r="O379" s="19"/>
      <c r="P379" s="15"/>
    </row>
    <row r="380">
      <c r="E380" s="16"/>
      <c r="O380" s="19"/>
      <c r="P380" s="15"/>
    </row>
    <row r="381">
      <c r="E381" s="16"/>
      <c r="O381" s="19"/>
      <c r="P381" s="15"/>
    </row>
    <row r="382">
      <c r="E382" s="16"/>
      <c r="O382" s="19"/>
      <c r="P382" s="15"/>
    </row>
    <row r="383">
      <c r="E383" s="16"/>
      <c r="O383" s="19"/>
      <c r="P383" s="15"/>
    </row>
    <row r="384">
      <c r="E384" s="16"/>
      <c r="O384" s="19"/>
      <c r="P384" s="15"/>
    </row>
    <row r="385">
      <c r="E385" s="16"/>
      <c r="O385" s="19"/>
      <c r="P385" s="15"/>
    </row>
    <row r="386">
      <c r="E386" s="16"/>
      <c r="O386" s="19"/>
      <c r="P386" s="15"/>
    </row>
    <row r="387">
      <c r="E387" s="16"/>
      <c r="O387" s="19"/>
      <c r="P387" s="15"/>
    </row>
    <row r="388">
      <c r="E388" s="16"/>
      <c r="O388" s="19"/>
      <c r="P388" s="15"/>
    </row>
    <row r="389">
      <c r="E389" s="16"/>
      <c r="O389" s="19"/>
      <c r="P389" s="15"/>
    </row>
    <row r="390">
      <c r="E390" s="16"/>
      <c r="O390" s="19"/>
      <c r="P390" s="15"/>
    </row>
    <row r="391">
      <c r="E391" s="16"/>
      <c r="O391" s="19"/>
      <c r="P391" s="15"/>
    </row>
    <row r="392">
      <c r="E392" s="16"/>
      <c r="O392" s="19"/>
      <c r="P392" s="15"/>
    </row>
    <row r="393">
      <c r="E393" s="16"/>
      <c r="O393" s="19"/>
      <c r="P393" s="15"/>
    </row>
    <row r="394">
      <c r="E394" s="16"/>
      <c r="O394" s="19"/>
      <c r="P394" s="15"/>
    </row>
    <row r="395">
      <c r="E395" s="16"/>
      <c r="O395" s="19"/>
      <c r="P395" s="15"/>
    </row>
    <row r="396">
      <c r="E396" s="16"/>
      <c r="O396" s="19"/>
      <c r="P396" s="15"/>
    </row>
    <row r="397">
      <c r="E397" s="16"/>
      <c r="O397" s="19"/>
      <c r="P397" s="15"/>
    </row>
    <row r="398">
      <c r="E398" s="16"/>
      <c r="O398" s="19"/>
      <c r="P398" s="15"/>
    </row>
    <row r="399">
      <c r="E399" s="16"/>
      <c r="O399" s="19"/>
      <c r="P399" s="15"/>
    </row>
    <row r="400">
      <c r="E400" s="16"/>
      <c r="O400" s="19"/>
      <c r="P400" s="15"/>
    </row>
    <row r="401">
      <c r="E401" s="16"/>
      <c r="O401" s="19"/>
      <c r="P401" s="15"/>
    </row>
    <row r="402">
      <c r="E402" s="16"/>
      <c r="O402" s="19"/>
      <c r="P402" s="15"/>
    </row>
    <row r="403">
      <c r="E403" s="16"/>
      <c r="O403" s="19"/>
      <c r="P403" s="15"/>
    </row>
    <row r="404">
      <c r="E404" s="16"/>
      <c r="O404" s="19"/>
      <c r="P404" s="15"/>
    </row>
    <row r="405">
      <c r="E405" s="16"/>
      <c r="O405" s="19"/>
      <c r="P405" s="15"/>
    </row>
    <row r="406">
      <c r="E406" s="16"/>
      <c r="O406" s="19"/>
      <c r="P406" s="15"/>
    </row>
    <row r="407">
      <c r="E407" s="16"/>
      <c r="O407" s="19"/>
      <c r="P407" s="15"/>
    </row>
    <row r="408">
      <c r="E408" s="16"/>
      <c r="O408" s="19"/>
      <c r="P408" s="15"/>
    </row>
    <row r="409">
      <c r="E409" s="16"/>
      <c r="O409" s="19"/>
      <c r="P409" s="15"/>
    </row>
    <row r="410">
      <c r="E410" s="16"/>
      <c r="O410" s="19"/>
      <c r="P410" s="15"/>
    </row>
    <row r="411">
      <c r="E411" s="16"/>
      <c r="O411" s="19"/>
      <c r="P411" s="15"/>
    </row>
    <row r="412">
      <c r="E412" s="16"/>
      <c r="O412" s="19"/>
      <c r="P412" s="15"/>
    </row>
    <row r="413">
      <c r="E413" s="16"/>
      <c r="O413" s="19"/>
      <c r="P413" s="15"/>
    </row>
    <row r="414">
      <c r="E414" s="16"/>
      <c r="O414" s="19"/>
      <c r="P414" s="15"/>
    </row>
    <row r="415">
      <c r="E415" s="16"/>
      <c r="O415" s="19"/>
      <c r="P415" s="15"/>
    </row>
    <row r="416">
      <c r="E416" s="16"/>
      <c r="O416" s="19"/>
      <c r="P416" s="15"/>
    </row>
    <row r="417">
      <c r="E417" s="16"/>
      <c r="O417" s="19"/>
      <c r="P417" s="15"/>
    </row>
    <row r="418">
      <c r="E418" s="16"/>
      <c r="O418" s="19"/>
      <c r="P418" s="15"/>
    </row>
    <row r="419">
      <c r="E419" s="16"/>
      <c r="O419" s="19"/>
      <c r="P419" s="15"/>
    </row>
    <row r="420">
      <c r="E420" s="16"/>
      <c r="O420" s="19"/>
      <c r="P420" s="15"/>
    </row>
    <row r="421">
      <c r="E421" s="16"/>
      <c r="O421" s="19"/>
      <c r="P421" s="15"/>
    </row>
    <row r="422">
      <c r="E422" s="16"/>
      <c r="O422" s="19"/>
      <c r="P422" s="15"/>
    </row>
    <row r="423">
      <c r="E423" s="16"/>
      <c r="O423" s="19"/>
      <c r="P423" s="15"/>
    </row>
    <row r="424">
      <c r="E424" s="16"/>
      <c r="O424" s="19"/>
      <c r="P424" s="15"/>
    </row>
    <row r="425">
      <c r="E425" s="16"/>
      <c r="O425" s="19"/>
      <c r="P425" s="15"/>
    </row>
    <row r="426">
      <c r="E426" s="16"/>
      <c r="O426" s="19"/>
      <c r="P426" s="15"/>
    </row>
    <row r="427">
      <c r="E427" s="16"/>
      <c r="O427" s="19"/>
      <c r="P427" s="15"/>
    </row>
    <row r="428">
      <c r="E428" s="16"/>
      <c r="O428" s="19"/>
      <c r="P428" s="15"/>
    </row>
    <row r="429">
      <c r="E429" s="16"/>
      <c r="O429" s="19"/>
      <c r="P429" s="15"/>
    </row>
    <row r="430">
      <c r="E430" s="16"/>
      <c r="O430" s="19"/>
      <c r="P430" s="15"/>
    </row>
    <row r="431">
      <c r="E431" s="16"/>
      <c r="O431" s="19"/>
      <c r="P431" s="15"/>
    </row>
    <row r="432">
      <c r="E432" s="16"/>
      <c r="O432" s="19"/>
      <c r="P432" s="15"/>
    </row>
    <row r="433">
      <c r="E433" s="16"/>
      <c r="O433" s="19"/>
      <c r="P433" s="15"/>
    </row>
    <row r="434">
      <c r="E434" s="16"/>
      <c r="O434" s="19"/>
      <c r="P434" s="15"/>
    </row>
    <row r="435">
      <c r="E435" s="16"/>
      <c r="O435" s="19"/>
      <c r="P435" s="15"/>
    </row>
    <row r="436">
      <c r="E436" s="16"/>
      <c r="O436" s="19"/>
      <c r="P436" s="15"/>
    </row>
    <row r="437">
      <c r="E437" s="16"/>
      <c r="O437" s="19"/>
      <c r="P437" s="15"/>
    </row>
    <row r="438">
      <c r="E438" s="16"/>
      <c r="O438" s="19"/>
      <c r="P438" s="15"/>
    </row>
    <row r="439">
      <c r="E439" s="16"/>
      <c r="O439" s="19"/>
      <c r="P439" s="15"/>
    </row>
    <row r="440">
      <c r="E440" s="16"/>
      <c r="O440" s="19"/>
      <c r="P440" s="15"/>
    </row>
    <row r="441">
      <c r="E441" s="16"/>
      <c r="O441" s="19"/>
      <c r="P441" s="15"/>
    </row>
    <row r="442">
      <c r="E442" s="16"/>
      <c r="O442" s="19"/>
      <c r="P442" s="15"/>
    </row>
    <row r="443">
      <c r="E443" s="16"/>
      <c r="O443" s="19"/>
      <c r="P443" s="15"/>
    </row>
    <row r="444">
      <c r="E444" s="16"/>
      <c r="O444" s="19"/>
      <c r="P444" s="15"/>
    </row>
    <row r="445">
      <c r="E445" s="16"/>
      <c r="O445" s="19"/>
      <c r="P445" s="15"/>
    </row>
    <row r="446">
      <c r="E446" s="16"/>
      <c r="O446" s="19"/>
      <c r="P446" s="15"/>
    </row>
    <row r="447">
      <c r="E447" s="16"/>
      <c r="O447" s="19"/>
      <c r="P447" s="15"/>
    </row>
    <row r="448">
      <c r="E448" s="16"/>
      <c r="O448" s="19"/>
      <c r="P448" s="15"/>
    </row>
    <row r="449">
      <c r="E449" s="16"/>
      <c r="O449" s="19"/>
      <c r="P449" s="15"/>
    </row>
    <row r="450">
      <c r="E450" s="16"/>
      <c r="O450" s="19"/>
      <c r="P450" s="15"/>
    </row>
    <row r="451">
      <c r="E451" s="16"/>
      <c r="O451" s="19"/>
      <c r="P451" s="15"/>
    </row>
    <row r="452">
      <c r="E452" s="16"/>
      <c r="O452" s="19"/>
      <c r="P452" s="15"/>
    </row>
    <row r="453">
      <c r="E453" s="16"/>
      <c r="O453" s="19"/>
      <c r="P453" s="15"/>
    </row>
    <row r="454">
      <c r="E454" s="16"/>
      <c r="O454" s="19"/>
      <c r="P454" s="15"/>
    </row>
    <row r="455">
      <c r="E455" s="16"/>
      <c r="O455" s="19"/>
      <c r="P455" s="15"/>
    </row>
    <row r="456">
      <c r="E456" s="16"/>
      <c r="O456" s="19"/>
      <c r="P456" s="15"/>
    </row>
    <row r="457">
      <c r="E457" s="16"/>
      <c r="O457" s="19"/>
      <c r="P457" s="15"/>
    </row>
    <row r="458">
      <c r="E458" s="16"/>
      <c r="O458" s="19"/>
      <c r="P458" s="15"/>
    </row>
    <row r="459">
      <c r="E459" s="16"/>
      <c r="O459" s="19"/>
      <c r="P459" s="15"/>
    </row>
    <row r="460">
      <c r="E460" s="16"/>
      <c r="O460" s="19"/>
      <c r="P460" s="15"/>
    </row>
    <row r="461">
      <c r="E461" s="16"/>
      <c r="O461" s="19"/>
      <c r="P461" s="15"/>
    </row>
    <row r="462">
      <c r="E462" s="16"/>
      <c r="O462" s="19"/>
      <c r="P462" s="15"/>
    </row>
    <row r="463">
      <c r="E463" s="16"/>
      <c r="O463" s="19"/>
      <c r="P463" s="15"/>
    </row>
    <row r="464">
      <c r="E464" s="16"/>
      <c r="O464" s="19"/>
      <c r="P464" s="15"/>
    </row>
    <row r="465">
      <c r="E465" s="16"/>
      <c r="O465" s="19"/>
      <c r="P465" s="15"/>
    </row>
    <row r="466">
      <c r="E466" s="16"/>
      <c r="O466" s="19"/>
      <c r="P466" s="15"/>
    </row>
    <row r="467">
      <c r="E467" s="16"/>
      <c r="O467" s="19"/>
      <c r="P467" s="15"/>
    </row>
    <row r="468">
      <c r="E468" s="16"/>
      <c r="O468" s="19"/>
      <c r="P468" s="15"/>
    </row>
    <row r="469">
      <c r="E469" s="16"/>
      <c r="O469" s="19"/>
      <c r="P469" s="15"/>
    </row>
    <row r="470">
      <c r="E470" s="16"/>
      <c r="O470" s="19"/>
      <c r="P470" s="15"/>
    </row>
    <row r="471">
      <c r="E471" s="16"/>
      <c r="O471" s="19"/>
      <c r="P471" s="15"/>
    </row>
    <row r="472">
      <c r="E472" s="16"/>
      <c r="O472" s="19"/>
      <c r="P472" s="15"/>
    </row>
    <row r="473">
      <c r="E473" s="16"/>
      <c r="O473" s="19"/>
      <c r="P473" s="15"/>
    </row>
    <row r="474">
      <c r="E474" s="16"/>
      <c r="O474" s="19"/>
      <c r="P474" s="15"/>
    </row>
    <row r="475">
      <c r="E475" s="16"/>
      <c r="O475" s="19"/>
      <c r="P475" s="15"/>
    </row>
    <row r="476">
      <c r="E476" s="16"/>
      <c r="O476" s="19"/>
      <c r="P476" s="15"/>
    </row>
    <row r="477">
      <c r="E477" s="16"/>
      <c r="O477" s="19"/>
      <c r="P477" s="15"/>
    </row>
    <row r="478">
      <c r="E478" s="16"/>
      <c r="O478" s="19"/>
      <c r="P478" s="15"/>
    </row>
    <row r="479">
      <c r="E479" s="16"/>
      <c r="O479" s="19"/>
      <c r="P479" s="15"/>
    </row>
    <row r="480">
      <c r="E480" s="16"/>
      <c r="O480" s="19"/>
      <c r="P480" s="15"/>
    </row>
    <row r="481">
      <c r="E481" s="16"/>
      <c r="O481" s="19"/>
      <c r="P481" s="15"/>
    </row>
    <row r="482">
      <c r="E482" s="16"/>
      <c r="O482" s="19"/>
      <c r="P482" s="15"/>
    </row>
    <row r="483">
      <c r="E483" s="16"/>
      <c r="O483" s="19"/>
      <c r="P483" s="15"/>
    </row>
    <row r="484">
      <c r="E484" s="16"/>
      <c r="O484" s="19"/>
      <c r="P484" s="15"/>
    </row>
    <row r="485">
      <c r="E485" s="16"/>
      <c r="O485" s="19"/>
      <c r="P485" s="15"/>
    </row>
    <row r="486">
      <c r="E486" s="16"/>
      <c r="O486" s="19"/>
      <c r="P486" s="15"/>
    </row>
    <row r="487">
      <c r="E487" s="16"/>
      <c r="O487" s="19"/>
      <c r="P487" s="15"/>
    </row>
    <row r="488">
      <c r="E488" s="16"/>
      <c r="O488" s="19"/>
      <c r="P488" s="15"/>
    </row>
    <row r="489">
      <c r="E489" s="16"/>
      <c r="O489" s="19"/>
      <c r="P489" s="15"/>
    </row>
    <row r="490">
      <c r="E490" s="16"/>
      <c r="O490" s="19"/>
      <c r="P490" s="15"/>
    </row>
    <row r="491">
      <c r="E491" s="16"/>
      <c r="O491" s="19"/>
      <c r="P491" s="15"/>
    </row>
    <row r="492">
      <c r="E492" s="16"/>
      <c r="O492" s="19"/>
      <c r="P492" s="15"/>
    </row>
    <row r="493">
      <c r="E493" s="16"/>
      <c r="O493" s="19"/>
      <c r="P493" s="15"/>
    </row>
    <row r="494">
      <c r="E494" s="16"/>
      <c r="O494" s="19"/>
      <c r="P494" s="15"/>
    </row>
    <row r="495">
      <c r="E495" s="16"/>
      <c r="O495" s="19"/>
      <c r="P495" s="15"/>
    </row>
    <row r="496">
      <c r="E496" s="16"/>
      <c r="O496" s="19"/>
      <c r="P496" s="15"/>
    </row>
    <row r="497">
      <c r="E497" s="16"/>
      <c r="O497" s="19"/>
      <c r="P497" s="15"/>
    </row>
    <row r="498">
      <c r="E498" s="16"/>
      <c r="O498" s="19"/>
      <c r="P498" s="15"/>
    </row>
    <row r="499">
      <c r="E499" s="16"/>
      <c r="O499" s="19"/>
      <c r="P499" s="15"/>
    </row>
    <row r="500">
      <c r="E500" s="16"/>
      <c r="O500" s="19"/>
      <c r="P500" s="15"/>
    </row>
    <row r="501">
      <c r="E501" s="16"/>
      <c r="O501" s="19"/>
      <c r="P501" s="15"/>
    </row>
    <row r="502">
      <c r="E502" s="16"/>
      <c r="O502" s="19"/>
      <c r="P502" s="15"/>
    </row>
    <row r="503">
      <c r="E503" s="16"/>
      <c r="O503" s="19"/>
      <c r="P503" s="15"/>
    </row>
    <row r="504">
      <c r="E504" s="16"/>
      <c r="O504" s="19"/>
      <c r="P504" s="15"/>
    </row>
    <row r="505">
      <c r="E505" s="16"/>
      <c r="O505" s="19"/>
      <c r="P505" s="15"/>
    </row>
    <row r="506">
      <c r="E506" s="16"/>
      <c r="O506" s="19"/>
      <c r="P506" s="15"/>
    </row>
    <row r="507">
      <c r="E507" s="16"/>
      <c r="O507" s="19"/>
      <c r="P507" s="15"/>
    </row>
    <row r="508">
      <c r="E508" s="16"/>
      <c r="O508" s="19"/>
      <c r="P508" s="15"/>
    </row>
    <row r="509">
      <c r="E509" s="16"/>
      <c r="O509" s="19"/>
      <c r="P509" s="15"/>
    </row>
    <row r="510">
      <c r="E510" s="16"/>
      <c r="O510" s="19"/>
      <c r="P510" s="15"/>
    </row>
    <row r="511">
      <c r="E511" s="16"/>
      <c r="O511" s="19"/>
      <c r="P511" s="15"/>
    </row>
    <row r="512">
      <c r="E512" s="16"/>
      <c r="O512" s="19"/>
      <c r="P512" s="15"/>
    </row>
    <row r="513">
      <c r="E513" s="16"/>
      <c r="O513" s="19"/>
      <c r="P513" s="15"/>
    </row>
    <row r="514">
      <c r="E514" s="16"/>
      <c r="O514" s="19"/>
      <c r="P514" s="15"/>
    </row>
    <row r="515">
      <c r="E515" s="16"/>
      <c r="O515" s="19"/>
      <c r="P515" s="15"/>
    </row>
    <row r="516">
      <c r="E516" s="16"/>
      <c r="O516" s="19"/>
      <c r="P516" s="15"/>
    </row>
    <row r="517">
      <c r="E517" s="16"/>
      <c r="O517" s="19"/>
      <c r="P517" s="15"/>
    </row>
    <row r="518">
      <c r="E518" s="16"/>
      <c r="O518" s="19"/>
      <c r="P518" s="15"/>
    </row>
    <row r="519">
      <c r="E519" s="16"/>
      <c r="O519" s="19"/>
      <c r="P519" s="15"/>
    </row>
    <row r="520">
      <c r="E520" s="16"/>
      <c r="O520" s="19"/>
      <c r="P520" s="15"/>
    </row>
    <row r="521">
      <c r="E521" s="16"/>
      <c r="O521" s="19"/>
      <c r="P521" s="15"/>
    </row>
    <row r="522">
      <c r="E522" s="16"/>
      <c r="O522" s="19"/>
      <c r="P522" s="15"/>
    </row>
    <row r="523">
      <c r="E523" s="16"/>
      <c r="O523" s="19"/>
      <c r="P523" s="15"/>
    </row>
    <row r="524">
      <c r="E524" s="16"/>
      <c r="O524" s="19"/>
      <c r="P524" s="15"/>
    </row>
    <row r="525">
      <c r="E525" s="16"/>
      <c r="O525" s="19"/>
      <c r="P525" s="15"/>
    </row>
    <row r="526">
      <c r="E526" s="16"/>
      <c r="O526" s="19"/>
      <c r="P526" s="15"/>
    </row>
    <row r="527">
      <c r="E527" s="16"/>
      <c r="O527" s="19"/>
      <c r="P527" s="15"/>
    </row>
    <row r="528">
      <c r="E528" s="16"/>
      <c r="O528" s="19"/>
      <c r="P528" s="15"/>
    </row>
    <row r="529">
      <c r="E529" s="16"/>
      <c r="O529" s="19"/>
      <c r="P529" s="15"/>
    </row>
    <row r="530">
      <c r="E530" s="16"/>
      <c r="O530" s="19"/>
      <c r="P530" s="15"/>
    </row>
    <row r="531">
      <c r="E531" s="16"/>
      <c r="O531" s="19"/>
      <c r="P531" s="15"/>
    </row>
    <row r="532">
      <c r="E532" s="16"/>
      <c r="O532" s="19"/>
      <c r="P532" s="15"/>
    </row>
    <row r="533">
      <c r="E533" s="16"/>
      <c r="O533" s="19"/>
      <c r="P533" s="15"/>
    </row>
    <row r="534">
      <c r="E534" s="16"/>
      <c r="O534" s="19"/>
      <c r="P534" s="15"/>
    </row>
    <row r="535">
      <c r="E535" s="16"/>
      <c r="O535" s="19"/>
      <c r="P535" s="15"/>
    </row>
    <row r="536">
      <c r="E536" s="16"/>
      <c r="O536" s="19"/>
      <c r="P536" s="15"/>
    </row>
    <row r="537">
      <c r="E537" s="16"/>
      <c r="O537" s="19"/>
      <c r="P537" s="15"/>
    </row>
    <row r="538">
      <c r="E538" s="16"/>
      <c r="O538" s="19"/>
      <c r="P538" s="15"/>
    </row>
    <row r="539">
      <c r="E539" s="16"/>
      <c r="O539" s="19"/>
      <c r="P539" s="15"/>
    </row>
    <row r="540">
      <c r="E540" s="16"/>
      <c r="O540" s="19"/>
      <c r="P540" s="15"/>
    </row>
    <row r="541">
      <c r="E541" s="16"/>
      <c r="O541" s="19"/>
      <c r="P541" s="15"/>
    </row>
    <row r="542">
      <c r="E542" s="16"/>
      <c r="O542" s="19"/>
      <c r="P542" s="15"/>
    </row>
    <row r="543">
      <c r="E543" s="16"/>
      <c r="O543" s="19"/>
      <c r="P543" s="15"/>
    </row>
    <row r="544">
      <c r="E544" s="16"/>
      <c r="O544" s="19"/>
      <c r="P544" s="15"/>
    </row>
    <row r="545">
      <c r="E545" s="16"/>
      <c r="O545" s="19"/>
      <c r="P545" s="15"/>
    </row>
    <row r="546">
      <c r="E546" s="16"/>
      <c r="O546" s="19"/>
      <c r="P546" s="15"/>
    </row>
    <row r="547">
      <c r="E547" s="16"/>
      <c r="O547" s="19"/>
      <c r="P547" s="15"/>
    </row>
    <row r="548">
      <c r="E548" s="16"/>
      <c r="O548" s="19"/>
      <c r="P548" s="15"/>
    </row>
    <row r="549">
      <c r="E549" s="16"/>
      <c r="O549" s="19"/>
      <c r="P549" s="15"/>
    </row>
    <row r="550">
      <c r="E550" s="16"/>
      <c r="O550" s="19"/>
      <c r="P550" s="15"/>
    </row>
    <row r="551">
      <c r="E551" s="16"/>
      <c r="O551" s="19"/>
      <c r="P551" s="15"/>
    </row>
    <row r="552">
      <c r="E552" s="16"/>
      <c r="O552" s="19"/>
      <c r="P552" s="15"/>
    </row>
    <row r="553">
      <c r="E553" s="16"/>
      <c r="O553" s="19"/>
      <c r="P553" s="15"/>
    </row>
    <row r="554">
      <c r="E554" s="16"/>
      <c r="O554" s="19"/>
      <c r="P554" s="15"/>
    </row>
    <row r="555">
      <c r="E555" s="16"/>
      <c r="O555" s="19"/>
      <c r="P555" s="15"/>
    </row>
    <row r="556">
      <c r="E556" s="16"/>
      <c r="O556" s="19"/>
      <c r="P556" s="15"/>
    </row>
    <row r="557">
      <c r="E557" s="16"/>
      <c r="O557" s="19"/>
      <c r="P557" s="15"/>
    </row>
    <row r="558">
      <c r="E558" s="16"/>
      <c r="O558" s="19"/>
      <c r="P558" s="15"/>
    </row>
    <row r="559">
      <c r="E559" s="16"/>
      <c r="O559" s="19"/>
      <c r="P559" s="15"/>
    </row>
    <row r="560">
      <c r="E560" s="16"/>
      <c r="O560" s="19"/>
      <c r="P560" s="15"/>
    </row>
    <row r="561">
      <c r="E561" s="16"/>
      <c r="O561" s="19"/>
      <c r="P561" s="15"/>
    </row>
    <row r="562">
      <c r="E562" s="16"/>
      <c r="O562" s="19"/>
      <c r="P562" s="15"/>
    </row>
    <row r="563">
      <c r="E563" s="16"/>
      <c r="O563" s="19"/>
      <c r="P563" s="15"/>
    </row>
    <row r="564">
      <c r="E564" s="16"/>
      <c r="O564" s="19"/>
      <c r="P564" s="15"/>
    </row>
    <row r="565">
      <c r="E565" s="16"/>
      <c r="O565" s="19"/>
      <c r="P565" s="15"/>
    </row>
    <row r="566">
      <c r="E566" s="16"/>
      <c r="O566" s="19"/>
      <c r="P566" s="15"/>
    </row>
    <row r="567">
      <c r="E567" s="16"/>
      <c r="O567" s="19"/>
      <c r="P567" s="15"/>
    </row>
    <row r="568">
      <c r="E568" s="16"/>
      <c r="O568" s="19"/>
      <c r="P568" s="15"/>
    </row>
    <row r="569">
      <c r="E569" s="16"/>
      <c r="O569" s="19"/>
      <c r="P569" s="15"/>
    </row>
    <row r="570">
      <c r="E570" s="16"/>
      <c r="O570" s="19"/>
      <c r="P570" s="15"/>
    </row>
    <row r="571">
      <c r="E571" s="16"/>
      <c r="O571" s="19"/>
      <c r="P571" s="15"/>
    </row>
    <row r="572">
      <c r="E572" s="16"/>
      <c r="O572" s="19"/>
      <c r="P572" s="15"/>
    </row>
    <row r="573">
      <c r="E573" s="16"/>
      <c r="O573" s="19"/>
      <c r="P573" s="15"/>
    </row>
    <row r="574">
      <c r="E574" s="16"/>
      <c r="O574" s="19"/>
      <c r="P574" s="15"/>
    </row>
    <row r="575">
      <c r="E575" s="16"/>
      <c r="O575" s="19"/>
      <c r="P575" s="15"/>
    </row>
    <row r="576">
      <c r="E576" s="16"/>
      <c r="O576" s="19"/>
      <c r="P576" s="15"/>
    </row>
    <row r="577">
      <c r="E577" s="16"/>
      <c r="O577" s="19"/>
      <c r="P577" s="15"/>
    </row>
    <row r="578">
      <c r="E578" s="16"/>
      <c r="O578" s="19"/>
      <c r="P578" s="15"/>
    </row>
    <row r="579">
      <c r="E579" s="16"/>
      <c r="O579" s="19"/>
      <c r="P579" s="15"/>
    </row>
    <row r="580">
      <c r="E580" s="16"/>
      <c r="O580" s="19"/>
      <c r="P580" s="15"/>
    </row>
    <row r="581">
      <c r="E581" s="16"/>
      <c r="O581" s="19"/>
      <c r="P581" s="15"/>
    </row>
    <row r="582">
      <c r="E582" s="16"/>
      <c r="O582" s="19"/>
      <c r="P582" s="15"/>
    </row>
    <row r="583">
      <c r="E583" s="16"/>
      <c r="O583" s="19"/>
      <c r="P583" s="15"/>
    </row>
    <row r="584">
      <c r="E584" s="16"/>
      <c r="O584" s="19"/>
      <c r="P584" s="15"/>
    </row>
    <row r="585">
      <c r="E585" s="16"/>
      <c r="O585" s="19"/>
      <c r="P585" s="15"/>
    </row>
    <row r="586">
      <c r="E586" s="16"/>
      <c r="O586" s="19"/>
      <c r="P586" s="15"/>
    </row>
    <row r="587">
      <c r="E587" s="16"/>
      <c r="O587" s="19"/>
      <c r="P587" s="15"/>
    </row>
    <row r="588">
      <c r="E588" s="16"/>
      <c r="O588" s="19"/>
      <c r="P588" s="15"/>
    </row>
    <row r="589">
      <c r="E589" s="16"/>
      <c r="O589" s="19"/>
      <c r="P589" s="15"/>
    </row>
    <row r="590">
      <c r="E590" s="16"/>
      <c r="O590" s="19"/>
      <c r="P590" s="15"/>
    </row>
    <row r="591">
      <c r="E591" s="16"/>
      <c r="O591" s="19"/>
      <c r="P591" s="15"/>
    </row>
    <row r="592">
      <c r="E592" s="16"/>
      <c r="O592" s="19"/>
      <c r="P592" s="15"/>
    </row>
    <row r="593">
      <c r="E593" s="16"/>
      <c r="O593" s="19"/>
      <c r="P593" s="15"/>
    </row>
    <row r="594">
      <c r="E594" s="16"/>
      <c r="O594" s="19"/>
      <c r="P594" s="15"/>
    </row>
    <row r="595">
      <c r="E595" s="16"/>
      <c r="O595" s="19"/>
      <c r="P595" s="15"/>
    </row>
    <row r="596">
      <c r="E596" s="16"/>
      <c r="O596" s="19"/>
      <c r="P596" s="15"/>
    </row>
    <row r="597">
      <c r="E597" s="16"/>
      <c r="O597" s="19"/>
      <c r="P597" s="15"/>
    </row>
    <row r="598">
      <c r="E598" s="16"/>
      <c r="O598" s="19"/>
      <c r="P598" s="15"/>
    </row>
    <row r="599">
      <c r="E599" s="16"/>
      <c r="O599" s="19"/>
      <c r="P599" s="15"/>
    </row>
    <row r="600">
      <c r="E600" s="16"/>
      <c r="O600" s="19"/>
      <c r="P600" s="15"/>
    </row>
    <row r="601">
      <c r="E601" s="16"/>
      <c r="O601" s="19"/>
      <c r="P601" s="15"/>
    </row>
    <row r="602">
      <c r="E602" s="16"/>
      <c r="O602" s="19"/>
      <c r="P602" s="15"/>
    </row>
    <row r="603">
      <c r="E603" s="16"/>
      <c r="O603" s="19"/>
      <c r="P603" s="15"/>
    </row>
    <row r="604">
      <c r="E604" s="16"/>
      <c r="O604" s="19"/>
      <c r="P604" s="15"/>
    </row>
    <row r="605">
      <c r="E605" s="16"/>
      <c r="O605" s="19"/>
      <c r="P605" s="15"/>
    </row>
    <row r="606">
      <c r="E606" s="16"/>
      <c r="O606" s="19"/>
      <c r="P606" s="15"/>
    </row>
    <row r="607">
      <c r="E607" s="16"/>
      <c r="O607" s="19"/>
      <c r="P607" s="15"/>
    </row>
    <row r="608">
      <c r="E608" s="16"/>
      <c r="O608" s="19"/>
      <c r="P608" s="15"/>
    </row>
    <row r="609">
      <c r="E609" s="16"/>
      <c r="O609" s="19"/>
      <c r="P609" s="15"/>
    </row>
    <row r="610">
      <c r="E610" s="16"/>
      <c r="O610" s="19"/>
      <c r="P610" s="15"/>
    </row>
    <row r="611">
      <c r="E611" s="16"/>
      <c r="O611" s="19"/>
      <c r="P611" s="15"/>
    </row>
    <row r="612">
      <c r="E612" s="16"/>
      <c r="O612" s="19"/>
      <c r="P612" s="15"/>
    </row>
    <row r="613">
      <c r="E613" s="16"/>
      <c r="O613" s="19"/>
      <c r="P613" s="15"/>
    </row>
    <row r="614">
      <c r="E614" s="16"/>
      <c r="O614" s="19"/>
      <c r="P614" s="15"/>
    </row>
    <row r="615">
      <c r="E615" s="16"/>
      <c r="O615" s="19"/>
      <c r="P615" s="15"/>
    </row>
    <row r="616">
      <c r="E616" s="16"/>
      <c r="O616" s="19"/>
      <c r="P616" s="15"/>
    </row>
    <row r="617">
      <c r="E617" s="16"/>
      <c r="O617" s="19"/>
      <c r="P617" s="15"/>
    </row>
    <row r="618">
      <c r="E618" s="16"/>
      <c r="O618" s="19"/>
      <c r="P618" s="15"/>
    </row>
    <row r="619">
      <c r="E619" s="16"/>
      <c r="O619" s="19"/>
      <c r="P619" s="15"/>
    </row>
    <row r="620">
      <c r="E620" s="16"/>
      <c r="O620" s="19"/>
      <c r="P620" s="15"/>
    </row>
    <row r="621">
      <c r="E621" s="16"/>
      <c r="O621" s="19"/>
      <c r="P621" s="15"/>
    </row>
    <row r="622">
      <c r="E622" s="16"/>
      <c r="O622" s="19"/>
      <c r="P622" s="15"/>
    </row>
    <row r="623">
      <c r="E623" s="16"/>
      <c r="O623" s="19"/>
      <c r="P623" s="15"/>
    </row>
    <row r="624">
      <c r="E624" s="16"/>
      <c r="O624" s="19"/>
      <c r="P624" s="15"/>
    </row>
    <row r="625">
      <c r="E625" s="16"/>
      <c r="O625" s="19"/>
      <c r="P625" s="15"/>
    </row>
    <row r="626">
      <c r="E626" s="16"/>
      <c r="O626" s="19"/>
      <c r="P626" s="15"/>
    </row>
    <row r="627">
      <c r="E627" s="16"/>
      <c r="O627" s="19"/>
      <c r="P627" s="15"/>
    </row>
    <row r="628">
      <c r="E628" s="16"/>
      <c r="O628" s="19"/>
      <c r="P628" s="15"/>
    </row>
    <row r="629">
      <c r="E629" s="16"/>
      <c r="O629" s="19"/>
      <c r="P629" s="15"/>
    </row>
    <row r="630">
      <c r="E630" s="16"/>
      <c r="O630" s="19"/>
      <c r="P630" s="15"/>
    </row>
    <row r="631">
      <c r="E631" s="16"/>
      <c r="O631" s="19"/>
      <c r="P631" s="15"/>
    </row>
    <row r="632">
      <c r="E632" s="16"/>
      <c r="O632" s="19"/>
      <c r="P632" s="15"/>
    </row>
    <row r="633">
      <c r="E633" s="16"/>
      <c r="O633" s="19"/>
      <c r="P633" s="15"/>
    </row>
    <row r="634">
      <c r="E634" s="16"/>
      <c r="O634" s="19"/>
      <c r="P634" s="15"/>
    </row>
    <row r="635">
      <c r="E635" s="16"/>
      <c r="O635" s="19"/>
      <c r="P635" s="15"/>
    </row>
    <row r="636">
      <c r="E636" s="16"/>
      <c r="O636" s="19"/>
      <c r="P636" s="15"/>
    </row>
    <row r="637">
      <c r="E637" s="16"/>
      <c r="O637" s="19"/>
      <c r="P637" s="15"/>
    </row>
    <row r="638">
      <c r="E638" s="16"/>
      <c r="O638" s="19"/>
      <c r="P638" s="15"/>
    </row>
    <row r="639">
      <c r="E639" s="16"/>
      <c r="O639" s="19"/>
      <c r="P639" s="15"/>
    </row>
    <row r="640">
      <c r="E640" s="16"/>
      <c r="O640" s="19"/>
      <c r="P640" s="15"/>
    </row>
    <row r="641">
      <c r="E641" s="16"/>
      <c r="O641" s="19"/>
      <c r="P641" s="15"/>
    </row>
    <row r="642">
      <c r="E642" s="16"/>
      <c r="O642" s="19"/>
      <c r="P642" s="15"/>
    </row>
    <row r="643">
      <c r="E643" s="16"/>
      <c r="O643" s="19"/>
      <c r="P643" s="15"/>
    </row>
    <row r="644">
      <c r="E644" s="16"/>
      <c r="O644" s="19"/>
      <c r="P644" s="15"/>
    </row>
    <row r="645">
      <c r="E645" s="16"/>
      <c r="O645" s="19"/>
      <c r="P645" s="15"/>
    </row>
    <row r="646">
      <c r="E646" s="16"/>
      <c r="O646" s="19"/>
      <c r="P646" s="15"/>
    </row>
    <row r="647">
      <c r="E647" s="16"/>
      <c r="O647" s="19"/>
      <c r="P647" s="15"/>
    </row>
    <row r="648">
      <c r="E648" s="16"/>
      <c r="O648" s="19"/>
      <c r="P648" s="15"/>
    </row>
    <row r="649">
      <c r="E649" s="16"/>
      <c r="O649" s="19"/>
      <c r="P649" s="15"/>
    </row>
    <row r="650">
      <c r="E650" s="16"/>
      <c r="O650" s="19"/>
      <c r="P650" s="15"/>
    </row>
    <row r="651">
      <c r="E651" s="16"/>
      <c r="O651" s="19"/>
      <c r="P651" s="15"/>
    </row>
    <row r="652">
      <c r="E652" s="16"/>
      <c r="O652" s="19"/>
      <c r="P652" s="15"/>
    </row>
    <row r="653">
      <c r="E653" s="16"/>
      <c r="O653" s="19"/>
      <c r="P653" s="15"/>
    </row>
    <row r="654">
      <c r="E654" s="16"/>
      <c r="O654" s="19"/>
      <c r="P654" s="15"/>
    </row>
    <row r="655">
      <c r="E655" s="16"/>
      <c r="O655" s="19"/>
      <c r="P655" s="15"/>
    </row>
    <row r="656">
      <c r="E656" s="16"/>
      <c r="O656" s="19"/>
      <c r="P656" s="15"/>
    </row>
    <row r="657">
      <c r="E657" s="16"/>
      <c r="O657" s="19"/>
      <c r="P657" s="15"/>
    </row>
    <row r="658">
      <c r="E658" s="16"/>
      <c r="O658" s="19"/>
      <c r="P658" s="15"/>
    </row>
    <row r="659">
      <c r="E659" s="16"/>
      <c r="O659" s="19"/>
      <c r="P659" s="15"/>
    </row>
    <row r="660">
      <c r="E660" s="16"/>
      <c r="O660" s="19"/>
      <c r="P660" s="15"/>
    </row>
    <row r="661">
      <c r="E661" s="16"/>
      <c r="O661" s="19"/>
      <c r="P661" s="15"/>
    </row>
    <row r="662">
      <c r="E662" s="16"/>
      <c r="O662" s="19"/>
      <c r="P662" s="15"/>
    </row>
    <row r="663">
      <c r="E663" s="16"/>
      <c r="O663" s="19"/>
      <c r="P663" s="15"/>
    </row>
    <row r="664">
      <c r="E664" s="16"/>
      <c r="O664" s="19"/>
      <c r="P664" s="15"/>
    </row>
    <row r="665">
      <c r="E665" s="16"/>
      <c r="O665" s="19"/>
      <c r="P665" s="15"/>
    </row>
    <row r="666">
      <c r="E666" s="16"/>
      <c r="O666" s="19"/>
      <c r="P666" s="15"/>
    </row>
    <row r="667">
      <c r="E667" s="16"/>
      <c r="O667" s="19"/>
      <c r="P667" s="15"/>
    </row>
    <row r="668">
      <c r="E668" s="16"/>
      <c r="O668" s="19"/>
      <c r="P668" s="15"/>
    </row>
    <row r="669">
      <c r="E669" s="16"/>
      <c r="O669" s="19"/>
      <c r="P669" s="15"/>
    </row>
    <row r="670">
      <c r="E670" s="16"/>
      <c r="O670" s="19"/>
      <c r="P670" s="15"/>
    </row>
    <row r="671">
      <c r="E671" s="16"/>
      <c r="O671" s="19"/>
      <c r="P671" s="15"/>
    </row>
    <row r="672">
      <c r="E672" s="16"/>
      <c r="O672" s="19"/>
      <c r="P672" s="15"/>
    </row>
    <row r="673">
      <c r="E673" s="16"/>
      <c r="O673" s="19"/>
      <c r="P673" s="15"/>
    </row>
    <row r="674">
      <c r="E674" s="16"/>
      <c r="O674" s="19"/>
      <c r="P674" s="15"/>
    </row>
    <row r="675">
      <c r="E675" s="16"/>
      <c r="O675" s="19"/>
      <c r="P675" s="15"/>
    </row>
    <row r="676">
      <c r="E676" s="16"/>
      <c r="O676" s="19"/>
      <c r="P676" s="15"/>
    </row>
    <row r="677">
      <c r="E677" s="16"/>
      <c r="O677" s="19"/>
      <c r="P677" s="15"/>
    </row>
    <row r="678">
      <c r="E678" s="16"/>
      <c r="O678" s="19"/>
      <c r="P678" s="15"/>
    </row>
    <row r="679">
      <c r="E679" s="16"/>
      <c r="O679" s="19"/>
      <c r="P679" s="15"/>
    </row>
    <row r="680">
      <c r="E680" s="16"/>
      <c r="O680" s="19"/>
      <c r="P680" s="15"/>
    </row>
    <row r="681">
      <c r="E681" s="16"/>
      <c r="O681" s="19"/>
      <c r="P681" s="15"/>
    </row>
    <row r="682">
      <c r="E682" s="16"/>
      <c r="O682" s="19"/>
      <c r="P682" s="15"/>
    </row>
    <row r="683">
      <c r="E683" s="16"/>
      <c r="O683" s="19"/>
      <c r="P683" s="15"/>
    </row>
    <row r="684">
      <c r="E684" s="16"/>
      <c r="O684" s="19"/>
      <c r="P684" s="15"/>
    </row>
    <row r="685">
      <c r="E685" s="16"/>
      <c r="O685" s="19"/>
      <c r="P685" s="15"/>
    </row>
    <row r="686">
      <c r="E686" s="16"/>
      <c r="O686" s="19"/>
      <c r="P686" s="15"/>
    </row>
    <row r="687">
      <c r="E687" s="16"/>
      <c r="O687" s="19"/>
      <c r="P687" s="15"/>
    </row>
    <row r="688">
      <c r="E688" s="16"/>
      <c r="O688" s="19"/>
      <c r="P688" s="15"/>
    </row>
    <row r="689">
      <c r="E689" s="16"/>
      <c r="O689" s="19"/>
      <c r="P689" s="15"/>
    </row>
    <row r="690">
      <c r="E690" s="16"/>
      <c r="O690" s="19"/>
      <c r="P690" s="15"/>
    </row>
    <row r="691">
      <c r="E691" s="16"/>
      <c r="O691" s="19"/>
      <c r="P691" s="15"/>
    </row>
    <row r="692">
      <c r="E692" s="16"/>
      <c r="O692" s="19"/>
      <c r="P692" s="15"/>
    </row>
    <row r="693">
      <c r="E693" s="16"/>
      <c r="O693" s="19"/>
      <c r="P693" s="15"/>
    </row>
    <row r="694">
      <c r="E694" s="16"/>
      <c r="O694" s="19"/>
      <c r="P694" s="15"/>
    </row>
    <row r="695">
      <c r="E695" s="16"/>
      <c r="O695" s="19"/>
      <c r="P695" s="15"/>
    </row>
    <row r="696">
      <c r="E696" s="16"/>
      <c r="O696" s="19"/>
      <c r="P696" s="15"/>
    </row>
    <row r="697">
      <c r="E697" s="16"/>
      <c r="O697" s="19"/>
      <c r="P697" s="15"/>
    </row>
    <row r="698">
      <c r="E698" s="16"/>
      <c r="O698" s="19"/>
      <c r="P698" s="15"/>
    </row>
    <row r="699">
      <c r="E699" s="16"/>
      <c r="O699" s="19"/>
      <c r="P699" s="15"/>
    </row>
    <row r="700">
      <c r="E700" s="16"/>
      <c r="O700" s="19"/>
      <c r="P700" s="15"/>
    </row>
    <row r="701">
      <c r="E701" s="16"/>
      <c r="O701" s="19"/>
      <c r="P701" s="15"/>
    </row>
    <row r="702">
      <c r="E702" s="16"/>
      <c r="O702" s="19"/>
      <c r="P702" s="15"/>
    </row>
    <row r="703">
      <c r="E703" s="16"/>
      <c r="O703" s="19"/>
      <c r="P703" s="15"/>
    </row>
    <row r="704">
      <c r="E704" s="16"/>
      <c r="O704" s="19"/>
      <c r="P704" s="15"/>
    </row>
    <row r="705">
      <c r="E705" s="16"/>
      <c r="O705" s="19"/>
      <c r="P705" s="15"/>
    </row>
    <row r="706">
      <c r="E706" s="16"/>
      <c r="O706" s="19"/>
      <c r="P706" s="15"/>
    </row>
    <row r="707">
      <c r="E707" s="16"/>
      <c r="O707" s="19"/>
      <c r="P707" s="15"/>
    </row>
    <row r="708">
      <c r="E708" s="16"/>
      <c r="O708" s="19"/>
      <c r="P708" s="15"/>
    </row>
    <row r="709">
      <c r="E709" s="16"/>
      <c r="O709" s="19"/>
      <c r="P709" s="15"/>
    </row>
    <row r="710">
      <c r="E710" s="16"/>
      <c r="O710" s="19"/>
      <c r="P710" s="15"/>
    </row>
    <row r="711">
      <c r="E711" s="16"/>
      <c r="O711" s="19"/>
      <c r="P711" s="15"/>
    </row>
    <row r="712">
      <c r="E712" s="16"/>
      <c r="O712" s="19"/>
      <c r="P712" s="15"/>
    </row>
    <row r="713">
      <c r="E713" s="16"/>
      <c r="O713" s="19"/>
      <c r="P713" s="15"/>
    </row>
    <row r="714">
      <c r="E714" s="16"/>
      <c r="O714" s="19"/>
      <c r="P714" s="15"/>
    </row>
    <row r="715">
      <c r="E715" s="16"/>
      <c r="O715" s="19"/>
      <c r="P715" s="15"/>
    </row>
    <row r="716">
      <c r="E716" s="16"/>
      <c r="O716" s="19"/>
      <c r="P716" s="15"/>
    </row>
    <row r="717">
      <c r="E717" s="16"/>
      <c r="O717" s="19"/>
      <c r="P717" s="15"/>
    </row>
    <row r="718">
      <c r="E718" s="16"/>
      <c r="O718" s="19"/>
      <c r="P718" s="15"/>
    </row>
    <row r="719">
      <c r="E719" s="16"/>
      <c r="O719" s="19"/>
      <c r="P719" s="15"/>
    </row>
    <row r="720">
      <c r="E720" s="16"/>
      <c r="O720" s="19"/>
      <c r="P720" s="15"/>
    </row>
    <row r="721">
      <c r="E721" s="16"/>
      <c r="O721" s="19"/>
      <c r="P721" s="15"/>
    </row>
    <row r="722">
      <c r="E722" s="16"/>
      <c r="O722" s="19"/>
      <c r="P722" s="15"/>
    </row>
    <row r="723">
      <c r="E723" s="16"/>
      <c r="O723" s="19"/>
      <c r="P723" s="15"/>
    </row>
    <row r="724">
      <c r="E724" s="16"/>
      <c r="O724" s="19"/>
      <c r="P724" s="15"/>
    </row>
    <row r="725">
      <c r="E725" s="16"/>
      <c r="O725" s="19"/>
      <c r="P725" s="15"/>
    </row>
    <row r="726">
      <c r="E726" s="16"/>
      <c r="O726" s="19"/>
      <c r="P726" s="15"/>
    </row>
    <row r="727">
      <c r="E727" s="16"/>
      <c r="O727" s="19"/>
      <c r="P727" s="15"/>
    </row>
    <row r="728">
      <c r="E728" s="16"/>
      <c r="O728" s="19"/>
      <c r="P728" s="15"/>
    </row>
    <row r="729">
      <c r="E729" s="16"/>
      <c r="O729" s="19"/>
      <c r="P729" s="15"/>
    </row>
    <row r="730">
      <c r="E730" s="16"/>
      <c r="O730" s="19"/>
      <c r="P730" s="15"/>
    </row>
    <row r="731">
      <c r="E731" s="16"/>
      <c r="O731" s="19"/>
      <c r="P731" s="15"/>
    </row>
    <row r="732">
      <c r="E732" s="16"/>
      <c r="O732" s="19"/>
      <c r="P732" s="15"/>
    </row>
    <row r="733">
      <c r="E733" s="16"/>
      <c r="O733" s="19"/>
      <c r="P733" s="15"/>
    </row>
    <row r="734">
      <c r="E734" s="16"/>
      <c r="O734" s="19"/>
      <c r="P734" s="15"/>
    </row>
    <row r="735">
      <c r="E735" s="16"/>
      <c r="O735" s="19"/>
      <c r="P735" s="15"/>
    </row>
    <row r="736">
      <c r="E736" s="16"/>
      <c r="O736" s="19"/>
      <c r="P736" s="15"/>
    </row>
    <row r="737">
      <c r="E737" s="16"/>
      <c r="O737" s="19"/>
      <c r="P737" s="15"/>
    </row>
    <row r="738">
      <c r="E738" s="16"/>
      <c r="O738" s="19"/>
      <c r="P738" s="15"/>
    </row>
    <row r="739">
      <c r="E739" s="16"/>
      <c r="O739" s="19"/>
      <c r="P739" s="15"/>
    </row>
    <row r="740">
      <c r="E740" s="16"/>
      <c r="O740" s="19"/>
      <c r="P740" s="15"/>
    </row>
    <row r="741">
      <c r="E741" s="16"/>
      <c r="O741" s="19"/>
      <c r="P741" s="15"/>
    </row>
    <row r="742">
      <c r="E742" s="16"/>
      <c r="O742" s="19"/>
      <c r="P742" s="15"/>
    </row>
    <row r="743">
      <c r="E743" s="16"/>
      <c r="O743" s="19"/>
      <c r="P743" s="15"/>
    </row>
    <row r="744">
      <c r="E744" s="16"/>
      <c r="O744" s="19"/>
      <c r="P744" s="15"/>
    </row>
    <row r="745">
      <c r="E745" s="16"/>
      <c r="O745" s="19"/>
      <c r="P745" s="15"/>
    </row>
    <row r="746">
      <c r="E746" s="16"/>
      <c r="O746" s="19"/>
      <c r="P746" s="15"/>
    </row>
    <row r="747">
      <c r="E747" s="16"/>
      <c r="O747" s="19"/>
      <c r="P747" s="15"/>
    </row>
    <row r="748">
      <c r="E748" s="16"/>
      <c r="O748" s="19"/>
      <c r="P748" s="15"/>
    </row>
    <row r="749">
      <c r="E749" s="16"/>
      <c r="O749" s="19"/>
      <c r="P749" s="15"/>
    </row>
    <row r="750">
      <c r="E750" s="16"/>
      <c r="O750" s="19"/>
      <c r="P750" s="15"/>
    </row>
    <row r="751">
      <c r="E751" s="16"/>
      <c r="O751" s="19"/>
      <c r="P751" s="15"/>
    </row>
    <row r="752">
      <c r="E752" s="16"/>
      <c r="O752" s="19"/>
      <c r="P752" s="15"/>
    </row>
    <row r="753">
      <c r="E753" s="16"/>
      <c r="O753" s="19"/>
      <c r="P753" s="15"/>
    </row>
    <row r="754">
      <c r="E754" s="16"/>
      <c r="O754" s="19"/>
      <c r="P754" s="15"/>
    </row>
    <row r="755">
      <c r="E755" s="16"/>
      <c r="O755" s="19"/>
      <c r="P755" s="15"/>
    </row>
    <row r="756">
      <c r="E756" s="16"/>
      <c r="O756" s="19"/>
      <c r="P756" s="15"/>
    </row>
    <row r="757">
      <c r="E757" s="16"/>
      <c r="O757" s="19"/>
      <c r="P757" s="15"/>
    </row>
    <row r="758">
      <c r="E758" s="16"/>
      <c r="O758" s="19"/>
      <c r="P758" s="15"/>
    </row>
    <row r="759">
      <c r="E759" s="16"/>
      <c r="O759" s="19"/>
      <c r="P759" s="15"/>
    </row>
    <row r="760">
      <c r="E760" s="16"/>
      <c r="O760" s="19"/>
      <c r="P760" s="15"/>
    </row>
    <row r="761">
      <c r="E761" s="16"/>
      <c r="O761" s="19"/>
      <c r="P761" s="15"/>
    </row>
    <row r="762">
      <c r="E762" s="16"/>
      <c r="O762" s="19"/>
      <c r="P762" s="15"/>
    </row>
    <row r="763">
      <c r="E763" s="16"/>
      <c r="O763" s="19"/>
      <c r="P763" s="15"/>
    </row>
    <row r="764">
      <c r="E764" s="16"/>
      <c r="O764" s="19"/>
      <c r="P764" s="15"/>
    </row>
    <row r="765">
      <c r="E765" s="16"/>
      <c r="O765" s="19"/>
      <c r="P765" s="15"/>
    </row>
    <row r="766">
      <c r="E766" s="16"/>
      <c r="O766" s="19"/>
      <c r="P766" s="15"/>
    </row>
    <row r="767">
      <c r="E767" s="16"/>
      <c r="O767" s="19"/>
      <c r="P767" s="15"/>
    </row>
    <row r="768">
      <c r="E768" s="16"/>
      <c r="O768" s="19"/>
      <c r="P768" s="15"/>
    </row>
    <row r="769">
      <c r="E769" s="16"/>
      <c r="O769" s="19"/>
      <c r="P769" s="15"/>
    </row>
    <row r="770">
      <c r="E770" s="16"/>
      <c r="O770" s="19"/>
      <c r="P770" s="15"/>
    </row>
    <row r="771">
      <c r="E771" s="16"/>
      <c r="O771" s="19"/>
      <c r="P771" s="15"/>
    </row>
    <row r="772">
      <c r="E772" s="16"/>
      <c r="O772" s="19"/>
      <c r="P772" s="15"/>
    </row>
    <row r="773">
      <c r="E773" s="16"/>
      <c r="O773" s="19"/>
      <c r="P773" s="15"/>
    </row>
    <row r="774">
      <c r="E774" s="16"/>
      <c r="O774" s="19"/>
      <c r="P774" s="15"/>
    </row>
    <row r="775">
      <c r="E775" s="16"/>
      <c r="O775" s="19"/>
      <c r="P775" s="15"/>
    </row>
    <row r="776">
      <c r="E776" s="16"/>
      <c r="O776" s="19"/>
      <c r="P776" s="15"/>
    </row>
    <row r="777">
      <c r="E777" s="16"/>
      <c r="O777" s="19"/>
      <c r="P777" s="15"/>
    </row>
    <row r="778">
      <c r="E778" s="16"/>
      <c r="O778" s="19"/>
      <c r="P778" s="15"/>
    </row>
    <row r="779">
      <c r="E779" s="16"/>
      <c r="O779" s="19"/>
      <c r="P779" s="15"/>
    </row>
    <row r="780">
      <c r="E780" s="16"/>
      <c r="O780" s="19"/>
      <c r="P780" s="15"/>
    </row>
    <row r="781">
      <c r="E781" s="16"/>
      <c r="O781" s="19"/>
      <c r="P781" s="15"/>
    </row>
    <row r="782">
      <c r="E782" s="16"/>
      <c r="O782" s="19"/>
      <c r="P782" s="15"/>
    </row>
    <row r="783">
      <c r="E783" s="16"/>
      <c r="O783" s="19"/>
      <c r="P783" s="15"/>
    </row>
    <row r="784">
      <c r="E784" s="16"/>
      <c r="O784" s="19"/>
      <c r="P784" s="15"/>
    </row>
    <row r="785">
      <c r="E785" s="16"/>
      <c r="O785" s="19"/>
      <c r="P785" s="15"/>
    </row>
    <row r="786">
      <c r="E786" s="16"/>
      <c r="O786" s="19"/>
      <c r="P786" s="15"/>
    </row>
    <row r="787">
      <c r="E787" s="16"/>
      <c r="O787" s="19"/>
      <c r="P787" s="15"/>
    </row>
    <row r="788">
      <c r="E788" s="16"/>
      <c r="O788" s="19"/>
      <c r="P788" s="15"/>
    </row>
    <row r="789">
      <c r="E789" s="16"/>
      <c r="O789" s="19"/>
      <c r="P789" s="15"/>
    </row>
    <row r="790">
      <c r="E790" s="16"/>
      <c r="O790" s="19"/>
      <c r="P790" s="15"/>
    </row>
    <row r="791">
      <c r="E791" s="16"/>
      <c r="O791" s="19"/>
      <c r="P791" s="15"/>
    </row>
    <row r="792">
      <c r="E792" s="16"/>
      <c r="O792" s="19"/>
      <c r="P792" s="15"/>
    </row>
    <row r="793">
      <c r="E793" s="16"/>
      <c r="O793" s="19"/>
      <c r="P793" s="15"/>
    </row>
    <row r="794">
      <c r="E794" s="16"/>
      <c r="O794" s="19"/>
      <c r="P794" s="15"/>
    </row>
    <row r="795">
      <c r="E795" s="16"/>
      <c r="O795" s="19"/>
      <c r="P795" s="15"/>
    </row>
    <row r="796">
      <c r="E796" s="16"/>
      <c r="O796" s="19"/>
      <c r="P796" s="15"/>
    </row>
    <row r="797">
      <c r="E797" s="16"/>
      <c r="O797" s="19"/>
      <c r="P797" s="15"/>
    </row>
    <row r="798">
      <c r="E798" s="16"/>
      <c r="O798" s="19"/>
      <c r="P798" s="15"/>
    </row>
    <row r="799">
      <c r="E799" s="16"/>
      <c r="O799" s="19"/>
      <c r="P799" s="15"/>
    </row>
    <row r="800">
      <c r="E800" s="16"/>
      <c r="O800" s="19"/>
      <c r="P800" s="15"/>
    </row>
    <row r="801">
      <c r="E801" s="16"/>
      <c r="O801" s="19"/>
      <c r="P801" s="15"/>
    </row>
    <row r="802">
      <c r="E802" s="16"/>
      <c r="O802" s="19"/>
      <c r="P802" s="15"/>
    </row>
    <row r="803">
      <c r="E803" s="16"/>
      <c r="O803" s="19"/>
      <c r="P803" s="15"/>
    </row>
    <row r="804">
      <c r="E804" s="16"/>
      <c r="O804" s="19"/>
      <c r="P804" s="15"/>
    </row>
    <row r="805">
      <c r="E805" s="16"/>
      <c r="O805" s="19"/>
      <c r="P805" s="15"/>
    </row>
    <row r="806">
      <c r="E806" s="16"/>
      <c r="O806" s="19"/>
      <c r="P806" s="15"/>
    </row>
    <row r="807">
      <c r="E807" s="16"/>
      <c r="O807" s="19"/>
      <c r="P807" s="15"/>
    </row>
    <row r="808">
      <c r="E808" s="16"/>
      <c r="O808" s="19"/>
      <c r="P808" s="15"/>
    </row>
    <row r="809">
      <c r="E809" s="16"/>
      <c r="O809" s="19"/>
      <c r="P809" s="15"/>
    </row>
    <row r="810">
      <c r="E810" s="16"/>
      <c r="O810" s="19"/>
      <c r="P810" s="15"/>
    </row>
    <row r="811">
      <c r="E811" s="16"/>
      <c r="O811" s="19"/>
      <c r="P811" s="15"/>
    </row>
    <row r="812">
      <c r="E812" s="16"/>
      <c r="O812" s="19"/>
      <c r="P812" s="15"/>
    </row>
    <row r="813">
      <c r="E813" s="16"/>
      <c r="O813" s="19"/>
      <c r="P813" s="15"/>
    </row>
    <row r="814">
      <c r="E814" s="16"/>
      <c r="O814" s="19"/>
      <c r="P814" s="15"/>
    </row>
    <row r="815">
      <c r="E815" s="16"/>
      <c r="O815" s="19"/>
      <c r="P815" s="15"/>
    </row>
    <row r="816">
      <c r="E816" s="16"/>
      <c r="O816" s="19"/>
      <c r="P816" s="15"/>
    </row>
    <row r="817">
      <c r="E817" s="16"/>
      <c r="O817" s="19"/>
      <c r="P817" s="15"/>
    </row>
    <row r="818">
      <c r="E818" s="16"/>
      <c r="O818" s="19"/>
      <c r="P818" s="15"/>
    </row>
    <row r="819">
      <c r="E819" s="16"/>
      <c r="O819" s="19"/>
      <c r="P819" s="15"/>
    </row>
    <row r="820">
      <c r="E820" s="16"/>
      <c r="O820" s="19"/>
      <c r="P820" s="15"/>
    </row>
    <row r="821">
      <c r="E821" s="16"/>
      <c r="O821" s="19"/>
      <c r="P821" s="15"/>
    </row>
    <row r="822">
      <c r="E822" s="16"/>
      <c r="O822" s="19"/>
      <c r="P822" s="15"/>
    </row>
    <row r="823">
      <c r="E823" s="16"/>
      <c r="O823" s="19"/>
      <c r="P823" s="15"/>
    </row>
    <row r="824">
      <c r="E824" s="16"/>
      <c r="O824" s="19"/>
      <c r="P824" s="15"/>
    </row>
    <row r="825">
      <c r="E825" s="16"/>
      <c r="O825" s="19"/>
      <c r="P825" s="15"/>
    </row>
    <row r="826">
      <c r="E826" s="16"/>
      <c r="O826" s="19"/>
      <c r="P826" s="15"/>
    </row>
    <row r="827">
      <c r="E827" s="16"/>
      <c r="O827" s="19"/>
      <c r="P827" s="15"/>
    </row>
    <row r="828">
      <c r="E828" s="16"/>
      <c r="O828" s="19"/>
      <c r="P828" s="15"/>
    </row>
    <row r="829">
      <c r="E829" s="16"/>
      <c r="O829" s="19"/>
      <c r="P829" s="15"/>
    </row>
    <row r="830">
      <c r="E830" s="16"/>
      <c r="O830" s="19"/>
      <c r="P830" s="15"/>
    </row>
    <row r="831">
      <c r="E831" s="16"/>
      <c r="O831" s="19"/>
      <c r="P831" s="15"/>
    </row>
    <row r="832">
      <c r="E832" s="16"/>
      <c r="O832" s="19"/>
      <c r="P832" s="15"/>
    </row>
    <row r="833">
      <c r="E833" s="16"/>
      <c r="O833" s="19"/>
      <c r="P833" s="15"/>
    </row>
    <row r="834">
      <c r="E834" s="16"/>
      <c r="O834" s="19"/>
      <c r="P834" s="15"/>
    </row>
    <row r="835">
      <c r="E835" s="16"/>
      <c r="O835" s="19"/>
      <c r="P835" s="15"/>
    </row>
    <row r="836">
      <c r="E836" s="16"/>
      <c r="O836" s="19"/>
      <c r="P836" s="15"/>
    </row>
    <row r="837">
      <c r="E837" s="16"/>
      <c r="O837" s="19"/>
      <c r="P837" s="15"/>
    </row>
    <row r="838">
      <c r="E838" s="16"/>
      <c r="O838" s="19"/>
      <c r="P838" s="15"/>
    </row>
    <row r="839">
      <c r="E839" s="16"/>
      <c r="O839" s="19"/>
      <c r="P839" s="15"/>
    </row>
    <row r="840">
      <c r="E840" s="16"/>
      <c r="O840" s="19"/>
      <c r="P840" s="15"/>
    </row>
    <row r="841">
      <c r="E841" s="16"/>
      <c r="O841" s="19"/>
      <c r="P841" s="15"/>
    </row>
    <row r="842">
      <c r="E842" s="16"/>
      <c r="O842" s="19"/>
      <c r="P842" s="15"/>
    </row>
    <row r="843">
      <c r="E843" s="16"/>
      <c r="O843" s="19"/>
      <c r="P843" s="15"/>
    </row>
    <row r="844">
      <c r="E844" s="16"/>
      <c r="O844" s="19"/>
      <c r="P844" s="15"/>
    </row>
    <row r="845">
      <c r="E845" s="16"/>
      <c r="O845" s="19"/>
      <c r="P845" s="15"/>
    </row>
    <row r="846">
      <c r="E846" s="16"/>
      <c r="O846" s="19"/>
      <c r="P846" s="15"/>
    </row>
    <row r="847">
      <c r="E847" s="16"/>
      <c r="O847" s="19"/>
      <c r="P847" s="15"/>
    </row>
    <row r="848">
      <c r="E848" s="16"/>
      <c r="O848" s="19"/>
      <c r="P848" s="15"/>
    </row>
    <row r="849">
      <c r="E849" s="16"/>
      <c r="O849" s="19"/>
      <c r="P849" s="15"/>
    </row>
    <row r="850">
      <c r="E850" s="16"/>
      <c r="O850" s="19"/>
      <c r="P850" s="15"/>
    </row>
    <row r="851">
      <c r="E851" s="16"/>
      <c r="O851" s="19"/>
      <c r="P851" s="15"/>
    </row>
    <row r="852">
      <c r="E852" s="16"/>
      <c r="O852" s="19"/>
      <c r="P852" s="15"/>
    </row>
    <row r="853">
      <c r="E853" s="16"/>
      <c r="O853" s="19"/>
      <c r="P853" s="15"/>
    </row>
    <row r="854">
      <c r="E854" s="16"/>
      <c r="O854" s="19"/>
      <c r="P854" s="15"/>
    </row>
    <row r="855">
      <c r="E855" s="16"/>
      <c r="O855" s="19"/>
      <c r="P855" s="15"/>
    </row>
    <row r="856">
      <c r="E856" s="16"/>
      <c r="O856" s="19"/>
      <c r="P856" s="15"/>
    </row>
    <row r="857">
      <c r="E857" s="16"/>
      <c r="O857" s="19"/>
      <c r="P857" s="15"/>
    </row>
    <row r="858">
      <c r="E858" s="16"/>
      <c r="O858" s="19"/>
      <c r="P858" s="15"/>
    </row>
    <row r="859">
      <c r="E859" s="16"/>
      <c r="O859" s="19"/>
      <c r="P859" s="15"/>
    </row>
    <row r="860">
      <c r="E860" s="16"/>
      <c r="O860" s="19"/>
      <c r="P860" s="15"/>
    </row>
    <row r="861">
      <c r="E861" s="16"/>
      <c r="O861" s="19"/>
      <c r="P861" s="15"/>
    </row>
    <row r="862">
      <c r="E862" s="16"/>
      <c r="O862" s="19"/>
      <c r="P862" s="15"/>
    </row>
    <row r="863">
      <c r="E863" s="16"/>
      <c r="O863" s="19"/>
      <c r="P863" s="15"/>
    </row>
    <row r="864">
      <c r="E864" s="16"/>
      <c r="O864" s="19"/>
      <c r="P864" s="15"/>
    </row>
    <row r="865">
      <c r="E865" s="16"/>
      <c r="O865" s="19"/>
      <c r="P865" s="15"/>
    </row>
    <row r="866">
      <c r="E866" s="16"/>
      <c r="O866" s="19"/>
      <c r="P866" s="15"/>
    </row>
    <row r="867">
      <c r="E867" s="16"/>
      <c r="O867" s="19"/>
      <c r="P867" s="15"/>
    </row>
    <row r="868">
      <c r="E868" s="16"/>
      <c r="O868" s="19"/>
      <c r="P868" s="15"/>
    </row>
    <row r="869">
      <c r="E869" s="16"/>
      <c r="O869" s="19"/>
      <c r="P869" s="15"/>
    </row>
    <row r="870">
      <c r="E870" s="16"/>
      <c r="O870" s="19"/>
      <c r="P870" s="15"/>
    </row>
    <row r="871">
      <c r="E871" s="16"/>
      <c r="O871" s="19"/>
      <c r="P871" s="15"/>
    </row>
    <row r="872">
      <c r="E872" s="16"/>
      <c r="O872" s="19"/>
      <c r="P872" s="15"/>
    </row>
    <row r="873">
      <c r="E873" s="16"/>
      <c r="O873" s="19"/>
      <c r="P873" s="15"/>
    </row>
    <row r="874">
      <c r="E874" s="16"/>
      <c r="O874" s="19"/>
      <c r="P874" s="15"/>
    </row>
    <row r="875">
      <c r="E875" s="16"/>
      <c r="O875" s="19"/>
      <c r="P875" s="15"/>
    </row>
    <row r="876">
      <c r="E876" s="16"/>
      <c r="O876" s="19"/>
      <c r="P876" s="15"/>
    </row>
    <row r="877">
      <c r="E877" s="16"/>
      <c r="O877" s="19"/>
      <c r="P877" s="15"/>
    </row>
    <row r="878">
      <c r="E878" s="16"/>
      <c r="O878" s="19"/>
      <c r="P878" s="15"/>
    </row>
    <row r="879">
      <c r="E879" s="16"/>
      <c r="O879" s="19"/>
      <c r="P879" s="15"/>
    </row>
    <row r="880">
      <c r="E880" s="16"/>
      <c r="O880" s="19"/>
      <c r="P880" s="15"/>
    </row>
    <row r="881">
      <c r="E881" s="16"/>
      <c r="O881" s="19"/>
      <c r="P881" s="15"/>
    </row>
    <row r="882">
      <c r="E882" s="16"/>
      <c r="O882" s="19"/>
      <c r="P882" s="15"/>
    </row>
    <row r="883">
      <c r="E883" s="16"/>
      <c r="O883" s="19"/>
      <c r="P883" s="15"/>
    </row>
    <row r="884">
      <c r="E884" s="16"/>
      <c r="O884" s="19"/>
      <c r="P884" s="15"/>
    </row>
    <row r="885">
      <c r="E885" s="16"/>
      <c r="O885" s="19"/>
      <c r="P885" s="15"/>
    </row>
    <row r="886">
      <c r="E886" s="16"/>
      <c r="O886" s="19"/>
      <c r="P886" s="15"/>
    </row>
    <row r="887">
      <c r="E887" s="16"/>
      <c r="O887" s="19"/>
      <c r="P887" s="15"/>
    </row>
    <row r="888">
      <c r="E888" s="16"/>
      <c r="O888" s="19"/>
      <c r="P888" s="15"/>
    </row>
    <row r="889">
      <c r="E889" s="16"/>
      <c r="O889" s="19"/>
      <c r="P889" s="15"/>
    </row>
    <row r="890">
      <c r="E890" s="16"/>
      <c r="O890" s="19"/>
      <c r="P890" s="15"/>
    </row>
    <row r="891">
      <c r="E891" s="16"/>
      <c r="O891" s="19"/>
      <c r="P891" s="15"/>
    </row>
    <row r="892">
      <c r="E892" s="16"/>
      <c r="O892" s="19"/>
      <c r="P892" s="15"/>
    </row>
    <row r="893">
      <c r="E893" s="16"/>
      <c r="O893" s="19"/>
      <c r="P893" s="15"/>
    </row>
    <row r="894">
      <c r="E894" s="16"/>
      <c r="O894" s="19"/>
      <c r="P894" s="15"/>
    </row>
    <row r="895">
      <c r="E895" s="16"/>
      <c r="O895" s="19"/>
      <c r="P895" s="15"/>
    </row>
    <row r="896">
      <c r="E896" s="16"/>
      <c r="O896" s="19"/>
      <c r="P896" s="15"/>
    </row>
    <row r="897">
      <c r="E897" s="16"/>
      <c r="O897" s="19"/>
      <c r="P897" s="15"/>
    </row>
    <row r="898">
      <c r="E898" s="16"/>
      <c r="O898" s="19"/>
      <c r="P898" s="15"/>
    </row>
    <row r="899">
      <c r="E899" s="16"/>
      <c r="O899" s="19"/>
      <c r="P899" s="15"/>
    </row>
    <row r="900">
      <c r="E900" s="16"/>
      <c r="O900" s="19"/>
      <c r="P900" s="15"/>
    </row>
    <row r="901">
      <c r="E901" s="16"/>
      <c r="O901" s="19"/>
      <c r="P901" s="15"/>
    </row>
    <row r="902">
      <c r="E902" s="16"/>
      <c r="O902" s="19"/>
      <c r="P902" s="15"/>
    </row>
    <row r="903">
      <c r="E903" s="16"/>
      <c r="O903" s="19"/>
      <c r="P903" s="15"/>
    </row>
    <row r="904">
      <c r="E904" s="16"/>
      <c r="O904" s="19"/>
      <c r="P904" s="15"/>
    </row>
    <row r="905">
      <c r="E905" s="16"/>
      <c r="O905" s="19"/>
      <c r="P905" s="15"/>
    </row>
    <row r="906">
      <c r="E906" s="16"/>
      <c r="O906" s="19"/>
      <c r="P906" s="15"/>
    </row>
    <row r="907">
      <c r="E907" s="16"/>
      <c r="O907" s="19"/>
      <c r="P907" s="15"/>
    </row>
    <row r="908">
      <c r="E908" s="16"/>
      <c r="O908" s="19"/>
      <c r="P908" s="15"/>
    </row>
    <row r="909">
      <c r="E909" s="16"/>
      <c r="O909" s="19"/>
      <c r="P909" s="15"/>
    </row>
    <row r="910">
      <c r="E910" s="16"/>
      <c r="O910" s="19"/>
      <c r="P910" s="15"/>
    </row>
    <row r="911">
      <c r="E911" s="16"/>
      <c r="O911" s="19"/>
      <c r="P911" s="15"/>
    </row>
    <row r="912">
      <c r="E912" s="16"/>
      <c r="O912" s="19"/>
      <c r="P912" s="15"/>
    </row>
    <row r="913">
      <c r="E913" s="16"/>
      <c r="O913" s="19"/>
      <c r="P913" s="15"/>
    </row>
    <row r="914">
      <c r="E914" s="16"/>
      <c r="O914" s="19"/>
      <c r="P914" s="15"/>
    </row>
    <row r="915">
      <c r="E915" s="16"/>
      <c r="O915" s="19"/>
      <c r="P915" s="15"/>
    </row>
    <row r="916">
      <c r="E916" s="16"/>
      <c r="O916" s="19"/>
      <c r="P916" s="15"/>
    </row>
    <row r="917">
      <c r="E917" s="16"/>
      <c r="O917" s="19"/>
      <c r="P917" s="15"/>
    </row>
    <row r="918">
      <c r="E918" s="16"/>
      <c r="O918" s="19"/>
      <c r="P918" s="15"/>
    </row>
    <row r="919">
      <c r="E919" s="16"/>
      <c r="O919" s="19"/>
      <c r="P919" s="15"/>
    </row>
    <row r="920">
      <c r="E920" s="16"/>
      <c r="O920" s="19"/>
      <c r="P920" s="15"/>
    </row>
    <row r="921">
      <c r="E921" s="16"/>
      <c r="O921" s="19"/>
      <c r="P921" s="15"/>
    </row>
    <row r="922">
      <c r="E922" s="16"/>
      <c r="O922" s="19"/>
      <c r="P922" s="15"/>
    </row>
    <row r="923">
      <c r="E923" s="16"/>
      <c r="O923" s="19"/>
      <c r="P923" s="15"/>
    </row>
    <row r="924">
      <c r="E924" s="16"/>
      <c r="O924" s="19"/>
      <c r="P924" s="15"/>
    </row>
    <row r="925">
      <c r="E925" s="16"/>
      <c r="O925" s="19"/>
      <c r="P925" s="15"/>
    </row>
    <row r="926">
      <c r="E926" s="16"/>
      <c r="O926" s="19"/>
      <c r="P926" s="15"/>
    </row>
    <row r="927">
      <c r="E927" s="16"/>
      <c r="O927" s="19"/>
      <c r="P927" s="15"/>
    </row>
    <row r="928">
      <c r="E928" s="16"/>
      <c r="O928" s="19"/>
      <c r="P928" s="15"/>
    </row>
    <row r="929">
      <c r="E929" s="16"/>
      <c r="O929" s="19"/>
      <c r="P929" s="15"/>
    </row>
    <row r="930">
      <c r="E930" s="16"/>
      <c r="O930" s="19"/>
      <c r="P930" s="15"/>
    </row>
    <row r="931">
      <c r="E931" s="16"/>
      <c r="O931" s="19"/>
      <c r="P931" s="15"/>
    </row>
    <row r="932">
      <c r="E932" s="16"/>
      <c r="O932" s="19"/>
      <c r="P932" s="15"/>
    </row>
    <row r="933">
      <c r="E933" s="16"/>
      <c r="O933" s="19"/>
      <c r="P933" s="15"/>
    </row>
    <row r="934">
      <c r="E934" s="16"/>
      <c r="O934" s="19"/>
      <c r="P934" s="15"/>
    </row>
    <row r="935">
      <c r="E935" s="16"/>
      <c r="O935" s="19"/>
      <c r="P935" s="15"/>
    </row>
    <row r="936">
      <c r="E936" s="16"/>
      <c r="O936" s="19"/>
      <c r="P936" s="15"/>
    </row>
    <row r="937">
      <c r="E937" s="16"/>
      <c r="O937" s="19"/>
      <c r="P937" s="15"/>
    </row>
    <row r="938">
      <c r="E938" s="16"/>
      <c r="O938" s="19"/>
      <c r="P938" s="15"/>
    </row>
    <row r="939">
      <c r="E939" s="16"/>
      <c r="O939" s="19"/>
      <c r="P939" s="15"/>
    </row>
    <row r="940">
      <c r="E940" s="16"/>
      <c r="O940" s="19"/>
      <c r="P940" s="15"/>
    </row>
    <row r="941">
      <c r="E941" s="16"/>
      <c r="O941" s="19"/>
      <c r="P941" s="15"/>
    </row>
    <row r="942">
      <c r="E942" s="16"/>
      <c r="O942" s="19"/>
      <c r="P942" s="15"/>
    </row>
    <row r="943">
      <c r="E943" s="16"/>
      <c r="O943" s="19"/>
      <c r="P943" s="15"/>
    </row>
    <row r="944">
      <c r="E944" s="16"/>
      <c r="O944" s="19"/>
      <c r="P944" s="15"/>
    </row>
    <row r="945">
      <c r="E945" s="16"/>
      <c r="O945" s="19"/>
      <c r="P945" s="15"/>
    </row>
    <row r="946">
      <c r="E946" s="16"/>
      <c r="O946" s="19"/>
      <c r="P946" s="15"/>
    </row>
    <row r="947">
      <c r="E947" s="16"/>
      <c r="O947" s="19"/>
      <c r="P947" s="15"/>
    </row>
    <row r="948">
      <c r="E948" s="16"/>
      <c r="O948" s="19"/>
      <c r="P948" s="15"/>
    </row>
    <row r="949">
      <c r="E949" s="16"/>
      <c r="O949" s="19"/>
      <c r="P949" s="15"/>
    </row>
    <row r="950">
      <c r="E950" s="16"/>
      <c r="O950" s="19"/>
      <c r="P950" s="15"/>
    </row>
    <row r="951">
      <c r="E951" s="16"/>
      <c r="O951" s="19"/>
      <c r="P951" s="15"/>
    </row>
    <row r="952">
      <c r="E952" s="16"/>
      <c r="O952" s="19"/>
      <c r="P952" s="15"/>
    </row>
    <row r="953">
      <c r="E953" s="16"/>
      <c r="O953" s="19"/>
      <c r="P953" s="15"/>
    </row>
    <row r="954">
      <c r="E954" s="16"/>
      <c r="O954" s="19"/>
      <c r="P954" s="15"/>
    </row>
    <row r="955">
      <c r="E955" s="16"/>
      <c r="O955" s="19"/>
      <c r="P955" s="15"/>
    </row>
    <row r="956">
      <c r="E956" s="16"/>
      <c r="O956" s="19"/>
      <c r="P956" s="15"/>
    </row>
    <row r="957">
      <c r="E957" s="16"/>
      <c r="O957" s="19"/>
      <c r="P957" s="15"/>
    </row>
    <row r="958">
      <c r="E958" s="16"/>
      <c r="O958" s="19"/>
      <c r="P958" s="15"/>
    </row>
    <row r="959">
      <c r="E959" s="16"/>
      <c r="O959" s="19"/>
      <c r="P959" s="15"/>
    </row>
    <row r="960">
      <c r="E960" s="16"/>
      <c r="O960" s="19"/>
      <c r="P960" s="15"/>
    </row>
    <row r="961">
      <c r="E961" s="16"/>
      <c r="O961" s="19"/>
      <c r="P961" s="15"/>
    </row>
    <row r="962">
      <c r="E962" s="16"/>
      <c r="O962" s="19"/>
      <c r="P962" s="15"/>
    </row>
    <row r="963">
      <c r="E963" s="16"/>
      <c r="O963" s="19"/>
      <c r="P963" s="15"/>
    </row>
    <row r="964">
      <c r="E964" s="16"/>
      <c r="O964" s="19"/>
      <c r="P964" s="15"/>
    </row>
    <row r="965">
      <c r="E965" s="16"/>
      <c r="O965" s="19"/>
      <c r="P965" s="15"/>
    </row>
    <row r="966">
      <c r="E966" s="16"/>
      <c r="O966" s="19"/>
      <c r="P966" s="15"/>
    </row>
    <row r="967">
      <c r="E967" s="16"/>
      <c r="O967" s="19"/>
      <c r="P967" s="15"/>
    </row>
    <row r="968">
      <c r="E968" s="16"/>
      <c r="O968" s="19"/>
      <c r="P968" s="15"/>
    </row>
    <row r="969">
      <c r="E969" s="16"/>
      <c r="O969" s="19"/>
      <c r="P969" s="15"/>
    </row>
    <row r="970">
      <c r="E970" s="16"/>
      <c r="O970" s="19"/>
      <c r="P970" s="15"/>
    </row>
    <row r="971">
      <c r="E971" s="16"/>
      <c r="O971" s="19"/>
      <c r="P971" s="15"/>
    </row>
    <row r="972">
      <c r="E972" s="16"/>
      <c r="O972" s="19"/>
      <c r="P972" s="15"/>
    </row>
    <row r="973">
      <c r="E973" s="16"/>
      <c r="O973" s="19"/>
      <c r="P973" s="15"/>
    </row>
    <row r="974">
      <c r="E974" s="16"/>
      <c r="O974" s="19"/>
      <c r="P974" s="15"/>
    </row>
    <row r="975">
      <c r="E975" s="16"/>
      <c r="O975" s="19"/>
      <c r="P975" s="15"/>
    </row>
    <row r="976">
      <c r="E976" s="16"/>
      <c r="O976" s="19"/>
      <c r="P976" s="15"/>
    </row>
    <row r="977">
      <c r="E977" s="16"/>
      <c r="O977" s="19"/>
      <c r="P977" s="15"/>
    </row>
    <row r="978">
      <c r="E978" s="16"/>
      <c r="O978" s="19"/>
      <c r="P978" s="15"/>
    </row>
    <row r="979">
      <c r="E979" s="16"/>
      <c r="O979" s="19"/>
      <c r="P979" s="15"/>
    </row>
    <row r="980">
      <c r="E980" s="16"/>
      <c r="O980" s="19"/>
      <c r="P980" s="15"/>
    </row>
    <row r="981">
      <c r="E981" s="16"/>
      <c r="O981" s="19"/>
      <c r="P981" s="15"/>
    </row>
    <row r="982">
      <c r="E982" s="16"/>
      <c r="O982" s="19"/>
      <c r="P982" s="15"/>
    </row>
    <row r="983">
      <c r="E983" s="16"/>
      <c r="O983" s="19"/>
      <c r="P983" s="15"/>
    </row>
    <row r="984">
      <c r="E984" s="16"/>
      <c r="O984" s="19"/>
      <c r="P984" s="15"/>
    </row>
    <row r="985">
      <c r="E985" s="16"/>
      <c r="O985" s="19"/>
      <c r="P985" s="15"/>
    </row>
    <row r="986">
      <c r="E986" s="16"/>
      <c r="O986" s="19"/>
      <c r="P986" s="15"/>
    </row>
    <row r="987">
      <c r="E987" s="16"/>
      <c r="O987" s="19"/>
      <c r="P987" s="15"/>
    </row>
    <row r="988">
      <c r="E988" s="16"/>
      <c r="O988" s="19"/>
      <c r="P988" s="15"/>
    </row>
    <row r="989">
      <c r="E989" s="16"/>
      <c r="O989" s="19"/>
      <c r="P989" s="15"/>
    </row>
    <row r="990">
      <c r="E990" s="16"/>
      <c r="O990" s="19"/>
      <c r="P990" s="15"/>
    </row>
    <row r="991">
      <c r="E991" s="16"/>
      <c r="O991" s="19"/>
      <c r="P991" s="15"/>
    </row>
    <row r="992">
      <c r="E992" s="16"/>
      <c r="O992" s="19"/>
      <c r="P992" s="15"/>
    </row>
    <row r="993">
      <c r="E993" s="16"/>
      <c r="O993" s="19"/>
      <c r="P993" s="15"/>
    </row>
    <row r="994">
      <c r="E994" s="16"/>
      <c r="O994" s="19"/>
      <c r="P994" s="15"/>
    </row>
    <row r="995">
      <c r="E995" s="16"/>
      <c r="O995" s="19"/>
      <c r="P995" s="15"/>
    </row>
    <row r="996">
      <c r="E996" s="16"/>
      <c r="O996" s="19"/>
      <c r="P996" s="15"/>
    </row>
    <row r="997">
      <c r="E997" s="16"/>
      <c r="O997" s="19"/>
      <c r="P997" s="15"/>
    </row>
    <row r="998">
      <c r="E998" s="16"/>
      <c r="O998" s="19"/>
      <c r="P998" s="15"/>
    </row>
    <row r="999">
      <c r="E999" s="16"/>
      <c r="O999" s="19"/>
      <c r="P999" s="15"/>
    </row>
    <row r="1000">
      <c r="E1000" s="16"/>
      <c r="O1000" s="19"/>
      <c r="P1000" s="15"/>
    </row>
  </sheetData>
  <hyperlinks>
    <hyperlink r:id="rId1" ref="B2"/>
    <hyperlink r:id="rId2" ref="B3"/>
    <hyperlink r:id="rId3" ref="B4"/>
    <hyperlink r:id="rId4" ref="B5"/>
    <hyperlink r:id="rId5" ref="B6"/>
    <hyperlink r:id="rId6" ref="B7"/>
    <hyperlink r:id="rId7" ref="B8"/>
    <hyperlink r:id="rId8" ref="B9"/>
    <hyperlink r:id="rId9" ref="B10"/>
    <hyperlink r:id="rId10" ref="B11"/>
    <hyperlink r:id="rId11" ref="B14"/>
    <hyperlink r:id="rId12" ref="B16"/>
    <hyperlink r:id="rId13" ref="B17"/>
    <hyperlink r:id="rId14" ref="B18"/>
  </hyperlinks>
  <drawing r:id="rId15"/>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8.75"/>
    <col customWidth="1" min="3" max="14" width="7.25"/>
  </cols>
  <sheetData>
    <row r="1">
      <c r="A1" s="1" t="s">
        <v>24</v>
      </c>
      <c r="B1" s="1" t="s">
        <v>1</v>
      </c>
      <c r="C1" s="1" t="s">
        <v>25</v>
      </c>
      <c r="D1" s="1" t="s">
        <v>26</v>
      </c>
      <c r="E1" s="1" t="s">
        <v>27</v>
      </c>
      <c r="F1" s="1" t="s">
        <v>28</v>
      </c>
      <c r="G1" s="1" t="s">
        <v>29</v>
      </c>
      <c r="H1" s="1" t="s">
        <v>30</v>
      </c>
      <c r="I1" s="1" t="s">
        <v>31</v>
      </c>
      <c r="J1" s="1" t="s">
        <v>32</v>
      </c>
      <c r="K1" s="1" t="s">
        <v>33</v>
      </c>
      <c r="L1" s="1" t="s">
        <v>34</v>
      </c>
      <c r="M1" s="1" t="s">
        <v>35</v>
      </c>
      <c r="N1" s="1" t="s">
        <v>36</v>
      </c>
      <c r="O1" s="1" t="s">
        <v>37</v>
      </c>
      <c r="P1" s="1" t="s">
        <v>38</v>
      </c>
      <c r="Q1" s="1" t="s">
        <v>39</v>
      </c>
    </row>
    <row r="2">
      <c r="A2" s="1" t="s">
        <v>43</v>
      </c>
      <c r="B2" s="7" t="s">
        <v>340</v>
      </c>
      <c r="C2" s="8">
        <v>10.0</v>
      </c>
      <c r="D2" s="8">
        <v>18.0</v>
      </c>
      <c r="E2" s="1">
        <v>-8.0</v>
      </c>
      <c r="F2" s="9">
        <v>0.0248</v>
      </c>
      <c r="G2" s="9">
        <v>0.0209</v>
      </c>
      <c r="H2" s="9">
        <v>0.0039</v>
      </c>
      <c r="I2" s="1">
        <v>8.4</v>
      </c>
      <c r="J2" s="1">
        <v>37.7</v>
      </c>
      <c r="K2" s="1">
        <v>-29.2</v>
      </c>
      <c r="L2" s="8">
        <v>403.0</v>
      </c>
      <c r="M2" s="8">
        <v>862.0</v>
      </c>
      <c r="N2" s="1">
        <v>-459.0</v>
      </c>
      <c r="O2" s="1">
        <v>4.0</v>
      </c>
      <c r="P2" s="10">
        <v>46078.84379629629</v>
      </c>
      <c r="Q2" s="1" t="s">
        <v>341</v>
      </c>
    </row>
    <row r="3">
      <c r="A3" s="1" t="s">
        <v>43</v>
      </c>
      <c r="B3" s="7" t="s">
        <v>342</v>
      </c>
      <c r="C3" s="8">
        <v>8.0</v>
      </c>
      <c r="D3" s="8">
        <v>12.0</v>
      </c>
      <c r="E3" s="1">
        <v>-4.0</v>
      </c>
      <c r="F3" s="9">
        <v>0.1231</v>
      </c>
      <c r="G3" s="9">
        <v>0.0109</v>
      </c>
      <c r="H3" s="9">
        <v>0.1121</v>
      </c>
      <c r="I3" s="1">
        <v>9.8</v>
      </c>
      <c r="J3" s="1">
        <v>64.6</v>
      </c>
      <c r="K3" s="1">
        <v>-54.8</v>
      </c>
      <c r="L3" s="8">
        <v>65.0</v>
      </c>
      <c r="M3" s="8">
        <v>1098.0</v>
      </c>
      <c r="N3" s="1">
        <v>-1033.0</v>
      </c>
      <c r="O3" s="1">
        <v>2.0</v>
      </c>
      <c r="P3" s="10">
        <v>46078.85202546296</v>
      </c>
      <c r="Q3" s="1" t="s">
        <v>341</v>
      </c>
    </row>
    <row r="4">
      <c r="A4" s="1" t="s">
        <v>43</v>
      </c>
      <c r="B4" s="7" t="s">
        <v>343</v>
      </c>
      <c r="C4" s="8">
        <v>7.0</v>
      </c>
      <c r="D4" s="8">
        <v>1.0</v>
      </c>
      <c r="E4" s="1">
        <v>6.0</v>
      </c>
      <c r="F4" s="9">
        <v>0.0458</v>
      </c>
      <c r="G4" s="9">
        <v>0.1667</v>
      </c>
      <c r="H4" s="9">
        <v>-0.1209</v>
      </c>
      <c r="I4" s="1">
        <v>9.9</v>
      </c>
      <c r="J4" s="1">
        <v>9.8</v>
      </c>
      <c r="K4" s="1">
        <v>0.0</v>
      </c>
      <c r="L4" s="8">
        <v>153.0</v>
      </c>
      <c r="M4" s="8">
        <v>6.0</v>
      </c>
      <c r="N4" s="1">
        <v>147.0</v>
      </c>
      <c r="O4" s="1">
        <v>0.6</v>
      </c>
      <c r="P4" s="10">
        <v>46078.71545138889</v>
      </c>
      <c r="Q4" s="1" t="s">
        <v>341</v>
      </c>
    </row>
    <row r="5">
      <c r="A5" s="1" t="s">
        <v>43</v>
      </c>
      <c r="B5" s="7" t="s">
        <v>344</v>
      </c>
      <c r="C5" s="8">
        <v>7.0</v>
      </c>
      <c r="D5" s="8">
        <v>10.0</v>
      </c>
      <c r="E5" s="1">
        <v>-3.0</v>
      </c>
      <c r="F5" s="9">
        <v>0.0569</v>
      </c>
      <c r="G5" s="9">
        <v>0.0133</v>
      </c>
      <c r="H5" s="9">
        <v>0.0436</v>
      </c>
      <c r="I5" s="1">
        <v>15.6</v>
      </c>
      <c r="J5" s="1">
        <v>57.8</v>
      </c>
      <c r="K5" s="1">
        <v>-42.2</v>
      </c>
      <c r="L5" s="8">
        <v>123.0</v>
      </c>
      <c r="M5" s="8">
        <v>754.0</v>
      </c>
      <c r="N5" s="1">
        <v>-631.0</v>
      </c>
      <c r="O5" s="1">
        <v>1.5</v>
      </c>
      <c r="P5" s="10">
        <v>46078.71505787037</v>
      </c>
      <c r="Q5" s="1" t="s">
        <v>341</v>
      </c>
    </row>
    <row r="6">
      <c r="A6" s="1" t="s">
        <v>43</v>
      </c>
      <c r="B6" s="7" t="s">
        <v>345</v>
      </c>
      <c r="C6" s="8">
        <v>3.0</v>
      </c>
      <c r="D6" s="8">
        <v>4.0</v>
      </c>
      <c r="E6" s="1">
        <v>-1.0</v>
      </c>
      <c r="F6" s="9">
        <v>0.039</v>
      </c>
      <c r="G6" s="9">
        <v>0.0476</v>
      </c>
      <c r="H6" s="9">
        <v>-0.0087</v>
      </c>
      <c r="I6" s="1">
        <v>8.5</v>
      </c>
      <c r="J6" s="1">
        <v>7.6</v>
      </c>
      <c r="K6" s="1">
        <v>0.9</v>
      </c>
      <c r="L6" s="8">
        <v>77.0</v>
      </c>
      <c r="M6" s="8">
        <v>84.0</v>
      </c>
      <c r="N6" s="1">
        <v>-7.0</v>
      </c>
      <c r="O6" s="1">
        <v>2.71</v>
      </c>
      <c r="P6" s="10">
        <v>46081.790254629625</v>
      </c>
      <c r="Q6" s="1" t="s">
        <v>341</v>
      </c>
    </row>
    <row r="7">
      <c r="A7" s="1" t="s">
        <v>43</v>
      </c>
      <c r="B7" s="7" t="s">
        <v>346</v>
      </c>
      <c r="C7" s="8">
        <v>1.0</v>
      </c>
      <c r="D7" s="8">
        <v>1.0</v>
      </c>
      <c r="E7" s="1">
        <v>0.0</v>
      </c>
      <c r="F7" s="9">
        <v>0.0132</v>
      </c>
      <c r="G7" s="9">
        <v>0.0667</v>
      </c>
      <c r="H7" s="9">
        <v>-0.0535</v>
      </c>
      <c r="I7" s="1">
        <v>14.4</v>
      </c>
      <c r="J7" s="1">
        <v>12.1</v>
      </c>
      <c r="K7" s="1">
        <v>2.3</v>
      </c>
      <c r="L7" s="8">
        <v>76.0</v>
      </c>
      <c r="M7" s="8">
        <v>15.0</v>
      </c>
      <c r="N7" s="1">
        <v>61.0</v>
      </c>
      <c r="O7" s="1">
        <v>7.05</v>
      </c>
      <c r="P7" s="10">
        <v>46081.81190972222</v>
      </c>
      <c r="Q7" s="1" t="s">
        <v>341</v>
      </c>
    </row>
    <row r="8">
      <c r="A8" s="1" t="s">
        <v>43</v>
      </c>
      <c r="B8" s="7" t="s">
        <v>347</v>
      </c>
      <c r="C8" s="8">
        <v>0.0</v>
      </c>
      <c r="D8" s="8">
        <v>1.0</v>
      </c>
      <c r="E8" s="1">
        <v>-1.0</v>
      </c>
      <c r="F8" s="9">
        <v>0.0</v>
      </c>
      <c r="G8" s="9">
        <v>0.125</v>
      </c>
      <c r="H8" s="9">
        <v>-0.125</v>
      </c>
      <c r="I8" s="1">
        <v>8.0</v>
      </c>
      <c r="J8" s="1">
        <v>22.5</v>
      </c>
      <c r="K8" s="1">
        <v>-14.5</v>
      </c>
      <c r="L8" s="8">
        <v>25.0</v>
      </c>
      <c r="M8" s="8">
        <v>8.0</v>
      </c>
      <c r="N8" s="1">
        <v>17.0</v>
      </c>
      <c r="O8" s="1">
        <v>0.63</v>
      </c>
      <c r="P8" s="10">
        <v>46078.71895833334</v>
      </c>
      <c r="Q8" s="1" t="s">
        <v>341</v>
      </c>
    </row>
    <row r="9">
      <c r="A9" s="1" t="s">
        <v>43</v>
      </c>
      <c r="B9" s="7" t="s">
        <v>348</v>
      </c>
      <c r="C9" s="8">
        <v>0.0</v>
      </c>
      <c r="D9" s="8">
        <v>2.0</v>
      </c>
      <c r="E9" s="1">
        <v>-2.0</v>
      </c>
      <c r="F9" s="9">
        <v>0.0</v>
      </c>
      <c r="G9" s="9">
        <v>0.3333</v>
      </c>
      <c r="H9" s="9">
        <v>-0.3333</v>
      </c>
      <c r="I9" s="1">
        <v>21.8</v>
      </c>
      <c r="J9" s="1">
        <v>6.3</v>
      </c>
      <c r="K9" s="1">
        <v>15.4</v>
      </c>
      <c r="L9" s="8">
        <v>58.0</v>
      </c>
      <c r="M9" s="8">
        <v>6.0</v>
      </c>
      <c r="N9" s="1">
        <v>52.0</v>
      </c>
      <c r="O9" s="1">
        <v>47.99</v>
      </c>
      <c r="P9" s="10">
        <v>46078.72101851852</v>
      </c>
      <c r="Q9" s="1" t="s">
        <v>341</v>
      </c>
    </row>
    <row r="10">
      <c r="A10" s="1" t="s">
        <v>40</v>
      </c>
      <c r="B10" s="7" t="s">
        <v>349</v>
      </c>
      <c r="C10" s="8">
        <v>81.0</v>
      </c>
      <c r="D10" s="8">
        <v>109.0</v>
      </c>
      <c r="E10" s="1">
        <v>-28.0</v>
      </c>
      <c r="F10" s="9">
        <v>0.0228</v>
      </c>
      <c r="G10" s="9">
        <v>0.0231</v>
      </c>
      <c r="H10" s="9">
        <v>-3.0E-4</v>
      </c>
      <c r="I10" s="1">
        <v>7.4</v>
      </c>
      <c r="J10" s="1">
        <v>10.0</v>
      </c>
      <c r="K10" s="1">
        <v>-2.6</v>
      </c>
      <c r="L10" s="8">
        <v>3548.0</v>
      </c>
      <c r="M10" s="8">
        <v>4720.0</v>
      </c>
      <c r="N10" s="1">
        <v>-1172.0</v>
      </c>
      <c r="O10" s="1">
        <v>14.0</v>
      </c>
      <c r="P10" s="10">
        <v>46078.72613425926</v>
      </c>
      <c r="Q10" s="1" t="s">
        <v>341</v>
      </c>
    </row>
    <row r="11">
      <c r="A11" s="1" t="s">
        <v>40</v>
      </c>
      <c r="B11" s="7" t="s">
        <v>350</v>
      </c>
      <c r="C11" s="8">
        <v>31.0</v>
      </c>
      <c r="D11" s="8">
        <v>56.0</v>
      </c>
      <c r="E11" s="1">
        <v>-25.0</v>
      </c>
      <c r="F11" s="9">
        <v>0.0159</v>
      </c>
      <c r="G11" s="9">
        <v>0.0553</v>
      </c>
      <c r="H11" s="9">
        <v>-0.0394</v>
      </c>
      <c r="I11" s="1">
        <v>4.1</v>
      </c>
      <c r="J11" s="1">
        <v>6.9</v>
      </c>
      <c r="K11" s="1">
        <v>-2.8</v>
      </c>
      <c r="L11" s="8">
        <v>1946.0</v>
      </c>
      <c r="M11" s="8">
        <v>1013.0</v>
      </c>
      <c r="N11" s="1">
        <v>933.0</v>
      </c>
      <c r="O11" s="1">
        <v>12.7</v>
      </c>
      <c r="P11" s="10">
        <v>46078.854374999995</v>
      </c>
      <c r="Q11" s="1" t="s">
        <v>341</v>
      </c>
    </row>
    <row r="12">
      <c r="A12" s="1" t="s">
        <v>56</v>
      </c>
      <c r="B12" s="7" t="s">
        <v>351</v>
      </c>
      <c r="C12" s="8">
        <v>0.0</v>
      </c>
      <c r="D12" s="8">
        <v>1.0</v>
      </c>
      <c r="E12" s="1">
        <v>-1.0</v>
      </c>
      <c r="F12" s="9">
        <v>0.0</v>
      </c>
      <c r="G12" s="9">
        <v>0.0323</v>
      </c>
      <c r="H12" s="9">
        <v>-0.0323</v>
      </c>
      <c r="I12" s="1">
        <v>11.3</v>
      </c>
      <c r="J12" s="1">
        <v>5.7</v>
      </c>
      <c r="K12" s="1">
        <v>5.6</v>
      </c>
      <c r="L12" s="8">
        <v>138.0</v>
      </c>
      <c r="M12" s="8">
        <v>31.0</v>
      </c>
      <c r="N12" s="1">
        <v>107.0</v>
      </c>
      <c r="O12" s="1">
        <v>16.89</v>
      </c>
      <c r="P12" s="10">
        <v>46081.6144212963</v>
      </c>
      <c r="Q12" s="1" t="s">
        <v>341</v>
      </c>
    </row>
    <row r="13">
      <c r="A13" s="1" t="s">
        <v>42</v>
      </c>
      <c r="B13" s="7" t="s">
        <v>352</v>
      </c>
      <c r="C13" s="8">
        <v>17.0</v>
      </c>
      <c r="D13" s="8">
        <v>23.0</v>
      </c>
      <c r="E13" s="1">
        <v>-6.0</v>
      </c>
      <c r="F13" s="9">
        <v>0.0047</v>
      </c>
      <c r="G13" s="9">
        <v>0.0095</v>
      </c>
      <c r="H13" s="9">
        <v>-0.0048</v>
      </c>
      <c r="I13" s="1">
        <v>4.9</v>
      </c>
      <c r="J13" s="1">
        <v>13.4</v>
      </c>
      <c r="K13" s="1">
        <v>-8.5</v>
      </c>
      <c r="L13" s="8">
        <v>3626.0</v>
      </c>
      <c r="M13" s="8">
        <v>2425.0</v>
      </c>
      <c r="N13" s="1">
        <v>1201.0</v>
      </c>
      <c r="O13" s="1">
        <v>3.02</v>
      </c>
      <c r="P13" s="10">
        <v>46078.75780092593</v>
      </c>
      <c r="Q13" s="1" t="s">
        <v>341</v>
      </c>
    </row>
    <row r="14">
      <c r="A14" s="1" t="s">
        <v>42</v>
      </c>
      <c r="B14" s="7" t="s">
        <v>353</v>
      </c>
      <c r="C14" s="8">
        <v>12.0</v>
      </c>
      <c r="D14" s="8">
        <v>14.0</v>
      </c>
      <c r="E14" s="1">
        <v>-2.0</v>
      </c>
      <c r="F14" s="9">
        <v>0.0047</v>
      </c>
      <c r="G14" s="9">
        <v>0.0188</v>
      </c>
      <c r="H14" s="9">
        <v>-0.0141</v>
      </c>
      <c r="I14" s="1">
        <v>5.8</v>
      </c>
      <c r="J14" s="1">
        <v>9.0</v>
      </c>
      <c r="K14" s="1">
        <v>-3.1</v>
      </c>
      <c r="L14" s="8">
        <v>2528.0</v>
      </c>
      <c r="M14" s="8">
        <v>744.0</v>
      </c>
      <c r="N14" s="1">
        <v>1784.0</v>
      </c>
      <c r="O14" s="1">
        <v>1.07</v>
      </c>
      <c r="P14" s="10">
        <v>46078.78046296297</v>
      </c>
      <c r="Q14" s="1" t="s">
        <v>341</v>
      </c>
    </row>
    <row r="15">
      <c r="A15" s="1" t="s">
        <v>42</v>
      </c>
      <c r="B15" s="7" t="s">
        <v>354</v>
      </c>
      <c r="C15" s="8">
        <v>7.0</v>
      </c>
      <c r="D15" s="8">
        <v>28.0</v>
      </c>
      <c r="E15" s="1">
        <v>-21.0</v>
      </c>
      <c r="F15" s="9">
        <v>0.0054</v>
      </c>
      <c r="G15" s="9">
        <v>0.0028</v>
      </c>
      <c r="H15" s="9">
        <v>0.0026</v>
      </c>
      <c r="I15" s="1">
        <v>12.0</v>
      </c>
      <c r="J15" s="1">
        <v>48.7</v>
      </c>
      <c r="K15" s="1">
        <v>-36.8</v>
      </c>
      <c r="L15" s="8">
        <v>1298.0</v>
      </c>
      <c r="M15" s="8">
        <v>10005.0</v>
      </c>
      <c r="N15" s="1">
        <v>-8707.0</v>
      </c>
      <c r="O15" s="1">
        <v>10.5</v>
      </c>
      <c r="P15" s="10">
        <v>46078.79913194444</v>
      </c>
      <c r="Q15" s="1" t="s">
        <v>341</v>
      </c>
    </row>
    <row r="16">
      <c r="A16" s="1" t="s">
        <v>42</v>
      </c>
      <c r="B16" s="7" t="s">
        <v>355</v>
      </c>
      <c r="C16" s="8">
        <v>1.0</v>
      </c>
      <c r="D16" s="8">
        <v>1.0</v>
      </c>
      <c r="E16" s="1">
        <v>0.0</v>
      </c>
      <c r="F16" s="9">
        <v>0.0105</v>
      </c>
      <c r="G16" s="9">
        <v>0.0909</v>
      </c>
      <c r="H16" s="9">
        <v>-0.0804</v>
      </c>
      <c r="I16" s="1">
        <v>8.5</v>
      </c>
      <c r="J16" s="1">
        <v>7.9</v>
      </c>
      <c r="K16" s="1">
        <v>0.6</v>
      </c>
      <c r="L16" s="8">
        <v>95.0</v>
      </c>
      <c r="M16" s="8">
        <v>11.0</v>
      </c>
      <c r="N16" s="1">
        <v>84.0</v>
      </c>
      <c r="O16" s="1">
        <v>2.19</v>
      </c>
      <c r="P16" s="10">
        <v>46074.54837962963</v>
      </c>
      <c r="Q16" s="1" t="s">
        <v>341</v>
      </c>
    </row>
    <row r="17">
      <c r="A17" s="1"/>
      <c r="B17" s="1"/>
      <c r="C17" s="8"/>
      <c r="D17" s="8"/>
      <c r="E17" s="1"/>
      <c r="F17" s="9"/>
      <c r="G17" s="9"/>
      <c r="H17" s="9"/>
      <c r="I17" s="1"/>
      <c r="J17" s="1"/>
      <c r="K17" s="1"/>
      <c r="L17" s="8"/>
      <c r="M17" s="8"/>
      <c r="N17" s="1"/>
      <c r="O17" s="1"/>
      <c r="P17" s="10"/>
      <c r="Q17" s="1"/>
    </row>
    <row r="18">
      <c r="A18" s="1"/>
      <c r="B18" s="1"/>
      <c r="C18" s="8"/>
      <c r="D18" s="8"/>
      <c r="E18" s="1"/>
      <c r="F18" s="9"/>
      <c r="G18" s="9"/>
      <c r="H18" s="9"/>
      <c r="I18" s="1"/>
      <c r="J18" s="1"/>
      <c r="K18" s="1"/>
      <c r="L18" s="8"/>
      <c r="M18" s="8"/>
      <c r="N18" s="1"/>
      <c r="O18" s="1"/>
      <c r="P18" s="10"/>
      <c r="Q18" s="1"/>
    </row>
    <row r="19">
      <c r="A19" s="1"/>
      <c r="B19" s="1"/>
      <c r="C19" s="8"/>
      <c r="D19" s="8"/>
      <c r="E19" s="1"/>
      <c r="F19" s="9"/>
      <c r="G19" s="9"/>
      <c r="H19" s="9"/>
      <c r="I19" s="1"/>
      <c r="J19" s="1"/>
      <c r="K19" s="1"/>
      <c r="L19" s="8"/>
      <c r="M19" s="8"/>
      <c r="N19" s="1"/>
      <c r="O19" s="1"/>
      <c r="P19" s="10"/>
      <c r="Q19" s="1"/>
    </row>
    <row r="20">
      <c r="A20" s="1"/>
      <c r="B20" s="1"/>
      <c r="C20" s="8"/>
      <c r="D20" s="8"/>
      <c r="E20" s="1"/>
      <c r="F20" s="9"/>
      <c r="G20" s="9"/>
      <c r="H20" s="9"/>
      <c r="I20" s="1"/>
      <c r="J20" s="1"/>
      <c r="K20" s="1"/>
      <c r="L20" s="8"/>
      <c r="M20" s="8"/>
      <c r="N20" s="1"/>
      <c r="O20" s="1"/>
      <c r="P20" s="10"/>
      <c r="Q20" s="1"/>
    </row>
    <row r="21">
      <c r="A21" s="1"/>
      <c r="B21" s="1"/>
      <c r="C21" s="8"/>
      <c r="D21" s="8"/>
      <c r="E21" s="1"/>
      <c r="F21" s="9"/>
      <c r="G21" s="9"/>
      <c r="H21" s="9"/>
      <c r="I21" s="1"/>
      <c r="J21" s="1"/>
      <c r="K21" s="1"/>
      <c r="L21" s="8"/>
      <c r="M21" s="8"/>
      <c r="N21" s="1"/>
      <c r="O21" s="1"/>
      <c r="P21" s="10"/>
      <c r="Q21" s="1"/>
    </row>
    <row r="22">
      <c r="A22" s="1"/>
      <c r="B22" s="1"/>
      <c r="C22" s="8"/>
      <c r="D22" s="8"/>
      <c r="E22" s="1"/>
      <c r="F22" s="9"/>
      <c r="G22" s="9"/>
      <c r="H22" s="9"/>
      <c r="I22" s="1"/>
      <c r="J22" s="1"/>
      <c r="K22" s="1"/>
      <c r="L22" s="8"/>
      <c r="M22" s="8"/>
      <c r="N22" s="1"/>
      <c r="O22" s="1"/>
      <c r="P22" s="10"/>
      <c r="Q22" s="1"/>
    </row>
    <row r="23">
      <c r="A23" s="1"/>
      <c r="B23" s="1"/>
      <c r="C23" s="8"/>
      <c r="D23" s="8"/>
      <c r="E23" s="1"/>
      <c r="F23" s="9"/>
      <c r="G23" s="9"/>
      <c r="H23" s="9"/>
      <c r="I23" s="1"/>
      <c r="J23" s="1"/>
      <c r="K23" s="1"/>
      <c r="L23" s="8"/>
      <c r="M23" s="8"/>
      <c r="N23" s="1"/>
      <c r="O23" s="1"/>
      <c r="P23" s="10"/>
      <c r="Q23" s="1"/>
    </row>
    <row r="24">
      <c r="A24" s="1"/>
      <c r="B24" s="1"/>
      <c r="C24" s="8"/>
      <c r="D24" s="8"/>
      <c r="E24" s="1"/>
      <c r="F24" s="9"/>
      <c r="G24" s="9"/>
      <c r="H24" s="9"/>
      <c r="I24" s="1"/>
      <c r="J24" s="1"/>
      <c r="K24" s="1"/>
      <c r="L24" s="8"/>
      <c r="M24" s="8"/>
      <c r="N24" s="1"/>
      <c r="O24" s="1"/>
      <c r="P24" s="10"/>
      <c r="Q24" s="1"/>
    </row>
    <row r="25">
      <c r="A25" s="1"/>
      <c r="B25" s="1"/>
      <c r="C25" s="8"/>
      <c r="D25" s="8"/>
      <c r="E25" s="1"/>
      <c r="F25" s="9"/>
      <c r="G25" s="9"/>
      <c r="H25" s="9"/>
      <c r="I25" s="1"/>
      <c r="J25" s="1"/>
      <c r="K25" s="1"/>
      <c r="L25" s="8"/>
      <c r="M25" s="8"/>
      <c r="N25" s="1"/>
      <c r="O25" s="1"/>
      <c r="P25" s="10"/>
      <c r="Q25" s="1"/>
    </row>
    <row r="26">
      <c r="A26" s="1"/>
      <c r="B26" s="1"/>
      <c r="C26" s="8"/>
      <c r="D26" s="8"/>
      <c r="E26" s="1"/>
      <c r="F26" s="9"/>
      <c r="G26" s="9"/>
      <c r="H26" s="9"/>
      <c r="I26" s="1"/>
      <c r="J26" s="1"/>
      <c r="K26" s="1"/>
      <c r="L26" s="8"/>
      <c r="M26" s="8"/>
      <c r="N26" s="1"/>
      <c r="O26" s="1"/>
      <c r="P26" s="10"/>
      <c r="Q26" s="1"/>
    </row>
    <row r="27">
      <c r="A27" s="1"/>
      <c r="B27" s="1"/>
      <c r="C27" s="8"/>
      <c r="D27" s="8"/>
      <c r="E27" s="1"/>
      <c r="F27" s="9"/>
      <c r="G27" s="9"/>
      <c r="H27" s="9"/>
      <c r="I27" s="1"/>
      <c r="J27" s="1"/>
      <c r="K27" s="1"/>
      <c r="L27" s="8"/>
      <c r="M27" s="8"/>
      <c r="N27" s="1"/>
      <c r="O27" s="1"/>
      <c r="P27" s="10"/>
      <c r="Q27" s="1"/>
    </row>
    <row r="28">
      <c r="A28" s="1"/>
      <c r="B28" s="1"/>
      <c r="C28" s="8"/>
      <c r="D28" s="8"/>
      <c r="E28" s="1"/>
      <c r="F28" s="9"/>
      <c r="G28" s="9"/>
      <c r="H28" s="9"/>
      <c r="I28" s="1"/>
      <c r="J28" s="1"/>
      <c r="K28" s="1"/>
      <c r="L28" s="8"/>
      <c r="M28" s="8"/>
      <c r="N28" s="1"/>
      <c r="O28" s="1"/>
      <c r="P28" s="10"/>
      <c r="Q28" s="1"/>
    </row>
    <row r="29">
      <c r="A29" s="1"/>
      <c r="B29" s="1"/>
      <c r="C29" s="8"/>
      <c r="D29" s="8"/>
      <c r="E29" s="1"/>
      <c r="F29" s="9"/>
      <c r="G29" s="9"/>
      <c r="H29" s="9"/>
      <c r="I29" s="1"/>
      <c r="J29" s="1"/>
      <c r="K29" s="1"/>
      <c r="L29" s="8"/>
      <c r="M29" s="8"/>
      <c r="N29" s="1"/>
      <c r="O29" s="1"/>
      <c r="P29" s="10"/>
      <c r="Q29" s="1"/>
    </row>
    <row r="30">
      <c r="A30" s="1"/>
      <c r="B30" s="1"/>
      <c r="C30" s="8"/>
      <c r="D30" s="8"/>
      <c r="E30" s="1"/>
      <c r="F30" s="9"/>
      <c r="G30" s="9"/>
      <c r="H30" s="9"/>
      <c r="I30" s="1"/>
      <c r="J30" s="1"/>
      <c r="K30" s="1"/>
      <c r="L30" s="8"/>
      <c r="M30" s="8"/>
      <c r="N30" s="1"/>
      <c r="O30" s="1"/>
      <c r="P30" s="10"/>
      <c r="Q30" s="1"/>
    </row>
    <row r="31">
      <c r="A31" s="1"/>
      <c r="B31" s="1"/>
      <c r="C31" s="8"/>
      <c r="D31" s="8"/>
      <c r="E31" s="1"/>
      <c r="F31" s="9"/>
      <c r="G31" s="9"/>
      <c r="H31" s="9"/>
      <c r="I31" s="1"/>
      <c r="J31" s="1"/>
      <c r="K31" s="1"/>
      <c r="L31" s="8"/>
      <c r="M31" s="8"/>
      <c r="N31" s="1"/>
      <c r="O31" s="1"/>
      <c r="P31" s="10"/>
      <c r="Q31" s="1"/>
    </row>
    <row r="32">
      <c r="A32" s="1"/>
      <c r="B32" s="1"/>
      <c r="C32" s="8"/>
      <c r="D32" s="8"/>
      <c r="E32" s="1"/>
      <c r="F32" s="9"/>
      <c r="G32" s="9"/>
      <c r="H32" s="9"/>
      <c r="I32" s="1"/>
      <c r="J32" s="1"/>
      <c r="K32" s="1"/>
      <c r="L32" s="8"/>
      <c r="M32" s="8"/>
      <c r="N32" s="1"/>
      <c r="O32" s="1"/>
      <c r="P32" s="10"/>
      <c r="Q32" s="1"/>
    </row>
    <row r="33">
      <c r="A33" s="1"/>
      <c r="B33" s="1"/>
      <c r="C33" s="8"/>
      <c r="D33" s="8"/>
      <c r="E33" s="1"/>
      <c r="F33" s="9"/>
      <c r="G33" s="9"/>
      <c r="H33" s="9"/>
      <c r="I33" s="1"/>
      <c r="J33" s="1"/>
      <c r="K33" s="1"/>
      <c r="L33" s="8"/>
      <c r="M33" s="8"/>
      <c r="N33" s="1"/>
      <c r="O33" s="1"/>
      <c r="P33" s="10"/>
      <c r="Q33" s="1"/>
    </row>
    <row r="34">
      <c r="A34" s="1"/>
      <c r="B34" s="1"/>
      <c r="C34" s="8"/>
      <c r="D34" s="8"/>
      <c r="E34" s="1"/>
      <c r="F34" s="9"/>
      <c r="G34" s="9"/>
      <c r="H34" s="9"/>
      <c r="I34" s="1"/>
      <c r="J34" s="1"/>
      <c r="K34" s="1"/>
      <c r="L34" s="8"/>
      <c r="M34" s="8"/>
      <c r="N34" s="1"/>
      <c r="O34" s="1"/>
      <c r="P34" s="10"/>
      <c r="Q34" s="1"/>
    </row>
    <row r="35">
      <c r="A35" s="1"/>
      <c r="B35" s="1"/>
      <c r="C35" s="8"/>
      <c r="D35" s="8"/>
      <c r="E35" s="1"/>
      <c r="F35" s="9"/>
      <c r="G35" s="9"/>
      <c r="H35" s="9"/>
      <c r="I35" s="1"/>
      <c r="J35" s="1"/>
      <c r="K35" s="1"/>
      <c r="L35" s="8"/>
      <c r="M35" s="8"/>
      <c r="N35" s="1"/>
      <c r="O35" s="1"/>
      <c r="P35" s="10"/>
      <c r="Q35" s="1"/>
    </row>
    <row r="36">
      <c r="A36" s="1"/>
      <c r="B36" s="1"/>
      <c r="C36" s="8"/>
      <c r="D36" s="8"/>
      <c r="E36" s="1"/>
      <c r="F36" s="9"/>
      <c r="G36" s="9"/>
      <c r="H36" s="9"/>
      <c r="I36" s="1"/>
      <c r="J36" s="1"/>
      <c r="K36" s="1"/>
      <c r="L36" s="8"/>
      <c r="M36" s="8"/>
      <c r="N36" s="1"/>
      <c r="O36" s="1"/>
      <c r="P36" s="10"/>
      <c r="Q36" s="1"/>
    </row>
    <row r="37">
      <c r="A37" s="1"/>
      <c r="B37" s="1"/>
      <c r="C37" s="8"/>
      <c r="D37" s="8"/>
      <c r="E37" s="1"/>
      <c r="F37" s="9"/>
      <c r="G37" s="9"/>
      <c r="H37" s="9"/>
      <c r="I37" s="1"/>
      <c r="J37" s="1"/>
      <c r="K37" s="1"/>
      <c r="L37" s="8"/>
      <c r="M37" s="8"/>
      <c r="N37" s="1"/>
      <c r="O37" s="1"/>
      <c r="P37" s="10"/>
      <c r="Q37" s="1"/>
    </row>
    <row r="38">
      <c r="A38" s="1"/>
      <c r="B38" s="1"/>
      <c r="C38" s="8"/>
      <c r="D38" s="8"/>
      <c r="E38" s="1"/>
      <c r="F38" s="9"/>
      <c r="G38" s="9"/>
      <c r="H38" s="9"/>
      <c r="I38" s="1"/>
      <c r="J38" s="1"/>
      <c r="K38" s="1"/>
      <c r="L38" s="8"/>
      <c r="M38" s="8"/>
      <c r="N38" s="1"/>
      <c r="O38" s="1"/>
      <c r="P38" s="10"/>
      <c r="Q38" s="1"/>
    </row>
    <row r="39">
      <c r="A39" s="1"/>
      <c r="B39" s="1"/>
      <c r="C39" s="8"/>
      <c r="D39" s="8"/>
      <c r="E39" s="1"/>
      <c r="F39" s="9"/>
      <c r="G39" s="9"/>
      <c r="H39" s="9"/>
      <c r="I39" s="1"/>
      <c r="J39" s="1"/>
      <c r="K39" s="1"/>
      <c r="L39" s="8"/>
      <c r="M39" s="8"/>
      <c r="N39" s="1"/>
      <c r="O39" s="1"/>
      <c r="P39" s="10"/>
      <c r="Q39" s="1"/>
    </row>
    <row r="40">
      <c r="A40" s="1"/>
      <c r="B40" s="1"/>
      <c r="C40" s="8"/>
      <c r="D40" s="8"/>
      <c r="E40" s="1"/>
      <c r="F40" s="9"/>
      <c r="G40" s="9"/>
      <c r="H40" s="9"/>
      <c r="I40" s="1"/>
      <c r="J40" s="1"/>
      <c r="K40" s="1"/>
      <c r="L40" s="8"/>
      <c r="M40" s="8"/>
      <c r="N40" s="1"/>
      <c r="O40" s="1"/>
      <c r="P40" s="10"/>
      <c r="Q40" s="1"/>
    </row>
    <row r="41">
      <c r="A41" s="1"/>
      <c r="B41" s="1"/>
      <c r="C41" s="8"/>
      <c r="D41" s="8"/>
      <c r="E41" s="1"/>
      <c r="F41" s="9"/>
      <c r="G41" s="9"/>
      <c r="H41" s="9"/>
      <c r="I41" s="1"/>
      <c r="J41" s="1"/>
      <c r="K41" s="1"/>
      <c r="L41" s="8"/>
      <c r="M41" s="8"/>
      <c r="N41" s="1"/>
      <c r="O41" s="1"/>
      <c r="P41" s="10"/>
      <c r="Q41" s="1"/>
    </row>
    <row r="42">
      <c r="A42" s="1"/>
      <c r="B42" s="1"/>
      <c r="C42" s="8"/>
      <c r="D42" s="8"/>
      <c r="E42" s="1"/>
      <c r="F42" s="9"/>
      <c r="G42" s="9"/>
      <c r="H42" s="9"/>
      <c r="I42" s="1"/>
      <c r="J42" s="1"/>
      <c r="K42" s="1"/>
      <c r="L42" s="8"/>
      <c r="M42" s="8"/>
      <c r="N42" s="1"/>
      <c r="O42" s="1"/>
      <c r="P42" s="10"/>
      <c r="Q42" s="1"/>
    </row>
    <row r="43">
      <c r="A43" s="1"/>
      <c r="B43" s="1"/>
      <c r="C43" s="8"/>
      <c r="D43" s="8"/>
      <c r="E43" s="1"/>
      <c r="F43" s="9"/>
      <c r="G43" s="9"/>
      <c r="H43" s="9"/>
      <c r="I43" s="1"/>
      <c r="J43" s="1"/>
      <c r="K43" s="1"/>
      <c r="L43" s="8"/>
      <c r="M43" s="8"/>
      <c r="N43" s="1"/>
      <c r="O43" s="1"/>
      <c r="P43" s="10"/>
      <c r="Q43" s="1"/>
    </row>
    <row r="44">
      <c r="A44" s="1"/>
      <c r="B44" s="1"/>
      <c r="C44" s="8"/>
      <c r="D44" s="8"/>
      <c r="E44" s="1"/>
      <c r="F44" s="9"/>
      <c r="G44" s="9"/>
      <c r="H44" s="9"/>
      <c r="I44" s="1"/>
      <c r="J44" s="1"/>
      <c r="K44" s="1"/>
      <c r="L44" s="8"/>
      <c r="M44" s="8"/>
      <c r="N44" s="1"/>
      <c r="O44" s="1"/>
      <c r="P44" s="10"/>
      <c r="Q44" s="1"/>
    </row>
    <row r="45">
      <c r="A45" s="1"/>
      <c r="B45" s="1"/>
      <c r="C45" s="8"/>
      <c r="D45" s="8"/>
      <c r="E45" s="1"/>
      <c r="F45" s="9"/>
      <c r="G45" s="9"/>
      <c r="H45" s="9"/>
      <c r="I45" s="1"/>
      <c r="J45" s="1"/>
      <c r="K45" s="1"/>
      <c r="L45" s="8"/>
      <c r="M45" s="8"/>
      <c r="N45" s="1"/>
      <c r="O45" s="1"/>
      <c r="P45" s="10"/>
      <c r="Q45" s="1"/>
    </row>
    <row r="46">
      <c r="A46" s="1"/>
      <c r="B46" s="1"/>
      <c r="C46" s="8"/>
      <c r="D46" s="8"/>
      <c r="E46" s="1"/>
      <c r="F46" s="9"/>
      <c r="G46" s="9"/>
      <c r="H46" s="9"/>
      <c r="I46" s="1"/>
      <c r="J46" s="1"/>
      <c r="K46" s="1"/>
      <c r="L46" s="8"/>
      <c r="M46" s="8"/>
      <c r="N46" s="1"/>
      <c r="O46" s="1"/>
      <c r="P46" s="10"/>
      <c r="Q46" s="1"/>
    </row>
    <row r="47">
      <c r="A47" s="1"/>
      <c r="B47" s="1"/>
      <c r="C47" s="8"/>
      <c r="D47" s="8"/>
      <c r="E47" s="1"/>
      <c r="F47" s="9"/>
      <c r="G47" s="9"/>
      <c r="H47" s="9"/>
      <c r="I47" s="1"/>
      <c r="J47" s="1"/>
      <c r="K47" s="1"/>
      <c r="L47" s="8"/>
      <c r="M47" s="8"/>
      <c r="N47" s="1"/>
      <c r="O47" s="1"/>
      <c r="P47" s="10"/>
      <c r="Q47" s="1"/>
    </row>
    <row r="48">
      <c r="A48" s="1"/>
      <c r="B48" s="1"/>
      <c r="C48" s="8"/>
      <c r="D48" s="8"/>
      <c r="E48" s="1"/>
      <c r="F48" s="9"/>
      <c r="G48" s="9"/>
      <c r="H48" s="9"/>
      <c r="I48" s="1"/>
      <c r="J48" s="1"/>
      <c r="K48" s="1"/>
      <c r="L48" s="8"/>
      <c r="M48" s="8"/>
      <c r="N48" s="1"/>
      <c r="O48" s="1"/>
      <c r="P48" s="10"/>
      <c r="Q48" s="1"/>
    </row>
    <row r="49">
      <c r="A49" s="1"/>
      <c r="B49" s="1"/>
      <c r="C49" s="8"/>
      <c r="D49" s="8"/>
      <c r="E49" s="1"/>
      <c r="F49" s="9"/>
      <c r="G49" s="9"/>
      <c r="H49" s="9"/>
      <c r="I49" s="1"/>
      <c r="J49" s="1"/>
      <c r="K49" s="1"/>
      <c r="L49" s="8"/>
      <c r="M49" s="8"/>
      <c r="N49" s="1"/>
      <c r="O49" s="1"/>
      <c r="P49" s="10"/>
      <c r="Q49" s="1"/>
    </row>
    <row r="50">
      <c r="A50" s="1"/>
      <c r="B50" s="1"/>
      <c r="C50" s="8"/>
      <c r="D50" s="8"/>
      <c r="E50" s="1"/>
      <c r="F50" s="9"/>
      <c r="G50" s="9"/>
      <c r="H50" s="9"/>
      <c r="I50" s="1"/>
      <c r="J50" s="1"/>
      <c r="K50" s="1"/>
      <c r="L50" s="8"/>
      <c r="M50" s="8"/>
      <c r="N50" s="1"/>
      <c r="O50" s="1"/>
      <c r="P50" s="10"/>
      <c r="Q50" s="1"/>
    </row>
    <row r="51">
      <c r="A51" s="1"/>
      <c r="B51" s="1"/>
      <c r="C51" s="8"/>
      <c r="D51" s="8"/>
      <c r="E51" s="1"/>
      <c r="F51" s="9"/>
      <c r="G51" s="9"/>
      <c r="H51" s="9"/>
      <c r="I51" s="1"/>
      <c r="J51" s="1"/>
      <c r="K51" s="1"/>
      <c r="L51" s="8"/>
      <c r="M51" s="8"/>
      <c r="N51" s="1"/>
      <c r="O51" s="1"/>
      <c r="P51" s="10"/>
      <c r="Q51" s="1"/>
    </row>
    <row r="52">
      <c r="A52" s="1"/>
      <c r="B52" s="1"/>
      <c r="C52" s="8"/>
      <c r="D52" s="8"/>
      <c r="E52" s="1"/>
      <c r="F52" s="9"/>
      <c r="G52" s="9"/>
      <c r="H52" s="9"/>
      <c r="I52" s="1"/>
      <c r="J52" s="1"/>
      <c r="K52" s="1"/>
      <c r="L52" s="8"/>
      <c r="M52" s="8"/>
      <c r="N52" s="1"/>
      <c r="O52" s="1"/>
      <c r="P52" s="10"/>
      <c r="Q52" s="1"/>
    </row>
    <row r="53">
      <c r="A53" s="1"/>
      <c r="B53" s="1"/>
      <c r="C53" s="8"/>
      <c r="D53" s="8"/>
      <c r="E53" s="1"/>
      <c r="F53" s="9"/>
      <c r="G53" s="9"/>
      <c r="H53" s="9"/>
      <c r="I53" s="1"/>
      <c r="J53" s="1"/>
      <c r="K53" s="1"/>
      <c r="L53" s="8"/>
      <c r="M53" s="8"/>
      <c r="N53" s="1"/>
      <c r="O53" s="1"/>
      <c r="P53" s="10"/>
      <c r="Q53" s="1"/>
    </row>
    <row r="54">
      <c r="A54" s="1"/>
      <c r="B54" s="1"/>
      <c r="C54" s="8"/>
      <c r="D54" s="8"/>
      <c r="E54" s="1"/>
      <c r="F54" s="9"/>
      <c r="G54" s="9"/>
      <c r="H54" s="9"/>
      <c r="I54" s="1"/>
      <c r="J54" s="1"/>
      <c r="K54" s="1"/>
      <c r="L54" s="8"/>
      <c r="M54" s="8"/>
      <c r="N54" s="1"/>
      <c r="O54" s="1"/>
      <c r="P54" s="10"/>
      <c r="Q54" s="1"/>
    </row>
    <row r="55">
      <c r="A55" s="1"/>
      <c r="B55" s="1"/>
      <c r="C55" s="8"/>
      <c r="D55" s="8"/>
      <c r="E55" s="1"/>
      <c r="F55" s="9"/>
      <c r="G55" s="9"/>
      <c r="H55" s="9"/>
      <c r="I55" s="1"/>
      <c r="J55" s="1"/>
      <c r="K55" s="1"/>
      <c r="L55" s="8"/>
      <c r="M55" s="8"/>
      <c r="N55" s="1"/>
      <c r="O55" s="1"/>
      <c r="P55" s="10"/>
      <c r="Q55" s="1"/>
    </row>
    <row r="56">
      <c r="A56" s="1"/>
      <c r="B56" s="1"/>
      <c r="C56" s="8"/>
      <c r="D56" s="8"/>
      <c r="E56" s="1"/>
      <c r="F56" s="9"/>
      <c r="G56" s="9"/>
      <c r="H56" s="9"/>
      <c r="I56" s="1"/>
      <c r="J56" s="1"/>
      <c r="K56" s="1"/>
      <c r="L56" s="8"/>
      <c r="M56" s="8"/>
      <c r="N56" s="1"/>
      <c r="O56" s="1"/>
      <c r="P56" s="10"/>
      <c r="Q56" s="1"/>
    </row>
    <row r="57">
      <c r="A57" s="1"/>
      <c r="B57" s="1"/>
      <c r="C57" s="8"/>
      <c r="D57" s="8"/>
      <c r="E57" s="1"/>
      <c r="F57" s="9"/>
      <c r="G57" s="9"/>
      <c r="H57" s="9"/>
      <c r="I57" s="1"/>
      <c r="J57" s="1"/>
      <c r="K57" s="1"/>
      <c r="L57" s="8"/>
      <c r="M57" s="8"/>
      <c r="N57" s="1"/>
      <c r="O57" s="1"/>
      <c r="P57" s="10"/>
      <c r="Q57" s="1"/>
    </row>
    <row r="58">
      <c r="A58" s="1"/>
      <c r="B58" s="1"/>
      <c r="C58" s="8"/>
      <c r="D58" s="8"/>
      <c r="E58" s="1"/>
      <c r="F58" s="9"/>
      <c r="G58" s="9"/>
      <c r="H58" s="9"/>
      <c r="I58" s="1"/>
      <c r="J58" s="1"/>
      <c r="K58" s="1"/>
      <c r="L58" s="8"/>
      <c r="M58" s="8"/>
      <c r="N58" s="1"/>
      <c r="O58" s="1"/>
      <c r="P58" s="10"/>
      <c r="Q58" s="1"/>
    </row>
    <row r="59">
      <c r="A59" s="1"/>
      <c r="B59" s="1"/>
      <c r="C59" s="8"/>
      <c r="D59" s="8"/>
      <c r="E59" s="1"/>
      <c r="F59" s="9"/>
      <c r="G59" s="9"/>
      <c r="H59" s="9"/>
      <c r="I59" s="1"/>
      <c r="J59" s="1"/>
      <c r="K59" s="1"/>
      <c r="L59" s="8"/>
      <c r="M59" s="8"/>
      <c r="N59" s="1"/>
      <c r="O59" s="1"/>
      <c r="P59" s="10"/>
      <c r="Q59" s="1"/>
    </row>
    <row r="60">
      <c r="A60" s="1"/>
      <c r="B60" s="1"/>
      <c r="C60" s="8"/>
      <c r="D60" s="8"/>
      <c r="E60" s="1"/>
      <c r="F60" s="9"/>
      <c r="G60" s="9"/>
      <c r="H60" s="9"/>
      <c r="I60" s="1"/>
      <c r="J60" s="1"/>
      <c r="K60" s="1"/>
      <c r="L60" s="8"/>
      <c r="M60" s="8"/>
      <c r="N60" s="1"/>
      <c r="O60" s="1"/>
      <c r="P60" s="10"/>
      <c r="Q60" s="1"/>
    </row>
    <row r="61">
      <c r="A61" s="1"/>
      <c r="B61" s="1"/>
      <c r="C61" s="8"/>
      <c r="D61" s="8"/>
      <c r="E61" s="1"/>
      <c r="F61" s="9"/>
      <c r="G61" s="9"/>
      <c r="H61" s="9"/>
      <c r="I61" s="1"/>
      <c r="J61" s="1"/>
      <c r="K61" s="1"/>
      <c r="L61" s="8"/>
      <c r="M61" s="8"/>
      <c r="N61" s="1"/>
      <c r="O61" s="1"/>
      <c r="P61" s="10"/>
      <c r="Q61" s="1"/>
    </row>
    <row r="62">
      <c r="A62" s="1"/>
      <c r="B62" s="1"/>
      <c r="C62" s="8"/>
      <c r="D62" s="8"/>
      <c r="E62" s="1"/>
      <c r="F62" s="9"/>
      <c r="G62" s="9"/>
      <c r="H62" s="9"/>
      <c r="I62" s="1"/>
      <c r="J62" s="1"/>
      <c r="K62" s="1"/>
      <c r="L62" s="8"/>
      <c r="M62" s="8"/>
      <c r="N62" s="1"/>
      <c r="O62" s="1"/>
      <c r="P62" s="10"/>
      <c r="Q62" s="1"/>
    </row>
    <row r="63">
      <c r="A63" s="1"/>
      <c r="B63" s="1"/>
      <c r="C63" s="8"/>
      <c r="D63" s="8"/>
      <c r="E63" s="1"/>
      <c r="F63" s="9"/>
      <c r="G63" s="9"/>
      <c r="H63" s="9"/>
      <c r="I63" s="1"/>
      <c r="J63" s="1"/>
      <c r="K63" s="1"/>
      <c r="L63" s="8"/>
      <c r="M63" s="8"/>
      <c r="N63" s="1"/>
      <c r="O63" s="1"/>
      <c r="P63" s="10"/>
      <c r="Q63" s="1"/>
    </row>
    <row r="64">
      <c r="A64" s="1"/>
      <c r="B64" s="1"/>
      <c r="C64" s="8"/>
      <c r="D64" s="8"/>
      <c r="E64" s="1"/>
      <c r="F64" s="9"/>
      <c r="G64" s="9"/>
      <c r="H64" s="9"/>
      <c r="I64" s="1"/>
      <c r="J64" s="1"/>
      <c r="K64" s="1"/>
      <c r="L64" s="8"/>
      <c r="M64" s="8"/>
      <c r="N64" s="1"/>
      <c r="O64" s="1"/>
      <c r="P64" s="10"/>
      <c r="Q64" s="1"/>
    </row>
    <row r="65">
      <c r="A65" s="1"/>
      <c r="B65" s="1"/>
      <c r="C65" s="8"/>
      <c r="D65" s="8"/>
      <c r="E65" s="1"/>
      <c r="F65" s="9"/>
      <c r="G65" s="9"/>
      <c r="H65" s="9"/>
      <c r="I65" s="1"/>
      <c r="J65" s="1"/>
      <c r="K65" s="1"/>
      <c r="L65" s="8"/>
      <c r="M65" s="8"/>
      <c r="N65" s="1"/>
      <c r="O65" s="1"/>
      <c r="P65" s="10"/>
      <c r="Q65" s="1"/>
    </row>
    <row r="66">
      <c r="A66" s="1"/>
      <c r="B66" s="1"/>
      <c r="C66" s="8"/>
      <c r="D66" s="8"/>
      <c r="E66" s="1"/>
      <c r="F66" s="9"/>
      <c r="G66" s="9"/>
      <c r="H66" s="9"/>
      <c r="I66" s="1"/>
      <c r="J66" s="1"/>
      <c r="K66" s="1"/>
      <c r="L66" s="8"/>
      <c r="M66" s="8"/>
      <c r="N66" s="1"/>
      <c r="O66" s="1"/>
      <c r="P66" s="10"/>
      <c r="Q66" s="1"/>
    </row>
    <row r="67">
      <c r="A67" s="1"/>
      <c r="B67" s="1"/>
      <c r="C67" s="8"/>
      <c r="D67" s="8"/>
      <c r="E67" s="1"/>
      <c r="F67" s="9"/>
      <c r="G67" s="9"/>
      <c r="H67" s="9"/>
      <c r="I67" s="1"/>
      <c r="J67" s="1"/>
      <c r="K67" s="1"/>
      <c r="L67" s="8"/>
      <c r="M67" s="8"/>
      <c r="N67" s="1"/>
      <c r="O67" s="1"/>
      <c r="P67" s="10"/>
      <c r="Q67" s="1"/>
    </row>
    <row r="68">
      <c r="A68" s="1"/>
      <c r="B68" s="1"/>
      <c r="C68" s="8"/>
      <c r="D68" s="8"/>
      <c r="E68" s="1"/>
      <c r="F68" s="9"/>
      <c r="G68" s="9"/>
      <c r="H68" s="9"/>
      <c r="I68" s="1"/>
      <c r="J68" s="1"/>
      <c r="K68" s="1"/>
      <c r="L68" s="8"/>
      <c r="M68" s="8"/>
      <c r="N68" s="1"/>
      <c r="O68" s="1"/>
      <c r="P68" s="10"/>
      <c r="Q68" s="1"/>
    </row>
    <row r="69">
      <c r="A69" s="1"/>
      <c r="B69" s="1"/>
      <c r="C69" s="8"/>
      <c r="D69" s="8"/>
      <c r="E69" s="1"/>
      <c r="F69" s="9"/>
      <c r="G69" s="9"/>
      <c r="H69" s="9"/>
      <c r="I69" s="1"/>
      <c r="J69" s="1"/>
      <c r="K69" s="1"/>
      <c r="L69" s="8"/>
      <c r="M69" s="8"/>
      <c r="N69" s="1"/>
      <c r="O69" s="1"/>
      <c r="P69" s="10"/>
      <c r="Q69" s="1"/>
    </row>
    <row r="70">
      <c r="A70" s="1"/>
      <c r="B70" s="1"/>
      <c r="C70" s="8"/>
      <c r="D70" s="8"/>
      <c r="E70" s="1"/>
      <c r="F70" s="9"/>
      <c r="G70" s="9"/>
      <c r="H70" s="9"/>
      <c r="I70" s="1"/>
      <c r="J70" s="1"/>
      <c r="K70" s="1"/>
      <c r="L70" s="8"/>
      <c r="M70" s="8"/>
      <c r="N70" s="1"/>
      <c r="O70" s="1"/>
      <c r="P70" s="10"/>
      <c r="Q70" s="1"/>
    </row>
    <row r="71">
      <c r="A71" s="1"/>
      <c r="B71" s="1"/>
      <c r="C71" s="8"/>
      <c r="D71" s="8"/>
      <c r="E71" s="1"/>
      <c r="F71" s="9"/>
      <c r="G71" s="9"/>
      <c r="H71" s="9"/>
      <c r="I71" s="1"/>
      <c r="J71" s="1"/>
      <c r="K71" s="1"/>
      <c r="L71" s="8"/>
      <c r="M71" s="8"/>
      <c r="N71" s="1"/>
      <c r="O71" s="1"/>
      <c r="P71" s="10"/>
      <c r="Q71" s="1"/>
    </row>
    <row r="72">
      <c r="A72" s="1"/>
      <c r="B72" s="1"/>
      <c r="C72" s="8"/>
      <c r="D72" s="8"/>
      <c r="E72" s="1"/>
      <c r="F72" s="9"/>
      <c r="G72" s="9"/>
      <c r="H72" s="9"/>
      <c r="I72" s="1"/>
      <c r="J72" s="1"/>
      <c r="K72" s="1"/>
      <c r="L72" s="8"/>
      <c r="M72" s="8"/>
      <c r="N72" s="1"/>
      <c r="O72" s="1"/>
      <c r="P72" s="10"/>
      <c r="Q72" s="1"/>
    </row>
    <row r="73">
      <c r="A73" s="1"/>
      <c r="B73" s="1"/>
      <c r="C73" s="8"/>
      <c r="D73" s="8"/>
      <c r="E73" s="1"/>
      <c r="F73" s="9"/>
      <c r="G73" s="9"/>
      <c r="H73" s="9"/>
      <c r="I73" s="1"/>
      <c r="J73" s="1"/>
      <c r="K73" s="1"/>
      <c r="L73" s="8"/>
      <c r="M73" s="8"/>
      <c r="N73" s="1"/>
      <c r="O73" s="1"/>
      <c r="P73" s="10"/>
      <c r="Q73" s="1"/>
    </row>
    <row r="74">
      <c r="A74" s="1"/>
      <c r="B74" s="1"/>
      <c r="C74" s="8"/>
      <c r="D74" s="8"/>
      <c r="E74" s="1"/>
      <c r="F74" s="9"/>
      <c r="G74" s="9"/>
      <c r="H74" s="9"/>
      <c r="I74" s="1"/>
      <c r="J74" s="1"/>
      <c r="K74" s="1"/>
      <c r="L74" s="8"/>
      <c r="M74" s="8"/>
      <c r="N74" s="1"/>
      <c r="O74" s="1"/>
      <c r="P74" s="10"/>
      <c r="Q74" s="1"/>
    </row>
    <row r="75">
      <c r="A75" s="1"/>
      <c r="B75" s="1"/>
      <c r="C75" s="8"/>
      <c r="D75" s="8"/>
      <c r="E75" s="1"/>
      <c r="F75" s="9"/>
      <c r="G75" s="9"/>
      <c r="H75" s="9"/>
      <c r="I75" s="1"/>
      <c r="J75" s="1"/>
      <c r="K75" s="1"/>
      <c r="L75" s="8"/>
      <c r="M75" s="8"/>
      <c r="N75" s="1"/>
      <c r="O75" s="1"/>
      <c r="P75" s="10"/>
      <c r="Q75" s="1"/>
    </row>
    <row r="76">
      <c r="A76" s="1"/>
      <c r="B76" s="1"/>
      <c r="C76" s="8"/>
      <c r="D76" s="8"/>
      <c r="E76" s="1"/>
      <c r="F76" s="9"/>
      <c r="G76" s="9"/>
      <c r="H76" s="9"/>
      <c r="I76" s="1"/>
      <c r="J76" s="1"/>
      <c r="K76" s="1"/>
      <c r="L76" s="8"/>
      <c r="M76" s="8"/>
      <c r="N76" s="1"/>
      <c r="O76" s="1"/>
      <c r="P76" s="10"/>
      <c r="Q76" s="1"/>
    </row>
    <row r="77">
      <c r="A77" s="1"/>
      <c r="B77" s="1"/>
      <c r="C77" s="8"/>
      <c r="D77" s="8"/>
      <c r="E77" s="1"/>
      <c r="F77" s="9"/>
      <c r="G77" s="9"/>
      <c r="H77" s="9"/>
      <c r="I77" s="1"/>
      <c r="J77" s="1"/>
      <c r="K77" s="1"/>
      <c r="L77" s="8"/>
      <c r="M77" s="8"/>
      <c r="N77" s="1"/>
      <c r="O77" s="1"/>
      <c r="P77" s="10"/>
      <c r="Q77" s="1"/>
    </row>
    <row r="78">
      <c r="A78" s="1"/>
      <c r="B78" s="1"/>
      <c r="C78" s="8"/>
      <c r="D78" s="8"/>
      <c r="E78" s="1"/>
      <c r="F78" s="9"/>
      <c r="G78" s="9"/>
      <c r="H78" s="9"/>
      <c r="I78" s="1"/>
      <c r="J78" s="1"/>
      <c r="K78" s="1"/>
      <c r="L78" s="8"/>
      <c r="M78" s="8"/>
      <c r="N78" s="1"/>
      <c r="O78" s="1"/>
      <c r="P78" s="10"/>
      <c r="Q78" s="1"/>
    </row>
    <row r="79">
      <c r="A79" s="1"/>
      <c r="B79" s="1"/>
      <c r="C79" s="8"/>
      <c r="D79" s="8"/>
      <c r="E79" s="1"/>
      <c r="F79" s="9"/>
      <c r="G79" s="9"/>
      <c r="H79" s="9"/>
      <c r="I79" s="1"/>
      <c r="J79" s="1"/>
      <c r="K79" s="1"/>
      <c r="L79" s="8"/>
      <c r="M79" s="8"/>
      <c r="N79" s="1"/>
      <c r="O79" s="1"/>
      <c r="P79" s="10"/>
      <c r="Q79" s="1"/>
    </row>
    <row r="80">
      <c r="A80" s="1"/>
      <c r="B80" s="1"/>
      <c r="C80" s="8"/>
      <c r="D80" s="8"/>
      <c r="E80" s="1"/>
      <c r="F80" s="9"/>
      <c r="G80" s="9"/>
      <c r="H80" s="9"/>
      <c r="I80" s="1"/>
      <c r="J80" s="1"/>
      <c r="K80" s="1"/>
      <c r="L80" s="8"/>
      <c r="M80" s="8"/>
      <c r="N80" s="1"/>
      <c r="O80" s="1"/>
      <c r="P80" s="10"/>
      <c r="Q80" s="1"/>
    </row>
    <row r="81">
      <c r="A81" s="1"/>
      <c r="B81" s="1"/>
      <c r="C81" s="8"/>
      <c r="D81" s="8"/>
      <c r="E81" s="1"/>
      <c r="F81" s="9"/>
      <c r="G81" s="9"/>
      <c r="H81" s="9"/>
      <c r="I81" s="1"/>
      <c r="J81" s="1"/>
      <c r="K81" s="1"/>
      <c r="L81" s="8"/>
      <c r="M81" s="8"/>
      <c r="N81" s="1"/>
      <c r="O81" s="1"/>
      <c r="P81" s="10"/>
      <c r="Q81" s="1"/>
    </row>
    <row r="82">
      <c r="A82" s="1"/>
      <c r="B82" s="1"/>
      <c r="C82" s="8"/>
      <c r="D82" s="8"/>
      <c r="E82" s="1"/>
      <c r="F82" s="9"/>
      <c r="G82" s="9"/>
      <c r="H82" s="9"/>
      <c r="I82" s="1"/>
      <c r="J82" s="1"/>
      <c r="K82" s="1"/>
      <c r="L82" s="8"/>
      <c r="M82" s="8"/>
      <c r="N82" s="1"/>
      <c r="O82" s="1"/>
      <c r="P82" s="10"/>
      <c r="Q82" s="1"/>
    </row>
    <row r="83">
      <c r="A83" s="1"/>
      <c r="B83" s="1"/>
      <c r="C83" s="8"/>
      <c r="D83" s="8"/>
      <c r="E83" s="1"/>
      <c r="F83" s="9"/>
      <c r="G83" s="9"/>
      <c r="H83" s="9"/>
      <c r="I83" s="1"/>
      <c r="J83" s="1"/>
      <c r="K83" s="1"/>
      <c r="L83" s="8"/>
      <c r="M83" s="8"/>
      <c r="N83" s="1"/>
      <c r="O83" s="1"/>
      <c r="P83" s="10"/>
      <c r="Q83" s="1"/>
    </row>
    <row r="84">
      <c r="A84" s="1"/>
      <c r="B84" s="1"/>
      <c r="C84" s="8"/>
      <c r="D84" s="8"/>
      <c r="E84" s="1"/>
      <c r="F84" s="9"/>
      <c r="G84" s="9"/>
      <c r="H84" s="9"/>
      <c r="I84" s="1"/>
      <c r="J84" s="1"/>
      <c r="K84" s="1"/>
      <c r="L84" s="8"/>
      <c r="M84" s="8"/>
      <c r="N84" s="1"/>
      <c r="O84" s="1"/>
      <c r="P84" s="10"/>
      <c r="Q84" s="1"/>
    </row>
    <row r="85">
      <c r="A85" s="1"/>
      <c r="B85" s="1"/>
      <c r="C85" s="8"/>
      <c r="D85" s="8"/>
      <c r="E85" s="1"/>
      <c r="F85" s="9"/>
      <c r="G85" s="9"/>
      <c r="H85" s="9"/>
      <c r="I85" s="1"/>
      <c r="J85" s="1"/>
      <c r="K85" s="1"/>
      <c r="L85" s="8"/>
      <c r="M85" s="8"/>
      <c r="N85" s="1"/>
      <c r="O85" s="1"/>
      <c r="P85" s="10"/>
      <c r="Q85" s="1"/>
    </row>
    <row r="86">
      <c r="A86" s="1"/>
      <c r="B86" s="1"/>
      <c r="C86" s="8"/>
      <c r="D86" s="8"/>
      <c r="E86" s="1"/>
      <c r="F86" s="9"/>
      <c r="G86" s="9"/>
      <c r="H86" s="9"/>
      <c r="I86" s="1"/>
      <c r="J86" s="1"/>
      <c r="K86" s="1"/>
      <c r="L86" s="8"/>
      <c r="M86" s="8"/>
      <c r="N86" s="1"/>
      <c r="O86" s="1"/>
      <c r="P86" s="10"/>
      <c r="Q86" s="1"/>
    </row>
    <row r="87">
      <c r="A87" s="1"/>
      <c r="B87" s="1"/>
      <c r="C87" s="8"/>
      <c r="D87" s="8"/>
      <c r="E87" s="1"/>
      <c r="F87" s="9"/>
      <c r="G87" s="9"/>
      <c r="H87" s="9"/>
      <c r="I87" s="1"/>
      <c r="J87" s="1"/>
      <c r="K87" s="1"/>
      <c r="L87" s="8"/>
      <c r="M87" s="8"/>
      <c r="N87" s="1"/>
      <c r="O87" s="1"/>
      <c r="P87" s="10"/>
      <c r="Q87" s="1"/>
    </row>
    <row r="88">
      <c r="A88" s="1"/>
      <c r="B88" s="1"/>
      <c r="C88" s="8"/>
      <c r="D88" s="8"/>
      <c r="E88" s="1"/>
      <c r="F88" s="9"/>
      <c r="G88" s="9"/>
      <c r="H88" s="9"/>
      <c r="I88" s="1"/>
      <c r="J88" s="1"/>
      <c r="K88" s="1"/>
      <c r="L88" s="8"/>
      <c r="M88" s="8"/>
      <c r="N88" s="1"/>
      <c r="O88" s="1"/>
      <c r="P88" s="10"/>
      <c r="Q88" s="1"/>
    </row>
    <row r="89">
      <c r="A89" s="1"/>
      <c r="B89" s="1"/>
      <c r="C89" s="8"/>
      <c r="D89" s="8"/>
      <c r="E89" s="1"/>
      <c r="F89" s="9"/>
      <c r="G89" s="9"/>
      <c r="H89" s="9"/>
      <c r="I89" s="1"/>
      <c r="J89" s="1"/>
      <c r="K89" s="1"/>
      <c r="L89" s="8"/>
      <c r="M89" s="8"/>
      <c r="N89" s="1"/>
      <c r="O89" s="1"/>
      <c r="P89" s="10"/>
      <c r="Q89" s="1"/>
    </row>
    <row r="90">
      <c r="A90" s="1"/>
      <c r="B90" s="1"/>
      <c r="C90" s="8"/>
      <c r="D90" s="8"/>
      <c r="E90" s="1"/>
      <c r="F90" s="9"/>
      <c r="G90" s="9"/>
      <c r="H90" s="9"/>
      <c r="I90" s="1"/>
      <c r="J90" s="1"/>
      <c r="K90" s="1"/>
      <c r="L90" s="8"/>
      <c r="M90" s="8"/>
      <c r="N90" s="1"/>
      <c r="O90" s="1"/>
      <c r="P90" s="10"/>
      <c r="Q90" s="1"/>
    </row>
    <row r="91">
      <c r="A91" s="1"/>
      <c r="B91" s="1"/>
      <c r="C91" s="8"/>
      <c r="D91" s="8"/>
      <c r="E91" s="1"/>
      <c r="F91" s="9"/>
      <c r="G91" s="9"/>
      <c r="H91" s="9"/>
      <c r="I91" s="1"/>
      <c r="J91" s="1"/>
      <c r="K91" s="1"/>
      <c r="L91" s="8"/>
      <c r="M91" s="8"/>
      <c r="N91" s="1"/>
      <c r="O91" s="1"/>
      <c r="P91" s="10"/>
      <c r="Q91" s="1"/>
    </row>
    <row r="92">
      <c r="A92" s="1"/>
      <c r="B92" s="1"/>
      <c r="C92" s="8"/>
      <c r="D92" s="8"/>
      <c r="E92" s="1"/>
      <c r="F92" s="9"/>
      <c r="G92" s="9"/>
      <c r="H92" s="9"/>
      <c r="I92" s="1"/>
      <c r="J92" s="1"/>
      <c r="K92" s="1"/>
      <c r="L92" s="8"/>
      <c r="M92" s="8"/>
      <c r="N92" s="1"/>
      <c r="O92" s="1"/>
      <c r="P92" s="10"/>
      <c r="Q92" s="1"/>
    </row>
    <row r="93">
      <c r="A93" s="1"/>
      <c r="B93" s="1"/>
      <c r="C93" s="8"/>
      <c r="D93" s="8"/>
      <c r="E93" s="1"/>
      <c r="F93" s="9"/>
      <c r="G93" s="9"/>
      <c r="H93" s="9"/>
      <c r="I93" s="1"/>
      <c r="J93" s="1"/>
      <c r="K93" s="1"/>
      <c r="L93" s="8"/>
      <c r="M93" s="8"/>
      <c r="N93" s="1"/>
      <c r="O93" s="1"/>
      <c r="P93" s="10"/>
      <c r="Q93" s="1"/>
    </row>
    <row r="94">
      <c r="A94" s="1"/>
      <c r="B94" s="1"/>
      <c r="C94" s="8"/>
      <c r="D94" s="8"/>
      <c r="E94" s="1"/>
      <c r="F94" s="9"/>
      <c r="G94" s="9"/>
      <c r="H94" s="9"/>
      <c r="I94" s="1"/>
      <c r="J94" s="1"/>
      <c r="K94" s="1"/>
      <c r="L94" s="8"/>
      <c r="M94" s="8"/>
      <c r="N94" s="1"/>
      <c r="O94" s="1"/>
      <c r="P94" s="10"/>
      <c r="Q94" s="1"/>
    </row>
    <row r="95">
      <c r="A95" s="1"/>
      <c r="B95" s="1"/>
      <c r="C95" s="8"/>
      <c r="D95" s="8"/>
      <c r="E95" s="1"/>
      <c r="F95" s="9"/>
      <c r="G95" s="9"/>
      <c r="H95" s="9"/>
      <c r="I95" s="1"/>
      <c r="J95" s="1"/>
      <c r="K95" s="1"/>
      <c r="L95" s="8"/>
      <c r="M95" s="8"/>
      <c r="N95" s="1"/>
      <c r="O95" s="1"/>
      <c r="P95" s="10"/>
      <c r="Q95" s="1"/>
    </row>
    <row r="96">
      <c r="A96" s="1"/>
      <c r="B96" s="1"/>
      <c r="C96" s="8"/>
      <c r="D96" s="8"/>
      <c r="E96" s="1"/>
      <c r="F96" s="9"/>
      <c r="G96" s="9"/>
      <c r="H96" s="9"/>
      <c r="I96" s="1"/>
      <c r="J96" s="1"/>
      <c r="K96" s="1"/>
      <c r="L96" s="8"/>
      <c r="M96" s="8"/>
      <c r="N96" s="1"/>
      <c r="O96" s="1"/>
      <c r="P96" s="10"/>
      <c r="Q96" s="1"/>
    </row>
    <row r="97">
      <c r="A97" s="1"/>
      <c r="B97" s="1"/>
      <c r="C97" s="8"/>
      <c r="D97" s="8"/>
      <c r="E97" s="1"/>
      <c r="F97" s="9"/>
      <c r="G97" s="9"/>
      <c r="H97" s="9"/>
      <c r="I97" s="1"/>
      <c r="J97" s="1"/>
      <c r="K97" s="1"/>
      <c r="L97" s="8"/>
      <c r="M97" s="8"/>
      <c r="N97" s="1"/>
      <c r="O97" s="1"/>
      <c r="P97" s="10"/>
      <c r="Q97" s="1"/>
    </row>
    <row r="98">
      <c r="A98" s="1"/>
      <c r="B98" s="1"/>
      <c r="C98" s="8"/>
      <c r="D98" s="8"/>
      <c r="E98" s="1"/>
      <c r="F98" s="9"/>
      <c r="G98" s="9"/>
      <c r="H98" s="9"/>
      <c r="I98" s="1"/>
      <c r="J98" s="1"/>
      <c r="K98" s="1"/>
      <c r="L98" s="8"/>
      <c r="M98" s="8"/>
      <c r="N98" s="1"/>
      <c r="O98" s="1"/>
      <c r="P98" s="10"/>
      <c r="Q98" s="1"/>
    </row>
    <row r="99">
      <c r="A99" s="1"/>
      <c r="B99" s="1"/>
      <c r="C99" s="8"/>
      <c r="D99" s="8"/>
      <c r="E99" s="1"/>
      <c r="F99" s="9"/>
      <c r="G99" s="9"/>
      <c r="H99" s="9"/>
      <c r="I99" s="1"/>
      <c r="J99" s="1"/>
      <c r="K99" s="1"/>
      <c r="L99" s="8"/>
      <c r="M99" s="8"/>
      <c r="N99" s="1"/>
      <c r="O99" s="1"/>
      <c r="P99" s="10"/>
      <c r="Q99" s="1"/>
    </row>
    <row r="100">
      <c r="A100" s="1"/>
      <c r="B100" s="1"/>
      <c r="C100" s="8"/>
      <c r="D100" s="8"/>
      <c r="E100" s="1"/>
      <c r="F100" s="9"/>
      <c r="G100" s="9"/>
      <c r="H100" s="9"/>
      <c r="I100" s="1"/>
      <c r="J100" s="1"/>
      <c r="K100" s="1"/>
      <c r="L100" s="8"/>
      <c r="M100" s="8"/>
      <c r="N100" s="1"/>
      <c r="O100" s="1"/>
      <c r="P100" s="10"/>
      <c r="Q100" s="1"/>
    </row>
    <row r="101">
      <c r="A101" s="1"/>
      <c r="B101" s="1"/>
      <c r="C101" s="8"/>
      <c r="D101" s="8"/>
      <c r="E101" s="1"/>
      <c r="F101" s="9"/>
      <c r="G101" s="9"/>
      <c r="H101" s="9"/>
      <c r="I101" s="1"/>
      <c r="J101" s="1"/>
      <c r="K101" s="1"/>
      <c r="L101" s="8"/>
      <c r="M101" s="8"/>
      <c r="N101" s="1"/>
      <c r="O101" s="1"/>
      <c r="P101" s="10"/>
      <c r="Q101" s="1"/>
    </row>
    <row r="102">
      <c r="A102" s="1"/>
      <c r="B102" s="1"/>
      <c r="C102" s="8"/>
      <c r="D102" s="8"/>
      <c r="E102" s="1"/>
      <c r="F102" s="9"/>
      <c r="G102" s="9"/>
      <c r="H102" s="9"/>
      <c r="I102" s="1"/>
      <c r="J102" s="1"/>
      <c r="K102" s="1"/>
      <c r="L102" s="8"/>
      <c r="M102" s="8"/>
      <c r="N102" s="1"/>
      <c r="O102" s="1"/>
    </row>
    <row r="103">
      <c r="A103" s="1"/>
      <c r="B103" s="1"/>
      <c r="C103" s="8"/>
      <c r="D103" s="8"/>
      <c r="E103" s="1"/>
      <c r="F103" s="9"/>
      <c r="G103" s="9"/>
      <c r="H103" s="9"/>
      <c r="I103" s="1"/>
      <c r="J103" s="1"/>
      <c r="K103" s="1"/>
      <c r="L103" s="8"/>
      <c r="M103" s="8"/>
      <c r="N103" s="1"/>
      <c r="O103" s="1"/>
    </row>
    <row r="104">
      <c r="A104" s="1"/>
      <c r="B104" s="1"/>
      <c r="C104" s="8"/>
      <c r="D104" s="8"/>
      <c r="E104" s="1"/>
      <c r="F104" s="9"/>
      <c r="G104" s="9"/>
      <c r="H104" s="9"/>
      <c r="I104" s="1"/>
      <c r="J104" s="1"/>
      <c r="K104" s="1"/>
      <c r="L104" s="8"/>
      <c r="M104" s="8"/>
      <c r="N104" s="1"/>
      <c r="O104" s="1"/>
    </row>
    <row r="105">
      <c r="A105" s="1"/>
      <c r="B105" s="1"/>
      <c r="C105" s="8"/>
      <c r="D105" s="8"/>
      <c r="E105" s="1"/>
      <c r="F105" s="9"/>
      <c r="G105" s="9"/>
      <c r="H105" s="9"/>
      <c r="I105" s="1"/>
      <c r="J105" s="1"/>
      <c r="K105" s="1"/>
      <c r="L105" s="8"/>
      <c r="M105" s="8"/>
      <c r="N105" s="1"/>
      <c r="O105" s="1"/>
    </row>
    <row r="106">
      <c r="A106" s="1"/>
      <c r="B106" s="1"/>
      <c r="C106" s="8"/>
      <c r="D106" s="8"/>
      <c r="E106" s="1"/>
      <c r="F106" s="9"/>
      <c r="G106" s="9"/>
      <c r="H106" s="9"/>
      <c r="I106" s="1"/>
      <c r="J106" s="1"/>
      <c r="K106" s="1"/>
      <c r="L106" s="8"/>
      <c r="M106" s="8"/>
      <c r="N106" s="1"/>
      <c r="O106" s="1"/>
    </row>
    <row r="107">
      <c r="A107" s="1"/>
      <c r="B107" s="1"/>
      <c r="C107" s="8"/>
      <c r="D107" s="8"/>
      <c r="E107" s="1"/>
      <c r="F107" s="9"/>
      <c r="G107" s="9"/>
      <c r="H107" s="9"/>
      <c r="I107" s="1"/>
      <c r="J107" s="1"/>
      <c r="K107" s="1"/>
      <c r="L107" s="8"/>
      <c r="M107" s="8"/>
      <c r="N107" s="1"/>
      <c r="O107" s="1"/>
    </row>
    <row r="108">
      <c r="A108" s="1"/>
      <c r="B108" s="1"/>
      <c r="C108" s="8"/>
      <c r="D108" s="8"/>
      <c r="E108" s="1"/>
      <c r="F108" s="9"/>
      <c r="G108" s="9"/>
      <c r="H108" s="9"/>
      <c r="I108" s="1"/>
      <c r="J108" s="1"/>
      <c r="K108" s="1"/>
      <c r="L108" s="8"/>
      <c r="M108" s="8"/>
      <c r="N108" s="1"/>
      <c r="O108" s="1"/>
    </row>
    <row r="109">
      <c r="A109" s="1"/>
      <c r="B109" s="1"/>
      <c r="C109" s="8"/>
      <c r="D109" s="8"/>
      <c r="E109" s="1"/>
      <c r="F109" s="9"/>
      <c r="G109" s="9"/>
      <c r="H109" s="9"/>
      <c r="I109" s="1"/>
      <c r="J109" s="1"/>
      <c r="K109" s="1"/>
      <c r="L109" s="8"/>
      <c r="M109" s="8"/>
      <c r="N109" s="1"/>
      <c r="O109" s="1"/>
    </row>
    <row r="110">
      <c r="A110" s="1"/>
      <c r="B110" s="1"/>
      <c r="C110" s="8"/>
      <c r="D110" s="8"/>
      <c r="E110" s="1"/>
      <c r="F110" s="9"/>
      <c r="G110" s="9"/>
      <c r="H110" s="9"/>
      <c r="I110" s="1"/>
      <c r="J110" s="1"/>
      <c r="K110" s="1"/>
      <c r="L110" s="8"/>
      <c r="M110" s="8"/>
      <c r="N110" s="1"/>
      <c r="O110" s="1"/>
    </row>
    <row r="111">
      <c r="A111" s="1"/>
      <c r="B111" s="1"/>
      <c r="C111" s="8"/>
      <c r="D111" s="8"/>
      <c r="E111" s="1"/>
      <c r="F111" s="9"/>
      <c r="G111" s="9"/>
      <c r="H111" s="9"/>
      <c r="I111" s="1"/>
      <c r="J111" s="1"/>
      <c r="K111" s="1"/>
      <c r="L111" s="8"/>
      <c r="M111" s="8"/>
      <c r="N111" s="1"/>
      <c r="O111" s="1"/>
    </row>
    <row r="112">
      <c r="A112" s="1"/>
      <c r="B112" s="1"/>
      <c r="C112" s="8"/>
      <c r="D112" s="8"/>
      <c r="E112" s="1"/>
      <c r="F112" s="9"/>
      <c r="G112" s="9"/>
      <c r="H112" s="9"/>
      <c r="I112" s="1"/>
      <c r="J112" s="1"/>
      <c r="K112" s="1"/>
      <c r="L112" s="8"/>
      <c r="M112" s="8"/>
      <c r="N112" s="1"/>
      <c r="O112" s="1"/>
    </row>
    <row r="113">
      <c r="A113" s="1"/>
      <c r="B113" s="1"/>
      <c r="C113" s="8"/>
      <c r="D113" s="8"/>
      <c r="E113" s="1"/>
      <c r="F113" s="9"/>
      <c r="G113" s="9"/>
      <c r="H113" s="9"/>
      <c r="I113" s="1"/>
      <c r="J113" s="1"/>
      <c r="K113" s="1"/>
      <c r="L113" s="8"/>
      <c r="M113" s="8"/>
      <c r="N113" s="1"/>
      <c r="O113" s="1"/>
    </row>
    <row r="114">
      <c r="A114" s="1"/>
      <c r="B114" s="1"/>
      <c r="C114" s="8"/>
      <c r="D114" s="8"/>
      <c r="E114" s="1"/>
      <c r="F114" s="9"/>
      <c r="G114" s="9"/>
      <c r="H114" s="9"/>
      <c r="I114" s="1"/>
      <c r="J114" s="1"/>
      <c r="K114" s="1"/>
      <c r="L114" s="8"/>
      <c r="M114" s="8"/>
      <c r="N114" s="1"/>
      <c r="O114" s="1"/>
    </row>
    <row r="115">
      <c r="A115" s="1"/>
      <c r="B115" s="1"/>
      <c r="C115" s="8"/>
      <c r="D115" s="8"/>
      <c r="E115" s="1"/>
      <c r="F115" s="9"/>
      <c r="G115" s="9"/>
      <c r="H115" s="9"/>
      <c r="I115" s="1"/>
      <c r="J115" s="1"/>
      <c r="K115" s="1"/>
      <c r="L115" s="8"/>
      <c r="M115" s="8"/>
      <c r="N115" s="1"/>
      <c r="O115" s="1"/>
    </row>
    <row r="116">
      <c r="A116" s="1"/>
      <c r="B116" s="1"/>
      <c r="C116" s="8"/>
      <c r="D116" s="8"/>
      <c r="E116" s="1"/>
      <c r="F116" s="9"/>
      <c r="G116" s="9"/>
      <c r="H116" s="9"/>
      <c r="I116" s="1"/>
      <c r="J116" s="1"/>
      <c r="K116" s="1"/>
      <c r="L116" s="8"/>
      <c r="M116" s="8"/>
      <c r="N116" s="1"/>
      <c r="O116" s="1"/>
    </row>
    <row r="117">
      <c r="A117" s="1"/>
      <c r="B117" s="1"/>
      <c r="C117" s="8"/>
      <c r="D117" s="8"/>
      <c r="E117" s="1"/>
      <c r="F117" s="9"/>
      <c r="G117" s="9"/>
      <c r="H117" s="9"/>
      <c r="I117" s="1"/>
      <c r="J117" s="1"/>
      <c r="K117" s="1"/>
      <c r="L117" s="8"/>
      <c r="M117" s="8"/>
      <c r="N117" s="1"/>
      <c r="O117" s="1"/>
    </row>
    <row r="118">
      <c r="A118" s="1"/>
      <c r="B118" s="1"/>
      <c r="C118" s="8"/>
      <c r="D118" s="8"/>
      <c r="E118" s="1"/>
      <c r="F118" s="9"/>
      <c r="G118" s="9"/>
      <c r="H118" s="9"/>
      <c r="I118" s="1"/>
      <c r="J118" s="1"/>
      <c r="K118" s="1"/>
      <c r="L118" s="8"/>
      <c r="M118" s="8"/>
      <c r="N118" s="1"/>
      <c r="O118" s="1"/>
    </row>
    <row r="119">
      <c r="A119" s="1"/>
      <c r="B119" s="1"/>
      <c r="C119" s="8"/>
      <c r="D119" s="8"/>
      <c r="E119" s="1"/>
      <c r="F119" s="9"/>
      <c r="G119" s="9"/>
      <c r="H119" s="9"/>
      <c r="I119" s="1"/>
      <c r="J119" s="1"/>
      <c r="K119" s="1"/>
      <c r="L119" s="8"/>
      <c r="M119" s="8"/>
      <c r="N119" s="1"/>
      <c r="O119" s="1"/>
    </row>
    <row r="120">
      <c r="A120" s="1"/>
      <c r="B120" s="1"/>
      <c r="C120" s="8"/>
      <c r="D120" s="8"/>
      <c r="E120" s="1"/>
      <c r="F120" s="9"/>
      <c r="G120" s="9"/>
      <c r="H120" s="9"/>
      <c r="I120" s="1"/>
      <c r="J120" s="1"/>
      <c r="K120" s="1"/>
      <c r="L120" s="8"/>
      <c r="M120" s="8"/>
      <c r="N120" s="1"/>
      <c r="O120" s="1"/>
    </row>
    <row r="121">
      <c r="A121" s="1"/>
      <c r="B121" s="1"/>
      <c r="C121" s="8"/>
      <c r="D121" s="8"/>
      <c r="E121" s="1"/>
      <c r="F121" s="9"/>
      <c r="G121" s="9"/>
      <c r="H121" s="9"/>
      <c r="I121" s="1"/>
      <c r="J121" s="1"/>
      <c r="K121" s="1"/>
      <c r="L121" s="8"/>
      <c r="M121" s="8"/>
      <c r="N121" s="1"/>
      <c r="O121" s="1"/>
    </row>
    <row r="122">
      <c r="A122" s="1"/>
      <c r="B122" s="1"/>
      <c r="C122" s="8"/>
      <c r="D122" s="8"/>
      <c r="E122" s="1"/>
      <c r="F122" s="9"/>
      <c r="G122" s="9"/>
      <c r="H122" s="9"/>
      <c r="I122" s="1"/>
      <c r="J122" s="1"/>
      <c r="K122" s="1"/>
      <c r="L122" s="8"/>
      <c r="M122" s="8"/>
      <c r="N122" s="1"/>
      <c r="O122" s="1"/>
    </row>
    <row r="123">
      <c r="A123" s="1"/>
      <c r="B123" s="1"/>
      <c r="C123" s="8"/>
      <c r="D123" s="8"/>
      <c r="E123" s="1"/>
      <c r="F123" s="9"/>
      <c r="G123" s="9"/>
      <c r="H123" s="9"/>
      <c r="I123" s="1"/>
      <c r="J123" s="1"/>
      <c r="K123" s="1"/>
      <c r="L123" s="8"/>
      <c r="M123" s="8"/>
      <c r="N123" s="1"/>
      <c r="O123" s="1"/>
    </row>
    <row r="124">
      <c r="A124" s="1"/>
      <c r="B124" s="1"/>
      <c r="C124" s="8"/>
      <c r="D124" s="8"/>
      <c r="E124" s="1"/>
      <c r="F124" s="9"/>
      <c r="G124" s="9"/>
      <c r="H124" s="9"/>
      <c r="I124" s="1"/>
      <c r="J124" s="1"/>
      <c r="K124" s="1"/>
      <c r="L124" s="8"/>
      <c r="M124" s="8"/>
      <c r="N124" s="1"/>
      <c r="O124" s="1"/>
    </row>
    <row r="125">
      <c r="A125" s="1"/>
      <c r="B125" s="1"/>
      <c r="C125" s="8"/>
      <c r="D125" s="8"/>
      <c r="E125" s="1"/>
      <c r="F125" s="9"/>
      <c r="G125" s="9"/>
      <c r="H125" s="9"/>
      <c r="I125" s="1"/>
      <c r="J125" s="1"/>
      <c r="K125" s="1"/>
      <c r="L125" s="8"/>
      <c r="M125" s="8"/>
      <c r="N125" s="1"/>
      <c r="O125" s="1"/>
    </row>
    <row r="126">
      <c r="A126" s="1"/>
      <c r="B126" s="1"/>
      <c r="C126" s="8"/>
      <c r="D126" s="8"/>
      <c r="E126" s="1"/>
      <c r="F126" s="9"/>
      <c r="G126" s="9"/>
      <c r="H126" s="9"/>
      <c r="I126" s="1"/>
      <c r="J126" s="1"/>
      <c r="K126" s="1"/>
      <c r="L126" s="8"/>
      <c r="M126" s="8"/>
      <c r="N126" s="1"/>
      <c r="O126" s="1"/>
    </row>
    <row r="127">
      <c r="A127" s="1"/>
      <c r="B127" s="1"/>
      <c r="C127" s="8"/>
      <c r="D127" s="8"/>
      <c r="E127" s="1"/>
      <c r="F127" s="9"/>
      <c r="G127" s="9"/>
      <c r="H127" s="9"/>
      <c r="I127" s="1"/>
      <c r="J127" s="1"/>
      <c r="K127" s="1"/>
      <c r="L127" s="8"/>
      <c r="M127" s="8"/>
      <c r="N127" s="1"/>
      <c r="O127" s="1"/>
    </row>
    <row r="128">
      <c r="A128" s="1"/>
      <c r="B128" s="1"/>
      <c r="C128" s="8"/>
      <c r="D128" s="8"/>
      <c r="E128" s="1"/>
      <c r="F128" s="9"/>
      <c r="G128" s="9"/>
      <c r="H128" s="9"/>
      <c r="I128" s="1"/>
      <c r="J128" s="1"/>
      <c r="K128" s="1"/>
      <c r="L128" s="8"/>
      <c r="M128" s="8"/>
      <c r="N128" s="1"/>
      <c r="O128" s="1"/>
    </row>
    <row r="129">
      <c r="A129" s="1"/>
      <c r="B129" s="1"/>
      <c r="C129" s="8"/>
      <c r="D129" s="8"/>
      <c r="E129" s="1"/>
      <c r="F129" s="9"/>
      <c r="G129" s="9"/>
      <c r="H129" s="9"/>
      <c r="I129" s="1"/>
      <c r="J129" s="1"/>
      <c r="K129" s="1"/>
      <c r="L129" s="8"/>
      <c r="M129" s="8"/>
      <c r="N129" s="1"/>
      <c r="O129" s="1"/>
    </row>
    <row r="130">
      <c r="A130" s="1"/>
      <c r="B130" s="1"/>
      <c r="C130" s="8"/>
      <c r="D130" s="8"/>
      <c r="E130" s="1"/>
      <c r="F130" s="9"/>
      <c r="G130" s="9"/>
      <c r="H130" s="9"/>
      <c r="I130" s="1"/>
      <c r="J130" s="1"/>
      <c r="K130" s="1"/>
      <c r="L130" s="8"/>
      <c r="M130" s="8"/>
      <c r="N130" s="1"/>
      <c r="O130" s="1"/>
    </row>
    <row r="131">
      <c r="A131" s="1"/>
      <c r="B131" s="1"/>
      <c r="C131" s="8"/>
      <c r="D131" s="8"/>
      <c r="E131" s="1"/>
      <c r="F131" s="9"/>
      <c r="G131" s="9"/>
      <c r="H131" s="9"/>
      <c r="I131" s="1"/>
      <c r="J131" s="1"/>
      <c r="K131" s="1"/>
      <c r="L131" s="8"/>
      <c r="M131" s="8"/>
      <c r="N131" s="1"/>
      <c r="O131" s="1"/>
    </row>
    <row r="132">
      <c r="A132" s="1"/>
      <c r="B132" s="1"/>
      <c r="C132" s="8"/>
      <c r="D132" s="8"/>
      <c r="E132" s="1"/>
      <c r="F132" s="9"/>
      <c r="G132" s="9"/>
      <c r="H132" s="9"/>
      <c r="I132" s="1"/>
      <c r="J132" s="1"/>
      <c r="K132" s="1"/>
      <c r="L132" s="8"/>
      <c r="M132" s="8"/>
      <c r="N132" s="1"/>
      <c r="O132" s="1"/>
    </row>
    <row r="133">
      <c r="A133" s="1"/>
      <c r="B133" s="1"/>
      <c r="C133" s="8"/>
      <c r="D133" s="8"/>
      <c r="E133" s="1"/>
      <c r="F133" s="9"/>
      <c r="G133" s="9"/>
      <c r="H133" s="9"/>
      <c r="I133" s="1"/>
      <c r="J133" s="1"/>
      <c r="K133" s="1"/>
      <c r="L133" s="8"/>
      <c r="M133" s="8"/>
      <c r="N133" s="1"/>
      <c r="O133" s="1"/>
    </row>
    <row r="134">
      <c r="A134" s="1"/>
      <c r="B134" s="1"/>
      <c r="C134" s="8"/>
      <c r="D134" s="8"/>
      <c r="E134" s="1"/>
      <c r="F134" s="9"/>
      <c r="G134" s="9"/>
      <c r="H134" s="9"/>
      <c r="I134" s="1"/>
      <c r="J134" s="1"/>
      <c r="K134" s="1"/>
      <c r="L134" s="8"/>
      <c r="M134" s="8"/>
      <c r="N134" s="1"/>
      <c r="O134" s="1"/>
    </row>
    <row r="135">
      <c r="A135" s="1"/>
      <c r="B135" s="1"/>
      <c r="C135" s="8"/>
      <c r="D135" s="8"/>
      <c r="E135" s="1"/>
      <c r="F135" s="9"/>
      <c r="G135" s="9"/>
      <c r="H135" s="9"/>
      <c r="I135" s="1"/>
      <c r="J135" s="1"/>
      <c r="K135" s="1"/>
      <c r="L135" s="8"/>
      <c r="M135" s="8"/>
      <c r="N135" s="1"/>
      <c r="O135" s="1"/>
    </row>
    <row r="136">
      <c r="A136" s="1"/>
      <c r="B136" s="1"/>
      <c r="C136" s="8"/>
      <c r="D136" s="8"/>
      <c r="E136" s="1"/>
      <c r="F136" s="9"/>
      <c r="G136" s="9"/>
      <c r="H136" s="9"/>
      <c r="I136" s="1"/>
      <c r="J136" s="1"/>
      <c r="K136" s="1"/>
      <c r="L136" s="8"/>
      <c r="M136" s="8"/>
      <c r="N136" s="1"/>
      <c r="O136" s="1"/>
    </row>
    <row r="137">
      <c r="A137" s="1"/>
      <c r="B137" s="1"/>
      <c r="C137" s="8"/>
      <c r="D137" s="8"/>
      <c r="E137" s="1"/>
      <c r="F137" s="9"/>
      <c r="G137" s="9"/>
      <c r="H137" s="9"/>
      <c r="I137" s="1"/>
      <c r="J137" s="1"/>
      <c r="K137" s="1"/>
      <c r="L137" s="8"/>
      <c r="M137" s="8"/>
      <c r="N137" s="1"/>
      <c r="O137" s="1"/>
    </row>
    <row r="138">
      <c r="A138" s="1"/>
      <c r="B138" s="1"/>
      <c r="C138" s="8"/>
      <c r="D138" s="8"/>
      <c r="E138" s="1"/>
      <c r="F138" s="9"/>
      <c r="G138" s="9"/>
      <c r="H138" s="9"/>
      <c r="I138" s="1"/>
      <c r="J138" s="1"/>
      <c r="K138" s="1"/>
      <c r="L138" s="8"/>
      <c r="M138" s="8"/>
      <c r="N138" s="1"/>
      <c r="O138" s="1"/>
    </row>
    <row r="139">
      <c r="A139" s="1"/>
      <c r="B139" s="1"/>
      <c r="C139" s="8"/>
      <c r="D139" s="8"/>
      <c r="E139" s="1"/>
      <c r="F139" s="9"/>
      <c r="G139" s="9"/>
      <c r="H139" s="9"/>
      <c r="I139" s="1"/>
      <c r="J139" s="1"/>
      <c r="K139" s="1"/>
      <c r="L139" s="8"/>
      <c r="M139" s="8"/>
      <c r="N139" s="1"/>
      <c r="O139" s="1"/>
    </row>
    <row r="140">
      <c r="A140" s="1"/>
      <c r="B140" s="1"/>
      <c r="C140" s="8"/>
      <c r="D140" s="8"/>
      <c r="E140" s="1"/>
      <c r="F140" s="9"/>
      <c r="G140" s="9"/>
      <c r="H140" s="9"/>
      <c r="I140" s="1"/>
      <c r="J140" s="1"/>
      <c r="K140" s="1"/>
      <c r="L140" s="8"/>
      <c r="M140" s="8"/>
      <c r="N140" s="1"/>
      <c r="O140" s="1"/>
    </row>
    <row r="141">
      <c r="A141" s="1"/>
      <c r="B141" s="1"/>
      <c r="C141" s="8"/>
      <c r="D141" s="8"/>
      <c r="E141" s="1"/>
      <c r="F141" s="9"/>
      <c r="G141" s="9"/>
      <c r="H141" s="9"/>
      <c r="I141" s="1"/>
      <c r="J141" s="1"/>
      <c r="K141" s="1"/>
      <c r="L141" s="8"/>
      <c r="M141" s="8"/>
      <c r="N141" s="1"/>
      <c r="O141" s="1"/>
    </row>
    <row r="142">
      <c r="A142" s="1"/>
      <c r="B142" s="1"/>
      <c r="C142" s="8"/>
      <c r="D142" s="8"/>
      <c r="E142" s="1"/>
      <c r="F142" s="9"/>
      <c r="G142" s="9"/>
      <c r="H142" s="9"/>
      <c r="I142" s="1"/>
      <c r="J142" s="1"/>
      <c r="K142" s="1"/>
      <c r="L142" s="8"/>
      <c r="M142" s="8"/>
      <c r="N142" s="1"/>
      <c r="O142" s="1"/>
    </row>
    <row r="143">
      <c r="A143" s="1"/>
      <c r="B143" s="1"/>
      <c r="C143" s="8"/>
      <c r="D143" s="8"/>
      <c r="E143" s="1"/>
      <c r="F143" s="9"/>
      <c r="G143" s="9"/>
      <c r="H143" s="9"/>
      <c r="I143" s="1"/>
      <c r="J143" s="1"/>
      <c r="K143" s="1"/>
      <c r="L143" s="8"/>
      <c r="M143" s="8"/>
      <c r="N143" s="1"/>
      <c r="O143" s="1"/>
    </row>
    <row r="144">
      <c r="A144" s="1"/>
      <c r="B144" s="1"/>
      <c r="C144" s="8"/>
      <c r="D144" s="8"/>
      <c r="E144" s="1"/>
      <c r="F144" s="9"/>
      <c r="G144" s="9"/>
      <c r="H144" s="9"/>
      <c r="I144" s="1"/>
      <c r="J144" s="1"/>
      <c r="K144" s="1"/>
      <c r="L144" s="8"/>
      <c r="M144" s="8"/>
      <c r="N144" s="1"/>
      <c r="O144" s="1"/>
    </row>
    <row r="145">
      <c r="A145" s="1"/>
      <c r="B145" s="1"/>
      <c r="C145" s="8"/>
      <c r="D145" s="8"/>
      <c r="E145" s="1"/>
      <c r="F145" s="9"/>
      <c r="G145" s="9"/>
      <c r="H145" s="9"/>
      <c r="I145" s="1"/>
      <c r="J145" s="1"/>
      <c r="K145" s="1"/>
      <c r="L145" s="8"/>
      <c r="M145" s="8"/>
      <c r="N145" s="1"/>
      <c r="O145" s="1"/>
    </row>
    <row r="146">
      <c r="A146" s="1"/>
      <c r="B146" s="1"/>
      <c r="C146" s="8"/>
      <c r="D146" s="8"/>
      <c r="E146" s="1"/>
      <c r="F146" s="9"/>
      <c r="G146" s="9"/>
      <c r="H146" s="9"/>
      <c r="I146" s="1"/>
      <c r="J146" s="1"/>
      <c r="K146" s="1"/>
      <c r="L146" s="8"/>
      <c r="M146" s="8"/>
      <c r="N146" s="1"/>
      <c r="O146" s="1"/>
    </row>
    <row r="147">
      <c r="A147" s="1"/>
      <c r="B147" s="1"/>
      <c r="C147" s="8"/>
      <c r="D147" s="8"/>
      <c r="E147" s="1"/>
      <c r="F147" s="9"/>
      <c r="G147" s="9"/>
      <c r="H147" s="9"/>
      <c r="I147" s="1"/>
      <c r="J147" s="1"/>
      <c r="K147" s="1"/>
      <c r="L147" s="8"/>
      <c r="M147" s="8"/>
      <c r="N147" s="1"/>
      <c r="O147" s="1"/>
    </row>
    <row r="148">
      <c r="A148" s="1"/>
      <c r="B148" s="1"/>
      <c r="C148" s="8"/>
      <c r="D148" s="8"/>
      <c r="E148" s="1"/>
      <c r="F148" s="9"/>
      <c r="G148" s="9"/>
      <c r="H148" s="9"/>
      <c r="I148" s="1"/>
      <c r="J148" s="1"/>
      <c r="K148" s="1"/>
      <c r="L148" s="8"/>
      <c r="M148" s="8"/>
      <c r="N148" s="1"/>
      <c r="O148" s="1"/>
    </row>
    <row r="149">
      <c r="A149" s="1"/>
      <c r="B149" s="1"/>
      <c r="C149" s="8"/>
      <c r="D149" s="8"/>
      <c r="E149" s="1"/>
      <c r="F149" s="9"/>
      <c r="G149" s="9"/>
      <c r="H149" s="9"/>
      <c r="I149" s="1"/>
      <c r="J149" s="1"/>
      <c r="K149" s="1"/>
      <c r="L149" s="8"/>
      <c r="M149" s="8"/>
      <c r="N149" s="1"/>
      <c r="O149" s="1"/>
    </row>
    <row r="150">
      <c r="A150" s="1"/>
      <c r="B150" s="1"/>
      <c r="C150" s="8"/>
      <c r="D150" s="8"/>
      <c r="E150" s="1"/>
      <c r="F150" s="9"/>
      <c r="G150" s="9"/>
      <c r="H150" s="9"/>
      <c r="I150" s="1"/>
      <c r="J150" s="1"/>
      <c r="K150" s="1"/>
      <c r="L150" s="8"/>
      <c r="M150" s="8"/>
      <c r="N150" s="1"/>
      <c r="O150" s="1"/>
    </row>
    <row r="151">
      <c r="A151" s="1"/>
      <c r="B151" s="1"/>
      <c r="C151" s="8"/>
      <c r="D151" s="8"/>
      <c r="E151" s="1"/>
      <c r="F151" s="9"/>
      <c r="G151" s="9"/>
      <c r="H151" s="9"/>
      <c r="I151" s="1"/>
      <c r="J151" s="1"/>
      <c r="K151" s="1"/>
      <c r="L151" s="8"/>
      <c r="M151" s="8"/>
      <c r="N151" s="1"/>
      <c r="O151" s="1"/>
    </row>
    <row r="152">
      <c r="A152" s="1"/>
      <c r="B152" s="1"/>
      <c r="C152" s="8"/>
      <c r="D152" s="8"/>
      <c r="E152" s="1"/>
      <c r="F152" s="9"/>
      <c r="G152" s="9"/>
      <c r="H152" s="9"/>
      <c r="I152" s="1"/>
      <c r="J152" s="1"/>
      <c r="K152" s="1"/>
      <c r="L152" s="8"/>
      <c r="M152" s="8"/>
      <c r="N152" s="1"/>
      <c r="O152" s="1"/>
    </row>
    <row r="153">
      <c r="A153" s="1"/>
      <c r="B153" s="1"/>
      <c r="C153" s="8"/>
      <c r="D153" s="8"/>
      <c r="E153" s="1"/>
      <c r="F153" s="9"/>
      <c r="G153" s="9"/>
      <c r="H153" s="9"/>
      <c r="I153" s="1"/>
      <c r="J153" s="1"/>
      <c r="K153" s="1"/>
      <c r="L153" s="8"/>
      <c r="M153" s="8"/>
      <c r="N153" s="1"/>
      <c r="O153" s="1"/>
    </row>
    <row r="154">
      <c r="A154" s="1"/>
      <c r="B154" s="1"/>
      <c r="C154" s="8"/>
      <c r="D154" s="8"/>
      <c r="E154" s="1"/>
      <c r="F154" s="9"/>
      <c r="G154" s="9"/>
      <c r="H154" s="9"/>
      <c r="I154" s="1"/>
      <c r="J154" s="1"/>
      <c r="K154" s="1"/>
      <c r="L154" s="8"/>
      <c r="M154" s="8"/>
      <c r="N154" s="1"/>
      <c r="O154" s="1"/>
    </row>
    <row r="155">
      <c r="A155" s="1"/>
      <c r="B155" s="1"/>
      <c r="C155" s="8"/>
      <c r="D155" s="8"/>
      <c r="E155" s="1"/>
      <c r="F155" s="9"/>
      <c r="G155" s="9"/>
      <c r="H155" s="9"/>
      <c r="I155" s="1"/>
      <c r="J155" s="1"/>
      <c r="K155" s="1"/>
      <c r="L155" s="8"/>
      <c r="M155" s="8"/>
      <c r="N155" s="1"/>
      <c r="O155" s="1"/>
    </row>
    <row r="156">
      <c r="A156" s="1"/>
      <c r="B156" s="1"/>
      <c r="C156" s="8"/>
      <c r="D156" s="8"/>
      <c r="E156" s="1"/>
      <c r="F156" s="9"/>
      <c r="G156" s="9"/>
      <c r="H156" s="9"/>
      <c r="I156" s="1"/>
      <c r="J156" s="1"/>
      <c r="K156" s="1"/>
      <c r="L156" s="8"/>
      <c r="M156" s="8"/>
      <c r="N156" s="1"/>
      <c r="O156" s="1"/>
    </row>
    <row r="157">
      <c r="A157" s="1"/>
      <c r="B157" s="1"/>
      <c r="C157" s="8"/>
      <c r="D157" s="8"/>
      <c r="E157" s="1"/>
      <c r="F157" s="9"/>
      <c r="G157" s="9"/>
      <c r="H157" s="9"/>
      <c r="I157" s="1"/>
      <c r="J157" s="1"/>
      <c r="K157" s="1"/>
      <c r="L157" s="8"/>
      <c r="M157" s="8"/>
      <c r="N157" s="1"/>
      <c r="O157" s="1"/>
    </row>
    <row r="158">
      <c r="A158" s="1"/>
      <c r="B158" s="1"/>
      <c r="C158" s="8"/>
      <c r="D158" s="8"/>
      <c r="E158" s="1"/>
      <c r="F158" s="9"/>
      <c r="G158" s="9"/>
      <c r="H158" s="9"/>
      <c r="I158" s="1"/>
      <c r="J158" s="1"/>
      <c r="K158" s="1"/>
      <c r="L158" s="8"/>
      <c r="M158" s="8"/>
      <c r="N158" s="1"/>
      <c r="O158" s="1"/>
    </row>
    <row r="159">
      <c r="A159" s="1"/>
      <c r="B159" s="1"/>
      <c r="C159" s="8"/>
      <c r="D159" s="8"/>
      <c r="E159" s="1"/>
      <c r="F159" s="9"/>
      <c r="G159" s="9"/>
      <c r="H159" s="9"/>
      <c r="I159" s="1"/>
      <c r="J159" s="1"/>
      <c r="K159" s="1"/>
      <c r="L159" s="8"/>
      <c r="M159" s="8"/>
      <c r="N159" s="1"/>
      <c r="O159" s="1"/>
    </row>
    <row r="160">
      <c r="A160" s="1"/>
      <c r="B160" s="1"/>
      <c r="C160" s="8"/>
      <c r="D160" s="8"/>
      <c r="E160" s="1"/>
      <c r="F160" s="9"/>
      <c r="G160" s="9"/>
      <c r="H160" s="9"/>
      <c r="I160" s="1"/>
      <c r="J160" s="1"/>
      <c r="K160" s="1"/>
      <c r="L160" s="8"/>
      <c r="M160" s="8"/>
      <c r="N160" s="1"/>
      <c r="O160" s="1"/>
    </row>
    <row r="161">
      <c r="A161" s="1"/>
      <c r="B161" s="1"/>
      <c r="C161" s="8"/>
      <c r="D161" s="8"/>
      <c r="E161" s="1"/>
      <c r="F161" s="9"/>
      <c r="G161" s="9"/>
      <c r="H161" s="9"/>
      <c r="I161" s="1"/>
      <c r="J161" s="1"/>
      <c r="K161" s="1"/>
      <c r="L161" s="8"/>
      <c r="M161" s="8"/>
      <c r="N161" s="1"/>
      <c r="O161" s="1"/>
    </row>
    <row r="162">
      <c r="A162" s="1"/>
      <c r="B162" s="1"/>
      <c r="C162" s="8"/>
      <c r="D162" s="8"/>
      <c r="E162" s="1"/>
      <c r="F162" s="9"/>
      <c r="G162" s="9"/>
      <c r="H162" s="9"/>
      <c r="I162" s="1"/>
      <c r="J162" s="1"/>
      <c r="K162" s="1"/>
      <c r="L162" s="8"/>
      <c r="M162" s="8"/>
      <c r="N162" s="1"/>
      <c r="O162" s="1"/>
    </row>
    <row r="163">
      <c r="A163" s="1"/>
      <c r="B163" s="1"/>
      <c r="C163" s="8"/>
      <c r="D163" s="8"/>
      <c r="E163" s="1"/>
      <c r="F163" s="9"/>
      <c r="G163" s="9"/>
      <c r="H163" s="9"/>
      <c r="I163" s="1"/>
      <c r="J163" s="1"/>
      <c r="K163" s="1"/>
      <c r="L163" s="8"/>
      <c r="M163" s="8"/>
      <c r="N163" s="1"/>
      <c r="O163" s="1"/>
    </row>
    <row r="164">
      <c r="A164" s="1"/>
      <c r="B164" s="1"/>
      <c r="C164" s="8"/>
      <c r="D164" s="8"/>
      <c r="E164" s="1"/>
      <c r="F164" s="9"/>
      <c r="G164" s="9"/>
      <c r="H164" s="9"/>
      <c r="I164" s="1"/>
      <c r="J164" s="1"/>
      <c r="K164" s="1"/>
      <c r="L164" s="8"/>
      <c r="M164" s="8"/>
      <c r="N164" s="1"/>
      <c r="O164" s="1"/>
    </row>
    <row r="165">
      <c r="A165" s="1"/>
      <c r="B165" s="1"/>
      <c r="C165" s="8"/>
      <c r="D165" s="8"/>
      <c r="E165" s="1"/>
      <c r="F165" s="9"/>
      <c r="G165" s="9"/>
      <c r="H165" s="9"/>
      <c r="I165" s="1"/>
      <c r="J165" s="1"/>
      <c r="K165" s="1"/>
      <c r="L165" s="8"/>
      <c r="M165" s="8"/>
      <c r="N165" s="1"/>
      <c r="O165" s="1"/>
    </row>
    <row r="166">
      <c r="A166" s="1"/>
      <c r="B166" s="1"/>
      <c r="C166" s="8"/>
      <c r="D166" s="8"/>
      <c r="E166" s="1"/>
      <c r="F166" s="9"/>
      <c r="G166" s="9"/>
      <c r="H166" s="9"/>
      <c r="I166" s="1"/>
      <c r="J166" s="1"/>
      <c r="K166" s="1"/>
      <c r="L166" s="8"/>
      <c r="M166" s="8"/>
      <c r="N166" s="1"/>
      <c r="O166" s="1"/>
    </row>
    <row r="167">
      <c r="A167" s="1"/>
      <c r="B167" s="1"/>
      <c r="C167" s="8"/>
      <c r="D167" s="8"/>
      <c r="E167" s="1"/>
      <c r="F167" s="9"/>
      <c r="G167" s="9"/>
      <c r="H167" s="9"/>
      <c r="I167" s="1"/>
      <c r="J167" s="1"/>
      <c r="K167" s="1"/>
      <c r="L167" s="8"/>
      <c r="M167" s="8"/>
      <c r="N167" s="1"/>
      <c r="O167" s="1"/>
    </row>
    <row r="168">
      <c r="A168" s="1"/>
      <c r="B168" s="1"/>
      <c r="C168" s="8"/>
      <c r="D168" s="8"/>
      <c r="E168" s="1"/>
      <c r="F168" s="9"/>
      <c r="G168" s="9"/>
      <c r="H168" s="9"/>
      <c r="I168" s="1"/>
      <c r="J168" s="1"/>
      <c r="K168" s="1"/>
      <c r="L168" s="8"/>
      <c r="M168" s="8"/>
      <c r="N168" s="1"/>
      <c r="O168" s="1"/>
    </row>
    <row r="169">
      <c r="A169" s="1"/>
      <c r="B169" s="1"/>
      <c r="C169" s="8"/>
      <c r="D169" s="8"/>
      <c r="E169" s="1"/>
      <c r="F169" s="9"/>
      <c r="G169" s="9"/>
      <c r="H169" s="9"/>
      <c r="I169" s="1"/>
      <c r="J169" s="1"/>
      <c r="K169" s="1"/>
      <c r="L169" s="8"/>
      <c r="M169" s="8"/>
      <c r="N169" s="1"/>
      <c r="O169" s="1"/>
    </row>
    <row r="170">
      <c r="A170" s="1"/>
      <c r="B170" s="1"/>
      <c r="C170" s="8"/>
      <c r="D170" s="8"/>
      <c r="E170" s="1"/>
      <c r="F170" s="9"/>
      <c r="G170" s="9"/>
      <c r="H170" s="9"/>
      <c r="I170" s="1"/>
      <c r="J170" s="1"/>
      <c r="K170" s="1"/>
      <c r="L170" s="8"/>
      <c r="M170" s="8"/>
      <c r="N170" s="1"/>
      <c r="O170" s="1"/>
    </row>
    <row r="171">
      <c r="A171" s="1"/>
      <c r="B171" s="1"/>
      <c r="C171" s="8"/>
      <c r="D171" s="8"/>
      <c r="E171" s="1"/>
      <c r="F171" s="9"/>
      <c r="G171" s="9"/>
      <c r="H171" s="9"/>
      <c r="I171" s="1"/>
      <c r="J171" s="1"/>
      <c r="K171" s="1"/>
      <c r="L171" s="8"/>
      <c r="M171" s="8"/>
      <c r="N171" s="1"/>
      <c r="O171" s="1"/>
    </row>
    <row r="172">
      <c r="A172" s="1"/>
      <c r="B172" s="1"/>
      <c r="C172" s="8"/>
      <c r="D172" s="8"/>
      <c r="E172" s="1"/>
      <c r="F172" s="9"/>
      <c r="G172" s="9"/>
      <c r="H172" s="9"/>
      <c r="I172" s="1"/>
      <c r="J172" s="1"/>
      <c r="K172" s="1"/>
      <c r="L172" s="8"/>
      <c r="M172" s="8"/>
      <c r="N172" s="1"/>
      <c r="O172" s="1"/>
    </row>
    <row r="173">
      <c r="A173" s="1"/>
      <c r="B173" s="1"/>
      <c r="C173" s="8"/>
      <c r="D173" s="8"/>
      <c r="E173" s="1"/>
      <c r="F173" s="9"/>
      <c r="G173" s="9"/>
      <c r="H173" s="9"/>
      <c r="I173" s="1"/>
      <c r="J173" s="1"/>
      <c r="K173" s="1"/>
      <c r="L173" s="8"/>
      <c r="M173" s="8"/>
      <c r="N173" s="1"/>
      <c r="O173" s="1"/>
    </row>
    <row r="174">
      <c r="A174" s="1"/>
      <c r="B174" s="1"/>
      <c r="C174" s="8"/>
      <c r="D174" s="8"/>
      <c r="E174" s="1"/>
      <c r="F174" s="9"/>
      <c r="G174" s="9"/>
      <c r="H174" s="9"/>
      <c r="I174" s="1"/>
      <c r="J174" s="1"/>
      <c r="K174" s="1"/>
      <c r="L174" s="8"/>
      <c r="M174" s="8"/>
      <c r="N174" s="1"/>
      <c r="O174" s="1"/>
    </row>
    <row r="175">
      <c r="A175" s="1"/>
      <c r="B175" s="1"/>
      <c r="C175" s="8"/>
      <c r="D175" s="8"/>
      <c r="E175" s="1"/>
      <c r="F175" s="9"/>
      <c r="G175" s="9"/>
      <c r="H175" s="9"/>
      <c r="I175" s="1"/>
      <c r="J175" s="1"/>
      <c r="K175" s="1"/>
      <c r="L175" s="8"/>
      <c r="M175" s="8"/>
      <c r="N175" s="1"/>
      <c r="O175" s="1"/>
    </row>
    <row r="176">
      <c r="A176" s="1"/>
      <c r="B176" s="1"/>
      <c r="C176" s="8"/>
      <c r="D176" s="8"/>
      <c r="E176" s="1"/>
      <c r="F176" s="9"/>
      <c r="G176" s="9"/>
      <c r="H176" s="9"/>
      <c r="I176" s="1"/>
      <c r="J176" s="1"/>
      <c r="K176" s="1"/>
      <c r="L176" s="8"/>
      <c r="M176" s="8"/>
      <c r="N176" s="1"/>
      <c r="O176" s="1"/>
    </row>
    <row r="177">
      <c r="A177" s="1"/>
      <c r="B177" s="1"/>
      <c r="C177" s="8"/>
      <c r="D177" s="8"/>
      <c r="E177" s="1"/>
      <c r="F177" s="9"/>
      <c r="G177" s="9"/>
      <c r="H177" s="9"/>
      <c r="I177" s="1"/>
      <c r="J177" s="1"/>
      <c r="K177" s="1"/>
      <c r="L177" s="8"/>
      <c r="M177" s="8"/>
      <c r="N177" s="1"/>
      <c r="O177" s="1"/>
    </row>
    <row r="178">
      <c r="A178" s="1"/>
      <c r="B178" s="1"/>
      <c r="C178" s="8"/>
      <c r="D178" s="8"/>
      <c r="E178" s="1"/>
      <c r="F178" s="9"/>
      <c r="G178" s="9"/>
      <c r="H178" s="9"/>
      <c r="I178" s="1"/>
      <c r="J178" s="1"/>
      <c r="K178" s="1"/>
      <c r="L178" s="8"/>
      <c r="M178" s="8"/>
      <c r="N178" s="1"/>
      <c r="O178" s="1"/>
    </row>
    <row r="179">
      <c r="A179" s="1"/>
      <c r="B179" s="1"/>
      <c r="C179" s="8"/>
      <c r="D179" s="8"/>
      <c r="E179" s="1"/>
      <c r="F179" s="9"/>
      <c r="G179" s="9"/>
      <c r="H179" s="9"/>
      <c r="I179" s="1"/>
      <c r="J179" s="1"/>
      <c r="K179" s="1"/>
      <c r="L179" s="8"/>
      <c r="M179" s="8"/>
      <c r="N179" s="1"/>
      <c r="O179" s="1"/>
    </row>
    <row r="180">
      <c r="A180" s="1"/>
      <c r="B180" s="1"/>
      <c r="C180" s="8"/>
      <c r="D180" s="8"/>
      <c r="E180" s="1"/>
      <c r="F180" s="9"/>
      <c r="G180" s="9"/>
      <c r="H180" s="9"/>
      <c r="I180" s="1"/>
      <c r="J180" s="1"/>
      <c r="K180" s="1"/>
      <c r="L180" s="8"/>
      <c r="M180" s="8"/>
      <c r="N180" s="1"/>
      <c r="O180" s="1"/>
    </row>
    <row r="181">
      <c r="A181" s="1"/>
      <c r="B181" s="1"/>
      <c r="C181" s="8"/>
      <c r="D181" s="8"/>
      <c r="E181" s="1"/>
      <c r="F181" s="9"/>
      <c r="G181" s="9"/>
      <c r="H181" s="9"/>
      <c r="I181" s="1"/>
      <c r="J181" s="1"/>
      <c r="K181" s="1"/>
      <c r="L181" s="8"/>
      <c r="M181" s="8"/>
      <c r="N181" s="1"/>
      <c r="O181" s="1"/>
    </row>
    <row r="182">
      <c r="A182" s="1"/>
      <c r="B182" s="1"/>
      <c r="C182" s="8"/>
      <c r="D182" s="8"/>
      <c r="E182" s="1"/>
      <c r="F182" s="9"/>
      <c r="G182" s="9"/>
      <c r="H182" s="9"/>
      <c r="I182" s="1"/>
      <c r="J182" s="1"/>
      <c r="K182" s="1"/>
      <c r="L182" s="8"/>
      <c r="M182" s="8"/>
      <c r="N182" s="1"/>
      <c r="O182" s="1"/>
    </row>
    <row r="183">
      <c r="A183" s="1"/>
      <c r="B183" s="1"/>
      <c r="C183" s="8"/>
      <c r="D183" s="8"/>
      <c r="E183" s="1"/>
      <c r="F183" s="9"/>
      <c r="G183" s="9"/>
      <c r="H183" s="9"/>
      <c r="I183" s="1"/>
      <c r="J183" s="1"/>
      <c r="K183" s="1"/>
      <c r="L183" s="8"/>
      <c r="M183" s="8"/>
      <c r="N183" s="1"/>
      <c r="O183" s="1"/>
    </row>
    <row r="184">
      <c r="A184" s="1"/>
      <c r="B184" s="1"/>
      <c r="C184" s="8"/>
      <c r="D184" s="8"/>
      <c r="E184" s="1"/>
      <c r="F184" s="9"/>
      <c r="G184" s="9"/>
      <c r="H184" s="9"/>
      <c r="I184" s="1"/>
      <c r="J184" s="1"/>
      <c r="K184" s="1"/>
      <c r="L184" s="8"/>
      <c r="M184" s="8"/>
      <c r="N184" s="1"/>
      <c r="O184" s="1"/>
    </row>
    <row r="185">
      <c r="A185" s="1"/>
      <c r="B185" s="1"/>
      <c r="C185" s="8"/>
      <c r="D185" s="8"/>
      <c r="E185" s="1"/>
      <c r="F185" s="9"/>
      <c r="G185" s="9"/>
      <c r="H185" s="9"/>
      <c r="I185" s="1"/>
      <c r="J185" s="1"/>
      <c r="K185" s="1"/>
      <c r="L185" s="8"/>
      <c r="M185" s="8"/>
      <c r="N185" s="1"/>
      <c r="O185" s="1"/>
    </row>
    <row r="186">
      <c r="A186" s="1"/>
      <c r="B186" s="1"/>
      <c r="C186" s="8"/>
      <c r="D186" s="8"/>
      <c r="E186" s="1"/>
      <c r="F186" s="9"/>
      <c r="G186" s="9"/>
      <c r="H186" s="9"/>
      <c r="I186" s="1"/>
      <c r="J186" s="1"/>
      <c r="K186" s="1"/>
      <c r="L186" s="8"/>
      <c r="M186" s="8"/>
      <c r="N186" s="1"/>
      <c r="O186" s="1"/>
    </row>
    <row r="187">
      <c r="A187" s="1"/>
      <c r="B187" s="1"/>
      <c r="C187" s="8"/>
      <c r="D187" s="8"/>
      <c r="E187" s="1"/>
      <c r="F187" s="9"/>
      <c r="G187" s="9"/>
      <c r="H187" s="9"/>
      <c r="I187" s="1"/>
      <c r="J187" s="1"/>
      <c r="K187" s="1"/>
      <c r="L187" s="8"/>
      <c r="M187" s="8"/>
      <c r="N187" s="1"/>
      <c r="O187" s="1"/>
    </row>
    <row r="188">
      <c r="A188" s="1"/>
      <c r="B188" s="1"/>
      <c r="C188" s="8"/>
      <c r="D188" s="8"/>
      <c r="E188" s="1"/>
      <c r="F188" s="9"/>
      <c r="G188" s="9"/>
      <c r="H188" s="9"/>
      <c r="I188" s="1"/>
      <c r="J188" s="1"/>
      <c r="K188" s="1"/>
      <c r="L188" s="8"/>
      <c r="M188" s="8"/>
      <c r="N188" s="1"/>
      <c r="O188" s="1"/>
    </row>
    <row r="189">
      <c r="A189" s="1"/>
      <c r="B189" s="1"/>
      <c r="C189" s="8"/>
      <c r="D189" s="8"/>
      <c r="E189" s="1"/>
      <c r="F189" s="9"/>
      <c r="G189" s="9"/>
      <c r="H189" s="9"/>
      <c r="I189" s="1"/>
      <c r="J189" s="1"/>
      <c r="K189" s="1"/>
      <c r="L189" s="8"/>
      <c r="M189" s="8"/>
      <c r="N189" s="1"/>
      <c r="O189" s="1"/>
    </row>
    <row r="190">
      <c r="A190" s="1"/>
      <c r="B190" s="1"/>
      <c r="C190" s="8"/>
      <c r="D190" s="8"/>
      <c r="E190" s="1"/>
      <c r="F190" s="9"/>
      <c r="G190" s="9"/>
      <c r="H190" s="9"/>
      <c r="I190" s="1"/>
      <c r="J190" s="1"/>
      <c r="K190" s="1"/>
      <c r="L190" s="8"/>
      <c r="M190" s="8"/>
      <c r="N190" s="1"/>
      <c r="O190" s="1"/>
    </row>
    <row r="191">
      <c r="A191" s="1"/>
      <c r="B191" s="1"/>
      <c r="C191" s="8"/>
      <c r="D191" s="8"/>
      <c r="E191" s="1"/>
      <c r="F191" s="9"/>
      <c r="G191" s="9"/>
      <c r="H191" s="9"/>
      <c r="I191" s="1"/>
      <c r="J191" s="1"/>
      <c r="K191" s="1"/>
      <c r="L191" s="8"/>
      <c r="M191" s="8"/>
      <c r="N191" s="1"/>
      <c r="O191" s="1"/>
    </row>
    <row r="192">
      <c r="A192" s="1"/>
      <c r="B192" s="1"/>
      <c r="C192" s="8"/>
      <c r="D192" s="8"/>
      <c r="E192" s="1"/>
      <c r="F192" s="9"/>
      <c r="G192" s="9"/>
      <c r="H192" s="9"/>
      <c r="I192" s="1"/>
      <c r="J192" s="1"/>
      <c r="K192" s="1"/>
      <c r="L192" s="8"/>
      <c r="M192" s="8"/>
      <c r="N192" s="1"/>
      <c r="O192" s="1"/>
    </row>
    <row r="193">
      <c r="A193" s="1"/>
      <c r="B193" s="1"/>
      <c r="C193" s="8"/>
      <c r="D193" s="8"/>
      <c r="E193" s="1"/>
      <c r="F193" s="9"/>
      <c r="G193" s="9"/>
      <c r="H193" s="9"/>
      <c r="I193" s="1"/>
      <c r="J193" s="1"/>
      <c r="K193" s="1"/>
      <c r="L193" s="8"/>
      <c r="M193" s="8"/>
      <c r="N193" s="1"/>
      <c r="O193" s="1"/>
    </row>
    <row r="194">
      <c r="A194" s="1"/>
      <c r="B194" s="1"/>
      <c r="C194" s="8"/>
      <c r="D194" s="8"/>
      <c r="E194" s="1"/>
      <c r="F194" s="9"/>
      <c r="G194" s="9"/>
      <c r="H194" s="9"/>
      <c r="I194" s="1"/>
      <c r="J194" s="1"/>
      <c r="K194" s="1"/>
      <c r="L194" s="8"/>
      <c r="M194" s="8"/>
      <c r="N194" s="1"/>
      <c r="O194" s="1"/>
    </row>
    <row r="195">
      <c r="A195" s="1"/>
      <c r="B195" s="1"/>
      <c r="C195" s="8"/>
      <c r="D195" s="8"/>
      <c r="E195" s="1"/>
      <c r="F195" s="9"/>
      <c r="G195" s="9"/>
      <c r="H195" s="9"/>
      <c r="I195" s="1"/>
      <c r="J195" s="1"/>
      <c r="K195" s="1"/>
      <c r="L195" s="8"/>
      <c r="M195" s="8"/>
      <c r="N195" s="1"/>
      <c r="O195" s="1"/>
    </row>
    <row r="196">
      <c r="A196" s="1"/>
      <c r="B196" s="1"/>
      <c r="C196" s="8"/>
      <c r="D196" s="8"/>
      <c r="E196" s="1"/>
      <c r="F196" s="9"/>
      <c r="G196" s="9"/>
      <c r="H196" s="9"/>
      <c r="I196" s="1"/>
      <c r="J196" s="1"/>
      <c r="K196" s="1"/>
      <c r="L196" s="8"/>
      <c r="M196" s="8"/>
      <c r="N196" s="1"/>
      <c r="O196" s="1"/>
    </row>
    <row r="197">
      <c r="A197" s="1"/>
      <c r="B197" s="1"/>
      <c r="C197" s="8"/>
      <c r="D197" s="8"/>
      <c r="E197" s="1"/>
      <c r="F197" s="9"/>
      <c r="G197" s="9"/>
      <c r="H197" s="9"/>
      <c r="I197" s="1"/>
      <c r="J197" s="1"/>
      <c r="K197" s="1"/>
      <c r="L197" s="8"/>
      <c r="M197" s="8"/>
      <c r="N197" s="1"/>
      <c r="O197" s="1"/>
    </row>
    <row r="198">
      <c r="A198" s="1"/>
      <c r="B198" s="1"/>
      <c r="C198" s="8"/>
      <c r="D198" s="8"/>
      <c r="E198" s="1"/>
      <c r="F198" s="9"/>
      <c r="G198" s="9"/>
      <c r="H198" s="9"/>
      <c r="I198" s="1"/>
      <c r="J198" s="1"/>
      <c r="K198" s="1"/>
      <c r="L198" s="8"/>
      <c r="M198" s="8"/>
      <c r="N198" s="1"/>
      <c r="O198" s="1"/>
    </row>
    <row r="199">
      <c r="A199" s="1"/>
      <c r="B199" s="1"/>
      <c r="C199" s="8"/>
      <c r="D199" s="8"/>
      <c r="E199" s="1"/>
      <c r="F199" s="9"/>
      <c r="G199" s="9"/>
      <c r="H199" s="9"/>
      <c r="I199" s="1"/>
      <c r="J199" s="1"/>
      <c r="K199" s="1"/>
      <c r="L199" s="8"/>
      <c r="M199" s="8"/>
      <c r="N199" s="1"/>
      <c r="O199" s="1"/>
    </row>
    <row r="200">
      <c r="A200" s="1"/>
      <c r="B200" s="1"/>
      <c r="C200" s="8"/>
      <c r="D200" s="8"/>
      <c r="E200" s="1"/>
      <c r="F200" s="9"/>
      <c r="G200" s="9"/>
      <c r="H200" s="9"/>
      <c r="I200" s="1"/>
      <c r="J200" s="1"/>
      <c r="K200" s="1"/>
      <c r="L200" s="8"/>
      <c r="M200" s="8"/>
      <c r="N200" s="1"/>
      <c r="O200" s="1"/>
    </row>
    <row r="201">
      <c r="A201" s="1"/>
      <c r="B201" s="1"/>
      <c r="C201" s="8"/>
      <c r="D201" s="8"/>
      <c r="E201" s="1"/>
      <c r="F201" s="9"/>
      <c r="G201" s="9"/>
      <c r="H201" s="9"/>
      <c r="I201" s="1"/>
      <c r="J201" s="1"/>
      <c r="K201" s="1"/>
      <c r="L201" s="8"/>
      <c r="M201" s="8"/>
      <c r="N201" s="1"/>
      <c r="O201" s="1"/>
    </row>
    <row r="202">
      <c r="E202" s="16"/>
    </row>
    <row r="203">
      <c r="E203" s="16"/>
    </row>
    <row r="204">
      <c r="E204" s="16"/>
    </row>
    <row r="205">
      <c r="E205" s="16"/>
    </row>
    <row r="206">
      <c r="E206" s="16"/>
    </row>
    <row r="207">
      <c r="E207" s="16"/>
    </row>
    <row r="208">
      <c r="E208" s="16"/>
    </row>
    <row r="209">
      <c r="E209" s="16"/>
    </row>
    <row r="210">
      <c r="E210" s="16"/>
    </row>
    <row r="211">
      <c r="E211" s="16"/>
    </row>
    <row r="212">
      <c r="E212" s="16"/>
    </row>
    <row r="213">
      <c r="E213" s="16"/>
    </row>
    <row r="214">
      <c r="E214" s="16"/>
    </row>
    <row r="215">
      <c r="E215" s="16"/>
    </row>
    <row r="216">
      <c r="E216" s="16"/>
    </row>
    <row r="217">
      <c r="E217" s="16"/>
    </row>
    <row r="218">
      <c r="E218" s="16"/>
    </row>
    <row r="219">
      <c r="E219" s="16"/>
    </row>
    <row r="220">
      <c r="E220" s="16"/>
    </row>
    <row r="221">
      <c r="E221" s="16"/>
    </row>
    <row r="222">
      <c r="E222" s="16"/>
    </row>
    <row r="223">
      <c r="E223" s="16"/>
    </row>
    <row r="224">
      <c r="E224" s="16"/>
    </row>
    <row r="225">
      <c r="E225" s="16"/>
    </row>
    <row r="226">
      <c r="E226" s="16"/>
    </row>
    <row r="227">
      <c r="E227" s="16"/>
    </row>
    <row r="228">
      <c r="E228" s="16"/>
    </row>
    <row r="229">
      <c r="E229" s="16"/>
    </row>
    <row r="230">
      <c r="E230" s="16"/>
    </row>
    <row r="231">
      <c r="E231" s="16"/>
    </row>
    <row r="232">
      <c r="E232" s="16"/>
    </row>
    <row r="233">
      <c r="E233" s="16"/>
    </row>
    <row r="234">
      <c r="E234" s="16"/>
    </row>
    <row r="235">
      <c r="E235" s="16"/>
    </row>
    <row r="236">
      <c r="E236" s="16"/>
    </row>
    <row r="237">
      <c r="E237" s="16"/>
    </row>
    <row r="238">
      <c r="E238" s="16"/>
    </row>
    <row r="239">
      <c r="E239" s="16"/>
    </row>
    <row r="240">
      <c r="E240" s="16"/>
    </row>
    <row r="241">
      <c r="E241" s="16"/>
    </row>
    <row r="242">
      <c r="E242" s="16"/>
    </row>
    <row r="243">
      <c r="E243" s="16"/>
    </row>
    <row r="244">
      <c r="E244" s="16"/>
    </row>
    <row r="245">
      <c r="E245" s="16"/>
    </row>
    <row r="246">
      <c r="E246" s="16"/>
    </row>
    <row r="247">
      <c r="E247" s="16"/>
    </row>
    <row r="248">
      <c r="E248" s="16"/>
    </row>
    <row r="249">
      <c r="E249" s="16"/>
    </row>
    <row r="250">
      <c r="E250" s="16"/>
    </row>
    <row r="251">
      <c r="E251" s="16"/>
    </row>
    <row r="252">
      <c r="E252" s="16"/>
    </row>
    <row r="253">
      <c r="E253" s="16"/>
    </row>
    <row r="254">
      <c r="E254" s="16"/>
    </row>
    <row r="255">
      <c r="E255" s="16"/>
    </row>
    <row r="256">
      <c r="E256" s="16"/>
    </row>
    <row r="257">
      <c r="E257" s="16"/>
    </row>
    <row r="258">
      <c r="E258" s="16"/>
    </row>
    <row r="259">
      <c r="E259" s="16"/>
    </row>
    <row r="260">
      <c r="E260" s="16"/>
    </row>
    <row r="261">
      <c r="E261" s="16"/>
    </row>
    <row r="262">
      <c r="E262" s="16"/>
    </row>
    <row r="263">
      <c r="E263" s="16"/>
    </row>
    <row r="264">
      <c r="E264" s="16"/>
    </row>
    <row r="265">
      <c r="E265" s="16"/>
    </row>
    <row r="266">
      <c r="E266" s="16"/>
    </row>
    <row r="267">
      <c r="E267" s="16"/>
    </row>
    <row r="268">
      <c r="E268" s="16"/>
    </row>
    <row r="269">
      <c r="E269" s="16"/>
    </row>
    <row r="270">
      <c r="E270" s="16"/>
    </row>
    <row r="271">
      <c r="E271" s="16"/>
    </row>
    <row r="272">
      <c r="E272" s="16"/>
    </row>
    <row r="273">
      <c r="E273" s="16"/>
    </row>
    <row r="274">
      <c r="E274" s="16"/>
    </row>
    <row r="275">
      <c r="E275" s="16"/>
    </row>
    <row r="276">
      <c r="E276" s="16"/>
    </row>
    <row r="277">
      <c r="E277" s="16"/>
    </row>
    <row r="278">
      <c r="E278" s="16"/>
    </row>
    <row r="279">
      <c r="E279" s="16"/>
    </row>
    <row r="280">
      <c r="E280" s="16"/>
    </row>
    <row r="281">
      <c r="E281" s="16"/>
    </row>
    <row r="282">
      <c r="E282" s="16"/>
    </row>
    <row r="283">
      <c r="E283" s="16"/>
    </row>
    <row r="284">
      <c r="E284" s="16"/>
    </row>
    <row r="285">
      <c r="E285" s="16"/>
    </row>
    <row r="286">
      <c r="E286" s="16"/>
    </row>
    <row r="287">
      <c r="E287" s="16"/>
    </row>
    <row r="288">
      <c r="E288" s="16"/>
    </row>
    <row r="289">
      <c r="E289" s="16"/>
    </row>
    <row r="290">
      <c r="E290" s="16"/>
    </row>
    <row r="291">
      <c r="E291" s="16"/>
    </row>
    <row r="292">
      <c r="E292" s="16"/>
    </row>
    <row r="293">
      <c r="E293" s="16"/>
    </row>
    <row r="294">
      <c r="E294" s="16"/>
    </row>
    <row r="295">
      <c r="E295" s="16"/>
    </row>
    <row r="296">
      <c r="E296" s="16"/>
    </row>
    <row r="297">
      <c r="E297" s="16"/>
    </row>
    <row r="298">
      <c r="E298" s="16"/>
    </row>
    <row r="299">
      <c r="E299" s="16"/>
    </row>
    <row r="300">
      <c r="E300" s="16"/>
    </row>
    <row r="301">
      <c r="E301" s="16"/>
    </row>
    <row r="302">
      <c r="E302" s="16"/>
    </row>
    <row r="303">
      <c r="E303" s="16"/>
    </row>
    <row r="304">
      <c r="E304" s="16"/>
    </row>
    <row r="305">
      <c r="E305" s="16"/>
    </row>
    <row r="306">
      <c r="E306" s="16"/>
    </row>
    <row r="307">
      <c r="E307" s="16"/>
    </row>
    <row r="308">
      <c r="E308" s="16"/>
    </row>
    <row r="309">
      <c r="E309" s="16"/>
    </row>
    <row r="310">
      <c r="E310" s="16"/>
    </row>
    <row r="311">
      <c r="E311" s="16"/>
    </row>
    <row r="312">
      <c r="E312" s="16"/>
    </row>
    <row r="313">
      <c r="E313" s="16"/>
    </row>
    <row r="314">
      <c r="E314" s="16"/>
    </row>
    <row r="315">
      <c r="E315" s="16"/>
    </row>
    <row r="316">
      <c r="E316" s="16"/>
    </row>
    <row r="317">
      <c r="E317" s="16"/>
    </row>
    <row r="318">
      <c r="E318" s="16"/>
    </row>
    <row r="319">
      <c r="E319" s="16"/>
    </row>
    <row r="320">
      <c r="E320" s="16"/>
    </row>
    <row r="321">
      <c r="E321" s="16"/>
    </row>
    <row r="322">
      <c r="E322" s="16"/>
    </row>
    <row r="323">
      <c r="E323" s="16"/>
    </row>
    <row r="324">
      <c r="E324" s="16"/>
    </row>
    <row r="325">
      <c r="E325" s="16"/>
    </row>
    <row r="326">
      <c r="E326" s="16"/>
    </row>
    <row r="327">
      <c r="E327" s="16"/>
    </row>
    <row r="328">
      <c r="E328" s="16"/>
    </row>
    <row r="329">
      <c r="E329" s="16"/>
    </row>
    <row r="330">
      <c r="E330" s="16"/>
    </row>
    <row r="331">
      <c r="E331" s="16"/>
    </row>
    <row r="332">
      <c r="E332" s="16"/>
    </row>
    <row r="333">
      <c r="E333" s="16"/>
    </row>
    <row r="334">
      <c r="E334" s="16"/>
    </row>
    <row r="335">
      <c r="E335" s="16"/>
    </row>
    <row r="336">
      <c r="E336" s="16"/>
    </row>
    <row r="337">
      <c r="E337" s="16"/>
    </row>
    <row r="338">
      <c r="E338" s="16"/>
    </row>
    <row r="339">
      <c r="E339" s="16"/>
    </row>
    <row r="340">
      <c r="E340" s="16"/>
    </row>
    <row r="341">
      <c r="E341" s="16"/>
    </row>
    <row r="342">
      <c r="E342" s="16"/>
    </row>
    <row r="343">
      <c r="E343" s="16"/>
    </row>
    <row r="344">
      <c r="E344" s="16"/>
    </row>
    <row r="345">
      <c r="E345" s="16"/>
    </row>
    <row r="346">
      <c r="E346" s="16"/>
    </row>
    <row r="347">
      <c r="E347" s="16"/>
    </row>
    <row r="348">
      <c r="E348" s="16"/>
    </row>
    <row r="349">
      <c r="E349" s="16"/>
    </row>
    <row r="350">
      <c r="E350" s="16"/>
    </row>
    <row r="351">
      <c r="E351" s="16"/>
    </row>
    <row r="352">
      <c r="E352" s="16"/>
    </row>
    <row r="353">
      <c r="E353" s="16"/>
    </row>
    <row r="354">
      <c r="E354" s="16"/>
    </row>
    <row r="355">
      <c r="E355" s="16"/>
    </row>
    <row r="356">
      <c r="E356" s="16"/>
    </row>
    <row r="357">
      <c r="E357" s="16"/>
    </row>
    <row r="358">
      <c r="E358" s="16"/>
    </row>
    <row r="359">
      <c r="E359" s="16"/>
    </row>
    <row r="360">
      <c r="E360" s="16"/>
    </row>
    <row r="361">
      <c r="E361" s="16"/>
    </row>
    <row r="362">
      <c r="E362" s="16"/>
    </row>
    <row r="363">
      <c r="E363" s="16"/>
    </row>
    <row r="364">
      <c r="E364" s="16"/>
    </row>
    <row r="365">
      <c r="E365" s="16"/>
    </row>
    <row r="366">
      <c r="E366" s="16"/>
    </row>
    <row r="367">
      <c r="E367" s="16"/>
    </row>
    <row r="368">
      <c r="E368" s="16"/>
    </row>
    <row r="369">
      <c r="E369" s="16"/>
    </row>
    <row r="370">
      <c r="E370" s="16"/>
    </row>
    <row r="371">
      <c r="E371" s="16"/>
    </row>
    <row r="372">
      <c r="E372" s="16"/>
    </row>
    <row r="373">
      <c r="E373" s="16"/>
    </row>
    <row r="374">
      <c r="E374" s="16"/>
    </row>
    <row r="375">
      <c r="E375" s="16"/>
    </row>
    <row r="376">
      <c r="E376" s="16"/>
    </row>
    <row r="377">
      <c r="E377" s="16"/>
    </row>
    <row r="378">
      <c r="E378" s="16"/>
    </row>
    <row r="379">
      <c r="E379" s="16"/>
    </row>
    <row r="380">
      <c r="E380" s="16"/>
    </row>
    <row r="381">
      <c r="E381" s="16"/>
    </row>
    <row r="382">
      <c r="E382" s="16"/>
    </row>
    <row r="383">
      <c r="E383" s="16"/>
    </row>
    <row r="384">
      <c r="E384" s="16"/>
    </row>
    <row r="385">
      <c r="E385" s="16"/>
    </row>
    <row r="386">
      <c r="E386" s="16"/>
    </row>
    <row r="387">
      <c r="E387" s="16"/>
    </row>
    <row r="388">
      <c r="E388" s="16"/>
    </row>
    <row r="389">
      <c r="E389" s="16"/>
    </row>
    <row r="390">
      <c r="E390" s="16"/>
    </row>
    <row r="391">
      <c r="E391" s="16"/>
    </row>
    <row r="392">
      <c r="E392" s="16"/>
    </row>
    <row r="393">
      <c r="E393" s="16"/>
    </row>
    <row r="394">
      <c r="E394" s="16"/>
    </row>
    <row r="395">
      <c r="E395" s="16"/>
    </row>
    <row r="396">
      <c r="E396" s="16"/>
    </row>
    <row r="397">
      <c r="E397" s="16"/>
    </row>
    <row r="398">
      <c r="E398" s="16"/>
    </row>
    <row r="399">
      <c r="E399" s="16"/>
    </row>
    <row r="400">
      <c r="E400" s="16"/>
    </row>
    <row r="401">
      <c r="E401" s="16"/>
    </row>
    <row r="402">
      <c r="E402" s="16"/>
    </row>
    <row r="403">
      <c r="E403" s="16"/>
    </row>
    <row r="404">
      <c r="E404" s="16"/>
    </row>
    <row r="405">
      <c r="E405" s="16"/>
    </row>
    <row r="406">
      <c r="E406" s="16"/>
    </row>
    <row r="407">
      <c r="E407" s="16"/>
    </row>
    <row r="408">
      <c r="E408" s="16"/>
    </row>
    <row r="409">
      <c r="E409" s="16"/>
    </row>
    <row r="410">
      <c r="E410" s="16"/>
    </row>
    <row r="411">
      <c r="E411" s="16"/>
    </row>
    <row r="412">
      <c r="E412" s="16"/>
    </row>
    <row r="413">
      <c r="E413" s="16"/>
    </row>
    <row r="414">
      <c r="E414" s="16"/>
    </row>
    <row r="415">
      <c r="E415" s="16"/>
    </row>
    <row r="416">
      <c r="E416" s="16"/>
    </row>
    <row r="417">
      <c r="E417" s="16"/>
    </row>
    <row r="418">
      <c r="E418" s="16"/>
    </row>
    <row r="419">
      <c r="E419" s="16"/>
    </row>
    <row r="420">
      <c r="E420" s="16"/>
    </row>
    <row r="421">
      <c r="E421" s="16"/>
    </row>
    <row r="422">
      <c r="E422" s="16"/>
    </row>
    <row r="423">
      <c r="E423" s="16"/>
    </row>
    <row r="424">
      <c r="E424" s="16"/>
    </row>
    <row r="425">
      <c r="E425" s="16"/>
    </row>
    <row r="426">
      <c r="E426" s="16"/>
    </row>
    <row r="427">
      <c r="E427" s="16"/>
    </row>
    <row r="428">
      <c r="E428" s="16"/>
    </row>
    <row r="429">
      <c r="E429" s="16"/>
    </row>
    <row r="430">
      <c r="E430" s="16"/>
    </row>
    <row r="431">
      <c r="E431" s="16"/>
    </row>
    <row r="432">
      <c r="E432" s="16"/>
    </row>
    <row r="433">
      <c r="E433" s="16"/>
    </row>
    <row r="434">
      <c r="E434" s="16"/>
    </row>
    <row r="435">
      <c r="E435" s="16"/>
    </row>
    <row r="436">
      <c r="E436" s="16"/>
    </row>
    <row r="437">
      <c r="E437" s="16"/>
    </row>
    <row r="438">
      <c r="E438" s="16"/>
    </row>
    <row r="439">
      <c r="E439" s="16"/>
    </row>
    <row r="440">
      <c r="E440" s="16"/>
    </row>
    <row r="441">
      <c r="E441" s="16"/>
    </row>
    <row r="442">
      <c r="E442" s="16"/>
    </row>
    <row r="443">
      <c r="E443" s="16"/>
    </row>
    <row r="444">
      <c r="E444" s="16"/>
    </row>
    <row r="445">
      <c r="E445" s="16"/>
    </row>
    <row r="446">
      <c r="E446" s="16"/>
    </row>
    <row r="447">
      <c r="E447" s="16"/>
    </row>
    <row r="448">
      <c r="E448" s="16"/>
    </row>
    <row r="449">
      <c r="E449" s="16"/>
    </row>
    <row r="450">
      <c r="E450" s="16"/>
    </row>
    <row r="451">
      <c r="E451" s="16"/>
    </row>
    <row r="452">
      <c r="E452" s="16"/>
    </row>
    <row r="453">
      <c r="E453" s="16"/>
    </row>
    <row r="454">
      <c r="E454" s="16"/>
    </row>
    <row r="455">
      <c r="E455" s="16"/>
    </row>
    <row r="456">
      <c r="E456" s="16"/>
    </row>
    <row r="457">
      <c r="E457" s="16"/>
    </row>
    <row r="458">
      <c r="E458" s="16"/>
    </row>
    <row r="459">
      <c r="E459" s="16"/>
    </row>
    <row r="460">
      <c r="E460" s="16"/>
    </row>
    <row r="461">
      <c r="E461" s="16"/>
    </row>
    <row r="462">
      <c r="E462" s="16"/>
    </row>
    <row r="463">
      <c r="E463" s="16"/>
    </row>
    <row r="464">
      <c r="E464" s="16"/>
    </row>
    <row r="465">
      <c r="E465" s="16"/>
    </row>
    <row r="466">
      <c r="E466" s="16"/>
    </row>
    <row r="467">
      <c r="E467" s="16"/>
    </row>
    <row r="468">
      <c r="E468" s="16"/>
    </row>
    <row r="469">
      <c r="E469" s="16"/>
    </row>
    <row r="470">
      <c r="E470" s="16"/>
    </row>
    <row r="471">
      <c r="E471" s="16"/>
    </row>
    <row r="472">
      <c r="E472" s="16"/>
    </row>
    <row r="473">
      <c r="E473" s="16"/>
    </row>
    <row r="474">
      <c r="E474" s="16"/>
    </row>
    <row r="475">
      <c r="E475" s="16"/>
    </row>
    <row r="476">
      <c r="E476" s="16"/>
    </row>
    <row r="477">
      <c r="E477" s="16"/>
    </row>
    <row r="478">
      <c r="E478" s="16"/>
    </row>
    <row r="479">
      <c r="E479" s="16"/>
    </row>
    <row r="480">
      <c r="E480" s="16"/>
    </row>
    <row r="481">
      <c r="E481" s="16"/>
    </row>
    <row r="482">
      <c r="E482" s="16"/>
    </row>
    <row r="483">
      <c r="E483" s="16"/>
    </row>
    <row r="484">
      <c r="E484" s="16"/>
    </row>
    <row r="485">
      <c r="E485" s="16"/>
    </row>
    <row r="486">
      <c r="E486" s="16"/>
    </row>
    <row r="487">
      <c r="E487" s="16"/>
    </row>
    <row r="488">
      <c r="E488" s="16"/>
    </row>
    <row r="489">
      <c r="E489" s="16"/>
    </row>
    <row r="490">
      <c r="E490" s="16"/>
    </row>
    <row r="491">
      <c r="E491" s="16"/>
    </row>
    <row r="492">
      <c r="E492" s="16"/>
    </row>
    <row r="493">
      <c r="E493" s="16"/>
    </row>
    <row r="494">
      <c r="E494" s="16"/>
    </row>
    <row r="495">
      <c r="E495" s="16"/>
    </row>
    <row r="496">
      <c r="E496" s="16"/>
    </row>
    <row r="497">
      <c r="E497" s="16"/>
    </row>
    <row r="498">
      <c r="E498" s="16"/>
    </row>
    <row r="499">
      <c r="E499" s="16"/>
    </row>
    <row r="500">
      <c r="E500" s="16"/>
    </row>
    <row r="501">
      <c r="E501" s="16"/>
    </row>
    <row r="502">
      <c r="E502" s="16"/>
    </row>
    <row r="503">
      <c r="E503" s="16"/>
    </row>
    <row r="504">
      <c r="E504" s="16"/>
    </row>
    <row r="505">
      <c r="E505" s="16"/>
    </row>
    <row r="506">
      <c r="E506" s="16"/>
    </row>
    <row r="507">
      <c r="E507" s="16"/>
    </row>
    <row r="508">
      <c r="E508" s="16"/>
    </row>
    <row r="509">
      <c r="E509" s="16"/>
    </row>
    <row r="510">
      <c r="E510" s="16"/>
    </row>
    <row r="511">
      <c r="E511" s="16"/>
    </row>
    <row r="512">
      <c r="E512" s="16"/>
    </row>
    <row r="513">
      <c r="E513" s="16"/>
    </row>
    <row r="514">
      <c r="E514" s="16"/>
    </row>
    <row r="515">
      <c r="E515" s="16"/>
    </row>
    <row r="516">
      <c r="E516" s="16"/>
    </row>
    <row r="517">
      <c r="E517" s="16"/>
    </row>
    <row r="518">
      <c r="E518" s="16"/>
    </row>
    <row r="519">
      <c r="E519" s="16"/>
    </row>
    <row r="520">
      <c r="E520" s="16"/>
    </row>
    <row r="521">
      <c r="E521" s="16"/>
    </row>
    <row r="522">
      <c r="E522" s="16"/>
    </row>
    <row r="523">
      <c r="E523" s="16"/>
    </row>
    <row r="524">
      <c r="E524" s="16"/>
    </row>
    <row r="525">
      <c r="E525" s="16"/>
    </row>
    <row r="526">
      <c r="E526" s="16"/>
    </row>
    <row r="527">
      <c r="E527" s="16"/>
    </row>
    <row r="528">
      <c r="E528" s="16"/>
    </row>
    <row r="529">
      <c r="E529" s="16"/>
    </row>
    <row r="530">
      <c r="E530" s="16"/>
    </row>
    <row r="531">
      <c r="E531" s="16"/>
    </row>
    <row r="532">
      <c r="E532" s="16"/>
    </row>
    <row r="533">
      <c r="E533" s="16"/>
    </row>
    <row r="534">
      <c r="E534" s="16"/>
    </row>
    <row r="535">
      <c r="E535" s="16"/>
    </row>
    <row r="536">
      <c r="E536" s="16"/>
    </row>
    <row r="537">
      <c r="E537" s="16"/>
    </row>
    <row r="538">
      <c r="E538" s="16"/>
    </row>
    <row r="539">
      <c r="E539" s="16"/>
    </row>
    <row r="540">
      <c r="E540" s="16"/>
    </row>
    <row r="541">
      <c r="E541" s="16"/>
    </row>
    <row r="542">
      <c r="E542" s="16"/>
    </row>
    <row r="543">
      <c r="E543" s="16"/>
    </row>
    <row r="544">
      <c r="E544" s="16"/>
    </row>
    <row r="545">
      <c r="E545" s="16"/>
    </row>
    <row r="546">
      <c r="E546" s="16"/>
    </row>
    <row r="547">
      <c r="E547" s="16"/>
    </row>
    <row r="548">
      <c r="E548" s="16"/>
    </row>
    <row r="549">
      <c r="E549" s="16"/>
    </row>
    <row r="550">
      <c r="E550" s="16"/>
    </row>
    <row r="551">
      <c r="E551" s="16"/>
    </row>
    <row r="552">
      <c r="E552" s="16"/>
    </row>
    <row r="553">
      <c r="E553" s="16"/>
    </row>
    <row r="554">
      <c r="E554" s="16"/>
    </row>
    <row r="555">
      <c r="E555" s="16"/>
    </row>
    <row r="556">
      <c r="E556" s="16"/>
    </row>
    <row r="557">
      <c r="E557" s="16"/>
    </row>
    <row r="558">
      <c r="E558" s="16"/>
    </row>
    <row r="559">
      <c r="E559" s="16"/>
    </row>
    <row r="560">
      <c r="E560" s="16"/>
    </row>
    <row r="561">
      <c r="E561" s="16"/>
    </row>
    <row r="562">
      <c r="E562" s="16"/>
    </row>
    <row r="563">
      <c r="E563" s="16"/>
    </row>
    <row r="564">
      <c r="E564" s="16"/>
    </row>
    <row r="565">
      <c r="E565" s="16"/>
    </row>
    <row r="566">
      <c r="E566" s="16"/>
    </row>
    <row r="567">
      <c r="E567" s="16"/>
    </row>
    <row r="568">
      <c r="E568" s="16"/>
    </row>
    <row r="569">
      <c r="E569" s="16"/>
    </row>
    <row r="570">
      <c r="E570" s="16"/>
    </row>
    <row r="571">
      <c r="E571" s="16"/>
    </row>
    <row r="572">
      <c r="E572" s="16"/>
    </row>
    <row r="573">
      <c r="E573" s="16"/>
    </row>
    <row r="574">
      <c r="E574" s="16"/>
    </row>
    <row r="575">
      <c r="E575" s="16"/>
    </row>
    <row r="576">
      <c r="E576" s="16"/>
    </row>
    <row r="577">
      <c r="E577" s="16"/>
    </row>
    <row r="578">
      <c r="E578" s="16"/>
    </row>
    <row r="579">
      <c r="E579" s="16"/>
    </row>
    <row r="580">
      <c r="E580" s="16"/>
    </row>
    <row r="581">
      <c r="E581" s="16"/>
    </row>
    <row r="582">
      <c r="E582" s="16"/>
    </row>
    <row r="583">
      <c r="E583" s="16"/>
    </row>
    <row r="584">
      <c r="E584" s="16"/>
    </row>
    <row r="585">
      <c r="E585" s="16"/>
    </row>
    <row r="586">
      <c r="E586" s="16"/>
    </row>
    <row r="587">
      <c r="E587" s="16"/>
    </row>
    <row r="588">
      <c r="E588" s="16"/>
    </row>
    <row r="589">
      <c r="E589" s="16"/>
    </row>
    <row r="590">
      <c r="E590" s="16"/>
    </row>
    <row r="591">
      <c r="E591" s="16"/>
    </row>
    <row r="592">
      <c r="E592" s="16"/>
    </row>
    <row r="593">
      <c r="E593" s="16"/>
    </row>
    <row r="594">
      <c r="E594" s="16"/>
    </row>
    <row r="595">
      <c r="E595" s="16"/>
    </row>
    <row r="596">
      <c r="E596" s="16"/>
    </row>
    <row r="597">
      <c r="E597" s="16"/>
    </row>
    <row r="598">
      <c r="E598" s="16"/>
    </row>
    <row r="599">
      <c r="E599" s="16"/>
    </row>
    <row r="600">
      <c r="E600" s="16"/>
    </row>
    <row r="601">
      <c r="E601" s="16"/>
    </row>
    <row r="602">
      <c r="E602" s="16"/>
    </row>
    <row r="603">
      <c r="E603" s="16"/>
    </row>
    <row r="604">
      <c r="E604" s="16"/>
    </row>
    <row r="605">
      <c r="E605" s="16"/>
    </row>
    <row r="606">
      <c r="E606" s="16"/>
    </row>
    <row r="607">
      <c r="E607" s="16"/>
    </row>
    <row r="608">
      <c r="E608" s="16"/>
    </row>
    <row r="609">
      <c r="E609" s="16"/>
    </row>
    <row r="610">
      <c r="E610" s="16"/>
    </row>
    <row r="611">
      <c r="E611" s="16"/>
    </row>
    <row r="612">
      <c r="E612" s="16"/>
    </row>
    <row r="613">
      <c r="E613" s="16"/>
    </row>
    <row r="614">
      <c r="E614" s="16"/>
    </row>
    <row r="615">
      <c r="E615" s="16"/>
    </row>
    <row r="616">
      <c r="E616" s="16"/>
    </row>
    <row r="617">
      <c r="E617" s="16"/>
    </row>
    <row r="618">
      <c r="E618" s="16"/>
    </row>
    <row r="619">
      <c r="E619" s="16"/>
    </row>
    <row r="620">
      <c r="E620" s="16"/>
    </row>
    <row r="621">
      <c r="E621" s="16"/>
    </row>
    <row r="622">
      <c r="E622" s="16"/>
    </row>
    <row r="623">
      <c r="E623" s="16"/>
    </row>
    <row r="624">
      <c r="E624" s="16"/>
    </row>
    <row r="625">
      <c r="E625" s="16"/>
    </row>
    <row r="626">
      <c r="E626" s="16"/>
    </row>
    <row r="627">
      <c r="E627" s="16"/>
    </row>
    <row r="628">
      <c r="E628" s="16"/>
    </row>
    <row r="629">
      <c r="E629" s="16"/>
    </row>
    <row r="630">
      <c r="E630" s="16"/>
    </row>
    <row r="631">
      <c r="E631" s="16"/>
    </row>
    <row r="632">
      <c r="E632" s="16"/>
    </row>
    <row r="633">
      <c r="E633" s="16"/>
    </row>
    <row r="634">
      <c r="E634" s="16"/>
    </row>
    <row r="635">
      <c r="E635" s="16"/>
    </row>
    <row r="636">
      <c r="E636" s="16"/>
    </row>
    <row r="637">
      <c r="E637" s="16"/>
    </row>
    <row r="638">
      <c r="E638" s="16"/>
    </row>
    <row r="639">
      <c r="E639" s="16"/>
    </row>
    <row r="640">
      <c r="E640" s="16"/>
    </row>
    <row r="641">
      <c r="E641" s="16"/>
    </row>
    <row r="642">
      <c r="E642" s="16"/>
    </row>
    <row r="643">
      <c r="E643" s="16"/>
    </row>
    <row r="644">
      <c r="E644" s="16"/>
    </row>
    <row r="645">
      <c r="E645" s="16"/>
    </row>
    <row r="646">
      <c r="E646" s="16"/>
    </row>
    <row r="647">
      <c r="E647" s="16"/>
    </row>
    <row r="648">
      <c r="E648" s="16"/>
    </row>
    <row r="649">
      <c r="E649" s="16"/>
    </row>
    <row r="650">
      <c r="E650" s="16"/>
    </row>
    <row r="651">
      <c r="E651" s="16"/>
    </row>
    <row r="652">
      <c r="E652" s="16"/>
    </row>
    <row r="653">
      <c r="E653" s="16"/>
    </row>
    <row r="654">
      <c r="E654" s="16"/>
    </row>
    <row r="655">
      <c r="E655" s="16"/>
    </row>
    <row r="656">
      <c r="E656" s="16"/>
    </row>
    <row r="657">
      <c r="E657" s="16"/>
    </row>
    <row r="658">
      <c r="E658" s="16"/>
    </row>
    <row r="659">
      <c r="E659" s="16"/>
    </row>
    <row r="660">
      <c r="E660" s="16"/>
    </row>
    <row r="661">
      <c r="E661" s="16"/>
    </row>
    <row r="662">
      <c r="E662" s="16"/>
    </row>
    <row r="663">
      <c r="E663" s="16"/>
    </row>
    <row r="664">
      <c r="E664" s="16"/>
    </row>
    <row r="665">
      <c r="E665" s="16"/>
    </row>
    <row r="666">
      <c r="E666" s="16"/>
    </row>
    <row r="667">
      <c r="E667" s="16"/>
    </row>
    <row r="668">
      <c r="E668" s="16"/>
    </row>
    <row r="669">
      <c r="E669" s="16"/>
    </row>
    <row r="670">
      <c r="E670" s="16"/>
    </row>
    <row r="671">
      <c r="E671" s="16"/>
    </row>
    <row r="672">
      <c r="E672" s="16"/>
    </row>
    <row r="673">
      <c r="E673" s="16"/>
    </row>
    <row r="674">
      <c r="E674" s="16"/>
    </row>
    <row r="675">
      <c r="E675" s="16"/>
    </row>
    <row r="676">
      <c r="E676" s="16"/>
    </row>
    <row r="677">
      <c r="E677" s="16"/>
    </row>
    <row r="678">
      <c r="E678" s="16"/>
    </row>
    <row r="679">
      <c r="E679" s="16"/>
    </row>
    <row r="680">
      <c r="E680" s="16"/>
    </row>
    <row r="681">
      <c r="E681" s="16"/>
    </row>
    <row r="682">
      <c r="E682" s="16"/>
    </row>
    <row r="683">
      <c r="E683" s="16"/>
    </row>
    <row r="684">
      <c r="E684" s="16"/>
    </row>
    <row r="685">
      <c r="E685" s="16"/>
    </row>
    <row r="686">
      <c r="E686" s="16"/>
    </row>
    <row r="687">
      <c r="E687" s="16"/>
    </row>
    <row r="688">
      <c r="E688" s="16"/>
    </row>
    <row r="689">
      <c r="E689" s="16"/>
    </row>
    <row r="690">
      <c r="E690" s="16"/>
    </row>
    <row r="691">
      <c r="E691" s="16"/>
    </row>
    <row r="692">
      <c r="E692" s="16"/>
    </row>
    <row r="693">
      <c r="E693" s="16"/>
    </row>
    <row r="694">
      <c r="E694" s="16"/>
    </row>
    <row r="695">
      <c r="E695" s="16"/>
    </row>
    <row r="696">
      <c r="E696" s="16"/>
    </row>
    <row r="697">
      <c r="E697" s="16"/>
    </row>
    <row r="698">
      <c r="E698" s="16"/>
    </row>
    <row r="699">
      <c r="E699" s="16"/>
    </row>
    <row r="700">
      <c r="E700" s="16"/>
    </row>
    <row r="701">
      <c r="E701" s="16"/>
    </row>
    <row r="702">
      <c r="E702" s="16"/>
    </row>
    <row r="703">
      <c r="E703" s="16"/>
    </row>
    <row r="704">
      <c r="E704" s="16"/>
    </row>
    <row r="705">
      <c r="E705" s="16"/>
    </row>
    <row r="706">
      <c r="E706" s="16"/>
    </row>
    <row r="707">
      <c r="E707" s="16"/>
    </row>
    <row r="708">
      <c r="E708" s="16"/>
    </row>
    <row r="709">
      <c r="E709" s="16"/>
    </row>
    <row r="710">
      <c r="E710" s="16"/>
    </row>
    <row r="711">
      <c r="E711" s="16"/>
    </row>
    <row r="712">
      <c r="E712" s="16"/>
    </row>
    <row r="713">
      <c r="E713" s="16"/>
    </row>
    <row r="714">
      <c r="E714" s="16"/>
    </row>
    <row r="715">
      <c r="E715" s="16"/>
    </row>
    <row r="716">
      <c r="E716" s="16"/>
    </row>
    <row r="717">
      <c r="E717" s="16"/>
    </row>
    <row r="718">
      <c r="E718" s="16"/>
    </row>
    <row r="719">
      <c r="E719" s="16"/>
    </row>
    <row r="720">
      <c r="E720" s="16"/>
    </row>
    <row r="721">
      <c r="E721" s="16"/>
    </row>
    <row r="722">
      <c r="E722" s="16"/>
    </row>
    <row r="723">
      <c r="E723" s="16"/>
    </row>
    <row r="724">
      <c r="E724" s="16"/>
    </row>
    <row r="725">
      <c r="E725" s="16"/>
    </row>
    <row r="726">
      <c r="E726" s="16"/>
    </row>
    <row r="727">
      <c r="E727" s="16"/>
    </row>
    <row r="728">
      <c r="E728" s="16"/>
    </row>
    <row r="729">
      <c r="E729" s="16"/>
    </row>
    <row r="730">
      <c r="E730" s="16"/>
    </row>
    <row r="731">
      <c r="E731" s="16"/>
    </row>
    <row r="732">
      <c r="E732" s="16"/>
    </row>
    <row r="733">
      <c r="E733" s="16"/>
    </row>
    <row r="734">
      <c r="E734" s="16"/>
    </row>
    <row r="735">
      <c r="E735" s="16"/>
    </row>
    <row r="736">
      <c r="E736" s="16"/>
    </row>
    <row r="737">
      <c r="E737" s="16"/>
    </row>
    <row r="738">
      <c r="E738" s="16"/>
    </row>
    <row r="739">
      <c r="E739" s="16"/>
    </row>
    <row r="740">
      <c r="E740" s="16"/>
    </row>
    <row r="741">
      <c r="E741" s="16"/>
    </row>
    <row r="742">
      <c r="E742" s="16"/>
    </row>
    <row r="743">
      <c r="E743" s="16"/>
    </row>
    <row r="744">
      <c r="E744" s="16"/>
    </row>
    <row r="745">
      <c r="E745" s="16"/>
    </row>
    <row r="746">
      <c r="E746" s="16"/>
    </row>
    <row r="747">
      <c r="E747" s="16"/>
    </row>
    <row r="748">
      <c r="E748" s="16"/>
    </row>
    <row r="749">
      <c r="E749" s="16"/>
    </row>
    <row r="750">
      <c r="E750" s="16"/>
    </row>
    <row r="751">
      <c r="E751" s="16"/>
    </row>
    <row r="752">
      <c r="E752" s="16"/>
    </row>
    <row r="753">
      <c r="E753" s="16"/>
    </row>
    <row r="754">
      <c r="E754" s="16"/>
    </row>
    <row r="755">
      <c r="E755" s="16"/>
    </row>
    <row r="756">
      <c r="E756" s="16"/>
    </row>
    <row r="757">
      <c r="E757" s="16"/>
    </row>
    <row r="758">
      <c r="E758" s="16"/>
    </row>
    <row r="759">
      <c r="E759" s="16"/>
    </row>
    <row r="760">
      <c r="E760" s="16"/>
    </row>
    <row r="761">
      <c r="E761" s="16"/>
    </row>
    <row r="762">
      <c r="E762" s="16"/>
    </row>
    <row r="763">
      <c r="E763" s="16"/>
    </row>
    <row r="764">
      <c r="E764" s="16"/>
    </row>
    <row r="765">
      <c r="E765" s="16"/>
    </row>
    <row r="766">
      <c r="E766" s="16"/>
    </row>
    <row r="767">
      <c r="E767" s="16"/>
    </row>
    <row r="768">
      <c r="E768" s="16"/>
    </row>
    <row r="769">
      <c r="E769" s="16"/>
    </row>
    <row r="770">
      <c r="E770" s="16"/>
    </row>
    <row r="771">
      <c r="E771" s="16"/>
    </row>
    <row r="772">
      <c r="E772" s="16"/>
    </row>
    <row r="773">
      <c r="E773" s="16"/>
    </row>
    <row r="774">
      <c r="E774" s="16"/>
    </row>
    <row r="775">
      <c r="E775" s="16"/>
    </row>
    <row r="776">
      <c r="E776" s="16"/>
    </row>
    <row r="777">
      <c r="E777" s="16"/>
    </row>
    <row r="778">
      <c r="E778" s="16"/>
    </row>
    <row r="779">
      <c r="E779" s="16"/>
    </row>
    <row r="780">
      <c r="E780" s="16"/>
    </row>
    <row r="781">
      <c r="E781" s="16"/>
    </row>
    <row r="782">
      <c r="E782" s="16"/>
    </row>
    <row r="783">
      <c r="E783" s="16"/>
    </row>
    <row r="784">
      <c r="E784" s="16"/>
    </row>
    <row r="785">
      <c r="E785" s="16"/>
    </row>
    <row r="786">
      <c r="E786" s="16"/>
    </row>
    <row r="787">
      <c r="E787" s="16"/>
    </row>
    <row r="788">
      <c r="E788" s="16"/>
    </row>
    <row r="789">
      <c r="E789" s="16"/>
    </row>
    <row r="790">
      <c r="E790" s="16"/>
    </row>
    <row r="791">
      <c r="E791" s="16"/>
    </row>
    <row r="792">
      <c r="E792" s="16"/>
    </row>
    <row r="793">
      <c r="E793" s="16"/>
    </row>
    <row r="794">
      <c r="E794" s="16"/>
    </row>
    <row r="795">
      <c r="E795" s="16"/>
    </row>
    <row r="796">
      <c r="E796" s="16"/>
    </row>
    <row r="797">
      <c r="E797" s="16"/>
    </row>
    <row r="798">
      <c r="E798" s="16"/>
    </row>
    <row r="799">
      <c r="E799" s="16"/>
    </row>
    <row r="800">
      <c r="E800" s="16"/>
    </row>
    <row r="801">
      <c r="E801" s="16"/>
    </row>
    <row r="802">
      <c r="E802" s="16"/>
    </row>
    <row r="803">
      <c r="E803" s="16"/>
    </row>
    <row r="804">
      <c r="E804" s="16"/>
    </row>
    <row r="805">
      <c r="E805" s="16"/>
    </row>
    <row r="806">
      <c r="E806" s="16"/>
    </row>
    <row r="807">
      <c r="E807" s="16"/>
    </row>
    <row r="808">
      <c r="E808" s="16"/>
    </row>
    <row r="809">
      <c r="E809" s="16"/>
    </row>
    <row r="810">
      <c r="E810" s="16"/>
    </row>
    <row r="811">
      <c r="E811" s="16"/>
    </row>
    <row r="812">
      <c r="E812" s="16"/>
    </row>
    <row r="813">
      <c r="E813" s="16"/>
    </row>
    <row r="814">
      <c r="E814" s="16"/>
    </row>
    <row r="815">
      <c r="E815" s="16"/>
    </row>
    <row r="816">
      <c r="E816" s="16"/>
    </row>
    <row r="817">
      <c r="E817" s="16"/>
    </row>
    <row r="818">
      <c r="E818" s="16"/>
    </row>
    <row r="819">
      <c r="E819" s="16"/>
    </row>
    <row r="820">
      <c r="E820" s="16"/>
    </row>
    <row r="821">
      <c r="E821" s="16"/>
    </row>
    <row r="822">
      <c r="E822" s="16"/>
    </row>
    <row r="823">
      <c r="E823" s="16"/>
    </row>
    <row r="824">
      <c r="E824" s="16"/>
    </row>
    <row r="825">
      <c r="E825" s="16"/>
    </row>
    <row r="826">
      <c r="E826" s="16"/>
    </row>
    <row r="827">
      <c r="E827" s="16"/>
    </row>
    <row r="828">
      <c r="E828" s="16"/>
    </row>
    <row r="829">
      <c r="E829" s="16"/>
    </row>
    <row r="830">
      <c r="E830" s="16"/>
    </row>
    <row r="831">
      <c r="E831" s="16"/>
    </row>
    <row r="832">
      <c r="E832" s="16"/>
    </row>
    <row r="833">
      <c r="E833" s="16"/>
    </row>
    <row r="834">
      <c r="E834" s="16"/>
    </row>
    <row r="835">
      <c r="E835" s="16"/>
    </row>
    <row r="836">
      <c r="E836" s="16"/>
    </row>
    <row r="837">
      <c r="E837" s="16"/>
    </row>
    <row r="838">
      <c r="E838" s="16"/>
    </row>
    <row r="839">
      <c r="E839" s="16"/>
    </row>
    <row r="840">
      <c r="E840" s="16"/>
    </row>
    <row r="841">
      <c r="E841" s="16"/>
    </row>
    <row r="842">
      <c r="E842" s="16"/>
    </row>
    <row r="843">
      <c r="E843" s="16"/>
    </row>
    <row r="844">
      <c r="E844" s="16"/>
    </row>
    <row r="845">
      <c r="E845" s="16"/>
    </row>
    <row r="846">
      <c r="E846" s="16"/>
    </row>
    <row r="847">
      <c r="E847" s="16"/>
    </row>
    <row r="848">
      <c r="E848" s="16"/>
    </row>
    <row r="849">
      <c r="E849" s="16"/>
    </row>
    <row r="850">
      <c r="E850" s="16"/>
    </row>
    <row r="851">
      <c r="E851" s="16"/>
    </row>
    <row r="852">
      <c r="E852" s="16"/>
    </row>
    <row r="853">
      <c r="E853" s="16"/>
    </row>
    <row r="854">
      <c r="E854" s="16"/>
    </row>
    <row r="855">
      <c r="E855" s="16"/>
    </row>
    <row r="856">
      <c r="E856" s="16"/>
    </row>
    <row r="857">
      <c r="E857" s="16"/>
    </row>
    <row r="858">
      <c r="E858" s="16"/>
    </row>
    <row r="859">
      <c r="E859" s="16"/>
    </row>
    <row r="860">
      <c r="E860" s="16"/>
    </row>
    <row r="861">
      <c r="E861" s="16"/>
    </row>
    <row r="862">
      <c r="E862" s="16"/>
    </row>
    <row r="863">
      <c r="E863" s="16"/>
    </row>
    <row r="864">
      <c r="E864" s="16"/>
    </row>
    <row r="865">
      <c r="E865" s="16"/>
    </row>
    <row r="866">
      <c r="E866" s="16"/>
    </row>
    <row r="867">
      <c r="E867" s="16"/>
    </row>
    <row r="868">
      <c r="E868" s="16"/>
    </row>
    <row r="869">
      <c r="E869" s="16"/>
    </row>
    <row r="870">
      <c r="E870" s="16"/>
    </row>
    <row r="871">
      <c r="E871" s="16"/>
    </row>
    <row r="872">
      <c r="E872" s="16"/>
    </row>
    <row r="873">
      <c r="E873" s="16"/>
    </row>
    <row r="874">
      <c r="E874" s="16"/>
    </row>
    <row r="875">
      <c r="E875" s="16"/>
    </row>
    <row r="876">
      <c r="E876" s="16"/>
    </row>
    <row r="877">
      <c r="E877" s="16"/>
    </row>
    <row r="878">
      <c r="E878" s="16"/>
    </row>
    <row r="879">
      <c r="E879" s="16"/>
    </row>
    <row r="880">
      <c r="E880" s="16"/>
    </row>
    <row r="881">
      <c r="E881" s="16"/>
    </row>
    <row r="882">
      <c r="E882" s="16"/>
    </row>
    <row r="883">
      <c r="E883" s="16"/>
    </row>
    <row r="884">
      <c r="E884" s="16"/>
    </row>
    <row r="885">
      <c r="E885" s="16"/>
    </row>
    <row r="886">
      <c r="E886" s="16"/>
    </row>
    <row r="887">
      <c r="E887" s="16"/>
    </row>
    <row r="888">
      <c r="E888" s="16"/>
    </row>
    <row r="889">
      <c r="E889" s="16"/>
    </row>
    <row r="890">
      <c r="E890" s="16"/>
    </row>
    <row r="891">
      <c r="E891" s="16"/>
    </row>
    <row r="892">
      <c r="E892" s="16"/>
    </row>
    <row r="893">
      <c r="E893" s="16"/>
    </row>
    <row r="894">
      <c r="E894" s="16"/>
    </row>
    <row r="895">
      <c r="E895" s="16"/>
    </row>
    <row r="896">
      <c r="E896" s="16"/>
    </row>
    <row r="897">
      <c r="E897" s="16"/>
    </row>
    <row r="898">
      <c r="E898" s="16"/>
    </row>
    <row r="899">
      <c r="E899" s="16"/>
    </row>
    <row r="900">
      <c r="E900" s="16"/>
    </row>
    <row r="901">
      <c r="E901" s="16"/>
    </row>
    <row r="902">
      <c r="E902" s="16"/>
    </row>
    <row r="903">
      <c r="E903" s="16"/>
    </row>
    <row r="904">
      <c r="E904" s="16"/>
    </row>
    <row r="905">
      <c r="E905" s="16"/>
    </row>
    <row r="906">
      <c r="E906" s="16"/>
    </row>
    <row r="907">
      <c r="E907" s="16"/>
    </row>
    <row r="908">
      <c r="E908" s="16"/>
    </row>
    <row r="909">
      <c r="E909" s="16"/>
    </row>
    <row r="910">
      <c r="E910" s="16"/>
    </row>
    <row r="911">
      <c r="E911" s="16"/>
    </row>
    <row r="912">
      <c r="E912" s="16"/>
    </row>
    <row r="913">
      <c r="E913" s="16"/>
    </row>
    <row r="914">
      <c r="E914" s="16"/>
    </row>
    <row r="915">
      <c r="E915" s="16"/>
    </row>
    <row r="916">
      <c r="E916" s="16"/>
    </row>
    <row r="917">
      <c r="E917" s="16"/>
    </row>
    <row r="918">
      <c r="E918" s="16"/>
    </row>
    <row r="919">
      <c r="E919" s="16"/>
    </row>
    <row r="920">
      <c r="E920" s="16"/>
    </row>
    <row r="921">
      <c r="E921" s="16"/>
    </row>
    <row r="922">
      <c r="E922" s="16"/>
    </row>
    <row r="923">
      <c r="E923" s="16"/>
    </row>
    <row r="924">
      <c r="E924" s="16"/>
    </row>
    <row r="925">
      <c r="E925" s="16"/>
    </row>
    <row r="926">
      <c r="E926" s="16"/>
    </row>
    <row r="927">
      <c r="E927" s="16"/>
    </row>
    <row r="928">
      <c r="E928" s="16"/>
    </row>
    <row r="929">
      <c r="E929" s="16"/>
    </row>
    <row r="930">
      <c r="E930" s="16"/>
    </row>
    <row r="931">
      <c r="E931" s="16"/>
    </row>
    <row r="932">
      <c r="E932" s="16"/>
    </row>
    <row r="933">
      <c r="E933" s="16"/>
    </row>
    <row r="934">
      <c r="E934" s="16"/>
    </row>
    <row r="935">
      <c r="E935" s="16"/>
    </row>
    <row r="936">
      <c r="E936" s="16"/>
    </row>
    <row r="937">
      <c r="E937" s="16"/>
    </row>
    <row r="938">
      <c r="E938" s="16"/>
    </row>
    <row r="939">
      <c r="E939" s="16"/>
    </row>
    <row r="940">
      <c r="E940" s="16"/>
    </row>
    <row r="941">
      <c r="E941" s="16"/>
    </row>
    <row r="942">
      <c r="E942" s="16"/>
    </row>
    <row r="943">
      <c r="E943" s="16"/>
    </row>
    <row r="944">
      <c r="E944" s="16"/>
    </row>
    <row r="945">
      <c r="E945" s="16"/>
    </row>
    <row r="946">
      <c r="E946" s="16"/>
    </row>
    <row r="947">
      <c r="E947" s="16"/>
    </row>
    <row r="948">
      <c r="E948" s="16"/>
    </row>
    <row r="949">
      <c r="E949" s="16"/>
    </row>
    <row r="950">
      <c r="E950" s="16"/>
    </row>
    <row r="951">
      <c r="E951" s="16"/>
    </row>
    <row r="952">
      <c r="E952" s="16"/>
    </row>
    <row r="953">
      <c r="E953" s="16"/>
    </row>
    <row r="954">
      <c r="E954" s="16"/>
    </row>
    <row r="955">
      <c r="E955" s="16"/>
    </row>
    <row r="956">
      <c r="E956" s="16"/>
    </row>
    <row r="957">
      <c r="E957" s="16"/>
    </row>
    <row r="958">
      <c r="E958" s="16"/>
    </row>
    <row r="959">
      <c r="E959" s="16"/>
    </row>
    <row r="960">
      <c r="E960" s="16"/>
    </row>
    <row r="961">
      <c r="E961" s="16"/>
    </row>
    <row r="962">
      <c r="E962" s="16"/>
    </row>
    <row r="963">
      <c r="E963" s="16"/>
    </row>
    <row r="964">
      <c r="E964" s="16"/>
    </row>
    <row r="965">
      <c r="E965" s="16"/>
    </row>
    <row r="966">
      <c r="E966" s="16"/>
    </row>
    <row r="967">
      <c r="E967" s="16"/>
    </row>
    <row r="968">
      <c r="E968" s="16"/>
    </row>
    <row r="969">
      <c r="E969" s="16"/>
    </row>
    <row r="970">
      <c r="E970" s="16"/>
    </row>
    <row r="971">
      <c r="E971" s="16"/>
    </row>
    <row r="972">
      <c r="E972" s="16"/>
    </row>
    <row r="973">
      <c r="E973" s="16"/>
    </row>
    <row r="974">
      <c r="E974" s="16"/>
    </row>
    <row r="975">
      <c r="E975" s="16"/>
    </row>
    <row r="976">
      <c r="E976" s="16"/>
    </row>
    <row r="977">
      <c r="E977" s="16"/>
    </row>
    <row r="978">
      <c r="E978" s="16"/>
    </row>
    <row r="979">
      <c r="E979" s="16"/>
    </row>
    <row r="980">
      <c r="E980" s="16"/>
    </row>
    <row r="981">
      <c r="E981" s="16"/>
    </row>
    <row r="982">
      <c r="E982" s="16"/>
    </row>
    <row r="983">
      <c r="E983" s="16"/>
    </row>
    <row r="984">
      <c r="E984" s="16"/>
    </row>
    <row r="985">
      <c r="E985" s="16"/>
    </row>
    <row r="986">
      <c r="E986" s="16"/>
    </row>
    <row r="987">
      <c r="E987" s="16"/>
    </row>
    <row r="988">
      <c r="E988" s="16"/>
    </row>
    <row r="989">
      <c r="E989" s="16"/>
    </row>
    <row r="990">
      <c r="E990" s="16"/>
    </row>
    <row r="991">
      <c r="E991" s="16"/>
    </row>
    <row r="992">
      <c r="E992" s="16"/>
    </row>
    <row r="993">
      <c r="E993" s="16"/>
    </row>
    <row r="994">
      <c r="E994" s="16"/>
    </row>
    <row r="995">
      <c r="E995" s="16"/>
    </row>
    <row r="996">
      <c r="E996" s="16"/>
    </row>
    <row r="997">
      <c r="E997" s="16"/>
    </row>
    <row r="998">
      <c r="E998" s="16"/>
    </row>
    <row r="999">
      <c r="E999" s="16"/>
    </row>
    <row r="1000">
      <c r="E1000" s="16"/>
    </row>
  </sheetData>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 r:id="rId12" ref="B13"/>
    <hyperlink r:id="rId13" ref="B14"/>
    <hyperlink r:id="rId14" ref="B15"/>
    <hyperlink r:id="rId15" ref="B16"/>
  </hyperlinks>
  <drawing r:id="rId16"/>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39</v>
      </c>
      <c r="B1" s="1" t="s">
        <v>1</v>
      </c>
      <c r="C1" s="1" t="s">
        <v>356</v>
      </c>
      <c r="D1" s="1" t="s">
        <v>357</v>
      </c>
      <c r="E1" s="1" t="s">
        <v>358</v>
      </c>
      <c r="F1" s="1" t="s">
        <v>359</v>
      </c>
      <c r="G1" s="1" t="s">
        <v>360</v>
      </c>
      <c r="H1" s="1" t="s">
        <v>361</v>
      </c>
    </row>
    <row r="2">
      <c r="A2" s="1" t="s">
        <v>41</v>
      </c>
      <c r="B2" s="7" t="s">
        <v>5</v>
      </c>
      <c r="C2" s="1" t="s">
        <v>362</v>
      </c>
      <c r="D2" s="8">
        <v>1.0</v>
      </c>
      <c r="E2" s="1"/>
      <c r="F2" s="1">
        <v>2.6</v>
      </c>
      <c r="G2" s="1"/>
      <c r="H2" s="1"/>
    </row>
    <row r="3">
      <c r="A3" s="1" t="s">
        <v>41</v>
      </c>
      <c r="B3" s="7" t="s">
        <v>5</v>
      </c>
      <c r="C3" s="1" t="s">
        <v>363</v>
      </c>
      <c r="D3" s="8">
        <v>0.0</v>
      </c>
      <c r="E3" s="1"/>
      <c r="F3" s="1">
        <v>2.3</v>
      </c>
      <c r="G3" s="1"/>
      <c r="H3" s="1"/>
    </row>
    <row r="4">
      <c r="A4" s="1" t="s">
        <v>41</v>
      </c>
      <c r="B4" s="7" t="s">
        <v>5</v>
      </c>
      <c r="C4" s="1" t="s">
        <v>364</v>
      </c>
      <c r="D4" s="8">
        <v>0.0</v>
      </c>
      <c r="E4" s="1"/>
      <c r="F4" s="1">
        <v>4.9</v>
      </c>
      <c r="G4" s="1"/>
      <c r="H4" s="1"/>
    </row>
    <row r="5">
      <c r="A5" s="1" t="s">
        <v>41</v>
      </c>
      <c r="B5" s="7" t="s">
        <v>5</v>
      </c>
      <c r="C5" s="1" t="s">
        <v>365</v>
      </c>
      <c r="D5" s="8">
        <v>0.0</v>
      </c>
      <c r="E5" s="1"/>
      <c r="F5" s="1">
        <v>4.8</v>
      </c>
      <c r="G5" s="1"/>
      <c r="H5" s="1"/>
    </row>
    <row r="6">
      <c r="A6" s="1" t="s">
        <v>41</v>
      </c>
      <c r="B6" s="7" t="s">
        <v>5</v>
      </c>
      <c r="C6" s="1" t="s">
        <v>366</v>
      </c>
      <c r="D6" s="8">
        <v>0.0</v>
      </c>
      <c r="E6" s="1"/>
      <c r="F6" s="1">
        <v>9.5</v>
      </c>
      <c r="G6" s="1"/>
      <c r="H6" s="1"/>
    </row>
    <row r="7">
      <c r="A7" s="1" t="s">
        <v>41</v>
      </c>
      <c r="B7" s="7" t="s">
        <v>5</v>
      </c>
      <c r="C7" s="1" t="s">
        <v>367</v>
      </c>
      <c r="D7" s="8">
        <v>0.0</v>
      </c>
      <c r="E7" s="1"/>
      <c r="F7" s="1">
        <v>9.8</v>
      </c>
      <c r="G7" s="1"/>
      <c r="H7" s="1"/>
    </row>
    <row r="8">
      <c r="A8" s="1" t="s">
        <v>41</v>
      </c>
      <c r="B8" s="7" t="s">
        <v>5</v>
      </c>
      <c r="C8" s="1" t="s">
        <v>368</v>
      </c>
      <c r="D8" s="8">
        <v>0.0</v>
      </c>
      <c r="E8" s="1"/>
      <c r="F8" s="1">
        <v>1.5</v>
      </c>
      <c r="G8" s="1"/>
      <c r="H8" s="1"/>
    </row>
    <row r="9">
      <c r="A9" s="1" t="s">
        <v>41</v>
      </c>
      <c r="B9" s="7" t="s">
        <v>5</v>
      </c>
      <c r="C9" s="1" t="s">
        <v>369</v>
      </c>
      <c r="D9" s="8">
        <v>0.0</v>
      </c>
      <c r="E9" s="1"/>
      <c r="F9" s="1">
        <v>2.0</v>
      </c>
      <c r="G9" s="1"/>
      <c r="H9" s="1"/>
    </row>
    <row r="10">
      <c r="A10" s="1" t="s">
        <v>41</v>
      </c>
      <c r="B10" s="7" t="s">
        <v>8</v>
      </c>
      <c r="C10" s="1" t="s">
        <v>370</v>
      </c>
      <c r="D10" s="8">
        <v>0.0</v>
      </c>
      <c r="E10" s="1"/>
      <c r="F10" s="1">
        <v>2.0</v>
      </c>
      <c r="G10" s="1"/>
      <c r="H10" s="1"/>
    </row>
    <row r="11">
      <c r="A11" s="1" t="s">
        <v>41</v>
      </c>
      <c r="B11" s="7" t="s">
        <v>8</v>
      </c>
      <c r="C11" s="1" t="s">
        <v>371</v>
      </c>
      <c r="D11" s="8">
        <v>0.0</v>
      </c>
      <c r="E11" s="1"/>
      <c r="F11" s="1">
        <v>1.0</v>
      </c>
      <c r="G11" s="1"/>
      <c r="H11" s="1"/>
    </row>
    <row r="12">
      <c r="A12" s="1" t="s">
        <v>41</v>
      </c>
      <c r="B12" s="7" t="s">
        <v>8</v>
      </c>
      <c r="C12" s="1" t="s">
        <v>372</v>
      </c>
      <c r="D12" s="8">
        <v>0.0</v>
      </c>
      <c r="E12" s="1"/>
      <c r="F12" s="1">
        <v>1.0</v>
      </c>
      <c r="G12" s="1"/>
      <c r="H12" s="1"/>
    </row>
    <row r="13">
      <c r="A13" s="1" t="s">
        <v>41</v>
      </c>
      <c r="B13" s="7" t="s">
        <v>8</v>
      </c>
      <c r="C13" s="1" t="s">
        <v>373</v>
      </c>
      <c r="D13" s="8">
        <v>0.0</v>
      </c>
      <c r="E13" s="1"/>
      <c r="F13" s="1">
        <v>2.0</v>
      </c>
      <c r="G13" s="1"/>
      <c r="H13" s="1"/>
    </row>
    <row r="14">
      <c r="A14" s="1" t="s">
        <v>41</v>
      </c>
      <c r="B14" s="7" t="s">
        <v>8</v>
      </c>
      <c r="C14" s="1" t="s">
        <v>374</v>
      </c>
      <c r="D14" s="8">
        <v>0.0</v>
      </c>
      <c r="E14" s="1"/>
      <c r="F14" s="1">
        <v>1.0</v>
      </c>
      <c r="G14" s="1"/>
      <c r="H14" s="1"/>
    </row>
    <row r="15">
      <c r="A15" s="1" t="s">
        <v>41</v>
      </c>
      <c r="B15" s="7" t="s">
        <v>8</v>
      </c>
      <c r="C15" s="1" t="s">
        <v>375</v>
      </c>
      <c r="D15" s="8">
        <v>0.0</v>
      </c>
      <c r="E15" s="1"/>
      <c r="F15" s="1">
        <v>1.0</v>
      </c>
      <c r="G15" s="1"/>
      <c r="H15" s="1"/>
    </row>
    <row r="16">
      <c r="A16" s="1" t="s">
        <v>41</v>
      </c>
      <c r="B16" s="7" t="s">
        <v>8</v>
      </c>
      <c r="C16" s="1" t="s">
        <v>376</v>
      </c>
      <c r="D16" s="8">
        <v>0.0</v>
      </c>
      <c r="E16" s="1"/>
      <c r="F16" s="1">
        <v>1.0</v>
      </c>
      <c r="G16" s="1"/>
      <c r="H16" s="1"/>
    </row>
    <row r="17">
      <c r="A17" s="1" t="s">
        <v>41</v>
      </c>
      <c r="B17" s="7" t="s">
        <v>13</v>
      </c>
      <c r="C17" s="1" t="s">
        <v>377</v>
      </c>
      <c r="D17" s="8">
        <v>0.0</v>
      </c>
      <c r="E17" s="1"/>
      <c r="F17" s="1">
        <v>1.0</v>
      </c>
      <c r="G17" s="1"/>
      <c r="H17" s="1"/>
    </row>
    <row r="18">
      <c r="A18" s="1" t="s">
        <v>41</v>
      </c>
      <c r="B18" s="7" t="s">
        <v>13</v>
      </c>
      <c r="C18" s="1" t="s">
        <v>378</v>
      </c>
      <c r="D18" s="8">
        <v>0.0</v>
      </c>
      <c r="E18" s="1"/>
      <c r="F18" s="1">
        <v>1.5</v>
      </c>
      <c r="G18" s="1"/>
      <c r="H18" s="1"/>
    </row>
    <row r="19">
      <c r="A19" s="1" t="s">
        <v>41</v>
      </c>
      <c r="B19" s="7" t="s">
        <v>13</v>
      </c>
      <c r="C19" s="1" t="s">
        <v>379</v>
      </c>
      <c r="D19" s="8">
        <v>0.0</v>
      </c>
      <c r="E19" s="1"/>
      <c r="F19" s="1">
        <v>1.0</v>
      </c>
      <c r="G19" s="1"/>
      <c r="H19" s="1"/>
    </row>
    <row r="20">
      <c r="A20" s="1" t="s">
        <v>41</v>
      </c>
      <c r="B20" s="7" t="s">
        <v>13</v>
      </c>
      <c r="C20" s="1" t="s">
        <v>380</v>
      </c>
      <c r="D20" s="8">
        <v>0.0</v>
      </c>
      <c r="E20" s="1"/>
      <c r="F20" s="1">
        <v>1.0</v>
      </c>
      <c r="G20" s="1"/>
      <c r="H20" s="1"/>
    </row>
    <row r="21">
      <c r="A21" s="1" t="s">
        <v>41</v>
      </c>
      <c r="B21" s="7" t="s">
        <v>13</v>
      </c>
      <c r="C21" s="1" t="s">
        <v>381</v>
      </c>
      <c r="D21" s="8">
        <v>0.0</v>
      </c>
      <c r="E21" s="1"/>
      <c r="F21" s="1">
        <v>1.0</v>
      </c>
      <c r="G21" s="1"/>
      <c r="H21" s="1"/>
    </row>
    <row r="22">
      <c r="A22" s="1" t="s">
        <v>41</v>
      </c>
      <c r="B22" s="7" t="s">
        <v>13</v>
      </c>
      <c r="C22" s="1" t="s">
        <v>382</v>
      </c>
      <c r="D22" s="8">
        <v>0.0</v>
      </c>
      <c r="E22" s="1"/>
      <c r="F22" s="1">
        <v>1.0</v>
      </c>
      <c r="G22" s="1"/>
      <c r="H22" s="1"/>
    </row>
    <row r="23">
      <c r="A23" s="1" t="s">
        <v>41</v>
      </c>
      <c r="B23" s="7" t="s">
        <v>9</v>
      </c>
      <c r="C23" s="1" t="s">
        <v>383</v>
      </c>
      <c r="D23" s="8">
        <v>0.0</v>
      </c>
      <c r="E23" s="1"/>
      <c r="F23" s="1">
        <v>34.0</v>
      </c>
      <c r="G23" s="1"/>
      <c r="H23" s="1"/>
    </row>
    <row r="24">
      <c r="A24" s="1" t="s">
        <v>47</v>
      </c>
      <c r="B24" s="7" t="s">
        <v>46</v>
      </c>
      <c r="C24" s="1" t="s">
        <v>384</v>
      </c>
      <c r="D24" s="8">
        <v>16.0</v>
      </c>
      <c r="E24" s="1"/>
      <c r="F24" s="1">
        <v>1.9</v>
      </c>
      <c r="G24" s="1"/>
      <c r="H24" s="1"/>
    </row>
    <row r="25">
      <c r="A25" s="1" t="s">
        <v>47</v>
      </c>
      <c r="B25" s="7" t="s">
        <v>46</v>
      </c>
      <c r="C25" s="1" t="s">
        <v>385</v>
      </c>
      <c r="D25" s="8">
        <v>15.0</v>
      </c>
      <c r="E25" s="1"/>
      <c r="F25" s="1">
        <v>1.7</v>
      </c>
      <c r="G25" s="1"/>
      <c r="H25" s="1"/>
    </row>
    <row r="26">
      <c r="A26" s="1" t="s">
        <v>47</v>
      </c>
      <c r="B26" s="7" t="s">
        <v>46</v>
      </c>
      <c r="C26" s="1" t="s">
        <v>386</v>
      </c>
      <c r="D26" s="8">
        <v>13.0</v>
      </c>
      <c r="E26" s="1"/>
      <c r="F26" s="1">
        <v>7.3</v>
      </c>
      <c r="G26" s="1"/>
      <c r="H26" s="1"/>
    </row>
    <row r="27">
      <c r="A27" s="1" t="s">
        <v>47</v>
      </c>
      <c r="B27" s="7" t="s">
        <v>46</v>
      </c>
      <c r="C27" s="1" t="s">
        <v>387</v>
      </c>
      <c r="D27" s="8">
        <v>29.0</v>
      </c>
      <c r="E27" s="1"/>
      <c r="F27" s="1">
        <v>2.5</v>
      </c>
      <c r="G27" s="1"/>
      <c r="H27" s="1"/>
    </row>
    <row r="28">
      <c r="A28" s="1" t="s">
        <v>47</v>
      </c>
      <c r="B28" s="7" t="s">
        <v>46</v>
      </c>
      <c r="C28" s="1" t="s">
        <v>388</v>
      </c>
      <c r="D28" s="8">
        <v>6.0</v>
      </c>
      <c r="E28" s="1"/>
      <c r="F28" s="1">
        <v>2.2</v>
      </c>
      <c r="G28" s="1"/>
      <c r="H28" s="1"/>
    </row>
    <row r="29">
      <c r="A29" s="1" t="s">
        <v>47</v>
      </c>
      <c r="B29" s="7" t="s">
        <v>46</v>
      </c>
      <c r="C29" s="1" t="s">
        <v>389</v>
      </c>
      <c r="D29" s="8">
        <v>1.0</v>
      </c>
      <c r="E29" s="1"/>
      <c r="F29" s="1">
        <v>4.7</v>
      </c>
      <c r="G29" s="1"/>
      <c r="H29" s="1"/>
    </row>
    <row r="30">
      <c r="A30" s="1" t="s">
        <v>47</v>
      </c>
      <c r="B30" s="7" t="s">
        <v>46</v>
      </c>
      <c r="C30" s="1" t="s">
        <v>390</v>
      </c>
      <c r="D30" s="8">
        <v>8.0</v>
      </c>
      <c r="E30" s="1"/>
      <c r="F30" s="1">
        <v>1.8</v>
      </c>
      <c r="G30" s="1"/>
      <c r="H30" s="1"/>
    </row>
    <row r="31">
      <c r="A31" s="1" t="s">
        <v>47</v>
      </c>
      <c r="B31" s="7" t="s">
        <v>46</v>
      </c>
      <c r="C31" s="1" t="s">
        <v>391</v>
      </c>
      <c r="D31" s="8">
        <v>13.0</v>
      </c>
      <c r="E31" s="1"/>
      <c r="F31" s="1">
        <v>3.7</v>
      </c>
      <c r="G31" s="1"/>
      <c r="H31" s="1"/>
    </row>
    <row r="32">
      <c r="A32" s="1" t="s">
        <v>47</v>
      </c>
      <c r="B32" s="7" t="s">
        <v>46</v>
      </c>
      <c r="C32" s="1" t="s">
        <v>392</v>
      </c>
      <c r="D32" s="8">
        <v>1.0</v>
      </c>
      <c r="E32" s="1"/>
      <c r="F32" s="1">
        <v>4.5</v>
      </c>
      <c r="G32" s="1"/>
      <c r="H32" s="1"/>
    </row>
    <row r="33">
      <c r="A33" s="1" t="s">
        <v>47</v>
      </c>
      <c r="B33" s="7" t="s">
        <v>46</v>
      </c>
      <c r="C33" s="1" t="s">
        <v>393</v>
      </c>
      <c r="D33" s="8">
        <v>4.0</v>
      </c>
      <c r="E33" s="1"/>
      <c r="F33" s="1">
        <v>4.0</v>
      </c>
      <c r="G33" s="1"/>
      <c r="H33" s="1"/>
    </row>
    <row r="34">
      <c r="A34" s="1" t="s">
        <v>47</v>
      </c>
      <c r="B34" s="7" t="s">
        <v>46</v>
      </c>
      <c r="C34" s="1" t="s">
        <v>394</v>
      </c>
      <c r="D34" s="8">
        <v>5.0</v>
      </c>
      <c r="E34" s="1"/>
      <c r="F34" s="1">
        <v>2.9</v>
      </c>
      <c r="G34" s="1"/>
      <c r="H34" s="1"/>
    </row>
    <row r="35">
      <c r="A35" s="1" t="s">
        <v>47</v>
      </c>
      <c r="B35" s="7" t="s">
        <v>46</v>
      </c>
      <c r="C35" s="1" t="s">
        <v>395</v>
      </c>
      <c r="D35" s="8">
        <v>0.0</v>
      </c>
      <c r="E35" s="1"/>
      <c r="F35" s="1">
        <v>3.0</v>
      </c>
      <c r="G35" s="1"/>
      <c r="H35" s="1"/>
    </row>
    <row r="36">
      <c r="A36" s="1" t="s">
        <v>47</v>
      </c>
      <c r="B36" s="7" t="s">
        <v>46</v>
      </c>
      <c r="C36" s="1" t="s">
        <v>396</v>
      </c>
      <c r="D36" s="8">
        <v>1.0</v>
      </c>
      <c r="E36" s="1"/>
      <c r="F36" s="1">
        <v>2.9</v>
      </c>
      <c r="G36" s="1"/>
      <c r="H36" s="1"/>
    </row>
    <row r="37">
      <c r="A37" s="1" t="s">
        <v>47</v>
      </c>
      <c r="B37" s="7" t="s">
        <v>46</v>
      </c>
      <c r="C37" s="1" t="s">
        <v>397</v>
      </c>
      <c r="D37" s="8">
        <v>3.0</v>
      </c>
      <c r="E37" s="1"/>
      <c r="F37" s="1">
        <v>2.3</v>
      </c>
      <c r="G37" s="1"/>
      <c r="H37" s="1"/>
    </row>
    <row r="38">
      <c r="A38" s="1" t="s">
        <v>47</v>
      </c>
      <c r="B38" s="7" t="s">
        <v>46</v>
      </c>
      <c r="C38" s="1" t="s">
        <v>398</v>
      </c>
      <c r="D38" s="8">
        <v>0.0</v>
      </c>
      <c r="E38" s="1"/>
      <c r="F38" s="1">
        <v>3.3</v>
      </c>
      <c r="G38" s="1"/>
      <c r="H38" s="1"/>
    </row>
    <row r="39">
      <c r="A39" s="1" t="s">
        <v>47</v>
      </c>
      <c r="B39" s="7" t="s">
        <v>46</v>
      </c>
      <c r="C39" s="1" t="s">
        <v>399</v>
      </c>
      <c r="D39" s="8">
        <v>3.0</v>
      </c>
      <c r="E39" s="1"/>
      <c r="F39" s="1">
        <v>3.0</v>
      </c>
      <c r="G39" s="1"/>
      <c r="H39" s="1"/>
    </row>
    <row r="40">
      <c r="A40" s="1" t="s">
        <v>47</v>
      </c>
      <c r="B40" s="7" t="s">
        <v>46</v>
      </c>
      <c r="C40" s="1" t="s">
        <v>400</v>
      </c>
      <c r="D40" s="8">
        <v>2.0</v>
      </c>
      <c r="E40" s="1"/>
      <c r="F40" s="1">
        <v>2.7</v>
      </c>
      <c r="G40" s="1"/>
      <c r="H40" s="1"/>
    </row>
    <row r="41">
      <c r="A41" s="1" t="s">
        <v>47</v>
      </c>
      <c r="B41" s="7" t="s">
        <v>46</v>
      </c>
      <c r="C41" s="1" t="s">
        <v>401</v>
      </c>
      <c r="D41" s="8">
        <v>4.0</v>
      </c>
      <c r="E41" s="1"/>
      <c r="F41" s="1">
        <v>2.2</v>
      </c>
      <c r="G41" s="1"/>
      <c r="H41" s="1"/>
    </row>
    <row r="42">
      <c r="A42" s="1" t="s">
        <v>47</v>
      </c>
      <c r="B42" s="7" t="s">
        <v>46</v>
      </c>
      <c r="C42" s="1" t="s">
        <v>402</v>
      </c>
      <c r="D42" s="8">
        <v>0.0</v>
      </c>
      <c r="E42" s="1"/>
      <c r="F42" s="1">
        <v>2.7</v>
      </c>
      <c r="G42" s="1"/>
      <c r="H42" s="1"/>
    </row>
    <row r="43">
      <c r="A43" s="1" t="s">
        <v>47</v>
      </c>
      <c r="B43" s="7" t="s">
        <v>46</v>
      </c>
      <c r="C43" s="1" t="s">
        <v>403</v>
      </c>
      <c r="D43" s="8">
        <v>1.0</v>
      </c>
      <c r="E43" s="1"/>
      <c r="F43" s="1">
        <v>3.4</v>
      </c>
      <c r="G43" s="1"/>
      <c r="H43" s="1"/>
    </row>
    <row r="44">
      <c r="A44" s="1" t="s">
        <v>47</v>
      </c>
      <c r="B44" s="7" t="s">
        <v>46</v>
      </c>
      <c r="C44" s="1" t="s">
        <v>404</v>
      </c>
      <c r="D44" s="8">
        <v>4.0</v>
      </c>
      <c r="E44" s="1"/>
      <c r="F44" s="1">
        <v>1.8</v>
      </c>
      <c r="G44" s="1"/>
      <c r="H44" s="1"/>
    </row>
    <row r="45">
      <c r="A45" s="1" t="s">
        <v>47</v>
      </c>
      <c r="B45" s="7" t="s">
        <v>46</v>
      </c>
      <c r="C45" s="1" t="s">
        <v>405</v>
      </c>
      <c r="D45" s="8">
        <v>1.0</v>
      </c>
      <c r="E45" s="1"/>
      <c r="F45" s="1">
        <v>1.0</v>
      </c>
      <c r="G45" s="1"/>
      <c r="H45" s="1"/>
    </row>
    <row r="46">
      <c r="A46" s="1" t="s">
        <v>47</v>
      </c>
      <c r="B46" s="7" t="s">
        <v>46</v>
      </c>
      <c r="C46" s="1" t="s">
        <v>406</v>
      </c>
      <c r="D46" s="8">
        <v>0.0</v>
      </c>
      <c r="E46" s="1"/>
      <c r="F46" s="1">
        <v>1.0</v>
      </c>
      <c r="G46" s="1"/>
      <c r="H46" s="1"/>
    </row>
    <row r="47">
      <c r="A47" s="1" t="s">
        <v>47</v>
      </c>
      <c r="B47" s="7" t="s">
        <v>46</v>
      </c>
      <c r="C47" s="1" t="s">
        <v>407</v>
      </c>
      <c r="D47" s="8">
        <v>0.0</v>
      </c>
      <c r="E47" s="1"/>
      <c r="F47" s="1">
        <v>1.1</v>
      </c>
      <c r="G47" s="1"/>
      <c r="H47" s="1"/>
    </row>
    <row r="48">
      <c r="A48" s="1" t="s">
        <v>47</v>
      </c>
      <c r="B48" s="7" t="s">
        <v>46</v>
      </c>
      <c r="C48" s="1" t="s">
        <v>408</v>
      </c>
      <c r="D48" s="8">
        <v>0.0</v>
      </c>
      <c r="E48" s="1"/>
      <c r="F48" s="1">
        <v>4.9</v>
      </c>
      <c r="G48" s="1"/>
      <c r="H48" s="1"/>
    </row>
    <row r="49">
      <c r="A49" s="1" t="s">
        <v>47</v>
      </c>
      <c r="B49" s="7" t="s">
        <v>46</v>
      </c>
      <c r="C49" s="1" t="s">
        <v>409</v>
      </c>
      <c r="D49" s="8">
        <v>3.0</v>
      </c>
      <c r="E49" s="1"/>
      <c r="F49" s="1">
        <v>4.9</v>
      </c>
      <c r="G49" s="1"/>
      <c r="H49" s="1"/>
    </row>
    <row r="50">
      <c r="A50" s="1" t="s">
        <v>47</v>
      </c>
      <c r="B50" s="7" t="s">
        <v>46</v>
      </c>
      <c r="C50" s="1" t="s">
        <v>410</v>
      </c>
      <c r="D50" s="8">
        <v>6.0</v>
      </c>
      <c r="E50" s="1"/>
      <c r="F50" s="1">
        <v>3.1</v>
      </c>
      <c r="G50" s="1"/>
      <c r="H50" s="1"/>
    </row>
    <row r="51">
      <c r="A51" s="1" t="s">
        <v>47</v>
      </c>
      <c r="B51" s="7" t="s">
        <v>46</v>
      </c>
      <c r="C51" s="1" t="s">
        <v>411</v>
      </c>
      <c r="D51" s="8">
        <v>18.0</v>
      </c>
      <c r="E51" s="1"/>
      <c r="F51" s="1">
        <v>2.2</v>
      </c>
      <c r="G51" s="1"/>
      <c r="H51" s="1"/>
    </row>
    <row r="52">
      <c r="A52" s="1" t="s">
        <v>47</v>
      </c>
      <c r="B52" s="7" t="s">
        <v>46</v>
      </c>
      <c r="C52" s="1" t="s">
        <v>412</v>
      </c>
      <c r="D52" s="8">
        <v>1.0</v>
      </c>
      <c r="E52" s="1"/>
      <c r="F52" s="1">
        <v>7.3</v>
      </c>
      <c r="G52" s="1"/>
      <c r="H52" s="1"/>
    </row>
    <row r="53">
      <c r="A53" s="1" t="s">
        <v>47</v>
      </c>
      <c r="B53" s="7" t="s">
        <v>46</v>
      </c>
      <c r="C53" s="1" t="s">
        <v>413</v>
      </c>
      <c r="D53" s="8">
        <v>0.0</v>
      </c>
      <c r="E53" s="1"/>
      <c r="F53" s="1">
        <v>9.1</v>
      </c>
      <c r="G53" s="1"/>
      <c r="H53" s="1"/>
    </row>
    <row r="54">
      <c r="A54" s="1" t="s">
        <v>47</v>
      </c>
      <c r="B54" s="7" t="s">
        <v>46</v>
      </c>
      <c r="C54" s="1" t="s">
        <v>414</v>
      </c>
      <c r="D54" s="8">
        <v>0.0</v>
      </c>
      <c r="E54" s="1"/>
      <c r="F54" s="1">
        <v>1.0</v>
      </c>
      <c r="G54" s="1"/>
      <c r="H54" s="1"/>
    </row>
    <row r="55">
      <c r="A55" s="1" t="s">
        <v>47</v>
      </c>
      <c r="B55" s="7" t="s">
        <v>46</v>
      </c>
      <c r="C55" s="1" t="s">
        <v>415</v>
      </c>
      <c r="D55" s="8">
        <v>0.0</v>
      </c>
      <c r="E55" s="1"/>
      <c r="F55" s="1">
        <v>5.8</v>
      </c>
      <c r="G55" s="1"/>
      <c r="H55" s="1"/>
    </row>
    <row r="56">
      <c r="A56" s="1" t="s">
        <v>47</v>
      </c>
      <c r="B56" s="7" t="s">
        <v>46</v>
      </c>
      <c r="C56" s="1" t="s">
        <v>416</v>
      </c>
      <c r="D56" s="8">
        <v>19.0</v>
      </c>
      <c r="E56" s="1"/>
      <c r="F56" s="1">
        <v>1.1</v>
      </c>
      <c r="G56" s="1"/>
      <c r="H56" s="1"/>
    </row>
    <row r="57">
      <c r="A57" s="1" t="s">
        <v>47</v>
      </c>
      <c r="B57" s="7" t="s">
        <v>46</v>
      </c>
      <c r="C57" s="1" t="s">
        <v>417</v>
      </c>
      <c r="D57" s="8">
        <v>0.0</v>
      </c>
      <c r="E57" s="1"/>
      <c r="F57" s="1">
        <v>1.0</v>
      </c>
      <c r="G57" s="1"/>
      <c r="H57" s="1"/>
    </row>
    <row r="58">
      <c r="A58" s="1" t="s">
        <v>47</v>
      </c>
      <c r="B58" s="7" t="s">
        <v>46</v>
      </c>
      <c r="C58" s="1" t="s">
        <v>418</v>
      </c>
      <c r="D58" s="8">
        <v>0.0</v>
      </c>
      <c r="E58" s="1"/>
      <c r="F58" s="1">
        <v>1.0</v>
      </c>
      <c r="G58" s="1"/>
      <c r="H58" s="1"/>
    </row>
    <row r="59">
      <c r="A59" s="1" t="s">
        <v>47</v>
      </c>
      <c r="B59" s="7" t="s">
        <v>46</v>
      </c>
      <c r="C59" s="1" t="s">
        <v>419</v>
      </c>
      <c r="D59" s="8">
        <v>0.0</v>
      </c>
      <c r="E59" s="1"/>
      <c r="F59" s="1">
        <v>2.9</v>
      </c>
      <c r="G59" s="1"/>
      <c r="H59" s="1"/>
    </row>
    <row r="60">
      <c r="A60" s="1" t="s">
        <v>47</v>
      </c>
      <c r="B60" s="7" t="s">
        <v>46</v>
      </c>
      <c r="C60" s="1" t="s">
        <v>420</v>
      </c>
      <c r="D60" s="8">
        <v>2.0</v>
      </c>
      <c r="E60" s="1"/>
      <c r="F60" s="1">
        <v>2.0</v>
      </c>
      <c r="G60" s="1"/>
      <c r="H60" s="1"/>
    </row>
    <row r="61">
      <c r="A61" s="1" t="s">
        <v>47</v>
      </c>
      <c r="B61" s="7" t="s">
        <v>46</v>
      </c>
      <c r="C61" s="1" t="s">
        <v>421</v>
      </c>
      <c r="D61" s="8">
        <v>0.0</v>
      </c>
      <c r="E61" s="1"/>
      <c r="F61" s="1">
        <v>1.5</v>
      </c>
      <c r="G61" s="1"/>
      <c r="H61" s="1"/>
    </row>
    <row r="62">
      <c r="A62" s="1" t="s">
        <v>47</v>
      </c>
      <c r="B62" s="7" t="s">
        <v>46</v>
      </c>
      <c r="C62" s="1" t="s">
        <v>422</v>
      </c>
      <c r="D62" s="8">
        <v>1.0</v>
      </c>
      <c r="E62" s="1"/>
      <c r="F62" s="1">
        <v>1.5</v>
      </c>
      <c r="G62" s="1"/>
      <c r="H62" s="1"/>
    </row>
    <row r="63">
      <c r="A63" s="1" t="s">
        <v>47</v>
      </c>
      <c r="B63" s="7" t="s">
        <v>46</v>
      </c>
      <c r="C63" s="1" t="s">
        <v>423</v>
      </c>
      <c r="D63" s="8">
        <v>0.0</v>
      </c>
      <c r="E63" s="1"/>
      <c r="F63" s="1">
        <v>4.6</v>
      </c>
      <c r="G63" s="1"/>
      <c r="H63" s="1"/>
    </row>
    <row r="64">
      <c r="A64" s="1" t="s">
        <v>47</v>
      </c>
      <c r="B64" s="7" t="s">
        <v>46</v>
      </c>
      <c r="C64" s="1" t="s">
        <v>424</v>
      </c>
      <c r="D64" s="8">
        <v>2.0</v>
      </c>
      <c r="E64" s="1"/>
      <c r="F64" s="1">
        <v>3.2</v>
      </c>
      <c r="G64" s="1"/>
      <c r="H64" s="1"/>
    </row>
    <row r="65">
      <c r="A65" s="1" t="s">
        <v>47</v>
      </c>
      <c r="B65" s="7" t="s">
        <v>46</v>
      </c>
      <c r="C65" s="1" t="s">
        <v>425</v>
      </c>
      <c r="D65" s="8">
        <v>0.0</v>
      </c>
      <c r="E65" s="1"/>
      <c r="F65" s="1">
        <v>1.0</v>
      </c>
      <c r="G65" s="1"/>
      <c r="H65" s="1"/>
    </row>
    <row r="66">
      <c r="A66" s="1" t="s">
        <v>47</v>
      </c>
      <c r="B66" s="7" t="s">
        <v>46</v>
      </c>
      <c r="C66" s="1" t="s">
        <v>426</v>
      </c>
      <c r="D66" s="8">
        <v>0.0</v>
      </c>
      <c r="E66" s="1"/>
      <c r="F66" s="1">
        <v>1.7</v>
      </c>
      <c r="G66" s="1"/>
      <c r="H66" s="1"/>
    </row>
    <row r="67">
      <c r="A67" s="1" t="s">
        <v>47</v>
      </c>
      <c r="B67" s="7" t="s">
        <v>46</v>
      </c>
      <c r="C67" s="1" t="s">
        <v>427</v>
      </c>
      <c r="D67" s="8">
        <v>0.0</v>
      </c>
      <c r="E67" s="1"/>
      <c r="F67" s="1">
        <v>3.7</v>
      </c>
      <c r="G67" s="1"/>
      <c r="H67" s="1"/>
    </row>
    <row r="68">
      <c r="A68" s="1" t="s">
        <v>47</v>
      </c>
      <c r="B68" s="7" t="s">
        <v>46</v>
      </c>
      <c r="C68" s="1" t="s">
        <v>428</v>
      </c>
      <c r="D68" s="8">
        <v>6.0</v>
      </c>
      <c r="E68" s="1"/>
      <c r="F68" s="1">
        <v>2.2</v>
      </c>
      <c r="G68" s="1"/>
      <c r="H68" s="1"/>
    </row>
    <row r="69">
      <c r="A69" s="1" t="s">
        <v>47</v>
      </c>
      <c r="B69" s="7" t="s">
        <v>46</v>
      </c>
      <c r="C69" s="1" t="s">
        <v>429</v>
      </c>
      <c r="D69" s="8">
        <v>0.0</v>
      </c>
      <c r="E69" s="1"/>
      <c r="F69" s="1">
        <v>4.4</v>
      </c>
      <c r="G69" s="1"/>
      <c r="H69" s="1"/>
    </row>
    <row r="70">
      <c r="A70" s="1" t="s">
        <v>47</v>
      </c>
      <c r="B70" s="7" t="s">
        <v>46</v>
      </c>
      <c r="C70" s="1" t="s">
        <v>430</v>
      </c>
      <c r="D70" s="8">
        <v>0.0</v>
      </c>
      <c r="E70" s="1"/>
      <c r="F70" s="1">
        <v>1.0</v>
      </c>
      <c r="G70" s="1"/>
      <c r="H70" s="1"/>
    </row>
    <row r="71">
      <c r="A71" s="1" t="s">
        <v>47</v>
      </c>
      <c r="B71" s="7" t="s">
        <v>46</v>
      </c>
      <c r="C71" s="1" t="s">
        <v>431</v>
      </c>
      <c r="D71" s="8">
        <v>15.0</v>
      </c>
      <c r="E71" s="1"/>
      <c r="F71" s="1">
        <v>1.4</v>
      </c>
      <c r="G71" s="1"/>
      <c r="H71" s="1"/>
    </row>
    <row r="72">
      <c r="A72" s="1" t="s">
        <v>47</v>
      </c>
      <c r="B72" s="7" t="s">
        <v>46</v>
      </c>
      <c r="C72" s="1" t="s">
        <v>432</v>
      </c>
      <c r="D72" s="8">
        <v>2.0</v>
      </c>
      <c r="E72" s="1"/>
      <c r="F72" s="1">
        <v>2.5</v>
      </c>
      <c r="G72" s="1"/>
      <c r="H72" s="1"/>
    </row>
    <row r="73">
      <c r="A73" s="1" t="s">
        <v>47</v>
      </c>
      <c r="B73" s="7" t="s">
        <v>46</v>
      </c>
      <c r="C73" s="1" t="s">
        <v>433</v>
      </c>
      <c r="D73" s="8">
        <v>0.0</v>
      </c>
      <c r="E73" s="1"/>
      <c r="F73" s="1">
        <v>8.8</v>
      </c>
      <c r="G73" s="1"/>
      <c r="H73" s="1"/>
    </row>
    <row r="74">
      <c r="A74" s="1" t="s">
        <v>47</v>
      </c>
      <c r="B74" s="7" t="s">
        <v>48</v>
      </c>
      <c r="C74" s="1" t="s">
        <v>434</v>
      </c>
      <c r="D74" s="8">
        <v>4.0</v>
      </c>
      <c r="E74" s="1"/>
      <c r="F74" s="1">
        <v>4.8</v>
      </c>
      <c r="G74" s="1"/>
      <c r="H74" s="1"/>
    </row>
    <row r="75">
      <c r="A75" s="1" t="s">
        <v>47</v>
      </c>
      <c r="B75" s="7" t="s">
        <v>48</v>
      </c>
      <c r="C75" s="1" t="s">
        <v>435</v>
      </c>
      <c r="D75" s="8">
        <v>73.0</v>
      </c>
      <c r="E75" s="1"/>
      <c r="F75" s="1">
        <v>1.2</v>
      </c>
      <c r="G75" s="1"/>
      <c r="H75" s="1"/>
    </row>
    <row r="76">
      <c r="A76" s="1" t="s">
        <v>47</v>
      </c>
      <c r="B76" s="7" t="s">
        <v>48</v>
      </c>
      <c r="C76" s="1" t="s">
        <v>436</v>
      </c>
      <c r="D76" s="8">
        <v>12.0</v>
      </c>
      <c r="E76" s="1"/>
      <c r="F76" s="1">
        <v>3.7</v>
      </c>
      <c r="G76" s="1"/>
      <c r="H76" s="1"/>
    </row>
    <row r="77">
      <c r="A77" s="1" t="s">
        <v>47</v>
      </c>
      <c r="B77" s="7" t="s">
        <v>48</v>
      </c>
      <c r="C77" s="1" t="s">
        <v>437</v>
      </c>
      <c r="D77" s="8">
        <v>3.0</v>
      </c>
      <c r="E77" s="1"/>
      <c r="F77" s="1">
        <v>2.7</v>
      </c>
      <c r="G77" s="1"/>
      <c r="H77" s="1"/>
    </row>
    <row r="78">
      <c r="A78" s="1" t="s">
        <v>47</v>
      </c>
      <c r="B78" s="7" t="s">
        <v>48</v>
      </c>
      <c r="C78" s="1" t="s">
        <v>438</v>
      </c>
      <c r="D78" s="8">
        <v>10.0</v>
      </c>
      <c r="E78" s="1"/>
      <c r="F78" s="1">
        <v>1.1</v>
      </c>
      <c r="G78" s="1"/>
      <c r="H78" s="1"/>
    </row>
    <row r="79">
      <c r="A79" s="1" t="s">
        <v>47</v>
      </c>
      <c r="B79" s="7" t="s">
        <v>48</v>
      </c>
      <c r="C79" s="1" t="s">
        <v>439</v>
      </c>
      <c r="D79" s="8">
        <v>4.0</v>
      </c>
      <c r="E79" s="1"/>
      <c r="F79" s="1">
        <v>1.4</v>
      </c>
      <c r="G79" s="1"/>
      <c r="H79" s="1"/>
    </row>
    <row r="80">
      <c r="A80" s="1" t="s">
        <v>47</v>
      </c>
      <c r="B80" s="7" t="s">
        <v>48</v>
      </c>
      <c r="C80" s="1" t="s">
        <v>440</v>
      </c>
      <c r="D80" s="8">
        <v>2.0</v>
      </c>
      <c r="E80" s="1"/>
      <c r="F80" s="1">
        <v>4.1</v>
      </c>
      <c r="G80" s="1"/>
      <c r="H80" s="1"/>
    </row>
    <row r="81">
      <c r="A81" s="1" t="s">
        <v>47</v>
      </c>
      <c r="B81" s="7" t="s">
        <v>48</v>
      </c>
      <c r="C81" s="1" t="s">
        <v>441</v>
      </c>
      <c r="D81" s="8">
        <v>17.0</v>
      </c>
      <c r="E81" s="1"/>
      <c r="F81" s="1">
        <v>1.1</v>
      </c>
      <c r="G81" s="1"/>
      <c r="H81" s="1"/>
    </row>
    <row r="82">
      <c r="A82" s="1" t="s">
        <v>47</v>
      </c>
      <c r="B82" s="7" t="s">
        <v>48</v>
      </c>
      <c r="C82" s="1" t="s">
        <v>442</v>
      </c>
      <c r="D82" s="8">
        <v>1.0</v>
      </c>
      <c r="E82" s="1"/>
      <c r="F82" s="1">
        <v>2.7</v>
      </c>
      <c r="G82" s="1"/>
      <c r="H82" s="1"/>
    </row>
    <row r="83">
      <c r="A83" s="1" t="s">
        <v>47</v>
      </c>
      <c r="B83" s="7" t="s">
        <v>48</v>
      </c>
      <c r="C83" s="1" t="s">
        <v>443</v>
      </c>
      <c r="D83" s="8">
        <v>15.0</v>
      </c>
      <c r="E83" s="1"/>
      <c r="F83" s="1">
        <v>1.0</v>
      </c>
      <c r="G83" s="1"/>
      <c r="H83" s="1"/>
    </row>
    <row r="84">
      <c r="A84" s="1" t="s">
        <v>47</v>
      </c>
      <c r="B84" s="7" t="s">
        <v>48</v>
      </c>
      <c r="C84" s="1" t="s">
        <v>444</v>
      </c>
      <c r="D84" s="8">
        <v>4.0</v>
      </c>
      <c r="E84" s="1"/>
      <c r="F84" s="1">
        <v>3.6</v>
      </c>
      <c r="G84" s="1"/>
      <c r="H84" s="1"/>
    </row>
    <row r="85">
      <c r="A85" s="1" t="s">
        <v>47</v>
      </c>
      <c r="B85" s="7" t="s">
        <v>48</v>
      </c>
      <c r="C85" s="1" t="s">
        <v>445</v>
      </c>
      <c r="D85" s="8">
        <v>4.0</v>
      </c>
      <c r="E85" s="1"/>
      <c r="F85" s="1">
        <v>1.0</v>
      </c>
      <c r="G85" s="1"/>
      <c r="H85" s="1"/>
    </row>
    <row r="86">
      <c r="A86" s="1" t="s">
        <v>47</v>
      </c>
      <c r="B86" s="7" t="s">
        <v>48</v>
      </c>
      <c r="C86" s="1" t="s">
        <v>446</v>
      </c>
      <c r="D86" s="8">
        <v>8.0</v>
      </c>
      <c r="E86" s="1"/>
      <c r="F86" s="1">
        <v>1.5</v>
      </c>
      <c r="G86" s="1"/>
      <c r="H86" s="1"/>
    </row>
    <row r="87">
      <c r="A87" s="1" t="s">
        <v>47</v>
      </c>
      <c r="B87" s="7" t="s">
        <v>48</v>
      </c>
      <c r="C87" s="1" t="s">
        <v>447</v>
      </c>
      <c r="D87" s="8">
        <v>0.0</v>
      </c>
      <c r="E87" s="1"/>
      <c r="F87" s="1">
        <v>3.9</v>
      </c>
      <c r="G87" s="1"/>
      <c r="H87" s="1"/>
    </row>
    <row r="88">
      <c r="A88" s="1" t="s">
        <v>47</v>
      </c>
      <c r="B88" s="7" t="s">
        <v>48</v>
      </c>
      <c r="C88" s="1" t="s">
        <v>448</v>
      </c>
      <c r="D88" s="8">
        <v>5.0</v>
      </c>
      <c r="E88" s="1"/>
      <c r="F88" s="1">
        <v>1.0</v>
      </c>
      <c r="G88" s="1"/>
      <c r="H88" s="1"/>
    </row>
    <row r="89">
      <c r="A89" s="1" t="s">
        <v>47</v>
      </c>
      <c r="B89" s="7" t="s">
        <v>48</v>
      </c>
      <c r="C89" s="1" t="s">
        <v>449</v>
      </c>
      <c r="D89" s="8">
        <v>7.0</v>
      </c>
      <c r="E89" s="1"/>
      <c r="F89" s="1">
        <v>1.0</v>
      </c>
      <c r="G89" s="1"/>
      <c r="H89" s="1"/>
    </row>
    <row r="90">
      <c r="A90" s="1" t="s">
        <v>47</v>
      </c>
      <c r="B90" s="7" t="s">
        <v>48</v>
      </c>
      <c r="C90" s="1" t="s">
        <v>450</v>
      </c>
      <c r="D90" s="8">
        <v>4.0</v>
      </c>
      <c r="E90" s="1"/>
      <c r="F90" s="1">
        <v>1.0</v>
      </c>
      <c r="G90" s="1"/>
      <c r="H90" s="1"/>
    </row>
    <row r="91">
      <c r="A91" s="1" t="s">
        <v>47</v>
      </c>
      <c r="B91" s="7" t="s">
        <v>48</v>
      </c>
      <c r="C91" s="1" t="s">
        <v>451</v>
      </c>
      <c r="D91" s="8">
        <v>3.0</v>
      </c>
      <c r="E91" s="1"/>
      <c r="F91" s="1">
        <v>1.0</v>
      </c>
      <c r="G91" s="1"/>
      <c r="H91" s="1"/>
    </row>
    <row r="92">
      <c r="A92" s="1" t="s">
        <v>47</v>
      </c>
      <c r="B92" s="7" t="s">
        <v>48</v>
      </c>
      <c r="C92" s="1" t="s">
        <v>452</v>
      </c>
      <c r="D92" s="8">
        <v>5.0</v>
      </c>
      <c r="E92" s="1"/>
      <c r="F92" s="1">
        <v>1.4</v>
      </c>
      <c r="G92" s="1"/>
      <c r="H92" s="1"/>
    </row>
    <row r="93">
      <c r="A93" s="1" t="s">
        <v>47</v>
      </c>
      <c r="B93" s="7" t="s">
        <v>48</v>
      </c>
      <c r="C93" s="1" t="s">
        <v>453</v>
      </c>
      <c r="D93" s="8">
        <v>3.0</v>
      </c>
      <c r="E93" s="1"/>
      <c r="F93" s="1">
        <v>1.0</v>
      </c>
      <c r="G93" s="1"/>
      <c r="H93" s="1"/>
    </row>
    <row r="94">
      <c r="A94" s="1" t="s">
        <v>47</v>
      </c>
      <c r="B94" s="7" t="s">
        <v>48</v>
      </c>
      <c r="C94" s="1" t="s">
        <v>454</v>
      </c>
      <c r="D94" s="8">
        <v>2.0</v>
      </c>
      <c r="E94" s="1"/>
      <c r="F94" s="1">
        <v>1.0</v>
      </c>
      <c r="G94" s="1"/>
      <c r="H94" s="1"/>
    </row>
    <row r="95">
      <c r="A95" s="1" t="s">
        <v>47</v>
      </c>
      <c r="B95" s="7" t="s">
        <v>48</v>
      </c>
      <c r="C95" s="1" t="s">
        <v>455</v>
      </c>
      <c r="D95" s="8">
        <v>1.0</v>
      </c>
      <c r="E95" s="1"/>
      <c r="F95" s="1">
        <v>1.0</v>
      </c>
      <c r="G95" s="1"/>
      <c r="H95" s="1"/>
    </row>
    <row r="96">
      <c r="A96" s="1" t="s">
        <v>47</v>
      </c>
      <c r="B96" s="7" t="s">
        <v>48</v>
      </c>
      <c r="C96" s="1" t="s">
        <v>456</v>
      </c>
      <c r="D96" s="8">
        <v>0.0</v>
      </c>
      <c r="E96" s="1"/>
      <c r="F96" s="1">
        <v>1.1</v>
      </c>
      <c r="G96" s="1"/>
      <c r="H96" s="1"/>
    </row>
    <row r="97">
      <c r="A97" s="1" t="s">
        <v>47</v>
      </c>
      <c r="B97" s="7" t="s">
        <v>48</v>
      </c>
      <c r="C97" s="1" t="s">
        <v>457</v>
      </c>
      <c r="D97" s="8">
        <v>5.0</v>
      </c>
      <c r="E97" s="1"/>
      <c r="F97" s="1">
        <v>1.1</v>
      </c>
      <c r="G97" s="1"/>
      <c r="H97" s="1"/>
    </row>
    <row r="98">
      <c r="A98" s="1" t="s">
        <v>47</v>
      </c>
      <c r="B98" s="7" t="s">
        <v>48</v>
      </c>
      <c r="C98" s="1" t="s">
        <v>458</v>
      </c>
      <c r="D98" s="8">
        <v>0.0</v>
      </c>
      <c r="E98" s="1"/>
      <c r="F98" s="1">
        <v>6.1</v>
      </c>
      <c r="G98" s="1"/>
      <c r="H98" s="1"/>
    </row>
    <row r="99">
      <c r="A99" s="1" t="s">
        <v>47</v>
      </c>
      <c r="B99" s="7" t="s">
        <v>48</v>
      </c>
      <c r="C99" s="1" t="s">
        <v>459</v>
      </c>
      <c r="D99" s="8">
        <v>0.0</v>
      </c>
      <c r="E99" s="1"/>
      <c r="F99" s="1">
        <v>5.1</v>
      </c>
      <c r="G99" s="1"/>
      <c r="H99" s="1"/>
    </row>
    <row r="100">
      <c r="A100" s="1" t="s">
        <v>47</v>
      </c>
      <c r="B100" s="7" t="s">
        <v>48</v>
      </c>
      <c r="C100" s="1" t="s">
        <v>460</v>
      </c>
      <c r="D100" s="8">
        <v>2.0</v>
      </c>
      <c r="E100" s="1"/>
      <c r="F100" s="1">
        <v>1.0</v>
      </c>
      <c r="G100" s="1"/>
      <c r="H100" s="1"/>
    </row>
    <row r="101">
      <c r="A101" s="1" t="s">
        <v>47</v>
      </c>
      <c r="B101" s="7" t="s">
        <v>48</v>
      </c>
      <c r="C101" s="1" t="s">
        <v>461</v>
      </c>
      <c r="D101" s="8">
        <v>0.0</v>
      </c>
      <c r="E101" s="1"/>
      <c r="F101" s="1">
        <v>7.0</v>
      </c>
      <c r="G101" s="1"/>
      <c r="H101" s="1"/>
    </row>
    <row r="102">
      <c r="A102" s="1" t="s">
        <v>47</v>
      </c>
      <c r="B102" s="7" t="s">
        <v>48</v>
      </c>
      <c r="C102" s="1" t="s">
        <v>462</v>
      </c>
      <c r="D102" s="8">
        <v>3.0</v>
      </c>
      <c r="E102" s="1"/>
      <c r="F102" s="1">
        <v>1.8</v>
      </c>
      <c r="G102" s="1"/>
      <c r="H102" s="1"/>
    </row>
    <row r="103">
      <c r="A103" s="1" t="s">
        <v>47</v>
      </c>
      <c r="B103" s="7" t="s">
        <v>48</v>
      </c>
      <c r="C103" s="1" t="s">
        <v>463</v>
      </c>
      <c r="D103" s="8">
        <v>0.0</v>
      </c>
      <c r="E103" s="1"/>
      <c r="F103" s="1">
        <v>1.0</v>
      </c>
      <c r="G103" s="1"/>
      <c r="H103" s="1"/>
    </row>
    <row r="104">
      <c r="A104" s="1" t="s">
        <v>47</v>
      </c>
      <c r="B104" s="7" t="s">
        <v>48</v>
      </c>
      <c r="C104" s="1" t="s">
        <v>464</v>
      </c>
      <c r="D104" s="8">
        <v>1.0</v>
      </c>
      <c r="E104" s="1"/>
      <c r="F104" s="1">
        <v>4.9</v>
      </c>
      <c r="G104" s="1"/>
      <c r="H104" s="1"/>
    </row>
    <row r="105">
      <c r="A105" s="1" t="s">
        <v>47</v>
      </c>
      <c r="B105" s="7" t="s">
        <v>48</v>
      </c>
      <c r="C105" s="1" t="s">
        <v>465</v>
      </c>
      <c r="D105" s="8">
        <v>5.0</v>
      </c>
      <c r="E105" s="1"/>
      <c r="F105" s="1">
        <v>1.4</v>
      </c>
      <c r="G105" s="1"/>
      <c r="H105" s="1"/>
    </row>
    <row r="106">
      <c r="A106" s="1" t="s">
        <v>47</v>
      </c>
      <c r="B106" s="7" t="s">
        <v>48</v>
      </c>
      <c r="C106" s="1" t="s">
        <v>466</v>
      </c>
      <c r="D106" s="8">
        <v>1.0</v>
      </c>
      <c r="E106" s="1"/>
      <c r="F106" s="1">
        <v>1.2</v>
      </c>
      <c r="G106" s="1"/>
      <c r="H106" s="1"/>
    </row>
    <row r="107">
      <c r="A107" s="1" t="s">
        <v>47</v>
      </c>
      <c r="B107" s="7" t="s">
        <v>48</v>
      </c>
      <c r="C107" s="1" t="s">
        <v>467</v>
      </c>
      <c r="D107" s="8">
        <v>0.0</v>
      </c>
      <c r="E107" s="1"/>
      <c r="F107" s="1">
        <v>1.0</v>
      </c>
      <c r="G107" s="1"/>
      <c r="H107" s="1"/>
    </row>
    <row r="108">
      <c r="A108" s="1" t="s">
        <v>47</v>
      </c>
      <c r="B108" s="7" t="s">
        <v>48</v>
      </c>
      <c r="C108" s="1" t="s">
        <v>468</v>
      </c>
      <c r="D108" s="8">
        <v>1.0</v>
      </c>
      <c r="E108" s="1"/>
      <c r="F108" s="1">
        <v>8.7</v>
      </c>
      <c r="G108" s="1"/>
      <c r="H108" s="1"/>
    </row>
    <row r="109">
      <c r="A109" s="1" t="s">
        <v>47</v>
      </c>
      <c r="B109" s="7" t="s">
        <v>48</v>
      </c>
      <c r="C109" s="1" t="s">
        <v>469</v>
      </c>
      <c r="D109" s="8">
        <v>0.0</v>
      </c>
      <c r="E109" s="1"/>
      <c r="F109" s="1">
        <v>6.1</v>
      </c>
      <c r="G109" s="1"/>
      <c r="H109" s="1"/>
    </row>
    <row r="110">
      <c r="A110" s="1" t="s">
        <v>47</v>
      </c>
      <c r="B110" s="7" t="s">
        <v>48</v>
      </c>
      <c r="C110" s="1" t="s">
        <v>470</v>
      </c>
      <c r="D110" s="8">
        <v>0.0</v>
      </c>
      <c r="E110" s="1"/>
      <c r="F110" s="1">
        <v>7.7</v>
      </c>
      <c r="G110" s="1"/>
      <c r="H110" s="1"/>
    </row>
    <row r="111">
      <c r="A111" s="1" t="s">
        <v>47</v>
      </c>
      <c r="B111" s="7" t="s">
        <v>48</v>
      </c>
      <c r="C111" s="1" t="s">
        <v>471</v>
      </c>
      <c r="D111" s="8">
        <v>0.0</v>
      </c>
      <c r="E111" s="1"/>
      <c r="F111" s="1">
        <v>1.0</v>
      </c>
      <c r="G111" s="1"/>
      <c r="H111" s="1"/>
    </row>
    <row r="112">
      <c r="A112" s="1" t="s">
        <v>47</v>
      </c>
      <c r="B112" s="7" t="s">
        <v>48</v>
      </c>
      <c r="C112" s="1" t="s">
        <v>472</v>
      </c>
      <c r="D112" s="8">
        <v>0.0</v>
      </c>
      <c r="E112" s="1"/>
      <c r="F112" s="1">
        <v>3.8</v>
      </c>
      <c r="G112" s="1"/>
      <c r="H112" s="1"/>
    </row>
    <row r="113">
      <c r="A113" s="1" t="s">
        <v>47</v>
      </c>
      <c r="B113" s="7" t="s">
        <v>48</v>
      </c>
      <c r="C113" s="1" t="s">
        <v>473</v>
      </c>
      <c r="D113" s="8">
        <v>0.0</v>
      </c>
      <c r="E113" s="1"/>
      <c r="F113" s="1">
        <v>1.4</v>
      </c>
      <c r="G113" s="1"/>
      <c r="H113" s="1"/>
    </row>
    <row r="114">
      <c r="A114" s="1" t="s">
        <v>47</v>
      </c>
      <c r="B114" s="7" t="s">
        <v>48</v>
      </c>
      <c r="C114" s="1" t="s">
        <v>474</v>
      </c>
      <c r="D114" s="8">
        <v>0.0</v>
      </c>
      <c r="E114" s="1"/>
      <c r="F114" s="1">
        <v>6.6</v>
      </c>
      <c r="G114" s="1"/>
      <c r="H114" s="1"/>
    </row>
    <row r="115">
      <c r="A115" s="1" t="s">
        <v>47</v>
      </c>
      <c r="B115" s="7" t="s">
        <v>48</v>
      </c>
      <c r="C115" s="1" t="s">
        <v>475</v>
      </c>
      <c r="D115" s="8">
        <v>3.0</v>
      </c>
      <c r="E115" s="1"/>
      <c r="F115" s="1">
        <v>1.0</v>
      </c>
      <c r="G115" s="1"/>
      <c r="H115" s="1"/>
    </row>
    <row r="116">
      <c r="A116" s="1" t="s">
        <v>47</v>
      </c>
      <c r="B116" s="7" t="s">
        <v>48</v>
      </c>
      <c r="C116" s="1" t="s">
        <v>476</v>
      </c>
      <c r="D116" s="8">
        <v>0.0</v>
      </c>
      <c r="E116" s="1"/>
      <c r="F116" s="1">
        <v>6.8</v>
      </c>
      <c r="G116" s="1"/>
      <c r="H116" s="1"/>
    </row>
    <row r="117">
      <c r="A117" s="1" t="s">
        <v>47</v>
      </c>
      <c r="B117" s="7" t="s">
        <v>48</v>
      </c>
      <c r="C117" s="1" t="s">
        <v>477</v>
      </c>
      <c r="D117" s="8">
        <v>0.0</v>
      </c>
      <c r="E117" s="1"/>
      <c r="F117" s="1">
        <v>1.0</v>
      </c>
      <c r="G117" s="1"/>
      <c r="H117" s="1"/>
    </row>
    <row r="118">
      <c r="A118" s="1" t="s">
        <v>47</v>
      </c>
      <c r="B118" s="7" t="s">
        <v>48</v>
      </c>
      <c r="C118" s="1" t="s">
        <v>478</v>
      </c>
      <c r="D118" s="8">
        <v>0.0</v>
      </c>
      <c r="E118" s="1"/>
      <c r="F118" s="1">
        <v>7.0</v>
      </c>
      <c r="G118" s="1"/>
      <c r="H118" s="1"/>
    </row>
    <row r="119">
      <c r="A119" s="1" t="s">
        <v>47</v>
      </c>
      <c r="B119" s="7" t="s">
        <v>48</v>
      </c>
      <c r="C119" s="1" t="s">
        <v>479</v>
      </c>
      <c r="D119" s="8">
        <v>0.0</v>
      </c>
      <c r="E119" s="1"/>
      <c r="F119" s="1">
        <v>8.1</v>
      </c>
      <c r="G119" s="1"/>
      <c r="H119" s="1"/>
    </row>
    <row r="120">
      <c r="A120" s="1" t="s">
        <v>47</v>
      </c>
      <c r="B120" s="7" t="s">
        <v>48</v>
      </c>
      <c r="C120" s="1" t="s">
        <v>480</v>
      </c>
      <c r="D120" s="8">
        <v>3.0</v>
      </c>
      <c r="E120" s="1"/>
      <c r="F120" s="1">
        <v>4.4</v>
      </c>
      <c r="G120" s="1"/>
      <c r="H120" s="1"/>
    </row>
    <row r="121">
      <c r="A121" s="1" t="s">
        <v>47</v>
      </c>
      <c r="B121" s="7" t="s">
        <v>48</v>
      </c>
      <c r="C121" s="1" t="s">
        <v>481</v>
      </c>
      <c r="D121" s="8">
        <v>0.0</v>
      </c>
      <c r="E121" s="1"/>
      <c r="F121" s="1">
        <v>5.1</v>
      </c>
      <c r="G121" s="1"/>
      <c r="H121" s="1"/>
    </row>
    <row r="122">
      <c r="A122" s="1" t="s">
        <v>47</v>
      </c>
      <c r="B122" s="7" t="s">
        <v>48</v>
      </c>
      <c r="C122" s="1" t="s">
        <v>482</v>
      </c>
      <c r="D122" s="8">
        <v>0.0</v>
      </c>
      <c r="E122" s="1"/>
      <c r="F122" s="1">
        <v>1.0</v>
      </c>
      <c r="G122" s="1"/>
      <c r="H122" s="1"/>
    </row>
    <row r="123">
      <c r="A123" s="1" t="s">
        <v>47</v>
      </c>
      <c r="B123" s="7" t="s">
        <v>48</v>
      </c>
      <c r="C123" s="1" t="s">
        <v>483</v>
      </c>
      <c r="D123" s="8">
        <v>0.0</v>
      </c>
      <c r="E123" s="1"/>
      <c r="F123" s="1">
        <v>7.4</v>
      </c>
      <c r="G123" s="1"/>
      <c r="H123" s="1"/>
    </row>
    <row r="124">
      <c r="A124" s="1" t="s">
        <v>47</v>
      </c>
      <c r="B124" s="7" t="s">
        <v>50</v>
      </c>
      <c r="C124" s="1" t="s">
        <v>484</v>
      </c>
      <c r="D124" s="8">
        <v>70.0</v>
      </c>
      <c r="E124" s="1"/>
      <c r="F124" s="1">
        <v>2.6</v>
      </c>
      <c r="G124" s="1"/>
      <c r="H124" s="1"/>
    </row>
    <row r="125">
      <c r="A125" s="1" t="s">
        <v>47</v>
      </c>
      <c r="B125" s="7" t="s">
        <v>50</v>
      </c>
      <c r="C125" s="1" t="s">
        <v>485</v>
      </c>
      <c r="D125" s="8">
        <v>4.0</v>
      </c>
      <c r="E125" s="1"/>
      <c r="F125" s="1">
        <v>2.8</v>
      </c>
      <c r="G125" s="1"/>
      <c r="H125" s="1"/>
    </row>
    <row r="126">
      <c r="A126" s="1" t="s">
        <v>47</v>
      </c>
      <c r="B126" s="7" t="s">
        <v>50</v>
      </c>
      <c r="C126" s="1" t="s">
        <v>486</v>
      </c>
      <c r="D126" s="8">
        <v>7.0</v>
      </c>
      <c r="E126" s="1"/>
      <c r="F126" s="1">
        <v>3.8</v>
      </c>
      <c r="G126" s="1"/>
      <c r="H126" s="1"/>
    </row>
    <row r="127">
      <c r="A127" s="1" t="s">
        <v>47</v>
      </c>
      <c r="B127" s="7" t="s">
        <v>50</v>
      </c>
      <c r="C127" s="1" t="s">
        <v>487</v>
      </c>
      <c r="D127" s="8">
        <v>3.0</v>
      </c>
      <c r="E127" s="1"/>
      <c r="F127" s="1">
        <v>2.1</v>
      </c>
      <c r="G127" s="1"/>
      <c r="H127" s="1"/>
    </row>
    <row r="128">
      <c r="A128" s="1" t="s">
        <v>47</v>
      </c>
      <c r="B128" s="7" t="s">
        <v>50</v>
      </c>
      <c r="C128" s="1" t="s">
        <v>488</v>
      </c>
      <c r="D128" s="8">
        <v>1.0</v>
      </c>
      <c r="E128" s="1"/>
      <c r="F128" s="1">
        <v>2.6</v>
      </c>
      <c r="G128" s="1"/>
      <c r="H128" s="1"/>
    </row>
    <row r="129">
      <c r="A129" s="1" t="s">
        <v>47</v>
      </c>
      <c r="B129" s="7" t="s">
        <v>50</v>
      </c>
      <c r="C129" s="1" t="s">
        <v>489</v>
      </c>
      <c r="D129" s="8">
        <v>0.0</v>
      </c>
      <c r="E129" s="1"/>
      <c r="F129" s="1">
        <v>3.2</v>
      </c>
      <c r="G129" s="1"/>
      <c r="H129" s="1"/>
    </row>
    <row r="130">
      <c r="A130" s="1" t="s">
        <v>47</v>
      </c>
      <c r="B130" s="7" t="s">
        <v>50</v>
      </c>
      <c r="C130" s="1" t="s">
        <v>490</v>
      </c>
      <c r="D130" s="8">
        <v>1.0</v>
      </c>
      <c r="E130" s="1"/>
      <c r="F130" s="1">
        <v>1.8</v>
      </c>
      <c r="G130" s="1"/>
      <c r="H130" s="1"/>
    </row>
    <row r="131">
      <c r="A131" s="1" t="s">
        <v>47</v>
      </c>
      <c r="B131" s="7" t="s">
        <v>50</v>
      </c>
      <c r="C131" s="1" t="s">
        <v>491</v>
      </c>
      <c r="D131" s="8">
        <v>3.0</v>
      </c>
      <c r="E131" s="1"/>
      <c r="F131" s="1">
        <v>2.1</v>
      </c>
      <c r="G131" s="1"/>
      <c r="H131" s="1"/>
    </row>
    <row r="132">
      <c r="A132" s="1" t="s">
        <v>47</v>
      </c>
      <c r="B132" s="7" t="s">
        <v>50</v>
      </c>
      <c r="C132" s="1" t="s">
        <v>492</v>
      </c>
      <c r="D132" s="8">
        <v>0.0</v>
      </c>
      <c r="E132" s="1"/>
      <c r="F132" s="1">
        <v>3.9</v>
      </c>
      <c r="G132" s="1"/>
      <c r="H132" s="1"/>
    </row>
    <row r="133">
      <c r="A133" s="1" t="s">
        <v>47</v>
      </c>
      <c r="B133" s="7" t="s">
        <v>50</v>
      </c>
      <c r="C133" s="1" t="s">
        <v>493</v>
      </c>
      <c r="D133" s="8">
        <v>5.0</v>
      </c>
      <c r="E133" s="1"/>
      <c r="F133" s="1">
        <v>2.5</v>
      </c>
      <c r="G133" s="1"/>
      <c r="H133" s="1"/>
    </row>
    <row r="134">
      <c r="A134" s="1" t="s">
        <v>47</v>
      </c>
      <c r="B134" s="7" t="s">
        <v>50</v>
      </c>
      <c r="C134" s="1" t="s">
        <v>494</v>
      </c>
      <c r="D134" s="8">
        <v>1.0</v>
      </c>
      <c r="E134" s="1"/>
      <c r="F134" s="1">
        <v>3.9</v>
      </c>
      <c r="G134" s="1"/>
      <c r="H134" s="1"/>
    </row>
    <row r="135">
      <c r="A135" s="1" t="s">
        <v>47</v>
      </c>
      <c r="B135" s="7" t="s">
        <v>50</v>
      </c>
      <c r="C135" s="1" t="s">
        <v>495</v>
      </c>
      <c r="D135" s="8">
        <v>0.0</v>
      </c>
      <c r="E135" s="1"/>
      <c r="F135" s="1">
        <v>1.8</v>
      </c>
      <c r="G135" s="1"/>
      <c r="H135" s="1"/>
    </row>
    <row r="136">
      <c r="A136" s="1" t="s">
        <v>47</v>
      </c>
      <c r="B136" s="7" t="s">
        <v>50</v>
      </c>
      <c r="C136" s="1" t="s">
        <v>496</v>
      </c>
      <c r="D136" s="8">
        <v>0.0</v>
      </c>
      <c r="E136" s="1"/>
      <c r="F136" s="1">
        <v>1.4</v>
      </c>
      <c r="G136" s="1"/>
      <c r="H136" s="1"/>
    </row>
    <row r="137">
      <c r="A137" s="1" t="s">
        <v>47</v>
      </c>
      <c r="B137" s="7" t="s">
        <v>50</v>
      </c>
      <c r="C137" s="1" t="s">
        <v>497</v>
      </c>
      <c r="D137" s="8">
        <v>4.0</v>
      </c>
      <c r="E137" s="1"/>
      <c r="F137" s="1">
        <v>2.2</v>
      </c>
      <c r="G137" s="1"/>
      <c r="H137" s="1"/>
    </row>
    <row r="138">
      <c r="A138" s="1" t="s">
        <v>47</v>
      </c>
      <c r="B138" s="7" t="s">
        <v>50</v>
      </c>
      <c r="C138" s="1" t="s">
        <v>498</v>
      </c>
      <c r="D138" s="8">
        <v>0.0</v>
      </c>
      <c r="E138" s="1"/>
      <c r="F138" s="1">
        <v>10.5</v>
      </c>
      <c r="G138" s="1"/>
      <c r="H138" s="1"/>
    </row>
    <row r="139">
      <c r="A139" s="1" t="s">
        <v>47</v>
      </c>
      <c r="B139" s="7" t="s">
        <v>50</v>
      </c>
      <c r="C139" s="1" t="s">
        <v>499</v>
      </c>
      <c r="D139" s="8">
        <v>0.0</v>
      </c>
      <c r="E139" s="1"/>
      <c r="F139" s="1">
        <v>2.0</v>
      </c>
      <c r="G139" s="1"/>
      <c r="H139" s="1"/>
    </row>
    <row r="140">
      <c r="A140" s="1" t="s">
        <v>47</v>
      </c>
      <c r="B140" s="7" t="s">
        <v>50</v>
      </c>
      <c r="C140" s="1" t="s">
        <v>500</v>
      </c>
      <c r="D140" s="8">
        <v>0.0</v>
      </c>
      <c r="E140" s="1"/>
      <c r="F140" s="1">
        <v>1.4</v>
      </c>
      <c r="G140" s="1"/>
      <c r="H140" s="1"/>
    </row>
    <row r="141">
      <c r="A141" s="1" t="s">
        <v>47</v>
      </c>
      <c r="B141" s="7" t="s">
        <v>50</v>
      </c>
      <c r="C141" s="1" t="s">
        <v>501</v>
      </c>
      <c r="D141" s="8">
        <v>0.0</v>
      </c>
      <c r="E141" s="1"/>
      <c r="F141" s="1">
        <v>2.6</v>
      </c>
      <c r="G141" s="1"/>
      <c r="H141" s="1"/>
    </row>
    <row r="142">
      <c r="A142" s="1" t="s">
        <v>47</v>
      </c>
      <c r="B142" s="7" t="s">
        <v>50</v>
      </c>
      <c r="C142" s="1" t="s">
        <v>502</v>
      </c>
      <c r="D142" s="8">
        <v>0.0</v>
      </c>
      <c r="E142" s="1"/>
      <c r="F142" s="1">
        <v>6.7</v>
      </c>
      <c r="G142" s="1"/>
      <c r="H142" s="1"/>
    </row>
    <row r="143">
      <c r="A143" s="1" t="s">
        <v>47</v>
      </c>
      <c r="B143" s="7" t="s">
        <v>50</v>
      </c>
      <c r="C143" s="1" t="s">
        <v>503</v>
      </c>
      <c r="D143" s="8">
        <v>1.0</v>
      </c>
      <c r="E143" s="1"/>
      <c r="F143" s="1">
        <v>3.3</v>
      </c>
      <c r="G143" s="1"/>
      <c r="H143" s="1"/>
    </row>
    <row r="144">
      <c r="A144" s="1" t="s">
        <v>47</v>
      </c>
      <c r="B144" s="7" t="s">
        <v>50</v>
      </c>
      <c r="C144" s="1" t="s">
        <v>504</v>
      </c>
      <c r="D144" s="8">
        <v>2.0</v>
      </c>
      <c r="E144" s="1"/>
      <c r="F144" s="1">
        <v>2.1</v>
      </c>
      <c r="G144" s="1"/>
      <c r="H144" s="1"/>
    </row>
    <row r="145">
      <c r="A145" s="1" t="s">
        <v>47</v>
      </c>
      <c r="B145" s="7" t="s">
        <v>50</v>
      </c>
      <c r="C145" s="1" t="s">
        <v>505</v>
      </c>
      <c r="D145" s="8">
        <v>0.0</v>
      </c>
      <c r="E145" s="1"/>
      <c r="F145" s="1">
        <v>6.0</v>
      </c>
      <c r="G145" s="1"/>
      <c r="H145" s="1"/>
    </row>
    <row r="146">
      <c r="A146" s="1" t="s">
        <v>47</v>
      </c>
      <c r="B146" s="7" t="s">
        <v>50</v>
      </c>
      <c r="C146" s="1" t="s">
        <v>506</v>
      </c>
      <c r="D146" s="8">
        <v>1.0</v>
      </c>
      <c r="E146" s="1"/>
      <c r="F146" s="1">
        <v>1.5</v>
      </c>
      <c r="G146" s="1"/>
      <c r="H146" s="1"/>
    </row>
    <row r="147">
      <c r="A147" s="1" t="s">
        <v>47</v>
      </c>
      <c r="B147" s="7" t="s">
        <v>50</v>
      </c>
      <c r="C147" s="1" t="s">
        <v>507</v>
      </c>
      <c r="D147" s="8">
        <v>0.0</v>
      </c>
      <c r="E147" s="1"/>
      <c r="F147" s="1">
        <v>2.3</v>
      </c>
      <c r="G147" s="1"/>
      <c r="H147" s="1"/>
    </row>
    <row r="148">
      <c r="A148" s="1" t="s">
        <v>47</v>
      </c>
      <c r="B148" s="7" t="s">
        <v>50</v>
      </c>
      <c r="C148" s="1" t="s">
        <v>508</v>
      </c>
      <c r="D148" s="8">
        <v>0.0</v>
      </c>
      <c r="E148" s="1"/>
      <c r="F148" s="1">
        <v>2.1</v>
      </c>
      <c r="G148" s="1"/>
      <c r="H148" s="1"/>
    </row>
    <row r="149">
      <c r="A149" s="1" t="s">
        <v>47</v>
      </c>
      <c r="B149" s="7" t="s">
        <v>50</v>
      </c>
      <c r="C149" s="1" t="s">
        <v>509</v>
      </c>
      <c r="D149" s="8">
        <v>1.0</v>
      </c>
      <c r="E149" s="1"/>
      <c r="F149" s="1">
        <v>5.5</v>
      </c>
      <c r="G149" s="1"/>
      <c r="H149" s="1"/>
    </row>
    <row r="150">
      <c r="A150" s="1" t="s">
        <v>47</v>
      </c>
      <c r="B150" s="7" t="s">
        <v>50</v>
      </c>
      <c r="C150" s="1" t="s">
        <v>510</v>
      </c>
      <c r="D150" s="8">
        <v>3.0</v>
      </c>
      <c r="E150" s="1"/>
      <c r="F150" s="1">
        <v>7.1</v>
      </c>
      <c r="G150" s="1"/>
      <c r="H150" s="1"/>
    </row>
    <row r="151">
      <c r="A151" s="1" t="s">
        <v>47</v>
      </c>
      <c r="B151" s="7" t="s">
        <v>50</v>
      </c>
      <c r="C151" s="1" t="s">
        <v>511</v>
      </c>
      <c r="D151" s="8">
        <v>2.0</v>
      </c>
      <c r="E151" s="1"/>
      <c r="F151" s="1">
        <v>1.9</v>
      </c>
      <c r="G151" s="1"/>
      <c r="H151" s="1"/>
    </row>
    <row r="152">
      <c r="A152" s="1" t="s">
        <v>47</v>
      </c>
      <c r="B152" s="7" t="s">
        <v>50</v>
      </c>
      <c r="C152" s="1" t="s">
        <v>512</v>
      </c>
      <c r="D152" s="8">
        <v>0.0</v>
      </c>
      <c r="E152" s="1"/>
      <c r="F152" s="1">
        <v>3.5</v>
      </c>
      <c r="G152" s="1"/>
      <c r="H152" s="1"/>
    </row>
    <row r="153">
      <c r="A153" s="1" t="s">
        <v>47</v>
      </c>
      <c r="B153" s="7" t="s">
        <v>50</v>
      </c>
      <c r="C153" s="1" t="s">
        <v>513</v>
      </c>
      <c r="D153" s="8">
        <v>0.0</v>
      </c>
      <c r="E153" s="1"/>
      <c r="F153" s="1">
        <v>4.4</v>
      </c>
      <c r="G153" s="1"/>
      <c r="H153" s="1"/>
    </row>
    <row r="154">
      <c r="A154" s="1" t="s">
        <v>47</v>
      </c>
      <c r="B154" s="7" t="s">
        <v>50</v>
      </c>
      <c r="C154" s="1" t="s">
        <v>514</v>
      </c>
      <c r="D154" s="8">
        <v>1.0</v>
      </c>
      <c r="E154" s="1"/>
      <c r="F154" s="1">
        <v>6.9</v>
      </c>
      <c r="G154" s="1"/>
      <c r="H154" s="1"/>
    </row>
    <row r="155">
      <c r="A155" s="1" t="s">
        <v>47</v>
      </c>
      <c r="B155" s="7" t="s">
        <v>50</v>
      </c>
      <c r="C155" s="1" t="s">
        <v>515</v>
      </c>
      <c r="D155" s="8">
        <v>0.0</v>
      </c>
      <c r="E155" s="1"/>
      <c r="F155" s="1">
        <v>6.0</v>
      </c>
      <c r="G155" s="1"/>
      <c r="H155" s="1"/>
    </row>
    <row r="156">
      <c r="A156" s="1" t="s">
        <v>47</v>
      </c>
      <c r="B156" s="7" t="s">
        <v>50</v>
      </c>
      <c r="C156" s="1" t="s">
        <v>516</v>
      </c>
      <c r="D156" s="8">
        <v>1.0</v>
      </c>
      <c r="E156" s="1"/>
      <c r="F156" s="1">
        <v>3.8</v>
      </c>
      <c r="G156" s="1"/>
      <c r="H156" s="1"/>
    </row>
    <row r="157">
      <c r="A157" s="1" t="s">
        <v>47</v>
      </c>
      <c r="B157" s="7" t="s">
        <v>50</v>
      </c>
      <c r="C157" s="1" t="s">
        <v>517</v>
      </c>
      <c r="D157" s="8">
        <v>0.0</v>
      </c>
      <c r="E157" s="1"/>
      <c r="F157" s="1">
        <v>2.8</v>
      </c>
      <c r="G157" s="1"/>
      <c r="H157" s="1"/>
    </row>
    <row r="158">
      <c r="A158" s="1" t="s">
        <v>47</v>
      </c>
      <c r="B158" s="7" t="s">
        <v>50</v>
      </c>
      <c r="C158" s="1" t="s">
        <v>518</v>
      </c>
      <c r="D158" s="8">
        <v>4.0</v>
      </c>
      <c r="E158" s="1"/>
      <c r="F158" s="1">
        <v>4.6</v>
      </c>
      <c r="G158" s="1"/>
      <c r="H158" s="1"/>
    </row>
    <row r="159">
      <c r="A159" s="1" t="s">
        <v>47</v>
      </c>
      <c r="B159" s="7" t="s">
        <v>50</v>
      </c>
      <c r="C159" s="1" t="s">
        <v>519</v>
      </c>
      <c r="D159" s="8">
        <v>0.0</v>
      </c>
      <c r="E159" s="1"/>
      <c r="F159" s="1">
        <v>10.4</v>
      </c>
      <c r="G159" s="1"/>
      <c r="H159" s="1"/>
    </row>
    <row r="160">
      <c r="A160" s="1" t="s">
        <v>47</v>
      </c>
      <c r="B160" s="7" t="s">
        <v>50</v>
      </c>
      <c r="C160" s="1" t="s">
        <v>520</v>
      </c>
      <c r="D160" s="8">
        <v>0.0</v>
      </c>
      <c r="E160" s="1"/>
      <c r="F160" s="1">
        <v>4.3</v>
      </c>
      <c r="G160" s="1"/>
      <c r="H160" s="1"/>
    </row>
    <row r="161">
      <c r="A161" s="1" t="s">
        <v>47</v>
      </c>
      <c r="B161" s="7" t="s">
        <v>50</v>
      </c>
      <c r="C161" s="1" t="s">
        <v>521</v>
      </c>
      <c r="D161" s="8">
        <v>1.0</v>
      </c>
      <c r="E161" s="1"/>
      <c r="F161" s="1">
        <v>4.8</v>
      </c>
      <c r="G161" s="1"/>
      <c r="H161" s="1"/>
    </row>
    <row r="162">
      <c r="A162" s="1" t="s">
        <v>47</v>
      </c>
      <c r="B162" s="7" t="s">
        <v>50</v>
      </c>
      <c r="C162" s="1" t="s">
        <v>522</v>
      </c>
      <c r="D162" s="8">
        <v>0.0</v>
      </c>
      <c r="E162" s="1"/>
      <c r="F162" s="1">
        <v>8.8</v>
      </c>
      <c r="G162" s="1"/>
      <c r="H162" s="1"/>
    </row>
    <row r="163">
      <c r="A163" s="1" t="s">
        <v>47</v>
      </c>
      <c r="B163" s="7" t="s">
        <v>50</v>
      </c>
      <c r="C163" s="1" t="s">
        <v>523</v>
      </c>
      <c r="D163" s="8">
        <v>0.0</v>
      </c>
      <c r="E163" s="1"/>
      <c r="F163" s="1">
        <v>3.0</v>
      </c>
      <c r="G163" s="1"/>
      <c r="H163" s="1"/>
    </row>
    <row r="164">
      <c r="A164" s="1" t="s">
        <v>47</v>
      </c>
      <c r="B164" s="7" t="s">
        <v>50</v>
      </c>
      <c r="C164" s="1" t="s">
        <v>524</v>
      </c>
      <c r="D164" s="8">
        <v>3.0</v>
      </c>
      <c r="E164" s="1"/>
      <c r="F164" s="1">
        <v>1.7</v>
      </c>
      <c r="G164" s="1"/>
      <c r="H164" s="1"/>
    </row>
    <row r="165">
      <c r="A165" s="1" t="s">
        <v>47</v>
      </c>
      <c r="B165" s="7" t="s">
        <v>50</v>
      </c>
      <c r="C165" s="1" t="s">
        <v>525</v>
      </c>
      <c r="D165" s="8">
        <v>1.0</v>
      </c>
      <c r="E165" s="1"/>
      <c r="F165" s="1">
        <v>6.4</v>
      </c>
      <c r="G165" s="1"/>
      <c r="H165" s="1"/>
    </row>
    <row r="166">
      <c r="A166" s="1" t="s">
        <v>47</v>
      </c>
      <c r="B166" s="7" t="s">
        <v>50</v>
      </c>
      <c r="C166" s="1" t="s">
        <v>526</v>
      </c>
      <c r="D166" s="8">
        <v>1.0</v>
      </c>
      <c r="E166" s="1"/>
      <c r="F166" s="1">
        <v>3.5</v>
      </c>
      <c r="G166" s="1"/>
      <c r="H166" s="1"/>
    </row>
    <row r="167">
      <c r="A167" s="1" t="s">
        <v>47</v>
      </c>
      <c r="B167" s="7" t="s">
        <v>50</v>
      </c>
      <c r="C167" s="1" t="s">
        <v>527</v>
      </c>
      <c r="D167" s="8">
        <v>1.0</v>
      </c>
      <c r="E167" s="1"/>
      <c r="F167" s="1">
        <v>6.0</v>
      </c>
      <c r="G167" s="1"/>
      <c r="H167" s="1"/>
    </row>
    <row r="168">
      <c r="A168" s="1" t="s">
        <v>47</v>
      </c>
      <c r="B168" s="7" t="s">
        <v>50</v>
      </c>
      <c r="C168" s="1" t="s">
        <v>528</v>
      </c>
      <c r="D168" s="8">
        <v>0.0</v>
      </c>
      <c r="E168" s="1"/>
      <c r="F168" s="1">
        <v>1.9</v>
      </c>
      <c r="G168" s="1"/>
      <c r="H168" s="1"/>
    </row>
    <row r="169">
      <c r="A169" s="1" t="s">
        <v>47</v>
      </c>
      <c r="B169" s="7" t="s">
        <v>50</v>
      </c>
      <c r="C169" s="1" t="s">
        <v>529</v>
      </c>
      <c r="D169" s="8">
        <v>0.0</v>
      </c>
      <c r="E169" s="1"/>
      <c r="F169" s="1">
        <v>1.5</v>
      </c>
      <c r="G169" s="1"/>
      <c r="H169" s="1"/>
    </row>
    <row r="170">
      <c r="A170" s="1" t="s">
        <v>47</v>
      </c>
      <c r="B170" s="7" t="s">
        <v>50</v>
      </c>
      <c r="C170" s="1" t="s">
        <v>530</v>
      </c>
      <c r="D170" s="8">
        <v>0.0</v>
      </c>
      <c r="E170" s="1"/>
      <c r="F170" s="1">
        <v>5.1</v>
      </c>
      <c r="G170" s="1"/>
      <c r="H170" s="1"/>
    </row>
    <row r="171">
      <c r="A171" s="1" t="s">
        <v>47</v>
      </c>
      <c r="B171" s="7" t="s">
        <v>50</v>
      </c>
      <c r="C171" s="1" t="s">
        <v>531</v>
      </c>
      <c r="D171" s="8">
        <v>0.0</v>
      </c>
      <c r="E171" s="1"/>
      <c r="F171" s="1">
        <v>5.4</v>
      </c>
      <c r="G171" s="1"/>
      <c r="H171" s="1"/>
    </row>
    <row r="172">
      <c r="A172" s="1" t="s">
        <v>47</v>
      </c>
      <c r="B172" s="7" t="s">
        <v>50</v>
      </c>
      <c r="C172" s="1" t="s">
        <v>532</v>
      </c>
      <c r="D172" s="8">
        <v>0.0</v>
      </c>
      <c r="E172" s="1"/>
      <c r="F172" s="1">
        <v>2.6</v>
      </c>
      <c r="G172" s="1"/>
      <c r="H172" s="1"/>
    </row>
    <row r="173">
      <c r="A173" s="1" t="s">
        <v>47</v>
      </c>
      <c r="B173" s="7" t="s">
        <v>50</v>
      </c>
      <c r="C173" s="1" t="s">
        <v>533</v>
      </c>
      <c r="D173" s="8">
        <v>0.0</v>
      </c>
      <c r="E173" s="1"/>
      <c r="F173" s="1">
        <v>2.8</v>
      </c>
      <c r="G173" s="1"/>
      <c r="H173" s="1"/>
    </row>
    <row r="174">
      <c r="A174" s="1" t="s">
        <v>47</v>
      </c>
      <c r="B174" s="7" t="s">
        <v>51</v>
      </c>
      <c r="C174" s="1" t="s">
        <v>534</v>
      </c>
      <c r="D174" s="8">
        <v>8.0</v>
      </c>
      <c r="E174" s="1"/>
      <c r="F174" s="1">
        <v>1.9</v>
      </c>
      <c r="G174" s="1"/>
      <c r="H174" s="1"/>
    </row>
    <row r="175">
      <c r="A175" s="1" t="s">
        <v>47</v>
      </c>
      <c r="B175" s="7" t="s">
        <v>51</v>
      </c>
      <c r="C175" s="1" t="s">
        <v>535</v>
      </c>
      <c r="D175" s="8">
        <v>1.0</v>
      </c>
      <c r="E175" s="1"/>
      <c r="F175" s="1">
        <v>1.1</v>
      </c>
      <c r="G175" s="1"/>
      <c r="H175" s="1"/>
    </row>
    <row r="176">
      <c r="A176" s="1" t="s">
        <v>47</v>
      </c>
      <c r="B176" s="7" t="s">
        <v>51</v>
      </c>
      <c r="C176" s="1" t="s">
        <v>536</v>
      </c>
      <c r="D176" s="8">
        <v>3.0</v>
      </c>
      <c r="E176" s="1"/>
      <c r="F176" s="1">
        <v>3.4</v>
      </c>
      <c r="G176" s="1"/>
      <c r="H176" s="1"/>
    </row>
    <row r="177">
      <c r="A177" s="1" t="s">
        <v>47</v>
      </c>
      <c r="B177" s="7" t="s">
        <v>51</v>
      </c>
      <c r="C177" s="1" t="s">
        <v>537</v>
      </c>
      <c r="D177" s="8">
        <v>1.0</v>
      </c>
      <c r="E177" s="1"/>
      <c r="F177" s="1">
        <v>4.3</v>
      </c>
      <c r="G177" s="1"/>
      <c r="H177" s="1"/>
    </row>
    <row r="178">
      <c r="A178" s="1" t="s">
        <v>47</v>
      </c>
      <c r="B178" s="7" t="s">
        <v>51</v>
      </c>
      <c r="C178" s="1" t="s">
        <v>538</v>
      </c>
      <c r="D178" s="8">
        <v>1.0</v>
      </c>
      <c r="E178" s="1"/>
      <c r="F178" s="1">
        <v>3.0</v>
      </c>
      <c r="G178" s="1"/>
      <c r="H178" s="1"/>
    </row>
    <row r="179">
      <c r="A179" s="1" t="s">
        <v>47</v>
      </c>
      <c r="B179" s="7" t="s">
        <v>51</v>
      </c>
      <c r="C179" s="1" t="s">
        <v>539</v>
      </c>
      <c r="D179" s="8">
        <v>0.0</v>
      </c>
      <c r="E179" s="1"/>
      <c r="F179" s="1">
        <v>1.0</v>
      </c>
      <c r="G179" s="1"/>
      <c r="H179" s="1"/>
    </row>
    <row r="180">
      <c r="A180" s="1" t="s">
        <v>47</v>
      </c>
      <c r="B180" s="7" t="s">
        <v>51</v>
      </c>
      <c r="C180" s="1" t="s">
        <v>540</v>
      </c>
      <c r="D180" s="8">
        <v>0.0</v>
      </c>
      <c r="E180" s="1"/>
      <c r="F180" s="1">
        <v>5.5</v>
      </c>
      <c r="G180" s="1"/>
      <c r="H180" s="1"/>
    </row>
    <row r="181">
      <c r="A181" s="1" t="s">
        <v>47</v>
      </c>
      <c r="B181" s="7" t="s">
        <v>51</v>
      </c>
      <c r="C181" s="1" t="s">
        <v>541</v>
      </c>
      <c r="D181" s="8">
        <v>13.0</v>
      </c>
      <c r="E181" s="1"/>
      <c r="F181" s="1">
        <v>1.2</v>
      </c>
      <c r="G181" s="1"/>
      <c r="H181" s="1"/>
    </row>
    <row r="182">
      <c r="A182" s="1" t="s">
        <v>47</v>
      </c>
      <c r="B182" s="7" t="s">
        <v>51</v>
      </c>
      <c r="C182" s="1" t="s">
        <v>542</v>
      </c>
      <c r="D182" s="8">
        <v>2.0</v>
      </c>
      <c r="E182" s="1"/>
      <c r="F182" s="1">
        <v>4.6</v>
      </c>
      <c r="G182" s="1"/>
      <c r="H182" s="1"/>
    </row>
    <row r="183">
      <c r="A183" s="1" t="s">
        <v>47</v>
      </c>
      <c r="B183" s="7" t="s">
        <v>51</v>
      </c>
      <c r="C183" s="1" t="s">
        <v>543</v>
      </c>
      <c r="D183" s="8">
        <v>2.0</v>
      </c>
      <c r="E183" s="1"/>
      <c r="F183" s="1">
        <v>1.2</v>
      </c>
      <c r="G183" s="1"/>
      <c r="H183" s="1"/>
    </row>
    <row r="184">
      <c r="A184" s="1" t="s">
        <v>47</v>
      </c>
      <c r="B184" s="7" t="s">
        <v>51</v>
      </c>
      <c r="C184" s="1" t="s">
        <v>544</v>
      </c>
      <c r="D184" s="8">
        <v>4.0</v>
      </c>
      <c r="E184" s="1"/>
      <c r="F184" s="1">
        <v>6.9</v>
      </c>
      <c r="G184" s="1"/>
      <c r="H184" s="1"/>
    </row>
    <row r="185">
      <c r="A185" s="1" t="s">
        <v>47</v>
      </c>
      <c r="B185" s="7" t="s">
        <v>51</v>
      </c>
      <c r="C185" s="1" t="s">
        <v>545</v>
      </c>
      <c r="D185" s="8">
        <v>2.0</v>
      </c>
      <c r="E185" s="1"/>
      <c r="F185" s="1">
        <v>4.3</v>
      </c>
      <c r="G185" s="1"/>
      <c r="H185" s="1"/>
    </row>
    <row r="186">
      <c r="A186" s="1" t="s">
        <v>47</v>
      </c>
      <c r="B186" s="7" t="s">
        <v>51</v>
      </c>
      <c r="C186" s="1" t="s">
        <v>546</v>
      </c>
      <c r="D186" s="8">
        <v>0.0</v>
      </c>
      <c r="E186" s="1"/>
      <c r="F186" s="1">
        <v>1.0</v>
      </c>
      <c r="G186" s="1"/>
      <c r="H186" s="1"/>
    </row>
    <row r="187">
      <c r="A187" s="1" t="s">
        <v>47</v>
      </c>
      <c r="B187" s="7" t="s">
        <v>51</v>
      </c>
      <c r="C187" s="1" t="s">
        <v>547</v>
      </c>
      <c r="D187" s="8">
        <v>0.0</v>
      </c>
      <c r="E187" s="1"/>
      <c r="F187" s="1">
        <v>1.0</v>
      </c>
      <c r="G187" s="1"/>
      <c r="H187" s="1"/>
    </row>
    <row r="188">
      <c r="A188" s="1" t="s">
        <v>47</v>
      </c>
      <c r="B188" s="7" t="s">
        <v>51</v>
      </c>
      <c r="C188" s="1" t="s">
        <v>548</v>
      </c>
      <c r="D188" s="8">
        <v>1.0</v>
      </c>
      <c r="E188" s="1"/>
      <c r="F188" s="1">
        <v>1.9</v>
      </c>
      <c r="G188" s="1"/>
      <c r="H188" s="1"/>
    </row>
    <row r="189">
      <c r="A189" s="1" t="s">
        <v>47</v>
      </c>
      <c r="B189" s="7" t="s">
        <v>51</v>
      </c>
      <c r="C189" s="1" t="s">
        <v>549</v>
      </c>
      <c r="D189" s="8">
        <v>1.0</v>
      </c>
      <c r="E189" s="1"/>
      <c r="F189" s="1">
        <v>2.5</v>
      </c>
      <c r="G189" s="1"/>
      <c r="H189" s="1"/>
    </row>
    <row r="190">
      <c r="A190" s="1" t="s">
        <v>47</v>
      </c>
      <c r="B190" s="7" t="s">
        <v>51</v>
      </c>
      <c r="C190" s="1" t="s">
        <v>550</v>
      </c>
      <c r="D190" s="8">
        <v>0.0</v>
      </c>
      <c r="E190" s="1"/>
      <c r="F190" s="1">
        <v>1.0</v>
      </c>
      <c r="G190" s="1"/>
      <c r="H190" s="1"/>
    </row>
    <row r="191">
      <c r="A191" s="1" t="s">
        <v>47</v>
      </c>
      <c r="B191" s="7" t="s">
        <v>51</v>
      </c>
      <c r="C191" s="1" t="s">
        <v>551</v>
      </c>
      <c r="D191" s="8">
        <v>0.0</v>
      </c>
      <c r="E191" s="1"/>
      <c r="F191" s="1">
        <v>3.9</v>
      </c>
      <c r="G191" s="1"/>
      <c r="H191" s="1"/>
    </row>
    <row r="192">
      <c r="A192" s="1" t="s">
        <v>47</v>
      </c>
      <c r="B192" s="7" t="s">
        <v>51</v>
      </c>
      <c r="C192" s="1" t="s">
        <v>552</v>
      </c>
      <c r="D192" s="8">
        <v>0.0</v>
      </c>
      <c r="E192" s="1"/>
      <c r="F192" s="1">
        <v>2.7</v>
      </c>
      <c r="G192" s="1"/>
      <c r="H192" s="1"/>
    </row>
    <row r="193">
      <c r="A193" s="1" t="s">
        <v>47</v>
      </c>
      <c r="B193" s="7" t="s">
        <v>51</v>
      </c>
      <c r="C193" s="1" t="s">
        <v>553</v>
      </c>
      <c r="D193" s="8">
        <v>0.0</v>
      </c>
      <c r="E193" s="1"/>
      <c r="F193" s="1">
        <v>5.5</v>
      </c>
      <c r="G193" s="1"/>
      <c r="H193" s="1"/>
    </row>
    <row r="194">
      <c r="A194" s="1" t="s">
        <v>47</v>
      </c>
      <c r="B194" s="7" t="s">
        <v>51</v>
      </c>
      <c r="C194" s="1" t="s">
        <v>554</v>
      </c>
      <c r="D194" s="8">
        <v>0.0</v>
      </c>
      <c r="E194" s="1"/>
      <c r="F194" s="1">
        <v>5.8</v>
      </c>
      <c r="G194" s="1"/>
      <c r="H194" s="1"/>
    </row>
    <row r="195">
      <c r="A195" s="1" t="s">
        <v>47</v>
      </c>
      <c r="B195" s="7" t="s">
        <v>51</v>
      </c>
      <c r="C195" s="1" t="s">
        <v>555</v>
      </c>
      <c r="D195" s="8">
        <v>0.0</v>
      </c>
      <c r="E195" s="1"/>
      <c r="F195" s="1">
        <v>6.1</v>
      </c>
      <c r="G195" s="1"/>
      <c r="H195" s="1"/>
    </row>
    <row r="196">
      <c r="A196" s="1" t="s">
        <v>47</v>
      </c>
      <c r="B196" s="7" t="s">
        <v>51</v>
      </c>
      <c r="C196" s="1" t="s">
        <v>556</v>
      </c>
      <c r="D196" s="8">
        <v>3.0</v>
      </c>
      <c r="E196" s="1"/>
      <c r="F196" s="1">
        <v>1.2</v>
      </c>
      <c r="G196" s="1"/>
      <c r="H196" s="1"/>
    </row>
    <row r="197">
      <c r="A197" s="1" t="s">
        <v>47</v>
      </c>
      <c r="B197" s="7" t="s">
        <v>51</v>
      </c>
      <c r="C197" s="1" t="s">
        <v>557</v>
      </c>
      <c r="D197" s="8">
        <v>3.0</v>
      </c>
      <c r="E197" s="1"/>
      <c r="F197" s="1">
        <v>2.6</v>
      </c>
      <c r="G197" s="1"/>
      <c r="H197" s="1"/>
    </row>
    <row r="198">
      <c r="A198" s="1" t="s">
        <v>47</v>
      </c>
      <c r="B198" s="7" t="s">
        <v>51</v>
      </c>
      <c r="C198" s="1" t="s">
        <v>558</v>
      </c>
      <c r="D198" s="8">
        <v>0.0</v>
      </c>
      <c r="E198" s="1"/>
      <c r="F198" s="1">
        <v>3.9</v>
      </c>
      <c r="G198" s="1"/>
      <c r="H198" s="1"/>
    </row>
    <row r="199">
      <c r="A199" s="1" t="s">
        <v>47</v>
      </c>
      <c r="B199" s="7" t="s">
        <v>51</v>
      </c>
      <c r="C199" s="1" t="s">
        <v>559</v>
      </c>
      <c r="D199" s="8">
        <v>1.0</v>
      </c>
      <c r="E199" s="1"/>
      <c r="F199" s="1">
        <v>7.9</v>
      </c>
      <c r="G199" s="1"/>
      <c r="H199" s="1"/>
    </row>
    <row r="200">
      <c r="A200" s="1" t="s">
        <v>47</v>
      </c>
      <c r="B200" s="7" t="s">
        <v>51</v>
      </c>
      <c r="C200" s="1" t="s">
        <v>560</v>
      </c>
      <c r="D200" s="8">
        <v>0.0</v>
      </c>
      <c r="E200" s="1"/>
      <c r="F200" s="1">
        <v>3.9</v>
      </c>
      <c r="G200" s="1"/>
      <c r="H200" s="1"/>
    </row>
    <row r="201">
      <c r="A201" s="1" t="s">
        <v>47</v>
      </c>
      <c r="B201" s="7" t="s">
        <v>51</v>
      </c>
      <c r="C201" s="1" t="s">
        <v>561</v>
      </c>
      <c r="D201" s="8">
        <v>4.0</v>
      </c>
      <c r="E201" s="1"/>
      <c r="F201" s="1">
        <v>1.2</v>
      </c>
      <c r="G201" s="1"/>
      <c r="H201" s="1"/>
    </row>
    <row r="202">
      <c r="A202" s="1" t="s">
        <v>47</v>
      </c>
      <c r="B202" s="7" t="s">
        <v>51</v>
      </c>
      <c r="C202" s="1" t="s">
        <v>562</v>
      </c>
      <c r="D202" s="8">
        <v>6.0</v>
      </c>
      <c r="E202" s="1"/>
      <c r="F202" s="1">
        <v>1.2</v>
      </c>
      <c r="G202" s="1"/>
      <c r="H202" s="1"/>
    </row>
    <row r="203">
      <c r="A203" s="1" t="s">
        <v>47</v>
      </c>
      <c r="B203" s="7" t="s">
        <v>51</v>
      </c>
      <c r="C203" s="1" t="s">
        <v>563</v>
      </c>
      <c r="D203" s="8">
        <v>0.0</v>
      </c>
      <c r="E203" s="1"/>
      <c r="F203" s="1">
        <v>3.7</v>
      </c>
      <c r="G203" s="1"/>
      <c r="H203" s="1"/>
    </row>
    <row r="204">
      <c r="A204" s="1" t="s">
        <v>47</v>
      </c>
      <c r="B204" s="7" t="s">
        <v>51</v>
      </c>
      <c r="C204" s="1" t="s">
        <v>564</v>
      </c>
      <c r="D204" s="8">
        <v>0.0</v>
      </c>
      <c r="E204" s="1"/>
      <c r="F204" s="1">
        <v>1.7</v>
      </c>
      <c r="G204" s="1"/>
      <c r="H204" s="1"/>
    </row>
    <row r="205">
      <c r="A205" s="1" t="s">
        <v>47</v>
      </c>
      <c r="B205" s="7" t="s">
        <v>51</v>
      </c>
      <c r="C205" s="1" t="s">
        <v>565</v>
      </c>
      <c r="D205" s="8">
        <v>0.0</v>
      </c>
      <c r="E205" s="1"/>
      <c r="F205" s="1">
        <v>1.0</v>
      </c>
      <c r="G205" s="1"/>
      <c r="H205" s="1"/>
    </row>
    <row r="206">
      <c r="A206" s="1" t="s">
        <v>47</v>
      </c>
      <c r="B206" s="7" t="s">
        <v>51</v>
      </c>
      <c r="C206" s="1" t="s">
        <v>566</v>
      </c>
      <c r="D206" s="8">
        <v>0.0</v>
      </c>
      <c r="E206" s="1"/>
      <c r="F206" s="1">
        <v>1.0</v>
      </c>
      <c r="G206" s="1"/>
      <c r="H206" s="1"/>
    </row>
    <row r="207">
      <c r="A207" s="1" t="s">
        <v>47</v>
      </c>
      <c r="B207" s="7" t="s">
        <v>51</v>
      </c>
      <c r="C207" s="1" t="s">
        <v>567</v>
      </c>
      <c r="D207" s="8">
        <v>0.0</v>
      </c>
      <c r="E207" s="1"/>
      <c r="F207" s="1">
        <v>1.2</v>
      </c>
      <c r="G207" s="1"/>
      <c r="H207" s="1"/>
    </row>
    <row r="208">
      <c r="A208" s="1" t="s">
        <v>47</v>
      </c>
      <c r="B208" s="7" t="s">
        <v>51</v>
      </c>
      <c r="C208" s="1" t="s">
        <v>568</v>
      </c>
      <c r="D208" s="8">
        <v>0.0</v>
      </c>
      <c r="E208" s="1"/>
      <c r="F208" s="1">
        <v>1.0</v>
      </c>
      <c r="G208" s="1"/>
      <c r="H208" s="1"/>
    </row>
    <row r="209">
      <c r="A209" s="1" t="s">
        <v>47</v>
      </c>
      <c r="B209" s="7" t="s">
        <v>51</v>
      </c>
      <c r="C209" s="1" t="s">
        <v>569</v>
      </c>
      <c r="D209" s="8">
        <v>2.0</v>
      </c>
      <c r="E209" s="1"/>
      <c r="F209" s="1">
        <v>1.2</v>
      </c>
      <c r="G209" s="1"/>
      <c r="H209" s="1"/>
    </row>
    <row r="210">
      <c r="A210" s="1" t="s">
        <v>47</v>
      </c>
      <c r="B210" s="7" t="s">
        <v>51</v>
      </c>
      <c r="C210" s="1" t="s">
        <v>570</v>
      </c>
      <c r="D210" s="8">
        <v>0.0</v>
      </c>
      <c r="E210" s="1"/>
      <c r="F210" s="1">
        <v>2.0</v>
      </c>
      <c r="G210" s="1"/>
      <c r="H210" s="1"/>
    </row>
    <row r="211">
      <c r="A211" s="1" t="s">
        <v>47</v>
      </c>
      <c r="B211" s="7" t="s">
        <v>51</v>
      </c>
      <c r="C211" s="1" t="s">
        <v>571</v>
      </c>
      <c r="D211" s="8">
        <v>0.0</v>
      </c>
      <c r="E211" s="1"/>
      <c r="F211" s="1">
        <v>1.0</v>
      </c>
      <c r="G211" s="1"/>
      <c r="H211" s="1"/>
    </row>
    <row r="212">
      <c r="A212" s="1" t="s">
        <v>47</v>
      </c>
      <c r="B212" s="7" t="s">
        <v>51</v>
      </c>
      <c r="C212" s="1" t="s">
        <v>572</v>
      </c>
      <c r="D212" s="8">
        <v>0.0</v>
      </c>
      <c r="E212" s="1"/>
      <c r="F212" s="1">
        <v>6.8</v>
      </c>
      <c r="G212" s="1"/>
      <c r="H212" s="1"/>
    </row>
    <row r="213">
      <c r="A213" s="1" t="s">
        <v>47</v>
      </c>
      <c r="B213" s="7" t="s">
        <v>51</v>
      </c>
      <c r="C213" s="1" t="s">
        <v>573</v>
      </c>
      <c r="D213" s="8">
        <v>0.0</v>
      </c>
      <c r="E213" s="1"/>
      <c r="F213" s="1">
        <v>4.2</v>
      </c>
      <c r="G213" s="1"/>
      <c r="H213" s="1"/>
    </row>
    <row r="214">
      <c r="A214" s="1" t="s">
        <v>47</v>
      </c>
      <c r="B214" s="7" t="s">
        <v>51</v>
      </c>
      <c r="C214" s="1" t="s">
        <v>574</v>
      </c>
      <c r="D214" s="8">
        <v>0.0</v>
      </c>
      <c r="E214" s="1"/>
      <c r="F214" s="1">
        <v>2.2</v>
      </c>
      <c r="G214" s="1"/>
      <c r="H214" s="1"/>
    </row>
    <row r="215">
      <c r="A215" s="1" t="s">
        <v>47</v>
      </c>
      <c r="B215" s="7" t="s">
        <v>51</v>
      </c>
      <c r="C215" s="1" t="s">
        <v>575</v>
      </c>
      <c r="D215" s="8">
        <v>0.0</v>
      </c>
      <c r="E215" s="1"/>
      <c r="F215" s="1">
        <v>1.2</v>
      </c>
      <c r="G215" s="1"/>
      <c r="H215" s="1"/>
    </row>
    <row r="216">
      <c r="A216" s="1" t="s">
        <v>47</v>
      </c>
      <c r="B216" s="7" t="s">
        <v>51</v>
      </c>
      <c r="C216" s="1" t="s">
        <v>576</v>
      </c>
      <c r="D216" s="8">
        <v>0.0</v>
      </c>
      <c r="E216" s="1"/>
      <c r="F216" s="1">
        <v>7.1</v>
      </c>
      <c r="G216" s="1"/>
      <c r="H216" s="1"/>
    </row>
    <row r="217">
      <c r="A217" s="1" t="s">
        <v>47</v>
      </c>
      <c r="B217" s="7" t="s">
        <v>51</v>
      </c>
      <c r="C217" s="1" t="s">
        <v>577</v>
      </c>
      <c r="D217" s="8">
        <v>0.0</v>
      </c>
      <c r="E217" s="1"/>
      <c r="F217" s="1">
        <v>3.0</v>
      </c>
      <c r="G217" s="1"/>
      <c r="H217" s="1"/>
    </row>
    <row r="218">
      <c r="A218" s="1" t="s">
        <v>47</v>
      </c>
      <c r="B218" s="7" t="s">
        <v>51</v>
      </c>
      <c r="C218" s="1" t="s">
        <v>578</v>
      </c>
      <c r="D218" s="8">
        <v>0.0</v>
      </c>
      <c r="E218" s="1"/>
      <c r="F218" s="1">
        <v>2.9</v>
      </c>
      <c r="G218" s="1"/>
      <c r="H218" s="1"/>
    </row>
    <row r="219">
      <c r="A219" s="1" t="s">
        <v>47</v>
      </c>
      <c r="B219" s="7" t="s">
        <v>51</v>
      </c>
      <c r="C219" s="1" t="s">
        <v>579</v>
      </c>
      <c r="D219" s="8">
        <v>0.0</v>
      </c>
      <c r="E219" s="1"/>
      <c r="F219" s="1">
        <v>7.5</v>
      </c>
      <c r="G219" s="1"/>
      <c r="H219" s="1"/>
    </row>
    <row r="220">
      <c r="A220" s="1" t="s">
        <v>47</v>
      </c>
      <c r="B220" s="7" t="s">
        <v>51</v>
      </c>
      <c r="C220" s="1" t="s">
        <v>580</v>
      </c>
      <c r="D220" s="8">
        <v>0.0</v>
      </c>
      <c r="E220" s="1"/>
      <c r="F220" s="1">
        <v>2.2</v>
      </c>
      <c r="G220" s="1"/>
      <c r="H220" s="1"/>
    </row>
    <row r="221">
      <c r="A221" s="1" t="s">
        <v>47</v>
      </c>
      <c r="B221" s="7" t="s">
        <v>51</v>
      </c>
      <c r="C221" s="1" t="s">
        <v>581</v>
      </c>
      <c r="D221" s="8">
        <v>0.0</v>
      </c>
      <c r="E221" s="1"/>
      <c r="F221" s="1">
        <v>7.5</v>
      </c>
      <c r="G221" s="1"/>
      <c r="H221" s="1"/>
    </row>
    <row r="222">
      <c r="A222" s="1" t="s">
        <v>47</v>
      </c>
      <c r="B222" s="7" t="s">
        <v>51</v>
      </c>
      <c r="C222" s="1" t="s">
        <v>582</v>
      </c>
      <c r="D222" s="8">
        <v>0.0</v>
      </c>
      <c r="E222" s="1"/>
      <c r="F222" s="1">
        <v>5.4</v>
      </c>
      <c r="G222" s="1"/>
      <c r="H222" s="1"/>
    </row>
    <row r="223">
      <c r="A223" s="1" t="s">
        <v>47</v>
      </c>
      <c r="B223" s="7" t="s">
        <v>51</v>
      </c>
      <c r="C223" s="1" t="s">
        <v>583</v>
      </c>
      <c r="D223" s="8">
        <v>0.0</v>
      </c>
      <c r="E223" s="1"/>
      <c r="F223" s="1">
        <v>2.9</v>
      </c>
      <c r="G223" s="1"/>
      <c r="H223" s="1"/>
    </row>
    <row r="224">
      <c r="A224" s="1" t="s">
        <v>47</v>
      </c>
      <c r="B224" s="7" t="s">
        <v>52</v>
      </c>
      <c r="C224" s="1" t="s">
        <v>584</v>
      </c>
      <c r="D224" s="8">
        <v>17.0</v>
      </c>
      <c r="E224" s="1"/>
      <c r="F224" s="1">
        <v>1.1</v>
      </c>
      <c r="G224" s="1"/>
      <c r="H224" s="1"/>
    </row>
    <row r="225">
      <c r="A225" s="1" t="s">
        <v>47</v>
      </c>
      <c r="B225" s="7" t="s">
        <v>52</v>
      </c>
      <c r="C225" s="1" t="s">
        <v>585</v>
      </c>
      <c r="D225" s="8">
        <v>1.0</v>
      </c>
      <c r="E225" s="1"/>
      <c r="F225" s="1">
        <v>3.5</v>
      </c>
      <c r="G225" s="1"/>
      <c r="H225" s="1"/>
    </row>
    <row r="226">
      <c r="A226" s="1" t="s">
        <v>47</v>
      </c>
      <c r="B226" s="7" t="s">
        <v>52</v>
      </c>
      <c r="C226" s="1" t="s">
        <v>586</v>
      </c>
      <c r="D226" s="8">
        <v>15.0</v>
      </c>
      <c r="E226" s="1"/>
      <c r="F226" s="1">
        <v>2.4</v>
      </c>
      <c r="G226" s="1"/>
      <c r="H226" s="1"/>
    </row>
    <row r="227">
      <c r="A227" s="1" t="s">
        <v>47</v>
      </c>
      <c r="B227" s="7" t="s">
        <v>52</v>
      </c>
      <c r="C227" s="1" t="s">
        <v>587</v>
      </c>
      <c r="D227" s="8">
        <v>1.0</v>
      </c>
      <c r="E227" s="1"/>
      <c r="F227" s="1">
        <v>5.1</v>
      </c>
      <c r="G227" s="1"/>
      <c r="H227" s="1"/>
    </row>
    <row r="228">
      <c r="A228" s="1" t="s">
        <v>47</v>
      </c>
      <c r="B228" s="7" t="s">
        <v>52</v>
      </c>
      <c r="C228" s="1" t="s">
        <v>588</v>
      </c>
      <c r="D228" s="8">
        <v>0.0</v>
      </c>
      <c r="E228" s="1"/>
      <c r="F228" s="1">
        <v>1.1</v>
      </c>
      <c r="G228" s="1"/>
      <c r="H228" s="1"/>
    </row>
    <row r="229">
      <c r="A229" s="1" t="s">
        <v>47</v>
      </c>
      <c r="B229" s="7" t="s">
        <v>52</v>
      </c>
      <c r="C229" s="1" t="s">
        <v>589</v>
      </c>
      <c r="D229" s="8">
        <v>5.0</v>
      </c>
      <c r="E229" s="1"/>
      <c r="F229" s="1">
        <v>2.1</v>
      </c>
      <c r="G229" s="1"/>
      <c r="H229" s="1"/>
    </row>
    <row r="230">
      <c r="A230" s="1" t="s">
        <v>47</v>
      </c>
      <c r="B230" s="7" t="s">
        <v>52</v>
      </c>
      <c r="C230" s="1" t="s">
        <v>590</v>
      </c>
      <c r="D230" s="8">
        <v>1.0</v>
      </c>
      <c r="E230" s="1"/>
      <c r="F230" s="1">
        <v>1.2</v>
      </c>
      <c r="G230" s="1"/>
      <c r="H230" s="1"/>
    </row>
    <row r="231">
      <c r="A231" s="1" t="s">
        <v>47</v>
      </c>
      <c r="B231" s="7" t="s">
        <v>52</v>
      </c>
      <c r="C231" s="1" t="s">
        <v>591</v>
      </c>
      <c r="D231" s="8">
        <v>1.0</v>
      </c>
      <c r="E231" s="1"/>
      <c r="F231" s="1">
        <v>1.9</v>
      </c>
      <c r="G231" s="1"/>
      <c r="H231" s="1"/>
    </row>
    <row r="232">
      <c r="A232" s="1" t="s">
        <v>47</v>
      </c>
      <c r="B232" s="7" t="s">
        <v>52</v>
      </c>
      <c r="C232" s="1" t="s">
        <v>592</v>
      </c>
      <c r="D232" s="8">
        <v>0.0</v>
      </c>
      <c r="E232" s="1"/>
      <c r="F232" s="1">
        <v>1.5</v>
      </c>
      <c r="G232" s="1"/>
      <c r="H232" s="1"/>
    </row>
    <row r="233">
      <c r="A233" s="1" t="s">
        <v>47</v>
      </c>
      <c r="B233" s="7" t="s">
        <v>52</v>
      </c>
      <c r="C233" s="1" t="s">
        <v>593</v>
      </c>
      <c r="D233" s="8">
        <v>1.0</v>
      </c>
      <c r="E233" s="1"/>
      <c r="F233" s="1">
        <v>1.3</v>
      </c>
      <c r="G233" s="1"/>
      <c r="H233" s="1"/>
    </row>
    <row r="234">
      <c r="A234" s="1" t="s">
        <v>47</v>
      </c>
      <c r="B234" s="7" t="s">
        <v>52</v>
      </c>
      <c r="C234" s="1" t="s">
        <v>594</v>
      </c>
      <c r="D234" s="8">
        <v>1.0</v>
      </c>
      <c r="E234" s="1"/>
      <c r="F234" s="1">
        <v>6.1</v>
      </c>
      <c r="G234" s="1"/>
      <c r="H234" s="1"/>
    </row>
    <row r="235">
      <c r="A235" s="1" t="s">
        <v>47</v>
      </c>
      <c r="B235" s="7" t="s">
        <v>52</v>
      </c>
      <c r="C235" s="1" t="s">
        <v>595</v>
      </c>
      <c r="D235" s="8">
        <v>2.0</v>
      </c>
      <c r="E235" s="1"/>
      <c r="F235" s="1">
        <v>1.1</v>
      </c>
      <c r="G235" s="1"/>
      <c r="H235" s="1"/>
    </row>
    <row r="236">
      <c r="A236" s="1" t="s">
        <v>47</v>
      </c>
      <c r="B236" s="7" t="s">
        <v>52</v>
      </c>
      <c r="C236" s="1" t="s">
        <v>596</v>
      </c>
      <c r="D236" s="8">
        <v>1.0</v>
      </c>
      <c r="E236" s="1"/>
      <c r="F236" s="1">
        <v>1.1</v>
      </c>
      <c r="G236" s="1"/>
      <c r="H236" s="1"/>
    </row>
    <row r="237">
      <c r="A237" s="1" t="s">
        <v>47</v>
      </c>
      <c r="B237" s="7" t="s">
        <v>52</v>
      </c>
      <c r="C237" s="1" t="s">
        <v>597</v>
      </c>
      <c r="D237" s="8">
        <v>0.0</v>
      </c>
      <c r="E237" s="1"/>
      <c r="F237" s="1">
        <v>2.8</v>
      </c>
      <c r="G237" s="1"/>
      <c r="H237" s="1"/>
    </row>
    <row r="238">
      <c r="A238" s="1" t="s">
        <v>47</v>
      </c>
      <c r="B238" s="7" t="s">
        <v>52</v>
      </c>
      <c r="C238" s="1" t="s">
        <v>598</v>
      </c>
      <c r="D238" s="8">
        <v>2.0</v>
      </c>
      <c r="E238" s="1"/>
      <c r="F238" s="1">
        <v>1.8</v>
      </c>
      <c r="G238" s="1"/>
      <c r="H238" s="1"/>
    </row>
    <row r="239">
      <c r="A239" s="1" t="s">
        <v>47</v>
      </c>
      <c r="B239" s="7" t="s">
        <v>52</v>
      </c>
      <c r="C239" s="1" t="s">
        <v>599</v>
      </c>
      <c r="D239" s="8">
        <v>1.0</v>
      </c>
      <c r="E239" s="1"/>
      <c r="F239" s="1">
        <v>5.1</v>
      </c>
      <c r="G239" s="1"/>
      <c r="H239" s="1"/>
    </row>
    <row r="240">
      <c r="A240" s="1" t="s">
        <v>47</v>
      </c>
      <c r="B240" s="7" t="s">
        <v>52</v>
      </c>
      <c r="C240" s="1" t="s">
        <v>600</v>
      </c>
      <c r="D240" s="8">
        <v>1.0</v>
      </c>
      <c r="E240" s="1"/>
      <c r="F240" s="1">
        <v>4.9</v>
      </c>
      <c r="G240" s="1"/>
      <c r="H240" s="1"/>
    </row>
    <row r="241">
      <c r="A241" s="1" t="s">
        <v>47</v>
      </c>
      <c r="B241" s="7" t="s">
        <v>52</v>
      </c>
      <c r="C241" s="1" t="s">
        <v>601</v>
      </c>
      <c r="D241" s="8">
        <v>2.0</v>
      </c>
      <c r="E241" s="1"/>
      <c r="F241" s="1">
        <v>4.9</v>
      </c>
      <c r="G241" s="1"/>
      <c r="H241" s="1"/>
    </row>
    <row r="242">
      <c r="A242" s="1" t="s">
        <v>47</v>
      </c>
      <c r="B242" s="7" t="s">
        <v>52</v>
      </c>
      <c r="C242" s="1" t="s">
        <v>602</v>
      </c>
      <c r="D242" s="8">
        <v>1.0</v>
      </c>
      <c r="E242" s="1"/>
      <c r="F242" s="1">
        <v>1.2</v>
      </c>
      <c r="G242" s="1"/>
      <c r="H242" s="1"/>
    </row>
    <row r="243">
      <c r="A243" s="1" t="s">
        <v>47</v>
      </c>
      <c r="B243" s="7" t="s">
        <v>52</v>
      </c>
      <c r="C243" s="1" t="s">
        <v>603</v>
      </c>
      <c r="D243" s="8">
        <v>1.0</v>
      </c>
      <c r="E243" s="1"/>
      <c r="F243" s="1">
        <v>4.7</v>
      </c>
      <c r="G243" s="1"/>
      <c r="H243" s="1"/>
    </row>
    <row r="244">
      <c r="A244" s="1" t="s">
        <v>47</v>
      </c>
      <c r="B244" s="7" t="s">
        <v>52</v>
      </c>
      <c r="C244" s="1" t="s">
        <v>604</v>
      </c>
      <c r="D244" s="8">
        <v>1.0</v>
      </c>
      <c r="E244" s="1"/>
      <c r="F244" s="1">
        <v>2.2</v>
      </c>
      <c r="G244" s="1"/>
      <c r="H244" s="1"/>
    </row>
    <row r="245">
      <c r="A245" s="1" t="s">
        <v>47</v>
      </c>
      <c r="B245" s="7" t="s">
        <v>52</v>
      </c>
      <c r="C245" s="1" t="s">
        <v>605</v>
      </c>
      <c r="D245" s="8">
        <v>3.0</v>
      </c>
      <c r="E245" s="1"/>
      <c r="F245" s="1">
        <v>4.4</v>
      </c>
      <c r="G245" s="1"/>
      <c r="H245" s="1"/>
    </row>
    <row r="246">
      <c r="A246" s="1" t="s">
        <v>47</v>
      </c>
      <c r="B246" s="7" t="s">
        <v>52</v>
      </c>
      <c r="C246" s="1" t="s">
        <v>606</v>
      </c>
      <c r="D246" s="8">
        <v>2.0</v>
      </c>
      <c r="E246" s="1"/>
      <c r="F246" s="1">
        <v>3.9</v>
      </c>
      <c r="G246" s="1"/>
      <c r="H246" s="1"/>
    </row>
    <row r="247">
      <c r="A247" s="1" t="s">
        <v>47</v>
      </c>
      <c r="B247" s="7" t="s">
        <v>52</v>
      </c>
      <c r="C247" s="1" t="s">
        <v>607</v>
      </c>
      <c r="D247" s="8">
        <v>0.0</v>
      </c>
      <c r="E247" s="1"/>
      <c r="F247" s="1">
        <v>1.3</v>
      </c>
      <c r="G247" s="1"/>
      <c r="H247" s="1"/>
    </row>
    <row r="248">
      <c r="A248" s="1" t="s">
        <v>47</v>
      </c>
      <c r="B248" s="7" t="s">
        <v>52</v>
      </c>
      <c r="C248" s="1" t="s">
        <v>608</v>
      </c>
      <c r="D248" s="8">
        <v>0.0</v>
      </c>
      <c r="E248" s="1"/>
      <c r="F248" s="1">
        <v>9.3</v>
      </c>
      <c r="G248" s="1"/>
      <c r="H248" s="1"/>
    </row>
    <row r="249">
      <c r="A249" s="1" t="s">
        <v>47</v>
      </c>
      <c r="B249" s="7" t="s">
        <v>52</v>
      </c>
      <c r="C249" s="1" t="s">
        <v>609</v>
      </c>
      <c r="D249" s="8">
        <v>2.0</v>
      </c>
      <c r="E249" s="1"/>
      <c r="F249" s="1">
        <v>1.7</v>
      </c>
      <c r="G249" s="1"/>
      <c r="H249" s="1"/>
    </row>
    <row r="250">
      <c r="A250" s="1" t="s">
        <v>47</v>
      </c>
      <c r="B250" s="7" t="s">
        <v>52</v>
      </c>
      <c r="C250" s="1" t="s">
        <v>610</v>
      </c>
      <c r="D250" s="8">
        <v>2.0</v>
      </c>
      <c r="E250" s="1"/>
      <c r="F250" s="1">
        <v>4.4</v>
      </c>
      <c r="G250" s="1"/>
      <c r="H250" s="1"/>
    </row>
    <row r="251">
      <c r="A251" s="1" t="s">
        <v>47</v>
      </c>
      <c r="B251" s="7" t="s">
        <v>52</v>
      </c>
      <c r="C251" s="1" t="s">
        <v>611</v>
      </c>
      <c r="D251" s="8">
        <v>0.0</v>
      </c>
      <c r="E251" s="1"/>
      <c r="F251" s="1">
        <v>5.0</v>
      </c>
      <c r="G251" s="1"/>
      <c r="H251" s="1"/>
    </row>
    <row r="252">
      <c r="A252" s="1" t="s">
        <v>47</v>
      </c>
      <c r="B252" s="7" t="s">
        <v>52</v>
      </c>
      <c r="C252" s="1" t="s">
        <v>612</v>
      </c>
      <c r="D252" s="8">
        <v>1.0</v>
      </c>
      <c r="E252" s="1"/>
      <c r="F252" s="1">
        <v>1.0</v>
      </c>
      <c r="G252" s="1"/>
      <c r="H252" s="1"/>
    </row>
    <row r="253">
      <c r="A253" s="1" t="s">
        <v>47</v>
      </c>
      <c r="B253" s="7" t="s">
        <v>52</v>
      </c>
      <c r="C253" s="1" t="s">
        <v>613</v>
      </c>
      <c r="D253" s="8">
        <v>0.0</v>
      </c>
      <c r="E253" s="1"/>
      <c r="F253" s="1">
        <v>3.5</v>
      </c>
      <c r="G253" s="1"/>
      <c r="H253" s="1"/>
    </row>
    <row r="254">
      <c r="A254" s="1" t="s">
        <v>47</v>
      </c>
      <c r="B254" s="7" t="s">
        <v>52</v>
      </c>
      <c r="C254" s="1" t="s">
        <v>614</v>
      </c>
      <c r="D254" s="8">
        <v>0.0</v>
      </c>
      <c r="E254" s="1"/>
      <c r="F254" s="1">
        <v>1.8</v>
      </c>
      <c r="G254" s="1"/>
      <c r="H254" s="1"/>
    </row>
    <row r="255">
      <c r="A255" s="1" t="s">
        <v>47</v>
      </c>
      <c r="B255" s="7" t="s">
        <v>52</v>
      </c>
      <c r="C255" s="1" t="s">
        <v>615</v>
      </c>
      <c r="D255" s="8">
        <v>0.0</v>
      </c>
      <c r="E255" s="1"/>
      <c r="F255" s="1">
        <v>1.0</v>
      </c>
      <c r="G255" s="1"/>
      <c r="H255" s="1"/>
    </row>
    <row r="256">
      <c r="A256" s="1" t="s">
        <v>47</v>
      </c>
      <c r="B256" s="7" t="s">
        <v>52</v>
      </c>
      <c r="C256" s="1" t="s">
        <v>616</v>
      </c>
      <c r="D256" s="8">
        <v>0.0</v>
      </c>
      <c r="E256" s="1"/>
      <c r="F256" s="1">
        <v>1.1</v>
      </c>
      <c r="G256" s="1"/>
      <c r="H256" s="1"/>
    </row>
    <row r="257">
      <c r="A257" s="1" t="s">
        <v>47</v>
      </c>
      <c r="B257" s="7" t="s">
        <v>52</v>
      </c>
      <c r="C257" s="1" t="s">
        <v>617</v>
      </c>
      <c r="D257" s="8">
        <v>1.0</v>
      </c>
      <c r="E257" s="1"/>
      <c r="F257" s="1">
        <v>1.3</v>
      </c>
      <c r="G257" s="1"/>
      <c r="H257" s="1"/>
    </row>
    <row r="258">
      <c r="A258" s="1" t="s">
        <v>47</v>
      </c>
      <c r="B258" s="7" t="s">
        <v>52</v>
      </c>
      <c r="C258" s="1" t="s">
        <v>618</v>
      </c>
      <c r="D258" s="8">
        <v>1.0</v>
      </c>
      <c r="E258" s="1"/>
      <c r="F258" s="1">
        <v>1.5</v>
      </c>
      <c r="G258" s="1"/>
      <c r="H258" s="1"/>
    </row>
    <row r="259">
      <c r="A259" s="1" t="s">
        <v>47</v>
      </c>
      <c r="B259" s="7" t="s">
        <v>52</v>
      </c>
      <c r="C259" s="1" t="s">
        <v>619</v>
      </c>
      <c r="D259" s="8">
        <v>6.0</v>
      </c>
      <c r="E259" s="1"/>
      <c r="F259" s="1">
        <v>1.2</v>
      </c>
      <c r="G259" s="1"/>
      <c r="H259" s="1"/>
    </row>
    <row r="260">
      <c r="A260" s="1" t="s">
        <v>47</v>
      </c>
      <c r="B260" s="7" t="s">
        <v>52</v>
      </c>
      <c r="C260" s="1" t="s">
        <v>620</v>
      </c>
      <c r="D260" s="8">
        <v>0.0</v>
      </c>
      <c r="E260" s="1"/>
      <c r="F260" s="1">
        <v>2.4</v>
      </c>
      <c r="G260" s="1"/>
      <c r="H260" s="1"/>
    </row>
    <row r="261">
      <c r="A261" s="1" t="s">
        <v>47</v>
      </c>
      <c r="B261" s="7" t="s">
        <v>52</v>
      </c>
      <c r="C261" s="1" t="s">
        <v>621</v>
      </c>
      <c r="D261" s="8">
        <v>1.0</v>
      </c>
      <c r="E261" s="1"/>
      <c r="F261" s="1">
        <v>1.5</v>
      </c>
      <c r="G261" s="1"/>
      <c r="H261" s="1"/>
    </row>
    <row r="262">
      <c r="A262" s="1" t="s">
        <v>47</v>
      </c>
      <c r="B262" s="7" t="s">
        <v>52</v>
      </c>
      <c r="C262" s="1" t="s">
        <v>622</v>
      </c>
      <c r="D262" s="8">
        <v>0.0</v>
      </c>
      <c r="E262" s="1"/>
      <c r="F262" s="1">
        <v>4.5</v>
      </c>
      <c r="G262" s="1"/>
      <c r="H262" s="1"/>
    </row>
    <row r="263">
      <c r="A263" s="1" t="s">
        <v>47</v>
      </c>
      <c r="B263" s="7" t="s">
        <v>52</v>
      </c>
      <c r="C263" s="1" t="s">
        <v>623</v>
      </c>
      <c r="D263" s="8">
        <v>4.0</v>
      </c>
      <c r="E263" s="1"/>
      <c r="F263" s="1">
        <v>1.2</v>
      </c>
      <c r="G263" s="1"/>
      <c r="H263" s="1"/>
    </row>
    <row r="264">
      <c r="A264" s="1" t="s">
        <v>47</v>
      </c>
      <c r="B264" s="7" t="s">
        <v>52</v>
      </c>
      <c r="C264" s="1" t="s">
        <v>624</v>
      </c>
      <c r="D264" s="8">
        <v>6.0</v>
      </c>
      <c r="E264" s="1"/>
      <c r="F264" s="1">
        <v>4.4</v>
      </c>
      <c r="G264" s="1"/>
      <c r="H264" s="1"/>
    </row>
    <row r="265">
      <c r="A265" s="1" t="s">
        <v>47</v>
      </c>
      <c r="B265" s="7" t="s">
        <v>52</v>
      </c>
      <c r="C265" s="1" t="s">
        <v>625</v>
      </c>
      <c r="D265" s="8">
        <v>0.0</v>
      </c>
      <c r="E265" s="1"/>
      <c r="F265" s="1">
        <v>1.6</v>
      </c>
      <c r="G265" s="1"/>
      <c r="H265" s="1"/>
    </row>
    <row r="266">
      <c r="A266" s="1" t="s">
        <v>47</v>
      </c>
      <c r="B266" s="7" t="s">
        <v>52</v>
      </c>
      <c r="C266" s="1" t="s">
        <v>626</v>
      </c>
      <c r="D266" s="8">
        <v>0.0</v>
      </c>
      <c r="E266" s="1"/>
      <c r="F266" s="1">
        <v>1.2</v>
      </c>
      <c r="G266" s="1"/>
      <c r="H266" s="1"/>
    </row>
    <row r="267">
      <c r="A267" s="1" t="s">
        <v>47</v>
      </c>
      <c r="B267" s="7" t="s">
        <v>52</v>
      </c>
      <c r="C267" s="1" t="s">
        <v>627</v>
      </c>
      <c r="D267" s="8">
        <v>0.0</v>
      </c>
      <c r="E267" s="1"/>
      <c r="F267" s="1">
        <v>4.2</v>
      </c>
      <c r="G267" s="1"/>
      <c r="H267" s="1"/>
    </row>
    <row r="268">
      <c r="A268" s="1" t="s">
        <v>47</v>
      </c>
      <c r="B268" s="7" t="s">
        <v>52</v>
      </c>
      <c r="C268" s="1" t="s">
        <v>628</v>
      </c>
      <c r="D268" s="8">
        <v>0.0</v>
      </c>
      <c r="E268" s="1"/>
      <c r="F268" s="1">
        <v>1.1</v>
      </c>
      <c r="G268" s="1"/>
      <c r="H268" s="1"/>
    </row>
    <row r="269">
      <c r="A269" s="1" t="s">
        <v>47</v>
      </c>
      <c r="B269" s="7" t="s">
        <v>52</v>
      </c>
      <c r="C269" s="1" t="s">
        <v>629</v>
      </c>
      <c r="D269" s="8">
        <v>1.0</v>
      </c>
      <c r="E269" s="1"/>
      <c r="F269" s="1">
        <v>4.6</v>
      </c>
      <c r="G269" s="1"/>
      <c r="H269" s="1"/>
    </row>
    <row r="270">
      <c r="A270" s="1" t="s">
        <v>47</v>
      </c>
      <c r="B270" s="7" t="s">
        <v>52</v>
      </c>
      <c r="C270" s="1" t="s">
        <v>630</v>
      </c>
      <c r="D270" s="8">
        <v>0.0</v>
      </c>
      <c r="E270" s="1"/>
      <c r="F270" s="1">
        <v>1.1</v>
      </c>
      <c r="G270" s="1"/>
      <c r="H270" s="1"/>
    </row>
    <row r="271">
      <c r="A271" s="1" t="s">
        <v>47</v>
      </c>
      <c r="B271" s="7" t="s">
        <v>52</v>
      </c>
      <c r="C271" s="1" t="s">
        <v>631</v>
      </c>
      <c r="D271" s="8">
        <v>0.0</v>
      </c>
      <c r="E271" s="1"/>
      <c r="F271" s="1">
        <v>4.3</v>
      </c>
      <c r="G271" s="1"/>
      <c r="H271" s="1"/>
    </row>
    <row r="272">
      <c r="A272" s="1" t="s">
        <v>47</v>
      </c>
      <c r="B272" s="7" t="s">
        <v>52</v>
      </c>
      <c r="C272" s="1" t="s">
        <v>632</v>
      </c>
      <c r="D272" s="8">
        <v>1.0</v>
      </c>
      <c r="E272" s="1"/>
      <c r="F272" s="1">
        <v>1.7</v>
      </c>
      <c r="G272" s="1"/>
      <c r="H272" s="1"/>
    </row>
    <row r="273">
      <c r="A273" s="1" t="s">
        <v>47</v>
      </c>
      <c r="B273" s="7" t="s">
        <v>52</v>
      </c>
      <c r="C273" s="1" t="s">
        <v>633</v>
      </c>
      <c r="D273" s="8">
        <v>0.0</v>
      </c>
      <c r="E273" s="1"/>
      <c r="F273" s="1">
        <v>8.9</v>
      </c>
      <c r="G273" s="1"/>
      <c r="H273" s="1"/>
    </row>
    <row r="274">
      <c r="A274" s="1" t="s">
        <v>47</v>
      </c>
      <c r="B274" s="7" t="s">
        <v>53</v>
      </c>
      <c r="C274" s="1" t="s">
        <v>634</v>
      </c>
      <c r="D274" s="8">
        <v>7.0</v>
      </c>
      <c r="E274" s="1"/>
      <c r="F274" s="1">
        <v>2.2</v>
      </c>
      <c r="G274" s="1"/>
      <c r="H274" s="1"/>
    </row>
    <row r="275">
      <c r="A275" s="1" t="s">
        <v>47</v>
      </c>
      <c r="B275" s="7" t="s">
        <v>53</v>
      </c>
      <c r="C275" s="1" t="s">
        <v>635</v>
      </c>
      <c r="D275" s="8">
        <v>4.0</v>
      </c>
      <c r="E275" s="1"/>
      <c r="F275" s="1">
        <v>2.3</v>
      </c>
      <c r="G275" s="1"/>
      <c r="H275" s="1"/>
    </row>
    <row r="276">
      <c r="A276" s="1" t="s">
        <v>47</v>
      </c>
      <c r="B276" s="7" t="s">
        <v>53</v>
      </c>
      <c r="C276" s="1" t="s">
        <v>636</v>
      </c>
      <c r="D276" s="8">
        <v>0.0</v>
      </c>
      <c r="E276" s="1"/>
      <c r="F276" s="1">
        <v>2.2</v>
      </c>
      <c r="G276" s="1"/>
      <c r="H276" s="1"/>
    </row>
    <row r="277">
      <c r="A277" s="1" t="s">
        <v>47</v>
      </c>
      <c r="B277" s="7" t="s">
        <v>53</v>
      </c>
      <c r="C277" s="1" t="s">
        <v>637</v>
      </c>
      <c r="D277" s="8">
        <v>3.0</v>
      </c>
      <c r="E277" s="1"/>
      <c r="F277" s="1">
        <v>5.5</v>
      </c>
      <c r="G277" s="1"/>
      <c r="H277" s="1"/>
    </row>
    <row r="278">
      <c r="A278" s="1" t="s">
        <v>47</v>
      </c>
      <c r="B278" s="7" t="s">
        <v>53</v>
      </c>
      <c r="C278" s="1" t="s">
        <v>638</v>
      </c>
      <c r="D278" s="8">
        <v>2.0</v>
      </c>
      <c r="E278" s="1"/>
      <c r="F278" s="1">
        <v>2.3</v>
      </c>
      <c r="G278" s="1"/>
      <c r="H278" s="1"/>
    </row>
    <row r="279">
      <c r="A279" s="1" t="s">
        <v>47</v>
      </c>
      <c r="B279" s="7" t="s">
        <v>53</v>
      </c>
      <c r="C279" s="1" t="s">
        <v>639</v>
      </c>
      <c r="D279" s="8">
        <v>0.0</v>
      </c>
      <c r="E279" s="1"/>
      <c r="F279" s="1">
        <v>1.6</v>
      </c>
      <c r="G279" s="1"/>
      <c r="H279" s="1"/>
    </row>
    <row r="280">
      <c r="A280" s="1" t="s">
        <v>47</v>
      </c>
      <c r="B280" s="7" t="s">
        <v>53</v>
      </c>
      <c r="C280" s="1" t="s">
        <v>640</v>
      </c>
      <c r="D280" s="8">
        <v>0.0</v>
      </c>
      <c r="E280" s="1"/>
      <c r="F280" s="1">
        <v>1.3</v>
      </c>
      <c r="G280" s="1"/>
      <c r="H280" s="1"/>
    </row>
    <row r="281">
      <c r="A281" s="1" t="s">
        <v>47</v>
      </c>
      <c r="B281" s="7" t="s">
        <v>53</v>
      </c>
      <c r="C281" s="1" t="s">
        <v>641</v>
      </c>
      <c r="D281" s="8">
        <v>3.0</v>
      </c>
      <c r="E281" s="1"/>
      <c r="F281" s="1">
        <v>5.3</v>
      </c>
      <c r="G281" s="1"/>
      <c r="H281" s="1"/>
    </row>
    <row r="282">
      <c r="A282" s="1" t="s">
        <v>47</v>
      </c>
      <c r="B282" s="7" t="s">
        <v>53</v>
      </c>
      <c r="C282" s="1" t="s">
        <v>642</v>
      </c>
      <c r="D282" s="8">
        <v>1.0</v>
      </c>
      <c r="E282" s="1"/>
      <c r="F282" s="1">
        <v>1.3</v>
      </c>
      <c r="G282" s="1"/>
      <c r="H282" s="1"/>
    </row>
    <row r="283">
      <c r="A283" s="1" t="s">
        <v>47</v>
      </c>
      <c r="B283" s="7" t="s">
        <v>53</v>
      </c>
      <c r="C283" s="1" t="s">
        <v>643</v>
      </c>
      <c r="D283" s="8">
        <v>5.0</v>
      </c>
      <c r="E283" s="1"/>
      <c r="F283" s="1">
        <v>1.3</v>
      </c>
      <c r="G283" s="1"/>
      <c r="H283" s="1"/>
    </row>
    <row r="284">
      <c r="A284" s="1" t="s">
        <v>47</v>
      </c>
      <c r="B284" s="7" t="s">
        <v>53</v>
      </c>
      <c r="C284" s="1" t="s">
        <v>644</v>
      </c>
      <c r="D284" s="8">
        <v>1.0</v>
      </c>
      <c r="E284" s="1"/>
      <c r="F284" s="1">
        <v>2.3</v>
      </c>
      <c r="G284" s="1"/>
      <c r="H284" s="1"/>
    </row>
    <row r="285">
      <c r="A285" s="1" t="s">
        <v>47</v>
      </c>
      <c r="B285" s="7" t="s">
        <v>53</v>
      </c>
      <c r="C285" s="1" t="s">
        <v>645</v>
      </c>
      <c r="D285" s="8">
        <v>1.0</v>
      </c>
      <c r="E285" s="1"/>
      <c r="F285" s="1">
        <v>1.2</v>
      </c>
      <c r="G285" s="1"/>
      <c r="H285" s="1"/>
    </row>
    <row r="286">
      <c r="A286" s="1" t="s">
        <v>47</v>
      </c>
      <c r="B286" s="7" t="s">
        <v>53</v>
      </c>
      <c r="C286" s="1" t="s">
        <v>646</v>
      </c>
      <c r="D286" s="8">
        <v>5.0</v>
      </c>
      <c r="E286" s="1"/>
      <c r="F286" s="1">
        <v>1.7</v>
      </c>
      <c r="G286" s="1"/>
      <c r="H286" s="1"/>
    </row>
    <row r="287">
      <c r="A287" s="1" t="s">
        <v>47</v>
      </c>
      <c r="B287" s="7" t="s">
        <v>53</v>
      </c>
      <c r="C287" s="1" t="s">
        <v>647</v>
      </c>
      <c r="D287" s="8">
        <v>2.0</v>
      </c>
      <c r="E287" s="1"/>
      <c r="F287" s="1">
        <v>2.1</v>
      </c>
      <c r="G287" s="1"/>
      <c r="H287" s="1"/>
    </row>
    <row r="288">
      <c r="A288" s="1" t="s">
        <v>47</v>
      </c>
      <c r="B288" s="7" t="s">
        <v>53</v>
      </c>
      <c r="C288" s="1" t="s">
        <v>648</v>
      </c>
      <c r="D288" s="8">
        <v>2.0</v>
      </c>
      <c r="E288" s="1"/>
      <c r="F288" s="1">
        <v>4.1</v>
      </c>
      <c r="G288" s="1"/>
      <c r="H288" s="1"/>
    </row>
    <row r="289">
      <c r="A289" s="1" t="s">
        <v>47</v>
      </c>
      <c r="B289" s="7" t="s">
        <v>53</v>
      </c>
      <c r="C289" s="1" t="s">
        <v>649</v>
      </c>
      <c r="D289" s="8">
        <v>0.0</v>
      </c>
      <c r="E289" s="1"/>
      <c r="F289" s="1">
        <v>3.4</v>
      </c>
      <c r="G289" s="1"/>
      <c r="H289" s="1"/>
    </row>
    <row r="290">
      <c r="A290" s="1" t="s">
        <v>47</v>
      </c>
      <c r="B290" s="7" t="s">
        <v>53</v>
      </c>
      <c r="C290" s="1" t="s">
        <v>650</v>
      </c>
      <c r="D290" s="8">
        <v>1.0</v>
      </c>
      <c r="E290" s="1"/>
      <c r="F290" s="1">
        <v>1.8</v>
      </c>
      <c r="G290" s="1"/>
      <c r="H290" s="1"/>
    </row>
    <row r="291">
      <c r="A291" s="1" t="s">
        <v>47</v>
      </c>
      <c r="B291" s="7" t="s">
        <v>53</v>
      </c>
      <c r="C291" s="1" t="s">
        <v>651</v>
      </c>
      <c r="D291" s="8">
        <v>1.0</v>
      </c>
      <c r="E291" s="1"/>
      <c r="F291" s="1">
        <v>2.5</v>
      </c>
      <c r="G291" s="1"/>
      <c r="H291" s="1"/>
    </row>
    <row r="292">
      <c r="A292" s="1" t="s">
        <v>47</v>
      </c>
      <c r="B292" s="7" t="s">
        <v>53</v>
      </c>
      <c r="C292" s="1" t="s">
        <v>652</v>
      </c>
      <c r="D292" s="8">
        <v>1.0</v>
      </c>
      <c r="E292" s="1"/>
      <c r="F292" s="1">
        <v>1.2</v>
      </c>
      <c r="G292" s="1"/>
      <c r="H292" s="1"/>
    </row>
    <row r="293">
      <c r="A293" s="1" t="s">
        <v>47</v>
      </c>
      <c r="B293" s="7" t="s">
        <v>53</v>
      </c>
      <c r="C293" s="1" t="s">
        <v>653</v>
      </c>
      <c r="D293" s="8">
        <v>2.0</v>
      </c>
      <c r="E293" s="1"/>
      <c r="F293" s="1">
        <v>2.2</v>
      </c>
      <c r="G293" s="1"/>
      <c r="H293" s="1"/>
    </row>
    <row r="294">
      <c r="A294" s="1" t="s">
        <v>47</v>
      </c>
      <c r="B294" s="7" t="s">
        <v>53</v>
      </c>
      <c r="C294" s="1" t="s">
        <v>654</v>
      </c>
      <c r="D294" s="8">
        <v>4.0</v>
      </c>
      <c r="E294" s="1"/>
      <c r="F294" s="1">
        <v>1.5</v>
      </c>
      <c r="G294" s="1"/>
      <c r="H294" s="1"/>
    </row>
    <row r="295">
      <c r="A295" s="1" t="s">
        <v>47</v>
      </c>
      <c r="B295" s="7" t="s">
        <v>53</v>
      </c>
      <c r="C295" s="1" t="s">
        <v>655</v>
      </c>
      <c r="D295" s="8">
        <v>0.0</v>
      </c>
      <c r="E295" s="1"/>
      <c r="F295" s="1">
        <v>1.6</v>
      </c>
      <c r="G295" s="1"/>
      <c r="H295" s="1"/>
    </row>
    <row r="296">
      <c r="A296" s="1" t="s">
        <v>47</v>
      </c>
      <c r="B296" s="7" t="s">
        <v>53</v>
      </c>
      <c r="C296" s="1" t="s">
        <v>656</v>
      </c>
      <c r="D296" s="8">
        <v>1.0</v>
      </c>
      <c r="E296" s="1"/>
      <c r="F296" s="1">
        <v>2.1</v>
      </c>
      <c r="G296" s="1"/>
      <c r="H296" s="1"/>
    </row>
    <row r="297">
      <c r="A297" s="1" t="s">
        <v>47</v>
      </c>
      <c r="B297" s="7" t="s">
        <v>53</v>
      </c>
      <c r="C297" s="1" t="s">
        <v>657</v>
      </c>
      <c r="D297" s="8">
        <v>0.0</v>
      </c>
      <c r="E297" s="1"/>
      <c r="F297" s="1">
        <v>1.2</v>
      </c>
      <c r="G297" s="1"/>
      <c r="H297" s="1"/>
    </row>
    <row r="298">
      <c r="A298" s="1" t="s">
        <v>47</v>
      </c>
      <c r="B298" s="7" t="s">
        <v>53</v>
      </c>
      <c r="C298" s="1" t="s">
        <v>658</v>
      </c>
      <c r="D298" s="8">
        <v>0.0</v>
      </c>
      <c r="E298" s="1"/>
      <c r="F298" s="1">
        <v>12.8</v>
      </c>
      <c r="G298" s="1"/>
      <c r="H298" s="1"/>
    </row>
    <row r="299">
      <c r="A299" s="1" t="s">
        <v>47</v>
      </c>
      <c r="B299" s="7" t="s">
        <v>53</v>
      </c>
      <c r="C299" s="1" t="s">
        <v>659</v>
      </c>
      <c r="D299" s="8">
        <v>0.0</v>
      </c>
      <c r="E299" s="1"/>
      <c r="F299" s="1">
        <v>1.3</v>
      </c>
      <c r="G299" s="1"/>
      <c r="H299" s="1"/>
    </row>
    <row r="300">
      <c r="A300" s="1" t="s">
        <v>47</v>
      </c>
      <c r="B300" s="7" t="s">
        <v>53</v>
      </c>
      <c r="C300" s="1" t="s">
        <v>660</v>
      </c>
      <c r="D300" s="8">
        <v>0.0</v>
      </c>
      <c r="E300" s="1"/>
      <c r="F300" s="1">
        <v>1.1</v>
      </c>
      <c r="G300" s="1"/>
      <c r="H300" s="1"/>
    </row>
    <row r="301">
      <c r="A301" s="1" t="s">
        <v>47</v>
      </c>
      <c r="B301" s="7" t="s">
        <v>53</v>
      </c>
      <c r="C301" s="1" t="s">
        <v>661</v>
      </c>
      <c r="D301" s="8">
        <v>0.0</v>
      </c>
      <c r="E301" s="1"/>
      <c r="F301" s="1">
        <v>1.9</v>
      </c>
      <c r="G301" s="1"/>
      <c r="H301" s="1"/>
    </row>
    <row r="302">
      <c r="A302" s="1" t="s">
        <v>47</v>
      </c>
      <c r="B302" s="7" t="s">
        <v>53</v>
      </c>
      <c r="C302" s="1" t="s">
        <v>662</v>
      </c>
      <c r="D302" s="8">
        <v>0.0</v>
      </c>
      <c r="E302" s="1"/>
      <c r="F302" s="1">
        <v>3.3</v>
      </c>
      <c r="G302" s="1"/>
      <c r="H302" s="1"/>
    </row>
    <row r="303">
      <c r="A303" s="1" t="s">
        <v>47</v>
      </c>
      <c r="B303" s="7" t="s">
        <v>53</v>
      </c>
      <c r="C303" s="1" t="s">
        <v>663</v>
      </c>
      <c r="D303" s="8">
        <v>0.0</v>
      </c>
      <c r="E303" s="1"/>
      <c r="F303" s="1">
        <v>2.9</v>
      </c>
      <c r="G303" s="1"/>
      <c r="H303" s="1"/>
    </row>
    <row r="304">
      <c r="A304" s="1" t="s">
        <v>47</v>
      </c>
      <c r="B304" s="7" t="s">
        <v>53</v>
      </c>
      <c r="C304" s="1" t="s">
        <v>664</v>
      </c>
      <c r="D304" s="8">
        <v>2.0</v>
      </c>
      <c r="E304" s="1"/>
      <c r="F304" s="1">
        <v>4.8</v>
      </c>
      <c r="G304" s="1"/>
      <c r="H304" s="1"/>
    </row>
    <row r="305">
      <c r="A305" s="1" t="s">
        <v>47</v>
      </c>
      <c r="B305" s="7" t="s">
        <v>53</v>
      </c>
      <c r="C305" s="1" t="s">
        <v>665</v>
      </c>
      <c r="D305" s="8">
        <v>1.0</v>
      </c>
      <c r="E305" s="1"/>
      <c r="F305" s="1">
        <v>1.1</v>
      </c>
      <c r="G305" s="1"/>
      <c r="H305" s="1"/>
    </row>
    <row r="306">
      <c r="A306" s="1" t="s">
        <v>47</v>
      </c>
      <c r="B306" s="7" t="s">
        <v>53</v>
      </c>
      <c r="C306" s="1" t="s">
        <v>666</v>
      </c>
      <c r="D306" s="8">
        <v>0.0</v>
      </c>
      <c r="E306" s="1"/>
      <c r="F306" s="1">
        <v>1.1</v>
      </c>
      <c r="G306" s="1"/>
      <c r="H306" s="1"/>
    </row>
    <row r="307">
      <c r="A307" s="1" t="s">
        <v>47</v>
      </c>
      <c r="B307" s="7" t="s">
        <v>53</v>
      </c>
      <c r="C307" s="1" t="s">
        <v>667</v>
      </c>
      <c r="D307" s="8">
        <v>0.0</v>
      </c>
      <c r="E307" s="1"/>
      <c r="F307" s="1">
        <v>1.6</v>
      </c>
      <c r="G307" s="1"/>
      <c r="H307" s="1"/>
    </row>
    <row r="308">
      <c r="A308" s="1" t="s">
        <v>47</v>
      </c>
      <c r="B308" s="7" t="s">
        <v>53</v>
      </c>
      <c r="C308" s="1" t="s">
        <v>668</v>
      </c>
      <c r="D308" s="8">
        <v>0.0</v>
      </c>
      <c r="E308" s="1"/>
      <c r="F308" s="1">
        <v>1.0</v>
      </c>
      <c r="G308" s="1"/>
      <c r="H308" s="1"/>
    </row>
    <row r="309">
      <c r="A309" s="1" t="s">
        <v>47</v>
      </c>
      <c r="B309" s="7" t="s">
        <v>53</v>
      </c>
      <c r="C309" s="1" t="s">
        <v>669</v>
      </c>
      <c r="D309" s="8">
        <v>0.0</v>
      </c>
      <c r="E309" s="1"/>
      <c r="F309" s="1">
        <v>1.3</v>
      </c>
      <c r="G309" s="1"/>
      <c r="H309" s="1"/>
    </row>
    <row r="310">
      <c r="A310" s="1" t="s">
        <v>47</v>
      </c>
      <c r="B310" s="7" t="s">
        <v>53</v>
      </c>
      <c r="C310" s="1" t="s">
        <v>670</v>
      </c>
      <c r="D310" s="8">
        <v>1.0</v>
      </c>
      <c r="E310" s="1"/>
      <c r="F310" s="1">
        <v>2.2</v>
      </c>
      <c r="G310" s="1"/>
      <c r="H310" s="1"/>
    </row>
    <row r="311">
      <c r="A311" s="1" t="s">
        <v>47</v>
      </c>
      <c r="B311" s="7" t="s">
        <v>53</v>
      </c>
      <c r="C311" s="1" t="s">
        <v>671</v>
      </c>
      <c r="D311" s="8">
        <v>1.0</v>
      </c>
      <c r="E311" s="1"/>
      <c r="F311" s="1">
        <v>1.6</v>
      </c>
      <c r="G311" s="1"/>
      <c r="H311" s="1"/>
    </row>
    <row r="312">
      <c r="A312" s="1" t="s">
        <v>47</v>
      </c>
      <c r="B312" s="7" t="s">
        <v>53</v>
      </c>
      <c r="C312" s="1" t="s">
        <v>672</v>
      </c>
      <c r="D312" s="8">
        <v>0.0</v>
      </c>
      <c r="E312" s="1"/>
      <c r="F312" s="1">
        <v>2.0</v>
      </c>
      <c r="G312" s="1"/>
      <c r="H312" s="1"/>
    </row>
    <row r="313">
      <c r="A313" s="1" t="s">
        <v>47</v>
      </c>
      <c r="B313" s="7" t="s">
        <v>53</v>
      </c>
      <c r="C313" s="1" t="s">
        <v>673</v>
      </c>
      <c r="D313" s="8">
        <v>0.0</v>
      </c>
      <c r="E313" s="1"/>
      <c r="F313" s="1">
        <v>4.9</v>
      </c>
      <c r="G313" s="1"/>
      <c r="H313" s="1"/>
    </row>
    <row r="314">
      <c r="A314" s="1" t="s">
        <v>47</v>
      </c>
      <c r="B314" s="7" t="s">
        <v>53</v>
      </c>
      <c r="C314" s="1" t="s">
        <v>674</v>
      </c>
      <c r="D314" s="8">
        <v>0.0</v>
      </c>
      <c r="E314" s="1"/>
      <c r="F314" s="1">
        <v>2.6</v>
      </c>
      <c r="G314" s="1"/>
      <c r="H314" s="1"/>
    </row>
    <row r="315">
      <c r="A315" s="1" t="s">
        <v>47</v>
      </c>
      <c r="B315" s="7" t="s">
        <v>53</v>
      </c>
      <c r="C315" s="1" t="s">
        <v>675</v>
      </c>
      <c r="D315" s="8">
        <v>1.0</v>
      </c>
      <c r="E315" s="1"/>
      <c r="F315" s="1">
        <v>2.3</v>
      </c>
      <c r="G315" s="1"/>
      <c r="H315" s="1"/>
    </row>
    <row r="316">
      <c r="A316" s="1" t="s">
        <v>47</v>
      </c>
      <c r="B316" s="7" t="s">
        <v>53</v>
      </c>
      <c r="C316" s="1" t="s">
        <v>676</v>
      </c>
      <c r="D316" s="8">
        <v>0.0</v>
      </c>
      <c r="E316" s="1"/>
      <c r="F316" s="1">
        <v>1.4</v>
      </c>
      <c r="G316" s="1"/>
      <c r="H316" s="1"/>
    </row>
    <row r="317">
      <c r="A317" s="1" t="s">
        <v>47</v>
      </c>
      <c r="B317" s="7" t="s">
        <v>53</v>
      </c>
      <c r="C317" s="1" t="s">
        <v>677</v>
      </c>
      <c r="D317" s="8">
        <v>0.0</v>
      </c>
      <c r="E317" s="1"/>
      <c r="F317" s="1">
        <v>5.8</v>
      </c>
      <c r="G317" s="1"/>
      <c r="H317" s="1"/>
    </row>
    <row r="318">
      <c r="A318" s="1" t="s">
        <v>47</v>
      </c>
      <c r="B318" s="7" t="s">
        <v>53</v>
      </c>
      <c r="C318" s="1" t="s">
        <v>678</v>
      </c>
      <c r="D318" s="8">
        <v>0.0</v>
      </c>
      <c r="E318" s="1"/>
      <c r="F318" s="1">
        <v>3.0</v>
      </c>
      <c r="G318" s="1"/>
      <c r="H318" s="1"/>
    </row>
    <row r="319">
      <c r="A319" s="1" t="s">
        <v>47</v>
      </c>
      <c r="B319" s="7" t="s">
        <v>53</v>
      </c>
      <c r="C319" s="1" t="s">
        <v>679</v>
      </c>
      <c r="D319" s="8">
        <v>0.0</v>
      </c>
      <c r="E319" s="1"/>
      <c r="F319" s="1">
        <v>2.1</v>
      </c>
      <c r="G319" s="1"/>
      <c r="H319" s="1"/>
    </row>
    <row r="320">
      <c r="A320" s="1" t="s">
        <v>47</v>
      </c>
      <c r="B320" s="7" t="s">
        <v>53</v>
      </c>
      <c r="C320" s="1" t="s">
        <v>680</v>
      </c>
      <c r="D320" s="8">
        <v>0.0</v>
      </c>
      <c r="E320" s="1"/>
      <c r="F320" s="1">
        <v>2.0</v>
      </c>
      <c r="G320" s="1"/>
      <c r="H320" s="1"/>
    </row>
    <row r="321">
      <c r="A321" s="1" t="s">
        <v>47</v>
      </c>
      <c r="B321" s="7" t="s">
        <v>53</v>
      </c>
      <c r="C321" s="1" t="s">
        <v>681</v>
      </c>
      <c r="D321" s="8">
        <v>0.0</v>
      </c>
      <c r="E321" s="1"/>
      <c r="F321" s="1">
        <v>1.2</v>
      </c>
      <c r="G321" s="1"/>
      <c r="H321" s="1"/>
    </row>
    <row r="322">
      <c r="A322" s="1" t="s">
        <v>47</v>
      </c>
      <c r="B322" s="7" t="s">
        <v>53</v>
      </c>
      <c r="C322" s="1" t="s">
        <v>682</v>
      </c>
      <c r="D322" s="8">
        <v>0.0</v>
      </c>
      <c r="E322" s="1"/>
      <c r="F322" s="1">
        <v>1.9</v>
      </c>
      <c r="G322" s="1"/>
      <c r="H322" s="1"/>
    </row>
    <row r="323">
      <c r="A323" s="1" t="s">
        <v>47</v>
      </c>
      <c r="B323" s="7" t="s">
        <v>53</v>
      </c>
      <c r="C323" s="1" t="s">
        <v>683</v>
      </c>
      <c r="D323" s="8">
        <v>0.0</v>
      </c>
      <c r="E323" s="1"/>
      <c r="F323" s="1">
        <v>1.1</v>
      </c>
      <c r="G323" s="1"/>
      <c r="H323" s="1"/>
    </row>
    <row r="324">
      <c r="A324" s="1" t="s">
        <v>47</v>
      </c>
      <c r="B324" s="7" t="s">
        <v>54</v>
      </c>
      <c r="C324" s="1" t="s">
        <v>684</v>
      </c>
      <c r="D324" s="8">
        <v>0.0</v>
      </c>
      <c r="E324" s="1"/>
      <c r="F324" s="1">
        <v>2.9</v>
      </c>
      <c r="G324" s="1"/>
      <c r="H324" s="1"/>
    </row>
    <row r="325">
      <c r="A325" s="1" t="s">
        <v>47</v>
      </c>
      <c r="B325" s="7" t="s">
        <v>54</v>
      </c>
      <c r="C325" s="1" t="s">
        <v>685</v>
      </c>
      <c r="D325" s="8">
        <v>2.0</v>
      </c>
      <c r="E325" s="1"/>
      <c r="F325" s="1">
        <v>1.0</v>
      </c>
      <c r="G325" s="1"/>
      <c r="H325" s="1"/>
    </row>
    <row r="326">
      <c r="A326" s="1" t="s">
        <v>47</v>
      </c>
      <c r="B326" s="7" t="s">
        <v>54</v>
      </c>
      <c r="C326" s="1" t="s">
        <v>686</v>
      </c>
      <c r="D326" s="8">
        <v>0.0</v>
      </c>
      <c r="E326" s="1"/>
      <c r="F326" s="1">
        <v>8.4</v>
      </c>
      <c r="G326" s="1"/>
      <c r="H326" s="1"/>
    </row>
    <row r="327">
      <c r="A327" s="1" t="s">
        <v>47</v>
      </c>
      <c r="B327" s="7" t="s">
        <v>54</v>
      </c>
      <c r="C327" s="1" t="s">
        <v>687</v>
      </c>
      <c r="D327" s="8">
        <v>0.0</v>
      </c>
      <c r="E327" s="1"/>
      <c r="F327" s="1">
        <v>1.0</v>
      </c>
      <c r="G327" s="1"/>
      <c r="H327" s="1"/>
    </row>
    <row r="328">
      <c r="A328" s="1" t="s">
        <v>47</v>
      </c>
      <c r="B328" s="7" t="s">
        <v>54</v>
      </c>
      <c r="C328" s="1" t="s">
        <v>688</v>
      </c>
      <c r="D328" s="8">
        <v>0.0</v>
      </c>
      <c r="E328" s="1"/>
      <c r="F328" s="1">
        <v>1.0</v>
      </c>
      <c r="G328" s="1"/>
      <c r="H328" s="1"/>
    </row>
    <row r="329">
      <c r="A329" s="1" t="s">
        <v>47</v>
      </c>
      <c r="B329" s="7" t="s">
        <v>54</v>
      </c>
      <c r="C329" s="1" t="s">
        <v>689</v>
      </c>
      <c r="D329" s="8">
        <v>0.0</v>
      </c>
      <c r="E329" s="1"/>
      <c r="F329" s="1">
        <v>1.0</v>
      </c>
      <c r="G329" s="1"/>
      <c r="H329" s="1"/>
    </row>
    <row r="330">
      <c r="A330" s="1" t="s">
        <v>47</v>
      </c>
      <c r="B330" s="7" t="s">
        <v>54</v>
      </c>
      <c r="C330" s="1" t="s">
        <v>690</v>
      </c>
      <c r="D330" s="8">
        <v>0.0</v>
      </c>
      <c r="E330" s="1"/>
      <c r="F330" s="1">
        <v>1.0</v>
      </c>
      <c r="G330" s="1"/>
      <c r="H330" s="1"/>
    </row>
    <row r="331">
      <c r="A331" s="1" t="s">
        <v>47</v>
      </c>
      <c r="B331" s="7" t="s">
        <v>54</v>
      </c>
      <c r="C331" s="1" t="s">
        <v>691</v>
      </c>
      <c r="D331" s="8">
        <v>0.0</v>
      </c>
      <c r="E331" s="1"/>
      <c r="F331" s="1">
        <v>1.2</v>
      </c>
      <c r="G331" s="1"/>
      <c r="H331" s="1"/>
    </row>
    <row r="332">
      <c r="A332" s="1" t="s">
        <v>47</v>
      </c>
      <c r="B332" s="7" t="s">
        <v>54</v>
      </c>
      <c r="C332" s="1" t="s">
        <v>692</v>
      </c>
      <c r="D332" s="8">
        <v>3.0</v>
      </c>
      <c r="E332" s="1"/>
      <c r="F332" s="1">
        <v>2.3</v>
      </c>
      <c r="G332" s="1"/>
      <c r="H332" s="1"/>
    </row>
    <row r="333">
      <c r="A333" s="1" t="s">
        <v>47</v>
      </c>
      <c r="B333" s="7" t="s">
        <v>54</v>
      </c>
      <c r="C333" s="1" t="s">
        <v>693</v>
      </c>
      <c r="D333" s="8">
        <v>0.0</v>
      </c>
      <c r="E333" s="1"/>
      <c r="F333" s="1">
        <v>1.0</v>
      </c>
      <c r="G333" s="1"/>
      <c r="H333" s="1"/>
    </row>
    <row r="334">
      <c r="A334" s="1" t="s">
        <v>47</v>
      </c>
      <c r="B334" s="7" t="s">
        <v>54</v>
      </c>
      <c r="C334" s="1" t="s">
        <v>694</v>
      </c>
      <c r="D334" s="8">
        <v>0.0</v>
      </c>
      <c r="E334" s="1"/>
      <c r="F334" s="1">
        <v>6.2</v>
      </c>
      <c r="G334" s="1"/>
      <c r="H334" s="1"/>
    </row>
    <row r="335">
      <c r="A335" s="1" t="s">
        <v>47</v>
      </c>
      <c r="B335" s="7" t="s">
        <v>54</v>
      </c>
      <c r="C335" s="1" t="s">
        <v>695</v>
      </c>
      <c r="D335" s="8">
        <v>0.0</v>
      </c>
      <c r="E335" s="1"/>
      <c r="F335" s="1">
        <v>1.0</v>
      </c>
      <c r="G335" s="1"/>
      <c r="H335" s="1"/>
    </row>
    <row r="336">
      <c r="A336" s="1" t="s">
        <v>47</v>
      </c>
      <c r="B336" s="7" t="s">
        <v>54</v>
      </c>
      <c r="C336" s="1" t="s">
        <v>696</v>
      </c>
      <c r="D336" s="8">
        <v>1.0</v>
      </c>
      <c r="E336" s="1"/>
      <c r="F336" s="1">
        <v>6.7</v>
      </c>
      <c r="G336" s="1"/>
      <c r="H336" s="1"/>
    </row>
    <row r="337">
      <c r="A337" s="1" t="s">
        <v>47</v>
      </c>
      <c r="B337" s="7" t="s">
        <v>54</v>
      </c>
      <c r="C337" s="1" t="s">
        <v>697</v>
      </c>
      <c r="D337" s="8">
        <v>0.0</v>
      </c>
      <c r="E337" s="1"/>
      <c r="F337" s="1">
        <v>1.0</v>
      </c>
      <c r="G337" s="1"/>
      <c r="H337" s="1"/>
    </row>
    <row r="338">
      <c r="A338" s="1" t="s">
        <v>47</v>
      </c>
      <c r="B338" s="7" t="s">
        <v>54</v>
      </c>
      <c r="C338" s="1" t="s">
        <v>698</v>
      </c>
      <c r="D338" s="8">
        <v>0.0</v>
      </c>
      <c r="E338" s="1"/>
      <c r="F338" s="1">
        <v>1.3</v>
      </c>
      <c r="G338" s="1"/>
      <c r="H338" s="1"/>
    </row>
    <row r="339">
      <c r="A339" s="1" t="s">
        <v>47</v>
      </c>
      <c r="B339" s="7" t="s">
        <v>54</v>
      </c>
      <c r="C339" s="1" t="s">
        <v>699</v>
      </c>
      <c r="D339" s="8">
        <v>0.0</v>
      </c>
      <c r="E339" s="1"/>
      <c r="F339" s="1">
        <v>7.3</v>
      </c>
      <c r="G339" s="1"/>
      <c r="H339" s="1"/>
    </row>
    <row r="340">
      <c r="A340" s="1" t="s">
        <v>47</v>
      </c>
      <c r="B340" s="7" t="s">
        <v>54</v>
      </c>
      <c r="C340" s="1" t="s">
        <v>700</v>
      </c>
      <c r="D340" s="8">
        <v>0.0</v>
      </c>
      <c r="E340" s="1"/>
      <c r="F340" s="1">
        <v>1.2</v>
      </c>
      <c r="G340" s="1"/>
      <c r="H340" s="1"/>
    </row>
    <row r="341">
      <c r="A341" s="1" t="s">
        <v>47</v>
      </c>
      <c r="B341" s="7" t="s">
        <v>54</v>
      </c>
      <c r="C341" s="1" t="s">
        <v>701</v>
      </c>
      <c r="D341" s="8">
        <v>0.0</v>
      </c>
      <c r="E341" s="1"/>
      <c r="F341" s="1">
        <v>6.3</v>
      </c>
      <c r="G341" s="1"/>
      <c r="H341" s="1"/>
    </row>
    <row r="342">
      <c r="A342" s="1" t="s">
        <v>47</v>
      </c>
      <c r="B342" s="7" t="s">
        <v>54</v>
      </c>
      <c r="C342" s="1" t="s">
        <v>702</v>
      </c>
      <c r="D342" s="8">
        <v>1.0</v>
      </c>
      <c r="E342" s="1"/>
      <c r="F342" s="1">
        <v>9.3</v>
      </c>
      <c r="G342" s="1"/>
      <c r="H342" s="1"/>
    </row>
    <row r="343">
      <c r="A343" s="1" t="s">
        <v>47</v>
      </c>
      <c r="B343" s="7" t="s">
        <v>54</v>
      </c>
      <c r="C343" s="1" t="s">
        <v>703</v>
      </c>
      <c r="D343" s="8">
        <v>0.0</v>
      </c>
      <c r="E343" s="1"/>
      <c r="F343" s="1">
        <v>1.0</v>
      </c>
      <c r="G343" s="1"/>
      <c r="H343" s="1"/>
    </row>
    <row r="344">
      <c r="A344" s="1" t="s">
        <v>47</v>
      </c>
      <c r="B344" s="7" t="s">
        <v>54</v>
      </c>
      <c r="C344" s="1" t="s">
        <v>704</v>
      </c>
      <c r="D344" s="8">
        <v>0.0</v>
      </c>
      <c r="E344" s="1"/>
      <c r="F344" s="1">
        <v>3.0</v>
      </c>
      <c r="G344" s="1"/>
      <c r="H344" s="1"/>
    </row>
    <row r="345">
      <c r="A345" s="1" t="s">
        <v>47</v>
      </c>
      <c r="B345" s="7" t="s">
        <v>54</v>
      </c>
      <c r="C345" s="1" t="s">
        <v>705</v>
      </c>
      <c r="D345" s="8">
        <v>0.0</v>
      </c>
      <c r="E345" s="1"/>
      <c r="F345" s="1">
        <v>1.1</v>
      </c>
      <c r="G345" s="1"/>
      <c r="H345" s="1"/>
    </row>
    <row r="346">
      <c r="A346" s="1" t="s">
        <v>47</v>
      </c>
      <c r="B346" s="7" t="s">
        <v>54</v>
      </c>
      <c r="C346" s="1" t="s">
        <v>706</v>
      </c>
      <c r="D346" s="8">
        <v>0.0</v>
      </c>
      <c r="E346" s="1"/>
      <c r="F346" s="1">
        <v>1.1</v>
      </c>
      <c r="G346" s="1"/>
      <c r="H346" s="1"/>
    </row>
    <row r="347">
      <c r="A347" s="1" t="s">
        <v>47</v>
      </c>
      <c r="B347" s="7" t="s">
        <v>54</v>
      </c>
      <c r="C347" s="1" t="s">
        <v>707</v>
      </c>
      <c r="D347" s="8">
        <v>0.0</v>
      </c>
      <c r="E347" s="1"/>
      <c r="F347" s="1">
        <v>1.1</v>
      </c>
      <c r="G347" s="1"/>
      <c r="H347" s="1"/>
    </row>
    <row r="348">
      <c r="A348" s="1" t="s">
        <v>47</v>
      </c>
      <c r="B348" s="7" t="s">
        <v>54</v>
      </c>
      <c r="C348" s="1" t="s">
        <v>708</v>
      </c>
      <c r="D348" s="8">
        <v>0.0</v>
      </c>
      <c r="E348" s="1"/>
      <c r="F348" s="1">
        <v>1.3</v>
      </c>
      <c r="G348" s="1"/>
      <c r="H348" s="1"/>
    </row>
    <row r="349">
      <c r="A349" s="1" t="s">
        <v>47</v>
      </c>
      <c r="B349" s="7" t="s">
        <v>54</v>
      </c>
      <c r="C349" s="1" t="s">
        <v>709</v>
      </c>
      <c r="D349" s="8">
        <v>0.0</v>
      </c>
      <c r="E349" s="1"/>
      <c r="F349" s="1">
        <v>1.5</v>
      </c>
      <c r="G349" s="1"/>
      <c r="H349" s="1"/>
    </row>
    <row r="350">
      <c r="A350" s="1" t="s">
        <v>47</v>
      </c>
      <c r="B350" s="7" t="s">
        <v>54</v>
      </c>
      <c r="C350" s="1" t="s">
        <v>710</v>
      </c>
      <c r="D350" s="8">
        <v>0.0</v>
      </c>
      <c r="E350" s="1"/>
      <c r="F350" s="1">
        <v>1.0</v>
      </c>
      <c r="G350" s="1"/>
      <c r="H350" s="1"/>
    </row>
    <row r="351">
      <c r="A351" s="1" t="s">
        <v>47</v>
      </c>
      <c r="B351" s="7" t="s">
        <v>54</v>
      </c>
      <c r="C351" s="1" t="s">
        <v>711</v>
      </c>
      <c r="D351" s="8">
        <v>0.0</v>
      </c>
      <c r="E351" s="1"/>
      <c r="F351" s="1">
        <v>9.9</v>
      </c>
      <c r="G351" s="1"/>
      <c r="H351" s="1"/>
    </row>
    <row r="352">
      <c r="A352" s="1" t="s">
        <v>47</v>
      </c>
      <c r="B352" s="7" t="s">
        <v>54</v>
      </c>
      <c r="C352" s="1" t="s">
        <v>712</v>
      </c>
      <c r="D352" s="8">
        <v>1.0</v>
      </c>
      <c r="E352" s="1"/>
      <c r="F352" s="1">
        <v>7.3</v>
      </c>
      <c r="G352" s="1"/>
      <c r="H352" s="1"/>
    </row>
    <row r="353">
      <c r="A353" s="1" t="s">
        <v>47</v>
      </c>
      <c r="B353" s="7" t="s">
        <v>54</v>
      </c>
      <c r="C353" s="1" t="s">
        <v>713</v>
      </c>
      <c r="D353" s="8">
        <v>1.0</v>
      </c>
      <c r="E353" s="1"/>
      <c r="F353" s="1">
        <v>6.5</v>
      </c>
      <c r="G353" s="1"/>
      <c r="H353" s="1"/>
    </row>
    <row r="354">
      <c r="A354" s="1" t="s">
        <v>47</v>
      </c>
      <c r="B354" s="7" t="s">
        <v>54</v>
      </c>
      <c r="C354" s="1" t="s">
        <v>714</v>
      </c>
      <c r="D354" s="8">
        <v>3.0</v>
      </c>
      <c r="E354" s="1"/>
      <c r="F354" s="1">
        <v>6.9</v>
      </c>
      <c r="G354" s="1"/>
      <c r="H354" s="1"/>
    </row>
    <row r="355">
      <c r="A355" s="1" t="s">
        <v>47</v>
      </c>
      <c r="B355" s="7" t="s">
        <v>54</v>
      </c>
      <c r="C355" s="1" t="s">
        <v>715</v>
      </c>
      <c r="D355" s="8">
        <v>0.0</v>
      </c>
      <c r="E355" s="1"/>
      <c r="F355" s="1">
        <v>1.3</v>
      </c>
      <c r="G355" s="1"/>
      <c r="H355" s="1"/>
    </row>
    <row r="356">
      <c r="A356" s="1" t="s">
        <v>47</v>
      </c>
      <c r="B356" s="7" t="s">
        <v>54</v>
      </c>
      <c r="C356" s="1" t="s">
        <v>716</v>
      </c>
      <c r="D356" s="8">
        <v>0.0</v>
      </c>
      <c r="E356" s="1"/>
      <c r="F356" s="1">
        <v>1.0</v>
      </c>
      <c r="G356" s="1"/>
      <c r="H356" s="1"/>
    </row>
    <row r="357">
      <c r="A357" s="1" t="s">
        <v>47</v>
      </c>
      <c r="B357" s="7" t="s">
        <v>54</v>
      </c>
      <c r="C357" s="1" t="s">
        <v>717</v>
      </c>
      <c r="D357" s="8">
        <v>0.0</v>
      </c>
      <c r="E357" s="1"/>
      <c r="F357" s="1">
        <v>1.4</v>
      </c>
      <c r="G357" s="1"/>
      <c r="H357" s="1"/>
    </row>
    <row r="358">
      <c r="A358" s="1" t="s">
        <v>47</v>
      </c>
      <c r="B358" s="7" t="s">
        <v>54</v>
      </c>
      <c r="C358" s="1" t="s">
        <v>718</v>
      </c>
      <c r="D358" s="8">
        <v>0.0</v>
      </c>
      <c r="E358" s="1"/>
      <c r="F358" s="1">
        <v>1.7</v>
      </c>
      <c r="G358" s="1"/>
      <c r="H358" s="1"/>
    </row>
    <row r="359">
      <c r="A359" s="1" t="s">
        <v>47</v>
      </c>
      <c r="B359" s="7" t="s">
        <v>54</v>
      </c>
      <c r="C359" s="1" t="s">
        <v>719</v>
      </c>
      <c r="D359" s="8">
        <v>0.0</v>
      </c>
      <c r="E359" s="1"/>
      <c r="F359" s="1">
        <v>1.7</v>
      </c>
      <c r="G359" s="1"/>
      <c r="H359" s="1"/>
    </row>
    <row r="360">
      <c r="A360" s="1" t="s">
        <v>47</v>
      </c>
      <c r="B360" s="7" t="s">
        <v>54</v>
      </c>
      <c r="C360" s="1" t="s">
        <v>720</v>
      </c>
      <c r="D360" s="8">
        <v>0.0</v>
      </c>
      <c r="E360" s="1"/>
      <c r="F360" s="1">
        <v>1.0</v>
      </c>
      <c r="G360" s="1"/>
      <c r="H360" s="1"/>
    </row>
    <row r="361">
      <c r="A361" s="1" t="s">
        <v>47</v>
      </c>
      <c r="B361" s="7" t="s">
        <v>54</v>
      </c>
      <c r="C361" s="1" t="s">
        <v>721</v>
      </c>
      <c r="D361" s="8">
        <v>0.0</v>
      </c>
      <c r="E361" s="1"/>
      <c r="F361" s="1">
        <v>1.0</v>
      </c>
      <c r="G361" s="1"/>
      <c r="H361" s="1"/>
    </row>
    <row r="362">
      <c r="A362" s="1" t="s">
        <v>47</v>
      </c>
      <c r="B362" s="7" t="s">
        <v>54</v>
      </c>
      <c r="C362" s="1" t="s">
        <v>722</v>
      </c>
      <c r="D362" s="8">
        <v>0.0</v>
      </c>
      <c r="E362" s="1"/>
      <c r="F362" s="1">
        <v>1.8</v>
      </c>
      <c r="G362" s="1"/>
      <c r="H362" s="1"/>
    </row>
    <row r="363">
      <c r="A363" s="1" t="s">
        <v>47</v>
      </c>
      <c r="B363" s="7" t="s">
        <v>54</v>
      </c>
      <c r="C363" s="1" t="s">
        <v>723</v>
      </c>
      <c r="D363" s="8">
        <v>0.0</v>
      </c>
      <c r="E363" s="1"/>
      <c r="F363" s="1">
        <v>1.0</v>
      </c>
      <c r="G363" s="1"/>
      <c r="H363" s="1"/>
    </row>
    <row r="364">
      <c r="A364" s="1" t="s">
        <v>47</v>
      </c>
      <c r="B364" s="7" t="s">
        <v>54</v>
      </c>
      <c r="C364" s="1" t="s">
        <v>724</v>
      </c>
      <c r="D364" s="8">
        <v>0.0</v>
      </c>
      <c r="E364" s="1"/>
      <c r="F364" s="1">
        <v>2.0</v>
      </c>
      <c r="G364" s="1"/>
      <c r="H364" s="1"/>
    </row>
    <row r="365">
      <c r="A365" s="1" t="s">
        <v>47</v>
      </c>
      <c r="B365" s="7" t="s">
        <v>54</v>
      </c>
      <c r="C365" s="1" t="s">
        <v>725</v>
      </c>
      <c r="D365" s="8">
        <v>0.0</v>
      </c>
      <c r="E365" s="1"/>
      <c r="F365" s="1">
        <v>2.0</v>
      </c>
      <c r="G365" s="1"/>
      <c r="H365" s="1"/>
    </row>
    <row r="366">
      <c r="A366" s="1" t="s">
        <v>47</v>
      </c>
      <c r="B366" s="7" t="s">
        <v>54</v>
      </c>
      <c r="C366" s="1" t="s">
        <v>726</v>
      </c>
      <c r="D366" s="8">
        <v>0.0</v>
      </c>
      <c r="E366" s="1"/>
      <c r="F366" s="1">
        <v>1.8</v>
      </c>
      <c r="G366" s="1"/>
      <c r="H366" s="1"/>
    </row>
    <row r="367">
      <c r="A367" s="1" t="s">
        <v>47</v>
      </c>
      <c r="B367" s="7" t="s">
        <v>54</v>
      </c>
      <c r="C367" s="1" t="s">
        <v>727</v>
      </c>
      <c r="D367" s="8">
        <v>0.0</v>
      </c>
      <c r="E367" s="1"/>
      <c r="F367" s="1">
        <v>1.5</v>
      </c>
      <c r="G367" s="1"/>
      <c r="H367" s="1"/>
    </row>
    <row r="368">
      <c r="A368" s="1" t="s">
        <v>47</v>
      </c>
      <c r="B368" s="7" t="s">
        <v>54</v>
      </c>
      <c r="C368" s="1" t="s">
        <v>728</v>
      </c>
      <c r="D368" s="8">
        <v>0.0</v>
      </c>
      <c r="E368" s="1"/>
      <c r="F368" s="1">
        <v>1.1</v>
      </c>
      <c r="G368" s="1"/>
      <c r="H368" s="1"/>
    </row>
    <row r="369">
      <c r="A369" s="1" t="s">
        <v>47</v>
      </c>
      <c r="B369" s="7" t="s">
        <v>54</v>
      </c>
      <c r="C369" s="1" t="s">
        <v>729</v>
      </c>
      <c r="D369" s="8">
        <v>0.0</v>
      </c>
      <c r="E369" s="1"/>
      <c r="F369" s="1">
        <v>2.0</v>
      </c>
      <c r="G369" s="1"/>
      <c r="H369" s="1"/>
    </row>
    <row r="370">
      <c r="A370" s="1" t="s">
        <v>47</v>
      </c>
      <c r="B370" s="7" t="s">
        <v>54</v>
      </c>
      <c r="C370" s="1" t="s">
        <v>730</v>
      </c>
      <c r="D370" s="8">
        <v>1.0</v>
      </c>
      <c r="E370" s="1"/>
      <c r="F370" s="1">
        <v>9.0</v>
      </c>
      <c r="G370" s="1"/>
      <c r="H370" s="1"/>
    </row>
    <row r="371">
      <c r="A371" s="1" t="s">
        <v>47</v>
      </c>
      <c r="B371" s="7" t="s">
        <v>54</v>
      </c>
      <c r="C371" s="1" t="s">
        <v>731</v>
      </c>
      <c r="D371" s="8">
        <v>0.0</v>
      </c>
      <c r="E371" s="1"/>
      <c r="F371" s="1">
        <v>6.2</v>
      </c>
      <c r="G371" s="1"/>
      <c r="H371" s="1"/>
    </row>
    <row r="372">
      <c r="A372" s="1" t="s">
        <v>47</v>
      </c>
      <c r="B372" s="7" t="s">
        <v>54</v>
      </c>
      <c r="C372" s="1" t="s">
        <v>732</v>
      </c>
      <c r="D372" s="8">
        <v>0.0</v>
      </c>
      <c r="E372" s="1"/>
      <c r="F372" s="1">
        <v>3.0</v>
      </c>
      <c r="G372" s="1"/>
      <c r="H372" s="1"/>
    </row>
    <row r="373">
      <c r="A373" s="1" t="s">
        <v>47</v>
      </c>
      <c r="B373" s="7" t="s">
        <v>54</v>
      </c>
      <c r="C373" s="1" t="s">
        <v>733</v>
      </c>
      <c r="D373" s="8">
        <v>0.0</v>
      </c>
      <c r="E373" s="1"/>
      <c r="F373" s="1">
        <v>6.5</v>
      </c>
      <c r="G373" s="1"/>
      <c r="H373" s="1"/>
    </row>
    <row r="374">
      <c r="A374" s="1" t="s">
        <v>47</v>
      </c>
      <c r="B374" s="1" t="s">
        <v>55</v>
      </c>
      <c r="C374" s="1" t="s">
        <v>734</v>
      </c>
      <c r="D374" s="8">
        <v>16.0</v>
      </c>
      <c r="E374" s="1"/>
      <c r="F374" s="1">
        <v>8.0</v>
      </c>
      <c r="G374" s="1"/>
      <c r="H374" s="1"/>
    </row>
    <row r="375">
      <c r="A375" s="1" t="s">
        <v>47</v>
      </c>
      <c r="B375" s="1" t="s">
        <v>55</v>
      </c>
      <c r="C375" s="1" t="s">
        <v>735</v>
      </c>
      <c r="D375" s="8">
        <v>3.0</v>
      </c>
      <c r="E375" s="1"/>
      <c r="F375" s="1">
        <v>8.8</v>
      </c>
      <c r="G375" s="1"/>
      <c r="H375" s="1"/>
    </row>
    <row r="376">
      <c r="A376" s="1" t="s">
        <v>47</v>
      </c>
      <c r="B376" s="1" t="s">
        <v>55</v>
      </c>
      <c r="C376" s="1" t="s">
        <v>736</v>
      </c>
      <c r="D376" s="8">
        <v>1.0</v>
      </c>
      <c r="E376" s="1"/>
      <c r="F376" s="1">
        <v>6.8</v>
      </c>
      <c r="G376" s="1"/>
      <c r="H376" s="1"/>
    </row>
    <row r="377">
      <c r="A377" s="1" t="s">
        <v>47</v>
      </c>
      <c r="B377" s="1" t="s">
        <v>55</v>
      </c>
      <c r="C377" s="1" t="s">
        <v>737</v>
      </c>
      <c r="D377" s="8">
        <v>3.0</v>
      </c>
      <c r="E377" s="1"/>
      <c r="F377" s="1">
        <v>3.2</v>
      </c>
      <c r="G377" s="1"/>
      <c r="H377" s="1"/>
    </row>
    <row r="378">
      <c r="A378" s="1" t="s">
        <v>47</v>
      </c>
      <c r="B378" s="1" t="s">
        <v>55</v>
      </c>
      <c r="C378" s="1" t="s">
        <v>738</v>
      </c>
      <c r="D378" s="8">
        <v>0.0</v>
      </c>
      <c r="E378" s="1"/>
      <c r="F378" s="1">
        <v>6.6</v>
      </c>
      <c r="G378" s="1"/>
      <c r="H378" s="1"/>
    </row>
    <row r="379">
      <c r="A379" s="1" t="s">
        <v>47</v>
      </c>
      <c r="B379" s="1" t="s">
        <v>55</v>
      </c>
      <c r="C379" s="1" t="s">
        <v>739</v>
      </c>
      <c r="D379" s="8">
        <v>3.0</v>
      </c>
      <c r="E379" s="1"/>
      <c r="F379" s="1">
        <v>7.9</v>
      </c>
      <c r="G379" s="1"/>
      <c r="H379" s="1"/>
    </row>
    <row r="380">
      <c r="A380" s="1" t="s">
        <v>47</v>
      </c>
      <c r="B380" s="1" t="s">
        <v>55</v>
      </c>
      <c r="C380" s="1" t="s">
        <v>740</v>
      </c>
      <c r="D380" s="8">
        <v>1.0</v>
      </c>
      <c r="E380" s="1"/>
      <c r="F380" s="1">
        <v>11.1</v>
      </c>
      <c r="G380" s="1"/>
      <c r="H380" s="1"/>
    </row>
    <row r="381">
      <c r="A381" s="1" t="s">
        <v>47</v>
      </c>
      <c r="B381" s="1" t="s">
        <v>55</v>
      </c>
      <c r="C381" s="1" t="s">
        <v>741</v>
      </c>
      <c r="D381" s="8">
        <v>2.0</v>
      </c>
      <c r="E381" s="1"/>
      <c r="F381" s="1">
        <v>6.9</v>
      </c>
      <c r="G381" s="1"/>
      <c r="H381" s="1"/>
    </row>
    <row r="382">
      <c r="A382" s="1" t="s">
        <v>47</v>
      </c>
      <c r="B382" s="1" t="s">
        <v>55</v>
      </c>
      <c r="C382" s="1" t="s">
        <v>742</v>
      </c>
      <c r="D382" s="8">
        <v>4.0</v>
      </c>
      <c r="E382" s="1"/>
      <c r="F382" s="1">
        <v>1.7</v>
      </c>
      <c r="G382" s="1"/>
      <c r="H382" s="1"/>
    </row>
    <row r="383">
      <c r="A383" s="1" t="s">
        <v>47</v>
      </c>
      <c r="B383" s="1" t="s">
        <v>55</v>
      </c>
      <c r="C383" s="1" t="s">
        <v>743</v>
      </c>
      <c r="D383" s="8">
        <v>0.0</v>
      </c>
      <c r="E383" s="1"/>
      <c r="F383" s="1">
        <v>3.3</v>
      </c>
      <c r="G383" s="1"/>
      <c r="H383" s="1"/>
    </row>
    <row r="384">
      <c r="A384" s="1" t="s">
        <v>47</v>
      </c>
      <c r="B384" s="1" t="s">
        <v>55</v>
      </c>
      <c r="C384" s="1" t="s">
        <v>744</v>
      </c>
      <c r="D384" s="8">
        <v>0.0</v>
      </c>
      <c r="E384" s="1"/>
      <c r="F384" s="1">
        <v>9.6</v>
      </c>
      <c r="G384" s="1"/>
      <c r="H384" s="1"/>
    </row>
    <row r="385">
      <c r="A385" s="1" t="s">
        <v>47</v>
      </c>
      <c r="B385" s="1" t="s">
        <v>55</v>
      </c>
      <c r="C385" s="1" t="s">
        <v>745</v>
      </c>
      <c r="D385" s="8">
        <v>0.0</v>
      </c>
      <c r="E385" s="1"/>
      <c r="F385" s="1">
        <v>6.4</v>
      </c>
      <c r="G385" s="1"/>
      <c r="H385" s="1"/>
    </row>
    <row r="386">
      <c r="A386" s="1" t="s">
        <v>47</v>
      </c>
      <c r="B386" s="1" t="s">
        <v>55</v>
      </c>
      <c r="C386" s="1" t="s">
        <v>746</v>
      </c>
      <c r="D386" s="8">
        <v>6.0</v>
      </c>
      <c r="E386" s="1"/>
      <c r="F386" s="1">
        <v>5.3</v>
      </c>
      <c r="G386" s="1"/>
      <c r="H386" s="1"/>
    </row>
    <row r="387">
      <c r="A387" s="1" t="s">
        <v>47</v>
      </c>
      <c r="B387" s="1" t="s">
        <v>55</v>
      </c>
      <c r="C387" s="1" t="s">
        <v>747</v>
      </c>
      <c r="D387" s="8">
        <v>0.0</v>
      </c>
      <c r="E387" s="1"/>
      <c r="F387" s="1">
        <v>2.6</v>
      </c>
      <c r="G387" s="1"/>
      <c r="H387" s="1"/>
    </row>
    <row r="388">
      <c r="A388" s="1" t="s">
        <v>47</v>
      </c>
      <c r="B388" s="1" t="s">
        <v>55</v>
      </c>
      <c r="C388" s="1" t="s">
        <v>748</v>
      </c>
      <c r="D388" s="8">
        <v>0.0</v>
      </c>
      <c r="E388" s="1"/>
      <c r="F388" s="1">
        <v>9.2</v>
      </c>
      <c r="G388" s="1"/>
      <c r="H388" s="1"/>
    </row>
    <row r="389">
      <c r="A389" s="1" t="s">
        <v>47</v>
      </c>
      <c r="B389" s="1" t="s">
        <v>55</v>
      </c>
      <c r="C389" s="1" t="s">
        <v>749</v>
      </c>
      <c r="D389" s="8">
        <v>2.0</v>
      </c>
      <c r="E389" s="1"/>
      <c r="F389" s="1">
        <v>6.5</v>
      </c>
      <c r="G389" s="1"/>
      <c r="H389" s="1"/>
    </row>
    <row r="390">
      <c r="A390" s="1" t="s">
        <v>47</v>
      </c>
      <c r="B390" s="1" t="s">
        <v>55</v>
      </c>
      <c r="C390" s="1" t="s">
        <v>750</v>
      </c>
      <c r="D390" s="8">
        <v>1.0</v>
      </c>
      <c r="E390" s="1"/>
      <c r="F390" s="1">
        <v>7.7</v>
      </c>
      <c r="G390" s="1"/>
      <c r="H390" s="1"/>
    </row>
    <row r="391">
      <c r="A391" s="1" t="s">
        <v>47</v>
      </c>
      <c r="B391" s="1" t="s">
        <v>55</v>
      </c>
      <c r="C391" s="1" t="s">
        <v>751</v>
      </c>
      <c r="D391" s="8">
        <v>4.0</v>
      </c>
      <c r="E391" s="1"/>
      <c r="F391" s="1">
        <v>4.1</v>
      </c>
      <c r="G391" s="1"/>
      <c r="H391" s="1"/>
    </row>
    <row r="392">
      <c r="A392" s="1" t="s">
        <v>47</v>
      </c>
      <c r="B392" s="1" t="s">
        <v>55</v>
      </c>
      <c r="C392" s="1" t="s">
        <v>752</v>
      </c>
      <c r="D392" s="8">
        <v>0.0</v>
      </c>
      <c r="E392" s="1"/>
      <c r="F392" s="1">
        <v>1.1</v>
      </c>
      <c r="G392" s="1"/>
      <c r="H392" s="1"/>
    </row>
    <row r="393">
      <c r="A393" s="1" t="s">
        <v>47</v>
      </c>
      <c r="B393" s="1" t="s">
        <v>55</v>
      </c>
      <c r="C393" s="1" t="s">
        <v>753</v>
      </c>
      <c r="D393" s="8">
        <v>0.0</v>
      </c>
      <c r="E393" s="1"/>
      <c r="F393" s="1">
        <v>2.0</v>
      </c>
      <c r="G393" s="1"/>
      <c r="H393" s="1"/>
    </row>
    <row r="394">
      <c r="A394" s="1" t="s">
        <v>47</v>
      </c>
      <c r="B394" s="1" t="s">
        <v>55</v>
      </c>
      <c r="C394" s="1" t="s">
        <v>754</v>
      </c>
      <c r="D394" s="8">
        <v>0.0</v>
      </c>
      <c r="E394" s="1"/>
      <c r="F394" s="1">
        <v>3.3</v>
      </c>
      <c r="G394" s="1"/>
      <c r="H394" s="1"/>
    </row>
    <row r="395">
      <c r="A395" s="1" t="s">
        <v>47</v>
      </c>
      <c r="B395" s="1" t="s">
        <v>55</v>
      </c>
      <c r="C395" s="1" t="s">
        <v>755</v>
      </c>
      <c r="D395" s="8">
        <v>0.0</v>
      </c>
      <c r="E395" s="1"/>
      <c r="F395" s="1">
        <v>7.6</v>
      </c>
      <c r="G395" s="1"/>
      <c r="H395" s="1"/>
    </row>
    <row r="396">
      <c r="A396" s="1" t="s">
        <v>47</v>
      </c>
      <c r="B396" s="1" t="s">
        <v>55</v>
      </c>
      <c r="C396" s="1" t="s">
        <v>756</v>
      </c>
      <c r="D396" s="8">
        <v>1.0</v>
      </c>
      <c r="E396" s="1"/>
      <c r="F396" s="1">
        <v>1.5</v>
      </c>
      <c r="G396" s="1"/>
      <c r="H396" s="1"/>
    </row>
    <row r="397">
      <c r="A397" s="1" t="s">
        <v>47</v>
      </c>
      <c r="B397" s="1" t="s">
        <v>55</v>
      </c>
      <c r="C397" s="1" t="s">
        <v>757</v>
      </c>
      <c r="D397" s="8">
        <v>1.0</v>
      </c>
      <c r="E397" s="1"/>
      <c r="F397" s="1">
        <v>2.4</v>
      </c>
      <c r="G397" s="1"/>
      <c r="H397" s="1"/>
    </row>
    <row r="398">
      <c r="A398" s="1" t="s">
        <v>47</v>
      </c>
      <c r="B398" s="1" t="s">
        <v>55</v>
      </c>
      <c r="C398" s="1" t="s">
        <v>758</v>
      </c>
      <c r="D398" s="8">
        <v>1.0</v>
      </c>
      <c r="E398" s="1"/>
      <c r="F398" s="1">
        <v>4.4</v>
      </c>
      <c r="G398" s="1"/>
      <c r="H398" s="1"/>
    </row>
    <row r="399">
      <c r="A399" s="1" t="s">
        <v>47</v>
      </c>
      <c r="B399" s="1" t="s">
        <v>55</v>
      </c>
      <c r="C399" s="1" t="s">
        <v>759</v>
      </c>
      <c r="D399" s="8">
        <v>0.0</v>
      </c>
      <c r="E399" s="1"/>
      <c r="F399" s="1">
        <v>10.4</v>
      </c>
      <c r="G399" s="1"/>
      <c r="H399" s="1"/>
    </row>
    <row r="400">
      <c r="A400" s="1" t="s">
        <v>47</v>
      </c>
      <c r="B400" s="1" t="s">
        <v>55</v>
      </c>
      <c r="C400" s="1" t="s">
        <v>760</v>
      </c>
      <c r="D400" s="8">
        <v>1.0</v>
      </c>
      <c r="E400" s="1"/>
      <c r="F400" s="1">
        <v>5.1</v>
      </c>
      <c r="G400" s="1"/>
      <c r="H400" s="1"/>
    </row>
    <row r="401">
      <c r="A401" s="1" t="s">
        <v>47</v>
      </c>
      <c r="B401" s="1" t="s">
        <v>55</v>
      </c>
      <c r="C401" s="1" t="s">
        <v>761</v>
      </c>
      <c r="D401" s="8">
        <v>0.0</v>
      </c>
      <c r="E401" s="1"/>
      <c r="F401" s="1">
        <v>7.1</v>
      </c>
      <c r="G401" s="1"/>
      <c r="H401" s="1"/>
    </row>
    <row r="402">
      <c r="A402" s="1" t="s">
        <v>47</v>
      </c>
      <c r="B402" s="1" t="s">
        <v>55</v>
      </c>
      <c r="C402" s="1" t="s">
        <v>762</v>
      </c>
      <c r="D402" s="8">
        <v>0.0</v>
      </c>
      <c r="E402" s="1"/>
      <c r="F402" s="1">
        <v>3.2</v>
      </c>
      <c r="G402" s="1"/>
      <c r="H402" s="1"/>
    </row>
    <row r="403">
      <c r="A403" s="1" t="s">
        <v>47</v>
      </c>
      <c r="B403" s="1" t="s">
        <v>55</v>
      </c>
      <c r="C403" s="1" t="s">
        <v>763</v>
      </c>
      <c r="D403" s="8">
        <v>0.0</v>
      </c>
      <c r="E403" s="1"/>
      <c r="F403" s="1">
        <v>10.8</v>
      </c>
      <c r="G403" s="1"/>
      <c r="H403" s="1"/>
    </row>
    <row r="404">
      <c r="A404" s="1" t="s">
        <v>47</v>
      </c>
      <c r="B404" s="1" t="s">
        <v>55</v>
      </c>
      <c r="C404" s="1" t="s">
        <v>764</v>
      </c>
      <c r="D404" s="8">
        <v>4.0</v>
      </c>
      <c r="E404" s="1"/>
      <c r="F404" s="1">
        <v>1.9</v>
      </c>
      <c r="G404" s="1"/>
      <c r="H404" s="1"/>
    </row>
    <row r="405">
      <c r="A405" s="1" t="s">
        <v>47</v>
      </c>
      <c r="B405" s="1" t="s">
        <v>55</v>
      </c>
      <c r="C405" s="1" t="s">
        <v>765</v>
      </c>
      <c r="D405" s="8">
        <v>2.0</v>
      </c>
      <c r="E405" s="1"/>
      <c r="F405" s="1">
        <v>2.3</v>
      </c>
      <c r="G405" s="1"/>
      <c r="H405" s="1"/>
    </row>
    <row r="406">
      <c r="A406" s="1" t="s">
        <v>47</v>
      </c>
      <c r="B406" s="1" t="s">
        <v>55</v>
      </c>
      <c r="C406" s="1" t="s">
        <v>766</v>
      </c>
      <c r="D406" s="8">
        <v>0.0</v>
      </c>
      <c r="E406" s="1"/>
      <c r="F406" s="1">
        <v>7.3</v>
      </c>
      <c r="G406" s="1"/>
      <c r="H406" s="1"/>
    </row>
    <row r="407">
      <c r="A407" s="1" t="s">
        <v>47</v>
      </c>
      <c r="B407" s="1" t="s">
        <v>55</v>
      </c>
      <c r="C407" s="1" t="s">
        <v>767</v>
      </c>
      <c r="D407" s="8">
        <v>2.0</v>
      </c>
      <c r="E407" s="1"/>
      <c r="F407" s="1">
        <v>8.3</v>
      </c>
      <c r="G407" s="1"/>
      <c r="H407" s="1"/>
    </row>
    <row r="408">
      <c r="A408" s="1" t="s">
        <v>47</v>
      </c>
      <c r="B408" s="1" t="s">
        <v>55</v>
      </c>
      <c r="C408" s="1" t="s">
        <v>768</v>
      </c>
      <c r="D408" s="8">
        <v>0.0</v>
      </c>
      <c r="E408" s="1"/>
      <c r="F408" s="1">
        <v>2.1</v>
      </c>
      <c r="G408" s="1"/>
      <c r="H408" s="1"/>
    </row>
    <row r="409">
      <c r="A409" s="1" t="s">
        <v>47</v>
      </c>
      <c r="B409" s="1" t="s">
        <v>55</v>
      </c>
      <c r="C409" s="1" t="s">
        <v>769</v>
      </c>
      <c r="D409" s="8">
        <v>0.0</v>
      </c>
      <c r="E409" s="1"/>
      <c r="F409" s="1">
        <v>9.0</v>
      </c>
      <c r="G409" s="1"/>
      <c r="H409" s="1"/>
    </row>
    <row r="410">
      <c r="A410" s="1" t="s">
        <v>47</v>
      </c>
      <c r="B410" s="1" t="s">
        <v>55</v>
      </c>
      <c r="C410" s="1" t="s">
        <v>770</v>
      </c>
      <c r="D410" s="8">
        <v>4.0</v>
      </c>
      <c r="E410" s="1"/>
      <c r="F410" s="1">
        <v>2.1</v>
      </c>
      <c r="G410" s="1"/>
      <c r="H410" s="1"/>
    </row>
    <row r="411">
      <c r="A411" s="1" t="s">
        <v>47</v>
      </c>
      <c r="B411" s="1" t="s">
        <v>55</v>
      </c>
      <c r="C411" s="1" t="s">
        <v>771</v>
      </c>
      <c r="D411" s="8">
        <v>1.0</v>
      </c>
      <c r="E411" s="1"/>
      <c r="F411" s="1">
        <v>3.8</v>
      </c>
      <c r="G411" s="1"/>
      <c r="H411" s="1"/>
    </row>
    <row r="412">
      <c r="A412" s="1" t="s">
        <v>47</v>
      </c>
      <c r="B412" s="1" t="s">
        <v>55</v>
      </c>
      <c r="C412" s="1" t="s">
        <v>772</v>
      </c>
      <c r="D412" s="8">
        <v>0.0</v>
      </c>
      <c r="E412" s="1"/>
      <c r="F412" s="1">
        <v>10.0</v>
      </c>
      <c r="G412" s="1"/>
      <c r="H412" s="1"/>
    </row>
    <row r="413">
      <c r="A413" s="1" t="s">
        <v>47</v>
      </c>
      <c r="B413" s="1" t="s">
        <v>55</v>
      </c>
      <c r="C413" s="1" t="s">
        <v>773</v>
      </c>
      <c r="D413" s="8">
        <v>0.0</v>
      </c>
      <c r="E413" s="1"/>
      <c r="F413" s="1">
        <v>7.7</v>
      </c>
      <c r="G413" s="1"/>
      <c r="H413" s="1"/>
    </row>
    <row r="414">
      <c r="A414" s="1" t="s">
        <v>47</v>
      </c>
      <c r="B414" s="1" t="s">
        <v>55</v>
      </c>
      <c r="C414" s="1" t="s">
        <v>774</v>
      </c>
      <c r="D414" s="8">
        <v>1.0</v>
      </c>
      <c r="E414" s="1"/>
      <c r="F414" s="1">
        <v>1.8</v>
      </c>
      <c r="G414" s="1"/>
      <c r="H414" s="1"/>
    </row>
    <row r="415">
      <c r="A415" s="1" t="s">
        <v>47</v>
      </c>
      <c r="B415" s="1" t="s">
        <v>55</v>
      </c>
      <c r="C415" s="1" t="s">
        <v>775</v>
      </c>
      <c r="D415" s="8">
        <v>0.0</v>
      </c>
      <c r="E415" s="1"/>
      <c r="F415" s="1">
        <v>10.7</v>
      </c>
      <c r="G415" s="1"/>
      <c r="H415" s="1"/>
    </row>
    <row r="416">
      <c r="A416" s="1" t="s">
        <v>47</v>
      </c>
      <c r="B416" s="1" t="s">
        <v>55</v>
      </c>
      <c r="C416" s="1" t="s">
        <v>776</v>
      </c>
      <c r="D416" s="8">
        <v>0.0</v>
      </c>
      <c r="E416" s="1"/>
      <c r="F416" s="1">
        <v>3.9</v>
      </c>
      <c r="G416" s="1"/>
      <c r="H416" s="1"/>
    </row>
    <row r="417">
      <c r="A417" s="1" t="s">
        <v>47</v>
      </c>
      <c r="B417" s="1" t="s">
        <v>55</v>
      </c>
      <c r="C417" s="1" t="s">
        <v>777</v>
      </c>
      <c r="D417" s="8">
        <v>0.0</v>
      </c>
      <c r="E417" s="1"/>
      <c r="F417" s="1">
        <v>11.4</v>
      </c>
      <c r="G417" s="1"/>
      <c r="H417" s="1"/>
    </row>
    <row r="418">
      <c r="A418" s="1" t="s">
        <v>47</v>
      </c>
      <c r="B418" s="1" t="s">
        <v>55</v>
      </c>
      <c r="C418" s="1" t="s">
        <v>778</v>
      </c>
      <c r="D418" s="8">
        <v>0.0</v>
      </c>
      <c r="E418" s="1"/>
      <c r="F418" s="1">
        <v>9.1</v>
      </c>
      <c r="G418" s="1"/>
      <c r="H418" s="1"/>
    </row>
    <row r="419">
      <c r="A419" s="1" t="s">
        <v>47</v>
      </c>
      <c r="B419" s="1" t="s">
        <v>55</v>
      </c>
      <c r="C419" s="1" t="s">
        <v>779</v>
      </c>
      <c r="D419" s="8">
        <v>0.0</v>
      </c>
      <c r="E419" s="1"/>
      <c r="F419" s="1">
        <v>3.9</v>
      </c>
      <c r="G419" s="1"/>
      <c r="H419" s="1"/>
    </row>
    <row r="420">
      <c r="A420" s="1" t="s">
        <v>47</v>
      </c>
      <c r="B420" s="1" t="s">
        <v>55</v>
      </c>
      <c r="C420" s="1" t="s">
        <v>780</v>
      </c>
      <c r="D420" s="8">
        <v>3.0</v>
      </c>
      <c r="E420" s="1"/>
      <c r="F420" s="1">
        <v>4.9</v>
      </c>
      <c r="G420" s="1"/>
      <c r="H420" s="1"/>
    </row>
    <row r="421">
      <c r="A421" s="1" t="s">
        <v>47</v>
      </c>
      <c r="B421" s="1" t="s">
        <v>55</v>
      </c>
      <c r="C421" s="1" t="s">
        <v>781</v>
      </c>
      <c r="D421" s="8">
        <v>1.0</v>
      </c>
      <c r="E421" s="1"/>
      <c r="F421" s="1">
        <v>7.4</v>
      </c>
      <c r="G421" s="1"/>
      <c r="H421" s="1"/>
    </row>
    <row r="422">
      <c r="A422" s="1" t="s">
        <v>47</v>
      </c>
      <c r="B422" s="1" t="s">
        <v>55</v>
      </c>
      <c r="C422" s="1" t="s">
        <v>782</v>
      </c>
      <c r="D422" s="8">
        <v>1.0</v>
      </c>
      <c r="E422" s="1"/>
      <c r="F422" s="1">
        <v>4.6</v>
      </c>
      <c r="G422" s="1"/>
      <c r="H422" s="1"/>
    </row>
    <row r="423">
      <c r="A423" s="1" t="s">
        <v>47</v>
      </c>
      <c r="B423" s="1" t="s">
        <v>55</v>
      </c>
      <c r="C423" s="1" t="s">
        <v>783</v>
      </c>
      <c r="D423" s="8">
        <v>0.0</v>
      </c>
      <c r="E423" s="1"/>
      <c r="F423" s="1">
        <v>8.2</v>
      </c>
      <c r="G423" s="1"/>
      <c r="H423" s="1"/>
    </row>
    <row r="424">
      <c r="A424" s="1" t="s">
        <v>47</v>
      </c>
      <c r="B424" s="7" t="s">
        <v>57</v>
      </c>
      <c r="C424" s="1" t="s">
        <v>784</v>
      </c>
      <c r="D424" s="8">
        <v>2.0</v>
      </c>
      <c r="E424" s="1"/>
      <c r="F424" s="1">
        <v>1.3</v>
      </c>
      <c r="G424" s="1"/>
      <c r="H424" s="1"/>
    </row>
    <row r="425">
      <c r="A425" s="1" t="s">
        <v>47</v>
      </c>
      <c r="B425" s="7" t="s">
        <v>57</v>
      </c>
      <c r="C425" s="1" t="s">
        <v>785</v>
      </c>
      <c r="D425" s="8">
        <v>0.0</v>
      </c>
      <c r="E425" s="1"/>
      <c r="F425" s="1">
        <v>3.2</v>
      </c>
      <c r="G425" s="1"/>
      <c r="H425" s="1"/>
    </row>
    <row r="426">
      <c r="A426" s="1" t="s">
        <v>47</v>
      </c>
      <c r="B426" s="7" t="s">
        <v>57</v>
      </c>
      <c r="C426" s="1" t="s">
        <v>786</v>
      </c>
      <c r="D426" s="8">
        <v>3.0</v>
      </c>
      <c r="E426" s="1"/>
      <c r="F426" s="1">
        <v>2.2</v>
      </c>
      <c r="G426" s="1"/>
      <c r="H426" s="1"/>
    </row>
    <row r="427">
      <c r="A427" s="1" t="s">
        <v>47</v>
      </c>
      <c r="B427" s="7" t="s">
        <v>57</v>
      </c>
      <c r="C427" s="1" t="s">
        <v>787</v>
      </c>
      <c r="D427" s="8">
        <v>0.0</v>
      </c>
      <c r="E427" s="1"/>
      <c r="F427" s="1">
        <v>2.9</v>
      </c>
      <c r="G427" s="1"/>
      <c r="H427" s="1"/>
    </row>
    <row r="428">
      <c r="A428" s="1" t="s">
        <v>47</v>
      </c>
      <c r="B428" s="7" t="s">
        <v>57</v>
      </c>
      <c r="C428" s="1" t="s">
        <v>788</v>
      </c>
      <c r="D428" s="8">
        <v>1.0</v>
      </c>
      <c r="E428" s="1"/>
      <c r="F428" s="1">
        <v>4.0</v>
      </c>
      <c r="G428" s="1"/>
      <c r="H428" s="1"/>
    </row>
    <row r="429">
      <c r="A429" s="1" t="s">
        <v>47</v>
      </c>
      <c r="B429" s="7" t="s">
        <v>57</v>
      </c>
      <c r="C429" s="1" t="s">
        <v>789</v>
      </c>
      <c r="D429" s="8">
        <v>0.0</v>
      </c>
      <c r="E429" s="1"/>
      <c r="F429" s="1">
        <v>3.2</v>
      </c>
      <c r="G429" s="1"/>
      <c r="H429" s="1"/>
    </row>
    <row r="430">
      <c r="A430" s="1" t="s">
        <v>47</v>
      </c>
      <c r="B430" s="7" t="s">
        <v>57</v>
      </c>
      <c r="C430" s="1" t="s">
        <v>790</v>
      </c>
      <c r="D430" s="8">
        <v>0.0</v>
      </c>
      <c r="E430" s="1"/>
      <c r="F430" s="1">
        <v>3.0</v>
      </c>
      <c r="G430" s="1"/>
      <c r="H430" s="1"/>
    </row>
    <row r="431">
      <c r="A431" s="1" t="s">
        <v>47</v>
      </c>
      <c r="B431" s="7" t="s">
        <v>57</v>
      </c>
      <c r="C431" s="1" t="s">
        <v>791</v>
      </c>
      <c r="D431" s="8">
        <v>0.0</v>
      </c>
      <c r="E431" s="1"/>
      <c r="F431" s="1">
        <v>4.5</v>
      </c>
      <c r="G431" s="1"/>
      <c r="H431" s="1"/>
    </row>
    <row r="432">
      <c r="A432" s="1" t="s">
        <v>47</v>
      </c>
      <c r="B432" s="7" t="s">
        <v>57</v>
      </c>
      <c r="C432" s="1" t="s">
        <v>792</v>
      </c>
      <c r="D432" s="8">
        <v>0.0</v>
      </c>
      <c r="E432" s="1"/>
      <c r="F432" s="1">
        <v>1.5</v>
      </c>
      <c r="G432" s="1"/>
      <c r="H432" s="1"/>
    </row>
    <row r="433">
      <c r="A433" s="1" t="s">
        <v>47</v>
      </c>
      <c r="B433" s="7" t="s">
        <v>57</v>
      </c>
      <c r="C433" s="1" t="s">
        <v>793</v>
      </c>
      <c r="D433" s="8">
        <v>0.0</v>
      </c>
      <c r="E433" s="1"/>
      <c r="F433" s="1">
        <v>3.1</v>
      </c>
      <c r="G433" s="1"/>
      <c r="H433" s="1"/>
    </row>
    <row r="434">
      <c r="A434" s="1" t="s">
        <v>47</v>
      </c>
      <c r="B434" s="7" t="s">
        <v>57</v>
      </c>
      <c r="C434" s="1" t="s">
        <v>794</v>
      </c>
      <c r="D434" s="8">
        <v>0.0</v>
      </c>
      <c r="E434" s="1"/>
      <c r="F434" s="1">
        <v>2.7</v>
      </c>
      <c r="G434" s="1"/>
      <c r="H434" s="1"/>
    </row>
    <row r="435">
      <c r="A435" s="1" t="s">
        <v>47</v>
      </c>
      <c r="B435" s="7" t="s">
        <v>57</v>
      </c>
      <c r="C435" s="1" t="s">
        <v>795</v>
      </c>
      <c r="D435" s="8">
        <v>1.0</v>
      </c>
      <c r="E435" s="1"/>
      <c r="F435" s="1">
        <v>1.1</v>
      </c>
      <c r="G435" s="1"/>
      <c r="H435" s="1"/>
    </row>
    <row r="436">
      <c r="A436" s="1" t="s">
        <v>47</v>
      </c>
      <c r="B436" s="7" t="s">
        <v>57</v>
      </c>
      <c r="C436" s="1" t="s">
        <v>796</v>
      </c>
      <c r="D436" s="8">
        <v>0.0</v>
      </c>
      <c r="E436" s="1"/>
      <c r="F436" s="1">
        <v>1.9</v>
      </c>
      <c r="G436" s="1"/>
      <c r="H436" s="1"/>
    </row>
    <row r="437">
      <c r="A437" s="1" t="s">
        <v>47</v>
      </c>
      <c r="B437" s="7" t="s">
        <v>57</v>
      </c>
      <c r="C437" s="1" t="s">
        <v>797</v>
      </c>
      <c r="D437" s="8">
        <v>0.0</v>
      </c>
      <c r="E437" s="1"/>
      <c r="F437" s="1">
        <v>2.6</v>
      </c>
      <c r="G437" s="1"/>
      <c r="H437" s="1"/>
    </row>
    <row r="438">
      <c r="A438" s="1" t="s">
        <v>47</v>
      </c>
      <c r="B438" s="7" t="s">
        <v>57</v>
      </c>
      <c r="C438" s="1" t="s">
        <v>798</v>
      </c>
      <c r="D438" s="8">
        <v>0.0</v>
      </c>
      <c r="E438" s="1"/>
      <c r="F438" s="1">
        <v>2.9</v>
      </c>
      <c r="G438" s="1"/>
      <c r="H438" s="1"/>
    </row>
    <row r="439">
      <c r="A439" s="1" t="s">
        <v>47</v>
      </c>
      <c r="B439" s="7" t="s">
        <v>57</v>
      </c>
      <c r="C439" s="1" t="s">
        <v>799</v>
      </c>
      <c r="D439" s="8">
        <v>0.0</v>
      </c>
      <c r="E439" s="1"/>
      <c r="F439" s="1">
        <v>3.3</v>
      </c>
      <c r="G439" s="1"/>
      <c r="H439" s="1"/>
    </row>
    <row r="440">
      <c r="A440" s="1" t="s">
        <v>47</v>
      </c>
      <c r="B440" s="7" t="s">
        <v>57</v>
      </c>
      <c r="C440" s="1" t="s">
        <v>800</v>
      </c>
      <c r="D440" s="8">
        <v>0.0</v>
      </c>
      <c r="E440" s="1"/>
      <c r="F440" s="1">
        <v>2.3</v>
      </c>
      <c r="G440" s="1"/>
      <c r="H440" s="1"/>
    </row>
    <row r="441">
      <c r="A441" s="1" t="s">
        <v>47</v>
      </c>
      <c r="B441" s="7" t="s">
        <v>57</v>
      </c>
      <c r="C441" s="1" t="s">
        <v>801</v>
      </c>
      <c r="D441" s="8">
        <v>0.0</v>
      </c>
      <c r="E441" s="1"/>
      <c r="F441" s="1">
        <v>1.4</v>
      </c>
      <c r="G441" s="1"/>
      <c r="H441" s="1"/>
    </row>
    <row r="442">
      <c r="A442" s="1" t="s">
        <v>47</v>
      </c>
      <c r="B442" s="7" t="s">
        <v>57</v>
      </c>
      <c r="C442" s="1" t="s">
        <v>802</v>
      </c>
      <c r="D442" s="8">
        <v>0.0</v>
      </c>
      <c r="E442" s="1"/>
      <c r="F442" s="1">
        <v>3.0</v>
      </c>
      <c r="G442" s="1"/>
      <c r="H442" s="1"/>
    </row>
    <row r="443">
      <c r="A443" s="1" t="s">
        <v>47</v>
      </c>
      <c r="B443" s="7" t="s">
        <v>57</v>
      </c>
      <c r="C443" s="1" t="s">
        <v>803</v>
      </c>
      <c r="D443" s="8">
        <v>0.0</v>
      </c>
      <c r="E443" s="1"/>
      <c r="F443" s="1">
        <v>4.2</v>
      </c>
      <c r="G443" s="1"/>
      <c r="H443" s="1"/>
    </row>
    <row r="444">
      <c r="A444" s="1" t="s">
        <v>47</v>
      </c>
      <c r="B444" s="7" t="s">
        <v>57</v>
      </c>
      <c r="C444" s="1" t="s">
        <v>804</v>
      </c>
      <c r="D444" s="8">
        <v>0.0</v>
      </c>
      <c r="E444" s="1"/>
      <c r="F444" s="1">
        <v>1.6</v>
      </c>
      <c r="G444" s="1"/>
      <c r="H444" s="1"/>
    </row>
    <row r="445">
      <c r="A445" s="1" t="s">
        <v>47</v>
      </c>
      <c r="B445" s="7" t="s">
        <v>57</v>
      </c>
      <c r="C445" s="1" t="s">
        <v>805</v>
      </c>
      <c r="D445" s="8">
        <v>0.0</v>
      </c>
      <c r="E445" s="1"/>
      <c r="F445" s="1">
        <v>2.5</v>
      </c>
      <c r="G445" s="1"/>
      <c r="H445" s="1"/>
    </row>
    <row r="446">
      <c r="A446" s="1" t="s">
        <v>47</v>
      </c>
      <c r="B446" s="7" t="s">
        <v>57</v>
      </c>
      <c r="C446" s="1" t="s">
        <v>806</v>
      </c>
      <c r="D446" s="8">
        <v>0.0</v>
      </c>
      <c r="E446" s="1"/>
      <c r="F446" s="1">
        <v>2.2</v>
      </c>
      <c r="G446" s="1"/>
      <c r="H446" s="1"/>
    </row>
    <row r="447">
      <c r="A447" s="1" t="s">
        <v>47</v>
      </c>
      <c r="B447" s="7" t="s">
        <v>57</v>
      </c>
      <c r="C447" s="1" t="s">
        <v>807</v>
      </c>
      <c r="D447" s="8">
        <v>0.0</v>
      </c>
      <c r="E447" s="1"/>
      <c r="F447" s="1">
        <v>5.8</v>
      </c>
      <c r="G447" s="1"/>
      <c r="H447" s="1"/>
    </row>
    <row r="448">
      <c r="A448" s="1" t="s">
        <v>47</v>
      </c>
      <c r="B448" s="7" t="s">
        <v>57</v>
      </c>
      <c r="C448" s="1" t="s">
        <v>808</v>
      </c>
      <c r="D448" s="8">
        <v>0.0</v>
      </c>
      <c r="E448" s="1"/>
      <c r="F448" s="1">
        <v>3.5</v>
      </c>
      <c r="G448" s="1"/>
      <c r="H448" s="1"/>
    </row>
    <row r="449">
      <c r="A449" s="1" t="s">
        <v>47</v>
      </c>
      <c r="B449" s="7" t="s">
        <v>57</v>
      </c>
      <c r="C449" s="1" t="s">
        <v>809</v>
      </c>
      <c r="D449" s="8">
        <v>1.0</v>
      </c>
      <c r="E449" s="1"/>
      <c r="F449" s="1">
        <v>1.0</v>
      </c>
      <c r="G449" s="1"/>
      <c r="H449" s="1"/>
    </row>
    <row r="450">
      <c r="A450" s="1" t="s">
        <v>47</v>
      </c>
      <c r="B450" s="7" t="s">
        <v>57</v>
      </c>
      <c r="C450" s="1" t="s">
        <v>810</v>
      </c>
      <c r="D450" s="8">
        <v>0.0</v>
      </c>
      <c r="E450" s="1"/>
      <c r="F450" s="1">
        <v>2.6</v>
      </c>
      <c r="G450" s="1"/>
      <c r="H450" s="1"/>
    </row>
    <row r="451">
      <c r="A451" s="1" t="s">
        <v>47</v>
      </c>
      <c r="B451" s="7" t="s">
        <v>57</v>
      </c>
      <c r="C451" s="1" t="s">
        <v>811</v>
      </c>
      <c r="D451" s="8">
        <v>0.0</v>
      </c>
      <c r="E451" s="1"/>
      <c r="F451" s="1">
        <v>1.0</v>
      </c>
      <c r="G451" s="1"/>
      <c r="H451" s="1"/>
    </row>
    <row r="452">
      <c r="A452" s="1" t="s">
        <v>47</v>
      </c>
      <c r="B452" s="7" t="s">
        <v>57</v>
      </c>
      <c r="C452" s="1" t="s">
        <v>812</v>
      </c>
      <c r="D452" s="8">
        <v>0.0</v>
      </c>
      <c r="E452" s="1"/>
      <c r="F452" s="1">
        <v>1.6</v>
      </c>
      <c r="G452" s="1"/>
      <c r="H452" s="1"/>
    </row>
    <row r="453">
      <c r="A453" s="1" t="s">
        <v>47</v>
      </c>
      <c r="B453" s="7" t="s">
        <v>57</v>
      </c>
      <c r="C453" s="1" t="s">
        <v>813</v>
      </c>
      <c r="D453" s="8">
        <v>0.0</v>
      </c>
      <c r="E453" s="1"/>
      <c r="F453" s="1">
        <v>2.8</v>
      </c>
      <c r="G453" s="1"/>
      <c r="H453" s="1"/>
    </row>
    <row r="454">
      <c r="A454" s="1" t="s">
        <v>47</v>
      </c>
      <c r="B454" s="7" t="s">
        <v>57</v>
      </c>
      <c r="C454" s="1" t="s">
        <v>814</v>
      </c>
      <c r="D454" s="8">
        <v>1.0</v>
      </c>
      <c r="E454" s="1"/>
      <c r="F454" s="1">
        <v>1.5</v>
      </c>
      <c r="G454" s="1"/>
      <c r="H454" s="1"/>
    </row>
    <row r="455">
      <c r="A455" s="1" t="s">
        <v>47</v>
      </c>
      <c r="B455" s="7" t="s">
        <v>57</v>
      </c>
      <c r="C455" s="1" t="s">
        <v>815</v>
      </c>
      <c r="D455" s="8">
        <v>1.0</v>
      </c>
      <c r="E455" s="1"/>
      <c r="F455" s="1">
        <v>2.1</v>
      </c>
      <c r="G455" s="1"/>
      <c r="H455" s="1"/>
    </row>
    <row r="456">
      <c r="A456" s="1" t="s">
        <v>47</v>
      </c>
      <c r="B456" s="7" t="s">
        <v>57</v>
      </c>
      <c r="C456" s="1" t="s">
        <v>816</v>
      </c>
      <c r="D456" s="8">
        <v>0.0</v>
      </c>
      <c r="E456" s="1"/>
      <c r="F456" s="1">
        <v>5.1</v>
      </c>
      <c r="G456" s="1"/>
      <c r="H456" s="1"/>
    </row>
    <row r="457">
      <c r="A457" s="1" t="s">
        <v>47</v>
      </c>
      <c r="B457" s="7" t="s">
        <v>57</v>
      </c>
      <c r="C457" s="1" t="s">
        <v>651</v>
      </c>
      <c r="D457" s="8">
        <v>0.0</v>
      </c>
      <c r="E457" s="1"/>
      <c r="F457" s="1">
        <v>1.2</v>
      </c>
      <c r="G457" s="1"/>
      <c r="H457" s="1"/>
    </row>
    <row r="458">
      <c r="A458" s="1" t="s">
        <v>47</v>
      </c>
      <c r="B458" s="7" t="s">
        <v>57</v>
      </c>
      <c r="C458" s="1" t="s">
        <v>817</v>
      </c>
      <c r="D458" s="8">
        <v>0.0</v>
      </c>
      <c r="E458" s="1"/>
      <c r="F458" s="1">
        <v>6.1</v>
      </c>
      <c r="G458" s="1"/>
      <c r="H458" s="1"/>
    </row>
    <row r="459">
      <c r="A459" s="1" t="s">
        <v>47</v>
      </c>
      <c r="B459" s="7" t="s">
        <v>57</v>
      </c>
      <c r="C459" s="1" t="s">
        <v>641</v>
      </c>
      <c r="D459" s="8">
        <v>0.0</v>
      </c>
      <c r="E459" s="1"/>
      <c r="F459" s="1">
        <v>1.3</v>
      </c>
      <c r="G459" s="1"/>
      <c r="H459" s="1"/>
    </row>
    <row r="460">
      <c r="A460" s="1" t="s">
        <v>47</v>
      </c>
      <c r="B460" s="7" t="s">
        <v>57</v>
      </c>
      <c r="C460" s="1" t="s">
        <v>818</v>
      </c>
      <c r="D460" s="8">
        <v>0.0</v>
      </c>
      <c r="E460" s="1"/>
      <c r="F460" s="1">
        <v>4.3</v>
      </c>
      <c r="G460" s="1"/>
      <c r="H460" s="1"/>
    </row>
    <row r="461">
      <c r="A461" s="1" t="s">
        <v>47</v>
      </c>
      <c r="B461" s="7" t="s">
        <v>57</v>
      </c>
      <c r="C461" s="1" t="s">
        <v>819</v>
      </c>
      <c r="D461" s="8">
        <v>0.0</v>
      </c>
      <c r="E461" s="1"/>
      <c r="F461" s="1">
        <v>2.3</v>
      </c>
      <c r="G461" s="1"/>
      <c r="H461" s="1"/>
    </row>
    <row r="462">
      <c r="A462" s="1" t="s">
        <v>47</v>
      </c>
      <c r="B462" s="7" t="s">
        <v>57</v>
      </c>
      <c r="C462" s="1" t="s">
        <v>820</v>
      </c>
      <c r="D462" s="8">
        <v>0.0</v>
      </c>
      <c r="E462" s="1"/>
      <c r="F462" s="1">
        <v>8.3</v>
      </c>
      <c r="G462" s="1"/>
      <c r="H462" s="1"/>
    </row>
    <row r="463">
      <c r="A463" s="1" t="s">
        <v>47</v>
      </c>
      <c r="B463" s="7" t="s">
        <v>57</v>
      </c>
      <c r="C463" s="1" t="s">
        <v>821</v>
      </c>
      <c r="D463" s="8">
        <v>0.0</v>
      </c>
      <c r="E463" s="1"/>
      <c r="F463" s="1">
        <v>8.2</v>
      </c>
      <c r="G463" s="1"/>
      <c r="H463" s="1"/>
    </row>
    <row r="464">
      <c r="A464" s="1" t="s">
        <v>47</v>
      </c>
      <c r="B464" s="7" t="s">
        <v>57</v>
      </c>
      <c r="C464" s="1" t="s">
        <v>822</v>
      </c>
      <c r="D464" s="8">
        <v>0.0</v>
      </c>
      <c r="E464" s="1"/>
      <c r="F464" s="1">
        <v>4.7</v>
      </c>
      <c r="G464" s="1"/>
      <c r="H464" s="1"/>
    </row>
    <row r="465">
      <c r="A465" s="1" t="s">
        <v>47</v>
      </c>
      <c r="B465" s="7" t="s">
        <v>57</v>
      </c>
      <c r="C465" s="1" t="s">
        <v>823</v>
      </c>
      <c r="D465" s="8">
        <v>0.0</v>
      </c>
      <c r="E465" s="1"/>
      <c r="F465" s="1">
        <v>1.0</v>
      </c>
      <c r="G465" s="1"/>
      <c r="H465" s="1"/>
    </row>
    <row r="466">
      <c r="A466" s="1" t="s">
        <v>47</v>
      </c>
      <c r="B466" s="7" t="s">
        <v>57</v>
      </c>
      <c r="C466" s="1" t="s">
        <v>824</v>
      </c>
      <c r="D466" s="8">
        <v>0.0</v>
      </c>
      <c r="E466" s="1"/>
      <c r="F466" s="1">
        <v>7.2</v>
      </c>
      <c r="G466" s="1"/>
      <c r="H466" s="1"/>
    </row>
    <row r="467">
      <c r="A467" s="1" t="s">
        <v>47</v>
      </c>
      <c r="B467" s="7" t="s">
        <v>57</v>
      </c>
      <c r="C467" s="1" t="s">
        <v>825</v>
      </c>
      <c r="D467" s="8">
        <v>0.0</v>
      </c>
      <c r="E467" s="1"/>
      <c r="F467" s="1">
        <v>7.6</v>
      </c>
      <c r="G467" s="1"/>
      <c r="H467" s="1"/>
    </row>
    <row r="468">
      <c r="A468" s="1" t="s">
        <v>47</v>
      </c>
      <c r="B468" s="7" t="s">
        <v>57</v>
      </c>
      <c r="C468" s="1" t="s">
        <v>826</v>
      </c>
      <c r="D468" s="8">
        <v>0.0</v>
      </c>
      <c r="E468" s="1"/>
      <c r="F468" s="1">
        <v>4.3</v>
      </c>
      <c r="G468" s="1"/>
      <c r="H468" s="1"/>
    </row>
    <row r="469">
      <c r="A469" s="1" t="s">
        <v>47</v>
      </c>
      <c r="B469" s="7" t="s">
        <v>57</v>
      </c>
      <c r="C469" s="1" t="s">
        <v>827</v>
      </c>
      <c r="D469" s="8">
        <v>1.0</v>
      </c>
      <c r="E469" s="1"/>
      <c r="F469" s="1">
        <v>3.8</v>
      </c>
      <c r="G469" s="1"/>
      <c r="H469" s="1"/>
    </row>
    <row r="470">
      <c r="A470" s="1" t="s">
        <v>47</v>
      </c>
      <c r="B470" s="7" t="s">
        <v>57</v>
      </c>
      <c r="C470" s="1" t="s">
        <v>828</v>
      </c>
      <c r="D470" s="8">
        <v>0.0</v>
      </c>
      <c r="E470" s="1"/>
      <c r="F470" s="1">
        <v>4.3</v>
      </c>
      <c r="G470" s="1"/>
      <c r="H470" s="1"/>
    </row>
    <row r="471">
      <c r="A471" s="1" t="s">
        <v>47</v>
      </c>
      <c r="B471" s="7" t="s">
        <v>57</v>
      </c>
      <c r="C471" s="1" t="s">
        <v>829</v>
      </c>
      <c r="D471" s="8">
        <v>0.0</v>
      </c>
      <c r="E471" s="1"/>
      <c r="F471" s="1">
        <v>5.0</v>
      </c>
      <c r="G471" s="1"/>
      <c r="H471" s="1"/>
    </row>
    <row r="472">
      <c r="A472" s="1" t="s">
        <v>47</v>
      </c>
      <c r="B472" s="7" t="s">
        <v>57</v>
      </c>
      <c r="C472" s="1" t="s">
        <v>830</v>
      </c>
      <c r="D472" s="8">
        <v>0.0</v>
      </c>
      <c r="E472" s="1"/>
      <c r="F472" s="1">
        <v>1.6</v>
      </c>
      <c r="G472" s="1"/>
      <c r="H472" s="1"/>
    </row>
    <row r="473">
      <c r="A473" s="1" t="s">
        <v>47</v>
      </c>
      <c r="B473" s="7" t="s">
        <v>57</v>
      </c>
      <c r="C473" s="1" t="s">
        <v>831</v>
      </c>
      <c r="D473" s="8">
        <v>0.0</v>
      </c>
      <c r="E473" s="1"/>
      <c r="F473" s="1">
        <v>4.5</v>
      </c>
      <c r="G473" s="1"/>
      <c r="H473" s="1"/>
    </row>
    <row r="474">
      <c r="A474" s="1" t="s">
        <v>47</v>
      </c>
      <c r="B474" s="1" t="s">
        <v>58</v>
      </c>
      <c r="C474" s="1" t="s">
        <v>832</v>
      </c>
      <c r="D474" s="8">
        <v>7.0</v>
      </c>
      <c r="E474" s="1"/>
      <c r="F474" s="1">
        <v>4.1</v>
      </c>
      <c r="G474" s="1"/>
      <c r="H474" s="1"/>
    </row>
    <row r="475">
      <c r="A475" s="1" t="s">
        <v>47</v>
      </c>
      <c r="B475" s="1" t="s">
        <v>58</v>
      </c>
      <c r="C475" s="1" t="s">
        <v>833</v>
      </c>
      <c r="D475" s="8">
        <v>3.0</v>
      </c>
      <c r="E475" s="1"/>
      <c r="F475" s="1">
        <v>3.4</v>
      </c>
      <c r="G475" s="1"/>
      <c r="H475" s="1"/>
    </row>
    <row r="476">
      <c r="A476" s="1" t="s">
        <v>47</v>
      </c>
      <c r="B476" s="1" t="s">
        <v>58</v>
      </c>
      <c r="C476" s="1" t="s">
        <v>834</v>
      </c>
      <c r="D476" s="8">
        <v>1.0</v>
      </c>
      <c r="E476" s="1"/>
      <c r="F476" s="1">
        <v>5.3</v>
      </c>
      <c r="G476" s="1"/>
      <c r="H476" s="1"/>
    </row>
    <row r="477">
      <c r="A477" s="1" t="s">
        <v>47</v>
      </c>
      <c r="B477" s="1" t="s">
        <v>58</v>
      </c>
      <c r="C477" s="1" t="s">
        <v>835</v>
      </c>
      <c r="D477" s="8">
        <v>0.0</v>
      </c>
      <c r="E477" s="1"/>
      <c r="F477" s="1">
        <v>5.1</v>
      </c>
      <c r="G477" s="1"/>
      <c r="H477" s="1"/>
    </row>
    <row r="478">
      <c r="A478" s="1" t="s">
        <v>47</v>
      </c>
      <c r="B478" s="1" t="s">
        <v>58</v>
      </c>
      <c r="C478" s="1" t="s">
        <v>836</v>
      </c>
      <c r="D478" s="8">
        <v>0.0</v>
      </c>
      <c r="E478" s="1"/>
      <c r="F478" s="1">
        <v>1.2</v>
      </c>
      <c r="G478" s="1"/>
      <c r="H478" s="1"/>
    </row>
    <row r="479">
      <c r="A479" s="1" t="s">
        <v>47</v>
      </c>
      <c r="B479" s="1" t="s">
        <v>58</v>
      </c>
      <c r="C479" s="1" t="s">
        <v>837</v>
      </c>
      <c r="D479" s="8">
        <v>0.0</v>
      </c>
      <c r="E479" s="1"/>
      <c r="F479" s="1">
        <v>8.2</v>
      </c>
      <c r="G479" s="1"/>
      <c r="H479" s="1"/>
    </row>
    <row r="480">
      <c r="A480" s="1" t="s">
        <v>47</v>
      </c>
      <c r="B480" s="1" t="s">
        <v>58</v>
      </c>
      <c r="C480" s="1" t="s">
        <v>838</v>
      </c>
      <c r="D480" s="8">
        <v>1.0</v>
      </c>
      <c r="E480" s="1"/>
      <c r="F480" s="1">
        <v>2.0</v>
      </c>
      <c r="G480" s="1"/>
      <c r="H480" s="1"/>
    </row>
    <row r="481">
      <c r="A481" s="1" t="s">
        <v>47</v>
      </c>
      <c r="B481" s="1" t="s">
        <v>58</v>
      </c>
      <c r="C481" s="1" t="s">
        <v>839</v>
      </c>
      <c r="D481" s="8">
        <v>1.0</v>
      </c>
      <c r="E481" s="1"/>
      <c r="F481" s="1">
        <v>8.6</v>
      </c>
      <c r="G481" s="1"/>
      <c r="H481" s="1"/>
    </row>
    <row r="482">
      <c r="A482" s="1" t="s">
        <v>47</v>
      </c>
      <c r="B482" s="1" t="s">
        <v>58</v>
      </c>
      <c r="C482" s="1" t="s">
        <v>840</v>
      </c>
      <c r="D482" s="8">
        <v>0.0</v>
      </c>
      <c r="E482" s="1"/>
      <c r="F482" s="1">
        <v>12.3</v>
      </c>
      <c r="G482" s="1"/>
      <c r="H482" s="1"/>
    </row>
    <row r="483">
      <c r="A483" s="1" t="s">
        <v>47</v>
      </c>
      <c r="B483" s="1" t="s">
        <v>58</v>
      </c>
      <c r="C483" s="1" t="s">
        <v>841</v>
      </c>
      <c r="D483" s="8">
        <v>0.0</v>
      </c>
      <c r="E483" s="1"/>
      <c r="F483" s="1">
        <v>1.1</v>
      </c>
      <c r="G483" s="1"/>
      <c r="H483" s="1"/>
    </row>
    <row r="484">
      <c r="A484" s="1" t="s">
        <v>47</v>
      </c>
      <c r="B484" s="1" t="s">
        <v>58</v>
      </c>
      <c r="C484" s="1" t="s">
        <v>842</v>
      </c>
      <c r="D484" s="8">
        <v>1.0</v>
      </c>
      <c r="E484" s="1"/>
      <c r="F484" s="1">
        <v>1.2</v>
      </c>
      <c r="G484" s="1"/>
      <c r="H484" s="1"/>
    </row>
    <row r="485">
      <c r="A485" s="1" t="s">
        <v>47</v>
      </c>
      <c r="B485" s="1" t="s">
        <v>58</v>
      </c>
      <c r="C485" s="1" t="s">
        <v>843</v>
      </c>
      <c r="D485" s="8">
        <v>1.0</v>
      </c>
      <c r="E485" s="1"/>
      <c r="F485" s="1">
        <v>1.6</v>
      </c>
      <c r="G485" s="1"/>
      <c r="H485" s="1"/>
    </row>
    <row r="486">
      <c r="A486" s="1" t="s">
        <v>47</v>
      </c>
      <c r="B486" s="1" t="s">
        <v>58</v>
      </c>
      <c r="C486" s="1" t="s">
        <v>844</v>
      </c>
      <c r="D486" s="8">
        <v>0.0</v>
      </c>
      <c r="E486" s="1"/>
      <c r="F486" s="1">
        <v>8.2</v>
      </c>
      <c r="G486" s="1"/>
      <c r="H486" s="1"/>
    </row>
    <row r="487">
      <c r="A487" s="1" t="s">
        <v>47</v>
      </c>
      <c r="B487" s="1" t="s">
        <v>58</v>
      </c>
      <c r="C487" s="1" t="s">
        <v>845</v>
      </c>
      <c r="D487" s="8">
        <v>0.0</v>
      </c>
      <c r="E487" s="1"/>
      <c r="F487" s="1">
        <v>3.2</v>
      </c>
      <c r="G487" s="1"/>
      <c r="H487" s="1"/>
    </row>
    <row r="488">
      <c r="A488" s="1" t="s">
        <v>47</v>
      </c>
      <c r="B488" s="1" t="s">
        <v>58</v>
      </c>
      <c r="C488" s="1" t="s">
        <v>846</v>
      </c>
      <c r="D488" s="8">
        <v>0.0</v>
      </c>
      <c r="E488" s="1"/>
      <c r="F488" s="1">
        <v>7.6</v>
      </c>
      <c r="G488" s="1"/>
      <c r="H488" s="1"/>
    </row>
    <row r="489">
      <c r="A489" s="1" t="s">
        <v>47</v>
      </c>
      <c r="B489" s="1" t="s">
        <v>58</v>
      </c>
      <c r="C489" s="1" t="s">
        <v>847</v>
      </c>
      <c r="D489" s="8">
        <v>1.0</v>
      </c>
      <c r="E489" s="1"/>
      <c r="F489" s="1">
        <v>3.4</v>
      </c>
      <c r="G489" s="1"/>
      <c r="H489" s="1"/>
    </row>
    <row r="490">
      <c r="A490" s="1" t="s">
        <v>47</v>
      </c>
      <c r="B490" s="1" t="s">
        <v>58</v>
      </c>
      <c r="C490" s="1" t="s">
        <v>848</v>
      </c>
      <c r="D490" s="8">
        <v>5.0</v>
      </c>
      <c r="E490" s="1"/>
      <c r="F490" s="1">
        <v>1.9</v>
      </c>
      <c r="G490" s="1"/>
      <c r="H490" s="1"/>
    </row>
    <row r="491">
      <c r="A491" s="1" t="s">
        <v>47</v>
      </c>
      <c r="B491" s="1" t="s">
        <v>58</v>
      </c>
      <c r="C491" s="1" t="s">
        <v>849</v>
      </c>
      <c r="D491" s="8">
        <v>4.0</v>
      </c>
      <c r="E491" s="1"/>
      <c r="F491" s="1">
        <v>4.9</v>
      </c>
      <c r="G491" s="1"/>
      <c r="H491" s="1"/>
    </row>
    <row r="492">
      <c r="A492" s="1" t="s">
        <v>47</v>
      </c>
      <c r="B492" s="1" t="s">
        <v>58</v>
      </c>
      <c r="C492" s="1" t="s">
        <v>850</v>
      </c>
      <c r="D492" s="8">
        <v>0.0</v>
      </c>
      <c r="E492" s="1"/>
      <c r="F492" s="1">
        <v>3.6</v>
      </c>
      <c r="G492" s="1"/>
      <c r="H492" s="1"/>
    </row>
    <row r="493">
      <c r="A493" s="1" t="s">
        <v>47</v>
      </c>
      <c r="B493" s="1" t="s">
        <v>58</v>
      </c>
      <c r="C493" s="1" t="s">
        <v>851</v>
      </c>
      <c r="D493" s="8">
        <v>1.0</v>
      </c>
      <c r="E493" s="1"/>
      <c r="F493" s="1">
        <v>7.3</v>
      </c>
      <c r="G493" s="1"/>
      <c r="H493" s="1"/>
    </row>
    <row r="494">
      <c r="A494" s="1" t="s">
        <v>47</v>
      </c>
      <c r="B494" s="1" t="s">
        <v>58</v>
      </c>
      <c r="C494" s="1" t="s">
        <v>852</v>
      </c>
      <c r="D494" s="8">
        <v>0.0</v>
      </c>
      <c r="E494" s="1"/>
      <c r="F494" s="1">
        <v>1.5</v>
      </c>
      <c r="G494" s="1"/>
      <c r="H494" s="1"/>
    </row>
    <row r="495">
      <c r="A495" s="1" t="s">
        <v>47</v>
      </c>
      <c r="B495" s="1" t="s">
        <v>58</v>
      </c>
      <c r="C495" s="1" t="s">
        <v>853</v>
      </c>
      <c r="D495" s="8">
        <v>0.0</v>
      </c>
      <c r="E495" s="1"/>
      <c r="F495" s="1">
        <v>3.5</v>
      </c>
      <c r="G495" s="1"/>
      <c r="H495" s="1"/>
    </row>
    <row r="496">
      <c r="A496" s="1" t="s">
        <v>47</v>
      </c>
      <c r="B496" s="1" t="s">
        <v>58</v>
      </c>
      <c r="C496" s="1" t="s">
        <v>854</v>
      </c>
      <c r="D496" s="8">
        <v>0.0</v>
      </c>
      <c r="E496" s="1"/>
      <c r="F496" s="1">
        <v>1.0</v>
      </c>
      <c r="G496" s="1"/>
      <c r="H496" s="1"/>
    </row>
    <row r="497">
      <c r="A497" s="1" t="s">
        <v>47</v>
      </c>
      <c r="B497" s="1" t="s">
        <v>58</v>
      </c>
      <c r="C497" s="1" t="s">
        <v>855</v>
      </c>
      <c r="D497" s="8">
        <v>0.0</v>
      </c>
      <c r="E497" s="1"/>
      <c r="F497" s="1">
        <v>4.2</v>
      </c>
      <c r="G497" s="1"/>
      <c r="H497" s="1"/>
    </row>
    <row r="498">
      <c r="A498" s="1" t="s">
        <v>47</v>
      </c>
      <c r="B498" s="1" t="s">
        <v>58</v>
      </c>
      <c r="C498" s="1" t="s">
        <v>856</v>
      </c>
      <c r="D498" s="8">
        <v>0.0</v>
      </c>
      <c r="E498" s="1"/>
      <c r="F498" s="1">
        <v>1.5</v>
      </c>
      <c r="G498" s="1"/>
      <c r="H498" s="1"/>
    </row>
    <row r="499">
      <c r="A499" s="1" t="s">
        <v>47</v>
      </c>
      <c r="B499" s="1" t="s">
        <v>58</v>
      </c>
      <c r="C499" s="1" t="s">
        <v>857</v>
      </c>
      <c r="D499" s="8">
        <v>0.0</v>
      </c>
      <c r="E499" s="1"/>
      <c r="F499" s="1">
        <v>5.8</v>
      </c>
      <c r="G499" s="1"/>
      <c r="H499" s="1"/>
    </row>
    <row r="500">
      <c r="A500" s="1" t="s">
        <v>47</v>
      </c>
      <c r="B500" s="1" t="s">
        <v>58</v>
      </c>
      <c r="C500" s="1" t="s">
        <v>858</v>
      </c>
      <c r="D500" s="8">
        <v>1.0</v>
      </c>
      <c r="E500" s="1"/>
      <c r="F500" s="1">
        <v>2.0</v>
      </c>
      <c r="G500" s="1"/>
      <c r="H500" s="1"/>
    </row>
    <row r="501">
      <c r="A501" s="1" t="s">
        <v>47</v>
      </c>
      <c r="B501" s="1" t="s">
        <v>58</v>
      </c>
      <c r="C501" s="1" t="s">
        <v>859</v>
      </c>
      <c r="D501" s="8">
        <v>0.0</v>
      </c>
      <c r="E501" s="1"/>
      <c r="F501" s="1">
        <v>1.9</v>
      </c>
      <c r="G501" s="1"/>
      <c r="H501" s="1"/>
    </row>
    <row r="502">
      <c r="A502" s="1" t="s">
        <v>47</v>
      </c>
      <c r="B502" s="1" t="s">
        <v>58</v>
      </c>
      <c r="C502" s="1" t="s">
        <v>860</v>
      </c>
      <c r="D502" s="8">
        <v>0.0</v>
      </c>
      <c r="E502" s="1"/>
      <c r="F502" s="1">
        <v>1.0</v>
      </c>
      <c r="G502" s="1"/>
      <c r="H502" s="1"/>
    </row>
    <row r="503">
      <c r="A503" s="1" t="s">
        <v>47</v>
      </c>
      <c r="B503" s="1" t="s">
        <v>58</v>
      </c>
      <c r="C503" s="1" t="s">
        <v>861</v>
      </c>
      <c r="D503" s="8">
        <v>0.0</v>
      </c>
      <c r="E503" s="1"/>
      <c r="F503" s="1">
        <v>2.5</v>
      </c>
      <c r="G503" s="1"/>
      <c r="H503" s="1"/>
    </row>
    <row r="504">
      <c r="A504" s="1" t="s">
        <v>47</v>
      </c>
      <c r="B504" s="1" t="s">
        <v>58</v>
      </c>
      <c r="C504" s="1" t="s">
        <v>862</v>
      </c>
      <c r="D504" s="8">
        <v>0.0</v>
      </c>
      <c r="E504" s="1"/>
      <c r="F504" s="1">
        <v>6.1</v>
      </c>
      <c r="G504" s="1"/>
      <c r="H504" s="1"/>
    </row>
    <row r="505">
      <c r="A505" s="1" t="s">
        <v>47</v>
      </c>
      <c r="B505" s="1" t="s">
        <v>58</v>
      </c>
      <c r="C505" s="1" t="s">
        <v>863</v>
      </c>
      <c r="D505" s="8">
        <v>0.0</v>
      </c>
      <c r="E505" s="1"/>
      <c r="F505" s="1">
        <v>3.6</v>
      </c>
      <c r="G505" s="1"/>
      <c r="H505" s="1"/>
    </row>
    <row r="506">
      <c r="A506" s="1" t="s">
        <v>47</v>
      </c>
      <c r="B506" s="1" t="s">
        <v>58</v>
      </c>
      <c r="C506" s="1" t="s">
        <v>864</v>
      </c>
      <c r="D506" s="8">
        <v>0.0</v>
      </c>
      <c r="E506" s="1"/>
      <c r="F506" s="1">
        <v>12.5</v>
      </c>
      <c r="G506" s="1"/>
      <c r="H506" s="1"/>
    </row>
    <row r="507">
      <c r="A507" s="1" t="s">
        <v>47</v>
      </c>
      <c r="B507" s="1" t="s">
        <v>58</v>
      </c>
      <c r="C507" s="1" t="s">
        <v>865</v>
      </c>
      <c r="D507" s="8">
        <v>0.0</v>
      </c>
      <c r="E507" s="1"/>
      <c r="F507" s="1">
        <v>5.3</v>
      </c>
      <c r="G507" s="1"/>
      <c r="H507" s="1"/>
    </row>
    <row r="508">
      <c r="A508" s="1" t="s">
        <v>47</v>
      </c>
      <c r="B508" s="1" t="s">
        <v>58</v>
      </c>
      <c r="C508" s="1" t="s">
        <v>866</v>
      </c>
      <c r="D508" s="8">
        <v>0.0</v>
      </c>
      <c r="E508" s="1"/>
      <c r="F508" s="1">
        <v>7.1</v>
      </c>
      <c r="G508" s="1"/>
      <c r="H508" s="1"/>
    </row>
    <row r="509">
      <c r="A509" s="1" t="s">
        <v>47</v>
      </c>
      <c r="B509" s="1" t="s">
        <v>58</v>
      </c>
      <c r="C509" s="1" t="s">
        <v>867</v>
      </c>
      <c r="D509" s="8">
        <v>0.0</v>
      </c>
      <c r="E509" s="1"/>
      <c r="F509" s="1">
        <v>3.1</v>
      </c>
      <c r="G509" s="1"/>
      <c r="H509" s="1"/>
    </row>
    <row r="510">
      <c r="A510" s="1" t="s">
        <v>47</v>
      </c>
      <c r="B510" s="1" t="s">
        <v>58</v>
      </c>
      <c r="C510" s="1" t="s">
        <v>868</v>
      </c>
      <c r="D510" s="8">
        <v>16.0</v>
      </c>
      <c r="E510" s="1"/>
      <c r="F510" s="1">
        <v>1.0</v>
      </c>
      <c r="G510" s="1"/>
      <c r="H510" s="1"/>
    </row>
    <row r="511">
      <c r="A511" s="1" t="s">
        <v>47</v>
      </c>
      <c r="B511" s="1" t="s">
        <v>58</v>
      </c>
      <c r="C511" s="1" t="s">
        <v>869</v>
      </c>
      <c r="D511" s="8">
        <v>1.0</v>
      </c>
      <c r="E511" s="1"/>
      <c r="F511" s="1">
        <v>3.0</v>
      </c>
      <c r="G511" s="1"/>
      <c r="H511" s="1"/>
    </row>
    <row r="512">
      <c r="A512" s="1" t="s">
        <v>47</v>
      </c>
      <c r="B512" s="1" t="s">
        <v>58</v>
      </c>
      <c r="C512" s="1" t="s">
        <v>870</v>
      </c>
      <c r="D512" s="8">
        <v>0.0</v>
      </c>
      <c r="E512" s="1"/>
      <c r="F512" s="1">
        <v>11.7</v>
      </c>
      <c r="G512" s="1"/>
      <c r="H512" s="1"/>
    </row>
    <row r="513">
      <c r="A513" s="1" t="s">
        <v>47</v>
      </c>
      <c r="B513" s="1" t="s">
        <v>58</v>
      </c>
      <c r="C513" s="1" t="s">
        <v>871</v>
      </c>
      <c r="D513" s="8">
        <v>0.0</v>
      </c>
      <c r="E513" s="1"/>
      <c r="F513" s="1">
        <v>6.0</v>
      </c>
      <c r="G513" s="1"/>
      <c r="H513" s="1"/>
    </row>
    <row r="514">
      <c r="A514" s="1" t="s">
        <v>47</v>
      </c>
      <c r="B514" s="1" t="s">
        <v>58</v>
      </c>
      <c r="C514" s="1" t="s">
        <v>872</v>
      </c>
      <c r="D514" s="8">
        <v>0.0</v>
      </c>
      <c r="E514" s="1"/>
      <c r="F514" s="1">
        <v>1.0</v>
      </c>
      <c r="G514" s="1"/>
      <c r="H514" s="1"/>
    </row>
    <row r="515">
      <c r="A515" s="1" t="s">
        <v>47</v>
      </c>
      <c r="B515" s="1" t="s">
        <v>58</v>
      </c>
      <c r="C515" s="1" t="s">
        <v>873</v>
      </c>
      <c r="D515" s="8">
        <v>0.0</v>
      </c>
      <c r="E515" s="1"/>
      <c r="F515" s="1">
        <v>7.8</v>
      </c>
      <c r="G515" s="1"/>
      <c r="H515" s="1"/>
    </row>
    <row r="516">
      <c r="A516" s="1" t="s">
        <v>47</v>
      </c>
      <c r="B516" s="1" t="s">
        <v>58</v>
      </c>
      <c r="C516" s="1" t="s">
        <v>874</v>
      </c>
      <c r="D516" s="8">
        <v>0.0</v>
      </c>
      <c r="E516" s="1"/>
      <c r="F516" s="1">
        <v>2.2</v>
      </c>
      <c r="G516" s="1"/>
      <c r="H516" s="1"/>
    </row>
    <row r="517">
      <c r="A517" s="1" t="s">
        <v>47</v>
      </c>
      <c r="B517" s="1" t="s">
        <v>58</v>
      </c>
      <c r="C517" s="1" t="s">
        <v>875</v>
      </c>
      <c r="D517" s="8">
        <v>0.0</v>
      </c>
      <c r="E517" s="1"/>
      <c r="F517" s="1">
        <v>8.3</v>
      </c>
      <c r="G517" s="1"/>
      <c r="H517" s="1"/>
    </row>
    <row r="518">
      <c r="A518" s="1" t="s">
        <v>47</v>
      </c>
      <c r="B518" s="1" t="s">
        <v>58</v>
      </c>
      <c r="C518" s="1" t="s">
        <v>876</v>
      </c>
      <c r="D518" s="8">
        <v>0.0</v>
      </c>
      <c r="E518" s="1"/>
      <c r="F518" s="1">
        <v>4.7</v>
      </c>
      <c r="G518" s="1"/>
      <c r="H518" s="1"/>
    </row>
    <row r="519">
      <c r="A519" s="1" t="s">
        <v>47</v>
      </c>
      <c r="B519" s="1" t="s">
        <v>58</v>
      </c>
      <c r="C519" s="1" t="s">
        <v>877</v>
      </c>
      <c r="D519" s="8">
        <v>0.0</v>
      </c>
      <c r="E519" s="1"/>
      <c r="F519" s="1">
        <v>2.6</v>
      </c>
      <c r="G519" s="1"/>
      <c r="H519" s="1"/>
    </row>
    <row r="520">
      <c r="A520" s="1" t="s">
        <v>47</v>
      </c>
      <c r="B520" s="1" t="s">
        <v>58</v>
      </c>
      <c r="C520" s="1" t="s">
        <v>878</v>
      </c>
      <c r="D520" s="8">
        <v>0.0</v>
      </c>
      <c r="E520" s="1"/>
      <c r="F520" s="1">
        <v>2.0</v>
      </c>
      <c r="G520" s="1"/>
      <c r="H520" s="1"/>
    </row>
    <row r="521">
      <c r="A521" s="1" t="s">
        <v>47</v>
      </c>
      <c r="B521" s="1" t="s">
        <v>58</v>
      </c>
      <c r="C521" s="1" t="s">
        <v>879</v>
      </c>
      <c r="D521" s="8">
        <v>1.0</v>
      </c>
      <c r="E521" s="1"/>
      <c r="F521" s="1">
        <v>2.9</v>
      </c>
      <c r="G521" s="1"/>
      <c r="H521" s="1"/>
    </row>
    <row r="522">
      <c r="A522" s="1" t="s">
        <v>47</v>
      </c>
      <c r="B522" s="1" t="s">
        <v>58</v>
      </c>
      <c r="C522" s="1" t="s">
        <v>880</v>
      </c>
      <c r="D522" s="8">
        <v>0.0</v>
      </c>
      <c r="E522" s="1"/>
      <c r="F522" s="1">
        <v>6.2</v>
      </c>
      <c r="G522" s="1"/>
      <c r="H522" s="1"/>
    </row>
    <row r="523">
      <c r="A523" s="1" t="s">
        <v>47</v>
      </c>
      <c r="B523" s="1" t="s">
        <v>58</v>
      </c>
      <c r="C523" s="1" t="s">
        <v>881</v>
      </c>
      <c r="D523" s="8">
        <v>0.0</v>
      </c>
      <c r="E523" s="1"/>
      <c r="F523" s="1">
        <v>2.0</v>
      </c>
      <c r="G523" s="1"/>
      <c r="H523" s="1"/>
    </row>
    <row r="524">
      <c r="A524" s="1" t="s">
        <v>47</v>
      </c>
      <c r="B524" s="7" t="s">
        <v>59</v>
      </c>
      <c r="C524" s="1" t="s">
        <v>882</v>
      </c>
      <c r="D524" s="8">
        <v>0.0</v>
      </c>
      <c r="E524" s="1"/>
      <c r="F524" s="1">
        <v>5.1</v>
      </c>
      <c r="G524" s="1"/>
      <c r="H524" s="1"/>
    </row>
    <row r="525">
      <c r="A525" s="1" t="s">
        <v>47</v>
      </c>
      <c r="B525" s="7" t="s">
        <v>59</v>
      </c>
      <c r="C525" s="1" t="s">
        <v>883</v>
      </c>
      <c r="D525" s="8">
        <v>13.0</v>
      </c>
      <c r="E525" s="1"/>
      <c r="F525" s="1">
        <v>1.6</v>
      </c>
      <c r="G525" s="1"/>
      <c r="H525" s="1"/>
    </row>
    <row r="526">
      <c r="A526" s="1" t="s">
        <v>47</v>
      </c>
      <c r="B526" s="7" t="s">
        <v>59</v>
      </c>
      <c r="C526" s="1" t="s">
        <v>884</v>
      </c>
      <c r="D526" s="8">
        <v>7.0</v>
      </c>
      <c r="E526" s="1"/>
      <c r="F526" s="1">
        <v>1.6</v>
      </c>
      <c r="G526" s="1"/>
      <c r="H526" s="1"/>
    </row>
    <row r="527">
      <c r="A527" s="1" t="s">
        <v>47</v>
      </c>
      <c r="B527" s="7" t="s">
        <v>59</v>
      </c>
      <c r="C527" s="1" t="s">
        <v>885</v>
      </c>
      <c r="D527" s="8">
        <v>0.0</v>
      </c>
      <c r="E527" s="1"/>
      <c r="F527" s="1">
        <v>1.3</v>
      </c>
      <c r="G527" s="1"/>
      <c r="H527" s="1"/>
    </row>
    <row r="528">
      <c r="A528" s="1" t="s">
        <v>47</v>
      </c>
      <c r="B528" s="7" t="s">
        <v>59</v>
      </c>
      <c r="C528" s="1" t="s">
        <v>886</v>
      </c>
      <c r="D528" s="8">
        <v>1.0</v>
      </c>
      <c r="E528" s="1"/>
      <c r="F528" s="1">
        <v>6.1</v>
      </c>
      <c r="G528" s="1"/>
      <c r="H528" s="1"/>
    </row>
    <row r="529">
      <c r="A529" s="1" t="s">
        <v>47</v>
      </c>
      <c r="B529" s="7" t="s">
        <v>59</v>
      </c>
      <c r="C529" s="1" t="s">
        <v>887</v>
      </c>
      <c r="D529" s="8">
        <v>4.0</v>
      </c>
      <c r="E529" s="1"/>
      <c r="F529" s="1">
        <v>1.6</v>
      </c>
      <c r="G529" s="1"/>
      <c r="H529" s="1"/>
    </row>
    <row r="530">
      <c r="A530" s="1" t="s">
        <v>47</v>
      </c>
      <c r="B530" s="7" t="s">
        <v>59</v>
      </c>
      <c r="C530" s="1" t="s">
        <v>888</v>
      </c>
      <c r="D530" s="8">
        <v>0.0</v>
      </c>
      <c r="E530" s="1"/>
      <c r="F530" s="1">
        <v>2.2</v>
      </c>
      <c r="G530" s="1"/>
      <c r="H530" s="1"/>
    </row>
    <row r="531">
      <c r="A531" s="1" t="s">
        <v>47</v>
      </c>
      <c r="B531" s="7" t="s">
        <v>59</v>
      </c>
      <c r="C531" s="1" t="s">
        <v>889</v>
      </c>
      <c r="D531" s="8">
        <v>5.0</v>
      </c>
      <c r="E531" s="1"/>
      <c r="F531" s="1">
        <v>1.2</v>
      </c>
      <c r="G531" s="1"/>
      <c r="H531" s="1"/>
    </row>
    <row r="532">
      <c r="A532" s="1" t="s">
        <v>47</v>
      </c>
      <c r="B532" s="7" t="s">
        <v>59</v>
      </c>
      <c r="C532" s="1" t="s">
        <v>890</v>
      </c>
      <c r="D532" s="8">
        <v>0.0</v>
      </c>
      <c r="E532" s="1"/>
      <c r="F532" s="1">
        <v>1.6</v>
      </c>
      <c r="G532" s="1"/>
      <c r="H532" s="1"/>
    </row>
    <row r="533">
      <c r="A533" s="1" t="s">
        <v>47</v>
      </c>
      <c r="B533" s="7" t="s">
        <v>59</v>
      </c>
      <c r="C533" s="1" t="s">
        <v>891</v>
      </c>
      <c r="D533" s="8">
        <v>1.0</v>
      </c>
      <c r="E533" s="1"/>
      <c r="F533" s="1">
        <v>1.2</v>
      </c>
      <c r="G533" s="1"/>
      <c r="H533" s="1"/>
    </row>
    <row r="534">
      <c r="A534" s="1" t="s">
        <v>47</v>
      </c>
      <c r="B534" s="7" t="s">
        <v>59</v>
      </c>
      <c r="C534" s="1" t="s">
        <v>892</v>
      </c>
      <c r="D534" s="8">
        <v>0.0</v>
      </c>
      <c r="E534" s="1"/>
      <c r="F534" s="1">
        <v>1.0</v>
      </c>
      <c r="G534" s="1"/>
      <c r="H534" s="1"/>
    </row>
    <row r="535">
      <c r="A535" s="1" t="s">
        <v>47</v>
      </c>
      <c r="B535" s="7" t="s">
        <v>59</v>
      </c>
      <c r="C535" s="1" t="s">
        <v>893</v>
      </c>
      <c r="D535" s="8">
        <v>0.0</v>
      </c>
      <c r="E535" s="1"/>
      <c r="F535" s="1">
        <v>1.0</v>
      </c>
      <c r="G535" s="1"/>
      <c r="H535" s="1"/>
    </row>
    <row r="536">
      <c r="A536" s="1" t="s">
        <v>47</v>
      </c>
      <c r="B536" s="7" t="s">
        <v>59</v>
      </c>
      <c r="C536" s="1" t="s">
        <v>894</v>
      </c>
      <c r="D536" s="8">
        <v>1.0</v>
      </c>
      <c r="E536" s="1"/>
      <c r="F536" s="1">
        <v>1.0</v>
      </c>
      <c r="G536" s="1"/>
      <c r="H536" s="1"/>
    </row>
    <row r="537">
      <c r="A537" s="1" t="s">
        <v>47</v>
      </c>
      <c r="B537" s="7" t="s">
        <v>59</v>
      </c>
      <c r="C537" s="1" t="s">
        <v>895</v>
      </c>
      <c r="D537" s="8">
        <v>0.0</v>
      </c>
      <c r="E537" s="1"/>
      <c r="F537" s="1">
        <v>1.8</v>
      </c>
      <c r="G537" s="1"/>
      <c r="H537" s="1"/>
    </row>
    <row r="538">
      <c r="A538" s="1" t="s">
        <v>47</v>
      </c>
      <c r="B538" s="7" t="s">
        <v>59</v>
      </c>
      <c r="C538" s="1" t="s">
        <v>896</v>
      </c>
      <c r="D538" s="8">
        <v>1.0</v>
      </c>
      <c r="E538" s="1"/>
      <c r="F538" s="1">
        <v>1.4</v>
      </c>
      <c r="G538" s="1"/>
      <c r="H538" s="1"/>
    </row>
    <row r="539">
      <c r="A539" s="1" t="s">
        <v>47</v>
      </c>
      <c r="B539" s="7" t="s">
        <v>59</v>
      </c>
      <c r="C539" s="1" t="s">
        <v>897</v>
      </c>
      <c r="D539" s="8">
        <v>0.0</v>
      </c>
      <c r="E539" s="1"/>
      <c r="F539" s="1">
        <v>1.6</v>
      </c>
      <c r="G539" s="1"/>
      <c r="H539" s="1"/>
    </row>
    <row r="540">
      <c r="A540" s="1" t="s">
        <v>47</v>
      </c>
      <c r="B540" s="7" t="s">
        <v>59</v>
      </c>
      <c r="C540" s="1" t="s">
        <v>898</v>
      </c>
      <c r="D540" s="8">
        <v>4.0</v>
      </c>
      <c r="E540" s="1"/>
      <c r="F540" s="1">
        <v>1.2</v>
      </c>
      <c r="G540" s="1"/>
      <c r="H540" s="1"/>
    </row>
    <row r="541">
      <c r="A541" s="1" t="s">
        <v>47</v>
      </c>
      <c r="B541" s="7" t="s">
        <v>59</v>
      </c>
      <c r="C541" s="1" t="s">
        <v>899</v>
      </c>
      <c r="D541" s="8">
        <v>10.0</v>
      </c>
      <c r="E541" s="1"/>
      <c r="F541" s="1">
        <v>1.1</v>
      </c>
      <c r="G541" s="1"/>
      <c r="H541" s="1"/>
    </row>
    <row r="542">
      <c r="A542" s="1" t="s">
        <v>47</v>
      </c>
      <c r="B542" s="7" t="s">
        <v>59</v>
      </c>
      <c r="C542" s="1" t="s">
        <v>900</v>
      </c>
      <c r="D542" s="8">
        <v>26.0</v>
      </c>
      <c r="E542" s="1"/>
      <c r="F542" s="1">
        <v>2.6</v>
      </c>
      <c r="G542" s="1"/>
      <c r="H542" s="1"/>
    </row>
    <row r="543">
      <c r="A543" s="1" t="s">
        <v>47</v>
      </c>
      <c r="B543" s="7" t="s">
        <v>59</v>
      </c>
      <c r="C543" s="1" t="s">
        <v>901</v>
      </c>
      <c r="D543" s="8">
        <v>1.0</v>
      </c>
      <c r="E543" s="1"/>
      <c r="F543" s="1">
        <v>3.5</v>
      </c>
      <c r="G543" s="1"/>
      <c r="H543" s="1"/>
    </row>
    <row r="544">
      <c r="A544" s="1" t="s">
        <v>47</v>
      </c>
      <c r="B544" s="7" t="s">
        <v>59</v>
      </c>
      <c r="C544" s="1" t="s">
        <v>902</v>
      </c>
      <c r="D544" s="8">
        <v>4.0</v>
      </c>
      <c r="E544" s="1"/>
      <c r="F544" s="1">
        <v>1.1</v>
      </c>
      <c r="G544" s="1"/>
      <c r="H544" s="1"/>
    </row>
    <row r="545">
      <c r="A545" s="1" t="s">
        <v>47</v>
      </c>
      <c r="B545" s="7" t="s">
        <v>59</v>
      </c>
      <c r="C545" s="1" t="s">
        <v>903</v>
      </c>
      <c r="D545" s="8">
        <v>0.0</v>
      </c>
      <c r="E545" s="1"/>
      <c r="F545" s="1">
        <v>1.0</v>
      </c>
      <c r="G545" s="1"/>
      <c r="H545" s="1"/>
    </row>
    <row r="546">
      <c r="A546" s="1" t="s">
        <v>47</v>
      </c>
      <c r="B546" s="7" t="s">
        <v>59</v>
      </c>
      <c r="C546" s="1" t="s">
        <v>904</v>
      </c>
      <c r="D546" s="8">
        <v>0.0</v>
      </c>
      <c r="E546" s="1"/>
      <c r="F546" s="1">
        <v>1.2</v>
      </c>
      <c r="G546" s="1"/>
      <c r="H546" s="1"/>
    </row>
    <row r="547">
      <c r="A547" s="1" t="s">
        <v>47</v>
      </c>
      <c r="B547" s="7" t="s">
        <v>59</v>
      </c>
      <c r="C547" s="1" t="s">
        <v>905</v>
      </c>
      <c r="D547" s="8">
        <v>1.0</v>
      </c>
      <c r="E547" s="1"/>
      <c r="F547" s="1">
        <v>1.2</v>
      </c>
      <c r="G547" s="1"/>
      <c r="H547" s="1"/>
    </row>
    <row r="548">
      <c r="A548" s="1" t="s">
        <v>47</v>
      </c>
      <c r="B548" s="7" t="s">
        <v>59</v>
      </c>
      <c r="C548" s="1" t="s">
        <v>906</v>
      </c>
      <c r="D548" s="8">
        <v>0.0</v>
      </c>
      <c r="E548" s="1"/>
      <c r="F548" s="1">
        <v>3.2</v>
      </c>
      <c r="G548" s="1"/>
      <c r="H548" s="1"/>
    </row>
    <row r="549">
      <c r="A549" s="1" t="s">
        <v>47</v>
      </c>
      <c r="B549" s="7" t="s">
        <v>59</v>
      </c>
      <c r="C549" s="1" t="s">
        <v>907</v>
      </c>
      <c r="D549" s="8">
        <v>0.0</v>
      </c>
      <c r="E549" s="1"/>
      <c r="F549" s="1">
        <v>1.8</v>
      </c>
      <c r="G549" s="1"/>
      <c r="H549" s="1"/>
    </row>
    <row r="550">
      <c r="A550" s="1" t="s">
        <v>47</v>
      </c>
      <c r="B550" s="7" t="s">
        <v>59</v>
      </c>
      <c r="C550" s="1" t="s">
        <v>908</v>
      </c>
      <c r="D550" s="8">
        <v>0.0</v>
      </c>
      <c r="E550" s="1"/>
      <c r="F550" s="1">
        <v>1.7</v>
      </c>
      <c r="G550" s="1"/>
      <c r="H550" s="1"/>
    </row>
    <row r="551">
      <c r="A551" s="1" t="s">
        <v>47</v>
      </c>
      <c r="B551" s="7" t="s">
        <v>59</v>
      </c>
      <c r="C551" s="1" t="s">
        <v>909</v>
      </c>
      <c r="D551" s="8">
        <v>0.0</v>
      </c>
      <c r="E551" s="1"/>
      <c r="F551" s="1">
        <v>1.4</v>
      </c>
      <c r="G551" s="1"/>
      <c r="H551" s="1"/>
    </row>
    <row r="552">
      <c r="A552" s="1" t="s">
        <v>47</v>
      </c>
      <c r="B552" s="7" t="s">
        <v>59</v>
      </c>
      <c r="C552" s="1" t="s">
        <v>910</v>
      </c>
      <c r="D552" s="8">
        <v>0.0</v>
      </c>
      <c r="E552" s="1"/>
      <c r="F552" s="1">
        <v>4.0</v>
      </c>
      <c r="G552" s="1"/>
      <c r="H552" s="1"/>
    </row>
    <row r="553">
      <c r="A553" s="1" t="s">
        <v>47</v>
      </c>
      <c r="B553" s="7" t="s">
        <v>59</v>
      </c>
      <c r="C553" s="1" t="s">
        <v>911</v>
      </c>
      <c r="D553" s="8">
        <v>0.0</v>
      </c>
      <c r="E553" s="1"/>
      <c r="F553" s="1">
        <v>4.2</v>
      </c>
      <c r="G553" s="1"/>
      <c r="H553" s="1"/>
    </row>
    <row r="554">
      <c r="A554" s="1" t="s">
        <v>47</v>
      </c>
      <c r="B554" s="7" t="s">
        <v>59</v>
      </c>
      <c r="C554" s="1" t="s">
        <v>912</v>
      </c>
      <c r="D554" s="8">
        <v>0.0</v>
      </c>
      <c r="E554" s="1"/>
      <c r="F554" s="1">
        <v>1.0</v>
      </c>
      <c r="G554" s="1"/>
      <c r="H554" s="1"/>
    </row>
    <row r="555">
      <c r="A555" s="1" t="s">
        <v>47</v>
      </c>
      <c r="B555" s="7" t="s">
        <v>59</v>
      </c>
      <c r="C555" s="1" t="s">
        <v>913</v>
      </c>
      <c r="D555" s="8">
        <v>2.0</v>
      </c>
      <c r="E555" s="1"/>
      <c r="F555" s="1">
        <v>1.5</v>
      </c>
      <c r="G555" s="1"/>
      <c r="H555" s="1"/>
    </row>
    <row r="556">
      <c r="A556" s="1" t="s">
        <v>47</v>
      </c>
      <c r="B556" s="7" t="s">
        <v>59</v>
      </c>
      <c r="C556" s="1" t="s">
        <v>914</v>
      </c>
      <c r="D556" s="8">
        <v>0.0</v>
      </c>
      <c r="E556" s="1"/>
      <c r="F556" s="1">
        <v>1.0</v>
      </c>
      <c r="G556" s="1"/>
      <c r="H556" s="1"/>
    </row>
    <row r="557">
      <c r="A557" s="1" t="s">
        <v>47</v>
      </c>
      <c r="B557" s="7" t="s">
        <v>59</v>
      </c>
      <c r="C557" s="1" t="s">
        <v>915</v>
      </c>
      <c r="D557" s="8">
        <v>11.0</v>
      </c>
      <c r="E557" s="1"/>
      <c r="F557" s="1">
        <v>3.4</v>
      </c>
      <c r="G557" s="1"/>
      <c r="H557" s="1"/>
    </row>
    <row r="558">
      <c r="A558" s="1" t="s">
        <v>47</v>
      </c>
      <c r="B558" s="7" t="s">
        <v>59</v>
      </c>
      <c r="C558" s="1" t="s">
        <v>916</v>
      </c>
      <c r="D558" s="8">
        <v>0.0</v>
      </c>
      <c r="E558" s="1"/>
      <c r="F558" s="1">
        <v>3.1</v>
      </c>
      <c r="G558" s="1"/>
      <c r="H558" s="1"/>
    </row>
    <row r="559">
      <c r="A559" s="1" t="s">
        <v>47</v>
      </c>
      <c r="B559" s="7" t="s">
        <v>59</v>
      </c>
      <c r="C559" s="1" t="s">
        <v>917</v>
      </c>
      <c r="D559" s="8">
        <v>0.0</v>
      </c>
      <c r="E559" s="1"/>
      <c r="F559" s="1">
        <v>1.0</v>
      </c>
      <c r="G559" s="1"/>
      <c r="H559" s="1"/>
    </row>
    <row r="560">
      <c r="A560" s="1" t="s">
        <v>47</v>
      </c>
      <c r="B560" s="7" t="s">
        <v>59</v>
      </c>
      <c r="C560" s="1" t="s">
        <v>918</v>
      </c>
      <c r="D560" s="8">
        <v>0.0</v>
      </c>
      <c r="E560" s="1"/>
      <c r="F560" s="1">
        <v>2.2</v>
      </c>
      <c r="G560" s="1"/>
      <c r="H560" s="1"/>
    </row>
    <row r="561">
      <c r="A561" s="1" t="s">
        <v>47</v>
      </c>
      <c r="B561" s="7" t="s">
        <v>59</v>
      </c>
      <c r="C561" s="1" t="s">
        <v>919</v>
      </c>
      <c r="D561" s="8">
        <v>10.0</v>
      </c>
      <c r="E561" s="1"/>
      <c r="F561" s="1">
        <v>2.5</v>
      </c>
      <c r="G561" s="1"/>
      <c r="H561" s="1"/>
    </row>
    <row r="562">
      <c r="A562" s="1" t="s">
        <v>47</v>
      </c>
      <c r="B562" s="7" t="s">
        <v>59</v>
      </c>
      <c r="C562" s="1" t="s">
        <v>920</v>
      </c>
      <c r="D562" s="8">
        <v>0.0</v>
      </c>
      <c r="E562" s="1"/>
      <c r="F562" s="1">
        <v>1.0</v>
      </c>
      <c r="G562" s="1"/>
      <c r="H562" s="1"/>
    </row>
    <row r="563">
      <c r="A563" s="1" t="s">
        <v>47</v>
      </c>
      <c r="B563" s="7" t="s">
        <v>59</v>
      </c>
      <c r="C563" s="1" t="s">
        <v>921</v>
      </c>
      <c r="D563" s="8">
        <v>0.0</v>
      </c>
      <c r="E563" s="1"/>
      <c r="F563" s="1">
        <v>1.0</v>
      </c>
      <c r="G563" s="1"/>
      <c r="H563" s="1"/>
    </row>
    <row r="564">
      <c r="A564" s="1" t="s">
        <v>47</v>
      </c>
      <c r="B564" s="7" t="s">
        <v>59</v>
      </c>
      <c r="C564" s="1" t="s">
        <v>922</v>
      </c>
      <c r="D564" s="8">
        <v>1.0</v>
      </c>
      <c r="E564" s="1"/>
      <c r="F564" s="1">
        <v>1.9</v>
      </c>
      <c r="G564" s="1"/>
      <c r="H564" s="1"/>
    </row>
    <row r="565">
      <c r="A565" s="1" t="s">
        <v>47</v>
      </c>
      <c r="B565" s="7" t="s">
        <v>59</v>
      </c>
      <c r="C565" s="1" t="s">
        <v>923</v>
      </c>
      <c r="D565" s="8">
        <v>0.0</v>
      </c>
      <c r="E565" s="1"/>
      <c r="F565" s="1">
        <v>3.8</v>
      </c>
      <c r="G565" s="1"/>
      <c r="H565" s="1"/>
    </row>
    <row r="566">
      <c r="A566" s="1" t="s">
        <v>47</v>
      </c>
      <c r="B566" s="7" t="s">
        <v>59</v>
      </c>
      <c r="C566" s="1" t="s">
        <v>924</v>
      </c>
      <c r="D566" s="8">
        <v>0.0</v>
      </c>
      <c r="E566" s="1"/>
      <c r="F566" s="1">
        <v>1.7</v>
      </c>
      <c r="G566" s="1"/>
      <c r="H566" s="1"/>
    </row>
    <row r="567">
      <c r="A567" s="1" t="s">
        <v>47</v>
      </c>
      <c r="B567" s="7" t="s">
        <v>59</v>
      </c>
      <c r="C567" s="1" t="s">
        <v>925</v>
      </c>
      <c r="D567" s="8">
        <v>0.0</v>
      </c>
      <c r="E567" s="1"/>
      <c r="F567" s="1">
        <v>3.1</v>
      </c>
      <c r="G567" s="1"/>
      <c r="H567" s="1"/>
    </row>
    <row r="568">
      <c r="A568" s="1" t="s">
        <v>47</v>
      </c>
      <c r="B568" s="7" t="s">
        <v>59</v>
      </c>
      <c r="C568" s="1" t="s">
        <v>926</v>
      </c>
      <c r="D568" s="8">
        <v>0.0</v>
      </c>
      <c r="E568" s="1"/>
      <c r="F568" s="1">
        <v>9.4</v>
      </c>
      <c r="G568" s="1"/>
      <c r="H568" s="1"/>
    </row>
    <row r="569">
      <c r="A569" s="1" t="s">
        <v>47</v>
      </c>
      <c r="B569" s="7" t="s">
        <v>59</v>
      </c>
      <c r="C569" s="1" t="s">
        <v>927</v>
      </c>
      <c r="D569" s="8">
        <v>0.0</v>
      </c>
      <c r="E569" s="1"/>
      <c r="F569" s="1">
        <v>1.0</v>
      </c>
      <c r="G569" s="1"/>
      <c r="H569" s="1"/>
    </row>
    <row r="570">
      <c r="A570" s="1" t="s">
        <v>47</v>
      </c>
      <c r="B570" s="7" t="s">
        <v>59</v>
      </c>
      <c r="C570" s="1" t="s">
        <v>928</v>
      </c>
      <c r="D570" s="8">
        <v>0.0</v>
      </c>
      <c r="E570" s="1"/>
      <c r="F570" s="1">
        <v>2.4</v>
      </c>
      <c r="G570" s="1"/>
      <c r="H570" s="1"/>
    </row>
    <row r="571">
      <c r="A571" s="1" t="s">
        <v>47</v>
      </c>
      <c r="B571" s="7" t="s">
        <v>59</v>
      </c>
      <c r="C571" s="1" t="s">
        <v>929</v>
      </c>
      <c r="D571" s="8">
        <v>4.0</v>
      </c>
      <c r="E571" s="1"/>
      <c r="F571" s="1">
        <v>5.5</v>
      </c>
      <c r="G571" s="1"/>
      <c r="H571" s="1"/>
    </row>
    <row r="572">
      <c r="A572" s="1" t="s">
        <v>47</v>
      </c>
      <c r="B572" s="7" t="s">
        <v>59</v>
      </c>
      <c r="C572" s="1" t="s">
        <v>930</v>
      </c>
      <c r="D572" s="8">
        <v>0.0</v>
      </c>
      <c r="E572" s="1"/>
      <c r="F572" s="1">
        <v>1.0</v>
      </c>
      <c r="G572" s="1"/>
      <c r="H572" s="1"/>
    </row>
    <row r="573">
      <c r="A573" s="1" t="s">
        <v>47</v>
      </c>
      <c r="B573" s="7" t="s">
        <v>59</v>
      </c>
      <c r="C573" s="1" t="s">
        <v>931</v>
      </c>
      <c r="D573" s="8">
        <v>0.0</v>
      </c>
      <c r="E573" s="1"/>
      <c r="F573" s="1">
        <v>2.9</v>
      </c>
      <c r="G573" s="1"/>
      <c r="H573" s="1"/>
    </row>
    <row r="574">
      <c r="A574" s="1" t="s">
        <v>47</v>
      </c>
      <c r="B574" s="7" t="s">
        <v>60</v>
      </c>
      <c r="C574" s="1" t="s">
        <v>932</v>
      </c>
      <c r="D574" s="8">
        <v>50.0</v>
      </c>
      <c r="E574" s="1"/>
      <c r="F574" s="1">
        <v>6.6</v>
      </c>
      <c r="G574" s="1"/>
      <c r="H574" s="1"/>
    </row>
    <row r="575">
      <c r="A575" s="1" t="s">
        <v>47</v>
      </c>
      <c r="B575" s="7" t="s">
        <v>60</v>
      </c>
      <c r="C575" s="1" t="s">
        <v>933</v>
      </c>
      <c r="D575" s="8">
        <v>42.0</v>
      </c>
      <c r="E575" s="1"/>
      <c r="F575" s="1">
        <v>5.6</v>
      </c>
      <c r="G575" s="1"/>
      <c r="H575" s="1"/>
    </row>
    <row r="576">
      <c r="A576" s="1" t="s">
        <v>47</v>
      </c>
      <c r="B576" s="7" t="s">
        <v>60</v>
      </c>
      <c r="C576" s="1" t="s">
        <v>934</v>
      </c>
      <c r="D576" s="8">
        <v>7.0</v>
      </c>
      <c r="E576" s="1"/>
      <c r="F576" s="1">
        <v>7.0</v>
      </c>
      <c r="G576" s="1"/>
      <c r="H576" s="1"/>
    </row>
    <row r="577">
      <c r="A577" s="1" t="s">
        <v>47</v>
      </c>
      <c r="B577" s="7" t="s">
        <v>60</v>
      </c>
      <c r="C577" s="1" t="s">
        <v>935</v>
      </c>
      <c r="D577" s="8">
        <v>42.0</v>
      </c>
      <c r="E577" s="1"/>
      <c r="F577" s="1">
        <v>5.9</v>
      </c>
      <c r="G577" s="1"/>
      <c r="H577" s="1"/>
    </row>
    <row r="578">
      <c r="A578" s="1" t="s">
        <v>47</v>
      </c>
      <c r="B578" s="7" t="s">
        <v>60</v>
      </c>
      <c r="C578" s="1" t="s">
        <v>936</v>
      </c>
      <c r="D578" s="8">
        <v>12.0</v>
      </c>
      <c r="E578" s="1"/>
      <c r="F578" s="1">
        <v>6.2</v>
      </c>
      <c r="G578" s="1"/>
      <c r="H578" s="1"/>
    </row>
    <row r="579">
      <c r="A579" s="1" t="s">
        <v>47</v>
      </c>
      <c r="B579" s="7" t="s">
        <v>60</v>
      </c>
      <c r="C579" s="1" t="s">
        <v>937</v>
      </c>
      <c r="D579" s="8">
        <v>1.0</v>
      </c>
      <c r="E579" s="1"/>
      <c r="F579" s="1">
        <v>5.8</v>
      </c>
      <c r="G579" s="1"/>
      <c r="H579" s="1"/>
    </row>
    <row r="580">
      <c r="A580" s="1" t="s">
        <v>47</v>
      </c>
      <c r="B580" s="7" t="s">
        <v>60</v>
      </c>
      <c r="C580" s="1" t="s">
        <v>938</v>
      </c>
      <c r="D580" s="8">
        <v>9.0</v>
      </c>
      <c r="E580" s="1"/>
      <c r="F580" s="1">
        <v>6.3</v>
      </c>
      <c r="G580" s="1"/>
      <c r="H580" s="1"/>
    </row>
    <row r="581">
      <c r="A581" s="1" t="s">
        <v>47</v>
      </c>
      <c r="B581" s="7" t="s">
        <v>60</v>
      </c>
      <c r="C581" s="1" t="s">
        <v>939</v>
      </c>
      <c r="D581" s="8">
        <v>7.0</v>
      </c>
      <c r="E581" s="1"/>
      <c r="F581" s="1">
        <v>1.6</v>
      </c>
      <c r="G581" s="1"/>
      <c r="H581" s="1"/>
    </row>
    <row r="582">
      <c r="A582" s="1" t="s">
        <v>47</v>
      </c>
      <c r="B582" s="7" t="s">
        <v>60</v>
      </c>
      <c r="C582" s="1" t="s">
        <v>940</v>
      </c>
      <c r="D582" s="8">
        <v>0.0</v>
      </c>
      <c r="E582" s="1"/>
      <c r="F582" s="1">
        <v>2.5</v>
      </c>
      <c r="G582" s="1"/>
      <c r="H582" s="1"/>
    </row>
    <row r="583">
      <c r="A583" s="1" t="s">
        <v>47</v>
      </c>
      <c r="B583" s="7" t="s">
        <v>60</v>
      </c>
      <c r="C583" s="1" t="s">
        <v>941</v>
      </c>
      <c r="D583" s="8">
        <v>4.0</v>
      </c>
      <c r="E583" s="1"/>
      <c r="F583" s="1">
        <v>5.7</v>
      </c>
      <c r="G583" s="1"/>
      <c r="H583" s="1"/>
    </row>
    <row r="584">
      <c r="A584" s="1" t="s">
        <v>47</v>
      </c>
      <c r="B584" s="7" t="s">
        <v>60</v>
      </c>
      <c r="C584" s="1" t="s">
        <v>942</v>
      </c>
      <c r="D584" s="8">
        <v>4.0</v>
      </c>
      <c r="E584" s="1"/>
      <c r="F584" s="1">
        <v>6.4</v>
      </c>
      <c r="G584" s="1"/>
      <c r="H584" s="1"/>
    </row>
    <row r="585">
      <c r="A585" s="1" t="s">
        <v>47</v>
      </c>
      <c r="B585" s="7" t="s">
        <v>60</v>
      </c>
      <c r="C585" s="1" t="s">
        <v>943</v>
      </c>
      <c r="D585" s="8">
        <v>4.0</v>
      </c>
      <c r="E585" s="1"/>
      <c r="F585" s="1">
        <v>7.8</v>
      </c>
      <c r="G585" s="1"/>
      <c r="H585" s="1"/>
    </row>
    <row r="586">
      <c r="A586" s="1" t="s">
        <v>47</v>
      </c>
      <c r="B586" s="7" t="s">
        <v>60</v>
      </c>
      <c r="C586" s="1" t="s">
        <v>944</v>
      </c>
      <c r="D586" s="8">
        <v>1.0</v>
      </c>
      <c r="E586" s="1"/>
      <c r="F586" s="1">
        <v>5.5</v>
      </c>
      <c r="G586" s="1"/>
      <c r="H586" s="1"/>
    </row>
    <row r="587">
      <c r="A587" s="1" t="s">
        <v>47</v>
      </c>
      <c r="B587" s="7" t="s">
        <v>60</v>
      </c>
      <c r="C587" s="1" t="s">
        <v>945</v>
      </c>
      <c r="D587" s="8">
        <v>1.0</v>
      </c>
      <c r="E587" s="1"/>
      <c r="F587" s="1">
        <v>1.9</v>
      </c>
      <c r="G587" s="1"/>
      <c r="H587" s="1"/>
    </row>
    <row r="588">
      <c r="A588" s="1" t="s">
        <v>47</v>
      </c>
      <c r="B588" s="7" t="s">
        <v>60</v>
      </c>
      <c r="C588" s="1" t="s">
        <v>946</v>
      </c>
      <c r="D588" s="8">
        <v>0.0</v>
      </c>
      <c r="E588" s="1"/>
      <c r="F588" s="1">
        <v>7.2</v>
      </c>
      <c r="G588" s="1"/>
      <c r="H588" s="1"/>
    </row>
    <row r="589">
      <c r="A589" s="1" t="s">
        <v>47</v>
      </c>
      <c r="B589" s="7" t="s">
        <v>60</v>
      </c>
      <c r="C589" s="1" t="s">
        <v>947</v>
      </c>
      <c r="D589" s="8">
        <v>0.0</v>
      </c>
      <c r="E589" s="1"/>
      <c r="F589" s="1">
        <v>5.6</v>
      </c>
      <c r="G589" s="1"/>
      <c r="H589" s="1"/>
    </row>
    <row r="590">
      <c r="A590" s="1" t="s">
        <v>47</v>
      </c>
      <c r="B590" s="7" t="s">
        <v>60</v>
      </c>
      <c r="C590" s="1" t="s">
        <v>948</v>
      </c>
      <c r="D590" s="8">
        <v>2.0</v>
      </c>
      <c r="E590" s="1"/>
      <c r="F590" s="1">
        <v>6.8</v>
      </c>
      <c r="G590" s="1"/>
      <c r="H590" s="1"/>
    </row>
    <row r="591">
      <c r="A591" s="1" t="s">
        <v>47</v>
      </c>
      <c r="B591" s="7" t="s">
        <v>60</v>
      </c>
      <c r="C591" s="1" t="s">
        <v>949</v>
      </c>
      <c r="D591" s="8">
        <v>1.0</v>
      </c>
      <c r="E591" s="1"/>
      <c r="F591" s="1">
        <v>6.9</v>
      </c>
      <c r="G591" s="1"/>
      <c r="H591" s="1"/>
    </row>
    <row r="592">
      <c r="A592" s="1" t="s">
        <v>47</v>
      </c>
      <c r="B592" s="7" t="s">
        <v>60</v>
      </c>
      <c r="C592" s="1" t="s">
        <v>950</v>
      </c>
      <c r="D592" s="8">
        <v>2.0</v>
      </c>
      <c r="E592" s="1"/>
      <c r="F592" s="1">
        <v>1.3</v>
      </c>
      <c r="G592" s="1"/>
      <c r="H592" s="1"/>
    </row>
    <row r="593">
      <c r="A593" s="1" t="s">
        <v>47</v>
      </c>
      <c r="B593" s="7" t="s">
        <v>60</v>
      </c>
      <c r="C593" s="1" t="s">
        <v>951</v>
      </c>
      <c r="D593" s="8">
        <v>3.0</v>
      </c>
      <c r="E593" s="1"/>
      <c r="F593" s="1">
        <v>5.5</v>
      </c>
      <c r="G593" s="1"/>
      <c r="H593" s="1"/>
    </row>
    <row r="594">
      <c r="A594" s="1" t="s">
        <v>47</v>
      </c>
      <c r="B594" s="7" t="s">
        <v>60</v>
      </c>
      <c r="C594" s="1" t="s">
        <v>952</v>
      </c>
      <c r="D594" s="8">
        <v>0.0</v>
      </c>
      <c r="E594" s="1"/>
      <c r="F594" s="1">
        <v>2.7</v>
      </c>
      <c r="G594" s="1"/>
      <c r="H594" s="1"/>
    </row>
    <row r="595">
      <c r="A595" s="1" t="s">
        <v>47</v>
      </c>
      <c r="B595" s="7" t="s">
        <v>60</v>
      </c>
      <c r="C595" s="1" t="s">
        <v>953</v>
      </c>
      <c r="D595" s="8">
        <v>1.0</v>
      </c>
      <c r="E595" s="1"/>
      <c r="F595" s="1">
        <v>1.3</v>
      </c>
      <c r="G595" s="1"/>
      <c r="H595" s="1"/>
    </row>
    <row r="596">
      <c r="A596" s="1" t="s">
        <v>47</v>
      </c>
      <c r="B596" s="7" t="s">
        <v>60</v>
      </c>
      <c r="C596" s="1" t="s">
        <v>954</v>
      </c>
      <c r="D596" s="8">
        <v>0.0</v>
      </c>
      <c r="E596" s="1"/>
      <c r="F596" s="1">
        <v>1.0</v>
      </c>
      <c r="G596" s="1"/>
      <c r="H596" s="1"/>
    </row>
    <row r="597">
      <c r="A597" s="1" t="s">
        <v>47</v>
      </c>
      <c r="B597" s="7" t="s">
        <v>60</v>
      </c>
      <c r="C597" s="1" t="s">
        <v>955</v>
      </c>
      <c r="D597" s="8">
        <v>5.0</v>
      </c>
      <c r="E597" s="1"/>
      <c r="F597" s="1">
        <v>1.1</v>
      </c>
      <c r="G597" s="1"/>
      <c r="H597" s="1"/>
    </row>
    <row r="598">
      <c r="A598" s="1" t="s">
        <v>47</v>
      </c>
      <c r="B598" s="7" t="s">
        <v>60</v>
      </c>
      <c r="C598" s="1" t="s">
        <v>956</v>
      </c>
      <c r="D598" s="8">
        <v>0.0</v>
      </c>
      <c r="E598" s="1"/>
      <c r="F598" s="1">
        <v>4.4</v>
      </c>
      <c r="G598" s="1"/>
      <c r="H598" s="1"/>
    </row>
    <row r="599">
      <c r="A599" s="1" t="s">
        <v>47</v>
      </c>
      <c r="B599" s="7" t="s">
        <v>60</v>
      </c>
      <c r="C599" s="1" t="s">
        <v>957</v>
      </c>
      <c r="D599" s="8">
        <v>0.0</v>
      </c>
      <c r="E599" s="1"/>
      <c r="F599" s="1">
        <v>1.3</v>
      </c>
      <c r="G599" s="1"/>
      <c r="H599" s="1"/>
    </row>
    <row r="600">
      <c r="A600" s="1" t="s">
        <v>47</v>
      </c>
      <c r="B600" s="7" t="s">
        <v>60</v>
      </c>
      <c r="C600" s="1" t="s">
        <v>958</v>
      </c>
      <c r="D600" s="8">
        <v>2.0</v>
      </c>
      <c r="E600" s="1"/>
      <c r="F600" s="1">
        <v>5.6</v>
      </c>
      <c r="G600" s="1"/>
      <c r="H600" s="1"/>
    </row>
    <row r="601">
      <c r="A601" s="1" t="s">
        <v>47</v>
      </c>
      <c r="B601" s="7" t="s">
        <v>60</v>
      </c>
      <c r="C601" s="1" t="s">
        <v>959</v>
      </c>
      <c r="D601" s="8">
        <v>0.0</v>
      </c>
      <c r="E601" s="1"/>
      <c r="F601" s="1">
        <v>1.7</v>
      </c>
      <c r="G601" s="1"/>
      <c r="H601" s="1"/>
    </row>
    <row r="602">
      <c r="A602" s="1" t="s">
        <v>47</v>
      </c>
      <c r="B602" s="7" t="s">
        <v>60</v>
      </c>
      <c r="C602" s="1" t="s">
        <v>960</v>
      </c>
      <c r="D602" s="8">
        <v>0.0</v>
      </c>
      <c r="E602" s="1"/>
      <c r="F602" s="1">
        <v>6.5</v>
      </c>
      <c r="G602" s="1"/>
      <c r="H602" s="1"/>
    </row>
    <row r="603">
      <c r="A603" s="1" t="s">
        <v>47</v>
      </c>
      <c r="B603" s="7" t="s">
        <v>60</v>
      </c>
      <c r="C603" s="1" t="s">
        <v>961</v>
      </c>
      <c r="D603" s="8">
        <v>0.0</v>
      </c>
      <c r="E603" s="1"/>
      <c r="F603" s="1">
        <v>8.2</v>
      </c>
      <c r="G603" s="1"/>
      <c r="H603" s="1"/>
    </row>
    <row r="604">
      <c r="A604" s="1" t="s">
        <v>47</v>
      </c>
      <c r="B604" s="7" t="s">
        <v>60</v>
      </c>
      <c r="C604" s="1" t="s">
        <v>962</v>
      </c>
      <c r="D604" s="8">
        <v>2.0</v>
      </c>
      <c r="E604" s="1"/>
      <c r="F604" s="1">
        <v>2.6</v>
      </c>
      <c r="G604" s="1"/>
      <c r="H604" s="1"/>
    </row>
    <row r="605">
      <c r="A605" s="1" t="s">
        <v>47</v>
      </c>
      <c r="B605" s="7" t="s">
        <v>60</v>
      </c>
      <c r="C605" s="1" t="s">
        <v>963</v>
      </c>
      <c r="D605" s="8">
        <v>1.0</v>
      </c>
      <c r="E605" s="1"/>
      <c r="F605" s="1">
        <v>6.2</v>
      </c>
      <c r="G605" s="1"/>
      <c r="H605" s="1"/>
    </row>
    <row r="606">
      <c r="A606" s="1" t="s">
        <v>47</v>
      </c>
      <c r="B606" s="7" t="s">
        <v>60</v>
      </c>
      <c r="C606" s="1" t="s">
        <v>964</v>
      </c>
      <c r="D606" s="8">
        <v>0.0</v>
      </c>
      <c r="E606" s="1"/>
      <c r="F606" s="1">
        <v>6.3</v>
      </c>
      <c r="G606" s="1"/>
      <c r="H606" s="1"/>
    </row>
    <row r="607">
      <c r="A607" s="1" t="s">
        <v>47</v>
      </c>
      <c r="B607" s="7" t="s">
        <v>60</v>
      </c>
      <c r="C607" s="1" t="s">
        <v>965</v>
      </c>
      <c r="D607" s="8">
        <v>0.0</v>
      </c>
      <c r="E607" s="1"/>
      <c r="F607" s="1">
        <v>7.2</v>
      </c>
      <c r="G607" s="1"/>
      <c r="H607" s="1"/>
    </row>
    <row r="608">
      <c r="A608" s="1" t="s">
        <v>47</v>
      </c>
      <c r="B608" s="7" t="s">
        <v>60</v>
      </c>
      <c r="C608" s="1" t="s">
        <v>966</v>
      </c>
      <c r="D608" s="8">
        <v>1.0</v>
      </c>
      <c r="E608" s="1"/>
      <c r="F608" s="1">
        <v>6.0</v>
      </c>
      <c r="G608" s="1"/>
      <c r="H608" s="1"/>
    </row>
    <row r="609">
      <c r="A609" s="1" t="s">
        <v>47</v>
      </c>
      <c r="B609" s="7" t="s">
        <v>60</v>
      </c>
      <c r="C609" s="1" t="s">
        <v>967</v>
      </c>
      <c r="D609" s="8">
        <v>1.0</v>
      </c>
      <c r="E609" s="1"/>
      <c r="F609" s="1">
        <v>6.2</v>
      </c>
      <c r="G609" s="1"/>
      <c r="H609" s="1"/>
    </row>
    <row r="610">
      <c r="A610" s="1" t="s">
        <v>47</v>
      </c>
      <c r="B610" s="7" t="s">
        <v>60</v>
      </c>
      <c r="C610" s="1" t="s">
        <v>968</v>
      </c>
      <c r="D610" s="8">
        <v>1.0</v>
      </c>
      <c r="E610" s="1"/>
      <c r="F610" s="1">
        <v>1.0</v>
      </c>
      <c r="G610" s="1"/>
      <c r="H610" s="1"/>
    </row>
    <row r="611">
      <c r="A611" s="1" t="s">
        <v>47</v>
      </c>
      <c r="B611" s="7" t="s">
        <v>60</v>
      </c>
      <c r="C611" s="1" t="s">
        <v>969</v>
      </c>
      <c r="D611" s="8">
        <v>1.0</v>
      </c>
      <c r="E611" s="1"/>
      <c r="F611" s="1">
        <v>7.7</v>
      </c>
      <c r="G611" s="1"/>
      <c r="H611" s="1"/>
    </row>
    <row r="612">
      <c r="A612" s="1" t="s">
        <v>47</v>
      </c>
      <c r="B612" s="7" t="s">
        <v>60</v>
      </c>
      <c r="C612" s="1" t="s">
        <v>970</v>
      </c>
      <c r="D612" s="8">
        <v>0.0</v>
      </c>
      <c r="E612" s="1"/>
      <c r="F612" s="1">
        <v>6.7</v>
      </c>
      <c r="G612" s="1"/>
      <c r="H612" s="1"/>
    </row>
    <row r="613">
      <c r="A613" s="1" t="s">
        <v>47</v>
      </c>
      <c r="B613" s="7" t="s">
        <v>60</v>
      </c>
      <c r="C613" s="1" t="s">
        <v>971</v>
      </c>
      <c r="D613" s="8">
        <v>0.0</v>
      </c>
      <c r="E613" s="1"/>
      <c r="F613" s="1">
        <v>6.8</v>
      </c>
      <c r="G613" s="1"/>
      <c r="H613" s="1"/>
    </row>
    <row r="614">
      <c r="A614" s="1" t="s">
        <v>47</v>
      </c>
      <c r="B614" s="7" t="s">
        <v>60</v>
      </c>
      <c r="C614" s="1" t="s">
        <v>972</v>
      </c>
      <c r="D614" s="8">
        <v>0.0</v>
      </c>
      <c r="E614" s="1"/>
      <c r="F614" s="1">
        <v>6.0</v>
      </c>
      <c r="G614" s="1"/>
      <c r="H614" s="1"/>
    </row>
    <row r="615">
      <c r="A615" s="1" t="s">
        <v>47</v>
      </c>
      <c r="B615" s="7" t="s">
        <v>60</v>
      </c>
      <c r="C615" s="1" t="s">
        <v>973</v>
      </c>
      <c r="D615" s="8">
        <v>0.0</v>
      </c>
      <c r="E615" s="1"/>
      <c r="F615" s="1">
        <v>1.1</v>
      </c>
      <c r="G615" s="1"/>
      <c r="H615" s="1"/>
    </row>
    <row r="616">
      <c r="A616" s="1" t="s">
        <v>47</v>
      </c>
      <c r="B616" s="7" t="s">
        <v>60</v>
      </c>
      <c r="C616" s="1" t="s">
        <v>974</v>
      </c>
      <c r="D616" s="8">
        <v>0.0</v>
      </c>
      <c r="E616" s="1"/>
      <c r="F616" s="1">
        <v>1.0</v>
      </c>
      <c r="G616" s="1"/>
      <c r="H616" s="1"/>
    </row>
    <row r="617">
      <c r="A617" s="1" t="s">
        <v>47</v>
      </c>
      <c r="B617" s="7" t="s">
        <v>60</v>
      </c>
      <c r="C617" s="1" t="s">
        <v>975</v>
      </c>
      <c r="D617" s="8">
        <v>1.0</v>
      </c>
      <c r="E617" s="1"/>
      <c r="F617" s="1">
        <v>7.3</v>
      </c>
      <c r="G617" s="1"/>
      <c r="H617" s="1"/>
    </row>
    <row r="618">
      <c r="A618" s="1" t="s">
        <v>47</v>
      </c>
      <c r="B618" s="7" t="s">
        <v>60</v>
      </c>
      <c r="C618" s="1" t="s">
        <v>976</v>
      </c>
      <c r="D618" s="8">
        <v>0.0</v>
      </c>
      <c r="E618" s="1"/>
      <c r="F618" s="1">
        <v>6.7</v>
      </c>
      <c r="G618" s="1"/>
      <c r="H618" s="1"/>
    </row>
    <row r="619">
      <c r="A619" s="1" t="s">
        <v>47</v>
      </c>
      <c r="B619" s="7" t="s">
        <v>60</v>
      </c>
      <c r="C619" s="1" t="s">
        <v>977</v>
      </c>
      <c r="D619" s="8">
        <v>1.0</v>
      </c>
      <c r="E619" s="1"/>
      <c r="F619" s="1">
        <v>1.3</v>
      </c>
      <c r="G619" s="1"/>
      <c r="H619" s="1"/>
    </row>
    <row r="620">
      <c r="A620" s="1" t="s">
        <v>47</v>
      </c>
      <c r="B620" s="7" t="s">
        <v>60</v>
      </c>
      <c r="C620" s="1" t="s">
        <v>978</v>
      </c>
      <c r="D620" s="8">
        <v>1.0</v>
      </c>
      <c r="E620" s="1"/>
      <c r="F620" s="1">
        <v>6.7</v>
      </c>
      <c r="G620" s="1"/>
      <c r="H620" s="1"/>
    </row>
    <row r="621">
      <c r="A621" s="1" t="s">
        <v>47</v>
      </c>
      <c r="B621" s="7" t="s">
        <v>60</v>
      </c>
      <c r="C621" s="1" t="s">
        <v>979</v>
      </c>
      <c r="D621" s="8">
        <v>0.0</v>
      </c>
      <c r="E621" s="1"/>
      <c r="F621" s="1">
        <v>9.1</v>
      </c>
      <c r="G621" s="1"/>
      <c r="H621" s="1"/>
    </row>
    <row r="622">
      <c r="A622" s="1" t="s">
        <v>47</v>
      </c>
      <c r="B622" s="7" t="s">
        <v>60</v>
      </c>
      <c r="C622" s="1" t="s">
        <v>980</v>
      </c>
      <c r="D622" s="8">
        <v>0.0</v>
      </c>
      <c r="E622" s="1"/>
      <c r="F622" s="1">
        <v>6.1</v>
      </c>
      <c r="G622" s="1"/>
      <c r="H622" s="1"/>
    </row>
    <row r="623">
      <c r="A623" s="1" t="s">
        <v>47</v>
      </c>
      <c r="B623" s="7" t="s">
        <v>60</v>
      </c>
      <c r="C623" s="1" t="s">
        <v>981</v>
      </c>
      <c r="D623" s="8">
        <v>2.0</v>
      </c>
      <c r="E623" s="1"/>
      <c r="F623" s="1">
        <v>4.7</v>
      </c>
      <c r="G623" s="1"/>
      <c r="H623" s="1"/>
    </row>
    <row r="624">
      <c r="A624" s="1" t="s">
        <v>47</v>
      </c>
      <c r="B624" s="7" t="s">
        <v>61</v>
      </c>
      <c r="C624" s="1" t="s">
        <v>982</v>
      </c>
      <c r="D624" s="8">
        <v>0.0</v>
      </c>
      <c r="E624" s="1"/>
      <c r="F624" s="1">
        <v>2.9</v>
      </c>
      <c r="G624" s="1"/>
      <c r="H624" s="1"/>
    </row>
    <row r="625">
      <c r="A625" s="1" t="s">
        <v>47</v>
      </c>
      <c r="B625" s="7" t="s">
        <v>61</v>
      </c>
      <c r="C625" s="1" t="s">
        <v>983</v>
      </c>
      <c r="D625" s="8">
        <v>1.0</v>
      </c>
      <c r="E625" s="1"/>
      <c r="F625" s="1">
        <v>1.9</v>
      </c>
      <c r="G625" s="1"/>
      <c r="H625" s="1"/>
    </row>
    <row r="626">
      <c r="A626" s="1" t="s">
        <v>47</v>
      </c>
      <c r="B626" s="7" t="s">
        <v>61</v>
      </c>
      <c r="C626" s="1" t="s">
        <v>984</v>
      </c>
      <c r="D626" s="8">
        <v>0.0</v>
      </c>
      <c r="E626" s="1"/>
      <c r="F626" s="1">
        <v>1.5</v>
      </c>
      <c r="G626" s="1"/>
      <c r="H626" s="1"/>
    </row>
    <row r="627">
      <c r="A627" s="1" t="s">
        <v>47</v>
      </c>
      <c r="B627" s="7" t="s">
        <v>61</v>
      </c>
      <c r="C627" s="1" t="s">
        <v>985</v>
      </c>
      <c r="D627" s="8">
        <v>0.0</v>
      </c>
      <c r="E627" s="1"/>
      <c r="F627" s="1">
        <v>2.8</v>
      </c>
      <c r="G627" s="1"/>
      <c r="H627" s="1"/>
    </row>
    <row r="628">
      <c r="A628" s="1" t="s">
        <v>47</v>
      </c>
      <c r="B628" s="7" t="s">
        <v>61</v>
      </c>
      <c r="C628" s="1" t="s">
        <v>986</v>
      </c>
      <c r="D628" s="8">
        <v>0.0</v>
      </c>
      <c r="E628" s="1"/>
      <c r="F628" s="1">
        <v>1.4</v>
      </c>
      <c r="G628" s="1"/>
      <c r="H628" s="1"/>
    </row>
    <row r="629">
      <c r="A629" s="1" t="s">
        <v>47</v>
      </c>
      <c r="B629" s="7" t="s">
        <v>61</v>
      </c>
      <c r="C629" s="1" t="s">
        <v>987</v>
      </c>
      <c r="D629" s="8">
        <v>0.0</v>
      </c>
      <c r="E629" s="1"/>
      <c r="F629" s="1">
        <v>1.0</v>
      </c>
      <c r="G629" s="1"/>
      <c r="H629" s="1"/>
    </row>
    <row r="630">
      <c r="A630" s="1" t="s">
        <v>47</v>
      </c>
      <c r="B630" s="7" t="s">
        <v>61</v>
      </c>
      <c r="C630" s="1" t="s">
        <v>988</v>
      </c>
      <c r="D630" s="8">
        <v>0.0</v>
      </c>
      <c r="E630" s="1"/>
      <c r="F630" s="1">
        <v>1.1</v>
      </c>
      <c r="G630" s="1"/>
      <c r="H630" s="1"/>
    </row>
    <row r="631">
      <c r="A631" s="1" t="s">
        <v>47</v>
      </c>
      <c r="B631" s="7" t="s">
        <v>61</v>
      </c>
      <c r="C631" s="1" t="s">
        <v>989</v>
      </c>
      <c r="D631" s="8">
        <v>0.0</v>
      </c>
      <c r="E631" s="1"/>
      <c r="F631" s="1">
        <v>9.3</v>
      </c>
      <c r="G631" s="1"/>
      <c r="H631" s="1"/>
    </row>
    <row r="632">
      <c r="A632" s="1" t="s">
        <v>47</v>
      </c>
      <c r="B632" s="7" t="s">
        <v>61</v>
      </c>
      <c r="C632" s="1" t="s">
        <v>990</v>
      </c>
      <c r="D632" s="8">
        <v>0.0</v>
      </c>
      <c r="E632" s="1"/>
      <c r="F632" s="1">
        <v>2.1</v>
      </c>
      <c r="G632" s="1"/>
      <c r="H632" s="1"/>
    </row>
    <row r="633">
      <c r="A633" s="1" t="s">
        <v>47</v>
      </c>
      <c r="B633" s="7" t="s">
        <v>61</v>
      </c>
      <c r="C633" s="1" t="s">
        <v>991</v>
      </c>
      <c r="D633" s="8">
        <v>1.0</v>
      </c>
      <c r="E633" s="1"/>
      <c r="F633" s="1">
        <v>6.9</v>
      </c>
      <c r="G633" s="1"/>
      <c r="H633" s="1"/>
    </row>
    <row r="634">
      <c r="A634" s="1" t="s">
        <v>47</v>
      </c>
      <c r="B634" s="7" t="s">
        <v>61</v>
      </c>
      <c r="C634" s="1" t="s">
        <v>992</v>
      </c>
      <c r="D634" s="8">
        <v>0.0</v>
      </c>
      <c r="E634" s="1"/>
      <c r="F634" s="1">
        <v>1.2</v>
      </c>
      <c r="G634" s="1"/>
      <c r="H634" s="1"/>
    </row>
    <row r="635">
      <c r="A635" s="1" t="s">
        <v>47</v>
      </c>
      <c r="B635" s="7" t="s">
        <v>61</v>
      </c>
      <c r="C635" s="1" t="s">
        <v>993</v>
      </c>
      <c r="D635" s="8">
        <v>0.0</v>
      </c>
      <c r="E635" s="1"/>
      <c r="F635" s="1">
        <v>8.3</v>
      </c>
      <c r="G635" s="1"/>
      <c r="H635" s="1"/>
    </row>
    <row r="636">
      <c r="A636" s="1" t="s">
        <v>47</v>
      </c>
      <c r="B636" s="7" t="s">
        <v>61</v>
      </c>
      <c r="C636" s="1" t="s">
        <v>994</v>
      </c>
      <c r="D636" s="8">
        <v>0.0</v>
      </c>
      <c r="E636" s="1"/>
      <c r="F636" s="1">
        <v>3.9</v>
      </c>
      <c r="G636" s="1"/>
      <c r="H636" s="1"/>
    </row>
    <row r="637">
      <c r="A637" s="1" t="s">
        <v>47</v>
      </c>
      <c r="B637" s="7" t="s">
        <v>61</v>
      </c>
      <c r="C637" s="1" t="s">
        <v>995</v>
      </c>
      <c r="D637" s="8">
        <v>0.0</v>
      </c>
      <c r="E637" s="1"/>
      <c r="F637" s="1">
        <v>3.2</v>
      </c>
      <c r="G637" s="1"/>
      <c r="H637" s="1"/>
    </row>
    <row r="638">
      <c r="A638" s="1" t="s">
        <v>47</v>
      </c>
      <c r="B638" s="7" t="s">
        <v>61</v>
      </c>
      <c r="C638" s="1" t="s">
        <v>996</v>
      </c>
      <c r="D638" s="8">
        <v>0.0</v>
      </c>
      <c r="E638" s="1"/>
      <c r="F638" s="1">
        <v>5.7</v>
      </c>
      <c r="G638" s="1"/>
      <c r="H638" s="1"/>
    </row>
    <row r="639">
      <c r="A639" s="1" t="s">
        <v>47</v>
      </c>
      <c r="B639" s="7" t="s">
        <v>61</v>
      </c>
      <c r="C639" s="1" t="s">
        <v>997</v>
      </c>
      <c r="D639" s="8">
        <v>0.0</v>
      </c>
      <c r="E639" s="1"/>
      <c r="F639" s="1">
        <v>2.6</v>
      </c>
      <c r="G639" s="1"/>
      <c r="H639" s="1"/>
    </row>
    <row r="640">
      <c r="A640" s="1" t="s">
        <v>47</v>
      </c>
      <c r="B640" s="7" t="s">
        <v>61</v>
      </c>
      <c r="C640" s="1" t="s">
        <v>998</v>
      </c>
      <c r="D640" s="8">
        <v>0.0</v>
      </c>
      <c r="E640" s="1"/>
      <c r="F640" s="1">
        <v>6.6</v>
      </c>
      <c r="G640" s="1"/>
      <c r="H640" s="1"/>
    </row>
    <row r="641">
      <c r="A641" s="1" t="s">
        <v>47</v>
      </c>
      <c r="B641" s="7" t="s">
        <v>61</v>
      </c>
      <c r="C641" s="1" t="s">
        <v>999</v>
      </c>
      <c r="D641" s="8">
        <v>0.0</v>
      </c>
      <c r="E641" s="1"/>
      <c r="F641" s="1">
        <v>2.4</v>
      </c>
      <c r="G641" s="1"/>
      <c r="H641" s="1"/>
    </row>
    <row r="642">
      <c r="A642" s="1" t="s">
        <v>47</v>
      </c>
      <c r="B642" s="7" t="s">
        <v>61</v>
      </c>
      <c r="C642" s="1" t="s">
        <v>1000</v>
      </c>
      <c r="D642" s="8">
        <v>2.0</v>
      </c>
      <c r="E642" s="1"/>
      <c r="F642" s="1">
        <v>6.6</v>
      </c>
      <c r="G642" s="1"/>
      <c r="H642" s="1"/>
    </row>
    <row r="643">
      <c r="A643" s="1" t="s">
        <v>47</v>
      </c>
      <c r="B643" s="7" t="s">
        <v>61</v>
      </c>
      <c r="C643" s="1" t="s">
        <v>1001</v>
      </c>
      <c r="D643" s="8">
        <v>0.0</v>
      </c>
      <c r="E643" s="1"/>
      <c r="F643" s="1">
        <v>2.0</v>
      </c>
      <c r="G643" s="1"/>
      <c r="H643" s="1"/>
    </row>
    <row r="644">
      <c r="A644" s="1" t="s">
        <v>47</v>
      </c>
      <c r="B644" s="7" t="s">
        <v>61</v>
      </c>
      <c r="C644" s="1" t="s">
        <v>1002</v>
      </c>
      <c r="D644" s="8">
        <v>0.0</v>
      </c>
      <c r="E644" s="1"/>
      <c r="F644" s="1">
        <v>3.6</v>
      </c>
      <c r="G644" s="1"/>
      <c r="H644" s="1"/>
    </row>
    <row r="645">
      <c r="A645" s="1" t="s">
        <v>47</v>
      </c>
      <c r="B645" s="7" t="s">
        <v>61</v>
      </c>
      <c r="C645" s="1" t="s">
        <v>1003</v>
      </c>
      <c r="D645" s="8">
        <v>0.0</v>
      </c>
      <c r="E645" s="1"/>
      <c r="F645" s="1">
        <v>1.0</v>
      </c>
      <c r="G645" s="1"/>
      <c r="H645" s="1"/>
    </row>
    <row r="646">
      <c r="A646" s="1" t="s">
        <v>47</v>
      </c>
      <c r="B646" s="7" t="s">
        <v>61</v>
      </c>
      <c r="C646" s="1" t="s">
        <v>1004</v>
      </c>
      <c r="D646" s="8">
        <v>0.0</v>
      </c>
      <c r="E646" s="1"/>
      <c r="F646" s="1">
        <v>1.1</v>
      </c>
      <c r="G646" s="1"/>
      <c r="H646" s="1"/>
    </row>
    <row r="647">
      <c r="A647" s="1" t="s">
        <v>47</v>
      </c>
      <c r="B647" s="7" t="s">
        <v>61</v>
      </c>
      <c r="C647" s="1" t="s">
        <v>1005</v>
      </c>
      <c r="D647" s="8">
        <v>0.0</v>
      </c>
      <c r="E647" s="1"/>
      <c r="F647" s="1">
        <v>7.0</v>
      </c>
      <c r="G647" s="1"/>
      <c r="H647" s="1"/>
    </row>
    <row r="648">
      <c r="A648" s="1" t="s">
        <v>47</v>
      </c>
      <c r="B648" s="7" t="s">
        <v>61</v>
      </c>
      <c r="C648" s="1" t="s">
        <v>1006</v>
      </c>
      <c r="D648" s="8">
        <v>0.0</v>
      </c>
      <c r="E648" s="1"/>
      <c r="F648" s="1">
        <v>1.8</v>
      </c>
      <c r="G648" s="1"/>
      <c r="H648" s="1"/>
    </row>
    <row r="649">
      <c r="A649" s="1" t="s">
        <v>47</v>
      </c>
      <c r="B649" s="7" t="s">
        <v>61</v>
      </c>
      <c r="C649" s="1" t="s">
        <v>1007</v>
      </c>
      <c r="D649" s="8">
        <v>0.0</v>
      </c>
      <c r="E649" s="1"/>
      <c r="F649" s="1">
        <v>1.1</v>
      </c>
      <c r="G649" s="1"/>
      <c r="H649" s="1"/>
    </row>
    <row r="650">
      <c r="A650" s="1" t="s">
        <v>47</v>
      </c>
      <c r="B650" s="7" t="s">
        <v>61</v>
      </c>
      <c r="C650" s="1" t="s">
        <v>1008</v>
      </c>
      <c r="D650" s="8">
        <v>0.0</v>
      </c>
      <c r="E650" s="1"/>
      <c r="F650" s="1">
        <v>5.4</v>
      </c>
      <c r="G650" s="1"/>
      <c r="H650" s="1"/>
    </row>
    <row r="651">
      <c r="A651" s="1" t="s">
        <v>47</v>
      </c>
      <c r="B651" s="7" t="s">
        <v>61</v>
      </c>
      <c r="C651" s="1" t="s">
        <v>1009</v>
      </c>
      <c r="D651" s="8">
        <v>0.0</v>
      </c>
      <c r="E651" s="1"/>
      <c r="F651" s="1">
        <v>4.9</v>
      </c>
      <c r="G651" s="1"/>
      <c r="H651" s="1"/>
    </row>
    <row r="652">
      <c r="A652" s="1" t="s">
        <v>47</v>
      </c>
      <c r="B652" s="7" t="s">
        <v>61</v>
      </c>
      <c r="C652" s="1" t="s">
        <v>1010</v>
      </c>
      <c r="D652" s="8">
        <v>0.0</v>
      </c>
      <c r="E652" s="1"/>
      <c r="F652" s="1">
        <v>10.2</v>
      </c>
      <c r="G652" s="1"/>
      <c r="H652" s="1"/>
    </row>
    <row r="653">
      <c r="A653" s="1" t="s">
        <v>47</v>
      </c>
      <c r="B653" s="7" t="s">
        <v>61</v>
      </c>
      <c r="C653" s="1" t="s">
        <v>1011</v>
      </c>
      <c r="D653" s="8">
        <v>0.0</v>
      </c>
      <c r="E653" s="1"/>
      <c r="F653" s="1">
        <v>10.8</v>
      </c>
      <c r="G653" s="1"/>
      <c r="H653" s="1"/>
    </row>
    <row r="654">
      <c r="A654" s="1" t="s">
        <v>47</v>
      </c>
      <c r="B654" s="7" t="s">
        <v>61</v>
      </c>
      <c r="C654" s="1" t="s">
        <v>1012</v>
      </c>
      <c r="D654" s="8">
        <v>0.0</v>
      </c>
      <c r="E654" s="1"/>
      <c r="F654" s="1">
        <v>3.9</v>
      </c>
      <c r="G654" s="1"/>
      <c r="H654" s="1"/>
    </row>
    <row r="655">
      <c r="A655" s="1" t="s">
        <v>47</v>
      </c>
      <c r="B655" s="7" t="s">
        <v>61</v>
      </c>
      <c r="C655" s="1" t="s">
        <v>1013</v>
      </c>
      <c r="D655" s="8">
        <v>0.0</v>
      </c>
      <c r="E655" s="1"/>
      <c r="F655" s="1">
        <v>4.1</v>
      </c>
      <c r="G655" s="1"/>
      <c r="H655" s="1"/>
    </row>
    <row r="656">
      <c r="A656" s="1" t="s">
        <v>47</v>
      </c>
      <c r="B656" s="7" t="s">
        <v>61</v>
      </c>
      <c r="C656" s="1" t="s">
        <v>1014</v>
      </c>
      <c r="D656" s="8">
        <v>0.0</v>
      </c>
      <c r="E656" s="1"/>
      <c r="F656" s="1">
        <v>4.7</v>
      </c>
      <c r="G656" s="1"/>
      <c r="H656" s="1"/>
    </row>
    <row r="657">
      <c r="A657" s="1" t="s">
        <v>47</v>
      </c>
      <c r="B657" s="7" t="s">
        <v>61</v>
      </c>
      <c r="C657" s="1" t="s">
        <v>1015</v>
      </c>
      <c r="D657" s="8">
        <v>1.0</v>
      </c>
      <c r="E657" s="1"/>
      <c r="F657" s="1">
        <v>3.6</v>
      </c>
      <c r="G657" s="1"/>
      <c r="H657" s="1"/>
    </row>
    <row r="658">
      <c r="A658" s="1" t="s">
        <v>47</v>
      </c>
      <c r="B658" s="7" t="s">
        <v>61</v>
      </c>
      <c r="C658" s="1" t="s">
        <v>1016</v>
      </c>
      <c r="D658" s="8">
        <v>0.0</v>
      </c>
      <c r="E658" s="1"/>
      <c r="F658" s="1">
        <v>4.6</v>
      </c>
      <c r="G658" s="1"/>
      <c r="H658" s="1"/>
    </row>
    <row r="659">
      <c r="A659" s="1" t="s">
        <v>47</v>
      </c>
      <c r="B659" s="7" t="s">
        <v>61</v>
      </c>
      <c r="C659" s="1" t="s">
        <v>1017</v>
      </c>
      <c r="D659" s="8">
        <v>0.0</v>
      </c>
      <c r="E659" s="1"/>
      <c r="F659" s="1">
        <v>2.8</v>
      </c>
      <c r="G659" s="1"/>
      <c r="H659" s="1"/>
    </row>
    <row r="660">
      <c r="A660" s="1" t="s">
        <v>47</v>
      </c>
      <c r="B660" s="7" t="s">
        <v>61</v>
      </c>
      <c r="C660" s="1" t="s">
        <v>1018</v>
      </c>
      <c r="D660" s="8">
        <v>0.0</v>
      </c>
      <c r="E660" s="1"/>
      <c r="F660" s="1">
        <v>1.0</v>
      </c>
      <c r="G660" s="1"/>
      <c r="H660" s="1"/>
    </row>
    <row r="661">
      <c r="A661" s="1" t="s">
        <v>47</v>
      </c>
      <c r="B661" s="7" t="s">
        <v>61</v>
      </c>
      <c r="C661" s="1" t="s">
        <v>1019</v>
      </c>
      <c r="D661" s="8">
        <v>0.0</v>
      </c>
      <c r="E661" s="1"/>
      <c r="F661" s="1">
        <v>2.2</v>
      </c>
      <c r="G661" s="1"/>
      <c r="H661" s="1"/>
    </row>
    <row r="662">
      <c r="A662" s="1" t="s">
        <v>47</v>
      </c>
      <c r="B662" s="7" t="s">
        <v>61</v>
      </c>
      <c r="C662" s="1" t="s">
        <v>1020</v>
      </c>
      <c r="D662" s="8">
        <v>0.0</v>
      </c>
      <c r="E662" s="1"/>
      <c r="F662" s="1">
        <v>4.3</v>
      </c>
      <c r="G662" s="1"/>
      <c r="H662" s="1"/>
    </row>
    <row r="663">
      <c r="A663" s="1" t="s">
        <v>47</v>
      </c>
      <c r="B663" s="7" t="s">
        <v>61</v>
      </c>
      <c r="C663" s="1" t="s">
        <v>1021</v>
      </c>
      <c r="D663" s="8">
        <v>0.0</v>
      </c>
      <c r="E663" s="1"/>
      <c r="F663" s="1">
        <v>8.0</v>
      </c>
      <c r="G663" s="1"/>
      <c r="H663" s="1"/>
    </row>
    <row r="664">
      <c r="A664" s="1" t="s">
        <v>47</v>
      </c>
      <c r="B664" s="7" t="s">
        <v>61</v>
      </c>
      <c r="C664" s="1" t="s">
        <v>1022</v>
      </c>
      <c r="D664" s="8">
        <v>0.0</v>
      </c>
      <c r="E664" s="1"/>
      <c r="F664" s="1">
        <v>5.3</v>
      </c>
      <c r="G664" s="1"/>
      <c r="H664" s="1"/>
    </row>
    <row r="665">
      <c r="A665" s="1" t="s">
        <v>47</v>
      </c>
      <c r="B665" s="7" t="s">
        <v>61</v>
      </c>
      <c r="C665" s="1" t="s">
        <v>1023</v>
      </c>
      <c r="D665" s="8">
        <v>0.0</v>
      </c>
      <c r="E665" s="1"/>
      <c r="F665" s="1">
        <v>6.0</v>
      </c>
      <c r="G665" s="1"/>
      <c r="H665" s="1"/>
    </row>
    <row r="666">
      <c r="A666" s="1" t="s">
        <v>47</v>
      </c>
      <c r="B666" s="7" t="s">
        <v>61</v>
      </c>
      <c r="C666" s="1" t="s">
        <v>1024</v>
      </c>
      <c r="D666" s="8">
        <v>0.0</v>
      </c>
      <c r="E666" s="1"/>
      <c r="F666" s="1">
        <v>4.6</v>
      </c>
      <c r="G666" s="1"/>
      <c r="H666" s="1"/>
    </row>
    <row r="667">
      <c r="A667" s="1" t="s">
        <v>47</v>
      </c>
      <c r="B667" s="7" t="s">
        <v>61</v>
      </c>
      <c r="C667" s="1" t="s">
        <v>1025</v>
      </c>
      <c r="D667" s="8">
        <v>1.0</v>
      </c>
      <c r="E667" s="1"/>
      <c r="F667" s="1">
        <v>5.0</v>
      </c>
      <c r="G667" s="1"/>
      <c r="H667" s="1"/>
    </row>
    <row r="668">
      <c r="A668" s="1" t="s">
        <v>47</v>
      </c>
      <c r="B668" s="7" t="s">
        <v>61</v>
      </c>
      <c r="C668" s="1" t="s">
        <v>1026</v>
      </c>
      <c r="D668" s="8">
        <v>0.0</v>
      </c>
      <c r="E668" s="1"/>
      <c r="F668" s="1">
        <v>2.7</v>
      </c>
      <c r="G668" s="1"/>
      <c r="H668" s="1"/>
    </row>
    <row r="669">
      <c r="A669" s="1" t="s">
        <v>47</v>
      </c>
      <c r="B669" s="7" t="s">
        <v>61</v>
      </c>
      <c r="C669" s="1" t="s">
        <v>1027</v>
      </c>
      <c r="D669" s="8">
        <v>0.0</v>
      </c>
      <c r="E669" s="1"/>
      <c r="F669" s="1">
        <v>4.3</v>
      </c>
      <c r="G669" s="1"/>
      <c r="H669" s="1"/>
    </row>
    <row r="670">
      <c r="A670" s="1" t="s">
        <v>47</v>
      </c>
      <c r="B670" s="7" t="s">
        <v>61</v>
      </c>
      <c r="C670" s="1" t="s">
        <v>1028</v>
      </c>
      <c r="D670" s="8">
        <v>0.0</v>
      </c>
      <c r="E670" s="1"/>
      <c r="F670" s="1">
        <v>6.6</v>
      </c>
      <c r="G670" s="1"/>
      <c r="H670" s="1"/>
    </row>
    <row r="671">
      <c r="A671" s="1" t="s">
        <v>47</v>
      </c>
      <c r="B671" s="7" t="s">
        <v>61</v>
      </c>
      <c r="C671" s="1" t="s">
        <v>1029</v>
      </c>
      <c r="D671" s="8">
        <v>0.0</v>
      </c>
      <c r="E671" s="1"/>
      <c r="F671" s="1">
        <v>1.6</v>
      </c>
      <c r="G671" s="1"/>
      <c r="H671" s="1"/>
    </row>
    <row r="672">
      <c r="A672" s="1" t="s">
        <v>47</v>
      </c>
      <c r="B672" s="7" t="s">
        <v>61</v>
      </c>
      <c r="C672" s="1" t="s">
        <v>1030</v>
      </c>
      <c r="D672" s="8">
        <v>0.0</v>
      </c>
      <c r="E672" s="1"/>
      <c r="F672" s="1">
        <v>3.3</v>
      </c>
      <c r="G672" s="1"/>
      <c r="H672" s="1"/>
    </row>
    <row r="673">
      <c r="A673" s="1" t="s">
        <v>47</v>
      </c>
      <c r="B673" s="7" t="s">
        <v>61</v>
      </c>
      <c r="C673" s="1" t="s">
        <v>1031</v>
      </c>
      <c r="D673" s="8">
        <v>0.0</v>
      </c>
      <c r="E673" s="1"/>
      <c r="F673" s="1">
        <v>3.0</v>
      </c>
      <c r="G673" s="1"/>
      <c r="H673" s="1"/>
    </row>
    <row r="674">
      <c r="A674" s="1" t="s">
        <v>47</v>
      </c>
      <c r="B674" s="7" t="s">
        <v>62</v>
      </c>
      <c r="C674" s="1" t="s">
        <v>635</v>
      </c>
      <c r="D674" s="8">
        <v>0.0</v>
      </c>
      <c r="E674" s="1"/>
      <c r="F674" s="1">
        <v>5.2</v>
      </c>
      <c r="G674" s="1"/>
      <c r="H674" s="1"/>
    </row>
    <row r="675">
      <c r="A675" s="1" t="s">
        <v>47</v>
      </c>
      <c r="B675" s="7" t="s">
        <v>62</v>
      </c>
      <c r="C675" s="1" t="s">
        <v>634</v>
      </c>
      <c r="D675" s="8">
        <v>0.0</v>
      </c>
      <c r="E675" s="1"/>
      <c r="F675" s="1">
        <v>4.7</v>
      </c>
      <c r="G675" s="1"/>
      <c r="H675" s="1"/>
    </row>
    <row r="676">
      <c r="A676" s="1" t="s">
        <v>47</v>
      </c>
      <c r="B676" s="7" t="s">
        <v>62</v>
      </c>
      <c r="C676" s="1" t="s">
        <v>648</v>
      </c>
      <c r="D676" s="8">
        <v>3.0</v>
      </c>
      <c r="E676" s="1"/>
      <c r="F676" s="1">
        <v>1.5</v>
      </c>
      <c r="G676" s="1"/>
      <c r="H676" s="1"/>
    </row>
    <row r="677">
      <c r="A677" s="1" t="s">
        <v>47</v>
      </c>
      <c r="B677" s="7" t="s">
        <v>62</v>
      </c>
      <c r="C677" s="1" t="s">
        <v>649</v>
      </c>
      <c r="D677" s="8">
        <v>0.0</v>
      </c>
      <c r="E677" s="1"/>
      <c r="F677" s="1">
        <v>1.4</v>
      </c>
      <c r="G677" s="1"/>
      <c r="H677" s="1"/>
    </row>
    <row r="678">
      <c r="A678" s="1" t="s">
        <v>47</v>
      </c>
      <c r="B678" s="7" t="s">
        <v>62</v>
      </c>
      <c r="C678" s="1" t="s">
        <v>643</v>
      </c>
      <c r="D678" s="8">
        <v>0.0</v>
      </c>
      <c r="E678" s="1"/>
      <c r="F678" s="1">
        <v>2.4</v>
      </c>
      <c r="G678" s="1"/>
      <c r="H678" s="1"/>
    </row>
    <row r="679">
      <c r="A679" s="1" t="s">
        <v>47</v>
      </c>
      <c r="B679" s="7" t="s">
        <v>62</v>
      </c>
      <c r="C679" s="1" t="s">
        <v>659</v>
      </c>
      <c r="D679" s="8">
        <v>0.0</v>
      </c>
      <c r="E679" s="1"/>
      <c r="F679" s="1">
        <v>1.2</v>
      </c>
      <c r="G679" s="1"/>
      <c r="H679" s="1"/>
    </row>
    <row r="680">
      <c r="A680" s="1" t="s">
        <v>47</v>
      </c>
      <c r="B680" s="7" t="s">
        <v>62</v>
      </c>
      <c r="C680" s="1" t="s">
        <v>1032</v>
      </c>
      <c r="D680" s="8">
        <v>0.0</v>
      </c>
      <c r="E680" s="1"/>
      <c r="F680" s="1">
        <v>2.8</v>
      </c>
      <c r="G680" s="1"/>
      <c r="H680" s="1"/>
    </row>
    <row r="681">
      <c r="A681" s="1" t="s">
        <v>47</v>
      </c>
      <c r="B681" s="7" t="s">
        <v>62</v>
      </c>
      <c r="C681" s="1" t="s">
        <v>656</v>
      </c>
      <c r="D681" s="8">
        <v>1.0</v>
      </c>
      <c r="E681" s="1"/>
      <c r="F681" s="1">
        <v>4.7</v>
      </c>
      <c r="G681" s="1"/>
      <c r="H681" s="1"/>
    </row>
    <row r="682">
      <c r="A682" s="1" t="s">
        <v>47</v>
      </c>
      <c r="B682" s="7" t="s">
        <v>62</v>
      </c>
      <c r="C682" s="1" t="s">
        <v>1033</v>
      </c>
      <c r="D682" s="8">
        <v>0.0</v>
      </c>
      <c r="E682" s="1"/>
      <c r="F682" s="1">
        <v>2.1</v>
      </c>
      <c r="G682" s="1"/>
      <c r="H682" s="1"/>
    </row>
    <row r="683">
      <c r="A683" s="1" t="s">
        <v>47</v>
      </c>
      <c r="B683" s="7" t="s">
        <v>62</v>
      </c>
      <c r="C683" s="1" t="s">
        <v>678</v>
      </c>
      <c r="D683" s="8">
        <v>0.0</v>
      </c>
      <c r="E683" s="1"/>
      <c r="F683" s="1">
        <v>1.7</v>
      </c>
      <c r="G683" s="1"/>
      <c r="H683" s="1"/>
    </row>
    <row r="684">
      <c r="A684" s="1" t="s">
        <v>47</v>
      </c>
      <c r="B684" s="7" t="s">
        <v>62</v>
      </c>
      <c r="C684" s="1" t="s">
        <v>638</v>
      </c>
      <c r="D684" s="8">
        <v>0.0</v>
      </c>
      <c r="E684" s="1"/>
      <c r="F684" s="1">
        <v>4.3</v>
      </c>
      <c r="G684" s="1"/>
      <c r="H684" s="1"/>
    </row>
    <row r="685">
      <c r="A685" s="1" t="s">
        <v>47</v>
      </c>
      <c r="B685" s="7" t="s">
        <v>62</v>
      </c>
      <c r="C685" s="1" t="s">
        <v>662</v>
      </c>
      <c r="D685" s="8">
        <v>0.0</v>
      </c>
      <c r="E685" s="1"/>
      <c r="F685" s="1">
        <v>1.3</v>
      </c>
      <c r="G685" s="1"/>
      <c r="H685" s="1"/>
    </row>
    <row r="686">
      <c r="A686" s="1" t="s">
        <v>47</v>
      </c>
      <c r="B686" s="7" t="s">
        <v>62</v>
      </c>
      <c r="C686" s="1" t="s">
        <v>1034</v>
      </c>
      <c r="D686" s="8">
        <v>0.0</v>
      </c>
      <c r="E686" s="1"/>
      <c r="F686" s="1">
        <v>2.8</v>
      </c>
      <c r="G686" s="1"/>
      <c r="H686" s="1"/>
    </row>
    <row r="687">
      <c r="A687" s="1" t="s">
        <v>47</v>
      </c>
      <c r="B687" s="7" t="s">
        <v>62</v>
      </c>
      <c r="C687" s="1" t="s">
        <v>663</v>
      </c>
      <c r="D687" s="8">
        <v>0.0</v>
      </c>
      <c r="E687" s="1"/>
      <c r="F687" s="1">
        <v>2.6</v>
      </c>
      <c r="G687" s="1"/>
      <c r="H687" s="1"/>
    </row>
    <row r="688">
      <c r="A688" s="1" t="s">
        <v>47</v>
      </c>
      <c r="B688" s="7" t="s">
        <v>62</v>
      </c>
      <c r="C688" s="1" t="s">
        <v>1035</v>
      </c>
      <c r="D688" s="8">
        <v>2.0</v>
      </c>
      <c r="E688" s="1"/>
      <c r="F688" s="1">
        <v>3.4</v>
      </c>
      <c r="G688" s="1"/>
      <c r="H688" s="1"/>
    </row>
    <row r="689">
      <c r="A689" s="1" t="s">
        <v>47</v>
      </c>
      <c r="B689" s="7" t="s">
        <v>62</v>
      </c>
      <c r="C689" s="1" t="s">
        <v>1036</v>
      </c>
      <c r="D689" s="8">
        <v>0.0</v>
      </c>
      <c r="E689" s="1"/>
      <c r="F689" s="1">
        <v>1.0</v>
      </c>
      <c r="G689" s="1"/>
      <c r="H689" s="1"/>
    </row>
    <row r="690">
      <c r="A690" s="1" t="s">
        <v>47</v>
      </c>
      <c r="B690" s="7" t="s">
        <v>62</v>
      </c>
      <c r="C690" s="1" t="s">
        <v>1037</v>
      </c>
      <c r="D690" s="8">
        <v>0.0</v>
      </c>
      <c r="E690" s="1"/>
      <c r="F690" s="1">
        <v>3.1</v>
      </c>
      <c r="G690" s="1"/>
      <c r="H690" s="1"/>
    </row>
    <row r="691">
      <c r="A691" s="1" t="s">
        <v>47</v>
      </c>
      <c r="B691" s="7" t="s">
        <v>62</v>
      </c>
      <c r="C691" s="1" t="s">
        <v>1038</v>
      </c>
      <c r="D691" s="8">
        <v>0.0</v>
      </c>
      <c r="E691" s="1"/>
      <c r="F691" s="1">
        <v>6.6</v>
      </c>
      <c r="G691" s="1"/>
      <c r="H691" s="1"/>
    </row>
    <row r="692">
      <c r="A692" s="1" t="s">
        <v>47</v>
      </c>
      <c r="B692" s="7" t="s">
        <v>62</v>
      </c>
      <c r="C692" s="1" t="s">
        <v>1039</v>
      </c>
      <c r="D692" s="8">
        <v>0.0</v>
      </c>
      <c r="E692" s="1"/>
      <c r="F692" s="1">
        <v>1.1</v>
      </c>
      <c r="G692" s="1"/>
      <c r="H692" s="1"/>
    </row>
    <row r="693">
      <c r="A693" s="1" t="s">
        <v>47</v>
      </c>
      <c r="B693" s="7" t="s">
        <v>62</v>
      </c>
      <c r="C693" s="1" t="s">
        <v>1040</v>
      </c>
      <c r="D693" s="8">
        <v>0.0</v>
      </c>
      <c r="E693" s="1"/>
      <c r="F693" s="1">
        <v>1.4</v>
      </c>
      <c r="G693" s="1"/>
      <c r="H693" s="1"/>
    </row>
    <row r="694">
      <c r="A694" s="1" t="s">
        <v>47</v>
      </c>
      <c r="B694" s="7" t="s">
        <v>62</v>
      </c>
      <c r="C694" s="1" t="s">
        <v>636</v>
      </c>
      <c r="D694" s="8">
        <v>0.0</v>
      </c>
      <c r="E694" s="1"/>
      <c r="F694" s="1">
        <v>2.9</v>
      </c>
      <c r="G694" s="1"/>
      <c r="H694" s="1"/>
    </row>
    <row r="695">
      <c r="A695" s="1" t="s">
        <v>47</v>
      </c>
      <c r="B695" s="7" t="s">
        <v>62</v>
      </c>
      <c r="C695" s="1" t="s">
        <v>1041</v>
      </c>
      <c r="D695" s="8">
        <v>0.0</v>
      </c>
      <c r="E695" s="1"/>
      <c r="F695" s="1">
        <v>2.8</v>
      </c>
      <c r="G695" s="1"/>
      <c r="H695" s="1"/>
    </row>
    <row r="696">
      <c r="A696" s="1" t="s">
        <v>47</v>
      </c>
      <c r="B696" s="7" t="s">
        <v>62</v>
      </c>
      <c r="C696" s="1" t="s">
        <v>653</v>
      </c>
      <c r="D696" s="8">
        <v>0.0</v>
      </c>
      <c r="E696" s="1"/>
      <c r="F696" s="1">
        <v>4.5</v>
      </c>
      <c r="G696" s="1"/>
      <c r="H696" s="1"/>
    </row>
    <row r="697">
      <c r="A697" s="1" t="s">
        <v>47</v>
      </c>
      <c r="B697" s="7" t="s">
        <v>62</v>
      </c>
      <c r="C697" s="1" t="s">
        <v>1042</v>
      </c>
      <c r="D697" s="8">
        <v>1.0</v>
      </c>
      <c r="E697" s="1"/>
      <c r="F697" s="1">
        <v>1.0</v>
      </c>
      <c r="G697" s="1"/>
      <c r="H697" s="1"/>
    </row>
    <row r="698">
      <c r="A698" s="1" t="s">
        <v>47</v>
      </c>
      <c r="B698" s="7" t="s">
        <v>62</v>
      </c>
      <c r="C698" s="1" t="s">
        <v>661</v>
      </c>
      <c r="D698" s="8">
        <v>1.0</v>
      </c>
      <c r="E698" s="1"/>
      <c r="F698" s="1">
        <v>2.0</v>
      </c>
      <c r="G698" s="1"/>
      <c r="H698" s="1"/>
    </row>
    <row r="699">
      <c r="A699" s="1" t="s">
        <v>47</v>
      </c>
      <c r="B699" s="7" t="s">
        <v>62</v>
      </c>
      <c r="C699" s="1" t="s">
        <v>1043</v>
      </c>
      <c r="D699" s="8">
        <v>0.0</v>
      </c>
      <c r="E699" s="1"/>
      <c r="F699" s="1">
        <v>3.2</v>
      </c>
      <c r="G699" s="1"/>
      <c r="H699" s="1"/>
    </row>
    <row r="700">
      <c r="A700" s="1" t="s">
        <v>47</v>
      </c>
      <c r="B700" s="7" t="s">
        <v>62</v>
      </c>
      <c r="C700" s="1" t="s">
        <v>637</v>
      </c>
      <c r="D700" s="8">
        <v>0.0</v>
      </c>
      <c r="E700" s="1"/>
      <c r="F700" s="1">
        <v>3.9</v>
      </c>
      <c r="G700" s="1"/>
      <c r="H700" s="1"/>
    </row>
    <row r="701">
      <c r="A701" s="1" t="s">
        <v>47</v>
      </c>
      <c r="B701" s="7" t="s">
        <v>62</v>
      </c>
      <c r="C701" s="1" t="s">
        <v>669</v>
      </c>
      <c r="D701" s="8">
        <v>0.0</v>
      </c>
      <c r="E701" s="1"/>
      <c r="F701" s="1">
        <v>2.4</v>
      </c>
      <c r="G701" s="1"/>
      <c r="H701" s="1"/>
    </row>
    <row r="702">
      <c r="A702" s="1" t="s">
        <v>47</v>
      </c>
      <c r="B702" s="7" t="s">
        <v>62</v>
      </c>
      <c r="C702" s="1" t="s">
        <v>1044</v>
      </c>
      <c r="D702" s="8">
        <v>0.0</v>
      </c>
      <c r="E702" s="1"/>
      <c r="F702" s="1">
        <v>4.0</v>
      </c>
      <c r="G702" s="1"/>
      <c r="H702" s="1"/>
    </row>
    <row r="703">
      <c r="A703" s="1" t="s">
        <v>47</v>
      </c>
      <c r="B703" s="7" t="s">
        <v>62</v>
      </c>
      <c r="C703" s="1" t="s">
        <v>1045</v>
      </c>
      <c r="D703" s="8">
        <v>0.0</v>
      </c>
      <c r="E703" s="1"/>
      <c r="F703" s="1">
        <v>3.4</v>
      </c>
      <c r="G703" s="1"/>
      <c r="H703" s="1"/>
    </row>
    <row r="704">
      <c r="A704" s="1" t="s">
        <v>47</v>
      </c>
      <c r="B704" s="7" t="s">
        <v>62</v>
      </c>
      <c r="C704" s="1" t="s">
        <v>1046</v>
      </c>
      <c r="D704" s="8">
        <v>0.0</v>
      </c>
      <c r="E704" s="1"/>
      <c r="F704" s="1">
        <v>5.2</v>
      </c>
      <c r="G704" s="1"/>
      <c r="H704" s="1"/>
    </row>
    <row r="705">
      <c r="A705" s="1" t="s">
        <v>47</v>
      </c>
      <c r="B705" s="7" t="s">
        <v>62</v>
      </c>
      <c r="C705" s="1" t="s">
        <v>1047</v>
      </c>
      <c r="D705" s="8">
        <v>0.0</v>
      </c>
      <c r="E705" s="1"/>
      <c r="F705" s="1">
        <v>4.3</v>
      </c>
      <c r="G705" s="1"/>
      <c r="H705" s="1"/>
    </row>
    <row r="706">
      <c r="A706" s="1" t="s">
        <v>47</v>
      </c>
      <c r="B706" s="7" t="s">
        <v>62</v>
      </c>
      <c r="C706" s="1" t="s">
        <v>1048</v>
      </c>
      <c r="D706" s="8">
        <v>0.0</v>
      </c>
      <c r="E706" s="1"/>
      <c r="F706" s="1">
        <v>3.0</v>
      </c>
      <c r="G706" s="1"/>
      <c r="H706" s="1"/>
    </row>
    <row r="707">
      <c r="A707" s="1" t="s">
        <v>47</v>
      </c>
      <c r="B707" s="7" t="s">
        <v>62</v>
      </c>
      <c r="C707" s="1" t="s">
        <v>1049</v>
      </c>
      <c r="D707" s="8">
        <v>0.0</v>
      </c>
      <c r="E707" s="1"/>
      <c r="F707" s="1">
        <v>2.5</v>
      </c>
      <c r="G707" s="1"/>
      <c r="H707" s="1"/>
    </row>
    <row r="708">
      <c r="A708" s="1" t="s">
        <v>47</v>
      </c>
      <c r="B708" s="7" t="s">
        <v>62</v>
      </c>
      <c r="C708" s="1" t="s">
        <v>675</v>
      </c>
      <c r="D708" s="8">
        <v>0.0</v>
      </c>
      <c r="E708" s="1"/>
      <c r="F708" s="1">
        <v>6.0</v>
      </c>
      <c r="G708" s="1"/>
      <c r="H708" s="1"/>
    </row>
    <row r="709">
      <c r="A709" s="1" t="s">
        <v>47</v>
      </c>
      <c r="B709" s="7" t="s">
        <v>62</v>
      </c>
      <c r="C709" s="1" t="s">
        <v>1050</v>
      </c>
      <c r="D709" s="8">
        <v>0.0</v>
      </c>
      <c r="E709" s="1"/>
      <c r="F709" s="1">
        <v>2.8</v>
      </c>
      <c r="G709" s="1"/>
      <c r="H709" s="1"/>
    </row>
    <row r="710">
      <c r="A710" s="1" t="s">
        <v>47</v>
      </c>
      <c r="B710" s="7" t="s">
        <v>62</v>
      </c>
      <c r="C710" s="1" t="s">
        <v>1051</v>
      </c>
      <c r="D710" s="8">
        <v>0.0</v>
      </c>
      <c r="E710" s="1"/>
      <c r="F710" s="1">
        <v>3.0</v>
      </c>
      <c r="G710" s="1"/>
      <c r="H710" s="1"/>
    </row>
    <row r="711">
      <c r="A711" s="1" t="s">
        <v>47</v>
      </c>
      <c r="B711" s="7" t="s">
        <v>62</v>
      </c>
      <c r="C711" s="1" t="s">
        <v>1052</v>
      </c>
      <c r="D711" s="8">
        <v>0.0</v>
      </c>
      <c r="E711" s="1"/>
      <c r="F711" s="1">
        <v>1.0</v>
      </c>
      <c r="G711" s="1"/>
      <c r="H711" s="1"/>
    </row>
    <row r="712">
      <c r="A712" s="1" t="s">
        <v>47</v>
      </c>
      <c r="B712" s="7" t="s">
        <v>62</v>
      </c>
      <c r="C712" s="1" t="s">
        <v>1053</v>
      </c>
      <c r="D712" s="8">
        <v>0.0</v>
      </c>
      <c r="E712" s="1"/>
      <c r="F712" s="1">
        <v>1.4</v>
      </c>
      <c r="G712" s="1"/>
      <c r="H712" s="1"/>
    </row>
    <row r="713">
      <c r="A713" s="1" t="s">
        <v>47</v>
      </c>
      <c r="B713" s="7" t="s">
        <v>62</v>
      </c>
      <c r="C713" s="1" t="s">
        <v>1054</v>
      </c>
      <c r="D713" s="8">
        <v>0.0</v>
      </c>
      <c r="E713" s="1"/>
      <c r="F713" s="1">
        <v>8.8</v>
      </c>
      <c r="G713" s="1"/>
      <c r="H713" s="1"/>
    </row>
    <row r="714">
      <c r="A714" s="1" t="s">
        <v>47</v>
      </c>
      <c r="B714" s="7" t="s">
        <v>62</v>
      </c>
      <c r="C714" s="1" t="s">
        <v>1055</v>
      </c>
      <c r="D714" s="8">
        <v>0.0</v>
      </c>
      <c r="E714" s="1"/>
      <c r="F714" s="1">
        <v>5.4</v>
      </c>
      <c r="G714" s="1"/>
      <c r="H714" s="1"/>
    </row>
    <row r="715">
      <c r="A715" s="1" t="s">
        <v>47</v>
      </c>
      <c r="B715" s="7" t="s">
        <v>62</v>
      </c>
      <c r="C715" s="1" t="s">
        <v>1056</v>
      </c>
      <c r="D715" s="8">
        <v>0.0</v>
      </c>
      <c r="E715" s="1"/>
      <c r="F715" s="1">
        <v>1.0</v>
      </c>
      <c r="G715" s="1"/>
      <c r="H715" s="1"/>
    </row>
    <row r="716">
      <c r="A716" s="1" t="s">
        <v>47</v>
      </c>
      <c r="B716" s="7" t="s">
        <v>62</v>
      </c>
      <c r="C716" s="1" t="s">
        <v>1057</v>
      </c>
      <c r="D716" s="8">
        <v>1.0</v>
      </c>
      <c r="E716" s="1"/>
      <c r="F716" s="1">
        <v>2.6</v>
      </c>
      <c r="G716" s="1"/>
      <c r="H716" s="1"/>
    </row>
    <row r="717">
      <c r="A717" s="1" t="s">
        <v>47</v>
      </c>
      <c r="B717" s="7" t="s">
        <v>62</v>
      </c>
      <c r="C717" s="1" t="s">
        <v>1058</v>
      </c>
      <c r="D717" s="8">
        <v>0.0</v>
      </c>
      <c r="E717" s="1"/>
      <c r="F717" s="1">
        <v>1.6</v>
      </c>
      <c r="G717" s="1"/>
      <c r="H717" s="1"/>
    </row>
    <row r="718">
      <c r="A718" s="1" t="s">
        <v>47</v>
      </c>
      <c r="B718" s="7" t="s">
        <v>62</v>
      </c>
      <c r="C718" s="1" t="s">
        <v>1059</v>
      </c>
      <c r="D718" s="8">
        <v>0.0</v>
      </c>
      <c r="E718" s="1"/>
      <c r="F718" s="1">
        <v>7.4</v>
      </c>
      <c r="G718" s="1"/>
      <c r="H718" s="1"/>
    </row>
    <row r="719">
      <c r="A719" s="1" t="s">
        <v>47</v>
      </c>
      <c r="B719" s="7" t="s">
        <v>62</v>
      </c>
      <c r="C719" s="1" t="s">
        <v>1060</v>
      </c>
      <c r="D719" s="8">
        <v>0.0</v>
      </c>
      <c r="E719" s="1"/>
      <c r="F719" s="1">
        <v>4.7</v>
      </c>
      <c r="G719" s="1"/>
      <c r="H719" s="1"/>
    </row>
    <row r="720">
      <c r="A720" s="1" t="s">
        <v>47</v>
      </c>
      <c r="B720" s="7" t="s">
        <v>62</v>
      </c>
      <c r="C720" s="1" t="s">
        <v>1061</v>
      </c>
      <c r="D720" s="8">
        <v>1.0</v>
      </c>
      <c r="E720" s="1"/>
      <c r="F720" s="1">
        <v>5.8</v>
      </c>
      <c r="G720" s="1"/>
      <c r="H720" s="1"/>
    </row>
    <row r="721">
      <c r="A721" s="1" t="s">
        <v>47</v>
      </c>
      <c r="B721" s="7" t="s">
        <v>62</v>
      </c>
      <c r="C721" s="1" t="s">
        <v>1062</v>
      </c>
      <c r="D721" s="8">
        <v>0.0</v>
      </c>
      <c r="E721" s="1"/>
      <c r="F721" s="1">
        <v>3.5</v>
      </c>
      <c r="G721" s="1"/>
      <c r="H721" s="1"/>
    </row>
    <row r="722">
      <c r="A722" s="1" t="s">
        <v>47</v>
      </c>
      <c r="B722" s="7" t="s">
        <v>62</v>
      </c>
      <c r="C722" s="1" t="s">
        <v>1063</v>
      </c>
      <c r="D722" s="8">
        <v>0.0</v>
      </c>
      <c r="E722" s="1"/>
      <c r="F722" s="1">
        <v>2.3</v>
      </c>
      <c r="G722" s="1"/>
      <c r="H722" s="1"/>
    </row>
    <row r="723">
      <c r="A723" s="1" t="s">
        <v>47</v>
      </c>
      <c r="B723" s="7" t="s">
        <v>62</v>
      </c>
      <c r="C723" s="1" t="s">
        <v>1064</v>
      </c>
      <c r="D723" s="8">
        <v>0.0</v>
      </c>
      <c r="E723" s="1"/>
      <c r="F723" s="1">
        <v>1.8</v>
      </c>
      <c r="G723" s="1"/>
      <c r="H723" s="1"/>
    </row>
    <row r="724">
      <c r="A724" s="1" t="s">
        <v>47</v>
      </c>
      <c r="B724" s="7" t="s">
        <v>63</v>
      </c>
      <c r="C724" s="1" t="s">
        <v>1065</v>
      </c>
      <c r="D724" s="8">
        <v>0.0</v>
      </c>
      <c r="E724" s="1"/>
      <c r="F724" s="1">
        <v>2.3</v>
      </c>
      <c r="G724" s="1"/>
      <c r="H724" s="1"/>
    </row>
    <row r="725">
      <c r="A725" s="1" t="s">
        <v>47</v>
      </c>
      <c r="B725" s="7" t="s">
        <v>63</v>
      </c>
      <c r="C725" s="1" t="s">
        <v>1066</v>
      </c>
      <c r="D725" s="8">
        <v>2.0</v>
      </c>
      <c r="E725" s="1"/>
      <c r="F725" s="1">
        <v>4.0</v>
      </c>
      <c r="G725" s="1"/>
      <c r="H725" s="1"/>
    </row>
    <row r="726">
      <c r="A726" s="1" t="s">
        <v>47</v>
      </c>
      <c r="B726" s="7" t="s">
        <v>63</v>
      </c>
      <c r="C726" s="1" t="s">
        <v>1067</v>
      </c>
      <c r="D726" s="8">
        <v>2.0</v>
      </c>
      <c r="E726" s="1"/>
      <c r="F726" s="1">
        <v>3.2</v>
      </c>
      <c r="G726" s="1"/>
      <c r="H726" s="1"/>
    </row>
    <row r="727">
      <c r="A727" s="1" t="s">
        <v>47</v>
      </c>
      <c r="B727" s="7" t="s">
        <v>63</v>
      </c>
      <c r="C727" s="1" t="s">
        <v>1068</v>
      </c>
      <c r="D727" s="8">
        <v>4.0</v>
      </c>
      <c r="E727" s="1"/>
      <c r="F727" s="1">
        <v>2.8</v>
      </c>
      <c r="G727" s="1"/>
      <c r="H727" s="1"/>
    </row>
    <row r="728">
      <c r="A728" s="1" t="s">
        <v>47</v>
      </c>
      <c r="B728" s="7" t="s">
        <v>63</v>
      </c>
      <c r="C728" s="1" t="s">
        <v>1069</v>
      </c>
      <c r="D728" s="8">
        <v>2.0</v>
      </c>
      <c r="E728" s="1"/>
      <c r="F728" s="1">
        <v>2.8</v>
      </c>
      <c r="G728" s="1"/>
      <c r="H728" s="1"/>
    </row>
    <row r="729">
      <c r="A729" s="1" t="s">
        <v>47</v>
      </c>
      <c r="B729" s="7" t="s">
        <v>63</v>
      </c>
      <c r="C729" s="1" t="s">
        <v>1070</v>
      </c>
      <c r="D729" s="8">
        <v>0.0</v>
      </c>
      <c r="E729" s="1"/>
      <c r="F729" s="1">
        <v>3.6</v>
      </c>
      <c r="G729" s="1"/>
      <c r="H729" s="1"/>
    </row>
    <row r="730">
      <c r="A730" s="1" t="s">
        <v>47</v>
      </c>
      <c r="B730" s="7" t="s">
        <v>63</v>
      </c>
      <c r="C730" s="1" t="s">
        <v>1071</v>
      </c>
      <c r="D730" s="8">
        <v>3.0</v>
      </c>
      <c r="E730" s="1"/>
      <c r="F730" s="1">
        <v>3.1</v>
      </c>
      <c r="G730" s="1"/>
      <c r="H730" s="1"/>
    </row>
    <row r="731">
      <c r="A731" s="1" t="s">
        <v>47</v>
      </c>
      <c r="B731" s="7" t="s">
        <v>63</v>
      </c>
      <c r="C731" s="1" t="s">
        <v>1072</v>
      </c>
      <c r="D731" s="8">
        <v>9.0</v>
      </c>
      <c r="E731" s="1"/>
      <c r="F731" s="1">
        <v>1.6</v>
      </c>
      <c r="G731" s="1"/>
      <c r="H731" s="1"/>
    </row>
    <row r="732">
      <c r="A732" s="1" t="s">
        <v>47</v>
      </c>
      <c r="B732" s="7" t="s">
        <v>63</v>
      </c>
      <c r="C732" s="1" t="s">
        <v>1073</v>
      </c>
      <c r="D732" s="8">
        <v>0.0</v>
      </c>
      <c r="E732" s="1"/>
      <c r="F732" s="1">
        <v>7.3</v>
      </c>
      <c r="G732" s="1"/>
      <c r="H732" s="1"/>
    </row>
    <row r="733">
      <c r="A733" s="1" t="s">
        <v>47</v>
      </c>
      <c r="B733" s="7" t="s">
        <v>63</v>
      </c>
      <c r="C733" s="1" t="s">
        <v>1074</v>
      </c>
      <c r="D733" s="8">
        <v>1.0</v>
      </c>
      <c r="E733" s="1"/>
      <c r="F733" s="1">
        <v>2.0</v>
      </c>
      <c r="G733" s="1"/>
      <c r="H733" s="1"/>
    </row>
    <row r="734">
      <c r="A734" s="1" t="s">
        <v>47</v>
      </c>
      <c r="B734" s="7" t="s">
        <v>63</v>
      </c>
      <c r="C734" s="1" t="s">
        <v>1075</v>
      </c>
      <c r="D734" s="8">
        <v>0.0</v>
      </c>
      <c r="E734" s="1"/>
      <c r="F734" s="1">
        <v>3.8</v>
      </c>
      <c r="G734" s="1"/>
      <c r="H734" s="1"/>
    </row>
    <row r="735">
      <c r="A735" s="1" t="s">
        <v>47</v>
      </c>
      <c r="B735" s="7" t="s">
        <v>63</v>
      </c>
      <c r="C735" s="1" t="s">
        <v>1076</v>
      </c>
      <c r="D735" s="8">
        <v>1.0</v>
      </c>
      <c r="E735" s="1"/>
      <c r="F735" s="1">
        <v>4.3</v>
      </c>
      <c r="G735" s="1"/>
      <c r="H735" s="1"/>
    </row>
    <row r="736">
      <c r="A736" s="1" t="s">
        <v>47</v>
      </c>
      <c r="B736" s="7" t="s">
        <v>63</v>
      </c>
      <c r="C736" s="1" t="s">
        <v>1077</v>
      </c>
      <c r="D736" s="8">
        <v>0.0</v>
      </c>
      <c r="E736" s="1"/>
      <c r="F736" s="1">
        <v>9.7</v>
      </c>
      <c r="G736" s="1"/>
      <c r="H736" s="1"/>
    </row>
    <row r="737">
      <c r="A737" s="1" t="s">
        <v>47</v>
      </c>
      <c r="B737" s="7" t="s">
        <v>63</v>
      </c>
      <c r="C737" s="1" t="s">
        <v>1078</v>
      </c>
      <c r="D737" s="8">
        <v>0.0</v>
      </c>
      <c r="E737" s="1"/>
      <c r="F737" s="1">
        <v>7.8</v>
      </c>
      <c r="G737" s="1"/>
      <c r="H737" s="1"/>
    </row>
    <row r="738">
      <c r="A738" s="1" t="s">
        <v>47</v>
      </c>
      <c r="B738" s="7" t="s">
        <v>63</v>
      </c>
      <c r="C738" s="1" t="s">
        <v>1079</v>
      </c>
      <c r="D738" s="8">
        <v>0.0</v>
      </c>
      <c r="E738" s="1"/>
      <c r="F738" s="1">
        <v>6.9</v>
      </c>
      <c r="G738" s="1"/>
      <c r="H738" s="1"/>
    </row>
    <row r="739">
      <c r="A739" s="1" t="s">
        <v>47</v>
      </c>
      <c r="B739" s="7" t="s">
        <v>63</v>
      </c>
      <c r="C739" s="1" t="s">
        <v>1080</v>
      </c>
      <c r="D739" s="8">
        <v>1.0</v>
      </c>
      <c r="E739" s="1"/>
      <c r="F739" s="1">
        <v>1.9</v>
      </c>
      <c r="G739" s="1"/>
      <c r="H739" s="1"/>
    </row>
    <row r="740">
      <c r="A740" s="1" t="s">
        <v>47</v>
      </c>
      <c r="B740" s="7" t="s">
        <v>63</v>
      </c>
      <c r="C740" s="1" t="s">
        <v>1081</v>
      </c>
      <c r="D740" s="8">
        <v>0.0</v>
      </c>
      <c r="E740" s="1"/>
      <c r="F740" s="1">
        <v>3.6</v>
      </c>
      <c r="G740" s="1"/>
      <c r="H740" s="1"/>
    </row>
    <row r="741">
      <c r="A741" s="1" t="s">
        <v>47</v>
      </c>
      <c r="B741" s="7" t="s">
        <v>63</v>
      </c>
      <c r="C741" s="1" t="s">
        <v>1082</v>
      </c>
      <c r="D741" s="8">
        <v>0.0</v>
      </c>
      <c r="E741" s="1"/>
      <c r="F741" s="1">
        <v>6.6</v>
      </c>
      <c r="G741" s="1"/>
      <c r="H741" s="1"/>
    </row>
    <row r="742">
      <c r="A742" s="1" t="s">
        <v>47</v>
      </c>
      <c r="B742" s="7" t="s">
        <v>63</v>
      </c>
      <c r="C742" s="1" t="s">
        <v>1083</v>
      </c>
      <c r="D742" s="8">
        <v>1.0</v>
      </c>
      <c r="E742" s="1"/>
      <c r="F742" s="1">
        <v>2.6</v>
      </c>
      <c r="G742" s="1"/>
      <c r="H742" s="1"/>
    </row>
    <row r="743">
      <c r="A743" s="1" t="s">
        <v>47</v>
      </c>
      <c r="B743" s="7" t="s">
        <v>63</v>
      </c>
      <c r="C743" s="1" t="s">
        <v>1084</v>
      </c>
      <c r="D743" s="8">
        <v>0.0</v>
      </c>
      <c r="E743" s="1"/>
      <c r="F743" s="1">
        <v>10.2</v>
      </c>
      <c r="G743" s="1"/>
      <c r="H743" s="1"/>
    </row>
    <row r="744">
      <c r="A744" s="1" t="s">
        <v>47</v>
      </c>
      <c r="B744" s="7" t="s">
        <v>63</v>
      </c>
      <c r="C744" s="1" t="s">
        <v>1085</v>
      </c>
      <c r="D744" s="8">
        <v>0.0</v>
      </c>
      <c r="E744" s="1"/>
      <c r="F744" s="1">
        <v>2.0</v>
      </c>
      <c r="G744" s="1"/>
      <c r="H744" s="1"/>
    </row>
    <row r="745">
      <c r="A745" s="1" t="s">
        <v>47</v>
      </c>
      <c r="B745" s="7" t="s">
        <v>63</v>
      </c>
      <c r="C745" s="1" t="s">
        <v>1086</v>
      </c>
      <c r="D745" s="8">
        <v>0.0</v>
      </c>
      <c r="E745" s="1"/>
      <c r="F745" s="1">
        <v>7.3</v>
      </c>
      <c r="G745" s="1"/>
      <c r="H745" s="1"/>
    </row>
    <row r="746">
      <c r="A746" s="1" t="s">
        <v>47</v>
      </c>
      <c r="B746" s="7" t="s">
        <v>63</v>
      </c>
      <c r="C746" s="1" t="s">
        <v>1087</v>
      </c>
      <c r="D746" s="8">
        <v>4.0</v>
      </c>
      <c r="E746" s="1"/>
      <c r="F746" s="1">
        <v>3.5</v>
      </c>
      <c r="G746" s="1"/>
      <c r="H746" s="1"/>
    </row>
    <row r="747">
      <c r="A747" s="1" t="s">
        <v>47</v>
      </c>
      <c r="B747" s="7" t="s">
        <v>63</v>
      </c>
      <c r="C747" s="1" t="s">
        <v>1088</v>
      </c>
      <c r="D747" s="8">
        <v>2.0</v>
      </c>
      <c r="E747" s="1"/>
      <c r="F747" s="1">
        <v>1.9</v>
      </c>
      <c r="G747" s="1"/>
      <c r="H747" s="1"/>
    </row>
    <row r="748">
      <c r="A748" s="1" t="s">
        <v>47</v>
      </c>
      <c r="B748" s="7" t="s">
        <v>63</v>
      </c>
      <c r="C748" s="1" t="s">
        <v>1089</v>
      </c>
      <c r="D748" s="8">
        <v>1.0</v>
      </c>
      <c r="E748" s="1"/>
      <c r="F748" s="1">
        <v>2.6</v>
      </c>
      <c r="G748" s="1"/>
      <c r="H748" s="1"/>
    </row>
    <row r="749">
      <c r="A749" s="1" t="s">
        <v>47</v>
      </c>
      <c r="B749" s="7" t="s">
        <v>63</v>
      </c>
      <c r="C749" s="1" t="s">
        <v>1090</v>
      </c>
      <c r="D749" s="8">
        <v>0.0</v>
      </c>
      <c r="E749" s="1"/>
      <c r="F749" s="1">
        <v>2.6</v>
      </c>
      <c r="G749" s="1"/>
      <c r="H749" s="1"/>
    </row>
    <row r="750">
      <c r="A750" s="1" t="s">
        <v>47</v>
      </c>
      <c r="B750" s="7" t="s">
        <v>63</v>
      </c>
      <c r="C750" s="1" t="s">
        <v>1091</v>
      </c>
      <c r="D750" s="8">
        <v>0.0</v>
      </c>
      <c r="E750" s="1"/>
      <c r="F750" s="1">
        <v>9.1</v>
      </c>
      <c r="G750" s="1"/>
      <c r="H750" s="1"/>
    </row>
    <row r="751">
      <c r="A751" s="1" t="s">
        <v>47</v>
      </c>
      <c r="B751" s="7" t="s">
        <v>63</v>
      </c>
      <c r="C751" s="1" t="s">
        <v>1092</v>
      </c>
      <c r="D751" s="8">
        <v>0.0</v>
      </c>
      <c r="E751" s="1"/>
      <c r="F751" s="1">
        <v>10.7</v>
      </c>
      <c r="G751" s="1"/>
      <c r="H751" s="1"/>
    </row>
    <row r="752">
      <c r="A752" s="1" t="s">
        <v>47</v>
      </c>
      <c r="B752" s="7" t="s">
        <v>63</v>
      </c>
      <c r="C752" s="1" t="s">
        <v>1093</v>
      </c>
      <c r="D752" s="8">
        <v>1.0</v>
      </c>
      <c r="E752" s="1"/>
      <c r="F752" s="1">
        <v>1.9</v>
      </c>
      <c r="G752" s="1"/>
      <c r="H752" s="1"/>
    </row>
    <row r="753">
      <c r="A753" s="1" t="s">
        <v>47</v>
      </c>
      <c r="B753" s="7" t="s">
        <v>63</v>
      </c>
      <c r="C753" s="1" t="s">
        <v>1094</v>
      </c>
      <c r="D753" s="8">
        <v>0.0</v>
      </c>
      <c r="E753" s="1"/>
      <c r="F753" s="1">
        <v>2.5</v>
      </c>
      <c r="G753" s="1"/>
      <c r="H753" s="1"/>
    </row>
    <row r="754">
      <c r="A754" s="1" t="s">
        <v>47</v>
      </c>
      <c r="B754" s="7" t="s">
        <v>63</v>
      </c>
      <c r="C754" s="1" t="s">
        <v>1095</v>
      </c>
      <c r="D754" s="8">
        <v>0.0</v>
      </c>
      <c r="E754" s="1"/>
      <c r="F754" s="1">
        <v>2.9</v>
      </c>
      <c r="G754" s="1"/>
      <c r="H754" s="1"/>
    </row>
    <row r="755">
      <c r="A755" s="1" t="s">
        <v>47</v>
      </c>
      <c r="B755" s="7" t="s">
        <v>63</v>
      </c>
      <c r="C755" s="1" t="s">
        <v>1096</v>
      </c>
      <c r="D755" s="8">
        <v>0.0</v>
      </c>
      <c r="E755" s="1"/>
      <c r="F755" s="1">
        <v>3.2</v>
      </c>
      <c r="G755" s="1"/>
      <c r="H755" s="1"/>
    </row>
    <row r="756">
      <c r="A756" s="1" t="s">
        <v>47</v>
      </c>
      <c r="B756" s="7" t="s">
        <v>63</v>
      </c>
      <c r="C756" s="1" t="s">
        <v>1097</v>
      </c>
      <c r="D756" s="8">
        <v>0.0</v>
      </c>
      <c r="E756" s="1"/>
      <c r="F756" s="1">
        <v>2.4</v>
      </c>
      <c r="G756" s="1"/>
      <c r="H756" s="1"/>
    </row>
    <row r="757">
      <c r="A757" s="1" t="s">
        <v>47</v>
      </c>
      <c r="B757" s="7" t="s">
        <v>63</v>
      </c>
      <c r="C757" s="1" t="s">
        <v>1098</v>
      </c>
      <c r="D757" s="8">
        <v>0.0</v>
      </c>
      <c r="E757" s="1"/>
      <c r="F757" s="1">
        <v>3.4</v>
      </c>
      <c r="G757" s="1"/>
      <c r="H757" s="1"/>
    </row>
    <row r="758">
      <c r="A758" s="1" t="s">
        <v>47</v>
      </c>
      <c r="B758" s="7" t="s">
        <v>63</v>
      </c>
      <c r="C758" s="1" t="s">
        <v>1099</v>
      </c>
      <c r="D758" s="8">
        <v>1.0</v>
      </c>
      <c r="E758" s="1"/>
      <c r="F758" s="1">
        <v>4.6</v>
      </c>
      <c r="G758" s="1"/>
      <c r="H758" s="1"/>
    </row>
    <row r="759">
      <c r="A759" s="1" t="s">
        <v>47</v>
      </c>
      <c r="B759" s="7" t="s">
        <v>63</v>
      </c>
      <c r="C759" s="1" t="s">
        <v>1100</v>
      </c>
      <c r="D759" s="8">
        <v>1.0</v>
      </c>
      <c r="E759" s="1"/>
      <c r="F759" s="1">
        <v>2.0</v>
      </c>
      <c r="G759" s="1"/>
      <c r="H759" s="1"/>
    </row>
    <row r="760">
      <c r="A760" s="1" t="s">
        <v>47</v>
      </c>
      <c r="B760" s="7" t="s">
        <v>63</v>
      </c>
      <c r="C760" s="1" t="s">
        <v>1101</v>
      </c>
      <c r="D760" s="8">
        <v>0.0</v>
      </c>
      <c r="E760" s="1"/>
      <c r="F760" s="1">
        <v>3.9</v>
      </c>
      <c r="G760" s="1"/>
      <c r="H760" s="1"/>
    </row>
    <row r="761">
      <c r="A761" s="1" t="s">
        <v>47</v>
      </c>
      <c r="B761" s="7" t="s">
        <v>63</v>
      </c>
      <c r="C761" s="1" t="s">
        <v>1102</v>
      </c>
      <c r="D761" s="8">
        <v>0.0</v>
      </c>
      <c r="E761" s="1"/>
      <c r="F761" s="1">
        <v>2.9</v>
      </c>
      <c r="G761" s="1"/>
      <c r="H761" s="1"/>
    </row>
    <row r="762">
      <c r="A762" s="1" t="s">
        <v>47</v>
      </c>
      <c r="B762" s="7" t="s">
        <v>63</v>
      </c>
      <c r="C762" s="1" t="s">
        <v>1103</v>
      </c>
      <c r="D762" s="8">
        <v>0.0</v>
      </c>
      <c r="E762" s="1"/>
      <c r="F762" s="1">
        <v>3.3</v>
      </c>
      <c r="G762" s="1"/>
      <c r="H762" s="1"/>
    </row>
    <row r="763">
      <c r="A763" s="1" t="s">
        <v>47</v>
      </c>
      <c r="B763" s="7" t="s">
        <v>63</v>
      </c>
      <c r="C763" s="1" t="s">
        <v>1104</v>
      </c>
      <c r="D763" s="8">
        <v>0.0</v>
      </c>
      <c r="E763" s="1"/>
      <c r="F763" s="1">
        <v>9.4</v>
      </c>
      <c r="G763" s="1"/>
      <c r="H763" s="1"/>
    </row>
    <row r="764">
      <c r="A764" s="1" t="s">
        <v>47</v>
      </c>
      <c r="B764" s="7" t="s">
        <v>63</v>
      </c>
      <c r="C764" s="1" t="s">
        <v>1105</v>
      </c>
      <c r="D764" s="8">
        <v>0.0</v>
      </c>
      <c r="E764" s="1"/>
      <c r="F764" s="1">
        <v>9.7</v>
      </c>
      <c r="G764" s="1"/>
      <c r="H764" s="1"/>
    </row>
    <row r="765">
      <c r="A765" s="1" t="s">
        <v>47</v>
      </c>
      <c r="B765" s="7" t="s">
        <v>63</v>
      </c>
      <c r="C765" s="1" t="s">
        <v>1106</v>
      </c>
      <c r="D765" s="8">
        <v>0.0</v>
      </c>
      <c r="E765" s="1"/>
      <c r="F765" s="1">
        <v>8.8</v>
      </c>
      <c r="G765" s="1"/>
      <c r="H765" s="1"/>
    </row>
    <row r="766">
      <c r="A766" s="1" t="s">
        <v>47</v>
      </c>
      <c r="B766" s="7" t="s">
        <v>63</v>
      </c>
      <c r="C766" s="1" t="s">
        <v>1107</v>
      </c>
      <c r="D766" s="8">
        <v>1.0</v>
      </c>
      <c r="E766" s="1"/>
      <c r="F766" s="1">
        <v>2.6</v>
      </c>
      <c r="G766" s="1"/>
      <c r="H766" s="1"/>
    </row>
    <row r="767">
      <c r="A767" s="1" t="s">
        <v>47</v>
      </c>
      <c r="B767" s="7" t="s">
        <v>63</v>
      </c>
      <c r="C767" s="1" t="s">
        <v>1108</v>
      </c>
      <c r="D767" s="8">
        <v>1.0</v>
      </c>
      <c r="E767" s="1"/>
      <c r="F767" s="1">
        <v>3.3</v>
      </c>
      <c r="G767" s="1"/>
      <c r="H767" s="1"/>
    </row>
    <row r="768">
      <c r="A768" s="1" t="s">
        <v>47</v>
      </c>
      <c r="B768" s="7" t="s">
        <v>63</v>
      </c>
      <c r="C768" s="1" t="s">
        <v>1109</v>
      </c>
      <c r="D768" s="8">
        <v>0.0</v>
      </c>
      <c r="E768" s="1"/>
      <c r="F768" s="1">
        <v>6.6</v>
      </c>
      <c r="G768" s="1"/>
      <c r="H768" s="1"/>
    </row>
    <row r="769">
      <c r="A769" s="1" t="s">
        <v>47</v>
      </c>
      <c r="B769" s="7" t="s">
        <v>63</v>
      </c>
      <c r="C769" s="1" t="s">
        <v>1110</v>
      </c>
      <c r="D769" s="8">
        <v>0.0</v>
      </c>
      <c r="E769" s="1"/>
      <c r="F769" s="1">
        <v>3.2</v>
      </c>
      <c r="G769" s="1"/>
      <c r="H769" s="1"/>
    </row>
    <row r="770">
      <c r="A770" s="1" t="s">
        <v>47</v>
      </c>
      <c r="B770" s="7" t="s">
        <v>63</v>
      </c>
      <c r="C770" s="1" t="s">
        <v>1111</v>
      </c>
      <c r="D770" s="8">
        <v>1.0</v>
      </c>
      <c r="E770" s="1"/>
      <c r="F770" s="1">
        <v>2.6</v>
      </c>
      <c r="G770" s="1"/>
      <c r="H770" s="1"/>
    </row>
    <row r="771">
      <c r="A771" s="1" t="s">
        <v>47</v>
      </c>
      <c r="B771" s="7" t="s">
        <v>63</v>
      </c>
      <c r="C771" s="1" t="s">
        <v>1112</v>
      </c>
      <c r="D771" s="8">
        <v>0.0</v>
      </c>
      <c r="E771" s="1"/>
      <c r="F771" s="1">
        <v>9.8</v>
      </c>
      <c r="G771" s="1"/>
      <c r="H771" s="1"/>
    </row>
    <row r="772">
      <c r="A772" s="1" t="s">
        <v>47</v>
      </c>
      <c r="B772" s="7" t="s">
        <v>63</v>
      </c>
      <c r="C772" s="1" t="s">
        <v>1113</v>
      </c>
      <c r="D772" s="8">
        <v>0.0</v>
      </c>
      <c r="E772" s="1"/>
      <c r="F772" s="1">
        <v>3.8</v>
      </c>
      <c r="G772" s="1"/>
      <c r="H772" s="1"/>
    </row>
    <row r="773">
      <c r="A773" s="1" t="s">
        <v>47</v>
      </c>
      <c r="B773" s="7" t="s">
        <v>63</v>
      </c>
      <c r="C773" s="1" t="s">
        <v>1114</v>
      </c>
      <c r="D773" s="8">
        <v>1.0</v>
      </c>
      <c r="E773" s="1"/>
      <c r="F773" s="1">
        <v>3.6</v>
      </c>
      <c r="G773" s="1"/>
      <c r="H773" s="1"/>
    </row>
    <row r="774">
      <c r="A774" s="1" t="s">
        <v>47</v>
      </c>
      <c r="B774" s="7" t="s">
        <v>64</v>
      </c>
      <c r="C774" s="1" t="s">
        <v>1115</v>
      </c>
      <c r="D774" s="8">
        <v>10.0</v>
      </c>
      <c r="E774" s="1"/>
      <c r="F774" s="1">
        <v>3.7</v>
      </c>
      <c r="G774" s="1"/>
      <c r="H774" s="1"/>
    </row>
    <row r="775">
      <c r="A775" s="1" t="s">
        <v>47</v>
      </c>
      <c r="B775" s="7" t="s">
        <v>64</v>
      </c>
      <c r="C775" s="1" t="s">
        <v>1116</v>
      </c>
      <c r="D775" s="8">
        <v>0.0</v>
      </c>
      <c r="E775" s="1"/>
      <c r="F775" s="1">
        <v>4.0</v>
      </c>
      <c r="G775" s="1"/>
      <c r="H775" s="1"/>
    </row>
    <row r="776">
      <c r="A776" s="1" t="s">
        <v>47</v>
      </c>
      <c r="B776" s="7" t="s">
        <v>64</v>
      </c>
      <c r="C776" s="1" t="s">
        <v>1117</v>
      </c>
      <c r="D776" s="8">
        <v>0.0</v>
      </c>
      <c r="E776" s="1"/>
      <c r="F776" s="1">
        <v>1.9</v>
      </c>
      <c r="G776" s="1"/>
      <c r="H776" s="1"/>
    </row>
    <row r="777">
      <c r="A777" s="1" t="s">
        <v>47</v>
      </c>
      <c r="B777" s="7" t="s">
        <v>64</v>
      </c>
      <c r="C777" s="1" t="s">
        <v>1118</v>
      </c>
      <c r="D777" s="8">
        <v>0.0</v>
      </c>
      <c r="E777" s="1"/>
      <c r="F777" s="1">
        <v>1.0</v>
      </c>
      <c r="G777" s="1"/>
      <c r="H777" s="1"/>
    </row>
    <row r="778">
      <c r="A778" s="1" t="s">
        <v>47</v>
      </c>
      <c r="B778" s="7" t="s">
        <v>64</v>
      </c>
      <c r="C778" s="1" t="s">
        <v>1119</v>
      </c>
      <c r="D778" s="8">
        <v>0.0</v>
      </c>
      <c r="E778" s="1"/>
      <c r="F778" s="1">
        <v>3.6</v>
      </c>
      <c r="G778" s="1"/>
      <c r="H778" s="1"/>
    </row>
    <row r="779">
      <c r="A779" s="1" t="s">
        <v>47</v>
      </c>
      <c r="B779" s="7" t="s">
        <v>64</v>
      </c>
      <c r="C779" s="1" t="s">
        <v>1120</v>
      </c>
      <c r="D779" s="8">
        <v>8.0</v>
      </c>
      <c r="E779" s="1"/>
      <c r="F779" s="1">
        <v>5.1</v>
      </c>
      <c r="G779" s="1"/>
      <c r="H779" s="1"/>
    </row>
    <row r="780">
      <c r="A780" s="1" t="s">
        <v>47</v>
      </c>
      <c r="B780" s="7" t="s">
        <v>64</v>
      </c>
      <c r="C780" s="1" t="s">
        <v>1121</v>
      </c>
      <c r="D780" s="8">
        <v>0.0</v>
      </c>
      <c r="E780" s="1"/>
      <c r="F780" s="1">
        <v>1.9</v>
      </c>
      <c r="G780" s="1"/>
      <c r="H780" s="1"/>
    </row>
    <row r="781">
      <c r="A781" s="1" t="s">
        <v>47</v>
      </c>
      <c r="B781" s="7" t="s">
        <v>64</v>
      </c>
      <c r="C781" s="1" t="s">
        <v>1122</v>
      </c>
      <c r="D781" s="8">
        <v>0.0</v>
      </c>
      <c r="E781" s="1"/>
      <c r="F781" s="1">
        <v>1.0</v>
      </c>
      <c r="G781" s="1"/>
      <c r="H781" s="1"/>
    </row>
    <row r="782">
      <c r="A782" s="1" t="s">
        <v>47</v>
      </c>
      <c r="B782" s="7" t="s">
        <v>64</v>
      </c>
      <c r="C782" s="1" t="s">
        <v>1123</v>
      </c>
      <c r="D782" s="8">
        <v>1.0</v>
      </c>
      <c r="E782" s="1"/>
      <c r="F782" s="1">
        <v>6.6</v>
      </c>
      <c r="G782" s="1"/>
      <c r="H782" s="1"/>
    </row>
    <row r="783">
      <c r="A783" s="1" t="s">
        <v>47</v>
      </c>
      <c r="B783" s="7" t="s">
        <v>64</v>
      </c>
      <c r="C783" s="1" t="s">
        <v>1124</v>
      </c>
      <c r="D783" s="8">
        <v>0.0</v>
      </c>
      <c r="E783" s="1"/>
      <c r="F783" s="1">
        <v>3.7</v>
      </c>
      <c r="G783" s="1"/>
      <c r="H783" s="1"/>
    </row>
    <row r="784">
      <c r="A784" s="1" t="s">
        <v>47</v>
      </c>
      <c r="B784" s="7" t="s">
        <v>64</v>
      </c>
      <c r="C784" s="1" t="s">
        <v>1125</v>
      </c>
      <c r="D784" s="8">
        <v>0.0</v>
      </c>
      <c r="E784" s="1"/>
      <c r="F784" s="1">
        <v>2.4</v>
      </c>
      <c r="G784" s="1"/>
      <c r="H784" s="1"/>
    </row>
    <row r="785">
      <c r="A785" s="1" t="s">
        <v>47</v>
      </c>
      <c r="B785" s="7" t="s">
        <v>64</v>
      </c>
      <c r="C785" s="1" t="s">
        <v>1126</v>
      </c>
      <c r="D785" s="8">
        <v>0.0</v>
      </c>
      <c r="E785" s="1"/>
      <c r="F785" s="1">
        <v>6.4</v>
      </c>
      <c r="G785" s="1"/>
      <c r="H785" s="1"/>
    </row>
    <row r="786">
      <c r="A786" s="1" t="s">
        <v>47</v>
      </c>
      <c r="B786" s="7" t="s">
        <v>64</v>
      </c>
      <c r="C786" s="1" t="s">
        <v>1127</v>
      </c>
      <c r="D786" s="8">
        <v>0.0</v>
      </c>
      <c r="E786" s="1"/>
      <c r="F786" s="1">
        <v>1.0</v>
      </c>
      <c r="G786" s="1"/>
      <c r="H786" s="1"/>
    </row>
    <row r="787">
      <c r="A787" s="1" t="s">
        <v>47</v>
      </c>
      <c r="B787" s="7" t="s">
        <v>64</v>
      </c>
      <c r="C787" s="1" t="s">
        <v>1128</v>
      </c>
      <c r="D787" s="8">
        <v>2.0</v>
      </c>
      <c r="E787" s="1"/>
      <c r="F787" s="1">
        <v>1.9</v>
      </c>
      <c r="G787" s="1"/>
      <c r="H787" s="1"/>
    </row>
    <row r="788">
      <c r="A788" s="1" t="s">
        <v>47</v>
      </c>
      <c r="B788" s="7" t="s">
        <v>64</v>
      </c>
      <c r="C788" s="1" t="s">
        <v>1129</v>
      </c>
      <c r="D788" s="8">
        <v>1.0</v>
      </c>
      <c r="E788" s="1"/>
      <c r="F788" s="1">
        <v>6.2</v>
      </c>
      <c r="G788" s="1"/>
      <c r="H788" s="1"/>
    </row>
    <row r="789">
      <c r="A789" s="1" t="s">
        <v>47</v>
      </c>
      <c r="B789" s="7" t="s">
        <v>64</v>
      </c>
      <c r="C789" s="1" t="s">
        <v>1130</v>
      </c>
      <c r="D789" s="8">
        <v>0.0</v>
      </c>
      <c r="E789" s="1"/>
      <c r="F789" s="1">
        <v>6.2</v>
      </c>
      <c r="G789" s="1"/>
      <c r="H789" s="1"/>
    </row>
    <row r="790">
      <c r="A790" s="1" t="s">
        <v>47</v>
      </c>
      <c r="B790" s="7" t="s">
        <v>64</v>
      </c>
      <c r="C790" s="1" t="s">
        <v>1131</v>
      </c>
      <c r="D790" s="8">
        <v>1.0</v>
      </c>
      <c r="E790" s="1"/>
      <c r="F790" s="1">
        <v>3.6</v>
      </c>
      <c r="G790" s="1"/>
      <c r="H790" s="1"/>
    </row>
    <row r="791">
      <c r="A791" s="1" t="s">
        <v>47</v>
      </c>
      <c r="B791" s="7" t="s">
        <v>64</v>
      </c>
      <c r="C791" s="1" t="s">
        <v>1132</v>
      </c>
      <c r="D791" s="8">
        <v>0.0</v>
      </c>
      <c r="E791" s="1"/>
      <c r="F791" s="1">
        <v>4.2</v>
      </c>
      <c r="G791" s="1"/>
      <c r="H791" s="1"/>
    </row>
    <row r="792">
      <c r="A792" s="1" t="s">
        <v>47</v>
      </c>
      <c r="B792" s="7" t="s">
        <v>64</v>
      </c>
      <c r="C792" s="1" t="s">
        <v>1133</v>
      </c>
      <c r="D792" s="8">
        <v>0.0</v>
      </c>
      <c r="E792" s="1"/>
      <c r="F792" s="1">
        <v>3.7</v>
      </c>
      <c r="G792" s="1"/>
      <c r="H792" s="1"/>
    </row>
    <row r="793">
      <c r="A793" s="1" t="s">
        <v>47</v>
      </c>
      <c r="B793" s="7" t="s">
        <v>64</v>
      </c>
      <c r="C793" s="1" t="s">
        <v>1134</v>
      </c>
      <c r="D793" s="8">
        <v>0.0</v>
      </c>
      <c r="E793" s="1"/>
      <c r="F793" s="1">
        <v>1.0</v>
      </c>
      <c r="G793" s="1"/>
      <c r="H793" s="1"/>
    </row>
    <row r="794">
      <c r="A794" s="1" t="s">
        <v>47</v>
      </c>
      <c r="B794" s="7" t="s">
        <v>64</v>
      </c>
      <c r="C794" s="1" t="s">
        <v>1135</v>
      </c>
      <c r="D794" s="8">
        <v>0.0</v>
      </c>
      <c r="E794" s="1"/>
      <c r="F794" s="1">
        <v>5.3</v>
      </c>
      <c r="G794" s="1"/>
      <c r="H794" s="1"/>
    </row>
    <row r="795">
      <c r="A795" s="1" t="s">
        <v>47</v>
      </c>
      <c r="B795" s="7" t="s">
        <v>64</v>
      </c>
      <c r="C795" s="1" t="s">
        <v>1136</v>
      </c>
      <c r="D795" s="8">
        <v>0.0</v>
      </c>
      <c r="E795" s="1"/>
      <c r="F795" s="1">
        <v>2.0</v>
      </c>
      <c r="G795" s="1"/>
      <c r="H795" s="1"/>
    </row>
    <row r="796">
      <c r="A796" s="1" t="s">
        <v>47</v>
      </c>
      <c r="B796" s="7" t="s">
        <v>64</v>
      </c>
      <c r="C796" s="1" t="s">
        <v>1137</v>
      </c>
      <c r="D796" s="8">
        <v>0.0</v>
      </c>
      <c r="E796" s="1"/>
      <c r="F796" s="1">
        <v>4.4</v>
      </c>
      <c r="G796" s="1"/>
      <c r="H796" s="1"/>
    </row>
    <row r="797">
      <c r="A797" s="1" t="s">
        <v>47</v>
      </c>
      <c r="B797" s="7" t="s">
        <v>64</v>
      </c>
      <c r="C797" s="1" t="s">
        <v>1138</v>
      </c>
      <c r="D797" s="8">
        <v>0.0</v>
      </c>
      <c r="E797" s="1"/>
      <c r="F797" s="1">
        <v>1.0</v>
      </c>
      <c r="G797" s="1"/>
      <c r="H797" s="1"/>
    </row>
    <row r="798">
      <c r="A798" s="1" t="s">
        <v>47</v>
      </c>
      <c r="B798" s="7" t="s">
        <v>64</v>
      </c>
      <c r="C798" s="1" t="s">
        <v>1139</v>
      </c>
      <c r="D798" s="8">
        <v>0.0</v>
      </c>
      <c r="E798" s="1"/>
      <c r="F798" s="1">
        <v>1.0</v>
      </c>
      <c r="G798" s="1"/>
      <c r="H798" s="1"/>
    </row>
    <row r="799">
      <c r="A799" s="1" t="s">
        <v>47</v>
      </c>
      <c r="B799" s="7" t="s">
        <v>64</v>
      </c>
      <c r="C799" s="1" t="s">
        <v>1140</v>
      </c>
      <c r="D799" s="8">
        <v>0.0</v>
      </c>
      <c r="E799" s="1"/>
      <c r="F799" s="1">
        <v>4.4</v>
      </c>
      <c r="G799" s="1"/>
      <c r="H799" s="1"/>
    </row>
    <row r="800">
      <c r="A800" s="1" t="s">
        <v>47</v>
      </c>
      <c r="B800" s="7" t="s">
        <v>64</v>
      </c>
      <c r="C800" s="1" t="s">
        <v>1141</v>
      </c>
      <c r="D800" s="8">
        <v>0.0</v>
      </c>
      <c r="E800" s="1"/>
      <c r="F800" s="1">
        <v>1.0</v>
      </c>
      <c r="G800" s="1"/>
      <c r="H800" s="1"/>
    </row>
    <row r="801">
      <c r="A801" s="1" t="s">
        <v>47</v>
      </c>
      <c r="B801" s="7" t="s">
        <v>64</v>
      </c>
      <c r="C801" s="1" t="s">
        <v>1142</v>
      </c>
      <c r="D801" s="8">
        <v>1.0</v>
      </c>
      <c r="E801" s="1"/>
      <c r="F801" s="1">
        <v>1.0</v>
      </c>
      <c r="G801" s="1"/>
      <c r="H801" s="1"/>
    </row>
    <row r="802">
      <c r="A802" s="1" t="s">
        <v>47</v>
      </c>
      <c r="B802" s="7" t="s">
        <v>64</v>
      </c>
      <c r="C802" s="1" t="s">
        <v>1143</v>
      </c>
      <c r="D802" s="8">
        <v>0.0</v>
      </c>
      <c r="E802" s="1"/>
      <c r="F802" s="1">
        <v>1.0</v>
      </c>
      <c r="G802" s="1"/>
      <c r="H802" s="1"/>
    </row>
    <row r="803">
      <c r="A803" s="1" t="s">
        <v>47</v>
      </c>
      <c r="B803" s="7" t="s">
        <v>64</v>
      </c>
      <c r="C803" s="1" t="s">
        <v>1144</v>
      </c>
      <c r="D803" s="8">
        <v>0.0</v>
      </c>
      <c r="E803" s="1"/>
      <c r="F803" s="1">
        <v>1.9</v>
      </c>
      <c r="G803" s="1"/>
      <c r="H803" s="1"/>
    </row>
    <row r="804">
      <c r="A804" s="1" t="s">
        <v>47</v>
      </c>
      <c r="B804" s="7" t="s">
        <v>64</v>
      </c>
      <c r="C804" s="1" t="s">
        <v>1145</v>
      </c>
      <c r="D804" s="8">
        <v>0.0</v>
      </c>
      <c r="E804" s="1"/>
      <c r="F804" s="1">
        <v>1.1</v>
      </c>
      <c r="G804" s="1"/>
      <c r="H804" s="1"/>
    </row>
    <row r="805">
      <c r="A805" s="1" t="s">
        <v>47</v>
      </c>
      <c r="B805" s="7" t="s">
        <v>64</v>
      </c>
      <c r="C805" s="1" t="s">
        <v>1146</v>
      </c>
      <c r="D805" s="8">
        <v>1.0</v>
      </c>
      <c r="E805" s="1"/>
      <c r="F805" s="1">
        <v>1.0</v>
      </c>
      <c r="G805" s="1"/>
      <c r="H805" s="1"/>
    </row>
    <row r="806">
      <c r="A806" s="1" t="s">
        <v>47</v>
      </c>
      <c r="B806" s="7" t="s">
        <v>64</v>
      </c>
      <c r="C806" s="1" t="s">
        <v>1147</v>
      </c>
      <c r="D806" s="8">
        <v>4.0</v>
      </c>
      <c r="E806" s="1"/>
      <c r="F806" s="1">
        <v>1.1</v>
      </c>
      <c r="G806" s="1"/>
      <c r="H806" s="1"/>
    </row>
    <row r="807">
      <c r="A807" s="1" t="s">
        <v>47</v>
      </c>
      <c r="B807" s="7" t="s">
        <v>64</v>
      </c>
      <c r="C807" s="1" t="s">
        <v>1148</v>
      </c>
      <c r="D807" s="8">
        <v>1.0</v>
      </c>
      <c r="E807" s="1"/>
      <c r="F807" s="1">
        <v>6.0</v>
      </c>
      <c r="G807" s="1"/>
      <c r="H807" s="1"/>
    </row>
    <row r="808">
      <c r="A808" s="1" t="s">
        <v>47</v>
      </c>
      <c r="B808" s="7" t="s">
        <v>64</v>
      </c>
      <c r="C808" s="1" t="s">
        <v>1149</v>
      </c>
      <c r="D808" s="8">
        <v>0.0</v>
      </c>
      <c r="E808" s="1"/>
      <c r="F808" s="1">
        <v>1.1</v>
      </c>
      <c r="G808" s="1"/>
      <c r="H808" s="1"/>
    </row>
    <row r="809">
      <c r="A809" s="1" t="s">
        <v>47</v>
      </c>
      <c r="B809" s="7" t="s">
        <v>64</v>
      </c>
      <c r="C809" s="1" t="s">
        <v>1150</v>
      </c>
      <c r="D809" s="8">
        <v>2.0</v>
      </c>
      <c r="E809" s="1"/>
      <c r="F809" s="1">
        <v>1.1</v>
      </c>
      <c r="G809" s="1"/>
      <c r="H809" s="1"/>
    </row>
    <row r="810">
      <c r="A810" s="1" t="s">
        <v>47</v>
      </c>
      <c r="B810" s="7" t="s">
        <v>64</v>
      </c>
      <c r="C810" s="1" t="s">
        <v>1151</v>
      </c>
      <c r="D810" s="8">
        <v>0.0</v>
      </c>
      <c r="E810" s="1"/>
      <c r="F810" s="1">
        <v>4.4</v>
      </c>
      <c r="G810" s="1"/>
      <c r="H810" s="1"/>
    </row>
    <row r="811">
      <c r="A811" s="1" t="s">
        <v>47</v>
      </c>
      <c r="B811" s="7" t="s">
        <v>64</v>
      </c>
      <c r="C811" s="1" t="s">
        <v>1152</v>
      </c>
      <c r="D811" s="8">
        <v>0.0</v>
      </c>
      <c r="E811" s="1"/>
      <c r="F811" s="1">
        <v>1.0</v>
      </c>
      <c r="G811" s="1"/>
      <c r="H811" s="1"/>
    </row>
    <row r="812">
      <c r="A812" s="1" t="s">
        <v>47</v>
      </c>
      <c r="B812" s="7" t="s">
        <v>64</v>
      </c>
      <c r="C812" s="1" t="s">
        <v>1153</v>
      </c>
      <c r="D812" s="8">
        <v>0.0</v>
      </c>
      <c r="E812" s="1"/>
      <c r="F812" s="1">
        <v>1.0</v>
      </c>
      <c r="G812" s="1"/>
      <c r="H812" s="1"/>
    </row>
    <row r="813">
      <c r="A813" s="1" t="s">
        <v>47</v>
      </c>
      <c r="B813" s="7" t="s">
        <v>64</v>
      </c>
      <c r="C813" s="1" t="s">
        <v>1154</v>
      </c>
      <c r="D813" s="8">
        <v>0.0</v>
      </c>
      <c r="E813" s="1"/>
      <c r="F813" s="1">
        <v>1.0</v>
      </c>
      <c r="G813" s="1"/>
      <c r="H813" s="1"/>
    </row>
    <row r="814">
      <c r="A814" s="1" t="s">
        <v>47</v>
      </c>
      <c r="B814" s="7" t="s">
        <v>64</v>
      </c>
      <c r="C814" s="1" t="s">
        <v>1155</v>
      </c>
      <c r="D814" s="8">
        <v>0.0</v>
      </c>
      <c r="E814" s="1"/>
      <c r="F814" s="1">
        <v>3.0</v>
      </c>
      <c r="G814" s="1"/>
      <c r="H814" s="1"/>
    </row>
    <row r="815">
      <c r="A815" s="1" t="s">
        <v>47</v>
      </c>
      <c r="B815" s="7" t="s">
        <v>64</v>
      </c>
      <c r="C815" s="1" t="s">
        <v>1156</v>
      </c>
      <c r="D815" s="8">
        <v>0.0</v>
      </c>
      <c r="E815" s="1"/>
      <c r="F815" s="1">
        <v>6.2</v>
      </c>
      <c r="G815" s="1"/>
      <c r="H815" s="1"/>
    </row>
    <row r="816">
      <c r="A816" s="1" t="s">
        <v>47</v>
      </c>
      <c r="B816" s="7" t="s">
        <v>64</v>
      </c>
      <c r="C816" s="1" t="s">
        <v>1157</v>
      </c>
      <c r="D816" s="8">
        <v>0.0</v>
      </c>
      <c r="E816" s="1"/>
      <c r="F816" s="1">
        <v>3.2</v>
      </c>
      <c r="G816" s="1"/>
      <c r="H816" s="1"/>
    </row>
    <row r="817">
      <c r="A817" s="1" t="s">
        <v>47</v>
      </c>
      <c r="B817" s="7" t="s">
        <v>64</v>
      </c>
      <c r="C817" s="1" t="s">
        <v>1158</v>
      </c>
      <c r="D817" s="8">
        <v>0.0</v>
      </c>
      <c r="E817" s="1"/>
      <c r="F817" s="1">
        <v>4.4</v>
      </c>
      <c r="G817" s="1"/>
      <c r="H817" s="1"/>
    </row>
    <row r="818">
      <c r="A818" s="1" t="s">
        <v>47</v>
      </c>
      <c r="B818" s="7" t="s">
        <v>64</v>
      </c>
      <c r="C818" s="1" t="s">
        <v>1159</v>
      </c>
      <c r="D818" s="8">
        <v>0.0</v>
      </c>
      <c r="E818" s="1"/>
      <c r="F818" s="1">
        <v>1.0</v>
      </c>
      <c r="G818" s="1"/>
      <c r="H818" s="1"/>
    </row>
    <row r="819">
      <c r="A819" s="1" t="s">
        <v>47</v>
      </c>
      <c r="B819" s="7" t="s">
        <v>64</v>
      </c>
      <c r="C819" s="1" t="s">
        <v>1160</v>
      </c>
      <c r="D819" s="8">
        <v>0.0</v>
      </c>
      <c r="E819" s="1"/>
      <c r="F819" s="1">
        <v>1.0</v>
      </c>
      <c r="G819" s="1"/>
      <c r="H819" s="1"/>
    </row>
    <row r="820">
      <c r="A820" s="1" t="s">
        <v>47</v>
      </c>
      <c r="B820" s="7" t="s">
        <v>64</v>
      </c>
      <c r="C820" s="1" t="s">
        <v>1161</v>
      </c>
      <c r="D820" s="8">
        <v>0.0</v>
      </c>
      <c r="E820" s="1"/>
      <c r="F820" s="1">
        <v>1.0</v>
      </c>
      <c r="G820" s="1"/>
      <c r="H820" s="1"/>
    </row>
    <row r="821">
      <c r="A821" s="1" t="s">
        <v>47</v>
      </c>
      <c r="B821" s="7" t="s">
        <v>64</v>
      </c>
      <c r="C821" s="1" t="s">
        <v>1162</v>
      </c>
      <c r="D821" s="8">
        <v>0.0</v>
      </c>
      <c r="E821" s="1"/>
      <c r="F821" s="1">
        <v>1.0</v>
      </c>
      <c r="G821" s="1"/>
      <c r="H821" s="1"/>
    </row>
    <row r="822">
      <c r="A822" s="1" t="s">
        <v>47</v>
      </c>
      <c r="B822" s="7" t="s">
        <v>64</v>
      </c>
      <c r="C822" s="1" t="s">
        <v>1163</v>
      </c>
      <c r="D822" s="8">
        <v>0.0</v>
      </c>
      <c r="E822" s="1"/>
      <c r="F822" s="1">
        <v>1.0</v>
      </c>
      <c r="G822" s="1"/>
      <c r="H822" s="1"/>
    </row>
    <row r="823">
      <c r="A823" s="1" t="s">
        <v>47</v>
      </c>
      <c r="B823" s="7" t="s">
        <v>64</v>
      </c>
      <c r="C823" s="1" t="s">
        <v>1164</v>
      </c>
      <c r="D823" s="8">
        <v>0.0</v>
      </c>
      <c r="E823" s="1"/>
      <c r="F823" s="1">
        <v>1.6</v>
      </c>
      <c r="G823" s="1"/>
      <c r="H823" s="1"/>
    </row>
    <row r="824">
      <c r="A824" s="1" t="s">
        <v>47</v>
      </c>
      <c r="B824" s="7" t="s">
        <v>65</v>
      </c>
      <c r="C824" s="1" t="s">
        <v>1165</v>
      </c>
      <c r="D824" s="8">
        <v>1.0</v>
      </c>
      <c r="E824" s="1"/>
      <c r="F824" s="1">
        <v>9.7</v>
      </c>
      <c r="G824" s="1"/>
      <c r="H824" s="1"/>
    </row>
    <row r="825">
      <c r="A825" s="1" t="s">
        <v>47</v>
      </c>
      <c r="B825" s="7" t="s">
        <v>65</v>
      </c>
      <c r="C825" s="1" t="s">
        <v>1166</v>
      </c>
      <c r="D825" s="8">
        <v>4.0</v>
      </c>
      <c r="E825" s="1"/>
      <c r="F825" s="1">
        <v>4.8</v>
      </c>
      <c r="G825" s="1"/>
      <c r="H825" s="1"/>
    </row>
    <row r="826">
      <c r="A826" s="1" t="s">
        <v>47</v>
      </c>
      <c r="B826" s="7" t="s">
        <v>65</v>
      </c>
      <c r="C826" s="1" t="s">
        <v>1167</v>
      </c>
      <c r="D826" s="8">
        <v>1.0</v>
      </c>
      <c r="E826" s="1"/>
      <c r="F826" s="1">
        <v>8.7</v>
      </c>
      <c r="G826" s="1"/>
      <c r="H826" s="1"/>
    </row>
    <row r="827">
      <c r="A827" s="1" t="s">
        <v>47</v>
      </c>
      <c r="B827" s="7" t="s">
        <v>65</v>
      </c>
      <c r="C827" s="1" t="s">
        <v>1168</v>
      </c>
      <c r="D827" s="8">
        <v>0.0</v>
      </c>
      <c r="E827" s="1"/>
      <c r="F827" s="1">
        <v>3.5</v>
      </c>
      <c r="G827" s="1"/>
      <c r="H827" s="1"/>
    </row>
    <row r="828">
      <c r="A828" s="1" t="s">
        <v>47</v>
      </c>
      <c r="B828" s="7" t="s">
        <v>65</v>
      </c>
      <c r="C828" s="1" t="s">
        <v>1169</v>
      </c>
      <c r="D828" s="8">
        <v>1.0</v>
      </c>
      <c r="E828" s="1"/>
      <c r="F828" s="1">
        <v>3.3</v>
      </c>
      <c r="G828" s="1"/>
      <c r="H828" s="1"/>
    </row>
    <row r="829">
      <c r="A829" s="1" t="s">
        <v>47</v>
      </c>
      <c r="B829" s="7" t="s">
        <v>65</v>
      </c>
      <c r="C829" s="1" t="s">
        <v>1170</v>
      </c>
      <c r="D829" s="8">
        <v>0.0</v>
      </c>
      <c r="E829" s="1"/>
      <c r="F829" s="1">
        <v>3.7</v>
      </c>
      <c r="G829" s="1"/>
      <c r="H829" s="1"/>
    </row>
    <row r="830">
      <c r="A830" s="1" t="s">
        <v>47</v>
      </c>
      <c r="B830" s="7" t="s">
        <v>65</v>
      </c>
      <c r="C830" s="1" t="s">
        <v>1171</v>
      </c>
      <c r="D830" s="8">
        <v>0.0</v>
      </c>
      <c r="E830" s="1"/>
      <c r="F830" s="1">
        <v>8.8</v>
      </c>
      <c r="G830" s="1"/>
      <c r="H830" s="1"/>
    </row>
    <row r="831">
      <c r="A831" s="1" t="s">
        <v>47</v>
      </c>
      <c r="B831" s="7" t="s">
        <v>65</v>
      </c>
      <c r="C831" s="1" t="s">
        <v>1172</v>
      </c>
      <c r="D831" s="8">
        <v>0.0</v>
      </c>
      <c r="E831" s="1"/>
      <c r="F831" s="1">
        <v>2.8</v>
      </c>
      <c r="G831" s="1"/>
      <c r="H831" s="1"/>
    </row>
    <row r="832">
      <c r="A832" s="1" t="s">
        <v>47</v>
      </c>
      <c r="B832" s="7" t="s">
        <v>65</v>
      </c>
      <c r="C832" s="1" t="s">
        <v>1173</v>
      </c>
      <c r="D832" s="8">
        <v>1.0</v>
      </c>
      <c r="E832" s="1"/>
      <c r="F832" s="1">
        <v>3.9</v>
      </c>
      <c r="G832" s="1"/>
      <c r="H832" s="1"/>
    </row>
    <row r="833">
      <c r="A833" s="1" t="s">
        <v>47</v>
      </c>
      <c r="B833" s="7" t="s">
        <v>65</v>
      </c>
      <c r="C833" s="1" t="s">
        <v>1174</v>
      </c>
      <c r="D833" s="8">
        <v>0.0</v>
      </c>
      <c r="E833" s="1"/>
      <c r="F833" s="1">
        <v>9.2</v>
      </c>
      <c r="G833" s="1"/>
      <c r="H833" s="1"/>
    </row>
    <row r="834">
      <c r="A834" s="1" t="s">
        <v>47</v>
      </c>
      <c r="B834" s="7" t="s">
        <v>65</v>
      </c>
      <c r="C834" s="1" t="s">
        <v>1175</v>
      </c>
      <c r="D834" s="8">
        <v>2.0</v>
      </c>
      <c r="E834" s="1"/>
      <c r="F834" s="1">
        <v>2.2</v>
      </c>
      <c r="G834" s="1"/>
      <c r="H834" s="1"/>
    </row>
    <row r="835">
      <c r="A835" s="1" t="s">
        <v>47</v>
      </c>
      <c r="B835" s="7" t="s">
        <v>65</v>
      </c>
      <c r="C835" s="1" t="s">
        <v>1176</v>
      </c>
      <c r="D835" s="8">
        <v>0.0</v>
      </c>
      <c r="E835" s="1"/>
      <c r="F835" s="1">
        <v>7.2</v>
      </c>
      <c r="G835" s="1"/>
      <c r="H835" s="1"/>
    </row>
    <row r="836">
      <c r="A836" s="1" t="s">
        <v>47</v>
      </c>
      <c r="B836" s="7" t="s">
        <v>65</v>
      </c>
      <c r="C836" s="1" t="s">
        <v>1177</v>
      </c>
      <c r="D836" s="8">
        <v>0.0</v>
      </c>
      <c r="E836" s="1"/>
      <c r="F836" s="1">
        <v>6.9</v>
      </c>
      <c r="G836" s="1"/>
      <c r="H836" s="1"/>
    </row>
    <row r="837">
      <c r="A837" s="1" t="s">
        <v>47</v>
      </c>
      <c r="B837" s="7" t="s">
        <v>65</v>
      </c>
      <c r="C837" s="1" t="s">
        <v>1178</v>
      </c>
      <c r="D837" s="8">
        <v>0.0</v>
      </c>
      <c r="E837" s="1"/>
      <c r="F837" s="1">
        <v>6.8</v>
      </c>
      <c r="G837" s="1"/>
      <c r="H837" s="1"/>
    </row>
    <row r="838">
      <c r="A838" s="1" t="s">
        <v>47</v>
      </c>
      <c r="B838" s="7" t="s">
        <v>65</v>
      </c>
      <c r="C838" s="1" t="s">
        <v>1179</v>
      </c>
      <c r="D838" s="8">
        <v>0.0</v>
      </c>
      <c r="E838" s="1"/>
      <c r="F838" s="1">
        <v>3.5</v>
      </c>
      <c r="G838" s="1"/>
      <c r="H838" s="1"/>
    </row>
    <row r="839">
      <c r="A839" s="1" t="s">
        <v>47</v>
      </c>
      <c r="B839" s="7" t="s">
        <v>65</v>
      </c>
      <c r="C839" s="1" t="s">
        <v>1180</v>
      </c>
      <c r="D839" s="8">
        <v>0.0</v>
      </c>
      <c r="E839" s="1"/>
      <c r="F839" s="1">
        <v>4.6</v>
      </c>
      <c r="G839" s="1"/>
      <c r="H839" s="1"/>
    </row>
    <row r="840">
      <c r="A840" s="1" t="s">
        <v>47</v>
      </c>
      <c r="B840" s="7" t="s">
        <v>65</v>
      </c>
      <c r="C840" s="1" t="s">
        <v>1181</v>
      </c>
      <c r="D840" s="8">
        <v>0.0</v>
      </c>
      <c r="E840" s="1"/>
      <c r="F840" s="1">
        <v>12.6</v>
      </c>
      <c r="G840" s="1"/>
      <c r="H840" s="1"/>
    </row>
    <row r="841">
      <c r="A841" s="1" t="s">
        <v>47</v>
      </c>
      <c r="B841" s="7" t="s">
        <v>65</v>
      </c>
      <c r="C841" s="1" t="s">
        <v>1182</v>
      </c>
      <c r="D841" s="8">
        <v>0.0</v>
      </c>
      <c r="E841" s="1"/>
      <c r="F841" s="1">
        <v>2.8</v>
      </c>
      <c r="G841" s="1"/>
      <c r="H841" s="1"/>
    </row>
    <row r="842">
      <c r="A842" s="1" t="s">
        <v>47</v>
      </c>
      <c r="B842" s="7" t="s">
        <v>65</v>
      </c>
      <c r="C842" s="1" t="s">
        <v>1183</v>
      </c>
      <c r="D842" s="8">
        <v>0.0</v>
      </c>
      <c r="E842" s="1"/>
      <c r="F842" s="1">
        <v>3.6</v>
      </c>
      <c r="G842" s="1"/>
      <c r="H842" s="1"/>
    </row>
    <row r="843">
      <c r="A843" s="1" t="s">
        <v>47</v>
      </c>
      <c r="B843" s="7" t="s">
        <v>65</v>
      </c>
      <c r="C843" s="1" t="s">
        <v>1184</v>
      </c>
      <c r="D843" s="8">
        <v>2.0</v>
      </c>
      <c r="E843" s="1"/>
      <c r="F843" s="1">
        <v>3.5</v>
      </c>
      <c r="G843" s="1"/>
      <c r="H843" s="1"/>
    </row>
    <row r="844">
      <c r="A844" s="1" t="s">
        <v>47</v>
      </c>
      <c r="B844" s="7" t="s">
        <v>65</v>
      </c>
      <c r="C844" s="1" t="s">
        <v>1185</v>
      </c>
      <c r="D844" s="8">
        <v>1.0</v>
      </c>
      <c r="E844" s="1"/>
      <c r="F844" s="1">
        <v>4.6</v>
      </c>
      <c r="G844" s="1"/>
      <c r="H844" s="1"/>
    </row>
    <row r="845">
      <c r="A845" s="1" t="s">
        <v>47</v>
      </c>
      <c r="B845" s="7" t="s">
        <v>65</v>
      </c>
      <c r="C845" s="1" t="s">
        <v>1186</v>
      </c>
      <c r="D845" s="8">
        <v>1.0</v>
      </c>
      <c r="E845" s="1"/>
      <c r="F845" s="1">
        <v>9.1</v>
      </c>
      <c r="G845" s="1"/>
      <c r="H845" s="1"/>
    </row>
    <row r="846">
      <c r="A846" s="1" t="s">
        <v>47</v>
      </c>
      <c r="B846" s="7" t="s">
        <v>65</v>
      </c>
      <c r="C846" s="1" t="s">
        <v>1187</v>
      </c>
      <c r="D846" s="8">
        <v>0.0</v>
      </c>
      <c r="E846" s="1"/>
      <c r="F846" s="1">
        <v>3.8</v>
      </c>
      <c r="G846" s="1"/>
      <c r="H846" s="1"/>
    </row>
    <row r="847">
      <c r="A847" s="1" t="s">
        <v>47</v>
      </c>
      <c r="B847" s="7" t="s">
        <v>65</v>
      </c>
      <c r="C847" s="1" t="s">
        <v>1188</v>
      </c>
      <c r="D847" s="8">
        <v>4.0</v>
      </c>
      <c r="E847" s="1"/>
      <c r="F847" s="1">
        <v>2.4</v>
      </c>
      <c r="G847" s="1"/>
      <c r="H847" s="1"/>
    </row>
    <row r="848">
      <c r="A848" s="1" t="s">
        <v>47</v>
      </c>
      <c r="B848" s="7" t="s">
        <v>65</v>
      </c>
      <c r="C848" s="1" t="s">
        <v>1189</v>
      </c>
      <c r="D848" s="8">
        <v>0.0</v>
      </c>
      <c r="E848" s="1"/>
      <c r="F848" s="1">
        <v>1.9</v>
      </c>
      <c r="G848" s="1"/>
      <c r="H848" s="1"/>
    </row>
    <row r="849">
      <c r="A849" s="1" t="s">
        <v>47</v>
      </c>
      <c r="B849" s="7" t="s">
        <v>65</v>
      </c>
      <c r="C849" s="1" t="s">
        <v>1190</v>
      </c>
      <c r="D849" s="8">
        <v>0.0</v>
      </c>
      <c r="E849" s="1"/>
      <c r="F849" s="1">
        <v>9.8</v>
      </c>
      <c r="G849" s="1"/>
      <c r="H849" s="1"/>
    </row>
    <row r="850">
      <c r="A850" s="1" t="s">
        <v>47</v>
      </c>
      <c r="B850" s="7" t="s">
        <v>65</v>
      </c>
      <c r="C850" s="1" t="s">
        <v>1191</v>
      </c>
      <c r="D850" s="8">
        <v>0.0</v>
      </c>
      <c r="E850" s="1"/>
      <c r="F850" s="1">
        <v>4.7</v>
      </c>
      <c r="G850" s="1"/>
      <c r="H850" s="1"/>
    </row>
    <row r="851">
      <c r="A851" s="1" t="s">
        <v>47</v>
      </c>
      <c r="B851" s="7" t="s">
        <v>65</v>
      </c>
      <c r="C851" s="1" t="s">
        <v>1192</v>
      </c>
      <c r="D851" s="8">
        <v>0.0</v>
      </c>
      <c r="E851" s="1"/>
      <c r="F851" s="1">
        <v>7.7</v>
      </c>
      <c r="G851" s="1"/>
      <c r="H851" s="1"/>
    </row>
    <row r="852">
      <c r="A852" s="1" t="s">
        <v>47</v>
      </c>
      <c r="B852" s="7" t="s">
        <v>65</v>
      </c>
      <c r="C852" s="1" t="s">
        <v>1193</v>
      </c>
      <c r="D852" s="8">
        <v>0.0</v>
      </c>
      <c r="E852" s="1"/>
      <c r="F852" s="1">
        <v>3.0</v>
      </c>
      <c r="G852" s="1"/>
      <c r="H852" s="1"/>
    </row>
    <row r="853">
      <c r="A853" s="1" t="s">
        <v>47</v>
      </c>
      <c r="B853" s="7" t="s">
        <v>65</v>
      </c>
      <c r="C853" s="1" t="s">
        <v>1194</v>
      </c>
      <c r="D853" s="8">
        <v>0.0</v>
      </c>
      <c r="E853" s="1"/>
      <c r="F853" s="1">
        <v>8.1</v>
      </c>
      <c r="G853" s="1"/>
      <c r="H853" s="1"/>
    </row>
    <row r="854">
      <c r="A854" s="1" t="s">
        <v>47</v>
      </c>
      <c r="B854" s="7" t="s">
        <v>65</v>
      </c>
      <c r="C854" s="1" t="s">
        <v>1195</v>
      </c>
      <c r="D854" s="8">
        <v>1.0</v>
      </c>
      <c r="E854" s="1"/>
      <c r="F854" s="1">
        <v>3.0</v>
      </c>
      <c r="G854" s="1"/>
      <c r="H854" s="1"/>
    </row>
    <row r="855">
      <c r="A855" s="1" t="s">
        <v>47</v>
      </c>
      <c r="B855" s="7" t="s">
        <v>65</v>
      </c>
      <c r="C855" s="1" t="s">
        <v>1196</v>
      </c>
      <c r="D855" s="8">
        <v>0.0</v>
      </c>
      <c r="E855" s="1"/>
      <c r="F855" s="1">
        <v>2.6</v>
      </c>
      <c r="G855" s="1"/>
      <c r="H855" s="1"/>
    </row>
    <row r="856">
      <c r="A856" s="1" t="s">
        <v>47</v>
      </c>
      <c r="B856" s="7" t="s">
        <v>65</v>
      </c>
      <c r="C856" s="1" t="s">
        <v>1197</v>
      </c>
      <c r="D856" s="8">
        <v>0.0</v>
      </c>
      <c r="E856" s="1"/>
      <c r="F856" s="1">
        <v>3.8</v>
      </c>
      <c r="G856" s="1"/>
      <c r="H856" s="1"/>
    </row>
    <row r="857">
      <c r="A857" s="1" t="s">
        <v>47</v>
      </c>
      <c r="B857" s="7" t="s">
        <v>65</v>
      </c>
      <c r="C857" s="1" t="s">
        <v>1198</v>
      </c>
      <c r="D857" s="8">
        <v>0.0</v>
      </c>
      <c r="E857" s="1"/>
      <c r="F857" s="1">
        <v>2.3</v>
      </c>
      <c r="G857" s="1"/>
      <c r="H857" s="1"/>
    </row>
    <row r="858">
      <c r="A858" s="1" t="s">
        <v>47</v>
      </c>
      <c r="B858" s="7" t="s">
        <v>65</v>
      </c>
      <c r="C858" s="1" t="s">
        <v>1199</v>
      </c>
      <c r="D858" s="8">
        <v>0.0</v>
      </c>
      <c r="E858" s="1"/>
      <c r="F858" s="1">
        <v>7.5</v>
      </c>
      <c r="G858" s="1"/>
      <c r="H858" s="1"/>
    </row>
    <row r="859">
      <c r="A859" s="1" t="s">
        <v>47</v>
      </c>
      <c r="B859" s="7" t="s">
        <v>65</v>
      </c>
      <c r="C859" s="1" t="s">
        <v>1200</v>
      </c>
      <c r="D859" s="8">
        <v>0.0</v>
      </c>
      <c r="E859" s="1"/>
      <c r="F859" s="1">
        <v>6.0</v>
      </c>
      <c r="G859" s="1"/>
      <c r="H859" s="1"/>
    </row>
    <row r="860">
      <c r="A860" s="1" t="s">
        <v>47</v>
      </c>
      <c r="B860" s="7" t="s">
        <v>65</v>
      </c>
      <c r="C860" s="1" t="s">
        <v>1201</v>
      </c>
      <c r="D860" s="8">
        <v>0.0</v>
      </c>
      <c r="E860" s="1"/>
      <c r="F860" s="1">
        <v>12.2</v>
      </c>
      <c r="G860" s="1"/>
      <c r="H860" s="1"/>
    </row>
    <row r="861">
      <c r="A861" s="1" t="s">
        <v>47</v>
      </c>
      <c r="B861" s="7" t="s">
        <v>65</v>
      </c>
      <c r="C861" s="1" t="s">
        <v>1202</v>
      </c>
      <c r="D861" s="8">
        <v>0.0</v>
      </c>
      <c r="E861" s="1"/>
      <c r="F861" s="1">
        <v>4.5</v>
      </c>
      <c r="G861" s="1"/>
      <c r="H861" s="1"/>
    </row>
    <row r="862">
      <c r="A862" s="1" t="s">
        <v>47</v>
      </c>
      <c r="B862" s="7" t="s">
        <v>65</v>
      </c>
      <c r="C862" s="1" t="s">
        <v>1203</v>
      </c>
      <c r="D862" s="8">
        <v>0.0</v>
      </c>
      <c r="E862" s="1"/>
      <c r="F862" s="1">
        <v>1.7</v>
      </c>
      <c r="G862" s="1"/>
      <c r="H862" s="1"/>
    </row>
    <row r="863">
      <c r="A863" s="1" t="s">
        <v>47</v>
      </c>
      <c r="B863" s="7" t="s">
        <v>65</v>
      </c>
      <c r="C863" s="1" t="s">
        <v>1204</v>
      </c>
      <c r="D863" s="8">
        <v>0.0</v>
      </c>
      <c r="E863" s="1"/>
      <c r="F863" s="1">
        <v>5.6</v>
      </c>
      <c r="G863" s="1"/>
      <c r="H863" s="1"/>
    </row>
    <row r="864">
      <c r="A864" s="1" t="s">
        <v>47</v>
      </c>
      <c r="B864" s="7" t="s">
        <v>65</v>
      </c>
      <c r="C864" s="1" t="s">
        <v>1205</v>
      </c>
      <c r="D864" s="8">
        <v>0.0</v>
      </c>
      <c r="E864" s="1"/>
      <c r="F864" s="1">
        <v>11.6</v>
      </c>
      <c r="G864" s="1"/>
      <c r="H864" s="1"/>
    </row>
    <row r="865">
      <c r="A865" s="1" t="s">
        <v>47</v>
      </c>
      <c r="B865" s="7" t="s">
        <v>65</v>
      </c>
      <c r="C865" s="1" t="s">
        <v>1206</v>
      </c>
      <c r="D865" s="8">
        <v>0.0</v>
      </c>
      <c r="E865" s="1"/>
      <c r="F865" s="1">
        <v>10.7</v>
      </c>
      <c r="G865" s="1"/>
      <c r="H865" s="1"/>
    </row>
    <row r="866">
      <c r="A866" s="1" t="s">
        <v>47</v>
      </c>
      <c r="B866" s="7" t="s">
        <v>65</v>
      </c>
      <c r="C866" s="1" t="s">
        <v>1207</v>
      </c>
      <c r="D866" s="8">
        <v>0.0</v>
      </c>
      <c r="E866" s="1"/>
      <c r="F866" s="1">
        <v>6.5</v>
      </c>
      <c r="G866" s="1"/>
      <c r="H866" s="1"/>
    </row>
    <row r="867">
      <c r="A867" s="1" t="s">
        <v>47</v>
      </c>
      <c r="B867" s="7" t="s">
        <v>65</v>
      </c>
      <c r="C867" s="1" t="s">
        <v>1208</v>
      </c>
      <c r="D867" s="8">
        <v>0.0</v>
      </c>
      <c r="E867" s="1"/>
      <c r="F867" s="1">
        <v>9.0</v>
      </c>
      <c r="G867" s="1"/>
      <c r="H867" s="1"/>
    </row>
    <row r="868">
      <c r="A868" s="1" t="s">
        <v>47</v>
      </c>
      <c r="B868" s="7" t="s">
        <v>65</v>
      </c>
      <c r="C868" s="1" t="s">
        <v>1209</v>
      </c>
      <c r="D868" s="8">
        <v>0.0</v>
      </c>
      <c r="E868" s="1"/>
      <c r="F868" s="1">
        <v>7.3</v>
      </c>
      <c r="G868" s="1"/>
      <c r="H868" s="1"/>
    </row>
    <row r="869">
      <c r="A869" s="1" t="s">
        <v>47</v>
      </c>
      <c r="B869" s="7" t="s">
        <v>65</v>
      </c>
      <c r="C869" s="1" t="s">
        <v>1210</v>
      </c>
      <c r="D869" s="8">
        <v>0.0</v>
      </c>
      <c r="E869" s="1"/>
      <c r="F869" s="1">
        <v>3.5</v>
      </c>
      <c r="G869" s="1"/>
      <c r="H869" s="1"/>
    </row>
    <row r="870">
      <c r="A870" s="1" t="s">
        <v>47</v>
      </c>
      <c r="B870" s="7" t="s">
        <v>65</v>
      </c>
      <c r="C870" s="1" t="s">
        <v>1211</v>
      </c>
      <c r="D870" s="8">
        <v>0.0</v>
      </c>
      <c r="E870" s="1"/>
      <c r="F870" s="1">
        <v>6.0</v>
      </c>
      <c r="G870" s="1"/>
      <c r="H870" s="1"/>
    </row>
    <row r="871">
      <c r="A871" s="1" t="s">
        <v>47</v>
      </c>
      <c r="B871" s="7" t="s">
        <v>65</v>
      </c>
      <c r="C871" s="1" t="s">
        <v>1212</v>
      </c>
      <c r="D871" s="8">
        <v>0.0</v>
      </c>
      <c r="E871" s="1"/>
      <c r="F871" s="1">
        <v>1.9</v>
      </c>
      <c r="G871" s="1"/>
      <c r="H871" s="1"/>
    </row>
    <row r="872">
      <c r="A872" s="1" t="s">
        <v>47</v>
      </c>
      <c r="B872" s="7" t="s">
        <v>65</v>
      </c>
      <c r="C872" s="1" t="s">
        <v>1213</v>
      </c>
      <c r="D872" s="8">
        <v>0.0</v>
      </c>
      <c r="E872" s="1"/>
      <c r="F872" s="1">
        <v>4.3</v>
      </c>
      <c r="G872" s="1"/>
      <c r="H872" s="1"/>
    </row>
    <row r="873">
      <c r="A873" s="1" t="s">
        <v>47</v>
      </c>
      <c r="B873" s="7" t="s">
        <v>65</v>
      </c>
      <c r="C873" s="1" t="s">
        <v>1214</v>
      </c>
      <c r="D873" s="8">
        <v>0.0</v>
      </c>
      <c r="E873" s="1"/>
      <c r="F873" s="1">
        <v>3.7</v>
      </c>
      <c r="G873" s="1"/>
      <c r="H873" s="1"/>
    </row>
    <row r="874">
      <c r="A874" s="1" t="s">
        <v>47</v>
      </c>
      <c r="B874" s="7" t="s">
        <v>66</v>
      </c>
      <c r="C874" s="1" t="s">
        <v>1215</v>
      </c>
      <c r="D874" s="8">
        <v>4.0</v>
      </c>
      <c r="E874" s="1"/>
      <c r="F874" s="1">
        <v>8.3</v>
      </c>
      <c r="G874" s="1"/>
      <c r="H874" s="1"/>
    </row>
    <row r="875">
      <c r="A875" s="1" t="s">
        <v>47</v>
      </c>
      <c r="B875" s="7" t="s">
        <v>66</v>
      </c>
      <c r="C875" s="1" t="s">
        <v>1216</v>
      </c>
      <c r="D875" s="8">
        <v>1.0</v>
      </c>
      <c r="E875" s="1"/>
      <c r="F875" s="1">
        <v>5.5</v>
      </c>
      <c r="G875" s="1"/>
      <c r="H875" s="1"/>
    </row>
    <row r="876">
      <c r="A876" s="1" t="s">
        <v>47</v>
      </c>
      <c r="B876" s="7" t="s">
        <v>66</v>
      </c>
      <c r="C876" s="1" t="s">
        <v>1217</v>
      </c>
      <c r="D876" s="8">
        <v>0.0</v>
      </c>
      <c r="E876" s="1"/>
      <c r="F876" s="1">
        <v>7.8</v>
      </c>
      <c r="G876" s="1"/>
      <c r="H876" s="1"/>
    </row>
    <row r="877">
      <c r="A877" s="1" t="s">
        <v>47</v>
      </c>
      <c r="B877" s="7" t="s">
        <v>66</v>
      </c>
      <c r="C877" s="1" t="s">
        <v>1218</v>
      </c>
      <c r="D877" s="8">
        <v>0.0</v>
      </c>
      <c r="E877" s="1"/>
      <c r="F877" s="1">
        <v>7.6</v>
      </c>
      <c r="G877" s="1"/>
      <c r="H877" s="1"/>
    </row>
    <row r="878">
      <c r="A878" s="1" t="s">
        <v>47</v>
      </c>
      <c r="B878" s="7" t="s">
        <v>66</v>
      </c>
      <c r="C878" s="1" t="s">
        <v>1219</v>
      </c>
      <c r="D878" s="8">
        <v>1.0</v>
      </c>
      <c r="E878" s="1"/>
      <c r="F878" s="1">
        <v>7.3</v>
      </c>
      <c r="G878" s="1"/>
      <c r="H878" s="1"/>
    </row>
    <row r="879">
      <c r="A879" s="1" t="s">
        <v>47</v>
      </c>
      <c r="B879" s="7" t="s">
        <v>66</v>
      </c>
      <c r="C879" s="1" t="s">
        <v>1220</v>
      </c>
      <c r="D879" s="8">
        <v>0.0</v>
      </c>
      <c r="E879" s="1"/>
      <c r="F879" s="1">
        <v>6.1</v>
      </c>
      <c r="G879" s="1"/>
      <c r="H879" s="1"/>
    </row>
    <row r="880">
      <c r="A880" s="1" t="s">
        <v>47</v>
      </c>
      <c r="B880" s="7" t="s">
        <v>66</v>
      </c>
      <c r="C880" s="1" t="s">
        <v>1221</v>
      </c>
      <c r="D880" s="8">
        <v>0.0</v>
      </c>
      <c r="E880" s="1"/>
      <c r="F880" s="1">
        <v>3.0</v>
      </c>
      <c r="G880" s="1"/>
      <c r="H880" s="1"/>
    </row>
    <row r="881">
      <c r="A881" s="1" t="s">
        <v>47</v>
      </c>
      <c r="B881" s="7" t="s">
        <v>66</v>
      </c>
      <c r="C881" s="1" t="s">
        <v>1222</v>
      </c>
      <c r="D881" s="8">
        <v>1.0</v>
      </c>
      <c r="E881" s="1"/>
      <c r="F881" s="1">
        <v>1.2</v>
      </c>
      <c r="G881" s="1"/>
      <c r="H881" s="1"/>
    </row>
    <row r="882">
      <c r="A882" s="1" t="s">
        <v>47</v>
      </c>
      <c r="B882" s="7" t="s">
        <v>66</v>
      </c>
      <c r="C882" s="1" t="s">
        <v>1223</v>
      </c>
      <c r="D882" s="8">
        <v>2.0</v>
      </c>
      <c r="E882" s="1"/>
      <c r="F882" s="1">
        <v>3.0</v>
      </c>
      <c r="G882" s="1"/>
      <c r="H882" s="1"/>
    </row>
    <row r="883">
      <c r="A883" s="1" t="s">
        <v>47</v>
      </c>
      <c r="B883" s="7" t="s">
        <v>66</v>
      </c>
      <c r="C883" s="1" t="s">
        <v>1224</v>
      </c>
      <c r="D883" s="8">
        <v>0.0</v>
      </c>
      <c r="E883" s="1"/>
      <c r="F883" s="1">
        <v>5.7</v>
      </c>
      <c r="G883" s="1"/>
      <c r="H883" s="1"/>
    </row>
    <row r="884">
      <c r="A884" s="1" t="s">
        <v>47</v>
      </c>
      <c r="B884" s="7" t="s">
        <v>66</v>
      </c>
      <c r="C884" s="1" t="s">
        <v>1225</v>
      </c>
      <c r="D884" s="8">
        <v>0.0</v>
      </c>
      <c r="E884" s="1"/>
      <c r="F884" s="1">
        <v>6.9</v>
      </c>
      <c r="G884" s="1"/>
      <c r="H884" s="1"/>
    </row>
    <row r="885">
      <c r="A885" s="1" t="s">
        <v>47</v>
      </c>
      <c r="B885" s="7" t="s">
        <v>66</v>
      </c>
      <c r="C885" s="1" t="s">
        <v>1226</v>
      </c>
      <c r="D885" s="8">
        <v>0.0</v>
      </c>
      <c r="E885" s="1"/>
      <c r="F885" s="1">
        <v>7.5</v>
      </c>
      <c r="G885" s="1"/>
      <c r="H885" s="1"/>
    </row>
    <row r="886">
      <c r="A886" s="1" t="s">
        <v>47</v>
      </c>
      <c r="B886" s="7" t="s">
        <v>66</v>
      </c>
      <c r="C886" s="1" t="s">
        <v>1227</v>
      </c>
      <c r="D886" s="8">
        <v>0.0</v>
      </c>
      <c r="E886" s="1"/>
      <c r="F886" s="1">
        <v>1.0</v>
      </c>
      <c r="G886" s="1"/>
      <c r="H886" s="1"/>
    </row>
    <row r="887">
      <c r="A887" s="1" t="s">
        <v>47</v>
      </c>
      <c r="B887" s="7" t="s">
        <v>66</v>
      </c>
      <c r="C887" s="1" t="s">
        <v>1228</v>
      </c>
      <c r="D887" s="8">
        <v>0.0</v>
      </c>
      <c r="E887" s="1"/>
      <c r="F887" s="1">
        <v>5.6</v>
      </c>
      <c r="G887" s="1"/>
      <c r="H887" s="1"/>
    </row>
    <row r="888">
      <c r="A888" s="1" t="s">
        <v>47</v>
      </c>
      <c r="B888" s="7" t="s">
        <v>66</v>
      </c>
      <c r="C888" s="1" t="s">
        <v>1229</v>
      </c>
      <c r="D888" s="8">
        <v>0.0</v>
      </c>
      <c r="E888" s="1"/>
      <c r="F888" s="1">
        <v>1.0</v>
      </c>
      <c r="G888" s="1"/>
      <c r="H888" s="1"/>
    </row>
    <row r="889">
      <c r="A889" s="1" t="s">
        <v>47</v>
      </c>
      <c r="B889" s="7" t="s">
        <v>66</v>
      </c>
      <c r="C889" s="1" t="s">
        <v>1230</v>
      </c>
      <c r="D889" s="8">
        <v>0.0</v>
      </c>
      <c r="E889" s="1"/>
      <c r="F889" s="1">
        <v>7.3</v>
      </c>
      <c r="G889" s="1"/>
      <c r="H889" s="1"/>
    </row>
    <row r="890">
      <c r="A890" s="1" t="s">
        <v>47</v>
      </c>
      <c r="B890" s="7" t="s">
        <v>66</v>
      </c>
      <c r="C890" s="1" t="s">
        <v>1231</v>
      </c>
      <c r="D890" s="8">
        <v>1.0</v>
      </c>
      <c r="E890" s="1"/>
      <c r="F890" s="1">
        <v>6.0</v>
      </c>
      <c r="G890" s="1"/>
      <c r="H890" s="1"/>
    </row>
    <row r="891">
      <c r="A891" s="1" t="s">
        <v>47</v>
      </c>
      <c r="B891" s="7" t="s">
        <v>66</v>
      </c>
      <c r="C891" s="1" t="s">
        <v>1232</v>
      </c>
      <c r="D891" s="8">
        <v>0.0</v>
      </c>
      <c r="E891" s="1"/>
      <c r="F891" s="1">
        <v>7.4</v>
      </c>
      <c r="G891" s="1"/>
      <c r="H891" s="1"/>
    </row>
    <row r="892">
      <c r="A892" s="1" t="s">
        <v>47</v>
      </c>
      <c r="B892" s="7" t="s">
        <v>66</v>
      </c>
      <c r="C892" s="1" t="s">
        <v>1233</v>
      </c>
      <c r="D892" s="8">
        <v>0.0</v>
      </c>
      <c r="E892" s="1"/>
      <c r="F892" s="1">
        <v>6.5</v>
      </c>
      <c r="G892" s="1"/>
      <c r="H892" s="1"/>
    </row>
    <row r="893">
      <c r="A893" s="1" t="s">
        <v>47</v>
      </c>
      <c r="B893" s="7" t="s">
        <v>66</v>
      </c>
      <c r="C893" s="1" t="s">
        <v>1234</v>
      </c>
      <c r="D893" s="8">
        <v>0.0</v>
      </c>
      <c r="E893" s="1"/>
      <c r="F893" s="1">
        <v>5.0</v>
      </c>
      <c r="G893" s="1"/>
      <c r="H893" s="1"/>
    </row>
    <row r="894">
      <c r="A894" s="1" t="s">
        <v>47</v>
      </c>
      <c r="B894" s="7" t="s">
        <v>66</v>
      </c>
      <c r="C894" s="1" t="s">
        <v>1235</v>
      </c>
      <c r="D894" s="8">
        <v>0.0</v>
      </c>
      <c r="E894" s="1"/>
      <c r="F894" s="1">
        <v>10.5</v>
      </c>
      <c r="G894" s="1"/>
      <c r="H894" s="1"/>
    </row>
    <row r="895">
      <c r="A895" s="1" t="s">
        <v>47</v>
      </c>
      <c r="B895" s="7" t="s">
        <v>66</v>
      </c>
      <c r="C895" s="1" t="s">
        <v>1236</v>
      </c>
      <c r="D895" s="8">
        <v>0.0</v>
      </c>
      <c r="E895" s="1"/>
      <c r="F895" s="1">
        <v>4.2</v>
      </c>
      <c r="G895" s="1"/>
      <c r="H895" s="1"/>
    </row>
    <row r="896">
      <c r="A896" s="1" t="s">
        <v>47</v>
      </c>
      <c r="B896" s="7" t="s">
        <v>66</v>
      </c>
      <c r="C896" s="1" t="s">
        <v>1237</v>
      </c>
      <c r="D896" s="8">
        <v>0.0</v>
      </c>
      <c r="E896" s="1"/>
      <c r="F896" s="1">
        <v>3.0</v>
      </c>
      <c r="G896" s="1"/>
      <c r="H896" s="1"/>
    </row>
    <row r="897">
      <c r="A897" s="1" t="s">
        <v>47</v>
      </c>
      <c r="B897" s="7" t="s">
        <v>66</v>
      </c>
      <c r="C897" s="1" t="s">
        <v>1238</v>
      </c>
      <c r="D897" s="8">
        <v>0.0</v>
      </c>
      <c r="E897" s="1"/>
      <c r="F897" s="1">
        <v>6.4</v>
      </c>
      <c r="G897" s="1"/>
      <c r="H897" s="1"/>
    </row>
    <row r="898">
      <c r="A898" s="1" t="s">
        <v>47</v>
      </c>
      <c r="B898" s="7" t="s">
        <v>66</v>
      </c>
      <c r="C898" s="1" t="s">
        <v>1239</v>
      </c>
      <c r="D898" s="8">
        <v>0.0</v>
      </c>
      <c r="E898" s="1"/>
      <c r="F898" s="1">
        <v>8.4</v>
      </c>
      <c r="G898" s="1"/>
      <c r="H898" s="1"/>
    </row>
    <row r="899">
      <c r="A899" s="1" t="s">
        <v>47</v>
      </c>
      <c r="B899" s="7" t="s">
        <v>66</v>
      </c>
      <c r="C899" s="1" t="s">
        <v>1240</v>
      </c>
      <c r="D899" s="8">
        <v>0.0</v>
      </c>
      <c r="E899" s="1"/>
      <c r="F899" s="1">
        <v>6.7</v>
      </c>
      <c r="G899" s="1"/>
      <c r="H899" s="1"/>
    </row>
    <row r="900">
      <c r="A900" s="1" t="s">
        <v>47</v>
      </c>
      <c r="B900" s="7" t="s">
        <v>66</v>
      </c>
      <c r="C900" s="1" t="s">
        <v>1241</v>
      </c>
      <c r="D900" s="8">
        <v>0.0</v>
      </c>
      <c r="E900" s="1"/>
      <c r="F900" s="1">
        <v>4.4</v>
      </c>
      <c r="G900" s="1"/>
      <c r="H900" s="1"/>
    </row>
    <row r="901">
      <c r="A901" s="1" t="s">
        <v>47</v>
      </c>
      <c r="B901" s="7" t="s">
        <v>66</v>
      </c>
      <c r="C901" s="1" t="s">
        <v>1242</v>
      </c>
      <c r="D901" s="8">
        <v>1.0</v>
      </c>
      <c r="E901" s="1"/>
      <c r="F901" s="1">
        <v>1.6</v>
      </c>
      <c r="G901" s="1"/>
      <c r="H901" s="1"/>
    </row>
    <row r="902">
      <c r="A902" s="1" t="s">
        <v>47</v>
      </c>
      <c r="B902" s="7" t="s">
        <v>66</v>
      </c>
      <c r="C902" s="1" t="s">
        <v>1243</v>
      </c>
      <c r="D902" s="8">
        <v>0.0</v>
      </c>
      <c r="E902" s="1"/>
      <c r="F902" s="1">
        <v>3.1</v>
      </c>
      <c r="G902" s="1"/>
      <c r="H902" s="1"/>
    </row>
    <row r="903">
      <c r="A903" s="1" t="s">
        <v>47</v>
      </c>
      <c r="B903" s="7" t="s">
        <v>66</v>
      </c>
      <c r="C903" s="1" t="s">
        <v>1244</v>
      </c>
      <c r="D903" s="8">
        <v>0.0</v>
      </c>
      <c r="E903" s="1"/>
      <c r="F903" s="1">
        <v>2.4</v>
      </c>
      <c r="G903" s="1"/>
      <c r="H903" s="1"/>
    </row>
    <row r="904">
      <c r="A904" s="1" t="s">
        <v>47</v>
      </c>
      <c r="B904" s="7" t="s">
        <v>66</v>
      </c>
      <c r="C904" s="1" t="s">
        <v>1245</v>
      </c>
      <c r="D904" s="8">
        <v>0.0</v>
      </c>
      <c r="E904" s="1"/>
      <c r="F904" s="1">
        <v>9.6</v>
      </c>
      <c r="G904" s="1"/>
      <c r="H904" s="1"/>
    </row>
    <row r="905">
      <c r="A905" s="1" t="s">
        <v>47</v>
      </c>
      <c r="B905" s="7" t="s">
        <v>66</v>
      </c>
      <c r="C905" s="1" t="s">
        <v>1246</v>
      </c>
      <c r="D905" s="8">
        <v>0.0</v>
      </c>
      <c r="E905" s="1"/>
      <c r="F905" s="1">
        <v>7.1</v>
      </c>
      <c r="G905" s="1"/>
      <c r="H905" s="1"/>
    </row>
    <row r="906">
      <c r="A906" s="1" t="s">
        <v>47</v>
      </c>
      <c r="B906" s="7" t="s">
        <v>66</v>
      </c>
      <c r="C906" s="1" t="s">
        <v>1247</v>
      </c>
      <c r="D906" s="8">
        <v>0.0</v>
      </c>
      <c r="E906" s="1"/>
      <c r="F906" s="1">
        <v>1.0</v>
      </c>
      <c r="G906" s="1"/>
      <c r="H906" s="1"/>
    </row>
    <row r="907">
      <c r="A907" s="1" t="s">
        <v>47</v>
      </c>
      <c r="B907" s="7" t="s">
        <v>66</v>
      </c>
      <c r="C907" s="1" t="s">
        <v>1248</v>
      </c>
      <c r="D907" s="8">
        <v>0.0</v>
      </c>
      <c r="E907" s="1"/>
      <c r="F907" s="1">
        <v>1.8</v>
      </c>
      <c r="G907" s="1"/>
      <c r="H907" s="1"/>
    </row>
    <row r="908">
      <c r="A908" s="1" t="s">
        <v>47</v>
      </c>
      <c r="B908" s="7" t="s">
        <v>66</v>
      </c>
      <c r="C908" s="1" t="s">
        <v>1249</v>
      </c>
      <c r="D908" s="8">
        <v>0.0</v>
      </c>
      <c r="E908" s="1"/>
      <c r="F908" s="1">
        <v>9.4</v>
      </c>
      <c r="G908" s="1"/>
      <c r="H908" s="1"/>
    </row>
    <row r="909">
      <c r="A909" s="1" t="s">
        <v>47</v>
      </c>
      <c r="B909" s="7" t="s">
        <v>66</v>
      </c>
      <c r="C909" s="1" t="s">
        <v>1250</v>
      </c>
      <c r="D909" s="8">
        <v>0.0</v>
      </c>
      <c r="E909" s="1"/>
      <c r="F909" s="1">
        <v>7.8</v>
      </c>
      <c r="G909" s="1"/>
      <c r="H909" s="1"/>
    </row>
    <row r="910">
      <c r="A910" s="1" t="s">
        <v>47</v>
      </c>
      <c r="B910" s="7" t="s">
        <v>66</v>
      </c>
      <c r="C910" s="1" t="s">
        <v>1251</v>
      </c>
      <c r="D910" s="8">
        <v>0.0</v>
      </c>
      <c r="E910" s="1"/>
      <c r="F910" s="1">
        <v>1.6</v>
      </c>
      <c r="G910" s="1"/>
      <c r="H910" s="1"/>
    </row>
    <row r="911">
      <c r="A911" s="1" t="s">
        <v>47</v>
      </c>
      <c r="B911" s="7" t="s">
        <v>66</v>
      </c>
      <c r="C911" s="1" t="s">
        <v>1252</v>
      </c>
      <c r="D911" s="8">
        <v>1.0</v>
      </c>
      <c r="E911" s="1"/>
      <c r="F911" s="1">
        <v>4.1</v>
      </c>
      <c r="G911" s="1"/>
      <c r="H911" s="1"/>
    </row>
    <row r="912">
      <c r="A912" s="1" t="s">
        <v>47</v>
      </c>
      <c r="B912" s="7" t="s">
        <v>66</v>
      </c>
      <c r="C912" s="1" t="s">
        <v>1253</v>
      </c>
      <c r="D912" s="8">
        <v>0.0</v>
      </c>
      <c r="E912" s="1"/>
      <c r="F912" s="1">
        <v>8.2</v>
      </c>
      <c r="G912" s="1"/>
      <c r="H912" s="1"/>
    </row>
    <row r="913">
      <c r="A913" s="1" t="s">
        <v>47</v>
      </c>
      <c r="B913" s="7" t="s">
        <v>66</v>
      </c>
      <c r="C913" s="1" t="s">
        <v>1254</v>
      </c>
      <c r="D913" s="8">
        <v>0.0</v>
      </c>
      <c r="E913" s="1"/>
      <c r="F913" s="1">
        <v>5.6</v>
      </c>
      <c r="G913" s="1"/>
      <c r="H913" s="1"/>
    </row>
    <row r="914">
      <c r="A914" s="1" t="s">
        <v>47</v>
      </c>
      <c r="B914" s="7" t="s">
        <v>66</v>
      </c>
      <c r="C914" s="1" t="s">
        <v>1255</v>
      </c>
      <c r="D914" s="8">
        <v>0.0</v>
      </c>
      <c r="E914" s="1"/>
      <c r="F914" s="1">
        <v>4.2</v>
      </c>
      <c r="G914" s="1"/>
      <c r="H914" s="1"/>
    </row>
    <row r="915">
      <c r="A915" s="1" t="s">
        <v>47</v>
      </c>
      <c r="B915" s="7" t="s">
        <v>66</v>
      </c>
      <c r="C915" s="1" t="s">
        <v>1256</v>
      </c>
      <c r="D915" s="8">
        <v>0.0</v>
      </c>
      <c r="E915" s="1"/>
      <c r="F915" s="1">
        <v>11.5</v>
      </c>
      <c r="G915" s="1"/>
      <c r="H915" s="1"/>
    </row>
    <row r="916">
      <c r="A916" s="1" t="s">
        <v>47</v>
      </c>
      <c r="B916" s="7" t="s">
        <v>66</v>
      </c>
      <c r="C916" s="1" t="s">
        <v>1257</v>
      </c>
      <c r="D916" s="8">
        <v>1.0</v>
      </c>
      <c r="E916" s="1"/>
      <c r="F916" s="1">
        <v>2.4</v>
      </c>
      <c r="G916" s="1"/>
      <c r="H916" s="1"/>
    </row>
    <row r="917">
      <c r="A917" s="1" t="s">
        <v>47</v>
      </c>
      <c r="B917" s="7" t="s">
        <v>66</v>
      </c>
      <c r="C917" s="1" t="s">
        <v>1258</v>
      </c>
      <c r="D917" s="8">
        <v>0.0</v>
      </c>
      <c r="E917" s="1"/>
      <c r="F917" s="1">
        <v>1.9</v>
      </c>
      <c r="G917" s="1"/>
      <c r="H917" s="1"/>
    </row>
    <row r="918">
      <c r="A918" s="1" t="s">
        <v>47</v>
      </c>
      <c r="B918" s="7" t="s">
        <v>66</v>
      </c>
      <c r="C918" s="1" t="s">
        <v>1259</v>
      </c>
      <c r="D918" s="8">
        <v>0.0</v>
      </c>
      <c r="E918" s="1"/>
      <c r="F918" s="1">
        <v>1.0</v>
      </c>
      <c r="G918" s="1"/>
      <c r="H918" s="1"/>
    </row>
    <row r="919">
      <c r="A919" s="1" t="s">
        <v>47</v>
      </c>
      <c r="B919" s="7" t="s">
        <v>66</v>
      </c>
      <c r="C919" s="1" t="s">
        <v>1260</v>
      </c>
      <c r="D919" s="8">
        <v>0.0</v>
      </c>
      <c r="E919" s="1"/>
      <c r="F919" s="1">
        <v>4.4</v>
      </c>
      <c r="G919" s="1"/>
      <c r="H919" s="1"/>
    </row>
    <row r="920">
      <c r="A920" s="1" t="s">
        <v>47</v>
      </c>
      <c r="B920" s="7" t="s">
        <v>66</v>
      </c>
      <c r="C920" s="1" t="s">
        <v>1261</v>
      </c>
      <c r="D920" s="8">
        <v>0.0</v>
      </c>
      <c r="E920" s="1"/>
      <c r="F920" s="1">
        <v>6.4</v>
      </c>
      <c r="G920" s="1"/>
      <c r="H920" s="1"/>
    </row>
    <row r="921">
      <c r="A921" s="1" t="s">
        <v>47</v>
      </c>
      <c r="B921" s="7" t="s">
        <v>66</v>
      </c>
      <c r="C921" s="1" t="s">
        <v>1262</v>
      </c>
      <c r="D921" s="8">
        <v>0.0</v>
      </c>
      <c r="E921" s="1"/>
      <c r="F921" s="1">
        <v>7.0</v>
      </c>
      <c r="G921" s="1"/>
      <c r="H921" s="1"/>
    </row>
    <row r="922">
      <c r="A922" s="1" t="s">
        <v>47</v>
      </c>
      <c r="B922" s="7" t="s">
        <v>66</v>
      </c>
      <c r="C922" s="1" t="s">
        <v>1263</v>
      </c>
      <c r="D922" s="8">
        <v>0.0</v>
      </c>
      <c r="E922" s="1"/>
      <c r="F922" s="1">
        <v>7.5</v>
      </c>
      <c r="G922" s="1"/>
      <c r="H922" s="1"/>
    </row>
    <row r="923">
      <c r="A923" s="1" t="s">
        <v>47</v>
      </c>
      <c r="B923" s="7" t="s">
        <v>66</v>
      </c>
      <c r="C923" s="1" t="s">
        <v>1264</v>
      </c>
      <c r="D923" s="8">
        <v>0.0</v>
      </c>
      <c r="E923" s="1"/>
      <c r="F923" s="1">
        <v>7.2</v>
      </c>
      <c r="G923" s="1"/>
      <c r="H923" s="1"/>
    </row>
    <row r="924">
      <c r="A924" s="1" t="s">
        <v>47</v>
      </c>
      <c r="B924" s="7" t="s">
        <v>67</v>
      </c>
      <c r="C924" s="1" t="s">
        <v>1265</v>
      </c>
      <c r="D924" s="8">
        <v>4.0</v>
      </c>
      <c r="E924" s="1"/>
      <c r="F924" s="1">
        <v>6.2</v>
      </c>
      <c r="G924" s="1"/>
      <c r="H924" s="1"/>
    </row>
    <row r="925">
      <c r="A925" s="1" t="s">
        <v>47</v>
      </c>
      <c r="B925" s="7" t="s">
        <v>67</v>
      </c>
      <c r="C925" s="1" t="s">
        <v>1266</v>
      </c>
      <c r="D925" s="8">
        <v>1.0</v>
      </c>
      <c r="E925" s="1"/>
      <c r="F925" s="1">
        <v>1.1</v>
      </c>
      <c r="G925" s="1"/>
      <c r="H925" s="1"/>
    </row>
    <row r="926">
      <c r="A926" s="1" t="s">
        <v>47</v>
      </c>
      <c r="B926" s="7" t="s">
        <v>67</v>
      </c>
      <c r="C926" s="1" t="s">
        <v>1267</v>
      </c>
      <c r="D926" s="8">
        <v>0.0</v>
      </c>
      <c r="E926" s="1"/>
      <c r="F926" s="1">
        <v>1.6</v>
      </c>
      <c r="G926" s="1"/>
      <c r="H926" s="1"/>
    </row>
    <row r="927">
      <c r="A927" s="1" t="s">
        <v>47</v>
      </c>
      <c r="B927" s="7" t="s">
        <v>67</v>
      </c>
      <c r="C927" s="1" t="s">
        <v>1268</v>
      </c>
      <c r="D927" s="8">
        <v>0.0</v>
      </c>
      <c r="E927" s="1"/>
      <c r="F927" s="1">
        <v>2.8</v>
      </c>
      <c r="G927" s="1"/>
      <c r="H927" s="1"/>
    </row>
    <row r="928">
      <c r="A928" s="1" t="s">
        <v>47</v>
      </c>
      <c r="B928" s="7" t="s">
        <v>67</v>
      </c>
      <c r="C928" s="1" t="s">
        <v>1269</v>
      </c>
      <c r="D928" s="8">
        <v>0.0</v>
      </c>
      <c r="E928" s="1"/>
      <c r="F928" s="1">
        <v>1.0</v>
      </c>
      <c r="G928" s="1"/>
      <c r="H928" s="1"/>
    </row>
    <row r="929">
      <c r="A929" s="1" t="s">
        <v>47</v>
      </c>
      <c r="B929" s="7" t="s">
        <v>67</v>
      </c>
      <c r="C929" s="1" t="s">
        <v>1270</v>
      </c>
      <c r="D929" s="8">
        <v>0.0</v>
      </c>
      <c r="E929" s="1"/>
      <c r="F929" s="1">
        <v>9.6</v>
      </c>
      <c r="G929" s="1"/>
      <c r="H929" s="1"/>
    </row>
    <row r="930">
      <c r="A930" s="1" t="s">
        <v>47</v>
      </c>
      <c r="B930" s="7" t="s">
        <v>67</v>
      </c>
      <c r="C930" s="1" t="s">
        <v>1271</v>
      </c>
      <c r="D930" s="8">
        <v>3.0</v>
      </c>
      <c r="E930" s="1"/>
      <c r="F930" s="1">
        <v>3.9</v>
      </c>
      <c r="G930" s="1"/>
      <c r="H930" s="1"/>
    </row>
    <row r="931">
      <c r="A931" s="1" t="s">
        <v>47</v>
      </c>
      <c r="B931" s="7" t="s">
        <v>67</v>
      </c>
      <c r="C931" s="1" t="s">
        <v>1272</v>
      </c>
      <c r="D931" s="8">
        <v>0.0</v>
      </c>
      <c r="E931" s="1"/>
      <c r="F931" s="1">
        <v>3.2</v>
      </c>
      <c r="G931" s="1"/>
      <c r="H931" s="1"/>
    </row>
    <row r="932">
      <c r="A932" s="1" t="s">
        <v>47</v>
      </c>
      <c r="B932" s="7" t="s">
        <v>67</v>
      </c>
      <c r="C932" s="1" t="s">
        <v>1273</v>
      </c>
      <c r="D932" s="8">
        <v>0.0</v>
      </c>
      <c r="E932" s="1"/>
      <c r="F932" s="1">
        <v>3.8</v>
      </c>
      <c r="G932" s="1"/>
      <c r="H932" s="1"/>
    </row>
    <row r="933">
      <c r="A933" s="1" t="s">
        <v>47</v>
      </c>
      <c r="B933" s="7" t="s">
        <v>67</v>
      </c>
      <c r="C933" s="1" t="s">
        <v>1274</v>
      </c>
      <c r="D933" s="8">
        <v>0.0</v>
      </c>
      <c r="E933" s="1"/>
      <c r="F933" s="1">
        <v>1.0</v>
      </c>
      <c r="G933" s="1"/>
      <c r="H933" s="1"/>
    </row>
    <row r="934">
      <c r="A934" s="1" t="s">
        <v>47</v>
      </c>
      <c r="B934" s="7" t="s">
        <v>67</v>
      </c>
      <c r="C934" s="1" t="s">
        <v>1275</v>
      </c>
      <c r="D934" s="8">
        <v>0.0</v>
      </c>
      <c r="E934" s="1"/>
      <c r="F934" s="1">
        <v>1.7</v>
      </c>
      <c r="G934" s="1"/>
      <c r="H934" s="1"/>
    </row>
    <row r="935">
      <c r="A935" s="1" t="s">
        <v>47</v>
      </c>
      <c r="B935" s="7" t="s">
        <v>67</v>
      </c>
      <c r="C935" s="1" t="s">
        <v>1276</v>
      </c>
      <c r="D935" s="8">
        <v>0.0</v>
      </c>
      <c r="E935" s="1"/>
      <c r="F935" s="1">
        <v>2.9</v>
      </c>
      <c r="G935" s="1"/>
      <c r="H935" s="1"/>
    </row>
    <row r="936">
      <c r="A936" s="1" t="s">
        <v>47</v>
      </c>
      <c r="B936" s="7" t="s">
        <v>67</v>
      </c>
      <c r="C936" s="1" t="s">
        <v>1277</v>
      </c>
      <c r="D936" s="8">
        <v>0.0</v>
      </c>
      <c r="E936" s="1"/>
      <c r="F936" s="1">
        <v>1.5</v>
      </c>
      <c r="G936" s="1"/>
      <c r="H936" s="1"/>
    </row>
    <row r="937">
      <c r="A937" s="1" t="s">
        <v>47</v>
      </c>
      <c r="B937" s="7" t="s">
        <v>67</v>
      </c>
      <c r="C937" s="1" t="s">
        <v>1278</v>
      </c>
      <c r="D937" s="8">
        <v>0.0</v>
      </c>
      <c r="E937" s="1"/>
      <c r="F937" s="1">
        <v>1.4</v>
      </c>
      <c r="G937" s="1"/>
      <c r="H937" s="1"/>
    </row>
    <row r="938">
      <c r="A938" s="1" t="s">
        <v>47</v>
      </c>
      <c r="B938" s="7" t="s">
        <v>67</v>
      </c>
      <c r="C938" s="1" t="s">
        <v>1279</v>
      </c>
      <c r="D938" s="8">
        <v>0.0</v>
      </c>
      <c r="E938" s="1"/>
      <c r="F938" s="1">
        <v>4.5</v>
      </c>
      <c r="G938" s="1"/>
      <c r="H938" s="1"/>
    </row>
    <row r="939">
      <c r="A939" s="1" t="s">
        <v>47</v>
      </c>
      <c r="B939" s="7" t="s">
        <v>67</v>
      </c>
      <c r="C939" s="1" t="s">
        <v>1280</v>
      </c>
      <c r="D939" s="8">
        <v>3.0</v>
      </c>
      <c r="E939" s="1"/>
      <c r="F939" s="1">
        <v>4.2</v>
      </c>
      <c r="G939" s="1"/>
      <c r="H939" s="1"/>
    </row>
    <row r="940">
      <c r="A940" s="1" t="s">
        <v>47</v>
      </c>
      <c r="B940" s="7" t="s">
        <v>67</v>
      </c>
      <c r="C940" s="1" t="s">
        <v>1281</v>
      </c>
      <c r="D940" s="8">
        <v>0.0</v>
      </c>
      <c r="E940" s="1"/>
      <c r="F940" s="1">
        <v>1.8</v>
      </c>
      <c r="G940" s="1"/>
      <c r="H940" s="1"/>
    </row>
    <row r="941">
      <c r="A941" s="1" t="s">
        <v>47</v>
      </c>
      <c r="B941" s="7" t="s">
        <v>67</v>
      </c>
      <c r="C941" s="1" t="s">
        <v>1282</v>
      </c>
      <c r="D941" s="8">
        <v>0.0</v>
      </c>
      <c r="E941" s="1"/>
      <c r="F941" s="1">
        <v>1.0</v>
      </c>
      <c r="G941" s="1"/>
      <c r="H941" s="1"/>
    </row>
    <row r="942">
      <c r="A942" s="1" t="s">
        <v>47</v>
      </c>
      <c r="B942" s="7" t="s">
        <v>67</v>
      </c>
      <c r="C942" s="1" t="s">
        <v>1283</v>
      </c>
      <c r="D942" s="8">
        <v>0.0</v>
      </c>
      <c r="E942" s="1"/>
      <c r="F942" s="1">
        <v>1.0</v>
      </c>
      <c r="G942" s="1"/>
      <c r="H942" s="1"/>
    </row>
    <row r="943">
      <c r="A943" s="1" t="s">
        <v>47</v>
      </c>
      <c r="B943" s="7" t="s">
        <v>67</v>
      </c>
      <c r="C943" s="1" t="s">
        <v>1284</v>
      </c>
      <c r="D943" s="8">
        <v>0.0</v>
      </c>
      <c r="E943" s="1"/>
      <c r="F943" s="1">
        <v>4.0</v>
      </c>
      <c r="G943" s="1"/>
      <c r="H943" s="1"/>
    </row>
    <row r="944">
      <c r="A944" s="1" t="s">
        <v>47</v>
      </c>
      <c r="B944" s="7" t="s">
        <v>67</v>
      </c>
      <c r="C944" s="1" t="s">
        <v>1285</v>
      </c>
      <c r="D944" s="8">
        <v>2.0</v>
      </c>
      <c r="E944" s="1"/>
      <c r="F944" s="1">
        <v>5.6</v>
      </c>
      <c r="G944" s="1"/>
      <c r="H944" s="1"/>
    </row>
    <row r="945">
      <c r="A945" s="1" t="s">
        <v>47</v>
      </c>
      <c r="B945" s="7" t="s">
        <v>67</v>
      </c>
      <c r="C945" s="1" t="s">
        <v>1286</v>
      </c>
      <c r="D945" s="8">
        <v>1.0</v>
      </c>
      <c r="E945" s="1"/>
      <c r="F945" s="1">
        <v>1.0</v>
      </c>
      <c r="G945" s="1"/>
      <c r="H945" s="1"/>
    </row>
    <row r="946">
      <c r="A946" s="1" t="s">
        <v>47</v>
      </c>
      <c r="B946" s="7" t="s">
        <v>67</v>
      </c>
      <c r="C946" s="1" t="s">
        <v>1287</v>
      </c>
      <c r="D946" s="8">
        <v>0.0</v>
      </c>
      <c r="E946" s="1"/>
      <c r="F946" s="1">
        <v>1.0</v>
      </c>
      <c r="G946" s="1"/>
      <c r="H946" s="1"/>
    </row>
    <row r="947">
      <c r="A947" s="1" t="s">
        <v>47</v>
      </c>
      <c r="B947" s="7" t="s">
        <v>67</v>
      </c>
      <c r="C947" s="1" t="s">
        <v>1288</v>
      </c>
      <c r="D947" s="8">
        <v>0.0</v>
      </c>
      <c r="E947" s="1"/>
      <c r="F947" s="1">
        <v>1.0</v>
      </c>
      <c r="G947" s="1"/>
      <c r="H947" s="1"/>
    </row>
    <row r="948">
      <c r="A948" s="1" t="s">
        <v>47</v>
      </c>
      <c r="B948" s="7" t="s">
        <v>67</v>
      </c>
      <c r="C948" s="1" t="s">
        <v>1289</v>
      </c>
      <c r="D948" s="8">
        <v>0.0</v>
      </c>
      <c r="E948" s="1"/>
      <c r="F948" s="1">
        <v>6.9</v>
      </c>
      <c r="G948" s="1"/>
      <c r="H948" s="1"/>
    </row>
    <row r="949">
      <c r="A949" s="1" t="s">
        <v>47</v>
      </c>
      <c r="B949" s="7" t="s">
        <v>67</v>
      </c>
      <c r="C949" s="1" t="s">
        <v>1290</v>
      </c>
      <c r="D949" s="8">
        <v>0.0</v>
      </c>
      <c r="E949" s="1"/>
      <c r="F949" s="1">
        <v>1.7</v>
      </c>
      <c r="G949" s="1"/>
      <c r="H949" s="1"/>
    </row>
    <row r="950">
      <c r="A950" s="1" t="s">
        <v>47</v>
      </c>
      <c r="B950" s="7" t="s">
        <v>67</v>
      </c>
      <c r="C950" s="1" t="s">
        <v>1291</v>
      </c>
      <c r="D950" s="8">
        <v>0.0</v>
      </c>
      <c r="E950" s="1"/>
      <c r="F950" s="1">
        <v>1.0</v>
      </c>
      <c r="G950" s="1"/>
      <c r="H950" s="1"/>
    </row>
    <row r="951">
      <c r="A951" s="1" t="s">
        <v>47</v>
      </c>
      <c r="B951" s="7" t="s">
        <v>67</v>
      </c>
      <c r="C951" s="1" t="s">
        <v>1292</v>
      </c>
      <c r="D951" s="8">
        <v>0.0</v>
      </c>
      <c r="E951" s="1"/>
      <c r="F951" s="1">
        <v>1.2</v>
      </c>
      <c r="G951" s="1"/>
      <c r="H951" s="1"/>
    </row>
    <row r="952">
      <c r="A952" s="1" t="s">
        <v>47</v>
      </c>
      <c r="B952" s="7" t="s">
        <v>67</v>
      </c>
      <c r="C952" s="1" t="s">
        <v>1293</v>
      </c>
      <c r="D952" s="8">
        <v>0.0</v>
      </c>
      <c r="E952" s="1"/>
      <c r="F952" s="1">
        <v>1.0</v>
      </c>
      <c r="G952" s="1"/>
      <c r="H952" s="1"/>
    </row>
    <row r="953">
      <c r="A953" s="1" t="s">
        <v>47</v>
      </c>
      <c r="B953" s="7" t="s">
        <v>67</v>
      </c>
      <c r="C953" s="1" t="s">
        <v>1294</v>
      </c>
      <c r="D953" s="8">
        <v>0.0</v>
      </c>
      <c r="E953" s="1"/>
      <c r="F953" s="1">
        <v>1.6</v>
      </c>
      <c r="G953" s="1"/>
      <c r="H953" s="1"/>
    </row>
    <row r="954">
      <c r="A954" s="1" t="s">
        <v>47</v>
      </c>
      <c r="B954" s="7" t="s">
        <v>67</v>
      </c>
      <c r="C954" s="1" t="s">
        <v>1295</v>
      </c>
      <c r="D954" s="8">
        <v>0.0</v>
      </c>
      <c r="E954" s="1"/>
      <c r="F954" s="1">
        <v>5.7</v>
      </c>
      <c r="G954" s="1"/>
      <c r="H954" s="1"/>
    </row>
    <row r="955">
      <c r="A955" s="1" t="s">
        <v>47</v>
      </c>
      <c r="B955" s="7" t="s">
        <v>67</v>
      </c>
      <c r="C955" s="1" t="s">
        <v>1296</v>
      </c>
      <c r="D955" s="8">
        <v>0.0</v>
      </c>
      <c r="E955" s="1"/>
      <c r="F955" s="1">
        <v>1.0</v>
      </c>
      <c r="G955" s="1"/>
      <c r="H955" s="1"/>
    </row>
    <row r="956">
      <c r="A956" s="1" t="s">
        <v>47</v>
      </c>
      <c r="B956" s="7" t="s">
        <v>67</v>
      </c>
      <c r="C956" s="1" t="s">
        <v>1297</v>
      </c>
      <c r="D956" s="8">
        <v>0.0</v>
      </c>
      <c r="E956" s="1"/>
      <c r="F956" s="1">
        <v>5.0</v>
      </c>
      <c r="G956" s="1"/>
      <c r="H956" s="1"/>
    </row>
    <row r="957">
      <c r="A957" s="1" t="s">
        <v>47</v>
      </c>
      <c r="B957" s="7" t="s">
        <v>67</v>
      </c>
      <c r="C957" s="1" t="s">
        <v>1298</v>
      </c>
      <c r="D957" s="8">
        <v>0.0</v>
      </c>
      <c r="E957" s="1"/>
      <c r="F957" s="1">
        <v>3.4</v>
      </c>
      <c r="G957" s="1"/>
      <c r="H957" s="1"/>
    </row>
    <row r="958">
      <c r="A958" s="1" t="s">
        <v>47</v>
      </c>
      <c r="B958" s="7" t="s">
        <v>67</v>
      </c>
      <c r="C958" s="1" t="s">
        <v>1299</v>
      </c>
      <c r="D958" s="8">
        <v>0.0</v>
      </c>
      <c r="E958" s="1"/>
      <c r="F958" s="1">
        <v>3.6</v>
      </c>
      <c r="G958" s="1"/>
      <c r="H958" s="1"/>
    </row>
    <row r="959">
      <c r="A959" s="1" t="s">
        <v>47</v>
      </c>
      <c r="B959" s="7" t="s">
        <v>67</v>
      </c>
      <c r="C959" s="1" t="s">
        <v>1300</v>
      </c>
      <c r="D959" s="8">
        <v>0.0</v>
      </c>
      <c r="E959" s="1"/>
      <c r="F959" s="1">
        <v>9.5</v>
      </c>
      <c r="G959" s="1"/>
      <c r="H959" s="1"/>
    </row>
    <row r="960">
      <c r="A960" s="1" t="s">
        <v>47</v>
      </c>
      <c r="B960" s="7" t="s">
        <v>67</v>
      </c>
      <c r="C960" s="1" t="s">
        <v>1301</v>
      </c>
      <c r="D960" s="8">
        <v>0.0</v>
      </c>
      <c r="E960" s="1"/>
      <c r="F960" s="1">
        <v>1.0</v>
      </c>
      <c r="G960" s="1"/>
      <c r="H960" s="1"/>
    </row>
    <row r="961">
      <c r="A961" s="1" t="s">
        <v>47</v>
      </c>
      <c r="B961" s="7" t="s">
        <v>67</v>
      </c>
      <c r="C961" s="1" t="s">
        <v>1302</v>
      </c>
      <c r="D961" s="8">
        <v>1.0</v>
      </c>
      <c r="E961" s="1"/>
      <c r="F961" s="1">
        <v>1.9</v>
      </c>
      <c r="G961" s="1"/>
      <c r="H961" s="1"/>
    </row>
    <row r="962">
      <c r="A962" s="1" t="s">
        <v>47</v>
      </c>
      <c r="B962" s="7" t="s">
        <v>67</v>
      </c>
      <c r="C962" s="1" t="s">
        <v>1303</v>
      </c>
      <c r="D962" s="8">
        <v>0.0</v>
      </c>
      <c r="E962" s="1"/>
      <c r="F962" s="1">
        <v>4.5</v>
      </c>
      <c r="G962" s="1"/>
      <c r="H962" s="1"/>
    </row>
    <row r="963">
      <c r="A963" s="1" t="s">
        <v>47</v>
      </c>
      <c r="B963" s="7" t="s">
        <v>67</v>
      </c>
      <c r="C963" s="1" t="s">
        <v>1304</v>
      </c>
      <c r="D963" s="8">
        <v>0.0</v>
      </c>
      <c r="E963" s="1"/>
      <c r="F963" s="1">
        <v>1.9</v>
      </c>
      <c r="G963" s="1"/>
      <c r="H963" s="1"/>
    </row>
    <row r="964">
      <c r="A964" s="1" t="s">
        <v>47</v>
      </c>
      <c r="B964" s="7" t="s">
        <v>67</v>
      </c>
      <c r="C964" s="1" t="s">
        <v>1305</v>
      </c>
      <c r="D964" s="8">
        <v>0.0</v>
      </c>
      <c r="E964" s="1"/>
      <c r="F964" s="1">
        <v>1.0</v>
      </c>
      <c r="G964" s="1"/>
      <c r="H964" s="1"/>
    </row>
    <row r="965">
      <c r="A965" s="1" t="s">
        <v>47</v>
      </c>
      <c r="B965" s="7" t="s">
        <v>67</v>
      </c>
      <c r="C965" s="1" t="s">
        <v>1306</v>
      </c>
      <c r="D965" s="8">
        <v>0.0</v>
      </c>
      <c r="E965" s="1"/>
      <c r="F965" s="1">
        <v>1.0</v>
      </c>
      <c r="G965" s="1"/>
      <c r="H965" s="1"/>
    </row>
    <row r="966">
      <c r="A966" s="1" t="s">
        <v>47</v>
      </c>
      <c r="B966" s="7" t="s">
        <v>67</v>
      </c>
      <c r="C966" s="1" t="s">
        <v>1307</v>
      </c>
      <c r="D966" s="8">
        <v>0.0</v>
      </c>
      <c r="E966" s="1"/>
      <c r="F966" s="1">
        <v>2.6</v>
      </c>
      <c r="G966" s="1"/>
      <c r="H966" s="1"/>
    </row>
    <row r="967">
      <c r="A967" s="1" t="s">
        <v>47</v>
      </c>
      <c r="B967" s="7" t="s">
        <v>67</v>
      </c>
      <c r="C967" s="1" t="s">
        <v>1308</v>
      </c>
      <c r="D967" s="8">
        <v>0.0</v>
      </c>
      <c r="E967" s="1"/>
      <c r="F967" s="1">
        <v>3.8</v>
      </c>
      <c r="G967" s="1"/>
      <c r="H967" s="1"/>
    </row>
    <row r="968">
      <c r="A968" s="1" t="s">
        <v>47</v>
      </c>
      <c r="B968" s="7" t="s">
        <v>67</v>
      </c>
      <c r="C968" s="1" t="s">
        <v>1309</v>
      </c>
      <c r="D968" s="8">
        <v>0.0</v>
      </c>
      <c r="E968" s="1"/>
      <c r="F968" s="1">
        <v>1.0</v>
      </c>
      <c r="G968" s="1"/>
      <c r="H968" s="1"/>
    </row>
    <row r="969">
      <c r="A969" s="1" t="s">
        <v>47</v>
      </c>
      <c r="B969" s="7" t="s">
        <v>67</v>
      </c>
      <c r="C969" s="1" t="s">
        <v>1310</v>
      </c>
      <c r="D969" s="8">
        <v>0.0</v>
      </c>
      <c r="E969" s="1"/>
      <c r="F969" s="1">
        <v>1.0</v>
      </c>
      <c r="G969" s="1"/>
      <c r="H969" s="1"/>
    </row>
    <row r="970">
      <c r="A970" s="1" t="s">
        <v>47</v>
      </c>
      <c r="B970" s="7" t="s">
        <v>67</v>
      </c>
      <c r="C970" s="1" t="s">
        <v>1311</v>
      </c>
      <c r="D970" s="8">
        <v>2.0</v>
      </c>
      <c r="E970" s="1"/>
      <c r="F970" s="1">
        <v>3.6</v>
      </c>
      <c r="G970" s="1"/>
      <c r="H970" s="1"/>
    </row>
    <row r="971">
      <c r="A971" s="1" t="s">
        <v>47</v>
      </c>
      <c r="B971" s="7" t="s">
        <v>67</v>
      </c>
      <c r="C971" s="1" t="s">
        <v>1312</v>
      </c>
      <c r="D971" s="8">
        <v>1.0</v>
      </c>
      <c r="E971" s="1"/>
      <c r="F971" s="1">
        <v>3.3</v>
      </c>
      <c r="G971" s="1"/>
      <c r="H971" s="1"/>
    </row>
    <row r="972">
      <c r="A972" s="1" t="s">
        <v>47</v>
      </c>
      <c r="B972" s="7" t="s">
        <v>67</v>
      </c>
      <c r="C972" s="1" t="s">
        <v>1313</v>
      </c>
      <c r="D972" s="8">
        <v>0.0</v>
      </c>
      <c r="E972" s="1"/>
      <c r="F972" s="1">
        <v>5.5</v>
      </c>
      <c r="G972" s="1"/>
      <c r="H972" s="1"/>
    </row>
    <row r="973">
      <c r="A973" s="1" t="s">
        <v>47</v>
      </c>
      <c r="B973" s="7" t="s">
        <v>67</v>
      </c>
      <c r="C973" s="1" t="s">
        <v>1314</v>
      </c>
      <c r="D973" s="8">
        <v>0.0</v>
      </c>
      <c r="E973" s="1"/>
      <c r="F973" s="1">
        <v>6.3</v>
      </c>
      <c r="G973" s="1"/>
      <c r="H973" s="1"/>
    </row>
    <row r="974">
      <c r="A974" s="1" t="s">
        <v>47</v>
      </c>
      <c r="B974" s="7" t="s">
        <v>68</v>
      </c>
      <c r="C974" s="1" t="s">
        <v>1315</v>
      </c>
      <c r="D974" s="8">
        <v>3.0</v>
      </c>
      <c r="E974" s="1"/>
      <c r="F974" s="1">
        <v>2.2</v>
      </c>
      <c r="G974" s="1"/>
      <c r="H974" s="1"/>
    </row>
    <row r="975">
      <c r="A975" s="1" t="s">
        <v>47</v>
      </c>
      <c r="B975" s="7" t="s">
        <v>68</v>
      </c>
      <c r="C975" s="1" t="s">
        <v>1316</v>
      </c>
      <c r="D975" s="8">
        <v>0.0</v>
      </c>
      <c r="E975" s="1"/>
      <c r="F975" s="1">
        <v>1.0</v>
      </c>
      <c r="G975" s="1"/>
      <c r="H975" s="1"/>
    </row>
    <row r="976">
      <c r="A976" s="1" t="s">
        <v>47</v>
      </c>
      <c r="B976" s="7" t="s">
        <v>68</v>
      </c>
      <c r="C976" s="1" t="s">
        <v>1317</v>
      </c>
      <c r="D976" s="8">
        <v>6.0</v>
      </c>
      <c r="E976" s="1"/>
      <c r="F976" s="1">
        <v>1.7</v>
      </c>
      <c r="G976" s="1"/>
      <c r="H976" s="1"/>
    </row>
    <row r="977">
      <c r="A977" s="1" t="s">
        <v>47</v>
      </c>
      <c r="B977" s="7" t="s">
        <v>68</v>
      </c>
      <c r="C977" s="1" t="s">
        <v>1318</v>
      </c>
      <c r="D977" s="8">
        <v>1.0</v>
      </c>
      <c r="E977" s="1"/>
      <c r="F977" s="1">
        <v>5.1</v>
      </c>
      <c r="G977" s="1"/>
      <c r="H977" s="1"/>
    </row>
    <row r="978">
      <c r="A978" s="1" t="s">
        <v>47</v>
      </c>
      <c r="B978" s="7" t="s">
        <v>68</v>
      </c>
      <c r="C978" s="1" t="s">
        <v>1319</v>
      </c>
      <c r="D978" s="8">
        <v>3.0</v>
      </c>
      <c r="E978" s="1"/>
      <c r="F978" s="1">
        <v>2.3</v>
      </c>
      <c r="G978" s="1"/>
      <c r="H978" s="1"/>
    </row>
    <row r="979">
      <c r="A979" s="1" t="s">
        <v>47</v>
      </c>
      <c r="B979" s="7" t="s">
        <v>68</v>
      </c>
      <c r="C979" s="1" t="s">
        <v>1320</v>
      </c>
      <c r="D979" s="8">
        <v>1.0</v>
      </c>
      <c r="E979" s="1"/>
      <c r="F979" s="1">
        <v>2.8</v>
      </c>
      <c r="G979" s="1"/>
      <c r="H979" s="1"/>
    </row>
    <row r="980">
      <c r="A980" s="1" t="s">
        <v>47</v>
      </c>
      <c r="B980" s="7" t="s">
        <v>68</v>
      </c>
      <c r="C980" s="1" t="s">
        <v>1321</v>
      </c>
      <c r="D980" s="8">
        <v>3.0</v>
      </c>
      <c r="E980" s="1"/>
      <c r="F980" s="1">
        <v>5.6</v>
      </c>
      <c r="G980" s="1"/>
      <c r="H980" s="1"/>
    </row>
    <row r="981">
      <c r="A981" s="1" t="s">
        <v>47</v>
      </c>
      <c r="B981" s="7" t="s">
        <v>68</v>
      </c>
      <c r="C981" s="1" t="s">
        <v>1322</v>
      </c>
      <c r="D981" s="8">
        <v>1.0</v>
      </c>
      <c r="E981" s="1"/>
      <c r="F981" s="1">
        <v>3.3</v>
      </c>
      <c r="G981" s="1"/>
      <c r="H981" s="1"/>
    </row>
    <row r="982">
      <c r="A982" s="1" t="s">
        <v>47</v>
      </c>
      <c r="B982" s="7" t="s">
        <v>68</v>
      </c>
      <c r="C982" s="1" t="s">
        <v>1323</v>
      </c>
      <c r="D982" s="8">
        <v>1.0</v>
      </c>
      <c r="E982" s="1"/>
      <c r="F982" s="1">
        <v>1.4</v>
      </c>
      <c r="G982" s="1"/>
      <c r="H982" s="1"/>
    </row>
    <row r="983">
      <c r="A983" s="1" t="s">
        <v>47</v>
      </c>
      <c r="B983" s="7" t="s">
        <v>68</v>
      </c>
      <c r="C983" s="1" t="s">
        <v>1324</v>
      </c>
      <c r="D983" s="8">
        <v>4.0</v>
      </c>
      <c r="E983" s="1"/>
      <c r="F983" s="1">
        <v>1.5</v>
      </c>
      <c r="G983" s="1"/>
      <c r="H983" s="1"/>
    </row>
    <row r="984">
      <c r="A984" s="1" t="s">
        <v>47</v>
      </c>
      <c r="B984" s="7" t="s">
        <v>68</v>
      </c>
      <c r="C984" s="1" t="s">
        <v>1325</v>
      </c>
      <c r="D984" s="8">
        <v>0.0</v>
      </c>
      <c r="E984" s="1"/>
      <c r="F984" s="1">
        <v>3.3</v>
      </c>
      <c r="G984" s="1"/>
      <c r="H984" s="1"/>
    </row>
    <row r="985">
      <c r="A985" s="1" t="s">
        <v>47</v>
      </c>
      <c r="B985" s="7" t="s">
        <v>68</v>
      </c>
      <c r="C985" s="1" t="s">
        <v>1326</v>
      </c>
      <c r="D985" s="8">
        <v>0.0</v>
      </c>
      <c r="E985" s="1"/>
      <c r="F985" s="1">
        <v>5.8</v>
      </c>
      <c r="G985" s="1"/>
      <c r="H985" s="1"/>
    </row>
    <row r="986">
      <c r="A986" s="1" t="s">
        <v>47</v>
      </c>
      <c r="B986" s="7" t="s">
        <v>68</v>
      </c>
      <c r="C986" s="1" t="s">
        <v>1327</v>
      </c>
      <c r="D986" s="8">
        <v>0.0</v>
      </c>
      <c r="E986" s="1"/>
      <c r="F986" s="1">
        <v>3.0</v>
      </c>
      <c r="G986" s="1"/>
      <c r="H986" s="1"/>
    </row>
    <row r="987">
      <c r="A987" s="1" t="s">
        <v>47</v>
      </c>
      <c r="B987" s="7" t="s">
        <v>68</v>
      </c>
      <c r="C987" s="1" t="s">
        <v>1328</v>
      </c>
      <c r="D987" s="8">
        <v>0.0</v>
      </c>
      <c r="E987" s="1"/>
      <c r="F987" s="1">
        <v>1.3</v>
      </c>
      <c r="G987" s="1"/>
      <c r="H987" s="1"/>
    </row>
    <row r="988">
      <c r="A988" s="1" t="s">
        <v>47</v>
      </c>
      <c r="B988" s="7" t="s">
        <v>68</v>
      </c>
      <c r="C988" s="1" t="s">
        <v>1329</v>
      </c>
      <c r="D988" s="8">
        <v>1.0</v>
      </c>
      <c r="E988" s="1"/>
      <c r="F988" s="1">
        <v>3.0</v>
      </c>
      <c r="G988" s="1"/>
      <c r="H988" s="1"/>
    </row>
    <row r="989">
      <c r="A989" s="1" t="s">
        <v>47</v>
      </c>
      <c r="B989" s="7" t="s">
        <v>68</v>
      </c>
      <c r="C989" s="1" t="s">
        <v>1330</v>
      </c>
      <c r="D989" s="8">
        <v>0.0</v>
      </c>
      <c r="E989" s="1"/>
      <c r="F989" s="1">
        <v>7.0</v>
      </c>
      <c r="G989" s="1"/>
      <c r="H989" s="1"/>
    </row>
    <row r="990">
      <c r="A990" s="1" t="s">
        <v>47</v>
      </c>
      <c r="B990" s="7" t="s">
        <v>68</v>
      </c>
      <c r="C990" s="1" t="s">
        <v>1331</v>
      </c>
      <c r="D990" s="8">
        <v>3.0</v>
      </c>
      <c r="E990" s="1"/>
      <c r="F990" s="1">
        <v>2.9</v>
      </c>
      <c r="G990" s="1"/>
      <c r="H990" s="1"/>
    </row>
    <row r="991">
      <c r="A991" s="1" t="s">
        <v>47</v>
      </c>
      <c r="B991" s="7" t="s">
        <v>68</v>
      </c>
      <c r="C991" s="1" t="s">
        <v>1332</v>
      </c>
      <c r="D991" s="8">
        <v>1.0</v>
      </c>
      <c r="E991" s="1"/>
      <c r="F991" s="1">
        <v>5.5</v>
      </c>
      <c r="G991" s="1"/>
      <c r="H991" s="1"/>
    </row>
    <row r="992">
      <c r="A992" s="1" t="s">
        <v>47</v>
      </c>
      <c r="B992" s="7" t="s">
        <v>68</v>
      </c>
      <c r="C992" s="1" t="s">
        <v>1333</v>
      </c>
      <c r="D992" s="8">
        <v>0.0</v>
      </c>
      <c r="E992" s="1"/>
      <c r="F992" s="1">
        <v>7.9</v>
      </c>
      <c r="G992" s="1"/>
      <c r="H992" s="1"/>
    </row>
    <row r="993">
      <c r="A993" s="1" t="s">
        <v>47</v>
      </c>
      <c r="B993" s="7" t="s">
        <v>68</v>
      </c>
      <c r="C993" s="1" t="s">
        <v>1334</v>
      </c>
      <c r="D993" s="8">
        <v>0.0</v>
      </c>
      <c r="E993" s="1"/>
      <c r="F993" s="1">
        <v>2.6</v>
      </c>
      <c r="G993" s="1"/>
      <c r="H993" s="1"/>
    </row>
    <row r="994">
      <c r="A994" s="1" t="s">
        <v>47</v>
      </c>
      <c r="B994" s="7" t="s">
        <v>68</v>
      </c>
      <c r="C994" s="1" t="s">
        <v>1335</v>
      </c>
      <c r="D994" s="8">
        <v>0.0</v>
      </c>
      <c r="E994" s="1"/>
      <c r="F994" s="1">
        <v>1.0</v>
      </c>
      <c r="G994" s="1"/>
      <c r="H994" s="1"/>
    </row>
    <row r="995">
      <c r="A995" s="1" t="s">
        <v>47</v>
      </c>
      <c r="B995" s="7" t="s">
        <v>68</v>
      </c>
      <c r="C995" s="1" t="s">
        <v>1336</v>
      </c>
      <c r="D995" s="8">
        <v>0.0</v>
      </c>
      <c r="E995" s="1"/>
      <c r="F995" s="1">
        <v>1.4</v>
      </c>
      <c r="G995" s="1"/>
      <c r="H995" s="1"/>
    </row>
    <row r="996">
      <c r="A996" s="1" t="s">
        <v>47</v>
      </c>
      <c r="B996" s="7" t="s">
        <v>68</v>
      </c>
      <c r="C996" s="1" t="s">
        <v>1337</v>
      </c>
      <c r="D996" s="8">
        <v>0.0</v>
      </c>
      <c r="E996" s="1"/>
      <c r="F996" s="1">
        <v>5.6</v>
      </c>
      <c r="G996" s="1"/>
      <c r="H996" s="1"/>
    </row>
    <row r="997">
      <c r="A997" s="1" t="s">
        <v>47</v>
      </c>
      <c r="B997" s="7" t="s">
        <v>68</v>
      </c>
      <c r="C997" s="1" t="s">
        <v>1338</v>
      </c>
      <c r="D997" s="8">
        <v>0.0</v>
      </c>
      <c r="E997" s="1"/>
      <c r="F997" s="1">
        <v>2.2</v>
      </c>
      <c r="G997" s="1"/>
      <c r="H997" s="1"/>
    </row>
    <row r="998">
      <c r="A998" s="1" t="s">
        <v>47</v>
      </c>
      <c r="B998" s="7" t="s">
        <v>68</v>
      </c>
      <c r="C998" s="1" t="s">
        <v>1339</v>
      </c>
      <c r="D998" s="8">
        <v>0.0</v>
      </c>
      <c r="E998" s="1"/>
      <c r="F998" s="1">
        <v>4.2</v>
      </c>
      <c r="G998" s="1"/>
      <c r="H998" s="1"/>
    </row>
    <row r="999">
      <c r="A999" s="1" t="s">
        <v>47</v>
      </c>
      <c r="B999" s="7" t="s">
        <v>68</v>
      </c>
      <c r="C999" s="1" t="s">
        <v>1340</v>
      </c>
      <c r="D999" s="8">
        <v>0.0</v>
      </c>
      <c r="E999" s="1"/>
      <c r="F999" s="1">
        <v>1.0</v>
      </c>
      <c r="G999" s="1"/>
      <c r="H999" s="1"/>
    </row>
    <row r="1000">
      <c r="A1000" s="1" t="s">
        <v>47</v>
      </c>
      <c r="B1000" s="7" t="s">
        <v>68</v>
      </c>
      <c r="C1000" s="1" t="s">
        <v>1341</v>
      </c>
      <c r="D1000" s="8">
        <v>0.0</v>
      </c>
      <c r="E1000" s="1"/>
      <c r="F1000" s="1">
        <v>2.4</v>
      </c>
      <c r="G1000" s="1"/>
      <c r="H1000" s="1"/>
    </row>
    <row r="1001">
      <c r="A1001" s="1" t="s">
        <v>47</v>
      </c>
      <c r="B1001" s="7" t="s">
        <v>68</v>
      </c>
      <c r="C1001" s="1" t="s">
        <v>1342</v>
      </c>
      <c r="D1001" s="8">
        <v>1.0</v>
      </c>
      <c r="E1001" s="1"/>
      <c r="F1001" s="1">
        <v>3.0</v>
      </c>
      <c r="G1001" s="1"/>
      <c r="H1001" s="1"/>
    </row>
    <row r="1002">
      <c r="A1002" s="1" t="s">
        <v>47</v>
      </c>
      <c r="B1002" s="7" t="s">
        <v>68</v>
      </c>
      <c r="C1002" s="1" t="s">
        <v>1343</v>
      </c>
      <c r="D1002" s="8">
        <v>1.0</v>
      </c>
      <c r="E1002" s="1"/>
      <c r="F1002" s="1">
        <v>2.7</v>
      </c>
      <c r="G1002" s="1"/>
      <c r="H1002" s="1"/>
    </row>
    <row r="1003">
      <c r="A1003" s="1" t="s">
        <v>47</v>
      </c>
      <c r="B1003" s="7" t="s">
        <v>68</v>
      </c>
      <c r="C1003" s="1" t="s">
        <v>1344</v>
      </c>
      <c r="D1003" s="8">
        <v>0.0</v>
      </c>
      <c r="E1003" s="1"/>
      <c r="F1003" s="1">
        <v>1.1</v>
      </c>
      <c r="G1003" s="1"/>
      <c r="H1003" s="1"/>
    </row>
    <row r="1004">
      <c r="A1004" s="1" t="s">
        <v>47</v>
      </c>
      <c r="B1004" s="7" t="s">
        <v>68</v>
      </c>
      <c r="C1004" s="1" t="s">
        <v>1345</v>
      </c>
      <c r="D1004" s="8">
        <v>0.0</v>
      </c>
      <c r="E1004" s="1"/>
      <c r="F1004" s="1">
        <v>1.0</v>
      </c>
      <c r="G1004" s="1"/>
      <c r="H1004" s="1"/>
    </row>
    <row r="1005">
      <c r="A1005" s="1" t="s">
        <v>47</v>
      </c>
      <c r="B1005" s="7" t="s">
        <v>68</v>
      </c>
      <c r="C1005" s="1" t="s">
        <v>1346</v>
      </c>
      <c r="D1005" s="8">
        <v>1.0</v>
      </c>
      <c r="E1005" s="1"/>
      <c r="F1005" s="1">
        <v>5.1</v>
      </c>
      <c r="G1005" s="1"/>
      <c r="H1005" s="1"/>
    </row>
    <row r="1006">
      <c r="A1006" s="1" t="s">
        <v>47</v>
      </c>
      <c r="B1006" s="7" t="s">
        <v>68</v>
      </c>
      <c r="C1006" s="1" t="s">
        <v>1347</v>
      </c>
      <c r="D1006" s="8">
        <v>1.0</v>
      </c>
      <c r="E1006" s="1"/>
      <c r="F1006" s="1">
        <v>6.0</v>
      </c>
      <c r="G1006" s="1"/>
      <c r="H1006" s="1"/>
    </row>
    <row r="1007">
      <c r="A1007" s="1" t="s">
        <v>47</v>
      </c>
      <c r="B1007" s="7" t="s">
        <v>68</v>
      </c>
      <c r="C1007" s="1" t="s">
        <v>1348</v>
      </c>
      <c r="D1007" s="8">
        <v>0.0</v>
      </c>
      <c r="E1007" s="1"/>
      <c r="F1007" s="1">
        <v>1.1</v>
      </c>
      <c r="G1007" s="1"/>
      <c r="H1007" s="1"/>
    </row>
    <row r="1008">
      <c r="A1008" s="1" t="s">
        <v>47</v>
      </c>
      <c r="B1008" s="7" t="s">
        <v>68</v>
      </c>
      <c r="C1008" s="1" t="s">
        <v>1349</v>
      </c>
      <c r="D1008" s="8">
        <v>0.0</v>
      </c>
      <c r="E1008" s="1"/>
      <c r="F1008" s="1">
        <v>1.0</v>
      </c>
      <c r="G1008" s="1"/>
      <c r="H1008" s="1"/>
    </row>
    <row r="1009">
      <c r="A1009" s="1" t="s">
        <v>47</v>
      </c>
      <c r="B1009" s="7" t="s">
        <v>68</v>
      </c>
      <c r="C1009" s="1" t="s">
        <v>1350</v>
      </c>
      <c r="D1009" s="8">
        <v>0.0</v>
      </c>
      <c r="E1009" s="1"/>
      <c r="F1009" s="1">
        <v>1.0</v>
      </c>
      <c r="G1009" s="1"/>
      <c r="H1009" s="1"/>
    </row>
    <row r="1010">
      <c r="A1010" s="1" t="s">
        <v>47</v>
      </c>
      <c r="B1010" s="7" t="s">
        <v>68</v>
      </c>
      <c r="C1010" s="1" t="s">
        <v>1351</v>
      </c>
      <c r="D1010" s="8">
        <v>0.0</v>
      </c>
      <c r="E1010" s="1"/>
      <c r="F1010" s="1">
        <v>2.0</v>
      </c>
      <c r="G1010" s="1"/>
      <c r="H1010" s="1"/>
    </row>
    <row r="1011">
      <c r="A1011" s="1" t="s">
        <v>47</v>
      </c>
      <c r="B1011" s="7" t="s">
        <v>68</v>
      </c>
      <c r="C1011" s="1" t="s">
        <v>1352</v>
      </c>
      <c r="D1011" s="8">
        <v>0.0</v>
      </c>
      <c r="E1011" s="1"/>
      <c r="F1011" s="1">
        <v>1.1</v>
      </c>
      <c r="G1011" s="1"/>
      <c r="H1011" s="1"/>
    </row>
    <row r="1012">
      <c r="A1012" s="1" t="s">
        <v>47</v>
      </c>
      <c r="B1012" s="7" t="s">
        <v>68</v>
      </c>
      <c r="C1012" s="1" t="s">
        <v>1353</v>
      </c>
      <c r="D1012" s="8">
        <v>0.0</v>
      </c>
      <c r="E1012" s="1"/>
      <c r="F1012" s="1">
        <v>1.1</v>
      </c>
      <c r="G1012" s="1"/>
      <c r="H1012" s="1"/>
    </row>
    <row r="1013">
      <c r="A1013" s="1" t="s">
        <v>47</v>
      </c>
      <c r="B1013" s="7" t="s">
        <v>68</v>
      </c>
      <c r="C1013" s="1" t="s">
        <v>1354</v>
      </c>
      <c r="D1013" s="8">
        <v>0.0</v>
      </c>
      <c r="E1013" s="1"/>
      <c r="F1013" s="1">
        <v>1.0</v>
      </c>
      <c r="G1013" s="1"/>
      <c r="H1013" s="1"/>
    </row>
    <row r="1014">
      <c r="A1014" s="1" t="s">
        <v>47</v>
      </c>
      <c r="B1014" s="7" t="s">
        <v>68</v>
      </c>
      <c r="C1014" s="1" t="s">
        <v>1355</v>
      </c>
      <c r="D1014" s="8">
        <v>0.0</v>
      </c>
      <c r="E1014" s="1"/>
      <c r="F1014" s="1">
        <v>4.9</v>
      </c>
      <c r="G1014" s="1"/>
      <c r="H1014" s="1"/>
    </row>
    <row r="1015">
      <c r="A1015" s="1" t="s">
        <v>47</v>
      </c>
      <c r="B1015" s="7" t="s">
        <v>68</v>
      </c>
      <c r="C1015" s="1" t="s">
        <v>1356</v>
      </c>
      <c r="D1015" s="8">
        <v>0.0</v>
      </c>
      <c r="E1015" s="1"/>
      <c r="F1015" s="1">
        <v>1.0</v>
      </c>
      <c r="G1015" s="1"/>
      <c r="H1015" s="1"/>
    </row>
    <row r="1016">
      <c r="A1016" s="1" t="s">
        <v>47</v>
      </c>
      <c r="B1016" s="7" t="s">
        <v>68</v>
      </c>
      <c r="C1016" s="1" t="s">
        <v>1357</v>
      </c>
      <c r="D1016" s="8">
        <v>0.0</v>
      </c>
      <c r="E1016" s="1"/>
      <c r="F1016" s="1">
        <v>3.0</v>
      </c>
      <c r="G1016" s="1"/>
      <c r="H1016" s="1"/>
    </row>
    <row r="1017">
      <c r="A1017" s="1" t="s">
        <v>47</v>
      </c>
      <c r="B1017" s="7" t="s">
        <v>68</v>
      </c>
      <c r="C1017" s="1" t="s">
        <v>1358</v>
      </c>
      <c r="D1017" s="8">
        <v>0.0</v>
      </c>
      <c r="E1017" s="1"/>
      <c r="F1017" s="1">
        <v>6.1</v>
      </c>
      <c r="G1017" s="1"/>
      <c r="H1017" s="1"/>
    </row>
    <row r="1018">
      <c r="A1018" s="1" t="s">
        <v>47</v>
      </c>
      <c r="B1018" s="7" t="s">
        <v>68</v>
      </c>
      <c r="C1018" s="1" t="s">
        <v>1359</v>
      </c>
      <c r="D1018" s="8">
        <v>0.0</v>
      </c>
      <c r="E1018" s="1"/>
      <c r="F1018" s="1">
        <v>6.4</v>
      </c>
      <c r="G1018" s="1"/>
      <c r="H1018" s="1"/>
    </row>
    <row r="1019">
      <c r="A1019" s="1" t="s">
        <v>47</v>
      </c>
      <c r="B1019" s="7" t="s">
        <v>68</v>
      </c>
      <c r="C1019" s="1" t="s">
        <v>1360</v>
      </c>
      <c r="D1019" s="8">
        <v>0.0</v>
      </c>
      <c r="E1019" s="1"/>
      <c r="F1019" s="1">
        <v>3.5</v>
      </c>
      <c r="G1019" s="1"/>
      <c r="H1019" s="1"/>
    </row>
    <row r="1020">
      <c r="A1020" s="1" t="s">
        <v>47</v>
      </c>
      <c r="B1020" s="7" t="s">
        <v>68</v>
      </c>
      <c r="C1020" s="1" t="s">
        <v>1361</v>
      </c>
      <c r="D1020" s="8">
        <v>0.0</v>
      </c>
      <c r="E1020" s="1"/>
      <c r="F1020" s="1">
        <v>1.0</v>
      </c>
      <c r="G1020" s="1"/>
      <c r="H1020" s="1"/>
    </row>
    <row r="1021">
      <c r="A1021" s="1" t="s">
        <v>47</v>
      </c>
      <c r="B1021" s="7" t="s">
        <v>68</v>
      </c>
      <c r="C1021" s="1" t="s">
        <v>1362</v>
      </c>
      <c r="D1021" s="8">
        <v>0.0</v>
      </c>
      <c r="E1021" s="1"/>
      <c r="F1021" s="1">
        <v>1.0</v>
      </c>
      <c r="G1021" s="1"/>
      <c r="H1021" s="1"/>
    </row>
    <row r="1022">
      <c r="A1022" s="1" t="s">
        <v>47</v>
      </c>
      <c r="B1022" s="7" t="s">
        <v>68</v>
      </c>
      <c r="C1022" s="1" t="s">
        <v>1363</v>
      </c>
      <c r="D1022" s="8">
        <v>2.0</v>
      </c>
      <c r="E1022" s="1"/>
      <c r="F1022" s="1">
        <v>5.6</v>
      </c>
      <c r="G1022" s="1"/>
      <c r="H1022" s="1"/>
    </row>
    <row r="1023">
      <c r="A1023" s="1" t="s">
        <v>47</v>
      </c>
      <c r="B1023" s="7" t="s">
        <v>68</v>
      </c>
      <c r="C1023" s="1" t="s">
        <v>1364</v>
      </c>
      <c r="D1023" s="8">
        <v>0.0</v>
      </c>
      <c r="E1023" s="1"/>
      <c r="F1023" s="1">
        <v>5.3</v>
      </c>
      <c r="G1023" s="1"/>
      <c r="H1023" s="1"/>
    </row>
    <row r="1024">
      <c r="A1024" s="1" t="s">
        <v>47</v>
      </c>
      <c r="B1024" s="7" t="s">
        <v>69</v>
      </c>
      <c r="C1024" s="1" t="s">
        <v>1365</v>
      </c>
      <c r="D1024" s="8">
        <v>1.0</v>
      </c>
      <c r="E1024" s="1"/>
      <c r="F1024" s="1">
        <v>3.7</v>
      </c>
      <c r="G1024" s="1"/>
      <c r="H1024" s="1"/>
    </row>
    <row r="1025">
      <c r="A1025" s="1" t="s">
        <v>47</v>
      </c>
      <c r="B1025" s="7" t="s">
        <v>69</v>
      </c>
      <c r="C1025" s="1" t="s">
        <v>1366</v>
      </c>
      <c r="D1025" s="8">
        <v>0.0</v>
      </c>
      <c r="E1025" s="1"/>
      <c r="F1025" s="1">
        <v>3.7</v>
      </c>
      <c r="G1025" s="1"/>
      <c r="H1025" s="1"/>
    </row>
    <row r="1026">
      <c r="A1026" s="1" t="s">
        <v>47</v>
      </c>
      <c r="B1026" s="7" t="s">
        <v>69</v>
      </c>
      <c r="C1026" s="1" t="s">
        <v>1367</v>
      </c>
      <c r="D1026" s="8">
        <v>3.0</v>
      </c>
      <c r="E1026" s="1"/>
      <c r="F1026" s="1">
        <v>2.6</v>
      </c>
      <c r="G1026" s="1"/>
      <c r="H1026" s="1"/>
    </row>
    <row r="1027">
      <c r="A1027" s="1" t="s">
        <v>47</v>
      </c>
      <c r="B1027" s="7" t="s">
        <v>69</v>
      </c>
      <c r="C1027" s="1" t="s">
        <v>1368</v>
      </c>
      <c r="D1027" s="8">
        <v>1.0</v>
      </c>
      <c r="E1027" s="1"/>
      <c r="F1027" s="1">
        <v>7.9</v>
      </c>
      <c r="G1027" s="1"/>
      <c r="H1027" s="1"/>
    </row>
    <row r="1028">
      <c r="A1028" s="1" t="s">
        <v>47</v>
      </c>
      <c r="B1028" s="7" t="s">
        <v>69</v>
      </c>
      <c r="C1028" s="1" t="s">
        <v>1369</v>
      </c>
      <c r="D1028" s="8">
        <v>0.0</v>
      </c>
      <c r="E1028" s="1"/>
      <c r="F1028" s="1">
        <v>1.0</v>
      </c>
      <c r="G1028" s="1"/>
      <c r="H1028" s="1"/>
    </row>
    <row r="1029">
      <c r="A1029" s="1" t="s">
        <v>47</v>
      </c>
      <c r="B1029" s="7" t="s">
        <v>69</v>
      </c>
      <c r="C1029" s="1" t="s">
        <v>1370</v>
      </c>
      <c r="D1029" s="8">
        <v>0.0</v>
      </c>
      <c r="E1029" s="1"/>
      <c r="F1029" s="1">
        <v>3.8</v>
      </c>
      <c r="G1029" s="1"/>
      <c r="H1029" s="1"/>
    </row>
    <row r="1030">
      <c r="A1030" s="1" t="s">
        <v>47</v>
      </c>
      <c r="B1030" s="7" t="s">
        <v>69</v>
      </c>
      <c r="C1030" s="1" t="s">
        <v>1371</v>
      </c>
      <c r="D1030" s="8">
        <v>2.0</v>
      </c>
      <c r="E1030" s="1"/>
      <c r="F1030" s="1">
        <v>7.1</v>
      </c>
      <c r="G1030" s="1"/>
      <c r="H1030" s="1"/>
    </row>
    <row r="1031">
      <c r="A1031" s="1" t="s">
        <v>47</v>
      </c>
      <c r="B1031" s="7" t="s">
        <v>69</v>
      </c>
      <c r="C1031" s="1" t="s">
        <v>1372</v>
      </c>
      <c r="D1031" s="8">
        <v>0.0</v>
      </c>
      <c r="E1031" s="1"/>
      <c r="F1031" s="1">
        <v>7.3</v>
      </c>
      <c r="G1031" s="1"/>
      <c r="H1031" s="1"/>
    </row>
    <row r="1032">
      <c r="A1032" s="1" t="s">
        <v>47</v>
      </c>
      <c r="B1032" s="7" t="s">
        <v>69</v>
      </c>
      <c r="C1032" s="1" t="s">
        <v>1373</v>
      </c>
      <c r="D1032" s="8">
        <v>0.0</v>
      </c>
      <c r="E1032" s="1"/>
      <c r="F1032" s="1">
        <v>7.7</v>
      </c>
      <c r="G1032" s="1"/>
      <c r="H1032" s="1"/>
    </row>
    <row r="1033">
      <c r="A1033" s="1" t="s">
        <v>47</v>
      </c>
      <c r="B1033" s="7" t="s">
        <v>69</v>
      </c>
      <c r="C1033" s="1" t="s">
        <v>1374</v>
      </c>
      <c r="D1033" s="8">
        <v>3.0</v>
      </c>
      <c r="E1033" s="1"/>
      <c r="F1033" s="1">
        <v>1.9</v>
      </c>
      <c r="G1033" s="1"/>
      <c r="H1033" s="1"/>
    </row>
    <row r="1034">
      <c r="A1034" s="1" t="s">
        <v>47</v>
      </c>
      <c r="B1034" s="7" t="s">
        <v>69</v>
      </c>
      <c r="C1034" s="1" t="s">
        <v>1375</v>
      </c>
      <c r="D1034" s="8">
        <v>0.0</v>
      </c>
      <c r="E1034" s="1"/>
      <c r="F1034" s="1">
        <v>1.0</v>
      </c>
      <c r="G1034" s="1"/>
      <c r="H1034" s="1"/>
    </row>
    <row r="1035">
      <c r="A1035" s="1" t="s">
        <v>47</v>
      </c>
      <c r="B1035" s="7" t="s">
        <v>69</v>
      </c>
      <c r="C1035" s="1" t="s">
        <v>1376</v>
      </c>
      <c r="D1035" s="8">
        <v>0.0</v>
      </c>
      <c r="E1035" s="1"/>
      <c r="F1035" s="1">
        <v>6.7</v>
      </c>
      <c r="G1035" s="1"/>
      <c r="H1035" s="1"/>
    </row>
    <row r="1036">
      <c r="A1036" s="1" t="s">
        <v>47</v>
      </c>
      <c r="B1036" s="7" t="s">
        <v>69</v>
      </c>
      <c r="C1036" s="1" t="s">
        <v>1377</v>
      </c>
      <c r="D1036" s="8">
        <v>0.0</v>
      </c>
      <c r="E1036" s="1"/>
      <c r="F1036" s="1">
        <v>3.0</v>
      </c>
      <c r="G1036" s="1"/>
      <c r="H1036" s="1"/>
    </row>
    <row r="1037">
      <c r="A1037" s="1" t="s">
        <v>47</v>
      </c>
      <c r="B1037" s="7" t="s">
        <v>69</v>
      </c>
      <c r="C1037" s="1" t="s">
        <v>1378</v>
      </c>
      <c r="D1037" s="8">
        <v>0.0</v>
      </c>
      <c r="E1037" s="1"/>
      <c r="F1037" s="1">
        <v>1.0</v>
      </c>
      <c r="G1037" s="1"/>
      <c r="H1037" s="1"/>
    </row>
    <row r="1038">
      <c r="A1038" s="1" t="s">
        <v>47</v>
      </c>
      <c r="B1038" s="7" t="s">
        <v>69</v>
      </c>
      <c r="C1038" s="1" t="s">
        <v>1379</v>
      </c>
      <c r="D1038" s="8">
        <v>0.0</v>
      </c>
      <c r="E1038" s="1"/>
      <c r="F1038" s="1">
        <v>5.8</v>
      </c>
      <c r="G1038" s="1"/>
      <c r="H1038" s="1"/>
    </row>
    <row r="1039">
      <c r="A1039" s="1" t="s">
        <v>47</v>
      </c>
      <c r="B1039" s="7" t="s">
        <v>69</v>
      </c>
      <c r="C1039" s="1" t="s">
        <v>1380</v>
      </c>
      <c r="D1039" s="8">
        <v>1.0</v>
      </c>
      <c r="E1039" s="1"/>
      <c r="F1039" s="1">
        <v>7.3</v>
      </c>
      <c r="G1039" s="1"/>
      <c r="H1039" s="1"/>
    </row>
    <row r="1040">
      <c r="A1040" s="1" t="s">
        <v>47</v>
      </c>
      <c r="B1040" s="7" t="s">
        <v>69</v>
      </c>
      <c r="C1040" s="1" t="s">
        <v>1381</v>
      </c>
      <c r="D1040" s="8">
        <v>0.0</v>
      </c>
      <c r="E1040" s="1"/>
      <c r="F1040" s="1">
        <v>2.1</v>
      </c>
      <c r="G1040" s="1"/>
      <c r="H1040" s="1"/>
    </row>
    <row r="1041">
      <c r="A1041" s="1" t="s">
        <v>47</v>
      </c>
      <c r="B1041" s="7" t="s">
        <v>69</v>
      </c>
      <c r="C1041" s="1" t="s">
        <v>1382</v>
      </c>
      <c r="D1041" s="8">
        <v>6.0</v>
      </c>
      <c r="E1041" s="1"/>
      <c r="F1041" s="1">
        <v>2.4</v>
      </c>
      <c r="G1041" s="1"/>
      <c r="H1041" s="1"/>
    </row>
    <row r="1042">
      <c r="A1042" s="1" t="s">
        <v>47</v>
      </c>
      <c r="B1042" s="7" t="s">
        <v>69</v>
      </c>
      <c r="C1042" s="1" t="s">
        <v>1383</v>
      </c>
      <c r="D1042" s="8">
        <v>0.0</v>
      </c>
      <c r="E1042" s="1"/>
      <c r="F1042" s="1">
        <v>3.5</v>
      </c>
      <c r="G1042" s="1"/>
      <c r="H1042" s="1"/>
    </row>
    <row r="1043">
      <c r="A1043" s="1" t="s">
        <v>47</v>
      </c>
      <c r="B1043" s="7" t="s">
        <v>69</v>
      </c>
      <c r="C1043" s="1" t="s">
        <v>1384</v>
      </c>
      <c r="D1043" s="8">
        <v>0.0</v>
      </c>
      <c r="E1043" s="1"/>
      <c r="F1043" s="1">
        <v>2.1</v>
      </c>
      <c r="G1043" s="1"/>
      <c r="H1043" s="1"/>
    </row>
    <row r="1044">
      <c r="A1044" s="1" t="s">
        <v>47</v>
      </c>
      <c r="B1044" s="7" t="s">
        <v>69</v>
      </c>
      <c r="C1044" s="1" t="s">
        <v>1385</v>
      </c>
      <c r="D1044" s="8">
        <v>0.0</v>
      </c>
      <c r="E1044" s="1"/>
      <c r="F1044" s="1">
        <v>9.2</v>
      </c>
      <c r="G1044" s="1"/>
      <c r="H1044" s="1"/>
    </row>
    <row r="1045">
      <c r="A1045" s="1" t="s">
        <v>47</v>
      </c>
      <c r="B1045" s="7" t="s">
        <v>69</v>
      </c>
      <c r="C1045" s="1" t="s">
        <v>1386</v>
      </c>
      <c r="D1045" s="8">
        <v>0.0</v>
      </c>
      <c r="E1045" s="1"/>
      <c r="F1045" s="1">
        <v>10.2</v>
      </c>
      <c r="G1045" s="1"/>
      <c r="H1045" s="1"/>
    </row>
    <row r="1046">
      <c r="A1046" s="1" t="s">
        <v>47</v>
      </c>
      <c r="B1046" s="7" t="s">
        <v>69</v>
      </c>
      <c r="C1046" s="1" t="s">
        <v>1387</v>
      </c>
      <c r="D1046" s="8">
        <v>0.0</v>
      </c>
      <c r="E1046" s="1"/>
      <c r="F1046" s="1">
        <v>9.7</v>
      </c>
      <c r="G1046" s="1"/>
      <c r="H1046" s="1"/>
    </row>
    <row r="1047">
      <c r="A1047" s="1" t="s">
        <v>47</v>
      </c>
      <c r="B1047" s="7" t="s">
        <v>69</v>
      </c>
      <c r="C1047" s="1" t="s">
        <v>1388</v>
      </c>
      <c r="D1047" s="8">
        <v>1.0</v>
      </c>
      <c r="E1047" s="1"/>
      <c r="F1047" s="1">
        <v>6.3</v>
      </c>
      <c r="G1047" s="1"/>
      <c r="H1047" s="1"/>
    </row>
    <row r="1048">
      <c r="A1048" s="1" t="s">
        <v>47</v>
      </c>
      <c r="B1048" s="7" t="s">
        <v>69</v>
      </c>
      <c r="C1048" s="1" t="s">
        <v>1389</v>
      </c>
      <c r="D1048" s="8">
        <v>0.0</v>
      </c>
      <c r="E1048" s="1"/>
      <c r="F1048" s="1">
        <v>2.9</v>
      </c>
      <c r="G1048" s="1"/>
      <c r="H1048" s="1"/>
    </row>
    <row r="1049">
      <c r="A1049" s="1" t="s">
        <v>47</v>
      </c>
      <c r="B1049" s="7" t="s">
        <v>69</v>
      </c>
      <c r="C1049" s="1" t="s">
        <v>1390</v>
      </c>
      <c r="D1049" s="8">
        <v>0.0</v>
      </c>
      <c r="E1049" s="1"/>
      <c r="F1049" s="1">
        <v>3.9</v>
      </c>
      <c r="G1049" s="1"/>
      <c r="H1049" s="1"/>
    </row>
    <row r="1050">
      <c r="A1050" s="1" t="s">
        <v>47</v>
      </c>
      <c r="B1050" s="7" t="s">
        <v>69</v>
      </c>
      <c r="C1050" s="1" t="s">
        <v>1391</v>
      </c>
      <c r="D1050" s="8">
        <v>1.0</v>
      </c>
      <c r="E1050" s="1"/>
      <c r="F1050" s="1">
        <v>3.1</v>
      </c>
      <c r="G1050" s="1"/>
      <c r="H1050" s="1"/>
    </row>
    <row r="1051">
      <c r="A1051" s="1" t="s">
        <v>47</v>
      </c>
      <c r="B1051" s="7" t="s">
        <v>69</v>
      </c>
      <c r="C1051" s="1" t="s">
        <v>1392</v>
      </c>
      <c r="D1051" s="8">
        <v>1.0</v>
      </c>
      <c r="E1051" s="1"/>
      <c r="F1051" s="1">
        <v>8.2</v>
      </c>
      <c r="G1051" s="1"/>
      <c r="H1051" s="1"/>
    </row>
    <row r="1052">
      <c r="A1052" s="1" t="s">
        <v>47</v>
      </c>
      <c r="B1052" s="7" t="s">
        <v>69</v>
      </c>
      <c r="C1052" s="1" t="s">
        <v>1393</v>
      </c>
      <c r="D1052" s="8">
        <v>0.0</v>
      </c>
      <c r="E1052" s="1"/>
      <c r="F1052" s="1">
        <v>4.7</v>
      </c>
      <c r="G1052" s="1"/>
      <c r="H1052" s="1"/>
    </row>
    <row r="1053">
      <c r="A1053" s="1" t="s">
        <v>47</v>
      </c>
      <c r="B1053" s="7" t="s">
        <v>69</v>
      </c>
      <c r="C1053" s="1" t="s">
        <v>1394</v>
      </c>
      <c r="D1053" s="8">
        <v>0.0</v>
      </c>
      <c r="E1053" s="1"/>
      <c r="F1053" s="1">
        <v>1.3</v>
      </c>
      <c r="G1053" s="1"/>
      <c r="H1053" s="1"/>
    </row>
    <row r="1054">
      <c r="A1054" s="1" t="s">
        <v>47</v>
      </c>
      <c r="B1054" s="7" t="s">
        <v>69</v>
      </c>
      <c r="C1054" s="1" t="s">
        <v>1395</v>
      </c>
      <c r="D1054" s="8">
        <v>0.0</v>
      </c>
      <c r="E1054" s="1"/>
      <c r="F1054" s="1">
        <v>4.4</v>
      </c>
      <c r="G1054" s="1"/>
      <c r="H1054" s="1"/>
    </row>
    <row r="1055">
      <c r="A1055" s="1" t="s">
        <v>47</v>
      </c>
      <c r="B1055" s="7" t="s">
        <v>69</v>
      </c>
      <c r="C1055" s="1" t="s">
        <v>1396</v>
      </c>
      <c r="D1055" s="8">
        <v>0.0</v>
      </c>
      <c r="E1055" s="1"/>
      <c r="F1055" s="1">
        <v>3.3</v>
      </c>
      <c r="G1055" s="1"/>
      <c r="H1055" s="1"/>
    </row>
    <row r="1056">
      <c r="A1056" s="1" t="s">
        <v>47</v>
      </c>
      <c r="B1056" s="7" t="s">
        <v>69</v>
      </c>
      <c r="C1056" s="1" t="s">
        <v>1397</v>
      </c>
      <c r="D1056" s="8">
        <v>0.0</v>
      </c>
      <c r="E1056" s="1"/>
      <c r="F1056" s="1">
        <v>2.4</v>
      </c>
      <c r="G1056" s="1"/>
      <c r="H1056" s="1"/>
    </row>
    <row r="1057">
      <c r="A1057" s="1" t="s">
        <v>47</v>
      </c>
      <c r="B1057" s="7" t="s">
        <v>69</v>
      </c>
      <c r="C1057" s="1" t="s">
        <v>1398</v>
      </c>
      <c r="D1057" s="8">
        <v>1.0</v>
      </c>
      <c r="E1057" s="1"/>
      <c r="F1057" s="1">
        <v>5.0</v>
      </c>
      <c r="G1057" s="1"/>
      <c r="H1057" s="1"/>
    </row>
    <row r="1058">
      <c r="A1058" s="1" t="s">
        <v>47</v>
      </c>
      <c r="B1058" s="7" t="s">
        <v>69</v>
      </c>
      <c r="C1058" s="1" t="s">
        <v>1399</v>
      </c>
      <c r="D1058" s="8">
        <v>0.0</v>
      </c>
      <c r="E1058" s="1"/>
      <c r="F1058" s="1">
        <v>9.1</v>
      </c>
      <c r="G1058" s="1"/>
      <c r="H1058" s="1"/>
    </row>
    <row r="1059">
      <c r="A1059" s="1" t="s">
        <v>47</v>
      </c>
      <c r="B1059" s="7" t="s">
        <v>69</v>
      </c>
      <c r="C1059" s="1" t="s">
        <v>1400</v>
      </c>
      <c r="D1059" s="8">
        <v>0.0</v>
      </c>
      <c r="E1059" s="1"/>
      <c r="F1059" s="1">
        <v>7.3</v>
      </c>
      <c r="G1059" s="1"/>
      <c r="H1059" s="1"/>
    </row>
    <row r="1060">
      <c r="A1060" s="1" t="s">
        <v>47</v>
      </c>
      <c r="B1060" s="7" t="s">
        <v>69</v>
      </c>
      <c r="C1060" s="1" t="s">
        <v>1401</v>
      </c>
      <c r="D1060" s="8">
        <v>0.0</v>
      </c>
      <c r="E1060" s="1"/>
      <c r="F1060" s="1">
        <v>6.4</v>
      </c>
      <c r="G1060" s="1"/>
      <c r="H1060" s="1"/>
    </row>
    <row r="1061">
      <c r="A1061" s="1" t="s">
        <v>47</v>
      </c>
      <c r="B1061" s="7" t="s">
        <v>69</v>
      </c>
      <c r="C1061" s="1" t="s">
        <v>1402</v>
      </c>
      <c r="D1061" s="8">
        <v>0.0</v>
      </c>
      <c r="E1061" s="1"/>
      <c r="F1061" s="1">
        <v>6.3</v>
      </c>
      <c r="G1061" s="1"/>
      <c r="H1061" s="1"/>
    </row>
    <row r="1062">
      <c r="A1062" s="1" t="s">
        <v>47</v>
      </c>
      <c r="B1062" s="7" t="s">
        <v>69</v>
      </c>
      <c r="C1062" s="1" t="s">
        <v>1403</v>
      </c>
      <c r="D1062" s="8">
        <v>0.0</v>
      </c>
      <c r="E1062" s="1"/>
      <c r="F1062" s="1">
        <v>3.0</v>
      </c>
      <c r="G1062" s="1"/>
      <c r="H1062" s="1"/>
    </row>
    <row r="1063">
      <c r="A1063" s="1" t="s">
        <v>47</v>
      </c>
      <c r="B1063" s="7" t="s">
        <v>69</v>
      </c>
      <c r="C1063" s="1" t="s">
        <v>1404</v>
      </c>
      <c r="D1063" s="8">
        <v>0.0</v>
      </c>
      <c r="E1063" s="1"/>
      <c r="F1063" s="1">
        <v>7.4</v>
      </c>
      <c r="G1063" s="1"/>
      <c r="H1063" s="1"/>
    </row>
    <row r="1064">
      <c r="A1064" s="1" t="s">
        <v>47</v>
      </c>
      <c r="B1064" s="7" t="s">
        <v>69</v>
      </c>
      <c r="C1064" s="1" t="s">
        <v>1405</v>
      </c>
      <c r="D1064" s="8">
        <v>0.0</v>
      </c>
      <c r="E1064" s="1"/>
      <c r="F1064" s="1">
        <v>6.5</v>
      </c>
      <c r="G1064" s="1"/>
      <c r="H1064" s="1"/>
    </row>
    <row r="1065">
      <c r="A1065" s="1" t="s">
        <v>47</v>
      </c>
      <c r="B1065" s="7" t="s">
        <v>69</v>
      </c>
      <c r="C1065" s="1" t="s">
        <v>1406</v>
      </c>
      <c r="D1065" s="8">
        <v>0.0</v>
      </c>
      <c r="E1065" s="1"/>
      <c r="F1065" s="1">
        <v>1.0</v>
      </c>
      <c r="G1065" s="1"/>
      <c r="H1065" s="1"/>
    </row>
    <row r="1066">
      <c r="A1066" s="1" t="s">
        <v>47</v>
      </c>
      <c r="B1066" s="7" t="s">
        <v>69</v>
      </c>
      <c r="C1066" s="1" t="s">
        <v>1407</v>
      </c>
      <c r="D1066" s="8">
        <v>1.0</v>
      </c>
      <c r="E1066" s="1"/>
      <c r="F1066" s="1">
        <v>10.4</v>
      </c>
      <c r="G1066" s="1"/>
      <c r="H1066" s="1"/>
    </row>
    <row r="1067">
      <c r="A1067" s="1" t="s">
        <v>47</v>
      </c>
      <c r="B1067" s="7" t="s">
        <v>69</v>
      </c>
      <c r="C1067" s="1" t="s">
        <v>1408</v>
      </c>
      <c r="D1067" s="8">
        <v>0.0</v>
      </c>
      <c r="E1067" s="1"/>
      <c r="F1067" s="1">
        <v>7.2</v>
      </c>
      <c r="G1067" s="1"/>
      <c r="H1067" s="1"/>
    </row>
    <row r="1068">
      <c r="A1068" s="1" t="s">
        <v>47</v>
      </c>
      <c r="B1068" s="7" t="s">
        <v>69</v>
      </c>
      <c r="C1068" s="1" t="s">
        <v>1409</v>
      </c>
      <c r="D1068" s="8">
        <v>0.0</v>
      </c>
      <c r="E1068" s="1"/>
      <c r="F1068" s="1">
        <v>10.4</v>
      </c>
      <c r="G1068" s="1"/>
      <c r="H1068" s="1"/>
    </row>
    <row r="1069">
      <c r="A1069" s="1" t="s">
        <v>47</v>
      </c>
      <c r="B1069" s="7" t="s">
        <v>69</v>
      </c>
      <c r="C1069" s="1" t="s">
        <v>1410</v>
      </c>
      <c r="D1069" s="8">
        <v>0.0</v>
      </c>
      <c r="E1069" s="1"/>
      <c r="F1069" s="1">
        <v>2.1</v>
      </c>
      <c r="G1069" s="1"/>
      <c r="H1069" s="1"/>
    </row>
    <row r="1070">
      <c r="A1070" s="1" t="s">
        <v>47</v>
      </c>
      <c r="B1070" s="7" t="s">
        <v>69</v>
      </c>
      <c r="C1070" s="1" t="s">
        <v>1411</v>
      </c>
      <c r="D1070" s="8">
        <v>0.0</v>
      </c>
      <c r="E1070" s="1"/>
      <c r="F1070" s="1">
        <v>1.1</v>
      </c>
      <c r="G1070" s="1"/>
      <c r="H1070" s="1"/>
    </row>
    <row r="1071">
      <c r="A1071" s="1" t="s">
        <v>47</v>
      </c>
      <c r="B1071" s="7" t="s">
        <v>69</v>
      </c>
      <c r="C1071" s="1" t="s">
        <v>1412</v>
      </c>
      <c r="D1071" s="8">
        <v>0.0</v>
      </c>
      <c r="E1071" s="1"/>
      <c r="F1071" s="1">
        <v>1.6</v>
      </c>
      <c r="G1071" s="1"/>
      <c r="H1071" s="1"/>
    </row>
    <row r="1072">
      <c r="A1072" s="1" t="s">
        <v>47</v>
      </c>
      <c r="B1072" s="7" t="s">
        <v>69</v>
      </c>
      <c r="C1072" s="1" t="s">
        <v>1413</v>
      </c>
      <c r="D1072" s="8">
        <v>0.0</v>
      </c>
      <c r="E1072" s="1"/>
      <c r="F1072" s="1">
        <v>2.9</v>
      </c>
      <c r="G1072" s="1"/>
      <c r="H1072" s="1"/>
    </row>
    <row r="1073">
      <c r="A1073" s="1" t="s">
        <v>47</v>
      </c>
      <c r="B1073" s="7" t="s">
        <v>69</v>
      </c>
      <c r="C1073" s="1" t="s">
        <v>1414</v>
      </c>
      <c r="D1073" s="8">
        <v>0.0</v>
      </c>
      <c r="E1073" s="1"/>
      <c r="F1073" s="1">
        <v>5.7</v>
      </c>
      <c r="G1073" s="1"/>
      <c r="H1073" s="1"/>
    </row>
    <row r="1074">
      <c r="A1074" s="1" t="s">
        <v>47</v>
      </c>
      <c r="B1074" s="7" t="s">
        <v>70</v>
      </c>
      <c r="C1074" s="1" t="s">
        <v>1415</v>
      </c>
      <c r="D1074" s="8">
        <v>0.0</v>
      </c>
      <c r="E1074" s="1"/>
      <c r="F1074" s="1">
        <v>1.1</v>
      </c>
      <c r="G1074" s="1"/>
      <c r="H1074" s="1"/>
    </row>
    <row r="1075">
      <c r="A1075" s="1" t="s">
        <v>47</v>
      </c>
      <c r="B1075" s="7" t="s">
        <v>70</v>
      </c>
      <c r="C1075" s="1" t="s">
        <v>1416</v>
      </c>
      <c r="D1075" s="8">
        <v>0.0</v>
      </c>
      <c r="E1075" s="1"/>
      <c r="F1075" s="1">
        <v>1.2</v>
      </c>
      <c r="G1075" s="1"/>
      <c r="H1075" s="1"/>
    </row>
    <row r="1076">
      <c r="A1076" s="1" t="s">
        <v>47</v>
      </c>
      <c r="B1076" s="7" t="s">
        <v>70</v>
      </c>
      <c r="C1076" s="1" t="s">
        <v>1417</v>
      </c>
      <c r="D1076" s="8">
        <v>0.0</v>
      </c>
      <c r="E1076" s="1"/>
      <c r="F1076" s="1">
        <v>7.5</v>
      </c>
      <c r="G1076" s="1"/>
      <c r="H1076" s="1"/>
    </row>
    <row r="1077">
      <c r="A1077" s="1" t="s">
        <v>47</v>
      </c>
      <c r="B1077" s="7" t="s">
        <v>70</v>
      </c>
      <c r="C1077" s="1" t="s">
        <v>1418</v>
      </c>
      <c r="D1077" s="8">
        <v>0.0</v>
      </c>
      <c r="E1077" s="1"/>
      <c r="F1077" s="1">
        <v>1.0</v>
      </c>
      <c r="G1077" s="1"/>
      <c r="H1077" s="1"/>
    </row>
    <row r="1078">
      <c r="A1078" s="1" t="s">
        <v>47</v>
      </c>
      <c r="B1078" s="7" t="s">
        <v>70</v>
      </c>
      <c r="C1078" s="1" t="s">
        <v>1419</v>
      </c>
      <c r="D1078" s="8">
        <v>0.0</v>
      </c>
      <c r="E1078" s="1"/>
      <c r="F1078" s="1">
        <v>7.5</v>
      </c>
      <c r="G1078" s="1"/>
      <c r="H1078" s="1"/>
    </row>
    <row r="1079">
      <c r="A1079" s="1" t="s">
        <v>47</v>
      </c>
      <c r="B1079" s="7" t="s">
        <v>70</v>
      </c>
      <c r="C1079" s="1" t="s">
        <v>1420</v>
      </c>
      <c r="D1079" s="8">
        <v>0.0</v>
      </c>
      <c r="E1079" s="1"/>
      <c r="F1079" s="1">
        <v>6.2</v>
      </c>
      <c r="G1079" s="1"/>
      <c r="H1079" s="1"/>
    </row>
    <row r="1080">
      <c r="A1080" s="1" t="s">
        <v>47</v>
      </c>
      <c r="B1080" s="7" t="s">
        <v>70</v>
      </c>
      <c r="C1080" s="1" t="s">
        <v>1421</v>
      </c>
      <c r="D1080" s="8">
        <v>0.0</v>
      </c>
      <c r="E1080" s="1"/>
      <c r="F1080" s="1">
        <v>7.5</v>
      </c>
      <c r="G1080" s="1"/>
      <c r="H1080" s="1"/>
    </row>
    <row r="1081">
      <c r="A1081" s="1" t="s">
        <v>47</v>
      </c>
      <c r="B1081" s="7" t="s">
        <v>70</v>
      </c>
      <c r="C1081" s="1" t="s">
        <v>1422</v>
      </c>
      <c r="D1081" s="8">
        <v>0.0</v>
      </c>
      <c r="E1081" s="1"/>
      <c r="F1081" s="1">
        <v>1.1</v>
      </c>
      <c r="G1081" s="1"/>
      <c r="H1081" s="1"/>
    </row>
    <row r="1082">
      <c r="A1082" s="1" t="s">
        <v>47</v>
      </c>
      <c r="B1082" s="7" t="s">
        <v>70</v>
      </c>
      <c r="C1082" s="1" t="s">
        <v>1423</v>
      </c>
      <c r="D1082" s="8">
        <v>0.0</v>
      </c>
      <c r="E1082" s="1"/>
      <c r="F1082" s="1">
        <v>1.0</v>
      </c>
      <c r="G1082" s="1"/>
      <c r="H1082" s="1"/>
    </row>
    <row r="1083">
      <c r="A1083" s="1" t="s">
        <v>47</v>
      </c>
      <c r="B1083" s="7" t="s">
        <v>70</v>
      </c>
      <c r="C1083" s="1" t="s">
        <v>1424</v>
      </c>
      <c r="D1083" s="8">
        <v>0.0</v>
      </c>
      <c r="E1083" s="1"/>
      <c r="F1083" s="1">
        <v>1.1</v>
      </c>
      <c r="G1083" s="1"/>
      <c r="H1083" s="1"/>
    </row>
    <row r="1084">
      <c r="A1084" s="1" t="s">
        <v>47</v>
      </c>
      <c r="B1084" s="7" t="s">
        <v>70</v>
      </c>
      <c r="C1084" s="1" t="s">
        <v>1425</v>
      </c>
      <c r="D1084" s="8">
        <v>0.0</v>
      </c>
      <c r="E1084" s="1"/>
      <c r="F1084" s="1">
        <v>7.0</v>
      </c>
      <c r="G1084" s="1"/>
      <c r="H1084" s="1"/>
    </row>
    <row r="1085">
      <c r="A1085" s="1" t="s">
        <v>47</v>
      </c>
      <c r="B1085" s="7" t="s">
        <v>70</v>
      </c>
      <c r="C1085" s="1" t="s">
        <v>1426</v>
      </c>
      <c r="D1085" s="8">
        <v>0.0</v>
      </c>
      <c r="E1085" s="1"/>
      <c r="F1085" s="1">
        <v>4.0</v>
      </c>
      <c r="G1085" s="1"/>
      <c r="H1085" s="1"/>
    </row>
    <row r="1086">
      <c r="A1086" s="1" t="s">
        <v>47</v>
      </c>
      <c r="B1086" s="7" t="s">
        <v>70</v>
      </c>
      <c r="C1086" s="1" t="s">
        <v>1427</v>
      </c>
      <c r="D1086" s="8">
        <v>0.0</v>
      </c>
      <c r="E1086" s="1"/>
      <c r="F1086" s="1">
        <v>11.8</v>
      </c>
      <c r="G1086" s="1"/>
      <c r="H1086" s="1"/>
    </row>
    <row r="1087">
      <c r="A1087" s="1" t="s">
        <v>47</v>
      </c>
      <c r="B1087" s="7" t="s">
        <v>70</v>
      </c>
      <c r="C1087" s="1" t="s">
        <v>1428</v>
      </c>
      <c r="D1087" s="8">
        <v>0.0</v>
      </c>
      <c r="E1087" s="1"/>
      <c r="F1087" s="1">
        <v>2.1</v>
      </c>
      <c r="G1087" s="1"/>
      <c r="H1087" s="1"/>
    </row>
    <row r="1088">
      <c r="A1088" s="1" t="s">
        <v>47</v>
      </c>
      <c r="B1088" s="7" t="s">
        <v>70</v>
      </c>
      <c r="C1088" s="1" t="s">
        <v>1429</v>
      </c>
      <c r="D1088" s="8">
        <v>0.0</v>
      </c>
      <c r="E1088" s="1"/>
      <c r="F1088" s="1">
        <v>11.4</v>
      </c>
      <c r="G1088" s="1"/>
      <c r="H1088" s="1"/>
    </row>
    <row r="1089">
      <c r="A1089" s="1" t="s">
        <v>47</v>
      </c>
      <c r="B1089" s="7" t="s">
        <v>70</v>
      </c>
      <c r="C1089" s="1" t="s">
        <v>1430</v>
      </c>
      <c r="D1089" s="8">
        <v>1.0</v>
      </c>
      <c r="E1089" s="1"/>
      <c r="F1089" s="1">
        <v>6.2</v>
      </c>
      <c r="G1089" s="1"/>
      <c r="H1089" s="1"/>
    </row>
    <row r="1090">
      <c r="A1090" s="1" t="s">
        <v>47</v>
      </c>
      <c r="B1090" s="7" t="s">
        <v>70</v>
      </c>
      <c r="C1090" s="1" t="s">
        <v>1431</v>
      </c>
      <c r="D1090" s="8">
        <v>0.0</v>
      </c>
      <c r="E1090" s="1"/>
      <c r="F1090" s="1">
        <v>7.7</v>
      </c>
      <c r="G1090" s="1"/>
      <c r="H1090" s="1"/>
    </row>
    <row r="1091">
      <c r="A1091" s="1" t="s">
        <v>47</v>
      </c>
      <c r="B1091" s="7" t="s">
        <v>70</v>
      </c>
      <c r="C1091" s="1" t="s">
        <v>1432</v>
      </c>
      <c r="D1091" s="8">
        <v>0.0</v>
      </c>
      <c r="E1091" s="1"/>
      <c r="F1091" s="1">
        <v>1.0</v>
      </c>
      <c r="G1091" s="1"/>
      <c r="H1091" s="1"/>
    </row>
    <row r="1092">
      <c r="A1092" s="1" t="s">
        <v>47</v>
      </c>
      <c r="B1092" s="7" t="s">
        <v>70</v>
      </c>
      <c r="C1092" s="1" t="s">
        <v>1433</v>
      </c>
      <c r="D1092" s="8">
        <v>0.0</v>
      </c>
      <c r="E1092" s="1"/>
      <c r="F1092" s="1">
        <v>11.8</v>
      </c>
      <c r="G1092" s="1"/>
      <c r="H1092" s="1"/>
    </row>
    <row r="1093">
      <c r="A1093" s="1" t="s">
        <v>47</v>
      </c>
      <c r="B1093" s="7" t="s">
        <v>70</v>
      </c>
      <c r="C1093" s="1" t="s">
        <v>1434</v>
      </c>
      <c r="D1093" s="8">
        <v>0.0</v>
      </c>
      <c r="E1093" s="1"/>
      <c r="F1093" s="1">
        <v>10.5</v>
      </c>
      <c r="G1093" s="1"/>
      <c r="H1093" s="1"/>
    </row>
    <row r="1094">
      <c r="A1094" s="1" t="s">
        <v>47</v>
      </c>
      <c r="B1094" s="7" t="s">
        <v>70</v>
      </c>
      <c r="C1094" s="1" t="s">
        <v>1435</v>
      </c>
      <c r="D1094" s="8">
        <v>0.0</v>
      </c>
      <c r="E1094" s="1"/>
      <c r="F1094" s="1">
        <v>11.3</v>
      </c>
      <c r="G1094" s="1"/>
      <c r="H1094" s="1"/>
    </row>
    <row r="1095">
      <c r="A1095" s="1" t="s">
        <v>47</v>
      </c>
      <c r="B1095" s="7" t="s">
        <v>70</v>
      </c>
      <c r="C1095" s="1" t="s">
        <v>1436</v>
      </c>
      <c r="D1095" s="8">
        <v>0.0</v>
      </c>
      <c r="E1095" s="1"/>
      <c r="F1095" s="1">
        <v>1.0</v>
      </c>
      <c r="G1095" s="1"/>
      <c r="H1095" s="1"/>
    </row>
    <row r="1096">
      <c r="A1096" s="1" t="s">
        <v>47</v>
      </c>
      <c r="B1096" s="7" t="s">
        <v>70</v>
      </c>
      <c r="C1096" s="1" t="s">
        <v>1437</v>
      </c>
      <c r="D1096" s="8">
        <v>0.0</v>
      </c>
      <c r="E1096" s="1"/>
      <c r="F1096" s="1">
        <v>1.0</v>
      </c>
      <c r="G1096" s="1"/>
      <c r="H1096" s="1"/>
    </row>
    <row r="1097">
      <c r="A1097" s="1" t="s">
        <v>47</v>
      </c>
      <c r="B1097" s="7" t="s">
        <v>70</v>
      </c>
      <c r="C1097" s="1" t="s">
        <v>1438</v>
      </c>
      <c r="D1097" s="8">
        <v>0.0</v>
      </c>
      <c r="E1097" s="1"/>
      <c r="F1097" s="1">
        <v>1.0</v>
      </c>
      <c r="G1097" s="1"/>
      <c r="H1097" s="1"/>
    </row>
    <row r="1098">
      <c r="A1098" s="1" t="s">
        <v>47</v>
      </c>
      <c r="B1098" s="7" t="s">
        <v>70</v>
      </c>
      <c r="C1098" s="1" t="s">
        <v>1439</v>
      </c>
      <c r="D1098" s="8">
        <v>0.0</v>
      </c>
      <c r="E1098" s="1"/>
      <c r="F1098" s="1">
        <v>1.9</v>
      </c>
      <c r="G1098" s="1"/>
      <c r="H1098" s="1"/>
    </row>
    <row r="1099">
      <c r="A1099" s="1" t="s">
        <v>47</v>
      </c>
      <c r="B1099" s="7" t="s">
        <v>70</v>
      </c>
      <c r="C1099" s="1" t="s">
        <v>1440</v>
      </c>
      <c r="D1099" s="8">
        <v>0.0</v>
      </c>
      <c r="E1099" s="1"/>
      <c r="F1099" s="1">
        <v>1.4</v>
      </c>
      <c r="G1099" s="1"/>
      <c r="H1099" s="1"/>
    </row>
    <row r="1100">
      <c r="A1100" s="1" t="s">
        <v>47</v>
      </c>
      <c r="B1100" s="7" t="s">
        <v>70</v>
      </c>
      <c r="C1100" s="1" t="s">
        <v>1441</v>
      </c>
      <c r="D1100" s="8">
        <v>0.0</v>
      </c>
      <c r="E1100" s="1"/>
      <c r="F1100" s="1">
        <v>1.0</v>
      </c>
      <c r="G1100" s="1"/>
      <c r="H1100" s="1"/>
    </row>
    <row r="1101">
      <c r="A1101" s="1" t="s">
        <v>47</v>
      </c>
      <c r="B1101" s="7" t="s">
        <v>70</v>
      </c>
      <c r="C1101" s="1" t="s">
        <v>1442</v>
      </c>
      <c r="D1101" s="8">
        <v>0.0</v>
      </c>
      <c r="E1101" s="1"/>
      <c r="F1101" s="1">
        <v>11.4</v>
      </c>
      <c r="G1101" s="1"/>
      <c r="H1101" s="1"/>
    </row>
    <row r="1102">
      <c r="A1102" s="1" t="s">
        <v>47</v>
      </c>
      <c r="B1102" s="7" t="s">
        <v>70</v>
      </c>
      <c r="C1102" s="1" t="s">
        <v>1443</v>
      </c>
      <c r="D1102" s="8">
        <v>0.0</v>
      </c>
      <c r="E1102" s="1"/>
      <c r="F1102" s="1">
        <v>1.0</v>
      </c>
      <c r="G1102" s="1"/>
      <c r="H1102" s="1"/>
    </row>
    <row r="1103">
      <c r="A1103" s="1" t="s">
        <v>47</v>
      </c>
      <c r="B1103" s="7" t="s">
        <v>70</v>
      </c>
      <c r="C1103" s="1" t="s">
        <v>1444</v>
      </c>
      <c r="D1103" s="8">
        <v>0.0</v>
      </c>
      <c r="E1103" s="1"/>
      <c r="F1103" s="1">
        <v>8.8</v>
      </c>
      <c r="G1103" s="1"/>
      <c r="H1103" s="1"/>
    </row>
    <row r="1104">
      <c r="A1104" s="1" t="s">
        <v>47</v>
      </c>
      <c r="B1104" s="7" t="s">
        <v>70</v>
      </c>
      <c r="C1104" s="1" t="s">
        <v>1445</v>
      </c>
      <c r="D1104" s="8">
        <v>0.0</v>
      </c>
      <c r="E1104" s="1"/>
      <c r="F1104" s="1">
        <v>1.0</v>
      </c>
      <c r="G1104" s="1"/>
      <c r="H1104" s="1"/>
    </row>
    <row r="1105">
      <c r="A1105" s="1" t="s">
        <v>47</v>
      </c>
      <c r="B1105" s="7" t="s">
        <v>70</v>
      </c>
      <c r="C1105" s="1" t="s">
        <v>1446</v>
      </c>
      <c r="D1105" s="8">
        <v>0.0</v>
      </c>
      <c r="E1105" s="1"/>
      <c r="F1105" s="1">
        <v>8.6</v>
      </c>
      <c r="G1105" s="1"/>
      <c r="H1105" s="1"/>
    </row>
    <row r="1106">
      <c r="A1106" s="1" t="s">
        <v>47</v>
      </c>
      <c r="B1106" s="7" t="s">
        <v>70</v>
      </c>
      <c r="C1106" s="1" t="s">
        <v>1447</v>
      </c>
      <c r="D1106" s="8">
        <v>0.0</v>
      </c>
      <c r="E1106" s="1"/>
      <c r="F1106" s="1">
        <v>9.6</v>
      </c>
      <c r="G1106" s="1"/>
      <c r="H1106" s="1"/>
    </row>
    <row r="1107">
      <c r="A1107" s="1" t="s">
        <v>47</v>
      </c>
      <c r="B1107" s="7" t="s">
        <v>70</v>
      </c>
      <c r="C1107" s="1" t="s">
        <v>1448</v>
      </c>
      <c r="D1107" s="8">
        <v>0.0</v>
      </c>
      <c r="E1107" s="1"/>
      <c r="F1107" s="1">
        <v>10.2</v>
      </c>
      <c r="G1107" s="1"/>
      <c r="H1107" s="1"/>
    </row>
    <row r="1108">
      <c r="A1108" s="1" t="s">
        <v>47</v>
      </c>
      <c r="B1108" s="7" t="s">
        <v>70</v>
      </c>
      <c r="C1108" s="1" t="s">
        <v>1449</v>
      </c>
      <c r="D1108" s="8">
        <v>0.0</v>
      </c>
      <c r="E1108" s="1"/>
      <c r="F1108" s="1">
        <v>1.0</v>
      </c>
      <c r="G1108" s="1"/>
      <c r="H1108" s="1"/>
    </row>
    <row r="1109">
      <c r="A1109" s="1" t="s">
        <v>47</v>
      </c>
      <c r="B1109" s="7" t="s">
        <v>70</v>
      </c>
      <c r="C1109" s="1" t="s">
        <v>1450</v>
      </c>
      <c r="D1109" s="8">
        <v>0.0</v>
      </c>
      <c r="E1109" s="1"/>
      <c r="F1109" s="1">
        <v>8.0</v>
      </c>
      <c r="G1109" s="1"/>
      <c r="H1109" s="1"/>
    </row>
    <row r="1110">
      <c r="A1110" s="1" t="s">
        <v>47</v>
      </c>
      <c r="B1110" s="7" t="s">
        <v>70</v>
      </c>
      <c r="C1110" s="1" t="s">
        <v>1451</v>
      </c>
      <c r="D1110" s="8">
        <v>0.0</v>
      </c>
      <c r="E1110" s="1"/>
      <c r="F1110" s="1">
        <v>9.2</v>
      </c>
      <c r="G1110" s="1"/>
      <c r="H1110" s="1"/>
    </row>
    <row r="1111">
      <c r="A1111" s="1" t="s">
        <v>47</v>
      </c>
      <c r="B1111" s="7" t="s">
        <v>70</v>
      </c>
      <c r="C1111" s="1" t="s">
        <v>1452</v>
      </c>
      <c r="D1111" s="8">
        <v>0.0</v>
      </c>
      <c r="E1111" s="1"/>
      <c r="F1111" s="1">
        <v>1.0</v>
      </c>
      <c r="G1111" s="1"/>
      <c r="H1111" s="1"/>
    </row>
    <row r="1112">
      <c r="A1112" s="1" t="s">
        <v>47</v>
      </c>
      <c r="B1112" s="7" t="s">
        <v>70</v>
      </c>
      <c r="C1112" s="1" t="s">
        <v>1453</v>
      </c>
      <c r="D1112" s="8">
        <v>0.0</v>
      </c>
      <c r="E1112" s="1"/>
      <c r="F1112" s="1">
        <v>1.1</v>
      </c>
      <c r="G1112" s="1"/>
      <c r="H1112" s="1"/>
    </row>
    <row r="1113">
      <c r="A1113" s="1" t="s">
        <v>47</v>
      </c>
      <c r="B1113" s="7" t="s">
        <v>70</v>
      </c>
      <c r="C1113" s="1" t="s">
        <v>1454</v>
      </c>
      <c r="D1113" s="8">
        <v>1.0</v>
      </c>
      <c r="E1113" s="1"/>
      <c r="F1113" s="1">
        <v>8.3</v>
      </c>
      <c r="G1113" s="1"/>
      <c r="H1113" s="1"/>
    </row>
    <row r="1114">
      <c r="A1114" s="1" t="s">
        <v>47</v>
      </c>
      <c r="B1114" s="7" t="s">
        <v>70</v>
      </c>
      <c r="C1114" s="1" t="s">
        <v>1455</v>
      </c>
      <c r="D1114" s="8">
        <v>0.0</v>
      </c>
      <c r="E1114" s="1"/>
      <c r="F1114" s="1">
        <v>2.0</v>
      </c>
      <c r="G1114" s="1"/>
      <c r="H1114" s="1"/>
    </row>
    <row r="1115">
      <c r="A1115" s="1" t="s">
        <v>47</v>
      </c>
      <c r="B1115" s="7" t="s">
        <v>70</v>
      </c>
      <c r="C1115" s="1" t="s">
        <v>1456</v>
      </c>
      <c r="D1115" s="8">
        <v>0.0</v>
      </c>
      <c r="E1115" s="1"/>
      <c r="F1115" s="1">
        <v>1.0</v>
      </c>
      <c r="G1115" s="1"/>
      <c r="H1115" s="1"/>
    </row>
    <row r="1116">
      <c r="A1116" s="1" t="s">
        <v>47</v>
      </c>
      <c r="B1116" s="7" t="s">
        <v>70</v>
      </c>
      <c r="C1116" s="1" t="s">
        <v>1457</v>
      </c>
      <c r="D1116" s="8">
        <v>0.0</v>
      </c>
      <c r="E1116" s="1"/>
      <c r="F1116" s="1">
        <v>7.3</v>
      </c>
      <c r="G1116" s="1"/>
      <c r="H1116" s="1"/>
    </row>
    <row r="1117">
      <c r="A1117" s="1" t="s">
        <v>47</v>
      </c>
      <c r="B1117" s="7" t="s">
        <v>70</v>
      </c>
      <c r="C1117" s="1" t="s">
        <v>1458</v>
      </c>
      <c r="D1117" s="8">
        <v>0.0</v>
      </c>
      <c r="E1117" s="1"/>
      <c r="F1117" s="1">
        <v>2.8</v>
      </c>
      <c r="G1117" s="1"/>
      <c r="H1117" s="1"/>
    </row>
    <row r="1118">
      <c r="A1118" s="1" t="s">
        <v>47</v>
      </c>
      <c r="B1118" s="7" t="s">
        <v>70</v>
      </c>
      <c r="C1118" s="1" t="s">
        <v>1459</v>
      </c>
      <c r="D1118" s="8">
        <v>0.0</v>
      </c>
      <c r="E1118" s="1"/>
      <c r="F1118" s="1">
        <v>1.0</v>
      </c>
      <c r="G1118" s="1"/>
      <c r="H1118" s="1"/>
    </row>
    <row r="1119">
      <c r="A1119" s="1" t="s">
        <v>47</v>
      </c>
      <c r="B1119" s="7" t="s">
        <v>70</v>
      </c>
      <c r="C1119" s="1" t="s">
        <v>1460</v>
      </c>
      <c r="D1119" s="8">
        <v>0.0</v>
      </c>
      <c r="E1119" s="1"/>
      <c r="F1119" s="1">
        <v>8.9</v>
      </c>
      <c r="G1119" s="1"/>
      <c r="H1119" s="1"/>
    </row>
    <row r="1120">
      <c r="A1120" s="1" t="s">
        <v>47</v>
      </c>
      <c r="B1120" s="7" t="s">
        <v>70</v>
      </c>
      <c r="C1120" s="1" t="s">
        <v>1461</v>
      </c>
      <c r="D1120" s="8">
        <v>0.0</v>
      </c>
      <c r="E1120" s="1"/>
      <c r="F1120" s="1">
        <v>5.0</v>
      </c>
      <c r="G1120" s="1"/>
      <c r="H1120" s="1"/>
    </row>
    <row r="1121">
      <c r="A1121" s="1" t="s">
        <v>47</v>
      </c>
      <c r="B1121" s="7" t="s">
        <v>70</v>
      </c>
      <c r="C1121" s="1" t="s">
        <v>1462</v>
      </c>
      <c r="D1121" s="8">
        <v>0.0</v>
      </c>
      <c r="E1121" s="1"/>
      <c r="F1121" s="1">
        <v>5.2</v>
      </c>
      <c r="G1121" s="1"/>
      <c r="H1121" s="1"/>
    </row>
    <row r="1122">
      <c r="A1122" s="1" t="s">
        <v>47</v>
      </c>
      <c r="B1122" s="7" t="s">
        <v>70</v>
      </c>
      <c r="C1122" s="1" t="s">
        <v>1463</v>
      </c>
      <c r="D1122" s="8">
        <v>0.0</v>
      </c>
      <c r="E1122" s="1"/>
      <c r="F1122" s="1">
        <v>9.6</v>
      </c>
      <c r="G1122" s="1"/>
      <c r="H1122" s="1"/>
    </row>
    <row r="1123">
      <c r="A1123" s="1" t="s">
        <v>47</v>
      </c>
      <c r="B1123" s="7" t="s">
        <v>70</v>
      </c>
      <c r="C1123" s="1" t="s">
        <v>1464</v>
      </c>
      <c r="D1123" s="8">
        <v>0.0</v>
      </c>
      <c r="E1123" s="1"/>
      <c r="F1123" s="1">
        <v>5.2</v>
      </c>
      <c r="G1123" s="1"/>
      <c r="H1123" s="1"/>
    </row>
    <row r="1124">
      <c r="A1124" s="1" t="s">
        <v>47</v>
      </c>
      <c r="B1124" s="7" t="s">
        <v>71</v>
      </c>
      <c r="C1124" s="1" t="s">
        <v>1465</v>
      </c>
      <c r="D1124" s="8">
        <v>0.0</v>
      </c>
      <c r="E1124" s="1"/>
      <c r="F1124" s="1">
        <v>9.5</v>
      </c>
      <c r="G1124" s="1"/>
      <c r="H1124" s="1"/>
    </row>
    <row r="1125">
      <c r="A1125" s="1" t="s">
        <v>47</v>
      </c>
      <c r="B1125" s="7" t="s">
        <v>71</v>
      </c>
      <c r="C1125" s="1" t="s">
        <v>1466</v>
      </c>
      <c r="D1125" s="8">
        <v>0.0</v>
      </c>
      <c r="E1125" s="1"/>
      <c r="F1125" s="1">
        <v>4.3</v>
      </c>
      <c r="G1125" s="1"/>
      <c r="H1125" s="1"/>
    </row>
    <row r="1126">
      <c r="A1126" s="1" t="s">
        <v>47</v>
      </c>
      <c r="B1126" s="7" t="s">
        <v>71</v>
      </c>
      <c r="C1126" s="1" t="s">
        <v>1467</v>
      </c>
      <c r="D1126" s="8">
        <v>0.0</v>
      </c>
      <c r="E1126" s="1"/>
      <c r="F1126" s="1">
        <v>4.4</v>
      </c>
      <c r="G1126" s="1"/>
      <c r="H1126" s="1"/>
    </row>
    <row r="1127">
      <c r="A1127" s="1" t="s">
        <v>47</v>
      </c>
      <c r="B1127" s="7" t="s">
        <v>71</v>
      </c>
      <c r="C1127" s="1" t="s">
        <v>1468</v>
      </c>
      <c r="D1127" s="8">
        <v>0.0</v>
      </c>
      <c r="E1127" s="1"/>
      <c r="F1127" s="1">
        <v>5.6</v>
      </c>
      <c r="G1127" s="1"/>
      <c r="H1127" s="1"/>
    </row>
    <row r="1128">
      <c r="A1128" s="1" t="s">
        <v>47</v>
      </c>
      <c r="B1128" s="7" t="s">
        <v>71</v>
      </c>
      <c r="C1128" s="1" t="s">
        <v>1469</v>
      </c>
      <c r="D1128" s="8">
        <v>0.0</v>
      </c>
      <c r="E1128" s="1"/>
      <c r="F1128" s="1">
        <v>3.5</v>
      </c>
      <c r="G1128" s="1"/>
      <c r="H1128" s="1"/>
    </row>
    <row r="1129">
      <c r="A1129" s="1" t="s">
        <v>47</v>
      </c>
      <c r="B1129" s="7" t="s">
        <v>71</v>
      </c>
      <c r="C1129" s="1" t="s">
        <v>1470</v>
      </c>
      <c r="D1129" s="8">
        <v>0.0</v>
      </c>
      <c r="E1129" s="1"/>
      <c r="F1129" s="1">
        <v>4.4</v>
      </c>
      <c r="G1129" s="1"/>
      <c r="H1129" s="1"/>
    </row>
    <row r="1130">
      <c r="A1130" s="1" t="s">
        <v>47</v>
      </c>
      <c r="B1130" s="7" t="s">
        <v>71</v>
      </c>
      <c r="C1130" s="1" t="s">
        <v>1471</v>
      </c>
      <c r="D1130" s="8">
        <v>0.0</v>
      </c>
      <c r="E1130" s="1"/>
      <c r="F1130" s="1">
        <v>1.3</v>
      </c>
      <c r="G1130" s="1"/>
      <c r="H1130" s="1"/>
    </row>
    <row r="1131">
      <c r="A1131" s="1" t="s">
        <v>47</v>
      </c>
      <c r="B1131" s="7" t="s">
        <v>71</v>
      </c>
      <c r="C1131" s="1" t="s">
        <v>1472</v>
      </c>
      <c r="D1131" s="8">
        <v>0.0</v>
      </c>
      <c r="E1131" s="1"/>
      <c r="F1131" s="1">
        <v>6.4</v>
      </c>
      <c r="G1131" s="1"/>
      <c r="H1131" s="1"/>
    </row>
    <row r="1132">
      <c r="A1132" s="1" t="s">
        <v>47</v>
      </c>
      <c r="B1132" s="7" t="s">
        <v>71</v>
      </c>
      <c r="C1132" s="1" t="s">
        <v>1473</v>
      </c>
      <c r="D1132" s="8">
        <v>0.0</v>
      </c>
      <c r="E1132" s="1"/>
      <c r="F1132" s="1">
        <v>3.5</v>
      </c>
      <c r="G1132" s="1"/>
      <c r="H1132" s="1"/>
    </row>
    <row r="1133">
      <c r="A1133" s="1" t="s">
        <v>47</v>
      </c>
      <c r="B1133" s="7" t="s">
        <v>71</v>
      </c>
      <c r="C1133" s="1" t="s">
        <v>1474</v>
      </c>
      <c r="D1133" s="8">
        <v>0.0</v>
      </c>
      <c r="E1133" s="1"/>
      <c r="F1133" s="1">
        <v>9.4</v>
      </c>
      <c r="G1133" s="1"/>
      <c r="H1133" s="1"/>
    </row>
    <row r="1134">
      <c r="A1134" s="1" t="s">
        <v>47</v>
      </c>
      <c r="B1134" s="7" t="s">
        <v>71</v>
      </c>
      <c r="C1134" s="1" t="s">
        <v>1475</v>
      </c>
      <c r="D1134" s="8">
        <v>1.0</v>
      </c>
      <c r="E1134" s="1"/>
      <c r="F1134" s="1">
        <v>4.8</v>
      </c>
      <c r="G1134" s="1"/>
      <c r="H1134" s="1"/>
    </row>
    <row r="1135">
      <c r="A1135" s="1" t="s">
        <v>47</v>
      </c>
      <c r="B1135" s="7" t="s">
        <v>71</v>
      </c>
      <c r="C1135" s="1" t="s">
        <v>1476</v>
      </c>
      <c r="D1135" s="8">
        <v>0.0</v>
      </c>
      <c r="E1135" s="1"/>
      <c r="F1135" s="1">
        <v>6.3</v>
      </c>
      <c r="G1135" s="1"/>
      <c r="H1135" s="1"/>
    </row>
    <row r="1136">
      <c r="A1136" s="1" t="s">
        <v>47</v>
      </c>
      <c r="B1136" s="7" t="s">
        <v>71</v>
      </c>
      <c r="C1136" s="1" t="s">
        <v>1477</v>
      </c>
      <c r="D1136" s="8">
        <v>0.0</v>
      </c>
      <c r="E1136" s="1"/>
      <c r="F1136" s="1">
        <v>1.1</v>
      </c>
      <c r="G1136" s="1"/>
      <c r="H1136" s="1"/>
    </row>
    <row r="1137">
      <c r="A1137" s="1" t="s">
        <v>47</v>
      </c>
      <c r="B1137" s="7" t="s">
        <v>71</v>
      </c>
      <c r="C1137" s="1" t="s">
        <v>1478</v>
      </c>
      <c r="D1137" s="8">
        <v>0.0</v>
      </c>
      <c r="E1137" s="1"/>
      <c r="F1137" s="1">
        <v>2.1</v>
      </c>
      <c r="G1137" s="1"/>
      <c r="H1137" s="1"/>
    </row>
    <row r="1138">
      <c r="A1138" s="1" t="s">
        <v>47</v>
      </c>
      <c r="B1138" s="7" t="s">
        <v>71</v>
      </c>
      <c r="C1138" s="1" t="s">
        <v>1479</v>
      </c>
      <c r="D1138" s="8">
        <v>0.0</v>
      </c>
      <c r="E1138" s="1"/>
      <c r="F1138" s="1">
        <v>4.4</v>
      </c>
      <c r="G1138" s="1"/>
      <c r="H1138" s="1"/>
    </row>
    <row r="1139">
      <c r="A1139" s="1" t="s">
        <v>47</v>
      </c>
      <c r="B1139" s="7" t="s">
        <v>71</v>
      </c>
      <c r="C1139" s="1" t="s">
        <v>1480</v>
      </c>
      <c r="D1139" s="8">
        <v>0.0</v>
      </c>
      <c r="E1139" s="1"/>
      <c r="F1139" s="1">
        <v>3.8</v>
      </c>
      <c r="G1139" s="1"/>
      <c r="H1139" s="1"/>
    </row>
    <row r="1140">
      <c r="A1140" s="1" t="s">
        <v>47</v>
      </c>
      <c r="B1140" s="7" t="s">
        <v>71</v>
      </c>
      <c r="C1140" s="1" t="s">
        <v>1481</v>
      </c>
      <c r="D1140" s="8">
        <v>0.0</v>
      </c>
      <c r="E1140" s="1"/>
      <c r="F1140" s="1">
        <v>1.0</v>
      </c>
      <c r="G1140" s="1"/>
      <c r="H1140" s="1"/>
    </row>
    <row r="1141">
      <c r="A1141" s="1" t="s">
        <v>47</v>
      </c>
      <c r="B1141" s="7" t="s">
        <v>71</v>
      </c>
      <c r="C1141" s="1" t="s">
        <v>1482</v>
      </c>
      <c r="D1141" s="8">
        <v>0.0</v>
      </c>
      <c r="E1141" s="1"/>
      <c r="F1141" s="1">
        <v>10.8</v>
      </c>
      <c r="G1141" s="1"/>
      <c r="H1141" s="1"/>
    </row>
    <row r="1142">
      <c r="A1142" s="1" t="s">
        <v>47</v>
      </c>
      <c r="B1142" s="7" t="s">
        <v>71</v>
      </c>
      <c r="C1142" s="1" t="s">
        <v>1483</v>
      </c>
      <c r="D1142" s="8">
        <v>0.0</v>
      </c>
      <c r="E1142" s="1"/>
      <c r="F1142" s="1">
        <v>4.2</v>
      </c>
      <c r="G1142" s="1"/>
      <c r="H1142" s="1"/>
    </row>
    <row r="1143">
      <c r="A1143" s="1" t="s">
        <v>47</v>
      </c>
      <c r="B1143" s="7" t="s">
        <v>71</v>
      </c>
      <c r="C1143" s="1" t="s">
        <v>1484</v>
      </c>
      <c r="D1143" s="8">
        <v>0.0</v>
      </c>
      <c r="E1143" s="1"/>
      <c r="F1143" s="1">
        <v>1.1</v>
      </c>
      <c r="G1143" s="1"/>
      <c r="H1143" s="1"/>
    </row>
    <row r="1144">
      <c r="A1144" s="1" t="s">
        <v>47</v>
      </c>
      <c r="B1144" s="7" t="s">
        <v>71</v>
      </c>
      <c r="C1144" s="1" t="s">
        <v>1485</v>
      </c>
      <c r="D1144" s="8">
        <v>0.0</v>
      </c>
      <c r="E1144" s="1"/>
      <c r="F1144" s="1">
        <v>3.4</v>
      </c>
      <c r="G1144" s="1"/>
      <c r="H1144" s="1"/>
    </row>
    <row r="1145">
      <c r="A1145" s="1" t="s">
        <v>47</v>
      </c>
      <c r="B1145" s="7" t="s">
        <v>71</v>
      </c>
      <c r="C1145" s="1" t="s">
        <v>1486</v>
      </c>
      <c r="D1145" s="8">
        <v>0.0</v>
      </c>
      <c r="E1145" s="1"/>
      <c r="F1145" s="1">
        <v>3.9</v>
      </c>
      <c r="G1145" s="1"/>
      <c r="H1145" s="1"/>
    </row>
    <row r="1146">
      <c r="A1146" s="1" t="s">
        <v>47</v>
      </c>
      <c r="B1146" s="7" t="s">
        <v>71</v>
      </c>
      <c r="C1146" s="1" t="s">
        <v>1487</v>
      </c>
      <c r="D1146" s="8">
        <v>1.0</v>
      </c>
      <c r="E1146" s="1"/>
      <c r="F1146" s="1">
        <v>2.4</v>
      </c>
      <c r="G1146" s="1"/>
      <c r="H1146" s="1"/>
    </row>
    <row r="1147">
      <c r="A1147" s="1" t="s">
        <v>47</v>
      </c>
      <c r="B1147" s="7" t="s">
        <v>71</v>
      </c>
      <c r="C1147" s="1" t="s">
        <v>1488</v>
      </c>
      <c r="D1147" s="8">
        <v>0.0</v>
      </c>
      <c r="E1147" s="1"/>
      <c r="F1147" s="1">
        <v>5.4</v>
      </c>
      <c r="G1147" s="1"/>
      <c r="H1147" s="1"/>
    </row>
    <row r="1148">
      <c r="A1148" s="1" t="s">
        <v>47</v>
      </c>
      <c r="B1148" s="7" t="s">
        <v>71</v>
      </c>
      <c r="C1148" s="1" t="s">
        <v>1489</v>
      </c>
      <c r="D1148" s="8">
        <v>0.0</v>
      </c>
      <c r="E1148" s="1"/>
      <c r="F1148" s="1">
        <v>11.5</v>
      </c>
      <c r="G1148" s="1"/>
      <c r="H1148" s="1"/>
    </row>
    <row r="1149">
      <c r="A1149" s="1" t="s">
        <v>47</v>
      </c>
      <c r="B1149" s="7" t="s">
        <v>71</v>
      </c>
      <c r="C1149" s="1" t="s">
        <v>1490</v>
      </c>
      <c r="D1149" s="8">
        <v>0.0</v>
      </c>
      <c r="E1149" s="1"/>
      <c r="F1149" s="1">
        <v>5.8</v>
      </c>
      <c r="G1149" s="1"/>
      <c r="H1149" s="1"/>
    </row>
    <row r="1150">
      <c r="A1150" s="1" t="s">
        <v>47</v>
      </c>
      <c r="B1150" s="7" t="s">
        <v>71</v>
      </c>
      <c r="C1150" s="1" t="s">
        <v>1491</v>
      </c>
      <c r="D1150" s="8">
        <v>0.0</v>
      </c>
      <c r="E1150" s="1"/>
      <c r="F1150" s="1">
        <v>2.3</v>
      </c>
      <c r="G1150" s="1"/>
      <c r="H1150" s="1"/>
    </row>
    <row r="1151">
      <c r="A1151" s="1" t="s">
        <v>47</v>
      </c>
      <c r="B1151" s="7" t="s">
        <v>71</v>
      </c>
      <c r="C1151" s="1" t="s">
        <v>1492</v>
      </c>
      <c r="D1151" s="8">
        <v>0.0</v>
      </c>
      <c r="E1151" s="1"/>
      <c r="F1151" s="1">
        <v>5.7</v>
      </c>
      <c r="G1151" s="1"/>
      <c r="H1151" s="1"/>
    </row>
    <row r="1152">
      <c r="A1152" s="1" t="s">
        <v>47</v>
      </c>
      <c r="B1152" s="7" t="s">
        <v>71</v>
      </c>
      <c r="C1152" s="1" t="s">
        <v>1493</v>
      </c>
      <c r="D1152" s="8">
        <v>0.0</v>
      </c>
      <c r="E1152" s="1"/>
      <c r="F1152" s="1">
        <v>5.2</v>
      </c>
      <c r="G1152" s="1"/>
      <c r="H1152" s="1"/>
    </row>
    <row r="1153">
      <c r="A1153" s="1" t="s">
        <v>47</v>
      </c>
      <c r="B1153" s="7" t="s">
        <v>71</v>
      </c>
      <c r="C1153" s="1" t="s">
        <v>1494</v>
      </c>
      <c r="D1153" s="8">
        <v>0.0</v>
      </c>
      <c r="E1153" s="1"/>
      <c r="F1153" s="1">
        <v>1.8</v>
      </c>
      <c r="G1153" s="1"/>
      <c r="H1153" s="1"/>
    </row>
    <row r="1154">
      <c r="A1154" s="1" t="s">
        <v>47</v>
      </c>
      <c r="B1154" s="7" t="s">
        <v>71</v>
      </c>
      <c r="C1154" s="1" t="s">
        <v>1495</v>
      </c>
      <c r="D1154" s="8">
        <v>0.0</v>
      </c>
      <c r="E1154" s="1"/>
      <c r="F1154" s="1">
        <v>1.0</v>
      </c>
      <c r="G1154" s="1"/>
      <c r="H1154" s="1"/>
    </row>
    <row r="1155">
      <c r="A1155" s="1" t="s">
        <v>47</v>
      </c>
      <c r="B1155" s="7" t="s">
        <v>71</v>
      </c>
      <c r="C1155" s="1" t="s">
        <v>1496</v>
      </c>
      <c r="D1155" s="8">
        <v>1.0</v>
      </c>
      <c r="E1155" s="1"/>
      <c r="F1155" s="1">
        <v>1.5</v>
      </c>
      <c r="G1155" s="1"/>
      <c r="H1155" s="1"/>
    </row>
    <row r="1156">
      <c r="A1156" s="1" t="s">
        <v>47</v>
      </c>
      <c r="B1156" s="7" t="s">
        <v>71</v>
      </c>
      <c r="C1156" s="1" t="s">
        <v>1497</v>
      </c>
      <c r="D1156" s="8">
        <v>0.0</v>
      </c>
      <c r="E1156" s="1"/>
      <c r="F1156" s="1">
        <v>1.0</v>
      </c>
      <c r="G1156" s="1"/>
      <c r="H1156" s="1"/>
    </row>
    <row r="1157">
      <c r="A1157" s="1" t="s">
        <v>47</v>
      </c>
      <c r="B1157" s="7" t="s">
        <v>71</v>
      </c>
      <c r="C1157" s="1" t="s">
        <v>1498</v>
      </c>
      <c r="D1157" s="8">
        <v>0.0</v>
      </c>
      <c r="E1157" s="1"/>
      <c r="F1157" s="1">
        <v>1.2</v>
      </c>
      <c r="G1157" s="1"/>
      <c r="H1157" s="1"/>
    </row>
    <row r="1158">
      <c r="A1158" s="1" t="s">
        <v>47</v>
      </c>
      <c r="B1158" s="7" t="s">
        <v>71</v>
      </c>
      <c r="C1158" s="1" t="s">
        <v>1499</v>
      </c>
      <c r="D1158" s="8">
        <v>0.0</v>
      </c>
      <c r="E1158" s="1"/>
      <c r="F1158" s="1">
        <v>7.2</v>
      </c>
      <c r="G1158" s="1"/>
      <c r="H1158" s="1"/>
    </row>
    <row r="1159">
      <c r="A1159" s="1" t="s">
        <v>47</v>
      </c>
      <c r="B1159" s="7" t="s">
        <v>71</v>
      </c>
      <c r="C1159" s="1" t="s">
        <v>1500</v>
      </c>
      <c r="D1159" s="8">
        <v>0.0</v>
      </c>
      <c r="E1159" s="1"/>
      <c r="F1159" s="1">
        <v>1.6</v>
      </c>
      <c r="G1159" s="1"/>
      <c r="H1159" s="1"/>
    </row>
    <row r="1160">
      <c r="A1160" s="1" t="s">
        <v>47</v>
      </c>
      <c r="B1160" s="7" t="s">
        <v>71</v>
      </c>
      <c r="C1160" s="1" t="s">
        <v>1501</v>
      </c>
      <c r="D1160" s="8">
        <v>0.0</v>
      </c>
      <c r="E1160" s="1"/>
      <c r="F1160" s="1">
        <v>11.1</v>
      </c>
      <c r="G1160" s="1"/>
      <c r="H1160" s="1"/>
    </row>
    <row r="1161">
      <c r="A1161" s="1" t="s">
        <v>47</v>
      </c>
      <c r="B1161" s="7" t="s">
        <v>71</v>
      </c>
      <c r="C1161" s="1" t="s">
        <v>1502</v>
      </c>
      <c r="D1161" s="8">
        <v>0.0</v>
      </c>
      <c r="E1161" s="1"/>
      <c r="F1161" s="1">
        <v>1.6</v>
      </c>
      <c r="G1161" s="1"/>
      <c r="H1161" s="1"/>
    </row>
    <row r="1162">
      <c r="A1162" s="1" t="s">
        <v>47</v>
      </c>
      <c r="B1162" s="7" t="s">
        <v>71</v>
      </c>
      <c r="C1162" s="1" t="s">
        <v>1503</v>
      </c>
      <c r="D1162" s="8">
        <v>0.0</v>
      </c>
      <c r="E1162" s="1"/>
      <c r="F1162" s="1">
        <v>1.3</v>
      </c>
      <c r="G1162" s="1"/>
      <c r="H1162" s="1"/>
    </row>
    <row r="1163">
      <c r="A1163" s="1" t="s">
        <v>47</v>
      </c>
      <c r="B1163" s="7" t="s">
        <v>71</v>
      </c>
      <c r="C1163" s="1" t="s">
        <v>1504</v>
      </c>
      <c r="D1163" s="8">
        <v>0.0</v>
      </c>
      <c r="E1163" s="1"/>
      <c r="F1163" s="1">
        <v>5.5</v>
      </c>
      <c r="G1163" s="1"/>
      <c r="H1163" s="1"/>
    </row>
    <row r="1164">
      <c r="A1164" s="1" t="s">
        <v>47</v>
      </c>
      <c r="B1164" s="7" t="s">
        <v>71</v>
      </c>
      <c r="C1164" s="1" t="s">
        <v>1505</v>
      </c>
      <c r="D1164" s="8">
        <v>0.0</v>
      </c>
      <c r="E1164" s="1"/>
      <c r="F1164" s="1">
        <v>1.8</v>
      </c>
      <c r="G1164" s="1"/>
      <c r="H1164" s="1"/>
    </row>
    <row r="1165">
      <c r="A1165" s="1" t="s">
        <v>47</v>
      </c>
      <c r="B1165" s="7" t="s">
        <v>71</v>
      </c>
      <c r="C1165" s="1" t="s">
        <v>1506</v>
      </c>
      <c r="D1165" s="8">
        <v>0.0</v>
      </c>
      <c r="E1165" s="1"/>
      <c r="F1165" s="1">
        <v>5.0</v>
      </c>
      <c r="G1165" s="1"/>
      <c r="H1165" s="1"/>
    </row>
    <row r="1166">
      <c r="A1166" s="1" t="s">
        <v>47</v>
      </c>
      <c r="B1166" s="7" t="s">
        <v>71</v>
      </c>
      <c r="C1166" s="1" t="s">
        <v>1507</v>
      </c>
      <c r="D1166" s="8">
        <v>0.0</v>
      </c>
      <c r="E1166" s="1"/>
      <c r="F1166" s="1">
        <v>1.2</v>
      </c>
      <c r="G1166" s="1"/>
      <c r="H1166" s="1"/>
    </row>
    <row r="1167">
      <c r="A1167" s="1" t="s">
        <v>47</v>
      </c>
      <c r="B1167" s="7" t="s">
        <v>71</v>
      </c>
      <c r="C1167" s="1" t="s">
        <v>1508</v>
      </c>
      <c r="D1167" s="8">
        <v>0.0</v>
      </c>
      <c r="E1167" s="1"/>
      <c r="F1167" s="1">
        <v>9.0</v>
      </c>
      <c r="G1167" s="1"/>
      <c r="H1167" s="1"/>
    </row>
    <row r="1168">
      <c r="A1168" s="1" t="s">
        <v>47</v>
      </c>
      <c r="B1168" s="7" t="s">
        <v>71</v>
      </c>
      <c r="C1168" s="1" t="s">
        <v>1509</v>
      </c>
      <c r="D1168" s="8">
        <v>0.0</v>
      </c>
      <c r="E1168" s="1"/>
      <c r="F1168" s="1">
        <v>2.7</v>
      </c>
      <c r="G1168" s="1"/>
      <c r="H1168" s="1"/>
    </row>
    <row r="1169">
      <c r="A1169" s="1" t="s">
        <v>47</v>
      </c>
      <c r="B1169" s="7" t="s">
        <v>71</v>
      </c>
      <c r="C1169" s="1" t="s">
        <v>1510</v>
      </c>
      <c r="D1169" s="8">
        <v>0.0</v>
      </c>
      <c r="E1169" s="1"/>
      <c r="F1169" s="1">
        <v>4.9</v>
      </c>
      <c r="G1169" s="1"/>
      <c r="H1169" s="1"/>
    </row>
    <row r="1170">
      <c r="A1170" s="1" t="s">
        <v>47</v>
      </c>
      <c r="B1170" s="7" t="s">
        <v>71</v>
      </c>
      <c r="C1170" s="1" t="s">
        <v>1511</v>
      </c>
      <c r="D1170" s="8">
        <v>0.0</v>
      </c>
      <c r="E1170" s="1"/>
      <c r="F1170" s="1">
        <v>2.6</v>
      </c>
      <c r="G1170" s="1"/>
      <c r="H1170" s="1"/>
    </row>
    <row r="1171">
      <c r="A1171" s="1" t="s">
        <v>47</v>
      </c>
      <c r="B1171" s="7" t="s">
        <v>71</v>
      </c>
      <c r="C1171" s="1" t="s">
        <v>1512</v>
      </c>
      <c r="D1171" s="8">
        <v>0.0</v>
      </c>
      <c r="E1171" s="1"/>
      <c r="F1171" s="1">
        <v>3.0</v>
      </c>
      <c r="G1171" s="1"/>
      <c r="H1171" s="1"/>
    </row>
    <row r="1172">
      <c r="A1172" s="1" t="s">
        <v>47</v>
      </c>
      <c r="B1172" s="7" t="s">
        <v>71</v>
      </c>
      <c r="C1172" s="1" t="s">
        <v>1513</v>
      </c>
      <c r="D1172" s="8">
        <v>0.0</v>
      </c>
      <c r="E1172" s="1"/>
      <c r="F1172" s="1">
        <v>2.7</v>
      </c>
      <c r="G1172" s="1"/>
      <c r="H1172" s="1"/>
    </row>
    <row r="1173">
      <c r="A1173" s="1" t="s">
        <v>47</v>
      </c>
      <c r="B1173" s="7" t="s">
        <v>71</v>
      </c>
      <c r="C1173" s="1" t="s">
        <v>1514</v>
      </c>
      <c r="D1173" s="8">
        <v>0.0</v>
      </c>
      <c r="E1173" s="1"/>
      <c r="F1173" s="1">
        <v>4.3</v>
      </c>
      <c r="G1173" s="1"/>
      <c r="H1173" s="1"/>
    </row>
    <row r="1174">
      <c r="A1174" s="1" t="s">
        <v>47</v>
      </c>
      <c r="B1174" s="7" t="s">
        <v>72</v>
      </c>
      <c r="C1174" s="1" t="s">
        <v>1515</v>
      </c>
      <c r="D1174" s="8">
        <v>0.0</v>
      </c>
      <c r="E1174" s="1"/>
      <c r="F1174" s="1">
        <v>1.0</v>
      </c>
      <c r="G1174" s="1"/>
      <c r="H1174" s="1"/>
    </row>
    <row r="1175">
      <c r="A1175" s="1" t="s">
        <v>47</v>
      </c>
      <c r="B1175" s="7" t="s">
        <v>72</v>
      </c>
      <c r="C1175" s="1" t="s">
        <v>1516</v>
      </c>
      <c r="D1175" s="8">
        <v>0.0</v>
      </c>
      <c r="E1175" s="1"/>
      <c r="F1175" s="1">
        <v>1.0</v>
      </c>
      <c r="G1175" s="1"/>
      <c r="H1175" s="1"/>
    </row>
    <row r="1176">
      <c r="A1176" s="1" t="s">
        <v>47</v>
      </c>
      <c r="B1176" s="7" t="s">
        <v>72</v>
      </c>
      <c r="C1176" s="1" t="s">
        <v>1517</v>
      </c>
      <c r="D1176" s="8">
        <v>0.0</v>
      </c>
      <c r="E1176" s="1"/>
      <c r="F1176" s="1">
        <v>1.0</v>
      </c>
      <c r="G1176" s="1"/>
      <c r="H1176" s="1"/>
    </row>
    <row r="1177">
      <c r="A1177" s="1" t="s">
        <v>47</v>
      </c>
      <c r="B1177" s="7" t="s">
        <v>72</v>
      </c>
      <c r="C1177" s="1" t="s">
        <v>1518</v>
      </c>
      <c r="D1177" s="8">
        <v>0.0</v>
      </c>
      <c r="E1177" s="1"/>
      <c r="F1177" s="1">
        <v>1.0</v>
      </c>
      <c r="G1177" s="1"/>
      <c r="H1177" s="1"/>
    </row>
    <row r="1178">
      <c r="A1178" s="1" t="s">
        <v>47</v>
      </c>
      <c r="B1178" s="7" t="s">
        <v>72</v>
      </c>
      <c r="C1178" s="1" t="s">
        <v>1519</v>
      </c>
      <c r="D1178" s="8">
        <v>0.0</v>
      </c>
      <c r="E1178" s="1"/>
      <c r="F1178" s="1">
        <v>1.0</v>
      </c>
      <c r="G1178" s="1"/>
      <c r="H1178" s="1"/>
    </row>
    <row r="1179">
      <c r="A1179" s="1" t="s">
        <v>47</v>
      </c>
      <c r="B1179" s="7" t="s">
        <v>72</v>
      </c>
      <c r="C1179" s="1" t="s">
        <v>1520</v>
      </c>
      <c r="D1179" s="8">
        <v>0.0</v>
      </c>
      <c r="E1179" s="1"/>
      <c r="F1179" s="1">
        <v>1.0</v>
      </c>
      <c r="G1179" s="1"/>
      <c r="H1179" s="1"/>
    </row>
    <row r="1180">
      <c r="A1180" s="1" t="s">
        <v>47</v>
      </c>
      <c r="B1180" s="7" t="s">
        <v>72</v>
      </c>
      <c r="C1180" s="1" t="s">
        <v>1521</v>
      </c>
      <c r="D1180" s="8">
        <v>0.0</v>
      </c>
      <c r="E1180" s="1"/>
      <c r="F1180" s="1">
        <v>1.4</v>
      </c>
      <c r="G1180" s="1"/>
      <c r="H1180" s="1"/>
    </row>
    <row r="1181">
      <c r="A1181" s="1" t="s">
        <v>47</v>
      </c>
      <c r="B1181" s="7" t="s">
        <v>72</v>
      </c>
      <c r="C1181" s="1" t="s">
        <v>1522</v>
      </c>
      <c r="D1181" s="8">
        <v>0.0</v>
      </c>
      <c r="E1181" s="1"/>
      <c r="F1181" s="1">
        <v>1.0</v>
      </c>
      <c r="G1181" s="1"/>
      <c r="H1181" s="1"/>
    </row>
    <row r="1182">
      <c r="A1182" s="1" t="s">
        <v>47</v>
      </c>
      <c r="B1182" s="7" t="s">
        <v>72</v>
      </c>
      <c r="C1182" s="1" t="s">
        <v>1523</v>
      </c>
      <c r="D1182" s="8">
        <v>0.0</v>
      </c>
      <c r="E1182" s="1"/>
      <c r="F1182" s="1">
        <v>1.2</v>
      </c>
      <c r="G1182" s="1"/>
      <c r="H1182" s="1"/>
    </row>
    <row r="1183">
      <c r="A1183" s="1" t="s">
        <v>47</v>
      </c>
      <c r="B1183" s="7" t="s">
        <v>72</v>
      </c>
      <c r="C1183" s="1" t="s">
        <v>1524</v>
      </c>
      <c r="D1183" s="8">
        <v>0.0</v>
      </c>
      <c r="E1183" s="1"/>
      <c r="F1183" s="1">
        <v>1.0</v>
      </c>
      <c r="G1183" s="1"/>
      <c r="H1183" s="1"/>
    </row>
    <row r="1184">
      <c r="A1184" s="1" t="s">
        <v>47</v>
      </c>
      <c r="B1184" s="7" t="s">
        <v>72</v>
      </c>
      <c r="C1184" s="1" t="s">
        <v>1525</v>
      </c>
      <c r="D1184" s="8">
        <v>0.0</v>
      </c>
      <c r="E1184" s="1"/>
      <c r="F1184" s="1">
        <v>1.2</v>
      </c>
      <c r="G1184" s="1"/>
      <c r="H1184" s="1"/>
    </row>
    <row r="1185">
      <c r="A1185" s="1" t="s">
        <v>47</v>
      </c>
      <c r="B1185" s="7" t="s">
        <v>72</v>
      </c>
      <c r="C1185" s="1" t="s">
        <v>1526</v>
      </c>
      <c r="D1185" s="8">
        <v>1.0</v>
      </c>
      <c r="E1185" s="1"/>
      <c r="F1185" s="1">
        <v>1.4</v>
      </c>
      <c r="G1185" s="1"/>
      <c r="H1185" s="1"/>
    </row>
    <row r="1186">
      <c r="A1186" s="1" t="s">
        <v>47</v>
      </c>
      <c r="B1186" s="7" t="s">
        <v>72</v>
      </c>
      <c r="C1186" s="1" t="s">
        <v>1527</v>
      </c>
      <c r="D1186" s="8">
        <v>0.0</v>
      </c>
      <c r="E1186" s="1"/>
      <c r="F1186" s="1">
        <v>10.5</v>
      </c>
      <c r="G1186" s="1"/>
      <c r="H1186" s="1"/>
    </row>
    <row r="1187">
      <c r="A1187" s="1" t="s">
        <v>47</v>
      </c>
      <c r="B1187" s="7" t="s">
        <v>72</v>
      </c>
      <c r="C1187" s="1" t="s">
        <v>1528</v>
      </c>
      <c r="D1187" s="8">
        <v>0.0</v>
      </c>
      <c r="E1187" s="1"/>
      <c r="F1187" s="1">
        <v>2.3</v>
      </c>
      <c r="G1187" s="1"/>
      <c r="H1187" s="1"/>
    </row>
    <row r="1188">
      <c r="A1188" s="1" t="s">
        <v>47</v>
      </c>
      <c r="B1188" s="7" t="s">
        <v>72</v>
      </c>
      <c r="C1188" s="1" t="s">
        <v>1529</v>
      </c>
      <c r="D1188" s="8">
        <v>0.0</v>
      </c>
      <c r="E1188" s="1"/>
      <c r="F1188" s="1">
        <v>1.0</v>
      </c>
      <c r="G1188" s="1"/>
      <c r="H1188" s="1"/>
    </row>
    <row r="1189">
      <c r="A1189" s="1" t="s">
        <v>47</v>
      </c>
      <c r="B1189" s="7" t="s">
        <v>72</v>
      </c>
      <c r="C1189" s="1" t="s">
        <v>1530</v>
      </c>
      <c r="D1189" s="8">
        <v>0.0</v>
      </c>
      <c r="E1189" s="1"/>
      <c r="F1189" s="1">
        <v>1.0</v>
      </c>
      <c r="G1189" s="1"/>
      <c r="H1189" s="1"/>
    </row>
    <row r="1190">
      <c r="A1190" s="1" t="s">
        <v>47</v>
      </c>
      <c r="B1190" s="7" t="s">
        <v>72</v>
      </c>
      <c r="C1190" s="1" t="s">
        <v>1531</v>
      </c>
      <c r="D1190" s="8">
        <v>0.0</v>
      </c>
      <c r="E1190" s="1"/>
      <c r="F1190" s="1">
        <v>1.0</v>
      </c>
      <c r="G1190" s="1"/>
      <c r="H1190" s="1"/>
    </row>
    <row r="1191">
      <c r="A1191" s="1" t="s">
        <v>47</v>
      </c>
      <c r="B1191" s="7" t="s">
        <v>72</v>
      </c>
      <c r="C1191" s="1" t="s">
        <v>1532</v>
      </c>
      <c r="D1191" s="8">
        <v>0.0</v>
      </c>
      <c r="E1191" s="1"/>
      <c r="F1191" s="1">
        <v>2.3</v>
      </c>
      <c r="G1191" s="1"/>
      <c r="H1191" s="1"/>
    </row>
    <row r="1192">
      <c r="A1192" s="1" t="s">
        <v>47</v>
      </c>
      <c r="B1192" s="7" t="s">
        <v>72</v>
      </c>
      <c r="C1192" s="1" t="s">
        <v>1533</v>
      </c>
      <c r="D1192" s="8">
        <v>0.0</v>
      </c>
      <c r="E1192" s="1"/>
      <c r="F1192" s="1">
        <v>1.0</v>
      </c>
      <c r="G1192" s="1"/>
      <c r="H1192" s="1"/>
    </row>
    <row r="1193">
      <c r="A1193" s="1" t="s">
        <v>47</v>
      </c>
      <c r="B1193" s="7" t="s">
        <v>72</v>
      </c>
      <c r="C1193" s="1" t="s">
        <v>1534</v>
      </c>
      <c r="D1193" s="8">
        <v>0.0</v>
      </c>
      <c r="E1193" s="1"/>
      <c r="F1193" s="1">
        <v>2.0</v>
      </c>
      <c r="G1193" s="1"/>
      <c r="H1193" s="1"/>
    </row>
    <row r="1194">
      <c r="A1194" s="1" t="s">
        <v>47</v>
      </c>
      <c r="B1194" s="7" t="s">
        <v>72</v>
      </c>
      <c r="C1194" s="1" t="s">
        <v>1535</v>
      </c>
      <c r="D1194" s="8">
        <v>0.0</v>
      </c>
      <c r="E1194" s="1"/>
      <c r="F1194" s="1">
        <v>11.3</v>
      </c>
      <c r="G1194" s="1"/>
      <c r="H1194" s="1"/>
    </row>
    <row r="1195">
      <c r="A1195" s="1" t="s">
        <v>47</v>
      </c>
      <c r="B1195" s="7" t="s">
        <v>72</v>
      </c>
      <c r="C1195" s="1" t="s">
        <v>1536</v>
      </c>
      <c r="D1195" s="8">
        <v>0.0</v>
      </c>
      <c r="E1195" s="1"/>
      <c r="F1195" s="1">
        <v>1.0</v>
      </c>
      <c r="G1195" s="1"/>
      <c r="H1195" s="1"/>
    </row>
    <row r="1196">
      <c r="A1196" s="1" t="s">
        <v>47</v>
      </c>
      <c r="B1196" s="7" t="s">
        <v>72</v>
      </c>
      <c r="C1196" s="1" t="s">
        <v>1537</v>
      </c>
      <c r="D1196" s="8">
        <v>0.0</v>
      </c>
      <c r="E1196" s="1"/>
      <c r="F1196" s="1">
        <v>1.3</v>
      </c>
      <c r="G1196" s="1"/>
      <c r="H1196" s="1"/>
    </row>
    <row r="1197">
      <c r="A1197" s="1" t="s">
        <v>47</v>
      </c>
      <c r="B1197" s="7" t="s">
        <v>72</v>
      </c>
      <c r="C1197" s="1" t="s">
        <v>1538</v>
      </c>
      <c r="D1197" s="8">
        <v>0.0</v>
      </c>
      <c r="E1197" s="1"/>
      <c r="F1197" s="1">
        <v>1.0</v>
      </c>
      <c r="G1197" s="1"/>
      <c r="H1197" s="1"/>
    </row>
    <row r="1198">
      <c r="A1198" s="1" t="s">
        <v>47</v>
      </c>
      <c r="B1198" s="7" t="s">
        <v>72</v>
      </c>
      <c r="C1198" s="1" t="s">
        <v>1539</v>
      </c>
      <c r="D1198" s="8">
        <v>0.0</v>
      </c>
      <c r="E1198" s="1"/>
      <c r="F1198" s="1">
        <v>7.9</v>
      </c>
      <c r="G1198" s="1"/>
      <c r="H1198" s="1"/>
    </row>
    <row r="1199">
      <c r="A1199" s="1" t="s">
        <v>47</v>
      </c>
      <c r="B1199" s="7" t="s">
        <v>72</v>
      </c>
      <c r="C1199" s="1" t="s">
        <v>1540</v>
      </c>
      <c r="D1199" s="8">
        <v>0.0</v>
      </c>
      <c r="E1199" s="1"/>
      <c r="F1199" s="1">
        <v>1.0</v>
      </c>
      <c r="G1199" s="1"/>
      <c r="H1199" s="1"/>
    </row>
    <row r="1200">
      <c r="A1200" s="1" t="s">
        <v>47</v>
      </c>
      <c r="B1200" s="7" t="s">
        <v>72</v>
      </c>
      <c r="C1200" s="1" t="s">
        <v>1541</v>
      </c>
      <c r="D1200" s="8">
        <v>0.0</v>
      </c>
      <c r="E1200" s="1"/>
      <c r="F1200" s="1">
        <v>1.3</v>
      </c>
      <c r="G1200" s="1"/>
      <c r="H1200" s="1"/>
    </row>
    <row r="1201">
      <c r="A1201" s="1" t="s">
        <v>47</v>
      </c>
      <c r="B1201" s="7" t="s">
        <v>72</v>
      </c>
      <c r="C1201" s="1" t="s">
        <v>1542</v>
      </c>
      <c r="D1201" s="8">
        <v>0.0</v>
      </c>
      <c r="E1201" s="1"/>
      <c r="F1201" s="1">
        <v>1.0</v>
      </c>
      <c r="G1201" s="1"/>
      <c r="H1201" s="1"/>
    </row>
    <row r="1202">
      <c r="A1202" s="1" t="s">
        <v>47</v>
      </c>
      <c r="B1202" s="7" t="s">
        <v>72</v>
      </c>
      <c r="C1202" s="1" t="s">
        <v>1543</v>
      </c>
      <c r="D1202" s="8">
        <v>0.0</v>
      </c>
      <c r="E1202" s="1"/>
      <c r="F1202" s="1">
        <v>1.1</v>
      </c>
      <c r="G1202" s="1"/>
      <c r="H1202" s="1"/>
    </row>
    <row r="1203">
      <c r="A1203" s="1" t="s">
        <v>47</v>
      </c>
      <c r="B1203" s="7" t="s">
        <v>72</v>
      </c>
      <c r="C1203" s="1" t="s">
        <v>1544</v>
      </c>
      <c r="D1203" s="8">
        <v>0.0</v>
      </c>
      <c r="E1203" s="1"/>
      <c r="F1203" s="1">
        <v>1.0</v>
      </c>
      <c r="G1203" s="1"/>
      <c r="H1203" s="1"/>
    </row>
    <row r="1204">
      <c r="A1204" s="1" t="s">
        <v>47</v>
      </c>
      <c r="B1204" s="7" t="s">
        <v>72</v>
      </c>
      <c r="C1204" s="1" t="s">
        <v>1545</v>
      </c>
      <c r="D1204" s="8">
        <v>0.0</v>
      </c>
      <c r="E1204" s="1"/>
      <c r="F1204" s="1">
        <v>1.4</v>
      </c>
      <c r="G1204" s="1"/>
      <c r="H1204" s="1"/>
    </row>
    <row r="1205">
      <c r="A1205" s="1" t="s">
        <v>47</v>
      </c>
      <c r="B1205" s="7" t="s">
        <v>72</v>
      </c>
      <c r="C1205" s="1" t="s">
        <v>1546</v>
      </c>
      <c r="D1205" s="8">
        <v>0.0</v>
      </c>
      <c r="E1205" s="1"/>
      <c r="F1205" s="1">
        <v>1.0</v>
      </c>
      <c r="G1205" s="1"/>
      <c r="H1205" s="1"/>
    </row>
    <row r="1206">
      <c r="A1206" s="1" t="s">
        <v>47</v>
      </c>
      <c r="B1206" s="7" t="s">
        <v>72</v>
      </c>
      <c r="C1206" s="1" t="s">
        <v>1547</v>
      </c>
      <c r="D1206" s="8">
        <v>0.0</v>
      </c>
      <c r="E1206" s="1"/>
      <c r="F1206" s="1">
        <v>1.5</v>
      </c>
      <c r="G1206" s="1"/>
      <c r="H1206" s="1"/>
    </row>
    <row r="1207">
      <c r="A1207" s="1" t="s">
        <v>47</v>
      </c>
      <c r="B1207" s="7" t="s">
        <v>72</v>
      </c>
      <c r="C1207" s="1" t="s">
        <v>1548</v>
      </c>
      <c r="D1207" s="8">
        <v>0.0</v>
      </c>
      <c r="E1207" s="1"/>
      <c r="F1207" s="1">
        <v>1.0</v>
      </c>
      <c r="G1207" s="1"/>
      <c r="H1207" s="1"/>
    </row>
    <row r="1208">
      <c r="A1208" s="1" t="s">
        <v>47</v>
      </c>
      <c r="B1208" s="7" t="s">
        <v>72</v>
      </c>
      <c r="C1208" s="1" t="s">
        <v>1549</v>
      </c>
      <c r="D1208" s="8">
        <v>0.0</v>
      </c>
      <c r="E1208" s="1"/>
      <c r="F1208" s="1">
        <v>1.0</v>
      </c>
      <c r="G1208" s="1"/>
      <c r="H1208" s="1"/>
    </row>
    <row r="1209">
      <c r="A1209" s="1" t="s">
        <v>47</v>
      </c>
      <c r="B1209" s="7" t="s">
        <v>72</v>
      </c>
      <c r="C1209" s="1" t="s">
        <v>1550</v>
      </c>
      <c r="D1209" s="8">
        <v>0.0</v>
      </c>
      <c r="E1209" s="1"/>
      <c r="F1209" s="1">
        <v>1.0</v>
      </c>
      <c r="G1209" s="1"/>
      <c r="H1209" s="1"/>
    </row>
    <row r="1210">
      <c r="A1210" s="1" t="s">
        <v>47</v>
      </c>
      <c r="B1210" s="7" t="s">
        <v>72</v>
      </c>
      <c r="C1210" s="1" t="s">
        <v>1551</v>
      </c>
      <c r="D1210" s="8">
        <v>0.0</v>
      </c>
      <c r="E1210" s="1"/>
      <c r="F1210" s="1">
        <v>1.2</v>
      </c>
      <c r="G1210" s="1"/>
      <c r="H1210" s="1"/>
    </row>
    <row r="1211">
      <c r="A1211" s="1" t="s">
        <v>47</v>
      </c>
      <c r="B1211" s="7" t="s">
        <v>72</v>
      </c>
      <c r="C1211" s="1" t="s">
        <v>1552</v>
      </c>
      <c r="D1211" s="8">
        <v>0.0</v>
      </c>
      <c r="E1211" s="1"/>
      <c r="F1211" s="1">
        <v>1.6</v>
      </c>
      <c r="G1211" s="1"/>
      <c r="H1211" s="1"/>
    </row>
    <row r="1212">
      <c r="A1212" s="1" t="s">
        <v>47</v>
      </c>
      <c r="B1212" s="7" t="s">
        <v>72</v>
      </c>
      <c r="C1212" s="1" t="s">
        <v>1553</v>
      </c>
      <c r="D1212" s="8">
        <v>0.0</v>
      </c>
      <c r="E1212" s="1"/>
      <c r="F1212" s="1">
        <v>1.0</v>
      </c>
      <c r="G1212" s="1"/>
      <c r="H1212" s="1"/>
    </row>
    <row r="1213">
      <c r="A1213" s="1" t="s">
        <v>47</v>
      </c>
      <c r="B1213" s="7" t="s">
        <v>72</v>
      </c>
      <c r="C1213" s="1" t="s">
        <v>1554</v>
      </c>
      <c r="D1213" s="8">
        <v>0.0</v>
      </c>
      <c r="E1213" s="1"/>
      <c r="F1213" s="1">
        <v>1.0</v>
      </c>
      <c r="G1213" s="1"/>
      <c r="H1213" s="1"/>
    </row>
    <row r="1214">
      <c r="A1214" s="1" t="s">
        <v>47</v>
      </c>
      <c r="B1214" s="7" t="s">
        <v>72</v>
      </c>
      <c r="C1214" s="1" t="s">
        <v>1555</v>
      </c>
      <c r="D1214" s="8">
        <v>0.0</v>
      </c>
      <c r="E1214" s="1"/>
      <c r="F1214" s="1">
        <v>1.0</v>
      </c>
      <c r="G1214" s="1"/>
      <c r="H1214" s="1"/>
    </row>
    <row r="1215">
      <c r="A1215" s="1" t="s">
        <v>47</v>
      </c>
      <c r="B1215" s="7" t="s">
        <v>72</v>
      </c>
      <c r="C1215" s="1" t="s">
        <v>1556</v>
      </c>
      <c r="D1215" s="8">
        <v>0.0</v>
      </c>
      <c r="E1215" s="1"/>
      <c r="F1215" s="1">
        <v>1.5</v>
      </c>
      <c r="G1215" s="1"/>
      <c r="H1215" s="1"/>
    </row>
    <row r="1216">
      <c r="A1216" s="1" t="s">
        <v>47</v>
      </c>
      <c r="B1216" s="7" t="s">
        <v>72</v>
      </c>
      <c r="C1216" s="1" t="s">
        <v>1557</v>
      </c>
      <c r="D1216" s="8">
        <v>0.0</v>
      </c>
      <c r="E1216" s="1"/>
      <c r="F1216" s="1">
        <v>1.0</v>
      </c>
      <c r="G1216" s="1"/>
      <c r="H1216" s="1"/>
    </row>
    <row r="1217">
      <c r="A1217" s="1" t="s">
        <v>47</v>
      </c>
      <c r="B1217" s="7" t="s">
        <v>72</v>
      </c>
      <c r="C1217" s="1" t="s">
        <v>1558</v>
      </c>
      <c r="D1217" s="8">
        <v>0.0</v>
      </c>
      <c r="E1217" s="1"/>
      <c r="F1217" s="1">
        <v>1.0</v>
      </c>
      <c r="G1217" s="1"/>
      <c r="H1217" s="1"/>
    </row>
    <row r="1218">
      <c r="A1218" s="1" t="s">
        <v>47</v>
      </c>
      <c r="B1218" s="7" t="s">
        <v>72</v>
      </c>
      <c r="C1218" s="1" t="s">
        <v>1559</v>
      </c>
      <c r="D1218" s="8">
        <v>0.0</v>
      </c>
      <c r="E1218" s="1"/>
      <c r="F1218" s="1">
        <v>1.0</v>
      </c>
      <c r="G1218" s="1"/>
      <c r="H1218" s="1"/>
    </row>
    <row r="1219">
      <c r="A1219" s="1" t="s">
        <v>47</v>
      </c>
      <c r="B1219" s="7" t="s">
        <v>72</v>
      </c>
      <c r="C1219" s="1" t="s">
        <v>1560</v>
      </c>
      <c r="D1219" s="8">
        <v>0.0</v>
      </c>
      <c r="E1219" s="1"/>
      <c r="F1219" s="1">
        <v>1.0</v>
      </c>
      <c r="G1219" s="1"/>
      <c r="H1219" s="1"/>
    </row>
    <row r="1220">
      <c r="A1220" s="1" t="s">
        <v>47</v>
      </c>
      <c r="B1220" s="7" t="s">
        <v>72</v>
      </c>
      <c r="C1220" s="1" t="s">
        <v>1561</v>
      </c>
      <c r="D1220" s="8">
        <v>0.0</v>
      </c>
      <c r="E1220" s="1"/>
      <c r="F1220" s="1">
        <v>2.0</v>
      </c>
      <c r="G1220" s="1"/>
      <c r="H1220" s="1"/>
    </row>
    <row r="1221">
      <c r="A1221" s="1" t="s">
        <v>47</v>
      </c>
      <c r="B1221" s="7" t="s">
        <v>72</v>
      </c>
      <c r="C1221" s="1" t="s">
        <v>1562</v>
      </c>
      <c r="D1221" s="8">
        <v>0.0</v>
      </c>
      <c r="E1221" s="1"/>
      <c r="F1221" s="1">
        <v>1.0</v>
      </c>
      <c r="G1221" s="1"/>
      <c r="H1221" s="1"/>
    </row>
    <row r="1222">
      <c r="A1222" s="1" t="s">
        <v>47</v>
      </c>
      <c r="B1222" s="7" t="s">
        <v>72</v>
      </c>
      <c r="C1222" s="1" t="s">
        <v>1563</v>
      </c>
      <c r="D1222" s="8">
        <v>0.0</v>
      </c>
      <c r="E1222" s="1"/>
      <c r="F1222" s="1">
        <v>1.0</v>
      </c>
      <c r="G1222" s="1"/>
      <c r="H1222" s="1"/>
    </row>
    <row r="1223">
      <c r="A1223" s="1" t="s">
        <v>47</v>
      </c>
      <c r="B1223" s="7" t="s">
        <v>72</v>
      </c>
      <c r="C1223" s="1" t="s">
        <v>1564</v>
      </c>
      <c r="D1223" s="8">
        <v>0.0</v>
      </c>
      <c r="E1223" s="1"/>
      <c r="F1223" s="1">
        <v>8.1</v>
      </c>
      <c r="G1223" s="1"/>
      <c r="H1223" s="1"/>
    </row>
    <row r="1224">
      <c r="A1224" s="1" t="s">
        <v>47</v>
      </c>
      <c r="B1224" s="7" t="s">
        <v>73</v>
      </c>
      <c r="C1224" s="1" t="s">
        <v>1565</v>
      </c>
      <c r="D1224" s="8">
        <v>5.0</v>
      </c>
      <c r="E1224" s="1"/>
      <c r="F1224" s="1">
        <v>9.4</v>
      </c>
      <c r="G1224" s="1"/>
      <c r="H1224" s="1"/>
    </row>
    <row r="1225">
      <c r="A1225" s="1" t="s">
        <v>47</v>
      </c>
      <c r="B1225" s="7" t="s">
        <v>73</v>
      </c>
      <c r="C1225" s="1" t="s">
        <v>1566</v>
      </c>
      <c r="D1225" s="8">
        <v>3.0</v>
      </c>
      <c r="E1225" s="1"/>
      <c r="F1225" s="1">
        <v>9.3</v>
      </c>
      <c r="G1225" s="1"/>
      <c r="H1225" s="1"/>
    </row>
    <row r="1226">
      <c r="A1226" s="1" t="s">
        <v>47</v>
      </c>
      <c r="B1226" s="7" t="s">
        <v>73</v>
      </c>
      <c r="C1226" s="1" t="s">
        <v>1567</v>
      </c>
      <c r="D1226" s="8">
        <v>1.0</v>
      </c>
      <c r="E1226" s="1"/>
      <c r="F1226" s="1">
        <v>6.3</v>
      </c>
      <c r="G1226" s="1"/>
      <c r="H1226" s="1"/>
    </row>
    <row r="1227">
      <c r="A1227" s="1" t="s">
        <v>47</v>
      </c>
      <c r="B1227" s="7" t="s">
        <v>73</v>
      </c>
      <c r="C1227" s="1" t="s">
        <v>1568</v>
      </c>
      <c r="D1227" s="8">
        <v>2.0</v>
      </c>
      <c r="E1227" s="1"/>
      <c r="F1227" s="1">
        <v>8.4</v>
      </c>
      <c r="G1227" s="1"/>
      <c r="H1227" s="1"/>
    </row>
    <row r="1228">
      <c r="A1228" s="1" t="s">
        <v>47</v>
      </c>
      <c r="B1228" s="7" t="s">
        <v>73</v>
      </c>
      <c r="C1228" s="1" t="s">
        <v>1569</v>
      </c>
      <c r="D1228" s="8">
        <v>0.0</v>
      </c>
      <c r="E1228" s="1"/>
      <c r="F1228" s="1">
        <v>8.1</v>
      </c>
      <c r="G1228" s="1"/>
      <c r="H1228" s="1"/>
    </row>
    <row r="1229">
      <c r="A1229" s="1" t="s">
        <v>47</v>
      </c>
      <c r="B1229" s="7" t="s">
        <v>73</v>
      </c>
      <c r="C1229" s="1" t="s">
        <v>1570</v>
      </c>
      <c r="D1229" s="8">
        <v>0.0</v>
      </c>
      <c r="E1229" s="1"/>
      <c r="F1229" s="1">
        <v>2.4</v>
      </c>
      <c r="G1229" s="1"/>
      <c r="H1229" s="1"/>
    </row>
    <row r="1230">
      <c r="A1230" s="1" t="s">
        <v>47</v>
      </c>
      <c r="B1230" s="7" t="s">
        <v>73</v>
      </c>
      <c r="C1230" s="1" t="s">
        <v>1571</v>
      </c>
      <c r="D1230" s="8">
        <v>0.0</v>
      </c>
      <c r="E1230" s="1"/>
      <c r="F1230" s="1">
        <v>3.7</v>
      </c>
      <c r="G1230" s="1"/>
      <c r="H1230" s="1"/>
    </row>
    <row r="1231">
      <c r="A1231" s="1" t="s">
        <v>47</v>
      </c>
      <c r="B1231" s="7" t="s">
        <v>73</v>
      </c>
      <c r="C1231" s="1" t="s">
        <v>1572</v>
      </c>
      <c r="D1231" s="8">
        <v>0.0</v>
      </c>
      <c r="E1231" s="1"/>
      <c r="F1231" s="1">
        <v>4.7</v>
      </c>
      <c r="G1231" s="1"/>
      <c r="H1231" s="1"/>
    </row>
    <row r="1232">
      <c r="A1232" s="1" t="s">
        <v>47</v>
      </c>
      <c r="B1232" s="7" t="s">
        <v>73</v>
      </c>
      <c r="C1232" s="1" t="s">
        <v>1573</v>
      </c>
      <c r="D1232" s="8">
        <v>2.0</v>
      </c>
      <c r="E1232" s="1"/>
      <c r="F1232" s="1">
        <v>9.0</v>
      </c>
      <c r="G1232" s="1"/>
      <c r="H1232" s="1"/>
    </row>
    <row r="1233">
      <c r="A1233" s="1" t="s">
        <v>47</v>
      </c>
      <c r="B1233" s="7" t="s">
        <v>73</v>
      </c>
      <c r="C1233" s="1" t="s">
        <v>1574</v>
      </c>
      <c r="D1233" s="8">
        <v>0.0</v>
      </c>
      <c r="E1233" s="1"/>
      <c r="F1233" s="1">
        <v>4.1</v>
      </c>
      <c r="G1233" s="1"/>
      <c r="H1233" s="1"/>
    </row>
    <row r="1234">
      <c r="A1234" s="1" t="s">
        <v>47</v>
      </c>
      <c r="B1234" s="7" t="s">
        <v>73</v>
      </c>
      <c r="C1234" s="1" t="s">
        <v>1575</v>
      </c>
      <c r="D1234" s="8">
        <v>1.0</v>
      </c>
      <c r="E1234" s="1"/>
      <c r="F1234" s="1">
        <v>9.2</v>
      </c>
      <c r="G1234" s="1"/>
      <c r="H1234" s="1"/>
    </row>
    <row r="1235">
      <c r="A1235" s="1" t="s">
        <v>47</v>
      </c>
      <c r="B1235" s="7" t="s">
        <v>73</v>
      </c>
      <c r="C1235" s="1" t="s">
        <v>1576</v>
      </c>
      <c r="D1235" s="8">
        <v>0.0</v>
      </c>
      <c r="E1235" s="1"/>
      <c r="F1235" s="1">
        <v>5.6</v>
      </c>
      <c r="G1235" s="1"/>
      <c r="H1235" s="1"/>
    </row>
    <row r="1236">
      <c r="A1236" s="1" t="s">
        <v>47</v>
      </c>
      <c r="B1236" s="7" t="s">
        <v>73</v>
      </c>
      <c r="C1236" s="1" t="s">
        <v>1577</v>
      </c>
      <c r="D1236" s="8">
        <v>0.0</v>
      </c>
      <c r="E1236" s="1"/>
      <c r="F1236" s="1">
        <v>8.8</v>
      </c>
      <c r="G1236" s="1"/>
      <c r="H1236" s="1"/>
    </row>
    <row r="1237">
      <c r="A1237" s="1" t="s">
        <v>47</v>
      </c>
      <c r="B1237" s="7" t="s">
        <v>73</v>
      </c>
      <c r="C1237" s="1" t="s">
        <v>1578</v>
      </c>
      <c r="D1237" s="8">
        <v>0.0</v>
      </c>
      <c r="E1237" s="1"/>
      <c r="F1237" s="1">
        <v>8.1</v>
      </c>
      <c r="G1237" s="1"/>
      <c r="H1237" s="1"/>
    </row>
    <row r="1238">
      <c r="A1238" s="1" t="s">
        <v>47</v>
      </c>
      <c r="B1238" s="7" t="s">
        <v>73</v>
      </c>
      <c r="C1238" s="1" t="s">
        <v>1579</v>
      </c>
      <c r="D1238" s="8">
        <v>0.0</v>
      </c>
      <c r="E1238" s="1"/>
      <c r="F1238" s="1">
        <v>4.9</v>
      </c>
      <c r="G1238" s="1"/>
      <c r="H1238" s="1"/>
    </row>
    <row r="1239">
      <c r="A1239" s="1" t="s">
        <v>47</v>
      </c>
      <c r="B1239" s="7" t="s">
        <v>73</v>
      </c>
      <c r="C1239" s="1" t="s">
        <v>1580</v>
      </c>
      <c r="D1239" s="8">
        <v>0.0</v>
      </c>
      <c r="E1239" s="1"/>
      <c r="F1239" s="1">
        <v>7.4</v>
      </c>
      <c r="G1239" s="1"/>
      <c r="H1239" s="1"/>
    </row>
    <row r="1240">
      <c r="A1240" s="1" t="s">
        <v>47</v>
      </c>
      <c r="B1240" s="7" t="s">
        <v>73</v>
      </c>
      <c r="C1240" s="1" t="s">
        <v>1581</v>
      </c>
      <c r="D1240" s="8">
        <v>2.0</v>
      </c>
      <c r="E1240" s="1"/>
      <c r="F1240" s="1">
        <v>3.1</v>
      </c>
      <c r="G1240" s="1"/>
      <c r="H1240" s="1"/>
    </row>
    <row r="1241">
      <c r="A1241" s="1" t="s">
        <v>47</v>
      </c>
      <c r="B1241" s="7" t="s">
        <v>73</v>
      </c>
      <c r="C1241" s="1" t="s">
        <v>1582</v>
      </c>
      <c r="D1241" s="8">
        <v>0.0</v>
      </c>
      <c r="E1241" s="1"/>
      <c r="F1241" s="1">
        <v>9.7</v>
      </c>
      <c r="G1241" s="1"/>
      <c r="H1241" s="1"/>
    </row>
    <row r="1242">
      <c r="A1242" s="1" t="s">
        <v>47</v>
      </c>
      <c r="B1242" s="7" t="s">
        <v>73</v>
      </c>
      <c r="C1242" s="1" t="s">
        <v>1583</v>
      </c>
      <c r="D1242" s="8">
        <v>0.0</v>
      </c>
      <c r="E1242" s="1"/>
      <c r="F1242" s="1">
        <v>2.3</v>
      </c>
      <c r="G1242" s="1"/>
      <c r="H1242" s="1"/>
    </row>
    <row r="1243">
      <c r="A1243" s="1" t="s">
        <v>47</v>
      </c>
      <c r="B1243" s="7" t="s">
        <v>73</v>
      </c>
      <c r="C1243" s="1" t="s">
        <v>1584</v>
      </c>
      <c r="D1243" s="8">
        <v>0.0</v>
      </c>
      <c r="E1243" s="1"/>
      <c r="F1243" s="1">
        <v>3.9</v>
      </c>
      <c r="G1243" s="1"/>
      <c r="H1243" s="1"/>
    </row>
    <row r="1244">
      <c r="A1244" s="1" t="s">
        <v>47</v>
      </c>
      <c r="B1244" s="7" t="s">
        <v>73</v>
      </c>
      <c r="C1244" s="1" t="s">
        <v>1585</v>
      </c>
      <c r="D1244" s="8">
        <v>0.0</v>
      </c>
      <c r="E1244" s="1"/>
      <c r="F1244" s="1">
        <v>10.4</v>
      </c>
      <c r="G1244" s="1"/>
      <c r="H1244" s="1"/>
    </row>
    <row r="1245">
      <c r="A1245" s="1" t="s">
        <v>47</v>
      </c>
      <c r="B1245" s="7" t="s">
        <v>73</v>
      </c>
      <c r="C1245" s="1" t="s">
        <v>1586</v>
      </c>
      <c r="D1245" s="8">
        <v>0.0</v>
      </c>
      <c r="E1245" s="1"/>
      <c r="F1245" s="1">
        <v>6.4</v>
      </c>
      <c r="G1245" s="1"/>
      <c r="H1245" s="1"/>
    </row>
    <row r="1246">
      <c r="A1246" s="1" t="s">
        <v>47</v>
      </c>
      <c r="B1246" s="7" t="s">
        <v>73</v>
      </c>
      <c r="C1246" s="1" t="s">
        <v>1587</v>
      </c>
      <c r="D1246" s="8">
        <v>0.0</v>
      </c>
      <c r="E1246" s="1"/>
      <c r="F1246" s="1">
        <v>6.7</v>
      </c>
      <c r="G1246" s="1"/>
      <c r="H1246" s="1"/>
    </row>
    <row r="1247">
      <c r="A1247" s="1" t="s">
        <v>47</v>
      </c>
      <c r="B1247" s="7" t="s">
        <v>73</v>
      </c>
      <c r="C1247" s="1" t="s">
        <v>1588</v>
      </c>
      <c r="D1247" s="8">
        <v>0.0</v>
      </c>
      <c r="E1247" s="1"/>
      <c r="F1247" s="1">
        <v>4.0</v>
      </c>
      <c r="G1247" s="1"/>
      <c r="H1247" s="1"/>
    </row>
    <row r="1248">
      <c r="A1248" s="1" t="s">
        <v>47</v>
      </c>
      <c r="B1248" s="7" t="s">
        <v>73</v>
      </c>
      <c r="C1248" s="1" t="s">
        <v>1589</v>
      </c>
      <c r="D1248" s="8">
        <v>0.0</v>
      </c>
      <c r="E1248" s="1"/>
      <c r="F1248" s="1">
        <v>10.2</v>
      </c>
      <c r="G1248" s="1"/>
      <c r="H1248" s="1"/>
    </row>
    <row r="1249">
      <c r="A1249" s="1" t="s">
        <v>47</v>
      </c>
      <c r="B1249" s="7" t="s">
        <v>73</v>
      </c>
      <c r="C1249" s="1" t="s">
        <v>1590</v>
      </c>
      <c r="D1249" s="8">
        <v>1.0</v>
      </c>
      <c r="E1249" s="1"/>
      <c r="F1249" s="1">
        <v>7.8</v>
      </c>
      <c r="G1249" s="1"/>
      <c r="H1249" s="1"/>
    </row>
    <row r="1250">
      <c r="A1250" s="1" t="s">
        <v>47</v>
      </c>
      <c r="B1250" s="7" t="s">
        <v>73</v>
      </c>
      <c r="C1250" s="1" t="s">
        <v>1591</v>
      </c>
      <c r="D1250" s="8">
        <v>0.0</v>
      </c>
      <c r="E1250" s="1"/>
      <c r="F1250" s="1">
        <v>1.3</v>
      </c>
      <c r="G1250" s="1"/>
      <c r="H1250" s="1"/>
    </row>
    <row r="1251">
      <c r="A1251" s="1" t="s">
        <v>47</v>
      </c>
      <c r="B1251" s="7" t="s">
        <v>73</v>
      </c>
      <c r="C1251" s="1" t="s">
        <v>1592</v>
      </c>
      <c r="D1251" s="8">
        <v>0.0</v>
      </c>
      <c r="E1251" s="1"/>
      <c r="F1251" s="1">
        <v>5.5</v>
      </c>
      <c r="G1251" s="1"/>
      <c r="H1251" s="1"/>
    </row>
    <row r="1252">
      <c r="A1252" s="1" t="s">
        <v>47</v>
      </c>
      <c r="B1252" s="7" t="s">
        <v>73</v>
      </c>
      <c r="C1252" s="1" t="s">
        <v>1593</v>
      </c>
      <c r="D1252" s="8">
        <v>0.0</v>
      </c>
      <c r="E1252" s="1"/>
      <c r="F1252" s="1">
        <v>7.7</v>
      </c>
      <c r="G1252" s="1"/>
      <c r="H1252" s="1"/>
    </row>
    <row r="1253">
      <c r="A1253" s="1" t="s">
        <v>47</v>
      </c>
      <c r="B1253" s="7" t="s">
        <v>73</v>
      </c>
      <c r="C1253" s="1" t="s">
        <v>1594</v>
      </c>
      <c r="D1253" s="8">
        <v>0.0</v>
      </c>
      <c r="E1253" s="1"/>
      <c r="F1253" s="1">
        <v>9.3</v>
      </c>
      <c r="G1253" s="1"/>
      <c r="H1253" s="1"/>
    </row>
    <row r="1254">
      <c r="A1254" s="1" t="s">
        <v>47</v>
      </c>
      <c r="B1254" s="7" t="s">
        <v>73</v>
      </c>
      <c r="C1254" s="1" t="s">
        <v>1595</v>
      </c>
      <c r="D1254" s="8">
        <v>0.0</v>
      </c>
      <c r="E1254" s="1"/>
      <c r="F1254" s="1">
        <v>1.0</v>
      </c>
      <c r="G1254" s="1"/>
      <c r="H1254" s="1"/>
    </row>
    <row r="1255">
      <c r="A1255" s="1" t="s">
        <v>47</v>
      </c>
      <c r="B1255" s="7" t="s">
        <v>73</v>
      </c>
      <c r="C1255" s="1" t="s">
        <v>1596</v>
      </c>
      <c r="D1255" s="8">
        <v>0.0</v>
      </c>
      <c r="E1255" s="1"/>
      <c r="F1255" s="1">
        <v>4.1</v>
      </c>
      <c r="G1255" s="1"/>
      <c r="H1255" s="1"/>
    </row>
    <row r="1256">
      <c r="A1256" s="1" t="s">
        <v>47</v>
      </c>
      <c r="B1256" s="7" t="s">
        <v>73</v>
      </c>
      <c r="C1256" s="1" t="s">
        <v>1597</v>
      </c>
      <c r="D1256" s="8">
        <v>2.0</v>
      </c>
      <c r="E1256" s="1"/>
      <c r="F1256" s="1">
        <v>3.2</v>
      </c>
      <c r="G1256" s="1"/>
      <c r="H1256" s="1"/>
    </row>
    <row r="1257">
      <c r="A1257" s="1" t="s">
        <v>47</v>
      </c>
      <c r="B1257" s="7" t="s">
        <v>73</v>
      </c>
      <c r="C1257" s="1" t="s">
        <v>1598</v>
      </c>
      <c r="D1257" s="8">
        <v>0.0</v>
      </c>
      <c r="E1257" s="1"/>
      <c r="F1257" s="1">
        <v>6.6</v>
      </c>
      <c r="G1257" s="1"/>
      <c r="H1257" s="1"/>
    </row>
    <row r="1258">
      <c r="A1258" s="1" t="s">
        <v>47</v>
      </c>
      <c r="B1258" s="7" t="s">
        <v>73</v>
      </c>
      <c r="C1258" s="1" t="s">
        <v>1599</v>
      </c>
      <c r="D1258" s="8">
        <v>4.0</v>
      </c>
      <c r="E1258" s="1"/>
      <c r="F1258" s="1">
        <v>1.6</v>
      </c>
      <c r="G1258" s="1"/>
      <c r="H1258" s="1"/>
    </row>
    <row r="1259">
      <c r="A1259" s="1" t="s">
        <v>47</v>
      </c>
      <c r="B1259" s="7" t="s">
        <v>73</v>
      </c>
      <c r="C1259" s="1" t="s">
        <v>1600</v>
      </c>
      <c r="D1259" s="8">
        <v>0.0</v>
      </c>
      <c r="E1259" s="1"/>
      <c r="F1259" s="1">
        <v>8.1</v>
      </c>
      <c r="G1259" s="1"/>
      <c r="H1259" s="1"/>
    </row>
    <row r="1260">
      <c r="A1260" s="1" t="s">
        <v>47</v>
      </c>
      <c r="B1260" s="7" t="s">
        <v>73</v>
      </c>
      <c r="C1260" s="1" t="s">
        <v>1601</v>
      </c>
      <c r="D1260" s="8">
        <v>1.0</v>
      </c>
      <c r="E1260" s="1"/>
      <c r="F1260" s="1">
        <v>3.0</v>
      </c>
      <c r="G1260" s="1"/>
      <c r="H1260" s="1"/>
    </row>
    <row r="1261">
      <c r="A1261" s="1" t="s">
        <v>47</v>
      </c>
      <c r="B1261" s="7" t="s">
        <v>73</v>
      </c>
      <c r="C1261" s="1" t="s">
        <v>1602</v>
      </c>
      <c r="D1261" s="8">
        <v>0.0</v>
      </c>
      <c r="E1261" s="1"/>
      <c r="F1261" s="1">
        <v>11.5</v>
      </c>
      <c r="G1261" s="1"/>
      <c r="H1261" s="1"/>
    </row>
    <row r="1262">
      <c r="A1262" s="1" t="s">
        <v>47</v>
      </c>
      <c r="B1262" s="7" t="s">
        <v>73</v>
      </c>
      <c r="C1262" s="1" t="s">
        <v>1603</v>
      </c>
      <c r="D1262" s="8">
        <v>0.0</v>
      </c>
      <c r="E1262" s="1"/>
      <c r="F1262" s="1">
        <v>10.5</v>
      </c>
      <c r="G1262" s="1"/>
      <c r="H1262" s="1"/>
    </row>
    <row r="1263">
      <c r="A1263" s="1" t="s">
        <v>47</v>
      </c>
      <c r="B1263" s="7" t="s">
        <v>73</v>
      </c>
      <c r="C1263" s="1" t="s">
        <v>1604</v>
      </c>
      <c r="D1263" s="8">
        <v>1.0</v>
      </c>
      <c r="E1263" s="1"/>
      <c r="F1263" s="1">
        <v>5.3</v>
      </c>
      <c r="G1263" s="1"/>
      <c r="H1263" s="1"/>
    </row>
    <row r="1264">
      <c r="A1264" s="1" t="s">
        <v>47</v>
      </c>
      <c r="B1264" s="7" t="s">
        <v>73</v>
      </c>
      <c r="C1264" s="1" t="s">
        <v>1605</v>
      </c>
      <c r="D1264" s="8">
        <v>0.0</v>
      </c>
      <c r="E1264" s="1"/>
      <c r="F1264" s="1">
        <v>1.0</v>
      </c>
      <c r="G1264" s="1"/>
      <c r="H1264" s="1"/>
    </row>
    <row r="1265">
      <c r="A1265" s="1" t="s">
        <v>47</v>
      </c>
      <c r="B1265" s="7" t="s">
        <v>73</v>
      </c>
      <c r="C1265" s="1" t="s">
        <v>1606</v>
      </c>
      <c r="D1265" s="8">
        <v>0.0</v>
      </c>
      <c r="E1265" s="1"/>
      <c r="F1265" s="1">
        <v>6.1</v>
      </c>
      <c r="G1265" s="1"/>
      <c r="H1265" s="1"/>
    </row>
    <row r="1266">
      <c r="A1266" s="1" t="s">
        <v>47</v>
      </c>
      <c r="B1266" s="7" t="s">
        <v>73</v>
      </c>
      <c r="C1266" s="1" t="s">
        <v>1607</v>
      </c>
      <c r="D1266" s="8">
        <v>0.0</v>
      </c>
      <c r="E1266" s="1"/>
      <c r="F1266" s="1">
        <v>5.1</v>
      </c>
      <c r="G1266" s="1"/>
      <c r="H1266" s="1"/>
    </row>
    <row r="1267">
      <c r="A1267" s="1" t="s">
        <v>47</v>
      </c>
      <c r="B1267" s="7" t="s">
        <v>73</v>
      </c>
      <c r="C1267" s="1" t="s">
        <v>1608</v>
      </c>
      <c r="D1267" s="8">
        <v>0.0</v>
      </c>
      <c r="E1267" s="1"/>
      <c r="F1267" s="1">
        <v>19.0</v>
      </c>
      <c r="G1267" s="1"/>
      <c r="H1267" s="1"/>
    </row>
    <row r="1268">
      <c r="A1268" s="1" t="s">
        <v>47</v>
      </c>
      <c r="B1268" s="7" t="s">
        <v>73</v>
      </c>
      <c r="C1268" s="1" t="s">
        <v>1609</v>
      </c>
      <c r="D1268" s="8">
        <v>0.0</v>
      </c>
      <c r="E1268" s="1"/>
      <c r="F1268" s="1">
        <v>9.2</v>
      </c>
      <c r="G1268" s="1"/>
      <c r="H1268" s="1"/>
    </row>
    <row r="1269">
      <c r="A1269" s="1" t="s">
        <v>47</v>
      </c>
      <c r="B1269" s="7" t="s">
        <v>73</v>
      </c>
      <c r="C1269" s="1" t="s">
        <v>1610</v>
      </c>
      <c r="D1269" s="8">
        <v>0.0</v>
      </c>
      <c r="E1269" s="1"/>
      <c r="F1269" s="1">
        <v>2.0</v>
      </c>
      <c r="G1269" s="1"/>
      <c r="H1269" s="1"/>
    </row>
    <row r="1270">
      <c r="A1270" s="1" t="s">
        <v>47</v>
      </c>
      <c r="B1270" s="7" t="s">
        <v>73</v>
      </c>
      <c r="C1270" s="1" t="s">
        <v>1611</v>
      </c>
      <c r="D1270" s="8">
        <v>0.0</v>
      </c>
      <c r="E1270" s="1"/>
      <c r="F1270" s="1">
        <v>9.5</v>
      </c>
      <c r="G1270" s="1"/>
      <c r="H1270" s="1"/>
    </row>
    <row r="1271">
      <c r="A1271" s="1" t="s">
        <v>47</v>
      </c>
      <c r="B1271" s="7" t="s">
        <v>73</v>
      </c>
      <c r="C1271" s="1" t="s">
        <v>1612</v>
      </c>
      <c r="D1271" s="8">
        <v>0.0</v>
      </c>
      <c r="E1271" s="1"/>
      <c r="F1271" s="1">
        <v>10.2</v>
      </c>
      <c r="G1271" s="1"/>
      <c r="H1271" s="1"/>
    </row>
    <row r="1272">
      <c r="A1272" s="1" t="s">
        <v>47</v>
      </c>
      <c r="B1272" s="7" t="s">
        <v>73</v>
      </c>
      <c r="C1272" s="1" t="s">
        <v>1613</v>
      </c>
      <c r="D1272" s="8">
        <v>0.0</v>
      </c>
      <c r="E1272" s="1"/>
      <c r="F1272" s="1">
        <v>8.9</v>
      </c>
      <c r="G1272" s="1"/>
      <c r="H1272" s="1"/>
    </row>
    <row r="1273">
      <c r="A1273" s="1" t="s">
        <v>47</v>
      </c>
      <c r="B1273" s="7" t="s">
        <v>73</v>
      </c>
      <c r="C1273" s="1" t="s">
        <v>1614</v>
      </c>
      <c r="D1273" s="8">
        <v>0.0</v>
      </c>
      <c r="E1273" s="1"/>
      <c r="F1273" s="1">
        <v>7.6</v>
      </c>
      <c r="G1273" s="1"/>
      <c r="H1273" s="1"/>
    </row>
    <row r="1274">
      <c r="A1274" s="1" t="s">
        <v>47</v>
      </c>
      <c r="B1274" s="7" t="s">
        <v>74</v>
      </c>
      <c r="C1274" s="1" t="s">
        <v>1615</v>
      </c>
      <c r="D1274" s="8">
        <v>129.0</v>
      </c>
      <c r="E1274" s="1"/>
      <c r="F1274" s="1">
        <v>1.5</v>
      </c>
      <c r="G1274" s="1"/>
      <c r="H1274" s="1"/>
    </row>
    <row r="1275">
      <c r="A1275" s="1" t="s">
        <v>47</v>
      </c>
      <c r="B1275" s="7" t="s">
        <v>74</v>
      </c>
      <c r="C1275" s="1" t="s">
        <v>1616</v>
      </c>
      <c r="D1275" s="8">
        <v>36.0</v>
      </c>
      <c r="E1275" s="1"/>
      <c r="F1275" s="1">
        <v>2.0</v>
      </c>
      <c r="G1275" s="1"/>
      <c r="H1275" s="1"/>
    </row>
    <row r="1276">
      <c r="A1276" s="1" t="s">
        <v>47</v>
      </c>
      <c r="B1276" s="7" t="s">
        <v>74</v>
      </c>
      <c r="C1276" s="1" t="s">
        <v>1617</v>
      </c>
      <c r="D1276" s="8">
        <v>4.0</v>
      </c>
      <c r="E1276" s="1"/>
      <c r="F1276" s="1">
        <v>1.5</v>
      </c>
      <c r="G1276" s="1"/>
      <c r="H1276" s="1"/>
    </row>
    <row r="1277">
      <c r="A1277" s="1" t="s">
        <v>47</v>
      </c>
      <c r="B1277" s="7" t="s">
        <v>74</v>
      </c>
      <c r="C1277" s="1" t="s">
        <v>1618</v>
      </c>
      <c r="D1277" s="8">
        <v>16.0</v>
      </c>
      <c r="E1277" s="1"/>
      <c r="F1277" s="1">
        <v>2.1</v>
      </c>
      <c r="G1277" s="1"/>
      <c r="H1277" s="1"/>
    </row>
    <row r="1278">
      <c r="A1278" s="1" t="s">
        <v>47</v>
      </c>
      <c r="B1278" s="7" t="s">
        <v>74</v>
      </c>
      <c r="C1278" s="1" t="s">
        <v>1619</v>
      </c>
      <c r="D1278" s="8">
        <v>1.0</v>
      </c>
      <c r="E1278" s="1"/>
      <c r="F1278" s="1">
        <v>1.1</v>
      </c>
      <c r="G1278" s="1"/>
      <c r="H1278" s="1"/>
    </row>
    <row r="1279">
      <c r="A1279" s="1" t="s">
        <v>47</v>
      </c>
      <c r="B1279" s="7" t="s">
        <v>74</v>
      </c>
      <c r="C1279" s="1" t="s">
        <v>1620</v>
      </c>
      <c r="D1279" s="8">
        <v>0.0</v>
      </c>
      <c r="E1279" s="1"/>
      <c r="F1279" s="1">
        <v>2.1</v>
      </c>
      <c r="G1279" s="1"/>
      <c r="H1279" s="1"/>
    </row>
    <row r="1280">
      <c r="A1280" s="1" t="s">
        <v>47</v>
      </c>
      <c r="B1280" s="7" t="s">
        <v>74</v>
      </c>
      <c r="C1280" s="1" t="s">
        <v>1621</v>
      </c>
      <c r="D1280" s="8">
        <v>4.0</v>
      </c>
      <c r="E1280" s="1"/>
      <c r="F1280" s="1">
        <v>1.6</v>
      </c>
      <c r="G1280" s="1"/>
      <c r="H1280" s="1"/>
    </row>
    <row r="1281">
      <c r="A1281" s="1" t="s">
        <v>47</v>
      </c>
      <c r="B1281" s="7" t="s">
        <v>74</v>
      </c>
      <c r="C1281" s="1" t="s">
        <v>1622</v>
      </c>
      <c r="D1281" s="8">
        <v>3.0</v>
      </c>
      <c r="E1281" s="1"/>
      <c r="F1281" s="1">
        <v>1.0</v>
      </c>
      <c r="G1281" s="1"/>
      <c r="H1281" s="1"/>
    </row>
    <row r="1282">
      <c r="A1282" s="1" t="s">
        <v>47</v>
      </c>
      <c r="B1282" s="7" t="s">
        <v>74</v>
      </c>
      <c r="C1282" s="1" t="s">
        <v>1623</v>
      </c>
      <c r="D1282" s="8">
        <v>1.0</v>
      </c>
      <c r="E1282" s="1"/>
      <c r="F1282" s="1">
        <v>2.8</v>
      </c>
      <c r="G1282" s="1"/>
      <c r="H1282" s="1"/>
    </row>
    <row r="1283">
      <c r="A1283" s="1" t="s">
        <v>47</v>
      </c>
      <c r="B1283" s="7" t="s">
        <v>74</v>
      </c>
      <c r="C1283" s="1" t="s">
        <v>1624</v>
      </c>
      <c r="D1283" s="8">
        <v>0.0</v>
      </c>
      <c r="E1283" s="1"/>
      <c r="F1283" s="1">
        <v>1.0</v>
      </c>
      <c r="G1283" s="1"/>
      <c r="H1283" s="1"/>
    </row>
    <row r="1284">
      <c r="A1284" s="1" t="s">
        <v>47</v>
      </c>
      <c r="B1284" s="7" t="s">
        <v>74</v>
      </c>
      <c r="C1284" s="1" t="s">
        <v>1625</v>
      </c>
      <c r="D1284" s="8">
        <v>0.0</v>
      </c>
      <c r="E1284" s="1"/>
      <c r="F1284" s="1">
        <v>1.0</v>
      </c>
      <c r="G1284" s="1"/>
      <c r="H1284" s="1"/>
    </row>
    <row r="1285">
      <c r="A1285" s="1" t="s">
        <v>47</v>
      </c>
      <c r="B1285" s="7" t="s">
        <v>74</v>
      </c>
      <c r="C1285" s="1" t="s">
        <v>1626</v>
      </c>
      <c r="D1285" s="8">
        <v>0.0</v>
      </c>
      <c r="E1285" s="1"/>
      <c r="F1285" s="1">
        <v>1.0</v>
      </c>
      <c r="G1285" s="1"/>
      <c r="H1285" s="1"/>
    </row>
    <row r="1286">
      <c r="A1286" s="1" t="s">
        <v>47</v>
      </c>
      <c r="B1286" s="7" t="s">
        <v>74</v>
      </c>
      <c r="C1286" s="1" t="s">
        <v>1627</v>
      </c>
      <c r="D1286" s="8">
        <v>0.0</v>
      </c>
      <c r="E1286" s="1"/>
      <c r="F1286" s="1">
        <v>12.3</v>
      </c>
      <c r="G1286" s="1"/>
      <c r="H1286" s="1"/>
    </row>
    <row r="1287">
      <c r="A1287" s="1" t="s">
        <v>47</v>
      </c>
      <c r="B1287" s="7" t="s">
        <v>74</v>
      </c>
      <c r="C1287" s="1" t="s">
        <v>1628</v>
      </c>
      <c r="D1287" s="8">
        <v>1.0</v>
      </c>
      <c r="E1287" s="1"/>
      <c r="F1287" s="1">
        <v>1.0</v>
      </c>
      <c r="G1287" s="1"/>
      <c r="H1287" s="1"/>
    </row>
    <row r="1288">
      <c r="A1288" s="1" t="s">
        <v>47</v>
      </c>
      <c r="B1288" s="7" t="s">
        <v>74</v>
      </c>
      <c r="C1288" s="1" t="s">
        <v>1629</v>
      </c>
      <c r="D1288" s="8">
        <v>1.0</v>
      </c>
      <c r="E1288" s="1"/>
      <c r="F1288" s="1">
        <v>1.3</v>
      </c>
      <c r="G1288" s="1"/>
      <c r="H1288" s="1"/>
    </row>
    <row r="1289">
      <c r="A1289" s="1" t="s">
        <v>47</v>
      </c>
      <c r="B1289" s="7" t="s">
        <v>74</v>
      </c>
      <c r="C1289" s="1" t="s">
        <v>1630</v>
      </c>
      <c r="D1289" s="8">
        <v>0.0</v>
      </c>
      <c r="E1289" s="1"/>
      <c r="F1289" s="1">
        <v>1.8</v>
      </c>
      <c r="G1289" s="1"/>
      <c r="H1289" s="1"/>
    </row>
    <row r="1290">
      <c r="A1290" s="1" t="s">
        <v>47</v>
      </c>
      <c r="B1290" s="7" t="s">
        <v>74</v>
      </c>
      <c r="C1290" s="1" t="s">
        <v>1631</v>
      </c>
      <c r="D1290" s="8">
        <v>0.0</v>
      </c>
      <c r="E1290" s="1"/>
      <c r="F1290" s="1">
        <v>1.3</v>
      </c>
      <c r="G1290" s="1"/>
      <c r="H1290" s="1"/>
    </row>
    <row r="1291">
      <c r="A1291" s="1" t="s">
        <v>47</v>
      </c>
      <c r="B1291" s="7" t="s">
        <v>74</v>
      </c>
      <c r="C1291" s="1" t="s">
        <v>1632</v>
      </c>
      <c r="D1291" s="8">
        <v>0.0</v>
      </c>
      <c r="E1291" s="1"/>
      <c r="F1291" s="1">
        <v>1.0</v>
      </c>
      <c r="G1291" s="1"/>
      <c r="H1291" s="1"/>
    </row>
    <row r="1292">
      <c r="A1292" s="1" t="s">
        <v>47</v>
      </c>
      <c r="B1292" s="7" t="s">
        <v>74</v>
      </c>
      <c r="C1292" s="1" t="s">
        <v>1633</v>
      </c>
      <c r="D1292" s="8">
        <v>0.0</v>
      </c>
      <c r="E1292" s="1"/>
      <c r="F1292" s="1">
        <v>1.5</v>
      </c>
      <c r="G1292" s="1"/>
      <c r="H1292" s="1"/>
    </row>
    <row r="1293">
      <c r="A1293" s="1" t="s">
        <v>47</v>
      </c>
      <c r="B1293" s="7" t="s">
        <v>74</v>
      </c>
      <c r="C1293" s="1" t="s">
        <v>1634</v>
      </c>
      <c r="D1293" s="8">
        <v>0.0</v>
      </c>
      <c r="E1293" s="1"/>
      <c r="F1293" s="1">
        <v>6.2</v>
      </c>
      <c r="G1293" s="1"/>
      <c r="H1293" s="1"/>
    </row>
    <row r="1294">
      <c r="A1294" s="1" t="s">
        <v>47</v>
      </c>
      <c r="B1294" s="7" t="s">
        <v>74</v>
      </c>
      <c r="C1294" s="1" t="s">
        <v>1635</v>
      </c>
      <c r="D1294" s="8">
        <v>0.0</v>
      </c>
      <c r="E1294" s="1"/>
      <c r="F1294" s="1">
        <v>1.0</v>
      </c>
      <c r="G1294" s="1"/>
      <c r="H1294" s="1"/>
    </row>
    <row r="1295">
      <c r="A1295" s="1" t="s">
        <v>47</v>
      </c>
      <c r="B1295" s="7" t="s">
        <v>74</v>
      </c>
      <c r="C1295" s="1" t="s">
        <v>1636</v>
      </c>
      <c r="D1295" s="8">
        <v>0.0</v>
      </c>
      <c r="E1295" s="1"/>
      <c r="F1295" s="1">
        <v>42.0</v>
      </c>
      <c r="G1295" s="1"/>
      <c r="H1295" s="1"/>
    </row>
    <row r="1296">
      <c r="A1296" s="1" t="s">
        <v>47</v>
      </c>
      <c r="B1296" s="7" t="s">
        <v>74</v>
      </c>
      <c r="C1296" s="1" t="s">
        <v>1637</v>
      </c>
      <c r="D1296" s="8">
        <v>0.0</v>
      </c>
      <c r="E1296" s="1"/>
      <c r="F1296" s="1">
        <v>1.0</v>
      </c>
      <c r="G1296" s="1"/>
      <c r="H1296" s="1"/>
    </row>
    <row r="1297">
      <c r="A1297" s="1" t="s">
        <v>47</v>
      </c>
      <c r="B1297" s="7" t="s">
        <v>74</v>
      </c>
      <c r="C1297" s="1" t="s">
        <v>1638</v>
      </c>
      <c r="D1297" s="8">
        <v>0.0</v>
      </c>
      <c r="E1297" s="1"/>
      <c r="F1297" s="1">
        <v>2.0</v>
      </c>
      <c r="G1297" s="1"/>
      <c r="H1297" s="1"/>
    </row>
    <row r="1298">
      <c r="A1298" s="1" t="s">
        <v>47</v>
      </c>
      <c r="B1298" s="7" t="s">
        <v>74</v>
      </c>
      <c r="C1298" s="1" t="s">
        <v>1639</v>
      </c>
      <c r="D1298" s="8">
        <v>0.0</v>
      </c>
      <c r="E1298" s="1"/>
      <c r="F1298" s="1">
        <v>1.6</v>
      </c>
      <c r="G1298" s="1"/>
      <c r="H1298" s="1"/>
    </row>
    <row r="1299">
      <c r="A1299" s="1" t="s">
        <v>47</v>
      </c>
      <c r="B1299" s="7" t="s">
        <v>74</v>
      </c>
      <c r="C1299" s="1" t="s">
        <v>1640</v>
      </c>
      <c r="D1299" s="8">
        <v>2.0</v>
      </c>
      <c r="E1299" s="1"/>
      <c r="F1299" s="1">
        <v>2.2</v>
      </c>
      <c r="G1299" s="1"/>
      <c r="H1299" s="1"/>
    </row>
    <row r="1300">
      <c r="A1300" s="1" t="s">
        <v>47</v>
      </c>
      <c r="B1300" s="7" t="s">
        <v>74</v>
      </c>
      <c r="C1300" s="1" t="s">
        <v>1641</v>
      </c>
      <c r="D1300" s="8">
        <v>0.0</v>
      </c>
      <c r="E1300" s="1"/>
      <c r="F1300" s="1">
        <v>1.5</v>
      </c>
      <c r="G1300" s="1"/>
      <c r="H1300" s="1"/>
    </row>
    <row r="1301">
      <c r="A1301" s="1" t="s">
        <v>47</v>
      </c>
      <c r="B1301" s="7" t="s">
        <v>74</v>
      </c>
      <c r="C1301" s="1" t="s">
        <v>1642</v>
      </c>
      <c r="D1301" s="8">
        <v>0.0</v>
      </c>
      <c r="E1301" s="1"/>
      <c r="F1301" s="1">
        <v>9.1</v>
      </c>
      <c r="G1301" s="1"/>
      <c r="H1301" s="1"/>
    </row>
    <row r="1302">
      <c r="A1302" s="1" t="s">
        <v>47</v>
      </c>
      <c r="B1302" s="7" t="s">
        <v>74</v>
      </c>
      <c r="C1302" s="1" t="s">
        <v>1643</v>
      </c>
      <c r="D1302" s="8">
        <v>0.0</v>
      </c>
      <c r="E1302" s="1"/>
      <c r="F1302" s="1">
        <v>3.8</v>
      </c>
      <c r="G1302" s="1"/>
      <c r="H1302" s="1"/>
    </row>
    <row r="1303">
      <c r="A1303" s="1" t="s">
        <v>47</v>
      </c>
      <c r="B1303" s="7" t="s">
        <v>74</v>
      </c>
      <c r="C1303" s="1" t="s">
        <v>1644</v>
      </c>
      <c r="D1303" s="8">
        <v>0.0</v>
      </c>
      <c r="E1303" s="1"/>
      <c r="F1303" s="1">
        <v>1.0</v>
      </c>
      <c r="G1303" s="1"/>
      <c r="H1303" s="1"/>
    </row>
    <row r="1304">
      <c r="A1304" s="1" t="s">
        <v>47</v>
      </c>
      <c r="B1304" s="7" t="s">
        <v>74</v>
      </c>
      <c r="C1304" s="1" t="s">
        <v>1645</v>
      </c>
      <c r="D1304" s="8">
        <v>2.0</v>
      </c>
      <c r="E1304" s="1"/>
      <c r="F1304" s="1">
        <v>7.7</v>
      </c>
      <c r="G1304" s="1"/>
      <c r="H1304" s="1"/>
    </row>
    <row r="1305">
      <c r="A1305" s="1" t="s">
        <v>47</v>
      </c>
      <c r="B1305" s="7" t="s">
        <v>74</v>
      </c>
      <c r="C1305" s="1" t="s">
        <v>1646</v>
      </c>
      <c r="D1305" s="8">
        <v>0.0</v>
      </c>
      <c r="E1305" s="1"/>
      <c r="F1305" s="1">
        <v>1.0</v>
      </c>
      <c r="G1305" s="1"/>
      <c r="H1305" s="1"/>
    </row>
    <row r="1306">
      <c r="A1306" s="1" t="s">
        <v>47</v>
      </c>
      <c r="B1306" s="7" t="s">
        <v>74</v>
      </c>
      <c r="C1306" s="1" t="s">
        <v>1647</v>
      </c>
      <c r="D1306" s="8">
        <v>0.0</v>
      </c>
      <c r="E1306" s="1"/>
      <c r="F1306" s="1">
        <v>1.0</v>
      </c>
      <c r="G1306" s="1"/>
      <c r="H1306" s="1"/>
    </row>
    <row r="1307">
      <c r="A1307" s="1" t="s">
        <v>47</v>
      </c>
      <c r="B1307" s="7" t="s">
        <v>74</v>
      </c>
      <c r="C1307" s="1" t="s">
        <v>1648</v>
      </c>
      <c r="D1307" s="8">
        <v>1.0</v>
      </c>
      <c r="E1307" s="1"/>
      <c r="F1307" s="1">
        <v>1.0</v>
      </c>
      <c r="G1307" s="1"/>
      <c r="H1307" s="1"/>
    </row>
    <row r="1308">
      <c r="A1308" s="1" t="s">
        <v>47</v>
      </c>
      <c r="B1308" s="7" t="s">
        <v>74</v>
      </c>
      <c r="C1308" s="1" t="s">
        <v>1649</v>
      </c>
      <c r="D1308" s="8">
        <v>0.0</v>
      </c>
      <c r="E1308" s="1"/>
      <c r="F1308" s="1">
        <v>1.0</v>
      </c>
      <c r="G1308" s="1"/>
      <c r="H1308" s="1"/>
    </row>
    <row r="1309">
      <c r="A1309" s="1" t="s">
        <v>47</v>
      </c>
      <c r="B1309" s="7" t="s">
        <v>74</v>
      </c>
      <c r="C1309" s="1" t="s">
        <v>1650</v>
      </c>
      <c r="D1309" s="8">
        <v>1.0</v>
      </c>
      <c r="E1309" s="1"/>
      <c r="F1309" s="1">
        <v>1.8</v>
      </c>
      <c r="G1309" s="1"/>
      <c r="H1309" s="1"/>
    </row>
    <row r="1310">
      <c r="A1310" s="1" t="s">
        <v>47</v>
      </c>
      <c r="B1310" s="7" t="s">
        <v>74</v>
      </c>
      <c r="C1310" s="1" t="s">
        <v>1651</v>
      </c>
      <c r="D1310" s="8">
        <v>0.0</v>
      </c>
      <c r="E1310" s="1"/>
      <c r="F1310" s="1">
        <v>1.0</v>
      </c>
      <c r="G1310" s="1"/>
      <c r="H1310" s="1"/>
    </row>
    <row r="1311">
      <c r="A1311" s="1" t="s">
        <v>47</v>
      </c>
      <c r="B1311" s="7" t="s">
        <v>74</v>
      </c>
      <c r="C1311" s="1" t="s">
        <v>1652</v>
      </c>
      <c r="D1311" s="8">
        <v>0.0</v>
      </c>
      <c r="E1311" s="1"/>
      <c r="F1311" s="1">
        <v>1.6</v>
      </c>
      <c r="G1311" s="1"/>
      <c r="H1311" s="1"/>
    </row>
    <row r="1312">
      <c r="A1312" s="1" t="s">
        <v>47</v>
      </c>
      <c r="B1312" s="7" t="s">
        <v>74</v>
      </c>
      <c r="C1312" s="1" t="s">
        <v>1653</v>
      </c>
      <c r="D1312" s="8">
        <v>0.0</v>
      </c>
      <c r="E1312" s="1"/>
      <c r="F1312" s="1">
        <v>1.0</v>
      </c>
      <c r="G1312" s="1"/>
      <c r="H1312" s="1"/>
    </row>
    <row r="1313">
      <c r="A1313" s="1" t="s">
        <v>47</v>
      </c>
      <c r="B1313" s="7" t="s">
        <v>74</v>
      </c>
      <c r="C1313" s="1" t="s">
        <v>1654</v>
      </c>
      <c r="D1313" s="8">
        <v>0.0</v>
      </c>
      <c r="E1313" s="1"/>
      <c r="F1313" s="1">
        <v>1.0</v>
      </c>
      <c r="G1313" s="1"/>
      <c r="H1313" s="1"/>
    </row>
    <row r="1314">
      <c r="A1314" s="1" t="s">
        <v>47</v>
      </c>
      <c r="B1314" s="7" t="s">
        <v>74</v>
      </c>
      <c r="C1314" s="1" t="s">
        <v>1655</v>
      </c>
      <c r="D1314" s="8">
        <v>0.0</v>
      </c>
      <c r="E1314" s="1"/>
      <c r="F1314" s="1">
        <v>2.2</v>
      </c>
      <c r="G1314" s="1"/>
      <c r="H1314" s="1"/>
    </row>
    <row r="1315">
      <c r="A1315" s="1" t="s">
        <v>47</v>
      </c>
      <c r="B1315" s="7" t="s">
        <v>74</v>
      </c>
      <c r="C1315" s="1" t="s">
        <v>1656</v>
      </c>
      <c r="D1315" s="8">
        <v>0.0</v>
      </c>
      <c r="E1315" s="1"/>
      <c r="F1315" s="1">
        <v>1.0</v>
      </c>
      <c r="G1315" s="1"/>
      <c r="H1315" s="1"/>
    </row>
    <row r="1316">
      <c r="A1316" s="1" t="s">
        <v>47</v>
      </c>
      <c r="B1316" s="7" t="s">
        <v>74</v>
      </c>
      <c r="C1316" s="1" t="s">
        <v>1657</v>
      </c>
      <c r="D1316" s="8">
        <v>0.0</v>
      </c>
      <c r="E1316" s="1"/>
      <c r="F1316" s="1">
        <v>2.2</v>
      </c>
      <c r="G1316" s="1"/>
      <c r="H1316" s="1"/>
    </row>
    <row r="1317">
      <c r="A1317" s="1" t="s">
        <v>47</v>
      </c>
      <c r="B1317" s="7" t="s">
        <v>74</v>
      </c>
      <c r="C1317" s="1" t="s">
        <v>1658</v>
      </c>
      <c r="D1317" s="8">
        <v>0.0</v>
      </c>
      <c r="E1317" s="1"/>
      <c r="F1317" s="1">
        <v>1.0</v>
      </c>
      <c r="G1317" s="1"/>
      <c r="H1317" s="1"/>
    </row>
    <row r="1318">
      <c r="A1318" s="1" t="s">
        <v>47</v>
      </c>
      <c r="B1318" s="7" t="s">
        <v>74</v>
      </c>
      <c r="C1318" s="1" t="s">
        <v>1659</v>
      </c>
      <c r="D1318" s="8">
        <v>1.0</v>
      </c>
      <c r="E1318" s="1"/>
      <c r="F1318" s="1">
        <v>1.0</v>
      </c>
      <c r="G1318" s="1"/>
      <c r="H1318" s="1"/>
    </row>
    <row r="1319">
      <c r="A1319" s="1" t="s">
        <v>47</v>
      </c>
      <c r="B1319" s="7" t="s">
        <v>74</v>
      </c>
      <c r="C1319" s="1" t="s">
        <v>1660</v>
      </c>
      <c r="D1319" s="8">
        <v>0.0</v>
      </c>
      <c r="E1319" s="1"/>
      <c r="F1319" s="1">
        <v>8.9</v>
      </c>
      <c r="G1319" s="1"/>
      <c r="H1319" s="1"/>
    </row>
    <row r="1320">
      <c r="A1320" s="1" t="s">
        <v>47</v>
      </c>
      <c r="B1320" s="7" t="s">
        <v>74</v>
      </c>
      <c r="C1320" s="1" t="s">
        <v>1661</v>
      </c>
      <c r="D1320" s="8">
        <v>0.0</v>
      </c>
      <c r="E1320" s="1"/>
      <c r="F1320" s="1">
        <v>1.0</v>
      </c>
      <c r="G1320" s="1"/>
      <c r="H1320" s="1"/>
    </row>
    <row r="1321">
      <c r="A1321" s="1" t="s">
        <v>47</v>
      </c>
      <c r="B1321" s="7" t="s">
        <v>74</v>
      </c>
      <c r="C1321" s="1" t="s">
        <v>1662</v>
      </c>
      <c r="D1321" s="8">
        <v>0.0</v>
      </c>
      <c r="E1321" s="1"/>
      <c r="F1321" s="1">
        <v>3.0</v>
      </c>
      <c r="G1321" s="1"/>
      <c r="H1321" s="1"/>
    </row>
    <row r="1322">
      <c r="A1322" s="1" t="s">
        <v>47</v>
      </c>
      <c r="B1322" s="7" t="s">
        <v>74</v>
      </c>
      <c r="C1322" s="1" t="s">
        <v>1663</v>
      </c>
      <c r="D1322" s="8">
        <v>1.0</v>
      </c>
      <c r="E1322" s="1"/>
      <c r="F1322" s="1">
        <v>1.0</v>
      </c>
      <c r="G1322" s="1"/>
      <c r="H1322" s="1"/>
    </row>
    <row r="1323">
      <c r="A1323" s="1" t="s">
        <v>47</v>
      </c>
      <c r="B1323" s="7" t="s">
        <v>74</v>
      </c>
      <c r="C1323" s="1" t="s">
        <v>1664</v>
      </c>
      <c r="D1323" s="8">
        <v>0.0</v>
      </c>
      <c r="E1323" s="1"/>
      <c r="F1323" s="1">
        <v>27.9</v>
      </c>
      <c r="G1323" s="1"/>
      <c r="H1323" s="1"/>
    </row>
    <row r="1324">
      <c r="A1324" s="1" t="s">
        <v>47</v>
      </c>
      <c r="B1324" s="7" t="s">
        <v>75</v>
      </c>
      <c r="C1324" s="1" t="s">
        <v>1169</v>
      </c>
      <c r="D1324" s="8">
        <v>4.0</v>
      </c>
      <c r="E1324" s="1"/>
      <c r="F1324" s="1">
        <v>3.4</v>
      </c>
      <c r="G1324" s="1"/>
      <c r="H1324" s="1"/>
    </row>
    <row r="1325">
      <c r="A1325" s="1" t="s">
        <v>47</v>
      </c>
      <c r="B1325" s="7" t="s">
        <v>75</v>
      </c>
      <c r="C1325" s="1" t="s">
        <v>1170</v>
      </c>
      <c r="D1325" s="8">
        <v>0.0</v>
      </c>
      <c r="E1325" s="1"/>
      <c r="F1325" s="1">
        <v>1.7</v>
      </c>
      <c r="G1325" s="1"/>
      <c r="H1325" s="1"/>
    </row>
    <row r="1326">
      <c r="A1326" s="1" t="s">
        <v>47</v>
      </c>
      <c r="B1326" s="7" t="s">
        <v>75</v>
      </c>
      <c r="C1326" s="1" t="s">
        <v>1665</v>
      </c>
      <c r="D1326" s="8">
        <v>3.0</v>
      </c>
      <c r="E1326" s="1"/>
      <c r="F1326" s="1">
        <v>2.5</v>
      </c>
      <c r="G1326" s="1"/>
      <c r="H1326" s="1"/>
    </row>
    <row r="1327">
      <c r="A1327" s="1" t="s">
        <v>47</v>
      </c>
      <c r="B1327" s="7" t="s">
        <v>75</v>
      </c>
      <c r="C1327" s="1" t="s">
        <v>1666</v>
      </c>
      <c r="D1327" s="8">
        <v>1.0</v>
      </c>
      <c r="E1327" s="1"/>
      <c r="F1327" s="1">
        <v>5.5</v>
      </c>
      <c r="G1327" s="1"/>
      <c r="H1327" s="1"/>
    </row>
    <row r="1328">
      <c r="A1328" s="1" t="s">
        <v>47</v>
      </c>
      <c r="B1328" s="7" t="s">
        <v>75</v>
      </c>
      <c r="C1328" s="1" t="s">
        <v>1165</v>
      </c>
      <c r="D1328" s="8">
        <v>0.0</v>
      </c>
      <c r="E1328" s="1"/>
      <c r="F1328" s="1">
        <v>1.3</v>
      </c>
      <c r="G1328" s="1"/>
      <c r="H1328" s="1"/>
    </row>
    <row r="1329">
      <c r="A1329" s="1" t="s">
        <v>47</v>
      </c>
      <c r="B1329" s="7" t="s">
        <v>75</v>
      </c>
      <c r="C1329" s="1" t="s">
        <v>1667</v>
      </c>
      <c r="D1329" s="8">
        <v>0.0</v>
      </c>
      <c r="E1329" s="1"/>
      <c r="F1329" s="1">
        <v>1.5</v>
      </c>
      <c r="G1329" s="1"/>
      <c r="H1329" s="1"/>
    </row>
    <row r="1330">
      <c r="A1330" s="1" t="s">
        <v>47</v>
      </c>
      <c r="B1330" s="7" t="s">
        <v>75</v>
      </c>
      <c r="C1330" s="1" t="s">
        <v>1167</v>
      </c>
      <c r="D1330" s="8">
        <v>0.0</v>
      </c>
      <c r="E1330" s="1"/>
      <c r="F1330" s="1">
        <v>2.9</v>
      </c>
      <c r="G1330" s="1"/>
      <c r="H1330" s="1"/>
    </row>
    <row r="1331">
      <c r="A1331" s="1" t="s">
        <v>47</v>
      </c>
      <c r="B1331" s="7" t="s">
        <v>75</v>
      </c>
      <c r="C1331" s="1" t="s">
        <v>1176</v>
      </c>
      <c r="D1331" s="8">
        <v>0.0</v>
      </c>
      <c r="E1331" s="1"/>
      <c r="F1331" s="1">
        <v>4.9</v>
      </c>
      <c r="G1331" s="1"/>
      <c r="H1331" s="1"/>
    </row>
    <row r="1332">
      <c r="A1332" s="1" t="s">
        <v>47</v>
      </c>
      <c r="B1332" s="7" t="s">
        <v>75</v>
      </c>
      <c r="C1332" s="1" t="s">
        <v>1668</v>
      </c>
      <c r="D1332" s="8">
        <v>2.0</v>
      </c>
      <c r="E1332" s="1"/>
      <c r="F1332" s="1">
        <v>2.7</v>
      </c>
      <c r="G1332" s="1"/>
      <c r="H1332" s="1"/>
    </row>
    <row r="1333">
      <c r="A1333" s="1" t="s">
        <v>47</v>
      </c>
      <c r="B1333" s="7" t="s">
        <v>75</v>
      </c>
      <c r="C1333" s="1" t="s">
        <v>1173</v>
      </c>
      <c r="D1333" s="8">
        <v>7.0</v>
      </c>
      <c r="E1333" s="1"/>
      <c r="F1333" s="1">
        <v>1.4</v>
      </c>
      <c r="G1333" s="1"/>
      <c r="H1333" s="1"/>
    </row>
    <row r="1334">
      <c r="A1334" s="1" t="s">
        <v>47</v>
      </c>
      <c r="B1334" s="7" t="s">
        <v>75</v>
      </c>
      <c r="C1334" s="1" t="s">
        <v>1669</v>
      </c>
      <c r="D1334" s="8">
        <v>0.0</v>
      </c>
      <c r="E1334" s="1"/>
      <c r="F1334" s="1">
        <v>1.4</v>
      </c>
      <c r="G1334" s="1"/>
      <c r="H1334" s="1"/>
    </row>
    <row r="1335">
      <c r="A1335" s="1" t="s">
        <v>47</v>
      </c>
      <c r="B1335" s="7" t="s">
        <v>75</v>
      </c>
      <c r="C1335" s="1" t="s">
        <v>1670</v>
      </c>
      <c r="D1335" s="8">
        <v>0.0</v>
      </c>
      <c r="E1335" s="1"/>
      <c r="F1335" s="1">
        <v>1.1</v>
      </c>
      <c r="G1335" s="1"/>
      <c r="H1335" s="1"/>
    </row>
    <row r="1336">
      <c r="A1336" s="1" t="s">
        <v>47</v>
      </c>
      <c r="B1336" s="7" t="s">
        <v>75</v>
      </c>
      <c r="C1336" s="1" t="s">
        <v>1671</v>
      </c>
      <c r="D1336" s="8">
        <v>0.0</v>
      </c>
      <c r="E1336" s="1"/>
      <c r="F1336" s="1">
        <v>2.2</v>
      </c>
      <c r="G1336" s="1"/>
      <c r="H1336" s="1"/>
    </row>
    <row r="1337">
      <c r="A1337" s="1" t="s">
        <v>47</v>
      </c>
      <c r="B1337" s="7" t="s">
        <v>75</v>
      </c>
      <c r="C1337" s="1" t="s">
        <v>1672</v>
      </c>
      <c r="D1337" s="8">
        <v>0.0</v>
      </c>
      <c r="E1337" s="1"/>
      <c r="F1337" s="1">
        <v>1.1</v>
      </c>
      <c r="G1337" s="1"/>
      <c r="H1337" s="1"/>
    </row>
    <row r="1338">
      <c r="A1338" s="1" t="s">
        <v>47</v>
      </c>
      <c r="B1338" s="7" t="s">
        <v>75</v>
      </c>
      <c r="C1338" s="1" t="s">
        <v>1673</v>
      </c>
      <c r="D1338" s="8">
        <v>0.0</v>
      </c>
      <c r="E1338" s="1"/>
      <c r="F1338" s="1">
        <v>2.6</v>
      </c>
      <c r="G1338" s="1"/>
      <c r="H1338" s="1"/>
    </row>
    <row r="1339">
      <c r="A1339" s="1" t="s">
        <v>47</v>
      </c>
      <c r="B1339" s="7" t="s">
        <v>75</v>
      </c>
      <c r="C1339" s="1" t="s">
        <v>1674</v>
      </c>
      <c r="D1339" s="8">
        <v>1.0</v>
      </c>
      <c r="E1339" s="1"/>
      <c r="F1339" s="1">
        <v>2.2</v>
      </c>
      <c r="G1339" s="1"/>
      <c r="H1339" s="1"/>
    </row>
    <row r="1340">
      <c r="A1340" s="1" t="s">
        <v>47</v>
      </c>
      <c r="B1340" s="7" t="s">
        <v>75</v>
      </c>
      <c r="C1340" s="1" t="s">
        <v>1675</v>
      </c>
      <c r="D1340" s="8">
        <v>0.0</v>
      </c>
      <c r="E1340" s="1"/>
      <c r="F1340" s="1">
        <v>3.1</v>
      </c>
      <c r="G1340" s="1"/>
      <c r="H1340" s="1"/>
    </row>
    <row r="1341">
      <c r="A1341" s="1" t="s">
        <v>47</v>
      </c>
      <c r="B1341" s="7" t="s">
        <v>75</v>
      </c>
      <c r="C1341" s="1" t="s">
        <v>1175</v>
      </c>
      <c r="D1341" s="8">
        <v>0.0</v>
      </c>
      <c r="E1341" s="1"/>
      <c r="F1341" s="1">
        <v>1.0</v>
      </c>
      <c r="G1341" s="1"/>
      <c r="H1341" s="1"/>
    </row>
    <row r="1342">
      <c r="A1342" s="1" t="s">
        <v>47</v>
      </c>
      <c r="B1342" s="7" t="s">
        <v>75</v>
      </c>
      <c r="C1342" s="1" t="s">
        <v>1183</v>
      </c>
      <c r="D1342" s="8">
        <v>0.0</v>
      </c>
      <c r="E1342" s="1"/>
      <c r="F1342" s="1">
        <v>3.3</v>
      </c>
      <c r="G1342" s="1"/>
      <c r="H1342" s="1"/>
    </row>
    <row r="1343">
      <c r="A1343" s="1" t="s">
        <v>47</v>
      </c>
      <c r="B1343" s="7" t="s">
        <v>75</v>
      </c>
      <c r="C1343" s="1" t="s">
        <v>1676</v>
      </c>
      <c r="D1343" s="8">
        <v>0.0</v>
      </c>
      <c r="E1343" s="1"/>
      <c r="F1343" s="1">
        <v>2.7</v>
      </c>
      <c r="G1343" s="1"/>
      <c r="H1343" s="1"/>
    </row>
    <row r="1344">
      <c r="A1344" s="1" t="s">
        <v>47</v>
      </c>
      <c r="B1344" s="7" t="s">
        <v>75</v>
      </c>
      <c r="C1344" s="1" t="s">
        <v>1677</v>
      </c>
      <c r="D1344" s="8">
        <v>0.0</v>
      </c>
      <c r="E1344" s="1"/>
      <c r="F1344" s="1">
        <v>2.2</v>
      </c>
      <c r="G1344" s="1"/>
      <c r="H1344" s="1"/>
    </row>
    <row r="1345">
      <c r="A1345" s="1" t="s">
        <v>47</v>
      </c>
      <c r="B1345" s="7" t="s">
        <v>75</v>
      </c>
      <c r="C1345" s="1" t="s">
        <v>1187</v>
      </c>
      <c r="D1345" s="8">
        <v>0.0</v>
      </c>
      <c r="E1345" s="1"/>
      <c r="F1345" s="1">
        <v>1.5</v>
      </c>
      <c r="G1345" s="1"/>
      <c r="H1345" s="1"/>
    </row>
    <row r="1346">
      <c r="A1346" s="1" t="s">
        <v>47</v>
      </c>
      <c r="B1346" s="7" t="s">
        <v>75</v>
      </c>
      <c r="C1346" s="1" t="s">
        <v>1678</v>
      </c>
      <c r="D1346" s="8">
        <v>0.0</v>
      </c>
      <c r="E1346" s="1"/>
      <c r="F1346" s="1">
        <v>3.1</v>
      </c>
      <c r="G1346" s="1"/>
      <c r="H1346" s="1"/>
    </row>
    <row r="1347">
      <c r="A1347" s="1" t="s">
        <v>47</v>
      </c>
      <c r="B1347" s="7" t="s">
        <v>75</v>
      </c>
      <c r="C1347" s="1" t="s">
        <v>1172</v>
      </c>
      <c r="D1347" s="8">
        <v>0.0</v>
      </c>
      <c r="E1347" s="1"/>
      <c r="F1347" s="1">
        <v>1.0</v>
      </c>
      <c r="G1347" s="1"/>
      <c r="H1347" s="1"/>
    </row>
    <row r="1348">
      <c r="A1348" s="1" t="s">
        <v>47</v>
      </c>
      <c r="B1348" s="7" t="s">
        <v>75</v>
      </c>
      <c r="C1348" s="1" t="s">
        <v>1197</v>
      </c>
      <c r="D1348" s="8">
        <v>0.0</v>
      </c>
      <c r="E1348" s="1"/>
      <c r="F1348" s="1">
        <v>2.2</v>
      </c>
      <c r="G1348" s="1"/>
      <c r="H1348" s="1"/>
    </row>
    <row r="1349">
      <c r="A1349" s="1" t="s">
        <v>47</v>
      </c>
      <c r="B1349" s="7" t="s">
        <v>75</v>
      </c>
      <c r="C1349" s="1" t="s">
        <v>1679</v>
      </c>
      <c r="D1349" s="8">
        <v>0.0</v>
      </c>
      <c r="E1349" s="1"/>
      <c r="F1349" s="1">
        <v>2.1</v>
      </c>
      <c r="G1349" s="1"/>
      <c r="H1349" s="1"/>
    </row>
    <row r="1350">
      <c r="A1350" s="1" t="s">
        <v>47</v>
      </c>
      <c r="B1350" s="7" t="s">
        <v>75</v>
      </c>
      <c r="C1350" s="1" t="s">
        <v>1680</v>
      </c>
      <c r="D1350" s="8">
        <v>0.0</v>
      </c>
      <c r="E1350" s="1"/>
      <c r="F1350" s="1">
        <v>3.0</v>
      </c>
      <c r="G1350" s="1"/>
      <c r="H1350" s="1"/>
    </row>
    <row r="1351">
      <c r="A1351" s="1" t="s">
        <v>47</v>
      </c>
      <c r="B1351" s="7" t="s">
        <v>75</v>
      </c>
      <c r="C1351" s="1" t="s">
        <v>1681</v>
      </c>
      <c r="D1351" s="8">
        <v>0.0</v>
      </c>
      <c r="E1351" s="1"/>
      <c r="F1351" s="1">
        <v>2.7</v>
      </c>
      <c r="G1351" s="1"/>
      <c r="H1351" s="1"/>
    </row>
    <row r="1352">
      <c r="A1352" s="1" t="s">
        <v>47</v>
      </c>
      <c r="B1352" s="7" t="s">
        <v>75</v>
      </c>
      <c r="C1352" s="1" t="s">
        <v>1682</v>
      </c>
      <c r="D1352" s="8">
        <v>0.0</v>
      </c>
      <c r="E1352" s="1"/>
      <c r="F1352" s="1">
        <v>1.1</v>
      </c>
      <c r="G1352" s="1"/>
      <c r="H1352" s="1"/>
    </row>
    <row r="1353">
      <c r="A1353" s="1" t="s">
        <v>47</v>
      </c>
      <c r="B1353" s="7" t="s">
        <v>75</v>
      </c>
      <c r="C1353" s="1" t="s">
        <v>1205</v>
      </c>
      <c r="D1353" s="8">
        <v>1.0</v>
      </c>
      <c r="E1353" s="1"/>
      <c r="F1353" s="1">
        <v>3.5</v>
      </c>
      <c r="G1353" s="1"/>
      <c r="H1353" s="1"/>
    </row>
    <row r="1354">
      <c r="A1354" s="1" t="s">
        <v>47</v>
      </c>
      <c r="B1354" s="7" t="s">
        <v>75</v>
      </c>
      <c r="C1354" s="1" t="s">
        <v>1683</v>
      </c>
      <c r="D1354" s="8">
        <v>0.0</v>
      </c>
      <c r="E1354" s="1"/>
      <c r="F1354" s="1">
        <v>1.3</v>
      </c>
      <c r="G1354" s="1"/>
      <c r="H1354" s="1"/>
    </row>
    <row r="1355">
      <c r="A1355" s="1" t="s">
        <v>47</v>
      </c>
      <c r="B1355" s="7" t="s">
        <v>75</v>
      </c>
      <c r="C1355" s="1" t="s">
        <v>1684</v>
      </c>
      <c r="D1355" s="8">
        <v>0.0</v>
      </c>
      <c r="E1355" s="1"/>
      <c r="F1355" s="1">
        <v>2.4</v>
      </c>
      <c r="G1355" s="1"/>
      <c r="H1355" s="1"/>
    </row>
    <row r="1356">
      <c r="A1356" s="1" t="s">
        <v>47</v>
      </c>
      <c r="B1356" s="7" t="s">
        <v>75</v>
      </c>
      <c r="C1356" s="1" t="s">
        <v>1685</v>
      </c>
      <c r="D1356" s="8">
        <v>1.0</v>
      </c>
      <c r="E1356" s="1"/>
      <c r="F1356" s="1">
        <v>4.6</v>
      </c>
      <c r="G1356" s="1"/>
      <c r="H1356" s="1"/>
    </row>
    <row r="1357">
      <c r="A1357" s="1" t="s">
        <v>47</v>
      </c>
      <c r="B1357" s="7" t="s">
        <v>75</v>
      </c>
      <c r="C1357" s="1" t="s">
        <v>1686</v>
      </c>
      <c r="D1357" s="8">
        <v>0.0</v>
      </c>
      <c r="E1357" s="1"/>
      <c r="F1357" s="1">
        <v>3.8</v>
      </c>
      <c r="G1357" s="1"/>
      <c r="H1357" s="1"/>
    </row>
    <row r="1358">
      <c r="A1358" s="1" t="s">
        <v>47</v>
      </c>
      <c r="B1358" s="7" t="s">
        <v>75</v>
      </c>
      <c r="C1358" s="1" t="s">
        <v>1687</v>
      </c>
      <c r="D1358" s="8">
        <v>1.0</v>
      </c>
      <c r="E1358" s="1"/>
      <c r="F1358" s="1">
        <v>3.1</v>
      </c>
      <c r="G1358" s="1"/>
      <c r="H1358" s="1"/>
    </row>
    <row r="1359">
      <c r="A1359" s="1" t="s">
        <v>47</v>
      </c>
      <c r="B1359" s="7" t="s">
        <v>75</v>
      </c>
      <c r="C1359" s="1" t="s">
        <v>1688</v>
      </c>
      <c r="D1359" s="8">
        <v>0.0</v>
      </c>
      <c r="E1359" s="1"/>
      <c r="F1359" s="1">
        <v>1.0</v>
      </c>
      <c r="G1359" s="1"/>
      <c r="H1359" s="1"/>
    </row>
    <row r="1360">
      <c r="A1360" s="1" t="s">
        <v>47</v>
      </c>
      <c r="B1360" s="7" t="s">
        <v>75</v>
      </c>
      <c r="C1360" s="1" t="s">
        <v>1168</v>
      </c>
      <c r="D1360" s="8">
        <v>0.0</v>
      </c>
      <c r="E1360" s="1"/>
      <c r="F1360" s="1">
        <v>1.2</v>
      </c>
      <c r="G1360" s="1"/>
      <c r="H1360" s="1"/>
    </row>
    <row r="1361">
      <c r="A1361" s="1" t="s">
        <v>47</v>
      </c>
      <c r="B1361" s="7" t="s">
        <v>75</v>
      </c>
      <c r="C1361" s="1" t="s">
        <v>1689</v>
      </c>
      <c r="D1361" s="8">
        <v>0.0</v>
      </c>
      <c r="E1361" s="1"/>
      <c r="F1361" s="1">
        <v>1.9</v>
      </c>
      <c r="G1361" s="1"/>
      <c r="H1361" s="1"/>
    </row>
    <row r="1362">
      <c r="A1362" s="1" t="s">
        <v>47</v>
      </c>
      <c r="B1362" s="7" t="s">
        <v>75</v>
      </c>
      <c r="C1362" s="1" t="s">
        <v>1690</v>
      </c>
      <c r="D1362" s="8">
        <v>0.0</v>
      </c>
      <c r="E1362" s="1"/>
      <c r="F1362" s="1">
        <v>1.8</v>
      </c>
      <c r="G1362" s="1"/>
      <c r="H1362" s="1"/>
    </row>
    <row r="1363">
      <c r="A1363" s="1" t="s">
        <v>47</v>
      </c>
      <c r="B1363" s="7" t="s">
        <v>75</v>
      </c>
      <c r="C1363" s="1" t="s">
        <v>1691</v>
      </c>
      <c r="D1363" s="8">
        <v>0.0</v>
      </c>
      <c r="E1363" s="1"/>
      <c r="F1363" s="1">
        <v>1.7</v>
      </c>
      <c r="G1363" s="1"/>
      <c r="H1363" s="1"/>
    </row>
    <row r="1364">
      <c r="A1364" s="1" t="s">
        <v>47</v>
      </c>
      <c r="B1364" s="7" t="s">
        <v>75</v>
      </c>
      <c r="C1364" s="1" t="s">
        <v>1692</v>
      </c>
      <c r="D1364" s="8">
        <v>0.0</v>
      </c>
      <c r="E1364" s="1"/>
      <c r="F1364" s="1">
        <v>3.9</v>
      </c>
      <c r="G1364" s="1"/>
      <c r="H1364" s="1"/>
    </row>
    <row r="1365">
      <c r="A1365" s="1" t="s">
        <v>47</v>
      </c>
      <c r="B1365" s="7" t="s">
        <v>75</v>
      </c>
      <c r="C1365" s="1" t="s">
        <v>1693</v>
      </c>
      <c r="D1365" s="8">
        <v>1.0</v>
      </c>
      <c r="E1365" s="1"/>
      <c r="F1365" s="1">
        <v>1.6</v>
      </c>
      <c r="G1365" s="1"/>
      <c r="H1365" s="1"/>
    </row>
    <row r="1366">
      <c r="A1366" s="1" t="s">
        <v>47</v>
      </c>
      <c r="B1366" s="7" t="s">
        <v>75</v>
      </c>
      <c r="C1366" s="1" t="s">
        <v>1694</v>
      </c>
      <c r="D1366" s="8">
        <v>0.0</v>
      </c>
      <c r="E1366" s="1"/>
      <c r="F1366" s="1">
        <v>2.8</v>
      </c>
      <c r="G1366" s="1"/>
      <c r="H1366" s="1"/>
    </row>
    <row r="1367">
      <c r="A1367" s="1" t="s">
        <v>47</v>
      </c>
      <c r="B1367" s="7" t="s">
        <v>75</v>
      </c>
      <c r="C1367" s="1" t="s">
        <v>1189</v>
      </c>
      <c r="D1367" s="8">
        <v>0.0</v>
      </c>
      <c r="E1367" s="1"/>
      <c r="F1367" s="1">
        <v>1.0</v>
      </c>
      <c r="G1367" s="1"/>
      <c r="H1367" s="1"/>
    </row>
    <row r="1368">
      <c r="A1368" s="1" t="s">
        <v>47</v>
      </c>
      <c r="B1368" s="7" t="s">
        <v>75</v>
      </c>
      <c r="C1368" s="1" t="s">
        <v>1199</v>
      </c>
      <c r="D1368" s="8">
        <v>0.0</v>
      </c>
      <c r="E1368" s="1"/>
      <c r="F1368" s="1">
        <v>1.3</v>
      </c>
      <c r="G1368" s="1"/>
      <c r="H1368" s="1"/>
    </row>
    <row r="1369">
      <c r="A1369" s="1" t="s">
        <v>47</v>
      </c>
      <c r="B1369" s="7" t="s">
        <v>75</v>
      </c>
      <c r="C1369" s="1" t="s">
        <v>1695</v>
      </c>
      <c r="D1369" s="8">
        <v>0.0</v>
      </c>
      <c r="E1369" s="1"/>
      <c r="F1369" s="1">
        <v>2.8</v>
      </c>
      <c r="G1369" s="1"/>
      <c r="H1369" s="1"/>
    </row>
    <row r="1370">
      <c r="A1370" s="1" t="s">
        <v>47</v>
      </c>
      <c r="B1370" s="7" t="s">
        <v>75</v>
      </c>
      <c r="C1370" s="1" t="s">
        <v>1696</v>
      </c>
      <c r="D1370" s="8">
        <v>0.0</v>
      </c>
      <c r="E1370" s="1"/>
      <c r="F1370" s="1">
        <v>2.7</v>
      </c>
      <c r="G1370" s="1"/>
      <c r="H1370" s="1"/>
    </row>
    <row r="1371">
      <c r="A1371" s="1" t="s">
        <v>47</v>
      </c>
      <c r="B1371" s="7" t="s">
        <v>75</v>
      </c>
      <c r="C1371" s="1" t="s">
        <v>1193</v>
      </c>
      <c r="D1371" s="8">
        <v>0.0</v>
      </c>
      <c r="E1371" s="1"/>
      <c r="F1371" s="1">
        <v>1.0</v>
      </c>
      <c r="G1371" s="1"/>
      <c r="H1371" s="1"/>
    </row>
    <row r="1372">
      <c r="A1372" s="1" t="s">
        <v>47</v>
      </c>
      <c r="B1372" s="7" t="s">
        <v>75</v>
      </c>
      <c r="C1372" s="1" t="s">
        <v>1697</v>
      </c>
      <c r="D1372" s="8">
        <v>0.0</v>
      </c>
      <c r="E1372" s="1"/>
      <c r="F1372" s="1">
        <v>3.7</v>
      </c>
      <c r="G1372" s="1"/>
      <c r="H1372" s="1"/>
    </row>
    <row r="1373">
      <c r="A1373" s="1" t="s">
        <v>47</v>
      </c>
      <c r="B1373" s="7" t="s">
        <v>75</v>
      </c>
      <c r="C1373" s="1" t="s">
        <v>1698</v>
      </c>
      <c r="D1373" s="8">
        <v>0.0</v>
      </c>
      <c r="E1373" s="1"/>
      <c r="F1373" s="1">
        <v>4.0</v>
      </c>
      <c r="G1373" s="1"/>
      <c r="H1373" s="1"/>
    </row>
    <row r="1374">
      <c r="A1374" s="1" t="s">
        <v>47</v>
      </c>
      <c r="B1374" s="7" t="s">
        <v>76</v>
      </c>
      <c r="C1374" s="1" t="s">
        <v>1699</v>
      </c>
      <c r="D1374" s="8">
        <v>2.0</v>
      </c>
      <c r="E1374" s="1"/>
      <c r="F1374" s="1">
        <v>3.7</v>
      </c>
      <c r="G1374" s="1"/>
      <c r="H1374" s="1"/>
    </row>
    <row r="1375">
      <c r="A1375" s="1" t="s">
        <v>47</v>
      </c>
      <c r="B1375" s="7" t="s">
        <v>76</v>
      </c>
      <c r="C1375" s="1" t="s">
        <v>1700</v>
      </c>
      <c r="D1375" s="8">
        <v>11.0</v>
      </c>
      <c r="E1375" s="1"/>
      <c r="F1375" s="1">
        <v>8.0</v>
      </c>
      <c r="G1375" s="1"/>
      <c r="H1375" s="1"/>
    </row>
    <row r="1376">
      <c r="A1376" s="1" t="s">
        <v>47</v>
      </c>
      <c r="B1376" s="7" t="s">
        <v>76</v>
      </c>
      <c r="C1376" s="1" t="s">
        <v>1701</v>
      </c>
      <c r="D1376" s="8">
        <v>0.0</v>
      </c>
      <c r="E1376" s="1"/>
      <c r="F1376" s="1">
        <v>1.5</v>
      </c>
      <c r="G1376" s="1"/>
      <c r="H1376" s="1"/>
    </row>
    <row r="1377">
      <c r="A1377" s="1" t="s">
        <v>47</v>
      </c>
      <c r="B1377" s="7" t="s">
        <v>76</v>
      </c>
      <c r="C1377" s="1" t="s">
        <v>1702</v>
      </c>
      <c r="D1377" s="8">
        <v>0.0</v>
      </c>
      <c r="E1377" s="1"/>
      <c r="F1377" s="1">
        <v>5.5</v>
      </c>
      <c r="G1377" s="1"/>
      <c r="H1377" s="1"/>
    </row>
    <row r="1378">
      <c r="A1378" s="1" t="s">
        <v>47</v>
      </c>
      <c r="B1378" s="7" t="s">
        <v>76</v>
      </c>
      <c r="C1378" s="1" t="s">
        <v>1703</v>
      </c>
      <c r="D1378" s="8">
        <v>8.0</v>
      </c>
      <c r="E1378" s="1"/>
      <c r="F1378" s="1">
        <v>7.8</v>
      </c>
      <c r="G1378" s="1"/>
      <c r="H1378" s="1"/>
    </row>
    <row r="1379">
      <c r="A1379" s="1" t="s">
        <v>47</v>
      </c>
      <c r="B1379" s="7" t="s">
        <v>76</v>
      </c>
      <c r="C1379" s="1" t="s">
        <v>1704</v>
      </c>
      <c r="D1379" s="8">
        <v>0.0</v>
      </c>
      <c r="E1379" s="1"/>
      <c r="F1379" s="1">
        <v>3.4</v>
      </c>
      <c r="G1379" s="1"/>
      <c r="H1379" s="1"/>
    </row>
    <row r="1380">
      <c r="A1380" s="1" t="s">
        <v>47</v>
      </c>
      <c r="B1380" s="7" t="s">
        <v>76</v>
      </c>
      <c r="C1380" s="1" t="s">
        <v>1705</v>
      </c>
      <c r="D1380" s="8">
        <v>7.0</v>
      </c>
      <c r="E1380" s="1"/>
      <c r="F1380" s="1">
        <v>6.0</v>
      </c>
      <c r="G1380" s="1"/>
      <c r="H1380" s="1"/>
    </row>
    <row r="1381">
      <c r="A1381" s="1" t="s">
        <v>47</v>
      </c>
      <c r="B1381" s="7" t="s">
        <v>76</v>
      </c>
      <c r="C1381" s="1" t="s">
        <v>1706</v>
      </c>
      <c r="D1381" s="8">
        <v>2.0</v>
      </c>
      <c r="E1381" s="1"/>
      <c r="F1381" s="1">
        <v>8.5</v>
      </c>
      <c r="G1381" s="1"/>
      <c r="H1381" s="1"/>
    </row>
    <row r="1382">
      <c r="A1382" s="1" t="s">
        <v>47</v>
      </c>
      <c r="B1382" s="7" t="s">
        <v>76</v>
      </c>
      <c r="C1382" s="1" t="s">
        <v>1707</v>
      </c>
      <c r="D1382" s="8">
        <v>0.0</v>
      </c>
      <c r="E1382" s="1"/>
      <c r="F1382" s="1">
        <v>4.0</v>
      </c>
      <c r="G1382" s="1"/>
      <c r="H1382" s="1"/>
    </row>
    <row r="1383">
      <c r="A1383" s="1" t="s">
        <v>47</v>
      </c>
      <c r="B1383" s="7" t="s">
        <v>76</v>
      </c>
      <c r="C1383" s="1" t="s">
        <v>1708</v>
      </c>
      <c r="D1383" s="8">
        <v>0.0</v>
      </c>
      <c r="E1383" s="1"/>
      <c r="F1383" s="1">
        <v>3.4</v>
      </c>
      <c r="G1383" s="1"/>
      <c r="H1383" s="1"/>
    </row>
    <row r="1384">
      <c r="A1384" s="1" t="s">
        <v>47</v>
      </c>
      <c r="B1384" s="7" t="s">
        <v>76</v>
      </c>
      <c r="C1384" s="1" t="s">
        <v>1709</v>
      </c>
      <c r="D1384" s="8">
        <v>2.0</v>
      </c>
      <c r="E1384" s="1"/>
      <c r="F1384" s="1">
        <v>8.8</v>
      </c>
      <c r="G1384" s="1"/>
      <c r="H1384" s="1"/>
    </row>
    <row r="1385">
      <c r="A1385" s="1" t="s">
        <v>47</v>
      </c>
      <c r="B1385" s="7" t="s">
        <v>76</v>
      </c>
      <c r="C1385" s="1" t="s">
        <v>1710</v>
      </c>
      <c r="D1385" s="8">
        <v>0.0</v>
      </c>
      <c r="E1385" s="1"/>
      <c r="F1385" s="1">
        <v>1.0</v>
      </c>
      <c r="G1385" s="1"/>
      <c r="H1385" s="1"/>
    </row>
    <row r="1386">
      <c r="A1386" s="1" t="s">
        <v>47</v>
      </c>
      <c r="B1386" s="7" t="s">
        <v>76</v>
      </c>
      <c r="C1386" s="1" t="s">
        <v>1711</v>
      </c>
      <c r="D1386" s="8">
        <v>1.0</v>
      </c>
      <c r="E1386" s="1"/>
      <c r="F1386" s="1">
        <v>5.4</v>
      </c>
      <c r="G1386" s="1"/>
      <c r="H1386" s="1"/>
    </row>
    <row r="1387">
      <c r="A1387" s="1" t="s">
        <v>47</v>
      </c>
      <c r="B1387" s="7" t="s">
        <v>76</v>
      </c>
      <c r="C1387" s="1" t="s">
        <v>1712</v>
      </c>
      <c r="D1387" s="8">
        <v>1.0</v>
      </c>
      <c r="E1387" s="1"/>
      <c r="F1387" s="1">
        <v>8.5</v>
      </c>
      <c r="G1387" s="1"/>
      <c r="H1387" s="1"/>
    </row>
    <row r="1388">
      <c r="A1388" s="1" t="s">
        <v>47</v>
      </c>
      <c r="B1388" s="7" t="s">
        <v>76</v>
      </c>
      <c r="C1388" s="1" t="s">
        <v>1713</v>
      </c>
      <c r="D1388" s="8">
        <v>0.0</v>
      </c>
      <c r="E1388" s="1"/>
      <c r="F1388" s="1">
        <v>4.4</v>
      </c>
      <c r="G1388" s="1"/>
      <c r="H1388" s="1"/>
    </row>
    <row r="1389">
      <c r="A1389" s="1" t="s">
        <v>47</v>
      </c>
      <c r="B1389" s="7" t="s">
        <v>76</v>
      </c>
      <c r="C1389" s="1" t="s">
        <v>1714</v>
      </c>
      <c r="D1389" s="8">
        <v>2.0</v>
      </c>
      <c r="E1389" s="1"/>
      <c r="F1389" s="1">
        <v>11.1</v>
      </c>
      <c r="G1389" s="1"/>
      <c r="H1389" s="1"/>
    </row>
    <row r="1390">
      <c r="A1390" s="1" t="s">
        <v>47</v>
      </c>
      <c r="B1390" s="7" t="s">
        <v>76</v>
      </c>
      <c r="C1390" s="1" t="s">
        <v>1715</v>
      </c>
      <c r="D1390" s="8">
        <v>11.0</v>
      </c>
      <c r="E1390" s="1"/>
      <c r="F1390" s="1">
        <v>1.3</v>
      </c>
      <c r="G1390" s="1"/>
      <c r="H1390" s="1"/>
    </row>
    <row r="1391">
      <c r="A1391" s="1" t="s">
        <v>47</v>
      </c>
      <c r="B1391" s="7" t="s">
        <v>76</v>
      </c>
      <c r="C1391" s="1" t="s">
        <v>1716</v>
      </c>
      <c r="D1391" s="8">
        <v>0.0</v>
      </c>
      <c r="E1391" s="1"/>
      <c r="F1391" s="1">
        <v>4.9</v>
      </c>
      <c r="G1391" s="1"/>
      <c r="H1391" s="1"/>
    </row>
    <row r="1392">
      <c r="A1392" s="1" t="s">
        <v>47</v>
      </c>
      <c r="B1392" s="7" t="s">
        <v>76</v>
      </c>
      <c r="C1392" s="1" t="s">
        <v>1717</v>
      </c>
      <c r="D1392" s="8">
        <v>3.0</v>
      </c>
      <c r="E1392" s="1"/>
      <c r="F1392" s="1">
        <v>6.9</v>
      </c>
      <c r="G1392" s="1"/>
      <c r="H1392" s="1"/>
    </row>
    <row r="1393">
      <c r="A1393" s="1" t="s">
        <v>47</v>
      </c>
      <c r="B1393" s="7" t="s">
        <v>76</v>
      </c>
      <c r="C1393" s="1" t="s">
        <v>1718</v>
      </c>
      <c r="D1393" s="8">
        <v>0.0</v>
      </c>
      <c r="E1393" s="1"/>
      <c r="F1393" s="1">
        <v>7.7</v>
      </c>
      <c r="G1393" s="1"/>
      <c r="H1393" s="1"/>
    </row>
    <row r="1394">
      <c r="A1394" s="1" t="s">
        <v>47</v>
      </c>
      <c r="B1394" s="7" t="s">
        <v>76</v>
      </c>
      <c r="C1394" s="1" t="s">
        <v>1719</v>
      </c>
      <c r="D1394" s="8">
        <v>0.0</v>
      </c>
      <c r="E1394" s="1"/>
      <c r="F1394" s="1">
        <v>6.6</v>
      </c>
      <c r="G1394" s="1"/>
      <c r="H1394" s="1"/>
    </row>
    <row r="1395">
      <c r="A1395" s="1" t="s">
        <v>47</v>
      </c>
      <c r="B1395" s="7" t="s">
        <v>76</v>
      </c>
      <c r="C1395" s="1" t="s">
        <v>1720</v>
      </c>
      <c r="D1395" s="8">
        <v>0.0</v>
      </c>
      <c r="E1395" s="1"/>
      <c r="F1395" s="1">
        <v>8.0</v>
      </c>
      <c r="G1395" s="1"/>
      <c r="H1395" s="1"/>
    </row>
    <row r="1396">
      <c r="A1396" s="1" t="s">
        <v>47</v>
      </c>
      <c r="B1396" s="7" t="s">
        <v>76</v>
      </c>
      <c r="C1396" s="1" t="s">
        <v>1721</v>
      </c>
      <c r="D1396" s="8">
        <v>1.0</v>
      </c>
      <c r="E1396" s="1"/>
      <c r="F1396" s="1">
        <v>7.8</v>
      </c>
      <c r="G1396" s="1"/>
      <c r="H1396" s="1"/>
    </row>
    <row r="1397">
      <c r="A1397" s="1" t="s">
        <v>47</v>
      </c>
      <c r="B1397" s="7" t="s">
        <v>76</v>
      </c>
      <c r="C1397" s="1" t="s">
        <v>1722</v>
      </c>
      <c r="D1397" s="8">
        <v>2.0</v>
      </c>
      <c r="E1397" s="1"/>
      <c r="F1397" s="1">
        <v>6.7</v>
      </c>
      <c r="G1397" s="1"/>
      <c r="H1397" s="1"/>
    </row>
    <row r="1398">
      <c r="A1398" s="1" t="s">
        <v>47</v>
      </c>
      <c r="B1398" s="7" t="s">
        <v>76</v>
      </c>
      <c r="C1398" s="1" t="s">
        <v>1723</v>
      </c>
      <c r="D1398" s="8">
        <v>0.0</v>
      </c>
      <c r="E1398" s="1"/>
      <c r="F1398" s="1">
        <v>6.1</v>
      </c>
      <c r="G1398" s="1"/>
      <c r="H1398" s="1"/>
    </row>
    <row r="1399">
      <c r="A1399" s="1" t="s">
        <v>47</v>
      </c>
      <c r="B1399" s="7" t="s">
        <v>76</v>
      </c>
      <c r="C1399" s="1" t="s">
        <v>1724</v>
      </c>
      <c r="D1399" s="8">
        <v>0.0</v>
      </c>
      <c r="E1399" s="1"/>
      <c r="F1399" s="1">
        <v>8.7</v>
      </c>
      <c r="G1399" s="1"/>
      <c r="H1399" s="1"/>
    </row>
    <row r="1400">
      <c r="A1400" s="1" t="s">
        <v>47</v>
      </c>
      <c r="B1400" s="7" t="s">
        <v>76</v>
      </c>
      <c r="C1400" s="1" t="s">
        <v>1725</v>
      </c>
      <c r="D1400" s="8">
        <v>1.0</v>
      </c>
      <c r="E1400" s="1"/>
      <c r="F1400" s="1">
        <v>1.2</v>
      </c>
      <c r="G1400" s="1"/>
      <c r="H1400" s="1"/>
    </row>
    <row r="1401">
      <c r="A1401" s="1" t="s">
        <v>47</v>
      </c>
      <c r="B1401" s="7" t="s">
        <v>76</v>
      </c>
      <c r="C1401" s="1" t="s">
        <v>1726</v>
      </c>
      <c r="D1401" s="8">
        <v>0.0</v>
      </c>
      <c r="E1401" s="1"/>
      <c r="F1401" s="1">
        <v>3.6</v>
      </c>
      <c r="G1401" s="1"/>
      <c r="H1401" s="1"/>
    </row>
    <row r="1402">
      <c r="A1402" s="1" t="s">
        <v>47</v>
      </c>
      <c r="B1402" s="7" t="s">
        <v>76</v>
      </c>
      <c r="C1402" s="1" t="s">
        <v>1727</v>
      </c>
      <c r="D1402" s="8">
        <v>0.0</v>
      </c>
      <c r="E1402" s="1"/>
      <c r="F1402" s="1">
        <v>10.1</v>
      </c>
      <c r="G1402" s="1"/>
      <c r="H1402" s="1"/>
    </row>
    <row r="1403">
      <c r="A1403" s="1" t="s">
        <v>47</v>
      </c>
      <c r="B1403" s="7" t="s">
        <v>76</v>
      </c>
      <c r="C1403" s="1" t="s">
        <v>1728</v>
      </c>
      <c r="D1403" s="8">
        <v>1.0</v>
      </c>
      <c r="E1403" s="1"/>
      <c r="F1403" s="1">
        <v>7.6</v>
      </c>
      <c r="G1403" s="1"/>
      <c r="H1403" s="1"/>
    </row>
    <row r="1404">
      <c r="A1404" s="1" t="s">
        <v>47</v>
      </c>
      <c r="B1404" s="7" t="s">
        <v>76</v>
      </c>
      <c r="C1404" s="1" t="s">
        <v>1729</v>
      </c>
      <c r="D1404" s="8">
        <v>1.0</v>
      </c>
      <c r="E1404" s="1"/>
      <c r="F1404" s="1">
        <v>8.8</v>
      </c>
      <c r="G1404" s="1"/>
      <c r="H1404" s="1"/>
    </row>
    <row r="1405">
      <c r="A1405" s="1" t="s">
        <v>47</v>
      </c>
      <c r="B1405" s="7" t="s">
        <v>76</v>
      </c>
      <c r="C1405" s="1" t="s">
        <v>1730</v>
      </c>
      <c r="D1405" s="8">
        <v>0.0</v>
      </c>
      <c r="E1405" s="1"/>
      <c r="F1405" s="1">
        <v>6.7</v>
      </c>
      <c r="G1405" s="1"/>
      <c r="H1405" s="1"/>
    </row>
    <row r="1406">
      <c r="A1406" s="1" t="s">
        <v>47</v>
      </c>
      <c r="B1406" s="7" t="s">
        <v>76</v>
      </c>
      <c r="C1406" s="1" t="s">
        <v>1731</v>
      </c>
      <c r="D1406" s="8">
        <v>0.0</v>
      </c>
      <c r="E1406" s="1"/>
      <c r="F1406" s="1">
        <v>4.9</v>
      </c>
      <c r="G1406" s="1"/>
      <c r="H1406" s="1"/>
    </row>
    <row r="1407">
      <c r="A1407" s="1" t="s">
        <v>47</v>
      </c>
      <c r="B1407" s="7" t="s">
        <v>76</v>
      </c>
      <c r="C1407" s="1" t="s">
        <v>1732</v>
      </c>
      <c r="D1407" s="8">
        <v>4.0</v>
      </c>
      <c r="E1407" s="1"/>
      <c r="F1407" s="1">
        <v>9.3</v>
      </c>
      <c r="G1407" s="1"/>
      <c r="H1407" s="1"/>
    </row>
    <row r="1408">
      <c r="A1408" s="1" t="s">
        <v>47</v>
      </c>
      <c r="B1408" s="7" t="s">
        <v>76</v>
      </c>
      <c r="C1408" s="1" t="s">
        <v>1733</v>
      </c>
      <c r="D1408" s="8">
        <v>0.0</v>
      </c>
      <c r="E1408" s="1"/>
      <c r="F1408" s="1">
        <v>1.7</v>
      </c>
      <c r="G1408" s="1"/>
      <c r="H1408" s="1"/>
    </row>
    <row r="1409">
      <c r="A1409" s="1" t="s">
        <v>47</v>
      </c>
      <c r="B1409" s="7" t="s">
        <v>76</v>
      </c>
      <c r="C1409" s="1" t="s">
        <v>1734</v>
      </c>
      <c r="D1409" s="8">
        <v>1.0</v>
      </c>
      <c r="E1409" s="1"/>
      <c r="F1409" s="1">
        <v>2.4</v>
      </c>
      <c r="G1409" s="1"/>
      <c r="H1409" s="1"/>
    </row>
    <row r="1410">
      <c r="A1410" s="1" t="s">
        <v>47</v>
      </c>
      <c r="B1410" s="7" t="s">
        <v>76</v>
      </c>
      <c r="C1410" s="1" t="s">
        <v>1735</v>
      </c>
      <c r="D1410" s="8">
        <v>1.0</v>
      </c>
      <c r="E1410" s="1"/>
      <c r="F1410" s="1">
        <v>12.8</v>
      </c>
      <c r="G1410" s="1"/>
      <c r="H1410" s="1"/>
    </row>
    <row r="1411">
      <c r="A1411" s="1" t="s">
        <v>47</v>
      </c>
      <c r="B1411" s="7" t="s">
        <v>76</v>
      </c>
      <c r="C1411" s="1" t="s">
        <v>1736</v>
      </c>
      <c r="D1411" s="8">
        <v>0.0</v>
      </c>
      <c r="E1411" s="1"/>
      <c r="F1411" s="1">
        <v>6.0</v>
      </c>
      <c r="G1411" s="1"/>
      <c r="H1411" s="1"/>
    </row>
    <row r="1412">
      <c r="A1412" s="1" t="s">
        <v>47</v>
      </c>
      <c r="B1412" s="7" t="s">
        <v>76</v>
      </c>
      <c r="C1412" s="1" t="s">
        <v>1737</v>
      </c>
      <c r="D1412" s="8">
        <v>0.0</v>
      </c>
      <c r="E1412" s="1"/>
      <c r="F1412" s="1">
        <v>6.1</v>
      </c>
      <c r="G1412" s="1"/>
      <c r="H1412" s="1"/>
    </row>
    <row r="1413">
      <c r="A1413" s="1" t="s">
        <v>47</v>
      </c>
      <c r="B1413" s="7" t="s">
        <v>76</v>
      </c>
      <c r="C1413" s="1" t="s">
        <v>1738</v>
      </c>
      <c r="D1413" s="8">
        <v>1.0</v>
      </c>
      <c r="E1413" s="1"/>
      <c r="F1413" s="1">
        <v>8.3</v>
      </c>
      <c r="G1413" s="1"/>
      <c r="H1413" s="1"/>
    </row>
    <row r="1414">
      <c r="A1414" s="1" t="s">
        <v>47</v>
      </c>
      <c r="B1414" s="7" t="s">
        <v>76</v>
      </c>
      <c r="C1414" s="1" t="s">
        <v>1739</v>
      </c>
      <c r="D1414" s="8">
        <v>0.0</v>
      </c>
      <c r="E1414" s="1"/>
      <c r="F1414" s="1">
        <v>2.0</v>
      </c>
      <c r="G1414" s="1"/>
      <c r="H1414" s="1"/>
    </row>
    <row r="1415">
      <c r="A1415" s="1" t="s">
        <v>47</v>
      </c>
      <c r="B1415" s="7" t="s">
        <v>76</v>
      </c>
      <c r="C1415" s="1" t="s">
        <v>1740</v>
      </c>
      <c r="D1415" s="8">
        <v>1.0</v>
      </c>
      <c r="E1415" s="1"/>
      <c r="F1415" s="1">
        <v>8.3</v>
      </c>
      <c r="G1415" s="1"/>
      <c r="H1415" s="1"/>
    </row>
    <row r="1416">
      <c r="A1416" s="1" t="s">
        <v>47</v>
      </c>
      <c r="B1416" s="7" t="s">
        <v>76</v>
      </c>
      <c r="C1416" s="1" t="s">
        <v>1741</v>
      </c>
      <c r="D1416" s="8">
        <v>0.0</v>
      </c>
      <c r="E1416" s="1"/>
      <c r="F1416" s="1">
        <v>12.9</v>
      </c>
      <c r="G1416" s="1"/>
      <c r="H1416" s="1"/>
    </row>
    <row r="1417">
      <c r="A1417" s="1" t="s">
        <v>47</v>
      </c>
      <c r="B1417" s="7" t="s">
        <v>76</v>
      </c>
      <c r="C1417" s="1" t="s">
        <v>1742</v>
      </c>
      <c r="D1417" s="8">
        <v>1.0</v>
      </c>
      <c r="E1417" s="1"/>
      <c r="F1417" s="1">
        <v>6.3</v>
      </c>
      <c r="G1417" s="1"/>
      <c r="H1417" s="1"/>
    </row>
    <row r="1418">
      <c r="A1418" s="1" t="s">
        <v>47</v>
      </c>
      <c r="B1418" s="7" t="s">
        <v>76</v>
      </c>
      <c r="C1418" s="1" t="s">
        <v>1743</v>
      </c>
      <c r="D1418" s="8">
        <v>0.0</v>
      </c>
      <c r="E1418" s="1"/>
      <c r="F1418" s="1">
        <v>5.8</v>
      </c>
      <c r="G1418" s="1"/>
      <c r="H1418" s="1"/>
    </row>
    <row r="1419">
      <c r="A1419" s="1" t="s">
        <v>47</v>
      </c>
      <c r="B1419" s="7" t="s">
        <v>76</v>
      </c>
      <c r="C1419" s="1" t="s">
        <v>1744</v>
      </c>
      <c r="D1419" s="8">
        <v>0.0</v>
      </c>
      <c r="E1419" s="1"/>
      <c r="F1419" s="1">
        <v>4.7</v>
      </c>
      <c r="G1419" s="1"/>
      <c r="H1419" s="1"/>
    </row>
    <row r="1420">
      <c r="A1420" s="1" t="s">
        <v>47</v>
      </c>
      <c r="B1420" s="7" t="s">
        <v>76</v>
      </c>
      <c r="C1420" s="1" t="s">
        <v>1745</v>
      </c>
      <c r="D1420" s="8">
        <v>0.0</v>
      </c>
      <c r="E1420" s="1"/>
      <c r="F1420" s="1">
        <v>3.0</v>
      </c>
      <c r="G1420" s="1"/>
      <c r="H1420" s="1"/>
    </row>
    <row r="1421">
      <c r="A1421" s="1" t="s">
        <v>47</v>
      </c>
      <c r="B1421" s="7" t="s">
        <v>76</v>
      </c>
      <c r="C1421" s="1" t="s">
        <v>1746</v>
      </c>
      <c r="D1421" s="8">
        <v>0.0</v>
      </c>
      <c r="E1421" s="1"/>
      <c r="F1421" s="1">
        <v>3.6</v>
      </c>
      <c r="G1421" s="1"/>
      <c r="H1421" s="1"/>
    </row>
    <row r="1422">
      <c r="A1422" s="1" t="s">
        <v>47</v>
      </c>
      <c r="B1422" s="7" t="s">
        <v>76</v>
      </c>
      <c r="C1422" s="1" t="s">
        <v>1747</v>
      </c>
      <c r="D1422" s="8">
        <v>1.0</v>
      </c>
      <c r="E1422" s="1"/>
      <c r="F1422" s="1">
        <v>7.9</v>
      </c>
      <c r="G1422" s="1"/>
      <c r="H1422" s="1"/>
    </row>
    <row r="1423">
      <c r="A1423" s="1" t="s">
        <v>47</v>
      </c>
      <c r="B1423" s="7" t="s">
        <v>76</v>
      </c>
      <c r="C1423" s="1" t="s">
        <v>1748</v>
      </c>
      <c r="D1423" s="8">
        <v>1.0</v>
      </c>
      <c r="E1423" s="1"/>
      <c r="F1423" s="1">
        <v>9.2</v>
      </c>
      <c r="G1423" s="1"/>
      <c r="H1423" s="1"/>
    </row>
    <row r="1424">
      <c r="A1424" s="1" t="s">
        <v>47</v>
      </c>
      <c r="B1424" s="7" t="s">
        <v>77</v>
      </c>
      <c r="C1424" s="1" t="s">
        <v>785</v>
      </c>
      <c r="D1424" s="8">
        <v>0.0</v>
      </c>
      <c r="E1424" s="1"/>
      <c r="F1424" s="1">
        <v>7.2</v>
      </c>
      <c r="G1424" s="1"/>
      <c r="H1424" s="1"/>
    </row>
    <row r="1425">
      <c r="A1425" s="1" t="s">
        <v>47</v>
      </c>
      <c r="B1425" s="7" t="s">
        <v>77</v>
      </c>
      <c r="C1425" s="1" t="s">
        <v>784</v>
      </c>
      <c r="D1425" s="8">
        <v>1.0</v>
      </c>
      <c r="E1425" s="1"/>
      <c r="F1425" s="1">
        <v>1.3</v>
      </c>
      <c r="G1425" s="1"/>
      <c r="H1425" s="1"/>
    </row>
    <row r="1426">
      <c r="A1426" s="1" t="s">
        <v>47</v>
      </c>
      <c r="B1426" s="7" t="s">
        <v>77</v>
      </c>
      <c r="C1426" s="1" t="s">
        <v>788</v>
      </c>
      <c r="D1426" s="8">
        <v>0.0</v>
      </c>
      <c r="E1426" s="1"/>
      <c r="F1426" s="1">
        <v>6.0</v>
      </c>
      <c r="G1426" s="1"/>
      <c r="H1426" s="1"/>
    </row>
    <row r="1427">
      <c r="A1427" s="1" t="s">
        <v>47</v>
      </c>
      <c r="B1427" s="7" t="s">
        <v>77</v>
      </c>
      <c r="C1427" s="1" t="s">
        <v>789</v>
      </c>
      <c r="D1427" s="8">
        <v>0.0</v>
      </c>
      <c r="E1427" s="1"/>
      <c r="F1427" s="1">
        <v>6.5</v>
      </c>
      <c r="G1427" s="1"/>
      <c r="H1427" s="1"/>
    </row>
    <row r="1428">
      <c r="A1428" s="1" t="s">
        <v>47</v>
      </c>
      <c r="B1428" s="7" t="s">
        <v>77</v>
      </c>
      <c r="C1428" s="1" t="s">
        <v>787</v>
      </c>
      <c r="D1428" s="8">
        <v>0.0</v>
      </c>
      <c r="E1428" s="1"/>
      <c r="F1428" s="1">
        <v>5.9</v>
      </c>
      <c r="G1428" s="1"/>
      <c r="H1428" s="1"/>
    </row>
    <row r="1429">
      <c r="A1429" s="1" t="s">
        <v>47</v>
      </c>
      <c r="B1429" s="7" t="s">
        <v>77</v>
      </c>
      <c r="C1429" s="1" t="s">
        <v>793</v>
      </c>
      <c r="D1429" s="8">
        <v>0.0</v>
      </c>
      <c r="E1429" s="1"/>
      <c r="F1429" s="1">
        <v>6.6</v>
      </c>
      <c r="G1429" s="1"/>
      <c r="H1429" s="1"/>
    </row>
    <row r="1430">
      <c r="A1430" s="1" t="s">
        <v>47</v>
      </c>
      <c r="B1430" s="7" t="s">
        <v>77</v>
      </c>
      <c r="C1430" s="1" t="s">
        <v>792</v>
      </c>
      <c r="D1430" s="8">
        <v>0.0</v>
      </c>
      <c r="E1430" s="1"/>
      <c r="F1430" s="1">
        <v>1.1</v>
      </c>
      <c r="G1430" s="1"/>
      <c r="H1430" s="1"/>
    </row>
    <row r="1431">
      <c r="A1431" s="1" t="s">
        <v>47</v>
      </c>
      <c r="B1431" s="7" t="s">
        <v>77</v>
      </c>
      <c r="C1431" s="1" t="s">
        <v>797</v>
      </c>
      <c r="D1431" s="8">
        <v>0.0</v>
      </c>
      <c r="E1431" s="1"/>
      <c r="F1431" s="1">
        <v>6.8</v>
      </c>
      <c r="G1431" s="1"/>
      <c r="H1431" s="1"/>
    </row>
    <row r="1432">
      <c r="A1432" s="1" t="s">
        <v>47</v>
      </c>
      <c r="B1432" s="7" t="s">
        <v>77</v>
      </c>
      <c r="C1432" s="1" t="s">
        <v>795</v>
      </c>
      <c r="D1432" s="8">
        <v>0.0</v>
      </c>
      <c r="E1432" s="1"/>
      <c r="F1432" s="1">
        <v>1.4</v>
      </c>
      <c r="G1432" s="1"/>
      <c r="H1432" s="1"/>
    </row>
    <row r="1433">
      <c r="A1433" s="1" t="s">
        <v>47</v>
      </c>
      <c r="B1433" s="7" t="s">
        <v>77</v>
      </c>
      <c r="C1433" s="1" t="s">
        <v>1749</v>
      </c>
      <c r="D1433" s="8">
        <v>0.0</v>
      </c>
      <c r="E1433" s="1"/>
      <c r="F1433" s="1">
        <v>9.7</v>
      </c>
      <c r="G1433" s="1"/>
      <c r="H1433" s="1"/>
    </row>
    <row r="1434">
      <c r="A1434" s="1" t="s">
        <v>47</v>
      </c>
      <c r="B1434" s="7" t="s">
        <v>77</v>
      </c>
      <c r="C1434" s="1" t="s">
        <v>1750</v>
      </c>
      <c r="D1434" s="8">
        <v>0.0</v>
      </c>
      <c r="E1434" s="1"/>
      <c r="F1434" s="1">
        <v>1.0</v>
      </c>
      <c r="G1434" s="1"/>
      <c r="H1434" s="1"/>
    </row>
    <row r="1435">
      <c r="A1435" s="1" t="s">
        <v>47</v>
      </c>
      <c r="B1435" s="7" t="s">
        <v>77</v>
      </c>
      <c r="C1435" s="1" t="s">
        <v>791</v>
      </c>
      <c r="D1435" s="8">
        <v>0.0</v>
      </c>
      <c r="E1435" s="1"/>
      <c r="F1435" s="1">
        <v>6.4</v>
      </c>
      <c r="G1435" s="1"/>
      <c r="H1435" s="1"/>
    </row>
    <row r="1436">
      <c r="A1436" s="1" t="s">
        <v>47</v>
      </c>
      <c r="B1436" s="7" t="s">
        <v>77</v>
      </c>
      <c r="C1436" s="1" t="s">
        <v>802</v>
      </c>
      <c r="D1436" s="8">
        <v>1.0</v>
      </c>
      <c r="E1436" s="1"/>
      <c r="F1436" s="1">
        <v>1.0</v>
      </c>
      <c r="G1436" s="1"/>
      <c r="H1436" s="1"/>
    </row>
    <row r="1437">
      <c r="A1437" s="1" t="s">
        <v>47</v>
      </c>
      <c r="B1437" s="7" t="s">
        <v>77</v>
      </c>
      <c r="C1437" s="1" t="s">
        <v>799</v>
      </c>
      <c r="D1437" s="8">
        <v>0.0</v>
      </c>
      <c r="E1437" s="1"/>
      <c r="F1437" s="1">
        <v>7.1</v>
      </c>
      <c r="G1437" s="1"/>
      <c r="H1437" s="1"/>
    </row>
    <row r="1438">
      <c r="A1438" s="1" t="s">
        <v>47</v>
      </c>
      <c r="B1438" s="7" t="s">
        <v>77</v>
      </c>
      <c r="C1438" s="1" t="s">
        <v>1751</v>
      </c>
      <c r="D1438" s="8">
        <v>0.0</v>
      </c>
      <c r="E1438" s="1"/>
      <c r="F1438" s="1">
        <v>1.0</v>
      </c>
      <c r="G1438" s="1"/>
      <c r="H1438" s="1"/>
    </row>
    <row r="1439">
      <c r="A1439" s="1" t="s">
        <v>47</v>
      </c>
      <c r="B1439" s="7" t="s">
        <v>77</v>
      </c>
      <c r="C1439" s="1" t="s">
        <v>803</v>
      </c>
      <c r="D1439" s="8">
        <v>0.0</v>
      </c>
      <c r="E1439" s="1"/>
      <c r="F1439" s="1">
        <v>2.0</v>
      </c>
      <c r="G1439" s="1"/>
      <c r="H1439" s="1"/>
    </row>
    <row r="1440">
      <c r="A1440" s="1" t="s">
        <v>47</v>
      </c>
      <c r="B1440" s="7" t="s">
        <v>77</v>
      </c>
      <c r="C1440" s="1" t="s">
        <v>804</v>
      </c>
      <c r="D1440" s="8">
        <v>0.0</v>
      </c>
      <c r="E1440" s="1"/>
      <c r="F1440" s="1">
        <v>1.1</v>
      </c>
      <c r="G1440" s="1"/>
      <c r="H1440" s="1"/>
    </row>
    <row r="1441">
      <c r="A1441" s="1" t="s">
        <v>47</v>
      </c>
      <c r="B1441" s="7" t="s">
        <v>77</v>
      </c>
      <c r="C1441" s="1" t="s">
        <v>808</v>
      </c>
      <c r="D1441" s="8">
        <v>0.0</v>
      </c>
      <c r="E1441" s="1"/>
      <c r="F1441" s="1">
        <v>7.5</v>
      </c>
      <c r="G1441" s="1"/>
      <c r="H1441" s="1"/>
    </row>
    <row r="1442">
      <c r="A1442" s="1" t="s">
        <v>47</v>
      </c>
      <c r="B1442" s="7" t="s">
        <v>77</v>
      </c>
      <c r="C1442" s="1" t="s">
        <v>1752</v>
      </c>
      <c r="D1442" s="8">
        <v>0.0</v>
      </c>
      <c r="E1442" s="1"/>
      <c r="F1442" s="1">
        <v>1.5</v>
      </c>
      <c r="G1442" s="1"/>
      <c r="H1442" s="1"/>
    </row>
    <row r="1443">
      <c r="A1443" s="1" t="s">
        <v>47</v>
      </c>
      <c r="B1443" s="7" t="s">
        <v>77</v>
      </c>
      <c r="C1443" s="1" t="s">
        <v>800</v>
      </c>
      <c r="D1443" s="8">
        <v>0.0</v>
      </c>
      <c r="E1443" s="1"/>
      <c r="F1443" s="1">
        <v>2.1</v>
      </c>
      <c r="G1443" s="1"/>
      <c r="H1443" s="1"/>
    </row>
    <row r="1444">
      <c r="A1444" s="1" t="s">
        <v>47</v>
      </c>
      <c r="B1444" s="7" t="s">
        <v>77</v>
      </c>
      <c r="C1444" s="1" t="s">
        <v>806</v>
      </c>
      <c r="D1444" s="8">
        <v>0.0</v>
      </c>
      <c r="E1444" s="1"/>
      <c r="F1444" s="1">
        <v>3.9</v>
      </c>
      <c r="G1444" s="1"/>
      <c r="H1444" s="1"/>
    </row>
    <row r="1445">
      <c r="A1445" s="1" t="s">
        <v>47</v>
      </c>
      <c r="B1445" s="7" t="s">
        <v>77</v>
      </c>
      <c r="C1445" s="1" t="s">
        <v>823</v>
      </c>
      <c r="D1445" s="8">
        <v>0.0</v>
      </c>
      <c r="E1445" s="1"/>
      <c r="F1445" s="1">
        <v>1.0</v>
      </c>
      <c r="G1445" s="1"/>
      <c r="H1445" s="1"/>
    </row>
    <row r="1446">
      <c r="A1446" s="1" t="s">
        <v>47</v>
      </c>
      <c r="B1446" s="7" t="s">
        <v>77</v>
      </c>
      <c r="C1446" s="1" t="s">
        <v>807</v>
      </c>
      <c r="D1446" s="8">
        <v>0.0</v>
      </c>
      <c r="E1446" s="1"/>
      <c r="F1446" s="1">
        <v>1.1</v>
      </c>
      <c r="G1446" s="1"/>
      <c r="H1446" s="1"/>
    </row>
    <row r="1447">
      <c r="A1447" s="1" t="s">
        <v>47</v>
      </c>
      <c r="B1447" s="7" t="s">
        <v>77</v>
      </c>
      <c r="C1447" s="1" t="s">
        <v>1753</v>
      </c>
      <c r="D1447" s="8">
        <v>1.0</v>
      </c>
      <c r="E1447" s="1"/>
      <c r="F1447" s="1">
        <v>2.2</v>
      </c>
      <c r="G1447" s="1"/>
      <c r="H1447" s="1"/>
    </row>
    <row r="1448">
      <c r="A1448" s="1" t="s">
        <v>47</v>
      </c>
      <c r="B1448" s="7" t="s">
        <v>77</v>
      </c>
      <c r="C1448" s="1" t="s">
        <v>796</v>
      </c>
      <c r="D1448" s="8">
        <v>0.0</v>
      </c>
      <c r="E1448" s="1"/>
      <c r="F1448" s="1">
        <v>5.3</v>
      </c>
      <c r="G1448" s="1"/>
      <c r="H1448" s="1"/>
    </row>
    <row r="1449">
      <c r="A1449" s="1" t="s">
        <v>47</v>
      </c>
      <c r="B1449" s="7" t="s">
        <v>77</v>
      </c>
      <c r="C1449" s="1" t="s">
        <v>1754</v>
      </c>
      <c r="D1449" s="8">
        <v>0.0</v>
      </c>
      <c r="E1449" s="1"/>
      <c r="F1449" s="1">
        <v>1.7</v>
      </c>
      <c r="G1449" s="1"/>
      <c r="H1449" s="1"/>
    </row>
    <row r="1450">
      <c r="A1450" s="1" t="s">
        <v>47</v>
      </c>
      <c r="B1450" s="7" t="s">
        <v>77</v>
      </c>
      <c r="C1450" s="1" t="s">
        <v>1755</v>
      </c>
      <c r="D1450" s="8">
        <v>0.0</v>
      </c>
      <c r="E1450" s="1"/>
      <c r="F1450" s="1">
        <v>5.1</v>
      </c>
      <c r="G1450" s="1"/>
      <c r="H1450" s="1"/>
    </row>
    <row r="1451">
      <c r="A1451" s="1" t="s">
        <v>47</v>
      </c>
      <c r="B1451" s="7" t="s">
        <v>77</v>
      </c>
      <c r="C1451" s="1" t="s">
        <v>1756</v>
      </c>
      <c r="D1451" s="8">
        <v>0.0</v>
      </c>
      <c r="E1451" s="1"/>
      <c r="F1451" s="1">
        <v>3.0</v>
      </c>
      <c r="G1451" s="1"/>
      <c r="H1451" s="1"/>
    </row>
    <row r="1452">
      <c r="A1452" s="1" t="s">
        <v>47</v>
      </c>
      <c r="B1452" s="7" t="s">
        <v>77</v>
      </c>
      <c r="C1452" s="1" t="s">
        <v>1757</v>
      </c>
      <c r="D1452" s="8">
        <v>0.0</v>
      </c>
      <c r="E1452" s="1"/>
      <c r="F1452" s="1">
        <v>1.1</v>
      </c>
      <c r="G1452" s="1"/>
      <c r="H1452" s="1"/>
    </row>
    <row r="1453">
      <c r="A1453" s="1" t="s">
        <v>47</v>
      </c>
      <c r="B1453" s="7" t="s">
        <v>77</v>
      </c>
      <c r="C1453" s="1" t="s">
        <v>790</v>
      </c>
      <c r="D1453" s="8">
        <v>0.0</v>
      </c>
      <c r="E1453" s="1"/>
      <c r="F1453" s="1">
        <v>10.2</v>
      </c>
      <c r="G1453" s="1"/>
      <c r="H1453" s="1"/>
    </row>
    <row r="1454">
      <c r="A1454" s="1" t="s">
        <v>47</v>
      </c>
      <c r="B1454" s="7" t="s">
        <v>77</v>
      </c>
      <c r="C1454" s="1" t="s">
        <v>812</v>
      </c>
      <c r="D1454" s="8">
        <v>0.0</v>
      </c>
      <c r="E1454" s="1"/>
      <c r="F1454" s="1">
        <v>1.8</v>
      </c>
      <c r="G1454" s="1"/>
      <c r="H1454" s="1"/>
    </row>
    <row r="1455">
      <c r="A1455" s="1" t="s">
        <v>47</v>
      </c>
      <c r="B1455" s="7" t="s">
        <v>77</v>
      </c>
      <c r="C1455" s="1" t="s">
        <v>1758</v>
      </c>
      <c r="D1455" s="8">
        <v>0.0</v>
      </c>
      <c r="E1455" s="1"/>
      <c r="F1455" s="1">
        <v>9.8</v>
      </c>
      <c r="G1455" s="1"/>
      <c r="H1455" s="1"/>
    </row>
    <row r="1456">
      <c r="A1456" s="1" t="s">
        <v>47</v>
      </c>
      <c r="B1456" s="7" t="s">
        <v>77</v>
      </c>
      <c r="C1456" s="1" t="s">
        <v>813</v>
      </c>
      <c r="D1456" s="8">
        <v>0.0</v>
      </c>
      <c r="E1456" s="1"/>
      <c r="F1456" s="1">
        <v>6.8</v>
      </c>
      <c r="G1456" s="1"/>
      <c r="H1456" s="1"/>
    </row>
    <row r="1457">
      <c r="A1457" s="1" t="s">
        <v>47</v>
      </c>
      <c r="B1457" s="7" t="s">
        <v>77</v>
      </c>
      <c r="C1457" s="1" t="s">
        <v>1759</v>
      </c>
      <c r="D1457" s="8">
        <v>0.0</v>
      </c>
      <c r="E1457" s="1"/>
      <c r="F1457" s="1">
        <v>2.1</v>
      </c>
      <c r="G1457" s="1"/>
      <c r="H1457" s="1"/>
    </row>
    <row r="1458">
      <c r="A1458" s="1" t="s">
        <v>47</v>
      </c>
      <c r="B1458" s="7" t="s">
        <v>77</v>
      </c>
      <c r="C1458" s="1" t="s">
        <v>814</v>
      </c>
      <c r="D1458" s="8">
        <v>0.0</v>
      </c>
      <c r="E1458" s="1"/>
      <c r="F1458" s="1">
        <v>1.0</v>
      </c>
      <c r="G1458" s="1"/>
      <c r="H1458" s="1"/>
    </row>
    <row r="1459">
      <c r="A1459" s="1" t="s">
        <v>47</v>
      </c>
      <c r="B1459" s="7" t="s">
        <v>77</v>
      </c>
      <c r="C1459" s="1" t="s">
        <v>826</v>
      </c>
      <c r="D1459" s="8">
        <v>0.0</v>
      </c>
      <c r="E1459" s="1"/>
      <c r="F1459" s="1">
        <v>6.2</v>
      </c>
      <c r="G1459" s="1"/>
      <c r="H1459" s="1"/>
    </row>
    <row r="1460">
      <c r="A1460" s="1" t="s">
        <v>47</v>
      </c>
      <c r="B1460" s="7" t="s">
        <v>77</v>
      </c>
      <c r="C1460" s="1" t="s">
        <v>830</v>
      </c>
      <c r="D1460" s="8">
        <v>0.0</v>
      </c>
      <c r="E1460" s="1"/>
      <c r="F1460" s="1">
        <v>2.5</v>
      </c>
      <c r="G1460" s="1"/>
      <c r="H1460" s="1"/>
    </row>
    <row r="1461">
      <c r="A1461" s="1" t="s">
        <v>47</v>
      </c>
      <c r="B1461" s="7" t="s">
        <v>77</v>
      </c>
      <c r="C1461" s="1" t="s">
        <v>1760</v>
      </c>
      <c r="D1461" s="8">
        <v>0.0</v>
      </c>
      <c r="E1461" s="1"/>
      <c r="F1461" s="1">
        <v>4.9</v>
      </c>
      <c r="G1461" s="1"/>
      <c r="H1461" s="1"/>
    </row>
    <row r="1462">
      <c r="A1462" s="1" t="s">
        <v>47</v>
      </c>
      <c r="B1462" s="7" t="s">
        <v>77</v>
      </c>
      <c r="C1462" s="1" t="s">
        <v>1761</v>
      </c>
      <c r="D1462" s="8">
        <v>0.0</v>
      </c>
      <c r="E1462" s="1"/>
      <c r="F1462" s="1">
        <v>1.1</v>
      </c>
      <c r="G1462" s="1"/>
      <c r="H1462" s="1"/>
    </row>
    <row r="1463">
      <c r="A1463" s="1" t="s">
        <v>47</v>
      </c>
      <c r="B1463" s="7" t="s">
        <v>77</v>
      </c>
      <c r="C1463" s="1" t="s">
        <v>1762</v>
      </c>
      <c r="D1463" s="8">
        <v>0.0</v>
      </c>
      <c r="E1463" s="1"/>
      <c r="F1463" s="1">
        <v>2.2</v>
      </c>
      <c r="G1463" s="1"/>
      <c r="H1463" s="1"/>
    </row>
    <row r="1464">
      <c r="A1464" s="1" t="s">
        <v>47</v>
      </c>
      <c r="B1464" s="7" t="s">
        <v>77</v>
      </c>
      <c r="C1464" s="1" t="s">
        <v>1763</v>
      </c>
      <c r="D1464" s="8">
        <v>0.0</v>
      </c>
      <c r="E1464" s="1"/>
      <c r="F1464" s="1">
        <v>11.6</v>
      </c>
      <c r="G1464" s="1"/>
      <c r="H1464" s="1"/>
    </row>
    <row r="1465">
      <c r="A1465" s="1" t="s">
        <v>47</v>
      </c>
      <c r="B1465" s="7" t="s">
        <v>77</v>
      </c>
      <c r="C1465" s="1" t="s">
        <v>819</v>
      </c>
      <c r="D1465" s="8">
        <v>0.0</v>
      </c>
      <c r="E1465" s="1"/>
      <c r="F1465" s="1">
        <v>6.4</v>
      </c>
      <c r="G1465" s="1"/>
      <c r="H1465" s="1"/>
    </row>
    <row r="1466">
      <c r="A1466" s="1" t="s">
        <v>47</v>
      </c>
      <c r="B1466" s="7" t="s">
        <v>77</v>
      </c>
      <c r="C1466" s="1" t="s">
        <v>1764</v>
      </c>
      <c r="D1466" s="8">
        <v>0.0</v>
      </c>
      <c r="E1466" s="1"/>
      <c r="F1466" s="1">
        <v>1.5</v>
      </c>
      <c r="G1466" s="1"/>
      <c r="H1466" s="1"/>
    </row>
    <row r="1467">
      <c r="A1467" s="1" t="s">
        <v>47</v>
      </c>
      <c r="B1467" s="7" t="s">
        <v>77</v>
      </c>
      <c r="C1467" s="1" t="s">
        <v>1765</v>
      </c>
      <c r="D1467" s="8">
        <v>0.0</v>
      </c>
      <c r="E1467" s="1"/>
      <c r="F1467" s="1">
        <v>2.3</v>
      </c>
      <c r="G1467" s="1"/>
      <c r="H1467" s="1"/>
    </row>
    <row r="1468">
      <c r="A1468" s="1" t="s">
        <v>47</v>
      </c>
      <c r="B1468" s="7" t="s">
        <v>77</v>
      </c>
      <c r="C1468" s="1" t="s">
        <v>1766</v>
      </c>
      <c r="D1468" s="8">
        <v>0.0</v>
      </c>
      <c r="E1468" s="1"/>
      <c r="F1468" s="1">
        <v>2.9</v>
      </c>
      <c r="G1468" s="1"/>
      <c r="H1468" s="1"/>
    </row>
    <row r="1469">
      <c r="A1469" s="1" t="s">
        <v>47</v>
      </c>
      <c r="B1469" s="7" t="s">
        <v>77</v>
      </c>
      <c r="C1469" s="1" t="s">
        <v>1767</v>
      </c>
      <c r="D1469" s="8">
        <v>0.0</v>
      </c>
      <c r="E1469" s="1"/>
      <c r="F1469" s="1">
        <v>1.8</v>
      </c>
      <c r="G1469" s="1"/>
      <c r="H1469" s="1"/>
    </row>
    <row r="1470">
      <c r="A1470" s="1" t="s">
        <v>47</v>
      </c>
      <c r="B1470" s="7" t="s">
        <v>77</v>
      </c>
      <c r="C1470" s="1" t="s">
        <v>1768</v>
      </c>
      <c r="D1470" s="8">
        <v>0.0</v>
      </c>
      <c r="E1470" s="1"/>
      <c r="F1470" s="1">
        <v>11.4</v>
      </c>
      <c r="G1470" s="1"/>
      <c r="H1470" s="1"/>
    </row>
    <row r="1471">
      <c r="A1471" s="1" t="s">
        <v>47</v>
      </c>
      <c r="B1471" s="7" t="s">
        <v>77</v>
      </c>
      <c r="C1471" s="1" t="s">
        <v>1769</v>
      </c>
      <c r="D1471" s="8">
        <v>0.0</v>
      </c>
      <c r="E1471" s="1"/>
      <c r="F1471" s="1">
        <v>3.6</v>
      </c>
      <c r="G1471" s="1"/>
      <c r="H1471" s="1"/>
    </row>
    <row r="1472">
      <c r="A1472" s="1" t="s">
        <v>47</v>
      </c>
      <c r="B1472" s="7" t="s">
        <v>77</v>
      </c>
      <c r="C1472" s="1" t="s">
        <v>794</v>
      </c>
      <c r="D1472" s="8">
        <v>0.0</v>
      </c>
      <c r="E1472" s="1"/>
      <c r="F1472" s="1">
        <v>3.7</v>
      </c>
      <c r="G1472" s="1"/>
      <c r="H1472" s="1"/>
    </row>
    <row r="1473">
      <c r="A1473" s="1" t="s">
        <v>47</v>
      </c>
      <c r="B1473" s="7" t="s">
        <v>77</v>
      </c>
      <c r="C1473" s="1" t="s">
        <v>1770</v>
      </c>
      <c r="D1473" s="8">
        <v>0.0</v>
      </c>
      <c r="E1473" s="1"/>
      <c r="F1473" s="1">
        <v>2.5</v>
      </c>
      <c r="G1473" s="1"/>
      <c r="H1473" s="1"/>
    </row>
    <row r="1474">
      <c r="A1474" s="1" t="s">
        <v>47</v>
      </c>
      <c r="B1474" s="7" t="s">
        <v>78</v>
      </c>
      <c r="C1474" s="1" t="s">
        <v>1771</v>
      </c>
      <c r="D1474" s="8">
        <v>2.0</v>
      </c>
      <c r="E1474" s="1"/>
      <c r="F1474" s="1">
        <v>3.3</v>
      </c>
      <c r="G1474" s="1"/>
      <c r="H1474" s="1"/>
    </row>
    <row r="1475">
      <c r="A1475" s="1" t="s">
        <v>47</v>
      </c>
      <c r="B1475" s="7" t="s">
        <v>78</v>
      </c>
      <c r="C1475" s="1" t="s">
        <v>1772</v>
      </c>
      <c r="D1475" s="8">
        <v>1.0</v>
      </c>
      <c r="E1475" s="1"/>
      <c r="F1475" s="1">
        <v>3.3</v>
      </c>
      <c r="G1475" s="1"/>
      <c r="H1475" s="1"/>
    </row>
    <row r="1476">
      <c r="A1476" s="1" t="s">
        <v>47</v>
      </c>
      <c r="B1476" s="7" t="s">
        <v>78</v>
      </c>
      <c r="C1476" s="1" t="s">
        <v>1773</v>
      </c>
      <c r="D1476" s="8">
        <v>3.0</v>
      </c>
      <c r="E1476" s="1"/>
      <c r="F1476" s="1">
        <v>1.4</v>
      </c>
      <c r="G1476" s="1"/>
      <c r="H1476" s="1"/>
    </row>
    <row r="1477">
      <c r="A1477" s="1" t="s">
        <v>47</v>
      </c>
      <c r="B1477" s="7" t="s">
        <v>78</v>
      </c>
      <c r="C1477" s="1" t="s">
        <v>1774</v>
      </c>
      <c r="D1477" s="8">
        <v>0.0</v>
      </c>
      <c r="E1477" s="1"/>
      <c r="F1477" s="1">
        <v>2.2</v>
      </c>
      <c r="G1477" s="1"/>
      <c r="H1477" s="1"/>
    </row>
    <row r="1478">
      <c r="A1478" s="1" t="s">
        <v>47</v>
      </c>
      <c r="B1478" s="7" t="s">
        <v>78</v>
      </c>
      <c r="C1478" s="1" t="s">
        <v>1775</v>
      </c>
      <c r="D1478" s="8">
        <v>0.0</v>
      </c>
      <c r="E1478" s="1"/>
      <c r="F1478" s="1">
        <v>3.1</v>
      </c>
      <c r="G1478" s="1"/>
      <c r="H1478" s="1"/>
    </row>
    <row r="1479">
      <c r="A1479" s="1" t="s">
        <v>47</v>
      </c>
      <c r="B1479" s="7" t="s">
        <v>78</v>
      </c>
      <c r="C1479" s="1" t="s">
        <v>1776</v>
      </c>
      <c r="D1479" s="8">
        <v>0.0</v>
      </c>
      <c r="E1479" s="1"/>
      <c r="F1479" s="1">
        <v>2.8</v>
      </c>
      <c r="G1479" s="1"/>
      <c r="H1479" s="1"/>
    </row>
    <row r="1480">
      <c r="A1480" s="1" t="s">
        <v>47</v>
      </c>
      <c r="B1480" s="7" t="s">
        <v>78</v>
      </c>
      <c r="C1480" s="1" t="s">
        <v>1777</v>
      </c>
      <c r="D1480" s="8">
        <v>0.0</v>
      </c>
      <c r="E1480" s="1"/>
      <c r="F1480" s="1">
        <v>3.9</v>
      </c>
      <c r="G1480" s="1"/>
      <c r="H1480" s="1"/>
    </row>
    <row r="1481">
      <c r="A1481" s="1" t="s">
        <v>47</v>
      </c>
      <c r="B1481" s="7" t="s">
        <v>78</v>
      </c>
      <c r="C1481" s="1" t="s">
        <v>1778</v>
      </c>
      <c r="D1481" s="8">
        <v>0.0</v>
      </c>
      <c r="E1481" s="1"/>
      <c r="F1481" s="1">
        <v>4.1</v>
      </c>
      <c r="G1481" s="1"/>
      <c r="H1481" s="1"/>
    </row>
    <row r="1482">
      <c r="A1482" s="1" t="s">
        <v>47</v>
      </c>
      <c r="B1482" s="7" t="s">
        <v>78</v>
      </c>
      <c r="C1482" s="1" t="s">
        <v>1779</v>
      </c>
      <c r="D1482" s="8">
        <v>1.0</v>
      </c>
      <c r="E1482" s="1"/>
      <c r="F1482" s="1">
        <v>2.2</v>
      </c>
      <c r="G1482" s="1"/>
      <c r="H1482" s="1"/>
    </row>
    <row r="1483">
      <c r="A1483" s="1" t="s">
        <v>47</v>
      </c>
      <c r="B1483" s="7" t="s">
        <v>78</v>
      </c>
      <c r="C1483" s="1" t="s">
        <v>1780</v>
      </c>
      <c r="D1483" s="8">
        <v>0.0</v>
      </c>
      <c r="E1483" s="1"/>
      <c r="F1483" s="1">
        <v>8.9</v>
      </c>
      <c r="G1483" s="1"/>
      <c r="H1483" s="1"/>
    </row>
    <row r="1484">
      <c r="A1484" s="1" t="s">
        <v>47</v>
      </c>
      <c r="B1484" s="7" t="s">
        <v>78</v>
      </c>
      <c r="C1484" s="1" t="s">
        <v>1781</v>
      </c>
      <c r="D1484" s="8">
        <v>0.0</v>
      </c>
      <c r="E1484" s="1"/>
      <c r="F1484" s="1">
        <v>1.1</v>
      </c>
      <c r="G1484" s="1"/>
      <c r="H1484" s="1"/>
    </row>
    <row r="1485">
      <c r="A1485" s="1" t="s">
        <v>47</v>
      </c>
      <c r="B1485" s="7" t="s">
        <v>78</v>
      </c>
      <c r="C1485" s="1" t="s">
        <v>1782</v>
      </c>
      <c r="D1485" s="8">
        <v>0.0</v>
      </c>
      <c r="E1485" s="1"/>
      <c r="F1485" s="1">
        <v>1.3</v>
      </c>
      <c r="G1485" s="1"/>
      <c r="H1485" s="1"/>
    </row>
    <row r="1486">
      <c r="A1486" s="1" t="s">
        <v>47</v>
      </c>
      <c r="B1486" s="7" t="s">
        <v>78</v>
      </c>
      <c r="C1486" s="1" t="s">
        <v>1783</v>
      </c>
      <c r="D1486" s="8">
        <v>0.0</v>
      </c>
      <c r="E1486" s="1"/>
      <c r="F1486" s="1">
        <v>8.5</v>
      </c>
      <c r="G1486" s="1"/>
      <c r="H1486" s="1"/>
    </row>
    <row r="1487">
      <c r="A1487" s="1" t="s">
        <v>47</v>
      </c>
      <c r="B1487" s="7" t="s">
        <v>78</v>
      </c>
      <c r="C1487" s="1" t="s">
        <v>1784</v>
      </c>
      <c r="D1487" s="8">
        <v>0.0</v>
      </c>
      <c r="E1487" s="1"/>
      <c r="F1487" s="1">
        <v>10.1</v>
      </c>
      <c r="G1487" s="1"/>
      <c r="H1487" s="1"/>
    </row>
    <row r="1488">
      <c r="A1488" s="1" t="s">
        <v>47</v>
      </c>
      <c r="B1488" s="7" t="s">
        <v>78</v>
      </c>
      <c r="C1488" s="1" t="s">
        <v>1785</v>
      </c>
      <c r="D1488" s="8">
        <v>1.0</v>
      </c>
      <c r="E1488" s="1"/>
      <c r="F1488" s="1">
        <v>2.2</v>
      </c>
      <c r="G1488" s="1"/>
      <c r="H1488" s="1"/>
    </row>
    <row r="1489">
      <c r="A1489" s="1" t="s">
        <v>47</v>
      </c>
      <c r="B1489" s="7" t="s">
        <v>78</v>
      </c>
      <c r="C1489" s="1" t="s">
        <v>1786</v>
      </c>
      <c r="D1489" s="8">
        <v>0.0</v>
      </c>
      <c r="E1489" s="1"/>
      <c r="F1489" s="1">
        <v>2.7</v>
      </c>
      <c r="G1489" s="1"/>
      <c r="H1489" s="1"/>
    </row>
    <row r="1490">
      <c r="A1490" s="1" t="s">
        <v>47</v>
      </c>
      <c r="B1490" s="7" t="s">
        <v>78</v>
      </c>
      <c r="C1490" s="1" t="s">
        <v>1787</v>
      </c>
      <c r="D1490" s="8">
        <v>0.0</v>
      </c>
      <c r="E1490" s="1"/>
      <c r="F1490" s="1">
        <v>2.6</v>
      </c>
      <c r="G1490" s="1"/>
      <c r="H1490" s="1"/>
    </row>
    <row r="1491">
      <c r="A1491" s="1" t="s">
        <v>47</v>
      </c>
      <c r="B1491" s="7" t="s">
        <v>78</v>
      </c>
      <c r="C1491" s="1" t="s">
        <v>1788</v>
      </c>
      <c r="D1491" s="8">
        <v>0.0</v>
      </c>
      <c r="E1491" s="1"/>
      <c r="F1491" s="1">
        <v>3.0</v>
      </c>
      <c r="G1491" s="1"/>
      <c r="H1491" s="1"/>
    </row>
    <row r="1492">
      <c r="A1492" s="1" t="s">
        <v>47</v>
      </c>
      <c r="B1492" s="7" t="s">
        <v>78</v>
      </c>
      <c r="C1492" s="1" t="s">
        <v>1789</v>
      </c>
      <c r="D1492" s="8">
        <v>5.0</v>
      </c>
      <c r="E1492" s="1"/>
      <c r="F1492" s="1">
        <v>1.3</v>
      </c>
      <c r="G1492" s="1"/>
      <c r="H1492" s="1"/>
    </row>
    <row r="1493">
      <c r="A1493" s="1" t="s">
        <v>47</v>
      </c>
      <c r="B1493" s="7" t="s">
        <v>78</v>
      </c>
      <c r="C1493" s="1" t="s">
        <v>1790</v>
      </c>
      <c r="D1493" s="8">
        <v>0.0</v>
      </c>
      <c r="E1493" s="1"/>
      <c r="F1493" s="1">
        <v>2.2</v>
      </c>
      <c r="G1493" s="1"/>
      <c r="H1493" s="1"/>
    </row>
    <row r="1494">
      <c r="A1494" s="1" t="s">
        <v>47</v>
      </c>
      <c r="B1494" s="7" t="s">
        <v>78</v>
      </c>
      <c r="C1494" s="1" t="s">
        <v>1791</v>
      </c>
      <c r="D1494" s="8">
        <v>0.0</v>
      </c>
      <c r="E1494" s="1"/>
      <c r="F1494" s="1">
        <v>3.9</v>
      </c>
      <c r="G1494" s="1"/>
      <c r="H1494" s="1"/>
    </row>
    <row r="1495">
      <c r="A1495" s="1" t="s">
        <v>47</v>
      </c>
      <c r="B1495" s="7" t="s">
        <v>78</v>
      </c>
      <c r="C1495" s="1" t="s">
        <v>1792</v>
      </c>
      <c r="D1495" s="8">
        <v>0.0</v>
      </c>
      <c r="E1495" s="1"/>
      <c r="F1495" s="1">
        <v>3.0</v>
      </c>
      <c r="G1495" s="1"/>
      <c r="H1495" s="1"/>
    </row>
    <row r="1496">
      <c r="A1496" s="1" t="s">
        <v>47</v>
      </c>
      <c r="B1496" s="7" t="s">
        <v>78</v>
      </c>
      <c r="C1496" s="1" t="s">
        <v>1793</v>
      </c>
      <c r="D1496" s="8">
        <v>2.0</v>
      </c>
      <c r="E1496" s="1"/>
      <c r="F1496" s="1">
        <v>1.3</v>
      </c>
      <c r="G1496" s="1"/>
      <c r="H1496" s="1"/>
    </row>
    <row r="1497">
      <c r="A1497" s="1" t="s">
        <v>47</v>
      </c>
      <c r="B1497" s="7" t="s">
        <v>78</v>
      </c>
      <c r="C1497" s="1" t="s">
        <v>1794</v>
      </c>
      <c r="D1497" s="8">
        <v>0.0</v>
      </c>
      <c r="E1497" s="1"/>
      <c r="F1497" s="1">
        <v>12.3</v>
      </c>
      <c r="G1497" s="1"/>
      <c r="H1497" s="1"/>
    </row>
    <row r="1498">
      <c r="A1498" s="1" t="s">
        <v>47</v>
      </c>
      <c r="B1498" s="7" t="s">
        <v>78</v>
      </c>
      <c r="C1498" s="1" t="s">
        <v>1795</v>
      </c>
      <c r="D1498" s="8">
        <v>0.0</v>
      </c>
      <c r="E1498" s="1"/>
      <c r="F1498" s="1">
        <v>1.0</v>
      </c>
      <c r="G1498" s="1"/>
      <c r="H1498" s="1"/>
    </row>
    <row r="1499">
      <c r="A1499" s="1" t="s">
        <v>47</v>
      </c>
      <c r="B1499" s="7" t="s">
        <v>78</v>
      </c>
      <c r="C1499" s="1" t="s">
        <v>1796</v>
      </c>
      <c r="D1499" s="8">
        <v>1.0</v>
      </c>
      <c r="E1499" s="1"/>
      <c r="F1499" s="1">
        <v>7.5</v>
      </c>
      <c r="G1499" s="1"/>
      <c r="H1499" s="1"/>
    </row>
    <row r="1500">
      <c r="A1500" s="1" t="s">
        <v>47</v>
      </c>
      <c r="B1500" s="7" t="s">
        <v>78</v>
      </c>
      <c r="C1500" s="1" t="s">
        <v>1797</v>
      </c>
      <c r="D1500" s="8">
        <v>0.0</v>
      </c>
      <c r="E1500" s="1"/>
      <c r="F1500" s="1">
        <v>7.7</v>
      </c>
      <c r="G1500" s="1"/>
      <c r="H1500" s="1"/>
    </row>
    <row r="1501">
      <c r="A1501" s="1" t="s">
        <v>47</v>
      </c>
      <c r="B1501" s="7" t="s">
        <v>78</v>
      </c>
      <c r="C1501" s="1" t="s">
        <v>1798</v>
      </c>
      <c r="D1501" s="8">
        <v>9.0</v>
      </c>
      <c r="E1501" s="1"/>
      <c r="F1501" s="1">
        <v>1.7</v>
      </c>
      <c r="G1501" s="1"/>
      <c r="H1501" s="1"/>
    </row>
    <row r="1502">
      <c r="A1502" s="1" t="s">
        <v>47</v>
      </c>
      <c r="B1502" s="7" t="s">
        <v>78</v>
      </c>
      <c r="C1502" s="1" t="s">
        <v>1799</v>
      </c>
      <c r="D1502" s="8">
        <v>3.0</v>
      </c>
      <c r="E1502" s="1"/>
      <c r="F1502" s="1">
        <v>2.3</v>
      </c>
      <c r="G1502" s="1"/>
      <c r="H1502" s="1"/>
    </row>
    <row r="1503">
      <c r="A1503" s="1" t="s">
        <v>47</v>
      </c>
      <c r="B1503" s="7" t="s">
        <v>78</v>
      </c>
      <c r="C1503" s="1" t="s">
        <v>1800</v>
      </c>
      <c r="D1503" s="8">
        <v>1.0</v>
      </c>
      <c r="E1503" s="1"/>
      <c r="F1503" s="1">
        <v>1.3</v>
      </c>
      <c r="G1503" s="1"/>
      <c r="H1503" s="1"/>
    </row>
    <row r="1504">
      <c r="A1504" s="1" t="s">
        <v>47</v>
      </c>
      <c r="B1504" s="7" t="s">
        <v>78</v>
      </c>
      <c r="C1504" s="1" t="s">
        <v>1801</v>
      </c>
      <c r="D1504" s="8">
        <v>2.0</v>
      </c>
      <c r="E1504" s="1"/>
      <c r="F1504" s="1">
        <v>2.7</v>
      </c>
      <c r="G1504" s="1"/>
      <c r="H1504" s="1"/>
    </row>
    <row r="1505">
      <c r="A1505" s="1" t="s">
        <v>47</v>
      </c>
      <c r="B1505" s="7" t="s">
        <v>78</v>
      </c>
      <c r="C1505" s="1" t="s">
        <v>1802</v>
      </c>
      <c r="D1505" s="8">
        <v>0.0</v>
      </c>
      <c r="E1505" s="1"/>
      <c r="F1505" s="1">
        <v>2.5</v>
      </c>
      <c r="G1505" s="1"/>
      <c r="H1505" s="1"/>
    </row>
    <row r="1506">
      <c r="A1506" s="1" t="s">
        <v>47</v>
      </c>
      <c r="B1506" s="7" t="s">
        <v>78</v>
      </c>
      <c r="C1506" s="1" t="s">
        <v>1803</v>
      </c>
      <c r="D1506" s="8">
        <v>0.0</v>
      </c>
      <c r="E1506" s="1"/>
      <c r="F1506" s="1">
        <v>4.4</v>
      </c>
      <c r="G1506" s="1"/>
      <c r="H1506" s="1"/>
    </row>
    <row r="1507">
      <c r="A1507" s="1" t="s">
        <v>47</v>
      </c>
      <c r="B1507" s="7" t="s">
        <v>78</v>
      </c>
      <c r="C1507" s="1" t="s">
        <v>1804</v>
      </c>
      <c r="D1507" s="8">
        <v>0.0</v>
      </c>
      <c r="E1507" s="1"/>
      <c r="F1507" s="1">
        <v>2.1</v>
      </c>
      <c r="G1507" s="1"/>
      <c r="H1507" s="1"/>
    </row>
    <row r="1508">
      <c r="A1508" s="1" t="s">
        <v>47</v>
      </c>
      <c r="B1508" s="7" t="s">
        <v>78</v>
      </c>
      <c r="C1508" s="1" t="s">
        <v>1805</v>
      </c>
      <c r="D1508" s="8">
        <v>0.0</v>
      </c>
      <c r="E1508" s="1"/>
      <c r="F1508" s="1">
        <v>3.7</v>
      </c>
      <c r="G1508" s="1"/>
      <c r="H1508" s="1"/>
    </row>
    <row r="1509">
      <c r="A1509" s="1" t="s">
        <v>47</v>
      </c>
      <c r="B1509" s="7" t="s">
        <v>78</v>
      </c>
      <c r="C1509" s="1" t="s">
        <v>1806</v>
      </c>
      <c r="D1509" s="8">
        <v>0.0</v>
      </c>
      <c r="E1509" s="1"/>
      <c r="F1509" s="1">
        <v>5.1</v>
      </c>
      <c r="G1509" s="1"/>
      <c r="H1509" s="1"/>
    </row>
    <row r="1510">
      <c r="A1510" s="1" t="s">
        <v>47</v>
      </c>
      <c r="B1510" s="7" t="s">
        <v>78</v>
      </c>
      <c r="C1510" s="1" t="s">
        <v>1807</v>
      </c>
      <c r="D1510" s="8">
        <v>0.0</v>
      </c>
      <c r="E1510" s="1"/>
      <c r="F1510" s="1">
        <v>1.7</v>
      </c>
      <c r="G1510" s="1"/>
      <c r="H1510" s="1"/>
    </row>
    <row r="1511">
      <c r="A1511" s="1" t="s">
        <v>47</v>
      </c>
      <c r="B1511" s="7" t="s">
        <v>78</v>
      </c>
      <c r="C1511" s="1" t="s">
        <v>1808</v>
      </c>
      <c r="D1511" s="8">
        <v>0.0</v>
      </c>
      <c r="E1511" s="1"/>
      <c r="F1511" s="1">
        <v>1.5</v>
      </c>
      <c r="G1511" s="1"/>
      <c r="H1511" s="1"/>
    </row>
    <row r="1512">
      <c r="A1512" s="1" t="s">
        <v>47</v>
      </c>
      <c r="B1512" s="7" t="s">
        <v>78</v>
      </c>
      <c r="C1512" s="1" t="s">
        <v>1809</v>
      </c>
      <c r="D1512" s="8">
        <v>0.0</v>
      </c>
      <c r="E1512" s="1"/>
      <c r="F1512" s="1">
        <v>3.3</v>
      </c>
      <c r="G1512" s="1"/>
      <c r="H1512" s="1"/>
    </row>
    <row r="1513">
      <c r="A1513" s="1" t="s">
        <v>47</v>
      </c>
      <c r="B1513" s="7" t="s">
        <v>78</v>
      </c>
      <c r="C1513" s="1" t="s">
        <v>1810</v>
      </c>
      <c r="D1513" s="8">
        <v>1.0</v>
      </c>
      <c r="E1513" s="1"/>
      <c r="F1513" s="1">
        <v>3.0</v>
      </c>
      <c r="G1513" s="1"/>
      <c r="H1513" s="1"/>
    </row>
    <row r="1514">
      <c r="A1514" s="1" t="s">
        <v>47</v>
      </c>
      <c r="B1514" s="7" t="s">
        <v>78</v>
      </c>
      <c r="C1514" s="1" t="s">
        <v>1811</v>
      </c>
      <c r="D1514" s="8">
        <v>0.0</v>
      </c>
      <c r="E1514" s="1"/>
      <c r="F1514" s="1">
        <v>1.1</v>
      </c>
      <c r="G1514" s="1"/>
      <c r="H1514" s="1"/>
    </row>
    <row r="1515">
      <c r="A1515" s="1" t="s">
        <v>47</v>
      </c>
      <c r="B1515" s="7" t="s">
        <v>78</v>
      </c>
      <c r="C1515" s="1" t="s">
        <v>1812</v>
      </c>
      <c r="D1515" s="8">
        <v>0.0</v>
      </c>
      <c r="E1515" s="1"/>
      <c r="F1515" s="1">
        <v>4.6</v>
      </c>
      <c r="G1515" s="1"/>
      <c r="H1515" s="1"/>
    </row>
    <row r="1516">
      <c r="A1516" s="1" t="s">
        <v>47</v>
      </c>
      <c r="B1516" s="7" t="s">
        <v>78</v>
      </c>
      <c r="C1516" s="1" t="s">
        <v>1813</v>
      </c>
      <c r="D1516" s="8">
        <v>1.0</v>
      </c>
      <c r="E1516" s="1"/>
      <c r="F1516" s="1">
        <v>1.8</v>
      </c>
      <c r="G1516" s="1"/>
      <c r="H1516" s="1"/>
    </row>
    <row r="1517">
      <c r="A1517" s="1" t="s">
        <v>47</v>
      </c>
      <c r="B1517" s="7" t="s">
        <v>78</v>
      </c>
      <c r="C1517" s="1" t="s">
        <v>1814</v>
      </c>
      <c r="D1517" s="8">
        <v>1.0</v>
      </c>
      <c r="E1517" s="1"/>
      <c r="F1517" s="1">
        <v>1.8</v>
      </c>
      <c r="G1517" s="1"/>
      <c r="H1517" s="1"/>
    </row>
    <row r="1518">
      <c r="A1518" s="1" t="s">
        <v>47</v>
      </c>
      <c r="B1518" s="7" t="s">
        <v>78</v>
      </c>
      <c r="C1518" s="1" t="s">
        <v>1815</v>
      </c>
      <c r="D1518" s="8">
        <v>0.0</v>
      </c>
      <c r="E1518" s="1"/>
      <c r="F1518" s="1">
        <v>1.9</v>
      </c>
      <c r="G1518" s="1"/>
      <c r="H1518" s="1"/>
    </row>
    <row r="1519">
      <c r="A1519" s="1" t="s">
        <v>47</v>
      </c>
      <c r="B1519" s="7" t="s">
        <v>78</v>
      </c>
      <c r="C1519" s="1" t="s">
        <v>1816</v>
      </c>
      <c r="D1519" s="8">
        <v>0.0</v>
      </c>
      <c r="E1519" s="1"/>
      <c r="F1519" s="1">
        <v>5.8</v>
      </c>
      <c r="G1519" s="1"/>
      <c r="H1519" s="1"/>
    </row>
    <row r="1520">
      <c r="A1520" s="1" t="s">
        <v>47</v>
      </c>
      <c r="B1520" s="7" t="s">
        <v>78</v>
      </c>
      <c r="C1520" s="1" t="s">
        <v>1817</v>
      </c>
      <c r="D1520" s="8">
        <v>0.0</v>
      </c>
      <c r="E1520" s="1"/>
      <c r="F1520" s="1">
        <v>5.6</v>
      </c>
      <c r="G1520" s="1"/>
      <c r="H1520" s="1"/>
    </row>
    <row r="1521">
      <c r="A1521" s="1" t="s">
        <v>47</v>
      </c>
      <c r="B1521" s="7" t="s">
        <v>78</v>
      </c>
      <c r="C1521" s="1" t="s">
        <v>1818</v>
      </c>
      <c r="D1521" s="8">
        <v>0.0</v>
      </c>
      <c r="E1521" s="1"/>
      <c r="F1521" s="1">
        <v>3.0</v>
      </c>
      <c r="G1521" s="1"/>
      <c r="H1521" s="1"/>
    </row>
    <row r="1522">
      <c r="A1522" s="1" t="s">
        <v>47</v>
      </c>
      <c r="B1522" s="7" t="s">
        <v>78</v>
      </c>
      <c r="C1522" s="1" t="s">
        <v>1819</v>
      </c>
      <c r="D1522" s="8">
        <v>0.0</v>
      </c>
      <c r="E1522" s="1"/>
      <c r="F1522" s="1">
        <v>2.6</v>
      </c>
      <c r="G1522" s="1"/>
      <c r="H1522" s="1"/>
    </row>
    <row r="1523">
      <c r="A1523" s="1" t="s">
        <v>47</v>
      </c>
      <c r="B1523" s="7" t="s">
        <v>78</v>
      </c>
      <c r="C1523" s="1" t="s">
        <v>1820</v>
      </c>
      <c r="D1523" s="8">
        <v>0.0</v>
      </c>
      <c r="E1523" s="1"/>
      <c r="F1523" s="1">
        <v>3.2</v>
      </c>
      <c r="G1523" s="1"/>
      <c r="H1523" s="1"/>
    </row>
    <row r="1524">
      <c r="A1524" s="1" t="s">
        <v>47</v>
      </c>
      <c r="B1524" s="7" t="s">
        <v>79</v>
      </c>
      <c r="C1524" s="1" t="s">
        <v>1821</v>
      </c>
      <c r="D1524" s="8">
        <v>1.0</v>
      </c>
      <c r="E1524" s="1"/>
      <c r="F1524" s="1">
        <v>1.1</v>
      </c>
      <c r="G1524" s="1"/>
      <c r="H1524" s="1"/>
    </row>
    <row r="1525">
      <c r="A1525" s="1" t="s">
        <v>47</v>
      </c>
      <c r="B1525" s="7" t="s">
        <v>79</v>
      </c>
      <c r="C1525" s="1" t="s">
        <v>1822</v>
      </c>
      <c r="D1525" s="8">
        <v>0.0</v>
      </c>
      <c r="E1525" s="1"/>
      <c r="F1525" s="1">
        <v>1.0</v>
      </c>
      <c r="G1525" s="1"/>
      <c r="H1525" s="1"/>
    </row>
    <row r="1526">
      <c r="A1526" s="1" t="s">
        <v>47</v>
      </c>
      <c r="B1526" s="7" t="s">
        <v>79</v>
      </c>
      <c r="C1526" s="1" t="s">
        <v>1823</v>
      </c>
      <c r="D1526" s="8">
        <v>0.0</v>
      </c>
      <c r="E1526" s="1"/>
      <c r="F1526" s="1">
        <v>1.0</v>
      </c>
      <c r="G1526" s="1"/>
      <c r="H1526" s="1"/>
    </row>
    <row r="1527">
      <c r="A1527" s="1" t="s">
        <v>47</v>
      </c>
      <c r="B1527" s="7" t="s">
        <v>79</v>
      </c>
      <c r="C1527" s="1" t="s">
        <v>1824</v>
      </c>
      <c r="D1527" s="8">
        <v>0.0</v>
      </c>
      <c r="E1527" s="1"/>
      <c r="F1527" s="1">
        <v>1.0</v>
      </c>
      <c r="G1527" s="1"/>
      <c r="H1527" s="1"/>
    </row>
    <row r="1528">
      <c r="A1528" s="1" t="s">
        <v>47</v>
      </c>
      <c r="B1528" s="7" t="s">
        <v>79</v>
      </c>
      <c r="C1528" s="1" t="s">
        <v>1825</v>
      </c>
      <c r="D1528" s="8">
        <v>0.0</v>
      </c>
      <c r="E1528" s="1"/>
      <c r="F1528" s="1">
        <v>1.0</v>
      </c>
      <c r="G1528" s="1"/>
      <c r="H1528" s="1"/>
    </row>
    <row r="1529">
      <c r="A1529" s="1" t="s">
        <v>47</v>
      </c>
      <c r="B1529" s="7" t="s">
        <v>79</v>
      </c>
      <c r="C1529" s="1" t="s">
        <v>1826</v>
      </c>
      <c r="D1529" s="8">
        <v>0.0</v>
      </c>
      <c r="E1529" s="1"/>
      <c r="F1529" s="1">
        <v>1.1</v>
      </c>
      <c r="G1529" s="1"/>
      <c r="H1529" s="1"/>
    </row>
    <row r="1530">
      <c r="A1530" s="1" t="s">
        <v>47</v>
      </c>
      <c r="B1530" s="7" t="s">
        <v>79</v>
      </c>
      <c r="C1530" s="1" t="s">
        <v>1827</v>
      </c>
      <c r="D1530" s="8">
        <v>0.0</v>
      </c>
      <c r="E1530" s="1"/>
      <c r="F1530" s="1">
        <v>4.2</v>
      </c>
      <c r="G1530" s="1"/>
      <c r="H1530" s="1"/>
    </row>
    <row r="1531">
      <c r="A1531" s="1" t="s">
        <v>47</v>
      </c>
      <c r="B1531" s="7" t="s">
        <v>79</v>
      </c>
      <c r="C1531" s="1" t="s">
        <v>1828</v>
      </c>
      <c r="D1531" s="8">
        <v>0.0</v>
      </c>
      <c r="E1531" s="1"/>
      <c r="F1531" s="1">
        <v>1.0</v>
      </c>
      <c r="G1531" s="1"/>
      <c r="H1531" s="1"/>
    </row>
    <row r="1532">
      <c r="A1532" s="1" t="s">
        <v>47</v>
      </c>
      <c r="B1532" s="7" t="s">
        <v>79</v>
      </c>
      <c r="C1532" s="1" t="s">
        <v>1829</v>
      </c>
      <c r="D1532" s="8">
        <v>0.0</v>
      </c>
      <c r="E1532" s="1"/>
      <c r="F1532" s="1">
        <v>1.0</v>
      </c>
      <c r="G1532" s="1"/>
      <c r="H1532" s="1"/>
    </row>
    <row r="1533">
      <c r="A1533" s="1" t="s">
        <v>47</v>
      </c>
      <c r="B1533" s="7" t="s">
        <v>79</v>
      </c>
      <c r="C1533" s="1" t="s">
        <v>1830</v>
      </c>
      <c r="D1533" s="8">
        <v>0.0</v>
      </c>
      <c r="E1533" s="1"/>
      <c r="F1533" s="1">
        <v>3.2</v>
      </c>
      <c r="G1533" s="1"/>
      <c r="H1533" s="1"/>
    </row>
    <row r="1534">
      <c r="A1534" s="1" t="s">
        <v>47</v>
      </c>
      <c r="B1534" s="7" t="s">
        <v>79</v>
      </c>
      <c r="C1534" s="1" t="s">
        <v>1831</v>
      </c>
      <c r="D1534" s="8">
        <v>0.0</v>
      </c>
      <c r="E1534" s="1"/>
      <c r="F1534" s="1">
        <v>1.1</v>
      </c>
      <c r="G1534" s="1"/>
      <c r="H1534" s="1"/>
    </row>
    <row r="1535">
      <c r="A1535" s="1" t="s">
        <v>47</v>
      </c>
      <c r="B1535" s="7" t="s">
        <v>79</v>
      </c>
      <c r="C1535" s="1" t="s">
        <v>1832</v>
      </c>
      <c r="D1535" s="8">
        <v>0.0</v>
      </c>
      <c r="E1535" s="1"/>
      <c r="F1535" s="1">
        <v>5.6</v>
      </c>
      <c r="G1535" s="1"/>
      <c r="H1535" s="1"/>
    </row>
    <row r="1536">
      <c r="A1536" s="1" t="s">
        <v>47</v>
      </c>
      <c r="B1536" s="7" t="s">
        <v>79</v>
      </c>
      <c r="C1536" s="1" t="s">
        <v>1833</v>
      </c>
      <c r="D1536" s="8">
        <v>0.0</v>
      </c>
      <c r="E1536" s="1"/>
      <c r="F1536" s="1">
        <v>4.3</v>
      </c>
      <c r="G1536" s="1"/>
      <c r="H1536" s="1"/>
    </row>
    <row r="1537">
      <c r="A1537" s="1" t="s">
        <v>47</v>
      </c>
      <c r="B1537" s="7" t="s">
        <v>79</v>
      </c>
      <c r="C1537" s="1" t="s">
        <v>1834</v>
      </c>
      <c r="D1537" s="8">
        <v>0.0</v>
      </c>
      <c r="E1537" s="1"/>
      <c r="F1537" s="1">
        <v>1.0</v>
      </c>
      <c r="G1537" s="1"/>
      <c r="H1537" s="1"/>
    </row>
    <row r="1538">
      <c r="A1538" s="1" t="s">
        <v>47</v>
      </c>
      <c r="B1538" s="7" t="s">
        <v>79</v>
      </c>
      <c r="C1538" s="1" t="s">
        <v>1835</v>
      </c>
      <c r="D1538" s="8">
        <v>0.0</v>
      </c>
      <c r="E1538" s="1"/>
      <c r="F1538" s="1">
        <v>3.3</v>
      </c>
      <c r="G1538" s="1"/>
      <c r="H1538" s="1"/>
    </row>
    <row r="1539">
      <c r="A1539" s="1" t="s">
        <v>47</v>
      </c>
      <c r="B1539" s="7" t="s">
        <v>79</v>
      </c>
      <c r="C1539" s="1" t="s">
        <v>1836</v>
      </c>
      <c r="D1539" s="8">
        <v>0.0</v>
      </c>
      <c r="E1539" s="1"/>
      <c r="F1539" s="1">
        <v>1.1</v>
      </c>
      <c r="G1539" s="1"/>
      <c r="H1539" s="1"/>
    </row>
    <row r="1540">
      <c r="A1540" s="1" t="s">
        <v>47</v>
      </c>
      <c r="B1540" s="7" t="s">
        <v>79</v>
      </c>
      <c r="C1540" s="1" t="s">
        <v>1837</v>
      </c>
      <c r="D1540" s="8">
        <v>0.0</v>
      </c>
      <c r="E1540" s="1"/>
      <c r="F1540" s="1">
        <v>4.4</v>
      </c>
      <c r="G1540" s="1"/>
      <c r="H1540" s="1"/>
    </row>
    <row r="1541">
      <c r="A1541" s="1" t="s">
        <v>47</v>
      </c>
      <c r="B1541" s="7" t="s">
        <v>79</v>
      </c>
      <c r="C1541" s="1" t="s">
        <v>1838</v>
      </c>
      <c r="D1541" s="8">
        <v>0.0</v>
      </c>
      <c r="E1541" s="1"/>
      <c r="F1541" s="1">
        <v>2.4</v>
      </c>
      <c r="G1541" s="1"/>
      <c r="H1541" s="1"/>
    </row>
    <row r="1542">
      <c r="A1542" s="1" t="s">
        <v>47</v>
      </c>
      <c r="B1542" s="7" t="s">
        <v>79</v>
      </c>
      <c r="C1542" s="1" t="s">
        <v>1839</v>
      </c>
      <c r="D1542" s="8">
        <v>0.0</v>
      </c>
      <c r="E1542" s="1"/>
      <c r="F1542" s="1">
        <v>8.8</v>
      </c>
      <c r="G1542" s="1"/>
      <c r="H1542" s="1"/>
    </row>
    <row r="1543">
      <c r="A1543" s="1" t="s">
        <v>47</v>
      </c>
      <c r="B1543" s="7" t="s">
        <v>79</v>
      </c>
      <c r="C1543" s="1" t="s">
        <v>1840</v>
      </c>
      <c r="D1543" s="8">
        <v>0.0</v>
      </c>
      <c r="E1543" s="1"/>
      <c r="F1543" s="1">
        <v>4.3</v>
      </c>
      <c r="G1543" s="1"/>
      <c r="H1543" s="1"/>
    </row>
    <row r="1544">
      <c r="A1544" s="1" t="s">
        <v>47</v>
      </c>
      <c r="B1544" s="7" t="s">
        <v>79</v>
      </c>
      <c r="C1544" s="1" t="s">
        <v>1841</v>
      </c>
      <c r="D1544" s="8">
        <v>0.0</v>
      </c>
      <c r="E1544" s="1"/>
      <c r="F1544" s="1">
        <v>1.2</v>
      </c>
      <c r="G1544" s="1"/>
      <c r="H1544" s="1"/>
    </row>
    <row r="1545">
      <c r="A1545" s="1" t="s">
        <v>47</v>
      </c>
      <c r="B1545" s="7" t="s">
        <v>79</v>
      </c>
      <c r="C1545" s="1" t="s">
        <v>1842</v>
      </c>
      <c r="D1545" s="8">
        <v>0.0</v>
      </c>
      <c r="E1545" s="1"/>
      <c r="F1545" s="1">
        <v>1.4</v>
      </c>
      <c r="G1545" s="1"/>
      <c r="H1545" s="1"/>
    </row>
    <row r="1546">
      <c r="A1546" s="1" t="s">
        <v>47</v>
      </c>
      <c r="B1546" s="7" t="s">
        <v>79</v>
      </c>
      <c r="C1546" s="1" t="s">
        <v>1843</v>
      </c>
      <c r="D1546" s="8">
        <v>0.0</v>
      </c>
      <c r="E1546" s="1"/>
      <c r="F1546" s="1">
        <v>4.2</v>
      </c>
      <c r="G1546" s="1"/>
      <c r="H1546" s="1"/>
    </row>
    <row r="1547">
      <c r="A1547" s="1" t="s">
        <v>47</v>
      </c>
      <c r="B1547" s="7" t="s">
        <v>79</v>
      </c>
      <c r="C1547" s="1" t="s">
        <v>1844</v>
      </c>
      <c r="D1547" s="8">
        <v>0.0</v>
      </c>
      <c r="E1547" s="1"/>
      <c r="F1547" s="1">
        <v>1.0</v>
      </c>
      <c r="G1547" s="1"/>
      <c r="H1547" s="1"/>
    </row>
    <row r="1548">
      <c r="A1548" s="1" t="s">
        <v>47</v>
      </c>
      <c r="B1548" s="7" t="s">
        <v>79</v>
      </c>
      <c r="C1548" s="1" t="s">
        <v>1845</v>
      </c>
      <c r="D1548" s="8">
        <v>0.0</v>
      </c>
      <c r="E1548" s="1"/>
      <c r="F1548" s="1">
        <v>5.0</v>
      </c>
      <c r="G1548" s="1"/>
      <c r="H1548" s="1"/>
    </row>
    <row r="1549">
      <c r="A1549" s="1" t="s">
        <v>47</v>
      </c>
      <c r="B1549" s="7" t="s">
        <v>79</v>
      </c>
      <c r="C1549" s="1" t="s">
        <v>1846</v>
      </c>
      <c r="D1549" s="8">
        <v>0.0</v>
      </c>
      <c r="E1549" s="1"/>
      <c r="F1549" s="1">
        <v>1.0</v>
      </c>
      <c r="G1549" s="1"/>
      <c r="H1549" s="1"/>
    </row>
    <row r="1550">
      <c r="A1550" s="1" t="s">
        <v>47</v>
      </c>
      <c r="B1550" s="7" t="s">
        <v>79</v>
      </c>
      <c r="C1550" s="1" t="s">
        <v>1847</v>
      </c>
      <c r="D1550" s="8">
        <v>0.0</v>
      </c>
      <c r="E1550" s="1"/>
      <c r="F1550" s="1">
        <v>1.0</v>
      </c>
      <c r="G1550" s="1"/>
      <c r="H1550" s="1"/>
    </row>
    <row r="1551">
      <c r="A1551" s="1" t="s">
        <v>47</v>
      </c>
      <c r="B1551" s="7" t="s">
        <v>79</v>
      </c>
      <c r="C1551" s="1" t="s">
        <v>1848</v>
      </c>
      <c r="D1551" s="8">
        <v>0.0</v>
      </c>
      <c r="E1551" s="1"/>
      <c r="F1551" s="1">
        <v>1.0</v>
      </c>
      <c r="G1551" s="1"/>
      <c r="H1551" s="1"/>
    </row>
    <row r="1552">
      <c r="A1552" s="1" t="s">
        <v>47</v>
      </c>
      <c r="B1552" s="7" t="s">
        <v>79</v>
      </c>
      <c r="C1552" s="1" t="s">
        <v>1849</v>
      </c>
      <c r="D1552" s="8">
        <v>0.0</v>
      </c>
      <c r="E1552" s="1"/>
      <c r="F1552" s="1">
        <v>1.1</v>
      </c>
      <c r="G1552" s="1"/>
      <c r="H1552" s="1"/>
    </row>
    <row r="1553">
      <c r="A1553" s="1" t="s">
        <v>47</v>
      </c>
      <c r="B1553" s="7" t="s">
        <v>79</v>
      </c>
      <c r="C1553" s="1" t="s">
        <v>1850</v>
      </c>
      <c r="D1553" s="8">
        <v>0.0</v>
      </c>
      <c r="E1553" s="1"/>
      <c r="F1553" s="1">
        <v>2.0</v>
      </c>
      <c r="G1553" s="1"/>
      <c r="H1553" s="1"/>
    </row>
    <row r="1554">
      <c r="A1554" s="1" t="s">
        <v>47</v>
      </c>
      <c r="B1554" s="7" t="s">
        <v>79</v>
      </c>
      <c r="C1554" s="1" t="s">
        <v>1851</v>
      </c>
      <c r="D1554" s="8">
        <v>1.0</v>
      </c>
      <c r="E1554" s="1"/>
      <c r="F1554" s="1">
        <v>1.5</v>
      </c>
      <c r="G1554" s="1"/>
      <c r="H1554" s="1"/>
    </row>
    <row r="1555">
      <c r="A1555" s="1" t="s">
        <v>47</v>
      </c>
      <c r="B1555" s="7" t="s">
        <v>79</v>
      </c>
      <c r="C1555" s="1" t="s">
        <v>1852</v>
      </c>
      <c r="D1555" s="8">
        <v>0.0</v>
      </c>
      <c r="E1555" s="1"/>
      <c r="F1555" s="1">
        <v>2.0</v>
      </c>
      <c r="G1555" s="1"/>
      <c r="H1555" s="1"/>
    </row>
    <row r="1556">
      <c r="A1556" s="1" t="s">
        <v>47</v>
      </c>
      <c r="B1556" s="7" t="s">
        <v>79</v>
      </c>
      <c r="C1556" s="1" t="s">
        <v>1853</v>
      </c>
      <c r="D1556" s="8">
        <v>0.0</v>
      </c>
      <c r="E1556" s="1"/>
      <c r="F1556" s="1">
        <v>1.0</v>
      </c>
      <c r="G1556" s="1"/>
      <c r="H1556" s="1"/>
    </row>
    <row r="1557">
      <c r="A1557" s="1" t="s">
        <v>47</v>
      </c>
      <c r="B1557" s="7" t="s">
        <v>79</v>
      </c>
      <c r="C1557" s="1" t="s">
        <v>1854</v>
      </c>
      <c r="D1557" s="8">
        <v>0.0</v>
      </c>
      <c r="E1557" s="1"/>
      <c r="F1557" s="1">
        <v>3.1</v>
      </c>
      <c r="G1557" s="1"/>
      <c r="H1557" s="1"/>
    </row>
    <row r="1558">
      <c r="A1558" s="1" t="s">
        <v>47</v>
      </c>
      <c r="B1558" s="7" t="s">
        <v>79</v>
      </c>
      <c r="C1558" s="1" t="s">
        <v>1855</v>
      </c>
      <c r="D1558" s="8">
        <v>0.0</v>
      </c>
      <c r="E1558" s="1"/>
      <c r="F1558" s="1">
        <v>1.0</v>
      </c>
      <c r="G1558" s="1"/>
      <c r="H1558" s="1"/>
    </row>
    <row r="1559">
      <c r="A1559" s="1" t="s">
        <v>47</v>
      </c>
      <c r="B1559" s="7" t="s">
        <v>79</v>
      </c>
      <c r="C1559" s="1" t="s">
        <v>1856</v>
      </c>
      <c r="D1559" s="8">
        <v>0.0</v>
      </c>
      <c r="E1559" s="1"/>
      <c r="F1559" s="1">
        <v>1.0</v>
      </c>
      <c r="G1559" s="1"/>
      <c r="H1559" s="1"/>
    </row>
    <row r="1560">
      <c r="A1560" s="1" t="s">
        <v>47</v>
      </c>
      <c r="B1560" s="7" t="s">
        <v>79</v>
      </c>
      <c r="C1560" s="1" t="s">
        <v>1857</v>
      </c>
      <c r="D1560" s="8">
        <v>0.0</v>
      </c>
      <c r="E1560" s="1"/>
      <c r="F1560" s="1">
        <v>2.9</v>
      </c>
      <c r="G1560" s="1"/>
      <c r="H1560" s="1"/>
    </row>
    <row r="1561">
      <c r="A1561" s="1" t="s">
        <v>47</v>
      </c>
      <c r="B1561" s="7" t="s">
        <v>79</v>
      </c>
      <c r="C1561" s="1" t="s">
        <v>1858</v>
      </c>
      <c r="D1561" s="8">
        <v>0.0</v>
      </c>
      <c r="E1561" s="1"/>
      <c r="F1561" s="1">
        <v>1.3</v>
      </c>
      <c r="G1561" s="1"/>
      <c r="H1561" s="1"/>
    </row>
    <row r="1562">
      <c r="A1562" s="1" t="s">
        <v>47</v>
      </c>
      <c r="B1562" s="7" t="s">
        <v>79</v>
      </c>
      <c r="C1562" s="1" t="s">
        <v>1859</v>
      </c>
      <c r="D1562" s="8">
        <v>0.0</v>
      </c>
      <c r="E1562" s="1"/>
      <c r="F1562" s="1">
        <v>1.6</v>
      </c>
      <c r="G1562" s="1"/>
      <c r="H1562" s="1"/>
    </row>
    <row r="1563">
      <c r="A1563" s="1" t="s">
        <v>47</v>
      </c>
      <c r="B1563" s="7" t="s">
        <v>79</v>
      </c>
      <c r="C1563" s="1" t="s">
        <v>1860</v>
      </c>
      <c r="D1563" s="8">
        <v>0.0</v>
      </c>
      <c r="E1563" s="1"/>
      <c r="F1563" s="1">
        <v>3.0</v>
      </c>
      <c r="G1563" s="1"/>
      <c r="H1563" s="1"/>
    </row>
    <row r="1564">
      <c r="A1564" s="1" t="s">
        <v>47</v>
      </c>
      <c r="B1564" s="7" t="s">
        <v>79</v>
      </c>
      <c r="C1564" s="1" t="s">
        <v>1861</v>
      </c>
      <c r="D1564" s="8">
        <v>0.0</v>
      </c>
      <c r="E1564" s="1"/>
      <c r="F1564" s="1">
        <v>1.1</v>
      </c>
      <c r="G1564" s="1"/>
      <c r="H1564" s="1"/>
    </row>
    <row r="1565">
      <c r="A1565" s="1" t="s">
        <v>47</v>
      </c>
      <c r="B1565" s="7" t="s">
        <v>79</v>
      </c>
      <c r="C1565" s="1" t="s">
        <v>1862</v>
      </c>
      <c r="D1565" s="8">
        <v>0.0</v>
      </c>
      <c r="E1565" s="1"/>
      <c r="F1565" s="1">
        <v>1.0</v>
      </c>
      <c r="G1565" s="1"/>
      <c r="H1565" s="1"/>
    </row>
    <row r="1566">
      <c r="A1566" s="1" t="s">
        <v>47</v>
      </c>
      <c r="B1566" s="7" t="s">
        <v>79</v>
      </c>
      <c r="C1566" s="1" t="s">
        <v>1863</v>
      </c>
      <c r="D1566" s="8">
        <v>0.0</v>
      </c>
      <c r="E1566" s="1"/>
      <c r="F1566" s="1">
        <v>4.8</v>
      </c>
      <c r="G1566" s="1"/>
      <c r="H1566" s="1"/>
    </row>
    <row r="1567">
      <c r="A1567" s="1" t="s">
        <v>47</v>
      </c>
      <c r="B1567" s="7" t="s">
        <v>79</v>
      </c>
      <c r="C1567" s="1" t="s">
        <v>1864</v>
      </c>
      <c r="D1567" s="8">
        <v>0.0</v>
      </c>
      <c r="E1567" s="1"/>
      <c r="F1567" s="1">
        <v>1.2</v>
      </c>
      <c r="G1567" s="1"/>
      <c r="H1567" s="1"/>
    </row>
    <row r="1568">
      <c r="A1568" s="1" t="s">
        <v>47</v>
      </c>
      <c r="B1568" s="7" t="s">
        <v>79</v>
      </c>
      <c r="C1568" s="1" t="s">
        <v>1865</v>
      </c>
      <c r="D1568" s="8">
        <v>0.0</v>
      </c>
      <c r="E1568" s="1"/>
      <c r="F1568" s="1">
        <v>2.7</v>
      </c>
      <c r="G1568" s="1"/>
      <c r="H1568" s="1"/>
    </row>
    <row r="1569">
      <c r="A1569" s="1" t="s">
        <v>47</v>
      </c>
      <c r="B1569" s="7" t="s">
        <v>79</v>
      </c>
      <c r="C1569" s="1" t="s">
        <v>1866</v>
      </c>
      <c r="D1569" s="8">
        <v>0.0</v>
      </c>
      <c r="E1569" s="1"/>
      <c r="F1569" s="1">
        <v>1.1</v>
      </c>
      <c r="G1569" s="1"/>
      <c r="H1569" s="1"/>
    </row>
    <row r="1570">
      <c r="A1570" s="1" t="s">
        <v>47</v>
      </c>
      <c r="B1570" s="7" t="s">
        <v>79</v>
      </c>
      <c r="C1570" s="1" t="s">
        <v>1867</v>
      </c>
      <c r="D1570" s="8">
        <v>0.0</v>
      </c>
      <c r="E1570" s="1"/>
      <c r="F1570" s="1">
        <v>2.1</v>
      </c>
      <c r="G1570" s="1"/>
      <c r="H1570" s="1"/>
    </row>
    <row r="1571">
      <c r="A1571" s="1" t="s">
        <v>47</v>
      </c>
      <c r="B1571" s="7" t="s">
        <v>79</v>
      </c>
      <c r="C1571" s="1" t="s">
        <v>1868</v>
      </c>
      <c r="D1571" s="8">
        <v>0.0</v>
      </c>
      <c r="E1571" s="1"/>
      <c r="F1571" s="1">
        <v>3.1</v>
      </c>
      <c r="G1571" s="1"/>
      <c r="H1571" s="1"/>
    </row>
    <row r="1572">
      <c r="A1572" s="1" t="s">
        <v>47</v>
      </c>
      <c r="B1572" s="7" t="s">
        <v>79</v>
      </c>
      <c r="C1572" s="1" t="s">
        <v>1869</v>
      </c>
      <c r="D1572" s="8">
        <v>0.0</v>
      </c>
      <c r="E1572" s="1"/>
      <c r="F1572" s="1">
        <v>3.0</v>
      </c>
      <c r="G1572" s="1"/>
      <c r="H1572" s="1"/>
    </row>
    <row r="1573">
      <c r="A1573" s="1" t="s">
        <v>47</v>
      </c>
      <c r="B1573" s="7" t="s">
        <v>79</v>
      </c>
      <c r="C1573" s="1" t="s">
        <v>1870</v>
      </c>
      <c r="D1573" s="8">
        <v>0.0</v>
      </c>
      <c r="E1573" s="1"/>
      <c r="F1573" s="1">
        <v>2.9</v>
      </c>
      <c r="G1573" s="1"/>
      <c r="H1573" s="1"/>
    </row>
    <row r="1574">
      <c r="A1574" s="1" t="s">
        <v>47</v>
      </c>
      <c r="B1574" s="7" t="s">
        <v>80</v>
      </c>
      <c r="C1574" s="1" t="s">
        <v>1871</v>
      </c>
      <c r="D1574" s="8">
        <v>0.0</v>
      </c>
      <c r="E1574" s="1"/>
      <c r="F1574" s="1">
        <v>5.0</v>
      </c>
      <c r="G1574" s="1"/>
      <c r="H1574" s="1"/>
    </row>
    <row r="1575">
      <c r="A1575" s="1" t="s">
        <v>47</v>
      </c>
      <c r="B1575" s="7" t="s">
        <v>80</v>
      </c>
      <c r="C1575" s="1" t="s">
        <v>1872</v>
      </c>
      <c r="D1575" s="8">
        <v>0.0</v>
      </c>
      <c r="E1575" s="1"/>
      <c r="F1575" s="1">
        <v>5.4</v>
      </c>
      <c r="G1575" s="1"/>
      <c r="H1575" s="1"/>
    </row>
    <row r="1576">
      <c r="A1576" s="1" t="s">
        <v>47</v>
      </c>
      <c r="B1576" s="7" t="s">
        <v>80</v>
      </c>
      <c r="C1576" s="1" t="s">
        <v>1873</v>
      </c>
      <c r="D1576" s="8">
        <v>2.0</v>
      </c>
      <c r="E1576" s="1"/>
      <c r="F1576" s="1">
        <v>7.5</v>
      </c>
      <c r="G1576" s="1"/>
      <c r="H1576" s="1"/>
    </row>
    <row r="1577">
      <c r="A1577" s="1" t="s">
        <v>47</v>
      </c>
      <c r="B1577" s="7" t="s">
        <v>80</v>
      </c>
      <c r="C1577" s="1" t="s">
        <v>1874</v>
      </c>
      <c r="D1577" s="8">
        <v>2.0</v>
      </c>
      <c r="E1577" s="1"/>
      <c r="F1577" s="1">
        <v>7.2</v>
      </c>
      <c r="G1577" s="1"/>
      <c r="H1577" s="1"/>
    </row>
    <row r="1578">
      <c r="A1578" s="1" t="s">
        <v>47</v>
      </c>
      <c r="B1578" s="7" t="s">
        <v>80</v>
      </c>
      <c r="C1578" s="1" t="s">
        <v>1875</v>
      </c>
      <c r="D1578" s="8">
        <v>0.0</v>
      </c>
      <c r="E1578" s="1"/>
      <c r="F1578" s="1">
        <v>7.8</v>
      </c>
      <c r="G1578" s="1"/>
      <c r="H1578" s="1"/>
    </row>
    <row r="1579">
      <c r="A1579" s="1" t="s">
        <v>47</v>
      </c>
      <c r="B1579" s="7" t="s">
        <v>80</v>
      </c>
      <c r="C1579" s="1" t="s">
        <v>1876</v>
      </c>
      <c r="D1579" s="8">
        <v>0.0</v>
      </c>
      <c r="E1579" s="1"/>
      <c r="F1579" s="1">
        <v>1.2</v>
      </c>
      <c r="G1579" s="1"/>
      <c r="H1579" s="1"/>
    </row>
    <row r="1580">
      <c r="A1580" s="1" t="s">
        <v>47</v>
      </c>
      <c r="B1580" s="7" t="s">
        <v>80</v>
      </c>
      <c r="C1580" s="1" t="s">
        <v>1877</v>
      </c>
      <c r="D1580" s="8">
        <v>0.0</v>
      </c>
      <c r="E1580" s="1"/>
      <c r="F1580" s="1">
        <v>6.8</v>
      </c>
      <c r="G1580" s="1"/>
      <c r="H1580" s="1"/>
    </row>
    <row r="1581">
      <c r="A1581" s="1" t="s">
        <v>47</v>
      </c>
      <c r="B1581" s="7" t="s">
        <v>80</v>
      </c>
      <c r="C1581" s="1" t="s">
        <v>1878</v>
      </c>
      <c r="D1581" s="8">
        <v>0.0</v>
      </c>
      <c r="E1581" s="1"/>
      <c r="F1581" s="1">
        <v>10.6</v>
      </c>
      <c r="G1581" s="1"/>
      <c r="H1581" s="1"/>
    </row>
    <row r="1582">
      <c r="A1582" s="1" t="s">
        <v>47</v>
      </c>
      <c r="B1582" s="7" t="s">
        <v>80</v>
      </c>
      <c r="C1582" s="1" t="s">
        <v>1879</v>
      </c>
      <c r="D1582" s="8">
        <v>0.0</v>
      </c>
      <c r="E1582" s="1"/>
      <c r="F1582" s="1">
        <v>1.0</v>
      </c>
      <c r="G1582" s="1"/>
      <c r="H1582" s="1"/>
    </row>
    <row r="1583">
      <c r="A1583" s="1" t="s">
        <v>47</v>
      </c>
      <c r="B1583" s="7" t="s">
        <v>80</v>
      </c>
      <c r="C1583" s="1" t="s">
        <v>1880</v>
      </c>
      <c r="D1583" s="8">
        <v>0.0</v>
      </c>
      <c r="E1583" s="1"/>
      <c r="F1583" s="1">
        <v>10.4</v>
      </c>
      <c r="G1583" s="1"/>
      <c r="H1583" s="1"/>
    </row>
    <row r="1584">
      <c r="A1584" s="1" t="s">
        <v>47</v>
      </c>
      <c r="B1584" s="7" t="s">
        <v>80</v>
      </c>
      <c r="C1584" s="1" t="s">
        <v>1881</v>
      </c>
      <c r="D1584" s="8">
        <v>0.0</v>
      </c>
      <c r="E1584" s="1"/>
      <c r="F1584" s="1">
        <v>3.6</v>
      </c>
      <c r="G1584" s="1"/>
      <c r="H1584" s="1"/>
    </row>
    <row r="1585">
      <c r="A1585" s="1" t="s">
        <v>47</v>
      </c>
      <c r="B1585" s="7" t="s">
        <v>80</v>
      </c>
      <c r="C1585" s="1" t="s">
        <v>1882</v>
      </c>
      <c r="D1585" s="8">
        <v>0.0</v>
      </c>
      <c r="E1585" s="1"/>
      <c r="F1585" s="1">
        <v>9.4</v>
      </c>
      <c r="G1585" s="1"/>
      <c r="H1585" s="1"/>
    </row>
    <row r="1586">
      <c r="A1586" s="1" t="s">
        <v>47</v>
      </c>
      <c r="B1586" s="7" t="s">
        <v>80</v>
      </c>
      <c r="C1586" s="1" t="s">
        <v>1883</v>
      </c>
      <c r="D1586" s="8">
        <v>0.0</v>
      </c>
      <c r="E1586" s="1"/>
      <c r="F1586" s="1">
        <v>10.2</v>
      </c>
      <c r="G1586" s="1"/>
      <c r="H1586" s="1"/>
    </row>
    <row r="1587">
      <c r="A1587" s="1" t="s">
        <v>47</v>
      </c>
      <c r="B1587" s="7" t="s">
        <v>80</v>
      </c>
      <c r="C1587" s="1" t="s">
        <v>1884</v>
      </c>
      <c r="D1587" s="8">
        <v>0.0</v>
      </c>
      <c r="E1587" s="1"/>
      <c r="F1587" s="1">
        <v>1.0</v>
      </c>
      <c r="G1587" s="1"/>
      <c r="H1587" s="1"/>
    </row>
    <row r="1588">
      <c r="A1588" s="1" t="s">
        <v>47</v>
      </c>
      <c r="B1588" s="7" t="s">
        <v>80</v>
      </c>
      <c r="C1588" s="1" t="s">
        <v>1885</v>
      </c>
      <c r="D1588" s="8">
        <v>0.0</v>
      </c>
      <c r="E1588" s="1"/>
      <c r="F1588" s="1">
        <v>12.6</v>
      </c>
      <c r="G1588" s="1"/>
      <c r="H1588" s="1"/>
    </row>
    <row r="1589">
      <c r="A1589" s="1" t="s">
        <v>47</v>
      </c>
      <c r="B1589" s="7" t="s">
        <v>80</v>
      </c>
      <c r="C1589" s="1" t="s">
        <v>1886</v>
      </c>
      <c r="D1589" s="8">
        <v>1.0</v>
      </c>
      <c r="E1589" s="1"/>
      <c r="F1589" s="1">
        <v>6.1</v>
      </c>
      <c r="G1589" s="1"/>
      <c r="H1589" s="1"/>
    </row>
    <row r="1590">
      <c r="A1590" s="1" t="s">
        <v>47</v>
      </c>
      <c r="B1590" s="7" t="s">
        <v>80</v>
      </c>
      <c r="C1590" s="1" t="s">
        <v>1887</v>
      </c>
      <c r="D1590" s="8">
        <v>0.0</v>
      </c>
      <c r="E1590" s="1"/>
      <c r="F1590" s="1">
        <v>9.2</v>
      </c>
      <c r="G1590" s="1"/>
      <c r="H1590" s="1"/>
    </row>
    <row r="1591">
      <c r="A1591" s="1" t="s">
        <v>47</v>
      </c>
      <c r="B1591" s="7" t="s">
        <v>80</v>
      </c>
      <c r="C1591" s="1" t="s">
        <v>1888</v>
      </c>
      <c r="D1591" s="8">
        <v>0.0</v>
      </c>
      <c r="E1591" s="1"/>
      <c r="F1591" s="1">
        <v>6.9</v>
      </c>
      <c r="G1591" s="1"/>
      <c r="H1591" s="1"/>
    </row>
    <row r="1592">
      <c r="A1592" s="1" t="s">
        <v>47</v>
      </c>
      <c r="B1592" s="7" t="s">
        <v>80</v>
      </c>
      <c r="C1592" s="1" t="s">
        <v>1889</v>
      </c>
      <c r="D1592" s="8">
        <v>0.0</v>
      </c>
      <c r="E1592" s="1"/>
      <c r="F1592" s="1">
        <v>1.3</v>
      </c>
      <c r="G1592" s="1"/>
      <c r="H1592" s="1"/>
    </row>
    <row r="1593">
      <c r="A1593" s="1" t="s">
        <v>47</v>
      </c>
      <c r="B1593" s="7" t="s">
        <v>80</v>
      </c>
      <c r="C1593" s="1" t="s">
        <v>1890</v>
      </c>
      <c r="D1593" s="8">
        <v>0.0</v>
      </c>
      <c r="E1593" s="1"/>
      <c r="F1593" s="1">
        <v>5.2</v>
      </c>
      <c r="G1593" s="1"/>
      <c r="H1593" s="1"/>
    </row>
    <row r="1594">
      <c r="A1594" s="1" t="s">
        <v>47</v>
      </c>
      <c r="B1594" s="7" t="s">
        <v>80</v>
      </c>
      <c r="C1594" s="1" t="s">
        <v>1891</v>
      </c>
      <c r="D1594" s="8">
        <v>0.0</v>
      </c>
      <c r="E1594" s="1"/>
      <c r="F1594" s="1">
        <v>4.6</v>
      </c>
      <c r="G1594" s="1"/>
      <c r="H1594" s="1"/>
    </row>
    <row r="1595">
      <c r="A1595" s="1" t="s">
        <v>47</v>
      </c>
      <c r="B1595" s="7" t="s">
        <v>80</v>
      </c>
      <c r="C1595" s="1" t="s">
        <v>1892</v>
      </c>
      <c r="D1595" s="8">
        <v>0.0</v>
      </c>
      <c r="E1595" s="1"/>
      <c r="F1595" s="1">
        <v>2.8</v>
      </c>
      <c r="G1595" s="1"/>
      <c r="H1595" s="1"/>
    </row>
    <row r="1596">
      <c r="A1596" s="1" t="s">
        <v>47</v>
      </c>
      <c r="B1596" s="7" t="s">
        <v>80</v>
      </c>
      <c r="C1596" s="1" t="s">
        <v>1893</v>
      </c>
      <c r="D1596" s="8">
        <v>0.0</v>
      </c>
      <c r="E1596" s="1"/>
      <c r="F1596" s="1">
        <v>9.5</v>
      </c>
      <c r="G1596" s="1"/>
      <c r="H1596" s="1"/>
    </row>
    <row r="1597">
      <c r="A1597" s="1" t="s">
        <v>47</v>
      </c>
      <c r="B1597" s="7" t="s">
        <v>80</v>
      </c>
      <c r="C1597" s="1" t="s">
        <v>1894</v>
      </c>
      <c r="D1597" s="8">
        <v>0.0</v>
      </c>
      <c r="E1597" s="1"/>
      <c r="F1597" s="1">
        <v>10.0</v>
      </c>
      <c r="G1597" s="1"/>
      <c r="H1597" s="1"/>
    </row>
    <row r="1598">
      <c r="A1598" s="1" t="s">
        <v>47</v>
      </c>
      <c r="B1598" s="7" t="s">
        <v>80</v>
      </c>
      <c r="C1598" s="1" t="s">
        <v>1895</v>
      </c>
      <c r="D1598" s="8">
        <v>0.0</v>
      </c>
      <c r="E1598" s="1"/>
      <c r="F1598" s="1">
        <v>2.7</v>
      </c>
      <c r="G1598" s="1"/>
      <c r="H1598" s="1"/>
    </row>
    <row r="1599">
      <c r="A1599" s="1" t="s">
        <v>47</v>
      </c>
      <c r="B1599" s="7" t="s">
        <v>80</v>
      </c>
      <c r="C1599" s="1" t="s">
        <v>1896</v>
      </c>
      <c r="D1599" s="8">
        <v>0.0</v>
      </c>
      <c r="E1599" s="1"/>
      <c r="F1599" s="1">
        <v>5.8</v>
      </c>
      <c r="G1599" s="1"/>
      <c r="H1599" s="1"/>
    </row>
    <row r="1600">
      <c r="A1600" s="1" t="s">
        <v>47</v>
      </c>
      <c r="B1600" s="7" t="s">
        <v>80</v>
      </c>
      <c r="C1600" s="1" t="s">
        <v>1897</v>
      </c>
      <c r="D1600" s="8">
        <v>0.0</v>
      </c>
      <c r="E1600" s="1"/>
      <c r="F1600" s="1">
        <v>8.3</v>
      </c>
      <c r="G1600" s="1"/>
      <c r="H1600" s="1"/>
    </row>
    <row r="1601">
      <c r="A1601" s="1" t="s">
        <v>47</v>
      </c>
      <c r="B1601" s="7" t="s">
        <v>80</v>
      </c>
      <c r="C1601" s="1" t="s">
        <v>1898</v>
      </c>
      <c r="D1601" s="8">
        <v>0.0</v>
      </c>
      <c r="E1601" s="1"/>
      <c r="F1601" s="1">
        <v>2.4</v>
      </c>
      <c r="G1601" s="1"/>
      <c r="H1601" s="1"/>
    </row>
    <row r="1602">
      <c r="A1602" s="1" t="s">
        <v>47</v>
      </c>
      <c r="B1602" s="7" t="s">
        <v>80</v>
      </c>
      <c r="C1602" s="1" t="s">
        <v>1899</v>
      </c>
      <c r="D1602" s="8">
        <v>0.0</v>
      </c>
      <c r="E1602" s="1"/>
      <c r="F1602" s="1">
        <v>4.3</v>
      </c>
      <c r="G1602" s="1"/>
      <c r="H1602" s="1"/>
    </row>
    <row r="1603">
      <c r="A1603" s="1" t="s">
        <v>47</v>
      </c>
      <c r="B1603" s="7" t="s">
        <v>80</v>
      </c>
      <c r="C1603" s="1" t="s">
        <v>1900</v>
      </c>
      <c r="D1603" s="8">
        <v>0.0</v>
      </c>
      <c r="E1603" s="1"/>
      <c r="F1603" s="1">
        <v>11.3</v>
      </c>
      <c r="G1603" s="1"/>
      <c r="H1603" s="1"/>
    </row>
    <row r="1604">
      <c r="A1604" s="1" t="s">
        <v>47</v>
      </c>
      <c r="B1604" s="7" t="s">
        <v>80</v>
      </c>
      <c r="C1604" s="1" t="s">
        <v>1901</v>
      </c>
      <c r="D1604" s="8">
        <v>0.0</v>
      </c>
      <c r="E1604" s="1"/>
      <c r="F1604" s="1">
        <v>1.0</v>
      </c>
      <c r="G1604" s="1"/>
      <c r="H1604" s="1"/>
    </row>
    <row r="1605">
      <c r="A1605" s="1" t="s">
        <v>47</v>
      </c>
      <c r="B1605" s="7" t="s">
        <v>80</v>
      </c>
      <c r="C1605" s="1" t="s">
        <v>1902</v>
      </c>
      <c r="D1605" s="8">
        <v>0.0</v>
      </c>
      <c r="E1605" s="1"/>
      <c r="F1605" s="1">
        <v>10.4</v>
      </c>
      <c r="G1605" s="1"/>
      <c r="H1605" s="1"/>
    </row>
    <row r="1606">
      <c r="A1606" s="1" t="s">
        <v>47</v>
      </c>
      <c r="B1606" s="7" t="s">
        <v>80</v>
      </c>
      <c r="C1606" s="1" t="s">
        <v>1903</v>
      </c>
      <c r="D1606" s="8">
        <v>0.0</v>
      </c>
      <c r="E1606" s="1"/>
      <c r="F1606" s="1">
        <v>1.0</v>
      </c>
      <c r="G1606" s="1"/>
      <c r="H1606" s="1"/>
    </row>
    <row r="1607">
      <c r="A1607" s="1" t="s">
        <v>47</v>
      </c>
      <c r="B1607" s="7" t="s">
        <v>80</v>
      </c>
      <c r="C1607" s="1" t="s">
        <v>1904</v>
      </c>
      <c r="D1607" s="8">
        <v>0.0</v>
      </c>
      <c r="E1607" s="1"/>
      <c r="F1607" s="1">
        <v>11.4</v>
      </c>
      <c r="G1607" s="1"/>
      <c r="H1607" s="1"/>
    </row>
    <row r="1608">
      <c r="A1608" s="1" t="s">
        <v>47</v>
      </c>
      <c r="B1608" s="7" t="s">
        <v>80</v>
      </c>
      <c r="C1608" s="1" t="s">
        <v>1905</v>
      </c>
      <c r="D1608" s="8">
        <v>0.0</v>
      </c>
      <c r="E1608" s="1"/>
      <c r="F1608" s="1">
        <v>3.7</v>
      </c>
      <c r="G1608" s="1"/>
      <c r="H1608" s="1"/>
    </row>
    <row r="1609">
      <c r="A1609" s="1" t="s">
        <v>47</v>
      </c>
      <c r="B1609" s="7" t="s">
        <v>80</v>
      </c>
      <c r="C1609" s="1" t="s">
        <v>1906</v>
      </c>
      <c r="D1609" s="8">
        <v>0.0</v>
      </c>
      <c r="E1609" s="1"/>
      <c r="F1609" s="1">
        <v>3.5</v>
      </c>
      <c r="G1609" s="1"/>
      <c r="H1609" s="1"/>
    </row>
    <row r="1610">
      <c r="A1610" s="1" t="s">
        <v>47</v>
      </c>
      <c r="B1610" s="7" t="s">
        <v>80</v>
      </c>
      <c r="C1610" s="1" t="s">
        <v>1907</v>
      </c>
      <c r="D1610" s="8">
        <v>0.0</v>
      </c>
      <c r="E1610" s="1"/>
      <c r="F1610" s="1">
        <v>1.0</v>
      </c>
      <c r="G1610" s="1"/>
      <c r="H1610" s="1"/>
    </row>
    <row r="1611">
      <c r="A1611" s="1" t="s">
        <v>47</v>
      </c>
      <c r="B1611" s="7" t="s">
        <v>80</v>
      </c>
      <c r="C1611" s="1" t="s">
        <v>1908</v>
      </c>
      <c r="D1611" s="8">
        <v>0.0</v>
      </c>
      <c r="E1611" s="1"/>
      <c r="F1611" s="1">
        <v>1.7</v>
      </c>
      <c r="G1611" s="1"/>
      <c r="H1611" s="1"/>
    </row>
    <row r="1612">
      <c r="A1612" s="1" t="s">
        <v>47</v>
      </c>
      <c r="B1612" s="7" t="s">
        <v>80</v>
      </c>
      <c r="C1612" s="1" t="s">
        <v>1909</v>
      </c>
      <c r="D1612" s="8">
        <v>0.0</v>
      </c>
      <c r="E1612" s="1"/>
      <c r="F1612" s="1">
        <v>9.3</v>
      </c>
      <c r="G1612" s="1"/>
      <c r="H1612" s="1"/>
    </row>
    <row r="1613">
      <c r="A1613" s="1" t="s">
        <v>47</v>
      </c>
      <c r="B1613" s="7" t="s">
        <v>80</v>
      </c>
      <c r="C1613" s="1" t="s">
        <v>1910</v>
      </c>
      <c r="D1613" s="8">
        <v>0.0</v>
      </c>
      <c r="E1613" s="1"/>
      <c r="F1613" s="1">
        <v>2.8</v>
      </c>
      <c r="G1613" s="1"/>
      <c r="H1613" s="1"/>
    </row>
    <row r="1614">
      <c r="A1614" s="1" t="s">
        <v>47</v>
      </c>
      <c r="B1614" s="7" t="s">
        <v>80</v>
      </c>
      <c r="C1614" s="1" t="s">
        <v>1911</v>
      </c>
      <c r="D1614" s="8">
        <v>0.0</v>
      </c>
      <c r="E1614" s="1"/>
      <c r="F1614" s="1">
        <v>4.4</v>
      </c>
      <c r="G1614" s="1"/>
      <c r="H1614" s="1"/>
    </row>
    <row r="1615">
      <c r="A1615" s="1" t="s">
        <v>47</v>
      </c>
      <c r="B1615" s="7" t="s">
        <v>80</v>
      </c>
      <c r="C1615" s="1" t="s">
        <v>1912</v>
      </c>
      <c r="D1615" s="8">
        <v>0.0</v>
      </c>
      <c r="E1615" s="1"/>
      <c r="F1615" s="1">
        <v>9.0</v>
      </c>
      <c r="G1615" s="1"/>
      <c r="H1615" s="1"/>
    </row>
    <row r="1616">
      <c r="A1616" s="1" t="s">
        <v>47</v>
      </c>
      <c r="B1616" s="7" t="s">
        <v>80</v>
      </c>
      <c r="C1616" s="1" t="s">
        <v>1913</v>
      </c>
      <c r="D1616" s="8">
        <v>0.0</v>
      </c>
      <c r="E1616" s="1"/>
      <c r="F1616" s="1">
        <v>9.6</v>
      </c>
      <c r="G1616" s="1"/>
      <c r="H1616" s="1"/>
    </row>
    <row r="1617">
      <c r="A1617" s="1" t="s">
        <v>47</v>
      </c>
      <c r="B1617" s="7" t="s">
        <v>80</v>
      </c>
      <c r="C1617" s="1" t="s">
        <v>1914</v>
      </c>
      <c r="D1617" s="8">
        <v>0.0</v>
      </c>
      <c r="E1617" s="1"/>
      <c r="F1617" s="1">
        <v>9.0</v>
      </c>
      <c r="G1617" s="1"/>
      <c r="H1617" s="1"/>
    </row>
    <row r="1618">
      <c r="A1618" s="1" t="s">
        <v>47</v>
      </c>
      <c r="B1618" s="7" t="s">
        <v>80</v>
      </c>
      <c r="C1618" s="1" t="s">
        <v>1915</v>
      </c>
      <c r="D1618" s="8">
        <v>0.0</v>
      </c>
      <c r="E1618" s="1"/>
      <c r="F1618" s="1">
        <v>7.8</v>
      </c>
      <c r="G1618" s="1"/>
      <c r="H1618" s="1"/>
    </row>
    <row r="1619">
      <c r="A1619" s="1" t="s">
        <v>47</v>
      </c>
      <c r="B1619" s="7" t="s">
        <v>80</v>
      </c>
      <c r="C1619" s="1" t="s">
        <v>1916</v>
      </c>
      <c r="D1619" s="8">
        <v>0.0</v>
      </c>
      <c r="E1619" s="1"/>
      <c r="F1619" s="1">
        <v>5.3</v>
      </c>
      <c r="G1619" s="1"/>
      <c r="H1619" s="1"/>
    </row>
    <row r="1620">
      <c r="A1620" s="1" t="s">
        <v>47</v>
      </c>
      <c r="B1620" s="7" t="s">
        <v>80</v>
      </c>
      <c r="C1620" s="1" t="s">
        <v>1917</v>
      </c>
      <c r="D1620" s="8">
        <v>0.0</v>
      </c>
      <c r="E1620" s="1"/>
      <c r="F1620" s="1">
        <v>5.5</v>
      </c>
      <c r="G1620" s="1"/>
      <c r="H1620" s="1"/>
    </row>
    <row r="1621">
      <c r="A1621" s="1" t="s">
        <v>47</v>
      </c>
      <c r="B1621" s="7" t="s">
        <v>80</v>
      </c>
      <c r="C1621" s="1" t="s">
        <v>1918</v>
      </c>
      <c r="D1621" s="8">
        <v>0.0</v>
      </c>
      <c r="E1621" s="1"/>
      <c r="F1621" s="1">
        <v>5.8</v>
      </c>
      <c r="G1621" s="1"/>
      <c r="H1621" s="1"/>
    </row>
    <row r="1622">
      <c r="A1622" s="1" t="s">
        <v>47</v>
      </c>
      <c r="B1622" s="7" t="s">
        <v>80</v>
      </c>
      <c r="C1622" s="1" t="s">
        <v>1919</v>
      </c>
      <c r="D1622" s="8">
        <v>0.0</v>
      </c>
      <c r="E1622" s="1"/>
      <c r="F1622" s="1">
        <v>9.7</v>
      </c>
      <c r="G1622" s="1"/>
      <c r="H1622" s="1"/>
    </row>
    <row r="1623">
      <c r="A1623" s="1" t="s">
        <v>47</v>
      </c>
      <c r="B1623" s="7" t="s">
        <v>80</v>
      </c>
      <c r="C1623" s="1" t="s">
        <v>1920</v>
      </c>
      <c r="D1623" s="8">
        <v>0.0</v>
      </c>
      <c r="E1623" s="1"/>
      <c r="F1623" s="1">
        <v>3.9</v>
      </c>
      <c r="G1623" s="1"/>
      <c r="H1623" s="1"/>
    </row>
    <row r="1624">
      <c r="A1624" s="1" t="s">
        <v>47</v>
      </c>
      <c r="B1624" s="7" t="s">
        <v>81</v>
      </c>
      <c r="C1624" s="1" t="s">
        <v>1921</v>
      </c>
      <c r="D1624" s="8">
        <v>6.0</v>
      </c>
      <c r="E1624" s="1"/>
      <c r="F1624" s="1">
        <v>6.3</v>
      </c>
      <c r="G1624" s="1"/>
      <c r="H1624" s="1"/>
    </row>
    <row r="1625">
      <c r="A1625" s="1" t="s">
        <v>47</v>
      </c>
      <c r="B1625" s="7" t="s">
        <v>81</v>
      </c>
      <c r="C1625" s="1" t="s">
        <v>1922</v>
      </c>
      <c r="D1625" s="8">
        <v>2.0</v>
      </c>
      <c r="E1625" s="1"/>
      <c r="F1625" s="1">
        <v>3.8</v>
      </c>
      <c r="G1625" s="1"/>
      <c r="H1625" s="1"/>
    </row>
    <row r="1626">
      <c r="A1626" s="1" t="s">
        <v>47</v>
      </c>
      <c r="B1626" s="7" t="s">
        <v>81</v>
      </c>
      <c r="C1626" s="1" t="s">
        <v>1923</v>
      </c>
      <c r="D1626" s="8">
        <v>1.0</v>
      </c>
      <c r="E1626" s="1"/>
      <c r="F1626" s="1">
        <v>1.8</v>
      </c>
      <c r="G1626" s="1"/>
      <c r="H1626" s="1"/>
    </row>
    <row r="1627">
      <c r="A1627" s="1" t="s">
        <v>47</v>
      </c>
      <c r="B1627" s="7" t="s">
        <v>81</v>
      </c>
      <c r="C1627" s="1" t="s">
        <v>1924</v>
      </c>
      <c r="D1627" s="8">
        <v>0.0</v>
      </c>
      <c r="E1627" s="1"/>
      <c r="F1627" s="1">
        <v>4.0</v>
      </c>
      <c r="G1627" s="1"/>
      <c r="H1627" s="1"/>
    </row>
    <row r="1628">
      <c r="A1628" s="1" t="s">
        <v>47</v>
      </c>
      <c r="B1628" s="7" t="s">
        <v>81</v>
      </c>
      <c r="C1628" s="1" t="s">
        <v>1925</v>
      </c>
      <c r="D1628" s="8">
        <v>0.0</v>
      </c>
      <c r="E1628" s="1"/>
      <c r="F1628" s="1">
        <v>3.9</v>
      </c>
      <c r="G1628" s="1"/>
      <c r="H1628" s="1"/>
    </row>
    <row r="1629">
      <c r="A1629" s="1" t="s">
        <v>47</v>
      </c>
      <c r="B1629" s="7" t="s">
        <v>81</v>
      </c>
      <c r="C1629" s="1" t="s">
        <v>1926</v>
      </c>
      <c r="D1629" s="8">
        <v>0.0</v>
      </c>
      <c r="E1629" s="1"/>
      <c r="F1629" s="1">
        <v>1.0</v>
      </c>
      <c r="G1629" s="1"/>
      <c r="H1629" s="1"/>
    </row>
    <row r="1630">
      <c r="A1630" s="1" t="s">
        <v>47</v>
      </c>
      <c r="B1630" s="7" t="s">
        <v>81</v>
      </c>
      <c r="C1630" s="1" t="s">
        <v>1927</v>
      </c>
      <c r="D1630" s="8">
        <v>1.0</v>
      </c>
      <c r="E1630" s="1"/>
      <c r="F1630" s="1">
        <v>3.5</v>
      </c>
      <c r="G1630" s="1"/>
      <c r="H1630" s="1"/>
    </row>
    <row r="1631">
      <c r="A1631" s="1" t="s">
        <v>47</v>
      </c>
      <c r="B1631" s="7" t="s">
        <v>81</v>
      </c>
      <c r="C1631" s="1" t="s">
        <v>1928</v>
      </c>
      <c r="D1631" s="8">
        <v>0.0</v>
      </c>
      <c r="E1631" s="1"/>
      <c r="F1631" s="1">
        <v>1.2</v>
      </c>
      <c r="G1631" s="1"/>
      <c r="H1631" s="1"/>
    </row>
    <row r="1632">
      <c r="A1632" s="1" t="s">
        <v>47</v>
      </c>
      <c r="B1632" s="7" t="s">
        <v>81</v>
      </c>
      <c r="C1632" s="1" t="s">
        <v>1929</v>
      </c>
      <c r="D1632" s="8">
        <v>0.0</v>
      </c>
      <c r="E1632" s="1"/>
      <c r="F1632" s="1">
        <v>3.0</v>
      </c>
      <c r="G1632" s="1"/>
      <c r="H1632" s="1"/>
    </row>
    <row r="1633">
      <c r="A1633" s="1" t="s">
        <v>47</v>
      </c>
      <c r="B1633" s="7" t="s">
        <v>81</v>
      </c>
      <c r="C1633" s="1" t="s">
        <v>1930</v>
      </c>
      <c r="D1633" s="8">
        <v>0.0</v>
      </c>
      <c r="E1633" s="1"/>
      <c r="F1633" s="1">
        <v>1.0</v>
      </c>
      <c r="G1633" s="1"/>
      <c r="H1633" s="1"/>
    </row>
    <row r="1634">
      <c r="A1634" s="1" t="s">
        <v>47</v>
      </c>
      <c r="B1634" s="7" t="s">
        <v>81</v>
      </c>
      <c r="C1634" s="1" t="s">
        <v>1931</v>
      </c>
      <c r="D1634" s="8">
        <v>0.0</v>
      </c>
      <c r="E1634" s="1"/>
      <c r="F1634" s="1">
        <v>5.6</v>
      </c>
      <c r="G1634" s="1"/>
      <c r="H1634" s="1"/>
    </row>
    <row r="1635">
      <c r="A1635" s="1" t="s">
        <v>47</v>
      </c>
      <c r="B1635" s="7" t="s">
        <v>81</v>
      </c>
      <c r="C1635" s="1" t="s">
        <v>1932</v>
      </c>
      <c r="D1635" s="8">
        <v>1.0</v>
      </c>
      <c r="E1635" s="1"/>
      <c r="F1635" s="1">
        <v>6.1</v>
      </c>
      <c r="G1635" s="1"/>
      <c r="H1635" s="1"/>
    </row>
    <row r="1636">
      <c r="A1636" s="1" t="s">
        <v>47</v>
      </c>
      <c r="B1636" s="7" t="s">
        <v>81</v>
      </c>
      <c r="C1636" s="1" t="s">
        <v>1933</v>
      </c>
      <c r="D1636" s="8">
        <v>0.0</v>
      </c>
      <c r="E1636" s="1"/>
      <c r="F1636" s="1">
        <v>2.4</v>
      </c>
      <c r="G1636" s="1"/>
      <c r="H1636" s="1"/>
    </row>
    <row r="1637">
      <c r="A1637" s="1" t="s">
        <v>47</v>
      </c>
      <c r="B1637" s="7" t="s">
        <v>81</v>
      </c>
      <c r="C1637" s="1" t="s">
        <v>1934</v>
      </c>
      <c r="D1637" s="8">
        <v>0.0</v>
      </c>
      <c r="E1637" s="1"/>
      <c r="F1637" s="1">
        <v>4.5</v>
      </c>
      <c r="G1637" s="1"/>
      <c r="H1637" s="1"/>
    </row>
    <row r="1638">
      <c r="A1638" s="1" t="s">
        <v>47</v>
      </c>
      <c r="B1638" s="7" t="s">
        <v>81</v>
      </c>
      <c r="C1638" s="1" t="s">
        <v>1935</v>
      </c>
      <c r="D1638" s="8">
        <v>1.0</v>
      </c>
      <c r="E1638" s="1"/>
      <c r="F1638" s="1">
        <v>5.9</v>
      </c>
      <c r="G1638" s="1"/>
      <c r="H1638" s="1"/>
    </row>
    <row r="1639">
      <c r="A1639" s="1" t="s">
        <v>47</v>
      </c>
      <c r="B1639" s="7" t="s">
        <v>81</v>
      </c>
      <c r="C1639" s="1" t="s">
        <v>1936</v>
      </c>
      <c r="D1639" s="8">
        <v>0.0</v>
      </c>
      <c r="E1639" s="1"/>
      <c r="F1639" s="1">
        <v>4.2</v>
      </c>
      <c r="G1639" s="1"/>
      <c r="H1639" s="1"/>
    </row>
    <row r="1640">
      <c r="A1640" s="1" t="s">
        <v>47</v>
      </c>
      <c r="B1640" s="7" t="s">
        <v>81</v>
      </c>
      <c r="C1640" s="1" t="s">
        <v>1937</v>
      </c>
      <c r="D1640" s="8">
        <v>0.0</v>
      </c>
      <c r="E1640" s="1"/>
      <c r="F1640" s="1">
        <v>2.5</v>
      </c>
      <c r="G1640" s="1"/>
      <c r="H1640" s="1"/>
    </row>
    <row r="1641">
      <c r="A1641" s="1" t="s">
        <v>47</v>
      </c>
      <c r="B1641" s="7" t="s">
        <v>81</v>
      </c>
      <c r="C1641" s="1" t="s">
        <v>1938</v>
      </c>
      <c r="D1641" s="8">
        <v>0.0</v>
      </c>
      <c r="E1641" s="1"/>
      <c r="F1641" s="1">
        <v>2.0</v>
      </c>
      <c r="G1641" s="1"/>
      <c r="H1641" s="1"/>
    </row>
    <row r="1642">
      <c r="A1642" s="1" t="s">
        <v>47</v>
      </c>
      <c r="B1642" s="7" t="s">
        <v>81</v>
      </c>
      <c r="C1642" s="1" t="s">
        <v>1939</v>
      </c>
      <c r="D1642" s="8">
        <v>0.0</v>
      </c>
      <c r="E1642" s="1"/>
      <c r="F1642" s="1">
        <v>2.1</v>
      </c>
      <c r="G1642" s="1"/>
      <c r="H1642" s="1"/>
    </row>
    <row r="1643">
      <c r="A1643" s="1" t="s">
        <v>47</v>
      </c>
      <c r="B1643" s="7" t="s">
        <v>81</v>
      </c>
      <c r="C1643" s="1" t="s">
        <v>1940</v>
      </c>
      <c r="D1643" s="8">
        <v>1.0</v>
      </c>
      <c r="E1643" s="1"/>
      <c r="F1643" s="1">
        <v>4.1</v>
      </c>
      <c r="G1643" s="1"/>
      <c r="H1643" s="1"/>
    </row>
    <row r="1644">
      <c r="A1644" s="1" t="s">
        <v>47</v>
      </c>
      <c r="B1644" s="7" t="s">
        <v>81</v>
      </c>
      <c r="C1644" s="1" t="s">
        <v>1941</v>
      </c>
      <c r="D1644" s="8">
        <v>0.0</v>
      </c>
      <c r="E1644" s="1"/>
      <c r="F1644" s="1">
        <v>1.5</v>
      </c>
      <c r="G1644" s="1"/>
      <c r="H1644" s="1"/>
    </row>
    <row r="1645">
      <c r="A1645" s="1" t="s">
        <v>47</v>
      </c>
      <c r="B1645" s="7" t="s">
        <v>81</v>
      </c>
      <c r="C1645" s="1" t="s">
        <v>1942</v>
      </c>
      <c r="D1645" s="8">
        <v>0.0</v>
      </c>
      <c r="E1645" s="1"/>
      <c r="F1645" s="1">
        <v>6.3</v>
      </c>
      <c r="G1645" s="1"/>
      <c r="H1645" s="1"/>
    </row>
    <row r="1646">
      <c r="A1646" s="1" t="s">
        <v>47</v>
      </c>
      <c r="B1646" s="7" t="s">
        <v>81</v>
      </c>
      <c r="C1646" s="1" t="s">
        <v>1943</v>
      </c>
      <c r="D1646" s="8">
        <v>0.0</v>
      </c>
      <c r="E1646" s="1"/>
      <c r="F1646" s="1">
        <v>1.0</v>
      </c>
      <c r="G1646" s="1"/>
      <c r="H1646" s="1"/>
    </row>
    <row r="1647">
      <c r="A1647" s="1" t="s">
        <v>47</v>
      </c>
      <c r="B1647" s="7" t="s">
        <v>81</v>
      </c>
      <c r="C1647" s="1" t="s">
        <v>1944</v>
      </c>
      <c r="D1647" s="8">
        <v>0.0</v>
      </c>
      <c r="E1647" s="1"/>
      <c r="F1647" s="1">
        <v>4.9</v>
      </c>
      <c r="G1647" s="1"/>
      <c r="H1647" s="1"/>
    </row>
    <row r="1648">
      <c r="A1648" s="1" t="s">
        <v>47</v>
      </c>
      <c r="B1648" s="7" t="s">
        <v>81</v>
      </c>
      <c r="C1648" s="1" t="s">
        <v>1945</v>
      </c>
      <c r="D1648" s="8">
        <v>3.0</v>
      </c>
      <c r="E1648" s="1"/>
      <c r="F1648" s="1">
        <v>7.4</v>
      </c>
      <c r="G1648" s="1"/>
      <c r="H1648" s="1"/>
    </row>
    <row r="1649">
      <c r="A1649" s="1" t="s">
        <v>47</v>
      </c>
      <c r="B1649" s="7" t="s">
        <v>81</v>
      </c>
      <c r="C1649" s="1" t="s">
        <v>1946</v>
      </c>
      <c r="D1649" s="8">
        <v>0.0</v>
      </c>
      <c r="E1649" s="1"/>
      <c r="F1649" s="1">
        <v>9.1</v>
      </c>
      <c r="G1649" s="1"/>
      <c r="H1649" s="1"/>
    </row>
    <row r="1650">
      <c r="A1650" s="1" t="s">
        <v>47</v>
      </c>
      <c r="B1650" s="7" t="s">
        <v>81</v>
      </c>
      <c r="C1650" s="1" t="s">
        <v>1947</v>
      </c>
      <c r="D1650" s="8">
        <v>0.0</v>
      </c>
      <c r="E1650" s="1"/>
      <c r="F1650" s="1">
        <v>4.1</v>
      </c>
      <c r="G1650" s="1"/>
      <c r="H1650" s="1"/>
    </row>
    <row r="1651">
      <c r="A1651" s="1" t="s">
        <v>47</v>
      </c>
      <c r="B1651" s="7" t="s">
        <v>81</v>
      </c>
      <c r="C1651" s="1" t="s">
        <v>1948</v>
      </c>
      <c r="D1651" s="8">
        <v>0.0</v>
      </c>
      <c r="E1651" s="1"/>
      <c r="F1651" s="1">
        <v>6.2</v>
      </c>
      <c r="G1651" s="1"/>
      <c r="H1651" s="1"/>
    </row>
    <row r="1652">
      <c r="A1652" s="1" t="s">
        <v>47</v>
      </c>
      <c r="B1652" s="7" t="s">
        <v>81</v>
      </c>
      <c r="C1652" s="1" t="s">
        <v>1949</v>
      </c>
      <c r="D1652" s="8">
        <v>0.0</v>
      </c>
      <c r="E1652" s="1"/>
      <c r="F1652" s="1">
        <v>3.8</v>
      </c>
      <c r="G1652" s="1"/>
      <c r="H1652" s="1"/>
    </row>
    <row r="1653">
      <c r="A1653" s="1" t="s">
        <v>47</v>
      </c>
      <c r="B1653" s="7" t="s">
        <v>81</v>
      </c>
      <c r="C1653" s="1" t="s">
        <v>1950</v>
      </c>
      <c r="D1653" s="8">
        <v>0.0</v>
      </c>
      <c r="E1653" s="1"/>
      <c r="F1653" s="1">
        <v>4.1</v>
      </c>
      <c r="G1653" s="1"/>
      <c r="H1653" s="1"/>
    </row>
    <row r="1654">
      <c r="A1654" s="1" t="s">
        <v>47</v>
      </c>
      <c r="B1654" s="7" t="s">
        <v>81</v>
      </c>
      <c r="C1654" s="1" t="s">
        <v>1951</v>
      </c>
      <c r="D1654" s="8">
        <v>0.0</v>
      </c>
      <c r="E1654" s="1"/>
      <c r="F1654" s="1">
        <v>6.2</v>
      </c>
      <c r="G1654" s="1"/>
      <c r="H1654" s="1"/>
    </row>
    <row r="1655">
      <c r="A1655" s="1" t="s">
        <v>47</v>
      </c>
      <c r="B1655" s="7" t="s">
        <v>81</v>
      </c>
      <c r="C1655" s="1" t="s">
        <v>1952</v>
      </c>
      <c r="D1655" s="8">
        <v>0.0</v>
      </c>
      <c r="E1655" s="1"/>
      <c r="F1655" s="1">
        <v>4.9</v>
      </c>
      <c r="G1655" s="1"/>
      <c r="H1655" s="1"/>
    </row>
    <row r="1656">
      <c r="A1656" s="1" t="s">
        <v>47</v>
      </c>
      <c r="B1656" s="7" t="s">
        <v>81</v>
      </c>
      <c r="C1656" s="1" t="s">
        <v>1953</v>
      </c>
      <c r="D1656" s="8">
        <v>0.0</v>
      </c>
      <c r="E1656" s="1"/>
      <c r="F1656" s="1">
        <v>1.5</v>
      </c>
      <c r="G1656" s="1"/>
      <c r="H1656" s="1"/>
    </row>
    <row r="1657">
      <c r="A1657" s="1" t="s">
        <v>47</v>
      </c>
      <c r="B1657" s="7" t="s">
        <v>81</v>
      </c>
      <c r="C1657" s="1" t="s">
        <v>1954</v>
      </c>
      <c r="D1657" s="8">
        <v>0.0</v>
      </c>
      <c r="E1657" s="1"/>
      <c r="F1657" s="1">
        <v>3.8</v>
      </c>
      <c r="G1657" s="1"/>
      <c r="H1657" s="1"/>
    </row>
    <row r="1658">
      <c r="A1658" s="1" t="s">
        <v>47</v>
      </c>
      <c r="B1658" s="7" t="s">
        <v>81</v>
      </c>
      <c r="C1658" s="1" t="s">
        <v>1955</v>
      </c>
      <c r="D1658" s="8">
        <v>0.0</v>
      </c>
      <c r="E1658" s="1"/>
      <c r="F1658" s="1">
        <v>4.3</v>
      </c>
      <c r="G1658" s="1"/>
      <c r="H1658" s="1"/>
    </row>
    <row r="1659">
      <c r="A1659" s="1" t="s">
        <v>47</v>
      </c>
      <c r="B1659" s="7" t="s">
        <v>81</v>
      </c>
      <c r="C1659" s="1" t="s">
        <v>1956</v>
      </c>
      <c r="D1659" s="8">
        <v>0.0</v>
      </c>
      <c r="E1659" s="1"/>
      <c r="F1659" s="1">
        <v>1.2</v>
      </c>
      <c r="G1659" s="1"/>
      <c r="H1659" s="1"/>
    </row>
    <row r="1660">
      <c r="A1660" s="1" t="s">
        <v>47</v>
      </c>
      <c r="B1660" s="7" t="s">
        <v>81</v>
      </c>
      <c r="C1660" s="1" t="s">
        <v>1957</v>
      </c>
      <c r="D1660" s="8">
        <v>0.0</v>
      </c>
      <c r="E1660" s="1"/>
      <c r="F1660" s="1">
        <v>2.2</v>
      </c>
      <c r="G1660" s="1"/>
      <c r="H1660" s="1"/>
    </row>
    <row r="1661">
      <c r="A1661" s="1" t="s">
        <v>47</v>
      </c>
      <c r="B1661" s="7" t="s">
        <v>81</v>
      </c>
      <c r="C1661" s="1" t="s">
        <v>1958</v>
      </c>
      <c r="D1661" s="8">
        <v>0.0</v>
      </c>
      <c r="E1661" s="1"/>
      <c r="F1661" s="1">
        <v>6.5</v>
      </c>
      <c r="G1661" s="1"/>
      <c r="H1661" s="1"/>
    </row>
    <row r="1662">
      <c r="A1662" s="1" t="s">
        <v>47</v>
      </c>
      <c r="B1662" s="7" t="s">
        <v>81</v>
      </c>
      <c r="C1662" s="1" t="s">
        <v>1959</v>
      </c>
      <c r="D1662" s="8">
        <v>0.0</v>
      </c>
      <c r="E1662" s="1"/>
      <c r="F1662" s="1">
        <v>2.8</v>
      </c>
      <c r="G1662" s="1"/>
      <c r="H1662" s="1"/>
    </row>
    <row r="1663">
      <c r="A1663" s="1" t="s">
        <v>47</v>
      </c>
      <c r="B1663" s="7" t="s">
        <v>81</v>
      </c>
      <c r="C1663" s="1" t="s">
        <v>1960</v>
      </c>
      <c r="D1663" s="8">
        <v>2.0</v>
      </c>
      <c r="E1663" s="1"/>
      <c r="F1663" s="1">
        <v>2.9</v>
      </c>
      <c r="G1663" s="1"/>
      <c r="H1663" s="1"/>
    </row>
    <row r="1664">
      <c r="A1664" s="1" t="s">
        <v>47</v>
      </c>
      <c r="B1664" s="7" t="s">
        <v>81</v>
      </c>
      <c r="C1664" s="1" t="s">
        <v>1961</v>
      </c>
      <c r="D1664" s="8">
        <v>0.0</v>
      </c>
      <c r="E1664" s="1"/>
      <c r="F1664" s="1">
        <v>4.7</v>
      </c>
      <c r="G1664" s="1"/>
      <c r="H1664" s="1"/>
    </row>
    <row r="1665">
      <c r="A1665" s="1" t="s">
        <v>47</v>
      </c>
      <c r="B1665" s="7" t="s">
        <v>81</v>
      </c>
      <c r="C1665" s="1" t="s">
        <v>1962</v>
      </c>
      <c r="D1665" s="8">
        <v>0.0</v>
      </c>
      <c r="E1665" s="1"/>
      <c r="F1665" s="1">
        <v>1.8</v>
      </c>
      <c r="G1665" s="1"/>
      <c r="H1665" s="1"/>
    </row>
    <row r="1666">
      <c r="A1666" s="1" t="s">
        <v>47</v>
      </c>
      <c r="B1666" s="7" t="s">
        <v>81</v>
      </c>
      <c r="C1666" s="1" t="s">
        <v>1963</v>
      </c>
      <c r="D1666" s="8">
        <v>0.0</v>
      </c>
      <c r="E1666" s="1"/>
      <c r="F1666" s="1">
        <v>4.4</v>
      </c>
      <c r="G1666" s="1"/>
      <c r="H1666" s="1"/>
    </row>
    <row r="1667">
      <c r="A1667" s="1" t="s">
        <v>47</v>
      </c>
      <c r="B1667" s="7" t="s">
        <v>81</v>
      </c>
      <c r="C1667" s="1" t="s">
        <v>1964</v>
      </c>
      <c r="D1667" s="8">
        <v>0.0</v>
      </c>
      <c r="E1667" s="1"/>
      <c r="F1667" s="1">
        <v>1.5</v>
      </c>
      <c r="G1667" s="1"/>
      <c r="H1667" s="1"/>
    </row>
    <row r="1668">
      <c r="A1668" s="1" t="s">
        <v>47</v>
      </c>
      <c r="B1668" s="7" t="s">
        <v>81</v>
      </c>
      <c r="C1668" s="1" t="s">
        <v>1965</v>
      </c>
      <c r="D1668" s="8">
        <v>0.0</v>
      </c>
      <c r="E1668" s="1"/>
      <c r="F1668" s="1">
        <v>3.5</v>
      </c>
      <c r="G1668" s="1"/>
      <c r="H1668" s="1"/>
    </row>
    <row r="1669">
      <c r="A1669" s="1" t="s">
        <v>47</v>
      </c>
      <c r="B1669" s="7" t="s">
        <v>81</v>
      </c>
      <c r="C1669" s="1" t="s">
        <v>1966</v>
      </c>
      <c r="D1669" s="8">
        <v>0.0</v>
      </c>
      <c r="E1669" s="1"/>
      <c r="F1669" s="1">
        <v>1.0</v>
      </c>
      <c r="G1669" s="1"/>
      <c r="H1669" s="1"/>
    </row>
    <row r="1670">
      <c r="A1670" s="1" t="s">
        <v>47</v>
      </c>
      <c r="B1670" s="7" t="s">
        <v>81</v>
      </c>
      <c r="C1670" s="1" t="s">
        <v>1967</v>
      </c>
      <c r="D1670" s="8">
        <v>0.0</v>
      </c>
      <c r="E1670" s="1"/>
      <c r="F1670" s="1">
        <v>3.8</v>
      </c>
      <c r="G1670" s="1"/>
      <c r="H1670" s="1"/>
    </row>
    <row r="1671">
      <c r="A1671" s="1" t="s">
        <v>47</v>
      </c>
      <c r="B1671" s="7" t="s">
        <v>81</v>
      </c>
      <c r="C1671" s="1" t="s">
        <v>1968</v>
      </c>
      <c r="D1671" s="8">
        <v>1.0</v>
      </c>
      <c r="E1671" s="1"/>
      <c r="F1671" s="1">
        <v>3.8</v>
      </c>
      <c r="G1671" s="1"/>
      <c r="H1671" s="1"/>
    </row>
    <row r="1672">
      <c r="A1672" s="1" t="s">
        <v>47</v>
      </c>
      <c r="B1672" s="7" t="s">
        <v>81</v>
      </c>
      <c r="C1672" s="1" t="s">
        <v>1969</v>
      </c>
      <c r="D1672" s="8">
        <v>1.0</v>
      </c>
      <c r="E1672" s="1"/>
      <c r="F1672" s="1">
        <v>4.7</v>
      </c>
      <c r="G1672" s="1"/>
      <c r="H1672" s="1"/>
    </row>
    <row r="1673">
      <c r="A1673" s="1" t="s">
        <v>47</v>
      </c>
      <c r="B1673" s="7" t="s">
        <v>81</v>
      </c>
      <c r="C1673" s="1" t="s">
        <v>1970</v>
      </c>
      <c r="D1673" s="8">
        <v>0.0</v>
      </c>
      <c r="E1673" s="1"/>
      <c r="F1673" s="1">
        <v>4.3</v>
      </c>
      <c r="G1673" s="1"/>
      <c r="H1673" s="1"/>
    </row>
    <row r="1674">
      <c r="A1674" s="1" t="s">
        <v>47</v>
      </c>
      <c r="B1674" s="7" t="s">
        <v>82</v>
      </c>
      <c r="C1674" s="1" t="s">
        <v>1971</v>
      </c>
      <c r="D1674" s="8">
        <v>5.0</v>
      </c>
      <c r="E1674" s="1"/>
      <c r="F1674" s="1">
        <v>3.5</v>
      </c>
      <c r="G1674" s="1"/>
      <c r="H1674" s="1"/>
    </row>
    <row r="1675">
      <c r="A1675" s="1" t="s">
        <v>47</v>
      </c>
      <c r="B1675" s="7" t="s">
        <v>82</v>
      </c>
      <c r="C1675" s="1" t="s">
        <v>1972</v>
      </c>
      <c r="D1675" s="8">
        <v>3.0</v>
      </c>
      <c r="E1675" s="1"/>
      <c r="F1675" s="1">
        <v>4.7</v>
      </c>
      <c r="G1675" s="1"/>
      <c r="H1675" s="1"/>
    </row>
    <row r="1676">
      <c r="A1676" s="1" t="s">
        <v>47</v>
      </c>
      <c r="B1676" s="7" t="s">
        <v>82</v>
      </c>
      <c r="C1676" s="1" t="s">
        <v>1973</v>
      </c>
      <c r="D1676" s="8">
        <v>2.0</v>
      </c>
      <c r="E1676" s="1"/>
      <c r="F1676" s="1">
        <v>3.2</v>
      </c>
      <c r="G1676" s="1"/>
      <c r="H1676" s="1"/>
    </row>
    <row r="1677">
      <c r="A1677" s="1" t="s">
        <v>47</v>
      </c>
      <c r="B1677" s="7" t="s">
        <v>82</v>
      </c>
      <c r="C1677" s="1" t="s">
        <v>1974</v>
      </c>
      <c r="D1677" s="8">
        <v>5.0</v>
      </c>
      <c r="E1677" s="1"/>
      <c r="F1677" s="1">
        <v>6.4</v>
      </c>
      <c r="G1677" s="1"/>
      <c r="H1677" s="1"/>
    </row>
    <row r="1678">
      <c r="A1678" s="1" t="s">
        <v>47</v>
      </c>
      <c r="B1678" s="7" t="s">
        <v>82</v>
      </c>
      <c r="C1678" s="1" t="s">
        <v>1975</v>
      </c>
      <c r="D1678" s="8">
        <v>2.0</v>
      </c>
      <c r="E1678" s="1"/>
      <c r="F1678" s="1">
        <v>10.0</v>
      </c>
      <c r="G1678" s="1"/>
      <c r="H1678" s="1"/>
    </row>
    <row r="1679">
      <c r="A1679" s="1" t="s">
        <v>47</v>
      </c>
      <c r="B1679" s="7" t="s">
        <v>82</v>
      </c>
      <c r="C1679" s="1" t="s">
        <v>1976</v>
      </c>
      <c r="D1679" s="8">
        <v>0.0</v>
      </c>
      <c r="E1679" s="1"/>
      <c r="F1679" s="1">
        <v>3.0</v>
      </c>
      <c r="G1679" s="1"/>
      <c r="H1679" s="1"/>
    </row>
    <row r="1680">
      <c r="A1680" s="1" t="s">
        <v>47</v>
      </c>
      <c r="B1680" s="7" t="s">
        <v>82</v>
      </c>
      <c r="C1680" s="1" t="s">
        <v>1977</v>
      </c>
      <c r="D1680" s="8">
        <v>0.0</v>
      </c>
      <c r="E1680" s="1"/>
      <c r="F1680" s="1">
        <v>2.1</v>
      </c>
      <c r="G1680" s="1"/>
      <c r="H1680" s="1"/>
    </row>
    <row r="1681">
      <c r="A1681" s="1" t="s">
        <v>47</v>
      </c>
      <c r="B1681" s="7" t="s">
        <v>82</v>
      </c>
      <c r="C1681" s="1" t="s">
        <v>1978</v>
      </c>
      <c r="D1681" s="8">
        <v>2.0</v>
      </c>
      <c r="E1681" s="1"/>
      <c r="F1681" s="1">
        <v>10.9</v>
      </c>
      <c r="G1681" s="1"/>
      <c r="H1681" s="1"/>
    </row>
    <row r="1682">
      <c r="A1682" s="1" t="s">
        <v>47</v>
      </c>
      <c r="B1682" s="7" t="s">
        <v>82</v>
      </c>
      <c r="C1682" s="1" t="s">
        <v>1979</v>
      </c>
      <c r="D1682" s="8">
        <v>0.0</v>
      </c>
      <c r="E1682" s="1"/>
      <c r="F1682" s="1">
        <v>1.3</v>
      </c>
      <c r="G1682" s="1"/>
      <c r="H1682" s="1"/>
    </row>
    <row r="1683">
      <c r="A1683" s="1" t="s">
        <v>47</v>
      </c>
      <c r="B1683" s="7" t="s">
        <v>82</v>
      </c>
      <c r="C1683" s="1" t="s">
        <v>1980</v>
      </c>
      <c r="D1683" s="8">
        <v>2.0</v>
      </c>
      <c r="E1683" s="1"/>
      <c r="F1683" s="1">
        <v>4.6</v>
      </c>
      <c r="G1683" s="1"/>
      <c r="H1683" s="1"/>
    </row>
    <row r="1684">
      <c r="A1684" s="1" t="s">
        <v>47</v>
      </c>
      <c r="B1684" s="7" t="s">
        <v>82</v>
      </c>
      <c r="C1684" s="1" t="s">
        <v>1981</v>
      </c>
      <c r="D1684" s="8">
        <v>2.0</v>
      </c>
      <c r="E1684" s="1"/>
      <c r="F1684" s="1">
        <v>5.4</v>
      </c>
      <c r="G1684" s="1"/>
      <c r="H1684" s="1"/>
    </row>
    <row r="1685">
      <c r="A1685" s="1" t="s">
        <v>47</v>
      </c>
      <c r="B1685" s="7" t="s">
        <v>82</v>
      </c>
      <c r="C1685" s="1" t="s">
        <v>1982</v>
      </c>
      <c r="D1685" s="8">
        <v>1.0</v>
      </c>
      <c r="E1685" s="1"/>
      <c r="F1685" s="1">
        <v>3.4</v>
      </c>
      <c r="G1685" s="1"/>
      <c r="H1685" s="1"/>
    </row>
    <row r="1686">
      <c r="A1686" s="1" t="s">
        <v>47</v>
      </c>
      <c r="B1686" s="7" t="s">
        <v>82</v>
      </c>
      <c r="C1686" s="1" t="s">
        <v>1983</v>
      </c>
      <c r="D1686" s="8">
        <v>0.0</v>
      </c>
      <c r="E1686" s="1"/>
      <c r="F1686" s="1">
        <v>4.2</v>
      </c>
      <c r="G1686" s="1"/>
      <c r="H1686" s="1"/>
    </row>
    <row r="1687">
      <c r="A1687" s="1" t="s">
        <v>47</v>
      </c>
      <c r="B1687" s="7" t="s">
        <v>82</v>
      </c>
      <c r="C1687" s="1" t="s">
        <v>1984</v>
      </c>
      <c r="D1687" s="8">
        <v>4.0</v>
      </c>
      <c r="E1687" s="1"/>
      <c r="F1687" s="1">
        <v>1.1</v>
      </c>
      <c r="G1687" s="1"/>
      <c r="H1687" s="1"/>
    </row>
    <row r="1688">
      <c r="A1688" s="1" t="s">
        <v>47</v>
      </c>
      <c r="B1688" s="7" t="s">
        <v>82</v>
      </c>
      <c r="C1688" s="1" t="s">
        <v>1985</v>
      </c>
      <c r="D1688" s="8">
        <v>2.0</v>
      </c>
      <c r="E1688" s="1"/>
      <c r="F1688" s="1">
        <v>7.1</v>
      </c>
      <c r="G1688" s="1"/>
      <c r="H1688" s="1"/>
    </row>
    <row r="1689">
      <c r="A1689" s="1" t="s">
        <v>47</v>
      </c>
      <c r="B1689" s="7" t="s">
        <v>82</v>
      </c>
      <c r="C1689" s="1" t="s">
        <v>1986</v>
      </c>
      <c r="D1689" s="8">
        <v>5.0</v>
      </c>
      <c r="E1689" s="1"/>
      <c r="F1689" s="1">
        <v>1.1</v>
      </c>
      <c r="G1689" s="1"/>
      <c r="H1689" s="1"/>
    </row>
    <row r="1690">
      <c r="A1690" s="1" t="s">
        <v>47</v>
      </c>
      <c r="B1690" s="7" t="s">
        <v>82</v>
      </c>
      <c r="C1690" s="1" t="s">
        <v>1987</v>
      </c>
      <c r="D1690" s="8">
        <v>1.0</v>
      </c>
      <c r="E1690" s="1"/>
      <c r="F1690" s="1">
        <v>6.7</v>
      </c>
      <c r="G1690" s="1"/>
      <c r="H1690" s="1"/>
    </row>
    <row r="1691">
      <c r="A1691" s="1" t="s">
        <v>47</v>
      </c>
      <c r="B1691" s="7" t="s">
        <v>82</v>
      </c>
      <c r="C1691" s="1" t="s">
        <v>908</v>
      </c>
      <c r="D1691" s="8">
        <v>0.0</v>
      </c>
      <c r="E1691" s="1"/>
      <c r="F1691" s="1">
        <v>6.8</v>
      </c>
      <c r="G1691" s="1"/>
      <c r="H1691" s="1"/>
    </row>
    <row r="1692">
      <c r="A1692" s="1" t="s">
        <v>47</v>
      </c>
      <c r="B1692" s="7" t="s">
        <v>82</v>
      </c>
      <c r="C1692" s="1" t="s">
        <v>1988</v>
      </c>
      <c r="D1692" s="8">
        <v>5.0</v>
      </c>
      <c r="E1692" s="1"/>
      <c r="F1692" s="1">
        <v>3.3</v>
      </c>
      <c r="G1692" s="1"/>
      <c r="H1692" s="1"/>
    </row>
    <row r="1693">
      <c r="A1693" s="1" t="s">
        <v>47</v>
      </c>
      <c r="B1693" s="7" t="s">
        <v>82</v>
      </c>
      <c r="C1693" s="1" t="s">
        <v>1989</v>
      </c>
      <c r="D1693" s="8">
        <v>0.0</v>
      </c>
      <c r="E1693" s="1"/>
      <c r="F1693" s="1">
        <v>4.1</v>
      </c>
      <c r="G1693" s="1"/>
      <c r="H1693" s="1"/>
    </row>
    <row r="1694">
      <c r="A1694" s="1" t="s">
        <v>47</v>
      </c>
      <c r="B1694" s="7" t="s">
        <v>82</v>
      </c>
      <c r="C1694" s="1" t="s">
        <v>1990</v>
      </c>
      <c r="D1694" s="8">
        <v>0.0</v>
      </c>
      <c r="E1694" s="1"/>
      <c r="F1694" s="1">
        <v>7.6</v>
      </c>
      <c r="G1694" s="1"/>
      <c r="H1694" s="1"/>
    </row>
    <row r="1695">
      <c r="A1695" s="1" t="s">
        <v>47</v>
      </c>
      <c r="B1695" s="7" t="s">
        <v>82</v>
      </c>
      <c r="C1695" s="1" t="s">
        <v>1991</v>
      </c>
      <c r="D1695" s="8">
        <v>4.0</v>
      </c>
      <c r="E1695" s="1"/>
      <c r="F1695" s="1">
        <v>2.6</v>
      </c>
      <c r="G1695" s="1"/>
      <c r="H1695" s="1"/>
    </row>
    <row r="1696">
      <c r="A1696" s="1" t="s">
        <v>47</v>
      </c>
      <c r="B1696" s="7" t="s">
        <v>82</v>
      </c>
      <c r="C1696" s="1" t="s">
        <v>1992</v>
      </c>
      <c r="D1696" s="8">
        <v>3.0</v>
      </c>
      <c r="E1696" s="1"/>
      <c r="F1696" s="1">
        <v>1.1</v>
      </c>
      <c r="G1696" s="1"/>
      <c r="H1696" s="1"/>
    </row>
    <row r="1697">
      <c r="A1697" s="1" t="s">
        <v>47</v>
      </c>
      <c r="B1697" s="7" t="s">
        <v>82</v>
      </c>
      <c r="C1697" s="1" t="s">
        <v>1993</v>
      </c>
      <c r="D1697" s="8">
        <v>0.0</v>
      </c>
      <c r="E1697" s="1"/>
      <c r="F1697" s="1">
        <v>8.0</v>
      </c>
      <c r="G1697" s="1"/>
      <c r="H1697" s="1"/>
    </row>
    <row r="1698">
      <c r="A1698" s="1" t="s">
        <v>47</v>
      </c>
      <c r="B1698" s="7" t="s">
        <v>82</v>
      </c>
      <c r="C1698" s="1" t="s">
        <v>1994</v>
      </c>
      <c r="D1698" s="8">
        <v>0.0</v>
      </c>
      <c r="E1698" s="1"/>
      <c r="F1698" s="1">
        <v>1.0</v>
      </c>
      <c r="G1698" s="1"/>
      <c r="H1698" s="1"/>
    </row>
    <row r="1699">
      <c r="A1699" s="1" t="s">
        <v>47</v>
      </c>
      <c r="B1699" s="7" t="s">
        <v>82</v>
      </c>
      <c r="C1699" s="1" t="s">
        <v>1995</v>
      </c>
      <c r="D1699" s="8">
        <v>6.0</v>
      </c>
      <c r="E1699" s="1"/>
      <c r="F1699" s="1">
        <v>2.1</v>
      </c>
      <c r="G1699" s="1"/>
      <c r="H1699" s="1"/>
    </row>
    <row r="1700">
      <c r="A1700" s="1" t="s">
        <v>47</v>
      </c>
      <c r="B1700" s="7" t="s">
        <v>82</v>
      </c>
      <c r="C1700" s="1" t="s">
        <v>1996</v>
      </c>
      <c r="D1700" s="8">
        <v>0.0</v>
      </c>
      <c r="E1700" s="1"/>
      <c r="F1700" s="1">
        <v>1.6</v>
      </c>
      <c r="G1700" s="1"/>
      <c r="H1700" s="1"/>
    </row>
    <row r="1701">
      <c r="A1701" s="1" t="s">
        <v>47</v>
      </c>
      <c r="B1701" s="7" t="s">
        <v>82</v>
      </c>
      <c r="C1701" s="1" t="s">
        <v>1997</v>
      </c>
      <c r="D1701" s="8">
        <v>0.0</v>
      </c>
      <c r="E1701" s="1"/>
      <c r="F1701" s="1">
        <v>6.2</v>
      </c>
      <c r="G1701" s="1"/>
      <c r="H1701" s="1"/>
    </row>
    <row r="1702">
      <c r="A1702" s="1" t="s">
        <v>47</v>
      </c>
      <c r="B1702" s="7" t="s">
        <v>82</v>
      </c>
      <c r="C1702" s="1" t="s">
        <v>1998</v>
      </c>
      <c r="D1702" s="8">
        <v>0.0</v>
      </c>
      <c r="E1702" s="1"/>
      <c r="F1702" s="1">
        <v>5.9</v>
      </c>
      <c r="G1702" s="1"/>
      <c r="H1702" s="1"/>
    </row>
    <row r="1703">
      <c r="A1703" s="1" t="s">
        <v>47</v>
      </c>
      <c r="B1703" s="7" t="s">
        <v>82</v>
      </c>
      <c r="C1703" s="1" t="s">
        <v>1999</v>
      </c>
      <c r="D1703" s="8">
        <v>3.0</v>
      </c>
      <c r="E1703" s="1"/>
      <c r="F1703" s="1">
        <v>3.8</v>
      </c>
      <c r="G1703" s="1"/>
      <c r="H1703" s="1"/>
    </row>
    <row r="1704">
      <c r="A1704" s="1" t="s">
        <v>47</v>
      </c>
      <c r="B1704" s="7" t="s">
        <v>82</v>
      </c>
      <c r="C1704" s="1" t="s">
        <v>2000</v>
      </c>
      <c r="D1704" s="8">
        <v>2.0</v>
      </c>
      <c r="E1704" s="1"/>
      <c r="F1704" s="1">
        <v>3.5</v>
      </c>
      <c r="G1704" s="1"/>
      <c r="H1704" s="1"/>
    </row>
    <row r="1705">
      <c r="A1705" s="1" t="s">
        <v>47</v>
      </c>
      <c r="B1705" s="7" t="s">
        <v>82</v>
      </c>
      <c r="C1705" s="1" t="s">
        <v>2001</v>
      </c>
      <c r="D1705" s="8">
        <v>1.0</v>
      </c>
      <c r="E1705" s="1"/>
      <c r="F1705" s="1">
        <v>5.9</v>
      </c>
      <c r="G1705" s="1"/>
      <c r="H1705" s="1"/>
    </row>
    <row r="1706">
      <c r="A1706" s="1" t="s">
        <v>47</v>
      </c>
      <c r="B1706" s="7" t="s">
        <v>82</v>
      </c>
      <c r="C1706" s="1" t="s">
        <v>2002</v>
      </c>
      <c r="D1706" s="8">
        <v>1.0</v>
      </c>
      <c r="E1706" s="1"/>
      <c r="F1706" s="1">
        <v>6.7</v>
      </c>
      <c r="G1706" s="1"/>
      <c r="H1706" s="1"/>
    </row>
    <row r="1707">
      <c r="A1707" s="1" t="s">
        <v>47</v>
      </c>
      <c r="B1707" s="7" t="s">
        <v>82</v>
      </c>
      <c r="C1707" s="1" t="s">
        <v>2003</v>
      </c>
      <c r="D1707" s="8">
        <v>0.0</v>
      </c>
      <c r="E1707" s="1"/>
      <c r="F1707" s="1">
        <v>7.0</v>
      </c>
      <c r="G1707" s="1"/>
      <c r="H1707" s="1"/>
    </row>
    <row r="1708">
      <c r="A1708" s="1" t="s">
        <v>47</v>
      </c>
      <c r="B1708" s="7" t="s">
        <v>82</v>
      </c>
      <c r="C1708" s="1" t="s">
        <v>2004</v>
      </c>
      <c r="D1708" s="8">
        <v>0.0</v>
      </c>
      <c r="E1708" s="1"/>
      <c r="F1708" s="1">
        <v>4.0</v>
      </c>
      <c r="G1708" s="1"/>
      <c r="H1708" s="1"/>
    </row>
    <row r="1709">
      <c r="A1709" s="1" t="s">
        <v>47</v>
      </c>
      <c r="B1709" s="7" t="s">
        <v>82</v>
      </c>
      <c r="C1709" s="1" t="s">
        <v>2005</v>
      </c>
      <c r="D1709" s="8">
        <v>0.0</v>
      </c>
      <c r="E1709" s="1"/>
      <c r="F1709" s="1">
        <v>1.3</v>
      </c>
      <c r="G1709" s="1"/>
      <c r="H1709" s="1"/>
    </row>
    <row r="1710">
      <c r="A1710" s="1" t="s">
        <v>47</v>
      </c>
      <c r="B1710" s="7" t="s">
        <v>82</v>
      </c>
      <c r="C1710" s="1" t="s">
        <v>2006</v>
      </c>
      <c r="D1710" s="8">
        <v>0.0</v>
      </c>
      <c r="E1710" s="1"/>
      <c r="F1710" s="1">
        <v>5.4</v>
      </c>
      <c r="G1710" s="1"/>
      <c r="H1710" s="1"/>
    </row>
    <row r="1711">
      <c r="A1711" s="1" t="s">
        <v>47</v>
      </c>
      <c r="B1711" s="7" t="s">
        <v>82</v>
      </c>
      <c r="C1711" s="1" t="s">
        <v>2007</v>
      </c>
      <c r="D1711" s="8">
        <v>3.0</v>
      </c>
      <c r="E1711" s="1"/>
      <c r="F1711" s="1">
        <v>2.4</v>
      </c>
      <c r="G1711" s="1"/>
      <c r="H1711" s="1"/>
    </row>
    <row r="1712">
      <c r="A1712" s="1" t="s">
        <v>47</v>
      </c>
      <c r="B1712" s="7" t="s">
        <v>82</v>
      </c>
      <c r="C1712" s="1" t="s">
        <v>2008</v>
      </c>
      <c r="D1712" s="8">
        <v>0.0</v>
      </c>
      <c r="E1712" s="1"/>
      <c r="F1712" s="1">
        <v>2.5</v>
      </c>
      <c r="G1712" s="1"/>
      <c r="H1712" s="1"/>
    </row>
    <row r="1713">
      <c r="A1713" s="1" t="s">
        <v>47</v>
      </c>
      <c r="B1713" s="7" t="s">
        <v>82</v>
      </c>
      <c r="C1713" s="1" t="s">
        <v>2009</v>
      </c>
      <c r="D1713" s="8">
        <v>0.0</v>
      </c>
      <c r="E1713" s="1"/>
      <c r="F1713" s="1">
        <v>3.3</v>
      </c>
      <c r="G1713" s="1"/>
      <c r="H1713" s="1"/>
    </row>
    <row r="1714">
      <c r="A1714" s="1" t="s">
        <v>47</v>
      </c>
      <c r="B1714" s="7" t="s">
        <v>82</v>
      </c>
      <c r="C1714" s="1" t="s">
        <v>2010</v>
      </c>
      <c r="D1714" s="8">
        <v>0.0</v>
      </c>
      <c r="E1714" s="1"/>
      <c r="F1714" s="1">
        <v>4.5</v>
      </c>
      <c r="G1714" s="1"/>
      <c r="H1714" s="1"/>
    </row>
    <row r="1715">
      <c r="A1715" s="1" t="s">
        <v>47</v>
      </c>
      <c r="B1715" s="7" t="s">
        <v>82</v>
      </c>
      <c r="C1715" s="1" t="s">
        <v>2011</v>
      </c>
      <c r="D1715" s="8">
        <v>0.0</v>
      </c>
      <c r="E1715" s="1"/>
      <c r="F1715" s="1">
        <v>1.4</v>
      </c>
      <c r="G1715" s="1"/>
      <c r="H1715" s="1"/>
    </row>
    <row r="1716">
      <c r="A1716" s="1" t="s">
        <v>47</v>
      </c>
      <c r="B1716" s="7" t="s">
        <v>82</v>
      </c>
      <c r="C1716" s="1" t="s">
        <v>2012</v>
      </c>
      <c r="D1716" s="8">
        <v>2.0</v>
      </c>
      <c r="E1716" s="1"/>
      <c r="F1716" s="1">
        <v>2.5</v>
      </c>
      <c r="G1716" s="1"/>
      <c r="H1716" s="1"/>
    </row>
    <row r="1717">
      <c r="A1717" s="1" t="s">
        <v>47</v>
      </c>
      <c r="B1717" s="7" t="s">
        <v>82</v>
      </c>
      <c r="C1717" s="1" t="s">
        <v>2013</v>
      </c>
      <c r="D1717" s="8">
        <v>1.0</v>
      </c>
      <c r="E1717" s="1"/>
      <c r="F1717" s="1">
        <v>5.7</v>
      </c>
      <c r="G1717" s="1"/>
      <c r="H1717" s="1"/>
    </row>
    <row r="1718">
      <c r="A1718" s="1" t="s">
        <v>47</v>
      </c>
      <c r="B1718" s="7" t="s">
        <v>82</v>
      </c>
      <c r="C1718" s="1" t="s">
        <v>2014</v>
      </c>
      <c r="D1718" s="8">
        <v>0.0</v>
      </c>
      <c r="E1718" s="1"/>
      <c r="F1718" s="1">
        <v>1.0</v>
      </c>
      <c r="G1718" s="1"/>
      <c r="H1718" s="1"/>
    </row>
    <row r="1719">
      <c r="A1719" s="1" t="s">
        <v>47</v>
      </c>
      <c r="B1719" s="7" t="s">
        <v>82</v>
      </c>
      <c r="C1719" s="1" t="s">
        <v>2015</v>
      </c>
      <c r="D1719" s="8">
        <v>0.0</v>
      </c>
      <c r="E1719" s="1"/>
      <c r="F1719" s="1">
        <v>1.0</v>
      </c>
      <c r="G1719" s="1"/>
      <c r="H1719" s="1"/>
    </row>
    <row r="1720">
      <c r="A1720" s="1" t="s">
        <v>47</v>
      </c>
      <c r="B1720" s="7" t="s">
        <v>82</v>
      </c>
      <c r="C1720" s="1" t="s">
        <v>2016</v>
      </c>
      <c r="D1720" s="8">
        <v>0.0</v>
      </c>
      <c r="E1720" s="1"/>
      <c r="F1720" s="1">
        <v>5.1</v>
      </c>
      <c r="G1720" s="1"/>
      <c r="H1720" s="1"/>
    </row>
    <row r="1721">
      <c r="A1721" s="1" t="s">
        <v>47</v>
      </c>
      <c r="B1721" s="7" t="s">
        <v>82</v>
      </c>
      <c r="C1721" s="1" t="s">
        <v>2017</v>
      </c>
      <c r="D1721" s="8">
        <v>0.0</v>
      </c>
      <c r="E1721" s="1"/>
      <c r="F1721" s="1">
        <v>3.8</v>
      </c>
      <c r="G1721" s="1"/>
      <c r="H1721" s="1"/>
    </row>
    <row r="1722">
      <c r="A1722" s="1" t="s">
        <v>47</v>
      </c>
      <c r="B1722" s="7" t="s">
        <v>82</v>
      </c>
      <c r="C1722" s="1" t="s">
        <v>2018</v>
      </c>
      <c r="D1722" s="8">
        <v>0.0</v>
      </c>
      <c r="E1722" s="1"/>
      <c r="F1722" s="1">
        <v>1.0</v>
      </c>
      <c r="G1722" s="1"/>
      <c r="H1722" s="1"/>
    </row>
    <row r="1723">
      <c r="A1723" s="1" t="s">
        <v>47</v>
      </c>
      <c r="B1723" s="7" t="s">
        <v>82</v>
      </c>
      <c r="C1723" s="1" t="s">
        <v>2019</v>
      </c>
      <c r="D1723" s="8">
        <v>1.0</v>
      </c>
      <c r="E1723" s="1"/>
      <c r="F1723" s="1">
        <v>4.2</v>
      </c>
      <c r="G1723" s="1"/>
      <c r="H1723" s="1"/>
    </row>
    <row r="1724">
      <c r="A1724" s="1" t="s">
        <v>47</v>
      </c>
      <c r="B1724" s="7" t="s">
        <v>83</v>
      </c>
      <c r="C1724" s="1" t="s">
        <v>2020</v>
      </c>
      <c r="D1724" s="8">
        <v>0.0</v>
      </c>
      <c r="E1724" s="1"/>
      <c r="F1724" s="1">
        <v>6.1</v>
      </c>
      <c r="G1724" s="1"/>
      <c r="H1724" s="1"/>
    </row>
    <row r="1725">
      <c r="A1725" s="1" t="s">
        <v>47</v>
      </c>
      <c r="B1725" s="7" t="s">
        <v>83</v>
      </c>
      <c r="C1725" s="1" t="s">
        <v>2021</v>
      </c>
      <c r="D1725" s="8">
        <v>0.0</v>
      </c>
      <c r="E1725" s="1"/>
      <c r="F1725" s="1">
        <v>7.4</v>
      </c>
      <c r="G1725" s="1"/>
      <c r="H1725" s="1"/>
    </row>
    <row r="1726">
      <c r="A1726" s="1" t="s">
        <v>47</v>
      </c>
      <c r="B1726" s="7" t="s">
        <v>83</v>
      </c>
      <c r="C1726" s="1" t="s">
        <v>2022</v>
      </c>
      <c r="D1726" s="8">
        <v>2.0</v>
      </c>
      <c r="E1726" s="1"/>
      <c r="F1726" s="1">
        <v>6.7</v>
      </c>
      <c r="G1726" s="1"/>
      <c r="H1726" s="1"/>
    </row>
    <row r="1727">
      <c r="A1727" s="1" t="s">
        <v>47</v>
      </c>
      <c r="B1727" s="7" t="s">
        <v>83</v>
      </c>
      <c r="C1727" s="1" t="s">
        <v>2023</v>
      </c>
      <c r="D1727" s="8">
        <v>0.0</v>
      </c>
      <c r="E1727" s="1"/>
      <c r="F1727" s="1">
        <v>10.6</v>
      </c>
      <c r="G1727" s="1"/>
      <c r="H1727" s="1"/>
    </row>
    <row r="1728">
      <c r="A1728" s="1" t="s">
        <v>47</v>
      </c>
      <c r="B1728" s="7" t="s">
        <v>83</v>
      </c>
      <c r="C1728" s="1" t="s">
        <v>2024</v>
      </c>
      <c r="D1728" s="8">
        <v>1.0</v>
      </c>
      <c r="E1728" s="1"/>
      <c r="F1728" s="1">
        <v>2.3</v>
      </c>
      <c r="G1728" s="1"/>
      <c r="H1728" s="1"/>
    </row>
    <row r="1729">
      <c r="A1729" s="1" t="s">
        <v>47</v>
      </c>
      <c r="B1729" s="7" t="s">
        <v>83</v>
      </c>
      <c r="C1729" s="1" t="s">
        <v>2025</v>
      </c>
      <c r="D1729" s="8">
        <v>0.0</v>
      </c>
      <c r="E1729" s="1"/>
      <c r="F1729" s="1">
        <v>3.7</v>
      </c>
      <c r="G1729" s="1"/>
      <c r="H1729" s="1"/>
    </row>
    <row r="1730">
      <c r="A1730" s="1" t="s">
        <v>47</v>
      </c>
      <c r="B1730" s="7" t="s">
        <v>83</v>
      </c>
      <c r="C1730" s="1" t="s">
        <v>2026</v>
      </c>
      <c r="D1730" s="8">
        <v>2.0</v>
      </c>
      <c r="E1730" s="1"/>
      <c r="F1730" s="1">
        <v>5.8</v>
      </c>
      <c r="G1730" s="1"/>
      <c r="H1730" s="1"/>
    </row>
    <row r="1731">
      <c r="A1731" s="1" t="s">
        <v>47</v>
      </c>
      <c r="B1731" s="7" t="s">
        <v>83</v>
      </c>
      <c r="C1731" s="1" t="s">
        <v>2027</v>
      </c>
      <c r="D1731" s="8">
        <v>1.0</v>
      </c>
      <c r="E1731" s="1"/>
      <c r="F1731" s="1">
        <v>3.8</v>
      </c>
      <c r="G1731" s="1"/>
      <c r="H1731" s="1"/>
    </row>
    <row r="1732">
      <c r="A1732" s="1" t="s">
        <v>47</v>
      </c>
      <c r="B1732" s="7" t="s">
        <v>83</v>
      </c>
      <c r="C1732" s="1" t="s">
        <v>2028</v>
      </c>
      <c r="D1732" s="8">
        <v>0.0</v>
      </c>
      <c r="E1732" s="1"/>
      <c r="F1732" s="1">
        <v>3.1</v>
      </c>
      <c r="G1732" s="1"/>
      <c r="H1732" s="1"/>
    </row>
    <row r="1733">
      <c r="A1733" s="1" t="s">
        <v>47</v>
      </c>
      <c r="B1733" s="7" t="s">
        <v>83</v>
      </c>
      <c r="C1733" s="1" t="s">
        <v>2029</v>
      </c>
      <c r="D1733" s="8">
        <v>0.0</v>
      </c>
      <c r="E1733" s="1"/>
      <c r="F1733" s="1">
        <v>3.7</v>
      </c>
      <c r="G1733" s="1"/>
      <c r="H1733" s="1"/>
    </row>
    <row r="1734">
      <c r="A1734" s="1" t="s">
        <v>47</v>
      </c>
      <c r="B1734" s="7" t="s">
        <v>83</v>
      </c>
      <c r="C1734" s="1" t="s">
        <v>2030</v>
      </c>
      <c r="D1734" s="8">
        <v>0.0</v>
      </c>
      <c r="E1734" s="1"/>
      <c r="F1734" s="1">
        <v>3.4</v>
      </c>
      <c r="G1734" s="1"/>
      <c r="H1734" s="1"/>
    </row>
    <row r="1735">
      <c r="A1735" s="1" t="s">
        <v>47</v>
      </c>
      <c r="B1735" s="7" t="s">
        <v>83</v>
      </c>
      <c r="C1735" s="1" t="s">
        <v>2031</v>
      </c>
      <c r="D1735" s="8">
        <v>0.0</v>
      </c>
      <c r="E1735" s="1"/>
      <c r="F1735" s="1">
        <v>5.7</v>
      </c>
      <c r="G1735" s="1"/>
      <c r="H1735" s="1"/>
    </row>
    <row r="1736">
      <c r="A1736" s="1" t="s">
        <v>47</v>
      </c>
      <c r="B1736" s="7" t="s">
        <v>83</v>
      </c>
      <c r="C1736" s="1" t="s">
        <v>2032</v>
      </c>
      <c r="D1736" s="8">
        <v>0.0</v>
      </c>
      <c r="E1736" s="1"/>
      <c r="F1736" s="1">
        <v>8.4</v>
      </c>
      <c r="G1736" s="1"/>
      <c r="H1736" s="1"/>
    </row>
    <row r="1737">
      <c r="A1737" s="1" t="s">
        <v>47</v>
      </c>
      <c r="B1737" s="7" t="s">
        <v>83</v>
      </c>
      <c r="C1737" s="1" t="s">
        <v>2033</v>
      </c>
      <c r="D1737" s="8">
        <v>0.0</v>
      </c>
      <c r="E1737" s="1"/>
      <c r="F1737" s="1">
        <v>7.1</v>
      </c>
      <c r="G1737" s="1"/>
      <c r="H1737" s="1"/>
    </row>
    <row r="1738">
      <c r="A1738" s="1" t="s">
        <v>47</v>
      </c>
      <c r="B1738" s="7" t="s">
        <v>83</v>
      </c>
      <c r="C1738" s="1" t="s">
        <v>2034</v>
      </c>
      <c r="D1738" s="8">
        <v>0.0</v>
      </c>
      <c r="E1738" s="1"/>
      <c r="F1738" s="1">
        <v>7.2</v>
      </c>
      <c r="G1738" s="1"/>
      <c r="H1738" s="1"/>
    </row>
    <row r="1739">
      <c r="A1739" s="1" t="s">
        <v>47</v>
      </c>
      <c r="B1739" s="7" t="s">
        <v>83</v>
      </c>
      <c r="C1739" s="1" t="s">
        <v>2035</v>
      </c>
      <c r="D1739" s="8">
        <v>0.0</v>
      </c>
      <c r="E1739" s="1"/>
      <c r="F1739" s="1">
        <v>1.0</v>
      </c>
      <c r="G1739" s="1"/>
      <c r="H1739" s="1"/>
    </row>
    <row r="1740">
      <c r="A1740" s="1" t="s">
        <v>47</v>
      </c>
      <c r="B1740" s="7" t="s">
        <v>83</v>
      </c>
      <c r="C1740" s="1" t="s">
        <v>2036</v>
      </c>
      <c r="D1740" s="8">
        <v>0.0</v>
      </c>
      <c r="E1740" s="1"/>
      <c r="F1740" s="1">
        <v>2.9</v>
      </c>
      <c r="G1740" s="1"/>
      <c r="H1740" s="1"/>
    </row>
    <row r="1741">
      <c r="A1741" s="1" t="s">
        <v>47</v>
      </c>
      <c r="B1741" s="7" t="s">
        <v>83</v>
      </c>
      <c r="C1741" s="1" t="s">
        <v>2037</v>
      </c>
      <c r="D1741" s="8">
        <v>0.0</v>
      </c>
      <c r="E1741" s="1"/>
      <c r="F1741" s="1">
        <v>1.0</v>
      </c>
      <c r="G1741" s="1"/>
      <c r="H1741" s="1"/>
    </row>
    <row r="1742">
      <c r="A1742" s="1" t="s">
        <v>47</v>
      </c>
      <c r="B1742" s="7" t="s">
        <v>83</v>
      </c>
      <c r="C1742" s="1" t="s">
        <v>2038</v>
      </c>
      <c r="D1742" s="8">
        <v>0.0</v>
      </c>
      <c r="E1742" s="1"/>
      <c r="F1742" s="1">
        <v>2.7</v>
      </c>
      <c r="G1742" s="1"/>
      <c r="H1742" s="1"/>
    </row>
    <row r="1743">
      <c r="A1743" s="1" t="s">
        <v>47</v>
      </c>
      <c r="B1743" s="7" t="s">
        <v>83</v>
      </c>
      <c r="C1743" s="1" t="s">
        <v>2039</v>
      </c>
      <c r="D1743" s="8">
        <v>0.0</v>
      </c>
      <c r="E1743" s="1"/>
      <c r="F1743" s="1">
        <v>9.9</v>
      </c>
      <c r="G1743" s="1"/>
      <c r="H1743" s="1"/>
    </row>
    <row r="1744">
      <c r="A1744" s="1" t="s">
        <v>47</v>
      </c>
      <c r="B1744" s="7" t="s">
        <v>83</v>
      </c>
      <c r="C1744" s="1" t="s">
        <v>2040</v>
      </c>
      <c r="D1744" s="8">
        <v>0.0</v>
      </c>
      <c r="E1744" s="1"/>
      <c r="F1744" s="1">
        <v>6.2</v>
      </c>
      <c r="G1744" s="1"/>
      <c r="H1744" s="1"/>
    </row>
    <row r="1745">
      <c r="A1745" s="1" t="s">
        <v>47</v>
      </c>
      <c r="B1745" s="7" t="s">
        <v>83</v>
      </c>
      <c r="C1745" s="1" t="s">
        <v>2041</v>
      </c>
      <c r="D1745" s="8">
        <v>0.0</v>
      </c>
      <c r="E1745" s="1"/>
      <c r="F1745" s="1">
        <v>2.7</v>
      </c>
      <c r="G1745" s="1"/>
      <c r="H1745" s="1"/>
    </row>
    <row r="1746">
      <c r="A1746" s="1" t="s">
        <v>47</v>
      </c>
      <c r="B1746" s="7" t="s">
        <v>83</v>
      </c>
      <c r="C1746" s="1" t="s">
        <v>2042</v>
      </c>
      <c r="D1746" s="8">
        <v>0.0</v>
      </c>
      <c r="E1746" s="1"/>
      <c r="F1746" s="1">
        <v>3.9</v>
      </c>
      <c r="G1746" s="1"/>
      <c r="H1746" s="1"/>
    </row>
    <row r="1747">
      <c r="A1747" s="1" t="s">
        <v>47</v>
      </c>
      <c r="B1747" s="7" t="s">
        <v>83</v>
      </c>
      <c r="C1747" s="1" t="s">
        <v>2043</v>
      </c>
      <c r="D1747" s="8">
        <v>0.0</v>
      </c>
      <c r="E1747" s="1"/>
      <c r="F1747" s="1">
        <v>1.0</v>
      </c>
      <c r="G1747" s="1"/>
      <c r="H1747" s="1"/>
    </row>
    <row r="1748">
      <c r="A1748" s="1" t="s">
        <v>47</v>
      </c>
      <c r="B1748" s="7" t="s">
        <v>83</v>
      </c>
      <c r="C1748" s="1" t="s">
        <v>2044</v>
      </c>
      <c r="D1748" s="8">
        <v>0.0</v>
      </c>
      <c r="E1748" s="1"/>
      <c r="F1748" s="1">
        <v>1.7</v>
      </c>
      <c r="G1748" s="1"/>
      <c r="H1748" s="1"/>
    </row>
    <row r="1749">
      <c r="A1749" s="1" t="s">
        <v>47</v>
      </c>
      <c r="B1749" s="7" t="s">
        <v>83</v>
      </c>
      <c r="C1749" s="1" t="s">
        <v>2045</v>
      </c>
      <c r="D1749" s="8">
        <v>0.0</v>
      </c>
      <c r="E1749" s="1"/>
      <c r="F1749" s="1">
        <v>4.3</v>
      </c>
      <c r="G1749" s="1"/>
      <c r="H1749" s="1"/>
    </row>
    <row r="1750">
      <c r="A1750" s="1" t="s">
        <v>47</v>
      </c>
      <c r="B1750" s="7" t="s">
        <v>83</v>
      </c>
      <c r="C1750" s="1" t="s">
        <v>2046</v>
      </c>
      <c r="D1750" s="8">
        <v>0.0</v>
      </c>
      <c r="E1750" s="1"/>
      <c r="F1750" s="1">
        <v>4.9</v>
      </c>
      <c r="G1750" s="1"/>
      <c r="H1750" s="1"/>
    </row>
    <row r="1751">
      <c r="A1751" s="1" t="s">
        <v>47</v>
      </c>
      <c r="B1751" s="7" t="s">
        <v>83</v>
      </c>
      <c r="C1751" s="1" t="s">
        <v>2047</v>
      </c>
      <c r="D1751" s="8">
        <v>0.0</v>
      </c>
      <c r="E1751" s="1"/>
      <c r="F1751" s="1">
        <v>7.4</v>
      </c>
      <c r="G1751" s="1"/>
      <c r="H1751" s="1"/>
    </row>
    <row r="1752">
      <c r="A1752" s="1" t="s">
        <v>47</v>
      </c>
      <c r="B1752" s="7" t="s">
        <v>83</v>
      </c>
      <c r="C1752" s="1" t="s">
        <v>2048</v>
      </c>
      <c r="D1752" s="8">
        <v>0.0</v>
      </c>
      <c r="E1752" s="1"/>
      <c r="F1752" s="1">
        <v>4.3</v>
      </c>
      <c r="G1752" s="1"/>
      <c r="H1752" s="1"/>
    </row>
    <row r="1753">
      <c r="A1753" s="1" t="s">
        <v>47</v>
      </c>
      <c r="B1753" s="7" t="s">
        <v>83</v>
      </c>
      <c r="C1753" s="1" t="s">
        <v>679</v>
      </c>
      <c r="D1753" s="8">
        <v>0.0</v>
      </c>
      <c r="E1753" s="1"/>
      <c r="F1753" s="1">
        <v>8.5</v>
      </c>
      <c r="G1753" s="1"/>
      <c r="H1753" s="1"/>
    </row>
    <row r="1754">
      <c r="A1754" s="1" t="s">
        <v>47</v>
      </c>
      <c r="B1754" s="7" t="s">
        <v>83</v>
      </c>
      <c r="C1754" s="1" t="s">
        <v>2049</v>
      </c>
      <c r="D1754" s="8">
        <v>0.0</v>
      </c>
      <c r="E1754" s="1"/>
      <c r="F1754" s="1">
        <v>5.5</v>
      </c>
      <c r="G1754" s="1"/>
      <c r="H1754" s="1"/>
    </row>
    <row r="1755">
      <c r="A1755" s="1" t="s">
        <v>47</v>
      </c>
      <c r="B1755" s="7" t="s">
        <v>83</v>
      </c>
      <c r="C1755" s="1" t="s">
        <v>2050</v>
      </c>
      <c r="D1755" s="8">
        <v>0.0</v>
      </c>
      <c r="E1755" s="1"/>
      <c r="F1755" s="1">
        <v>1.1</v>
      </c>
      <c r="G1755" s="1"/>
      <c r="H1755" s="1"/>
    </row>
    <row r="1756">
      <c r="A1756" s="1" t="s">
        <v>47</v>
      </c>
      <c r="B1756" s="7" t="s">
        <v>83</v>
      </c>
      <c r="C1756" s="1" t="s">
        <v>2051</v>
      </c>
      <c r="D1756" s="8">
        <v>0.0</v>
      </c>
      <c r="E1756" s="1"/>
      <c r="F1756" s="1">
        <v>5.1</v>
      </c>
      <c r="G1756" s="1"/>
      <c r="H1756" s="1"/>
    </row>
    <row r="1757">
      <c r="A1757" s="1" t="s">
        <v>47</v>
      </c>
      <c r="B1757" s="7" t="s">
        <v>83</v>
      </c>
      <c r="C1757" s="1" t="s">
        <v>2052</v>
      </c>
      <c r="D1757" s="8">
        <v>0.0</v>
      </c>
      <c r="E1757" s="1"/>
      <c r="F1757" s="1">
        <v>10.9</v>
      </c>
      <c r="G1757" s="1"/>
      <c r="H1757" s="1"/>
    </row>
    <row r="1758">
      <c r="A1758" s="1" t="s">
        <v>47</v>
      </c>
      <c r="B1758" s="7" t="s">
        <v>83</v>
      </c>
      <c r="C1758" s="1" t="s">
        <v>2053</v>
      </c>
      <c r="D1758" s="8">
        <v>1.0</v>
      </c>
      <c r="E1758" s="1"/>
      <c r="F1758" s="1">
        <v>1.1</v>
      </c>
      <c r="G1758" s="1"/>
      <c r="H1758" s="1"/>
    </row>
    <row r="1759">
      <c r="A1759" s="1" t="s">
        <v>47</v>
      </c>
      <c r="B1759" s="7" t="s">
        <v>83</v>
      </c>
      <c r="C1759" s="1" t="s">
        <v>2054</v>
      </c>
      <c r="D1759" s="8">
        <v>0.0</v>
      </c>
      <c r="E1759" s="1"/>
      <c r="F1759" s="1">
        <v>10.0</v>
      </c>
      <c r="G1759" s="1"/>
      <c r="H1759" s="1"/>
    </row>
    <row r="1760">
      <c r="A1760" s="1" t="s">
        <v>47</v>
      </c>
      <c r="B1760" s="7" t="s">
        <v>83</v>
      </c>
      <c r="C1760" s="1" t="s">
        <v>2055</v>
      </c>
      <c r="D1760" s="8">
        <v>0.0</v>
      </c>
      <c r="E1760" s="1"/>
      <c r="F1760" s="1">
        <v>8.1</v>
      </c>
      <c r="G1760" s="1"/>
      <c r="H1760" s="1"/>
    </row>
    <row r="1761">
      <c r="A1761" s="1" t="s">
        <v>47</v>
      </c>
      <c r="B1761" s="7" t="s">
        <v>83</v>
      </c>
      <c r="C1761" s="1" t="s">
        <v>2056</v>
      </c>
      <c r="D1761" s="8">
        <v>0.0</v>
      </c>
      <c r="E1761" s="1"/>
      <c r="F1761" s="1">
        <v>1.8</v>
      </c>
      <c r="G1761" s="1"/>
      <c r="H1761" s="1"/>
    </row>
    <row r="1762">
      <c r="A1762" s="1" t="s">
        <v>47</v>
      </c>
      <c r="B1762" s="7" t="s">
        <v>83</v>
      </c>
      <c r="C1762" s="1" t="s">
        <v>2057</v>
      </c>
      <c r="D1762" s="8">
        <v>0.0</v>
      </c>
      <c r="E1762" s="1"/>
      <c r="F1762" s="1">
        <v>2.6</v>
      </c>
      <c r="G1762" s="1"/>
      <c r="H1762" s="1"/>
    </row>
    <row r="1763">
      <c r="A1763" s="1" t="s">
        <v>47</v>
      </c>
      <c r="B1763" s="7" t="s">
        <v>83</v>
      </c>
      <c r="C1763" s="1" t="s">
        <v>2058</v>
      </c>
      <c r="D1763" s="8">
        <v>0.0</v>
      </c>
      <c r="E1763" s="1"/>
      <c r="F1763" s="1">
        <v>12.7</v>
      </c>
      <c r="G1763" s="1"/>
      <c r="H1763" s="1"/>
    </row>
    <row r="1764">
      <c r="A1764" s="1" t="s">
        <v>47</v>
      </c>
      <c r="B1764" s="7" t="s">
        <v>83</v>
      </c>
      <c r="C1764" s="1" t="s">
        <v>2059</v>
      </c>
      <c r="D1764" s="8">
        <v>0.0</v>
      </c>
      <c r="E1764" s="1"/>
      <c r="F1764" s="1">
        <v>5.3</v>
      </c>
      <c r="G1764" s="1"/>
      <c r="H1764" s="1"/>
    </row>
    <row r="1765">
      <c r="A1765" s="1" t="s">
        <v>47</v>
      </c>
      <c r="B1765" s="7" t="s">
        <v>83</v>
      </c>
      <c r="C1765" s="1" t="s">
        <v>2060</v>
      </c>
      <c r="D1765" s="8">
        <v>0.0</v>
      </c>
      <c r="E1765" s="1"/>
      <c r="F1765" s="1">
        <v>3.7</v>
      </c>
      <c r="G1765" s="1"/>
      <c r="H1765" s="1"/>
    </row>
    <row r="1766">
      <c r="A1766" s="1" t="s">
        <v>47</v>
      </c>
      <c r="B1766" s="7" t="s">
        <v>83</v>
      </c>
      <c r="C1766" s="1" t="s">
        <v>2061</v>
      </c>
      <c r="D1766" s="8">
        <v>0.0</v>
      </c>
      <c r="E1766" s="1"/>
      <c r="F1766" s="1">
        <v>10.3</v>
      </c>
      <c r="G1766" s="1"/>
      <c r="H1766" s="1"/>
    </row>
    <row r="1767">
      <c r="A1767" s="1" t="s">
        <v>47</v>
      </c>
      <c r="B1767" s="7" t="s">
        <v>83</v>
      </c>
      <c r="C1767" s="1" t="s">
        <v>2062</v>
      </c>
      <c r="D1767" s="8">
        <v>0.0</v>
      </c>
      <c r="E1767" s="1"/>
      <c r="F1767" s="1">
        <v>8.7</v>
      </c>
      <c r="G1767" s="1"/>
      <c r="H1767" s="1"/>
    </row>
    <row r="1768">
      <c r="A1768" s="1" t="s">
        <v>47</v>
      </c>
      <c r="B1768" s="7" t="s">
        <v>83</v>
      </c>
      <c r="C1768" s="1" t="s">
        <v>2063</v>
      </c>
      <c r="D1768" s="8">
        <v>0.0</v>
      </c>
      <c r="E1768" s="1"/>
      <c r="F1768" s="1">
        <v>7.6</v>
      </c>
      <c r="G1768" s="1"/>
      <c r="H1768" s="1"/>
    </row>
    <row r="1769">
      <c r="A1769" s="1" t="s">
        <v>47</v>
      </c>
      <c r="B1769" s="7" t="s">
        <v>83</v>
      </c>
      <c r="C1769" s="1" t="s">
        <v>2064</v>
      </c>
      <c r="D1769" s="8">
        <v>0.0</v>
      </c>
      <c r="E1769" s="1"/>
      <c r="F1769" s="1">
        <v>5.8</v>
      </c>
      <c r="G1769" s="1"/>
      <c r="H1769" s="1"/>
    </row>
    <row r="1770">
      <c r="A1770" s="1" t="s">
        <v>47</v>
      </c>
      <c r="B1770" s="7" t="s">
        <v>83</v>
      </c>
      <c r="C1770" s="1" t="s">
        <v>2065</v>
      </c>
      <c r="D1770" s="8">
        <v>0.0</v>
      </c>
      <c r="E1770" s="1"/>
      <c r="F1770" s="1">
        <v>12.3</v>
      </c>
      <c r="G1770" s="1"/>
      <c r="H1770" s="1"/>
    </row>
    <row r="1771">
      <c r="A1771" s="1" t="s">
        <v>47</v>
      </c>
      <c r="B1771" s="7" t="s">
        <v>83</v>
      </c>
      <c r="C1771" s="1" t="s">
        <v>2066</v>
      </c>
      <c r="D1771" s="8">
        <v>0.0</v>
      </c>
      <c r="E1771" s="1"/>
      <c r="F1771" s="1">
        <v>4.8</v>
      </c>
      <c r="G1771" s="1"/>
      <c r="H1771" s="1"/>
    </row>
    <row r="1772">
      <c r="A1772" s="1" t="s">
        <v>47</v>
      </c>
      <c r="B1772" s="7" t="s">
        <v>83</v>
      </c>
      <c r="C1772" s="1" t="s">
        <v>2067</v>
      </c>
      <c r="D1772" s="8">
        <v>0.0</v>
      </c>
      <c r="E1772" s="1"/>
      <c r="F1772" s="1">
        <v>8.1</v>
      </c>
      <c r="G1772" s="1"/>
      <c r="H1772" s="1"/>
    </row>
    <row r="1773">
      <c r="A1773" s="1" t="s">
        <v>47</v>
      </c>
      <c r="B1773" s="7" t="s">
        <v>83</v>
      </c>
      <c r="C1773" s="1" t="s">
        <v>2068</v>
      </c>
      <c r="D1773" s="8">
        <v>0.0</v>
      </c>
      <c r="E1773" s="1"/>
      <c r="F1773" s="1">
        <v>3.5</v>
      </c>
      <c r="G1773" s="1"/>
      <c r="H1773" s="1"/>
    </row>
    <row r="1774">
      <c r="A1774" s="1" t="s">
        <v>47</v>
      </c>
      <c r="B1774" s="7" t="s">
        <v>84</v>
      </c>
      <c r="C1774" s="1" t="s">
        <v>2069</v>
      </c>
      <c r="D1774" s="8">
        <v>0.0</v>
      </c>
      <c r="E1774" s="1"/>
      <c r="F1774" s="1">
        <v>1.8</v>
      </c>
      <c r="G1774" s="1"/>
      <c r="H1774" s="1"/>
    </row>
    <row r="1775">
      <c r="A1775" s="1" t="s">
        <v>47</v>
      </c>
      <c r="B1775" s="7" t="s">
        <v>84</v>
      </c>
      <c r="C1775" s="1" t="s">
        <v>2070</v>
      </c>
      <c r="D1775" s="8">
        <v>0.0</v>
      </c>
      <c r="E1775" s="1"/>
      <c r="F1775" s="1">
        <v>1.7</v>
      </c>
      <c r="G1775" s="1"/>
      <c r="H1775" s="1"/>
    </row>
    <row r="1776">
      <c r="A1776" s="1" t="s">
        <v>47</v>
      </c>
      <c r="B1776" s="7" t="s">
        <v>84</v>
      </c>
      <c r="C1776" s="1" t="s">
        <v>2071</v>
      </c>
      <c r="D1776" s="8">
        <v>0.0</v>
      </c>
      <c r="E1776" s="1"/>
      <c r="F1776" s="1">
        <v>6.0</v>
      </c>
      <c r="G1776" s="1"/>
      <c r="H1776" s="1"/>
    </row>
    <row r="1777">
      <c r="A1777" s="1" t="s">
        <v>47</v>
      </c>
      <c r="B1777" s="7" t="s">
        <v>84</v>
      </c>
      <c r="C1777" s="1" t="s">
        <v>2072</v>
      </c>
      <c r="D1777" s="8">
        <v>0.0</v>
      </c>
      <c r="E1777" s="1"/>
      <c r="F1777" s="1">
        <v>1.0</v>
      </c>
      <c r="G1777" s="1"/>
      <c r="H1777" s="1"/>
    </row>
    <row r="1778">
      <c r="A1778" s="1" t="s">
        <v>47</v>
      </c>
      <c r="B1778" s="7" t="s">
        <v>84</v>
      </c>
      <c r="C1778" s="1" t="s">
        <v>2073</v>
      </c>
      <c r="D1778" s="8">
        <v>0.0</v>
      </c>
      <c r="E1778" s="1"/>
      <c r="F1778" s="1">
        <v>1.4</v>
      </c>
      <c r="G1778" s="1"/>
      <c r="H1778" s="1"/>
    </row>
    <row r="1779">
      <c r="A1779" s="1" t="s">
        <v>47</v>
      </c>
      <c r="B1779" s="7" t="s">
        <v>84</v>
      </c>
      <c r="C1779" s="1" t="s">
        <v>2074</v>
      </c>
      <c r="D1779" s="8">
        <v>0.0</v>
      </c>
      <c r="E1779" s="1"/>
      <c r="F1779" s="1">
        <v>1.0</v>
      </c>
      <c r="G1779" s="1"/>
      <c r="H1779" s="1"/>
    </row>
    <row r="1780">
      <c r="A1780" s="1" t="s">
        <v>47</v>
      </c>
      <c r="B1780" s="7" t="s">
        <v>84</v>
      </c>
      <c r="C1780" s="1" t="s">
        <v>806</v>
      </c>
      <c r="D1780" s="8">
        <v>0.0</v>
      </c>
      <c r="E1780" s="1"/>
      <c r="F1780" s="1">
        <v>3.4</v>
      </c>
      <c r="G1780" s="1"/>
      <c r="H1780" s="1"/>
    </row>
    <row r="1781">
      <c r="A1781" s="1" t="s">
        <v>47</v>
      </c>
      <c r="B1781" s="7" t="s">
        <v>84</v>
      </c>
      <c r="C1781" s="1" t="s">
        <v>2075</v>
      </c>
      <c r="D1781" s="8">
        <v>1.0</v>
      </c>
      <c r="E1781" s="1"/>
      <c r="F1781" s="1">
        <v>2.1</v>
      </c>
      <c r="G1781" s="1"/>
      <c r="H1781" s="1"/>
    </row>
    <row r="1782">
      <c r="A1782" s="1" t="s">
        <v>47</v>
      </c>
      <c r="B1782" s="7" t="s">
        <v>84</v>
      </c>
      <c r="C1782" s="1" t="s">
        <v>2076</v>
      </c>
      <c r="D1782" s="8">
        <v>0.0</v>
      </c>
      <c r="E1782" s="1"/>
      <c r="F1782" s="1">
        <v>1.1</v>
      </c>
      <c r="G1782" s="1"/>
      <c r="H1782" s="1"/>
    </row>
    <row r="1783">
      <c r="A1783" s="1" t="s">
        <v>47</v>
      </c>
      <c r="B1783" s="7" t="s">
        <v>84</v>
      </c>
      <c r="C1783" s="1" t="s">
        <v>2077</v>
      </c>
      <c r="D1783" s="8">
        <v>1.0</v>
      </c>
      <c r="E1783" s="1"/>
      <c r="F1783" s="1">
        <v>2.3</v>
      </c>
      <c r="G1783" s="1"/>
      <c r="H1783" s="1"/>
    </row>
    <row r="1784">
      <c r="A1784" s="1" t="s">
        <v>47</v>
      </c>
      <c r="B1784" s="7" t="s">
        <v>84</v>
      </c>
      <c r="C1784" s="1" t="s">
        <v>2078</v>
      </c>
      <c r="D1784" s="8">
        <v>0.0</v>
      </c>
      <c r="E1784" s="1"/>
      <c r="F1784" s="1">
        <v>6.1</v>
      </c>
      <c r="G1784" s="1"/>
      <c r="H1784" s="1"/>
    </row>
    <row r="1785">
      <c r="A1785" s="1" t="s">
        <v>47</v>
      </c>
      <c r="B1785" s="7" t="s">
        <v>84</v>
      </c>
      <c r="C1785" s="1" t="s">
        <v>2079</v>
      </c>
      <c r="D1785" s="8">
        <v>0.0</v>
      </c>
      <c r="E1785" s="1"/>
      <c r="F1785" s="1">
        <v>1.0</v>
      </c>
      <c r="G1785" s="1"/>
      <c r="H1785" s="1"/>
    </row>
    <row r="1786">
      <c r="A1786" s="1" t="s">
        <v>47</v>
      </c>
      <c r="B1786" s="7" t="s">
        <v>84</v>
      </c>
      <c r="C1786" s="1" t="s">
        <v>2080</v>
      </c>
      <c r="D1786" s="8">
        <v>0.0</v>
      </c>
      <c r="E1786" s="1"/>
      <c r="F1786" s="1">
        <v>1.1</v>
      </c>
      <c r="G1786" s="1"/>
      <c r="H1786" s="1"/>
    </row>
    <row r="1787">
      <c r="A1787" s="1" t="s">
        <v>47</v>
      </c>
      <c r="B1787" s="7" t="s">
        <v>84</v>
      </c>
      <c r="C1787" s="1" t="s">
        <v>2081</v>
      </c>
      <c r="D1787" s="8">
        <v>0.0</v>
      </c>
      <c r="E1787" s="1"/>
      <c r="F1787" s="1">
        <v>1.1</v>
      </c>
      <c r="G1787" s="1"/>
      <c r="H1787" s="1"/>
    </row>
    <row r="1788">
      <c r="A1788" s="1" t="s">
        <v>47</v>
      </c>
      <c r="B1788" s="7" t="s">
        <v>84</v>
      </c>
      <c r="C1788" s="1" t="s">
        <v>784</v>
      </c>
      <c r="D1788" s="8">
        <v>0.0</v>
      </c>
      <c r="E1788" s="1"/>
      <c r="F1788" s="1">
        <v>1.0</v>
      </c>
      <c r="G1788" s="1"/>
      <c r="H1788" s="1"/>
    </row>
    <row r="1789">
      <c r="A1789" s="1" t="s">
        <v>47</v>
      </c>
      <c r="B1789" s="7" t="s">
        <v>84</v>
      </c>
      <c r="C1789" s="1" t="s">
        <v>2082</v>
      </c>
      <c r="D1789" s="8">
        <v>0.0</v>
      </c>
      <c r="E1789" s="1"/>
      <c r="F1789" s="1">
        <v>1.3</v>
      </c>
      <c r="G1789" s="1"/>
      <c r="H1789" s="1"/>
    </row>
    <row r="1790">
      <c r="A1790" s="1" t="s">
        <v>47</v>
      </c>
      <c r="B1790" s="7" t="s">
        <v>84</v>
      </c>
      <c r="C1790" s="1" t="s">
        <v>2083</v>
      </c>
      <c r="D1790" s="8">
        <v>0.0</v>
      </c>
      <c r="E1790" s="1"/>
      <c r="F1790" s="1">
        <v>1.2</v>
      </c>
      <c r="G1790" s="1"/>
      <c r="H1790" s="1"/>
    </row>
    <row r="1791">
      <c r="A1791" s="1" t="s">
        <v>47</v>
      </c>
      <c r="B1791" s="7" t="s">
        <v>84</v>
      </c>
      <c r="C1791" s="1" t="s">
        <v>2084</v>
      </c>
      <c r="D1791" s="8">
        <v>0.0</v>
      </c>
      <c r="E1791" s="1"/>
      <c r="F1791" s="1">
        <v>3.5</v>
      </c>
      <c r="G1791" s="1"/>
      <c r="H1791" s="1"/>
    </row>
    <row r="1792">
      <c r="A1792" s="1" t="s">
        <v>47</v>
      </c>
      <c r="B1792" s="7" t="s">
        <v>84</v>
      </c>
      <c r="C1792" s="1" t="s">
        <v>2085</v>
      </c>
      <c r="D1792" s="8">
        <v>0.0</v>
      </c>
      <c r="E1792" s="1"/>
      <c r="F1792" s="1">
        <v>5.8</v>
      </c>
      <c r="G1792" s="1"/>
      <c r="H1792" s="1"/>
    </row>
    <row r="1793">
      <c r="A1793" s="1" t="s">
        <v>47</v>
      </c>
      <c r="B1793" s="7" t="s">
        <v>84</v>
      </c>
      <c r="C1793" s="1" t="s">
        <v>2086</v>
      </c>
      <c r="D1793" s="8">
        <v>0.0</v>
      </c>
      <c r="E1793" s="1"/>
      <c r="F1793" s="1">
        <v>2.9</v>
      </c>
      <c r="G1793" s="1"/>
      <c r="H1793" s="1"/>
    </row>
    <row r="1794">
      <c r="A1794" s="1" t="s">
        <v>47</v>
      </c>
      <c r="B1794" s="7" t="s">
        <v>84</v>
      </c>
      <c r="C1794" s="1" t="s">
        <v>2087</v>
      </c>
      <c r="D1794" s="8">
        <v>0.0</v>
      </c>
      <c r="E1794" s="1"/>
      <c r="F1794" s="1">
        <v>1.0</v>
      </c>
      <c r="G1794" s="1"/>
      <c r="H1794" s="1"/>
    </row>
    <row r="1795">
      <c r="A1795" s="1" t="s">
        <v>47</v>
      </c>
      <c r="B1795" s="7" t="s">
        <v>84</v>
      </c>
      <c r="C1795" s="1" t="s">
        <v>2088</v>
      </c>
      <c r="D1795" s="8">
        <v>0.0</v>
      </c>
      <c r="E1795" s="1"/>
      <c r="F1795" s="1">
        <v>1.1</v>
      </c>
      <c r="G1795" s="1"/>
      <c r="H1795" s="1"/>
    </row>
    <row r="1796">
      <c r="A1796" s="1" t="s">
        <v>47</v>
      </c>
      <c r="B1796" s="7" t="s">
        <v>84</v>
      </c>
      <c r="C1796" s="1" t="s">
        <v>2089</v>
      </c>
      <c r="D1796" s="8">
        <v>0.0</v>
      </c>
      <c r="E1796" s="1"/>
      <c r="F1796" s="1">
        <v>2.8</v>
      </c>
      <c r="G1796" s="1"/>
      <c r="H1796" s="1"/>
    </row>
    <row r="1797">
      <c r="A1797" s="1" t="s">
        <v>47</v>
      </c>
      <c r="B1797" s="7" t="s">
        <v>84</v>
      </c>
      <c r="C1797" s="1" t="s">
        <v>2090</v>
      </c>
      <c r="D1797" s="8">
        <v>0.0</v>
      </c>
      <c r="E1797" s="1"/>
      <c r="F1797" s="1">
        <v>1.1</v>
      </c>
      <c r="G1797" s="1"/>
      <c r="H1797" s="1"/>
    </row>
    <row r="1798">
      <c r="A1798" s="1" t="s">
        <v>47</v>
      </c>
      <c r="B1798" s="7" t="s">
        <v>84</v>
      </c>
      <c r="C1798" s="1" t="s">
        <v>800</v>
      </c>
      <c r="D1798" s="8">
        <v>0.0</v>
      </c>
      <c r="E1798" s="1"/>
      <c r="F1798" s="1">
        <v>2.7</v>
      </c>
      <c r="G1798" s="1"/>
      <c r="H1798" s="1"/>
    </row>
    <row r="1799">
      <c r="A1799" s="1" t="s">
        <v>47</v>
      </c>
      <c r="B1799" s="7" t="s">
        <v>84</v>
      </c>
      <c r="C1799" s="1" t="s">
        <v>2091</v>
      </c>
      <c r="D1799" s="8">
        <v>0.0</v>
      </c>
      <c r="E1799" s="1"/>
      <c r="F1799" s="1">
        <v>4.9</v>
      </c>
      <c r="G1799" s="1"/>
      <c r="H1799" s="1"/>
    </row>
    <row r="1800">
      <c r="A1800" s="1" t="s">
        <v>47</v>
      </c>
      <c r="B1800" s="7" t="s">
        <v>84</v>
      </c>
      <c r="C1800" s="1" t="s">
        <v>2092</v>
      </c>
      <c r="D1800" s="8">
        <v>0.0</v>
      </c>
      <c r="E1800" s="1"/>
      <c r="F1800" s="1">
        <v>4.6</v>
      </c>
      <c r="G1800" s="1"/>
      <c r="H1800" s="1"/>
    </row>
    <row r="1801">
      <c r="A1801" s="1" t="s">
        <v>47</v>
      </c>
      <c r="B1801" s="7" t="s">
        <v>84</v>
      </c>
      <c r="C1801" s="1" t="s">
        <v>792</v>
      </c>
      <c r="D1801" s="8">
        <v>0.0</v>
      </c>
      <c r="E1801" s="1"/>
      <c r="F1801" s="1">
        <v>1.0</v>
      </c>
      <c r="G1801" s="1"/>
      <c r="H1801" s="1"/>
    </row>
    <row r="1802">
      <c r="A1802" s="1" t="s">
        <v>47</v>
      </c>
      <c r="B1802" s="7" t="s">
        <v>84</v>
      </c>
      <c r="C1802" s="1" t="s">
        <v>820</v>
      </c>
      <c r="D1802" s="8">
        <v>0.0</v>
      </c>
      <c r="E1802" s="1"/>
      <c r="F1802" s="1">
        <v>1.0</v>
      </c>
      <c r="G1802" s="1"/>
      <c r="H1802" s="1"/>
    </row>
    <row r="1803">
      <c r="A1803" s="1" t="s">
        <v>47</v>
      </c>
      <c r="B1803" s="7" t="s">
        <v>84</v>
      </c>
      <c r="C1803" s="1" t="s">
        <v>2093</v>
      </c>
      <c r="D1803" s="8">
        <v>0.0</v>
      </c>
      <c r="E1803" s="1"/>
      <c r="F1803" s="1">
        <v>5.3</v>
      </c>
      <c r="G1803" s="1"/>
      <c r="H1803" s="1"/>
    </row>
    <row r="1804">
      <c r="A1804" s="1" t="s">
        <v>47</v>
      </c>
      <c r="B1804" s="7" t="s">
        <v>84</v>
      </c>
      <c r="C1804" s="1" t="s">
        <v>2094</v>
      </c>
      <c r="D1804" s="8">
        <v>0.0</v>
      </c>
      <c r="E1804" s="1"/>
      <c r="F1804" s="1">
        <v>5.1</v>
      </c>
      <c r="G1804" s="1"/>
      <c r="H1804" s="1"/>
    </row>
    <row r="1805">
      <c r="A1805" s="1" t="s">
        <v>47</v>
      </c>
      <c r="B1805" s="7" t="s">
        <v>84</v>
      </c>
      <c r="C1805" s="1" t="s">
        <v>2095</v>
      </c>
      <c r="D1805" s="8">
        <v>0.0</v>
      </c>
      <c r="E1805" s="1"/>
      <c r="F1805" s="1">
        <v>2.9</v>
      </c>
      <c r="G1805" s="1"/>
      <c r="H1805" s="1"/>
    </row>
    <row r="1806">
      <c r="A1806" s="1" t="s">
        <v>47</v>
      </c>
      <c r="B1806" s="7" t="s">
        <v>84</v>
      </c>
      <c r="C1806" s="1" t="s">
        <v>2096</v>
      </c>
      <c r="D1806" s="8">
        <v>0.0</v>
      </c>
      <c r="E1806" s="1"/>
      <c r="F1806" s="1">
        <v>4.6</v>
      </c>
      <c r="G1806" s="1"/>
      <c r="H1806" s="1"/>
    </row>
    <row r="1807">
      <c r="A1807" s="1" t="s">
        <v>47</v>
      </c>
      <c r="B1807" s="7" t="s">
        <v>84</v>
      </c>
      <c r="C1807" s="1" t="s">
        <v>2097</v>
      </c>
      <c r="D1807" s="8">
        <v>0.0</v>
      </c>
      <c r="E1807" s="1"/>
      <c r="F1807" s="1">
        <v>2.2</v>
      </c>
      <c r="G1807" s="1"/>
      <c r="H1807" s="1"/>
    </row>
    <row r="1808">
      <c r="A1808" s="1" t="s">
        <v>47</v>
      </c>
      <c r="B1808" s="7" t="s">
        <v>84</v>
      </c>
      <c r="C1808" s="1" t="s">
        <v>2098</v>
      </c>
      <c r="D1808" s="8">
        <v>0.0</v>
      </c>
      <c r="E1808" s="1"/>
      <c r="F1808" s="1">
        <v>1.0</v>
      </c>
      <c r="G1808" s="1"/>
      <c r="H1808" s="1"/>
    </row>
    <row r="1809">
      <c r="A1809" s="1" t="s">
        <v>47</v>
      </c>
      <c r="B1809" s="7" t="s">
        <v>84</v>
      </c>
      <c r="C1809" s="1" t="s">
        <v>2099</v>
      </c>
      <c r="D1809" s="8">
        <v>0.0</v>
      </c>
      <c r="E1809" s="1"/>
      <c r="F1809" s="1">
        <v>2.7</v>
      </c>
      <c r="G1809" s="1"/>
      <c r="H1809" s="1"/>
    </row>
    <row r="1810">
      <c r="A1810" s="1" t="s">
        <v>47</v>
      </c>
      <c r="B1810" s="7" t="s">
        <v>84</v>
      </c>
      <c r="C1810" s="1" t="s">
        <v>2100</v>
      </c>
      <c r="D1810" s="8">
        <v>0.0</v>
      </c>
      <c r="E1810" s="1"/>
      <c r="F1810" s="1">
        <v>1.1</v>
      </c>
      <c r="G1810" s="1"/>
      <c r="H1810" s="1"/>
    </row>
    <row r="1811">
      <c r="A1811" s="1" t="s">
        <v>47</v>
      </c>
      <c r="B1811" s="7" t="s">
        <v>84</v>
      </c>
      <c r="C1811" s="1" t="s">
        <v>2101</v>
      </c>
      <c r="D1811" s="8">
        <v>0.0</v>
      </c>
      <c r="E1811" s="1"/>
      <c r="F1811" s="1">
        <v>5.2</v>
      </c>
      <c r="G1811" s="1"/>
      <c r="H1811" s="1"/>
    </row>
    <row r="1812">
      <c r="A1812" s="1" t="s">
        <v>47</v>
      </c>
      <c r="B1812" s="7" t="s">
        <v>84</v>
      </c>
      <c r="C1812" s="1" t="s">
        <v>2102</v>
      </c>
      <c r="D1812" s="8">
        <v>0.0</v>
      </c>
      <c r="E1812" s="1"/>
      <c r="F1812" s="1">
        <v>1.0</v>
      </c>
      <c r="G1812" s="1"/>
      <c r="H1812" s="1"/>
    </row>
    <row r="1813">
      <c r="A1813" s="1" t="s">
        <v>47</v>
      </c>
      <c r="B1813" s="7" t="s">
        <v>84</v>
      </c>
      <c r="C1813" s="1" t="s">
        <v>789</v>
      </c>
      <c r="D1813" s="8">
        <v>0.0</v>
      </c>
      <c r="E1813" s="1"/>
      <c r="F1813" s="1">
        <v>1.0</v>
      </c>
      <c r="G1813" s="1"/>
      <c r="H1813" s="1"/>
    </row>
    <row r="1814">
      <c r="A1814" s="1" t="s">
        <v>47</v>
      </c>
      <c r="B1814" s="7" t="s">
        <v>84</v>
      </c>
      <c r="C1814" s="1" t="s">
        <v>2103</v>
      </c>
      <c r="D1814" s="8">
        <v>0.0</v>
      </c>
      <c r="E1814" s="1"/>
      <c r="F1814" s="1">
        <v>1.0</v>
      </c>
      <c r="G1814" s="1"/>
      <c r="H1814" s="1"/>
    </row>
    <row r="1815">
      <c r="A1815" s="1" t="s">
        <v>47</v>
      </c>
      <c r="B1815" s="7" t="s">
        <v>84</v>
      </c>
      <c r="C1815" s="1" t="s">
        <v>2104</v>
      </c>
      <c r="D1815" s="8">
        <v>0.0</v>
      </c>
      <c r="E1815" s="1"/>
      <c r="F1815" s="1">
        <v>1.0</v>
      </c>
      <c r="G1815" s="1"/>
      <c r="H1815" s="1"/>
    </row>
    <row r="1816">
      <c r="A1816" s="1" t="s">
        <v>47</v>
      </c>
      <c r="B1816" s="7" t="s">
        <v>84</v>
      </c>
      <c r="C1816" s="1" t="s">
        <v>2105</v>
      </c>
      <c r="D1816" s="8">
        <v>0.0</v>
      </c>
      <c r="E1816" s="1"/>
      <c r="F1816" s="1">
        <v>1.8</v>
      </c>
      <c r="G1816" s="1"/>
      <c r="H1816" s="1"/>
    </row>
    <row r="1817">
      <c r="A1817" s="1" t="s">
        <v>47</v>
      </c>
      <c r="B1817" s="7" t="s">
        <v>84</v>
      </c>
      <c r="C1817" s="1" t="s">
        <v>1766</v>
      </c>
      <c r="D1817" s="8">
        <v>0.0</v>
      </c>
      <c r="E1817" s="1"/>
      <c r="F1817" s="1">
        <v>1.0</v>
      </c>
      <c r="G1817" s="1"/>
      <c r="H1817" s="1"/>
    </row>
    <row r="1818">
      <c r="A1818" s="1" t="s">
        <v>47</v>
      </c>
      <c r="B1818" s="7" t="s">
        <v>84</v>
      </c>
      <c r="C1818" s="1" t="s">
        <v>2106</v>
      </c>
      <c r="D1818" s="8">
        <v>0.0</v>
      </c>
      <c r="E1818" s="1"/>
      <c r="F1818" s="1">
        <v>3.0</v>
      </c>
      <c r="G1818" s="1"/>
      <c r="H1818" s="1"/>
    </row>
    <row r="1819">
      <c r="A1819" s="1" t="s">
        <v>47</v>
      </c>
      <c r="B1819" s="7" t="s">
        <v>84</v>
      </c>
      <c r="C1819" s="1" t="s">
        <v>2107</v>
      </c>
      <c r="D1819" s="8">
        <v>0.0</v>
      </c>
      <c r="E1819" s="1"/>
      <c r="F1819" s="1">
        <v>1.0</v>
      </c>
      <c r="G1819" s="1"/>
      <c r="H1819" s="1"/>
    </row>
    <row r="1820">
      <c r="A1820" s="1" t="s">
        <v>47</v>
      </c>
      <c r="B1820" s="7" t="s">
        <v>84</v>
      </c>
      <c r="C1820" s="1" t="s">
        <v>2108</v>
      </c>
      <c r="D1820" s="8">
        <v>0.0</v>
      </c>
      <c r="E1820" s="1"/>
      <c r="F1820" s="1">
        <v>2.1</v>
      </c>
      <c r="G1820" s="1"/>
      <c r="H1820" s="1"/>
    </row>
    <row r="1821">
      <c r="A1821" s="1" t="s">
        <v>47</v>
      </c>
      <c r="B1821" s="7" t="s">
        <v>84</v>
      </c>
      <c r="C1821" s="1" t="s">
        <v>2109</v>
      </c>
      <c r="D1821" s="8">
        <v>0.0</v>
      </c>
      <c r="E1821" s="1"/>
      <c r="F1821" s="1">
        <v>3.0</v>
      </c>
      <c r="G1821" s="1"/>
      <c r="H1821" s="1"/>
    </row>
    <row r="1822">
      <c r="A1822" s="1" t="s">
        <v>47</v>
      </c>
      <c r="B1822" s="7" t="s">
        <v>84</v>
      </c>
      <c r="C1822" s="1" t="s">
        <v>2110</v>
      </c>
      <c r="D1822" s="8">
        <v>1.0</v>
      </c>
      <c r="E1822" s="1"/>
      <c r="F1822" s="1">
        <v>2.8</v>
      </c>
      <c r="G1822" s="1"/>
      <c r="H1822" s="1"/>
    </row>
    <row r="1823">
      <c r="A1823" s="1" t="s">
        <v>47</v>
      </c>
      <c r="B1823" s="7" t="s">
        <v>84</v>
      </c>
      <c r="C1823" s="1" t="s">
        <v>2111</v>
      </c>
      <c r="D1823" s="8">
        <v>0.0</v>
      </c>
      <c r="E1823" s="1"/>
      <c r="F1823" s="1">
        <v>1.0</v>
      </c>
      <c r="G1823" s="1"/>
      <c r="H1823" s="1"/>
    </row>
    <row r="1824">
      <c r="A1824" s="1" t="s">
        <v>47</v>
      </c>
      <c r="B1824" s="7" t="s">
        <v>85</v>
      </c>
      <c r="C1824" s="1" t="s">
        <v>2112</v>
      </c>
      <c r="D1824" s="8">
        <v>1.0</v>
      </c>
      <c r="E1824" s="1"/>
      <c r="F1824" s="1">
        <v>1.4</v>
      </c>
      <c r="G1824" s="1"/>
      <c r="H1824" s="1"/>
    </row>
    <row r="1825">
      <c r="A1825" s="1" t="s">
        <v>47</v>
      </c>
      <c r="B1825" s="7" t="s">
        <v>85</v>
      </c>
      <c r="C1825" s="1" t="s">
        <v>2113</v>
      </c>
      <c r="D1825" s="8">
        <v>0.0</v>
      </c>
      <c r="E1825" s="1"/>
      <c r="F1825" s="1">
        <v>1.1</v>
      </c>
      <c r="G1825" s="1"/>
      <c r="H1825" s="1"/>
    </row>
    <row r="1826">
      <c r="A1826" s="1" t="s">
        <v>47</v>
      </c>
      <c r="B1826" s="7" t="s">
        <v>85</v>
      </c>
      <c r="C1826" s="1" t="s">
        <v>2114</v>
      </c>
      <c r="D1826" s="8">
        <v>1.0</v>
      </c>
      <c r="E1826" s="1"/>
      <c r="F1826" s="1">
        <v>10.2</v>
      </c>
      <c r="G1826" s="1"/>
      <c r="H1826" s="1"/>
    </row>
    <row r="1827">
      <c r="A1827" s="1" t="s">
        <v>47</v>
      </c>
      <c r="B1827" s="7" t="s">
        <v>85</v>
      </c>
      <c r="C1827" s="1" t="s">
        <v>2115</v>
      </c>
      <c r="D1827" s="8">
        <v>1.0</v>
      </c>
      <c r="E1827" s="1"/>
      <c r="F1827" s="1">
        <v>1.0</v>
      </c>
      <c r="G1827" s="1"/>
      <c r="H1827" s="1"/>
    </row>
    <row r="1828">
      <c r="A1828" s="1" t="s">
        <v>47</v>
      </c>
      <c r="B1828" s="7" t="s">
        <v>85</v>
      </c>
      <c r="C1828" s="1" t="s">
        <v>2116</v>
      </c>
      <c r="D1828" s="8">
        <v>0.0</v>
      </c>
      <c r="E1828" s="1"/>
      <c r="F1828" s="1">
        <v>1.0</v>
      </c>
      <c r="G1828" s="1"/>
      <c r="H1828" s="1"/>
    </row>
    <row r="1829">
      <c r="A1829" s="1" t="s">
        <v>47</v>
      </c>
      <c r="B1829" s="7" t="s">
        <v>85</v>
      </c>
      <c r="C1829" s="1" t="s">
        <v>2117</v>
      </c>
      <c r="D1829" s="8">
        <v>0.0</v>
      </c>
      <c r="E1829" s="1"/>
      <c r="F1829" s="1">
        <v>1.2</v>
      </c>
      <c r="G1829" s="1"/>
      <c r="H1829" s="1"/>
    </row>
    <row r="1830">
      <c r="A1830" s="1" t="s">
        <v>47</v>
      </c>
      <c r="B1830" s="7" t="s">
        <v>85</v>
      </c>
      <c r="C1830" s="1" t="s">
        <v>2118</v>
      </c>
      <c r="D1830" s="8">
        <v>0.0</v>
      </c>
      <c r="E1830" s="1"/>
      <c r="F1830" s="1">
        <v>1.0</v>
      </c>
      <c r="G1830" s="1"/>
      <c r="H1830" s="1"/>
    </row>
    <row r="1831">
      <c r="A1831" s="1" t="s">
        <v>47</v>
      </c>
      <c r="B1831" s="7" t="s">
        <v>85</v>
      </c>
      <c r="C1831" s="1" t="s">
        <v>2119</v>
      </c>
      <c r="D1831" s="8">
        <v>0.0</v>
      </c>
      <c r="E1831" s="1"/>
      <c r="F1831" s="1">
        <v>1.0</v>
      </c>
      <c r="G1831" s="1"/>
      <c r="H1831" s="1"/>
    </row>
    <row r="1832">
      <c r="A1832" s="1" t="s">
        <v>47</v>
      </c>
      <c r="B1832" s="7" t="s">
        <v>85</v>
      </c>
      <c r="C1832" s="1" t="s">
        <v>2120</v>
      </c>
      <c r="D1832" s="8">
        <v>0.0</v>
      </c>
      <c r="E1832" s="1"/>
      <c r="F1832" s="1">
        <v>1.0</v>
      </c>
      <c r="G1832" s="1"/>
      <c r="H1832" s="1"/>
    </row>
    <row r="1833">
      <c r="A1833" s="1" t="s">
        <v>47</v>
      </c>
      <c r="B1833" s="7" t="s">
        <v>85</v>
      </c>
      <c r="C1833" s="1" t="s">
        <v>2121</v>
      </c>
      <c r="D1833" s="8">
        <v>0.0</v>
      </c>
      <c r="E1833" s="1"/>
      <c r="F1833" s="1">
        <v>1.0</v>
      </c>
      <c r="G1833" s="1"/>
      <c r="H1833" s="1"/>
    </row>
    <row r="1834">
      <c r="A1834" s="1" t="s">
        <v>47</v>
      </c>
      <c r="B1834" s="7" t="s">
        <v>85</v>
      </c>
      <c r="C1834" s="1" t="s">
        <v>2122</v>
      </c>
      <c r="D1834" s="8">
        <v>0.0</v>
      </c>
      <c r="E1834" s="1"/>
      <c r="F1834" s="1">
        <v>1.0</v>
      </c>
      <c r="G1834" s="1"/>
      <c r="H1834" s="1"/>
    </row>
    <row r="1835">
      <c r="A1835" s="1" t="s">
        <v>47</v>
      </c>
      <c r="B1835" s="7" t="s">
        <v>85</v>
      </c>
      <c r="C1835" s="1" t="s">
        <v>2123</v>
      </c>
      <c r="D1835" s="8">
        <v>0.0</v>
      </c>
      <c r="E1835" s="1"/>
      <c r="F1835" s="1">
        <v>1.0</v>
      </c>
      <c r="G1835" s="1"/>
      <c r="H1835" s="1"/>
    </row>
    <row r="1836">
      <c r="A1836" s="1" t="s">
        <v>47</v>
      </c>
      <c r="B1836" s="7" t="s">
        <v>85</v>
      </c>
      <c r="C1836" s="1" t="s">
        <v>2124</v>
      </c>
      <c r="D1836" s="8">
        <v>0.0</v>
      </c>
      <c r="E1836" s="1"/>
      <c r="F1836" s="1">
        <v>1.0</v>
      </c>
      <c r="G1836" s="1"/>
      <c r="H1836" s="1"/>
    </row>
    <row r="1837">
      <c r="A1837" s="1" t="s">
        <v>47</v>
      </c>
      <c r="B1837" s="7" t="s">
        <v>85</v>
      </c>
      <c r="C1837" s="1" t="s">
        <v>2125</v>
      </c>
      <c r="D1837" s="8">
        <v>0.0</v>
      </c>
      <c r="E1837" s="1"/>
      <c r="F1837" s="1">
        <v>9.2</v>
      </c>
      <c r="G1837" s="1"/>
      <c r="H1837" s="1"/>
    </row>
    <row r="1838">
      <c r="A1838" s="1" t="s">
        <v>47</v>
      </c>
      <c r="B1838" s="7" t="s">
        <v>85</v>
      </c>
      <c r="C1838" s="1" t="s">
        <v>2126</v>
      </c>
      <c r="D1838" s="8">
        <v>0.0</v>
      </c>
      <c r="E1838" s="1"/>
      <c r="F1838" s="1">
        <v>6.3</v>
      </c>
      <c r="G1838" s="1"/>
      <c r="H1838" s="1"/>
    </row>
    <row r="1839">
      <c r="A1839" s="1" t="s">
        <v>47</v>
      </c>
      <c r="B1839" s="7" t="s">
        <v>85</v>
      </c>
      <c r="C1839" s="1" t="s">
        <v>2127</v>
      </c>
      <c r="D1839" s="8">
        <v>0.0</v>
      </c>
      <c r="E1839" s="1"/>
      <c r="F1839" s="1">
        <v>1.0</v>
      </c>
      <c r="G1839" s="1"/>
      <c r="H1839" s="1"/>
    </row>
    <row r="1840">
      <c r="A1840" s="1" t="s">
        <v>47</v>
      </c>
      <c r="B1840" s="7" t="s">
        <v>85</v>
      </c>
      <c r="C1840" s="1" t="s">
        <v>2128</v>
      </c>
      <c r="D1840" s="8">
        <v>0.0</v>
      </c>
      <c r="E1840" s="1"/>
      <c r="F1840" s="1">
        <v>1.0</v>
      </c>
      <c r="G1840" s="1"/>
      <c r="H1840" s="1"/>
    </row>
    <row r="1841">
      <c r="A1841" s="1" t="s">
        <v>47</v>
      </c>
      <c r="B1841" s="7" t="s">
        <v>85</v>
      </c>
      <c r="C1841" s="1" t="s">
        <v>2129</v>
      </c>
      <c r="D1841" s="8">
        <v>0.0</v>
      </c>
      <c r="E1841" s="1"/>
      <c r="F1841" s="1">
        <v>1.0</v>
      </c>
      <c r="G1841" s="1"/>
      <c r="H1841" s="1"/>
    </row>
    <row r="1842">
      <c r="A1842" s="1" t="s">
        <v>47</v>
      </c>
      <c r="B1842" s="7" t="s">
        <v>85</v>
      </c>
      <c r="C1842" s="1" t="s">
        <v>2130</v>
      </c>
      <c r="D1842" s="8">
        <v>0.0</v>
      </c>
      <c r="E1842" s="1"/>
      <c r="F1842" s="1">
        <v>1.0</v>
      </c>
      <c r="G1842" s="1"/>
      <c r="H1842" s="1"/>
    </row>
    <row r="1843">
      <c r="A1843" s="1" t="s">
        <v>47</v>
      </c>
      <c r="B1843" s="7" t="s">
        <v>85</v>
      </c>
      <c r="C1843" s="1" t="s">
        <v>2131</v>
      </c>
      <c r="D1843" s="8">
        <v>0.0</v>
      </c>
      <c r="E1843" s="1"/>
      <c r="F1843" s="1">
        <v>2.0</v>
      </c>
      <c r="G1843" s="1"/>
      <c r="H1843" s="1"/>
    </row>
    <row r="1844">
      <c r="A1844" s="1" t="s">
        <v>47</v>
      </c>
      <c r="B1844" s="7" t="s">
        <v>85</v>
      </c>
      <c r="C1844" s="1" t="s">
        <v>2132</v>
      </c>
      <c r="D1844" s="8">
        <v>0.0</v>
      </c>
      <c r="E1844" s="1"/>
      <c r="F1844" s="1">
        <v>5.3</v>
      </c>
      <c r="G1844" s="1"/>
      <c r="H1844" s="1"/>
    </row>
    <row r="1845">
      <c r="A1845" s="1" t="s">
        <v>47</v>
      </c>
      <c r="B1845" s="7" t="s">
        <v>85</v>
      </c>
      <c r="C1845" s="1" t="s">
        <v>2133</v>
      </c>
      <c r="D1845" s="8">
        <v>0.0</v>
      </c>
      <c r="E1845" s="1"/>
      <c r="F1845" s="1">
        <v>9.2</v>
      </c>
      <c r="G1845" s="1"/>
      <c r="H1845" s="1"/>
    </row>
    <row r="1846">
      <c r="A1846" s="1" t="s">
        <v>47</v>
      </c>
      <c r="B1846" s="7" t="s">
        <v>85</v>
      </c>
      <c r="C1846" s="1" t="s">
        <v>2134</v>
      </c>
      <c r="D1846" s="8">
        <v>0.0</v>
      </c>
      <c r="E1846" s="1"/>
      <c r="F1846" s="1">
        <v>1.0</v>
      </c>
      <c r="G1846" s="1"/>
      <c r="H1846" s="1"/>
    </row>
    <row r="1847">
      <c r="A1847" s="1" t="s">
        <v>47</v>
      </c>
      <c r="B1847" s="7" t="s">
        <v>85</v>
      </c>
      <c r="C1847" s="1" t="s">
        <v>2135</v>
      </c>
      <c r="D1847" s="8">
        <v>0.0</v>
      </c>
      <c r="E1847" s="1"/>
      <c r="F1847" s="1">
        <v>1.0</v>
      </c>
      <c r="G1847" s="1"/>
      <c r="H1847" s="1"/>
    </row>
    <row r="1848">
      <c r="A1848" s="1" t="s">
        <v>47</v>
      </c>
      <c r="B1848" s="7" t="s">
        <v>85</v>
      </c>
      <c r="C1848" s="1" t="s">
        <v>1535</v>
      </c>
      <c r="D1848" s="8">
        <v>0.0</v>
      </c>
      <c r="E1848" s="1"/>
      <c r="F1848" s="1">
        <v>10.8</v>
      </c>
      <c r="G1848" s="1"/>
      <c r="H1848" s="1"/>
    </row>
    <row r="1849">
      <c r="A1849" s="1" t="s">
        <v>47</v>
      </c>
      <c r="B1849" s="7" t="s">
        <v>85</v>
      </c>
      <c r="C1849" s="1" t="s">
        <v>2136</v>
      </c>
      <c r="D1849" s="8">
        <v>0.0</v>
      </c>
      <c r="E1849" s="1"/>
      <c r="F1849" s="1">
        <v>1.0</v>
      </c>
      <c r="G1849" s="1"/>
      <c r="H1849" s="1"/>
    </row>
    <row r="1850">
      <c r="A1850" s="1" t="s">
        <v>47</v>
      </c>
      <c r="B1850" s="7" t="s">
        <v>85</v>
      </c>
      <c r="C1850" s="1" t="s">
        <v>2137</v>
      </c>
      <c r="D1850" s="8">
        <v>0.0</v>
      </c>
      <c r="E1850" s="1"/>
      <c r="F1850" s="1">
        <v>9.5</v>
      </c>
      <c r="G1850" s="1"/>
      <c r="H1850" s="1"/>
    </row>
    <row r="1851">
      <c r="A1851" s="1" t="s">
        <v>47</v>
      </c>
      <c r="B1851" s="7" t="s">
        <v>85</v>
      </c>
      <c r="C1851" s="1" t="s">
        <v>2138</v>
      </c>
      <c r="D1851" s="8">
        <v>0.0</v>
      </c>
      <c r="E1851" s="1"/>
      <c r="F1851" s="1">
        <v>10.4</v>
      </c>
      <c r="G1851" s="1"/>
      <c r="H1851" s="1"/>
    </row>
    <row r="1852">
      <c r="A1852" s="1" t="s">
        <v>47</v>
      </c>
      <c r="B1852" s="7" t="s">
        <v>85</v>
      </c>
      <c r="C1852" s="1" t="s">
        <v>2139</v>
      </c>
      <c r="D1852" s="8">
        <v>0.0</v>
      </c>
      <c r="E1852" s="1"/>
      <c r="F1852" s="1">
        <v>1.4</v>
      </c>
      <c r="G1852" s="1"/>
      <c r="H1852" s="1"/>
    </row>
    <row r="1853">
      <c r="A1853" s="1" t="s">
        <v>47</v>
      </c>
      <c r="B1853" s="7" t="s">
        <v>85</v>
      </c>
      <c r="C1853" s="1" t="s">
        <v>2140</v>
      </c>
      <c r="D1853" s="8">
        <v>1.0</v>
      </c>
      <c r="E1853" s="1"/>
      <c r="F1853" s="1">
        <v>11.4</v>
      </c>
      <c r="G1853" s="1"/>
      <c r="H1853" s="1"/>
    </row>
    <row r="1854">
      <c r="A1854" s="1" t="s">
        <v>47</v>
      </c>
      <c r="B1854" s="7" t="s">
        <v>85</v>
      </c>
      <c r="C1854" s="1" t="s">
        <v>2141</v>
      </c>
      <c r="D1854" s="8">
        <v>0.0</v>
      </c>
      <c r="E1854" s="1"/>
      <c r="F1854" s="1">
        <v>1.0</v>
      </c>
      <c r="G1854" s="1"/>
      <c r="H1854" s="1"/>
    </row>
    <row r="1855">
      <c r="A1855" s="1" t="s">
        <v>47</v>
      </c>
      <c r="B1855" s="7" t="s">
        <v>85</v>
      </c>
      <c r="C1855" s="1" t="s">
        <v>2142</v>
      </c>
      <c r="D1855" s="8">
        <v>0.0</v>
      </c>
      <c r="E1855" s="1"/>
      <c r="F1855" s="1">
        <v>2.8</v>
      </c>
      <c r="G1855" s="1"/>
      <c r="H1855" s="1"/>
    </row>
    <row r="1856">
      <c r="A1856" s="1" t="s">
        <v>47</v>
      </c>
      <c r="B1856" s="7" t="s">
        <v>85</v>
      </c>
      <c r="C1856" s="1" t="s">
        <v>2143</v>
      </c>
      <c r="D1856" s="8">
        <v>0.0</v>
      </c>
      <c r="E1856" s="1"/>
      <c r="F1856" s="1">
        <v>6.8</v>
      </c>
      <c r="G1856" s="1"/>
      <c r="H1856" s="1"/>
    </row>
    <row r="1857">
      <c r="A1857" s="1" t="s">
        <v>47</v>
      </c>
      <c r="B1857" s="7" t="s">
        <v>85</v>
      </c>
      <c r="C1857" s="1" t="s">
        <v>2144</v>
      </c>
      <c r="D1857" s="8">
        <v>0.0</v>
      </c>
      <c r="E1857" s="1"/>
      <c r="F1857" s="1">
        <v>1.0</v>
      </c>
      <c r="G1857" s="1"/>
      <c r="H1857" s="1"/>
    </row>
    <row r="1858">
      <c r="A1858" s="1" t="s">
        <v>47</v>
      </c>
      <c r="B1858" s="7" t="s">
        <v>85</v>
      </c>
      <c r="C1858" s="1" t="s">
        <v>2145</v>
      </c>
      <c r="D1858" s="8">
        <v>2.0</v>
      </c>
      <c r="E1858" s="1"/>
      <c r="F1858" s="1">
        <v>7.0</v>
      </c>
      <c r="G1858" s="1"/>
      <c r="H1858" s="1"/>
    </row>
    <row r="1859">
      <c r="A1859" s="1" t="s">
        <v>47</v>
      </c>
      <c r="B1859" s="7" t="s">
        <v>85</v>
      </c>
      <c r="C1859" s="1" t="s">
        <v>2146</v>
      </c>
      <c r="D1859" s="8">
        <v>0.0</v>
      </c>
      <c r="E1859" s="1"/>
      <c r="F1859" s="1">
        <v>1.0</v>
      </c>
      <c r="G1859" s="1"/>
      <c r="H1859" s="1"/>
    </row>
    <row r="1860">
      <c r="A1860" s="1" t="s">
        <v>47</v>
      </c>
      <c r="B1860" s="7" t="s">
        <v>85</v>
      </c>
      <c r="C1860" s="1" t="s">
        <v>2147</v>
      </c>
      <c r="D1860" s="8">
        <v>0.0</v>
      </c>
      <c r="E1860" s="1"/>
      <c r="F1860" s="1">
        <v>1.9</v>
      </c>
      <c r="G1860" s="1"/>
      <c r="H1860" s="1"/>
    </row>
    <row r="1861">
      <c r="A1861" s="1" t="s">
        <v>47</v>
      </c>
      <c r="B1861" s="7" t="s">
        <v>85</v>
      </c>
      <c r="C1861" s="1" t="s">
        <v>2148</v>
      </c>
      <c r="D1861" s="8">
        <v>0.0</v>
      </c>
      <c r="E1861" s="1"/>
      <c r="F1861" s="1">
        <v>1.0</v>
      </c>
      <c r="G1861" s="1"/>
      <c r="H1861" s="1"/>
    </row>
    <row r="1862">
      <c r="A1862" s="1" t="s">
        <v>47</v>
      </c>
      <c r="B1862" s="7" t="s">
        <v>85</v>
      </c>
      <c r="C1862" s="1" t="s">
        <v>2149</v>
      </c>
      <c r="D1862" s="8">
        <v>0.0</v>
      </c>
      <c r="E1862" s="1"/>
      <c r="F1862" s="1">
        <v>4.9</v>
      </c>
      <c r="G1862" s="1"/>
      <c r="H1862" s="1"/>
    </row>
    <row r="1863">
      <c r="A1863" s="1" t="s">
        <v>47</v>
      </c>
      <c r="B1863" s="7" t="s">
        <v>85</v>
      </c>
      <c r="C1863" s="1" t="s">
        <v>2150</v>
      </c>
      <c r="D1863" s="8">
        <v>0.0</v>
      </c>
      <c r="E1863" s="1"/>
      <c r="F1863" s="1">
        <v>1.0</v>
      </c>
      <c r="G1863" s="1"/>
      <c r="H1863" s="1"/>
    </row>
    <row r="1864">
      <c r="A1864" s="1" t="s">
        <v>47</v>
      </c>
      <c r="B1864" s="7" t="s">
        <v>85</v>
      </c>
      <c r="C1864" s="1" t="s">
        <v>2151</v>
      </c>
      <c r="D1864" s="8">
        <v>0.0</v>
      </c>
      <c r="E1864" s="1"/>
      <c r="F1864" s="1">
        <v>1.0</v>
      </c>
      <c r="G1864" s="1"/>
      <c r="H1864" s="1"/>
    </row>
    <row r="1865">
      <c r="A1865" s="1" t="s">
        <v>47</v>
      </c>
      <c r="B1865" s="7" t="s">
        <v>85</v>
      </c>
      <c r="C1865" s="1" t="s">
        <v>2152</v>
      </c>
      <c r="D1865" s="8">
        <v>0.0</v>
      </c>
      <c r="E1865" s="1"/>
      <c r="F1865" s="1">
        <v>1.0</v>
      </c>
      <c r="G1865" s="1"/>
      <c r="H1865" s="1"/>
    </row>
    <row r="1866">
      <c r="A1866" s="1" t="s">
        <v>47</v>
      </c>
      <c r="B1866" s="7" t="s">
        <v>85</v>
      </c>
      <c r="C1866" s="1" t="s">
        <v>2153</v>
      </c>
      <c r="D1866" s="8">
        <v>0.0</v>
      </c>
      <c r="E1866" s="1"/>
      <c r="F1866" s="1">
        <v>1.0</v>
      </c>
      <c r="G1866" s="1"/>
      <c r="H1866" s="1"/>
    </row>
    <row r="1867">
      <c r="A1867" s="1" t="s">
        <v>47</v>
      </c>
      <c r="B1867" s="7" t="s">
        <v>85</v>
      </c>
      <c r="C1867" s="1" t="s">
        <v>2154</v>
      </c>
      <c r="D1867" s="8">
        <v>0.0</v>
      </c>
      <c r="E1867" s="1"/>
      <c r="F1867" s="1">
        <v>9.9</v>
      </c>
      <c r="G1867" s="1"/>
      <c r="H1867" s="1"/>
    </row>
    <row r="1868">
      <c r="A1868" s="1" t="s">
        <v>47</v>
      </c>
      <c r="B1868" s="7" t="s">
        <v>85</v>
      </c>
      <c r="C1868" s="1" t="s">
        <v>2155</v>
      </c>
      <c r="D1868" s="8">
        <v>0.0</v>
      </c>
      <c r="E1868" s="1"/>
      <c r="F1868" s="1">
        <v>1.0</v>
      </c>
      <c r="G1868" s="1"/>
      <c r="H1868" s="1"/>
    </row>
    <row r="1869">
      <c r="A1869" s="1" t="s">
        <v>47</v>
      </c>
      <c r="B1869" s="7" t="s">
        <v>85</v>
      </c>
      <c r="C1869" s="1" t="s">
        <v>2156</v>
      </c>
      <c r="D1869" s="8">
        <v>1.0</v>
      </c>
      <c r="E1869" s="1"/>
      <c r="F1869" s="1">
        <v>5.8</v>
      </c>
      <c r="G1869" s="1"/>
      <c r="H1869" s="1"/>
    </row>
    <row r="1870">
      <c r="A1870" s="1" t="s">
        <v>47</v>
      </c>
      <c r="B1870" s="7" t="s">
        <v>85</v>
      </c>
      <c r="C1870" s="1" t="s">
        <v>2157</v>
      </c>
      <c r="D1870" s="8">
        <v>0.0</v>
      </c>
      <c r="E1870" s="1"/>
      <c r="F1870" s="1">
        <v>5.0</v>
      </c>
      <c r="G1870" s="1"/>
      <c r="H1870" s="1"/>
    </row>
    <row r="1871">
      <c r="A1871" s="1" t="s">
        <v>47</v>
      </c>
      <c r="B1871" s="7" t="s">
        <v>85</v>
      </c>
      <c r="C1871" s="1" t="s">
        <v>2158</v>
      </c>
      <c r="D1871" s="8">
        <v>0.0</v>
      </c>
      <c r="E1871" s="1"/>
      <c r="F1871" s="1">
        <v>6.6</v>
      </c>
      <c r="G1871" s="1"/>
      <c r="H1871" s="1"/>
    </row>
    <row r="1872">
      <c r="A1872" s="1" t="s">
        <v>47</v>
      </c>
      <c r="B1872" s="7" t="s">
        <v>85</v>
      </c>
      <c r="C1872" s="1" t="s">
        <v>2159</v>
      </c>
      <c r="D1872" s="8">
        <v>0.0</v>
      </c>
      <c r="E1872" s="1"/>
      <c r="F1872" s="1">
        <v>6.5</v>
      </c>
      <c r="G1872" s="1"/>
      <c r="H1872" s="1"/>
    </row>
    <row r="1873">
      <c r="A1873" s="1" t="s">
        <v>47</v>
      </c>
      <c r="B1873" s="7" t="s">
        <v>85</v>
      </c>
      <c r="C1873" s="1" t="s">
        <v>2160</v>
      </c>
      <c r="D1873" s="8">
        <v>0.0</v>
      </c>
      <c r="E1873" s="1"/>
      <c r="F1873" s="1">
        <v>5.9</v>
      </c>
      <c r="G1873" s="1"/>
      <c r="H1873" s="1"/>
    </row>
    <row r="1874">
      <c r="A1874" s="1" t="s">
        <v>47</v>
      </c>
      <c r="B1874" s="7" t="s">
        <v>86</v>
      </c>
      <c r="C1874" s="1" t="s">
        <v>2161</v>
      </c>
      <c r="D1874" s="8">
        <v>3.0</v>
      </c>
      <c r="E1874" s="1"/>
      <c r="F1874" s="1">
        <v>3.0</v>
      </c>
      <c r="G1874" s="1"/>
      <c r="H1874" s="1"/>
    </row>
    <row r="1875">
      <c r="A1875" s="1" t="s">
        <v>47</v>
      </c>
      <c r="B1875" s="7" t="s">
        <v>86</v>
      </c>
      <c r="C1875" s="1" t="s">
        <v>2162</v>
      </c>
      <c r="D1875" s="8">
        <v>4.0</v>
      </c>
      <c r="E1875" s="1"/>
      <c r="F1875" s="1">
        <v>6.2</v>
      </c>
      <c r="G1875" s="1"/>
      <c r="H1875" s="1"/>
    </row>
    <row r="1876">
      <c r="A1876" s="1" t="s">
        <v>47</v>
      </c>
      <c r="B1876" s="7" t="s">
        <v>86</v>
      </c>
      <c r="C1876" s="1" t="s">
        <v>2163</v>
      </c>
      <c r="D1876" s="8">
        <v>11.0</v>
      </c>
      <c r="E1876" s="1"/>
      <c r="F1876" s="1">
        <v>1.9</v>
      </c>
      <c r="G1876" s="1"/>
      <c r="H1876" s="1"/>
    </row>
    <row r="1877">
      <c r="A1877" s="1" t="s">
        <v>47</v>
      </c>
      <c r="B1877" s="7" t="s">
        <v>86</v>
      </c>
      <c r="C1877" s="1" t="s">
        <v>1335</v>
      </c>
      <c r="D1877" s="8">
        <v>0.0</v>
      </c>
      <c r="E1877" s="1"/>
      <c r="F1877" s="1">
        <v>1.0</v>
      </c>
      <c r="G1877" s="1"/>
      <c r="H1877" s="1"/>
    </row>
    <row r="1878">
      <c r="A1878" s="1" t="s">
        <v>47</v>
      </c>
      <c r="B1878" s="7" t="s">
        <v>86</v>
      </c>
      <c r="C1878" s="1" t="s">
        <v>2164</v>
      </c>
      <c r="D1878" s="8">
        <v>0.0</v>
      </c>
      <c r="E1878" s="1"/>
      <c r="F1878" s="1">
        <v>1.0</v>
      </c>
      <c r="G1878" s="1"/>
      <c r="H1878" s="1"/>
    </row>
    <row r="1879">
      <c r="A1879" s="1" t="s">
        <v>47</v>
      </c>
      <c r="B1879" s="7" t="s">
        <v>86</v>
      </c>
      <c r="C1879" s="1" t="s">
        <v>1322</v>
      </c>
      <c r="D1879" s="8">
        <v>0.0</v>
      </c>
      <c r="E1879" s="1"/>
      <c r="F1879" s="1">
        <v>1.0</v>
      </c>
      <c r="G1879" s="1"/>
      <c r="H1879" s="1"/>
    </row>
    <row r="1880">
      <c r="A1880" s="1" t="s">
        <v>47</v>
      </c>
      <c r="B1880" s="7" t="s">
        <v>86</v>
      </c>
      <c r="C1880" s="1" t="s">
        <v>2165</v>
      </c>
      <c r="D1880" s="8">
        <v>0.0</v>
      </c>
      <c r="E1880" s="1"/>
      <c r="F1880" s="1">
        <v>1.0</v>
      </c>
      <c r="G1880" s="1"/>
      <c r="H1880" s="1"/>
    </row>
    <row r="1881">
      <c r="A1881" s="1" t="s">
        <v>47</v>
      </c>
      <c r="B1881" s="7" t="s">
        <v>86</v>
      </c>
      <c r="C1881" s="1" t="s">
        <v>2166</v>
      </c>
      <c r="D1881" s="8">
        <v>0.0</v>
      </c>
      <c r="E1881" s="1"/>
      <c r="F1881" s="1">
        <v>1.2</v>
      </c>
      <c r="G1881" s="1"/>
      <c r="H1881" s="1"/>
    </row>
    <row r="1882">
      <c r="A1882" s="1" t="s">
        <v>47</v>
      </c>
      <c r="B1882" s="7" t="s">
        <v>86</v>
      </c>
      <c r="C1882" s="1" t="s">
        <v>2167</v>
      </c>
      <c r="D1882" s="8">
        <v>0.0</v>
      </c>
      <c r="E1882" s="1"/>
      <c r="F1882" s="1">
        <v>1.0</v>
      </c>
      <c r="G1882" s="1"/>
      <c r="H1882" s="1"/>
    </row>
    <row r="1883">
      <c r="A1883" s="1" t="s">
        <v>47</v>
      </c>
      <c r="B1883" s="7" t="s">
        <v>86</v>
      </c>
      <c r="C1883" s="1" t="s">
        <v>2168</v>
      </c>
      <c r="D1883" s="8">
        <v>0.0</v>
      </c>
      <c r="E1883" s="1"/>
      <c r="F1883" s="1">
        <v>3.2</v>
      </c>
      <c r="G1883" s="1"/>
      <c r="H1883" s="1"/>
    </row>
    <row r="1884">
      <c r="A1884" s="1" t="s">
        <v>47</v>
      </c>
      <c r="B1884" s="7" t="s">
        <v>86</v>
      </c>
      <c r="C1884" s="1" t="s">
        <v>1328</v>
      </c>
      <c r="D1884" s="8">
        <v>0.0</v>
      </c>
      <c r="E1884" s="1"/>
      <c r="F1884" s="1">
        <v>1.0</v>
      </c>
      <c r="G1884" s="1"/>
      <c r="H1884" s="1"/>
    </row>
    <row r="1885">
      <c r="A1885" s="1" t="s">
        <v>47</v>
      </c>
      <c r="B1885" s="7" t="s">
        <v>86</v>
      </c>
      <c r="C1885" s="1" t="s">
        <v>2169</v>
      </c>
      <c r="D1885" s="8">
        <v>0.0</v>
      </c>
      <c r="E1885" s="1"/>
      <c r="F1885" s="1">
        <v>1.0</v>
      </c>
      <c r="G1885" s="1"/>
      <c r="H1885" s="1"/>
    </row>
    <row r="1886">
      <c r="A1886" s="1" t="s">
        <v>47</v>
      </c>
      <c r="B1886" s="7" t="s">
        <v>86</v>
      </c>
      <c r="C1886" s="1" t="s">
        <v>2170</v>
      </c>
      <c r="D1886" s="8">
        <v>0.0</v>
      </c>
      <c r="E1886" s="1"/>
      <c r="F1886" s="1">
        <v>1.0</v>
      </c>
      <c r="G1886" s="1"/>
      <c r="H1886" s="1"/>
    </row>
    <row r="1887">
      <c r="A1887" s="1" t="s">
        <v>47</v>
      </c>
      <c r="B1887" s="7" t="s">
        <v>86</v>
      </c>
      <c r="C1887" s="1" t="s">
        <v>2171</v>
      </c>
      <c r="D1887" s="8">
        <v>1.0</v>
      </c>
      <c r="E1887" s="1"/>
      <c r="F1887" s="1">
        <v>1.1</v>
      </c>
      <c r="G1887" s="1"/>
      <c r="H1887" s="1"/>
    </row>
    <row r="1888">
      <c r="A1888" s="1" t="s">
        <v>47</v>
      </c>
      <c r="B1888" s="7" t="s">
        <v>86</v>
      </c>
      <c r="C1888" s="1" t="s">
        <v>2172</v>
      </c>
      <c r="D1888" s="8">
        <v>0.0</v>
      </c>
      <c r="E1888" s="1"/>
      <c r="F1888" s="1">
        <v>1.0</v>
      </c>
      <c r="G1888" s="1"/>
      <c r="H1888" s="1"/>
    </row>
    <row r="1889">
      <c r="A1889" s="1" t="s">
        <v>47</v>
      </c>
      <c r="B1889" s="7" t="s">
        <v>86</v>
      </c>
      <c r="C1889" s="1" t="s">
        <v>1361</v>
      </c>
      <c r="D1889" s="8">
        <v>0.0</v>
      </c>
      <c r="E1889" s="1"/>
      <c r="F1889" s="1">
        <v>1.0</v>
      </c>
      <c r="G1889" s="1"/>
      <c r="H1889" s="1"/>
    </row>
    <row r="1890">
      <c r="A1890" s="1" t="s">
        <v>47</v>
      </c>
      <c r="B1890" s="7" t="s">
        <v>86</v>
      </c>
      <c r="C1890" s="1" t="s">
        <v>2173</v>
      </c>
      <c r="D1890" s="8">
        <v>0.0</v>
      </c>
      <c r="E1890" s="1"/>
      <c r="F1890" s="1">
        <v>1.1</v>
      </c>
      <c r="G1890" s="1"/>
      <c r="H1890" s="1"/>
    </row>
    <row r="1891">
      <c r="A1891" s="1" t="s">
        <v>47</v>
      </c>
      <c r="B1891" s="7" t="s">
        <v>86</v>
      </c>
      <c r="C1891" s="1" t="s">
        <v>2174</v>
      </c>
      <c r="D1891" s="8">
        <v>0.0</v>
      </c>
      <c r="E1891" s="1"/>
      <c r="F1891" s="1">
        <v>1.0</v>
      </c>
      <c r="G1891" s="1"/>
      <c r="H1891" s="1"/>
    </row>
    <row r="1892">
      <c r="A1892" s="1" t="s">
        <v>47</v>
      </c>
      <c r="B1892" s="7" t="s">
        <v>86</v>
      </c>
      <c r="C1892" s="1" t="s">
        <v>2175</v>
      </c>
      <c r="D1892" s="8">
        <v>1.0</v>
      </c>
      <c r="E1892" s="1"/>
      <c r="F1892" s="1">
        <v>6.9</v>
      </c>
      <c r="G1892" s="1"/>
      <c r="H1892" s="1"/>
    </row>
    <row r="1893">
      <c r="A1893" s="1" t="s">
        <v>47</v>
      </c>
      <c r="B1893" s="7" t="s">
        <v>86</v>
      </c>
      <c r="C1893" s="1" t="s">
        <v>2176</v>
      </c>
      <c r="D1893" s="8">
        <v>0.0</v>
      </c>
      <c r="E1893" s="1"/>
      <c r="F1893" s="1">
        <v>1.0</v>
      </c>
      <c r="G1893" s="1"/>
      <c r="H1893" s="1"/>
    </row>
    <row r="1894">
      <c r="A1894" s="1" t="s">
        <v>47</v>
      </c>
      <c r="B1894" s="7" t="s">
        <v>86</v>
      </c>
      <c r="C1894" s="1" t="s">
        <v>1336</v>
      </c>
      <c r="D1894" s="8">
        <v>0.0</v>
      </c>
      <c r="E1894" s="1"/>
      <c r="F1894" s="1">
        <v>1.0</v>
      </c>
      <c r="G1894" s="1"/>
      <c r="H1894" s="1"/>
    </row>
    <row r="1895">
      <c r="A1895" s="1" t="s">
        <v>47</v>
      </c>
      <c r="B1895" s="7" t="s">
        <v>86</v>
      </c>
      <c r="C1895" s="1" t="s">
        <v>2177</v>
      </c>
      <c r="D1895" s="8">
        <v>0.0</v>
      </c>
      <c r="E1895" s="1"/>
      <c r="F1895" s="1">
        <v>1.0</v>
      </c>
      <c r="G1895" s="1"/>
      <c r="H1895" s="1"/>
    </row>
    <row r="1896">
      <c r="A1896" s="1" t="s">
        <v>47</v>
      </c>
      <c r="B1896" s="7" t="s">
        <v>86</v>
      </c>
      <c r="C1896" s="1" t="s">
        <v>2178</v>
      </c>
      <c r="D1896" s="8">
        <v>0.0</v>
      </c>
      <c r="E1896" s="1"/>
      <c r="F1896" s="1">
        <v>1.0</v>
      </c>
      <c r="G1896" s="1"/>
      <c r="H1896" s="1"/>
    </row>
    <row r="1897">
      <c r="A1897" s="1" t="s">
        <v>47</v>
      </c>
      <c r="B1897" s="7" t="s">
        <v>86</v>
      </c>
      <c r="C1897" s="1" t="s">
        <v>2179</v>
      </c>
      <c r="D1897" s="8">
        <v>0.0</v>
      </c>
      <c r="E1897" s="1"/>
      <c r="F1897" s="1">
        <v>1.0</v>
      </c>
      <c r="G1897" s="1"/>
      <c r="H1897" s="1"/>
    </row>
    <row r="1898">
      <c r="A1898" s="1" t="s">
        <v>47</v>
      </c>
      <c r="B1898" s="7" t="s">
        <v>86</v>
      </c>
      <c r="C1898" s="1" t="s">
        <v>2180</v>
      </c>
      <c r="D1898" s="8">
        <v>0.0</v>
      </c>
      <c r="E1898" s="1"/>
      <c r="F1898" s="1">
        <v>1.0</v>
      </c>
      <c r="G1898" s="1"/>
      <c r="H1898" s="1"/>
    </row>
    <row r="1899">
      <c r="A1899" s="1" t="s">
        <v>47</v>
      </c>
      <c r="B1899" s="7" t="s">
        <v>86</v>
      </c>
      <c r="C1899" s="1" t="s">
        <v>1332</v>
      </c>
      <c r="D1899" s="8">
        <v>0.0</v>
      </c>
      <c r="E1899" s="1"/>
      <c r="F1899" s="1">
        <v>1.0</v>
      </c>
      <c r="G1899" s="1"/>
      <c r="H1899" s="1"/>
    </row>
    <row r="1900">
      <c r="A1900" s="1" t="s">
        <v>47</v>
      </c>
      <c r="B1900" s="7" t="s">
        <v>86</v>
      </c>
      <c r="C1900" s="1" t="s">
        <v>2181</v>
      </c>
      <c r="D1900" s="8">
        <v>0.0</v>
      </c>
      <c r="E1900" s="1"/>
      <c r="F1900" s="1">
        <v>1.4</v>
      </c>
      <c r="G1900" s="1"/>
      <c r="H1900" s="1"/>
    </row>
    <row r="1901">
      <c r="A1901" s="1" t="s">
        <v>47</v>
      </c>
      <c r="B1901" s="7" t="s">
        <v>86</v>
      </c>
      <c r="C1901" s="1" t="s">
        <v>2182</v>
      </c>
      <c r="D1901" s="8">
        <v>0.0</v>
      </c>
      <c r="E1901" s="1"/>
      <c r="F1901" s="1">
        <v>1.0</v>
      </c>
      <c r="G1901" s="1"/>
      <c r="H1901" s="1"/>
    </row>
    <row r="1902">
      <c r="A1902" s="1" t="s">
        <v>47</v>
      </c>
      <c r="B1902" s="7" t="s">
        <v>86</v>
      </c>
      <c r="C1902" s="1" t="s">
        <v>2183</v>
      </c>
      <c r="D1902" s="8">
        <v>0.0</v>
      </c>
      <c r="E1902" s="1"/>
      <c r="F1902" s="1">
        <v>2.3</v>
      </c>
      <c r="G1902" s="1"/>
      <c r="H1902" s="1"/>
    </row>
    <row r="1903">
      <c r="A1903" s="1" t="s">
        <v>47</v>
      </c>
      <c r="B1903" s="7" t="s">
        <v>86</v>
      </c>
      <c r="C1903" s="1" t="s">
        <v>2184</v>
      </c>
      <c r="D1903" s="8">
        <v>0.0</v>
      </c>
      <c r="E1903" s="1"/>
      <c r="F1903" s="1">
        <v>2.5</v>
      </c>
      <c r="G1903" s="1"/>
      <c r="H1903" s="1"/>
    </row>
    <row r="1904">
      <c r="A1904" s="1" t="s">
        <v>47</v>
      </c>
      <c r="B1904" s="7" t="s">
        <v>86</v>
      </c>
      <c r="C1904" s="1" t="s">
        <v>2185</v>
      </c>
      <c r="D1904" s="8">
        <v>0.0</v>
      </c>
      <c r="E1904" s="1"/>
      <c r="F1904" s="1">
        <v>2.6</v>
      </c>
      <c r="G1904" s="1"/>
      <c r="H1904" s="1"/>
    </row>
    <row r="1905">
      <c r="A1905" s="1" t="s">
        <v>47</v>
      </c>
      <c r="B1905" s="7" t="s">
        <v>86</v>
      </c>
      <c r="C1905" s="1" t="s">
        <v>2186</v>
      </c>
      <c r="D1905" s="8">
        <v>0.0</v>
      </c>
      <c r="E1905" s="1"/>
      <c r="F1905" s="1">
        <v>3.5</v>
      </c>
      <c r="G1905" s="1"/>
      <c r="H1905" s="1"/>
    </row>
    <row r="1906">
      <c r="A1906" s="1" t="s">
        <v>47</v>
      </c>
      <c r="B1906" s="7" t="s">
        <v>86</v>
      </c>
      <c r="C1906" s="1" t="s">
        <v>2187</v>
      </c>
      <c r="D1906" s="8">
        <v>0.0</v>
      </c>
      <c r="E1906" s="1"/>
      <c r="F1906" s="1">
        <v>1.0</v>
      </c>
      <c r="G1906" s="1"/>
      <c r="H1906" s="1"/>
    </row>
    <row r="1907">
      <c r="A1907" s="1" t="s">
        <v>47</v>
      </c>
      <c r="B1907" s="7" t="s">
        <v>86</v>
      </c>
      <c r="C1907" s="1" t="s">
        <v>2188</v>
      </c>
      <c r="D1907" s="8">
        <v>0.0</v>
      </c>
      <c r="E1907" s="1"/>
      <c r="F1907" s="1">
        <v>1.0</v>
      </c>
      <c r="G1907" s="1"/>
      <c r="H1907" s="1"/>
    </row>
    <row r="1908">
      <c r="A1908" s="1" t="s">
        <v>47</v>
      </c>
      <c r="B1908" s="7" t="s">
        <v>86</v>
      </c>
      <c r="C1908" s="1" t="s">
        <v>2189</v>
      </c>
      <c r="D1908" s="8">
        <v>0.0</v>
      </c>
      <c r="E1908" s="1"/>
      <c r="F1908" s="1">
        <v>1.0</v>
      </c>
      <c r="G1908" s="1"/>
      <c r="H1908" s="1"/>
    </row>
    <row r="1909">
      <c r="A1909" s="1" t="s">
        <v>47</v>
      </c>
      <c r="B1909" s="7" t="s">
        <v>86</v>
      </c>
      <c r="C1909" s="1" t="s">
        <v>2190</v>
      </c>
      <c r="D1909" s="8">
        <v>0.0</v>
      </c>
      <c r="E1909" s="1"/>
      <c r="F1909" s="1">
        <v>8.2</v>
      </c>
      <c r="G1909" s="1"/>
      <c r="H1909" s="1"/>
    </row>
    <row r="1910">
      <c r="A1910" s="1" t="s">
        <v>47</v>
      </c>
      <c r="B1910" s="7" t="s">
        <v>86</v>
      </c>
      <c r="C1910" s="1" t="s">
        <v>1363</v>
      </c>
      <c r="D1910" s="8">
        <v>0.0</v>
      </c>
      <c r="E1910" s="1"/>
      <c r="F1910" s="1">
        <v>1.0</v>
      </c>
      <c r="G1910" s="1"/>
      <c r="H1910" s="1"/>
    </row>
    <row r="1911">
      <c r="A1911" s="1" t="s">
        <v>47</v>
      </c>
      <c r="B1911" s="7" t="s">
        <v>86</v>
      </c>
      <c r="C1911" s="1" t="s">
        <v>2191</v>
      </c>
      <c r="D1911" s="8">
        <v>0.0</v>
      </c>
      <c r="E1911" s="1"/>
      <c r="F1911" s="1">
        <v>1.0</v>
      </c>
      <c r="G1911" s="1"/>
      <c r="H1911" s="1"/>
    </row>
    <row r="1912">
      <c r="A1912" s="1" t="s">
        <v>47</v>
      </c>
      <c r="B1912" s="7" t="s">
        <v>86</v>
      </c>
      <c r="C1912" s="1" t="s">
        <v>2192</v>
      </c>
      <c r="D1912" s="8">
        <v>0.0</v>
      </c>
      <c r="E1912" s="1"/>
      <c r="F1912" s="1">
        <v>1.0</v>
      </c>
      <c r="G1912" s="1"/>
      <c r="H1912" s="1"/>
    </row>
    <row r="1913">
      <c r="A1913" s="1" t="s">
        <v>47</v>
      </c>
      <c r="B1913" s="7" t="s">
        <v>86</v>
      </c>
      <c r="C1913" s="1" t="s">
        <v>2193</v>
      </c>
      <c r="D1913" s="8">
        <v>1.0</v>
      </c>
      <c r="E1913" s="1"/>
      <c r="F1913" s="1">
        <v>5.7</v>
      </c>
      <c r="G1913" s="1"/>
      <c r="H1913" s="1"/>
    </row>
    <row r="1914">
      <c r="A1914" s="1" t="s">
        <v>47</v>
      </c>
      <c r="B1914" s="7" t="s">
        <v>86</v>
      </c>
      <c r="C1914" s="1" t="s">
        <v>2194</v>
      </c>
      <c r="D1914" s="8">
        <v>0.0</v>
      </c>
      <c r="E1914" s="1"/>
      <c r="F1914" s="1">
        <v>1.8</v>
      </c>
      <c r="G1914" s="1"/>
      <c r="H1914" s="1"/>
    </row>
    <row r="1915">
      <c r="A1915" s="1" t="s">
        <v>47</v>
      </c>
      <c r="B1915" s="7" t="s">
        <v>86</v>
      </c>
      <c r="C1915" s="1" t="s">
        <v>2195</v>
      </c>
      <c r="D1915" s="8">
        <v>0.0</v>
      </c>
      <c r="E1915" s="1"/>
      <c r="F1915" s="1">
        <v>1.0</v>
      </c>
      <c r="G1915" s="1"/>
      <c r="H1915" s="1"/>
    </row>
    <row r="1916">
      <c r="A1916" s="1" t="s">
        <v>47</v>
      </c>
      <c r="B1916" s="7" t="s">
        <v>86</v>
      </c>
      <c r="C1916" s="1" t="s">
        <v>2196</v>
      </c>
      <c r="D1916" s="8">
        <v>0.0</v>
      </c>
      <c r="E1916" s="1"/>
      <c r="F1916" s="1">
        <v>1.6</v>
      </c>
      <c r="G1916" s="1"/>
      <c r="H1916" s="1"/>
    </row>
    <row r="1917">
      <c r="A1917" s="1" t="s">
        <v>47</v>
      </c>
      <c r="B1917" s="7" t="s">
        <v>86</v>
      </c>
      <c r="C1917" s="1" t="s">
        <v>2197</v>
      </c>
      <c r="D1917" s="8">
        <v>0.0</v>
      </c>
      <c r="E1917" s="1"/>
      <c r="F1917" s="1">
        <v>1.0</v>
      </c>
      <c r="G1917" s="1"/>
      <c r="H1917" s="1"/>
    </row>
    <row r="1918">
      <c r="A1918" s="1" t="s">
        <v>47</v>
      </c>
      <c r="B1918" s="7" t="s">
        <v>86</v>
      </c>
      <c r="C1918" s="1" t="s">
        <v>2198</v>
      </c>
      <c r="D1918" s="8">
        <v>0.0</v>
      </c>
      <c r="E1918" s="1"/>
      <c r="F1918" s="1">
        <v>1.9</v>
      </c>
      <c r="G1918" s="1"/>
      <c r="H1918" s="1"/>
    </row>
    <row r="1919">
      <c r="A1919" s="1" t="s">
        <v>47</v>
      </c>
      <c r="B1919" s="7" t="s">
        <v>86</v>
      </c>
      <c r="C1919" s="1" t="s">
        <v>1319</v>
      </c>
      <c r="D1919" s="8">
        <v>0.0</v>
      </c>
      <c r="E1919" s="1"/>
      <c r="F1919" s="1">
        <v>1.1</v>
      </c>
      <c r="G1919" s="1"/>
      <c r="H1919" s="1"/>
    </row>
    <row r="1920">
      <c r="A1920" s="1" t="s">
        <v>47</v>
      </c>
      <c r="B1920" s="7" t="s">
        <v>86</v>
      </c>
      <c r="C1920" s="1" t="s">
        <v>2199</v>
      </c>
      <c r="D1920" s="8">
        <v>0.0</v>
      </c>
      <c r="E1920" s="1"/>
      <c r="F1920" s="1">
        <v>1.4</v>
      </c>
      <c r="G1920" s="1"/>
      <c r="H1920" s="1"/>
    </row>
    <row r="1921">
      <c r="A1921" s="1" t="s">
        <v>47</v>
      </c>
      <c r="B1921" s="7" t="s">
        <v>86</v>
      </c>
      <c r="C1921" s="1" t="s">
        <v>2200</v>
      </c>
      <c r="D1921" s="8">
        <v>0.0</v>
      </c>
      <c r="E1921" s="1"/>
      <c r="F1921" s="1">
        <v>1.1</v>
      </c>
      <c r="G1921" s="1"/>
      <c r="H1921" s="1"/>
    </row>
    <row r="1922">
      <c r="A1922" s="1" t="s">
        <v>47</v>
      </c>
      <c r="B1922" s="7" t="s">
        <v>86</v>
      </c>
      <c r="C1922" s="1" t="s">
        <v>2201</v>
      </c>
      <c r="D1922" s="8">
        <v>0.0</v>
      </c>
      <c r="E1922" s="1"/>
      <c r="F1922" s="1">
        <v>1.0</v>
      </c>
      <c r="G1922" s="1"/>
      <c r="H1922" s="1"/>
    </row>
    <row r="1923">
      <c r="A1923" s="1" t="s">
        <v>47</v>
      </c>
      <c r="B1923" s="7" t="s">
        <v>86</v>
      </c>
      <c r="C1923" s="1" t="s">
        <v>2202</v>
      </c>
      <c r="D1923" s="8">
        <v>0.0</v>
      </c>
      <c r="E1923" s="1"/>
      <c r="F1923" s="1">
        <v>9.6</v>
      </c>
      <c r="G1923" s="1"/>
      <c r="H1923" s="1"/>
    </row>
    <row r="1924">
      <c r="A1924" s="1" t="s">
        <v>47</v>
      </c>
      <c r="B1924" s="7" t="s">
        <v>87</v>
      </c>
      <c r="C1924" s="1" t="s">
        <v>2203</v>
      </c>
      <c r="D1924" s="8">
        <v>5.0</v>
      </c>
      <c r="E1924" s="1"/>
      <c r="F1924" s="1">
        <v>1.0</v>
      </c>
      <c r="G1924" s="1"/>
      <c r="H1924" s="1"/>
    </row>
    <row r="1925">
      <c r="A1925" s="1" t="s">
        <v>47</v>
      </c>
      <c r="B1925" s="7" t="s">
        <v>87</v>
      </c>
      <c r="C1925" s="1" t="s">
        <v>2204</v>
      </c>
      <c r="D1925" s="8">
        <v>0.0</v>
      </c>
      <c r="E1925" s="1"/>
      <c r="F1925" s="1">
        <v>9.2</v>
      </c>
      <c r="G1925" s="1"/>
      <c r="H1925" s="1"/>
    </row>
    <row r="1926">
      <c r="A1926" s="1" t="s">
        <v>47</v>
      </c>
      <c r="B1926" s="7" t="s">
        <v>87</v>
      </c>
      <c r="C1926" s="1" t="s">
        <v>2205</v>
      </c>
      <c r="D1926" s="8">
        <v>4.0</v>
      </c>
      <c r="E1926" s="1"/>
      <c r="F1926" s="1">
        <v>4.4</v>
      </c>
      <c r="G1926" s="1"/>
      <c r="H1926" s="1"/>
    </row>
    <row r="1927">
      <c r="A1927" s="1" t="s">
        <v>47</v>
      </c>
      <c r="B1927" s="7" t="s">
        <v>87</v>
      </c>
      <c r="C1927" s="1" t="s">
        <v>2206</v>
      </c>
      <c r="D1927" s="8">
        <v>2.0</v>
      </c>
      <c r="E1927" s="1"/>
      <c r="F1927" s="1">
        <v>4.1</v>
      </c>
      <c r="G1927" s="1"/>
      <c r="H1927" s="1"/>
    </row>
    <row r="1928">
      <c r="A1928" s="1" t="s">
        <v>47</v>
      </c>
      <c r="B1928" s="7" t="s">
        <v>87</v>
      </c>
      <c r="C1928" s="1" t="s">
        <v>2207</v>
      </c>
      <c r="D1928" s="8">
        <v>2.0</v>
      </c>
      <c r="E1928" s="1"/>
      <c r="F1928" s="1">
        <v>4.6</v>
      </c>
      <c r="G1928" s="1"/>
      <c r="H1928" s="1"/>
    </row>
    <row r="1929">
      <c r="A1929" s="1" t="s">
        <v>47</v>
      </c>
      <c r="B1929" s="7" t="s">
        <v>87</v>
      </c>
      <c r="C1929" s="1" t="s">
        <v>2208</v>
      </c>
      <c r="D1929" s="8">
        <v>0.0</v>
      </c>
      <c r="E1929" s="1"/>
      <c r="F1929" s="1">
        <v>2.0</v>
      </c>
      <c r="G1929" s="1"/>
      <c r="H1929" s="1"/>
    </row>
    <row r="1930">
      <c r="A1930" s="1" t="s">
        <v>47</v>
      </c>
      <c r="B1930" s="7" t="s">
        <v>87</v>
      </c>
      <c r="C1930" s="1" t="s">
        <v>2209</v>
      </c>
      <c r="D1930" s="8">
        <v>1.0</v>
      </c>
      <c r="E1930" s="1"/>
      <c r="F1930" s="1">
        <v>2.0</v>
      </c>
      <c r="G1930" s="1"/>
      <c r="H1930" s="1"/>
    </row>
    <row r="1931">
      <c r="A1931" s="1" t="s">
        <v>47</v>
      </c>
      <c r="B1931" s="7" t="s">
        <v>87</v>
      </c>
      <c r="C1931" s="1" t="s">
        <v>2210</v>
      </c>
      <c r="D1931" s="8">
        <v>0.0</v>
      </c>
      <c r="E1931" s="1"/>
      <c r="F1931" s="1">
        <v>1.1</v>
      </c>
      <c r="G1931" s="1"/>
      <c r="H1931" s="1"/>
    </row>
    <row r="1932">
      <c r="A1932" s="1" t="s">
        <v>47</v>
      </c>
      <c r="B1932" s="7" t="s">
        <v>87</v>
      </c>
      <c r="C1932" s="1" t="s">
        <v>2211</v>
      </c>
      <c r="D1932" s="8">
        <v>1.0</v>
      </c>
      <c r="E1932" s="1"/>
      <c r="F1932" s="1">
        <v>8.6</v>
      </c>
      <c r="G1932" s="1"/>
      <c r="H1932" s="1"/>
    </row>
    <row r="1933">
      <c r="A1933" s="1" t="s">
        <v>47</v>
      </c>
      <c r="B1933" s="7" t="s">
        <v>87</v>
      </c>
      <c r="C1933" s="1" t="s">
        <v>2212</v>
      </c>
      <c r="D1933" s="8">
        <v>0.0</v>
      </c>
      <c r="E1933" s="1"/>
      <c r="F1933" s="1">
        <v>3.6</v>
      </c>
      <c r="G1933" s="1"/>
      <c r="H1933" s="1"/>
    </row>
    <row r="1934">
      <c r="A1934" s="1" t="s">
        <v>47</v>
      </c>
      <c r="B1934" s="7" t="s">
        <v>87</v>
      </c>
      <c r="C1934" s="1" t="s">
        <v>2213</v>
      </c>
      <c r="D1934" s="8">
        <v>0.0</v>
      </c>
      <c r="E1934" s="1"/>
      <c r="F1934" s="1">
        <v>1.0</v>
      </c>
      <c r="G1934" s="1"/>
      <c r="H1934" s="1"/>
    </row>
    <row r="1935">
      <c r="A1935" s="1" t="s">
        <v>47</v>
      </c>
      <c r="B1935" s="7" t="s">
        <v>87</v>
      </c>
      <c r="C1935" s="1" t="s">
        <v>2214</v>
      </c>
      <c r="D1935" s="8">
        <v>1.0</v>
      </c>
      <c r="E1935" s="1"/>
      <c r="F1935" s="1">
        <v>1.0</v>
      </c>
      <c r="G1935" s="1"/>
      <c r="H1935" s="1"/>
    </row>
    <row r="1936">
      <c r="A1936" s="1" t="s">
        <v>47</v>
      </c>
      <c r="B1936" s="7" t="s">
        <v>87</v>
      </c>
      <c r="C1936" s="1" t="s">
        <v>2215</v>
      </c>
      <c r="D1936" s="8">
        <v>0.0</v>
      </c>
      <c r="E1936" s="1"/>
      <c r="F1936" s="1">
        <v>1.0</v>
      </c>
      <c r="G1936" s="1"/>
      <c r="H1936" s="1"/>
    </row>
    <row r="1937">
      <c r="A1937" s="1" t="s">
        <v>47</v>
      </c>
      <c r="B1937" s="7" t="s">
        <v>87</v>
      </c>
      <c r="C1937" s="1" t="s">
        <v>2216</v>
      </c>
      <c r="D1937" s="8">
        <v>0.0</v>
      </c>
      <c r="E1937" s="1"/>
      <c r="F1937" s="1">
        <v>1.0</v>
      </c>
      <c r="G1937" s="1"/>
      <c r="H1937" s="1"/>
    </row>
    <row r="1938">
      <c r="A1938" s="1" t="s">
        <v>47</v>
      </c>
      <c r="B1938" s="7" t="s">
        <v>87</v>
      </c>
      <c r="C1938" s="1" t="s">
        <v>2217</v>
      </c>
      <c r="D1938" s="8">
        <v>0.0</v>
      </c>
      <c r="E1938" s="1"/>
      <c r="F1938" s="1">
        <v>5.3</v>
      </c>
      <c r="G1938" s="1"/>
      <c r="H1938" s="1"/>
    </row>
    <row r="1939">
      <c r="A1939" s="1" t="s">
        <v>47</v>
      </c>
      <c r="B1939" s="7" t="s">
        <v>87</v>
      </c>
      <c r="C1939" s="1" t="s">
        <v>2218</v>
      </c>
      <c r="D1939" s="8">
        <v>0.0</v>
      </c>
      <c r="E1939" s="1"/>
      <c r="F1939" s="1">
        <v>4.8</v>
      </c>
      <c r="G1939" s="1"/>
      <c r="H1939" s="1"/>
    </row>
    <row r="1940">
      <c r="A1940" s="1" t="s">
        <v>47</v>
      </c>
      <c r="B1940" s="7" t="s">
        <v>87</v>
      </c>
      <c r="C1940" s="1" t="s">
        <v>2219</v>
      </c>
      <c r="D1940" s="8">
        <v>1.0</v>
      </c>
      <c r="E1940" s="1"/>
      <c r="F1940" s="1">
        <v>7.7</v>
      </c>
      <c r="G1940" s="1"/>
      <c r="H1940" s="1"/>
    </row>
    <row r="1941">
      <c r="A1941" s="1" t="s">
        <v>47</v>
      </c>
      <c r="B1941" s="7" t="s">
        <v>87</v>
      </c>
      <c r="C1941" s="1" t="s">
        <v>2220</v>
      </c>
      <c r="D1941" s="8">
        <v>0.0</v>
      </c>
      <c r="E1941" s="1"/>
      <c r="F1941" s="1">
        <v>1.2</v>
      </c>
      <c r="G1941" s="1"/>
      <c r="H1941" s="1"/>
    </row>
    <row r="1942">
      <c r="A1942" s="1" t="s">
        <v>47</v>
      </c>
      <c r="B1942" s="7" t="s">
        <v>87</v>
      </c>
      <c r="C1942" s="1" t="s">
        <v>2221</v>
      </c>
      <c r="D1942" s="8">
        <v>0.0</v>
      </c>
      <c r="E1942" s="1"/>
      <c r="F1942" s="1">
        <v>9.8</v>
      </c>
      <c r="G1942" s="1"/>
      <c r="H1942" s="1"/>
    </row>
    <row r="1943">
      <c r="A1943" s="1" t="s">
        <v>47</v>
      </c>
      <c r="B1943" s="7" t="s">
        <v>87</v>
      </c>
      <c r="C1943" s="1" t="s">
        <v>2222</v>
      </c>
      <c r="D1943" s="8">
        <v>0.0</v>
      </c>
      <c r="E1943" s="1"/>
      <c r="F1943" s="1">
        <v>1.0</v>
      </c>
      <c r="G1943" s="1"/>
      <c r="H1943" s="1"/>
    </row>
    <row r="1944">
      <c r="A1944" s="1" t="s">
        <v>47</v>
      </c>
      <c r="B1944" s="7" t="s">
        <v>87</v>
      </c>
      <c r="C1944" s="1" t="s">
        <v>2223</v>
      </c>
      <c r="D1944" s="8">
        <v>1.0</v>
      </c>
      <c r="E1944" s="1"/>
      <c r="F1944" s="1">
        <v>9.4</v>
      </c>
      <c r="G1944" s="1"/>
      <c r="H1944" s="1"/>
    </row>
    <row r="1945">
      <c r="A1945" s="1" t="s">
        <v>47</v>
      </c>
      <c r="B1945" s="7" t="s">
        <v>87</v>
      </c>
      <c r="C1945" s="1" t="s">
        <v>2224</v>
      </c>
      <c r="D1945" s="8">
        <v>1.0</v>
      </c>
      <c r="E1945" s="1"/>
      <c r="F1945" s="1">
        <v>1.0</v>
      </c>
      <c r="G1945" s="1"/>
      <c r="H1945" s="1"/>
    </row>
    <row r="1946">
      <c r="A1946" s="1" t="s">
        <v>47</v>
      </c>
      <c r="B1946" s="7" t="s">
        <v>87</v>
      </c>
      <c r="C1946" s="1" t="s">
        <v>2225</v>
      </c>
      <c r="D1946" s="8">
        <v>0.0</v>
      </c>
      <c r="E1946" s="1"/>
      <c r="F1946" s="1">
        <v>10.9</v>
      </c>
      <c r="G1946" s="1"/>
      <c r="H1946" s="1"/>
    </row>
    <row r="1947">
      <c r="A1947" s="1" t="s">
        <v>47</v>
      </c>
      <c r="B1947" s="7" t="s">
        <v>87</v>
      </c>
      <c r="C1947" s="1" t="s">
        <v>2226</v>
      </c>
      <c r="D1947" s="8">
        <v>0.0</v>
      </c>
      <c r="E1947" s="1"/>
      <c r="F1947" s="1">
        <v>5.9</v>
      </c>
      <c r="G1947" s="1"/>
      <c r="H1947" s="1"/>
    </row>
    <row r="1948">
      <c r="A1948" s="1" t="s">
        <v>47</v>
      </c>
      <c r="B1948" s="7" t="s">
        <v>87</v>
      </c>
      <c r="C1948" s="1" t="s">
        <v>2227</v>
      </c>
      <c r="D1948" s="8">
        <v>0.0</v>
      </c>
      <c r="E1948" s="1"/>
      <c r="F1948" s="1">
        <v>1.0</v>
      </c>
      <c r="G1948" s="1"/>
      <c r="H1948" s="1"/>
    </row>
    <row r="1949">
      <c r="A1949" s="1" t="s">
        <v>47</v>
      </c>
      <c r="B1949" s="7" t="s">
        <v>87</v>
      </c>
      <c r="C1949" s="1" t="s">
        <v>2228</v>
      </c>
      <c r="D1949" s="8">
        <v>0.0</v>
      </c>
      <c r="E1949" s="1"/>
      <c r="F1949" s="1">
        <v>4.2</v>
      </c>
      <c r="G1949" s="1"/>
      <c r="H1949" s="1"/>
    </row>
    <row r="1950">
      <c r="A1950" s="1" t="s">
        <v>47</v>
      </c>
      <c r="B1950" s="7" t="s">
        <v>87</v>
      </c>
      <c r="C1950" s="1" t="s">
        <v>2229</v>
      </c>
      <c r="D1950" s="8">
        <v>0.0</v>
      </c>
      <c r="E1950" s="1"/>
      <c r="F1950" s="1">
        <v>1.5</v>
      </c>
      <c r="G1950" s="1"/>
      <c r="H1950" s="1"/>
    </row>
    <row r="1951">
      <c r="A1951" s="1" t="s">
        <v>47</v>
      </c>
      <c r="B1951" s="7" t="s">
        <v>87</v>
      </c>
      <c r="C1951" s="1" t="s">
        <v>2230</v>
      </c>
      <c r="D1951" s="8">
        <v>0.0</v>
      </c>
      <c r="E1951" s="1"/>
      <c r="F1951" s="1">
        <v>5.8</v>
      </c>
      <c r="G1951" s="1"/>
      <c r="H1951" s="1"/>
    </row>
    <row r="1952">
      <c r="A1952" s="1" t="s">
        <v>47</v>
      </c>
      <c r="B1952" s="7" t="s">
        <v>87</v>
      </c>
      <c r="C1952" s="1" t="s">
        <v>2231</v>
      </c>
      <c r="D1952" s="8">
        <v>0.0</v>
      </c>
      <c r="E1952" s="1"/>
      <c r="F1952" s="1">
        <v>1.9</v>
      </c>
      <c r="G1952" s="1"/>
      <c r="H1952" s="1"/>
    </row>
    <row r="1953">
      <c r="A1953" s="1" t="s">
        <v>47</v>
      </c>
      <c r="B1953" s="7" t="s">
        <v>87</v>
      </c>
      <c r="C1953" s="1" t="s">
        <v>2232</v>
      </c>
      <c r="D1953" s="8">
        <v>0.0</v>
      </c>
      <c r="E1953" s="1"/>
      <c r="F1953" s="1">
        <v>4.9</v>
      </c>
      <c r="G1953" s="1"/>
      <c r="H1953" s="1"/>
    </row>
    <row r="1954">
      <c r="A1954" s="1" t="s">
        <v>47</v>
      </c>
      <c r="B1954" s="7" t="s">
        <v>87</v>
      </c>
      <c r="C1954" s="1" t="s">
        <v>2233</v>
      </c>
      <c r="D1954" s="8">
        <v>0.0</v>
      </c>
      <c r="E1954" s="1"/>
      <c r="F1954" s="1">
        <v>4.3</v>
      </c>
      <c r="G1954" s="1"/>
      <c r="H1954" s="1"/>
    </row>
    <row r="1955">
      <c r="A1955" s="1" t="s">
        <v>47</v>
      </c>
      <c r="B1955" s="7" t="s">
        <v>87</v>
      </c>
      <c r="C1955" s="1" t="s">
        <v>2234</v>
      </c>
      <c r="D1955" s="8">
        <v>0.0</v>
      </c>
      <c r="E1955" s="1"/>
      <c r="F1955" s="1">
        <v>1.1</v>
      </c>
      <c r="G1955" s="1"/>
      <c r="H1955" s="1"/>
    </row>
    <row r="1956">
      <c r="A1956" s="1" t="s">
        <v>47</v>
      </c>
      <c r="B1956" s="7" t="s">
        <v>87</v>
      </c>
      <c r="C1956" s="1" t="s">
        <v>2235</v>
      </c>
      <c r="D1956" s="8">
        <v>0.0</v>
      </c>
      <c r="E1956" s="1"/>
      <c r="F1956" s="1">
        <v>2.3</v>
      </c>
      <c r="G1956" s="1"/>
      <c r="H1956" s="1"/>
    </row>
    <row r="1957">
      <c r="A1957" s="1" t="s">
        <v>47</v>
      </c>
      <c r="B1957" s="7" t="s">
        <v>87</v>
      </c>
      <c r="C1957" s="1" t="s">
        <v>2236</v>
      </c>
      <c r="D1957" s="8">
        <v>0.0</v>
      </c>
      <c r="E1957" s="1"/>
      <c r="F1957" s="1">
        <v>1.7</v>
      </c>
      <c r="G1957" s="1"/>
      <c r="H1957" s="1"/>
    </row>
    <row r="1958">
      <c r="A1958" s="1" t="s">
        <v>47</v>
      </c>
      <c r="B1958" s="7" t="s">
        <v>87</v>
      </c>
      <c r="C1958" s="1" t="s">
        <v>2237</v>
      </c>
      <c r="D1958" s="8">
        <v>0.0</v>
      </c>
      <c r="E1958" s="1"/>
      <c r="F1958" s="1">
        <v>1.0</v>
      </c>
      <c r="G1958" s="1"/>
      <c r="H1958" s="1"/>
    </row>
    <row r="1959">
      <c r="A1959" s="1" t="s">
        <v>47</v>
      </c>
      <c r="B1959" s="7" t="s">
        <v>87</v>
      </c>
      <c r="C1959" s="1" t="s">
        <v>2238</v>
      </c>
      <c r="D1959" s="8">
        <v>0.0</v>
      </c>
      <c r="E1959" s="1"/>
      <c r="F1959" s="1">
        <v>4.7</v>
      </c>
      <c r="G1959" s="1"/>
      <c r="H1959" s="1"/>
    </row>
    <row r="1960">
      <c r="A1960" s="1" t="s">
        <v>47</v>
      </c>
      <c r="B1960" s="7" t="s">
        <v>87</v>
      </c>
      <c r="C1960" s="1" t="s">
        <v>2239</v>
      </c>
      <c r="D1960" s="8">
        <v>2.0</v>
      </c>
      <c r="E1960" s="1"/>
      <c r="F1960" s="1">
        <v>8.7</v>
      </c>
      <c r="G1960" s="1"/>
      <c r="H1960" s="1"/>
    </row>
    <row r="1961">
      <c r="A1961" s="1" t="s">
        <v>47</v>
      </c>
      <c r="B1961" s="7" t="s">
        <v>87</v>
      </c>
      <c r="C1961" s="1" t="s">
        <v>2240</v>
      </c>
      <c r="D1961" s="8">
        <v>0.0</v>
      </c>
      <c r="E1961" s="1"/>
      <c r="F1961" s="1">
        <v>3.4</v>
      </c>
      <c r="G1961" s="1"/>
      <c r="H1961" s="1"/>
    </row>
    <row r="1962">
      <c r="A1962" s="1" t="s">
        <v>47</v>
      </c>
      <c r="B1962" s="7" t="s">
        <v>87</v>
      </c>
      <c r="C1962" s="1" t="s">
        <v>2241</v>
      </c>
      <c r="D1962" s="8">
        <v>0.0</v>
      </c>
      <c r="E1962" s="1"/>
      <c r="F1962" s="1">
        <v>7.8</v>
      </c>
      <c r="G1962" s="1"/>
      <c r="H1962" s="1"/>
    </row>
    <row r="1963">
      <c r="A1963" s="1" t="s">
        <v>47</v>
      </c>
      <c r="B1963" s="7" t="s">
        <v>87</v>
      </c>
      <c r="C1963" s="1" t="s">
        <v>2242</v>
      </c>
      <c r="D1963" s="8">
        <v>0.0</v>
      </c>
      <c r="E1963" s="1"/>
      <c r="F1963" s="1">
        <v>1.9</v>
      </c>
      <c r="G1963" s="1"/>
      <c r="H1963" s="1"/>
    </row>
    <row r="1964">
      <c r="A1964" s="1" t="s">
        <v>47</v>
      </c>
      <c r="B1964" s="7" t="s">
        <v>87</v>
      </c>
      <c r="C1964" s="1" t="s">
        <v>2243</v>
      </c>
      <c r="D1964" s="8">
        <v>0.0</v>
      </c>
      <c r="E1964" s="1"/>
      <c r="F1964" s="1">
        <v>2.1</v>
      </c>
      <c r="G1964" s="1"/>
      <c r="H1964" s="1"/>
    </row>
    <row r="1965">
      <c r="A1965" s="1" t="s">
        <v>47</v>
      </c>
      <c r="B1965" s="7" t="s">
        <v>87</v>
      </c>
      <c r="C1965" s="1" t="s">
        <v>2244</v>
      </c>
      <c r="D1965" s="8">
        <v>0.0</v>
      </c>
      <c r="E1965" s="1"/>
      <c r="F1965" s="1">
        <v>1.0</v>
      </c>
      <c r="G1965" s="1"/>
      <c r="H1965" s="1"/>
    </row>
    <row r="1966">
      <c r="A1966" s="1" t="s">
        <v>47</v>
      </c>
      <c r="B1966" s="7" t="s">
        <v>87</v>
      </c>
      <c r="C1966" s="1" t="s">
        <v>2245</v>
      </c>
      <c r="D1966" s="8">
        <v>0.0</v>
      </c>
      <c r="E1966" s="1"/>
      <c r="F1966" s="1">
        <v>2.7</v>
      </c>
      <c r="G1966" s="1"/>
      <c r="H1966" s="1"/>
    </row>
    <row r="1967">
      <c r="A1967" s="1" t="s">
        <v>47</v>
      </c>
      <c r="B1967" s="7" t="s">
        <v>87</v>
      </c>
      <c r="C1967" s="1" t="s">
        <v>2246</v>
      </c>
      <c r="D1967" s="8">
        <v>0.0</v>
      </c>
      <c r="E1967" s="1"/>
      <c r="F1967" s="1">
        <v>5.4</v>
      </c>
      <c r="G1967" s="1"/>
      <c r="H1967" s="1"/>
    </row>
    <row r="1968">
      <c r="A1968" s="1" t="s">
        <v>47</v>
      </c>
      <c r="B1968" s="7" t="s">
        <v>87</v>
      </c>
      <c r="C1968" s="1" t="s">
        <v>2247</v>
      </c>
      <c r="D1968" s="8">
        <v>0.0</v>
      </c>
      <c r="E1968" s="1"/>
      <c r="F1968" s="1">
        <v>7.4</v>
      </c>
      <c r="G1968" s="1"/>
      <c r="H1968" s="1"/>
    </row>
    <row r="1969">
      <c r="A1969" s="1" t="s">
        <v>47</v>
      </c>
      <c r="B1969" s="7" t="s">
        <v>87</v>
      </c>
      <c r="C1969" s="1" t="s">
        <v>2248</v>
      </c>
      <c r="D1969" s="8">
        <v>0.0</v>
      </c>
      <c r="E1969" s="1"/>
      <c r="F1969" s="1">
        <v>5.5</v>
      </c>
      <c r="G1969" s="1"/>
      <c r="H1969" s="1"/>
    </row>
    <row r="1970">
      <c r="A1970" s="1" t="s">
        <v>47</v>
      </c>
      <c r="B1970" s="7" t="s">
        <v>87</v>
      </c>
      <c r="C1970" s="1" t="s">
        <v>2249</v>
      </c>
      <c r="D1970" s="8">
        <v>0.0</v>
      </c>
      <c r="E1970" s="1"/>
      <c r="F1970" s="1">
        <v>6.8</v>
      </c>
      <c r="G1970" s="1"/>
      <c r="H1970" s="1"/>
    </row>
    <row r="1971">
      <c r="A1971" s="1" t="s">
        <v>47</v>
      </c>
      <c r="B1971" s="7" t="s">
        <v>87</v>
      </c>
      <c r="C1971" s="1" t="s">
        <v>2250</v>
      </c>
      <c r="D1971" s="8">
        <v>0.0</v>
      </c>
      <c r="E1971" s="1"/>
      <c r="F1971" s="1">
        <v>8.3</v>
      </c>
      <c r="G1971" s="1"/>
      <c r="H1971" s="1"/>
    </row>
    <row r="1972">
      <c r="A1972" s="1" t="s">
        <v>47</v>
      </c>
      <c r="B1972" s="7" t="s">
        <v>87</v>
      </c>
      <c r="C1972" s="1" t="s">
        <v>2251</v>
      </c>
      <c r="D1972" s="8">
        <v>0.0</v>
      </c>
      <c r="E1972" s="1"/>
      <c r="F1972" s="1">
        <v>1.3</v>
      </c>
      <c r="G1972" s="1"/>
      <c r="H1972" s="1"/>
    </row>
    <row r="1973">
      <c r="A1973" s="1" t="s">
        <v>47</v>
      </c>
      <c r="B1973" s="7" t="s">
        <v>87</v>
      </c>
      <c r="C1973" s="1" t="s">
        <v>2252</v>
      </c>
      <c r="D1973" s="8">
        <v>1.0</v>
      </c>
      <c r="E1973" s="1"/>
      <c r="F1973" s="1">
        <v>3.7</v>
      </c>
      <c r="G1973" s="1"/>
      <c r="H1973" s="1"/>
    </row>
    <row r="1974">
      <c r="A1974" s="1" t="s">
        <v>47</v>
      </c>
      <c r="B1974" s="7" t="s">
        <v>88</v>
      </c>
      <c r="C1974" s="1" t="s">
        <v>2253</v>
      </c>
      <c r="D1974" s="8">
        <v>0.0</v>
      </c>
      <c r="E1974" s="1"/>
      <c r="F1974" s="1">
        <v>10.5</v>
      </c>
      <c r="G1974" s="1"/>
      <c r="H1974" s="1"/>
    </row>
    <row r="1975">
      <c r="A1975" s="1" t="s">
        <v>47</v>
      </c>
      <c r="B1975" s="7" t="s">
        <v>88</v>
      </c>
      <c r="C1975" s="1" t="s">
        <v>2254</v>
      </c>
      <c r="D1975" s="8">
        <v>2.0</v>
      </c>
      <c r="E1975" s="1"/>
      <c r="F1975" s="1">
        <v>1.4</v>
      </c>
      <c r="G1975" s="1"/>
      <c r="H1975" s="1"/>
    </row>
    <row r="1976">
      <c r="A1976" s="1" t="s">
        <v>47</v>
      </c>
      <c r="B1976" s="7" t="s">
        <v>88</v>
      </c>
      <c r="C1976" s="1" t="s">
        <v>2255</v>
      </c>
      <c r="D1976" s="8">
        <v>0.0</v>
      </c>
      <c r="E1976" s="1"/>
      <c r="F1976" s="1">
        <v>4.0</v>
      </c>
      <c r="G1976" s="1"/>
      <c r="H1976" s="1"/>
    </row>
    <row r="1977">
      <c r="A1977" s="1" t="s">
        <v>47</v>
      </c>
      <c r="B1977" s="7" t="s">
        <v>88</v>
      </c>
      <c r="C1977" s="1" t="s">
        <v>2256</v>
      </c>
      <c r="D1977" s="8">
        <v>0.0</v>
      </c>
      <c r="E1977" s="1"/>
      <c r="F1977" s="1">
        <v>1.6</v>
      </c>
      <c r="G1977" s="1"/>
      <c r="H1977" s="1"/>
    </row>
    <row r="1978">
      <c r="A1978" s="1" t="s">
        <v>47</v>
      </c>
      <c r="B1978" s="7" t="s">
        <v>88</v>
      </c>
      <c r="C1978" s="1" t="s">
        <v>2257</v>
      </c>
      <c r="D1978" s="8">
        <v>0.0</v>
      </c>
      <c r="E1978" s="1"/>
      <c r="F1978" s="1">
        <v>7.1</v>
      </c>
      <c r="G1978" s="1"/>
      <c r="H1978" s="1"/>
    </row>
    <row r="1979">
      <c r="A1979" s="1" t="s">
        <v>47</v>
      </c>
      <c r="B1979" s="7" t="s">
        <v>88</v>
      </c>
      <c r="C1979" s="1" t="s">
        <v>2258</v>
      </c>
      <c r="D1979" s="8">
        <v>0.0</v>
      </c>
      <c r="E1979" s="1"/>
      <c r="F1979" s="1">
        <v>1.1</v>
      </c>
      <c r="G1979" s="1"/>
      <c r="H1979" s="1"/>
    </row>
    <row r="1980">
      <c r="A1980" s="1" t="s">
        <v>47</v>
      </c>
      <c r="B1980" s="7" t="s">
        <v>88</v>
      </c>
      <c r="C1980" s="1" t="s">
        <v>2259</v>
      </c>
      <c r="D1980" s="8">
        <v>0.0</v>
      </c>
      <c r="E1980" s="1"/>
      <c r="F1980" s="1">
        <v>1.4</v>
      </c>
      <c r="G1980" s="1"/>
      <c r="H1980" s="1"/>
    </row>
    <row r="1981">
      <c r="A1981" s="1" t="s">
        <v>47</v>
      </c>
      <c r="B1981" s="7" t="s">
        <v>88</v>
      </c>
      <c r="C1981" s="1" t="s">
        <v>2260</v>
      </c>
      <c r="D1981" s="8">
        <v>0.0</v>
      </c>
      <c r="E1981" s="1"/>
      <c r="F1981" s="1">
        <v>6.3</v>
      </c>
      <c r="G1981" s="1"/>
      <c r="H1981" s="1"/>
    </row>
    <row r="1982">
      <c r="A1982" s="1" t="s">
        <v>47</v>
      </c>
      <c r="B1982" s="7" t="s">
        <v>88</v>
      </c>
      <c r="C1982" s="1" t="s">
        <v>2261</v>
      </c>
      <c r="D1982" s="8">
        <v>0.0</v>
      </c>
      <c r="E1982" s="1"/>
      <c r="F1982" s="1">
        <v>5.3</v>
      </c>
      <c r="G1982" s="1"/>
      <c r="H1982" s="1"/>
    </row>
    <row r="1983">
      <c r="A1983" s="1" t="s">
        <v>47</v>
      </c>
      <c r="B1983" s="7" t="s">
        <v>88</v>
      </c>
      <c r="C1983" s="1" t="s">
        <v>2262</v>
      </c>
      <c r="D1983" s="8">
        <v>0.0</v>
      </c>
      <c r="E1983" s="1"/>
      <c r="F1983" s="1">
        <v>8.3</v>
      </c>
      <c r="G1983" s="1"/>
      <c r="H1983" s="1"/>
    </row>
    <row r="1984">
      <c r="A1984" s="1" t="s">
        <v>47</v>
      </c>
      <c r="B1984" s="7" t="s">
        <v>88</v>
      </c>
      <c r="C1984" s="1" t="s">
        <v>2263</v>
      </c>
      <c r="D1984" s="8">
        <v>0.0</v>
      </c>
      <c r="E1984" s="1"/>
      <c r="F1984" s="1">
        <v>9.8</v>
      </c>
      <c r="G1984" s="1"/>
      <c r="H1984" s="1"/>
    </row>
    <row r="1985">
      <c r="A1985" s="1" t="s">
        <v>47</v>
      </c>
      <c r="B1985" s="7" t="s">
        <v>88</v>
      </c>
      <c r="C1985" s="1" t="s">
        <v>2264</v>
      </c>
      <c r="D1985" s="8">
        <v>0.0</v>
      </c>
      <c r="E1985" s="1"/>
      <c r="F1985" s="1">
        <v>1.0</v>
      </c>
      <c r="G1985" s="1"/>
      <c r="H1985" s="1"/>
    </row>
    <row r="1986">
      <c r="A1986" s="1" t="s">
        <v>47</v>
      </c>
      <c r="B1986" s="7" t="s">
        <v>88</v>
      </c>
      <c r="C1986" s="1" t="s">
        <v>2265</v>
      </c>
      <c r="D1986" s="8">
        <v>0.0</v>
      </c>
      <c r="E1986" s="1"/>
      <c r="F1986" s="1">
        <v>1.9</v>
      </c>
      <c r="G1986" s="1"/>
      <c r="H1986" s="1"/>
    </row>
    <row r="1987">
      <c r="A1987" s="1" t="s">
        <v>47</v>
      </c>
      <c r="B1987" s="7" t="s">
        <v>88</v>
      </c>
      <c r="C1987" s="1" t="s">
        <v>2266</v>
      </c>
      <c r="D1987" s="8">
        <v>0.0</v>
      </c>
      <c r="E1987" s="1"/>
      <c r="F1987" s="1">
        <v>1.0</v>
      </c>
      <c r="G1987" s="1"/>
      <c r="H1987" s="1"/>
    </row>
    <row r="1988">
      <c r="A1988" s="1" t="s">
        <v>47</v>
      </c>
      <c r="B1988" s="7" t="s">
        <v>88</v>
      </c>
      <c r="C1988" s="1" t="s">
        <v>2267</v>
      </c>
      <c r="D1988" s="8">
        <v>0.0</v>
      </c>
      <c r="E1988" s="1"/>
      <c r="F1988" s="1">
        <v>1.7</v>
      </c>
      <c r="G1988" s="1"/>
      <c r="H1988" s="1"/>
    </row>
    <row r="1989">
      <c r="A1989" s="1" t="s">
        <v>47</v>
      </c>
      <c r="B1989" s="7" t="s">
        <v>88</v>
      </c>
      <c r="C1989" s="1" t="s">
        <v>2268</v>
      </c>
      <c r="D1989" s="8">
        <v>0.0</v>
      </c>
      <c r="E1989" s="1"/>
      <c r="F1989" s="1">
        <v>3.4</v>
      </c>
      <c r="G1989" s="1"/>
      <c r="H1989" s="1"/>
    </row>
    <row r="1990">
      <c r="A1990" s="1" t="s">
        <v>47</v>
      </c>
      <c r="B1990" s="7" t="s">
        <v>88</v>
      </c>
      <c r="C1990" s="1" t="s">
        <v>2269</v>
      </c>
      <c r="D1990" s="8">
        <v>1.0</v>
      </c>
      <c r="E1990" s="1"/>
      <c r="F1990" s="1">
        <v>4.1</v>
      </c>
      <c r="G1990" s="1"/>
      <c r="H1990" s="1"/>
    </row>
    <row r="1991">
      <c r="A1991" s="1" t="s">
        <v>47</v>
      </c>
      <c r="B1991" s="7" t="s">
        <v>88</v>
      </c>
      <c r="C1991" s="1" t="s">
        <v>2270</v>
      </c>
      <c r="D1991" s="8">
        <v>0.0</v>
      </c>
      <c r="E1991" s="1"/>
      <c r="F1991" s="1">
        <v>1.7</v>
      </c>
      <c r="G1991" s="1"/>
      <c r="H1991" s="1"/>
    </row>
    <row r="1992">
      <c r="A1992" s="1" t="s">
        <v>47</v>
      </c>
      <c r="B1992" s="7" t="s">
        <v>88</v>
      </c>
      <c r="C1992" s="1" t="s">
        <v>2271</v>
      </c>
      <c r="D1992" s="8">
        <v>0.0</v>
      </c>
      <c r="E1992" s="1"/>
      <c r="F1992" s="1">
        <v>3.8</v>
      </c>
      <c r="G1992" s="1"/>
      <c r="H1992" s="1"/>
    </row>
    <row r="1993">
      <c r="A1993" s="1" t="s">
        <v>47</v>
      </c>
      <c r="B1993" s="7" t="s">
        <v>88</v>
      </c>
      <c r="C1993" s="1" t="s">
        <v>2272</v>
      </c>
      <c r="D1993" s="8">
        <v>0.0</v>
      </c>
      <c r="E1993" s="1"/>
      <c r="F1993" s="1">
        <v>7.3</v>
      </c>
      <c r="G1993" s="1"/>
      <c r="H1993" s="1"/>
    </row>
    <row r="1994">
      <c r="A1994" s="1" t="s">
        <v>47</v>
      </c>
      <c r="B1994" s="7" t="s">
        <v>88</v>
      </c>
      <c r="C1994" s="1" t="s">
        <v>2273</v>
      </c>
      <c r="D1994" s="8">
        <v>0.0</v>
      </c>
      <c r="E1994" s="1"/>
      <c r="F1994" s="1">
        <v>2.8</v>
      </c>
      <c r="G1994" s="1"/>
      <c r="H1994" s="1"/>
    </row>
    <row r="1995">
      <c r="A1995" s="1" t="s">
        <v>47</v>
      </c>
      <c r="B1995" s="7" t="s">
        <v>88</v>
      </c>
      <c r="C1995" s="1" t="s">
        <v>2274</v>
      </c>
      <c r="D1995" s="8">
        <v>0.0</v>
      </c>
      <c r="E1995" s="1"/>
      <c r="F1995" s="1">
        <v>6.9</v>
      </c>
      <c r="G1995" s="1"/>
      <c r="H1995" s="1"/>
    </row>
    <row r="1996">
      <c r="A1996" s="1" t="s">
        <v>47</v>
      </c>
      <c r="B1996" s="7" t="s">
        <v>88</v>
      </c>
      <c r="C1996" s="1" t="s">
        <v>2275</v>
      </c>
      <c r="D1996" s="8">
        <v>0.0</v>
      </c>
      <c r="E1996" s="1"/>
      <c r="F1996" s="1">
        <v>6.0</v>
      </c>
      <c r="G1996" s="1"/>
      <c r="H1996" s="1"/>
    </row>
    <row r="1997">
      <c r="A1997" s="1" t="s">
        <v>47</v>
      </c>
      <c r="B1997" s="7" t="s">
        <v>88</v>
      </c>
      <c r="C1997" s="1" t="s">
        <v>2276</v>
      </c>
      <c r="D1997" s="8">
        <v>1.0</v>
      </c>
      <c r="E1997" s="1"/>
      <c r="F1997" s="1">
        <v>2.4</v>
      </c>
      <c r="G1997" s="1"/>
      <c r="H1997" s="1"/>
    </row>
    <row r="1998">
      <c r="A1998" s="1" t="s">
        <v>47</v>
      </c>
      <c r="B1998" s="7" t="s">
        <v>88</v>
      </c>
      <c r="C1998" s="1" t="s">
        <v>2277</v>
      </c>
      <c r="D1998" s="8">
        <v>0.0</v>
      </c>
      <c r="E1998" s="1"/>
      <c r="F1998" s="1">
        <v>7.9</v>
      </c>
      <c r="G1998" s="1"/>
      <c r="H1998" s="1"/>
    </row>
    <row r="1999">
      <c r="A1999" s="1" t="s">
        <v>47</v>
      </c>
      <c r="B1999" s="7" t="s">
        <v>88</v>
      </c>
      <c r="C1999" s="1" t="s">
        <v>2278</v>
      </c>
      <c r="D1999" s="8">
        <v>0.0</v>
      </c>
      <c r="E1999" s="1"/>
      <c r="F1999" s="1">
        <v>5.2</v>
      </c>
      <c r="G1999" s="1"/>
      <c r="H1999" s="1"/>
    </row>
    <row r="2000">
      <c r="A2000" s="1" t="s">
        <v>47</v>
      </c>
      <c r="B2000" s="7" t="s">
        <v>88</v>
      </c>
      <c r="C2000" s="1" t="s">
        <v>2279</v>
      </c>
      <c r="D2000" s="8">
        <v>0.0</v>
      </c>
      <c r="E2000" s="1"/>
      <c r="F2000" s="1">
        <v>3.0</v>
      </c>
      <c r="G2000" s="1"/>
      <c r="H2000" s="1"/>
    </row>
    <row r="2001">
      <c r="A2001" s="1" t="s">
        <v>47</v>
      </c>
      <c r="B2001" s="7" t="s">
        <v>88</v>
      </c>
      <c r="C2001" s="1" t="s">
        <v>2280</v>
      </c>
      <c r="D2001" s="8">
        <v>0.0</v>
      </c>
      <c r="E2001" s="1"/>
      <c r="F2001" s="1">
        <v>4.0</v>
      </c>
      <c r="G2001" s="1"/>
      <c r="H2001" s="1"/>
    </row>
    <row r="2002">
      <c r="A2002" s="1" t="s">
        <v>47</v>
      </c>
      <c r="B2002" s="7" t="s">
        <v>88</v>
      </c>
      <c r="C2002" s="1" t="s">
        <v>2281</v>
      </c>
      <c r="D2002" s="8">
        <v>0.0</v>
      </c>
      <c r="E2002" s="1"/>
      <c r="F2002" s="1">
        <v>1.0</v>
      </c>
      <c r="G2002" s="1"/>
      <c r="H2002" s="1"/>
    </row>
    <row r="2003">
      <c r="A2003" s="1" t="s">
        <v>47</v>
      </c>
      <c r="B2003" s="7" t="s">
        <v>88</v>
      </c>
      <c r="C2003" s="1" t="s">
        <v>2282</v>
      </c>
      <c r="D2003" s="8">
        <v>0.0</v>
      </c>
      <c r="E2003" s="1"/>
      <c r="F2003" s="1">
        <v>1.0</v>
      </c>
      <c r="G2003" s="1"/>
      <c r="H2003" s="1"/>
    </row>
    <row r="2004">
      <c r="A2004" s="1" t="s">
        <v>47</v>
      </c>
      <c r="B2004" s="7" t="s">
        <v>88</v>
      </c>
      <c r="C2004" s="1" t="s">
        <v>2283</v>
      </c>
      <c r="D2004" s="8">
        <v>0.0</v>
      </c>
      <c r="E2004" s="1"/>
      <c r="F2004" s="1">
        <v>4.1</v>
      </c>
      <c r="G2004" s="1"/>
      <c r="H2004" s="1"/>
    </row>
    <row r="2005">
      <c r="A2005" s="1" t="s">
        <v>47</v>
      </c>
      <c r="B2005" s="7" t="s">
        <v>88</v>
      </c>
      <c r="C2005" s="1" t="s">
        <v>2284</v>
      </c>
      <c r="D2005" s="8">
        <v>0.0</v>
      </c>
      <c r="E2005" s="1"/>
      <c r="F2005" s="1">
        <v>3.5</v>
      </c>
      <c r="G2005" s="1"/>
      <c r="H2005" s="1"/>
    </row>
    <row r="2006">
      <c r="A2006" s="1" t="s">
        <v>47</v>
      </c>
      <c r="B2006" s="7" t="s">
        <v>88</v>
      </c>
      <c r="C2006" s="1" t="s">
        <v>2285</v>
      </c>
      <c r="D2006" s="8">
        <v>0.0</v>
      </c>
      <c r="E2006" s="1"/>
      <c r="F2006" s="1">
        <v>9.5</v>
      </c>
      <c r="G2006" s="1"/>
      <c r="H2006" s="1"/>
    </row>
    <row r="2007">
      <c r="A2007" s="1" t="s">
        <v>47</v>
      </c>
      <c r="B2007" s="7" t="s">
        <v>88</v>
      </c>
      <c r="C2007" s="1" t="s">
        <v>2286</v>
      </c>
      <c r="D2007" s="8">
        <v>0.0</v>
      </c>
      <c r="E2007" s="1"/>
      <c r="F2007" s="1">
        <v>7.1</v>
      </c>
      <c r="G2007" s="1"/>
      <c r="H2007" s="1"/>
    </row>
    <row r="2008">
      <c r="A2008" s="1" t="s">
        <v>47</v>
      </c>
      <c r="B2008" s="7" t="s">
        <v>88</v>
      </c>
      <c r="C2008" s="1" t="s">
        <v>2287</v>
      </c>
      <c r="D2008" s="8">
        <v>0.0</v>
      </c>
      <c r="E2008" s="1"/>
      <c r="F2008" s="1">
        <v>1.0</v>
      </c>
      <c r="G2008" s="1"/>
      <c r="H2008" s="1"/>
    </row>
    <row r="2009">
      <c r="A2009" s="1" t="s">
        <v>47</v>
      </c>
      <c r="B2009" s="7" t="s">
        <v>88</v>
      </c>
      <c r="C2009" s="1" t="s">
        <v>2288</v>
      </c>
      <c r="D2009" s="8">
        <v>0.0</v>
      </c>
      <c r="E2009" s="1"/>
      <c r="F2009" s="1">
        <v>5.8</v>
      </c>
      <c r="G2009" s="1"/>
      <c r="H2009" s="1"/>
    </row>
    <row r="2010">
      <c r="A2010" s="1" t="s">
        <v>47</v>
      </c>
      <c r="B2010" s="7" t="s">
        <v>88</v>
      </c>
      <c r="C2010" s="1" t="s">
        <v>2289</v>
      </c>
      <c r="D2010" s="8">
        <v>0.0</v>
      </c>
      <c r="E2010" s="1"/>
      <c r="F2010" s="1">
        <v>1.8</v>
      </c>
      <c r="G2010" s="1"/>
      <c r="H2010" s="1"/>
    </row>
    <row r="2011">
      <c r="A2011" s="1" t="s">
        <v>47</v>
      </c>
      <c r="B2011" s="7" t="s">
        <v>88</v>
      </c>
      <c r="C2011" s="1" t="s">
        <v>2290</v>
      </c>
      <c r="D2011" s="8">
        <v>0.0</v>
      </c>
      <c r="E2011" s="1"/>
      <c r="F2011" s="1">
        <v>9.7</v>
      </c>
      <c r="G2011" s="1"/>
      <c r="H2011" s="1"/>
    </row>
    <row r="2012">
      <c r="A2012" s="1" t="s">
        <v>47</v>
      </c>
      <c r="B2012" s="7" t="s">
        <v>88</v>
      </c>
      <c r="C2012" s="1" t="s">
        <v>2291</v>
      </c>
      <c r="D2012" s="8">
        <v>0.0</v>
      </c>
      <c r="E2012" s="1"/>
      <c r="F2012" s="1">
        <v>4.5</v>
      </c>
      <c r="G2012" s="1"/>
      <c r="H2012" s="1"/>
    </row>
    <row r="2013">
      <c r="A2013" s="1" t="s">
        <v>47</v>
      </c>
      <c r="B2013" s="7" t="s">
        <v>88</v>
      </c>
      <c r="C2013" s="1" t="s">
        <v>2292</v>
      </c>
      <c r="D2013" s="8">
        <v>0.0</v>
      </c>
      <c r="E2013" s="1"/>
      <c r="F2013" s="1">
        <v>9.5</v>
      </c>
      <c r="G2013" s="1"/>
      <c r="H2013" s="1"/>
    </row>
    <row r="2014">
      <c r="A2014" s="1" t="s">
        <v>47</v>
      </c>
      <c r="B2014" s="7" t="s">
        <v>88</v>
      </c>
      <c r="C2014" s="1" t="s">
        <v>2293</v>
      </c>
      <c r="D2014" s="8">
        <v>0.0</v>
      </c>
      <c r="E2014" s="1"/>
      <c r="F2014" s="1">
        <v>1.0</v>
      </c>
      <c r="G2014" s="1"/>
      <c r="H2014" s="1"/>
    </row>
    <row r="2015">
      <c r="A2015" s="1" t="s">
        <v>47</v>
      </c>
      <c r="B2015" s="7" t="s">
        <v>88</v>
      </c>
      <c r="C2015" s="1" t="s">
        <v>2294</v>
      </c>
      <c r="D2015" s="8">
        <v>0.0</v>
      </c>
      <c r="E2015" s="1"/>
      <c r="F2015" s="1">
        <v>2.5</v>
      </c>
      <c r="G2015" s="1"/>
      <c r="H2015" s="1"/>
    </row>
    <row r="2016">
      <c r="A2016" s="1" t="s">
        <v>47</v>
      </c>
      <c r="B2016" s="7" t="s">
        <v>88</v>
      </c>
      <c r="C2016" s="1" t="s">
        <v>2295</v>
      </c>
      <c r="D2016" s="8">
        <v>0.0</v>
      </c>
      <c r="E2016" s="1"/>
      <c r="F2016" s="1">
        <v>4.1</v>
      </c>
      <c r="G2016" s="1"/>
      <c r="H2016" s="1"/>
    </row>
    <row r="2017">
      <c r="A2017" s="1" t="s">
        <v>47</v>
      </c>
      <c r="B2017" s="7" t="s">
        <v>88</v>
      </c>
      <c r="C2017" s="1" t="s">
        <v>2296</v>
      </c>
      <c r="D2017" s="8">
        <v>0.0</v>
      </c>
      <c r="E2017" s="1"/>
      <c r="F2017" s="1">
        <v>1.0</v>
      </c>
      <c r="G2017" s="1"/>
      <c r="H2017" s="1"/>
    </row>
    <row r="2018">
      <c r="A2018" s="1" t="s">
        <v>47</v>
      </c>
      <c r="B2018" s="7" t="s">
        <v>88</v>
      </c>
      <c r="C2018" s="1" t="s">
        <v>2297</v>
      </c>
      <c r="D2018" s="8">
        <v>0.0</v>
      </c>
      <c r="E2018" s="1"/>
      <c r="F2018" s="1">
        <v>1.6</v>
      </c>
      <c r="G2018" s="1"/>
      <c r="H2018" s="1"/>
    </row>
    <row r="2019">
      <c r="A2019" s="1" t="s">
        <v>47</v>
      </c>
      <c r="B2019" s="7" t="s">
        <v>88</v>
      </c>
      <c r="C2019" s="1" t="s">
        <v>2298</v>
      </c>
      <c r="D2019" s="8">
        <v>0.0</v>
      </c>
      <c r="E2019" s="1"/>
      <c r="F2019" s="1">
        <v>7.9</v>
      </c>
      <c r="G2019" s="1"/>
      <c r="H2019" s="1"/>
    </row>
    <row r="2020">
      <c r="A2020" s="1" t="s">
        <v>47</v>
      </c>
      <c r="B2020" s="7" t="s">
        <v>88</v>
      </c>
      <c r="C2020" s="1" t="s">
        <v>2299</v>
      </c>
      <c r="D2020" s="8">
        <v>0.0</v>
      </c>
      <c r="E2020" s="1"/>
      <c r="F2020" s="1">
        <v>7.3</v>
      </c>
      <c r="G2020" s="1"/>
      <c r="H2020" s="1"/>
    </row>
    <row r="2021">
      <c r="A2021" s="1" t="s">
        <v>47</v>
      </c>
      <c r="B2021" s="7" t="s">
        <v>88</v>
      </c>
      <c r="C2021" s="1" t="s">
        <v>2300</v>
      </c>
      <c r="D2021" s="8">
        <v>0.0</v>
      </c>
      <c r="E2021" s="1"/>
      <c r="F2021" s="1">
        <v>9.0</v>
      </c>
      <c r="G2021" s="1"/>
      <c r="H2021" s="1"/>
    </row>
    <row r="2022">
      <c r="A2022" s="1" t="s">
        <v>47</v>
      </c>
      <c r="B2022" s="7" t="s">
        <v>88</v>
      </c>
      <c r="C2022" s="1" t="s">
        <v>2301</v>
      </c>
      <c r="D2022" s="8">
        <v>0.0</v>
      </c>
      <c r="E2022" s="1"/>
      <c r="F2022" s="1">
        <v>1.0</v>
      </c>
      <c r="G2022" s="1"/>
      <c r="H2022" s="1"/>
    </row>
    <row r="2023">
      <c r="A2023" s="1" t="s">
        <v>47</v>
      </c>
      <c r="B2023" s="7" t="s">
        <v>88</v>
      </c>
      <c r="C2023" s="1" t="s">
        <v>2302</v>
      </c>
      <c r="D2023" s="8">
        <v>0.0</v>
      </c>
      <c r="E2023" s="1"/>
      <c r="F2023" s="1">
        <v>3.6</v>
      </c>
      <c r="G2023" s="1"/>
      <c r="H2023" s="1"/>
    </row>
    <row r="2024">
      <c r="A2024" s="1" t="s">
        <v>47</v>
      </c>
      <c r="B2024" s="7" t="s">
        <v>89</v>
      </c>
      <c r="C2024" s="1" t="s">
        <v>2303</v>
      </c>
      <c r="D2024" s="8">
        <v>3.0</v>
      </c>
      <c r="E2024" s="1"/>
      <c r="F2024" s="1">
        <v>6.0</v>
      </c>
      <c r="G2024" s="1"/>
      <c r="H2024" s="1"/>
    </row>
    <row r="2025">
      <c r="A2025" s="1" t="s">
        <v>47</v>
      </c>
      <c r="B2025" s="7" t="s">
        <v>89</v>
      </c>
      <c r="C2025" s="1" t="s">
        <v>2304</v>
      </c>
      <c r="D2025" s="8">
        <v>1.0</v>
      </c>
      <c r="E2025" s="1"/>
      <c r="F2025" s="1">
        <v>6.1</v>
      </c>
      <c r="G2025" s="1"/>
      <c r="H2025" s="1"/>
    </row>
    <row r="2026">
      <c r="A2026" s="1" t="s">
        <v>47</v>
      </c>
      <c r="B2026" s="7" t="s">
        <v>89</v>
      </c>
      <c r="C2026" s="1" t="s">
        <v>2305</v>
      </c>
      <c r="D2026" s="8">
        <v>2.0</v>
      </c>
      <c r="E2026" s="1"/>
      <c r="F2026" s="1">
        <v>6.9</v>
      </c>
      <c r="G2026" s="1"/>
      <c r="H2026" s="1"/>
    </row>
    <row r="2027">
      <c r="A2027" s="1" t="s">
        <v>47</v>
      </c>
      <c r="B2027" s="7" t="s">
        <v>89</v>
      </c>
      <c r="C2027" s="1" t="s">
        <v>2306</v>
      </c>
      <c r="D2027" s="8">
        <v>0.0</v>
      </c>
      <c r="E2027" s="1"/>
      <c r="F2027" s="1">
        <v>4.0</v>
      </c>
      <c r="G2027" s="1"/>
      <c r="H2027" s="1"/>
    </row>
    <row r="2028">
      <c r="A2028" s="1" t="s">
        <v>47</v>
      </c>
      <c r="B2028" s="7" t="s">
        <v>89</v>
      </c>
      <c r="C2028" s="1" t="s">
        <v>2307</v>
      </c>
      <c r="D2028" s="8">
        <v>0.0</v>
      </c>
      <c r="E2028" s="1"/>
      <c r="F2028" s="1">
        <v>6.3</v>
      </c>
      <c r="G2028" s="1"/>
      <c r="H2028" s="1"/>
    </row>
    <row r="2029">
      <c r="A2029" s="1" t="s">
        <v>47</v>
      </c>
      <c r="B2029" s="7" t="s">
        <v>89</v>
      </c>
      <c r="C2029" s="1" t="s">
        <v>2308</v>
      </c>
      <c r="D2029" s="8">
        <v>0.0</v>
      </c>
      <c r="E2029" s="1"/>
      <c r="F2029" s="1">
        <v>5.0</v>
      </c>
      <c r="G2029" s="1"/>
      <c r="H2029" s="1"/>
    </row>
    <row r="2030">
      <c r="A2030" s="1" t="s">
        <v>47</v>
      </c>
      <c r="B2030" s="7" t="s">
        <v>89</v>
      </c>
      <c r="C2030" s="1" t="s">
        <v>2309</v>
      </c>
      <c r="D2030" s="8">
        <v>0.0</v>
      </c>
      <c r="E2030" s="1"/>
      <c r="F2030" s="1">
        <v>7.4</v>
      </c>
      <c r="G2030" s="1"/>
      <c r="H2030" s="1"/>
    </row>
    <row r="2031">
      <c r="A2031" s="1" t="s">
        <v>47</v>
      </c>
      <c r="B2031" s="7" t="s">
        <v>89</v>
      </c>
      <c r="C2031" s="1" t="s">
        <v>1500</v>
      </c>
      <c r="D2031" s="8">
        <v>1.0</v>
      </c>
      <c r="E2031" s="1"/>
      <c r="F2031" s="1">
        <v>3.3</v>
      </c>
      <c r="G2031" s="1"/>
      <c r="H2031" s="1"/>
    </row>
    <row r="2032">
      <c r="A2032" s="1" t="s">
        <v>47</v>
      </c>
      <c r="B2032" s="7" t="s">
        <v>89</v>
      </c>
      <c r="C2032" s="1" t="s">
        <v>1494</v>
      </c>
      <c r="D2032" s="8">
        <v>1.0</v>
      </c>
      <c r="E2032" s="1"/>
      <c r="F2032" s="1">
        <v>2.7</v>
      </c>
      <c r="G2032" s="1"/>
      <c r="H2032" s="1"/>
    </row>
    <row r="2033">
      <c r="A2033" s="1" t="s">
        <v>47</v>
      </c>
      <c r="B2033" s="7" t="s">
        <v>89</v>
      </c>
      <c r="C2033" s="1" t="s">
        <v>2310</v>
      </c>
      <c r="D2033" s="8">
        <v>0.0</v>
      </c>
      <c r="E2033" s="1"/>
      <c r="F2033" s="1">
        <v>8.3</v>
      </c>
      <c r="G2033" s="1"/>
      <c r="H2033" s="1"/>
    </row>
    <row r="2034">
      <c r="A2034" s="1" t="s">
        <v>47</v>
      </c>
      <c r="B2034" s="7" t="s">
        <v>89</v>
      </c>
      <c r="C2034" s="1" t="s">
        <v>2311</v>
      </c>
      <c r="D2034" s="8">
        <v>3.0</v>
      </c>
      <c r="E2034" s="1"/>
      <c r="F2034" s="1">
        <v>1.4</v>
      </c>
      <c r="G2034" s="1"/>
      <c r="H2034" s="1"/>
    </row>
    <row r="2035">
      <c r="A2035" s="1" t="s">
        <v>47</v>
      </c>
      <c r="B2035" s="7" t="s">
        <v>89</v>
      </c>
      <c r="C2035" s="1" t="s">
        <v>2312</v>
      </c>
      <c r="D2035" s="8">
        <v>0.0</v>
      </c>
      <c r="E2035" s="1"/>
      <c r="F2035" s="1">
        <v>2.3</v>
      </c>
      <c r="G2035" s="1"/>
      <c r="H2035" s="1"/>
    </row>
    <row r="2036">
      <c r="A2036" s="1" t="s">
        <v>47</v>
      </c>
      <c r="B2036" s="7" t="s">
        <v>89</v>
      </c>
      <c r="C2036" s="1" t="s">
        <v>1502</v>
      </c>
      <c r="D2036" s="8">
        <v>0.0</v>
      </c>
      <c r="E2036" s="1"/>
      <c r="F2036" s="1">
        <v>2.3</v>
      </c>
      <c r="G2036" s="1"/>
      <c r="H2036" s="1"/>
    </row>
    <row r="2037">
      <c r="A2037" s="1" t="s">
        <v>47</v>
      </c>
      <c r="B2037" s="7" t="s">
        <v>89</v>
      </c>
      <c r="C2037" s="1" t="s">
        <v>2313</v>
      </c>
      <c r="D2037" s="8">
        <v>0.0</v>
      </c>
      <c r="E2037" s="1"/>
      <c r="F2037" s="1">
        <v>5.1</v>
      </c>
      <c r="G2037" s="1"/>
      <c r="H2037" s="1"/>
    </row>
    <row r="2038">
      <c r="A2038" s="1" t="s">
        <v>47</v>
      </c>
      <c r="B2038" s="7" t="s">
        <v>89</v>
      </c>
      <c r="C2038" s="1" t="s">
        <v>2314</v>
      </c>
      <c r="D2038" s="8">
        <v>0.0</v>
      </c>
      <c r="E2038" s="1"/>
      <c r="F2038" s="1">
        <v>9.3</v>
      </c>
      <c r="G2038" s="1"/>
      <c r="H2038" s="1"/>
    </row>
    <row r="2039">
      <c r="A2039" s="1" t="s">
        <v>47</v>
      </c>
      <c r="B2039" s="7" t="s">
        <v>89</v>
      </c>
      <c r="C2039" s="1" t="s">
        <v>1467</v>
      </c>
      <c r="D2039" s="8">
        <v>0.0</v>
      </c>
      <c r="E2039" s="1"/>
      <c r="F2039" s="1">
        <v>1.6</v>
      </c>
      <c r="G2039" s="1"/>
      <c r="H2039" s="1"/>
    </row>
    <row r="2040">
      <c r="A2040" s="1" t="s">
        <v>47</v>
      </c>
      <c r="B2040" s="7" t="s">
        <v>89</v>
      </c>
      <c r="C2040" s="1" t="s">
        <v>2315</v>
      </c>
      <c r="D2040" s="8">
        <v>0.0</v>
      </c>
      <c r="E2040" s="1"/>
      <c r="F2040" s="1">
        <v>1.1</v>
      </c>
      <c r="G2040" s="1"/>
      <c r="H2040" s="1"/>
    </row>
    <row r="2041">
      <c r="A2041" s="1" t="s">
        <v>47</v>
      </c>
      <c r="B2041" s="7" t="s">
        <v>89</v>
      </c>
      <c r="C2041" s="1" t="s">
        <v>2316</v>
      </c>
      <c r="D2041" s="8">
        <v>0.0</v>
      </c>
      <c r="E2041" s="1"/>
      <c r="F2041" s="1">
        <v>4.6</v>
      </c>
      <c r="G2041" s="1"/>
      <c r="H2041" s="1"/>
    </row>
    <row r="2042">
      <c r="A2042" s="1" t="s">
        <v>47</v>
      </c>
      <c r="B2042" s="7" t="s">
        <v>89</v>
      </c>
      <c r="C2042" s="1" t="s">
        <v>1479</v>
      </c>
      <c r="D2042" s="8">
        <v>0.0</v>
      </c>
      <c r="E2042" s="1"/>
      <c r="F2042" s="1">
        <v>6.8</v>
      </c>
      <c r="G2042" s="1"/>
      <c r="H2042" s="1"/>
    </row>
    <row r="2043">
      <c r="A2043" s="1" t="s">
        <v>47</v>
      </c>
      <c r="B2043" s="7" t="s">
        <v>89</v>
      </c>
      <c r="C2043" s="1" t="s">
        <v>2317</v>
      </c>
      <c r="D2043" s="8">
        <v>0.0</v>
      </c>
      <c r="E2043" s="1"/>
      <c r="F2043" s="1">
        <v>5.8</v>
      </c>
      <c r="G2043" s="1"/>
      <c r="H2043" s="1"/>
    </row>
    <row r="2044">
      <c r="A2044" s="1" t="s">
        <v>47</v>
      </c>
      <c r="B2044" s="7" t="s">
        <v>89</v>
      </c>
      <c r="C2044" s="1" t="s">
        <v>2318</v>
      </c>
      <c r="D2044" s="8">
        <v>2.0</v>
      </c>
      <c r="E2044" s="1"/>
      <c r="F2044" s="1">
        <v>1.1</v>
      </c>
      <c r="G2044" s="1"/>
      <c r="H2044" s="1"/>
    </row>
    <row r="2045">
      <c r="A2045" s="1" t="s">
        <v>47</v>
      </c>
      <c r="B2045" s="7" t="s">
        <v>89</v>
      </c>
      <c r="C2045" s="1" t="s">
        <v>2319</v>
      </c>
      <c r="D2045" s="8">
        <v>2.0</v>
      </c>
      <c r="E2045" s="1"/>
      <c r="F2045" s="1">
        <v>6.8</v>
      </c>
      <c r="G2045" s="1"/>
      <c r="H2045" s="1"/>
    </row>
    <row r="2046">
      <c r="A2046" s="1" t="s">
        <v>47</v>
      </c>
      <c r="B2046" s="7" t="s">
        <v>89</v>
      </c>
      <c r="C2046" s="1" t="s">
        <v>1476</v>
      </c>
      <c r="D2046" s="8">
        <v>0.0</v>
      </c>
      <c r="E2046" s="1"/>
      <c r="F2046" s="1">
        <v>14.3</v>
      </c>
      <c r="G2046" s="1"/>
      <c r="H2046" s="1"/>
    </row>
    <row r="2047">
      <c r="A2047" s="1" t="s">
        <v>47</v>
      </c>
      <c r="B2047" s="7" t="s">
        <v>89</v>
      </c>
      <c r="C2047" s="1" t="s">
        <v>1490</v>
      </c>
      <c r="D2047" s="8">
        <v>0.0</v>
      </c>
      <c r="E2047" s="1"/>
      <c r="F2047" s="1">
        <v>12.9</v>
      </c>
      <c r="G2047" s="1"/>
      <c r="H2047" s="1"/>
    </row>
    <row r="2048">
      <c r="A2048" s="1" t="s">
        <v>47</v>
      </c>
      <c r="B2048" s="7" t="s">
        <v>89</v>
      </c>
      <c r="C2048" s="1" t="s">
        <v>2320</v>
      </c>
      <c r="D2048" s="8">
        <v>0.0</v>
      </c>
      <c r="E2048" s="1"/>
      <c r="F2048" s="1">
        <v>7.4</v>
      </c>
      <c r="G2048" s="1"/>
      <c r="H2048" s="1"/>
    </row>
    <row r="2049">
      <c r="A2049" s="1" t="s">
        <v>47</v>
      </c>
      <c r="B2049" s="7" t="s">
        <v>89</v>
      </c>
      <c r="C2049" s="1" t="s">
        <v>2321</v>
      </c>
      <c r="D2049" s="8">
        <v>0.0</v>
      </c>
      <c r="E2049" s="1"/>
      <c r="F2049" s="1">
        <v>1.0</v>
      </c>
      <c r="G2049" s="1"/>
      <c r="H2049" s="1"/>
    </row>
    <row r="2050">
      <c r="A2050" s="1" t="s">
        <v>47</v>
      </c>
      <c r="B2050" s="7" t="s">
        <v>89</v>
      </c>
      <c r="C2050" s="1" t="s">
        <v>2322</v>
      </c>
      <c r="D2050" s="8">
        <v>0.0</v>
      </c>
      <c r="E2050" s="1"/>
      <c r="F2050" s="1">
        <v>4.4</v>
      </c>
      <c r="G2050" s="1"/>
      <c r="H2050" s="1"/>
    </row>
    <row r="2051">
      <c r="A2051" s="1" t="s">
        <v>47</v>
      </c>
      <c r="B2051" s="7" t="s">
        <v>89</v>
      </c>
      <c r="C2051" s="1" t="s">
        <v>2323</v>
      </c>
      <c r="D2051" s="8">
        <v>0.0</v>
      </c>
      <c r="E2051" s="1"/>
      <c r="F2051" s="1">
        <v>3.3</v>
      </c>
      <c r="G2051" s="1"/>
      <c r="H2051" s="1"/>
    </row>
    <row r="2052">
      <c r="A2052" s="1" t="s">
        <v>47</v>
      </c>
      <c r="B2052" s="7" t="s">
        <v>89</v>
      </c>
      <c r="C2052" s="1" t="s">
        <v>2324</v>
      </c>
      <c r="D2052" s="8">
        <v>0.0</v>
      </c>
      <c r="E2052" s="1"/>
      <c r="F2052" s="1">
        <v>1.7</v>
      </c>
      <c r="G2052" s="1"/>
      <c r="H2052" s="1"/>
    </row>
    <row r="2053">
      <c r="A2053" s="1" t="s">
        <v>47</v>
      </c>
      <c r="B2053" s="7" t="s">
        <v>89</v>
      </c>
      <c r="C2053" s="1" t="s">
        <v>2325</v>
      </c>
      <c r="D2053" s="8">
        <v>0.0</v>
      </c>
      <c r="E2053" s="1"/>
      <c r="F2053" s="1">
        <v>5.3</v>
      </c>
      <c r="G2053" s="1"/>
      <c r="H2053" s="1"/>
    </row>
    <row r="2054">
      <c r="A2054" s="1" t="s">
        <v>47</v>
      </c>
      <c r="B2054" s="7" t="s">
        <v>89</v>
      </c>
      <c r="C2054" s="1" t="s">
        <v>2326</v>
      </c>
      <c r="D2054" s="8">
        <v>0.0</v>
      </c>
      <c r="E2054" s="1"/>
      <c r="F2054" s="1">
        <v>1.9</v>
      </c>
      <c r="G2054" s="1"/>
      <c r="H2054" s="1"/>
    </row>
    <row r="2055">
      <c r="A2055" s="1" t="s">
        <v>47</v>
      </c>
      <c r="B2055" s="7" t="s">
        <v>89</v>
      </c>
      <c r="C2055" s="1" t="s">
        <v>1487</v>
      </c>
      <c r="D2055" s="8">
        <v>0.0</v>
      </c>
      <c r="E2055" s="1"/>
      <c r="F2055" s="1">
        <v>12.7</v>
      </c>
      <c r="G2055" s="1"/>
      <c r="H2055" s="1"/>
    </row>
    <row r="2056">
      <c r="A2056" s="1" t="s">
        <v>47</v>
      </c>
      <c r="B2056" s="7" t="s">
        <v>89</v>
      </c>
      <c r="C2056" s="1" t="s">
        <v>2327</v>
      </c>
      <c r="D2056" s="8">
        <v>0.0</v>
      </c>
      <c r="E2056" s="1"/>
      <c r="F2056" s="1">
        <v>4.6</v>
      </c>
      <c r="G2056" s="1"/>
      <c r="H2056" s="1"/>
    </row>
    <row r="2057">
      <c r="A2057" s="1" t="s">
        <v>47</v>
      </c>
      <c r="B2057" s="7" t="s">
        <v>89</v>
      </c>
      <c r="C2057" s="1" t="s">
        <v>2328</v>
      </c>
      <c r="D2057" s="8">
        <v>0.0</v>
      </c>
      <c r="E2057" s="1"/>
      <c r="F2057" s="1">
        <v>7.0</v>
      </c>
      <c r="G2057" s="1"/>
      <c r="H2057" s="1"/>
    </row>
    <row r="2058">
      <c r="A2058" s="1" t="s">
        <v>47</v>
      </c>
      <c r="B2058" s="7" t="s">
        <v>89</v>
      </c>
      <c r="C2058" s="1" t="s">
        <v>1474</v>
      </c>
      <c r="D2058" s="8">
        <v>0.0</v>
      </c>
      <c r="E2058" s="1"/>
      <c r="F2058" s="1">
        <v>13.0</v>
      </c>
      <c r="G2058" s="1"/>
      <c r="H2058" s="1"/>
    </row>
    <row r="2059">
      <c r="A2059" s="1" t="s">
        <v>47</v>
      </c>
      <c r="B2059" s="7" t="s">
        <v>89</v>
      </c>
      <c r="C2059" s="1" t="s">
        <v>2329</v>
      </c>
      <c r="D2059" s="8">
        <v>0.0</v>
      </c>
      <c r="E2059" s="1"/>
      <c r="F2059" s="1">
        <v>2.6</v>
      </c>
      <c r="G2059" s="1"/>
      <c r="H2059" s="1"/>
    </row>
    <row r="2060">
      <c r="A2060" s="1" t="s">
        <v>47</v>
      </c>
      <c r="B2060" s="7" t="s">
        <v>89</v>
      </c>
      <c r="C2060" s="1" t="s">
        <v>2330</v>
      </c>
      <c r="D2060" s="8">
        <v>0.0</v>
      </c>
      <c r="E2060" s="1"/>
      <c r="F2060" s="1">
        <v>2.0</v>
      </c>
      <c r="G2060" s="1"/>
      <c r="H2060" s="1"/>
    </row>
    <row r="2061">
      <c r="A2061" s="1" t="s">
        <v>47</v>
      </c>
      <c r="B2061" s="7" t="s">
        <v>89</v>
      </c>
      <c r="C2061" s="1" t="s">
        <v>2331</v>
      </c>
      <c r="D2061" s="8">
        <v>1.0</v>
      </c>
      <c r="E2061" s="1"/>
      <c r="F2061" s="1">
        <v>3.5</v>
      </c>
      <c r="G2061" s="1"/>
      <c r="H2061" s="1"/>
    </row>
    <row r="2062">
      <c r="A2062" s="1" t="s">
        <v>47</v>
      </c>
      <c r="B2062" s="7" t="s">
        <v>89</v>
      </c>
      <c r="C2062" s="1" t="s">
        <v>2332</v>
      </c>
      <c r="D2062" s="8">
        <v>0.0</v>
      </c>
      <c r="E2062" s="1"/>
      <c r="F2062" s="1">
        <v>2.1</v>
      </c>
      <c r="G2062" s="1"/>
      <c r="H2062" s="1"/>
    </row>
    <row r="2063">
      <c r="A2063" s="1" t="s">
        <v>47</v>
      </c>
      <c r="B2063" s="7" t="s">
        <v>89</v>
      </c>
      <c r="C2063" s="1" t="s">
        <v>2333</v>
      </c>
      <c r="D2063" s="8">
        <v>0.0</v>
      </c>
      <c r="E2063" s="1"/>
      <c r="F2063" s="1">
        <v>1.1</v>
      </c>
      <c r="G2063" s="1"/>
      <c r="H2063" s="1"/>
    </row>
    <row r="2064">
      <c r="A2064" s="1" t="s">
        <v>47</v>
      </c>
      <c r="B2064" s="7" t="s">
        <v>89</v>
      </c>
      <c r="C2064" s="1" t="s">
        <v>2334</v>
      </c>
      <c r="D2064" s="8">
        <v>0.0</v>
      </c>
      <c r="E2064" s="1"/>
      <c r="F2064" s="1">
        <v>4.8</v>
      </c>
      <c r="G2064" s="1"/>
      <c r="H2064" s="1"/>
    </row>
    <row r="2065">
      <c r="A2065" s="1" t="s">
        <v>47</v>
      </c>
      <c r="B2065" s="7" t="s">
        <v>89</v>
      </c>
      <c r="C2065" s="1" t="s">
        <v>2335</v>
      </c>
      <c r="D2065" s="8">
        <v>0.0</v>
      </c>
      <c r="E2065" s="1"/>
      <c r="F2065" s="1">
        <v>6.4</v>
      </c>
      <c r="G2065" s="1"/>
      <c r="H2065" s="1"/>
    </row>
    <row r="2066">
      <c r="A2066" s="1" t="s">
        <v>47</v>
      </c>
      <c r="B2066" s="7" t="s">
        <v>89</v>
      </c>
      <c r="C2066" s="1" t="s">
        <v>2336</v>
      </c>
      <c r="D2066" s="8">
        <v>0.0</v>
      </c>
      <c r="E2066" s="1"/>
      <c r="F2066" s="1">
        <v>1.7</v>
      </c>
      <c r="G2066" s="1"/>
      <c r="H2066" s="1"/>
    </row>
    <row r="2067">
      <c r="A2067" s="1" t="s">
        <v>47</v>
      </c>
      <c r="B2067" s="7" t="s">
        <v>89</v>
      </c>
      <c r="C2067" s="1" t="s">
        <v>2337</v>
      </c>
      <c r="D2067" s="8">
        <v>0.0</v>
      </c>
      <c r="E2067" s="1"/>
      <c r="F2067" s="1">
        <v>10.5</v>
      </c>
      <c r="G2067" s="1"/>
      <c r="H2067" s="1"/>
    </row>
    <row r="2068">
      <c r="A2068" s="1" t="s">
        <v>47</v>
      </c>
      <c r="B2068" s="7" t="s">
        <v>89</v>
      </c>
      <c r="C2068" s="1" t="s">
        <v>2338</v>
      </c>
      <c r="D2068" s="8">
        <v>0.0</v>
      </c>
      <c r="E2068" s="1"/>
      <c r="F2068" s="1">
        <v>1.3</v>
      </c>
      <c r="G2068" s="1"/>
      <c r="H2068" s="1"/>
    </row>
    <row r="2069">
      <c r="A2069" s="1" t="s">
        <v>47</v>
      </c>
      <c r="B2069" s="7" t="s">
        <v>89</v>
      </c>
      <c r="C2069" s="1" t="s">
        <v>2339</v>
      </c>
      <c r="D2069" s="8">
        <v>0.0</v>
      </c>
      <c r="E2069" s="1"/>
      <c r="F2069" s="1">
        <v>4.5</v>
      </c>
      <c r="G2069" s="1"/>
      <c r="H2069" s="1"/>
    </row>
    <row r="2070">
      <c r="A2070" s="1" t="s">
        <v>47</v>
      </c>
      <c r="B2070" s="7" t="s">
        <v>89</v>
      </c>
      <c r="C2070" s="1" t="s">
        <v>2340</v>
      </c>
      <c r="D2070" s="8">
        <v>0.0</v>
      </c>
      <c r="E2070" s="1"/>
      <c r="F2070" s="1">
        <v>9.8</v>
      </c>
      <c r="G2070" s="1"/>
      <c r="H2070" s="1"/>
    </row>
    <row r="2071">
      <c r="A2071" s="1" t="s">
        <v>47</v>
      </c>
      <c r="B2071" s="7" t="s">
        <v>89</v>
      </c>
      <c r="C2071" s="1" t="s">
        <v>2341</v>
      </c>
      <c r="D2071" s="8">
        <v>0.0</v>
      </c>
      <c r="E2071" s="1"/>
      <c r="F2071" s="1">
        <v>4.0</v>
      </c>
      <c r="G2071" s="1"/>
      <c r="H2071" s="1"/>
    </row>
    <row r="2072">
      <c r="A2072" s="1" t="s">
        <v>47</v>
      </c>
      <c r="B2072" s="7" t="s">
        <v>89</v>
      </c>
      <c r="C2072" s="1" t="s">
        <v>2342</v>
      </c>
      <c r="D2072" s="8">
        <v>0.0</v>
      </c>
      <c r="E2072" s="1"/>
      <c r="F2072" s="1">
        <v>3.1</v>
      </c>
      <c r="G2072" s="1"/>
      <c r="H2072" s="1"/>
    </row>
    <row r="2073">
      <c r="A2073" s="1" t="s">
        <v>47</v>
      </c>
      <c r="B2073" s="7" t="s">
        <v>89</v>
      </c>
      <c r="C2073" s="1" t="s">
        <v>2343</v>
      </c>
      <c r="D2073" s="8">
        <v>0.0</v>
      </c>
      <c r="E2073" s="1"/>
      <c r="F2073" s="1">
        <v>1.0</v>
      </c>
      <c r="G2073" s="1"/>
      <c r="H2073" s="1"/>
    </row>
    <row r="2074">
      <c r="A2074" s="1" t="s">
        <v>47</v>
      </c>
      <c r="B2074" s="7" t="s">
        <v>90</v>
      </c>
      <c r="C2074" s="1" t="s">
        <v>2344</v>
      </c>
      <c r="D2074" s="8">
        <v>0.0</v>
      </c>
      <c r="E2074" s="1"/>
      <c r="F2074" s="1">
        <v>5.6</v>
      </c>
      <c r="G2074" s="1"/>
      <c r="H2074" s="1"/>
    </row>
    <row r="2075">
      <c r="A2075" s="1" t="s">
        <v>47</v>
      </c>
      <c r="B2075" s="7" t="s">
        <v>90</v>
      </c>
      <c r="C2075" s="1" t="s">
        <v>2345</v>
      </c>
      <c r="D2075" s="8">
        <v>0.0</v>
      </c>
      <c r="E2075" s="1"/>
      <c r="F2075" s="1">
        <v>3.3</v>
      </c>
      <c r="G2075" s="1"/>
      <c r="H2075" s="1"/>
    </row>
    <row r="2076">
      <c r="A2076" s="1" t="s">
        <v>47</v>
      </c>
      <c r="B2076" s="7" t="s">
        <v>90</v>
      </c>
      <c r="C2076" s="1" t="s">
        <v>2346</v>
      </c>
      <c r="D2076" s="8">
        <v>0.0</v>
      </c>
      <c r="E2076" s="1"/>
      <c r="F2076" s="1">
        <v>8.5</v>
      </c>
      <c r="G2076" s="1"/>
      <c r="H2076" s="1"/>
    </row>
    <row r="2077">
      <c r="A2077" s="1" t="s">
        <v>47</v>
      </c>
      <c r="B2077" s="7" t="s">
        <v>90</v>
      </c>
      <c r="C2077" s="1" t="s">
        <v>2347</v>
      </c>
      <c r="D2077" s="8">
        <v>1.0</v>
      </c>
      <c r="E2077" s="1"/>
      <c r="F2077" s="1">
        <v>8.1</v>
      </c>
      <c r="G2077" s="1"/>
      <c r="H2077" s="1"/>
    </row>
    <row r="2078">
      <c r="A2078" s="1" t="s">
        <v>47</v>
      </c>
      <c r="B2078" s="7" t="s">
        <v>90</v>
      </c>
      <c r="C2078" s="1" t="s">
        <v>2348</v>
      </c>
      <c r="D2078" s="8">
        <v>0.0</v>
      </c>
      <c r="E2078" s="1"/>
      <c r="F2078" s="1">
        <v>3.9</v>
      </c>
      <c r="G2078" s="1"/>
      <c r="H2078" s="1"/>
    </row>
    <row r="2079">
      <c r="A2079" s="1" t="s">
        <v>47</v>
      </c>
      <c r="B2079" s="7" t="s">
        <v>90</v>
      </c>
      <c r="C2079" s="1" t="s">
        <v>2349</v>
      </c>
      <c r="D2079" s="8">
        <v>0.0</v>
      </c>
      <c r="E2079" s="1"/>
      <c r="F2079" s="1">
        <v>3.1</v>
      </c>
      <c r="G2079" s="1"/>
      <c r="H2079" s="1"/>
    </row>
    <row r="2080">
      <c r="A2080" s="1" t="s">
        <v>47</v>
      </c>
      <c r="B2080" s="7" t="s">
        <v>90</v>
      </c>
      <c r="C2080" s="1" t="s">
        <v>2350</v>
      </c>
      <c r="D2080" s="8">
        <v>0.0</v>
      </c>
      <c r="E2080" s="1"/>
      <c r="F2080" s="1">
        <v>4.0</v>
      </c>
      <c r="G2080" s="1"/>
      <c r="H2080" s="1"/>
    </row>
    <row r="2081">
      <c r="A2081" s="1" t="s">
        <v>47</v>
      </c>
      <c r="B2081" s="7" t="s">
        <v>90</v>
      </c>
      <c r="C2081" s="1" t="s">
        <v>2351</v>
      </c>
      <c r="D2081" s="8">
        <v>0.0</v>
      </c>
      <c r="E2081" s="1"/>
      <c r="F2081" s="1">
        <v>6.5</v>
      </c>
      <c r="G2081" s="1"/>
      <c r="H2081" s="1"/>
    </row>
    <row r="2082">
      <c r="A2082" s="1" t="s">
        <v>47</v>
      </c>
      <c r="B2082" s="7" t="s">
        <v>90</v>
      </c>
      <c r="C2082" s="1" t="s">
        <v>2352</v>
      </c>
      <c r="D2082" s="8">
        <v>0.0</v>
      </c>
      <c r="E2082" s="1"/>
      <c r="F2082" s="1">
        <v>1.2</v>
      </c>
      <c r="G2082" s="1"/>
      <c r="H2082" s="1"/>
    </row>
    <row r="2083">
      <c r="A2083" s="1" t="s">
        <v>47</v>
      </c>
      <c r="B2083" s="7" t="s">
        <v>90</v>
      </c>
      <c r="C2083" s="1" t="s">
        <v>2353</v>
      </c>
      <c r="D2083" s="8">
        <v>0.0</v>
      </c>
      <c r="E2083" s="1"/>
      <c r="F2083" s="1">
        <v>7.7</v>
      </c>
      <c r="G2083" s="1"/>
      <c r="H2083" s="1"/>
    </row>
    <row r="2084">
      <c r="A2084" s="1" t="s">
        <v>47</v>
      </c>
      <c r="B2084" s="7" t="s">
        <v>90</v>
      </c>
      <c r="C2084" s="1" t="s">
        <v>2354</v>
      </c>
      <c r="D2084" s="8">
        <v>0.0</v>
      </c>
      <c r="E2084" s="1"/>
      <c r="F2084" s="1">
        <v>8.6</v>
      </c>
      <c r="G2084" s="1"/>
      <c r="H2084" s="1"/>
    </row>
    <row r="2085">
      <c r="A2085" s="1" t="s">
        <v>47</v>
      </c>
      <c r="B2085" s="7" t="s">
        <v>90</v>
      </c>
      <c r="C2085" s="1" t="s">
        <v>2355</v>
      </c>
      <c r="D2085" s="8">
        <v>0.0</v>
      </c>
      <c r="E2085" s="1"/>
      <c r="F2085" s="1">
        <v>1.9</v>
      </c>
      <c r="G2085" s="1"/>
      <c r="H2085" s="1"/>
    </row>
    <row r="2086">
      <c r="A2086" s="1" t="s">
        <v>47</v>
      </c>
      <c r="B2086" s="7" t="s">
        <v>90</v>
      </c>
      <c r="C2086" s="1" t="s">
        <v>2356</v>
      </c>
      <c r="D2086" s="8">
        <v>1.0</v>
      </c>
      <c r="E2086" s="1"/>
      <c r="F2086" s="1">
        <v>3.7</v>
      </c>
      <c r="G2086" s="1"/>
      <c r="H2086" s="1"/>
    </row>
    <row r="2087">
      <c r="A2087" s="1" t="s">
        <v>47</v>
      </c>
      <c r="B2087" s="7" t="s">
        <v>90</v>
      </c>
      <c r="C2087" s="1" t="s">
        <v>2357</v>
      </c>
      <c r="D2087" s="8">
        <v>0.0</v>
      </c>
      <c r="E2087" s="1"/>
      <c r="F2087" s="1">
        <v>6.8</v>
      </c>
      <c r="G2087" s="1"/>
      <c r="H2087" s="1"/>
    </row>
    <row r="2088">
      <c r="A2088" s="1" t="s">
        <v>47</v>
      </c>
      <c r="B2088" s="7" t="s">
        <v>90</v>
      </c>
      <c r="C2088" s="1" t="s">
        <v>2358</v>
      </c>
      <c r="D2088" s="8">
        <v>0.0</v>
      </c>
      <c r="E2088" s="1"/>
      <c r="F2088" s="1">
        <v>8.8</v>
      </c>
      <c r="G2088" s="1"/>
      <c r="H2088" s="1"/>
    </row>
    <row r="2089">
      <c r="A2089" s="1" t="s">
        <v>47</v>
      </c>
      <c r="B2089" s="7" t="s">
        <v>90</v>
      </c>
      <c r="C2089" s="1" t="s">
        <v>2359</v>
      </c>
      <c r="D2089" s="8">
        <v>0.0</v>
      </c>
      <c r="E2089" s="1"/>
      <c r="F2089" s="1">
        <v>1.2</v>
      </c>
      <c r="G2089" s="1"/>
      <c r="H2089" s="1"/>
    </row>
    <row r="2090">
      <c r="A2090" s="1" t="s">
        <v>47</v>
      </c>
      <c r="B2090" s="7" t="s">
        <v>90</v>
      </c>
      <c r="C2090" s="1" t="s">
        <v>2360</v>
      </c>
      <c r="D2090" s="8">
        <v>0.0</v>
      </c>
      <c r="E2090" s="1"/>
      <c r="F2090" s="1">
        <v>2.7</v>
      </c>
      <c r="G2090" s="1"/>
      <c r="H2090" s="1"/>
    </row>
    <row r="2091">
      <c r="A2091" s="1" t="s">
        <v>47</v>
      </c>
      <c r="B2091" s="7" t="s">
        <v>90</v>
      </c>
      <c r="C2091" s="1" t="s">
        <v>2361</v>
      </c>
      <c r="D2091" s="8">
        <v>0.0</v>
      </c>
      <c r="E2091" s="1"/>
      <c r="F2091" s="1">
        <v>3.4</v>
      </c>
      <c r="G2091" s="1"/>
      <c r="H2091" s="1"/>
    </row>
    <row r="2092">
      <c r="A2092" s="1" t="s">
        <v>47</v>
      </c>
      <c r="B2092" s="7" t="s">
        <v>90</v>
      </c>
      <c r="C2092" s="1" t="s">
        <v>2362</v>
      </c>
      <c r="D2092" s="8">
        <v>0.0</v>
      </c>
      <c r="E2092" s="1"/>
      <c r="F2092" s="1">
        <v>7.2</v>
      </c>
      <c r="G2092" s="1"/>
      <c r="H2092" s="1"/>
    </row>
    <row r="2093">
      <c r="A2093" s="1" t="s">
        <v>47</v>
      </c>
      <c r="B2093" s="7" t="s">
        <v>90</v>
      </c>
      <c r="C2093" s="1" t="s">
        <v>2363</v>
      </c>
      <c r="D2093" s="8">
        <v>0.0</v>
      </c>
      <c r="E2093" s="1"/>
      <c r="F2093" s="1">
        <v>4.9</v>
      </c>
      <c r="G2093" s="1"/>
      <c r="H2093" s="1"/>
    </row>
    <row r="2094">
      <c r="A2094" s="1" t="s">
        <v>47</v>
      </c>
      <c r="B2094" s="7" t="s">
        <v>90</v>
      </c>
      <c r="C2094" s="1" t="s">
        <v>2364</v>
      </c>
      <c r="D2094" s="8">
        <v>0.0</v>
      </c>
      <c r="E2094" s="1"/>
      <c r="F2094" s="1">
        <v>2.6</v>
      </c>
      <c r="G2094" s="1"/>
      <c r="H2094" s="1"/>
    </row>
    <row r="2095">
      <c r="A2095" s="1" t="s">
        <v>47</v>
      </c>
      <c r="B2095" s="7" t="s">
        <v>90</v>
      </c>
      <c r="C2095" s="1" t="s">
        <v>2365</v>
      </c>
      <c r="D2095" s="8">
        <v>0.0</v>
      </c>
      <c r="E2095" s="1"/>
      <c r="F2095" s="1">
        <v>1.9</v>
      </c>
      <c r="G2095" s="1"/>
      <c r="H2095" s="1"/>
    </row>
    <row r="2096">
      <c r="A2096" s="1" t="s">
        <v>47</v>
      </c>
      <c r="B2096" s="7" t="s">
        <v>90</v>
      </c>
      <c r="C2096" s="1" t="s">
        <v>2366</v>
      </c>
      <c r="D2096" s="8">
        <v>0.0</v>
      </c>
      <c r="E2096" s="1"/>
      <c r="F2096" s="1">
        <v>2.3</v>
      </c>
      <c r="G2096" s="1"/>
      <c r="H2096" s="1"/>
    </row>
    <row r="2097">
      <c r="A2097" s="1" t="s">
        <v>47</v>
      </c>
      <c r="B2097" s="7" t="s">
        <v>90</v>
      </c>
      <c r="C2097" s="1" t="s">
        <v>2367</v>
      </c>
      <c r="D2097" s="8">
        <v>0.0</v>
      </c>
      <c r="E2097" s="1"/>
      <c r="F2097" s="1">
        <v>1.1</v>
      </c>
      <c r="G2097" s="1"/>
      <c r="H2097" s="1"/>
    </row>
    <row r="2098">
      <c r="A2098" s="1" t="s">
        <v>47</v>
      </c>
      <c r="B2098" s="7" t="s">
        <v>90</v>
      </c>
      <c r="C2098" s="1" t="s">
        <v>2368</v>
      </c>
      <c r="D2098" s="8">
        <v>0.0</v>
      </c>
      <c r="E2098" s="1"/>
      <c r="F2098" s="1">
        <v>8.3</v>
      </c>
      <c r="G2098" s="1"/>
      <c r="H2098" s="1"/>
    </row>
    <row r="2099">
      <c r="A2099" s="1" t="s">
        <v>47</v>
      </c>
      <c r="B2099" s="7" t="s">
        <v>90</v>
      </c>
      <c r="C2099" s="1" t="s">
        <v>2369</v>
      </c>
      <c r="D2099" s="8">
        <v>0.0</v>
      </c>
      <c r="E2099" s="1"/>
      <c r="F2099" s="1">
        <v>6.1</v>
      </c>
      <c r="G2099" s="1"/>
      <c r="H2099" s="1"/>
    </row>
    <row r="2100">
      <c r="A2100" s="1" t="s">
        <v>47</v>
      </c>
      <c r="B2100" s="7" t="s">
        <v>90</v>
      </c>
      <c r="C2100" s="1" t="s">
        <v>2370</v>
      </c>
      <c r="D2100" s="8">
        <v>0.0</v>
      </c>
      <c r="E2100" s="1"/>
      <c r="F2100" s="1">
        <v>6.5</v>
      </c>
      <c r="G2100" s="1"/>
      <c r="H2100" s="1"/>
    </row>
    <row r="2101">
      <c r="A2101" s="1" t="s">
        <v>47</v>
      </c>
      <c r="B2101" s="7" t="s">
        <v>90</v>
      </c>
      <c r="C2101" s="1" t="s">
        <v>2371</v>
      </c>
      <c r="D2101" s="8">
        <v>0.0</v>
      </c>
      <c r="E2101" s="1"/>
      <c r="F2101" s="1">
        <v>1.0</v>
      </c>
      <c r="G2101" s="1"/>
      <c r="H2101" s="1"/>
    </row>
    <row r="2102">
      <c r="A2102" s="1" t="s">
        <v>47</v>
      </c>
      <c r="B2102" s="7" t="s">
        <v>90</v>
      </c>
      <c r="C2102" s="1" t="s">
        <v>2372</v>
      </c>
      <c r="D2102" s="8">
        <v>0.0</v>
      </c>
      <c r="E2102" s="1"/>
      <c r="F2102" s="1">
        <v>1.6</v>
      </c>
      <c r="G2102" s="1"/>
      <c r="H2102" s="1"/>
    </row>
    <row r="2103">
      <c r="A2103" s="1" t="s">
        <v>47</v>
      </c>
      <c r="B2103" s="7" t="s">
        <v>90</v>
      </c>
      <c r="C2103" s="1" t="s">
        <v>2373</v>
      </c>
      <c r="D2103" s="8">
        <v>0.0</v>
      </c>
      <c r="E2103" s="1"/>
      <c r="F2103" s="1">
        <v>3.1</v>
      </c>
      <c r="G2103" s="1"/>
      <c r="H2103" s="1"/>
    </row>
    <row r="2104">
      <c r="A2104" s="1" t="s">
        <v>47</v>
      </c>
      <c r="B2104" s="7" t="s">
        <v>90</v>
      </c>
      <c r="C2104" s="1" t="s">
        <v>2374</v>
      </c>
      <c r="D2104" s="8">
        <v>1.0</v>
      </c>
      <c r="E2104" s="1"/>
      <c r="F2104" s="1">
        <v>6.0</v>
      </c>
      <c r="G2104" s="1"/>
      <c r="H2104" s="1"/>
    </row>
    <row r="2105">
      <c r="A2105" s="1" t="s">
        <v>47</v>
      </c>
      <c r="B2105" s="7" t="s">
        <v>90</v>
      </c>
      <c r="C2105" s="1" t="s">
        <v>2375</v>
      </c>
      <c r="D2105" s="8">
        <v>0.0</v>
      </c>
      <c r="E2105" s="1"/>
      <c r="F2105" s="1">
        <v>2.0</v>
      </c>
      <c r="G2105" s="1"/>
      <c r="H2105" s="1"/>
    </row>
    <row r="2106">
      <c r="A2106" s="1" t="s">
        <v>47</v>
      </c>
      <c r="B2106" s="7" t="s">
        <v>90</v>
      </c>
      <c r="C2106" s="1" t="s">
        <v>2376</v>
      </c>
      <c r="D2106" s="8">
        <v>0.0</v>
      </c>
      <c r="E2106" s="1"/>
      <c r="F2106" s="1">
        <v>2.2</v>
      </c>
      <c r="G2106" s="1"/>
      <c r="H2106" s="1"/>
    </row>
    <row r="2107">
      <c r="A2107" s="1" t="s">
        <v>47</v>
      </c>
      <c r="B2107" s="7" t="s">
        <v>90</v>
      </c>
      <c r="C2107" s="1" t="s">
        <v>2377</v>
      </c>
      <c r="D2107" s="8">
        <v>0.0</v>
      </c>
      <c r="E2107" s="1"/>
      <c r="F2107" s="1">
        <v>9.3</v>
      </c>
      <c r="G2107" s="1"/>
      <c r="H2107" s="1"/>
    </row>
    <row r="2108">
      <c r="A2108" s="1" t="s">
        <v>47</v>
      </c>
      <c r="B2108" s="7" t="s">
        <v>90</v>
      </c>
      <c r="C2108" s="1" t="s">
        <v>2378</v>
      </c>
      <c r="D2108" s="8">
        <v>0.0</v>
      </c>
      <c r="E2108" s="1"/>
      <c r="F2108" s="1">
        <v>1.0</v>
      </c>
      <c r="G2108" s="1"/>
      <c r="H2108" s="1"/>
    </row>
    <row r="2109">
      <c r="A2109" s="1" t="s">
        <v>47</v>
      </c>
      <c r="B2109" s="7" t="s">
        <v>90</v>
      </c>
      <c r="C2109" s="1" t="s">
        <v>2379</v>
      </c>
      <c r="D2109" s="8">
        <v>0.0</v>
      </c>
      <c r="E2109" s="1"/>
      <c r="F2109" s="1">
        <v>1.9</v>
      </c>
      <c r="G2109" s="1"/>
      <c r="H2109" s="1"/>
    </row>
    <row r="2110">
      <c r="A2110" s="1" t="s">
        <v>47</v>
      </c>
      <c r="B2110" s="7" t="s">
        <v>90</v>
      </c>
      <c r="C2110" s="1" t="s">
        <v>2380</v>
      </c>
      <c r="D2110" s="8">
        <v>0.0</v>
      </c>
      <c r="E2110" s="1"/>
      <c r="F2110" s="1">
        <v>6.6</v>
      </c>
      <c r="G2110" s="1"/>
      <c r="H2110" s="1"/>
    </row>
    <row r="2111">
      <c r="A2111" s="1" t="s">
        <v>47</v>
      </c>
      <c r="B2111" s="7" t="s">
        <v>90</v>
      </c>
      <c r="C2111" s="1" t="s">
        <v>2381</v>
      </c>
      <c r="D2111" s="8">
        <v>0.0</v>
      </c>
      <c r="E2111" s="1"/>
      <c r="F2111" s="1">
        <v>8.2</v>
      </c>
      <c r="G2111" s="1"/>
      <c r="H2111" s="1"/>
    </row>
    <row r="2112">
      <c r="A2112" s="1" t="s">
        <v>47</v>
      </c>
      <c r="B2112" s="7" t="s">
        <v>90</v>
      </c>
      <c r="C2112" s="1" t="s">
        <v>2382</v>
      </c>
      <c r="D2112" s="8">
        <v>0.0</v>
      </c>
      <c r="E2112" s="1"/>
      <c r="F2112" s="1">
        <v>1.9</v>
      </c>
      <c r="G2112" s="1"/>
      <c r="H2112" s="1"/>
    </row>
    <row r="2113">
      <c r="A2113" s="1" t="s">
        <v>47</v>
      </c>
      <c r="B2113" s="7" t="s">
        <v>90</v>
      </c>
      <c r="C2113" s="1" t="s">
        <v>2383</v>
      </c>
      <c r="D2113" s="8">
        <v>1.0</v>
      </c>
      <c r="E2113" s="1"/>
      <c r="F2113" s="1">
        <v>9.4</v>
      </c>
      <c r="G2113" s="1"/>
      <c r="H2113" s="1"/>
    </row>
    <row r="2114">
      <c r="A2114" s="1" t="s">
        <v>47</v>
      </c>
      <c r="B2114" s="7" t="s">
        <v>90</v>
      </c>
      <c r="C2114" s="1" t="s">
        <v>2384</v>
      </c>
      <c r="D2114" s="8">
        <v>0.0</v>
      </c>
      <c r="E2114" s="1"/>
      <c r="F2114" s="1">
        <v>7.5</v>
      </c>
      <c r="G2114" s="1"/>
      <c r="H2114" s="1"/>
    </row>
    <row r="2115">
      <c r="A2115" s="1" t="s">
        <v>47</v>
      </c>
      <c r="B2115" s="7" t="s">
        <v>90</v>
      </c>
      <c r="C2115" s="1" t="s">
        <v>2385</v>
      </c>
      <c r="D2115" s="8">
        <v>0.0</v>
      </c>
      <c r="E2115" s="1"/>
      <c r="F2115" s="1">
        <v>6.9</v>
      </c>
      <c r="G2115" s="1"/>
      <c r="H2115" s="1"/>
    </row>
    <row r="2116">
      <c r="A2116" s="1" t="s">
        <v>47</v>
      </c>
      <c r="B2116" s="7" t="s">
        <v>90</v>
      </c>
      <c r="C2116" s="1" t="s">
        <v>2386</v>
      </c>
      <c r="D2116" s="8">
        <v>0.0</v>
      </c>
      <c r="E2116" s="1"/>
      <c r="F2116" s="1">
        <v>4.3</v>
      </c>
      <c r="G2116" s="1"/>
      <c r="H2116" s="1"/>
    </row>
    <row r="2117">
      <c r="A2117" s="1" t="s">
        <v>47</v>
      </c>
      <c r="B2117" s="7" t="s">
        <v>90</v>
      </c>
      <c r="C2117" s="1" t="s">
        <v>2387</v>
      </c>
      <c r="D2117" s="8">
        <v>0.0</v>
      </c>
      <c r="E2117" s="1"/>
      <c r="F2117" s="1">
        <v>7.7</v>
      </c>
      <c r="G2117" s="1"/>
      <c r="H2117" s="1"/>
    </row>
    <row r="2118">
      <c r="A2118" s="1" t="s">
        <v>47</v>
      </c>
      <c r="B2118" s="7" t="s">
        <v>90</v>
      </c>
      <c r="C2118" s="1" t="s">
        <v>2388</v>
      </c>
      <c r="D2118" s="8">
        <v>0.0</v>
      </c>
      <c r="E2118" s="1"/>
      <c r="F2118" s="1">
        <v>2.9</v>
      </c>
      <c r="G2118" s="1"/>
      <c r="H2118" s="1"/>
    </row>
    <row r="2119">
      <c r="A2119" s="1" t="s">
        <v>47</v>
      </c>
      <c r="B2119" s="7" t="s">
        <v>90</v>
      </c>
      <c r="C2119" s="1" t="s">
        <v>2389</v>
      </c>
      <c r="D2119" s="8">
        <v>0.0</v>
      </c>
      <c r="E2119" s="1"/>
      <c r="F2119" s="1">
        <v>1.1</v>
      </c>
      <c r="G2119" s="1"/>
      <c r="H2119" s="1"/>
    </row>
    <row r="2120">
      <c r="A2120" s="1" t="s">
        <v>47</v>
      </c>
      <c r="B2120" s="7" t="s">
        <v>90</v>
      </c>
      <c r="C2120" s="1" t="s">
        <v>2390</v>
      </c>
      <c r="D2120" s="8">
        <v>0.0</v>
      </c>
      <c r="E2120" s="1"/>
      <c r="F2120" s="1">
        <v>5.0</v>
      </c>
      <c r="G2120" s="1"/>
      <c r="H2120" s="1"/>
    </row>
    <row r="2121">
      <c r="A2121" s="1" t="s">
        <v>47</v>
      </c>
      <c r="B2121" s="7" t="s">
        <v>90</v>
      </c>
      <c r="C2121" s="1" t="s">
        <v>2391</v>
      </c>
      <c r="D2121" s="8">
        <v>0.0</v>
      </c>
      <c r="E2121" s="1"/>
      <c r="F2121" s="1">
        <v>10.2</v>
      </c>
      <c r="G2121" s="1"/>
      <c r="H2121" s="1"/>
    </row>
    <row r="2122">
      <c r="A2122" s="1" t="s">
        <v>47</v>
      </c>
      <c r="B2122" s="7" t="s">
        <v>90</v>
      </c>
      <c r="C2122" s="1" t="s">
        <v>2392</v>
      </c>
      <c r="D2122" s="8">
        <v>0.0</v>
      </c>
      <c r="E2122" s="1"/>
      <c r="F2122" s="1">
        <v>9.7</v>
      </c>
      <c r="G2122" s="1"/>
      <c r="H2122" s="1"/>
    </row>
    <row r="2123">
      <c r="A2123" s="1" t="s">
        <v>47</v>
      </c>
      <c r="B2123" s="7" t="s">
        <v>90</v>
      </c>
      <c r="C2123" s="1" t="s">
        <v>2393</v>
      </c>
      <c r="D2123" s="8">
        <v>0.0</v>
      </c>
      <c r="E2123" s="1"/>
      <c r="F2123" s="1">
        <v>2.1</v>
      </c>
      <c r="G2123" s="1"/>
      <c r="H2123" s="1"/>
    </row>
    <row r="2124">
      <c r="A2124" s="1" t="s">
        <v>47</v>
      </c>
      <c r="B2124" s="7" t="s">
        <v>91</v>
      </c>
      <c r="C2124" s="1" t="s">
        <v>2394</v>
      </c>
      <c r="D2124" s="8">
        <v>21.0</v>
      </c>
      <c r="E2124" s="1"/>
      <c r="F2124" s="1">
        <v>1.2</v>
      </c>
      <c r="G2124" s="1"/>
      <c r="H2124" s="1"/>
    </row>
    <row r="2125">
      <c r="A2125" s="1" t="s">
        <v>47</v>
      </c>
      <c r="B2125" s="7" t="s">
        <v>91</v>
      </c>
      <c r="C2125" s="1" t="s">
        <v>2395</v>
      </c>
      <c r="D2125" s="8">
        <v>0.0</v>
      </c>
      <c r="E2125" s="1"/>
      <c r="F2125" s="1">
        <v>5.9</v>
      </c>
      <c r="G2125" s="1"/>
      <c r="H2125" s="1"/>
    </row>
    <row r="2126">
      <c r="A2126" s="1" t="s">
        <v>47</v>
      </c>
      <c r="B2126" s="7" t="s">
        <v>91</v>
      </c>
      <c r="C2126" s="1" t="s">
        <v>2396</v>
      </c>
      <c r="D2126" s="8">
        <v>0.0</v>
      </c>
      <c r="E2126" s="1"/>
      <c r="F2126" s="1">
        <v>1.7</v>
      </c>
      <c r="G2126" s="1"/>
      <c r="H2126" s="1"/>
    </row>
    <row r="2127">
      <c r="A2127" s="1" t="s">
        <v>47</v>
      </c>
      <c r="B2127" s="7" t="s">
        <v>91</v>
      </c>
      <c r="C2127" s="1" t="s">
        <v>2397</v>
      </c>
      <c r="D2127" s="8">
        <v>0.0</v>
      </c>
      <c r="E2127" s="1"/>
      <c r="F2127" s="1">
        <v>3.9</v>
      </c>
      <c r="G2127" s="1"/>
      <c r="H2127" s="1"/>
    </row>
    <row r="2128">
      <c r="A2128" s="1" t="s">
        <v>47</v>
      </c>
      <c r="B2128" s="7" t="s">
        <v>91</v>
      </c>
      <c r="C2128" s="1" t="s">
        <v>2398</v>
      </c>
      <c r="D2128" s="8">
        <v>0.0</v>
      </c>
      <c r="E2128" s="1"/>
      <c r="F2128" s="1">
        <v>2.1</v>
      </c>
      <c r="G2128" s="1"/>
      <c r="H2128" s="1"/>
    </row>
    <row r="2129">
      <c r="A2129" s="1" t="s">
        <v>47</v>
      </c>
      <c r="B2129" s="7" t="s">
        <v>91</v>
      </c>
      <c r="C2129" s="1" t="s">
        <v>2399</v>
      </c>
      <c r="D2129" s="8">
        <v>0.0</v>
      </c>
      <c r="E2129" s="1"/>
      <c r="F2129" s="1">
        <v>2.0</v>
      </c>
      <c r="G2129" s="1"/>
      <c r="H2129" s="1"/>
    </row>
    <row r="2130">
      <c r="A2130" s="1" t="s">
        <v>47</v>
      </c>
      <c r="B2130" s="7" t="s">
        <v>91</v>
      </c>
      <c r="C2130" s="1" t="s">
        <v>2400</v>
      </c>
      <c r="D2130" s="8">
        <v>0.0</v>
      </c>
      <c r="E2130" s="1"/>
      <c r="F2130" s="1">
        <v>10.0</v>
      </c>
      <c r="G2130" s="1"/>
      <c r="H2130" s="1"/>
    </row>
    <row r="2131">
      <c r="A2131" s="1" t="s">
        <v>47</v>
      </c>
      <c r="B2131" s="7" t="s">
        <v>91</v>
      </c>
      <c r="C2131" s="1" t="s">
        <v>2401</v>
      </c>
      <c r="D2131" s="8">
        <v>1.0</v>
      </c>
      <c r="E2131" s="1"/>
      <c r="F2131" s="1">
        <v>1.1</v>
      </c>
      <c r="G2131" s="1"/>
      <c r="H2131" s="1"/>
    </row>
    <row r="2132">
      <c r="A2132" s="1" t="s">
        <v>47</v>
      </c>
      <c r="B2132" s="7" t="s">
        <v>91</v>
      </c>
      <c r="C2132" s="1" t="s">
        <v>2402</v>
      </c>
      <c r="D2132" s="8">
        <v>0.0</v>
      </c>
      <c r="E2132" s="1"/>
      <c r="F2132" s="1">
        <v>4.1</v>
      </c>
      <c r="G2132" s="1"/>
      <c r="H2132" s="1"/>
    </row>
    <row r="2133">
      <c r="A2133" s="1" t="s">
        <v>47</v>
      </c>
      <c r="B2133" s="7" t="s">
        <v>91</v>
      </c>
      <c r="C2133" s="1" t="s">
        <v>2403</v>
      </c>
      <c r="D2133" s="8">
        <v>3.0</v>
      </c>
      <c r="E2133" s="1"/>
      <c r="F2133" s="1">
        <v>1.2</v>
      </c>
      <c r="G2133" s="1"/>
      <c r="H2133" s="1"/>
    </row>
    <row r="2134">
      <c r="A2134" s="1" t="s">
        <v>47</v>
      </c>
      <c r="B2134" s="7" t="s">
        <v>91</v>
      </c>
      <c r="C2134" s="1" t="s">
        <v>2404</v>
      </c>
      <c r="D2134" s="8">
        <v>0.0</v>
      </c>
      <c r="E2134" s="1"/>
      <c r="F2134" s="1">
        <v>3.7</v>
      </c>
      <c r="G2134" s="1"/>
      <c r="H2134" s="1"/>
    </row>
    <row r="2135">
      <c r="A2135" s="1" t="s">
        <v>47</v>
      </c>
      <c r="B2135" s="7" t="s">
        <v>91</v>
      </c>
      <c r="C2135" s="1" t="s">
        <v>2405</v>
      </c>
      <c r="D2135" s="8">
        <v>4.0</v>
      </c>
      <c r="E2135" s="1"/>
      <c r="F2135" s="1">
        <v>1.2</v>
      </c>
      <c r="G2135" s="1"/>
      <c r="H2135" s="1"/>
    </row>
    <row r="2136">
      <c r="A2136" s="1" t="s">
        <v>47</v>
      </c>
      <c r="B2136" s="7" t="s">
        <v>91</v>
      </c>
      <c r="C2136" s="1" t="s">
        <v>2406</v>
      </c>
      <c r="D2136" s="8">
        <v>0.0</v>
      </c>
      <c r="E2136" s="1"/>
      <c r="F2136" s="1">
        <v>1.7</v>
      </c>
      <c r="G2136" s="1"/>
      <c r="H2136" s="1"/>
    </row>
    <row r="2137">
      <c r="A2137" s="1" t="s">
        <v>47</v>
      </c>
      <c r="B2137" s="7" t="s">
        <v>91</v>
      </c>
      <c r="C2137" s="1" t="s">
        <v>2407</v>
      </c>
      <c r="D2137" s="8">
        <v>0.0</v>
      </c>
      <c r="E2137" s="1"/>
      <c r="F2137" s="1">
        <v>11.3</v>
      </c>
      <c r="G2137" s="1"/>
      <c r="H2137" s="1"/>
    </row>
    <row r="2138">
      <c r="A2138" s="1" t="s">
        <v>47</v>
      </c>
      <c r="B2138" s="7" t="s">
        <v>91</v>
      </c>
      <c r="C2138" s="1" t="s">
        <v>2408</v>
      </c>
      <c r="D2138" s="8">
        <v>0.0</v>
      </c>
      <c r="E2138" s="1"/>
      <c r="F2138" s="1">
        <v>9.1</v>
      </c>
      <c r="G2138" s="1"/>
      <c r="H2138" s="1"/>
    </row>
    <row r="2139">
      <c r="A2139" s="1" t="s">
        <v>47</v>
      </c>
      <c r="B2139" s="7" t="s">
        <v>91</v>
      </c>
      <c r="C2139" s="1" t="s">
        <v>2409</v>
      </c>
      <c r="D2139" s="8">
        <v>0.0</v>
      </c>
      <c r="E2139" s="1"/>
      <c r="F2139" s="1">
        <v>1.2</v>
      </c>
      <c r="G2139" s="1"/>
      <c r="H2139" s="1"/>
    </row>
    <row r="2140">
      <c r="A2140" s="1" t="s">
        <v>47</v>
      </c>
      <c r="B2140" s="7" t="s">
        <v>91</v>
      </c>
      <c r="C2140" s="1" t="s">
        <v>2410</v>
      </c>
      <c r="D2140" s="8">
        <v>0.0</v>
      </c>
      <c r="E2140" s="1"/>
      <c r="F2140" s="1">
        <v>10.3</v>
      </c>
      <c r="G2140" s="1"/>
      <c r="H2140" s="1"/>
    </row>
    <row r="2141">
      <c r="A2141" s="1" t="s">
        <v>47</v>
      </c>
      <c r="B2141" s="7" t="s">
        <v>91</v>
      </c>
      <c r="C2141" s="1" t="s">
        <v>2411</v>
      </c>
      <c r="D2141" s="8">
        <v>0.0</v>
      </c>
      <c r="E2141" s="1"/>
      <c r="F2141" s="1">
        <v>1.1</v>
      </c>
      <c r="G2141" s="1"/>
      <c r="H2141" s="1"/>
    </row>
    <row r="2142">
      <c r="A2142" s="1" t="s">
        <v>47</v>
      </c>
      <c r="B2142" s="7" t="s">
        <v>91</v>
      </c>
      <c r="C2142" s="1" t="s">
        <v>2412</v>
      </c>
      <c r="D2142" s="8">
        <v>0.0</v>
      </c>
      <c r="E2142" s="1"/>
      <c r="F2142" s="1">
        <v>1.0</v>
      </c>
      <c r="G2142" s="1"/>
      <c r="H2142" s="1"/>
    </row>
    <row r="2143">
      <c r="A2143" s="1" t="s">
        <v>47</v>
      </c>
      <c r="B2143" s="7" t="s">
        <v>91</v>
      </c>
      <c r="C2143" s="1" t="s">
        <v>2413</v>
      </c>
      <c r="D2143" s="8">
        <v>0.0</v>
      </c>
      <c r="E2143" s="1"/>
      <c r="F2143" s="1">
        <v>9.2</v>
      </c>
      <c r="G2143" s="1"/>
      <c r="H2143" s="1"/>
    </row>
    <row r="2144">
      <c r="A2144" s="1" t="s">
        <v>47</v>
      </c>
      <c r="B2144" s="7" t="s">
        <v>91</v>
      </c>
      <c r="C2144" s="1" t="s">
        <v>1040</v>
      </c>
      <c r="D2144" s="8">
        <v>0.0</v>
      </c>
      <c r="E2144" s="1"/>
      <c r="F2144" s="1">
        <v>10.1</v>
      </c>
      <c r="G2144" s="1"/>
      <c r="H2144" s="1"/>
    </row>
    <row r="2145">
      <c r="A2145" s="1" t="s">
        <v>47</v>
      </c>
      <c r="B2145" s="7" t="s">
        <v>91</v>
      </c>
      <c r="C2145" s="1" t="s">
        <v>2414</v>
      </c>
      <c r="D2145" s="8">
        <v>0.0</v>
      </c>
      <c r="E2145" s="1"/>
      <c r="F2145" s="1">
        <v>1.4</v>
      </c>
      <c r="G2145" s="1"/>
      <c r="H2145" s="1"/>
    </row>
    <row r="2146">
      <c r="A2146" s="1" t="s">
        <v>47</v>
      </c>
      <c r="B2146" s="7" t="s">
        <v>91</v>
      </c>
      <c r="C2146" s="1" t="s">
        <v>2415</v>
      </c>
      <c r="D2146" s="8">
        <v>0.0</v>
      </c>
      <c r="E2146" s="1"/>
      <c r="F2146" s="1">
        <v>3.0</v>
      </c>
      <c r="G2146" s="1"/>
      <c r="H2146" s="1"/>
    </row>
    <row r="2147">
      <c r="A2147" s="1" t="s">
        <v>47</v>
      </c>
      <c r="B2147" s="7" t="s">
        <v>91</v>
      </c>
      <c r="C2147" s="1" t="s">
        <v>2416</v>
      </c>
      <c r="D2147" s="8">
        <v>0.0</v>
      </c>
      <c r="E2147" s="1"/>
      <c r="F2147" s="1">
        <v>2.1</v>
      </c>
      <c r="G2147" s="1"/>
      <c r="H2147" s="1"/>
    </row>
    <row r="2148">
      <c r="A2148" s="1" t="s">
        <v>47</v>
      </c>
      <c r="B2148" s="7" t="s">
        <v>91</v>
      </c>
      <c r="C2148" s="1" t="s">
        <v>2417</v>
      </c>
      <c r="D2148" s="8">
        <v>0.0</v>
      </c>
      <c r="E2148" s="1"/>
      <c r="F2148" s="1">
        <v>4.4</v>
      </c>
      <c r="G2148" s="1"/>
      <c r="H2148" s="1"/>
    </row>
    <row r="2149">
      <c r="A2149" s="1" t="s">
        <v>47</v>
      </c>
      <c r="B2149" s="7" t="s">
        <v>91</v>
      </c>
      <c r="C2149" s="1" t="s">
        <v>2418</v>
      </c>
      <c r="D2149" s="8">
        <v>0.0</v>
      </c>
      <c r="E2149" s="1"/>
      <c r="F2149" s="1">
        <v>3.1</v>
      </c>
      <c r="G2149" s="1"/>
      <c r="H2149" s="1"/>
    </row>
    <row r="2150">
      <c r="A2150" s="1" t="s">
        <v>47</v>
      </c>
      <c r="B2150" s="7" t="s">
        <v>91</v>
      </c>
      <c r="C2150" s="1" t="s">
        <v>2419</v>
      </c>
      <c r="D2150" s="8">
        <v>4.0</v>
      </c>
      <c r="E2150" s="1"/>
      <c r="F2150" s="1">
        <v>1.4</v>
      </c>
      <c r="G2150" s="1"/>
      <c r="H2150" s="1"/>
    </row>
    <row r="2151">
      <c r="A2151" s="1" t="s">
        <v>47</v>
      </c>
      <c r="B2151" s="7" t="s">
        <v>91</v>
      </c>
      <c r="C2151" s="1" t="s">
        <v>2420</v>
      </c>
      <c r="D2151" s="8">
        <v>1.0</v>
      </c>
      <c r="E2151" s="1"/>
      <c r="F2151" s="1">
        <v>1.1</v>
      </c>
      <c r="G2151" s="1"/>
      <c r="H2151" s="1"/>
    </row>
    <row r="2152">
      <c r="A2152" s="1" t="s">
        <v>47</v>
      </c>
      <c r="B2152" s="7" t="s">
        <v>91</v>
      </c>
      <c r="C2152" s="1" t="s">
        <v>2421</v>
      </c>
      <c r="D2152" s="8">
        <v>1.0</v>
      </c>
      <c r="E2152" s="1"/>
      <c r="F2152" s="1">
        <v>4.6</v>
      </c>
      <c r="G2152" s="1"/>
      <c r="H2152" s="1"/>
    </row>
    <row r="2153">
      <c r="A2153" s="1" t="s">
        <v>47</v>
      </c>
      <c r="B2153" s="7" t="s">
        <v>91</v>
      </c>
      <c r="C2153" s="1" t="s">
        <v>2422</v>
      </c>
      <c r="D2153" s="8">
        <v>0.0</v>
      </c>
      <c r="E2153" s="1"/>
      <c r="F2153" s="1">
        <v>5.2</v>
      </c>
      <c r="G2153" s="1"/>
      <c r="H2153" s="1"/>
    </row>
    <row r="2154">
      <c r="A2154" s="1" t="s">
        <v>47</v>
      </c>
      <c r="B2154" s="7" t="s">
        <v>91</v>
      </c>
      <c r="C2154" s="1" t="s">
        <v>2423</v>
      </c>
      <c r="D2154" s="8">
        <v>0.0</v>
      </c>
      <c r="E2154" s="1"/>
      <c r="F2154" s="1">
        <v>10.0</v>
      </c>
      <c r="G2154" s="1"/>
      <c r="H2154" s="1"/>
    </row>
    <row r="2155">
      <c r="A2155" s="1" t="s">
        <v>47</v>
      </c>
      <c r="B2155" s="7" t="s">
        <v>91</v>
      </c>
      <c r="C2155" s="1" t="s">
        <v>2424</v>
      </c>
      <c r="D2155" s="8">
        <v>0.0</v>
      </c>
      <c r="E2155" s="1"/>
      <c r="F2155" s="1">
        <v>3.5</v>
      </c>
      <c r="G2155" s="1"/>
      <c r="H2155" s="1"/>
    </row>
    <row r="2156">
      <c r="A2156" s="1" t="s">
        <v>47</v>
      </c>
      <c r="B2156" s="7" t="s">
        <v>91</v>
      </c>
      <c r="C2156" s="1" t="s">
        <v>2425</v>
      </c>
      <c r="D2156" s="8">
        <v>0.0</v>
      </c>
      <c r="E2156" s="1"/>
      <c r="F2156" s="1">
        <v>1.0</v>
      </c>
      <c r="G2156" s="1"/>
      <c r="H2156" s="1"/>
    </row>
    <row r="2157">
      <c r="A2157" s="1" t="s">
        <v>47</v>
      </c>
      <c r="B2157" s="7" t="s">
        <v>91</v>
      </c>
      <c r="C2157" s="1" t="s">
        <v>2426</v>
      </c>
      <c r="D2157" s="8">
        <v>0.0</v>
      </c>
      <c r="E2157" s="1"/>
      <c r="F2157" s="1">
        <v>3.3</v>
      </c>
      <c r="G2157" s="1"/>
      <c r="H2157" s="1"/>
    </row>
    <row r="2158">
      <c r="A2158" s="1" t="s">
        <v>47</v>
      </c>
      <c r="B2158" s="7" t="s">
        <v>91</v>
      </c>
      <c r="C2158" s="1" t="s">
        <v>2427</v>
      </c>
      <c r="D2158" s="8">
        <v>0.0</v>
      </c>
      <c r="E2158" s="1"/>
      <c r="F2158" s="1">
        <v>3.0</v>
      </c>
      <c r="G2158" s="1"/>
      <c r="H2158" s="1"/>
    </row>
    <row r="2159">
      <c r="A2159" s="1" t="s">
        <v>47</v>
      </c>
      <c r="B2159" s="7" t="s">
        <v>91</v>
      </c>
      <c r="C2159" s="1" t="s">
        <v>2428</v>
      </c>
      <c r="D2159" s="8">
        <v>0.0</v>
      </c>
      <c r="E2159" s="1"/>
      <c r="F2159" s="1">
        <v>2.9</v>
      </c>
      <c r="G2159" s="1"/>
      <c r="H2159" s="1"/>
    </row>
    <row r="2160">
      <c r="A2160" s="1" t="s">
        <v>47</v>
      </c>
      <c r="B2160" s="7" t="s">
        <v>91</v>
      </c>
      <c r="C2160" s="1" t="s">
        <v>2429</v>
      </c>
      <c r="D2160" s="8">
        <v>1.0</v>
      </c>
      <c r="E2160" s="1"/>
      <c r="F2160" s="1">
        <v>2.3</v>
      </c>
      <c r="G2160" s="1"/>
      <c r="H2160" s="1"/>
    </row>
    <row r="2161">
      <c r="A2161" s="1" t="s">
        <v>47</v>
      </c>
      <c r="B2161" s="7" t="s">
        <v>91</v>
      </c>
      <c r="C2161" s="1" t="s">
        <v>2430</v>
      </c>
      <c r="D2161" s="8">
        <v>1.0</v>
      </c>
      <c r="E2161" s="1"/>
      <c r="F2161" s="1">
        <v>1.7</v>
      </c>
      <c r="G2161" s="1"/>
      <c r="H2161" s="1"/>
    </row>
    <row r="2162">
      <c r="A2162" s="1" t="s">
        <v>47</v>
      </c>
      <c r="B2162" s="7" t="s">
        <v>91</v>
      </c>
      <c r="C2162" s="1" t="s">
        <v>2431</v>
      </c>
      <c r="D2162" s="8">
        <v>1.0</v>
      </c>
      <c r="E2162" s="1"/>
      <c r="F2162" s="1">
        <v>3.5</v>
      </c>
      <c r="G2162" s="1"/>
      <c r="H2162" s="1"/>
    </row>
    <row r="2163">
      <c r="A2163" s="1" t="s">
        <v>47</v>
      </c>
      <c r="B2163" s="7" t="s">
        <v>91</v>
      </c>
      <c r="C2163" s="1" t="s">
        <v>2432</v>
      </c>
      <c r="D2163" s="8">
        <v>0.0</v>
      </c>
      <c r="E2163" s="1"/>
      <c r="F2163" s="1">
        <v>1.0</v>
      </c>
      <c r="G2163" s="1"/>
      <c r="H2163" s="1"/>
    </row>
    <row r="2164">
      <c r="A2164" s="1" t="s">
        <v>47</v>
      </c>
      <c r="B2164" s="7" t="s">
        <v>91</v>
      </c>
      <c r="C2164" s="1" t="s">
        <v>2433</v>
      </c>
      <c r="D2164" s="8">
        <v>0.0</v>
      </c>
      <c r="E2164" s="1"/>
      <c r="F2164" s="1">
        <v>2.5</v>
      </c>
      <c r="G2164" s="1"/>
      <c r="H2164" s="1"/>
    </row>
    <row r="2165">
      <c r="A2165" s="1" t="s">
        <v>47</v>
      </c>
      <c r="B2165" s="7" t="s">
        <v>91</v>
      </c>
      <c r="C2165" s="1" t="s">
        <v>2434</v>
      </c>
      <c r="D2165" s="8">
        <v>0.0</v>
      </c>
      <c r="E2165" s="1"/>
      <c r="F2165" s="1">
        <v>5.8</v>
      </c>
      <c r="G2165" s="1"/>
      <c r="H2165" s="1"/>
    </row>
    <row r="2166">
      <c r="A2166" s="1" t="s">
        <v>47</v>
      </c>
      <c r="B2166" s="7" t="s">
        <v>91</v>
      </c>
      <c r="C2166" s="1" t="s">
        <v>2435</v>
      </c>
      <c r="D2166" s="8">
        <v>0.0</v>
      </c>
      <c r="E2166" s="1"/>
      <c r="F2166" s="1">
        <v>8.9</v>
      </c>
      <c r="G2166" s="1"/>
      <c r="H2166" s="1"/>
    </row>
    <row r="2167">
      <c r="A2167" s="1" t="s">
        <v>47</v>
      </c>
      <c r="B2167" s="7" t="s">
        <v>91</v>
      </c>
      <c r="C2167" s="1" t="s">
        <v>2436</v>
      </c>
      <c r="D2167" s="8">
        <v>0.0</v>
      </c>
      <c r="E2167" s="1"/>
      <c r="F2167" s="1">
        <v>9.0</v>
      </c>
      <c r="G2167" s="1"/>
      <c r="H2167" s="1"/>
    </row>
    <row r="2168">
      <c r="A2168" s="1" t="s">
        <v>47</v>
      </c>
      <c r="B2168" s="7" t="s">
        <v>91</v>
      </c>
      <c r="C2168" s="1" t="s">
        <v>2437</v>
      </c>
      <c r="D2168" s="8">
        <v>0.0</v>
      </c>
      <c r="E2168" s="1"/>
      <c r="F2168" s="1">
        <v>4.9</v>
      </c>
      <c r="G2168" s="1"/>
      <c r="H2168" s="1"/>
    </row>
    <row r="2169">
      <c r="A2169" s="1" t="s">
        <v>47</v>
      </c>
      <c r="B2169" s="7" t="s">
        <v>91</v>
      </c>
      <c r="C2169" s="1" t="s">
        <v>2438</v>
      </c>
      <c r="D2169" s="8">
        <v>1.0</v>
      </c>
      <c r="E2169" s="1"/>
      <c r="F2169" s="1">
        <v>2.4</v>
      </c>
      <c r="G2169" s="1"/>
      <c r="H2169" s="1"/>
    </row>
    <row r="2170">
      <c r="A2170" s="1" t="s">
        <v>47</v>
      </c>
      <c r="B2170" s="7" t="s">
        <v>91</v>
      </c>
      <c r="C2170" s="1" t="s">
        <v>2439</v>
      </c>
      <c r="D2170" s="8">
        <v>0.0</v>
      </c>
      <c r="E2170" s="1"/>
      <c r="F2170" s="1">
        <v>1.1</v>
      </c>
      <c r="G2170" s="1"/>
      <c r="H2170" s="1"/>
    </row>
    <row r="2171">
      <c r="A2171" s="1" t="s">
        <v>47</v>
      </c>
      <c r="B2171" s="7" t="s">
        <v>91</v>
      </c>
      <c r="C2171" s="1" t="s">
        <v>2440</v>
      </c>
      <c r="D2171" s="8">
        <v>0.0</v>
      </c>
      <c r="E2171" s="1"/>
      <c r="F2171" s="1">
        <v>1.0</v>
      </c>
      <c r="G2171" s="1"/>
      <c r="H2171" s="1"/>
    </row>
    <row r="2172">
      <c r="A2172" s="1" t="s">
        <v>47</v>
      </c>
      <c r="B2172" s="7" t="s">
        <v>91</v>
      </c>
      <c r="C2172" s="1" t="s">
        <v>2441</v>
      </c>
      <c r="D2172" s="8">
        <v>1.0</v>
      </c>
      <c r="E2172" s="1"/>
      <c r="F2172" s="1">
        <v>1.4</v>
      </c>
      <c r="G2172" s="1"/>
      <c r="H2172" s="1"/>
    </row>
    <row r="2173">
      <c r="A2173" s="1" t="s">
        <v>47</v>
      </c>
      <c r="B2173" s="7" t="s">
        <v>91</v>
      </c>
      <c r="C2173" s="1" t="s">
        <v>2442</v>
      </c>
      <c r="D2173" s="8">
        <v>0.0</v>
      </c>
      <c r="E2173" s="1"/>
      <c r="F2173" s="1">
        <v>3.7</v>
      </c>
      <c r="G2173" s="1"/>
      <c r="H2173" s="1"/>
    </row>
    <row r="2174">
      <c r="A2174" s="1" t="s">
        <v>47</v>
      </c>
      <c r="B2174" s="7" t="s">
        <v>92</v>
      </c>
      <c r="C2174" s="1" t="s">
        <v>2443</v>
      </c>
      <c r="D2174" s="8">
        <v>0.0</v>
      </c>
      <c r="E2174" s="1"/>
      <c r="F2174" s="1">
        <v>1.7</v>
      </c>
      <c r="G2174" s="1"/>
      <c r="H2174" s="1"/>
    </row>
    <row r="2175">
      <c r="A2175" s="1" t="s">
        <v>47</v>
      </c>
      <c r="B2175" s="7" t="s">
        <v>92</v>
      </c>
      <c r="C2175" s="1" t="s">
        <v>2444</v>
      </c>
      <c r="D2175" s="8">
        <v>0.0</v>
      </c>
      <c r="E2175" s="1"/>
      <c r="F2175" s="1">
        <v>1.6</v>
      </c>
      <c r="G2175" s="1"/>
      <c r="H2175" s="1"/>
    </row>
    <row r="2176">
      <c r="A2176" s="1" t="s">
        <v>47</v>
      </c>
      <c r="B2176" s="7" t="s">
        <v>92</v>
      </c>
      <c r="C2176" s="1" t="s">
        <v>2445</v>
      </c>
      <c r="D2176" s="8">
        <v>0.0</v>
      </c>
      <c r="E2176" s="1"/>
      <c r="F2176" s="1">
        <v>9.3</v>
      </c>
      <c r="G2176" s="1"/>
      <c r="H2176" s="1"/>
    </row>
    <row r="2177">
      <c r="A2177" s="1" t="s">
        <v>47</v>
      </c>
      <c r="B2177" s="7" t="s">
        <v>92</v>
      </c>
      <c r="C2177" s="1" t="s">
        <v>2446</v>
      </c>
      <c r="D2177" s="8">
        <v>0.0</v>
      </c>
      <c r="E2177" s="1"/>
      <c r="F2177" s="1">
        <v>1.0</v>
      </c>
      <c r="G2177" s="1"/>
      <c r="H2177" s="1"/>
    </row>
    <row r="2178">
      <c r="A2178" s="1" t="s">
        <v>47</v>
      </c>
      <c r="B2178" s="7" t="s">
        <v>92</v>
      </c>
      <c r="C2178" s="1" t="s">
        <v>2447</v>
      </c>
      <c r="D2178" s="8">
        <v>1.0</v>
      </c>
      <c r="E2178" s="1"/>
      <c r="F2178" s="1">
        <v>1.0</v>
      </c>
      <c r="G2178" s="1"/>
      <c r="H2178" s="1"/>
    </row>
    <row r="2179">
      <c r="A2179" s="1" t="s">
        <v>47</v>
      </c>
      <c r="B2179" s="7" t="s">
        <v>92</v>
      </c>
      <c r="C2179" s="1" t="s">
        <v>2448</v>
      </c>
      <c r="D2179" s="8">
        <v>0.0</v>
      </c>
      <c r="E2179" s="1"/>
      <c r="F2179" s="1">
        <v>1.2</v>
      </c>
      <c r="G2179" s="1"/>
      <c r="H2179" s="1"/>
    </row>
    <row r="2180">
      <c r="A2180" s="1" t="s">
        <v>47</v>
      </c>
      <c r="B2180" s="7" t="s">
        <v>92</v>
      </c>
      <c r="C2180" s="1" t="s">
        <v>2449</v>
      </c>
      <c r="D2180" s="8">
        <v>1.0</v>
      </c>
      <c r="E2180" s="1"/>
      <c r="F2180" s="1">
        <v>9.1</v>
      </c>
      <c r="G2180" s="1"/>
      <c r="H2180" s="1"/>
    </row>
    <row r="2181">
      <c r="A2181" s="1" t="s">
        <v>47</v>
      </c>
      <c r="B2181" s="7" t="s">
        <v>92</v>
      </c>
      <c r="C2181" s="1" t="s">
        <v>2450</v>
      </c>
      <c r="D2181" s="8">
        <v>1.0</v>
      </c>
      <c r="E2181" s="1"/>
      <c r="F2181" s="1">
        <v>1.1</v>
      </c>
      <c r="G2181" s="1"/>
      <c r="H2181" s="1"/>
    </row>
    <row r="2182">
      <c r="A2182" s="1" t="s">
        <v>47</v>
      </c>
      <c r="B2182" s="7" t="s">
        <v>92</v>
      </c>
      <c r="C2182" s="1" t="s">
        <v>2451</v>
      </c>
      <c r="D2182" s="8">
        <v>0.0</v>
      </c>
      <c r="E2182" s="1"/>
      <c r="F2182" s="1">
        <v>1.3</v>
      </c>
      <c r="G2182" s="1"/>
      <c r="H2182" s="1"/>
    </row>
    <row r="2183">
      <c r="A2183" s="1" t="s">
        <v>47</v>
      </c>
      <c r="B2183" s="7" t="s">
        <v>92</v>
      </c>
      <c r="C2183" s="1" t="s">
        <v>2452</v>
      </c>
      <c r="D2183" s="8">
        <v>1.0</v>
      </c>
      <c r="E2183" s="1"/>
      <c r="F2183" s="1">
        <v>8.2</v>
      </c>
      <c r="G2183" s="1"/>
      <c r="H2183" s="1"/>
    </row>
    <row r="2184">
      <c r="A2184" s="1" t="s">
        <v>47</v>
      </c>
      <c r="B2184" s="7" t="s">
        <v>92</v>
      </c>
      <c r="C2184" s="1" t="s">
        <v>2453</v>
      </c>
      <c r="D2184" s="8">
        <v>0.0</v>
      </c>
      <c r="E2184" s="1"/>
      <c r="F2184" s="1">
        <v>1.4</v>
      </c>
      <c r="G2184" s="1"/>
      <c r="H2184" s="1"/>
    </row>
    <row r="2185">
      <c r="A2185" s="1" t="s">
        <v>47</v>
      </c>
      <c r="B2185" s="7" t="s">
        <v>92</v>
      </c>
      <c r="C2185" s="1" t="s">
        <v>2454</v>
      </c>
      <c r="D2185" s="8">
        <v>0.0</v>
      </c>
      <c r="E2185" s="1"/>
      <c r="F2185" s="1">
        <v>4.9</v>
      </c>
      <c r="G2185" s="1"/>
      <c r="H2185" s="1"/>
    </row>
    <row r="2186">
      <c r="A2186" s="1" t="s">
        <v>47</v>
      </c>
      <c r="B2186" s="7" t="s">
        <v>92</v>
      </c>
      <c r="C2186" s="1" t="s">
        <v>2455</v>
      </c>
      <c r="D2186" s="8">
        <v>0.0</v>
      </c>
      <c r="E2186" s="1"/>
      <c r="F2186" s="1">
        <v>1.1</v>
      </c>
      <c r="G2186" s="1"/>
      <c r="H2186" s="1"/>
    </row>
    <row r="2187">
      <c r="A2187" s="1" t="s">
        <v>47</v>
      </c>
      <c r="B2187" s="7" t="s">
        <v>92</v>
      </c>
      <c r="C2187" s="1" t="s">
        <v>2456</v>
      </c>
      <c r="D2187" s="8">
        <v>0.0</v>
      </c>
      <c r="E2187" s="1"/>
      <c r="F2187" s="1">
        <v>1.0</v>
      </c>
      <c r="G2187" s="1"/>
      <c r="H2187" s="1"/>
    </row>
    <row r="2188">
      <c r="A2188" s="1" t="s">
        <v>47</v>
      </c>
      <c r="B2188" s="7" t="s">
        <v>92</v>
      </c>
      <c r="C2188" s="1" t="s">
        <v>2457</v>
      </c>
      <c r="D2188" s="8">
        <v>1.0</v>
      </c>
      <c r="E2188" s="1"/>
      <c r="F2188" s="1">
        <v>1.7</v>
      </c>
      <c r="G2188" s="1"/>
      <c r="H2188" s="1"/>
    </row>
    <row r="2189">
      <c r="A2189" s="1" t="s">
        <v>47</v>
      </c>
      <c r="B2189" s="7" t="s">
        <v>92</v>
      </c>
      <c r="C2189" s="1" t="s">
        <v>2458</v>
      </c>
      <c r="D2189" s="8">
        <v>0.0</v>
      </c>
      <c r="E2189" s="1"/>
      <c r="F2189" s="1">
        <v>2.2</v>
      </c>
      <c r="G2189" s="1"/>
      <c r="H2189" s="1"/>
    </row>
    <row r="2190">
      <c r="A2190" s="1" t="s">
        <v>47</v>
      </c>
      <c r="B2190" s="7" t="s">
        <v>92</v>
      </c>
      <c r="C2190" s="1" t="s">
        <v>2459</v>
      </c>
      <c r="D2190" s="8">
        <v>0.0</v>
      </c>
      <c r="E2190" s="1"/>
      <c r="F2190" s="1">
        <v>1.0</v>
      </c>
      <c r="G2190" s="1"/>
      <c r="H2190" s="1"/>
    </row>
    <row r="2191">
      <c r="A2191" s="1" t="s">
        <v>47</v>
      </c>
      <c r="B2191" s="7" t="s">
        <v>92</v>
      </c>
      <c r="C2191" s="1" t="s">
        <v>2460</v>
      </c>
      <c r="D2191" s="8">
        <v>0.0</v>
      </c>
      <c r="E2191" s="1"/>
      <c r="F2191" s="1">
        <v>1.0</v>
      </c>
      <c r="G2191" s="1"/>
      <c r="H2191" s="1"/>
    </row>
    <row r="2192">
      <c r="A2192" s="1" t="s">
        <v>47</v>
      </c>
      <c r="B2192" s="7" t="s">
        <v>92</v>
      </c>
      <c r="C2192" s="1" t="s">
        <v>2461</v>
      </c>
      <c r="D2192" s="8">
        <v>0.0</v>
      </c>
      <c r="E2192" s="1"/>
      <c r="F2192" s="1">
        <v>1.7</v>
      </c>
      <c r="G2192" s="1"/>
      <c r="H2192" s="1"/>
    </row>
    <row r="2193">
      <c r="A2193" s="1" t="s">
        <v>47</v>
      </c>
      <c r="B2193" s="7" t="s">
        <v>92</v>
      </c>
      <c r="C2193" s="1" t="s">
        <v>2462</v>
      </c>
      <c r="D2193" s="8">
        <v>0.0</v>
      </c>
      <c r="E2193" s="1"/>
      <c r="F2193" s="1">
        <v>1.0</v>
      </c>
      <c r="G2193" s="1"/>
      <c r="H2193" s="1"/>
    </row>
    <row r="2194">
      <c r="A2194" s="1" t="s">
        <v>47</v>
      </c>
      <c r="B2194" s="7" t="s">
        <v>92</v>
      </c>
      <c r="C2194" s="1" t="s">
        <v>2463</v>
      </c>
      <c r="D2194" s="8">
        <v>0.0</v>
      </c>
      <c r="E2194" s="1"/>
      <c r="F2194" s="1">
        <v>4.6</v>
      </c>
      <c r="G2194" s="1"/>
      <c r="H2194" s="1"/>
    </row>
    <row r="2195">
      <c r="A2195" s="1" t="s">
        <v>47</v>
      </c>
      <c r="B2195" s="7" t="s">
        <v>92</v>
      </c>
      <c r="C2195" s="1" t="s">
        <v>2464</v>
      </c>
      <c r="D2195" s="8">
        <v>0.0</v>
      </c>
      <c r="E2195" s="1"/>
      <c r="F2195" s="1">
        <v>1.0</v>
      </c>
      <c r="G2195" s="1"/>
      <c r="H2195" s="1"/>
    </row>
    <row r="2196">
      <c r="A2196" s="1" t="s">
        <v>47</v>
      </c>
      <c r="B2196" s="7" t="s">
        <v>92</v>
      </c>
      <c r="C2196" s="1" t="s">
        <v>2465</v>
      </c>
      <c r="D2196" s="8">
        <v>0.0</v>
      </c>
      <c r="E2196" s="1"/>
      <c r="F2196" s="1">
        <v>1.1</v>
      </c>
      <c r="G2196" s="1"/>
      <c r="H2196" s="1"/>
    </row>
    <row r="2197">
      <c r="A2197" s="1" t="s">
        <v>47</v>
      </c>
      <c r="B2197" s="7" t="s">
        <v>92</v>
      </c>
      <c r="C2197" s="1" t="s">
        <v>2466</v>
      </c>
      <c r="D2197" s="8">
        <v>0.0</v>
      </c>
      <c r="E2197" s="1"/>
      <c r="F2197" s="1">
        <v>3.3</v>
      </c>
      <c r="G2197" s="1"/>
      <c r="H2197" s="1"/>
    </row>
    <row r="2198">
      <c r="A2198" s="1" t="s">
        <v>47</v>
      </c>
      <c r="B2198" s="7" t="s">
        <v>92</v>
      </c>
      <c r="C2198" s="1" t="s">
        <v>2467</v>
      </c>
      <c r="D2198" s="8">
        <v>0.0</v>
      </c>
      <c r="E2198" s="1"/>
      <c r="F2198" s="1">
        <v>5.7</v>
      </c>
      <c r="G2198" s="1"/>
      <c r="H2198" s="1"/>
    </row>
    <row r="2199">
      <c r="A2199" s="1" t="s">
        <v>47</v>
      </c>
      <c r="B2199" s="7" t="s">
        <v>92</v>
      </c>
      <c r="C2199" s="1" t="s">
        <v>2468</v>
      </c>
      <c r="D2199" s="8">
        <v>0.0</v>
      </c>
      <c r="E2199" s="1"/>
      <c r="F2199" s="1">
        <v>8.0</v>
      </c>
      <c r="G2199" s="1"/>
      <c r="H2199" s="1"/>
    </row>
    <row r="2200">
      <c r="A2200" s="1" t="s">
        <v>47</v>
      </c>
      <c r="B2200" s="7" t="s">
        <v>92</v>
      </c>
      <c r="C2200" s="1" t="s">
        <v>2469</v>
      </c>
      <c r="D2200" s="8">
        <v>0.0</v>
      </c>
      <c r="E2200" s="1"/>
      <c r="F2200" s="1">
        <v>2.7</v>
      </c>
      <c r="G2200" s="1"/>
      <c r="H2200" s="1"/>
    </row>
    <row r="2201">
      <c r="A2201" s="1" t="s">
        <v>47</v>
      </c>
      <c r="B2201" s="7" t="s">
        <v>92</v>
      </c>
      <c r="C2201" s="1" t="s">
        <v>2470</v>
      </c>
      <c r="D2201" s="8">
        <v>0.0</v>
      </c>
      <c r="E2201" s="1"/>
      <c r="F2201" s="1">
        <v>1.4</v>
      </c>
      <c r="G2201" s="1"/>
      <c r="H2201" s="1"/>
    </row>
    <row r="2202">
      <c r="A2202" s="1" t="s">
        <v>47</v>
      </c>
      <c r="B2202" s="7" t="s">
        <v>92</v>
      </c>
      <c r="C2202" s="1" t="s">
        <v>2471</v>
      </c>
      <c r="D2202" s="8">
        <v>0.0</v>
      </c>
      <c r="E2202" s="1"/>
      <c r="F2202" s="1">
        <v>1.0</v>
      </c>
      <c r="G2202" s="1"/>
      <c r="H2202" s="1"/>
    </row>
    <row r="2203">
      <c r="A2203" s="1" t="s">
        <v>47</v>
      </c>
      <c r="B2203" s="7" t="s">
        <v>92</v>
      </c>
      <c r="C2203" s="1" t="s">
        <v>2472</v>
      </c>
      <c r="D2203" s="8">
        <v>0.0</v>
      </c>
      <c r="E2203" s="1"/>
      <c r="F2203" s="1">
        <v>1.1</v>
      </c>
      <c r="G2203" s="1"/>
      <c r="H2203" s="1"/>
    </row>
    <row r="2204">
      <c r="A2204" s="1" t="s">
        <v>47</v>
      </c>
      <c r="B2204" s="7" t="s">
        <v>92</v>
      </c>
      <c r="C2204" s="1" t="s">
        <v>2473</v>
      </c>
      <c r="D2204" s="8">
        <v>0.0</v>
      </c>
      <c r="E2204" s="1"/>
      <c r="F2204" s="1">
        <v>1.6</v>
      </c>
      <c r="G2204" s="1"/>
      <c r="H2204" s="1"/>
    </row>
    <row r="2205">
      <c r="A2205" s="1" t="s">
        <v>47</v>
      </c>
      <c r="B2205" s="7" t="s">
        <v>92</v>
      </c>
      <c r="C2205" s="1" t="s">
        <v>2474</v>
      </c>
      <c r="D2205" s="8">
        <v>0.0</v>
      </c>
      <c r="E2205" s="1"/>
      <c r="F2205" s="1">
        <v>2.6</v>
      </c>
      <c r="G2205" s="1"/>
      <c r="H2205" s="1"/>
    </row>
    <row r="2206">
      <c r="A2206" s="1" t="s">
        <v>47</v>
      </c>
      <c r="B2206" s="7" t="s">
        <v>92</v>
      </c>
      <c r="C2206" s="1" t="s">
        <v>2475</v>
      </c>
      <c r="D2206" s="8">
        <v>0.0</v>
      </c>
      <c r="E2206" s="1"/>
      <c r="F2206" s="1">
        <v>1.0</v>
      </c>
      <c r="G2206" s="1"/>
      <c r="H2206" s="1"/>
    </row>
    <row r="2207">
      <c r="A2207" s="1" t="s">
        <v>47</v>
      </c>
      <c r="B2207" s="7" t="s">
        <v>92</v>
      </c>
      <c r="C2207" s="1" t="s">
        <v>2476</v>
      </c>
      <c r="D2207" s="8">
        <v>0.0</v>
      </c>
      <c r="E2207" s="1"/>
      <c r="F2207" s="1">
        <v>4.2</v>
      </c>
      <c r="G2207" s="1"/>
      <c r="H2207" s="1"/>
    </row>
    <row r="2208">
      <c r="A2208" s="1" t="s">
        <v>47</v>
      </c>
      <c r="B2208" s="7" t="s">
        <v>92</v>
      </c>
      <c r="C2208" s="1" t="s">
        <v>2477</v>
      </c>
      <c r="D2208" s="8">
        <v>0.0</v>
      </c>
      <c r="E2208" s="1"/>
      <c r="F2208" s="1">
        <v>3.5</v>
      </c>
      <c r="G2208" s="1"/>
      <c r="H2208" s="1"/>
    </row>
    <row r="2209">
      <c r="A2209" s="1" t="s">
        <v>47</v>
      </c>
      <c r="B2209" s="7" t="s">
        <v>92</v>
      </c>
      <c r="C2209" s="1" t="s">
        <v>2478</v>
      </c>
      <c r="D2209" s="8">
        <v>0.0</v>
      </c>
      <c r="E2209" s="1"/>
      <c r="F2209" s="1">
        <v>5.1</v>
      </c>
      <c r="G2209" s="1"/>
      <c r="H2209" s="1"/>
    </row>
    <row r="2210">
      <c r="A2210" s="1" t="s">
        <v>47</v>
      </c>
      <c r="B2210" s="7" t="s">
        <v>92</v>
      </c>
      <c r="C2210" s="1" t="s">
        <v>2479</v>
      </c>
      <c r="D2210" s="8">
        <v>0.0</v>
      </c>
      <c r="E2210" s="1"/>
      <c r="F2210" s="1">
        <v>5.6</v>
      </c>
      <c r="G2210" s="1"/>
      <c r="H2210" s="1"/>
    </row>
    <row r="2211">
      <c r="A2211" s="1" t="s">
        <v>47</v>
      </c>
      <c r="B2211" s="7" t="s">
        <v>92</v>
      </c>
      <c r="C2211" s="1" t="s">
        <v>2480</v>
      </c>
      <c r="D2211" s="8">
        <v>0.0</v>
      </c>
      <c r="E2211" s="1"/>
      <c r="F2211" s="1">
        <v>1.5</v>
      </c>
      <c r="G2211" s="1"/>
      <c r="H2211" s="1"/>
    </row>
    <row r="2212">
      <c r="A2212" s="1" t="s">
        <v>47</v>
      </c>
      <c r="B2212" s="7" t="s">
        <v>92</v>
      </c>
      <c r="C2212" s="1" t="s">
        <v>2481</v>
      </c>
      <c r="D2212" s="8">
        <v>0.0</v>
      </c>
      <c r="E2212" s="1"/>
      <c r="F2212" s="1">
        <v>1.0</v>
      </c>
      <c r="G2212" s="1"/>
      <c r="H2212" s="1"/>
    </row>
    <row r="2213">
      <c r="A2213" s="1" t="s">
        <v>47</v>
      </c>
      <c r="B2213" s="7" t="s">
        <v>92</v>
      </c>
      <c r="C2213" s="1" t="s">
        <v>2482</v>
      </c>
      <c r="D2213" s="8">
        <v>0.0</v>
      </c>
      <c r="E2213" s="1"/>
      <c r="F2213" s="1">
        <v>2.9</v>
      </c>
      <c r="G2213" s="1"/>
      <c r="H2213" s="1"/>
    </row>
    <row r="2214">
      <c r="A2214" s="1" t="s">
        <v>47</v>
      </c>
      <c r="B2214" s="7" t="s">
        <v>92</v>
      </c>
      <c r="C2214" s="1" t="s">
        <v>2483</v>
      </c>
      <c r="D2214" s="8">
        <v>0.0</v>
      </c>
      <c r="E2214" s="1"/>
      <c r="F2214" s="1">
        <v>5.4</v>
      </c>
      <c r="G2214" s="1"/>
      <c r="H2214" s="1"/>
    </row>
    <row r="2215">
      <c r="A2215" s="1" t="s">
        <v>47</v>
      </c>
      <c r="B2215" s="7" t="s">
        <v>92</v>
      </c>
      <c r="C2215" s="1" t="s">
        <v>2484</v>
      </c>
      <c r="D2215" s="8">
        <v>0.0</v>
      </c>
      <c r="E2215" s="1"/>
      <c r="F2215" s="1">
        <v>2.4</v>
      </c>
      <c r="G2215" s="1"/>
      <c r="H2215" s="1"/>
    </row>
    <row r="2216">
      <c r="A2216" s="1" t="s">
        <v>47</v>
      </c>
      <c r="B2216" s="7" t="s">
        <v>92</v>
      </c>
      <c r="C2216" s="1" t="s">
        <v>2485</v>
      </c>
      <c r="D2216" s="8">
        <v>0.0</v>
      </c>
      <c r="E2216" s="1"/>
      <c r="F2216" s="1">
        <v>1.0</v>
      </c>
      <c r="G2216" s="1"/>
      <c r="H2216" s="1"/>
    </row>
    <row r="2217">
      <c r="A2217" s="1" t="s">
        <v>47</v>
      </c>
      <c r="B2217" s="7" t="s">
        <v>92</v>
      </c>
      <c r="C2217" s="1" t="s">
        <v>2486</v>
      </c>
      <c r="D2217" s="8">
        <v>0.0</v>
      </c>
      <c r="E2217" s="1"/>
      <c r="F2217" s="1">
        <v>7.4</v>
      </c>
      <c r="G2217" s="1"/>
      <c r="H2217" s="1"/>
    </row>
    <row r="2218">
      <c r="A2218" s="1" t="s">
        <v>47</v>
      </c>
      <c r="B2218" s="7" t="s">
        <v>92</v>
      </c>
      <c r="C2218" s="1" t="s">
        <v>2487</v>
      </c>
      <c r="D2218" s="8">
        <v>0.0</v>
      </c>
      <c r="E2218" s="1"/>
      <c r="F2218" s="1">
        <v>1.2</v>
      </c>
      <c r="G2218" s="1"/>
      <c r="H2218" s="1"/>
    </row>
    <row r="2219">
      <c r="A2219" s="1" t="s">
        <v>47</v>
      </c>
      <c r="B2219" s="7" t="s">
        <v>92</v>
      </c>
      <c r="C2219" s="1" t="s">
        <v>2488</v>
      </c>
      <c r="D2219" s="8">
        <v>0.0</v>
      </c>
      <c r="E2219" s="1"/>
      <c r="F2219" s="1">
        <v>5.6</v>
      </c>
      <c r="G2219" s="1"/>
      <c r="H2219" s="1"/>
    </row>
    <row r="2220">
      <c r="A2220" s="1" t="s">
        <v>47</v>
      </c>
      <c r="B2220" s="7" t="s">
        <v>92</v>
      </c>
      <c r="C2220" s="1" t="s">
        <v>2489</v>
      </c>
      <c r="D2220" s="8">
        <v>0.0</v>
      </c>
      <c r="E2220" s="1"/>
      <c r="F2220" s="1">
        <v>9.2</v>
      </c>
      <c r="G2220" s="1"/>
      <c r="H2220" s="1"/>
    </row>
    <row r="2221">
      <c r="A2221" s="1" t="s">
        <v>47</v>
      </c>
      <c r="B2221" s="7" t="s">
        <v>92</v>
      </c>
      <c r="C2221" s="1" t="s">
        <v>2490</v>
      </c>
      <c r="D2221" s="8">
        <v>0.0</v>
      </c>
      <c r="E2221" s="1"/>
      <c r="F2221" s="1">
        <v>2.4</v>
      </c>
      <c r="G2221" s="1"/>
      <c r="H2221" s="1"/>
    </row>
    <row r="2222">
      <c r="A2222" s="1" t="s">
        <v>47</v>
      </c>
      <c r="B2222" s="7" t="s">
        <v>92</v>
      </c>
      <c r="C2222" s="1" t="s">
        <v>2491</v>
      </c>
      <c r="D2222" s="8">
        <v>0.0</v>
      </c>
      <c r="E2222" s="1"/>
      <c r="F2222" s="1">
        <v>1.0</v>
      </c>
      <c r="G2222" s="1"/>
      <c r="H2222" s="1"/>
    </row>
    <row r="2223">
      <c r="A2223" s="1" t="s">
        <v>47</v>
      </c>
      <c r="B2223" s="7" t="s">
        <v>92</v>
      </c>
      <c r="C2223" s="1" t="s">
        <v>2492</v>
      </c>
      <c r="D2223" s="8">
        <v>0.0</v>
      </c>
      <c r="E2223" s="1"/>
      <c r="F2223" s="1">
        <v>1.0</v>
      </c>
      <c r="G2223" s="1"/>
      <c r="H2223" s="1"/>
    </row>
    <row r="2224">
      <c r="A2224" s="1" t="s">
        <v>47</v>
      </c>
      <c r="B2224" s="7" t="s">
        <v>93</v>
      </c>
      <c r="C2224" s="1" t="s">
        <v>2493</v>
      </c>
      <c r="D2224" s="8">
        <v>0.0</v>
      </c>
      <c r="E2224" s="1"/>
      <c r="F2224" s="1">
        <v>6.3</v>
      </c>
      <c r="G2224" s="1"/>
      <c r="H2224" s="1"/>
    </row>
    <row r="2225">
      <c r="A2225" s="1" t="s">
        <v>47</v>
      </c>
      <c r="B2225" s="7" t="s">
        <v>93</v>
      </c>
      <c r="C2225" s="1" t="s">
        <v>2494</v>
      </c>
      <c r="D2225" s="8">
        <v>0.0</v>
      </c>
      <c r="E2225" s="1"/>
      <c r="F2225" s="1">
        <v>9.6</v>
      </c>
      <c r="G2225" s="1"/>
      <c r="H2225" s="1"/>
    </row>
    <row r="2226">
      <c r="A2226" s="1" t="s">
        <v>47</v>
      </c>
      <c r="B2226" s="7" t="s">
        <v>93</v>
      </c>
      <c r="C2226" s="1" t="s">
        <v>2495</v>
      </c>
      <c r="D2226" s="8">
        <v>0.0</v>
      </c>
      <c r="E2226" s="1"/>
      <c r="F2226" s="1">
        <v>5.5</v>
      </c>
      <c r="G2226" s="1"/>
      <c r="H2226" s="1"/>
    </row>
    <row r="2227">
      <c r="A2227" s="1" t="s">
        <v>47</v>
      </c>
      <c r="B2227" s="7" t="s">
        <v>93</v>
      </c>
      <c r="C2227" s="1" t="s">
        <v>2496</v>
      </c>
      <c r="D2227" s="8">
        <v>0.0</v>
      </c>
      <c r="E2227" s="1"/>
      <c r="F2227" s="1">
        <v>6.1</v>
      </c>
      <c r="G2227" s="1"/>
      <c r="H2227" s="1"/>
    </row>
    <row r="2228">
      <c r="A2228" s="1" t="s">
        <v>47</v>
      </c>
      <c r="B2228" s="7" t="s">
        <v>93</v>
      </c>
      <c r="C2228" s="1" t="s">
        <v>2497</v>
      </c>
      <c r="D2228" s="8">
        <v>0.0</v>
      </c>
      <c r="E2228" s="1"/>
      <c r="F2228" s="1">
        <v>4.2</v>
      </c>
      <c r="G2228" s="1"/>
      <c r="H2228" s="1"/>
    </row>
    <row r="2229">
      <c r="A2229" s="1" t="s">
        <v>47</v>
      </c>
      <c r="B2229" s="7" t="s">
        <v>93</v>
      </c>
      <c r="C2229" s="1" t="s">
        <v>2498</v>
      </c>
      <c r="D2229" s="8">
        <v>0.0</v>
      </c>
      <c r="E2229" s="1"/>
      <c r="F2229" s="1">
        <v>1.1</v>
      </c>
      <c r="G2229" s="1"/>
      <c r="H2229" s="1"/>
    </row>
    <row r="2230">
      <c r="A2230" s="1" t="s">
        <v>47</v>
      </c>
      <c r="B2230" s="7" t="s">
        <v>93</v>
      </c>
      <c r="C2230" s="1" t="s">
        <v>2499</v>
      </c>
      <c r="D2230" s="8">
        <v>0.0</v>
      </c>
      <c r="E2230" s="1"/>
      <c r="F2230" s="1">
        <v>9.6</v>
      </c>
      <c r="G2230" s="1"/>
      <c r="H2230" s="1"/>
    </row>
    <row r="2231">
      <c r="A2231" s="1" t="s">
        <v>47</v>
      </c>
      <c r="B2231" s="7" t="s">
        <v>93</v>
      </c>
      <c r="C2231" s="1" t="s">
        <v>2500</v>
      </c>
      <c r="D2231" s="8">
        <v>0.0</v>
      </c>
      <c r="E2231" s="1"/>
      <c r="F2231" s="1">
        <v>3.3</v>
      </c>
      <c r="G2231" s="1"/>
      <c r="H2231" s="1"/>
    </row>
    <row r="2232">
      <c r="A2232" s="1" t="s">
        <v>47</v>
      </c>
      <c r="B2232" s="7" t="s">
        <v>93</v>
      </c>
      <c r="C2232" s="1" t="s">
        <v>2501</v>
      </c>
      <c r="D2232" s="8">
        <v>1.0</v>
      </c>
      <c r="E2232" s="1"/>
      <c r="F2232" s="1">
        <v>6.7</v>
      </c>
      <c r="G2232" s="1"/>
      <c r="H2232" s="1"/>
    </row>
    <row r="2233">
      <c r="A2233" s="1" t="s">
        <v>47</v>
      </c>
      <c r="B2233" s="7" t="s">
        <v>93</v>
      </c>
      <c r="C2233" s="1" t="s">
        <v>2502</v>
      </c>
      <c r="D2233" s="8">
        <v>0.0</v>
      </c>
      <c r="E2233" s="1"/>
      <c r="F2233" s="1">
        <v>2.3</v>
      </c>
      <c r="G2233" s="1"/>
      <c r="H2233" s="1"/>
    </row>
    <row r="2234">
      <c r="A2234" s="1" t="s">
        <v>47</v>
      </c>
      <c r="B2234" s="7" t="s">
        <v>93</v>
      </c>
      <c r="C2234" s="1" t="s">
        <v>2503</v>
      </c>
      <c r="D2234" s="8">
        <v>0.0</v>
      </c>
      <c r="E2234" s="1"/>
      <c r="F2234" s="1">
        <v>6.2</v>
      </c>
      <c r="G2234" s="1"/>
      <c r="H2234" s="1"/>
    </row>
    <row r="2235">
      <c r="A2235" s="1" t="s">
        <v>47</v>
      </c>
      <c r="B2235" s="7" t="s">
        <v>93</v>
      </c>
      <c r="C2235" s="1" t="s">
        <v>2504</v>
      </c>
      <c r="D2235" s="8">
        <v>0.0</v>
      </c>
      <c r="E2235" s="1"/>
      <c r="F2235" s="1">
        <v>2.3</v>
      </c>
      <c r="G2235" s="1"/>
      <c r="H2235" s="1"/>
    </row>
    <row r="2236">
      <c r="A2236" s="1" t="s">
        <v>47</v>
      </c>
      <c r="B2236" s="7" t="s">
        <v>93</v>
      </c>
      <c r="C2236" s="1" t="s">
        <v>2505</v>
      </c>
      <c r="D2236" s="8">
        <v>0.0</v>
      </c>
      <c r="E2236" s="1"/>
      <c r="F2236" s="1">
        <v>6.3</v>
      </c>
      <c r="G2236" s="1"/>
      <c r="H2236" s="1"/>
    </row>
    <row r="2237">
      <c r="A2237" s="1" t="s">
        <v>47</v>
      </c>
      <c r="B2237" s="7" t="s">
        <v>93</v>
      </c>
      <c r="C2237" s="1" t="s">
        <v>2506</v>
      </c>
      <c r="D2237" s="8">
        <v>0.0</v>
      </c>
      <c r="E2237" s="1"/>
      <c r="F2237" s="1">
        <v>4.9</v>
      </c>
      <c r="G2237" s="1"/>
      <c r="H2237" s="1"/>
    </row>
    <row r="2238">
      <c r="A2238" s="1" t="s">
        <v>47</v>
      </c>
      <c r="B2238" s="7" t="s">
        <v>93</v>
      </c>
      <c r="C2238" s="1" t="s">
        <v>2507</v>
      </c>
      <c r="D2238" s="8">
        <v>0.0</v>
      </c>
      <c r="E2238" s="1"/>
      <c r="F2238" s="1">
        <v>1.9</v>
      </c>
      <c r="G2238" s="1"/>
      <c r="H2238" s="1"/>
    </row>
    <row r="2239">
      <c r="A2239" s="1" t="s">
        <v>47</v>
      </c>
      <c r="B2239" s="7" t="s">
        <v>93</v>
      </c>
      <c r="C2239" s="1" t="s">
        <v>2508</v>
      </c>
      <c r="D2239" s="8">
        <v>0.0</v>
      </c>
      <c r="E2239" s="1"/>
      <c r="F2239" s="1">
        <v>9.9</v>
      </c>
      <c r="G2239" s="1"/>
      <c r="H2239" s="1"/>
    </row>
    <row r="2240">
      <c r="A2240" s="1" t="s">
        <v>47</v>
      </c>
      <c r="B2240" s="7" t="s">
        <v>93</v>
      </c>
      <c r="C2240" s="1" t="s">
        <v>2509</v>
      </c>
      <c r="D2240" s="8">
        <v>0.0</v>
      </c>
      <c r="E2240" s="1"/>
      <c r="F2240" s="1">
        <v>1.1</v>
      </c>
      <c r="G2240" s="1"/>
      <c r="H2240" s="1"/>
    </row>
    <row r="2241">
      <c r="A2241" s="1" t="s">
        <v>47</v>
      </c>
      <c r="B2241" s="7" t="s">
        <v>93</v>
      </c>
      <c r="C2241" s="1" t="s">
        <v>2510</v>
      </c>
      <c r="D2241" s="8">
        <v>0.0</v>
      </c>
      <c r="E2241" s="1"/>
      <c r="F2241" s="1">
        <v>8.6</v>
      </c>
      <c r="G2241" s="1"/>
      <c r="H2241" s="1"/>
    </row>
    <row r="2242">
      <c r="A2242" s="1" t="s">
        <v>47</v>
      </c>
      <c r="B2242" s="7" t="s">
        <v>93</v>
      </c>
      <c r="C2242" s="1" t="s">
        <v>2511</v>
      </c>
      <c r="D2242" s="8">
        <v>0.0</v>
      </c>
      <c r="E2242" s="1"/>
      <c r="F2242" s="1">
        <v>8.2</v>
      </c>
      <c r="G2242" s="1"/>
      <c r="H2242" s="1"/>
    </row>
    <row r="2243">
      <c r="A2243" s="1" t="s">
        <v>47</v>
      </c>
      <c r="B2243" s="7" t="s">
        <v>93</v>
      </c>
      <c r="C2243" s="1" t="s">
        <v>2512</v>
      </c>
      <c r="D2243" s="8">
        <v>0.0</v>
      </c>
      <c r="E2243" s="1"/>
      <c r="F2243" s="1">
        <v>1.0</v>
      </c>
      <c r="G2243" s="1"/>
      <c r="H2243" s="1"/>
    </row>
    <row r="2244">
      <c r="A2244" s="1" t="s">
        <v>47</v>
      </c>
      <c r="B2244" s="7" t="s">
        <v>93</v>
      </c>
      <c r="C2244" s="1" t="s">
        <v>2513</v>
      </c>
      <c r="D2244" s="8">
        <v>0.0</v>
      </c>
      <c r="E2244" s="1"/>
      <c r="F2244" s="1">
        <v>8.6</v>
      </c>
      <c r="G2244" s="1"/>
      <c r="H2244" s="1"/>
    </row>
    <row r="2245">
      <c r="A2245" s="1" t="s">
        <v>47</v>
      </c>
      <c r="B2245" s="7" t="s">
        <v>93</v>
      </c>
      <c r="C2245" s="1" t="s">
        <v>2514</v>
      </c>
      <c r="D2245" s="8">
        <v>0.0</v>
      </c>
      <c r="E2245" s="1"/>
      <c r="F2245" s="1">
        <v>1.7</v>
      </c>
      <c r="G2245" s="1"/>
      <c r="H2245" s="1"/>
    </row>
    <row r="2246">
      <c r="A2246" s="1" t="s">
        <v>47</v>
      </c>
      <c r="B2246" s="7" t="s">
        <v>93</v>
      </c>
      <c r="C2246" s="1" t="s">
        <v>2515</v>
      </c>
      <c r="D2246" s="8">
        <v>0.0</v>
      </c>
      <c r="E2246" s="1"/>
      <c r="F2246" s="1">
        <v>5.4</v>
      </c>
      <c r="G2246" s="1"/>
      <c r="H2246" s="1"/>
    </row>
    <row r="2247">
      <c r="A2247" s="1" t="s">
        <v>47</v>
      </c>
      <c r="B2247" s="7" t="s">
        <v>93</v>
      </c>
      <c r="C2247" s="1" t="s">
        <v>2516</v>
      </c>
      <c r="D2247" s="8">
        <v>0.0</v>
      </c>
      <c r="E2247" s="1"/>
      <c r="F2247" s="1">
        <v>4.8</v>
      </c>
      <c r="G2247" s="1"/>
      <c r="H2247" s="1"/>
    </row>
    <row r="2248">
      <c r="A2248" s="1" t="s">
        <v>47</v>
      </c>
      <c r="B2248" s="7" t="s">
        <v>93</v>
      </c>
      <c r="C2248" s="1" t="s">
        <v>2517</v>
      </c>
      <c r="D2248" s="8">
        <v>0.0</v>
      </c>
      <c r="E2248" s="1"/>
      <c r="F2248" s="1">
        <v>6.3</v>
      </c>
      <c r="G2248" s="1"/>
      <c r="H2248" s="1"/>
    </row>
    <row r="2249">
      <c r="A2249" s="1" t="s">
        <v>47</v>
      </c>
      <c r="B2249" s="7" t="s">
        <v>93</v>
      </c>
      <c r="C2249" s="1" t="s">
        <v>2518</v>
      </c>
      <c r="D2249" s="8">
        <v>0.0</v>
      </c>
      <c r="E2249" s="1"/>
      <c r="F2249" s="1">
        <v>3.9</v>
      </c>
      <c r="G2249" s="1"/>
      <c r="H2249" s="1"/>
    </row>
    <row r="2250">
      <c r="A2250" s="1" t="s">
        <v>47</v>
      </c>
      <c r="B2250" s="7" t="s">
        <v>93</v>
      </c>
      <c r="C2250" s="1" t="s">
        <v>2519</v>
      </c>
      <c r="D2250" s="8">
        <v>0.0</v>
      </c>
      <c r="E2250" s="1"/>
      <c r="F2250" s="1">
        <v>6.5</v>
      </c>
      <c r="G2250" s="1"/>
      <c r="H2250" s="1"/>
    </row>
    <row r="2251">
      <c r="A2251" s="1" t="s">
        <v>47</v>
      </c>
      <c r="B2251" s="7" t="s">
        <v>93</v>
      </c>
      <c r="C2251" s="1" t="s">
        <v>2520</v>
      </c>
      <c r="D2251" s="8">
        <v>0.0</v>
      </c>
      <c r="E2251" s="1"/>
      <c r="F2251" s="1">
        <v>5.9</v>
      </c>
      <c r="G2251" s="1"/>
      <c r="H2251" s="1"/>
    </row>
    <row r="2252">
      <c r="A2252" s="1" t="s">
        <v>47</v>
      </c>
      <c r="B2252" s="7" t="s">
        <v>93</v>
      </c>
      <c r="C2252" s="1" t="s">
        <v>2521</v>
      </c>
      <c r="D2252" s="8">
        <v>0.0</v>
      </c>
      <c r="E2252" s="1"/>
      <c r="F2252" s="1">
        <v>13.5</v>
      </c>
      <c r="G2252" s="1"/>
      <c r="H2252" s="1"/>
    </row>
    <row r="2253">
      <c r="A2253" s="1" t="s">
        <v>47</v>
      </c>
      <c r="B2253" s="7" t="s">
        <v>93</v>
      </c>
      <c r="C2253" s="1" t="s">
        <v>2522</v>
      </c>
      <c r="D2253" s="8">
        <v>0.0</v>
      </c>
      <c r="E2253" s="1"/>
      <c r="F2253" s="1">
        <v>5.8</v>
      </c>
      <c r="G2253" s="1"/>
      <c r="H2253" s="1"/>
    </row>
    <row r="2254">
      <c r="A2254" s="1" t="s">
        <v>47</v>
      </c>
      <c r="B2254" s="7" t="s">
        <v>93</v>
      </c>
      <c r="C2254" s="1" t="s">
        <v>2523</v>
      </c>
      <c r="D2254" s="8">
        <v>0.0</v>
      </c>
      <c r="E2254" s="1"/>
      <c r="F2254" s="1">
        <v>1.0</v>
      </c>
      <c r="G2254" s="1"/>
      <c r="H2254" s="1"/>
    </row>
    <row r="2255">
      <c r="A2255" s="1" t="s">
        <v>47</v>
      </c>
      <c r="B2255" s="7" t="s">
        <v>93</v>
      </c>
      <c r="C2255" s="1" t="s">
        <v>2524</v>
      </c>
      <c r="D2255" s="8">
        <v>0.0</v>
      </c>
      <c r="E2255" s="1"/>
      <c r="F2255" s="1">
        <v>3.3</v>
      </c>
      <c r="G2255" s="1"/>
      <c r="H2255" s="1"/>
    </row>
    <row r="2256">
      <c r="A2256" s="1" t="s">
        <v>47</v>
      </c>
      <c r="B2256" s="7" t="s">
        <v>93</v>
      </c>
      <c r="C2256" s="1" t="s">
        <v>2525</v>
      </c>
      <c r="D2256" s="8">
        <v>0.0</v>
      </c>
      <c r="E2256" s="1"/>
      <c r="F2256" s="1">
        <v>3.6</v>
      </c>
      <c r="G2256" s="1"/>
      <c r="H2256" s="1"/>
    </row>
    <row r="2257">
      <c r="A2257" s="1" t="s">
        <v>47</v>
      </c>
      <c r="B2257" s="7" t="s">
        <v>93</v>
      </c>
      <c r="C2257" s="1" t="s">
        <v>2526</v>
      </c>
      <c r="D2257" s="8">
        <v>0.0</v>
      </c>
      <c r="E2257" s="1"/>
      <c r="F2257" s="1">
        <v>2.1</v>
      </c>
      <c r="G2257" s="1"/>
      <c r="H2257" s="1"/>
    </row>
    <row r="2258">
      <c r="A2258" s="1" t="s">
        <v>47</v>
      </c>
      <c r="B2258" s="7" t="s">
        <v>93</v>
      </c>
      <c r="C2258" s="1" t="s">
        <v>2527</v>
      </c>
      <c r="D2258" s="8">
        <v>0.0</v>
      </c>
      <c r="E2258" s="1"/>
      <c r="F2258" s="1">
        <v>6.5</v>
      </c>
      <c r="G2258" s="1"/>
      <c r="H2258" s="1"/>
    </row>
    <row r="2259">
      <c r="A2259" s="1" t="s">
        <v>47</v>
      </c>
      <c r="B2259" s="7" t="s">
        <v>93</v>
      </c>
      <c r="C2259" s="1" t="s">
        <v>2528</v>
      </c>
      <c r="D2259" s="8">
        <v>0.0</v>
      </c>
      <c r="E2259" s="1"/>
      <c r="F2259" s="1">
        <v>1.0</v>
      </c>
      <c r="G2259" s="1"/>
      <c r="H2259" s="1"/>
    </row>
    <row r="2260">
      <c r="A2260" s="1" t="s">
        <v>47</v>
      </c>
      <c r="B2260" s="7" t="s">
        <v>93</v>
      </c>
      <c r="C2260" s="1" t="s">
        <v>2529</v>
      </c>
      <c r="D2260" s="8">
        <v>0.0</v>
      </c>
      <c r="E2260" s="1"/>
      <c r="F2260" s="1">
        <v>3.5</v>
      </c>
      <c r="G2260" s="1"/>
      <c r="H2260" s="1"/>
    </row>
    <row r="2261">
      <c r="A2261" s="1" t="s">
        <v>47</v>
      </c>
      <c r="B2261" s="7" t="s">
        <v>93</v>
      </c>
      <c r="C2261" s="1" t="s">
        <v>2530</v>
      </c>
      <c r="D2261" s="8">
        <v>0.0</v>
      </c>
      <c r="E2261" s="1"/>
      <c r="F2261" s="1">
        <v>1.0</v>
      </c>
      <c r="G2261" s="1"/>
      <c r="H2261" s="1"/>
    </row>
    <row r="2262">
      <c r="A2262" s="1" t="s">
        <v>47</v>
      </c>
      <c r="B2262" s="7" t="s">
        <v>93</v>
      </c>
      <c r="C2262" s="1" t="s">
        <v>2531</v>
      </c>
      <c r="D2262" s="8">
        <v>0.0</v>
      </c>
      <c r="E2262" s="1"/>
      <c r="F2262" s="1">
        <v>1.7</v>
      </c>
      <c r="G2262" s="1"/>
      <c r="H2262" s="1"/>
    </row>
    <row r="2263">
      <c r="A2263" s="1" t="s">
        <v>47</v>
      </c>
      <c r="B2263" s="7" t="s">
        <v>93</v>
      </c>
      <c r="C2263" s="1" t="s">
        <v>2532</v>
      </c>
      <c r="D2263" s="8">
        <v>0.0</v>
      </c>
      <c r="E2263" s="1"/>
      <c r="F2263" s="1">
        <v>1.0</v>
      </c>
      <c r="G2263" s="1"/>
      <c r="H2263" s="1"/>
    </row>
    <row r="2264">
      <c r="A2264" s="1" t="s">
        <v>47</v>
      </c>
      <c r="B2264" s="7" t="s">
        <v>93</v>
      </c>
      <c r="C2264" s="1" t="s">
        <v>2533</v>
      </c>
      <c r="D2264" s="8">
        <v>0.0</v>
      </c>
      <c r="E2264" s="1"/>
      <c r="F2264" s="1">
        <v>9.4</v>
      </c>
      <c r="G2264" s="1"/>
      <c r="H2264" s="1"/>
    </row>
    <row r="2265">
      <c r="A2265" s="1" t="s">
        <v>47</v>
      </c>
      <c r="B2265" s="7" t="s">
        <v>93</v>
      </c>
      <c r="C2265" s="1" t="s">
        <v>2534</v>
      </c>
      <c r="D2265" s="8">
        <v>0.0</v>
      </c>
      <c r="E2265" s="1"/>
      <c r="F2265" s="1">
        <v>8.1</v>
      </c>
      <c r="G2265" s="1"/>
      <c r="H2265" s="1"/>
    </row>
    <row r="2266">
      <c r="A2266" s="1" t="s">
        <v>47</v>
      </c>
      <c r="B2266" s="7" t="s">
        <v>93</v>
      </c>
      <c r="C2266" s="1" t="s">
        <v>2535</v>
      </c>
      <c r="D2266" s="8">
        <v>0.0</v>
      </c>
      <c r="E2266" s="1"/>
      <c r="F2266" s="1">
        <v>4.5</v>
      </c>
      <c r="G2266" s="1"/>
      <c r="H2266" s="1"/>
    </row>
    <row r="2267">
      <c r="A2267" s="1" t="s">
        <v>47</v>
      </c>
      <c r="B2267" s="7" t="s">
        <v>93</v>
      </c>
      <c r="C2267" s="1" t="s">
        <v>2536</v>
      </c>
      <c r="D2267" s="8">
        <v>0.0</v>
      </c>
      <c r="E2267" s="1"/>
      <c r="F2267" s="1">
        <v>1.0</v>
      </c>
      <c r="G2267" s="1"/>
      <c r="H2267" s="1"/>
    </row>
    <row r="2268">
      <c r="A2268" s="1" t="s">
        <v>47</v>
      </c>
      <c r="B2268" s="7" t="s">
        <v>93</v>
      </c>
      <c r="C2268" s="1" t="s">
        <v>2537</v>
      </c>
      <c r="D2268" s="8">
        <v>0.0</v>
      </c>
      <c r="E2268" s="1"/>
      <c r="F2268" s="1">
        <v>2.7</v>
      </c>
      <c r="G2268" s="1"/>
      <c r="H2268" s="1"/>
    </row>
    <row r="2269">
      <c r="A2269" s="1" t="s">
        <v>47</v>
      </c>
      <c r="B2269" s="7" t="s">
        <v>93</v>
      </c>
      <c r="C2269" s="1" t="s">
        <v>2538</v>
      </c>
      <c r="D2269" s="8">
        <v>0.0</v>
      </c>
      <c r="E2269" s="1"/>
      <c r="F2269" s="1">
        <v>1.0</v>
      </c>
      <c r="G2269" s="1"/>
      <c r="H2269" s="1"/>
    </row>
    <row r="2270">
      <c r="A2270" s="1" t="s">
        <v>47</v>
      </c>
      <c r="B2270" s="7" t="s">
        <v>93</v>
      </c>
      <c r="C2270" s="1" t="s">
        <v>2539</v>
      </c>
      <c r="D2270" s="8">
        <v>0.0</v>
      </c>
      <c r="E2270" s="1"/>
      <c r="F2270" s="1">
        <v>1.0</v>
      </c>
      <c r="G2270" s="1"/>
      <c r="H2270" s="1"/>
    </row>
    <row r="2271">
      <c r="A2271" s="1" t="s">
        <v>47</v>
      </c>
      <c r="B2271" s="7" t="s">
        <v>93</v>
      </c>
      <c r="C2271" s="1" t="s">
        <v>2540</v>
      </c>
      <c r="D2271" s="8">
        <v>0.0</v>
      </c>
      <c r="E2271" s="1"/>
      <c r="F2271" s="1">
        <v>5.2</v>
      </c>
      <c r="G2271" s="1"/>
      <c r="H2271" s="1"/>
    </row>
    <row r="2272">
      <c r="A2272" s="1" t="s">
        <v>47</v>
      </c>
      <c r="B2272" s="7" t="s">
        <v>93</v>
      </c>
      <c r="C2272" s="1" t="s">
        <v>2541</v>
      </c>
      <c r="D2272" s="8">
        <v>0.0</v>
      </c>
      <c r="E2272" s="1"/>
      <c r="F2272" s="1">
        <v>7.8</v>
      </c>
      <c r="G2272" s="1"/>
      <c r="H2272" s="1"/>
    </row>
    <row r="2273">
      <c r="A2273" s="1" t="s">
        <v>47</v>
      </c>
      <c r="B2273" s="7" t="s">
        <v>93</v>
      </c>
      <c r="C2273" s="1" t="s">
        <v>2542</v>
      </c>
      <c r="D2273" s="8">
        <v>0.0</v>
      </c>
      <c r="E2273" s="1"/>
      <c r="F2273" s="1">
        <v>1.0</v>
      </c>
      <c r="G2273" s="1"/>
      <c r="H2273" s="1"/>
    </row>
    <row r="2274">
      <c r="A2274" s="1" t="s">
        <v>47</v>
      </c>
      <c r="B2274" s="7" t="s">
        <v>94</v>
      </c>
      <c r="C2274" s="1" t="s">
        <v>2543</v>
      </c>
      <c r="D2274" s="8">
        <v>0.0</v>
      </c>
      <c r="E2274" s="1"/>
      <c r="F2274" s="1">
        <v>2.8</v>
      </c>
      <c r="G2274" s="1"/>
      <c r="H2274" s="1"/>
    </row>
    <row r="2275">
      <c r="A2275" s="1" t="s">
        <v>47</v>
      </c>
      <c r="B2275" s="7" t="s">
        <v>94</v>
      </c>
      <c r="C2275" s="1" t="s">
        <v>2544</v>
      </c>
      <c r="D2275" s="8">
        <v>3.0</v>
      </c>
      <c r="E2275" s="1"/>
      <c r="F2275" s="1">
        <v>3.3</v>
      </c>
      <c r="G2275" s="1"/>
      <c r="H2275" s="1"/>
    </row>
    <row r="2276">
      <c r="A2276" s="1" t="s">
        <v>47</v>
      </c>
      <c r="B2276" s="7" t="s">
        <v>94</v>
      </c>
      <c r="C2276" s="1" t="s">
        <v>2545</v>
      </c>
      <c r="D2276" s="8">
        <v>1.0</v>
      </c>
      <c r="E2276" s="1"/>
      <c r="F2276" s="1">
        <v>2.0</v>
      </c>
      <c r="G2276" s="1"/>
      <c r="H2276" s="1"/>
    </row>
    <row r="2277">
      <c r="A2277" s="1" t="s">
        <v>47</v>
      </c>
      <c r="B2277" s="7" t="s">
        <v>94</v>
      </c>
      <c r="C2277" s="1" t="s">
        <v>2546</v>
      </c>
      <c r="D2277" s="8">
        <v>0.0</v>
      </c>
      <c r="E2277" s="1"/>
      <c r="F2277" s="1">
        <v>3.0</v>
      </c>
      <c r="G2277" s="1"/>
      <c r="H2277" s="1"/>
    </row>
    <row r="2278">
      <c r="A2278" s="1" t="s">
        <v>47</v>
      </c>
      <c r="B2278" s="7" t="s">
        <v>94</v>
      </c>
      <c r="C2278" s="1" t="s">
        <v>2547</v>
      </c>
      <c r="D2278" s="8">
        <v>1.0</v>
      </c>
      <c r="E2278" s="1"/>
      <c r="F2278" s="1">
        <v>3.3</v>
      </c>
      <c r="G2278" s="1"/>
      <c r="H2278" s="1"/>
    </row>
    <row r="2279">
      <c r="A2279" s="1" t="s">
        <v>47</v>
      </c>
      <c r="B2279" s="7" t="s">
        <v>94</v>
      </c>
      <c r="C2279" s="1" t="s">
        <v>2548</v>
      </c>
      <c r="D2279" s="8">
        <v>1.0</v>
      </c>
      <c r="E2279" s="1"/>
      <c r="F2279" s="1">
        <v>2.2</v>
      </c>
      <c r="G2279" s="1"/>
      <c r="H2279" s="1"/>
    </row>
    <row r="2280">
      <c r="A2280" s="1" t="s">
        <v>47</v>
      </c>
      <c r="B2280" s="7" t="s">
        <v>94</v>
      </c>
      <c r="C2280" s="1" t="s">
        <v>2549</v>
      </c>
      <c r="D2280" s="8">
        <v>3.0</v>
      </c>
      <c r="E2280" s="1"/>
      <c r="F2280" s="1">
        <v>3.5</v>
      </c>
      <c r="G2280" s="1"/>
      <c r="H2280" s="1"/>
    </row>
    <row r="2281">
      <c r="A2281" s="1" t="s">
        <v>47</v>
      </c>
      <c r="B2281" s="7" t="s">
        <v>94</v>
      </c>
      <c r="C2281" s="1" t="s">
        <v>2550</v>
      </c>
      <c r="D2281" s="8">
        <v>1.0</v>
      </c>
      <c r="E2281" s="1"/>
      <c r="F2281" s="1">
        <v>1.0</v>
      </c>
      <c r="G2281" s="1"/>
      <c r="H2281" s="1"/>
    </row>
    <row r="2282">
      <c r="A2282" s="1" t="s">
        <v>47</v>
      </c>
      <c r="B2282" s="7" t="s">
        <v>94</v>
      </c>
      <c r="C2282" s="1" t="s">
        <v>2551</v>
      </c>
      <c r="D2282" s="8">
        <v>0.0</v>
      </c>
      <c r="E2282" s="1"/>
      <c r="F2282" s="1">
        <v>2.9</v>
      </c>
      <c r="G2282" s="1"/>
      <c r="H2282" s="1"/>
    </row>
    <row r="2283">
      <c r="A2283" s="1" t="s">
        <v>47</v>
      </c>
      <c r="B2283" s="7" t="s">
        <v>94</v>
      </c>
      <c r="C2283" s="1" t="s">
        <v>2552</v>
      </c>
      <c r="D2283" s="8">
        <v>0.0</v>
      </c>
      <c r="E2283" s="1"/>
      <c r="F2283" s="1">
        <v>1.1</v>
      </c>
      <c r="G2283" s="1"/>
      <c r="H2283" s="1"/>
    </row>
    <row r="2284">
      <c r="A2284" s="1" t="s">
        <v>47</v>
      </c>
      <c r="B2284" s="7" t="s">
        <v>94</v>
      </c>
      <c r="C2284" s="1" t="s">
        <v>2553</v>
      </c>
      <c r="D2284" s="8">
        <v>2.0</v>
      </c>
      <c r="E2284" s="1"/>
      <c r="F2284" s="1">
        <v>3.4</v>
      </c>
      <c r="G2284" s="1"/>
      <c r="H2284" s="1"/>
    </row>
    <row r="2285">
      <c r="A2285" s="1" t="s">
        <v>47</v>
      </c>
      <c r="B2285" s="7" t="s">
        <v>94</v>
      </c>
      <c r="C2285" s="1" t="s">
        <v>2554</v>
      </c>
      <c r="D2285" s="8">
        <v>0.0</v>
      </c>
      <c r="E2285" s="1"/>
      <c r="F2285" s="1">
        <v>2.2</v>
      </c>
      <c r="G2285" s="1"/>
      <c r="H2285" s="1"/>
    </row>
    <row r="2286">
      <c r="A2286" s="1" t="s">
        <v>47</v>
      </c>
      <c r="B2286" s="7" t="s">
        <v>94</v>
      </c>
      <c r="C2286" s="1" t="s">
        <v>2555</v>
      </c>
      <c r="D2286" s="8">
        <v>0.0</v>
      </c>
      <c r="E2286" s="1"/>
      <c r="F2286" s="1">
        <v>2.9</v>
      </c>
      <c r="G2286" s="1"/>
      <c r="H2286" s="1"/>
    </row>
    <row r="2287">
      <c r="A2287" s="1" t="s">
        <v>47</v>
      </c>
      <c r="B2287" s="7" t="s">
        <v>94</v>
      </c>
      <c r="C2287" s="1" t="s">
        <v>2556</v>
      </c>
      <c r="D2287" s="8">
        <v>4.0</v>
      </c>
      <c r="E2287" s="1"/>
      <c r="F2287" s="1">
        <v>3.7</v>
      </c>
      <c r="G2287" s="1"/>
      <c r="H2287" s="1"/>
    </row>
    <row r="2288">
      <c r="A2288" s="1" t="s">
        <v>47</v>
      </c>
      <c r="B2288" s="7" t="s">
        <v>94</v>
      </c>
      <c r="C2288" s="1" t="s">
        <v>2557</v>
      </c>
      <c r="D2288" s="8">
        <v>0.0</v>
      </c>
      <c r="E2288" s="1"/>
      <c r="F2288" s="1">
        <v>1.3</v>
      </c>
      <c r="G2288" s="1"/>
      <c r="H2288" s="1"/>
    </row>
    <row r="2289">
      <c r="A2289" s="1" t="s">
        <v>47</v>
      </c>
      <c r="B2289" s="7" t="s">
        <v>94</v>
      </c>
      <c r="C2289" s="1" t="s">
        <v>2558</v>
      </c>
      <c r="D2289" s="8">
        <v>0.0</v>
      </c>
      <c r="E2289" s="1"/>
      <c r="F2289" s="1">
        <v>1.1</v>
      </c>
      <c r="G2289" s="1"/>
      <c r="H2289" s="1"/>
    </row>
    <row r="2290">
      <c r="A2290" s="1" t="s">
        <v>47</v>
      </c>
      <c r="B2290" s="7" t="s">
        <v>94</v>
      </c>
      <c r="C2290" s="1" t="s">
        <v>2559</v>
      </c>
      <c r="D2290" s="8">
        <v>0.0</v>
      </c>
      <c r="E2290" s="1"/>
      <c r="F2290" s="1">
        <v>1.0</v>
      </c>
      <c r="G2290" s="1"/>
      <c r="H2290" s="1"/>
    </row>
    <row r="2291">
      <c r="A2291" s="1" t="s">
        <v>47</v>
      </c>
      <c r="B2291" s="7" t="s">
        <v>94</v>
      </c>
      <c r="C2291" s="1" t="s">
        <v>2560</v>
      </c>
      <c r="D2291" s="8">
        <v>0.0</v>
      </c>
      <c r="E2291" s="1"/>
      <c r="F2291" s="1">
        <v>1.4</v>
      </c>
      <c r="G2291" s="1"/>
      <c r="H2291" s="1"/>
    </row>
    <row r="2292">
      <c r="A2292" s="1" t="s">
        <v>47</v>
      </c>
      <c r="B2292" s="7" t="s">
        <v>94</v>
      </c>
      <c r="C2292" s="1" t="s">
        <v>2561</v>
      </c>
      <c r="D2292" s="8">
        <v>0.0</v>
      </c>
      <c r="E2292" s="1"/>
      <c r="F2292" s="1">
        <v>1.5</v>
      </c>
      <c r="G2292" s="1"/>
      <c r="H2292" s="1"/>
    </row>
    <row r="2293">
      <c r="A2293" s="1" t="s">
        <v>47</v>
      </c>
      <c r="B2293" s="7" t="s">
        <v>94</v>
      </c>
      <c r="C2293" s="1" t="s">
        <v>2562</v>
      </c>
      <c r="D2293" s="8">
        <v>0.0</v>
      </c>
      <c r="E2293" s="1"/>
      <c r="F2293" s="1">
        <v>3.4</v>
      </c>
      <c r="G2293" s="1"/>
      <c r="H2293" s="1"/>
    </row>
    <row r="2294">
      <c r="A2294" s="1" t="s">
        <v>47</v>
      </c>
      <c r="B2294" s="7" t="s">
        <v>94</v>
      </c>
      <c r="C2294" s="1" t="s">
        <v>2563</v>
      </c>
      <c r="D2294" s="8">
        <v>0.0</v>
      </c>
      <c r="E2294" s="1"/>
      <c r="F2294" s="1">
        <v>2.3</v>
      </c>
      <c r="G2294" s="1"/>
      <c r="H2294" s="1"/>
    </row>
    <row r="2295">
      <c r="A2295" s="1" t="s">
        <v>47</v>
      </c>
      <c r="B2295" s="7" t="s">
        <v>94</v>
      </c>
      <c r="C2295" s="1" t="s">
        <v>2564</v>
      </c>
      <c r="D2295" s="8">
        <v>0.0</v>
      </c>
      <c r="E2295" s="1"/>
      <c r="F2295" s="1">
        <v>1.1</v>
      </c>
      <c r="G2295" s="1"/>
      <c r="H2295" s="1"/>
    </row>
    <row r="2296">
      <c r="A2296" s="1" t="s">
        <v>47</v>
      </c>
      <c r="B2296" s="7" t="s">
        <v>94</v>
      </c>
      <c r="C2296" s="1" t="s">
        <v>2565</v>
      </c>
      <c r="D2296" s="8">
        <v>0.0</v>
      </c>
      <c r="E2296" s="1"/>
      <c r="F2296" s="1">
        <v>3.8</v>
      </c>
      <c r="G2296" s="1"/>
      <c r="H2296" s="1"/>
    </row>
    <row r="2297">
      <c r="A2297" s="1" t="s">
        <v>47</v>
      </c>
      <c r="B2297" s="7" t="s">
        <v>94</v>
      </c>
      <c r="C2297" s="1" t="s">
        <v>2566</v>
      </c>
      <c r="D2297" s="8">
        <v>0.0</v>
      </c>
      <c r="E2297" s="1"/>
      <c r="F2297" s="1">
        <v>1.5</v>
      </c>
      <c r="G2297" s="1"/>
      <c r="H2297" s="1"/>
    </row>
    <row r="2298">
      <c r="A2298" s="1" t="s">
        <v>47</v>
      </c>
      <c r="B2298" s="7" t="s">
        <v>94</v>
      </c>
      <c r="C2298" s="1" t="s">
        <v>2567</v>
      </c>
      <c r="D2298" s="8">
        <v>0.0</v>
      </c>
      <c r="E2298" s="1"/>
      <c r="F2298" s="1">
        <v>1.7</v>
      </c>
      <c r="G2298" s="1"/>
      <c r="H2298" s="1"/>
    </row>
    <row r="2299">
      <c r="A2299" s="1" t="s">
        <v>47</v>
      </c>
      <c r="B2299" s="7" t="s">
        <v>94</v>
      </c>
      <c r="C2299" s="1" t="s">
        <v>2568</v>
      </c>
      <c r="D2299" s="8">
        <v>0.0</v>
      </c>
      <c r="E2299" s="1"/>
      <c r="F2299" s="1">
        <v>1.4</v>
      </c>
      <c r="G2299" s="1"/>
      <c r="H2299" s="1"/>
    </row>
    <row r="2300">
      <c r="A2300" s="1" t="s">
        <v>47</v>
      </c>
      <c r="B2300" s="7" t="s">
        <v>94</v>
      </c>
      <c r="C2300" s="1" t="s">
        <v>2569</v>
      </c>
      <c r="D2300" s="8">
        <v>0.0</v>
      </c>
      <c r="E2300" s="1"/>
      <c r="F2300" s="1">
        <v>1.0</v>
      </c>
      <c r="G2300" s="1"/>
      <c r="H2300" s="1"/>
    </row>
    <row r="2301">
      <c r="A2301" s="1" t="s">
        <v>47</v>
      </c>
      <c r="B2301" s="7" t="s">
        <v>94</v>
      </c>
      <c r="C2301" s="1" t="s">
        <v>2570</v>
      </c>
      <c r="D2301" s="8">
        <v>0.0</v>
      </c>
      <c r="E2301" s="1"/>
      <c r="F2301" s="1">
        <v>7.0</v>
      </c>
      <c r="G2301" s="1"/>
      <c r="H2301" s="1"/>
    </row>
    <row r="2302">
      <c r="A2302" s="1" t="s">
        <v>47</v>
      </c>
      <c r="B2302" s="7" t="s">
        <v>94</v>
      </c>
      <c r="C2302" s="1" t="s">
        <v>2571</v>
      </c>
      <c r="D2302" s="8">
        <v>0.0</v>
      </c>
      <c r="E2302" s="1"/>
      <c r="F2302" s="1">
        <v>4.5</v>
      </c>
      <c r="G2302" s="1"/>
      <c r="H2302" s="1"/>
    </row>
    <row r="2303">
      <c r="A2303" s="1" t="s">
        <v>47</v>
      </c>
      <c r="B2303" s="7" t="s">
        <v>94</v>
      </c>
      <c r="C2303" s="1" t="s">
        <v>2572</v>
      </c>
      <c r="D2303" s="8">
        <v>0.0</v>
      </c>
      <c r="E2303" s="1"/>
      <c r="F2303" s="1">
        <v>1.2</v>
      </c>
      <c r="G2303" s="1"/>
      <c r="H2303" s="1"/>
    </row>
    <row r="2304">
      <c r="A2304" s="1" t="s">
        <v>47</v>
      </c>
      <c r="B2304" s="7" t="s">
        <v>94</v>
      </c>
      <c r="C2304" s="1" t="s">
        <v>2573</v>
      </c>
      <c r="D2304" s="8">
        <v>1.0</v>
      </c>
      <c r="E2304" s="1"/>
      <c r="F2304" s="1">
        <v>2.3</v>
      </c>
      <c r="G2304" s="1"/>
      <c r="H2304" s="1"/>
    </row>
    <row r="2305">
      <c r="A2305" s="1" t="s">
        <v>47</v>
      </c>
      <c r="B2305" s="7" t="s">
        <v>94</v>
      </c>
      <c r="C2305" s="1" t="s">
        <v>2574</v>
      </c>
      <c r="D2305" s="8">
        <v>0.0</v>
      </c>
      <c r="E2305" s="1"/>
      <c r="F2305" s="1">
        <v>1.8</v>
      </c>
      <c r="G2305" s="1"/>
      <c r="H2305" s="1"/>
    </row>
    <row r="2306">
      <c r="A2306" s="1" t="s">
        <v>47</v>
      </c>
      <c r="B2306" s="7" t="s">
        <v>94</v>
      </c>
      <c r="C2306" s="1" t="s">
        <v>2575</v>
      </c>
      <c r="D2306" s="8">
        <v>0.0</v>
      </c>
      <c r="E2306" s="1"/>
      <c r="F2306" s="1">
        <v>1.1</v>
      </c>
      <c r="G2306" s="1"/>
      <c r="H2306" s="1"/>
    </row>
    <row r="2307">
      <c r="A2307" s="1" t="s">
        <v>47</v>
      </c>
      <c r="B2307" s="7" t="s">
        <v>94</v>
      </c>
      <c r="C2307" s="1" t="s">
        <v>2576</v>
      </c>
      <c r="D2307" s="8">
        <v>0.0</v>
      </c>
      <c r="E2307" s="1"/>
      <c r="F2307" s="1">
        <v>4.9</v>
      </c>
      <c r="G2307" s="1"/>
      <c r="H2307" s="1"/>
    </row>
    <row r="2308">
      <c r="A2308" s="1" t="s">
        <v>47</v>
      </c>
      <c r="B2308" s="7" t="s">
        <v>94</v>
      </c>
      <c r="C2308" s="1" t="s">
        <v>2577</v>
      </c>
      <c r="D2308" s="8">
        <v>0.0</v>
      </c>
      <c r="E2308" s="1"/>
      <c r="F2308" s="1">
        <v>3.4</v>
      </c>
      <c r="G2308" s="1"/>
      <c r="H2308" s="1"/>
    </row>
    <row r="2309">
      <c r="A2309" s="1" t="s">
        <v>47</v>
      </c>
      <c r="B2309" s="7" t="s">
        <v>94</v>
      </c>
      <c r="C2309" s="1" t="s">
        <v>2578</v>
      </c>
      <c r="D2309" s="8">
        <v>0.0</v>
      </c>
      <c r="E2309" s="1"/>
      <c r="F2309" s="1">
        <v>1.6</v>
      </c>
      <c r="G2309" s="1"/>
      <c r="H2309" s="1"/>
    </row>
    <row r="2310">
      <c r="A2310" s="1" t="s">
        <v>47</v>
      </c>
      <c r="B2310" s="7" t="s">
        <v>94</v>
      </c>
      <c r="C2310" s="1" t="s">
        <v>2579</v>
      </c>
      <c r="D2310" s="8">
        <v>0.0</v>
      </c>
      <c r="E2310" s="1"/>
      <c r="F2310" s="1">
        <v>2.2</v>
      </c>
      <c r="G2310" s="1"/>
      <c r="H2310" s="1"/>
    </row>
    <row r="2311">
      <c r="A2311" s="1" t="s">
        <v>47</v>
      </c>
      <c r="B2311" s="7" t="s">
        <v>94</v>
      </c>
      <c r="C2311" s="1" t="s">
        <v>2580</v>
      </c>
      <c r="D2311" s="8">
        <v>0.0</v>
      </c>
      <c r="E2311" s="1"/>
      <c r="F2311" s="1">
        <v>1.0</v>
      </c>
      <c r="G2311" s="1"/>
      <c r="H2311" s="1"/>
    </row>
    <row r="2312">
      <c r="A2312" s="1" t="s">
        <v>47</v>
      </c>
      <c r="B2312" s="7" t="s">
        <v>94</v>
      </c>
      <c r="C2312" s="1" t="s">
        <v>2581</v>
      </c>
      <c r="D2312" s="8">
        <v>0.0</v>
      </c>
      <c r="E2312" s="1"/>
      <c r="F2312" s="1">
        <v>1.0</v>
      </c>
      <c r="G2312" s="1"/>
      <c r="H2312" s="1"/>
    </row>
    <row r="2313">
      <c r="A2313" s="1" t="s">
        <v>47</v>
      </c>
      <c r="B2313" s="7" t="s">
        <v>94</v>
      </c>
      <c r="C2313" s="1" t="s">
        <v>2582</v>
      </c>
      <c r="D2313" s="8">
        <v>0.0</v>
      </c>
      <c r="E2313" s="1"/>
      <c r="F2313" s="1">
        <v>2.7</v>
      </c>
      <c r="G2313" s="1"/>
      <c r="H2313" s="1"/>
    </row>
    <row r="2314">
      <c r="A2314" s="1" t="s">
        <v>47</v>
      </c>
      <c r="B2314" s="7" t="s">
        <v>94</v>
      </c>
      <c r="C2314" s="1" t="s">
        <v>2583</v>
      </c>
      <c r="D2314" s="8">
        <v>0.0</v>
      </c>
      <c r="E2314" s="1"/>
      <c r="F2314" s="1">
        <v>13.0</v>
      </c>
      <c r="G2314" s="1"/>
      <c r="H2314" s="1"/>
    </row>
    <row r="2315">
      <c r="A2315" s="1" t="s">
        <v>47</v>
      </c>
      <c r="B2315" s="7" t="s">
        <v>94</v>
      </c>
      <c r="C2315" s="1" t="s">
        <v>2584</v>
      </c>
      <c r="D2315" s="8">
        <v>0.0</v>
      </c>
      <c r="E2315" s="1"/>
      <c r="F2315" s="1">
        <v>1.2</v>
      </c>
      <c r="G2315" s="1"/>
      <c r="H2315" s="1"/>
    </row>
    <row r="2316">
      <c r="A2316" s="1" t="s">
        <v>47</v>
      </c>
      <c r="B2316" s="7" t="s">
        <v>94</v>
      </c>
      <c r="C2316" s="1" t="s">
        <v>2585</v>
      </c>
      <c r="D2316" s="8">
        <v>0.0</v>
      </c>
      <c r="E2316" s="1"/>
      <c r="F2316" s="1">
        <v>2.6</v>
      </c>
      <c r="G2316" s="1"/>
      <c r="H2316" s="1"/>
    </row>
    <row r="2317">
      <c r="A2317" s="1" t="s">
        <v>47</v>
      </c>
      <c r="B2317" s="7" t="s">
        <v>94</v>
      </c>
      <c r="C2317" s="1" t="s">
        <v>2586</v>
      </c>
      <c r="D2317" s="8">
        <v>0.0</v>
      </c>
      <c r="E2317" s="1"/>
      <c r="F2317" s="1">
        <v>4.3</v>
      </c>
      <c r="G2317" s="1"/>
      <c r="H2317" s="1"/>
    </row>
    <row r="2318">
      <c r="A2318" s="1" t="s">
        <v>47</v>
      </c>
      <c r="B2318" s="7" t="s">
        <v>94</v>
      </c>
      <c r="C2318" s="1" t="s">
        <v>2587</v>
      </c>
      <c r="D2318" s="8">
        <v>0.0</v>
      </c>
      <c r="E2318" s="1"/>
      <c r="F2318" s="1">
        <v>1.0</v>
      </c>
      <c r="G2318" s="1"/>
      <c r="H2318" s="1"/>
    </row>
    <row r="2319">
      <c r="A2319" s="1" t="s">
        <v>47</v>
      </c>
      <c r="B2319" s="7" t="s">
        <v>94</v>
      </c>
      <c r="C2319" s="1" t="s">
        <v>2588</v>
      </c>
      <c r="D2319" s="8">
        <v>0.0</v>
      </c>
      <c r="E2319" s="1"/>
      <c r="F2319" s="1">
        <v>1.0</v>
      </c>
      <c r="G2319" s="1"/>
      <c r="H2319" s="1"/>
    </row>
    <row r="2320">
      <c r="A2320" s="1" t="s">
        <v>47</v>
      </c>
      <c r="B2320" s="7" t="s">
        <v>94</v>
      </c>
      <c r="C2320" s="1" t="s">
        <v>2589</v>
      </c>
      <c r="D2320" s="8">
        <v>0.0</v>
      </c>
      <c r="E2320" s="1"/>
      <c r="F2320" s="1">
        <v>1.0</v>
      </c>
      <c r="G2320" s="1"/>
      <c r="H2320" s="1"/>
    </row>
    <row r="2321">
      <c r="A2321" s="1" t="s">
        <v>47</v>
      </c>
      <c r="B2321" s="7" t="s">
        <v>94</v>
      </c>
      <c r="C2321" s="1" t="s">
        <v>2590</v>
      </c>
      <c r="D2321" s="8">
        <v>0.0</v>
      </c>
      <c r="E2321" s="1"/>
      <c r="F2321" s="1">
        <v>1.0</v>
      </c>
      <c r="G2321" s="1"/>
      <c r="H2321" s="1"/>
    </row>
    <row r="2322">
      <c r="A2322" s="1" t="s">
        <v>47</v>
      </c>
      <c r="B2322" s="7" t="s">
        <v>94</v>
      </c>
      <c r="C2322" s="1" t="s">
        <v>2591</v>
      </c>
      <c r="D2322" s="8">
        <v>0.0</v>
      </c>
      <c r="E2322" s="1"/>
      <c r="F2322" s="1">
        <v>1.0</v>
      </c>
      <c r="G2322" s="1"/>
      <c r="H2322" s="1"/>
    </row>
    <row r="2323">
      <c r="A2323" s="1" t="s">
        <v>47</v>
      </c>
      <c r="B2323" s="7" t="s">
        <v>94</v>
      </c>
      <c r="C2323" s="1" t="s">
        <v>2592</v>
      </c>
      <c r="D2323" s="8">
        <v>0.0</v>
      </c>
      <c r="E2323" s="1"/>
      <c r="F2323" s="1">
        <v>2.2</v>
      </c>
      <c r="G2323" s="1"/>
      <c r="H2323" s="1"/>
    </row>
    <row r="2324">
      <c r="A2324" s="1" t="s">
        <v>47</v>
      </c>
      <c r="B2324" s="7" t="s">
        <v>95</v>
      </c>
      <c r="C2324" s="1" t="s">
        <v>2593</v>
      </c>
      <c r="D2324" s="8">
        <v>1.0</v>
      </c>
      <c r="E2324" s="1"/>
      <c r="F2324" s="1">
        <v>1.6</v>
      </c>
      <c r="G2324" s="1"/>
      <c r="H2324" s="1"/>
    </row>
    <row r="2325">
      <c r="A2325" s="1" t="s">
        <v>47</v>
      </c>
      <c r="B2325" s="7" t="s">
        <v>95</v>
      </c>
      <c r="C2325" s="1" t="s">
        <v>2594</v>
      </c>
      <c r="D2325" s="8">
        <v>0.0</v>
      </c>
      <c r="E2325" s="1"/>
      <c r="F2325" s="1">
        <v>1.0</v>
      </c>
      <c r="G2325" s="1"/>
      <c r="H2325" s="1"/>
    </row>
    <row r="2326">
      <c r="A2326" s="1" t="s">
        <v>47</v>
      </c>
      <c r="B2326" s="7" t="s">
        <v>95</v>
      </c>
      <c r="C2326" s="1" t="s">
        <v>2595</v>
      </c>
      <c r="D2326" s="8">
        <v>0.0</v>
      </c>
      <c r="E2326" s="1"/>
      <c r="F2326" s="1">
        <v>8.7</v>
      </c>
      <c r="G2326" s="1"/>
      <c r="H2326" s="1"/>
    </row>
    <row r="2327">
      <c r="A2327" s="1" t="s">
        <v>47</v>
      </c>
      <c r="B2327" s="7" t="s">
        <v>95</v>
      </c>
      <c r="C2327" s="1" t="s">
        <v>2596</v>
      </c>
      <c r="D2327" s="8">
        <v>0.0</v>
      </c>
      <c r="E2327" s="1"/>
      <c r="F2327" s="1">
        <v>1.6</v>
      </c>
      <c r="G2327" s="1"/>
      <c r="H2327" s="1"/>
    </row>
    <row r="2328">
      <c r="A2328" s="1" t="s">
        <v>47</v>
      </c>
      <c r="B2328" s="7" t="s">
        <v>95</v>
      </c>
      <c r="C2328" s="1" t="s">
        <v>2597</v>
      </c>
      <c r="D2328" s="8">
        <v>0.0</v>
      </c>
      <c r="E2328" s="1"/>
      <c r="F2328" s="1">
        <v>1.4</v>
      </c>
      <c r="G2328" s="1"/>
      <c r="H2328" s="1"/>
    </row>
    <row r="2329">
      <c r="A2329" s="1" t="s">
        <v>47</v>
      </c>
      <c r="B2329" s="7" t="s">
        <v>95</v>
      </c>
      <c r="C2329" s="1" t="s">
        <v>2598</v>
      </c>
      <c r="D2329" s="8">
        <v>0.0</v>
      </c>
      <c r="E2329" s="1"/>
      <c r="F2329" s="1">
        <v>3.3</v>
      </c>
      <c r="G2329" s="1"/>
      <c r="H2329" s="1"/>
    </row>
    <row r="2330">
      <c r="A2330" s="1" t="s">
        <v>47</v>
      </c>
      <c r="B2330" s="7" t="s">
        <v>95</v>
      </c>
      <c r="C2330" s="1" t="s">
        <v>2599</v>
      </c>
      <c r="D2330" s="8">
        <v>0.0</v>
      </c>
      <c r="E2330" s="1"/>
      <c r="F2330" s="1">
        <v>4.8</v>
      </c>
      <c r="G2330" s="1"/>
      <c r="H2330" s="1"/>
    </row>
    <row r="2331">
      <c r="A2331" s="1" t="s">
        <v>47</v>
      </c>
      <c r="B2331" s="7" t="s">
        <v>95</v>
      </c>
      <c r="C2331" s="1" t="s">
        <v>2600</v>
      </c>
      <c r="D2331" s="8">
        <v>0.0</v>
      </c>
      <c r="E2331" s="1"/>
      <c r="F2331" s="1">
        <v>3.0</v>
      </c>
      <c r="G2331" s="1"/>
      <c r="H2331" s="1"/>
    </row>
    <row r="2332">
      <c r="A2332" s="1" t="s">
        <v>47</v>
      </c>
      <c r="B2332" s="7" t="s">
        <v>95</v>
      </c>
      <c r="C2332" s="1" t="s">
        <v>2601</v>
      </c>
      <c r="D2332" s="8">
        <v>0.0</v>
      </c>
      <c r="E2332" s="1"/>
      <c r="F2332" s="1">
        <v>2.6</v>
      </c>
      <c r="G2332" s="1"/>
      <c r="H2332" s="1"/>
    </row>
    <row r="2333">
      <c r="A2333" s="1" t="s">
        <v>47</v>
      </c>
      <c r="B2333" s="7" t="s">
        <v>95</v>
      </c>
      <c r="C2333" s="1" t="s">
        <v>2602</v>
      </c>
      <c r="D2333" s="8">
        <v>0.0</v>
      </c>
      <c r="E2333" s="1"/>
      <c r="F2333" s="1">
        <v>2.6</v>
      </c>
      <c r="G2333" s="1"/>
      <c r="H2333" s="1"/>
    </row>
    <row r="2334">
      <c r="A2334" s="1" t="s">
        <v>47</v>
      </c>
      <c r="B2334" s="7" t="s">
        <v>95</v>
      </c>
      <c r="C2334" s="1" t="s">
        <v>2603</v>
      </c>
      <c r="D2334" s="8">
        <v>0.0</v>
      </c>
      <c r="E2334" s="1"/>
      <c r="F2334" s="1">
        <v>1.0</v>
      </c>
      <c r="G2334" s="1"/>
      <c r="H2334" s="1"/>
    </row>
    <row r="2335">
      <c r="A2335" s="1" t="s">
        <v>47</v>
      </c>
      <c r="B2335" s="7" t="s">
        <v>95</v>
      </c>
      <c r="C2335" s="1" t="s">
        <v>2604</v>
      </c>
      <c r="D2335" s="8">
        <v>0.0</v>
      </c>
      <c r="E2335" s="1"/>
      <c r="F2335" s="1">
        <v>1.0</v>
      </c>
      <c r="G2335" s="1"/>
      <c r="H2335" s="1"/>
    </row>
    <row r="2336">
      <c r="A2336" s="1" t="s">
        <v>47</v>
      </c>
      <c r="B2336" s="7" t="s">
        <v>95</v>
      </c>
      <c r="C2336" s="1" t="s">
        <v>2605</v>
      </c>
      <c r="D2336" s="8">
        <v>1.0</v>
      </c>
      <c r="E2336" s="1"/>
      <c r="F2336" s="1">
        <v>3.8</v>
      </c>
      <c r="G2336" s="1"/>
      <c r="H2336" s="1"/>
    </row>
    <row r="2337">
      <c r="A2337" s="1" t="s">
        <v>47</v>
      </c>
      <c r="B2337" s="7" t="s">
        <v>95</v>
      </c>
      <c r="C2337" s="1" t="s">
        <v>2606</v>
      </c>
      <c r="D2337" s="8">
        <v>0.0</v>
      </c>
      <c r="E2337" s="1"/>
      <c r="F2337" s="1">
        <v>8.0</v>
      </c>
      <c r="G2337" s="1"/>
      <c r="H2337" s="1"/>
    </row>
    <row r="2338">
      <c r="A2338" s="1" t="s">
        <v>47</v>
      </c>
      <c r="B2338" s="7" t="s">
        <v>95</v>
      </c>
      <c r="C2338" s="1" t="s">
        <v>2607</v>
      </c>
      <c r="D2338" s="8">
        <v>0.0</v>
      </c>
      <c r="E2338" s="1"/>
      <c r="F2338" s="1">
        <v>4.6</v>
      </c>
      <c r="G2338" s="1"/>
      <c r="H2338" s="1"/>
    </row>
    <row r="2339">
      <c r="A2339" s="1" t="s">
        <v>47</v>
      </c>
      <c r="B2339" s="7" t="s">
        <v>95</v>
      </c>
      <c r="C2339" s="1" t="s">
        <v>2608</v>
      </c>
      <c r="D2339" s="8">
        <v>0.0</v>
      </c>
      <c r="E2339" s="1"/>
      <c r="F2339" s="1">
        <v>11.6</v>
      </c>
      <c r="G2339" s="1"/>
      <c r="H2339" s="1"/>
    </row>
    <row r="2340">
      <c r="A2340" s="1" t="s">
        <v>47</v>
      </c>
      <c r="B2340" s="7" t="s">
        <v>95</v>
      </c>
      <c r="C2340" s="1" t="s">
        <v>2609</v>
      </c>
      <c r="D2340" s="8">
        <v>0.0</v>
      </c>
      <c r="E2340" s="1"/>
      <c r="F2340" s="1">
        <v>11.1</v>
      </c>
      <c r="G2340" s="1"/>
      <c r="H2340" s="1"/>
    </row>
    <row r="2341">
      <c r="A2341" s="1" t="s">
        <v>47</v>
      </c>
      <c r="B2341" s="7" t="s">
        <v>95</v>
      </c>
      <c r="C2341" s="1" t="s">
        <v>2610</v>
      </c>
      <c r="D2341" s="8">
        <v>0.0</v>
      </c>
      <c r="E2341" s="1"/>
      <c r="F2341" s="1">
        <v>1.0</v>
      </c>
      <c r="G2341" s="1"/>
      <c r="H2341" s="1"/>
    </row>
    <row r="2342">
      <c r="A2342" s="1" t="s">
        <v>47</v>
      </c>
      <c r="B2342" s="7" t="s">
        <v>95</v>
      </c>
      <c r="C2342" s="1" t="s">
        <v>2611</v>
      </c>
      <c r="D2342" s="8">
        <v>0.0</v>
      </c>
      <c r="E2342" s="1"/>
      <c r="F2342" s="1">
        <v>9.9</v>
      </c>
      <c r="G2342" s="1"/>
      <c r="H2342" s="1"/>
    </row>
    <row r="2343">
      <c r="A2343" s="1" t="s">
        <v>47</v>
      </c>
      <c r="B2343" s="7" t="s">
        <v>95</v>
      </c>
      <c r="C2343" s="1" t="s">
        <v>2612</v>
      </c>
      <c r="D2343" s="8">
        <v>0.0</v>
      </c>
      <c r="E2343" s="1"/>
      <c r="F2343" s="1">
        <v>10.4</v>
      </c>
      <c r="G2343" s="1"/>
      <c r="H2343" s="1"/>
    </row>
    <row r="2344">
      <c r="A2344" s="1" t="s">
        <v>47</v>
      </c>
      <c r="B2344" s="7" t="s">
        <v>95</v>
      </c>
      <c r="C2344" s="1" t="s">
        <v>2613</v>
      </c>
      <c r="D2344" s="8">
        <v>0.0</v>
      </c>
      <c r="E2344" s="1"/>
      <c r="F2344" s="1">
        <v>4.3</v>
      </c>
      <c r="G2344" s="1"/>
      <c r="H2344" s="1"/>
    </row>
    <row r="2345">
      <c r="A2345" s="1" t="s">
        <v>47</v>
      </c>
      <c r="B2345" s="7" t="s">
        <v>95</v>
      </c>
      <c r="C2345" s="1" t="s">
        <v>2614</v>
      </c>
      <c r="D2345" s="8">
        <v>0.0</v>
      </c>
      <c r="E2345" s="1"/>
      <c r="F2345" s="1">
        <v>10.3</v>
      </c>
      <c r="G2345" s="1"/>
      <c r="H2345" s="1"/>
    </row>
    <row r="2346">
      <c r="A2346" s="1" t="s">
        <v>47</v>
      </c>
      <c r="B2346" s="7" t="s">
        <v>95</v>
      </c>
      <c r="C2346" s="1" t="s">
        <v>2615</v>
      </c>
      <c r="D2346" s="8">
        <v>0.0</v>
      </c>
      <c r="E2346" s="1"/>
      <c r="F2346" s="1">
        <v>3.7</v>
      </c>
      <c r="G2346" s="1"/>
      <c r="H2346" s="1"/>
    </row>
    <row r="2347">
      <c r="A2347" s="1" t="s">
        <v>47</v>
      </c>
      <c r="B2347" s="7" t="s">
        <v>95</v>
      </c>
      <c r="C2347" s="1" t="s">
        <v>2616</v>
      </c>
      <c r="D2347" s="8">
        <v>0.0</v>
      </c>
      <c r="E2347" s="1"/>
      <c r="F2347" s="1">
        <v>3.0</v>
      </c>
      <c r="G2347" s="1"/>
      <c r="H2347" s="1"/>
    </row>
    <row r="2348">
      <c r="A2348" s="1" t="s">
        <v>47</v>
      </c>
      <c r="B2348" s="7" t="s">
        <v>95</v>
      </c>
      <c r="C2348" s="1" t="s">
        <v>2617</v>
      </c>
      <c r="D2348" s="8">
        <v>0.0</v>
      </c>
      <c r="E2348" s="1"/>
      <c r="F2348" s="1">
        <v>10.7</v>
      </c>
      <c r="G2348" s="1"/>
      <c r="H2348" s="1"/>
    </row>
    <row r="2349">
      <c r="A2349" s="1" t="s">
        <v>47</v>
      </c>
      <c r="B2349" s="7" t="s">
        <v>95</v>
      </c>
      <c r="C2349" s="1" t="s">
        <v>2618</v>
      </c>
      <c r="D2349" s="8">
        <v>0.0</v>
      </c>
      <c r="E2349" s="1"/>
      <c r="F2349" s="1">
        <v>2.7</v>
      </c>
      <c r="G2349" s="1"/>
      <c r="H2349" s="1"/>
    </row>
    <row r="2350">
      <c r="A2350" s="1" t="s">
        <v>47</v>
      </c>
      <c r="B2350" s="7" t="s">
        <v>95</v>
      </c>
      <c r="C2350" s="1" t="s">
        <v>2619</v>
      </c>
      <c r="D2350" s="8">
        <v>1.0</v>
      </c>
      <c r="E2350" s="1"/>
      <c r="F2350" s="1">
        <v>4.9</v>
      </c>
      <c r="G2350" s="1"/>
      <c r="H2350" s="1"/>
    </row>
    <row r="2351">
      <c r="A2351" s="1" t="s">
        <v>47</v>
      </c>
      <c r="B2351" s="7" t="s">
        <v>95</v>
      </c>
      <c r="C2351" s="1" t="s">
        <v>2620</v>
      </c>
      <c r="D2351" s="8">
        <v>0.0</v>
      </c>
      <c r="E2351" s="1"/>
      <c r="F2351" s="1">
        <v>6.9</v>
      </c>
      <c r="G2351" s="1"/>
      <c r="H2351" s="1"/>
    </row>
    <row r="2352">
      <c r="A2352" s="1" t="s">
        <v>47</v>
      </c>
      <c r="B2352" s="7" t="s">
        <v>95</v>
      </c>
      <c r="C2352" s="1" t="s">
        <v>2621</v>
      </c>
      <c r="D2352" s="8">
        <v>0.0</v>
      </c>
      <c r="E2352" s="1"/>
      <c r="F2352" s="1">
        <v>3.5</v>
      </c>
      <c r="G2352" s="1"/>
      <c r="H2352" s="1"/>
    </row>
    <row r="2353">
      <c r="A2353" s="1" t="s">
        <v>47</v>
      </c>
      <c r="B2353" s="7" t="s">
        <v>95</v>
      </c>
      <c r="C2353" s="1" t="s">
        <v>2622</v>
      </c>
      <c r="D2353" s="8">
        <v>0.0</v>
      </c>
      <c r="E2353" s="1"/>
      <c r="F2353" s="1">
        <v>1.8</v>
      </c>
      <c r="G2353" s="1"/>
      <c r="H2353" s="1"/>
    </row>
    <row r="2354">
      <c r="A2354" s="1" t="s">
        <v>47</v>
      </c>
      <c r="B2354" s="7" t="s">
        <v>95</v>
      </c>
      <c r="C2354" s="1" t="s">
        <v>2623</v>
      </c>
      <c r="D2354" s="8">
        <v>0.0</v>
      </c>
      <c r="E2354" s="1"/>
      <c r="F2354" s="1">
        <v>2.9</v>
      </c>
      <c r="G2354" s="1"/>
      <c r="H2354" s="1"/>
    </row>
    <row r="2355">
      <c r="A2355" s="1" t="s">
        <v>47</v>
      </c>
      <c r="B2355" s="7" t="s">
        <v>95</v>
      </c>
      <c r="C2355" s="1" t="s">
        <v>2624</v>
      </c>
      <c r="D2355" s="8">
        <v>0.0</v>
      </c>
      <c r="E2355" s="1"/>
      <c r="F2355" s="1">
        <v>4.8</v>
      </c>
      <c r="G2355" s="1"/>
      <c r="H2355" s="1"/>
    </row>
    <row r="2356">
      <c r="A2356" s="1" t="s">
        <v>47</v>
      </c>
      <c r="B2356" s="7" t="s">
        <v>95</v>
      </c>
      <c r="C2356" s="1" t="s">
        <v>2625</v>
      </c>
      <c r="D2356" s="8">
        <v>0.0</v>
      </c>
      <c r="E2356" s="1"/>
      <c r="F2356" s="1">
        <v>1.0</v>
      </c>
      <c r="G2356" s="1"/>
      <c r="H2356" s="1"/>
    </row>
    <row r="2357">
      <c r="A2357" s="1" t="s">
        <v>47</v>
      </c>
      <c r="B2357" s="7" t="s">
        <v>95</v>
      </c>
      <c r="C2357" s="1" t="s">
        <v>2626</v>
      </c>
      <c r="D2357" s="8">
        <v>0.0</v>
      </c>
      <c r="E2357" s="1"/>
      <c r="F2357" s="1">
        <v>1.0</v>
      </c>
      <c r="G2357" s="1"/>
      <c r="H2357" s="1"/>
    </row>
    <row r="2358">
      <c r="A2358" s="1" t="s">
        <v>47</v>
      </c>
      <c r="B2358" s="7" t="s">
        <v>95</v>
      </c>
      <c r="C2358" s="1" t="s">
        <v>2627</v>
      </c>
      <c r="D2358" s="8">
        <v>0.0</v>
      </c>
      <c r="E2358" s="1"/>
      <c r="F2358" s="1">
        <v>9.8</v>
      </c>
      <c r="G2358" s="1"/>
      <c r="H2358" s="1"/>
    </row>
    <row r="2359">
      <c r="A2359" s="1" t="s">
        <v>47</v>
      </c>
      <c r="B2359" s="7" t="s">
        <v>95</v>
      </c>
      <c r="C2359" s="1" t="s">
        <v>2628</v>
      </c>
      <c r="D2359" s="8">
        <v>0.0</v>
      </c>
      <c r="E2359" s="1"/>
      <c r="F2359" s="1">
        <v>10.3</v>
      </c>
      <c r="G2359" s="1"/>
      <c r="H2359" s="1"/>
    </row>
    <row r="2360">
      <c r="A2360" s="1" t="s">
        <v>47</v>
      </c>
      <c r="B2360" s="7" t="s">
        <v>95</v>
      </c>
      <c r="C2360" s="1" t="s">
        <v>2629</v>
      </c>
      <c r="D2360" s="8">
        <v>0.0</v>
      </c>
      <c r="E2360" s="1"/>
      <c r="F2360" s="1">
        <v>7.7</v>
      </c>
      <c r="G2360" s="1"/>
      <c r="H2360" s="1"/>
    </row>
    <row r="2361">
      <c r="A2361" s="1" t="s">
        <v>47</v>
      </c>
      <c r="B2361" s="7" t="s">
        <v>95</v>
      </c>
      <c r="C2361" s="1" t="s">
        <v>2630</v>
      </c>
      <c r="D2361" s="8">
        <v>0.0</v>
      </c>
      <c r="E2361" s="1"/>
      <c r="F2361" s="1">
        <v>2.5</v>
      </c>
      <c r="G2361" s="1"/>
      <c r="H2361" s="1"/>
    </row>
    <row r="2362">
      <c r="A2362" s="1" t="s">
        <v>47</v>
      </c>
      <c r="B2362" s="7" t="s">
        <v>95</v>
      </c>
      <c r="C2362" s="1" t="s">
        <v>2631</v>
      </c>
      <c r="D2362" s="8">
        <v>0.0</v>
      </c>
      <c r="E2362" s="1"/>
      <c r="F2362" s="1">
        <v>6.8</v>
      </c>
      <c r="G2362" s="1"/>
      <c r="H2362" s="1"/>
    </row>
    <row r="2363">
      <c r="A2363" s="1" t="s">
        <v>47</v>
      </c>
      <c r="B2363" s="7" t="s">
        <v>95</v>
      </c>
      <c r="C2363" s="1" t="s">
        <v>2632</v>
      </c>
      <c r="D2363" s="8">
        <v>0.0</v>
      </c>
      <c r="E2363" s="1"/>
      <c r="F2363" s="1">
        <v>2.7</v>
      </c>
      <c r="G2363" s="1"/>
      <c r="H2363" s="1"/>
    </row>
    <row r="2364">
      <c r="A2364" s="1" t="s">
        <v>47</v>
      </c>
      <c r="B2364" s="7" t="s">
        <v>95</v>
      </c>
      <c r="C2364" s="1" t="s">
        <v>2633</v>
      </c>
      <c r="D2364" s="8">
        <v>0.0</v>
      </c>
      <c r="E2364" s="1"/>
      <c r="F2364" s="1">
        <v>1.2</v>
      </c>
      <c r="G2364" s="1"/>
      <c r="H2364" s="1"/>
    </row>
    <row r="2365">
      <c r="A2365" s="1" t="s">
        <v>47</v>
      </c>
      <c r="B2365" s="7" t="s">
        <v>95</v>
      </c>
      <c r="C2365" s="1" t="s">
        <v>2634</v>
      </c>
      <c r="D2365" s="8">
        <v>0.0</v>
      </c>
      <c r="E2365" s="1"/>
      <c r="F2365" s="1">
        <v>9.6</v>
      </c>
      <c r="G2365" s="1"/>
      <c r="H2365" s="1"/>
    </row>
    <row r="2366">
      <c r="A2366" s="1" t="s">
        <v>47</v>
      </c>
      <c r="B2366" s="7" t="s">
        <v>95</v>
      </c>
      <c r="C2366" s="1" t="s">
        <v>2635</v>
      </c>
      <c r="D2366" s="8">
        <v>0.0</v>
      </c>
      <c r="E2366" s="1"/>
      <c r="F2366" s="1">
        <v>9.3</v>
      </c>
      <c r="G2366" s="1"/>
      <c r="H2366" s="1"/>
    </row>
    <row r="2367">
      <c r="A2367" s="1" t="s">
        <v>47</v>
      </c>
      <c r="B2367" s="7" t="s">
        <v>95</v>
      </c>
      <c r="C2367" s="1" t="s">
        <v>2636</v>
      </c>
      <c r="D2367" s="8">
        <v>0.0</v>
      </c>
      <c r="E2367" s="1"/>
      <c r="F2367" s="1">
        <v>9.8</v>
      </c>
      <c r="G2367" s="1"/>
      <c r="H2367" s="1"/>
    </row>
    <row r="2368">
      <c r="A2368" s="1" t="s">
        <v>47</v>
      </c>
      <c r="B2368" s="7" t="s">
        <v>95</v>
      </c>
      <c r="C2368" s="1" t="s">
        <v>2637</v>
      </c>
      <c r="D2368" s="8">
        <v>0.0</v>
      </c>
      <c r="E2368" s="1"/>
      <c r="F2368" s="1">
        <v>1.0</v>
      </c>
      <c r="G2368" s="1"/>
      <c r="H2368" s="1"/>
    </row>
    <row r="2369">
      <c r="A2369" s="1" t="s">
        <v>47</v>
      </c>
      <c r="B2369" s="7" t="s">
        <v>95</v>
      </c>
      <c r="C2369" s="1" t="s">
        <v>2638</v>
      </c>
      <c r="D2369" s="8">
        <v>0.0</v>
      </c>
      <c r="E2369" s="1"/>
      <c r="F2369" s="1">
        <v>1.0</v>
      </c>
      <c r="G2369" s="1"/>
      <c r="H2369" s="1"/>
    </row>
    <row r="2370">
      <c r="A2370" s="1" t="s">
        <v>47</v>
      </c>
      <c r="B2370" s="7" t="s">
        <v>95</v>
      </c>
      <c r="C2370" s="1" t="s">
        <v>2639</v>
      </c>
      <c r="D2370" s="8">
        <v>0.0</v>
      </c>
      <c r="E2370" s="1"/>
      <c r="F2370" s="1">
        <v>1.1</v>
      </c>
      <c r="G2370" s="1"/>
      <c r="H2370" s="1"/>
    </row>
    <row r="2371">
      <c r="A2371" s="1" t="s">
        <v>47</v>
      </c>
      <c r="B2371" s="7" t="s">
        <v>95</v>
      </c>
      <c r="C2371" s="1" t="s">
        <v>2640</v>
      </c>
      <c r="D2371" s="8">
        <v>0.0</v>
      </c>
      <c r="E2371" s="1"/>
      <c r="F2371" s="1">
        <v>1.0</v>
      </c>
      <c r="G2371" s="1"/>
      <c r="H2371" s="1"/>
    </row>
    <row r="2372">
      <c r="A2372" s="1" t="s">
        <v>47</v>
      </c>
      <c r="B2372" s="7" t="s">
        <v>95</v>
      </c>
      <c r="C2372" s="1" t="s">
        <v>2641</v>
      </c>
      <c r="D2372" s="8">
        <v>0.0</v>
      </c>
      <c r="E2372" s="1"/>
      <c r="F2372" s="1">
        <v>9.7</v>
      </c>
      <c r="G2372" s="1"/>
      <c r="H2372" s="1"/>
    </row>
    <row r="2373">
      <c r="A2373" s="1" t="s">
        <v>47</v>
      </c>
      <c r="B2373" s="7" t="s">
        <v>95</v>
      </c>
      <c r="C2373" s="1" t="s">
        <v>2642</v>
      </c>
      <c r="D2373" s="8">
        <v>0.0</v>
      </c>
      <c r="E2373" s="1"/>
      <c r="F2373" s="1">
        <v>1.0</v>
      </c>
      <c r="G2373" s="1"/>
      <c r="H2373" s="1"/>
    </row>
    <row r="2374">
      <c r="A2374" s="1" t="s">
        <v>47</v>
      </c>
      <c r="B2374" s="7" t="s">
        <v>96</v>
      </c>
      <c r="C2374" s="1" t="s">
        <v>2643</v>
      </c>
      <c r="D2374" s="8">
        <v>0.0</v>
      </c>
      <c r="E2374" s="1"/>
      <c r="F2374" s="1">
        <v>1.0</v>
      </c>
      <c r="G2374" s="1"/>
      <c r="H2374" s="1"/>
    </row>
    <row r="2375">
      <c r="A2375" s="1" t="s">
        <v>47</v>
      </c>
      <c r="B2375" s="7" t="s">
        <v>96</v>
      </c>
      <c r="C2375" s="1" t="s">
        <v>2644</v>
      </c>
      <c r="D2375" s="8">
        <v>0.0</v>
      </c>
      <c r="E2375" s="1"/>
      <c r="F2375" s="1">
        <v>6.2</v>
      </c>
      <c r="G2375" s="1"/>
      <c r="H2375" s="1"/>
    </row>
    <row r="2376">
      <c r="A2376" s="1" t="s">
        <v>47</v>
      </c>
      <c r="B2376" s="7" t="s">
        <v>96</v>
      </c>
      <c r="C2376" s="1" t="s">
        <v>2645</v>
      </c>
      <c r="D2376" s="8">
        <v>0.0</v>
      </c>
      <c r="E2376" s="1"/>
      <c r="F2376" s="1">
        <v>1.0</v>
      </c>
      <c r="G2376" s="1"/>
      <c r="H2376" s="1"/>
    </row>
    <row r="2377">
      <c r="A2377" s="1" t="s">
        <v>47</v>
      </c>
      <c r="B2377" s="7" t="s">
        <v>96</v>
      </c>
      <c r="C2377" s="1" t="s">
        <v>2646</v>
      </c>
      <c r="D2377" s="8">
        <v>4.0</v>
      </c>
      <c r="E2377" s="1"/>
      <c r="F2377" s="1">
        <v>10.7</v>
      </c>
      <c r="G2377" s="1"/>
      <c r="H2377" s="1"/>
    </row>
    <row r="2378">
      <c r="A2378" s="1" t="s">
        <v>47</v>
      </c>
      <c r="B2378" s="7" t="s">
        <v>96</v>
      </c>
      <c r="C2378" s="1" t="s">
        <v>2647</v>
      </c>
      <c r="D2378" s="8">
        <v>0.0</v>
      </c>
      <c r="E2378" s="1"/>
      <c r="F2378" s="1">
        <v>1.1</v>
      </c>
      <c r="G2378" s="1"/>
      <c r="H2378" s="1"/>
    </row>
    <row r="2379">
      <c r="A2379" s="1" t="s">
        <v>47</v>
      </c>
      <c r="B2379" s="7" t="s">
        <v>96</v>
      </c>
      <c r="C2379" s="1" t="s">
        <v>2648</v>
      </c>
      <c r="D2379" s="8">
        <v>0.0</v>
      </c>
      <c r="E2379" s="1"/>
      <c r="F2379" s="1">
        <v>7.4</v>
      </c>
      <c r="G2379" s="1"/>
      <c r="H2379" s="1"/>
    </row>
    <row r="2380">
      <c r="A2380" s="1" t="s">
        <v>47</v>
      </c>
      <c r="B2380" s="7" t="s">
        <v>96</v>
      </c>
      <c r="C2380" s="1" t="s">
        <v>2649</v>
      </c>
      <c r="D2380" s="8">
        <v>0.0</v>
      </c>
      <c r="E2380" s="1"/>
      <c r="F2380" s="1">
        <v>3.8</v>
      </c>
      <c r="G2380" s="1"/>
      <c r="H2380" s="1"/>
    </row>
    <row r="2381">
      <c r="A2381" s="1" t="s">
        <v>47</v>
      </c>
      <c r="B2381" s="7" t="s">
        <v>96</v>
      </c>
      <c r="C2381" s="1" t="s">
        <v>2650</v>
      </c>
      <c r="D2381" s="8">
        <v>0.0</v>
      </c>
      <c r="E2381" s="1"/>
      <c r="F2381" s="1">
        <v>3.8</v>
      </c>
      <c r="G2381" s="1"/>
      <c r="H2381" s="1"/>
    </row>
    <row r="2382">
      <c r="A2382" s="1" t="s">
        <v>47</v>
      </c>
      <c r="B2382" s="7" t="s">
        <v>96</v>
      </c>
      <c r="C2382" s="1" t="s">
        <v>2651</v>
      </c>
      <c r="D2382" s="8">
        <v>0.0</v>
      </c>
      <c r="E2382" s="1"/>
      <c r="F2382" s="1">
        <v>6.4</v>
      </c>
      <c r="G2382" s="1"/>
      <c r="H2382" s="1"/>
    </row>
    <row r="2383">
      <c r="A2383" s="1" t="s">
        <v>47</v>
      </c>
      <c r="B2383" s="7" t="s">
        <v>96</v>
      </c>
      <c r="C2383" s="1" t="s">
        <v>2652</v>
      </c>
      <c r="D2383" s="8">
        <v>0.0</v>
      </c>
      <c r="E2383" s="1"/>
      <c r="F2383" s="1">
        <v>1.1</v>
      </c>
      <c r="G2383" s="1"/>
      <c r="H2383" s="1"/>
    </row>
    <row r="2384">
      <c r="A2384" s="1" t="s">
        <v>47</v>
      </c>
      <c r="B2384" s="7" t="s">
        <v>96</v>
      </c>
      <c r="C2384" s="1" t="s">
        <v>2653</v>
      </c>
      <c r="D2384" s="8">
        <v>0.0</v>
      </c>
      <c r="E2384" s="1"/>
      <c r="F2384" s="1">
        <v>5.2</v>
      </c>
      <c r="G2384" s="1"/>
      <c r="H2384" s="1"/>
    </row>
    <row r="2385">
      <c r="A2385" s="1" t="s">
        <v>47</v>
      </c>
      <c r="B2385" s="7" t="s">
        <v>96</v>
      </c>
      <c r="C2385" s="1" t="s">
        <v>2654</v>
      </c>
      <c r="D2385" s="8">
        <v>0.0</v>
      </c>
      <c r="E2385" s="1"/>
      <c r="F2385" s="1">
        <v>1.0</v>
      </c>
      <c r="G2385" s="1"/>
      <c r="H2385" s="1"/>
    </row>
    <row r="2386">
      <c r="A2386" s="1" t="s">
        <v>47</v>
      </c>
      <c r="B2386" s="7" t="s">
        <v>96</v>
      </c>
      <c r="C2386" s="1" t="s">
        <v>2655</v>
      </c>
      <c r="D2386" s="8">
        <v>0.0</v>
      </c>
      <c r="E2386" s="1"/>
      <c r="F2386" s="1">
        <v>4.5</v>
      </c>
      <c r="G2386" s="1"/>
      <c r="H2386" s="1"/>
    </row>
    <row r="2387">
      <c r="A2387" s="1" t="s">
        <v>47</v>
      </c>
      <c r="B2387" s="7" t="s">
        <v>96</v>
      </c>
      <c r="C2387" s="1" t="s">
        <v>2656</v>
      </c>
      <c r="D2387" s="8">
        <v>0.0</v>
      </c>
      <c r="E2387" s="1"/>
      <c r="F2387" s="1">
        <v>3.4</v>
      </c>
      <c r="G2387" s="1"/>
      <c r="H2387" s="1"/>
    </row>
    <row r="2388">
      <c r="A2388" s="1" t="s">
        <v>47</v>
      </c>
      <c r="B2388" s="7" t="s">
        <v>96</v>
      </c>
      <c r="C2388" s="1" t="s">
        <v>2657</v>
      </c>
      <c r="D2388" s="8">
        <v>0.0</v>
      </c>
      <c r="E2388" s="1"/>
      <c r="F2388" s="1">
        <v>1.9</v>
      </c>
      <c r="G2388" s="1"/>
      <c r="H2388" s="1"/>
    </row>
    <row r="2389">
      <c r="A2389" s="1" t="s">
        <v>47</v>
      </c>
      <c r="B2389" s="7" t="s">
        <v>96</v>
      </c>
      <c r="C2389" s="1" t="s">
        <v>2658</v>
      </c>
      <c r="D2389" s="8">
        <v>0.0</v>
      </c>
      <c r="E2389" s="1"/>
      <c r="F2389" s="1">
        <v>4.2</v>
      </c>
      <c r="G2389" s="1"/>
      <c r="H2389" s="1"/>
    </row>
    <row r="2390">
      <c r="A2390" s="1" t="s">
        <v>47</v>
      </c>
      <c r="B2390" s="7" t="s">
        <v>96</v>
      </c>
      <c r="C2390" s="1" t="s">
        <v>2659</v>
      </c>
      <c r="D2390" s="8">
        <v>0.0</v>
      </c>
      <c r="E2390" s="1"/>
      <c r="F2390" s="1">
        <v>9.7</v>
      </c>
      <c r="G2390" s="1"/>
      <c r="H2390" s="1"/>
    </row>
    <row r="2391">
      <c r="A2391" s="1" t="s">
        <v>47</v>
      </c>
      <c r="B2391" s="7" t="s">
        <v>96</v>
      </c>
      <c r="C2391" s="1" t="s">
        <v>2660</v>
      </c>
      <c r="D2391" s="8">
        <v>0.0</v>
      </c>
      <c r="E2391" s="1"/>
      <c r="F2391" s="1">
        <v>3.2</v>
      </c>
      <c r="G2391" s="1"/>
      <c r="H2391" s="1"/>
    </row>
    <row r="2392">
      <c r="A2392" s="1" t="s">
        <v>47</v>
      </c>
      <c r="B2392" s="7" t="s">
        <v>96</v>
      </c>
      <c r="C2392" s="1" t="s">
        <v>2661</v>
      </c>
      <c r="D2392" s="8">
        <v>0.0</v>
      </c>
      <c r="E2392" s="1"/>
      <c r="F2392" s="1">
        <v>1.6</v>
      </c>
      <c r="G2392" s="1"/>
      <c r="H2392" s="1"/>
    </row>
    <row r="2393">
      <c r="A2393" s="1" t="s">
        <v>47</v>
      </c>
      <c r="B2393" s="7" t="s">
        <v>96</v>
      </c>
      <c r="C2393" s="1" t="s">
        <v>2662</v>
      </c>
      <c r="D2393" s="8">
        <v>0.0</v>
      </c>
      <c r="E2393" s="1"/>
      <c r="F2393" s="1">
        <v>7.9</v>
      </c>
      <c r="G2393" s="1"/>
      <c r="H2393" s="1"/>
    </row>
    <row r="2394">
      <c r="A2394" s="1" t="s">
        <v>47</v>
      </c>
      <c r="B2394" s="7" t="s">
        <v>96</v>
      </c>
      <c r="C2394" s="1" t="s">
        <v>2663</v>
      </c>
      <c r="D2394" s="8">
        <v>0.0</v>
      </c>
      <c r="E2394" s="1"/>
      <c r="F2394" s="1">
        <v>1.0</v>
      </c>
      <c r="G2394" s="1"/>
      <c r="H2394" s="1"/>
    </row>
    <row r="2395">
      <c r="A2395" s="1" t="s">
        <v>47</v>
      </c>
      <c r="B2395" s="7" t="s">
        <v>96</v>
      </c>
      <c r="C2395" s="1" t="s">
        <v>2664</v>
      </c>
      <c r="D2395" s="8">
        <v>0.0</v>
      </c>
      <c r="E2395" s="1"/>
      <c r="F2395" s="1">
        <v>4.8</v>
      </c>
      <c r="G2395" s="1"/>
      <c r="H2395" s="1"/>
    </row>
    <row r="2396">
      <c r="A2396" s="1" t="s">
        <v>47</v>
      </c>
      <c r="B2396" s="7" t="s">
        <v>96</v>
      </c>
      <c r="C2396" s="1" t="s">
        <v>2665</v>
      </c>
      <c r="D2396" s="8">
        <v>1.0</v>
      </c>
      <c r="E2396" s="1"/>
      <c r="F2396" s="1">
        <v>5.8</v>
      </c>
      <c r="G2396" s="1"/>
      <c r="H2396" s="1"/>
    </row>
    <row r="2397">
      <c r="A2397" s="1" t="s">
        <v>47</v>
      </c>
      <c r="B2397" s="7" t="s">
        <v>96</v>
      </c>
      <c r="C2397" s="1" t="s">
        <v>2666</v>
      </c>
      <c r="D2397" s="8">
        <v>0.0</v>
      </c>
      <c r="E2397" s="1"/>
      <c r="F2397" s="1">
        <v>6.1</v>
      </c>
      <c r="G2397" s="1"/>
      <c r="H2397" s="1"/>
    </row>
    <row r="2398">
      <c r="A2398" s="1" t="s">
        <v>47</v>
      </c>
      <c r="B2398" s="7" t="s">
        <v>96</v>
      </c>
      <c r="C2398" s="1" t="s">
        <v>2667</v>
      </c>
      <c r="D2398" s="8">
        <v>0.0</v>
      </c>
      <c r="E2398" s="1"/>
      <c r="F2398" s="1">
        <v>6.2</v>
      </c>
      <c r="G2398" s="1"/>
      <c r="H2398" s="1"/>
    </row>
    <row r="2399">
      <c r="A2399" s="1" t="s">
        <v>47</v>
      </c>
      <c r="B2399" s="7" t="s">
        <v>96</v>
      </c>
      <c r="C2399" s="1" t="s">
        <v>2668</v>
      </c>
      <c r="D2399" s="8">
        <v>0.0</v>
      </c>
      <c r="E2399" s="1"/>
      <c r="F2399" s="1">
        <v>1.0</v>
      </c>
      <c r="G2399" s="1"/>
      <c r="H2399" s="1"/>
    </row>
    <row r="2400">
      <c r="A2400" s="1" t="s">
        <v>47</v>
      </c>
      <c r="B2400" s="7" t="s">
        <v>96</v>
      </c>
      <c r="C2400" s="1" t="s">
        <v>2669</v>
      </c>
      <c r="D2400" s="8">
        <v>0.0</v>
      </c>
      <c r="E2400" s="1"/>
      <c r="F2400" s="1">
        <v>1.9</v>
      </c>
      <c r="G2400" s="1"/>
      <c r="H2400" s="1"/>
    </row>
    <row r="2401">
      <c r="A2401" s="1" t="s">
        <v>47</v>
      </c>
      <c r="B2401" s="7" t="s">
        <v>96</v>
      </c>
      <c r="C2401" s="1" t="s">
        <v>2670</v>
      </c>
      <c r="D2401" s="8">
        <v>0.0</v>
      </c>
      <c r="E2401" s="1"/>
      <c r="F2401" s="1">
        <v>4.9</v>
      </c>
      <c r="G2401" s="1"/>
      <c r="H2401" s="1"/>
    </row>
    <row r="2402">
      <c r="A2402" s="1" t="s">
        <v>47</v>
      </c>
      <c r="B2402" s="7" t="s">
        <v>96</v>
      </c>
      <c r="C2402" s="1" t="s">
        <v>2671</v>
      </c>
      <c r="D2402" s="8">
        <v>0.0</v>
      </c>
      <c r="E2402" s="1"/>
      <c r="F2402" s="1">
        <v>2.1</v>
      </c>
      <c r="G2402" s="1"/>
      <c r="H2402" s="1"/>
    </row>
    <row r="2403">
      <c r="A2403" s="1" t="s">
        <v>47</v>
      </c>
      <c r="B2403" s="7" t="s">
        <v>96</v>
      </c>
      <c r="C2403" s="1" t="s">
        <v>2672</v>
      </c>
      <c r="D2403" s="8">
        <v>0.0</v>
      </c>
      <c r="E2403" s="1"/>
      <c r="F2403" s="1">
        <v>9.2</v>
      </c>
      <c r="G2403" s="1"/>
      <c r="H2403" s="1"/>
    </row>
    <row r="2404">
      <c r="A2404" s="1" t="s">
        <v>47</v>
      </c>
      <c r="B2404" s="7" t="s">
        <v>96</v>
      </c>
      <c r="C2404" s="1" t="s">
        <v>2673</v>
      </c>
      <c r="D2404" s="8">
        <v>0.0</v>
      </c>
      <c r="E2404" s="1"/>
      <c r="F2404" s="1">
        <v>8.4</v>
      </c>
      <c r="G2404" s="1"/>
      <c r="H2404" s="1"/>
    </row>
    <row r="2405">
      <c r="A2405" s="1" t="s">
        <v>47</v>
      </c>
      <c r="B2405" s="7" t="s">
        <v>96</v>
      </c>
      <c r="C2405" s="1" t="s">
        <v>2674</v>
      </c>
      <c r="D2405" s="8">
        <v>0.0</v>
      </c>
      <c r="E2405" s="1"/>
      <c r="F2405" s="1">
        <v>5.7</v>
      </c>
      <c r="G2405" s="1"/>
      <c r="H2405" s="1"/>
    </row>
    <row r="2406">
      <c r="A2406" s="1" t="s">
        <v>47</v>
      </c>
      <c r="B2406" s="7" t="s">
        <v>96</v>
      </c>
      <c r="C2406" s="1" t="s">
        <v>2675</v>
      </c>
      <c r="D2406" s="8">
        <v>0.0</v>
      </c>
      <c r="E2406" s="1"/>
      <c r="F2406" s="1">
        <v>3.0</v>
      </c>
      <c r="G2406" s="1"/>
      <c r="H2406" s="1"/>
    </row>
    <row r="2407">
      <c r="A2407" s="1" t="s">
        <v>47</v>
      </c>
      <c r="B2407" s="7" t="s">
        <v>96</v>
      </c>
      <c r="C2407" s="1" t="s">
        <v>2676</v>
      </c>
      <c r="D2407" s="8">
        <v>0.0</v>
      </c>
      <c r="E2407" s="1"/>
      <c r="F2407" s="1">
        <v>6.4</v>
      </c>
      <c r="G2407" s="1"/>
      <c r="H2407" s="1"/>
    </row>
    <row r="2408">
      <c r="A2408" s="1" t="s">
        <v>47</v>
      </c>
      <c r="B2408" s="7" t="s">
        <v>96</v>
      </c>
      <c r="C2408" s="1" t="s">
        <v>2677</v>
      </c>
      <c r="D2408" s="8">
        <v>0.0</v>
      </c>
      <c r="E2408" s="1"/>
      <c r="F2408" s="1">
        <v>1.2</v>
      </c>
      <c r="G2408" s="1"/>
      <c r="H2408" s="1"/>
    </row>
    <row r="2409">
      <c r="A2409" s="1" t="s">
        <v>47</v>
      </c>
      <c r="B2409" s="7" t="s">
        <v>96</v>
      </c>
      <c r="C2409" s="1" t="s">
        <v>2678</v>
      </c>
      <c r="D2409" s="8">
        <v>0.0</v>
      </c>
      <c r="E2409" s="1"/>
      <c r="F2409" s="1">
        <v>77.1</v>
      </c>
      <c r="G2409" s="1"/>
      <c r="H2409" s="1"/>
    </row>
    <row r="2410">
      <c r="A2410" s="1" t="s">
        <v>47</v>
      </c>
      <c r="B2410" s="7" t="s">
        <v>96</v>
      </c>
      <c r="C2410" s="1" t="s">
        <v>2679</v>
      </c>
      <c r="D2410" s="8">
        <v>0.0</v>
      </c>
      <c r="E2410" s="1"/>
      <c r="F2410" s="1">
        <v>2.4</v>
      </c>
      <c r="G2410" s="1"/>
      <c r="H2410" s="1"/>
    </row>
    <row r="2411">
      <c r="A2411" s="1" t="s">
        <v>47</v>
      </c>
      <c r="B2411" s="7" t="s">
        <v>96</v>
      </c>
      <c r="C2411" s="1" t="s">
        <v>2680</v>
      </c>
      <c r="D2411" s="8">
        <v>0.0</v>
      </c>
      <c r="E2411" s="1"/>
      <c r="F2411" s="1">
        <v>2.2</v>
      </c>
      <c r="G2411" s="1"/>
      <c r="H2411" s="1"/>
    </row>
    <row r="2412">
      <c r="A2412" s="1" t="s">
        <v>47</v>
      </c>
      <c r="B2412" s="7" t="s">
        <v>96</v>
      </c>
      <c r="C2412" s="1" t="s">
        <v>2681</v>
      </c>
      <c r="D2412" s="8">
        <v>0.0</v>
      </c>
      <c r="E2412" s="1"/>
      <c r="F2412" s="1">
        <v>1.0</v>
      </c>
      <c r="G2412" s="1"/>
      <c r="H2412" s="1"/>
    </row>
    <row r="2413">
      <c r="A2413" s="1" t="s">
        <v>47</v>
      </c>
      <c r="B2413" s="7" t="s">
        <v>96</v>
      </c>
      <c r="C2413" s="1" t="s">
        <v>2682</v>
      </c>
      <c r="D2413" s="8">
        <v>0.0</v>
      </c>
      <c r="E2413" s="1"/>
      <c r="F2413" s="1">
        <v>8.8</v>
      </c>
      <c r="G2413" s="1"/>
      <c r="H2413" s="1"/>
    </row>
    <row r="2414">
      <c r="A2414" s="1" t="s">
        <v>47</v>
      </c>
      <c r="B2414" s="7" t="s">
        <v>96</v>
      </c>
      <c r="C2414" s="1" t="s">
        <v>2683</v>
      </c>
      <c r="D2414" s="8">
        <v>0.0</v>
      </c>
      <c r="E2414" s="1"/>
      <c r="F2414" s="1">
        <v>10.6</v>
      </c>
      <c r="G2414" s="1"/>
      <c r="H2414" s="1"/>
    </row>
    <row r="2415">
      <c r="A2415" s="1" t="s">
        <v>47</v>
      </c>
      <c r="B2415" s="7" t="s">
        <v>96</v>
      </c>
      <c r="C2415" s="1" t="s">
        <v>2684</v>
      </c>
      <c r="D2415" s="8">
        <v>0.0</v>
      </c>
      <c r="E2415" s="1"/>
      <c r="F2415" s="1">
        <v>4.0</v>
      </c>
      <c r="G2415" s="1"/>
      <c r="H2415" s="1"/>
    </row>
    <row r="2416">
      <c r="A2416" s="1" t="s">
        <v>47</v>
      </c>
      <c r="B2416" s="7" t="s">
        <v>96</v>
      </c>
      <c r="C2416" s="1" t="s">
        <v>2685</v>
      </c>
      <c r="D2416" s="8">
        <v>0.0</v>
      </c>
      <c r="E2416" s="1"/>
      <c r="F2416" s="1">
        <v>1.0</v>
      </c>
      <c r="G2416" s="1"/>
      <c r="H2416" s="1"/>
    </row>
    <row r="2417">
      <c r="A2417" s="1" t="s">
        <v>47</v>
      </c>
      <c r="B2417" s="7" t="s">
        <v>96</v>
      </c>
      <c r="C2417" s="1" t="s">
        <v>2686</v>
      </c>
      <c r="D2417" s="8">
        <v>0.0</v>
      </c>
      <c r="E2417" s="1"/>
      <c r="F2417" s="1">
        <v>5.6</v>
      </c>
      <c r="G2417" s="1"/>
      <c r="H2417" s="1"/>
    </row>
    <row r="2418">
      <c r="A2418" s="1" t="s">
        <v>47</v>
      </c>
      <c r="B2418" s="7" t="s">
        <v>96</v>
      </c>
      <c r="C2418" s="1" t="s">
        <v>2687</v>
      </c>
      <c r="D2418" s="8">
        <v>0.0</v>
      </c>
      <c r="E2418" s="1"/>
      <c r="F2418" s="1">
        <v>1.1</v>
      </c>
      <c r="G2418" s="1"/>
      <c r="H2418" s="1"/>
    </row>
    <row r="2419">
      <c r="A2419" s="1" t="s">
        <v>47</v>
      </c>
      <c r="B2419" s="7" t="s">
        <v>96</v>
      </c>
      <c r="C2419" s="1" t="s">
        <v>2688</v>
      </c>
      <c r="D2419" s="8">
        <v>0.0</v>
      </c>
      <c r="E2419" s="1"/>
      <c r="F2419" s="1">
        <v>9.5</v>
      </c>
      <c r="G2419" s="1"/>
      <c r="H2419" s="1"/>
    </row>
    <row r="2420">
      <c r="A2420" s="1" t="s">
        <v>47</v>
      </c>
      <c r="B2420" s="7" t="s">
        <v>96</v>
      </c>
      <c r="C2420" s="1" t="s">
        <v>2689</v>
      </c>
      <c r="D2420" s="8">
        <v>0.0</v>
      </c>
      <c r="E2420" s="1"/>
      <c r="F2420" s="1">
        <v>9.3</v>
      </c>
      <c r="G2420" s="1"/>
      <c r="H2420" s="1"/>
    </row>
    <row r="2421">
      <c r="A2421" s="1" t="s">
        <v>47</v>
      </c>
      <c r="B2421" s="7" t="s">
        <v>96</v>
      </c>
      <c r="C2421" s="1" t="s">
        <v>2690</v>
      </c>
      <c r="D2421" s="8">
        <v>0.0</v>
      </c>
      <c r="E2421" s="1"/>
      <c r="F2421" s="1">
        <v>1.0</v>
      </c>
      <c r="G2421" s="1"/>
      <c r="H2421" s="1"/>
    </row>
    <row r="2422">
      <c r="A2422" s="1" t="s">
        <v>47</v>
      </c>
      <c r="B2422" s="7" t="s">
        <v>96</v>
      </c>
      <c r="C2422" s="1" t="s">
        <v>2691</v>
      </c>
      <c r="D2422" s="8">
        <v>0.0</v>
      </c>
      <c r="E2422" s="1"/>
      <c r="F2422" s="1">
        <v>3.0</v>
      </c>
      <c r="G2422" s="1"/>
      <c r="H2422" s="1"/>
    </row>
    <row r="2423">
      <c r="A2423" s="1" t="s">
        <v>47</v>
      </c>
      <c r="B2423" s="7" t="s">
        <v>96</v>
      </c>
      <c r="C2423" s="1" t="s">
        <v>2692</v>
      </c>
      <c r="D2423" s="8">
        <v>0.0</v>
      </c>
      <c r="E2423" s="1"/>
      <c r="F2423" s="1">
        <v>1.0</v>
      </c>
      <c r="G2423" s="1"/>
      <c r="H2423" s="1"/>
    </row>
    <row r="2424">
      <c r="A2424" s="1" t="s">
        <v>47</v>
      </c>
      <c r="B2424" s="7" t="s">
        <v>97</v>
      </c>
      <c r="C2424" s="1" t="s">
        <v>2693</v>
      </c>
      <c r="D2424" s="8">
        <v>1.0</v>
      </c>
      <c r="E2424" s="1"/>
      <c r="F2424" s="1">
        <v>3.5</v>
      </c>
      <c r="G2424" s="1"/>
      <c r="H2424" s="1"/>
    </row>
    <row r="2425">
      <c r="A2425" s="1" t="s">
        <v>47</v>
      </c>
      <c r="B2425" s="7" t="s">
        <v>97</v>
      </c>
      <c r="C2425" s="1" t="s">
        <v>2694</v>
      </c>
      <c r="D2425" s="8">
        <v>1.0</v>
      </c>
      <c r="E2425" s="1"/>
      <c r="F2425" s="1">
        <v>3.5</v>
      </c>
      <c r="G2425" s="1"/>
      <c r="H2425" s="1"/>
    </row>
    <row r="2426">
      <c r="A2426" s="1" t="s">
        <v>47</v>
      </c>
      <c r="B2426" s="7" t="s">
        <v>97</v>
      </c>
      <c r="C2426" s="1" t="s">
        <v>2695</v>
      </c>
      <c r="D2426" s="8">
        <v>0.0</v>
      </c>
      <c r="E2426" s="1"/>
      <c r="F2426" s="1">
        <v>3.6</v>
      </c>
      <c r="G2426" s="1"/>
      <c r="H2426" s="1"/>
    </row>
    <row r="2427">
      <c r="A2427" s="1" t="s">
        <v>47</v>
      </c>
      <c r="B2427" s="7" t="s">
        <v>97</v>
      </c>
      <c r="C2427" s="1" t="s">
        <v>2696</v>
      </c>
      <c r="D2427" s="8">
        <v>0.0</v>
      </c>
      <c r="E2427" s="1"/>
      <c r="F2427" s="1">
        <v>1.0</v>
      </c>
      <c r="G2427" s="1"/>
      <c r="H2427" s="1"/>
    </row>
    <row r="2428">
      <c r="A2428" s="1" t="s">
        <v>47</v>
      </c>
      <c r="B2428" s="7" t="s">
        <v>97</v>
      </c>
      <c r="C2428" s="1" t="s">
        <v>2697</v>
      </c>
      <c r="D2428" s="8">
        <v>0.0</v>
      </c>
      <c r="E2428" s="1"/>
      <c r="F2428" s="1">
        <v>1.1</v>
      </c>
      <c r="G2428" s="1"/>
      <c r="H2428" s="1"/>
    </row>
    <row r="2429">
      <c r="A2429" s="1" t="s">
        <v>47</v>
      </c>
      <c r="B2429" s="7" t="s">
        <v>97</v>
      </c>
      <c r="C2429" s="1" t="s">
        <v>2698</v>
      </c>
      <c r="D2429" s="8">
        <v>0.0</v>
      </c>
      <c r="E2429" s="1"/>
      <c r="F2429" s="1">
        <v>1.4</v>
      </c>
      <c r="G2429" s="1"/>
      <c r="H2429" s="1"/>
    </row>
    <row r="2430">
      <c r="A2430" s="1" t="s">
        <v>47</v>
      </c>
      <c r="B2430" s="7" t="s">
        <v>97</v>
      </c>
      <c r="C2430" s="1" t="s">
        <v>2699</v>
      </c>
      <c r="D2430" s="8">
        <v>1.0</v>
      </c>
      <c r="E2430" s="1"/>
      <c r="F2430" s="1">
        <v>2.5</v>
      </c>
      <c r="G2430" s="1"/>
      <c r="H2430" s="1"/>
    </row>
    <row r="2431">
      <c r="A2431" s="1" t="s">
        <v>47</v>
      </c>
      <c r="B2431" s="7" t="s">
        <v>97</v>
      </c>
      <c r="C2431" s="1" t="s">
        <v>2700</v>
      </c>
      <c r="D2431" s="8">
        <v>0.0</v>
      </c>
      <c r="E2431" s="1"/>
      <c r="F2431" s="1">
        <v>3.3</v>
      </c>
      <c r="G2431" s="1"/>
      <c r="H2431" s="1"/>
    </row>
    <row r="2432">
      <c r="A2432" s="1" t="s">
        <v>47</v>
      </c>
      <c r="B2432" s="7" t="s">
        <v>97</v>
      </c>
      <c r="C2432" s="1" t="s">
        <v>2701</v>
      </c>
      <c r="D2432" s="8">
        <v>2.0</v>
      </c>
      <c r="E2432" s="1"/>
      <c r="F2432" s="1">
        <v>1.9</v>
      </c>
      <c r="G2432" s="1"/>
      <c r="H2432" s="1"/>
    </row>
    <row r="2433">
      <c r="A2433" s="1" t="s">
        <v>47</v>
      </c>
      <c r="B2433" s="7" t="s">
        <v>97</v>
      </c>
      <c r="C2433" s="1" t="s">
        <v>2702</v>
      </c>
      <c r="D2433" s="8">
        <v>0.0</v>
      </c>
      <c r="E2433" s="1"/>
      <c r="F2433" s="1">
        <v>2.9</v>
      </c>
      <c r="G2433" s="1"/>
      <c r="H2433" s="1"/>
    </row>
    <row r="2434">
      <c r="A2434" s="1" t="s">
        <v>47</v>
      </c>
      <c r="B2434" s="7" t="s">
        <v>97</v>
      </c>
      <c r="C2434" s="1" t="s">
        <v>2703</v>
      </c>
      <c r="D2434" s="8">
        <v>0.0</v>
      </c>
      <c r="E2434" s="1"/>
      <c r="F2434" s="1">
        <v>2.3</v>
      </c>
      <c r="G2434" s="1"/>
      <c r="H2434" s="1"/>
    </row>
    <row r="2435">
      <c r="A2435" s="1" t="s">
        <v>47</v>
      </c>
      <c r="B2435" s="7" t="s">
        <v>97</v>
      </c>
      <c r="C2435" s="1" t="s">
        <v>2704</v>
      </c>
      <c r="D2435" s="8">
        <v>0.0</v>
      </c>
      <c r="E2435" s="1"/>
      <c r="F2435" s="1">
        <v>1.1</v>
      </c>
      <c r="G2435" s="1"/>
      <c r="H2435" s="1"/>
    </row>
    <row r="2436">
      <c r="A2436" s="1" t="s">
        <v>47</v>
      </c>
      <c r="B2436" s="7" t="s">
        <v>97</v>
      </c>
      <c r="C2436" s="1" t="s">
        <v>2705</v>
      </c>
      <c r="D2436" s="8">
        <v>0.0</v>
      </c>
      <c r="E2436" s="1"/>
      <c r="F2436" s="1">
        <v>3.9</v>
      </c>
      <c r="G2436" s="1"/>
      <c r="H2436" s="1"/>
    </row>
    <row r="2437">
      <c r="A2437" s="1" t="s">
        <v>47</v>
      </c>
      <c r="B2437" s="7" t="s">
        <v>97</v>
      </c>
      <c r="C2437" s="1" t="s">
        <v>2706</v>
      </c>
      <c r="D2437" s="8">
        <v>0.0</v>
      </c>
      <c r="E2437" s="1"/>
      <c r="F2437" s="1">
        <v>2.8</v>
      </c>
      <c r="G2437" s="1"/>
      <c r="H2437" s="1"/>
    </row>
    <row r="2438">
      <c r="A2438" s="1" t="s">
        <v>47</v>
      </c>
      <c r="B2438" s="7" t="s">
        <v>97</v>
      </c>
      <c r="C2438" s="1" t="s">
        <v>2707</v>
      </c>
      <c r="D2438" s="8">
        <v>0.0</v>
      </c>
      <c r="E2438" s="1"/>
      <c r="F2438" s="1">
        <v>1.4</v>
      </c>
      <c r="G2438" s="1"/>
      <c r="H2438" s="1"/>
    </row>
    <row r="2439">
      <c r="A2439" s="1" t="s">
        <v>47</v>
      </c>
      <c r="B2439" s="7" t="s">
        <v>97</v>
      </c>
      <c r="C2439" s="1" t="s">
        <v>2708</v>
      </c>
      <c r="D2439" s="8">
        <v>2.0</v>
      </c>
      <c r="E2439" s="1"/>
      <c r="F2439" s="1">
        <v>1.8</v>
      </c>
      <c r="G2439" s="1"/>
      <c r="H2439" s="1"/>
    </row>
    <row r="2440">
      <c r="A2440" s="1" t="s">
        <v>47</v>
      </c>
      <c r="B2440" s="7" t="s">
        <v>97</v>
      </c>
      <c r="C2440" s="1" t="s">
        <v>2709</v>
      </c>
      <c r="D2440" s="8">
        <v>0.0</v>
      </c>
      <c r="E2440" s="1"/>
      <c r="F2440" s="1">
        <v>1.0</v>
      </c>
      <c r="G2440" s="1"/>
      <c r="H2440" s="1"/>
    </row>
    <row r="2441">
      <c r="A2441" s="1" t="s">
        <v>47</v>
      </c>
      <c r="B2441" s="7" t="s">
        <v>97</v>
      </c>
      <c r="C2441" s="1" t="s">
        <v>2710</v>
      </c>
      <c r="D2441" s="8">
        <v>0.0</v>
      </c>
      <c r="E2441" s="1"/>
      <c r="F2441" s="1">
        <v>3.0</v>
      </c>
      <c r="G2441" s="1"/>
      <c r="H2441" s="1"/>
    </row>
    <row r="2442">
      <c r="A2442" s="1" t="s">
        <v>47</v>
      </c>
      <c r="B2442" s="7" t="s">
        <v>97</v>
      </c>
      <c r="C2442" s="1" t="s">
        <v>2711</v>
      </c>
      <c r="D2442" s="8">
        <v>0.0</v>
      </c>
      <c r="E2442" s="1"/>
      <c r="F2442" s="1">
        <v>2.8</v>
      </c>
      <c r="G2442" s="1"/>
      <c r="H2442" s="1"/>
    </row>
    <row r="2443">
      <c r="A2443" s="1" t="s">
        <v>47</v>
      </c>
      <c r="B2443" s="7" t="s">
        <v>97</v>
      </c>
      <c r="C2443" s="1" t="s">
        <v>2712</v>
      </c>
      <c r="D2443" s="8">
        <v>0.0</v>
      </c>
      <c r="E2443" s="1"/>
      <c r="F2443" s="1">
        <v>1.1</v>
      </c>
      <c r="G2443" s="1"/>
      <c r="H2443" s="1"/>
    </row>
    <row r="2444">
      <c r="A2444" s="1" t="s">
        <v>47</v>
      </c>
      <c r="B2444" s="7" t="s">
        <v>97</v>
      </c>
      <c r="C2444" s="1" t="s">
        <v>2713</v>
      </c>
      <c r="D2444" s="8">
        <v>1.0</v>
      </c>
      <c r="E2444" s="1"/>
      <c r="F2444" s="1">
        <v>6.5</v>
      </c>
      <c r="G2444" s="1"/>
      <c r="H2444" s="1"/>
    </row>
    <row r="2445">
      <c r="A2445" s="1" t="s">
        <v>47</v>
      </c>
      <c r="B2445" s="7" t="s">
        <v>97</v>
      </c>
      <c r="C2445" s="1" t="s">
        <v>2714</v>
      </c>
      <c r="D2445" s="8">
        <v>0.0</v>
      </c>
      <c r="E2445" s="1"/>
      <c r="F2445" s="1">
        <v>2.6</v>
      </c>
      <c r="G2445" s="1"/>
      <c r="H2445" s="1"/>
    </row>
    <row r="2446">
      <c r="A2446" s="1" t="s">
        <v>47</v>
      </c>
      <c r="B2446" s="7" t="s">
        <v>97</v>
      </c>
      <c r="C2446" s="1" t="s">
        <v>2715</v>
      </c>
      <c r="D2446" s="8">
        <v>0.0</v>
      </c>
      <c r="E2446" s="1"/>
      <c r="F2446" s="1">
        <v>4.6</v>
      </c>
      <c r="G2446" s="1"/>
      <c r="H2446" s="1"/>
    </row>
    <row r="2447">
      <c r="A2447" s="1" t="s">
        <v>47</v>
      </c>
      <c r="B2447" s="7" t="s">
        <v>97</v>
      </c>
      <c r="C2447" s="1" t="s">
        <v>2716</v>
      </c>
      <c r="D2447" s="8">
        <v>0.0</v>
      </c>
      <c r="E2447" s="1"/>
      <c r="F2447" s="1">
        <v>2.8</v>
      </c>
      <c r="G2447" s="1"/>
      <c r="H2447" s="1"/>
    </row>
    <row r="2448">
      <c r="A2448" s="1" t="s">
        <v>47</v>
      </c>
      <c r="B2448" s="7" t="s">
        <v>97</v>
      </c>
      <c r="C2448" s="1" t="s">
        <v>2717</v>
      </c>
      <c r="D2448" s="8">
        <v>0.0</v>
      </c>
      <c r="E2448" s="1"/>
      <c r="F2448" s="1">
        <v>7.0</v>
      </c>
      <c r="G2448" s="1"/>
      <c r="H2448" s="1"/>
    </row>
    <row r="2449">
      <c r="A2449" s="1" t="s">
        <v>47</v>
      </c>
      <c r="B2449" s="7" t="s">
        <v>97</v>
      </c>
      <c r="C2449" s="1" t="s">
        <v>2718</v>
      </c>
      <c r="D2449" s="8">
        <v>0.0</v>
      </c>
      <c r="E2449" s="1"/>
      <c r="F2449" s="1">
        <v>2.6</v>
      </c>
      <c r="G2449" s="1"/>
      <c r="H2449" s="1"/>
    </row>
    <row r="2450">
      <c r="A2450" s="1" t="s">
        <v>47</v>
      </c>
      <c r="B2450" s="7" t="s">
        <v>97</v>
      </c>
      <c r="C2450" s="1" t="s">
        <v>2719</v>
      </c>
      <c r="D2450" s="8">
        <v>0.0</v>
      </c>
      <c r="E2450" s="1"/>
      <c r="F2450" s="1">
        <v>1.0</v>
      </c>
      <c r="G2450" s="1"/>
      <c r="H2450" s="1"/>
    </row>
    <row r="2451">
      <c r="A2451" s="1" t="s">
        <v>47</v>
      </c>
      <c r="B2451" s="7" t="s">
        <v>97</v>
      </c>
      <c r="C2451" s="1" t="s">
        <v>2720</v>
      </c>
      <c r="D2451" s="8">
        <v>0.0</v>
      </c>
      <c r="E2451" s="1"/>
      <c r="F2451" s="1">
        <v>3.3</v>
      </c>
      <c r="G2451" s="1"/>
      <c r="H2451" s="1"/>
    </row>
    <row r="2452">
      <c r="A2452" s="1" t="s">
        <v>47</v>
      </c>
      <c r="B2452" s="7" t="s">
        <v>97</v>
      </c>
      <c r="C2452" s="1" t="s">
        <v>2721</v>
      </c>
      <c r="D2452" s="8">
        <v>0.0</v>
      </c>
      <c r="E2452" s="1"/>
      <c r="F2452" s="1">
        <v>2.5</v>
      </c>
      <c r="G2452" s="1"/>
      <c r="H2452" s="1"/>
    </row>
    <row r="2453">
      <c r="A2453" s="1" t="s">
        <v>47</v>
      </c>
      <c r="B2453" s="7" t="s">
        <v>97</v>
      </c>
      <c r="C2453" s="1" t="s">
        <v>2722</v>
      </c>
      <c r="D2453" s="8">
        <v>0.0</v>
      </c>
      <c r="E2453" s="1"/>
      <c r="F2453" s="1">
        <v>2.5</v>
      </c>
      <c r="G2453" s="1"/>
      <c r="H2453" s="1"/>
    </row>
    <row r="2454">
      <c r="A2454" s="1" t="s">
        <v>47</v>
      </c>
      <c r="B2454" s="7" t="s">
        <v>97</v>
      </c>
      <c r="C2454" s="1" t="s">
        <v>2723</v>
      </c>
      <c r="D2454" s="8">
        <v>0.0</v>
      </c>
      <c r="E2454" s="1"/>
      <c r="F2454" s="1">
        <v>4.1</v>
      </c>
      <c r="G2454" s="1"/>
      <c r="H2454" s="1"/>
    </row>
    <row r="2455">
      <c r="A2455" s="1" t="s">
        <v>47</v>
      </c>
      <c r="B2455" s="7" t="s">
        <v>97</v>
      </c>
      <c r="C2455" s="1" t="s">
        <v>2724</v>
      </c>
      <c r="D2455" s="8">
        <v>0.0</v>
      </c>
      <c r="E2455" s="1"/>
      <c r="F2455" s="1">
        <v>2.3</v>
      </c>
      <c r="G2455" s="1"/>
      <c r="H2455" s="1"/>
    </row>
    <row r="2456">
      <c r="A2456" s="1" t="s">
        <v>47</v>
      </c>
      <c r="B2456" s="7" t="s">
        <v>97</v>
      </c>
      <c r="C2456" s="1" t="s">
        <v>2725</v>
      </c>
      <c r="D2456" s="8">
        <v>0.0</v>
      </c>
      <c r="E2456" s="1"/>
      <c r="F2456" s="1">
        <v>2.4</v>
      </c>
      <c r="G2456" s="1"/>
      <c r="H2456" s="1"/>
    </row>
    <row r="2457">
      <c r="A2457" s="1" t="s">
        <v>47</v>
      </c>
      <c r="B2457" s="7" t="s">
        <v>97</v>
      </c>
      <c r="C2457" s="1" t="s">
        <v>2726</v>
      </c>
      <c r="D2457" s="8">
        <v>0.0</v>
      </c>
      <c r="E2457" s="1"/>
      <c r="F2457" s="1">
        <v>2.8</v>
      </c>
      <c r="G2457" s="1"/>
      <c r="H2457" s="1"/>
    </row>
    <row r="2458">
      <c r="A2458" s="1" t="s">
        <v>47</v>
      </c>
      <c r="B2458" s="7" t="s">
        <v>97</v>
      </c>
      <c r="C2458" s="1" t="s">
        <v>2727</v>
      </c>
      <c r="D2458" s="8">
        <v>0.0</v>
      </c>
      <c r="E2458" s="1"/>
      <c r="F2458" s="1">
        <v>4.7</v>
      </c>
      <c r="G2458" s="1"/>
      <c r="H2458" s="1"/>
    </row>
    <row r="2459">
      <c r="A2459" s="1" t="s">
        <v>47</v>
      </c>
      <c r="B2459" s="7" t="s">
        <v>97</v>
      </c>
      <c r="C2459" s="1" t="s">
        <v>2728</v>
      </c>
      <c r="D2459" s="8">
        <v>0.0</v>
      </c>
      <c r="E2459" s="1"/>
      <c r="F2459" s="1">
        <v>1.0</v>
      </c>
      <c r="G2459" s="1"/>
      <c r="H2459" s="1"/>
    </row>
    <row r="2460">
      <c r="A2460" s="1" t="s">
        <v>47</v>
      </c>
      <c r="B2460" s="7" t="s">
        <v>97</v>
      </c>
      <c r="C2460" s="1" t="s">
        <v>2729</v>
      </c>
      <c r="D2460" s="8">
        <v>0.0</v>
      </c>
      <c r="E2460" s="1"/>
      <c r="F2460" s="1">
        <v>3.1</v>
      </c>
      <c r="G2460" s="1"/>
      <c r="H2460" s="1"/>
    </row>
    <row r="2461">
      <c r="A2461" s="1" t="s">
        <v>47</v>
      </c>
      <c r="B2461" s="7" t="s">
        <v>97</v>
      </c>
      <c r="C2461" s="1" t="s">
        <v>2730</v>
      </c>
      <c r="D2461" s="8">
        <v>0.0</v>
      </c>
      <c r="E2461" s="1"/>
      <c r="F2461" s="1">
        <v>1.3</v>
      </c>
      <c r="G2461" s="1"/>
      <c r="H2461" s="1"/>
    </row>
    <row r="2462">
      <c r="A2462" s="1" t="s">
        <v>47</v>
      </c>
      <c r="B2462" s="7" t="s">
        <v>97</v>
      </c>
      <c r="C2462" s="1" t="s">
        <v>2731</v>
      </c>
      <c r="D2462" s="8">
        <v>0.0</v>
      </c>
      <c r="E2462" s="1"/>
      <c r="F2462" s="1">
        <v>3.6</v>
      </c>
      <c r="G2462" s="1"/>
      <c r="H2462" s="1"/>
    </row>
    <row r="2463">
      <c r="A2463" s="1" t="s">
        <v>47</v>
      </c>
      <c r="B2463" s="7" t="s">
        <v>97</v>
      </c>
      <c r="C2463" s="1" t="s">
        <v>2732</v>
      </c>
      <c r="D2463" s="8">
        <v>0.0</v>
      </c>
      <c r="E2463" s="1"/>
      <c r="F2463" s="1">
        <v>1.0</v>
      </c>
      <c r="G2463" s="1"/>
      <c r="H2463" s="1"/>
    </row>
    <row r="2464">
      <c r="A2464" s="1" t="s">
        <v>47</v>
      </c>
      <c r="B2464" s="7" t="s">
        <v>97</v>
      </c>
      <c r="C2464" s="1" t="s">
        <v>2733</v>
      </c>
      <c r="D2464" s="8">
        <v>0.0</v>
      </c>
      <c r="E2464" s="1"/>
      <c r="F2464" s="1">
        <v>8.8</v>
      </c>
      <c r="G2464" s="1"/>
      <c r="H2464" s="1"/>
    </row>
    <row r="2465">
      <c r="A2465" s="1" t="s">
        <v>47</v>
      </c>
      <c r="B2465" s="7" t="s">
        <v>97</v>
      </c>
      <c r="C2465" s="1" t="s">
        <v>2734</v>
      </c>
      <c r="D2465" s="8">
        <v>0.0</v>
      </c>
      <c r="E2465" s="1"/>
      <c r="F2465" s="1">
        <v>2.1</v>
      </c>
      <c r="G2465" s="1"/>
      <c r="H2465" s="1"/>
    </row>
    <row r="2466">
      <c r="A2466" s="1" t="s">
        <v>47</v>
      </c>
      <c r="B2466" s="7" t="s">
        <v>97</v>
      </c>
      <c r="C2466" s="1" t="s">
        <v>2735</v>
      </c>
      <c r="D2466" s="8">
        <v>0.0</v>
      </c>
      <c r="E2466" s="1"/>
      <c r="F2466" s="1">
        <v>3.5</v>
      </c>
      <c r="G2466" s="1"/>
      <c r="H2466" s="1"/>
    </row>
    <row r="2467">
      <c r="A2467" s="1" t="s">
        <v>47</v>
      </c>
      <c r="B2467" s="7" t="s">
        <v>97</v>
      </c>
      <c r="C2467" s="1" t="s">
        <v>2736</v>
      </c>
      <c r="D2467" s="8">
        <v>0.0</v>
      </c>
      <c r="E2467" s="1"/>
      <c r="F2467" s="1">
        <v>3.2</v>
      </c>
      <c r="G2467" s="1"/>
      <c r="H2467" s="1"/>
    </row>
    <row r="2468">
      <c r="A2468" s="1" t="s">
        <v>47</v>
      </c>
      <c r="B2468" s="7" t="s">
        <v>97</v>
      </c>
      <c r="C2468" s="1" t="s">
        <v>2737</v>
      </c>
      <c r="D2468" s="8">
        <v>0.0</v>
      </c>
      <c r="E2468" s="1"/>
      <c r="F2468" s="1">
        <v>2.3</v>
      </c>
      <c r="G2468" s="1"/>
      <c r="H2468" s="1"/>
    </row>
    <row r="2469">
      <c r="A2469" s="1" t="s">
        <v>47</v>
      </c>
      <c r="B2469" s="7" t="s">
        <v>97</v>
      </c>
      <c r="C2469" s="1" t="s">
        <v>2738</v>
      </c>
      <c r="D2469" s="8">
        <v>0.0</v>
      </c>
      <c r="E2469" s="1"/>
      <c r="F2469" s="1">
        <v>3.3</v>
      </c>
      <c r="G2469" s="1"/>
      <c r="H2469" s="1"/>
    </row>
    <row r="2470">
      <c r="A2470" s="1" t="s">
        <v>47</v>
      </c>
      <c r="B2470" s="7" t="s">
        <v>97</v>
      </c>
      <c r="C2470" s="1" t="s">
        <v>2739</v>
      </c>
      <c r="D2470" s="8">
        <v>0.0</v>
      </c>
      <c r="E2470" s="1"/>
      <c r="F2470" s="1">
        <v>3.8</v>
      </c>
      <c r="G2470" s="1"/>
      <c r="H2470" s="1"/>
    </row>
    <row r="2471">
      <c r="A2471" s="1" t="s">
        <v>47</v>
      </c>
      <c r="B2471" s="7" t="s">
        <v>97</v>
      </c>
      <c r="C2471" s="1" t="s">
        <v>2740</v>
      </c>
      <c r="D2471" s="8">
        <v>0.0</v>
      </c>
      <c r="E2471" s="1"/>
      <c r="F2471" s="1">
        <v>2.3</v>
      </c>
      <c r="G2471" s="1"/>
      <c r="H2471" s="1"/>
    </row>
    <row r="2472">
      <c r="A2472" s="1" t="s">
        <v>47</v>
      </c>
      <c r="B2472" s="7" t="s">
        <v>97</v>
      </c>
      <c r="C2472" s="1" t="s">
        <v>2741</v>
      </c>
      <c r="D2472" s="8">
        <v>0.0</v>
      </c>
      <c r="E2472" s="1"/>
      <c r="F2472" s="1">
        <v>1.3</v>
      </c>
      <c r="G2472" s="1"/>
      <c r="H2472" s="1"/>
    </row>
    <row r="2473">
      <c r="A2473" s="1" t="s">
        <v>47</v>
      </c>
      <c r="B2473" s="7" t="s">
        <v>97</v>
      </c>
      <c r="C2473" s="1" t="s">
        <v>2742</v>
      </c>
      <c r="D2473" s="8">
        <v>0.0</v>
      </c>
      <c r="E2473" s="1"/>
      <c r="F2473" s="1">
        <v>3.9</v>
      </c>
      <c r="G2473" s="1"/>
      <c r="H2473" s="1"/>
    </row>
    <row r="2474">
      <c r="A2474" s="1" t="s">
        <v>47</v>
      </c>
      <c r="B2474" s="7" t="s">
        <v>98</v>
      </c>
      <c r="C2474" s="1" t="s">
        <v>2743</v>
      </c>
      <c r="D2474" s="8">
        <v>19.0</v>
      </c>
      <c r="E2474" s="1"/>
      <c r="F2474" s="1">
        <v>2.4</v>
      </c>
      <c r="G2474" s="1"/>
      <c r="H2474" s="1"/>
    </row>
    <row r="2475">
      <c r="A2475" s="1" t="s">
        <v>47</v>
      </c>
      <c r="B2475" s="7" t="s">
        <v>98</v>
      </c>
      <c r="C2475" s="1" t="s">
        <v>2744</v>
      </c>
      <c r="D2475" s="8">
        <v>5.0</v>
      </c>
      <c r="E2475" s="1"/>
      <c r="F2475" s="1">
        <v>4.4</v>
      </c>
      <c r="G2475" s="1"/>
      <c r="H2475" s="1"/>
    </row>
    <row r="2476">
      <c r="A2476" s="1" t="s">
        <v>47</v>
      </c>
      <c r="B2476" s="7" t="s">
        <v>98</v>
      </c>
      <c r="C2476" s="1" t="s">
        <v>2745</v>
      </c>
      <c r="D2476" s="8">
        <v>0.0</v>
      </c>
      <c r="E2476" s="1"/>
      <c r="F2476" s="1">
        <v>1.0</v>
      </c>
      <c r="G2476" s="1"/>
      <c r="H2476" s="1"/>
    </row>
    <row r="2477">
      <c r="A2477" s="1" t="s">
        <v>47</v>
      </c>
      <c r="B2477" s="7" t="s">
        <v>98</v>
      </c>
      <c r="C2477" s="1" t="s">
        <v>2746</v>
      </c>
      <c r="D2477" s="8">
        <v>10.0</v>
      </c>
      <c r="E2477" s="1"/>
      <c r="F2477" s="1">
        <v>4.5</v>
      </c>
      <c r="G2477" s="1"/>
      <c r="H2477" s="1"/>
    </row>
    <row r="2478">
      <c r="A2478" s="1" t="s">
        <v>47</v>
      </c>
      <c r="B2478" s="7" t="s">
        <v>98</v>
      </c>
      <c r="C2478" s="1" t="s">
        <v>2747</v>
      </c>
      <c r="D2478" s="8">
        <v>0.0</v>
      </c>
      <c r="E2478" s="1"/>
      <c r="F2478" s="1">
        <v>7.2</v>
      </c>
      <c r="G2478" s="1"/>
      <c r="H2478" s="1"/>
    </row>
    <row r="2479">
      <c r="A2479" s="1" t="s">
        <v>47</v>
      </c>
      <c r="B2479" s="7" t="s">
        <v>98</v>
      </c>
      <c r="C2479" s="1" t="s">
        <v>2748</v>
      </c>
      <c r="D2479" s="8">
        <v>0.0</v>
      </c>
      <c r="E2479" s="1"/>
      <c r="F2479" s="1">
        <v>1.0</v>
      </c>
      <c r="G2479" s="1"/>
      <c r="H2479" s="1"/>
    </row>
    <row r="2480">
      <c r="A2480" s="1" t="s">
        <v>47</v>
      </c>
      <c r="B2480" s="7" t="s">
        <v>98</v>
      </c>
      <c r="C2480" s="1" t="s">
        <v>2749</v>
      </c>
      <c r="D2480" s="8">
        <v>3.0</v>
      </c>
      <c r="E2480" s="1"/>
      <c r="F2480" s="1">
        <v>3.4</v>
      </c>
      <c r="G2480" s="1"/>
      <c r="H2480" s="1"/>
    </row>
    <row r="2481">
      <c r="A2481" s="1" t="s">
        <v>47</v>
      </c>
      <c r="B2481" s="7" t="s">
        <v>98</v>
      </c>
      <c r="C2481" s="1" t="s">
        <v>2750</v>
      </c>
      <c r="D2481" s="8">
        <v>1.0</v>
      </c>
      <c r="E2481" s="1"/>
      <c r="F2481" s="1">
        <v>10.1</v>
      </c>
      <c r="G2481" s="1"/>
      <c r="H2481" s="1"/>
    </row>
    <row r="2482">
      <c r="A2482" s="1" t="s">
        <v>47</v>
      </c>
      <c r="B2482" s="7" t="s">
        <v>98</v>
      </c>
      <c r="C2482" s="1" t="s">
        <v>2751</v>
      </c>
      <c r="D2482" s="8">
        <v>0.0</v>
      </c>
      <c r="E2482" s="1"/>
      <c r="F2482" s="1">
        <v>2.4</v>
      </c>
      <c r="G2482" s="1"/>
      <c r="H2482" s="1"/>
    </row>
    <row r="2483">
      <c r="A2483" s="1" t="s">
        <v>47</v>
      </c>
      <c r="B2483" s="7" t="s">
        <v>98</v>
      </c>
      <c r="C2483" s="1" t="s">
        <v>2752</v>
      </c>
      <c r="D2483" s="8">
        <v>1.0</v>
      </c>
      <c r="E2483" s="1"/>
      <c r="F2483" s="1">
        <v>4.5</v>
      </c>
      <c r="G2483" s="1"/>
      <c r="H2483" s="1"/>
    </row>
    <row r="2484">
      <c r="A2484" s="1" t="s">
        <v>47</v>
      </c>
      <c r="B2484" s="7" t="s">
        <v>98</v>
      </c>
      <c r="C2484" s="1" t="s">
        <v>2394</v>
      </c>
      <c r="D2484" s="8">
        <v>0.0</v>
      </c>
      <c r="E2484" s="1"/>
      <c r="F2484" s="1">
        <v>8.0</v>
      </c>
      <c r="G2484" s="1"/>
      <c r="H2484" s="1"/>
    </row>
    <row r="2485">
      <c r="A2485" s="1" t="s">
        <v>47</v>
      </c>
      <c r="B2485" s="7" t="s">
        <v>98</v>
      </c>
      <c r="C2485" s="1" t="s">
        <v>2753</v>
      </c>
      <c r="D2485" s="8">
        <v>1.0</v>
      </c>
      <c r="E2485" s="1"/>
      <c r="F2485" s="1">
        <v>7.1</v>
      </c>
      <c r="G2485" s="1"/>
      <c r="H2485" s="1"/>
    </row>
    <row r="2486">
      <c r="A2486" s="1" t="s">
        <v>47</v>
      </c>
      <c r="B2486" s="7" t="s">
        <v>98</v>
      </c>
      <c r="C2486" s="1" t="s">
        <v>2754</v>
      </c>
      <c r="D2486" s="8">
        <v>1.0</v>
      </c>
      <c r="E2486" s="1"/>
      <c r="F2486" s="1">
        <v>2.7</v>
      </c>
      <c r="G2486" s="1"/>
      <c r="H2486" s="1"/>
    </row>
    <row r="2487">
      <c r="A2487" s="1" t="s">
        <v>47</v>
      </c>
      <c r="B2487" s="7" t="s">
        <v>98</v>
      </c>
      <c r="C2487" s="1" t="s">
        <v>2755</v>
      </c>
      <c r="D2487" s="8">
        <v>3.0</v>
      </c>
      <c r="E2487" s="1"/>
      <c r="F2487" s="1">
        <v>4.6</v>
      </c>
      <c r="G2487" s="1"/>
      <c r="H2487" s="1"/>
    </row>
    <row r="2488">
      <c r="A2488" s="1" t="s">
        <v>47</v>
      </c>
      <c r="B2488" s="7" t="s">
        <v>98</v>
      </c>
      <c r="C2488" s="1" t="s">
        <v>2756</v>
      </c>
      <c r="D2488" s="8">
        <v>0.0</v>
      </c>
      <c r="E2488" s="1"/>
      <c r="F2488" s="1">
        <v>5.5</v>
      </c>
      <c r="G2488" s="1"/>
      <c r="H2488" s="1"/>
    </row>
    <row r="2489">
      <c r="A2489" s="1" t="s">
        <v>47</v>
      </c>
      <c r="B2489" s="7" t="s">
        <v>98</v>
      </c>
      <c r="C2489" s="1" t="s">
        <v>2757</v>
      </c>
      <c r="D2489" s="8">
        <v>0.0</v>
      </c>
      <c r="E2489" s="1"/>
      <c r="F2489" s="1">
        <v>1.0</v>
      </c>
      <c r="G2489" s="1"/>
      <c r="H2489" s="1"/>
    </row>
    <row r="2490">
      <c r="A2490" s="1" t="s">
        <v>47</v>
      </c>
      <c r="B2490" s="7" t="s">
        <v>98</v>
      </c>
      <c r="C2490" s="1" t="s">
        <v>2758</v>
      </c>
      <c r="D2490" s="8">
        <v>0.0</v>
      </c>
      <c r="E2490" s="1"/>
      <c r="F2490" s="1">
        <v>2.0</v>
      </c>
      <c r="G2490" s="1"/>
      <c r="H2490" s="1"/>
    </row>
    <row r="2491">
      <c r="A2491" s="1" t="s">
        <v>47</v>
      </c>
      <c r="B2491" s="7" t="s">
        <v>98</v>
      </c>
      <c r="C2491" s="1" t="s">
        <v>2759</v>
      </c>
      <c r="D2491" s="8">
        <v>3.0</v>
      </c>
      <c r="E2491" s="1"/>
      <c r="F2491" s="1">
        <v>2.1</v>
      </c>
      <c r="G2491" s="1"/>
      <c r="H2491" s="1"/>
    </row>
    <row r="2492">
      <c r="A2492" s="1" t="s">
        <v>47</v>
      </c>
      <c r="B2492" s="7" t="s">
        <v>98</v>
      </c>
      <c r="C2492" s="1" t="s">
        <v>2760</v>
      </c>
      <c r="D2492" s="8">
        <v>0.0</v>
      </c>
      <c r="E2492" s="1"/>
      <c r="F2492" s="1">
        <v>3.4</v>
      </c>
      <c r="G2492" s="1"/>
      <c r="H2492" s="1"/>
    </row>
    <row r="2493">
      <c r="A2493" s="1" t="s">
        <v>47</v>
      </c>
      <c r="B2493" s="7" t="s">
        <v>98</v>
      </c>
      <c r="C2493" s="1" t="s">
        <v>2761</v>
      </c>
      <c r="D2493" s="8">
        <v>1.0</v>
      </c>
      <c r="E2493" s="1"/>
      <c r="F2493" s="1">
        <v>5.6</v>
      </c>
      <c r="G2493" s="1"/>
      <c r="H2493" s="1"/>
    </row>
    <row r="2494">
      <c r="A2494" s="1" t="s">
        <v>47</v>
      </c>
      <c r="B2494" s="7" t="s">
        <v>98</v>
      </c>
      <c r="C2494" s="1" t="s">
        <v>2762</v>
      </c>
      <c r="D2494" s="8">
        <v>0.0</v>
      </c>
      <c r="E2494" s="1"/>
      <c r="F2494" s="1">
        <v>8.3</v>
      </c>
      <c r="G2494" s="1"/>
      <c r="H2494" s="1"/>
    </row>
    <row r="2495">
      <c r="A2495" s="1" t="s">
        <v>47</v>
      </c>
      <c r="B2495" s="7" t="s">
        <v>98</v>
      </c>
      <c r="C2495" s="1" t="s">
        <v>2425</v>
      </c>
      <c r="D2495" s="8">
        <v>0.0</v>
      </c>
      <c r="E2495" s="1"/>
      <c r="F2495" s="1">
        <v>7.1</v>
      </c>
      <c r="G2495" s="1"/>
      <c r="H2495" s="1"/>
    </row>
    <row r="2496">
      <c r="A2496" s="1" t="s">
        <v>47</v>
      </c>
      <c r="B2496" s="7" t="s">
        <v>98</v>
      </c>
      <c r="C2496" s="1" t="s">
        <v>2763</v>
      </c>
      <c r="D2496" s="8">
        <v>0.0</v>
      </c>
      <c r="E2496" s="1"/>
      <c r="F2496" s="1">
        <v>9.7</v>
      </c>
      <c r="G2496" s="1"/>
      <c r="H2496" s="1"/>
    </row>
    <row r="2497">
      <c r="A2497" s="1" t="s">
        <v>47</v>
      </c>
      <c r="B2497" s="7" t="s">
        <v>98</v>
      </c>
      <c r="C2497" s="1" t="s">
        <v>2401</v>
      </c>
      <c r="D2497" s="8">
        <v>1.0</v>
      </c>
      <c r="E2497" s="1"/>
      <c r="F2497" s="1">
        <v>6.0</v>
      </c>
      <c r="G2497" s="1"/>
      <c r="H2497" s="1"/>
    </row>
    <row r="2498">
      <c r="A2498" s="1" t="s">
        <v>47</v>
      </c>
      <c r="B2498" s="7" t="s">
        <v>98</v>
      </c>
      <c r="C2498" s="1" t="s">
        <v>2764</v>
      </c>
      <c r="D2498" s="8">
        <v>0.0</v>
      </c>
      <c r="E2498" s="1"/>
      <c r="F2498" s="1">
        <v>3.8</v>
      </c>
      <c r="G2498" s="1"/>
      <c r="H2498" s="1"/>
    </row>
    <row r="2499">
      <c r="A2499" s="1" t="s">
        <v>47</v>
      </c>
      <c r="B2499" s="7" t="s">
        <v>98</v>
      </c>
      <c r="C2499" s="1" t="s">
        <v>2765</v>
      </c>
      <c r="D2499" s="8">
        <v>0.0</v>
      </c>
      <c r="E2499" s="1"/>
      <c r="F2499" s="1">
        <v>7.1</v>
      </c>
      <c r="G2499" s="1"/>
      <c r="H2499" s="1"/>
    </row>
    <row r="2500">
      <c r="A2500" s="1" t="s">
        <v>47</v>
      </c>
      <c r="B2500" s="7" t="s">
        <v>98</v>
      </c>
      <c r="C2500" s="1" t="s">
        <v>2403</v>
      </c>
      <c r="D2500" s="8">
        <v>0.0</v>
      </c>
      <c r="E2500" s="1"/>
      <c r="F2500" s="1">
        <v>10.8</v>
      </c>
      <c r="G2500" s="1"/>
      <c r="H2500" s="1"/>
    </row>
    <row r="2501">
      <c r="A2501" s="1" t="s">
        <v>47</v>
      </c>
      <c r="B2501" s="7" t="s">
        <v>98</v>
      </c>
      <c r="C2501" s="1" t="s">
        <v>2766</v>
      </c>
      <c r="D2501" s="8">
        <v>0.0</v>
      </c>
      <c r="E2501" s="1"/>
      <c r="F2501" s="1">
        <v>5.2</v>
      </c>
      <c r="G2501" s="1"/>
      <c r="H2501" s="1"/>
    </row>
    <row r="2502">
      <c r="A2502" s="1" t="s">
        <v>47</v>
      </c>
      <c r="B2502" s="7" t="s">
        <v>98</v>
      </c>
      <c r="C2502" s="1" t="s">
        <v>2767</v>
      </c>
      <c r="D2502" s="8">
        <v>0.0</v>
      </c>
      <c r="E2502" s="1"/>
      <c r="F2502" s="1">
        <v>3.8</v>
      </c>
      <c r="G2502" s="1"/>
      <c r="H2502" s="1"/>
    </row>
    <row r="2503">
      <c r="A2503" s="1" t="s">
        <v>47</v>
      </c>
      <c r="B2503" s="7" t="s">
        <v>98</v>
      </c>
      <c r="C2503" s="1" t="s">
        <v>2768</v>
      </c>
      <c r="D2503" s="8">
        <v>0.0</v>
      </c>
      <c r="E2503" s="1"/>
      <c r="F2503" s="1">
        <v>10.0</v>
      </c>
      <c r="G2503" s="1"/>
      <c r="H2503" s="1"/>
    </row>
    <row r="2504">
      <c r="A2504" s="1" t="s">
        <v>47</v>
      </c>
      <c r="B2504" s="7" t="s">
        <v>98</v>
      </c>
      <c r="C2504" s="1" t="s">
        <v>2728</v>
      </c>
      <c r="D2504" s="8">
        <v>0.0</v>
      </c>
      <c r="E2504" s="1"/>
      <c r="F2504" s="1">
        <v>1.7</v>
      </c>
      <c r="G2504" s="1"/>
      <c r="H2504" s="1"/>
    </row>
    <row r="2505">
      <c r="A2505" s="1" t="s">
        <v>47</v>
      </c>
      <c r="B2505" s="7" t="s">
        <v>98</v>
      </c>
      <c r="C2505" s="1" t="s">
        <v>2424</v>
      </c>
      <c r="D2505" s="8">
        <v>0.0</v>
      </c>
      <c r="E2505" s="1"/>
      <c r="F2505" s="1">
        <v>8.1</v>
      </c>
      <c r="G2505" s="1"/>
      <c r="H2505" s="1"/>
    </row>
    <row r="2506">
      <c r="A2506" s="1" t="s">
        <v>47</v>
      </c>
      <c r="B2506" s="7" t="s">
        <v>98</v>
      </c>
      <c r="C2506" s="1" t="s">
        <v>2769</v>
      </c>
      <c r="D2506" s="8">
        <v>0.0</v>
      </c>
      <c r="E2506" s="1"/>
      <c r="F2506" s="1">
        <v>3.9</v>
      </c>
      <c r="G2506" s="1"/>
      <c r="H2506" s="1"/>
    </row>
    <row r="2507">
      <c r="A2507" s="1" t="s">
        <v>47</v>
      </c>
      <c r="B2507" s="7" t="s">
        <v>98</v>
      </c>
      <c r="C2507" s="1" t="s">
        <v>2770</v>
      </c>
      <c r="D2507" s="8">
        <v>0.0</v>
      </c>
      <c r="E2507" s="1"/>
      <c r="F2507" s="1">
        <v>1.0</v>
      </c>
      <c r="G2507" s="1"/>
      <c r="H2507" s="1"/>
    </row>
    <row r="2508">
      <c r="A2508" s="1" t="s">
        <v>47</v>
      </c>
      <c r="B2508" s="7" t="s">
        <v>98</v>
      </c>
      <c r="C2508" s="1" t="s">
        <v>2771</v>
      </c>
      <c r="D2508" s="8">
        <v>1.0</v>
      </c>
      <c r="E2508" s="1"/>
      <c r="F2508" s="1">
        <v>1.8</v>
      </c>
      <c r="G2508" s="1"/>
      <c r="H2508" s="1"/>
    </row>
    <row r="2509">
      <c r="A2509" s="1" t="s">
        <v>47</v>
      </c>
      <c r="B2509" s="7" t="s">
        <v>98</v>
      </c>
      <c r="C2509" s="1" t="s">
        <v>2405</v>
      </c>
      <c r="D2509" s="8">
        <v>0.0</v>
      </c>
      <c r="E2509" s="1"/>
      <c r="F2509" s="1">
        <v>5.3</v>
      </c>
      <c r="G2509" s="1"/>
      <c r="H2509" s="1"/>
    </row>
    <row r="2510">
      <c r="A2510" s="1" t="s">
        <v>47</v>
      </c>
      <c r="B2510" s="7" t="s">
        <v>98</v>
      </c>
      <c r="C2510" s="1" t="s">
        <v>2772</v>
      </c>
      <c r="D2510" s="8">
        <v>0.0</v>
      </c>
      <c r="E2510" s="1"/>
      <c r="F2510" s="1">
        <v>4.9</v>
      </c>
      <c r="G2510" s="1"/>
      <c r="H2510" s="1"/>
    </row>
    <row r="2511">
      <c r="A2511" s="1" t="s">
        <v>47</v>
      </c>
      <c r="B2511" s="7" t="s">
        <v>98</v>
      </c>
      <c r="C2511" s="1" t="s">
        <v>2773</v>
      </c>
      <c r="D2511" s="8">
        <v>0.0</v>
      </c>
      <c r="E2511" s="1"/>
      <c r="F2511" s="1">
        <v>4.5</v>
      </c>
      <c r="G2511" s="1"/>
      <c r="H2511" s="1"/>
    </row>
    <row r="2512">
      <c r="A2512" s="1" t="s">
        <v>47</v>
      </c>
      <c r="B2512" s="7" t="s">
        <v>98</v>
      </c>
      <c r="C2512" s="1" t="s">
        <v>2774</v>
      </c>
      <c r="D2512" s="8">
        <v>0.0</v>
      </c>
      <c r="E2512" s="1"/>
      <c r="F2512" s="1">
        <v>9.4</v>
      </c>
      <c r="G2512" s="1"/>
      <c r="H2512" s="1"/>
    </row>
    <row r="2513">
      <c r="A2513" s="1" t="s">
        <v>47</v>
      </c>
      <c r="B2513" s="7" t="s">
        <v>98</v>
      </c>
      <c r="C2513" s="1" t="s">
        <v>2775</v>
      </c>
      <c r="D2513" s="8">
        <v>0.0</v>
      </c>
      <c r="E2513" s="1"/>
      <c r="F2513" s="1">
        <v>4.0</v>
      </c>
      <c r="G2513" s="1"/>
      <c r="H2513" s="1"/>
    </row>
    <row r="2514">
      <c r="A2514" s="1" t="s">
        <v>47</v>
      </c>
      <c r="B2514" s="7" t="s">
        <v>98</v>
      </c>
      <c r="C2514" s="1" t="s">
        <v>2776</v>
      </c>
      <c r="D2514" s="8">
        <v>0.0</v>
      </c>
      <c r="E2514" s="1"/>
      <c r="F2514" s="1">
        <v>7.6</v>
      </c>
      <c r="G2514" s="1"/>
      <c r="H2514" s="1"/>
    </row>
    <row r="2515">
      <c r="A2515" s="1" t="s">
        <v>47</v>
      </c>
      <c r="B2515" s="7" t="s">
        <v>98</v>
      </c>
      <c r="C2515" s="1" t="s">
        <v>2777</v>
      </c>
      <c r="D2515" s="8">
        <v>0.0</v>
      </c>
      <c r="E2515" s="1"/>
      <c r="F2515" s="1">
        <v>5.5</v>
      </c>
      <c r="G2515" s="1"/>
      <c r="H2515" s="1"/>
    </row>
    <row r="2516">
      <c r="A2516" s="1" t="s">
        <v>47</v>
      </c>
      <c r="B2516" s="7" t="s">
        <v>98</v>
      </c>
      <c r="C2516" s="1" t="s">
        <v>2438</v>
      </c>
      <c r="D2516" s="8">
        <v>0.0</v>
      </c>
      <c r="E2516" s="1"/>
      <c r="F2516" s="1">
        <v>7.6</v>
      </c>
      <c r="G2516" s="1"/>
      <c r="H2516" s="1"/>
    </row>
    <row r="2517">
      <c r="A2517" s="1" t="s">
        <v>47</v>
      </c>
      <c r="B2517" s="7" t="s">
        <v>98</v>
      </c>
      <c r="C2517" s="1" t="s">
        <v>2435</v>
      </c>
      <c r="D2517" s="8">
        <v>0.0</v>
      </c>
      <c r="E2517" s="1"/>
      <c r="F2517" s="1">
        <v>10.4</v>
      </c>
      <c r="G2517" s="1"/>
      <c r="H2517" s="1"/>
    </row>
    <row r="2518">
      <c r="A2518" s="1" t="s">
        <v>47</v>
      </c>
      <c r="B2518" s="7" t="s">
        <v>98</v>
      </c>
      <c r="C2518" s="1" t="s">
        <v>2778</v>
      </c>
      <c r="D2518" s="8">
        <v>0.0</v>
      </c>
      <c r="E2518" s="1"/>
      <c r="F2518" s="1">
        <v>9.2</v>
      </c>
      <c r="G2518" s="1"/>
      <c r="H2518" s="1"/>
    </row>
    <row r="2519">
      <c r="A2519" s="1" t="s">
        <v>47</v>
      </c>
      <c r="B2519" s="7" t="s">
        <v>98</v>
      </c>
      <c r="C2519" s="1" t="s">
        <v>2779</v>
      </c>
      <c r="D2519" s="8">
        <v>1.0</v>
      </c>
      <c r="E2519" s="1"/>
      <c r="F2519" s="1">
        <v>3.0</v>
      </c>
      <c r="G2519" s="1"/>
      <c r="H2519" s="1"/>
    </row>
    <row r="2520">
      <c r="A2520" s="1" t="s">
        <v>47</v>
      </c>
      <c r="B2520" s="7" t="s">
        <v>98</v>
      </c>
      <c r="C2520" s="1" t="s">
        <v>2780</v>
      </c>
      <c r="D2520" s="8">
        <v>0.0</v>
      </c>
      <c r="E2520" s="1"/>
      <c r="F2520" s="1">
        <v>10.4</v>
      </c>
      <c r="G2520" s="1"/>
      <c r="H2520" s="1"/>
    </row>
    <row r="2521">
      <c r="A2521" s="1" t="s">
        <v>47</v>
      </c>
      <c r="B2521" s="7" t="s">
        <v>98</v>
      </c>
      <c r="C2521" s="1" t="s">
        <v>2781</v>
      </c>
      <c r="D2521" s="8">
        <v>0.0</v>
      </c>
      <c r="E2521" s="1"/>
      <c r="F2521" s="1">
        <v>1.4</v>
      </c>
      <c r="G2521" s="1"/>
      <c r="H2521" s="1"/>
    </row>
    <row r="2522">
      <c r="A2522" s="1" t="s">
        <v>47</v>
      </c>
      <c r="B2522" s="7" t="s">
        <v>98</v>
      </c>
      <c r="C2522" s="1" t="s">
        <v>2782</v>
      </c>
      <c r="D2522" s="8">
        <v>3.0</v>
      </c>
      <c r="E2522" s="1"/>
      <c r="F2522" s="1">
        <v>1.8</v>
      </c>
      <c r="G2522" s="1"/>
      <c r="H2522" s="1"/>
    </row>
    <row r="2523">
      <c r="A2523" s="1" t="s">
        <v>47</v>
      </c>
      <c r="B2523" s="7" t="s">
        <v>98</v>
      </c>
      <c r="C2523" s="1" t="s">
        <v>2783</v>
      </c>
      <c r="D2523" s="8">
        <v>1.0</v>
      </c>
      <c r="E2523" s="1"/>
      <c r="F2523" s="1">
        <v>1.8</v>
      </c>
      <c r="G2523" s="1"/>
      <c r="H2523" s="1"/>
    </row>
    <row r="2524">
      <c r="A2524" s="1" t="s">
        <v>47</v>
      </c>
      <c r="B2524" s="7" t="s">
        <v>99</v>
      </c>
      <c r="C2524" s="1" t="s">
        <v>2784</v>
      </c>
      <c r="D2524" s="8">
        <v>1.0</v>
      </c>
      <c r="E2524" s="1"/>
      <c r="F2524" s="1">
        <v>1.1</v>
      </c>
      <c r="G2524" s="1"/>
      <c r="H2524" s="1"/>
    </row>
    <row r="2525">
      <c r="A2525" s="1" t="s">
        <v>47</v>
      </c>
      <c r="B2525" s="7" t="s">
        <v>99</v>
      </c>
      <c r="C2525" s="1" t="s">
        <v>2785</v>
      </c>
      <c r="D2525" s="8">
        <v>1.0</v>
      </c>
      <c r="E2525" s="1"/>
      <c r="F2525" s="1">
        <v>1.3</v>
      </c>
      <c r="G2525" s="1"/>
      <c r="H2525" s="1"/>
    </row>
    <row r="2526">
      <c r="A2526" s="1" t="s">
        <v>47</v>
      </c>
      <c r="B2526" s="7" t="s">
        <v>99</v>
      </c>
      <c r="C2526" s="1" t="s">
        <v>2786</v>
      </c>
      <c r="D2526" s="8">
        <v>0.0</v>
      </c>
      <c r="E2526" s="1"/>
      <c r="F2526" s="1">
        <v>5.7</v>
      </c>
      <c r="G2526" s="1"/>
      <c r="H2526" s="1"/>
    </row>
    <row r="2527">
      <c r="A2527" s="1" t="s">
        <v>47</v>
      </c>
      <c r="B2527" s="7" t="s">
        <v>99</v>
      </c>
      <c r="C2527" s="1" t="s">
        <v>2787</v>
      </c>
      <c r="D2527" s="8">
        <v>2.0</v>
      </c>
      <c r="E2527" s="1"/>
      <c r="F2527" s="1">
        <v>1.3</v>
      </c>
      <c r="G2527" s="1"/>
      <c r="H2527" s="1"/>
    </row>
    <row r="2528">
      <c r="A2528" s="1" t="s">
        <v>47</v>
      </c>
      <c r="B2528" s="7" t="s">
        <v>99</v>
      </c>
      <c r="C2528" s="1" t="s">
        <v>2788</v>
      </c>
      <c r="D2528" s="8">
        <v>1.0</v>
      </c>
      <c r="E2528" s="1"/>
      <c r="F2528" s="1">
        <v>1.4</v>
      </c>
      <c r="G2528" s="1"/>
      <c r="H2528" s="1"/>
    </row>
    <row r="2529">
      <c r="A2529" s="1" t="s">
        <v>47</v>
      </c>
      <c r="B2529" s="7" t="s">
        <v>99</v>
      </c>
      <c r="C2529" s="1" t="s">
        <v>2789</v>
      </c>
      <c r="D2529" s="8">
        <v>0.0</v>
      </c>
      <c r="E2529" s="1"/>
      <c r="F2529" s="1">
        <v>1.0</v>
      </c>
      <c r="G2529" s="1"/>
      <c r="H2529" s="1"/>
    </row>
    <row r="2530">
      <c r="A2530" s="1" t="s">
        <v>47</v>
      </c>
      <c r="B2530" s="7" t="s">
        <v>99</v>
      </c>
      <c r="C2530" s="1" t="s">
        <v>2790</v>
      </c>
      <c r="D2530" s="8">
        <v>1.0</v>
      </c>
      <c r="E2530" s="1"/>
      <c r="F2530" s="1">
        <v>1.5</v>
      </c>
      <c r="G2530" s="1"/>
      <c r="H2530" s="1"/>
    </row>
    <row r="2531">
      <c r="A2531" s="1" t="s">
        <v>47</v>
      </c>
      <c r="B2531" s="7" t="s">
        <v>99</v>
      </c>
      <c r="C2531" s="1" t="s">
        <v>2791</v>
      </c>
      <c r="D2531" s="8">
        <v>0.0</v>
      </c>
      <c r="E2531" s="1"/>
      <c r="F2531" s="1">
        <v>4.7</v>
      </c>
      <c r="G2531" s="1"/>
      <c r="H2531" s="1"/>
    </row>
    <row r="2532">
      <c r="A2532" s="1" t="s">
        <v>47</v>
      </c>
      <c r="B2532" s="7" t="s">
        <v>99</v>
      </c>
      <c r="C2532" s="1" t="s">
        <v>2792</v>
      </c>
      <c r="D2532" s="8">
        <v>0.0</v>
      </c>
      <c r="E2532" s="1"/>
      <c r="F2532" s="1">
        <v>1.0</v>
      </c>
      <c r="G2532" s="1"/>
      <c r="H2532" s="1"/>
    </row>
    <row r="2533">
      <c r="A2533" s="1" t="s">
        <v>47</v>
      </c>
      <c r="B2533" s="7" t="s">
        <v>99</v>
      </c>
      <c r="C2533" s="1" t="s">
        <v>2793</v>
      </c>
      <c r="D2533" s="8">
        <v>0.0</v>
      </c>
      <c r="E2533" s="1"/>
      <c r="F2533" s="1">
        <v>1.0</v>
      </c>
      <c r="G2533" s="1"/>
      <c r="H2533" s="1"/>
    </row>
    <row r="2534">
      <c r="A2534" s="1" t="s">
        <v>47</v>
      </c>
      <c r="B2534" s="7" t="s">
        <v>99</v>
      </c>
      <c r="C2534" s="1" t="s">
        <v>2794</v>
      </c>
      <c r="D2534" s="8">
        <v>0.0</v>
      </c>
      <c r="E2534" s="1"/>
      <c r="F2534" s="1">
        <v>1.0</v>
      </c>
      <c r="G2534" s="1"/>
      <c r="H2534" s="1"/>
    </row>
    <row r="2535">
      <c r="A2535" s="1" t="s">
        <v>47</v>
      </c>
      <c r="B2535" s="7" t="s">
        <v>99</v>
      </c>
      <c r="C2535" s="1" t="s">
        <v>2795</v>
      </c>
      <c r="D2535" s="8">
        <v>0.0</v>
      </c>
      <c r="E2535" s="1"/>
      <c r="F2535" s="1">
        <v>1.6</v>
      </c>
      <c r="G2535" s="1"/>
      <c r="H2535" s="1"/>
    </row>
    <row r="2536">
      <c r="A2536" s="1" t="s">
        <v>47</v>
      </c>
      <c r="B2536" s="7" t="s">
        <v>99</v>
      </c>
      <c r="C2536" s="1" t="s">
        <v>2796</v>
      </c>
      <c r="D2536" s="8">
        <v>0.0</v>
      </c>
      <c r="E2536" s="1"/>
      <c r="F2536" s="1">
        <v>1.0</v>
      </c>
      <c r="G2536" s="1"/>
      <c r="H2536" s="1"/>
    </row>
    <row r="2537">
      <c r="A2537" s="1" t="s">
        <v>47</v>
      </c>
      <c r="B2537" s="7" t="s">
        <v>99</v>
      </c>
      <c r="C2537" s="1" t="s">
        <v>2797</v>
      </c>
      <c r="D2537" s="8">
        <v>0.0</v>
      </c>
      <c r="E2537" s="1"/>
      <c r="F2537" s="1">
        <v>5.4</v>
      </c>
      <c r="G2537" s="1"/>
      <c r="H2537" s="1"/>
    </row>
    <row r="2538">
      <c r="A2538" s="1" t="s">
        <v>47</v>
      </c>
      <c r="B2538" s="7" t="s">
        <v>99</v>
      </c>
      <c r="C2538" s="1" t="s">
        <v>2798</v>
      </c>
      <c r="D2538" s="8">
        <v>0.0</v>
      </c>
      <c r="E2538" s="1"/>
      <c r="F2538" s="1">
        <v>2.6</v>
      </c>
      <c r="G2538" s="1"/>
      <c r="H2538" s="1"/>
    </row>
    <row r="2539">
      <c r="A2539" s="1" t="s">
        <v>47</v>
      </c>
      <c r="B2539" s="7" t="s">
        <v>99</v>
      </c>
      <c r="C2539" s="1" t="s">
        <v>2799</v>
      </c>
      <c r="D2539" s="8">
        <v>0.0</v>
      </c>
      <c r="E2539" s="1"/>
      <c r="F2539" s="1">
        <v>1.0</v>
      </c>
      <c r="G2539" s="1"/>
      <c r="H2539" s="1"/>
    </row>
    <row r="2540">
      <c r="A2540" s="1" t="s">
        <v>47</v>
      </c>
      <c r="B2540" s="7" t="s">
        <v>99</v>
      </c>
      <c r="C2540" s="1" t="s">
        <v>2800</v>
      </c>
      <c r="D2540" s="8">
        <v>0.0</v>
      </c>
      <c r="E2540" s="1"/>
      <c r="F2540" s="1">
        <v>3.4</v>
      </c>
      <c r="G2540" s="1"/>
      <c r="H2540" s="1"/>
    </row>
    <row r="2541">
      <c r="A2541" s="1" t="s">
        <v>47</v>
      </c>
      <c r="B2541" s="7" t="s">
        <v>99</v>
      </c>
      <c r="C2541" s="1" t="s">
        <v>2801</v>
      </c>
      <c r="D2541" s="8">
        <v>0.0</v>
      </c>
      <c r="E2541" s="1"/>
      <c r="F2541" s="1">
        <v>1.0</v>
      </c>
      <c r="G2541" s="1"/>
      <c r="H2541" s="1"/>
    </row>
    <row r="2542">
      <c r="A2542" s="1" t="s">
        <v>47</v>
      </c>
      <c r="B2542" s="7" t="s">
        <v>99</v>
      </c>
      <c r="C2542" s="1" t="s">
        <v>2802</v>
      </c>
      <c r="D2542" s="8">
        <v>1.0</v>
      </c>
      <c r="E2542" s="1"/>
      <c r="F2542" s="1">
        <v>1.0</v>
      </c>
      <c r="G2542" s="1"/>
      <c r="H2542" s="1"/>
    </row>
    <row r="2543">
      <c r="A2543" s="1" t="s">
        <v>47</v>
      </c>
      <c r="B2543" s="7" t="s">
        <v>99</v>
      </c>
      <c r="C2543" s="1" t="s">
        <v>2803</v>
      </c>
      <c r="D2543" s="8">
        <v>0.0</v>
      </c>
      <c r="E2543" s="1"/>
      <c r="F2543" s="1">
        <v>1.0</v>
      </c>
      <c r="G2543" s="1"/>
      <c r="H2543" s="1"/>
    </row>
    <row r="2544">
      <c r="A2544" s="1" t="s">
        <v>47</v>
      </c>
      <c r="B2544" s="7" t="s">
        <v>99</v>
      </c>
      <c r="C2544" s="1" t="s">
        <v>2804</v>
      </c>
      <c r="D2544" s="8">
        <v>0.0</v>
      </c>
      <c r="E2544" s="1"/>
      <c r="F2544" s="1">
        <v>1.0</v>
      </c>
      <c r="G2544" s="1"/>
      <c r="H2544" s="1"/>
    </row>
    <row r="2545">
      <c r="A2545" s="1" t="s">
        <v>47</v>
      </c>
      <c r="B2545" s="7" t="s">
        <v>99</v>
      </c>
      <c r="C2545" s="1" t="s">
        <v>2805</v>
      </c>
      <c r="D2545" s="8">
        <v>0.0</v>
      </c>
      <c r="E2545" s="1"/>
      <c r="F2545" s="1">
        <v>1.0</v>
      </c>
      <c r="G2545" s="1"/>
      <c r="H2545" s="1"/>
    </row>
    <row r="2546">
      <c r="A2546" s="1" t="s">
        <v>47</v>
      </c>
      <c r="B2546" s="7" t="s">
        <v>99</v>
      </c>
      <c r="C2546" s="1" t="s">
        <v>2806</v>
      </c>
      <c r="D2546" s="8">
        <v>0.0</v>
      </c>
      <c r="E2546" s="1"/>
      <c r="F2546" s="1">
        <v>1.3</v>
      </c>
      <c r="G2546" s="1"/>
      <c r="H2546" s="1"/>
    </row>
    <row r="2547">
      <c r="A2547" s="1" t="s">
        <v>47</v>
      </c>
      <c r="B2547" s="7" t="s">
        <v>99</v>
      </c>
      <c r="C2547" s="1" t="s">
        <v>2807</v>
      </c>
      <c r="D2547" s="8">
        <v>0.0</v>
      </c>
      <c r="E2547" s="1"/>
      <c r="F2547" s="1">
        <v>1.0</v>
      </c>
      <c r="G2547" s="1"/>
      <c r="H2547" s="1"/>
    </row>
    <row r="2548">
      <c r="A2548" s="1" t="s">
        <v>47</v>
      </c>
      <c r="B2548" s="7" t="s">
        <v>99</v>
      </c>
      <c r="C2548" s="1" t="s">
        <v>2808</v>
      </c>
      <c r="D2548" s="8">
        <v>0.0</v>
      </c>
      <c r="E2548" s="1"/>
      <c r="F2548" s="1">
        <v>1.2</v>
      </c>
      <c r="G2548" s="1"/>
      <c r="H2548" s="1"/>
    </row>
    <row r="2549">
      <c r="A2549" s="1" t="s">
        <v>47</v>
      </c>
      <c r="B2549" s="7" t="s">
        <v>99</v>
      </c>
      <c r="C2549" s="1" t="s">
        <v>2809</v>
      </c>
      <c r="D2549" s="8">
        <v>0.0</v>
      </c>
      <c r="E2549" s="1"/>
      <c r="F2549" s="1">
        <v>9.0</v>
      </c>
      <c r="G2549" s="1"/>
      <c r="H2549" s="1"/>
    </row>
    <row r="2550">
      <c r="A2550" s="1" t="s">
        <v>47</v>
      </c>
      <c r="B2550" s="7" t="s">
        <v>99</v>
      </c>
      <c r="C2550" s="1" t="s">
        <v>2810</v>
      </c>
      <c r="D2550" s="8">
        <v>0.0</v>
      </c>
      <c r="E2550" s="1"/>
      <c r="F2550" s="1">
        <v>4.0</v>
      </c>
      <c r="G2550" s="1"/>
      <c r="H2550" s="1"/>
    </row>
    <row r="2551">
      <c r="A2551" s="1" t="s">
        <v>47</v>
      </c>
      <c r="B2551" s="7" t="s">
        <v>99</v>
      </c>
      <c r="C2551" s="1" t="s">
        <v>2811</v>
      </c>
      <c r="D2551" s="8">
        <v>0.0</v>
      </c>
      <c r="E2551" s="1"/>
      <c r="F2551" s="1">
        <v>1.0</v>
      </c>
      <c r="G2551" s="1"/>
      <c r="H2551" s="1"/>
    </row>
    <row r="2552">
      <c r="A2552" s="1" t="s">
        <v>47</v>
      </c>
      <c r="B2552" s="7" t="s">
        <v>99</v>
      </c>
      <c r="C2552" s="1" t="s">
        <v>2812</v>
      </c>
      <c r="D2552" s="8">
        <v>0.0</v>
      </c>
      <c r="E2552" s="1"/>
      <c r="F2552" s="1">
        <v>1.0</v>
      </c>
      <c r="G2552" s="1"/>
      <c r="H2552" s="1"/>
    </row>
    <row r="2553">
      <c r="A2553" s="1" t="s">
        <v>47</v>
      </c>
      <c r="B2553" s="7" t="s">
        <v>99</v>
      </c>
      <c r="C2553" s="1" t="s">
        <v>2813</v>
      </c>
      <c r="D2553" s="8">
        <v>0.0</v>
      </c>
      <c r="E2553" s="1"/>
      <c r="F2553" s="1">
        <v>3.0</v>
      </c>
      <c r="G2553" s="1"/>
      <c r="H2553" s="1"/>
    </row>
    <row r="2554">
      <c r="A2554" s="1" t="s">
        <v>47</v>
      </c>
      <c r="B2554" s="7" t="s">
        <v>99</v>
      </c>
      <c r="C2554" s="1" t="s">
        <v>2814</v>
      </c>
      <c r="D2554" s="8">
        <v>0.0</v>
      </c>
      <c r="E2554" s="1"/>
      <c r="F2554" s="1">
        <v>1.0</v>
      </c>
      <c r="G2554" s="1"/>
      <c r="H2554" s="1"/>
    </row>
    <row r="2555">
      <c r="A2555" s="1" t="s">
        <v>47</v>
      </c>
      <c r="B2555" s="7" t="s">
        <v>99</v>
      </c>
      <c r="C2555" s="1" t="s">
        <v>2815</v>
      </c>
      <c r="D2555" s="8">
        <v>0.0</v>
      </c>
      <c r="E2555" s="1"/>
      <c r="F2555" s="1">
        <v>1.0</v>
      </c>
      <c r="G2555" s="1"/>
      <c r="H2555" s="1"/>
    </row>
    <row r="2556">
      <c r="A2556" s="1" t="s">
        <v>47</v>
      </c>
      <c r="B2556" s="7" t="s">
        <v>99</v>
      </c>
      <c r="C2556" s="1" t="s">
        <v>2816</v>
      </c>
      <c r="D2556" s="8">
        <v>0.0</v>
      </c>
      <c r="E2556" s="1"/>
      <c r="F2556" s="1">
        <v>2.2</v>
      </c>
      <c r="G2556" s="1"/>
      <c r="H2556" s="1"/>
    </row>
    <row r="2557">
      <c r="A2557" s="1" t="s">
        <v>47</v>
      </c>
      <c r="B2557" s="7" t="s">
        <v>99</v>
      </c>
      <c r="C2557" s="1" t="s">
        <v>2817</v>
      </c>
      <c r="D2557" s="8">
        <v>0.0</v>
      </c>
      <c r="E2557" s="1"/>
      <c r="F2557" s="1">
        <v>1.0</v>
      </c>
      <c r="G2557" s="1"/>
      <c r="H2557" s="1"/>
    </row>
    <row r="2558">
      <c r="A2558" s="1" t="s">
        <v>47</v>
      </c>
      <c r="B2558" s="7" t="s">
        <v>99</v>
      </c>
      <c r="C2558" s="1" t="s">
        <v>2818</v>
      </c>
      <c r="D2558" s="8">
        <v>0.0</v>
      </c>
      <c r="E2558" s="1"/>
      <c r="F2558" s="1">
        <v>1.0</v>
      </c>
      <c r="G2558" s="1"/>
      <c r="H2558" s="1"/>
    </row>
    <row r="2559">
      <c r="A2559" s="1" t="s">
        <v>47</v>
      </c>
      <c r="B2559" s="7" t="s">
        <v>99</v>
      </c>
      <c r="C2559" s="1" t="s">
        <v>2819</v>
      </c>
      <c r="D2559" s="8">
        <v>0.0</v>
      </c>
      <c r="E2559" s="1"/>
      <c r="F2559" s="1">
        <v>1.5</v>
      </c>
      <c r="G2559" s="1"/>
      <c r="H2559" s="1"/>
    </row>
    <row r="2560">
      <c r="A2560" s="1" t="s">
        <v>47</v>
      </c>
      <c r="B2560" s="7" t="s">
        <v>99</v>
      </c>
      <c r="C2560" s="1" t="s">
        <v>2820</v>
      </c>
      <c r="D2560" s="8">
        <v>0.0</v>
      </c>
      <c r="E2560" s="1"/>
      <c r="F2560" s="1">
        <v>1.0</v>
      </c>
      <c r="G2560" s="1"/>
      <c r="H2560" s="1"/>
    </row>
    <row r="2561">
      <c r="A2561" s="1" t="s">
        <v>47</v>
      </c>
      <c r="B2561" s="7" t="s">
        <v>99</v>
      </c>
      <c r="C2561" s="1" t="s">
        <v>2821</v>
      </c>
      <c r="D2561" s="8">
        <v>0.0</v>
      </c>
      <c r="E2561" s="1"/>
      <c r="F2561" s="1">
        <v>1.3</v>
      </c>
      <c r="G2561" s="1"/>
      <c r="H2561" s="1"/>
    </row>
    <row r="2562">
      <c r="A2562" s="1" t="s">
        <v>47</v>
      </c>
      <c r="B2562" s="7" t="s">
        <v>99</v>
      </c>
      <c r="C2562" s="1" t="s">
        <v>2822</v>
      </c>
      <c r="D2562" s="8">
        <v>0.0</v>
      </c>
      <c r="E2562" s="1"/>
      <c r="F2562" s="1">
        <v>1.2</v>
      </c>
      <c r="G2562" s="1"/>
      <c r="H2562" s="1"/>
    </row>
    <row r="2563">
      <c r="A2563" s="1" t="s">
        <v>47</v>
      </c>
      <c r="B2563" s="7" t="s">
        <v>99</v>
      </c>
      <c r="C2563" s="1" t="s">
        <v>2823</v>
      </c>
      <c r="D2563" s="8">
        <v>0.0</v>
      </c>
      <c r="E2563" s="1"/>
      <c r="F2563" s="1">
        <v>1.0</v>
      </c>
      <c r="G2563" s="1"/>
      <c r="H2563" s="1"/>
    </row>
    <row r="2564">
      <c r="A2564" s="1" t="s">
        <v>47</v>
      </c>
      <c r="B2564" s="7" t="s">
        <v>99</v>
      </c>
      <c r="C2564" s="1" t="s">
        <v>2824</v>
      </c>
      <c r="D2564" s="8">
        <v>0.0</v>
      </c>
      <c r="E2564" s="1"/>
      <c r="F2564" s="1">
        <v>1.3</v>
      </c>
      <c r="G2564" s="1"/>
      <c r="H2564" s="1"/>
    </row>
    <row r="2565">
      <c r="A2565" s="1" t="s">
        <v>47</v>
      </c>
      <c r="B2565" s="7" t="s">
        <v>99</v>
      </c>
      <c r="C2565" s="1" t="s">
        <v>2825</v>
      </c>
      <c r="D2565" s="8">
        <v>0.0</v>
      </c>
      <c r="E2565" s="1"/>
      <c r="F2565" s="1">
        <v>1.0</v>
      </c>
      <c r="G2565" s="1"/>
      <c r="H2565" s="1"/>
    </row>
    <row r="2566">
      <c r="A2566" s="1" t="s">
        <v>47</v>
      </c>
      <c r="B2566" s="7" t="s">
        <v>99</v>
      </c>
      <c r="C2566" s="1" t="s">
        <v>2826</v>
      </c>
      <c r="D2566" s="8">
        <v>0.0</v>
      </c>
      <c r="E2566" s="1"/>
      <c r="F2566" s="1">
        <v>4.8</v>
      </c>
      <c r="G2566" s="1"/>
      <c r="H2566" s="1"/>
    </row>
    <row r="2567">
      <c r="A2567" s="1" t="s">
        <v>47</v>
      </c>
      <c r="B2567" s="7" t="s">
        <v>99</v>
      </c>
      <c r="C2567" s="1" t="s">
        <v>2827</v>
      </c>
      <c r="D2567" s="8">
        <v>0.0</v>
      </c>
      <c r="E2567" s="1"/>
      <c r="F2567" s="1">
        <v>6.4</v>
      </c>
      <c r="G2567" s="1"/>
      <c r="H2567" s="1"/>
    </row>
    <row r="2568">
      <c r="A2568" s="1" t="s">
        <v>47</v>
      </c>
      <c r="B2568" s="7" t="s">
        <v>99</v>
      </c>
      <c r="C2568" s="1" t="s">
        <v>2828</v>
      </c>
      <c r="D2568" s="8">
        <v>0.0</v>
      </c>
      <c r="E2568" s="1"/>
      <c r="F2568" s="1">
        <v>1.2</v>
      </c>
      <c r="G2568" s="1"/>
      <c r="H2568" s="1"/>
    </row>
    <row r="2569">
      <c r="A2569" s="1" t="s">
        <v>47</v>
      </c>
      <c r="B2569" s="7" t="s">
        <v>99</v>
      </c>
      <c r="C2569" s="1" t="s">
        <v>2829</v>
      </c>
      <c r="D2569" s="8">
        <v>0.0</v>
      </c>
      <c r="E2569" s="1"/>
      <c r="F2569" s="1">
        <v>1.7</v>
      </c>
      <c r="G2569" s="1"/>
      <c r="H2569" s="1"/>
    </row>
    <row r="2570">
      <c r="A2570" s="1" t="s">
        <v>47</v>
      </c>
      <c r="B2570" s="7" t="s">
        <v>99</v>
      </c>
      <c r="C2570" s="1" t="s">
        <v>2830</v>
      </c>
      <c r="D2570" s="8">
        <v>0.0</v>
      </c>
      <c r="E2570" s="1"/>
      <c r="F2570" s="1">
        <v>1.4</v>
      </c>
      <c r="G2570" s="1"/>
      <c r="H2570" s="1"/>
    </row>
    <row r="2571">
      <c r="A2571" s="1" t="s">
        <v>47</v>
      </c>
      <c r="B2571" s="7" t="s">
        <v>99</v>
      </c>
      <c r="C2571" s="1" t="s">
        <v>2831</v>
      </c>
      <c r="D2571" s="8">
        <v>0.0</v>
      </c>
      <c r="E2571" s="1"/>
      <c r="F2571" s="1">
        <v>6.1</v>
      </c>
      <c r="G2571" s="1"/>
      <c r="H2571" s="1"/>
    </row>
    <row r="2572">
      <c r="A2572" s="1" t="s">
        <v>47</v>
      </c>
      <c r="B2572" s="7" t="s">
        <v>99</v>
      </c>
      <c r="C2572" s="1" t="s">
        <v>2832</v>
      </c>
      <c r="D2572" s="8">
        <v>0.0</v>
      </c>
      <c r="E2572" s="1"/>
      <c r="F2572" s="1">
        <v>4.1</v>
      </c>
      <c r="G2572" s="1"/>
      <c r="H2572" s="1"/>
    </row>
    <row r="2573">
      <c r="A2573" s="1" t="s">
        <v>47</v>
      </c>
      <c r="B2573" s="7" t="s">
        <v>99</v>
      </c>
      <c r="C2573" s="1" t="s">
        <v>2833</v>
      </c>
      <c r="D2573" s="8">
        <v>0.0</v>
      </c>
      <c r="E2573" s="1"/>
      <c r="F2573" s="1">
        <v>1.0</v>
      </c>
      <c r="G2573" s="1"/>
      <c r="H2573" s="1"/>
    </row>
    <row r="2574">
      <c r="A2574" s="1" t="s">
        <v>47</v>
      </c>
      <c r="B2574" s="7" t="s">
        <v>100</v>
      </c>
      <c r="C2574" s="1" t="s">
        <v>2834</v>
      </c>
      <c r="D2574" s="8">
        <v>2.0</v>
      </c>
      <c r="E2574" s="1"/>
      <c r="F2574" s="1">
        <v>3.5</v>
      </c>
      <c r="G2574" s="1"/>
      <c r="H2574" s="1"/>
    </row>
    <row r="2575">
      <c r="A2575" s="1" t="s">
        <v>47</v>
      </c>
      <c r="B2575" s="7" t="s">
        <v>100</v>
      </c>
      <c r="C2575" s="1" t="s">
        <v>2835</v>
      </c>
      <c r="D2575" s="8">
        <v>0.0</v>
      </c>
      <c r="E2575" s="1"/>
      <c r="F2575" s="1">
        <v>1.2</v>
      </c>
      <c r="G2575" s="1"/>
      <c r="H2575" s="1"/>
    </row>
    <row r="2576">
      <c r="A2576" s="1" t="s">
        <v>47</v>
      </c>
      <c r="B2576" s="7" t="s">
        <v>100</v>
      </c>
      <c r="C2576" s="1" t="s">
        <v>2836</v>
      </c>
      <c r="D2576" s="8">
        <v>0.0</v>
      </c>
      <c r="E2576" s="1"/>
      <c r="F2576" s="1">
        <v>1.2</v>
      </c>
      <c r="G2576" s="1"/>
      <c r="H2576" s="1"/>
    </row>
    <row r="2577">
      <c r="A2577" s="1" t="s">
        <v>47</v>
      </c>
      <c r="B2577" s="7" t="s">
        <v>100</v>
      </c>
      <c r="C2577" s="1" t="s">
        <v>2837</v>
      </c>
      <c r="D2577" s="8">
        <v>0.0</v>
      </c>
      <c r="E2577" s="1"/>
      <c r="F2577" s="1">
        <v>1.9</v>
      </c>
      <c r="G2577" s="1"/>
      <c r="H2577" s="1"/>
    </row>
    <row r="2578">
      <c r="A2578" s="1" t="s">
        <v>47</v>
      </c>
      <c r="B2578" s="7" t="s">
        <v>100</v>
      </c>
      <c r="C2578" s="1" t="s">
        <v>2838</v>
      </c>
      <c r="D2578" s="8">
        <v>7.0</v>
      </c>
      <c r="E2578" s="1"/>
      <c r="F2578" s="1">
        <v>6.0</v>
      </c>
      <c r="G2578" s="1"/>
      <c r="H2578" s="1"/>
    </row>
    <row r="2579">
      <c r="A2579" s="1" t="s">
        <v>47</v>
      </c>
      <c r="B2579" s="7" t="s">
        <v>100</v>
      </c>
      <c r="C2579" s="1" t="s">
        <v>2839</v>
      </c>
      <c r="D2579" s="8">
        <v>0.0</v>
      </c>
      <c r="E2579" s="1"/>
      <c r="F2579" s="1">
        <v>4.7</v>
      </c>
      <c r="G2579" s="1"/>
      <c r="H2579" s="1"/>
    </row>
    <row r="2580">
      <c r="A2580" s="1" t="s">
        <v>47</v>
      </c>
      <c r="B2580" s="7" t="s">
        <v>100</v>
      </c>
      <c r="C2580" s="1" t="s">
        <v>2840</v>
      </c>
      <c r="D2580" s="8">
        <v>0.0</v>
      </c>
      <c r="E2580" s="1"/>
      <c r="F2580" s="1">
        <v>3.0</v>
      </c>
      <c r="G2580" s="1"/>
      <c r="H2580" s="1"/>
    </row>
    <row r="2581">
      <c r="A2581" s="1" t="s">
        <v>47</v>
      </c>
      <c r="B2581" s="7" t="s">
        <v>100</v>
      </c>
      <c r="C2581" s="1" t="s">
        <v>2841</v>
      </c>
      <c r="D2581" s="8">
        <v>0.0</v>
      </c>
      <c r="E2581" s="1"/>
      <c r="F2581" s="1">
        <v>6.3</v>
      </c>
      <c r="G2581" s="1"/>
      <c r="H2581" s="1"/>
    </row>
    <row r="2582">
      <c r="A2582" s="1" t="s">
        <v>47</v>
      </c>
      <c r="B2582" s="7" t="s">
        <v>100</v>
      </c>
      <c r="C2582" s="1" t="s">
        <v>2842</v>
      </c>
      <c r="D2582" s="8">
        <v>0.0</v>
      </c>
      <c r="E2582" s="1"/>
      <c r="F2582" s="1">
        <v>1.5</v>
      </c>
      <c r="G2582" s="1"/>
      <c r="H2582" s="1"/>
    </row>
    <row r="2583">
      <c r="A2583" s="1" t="s">
        <v>47</v>
      </c>
      <c r="B2583" s="7" t="s">
        <v>100</v>
      </c>
      <c r="C2583" s="1" t="s">
        <v>2843</v>
      </c>
      <c r="D2583" s="8">
        <v>0.0</v>
      </c>
      <c r="E2583" s="1"/>
      <c r="F2583" s="1">
        <v>1.0</v>
      </c>
      <c r="G2583" s="1"/>
      <c r="H2583" s="1"/>
    </row>
    <row r="2584">
      <c r="A2584" s="1" t="s">
        <v>47</v>
      </c>
      <c r="B2584" s="7" t="s">
        <v>100</v>
      </c>
      <c r="C2584" s="1" t="s">
        <v>2844</v>
      </c>
      <c r="D2584" s="8">
        <v>2.0</v>
      </c>
      <c r="E2584" s="1"/>
      <c r="F2584" s="1">
        <v>3.0</v>
      </c>
      <c r="G2584" s="1"/>
      <c r="H2584" s="1"/>
    </row>
    <row r="2585">
      <c r="A2585" s="1" t="s">
        <v>47</v>
      </c>
      <c r="B2585" s="7" t="s">
        <v>100</v>
      </c>
      <c r="C2585" s="1" t="s">
        <v>2845</v>
      </c>
      <c r="D2585" s="8">
        <v>5.0</v>
      </c>
      <c r="E2585" s="1"/>
      <c r="F2585" s="1">
        <v>4.6</v>
      </c>
      <c r="G2585" s="1"/>
      <c r="H2585" s="1"/>
    </row>
    <row r="2586">
      <c r="A2586" s="1" t="s">
        <v>47</v>
      </c>
      <c r="B2586" s="7" t="s">
        <v>100</v>
      </c>
      <c r="C2586" s="1" t="s">
        <v>2846</v>
      </c>
      <c r="D2586" s="8">
        <v>0.0</v>
      </c>
      <c r="E2586" s="1"/>
      <c r="F2586" s="1">
        <v>1.0</v>
      </c>
      <c r="G2586" s="1"/>
      <c r="H2586" s="1"/>
    </row>
    <row r="2587">
      <c r="A2587" s="1" t="s">
        <v>47</v>
      </c>
      <c r="B2587" s="7" t="s">
        <v>100</v>
      </c>
      <c r="C2587" s="1" t="s">
        <v>2847</v>
      </c>
      <c r="D2587" s="8">
        <v>0.0</v>
      </c>
      <c r="E2587" s="1"/>
      <c r="F2587" s="1">
        <v>1.0</v>
      </c>
      <c r="G2587" s="1"/>
      <c r="H2587" s="1"/>
    </row>
    <row r="2588">
      <c r="A2588" s="1" t="s">
        <v>47</v>
      </c>
      <c r="B2588" s="7" t="s">
        <v>100</v>
      </c>
      <c r="C2588" s="1" t="s">
        <v>2848</v>
      </c>
      <c r="D2588" s="8">
        <v>0.0</v>
      </c>
      <c r="E2588" s="1"/>
      <c r="F2588" s="1">
        <v>4.2</v>
      </c>
      <c r="G2588" s="1"/>
      <c r="H2588" s="1"/>
    </row>
    <row r="2589">
      <c r="A2589" s="1" t="s">
        <v>47</v>
      </c>
      <c r="B2589" s="7" t="s">
        <v>100</v>
      </c>
      <c r="C2589" s="1" t="s">
        <v>2849</v>
      </c>
      <c r="D2589" s="8">
        <v>0.0</v>
      </c>
      <c r="E2589" s="1"/>
      <c r="F2589" s="1">
        <v>2.5</v>
      </c>
      <c r="G2589" s="1"/>
      <c r="H2589" s="1"/>
    </row>
    <row r="2590">
      <c r="A2590" s="1" t="s">
        <v>47</v>
      </c>
      <c r="B2590" s="7" t="s">
        <v>100</v>
      </c>
      <c r="C2590" s="1" t="s">
        <v>2850</v>
      </c>
      <c r="D2590" s="8">
        <v>1.0</v>
      </c>
      <c r="E2590" s="1"/>
      <c r="F2590" s="1">
        <v>8.7</v>
      </c>
      <c r="G2590" s="1"/>
      <c r="H2590" s="1"/>
    </row>
    <row r="2591">
      <c r="A2591" s="1" t="s">
        <v>47</v>
      </c>
      <c r="B2591" s="7" t="s">
        <v>100</v>
      </c>
      <c r="C2591" s="1" t="s">
        <v>2851</v>
      </c>
      <c r="D2591" s="8">
        <v>0.0</v>
      </c>
      <c r="E2591" s="1"/>
      <c r="F2591" s="1">
        <v>1.4</v>
      </c>
      <c r="G2591" s="1"/>
      <c r="H2591" s="1"/>
    </row>
    <row r="2592">
      <c r="A2592" s="1" t="s">
        <v>47</v>
      </c>
      <c r="B2592" s="7" t="s">
        <v>100</v>
      </c>
      <c r="C2592" s="1" t="s">
        <v>2852</v>
      </c>
      <c r="D2592" s="8">
        <v>0.0</v>
      </c>
      <c r="E2592" s="1"/>
      <c r="F2592" s="1">
        <v>3.9</v>
      </c>
      <c r="G2592" s="1"/>
      <c r="H2592" s="1"/>
    </row>
    <row r="2593">
      <c r="A2593" s="1" t="s">
        <v>47</v>
      </c>
      <c r="B2593" s="7" t="s">
        <v>100</v>
      </c>
      <c r="C2593" s="1" t="s">
        <v>2853</v>
      </c>
      <c r="D2593" s="8">
        <v>0.0</v>
      </c>
      <c r="E2593" s="1"/>
      <c r="F2593" s="1">
        <v>2.5</v>
      </c>
      <c r="G2593" s="1"/>
      <c r="H2593" s="1"/>
    </row>
    <row r="2594">
      <c r="A2594" s="1" t="s">
        <v>47</v>
      </c>
      <c r="B2594" s="7" t="s">
        <v>100</v>
      </c>
      <c r="C2594" s="1" t="s">
        <v>2854</v>
      </c>
      <c r="D2594" s="8">
        <v>0.0</v>
      </c>
      <c r="E2594" s="1"/>
      <c r="F2594" s="1">
        <v>1.0</v>
      </c>
      <c r="G2594" s="1"/>
      <c r="H2594" s="1"/>
    </row>
    <row r="2595">
      <c r="A2595" s="1" t="s">
        <v>47</v>
      </c>
      <c r="B2595" s="7" t="s">
        <v>100</v>
      </c>
      <c r="C2595" s="1" t="s">
        <v>2855</v>
      </c>
      <c r="D2595" s="8">
        <v>0.0</v>
      </c>
      <c r="E2595" s="1"/>
      <c r="F2595" s="1">
        <v>1.0</v>
      </c>
      <c r="G2595" s="1"/>
      <c r="H2595" s="1"/>
    </row>
    <row r="2596">
      <c r="A2596" s="1" t="s">
        <v>47</v>
      </c>
      <c r="B2596" s="7" t="s">
        <v>100</v>
      </c>
      <c r="C2596" s="1" t="s">
        <v>2856</v>
      </c>
      <c r="D2596" s="8">
        <v>0.0</v>
      </c>
      <c r="E2596" s="1"/>
      <c r="F2596" s="1">
        <v>1.0</v>
      </c>
      <c r="G2596" s="1"/>
      <c r="H2596" s="1"/>
    </row>
    <row r="2597">
      <c r="A2597" s="1" t="s">
        <v>47</v>
      </c>
      <c r="B2597" s="7" t="s">
        <v>100</v>
      </c>
      <c r="C2597" s="1" t="s">
        <v>2857</v>
      </c>
      <c r="D2597" s="8">
        <v>0.0</v>
      </c>
      <c r="E2597" s="1"/>
      <c r="F2597" s="1">
        <v>1.0</v>
      </c>
      <c r="G2597" s="1"/>
      <c r="H2597" s="1"/>
    </row>
    <row r="2598">
      <c r="A2598" s="1" t="s">
        <v>47</v>
      </c>
      <c r="B2598" s="7" t="s">
        <v>100</v>
      </c>
      <c r="C2598" s="1" t="s">
        <v>2858</v>
      </c>
      <c r="D2598" s="8">
        <v>1.0</v>
      </c>
      <c r="E2598" s="1"/>
      <c r="F2598" s="1">
        <v>1.0</v>
      </c>
      <c r="G2598" s="1"/>
      <c r="H2598" s="1"/>
    </row>
    <row r="2599">
      <c r="A2599" s="1" t="s">
        <v>47</v>
      </c>
      <c r="B2599" s="7" t="s">
        <v>100</v>
      </c>
      <c r="C2599" s="1" t="s">
        <v>2859</v>
      </c>
      <c r="D2599" s="8">
        <v>1.0</v>
      </c>
      <c r="E2599" s="1"/>
      <c r="F2599" s="1">
        <v>4.2</v>
      </c>
      <c r="G2599" s="1"/>
      <c r="H2599" s="1"/>
    </row>
    <row r="2600">
      <c r="A2600" s="1" t="s">
        <v>47</v>
      </c>
      <c r="B2600" s="7" t="s">
        <v>100</v>
      </c>
      <c r="C2600" s="1" t="s">
        <v>2860</v>
      </c>
      <c r="D2600" s="8">
        <v>0.0</v>
      </c>
      <c r="E2600" s="1"/>
      <c r="F2600" s="1">
        <v>3.7</v>
      </c>
      <c r="G2600" s="1"/>
      <c r="H2600" s="1"/>
    </row>
    <row r="2601">
      <c r="A2601" s="1" t="s">
        <v>47</v>
      </c>
      <c r="B2601" s="7" t="s">
        <v>100</v>
      </c>
      <c r="C2601" s="1" t="s">
        <v>2861</v>
      </c>
      <c r="D2601" s="8">
        <v>0.0</v>
      </c>
      <c r="E2601" s="1"/>
      <c r="F2601" s="1">
        <v>2.1</v>
      </c>
      <c r="G2601" s="1"/>
      <c r="H2601" s="1"/>
    </row>
    <row r="2602">
      <c r="A2602" s="1" t="s">
        <v>47</v>
      </c>
      <c r="B2602" s="7" t="s">
        <v>100</v>
      </c>
      <c r="C2602" s="1" t="s">
        <v>2862</v>
      </c>
      <c r="D2602" s="8">
        <v>0.0</v>
      </c>
      <c r="E2602" s="1"/>
      <c r="F2602" s="1">
        <v>4.2</v>
      </c>
      <c r="G2602" s="1"/>
      <c r="H2602" s="1"/>
    </row>
    <row r="2603">
      <c r="A2603" s="1" t="s">
        <v>47</v>
      </c>
      <c r="B2603" s="7" t="s">
        <v>100</v>
      </c>
      <c r="C2603" s="1" t="s">
        <v>2863</v>
      </c>
      <c r="D2603" s="8">
        <v>0.0</v>
      </c>
      <c r="E2603" s="1"/>
      <c r="F2603" s="1">
        <v>1.0</v>
      </c>
      <c r="G2603" s="1"/>
      <c r="H2603" s="1"/>
    </row>
    <row r="2604">
      <c r="A2604" s="1" t="s">
        <v>47</v>
      </c>
      <c r="B2604" s="7" t="s">
        <v>100</v>
      </c>
      <c r="C2604" s="1" t="s">
        <v>2864</v>
      </c>
      <c r="D2604" s="8">
        <v>0.0</v>
      </c>
      <c r="E2604" s="1"/>
      <c r="F2604" s="1">
        <v>2.6</v>
      </c>
      <c r="G2604" s="1"/>
      <c r="H2604" s="1"/>
    </row>
    <row r="2605">
      <c r="A2605" s="1" t="s">
        <v>47</v>
      </c>
      <c r="B2605" s="7" t="s">
        <v>100</v>
      </c>
      <c r="C2605" s="1" t="s">
        <v>2865</v>
      </c>
      <c r="D2605" s="8">
        <v>0.0</v>
      </c>
      <c r="E2605" s="1"/>
      <c r="F2605" s="1">
        <v>8.1</v>
      </c>
      <c r="G2605" s="1"/>
      <c r="H2605" s="1"/>
    </row>
    <row r="2606">
      <c r="A2606" s="1" t="s">
        <v>47</v>
      </c>
      <c r="B2606" s="7" t="s">
        <v>100</v>
      </c>
      <c r="C2606" s="1" t="s">
        <v>2866</v>
      </c>
      <c r="D2606" s="8">
        <v>0.0</v>
      </c>
      <c r="E2606" s="1"/>
      <c r="F2606" s="1">
        <v>3.6</v>
      </c>
      <c r="G2606" s="1"/>
      <c r="H2606" s="1"/>
    </row>
    <row r="2607">
      <c r="A2607" s="1" t="s">
        <v>47</v>
      </c>
      <c r="B2607" s="7" t="s">
        <v>100</v>
      </c>
      <c r="C2607" s="1" t="s">
        <v>2867</v>
      </c>
      <c r="D2607" s="8">
        <v>0.0</v>
      </c>
      <c r="E2607" s="1"/>
      <c r="F2607" s="1">
        <v>9.2</v>
      </c>
      <c r="G2607" s="1"/>
      <c r="H2607" s="1"/>
    </row>
    <row r="2608">
      <c r="A2608" s="1" t="s">
        <v>47</v>
      </c>
      <c r="B2608" s="7" t="s">
        <v>100</v>
      </c>
      <c r="C2608" s="1" t="s">
        <v>2868</v>
      </c>
      <c r="D2608" s="8">
        <v>0.0</v>
      </c>
      <c r="E2608" s="1"/>
      <c r="F2608" s="1">
        <v>4.9</v>
      </c>
      <c r="G2608" s="1"/>
      <c r="H2608" s="1"/>
    </row>
    <row r="2609">
      <c r="A2609" s="1" t="s">
        <v>47</v>
      </c>
      <c r="B2609" s="7" t="s">
        <v>100</v>
      </c>
      <c r="C2609" s="1" t="s">
        <v>2869</v>
      </c>
      <c r="D2609" s="8">
        <v>0.0</v>
      </c>
      <c r="E2609" s="1"/>
      <c r="F2609" s="1">
        <v>3.6</v>
      </c>
      <c r="G2609" s="1"/>
      <c r="H2609" s="1"/>
    </row>
    <row r="2610">
      <c r="A2610" s="1" t="s">
        <v>47</v>
      </c>
      <c r="B2610" s="7" t="s">
        <v>100</v>
      </c>
      <c r="C2610" s="1" t="s">
        <v>2870</v>
      </c>
      <c r="D2610" s="8">
        <v>2.0</v>
      </c>
      <c r="E2610" s="1"/>
      <c r="F2610" s="1">
        <v>1.1</v>
      </c>
      <c r="G2610" s="1"/>
      <c r="H2610" s="1"/>
    </row>
    <row r="2611">
      <c r="A2611" s="1" t="s">
        <v>47</v>
      </c>
      <c r="B2611" s="7" t="s">
        <v>100</v>
      </c>
      <c r="C2611" s="1" t="s">
        <v>2871</v>
      </c>
      <c r="D2611" s="8">
        <v>0.0</v>
      </c>
      <c r="E2611" s="1"/>
      <c r="F2611" s="1">
        <v>5.8</v>
      </c>
      <c r="G2611" s="1"/>
      <c r="H2611" s="1"/>
    </row>
    <row r="2612">
      <c r="A2612" s="1" t="s">
        <v>47</v>
      </c>
      <c r="B2612" s="7" t="s">
        <v>100</v>
      </c>
      <c r="C2612" s="1" t="s">
        <v>2872</v>
      </c>
      <c r="D2612" s="8">
        <v>0.0</v>
      </c>
      <c r="E2612" s="1"/>
      <c r="F2612" s="1">
        <v>3.0</v>
      </c>
      <c r="G2612" s="1"/>
      <c r="H2612" s="1"/>
    </row>
    <row r="2613">
      <c r="A2613" s="1" t="s">
        <v>47</v>
      </c>
      <c r="B2613" s="7" t="s">
        <v>100</v>
      </c>
      <c r="C2613" s="1" t="s">
        <v>2873</v>
      </c>
      <c r="D2613" s="8">
        <v>0.0</v>
      </c>
      <c r="E2613" s="1"/>
      <c r="F2613" s="1">
        <v>5.1</v>
      </c>
      <c r="G2613" s="1"/>
      <c r="H2613" s="1"/>
    </row>
    <row r="2614">
      <c r="A2614" s="1" t="s">
        <v>47</v>
      </c>
      <c r="B2614" s="7" t="s">
        <v>100</v>
      </c>
      <c r="C2614" s="1" t="s">
        <v>2874</v>
      </c>
      <c r="D2614" s="8">
        <v>0.0</v>
      </c>
      <c r="E2614" s="1"/>
      <c r="F2614" s="1">
        <v>1.7</v>
      </c>
      <c r="G2614" s="1"/>
      <c r="H2614" s="1"/>
    </row>
    <row r="2615">
      <c r="A2615" s="1" t="s">
        <v>47</v>
      </c>
      <c r="B2615" s="7" t="s">
        <v>100</v>
      </c>
      <c r="C2615" s="1" t="s">
        <v>2875</v>
      </c>
      <c r="D2615" s="8">
        <v>0.0</v>
      </c>
      <c r="E2615" s="1"/>
      <c r="F2615" s="1">
        <v>10.1</v>
      </c>
      <c r="G2615" s="1"/>
      <c r="H2615" s="1"/>
    </row>
    <row r="2616">
      <c r="A2616" s="1" t="s">
        <v>47</v>
      </c>
      <c r="B2616" s="7" t="s">
        <v>100</v>
      </c>
      <c r="C2616" s="1" t="s">
        <v>2876</v>
      </c>
      <c r="D2616" s="8">
        <v>3.0</v>
      </c>
      <c r="E2616" s="1"/>
      <c r="F2616" s="1">
        <v>1.1</v>
      </c>
      <c r="G2616" s="1"/>
      <c r="H2616" s="1"/>
    </row>
    <row r="2617">
      <c r="A2617" s="1" t="s">
        <v>47</v>
      </c>
      <c r="B2617" s="7" t="s">
        <v>100</v>
      </c>
      <c r="C2617" s="1" t="s">
        <v>2877</v>
      </c>
      <c r="D2617" s="8">
        <v>0.0</v>
      </c>
      <c r="E2617" s="1"/>
      <c r="F2617" s="1">
        <v>4.3</v>
      </c>
      <c r="G2617" s="1"/>
      <c r="H2617" s="1"/>
    </row>
    <row r="2618">
      <c r="A2618" s="1" t="s">
        <v>47</v>
      </c>
      <c r="B2618" s="7" t="s">
        <v>100</v>
      </c>
      <c r="C2618" s="1" t="s">
        <v>2878</v>
      </c>
      <c r="D2618" s="8">
        <v>0.0</v>
      </c>
      <c r="E2618" s="1"/>
      <c r="F2618" s="1">
        <v>3.3</v>
      </c>
      <c r="G2618" s="1"/>
      <c r="H2618" s="1"/>
    </row>
    <row r="2619">
      <c r="A2619" s="1" t="s">
        <v>47</v>
      </c>
      <c r="B2619" s="7" t="s">
        <v>100</v>
      </c>
      <c r="C2619" s="1" t="s">
        <v>2879</v>
      </c>
      <c r="D2619" s="8">
        <v>1.0</v>
      </c>
      <c r="E2619" s="1"/>
      <c r="F2619" s="1">
        <v>2.5</v>
      </c>
      <c r="G2619" s="1"/>
      <c r="H2619" s="1"/>
    </row>
    <row r="2620">
      <c r="A2620" s="1" t="s">
        <v>47</v>
      </c>
      <c r="B2620" s="7" t="s">
        <v>100</v>
      </c>
      <c r="C2620" s="1" t="s">
        <v>2880</v>
      </c>
      <c r="D2620" s="8">
        <v>0.0</v>
      </c>
      <c r="E2620" s="1"/>
      <c r="F2620" s="1">
        <v>9.2</v>
      </c>
      <c r="G2620" s="1"/>
      <c r="H2620" s="1"/>
    </row>
    <row r="2621">
      <c r="A2621" s="1" t="s">
        <v>47</v>
      </c>
      <c r="B2621" s="7" t="s">
        <v>100</v>
      </c>
      <c r="C2621" s="1" t="s">
        <v>2881</v>
      </c>
      <c r="D2621" s="8">
        <v>0.0</v>
      </c>
      <c r="E2621" s="1"/>
      <c r="F2621" s="1">
        <v>1.0</v>
      </c>
      <c r="G2621" s="1"/>
      <c r="H2621" s="1"/>
    </row>
    <row r="2622">
      <c r="A2622" s="1" t="s">
        <v>47</v>
      </c>
      <c r="B2622" s="7" t="s">
        <v>100</v>
      </c>
      <c r="C2622" s="1" t="s">
        <v>2882</v>
      </c>
      <c r="D2622" s="8">
        <v>0.0</v>
      </c>
      <c r="E2622" s="1"/>
      <c r="F2622" s="1">
        <v>10.9</v>
      </c>
      <c r="G2622" s="1"/>
      <c r="H2622" s="1"/>
    </row>
    <row r="2623">
      <c r="A2623" s="1" t="s">
        <v>47</v>
      </c>
      <c r="B2623" s="7" t="s">
        <v>100</v>
      </c>
      <c r="C2623" s="1" t="s">
        <v>2883</v>
      </c>
      <c r="D2623" s="8">
        <v>0.0</v>
      </c>
      <c r="E2623" s="1"/>
      <c r="F2623" s="1">
        <v>1.5</v>
      </c>
      <c r="G2623" s="1"/>
      <c r="H2623" s="1"/>
    </row>
    <row r="2624">
      <c r="A2624" s="1" t="s">
        <v>47</v>
      </c>
      <c r="B2624" s="7" t="s">
        <v>101</v>
      </c>
      <c r="C2624" s="1" t="s">
        <v>2884</v>
      </c>
      <c r="D2624" s="8">
        <v>14.0</v>
      </c>
      <c r="E2624" s="1"/>
      <c r="F2624" s="1">
        <v>2.4</v>
      </c>
      <c r="G2624" s="1"/>
      <c r="H2624" s="1"/>
    </row>
    <row r="2625">
      <c r="A2625" s="1" t="s">
        <v>47</v>
      </c>
      <c r="B2625" s="7" t="s">
        <v>101</v>
      </c>
      <c r="C2625" s="1" t="s">
        <v>2885</v>
      </c>
      <c r="D2625" s="8">
        <v>5.0</v>
      </c>
      <c r="E2625" s="1"/>
      <c r="F2625" s="1">
        <v>2.9</v>
      </c>
      <c r="G2625" s="1"/>
      <c r="H2625" s="1"/>
    </row>
    <row r="2626">
      <c r="A2626" s="1" t="s">
        <v>47</v>
      </c>
      <c r="B2626" s="7" t="s">
        <v>101</v>
      </c>
      <c r="C2626" s="1" t="s">
        <v>2886</v>
      </c>
      <c r="D2626" s="8">
        <v>0.0</v>
      </c>
      <c r="E2626" s="1"/>
      <c r="F2626" s="1">
        <v>5.5</v>
      </c>
      <c r="G2626" s="1"/>
      <c r="H2626" s="1"/>
    </row>
    <row r="2627">
      <c r="A2627" s="1" t="s">
        <v>47</v>
      </c>
      <c r="B2627" s="7" t="s">
        <v>101</v>
      </c>
      <c r="C2627" s="1" t="s">
        <v>2887</v>
      </c>
      <c r="D2627" s="8">
        <v>0.0</v>
      </c>
      <c r="E2627" s="1"/>
      <c r="F2627" s="1">
        <v>1.6</v>
      </c>
      <c r="G2627" s="1"/>
      <c r="H2627" s="1"/>
    </row>
    <row r="2628">
      <c r="A2628" s="1" t="s">
        <v>47</v>
      </c>
      <c r="B2628" s="7" t="s">
        <v>101</v>
      </c>
      <c r="C2628" s="1" t="s">
        <v>2888</v>
      </c>
      <c r="D2628" s="8">
        <v>0.0</v>
      </c>
      <c r="E2628" s="1"/>
      <c r="F2628" s="1">
        <v>4.6</v>
      </c>
      <c r="G2628" s="1"/>
      <c r="H2628" s="1"/>
    </row>
    <row r="2629">
      <c r="A2629" s="1" t="s">
        <v>47</v>
      </c>
      <c r="B2629" s="7" t="s">
        <v>101</v>
      </c>
      <c r="C2629" s="1" t="s">
        <v>2889</v>
      </c>
      <c r="D2629" s="8">
        <v>1.0</v>
      </c>
      <c r="E2629" s="1"/>
      <c r="F2629" s="1">
        <v>4.6</v>
      </c>
      <c r="G2629" s="1"/>
      <c r="H2629" s="1"/>
    </row>
    <row r="2630">
      <c r="A2630" s="1" t="s">
        <v>47</v>
      </c>
      <c r="B2630" s="7" t="s">
        <v>101</v>
      </c>
      <c r="C2630" s="1" t="s">
        <v>2890</v>
      </c>
      <c r="D2630" s="8">
        <v>1.0</v>
      </c>
      <c r="E2630" s="1"/>
      <c r="F2630" s="1">
        <v>1.7</v>
      </c>
      <c r="G2630" s="1"/>
      <c r="H2630" s="1"/>
    </row>
    <row r="2631">
      <c r="A2631" s="1" t="s">
        <v>47</v>
      </c>
      <c r="B2631" s="7" t="s">
        <v>101</v>
      </c>
      <c r="C2631" s="1" t="s">
        <v>2891</v>
      </c>
      <c r="D2631" s="8">
        <v>0.0</v>
      </c>
      <c r="E2631" s="1"/>
      <c r="F2631" s="1">
        <v>5.4</v>
      </c>
      <c r="G2631" s="1"/>
      <c r="H2631" s="1"/>
    </row>
    <row r="2632">
      <c r="A2632" s="1" t="s">
        <v>47</v>
      </c>
      <c r="B2632" s="7" t="s">
        <v>101</v>
      </c>
      <c r="C2632" s="1" t="s">
        <v>2892</v>
      </c>
      <c r="D2632" s="8">
        <v>0.0</v>
      </c>
      <c r="E2632" s="1"/>
      <c r="F2632" s="1">
        <v>1.6</v>
      </c>
      <c r="G2632" s="1"/>
      <c r="H2632" s="1"/>
    </row>
    <row r="2633">
      <c r="A2633" s="1" t="s">
        <v>47</v>
      </c>
      <c r="B2633" s="7" t="s">
        <v>101</v>
      </c>
      <c r="C2633" s="1" t="s">
        <v>2893</v>
      </c>
      <c r="D2633" s="8">
        <v>0.0</v>
      </c>
      <c r="E2633" s="1"/>
      <c r="F2633" s="1">
        <v>2.8</v>
      </c>
      <c r="G2633" s="1"/>
      <c r="H2633" s="1"/>
    </row>
    <row r="2634">
      <c r="A2634" s="1" t="s">
        <v>47</v>
      </c>
      <c r="B2634" s="7" t="s">
        <v>101</v>
      </c>
      <c r="C2634" s="1" t="s">
        <v>2894</v>
      </c>
      <c r="D2634" s="8">
        <v>2.0</v>
      </c>
      <c r="E2634" s="1"/>
      <c r="F2634" s="1">
        <v>2.8</v>
      </c>
      <c r="G2634" s="1"/>
      <c r="H2634" s="1"/>
    </row>
    <row r="2635">
      <c r="A2635" s="1" t="s">
        <v>47</v>
      </c>
      <c r="B2635" s="7" t="s">
        <v>101</v>
      </c>
      <c r="C2635" s="1" t="s">
        <v>2895</v>
      </c>
      <c r="D2635" s="8">
        <v>0.0</v>
      </c>
      <c r="E2635" s="1"/>
      <c r="F2635" s="1">
        <v>5.6</v>
      </c>
      <c r="G2635" s="1"/>
      <c r="H2635" s="1"/>
    </row>
    <row r="2636">
      <c r="A2636" s="1" t="s">
        <v>47</v>
      </c>
      <c r="B2636" s="7" t="s">
        <v>101</v>
      </c>
      <c r="C2636" s="1" t="s">
        <v>2896</v>
      </c>
      <c r="D2636" s="8">
        <v>0.0</v>
      </c>
      <c r="E2636" s="1"/>
      <c r="F2636" s="1">
        <v>1.6</v>
      </c>
      <c r="G2636" s="1"/>
      <c r="H2636" s="1"/>
    </row>
    <row r="2637">
      <c r="A2637" s="1" t="s">
        <v>47</v>
      </c>
      <c r="B2637" s="7" t="s">
        <v>101</v>
      </c>
      <c r="C2637" s="1" t="s">
        <v>2897</v>
      </c>
      <c r="D2637" s="8">
        <v>0.0</v>
      </c>
      <c r="E2637" s="1"/>
      <c r="F2637" s="1">
        <v>6.2</v>
      </c>
      <c r="G2637" s="1"/>
      <c r="H2637" s="1"/>
    </row>
    <row r="2638">
      <c r="A2638" s="1" t="s">
        <v>47</v>
      </c>
      <c r="B2638" s="7" t="s">
        <v>101</v>
      </c>
      <c r="C2638" s="1" t="s">
        <v>2898</v>
      </c>
      <c r="D2638" s="8">
        <v>0.0</v>
      </c>
      <c r="E2638" s="1"/>
      <c r="F2638" s="1">
        <v>5.8</v>
      </c>
      <c r="G2638" s="1"/>
      <c r="H2638" s="1"/>
    </row>
    <row r="2639">
      <c r="A2639" s="1" t="s">
        <v>47</v>
      </c>
      <c r="B2639" s="7" t="s">
        <v>101</v>
      </c>
      <c r="C2639" s="1" t="s">
        <v>2899</v>
      </c>
      <c r="D2639" s="8">
        <v>0.0</v>
      </c>
      <c r="E2639" s="1"/>
      <c r="F2639" s="1">
        <v>3.3</v>
      </c>
      <c r="G2639" s="1"/>
      <c r="H2639" s="1"/>
    </row>
    <row r="2640">
      <c r="A2640" s="1" t="s">
        <v>47</v>
      </c>
      <c r="B2640" s="7" t="s">
        <v>101</v>
      </c>
      <c r="C2640" s="1" t="s">
        <v>2900</v>
      </c>
      <c r="D2640" s="8">
        <v>0.0</v>
      </c>
      <c r="E2640" s="1"/>
      <c r="F2640" s="1">
        <v>5.8</v>
      </c>
      <c r="G2640" s="1"/>
      <c r="H2640" s="1"/>
    </row>
    <row r="2641">
      <c r="A2641" s="1" t="s">
        <v>47</v>
      </c>
      <c r="B2641" s="7" t="s">
        <v>101</v>
      </c>
      <c r="C2641" s="1" t="s">
        <v>2901</v>
      </c>
      <c r="D2641" s="8">
        <v>0.0</v>
      </c>
      <c r="E2641" s="1"/>
      <c r="F2641" s="1">
        <v>6.1</v>
      </c>
      <c r="G2641" s="1"/>
      <c r="H2641" s="1"/>
    </row>
    <row r="2642">
      <c r="A2642" s="1" t="s">
        <v>47</v>
      </c>
      <c r="B2642" s="7" t="s">
        <v>101</v>
      </c>
      <c r="C2642" s="1" t="s">
        <v>2902</v>
      </c>
      <c r="D2642" s="8">
        <v>0.0</v>
      </c>
      <c r="E2642" s="1"/>
      <c r="F2642" s="1">
        <v>2.0</v>
      </c>
      <c r="G2642" s="1"/>
      <c r="H2642" s="1"/>
    </row>
    <row r="2643">
      <c r="A2643" s="1" t="s">
        <v>47</v>
      </c>
      <c r="B2643" s="7" t="s">
        <v>101</v>
      </c>
      <c r="C2643" s="1" t="s">
        <v>2903</v>
      </c>
      <c r="D2643" s="8">
        <v>0.0</v>
      </c>
      <c r="E2643" s="1"/>
      <c r="F2643" s="1">
        <v>1.5</v>
      </c>
      <c r="G2643" s="1"/>
      <c r="H2643" s="1"/>
    </row>
    <row r="2644">
      <c r="A2644" s="1" t="s">
        <v>47</v>
      </c>
      <c r="B2644" s="7" t="s">
        <v>101</v>
      </c>
      <c r="C2644" s="1" t="s">
        <v>2904</v>
      </c>
      <c r="D2644" s="8">
        <v>0.0</v>
      </c>
      <c r="E2644" s="1"/>
      <c r="F2644" s="1">
        <v>9.4</v>
      </c>
      <c r="G2644" s="1"/>
      <c r="H2644" s="1"/>
    </row>
    <row r="2645">
      <c r="A2645" s="1" t="s">
        <v>47</v>
      </c>
      <c r="B2645" s="7" t="s">
        <v>101</v>
      </c>
      <c r="C2645" s="1" t="s">
        <v>2905</v>
      </c>
      <c r="D2645" s="8">
        <v>0.0</v>
      </c>
      <c r="E2645" s="1"/>
      <c r="F2645" s="1">
        <v>1.2</v>
      </c>
      <c r="G2645" s="1"/>
      <c r="H2645" s="1"/>
    </row>
    <row r="2646">
      <c r="A2646" s="1" t="s">
        <v>47</v>
      </c>
      <c r="B2646" s="7" t="s">
        <v>101</v>
      </c>
      <c r="C2646" s="1" t="s">
        <v>2906</v>
      </c>
      <c r="D2646" s="8">
        <v>0.0</v>
      </c>
      <c r="E2646" s="1"/>
      <c r="F2646" s="1">
        <v>3.4</v>
      </c>
      <c r="G2646" s="1"/>
      <c r="H2646" s="1"/>
    </row>
    <row r="2647">
      <c r="A2647" s="1" t="s">
        <v>47</v>
      </c>
      <c r="B2647" s="7" t="s">
        <v>101</v>
      </c>
      <c r="C2647" s="1" t="s">
        <v>2907</v>
      </c>
      <c r="D2647" s="8">
        <v>0.0</v>
      </c>
      <c r="E2647" s="1"/>
      <c r="F2647" s="1">
        <v>4.8</v>
      </c>
      <c r="G2647" s="1"/>
      <c r="H2647" s="1"/>
    </row>
    <row r="2648">
      <c r="A2648" s="1" t="s">
        <v>47</v>
      </c>
      <c r="B2648" s="7" t="s">
        <v>101</v>
      </c>
      <c r="C2648" s="1" t="s">
        <v>2908</v>
      </c>
      <c r="D2648" s="8">
        <v>0.0</v>
      </c>
      <c r="E2648" s="1"/>
      <c r="F2648" s="1">
        <v>2.9</v>
      </c>
      <c r="G2648" s="1"/>
      <c r="H2648" s="1"/>
    </row>
    <row r="2649">
      <c r="A2649" s="1" t="s">
        <v>47</v>
      </c>
      <c r="B2649" s="7" t="s">
        <v>101</v>
      </c>
      <c r="C2649" s="1" t="s">
        <v>2909</v>
      </c>
      <c r="D2649" s="8">
        <v>1.0</v>
      </c>
      <c r="E2649" s="1"/>
      <c r="F2649" s="1">
        <v>7.1</v>
      </c>
      <c r="G2649" s="1"/>
      <c r="H2649" s="1"/>
    </row>
    <row r="2650">
      <c r="A2650" s="1" t="s">
        <v>47</v>
      </c>
      <c r="B2650" s="7" t="s">
        <v>101</v>
      </c>
      <c r="C2650" s="1" t="s">
        <v>2910</v>
      </c>
      <c r="D2650" s="8">
        <v>1.0</v>
      </c>
      <c r="E2650" s="1"/>
      <c r="F2650" s="1">
        <v>3.0</v>
      </c>
      <c r="G2650" s="1"/>
      <c r="H2650" s="1"/>
    </row>
    <row r="2651">
      <c r="A2651" s="1" t="s">
        <v>47</v>
      </c>
      <c r="B2651" s="7" t="s">
        <v>101</v>
      </c>
      <c r="C2651" s="1" t="s">
        <v>2911</v>
      </c>
      <c r="D2651" s="8">
        <v>0.0</v>
      </c>
      <c r="E2651" s="1"/>
      <c r="F2651" s="1">
        <v>1.0</v>
      </c>
      <c r="G2651" s="1"/>
      <c r="H2651" s="1"/>
    </row>
    <row r="2652">
      <c r="A2652" s="1" t="s">
        <v>47</v>
      </c>
      <c r="B2652" s="7" t="s">
        <v>101</v>
      </c>
      <c r="C2652" s="1" t="s">
        <v>2912</v>
      </c>
      <c r="D2652" s="8">
        <v>0.0</v>
      </c>
      <c r="E2652" s="1"/>
      <c r="F2652" s="1">
        <v>2.5</v>
      </c>
      <c r="G2652" s="1"/>
      <c r="H2652" s="1"/>
    </row>
    <row r="2653">
      <c r="A2653" s="1" t="s">
        <v>47</v>
      </c>
      <c r="B2653" s="7" t="s">
        <v>101</v>
      </c>
      <c r="C2653" s="1" t="s">
        <v>2913</v>
      </c>
      <c r="D2653" s="8">
        <v>0.0</v>
      </c>
      <c r="E2653" s="1"/>
      <c r="F2653" s="1">
        <v>4.9</v>
      </c>
      <c r="G2653" s="1"/>
      <c r="H2653" s="1"/>
    </row>
    <row r="2654">
      <c r="A2654" s="1" t="s">
        <v>47</v>
      </c>
      <c r="B2654" s="7" t="s">
        <v>101</v>
      </c>
      <c r="C2654" s="1" t="s">
        <v>2914</v>
      </c>
      <c r="D2654" s="8">
        <v>0.0</v>
      </c>
      <c r="E2654" s="1"/>
      <c r="F2654" s="1">
        <v>6.7</v>
      </c>
      <c r="G2654" s="1"/>
      <c r="H2654" s="1"/>
    </row>
    <row r="2655">
      <c r="A2655" s="1" t="s">
        <v>47</v>
      </c>
      <c r="B2655" s="7" t="s">
        <v>101</v>
      </c>
      <c r="C2655" s="1" t="s">
        <v>2915</v>
      </c>
      <c r="D2655" s="8">
        <v>0.0</v>
      </c>
      <c r="E2655" s="1"/>
      <c r="F2655" s="1">
        <v>4.0</v>
      </c>
      <c r="G2655" s="1"/>
      <c r="H2655" s="1"/>
    </row>
    <row r="2656">
      <c r="A2656" s="1" t="s">
        <v>47</v>
      </c>
      <c r="B2656" s="7" t="s">
        <v>101</v>
      </c>
      <c r="C2656" s="1" t="s">
        <v>2916</v>
      </c>
      <c r="D2656" s="8">
        <v>1.0</v>
      </c>
      <c r="E2656" s="1"/>
      <c r="F2656" s="1">
        <v>3.6</v>
      </c>
      <c r="G2656" s="1"/>
      <c r="H2656" s="1"/>
    </row>
    <row r="2657">
      <c r="A2657" s="1" t="s">
        <v>47</v>
      </c>
      <c r="B2657" s="7" t="s">
        <v>101</v>
      </c>
      <c r="C2657" s="1" t="s">
        <v>2917</v>
      </c>
      <c r="D2657" s="8">
        <v>0.0</v>
      </c>
      <c r="E2657" s="1"/>
      <c r="F2657" s="1">
        <v>1.0</v>
      </c>
      <c r="G2657" s="1"/>
      <c r="H2657" s="1"/>
    </row>
    <row r="2658">
      <c r="A2658" s="1" t="s">
        <v>47</v>
      </c>
      <c r="B2658" s="7" t="s">
        <v>101</v>
      </c>
      <c r="C2658" s="1" t="s">
        <v>2918</v>
      </c>
      <c r="D2658" s="8">
        <v>0.0</v>
      </c>
      <c r="E2658" s="1"/>
      <c r="F2658" s="1">
        <v>2.2</v>
      </c>
      <c r="G2658" s="1"/>
      <c r="H2658" s="1"/>
    </row>
    <row r="2659">
      <c r="A2659" s="1" t="s">
        <v>47</v>
      </c>
      <c r="B2659" s="7" t="s">
        <v>101</v>
      </c>
      <c r="C2659" s="1" t="s">
        <v>2919</v>
      </c>
      <c r="D2659" s="8">
        <v>0.0</v>
      </c>
      <c r="E2659" s="1"/>
      <c r="F2659" s="1">
        <v>2.3</v>
      </c>
      <c r="G2659" s="1"/>
      <c r="H2659" s="1"/>
    </row>
    <row r="2660">
      <c r="A2660" s="1" t="s">
        <v>47</v>
      </c>
      <c r="B2660" s="7" t="s">
        <v>101</v>
      </c>
      <c r="C2660" s="1" t="s">
        <v>2920</v>
      </c>
      <c r="D2660" s="8">
        <v>0.0</v>
      </c>
      <c r="E2660" s="1"/>
      <c r="F2660" s="1">
        <v>7.0</v>
      </c>
      <c r="G2660" s="1"/>
      <c r="H2660" s="1"/>
    </row>
    <row r="2661">
      <c r="A2661" s="1" t="s">
        <v>47</v>
      </c>
      <c r="B2661" s="7" t="s">
        <v>101</v>
      </c>
      <c r="C2661" s="1" t="s">
        <v>2921</v>
      </c>
      <c r="D2661" s="8">
        <v>0.0</v>
      </c>
      <c r="E2661" s="1"/>
      <c r="F2661" s="1">
        <v>2.4</v>
      </c>
      <c r="G2661" s="1"/>
      <c r="H2661" s="1"/>
    </row>
    <row r="2662">
      <c r="A2662" s="1" t="s">
        <v>47</v>
      </c>
      <c r="B2662" s="7" t="s">
        <v>101</v>
      </c>
      <c r="C2662" s="1" t="s">
        <v>2922</v>
      </c>
      <c r="D2662" s="8">
        <v>0.0</v>
      </c>
      <c r="E2662" s="1"/>
      <c r="F2662" s="1">
        <v>2.2</v>
      </c>
      <c r="G2662" s="1"/>
      <c r="H2662" s="1"/>
    </row>
    <row r="2663">
      <c r="A2663" s="1" t="s">
        <v>47</v>
      </c>
      <c r="B2663" s="7" t="s">
        <v>101</v>
      </c>
      <c r="C2663" s="1" t="s">
        <v>2923</v>
      </c>
      <c r="D2663" s="8">
        <v>0.0</v>
      </c>
      <c r="E2663" s="1"/>
      <c r="F2663" s="1">
        <v>4.1</v>
      </c>
      <c r="G2663" s="1"/>
      <c r="H2663" s="1"/>
    </row>
    <row r="2664">
      <c r="A2664" s="1" t="s">
        <v>47</v>
      </c>
      <c r="B2664" s="7" t="s">
        <v>101</v>
      </c>
      <c r="C2664" s="1" t="s">
        <v>2924</v>
      </c>
      <c r="D2664" s="8">
        <v>0.0</v>
      </c>
      <c r="E2664" s="1"/>
      <c r="F2664" s="1">
        <v>4.1</v>
      </c>
      <c r="G2664" s="1"/>
      <c r="H2664" s="1"/>
    </row>
    <row r="2665">
      <c r="A2665" s="1" t="s">
        <v>47</v>
      </c>
      <c r="B2665" s="7" t="s">
        <v>101</v>
      </c>
      <c r="C2665" s="1" t="s">
        <v>2925</v>
      </c>
      <c r="D2665" s="8">
        <v>0.0</v>
      </c>
      <c r="E2665" s="1"/>
      <c r="F2665" s="1">
        <v>2.3</v>
      </c>
      <c r="G2665" s="1"/>
      <c r="H2665" s="1"/>
    </row>
    <row r="2666">
      <c r="A2666" s="1" t="s">
        <v>47</v>
      </c>
      <c r="B2666" s="7" t="s">
        <v>101</v>
      </c>
      <c r="C2666" s="1" t="s">
        <v>2926</v>
      </c>
      <c r="D2666" s="8">
        <v>0.0</v>
      </c>
      <c r="E2666" s="1"/>
      <c r="F2666" s="1">
        <v>1.0</v>
      </c>
      <c r="G2666" s="1"/>
      <c r="H2666" s="1"/>
    </row>
    <row r="2667">
      <c r="A2667" s="1" t="s">
        <v>47</v>
      </c>
      <c r="B2667" s="7" t="s">
        <v>101</v>
      </c>
      <c r="C2667" s="1" t="s">
        <v>2927</v>
      </c>
      <c r="D2667" s="8">
        <v>0.0</v>
      </c>
      <c r="E2667" s="1"/>
      <c r="F2667" s="1">
        <v>4.4</v>
      </c>
      <c r="G2667" s="1"/>
      <c r="H2667" s="1"/>
    </row>
    <row r="2668">
      <c r="A2668" s="1" t="s">
        <v>47</v>
      </c>
      <c r="B2668" s="7" t="s">
        <v>101</v>
      </c>
      <c r="C2668" s="1" t="s">
        <v>2928</v>
      </c>
      <c r="D2668" s="8">
        <v>0.0</v>
      </c>
      <c r="E2668" s="1"/>
      <c r="F2668" s="1">
        <v>1.0</v>
      </c>
      <c r="G2668" s="1"/>
      <c r="H2668" s="1"/>
    </row>
    <row r="2669">
      <c r="A2669" s="1" t="s">
        <v>47</v>
      </c>
      <c r="B2669" s="7" t="s">
        <v>101</v>
      </c>
      <c r="C2669" s="1" t="s">
        <v>2929</v>
      </c>
      <c r="D2669" s="8">
        <v>0.0</v>
      </c>
      <c r="E2669" s="1"/>
      <c r="F2669" s="1">
        <v>1.7</v>
      </c>
      <c r="G2669" s="1"/>
      <c r="H2669" s="1"/>
    </row>
    <row r="2670">
      <c r="A2670" s="1" t="s">
        <v>47</v>
      </c>
      <c r="B2670" s="7" t="s">
        <v>101</v>
      </c>
      <c r="C2670" s="1" t="s">
        <v>2930</v>
      </c>
      <c r="D2670" s="8">
        <v>0.0</v>
      </c>
      <c r="E2670" s="1"/>
      <c r="F2670" s="1">
        <v>1.2</v>
      </c>
      <c r="G2670" s="1"/>
      <c r="H2670" s="1"/>
    </row>
    <row r="2671">
      <c r="A2671" s="1" t="s">
        <v>47</v>
      </c>
      <c r="B2671" s="7" t="s">
        <v>101</v>
      </c>
      <c r="C2671" s="1" t="s">
        <v>2931</v>
      </c>
      <c r="D2671" s="8">
        <v>0.0</v>
      </c>
      <c r="E2671" s="1"/>
      <c r="F2671" s="1">
        <v>3.1</v>
      </c>
      <c r="G2671" s="1"/>
      <c r="H2671" s="1"/>
    </row>
    <row r="2672">
      <c r="A2672" s="1" t="s">
        <v>47</v>
      </c>
      <c r="B2672" s="7" t="s">
        <v>101</v>
      </c>
      <c r="C2672" s="1" t="s">
        <v>2932</v>
      </c>
      <c r="D2672" s="8">
        <v>0.0</v>
      </c>
      <c r="E2672" s="1"/>
      <c r="F2672" s="1">
        <v>1.3</v>
      </c>
      <c r="G2672" s="1"/>
      <c r="H2672" s="1"/>
    </row>
    <row r="2673">
      <c r="A2673" s="1" t="s">
        <v>47</v>
      </c>
      <c r="B2673" s="7" t="s">
        <v>101</v>
      </c>
      <c r="C2673" s="1" t="s">
        <v>2933</v>
      </c>
      <c r="D2673" s="8">
        <v>0.0</v>
      </c>
      <c r="E2673" s="1"/>
      <c r="F2673" s="1">
        <v>8.7</v>
      </c>
      <c r="G2673" s="1"/>
      <c r="H2673" s="1"/>
    </row>
    <row r="2674">
      <c r="A2674" s="1" t="s">
        <v>47</v>
      </c>
      <c r="B2674" s="7" t="s">
        <v>102</v>
      </c>
      <c r="C2674" s="1" t="s">
        <v>2934</v>
      </c>
      <c r="D2674" s="8">
        <v>0.0</v>
      </c>
      <c r="E2674" s="1"/>
      <c r="F2674" s="1">
        <v>1.0</v>
      </c>
      <c r="G2674" s="1"/>
      <c r="H2674" s="1"/>
    </row>
    <row r="2675">
      <c r="A2675" s="1" t="s">
        <v>47</v>
      </c>
      <c r="B2675" s="7" t="s">
        <v>102</v>
      </c>
      <c r="C2675" s="1" t="s">
        <v>2935</v>
      </c>
      <c r="D2675" s="8">
        <v>0.0</v>
      </c>
      <c r="E2675" s="1"/>
      <c r="F2675" s="1">
        <v>3.5</v>
      </c>
      <c r="G2675" s="1"/>
      <c r="H2675" s="1"/>
    </row>
    <row r="2676">
      <c r="A2676" s="1" t="s">
        <v>47</v>
      </c>
      <c r="B2676" s="7" t="s">
        <v>102</v>
      </c>
      <c r="C2676" s="1" t="s">
        <v>2936</v>
      </c>
      <c r="D2676" s="8">
        <v>0.0</v>
      </c>
      <c r="E2676" s="1"/>
      <c r="F2676" s="1">
        <v>3.1</v>
      </c>
      <c r="G2676" s="1"/>
      <c r="H2676" s="1"/>
    </row>
    <row r="2677">
      <c r="A2677" s="1" t="s">
        <v>47</v>
      </c>
      <c r="B2677" s="7" t="s">
        <v>102</v>
      </c>
      <c r="C2677" s="1" t="s">
        <v>2937</v>
      </c>
      <c r="D2677" s="8">
        <v>0.0</v>
      </c>
      <c r="E2677" s="1"/>
      <c r="F2677" s="1">
        <v>1.6</v>
      </c>
      <c r="G2677" s="1"/>
      <c r="H2677" s="1"/>
    </row>
    <row r="2678">
      <c r="A2678" s="1" t="s">
        <v>47</v>
      </c>
      <c r="B2678" s="7" t="s">
        <v>102</v>
      </c>
      <c r="C2678" s="1" t="s">
        <v>2938</v>
      </c>
      <c r="D2678" s="8">
        <v>0.0</v>
      </c>
      <c r="E2678" s="1"/>
      <c r="F2678" s="1">
        <v>1.2</v>
      </c>
      <c r="G2678" s="1"/>
      <c r="H2678" s="1"/>
    </row>
    <row r="2679">
      <c r="A2679" s="1" t="s">
        <v>47</v>
      </c>
      <c r="B2679" s="7" t="s">
        <v>102</v>
      </c>
      <c r="C2679" s="1" t="s">
        <v>2939</v>
      </c>
      <c r="D2679" s="8">
        <v>1.0</v>
      </c>
      <c r="E2679" s="1"/>
      <c r="F2679" s="1">
        <v>1.7</v>
      </c>
      <c r="G2679" s="1"/>
      <c r="H2679" s="1"/>
    </row>
    <row r="2680">
      <c r="A2680" s="1" t="s">
        <v>47</v>
      </c>
      <c r="B2680" s="7" t="s">
        <v>102</v>
      </c>
      <c r="C2680" s="1" t="s">
        <v>2940</v>
      </c>
      <c r="D2680" s="8">
        <v>0.0</v>
      </c>
      <c r="E2680" s="1"/>
      <c r="F2680" s="1">
        <v>1.0</v>
      </c>
      <c r="G2680" s="1"/>
      <c r="H2680" s="1"/>
    </row>
    <row r="2681">
      <c r="A2681" s="1" t="s">
        <v>47</v>
      </c>
      <c r="B2681" s="7" t="s">
        <v>102</v>
      </c>
      <c r="C2681" s="1" t="s">
        <v>2941</v>
      </c>
      <c r="D2681" s="8">
        <v>0.0</v>
      </c>
      <c r="E2681" s="1"/>
      <c r="F2681" s="1">
        <v>1.0</v>
      </c>
      <c r="G2681" s="1"/>
      <c r="H2681" s="1"/>
    </row>
    <row r="2682">
      <c r="A2682" s="1" t="s">
        <v>47</v>
      </c>
      <c r="B2682" s="7" t="s">
        <v>102</v>
      </c>
      <c r="C2682" s="1" t="s">
        <v>2942</v>
      </c>
      <c r="D2682" s="8">
        <v>0.0</v>
      </c>
      <c r="E2682" s="1"/>
      <c r="F2682" s="1">
        <v>1.2</v>
      </c>
      <c r="G2682" s="1"/>
      <c r="H2682" s="1"/>
    </row>
    <row r="2683">
      <c r="A2683" s="1" t="s">
        <v>47</v>
      </c>
      <c r="B2683" s="7" t="s">
        <v>102</v>
      </c>
      <c r="C2683" s="1" t="s">
        <v>2943</v>
      </c>
      <c r="D2683" s="8">
        <v>0.0</v>
      </c>
      <c r="E2683" s="1"/>
      <c r="F2683" s="1">
        <v>1.0</v>
      </c>
      <c r="G2683" s="1"/>
      <c r="H2683" s="1"/>
    </row>
    <row r="2684">
      <c r="A2684" s="1" t="s">
        <v>47</v>
      </c>
      <c r="B2684" s="7" t="s">
        <v>102</v>
      </c>
      <c r="C2684" s="1" t="s">
        <v>2944</v>
      </c>
      <c r="D2684" s="8">
        <v>1.0</v>
      </c>
      <c r="E2684" s="1"/>
      <c r="F2684" s="1">
        <v>3.9</v>
      </c>
      <c r="G2684" s="1"/>
      <c r="H2684" s="1"/>
    </row>
    <row r="2685">
      <c r="A2685" s="1" t="s">
        <v>47</v>
      </c>
      <c r="B2685" s="7" t="s">
        <v>102</v>
      </c>
      <c r="C2685" s="1" t="s">
        <v>2945</v>
      </c>
      <c r="D2685" s="8">
        <v>0.0</v>
      </c>
      <c r="E2685" s="1"/>
      <c r="F2685" s="1">
        <v>1.3</v>
      </c>
      <c r="G2685" s="1"/>
      <c r="H2685" s="1"/>
    </row>
    <row r="2686">
      <c r="A2686" s="1" t="s">
        <v>47</v>
      </c>
      <c r="B2686" s="7" t="s">
        <v>102</v>
      </c>
      <c r="C2686" s="1" t="s">
        <v>2946</v>
      </c>
      <c r="D2686" s="8">
        <v>0.0</v>
      </c>
      <c r="E2686" s="1"/>
      <c r="F2686" s="1">
        <v>1.1</v>
      </c>
      <c r="G2686" s="1"/>
      <c r="H2686" s="1"/>
    </row>
    <row r="2687">
      <c r="A2687" s="1" t="s">
        <v>47</v>
      </c>
      <c r="B2687" s="7" t="s">
        <v>102</v>
      </c>
      <c r="C2687" s="1" t="s">
        <v>2947</v>
      </c>
      <c r="D2687" s="8">
        <v>0.0</v>
      </c>
      <c r="E2687" s="1"/>
      <c r="F2687" s="1">
        <v>2.3</v>
      </c>
      <c r="G2687" s="1"/>
      <c r="H2687" s="1"/>
    </row>
    <row r="2688">
      <c r="A2688" s="1" t="s">
        <v>47</v>
      </c>
      <c r="B2688" s="7" t="s">
        <v>102</v>
      </c>
      <c r="C2688" s="1" t="s">
        <v>2948</v>
      </c>
      <c r="D2688" s="8">
        <v>0.0</v>
      </c>
      <c r="E2688" s="1"/>
      <c r="F2688" s="1">
        <v>1.5</v>
      </c>
      <c r="G2688" s="1"/>
      <c r="H2688" s="1"/>
    </row>
    <row r="2689">
      <c r="A2689" s="1" t="s">
        <v>47</v>
      </c>
      <c r="B2689" s="7" t="s">
        <v>102</v>
      </c>
      <c r="C2689" s="1" t="s">
        <v>2949</v>
      </c>
      <c r="D2689" s="8">
        <v>0.0</v>
      </c>
      <c r="E2689" s="1"/>
      <c r="F2689" s="1">
        <v>2.0</v>
      </c>
      <c r="G2689" s="1"/>
      <c r="H2689" s="1"/>
    </row>
    <row r="2690">
      <c r="A2690" s="1" t="s">
        <v>47</v>
      </c>
      <c r="B2690" s="7" t="s">
        <v>102</v>
      </c>
      <c r="C2690" s="1" t="s">
        <v>2950</v>
      </c>
      <c r="D2690" s="8">
        <v>0.0</v>
      </c>
      <c r="E2690" s="1"/>
      <c r="F2690" s="1">
        <v>1.0</v>
      </c>
      <c r="G2690" s="1"/>
      <c r="H2690" s="1"/>
    </row>
    <row r="2691">
      <c r="A2691" s="1" t="s">
        <v>47</v>
      </c>
      <c r="B2691" s="7" t="s">
        <v>102</v>
      </c>
      <c r="C2691" s="1" t="s">
        <v>2951</v>
      </c>
      <c r="D2691" s="8">
        <v>0.0</v>
      </c>
      <c r="E2691" s="1"/>
      <c r="F2691" s="1">
        <v>1.5</v>
      </c>
      <c r="G2691" s="1"/>
      <c r="H2691" s="1"/>
    </row>
    <row r="2692">
      <c r="A2692" s="1" t="s">
        <v>47</v>
      </c>
      <c r="B2692" s="7" t="s">
        <v>102</v>
      </c>
      <c r="C2692" s="1" t="s">
        <v>2952</v>
      </c>
      <c r="D2692" s="8">
        <v>0.0</v>
      </c>
      <c r="E2692" s="1"/>
      <c r="F2692" s="1">
        <v>1.0</v>
      </c>
      <c r="G2692" s="1"/>
      <c r="H2692" s="1"/>
    </row>
    <row r="2693">
      <c r="A2693" s="1" t="s">
        <v>47</v>
      </c>
      <c r="B2693" s="7" t="s">
        <v>102</v>
      </c>
      <c r="C2693" s="1" t="s">
        <v>2953</v>
      </c>
      <c r="D2693" s="8">
        <v>0.0</v>
      </c>
      <c r="E2693" s="1"/>
      <c r="F2693" s="1">
        <v>4.0</v>
      </c>
      <c r="G2693" s="1"/>
      <c r="H2693" s="1"/>
    </row>
    <row r="2694">
      <c r="A2694" s="1" t="s">
        <v>47</v>
      </c>
      <c r="B2694" s="7" t="s">
        <v>102</v>
      </c>
      <c r="C2694" s="1" t="s">
        <v>2954</v>
      </c>
      <c r="D2694" s="8">
        <v>0.0</v>
      </c>
      <c r="E2694" s="1"/>
      <c r="F2694" s="1">
        <v>1.0</v>
      </c>
      <c r="G2694" s="1"/>
      <c r="H2694" s="1"/>
    </row>
    <row r="2695">
      <c r="A2695" s="1" t="s">
        <v>47</v>
      </c>
      <c r="B2695" s="7" t="s">
        <v>102</v>
      </c>
      <c r="C2695" s="1" t="s">
        <v>2955</v>
      </c>
      <c r="D2695" s="8">
        <v>0.0</v>
      </c>
      <c r="E2695" s="1"/>
      <c r="F2695" s="1">
        <v>2.8</v>
      </c>
      <c r="G2695" s="1"/>
      <c r="H2695" s="1"/>
    </row>
    <row r="2696">
      <c r="A2696" s="1" t="s">
        <v>47</v>
      </c>
      <c r="B2696" s="7" t="s">
        <v>102</v>
      </c>
      <c r="C2696" s="1" t="s">
        <v>2956</v>
      </c>
      <c r="D2696" s="8">
        <v>0.0</v>
      </c>
      <c r="E2696" s="1"/>
      <c r="F2696" s="1">
        <v>1.0</v>
      </c>
      <c r="G2696" s="1"/>
      <c r="H2696" s="1"/>
    </row>
    <row r="2697">
      <c r="A2697" s="1" t="s">
        <v>47</v>
      </c>
      <c r="B2697" s="7" t="s">
        <v>102</v>
      </c>
      <c r="C2697" s="1" t="s">
        <v>2957</v>
      </c>
      <c r="D2697" s="8">
        <v>0.0</v>
      </c>
      <c r="E2697" s="1"/>
      <c r="F2697" s="1">
        <v>1.0</v>
      </c>
      <c r="G2697" s="1"/>
      <c r="H2697" s="1"/>
    </row>
    <row r="2698">
      <c r="A2698" s="1" t="s">
        <v>47</v>
      </c>
      <c r="B2698" s="7" t="s">
        <v>102</v>
      </c>
      <c r="C2698" s="1" t="s">
        <v>2958</v>
      </c>
      <c r="D2698" s="8">
        <v>0.0</v>
      </c>
      <c r="E2698" s="1"/>
      <c r="F2698" s="1">
        <v>1.0</v>
      </c>
      <c r="G2698" s="1"/>
      <c r="H2698" s="1"/>
    </row>
    <row r="2699">
      <c r="A2699" s="1" t="s">
        <v>47</v>
      </c>
      <c r="B2699" s="7" t="s">
        <v>102</v>
      </c>
      <c r="C2699" s="1" t="s">
        <v>2959</v>
      </c>
      <c r="D2699" s="8">
        <v>0.0</v>
      </c>
      <c r="E2699" s="1"/>
      <c r="F2699" s="1">
        <v>2.4</v>
      </c>
      <c r="G2699" s="1"/>
      <c r="H2699" s="1"/>
    </row>
    <row r="2700">
      <c r="A2700" s="1" t="s">
        <v>47</v>
      </c>
      <c r="B2700" s="7" t="s">
        <v>102</v>
      </c>
      <c r="C2700" s="1" t="s">
        <v>2960</v>
      </c>
      <c r="D2700" s="8">
        <v>0.0</v>
      </c>
      <c r="E2700" s="1"/>
      <c r="F2700" s="1">
        <v>1.5</v>
      </c>
      <c r="G2700" s="1"/>
      <c r="H2700" s="1"/>
    </row>
    <row r="2701">
      <c r="A2701" s="1" t="s">
        <v>47</v>
      </c>
      <c r="B2701" s="7" t="s">
        <v>102</v>
      </c>
      <c r="C2701" s="1" t="s">
        <v>2961</v>
      </c>
      <c r="D2701" s="8">
        <v>0.0</v>
      </c>
      <c r="E2701" s="1"/>
      <c r="F2701" s="1">
        <v>3.8</v>
      </c>
      <c r="G2701" s="1"/>
      <c r="H2701" s="1"/>
    </row>
    <row r="2702">
      <c r="A2702" s="1" t="s">
        <v>47</v>
      </c>
      <c r="B2702" s="7" t="s">
        <v>102</v>
      </c>
      <c r="C2702" s="1" t="s">
        <v>2962</v>
      </c>
      <c r="D2702" s="8">
        <v>0.0</v>
      </c>
      <c r="E2702" s="1"/>
      <c r="F2702" s="1">
        <v>2.4</v>
      </c>
      <c r="G2702" s="1"/>
      <c r="H2702" s="1"/>
    </row>
    <row r="2703">
      <c r="A2703" s="1" t="s">
        <v>47</v>
      </c>
      <c r="B2703" s="7" t="s">
        <v>102</v>
      </c>
      <c r="C2703" s="1" t="s">
        <v>2963</v>
      </c>
      <c r="D2703" s="8">
        <v>0.0</v>
      </c>
      <c r="E2703" s="1"/>
      <c r="F2703" s="1">
        <v>1.0</v>
      </c>
      <c r="G2703" s="1"/>
      <c r="H2703" s="1"/>
    </row>
    <row r="2704">
      <c r="A2704" s="1" t="s">
        <v>47</v>
      </c>
      <c r="B2704" s="7" t="s">
        <v>102</v>
      </c>
      <c r="C2704" s="1" t="s">
        <v>2964</v>
      </c>
      <c r="D2704" s="8">
        <v>0.0</v>
      </c>
      <c r="E2704" s="1"/>
      <c r="F2704" s="1">
        <v>2.2</v>
      </c>
      <c r="G2704" s="1"/>
      <c r="H2704" s="1"/>
    </row>
    <row r="2705">
      <c r="A2705" s="1" t="s">
        <v>47</v>
      </c>
      <c r="B2705" s="7" t="s">
        <v>102</v>
      </c>
      <c r="C2705" s="1" t="s">
        <v>2965</v>
      </c>
      <c r="D2705" s="8">
        <v>0.0</v>
      </c>
      <c r="E2705" s="1"/>
      <c r="F2705" s="1">
        <v>1.4</v>
      </c>
      <c r="G2705" s="1"/>
      <c r="H2705" s="1"/>
    </row>
    <row r="2706">
      <c r="A2706" s="1" t="s">
        <v>47</v>
      </c>
      <c r="B2706" s="7" t="s">
        <v>102</v>
      </c>
      <c r="C2706" s="1" t="s">
        <v>2966</v>
      </c>
      <c r="D2706" s="8">
        <v>0.0</v>
      </c>
      <c r="E2706" s="1"/>
      <c r="F2706" s="1">
        <v>3.4</v>
      </c>
      <c r="G2706" s="1"/>
      <c r="H2706" s="1"/>
    </row>
    <row r="2707">
      <c r="A2707" s="1" t="s">
        <v>47</v>
      </c>
      <c r="B2707" s="7" t="s">
        <v>102</v>
      </c>
      <c r="C2707" s="1" t="s">
        <v>2967</v>
      </c>
      <c r="D2707" s="8">
        <v>0.0</v>
      </c>
      <c r="E2707" s="1"/>
      <c r="F2707" s="1">
        <v>1.0</v>
      </c>
      <c r="G2707" s="1"/>
      <c r="H2707" s="1"/>
    </row>
    <row r="2708">
      <c r="A2708" s="1" t="s">
        <v>47</v>
      </c>
      <c r="B2708" s="7" t="s">
        <v>102</v>
      </c>
      <c r="C2708" s="1" t="s">
        <v>2968</v>
      </c>
      <c r="D2708" s="8">
        <v>0.0</v>
      </c>
      <c r="E2708" s="1"/>
      <c r="F2708" s="1">
        <v>1.6</v>
      </c>
      <c r="G2708" s="1"/>
      <c r="H2708" s="1"/>
    </row>
    <row r="2709">
      <c r="A2709" s="1" t="s">
        <v>47</v>
      </c>
      <c r="B2709" s="7" t="s">
        <v>102</v>
      </c>
      <c r="C2709" s="1" t="s">
        <v>2969</v>
      </c>
      <c r="D2709" s="8">
        <v>0.0</v>
      </c>
      <c r="E2709" s="1"/>
      <c r="F2709" s="1">
        <v>1.9</v>
      </c>
      <c r="G2709" s="1"/>
      <c r="H2709" s="1"/>
    </row>
    <row r="2710">
      <c r="A2710" s="1" t="s">
        <v>47</v>
      </c>
      <c r="B2710" s="7" t="s">
        <v>102</v>
      </c>
      <c r="C2710" s="1" t="s">
        <v>2970</v>
      </c>
      <c r="D2710" s="8">
        <v>0.0</v>
      </c>
      <c r="E2710" s="1"/>
      <c r="F2710" s="1">
        <v>1.0</v>
      </c>
      <c r="G2710" s="1"/>
      <c r="H2710" s="1"/>
    </row>
    <row r="2711">
      <c r="A2711" s="1" t="s">
        <v>47</v>
      </c>
      <c r="B2711" s="7" t="s">
        <v>102</v>
      </c>
      <c r="C2711" s="1" t="s">
        <v>2971</v>
      </c>
      <c r="D2711" s="8">
        <v>0.0</v>
      </c>
      <c r="E2711" s="1"/>
      <c r="F2711" s="1">
        <v>1.2</v>
      </c>
      <c r="G2711" s="1"/>
      <c r="H2711" s="1"/>
    </row>
    <row r="2712">
      <c r="A2712" s="1" t="s">
        <v>47</v>
      </c>
      <c r="B2712" s="7" t="s">
        <v>102</v>
      </c>
      <c r="C2712" s="1" t="s">
        <v>2972</v>
      </c>
      <c r="D2712" s="8">
        <v>0.0</v>
      </c>
      <c r="E2712" s="1"/>
      <c r="F2712" s="1">
        <v>2.8</v>
      </c>
      <c r="G2712" s="1"/>
      <c r="H2712" s="1"/>
    </row>
    <row r="2713">
      <c r="A2713" s="1" t="s">
        <v>47</v>
      </c>
      <c r="B2713" s="7" t="s">
        <v>102</v>
      </c>
      <c r="C2713" s="1" t="s">
        <v>2973</v>
      </c>
      <c r="D2713" s="8">
        <v>0.0</v>
      </c>
      <c r="E2713" s="1"/>
      <c r="F2713" s="1">
        <v>1.1</v>
      </c>
      <c r="G2713" s="1"/>
      <c r="H2713" s="1"/>
    </row>
    <row r="2714">
      <c r="A2714" s="1" t="s">
        <v>47</v>
      </c>
      <c r="B2714" s="7" t="s">
        <v>102</v>
      </c>
      <c r="C2714" s="1" t="s">
        <v>2974</v>
      </c>
      <c r="D2714" s="8">
        <v>0.0</v>
      </c>
      <c r="E2714" s="1"/>
      <c r="F2714" s="1">
        <v>4.6</v>
      </c>
      <c r="G2714" s="1"/>
      <c r="H2714" s="1"/>
    </row>
    <row r="2715">
      <c r="A2715" s="1" t="s">
        <v>47</v>
      </c>
      <c r="B2715" s="7" t="s">
        <v>102</v>
      </c>
      <c r="C2715" s="1" t="s">
        <v>2975</v>
      </c>
      <c r="D2715" s="8">
        <v>0.0</v>
      </c>
      <c r="E2715" s="1"/>
      <c r="F2715" s="1">
        <v>1.0</v>
      </c>
      <c r="G2715" s="1"/>
      <c r="H2715" s="1"/>
    </row>
    <row r="2716">
      <c r="A2716" s="1" t="s">
        <v>47</v>
      </c>
      <c r="B2716" s="7" t="s">
        <v>102</v>
      </c>
      <c r="C2716" s="1" t="s">
        <v>2976</v>
      </c>
      <c r="D2716" s="8">
        <v>0.0</v>
      </c>
      <c r="E2716" s="1"/>
      <c r="F2716" s="1">
        <v>1.0</v>
      </c>
      <c r="G2716" s="1"/>
      <c r="H2716" s="1"/>
    </row>
    <row r="2717">
      <c r="A2717" s="1" t="s">
        <v>47</v>
      </c>
      <c r="B2717" s="7" t="s">
        <v>102</v>
      </c>
      <c r="C2717" s="1" t="s">
        <v>2977</v>
      </c>
      <c r="D2717" s="8">
        <v>0.0</v>
      </c>
      <c r="E2717" s="1"/>
      <c r="F2717" s="1">
        <v>1.9</v>
      </c>
      <c r="G2717" s="1"/>
      <c r="H2717" s="1"/>
    </row>
    <row r="2718">
      <c r="A2718" s="1" t="s">
        <v>47</v>
      </c>
      <c r="B2718" s="7" t="s">
        <v>102</v>
      </c>
      <c r="C2718" s="1" t="s">
        <v>2978</v>
      </c>
      <c r="D2718" s="8">
        <v>0.0</v>
      </c>
      <c r="E2718" s="1"/>
      <c r="F2718" s="1">
        <v>1.0</v>
      </c>
      <c r="G2718" s="1"/>
      <c r="H2718" s="1"/>
    </row>
    <row r="2719">
      <c r="A2719" s="1" t="s">
        <v>47</v>
      </c>
      <c r="B2719" s="7" t="s">
        <v>102</v>
      </c>
      <c r="C2719" s="1" t="s">
        <v>2979</v>
      </c>
      <c r="D2719" s="8">
        <v>0.0</v>
      </c>
      <c r="E2719" s="1"/>
      <c r="F2719" s="1">
        <v>1.0</v>
      </c>
      <c r="G2719" s="1"/>
      <c r="H2719" s="1"/>
    </row>
    <row r="2720">
      <c r="A2720" s="1" t="s">
        <v>47</v>
      </c>
      <c r="B2720" s="7" t="s">
        <v>102</v>
      </c>
      <c r="C2720" s="1" t="s">
        <v>2980</v>
      </c>
      <c r="D2720" s="8">
        <v>0.0</v>
      </c>
      <c r="E2720" s="1"/>
      <c r="F2720" s="1">
        <v>2.8</v>
      </c>
      <c r="G2720" s="1"/>
      <c r="H2720" s="1"/>
    </row>
    <row r="2721">
      <c r="A2721" s="1" t="s">
        <v>47</v>
      </c>
      <c r="B2721" s="7" t="s">
        <v>102</v>
      </c>
      <c r="C2721" s="1" t="s">
        <v>2981</v>
      </c>
      <c r="D2721" s="8">
        <v>0.0</v>
      </c>
      <c r="E2721" s="1"/>
      <c r="F2721" s="1">
        <v>6.0</v>
      </c>
      <c r="G2721" s="1"/>
      <c r="H2721" s="1"/>
    </row>
    <row r="2722">
      <c r="A2722" s="1" t="s">
        <v>47</v>
      </c>
      <c r="B2722" s="7" t="s">
        <v>102</v>
      </c>
      <c r="C2722" s="1" t="s">
        <v>2982</v>
      </c>
      <c r="D2722" s="8">
        <v>1.0</v>
      </c>
      <c r="E2722" s="1"/>
      <c r="F2722" s="1">
        <v>4.1</v>
      </c>
      <c r="G2722" s="1"/>
      <c r="H2722" s="1"/>
    </row>
    <row r="2723">
      <c r="A2723" s="1" t="s">
        <v>47</v>
      </c>
      <c r="B2723" s="7" t="s">
        <v>102</v>
      </c>
      <c r="C2723" s="1" t="s">
        <v>2983</v>
      </c>
      <c r="D2723" s="8">
        <v>0.0</v>
      </c>
      <c r="E2723" s="1"/>
      <c r="F2723" s="1">
        <v>1.0</v>
      </c>
      <c r="G2723" s="1"/>
      <c r="H2723" s="1"/>
    </row>
    <row r="2724">
      <c r="A2724" s="1" t="s">
        <v>47</v>
      </c>
      <c r="B2724" s="7" t="s">
        <v>103</v>
      </c>
      <c r="C2724" s="1" t="s">
        <v>2984</v>
      </c>
      <c r="D2724" s="8">
        <v>0.0</v>
      </c>
      <c r="E2724" s="1"/>
      <c r="F2724" s="1">
        <v>3.2</v>
      </c>
      <c r="G2724" s="1"/>
      <c r="H2724" s="1"/>
    </row>
    <row r="2725">
      <c r="A2725" s="1" t="s">
        <v>47</v>
      </c>
      <c r="B2725" s="7" t="s">
        <v>103</v>
      </c>
      <c r="C2725" s="1" t="s">
        <v>2985</v>
      </c>
      <c r="D2725" s="8">
        <v>0.0</v>
      </c>
      <c r="E2725" s="1"/>
      <c r="F2725" s="1">
        <v>2.7</v>
      </c>
      <c r="G2725" s="1"/>
      <c r="H2725" s="1"/>
    </row>
    <row r="2726">
      <c r="A2726" s="1" t="s">
        <v>47</v>
      </c>
      <c r="B2726" s="7" t="s">
        <v>103</v>
      </c>
      <c r="C2726" s="1" t="s">
        <v>2986</v>
      </c>
      <c r="D2726" s="8">
        <v>0.0</v>
      </c>
      <c r="E2726" s="1"/>
      <c r="F2726" s="1">
        <v>8.6</v>
      </c>
      <c r="G2726" s="1"/>
      <c r="H2726" s="1"/>
    </row>
    <row r="2727">
      <c r="A2727" s="1" t="s">
        <v>47</v>
      </c>
      <c r="B2727" s="7" t="s">
        <v>103</v>
      </c>
      <c r="C2727" s="1" t="s">
        <v>2987</v>
      </c>
      <c r="D2727" s="8">
        <v>0.0</v>
      </c>
      <c r="E2727" s="1"/>
      <c r="F2727" s="1">
        <v>2.3</v>
      </c>
      <c r="G2727" s="1"/>
      <c r="H2727" s="1"/>
    </row>
    <row r="2728">
      <c r="A2728" s="1" t="s">
        <v>47</v>
      </c>
      <c r="B2728" s="7" t="s">
        <v>103</v>
      </c>
      <c r="C2728" s="1" t="s">
        <v>2988</v>
      </c>
      <c r="D2728" s="8">
        <v>1.0</v>
      </c>
      <c r="E2728" s="1"/>
      <c r="F2728" s="1">
        <v>4.6</v>
      </c>
      <c r="G2728" s="1"/>
      <c r="H2728" s="1"/>
    </row>
    <row r="2729">
      <c r="A2729" s="1" t="s">
        <v>47</v>
      </c>
      <c r="B2729" s="7" t="s">
        <v>103</v>
      </c>
      <c r="C2729" s="1" t="s">
        <v>2989</v>
      </c>
      <c r="D2729" s="8">
        <v>0.0</v>
      </c>
      <c r="E2729" s="1"/>
      <c r="F2729" s="1">
        <v>8.1</v>
      </c>
      <c r="G2729" s="1"/>
      <c r="H2729" s="1"/>
    </row>
    <row r="2730">
      <c r="A2730" s="1" t="s">
        <v>47</v>
      </c>
      <c r="B2730" s="7" t="s">
        <v>103</v>
      </c>
      <c r="C2730" s="1" t="s">
        <v>2990</v>
      </c>
      <c r="D2730" s="8">
        <v>2.0</v>
      </c>
      <c r="E2730" s="1"/>
      <c r="F2730" s="1">
        <v>2.8</v>
      </c>
      <c r="G2730" s="1"/>
      <c r="H2730" s="1"/>
    </row>
    <row r="2731">
      <c r="A2731" s="1" t="s">
        <v>47</v>
      </c>
      <c r="B2731" s="7" t="s">
        <v>103</v>
      </c>
      <c r="C2731" s="1" t="s">
        <v>2991</v>
      </c>
      <c r="D2731" s="8">
        <v>0.0</v>
      </c>
      <c r="E2731" s="1"/>
      <c r="F2731" s="1">
        <v>2.6</v>
      </c>
      <c r="G2731" s="1"/>
      <c r="H2731" s="1"/>
    </row>
    <row r="2732">
      <c r="A2732" s="1" t="s">
        <v>47</v>
      </c>
      <c r="B2732" s="7" t="s">
        <v>103</v>
      </c>
      <c r="C2732" s="1" t="s">
        <v>2992</v>
      </c>
      <c r="D2732" s="8">
        <v>0.0</v>
      </c>
      <c r="E2732" s="1"/>
      <c r="F2732" s="1">
        <v>4.6</v>
      </c>
      <c r="G2732" s="1"/>
      <c r="H2732" s="1"/>
    </row>
    <row r="2733">
      <c r="A2733" s="1" t="s">
        <v>47</v>
      </c>
      <c r="B2733" s="7" t="s">
        <v>103</v>
      </c>
      <c r="C2733" s="1" t="s">
        <v>2993</v>
      </c>
      <c r="D2733" s="8">
        <v>0.0</v>
      </c>
      <c r="E2733" s="1"/>
      <c r="F2733" s="1">
        <v>2.4</v>
      </c>
      <c r="G2733" s="1"/>
      <c r="H2733" s="1"/>
    </row>
    <row r="2734">
      <c r="A2734" s="1" t="s">
        <v>47</v>
      </c>
      <c r="B2734" s="7" t="s">
        <v>103</v>
      </c>
      <c r="C2734" s="1" t="s">
        <v>2994</v>
      </c>
      <c r="D2734" s="8">
        <v>0.0</v>
      </c>
      <c r="E2734" s="1"/>
      <c r="F2734" s="1">
        <v>2.5</v>
      </c>
      <c r="G2734" s="1"/>
      <c r="H2734" s="1"/>
    </row>
    <row r="2735">
      <c r="A2735" s="1" t="s">
        <v>47</v>
      </c>
      <c r="B2735" s="7" t="s">
        <v>103</v>
      </c>
      <c r="C2735" s="1" t="s">
        <v>2995</v>
      </c>
      <c r="D2735" s="8">
        <v>0.0</v>
      </c>
      <c r="E2735" s="1"/>
      <c r="F2735" s="1">
        <v>2.6</v>
      </c>
      <c r="G2735" s="1"/>
      <c r="H2735" s="1"/>
    </row>
    <row r="2736">
      <c r="A2736" s="1" t="s">
        <v>47</v>
      </c>
      <c r="B2736" s="7" t="s">
        <v>103</v>
      </c>
      <c r="C2736" s="1" t="s">
        <v>2996</v>
      </c>
      <c r="D2736" s="8">
        <v>0.0</v>
      </c>
      <c r="E2736" s="1"/>
      <c r="F2736" s="1">
        <v>6.7</v>
      </c>
      <c r="G2736" s="1"/>
      <c r="H2736" s="1"/>
    </row>
    <row r="2737">
      <c r="A2737" s="1" t="s">
        <v>47</v>
      </c>
      <c r="B2737" s="7" t="s">
        <v>103</v>
      </c>
      <c r="C2737" s="1" t="s">
        <v>2997</v>
      </c>
      <c r="D2737" s="8">
        <v>0.0</v>
      </c>
      <c r="E2737" s="1"/>
      <c r="F2737" s="1">
        <v>2.0</v>
      </c>
      <c r="G2737" s="1"/>
      <c r="H2737" s="1"/>
    </row>
    <row r="2738">
      <c r="A2738" s="1" t="s">
        <v>47</v>
      </c>
      <c r="B2738" s="7" t="s">
        <v>103</v>
      </c>
      <c r="C2738" s="1" t="s">
        <v>2998</v>
      </c>
      <c r="D2738" s="8">
        <v>0.0</v>
      </c>
      <c r="E2738" s="1"/>
      <c r="F2738" s="1">
        <v>2.4</v>
      </c>
      <c r="G2738" s="1"/>
      <c r="H2738" s="1"/>
    </row>
    <row r="2739">
      <c r="A2739" s="1" t="s">
        <v>47</v>
      </c>
      <c r="B2739" s="7" t="s">
        <v>103</v>
      </c>
      <c r="C2739" s="1" t="s">
        <v>2999</v>
      </c>
      <c r="D2739" s="8">
        <v>0.0</v>
      </c>
      <c r="E2739" s="1"/>
      <c r="F2739" s="1">
        <v>1.2</v>
      </c>
      <c r="G2739" s="1"/>
      <c r="H2739" s="1"/>
    </row>
    <row r="2740">
      <c r="A2740" s="1" t="s">
        <v>47</v>
      </c>
      <c r="B2740" s="7" t="s">
        <v>103</v>
      </c>
      <c r="C2740" s="1" t="s">
        <v>3000</v>
      </c>
      <c r="D2740" s="8">
        <v>0.0</v>
      </c>
      <c r="E2740" s="1"/>
      <c r="F2740" s="1">
        <v>1.8</v>
      </c>
      <c r="G2740" s="1"/>
      <c r="H2740" s="1"/>
    </row>
    <row r="2741">
      <c r="A2741" s="1" t="s">
        <v>47</v>
      </c>
      <c r="B2741" s="7" t="s">
        <v>103</v>
      </c>
      <c r="C2741" s="1" t="s">
        <v>3001</v>
      </c>
      <c r="D2741" s="8">
        <v>0.0</v>
      </c>
      <c r="E2741" s="1"/>
      <c r="F2741" s="1">
        <v>4.5</v>
      </c>
      <c r="G2741" s="1"/>
      <c r="H2741" s="1"/>
    </row>
    <row r="2742">
      <c r="A2742" s="1" t="s">
        <v>47</v>
      </c>
      <c r="B2742" s="7" t="s">
        <v>103</v>
      </c>
      <c r="C2742" s="1" t="s">
        <v>3002</v>
      </c>
      <c r="D2742" s="8">
        <v>0.0</v>
      </c>
      <c r="E2742" s="1"/>
      <c r="F2742" s="1">
        <v>1.2</v>
      </c>
      <c r="G2742" s="1"/>
      <c r="H2742" s="1"/>
    </row>
    <row r="2743">
      <c r="A2743" s="1" t="s">
        <v>47</v>
      </c>
      <c r="B2743" s="7" t="s">
        <v>103</v>
      </c>
      <c r="C2743" s="1" t="s">
        <v>3003</v>
      </c>
      <c r="D2743" s="8">
        <v>0.0</v>
      </c>
      <c r="E2743" s="1"/>
      <c r="F2743" s="1">
        <v>4.3</v>
      </c>
      <c r="G2743" s="1"/>
      <c r="H2743" s="1"/>
    </row>
    <row r="2744">
      <c r="A2744" s="1" t="s">
        <v>47</v>
      </c>
      <c r="B2744" s="7" t="s">
        <v>103</v>
      </c>
      <c r="C2744" s="1" t="s">
        <v>3004</v>
      </c>
      <c r="D2744" s="8">
        <v>0.0</v>
      </c>
      <c r="E2744" s="1"/>
      <c r="F2744" s="1">
        <v>2.5</v>
      </c>
      <c r="G2744" s="1"/>
      <c r="H2744" s="1"/>
    </row>
    <row r="2745">
      <c r="A2745" s="1" t="s">
        <v>47</v>
      </c>
      <c r="B2745" s="7" t="s">
        <v>103</v>
      </c>
      <c r="C2745" s="1" t="s">
        <v>3005</v>
      </c>
      <c r="D2745" s="8">
        <v>0.0</v>
      </c>
      <c r="E2745" s="1"/>
      <c r="F2745" s="1">
        <v>1.0</v>
      </c>
      <c r="G2745" s="1"/>
      <c r="H2745" s="1"/>
    </row>
    <row r="2746">
      <c r="A2746" s="1" t="s">
        <v>47</v>
      </c>
      <c r="B2746" s="7" t="s">
        <v>103</v>
      </c>
      <c r="C2746" s="1" t="s">
        <v>3006</v>
      </c>
      <c r="D2746" s="8">
        <v>0.0</v>
      </c>
      <c r="E2746" s="1"/>
      <c r="F2746" s="1">
        <v>3.6</v>
      </c>
      <c r="G2746" s="1"/>
      <c r="H2746" s="1"/>
    </row>
    <row r="2747">
      <c r="A2747" s="1" t="s">
        <v>47</v>
      </c>
      <c r="B2747" s="7" t="s">
        <v>103</v>
      </c>
      <c r="C2747" s="1" t="s">
        <v>3007</v>
      </c>
      <c r="D2747" s="8">
        <v>1.0</v>
      </c>
      <c r="E2747" s="1"/>
      <c r="F2747" s="1">
        <v>2.0</v>
      </c>
      <c r="G2747" s="1"/>
      <c r="H2747" s="1"/>
    </row>
    <row r="2748">
      <c r="A2748" s="1" t="s">
        <v>47</v>
      </c>
      <c r="B2748" s="7" t="s">
        <v>103</v>
      </c>
      <c r="C2748" s="1" t="s">
        <v>3008</v>
      </c>
      <c r="D2748" s="8">
        <v>0.0</v>
      </c>
      <c r="E2748" s="1"/>
      <c r="F2748" s="1">
        <v>1.0</v>
      </c>
      <c r="G2748" s="1"/>
      <c r="H2748" s="1"/>
    </row>
    <row r="2749">
      <c r="A2749" s="1" t="s">
        <v>47</v>
      </c>
      <c r="B2749" s="7" t="s">
        <v>103</v>
      </c>
      <c r="C2749" s="1" t="s">
        <v>3009</v>
      </c>
      <c r="D2749" s="8">
        <v>0.0</v>
      </c>
      <c r="E2749" s="1"/>
      <c r="F2749" s="1">
        <v>29.3</v>
      </c>
      <c r="G2749" s="1"/>
      <c r="H2749" s="1"/>
    </row>
    <row r="2750">
      <c r="A2750" s="1" t="s">
        <v>47</v>
      </c>
      <c r="B2750" s="7" t="s">
        <v>103</v>
      </c>
      <c r="C2750" s="1" t="s">
        <v>3010</v>
      </c>
      <c r="D2750" s="8">
        <v>0.0</v>
      </c>
      <c r="E2750" s="1"/>
      <c r="F2750" s="1">
        <v>30.1</v>
      </c>
      <c r="G2750" s="1"/>
      <c r="H2750" s="1"/>
    </row>
    <row r="2751">
      <c r="A2751" s="1" t="s">
        <v>47</v>
      </c>
      <c r="B2751" s="7" t="s">
        <v>103</v>
      </c>
      <c r="C2751" s="1" t="s">
        <v>3011</v>
      </c>
      <c r="D2751" s="8">
        <v>0.0</v>
      </c>
      <c r="E2751" s="1"/>
      <c r="F2751" s="1">
        <v>1.1</v>
      </c>
      <c r="G2751" s="1"/>
      <c r="H2751" s="1"/>
    </row>
    <row r="2752">
      <c r="A2752" s="1" t="s">
        <v>47</v>
      </c>
      <c r="B2752" s="7" t="s">
        <v>103</v>
      </c>
      <c r="C2752" s="1" t="s">
        <v>3012</v>
      </c>
      <c r="D2752" s="8">
        <v>1.0</v>
      </c>
      <c r="E2752" s="1"/>
      <c r="F2752" s="1">
        <v>2.4</v>
      </c>
      <c r="G2752" s="1"/>
      <c r="H2752" s="1"/>
    </row>
    <row r="2753">
      <c r="A2753" s="1" t="s">
        <v>47</v>
      </c>
      <c r="B2753" s="7" t="s">
        <v>103</v>
      </c>
      <c r="C2753" s="1" t="s">
        <v>3013</v>
      </c>
      <c r="D2753" s="8">
        <v>0.0</v>
      </c>
      <c r="E2753" s="1"/>
      <c r="F2753" s="1">
        <v>1.0</v>
      </c>
      <c r="G2753" s="1"/>
      <c r="H2753" s="1"/>
    </row>
    <row r="2754">
      <c r="A2754" s="1" t="s">
        <v>47</v>
      </c>
      <c r="B2754" s="7" t="s">
        <v>103</v>
      </c>
      <c r="C2754" s="1" t="s">
        <v>3014</v>
      </c>
      <c r="D2754" s="8">
        <v>0.0</v>
      </c>
      <c r="E2754" s="1"/>
      <c r="F2754" s="1">
        <v>5.4</v>
      </c>
      <c r="G2754" s="1"/>
      <c r="H2754" s="1"/>
    </row>
    <row r="2755">
      <c r="A2755" s="1" t="s">
        <v>47</v>
      </c>
      <c r="B2755" s="7" t="s">
        <v>103</v>
      </c>
      <c r="C2755" s="1" t="s">
        <v>3015</v>
      </c>
      <c r="D2755" s="8">
        <v>0.0</v>
      </c>
      <c r="E2755" s="1"/>
      <c r="F2755" s="1">
        <v>1.0</v>
      </c>
      <c r="G2755" s="1"/>
      <c r="H2755" s="1"/>
    </row>
    <row r="2756">
      <c r="A2756" s="1" t="s">
        <v>47</v>
      </c>
      <c r="B2756" s="7" t="s">
        <v>103</v>
      </c>
      <c r="C2756" s="1" t="s">
        <v>3016</v>
      </c>
      <c r="D2756" s="8">
        <v>0.0</v>
      </c>
      <c r="E2756" s="1"/>
      <c r="F2756" s="1">
        <v>2.8</v>
      </c>
      <c r="G2756" s="1"/>
      <c r="H2756" s="1"/>
    </row>
    <row r="2757">
      <c r="A2757" s="1" t="s">
        <v>47</v>
      </c>
      <c r="B2757" s="7" t="s">
        <v>103</v>
      </c>
      <c r="C2757" s="1" t="s">
        <v>3017</v>
      </c>
      <c r="D2757" s="8">
        <v>0.0</v>
      </c>
      <c r="E2757" s="1"/>
      <c r="F2757" s="1">
        <v>3.5</v>
      </c>
      <c r="G2757" s="1"/>
      <c r="H2757" s="1"/>
    </row>
    <row r="2758">
      <c r="A2758" s="1" t="s">
        <v>47</v>
      </c>
      <c r="B2758" s="7" t="s">
        <v>103</v>
      </c>
      <c r="C2758" s="1" t="s">
        <v>3018</v>
      </c>
      <c r="D2758" s="8">
        <v>0.0</v>
      </c>
      <c r="E2758" s="1"/>
      <c r="F2758" s="1">
        <v>4.2</v>
      </c>
      <c r="G2758" s="1"/>
      <c r="H2758" s="1"/>
    </row>
    <row r="2759">
      <c r="A2759" s="1" t="s">
        <v>47</v>
      </c>
      <c r="B2759" s="7" t="s">
        <v>103</v>
      </c>
      <c r="C2759" s="1" t="s">
        <v>3019</v>
      </c>
      <c r="D2759" s="8">
        <v>0.0</v>
      </c>
      <c r="E2759" s="1"/>
      <c r="F2759" s="1">
        <v>1.9</v>
      </c>
      <c r="G2759" s="1"/>
      <c r="H2759" s="1"/>
    </row>
    <row r="2760">
      <c r="A2760" s="1" t="s">
        <v>47</v>
      </c>
      <c r="B2760" s="7" t="s">
        <v>103</v>
      </c>
      <c r="C2760" s="1" t="s">
        <v>3020</v>
      </c>
      <c r="D2760" s="8">
        <v>1.0</v>
      </c>
      <c r="E2760" s="1"/>
      <c r="F2760" s="1">
        <v>7.8</v>
      </c>
      <c r="G2760" s="1"/>
      <c r="H2760" s="1"/>
    </row>
    <row r="2761">
      <c r="A2761" s="1" t="s">
        <v>47</v>
      </c>
      <c r="B2761" s="7" t="s">
        <v>103</v>
      </c>
      <c r="C2761" s="1" t="s">
        <v>3021</v>
      </c>
      <c r="D2761" s="8">
        <v>0.0</v>
      </c>
      <c r="E2761" s="1"/>
      <c r="F2761" s="1">
        <v>2.3</v>
      </c>
      <c r="G2761" s="1"/>
      <c r="H2761" s="1"/>
    </row>
    <row r="2762">
      <c r="A2762" s="1" t="s">
        <v>47</v>
      </c>
      <c r="B2762" s="7" t="s">
        <v>103</v>
      </c>
      <c r="C2762" s="1" t="s">
        <v>3022</v>
      </c>
      <c r="D2762" s="8">
        <v>0.0</v>
      </c>
      <c r="E2762" s="1"/>
      <c r="F2762" s="1">
        <v>2.4</v>
      </c>
      <c r="G2762" s="1"/>
      <c r="H2762" s="1"/>
    </row>
    <row r="2763">
      <c r="A2763" s="1" t="s">
        <v>47</v>
      </c>
      <c r="B2763" s="7" t="s">
        <v>103</v>
      </c>
      <c r="C2763" s="1" t="s">
        <v>3023</v>
      </c>
      <c r="D2763" s="8">
        <v>0.0</v>
      </c>
      <c r="E2763" s="1"/>
      <c r="F2763" s="1">
        <v>9.2</v>
      </c>
      <c r="G2763" s="1"/>
      <c r="H2763" s="1"/>
    </row>
    <row r="2764">
      <c r="A2764" s="1" t="s">
        <v>47</v>
      </c>
      <c r="B2764" s="7" t="s">
        <v>103</v>
      </c>
      <c r="C2764" s="1" t="s">
        <v>3024</v>
      </c>
      <c r="D2764" s="8">
        <v>0.0</v>
      </c>
      <c r="E2764" s="1"/>
      <c r="F2764" s="1">
        <v>1.0</v>
      </c>
      <c r="G2764" s="1"/>
      <c r="H2764" s="1"/>
    </row>
    <row r="2765">
      <c r="A2765" s="1" t="s">
        <v>47</v>
      </c>
      <c r="B2765" s="7" t="s">
        <v>103</v>
      </c>
      <c r="C2765" s="1" t="s">
        <v>3025</v>
      </c>
      <c r="D2765" s="8">
        <v>0.0</v>
      </c>
      <c r="E2765" s="1"/>
      <c r="F2765" s="1">
        <v>1.0</v>
      </c>
      <c r="G2765" s="1"/>
      <c r="H2765" s="1"/>
    </row>
    <row r="2766">
      <c r="A2766" s="1" t="s">
        <v>47</v>
      </c>
      <c r="B2766" s="7" t="s">
        <v>103</v>
      </c>
      <c r="C2766" s="1" t="s">
        <v>3026</v>
      </c>
      <c r="D2766" s="8">
        <v>0.0</v>
      </c>
      <c r="E2766" s="1"/>
      <c r="F2766" s="1">
        <v>2.5</v>
      </c>
      <c r="G2766" s="1"/>
      <c r="H2766" s="1"/>
    </row>
    <row r="2767">
      <c r="A2767" s="1" t="s">
        <v>47</v>
      </c>
      <c r="B2767" s="7" t="s">
        <v>103</v>
      </c>
      <c r="C2767" s="1" t="s">
        <v>3027</v>
      </c>
      <c r="D2767" s="8">
        <v>0.0</v>
      </c>
      <c r="E2767" s="1"/>
      <c r="F2767" s="1">
        <v>10.4</v>
      </c>
      <c r="G2767" s="1"/>
      <c r="H2767" s="1"/>
    </row>
    <row r="2768">
      <c r="A2768" s="1" t="s">
        <v>47</v>
      </c>
      <c r="B2768" s="7" t="s">
        <v>103</v>
      </c>
      <c r="C2768" s="1" t="s">
        <v>3028</v>
      </c>
      <c r="D2768" s="8">
        <v>0.0</v>
      </c>
      <c r="E2768" s="1"/>
      <c r="F2768" s="1">
        <v>3.8</v>
      </c>
      <c r="G2768" s="1"/>
      <c r="H2768" s="1"/>
    </row>
    <row r="2769">
      <c r="A2769" s="1" t="s">
        <v>47</v>
      </c>
      <c r="B2769" s="7" t="s">
        <v>103</v>
      </c>
      <c r="C2769" s="1" t="s">
        <v>3029</v>
      </c>
      <c r="D2769" s="8">
        <v>0.0</v>
      </c>
      <c r="E2769" s="1"/>
      <c r="F2769" s="1">
        <v>2.7</v>
      </c>
      <c r="G2769" s="1"/>
      <c r="H2769" s="1"/>
    </row>
    <row r="2770">
      <c r="A2770" s="1" t="s">
        <v>47</v>
      </c>
      <c r="B2770" s="7" t="s">
        <v>103</v>
      </c>
      <c r="C2770" s="1" t="s">
        <v>3030</v>
      </c>
      <c r="D2770" s="8">
        <v>0.0</v>
      </c>
      <c r="E2770" s="1"/>
      <c r="F2770" s="1">
        <v>9.7</v>
      </c>
      <c r="G2770" s="1"/>
      <c r="H2770" s="1"/>
    </row>
    <row r="2771">
      <c r="A2771" s="1" t="s">
        <v>47</v>
      </c>
      <c r="B2771" s="7" t="s">
        <v>103</v>
      </c>
      <c r="C2771" s="1" t="s">
        <v>3031</v>
      </c>
      <c r="D2771" s="8">
        <v>0.0</v>
      </c>
      <c r="E2771" s="1"/>
      <c r="F2771" s="1">
        <v>4.3</v>
      </c>
      <c r="G2771" s="1"/>
      <c r="H2771" s="1"/>
    </row>
    <row r="2772">
      <c r="A2772" s="1" t="s">
        <v>47</v>
      </c>
      <c r="B2772" s="7" t="s">
        <v>103</v>
      </c>
      <c r="C2772" s="1" t="s">
        <v>3032</v>
      </c>
      <c r="D2772" s="8">
        <v>0.0</v>
      </c>
      <c r="E2772" s="1"/>
      <c r="F2772" s="1">
        <v>6.0</v>
      </c>
      <c r="G2772" s="1"/>
      <c r="H2772" s="1"/>
    </row>
    <row r="2773">
      <c r="A2773" s="1" t="s">
        <v>47</v>
      </c>
      <c r="B2773" s="7" t="s">
        <v>103</v>
      </c>
      <c r="C2773" s="1" t="s">
        <v>3033</v>
      </c>
      <c r="D2773" s="8">
        <v>0.0</v>
      </c>
      <c r="E2773" s="1"/>
      <c r="F2773" s="1">
        <v>4.9</v>
      </c>
      <c r="G2773" s="1"/>
      <c r="H2773" s="1"/>
    </row>
    <row r="2774">
      <c r="A2774" s="1" t="s">
        <v>47</v>
      </c>
      <c r="B2774" s="7" t="s">
        <v>104</v>
      </c>
      <c r="C2774" s="1" t="s">
        <v>3034</v>
      </c>
      <c r="D2774" s="8">
        <v>1.0</v>
      </c>
      <c r="E2774" s="1"/>
      <c r="F2774" s="1">
        <v>5.8</v>
      </c>
      <c r="G2774" s="1"/>
      <c r="H2774" s="1"/>
    </row>
    <row r="2775">
      <c r="A2775" s="1" t="s">
        <v>47</v>
      </c>
      <c r="B2775" s="7" t="s">
        <v>104</v>
      </c>
      <c r="C2775" s="1" t="s">
        <v>3035</v>
      </c>
      <c r="D2775" s="8">
        <v>0.0</v>
      </c>
      <c r="E2775" s="1"/>
      <c r="F2775" s="1">
        <v>1.0</v>
      </c>
      <c r="G2775" s="1"/>
      <c r="H2775" s="1"/>
    </row>
    <row r="2776">
      <c r="A2776" s="1" t="s">
        <v>47</v>
      </c>
      <c r="B2776" s="7" t="s">
        <v>104</v>
      </c>
      <c r="C2776" s="1" t="s">
        <v>3036</v>
      </c>
      <c r="D2776" s="8">
        <v>0.0</v>
      </c>
      <c r="E2776" s="1"/>
      <c r="F2776" s="1">
        <v>9.9</v>
      </c>
      <c r="G2776" s="1"/>
      <c r="H2776" s="1"/>
    </row>
    <row r="2777">
      <c r="A2777" s="1" t="s">
        <v>47</v>
      </c>
      <c r="B2777" s="7" t="s">
        <v>104</v>
      </c>
      <c r="C2777" s="1" t="s">
        <v>3037</v>
      </c>
      <c r="D2777" s="8">
        <v>0.0</v>
      </c>
      <c r="E2777" s="1"/>
      <c r="F2777" s="1">
        <v>4.1</v>
      </c>
      <c r="G2777" s="1"/>
      <c r="H2777" s="1"/>
    </row>
    <row r="2778">
      <c r="A2778" s="1" t="s">
        <v>47</v>
      </c>
      <c r="B2778" s="7" t="s">
        <v>104</v>
      </c>
      <c r="C2778" s="1" t="s">
        <v>3038</v>
      </c>
      <c r="D2778" s="8">
        <v>0.0</v>
      </c>
      <c r="E2778" s="1"/>
      <c r="F2778" s="1">
        <v>2.8</v>
      </c>
      <c r="G2778" s="1"/>
      <c r="H2778" s="1"/>
    </row>
    <row r="2779">
      <c r="A2779" s="1" t="s">
        <v>47</v>
      </c>
      <c r="B2779" s="7" t="s">
        <v>104</v>
      </c>
      <c r="C2779" s="1" t="s">
        <v>3039</v>
      </c>
      <c r="D2779" s="8">
        <v>0.0</v>
      </c>
      <c r="E2779" s="1"/>
      <c r="F2779" s="1">
        <v>4.5</v>
      </c>
      <c r="G2779" s="1"/>
      <c r="H2779" s="1"/>
    </row>
    <row r="2780">
      <c r="A2780" s="1" t="s">
        <v>47</v>
      </c>
      <c r="B2780" s="7" t="s">
        <v>104</v>
      </c>
      <c r="C2780" s="1" t="s">
        <v>3040</v>
      </c>
      <c r="D2780" s="8">
        <v>0.0</v>
      </c>
      <c r="E2780" s="1"/>
      <c r="F2780" s="1">
        <v>5.3</v>
      </c>
      <c r="G2780" s="1"/>
      <c r="H2780" s="1"/>
    </row>
    <row r="2781">
      <c r="A2781" s="1" t="s">
        <v>47</v>
      </c>
      <c r="B2781" s="7" t="s">
        <v>104</v>
      </c>
      <c r="C2781" s="1" t="s">
        <v>3041</v>
      </c>
      <c r="D2781" s="8">
        <v>0.0</v>
      </c>
      <c r="E2781" s="1"/>
      <c r="F2781" s="1">
        <v>2.6</v>
      </c>
      <c r="G2781" s="1"/>
      <c r="H2781" s="1"/>
    </row>
    <row r="2782">
      <c r="A2782" s="1" t="s">
        <v>47</v>
      </c>
      <c r="B2782" s="7" t="s">
        <v>104</v>
      </c>
      <c r="C2782" s="1" t="s">
        <v>3042</v>
      </c>
      <c r="D2782" s="8">
        <v>0.0</v>
      </c>
      <c r="E2782" s="1"/>
      <c r="F2782" s="1">
        <v>9.7</v>
      </c>
      <c r="G2782" s="1"/>
      <c r="H2782" s="1"/>
    </row>
    <row r="2783">
      <c r="A2783" s="1" t="s">
        <v>47</v>
      </c>
      <c r="B2783" s="7" t="s">
        <v>104</v>
      </c>
      <c r="C2783" s="1" t="s">
        <v>3043</v>
      </c>
      <c r="D2783" s="8">
        <v>0.0</v>
      </c>
      <c r="E2783" s="1"/>
      <c r="F2783" s="1">
        <v>2.2</v>
      </c>
      <c r="G2783" s="1"/>
      <c r="H2783" s="1"/>
    </row>
    <row r="2784">
      <c r="A2784" s="1" t="s">
        <v>47</v>
      </c>
      <c r="B2784" s="7" t="s">
        <v>104</v>
      </c>
      <c r="C2784" s="1" t="s">
        <v>3044</v>
      </c>
      <c r="D2784" s="8">
        <v>0.0</v>
      </c>
      <c r="E2784" s="1"/>
      <c r="F2784" s="1">
        <v>10.5</v>
      </c>
      <c r="G2784" s="1"/>
      <c r="H2784" s="1"/>
    </row>
    <row r="2785">
      <c r="A2785" s="1" t="s">
        <v>47</v>
      </c>
      <c r="B2785" s="7" t="s">
        <v>104</v>
      </c>
      <c r="C2785" s="1" t="s">
        <v>3045</v>
      </c>
      <c r="D2785" s="8">
        <v>0.0</v>
      </c>
      <c r="E2785" s="1"/>
      <c r="F2785" s="1">
        <v>4.7</v>
      </c>
      <c r="G2785" s="1"/>
      <c r="H2785" s="1"/>
    </row>
    <row r="2786">
      <c r="A2786" s="1" t="s">
        <v>47</v>
      </c>
      <c r="B2786" s="7" t="s">
        <v>104</v>
      </c>
      <c r="C2786" s="1" t="s">
        <v>3046</v>
      </c>
      <c r="D2786" s="8">
        <v>1.0</v>
      </c>
      <c r="E2786" s="1"/>
      <c r="F2786" s="1">
        <v>9.7</v>
      </c>
      <c r="G2786" s="1"/>
      <c r="H2786" s="1"/>
    </row>
    <row r="2787">
      <c r="A2787" s="1" t="s">
        <v>47</v>
      </c>
      <c r="B2787" s="7" t="s">
        <v>104</v>
      </c>
      <c r="C2787" s="1" t="s">
        <v>3047</v>
      </c>
      <c r="D2787" s="8">
        <v>0.0</v>
      </c>
      <c r="E2787" s="1"/>
      <c r="F2787" s="1">
        <v>7.1</v>
      </c>
      <c r="G2787" s="1"/>
      <c r="H2787" s="1"/>
    </row>
    <row r="2788">
      <c r="A2788" s="1" t="s">
        <v>47</v>
      </c>
      <c r="B2788" s="7" t="s">
        <v>104</v>
      </c>
      <c r="C2788" s="1" t="s">
        <v>3048</v>
      </c>
      <c r="D2788" s="8">
        <v>0.0</v>
      </c>
      <c r="E2788" s="1"/>
      <c r="F2788" s="1">
        <v>2.5</v>
      </c>
      <c r="G2788" s="1"/>
      <c r="H2788" s="1"/>
    </row>
    <row r="2789">
      <c r="A2789" s="1" t="s">
        <v>47</v>
      </c>
      <c r="B2789" s="7" t="s">
        <v>104</v>
      </c>
      <c r="C2789" s="1" t="s">
        <v>3049</v>
      </c>
      <c r="D2789" s="8">
        <v>0.0</v>
      </c>
      <c r="E2789" s="1"/>
      <c r="F2789" s="1">
        <v>11.5</v>
      </c>
      <c r="G2789" s="1"/>
      <c r="H2789" s="1"/>
    </row>
    <row r="2790">
      <c r="A2790" s="1" t="s">
        <v>47</v>
      </c>
      <c r="B2790" s="7" t="s">
        <v>104</v>
      </c>
      <c r="C2790" s="1" t="s">
        <v>3050</v>
      </c>
      <c r="D2790" s="8">
        <v>0.0</v>
      </c>
      <c r="E2790" s="1"/>
      <c r="F2790" s="1">
        <v>1.0</v>
      </c>
      <c r="G2790" s="1"/>
      <c r="H2790" s="1"/>
    </row>
    <row r="2791">
      <c r="A2791" s="1" t="s">
        <v>47</v>
      </c>
      <c r="B2791" s="7" t="s">
        <v>104</v>
      </c>
      <c r="C2791" s="1" t="s">
        <v>3051</v>
      </c>
      <c r="D2791" s="8">
        <v>0.0</v>
      </c>
      <c r="E2791" s="1"/>
      <c r="F2791" s="1">
        <v>6.0</v>
      </c>
      <c r="G2791" s="1"/>
      <c r="H2791" s="1"/>
    </row>
    <row r="2792">
      <c r="A2792" s="1" t="s">
        <v>47</v>
      </c>
      <c r="B2792" s="7" t="s">
        <v>104</v>
      </c>
      <c r="C2792" s="1" t="s">
        <v>3052</v>
      </c>
      <c r="D2792" s="8">
        <v>0.0</v>
      </c>
      <c r="E2792" s="1"/>
      <c r="F2792" s="1">
        <v>4.3</v>
      </c>
      <c r="G2792" s="1"/>
      <c r="H2792" s="1"/>
    </row>
    <row r="2793">
      <c r="A2793" s="1" t="s">
        <v>47</v>
      </c>
      <c r="B2793" s="7" t="s">
        <v>104</v>
      </c>
      <c r="C2793" s="1" t="s">
        <v>3053</v>
      </c>
      <c r="D2793" s="8">
        <v>0.0</v>
      </c>
      <c r="E2793" s="1"/>
      <c r="F2793" s="1">
        <v>2.1</v>
      </c>
      <c r="G2793" s="1"/>
      <c r="H2793" s="1"/>
    </row>
    <row r="2794">
      <c r="A2794" s="1" t="s">
        <v>47</v>
      </c>
      <c r="B2794" s="7" t="s">
        <v>104</v>
      </c>
      <c r="C2794" s="1" t="s">
        <v>3054</v>
      </c>
      <c r="D2794" s="8">
        <v>0.0</v>
      </c>
      <c r="E2794" s="1"/>
      <c r="F2794" s="1">
        <v>1.3</v>
      </c>
      <c r="G2794" s="1"/>
      <c r="H2794" s="1"/>
    </row>
    <row r="2795">
      <c r="A2795" s="1" t="s">
        <v>47</v>
      </c>
      <c r="B2795" s="7" t="s">
        <v>104</v>
      </c>
      <c r="C2795" s="1" t="s">
        <v>3055</v>
      </c>
      <c r="D2795" s="8">
        <v>0.0</v>
      </c>
      <c r="E2795" s="1"/>
      <c r="F2795" s="1">
        <v>4.6</v>
      </c>
      <c r="G2795" s="1"/>
      <c r="H2795" s="1"/>
    </row>
    <row r="2796">
      <c r="A2796" s="1" t="s">
        <v>47</v>
      </c>
      <c r="B2796" s="7" t="s">
        <v>104</v>
      </c>
      <c r="C2796" s="1" t="s">
        <v>3056</v>
      </c>
      <c r="D2796" s="8">
        <v>0.0</v>
      </c>
      <c r="E2796" s="1"/>
      <c r="F2796" s="1">
        <v>7.2</v>
      </c>
      <c r="G2796" s="1"/>
      <c r="H2796" s="1"/>
    </row>
    <row r="2797">
      <c r="A2797" s="1" t="s">
        <v>47</v>
      </c>
      <c r="B2797" s="7" t="s">
        <v>104</v>
      </c>
      <c r="C2797" s="1" t="s">
        <v>3057</v>
      </c>
      <c r="D2797" s="8">
        <v>0.0</v>
      </c>
      <c r="E2797" s="1"/>
      <c r="F2797" s="1">
        <v>1.0</v>
      </c>
      <c r="G2797" s="1"/>
      <c r="H2797" s="1"/>
    </row>
    <row r="2798">
      <c r="A2798" s="1" t="s">
        <v>47</v>
      </c>
      <c r="B2798" s="7" t="s">
        <v>104</v>
      </c>
      <c r="C2798" s="1" t="s">
        <v>3058</v>
      </c>
      <c r="D2798" s="8">
        <v>0.0</v>
      </c>
      <c r="E2798" s="1"/>
      <c r="F2798" s="1">
        <v>2.9</v>
      </c>
      <c r="G2798" s="1"/>
      <c r="H2798" s="1"/>
    </row>
    <row r="2799">
      <c r="A2799" s="1" t="s">
        <v>47</v>
      </c>
      <c r="B2799" s="7" t="s">
        <v>104</v>
      </c>
      <c r="C2799" s="1" t="s">
        <v>3059</v>
      </c>
      <c r="D2799" s="8">
        <v>0.0</v>
      </c>
      <c r="E2799" s="1"/>
      <c r="F2799" s="1">
        <v>6.6</v>
      </c>
      <c r="G2799" s="1"/>
      <c r="H2799" s="1"/>
    </row>
    <row r="2800">
      <c r="A2800" s="1" t="s">
        <v>47</v>
      </c>
      <c r="B2800" s="7" t="s">
        <v>104</v>
      </c>
      <c r="C2800" s="1" t="s">
        <v>3060</v>
      </c>
      <c r="D2800" s="8">
        <v>1.0</v>
      </c>
      <c r="E2800" s="1"/>
      <c r="F2800" s="1">
        <v>8.5</v>
      </c>
      <c r="G2800" s="1"/>
      <c r="H2800" s="1"/>
    </row>
    <row r="2801">
      <c r="A2801" s="1" t="s">
        <v>47</v>
      </c>
      <c r="B2801" s="7" t="s">
        <v>104</v>
      </c>
      <c r="C2801" s="1" t="s">
        <v>3061</v>
      </c>
      <c r="D2801" s="8">
        <v>0.0</v>
      </c>
      <c r="E2801" s="1"/>
      <c r="F2801" s="1">
        <v>1.0</v>
      </c>
      <c r="G2801" s="1"/>
      <c r="H2801" s="1"/>
    </row>
    <row r="2802">
      <c r="A2802" s="1" t="s">
        <v>47</v>
      </c>
      <c r="B2802" s="7" t="s">
        <v>104</v>
      </c>
      <c r="C2802" s="1" t="s">
        <v>3062</v>
      </c>
      <c r="D2802" s="8">
        <v>0.0</v>
      </c>
      <c r="E2802" s="1"/>
      <c r="F2802" s="1">
        <v>8.9</v>
      </c>
      <c r="G2802" s="1"/>
      <c r="H2802" s="1"/>
    </row>
    <row r="2803">
      <c r="A2803" s="1" t="s">
        <v>47</v>
      </c>
      <c r="B2803" s="7" t="s">
        <v>104</v>
      </c>
      <c r="C2803" s="1" t="s">
        <v>3063</v>
      </c>
      <c r="D2803" s="8">
        <v>0.0</v>
      </c>
      <c r="E2803" s="1"/>
      <c r="F2803" s="1">
        <v>8.5</v>
      </c>
      <c r="G2803" s="1"/>
      <c r="H2803" s="1"/>
    </row>
    <row r="2804">
      <c r="A2804" s="1" t="s">
        <v>47</v>
      </c>
      <c r="B2804" s="7" t="s">
        <v>104</v>
      </c>
      <c r="C2804" s="1" t="s">
        <v>3064</v>
      </c>
      <c r="D2804" s="8">
        <v>0.0</v>
      </c>
      <c r="E2804" s="1"/>
      <c r="F2804" s="1">
        <v>4.3</v>
      </c>
      <c r="G2804" s="1"/>
      <c r="H2804" s="1"/>
    </row>
    <row r="2805">
      <c r="A2805" s="1" t="s">
        <v>47</v>
      </c>
      <c r="B2805" s="7" t="s">
        <v>104</v>
      </c>
      <c r="C2805" s="1" t="s">
        <v>3065</v>
      </c>
      <c r="D2805" s="8">
        <v>0.0</v>
      </c>
      <c r="E2805" s="1"/>
      <c r="F2805" s="1">
        <v>1.0</v>
      </c>
      <c r="G2805" s="1"/>
      <c r="H2805" s="1"/>
    </row>
    <row r="2806">
      <c r="A2806" s="1" t="s">
        <v>47</v>
      </c>
      <c r="B2806" s="7" t="s">
        <v>104</v>
      </c>
      <c r="C2806" s="1" t="s">
        <v>3066</v>
      </c>
      <c r="D2806" s="8">
        <v>0.0</v>
      </c>
      <c r="E2806" s="1"/>
      <c r="F2806" s="1">
        <v>5.7</v>
      </c>
      <c r="G2806" s="1"/>
      <c r="H2806" s="1"/>
    </row>
    <row r="2807">
      <c r="A2807" s="1" t="s">
        <v>47</v>
      </c>
      <c r="B2807" s="7" t="s">
        <v>104</v>
      </c>
      <c r="C2807" s="1" t="s">
        <v>3067</v>
      </c>
      <c r="D2807" s="8">
        <v>0.0</v>
      </c>
      <c r="E2807" s="1"/>
      <c r="F2807" s="1">
        <v>6.9</v>
      </c>
      <c r="G2807" s="1"/>
      <c r="H2807" s="1"/>
    </row>
    <row r="2808">
      <c r="A2808" s="1" t="s">
        <v>47</v>
      </c>
      <c r="B2808" s="7" t="s">
        <v>104</v>
      </c>
      <c r="C2808" s="1" t="s">
        <v>3068</v>
      </c>
      <c r="D2808" s="8">
        <v>0.0</v>
      </c>
      <c r="E2808" s="1"/>
      <c r="F2808" s="1">
        <v>5.5</v>
      </c>
      <c r="G2808" s="1"/>
      <c r="H2808" s="1"/>
    </row>
    <row r="2809">
      <c r="A2809" s="1" t="s">
        <v>47</v>
      </c>
      <c r="B2809" s="7" t="s">
        <v>104</v>
      </c>
      <c r="C2809" s="1" t="s">
        <v>3069</v>
      </c>
      <c r="D2809" s="8">
        <v>0.0</v>
      </c>
      <c r="E2809" s="1"/>
      <c r="F2809" s="1">
        <v>5.6</v>
      </c>
      <c r="G2809" s="1"/>
      <c r="H2809" s="1"/>
    </row>
    <row r="2810">
      <c r="A2810" s="1" t="s">
        <v>47</v>
      </c>
      <c r="B2810" s="7" t="s">
        <v>104</v>
      </c>
      <c r="C2810" s="1" t="s">
        <v>3070</v>
      </c>
      <c r="D2810" s="8">
        <v>0.0</v>
      </c>
      <c r="E2810" s="1"/>
      <c r="F2810" s="1">
        <v>5.4</v>
      </c>
      <c r="G2810" s="1"/>
      <c r="H2810" s="1"/>
    </row>
    <row r="2811">
      <c r="A2811" s="1" t="s">
        <v>47</v>
      </c>
      <c r="B2811" s="7" t="s">
        <v>104</v>
      </c>
      <c r="C2811" s="1" t="s">
        <v>3071</v>
      </c>
      <c r="D2811" s="8">
        <v>1.0</v>
      </c>
      <c r="E2811" s="1"/>
      <c r="F2811" s="1">
        <v>4.8</v>
      </c>
      <c r="G2811" s="1"/>
      <c r="H2811" s="1"/>
    </row>
    <row r="2812">
      <c r="A2812" s="1" t="s">
        <v>47</v>
      </c>
      <c r="B2812" s="7" t="s">
        <v>104</v>
      </c>
      <c r="C2812" s="1" t="s">
        <v>3072</v>
      </c>
      <c r="D2812" s="8">
        <v>0.0</v>
      </c>
      <c r="E2812" s="1"/>
      <c r="F2812" s="1">
        <v>9.9</v>
      </c>
      <c r="G2812" s="1"/>
      <c r="H2812" s="1"/>
    </row>
    <row r="2813">
      <c r="A2813" s="1" t="s">
        <v>47</v>
      </c>
      <c r="B2813" s="7" t="s">
        <v>104</v>
      </c>
      <c r="C2813" s="1" t="s">
        <v>3073</v>
      </c>
      <c r="D2813" s="8">
        <v>0.0</v>
      </c>
      <c r="E2813" s="1"/>
      <c r="F2813" s="1">
        <v>10.7</v>
      </c>
      <c r="G2813" s="1"/>
      <c r="H2813" s="1"/>
    </row>
    <row r="2814">
      <c r="A2814" s="1" t="s">
        <v>47</v>
      </c>
      <c r="B2814" s="7" t="s">
        <v>104</v>
      </c>
      <c r="C2814" s="1" t="s">
        <v>3074</v>
      </c>
      <c r="D2814" s="8">
        <v>0.0</v>
      </c>
      <c r="E2814" s="1"/>
      <c r="F2814" s="1">
        <v>8.1</v>
      </c>
      <c r="G2814" s="1"/>
      <c r="H2814" s="1"/>
    </row>
    <row r="2815">
      <c r="A2815" s="1" t="s">
        <v>47</v>
      </c>
      <c r="B2815" s="7" t="s">
        <v>104</v>
      </c>
      <c r="C2815" s="1" t="s">
        <v>3075</v>
      </c>
      <c r="D2815" s="8">
        <v>0.0</v>
      </c>
      <c r="E2815" s="1"/>
      <c r="F2815" s="1">
        <v>1.0</v>
      </c>
      <c r="G2815" s="1"/>
      <c r="H2815" s="1"/>
    </row>
    <row r="2816">
      <c r="A2816" s="1" t="s">
        <v>47</v>
      </c>
      <c r="B2816" s="7" t="s">
        <v>104</v>
      </c>
      <c r="C2816" s="1" t="s">
        <v>3076</v>
      </c>
      <c r="D2816" s="8">
        <v>0.0</v>
      </c>
      <c r="E2816" s="1"/>
      <c r="F2816" s="1">
        <v>2.7</v>
      </c>
      <c r="G2816" s="1"/>
      <c r="H2816" s="1"/>
    </row>
    <row r="2817">
      <c r="A2817" s="1" t="s">
        <v>47</v>
      </c>
      <c r="B2817" s="7" t="s">
        <v>104</v>
      </c>
      <c r="C2817" s="1" t="s">
        <v>3077</v>
      </c>
      <c r="D2817" s="8">
        <v>0.0</v>
      </c>
      <c r="E2817" s="1"/>
      <c r="F2817" s="1">
        <v>9.5</v>
      </c>
      <c r="G2817" s="1"/>
      <c r="H2817" s="1"/>
    </row>
    <row r="2818">
      <c r="A2818" s="1" t="s">
        <v>47</v>
      </c>
      <c r="B2818" s="7" t="s">
        <v>104</v>
      </c>
      <c r="C2818" s="1" t="s">
        <v>3078</v>
      </c>
      <c r="D2818" s="8">
        <v>0.0</v>
      </c>
      <c r="E2818" s="1"/>
      <c r="F2818" s="1">
        <v>8.1</v>
      </c>
      <c r="G2818" s="1"/>
      <c r="H2818" s="1"/>
    </row>
    <row r="2819">
      <c r="A2819" s="1" t="s">
        <v>47</v>
      </c>
      <c r="B2819" s="7" t="s">
        <v>104</v>
      </c>
      <c r="C2819" s="1" t="s">
        <v>3079</v>
      </c>
      <c r="D2819" s="8">
        <v>0.0</v>
      </c>
      <c r="E2819" s="1"/>
      <c r="F2819" s="1">
        <v>7.1</v>
      </c>
      <c r="G2819" s="1"/>
      <c r="H2819" s="1"/>
    </row>
    <row r="2820">
      <c r="A2820" s="1" t="s">
        <v>47</v>
      </c>
      <c r="B2820" s="7" t="s">
        <v>104</v>
      </c>
      <c r="C2820" s="1" t="s">
        <v>3080</v>
      </c>
      <c r="D2820" s="8">
        <v>0.0</v>
      </c>
      <c r="E2820" s="1"/>
      <c r="F2820" s="1">
        <v>9.4</v>
      </c>
      <c r="G2820" s="1"/>
      <c r="H2820" s="1"/>
    </row>
    <row r="2821">
      <c r="A2821" s="1" t="s">
        <v>47</v>
      </c>
      <c r="B2821" s="7" t="s">
        <v>104</v>
      </c>
      <c r="C2821" s="1" t="s">
        <v>3081</v>
      </c>
      <c r="D2821" s="8">
        <v>0.0</v>
      </c>
      <c r="E2821" s="1"/>
      <c r="F2821" s="1">
        <v>1.0</v>
      </c>
      <c r="G2821" s="1"/>
      <c r="H2821" s="1"/>
    </row>
    <row r="2822">
      <c r="A2822" s="1" t="s">
        <v>47</v>
      </c>
      <c r="B2822" s="7" t="s">
        <v>104</v>
      </c>
      <c r="C2822" s="1" t="s">
        <v>3082</v>
      </c>
      <c r="D2822" s="8">
        <v>0.0</v>
      </c>
      <c r="E2822" s="1"/>
      <c r="F2822" s="1">
        <v>1.0</v>
      </c>
      <c r="G2822" s="1"/>
      <c r="H2822" s="1"/>
    </row>
    <row r="2823">
      <c r="A2823" s="1" t="s">
        <v>47</v>
      </c>
      <c r="B2823" s="7" t="s">
        <v>104</v>
      </c>
      <c r="C2823" s="1" t="s">
        <v>3083</v>
      </c>
      <c r="D2823" s="8">
        <v>0.0</v>
      </c>
      <c r="E2823" s="1"/>
      <c r="F2823" s="1">
        <v>5.2</v>
      </c>
      <c r="G2823" s="1"/>
      <c r="H2823" s="1"/>
    </row>
    <row r="2824">
      <c r="A2824" s="1" t="s">
        <v>47</v>
      </c>
      <c r="B2824" s="7" t="s">
        <v>105</v>
      </c>
      <c r="C2824" s="1" t="s">
        <v>3084</v>
      </c>
      <c r="D2824" s="8">
        <v>0.0</v>
      </c>
      <c r="E2824" s="1"/>
      <c r="F2824" s="1">
        <v>1.2</v>
      </c>
      <c r="G2824" s="1"/>
      <c r="H2824" s="1"/>
    </row>
    <row r="2825">
      <c r="A2825" s="1" t="s">
        <v>47</v>
      </c>
      <c r="B2825" s="7" t="s">
        <v>105</v>
      </c>
      <c r="C2825" s="1" t="s">
        <v>3085</v>
      </c>
      <c r="D2825" s="8">
        <v>0.0</v>
      </c>
      <c r="E2825" s="1"/>
      <c r="F2825" s="1">
        <v>1.0</v>
      </c>
      <c r="G2825" s="1"/>
      <c r="H2825" s="1"/>
    </row>
    <row r="2826">
      <c r="A2826" s="1" t="s">
        <v>47</v>
      </c>
      <c r="B2826" s="7" t="s">
        <v>105</v>
      </c>
      <c r="C2826" s="1" t="s">
        <v>3086</v>
      </c>
      <c r="D2826" s="8">
        <v>0.0</v>
      </c>
      <c r="E2826" s="1"/>
      <c r="F2826" s="1">
        <v>1.4</v>
      </c>
      <c r="G2826" s="1"/>
      <c r="H2826" s="1"/>
    </row>
    <row r="2827">
      <c r="A2827" s="1" t="s">
        <v>47</v>
      </c>
      <c r="B2827" s="7" t="s">
        <v>105</v>
      </c>
      <c r="C2827" s="1" t="s">
        <v>3087</v>
      </c>
      <c r="D2827" s="8">
        <v>1.0</v>
      </c>
      <c r="E2827" s="1"/>
      <c r="F2827" s="1">
        <v>1.1</v>
      </c>
      <c r="G2827" s="1"/>
      <c r="H2827" s="1"/>
    </row>
    <row r="2828">
      <c r="A2828" s="1" t="s">
        <v>47</v>
      </c>
      <c r="B2828" s="7" t="s">
        <v>105</v>
      </c>
      <c r="C2828" s="1" t="s">
        <v>3088</v>
      </c>
      <c r="D2828" s="8">
        <v>0.0</v>
      </c>
      <c r="E2828" s="1"/>
      <c r="F2828" s="1">
        <v>1.2</v>
      </c>
      <c r="G2828" s="1"/>
      <c r="H2828" s="1"/>
    </row>
    <row r="2829">
      <c r="A2829" s="1" t="s">
        <v>47</v>
      </c>
      <c r="B2829" s="7" t="s">
        <v>105</v>
      </c>
      <c r="C2829" s="1" t="s">
        <v>3089</v>
      </c>
      <c r="D2829" s="8">
        <v>0.0</v>
      </c>
      <c r="E2829" s="1"/>
      <c r="F2829" s="1">
        <v>1.2</v>
      </c>
      <c r="G2829" s="1"/>
      <c r="H2829" s="1"/>
    </row>
    <row r="2830">
      <c r="A2830" s="1" t="s">
        <v>47</v>
      </c>
      <c r="B2830" s="7" t="s">
        <v>105</v>
      </c>
      <c r="C2830" s="1" t="s">
        <v>3090</v>
      </c>
      <c r="D2830" s="8">
        <v>0.0</v>
      </c>
      <c r="E2830" s="1"/>
      <c r="F2830" s="1">
        <v>1.0</v>
      </c>
      <c r="G2830" s="1"/>
      <c r="H2830" s="1"/>
    </row>
    <row r="2831">
      <c r="A2831" s="1" t="s">
        <v>47</v>
      </c>
      <c r="B2831" s="7" t="s">
        <v>105</v>
      </c>
      <c r="C2831" s="1" t="s">
        <v>3091</v>
      </c>
      <c r="D2831" s="8">
        <v>0.0</v>
      </c>
      <c r="E2831" s="1"/>
      <c r="F2831" s="1">
        <v>5.5</v>
      </c>
      <c r="G2831" s="1"/>
      <c r="H2831" s="1"/>
    </row>
    <row r="2832">
      <c r="A2832" s="1" t="s">
        <v>47</v>
      </c>
      <c r="B2832" s="7" t="s">
        <v>105</v>
      </c>
      <c r="C2832" s="1" t="s">
        <v>3092</v>
      </c>
      <c r="D2832" s="8">
        <v>0.0</v>
      </c>
      <c r="E2832" s="1"/>
      <c r="F2832" s="1">
        <v>1.1</v>
      </c>
      <c r="G2832" s="1"/>
      <c r="H2832" s="1"/>
    </row>
    <row r="2833">
      <c r="A2833" s="1" t="s">
        <v>47</v>
      </c>
      <c r="B2833" s="7" t="s">
        <v>105</v>
      </c>
      <c r="C2833" s="1" t="s">
        <v>3093</v>
      </c>
      <c r="D2833" s="8">
        <v>0.0</v>
      </c>
      <c r="E2833" s="1"/>
      <c r="F2833" s="1">
        <v>2.3</v>
      </c>
      <c r="G2833" s="1"/>
      <c r="H2833" s="1"/>
    </row>
    <row r="2834">
      <c r="A2834" s="1" t="s">
        <v>47</v>
      </c>
      <c r="B2834" s="7" t="s">
        <v>105</v>
      </c>
      <c r="C2834" s="1" t="s">
        <v>3094</v>
      </c>
      <c r="D2834" s="8">
        <v>0.0</v>
      </c>
      <c r="E2834" s="1"/>
      <c r="F2834" s="1">
        <v>3.0</v>
      </c>
      <c r="G2834" s="1"/>
      <c r="H2834" s="1"/>
    </row>
    <row r="2835">
      <c r="A2835" s="1" t="s">
        <v>47</v>
      </c>
      <c r="B2835" s="7" t="s">
        <v>105</v>
      </c>
      <c r="C2835" s="1" t="s">
        <v>3095</v>
      </c>
      <c r="D2835" s="8">
        <v>0.0</v>
      </c>
      <c r="E2835" s="1"/>
      <c r="F2835" s="1">
        <v>3.0</v>
      </c>
      <c r="G2835" s="1"/>
      <c r="H2835" s="1"/>
    </row>
    <row r="2836">
      <c r="A2836" s="1" t="s">
        <v>47</v>
      </c>
      <c r="B2836" s="7" t="s">
        <v>105</v>
      </c>
      <c r="C2836" s="1" t="s">
        <v>3096</v>
      </c>
      <c r="D2836" s="8">
        <v>0.0</v>
      </c>
      <c r="E2836" s="1"/>
      <c r="F2836" s="1">
        <v>1.3</v>
      </c>
      <c r="G2836" s="1"/>
      <c r="H2836" s="1"/>
    </row>
    <row r="2837">
      <c r="A2837" s="1" t="s">
        <v>47</v>
      </c>
      <c r="B2837" s="7" t="s">
        <v>105</v>
      </c>
      <c r="C2837" s="1" t="s">
        <v>3097</v>
      </c>
      <c r="D2837" s="8">
        <v>0.0</v>
      </c>
      <c r="E2837" s="1"/>
      <c r="F2837" s="1">
        <v>8.7</v>
      </c>
      <c r="G2837" s="1"/>
      <c r="H2837" s="1"/>
    </row>
    <row r="2838">
      <c r="A2838" s="1" t="s">
        <v>47</v>
      </c>
      <c r="B2838" s="7" t="s">
        <v>105</v>
      </c>
      <c r="C2838" s="1" t="s">
        <v>3098</v>
      </c>
      <c r="D2838" s="8">
        <v>0.0</v>
      </c>
      <c r="E2838" s="1"/>
      <c r="F2838" s="1">
        <v>1.1</v>
      </c>
      <c r="G2838" s="1"/>
      <c r="H2838" s="1"/>
    </row>
    <row r="2839">
      <c r="A2839" s="1" t="s">
        <v>47</v>
      </c>
      <c r="B2839" s="7" t="s">
        <v>105</v>
      </c>
      <c r="C2839" s="1" t="s">
        <v>3099</v>
      </c>
      <c r="D2839" s="8">
        <v>0.0</v>
      </c>
      <c r="E2839" s="1"/>
      <c r="F2839" s="1">
        <v>2.8</v>
      </c>
      <c r="G2839" s="1"/>
      <c r="H2839" s="1"/>
    </row>
    <row r="2840">
      <c r="A2840" s="1" t="s">
        <v>47</v>
      </c>
      <c r="B2840" s="7" t="s">
        <v>105</v>
      </c>
      <c r="C2840" s="1" t="s">
        <v>3100</v>
      </c>
      <c r="D2840" s="8">
        <v>0.0</v>
      </c>
      <c r="E2840" s="1"/>
      <c r="F2840" s="1">
        <v>8.0</v>
      </c>
      <c r="G2840" s="1"/>
      <c r="H2840" s="1"/>
    </row>
    <row r="2841">
      <c r="A2841" s="1" t="s">
        <v>47</v>
      </c>
      <c r="B2841" s="7" t="s">
        <v>105</v>
      </c>
      <c r="C2841" s="1" t="s">
        <v>3101</v>
      </c>
      <c r="D2841" s="8">
        <v>0.0</v>
      </c>
      <c r="E2841" s="1"/>
      <c r="F2841" s="1">
        <v>10.2</v>
      </c>
      <c r="G2841" s="1"/>
      <c r="H2841" s="1"/>
    </row>
    <row r="2842">
      <c r="A2842" s="1" t="s">
        <v>47</v>
      </c>
      <c r="B2842" s="7" t="s">
        <v>105</v>
      </c>
      <c r="C2842" s="1" t="s">
        <v>3102</v>
      </c>
      <c r="D2842" s="8">
        <v>0.0</v>
      </c>
      <c r="E2842" s="1"/>
      <c r="F2842" s="1">
        <v>1.1</v>
      </c>
      <c r="G2842" s="1"/>
      <c r="H2842" s="1"/>
    </row>
    <row r="2843">
      <c r="A2843" s="1" t="s">
        <v>47</v>
      </c>
      <c r="B2843" s="7" t="s">
        <v>105</v>
      </c>
      <c r="C2843" s="1" t="s">
        <v>3103</v>
      </c>
      <c r="D2843" s="8">
        <v>0.0</v>
      </c>
      <c r="E2843" s="1"/>
      <c r="F2843" s="1">
        <v>1.0</v>
      </c>
      <c r="G2843" s="1"/>
      <c r="H2843" s="1"/>
    </row>
    <row r="2844">
      <c r="A2844" s="1" t="s">
        <v>47</v>
      </c>
      <c r="B2844" s="7" t="s">
        <v>105</v>
      </c>
      <c r="C2844" s="1" t="s">
        <v>3104</v>
      </c>
      <c r="D2844" s="8">
        <v>0.0</v>
      </c>
      <c r="E2844" s="1"/>
      <c r="F2844" s="1">
        <v>1.0</v>
      </c>
      <c r="G2844" s="1"/>
      <c r="H2844" s="1"/>
    </row>
    <row r="2845">
      <c r="A2845" s="1" t="s">
        <v>47</v>
      </c>
      <c r="B2845" s="7" t="s">
        <v>105</v>
      </c>
      <c r="C2845" s="1" t="s">
        <v>3105</v>
      </c>
      <c r="D2845" s="8">
        <v>0.0</v>
      </c>
      <c r="E2845" s="1"/>
      <c r="F2845" s="1">
        <v>1.1</v>
      </c>
      <c r="G2845" s="1"/>
      <c r="H2845" s="1"/>
    </row>
    <row r="2846">
      <c r="A2846" s="1" t="s">
        <v>47</v>
      </c>
      <c r="B2846" s="7" t="s">
        <v>105</v>
      </c>
      <c r="C2846" s="1" t="s">
        <v>3106</v>
      </c>
      <c r="D2846" s="8">
        <v>0.0</v>
      </c>
      <c r="E2846" s="1"/>
      <c r="F2846" s="1">
        <v>3.1</v>
      </c>
      <c r="G2846" s="1"/>
      <c r="H2846" s="1"/>
    </row>
    <row r="2847">
      <c r="A2847" s="1" t="s">
        <v>47</v>
      </c>
      <c r="B2847" s="7" t="s">
        <v>105</v>
      </c>
      <c r="C2847" s="1" t="s">
        <v>3107</v>
      </c>
      <c r="D2847" s="8">
        <v>0.0</v>
      </c>
      <c r="E2847" s="1"/>
      <c r="F2847" s="1">
        <v>1.0</v>
      </c>
      <c r="G2847" s="1"/>
      <c r="H2847" s="1"/>
    </row>
    <row r="2848">
      <c r="A2848" s="1" t="s">
        <v>47</v>
      </c>
      <c r="B2848" s="7" t="s">
        <v>105</v>
      </c>
      <c r="C2848" s="1" t="s">
        <v>3108</v>
      </c>
      <c r="D2848" s="8">
        <v>0.0</v>
      </c>
      <c r="E2848" s="1"/>
      <c r="F2848" s="1">
        <v>1.0</v>
      </c>
      <c r="G2848" s="1"/>
      <c r="H2848" s="1"/>
    </row>
    <row r="2849">
      <c r="A2849" s="1" t="s">
        <v>47</v>
      </c>
      <c r="B2849" s="7" t="s">
        <v>105</v>
      </c>
      <c r="C2849" s="1" t="s">
        <v>3109</v>
      </c>
      <c r="D2849" s="8">
        <v>3.0</v>
      </c>
      <c r="E2849" s="1"/>
      <c r="F2849" s="1">
        <v>1.8</v>
      </c>
      <c r="G2849" s="1"/>
      <c r="H2849" s="1"/>
    </row>
    <row r="2850">
      <c r="A2850" s="1" t="s">
        <v>47</v>
      </c>
      <c r="B2850" s="7" t="s">
        <v>105</v>
      </c>
      <c r="C2850" s="1" t="s">
        <v>3110</v>
      </c>
      <c r="D2850" s="8">
        <v>0.0</v>
      </c>
      <c r="E2850" s="1"/>
      <c r="F2850" s="1">
        <v>9.1</v>
      </c>
      <c r="G2850" s="1"/>
      <c r="H2850" s="1"/>
    </row>
    <row r="2851">
      <c r="A2851" s="1" t="s">
        <v>47</v>
      </c>
      <c r="B2851" s="7" t="s">
        <v>105</v>
      </c>
      <c r="C2851" s="1" t="s">
        <v>3111</v>
      </c>
      <c r="D2851" s="8">
        <v>0.0</v>
      </c>
      <c r="E2851" s="1"/>
      <c r="F2851" s="1">
        <v>4.6</v>
      </c>
      <c r="G2851" s="1"/>
      <c r="H2851" s="1"/>
    </row>
    <row r="2852">
      <c r="A2852" s="1" t="s">
        <v>47</v>
      </c>
      <c r="B2852" s="7" t="s">
        <v>105</v>
      </c>
      <c r="C2852" s="1" t="s">
        <v>3112</v>
      </c>
      <c r="D2852" s="8">
        <v>0.0</v>
      </c>
      <c r="E2852" s="1"/>
      <c r="F2852" s="1">
        <v>3.2</v>
      </c>
      <c r="G2852" s="1"/>
      <c r="H2852" s="1"/>
    </row>
    <row r="2853">
      <c r="A2853" s="1" t="s">
        <v>47</v>
      </c>
      <c r="B2853" s="7" t="s">
        <v>105</v>
      </c>
      <c r="C2853" s="1" t="s">
        <v>3113</v>
      </c>
      <c r="D2853" s="8">
        <v>0.0</v>
      </c>
      <c r="E2853" s="1"/>
      <c r="F2853" s="1">
        <v>13.0</v>
      </c>
      <c r="G2853" s="1"/>
      <c r="H2853" s="1"/>
    </row>
    <row r="2854">
      <c r="A2854" s="1" t="s">
        <v>47</v>
      </c>
      <c r="B2854" s="7" t="s">
        <v>105</v>
      </c>
      <c r="C2854" s="1" t="s">
        <v>3114</v>
      </c>
      <c r="D2854" s="8">
        <v>0.0</v>
      </c>
      <c r="E2854" s="1"/>
      <c r="F2854" s="1">
        <v>1.1</v>
      </c>
      <c r="G2854" s="1"/>
      <c r="H2854" s="1"/>
    </row>
    <row r="2855">
      <c r="A2855" s="1" t="s">
        <v>47</v>
      </c>
      <c r="B2855" s="7" t="s">
        <v>105</v>
      </c>
      <c r="C2855" s="1" t="s">
        <v>3115</v>
      </c>
      <c r="D2855" s="8">
        <v>0.0</v>
      </c>
      <c r="E2855" s="1"/>
      <c r="F2855" s="1">
        <v>1.2</v>
      </c>
      <c r="G2855" s="1"/>
      <c r="H2855" s="1"/>
    </row>
    <row r="2856">
      <c r="A2856" s="1" t="s">
        <v>47</v>
      </c>
      <c r="B2856" s="7" t="s">
        <v>105</v>
      </c>
      <c r="C2856" s="1" t="s">
        <v>3116</v>
      </c>
      <c r="D2856" s="8">
        <v>0.0</v>
      </c>
      <c r="E2856" s="1"/>
      <c r="F2856" s="1">
        <v>2.4</v>
      </c>
      <c r="G2856" s="1"/>
      <c r="H2856" s="1"/>
    </row>
    <row r="2857">
      <c r="A2857" s="1" t="s">
        <v>47</v>
      </c>
      <c r="B2857" s="7" t="s">
        <v>105</v>
      </c>
      <c r="C2857" s="1" t="s">
        <v>3117</v>
      </c>
      <c r="D2857" s="8">
        <v>0.0</v>
      </c>
      <c r="E2857" s="1"/>
      <c r="F2857" s="1">
        <v>1.0</v>
      </c>
      <c r="G2857" s="1"/>
      <c r="H2857" s="1"/>
    </row>
    <row r="2858">
      <c r="A2858" s="1" t="s">
        <v>47</v>
      </c>
      <c r="B2858" s="7" t="s">
        <v>105</v>
      </c>
      <c r="C2858" s="1" t="s">
        <v>3118</v>
      </c>
      <c r="D2858" s="8">
        <v>0.0</v>
      </c>
      <c r="E2858" s="1"/>
      <c r="F2858" s="1">
        <v>7.5</v>
      </c>
      <c r="G2858" s="1"/>
      <c r="H2858" s="1"/>
    </row>
    <row r="2859">
      <c r="A2859" s="1" t="s">
        <v>47</v>
      </c>
      <c r="B2859" s="7" t="s">
        <v>105</v>
      </c>
      <c r="C2859" s="1" t="s">
        <v>3119</v>
      </c>
      <c r="D2859" s="8">
        <v>0.0</v>
      </c>
      <c r="E2859" s="1"/>
      <c r="F2859" s="1">
        <v>4.6</v>
      </c>
      <c r="G2859" s="1"/>
      <c r="H2859" s="1"/>
    </row>
    <row r="2860">
      <c r="A2860" s="1" t="s">
        <v>47</v>
      </c>
      <c r="B2860" s="7" t="s">
        <v>105</v>
      </c>
      <c r="C2860" s="1" t="s">
        <v>3120</v>
      </c>
      <c r="D2860" s="8">
        <v>0.0</v>
      </c>
      <c r="E2860" s="1"/>
      <c r="F2860" s="1">
        <v>7.9</v>
      </c>
      <c r="G2860" s="1"/>
      <c r="H2860" s="1"/>
    </row>
    <row r="2861">
      <c r="A2861" s="1" t="s">
        <v>47</v>
      </c>
      <c r="B2861" s="7" t="s">
        <v>105</v>
      </c>
      <c r="C2861" s="1" t="s">
        <v>3121</v>
      </c>
      <c r="D2861" s="8">
        <v>0.0</v>
      </c>
      <c r="E2861" s="1"/>
      <c r="F2861" s="1">
        <v>1.6</v>
      </c>
      <c r="G2861" s="1"/>
      <c r="H2861" s="1"/>
    </row>
    <row r="2862">
      <c r="A2862" s="1" t="s">
        <v>47</v>
      </c>
      <c r="B2862" s="7" t="s">
        <v>105</v>
      </c>
      <c r="C2862" s="1" t="s">
        <v>3122</v>
      </c>
      <c r="D2862" s="8">
        <v>0.0</v>
      </c>
      <c r="E2862" s="1"/>
      <c r="F2862" s="1">
        <v>1.0</v>
      </c>
      <c r="G2862" s="1"/>
      <c r="H2862" s="1"/>
    </row>
    <row r="2863">
      <c r="A2863" s="1" t="s">
        <v>47</v>
      </c>
      <c r="B2863" s="7" t="s">
        <v>105</v>
      </c>
      <c r="C2863" s="1" t="s">
        <v>3123</v>
      </c>
      <c r="D2863" s="8">
        <v>0.0</v>
      </c>
      <c r="E2863" s="1"/>
      <c r="F2863" s="1">
        <v>1.1</v>
      </c>
      <c r="G2863" s="1"/>
      <c r="H2863" s="1"/>
    </row>
    <row r="2864">
      <c r="A2864" s="1" t="s">
        <v>47</v>
      </c>
      <c r="B2864" s="7" t="s">
        <v>105</v>
      </c>
      <c r="C2864" s="1" t="s">
        <v>3124</v>
      </c>
      <c r="D2864" s="8">
        <v>0.0</v>
      </c>
      <c r="E2864" s="1"/>
      <c r="F2864" s="1">
        <v>2.4</v>
      </c>
      <c r="G2864" s="1"/>
      <c r="H2864" s="1"/>
    </row>
    <row r="2865">
      <c r="A2865" s="1" t="s">
        <v>47</v>
      </c>
      <c r="B2865" s="7" t="s">
        <v>105</v>
      </c>
      <c r="C2865" s="1" t="s">
        <v>3125</v>
      </c>
      <c r="D2865" s="8">
        <v>0.0</v>
      </c>
      <c r="E2865" s="1"/>
      <c r="F2865" s="1">
        <v>1.0</v>
      </c>
      <c r="G2865" s="1"/>
      <c r="H2865" s="1"/>
    </row>
    <row r="2866">
      <c r="A2866" s="1" t="s">
        <v>47</v>
      </c>
      <c r="B2866" s="7" t="s">
        <v>105</v>
      </c>
      <c r="C2866" s="1" t="s">
        <v>3126</v>
      </c>
      <c r="D2866" s="8">
        <v>0.0</v>
      </c>
      <c r="E2866" s="1"/>
      <c r="F2866" s="1">
        <v>4.1</v>
      </c>
      <c r="G2866" s="1"/>
      <c r="H2866" s="1"/>
    </row>
    <row r="2867">
      <c r="A2867" s="1" t="s">
        <v>47</v>
      </c>
      <c r="B2867" s="7" t="s">
        <v>105</v>
      </c>
      <c r="C2867" s="1" t="s">
        <v>3127</v>
      </c>
      <c r="D2867" s="8">
        <v>0.0</v>
      </c>
      <c r="E2867" s="1"/>
      <c r="F2867" s="1">
        <v>1.0</v>
      </c>
      <c r="G2867" s="1"/>
      <c r="H2867" s="1"/>
    </row>
    <row r="2868">
      <c r="A2868" s="1" t="s">
        <v>47</v>
      </c>
      <c r="B2868" s="7" t="s">
        <v>105</v>
      </c>
      <c r="C2868" s="1" t="s">
        <v>3128</v>
      </c>
      <c r="D2868" s="8">
        <v>0.0</v>
      </c>
      <c r="E2868" s="1"/>
      <c r="F2868" s="1">
        <v>1.4</v>
      </c>
      <c r="G2868" s="1"/>
      <c r="H2868" s="1"/>
    </row>
    <row r="2869">
      <c r="A2869" s="1" t="s">
        <v>47</v>
      </c>
      <c r="B2869" s="7" t="s">
        <v>105</v>
      </c>
      <c r="C2869" s="1" t="s">
        <v>3129</v>
      </c>
      <c r="D2869" s="8">
        <v>0.0</v>
      </c>
      <c r="E2869" s="1"/>
      <c r="F2869" s="1">
        <v>1.0</v>
      </c>
      <c r="G2869" s="1"/>
      <c r="H2869" s="1"/>
    </row>
    <row r="2870">
      <c r="A2870" s="1" t="s">
        <v>47</v>
      </c>
      <c r="B2870" s="7" t="s">
        <v>105</v>
      </c>
      <c r="C2870" s="1" t="s">
        <v>3130</v>
      </c>
      <c r="D2870" s="8">
        <v>0.0</v>
      </c>
      <c r="E2870" s="1"/>
      <c r="F2870" s="1">
        <v>5.8</v>
      </c>
      <c r="G2870" s="1"/>
      <c r="H2870" s="1"/>
    </row>
    <row r="2871">
      <c r="A2871" s="1" t="s">
        <v>47</v>
      </c>
      <c r="B2871" s="7" t="s">
        <v>105</v>
      </c>
      <c r="C2871" s="1" t="s">
        <v>3131</v>
      </c>
      <c r="D2871" s="8">
        <v>0.0</v>
      </c>
      <c r="E2871" s="1"/>
      <c r="F2871" s="1">
        <v>1.8</v>
      </c>
      <c r="G2871" s="1"/>
      <c r="H2871" s="1"/>
    </row>
    <row r="2872">
      <c r="A2872" s="1" t="s">
        <v>47</v>
      </c>
      <c r="B2872" s="7" t="s">
        <v>105</v>
      </c>
      <c r="C2872" s="1" t="s">
        <v>3132</v>
      </c>
      <c r="D2872" s="8">
        <v>0.0</v>
      </c>
      <c r="E2872" s="1"/>
      <c r="F2872" s="1">
        <v>1.0</v>
      </c>
      <c r="G2872" s="1"/>
      <c r="H2872" s="1"/>
    </row>
    <row r="2873">
      <c r="A2873" s="1" t="s">
        <v>47</v>
      </c>
      <c r="B2873" s="7" t="s">
        <v>105</v>
      </c>
      <c r="C2873" s="1" t="s">
        <v>3133</v>
      </c>
      <c r="D2873" s="8">
        <v>0.0</v>
      </c>
      <c r="E2873" s="1"/>
      <c r="F2873" s="1">
        <v>1.2</v>
      </c>
      <c r="G2873" s="1"/>
      <c r="H2873" s="1"/>
    </row>
    <row r="2874">
      <c r="A2874" s="1" t="s">
        <v>47</v>
      </c>
      <c r="B2874" s="7" t="s">
        <v>106</v>
      </c>
      <c r="C2874" s="1" t="s">
        <v>3134</v>
      </c>
      <c r="D2874" s="8">
        <v>0.0</v>
      </c>
      <c r="E2874" s="1"/>
      <c r="F2874" s="1">
        <v>1.3</v>
      </c>
      <c r="G2874" s="1"/>
      <c r="H2874" s="1"/>
    </row>
    <row r="2875">
      <c r="A2875" s="1" t="s">
        <v>47</v>
      </c>
      <c r="B2875" s="7" t="s">
        <v>106</v>
      </c>
      <c r="C2875" s="1" t="s">
        <v>3135</v>
      </c>
      <c r="D2875" s="8">
        <v>0.0</v>
      </c>
      <c r="E2875" s="1"/>
      <c r="F2875" s="1">
        <v>7.1</v>
      </c>
      <c r="G2875" s="1"/>
      <c r="H2875" s="1"/>
    </row>
    <row r="2876">
      <c r="A2876" s="1" t="s">
        <v>47</v>
      </c>
      <c r="B2876" s="7" t="s">
        <v>106</v>
      </c>
      <c r="C2876" s="1" t="s">
        <v>3136</v>
      </c>
      <c r="D2876" s="8">
        <v>1.0</v>
      </c>
      <c r="E2876" s="1"/>
      <c r="F2876" s="1">
        <v>1.0</v>
      </c>
      <c r="G2876" s="1"/>
      <c r="H2876" s="1"/>
    </row>
    <row r="2877">
      <c r="A2877" s="1" t="s">
        <v>47</v>
      </c>
      <c r="B2877" s="7" t="s">
        <v>106</v>
      </c>
      <c r="C2877" s="1" t="s">
        <v>3137</v>
      </c>
      <c r="D2877" s="8">
        <v>0.0</v>
      </c>
      <c r="E2877" s="1"/>
      <c r="F2877" s="1">
        <v>1.2</v>
      </c>
      <c r="G2877" s="1"/>
      <c r="H2877" s="1"/>
    </row>
    <row r="2878">
      <c r="A2878" s="1" t="s">
        <v>47</v>
      </c>
      <c r="B2878" s="7" t="s">
        <v>106</v>
      </c>
      <c r="C2878" s="1" t="s">
        <v>3138</v>
      </c>
      <c r="D2878" s="8">
        <v>0.0</v>
      </c>
      <c r="E2878" s="1"/>
      <c r="F2878" s="1">
        <v>1.1</v>
      </c>
      <c r="G2878" s="1"/>
      <c r="H2878" s="1"/>
    </row>
    <row r="2879">
      <c r="A2879" s="1" t="s">
        <v>47</v>
      </c>
      <c r="B2879" s="7" t="s">
        <v>106</v>
      </c>
      <c r="C2879" s="1" t="s">
        <v>3139</v>
      </c>
      <c r="D2879" s="8">
        <v>0.0</v>
      </c>
      <c r="E2879" s="1"/>
      <c r="F2879" s="1">
        <v>1.1</v>
      </c>
      <c r="G2879" s="1"/>
      <c r="H2879" s="1"/>
    </row>
    <row r="2880">
      <c r="A2880" s="1" t="s">
        <v>47</v>
      </c>
      <c r="B2880" s="7" t="s">
        <v>106</v>
      </c>
      <c r="C2880" s="1" t="s">
        <v>3140</v>
      </c>
      <c r="D2880" s="8">
        <v>0.0</v>
      </c>
      <c r="E2880" s="1"/>
      <c r="F2880" s="1">
        <v>1.0</v>
      </c>
      <c r="G2880" s="1"/>
      <c r="H2880" s="1"/>
    </row>
    <row r="2881">
      <c r="A2881" s="1" t="s">
        <v>47</v>
      </c>
      <c r="B2881" s="7" t="s">
        <v>106</v>
      </c>
      <c r="C2881" s="1" t="s">
        <v>3141</v>
      </c>
      <c r="D2881" s="8">
        <v>0.0</v>
      </c>
      <c r="E2881" s="1"/>
      <c r="F2881" s="1">
        <v>1.1</v>
      </c>
      <c r="G2881" s="1"/>
      <c r="H2881" s="1"/>
    </row>
    <row r="2882">
      <c r="A2882" s="1" t="s">
        <v>47</v>
      </c>
      <c r="B2882" s="7" t="s">
        <v>106</v>
      </c>
      <c r="C2882" s="1" t="s">
        <v>3142</v>
      </c>
      <c r="D2882" s="8">
        <v>0.0</v>
      </c>
      <c r="E2882" s="1"/>
      <c r="F2882" s="1">
        <v>1.4</v>
      </c>
      <c r="G2882" s="1"/>
      <c r="H2882" s="1"/>
    </row>
    <row r="2883">
      <c r="A2883" s="1" t="s">
        <v>47</v>
      </c>
      <c r="B2883" s="7" t="s">
        <v>106</v>
      </c>
      <c r="C2883" s="1" t="s">
        <v>3143</v>
      </c>
      <c r="D2883" s="8">
        <v>0.0</v>
      </c>
      <c r="E2883" s="1"/>
      <c r="F2883" s="1">
        <v>1.0</v>
      </c>
      <c r="G2883" s="1"/>
      <c r="H2883" s="1"/>
    </row>
    <row r="2884">
      <c r="A2884" s="1" t="s">
        <v>47</v>
      </c>
      <c r="B2884" s="7" t="s">
        <v>106</v>
      </c>
      <c r="C2884" s="1" t="s">
        <v>3144</v>
      </c>
      <c r="D2884" s="8">
        <v>1.0</v>
      </c>
      <c r="E2884" s="1"/>
      <c r="F2884" s="1">
        <v>1.3</v>
      </c>
      <c r="G2884" s="1"/>
      <c r="H2884" s="1"/>
    </row>
    <row r="2885">
      <c r="A2885" s="1" t="s">
        <v>47</v>
      </c>
      <c r="B2885" s="7" t="s">
        <v>106</v>
      </c>
      <c r="C2885" s="1" t="s">
        <v>3145</v>
      </c>
      <c r="D2885" s="8">
        <v>0.0</v>
      </c>
      <c r="E2885" s="1"/>
      <c r="F2885" s="1">
        <v>1.0</v>
      </c>
      <c r="G2885" s="1"/>
      <c r="H2885" s="1"/>
    </row>
    <row r="2886">
      <c r="A2886" s="1" t="s">
        <v>47</v>
      </c>
      <c r="B2886" s="7" t="s">
        <v>106</v>
      </c>
      <c r="C2886" s="1" t="s">
        <v>3146</v>
      </c>
      <c r="D2886" s="8">
        <v>0.0</v>
      </c>
      <c r="E2886" s="1"/>
      <c r="F2886" s="1">
        <v>1.0</v>
      </c>
      <c r="G2886" s="1"/>
      <c r="H2886" s="1"/>
    </row>
    <row r="2887">
      <c r="A2887" s="1" t="s">
        <v>47</v>
      </c>
      <c r="B2887" s="7" t="s">
        <v>106</v>
      </c>
      <c r="C2887" s="1" t="s">
        <v>3147</v>
      </c>
      <c r="D2887" s="8">
        <v>0.0</v>
      </c>
      <c r="E2887" s="1"/>
      <c r="F2887" s="1">
        <v>1.1</v>
      </c>
      <c r="G2887" s="1"/>
      <c r="H2887" s="1"/>
    </row>
    <row r="2888">
      <c r="A2888" s="1" t="s">
        <v>47</v>
      </c>
      <c r="B2888" s="7" t="s">
        <v>106</v>
      </c>
      <c r="C2888" s="1" t="s">
        <v>3148</v>
      </c>
      <c r="D2888" s="8">
        <v>0.0</v>
      </c>
      <c r="E2888" s="1"/>
      <c r="F2888" s="1">
        <v>1.1</v>
      </c>
      <c r="G2888" s="1"/>
      <c r="H2888" s="1"/>
    </row>
    <row r="2889">
      <c r="A2889" s="1" t="s">
        <v>47</v>
      </c>
      <c r="B2889" s="7" t="s">
        <v>106</v>
      </c>
      <c r="C2889" s="1" t="s">
        <v>3149</v>
      </c>
      <c r="D2889" s="8">
        <v>0.0</v>
      </c>
      <c r="E2889" s="1"/>
      <c r="F2889" s="1">
        <v>9.3</v>
      </c>
      <c r="G2889" s="1"/>
      <c r="H2889" s="1"/>
    </row>
    <row r="2890">
      <c r="A2890" s="1" t="s">
        <v>47</v>
      </c>
      <c r="B2890" s="7" t="s">
        <v>106</v>
      </c>
      <c r="C2890" s="1" t="s">
        <v>3150</v>
      </c>
      <c r="D2890" s="8">
        <v>0.0</v>
      </c>
      <c r="E2890" s="1"/>
      <c r="F2890" s="1">
        <v>1.0</v>
      </c>
      <c r="G2890" s="1"/>
      <c r="H2890" s="1"/>
    </row>
    <row r="2891">
      <c r="A2891" s="1" t="s">
        <v>47</v>
      </c>
      <c r="B2891" s="7" t="s">
        <v>106</v>
      </c>
      <c r="C2891" s="1" t="s">
        <v>3151</v>
      </c>
      <c r="D2891" s="8">
        <v>0.0</v>
      </c>
      <c r="E2891" s="1"/>
      <c r="F2891" s="1">
        <v>1.1</v>
      </c>
      <c r="G2891" s="1"/>
      <c r="H2891" s="1"/>
    </row>
    <row r="2892">
      <c r="A2892" s="1" t="s">
        <v>47</v>
      </c>
      <c r="B2892" s="7" t="s">
        <v>106</v>
      </c>
      <c r="C2892" s="1" t="s">
        <v>3152</v>
      </c>
      <c r="D2892" s="8">
        <v>0.0</v>
      </c>
      <c r="E2892" s="1"/>
      <c r="F2892" s="1">
        <v>1.0</v>
      </c>
      <c r="G2892" s="1"/>
      <c r="H2892" s="1"/>
    </row>
    <row r="2893">
      <c r="A2893" s="1" t="s">
        <v>47</v>
      </c>
      <c r="B2893" s="7" t="s">
        <v>106</v>
      </c>
      <c r="C2893" s="1" t="s">
        <v>3153</v>
      </c>
      <c r="D2893" s="8">
        <v>0.0</v>
      </c>
      <c r="E2893" s="1"/>
      <c r="F2893" s="1">
        <v>1.3</v>
      </c>
      <c r="G2893" s="1"/>
      <c r="H2893" s="1"/>
    </row>
    <row r="2894">
      <c r="A2894" s="1" t="s">
        <v>47</v>
      </c>
      <c r="B2894" s="7" t="s">
        <v>106</v>
      </c>
      <c r="C2894" s="1" t="s">
        <v>3154</v>
      </c>
      <c r="D2894" s="8">
        <v>0.0</v>
      </c>
      <c r="E2894" s="1"/>
      <c r="F2894" s="1">
        <v>1.7</v>
      </c>
      <c r="G2894" s="1"/>
      <c r="H2894" s="1"/>
    </row>
    <row r="2895">
      <c r="A2895" s="1" t="s">
        <v>47</v>
      </c>
      <c r="B2895" s="7" t="s">
        <v>106</v>
      </c>
      <c r="C2895" s="1" t="s">
        <v>3155</v>
      </c>
      <c r="D2895" s="8">
        <v>0.0</v>
      </c>
      <c r="E2895" s="1"/>
      <c r="F2895" s="1">
        <v>1.0</v>
      </c>
      <c r="G2895" s="1"/>
      <c r="H2895" s="1"/>
    </row>
    <row r="2896">
      <c r="A2896" s="1" t="s">
        <v>47</v>
      </c>
      <c r="B2896" s="7" t="s">
        <v>106</v>
      </c>
      <c r="C2896" s="1" t="s">
        <v>3156</v>
      </c>
      <c r="D2896" s="8">
        <v>0.0</v>
      </c>
      <c r="E2896" s="1"/>
      <c r="F2896" s="1">
        <v>7.2</v>
      </c>
      <c r="G2896" s="1"/>
      <c r="H2896" s="1"/>
    </row>
    <row r="2897">
      <c r="A2897" s="1" t="s">
        <v>47</v>
      </c>
      <c r="B2897" s="7" t="s">
        <v>106</v>
      </c>
      <c r="C2897" s="1" t="s">
        <v>3157</v>
      </c>
      <c r="D2897" s="8">
        <v>0.0</v>
      </c>
      <c r="E2897" s="1"/>
      <c r="F2897" s="1">
        <v>1.1</v>
      </c>
      <c r="G2897" s="1"/>
      <c r="H2897" s="1"/>
    </row>
    <row r="2898">
      <c r="A2898" s="1" t="s">
        <v>47</v>
      </c>
      <c r="B2898" s="7" t="s">
        <v>106</v>
      </c>
      <c r="C2898" s="1" t="s">
        <v>3158</v>
      </c>
      <c r="D2898" s="8">
        <v>0.0</v>
      </c>
      <c r="E2898" s="1"/>
      <c r="F2898" s="1">
        <v>1.1</v>
      </c>
      <c r="G2898" s="1"/>
      <c r="H2898" s="1"/>
    </row>
    <row r="2899">
      <c r="A2899" s="1" t="s">
        <v>47</v>
      </c>
      <c r="B2899" s="7" t="s">
        <v>106</v>
      </c>
      <c r="C2899" s="1" t="s">
        <v>3159</v>
      </c>
      <c r="D2899" s="8">
        <v>0.0</v>
      </c>
      <c r="E2899" s="1"/>
      <c r="F2899" s="1">
        <v>1.1</v>
      </c>
      <c r="G2899" s="1"/>
      <c r="H2899" s="1"/>
    </row>
    <row r="2900">
      <c r="A2900" s="1" t="s">
        <v>47</v>
      </c>
      <c r="B2900" s="7" t="s">
        <v>106</v>
      </c>
      <c r="C2900" s="1" t="s">
        <v>3160</v>
      </c>
      <c r="D2900" s="8">
        <v>0.0</v>
      </c>
      <c r="E2900" s="1"/>
      <c r="F2900" s="1">
        <v>1.4</v>
      </c>
      <c r="G2900" s="1"/>
      <c r="H2900" s="1"/>
    </row>
    <row r="2901">
      <c r="A2901" s="1" t="s">
        <v>47</v>
      </c>
      <c r="B2901" s="7" t="s">
        <v>106</v>
      </c>
      <c r="C2901" s="1" t="s">
        <v>3161</v>
      </c>
      <c r="D2901" s="8">
        <v>0.0</v>
      </c>
      <c r="E2901" s="1"/>
      <c r="F2901" s="1">
        <v>1.1</v>
      </c>
      <c r="G2901" s="1"/>
      <c r="H2901" s="1"/>
    </row>
    <row r="2902">
      <c r="A2902" s="1" t="s">
        <v>47</v>
      </c>
      <c r="B2902" s="7" t="s">
        <v>106</v>
      </c>
      <c r="C2902" s="1" t="s">
        <v>3162</v>
      </c>
      <c r="D2902" s="8">
        <v>0.0</v>
      </c>
      <c r="E2902" s="1"/>
      <c r="F2902" s="1">
        <v>1.0</v>
      </c>
      <c r="G2902" s="1"/>
      <c r="H2902" s="1"/>
    </row>
    <row r="2903">
      <c r="A2903" s="1" t="s">
        <v>47</v>
      </c>
      <c r="B2903" s="7" t="s">
        <v>106</v>
      </c>
      <c r="C2903" s="1" t="s">
        <v>3163</v>
      </c>
      <c r="D2903" s="8">
        <v>0.0</v>
      </c>
      <c r="E2903" s="1"/>
      <c r="F2903" s="1">
        <v>1.0</v>
      </c>
      <c r="G2903" s="1"/>
      <c r="H2903" s="1"/>
    </row>
    <row r="2904">
      <c r="A2904" s="1" t="s">
        <v>47</v>
      </c>
      <c r="B2904" s="7" t="s">
        <v>106</v>
      </c>
      <c r="C2904" s="1" t="s">
        <v>3164</v>
      </c>
      <c r="D2904" s="8">
        <v>0.0</v>
      </c>
      <c r="E2904" s="1"/>
      <c r="F2904" s="1">
        <v>1.1</v>
      </c>
      <c r="G2904" s="1"/>
      <c r="H2904" s="1"/>
    </row>
    <row r="2905">
      <c r="A2905" s="1" t="s">
        <v>47</v>
      </c>
      <c r="B2905" s="7" t="s">
        <v>106</v>
      </c>
      <c r="C2905" s="1" t="s">
        <v>3165</v>
      </c>
      <c r="D2905" s="8">
        <v>0.0</v>
      </c>
      <c r="E2905" s="1"/>
      <c r="F2905" s="1">
        <v>1.1</v>
      </c>
      <c r="G2905" s="1"/>
      <c r="H2905" s="1"/>
    </row>
    <row r="2906">
      <c r="A2906" s="1" t="s">
        <v>47</v>
      </c>
      <c r="B2906" s="7" t="s">
        <v>106</v>
      </c>
      <c r="C2906" s="1" t="s">
        <v>3166</v>
      </c>
      <c r="D2906" s="8">
        <v>0.0</v>
      </c>
      <c r="E2906" s="1"/>
      <c r="F2906" s="1">
        <v>2.8</v>
      </c>
      <c r="G2906" s="1"/>
      <c r="H2906" s="1"/>
    </row>
    <row r="2907">
      <c r="A2907" s="1" t="s">
        <v>47</v>
      </c>
      <c r="B2907" s="7" t="s">
        <v>106</v>
      </c>
      <c r="C2907" s="1" t="s">
        <v>3167</v>
      </c>
      <c r="D2907" s="8">
        <v>0.0</v>
      </c>
      <c r="E2907" s="1"/>
      <c r="F2907" s="1">
        <v>1.0</v>
      </c>
      <c r="G2907" s="1"/>
      <c r="H2907" s="1"/>
    </row>
    <row r="2908">
      <c r="A2908" s="1" t="s">
        <v>47</v>
      </c>
      <c r="B2908" s="7" t="s">
        <v>106</v>
      </c>
      <c r="C2908" s="1" t="s">
        <v>3168</v>
      </c>
      <c r="D2908" s="8">
        <v>0.0</v>
      </c>
      <c r="E2908" s="1"/>
      <c r="F2908" s="1">
        <v>7.3</v>
      </c>
      <c r="G2908" s="1"/>
      <c r="H2908" s="1"/>
    </row>
    <row r="2909">
      <c r="A2909" s="1" t="s">
        <v>47</v>
      </c>
      <c r="B2909" s="7" t="s">
        <v>106</v>
      </c>
      <c r="C2909" s="1" t="s">
        <v>3169</v>
      </c>
      <c r="D2909" s="8">
        <v>0.0</v>
      </c>
      <c r="E2909" s="1"/>
      <c r="F2909" s="1">
        <v>4.2</v>
      </c>
      <c r="G2909" s="1"/>
      <c r="H2909" s="1"/>
    </row>
    <row r="2910">
      <c r="A2910" s="1" t="s">
        <v>47</v>
      </c>
      <c r="B2910" s="7" t="s">
        <v>106</v>
      </c>
      <c r="C2910" s="1" t="s">
        <v>3170</v>
      </c>
      <c r="D2910" s="8">
        <v>0.0</v>
      </c>
      <c r="E2910" s="1"/>
      <c r="F2910" s="1">
        <v>1.0</v>
      </c>
      <c r="G2910" s="1"/>
      <c r="H2910" s="1"/>
    </row>
    <row r="2911">
      <c r="A2911" s="1" t="s">
        <v>47</v>
      </c>
      <c r="B2911" s="7" t="s">
        <v>106</v>
      </c>
      <c r="C2911" s="1" t="s">
        <v>3171</v>
      </c>
      <c r="D2911" s="8">
        <v>0.0</v>
      </c>
      <c r="E2911" s="1"/>
      <c r="F2911" s="1">
        <v>2.9</v>
      </c>
      <c r="G2911" s="1"/>
      <c r="H2911" s="1"/>
    </row>
    <row r="2912">
      <c r="A2912" s="1" t="s">
        <v>47</v>
      </c>
      <c r="B2912" s="7" t="s">
        <v>106</v>
      </c>
      <c r="C2912" s="1" t="s">
        <v>3172</v>
      </c>
      <c r="D2912" s="8">
        <v>0.0</v>
      </c>
      <c r="E2912" s="1"/>
      <c r="F2912" s="1">
        <v>1.7</v>
      </c>
      <c r="G2912" s="1"/>
      <c r="H2912" s="1"/>
    </row>
    <row r="2913">
      <c r="A2913" s="1" t="s">
        <v>47</v>
      </c>
      <c r="B2913" s="7" t="s">
        <v>106</v>
      </c>
      <c r="C2913" s="1" t="s">
        <v>3173</v>
      </c>
      <c r="D2913" s="8">
        <v>0.0</v>
      </c>
      <c r="E2913" s="1"/>
      <c r="F2913" s="1">
        <v>1.1</v>
      </c>
      <c r="G2913" s="1"/>
      <c r="H2913" s="1"/>
    </row>
    <row r="2914">
      <c r="A2914" s="1" t="s">
        <v>47</v>
      </c>
      <c r="B2914" s="7" t="s">
        <v>106</v>
      </c>
      <c r="C2914" s="1" t="s">
        <v>3174</v>
      </c>
      <c r="D2914" s="8">
        <v>0.0</v>
      </c>
      <c r="E2914" s="1"/>
      <c r="F2914" s="1">
        <v>1.0</v>
      </c>
      <c r="G2914" s="1"/>
      <c r="H2914" s="1"/>
    </row>
    <row r="2915">
      <c r="A2915" s="1" t="s">
        <v>47</v>
      </c>
      <c r="B2915" s="7" t="s">
        <v>106</v>
      </c>
      <c r="C2915" s="1" t="s">
        <v>3175</v>
      </c>
      <c r="D2915" s="8">
        <v>0.0</v>
      </c>
      <c r="E2915" s="1"/>
      <c r="F2915" s="1">
        <v>2.7</v>
      </c>
      <c r="G2915" s="1"/>
      <c r="H2915" s="1"/>
    </row>
    <row r="2916">
      <c r="A2916" s="1" t="s">
        <v>47</v>
      </c>
      <c r="B2916" s="7" t="s">
        <v>106</v>
      </c>
      <c r="C2916" s="1" t="s">
        <v>3176</v>
      </c>
      <c r="D2916" s="8">
        <v>0.0</v>
      </c>
      <c r="E2916" s="1"/>
      <c r="F2916" s="1">
        <v>1.1</v>
      </c>
      <c r="G2916" s="1"/>
      <c r="H2916" s="1"/>
    </row>
    <row r="2917">
      <c r="A2917" s="1" t="s">
        <v>47</v>
      </c>
      <c r="B2917" s="7" t="s">
        <v>106</v>
      </c>
      <c r="C2917" s="1" t="s">
        <v>3177</v>
      </c>
      <c r="D2917" s="8">
        <v>0.0</v>
      </c>
      <c r="E2917" s="1"/>
      <c r="F2917" s="1">
        <v>1.0</v>
      </c>
      <c r="G2917" s="1"/>
      <c r="H2917" s="1"/>
    </row>
    <row r="2918">
      <c r="A2918" s="1" t="s">
        <v>47</v>
      </c>
      <c r="B2918" s="7" t="s">
        <v>106</v>
      </c>
      <c r="C2918" s="1" t="s">
        <v>3178</v>
      </c>
      <c r="D2918" s="8">
        <v>1.0</v>
      </c>
      <c r="E2918" s="1"/>
      <c r="F2918" s="1">
        <v>1.4</v>
      </c>
      <c r="G2918" s="1"/>
      <c r="H2918" s="1"/>
    </row>
    <row r="2919">
      <c r="A2919" s="1" t="s">
        <v>47</v>
      </c>
      <c r="B2919" s="7" t="s">
        <v>106</v>
      </c>
      <c r="C2919" s="1" t="s">
        <v>3179</v>
      </c>
      <c r="D2919" s="8">
        <v>0.0</v>
      </c>
      <c r="E2919" s="1"/>
      <c r="F2919" s="1">
        <v>4.8</v>
      </c>
      <c r="G2919" s="1"/>
      <c r="H2919" s="1"/>
    </row>
    <row r="2920">
      <c r="A2920" s="1" t="s">
        <v>47</v>
      </c>
      <c r="B2920" s="7" t="s">
        <v>106</v>
      </c>
      <c r="C2920" s="1" t="s">
        <v>3180</v>
      </c>
      <c r="D2920" s="8">
        <v>0.0</v>
      </c>
      <c r="E2920" s="1"/>
      <c r="F2920" s="1">
        <v>1.0</v>
      </c>
      <c r="G2920" s="1"/>
      <c r="H2920" s="1"/>
    </row>
    <row r="2921">
      <c r="A2921" s="1" t="s">
        <v>47</v>
      </c>
      <c r="B2921" s="7" t="s">
        <v>106</v>
      </c>
      <c r="C2921" s="1" t="s">
        <v>3181</v>
      </c>
      <c r="D2921" s="8">
        <v>0.0</v>
      </c>
      <c r="E2921" s="1"/>
      <c r="F2921" s="1">
        <v>1.0</v>
      </c>
      <c r="G2921" s="1"/>
      <c r="H2921" s="1"/>
    </row>
    <row r="2922">
      <c r="A2922" s="1" t="s">
        <v>47</v>
      </c>
      <c r="B2922" s="7" t="s">
        <v>106</v>
      </c>
      <c r="C2922" s="1" t="s">
        <v>3182</v>
      </c>
      <c r="D2922" s="8">
        <v>0.0</v>
      </c>
      <c r="E2922" s="1"/>
      <c r="F2922" s="1">
        <v>5.2</v>
      </c>
      <c r="G2922" s="1"/>
      <c r="H2922" s="1"/>
    </row>
    <row r="2923">
      <c r="A2923" s="1" t="s">
        <v>47</v>
      </c>
      <c r="B2923" s="7" t="s">
        <v>106</v>
      </c>
      <c r="C2923" s="1" t="s">
        <v>3183</v>
      </c>
      <c r="D2923" s="8">
        <v>0.0</v>
      </c>
      <c r="E2923" s="1"/>
      <c r="F2923" s="1">
        <v>1.6</v>
      </c>
      <c r="G2923" s="1"/>
      <c r="H2923" s="1"/>
    </row>
    <row r="2924">
      <c r="A2924" s="1" t="s">
        <v>47</v>
      </c>
      <c r="B2924" s="7" t="s">
        <v>107</v>
      </c>
      <c r="C2924" s="1" t="s">
        <v>3184</v>
      </c>
      <c r="D2924" s="8">
        <v>2.0</v>
      </c>
      <c r="E2924" s="1"/>
      <c r="F2924" s="1">
        <v>1.2</v>
      </c>
      <c r="G2924" s="1"/>
      <c r="H2924" s="1"/>
    </row>
    <row r="2925">
      <c r="A2925" s="1" t="s">
        <v>47</v>
      </c>
      <c r="B2925" s="7" t="s">
        <v>107</v>
      </c>
      <c r="C2925" s="1" t="s">
        <v>3185</v>
      </c>
      <c r="D2925" s="8">
        <v>1.0</v>
      </c>
      <c r="E2925" s="1"/>
      <c r="F2925" s="1">
        <v>1.1</v>
      </c>
      <c r="G2925" s="1"/>
      <c r="H2925" s="1"/>
    </row>
    <row r="2926">
      <c r="A2926" s="1" t="s">
        <v>47</v>
      </c>
      <c r="B2926" s="7" t="s">
        <v>107</v>
      </c>
      <c r="C2926" s="1" t="s">
        <v>3186</v>
      </c>
      <c r="D2926" s="8">
        <v>0.0</v>
      </c>
      <c r="E2926" s="1"/>
      <c r="F2926" s="1">
        <v>2.9</v>
      </c>
      <c r="G2926" s="1"/>
      <c r="H2926" s="1"/>
    </row>
    <row r="2927">
      <c r="A2927" s="1" t="s">
        <v>47</v>
      </c>
      <c r="B2927" s="7" t="s">
        <v>107</v>
      </c>
      <c r="C2927" s="1" t="s">
        <v>3187</v>
      </c>
      <c r="D2927" s="8">
        <v>1.0</v>
      </c>
      <c r="E2927" s="1"/>
      <c r="F2927" s="1">
        <v>2.0</v>
      </c>
      <c r="G2927" s="1"/>
      <c r="H2927" s="1"/>
    </row>
    <row r="2928">
      <c r="A2928" s="1" t="s">
        <v>47</v>
      </c>
      <c r="B2928" s="7" t="s">
        <v>107</v>
      </c>
      <c r="C2928" s="1" t="s">
        <v>3188</v>
      </c>
      <c r="D2928" s="8">
        <v>0.0</v>
      </c>
      <c r="E2928" s="1"/>
      <c r="F2928" s="1">
        <v>7.0</v>
      </c>
      <c r="G2928" s="1"/>
      <c r="H2928" s="1"/>
    </row>
    <row r="2929">
      <c r="A2929" s="1" t="s">
        <v>47</v>
      </c>
      <c r="B2929" s="7" t="s">
        <v>107</v>
      </c>
      <c r="C2929" s="1" t="s">
        <v>3189</v>
      </c>
      <c r="D2929" s="8">
        <v>0.0</v>
      </c>
      <c r="E2929" s="1"/>
      <c r="F2929" s="1">
        <v>9.0</v>
      </c>
      <c r="G2929" s="1"/>
      <c r="H2929" s="1"/>
    </row>
    <row r="2930">
      <c r="A2930" s="1" t="s">
        <v>47</v>
      </c>
      <c r="B2930" s="7" t="s">
        <v>107</v>
      </c>
      <c r="C2930" s="1" t="s">
        <v>3190</v>
      </c>
      <c r="D2930" s="8">
        <v>0.0</v>
      </c>
      <c r="E2930" s="1"/>
      <c r="F2930" s="1">
        <v>1.0</v>
      </c>
      <c r="G2930" s="1"/>
      <c r="H2930" s="1"/>
    </row>
    <row r="2931">
      <c r="A2931" s="1" t="s">
        <v>47</v>
      </c>
      <c r="B2931" s="7" t="s">
        <v>107</v>
      </c>
      <c r="C2931" s="1" t="s">
        <v>3191</v>
      </c>
      <c r="D2931" s="8">
        <v>0.0</v>
      </c>
      <c r="E2931" s="1"/>
      <c r="F2931" s="1">
        <v>6.8</v>
      </c>
      <c r="G2931" s="1"/>
      <c r="H2931" s="1"/>
    </row>
    <row r="2932">
      <c r="A2932" s="1" t="s">
        <v>47</v>
      </c>
      <c r="B2932" s="7" t="s">
        <v>107</v>
      </c>
      <c r="C2932" s="1" t="s">
        <v>3192</v>
      </c>
      <c r="D2932" s="8">
        <v>0.0</v>
      </c>
      <c r="E2932" s="1"/>
      <c r="F2932" s="1">
        <v>6.8</v>
      </c>
      <c r="G2932" s="1"/>
      <c r="H2932" s="1"/>
    </row>
    <row r="2933">
      <c r="A2933" s="1" t="s">
        <v>47</v>
      </c>
      <c r="B2933" s="7" t="s">
        <v>107</v>
      </c>
      <c r="C2933" s="1" t="s">
        <v>3193</v>
      </c>
      <c r="D2933" s="8">
        <v>0.0</v>
      </c>
      <c r="E2933" s="1"/>
      <c r="F2933" s="1">
        <v>1.0</v>
      </c>
      <c r="G2933" s="1"/>
      <c r="H2933" s="1"/>
    </row>
    <row r="2934">
      <c r="A2934" s="1" t="s">
        <v>47</v>
      </c>
      <c r="B2934" s="7" t="s">
        <v>107</v>
      </c>
      <c r="C2934" s="1" t="s">
        <v>3194</v>
      </c>
      <c r="D2934" s="8">
        <v>2.0</v>
      </c>
      <c r="E2934" s="1"/>
      <c r="F2934" s="1">
        <v>7.4</v>
      </c>
      <c r="G2934" s="1"/>
      <c r="H2934" s="1"/>
    </row>
    <row r="2935">
      <c r="A2935" s="1" t="s">
        <v>47</v>
      </c>
      <c r="B2935" s="7" t="s">
        <v>107</v>
      </c>
      <c r="C2935" s="1" t="s">
        <v>3195</v>
      </c>
      <c r="D2935" s="8">
        <v>1.0</v>
      </c>
      <c r="E2935" s="1"/>
      <c r="F2935" s="1">
        <v>1.0</v>
      </c>
      <c r="G2935" s="1"/>
      <c r="H2935" s="1"/>
    </row>
    <row r="2936">
      <c r="A2936" s="1" t="s">
        <v>47</v>
      </c>
      <c r="B2936" s="7" t="s">
        <v>107</v>
      </c>
      <c r="C2936" s="1" t="s">
        <v>3196</v>
      </c>
      <c r="D2936" s="8">
        <v>0.0</v>
      </c>
      <c r="E2936" s="1"/>
      <c r="F2936" s="1">
        <v>3.5</v>
      </c>
      <c r="G2936" s="1"/>
      <c r="H2936" s="1"/>
    </row>
    <row r="2937">
      <c r="A2937" s="1" t="s">
        <v>47</v>
      </c>
      <c r="B2937" s="7" t="s">
        <v>107</v>
      </c>
      <c r="C2937" s="1" t="s">
        <v>3197</v>
      </c>
      <c r="D2937" s="8">
        <v>0.0</v>
      </c>
      <c r="E2937" s="1"/>
      <c r="F2937" s="1">
        <v>6.2</v>
      </c>
      <c r="G2937" s="1"/>
      <c r="H2937" s="1"/>
    </row>
    <row r="2938">
      <c r="A2938" s="1" t="s">
        <v>47</v>
      </c>
      <c r="B2938" s="7" t="s">
        <v>107</v>
      </c>
      <c r="C2938" s="1" t="s">
        <v>3198</v>
      </c>
      <c r="D2938" s="8">
        <v>0.0</v>
      </c>
      <c r="E2938" s="1"/>
      <c r="F2938" s="1">
        <v>2.0</v>
      </c>
      <c r="G2938" s="1"/>
      <c r="H2938" s="1"/>
    </row>
    <row r="2939">
      <c r="A2939" s="1" t="s">
        <v>47</v>
      </c>
      <c r="B2939" s="7" t="s">
        <v>107</v>
      </c>
      <c r="C2939" s="1" t="s">
        <v>3199</v>
      </c>
      <c r="D2939" s="8">
        <v>0.0</v>
      </c>
      <c r="E2939" s="1"/>
      <c r="F2939" s="1">
        <v>4.4</v>
      </c>
      <c r="G2939" s="1"/>
      <c r="H2939" s="1"/>
    </row>
    <row r="2940">
      <c r="A2940" s="1" t="s">
        <v>47</v>
      </c>
      <c r="B2940" s="7" t="s">
        <v>107</v>
      </c>
      <c r="C2940" s="1" t="s">
        <v>3200</v>
      </c>
      <c r="D2940" s="8">
        <v>0.0</v>
      </c>
      <c r="E2940" s="1"/>
      <c r="F2940" s="1">
        <v>1.0</v>
      </c>
      <c r="G2940" s="1"/>
      <c r="H2940" s="1"/>
    </row>
    <row r="2941">
      <c r="A2941" s="1" t="s">
        <v>47</v>
      </c>
      <c r="B2941" s="7" t="s">
        <v>107</v>
      </c>
      <c r="C2941" s="1" t="s">
        <v>3201</v>
      </c>
      <c r="D2941" s="8">
        <v>0.0</v>
      </c>
      <c r="E2941" s="1"/>
      <c r="F2941" s="1">
        <v>5.1</v>
      </c>
      <c r="G2941" s="1"/>
      <c r="H2941" s="1"/>
    </row>
    <row r="2942">
      <c r="A2942" s="1" t="s">
        <v>47</v>
      </c>
      <c r="B2942" s="7" t="s">
        <v>107</v>
      </c>
      <c r="C2942" s="1" t="s">
        <v>3202</v>
      </c>
      <c r="D2942" s="8">
        <v>0.0</v>
      </c>
      <c r="E2942" s="1"/>
      <c r="F2942" s="1">
        <v>9.0</v>
      </c>
      <c r="G2942" s="1"/>
      <c r="H2942" s="1"/>
    </row>
    <row r="2943">
      <c r="A2943" s="1" t="s">
        <v>47</v>
      </c>
      <c r="B2943" s="7" t="s">
        <v>107</v>
      </c>
      <c r="C2943" s="1" t="s">
        <v>3203</v>
      </c>
      <c r="D2943" s="8">
        <v>0.0</v>
      </c>
      <c r="E2943" s="1"/>
      <c r="F2943" s="1">
        <v>2.2</v>
      </c>
      <c r="G2943" s="1"/>
      <c r="H2943" s="1"/>
    </row>
    <row r="2944">
      <c r="A2944" s="1" t="s">
        <v>47</v>
      </c>
      <c r="B2944" s="7" t="s">
        <v>107</v>
      </c>
      <c r="C2944" s="1" t="s">
        <v>3204</v>
      </c>
      <c r="D2944" s="8">
        <v>0.0</v>
      </c>
      <c r="E2944" s="1"/>
      <c r="F2944" s="1">
        <v>1.0</v>
      </c>
      <c r="G2944" s="1"/>
      <c r="H2944" s="1"/>
    </row>
    <row r="2945">
      <c r="A2945" s="1" t="s">
        <v>47</v>
      </c>
      <c r="B2945" s="7" t="s">
        <v>107</v>
      </c>
      <c r="C2945" s="1" t="s">
        <v>3205</v>
      </c>
      <c r="D2945" s="8">
        <v>1.0</v>
      </c>
      <c r="E2945" s="1"/>
      <c r="F2945" s="1">
        <v>3.9</v>
      </c>
      <c r="G2945" s="1"/>
      <c r="H2945" s="1"/>
    </row>
    <row r="2946">
      <c r="A2946" s="1" t="s">
        <v>47</v>
      </c>
      <c r="B2946" s="7" t="s">
        <v>107</v>
      </c>
      <c r="C2946" s="1" t="s">
        <v>3206</v>
      </c>
      <c r="D2946" s="8">
        <v>0.0</v>
      </c>
      <c r="E2946" s="1"/>
      <c r="F2946" s="1">
        <v>8.2</v>
      </c>
      <c r="G2946" s="1"/>
      <c r="H2946" s="1"/>
    </row>
    <row r="2947">
      <c r="A2947" s="1" t="s">
        <v>47</v>
      </c>
      <c r="B2947" s="7" t="s">
        <v>107</v>
      </c>
      <c r="C2947" s="1" t="s">
        <v>3207</v>
      </c>
      <c r="D2947" s="8">
        <v>0.0</v>
      </c>
      <c r="E2947" s="1"/>
      <c r="F2947" s="1">
        <v>1.0</v>
      </c>
      <c r="G2947" s="1"/>
      <c r="H2947" s="1"/>
    </row>
    <row r="2948">
      <c r="A2948" s="1" t="s">
        <v>47</v>
      </c>
      <c r="B2948" s="7" t="s">
        <v>107</v>
      </c>
      <c r="C2948" s="1" t="s">
        <v>3208</v>
      </c>
      <c r="D2948" s="8">
        <v>0.0</v>
      </c>
      <c r="E2948" s="1"/>
      <c r="F2948" s="1">
        <v>1.2</v>
      </c>
      <c r="G2948" s="1"/>
      <c r="H2948" s="1"/>
    </row>
    <row r="2949">
      <c r="A2949" s="1" t="s">
        <v>47</v>
      </c>
      <c r="B2949" s="7" t="s">
        <v>107</v>
      </c>
      <c r="C2949" s="1" t="s">
        <v>3209</v>
      </c>
      <c r="D2949" s="8">
        <v>0.0</v>
      </c>
      <c r="E2949" s="1"/>
      <c r="F2949" s="1">
        <v>10.5</v>
      </c>
      <c r="G2949" s="1"/>
      <c r="H2949" s="1"/>
    </row>
    <row r="2950">
      <c r="A2950" s="1" t="s">
        <v>47</v>
      </c>
      <c r="B2950" s="7" t="s">
        <v>107</v>
      </c>
      <c r="C2950" s="1" t="s">
        <v>3210</v>
      </c>
      <c r="D2950" s="8">
        <v>0.0</v>
      </c>
      <c r="E2950" s="1"/>
      <c r="F2950" s="1">
        <v>6.8</v>
      </c>
      <c r="G2950" s="1"/>
      <c r="H2950" s="1"/>
    </row>
    <row r="2951">
      <c r="A2951" s="1" t="s">
        <v>47</v>
      </c>
      <c r="B2951" s="7" t="s">
        <v>107</v>
      </c>
      <c r="C2951" s="1" t="s">
        <v>3211</v>
      </c>
      <c r="D2951" s="8">
        <v>0.0</v>
      </c>
      <c r="E2951" s="1"/>
      <c r="F2951" s="1">
        <v>2.0</v>
      </c>
      <c r="G2951" s="1"/>
      <c r="H2951" s="1"/>
    </row>
    <row r="2952">
      <c r="A2952" s="1" t="s">
        <v>47</v>
      </c>
      <c r="B2952" s="7" t="s">
        <v>107</v>
      </c>
      <c r="C2952" s="1" t="s">
        <v>3212</v>
      </c>
      <c r="D2952" s="8">
        <v>0.0</v>
      </c>
      <c r="E2952" s="1"/>
      <c r="F2952" s="1">
        <v>2.0</v>
      </c>
      <c r="G2952" s="1"/>
      <c r="H2952" s="1"/>
    </row>
    <row r="2953">
      <c r="A2953" s="1" t="s">
        <v>47</v>
      </c>
      <c r="B2953" s="7" t="s">
        <v>107</v>
      </c>
      <c r="C2953" s="1" t="s">
        <v>3213</v>
      </c>
      <c r="D2953" s="8">
        <v>0.0</v>
      </c>
      <c r="E2953" s="1"/>
      <c r="F2953" s="1">
        <v>9.6</v>
      </c>
      <c r="G2953" s="1"/>
      <c r="H2953" s="1"/>
    </row>
    <row r="2954">
      <c r="A2954" s="1" t="s">
        <v>47</v>
      </c>
      <c r="B2954" s="7" t="s">
        <v>107</v>
      </c>
      <c r="C2954" s="1" t="s">
        <v>3214</v>
      </c>
      <c r="D2954" s="8">
        <v>0.0</v>
      </c>
      <c r="E2954" s="1"/>
      <c r="F2954" s="1">
        <v>5.0</v>
      </c>
      <c r="G2954" s="1"/>
      <c r="H2954" s="1"/>
    </row>
    <row r="2955">
      <c r="A2955" s="1" t="s">
        <v>47</v>
      </c>
      <c r="B2955" s="7" t="s">
        <v>107</v>
      </c>
      <c r="C2955" s="1" t="s">
        <v>3215</v>
      </c>
      <c r="D2955" s="8">
        <v>0.0</v>
      </c>
      <c r="E2955" s="1"/>
      <c r="F2955" s="1">
        <v>7.3</v>
      </c>
      <c r="G2955" s="1"/>
      <c r="H2955" s="1"/>
    </row>
    <row r="2956">
      <c r="A2956" s="1" t="s">
        <v>47</v>
      </c>
      <c r="B2956" s="7" t="s">
        <v>107</v>
      </c>
      <c r="C2956" s="1" t="s">
        <v>3216</v>
      </c>
      <c r="D2956" s="8">
        <v>0.0</v>
      </c>
      <c r="E2956" s="1"/>
      <c r="F2956" s="1">
        <v>4.8</v>
      </c>
      <c r="G2956" s="1"/>
      <c r="H2956" s="1"/>
    </row>
    <row r="2957">
      <c r="A2957" s="1" t="s">
        <v>47</v>
      </c>
      <c r="B2957" s="7" t="s">
        <v>107</v>
      </c>
      <c r="C2957" s="1" t="s">
        <v>3217</v>
      </c>
      <c r="D2957" s="8">
        <v>0.0</v>
      </c>
      <c r="E2957" s="1"/>
      <c r="F2957" s="1">
        <v>7.6</v>
      </c>
      <c r="G2957" s="1"/>
      <c r="H2957" s="1"/>
    </row>
    <row r="2958">
      <c r="A2958" s="1" t="s">
        <v>47</v>
      </c>
      <c r="B2958" s="7" t="s">
        <v>107</v>
      </c>
      <c r="C2958" s="1" t="s">
        <v>3218</v>
      </c>
      <c r="D2958" s="8">
        <v>0.0</v>
      </c>
      <c r="E2958" s="1"/>
      <c r="F2958" s="1">
        <v>9.9</v>
      </c>
      <c r="G2958" s="1"/>
      <c r="H2958" s="1"/>
    </row>
    <row r="2959">
      <c r="A2959" s="1" t="s">
        <v>47</v>
      </c>
      <c r="B2959" s="7" t="s">
        <v>107</v>
      </c>
      <c r="C2959" s="1" t="s">
        <v>3219</v>
      </c>
      <c r="D2959" s="8">
        <v>0.0</v>
      </c>
      <c r="E2959" s="1"/>
      <c r="F2959" s="1">
        <v>8.6</v>
      </c>
      <c r="G2959" s="1"/>
      <c r="H2959" s="1"/>
    </row>
    <row r="2960">
      <c r="A2960" s="1" t="s">
        <v>47</v>
      </c>
      <c r="B2960" s="7" t="s">
        <v>107</v>
      </c>
      <c r="C2960" s="1" t="s">
        <v>3220</v>
      </c>
      <c r="D2960" s="8">
        <v>0.0</v>
      </c>
      <c r="E2960" s="1"/>
      <c r="F2960" s="1">
        <v>2.0</v>
      </c>
      <c r="G2960" s="1"/>
      <c r="H2960" s="1"/>
    </row>
    <row r="2961">
      <c r="A2961" s="1" t="s">
        <v>47</v>
      </c>
      <c r="B2961" s="7" t="s">
        <v>107</v>
      </c>
      <c r="C2961" s="1" t="s">
        <v>3221</v>
      </c>
      <c r="D2961" s="8">
        <v>0.0</v>
      </c>
      <c r="E2961" s="1"/>
      <c r="F2961" s="1">
        <v>7.8</v>
      </c>
      <c r="G2961" s="1"/>
      <c r="H2961" s="1"/>
    </row>
    <row r="2962">
      <c r="A2962" s="1" t="s">
        <v>47</v>
      </c>
      <c r="B2962" s="7" t="s">
        <v>107</v>
      </c>
      <c r="C2962" s="1" t="s">
        <v>3222</v>
      </c>
      <c r="D2962" s="8">
        <v>0.0</v>
      </c>
      <c r="E2962" s="1"/>
      <c r="F2962" s="1">
        <v>4.3</v>
      </c>
      <c r="G2962" s="1"/>
      <c r="H2962" s="1"/>
    </row>
    <row r="2963">
      <c r="A2963" s="1" t="s">
        <v>47</v>
      </c>
      <c r="B2963" s="7" t="s">
        <v>107</v>
      </c>
      <c r="C2963" s="1" t="s">
        <v>3223</v>
      </c>
      <c r="D2963" s="8">
        <v>0.0</v>
      </c>
      <c r="E2963" s="1"/>
      <c r="F2963" s="1">
        <v>2.0</v>
      </c>
      <c r="G2963" s="1"/>
      <c r="H2963" s="1"/>
    </row>
    <row r="2964">
      <c r="A2964" s="1" t="s">
        <v>47</v>
      </c>
      <c r="B2964" s="7" t="s">
        <v>107</v>
      </c>
      <c r="C2964" s="1" t="s">
        <v>3224</v>
      </c>
      <c r="D2964" s="8">
        <v>0.0</v>
      </c>
      <c r="E2964" s="1"/>
      <c r="F2964" s="1">
        <v>3.4</v>
      </c>
      <c r="G2964" s="1"/>
      <c r="H2964" s="1"/>
    </row>
    <row r="2965">
      <c r="A2965" s="1" t="s">
        <v>47</v>
      </c>
      <c r="B2965" s="7" t="s">
        <v>107</v>
      </c>
      <c r="C2965" s="1" t="s">
        <v>3225</v>
      </c>
      <c r="D2965" s="8">
        <v>0.0</v>
      </c>
      <c r="E2965" s="1"/>
      <c r="F2965" s="1">
        <v>8.5</v>
      </c>
      <c r="G2965" s="1"/>
      <c r="H2965" s="1"/>
    </row>
    <row r="2966">
      <c r="A2966" s="1" t="s">
        <v>47</v>
      </c>
      <c r="B2966" s="7" t="s">
        <v>107</v>
      </c>
      <c r="C2966" s="1" t="s">
        <v>3226</v>
      </c>
      <c r="D2966" s="8">
        <v>0.0</v>
      </c>
      <c r="E2966" s="1"/>
      <c r="F2966" s="1">
        <v>1.4</v>
      </c>
      <c r="G2966" s="1"/>
      <c r="H2966" s="1"/>
    </row>
    <row r="2967">
      <c r="A2967" s="1" t="s">
        <v>47</v>
      </c>
      <c r="B2967" s="7" t="s">
        <v>107</v>
      </c>
      <c r="C2967" s="1" t="s">
        <v>3227</v>
      </c>
      <c r="D2967" s="8">
        <v>0.0</v>
      </c>
      <c r="E2967" s="1"/>
      <c r="F2967" s="1">
        <v>1.5</v>
      </c>
      <c r="G2967" s="1"/>
      <c r="H2967" s="1"/>
    </row>
    <row r="2968">
      <c r="A2968" s="1" t="s">
        <v>47</v>
      </c>
      <c r="B2968" s="7" t="s">
        <v>107</v>
      </c>
      <c r="C2968" s="1" t="s">
        <v>3228</v>
      </c>
      <c r="D2968" s="8">
        <v>0.0</v>
      </c>
      <c r="E2968" s="1"/>
      <c r="F2968" s="1">
        <v>1.0</v>
      </c>
      <c r="G2968" s="1"/>
      <c r="H2968" s="1"/>
    </row>
    <row r="2969">
      <c r="A2969" s="1" t="s">
        <v>47</v>
      </c>
      <c r="B2969" s="7" t="s">
        <v>107</v>
      </c>
      <c r="C2969" s="1" t="s">
        <v>3229</v>
      </c>
      <c r="D2969" s="8">
        <v>0.0</v>
      </c>
      <c r="E2969" s="1"/>
      <c r="F2969" s="1">
        <v>4.9</v>
      </c>
      <c r="G2969" s="1"/>
      <c r="H2969" s="1"/>
    </row>
    <row r="2970">
      <c r="A2970" s="1" t="s">
        <v>47</v>
      </c>
      <c r="B2970" s="7" t="s">
        <v>107</v>
      </c>
      <c r="C2970" s="1" t="s">
        <v>3230</v>
      </c>
      <c r="D2970" s="8">
        <v>2.0</v>
      </c>
      <c r="E2970" s="1"/>
      <c r="F2970" s="1">
        <v>2.1</v>
      </c>
      <c r="G2970" s="1"/>
      <c r="H2970" s="1"/>
    </row>
    <row r="2971">
      <c r="A2971" s="1" t="s">
        <v>47</v>
      </c>
      <c r="B2971" s="7" t="s">
        <v>107</v>
      </c>
      <c r="C2971" s="1" t="s">
        <v>3231</v>
      </c>
      <c r="D2971" s="8">
        <v>0.0</v>
      </c>
      <c r="E2971" s="1"/>
      <c r="F2971" s="1">
        <v>6.0</v>
      </c>
      <c r="G2971" s="1"/>
      <c r="H2971" s="1"/>
    </row>
    <row r="2972">
      <c r="A2972" s="1" t="s">
        <v>47</v>
      </c>
      <c r="B2972" s="7" t="s">
        <v>107</v>
      </c>
      <c r="C2972" s="1" t="s">
        <v>3232</v>
      </c>
      <c r="D2972" s="8">
        <v>0.0</v>
      </c>
      <c r="E2972" s="1"/>
      <c r="F2972" s="1">
        <v>7.1</v>
      </c>
      <c r="G2972" s="1"/>
      <c r="H2972" s="1"/>
    </row>
    <row r="2973">
      <c r="A2973" s="1" t="s">
        <v>47</v>
      </c>
      <c r="B2973" s="7" t="s">
        <v>107</v>
      </c>
      <c r="C2973" s="1" t="s">
        <v>3233</v>
      </c>
      <c r="D2973" s="8">
        <v>0.0</v>
      </c>
      <c r="E2973" s="1"/>
      <c r="F2973" s="1">
        <v>1.0</v>
      </c>
      <c r="G2973" s="1"/>
      <c r="H2973" s="1"/>
    </row>
    <row r="2974">
      <c r="A2974" s="1" t="s">
        <v>47</v>
      </c>
      <c r="B2974" s="7" t="s">
        <v>108</v>
      </c>
      <c r="C2974" s="1" t="s">
        <v>3234</v>
      </c>
      <c r="D2974" s="8">
        <v>0.0</v>
      </c>
      <c r="E2974" s="1"/>
      <c r="F2974" s="1">
        <v>1.0</v>
      </c>
      <c r="G2974" s="1"/>
      <c r="H2974" s="1"/>
    </row>
    <row r="2975">
      <c r="A2975" s="1" t="s">
        <v>47</v>
      </c>
      <c r="B2975" s="7" t="s">
        <v>108</v>
      </c>
      <c r="C2975" s="1" t="s">
        <v>3235</v>
      </c>
      <c r="D2975" s="8">
        <v>2.0</v>
      </c>
      <c r="E2975" s="1"/>
      <c r="F2975" s="1">
        <v>5.6</v>
      </c>
      <c r="G2975" s="1"/>
      <c r="H2975" s="1"/>
    </row>
    <row r="2976">
      <c r="A2976" s="1" t="s">
        <v>47</v>
      </c>
      <c r="B2976" s="7" t="s">
        <v>108</v>
      </c>
      <c r="C2976" s="1" t="s">
        <v>3236</v>
      </c>
      <c r="D2976" s="8">
        <v>0.0</v>
      </c>
      <c r="E2976" s="1"/>
      <c r="F2976" s="1">
        <v>3.5</v>
      </c>
      <c r="G2976" s="1"/>
      <c r="H2976" s="1"/>
    </row>
    <row r="2977">
      <c r="A2977" s="1" t="s">
        <v>47</v>
      </c>
      <c r="B2977" s="7" t="s">
        <v>108</v>
      </c>
      <c r="C2977" s="1" t="s">
        <v>3237</v>
      </c>
      <c r="D2977" s="8">
        <v>0.0</v>
      </c>
      <c r="E2977" s="1"/>
      <c r="F2977" s="1">
        <v>3.4</v>
      </c>
      <c r="G2977" s="1"/>
      <c r="H2977" s="1"/>
    </row>
    <row r="2978">
      <c r="A2978" s="1" t="s">
        <v>47</v>
      </c>
      <c r="B2978" s="7" t="s">
        <v>108</v>
      </c>
      <c r="C2978" s="1" t="s">
        <v>3238</v>
      </c>
      <c r="D2978" s="8">
        <v>0.0</v>
      </c>
      <c r="E2978" s="1"/>
      <c r="F2978" s="1">
        <v>2.5</v>
      </c>
      <c r="G2978" s="1"/>
      <c r="H2978" s="1"/>
    </row>
    <row r="2979">
      <c r="A2979" s="1" t="s">
        <v>47</v>
      </c>
      <c r="B2979" s="7" t="s">
        <v>108</v>
      </c>
      <c r="C2979" s="1" t="s">
        <v>3239</v>
      </c>
      <c r="D2979" s="8">
        <v>0.0</v>
      </c>
      <c r="E2979" s="1"/>
      <c r="F2979" s="1">
        <v>1.2</v>
      </c>
      <c r="G2979" s="1"/>
      <c r="H2979" s="1"/>
    </row>
    <row r="2980">
      <c r="A2980" s="1" t="s">
        <v>47</v>
      </c>
      <c r="B2980" s="7" t="s">
        <v>108</v>
      </c>
      <c r="C2980" s="1" t="s">
        <v>3240</v>
      </c>
      <c r="D2980" s="8">
        <v>1.0</v>
      </c>
      <c r="E2980" s="1"/>
      <c r="F2980" s="1">
        <v>2.3</v>
      </c>
      <c r="G2980" s="1"/>
      <c r="H2980" s="1"/>
    </row>
    <row r="2981">
      <c r="A2981" s="1" t="s">
        <v>47</v>
      </c>
      <c r="B2981" s="7" t="s">
        <v>108</v>
      </c>
      <c r="C2981" s="1" t="s">
        <v>3241</v>
      </c>
      <c r="D2981" s="8">
        <v>0.0</v>
      </c>
      <c r="E2981" s="1"/>
      <c r="F2981" s="1">
        <v>1.1</v>
      </c>
      <c r="G2981" s="1"/>
      <c r="H2981" s="1"/>
    </row>
    <row r="2982">
      <c r="A2982" s="1" t="s">
        <v>47</v>
      </c>
      <c r="B2982" s="7" t="s">
        <v>108</v>
      </c>
      <c r="C2982" s="1" t="s">
        <v>3242</v>
      </c>
      <c r="D2982" s="8">
        <v>2.0</v>
      </c>
      <c r="E2982" s="1"/>
      <c r="F2982" s="1">
        <v>8.1</v>
      </c>
      <c r="G2982" s="1"/>
      <c r="H2982" s="1"/>
    </row>
    <row r="2983">
      <c r="A2983" s="1" t="s">
        <v>47</v>
      </c>
      <c r="B2983" s="7" t="s">
        <v>108</v>
      </c>
      <c r="C2983" s="1" t="s">
        <v>3243</v>
      </c>
      <c r="D2983" s="8">
        <v>0.0</v>
      </c>
      <c r="E2983" s="1"/>
      <c r="F2983" s="1">
        <v>1.0</v>
      </c>
      <c r="G2983" s="1"/>
      <c r="H2983" s="1"/>
    </row>
    <row r="2984">
      <c r="A2984" s="1" t="s">
        <v>47</v>
      </c>
      <c r="B2984" s="7" t="s">
        <v>108</v>
      </c>
      <c r="C2984" s="1" t="s">
        <v>3244</v>
      </c>
      <c r="D2984" s="8">
        <v>0.0</v>
      </c>
      <c r="E2984" s="1"/>
      <c r="F2984" s="1">
        <v>2.0</v>
      </c>
      <c r="G2984" s="1"/>
      <c r="H2984" s="1"/>
    </row>
    <row r="2985">
      <c r="A2985" s="1" t="s">
        <v>47</v>
      </c>
      <c r="B2985" s="7" t="s">
        <v>108</v>
      </c>
      <c r="C2985" s="1" t="s">
        <v>3245</v>
      </c>
      <c r="D2985" s="8">
        <v>0.0</v>
      </c>
      <c r="E2985" s="1"/>
      <c r="F2985" s="1">
        <v>4.6</v>
      </c>
      <c r="G2985" s="1"/>
      <c r="H2985" s="1"/>
    </row>
    <row r="2986">
      <c r="A2986" s="1" t="s">
        <v>47</v>
      </c>
      <c r="B2986" s="7" t="s">
        <v>108</v>
      </c>
      <c r="C2986" s="1" t="s">
        <v>3246</v>
      </c>
      <c r="D2986" s="8">
        <v>0.0</v>
      </c>
      <c r="E2986" s="1"/>
      <c r="F2986" s="1">
        <v>4.3</v>
      </c>
      <c r="G2986" s="1"/>
      <c r="H2986" s="1"/>
    </row>
    <row r="2987">
      <c r="A2987" s="1" t="s">
        <v>47</v>
      </c>
      <c r="B2987" s="7" t="s">
        <v>108</v>
      </c>
      <c r="C2987" s="1" t="s">
        <v>3247</v>
      </c>
      <c r="D2987" s="8">
        <v>0.0</v>
      </c>
      <c r="E2987" s="1"/>
      <c r="F2987" s="1">
        <v>5.9</v>
      </c>
      <c r="G2987" s="1"/>
      <c r="H2987" s="1"/>
    </row>
    <row r="2988">
      <c r="A2988" s="1" t="s">
        <v>47</v>
      </c>
      <c r="B2988" s="7" t="s">
        <v>108</v>
      </c>
      <c r="C2988" s="1" t="s">
        <v>3248</v>
      </c>
      <c r="D2988" s="8">
        <v>0.0</v>
      </c>
      <c r="E2988" s="1"/>
      <c r="F2988" s="1">
        <v>9.4</v>
      </c>
      <c r="G2988" s="1"/>
      <c r="H2988" s="1"/>
    </row>
    <row r="2989">
      <c r="A2989" s="1" t="s">
        <v>47</v>
      </c>
      <c r="B2989" s="7" t="s">
        <v>108</v>
      </c>
      <c r="C2989" s="1" t="s">
        <v>3249</v>
      </c>
      <c r="D2989" s="8">
        <v>0.0</v>
      </c>
      <c r="E2989" s="1"/>
      <c r="F2989" s="1">
        <v>1.1</v>
      </c>
      <c r="G2989" s="1"/>
      <c r="H2989" s="1"/>
    </row>
    <row r="2990">
      <c r="A2990" s="1" t="s">
        <v>47</v>
      </c>
      <c r="B2990" s="7" t="s">
        <v>108</v>
      </c>
      <c r="C2990" s="1" t="s">
        <v>3250</v>
      </c>
      <c r="D2990" s="8">
        <v>0.0</v>
      </c>
      <c r="E2990" s="1"/>
      <c r="F2990" s="1">
        <v>1.1</v>
      </c>
      <c r="G2990" s="1"/>
      <c r="H2990" s="1"/>
    </row>
    <row r="2991">
      <c r="A2991" s="1" t="s">
        <v>47</v>
      </c>
      <c r="B2991" s="7" t="s">
        <v>108</v>
      </c>
      <c r="C2991" s="1" t="s">
        <v>3251</v>
      </c>
      <c r="D2991" s="8">
        <v>0.0</v>
      </c>
      <c r="E2991" s="1"/>
      <c r="F2991" s="1">
        <v>1.6</v>
      </c>
      <c r="G2991" s="1"/>
      <c r="H2991" s="1"/>
    </row>
    <row r="2992">
      <c r="A2992" s="1" t="s">
        <v>47</v>
      </c>
      <c r="B2992" s="7" t="s">
        <v>108</v>
      </c>
      <c r="C2992" s="1" t="s">
        <v>3252</v>
      </c>
      <c r="D2992" s="8">
        <v>0.0</v>
      </c>
      <c r="E2992" s="1"/>
      <c r="F2992" s="1">
        <v>1.0</v>
      </c>
      <c r="G2992" s="1"/>
      <c r="H2992" s="1"/>
    </row>
    <row r="2993">
      <c r="A2993" s="1" t="s">
        <v>47</v>
      </c>
      <c r="B2993" s="7" t="s">
        <v>108</v>
      </c>
      <c r="C2993" s="1" t="s">
        <v>3253</v>
      </c>
      <c r="D2993" s="8">
        <v>0.0</v>
      </c>
      <c r="E2993" s="1"/>
      <c r="F2993" s="1">
        <v>1.2</v>
      </c>
      <c r="G2993" s="1"/>
      <c r="H2993" s="1"/>
    </row>
    <row r="2994">
      <c r="A2994" s="1" t="s">
        <v>47</v>
      </c>
      <c r="B2994" s="7" t="s">
        <v>108</v>
      </c>
      <c r="C2994" s="1" t="s">
        <v>3254</v>
      </c>
      <c r="D2994" s="8">
        <v>0.0</v>
      </c>
      <c r="E2994" s="1"/>
      <c r="F2994" s="1">
        <v>3.9</v>
      </c>
      <c r="G2994" s="1"/>
      <c r="H2994" s="1"/>
    </row>
    <row r="2995">
      <c r="A2995" s="1" t="s">
        <v>47</v>
      </c>
      <c r="B2995" s="7" t="s">
        <v>108</v>
      </c>
      <c r="C2995" s="1" t="s">
        <v>3255</v>
      </c>
      <c r="D2995" s="8">
        <v>0.0</v>
      </c>
      <c r="E2995" s="1"/>
      <c r="F2995" s="1">
        <v>1.7</v>
      </c>
      <c r="G2995" s="1"/>
      <c r="H2995" s="1"/>
    </row>
    <row r="2996">
      <c r="A2996" s="1" t="s">
        <v>47</v>
      </c>
      <c r="B2996" s="7" t="s">
        <v>108</v>
      </c>
      <c r="C2996" s="1" t="s">
        <v>3256</v>
      </c>
      <c r="D2996" s="8">
        <v>0.0</v>
      </c>
      <c r="E2996" s="1"/>
      <c r="F2996" s="1">
        <v>1.7</v>
      </c>
      <c r="G2996" s="1"/>
      <c r="H2996" s="1"/>
    </row>
    <row r="2997">
      <c r="A2997" s="1" t="s">
        <v>47</v>
      </c>
      <c r="B2997" s="7" t="s">
        <v>108</v>
      </c>
      <c r="C2997" s="1" t="s">
        <v>3257</v>
      </c>
      <c r="D2997" s="8">
        <v>0.0</v>
      </c>
      <c r="E2997" s="1"/>
      <c r="F2997" s="1">
        <v>4.8</v>
      </c>
      <c r="G2997" s="1"/>
      <c r="H2997" s="1"/>
    </row>
    <row r="2998">
      <c r="A2998" s="1" t="s">
        <v>47</v>
      </c>
      <c r="B2998" s="7" t="s">
        <v>108</v>
      </c>
      <c r="C2998" s="1" t="s">
        <v>3258</v>
      </c>
      <c r="D2998" s="8">
        <v>0.0</v>
      </c>
      <c r="E2998" s="1"/>
      <c r="F2998" s="1">
        <v>1.5</v>
      </c>
      <c r="G2998" s="1"/>
      <c r="H2998" s="1"/>
    </row>
    <row r="2999">
      <c r="A2999" s="1" t="s">
        <v>47</v>
      </c>
      <c r="B2999" s="7" t="s">
        <v>108</v>
      </c>
      <c r="C2999" s="1" t="s">
        <v>3259</v>
      </c>
      <c r="D2999" s="8">
        <v>0.0</v>
      </c>
      <c r="E2999" s="1"/>
      <c r="F2999" s="1">
        <v>1.0</v>
      </c>
      <c r="G2999" s="1"/>
      <c r="H2999" s="1"/>
    </row>
    <row r="3000">
      <c r="A3000" s="1" t="s">
        <v>47</v>
      </c>
      <c r="B3000" s="7" t="s">
        <v>108</v>
      </c>
      <c r="C3000" s="1" t="s">
        <v>3260</v>
      </c>
      <c r="D3000" s="8">
        <v>0.0</v>
      </c>
      <c r="E3000" s="1"/>
      <c r="F3000" s="1">
        <v>3.4</v>
      </c>
      <c r="G3000" s="1"/>
      <c r="H3000" s="1"/>
    </row>
    <row r="3001">
      <c r="A3001" s="1" t="s">
        <v>47</v>
      </c>
      <c r="B3001" s="7" t="s">
        <v>108</v>
      </c>
      <c r="C3001" s="1" t="s">
        <v>3261</v>
      </c>
      <c r="D3001" s="8">
        <v>0.0</v>
      </c>
      <c r="E3001" s="1"/>
      <c r="F3001" s="1">
        <v>1.0</v>
      </c>
      <c r="G3001" s="1"/>
      <c r="H3001" s="1"/>
    </row>
    <row r="3002">
      <c r="A3002" s="1" t="s">
        <v>47</v>
      </c>
      <c r="B3002" s="7" t="s">
        <v>108</v>
      </c>
      <c r="C3002" s="1" t="s">
        <v>3262</v>
      </c>
      <c r="D3002" s="8">
        <v>0.0</v>
      </c>
      <c r="E3002" s="1"/>
      <c r="F3002" s="1">
        <v>2.3</v>
      </c>
      <c r="G3002" s="1"/>
      <c r="H3002" s="1"/>
    </row>
    <row r="3003">
      <c r="A3003" s="1" t="s">
        <v>47</v>
      </c>
      <c r="B3003" s="7" t="s">
        <v>108</v>
      </c>
      <c r="C3003" s="1" t="s">
        <v>3263</v>
      </c>
      <c r="D3003" s="8">
        <v>0.0</v>
      </c>
      <c r="E3003" s="1"/>
      <c r="F3003" s="1">
        <v>1.0</v>
      </c>
      <c r="G3003" s="1"/>
      <c r="H3003" s="1"/>
    </row>
    <row r="3004">
      <c r="A3004" s="1" t="s">
        <v>47</v>
      </c>
      <c r="B3004" s="7" t="s">
        <v>108</v>
      </c>
      <c r="C3004" s="1" t="s">
        <v>3264</v>
      </c>
      <c r="D3004" s="8">
        <v>0.0</v>
      </c>
      <c r="E3004" s="1"/>
      <c r="F3004" s="1">
        <v>1.5</v>
      </c>
      <c r="G3004" s="1"/>
      <c r="H3004" s="1"/>
    </row>
    <row r="3005">
      <c r="A3005" s="1" t="s">
        <v>47</v>
      </c>
      <c r="B3005" s="7" t="s">
        <v>108</v>
      </c>
      <c r="C3005" s="1" t="s">
        <v>3265</v>
      </c>
      <c r="D3005" s="8">
        <v>0.0</v>
      </c>
      <c r="E3005" s="1"/>
      <c r="F3005" s="1">
        <v>1.6</v>
      </c>
      <c r="G3005" s="1"/>
      <c r="H3005" s="1"/>
    </row>
    <row r="3006">
      <c r="A3006" s="1" t="s">
        <v>47</v>
      </c>
      <c r="B3006" s="7" t="s">
        <v>108</v>
      </c>
      <c r="C3006" s="1" t="s">
        <v>3266</v>
      </c>
      <c r="D3006" s="8">
        <v>0.0</v>
      </c>
      <c r="E3006" s="1"/>
      <c r="F3006" s="1">
        <v>1.5</v>
      </c>
      <c r="G3006" s="1"/>
      <c r="H3006" s="1"/>
    </row>
    <row r="3007">
      <c r="A3007" s="1" t="s">
        <v>47</v>
      </c>
      <c r="B3007" s="7" t="s">
        <v>108</v>
      </c>
      <c r="C3007" s="1" t="s">
        <v>3267</v>
      </c>
      <c r="D3007" s="8">
        <v>0.0</v>
      </c>
      <c r="E3007" s="1"/>
      <c r="F3007" s="1">
        <v>2.9</v>
      </c>
      <c r="G3007" s="1"/>
      <c r="H3007" s="1"/>
    </row>
    <row r="3008">
      <c r="A3008" s="1" t="s">
        <v>47</v>
      </c>
      <c r="B3008" s="7" t="s">
        <v>108</v>
      </c>
      <c r="C3008" s="1" t="s">
        <v>3268</v>
      </c>
      <c r="D3008" s="8">
        <v>0.0</v>
      </c>
      <c r="E3008" s="1"/>
      <c r="F3008" s="1">
        <v>1.0</v>
      </c>
      <c r="G3008" s="1"/>
      <c r="H3008" s="1"/>
    </row>
    <row r="3009">
      <c r="A3009" s="1" t="s">
        <v>47</v>
      </c>
      <c r="B3009" s="7" t="s">
        <v>108</v>
      </c>
      <c r="C3009" s="1" t="s">
        <v>3269</v>
      </c>
      <c r="D3009" s="8">
        <v>0.0</v>
      </c>
      <c r="E3009" s="1"/>
      <c r="F3009" s="1">
        <v>1.0</v>
      </c>
      <c r="G3009" s="1"/>
      <c r="H3009" s="1"/>
    </row>
    <row r="3010">
      <c r="A3010" s="1" t="s">
        <v>47</v>
      </c>
      <c r="B3010" s="7" t="s">
        <v>108</v>
      </c>
      <c r="C3010" s="1" t="s">
        <v>3270</v>
      </c>
      <c r="D3010" s="8">
        <v>0.0</v>
      </c>
      <c r="E3010" s="1"/>
      <c r="F3010" s="1">
        <v>2.0</v>
      </c>
      <c r="G3010" s="1"/>
      <c r="H3010" s="1"/>
    </row>
    <row r="3011">
      <c r="A3011" s="1" t="s">
        <v>47</v>
      </c>
      <c r="B3011" s="7" t="s">
        <v>108</v>
      </c>
      <c r="C3011" s="1" t="s">
        <v>3271</v>
      </c>
      <c r="D3011" s="8">
        <v>0.0</v>
      </c>
      <c r="E3011" s="1"/>
      <c r="F3011" s="1">
        <v>3.6</v>
      </c>
      <c r="G3011" s="1"/>
      <c r="H3011" s="1"/>
    </row>
    <row r="3012">
      <c r="A3012" s="1" t="s">
        <v>47</v>
      </c>
      <c r="B3012" s="7" t="s">
        <v>108</v>
      </c>
      <c r="C3012" s="1" t="s">
        <v>3272</v>
      </c>
      <c r="D3012" s="8">
        <v>0.0</v>
      </c>
      <c r="E3012" s="1"/>
      <c r="F3012" s="1">
        <v>2.3</v>
      </c>
      <c r="G3012" s="1"/>
      <c r="H3012" s="1"/>
    </row>
    <row r="3013">
      <c r="A3013" s="1" t="s">
        <v>47</v>
      </c>
      <c r="B3013" s="7" t="s">
        <v>108</v>
      </c>
      <c r="C3013" s="1" t="s">
        <v>3273</v>
      </c>
      <c r="D3013" s="8">
        <v>0.0</v>
      </c>
      <c r="E3013" s="1"/>
      <c r="F3013" s="1">
        <v>3.3</v>
      </c>
      <c r="G3013" s="1"/>
      <c r="H3013" s="1"/>
    </row>
    <row r="3014">
      <c r="A3014" s="1" t="s">
        <v>47</v>
      </c>
      <c r="B3014" s="7" t="s">
        <v>108</v>
      </c>
      <c r="C3014" s="1" t="s">
        <v>3274</v>
      </c>
      <c r="D3014" s="8">
        <v>0.0</v>
      </c>
      <c r="E3014" s="1"/>
      <c r="F3014" s="1">
        <v>3.5</v>
      </c>
      <c r="G3014" s="1"/>
      <c r="H3014" s="1"/>
    </row>
    <row r="3015">
      <c r="A3015" s="1" t="s">
        <v>47</v>
      </c>
      <c r="B3015" s="7" t="s">
        <v>108</v>
      </c>
      <c r="C3015" s="1" t="s">
        <v>3275</v>
      </c>
      <c r="D3015" s="8">
        <v>0.0</v>
      </c>
      <c r="E3015" s="1"/>
      <c r="F3015" s="1">
        <v>2.2</v>
      </c>
      <c r="G3015" s="1"/>
      <c r="H3015" s="1"/>
    </row>
    <row r="3016">
      <c r="A3016" s="1" t="s">
        <v>47</v>
      </c>
      <c r="B3016" s="7" t="s">
        <v>108</v>
      </c>
      <c r="C3016" s="1" t="s">
        <v>3276</v>
      </c>
      <c r="D3016" s="8">
        <v>0.0</v>
      </c>
      <c r="E3016" s="1"/>
      <c r="F3016" s="1">
        <v>2.6</v>
      </c>
      <c r="G3016" s="1"/>
      <c r="H3016" s="1"/>
    </row>
    <row r="3017">
      <c r="A3017" s="1" t="s">
        <v>47</v>
      </c>
      <c r="B3017" s="7" t="s">
        <v>108</v>
      </c>
      <c r="C3017" s="1" t="s">
        <v>3277</v>
      </c>
      <c r="D3017" s="8">
        <v>0.0</v>
      </c>
      <c r="E3017" s="1"/>
      <c r="F3017" s="1">
        <v>1.0</v>
      </c>
      <c r="G3017" s="1"/>
      <c r="H3017" s="1"/>
    </row>
    <row r="3018">
      <c r="A3018" s="1" t="s">
        <v>47</v>
      </c>
      <c r="B3018" s="7" t="s">
        <v>108</v>
      </c>
      <c r="C3018" s="1" t="s">
        <v>3278</v>
      </c>
      <c r="D3018" s="8">
        <v>0.0</v>
      </c>
      <c r="E3018" s="1"/>
      <c r="F3018" s="1">
        <v>1.7</v>
      </c>
      <c r="G3018" s="1"/>
      <c r="H3018" s="1"/>
    </row>
    <row r="3019">
      <c r="A3019" s="1" t="s">
        <v>47</v>
      </c>
      <c r="B3019" s="7" t="s">
        <v>108</v>
      </c>
      <c r="C3019" s="1" t="s">
        <v>3279</v>
      </c>
      <c r="D3019" s="8">
        <v>0.0</v>
      </c>
      <c r="E3019" s="1"/>
      <c r="F3019" s="1">
        <v>1.8</v>
      </c>
      <c r="G3019" s="1"/>
      <c r="H3019" s="1"/>
    </row>
    <row r="3020">
      <c r="A3020" s="1" t="s">
        <v>47</v>
      </c>
      <c r="B3020" s="7" t="s">
        <v>108</v>
      </c>
      <c r="C3020" s="1" t="s">
        <v>3280</v>
      </c>
      <c r="D3020" s="8">
        <v>0.0</v>
      </c>
      <c r="E3020" s="1"/>
      <c r="F3020" s="1">
        <v>4.5</v>
      </c>
      <c r="G3020" s="1"/>
      <c r="H3020" s="1"/>
    </row>
    <row r="3021">
      <c r="A3021" s="1" t="s">
        <v>47</v>
      </c>
      <c r="B3021" s="7" t="s">
        <v>108</v>
      </c>
      <c r="C3021" s="1" t="s">
        <v>3281</v>
      </c>
      <c r="D3021" s="8">
        <v>0.0</v>
      </c>
      <c r="E3021" s="1"/>
      <c r="F3021" s="1">
        <v>1.1</v>
      </c>
      <c r="G3021" s="1"/>
      <c r="H3021" s="1"/>
    </row>
    <row r="3022">
      <c r="A3022" s="1" t="s">
        <v>47</v>
      </c>
      <c r="B3022" s="7" t="s">
        <v>108</v>
      </c>
      <c r="C3022" s="1" t="s">
        <v>3282</v>
      </c>
      <c r="D3022" s="8">
        <v>0.0</v>
      </c>
      <c r="E3022" s="1"/>
      <c r="F3022" s="1">
        <v>4.4</v>
      </c>
      <c r="G3022" s="1"/>
      <c r="H3022" s="1"/>
    </row>
    <row r="3023">
      <c r="A3023" s="1" t="s">
        <v>47</v>
      </c>
      <c r="B3023" s="7" t="s">
        <v>108</v>
      </c>
      <c r="C3023" s="1" t="s">
        <v>3283</v>
      </c>
      <c r="D3023" s="8">
        <v>0.0</v>
      </c>
      <c r="E3023" s="1"/>
      <c r="F3023" s="1">
        <v>1.0</v>
      </c>
      <c r="G3023" s="1"/>
      <c r="H3023" s="1"/>
    </row>
    <row r="3024">
      <c r="A3024" s="1" t="s">
        <v>47</v>
      </c>
      <c r="B3024" s="7" t="s">
        <v>109</v>
      </c>
      <c r="C3024" s="1" t="s">
        <v>3284</v>
      </c>
      <c r="D3024" s="8">
        <v>5.0</v>
      </c>
      <c r="E3024" s="1"/>
      <c r="F3024" s="1">
        <v>2.8</v>
      </c>
      <c r="G3024" s="1"/>
      <c r="H3024" s="1"/>
    </row>
    <row r="3025">
      <c r="A3025" s="1" t="s">
        <v>47</v>
      </c>
      <c r="B3025" s="7" t="s">
        <v>109</v>
      </c>
      <c r="C3025" s="1" t="s">
        <v>3285</v>
      </c>
      <c r="D3025" s="8">
        <v>3.0</v>
      </c>
      <c r="E3025" s="1"/>
      <c r="F3025" s="1">
        <v>3.5</v>
      </c>
      <c r="G3025" s="1"/>
      <c r="H3025" s="1"/>
    </row>
    <row r="3026">
      <c r="A3026" s="1" t="s">
        <v>47</v>
      </c>
      <c r="B3026" s="7" t="s">
        <v>109</v>
      </c>
      <c r="C3026" s="1" t="s">
        <v>3286</v>
      </c>
      <c r="D3026" s="8">
        <v>3.0</v>
      </c>
      <c r="E3026" s="1"/>
      <c r="F3026" s="1">
        <v>1.6</v>
      </c>
      <c r="G3026" s="1"/>
      <c r="H3026" s="1"/>
    </row>
    <row r="3027">
      <c r="A3027" s="1" t="s">
        <v>47</v>
      </c>
      <c r="B3027" s="7" t="s">
        <v>109</v>
      </c>
      <c r="C3027" s="1" t="s">
        <v>3287</v>
      </c>
      <c r="D3027" s="8">
        <v>1.0</v>
      </c>
      <c r="E3027" s="1"/>
      <c r="F3027" s="1">
        <v>9.7</v>
      </c>
      <c r="G3027" s="1"/>
      <c r="H3027" s="1"/>
    </row>
    <row r="3028">
      <c r="A3028" s="1" t="s">
        <v>47</v>
      </c>
      <c r="B3028" s="7" t="s">
        <v>109</v>
      </c>
      <c r="C3028" s="1" t="s">
        <v>3288</v>
      </c>
      <c r="D3028" s="8">
        <v>0.0</v>
      </c>
      <c r="E3028" s="1"/>
      <c r="F3028" s="1">
        <v>3.4</v>
      </c>
      <c r="G3028" s="1"/>
      <c r="H3028" s="1"/>
    </row>
    <row r="3029">
      <c r="A3029" s="1" t="s">
        <v>47</v>
      </c>
      <c r="B3029" s="7" t="s">
        <v>109</v>
      </c>
      <c r="C3029" s="1" t="s">
        <v>3289</v>
      </c>
      <c r="D3029" s="8">
        <v>0.0</v>
      </c>
      <c r="E3029" s="1"/>
      <c r="F3029" s="1">
        <v>5.3</v>
      </c>
      <c r="G3029" s="1"/>
      <c r="H3029" s="1"/>
    </row>
    <row r="3030">
      <c r="A3030" s="1" t="s">
        <v>47</v>
      </c>
      <c r="B3030" s="7" t="s">
        <v>109</v>
      </c>
      <c r="C3030" s="1" t="s">
        <v>3290</v>
      </c>
      <c r="D3030" s="8">
        <v>0.0</v>
      </c>
      <c r="E3030" s="1"/>
      <c r="F3030" s="1">
        <v>8.1</v>
      </c>
      <c r="G3030" s="1"/>
      <c r="H3030" s="1"/>
    </row>
    <row r="3031">
      <c r="A3031" s="1" t="s">
        <v>47</v>
      </c>
      <c r="B3031" s="7" t="s">
        <v>109</v>
      </c>
      <c r="C3031" s="1" t="s">
        <v>3291</v>
      </c>
      <c r="D3031" s="8">
        <v>0.0</v>
      </c>
      <c r="E3031" s="1"/>
      <c r="F3031" s="1">
        <v>3.1</v>
      </c>
      <c r="G3031" s="1"/>
      <c r="H3031" s="1"/>
    </row>
    <row r="3032">
      <c r="A3032" s="1" t="s">
        <v>47</v>
      </c>
      <c r="B3032" s="7" t="s">
        <v>109</v>
      </c>
      <c r="C3032" s="1" t="s">
        <v>3292</v>
      </c>
      <c r="D3032" s="8">
        <v>1.0</v>
      </c>
      <c r="E3032" s="1"/>
      <c r="F3032" s="1">
        <v>9.9</v>
      </c>
      <c r="G3032" s="1"/>
      <c r="H3032" s="1"/>
    </row>
    <row r="3033">
      <c r="A3033" s="1" t="s">
        <v>47</v>
      </c>
      <c r="B3033" s="7" t="s">
        <v>109</v>
      </c>
      <c r="C3033" s="1" t="s">
        <v>3293</v>
      </c>
      <c r="D3033" s="8">
        <v>0.0</v>
      </c>
      <c r="E3033" s="1"/>
      <c r="F3033" s="1">
        <v>7.9</v>
      </c>
      <c r="G3033" s="1"/>
      <c r="H3033" s="1"/>
    </row>
    <row r="3034">
      <c r="A3034" s="1" t="s">
        <v>47</v>
      </c>
      <c r="B3034" s="7" t="s">
        <v>109</v>
      </c>
      <c r="C3034" s="1" t="s">
        <v>3294</v>
      </c>
      <c r="D3034" s="8">
        <v>0.0</v>
      </c>
      <c r="E3034" s="1"/>
      <c r="F3034" s="1">
        <v>2.5</v>
      </c>
      <c r="G3034" s="1"/>
      <c r="H3034" s="1"/>
    </row>
    <row r="3035">
      <c r="A3035" s="1" t="s">
        <v>47</v>
      </c>
      <c r="B3035" s="7" t="s">
        <v>109</v>
      </c>
      <c r="C3035" s="1" t="s">
        <v>3295</v>
      </c>
      <c r="D3035" s="8">
        <v>0.0</v>
      </c>
      <c r="E3035" s="1"/>
      <c r="F3035" s="1">
        <v>2.8</v>
      </c>
      <c r="G3035" s="1"/>
      <c r="H3035" s="1"/>
    </row>
    <row r="3036">
      <c r="A3036" s="1" t="s">
        <v>47</v>
      </c>
      <c r="B3036" s="7" t="s">
        <v>109</v>
      </c>
      <c r="C3036" s="1" t="s">
        <v>3296</v>
      </c>
      <c r="D3036" s="8">
        <v>1.0</v>
      </c>
      <c r="E3036" s="1"/>
      <c r="F3036" s="1">
        <v>3.8</v>
      </c>
      <c r="G3036" s="1"/>
      <c r="H3036" s="1"/>
    </row>
    <row r="3037">
      <c r="A3037" s="1" t="s">
        <v>47</v>
      </c>
      <c r="B3037" s="7" t="s">
        <v>109</v>
      </c>
      <c r="C3037" s="1" t="s">
        <v>3297</v>
      </c>
      <c r="D3037" s="8">
        <v>0.0</v>
      </c>
      <c r="E3037" s="1"/>
      <c r="F3037" s="1">
        <v>3.3</v>
      </c>
      <c r="G3037" s="1"/>
      <c r="H3037" s="1"/>
    </row>
    <row r="3038">
      <c r="A3038" s="1" t="s">
        <v>47</v>
      </c>
      <c r="B3038" s="7" t="s">
        <v>109</v>
      </c>
      <c r="C3038" s="1" t="s">
        <v>3298</v>
      </c>
      <c r="D3038" s="8">
        <v>0.0</v>
      </c>
      <c r="E3038" s="1"/>
      <c r="F3038" s="1">
        <v>2.3</v>
      </c>
      <c r="G3038" s="1"/>
      <c r="H3038" s="1"/>
    </row>
    <row r="3039">
      <c r="A3039" s="1" t="s">
        <v>47</v>
      </c>
      <c r="B3039" s="7" t="s">
        <v>109</v>
      </c>
      <c r="C3039" s="1" t="s">
        <v>3299</v>
      </c>
      <c r="D3039" s="8">
        <v>0.0</v>
      </c>
      <c r="E3039" s="1"/>
      <c r="F3039" s="1">
        <v>1.0</v>
      </c>
      <c r="G3039" s="1"/>
      <c r="H3039" s="1"/>
    </row>
    <row r="3040">
      <c r="A3040" s="1" t="s">
        <v>47</v>
      </c>
      <c r="B3040" s="7" t="s">
        <v>109</v>
      </c>
      <c r="C3040" s="1" t="s">
        <v>3300</v>
      </c>
      <c r="D3040" s="8">
        <v>0.0</v>
      </c>
      <c r="E3040" s="1"/>
      <c r="F3040" s="1">
        <v>6.3</v>
      </c>
      <c r="G3040" s="1"/>
      <c r="H3040" s="1"/>
    </row>
    <row r="3041">
      <c r="A3041" s="1" t="s">
        <v>47</v>
      </c>
      <c r="B3041" s="7" t="s">
        <v>109</v>
      </c>
      <c r="C3041" s="1" t="s">
        <v>3301</v>
      </c>
      <c r="D3041" s="8">
        <v>0.0</v>
      </c>
      <c r="E3041" s="1"/>
      <c r="F3041" s="1">
        <v>1.0</v>
      </c>
      <c r="G3041" s="1"/>
      <c r="H3041" s="1"/>
    </row>
    <row r="3042">
      <c r="A3042" s="1" t="s">
        <v>47</v>
      </c>
      <c r="B3042" s="7" t="s">
        <v>109</v>
      </c>
      <c r="C3042" s="1" t="s">
        <v>3302</v>
      </c>
      <c r="D3042" s="8">
        <v>0.0</v>
      </c>
      <c r="E3042" s="1"/>
      <c r="F3042" s="1">
        <v>3.5</v>
      </c>
      <c r="G3042" s="1"/>
      <c r="H3042" s="1"/>
    </row>
    <row r="3043">
      <c r="A3043" s="1" t="s">
        <v>47</v>
      </c>
      <c r="B3043" s="7" t="s">
        <v>109</v>
      </c>
      <c r="C3043" s="1" t="s">
        <v>3303</v>
      </c>
      <c r="D3043" s="8">
        <v>1.0</v>
      </c>
      <c r="E3043" s="1"/>
      <c r="F3043" s="1">
        <v>2.5</v>
      </c>
      <c r="G3043" s="1"/>
      <c r="H3043" s="1"/>
    </row>
    <row r="3044">
      <c r="A3044" s="1" t="s">
        <v>47</v>
      </c>
      <c r="B3044" s="7" t="s">
        <v>109</v>
      </c>
      <c r="C3044" s="1" t="s">
        <v>3304</v>
      </c>
      <c r="D3044" s="8">
        <v>0.0</v>
      </c>
      <c r="E3044" s="1"/>
      <c r="F3044" s="1">
        <v>2.9</v>
      </c>
      <c r="G3044" s="1"/>
      <c r="H3044" s="1"/>
    </row>
    <row r="3045">
      <c r="A3045" s="1" t="s">
        <v>47</v>
      </c>
      <c r="B3045" s="7" t="s">
        <v>109</v>
      </c>
      <c r="C3045" s="1" t="s">
        <v>3305</v>
      </c>
      <c r="D3045" s="8">
        <v>1.0</v>
      </c>
      <c r="E3045" s="1"/>
      <c r="F3045" s="1">
        <v>2.5</v>
      </c>
      <c r="G3045" s="1"/>
      <c r="H3045" s="1"/>
    </row>
    <row r="3046">
      <c r="A3046" s="1" t="s">
        <v>47</v>
      </c>
      <c r="B3046" s="7" t="s">
        <v>109</v>
      </c>
      <c r="C3046" s="1" t="s">
        <v>3306</v>
      </c>
      <c r="D3046" s="8">
        <v>0.0</v>
      </c>
      <c r="E3046" s="1"/>
      <c r="F3046" s="1">
        <v>3.9</v>
      </c>
      <c r="G3046" s="1"/>
      <c r="H3046" s="1"/>
    </row>
    <row r="3047">
      <c r="A3047" s="1" t="s">
        <v>47</v>
      </c>
      <c r="B3047" s="7" t="s">
        <v>109</v>
      </c>
      <c r="C3047" s="1" t="s">
        <v>3307</v>
      </c>
      <c r="D3047" s="8">
        <v>0.0</v>
      </c>
      <c r="E3047" s="1"/>
      <c r="F3047" s="1">
        <v>1.8</v>
      </c>
      <c r="G3047" s="1"/>
      <c r="H3047" s="1"/>
    </row>
    <row r="3048">
      <c r="A3048" s="1" t="s">
        <v>47</v>
      </c>
      <c r="B3048" s="7" t="s">
        <v>109</v>
      </c>
      <c r="C3048" s="1" t="s">
        <v>3308</v>
      </c>
      <c r="D3048" s="8">
        <v>0.0</v>
      </c>
      <c r="E3048" s="1"/>
      <c r="F3048" s="1">
        <v>1.5</v>
      </c>
      <c r="G3048" s="1"/>
      <c r="H3048" s="1"/>
    </row>
    <row r="3049">
      <c r="A3049" s="1" t="s">
        <v>47</v>
      </c>
      <c r="B3049" s="7" t="s">
        <v>109</v>
      </c>
      <c r="C3049" s="1" t="s">
        <v>3309</v>
      </c>
      <c r="D3049" s="8">
        <v>0.0</v>
      </c>
      <c r="E3049" s="1"/>
      <c r="F3049" s="1">
        <v>1.1</v>
      </c>
      <c r="G3049" s="1"/>
      <c r="H3049" s="1"/>
    </row>
    <row r="3050">
      <c r="A3050" s="1" t="s">
        <v>47</v>
      </c>
      <c r="B3050" s="7" t="s">
        <v>109</v>
      </c>
      <c r="C3050" s="1" t="s">
        <v>3310</v>
      </c>
      <c r="D3050" s="8">
        <v>0.0</v>
      </c>
      <c r="E3050" s="1"/>
      <c r="F3050" s="1">
        <v>2.9</v>
      </c>
      <c r="G3050" s="1"/>
      <c r="H3050" s="1"/>
    </row>
    <row r="3051">
      <c r="A3051" s="1" t="s">
        <v>47</v>
      </c>
      <c r="B3051" s="7" t="s">
        <v>109</v>
      </c>
      <c r="C3051" s="1" t="s">
        <v>3311</v>
      </c>
      <c r="D3051" s="8">
        <v>1.0</v>
      </c>
      <c r="E3051" s="1"/>
      <c r="F3051" s="1">
        <v>1.4</v>
      </c>
      <c r="G3051" s="1"/>
      <c r="H3051" s="1"/>
    </row>
    <row r="3052">
      <c r="A3052" s="1" t="s">
        <v>47</v>
      </c>
      <c r="B3052" s="7" t="s">
        <v>109</v>
      </c>
      <c r="C3052" s="1" t="s">
        <v>3312</v>
      </c>
      <c r="D3052" s="8">
        <v>0.0</v>
      </c>
      <c r="E3052" s="1"/>
      <c r="F3052" s="1">
        <v>3.2</v>
      </c>
      <c r="G3052" s="1"/>
      <c r="H3052" s="1"/>
    </row>
    <row r="3053">
      <c r="A3053" s="1" t="s">
        <v>47</v>
      </c>
      <c r="B3053" s="7" t="s">
        <v>109</v>
      </c>
      <c r="C3053" s="1" t="s">
        <v>3313</v>
      </c>
      <c r="D3053" s="8">
        <v>0.0</v>
      </c>
      <c r="E3053" s="1"/>
      <c r="F3053" s="1">
        <v>8.5</v>
      </c>
      <c r="G3053" s="1"/>
      <c r="H3053" s="1"/>
    </row>
    <row r="3054">
      <c r="A3054" s="1" t="s">
        <v>47</v>
      </c>
      <c r="B3054" s="7" t="s">
        <v>109</v>
      </c>
      <c r="C3054" s="1" t="s">
        <v>3314</v>
      </c>
      <c r="D3054" s="8">
        <v>0.0</v>
      </c>
      <c r="E3054" s="1"/>
      <c r="F3054" s="1">
        <v>2.2</v>
      </c>
      <c r="G3054" s="1"/>
      <c r="H3054" s="1"/>
    </row>
    <row r="3055">
      <c r="A3055" s="1" t="s">
        <v>47</v>
      </c>
      <c r="B3055" s="7" t="s">
        <v>109</v>
      </c>
      <c r="C3055" s="1" t="s">
        <v>3315</v>
      </c>
      <c r="D3055" s="8">
        <v>1.0</v>
      </c>
      <c r="E3055" s="1"/>
      <c r="F3055" s="1">
        <v>3.2</v>
      </c>
      <c r="G3055" s="1"/>
      <c r="H3055" s="1"/>
    </row>
    <row r="3056">
      <c r="A3056" s="1" t="s">
        <v>47</v>
      </c>
      <c r="B3056" s="7" t="s">
        <v>109</v>
      </c>
      <c r="C3056" s="1" t="s">
        <v>3316</v>
      </c>
      <c r="D3056" s="8">
        <v>0.0</v>
      </c>
      <c r="E3056" s="1"/>
      <c r="F3056" s="1">
        <v>9.3</v>
      </c>
      <c r="G3056" s="1"/>
      <c r="H3056" s="1"/>
    </row>
    <row r="3057">
      <c r="A3057" s="1" t="s">
        <v>47</v>
      </c>
      <c r="B3057" s="7" t="s">
        <v>109</v>
      </c>
      <c r="C3057" s="1" t="s">
        <v>3317</v>
      </c>
      <c r="D3057" s="8">
        <v>0.0</v>
      </c>
      <c r="E3057" s="1"/>
      <c r="F3057" s="1">
        <v>6.9</v>
      </c>
      <c r="G3057" s="1"/>
      <c r="H3057" s="1"/>
    </row>
    <row r="3058">
      <c r="A3058" s="1" t="s">
        <v>47</v>
      </c>
      <c r="B3058" s="7" t="s">
        <v>109</v>
      </c>
      <c r="C3058" s="1" t="s">
        <v>3318</v>
      </c>
      <c r="D3058" s="8">
        <v>0.0</v>
      </c>
      <c r="E3058" s="1"/>
      <c r="F3058" s="1">
        <v>20.8</v>
      </c>
      <c r="G3058" s="1"/>
      <c r="H3058" s="1"/>
    </row>
    <row r="3059">
      <c r="A3059" s="1" t="s">
        <v>47</v>
      </c>
      <c r="B3059" s="7" t="s">
        <v>109</v>
      </c>
      <c r="C3059" s="1" t="s">
        <v>3319</v>
      </c>
      <c r="D3059" s="8">
        <v>0.0</v>
      </c>
      <c r="E3059" s="1"/>
      <c r="F3059" s="1">
        <v>6.4</v>
      </c>
      <c r="G3059" s="1"/>
      <c r="H3059" s="1"/>
    </row>
    <row r="3060">
      <c r="A3060" s="1" t="s">
        <v>47</v>
      </c>
      <c r="B3060" s="7" t="s">
        <v>109</v>
      </c>
      <c r="C3060" s="1" t="s">
        <v>3320</v>
      </c>
      <c r="D3060" s="8">
        <v>0.0</v>
      </c>
      <c r="E3060" s="1"/>
      <c r="F3060" s="1">
        <v>3.9</v>
      </c>
      <c r="G3060" s="1"/>
      <c r="H3060" s="1"/>
    </row>
    <row r="3061">
      <c r="A3061" s="1" t="s">
        <v>47</v>
      </c>
      <c r="B3061" s="7" t="s">
        <v>109</v>
      </c>
      <c r="C3061" s="1" t="s">
        <v>3321</v>
      </c>
      <c r="D3061" s="8">
        <v>2.0</v>
      </c>
      <c r="E3061" s="1"/>
      <c r="F3061" s="1">
        <v>4.5</v>
      </c>
      <c r="G3061" s="1"/>
      <c r="H3061" s="1"/>
    </row>
    <row r="3062">
      <c r="A3062" s="1" t="s">
        <v>47</v>
      </c>
      <c r="B3062" s="7" t="s">
        <v>109</v>
      </c>
      <c r="C3062" s="1" t="s">
        <v>3322</v>
      </c>
      <c r="D3062" s="8">
        <v>0.0</v>
      </c>
      <c r="E3062" s="1"/>
      <c r="F3062" s="1">
        <v>7.6</v>
      </c>
      <c r="G3062" s="1"/>
      <c r="H3062" s="1"/>
    </row>
    <row r="3063">
      <c r="A3063" s="1" t="s">
        <v>47</v>
      </c>
      <c r="B3063" s="7" t="s">
        <v>109</v>
      </c>
      <c r="C3063" s="1" t="s">
        <v>3323</v>
      </c>
      <c r="D3063" s="8">
        <v>0.0</v>
      </c>
      <c r="E3063" s="1"/>
      <c r="F3063" s="1">
        <v>3.5</v>
      </c>
      <c r="G3063" s="1"/>
      <c r="H3063" s="1"/>
    </row>
    <row r="3064">
      <c r="A3064" s="1" t="s">
        <v>47</v>
      </c>
      <c r="B3064" s="7" t="s">
        <v>109</v>
      </c>
      <c r="C3064" s="1" t="s">
        <v>3324</v>
      </c>
      <c r="D3064" s="8">
        <v>0.0</v>
      </c>
      <c r="E3064" s="1"/>
      <c r="F3064" s="1">
        <v>2.2</v>
      </c>
      <c r="G3064" s="1"/>
      <c r="H3064" s="1"/>
    </row>
    <row r="3065">
      <c r="A3065" s="1" t="s">
        <v>47</v>
      </c>
      <c r="B3065" s="7" t="s">
        <v>109</v>
      </c>
      <c r="C3065" s="1" t="s">
        <v>3325</v>
      </c>
      <c r="D3065" s="8">
        <v>1.0</v>
      </c>
      <c r="E3065" s="1"/>
      <c r="F3065" s="1">
        <v>5.2</v>
      </c>
      <c r="G3065" s="1"/>
      <c r="H3065" s="1"/>
    </row>
    <row r="3066">
      <c r="A3066" s="1" t="s">
        <v>47</v>
      </c>
      <c r="B3066" s="7" t="s">
        <v>109</v>
      </c>
      <c r="C3066" s="1" t="s">
        <v>3326</v>
      </c>
      <c r="D3066" s="8">
        <v>0.0</v>
      </c>
      <c r="E3066" s="1"/>
      <c r="F3066" s="1">
        <v>8.4</v>
      </c>
      <c r="G3066" s="1"/>
      <c r="H3066" s="1"/>
    </row>
    <row r="3067">
      <c r="A3067" s="1" t="s">
        <v>47</v>
      </c>
      <c r="B3067" s="7" t="s">
        <v>109</v>
      </c>
      <c r="C3067" s="1" t="s">
        <v>3327</v>
      </c>
      <c r="D3067" s="8">
        <v>0.0</v>
      </c>
      <c r="E3067" s="1"/>
      <c r="F3067" s="1">
        <v>6.1</v>
      </c>
      <c r="G3067" s="1"/>
      <c r="H3067" s="1"/>
    </row>
    <row r="3068">
      <c r="A3068" s="1" t="s">
        <v>47</v>
      </c>
      <c r="B3068" s="7" t="s">
        <v>109</v>
      </c>
      <c r="C3068" s="1" t="s">
        <v>3328</v>
      </c>
      <c r="D3068" s="8">
        <v>0.0</v>
      </c>
      <c r="E3068" s="1"/>
      <c r="F3068" s="1">
        <v>1.0</v>
      </c>
      <c r="G3068" s="1"/>
      <c r="H3068" s="1"/>
    </row>
    <row r="3069">
      <c r="A3069" s="1" t="s">
        <v>47</v>
      </c>
      <c r="B3069" s="7" t="s">
        <v>109</v>
      </c>
      <c r="C3069" s="1" t="s">
        <v>3329</v>
      </c>
      <c r="D3069" s="8">
        <v>1.0</v>
      </c>
      <c r="E3069" s="1"/>
      <c r="F3069" s="1">
        <v>7.3</v>
      </c>
      <c r="G3069" s="1"/>
      <c r="H3069" s="1"/>
    </row>
    <row r="3070">
      <c r="A3070" s="1" t="s">
        <v>47</v>
      </c>
      <c r="B3070" s="7" t="s">
        <v>109</v>
      </c>
      <c r="C3070" s="1" t="s">
        <v>3330</v>
      </c>
      <c r="D3070" s="8">
        <v>0.0</v>
      </c>
      <c r="E3070" s="1"/>
      <c r="F3070" s="1">
        <v>8.4</v>
      </c>
      <c r="G3070" s="1"/>
      <c r="H3070" s="1"/>
    </row>
    <row r="3071">
      <c r="A3071" s="1" t="s">
        <v>47</v>
      </c>
      <c r="B3071" s="7" t="s">
        <v>109</v>
      </c>
      <c r="C3071" s="1" t="s">
        <v>3331</v>
      </c>
      <c r="D3071" s="8">
        <v>0.0</v>
      </c>
      <c r="E3071" s="1"/>
      <c r="F3071" s="1">
        <v>2.6</v>
      </c>
      <c r="G3071" s="1"/>
      <c r="H3071" s="1"/>
    </row>
    <row r="3072">
      <c r="A3072" s="1" t="s">
        <v>47</v>
      </c>
      <c r="B3072" s="7" t="s">
        <v>109</v>
      </c>
      <c r="C3072" s="1" t="s">
        <v>3332</v>
      </c>
      <c r="D3072" s="8">
        <v>0.0</v>
      </c>
      <c r="E3072" s="1"/>
      <c r="F3072" s="1">
        <v>4.9</v>
      </c>
      <c r="G3072" s="1"/>
      <c r="H3072" s="1"/>
    </row>
    <row r="3073">
      <c r="A3073" s="1" t="s">
        <v>47</v>
      </c>
      <c r="B3073" s="7" t="s">
        <v>109</v>
      </c>
      <c r="C3073" s="1" t="s">
        <v>3333</v>
      </c>
      <c r="D3073" s="8">
        <v>0.0</v>
      </c>
      <c r="E3073" s="1"/>
      <c r="F3073" s="1">
        <v>3.1</v>
      </c>
      <c r="G3073" s="1"/>
      <c r="H3073" s="1"/>
    </row>
    <row r="3074">
      <c r="A3074" s="1" t="s">
        <v>47</v>
      </c>
      <c r="B3074" s="7" t="s">
        <v>110</v>
      </c>
      <c r="C3074" s="1" t="s">
        <v>3334</v>
      </c>
      <c r="D3074" s="8">
        <v>0.0</v>
      </c>
      <c r="E3074" s="1"/>
      <c r="F3074" s="1">
        <v>1.1</v>
      </c>
      <c r="G3074" s="1"/>
      <c r="H3074" s="1"/>
    </row>
    <row r="3075">
      <c r="A3075" s="1" t="s">
        <v>47</v>
      </c>
      <c r="B3075" s="7" t="s">
        <v>110</v>
      </c>
      <c r="C3075" s="1" t="s">
        <v>3335</v>
      </c>
      <c r="D3075" s="8">
        <v>0.0</v>
      </c>
      <c r="E3075" s="1"/>
      <c r="F3075" s="1">
        <v>1.1</v>
      </c>
      <c r="G3075" s="1"/>
      <c r="H3075" s="1"/>
    </row>
    <row r="3076">
      <c r="A3076" s="1" t="s">
        <v>47</v>
      </c>
      <c r="B3076" s="7" t="s">
        <v>110</v>
      </c>
      <c r="C3076" s="1" t="s">
        <v>3336</v>
      </c>
      <c r="D3076" s="8">
        <v>0.0</v>
      </c>
      <c r="E3076" s="1"/>
      <c r="F3076" s="1">
        <v>1.0</v>
      </c>
      <c r="G3076" s="1"/>
      <c r="H3076" s="1"/>
    </row>
    <row r="3077">
      <c r="A3077" s="1" t="s">
        <v>47</v>
      </c>
      <c r="B3077" s="7" t="s">
        <v>110</v>
      </c>
      <c r="C3077" s="1" t="s">
        <v>3204</v>
      </c>
      <c r="D3077" s="8">
        <v>0.0</v>
      </c>
      <c r="E3077" s="1"/>
      <c r="F3077" s="1">
        <v>6.3</v>
      </c>
      <c r="G3077" s="1"/>
      <c r="H3077" s="1"/>
    </row>
    <row r="3078">
      <c r="A3078" s="1" t="s">
        <v>47</v>
      </c>
      <c r="B3078" s="7" t="s">
        <v>110</v>
      </c>
      <c r="C3078" s="1" t="s">
        <v>3337</v>
      </c>
      <c r="D3078" s="8">
        <v>0.0</v>
      </c>
      <c r="E3078" s="1"/>
      <c r="F3078" s="1">
        <v>1.1</v>
      </c>
      <c r="G3078" s="1"/>
      <c r="H3078" s="1"/>
    </row>
    <row r="3079">
      <c r="A3079" s="1" t="s">
        <v>47</v>
      </c>
      <c r="B3079" s="7" t="s">
        <v>110</v>
      </c>
      <c r="C3079" s="1" t="s">
        <v>3338</v>
      </c>
      <c r="D3079" s="8">
        <v>0.0</v>
      </c>
      <c r="E3079" s="1"/>
      <c r="F3079" s="1">
        <v>1.4</v>
      </c>
      <c r="G3079" s="1"/>
      <c r="H3079" s="1"/>
    </row>
    <row r="3080">
      <c r="A3080" s="1" t="s">
        <v>47</v>
      </c>
      <c r="B3080" s="7" t="s">
        <v>110</v>
      </c>
      <c r="C3080" s="1" t="s">
        <v>3339</v>
      </c>
      <c r="D3080" s="8">
        <v>0.0</v>
      </c>
      <c r="E3080" s="1"/>
      <c r="F3080" s="1">
        <v>1.0</v>
      </c>
      <c r="G3080" s="1"/>
      <c r="H3080" s="1"/>
    </row>
    <row r="3081">
      <c r="A3081" s="1" t="s">
        <v>47</v>
      </c>
      <c r="B3081" s="7" t="s">
        <v>110</v>
      </c>
      <c r="C3081" s="1" t="s">
        <v>3340</v>
      </c>
      <c r="D3081" s="8">
        <v>0.0</v>
      </c>
      <c r="E3081" s="1"/>
      <c r="F3081" s="1">
        <v>1.1</v>
      </c>
      <c r="G3081" s="1"/>
      <c r="H3081" s="1"/>
    </row>
    <row r="3082">
      <c r="A3082" s="1" t="s">
        <v>47</v>
      </c>
      <c r="B3082" s="7" t="s">
        <v>110</v>
      </c>
      <c r="C3082" s="1" t="s">
        <v>3341</v>
      </c>
      <c r="D3082" s="8">
        <v>0.0</v>
      </c>
      <c r="E3082" s="1"/>
      <c r="F3082" s="1">
        <v>1.0</v>
      </c>
      <c r="G3082" s="1"/>
      <c r="H3082" s="1"/>
    </row>
    <row r="3083">
      <c r="A3083" s="1" t="s">
        <v>47</v>
      </c>
      <c r="B3083" s="7" t="s">
        <v>110</v>
      </c>
      <c r="C3083" s="1" t="s">
        <v>3342</v>
      </c>
      <c r="D3083" s="8">
        <v>1.0</v>
      </c>
      <c r="E3083" s="1"/>
      <c r="F3083" s="1">
        <v>11.0</v>
      </c>
      <c r="G3083" s="1"/>
      <c r="H3083" s="1"/>
    </row>
    <row r="3084">
      <c r="A3084" s="1" t="s">
        <v>47</v>
      </c>
      <c r="B3084" s="7" t="s">
        <v>110</v>
      </c>
      <c r="C3084" s="1" t="s">
        <v>3343</v>
      </c>
      <c r="D3084" s="8">
        <v>0.0</v>
      </c>
      <c r="E3084" s="1"/>
      <c r="F3084" s="1">
        <v>3.7</v>
      </c>
      <c r="G3084" s="1"/>
      <c r="H3084" s="1"/>
    </row>
    <row r="3085">
      <c r="A3085" s="1" t="s">
        <v>47</v>
      </c>
      <c r="B3085" s="7" t="s">
        <v>110</v>
      </c>
      <c r="C3085" s="1" t="s">
        <v>3344</v>
      </c>
      <c r="D3085" s="8">
        <v>0.0</v>
      </c>
      <c r="E3085" s="1"/>
      <c r="F3085" s="1">
        <v>1.0</v>
      </c>
      <c r="G3085" s="1"/>
      <c r="H3085" s="1"/>
    </row>
    <row r="3086">
      <c r="A3086" s="1" t="s">
        <v>47</v>
      </c>
      <c r="B3086" s="7" t="s">
        <v>110</v>
      </c>
      <c r="C3086" s="1" t="s">
        <v>3345</v>
      </c>
      <c r="D3086" s="8">
        <v>0.0</v>
      </c>
      <c r="E3086" s="1"/>
      <c r="F3086" s="1">
        <v>1.0</v>
      </c>
      <c r="G3086" s="1"/>
      <c r="H3086" s="1"/>
    </row>
    <row r="3087">
      <c r="A3087" s="1" t="s">
        <v>47</v>
      </c>
      <c r="B3087" s="7" t="s">
        <v>110</v>
      </c>
      <c r="C3087" s="1" t="s">
        <v>3346</v>
      </c>
      <c r="D3087" s="8">
        <v>0.0</v>
      </c>
      <c r="E3087" s="1"/>
      <c r="F3087" s="1">
        <v>1.0</v>
      </c>
      <c r="G3087" s="1"/>
      <c r="H3087" s="1"/>
    </row>
    <row r="3088">
      <c r="A3088" s="1" t="s">
        <v>47</v>
      </c>
      <c r="B3088" s="7" t="s">
        <v>110</v>
      </c>
      <c r="C3088" s="1" t="s">
        <v>3347</v>
      </c>
      <c r="D3088" s="8">
        <v>0.0</v>
      </c>
      <c r="E3088" s="1"/>
      <c r="F3088" s="1">
        <v>1.4</v>
      </c>
      <c r="G3088" s="1"/>
      <c r="H3088" s="1"/>
    </row>
    <row r="3089">
      <c r="A3089" s="1" t="s">
        <v>47</v>
      </c>
      <c r="B3089" s="7" t="s">
        <v>110</v>
      </c>
      <c r="C3089" s="1" t="s">
        <v>3348</v>
      </c>
      <c r="D3089" s="8">
        <v>0.0</v>
      </c>
      <c r="E3089" s="1"/>
      <c r="F3089" s="1">
        <v>2.7</v>
      </c>
      <c r="G3089" s="1"/>
      <c r="H3089" s="1"/>
    </row>
    <row r="3090">
      <c r="A3090" s="1" t="s">
        <v>47</v>
      </c>
      <c r="B3090" s="7" t="s">
        <v>110</v>
      </c>
      <c r="C3090" s="1" t="s">
        <v>3349</v>
      </c>
      <c r="D3090" s="8">
        <v>0.0</v>
      </c>
      <c r="E3090" s="1"/>
      <c r="F3090" s="1">
        <v>7.0</v>
      </c>
      <c r="G3090" s="1"/>
      <c r="H3090" s="1"/>
    </row>
    <row r="3091">
      <c r="A3091" s="1" t="s">
        <v>47</v>
      </c>
      <c r="B3091" s="7" t="s">
        <v>110</v>
      </c>
      <c r="C3091" s="1" t="s">
        <v>3350</v>
      </c>
      <c r="D3091" s="8">
        <v>0.0</v>
      </c>
      <c r="E3091" s="1"/>
      <c r="F3091" s="1">
        <v>1.0</v>
      </c>
      <c r="G3091" s="1"/>
      <c r="H3091" s="1"/>
    </row>
    <row r="3092">
      <c r="A3092" s="1" t="s">
        <v>47</v>
      </c>
      <c r="B3092" s="7" t="s">
        <v>110</v>
      </c>
      <c r="C3092" s="1" t="s">
        <v>3351</v>
      </c>
      <c r="D3092" s="8">
        <v>0.0</v>
      </c>
      <c r="E3092" s="1"/>
      <c r="F3092" s="1">
        <v>7.0</v>
      </c>
      <c r="G3092" s="1"/>
      <c r="H3092" s="1"/>
    </row>
    <row r="3093">
      <c r="A3093" s="1" t="s">
        <v>47</v>
      </c>
      <c r="B3093" s="7" t="s">
        <v>110</v>
      </c>
      <c r="C3093" s="1" t="s">
        <v>3352</v>
      </c>
      <c r="D3093" s="8">
        <v>0.0</v>
      </c>
      <c r="E3093" s="1"/>
      <c r="F3093" s="1">
        <v>1.6</v>
      </c>
      <c r="G3093" s="1"/>
      <c r="H3093" s="1"/>
    </row>
    <row r="3094">
      <c r="A3094" s="1" t="s">
        <v>47</v>
      </c>
      <c r="B3094" s="7" t="s">
        <v>110</v>
      </c>
      <c r="C3094" s="1" t="s">
        <v>3353</v>
      </c>
      <c r="D3094" s="8">
        <v>0.0</v>
      </c>
      <c r="E3094" s="1"/>
      <c r="F3094" s="1">
        <v>1.1</v>
      </c>
      <c r="G3094" s="1"/>
      <c r="H3094" s="1"/>
    </row>
    <row r="3095">
      <c r="A3095" s="1" t="s">
        <v>47</v>
      </c>
      <c r="B3095" s="7" t="s">
        <v>110</v>
      </c>
      <c r="C3095" s="1" t="s">
        <v>3354</v>
      </c>
      <c r="D3095" s="8">
        <v>0.0</v>
      </c>
      <c r="E3095" s="1"/>
      <c r="F3095" s="1">
        <v>1.0</v>
      </c>
      <c r="G3095" s="1"/>
      <c r="H3095" s="1"/>
    </row>
    <row r="3096">
      <c r="A3096" s="1" t="s">
        <v>47</v>
      </c>
      <c r="B3096" s="7" t="s">
        <v>110</v>
      </c>
      <c r="C3096" s="1" t="s">
        <v>3355</v>
      </c>
      <c r="D3096" s="8">
        <v>0.0</v>
      </c>
      <c r="E3096" s="1"/>
      <c r="F3096" s="1">
        <v>9.9</v>
      </c>
      <c r="G3096" s="1"/>
      <c r="H3096" s="1"/>
    </row>
    <row r="3097">
      <c r="A3097" s="1" t="s">
        <v>47</v>
      </c>
      <c r="B3097" s="7" t="s">
        <v>110</v>
      </c>
      <c r="C3097" s="1" t="s">
        <v>3356</v>
      </c>
      <c r="D3097" s="8">
        <v>0.0</v>
      </c>
      <c r="E3097" s="1"/>
      <c r="F3097" s="1">
        <v>1.0</v>
      </c>
      <c r="G3097" s="1"/>
      <c r="H3097" s="1"/>
    </row>
    <row r="3098">
      <c r="A3098" s="1" t="s">
        <v>47</v>
      </c>
      <c r="B3098" s="7" t="s">
        <v>110</v>
      </c>
      <c r="C3098" s="1" t="s">
        <v>3357</v>
      </c>
      <c r="D3098" s="8">
        <v>0.0</v>
      </c>
      <c r="E3098" s="1"/>
      <c r="F3098" s="1">
        <v>3.8</v>
      </c>
      <c r="G3098" s="1"/>
      <c r="H3098" s="1"/>
    </row>
    <row r="3099">
      <c r="A3099" s="1" t="s">
        <v>47</v>
      </c>
      <c r="B3099" s="7" t="s">
        <v>110</v>
      </c>
      <c r="C3099" s="1" t="s">
        <v>3358</v>
      </c>
      <c r="D3099" s="8">
        <v>0.0</v>
      </c>
      <c r="E3099" s="1"/>
      <c r="F3099" s="1">
        <v>1.0</v>
      </c>
      <c r="G3099" s="1"/>
      <c r="H3099" s="1"/>
    </row>
    <row r="3100">
      <c r="A3100" s="1" t="s">
        <v>47</v>
      </c>
      <c r="B3100" s="7" t="s">
        <v>110</v>
      </c>
      <c r="C3100" s="1" t="s">
        <v>3359</v>
      </c>
      <c r="D3100" s="8">
        <v>0.0</v>
      </c>
      <c r="E3100" s="1"/>
      <c r="F3100" s="1">
        <v>1.0</v>
      </c>
      <c r="G3100" s="1"/>
      <c r="H3100" s="1"/>
    </row>
    <row r="3101">
      <c r="A3101" s="1" t="s">
        <v>47</v>
      </c>
      <c r="B3101" s="7" t="s">
        <v>110</v>
      </c>
      <c r="C3101" s="1" t="s">
        <v>3360</v>
      </c>
      <c r="D3101" s="8">
        <v>0.0</v>
      </c>
      <c r="E3101" s="1"/>
      <c r="F3101" s="1">
        <v>1.0</v>
      </c>
      <c r="G3101" s="1"/>
      <c r="H3101" s="1"/>
    </row>
    <row r="3102">
      <c r="A3102" s="1" t="s">
        <v>47</v>
      </c>
      <c r="B3102" s="7" t="s">
        <v>110</v>
      </c>
      <c r="C3102" s="1" t="s">
        <v>3361</v>
      </c>
      <c r="D3102" s="8">
        <v>0.0</v>
      </c>
      <c r="E3102" s="1"/>
      <c r="F3102" s="1">
        <v>1.0</v>
      </c>
      <c r="G3102" s="1"/>
      <c r="H3102" s="1"/>
    </row>
    <row r="3103">
      <c r="A3103" s="1" t="s">
        <v>47</v>
      </c>
      <c r="B3103" s="7" t="s">
        <v>110</v>
      </c>
      <c r="C3103" s="1" t="s">
        <v>3362</v>
      </c>
      <c r="D3103" s="8">
        <v>0.0</v>
      </c>
      <c r="E3103" s="1"/>
      <c r="F3103" s="1">
        <v>1.0</v>
      </c>
      <c r="G3103" s="1"/>
      <c r="H3103" s="1"/>
    </row>
    <row r="3104">
      <c r="A3104" s="1" t="s">
        <v>47</v>
      </c>
      <c r="B3104" s="7" t="s">
        <v>110</v>
      </c>
      <c r="C3104" s="1" t="s">
        <v>3363</v>
      </c>
      <c r="D3104" s="8">
        <v>0.0</v>
      </c>
      <c r="E3104" s="1"/>
      <c r="F3104" s="1">
        <v>1.1</v>
      </c>
      <c r="G3104" s="1"/>
      <c r="H3104" s="1"/>
    </row>
    <row r="3105">
      <c r="A3105" s="1" t="s">
        <v>47</v>
      </c>
      <c r="B3105" s="7" t="s">
        <v>110</v>
      </c>
      <c r="C3105" s="1" t="s">
        <v>3364</v>
      </c>
      <c r="D3105" s="8">
        <v>0.0</v>
      </c>
      <c r="E3105" s="1"/>
      <c r="F3105" s="1">
        <v>7.6</v>
      </c>
      <c r="G3105" s="1"/>
      <c r="H3105" s="1"/>
    </row>
    <row r="3106">
      <c r="A3106" s="1" t="s">
        <v>47</v>
      </c>
      <c r="B3106" s="7" t="s">
        <v>110</v>
      </c>
      <c r="C3106" s="1" t="s">
        <v>3365</v>
      </c>
      <c r="D3106" s="8">
        <v>0.0</v>
      </c>
      <c r="E3106" s="1"/>
      <c r="F3106" s="1">
        <v>1.0</v>
      </c>
      <c r="G3106" s="1"/>
      <c r="H3106" s="1"/>
    </row>
    <row r="3107">
      <c r="A3107" s="1" t="s">
        <v>47</v>
      </c>
      <c r="B3107" s="7" t="s">
        <v>110</v>
      </c>
      <c r="C3107" s="1" t="s">
        <v>3366</v>
      </c>
      <c r="D3107" s="8">
        <v>0.0</v>
      </c>
      <c r="E3107" s="1"/>
      <c r="F3107" s="1">
        <v>4.7</v>
      </c>
      <c r="G3107" s="1"/>
      <c r="H3107" s="1"/>
    </row>
    <row r="3108">
      <c r="A3108" s="1" t="s">
        <v>47</v>
      </c>
      <c r="B3108" s="7" t="s">
        <v>110</v>
      </c>
      <c r="C3108" s="1" t="s">
        <v>3367</v>
      </c>
      <c r="D3108" s="8">
        <v>0.0</v>
      </c>
      <c r="E3108" s="1"/>
      <c r="F3108" s="1">
        <v>8.6</v>
      </c>
      <c r="G3108" s="1"/>
      <c r="H3108" s="1"/>
    </row>
    <row r="3109">
      <c r="A3109" s="1" t="s">
        <v>47</v>
      </c>
      <c r="B3109" s="7" t="s">
        <v>110</v>
      </c>
      <c r="C3109" s="1" t="s">
        <v>3368</v>
      </c>
      <c r="D3109" s="8">
        <v>0.0</v>
      </c>
      <c r="E3109" s="1"/>
      <c r="F3109" s="1">
        <v>1.0</v>
      </c>
      <c r="G3109" s="1"/>
      <c r="H3109" s="1"/>
    </row>
    <row r="3110">
      <c r="A3110" s="1" t="s">
        <v>47</v>
      </c>
      <c r="B3110" s="7" t="s">
        <v>110</v>
      </c>
      <c r="C3110" s="1" t="s">
        <v>3369</v>
      </c>
      <c r="D3110" s="8">
        <v>0.0</v>
      </c>
      <c r="E3110" s="1"/>
      <c r="F3110" s="1">
        <v>1.0</v>
      </c>
      <c r="G3110" s="1"/>
      <c r="H3110" s="1"/>
    </row>
    <row r="3111">
      <c r="A3111" s="1" t="s">
        <v>47</v>
      </c>
      <c r="B3111" s="7" t="s">
        <v>110</v>
      </c>
      <c r="C3111" s="1" t="s">
        <v>3370</v>
      </c>
      <c r="D3111" s="8">
        <v>0.0</v>
      </c>
      <c r="E3111" s="1"/>
      <c r="F3111" s="1">
        <v>4.7</v>
      </c>
      <c r="G3111" s="1"/>
      <c r="H3111" s="1"/>
    </row>
    <row r="3112">
      <c r="A3112" s="1" t="s">
        <v>47</v>
      </c>
      <c r="B3112" s="7" t="s">
        <v>110</v>
      </c>
      <c r="C3112" s="1" t="s">
        <v>3371</v>
      </c>
      <c r="D3112" s="8">
        <v>0.0</v>
      </c>
      <c r="E3112" s="1"/>
      <c r="F3112" s="1">
        <v>1.6</v>
      </c>
      <c r="G3112" s="1"/>
      <c r="H3112" s="1"/>
    </row>
    <row r="3113">
      <c r="A3113" s="1" t="s">
        <v>47</v>
      </c>
      <c r="B3113" s="7" t="s">
        <v>110</v>
      </c>
      <c r="C3113" s="1" t="s">
        <v>3372</v>
      </c>
      <c r="D3113" s="8">
        <v>0.0</v>
      </c>
      <c r="E3113" s="1"/>
      <c r="F3113" s="1">
        <v>1.4</v>
      </c>
      <c r="G3113" s="1"/>
      <c r="H3113" s="1"/>
    </row>
    <row r="3114">
      <c r="A3114" s="1" t="s">
        <v>47</v>
      </c>
      <c r="B3114" s="7" t="s">
        <v>110</v>
      </c>
      <c r="C3114" s="1" t="s">
        <v>3373</v>
      </c>
      <c r="D3114" s="8">
        <v>0.0</v>
      </c>
      <c r="E3114" s="1"/>
      <c r="F3114" s="1">
        <v>4.1</v>
      </c>
      <c r="G3114" s="1"/>
      <c r="H3114" s="1"/>
    </row>
    <row r="3115">
      <c r="A3115" s="1" t="s">
        <v>47</v>
      </c>
      <c r="B3115" s="7" t="s">
        <v>110</v>
      </c>
      <c r="C3115" s="1" t="s">
        <v>3374</v>
      </c>
      <c r="D3115" s="8">
        <v>0.0</v>
      </c>
      <c r="E3115" s="1"/>
      <c r="F3115" s="1">
        <v>7.5</v>
      </c>
      <c r="G3115" s="1"/>
      <c r="H3115" s="1"/>
    </row>
    <row r="3116">
      <c r="A3116" s="1" t="s">
        <v>47</v>
      </c>
      <c r="B3116" s="7" t="s">
        <v>110</v>
      </c>
      <c r="C3116" s="1" t="s">
        <v>3375</v>
      </c>
      <c r="D3116" s="8">
        <v>0.0</v>
      </c>
      <c r="E3116" s="1"/>
      <c r="F3116" s="1">
        <v>1.0</v>
      </c>
      <c r="G3116" s="1"/>
      <c r="H3116" s="1"/>
    </row>
    <row r="3117">
      <c r="A3117" s="1" t="s">
        <v>47</v>
      </c>
      <c r="B3117" s="7" t="s">
        <v>110</v>
      </c>
      <c r="C3117" s="1" t="s">
        <v>3376</v>
      </c>
      <c r="D3117" s="8">
        <v>0.0</v>
      </c>
      <c r="E3117" s="1"/>
      <c r="F3117" s="1">
        <v>11.2</v>
      </c>
      <c r="G3117" s="1"/>
      <c r="H3117" s="1"/>
    </row>
    <row r="3118">
      <c r="A3118" s="1" t="s">
        <v>47</v>
      </c>
      <c r="B3118" s="7" t="s">
        <v>110</v>
      </c>
      <c r="C3118" s="1" t="s">
        <v>3377</v>
      </c>
      <c r="D3118" s="8">
        <v>0.0</v>
      </c>
      <c r="E3118" s="1"/>
      <c r="F3118" s="1">
        <v>10.3</v>
      </c>
      <c r="G3118" s="1"/>
      <c r="H3118" s="1"/>
    </row>
    <row r="3119">
      <c r="A3119" s="1" t="s">
        <v>47</v>
      </c>
      <c r="B3119" s="7" t="s">
        <v>110</v>
      </c>
      <c r="C3119" s="1" t="s">
        <v>3378</v>
      </c>
      <c r="D3119" s="8">
        <v>0.0</v>
      </c>
      <c r="E3119" s="1"/>
      <c r="F3119" s="1">
        <v>6.6</v>
      </c>
      <c r="G3119" s="1"/>
      <c r="H3119" s="1"/>
    </row>
    <row r="3120">
      <c r="A3120" s="1" t="s">
        <v>47</v>
      </c>
      <c r="B3120" s="7" t="s">
        <v>110</v>
      </c>
      <c r="C3120" s="1" t="s">
        <v>3379</v>
      </c>
      <c r="D3120" s="8">
        <v>0.0</v>
      </c>
      <c r="E3120" s="1"/>
      <c r="F3120" s="1">
        <v>1.0</v>
      </c>
      <c r="G3120" s="1"/>
      <c r="H3120" s="1"/>
    </row>
    <row r="3121">
      <c r="A3121" s="1" t="s">
        <v>47</v>
      </c>
      <c r="B3121" s="7" t="s">
        <v>110</v>
      </c>
      <c r="C3121" s="1" t="s">
        <v>3380</v>
      </c>
      <c r="D3121" s="8">
        <v>0.0</v>
      </c>
      <c r="E3121" s="1"/>
      <c r="F3121" s="1">
        <v>3.3</v>
      </c>
      <c r="G3121" s="1"/>
      <c r="H3121" s="1"/>
    </row>
    <row r="3122">
      <c r="A3122" s="1" t="s">
        <v>47</v>
      </c>
      <c r="B3122" s="7" t="s">
        <v>110</v>
      </c>
      <c r="C3122" s="1" t="s">
        <v>3381</v>
      </c>
      <c r="D3122" s="8">
        <v>0.0</v>
      </c>
      <c r="E3122" s="1"/>
      <c r="F3122" s="1">
        <v>5.5</v>
      </c>
      <c r="G3122" s="1"/>
      <c r="H3122" s="1"/>
    </row>
    <row r="3123">
      <c r="A3123" s="1" t="s">
        <v>47</v>
      </c>
      <c r="B3123" s="7" t="s">
        <v>110</v>
      </c>
      <c r="C3123" s="1" t="s">
        <v>3382</v>
      </c>
      <c r="D3123" s="8">
        <v>0.0</v>
      </c>
      <c r="E3123" s="1"/>
      <c r="F3123" s="1">
        <v>1.0</v>
      </c>
      <c r="G3123" s="1"/>
      <c r="H3123" s="1"/>
    </row>
    <row r="3124">
      <c r="A3124" s="1" t="s">
        <v>47</v>
      </c>
      <c r="B3124" s="7" t="s">
        <v>111</v>
      </c>
      <c r="C3124" s="1" t="s">
        <v>3383</v>
      </c>
      <c r="D3124" s="8">
        <v>0.0</v>
      </c>
      <c r="E3124" s="1"/>
      <c r="F3124" s="1">
        <v>1.0</v>
      </c>
      <c r="G3124" s="1"/>
      <c r="H3124" s="1"/>
    </row>
    <row r="3125">
      <c r="A3125" s="1" t="s">
        <v>47</v>
      </c>
      <c r="B3125" s="7" t="s">
        <v>111</v>
      </c>
      <c r="C3125" s="1" t="s">
        <v>3384</v>
      </c>
      <c r="D3125" s="8">
        <v>0.0</v>
      </c>
      <c r="E3125" s="1"/>
      <c r="F3125" s="1">
        <v>1.7</v>
      </c>
      <c r="G3125" s="1"/>
      <c r="H3125" s="1"/>
    </row>
    <row r="3126">
      <c r="A3126" s="1" t="s">
        <v>47</v>
      </c>
      <c r="B3126" s="7" t="s">
        <v>111</v>
      </c>
      <c r="C3126" s="1" t="s">
        <v>3385</v>
      </c>
      <c r="D3126" s="8">
        <v>0.0</v>
      </c>
      <c r="E3126" s="1"/>
      <c r="F3126" s="1">
        <v>1.3</v>
      </c>
      <c r="G3126" s="1"/>
      <c r="H3126" s="1"/>
    </row>
    <row r="3127">
      <c r="A3127" s="1" t="s">
        <v>47</v>
      </c>
      <c r="B3127" s="7" t="s">
        <v>111</v>
      </c>
      <c r="C3127" s="1" t="s">
        <v>3386</v>
      </c>
      <c r="D3127" s="8">
        <v>0.0</v>
      </c>
      <c r="E3127" s="1"/>
      <c r="F3127" s="1">
        <v>1.0</v>
      </c>
      <c r="G3127" s="1"/>
      <c r="H3127" s="1"/>
    </row>
    <row r="3128">
      <c r="A3128" s="1" t="s">
        <v>47</v>
      </c>
      <c r="B3128" s="7" t="s">
        <v>111</v>
      </c>
      <c r="C3128" s="1" t="s">
        <v>3387</v>
      </c>
      <c r="D3128" s="8">
        <v>0.0</v>
      </c>
      <c r="E3128" s="1"/>
      <c r="F3128" s="1">
        <v>1.0</v>
      </c>
      <c r="G3128" s="1"/>
      <c r="H3128" s="1"/>
    </row>
    <row r="3129">
      <c r="A3129" s="1" t="s">
        <v>47</v>
      </c>
      <c r="B3129" s="7" t="s">
        <v>111</v>
      </c>
      <c r="C3129" s="1" t="s">
        <v>3388</v>
      </c>
      <c r="D3129" s="8">
        <v>0.0</v>
      </c>
      <c r="E3129" s="1"/>
      <c r="F3129" s="1">
        <v>1.1</v>
      </c>
      <c r="G3129" s="1"/>
      <c r="H3129" s="1"/>
    </row>
    <row r="3130">
      <c r="A3130" s="1" t="s">
        <v>47</v>
      </c>
      <c r="B3130" s="7" t="s">
        <v>111</v>
      </c>
      <c r="C3130" s="1" t="s">
        <v>3389</v>
      </c>
      <c r="D3130" s="8">
        <v>0.0</v>
      </c>
      <c r="E3130" s="1"/>
      <c r="F3130" s="1">
        <v>1.0</v>
      </c>
      <c r="G3130" s="1"/>
      <c r="H3130" s="1"/>
    </row>
    <row r="3131">
      <c r="A3131" s="1" t="s">
        <v>47</v>
      </c>
      <c r="B3131" s="7" t="s">
        <v>111</v>
      </c>
      <c r="C3131" s="1" t="s">
        <v>3390</v>
      </c>
      <c r="D3131" s="8">
        <v>0.0</v>
      </c>
      <c r="E3131" s="1"/>
      <c r="F3131" s="1">
        <v>8.6</v>
      </c>
      <c r="G3131" s="1"/>
      <c r="H3131" s="1"/>
    </row>
    <row r="3132">
      <c r="A3132" s="1" t="s">
        <v>47</v>
      </c>
      <c r="B3132" s="7" t="s">
        <v>111</v>
      </c>
      <c r="C3132" s="1" t="s">
        <v>3391</v>
      </c>
      <c r="D3132" s="8">
        <v>0.0</v>
      </c>
      <c r="E3132" s="1"/>
      <c r="F3132" s="1">
        <v>2.8</v>
      </c>
      <c r="G3132" s="1"/>
      <c r="H3132" s="1"/>
    </row>
    <row r="3133">
      <c r="A3133" s="1" t="s">
        <v>47</v>
      </c>
      <c r="B3133" s="7" t="s">
        <v>111</v>
      </c>
      <c r="C3133" s="1" t="s">
        <v>3392</v>
      </c>
      <c r="D3133" s="8">
        <v>0.0</v>
      </c>
      <c r="E3133" s="1"/>
      <c r="F3133" s="1">
        <v>8.4</v>
      </c>
      <c r="G3133" s="1"/>
      <c r="H3133" s="1"/>
    </row>
    <row r="3134">
      <c r="A3134" s="1" t="s">
        <v>47</v>
      </c>
      <c r="B3134" s="7" t="s">
        <v>111</v>
      </c>
      <c r="C3134" s="1" t="s">
        <v>3393</v>
      </c>
      <c r="D3134" s="8">
        <v>0.0</v>
      </c>
      <c r="E3134" s="1"/>
      <c r="F3134" s="1">
        <v>5.7</v>
      </c>
      <c r="G3134" s="1"/>
      <c r="H3134" s="1"/>
    </row>
    <row r="3135">
      <c r="A3135" s="1" t="s">
        <v>47</v>
      </c>
      <c r="B3135" s="7" t="s">
        <v>111</v>
      </c>
      <c r="C3135" s="1" t="s">
        <v>3394</v>
      </c>
      <c r="D3135" s="8">
        <v>0.0</v>
      </c>
      <c r="E3135" s="1"/>
      <c r="F3135" s="1">
        <v>8.4</v>
      </c>
      <c r="G3135" s="1"/>
      <c r="H3135" s="1"/>
    </row>
    <row r="3136">
      <c r="A3136" s="1" t="s">
        <v>47</v>
      </c>
      <c r="B3136" s="7" t="s">
        <v>111</v>
      </c>
      <c r="C3136" s="1" t="s">
        <v>3395</v>
      </c>
      <c r="D3136" s="8">
        <v>0.0</v>
      </c>
      <c r="E3136" s="1"/>
      <c r="F3136" s="1">
        <v>1.1</v>
      </c>
      <c r="G3136" s="1"/>
      <c r="H3136" s="1"/>
    </row>
    <row r="3137">
      <c r="A3137" s="1" t="s">
        <v>47</v>
      </c>
      <c r="B3137" s="7" t="s">
        <v>111</v>
      </c>
      <c r="C3137" s="1" t="s">
        <v>3396</v>
      </c>
      <c r="D3137" s="8">
        <v>0.0</v>
      </c>
      <c r="E3137" s="1"/>
      <c r="F3137" s="1">
        <v>5.0</v>
      </c>
      <c r="G3137" s="1"/>
      <c r="H3137" s="1"/>
    </row>
    <row r="3138">
      <c r="A3138" s="1" t="s">
        <v>47</v>
      </c>
      <c r="B3138" s="7" t="s">
        <v>111</v>
      </c>
      <c r="C3138" s="1" t="s">
        <v>3397</v>
      </c>
      <c r="D3138" s="8">
        <v>0.0</v>
      </c>
      <c r="E3138" s="1"/>
      <c r="F3138" s="1">
        <v>9.7</v>
      </c>
      <c r="G3138" s="1"/>
      <c r="H3138" s="1"/>
    </row>
    <row r="3139">
      <c r="A3139" s="1" t="s">
        <v>47</v>
      </c>
      <c r="B3139" s="7" t="s">
        <v>111</v>
      </c>
      <c r="C3139" s="1" t="s">
        <v>3398</v>
      </c>
      <c r="D3139" s="8">
        <v>0.0</v>
      </c>
      <c r="E3139" s="1"/>
      <c r="F3139" s="1">
        <v>1.0</v>
      </c>
      <c r="G3139" s="1"/>
      <c r="H3139" s="1"/>
    </row>
    <row r="3140">
      <c r="A3140" s="1" t="s">
        <v>47</v>
      </c>
      <c r="B3140" s="7" t="s">
        <v>111</v>
      </c>
      <c r="C3140" s="1" t="s">
        <v>3399</v>
      </c>
      <c r="D3140" s="8">
        <v>0.0</v>
      </c>
      <c r="E3140" s="1"/>
      <c r="F3140" s="1">
        <v>8.1</v>
      </c>
      <c r="G3140" s="1"/>
      <c r="H3140" s="1"/>
    </row>
    <row r="3141">
      <c r="A3141" s="1" t="s">
        <v>47</v>
      </c>
      <c r="B3141" s="7" t="s">
        <v>111</v>
      </c>
      <c r="C3141" s="1" t="s">
        <v>3400</v>
      </c>
      <c r="D3141" s="8">
        <v>0.0</v>
      </c>
      <c r="E3141" s="1"/>
      <c r="F3141" s="1">
        <v>5.9</v>
      </c>
      <c r="G3141" s="1"/>
      <c r="H3141" s="1"/>
    </row>
    <row r="3142">
      <c r="A3142" s="1" t="s">
        <v>47</v>
      </c>
      <c r="B3142" s="7" t="s">
        <v>111</v>
      </c>
      <c r="C3142" s="1" t="s">
        <v>3401</v>
      </c>
      <c r="D3142" s="8">
        <v>0.0</v>
      </c>
      <c r="E3142" s="1"/>
      <c r="F3142" s="1">
        <v>10.6</v>
      </c>
      <c r="G3142" s="1"/>
      <c r="H3142" s="1"/>
    </row>
    <row r="3143">
      <c r="A3143" s="1" t="s">
        <v>47</v>
      </c>
      <c r="B3143" s="7" t="s">
        <v>111</v>
      </c>
      <c r="C3143" s="1" t="s">
        <v>3402</v>
      </c>
      <c r="D3143" s="8">
        <v>0.0</v>
      </c>
      <c r="E3143" s="1"/>
      <c r="F3143" s="1">
        <v>10.6</v>
      </c>
      <c r="G3143" s="1"/>
      <c r="H3143" s="1"/>
    </row>
    <row r="3144">
      <c r="A3144" s="1" t="s">
        <v>47</v>
      </c>
      <c r="B3144" s="7" t="s">
        <v>111</v>
      </c>
      <c r="C3144" s="1" t="s">
        <v>3403</v>
      </c>
      <c r="D3144" s="8">
        <v>1.0</v>
      </c>
      <c r="E3144" s="1"/>
      <c r="F3144" s="1">
        <v>3.5</v>
      </c>
      <c r="G3144" s="1"/>
      <c r="H3144" s="1"/>
    </row>
    <row r="3145">
      <c r="A3145" s="1" t="s">
        <v>47</v>
      </c>
      <c r="B3145" s="7" t="s">
        <v>111</v>
      </c>
      <c r="C3145" s="1" t="s">
        <v>3404</v>
      </c>
      <c r="D3145" s="8">
        <v>0.0</v>
      </c>
      <c r="E3145" s="1"/>
      <c r="F3145" s="1">
        <v>8.4</v>
      </c>
      <c r="G3145" s="1"/>
      <c r="H3145" s="1"/>
    </row>
    <row r="3146">
      <c r="A3146" s="1" t="s">
        <v>47</v>
      </c>
      <c r="B3146" s="7" t="s">
        <v>111</v>
      </c>
      <c r="C3146" s="1" t="s">
        <v>3405</v>
      </c>
      <c r="D3146" s="8">
        <v>0.0</v>
      </c>
      <c r="E3146" s="1"/>
      <c r="F3146" s="1">
        <v>6.5</v>
      </c>
      <c r="G3146" s="1"/>
      <c r="H3146" s="1"/>
    </row>
    <row r="3147">
      <c r="A3147" s="1" t="s">
        <v>47</v>
      </c>
      <c r="B3147" s="7" t="s">
        <v>111</v>
      </c>
      <c r="C3147" s="1" t="s">
        <v>3406</v>
      </c>
      <c r="D3147" s="8">
        <v>0.0</v>
      </c>
      <c r="E3147" s="1"/>
      <c r="F3147" s="1">
        <v>9.1</v>
      </c>
      <c r="G3147" s="1"/>
      <c r="H3147" s="1"/>
    </row>
    <row r="3148">
      <c r="A3148" s="1" t="s">
        <v>47</v>
      </c>
      <c r="B3148" s="7" t="s">
        <v>111</v>
      </c>
      <c r="C3148" s="1" t="s">
        <v>3407</v>
      </c>
      <c r="D3148" s="8">
        <v>0.0</v>
      </c>
      <c r="E3148" s="1"/>
      <c r="F3148" s="1">
        <v>2.7</v>
      </c>
      <c r="G3148" s="1"/>
      <c r="H3148" s="1"/>
    </row>
    <row r="3149">
      <c r="A3149" s="1" t="s">
        <v>47</v>
      </c>
      <c r="B3149" s="7" t="s">
        <v>111</v>
      </c>
      <c r="C3149" s="1" t="s">
        <v>3408</v>
      </c>
      <c r="D3149" s="8">
        <v>0.0</v>
      </c>
      <c r="E3149" s="1"/>
      <c r="F3149" s="1">
        <v>1.7</v>
      </c>
      <c r="G3149" s="1"/>
      <c r="H3149" s="1"/>
    </row>
    <row r="3150">
      <c r="A3150" s="1" t="s">
        <v>47</v>
      </c>
      <c r="B3150" s="7" t="s">
        <v>111</v>
      </c>
      <c r="C3150" s="1" t="s">
        <v>3409</v>
      </c>
      <c r="D3150" s="8">
        <v>0.0</v>
      </c>
      <c r="E3150" s="1"/>
      <c r="F3150" s="1">
        <v>7.8</v>
      </c>
      <c r="G3150" s="1"/>
      <c r="H3150" s="1"/>
    </row>
    <row r="3151">
      <c r="A3151" s="1" t="s">
        <v>47</v>
      </c>
      <c r="B3151" s="7" t="s">
        <v>111</v>
      </c>
      <c r="C3151" s="1" t="s">
        <v>3410</v>
      </c>
      <c r="D3151" s="8">
        <v>0.0</v>
      </c>
      <c r="E3151" s="1"/>
      <c r="F3151" s="1">
        <v>10.5</v>
      </c>
      <c r="G3151" s="1"/>
      <c r="H3151" s="1"/>
    </row>
    <row r="3152">
      <c r="A3152" s="1" t="s">
        <v>47</v>
      </c>
      <c r="B3152" s="7" t="s">
        <v>111</v>
      </c>
      <c r="C3152" s="1" t="s">
        <v>3411</v>
      </c>
      <c r="D3152" s="8">
        <v>0.0</v>
      </c>
      <c r="E3152" s="1"/>
      <c r="F3152" s="1">
        <v>11.4</v>
      </c>
      <c r="G3152" s="1"/>
      <c r="H3152" s="1"/>
    </row>
    <row r="3153">
      <c r="A3153" s="1" t="s">
        <v>47</v>
      </c>
      <c r="B3153" s="7" t="s">
        <v>111</v>
      </c>
      <c r="C3153" s="1" t="s">
        <v>3412</v>
      </c>
      <c r="D3153" s="8">
        <v>0.0</v>
      </c>
      <c r="E3153" s="1"/>
      <c r="F3153" s="1">
        <v>7.8</v>
      </c>
      <c r="G3153" s="1"/>
      <c r="H3153" s="1"/>
    </row>
    <row r="3154">
      <c r="A3154" s="1" t="s">
        <v>47</v>
      </c>
      <c r="B3154" s="7" t="s">
        <v>111</v>
      </c>
      <c r="C3154" s="1" t="s">
        <v>3413</v>
      </c>
      <c r="D3154" s="8">
        <v>0.0</v>
      </c>
      <c r="E3154" s="1"/>
      <c r="F3154" s="1">
        <v>7.8</v>
      </c>
      <c r="G3154" s="1"/>
      <c r="H3154" s="1"/>
    </row>
    <row r="3155">
      <c r="A3155" s="1" t="s">
        <v>47</v>
      </c>
      <c r="B3155" s="7" t="s">
        <v>111</v>
      </c>
      <c r="C3155" s="1" t="s">
        <v>3414</v>
      </c>
      <c r="D3155" s="8">
        <v>0.0</v>
      </c>
      <c r="E3155" s="1"/>
      <c r="F3155" s="1">
        <v>1.0</v>
      </c>
      <c r="G3155" s="1"/>
      <c r="H3155" s="1"/>
    </row>
    <row r="3156">
      <c r="A3156" s="1" t="s">
        <v>47</v>
      </c>
      <c r="B3156" s="7" t="s">
        <v>111</v>
      </c>
      <c r="C3156" s="1" t="s">
        <v>3415</v>
      </c>
      <c r="D3156" s="8">
        <v>0.0</v>
      </c>
      <c r="E3156" s="1"/>
      <c r="F3156" s="1">
        <v>6.2</v>
      </c>
      <c r="G3156" s="1"/>
      <c r="H3156" s="1"/>
    </row>
    <row r="3157">
      <c r="A3157" s="1" t="s">
        <v>47</v>
      </c>
      <c r="B3157" s="7" t="s">
        <v>111</v>
      </c>
      <c r="C3157" s="1" t="s">
        <v>3416</v>
      </c>
      <c r="D3157" s="8">
        <v>0.0</v>
      </c>
      <c r="E3157" s="1"/>
      <c r="F3157" s="1">
        <v>1.1</v>
      </c>
      <c r="G3157" s="1"/>
      <c r="H3157" s="1"/>
    </row>
    <row r="3158">
      <c r="A3158" s="1" t="s">
        <v>47</v>
      </c>
      <c r="B3158" s="7" t="s">
        <v>111</v>
      </c>
      <c r="C3158" s="1" t="s">
        <v>3417</v>
      </c>
      <c r="D3158" s="8">
        <v>0.0</v>
      </c>
      <c r="E3158" s="1"/>
      <c r="F3158" s="1">
        <v>1.0</v>
      </c>
      <c r="G3158" s="1"/>
      <c r="H3158" s="1"/>
    </row>
    <row r="3159">
      <c r="A3159" s="1" t="s">
        <v>47</v>
      </c>
      <c r="B3159" s="7" t="s">
        <v>111</v>
      </c>
      <c r="C3159" s="1" t="s">
        <v>3418</v>
      </c>
      <c r="D3159" s="8">
        <v>0.0</v>
      </c>
      <c r="E3159" s="1"/>
      <c r="F3159" s="1">
        <v>1.0</v>
      </c>
      <c r="G3159" s="1"/>
      <c r="H3159" s="1"/>
    </row>
    <row r="3160">
      <c r="A3160" s="1" t="s">
        <v>47</v>
      </c>
      <c r="B3160" s="7" t="s">
        <v>111</v>
      </c>
      <c r="C3160" s="1" t="s">
        <v>3419</v>
      </c>
      <c r="D3160" s="8">
        <v>0.0</v>
      </c>
      <c r="E3160" s="1"/>
      <c r="F3160" s="1">
        <v>6.3</v>
      </c>
      <c r="G3160" s="1"/>
      <c r="H3160" s="1"/>
    </row>
    <row r="3161">
      <c r="A3161" s="1" t="s">
        <v>47</v>
      </c>
      <c r="B3161" s="7" t="s">
        <v>111</v>
      </c>
      <c r="C3161" s="1" t="s">
        <v>3420</v>
      </c>
      <c r="D3161" s="8">
        <v>0.0</v>
      </c>
      <c r="E3161" s="1"/>
      <c r="F3161" s="1">
        <v>7.3</v>
      </c>
      <c r="G3161" s="1"/>
      <c r="H3161" s="1"/>
    </row>
    <row r="3162">
      <c r="A3162" s="1" t="s">
        <v>47</v>
      </c>
      <c r="B3162" s="7" t="s">
        <v>111</v>
      </c>
      <c r="C3162" s="1" t="s">
        <v>3421</v>
      </c>
      <c r="D3162" s="8">
        <v>0.0</v>
      </c>
      <c r="E3162" s="1"/>
      <c r="F3162" s="1">
        <v>8.8</v>
      </c>
      <c r="G3162" s="1"/>
      <c r="H3162" s="1"/>
    </row>
    <row r="3163">
      <c r="A3163" s="1" t="s">
        <v>47</v>
      </c>
      <c r="B3163" s="7" t="s">
        <v>111</v>
      </c>
      <c r="C3163" s="1" t="s">
        <v>3422</v>
      </c>
      <c r="D3163" s="8">
        <v>0.0</v>
      </c>
      <c r="E3163" s="1"/>
      <c r="F3163" s="1">
        <v>2.2</v>
      </c>
      <c r="G3163" s="1"/>
      <c r="H3163" s="1"/>
    </row>
    <row r="3164">
      <c r="A3164" s="1" t="s">
        <v>47</v>
      </c>
      <c r="B3164" s="7" t="s">
        <v>111</v>
      </c>
      <c r="C3164" s="1" t="s">
        <v>3423</v>
      </c>
      <c r="D3164" s="8">
        <v>0.0</v>
      </c>
      <c r="E3164" s="1"/>
      <c r="F3164" s="1">
        <v>11.6</v>
      </c>
      <c r="G3164" s="1"/>
      <c r="H3164" s="1"/>
    </row>
    <row r="3165">
      <c r="A3165" s="1" t="s">
        <v>47</v>
      </c>
      <c r="B3165" s="7" t="s">
        <v>111</v>
      </c>
      <c r="C3165" s="1" t="s">
        <v>3424</v>
      </c>
      <c r="D3165" s="8">
        <v>0.0</v>
      </c>
      <c r="E3165" s="1"/>
      <c r="F3165" s="1">
        <v>8.4</v>
      </c>
      <c r="G3165" s="1"/>
      <c r="H3165" s="1"/>
    </row>
    <row r="3166">
      <c r="A3166" s="1" t="s">
        <v>47</v>
      </c>
      <c r="B3166" s="7" t="s">
        <v>111</v>
      </c>
      <c r="C3166" s="1" t="s">
        <v>3425</v>
      </c>
      <c r="D3166" s="8">
        <v>0.0</v>
      </c>
      <c r="E3166" s="1"/>
      <c r="F3166" s="1">
        <v>9.0</v>
      </c>
      <c r="G3166" s="1"/>
      <c r="H3166" s="1"/>
    </row>
    <row r="3167">
      <c r="A3167" s="1" t="s">
        <v>47</v>
      </c>
      <c r="B3167" s="7" t="s">
        <v>111</v>
      </c>
      <c r="C3167" s="1" t="s">
        <v>3426</v>
      </c>
      <c r="D3167" s="8">
        <v>0.0</v>
      </c>
      <c r="E3167" s="1"/>
      <c r="F3167" s="1">
        <v>6.1</v>
      </c>
      <c r="G3167" s="1"/>
      <c r="H3167" s="1"/>
    </row>
    <row r="3168">
      <c r="A3168" s="1" t="s">
        <v>47</v>
      </c>
      <c r="B3168" s="7" t="s">
        <v>111</v>
      </c>
      <c r="C3168" s="1" t="s">
        <v>3427</v>
      </c>
      <c r="D3168" s="8">
        <v>0.0</v>
      </c>
      <c r="E3168" s="1"/>
      <c r="F3168" s="1">
        <v>2.1</v>
      </c>
      <c r="G3168" s="1"/>
      <c r="H3168" s="1"/>
    </row>
    <row r="3169">
      <c r="A3169" s="1" t="s">
        <v>47</v>
      </c>
      <c r="B3169" s="7" t="s">
        <v>111</v>
      </c>
      <c r="C3169" s="1" t="s">
        <v>3428</v>
      </c>
      <c r="D3169" s="8">
        <v>0.0</v>
      </c>
      <c r="E3169" s="1"/>
      <c r="F3169" s="1">
        <v>3.3</v>
      </c>
      <c r="G3169" s="1"/>
      <c r="H3169" s="1"/>
    </row>
    <row r="3170">
      <c r="A3170" s="1" t="s">
        <v>47</v>
      </c>
      <c r="B3170" s="7" t="s">
        <v>111</v>
      </c>
      <c r="C3170" s="1" t="s">
        <v>3429</v>
      </c>
      <c r="D3170" s="8">
        <v>0.0</v>
      </c>
      <c r="E3170" s="1"/>
      <c r="F3170" s="1">
        <v>6.7</v>
      </c>
      <c r="G3170" s="1"/>
      <c r="H3170" s="1"/>
    </row>
    <row r="3171">
      <c r="A3171" s="1" t="s">
        <v>47</v>
      </c>
      <c r="B3171" s="7" t="s">
        <v>111</v>
      </c>
      <c r="C3171" s="1" t="s">
        <v>3430</v>
      </c>
      <c r="D3171" s="8">
        <v>0.0</v>
      </c>
      <c r="E3171" s="1"/>
      <c r="F3171" s="1">
        <v>5.3</v>
      </c>
      <c r="G3171" s="1"/>
      <c r="H3171" s="1"/>
    </row>
    <row r="3172">
      <c r="A3172" s="1" t="s">
        <v>47</v>
      </c>
      <c r="B3172" s="7" t="s">
        <v>111</v>
      </c>
      <c r="C3172" s="1" t="s">
        <v>3431</v>
      </c>
      <c r="D3172" s="8">
        <v>0.0</v>
      </c>
      <c r="E3172" s="1"/>
      <c r="F3172" s="1">
        <v>2.0</v>
      </c>
      <c r="G3172" s="1"/>
      <c r="H3172" s="1"/>
    </row>
    <row r="3173">
      <c r="A3173" s="1" t="s">
        <v>47</v>
      </c>
      <c r="B3173" s="7" t="s">
        <v>111</v>
      </c>
      <c r="C3173" s="1" t="s">
        <v>3432</v>
      </c>
      <c r="D3173" s="8">
        <v>0.0</v>
      </c>
      <c r="E3173" s="1"/>
      <c r="F3173" s="1">
        <v>1.0</v>
      </c>
      <c r="G3173" s="1"/>
      <c r="H3173" s="1"/>
    </row>
    <row r="3174">
      <c r="A3174" s="1" t="s">
        <v>47</v>
      </c>
      <c r="B3174" s="7" t="s">
        <v>112</v>
      </c>
      <c r="C3174" s="1" t="s">
        <v>3239</v>
      </c>
      <c r="D3174" s="8">
        <v>0.0</v>
      </c>
      <c r="E3174" s="1"/>
      <c r="F3174" s="1">
        <v>1.0</v>
      </c>
      <c r="G3174" s="1"/>
      <c r="H3174" s="1"/>
    </row>
    <row r="3175">
      <c r="A3175" s="1" t="s">
        <v>47</v>
      </c>
      <c r="B3175" s="7" t="s">
        <v>112</v>
      </c>
      <c r="C3175" s="1" t="s">
        <v>3433</v>
      </c>
      <c r="D3175" s="8">
        <v>0.0</v>
      </c>
      <c r="E3175" s="1"/>
      <c r="F3175" s="1">
        <v>1.0</v>
      </c>
      <c r="G3175" s="1"/>
      <c r="H3175" s="1"/>
    </row>
    <row r="3176">
      <c r="A3176" s="1" t="s">
        <v>47</v>
      </c>
      <c r="B3176" s="7" t="s">
        <v>112</v>
      </c>
      <c r="C3176" s="1" t="s">
        <v>3434</v>
      </c>
      <c r="D3176" s="8">
        <v>0.0</v>
      </c>
      <c r="E3176" s="1"/>
      <c r="F3176" s="1">
        <v>1.0</v>
      </c>
      <c r="G3176" s="1"/>
      <c r="H3176" s="1"/>
    </row>
    <row r="3177">
      <c r="A3177" s="1" t="s">
        <v>47</v>
      </c>
      <c r="B3177" s="7" t="s">
        <v>112</v>
      </c>
      <c r="C3177" s="1" t="s">
        <v>3435</v>
      </c>
      <c r="D3177" s="8">
        <v>0.0</v>
      </c>
      <c r="E3177" s="1"/>
      <c r="F3177" s="1">
        <v>1.0</v>
      </c>
      <c r="G3177" s="1"/>
      <c r="H3177" s="1"/>
    </row>
    <row r="3178">
      <c r="A3178" s="1" t="s">
        <v>47</v>
      </c>
      <c r="B3178" s="7" t="s">
        <v>112</v>
      </c>
      <c r="C3178" s="1" t="s">
        <v>3436</v>
      </c>
      <c r="D3178" s="8">
        <v>0.0</v>
      </c>
      <c r="E3178" s="1"/>
      <c r="F3178" s="1">
        <v>1.2</v>
      </c>
      <c r="G3178" s="1"/>
      <c r="H3178" s="1"/>
    </row>
    <row r="3179">
      <c r="A3179" s="1" t="s">
        <v>47</v>
      </c>
      <c r="B3179" s="7" t="s">
        <v>112</v>
      </c>
      <c r="C3179" s="1" t="s">
        <v>3437</v>
      </c>
      <c r="D3179" s="8">
        <v>0.0</v>
      </c>
      <c r="E3179" s="1"/>
      <c r="F3179" s="1">
        <v>1.0</v>
      </c>
      <c r="G3179" s="1"/>
      <c r="H3179" s="1"/>
    </row>
    <row r="3180">
      <c r="A3180" s="1" t="s">
        <v>47</v>
      </c>
      <c r="B3180" s="7" t="s">
        <v>112</v>
      </c>
      <c r="C3180" s="1" t="s">
        <v>3438</v>
      </c>
      <c r="D3180" s="8">
        <v>0.0</v>
      </c>
      <c r="E3180" s="1"/>
      <c r="F3180" s="1">
        <v>6.1</v>
      </c>
      <c r="G3180" s="1"/>
      <c r="H3180" s="1"/>
    </row>
    <row r="3181">
      <c r="A3181" s="1" t="s">
        <v>47</v>
      </c>
      <c r="B3181" s="7" t="s">
        <v>112</v>
      </c>
      <c r="C3181" s="1" t="s">
        <v>3439</v>
      </c>
      <c r="D3181" s="8">
        <v>0.0</v>
      </c>
      <c r="E3181" s="1"/>
      <c r="F3181" s="1">
        <v>1.0</v>
      </c>
      <c r="G3181" s="1"/>
      <c r="H3181" s="1"/>
    </row>
    <row r="3182">
      <c r="A3182" s="1" t="s">
        <v>47</v>
      </c>
      <c r="B3182" s="7" t="s">
        <v>112</v>
      </c>
      <c r="C3182" s="1" t="s">
        <v>3440</v>
      </c>
      <c r="D3182" s="8">
        <v>0.0</v>
      </c>
      <c r="E3182" s="1"/>
      <c r="F3182" s="1">
        <v>1.0</v>
      </c>
      <c r="G3182" s="1"/>
      <c r="H3182" s="1"/>
    </row>
    <row r="3183">
      <c r="A3183" s="1" t="s">
        <v>47</v>
      </c>
      <c r="B3183" s="7" t="s">
        <v>112</v>
      </c>
      <c r="C3183" s="1" t="s">
        <v>3441</v>
      </c>
      <c r="D3183" s="8">
        <v>0.0</v>
      </c>
      <c r="E3183" s="1"/>
      <c r="F3183" s="1">
        <v>5.9</v>
      </c>
      <c r="G3183" s="1"/>
      <c r="H3183" s="1"/>
    </row>
    <row r="3184">
      <c r="A3184" s="1" t="s">
        <v>47</v>
      </c>
      <c r="B3184" s="7" t="s">
        <v>112</v>
      </c>
      <c r="C3184" s="1" t="s">
        <v>3442</v>
      </c>
      <c r="D3184" s="8">
        <v>0.0</v>
      </c>
      <c r="E3184" s="1"/>
      <c r="F3184" s="1">
        <v>4.9</v>
      </c>
      <c r="G3184" s="1"/>
      <c r="H3184" s="1"/>
    </row>
    <row r="3185">
      <c r="A3185" s="1" t="s">
        <v>47</v>
      </c>
      <c r="B3185" s="7" t="s">
        <v>112</v>
      </c>
      <c r="C3185" s="1" t="s">
        <v>3443</v>
      </c>
      <c r="D3185" s="8">
        <v>0.0</v>
      </c>
      <c r="E3185" s="1"/>
      <c r="F3185" s="1">
        <v>1.2</v>
      </c>
      <c r="G3185" s="1"/>
      <c r="H3185" s="1"/>
    </row>
    <row r="3186">
      <c r="A3186" s="1" t="s">
        <v>47</v>
      </c>
      <c r="B3186" s="7" t="s">
        <v>112</v>
      </c>
      <c r="C3186" s="1" t="s">
        <v>3444</v>
      </c>
      <c r="D3186" s="8">
        <v>0.0</v>
      </c>
      <c r="E3186" s="1"/>
      <c r="F3186" s="1">
        <v>1.0</v>
      </c>
      <c r="G3186" s="1"/>
      <c r="H3186" s="1"/>
    </row>
    <row r="3187">
      <c r="A3187" s="1" t="s">
        <v>47</v>
      </c>
      <c r="B3187" s="7" t="s">
        <v>112</v>
      </c>
      <c r="C3187" s="1" t="s">
        <v>3445</v>
      </c>
      <c r="D3187" s="8">
        <v>0.0</v>
      </c>
      <c r="E3187" s="1"/>
      <c r="F3187" s="1">
        <v>1.2</v>
      </c>
      <c r="G3187" s="1"/>
      <c r="H3187" s="1"/>
    </row>
    <row r="3188">
      <c r="A3188" s="1" t="s">
        <v>47</v>
      </c>
      <c r="B3188" s="7" t="s">
        <v>112</v>
      </c>
      <c r="C3188" s="1" t="s">
        <v>3446</v>
      </c>
      <c r="D3188" s="8">
        <v>0.0</v>
      </c>
      <c r="E3188" s="1"/>
      <c r="F3188" s="1">
        <v>1.0</v>
      </c>
      <c r="G3188" s="1"/>
      <c r="H3188" s="1"/>
    </row>
    <row r="3189">
      <c r="A3189" s="1" t="s">
        <v>47</v>
      </c>
      <c r="B3189" s="7" t="s">
        <v>112</v>
      </c>
      <c r="C3189" s="1" t="s">
        <v>3447</v>
      </c>
      <c r="D3189" s="8">
        <v>0.0</v>
      </c>
      <c r="E3189" s="1"/>
      <c r="F3189" s="1">
        <v>4.3</v>
      </c>
      <c r="G3189" s="1"/>
      <c r="H3189" s="1"/>
    </row>
    <row r="3190">
      <c r="A3190" s="1" t="s">
        <v>47</v>
      </c>
      <c r="B3190" s="7" t="s">
        <v>112</v>
      </c>
      <c r="C3190" s="1" t="s">
        <v>3448</v>
      </c>
      <c r="D3190" s="8">
        <v>0.0</v>
      </c>
      <c r="E3190" s="1"/>
      <c r="F3190" s="1">
        <v>1.6</v>
      </c>
      <c r="G3190" s="1"/>
      <c r="H3190" s="1"/>
    </row>
    <row r="3191">
      <c r="A3191" s="1" t="s">
        <v>47</v>
      </c>
      <c r="B3191" s="7" t="s">
        <v>112</v>
      </c>
      <c r="C3191" s="1" t="s">
        <v>3449</v>
      </c>
      <c r="D3191" s="8">
        <v>0.0</v>
      </c>
      <c r="E3191" s="1"/>
      <c r="F3191" s="1">
        <v>1.0</v>
      </c>
      <c r="G3191" s="1"/>
      <c r="H3191" s="1"/>
    </row>
    <row r="3192">
      <c r="A3192" s="1" t="s">
        <v>47</v>
      </c>
      <c r="B3192" s="7" t="s">
        <v>112</v>
      </c>
      <c r="C3192" s="1" t="s">
        <v>3450</v>
      </c>
      <c r="D3192" s="8">
        <v>0.0</v>
      </c>
      <c r="E3192" s="1"/>
      <c r="F3192" s="1">
        <v>8.0</v>
      </c>
      <c r="G3192" s="1"/>
      <c r="H3192" s="1"/>
    </row>
    <row r="3193">
      <c r="A3193" s="1" t="s">
        <v>47</v>
      </c>
      <c r="B3193" s="7" t="s">
        <v>112</v>
      </c>
      <c r="C3193" s="1" t="s">
        <v>3451</v>
      </c>
      <c r="D3193" s="8">
        <v>0.0</v>
      </c>
      <c r="E3193" s="1"/>
      <c r="F3193" s="1">
        <v>7.4</v>
      </c>
      <c r="G3193" s="1"/>
      <c r="H3193" s="1"/>
    </row>
    <row r="3194">
      <c r="A3194" s="1" t="s">
        <v>47</v>
      </c>
      <c r="B3194" s="7" t="s">
        <v>112</v>
      </c>
      <c r="C3194" s="1" t="s">
        <v>3452</v>
      </c>
      <c r="D3194" s="8">
        <v>0.0</v>
      </c>
      <c r="E3194" s="1"/>
      <c r="F3194" s="1">
        <v>1.0</v>
      </c>
      <c r="G3194" s="1"/>
      <c r="H3194" s="1"/>
    </row>
    <row r="3195">
      <c r="A3195" s="1" t="s">
        <v>47</v>
      </c>
      <c r="B3195" s="7" t="s">
        <v>112</v>
      </c>
      <c r="C3195" s="1" t="s">
        <v>3453</v>
      </c>
      <c r="D3195" s="8">
        <v>0.0</v>
      </c>
      <c r="E3195" s="1"/>
      <c r="F3195" s="1">
        <v>9.0</v>
      </c>
      <c r="G3195" s="1"/>
      <c r="H3195" s="1"/>
    </row>
    <row r="3196">
      <c r="A3196" s="1" t="s">
        <v>47</v>
      </c>
      <c r="B3196" s="7" t="s">
        <v>112</v>
      </c>
      <c r="C3196" s="1" t="s">
        <v>3454</v>
      </c>
      <c r="D3196" s="8">
        <v>0.0</v>
      </c>
      <c r="E3196" s="1"/>
      <c r="F3196" s="1">
        <v>1.0</v>
      </c>
      <c r="G3196" s="1"/>
      <c r="H3196" s="1"/>
    </row>
    <row r="3197">
      <c r="A3197" s="1" t="s">
        <v>47</v>
      </c>
      <c r="B3197" s="7" t="s">
        <v>112</v>
      </c>
      <c r="C3197" s="1" t="s">
        <v>3455</v>
      </c>
      <c r="D3197" s="8">
        <v>0.0</v>
      </c>
      <c r="E3197" s="1"/>
      <c r="F3197" s="1">
        <v>6.8</v>
      </c>
      <c r="G3197" s="1"/>
      <c r="H3197" s="1"/>
    </row>
    <row r="3198">
      <c r="A3198" s="1" t="s">
        <v>47</v>
      </c>
      <c r="B3198" s="7" t="s">
        <v>112</v>
      </c>
      <c r="C3198" s="1" t="s">
        <v>3456</v>
      </c>
      <c r="D3198" s="8">
        <v>0.0</v>
      </c>
      <c r="E3198" s="1"/>
      <c r="F3198" s="1">
        <v>2.4</v>
      </c>
      <c r="G3198" s="1"/>
      <c r="H3198" s="1"/>
    </row>
    <row r="3199">
      <c r="A3199" s="1" t="s">
        <v>47</v>
      </c>
      <c r="B3199" s="7" t="s">
        <v>112</v>
      </c>
      <c r="C3199" s="1" t="s">
        <v>3457</v>
      </c>
      <c r="D3199" s="8">
        <v>0.0</v>
      </c>
      <c r="E3199" s="1"/>
      <c r="F3199" s="1">
        <v>3.9</v>
      </c>
      <c r="G3199" s="1"/>
      <c r="H3199" s="1"/>
    </row>
    <row r="3200">
      <c r="A3200" s="1" t="s">
        <v>47</v>
      </c>
      <c r="B3200" s="7" t="s">
        <v>112</v>
      </c>
      <c r="C3200" s="1" t="s">
        <v>3458</v>
      </c>
      <c r="D3200" s="8">
        <v>0.0</v>
      </c>
      <c r="E3200" s="1"/>
      <c r="F3200" s="1">
        <v>1.0</v>
      </c>
      <c r="G3200" s="1"/>
      <c r="H3200" s="1"/>
    </row>
    <row r="3201">
      <c r="A3201" s="1" t="s">
        <v>47</v>
      </c>
      <c r="B3201" s="7" t="s">
        <v>112</v>
      </c>
      <c r="C3201" s="1" t="s">
        <v>3459</v>
      </c>
      <c r="D3201" s="8">
        <v>0.0</v>
      </c>
      <c r="E3201" s="1"/>
      <c r="F3201" s="1">
        <v>5.3</v>
      </c>
      <c r="G3201" s="1"/>
      <c r="H3201" s="1"/>
    </row>
    <row r="3202">
      <c r="A3202" s="1" t="s">
        <v>47</v>
      </c>
      <c r="B3202" s="7" t="s">
        <v>112</v>
      </c>
      <c r="C3202" s="1" t="s">
        <v>3460</v>
      </c>
      <c r="D3202" s="8">
        <v>0.0</v>
      </c>
      <c r="E3202" s="1"/>
      <c r="F3202" s="1">
        <v>3.6</v>
      </c>
      <c r="G3202" s="1"/>
      <c r="H3202" s="1"/>
    </row>
    <row r="3203">
      <c r="A3203" s="1" t="s">
        <v>47</v>
      </c>
      <c r="B3203" s="7" t="s">
        <v>112</v>
      </c>
      <c r="C3203" s="1" t="s">
        <v>3461</v>
      </c>
      <c r="D3203" s="8">
        <v>0.0</v>
      </c>
      <c r="E3203" s="1"/>
      <c r="F3203" s="1">
        <v>7.4</v>
      </c>
      <c r="G3203" s="1"/>
      <c r="H3203" s="1"/>
    </row>
    <row r="3204">
      <c r="A3204" s="1" t="s">
        <v>47</v>
      </c>
      <c r="B3204" s="7" t="s">
        <v>112</v>
      </c>
      <c r="C3204" s="1" t="s">
        <v>3462</v>
      </c>
      <c r="D3204" s="8">
        <v>0.0</v>
      </c>
      <c r="E3204" s="1"/>
      <c r="F3204" s="1">
        <v>3.5</v>
      </c>
      <c r="G3204" s="1"/>
      <c r="H3204" s="1"/>
    </row>
    <row r="3205">
      <c r="A3205" s="1" t="s">
        <v>47</v>
      </c>
      <c r="B3205" s="7" t="s">
        <v>112</v>
      </c>
      <c r="C3205" s="1" t="s">
        <v>3463</v>
      </c>
      <c r="D3205" s="8">
        <v>0.0</v>
      </c>
      <c r="E3205" s="1"/>
      <c r="F3205" s="1">
        <v>4.6</v>
      </c>
      <c r="G3205" s="1"/>
      <c r="H3205" s="1"/>
    </row>
    <row r="3206">
      <c r="A3206" s="1" t="s">
        <v>47</v>
      </c>
      <c r="B3206" s="7" t="s">
        <v>112</v>
      </c>
      <c r="C3206" s="1" t="s">
        <v>3245</v>
      </c>
      <c r="D3206" s="8">
        <v>0.0</v>
      </c>
      <c r="E3206" s="1"/>
      <c r="F3206" s="1">
        <v>2.9</v>
      </c>
      <c r="G3206" s="1"/>
      <c r="H3206" s="1"/>
    </row>
    <row r="3207">
      <c r="A3207" s="1" t="s">
        <v>47</v>
      </c>
      <c r="B3207" s="7" t="s">
        <v>112</v>
      </c>
      <c r="C3207" s="1" t="s">
        <v>3464</v>
      </c>
      <c r="D3207" s="8">
        <v>0.0</v>
      </c>
      <c r="E3207" s="1"/>
      <c r="F3207" s="1">
        <v>10.1</v>
      </c>
      <c r="G3207" s="1"/>
      <c r="H3207" s="1"/>
    </row>
    <row r="3208">
      <c r="A3208" s="1" t="s">
        <v>47</v>
      </c>
      <c r="B3208" s="7" t="s">
        <v>112</v>
      </c>
      <c r="C3208" s="1" t="s">
        <v>3465</v>
      </c>
      <c r="D3208" s="8">
        <v>0.0</v>
      </c>
      <c r="E3208" s="1"/>
      <c r="F3208" s="1">
        <v>3.6</v>
      </c>
      <c r="G3208" s="1"/>
      <c r="H3208" s="1"/>
    </row>
    <row r="3209">
      <c r="A3209" s="1" t="s">
        <v>47</v>
      </c>
      <c r="B3209" s="7" t="s">
        <v>112</v>
      </c>
      <c r="C3209" s="1" t="s">
        <v>3466</v>
      </c>
      <c r="D3209" s="8">
        <v>0.0</v>
      </c>
      <c r="E3209" s="1"/>
      <c r="F3209" s="1">
        <v>1.1</v>
      </c>
      <c r="G3209" s="1"/>
      <c r="H3209" s="1"/>
    </row>
    <row r="3210">
      <c r="A3210" s="1" t="s">
        <v>47</v>
      </c>
      <c r="B3210" s="7" t="s">
        <v>112</v>
      </c>
      <c r="C3210" s="1" t="s">
        <v>3467</v>
      </c>
      <c r="D3210" s="8">
        <v>0.0</v>
      </c>
      <c r="E3210" s="1"/>
      <c r="F3210" s="1">
        <v>1.6</v>
      </c>
      <c r="G3210" s="1"/>
      <c r="H3210" s="1"/>
    </row>
    <row r="3211">
      <c r="A3211" s="1" t="s">
        <v>47</v>
      </c>
      <c r="B3211" s="7" t="s">
        <v>112</v>
      </c>
      <c r="C3211" s="1" t="s">
        <v>3468</v>
      </c>
      <c r="D3211" s="8">
        <v>0.0</v>
      </c>
      <c r="E3211" s="1"/>
      <c r="F3211" s="1">
        <v>1.0</v>
      </c>
      <c r="G3211" s="1"/>
      <c r="H3211" s="1"/>
    </row>
    <row r="3212">
      <c r="A3212" s="1" t="s">
        <v>47</v>
      </c>
      <c r="B3212" s="7" t="s">
        <v>112</v>
      </c>
      <c r="C3212" s="1" t="s">
        <v>3469</v>
      </c>
      <c r="D3212" s="8">
        <v>0.0</v>
      </c>
      <c r="E3212" s="1"/>
      <c r="F3212" s="1">
        <v>1.0</v>
      </c>
      <c r="G3212" s="1"/>
      <c r="H3212" s="1"/>
    </row>
    <row r="3213">
      <c r="A3213" s="1" t="s">
        <v>47</v>
      </c>
      <c r="B3213" s="7" t="s">
        <v>112</v>
      </c>
      <c r="C3213" s="1" t="s">
        <v>3470</v>
      </c>
      <c r="D3213" s="8">
        <v>0.0</v>
      </c>
      <c r="E3213" s="1"/>
      <c r="F3213" s="1">
        <v>5.9</v>
      </c>
      <c r="G3213" s="1"/>
      <c r="H3213" s="1"/>
    </row>
    <row r="3214">
      <c r="A3214" s="1" t="s">
        <v>47</v>
      </c>
      <c r="B3214" s="7" t="s">
        <v>112</v>
      </c>
      <c r="C3214" s="1" t="s">
        <v>3471</v>
      </c>
      <c r="D3214" s="8">
        <v>0.0</v>
      </c>
      <c r="E3214" s="1"/>
      <c r="F3214" s="1">
        <v>2.6</v>
      </c>
      <c r="G3214" s="1"/>
      <c r="H3214" s="1"/>
    </row>
    <row r="3215">
      <c r="A3215" s="1" t="s">
        <v>47</v>
      </c>
      <c r="B3215" s="7" t="s">
        <v>112</v>
      </c>
      <c r="C3215" s="1" t="s">
        <v>3472</v>
      </c>
      <c r="D3215" s="8">
        <v>0.0</v>
      </c>
      <c r="E3215" s="1"/>
      <c r="F3215" s="1">
        <v>5.0</v>
      </c>
      <c r="G3215" s="1"/>
      <c r="H3215" s="1"/>
    </row>
    <row r="3216">
      <c r="A3216" s="1" t="s">
        <v>47</v>
      </c>
      <c r="B3216" s="7" t="s">
        <v>112</v>
      </c>
      <c r="C3216" s="1" t="s">
        <v>3473</v>
      </c>
      <c r="D3216" s="8">
        <v>0.0</v>
      </c>
      <c r="E3216" s="1"/>
      <c r="F3216" s="1">
        <v>5.6</v>
      </c>
      <c r="G3216" s="1"/>
      <c r="H3216" s="1"/>
    </row>
    <row r="3217">
      <c r="A3217" s="1" t="s">
        <v>47</v>
      </c>
      <c r="B3217" s="7" t="s">
        <v>112</v>
      </c>
      <c r="C3217" s="1" t="s">
        <v>3474</v>
      </c>
      <c r="D3217" s="8">
        <v>0.0</v>
      </c>
      <c r="E3217" s="1"/>
      <c r="F3217" s="1">
        <v>5.1</v>
      </c>
      <c r="G3217" s="1"/>
      <c r="H3217" s="1"/>
    </row>
    <row r="3218">
      <c r="A3218" s="1" t="s">
        <v>47</v>
      </c>
      <c r="B3218" s="7" t="s">
        <v>112</v>
      </c>
      <c r="C3218" s="1" t="s">
        <v>3475</v>
      </c>
      <c r="D3218" s="8">
        <v>0.0</v>
      </c>
      <c r="E3218" s="1"/>
      <c r="F3218" s="1">
        <v>8.6</v>
      </c>
      <c r="G3218" s="1"/>
      <c r="H3218" s="1"/>
    </row>
    <row r="3219">
      <c r="A3219" s="1" t="s">
        <v>47</v>
      </c>
      <c r="B3219" s="7" t="s">
        <v>112</v>
      </c>
      <c r="C3219" s="1" t="s">
        <v>3476</v>
      </c>
      <c r="D3219" s="8">
        <v>0.0</v>
      </c>
      <c r="E3219" s="1"/>
      <c r="F3219" s="1">
        <v>5.8</v>
      </c>
      <c r="G3219" s="1"/>
      <c r="H3219" s="1"/>
    </row>
    <row r="3220">
      <c r="A3220" s="1" t="s">
        <v>47</v>
      </c>
      <c r="B3220" s="7" t="s">
        <v>112</v>
      </c>
      <c r="C3220" s="1" t="s">
        <v>3477</v>
      </c>
      <c r="D3220" s="8">
        <v>0.0</v>
      </c>
      <c r="E3220" s="1"/>
      <c r="F3220" s="1">
        <v>1.0</v>
      </c>
      <c r="G3220" s="1"/>
      <c r="H3220" s="1"/>
    </row>
    <row r="3221">
      <c r="A3221" s="1" t="s">
        <v>47</v>
      </c>
      <c r="B3221" s="7" t="s">
        <v>112</v>
      </c>
      <c r="C3221" s="1" t="s">
        <v>3478</v>
      </c>
      <c r="D3221" s="8">
        <v>0.0</v>
      </c>
      <c r="E3221" s="1"/>
      <c r="F3221" s="1">
        <v>9.5</v>
      </c>
      <c r="G3221" s="1"/>
      <c r="H3221" s="1"/>
    </row>
    <row r="3222">
      <c r="A3222" s="1" t="s">
        <v>47</v>
      </c>
      <c r="B3222" s="7" t="s">
        <v>112</v>
      </c>
      <c r="C3222" s="1" t="s">
        <v>3479</v>
      </c>
      <c r="D3222" s="8">
        <v>0.0</v>
      </c>
      <c r="E3222" s="1"/>
      <c r="F3222" s="1">
        <v>2.1</v>
      </c>
      <c r="G3222" s="1"/>
      <c r="H3222" s="1"/>
    </row>
    <row r="3223">
      <c r="A3223" s="1" t="s">
        <v>47</v>
      </c>
      <c r="B3223" s="7" t="s">
        <v>112</v>
      </c>
      <c r="C3223" s="1" t="s">
        <v>3480</v>
      </c>
      <c r="D3223" s="8">
        <v>0.0</v>
      </c>
      <c r="E3223" s="1"/>
      <c r="F3223" s="1">
        <v>1.5</v>
      </c>
      <c r="G3223" s="1"/>
      <c r="H3223" s="1"/>
    </row>
    <row r="3224">
      <c r="A3224" s="1" t="s">
        <v>47</v>
      </c>
      <c r="B3224" s="7" t="s">
        <v>113</v>
      </c>
      <c r="C3224" s="1" t="s">
        <v>635</v>
      </c>
      <c r="D3224" s="8">
        <v>0.0</v>
      </c>
      <c r="E3224" s="1"/>
      <c r="F3224" s="1">
        <v>8.8</v>
      </c>
      <c r="G3224" s="1"/>
      <c r="H3224" s="1"/>
    </row>
    <row r="3225">
      <c r="A3225" s="1" t="s">
        <v>47</v>
      </c>
      <c r="B3225" s="7" t="s">
        <v>113</v>
      </c>
      <c r="C3225" s="1" t="s">
        <v>643</v>
      </c>
      <c r="D3225" s="8">
        <v>0.0</v>
      </c>
      <c r="E3225" s="1"/>
      <c r="F3225" s="1">
        <v>1.6</v>
      </c>
      <c r="G3225" s="1"/>
      <c r="H3225" s="1"/>
    </row>
    <row r="3226">
      <c r="A3226" s="1" t="s">
        <v>47</v>
      </c>
      <c r="B3226" s="7" t="s">
        <v>113</v>
      </c>
      <c r="C3226" s="1" t="s">
        <v>634</v>
      </c>
      <c r="D3226" s="8">
        <v>0.0</v>
      </c>
      <c r="E3226" s="1"/>
      <c r="F3226" s="1">
        <v>1.9</v>
      </c>
      <c r="G3226" s="1"/>
      <c r="H3226" s="1"/>
    </row>
    <row r="3227">
      <c r="A3227" s="1" t="s">
        <v>47</v>
      </c>
      <c r="B3227" s="7" t="s">
        <v>113</v>
      </c>
      <c r="C3227" s="1" t="s">
        <v>645</v>
      </c>
      <c r="D3227" s="8">
        <v>0.0</v>
      </c>
      <c r="E3227" s="1"/>
      <c r="F3227" s="1">
        <v>1.0</v>
      </c>
      <c r="G3227" s="1"/>
      <c r="H3227" s="1"/>
    </row>
    <row r="3228">
      <c r="A3228" s="1" t="s">
        <v>47</v>
      </c>
      <c r="B3228" s="7" t="s">
        <v>113</v>
      </c>
      <c r="C3228" s="1" t="s">
        <v>1032</v>
      </c>
      <c r="D3228" s="8">
        <v>0.0</v>
      </c>
      <c r="E3228" s="1"/>
      <c r="F3228" s="1">
        <v>10.5</v>
      </c>
      <c r="G3228" s="1"/>
      <c r="H3228" s="1"/>
    </row>
    <row r="3229">
      <c r="A3229" s="1" t="s">
        <v>47</v>
      </c>
      <c r="B3229" s="7" t="s">
        <v>113</v>
      </c>
      <c r="C3229" s="1" t="s">
        <v>663</v>
      </c>
      <c r="D3229" s="8">
        <v>0.0</v>
      </c>
      <c r="E3229" s="1"/>
      <c r="F3229" s="1">
        <v>1.0</v>
      </c>
      <c r="G3229" s="1"/>
      <c r="H3229" s="1"/>
    </row>
    <row r="3230">
      <c r="A3230" s="1" t="s">
        <v>47</v>
      </c>
      <c r="B3230" s="7" t="s">
        <v>113</v>
      </c>
      <c r="C3230" s="1" t="s">
        <v>653</v>
      </c>
      <c r="D3230" s="8">
        <v>0.0</v>
      </c>
      <c r="E3230" s="1"/>
      <c r="F3230" s="1">
        <v>8.3</v>
      </c>
      <c r="G3230" s="1"/>
      <c r="H3230" s="1"/>
    </row>
    <row r="3231">
      <c r="A3231" s="1" t="s">
        <v>47</v>
      </c>
      <c r="B3231" s="7" t="s">
        <v>113</v>
      </c>
      <c r="C3231" s="1" t="s">
        <v>669</v>
      </c>
      <c r="D3231" s="8">
        <v>0.0</v>
      </c>
      <c r="E3231" s="1"/>
      <c r="F3231" s="1">
        <v>1.2</v>
      </c>
      <c r="G3231" s="1"/>
      <c r="H3231" s="1"/>
    </row>
    <row r="3232">
      <c r="A3232" s="1" t="s">
        <v>47</v>
      </c>
      <c r="B3232" s="7" t="s">
        <v>113</v>
      </c>
      <c r="C3232" s="1" t="s">
        <v>3481</v>
      </c>
      <c r="D3232" s="8">
        <v>0.0</v>
      </c>
      <c r="E3232" s="1"/>
      <c r="F3232" s="1">
        <v>9.6</v>
      </c>
      <c r="G3232" s="1"/>
      <c r="H3232" s="1"/>
    </row>
    <row r="3233">
      <c r="A3233" s="1" t="s">
        <v>47</v>
      </c>
      <c r="B3233" s="7" t="s">
        <v>113</v>
      </c>
      <c r="C3233" s="1" t="s">
        <v>1033</v>
      </c>
      <c r="D3233" s="8">
        <v>0.0</v>
      </c>
      <c r="E3233" s="1"/>
      <c r="F3233" s="1">
        <v>9.2</v>
      </c>
      <c r="G3233" s="1"/>
      <c r="H3233" s="1"/>
    </row>
    <row r="3234">
      <c r="A3234" s="1" t="s">
        <v>47</v>
      </c>
      <c r="B3234" s="7" t="s">
        <v>113</v>
      </c>
      <c r="C3234" s="1" t="s">
        <v>638</v>
      </c>
      <c r="D3234" s="8">
        <v>1.0</v>
      </c>
      <c r="E3234" s="1"/>
      <c r="F3234" s="1">
        <v>1.6</v>
      </c>
      <c r="G3234" s="1"/>
      <c r="H3234" s="1"/>
    </row>
    <row r="3235">
      <c r="A3235" s="1" t="s">
        <v>47</v>
      </c>
      <c r="B3235" s="7" t="s">
        <v>113</v>
      </c>
      <c r="C3235" s="1" t="s">
        <v>3482</v>
      </c>
      <c r="D3235" s="8">
        <v>0.0</v>
      </c>
      <c r="E3235" s="1"/>
      <c r="F3235" s="1">
        <v>1.0</v>
      </c>
      <c r="G3235" s="1"/>
      <c r="H3235" s="1"/>
    </row>
    <row r="3236">
      <c r="A3236" s="1" t="s">
        <v>47</v>
      </c>
      <c r="B3236" s="7" t="s">
        <v>113</v>
      </c>
      <c r="C3236" s="1" t="s">
        <v>675</v>
      </c>
      <c r="D3236" s="8">
        <v>0.0</v>
      </c>
      <c r="E3236" s="1"/>
      <c r="F3236" s="1">
        <v>6.9</v>
      </c>
      <c r="G3236" s="1"/>
      <c r="H3236" s="1"/>
    </row>
    <row r="3237">
      <c r="A3237" s="1" t="s">
        <v>47</v>
      </c>
      <c r="B3237" s="7" t="s">
        <v>113</v>
      </c>
      <c r="C3237" s="1" t="s">
        <v>1034</v>
      </c>
      <c r="D3237" s="8">
        <v>0.0</v>
      </c>
      <c r="E3237" s="1"/>
      <c r="F3237" s="1">
        <v>9.8</v>
      </c>
      <c r="G3237" s="1"/>
      <c r="H3237" s="1"/>
    </row>
    <row r="3238">
      <c r="A3238" s="1" t="s">
        <v>47</v>
      </c>
      <c r="B3238" s="7" t="s">
        <v>113</v>
      </c>
      <c r="C3238" s="1" t="s">
        <v>1054</v>
      </c>
      <c r="D3238" s="8">
        <v>0.0</v>
      </c>
      <c r="E3238" s="1"/>
      <c r="F3238" s="1">
        <v>6.3</v>
      </c>
      <c r="G3238" s="1"/>
      <c r="H3238" s="1"/>
    </row>
    <row r="3239">
      <c r="A3239" s="1" t="s">
        <v>47</v>
      </c>
      <c r="B3239" s="7" t="s">
        <v>113</v>
      </c>
      <c r="C3239" s="1" t="s">
        <v>3483</v>
      </c>
      <c r="D3239" s="8">
        <v>0.0</v>
      </c>
      <c r="E3239" s="1"/>
      <c r="F3239" s="1">
        <v>6.6</v>
      </c>
      <c r="G3239" s="1"/>
      <c r="H3239" s="1"/>
    </row>
    <row r="3240">
      <c r="A3240" s="1" t="s">
        <v>47</v>
      </c>
      <c r="B3240" s="7" t="s">
        <v>113</v>
      </c>
      <c r="C3240" s="1" t="s">
        <v>1049</v>
      </c>
      <c r="D3240" s="8">
        <v>0.0</v>
      </c>
      <c r="E3240" s="1"/>
      <c r="F3240" s="1">
        <v>1.4</v>
      </c>
      <c r="G3240" s="1"/>
      <c r="H3240" s="1"/>
    </row>
    <row r="3241">
      <c r="A3241" s="1" t="s">
        <v>47</v>
      </c>
      <c r="B3241" s="7" t="s">
        <v>113</v>
      </c>
      <c r="C3241" s="1" t="s">
        <v>3484</v>
      </c>
      <c r="D3241" s="8">
        <v>0.0</v>
      </c>
      <c r="E3241" s="1"/>
      <c r="F3241" s="1">
        <v>1.0</v>
      </c>
      <c r="G3241" s="1"/>
      <c r="H3241" s="1"/>
    </row>
    <row r="3242">
      <c r="A3242" s="1" t="s">
        <v>47</v>
      </c>
      <c r="B3242" s="7" t="s">
        <v>113</v>
      </c>
      <c r="C3242" s="1" t="s">
        <v>640</v>
      </c>
      <c r="D3242" s="8">
        <v>0.0</v>
      </c>
      <c r="E3242" s="1"/>
      <c r="F3242" s="1">
        <v>1.0</v>
      </c>
      <c r="G3242" s="1"/>
      <c r="H3242" s="1"/>
    </row>
    <row r="3243">
      <c r="A3243" s="1" t="s">
        <v>47</v>
      </c>
      <c r="B3243" s="7" t="s">
        <v>113</v>
      </c>
      <c r="C3243" s="1" t="s">
        <v>656</v>
      </c>
      <c r="D3243" s="8">
        <v>0.0</v>
      </c>
      <c r="E3243" s="1"/>
      <c r="F3243" s="1">
        <v>2.0</v>
      </c>
      <c r="G3243" s="1"/>
      <c r="H3243" s="1"/>
    </row>
    <row r="3244">
      <c r="A3244" s="1" t="s">
        <v>47</v>
      </c>
      <c r="B3244" s="7" t="s">
        <v>113</v>
      </c>
      <c r="C3244" s="1" t="s">
        <v>3485</v>
      </c>
      <c r="D3244" s="8">
        <v>0.0</v>
      </c>
      <c r="E3244" s="1"/>
      <c r="F3244" s="1">
        <v>1.1</v>
      </c>
      <c r="G3244" s="1"/>
      <c r="H3244" s="1"/>
    </row>
    <row r="3245">
      <c r="A3245" s="1" t="s">
        <v>47</v>
      </c>
      <c r="B3245" s="7" t="s">
        <v>113</v>
      </c>
      <c r="C3245" s="1" t="s">
        <v>1060</v>
      </c>
      <c r="D3245" s="8">
        <v>0.0</v>
      </c>
      <c r="E3245" s="1"/>
      <c r="F3245" s="1">
        <v>1.2</v>
      </c>
      <c r="G3245" s="1"/>
      <c r="H3245" s="1"/>
    </row>
    <row r="3246">
      <c r="A3246" s="1" t="s">
        <v>47</v>
      </c>
      <c r="B3246" s="7" t="s">
        <v>113</v>
      </c>
      <c r="C3246" s="1" t="s">
        <v>1042</v>
      </c>
      <c r="D3246" s="8">
        <v>0.0</v>
      </c>
      <c r="E3246" s="1"/>
      <c r="F3246" s="1">
        <v>2.2</v>
      </c>
      <c r="G3246" s="1"/>
      <c r="H3246" s="1"/>
    </row>
    <row r="3247">
      <c r="A3247" s="1" t="s">
        <v>47</v>
      </c>
      <c r="B3247" s="7" t="s">
        <v>113</v>
      </c>
      <c r="C3247" s="1" t="s">
        <v>3486</v>
      </c>
      <c r="D3247" s="8">
        <v>0.0</v>
      </c>
      <c r="E3247" s="1"/>
      <c r="F3247" s="1">
        <v>1.3</v>
      </c>
      <c r="G3247" s="1"/>
      <c r="H3247" s="1"/>
    </row>
    <row r="3248">
      <c r="A3248" s="1" t="s">
        <v>47</v>
      </c>
      <c r="B3248" s="7" t="s">
        <v>113</v>
      </c>
      <c r="C3248" s="1" t="s">
        <v>3487</v>
      </c>
      <c r="D3248" s="8">
        <v>0.0</v>
      </c>
      <c r="E3248" s="1"/>
      <c r="F3248" s="1">
        <v>10.8</v>
      </c>
      <c r="G3248" s="1"/>
      <c r="H3248" s="1"/>
    </row>
    <row r="3249">
      <c r="A3249" s="1" t="s">
        <v>47</v>
      </c>
      <c r="B3249" s="7" t="s">
        <v>113</v>
      </c>
      <c r="C3249" s="1" t="s">
        <v>3488</v>
      </c>
      <c r="D3249" s="8">
        <v>0.0</v>
      </c>
      <c r="E3249" s="1"/>
      <c r="F3249" s="1">
        <v>1.0</v>
      </c>
      <c r="G3249" s="1"/>
      <c r="H3249" s="1"/>
    </row>
    <row r="3250">
      <c r="A3250" s="1" t="s">
        <v>47</v>
      </c>
      <c r="B3250" s="7" t="s">
        <v>113</v>
      </c>
      <c r="C3250" s="1" t="s">
        <v>639</v>
      </c>
      <c r="D3250" s="8">
        <v>0.0</v>
      </c>
      <c r="E3250" s="1"/>
      <c r="F3250" s="1">
        <v>1.1</v>
      </c>
      <c r="G3250" s="1"/>
      <c r="H3250" s="1"/>
    </row>
    <row r="3251">
      <c r="A3251" s="1" t="s">
        <v>47</v>
      </c>
      <c r="B3251" s="7" t="s">
        <v>113</v>
      </c>
      <c r="C3251" s="1" t="s">
        <v>3489</v>
      </c>
      <c r="D3251" s="8">
        <v>0.0</v>
      </c>
      <c r="E3251" s="1"/>
      <c r="F3251" s="1">
        <v>7.3</v>
      </c>
      <c r="G3251" s="1"/>
      <c r="H3251" s="1"/>
    </row>
    <row r="3252">
      <c r="A3252" s="1" t="s">
        <v>47</v>
      </c>
      <c r="B3252" s="7" t="s">
        <v>113</v>
      </c>
      <c r="C3252" s="1" t="s">
        <v>3490</v>
      </c>
      <c r="D3252" s="8">
        <v>0.0</v>
      </c>
      <c r="E3252" s="1"/>
      <c r="F3252" s="1">
        <v>6.3</v>
      </c>
      <c r="G3252" s="1"/>
      <c r="H3252" s="1"/>
    </row>
    <row r="3253">
      <c r="A3253" s="1" t="s">
        <v>47</v>
      </c>
      <c r="B3253" s="7" t="s">
        <v>113</v>
      </c>
      <c r="C3253" s="1" t="s">
        <v>3491</v>
      </c>
      <c r="D3253" s="8">
        <v>0.0</v>
      </c>
      <c r="E3253" s="1"/>
      <c r="F3253" s="1">
        <v>1.0</v>
      </c>
      <c r="G3253" s="1"/>
      <c r="H3253" s="1"/>
    </row>
    <row r="3254">
      <c r="A3254" s="1" t="s">
        <v>47</v>
      </c>
      <c r="B3254" s="7" t="s">
        <v>113</v>
      </c>
      <c r="C3254" s="1" t="s">
        <v>3492</v>
      </c>
      <c r="D3254" s="8">
        <v>0.0</v>
      </c>
      <c r="E3254" s="1"/>
      <c r="F3254" s="1">
        <v>4.8</v>
      </c>
      <c r="G3254" s="1"/>
      <c r="H3254" s="1"/>
    </row>
    <row r="3255">
      <c r="A3255" s="1" t="s">
        <v>47</v>
      </c>
      <c r="B3255" s="7" t="s">
        <v>113</v>
      </c>
      <c r="C3255" s="1" t="s">
        <v>3493</v>
      </c>
      <c r="D3255" s="8">
        <v>0.0</v>
      </c>
      <c r="E3255" s="1"/>
      <c r="F3255" s="1">
        <v>4.6</v>
      </c>
      <c r="G3255" s="1"/>
      <c r="H3255" s="1"/>
    </row>
    <row r="3256">
      <c r="A3256" s="1" t="s">
        <v>47</v>
      </c>
      <c r="B3256" s="7" t="s">
        <v>113</v>
      </c>
      <c r="C3256" s="1" t="s">
        <v>3494</v>
      </c>
      <c r="D3256" s="8">
        <v>0.0</v>
      </c>
      <c r="E3256" s="1"/>
      <c r="F3256" s="1">
        <v>4.8</v>
      </c>
      <c r="G3256" s="1"/>
      <c r="H3256" s="1"/>
    </row>
    <row r="3257">
      <c r="A3257" s="1" t="s">
        <v>47</v>
      </c>
      <c r="B3257" s="7" t="s">
        <v>113</v>
      </c>
      <c r="C3257" s="1" t="s">
        <v>1047</v>
      </c>
      <c r="D3257" s="8">
        <v>0.0</v>
      </c>
      <c r="E3257" s="1"/>
      <c r="F3257" s="1">
        <v>3.1</v>
      </c>
      <c r="G3257" s="1"/>
      <c r="H3257" s="1"/>
    </row>
    <row r="3258">
      <c r="A3258" s="1" t="s">
        <v>47</v>
      </c>
      <c r="B3258" s="7" t="s">
        <v>113</v>
      </c>
      <c r="C3258" s="1" t="s">
        <v>3495</v>
      </c>
      <c r="D3258" s="8">
        <v>0.0</v>
      </c>
      <c r="E3258" s="1"/>
      <c r="F3258" s="1">
        <v>6.7</v>
      </c>
      <c r="G3258" s="1"/>
      <c r="H3258" s="1"/>
    </row>
    <row r="3259">
      <c r="A3259" s="1" t="s">
        <v>47</v>
      </c>
      <c r="B3259" s="7" t="s">
        <v>113</v>
      </c>
      <c r="C3259" s="1" t="s">
        <v>3496</v>
      </c>
      <c r="D3259" s="8">
        <v>0.0</v>
      </c>
      <c r="E3259" s="1"/>
      <c r="F3259" s="1">
        <v>7.2</v>
      </c>
      <c r="G3259" s="1"/>
      <c r="H3259" s="1"/>
    </row>
    <row r="3260">
      <c r="A3260" s="1" t="s">
        <v>47</v>
      </c>
      <c r="B3260" s="7" t="s">
        <v>113</v>
      </c>
      <c r="C3260" s="1" t="s">
        <v>3497</v>
      </c>
      <c r="D3260" s="8">
        <v>0.0</v>
      </c>
      <c r="E3260" s="1"/>
      <c r="F3260" s="1">
        <v>2.1</v>
      </c>
      <c r="G3260" s="1"/>
      <c r="H3260" s="1"/>
    </row>
    <row r="3261">
      <c r="A3261" s="1" t="s">
        <v>47</v>
      </c>
      <c r="B3261" s="7" t="s">
        <v>113</v>
      </c>
      <c r="C3261" s="1" t="s">
        <v>3498</v>
      </c>
      <c r="D3261" s="8">
        <v>0.0</v>
      </c>
      <c r="E3261" s="1"/>
      <c r="F3261" s="1">
        <v>1.0</v>
      </c>
      <c r="G3261" s="1"/>
      <c r="H3261" s="1"/>
    </row>
    <row r="3262">
      <c r="A3262" s="1" t="s">
        <v>47</v>
      </c>
      <c r="B3262" s="7" t="s">
        <v>113</v>
      </c>
      <c r="C3262" s="1" t="s">
        <v>3499</v>
      </c>
      <c r="D3262" s="8">
        <v>0.0</v>
      </c>
      <c r="E3262" s="1"/>
      <c r="F3262" s="1">
        <v>9.4</v>
      </c>
      <c r="G3262" s="1"/>
      <c r="H3262" s="1"/>
    </row>
    <row r="3263">
      <c r="A3263" s="1" t="s">
        <v>47</v>
      </c>
      <c r="B3263" s="7" t="s">
        <v>113</v>
      </c>
      <c r="C3263" s="1" t="s">
        <v>3500</v>
      </c>
      <c r="D3263" s="8">
        <v>0.0</v>
      </c>
      <c r="E3263" s="1"/>
      <c r="F3263" s="1">
        <v>7.9</v>
      </c>
      <c r="G3263" s="1"/>
      <c r="H3263" s="1"/>
    </row>
    <row r="3264">
      <c r="A3264" s="1" t="s">
        <v>47</v>
      </c>
      <c r="B3264" s="7" t="s">
        <v>113</v>
      </c>
      <c r="C3264" s="1" t="s">
        <v>3501</v>
      </c>
      <c r="D3264" s="8">
        <v>0.0</v>
      </c>
      <c r="E3264" s="1"/>
      <c r="F3264" s="1">
        <v>8.3</v>
      </c>
      <c r="G3264" s="1"/>
      <c r="H3264" s="1"/>
    </row>
    <row r="3265">
      <c r="A3265" s="1" t="s">
        <v>47</v>
      </c>
      <c r="B3265" s="7" t="s">
        <v>113</v>
      </c>
      <c r="C3265" s="1" t="s">
        <v>3502</v>
      </c>
      <c r="D3265" s="8">
        <v>0.0</v>
      </c>
      <c r="E3265" s="1"/>
      <c r="F3265" s="1">
        <v>4.2</v>
      </c>
      <c r="G3265" s="1"/>
      <c r="H3265" s="1"/>
    </row>
    <row r="3266">
      <c r="A3266" s="1" t="s">
        <v>47</v>
      </c>
      <c r="B3266" s="7" t="s">
        <v>113</v>
      </c>
      <c r="C3266" s="1" t="s">
        <v>3503</v>
      </c>
      <c r="D3266" s="8">
        <v>0.0</v>
      </c>
      <c r="E3266" s="1"/>
      <c r="F3266" s="1">
        <v>10.8</v>
      </c>
      <c r="G3266" s="1"/>
      <c r="H3266" s="1"/>
    </row>
    <row r="3267">
      <c r="A3267" s="1" t="s">
        <v>47</v>
      </c>
      <c r="B3267" s="7" t="s">
        <v>113</v>
      </c>
      <c r="C3267" s="1" t="s">
        <v>3504</v>
      </c>
      <c r="D3267" s="8">
        <v>0.0</v>
      </c>
      <c r="E3267" s="1"/>
      <c r="F3267" s="1">
        <v>1.0</v>
      </c>
      <c r="G3267" s="1"/>
      <c r="H3267" s="1"/>
    </row>
    <row r="3268">
      <c r="A3268" s="1" t="s">
        <v>47</v>
      </c>
      <c r="B3268" s="7" t="s">
        <v>113</v>
      </c>
      <c r="C3268" s="1" t="s">
        <v>3505</v>
      </c>
      <c r="D3268" s="8">
        <v>0.0</v>
      </c>
      <c r="E3268" s="1"/>
      <c r="F3268" s="1">
        <v>3.2</v>
      </c>
      <c r="G3268" s="1"/>
      <c r="H3268" s="1"/>
    </row>
    <row r="3269">
      <c r="A3269" s="1" t="s">
        <v>47</v>
      </c>
      <c r="B3269" s="7" t="s">
        <v>113</v>
      </c>
      <c r="C3269" s="1" t="s">
        <v>3506</v>
      </c>
      <c r="D3269" s="8">
        <v>0.0</v>
      </c>
      <c r="E3269" s="1"/>
      <c r="F3269" s="1">
        <v>1.0</v>
      </c>
      <c r="G3269" s="1"/>
      <c r="H3269" s="1"/>
    </row>
    <row r="3270">
      <c r="A3270" s="1" t="s">
        <v>47</v>
      </c>
      <c r="B3270" s="7" t="s">
        <v>113</v>
      </c>
      <c r="C3270" s="1" t="s">
        <v>3507</v>
      </c>
      <c r="D3270" s="8">
        <v>0.0</v>
      </c>
      <c r="E3270" s="1"/>
      <c r="F3270" s="1">
        <v>2.4</v>
      </c>
      <c r="G3270" s="1"/>
      <c r="H3270" s="1"/>
    </row>
    <row r="3271">
      <c r="A3271" s="1" t="s">
        <v>47</v>
      </c>
      <c r="B3271" s="7" t="s">
        <v>113</v>
      </c>
      <c r="C3271" s="1" t="s">
        <v>3508</v>
      </c>
      <c r="D3271" s="8">
        <v>0.0</v>
      </c>
      <c r="E3271" s="1"/>
      <c r="F3271" s="1">
        <v>2.9</v>
      </c>
      <c r="G3271" s="1"/>
      <c r="H3271" s="1"/>
    </row>
    <row r="3272">
      <c r="A3272" s="1" t="s">
        <v>47</v>
      </c>
      <c r="B3272" s="7" t="s">
        <v>113</v>
      </c>
      <c r="C3272" s="1" t="s">
        <v>3509</v>
      </c>
      <c r="D3272" s="8">
        <v>0.0</v>
      </c>
      <c r="E3272" s="1"/>
      <c r="F3272" s="1">
        <v>8.6</v>
      </c>
      <c r="G3272" s="1"/>
      <c r="H3272" s="1"/>
    </row>
    <row r="3273">
      <c r="A3273" s="1" t="s">
        <v>47</v>
      </c>
      <c r="B3273" s="7" t="s">
        <v>113</v>
      </c>
      <c r="C3273" s="1" t="s">
        <v>3510</v>
      </c>
      <c r="D3273" s="8">
        <v>0.0</v>
      </c>
      <c r="E3273" s="1"/>
      <c r="F3273" s="1">
        <v>7.7</v>
      </c>
      <c r="G3273" s="1"/>
      <c r="H3273" s="1"/>
    </row>
    <row r="3274">
      <c r="A3274" s="1" t="s">
        <v>47</v>
      </c>
      <c r="B3274" s="7" t="s">
        <v>114</v>
      </c>
      <c r="C3274" s="1" t="s">
        <v>3511</v>
      </c>
      <c r="D3274" s="8">
        <v>4.0</v>
      </c>
      <c r="E3274" s="1"/>
      <c r="F3274" s="1">
        <v>6.8</v>
      </c>
      <c r="G3274" s="1"/>
      <c r="H3274" s="1"/>
    </row>
    <row r="3275">
      <c r="A3275" s="1" t="s">
        <v>47</v>
      </c>
      <c r="B3275" s="7" t="s">
        <v>114</v>
      </c>
      <c r="C3275" s="1" t="s">
        <v>3512</v>
      </c>
      <c r="D3275" s="8">
        <v>2.0</v>
      </c>
      <c r="E3275" s="1"/>
      <c r="F3275" s="1">
        <v>6.2</v>
      </c>
      <c r="G3275" s="1"/>
      <c r="H3275" s="1"/>
    </row>
    <row r="3276">
      <c r="A3276" s="1" t="s">
        <v>47</v>
      </c>
      <c r="B3276" s="7" t="s">
        <v>114</v>
      </c>
      <c r="C3276" s="1" t="s">
        <v>3513</v>
      </c>
      <c r="D3276" s="8">
        <v>2.0</v>
      </c>
      <c r="E3276" s="1"/>
      <c r="F3276" s="1">
        <v>5.7</v>
      </c>
      <c r="G3276" s="1"/>
      <c r="H3276" s="1"/>
    </row>
    <row r="3277">
      <c r="A3277" s="1" t="s">
        <v>47</v>
      </c>
      <c r="B3277" s="7" t="s">
        <v>114</v>
      </c>
      <c r="C3277" s="1" t="s">
        <v>3514</v>
      </c>
      <c r="D3277" s="8">
        <v>1.0</v>
      </c>
      <c r="E3277" s="1"/>
      <c r="F3277" s="1">
        <v>5.4</v>
      </c>
      <c r="G3277" s="1"/>
      <c r="H3277" s="1"/>
    </row>
    <row r="3278">
      <c r="A3278" s="1" t="s">
        <v>47</v>
      </c>
      <c r="B3278" s="7" t="s">
        <v>114</v>
      </c>
      <c r="C3278" s="1" t="s">
        <v>3515</v>
      </c>
      <c r="D3278" s="8">
        <v>0.0</v>
      </c>
      <c r="E3278" s="1"/>
      <c r="F3278" s="1">
        <v>4.6</v>
      </c>
      <c r="G3278" s="1"/>
      <c r="H3278" s="1"/>
    </row>
    <row r="3279">
      <c r="A3279" s="1" t="s">
        <v>47</v>
      </c>
      <c r="B3279" s="7" t="s">
        <v>114</v>
      </c>
      <c r="C3279" s="1" t="s">
        <v>3516</v>
      </c>
      <c r="D3279" s="8">
        <v>0.0</v>
      </c>
      <c r="E3279" s="1"/>
      <c r="F3279" s="1">
        <v>3.1</v>
      </c>
      <c r="G3279" s="1"/>
      <c r="H3279" s="1"/>
    </row>
    <row r="3280">
      <c r="A3280" s="1" t="s">
        <v>47</v>
      </c>
      <c r="B3280" s="7" t="s">
        <v>114</v>
      </c>
      <c r="C3280" s="1" t="s">
        <v>3517</v>
      </c>
      <c r="D3280" s="8">
        <v>0.0</v>
      </c>
      <c r="E3280" s="1"/>
      <c r="F3280" s="1">
        <v>8.0</v>
      </c>
      <c r="G3280" s="1"/>
      <c r="H3280" s="1"/>
    </row>
    <row r="3281">
      <c r="A3281" s="1" t="s">
        <v>47</v>
      </c>
      <c r="B3281" s="7" t="s">
        <v>114</v>
      </c>
      <c r="C3281" s="1" t="s">
        <v>3518</v>
      </c>
      <c r="D3281" s="8">
        <v>0.0</v>
      </c>
      <c r="E3281" s="1"/>
      <c r="F3281" s="1">
        <v>3.3</v>
      </c>
      <c r="G3281" s="1"/>
      <c r="H3281" s="1"/>
    </row>
    <row r="3282">
      <c r="A3282" s="1" t="s">
        <v>47</v>
      </c>
      <c r="B3282" s="7" t="s">
        <v>114</v>
      </c>
      <c r="C3282" s="1" t="s">
        <v>3519</v>
      </c>
      <c r="D3282" s="8">
        <v>0.0</v>
      </c>
      <c r="E3282" s="1"/>
      <c r="F3282" s="1">
        <v>5.5</v>
      </c>
      <c r="G3282" s="1"/>
      <c r="H3282" s="1"/>
    </row>
    <row r="3283">
      <c r="A3283" s="1" t="s">
        <v>47</v>
      </c>
      <c r="B3283" s="7" t="s">
        <v>114</v>
      </c>
      <c r="C3283" s="1" t="s">
        <v>3520</v>
      </c>
      <c r="D3283" s="8">
        <v>2.0</v>
      </c>
      <c r="E3283" s="1"/>
      <c r="F3283" s="1">
        <v>2.4</v>
      </c>
      <c r="G3283" s="1"/>
      <c r="H3283" s="1"/>
    </row>
    <row r="3284">
      <c r="A3284" s="1" t="s">
        <v>47</v>
      </c>
      <c r="B3284" s="7" t="s">
        <v>114</v>
      </c>
      <c r="C3284" s="1" t="s">
        <v>3521</v>
      </c>
      <c r="D3284" s="8">
        <v>0.0</v>
      </c>
      <c r="E3284" s="1"/>
      <c r="F3284" s="1">
        <v>4.5</v>
      </c>
      <c r="G3284" s="1"/>
      <c r="H3284" s="1"/>
    </row>
    <row r="3285">
      <c r="A3285" s="1" t="s">
        <v>47</v>
      </c>
      <c r="B3285" s="7" t="s">
        <v>114</v>
      </c>
      <c r="C3285" s="1" t="s">
        <v>3522</v>
      </c>
      <c r="D3285" s="8">
        <v>0.0</v>
      </c>
      <c r="E3285" s="1"/>
      <c r="F3285" s="1">
        <v>26.7</v>
      </c>
      <c r="G3285" s="1"/>
      <c r="H3285" s="1"/>
    </row>
    <row r="3286">
      <c r="A3286" s="1" t="s">
        <v>47</v>
      </c>
      <c r="B3286" s="7" t="s">
        <v>114</v>
      </c>
      <c r="C3286" s="1" t="s">
        <v>3523</v>
      </c>
      <c r="D3286" s="8">
        <v>0.0</v>
      </c>
      <c r="E3286" s="1"/>
      <c r="F3286" s="1">
        <v>3.1</v>
      </c>
      <c r="G3286" s="1"/>
      <c r="H3286" s="1"/>
    </row>
    <row r="3287">
      <c r="A3287" s="1" t="s">
        <v>47</v>
      </c>
      <c r="B3287" s="7" t="s">
        <v>114</v>
      </c>
      <c r="C3287" s="1" t="s">
        <v>3524</v>
      </c>
      <c r="D3287" s="8">
        <v>0.0</v>
      </c>
      <c r="E3287" s="1"/>
      <c r="F3287" s="1">
        <v>29.7</v>
      </c>
      <c r="G3287" s="1"/>
      <c r="H3287" s="1"/>
    </row>
    <row r="3288">
      <c r="A3288" s="1" t="s">
        <v>47</v>
      </c>
      <c r="B3288" s="7" t="s">
        <v>114</v>
      </c>
      <c r="C3288" s="1" t="s">
        <v>3525</v>
      </c>
      <c r="D3288" s="8">
        <v>0.0</v>
      </c>
      <c r="E3288" s="1"/>
      <c r="F3288" s="1">
        <v>9.2</v>
      </c>
      <c r="G3288" s="1"/>
      <c r="H3288" s="1"/>
    </row>
    <row r="3289">
      <c r="A3289" s="1" t="s">
        <v>47</v>
      </c>
      <c r="B3289" s="7" t="s">
        <v>114</v>
      </c>
      <c r="C3289" s="1" t="s">
        <v>3526</v>
      </c>
      <c r="D3289" s="8">
        <v>0.0</v>
      </c>
      <c r="E3289" s="1"/>
      <c r="F3289" s="1">
        <v>3.1</v>
      </c>
      <c r="G3289" s="1"/>
      <c r="H3289" s="1"/>
    </row>
    <row r="3290">
      <c r="A3290" s="1" t="s">
        <v>47</v>
      </c>
      <c r="B3290" s="7" t="s">
        <v>114</v>
      </c>
      <c r="C3290" s="1" t="s">
        <v>3527</v>
      </c>
      <c r="D3290" s="8">
        <v>0.0</v>
      </c>
      <c r="E3290" s="1"/>
      <c r="F3290" s="1">
        <v>9.8</v>
      </c>
      <c r="G3290" s="1"/>
      <c r="H3290" s="1"/>
    </row>
    <row r="3291">
      <c r="A3291" s="1" t="s">
        <v>47</v>
      </c>
      <c r="B3291" s="7" t="s">
        <v>114</v>
      </c>
      <c r="C3291" s="1" t="s">
        <v>3528</v>
      </c>
      <c r="D3291" s="8">
        <v>10.0</v>
      </c>
      <c r="E3291" s="1"/>
      <c r="F3291" s="1">
        <v>2.0</v>
      </c>
      <c r="G3291" s="1"/>
      <c r="H3291" s="1"/>
    </row>
    <row r="3292">
      <c r="A3292" s="1" t="s">
        <v>47</v>
      </c>
      <c r="B3292" s="7" t="s">
        <v>114</v>
      </c>
      <c r="C3292" s="1" t="s">
        <v>3529</v>
      </c>
      <c r="D3292" s="8">
        <v>0.0</v>
      </c>
      <c r="E3292" s="1"/>
      <c r="F3292" s="1">
        <v>3.7</v>
      </c>
      <c r="G3292" s="1"/>
      <c r="H3292" s="1"/>
    </row>
    <row r="3293">
      <c r="A3293" s="1" t="s">
        <v>47</v>
      </c>
      <c r="B3293" s="7" t="s">
        <v>114</v>
      </c>
      <c r="C3293" s="1" t="s">
        <v>3530</v>
      </c>
      <c r="D3293" s="8">
        <v>0.0</v>
      </c>
      <c r="E3293" s="1"/>
      <c r="F3293" s="1">
        <v>3.4</v>
      </c>
      <c r="G3293" s="1"/>
      <c r="H3293" s="1"/>
    </row>
    <row r="3294">
      <c r="A3294" s="1" t="s">
        <v>47</v>
      </c>
      <c r="B3294" s="7" t="s">
        <v>114</v>
      </c>
      <c r="C3294" s="1" t="s">
        <v>3531</v>
      </c>
      <c r="D3294" s="8">
        <v>0.0</v>
      </c>
      <c r="E3294" s="1"/>
      <c r="F3294" s="1">
        <v>2.5</v>
      </c>
      <c r="G3294" s="1"/>
      <c r="H3294" s="1"/>
    </row>
    <row r="3295">
      <c r="A3295" s="1" t="s">
        <v>47</v>
      </c>
      <c r="B3295" s="7" t="s">
        <v>114</v>
      </c>
      <c r="C3295" s="1" t="s">
        <v>3532</v>
      </c>
      <c r="D3295" s="8">
        <v>0.0</v>
      </c>
      <c r="E3295" s="1"/>
      <c r="F3295" s="1">
        <v>1.6</v>
      </c>
      <c r="G3295" s="1"/>
      <c r="H3295" s="1"/>
    </row>
    <row r="3296">
      <c r="A3296" s="1" t="s">
        <v>47</v>
      </c>
      <c r="B3296" s="7" t="s">
        <v>114</v>
      </c>
      <c r="C3296" s="1" t="s">
        <v>3533</v>
      </c>
      <c r="D3296" s="8">
        <v>0.0</v>
      </c>
      <c r="E3296" s="1"/>
      <c r="F3296" s="1">
        <v>6.7</v>
      </c>
      <c r="G3296" s="1"/>
      <c r="H3296" s="1"/>
    </row>
    <row r="3297">
      <c r="A3297" s="1" t="s">
        <v>47</v>
      </c>
      <c r="B3297" s="7" t="s">
        <v>114</v>
      </c>
      <c r="C3297" s="1" t="s">
        <v>3534</v>
      </c>
      <c r="D3297" s="8">
        <v>0.0</v>
      </c>
      <c r="E3297" s="1"/>
      <c r="F3297" s="1">
        <v>5.0</v>
      </c>
      <c r="G3297" s="1"/>
      <c r="H3297" s="1"/>
    </row>
    <row r="3298">
      <c r="A3298" s="1" t="s">
        <v>47</v>
      </c>
      <c r="B3298" s="7" t="s">
        <v>114</v>
      </c>
      <c r="C3298" s="1" t="s">
        <v>3535</v>
      </c>
      <c r="D3298" s="8">
        <v>0.0</v>
      </c>
      <c r="E3298" s="1"/>
      <c r="F3298" s="1">
        <v>2.9</v>
      </c>
      <c r="G3298" s="1"/>
      <c r="H3298" s="1"/>
    </row>
    <row r="3299">
      <c r="A3299" s="1" t="s">
        <v>47</v>
      </c>
      <c r="B3299" s="7" t="s">
        <v>114</v>
      </c>
      <c r="C3299" s="1" t="s">
        <v>3536</v>
      </c>
      <c r="D3299" s="8">
        <v>0.0</v>
      </c>
      <c r="E3299" s="1"/>
      <c r="F3299" s="1">
        <v>8.7</v>
      </c>
      <c r="G3299" s="1"/>
      <c r="H3299" s="1"/>
    </row>
    <row r="3300">
      <c r="A3300" s="1" t="s">
        <v>47</v>
      </c>
      <c r="B3300" s="7" t="s">
        <v>114</v>
      </c>
      <c r="C3300" s="1" t="s">
        <v>3537</v>
      </c>
      <c r="D3300" s="8">
        <v>0.0</v>
      </c>
      <c r="E3300" s="1"/>
      <c r="F3300" s="1">
        <v>1.3</v>
      </c>
      <c r="G3300" s="1"/>
      <c r="H3300" s="1"/>
    </row>
    <row r="3301">
      <c r="A3301" s="1" t="s">
        <v>47</v>
      </c>
      <c r="B3301" s="7" t="s">
        <v>114</v>
      </c>
      <c r="C3301" s="1" t="s">
        <v>3538</v>
      </c>
      <c r="D3301" s="8">
        <v>1.0</v>
      </c>
      <c r="E3301" s="1"/>
      <c r="F3301" s="1">
        <v>1.7</v>
      </c>
      <c r="G3301" s="1"/>
      <c r="H3301" s="1"/>
    </row>
    <row r="3302">
      <c r="A3302" s="1" t="s">
        <v>47</v>
      </c>
      <c r="B3302" s="7" t="s">
        <v>114</v>
      </c>
      <c r="C3302" s="1" t="s">
        <v>3539</v>
      </c>
      <c r="D3302" s="8">
        <v>0.0</v>
      </c>
      <c r="E3302" s="1"/>
      <c r="F3302" s="1">
        <v>2.5</v>
      </c>
      <c r="G3302" s="1"/>
      <c r="H3302" s="1"/>
    </row>
    <row r="3303">
      <c r="A3303" s="1" t="s">
        <v>47</v>
      </c>
      <c r="B3303" s="7" t="s">
        <v>114</v>
      </c>
      <c r="C3303" s="1" t="s">
        <v>3540</v>
      </c>
      <c r="D3303" s="8">
        <v>0.0</v>
      </c>
      <c r="E3303" s="1"/>
      <c r="F3303" s="1">
        <v>9.3</v>
      </c>
      <c r="G3303" s="1"/>
      <c r="H3303" s="1"/>
    </row>
    <row r="3304">
      <c r="A3304" s="1" t="s">
        <v>47</v>
      </c>
      <c r="B3304" s="7" t="s">
        <v>114</v>
      </c>
      <c r="C3304" s="1" t="s">
        <v>3541</v>
      </c>
      <c r="D3304" s="8">
        <v>6.0</v>
      </c>
      <c r="E3304" s="1"/>
      <c r="F3304" s="1">
        <v>1.9</v>
      </c>
      <c r="G3304" s="1"/>
      <c r="H3304" s="1"/>
    </row>
    <row r="3305">
      <c r="A3305" s="1" t="s">
        <v>47</v>
      </c>
      <c r="B3305" s="7" t="s">
        <v>114</v>
      </c>
      <c r="C3305" s="1" t="s">
        <v>3542</v>
      </c>
      <c r="D3305" s="8">
        <v>0.0</v>
      </c>
      <c r="E3305" s="1"/>
      <c r="F3305" s="1">
        <v>8.1</v>
      </c>
      <c r="G3305" s="1"/>
      <c r="H3305" s="1"/>
    </row>
    <row r="3306">
      <c r="A3306" s="1" t="s">
        <v>47</v>
      </c>
      <c r="B3306" s="7" t="s">
        <v>114</v>
      </c>
      <c r="C3306" s="1" t="s">
        <v>3543</v>
      </c>
      <c r="D3306" s="8">
        <v>0.0</v>
      </c>
      <c r="E3306" s="1"/>
      <c r="F3306" s="1">
        <v>4.0</v>
      </c>
      <c r="G3306" s="1"/>
      <c r="H3306" s="1"/>
    </row>
    <row r="3307">
      <c r="A3307" s="1" t="s">
        <v>47</v>
      </c>
      <c r="B3307" s="7" t="s">
        <v>114</v>
      </c>
      <c r="C3307" s="1" t="s">
        <v>3544</v>
      </c>
      <c r="D3307" s="8">
        <v>0.0</v>
      </c>
      <c r="E3307" s="1"/>
      <c r="F3307" s="1">
        <v>4.0</v>
      </c>
      <c r="G3307" s="1"/>
      <c r="H3307" s="1"/>
    </row>
    <row r="3308">
      <c r="A3308" s="1" t="s">
        <v>47</v>
      </c>
      <c r="B3308" s="7" t="s">
        <v>114</v>
      </c>
      <c r="C3308" s="1" t="s">
        <v>3545</v>
      </c>
      <c r="D3308" s="8">
        <v>0.0</v>
      </c>
      <c r="E3308" s="1"/>
      <c r="F3308" s="1">
        <v>4.3</v>
      </c>
      <c r="G3308" s="1"/>
      <c r="H3308" s="1"/>
    </row>
    <row r="3309">
      <c r="A3309" s="1" t="s">
        <v>47</v>
      </c>
      <c r="B3309" s="7" t="s">
        <v>114</v>
      </c>
      <c r="C3309" s="1" t="s">
        <v>3546</v>
      </c>
      <c r="D3309" s="8">
        <v>0.0</v>
      </c>
      <c r="E3309" s="1"/>
      <c r="F3309" s="1">
        <v>9.4</v>
      </c>
      <c r="G3309" s="1"/>
      <c r="H3309" s="1"/>
    </row>
    <row r="3310">
      <c r="A3310" s="1" t="s">
        <v>47</v>
      </c>
      <c r="B3310" s="7" t="s">
        <v>114</v>
      </c>
      <c r="C3310" s="1" t="s">
        <v>3547</v>
      </c>
      <c r="D3310" s="8">
        <v>1.0</v>
      </c>
      <c r="E3310" s="1"/>
      <c r="F3310" s="1">
        <v>3.4</v>
      </c>
      <c r="G3310" s="1"/>
      <c r="H3310" s="1"/>
    </row>
    <row r="3311">
      <c r="A3311" s="1" t="s">
        <v>47</v>
      </c>
      <c r="B3311" s="7" t="s">
        <v>114</v>
      </c>
      <c r="C3311" s="1" t="s">
        <v>3548</v>
      </c>
      <c r="D3311" s="8">
        <v>0.0</v>
      </c>
      <c r="E3311" s="1"/>
      <c r="F3311" s="1">
        <v>1.9</v>
      </c>
      <c r="G3311" s="1"/>
      <c r="H3311" s="1"/>
    </row>
    <row r="3312">
      <c r="A3312" s="1" t="s">
        <v>47</v>
      </c>
      <c r="B3312" s="7" t="s">
        <v>114</v>
      </c>
      <c r="C3312" s="1" t="s">
        <v>3549</v>
      </c>
      <c r="D3312" s="8">
        <v>0.0</v>
      </c>
      <c r="E3312" s="1"/>
      <c r="F3312" s="1">
        <v>8.4</v>
      </c>
      <c r="G3312" s="1"/>
      <c r="H3312" s="1"/>
    </row>
    <row r="3313">
      <c r="A3313" s="1" t="s">
        <v>47</v>
      </c>
      <c r="B3313" s="7" t="s">
        <v>114</v>
      </c>
      <c r="C3313" s="1" t="s">
        <v>3550</v>
      </c>
      <c r="D3313" s="8">
        <v>0.0</v>
      </c>
      <c r="E3313" s="1"/>
      <c r="F3313" s="1">
        <v>8.5</v>
      </c>
      <c r="G3313" s="1"/>
      <c r="H3313" s="1"/>
    </row>
    <row r="3314">
      <c r="A3314" s="1" t="s">
        <v>47</v>
      </c>
      <c r="B3314" s="7" t="s">
        <v>114</v>
      </c>
      <c r="C3314" s="1" t="s">
        <v>3551</v>
      </c>
      <c r="D3314" s="8">
        <v>0.0</v>
      </c>
      <c r="E3314" s="1"/>
      <c r="F3314" s="1">
        <v>6.8</v>
      </c>
      <c r="G3314" s="1"/>
      <c r="H3314" s="1"/>
    </row>
    <row r="3315">
      <c r="A3315" s="1" t="s">
        <v>47</v>
      </c>
      <c r="B3315" s="7" t="s">
        <v>114</v>
      </c>
      <c r="C3315" s="1" t="s">
        <v>3552</v>
      </c>
      <c r="D3315" s="8">
        <v>1.0</v>
      </c>
      <c r="E3315" s="1"/>
      <c r="F3315" s="1">
        <v>2.1</v>
      </c>
      <c r="G3315" s="1"/>
      <c r="H3315" s="1"/>
    </row>
    <row r="3316">
      <c r="A3316" s="1" t="s">
        <v>47</v>
      </c>
      <c r="B3316" s="7" t="s">
        <v>114</v>
      </c>
      <c r="C3316" s="1" t="s">
        <v>3553</v>
      </c>
      <c r="D3316" s="8">
        <v>0.0</v>
      </c>
      <c r="E3316" s="1"/>
      <c r="F3316" s="1">
        <v>4.9</v>
      </c>
      <c r="G3316" s="1"/>
      <c r="H3316" s="1"/>
    </row>
    <row r="3317">
      <c r="A3317" s="1" t="s">
        <v>47</v>
      </c>
      <c r="B3317" s="7" t="s">
        <v>114</v>
      </c>
      <c r="C3317" s="1" t="s">
        <v>3554</v>
      </c>
      <c r="D3317" s="8">
        <v>0.0</v>
      </c>
      <c r="E3317" s="1"/>
      <c r="F3317" s="1">
        <v>6.5</v>
      </c>
      <c r="G3317" s="1"/>
      <c r="H3317" s="1"/>
    </row>
    <row r="3318">
      <c r="A3318" s="1" t="s">
        <v>47</v>
      </c>
      <c r="B3318" s="7" t="s">
        <v>114</v>
      </c>
      <c r="C3318" s="1" t="s">
        <v>3555</v>
      </c>
      <c r="D3318" s="8">
        <v>0.0</v>
      </c>
      <c r="E3318" s="1"/>
      <c r="F3318" s="1">
        <v>15.2</v>
      </c>
      <c r="G3318" s="1"/>
      <c r="H3318" s="1"/>
    </row>
    <row r="3319">
      <c r="A3319" s="1" t="s">
        <v>47</v>
      </c>
      <c r="B3319" s="7" t="s">
        <v>114</v>
      </c>
      <c r="C3319" s="1" t="s">
        <v>3556</v>
      </c>
      <c r="D3319" s="8">
        <v>0.0</v>
      </c>
      <c r="E3319" s="1"/>
      <c r="F3319" s="1">
        <v>9.2</v>
      </c>
      <c r="G3319" s="1"/>
      <c r="H3319" s="1"/>
    </row>
    <row r="3320">
      <c r="A3320" s="1" t="s">
        <v>47</v>
      </c>
      <c r="B3320" s="7" t="s">
        <v>114</v>
      </c>
      <c r="C3320" s="1" t="s">
        <v>3557</v>
      </c>
      <c r="D3320" s="8">
        <v>1.0</v>
      </c>
      <c r="E3320" s="1"/>
      <c r="F3320" s="1">
        <v>2.9</v>
      </c>
      <c r="G3320" s="1"/>
      <c r="H3320" s="1"/>
    </row>
    <row r="3321">
      <c r="A3321" s="1" t="s">
        <v>47</v>
      </c>
      <c r="B3321" s="7" t="s">
        <v>114</v>
      </c>
      <c r="C3321" s="1" t="s">
        <v>3558</v>
      </c>
      <c r="D3321" s="8">
        <v>0.0</v>
      </c>
      <c r="E3321" s="1"/>
      <c r="F3321" s="1">
        <v>5.4</v>
      </c>
      <c r="G3321" s="1"/>
      <c r="H3321" s="1"/>
    </row>
    <row r="3322">
      <c r="A3322" s="1" t="s">
        <v>47</v>
      </c>
      <c r="B3322" s="7" t="s">
        <v>114</v>
      </c>
      <c r="C3322" s="1" t="s">
        <v>3559</v>
      </c>
      <c r="D3322" s="8">
        <v>0.0</v>
      </c>
      <c r="E3322" s="1"/>
      <c r="F3322" s="1">
        <v>4.1</v>
      </c>
      <c r="G3322" s="1"/>
      <c r="H3322" s="1"/>
    </row>
    <row r="3323">
      <c r="A3323" s="1" t="s">
        <v>47</v>
      </c>
      <c r="B3323" s="7" t="s">
        <v>114</v>
      </c>
      <c r="C3323" s="1" t="s">
        <v>3560</v>
      </c>
      <c r="D3323" s="8">
        <v>0.0</v>
      </c>
      <c r="E3323" s="1"/>
      <c r="F3323" s="1">
        <v>2.2</v>
      </c>
      <c r="G3323" s="1"/>
      <c r="H3323" s="1"/>
    </row>
    <row r="3324">
      <c r="A3324" s="1" t="s">
        <v>47</v>
      </c>
      <c r="B3324" s="7" t="s">
        <v>115</v>
      </c>
      <c r="C3324" s="1" t="s">
        <v>3561</v>
      </c>
      <c r="D3324" s="8">
        <v>2.0</v>
      </c>
      <c r="E3324" s="1"/>
      <c r="F3324" s="1">
        <v>11.3</v>
      </c>
      <c r="G3324" s="1"/>
      <c r="H3324" s="1"/>
    </row>
    <row r="3325">
      <c r="A3325" s="1" t="s">
        <v>47</v>
      </c>
      <c r="B3325" s="7" t="s">
        <v>115</v>
      </c>
      <c r="C3325" s="1" t="s">
        <v>3562</v>
      </c>
      <c r="D3325" s="8">
        <v>0.0</v>
      </c>
      <c r="E3325" s="1"/>
      <c r="F3325" s="1">
        <v>1.0</v>
      </c>
      <c r="G3325" s="1"/>
      <c r="H3325" s="1"/>
    </row>
    <row r="3326">
      <c r="A3326" s="1" t="s">
        <v>47</v>
      </c>
      <c r="B3326" s="7" t="s">
        <v>115</v>
      </c>
      <c r="C3326" s="1" t="s">
        <v>3563</v>
      </c>
      <c r="D3326" s="8">
        <v>0.0</v>
      </c>
      <c r="E3326" s="1"/>
      <c r="F3326" s="1">
        <v>5.5</v>
      </c>
      <c r="G3326" s="1"/>
      <c r="H3326" s="1"/>
    </row>
    <row r="3327">
      <c r="A3327" s="1" t="s">
        <v>47</v>
      </c>
      <c r="B3327" s="7" t="s">
        <v>115</v>
      </c>
      <c r="C3327" s="1" t="s">
        <v>3564</v>
      </c>
      <c r="D3327" s="8">
        <v>0.0</v>
      </c>
      <c r="E3327" s="1"/>
      <c r="F3327" s="1">
        <v>2.7</v>
      </c>
      <c r="G3327" s="1"/>
      <c r="H3327" s="1"/>
    </row>
    <row r="3328">
      <c r="A3328" s="1" t="s">
        <v>47</v>
      </c>
      <c r="B3328" s="7" t="s">
        <v>115</v>
      </c>
      <c r="C3328" s="1" t="s">
        <v>3565</v>
      </c>
      <c r="D3328" s="8">
        <v>0.0</v>
      </c>
      <c r="E3328" s="1"/>
      <c r="F3328" s="1">
        <v>1.0</v>
      </c>
      <c r="G3328" s="1"/>
      <c r="H3328" s="1"/>
    </row>
    <row r="3329">
      <c r="A3329" s="1" t="s">
        <v>47</v>
      </c>
      <c r="B3329" s="7" t="s">
        <v>115</v>
      </c>
      <c r="C3329" s="1" t="s">
        <v>3566</v>
      </c>
      <c r="D3329" s="8">
        <v>1.0</v>
      </c>
      <c r="E3329" s="1"/>
      <c r="F3329" s="1">
        <v>11.0</v>
      </c>
      <c r="G3329" s="1"/>
      <c r="H3329" s="1"/>
    </row>
    <row r="3330">
      <c r="A3330" s="1" t="s">
        <v>47</v>
      </c>
      <c r="B3330" s="7" t="s">
        <v>115</v>
      </c>
      <c r="C3330" s="1" t="s">
        <v>3567</v>
      </c>
      <c r="D3330" s="8">
        <v>0.0</v>
      </c>
      <c r="E3330" s="1"/>
      <c r="F3330" s="1">
        <v>3.6</v>
      </c>
      <c r="G3330" s="1"/>
      <c r="H3330" s="1"/>
    </row>
    <row r="3331">
      <c r="A3331" s="1" t="s">
        <v>47</v>
      </c>
      <c r="B3331" s="7" t="s">
        <v>115</v>
      </c>
      <c r="C3331" s="1" t="s">
        <v>3568</v>
      </c>
      <c r="D3331" s="8">
        <v>0.0</v>
      </c>
      <c r="E3331" s="1"/>
      <c r="F3331" s="1">
        <v>3.1</v>
      </c>
      <c r="G3331" s="1"/>
      <c r="H3331" s="1"/>
    </row>
    <row r="3332">
      <c r="A3332" s="1" t="s">
        <v>47</v>
      </c>
      <c r="B3332" s="7" t="s">
        <v>115</v>
      </c>
      <c r="C3332" s="1" t="s">
        <v>3569</v>
      </c>
      <c r="D3332" s="8">
        <v>0.0</v>
      </c>
      <c r="E3332" s="1"/>
      <c r="F3332" s="1">
        <v>1.4</v>
      </c>
      <c r="G3332" s="1"/>
      <c r="H3332" s="1"/>
    </row>
    <row r="3333">
      <c r="A3333" s="1" t="s">
        <v>47</v>
      </c>
      <c r="B3333" s="7" t="s">
        <v>115</v>
      </c>
      <c r="C3333" s="1" t="s">
        <v>3570</v>
      </c>
      <c r="D3333" s="8">
        <v>0.0</v>
      </c>
      <c r="E3333" s="1"/>
      <c r="F3333" s="1">
        <v>6.3</v>
      </c>
      <c r="G3333" s="1"/>
      <c r="H3333" s="1"/>
    </row>
    <row r="3334">
      <c r="A3334" s="1" t="s">
        <v>47</v>
      </c>
      <c r="B3334" s="7" t="s">
        <v>115</v>
      </c>
      <c r="C3334" s="1" t="s">
        <v>3571</v>
      </c>
      <c r="D3334" s="8">
        <v>0.0</v>
      </c>
      <c r="E3334" s="1"/>
      <c r="F3334" s="1">
        <v>9.2</v>
      </c>
      <c r="G3334" s="1"/>
      <c r="H3334" s="1"/>
    </row>
    <row r="3335">
      <c r="A3335" s="1" t="s">
        <v>47</v>
      </c>
      <c r="B3335" s="7" t="s">
        <v>115</v>
      </c>
      <c r="C3335" s="1" t="s">
        <v>3572</v>
      </c>
      <c r="D3335" s="8">
        <v>0.0</v>
      </c>
      <c r="E3335" s="1"/>
      <c r="F3335" s="1">
        <v>1.0</v>
      </c>
      <c r="G3335" s="1"/>
      <c r="H3335" s="1"/>
    </row>
    <row r="3336">
      <c r="A3336" s="1" t="s">
        <v>47</v>
      </c>
      <c r="B3336" s="7" t="s">
        <v>115</v>
      </c>
      <c r="C3336" s="1" t="s">
        <v>3573</v>
      </c>
      <c r="D3336" s="8">
        <v>0.0</v>
      </c>
      <c r="E3336" s="1"/>
      <c r="F3336" s="1">
        <v>1.2</v>
      </c>
      <c r="G3336" s="1"/>
      <c r="H3336" s="1"/>
    </row>
    <row r="3337">
      <c r="A3337" s="1" t="s">
        <v>47</v>
      </c>
      <c r="B3337" s="7" t="s">
        <v>115</v>
      </c>
      <c r="C3337" s="1" t="s">
        <v>3574</v>
      </c>
      <c r="D3337" s="8">
        <v>0.0</v>
      </c>
      <c r="E3337" s="1"/>
      <c r="F3337" s="1">
        <v>1.0</v>
      </c>
      <c r="G3337" s="1"/>
      <c r="H3337" s="1"/>
    </row>
    <row r="3338">
      <c r="A3338" s="1" t="s">
        <v>47</v>
      </c>
      <c r="B3338" s="7" t="s">
        <v>115</v>
      </c>
      <c r="C3338" s="1" t="s">
        <v>3575</v>
      </c>
      <c r="D3338" s="8">
        <v>0.0</v>
      </c>
      <c r="E3338" s="1"/>
      <c r="F3338" s="1">
        <v>1.8</v>
      </c>
      <c r="G3338" s="1"/>
      <c r="H3338" s="1"/>
    </row>
    <row r="3339">
      <c r="A3339" s="1" t="s">
        <v>47</v>
      </c>
      <c r="B3339" s="7" t="s">
        <v>115</v>
      </c>
      <c r="C3339" s="1" t="s">
        <v>3576</v>
      </c>
      <c r="D3339" s="8">
        <v>0.0</v>
      </c>
      <c r="E3339" s="1"/>
      <c r="F3339" s="1">
        <v>10.4</v>
      </c>
      <c r="G3339" s="1"/>
      <c r="H3339" s="1"/>
    </row>
    <row r="3340">
      <c r="A3340" s="1" t="s">
        <v>47</v>
      </c>
      <c r="B3340" s="7" t="s">
        <v>115</v>
      </c>
      <c r="C3340" s="1" t="s">
        <v>3577</v>
      </c>
      <c r="D3340" s="8">
        <v>0.0</v>
      </c>
      <c r="E3340" s="1"/>
      <c r="F3340" s="1">
        <v>1.0</v>
      </c>
      <c r="G3340" s="1"/>
      <c r="H3340" s="1"/>
    </row>
    <row r="3341">
      <c r="A3341" s="1" t="s">
        <v>47</v>
      </c>
      <c r="B3341" s="7" t="s">
        <v>115</v>
      </c>
      <c r="C3341" s="1" t="s">
        <v>3578</v>
      </c>
      <c r="D3341" s="8">
        <v>0.0</v>
      </c>
      <c r="E3341" s="1"/>
      <c r="F3341" s="1">
        <v>10.4</v>
      </c>
      <c r="G3341" s="1"/>
      <c r="H3341" s="1"/>
    </row>
    <row r="3342">
      <c r="A3342" s="1" t="s">
        <v>47</v>
      </c>
      <c r="B3342" s="7" t="s">
        <v>115</v>
      </c>
      <c r="C3342" s="1" t="s">
        <v>3579</v>
      </c>
      <c r="D3342" s="8">
        <v>0.0</v>
      </c>
      <c r="E3342" s="1"/>
      <c r="F3342" s="1">
        <v>1.0</v>
      </c>
      <c r="G3342" s="1"/>
      <c r="H3342" s="1"/>
    </row>
    <row r="3343">
      <c r="A3343" s="1" t="s">
        <v>47</v>
      </c>
      <c r="B3343" s="7" t="s">
        <v>115</v>
      </c>
      <c r="C3343" s="1" t="s">
        <v>3580</v>
      </c>
      <c r="D3343" s="8">
        <v>1.0</v>
      </c>
      <c r="E3343" s="1"/>
      <c r="F3343" s="1">
        <v>7.0</v>
      </c>
      <c r="G3343" s="1"/>
      <c r="H3343" s="1"/>
    </row>
    <row r="3344">
      <c r="A3344" s="1" t="s">
        <v>47</v>
      </c>
      <c r="B3344" s="7" t="s">
        <v>115</v>
      </c>
      <c r="C3344" s="1" t="s">
        <v>3581</v>
      </c>
      <c r="D3344" s="8">
        <v>0.0</v>
      </c>
      <c r="E3344" s="1"/>
      <c r="F3344" s="1">
        <v>1.0</v>
      </c>
      <c r="G3344" s="1"/>
      <c r="H3344" s="1"/>
    </row>
    <row r="3345">
      <c r="A3345" s="1" t="s">
        <v>47</v>
      </c>
      <c r="B3345" s="7" t="s">
        <v>115</v>
      </c>
      <c r="C3345" s="1" t="s">
        <v>3582</v>
      </c>
      <c r="D3345" s="8">
        <v>0.0</v>
      </c>
      <c r="E3345" s="1"/>
      <c r="F3345" s="1">
        <v>1.0</v>
      </c>
      <c r="G3345" s="1"/>
      <c r="H3345" s="1"/>
    </row>
    <row r="3346">
      <c r="A3346" s="1" t="s">
        <v>47</v>
      </c>
      <c r="B3346" s="7" t="s">
        <v>115</v>
      </c>
      <c r="C3346" s="1" t="s">
        <v>3583</v>
      </c>
      <c r="D3346" s="8">
        <v>0.0</v>
      </c>
      <c r="E3346" s="1"/>
      <c r="F3346" s="1">
        <v>1.2</v>
      </c>
      <c r="G3346" s="1"/>
      <c r="H3346" s="1"/>
    </row>
    <row r="3347">
      <c r="A3347" s="1" t="s">
        <v>47</v>
      </c>
      <c r="B3347" s="7" t="s">
        <v>115</v>
      </c>
      <c r="C3347" s="1" t="s">
        <v>3584</v>
      </c>
      <c r="D3347" s="8">
        <v>0.0</v>
      </c>
      <c r="E3347" s="1"/>
      <c r="F3347" s="1">
        <v>2.0</v>
      </c>
      <c r="G3347" s="1"/>
      <c r="H3347" s="1"/>
    </row>
    <row r="3348">
      <c r="A3348" s="1" t="s">
        <v>47</v>
      </c>
      <c r="B3348" s="7" t="s">
        <v>115</v>
      </c>
      <c r="C3348" s="1" t="s">
        <v>3585</v>
      </c>
      <c r="D3348" s="8">
        <v>0.0</v>
      </c>
      <c r="E3348" s="1"/>
      <c r="F3348" s="1">
        <v>10.9</v>
      </c>
      <c r="G3348" s="1"/>
      <c r="H3348" s="1"/>
    </row>
    <row r="3349">
      <c r="A3349" s="1" t="s">
        <v>47</v>
      </c>
      <c r="B3349" s="7" t="s">
        <v>115</v>
      </c>
      <c r="C3349" s="1" t="s">
        <v>3586</v>
      </c>
      <c r="D3349" s="8">
        <v>1.0</v>
      </c>
      <c r="E3349" s="1"/>
      <c r="F3349" s="1">
        <v>5.6</v>
      </c>
      <c r="G3349" s="1"/>
      <c r="H3349" s="1"/>
    </row>
    <row r="3350">
      <c r="A3350" s="1" t="s">
        <v>47</v>
      </c>
      <c r="B3350" s="7" t="s">
        <v>115</v>
      </c>
      <c r="C3350" s="1" t="s">
        <v>3587</v>
      </c>
      <c r="D3350" s="8">
        <v>0.0</v>
      </c>
      <c r="E3350" s="1"/>
      <c r="F3350" s="1">
        <v>1.0</v>
      </c>
      <c r="G3350" s="1"/>
      <c r="H3350" s="1"/>
    </row>
    <row r="3351">
      <c r="A3351" s="1" t="s">
        <v>47</v>
      </c>
      <c r="B3351" s="7" t="s">
        <v>115</v>
      </c>
      <c r="C3351" s="1" t="s">
        <v>3588</v>
      </c>
      <c r="D3351" s="8">
        <v>0.0</v>
      </c>
      <c r="E3351" s="1"/>
      <c r="F3351" s="1">
        <v>10.7</v>
      </c>
      <c r="G3351" s="1"/>
      <c r="H3351" s="1"/>
    </row>
    <row r="3352">
      <c r="A3352" s="1" t="s">
        <v>47</v>
      </c>
      <c r="B3352" s="7" t="s">
        <v>115</v>
      </c>
      <c r="C3352" s="1" t="s">
        <v>3589</v>
      </c>
      <c r="D3352" s="8">
        <v>0.0</v>
      </c>
      <c r="E3352" s="1"/>
      <c r="F3352" s="1">
        <v>3.0</v>
      </c>
      <c r="G3352" s="1"/>
      <c r="H3352" s="1"/>
    </row>
    <row r="3353">
      <c r="A3353" s="1" t="s">
        <v>47</v>
      </c>
      <c r="B3353" s="7" t="s">
        <v>115</v>
      </c>
      <c r="C3353" s="1" t="s">
        <v>3590</v>
      </c>
      <c r="D3353" s="8">
        <v>0.0</v>
      </c>
      <c r="E3353" s="1"/>
      <c r="F3353" s="1">
        <v>1.0</v>
      </c>
      <c r="G3353" s="1"/>
      <c r="H3353" s="1"/>
    </row>
    <row r="3354">
      <c r="A3354" s="1" t="s">
        <v>47</v>
      </c>
      <c r="B3354" s="7" t="s">
        <v>115</v>
      </c>
      <c r="C3354" s="1" t="s">
        <v>3591</v>
      </c>
      <c r="D3354" s="8">
        <v>0.0</v>
      </c>
      <c r="E3354" s="1"/>
      <c r="F3354" s="1">
        <v>1.0</v>
      </c>
      <c r="G3354" s="1"/>
      <c r="H3354" s="1"/>
    </row>
    <row r="3355">
      <c r="A3355" s="1" t="s">
        <v>47</v>
      </c>
      <c r="B3355" s="7" t="s">
        <v>115</v>
      </c>
      <c r="C3355" s="1" t="s">
        <v>3592</v>
      </c>
      <c r="D3355" s="8">
        <v>0.0</v>
      </c>
      <c r="E3355" s="1"/>
      <c r="F3355" s="1">
        <v>1.0</v>
      </c>
      <c r="G3355" s="1"/>
      <c r="H3355" s="1"/>
    </row>
    <row r="3356">
      <c r="A3356" s="1" t="s">
        <v>47</v>
      </c>
      <c r="B3356" s="7" t="s">
        <v>115</v>
      </c>
      <c r="C3356" s="1" t="s">
        <v>3593</v>
      </c>
      <c r="D3356" s="8">
        <v>0.0</v>
      </c>
      <c r="E3356" s="1"/>
      <c r="F3356" s="1">
        <v>3.0</v>
      </c>
      <c r="G3356" s="1"/>
      <c r="H3356" s="1"/>
    </row>
    <row r="3357">
      <c r="A3357" s="1" t="s">
        <v>47</v>
      </c>
      <c r="B3357" s="7" t="s">
        <v>115</v>
      </c>
      <c r="C3357" s="1" t="s">
        <v>3594</v>
      </c>
      <c r="D3357" s="8">
        <v>0.0</v>
      </c>
      <c r="E3357" s="1"/>
      <c r="F3357" s="1">
        <v>1.3</v>
      </c>
      <c r="G3357" s="1"/>
      <c r="H3357" s="1"/>
    </row>
    <row r="3358">
      <c r="A3358" s="1" t="s">
        <v>47</v>
      </c>
      <c r="B3358" s="7" t="s">
        <v>115</v>
      </c>
      <c r="C3358" s="1" t="s">
        <v>3595</v>
      </c>
      <c r="D3358" s="8">
        <v>0.0</v>
      </c>
      <c r="E3358" s="1"/>
      <c r="F3358" s="1">
        <v>1.0</v>
      </c>
      <c r="G3358" s="1"/>
      <c r="H3358" s="1"/>
    </row>
    <row r="3359">
      <c r="A3359" s="1" t="s">
        <v>47</v>
      </c>
      <c r="B3359" s="7" t="s">
        <v>115</v>
      </c>
      <c r="C3359" s="1" t="s">
        <v>3596</v>
      </c>
      <c r="D3359" s="8">
        <v>0.0</v>
      </c>
      <c r="E3359" s="1"/>
      <c r="F3359" s="1">
        <v>1.0</v>
      </c>
      <c r="G3359" s="1"/>
      <c r="H3359" s="1"/>
    </row>
    <row r="3360">
      <c r="A3360" s="1" t="s">
        <v>47</v>
      </c>
      <c r="B3360" s="7" t="s">
        <v>115</v>
      </c>
      <c r="C3360" s="1" t="s">
        <v>3597</v>
      </c>
      <c r="D3360" s="8">
        <v>0.0</v>
      </c>
      <c r="E3360" s="1"/>
      <c r="F3360" s="1">
        <v>1.0</v>
      </c>
      <c r="G3360" s="1"/>
      <c r="H3360" s="1"/>
    </row>
    <row r="3361">
      <c r="A3361" s="1" t="s">
        <v>47</v>
      </c>
      <c r="B3361" s="7" t="s">
        <v>115</v>
      </c>
      <c r="C3361" s="1" t="s">
        <v>3598</v>
      </c>
      <c r="D3361" s="8">
        <v>0.0</v>
      </c>
      <c r="E3361" s="1"/>
      <c r="F3361" s="1">
        <v>1.0</v>
      </c>
      <c r="G3361" s="1"/>
      <c r="H3361" s="1"/>
    </row>
    <row r="3362">
      <c r="A3362" s="1" t="s">
        <v>47</v>
      </c>
      <c r="B3362" s="7" t="s">
        <v>115</v>
      </c>
      <c r="C3362" s="1" t="s">
        <v>3599</v>
      </c>
      <c r="D3362" s="8">
        <v>0.0</v>
      </c>
      <c r="E3362" s="1"/>
      <c r="F3362" s="1">
        <v>1.0</v>
      </c>
      <c r="G3362" s="1"/>
      <c r="H3362" s="1"/>
    </row>
    <row r="3363">
      <c r="A3363" s="1" t="s">
        <v>47</v>
      </c>
      <c r="B3363" s="7" t="s">
        <v>115</v>
      </c>
      <c r="C3363" s="1" t="s">
        <v>3600</v>
      </c>
      <c r="D3363" s="8">
        <v>0.0</v>
      </c>
      <c r="E3363" s="1"/>
      <c r="F3363" s="1">
        <v>1.3</v>
      </c>
      <c r="G3363" s="1"/>
      <c r="H3363" s="1"/>
    </row>
    <row r="3364">
      <c r="A3364" s="1" t="s">
        <v>47</v>
      </c>
      <c r="B3364" s="7" t="s">
        <v>115</v>
      </c>
      <c r="C3364" s="1" t="s">
        <v>3601</v>
      </c>
      <c r="D3364" s="8">
        <v>0.0</v>
      </c>
      <c r="E3364" s="1"/>
      <c r="F3364" s="1">
        <v>1.0</v>
      </c>
      <c r="G3364" s="1"/>
      <c r="H3364" s="1"/>
    </row>
    <row r="3365">
      <c r="A3365" s="1" t="s">
        <v>47</v>
      </c>
      <c r="B3365" s="7" t="s">
        <v>115</v>
      </c>
      <c r="C3365" s="1" t="s">
        <v>3602</v>
      </c>
      <c r="D3365" s="8">
        <v>0.0</v>
      </c>
      <c r="E3365" s="1"/>
      <c r="F3365" s="1">
        <v>1.0</v>
      </c>
      <c r="G3365" s="1"/>
      <c r="H3365" s="1"/>
    </row>
    <row r="3366">
      <c r="A3366" s="1" t="s">
        <v>47</v>
      </c>
      <c r="B3366" s="7" t="s">
        <v>115</v>
      </c>
      <c r="C3366" s="1" t="s">
        <v>3603</v>
      </c>
      <c r="D3366" s="8">
        <v>0.0</v>
      </c>
      <c r="E3366" s="1"/>
      <c r="F3366" s="1">
        <v>3.9</v>
      </c>
      <c r="G3366" s="1"/>
      <c r="H3366" s="1"/>
    </row>
    <row r="3367">
      <c r="A3367" s="1" t="s">
        <v>47</v>
      </c>
      <c r="B3367" s="7" t="s">
        <v>115</v>
      </c>
      <c r="C3367" s="1" t="s">
        <v>3604</v>
      </c>
      <c r="D3367" s="8">
        <v>0.0</v>
      </c>
      <c r="E3367" s="1"/>
      <c r="F3367" s="1">
        <v>1.0</v>
      </c>
      <c r="G3367" s="1"/>
      <c r="H3367" s="1"/>
    </row>
    <row r="3368">
      <c r="A3368" s="1" t="s">
        <v>47</v>
      </c>
      <c r="B3368" s="7" t="s">
        <v>115</v>
      </c>
      <c r="C3368" s="1" t="s">
        <v>3605</v>
      </c>
      <c r="D3368" s="8">
        <v>0.0</v>
      </c>
      <c r="E3368" s="1"/>
      <c r="F3368" s="1">
        <v>2.8</v>
      </c>
      <c r="G3368" s="1"/>
      <c r="H3368" s="1"/>
    </row>
    <row r="3369">
      <c r="A3369" s="1" t="s">
        <v>47</v>
      </c>
      <c r="B3369" s="7" t="s">
        <v>115</v>
      </c>
      <c r="C3369" s="1" t="s">
        <v>3606</v>
      </c>
      <c r="D3369" s="8">
        <v>0.0</v>
      </c>
      <c r="E3369" s="1"/>
      <c r="F3369" s="1">
        <v>6.7</v>
      </c>
      <c r="G3369" s="1"/>
      <c r="H3369" s="1"/>
    </row>
    <row r="3370">
      <c r="A3370" s="1" t="s">
        <v>47</v>
      </c>
      <c r="B3370" s="7" t="s">
        <v>115</v>
      </c>
      <c r="C3370" s="1" t="s">
        <v>3607</v>
      </c>
      <c r="D3370" s="8">
        <v>0.0</v>
      </c>
      <c r="E3370" s="1"/>
      <c r="F3370" s="1">
        <v>11.3</v>
      </c>
      <c r="G3370" s="1"/>
      <c r="H3370" s="1"/>
    </row>
    <row r="3371">
      <c r="A3371" s="1" t="s">
        <v>47</v>
      </c>
      <c r="B3371" s="7" t="s">
        <v>115</v>
      </c>
      <c r="C3371" s="1" t="s">
        <v>3608</v>
      </c>
      <c r="D3371" s="8">
        <v>0.0</v>
      </c>
      <c r="E3371" s="1"/>
      <c r="F3371" s="1">
        <v>1.0</v>
      </c>
      <c r="G3371" s="1"/>
      <c r="H3371" s="1"/>
    </row>
    <row r="3372">
      <c r="A3372" s="1" t="s">
        <v>47</v>
      </c>
      <c r="B3372" s="7" t="s">
        <v>115</v>
      </c>
      <c r="C3372" s="1" t="s">
        <v>3609</v>
      </c>
      <c r="D3372" s="8">
        <v>0.0</v>
      </c>
      <c r="E3372" s="1"/>
      <c r="F3372" s="1">
        <v>1.0</v>
      </c>
      <c r="G3372" s="1"/>
      <c r="H3372" s="1"/>
    </row>
    <row r="3373">
      <c r="A3373" s="1" t="s">
        <v>47</v>
      </c>
      <c r="B3373" s="7" t="s">
        <v>115</v>
      </c>
      <c r="C3373" s="1" t="s">
        <v>3610</v>
      </c>
      <c r="D3373" s="8">
        <v>0.0</v>
      </c>
      <c r="E3373" s="1"/>
      <c r="F3373" s="1">
        <v>1.3</v>
      </c>
      <c r="G3373" s="1"/>
      <c r="H3373" s="1"/>
    </row>
    <row r="3374">
      <c r="A3374" s="1" t="s">
        <v>47</v>
      </c>
      <c r="B3374" s="7" t="s">
        <v>116</v>
      </c>
      <c r="C3374" s="1" t="s">
        <v>3611</v>
      </c>
      <c r="D3374" s="8">
        <v>0.0</v>
      </c>
      <c r="E3374" s="1"/>
      <c r="F3374" s="1">
        <v>1.1</v>
      </c>
      <c r="G3374" s="1"/>
      <c r="H3374" s="1"/>
    </row>
    <row r="3375">
      <c r="A3375" s="1" t="s">
        <v>47</v>
      </c>
      <c r="B3375" s="7" t="s">
        <v>116</v>
      </c>
      <c r="C3375" s="1" t="s">
        <v>3612</v>
      </c>
      <c r="D3375" s="8">
        <v>0.0</v>
      </c>
      <c r="E3375" s="1"/>
      <c r="F3375" s="1">
        <v>2.4</v>
      </c>
      <c r="G3375" s="1"/>
      <c r="H3375" s="1"/>
    </row>
    <row r="3376">
      <c r="A3376" s="1" t="s">
        <v>47</v>
      </c>
      <c r="B3376" s="7" t="s">
        <v>116</v>
      </c>
      <c r="C3376" s="1" t="s">
        <v>3613</v>
      </c>
      <c r="D3376" s="8">
        <v>0.0</v>
      </c>
      <c r="E3376" s="1"/>
      <c r="F3376" s="1">
        <v>2.6</v>
      </c>
      <c r="G3376" s="1"/>
      <c r="H3376" s="1"/>
    </row>
    <row r="3377">
      <c r="A3377" s="1" t="s">
        <v>47</v>
      </c>
      <c r="B3377" s="7" t="s">
        <v>116</v>
      </c>
      <c r="C3377" s="1" t="s">
        <v>3614</v>
      </c>
      <c r="D3377" s="8">
        <v>0.0</v>
      </c>
      <c r="E3377" s="1"/>
      <c r="F3377" s="1">
        <v>2.8</v>
      </c>
      <c r="G3377" s="1"/>
      <c r="H3377" s="1"/>
    </row>
    <row r="3378">
      <c r="A3378" s="1" t="s">
        <v>47</v>
      </c>
      <c r="B3378" s="7" t="s">
        <v>116</v>
      </c>
      <c r="C3378" s="1" t="s">
        <v>3615</v>
      </c>
      <c r="D3378" s="8">
        <v>1.0</v>
      </c>
      <c r="E3378" s="1"/>
      <c r="F3378" s="1">
        <v>1.6</v>
      </c>
      <c r="G3378" s="1"/>
      <c r="H3378" s="1"/>
    </row>
    <row r="3379">
      <c r="A3379" s="1" t="s">
        <v>47</v>
      </c>
      <c r="B3379" s="7" t="s">
        <v>116</v>
      </c>
      <c r="C3379" s="1" t="s">
        <v>3616</v>
      </c>
      <c r="D3379" s="8">
        <v>0.0</v>
      </c>
      <c r="E3379" s="1"/>
      <c r="F3379" s="1">
        <v>2.0</v>
      </c>
      <c r="G3379" s="1"/>
      <c r="H3379" s="1"/>
    </row>
    <row r="3380">
      <c r="A3380" s="1" t="s">
        <v>47</v>
      </c>
      <c r="B3380" s="7" t="s">
        <v>116</v>
      </c>
      <c r="C3380" s="1" t="s">
        <v>3617</v>
      </c>
      <c r="D3380" s="8">
        <v>0.0</v>
      </c>
      <c r="E3380" s="1"/>
      <c r="F3380" s="1">
        <v>1.3</v>
      </c>
      <c r="G3380" s="1"/>
      <c r="H3380" s="1"/>
    </row>
    <row r="3381">
      <c r="A3381" s="1" t="s">
        <v>47</v>
      </c>
      <c r="B3381" s="7" t="s">
        <v>116</v>
      </c>
      <c r="C3381" s="1" t="s">
        <v>3618</v>
      </c>
      <c r="D3381" s="8">
        <v>4.0</v>
      </c>
      <c r="E3381" s="1"/>
      <c r="F3381" s="1">
        <v>1.3</v>
      </c>
      <c r="G3381" s="1"/>
      <c r="H3381" s="1"/>
    </row>
    <row r="3382">
      <c r="A3382" s="1" t="s">
        <v>47</v>
      </c>
      <c r="B3382" s="7" t="s">
        <v>116</v>
      </c>
      <c r="C3382" s="1" t="s">
        <v>3619</v>
      </c>
      <c r="D3382" s="8">
        <v>1.0</v>
      </c>
      <c r="E3382" s="1"/>
      <c r="F3382" s="1">
        <v>1.8</v>
      </c>
      <c r="G3382" s="1"/>
      <c r="H3382" s="1"/>
    </row>
    <row r="3383">
      <c r="A3383" s="1" t="s">
        <v>47</v>
      </c>
      <c r="B3383" s="7" t="s">
        <v>116</v>
      </c>
      <c r="C3383" s="1" t="s">
        <v>3620</v>
      </c>
      <c r="D3383" s="8">
        <v>0.0</v>
      </c>
      <c r="E3383" s="1"/>
      <c r="F3383" s="1">
        <v>1.6</v>
      </c>
      <c r="G3383" s="1"/>
      <c r="H3383" s="1"/>
    </row>
    <row r="3384">
      <c r="A3384" s="1" t="s">
        <v>47</v>
      </c>
      <c r="B3384" s="7" t="s">
        <v>116</v>
      </c>
      <c r="C3384" s="1" t="s">
        <v>3621</v>
      </c>
      <c r="D3384" s="8">
        <v>2.0</v>
      </c>
      <c r="E3384" s="1"/>
      <c r="F3384" s="1">
        <v>1.2</v>
      </c>
      <c r="G3384" s="1"/>
      <c r="H3384" s="1"/>
    </row>
    <row r="3385">
      <c r="A3385" s="1" t="s">
        <v>47</v>
      </c>
      <c r="B3385" s="7" t="s">
        <v>116</v>
      </c>
      <c r="C3385" s="1" t="s">
        <v>3622</v>
      </c>
      <c r="D3385" s="8">
        <v>2.0</v>
      </c>
      <c r="E3385" s="1"/>
      <c r="F3385" s="1">
        <v>1.0</v>
      </c>
      <c r="G3385" s="1"/>
      <c r="H3385" s="1"/>
    </row>
    <row r="3386">
      <c r="A3386" s="1" t="s">
        <v>47</v>
      </c>
      <c r="B3386" s="7" t="s">
        <v>116</v>
      </c>
      <c r="C3386" s="1" t="s">
        <v>3623</v>
      </c>
      <c r="D3386" s="8">
        <v>0.0</v>
      </c>
      <c r="E3386" s="1"/>
      <c r="F3386" s="1">
        <v>2.8</v>
      </c>
      <c r="G3386" s="1"/>
      <c r="H3386" s="1"/>
    </row>
    <row r="3387">
      <c r="A3387" s="1" t="s">
        <v>47</v>
      </c>
      <c r="B3387" s="7" t="s">
        <v>116</v>
      </c>
      <c r="C3387" s="1" t="s">
        <v>3624</v>
      </c>
      <c r="D3387" s="8">
        <v>0.0</v>
      </c>
      <c r="E3387" s="1"/>
      <c r="F3387" s="1">
        <v>1.7</v>
      </c>
      <c r="G3387" s="1"/>
      <c r="H3387" s="1"/>
    </row>
    <row r="3388">
      <c r="A3388" s="1" t="s">
        <v>47</v>
      </c>
      <c r="B3388" s="7" t="s">
        <v>116</v>
      </c>
      <c r="C3388" s="1" t="s">
        <v>3625</v>
      </c>
      <c r="D3388" s="8">
        <v>0.0</v>
      </c>
      <c r="E3388" s="1"/>
      <c r="F3388" s="1">
        <v>1.7</v>
      </c>
      <c r="G3388" s="1"/>
      <c r="H3388" s="1"/>
    </row>
    <row r="3389">
      <c r="A3389" s="1" t="s">
        <v>47</v>
      </c>
      <c r="B3389" s="7" t="s">
        <v>116</v>
      </c>
      <c r="C3389" s="1" t="s">
        <v>3626</v>
      </c>
      <c r="D3389" s="8">
        <v>0.0</v>
      </c>
      <c r="E3389" s="1"/>
      <c r="F3389" s="1">
        <v>2.7</v>
      </c>
      <c r="G3389" s="1"/>
      <c r="H3389" s="1"/>
    </row>
    <row r="3390">
      <c r="A3390" s="1" t="s">
        <v>47</v>
      </c>
      <c r="B3390" s="7" t="s">
        <v>116</v>
      </c>
      <c r="C3390" s="1" t="s">
        <v>3627</v>
      </c>
      <c r="D3390" s="8">
        <v>1.0</v>
      </c>
      <c r="E3390" s="1"/>
      <c r="F3390" s="1">
        <v>1.3</v>
      </c>
      <c r="G3390" s="1"/>
      <c r="H3390" s="1"/>
    </row>
    <row r="3391">
      <c r="A3391" s="1" t="s">
        <v>47</v>
      </c>
      <c r="B3391" s="7" t="s">
        <v>116</v>
      </c>
      <c r="C3391" s="1" t="s">
        <v>3628</v>
      </c>
      <c r="D3391" s="8">
        <v>0.0</v>
      </c>
      <c r="E3391" s="1"/>
      <c r="F3391" s="1">
        <v>5.4</v>
      </c>
      <c r="G3391" s="1"/>
      <c r="H3391" s="1"/>
    </row>
    <row r="3392">
      <c r="A3392" s="1" t="s">
        <v>47</v>
      </c>
      <c r="B3392" s="7" t="s">
        <v>116</v>
      </c>
      <c r="C3392" s="1" t="s">
        <v>3629</v>
      </c>
      <c r="D3392" s="8">
        <v>1.0</v>
      </c>
      <c r="E3392" s="1"/>
      <c r="F3392" s="1">
        <v>2.8</v>
      </c>
      <c r="G3392" s="1"/>
      <c r="H3392" s="1"/>
    </row>
    <row r="3393">
      <c r="A3393" s="1" t="s">
        <v>47</v>
      </c>
      <c r="B3393" s="7" t="s">
        <v>116</v>
      </c>
      <c r="C3393" s="1" t="s">
        <v>3630</v>
      </c>
      <c r="D3393" s="8">
        <v>0.0</v>
      </c>
      <c r="E3393" s="1"/>
      <c r="F3393" s="1">
        <v>3.1</v>
      </c>
      <c r="G3393" s="1"/>
      <c r="H3393" s="1"/>
    </row>
    <row r="3394">
      <c r="A3394" s="1" t="s">
        <v>47</v>
      </c>
      <c r="B3394" s="7" t="s">
        <v>116</v>
      </c>
      <c r="C3394" s="1" t="s">
        <v>3631</v>
      </c>
      <c r="D3394" s="8">
        <v>0.0</v>
      </c>
      <c r="E3394" s="1"/>
      <c r="F3394" s="1">
        <v>2.7</v>
      </c>
      <c r="G3394" s="1"/>
      <c r="H3394" s="1"/>
    </row>
    <row r="3395">
      <c r="A3395" s="1" t="s">
        <v>47</v>
      </c>
      <c r="B3395" s="7" t="s">
        <v>116</v>
      </c>
      <c r="C3395" s="1" t="s">
        <v>3632</v>
      </c>
      <c r="D3395" s="8">
        <v>0.0</v>
      </c>
      <c r="E3395" s="1"/>
      <c r="F3395" s="1">
        <v>5.4</v>
      </c>
      <c r="G3395" s="1"/>
      <c r="H3395" s="1"/>
    </row>
    <row r="3396">
      <c r="A3396" s="1" t="s">
        <v>47</v>
      </c>
      <c r="B3396" s="7" t="s">
        <v>116</v>
      </c>
      <c r="C3396" s="1" t="s">
        <v>3633</v>
      </c>
      <c r="D3396" s="8">
        <v>0.0</v>
      </c>
      <c r="E3396" s="1"/>
      <c r="F3396" s="1">
        <v>1.7</v>
      </c>
      <c r="G3396" s="1"/>
      <c r="H3396" s="1"/>
    </row>
    <row r="3397">
      <c r="A3397" s="1" t="s">
        <v>47</v>
      </c>
      <c r="B3397" s="7" t="s">
        <v>116</v>
      </c>
      <c r="C3397" s="1" t="s">
        <v>3634</v>
      </c>
      <c r="D3397" s="8">
        <v>0.0</v>
      </c>
      <c r="E3397" s="1"/>
      <c r="F3397" s="1">
        <v>1.8</v>
      </c>
      <c r="G3397" s="1"/>
      <c r="H3397" s="1"/>
    </row>
    <row r="3398">
      <c r="A3398" s="1" t="s">
        <v>47</v>
      </c>
      <c r="B3398" s="7" t="s">
        <v>116</v>
      </c>
      <c r="C3398" s="1" t="s">
        <v>3635</v>
      </c>
      <c r="D3398" s="8">
        <v>0.0</v>
      </c>
      <c r="E3398" s="1"/>
      <c r="F3398" s="1">
        <v>1.2</v>
      </c>
      <c r="G3398" s="1"/>
      <c r="H3398" s="1"/>
    </row>
    <row r="3399">
      <c r="A3399" s="1" t="s">
        <v>47</v>
      </c>
      <c r="B3399" s="7" t="s">
        <v>116</v>
      </c>
      <c r="C3399" s="1" t="s">
        <v>3636</v>
      </c>
      <c r="D3399" s="8">
        <v>0.0</v>
      </c>
      <c r="E3399" s="1"/>
      <c r="F3399" s="1">
        <v>1.1</v>
      </c>
      <c r="G3399" s="1"/>
      <c r="H3399" s="1"/>
    </row>
    <row r="3400">
      <c r="A3400" s="1" t="s">
        <v>47</v>
      </c>
      <c r="B3400" s="7" t="s">
        <v>116</v>
      </c>
      <c r="C3400" s="1" t="s">
        <v>3637</v>
      </c>
      <c r="D3400" s="8">
        <v>1.0</v>
      </c>
      <c r="E3400" s="1"/>
      <c r="F3400" s="1">
        <v>1.3</v>
      </c>
      <c r="G3400" s="1"/>
      <c r="H3400" s="1"/>
    </row>
    <row r="3401">
      <c r="A3401" s="1" t="s">
        <v>47</v>
      </c>
      <c r="B3401" s="7" t="s">
        <v>116</v>
      </c>
      <c r="C3401" s="1" t="s">
        <v>3638</v>
      </c>
      <c r="D3401" s="8">
        <v>1.0</v>
      </c>
      <c r="E3401" s="1"/>
      <c r="F3401" s="1">
        <v>1.4</v>
      </c>
      <c r="G3401" s="1"/>
      <c r="H3401" s="1"/>
    </row>
    <row r="3402">
      <c r="A3402" s="1" t="s">
        <v>47</v>
      </c>
      <c r="B3402" s="7" t="s">
        <v>116</v>
      </c>
      <c r="C3402" s="1" t="s">
        <v>3639</v>
      </c>
      <c r="D3402" s="8">
        <v>0.0</v>
      </c>
      <c r="E3402" s="1"/>
      <c r="F3402" s="1">
        <v>2.3</v>
      </c>
      <c r="G3402" s="1"/>
      <c r="H3402" s="1"/>
    </row>
    <row r="3403">
      <c r="A3403" s="1" t="s">
        <v>47</v>
      </c>
      <c r="B3403" s="7" t="s">
        <v>116</v>
      </c>
      <c r="C3403" s="1" t="s">
        <v>3640</v>
      </c>
      <c r="D3403" s="8">
        <v>1.0</v>
      </c>
      <c r="E3403" s="1"/>
      <c r="F3403" s="1">
        <v>3.1</v>
      </c>
      <c r="G3403" s="1"/>
      <c r="H3403" s="1"/>
    </row>
    <row r="3404">
      <c r="A3404" s="1" t="s">
        <v>47</v>
      </c>
      <c r="B3404" s="7" t="s">
        <v>116</v>
      </c>
      <c r="C3404" s="1" t="s">
        <v>3641</v>
      </c>
      <c r="D3404" s="8">
        <v>0.0</v>
      </c>
      <c r="E3404" s="1"/>
      <c r="F3404" s="1">
        <v>1.1</v>
      </c>
      <c r="G3404" s="1"/>
      <c r="H3404" s="1"/>
    </row>
    <row r="3405">
      <c r="A3405" s="1" t="s">
        <v>47</v>
      </c>
      <c r="B3405" s="7" t="s">
        <v>116</v>
      </c>
      <c r="C3405" s="1" t="s">
        <v>3642</v>
      </c>
      <c r="D3405" s="8">
        <v>1.0</v>
      </c>
      <c r="E3405" s="1"/>
      <c r="F3405" s="1">
        <v>3.2</v>
      </c>
      <c r="G3405" s="1"/>
      <c r="H3405" s="1"/>
    </row>
    <row r="3406">
      <c r="A3406" s="1" t="s">
        <v>47</v>
      </c>
      <c r="B3406" s="7" t="s">
        <v>116</v>
      </c>
      <c r="C3406" s="1" t="s">
        <v>3643</v>
      </c>
      <c r="D3406" s="8">
        <v>1.0</v>
      </c>
      <c r="E3406" s="1"/>
      <c r="F3406" s="1">
        <v>3.3</v>
      </c>
      <c r="G3406" s="1"/>
      <c r="H3406" s="1"/>
    </row>
    <row r="3407">
      <c r="A3407" s="1" t="s">
        <v>47</v>
      </c>
      <c r="B3407" s="7" t="s">
        <v>116</v>
      </c>
      <c r="C3407" s="1" t="s">
        <v>3644</v>
      </c>
      <c r="D3407" s="8">
        <v>1.0</v>
      </c>
      <c r="E3407" s="1"/>
      <c r="F3407" s="1">
        <v>1.4</v>
      </c>
      <c r="G3407" s="1"/>
      <c r="H3407" s="1"/>
    </row>
    <row r="3408">
      <c r="A3408" s="1" t="s">
        <v>47</v>
      </c>
      <c r="B3408" s="7" t="s">
        <v>116</v>
      </c>
      <c r="C3408" s="1" t="s">
        <v>3645</v>
      </c>
      <c r="D3408" s="8">
        <v>0.0</v>
      </c>
      <c r="E3408" s="1"/>
      <c r="F3408" s="1">
        <v>1.1</v>
      </c>
      <c r="G3408" s="1"/>
      <c r="H3408" s="1"/>
    </row>
    <row r="3409">
      <c r="A3409" s="1" t="s">
        <v>47</v>
      </c>
      <c r="B3409" s="7" t="s">
        <v>116</v>
      </c>
      <c r="C3409" s="1" t="s">
        <v>3646</v>
      </c>
      <c r="D3409" s="8">
        <v>0.0</v>
      </c>
      <c r="E3409" s="1"/>
      <c r="F3409" s="1">
        <v>6.6</v>
      </c>
      <c r="G3409" s="1"/>
      <c r="H3409" s="1"/>
    </row>
    <row r="3410">
      <c r="A3410" s="1" t="s">
        <v>47</v>
      </c>
      <c r="B3410" s="7" t="s">
        <v>116</v>
      </c>
      <c r="C3410" s="1" t="s">
        <v>3647</v>
      </c>
      <c r="D3410" s="8">
        <v>0.0</v>
      </c>
      <c r="E3410" s="1"/>
      <c r="F3410" s="1">
        <v>4.3</v>
      </c>
      <c r="G3410" s="1"/>
      <c r="H3410" s="1"/>
    </row>
    <row r="3411">
      <c r="A3411" s="1" t="s">
        <v>47</v>
      </c>
      <c r="B3411" s="7" t="s">
        <v>116</v>
      </c>
      <c r="C3411" s="1" t="s">
        <v>3648</v>
      </c>
      <c r="D3411" s="8">
        <v>0.0</v>
      </c>
      <c r="E3411" s="1"/>
      <c r="F3411" s="1">
        <v>2.6</v>
      </c>
      <c r="G3411" s="1"/>
      <c r="H3411" s="1"/>
    </row>
    <row r="3412">
      <c r="A3412" s="1" t="s">
        <v>47</v>
      </c>
      <c r="B3412" s="7" t="s">
        <v>116</v>
      </c>
      <c r="C3412" s="1" t="s">
        <v>3649</v>
      </c>
      <c r="D3412" s="8">
        <v>0.0</v>
      </c>
      <c r="E3412" s="1"/>
      <c r="F3412" s="1">
        <v>2.1</v>
      </c>
      <c r="G3412" s="1"/>
      <c r="H3412" s="1"/>
    </row>
    <row r="3413">
      <c r="A3413" s="1" t="s">
        <v>47</v>
      </c>
      <c r="B3413" s="7" t="s">
        <v>116</v>
      </c>
      <c r="C3413" s="1" t="s">
        <v>3650</v>
      </c>
      <c r="D3413" s="8">
        <v>0.0</v>
      </c>
      <c r="E3413" s="1"/>
      <c r="F3413" s="1">
        <v>1.3</v>
      </c>
      <c r="G3413" s="1"/>
      <c r="H3413" s="1"/>
    </row>
    <row r="3414">
      <c r="A3414" s="1" t="s">
        <v>47</v>
      </c>
      <c r="B3414" s="7" t="s">
        <v>116</v>
      </c>
      <c r="C3414" s="1" t="s">
        <v>3651</v>
      </c>
      <c r="D3414" s="8">
        <v>0.0</v>
      </c>
      <c r="E3414" s="1"/>
      <c r="F3414" s="1">
        <v>1.4</v>
      </c>
      <c r="G3414" s="1"/>
      <c r="H3414" s="1"/>
    </row>
    <row r="3415">
      <c r="A3415" s="1" t="s">
        <v>47</v>
      </c>
      <c r="B3415" s="7" t="s">
        <v>116</v>
      </c>
      <c r="C3415" s="1" t="s">
        <v>3652</v>
      </c>
      <c r="D3415" s="8">
        <v>0.0</v>
      </c>
      <c r="E3415" s="1"/>
      <c r="F3415" s="1">
        <v>1.0</v>
      </c>
      <c r="G3415" s="1"/>
      <c r="H3415" s="1"/>
    </row>
    <row r="3416">
      <c r="A3416" s="1" t="s">
        <v>47</v>
      </c>
      <c r="B3416" s="7" t="s">
        <v>116</v>
      </c>
      <c r="C3416" s="1" t="s">
        <v>3653</v>
      </c>
      <c r="D3416" s="8">
        <v>0.0</v>
      </c>
      <c r="E3416" s="1"/>
      <c r="F3416" s="1">
        <v>3.4</v>
      </c>
      <c r="G3416" s="1"/>
      <c r="H3416" s="1"/>
    </row>
    <row r="3417">
      <c r="A3417" s="1" t="s">
        <v>47</v>
      </c>
      <c r="B3417" s="7" t="s">
        <v>116</v>
      </c>
      <c r="C3417" s="1" t="s">
        <v>3654</v>
      </c>
      <c r="D3417" s="8">
        <v>0.0</v>
      </c>
      <c r="E3417" s="1"/>
      <c r="F3417" s="1">
        <v>1.6</v>
      </c>
      <c r="G3417" s="1"/>
      <c r="H3417" s="1"/>
    </row>
    <row r="3418">
      <c r="A3418" s="1" t="s">
        <v>47</v>
      </c>
      <c r="B3418" s="7" t="s">
        <v>116</v>
      </c>
      <c r="C3418" s="1" t="s">
        <v>3655</v>
      </c>
      <c r="D3418" s="8">
        <v>0.0</v>
      </c>
      <c r="E3418" s="1"/>
      <c r="F3418" s="1">
        <v>1.8</v>
      </c>
      <c r="G3418" s="1"/>
      <c r="H3418" s="1"/>
    </row>
    <row r="3419">
      <c r="A3419" s="1" t="s">
        <v>47</v>
      </c>
      <c r="B3419" s="7" t="s">
        <v>116</v>
      </c>
      <c r="C3419" s="1" t="s">
        <v>3656</v>
      </c>
      <c r="D3419" s="8">
        <v>1.0</v>
      </c>
      <c r="E3419" s="1"/>
      <c r="F3419" s="1">
        <v>1.9</v>
      </c>
      <c r="G3419" s="1"/>
      <c r="H3419" s="1"/>
    </row>
    <row r="3420">
      <c r="A3420" s="1" t="s">
        <v>47</v>
      </c>
      <c r="B3420" s="7" t="s">
        <v>116</v>
      </c>
      <c r="C3420" s="1" t="s">
        <v>3657</v>
      </c>
      <c r="D3420" s="8">
        <v>0.0</v>
      </c>
      <c r="E3420" s="1"/>
      <c r="F3420" s="1">
        <v>1.0</v>
      </c>
      <c r="G3420" s="1"/>
      <c r="H3420" s="1"/>
    </row>
    <row r="3421">
      <c r="A3421" s="1" t="s">
        <v>47</v>
      </c>
      <c r="B3421" s="7" t="s">
        <v>116</v>
      </c>
      <c r="C3421" s="1" t="s">
        <v>3658</v>
      </c>
      <c r="D3421" s="8">
        <v>1.0</v>
      </c>
      <c r="E3421" s="1"/>
      <c r="F3421" s="1">
        <v>2.2</v>
      </c>
      <c r="G3421" s="1"/>
      <c r="H3421" s="1"/>
    </row>
    <row r="3422">
      <c r="A3422" s="1" t="s">
        <v>47</v>
      </c>
      <c r="B3422" s="7" t="s">
        <v>116</v>
      </c>
      <c r="C3422" s="1" t="s">
        <v>3659</v>
      </c>
      <c r="D3422" s="8">
        <v>0.0</v>
      </c>
      <c r="E3422" s="1"/>
      <c r="F3422" s="1">
        <v>1.4</v>
      </c>
      <c r="G3422" s="1"/>
      <c r="H3422" s="1"/>
    </row>
    <row r="3423">
      <c r="A3423" s="1" t="s">
        <v>47</v>
      </c>
      <c r="B3423" s="7" t="s">
        <v>116</v>
      </c>
      <c r="C3423" s="1" t="s">
        <v>3660</v>
      </c>
      <c r="D3423" s="8">
        <v>0.0</v>
      </c>
      <c r="E3423" s="1"/>
      <c r="F3423" s="1">
        <v>3.7</v>
      </c>
      <c r="G3423" s="1"/>
      <c r="H3423" s="1"/>
    </row>
    <row r="3424">
      <c r="A3424" s="1" t="s">
        <v>47</v>
      </c>
      <c r="B3424" s="7" t="s">
        <v>117</v>
      </c>
      <c r="C3424" s="1" t="s">
        <v>1036</v>
      </c>
      <c r="D3424" s="8">
        <v>0.0</v>
      </c>
      <c r="E3424" s="1"/>
      <c r="F3424" s="1">
        <v>5.2</v>
      </c>
      <c r="G3424" s="1"/>
      <c r="H3424" s="1"/>
    </row>
    <row r="3425">
      <c r="A3425" s="1" t="s">
        <v>47</v>
      </c>
      <c r="B3425" s="7" t="s">
        <v>117</v>
      </c>
      <c r="C3425" s="1" t="s">
        <v>3661</v>
      </c>
      <c r="D3425" s="8">
        <v>0.0</v>
      </c>
      <c r="E3425" s="1"/>
      <c r="F3425" s="1">
        <v>5.5</v>
      </c>
      <c r="G3425" s="1"/>
      <c r="H3425" s="1"/>
    </row>
    <row r="3426">
      <c r="A3426" s="1" t="s">
        <v>47</v>
      </c>
      <c r="B3426" s="7" t="s">
        <v>117</v>
      </c>
      <c r="C3426" s="1" t="s">
        <v>3662</v>
      </c>
      <c r="D3426" s="8">
        <v>0.0</v>
      </c>
      <c r="E3426" s="1"/>
      <c r="F3426" s="1">
        <v>10.1</v>
      </c>
      <c r="G3426" s="1"/>
      <c r="H3426" s="1"/>
    </row>
    <row r="3427">
      <c r="A3427" s="1" t="s">
        <v>47</v>
      </c>
      <c r="B3427" s="7" t="s">
        <v>117</v>
      </c>
      <c r="C3427" s="1" t="s">
        <v>3663</v>
      </c>
      <c r="D3427" s="8">
        <v>0.0</v>
      </c>
      <c r="E3427" s="1"/>
      <c r="F3427" s="1">
        <v>9.2</v>
      </c>
      <c r="G3427" s="1"/>
      <c r="H3427" s="1"/>
    </row>
    <row r="3428">
      <c r="A3428" s="1" t="s">
        <v>47</v>
      </c>
      <c r="B3428" s="7" t="s">
        <v>117</v>
      </c>
      <c r="C3428" s="1" t="s">
        <v>3664</v>
      </c>
      <c r="D3428" s="8">
        <v>0.0</v>
      </c>
      <c r="E3428" s="1"/>
      <c r="F3428" s="1">
        <v>10.3</v>
      </c>
      <c r="G3428" s="1"/>
      <c r="H3428" s="1"/>
    </row>
    <row r="3429">
      <c r="A3429" s="1" t="s">
        <v>47</v>
      </c>
      <c r="B3429" s="7" t="s">
        <v>117</v>
      </c>
      <c r="C3429" s="1" t="s">
        <v>3665</v>
      </c>
      <c r="D3429" s="8">
        <v>0.0</v>
      </c>
      <c r="E3429" s="1"/>
      <c r="F3429" s="1">
        <v>7.1</v>
      </c>
      <c r="G3429" s="1"/>
      <c r="H3429" s="1"/>
    </row>
    <row r="3430">
      <c r="A3430" s="1" t="s">
        <v>47</v>
      </c>
      <c r="B3430" s="7" t="s">
        <v>117</v>
      </c>
      <c r="C3430" s="1" t="s">
        <v>3666</v>
      </c>
      <c r="D3430" s="8">
        <v>0.0</v>
      </c>
      <c r="E3430" s="1"/>
      <c r="F3430" s="1">
        <v>6.9</v>
      </c>
      <c r="G3430" s="1"/>
      <c r="H3430" s="1"/>
    </row>
    <row r="3431">
      <c r="A3431" s="1" t="s">
        <v>47</v>
      </c>
      <c r="B3431" s="7" t="s">
        <v>117</v>
      </c>
      <c r="C3431" s="1" t="s">
        <v>3667</v>
      </c>
      <c r="D3431" s="8">
        <v>0.0</v>
      </c>
      <c r="E3431" s="1"/>
      <c r="F3431" s="1">
        <v>12.8</v>
      </c>
      <c r="G3431" s="1"/>
      <c r="H3431" s="1"/>
    </row>
    <row r="3432">
      <c r="A3432" s="1" t="s">
        <v>47</v>
      </c>
      <c r="B3432" s="7" t="s">
        <v>117</v>
      </c>
      <c r="C3432" s="1" t="s">
        <v>3668</v>
      </c>
      <c r="D3432" s="8">
        <v>0.0</v>
      </c>
      <c r="E3432" s="1"/>
      <c r="F3432" s="1">
        <v>11.4</v>
      </c>
      <c r="G3432" s="1"/>
      <c r="H3432" s="1"/>
    </row>
    <row r="3433">
      <c r="A3433" s="1" t="s">
        <v>47</v>
      </c>
      <c r="B3433" s="7" t="s">
        <v>117</v>
      </c>
      <c r="C3433" s="1" t="s">
        <v>3669</v>
      </c>
      <c r="D3433" s="8">
        <v>0.0</v>
      </c>
      <c r="E3433" s="1"/>
      <c r="F3433" s="1">
        <v>3.8</v>
      </c>
      <c r="G3433" s="1"/>
      <c r="H3433" s="1"/>
    </row>
    <row r="3434">
      <c r="A3434" s="1" t="s">
        <v>47</v>
      </c>
      <c r="B3434" s="7" t="s">
        <v>117</v>
      </c>
      <c r="C3434" s="1" t="s">
        <v>3670</v>
      </c>
      <c r="D3434" s="8">
        <v>0.0</v>
      </c>
      <c r="E3434" s="1"/>
      <c r="F3434" s="1">
        <v>9.6</v>
      </c>
      <c r="G3434" s="1"/>
      <c r="H3434" s="1"/>
    </row>
    <row r="3435">
      <c r="A3435" s="1" t="s">
        <v>47</v>
      </c>
      <c r="B3435" s="7" t="s">
        <v>117</v>
      </c>
      <c r="C3435" s="1" t="s">
        <v>3671</v>
      </c>
      <c r="D3435" s="8">
        <v>0.0</v>
      </c>
      <c r="E3435" s="1"/>
      <c r="F3435" s="1">
        <v>6.6</v>
      </c>
      <c r="G3435" s="1"/>
      <c r="H3435" s="1"/>
    </row>
    <row r="3436">
      <c r="A3436" s="1" t="s">
        <v>47</v>
      </c>
      <c r="B3436" s="7" t="s">
        <v>117</v>
      </c>
      <c r="C3436" s="1" t="s">
        <v>3672</v>
      </c>
      <c r="D3436" s="8">
        <v>0.0</v>
      </c>
      <c r="E3436" s="1"/>
      <c r="F3436" s="1">
        <v>11.1</v>
      </c>
      <c r="G3436" s="1"/>
      <c r="H3436" s="1"/>
    </row>
    <row r="3437">
      <c r="A3437" s="1" t="s">
        <v>47</v>
      </c>
      <c r="B3437" s="7" t="s">
        <v>117</v>
      </c>
      <c r="C3437" s="1" t="s">
        <v>3673</v>
      </c>
      <c r="D3437" s="8">
        <v>0.0</v>
      </c>
      <c r="E3437" s="1"/>
      <c r="F3437" s="1">
        <v>7.4</v>
      </c>
      <c r="G3437" s="1"/>
      <c r="H3437" s="1"/>
    </row>
    <row r="3438">
      <c r="A3438" s="1" t="s">
        <v>47</v>
      </c>
      <c r="B3438" s="7" t="s">
        <v>117</v>
      </c>
      <c r="C3438" s="1" t="s">
        <v>3674</v>
      </c>
      <c r="D3438" s="8">
        <v>0.0</v>
      </c>
      <c r="E3438" s="1"/>
      <c r="F3438" s="1">
        <v>7.2</v>
      </c>
      <c r="G3438" s="1"/>
      <c r="H3438" s="1"/>
    </row>
    <row r="3439">
      <c r="A3439" s="1" t="s">
        <v>47</v>
      </c>
      <c r="B3439" s="7" t="s">
        <v>117</v>
      </c>
      <c r="C3439" s="1" t="s">
        <v>3675</v>
      </c>
      <c r="D3439" s="8">
        <v>0.0</v>
      </c>
      <c r="E3439" s="1"/>
      <c r="F3439" s="1">
        <v>6.0</v>
      </c>
      <c r="G3439" s="1"/>
      <c r="H3439" s="1"/>
    </row>
    <row r="3440">
      <c r="A3440" s="1" t="s">
        <v>47</v>
      </c>
      <c r="B3440" s="7" t="s">
        <v>117</v>
      </c>
      <c r="C3440" s="1" t="s">
        <v>3676</v>
      </c>
      <c r="D3440" s="8">
        <v>0.0</v>
      </c>
      <c r="E3440" s="1"/>
      <c r="F3440" s="1">
        <v>12.0</v>
      </c>
      <c r="G3440" s="1"/>
      <c r="H3440" s="1"/>
    </row>
    <row r="3441">
      <c r="A3441" s="1" t="s">
        <v>47</v>
      </c>
      <c r="B3441" s="7" t="s">
        <v>117</v>
      </c>
      <c r="C3441" s="1" t="s">
        <v>3677</v>
      </c>
      <c r="D3441" s="8">
        <v>0.0</v>
      </c>
      <c r="E3441" s="1"/>
      <c r="F3441" s="1">
        <v>11.3</v>
      </c>
      <c r="G3441" s="1"/>
      <c r="H3441" s="1"/>
    </row>
    <row r="3442">
      <c r="A3442" s="1" t="s">
        <v>47</v>
      </c>
      <c r="B3442" s="7" t="s">
        <v>117</v>
      </c>
      <c r="C3442" s="1" t="s">
        <v>3678</v>
      </c>
      <c r="D3442" s="8">
        <v>0.0</v>
      </c>
      <c r="E3442" s="1"/>
      <c r="F3442" s="1">
        <v>10.2</v>
      </c>
      <c r="G3442" s="1"/>
      <c r="H3442" s="1"/>
    </row>
    <row r="3443">
      <c r="A3443" s="1" t="s">
        <v>47</v>
      </c>
      <c r="B3443" s="7" t="s">
        <v>117</v>
      </c>
      <c r="C3443" s="1" t="s">
        <v>3679</v>
      </c>
      <c r="D3443" s="8">
        <v>0.0</v>
      </c>
      <c r="E3443" s="1"/>
      <c r="F3443" s="1">
        <v>9.6</v>
      </c>
      <c r="G3443" s="1"/>
      <c r="H3443" s="1"/>
    </row>
    <row r="3444">
      <c r="A3444" s="1" t="s">
        <v>47</v>
      </c>
      <c r="B3444" s="7" t="s">
        <v>117</v>
      </c>
      <c r="C3444" s="1" t="s">
        <v>3680</v>
      </c>
      <c r="D3444" s="8">
        <v>0.0</v>
      </c>
      <c r="E3444" s="1"/>
      <c r="F3444" s="1">
        <v>2.6</v>
      </c>
      <c r="G3444" s="1"/>
      <c r="H3444" s="1"/>
    </row>
    <row r="3445">
      <c r="A3445" s="1" t="s">
        <v>47</v>
      </c>
      <c r="B3445" s="7" t="s">
        <v>117</v>
      </c>
      <c r="C3445" s="1" t="s">
        <v>3681</v>
      </c>
      <c r="D3445" s="8">
        <v>0.0</v>
      </c>
      <c r="E3445" s="1"/>
      <c r="F3445" s="1">
        <v>6.1</v>
      </c>
      <c r="G3445" s="1"/>
      <c r="H3445" s="1"/>
    </row>
    <row r="3446">
      <c r="A3446" s="1" t="s">
        <v>47</v>
      </c>
      <c r="B3446" s="7" t="s">
        <v>117</v>
      </c>
      <c r="C3446" s="1" t="s">
        <v>3682</v>
      </c>
      <c r="D3446" s="8">
        <v>0.0</v>
      </c>
      <c r="E3446" s="1"/>
      <c r="F3446" s="1">
        <v>10.4</v>
      </c>
      <c r="G3446" s="1"/>
      <c r="H3446" s="1"/>
    </row>
    <row r="3447">
      <c r="A3447" s="1" t="s">
        <v>47</v>
      </c>
      <c r="B3447" s="7" t="s">
        <v>117</v>
      </c>
      <c r="C3447" s="1" t="s">
        <v>3683</v>
      </c>
      <c r="D3447" s="8">
        <v>0.0</v>
      </c>
      <c r="E3447" s="1"/>
      <c r="F3447" s="1">
        <v>11.9</v>
      </c>
      <c r="G3447" s="1"/>
      <c r="H3447" s="1"/>
    </row>
    <row r="3448">
      <c r="A3448" s="1" t="s">
        <v>47</v>
      </c>
      <c r="B3448" s="7" t="s">
        <v>117</v>
      </c>
      <c r="C3448" s="1" t="s">
        <v>3684</v>
      </c>
      <c r="D3448" s="8">
        <v>0.0</v>
      </c>
      <c r="E3448" s="1"/>
      <c r="F3448" s="1">
        <v>11.8</v>
      </c>
      <c r="G3448" s="1"/>
      <c r="H3448" s="1"/>
    </row>
    <row r="3449">
      <c r="A3449" s="1" t="s">
        <v>47</v>
      </c>
      <c r="B3449" s="7" t="s">
        <v>117</v>
      </c>
      <c r="C3449" s="1" t="s">
        <v>3685</v>
      </c>
      <c r="D3449" s="8">
        <v>0.0</v>
      </c>
      <c r="E3449" s="1"/>
      <c r="F3449" s="1">
        <v>3.6</v>
      </c>
      <c r="G3449" s="1"/>
      <c r="H3449" s="1"/>
    </row>
    <row r="3450">
      <c r="A3450" s="1" t="s">
        <v>47</v>
      </c>
      <c r="B3450" s="7" t="s">
        <v>117</v>
      </c>
      <c r="C3450" s="1" t="s">
        <v>3686</v>
      </c>
      <c r="D3450" s="8">
        <v>0.0</v>
      </c>
      <c r="E3450" s="1"/>
      <c r="F3450" s="1">
        <v>1.7</v>
      </c>
      <c r="G3450" s="1"/>
      <c r="H3450" s="1"/>
    </row>
    <row r="3451">
      <c r="A3451" s="1" t="s">
        <v>47</v>
      </c>
      <c r="B3451" s="7" t="s">
        <v>117</v>
      </c>
      <c r="C3451" s="1" t="s">
        <v>3687</v>
      </c>
      <c r="D3451" s="8">
        <v>0.0</v>
      </c>
      <c r="E3451" s="1"/>
      <c r="F3451" s="1">
        <v>11.2</v>
      </c>
      <c r="G3451" s="1"/>
      <c r="H3451" s="1"/>
    </row>
    <row r="3452">
      <c r="A3452" s="1" t="s">
        <v>47</v>
      </c>
      <c r="B3452" s="7" t="s">
        <v>117</v>
      </c>
      <c r="C3452" s="1" t="s">
        <v>3688</v>
      </c>
      <c r="D3452" s="8">
        <v>0.0</v>
      </c>
      <c r="E3452" s="1"/>
      <c r="F3452" s="1">
        <v>5.4</v>
      </c>
      <c r="G3452" s="1"/>
      <c r="H3452" s="1"/>
    </row>
    <row r="3453">
      <c r="A3453" s="1" t="s">
        <v>47</v>
      </c>
      <c r="B3453" s="7" t="s">
        <v>117</v>
      </c>
      <c r="C3453" s="1" t="s">
        <v>3689</v>
      </c>
      <c r="D3453" s="8">
        <v>0.0</v>
      </c>
      <c r="E3453" s="1"/>
      <c r="F3453" s="1">
        <v>5.5</v>
      </c>
      <c r="G3453" s="1"/>
      <c r="H3453" s="1"/>
    </row>
    <row r="3454">
      <c r="A3454" s="1" t="s">
        <v>47</v>
      </c>
      <c r="B3454" s="7" t="s">
        <v>117</v>
      </c>
      <c r="C3454" s="1" t="s">
        <v>3690</v>
      </c>
      <c r="D3454" s="8">
        <v>0.0</v>
      </c>
      <c r="E3454" s="1"/>
      <c r="F3454" s="1">
        <v>6.3</v>
      </c>
      <c r="G3454" s="1"/>
      <c r="H3454" s="1"/>
    </row>
    <row r="3455">
      <c r="A3455" s="1" t="s">
        <v>47</v>
      </c>
      <c r="B3455" s="7" t="s">
        <v>117</v>
      </c>
      <c r="C3455" s="1" t="s">
        <v>3691</v>
      </c>
      <c r="D3455" s="8">
        <v>0.0</v>
      </c>
      <c r="E3455" s="1"/>
      <c r="F3455" s="1">
        <v>10.4</v>
      </c>
      <c r="G3455" s="1"/>
      <c r="H3455" s="1"/>
    </row>
    <row r="3456">
      <c r="A3456" s="1" t="s">
        <v>47</v>
      </c>
      <c r="B3456" s="7" t="s">
        <v>117</v>
      </c>
      <c r="C3456" s="1" t="s">
        <v>3692</v>
      </c>
      <c r="D3456" s="8">
        <v>0.0</v>
      </c>
      <c r="E3456" s="1"/>
      <c r="F3456" s="1">
        <v>1.0</v>
      </c>
      <c r="G3456" s="1"/>
      <c r="H3456" s="1"/>
    </row>
    <row r="3457">
      <c r="A3457" s="1" t="s">
        <v>47</v>
      </c>
      <c r="B3457" s="7" t="s">
        <v>117</v>
      </c>
      <c r="C3457" s="1" t="s">
        <v>3693</v>
      </c>
      <c r="D3457" s="8">
        <v>0.0</v>
      </c>
      <c r="E3457" s="1"/>
      <c r="F3457" s="1">
        <v>10.0</v>
      </c>
      <c r="G3457" s="1"/>
      <c r="H3457" s="1"/>
    </row>
    <row r="3458">
      <c r="A3458" s="1" t="s">
        <v>47</v>
      </c>
      <c r="B3458" s="7" t="s">
        <v>117</v>
      </c>
      <c r="C3458" s="1" t="s">
        <v>3694</v>
      </c>
      <c r="D3458" s="8">
        <v>0.0</v>
      </c>
      <c r="E3458" s="1"/>
      <c r="F3458" s="1">
        <v>5.8</v>
      </c>
      <c r="G3458" s="1"/>
      <c r="H3458" s="1"/>
    </row>
    <row r="3459">
      <c r="A3459" s="1" t="s">
        <v>47</v>
      </c>
      <c r="B3459" s="7" t="s">
        <v>117</v>
      </c>
      <c r="C3459" s="1" t="s">
        <v>3695</v>
      </c>
      <c r="D3459" s="8">
        <v>0.0</v>
      </c>
      <c r="E3459" s="1"/>
      <c r="F3459" s="1">
        <v>12.5</v>
      </c>
      <c r="G3459" s="1"/>
      <c r="H3459" s="1"/>
    </row>
    <row r="3460">
      <c r="A3460" s="1" t="s">
        <v>47</v>
      </c>
      <c r="B3460" s="7" t="s">
        <v>117</v>
      </c>
      <c r="C3460" s="1" t="s">
        <v>3696</v>
      </c>
      <c r="D3460" s="8">
        <v>0.0</v>
      </c>
      <c r="E3460" s="1"/>
      <c r="F3460" s="1">
        <v>12.5</v>
      </c>
      <c r="G3460" s="1"/>
      <c r="H3460" s="1"/>
    </row>
    <row r="3461">
      <c r="A3461" s="1" t="s">
        <v>47</v>
      </c>
      <c r="B3461" s="7" t="s">
        <v>117</v>
      </c>
      <c r="C3461" s="1" t="s">
        <v>3697</v>
      </c>
      <c r="D3461" s="8">
        <v>0.0</v>
      </c>
      <c r="E3461" s="1"/>
      <c r="F3461" s="1">
        <v>5.2</v>
      </c>
      <c r="G3461" s="1"/>
      <c r="H3461" s="1"/>
    </row>
    <row r="3462">
      <c r="A3462" s="1" t="s">
        <v>47</v>
      </c>
      <c r="B3462" s="7" t="s">
        <v>117</v>
      </c>
      <c r="C3462" s="1" t="s">
        <v>3698</v>
      </c>
      <c r="D3462" s="8">
        <v>0.0</v>
      </c>
      <c r="E3462" s="1"/>
      <c r="F3462" s="1">
        <v>4.5</v>
      </c>
      <c r="G3462" s="1"/>
      <c r="H3462" s="1"/>
    </row>
    <row r="3463">
      <c r="A3463" s="1" t="s">
        <v>47</v>
      </c>
      <c r="B3463" s="7" t="s">
        <v>117</v>
      </c>
      <c r="C3463" s="1" t="s">
        <v>3699</v>
      </c>
      <c r="D3463" s="8">
        <v>0.0</v>
      </c>
      <c r="E3463" s="1"/>
      <c r="F3463" s="1">
        <v>7.0</v>
      </c>
      <c r="G3463" s="1"/>
      <c r="H3463" s="1"/>
    </row>
    <row r="3464">
      <c r="A3464" s="1" t="s">
        <v>47</v>
      </c>
      <c r="B3464" s="7" t="s">
        <v>117</v>
      </c>
      <c r="C3464" s="1" t="s">
        <v>3700</v>
      </c>
      <c r="D3464" s="8">
        <v>0.0</v>
      </c>
      <c r="E3464" s="1"/>
      <c r="F3464" s="1">
        <v>5.9</v>
      </c>
      <c r="G3464" s="1"/>
      <c r="H3464" s="1"/>
    </row>
    <row r="3465">
      <c r="A3465" s="1" t="s">
        <v>47</v>
      </c>
      <c r="B3465" s="7" t="s">
        <v>117</v>
      </c>
      <c r="C3465" s="1" t="s">
        <v>3701</v>
      </c>
      <c r="D3465" s="8">
        <v>0.0</v>
      </c>
      <c r="E3465" s="1"/>
      <c r="F3465" s="1">
        <v>11.9</v>
      </c>
      <c r="G3465" s="1"/>
      <c r="H3465" s="1"/>
    </row>
    <row r="3466">
      <c r="A3466" s="1" t="s">
        <v>47</v>
      </c>
      <c r="B3466" s="7" t="s">
        <v>117</v>
      </c>
      <c r="C3466" s="1" t="s">
        <v>3702</v>
      </c>
      <c r="D3466" s="8">
        <v>0.0</v>
      </c>
      <c r="E3466" s="1"/>
      <c r="F3466" s="1">
        <v>4.0</v>
      </c>
      <c r="G3466" s="1"/>
      <c r="H3466" s="1"/>
    </row>
    <row r="3467">
      <c r="A3467" s="1" t="s">
        <v>47</v>
      </c>
      <c r="B3467" s="7" t="s">
        <v>117</v>
      </c>
      <c r="C3467" s="1" t="s">
        <v>3703</v>
      </c>
      <c r="D3467" s="8">
        <v>0.0</v>
      </c>
      <c r="E3467" s="1"/>
      <c r="F3467" s="1">
        <v>9.5</v>
      </c>
      <c r="G3467" s="1"/>
      <c r="H3467" s="1"/>
    </row>
    <row r="3468">
      <c r="A3468" s="1" t="s">
        <v>47</v>
      </c>
      <c r="B3468" s="7" t="s">
        <v>117</v>
      </c>
      <c r="C3468" s="1" t="s">
        <v>3704</v>
      </c>
      <c r="D3468" s="8">
        <v>0.0</v>
      </c>
      <c r="E3468" s="1"/>
      <c r="F3468" s="1">
        <v>5.2</v>
      </c>
      <c r="G3468" s="1"/>
      <c r="H3468" s="1"/>
    </row>
    <row r="3469">
      <c r="A3469" s="1" t="s">
        <v>47</v>
      </c>
      <c r="B3469" s="7" t="s">
        <v>117</v>
      </c>
      <c r="C3469" s="1" t="s">
        <v>3705</v>
      </c>
      <c r="D3469" s="8">
        <v>0.0</v>
      </c>
      <c r="E3469" s="1"/>
      <c r="F3469" s="1">
        <v>1.1</v>
      </c>
      <c r="G3469" s="1"/>
      <c r="H3469" s="1"/>
    </row>
    <row r="3470">
      <c r="A3470" s="1" t="s">
        <v>47</v>
      </c>
      <c r="B3470" s="7" t="s">
        <v>117</v>
      </c>
      <c r="C3470" s="1" t="s">
        <v>3706</v>
      </c>
      <c r="D3470" s="8">
        <v>0.0</v>
      </c>
      <c r="E3470" s="1"/>
      <c r="F3470" s="1">
        <v>9.9</v>
      </c>
      <c r="G3470" s="1"/>
      <c r="H3470" s="1"/>
    </row>
    <row r="3471">
      <c r="A3471" s="1" t="s">
        <v>47</v>
      </c>
      <c r="B3471" s="7" t="s">
        <v>117</v>
      </c>
      <c r="C3471" s="1" t="s">
        <v>3707</v>
      </c>
      <c r="D3471" s="8">
        <v>0.0</v>
      </c>
      <c r="E3471" s="1"/>
      <c r="F3471" s="1">
        <v>2.2</v>
      </c>
      <c r="G3471" s="1"/>
      <c r="H3471" s="1"/>
    </row>
    <row r="3472">
      <c r="A3472" s="1" t="s">
        <v>47</v>
      </c>
      <c r="B3472" s="7" t="s">
        <v>117</v>
      </c>
      <c r="C3472" s="1" t="s">
        <v>3708</v>
      </c>
      <c r="D3472" s="8">
        <v>0.0</v>
      </c>
      <c r="E3472" s="1"/>
      <c r="F3472" s="1">
        <v>8.3</v>
      </c>
      <c r="G3472" s="1"/>
      <c r="H3472" s="1"/>
    </row>
    <row r="3473">
      <c r="A3473" s="1" t="s">
        <v>47</v>
      </c>
      <c r="B3473" s="7" t="s">
        <v>117</v>
      </c>
      <c r="C3473" s="1" t="s">
        <v>3709</v>
      </c>
      <c r="D3473" s="8">
        <v>0.0</v>
      </c>
      <c r="E3473" s="1"/>
      <c r="F3473" s="1">
        <v>11.0</v>
      </c>
      <c r="G3473" s="1"/>
      <c r="H3473" s="1"/>
    </row>
    <row r="3474">
      <c r="A3474" s="1" t="s">
        <v>47</v>
      </c>
      <c r="B3474" s="7" t="s">
        <v>118</v>
      </c>
      <c r="C3474" s="1" t="s">
        <v>3710</v>
      </c>
      <c r="D3474" s="8">
        <v>0.0</v>
      </c>
      <c r="E3474" s="1"/>
      <c r="F3474" s="1">
        <v>4.7</v>
      </c>
      <c r="G3474" s="1"/>
      <c r="H3474" s="1"/>
    </row>
    <row r="3475">
      <c r="A3475" s="1" t="s">
        <v>47</v>
      </c>
      <c r="B3475" s="7" t="s">
        <v>118</v>
      </c>
      <c r="C3475" s="1" t="s">
        <v>3711</v>
      </c>
      <c r="D3475" s="8">
        <v>1.0</v>
      </c>
      <c r="E3475" s="1"/>
      <c r="F3475" s="1">
        <v>6.4</v>
      </c>
      <c r="G3475" s="1"/>
      <c r="H3475" s="1"/>
    </row>
    <row r="3476">
      <c r="A3476" s="1" t="s">
        <v>47</v>
      </c>
      <c r="B3476" s="7" t="s">
        <v>118</v>
      </c>
      <c r="C3476" s="1" t="s">
        <v>3712</v>
      </c>
      <c r="D3476" s="8">
        <v>0.0</v>
      </c>
      <c r="E3476" s="1"/>
      <c r="F3476" s="1">
        <v>3.4</v>
      </c>
      <c r="G3476" s="1"/>
      <c r="H3476" s="1"/>
    </row>
    <row r="3477">
      <c r="A3477" s="1" t="s">
        <v>47</v>
      </c>
      <c r="B3477" s="7" t="s">
        <v>118</v>
      </c>
      <c r="C3477" s="1" t="s">
        <v>3713</v>
      </c>
      <c r="D3477" s="8">
        <v>0.0</v>
      </c>
      <c r="E3477" s="1"/>
      <c r="F3477" s="1">
        <v>2.4</v>
      </c>
      <c r="G3477" s="1"/>
      <c r="H3477" s="1"/>
    </row>
    <row r="3478">
      <c r="A3478" s="1" t="s">
        <v>47</v>
      </c>
      <c r="B3478" s="7" t="s">
        <v>118</v>
      </c>
      <c r="C3478" s="1" t="s">
        <v>3714</v>
      </c>
      <c r="D3478" s="8">
        <v>10.0</v>
      </c>
      <c r="E3478" s="1"/>
      <c r="F3478" s="1">
        <v>1.1</v>
      </c>
      <c r="G3478" s="1"/>
      <c r="H3478" s="1"/>
    </row>
    <row r="3479">
      <c r="A3479" s="1" t="s">
        <v>47</v>
      </c>
      <c r="B3479" s="7" t="s">
        <v>118</v>
      </c>
      <c r="C3479" s="1" t="s">
        <v>3715</v>
      </c>
      <c r="D3479" s="8">
        <v>0.0</v>
      </c>
      <c r="E3479" s="1"/>
      <c r="F3479" s="1">
        <v>5.2</v>
      </c>
      <c r="G3479" s="1"/>
      <c r="H3479" s="1"/>
    </row>
    <row r="3480">
      <c r="A3480" s="1" t="s">
        <v>47</v>
      </c>
      <c r="B3480" s="7" t="s">
        <v>118</v>
      </c>
      <c r="C3480" s="1" t="s">
        <v>3716</v>
      </c>
      <c r="D3480" s="8">
        <v>0.0</v>
      </c>
      <c r="E3480" s="1"/>
      <c r="F3480" s="1">
        <v>1.5</v>
      </c>
      <c r="G3480" s="1"/>
      <c r="H3480" s="1"/>
    </row>
    <row r="3481">
      <c r="A3481" s="1" t="s">
        <v>47</v>
      </c>
      <c r="B3481" s="7" t="s">
        <v>118</v>
      </c>
      <c r="C3481" s="1" t="s">
        <v>3717</v>
      </c>
      <c r="D3481" s="8">
        <v>0.0</v>
      </c>
      <c r="E3481" s="1"/>
      <c r="F3481" s="1">
        <v>7.0</v>
      </c>
      <c r="G3481" s="1"/>
      <c r="H3481" s="1"/>
    </row>
    <row r="3482">
      <c r="A3482" s="1" t="s">
        <v>47</v>
      </c>
      <c r="B3482" s="7" t="s">
        <v>118</v>
      </c>
      <c r="C3482" s="1" t="s">
        <v>3718</v>
      </c>
      <c r="D3482" s="8">
        <v>0.0</v>
      </c>
      <c r="E3482" s="1"/>
      <c r="F3482" s="1">
        <v>3.9</v>
      </c>
      <c r="G3482" s="1"/>
      <c r="H3482" s="1"/>
    </row>
    <row r="3483">
      <c r="A3483" s="1" t="s">
        <v>47</v>
      </c>
      <c r="B3483" s="7" t="s">
        <v>118</v>
      </c>
      <c r="C3483" s="1" t="s">
        <v>3719</v>
      </c>
      <c r="D3483" s="8">
        <v>0.0</v>
      </c>
      <c r="E3483" s="1"/>
      <c r="F3483" s="1">
        <v>1.6</v>
      </c>
      <c r="G3483" s="1"/>
      <c r="H3483" s="1"/>
    </row>
    <row r="3484">
      <c r="A3484" s="1" t="s">
        <v>47</v>
      </c>
      <c r="B3484" s="7" t="s">
        <v>118</v>
      </c>
      <c r="C3484" s="1" t="s">
        <v>3720</v>
      </c>
      <c r="D3484" s="8">
        <v>0.0</v>
      </c>
      <c r="E3484" s="1"/>
      <c r="F3484" s="1">
        <v>7.2</v>
      </c>
      <c r="G3484" s="1"/>
      <c r="H3484" s="1"/>
    </row>
    <row r="3485">
      <c r="A3485" s="1" t="s">
        <v>47</v>
      </c>
      <c r="B3485" s="7" t="s">
        <v>118</v>
      </c>
      <c r="C3485" s="1" t="s">
        <v>3721</v>
      </c>
      <c r="D3485" s="8">
        <v>0.0</v>
      </c>
      <c r="E3485" s="1"/>
      <c r="F3485" s="1">
        <v>4.1</v>
      </c>
      <c r="G3485" s="1"/>
      <c r="H3485" s="1"/>
    </row>
    <row r="3486">
      <c r="A3486" s="1" t="s">
        <v>47</v>
      </c>
      <c r="B3486" s="7" t="s">
        <v>118</v>
      </c>
      <c r="C3486" s="1" t="s">
        <v>3722</v>
      </c>
      <c r="D3486" s="8">
        <v>0.0</v>
      </c>
      <c r="E3486" s="1"/>
      <c r="F3486" s="1">
        <v>1.7</v>
      </c>
      <c r="G3486" s="1"/>
      <c r="H3486" s="1"/>
    </row>
    <row r="3487">
      <c r="A3487" s="1" t="s">
        <v>47</v>
      </c>
      <c r="B3487" s="7" t="s">
        <v>118</v>
      </c>
      <c r="C3487" s="1" t="s">
        <v>3723</v>
      </c>
      <c r="D3487" s="8">
        <v>0.0</v>
      </c>
      <c r="E3487" s="1"/>
      <c r="F3487" s="1">
        <v>2.6</v>
      </c>
      <c r="G3487" s="1"/>
      <c r="H3487" s="1"/>
    </row>
    <row r="3488">
      <c r="A3488" s="1" t="s">
        <v>47</v>
      </c>
      <c r="B3488" s="7" t="s">
        <v>118</v>
      </c>
      <c r="C3488" s="1" t="s">
        <v>2695</v>
      </c>
      <c r="D3488" s="8">
        <v>0.0</v>
      </c>
      <c r="E3488" s="1"/>
      <c r="F3488" s="1">
        <v>1.0</v>
      </c>
      <c r="G3488" s="1"/>
      <c r="H3488" s="1"/>
    </row>
    <row r="3489">
      <c r="A3489" s="1" t="s">
        <v>47</v>
      </c>
      <c r="B3489" s="7" t="s">
        <v>118</v>
      </c>
      <c r="C3489" s="1" t="s">
        <v>3724</v>
      </c>
      <c r="D3489" s="8">
        <v>0.0</v>
      </c>
      <c r="E3489" s="1"/>
      <c r="F3489" s="1">
        <v>1.0</v>
      </c>
      <c r="G3489" s="1"/>
      <c r="H3489" s="1"/>
    </row>
    <row r="3490">
      <c r="A3490" s="1" t="s">
        <v>47</v>
      </c>
      <c r="B3490" s="7" t="s">
        <v>118</v>
      </c>
      <c r="C3490" s="1" t="s">
        <v>3725</v>
      </c>
      <c r="D3490" s="8">
        <v>0.0</v>
      </c>
      <c r="E3490" s="1"/>
      <c r="F3490" s="1">
        <v>3.2</v>
      </c>
      <c r="G3490" s="1"/>
      <c r="H3490" s="1"/>
    </row>
    <row r="3491">
      <c r="A3491" s="1" t="s">
        <v>47</v>
      </c>
      <c r="B3491" s="7" t="s">
        <v>118</v>
      </c>
      <c r="C3491" s="1" t="s">
        <v>3726</v>
      </c>
      <c r="D3491" s="8">
        <v>0.0</v>
      </c>
      <c r="E3491" s="1"/>
      <c r="F3491" s="1">
        <v>1.1</v>
      </c>
      <c r="G3491" s="1"/>
      <c r="H3491" s="1"/>
    </row>
    <row r="3492">
      <c r="A3492" s="1" t="s">
        <v>47</v>
      </c>
      <c r="B3492" s="7" t="s">
        <v>118</v>
      </c>
      <c r="C3492" s="1" t="s">
        <v>3727</v>
      </c>
      <c r="D3492" s="8">
        <v>0.0</v>
      </c>
      <c r="E3492" s="1"/>
      <c r="F3492" s="1">
        <v>7.1</v>
      </c>
      <c r="G3492" s="1"/>
      <c r="H3492" s="1"/>
    </row>
    <row r="3493">
      <c r="A3493" s="1" t="s">
        <v>47</v>
      </c>
      <c r="B3493" s="7" t="s">
        <v>118</v>
      </c>
      <c r="C3493" s="1" t="s">
        <v>3728</v>
      </c>
      <c r="D3493" s="8">
        <v>0.0</v>
      </c>
      <c r="E3493" s="1"/>
      <c r="F3493" s="1">
        <v>1.4</v>
      </c>
      <c r="G3493" s="1"/>
      <c r="H3493" s="1"/>
    </row>
    <row r="3494">
      <c r="A3494" s="1" t="s">
        <v>47</v>
      </c>
      <c r="B3494" s="7" t="s">
        <v>118</v>
      </c>
      <c r="C3494" s="1" t="s">
        <v>3729</v>
      </c>
      <c r="D3494" s="8">
        <v>0.0</v>
      </c>
      <c r="E3494" s="1"/>
      <c r="F3494" s="1">
        <v>1.0</v>
      </c>
      <c r="G3494" s="1"/>
      <c r="H3494" s="1"/>
    </row>
    <row r="3495">
      <c r="A3495" s="1" t="s">
        <v>47</v>
      </c>
      <c r="B3495" s="7" t="s">
        <v>118</v>
      </c>
      <c r="C3495" s="1" t="s">
        <v>3730</v>
      </c>
      <c r="D3495" s="8">
        <v>0.0</v>
      </c>
      <c r="E3495" s="1"/>
      <c r="F3495" s="1">
        <v>3.6</v>
      </c>
      <c r="G3495" s="1"/>
      <c r="H3495" s="1"/>
    </row>
    <row r="3496">
      <c r="A3496" s="1" t="s">
        <v>47</v>
      </c>
      <c r="B3496" s="7" t="s">
        <v>118</v>
      </c>
      <c r="C3496" s="1" t="s">
        <v>3731</v>
      </c>
      <c r="D3496" s="8">
        <v>0.0</v>
      </c>
      <c r="E3496" s="1"/>
      <c r="F3496" s="1">
        <v>3.4</v>
      </c>
      <c r="G3496" s="1"/>
      <c r="H3496" s="1"/>
    </row>
    <row r="3497">
      <c r="A3497" s="1" t="s">
        <v>47</v>
      </c>
      <c r="B3497" s="7" t="s">
        <v>118</v>
      </c>
      <c r="C3497" s="1" t="s">
        <v>3732</v>
      </c>
      <c r="D3497" s="8">
        <v>0.0</v>
      </c>
      <c r="E3497" s="1"/>
      <c r="F3497" s="1">
        <v>4.8</v>
      </c>
      <c r="G3497" s="1"/>
      <c r="H3497" s="1"/>
    </row>
    <row r="3498">
      <c r="A3498" s="1" t="s">
        <v>47</v>
      </c>
      <c r="B3498" s="7" t="s">
        <v>118</v>
      </c>
      <c r="C3498" s="1" t="s">
        <v>3733</v>
      </c>
      <c r="D3498" s="8">
        <v>0.0</v>
      </c>
      <c r="E3498" s="1"/>
      <c r="F3498" s="1">
        <v>1.5</v>
      </c>
      <c r="G3498" s="1"/>
      <c r="H3498" s="1"/>
    </row>
    <row r="3499">
      <c r="A3499" s="1" t="s">
        <v>47</v>
      </c>
      <c r="B3499" s="7" t="s">
        <v>118</v>
      </c>
      <c r="C3499" s="1" t="s">
        <v>3734</v>
      </c>
      <c r="D3499" s="8">
        <v>0.0</v>
      </c>
      <c r="E3499" s="1"/>
      <c r="F3499" s="1">
        <v>2.3</v>
      </c>
      <c r="G3499" s="1"/>
      <c r="H3499" s="1"/>
    </row>
    <row r="3500">
      <c r="A3500" s="1" t="s">
        <v>47</v>
      </c>
      <c r="B3500" s="7" t="s">
        <v>118</v>
      </c>
      <c r="C3500" s="1" t="s">
        <v>3735</v>
      </c>
      <c r="D3500" s="8">
        <v>0.0</v>
      </c>
      <c r="E3500" s="1"/>
      <c r="F3500" s="1">
        <v>1.2</v>
      </c>
      <c r="G3500" s="1"/>
      <c r="H3500" s="1"/>
    </row>
    <row r="3501">
      <c r="A3501" s="1" t="s">
        <v>47</v>
      </c>
      <c r="B3501" s="7" t="s">
        <v>118</v>
      </c>
      <c r="C3501" s="1" t="s">
        <v>3736</v>
      </c>
      <c r="D3501" s="8">
        <v>0.0</v>
      </c>
      <c r="E3501" s="1"/>
      <c r="F3501" s="1">
        <v>2.6</v>
      </c>
      <c r="G3501" s="1"/>
      <c r="H3501" s="1"/>
    </row>
    <row r="3502">
      <c r="A3502" s="1" t="s">
        <v>47</v>
      </c>
      <c r="B3502" s="7" t="s">
        <v>118</v>
      </c>
      <c r="C3502" s="1" t="s">
        <v>3737</v>
      </c>
      <c r="D3502" s="8">
        <v>0.0</v>
      </c>
      <c r="E3502" s="1"/>
      <c r="F3502" s="1">
        <v>3.1</v>
      </c>
      <c r="G3502" s="1"/>
      <c r="H3502" s="1"/>
    </row>
    <row r="3503">
      <c r="A3503" s="1" t="s">
        <v>47</v>
      </c>
      <c r="B3503" s="7" t="s">
        <v>118</v>
      </c>
      <c r="C3503" s="1" t="s">
        <v>3738</v>
      </c>
      <c r="D3503" s="8">
        <v>0.0</v>
      </c>
      <c r="E3503" s="1"/>
      <c r="F3503" s="1">
        <v>4.7</v>
      </c>
      <c r="G3503" s="1"/>
      <c r="H3503" s="1"/>
    </row>
    <row r="3504">
      <c r="A3504" s="1" t="s">
        <v>47</v>
      </c>
      <c r="B3504" s="7" t="s">
        <v>118</v>
      </c>
      <c r="C3504" s="1" t="s">
        <v>3739</v>
      </c>
      <c r="D3504" s="8">
        <v>0.0</v>
      </c>
      <c r="E3504" s="1"/>
      <c r="F3504" s="1">
        <v>1.0</v>
      </c>
      <c r="G3504" s="1"/>
      <c r="H3504" s="1"/>
    </row>
    <row r="3505">
      <c r="A3505" s="1" t="s">
        <v>47</v>
      </c>
      <c r="B3505" s="7" t="s">
        <v>118</v>
      </c>
      <c r="C3505" s="1" t="s">
        <v>3740</v>
      </c>
      <c r="D3505" s="8">
        <v>1.0</v>
      </c>
      <c r="E3505" s="1"/>
      <c r="F3505" s="1">
        <v>1.8</v>
      </c>
      <c r="G3505" s="1"/>
      <c r="H3505" s="1"/>
    </row>
    <row r="3506">
      <c r="A3506" s="1" t="s">
        <v>47</v>
      </c>
      <c r="B3506" s="7" t="s">
        <v>118</v>
      </c>
      <c r="C3506" s="1" t="s">
        <v>3741</v>
      </c>
      <c r="D3506" s="8">
        <v>0.0</v>
      </c>
      <c r="E3506" s="1"/>
      <c r="F3506" s="1">
        <v>6.4</v>
      </c>
      <c r="G3506" s="1"/>
      <c r="H3506" s="1"/>
    </row>
    <row r="3507">
      <c r="A3507" s="1" t="s">
        <v>47</v>
      </c>
      <c r="B3507" s="7" t="s">
        <v>118</v>
      </c>
      <c r="C3507" s="1" t="s">
        <v>3742</v>
      </c>
      <c r="D3507" s="8">
        <v>0.0</v>
      </c>
      <c r="E3507" s="1"/>
      <c r="F3507" s="1">
        <v>1.0</v>
      </c>
      <c r="G3507" s="1"/>
      <c r="H3507" s="1"/>
    </row>
    <row r="3508">
      <c r="A3508" s="1" t="s">
        <v>47</v>
      </c>
      <c r="B3508" s="7" t="s">
        <v>118</v>
      </c>
      <c r="C3508" s="1" t="s">
        <v>3743</v>
      </c>
      <c r="D3508" s="8">
        <v>0.0</v>
      </c>
      <c r="E3508" s="1"/>
      <c r="F3508" s="1">
        <v>4.3</v>
      </c>
      <c r="G3508" s="1"/>
      <c r="H3508" s="1"/>
    </row>
    <row r="3509">
      <c r="A3509" s="1" t="s">
        <v>47</v>
      </c>
      <c r="B3509" s="7" t="s">
        <v>118</v>
      </c>
      <c r="C3509" s="1" t="s">
        <v>3744</v>
      </c>
      <c r="D3509" s="8">
        <v>0.0</v>
      </c>
      <c r="E3509" s="1"/>
      <c r="F3509" s="1">
        <v>1.0</v>
      </c>
      <c r="G3509" s="1"/>
      <c r="H3509" s="1"/>
    </row>
    <row r="3510">
      <c r="A3510" s="1" t="s">
        <v>47</v>
      </c>
      <c r="B3510" s="7" t="s">
        <v>118</v>
      </c>
      <c r="C3510" s="1" t="s">
        <v>3745</v>
      </c>
      <c r="D3510" s="8">
        <v>0.0</v>
      </c>
      <c r="E3510" s="1"/>
      <c r="F3510" s="1">
        <v>3.4</v>
      </c>
      <c r="G3510" s="1"/>
      <c r="H3510" s="1"/>
    </row>
    <row r="3511">
      <c r="A3511" s="1" t="s">
        <v>47</v>
      </c>
      <c r="B3511" s="7" t="s">
        <v>118</v>
      </c>
      <c r="C3511" s="1" t="s">
        <v>3746</v>
      </c>
      <c r="D3511" s="8">
        <v>0.0</v>
      </c>
      <c r="E3511" s="1"/>
      <c r="F3511" s="1">
        <v>1.0</v>
      </c>
      <c r="G3511" s="1"/>
      <c r="H3511" s="1"/>
    </row>
    <row r="3512">
      <c r="A3512" s="1" t="s">
        <v>47</v>
      </c>
      <c r="B3512" s="7" t="s">
        <v>118</v>
      </c>
      <c r="C3512" s="1" t="s">
        <v>3747</v>
      </c>
      <c r="D3512" s="8">
        <v>0.0</v>
      </c>
      <c r="E3512" s="1"/>
      <c r="F3512" s="1">
        <v>1.0</v>
      </c>
      <c r="G3512" s="1"/>
      <c r="H3512" s="1"/>
    </row>
    <row r="3513">
      <c r="A3513" s="1" t="s">
        <v>47</v>
      </c>
      <c r="B3513" s="7" t="s">
        <v>118</v>
      </c>
      <c r="C3513" s="1" t="s">
        <v>3748</v>
      </c>
      <c r="D3513" s="8">
        <v>0.0</v>
      </c>
      <c r="E3513" s="1"/>
      <c r="F3513" s="1">
        <v>5.1</v>
      </c>
      <c r="G3513" s="1"/>
      <c r="H3513" s="1"/>
    </row>
    <row r="3514">
      <c r="A3514" s="1" t="s">
        <v>47</v>
      </c>
      <c r="B3514" s="7" t="s">
        <v>118</v>
      </c>
      <c r="C3514" s="1" t="s">
        <v>3749</v>
      </c>
      <c r="D3514" s="8">
        <v>1.0</v>
      </c>
      <c r="E3514" s="1"/>
      <c r="F3514" s="1">
        <v>1.3</v>
      </c>
      <c r="G3514" s="1"/>
      <c r="H3514" s="1"/>
    </row>
    <row r="3515">
      <c r="A3515" s="1" t="s">
        <v>47</v>
      </c>
      <c r="B3515" s="7" t="s">
        <v>118</v>
      </c>
      <c r="C3515" s="1" t="s">
        <v>3750</v>
      </c>
      <c r="D3515" s="8">
        <v>0.0</v>
      </c>
      <c r="E3515" s="1"/>
      <c r="F3515" s="1">
        <v>1.2</v>
      </c>
      <c r="G3515" s="1"/>
      <c r="H3515" s="1"/>
    </row>
    <row r="3516">
      <c r="A3516" s="1" t="s">
        <v>47</v>
      </c>
      <c r="B3516" s="7" t="s">
        <v>118</v>
      </c>
      <c r="C3516" s="1" t="s">
        <v>3751</v>
      </c>
      <c r="D3516" s="8">
        <v>0.0</v>
      </c>
      <c r="E3516" s="1"/>
      <c r="F3516" s="1">
        <v>2.9</v>
      </c>
      <c r="G3516" s="1"/>
      <c r="H3516" s="1"/>
    </row>
    <row r="3517">
      <c r="A3517" s="1" t="s">
        <v>47</v>
      </c>
      <c r="B3517" s="7" t="s">
        <v>118</v>
      </c>
      <c r="C3517" s="1" t="s">
        <v>3752</v>
      </c>
      <c r="D3517" s="8">
        <v>1.0</v>
      </c>
      <c r="E3517" s="1"/>
      <c r="F3517" s="1">
        <v>1.7</v>
      </c>
      <c r="G3517" s="1"/>
      <c r="H3517" s="1"/>
    </row>
    <row r="3518">
      <c r="A3518" s="1" t="s">
        <v>47</v>
      </c>
      <c r="B3518" s="7" t="s">
        <v>118</v>
      </c>
      <c r="C3518" s="1" t="s">
        <v>3753</v>
      </c>
      <c r="D3518" s="8">
        <v>0.0</v>
      </c>
      <c r="E3518" s="1"/>
      <c r="F3518" s="1">
        <v>1.0</v>
      </c>
      <c r="G3518" s="1"/>
      <c r="H3518" s="1"/>
    </row>
    <row r="3519">
      <c r="A3519" s="1" t="s">
        <v>47</v>
      </c>
      <c r="B3519" s="7" t="s">
        <v>118</v>
      </c>
      <c r="C3519" s="1" t="s">
        <v>3754</v>
      </c>
      <c r="D3519" s="8">
        <v>0.0</v>
      </c>
      <c r="E3519" s="1"/>
      <c r="F3519" s="1">
        <v>2.8</v>
      </c>
      <c r="G3519" s="1"/>
      <c r="H3519" s="1"/>
    </row>
    <row r="3520">
      <c r="A3520" s="1" t="s">
        <v>47</v>
      </c>
      <c r="B3520" s="7" t="s">
        <v>118</v>
      </c>
      <c r="C3520" s="1" t="s">
        <v>3755</v>
      </c>
      <c r="D3520" s="8">
        <v>0.0</v>
      </c>
      <c r="E3520" s="1"/>
      <c r="F3520" s="1">
        <v>2.8</v>
      </c>
      <c r="G3520" s="1"/>
      <c r="H3520" s="1"/>
    </row>
    <row r="3521">
      <c r="A3521" s="1" t="s">
        <v>47</v>
      </c>
      <c r="B3521" s="7" t="s">
        <v>118</v>
      </c>
      <c r="C3521" s="1" t="s">
        <v>3756</v>
      </c>
      <c r="D3521" s="8">
        <v>0.0</v>
      </c>
      <c r="E3521" s="1"/>
      <c r="F3521" s="1">
        <v>1.0</v>
      </c>
      <c r="G3521" s="1"/>
      <c r="H3521" s="1"/>
    </row>
    <row r="3522">
      <c r="A3522" s="1" t="s">
        <v>47</v>
      </c>
      <c r="B3522" s="7" t="s">
        <v>118</v>
      </c>
      <c r="C3522" s="1" t="s">
        <v>3757</v>
      </c>
      <c r="D3522" s="8">
        <v>0.0</v>
      </c>
      <c r="E3522" s="1"/>
      <c r="F3522" s="1">
        <v>1.0</v>
      </c>
      <c r="G3522" s="1"/>
      <c r="H3522" s="1"/>
    </row>
    <row r="3523">
      <c r="A3523" s="1" t="s">
        <v>47</v>
      </c>
      <c r="B3523" s="7" t="s">
        <v>118</v>
      </c>
      <c r="C3523" s="1" t="s">
        <v>3758</v>
      </c>
      <c r="D3523" s="8">
        <v>0.0</v>
      </c>
      <c r="E3523" s="1"/>
      <c r="F3523" s="1">
        <v>1.0</v>
      </c>
      <c r="G3523" s="1"/>
      <c r="H3523" s="1"/>
    </row>
    <row r="3524">
      <c r="A3524" s="1" t="s">
        <v>47</v>
      </c>
      <c r="B3524" s="7" t="s">
        <v>119</v>
      </c>
      <c r="C3524" s="1" t="s">
        <v>3759</v>
      </c>
      <c r="D3524" s="8">
        <v>0.0</v>
      </c>
      <c r="E3524" s="1"/>
      <c r="F3524" s="1">
        <v>1.0</v>
      </c>
      <c r="G3524" s="1"/>
      <c r="H3524" s="1"/>
    </row>
    <row r="3525">
      <c r="A3525" s="1" t="s">
        <v>47</v>
      </c>
      <c r="B3525" s="7" t="s">
        <v>119</v>
      </c>
      <c r="C3525" s="1" t="s">
        <v>3760</v>
      </c>
      <c r="D3525" s="8">
        <v>0.0</v>
      </c>
      <c r="E3525" s="1"/>
      <c r="F3525" s="1">
        <v>1.0</v>
      </c>
      <c r="G3525" s="1"/>
      <c r="H3525" s="1"/>
    </row>
    <row r="3526">
      <c r="A3526" s="1" t="s">
        <v>47</v>
      </c>
      <c r="B3526" s="7" t="s">
        <v>119</v>
      </c>
      <c r="C3526" s="1" t="s">
        <v>3761</v>
      </c>
      <c r="D3526" s="8">
        <v>0.0</v>
      </c>
      <c r="E3526" s="1"/>
      <c r="F3526" s="1">
        <v>1.3</v>
      </c>
      <c r="G3526" s="1"/>
      <c r="H3526" s="1"/>
    </row>
    <row r="3527">
      <c r="A3527" s="1" t="s">
        <v>47</v>
      </c>
      <c r="B3527" s="7" t="s">
        <v>119</v>
      </c>
      <c r="C3527" s="1" t="s">
        <v>3762</v>
      </c>
      <c r="D3527" s="8">
        <v>0.0</v>
      </c>
      <c r="E3527" s="1"/>
      <c r="F3527" s="1">
        <v>1.3</v>
      </c>
      <c r="G3527" s="1"/>
      <c r="H3527" s="1"/>
    </row>
    <row r="3528">
      <c r="A3528" s="1" t="s">
        <v>47</v>
      </c>
      <c r="B3528" s="7" t="s">
        <v>119</v>
      </c>
      <c r="C3528" s="1" t="s">
        <v>3763</v>
      </c>
      <c r="D3528" s="8">
        <v>0.0</v>
      </c>
      <c r="E3528" s="1"/>
      <c r="F3528" s="1">
        <v>1.0</v>
      </c>
      <c r="G3528" s="1"/>
      <c r="H3528" s="1"/>
    </row>
    <row r="3529">
      <c r="A3529" s="1" t="s">
        <v>47</v>
      </c>
      <c r="B3529" s="7" t="s">
        <v>119</v>
      </c>
      <c r="C3529" s="1" t="s">
        <v>3764</v>
      </c>
      <c r="D3529" s="8">
        <v>0.0</v>
      </c>
      <c r="E3529" s="1"/>
      <c r="F3529" s="1">
        <v>1.0</v>
      </c>
      <c r="G3529" s="1"/>
      <c r="H3529" s="1"/>
    </row>
    <row r="3530">
      <c r="A3530" s="1" t="s">
        <v>47</v>
      </c>
      <c r="B3530" s="7" t="s">
        <v>119</v>
      </c>
      <c r="C3530" s="1" t="s">
        <v>3765</v>
      </c>
      <c r="D3530" s="8">
        <v>0.0</v>
      </c>
      <c r="E3530" s="1"/>
      <c r="F3530" s="1">
        <v>1.0</v>
      </c>
      <c r="G3530" s="1"/>
      <c r="H3530" s="1"/>
    </row>
    <row r="3531">
      <c r="A3531" s="1" t="s">
        <v>47</v>
      </c>
      <c r="B3531" s="7" t="s">
        <v>119</v>
      </c>
      <c r="C3531" s="1" t="s">
        <v>3766</v>
      </c>
      <c r="D3531" s="8">
        <v>0.0</v>
      </c>
      <c r="E3531" s="1"/>
      <c r="F3531" s="1">
        <v>1.2</v>
      </c>
      <c r="G3531" s="1"/>
      <c r="H3531" s="1"/>
    </row>
    <row r="3532">
      <c r="A3532" s="1" t="s">
        <v>47</v>
      </c>
      <c r="B3532" s="7" t="s">
        <v>119</v>
      </c>
      <c r="C3532" s="1" t="s">
        <v>3767</v>
      </c>
      <c r="D3532" s="8">
        <v>0.0</v>
      </c>
      <c r="E3532" s="1"/>
      <c r="F3532" s="1">
        <v>5.0</v>
      </c>
      <c r="G3532" s="1"/>
      <c r="H3532" s="1"/>
    </row>
    <row r="3533">
      <c r="A3533" s="1" t="s">
        <v>47</v>
      </c>
      <c r="B3533" s="7" t="s">
        <v>119</v>
      </c>
      <c r="C3533" s="1" t="s">
        <v>3768</v>
      </c>
      <c r="D3533" s="8">
        <v>0.0</v>
      </c>
      <c r="E3533" s="1"/>
      <c r="F3533" s="1">
        <v>1.0</v>
      </c>
      <c r="G3533" s="1"/>
      <c r="H3533" s="1"/>
    </row>
    <row r="3534">
      <c r="A3534" s="1" t="s">
        <v>47</v>
      </c>
      <c r="B3534" s="7" t="s">
        <v>119</v>
      </c>
      <c r="C3534" s="1" t="s">
        <v>3769</v>
      </c>
      <c r="D3534" s="8">
        <v>0.0</v>
      </c>
      <c r="E3534" s="1"/>
      <c r="F3534" s="1">
        <v>4.5</v>
      </c>
      <c r="G3534" s="1"/>
      <c r="H3534" s="1"/>
    </row>
    <row r="3535">
      <c r="A3535" s="1" t="s">
        <v>47</v>
      </c>
      <c r="B3535" s="7" t="s">
        <v>119</v>
      </c>
      <c r="C3535" s="1" t="s">
        <v>3770</v>
      </c>
      <c r="D3535" s="8">
        <v>0.0</v>
      </c>
      <c r="E3535" s="1"/>
      <c r="F3535" s="1">
        <v>1.0</v>
      </c>
      <c r="G3535" s="1"/>
      <c r="H3535" s="1"/>
    </row>
    <row r="3536">
      <c r="A3536" s="1" t="s">
        <v>47</v>
      </c>
      <c r="B3536" s="7" t="s">
        <v>119</v>
      </c>
      <c r="C3536" s="1" t="s">
        <v>3771</v>
      </c>
      <c r="D3536" s="8">
        <v>0.0</v>
      </c>
      <c r="E3536" s="1"/>
      <c r="F3536" s="1">
        <v>1.0</v>
      </c>
      <c r="G3536" s="1"/>
      <c r="H3536" s="1"/>
    </row>
    <row r="3537">
      <c r="A3537" s="1" t="s">
        <v>47</v>
      </c>
      <c r="B3537" s="7" t="s">
        <v>119</v>
      </c>
      <c r="C3537" s="1" t="s">
        <v>3772</v>
      </c>
      <c r="D3537" s="8">
        <v>0.0</v>
      </c>
      <c r="E3537" s="1"/>
      <c r="F3537" s="1">
        <v>1.0</v>
      </c>
      <c r="G3537" s="1"/>
      <c r="H3537" s="1"/>
    </row>
    <row r="3538">
      <c r="A3538" s="1" t="s">
        <v>47</v>
      </c>
      <c r="B3538" s="7" t="s">
        <v>119</v>
      </c>
      <c r="C3538" s="1" t="s">
        <v>3773</v>
      </c>
      <c r="D3538" s="8">
        <v>0.0</v>
      </c>
      <c r="E3538" s="1"/>
      <c r="F3538" s="1">
        <v>2.9</v>
      </c>
      <c r="G3538" s="1"/>
      <c r="H3538" s="1"/>
    </row>
    <row r="3539">
      <c r="A3539" s="1" t="s">
        <v>47</v>
      </c>
      <c r="B3539" s="7" t="s">
        <v>119</v>
      </c>
      <c r="C3539" s="1" t="s">
        <v>3774</v>
      </c>
      <c r="D3539" s="8">
        <v>0.0</v>
      </c>
      <c r="E3539" s="1"/>
      <c r="F3539" s="1">
        <v>4.8</v>
      </c>
      <c r="G3539" s="1"/>
      <c r="H3539" s="1"/>
    </row>
    <row r="3540">
      <c r="A3540" s="1" t="s">
        <v>47</v>
      </c>
      <c r="B3540" s="7" t="s">
        <v>119</v>
      </c>
      <c r="C3540" s="1" t="s">
        <v>3775</v>
      </c>
      <c r="D3540" s="8">
        <v>0.0</v>
      </c>
      <c r="E3540" s="1"/>
      <c r="F3540" s="1">
        <v>3.3</v>
      </c>
      <c r="G3540" s="1"/>
      <c r="H3540" s="1"/>
    </row>
    <row r="3541">
      <c r="A3541" s="1" t="s">
        <v>47</v>
      </c>
      <c r="B3541" s="7" t="s">
        <v>119</v>
      </c>
      <c r="C3541" s="1" t="s">
        <v>3776</v>
      </c>
      <c r="D3541" s="8">
        <v>0.0</v>
      </c>
      <c r="E3541" s="1"/>
      <c r="F3541" s="1">
        <v>1.2</v>
      </c>
      <c r="G3541" s="1"/>
      <c r="H3541" s="1"/>
    </row>
    <row r="3542">
      <c r="A3542" s="1" t="s">
        <v>47</v>
      </c>
      <c r="B3542" s="7" t="s">
        <v>119</v>
      </c>
      <c r="C3542" s="1" t="s">
        <v>3777</v>
      </c>
      <c r="D3542" s="8">
        <v>0.0</v>
      </c>
      <c r="E3542" s="1"/>
      <c r="F3542" s="1">
        <v>1.7</v>
      </c>
      <c r="G3542" s="1"/>
      <c r="H3542" s="1"/>
    </row>
    <row r="3543">
      <c r="A3543" s="1" t="s">
        <v>47</v>
      </c>
      <c r="B3543" s="7" t="s">
        <v>119</v>
      </c>
      <c r="C3543" s="1" t="s">
        <v>3778</v>
      </c>
      <c r="D3543" s="8">
        <v>0.0</v>
      </c>
      <c r="E3543" s="1"/>
      <c r="F3543" s="1">
        <v>1.0</v>
      </c>
      <c r="G3543" s="1"/>
      <c r="H3543" s="1"/>
    </row>
    <row r="3544">
      <c r="A3544" s="1" t="s">
        <v>47</v>
      </c>
      <c r="B3544" s="7" t="s">
        <v>119</v>
      </c>
      <c r="C3544" s="1" t="s">
        <v>3779</v>
      </c>
      <c r="D3544" s="8">
        <v>0.0</v>
      </c>
      <c r="E3544" s="1"/>
      <c r="F3544" s="1">
        <v>1.2</v>
      </c>
      <c r="G3544" s="1"/>
      <c r="H3544" s="1"/>
    </row>
    <row r="3545">
      <c r="A3545" s="1" t="s">
        <v>47</v>
      </c>
      <c r="B3545" s="7" t="s">
        <v>119</v>
      </c>
      <c r="C3545" s="1" t="s">
        <v>3780</v>
      </c>
      <c r="D3545" s="8">
        <v>0.0</v>
      </c>
      <c r="E3545" s="1"/>
      <c r="F3545" s="1">
        <v>1.0</v>
      </c>
      <c r="G3545" s="1"/>
      <c r="H3545" s="1"/>
    </row>
    <row r="3546">
      <c r="A3546" s="1" t="s">
        <v>47</v>
      </c>
      <c r="B3546" s="7" t="s">
        <v>119</v>
      </c>
      <c r="C3546" s="1" t="s">
        <v>3781</v>
      </c>
      <c r="D3546" s="8">
        <v>0.0</v>
      </c>
      <c r="E3546" s="1"/>
      <c r="F3546" s="1">
        <v>4.3</v>
      </c>
      <c r="G3546" s="1"/>
      <c r="H3546" s="1"/>
    </row>
    <row r="3547">
      <c r="A3547" s="1" t="s">
        <v>47</v>
      </c>
      <c r="B3547" s="7" t="s">
        <v>119</v>
      </c>
      <c r="C3547" s="1" t="s">
        <v>3782</v>
      </c>
      <c r="D3547" s="8">
        <v>0.0</v>
      </c>
      <c r="E3547" s="1"/>
      <c r="F3547" s="1">
        <v>1.6</v>
      </c>
      <c r="G3547" s="1"/>
      <c r="H3547" s="1"/>
    </row>
    <row r="3548">
      <c r="A3548" s="1" t="s">
        <v>47</v>
      </c>
      <c r="B3548" s="7" t="s">
        <v>119</v>
      </c>
      <c r="C3548" s="1" t="s">
        <v>3783</v>
      </c>
      <c r="D3548" s="8">
        <v>0.0</v>
      </c>
      <c r="E3548" s="1"/>
      <c r="F3548" s="1">
        <v>12.2</v>
      </c>
      <c r="G3548" s="1"/>
      <c r="H3548" s="1"/>
    </row>
    <row r="3549">
      <c r="A3549" s="1" t="s">
        <v>47</v>
      </c>
      <c r="B3549" s="7" t="s">
        <v>119</v>
      </c>
      <c r="C3549" s="1" t="s">
        <v>3784</v>
      </c>
      <c r="D3549" s="8">
        <v>0.0</v>
      </c>
      <c r="E3549" s="1"/>
      <c r="F3549" s="1">
        <v>2.2</v>
      </c>
      <c r="G3549" s="1"/>
      <c r="H3549" s="1"/>
    </row>
    <row r="3550">
      <c r="A3550" s="1" t="s">
        <v>47</v>
      </c>
      <c r="B3550" s="7" t="s">
        <v>119</v>
      </c>
      <c r="C3550" s="1" t="s">
        <v>3785</v>
      </c>
      <c r="D3550" s="8">
        <v>0.0</v>
      </c>
      <c r="E3550" s="1"/>
      <c r="F3550" s="1">
        <v>1.0</v>
      </c>
      <c r="G3550" s="1"/>
      <c r="H3550" s="1"/>
    </row>
    <row r="3551">
      <c r="A3551" s="1" t="s">
        <v>47</v>
      </c>
      <c r="B3551" s="7" t="s">
        <v>119</v>
      </c>
      <c r="C3551" s="1" t="s">
        <v>3786</v>
      </c>
      <c r="D3551" s="8">
        <v>0.0</v>
      </c>
      <c r="E3551" s="1"/>
      <c r="F3551" s="1">
        <v>4.0</v>
      </c>
      <c r="G3551" s="1"/>
      <c r="H3551" s="1"/>
    </row>
    <row r="3552">
      <c r="A3552" s="1" t="s">
        <v>47</v>
      </c>
      <c r="B3552" s="7" t="s">
        <v>119</v>
      </c>
      <c r="C3552" s="1" t="s">
        <v>3787</v>
      </c>
      <c r="D3552" s="8">
        <v>0.0</v>
      </c>
      <c r="E3552" s="1"/>
      <c r="F3552" s="1">
        <v>10.1</v>
      </c>
      <c r="G3552" s="1"/>
      <c r="H3552" s="1"/>
    </row>
    <row r="3553">
      <c r="A3553" s="1" t="s">
        <v>47</v>
      </c>
      <c r="B3553" s="7" t="s">
        <v>119</v>
      </c>
      <c r="C3553" s="1" t="s">
        <v>3788</v>
      </c>
      <c r="D3553" s="8">
        <v>0.0</v>
      </c>
      <c r="E3553" s="1"/>
      <c r="F3553" s="1">
        <v>3.9</v>
      </c>
      <c r="G3553" s="1"/>
      <c r="H3553" s="1"/>
    </row>
    <row r="3554">
      <c r="A3554" s="1" t="s">
        <v>47</v>
      </c>
      <c r="B3554" s="7" t="s">
        <v>119</v>
      </c>
      <c r="C3554" s="1" t="s">
        <v>3789</v>
      </c>
      <c r="D3554" s="8">
        <v>0.0</v>
      </c>
      <c r="E3554" s="1"/>
      <c r="F3554" s="1">
        <v>2.0</v>
      </c>
      <c r="G3554" s="1"/>
      <c r="H3554" s="1"/>
    </row>
    <row r="3555">
      <c r="A3555" s="1" t="s">
        <v>47</v>
      </c>
      <c r="B3555" s="7" t="s">
        <v>119</v>
      </c>
      <c r="C3555" s="1" t="s">
        <v>3790</v>
      </c>
      <c r="D3555" s="8">
        <v>0.0</v>
      </c>
      <c r="E3555" s="1"/>
      <c r="F3555" s="1">
        <v>11.6</v>
      </c>
      <c r="G3555" s="1"/>
      <c r="H3555" s="1"/>
    </row>
    <row r="3556">
      <c r="A3556" s="1" t="s">
        <v>47</v>
      </c>
      <c r="B3556" s="7" t="s">
        <v>119</v>
      </c>
      <c r="C3556" s="1" t="s">
        <v>3791</v>
      </c>
      <c r="D3556" s="8">
        <v>0.0</v>
      </c>
      <c r="E3556" s="1"/>
      <c r="F3556" s="1">
        <v>1.0</v>
      </c>
      <c r="G3556" s="1"/>
      <c r="H3556" s="1"/>
    </row>
    <row r="3557">
      <c r="A3557" s="1" t="s">
        <v>47</v>
      </c>
      <c r="B3557" s="7" t="s">
        <v>119</v>
      </c>
      <c r="C3557" s="1" t="s">
        <v>3792</v>
      </c>
      <c r="D3557" s="8">
        <v>1.0</v>
      </c>
      <c r="E3557" s="1"/>
      <c r="F3557" s="1">
        <v>10.0</v>
      </c>
      <c r="G3557" s="1"/>
      <c r="H3557" s="1"/>
    </row>
    <row r="3558">
      <c r="A3558" s="1" t="s">
        <v>47</v>
      </c>
      <c r="B3558" s="7" t="s">
        <v>119</v>
      </c>
      <c r="C3558" s="1" t="s">
        <v>3793</v>
      </c>
      <c r="D3558" s="8">
        <v>0.0</v>
      </c>
      <c r="E3558" s="1"/>
      <c r="F3558" s="1">
        <v>2.5</v>
      </c>
      <c r="G3558" s="1"/>
      <c r="H3558" s="1"/>
    </row>
    <row r="3559">
      <c r="A3559" s="1" t="s">
        <v>47</v>
      </c>
      <c r="B3559" s="7" t="s">
        <v>119</v>
      </c>
      <c r="C3559" s="1" t="s">
        <v>3794</v>
      </c>
      <c r="D3559" s="8">
        <v>0.0</v>
      </c>
      <c r="E3559" s="1"/>
      <c r="F3559" s="1">
        <v>1.0</v>
      </c>
      <c r="G3559" s="1"/>
      <c r="H3559" s="1"/>
    </row>
    <row r="3560">
      <c r="A3560" s="1" t="s">
        <v>47</v>
      </c>
      <c r="B3560" s="7" t="s">
        <v>119</v>
      </c>
      <c r="C3560" s="1" t="s">
        <v>3795</v>
      </c>
      <c r="D3560" s="8">
        <v>0.0</v>
      </c>
      <c r="E3560" s="1"/>
      <c r="F3560" s="1">
        <v>1.0</v>
      </c>
      <c r="G3560" s="1"/>
      <c r="H3560" s="1"/>
    </row>
    <row r="3561">
      <c r="A3561" s="1" t="s">
        <v>47</v>
      </c>
      <c r="B3561" s="7" t="s">
        <v>119</v>
      </c>
      <c r="C3561" s="1" t="s">
        <v>3796</v>
      </c>
      <c r="D3561" s="8">
        <v>0.0</v>
      </c>
      <c r="E3561" s="1"/>
      <c r="F3561" s="1">
        <v>1.0</v>
      </c>
      <c r="G3561" s="1"/>
      <c r="H3561" s="1"/>
    </row>
    <row r="3562">
      <c r="A3562" s="1" t="s">
        <v>47</v>
      </c>
      <c r="B3562" s="7" t="s">
        <v>119</v>
      </c>
      <c r="C3562" s="1" t="s">
        <v>3797</v>
      </c>
      <c r="D3562" s="8">
        <v>0.0</v>
      </c>
      <c r="E3562" s="1"/>
      <c r="F3562" s="1">
        <v>1.0</v>
      </c>
      <c r="G3562" s="1"/>
      <c r="H3562" s="1"/>
    </row>
    <row r="3563">
      <c r="A3563" s="1" t="s">
        <v>47</v>
      </c>
      <c r="B3563" s="7" t="s">
        <v>119</v>
      </c>
      <c r="C3563" s="1" t="s">
        <v>3798</v>
      </c>
      <c r="D3563" s="8">
        <v>0.0</v>
      </c>
      <c r="E3563" s="1"/>
      <c r="F3563" s="1">
        <v>3.8</v>
      </c>
      <c r="G3563" s="1"/>
      <c r="H3563" s="1"/>
    </row>
    <row r="3564">
      <c r="A3564" s="1" t="s">
        <v>47</v>
      </c>
      <c r="B3564" s="7" t="s">
        <v>119</v>
      </c>
      <c r="C3564" s="1" t="s">
        <v>3799</v>
      </c>
      <c r="D3564" s="8">
        <v>0.0</v>
      </c>
      <c r="E3564" s="1"/>
      <c r="F3564" s="1">
        <v>10.8</v>
      </c>
      <c r="G3564" s="1"/>
      <c r="H3564" s="1"/>
    </row>
    <row r="3565">
      <c r="A3565" s="1" t="s">
        <v>47</v>
      </c>
      <c r="B3565" s="7" t="s">
        <v>119</v>
      </c>
      <c r="C3565" s="1" t="s">
        <v>3800</v>
      </c>
      <c r="D3565" s="8">
        <v>0.0</v>
      </c>
      <c r="E3565" s="1"/>
      <c r="F3565" s="1">
        <v>1.0</v>
      </c>
      <c r="G3565" s="1"/>
      <c r="H3565" s="1"/>
    </row>
    <row r="3566">
      <c r="A3566" s="1" t="s">
        <v>47</v>
      </c>
      <c r="B3566" s="7" t="s">
        <v>119</v>
      </c>
      <c r="C3566" s="1" t="s">
        <v>587</v>
      </c>
      <c r="D3566" s="8">
        <v>0.0</v>
      </c>
      <c r="E3566" s="1"/>
      <c r="F3566" s="1">
        <v>1.5</v>
      </c>
      <c r="G3566" s="1"/>
      <c r="H3566" s="1"/>
    </row>
    <row r="3567">
      <c r="A3567" s="1" t="s">
        <v>47</v>
      </c>
      <c r="B3567" s="7" t="s">
        <v>119</v>
      </c>
      <c r="C3567" s="1" t="s">
        <v>3801</v>
      </c>
      <c r="D3567" s="8">
        <v>0.0</v>
      </c>
      <c r="E3567" s="1"/>
      <c r="F3567" s="1">
        <v>1.5</v>
      </c>
      <c r="G3567" s="1"/>
      <c r="H3567" s="1"/>
    </row>
    <row r="3568">
      <c r="A3568" s="1" t="s">
        <v>47</v>
      </c>
      <c r="B3568" s="7" t="s">
        <v>119</v>
      </c>
      <c r="C3568" s="1" t="s">
        <v>3802</v>
      </c>
      <c r="D3568" s="8">
        <v>0.0</v>
      </c>
      <c r="E3568" s="1"/>
      <c r="F3568" s="1">
        <v>1.0</v>
      </c>
      <c r="G3568" s="1"/>
      <c r="H3568" s="1"/>
    </row>
    <row r="3569">
      <c r="A3569" s="1" t="s">
        <v>47</v>
      </c>
      <c r="B3569" s="7" t="s">
        <v>119</v>
      </c>
      <c r="C3569" s="1" t="s">
        <v>3803</v>
      </c>
      <c r="D3569" s="8">
        <v>0.0</v>
      </c>
      <c r="E3569" s="1"/>
      <c r="F3569" s="1">
        <v>1.0</v>
      </c>
      <c r="G3569" s="1"/>
      <c r="H3569" s="1"/>
    </row>
    <row r="3570">
      <c r="A3570" s="1" t="s">
        <v>47</v>
      </c>
      <c r="B3570" s="7" t="s">
        <v>119</v>
      </c>
      <c r="C3570" s="1" t="s">
        <v>3804</v>
      </c>
      <c r="D3570" s="8">
        <v>0.0</v>
      </c>
      <c r="E3570" s="1"/>
      <c r="F3570" s="1">
        <v>1.0</v>
      </c>
      <c r="G3570" s="1"/>
      <c r="H3570" s="1"/>
    </row>
    <row r="3571">
      <c r="A3571" s="1" t="s">
        <v>47</v>
      </c>
      <c r="B3571" s="7" t="s">
        <v>119</v>
      </c>
      <c r="C3571" s="1" t="s">
        <v>3805</v>
      </c>
      <c r="D3571" s="8">
        <v>0.0</v>
      </c>
      <c r="E3571" s="1"/>
      <c r="F3571" s="1">
        <v>2.3</v>
      </c>
      <c r="G3571" s="1"/>
      <c r="H3571" s="1"/>
    </row>
    <row r="3572">
      <c r="A3572" s="1" t="s">
        <v>47</v>
      </c>
      <c r="B3572" s="7" t="s">
        <v>119</v>
      </c>
      <c r="C3572" s="1" t="s">
        <v>3806</v>
      </c>
      <c r="D3572" s="8">
        <v>0.0</v>
      </c>
      <c r="E3572" s="1"/>
      <c r="F3572" s="1">
        <v>1.0</v>
      </c>
      <c r="G3572" s="1"/>
      <c r="H3572" s="1"/>
    </row>
    <row r="3573">
      <c r="A3573" s="1" t="s">
        <v>47</v>
      </c>
      <c r="B3573" s="7" t="s">
        <v>119</v>
      </c>
      <c r="C3573" s="1" t="s">
        <v>3807</v>
      </c>
      <c r="D3573" s="8">
        <v>0.0</v>
      </c>
      <c r="E3573" s="1"/>
      <c r="F3573" s="1">
        <v>2.0</v>
      </c>
      <c r="G3573" s="1"/>
      <c r="H3573" s="1"/>
    </row>
    <row r="3574">
      <c r="A3574" s="1" t="s">
        <v>47</v>
      </c>
      <c r="B3574" s="7" t="s">
        <v>120</v>
      </c>
      <c r="C3574" s="1" t="s">
        <v>3808</v>
      </c>
      <c r="D3574" s="8">
        <v>0.0</v>
      </c>
      <c r="E3574" s="1"/>
      <c r="F3574" s="1">
        <v>8.8</v>
      </c>
      <c r="G3574" s="1"/>
      <c r="H3574" s="1"/>
    </row>
    <row r="3575">
      <c r="A3575" s="1" t="s">
        <v>47</v>
      </c>
      <c r="B3575" s="7" t="s">
        <v>120</v>
      </c>
      <c r="C3575" s="1" t="s">
        <v>3809</v>
      </c>
      <c r="D3575" s="8">
        <v>3.0</v>
      </c>
      <c r="E3575" s="1"/>
      <c r="F3575" s="1">
        <v>8.1</v>
      </c>
      <c r="G3575" s="1"/>
      <c r="H3575" s="1"/>
    </row>
    <row r="3576">
      <c r="A3576" s="1" t="s">
        <v>47</v>
      </c>
      <c r="B3576" s="7" t="s">
        <v>120</v>
      </c>
      <c r="C3576" s="1" t="s">
        <v>3810</v>
      </c>
      <c r="D3576" s="8">
        <v>0.0</v>
      </c>
      <c r="E3576" s="1"/>
      <c r="F3576" s="1">
        <v>3.4</v>
      </c>
      <c r="G3576" s="1"/>
      <c r="H3576" s="1"/>
    </row>
    <row r="3577">
      <c r="A3577" s="1" t="s">
        <v>47</v>
      </c>
      <c r="B3577" s="7" t="s">
        <v>120</v>
      </c>
      <c r="C3577" s="1" t="s">
        <v>3811</v>
      </c>
      <c r="D3577" s="8">
        <v>0.0</v>
      </c>
      <c r="E3577" s="1"/>
      <c r="F3577" s="1">
        <v>4.4</v>
      </c>
      <c r="G3577" s="1"/>
      <c r="H3577" s="1"/>
    </row>
    <row r="3578">
      <c r="A3578" s="1" t="s">
        <v>47</v>
      </c>
      <c r="B3578" s="7" t="s">
        <v>120</v>
      </c>
      <c r="C3578" s="1" t="s">
        <v>3812</v>
      </c>
      <c r="D3578" s="8">
        <v>0.0</v>
      </c>
      <c r="E3578" s="1"/>
      <c r="F3578" s="1">
        <v>5.8</v>
      </c>
      <c r="G3578" s="1"/>
      <c r="H3578" s="1"/>
    </row>
    <row r="3579">
      <c r="A3579" s="1" t="s">
        <v>47</v>
      </c>
      <c r="B3579" s="7" t="s">
        <v>120</v>
      </c>
      <c r="C3579" s="1" t="s">
        <v>3813</v>
      </c>
      <c r="D3579" s="8">
        <v>0.0</v>
      </c>
      <c r="E3579" s="1"/>
      <c r="F3579" s="1">
        <v>2.0</v>
      </c>
      <c r="G3579" s="1"/>
      <c r="H3579" s="1"/>
    </row>
    <row r="3580">
      <c r="A3580" s="1" t="s">
        <v>47</v>
      </c>
      <c r="B3580" s="7" t="s">
        <v>120</v>
      </c>
      <c r="C3580" s="1" t="s">
        <v>3814</v>
      </c>
      <c r="D3580" s="8">
        <v>1.0</v>
      </c>
      <c r="E3580" s="1"/>
      <c r="F3580" s="1">
        <v>2.9</v>
      </c>
      <c r="G3580" s="1"/>
      <c r="H3580" s="1"/>
    </row>
    <row r="3581">
      <c r="A3581" s="1" t="s">
        <v>47</v>
      </c>
      <c r="B3581" s="7" t="s">
        <v>120</v>
      </c>
      <c r="C3581" s="1" t="s">
        <v>3815</v>
      </c>
      <c r="D3581" s="8">
        <v>0.0</v>
      </c>
      <c r="E3581" s="1"/>
      <c r="F3581" s="1">
        <v>8.4</v>
      </c>
      <c r="G3581" s="1"/>
      <c r="H3581" s="1"/>
    </row>
    <row r="3582">
      <c r="A3582" s="1" t="s">
        <v>47</v>
      </c>
      <c r="B3582" s="7" t="s">
        <v>120</v>
      </c>
      <c r="C3582" s="1" t="s">
        <v>3816</v>
      </c>
      <c r="D3582" s="8">
        <v>0.0</v>
      </c>
      <c r="E3582" s="1"/>
      <c r="F3582" s="1">
        <v>6.2</v>
      </c>
      <c r="G3582" s="1"/>
      <c r="H3582" s="1"/>
    </row>
    <row r="3583">
      <c r="A3583" s="1" t="s">
        <v>47</v>
      </c>
      <c r="B3583" s="7" t="s">
        <v>120</v>
      </c>
      <c r="C3583" s="1" t="s">
        <v>3817</v>
      </c>
      <c r="D3583" s="8">
        <v>0.0</v>
      </c>
      <c r="E3583" s="1"/>
      <c r="F3583" s="1">
        <v>8.0</v>
      </c>
      <c r="G3583" s="1"/>
      <c r="H3583" s="1"/>
    </row>
    <row r="3584">
      <c r="A3584" s="1" t="s">
        <v>47</v>
      </c>
      <c r="B3584" s="7" t="s">
        <v>120</v>
      </c>
      <c r="C3584" s="1" t="s">
        <v>3818</v>
      </c>
      <c r="D3584" s="8">
        <v>0.0</v>
      </c>
      <c r="E3584" s="1"/>
      <c r="F3584" s="1">
        <v>5.8</v>
      </c>
      <c r="G3584" s="1"/>
      <c r="H3584" s="1"/>
    </row>
    <row r="3585">
      <c r="A3585" s="1" t="s">
        <v>47</v>
      </c>
      <c r="B3585" s="7" t="s">
        <v>120</v>
      </c>
      <c r="C3585" s="1" t="s">
        <v>3819</v>
      </c>
      <c r="D3585" s="8">
        <v>0.0</v>
      </c>
      <c r="E3585" s="1"/>
      <c r="F3585" s="1">
        <v>4.2</v>
      </c>
      <c r="G3585" s="1"/>
      <c r="H3585" s="1"/>
    </row>
    <row r="3586">
      <c r="A3586" s="1" t="s">
        <v>47</v>
      </c>
      <c r="B3586" s="7" t="s">
        <v>120</v>
      </c>
      <c r="C3586" s="1" t="s">
        <v>3820</v>
      </c>
      <c r="D3586" s="8">
        <v>0.0</v>
      </c>
      <c r="E3586" s="1"/>
      <c r="F3586" s="1">
        <v>9.6</v>
      </c>
      <c r="G3586" s="1"/>
      <c r="H3586" s="1"/>
    </row>
    <row r="3587">
      <c r="A3587" s="1" t="s">
        <v>47</v>
      </c>
      <c r="B3587" s="7" t="s">
        <v>120</v>
      </c>
      <c r="C3587" s="1" t="s">
        <v>3821</v>
      </c>
      <c r="D3587" s="8">
        <v>0.0</v>
      </c>
      <c r="E3587" s="1"/>
      <c r="F3587" s="1">
        <v>1.0</v>
      </c>
      <c r="G3587" s="1"/>
      <c r="H3587" s="1"/>
    </row>
    <row r="3588">
      <c r="A3588" s="1" t="s">
        <v>47</v>
      </c>
      <c r="B3588" s="7" t="s">
        <v>120</v>
      </c>
      <c r="C3588" s="1" t="s">
        <v>3822</v>
      </c>
      <c r="D3588" s="8">
        <v>0.0</v>
      </c>
      <c r="E3588" s="1"/>
      <c r="F3588" s="1">
        <v>10.1</v>
      </c>
      <c r="G3588" s="1"/>
      <c r="H3588" s="1"/>
    </row>
    <row r="3589">
      <c r="A3589" s="1" t="s">
        <v>47</v>
      </c>
      <c r="B3589" s="7" t="s">
        <v>120</v>
      </c>
      <c r="C3589" s="1" t="s">
        <v>3823</v>
      </c>
      <c r="D3589" s="8">
        <v>0.0</v>
      </c>
      <c r="E3589" s="1"/>
      <c r="F3589" s="1">
        <v>1.0</v>
      </c>
      <c r="G3589" s="1"/>
      <c r="H3589" s="1"/>
    </row>
    <row r="3590">
      <c r="A3590" s="1" t="s">
        <v>47</v>
      </c>
      <c r="B3590" s="7" t="s">
        <v>120</v>
      </c>
      <c r="C3590" s="1" t="s">
        <v>3824</v>
      </c>
      <c r="D3590" s="8">
        <v>0.0</v>
      </c>
      <c r="E3590" s="1"/>
      <c r="F3590" s="1">
        <v>7.4</v>
      </c>
      <c r="G3590" s="1"/>
      <c r="H3590" s="1"/>
    </row>
    <row r="3591">
      <c r="A3591" s="1" t="s">
        <v>47</v>
      </c>
      <c r="B3591" s="7" t="s">
        <v>120</v>
      </c>
      <c r="C3591" s="1" t="s">
        <v>3825</v>
      </c>
      <c r="D3591" s="8">
        <v>0.0</v>
      </c>
      <c r="E3591" s="1"/>
      <c r="F3591" s="1">
        <v>7.4</v>
      </c>
      <c r="G3591" s="1"/>
      <c r="H3591" s="1"/>
    </row>
    <row r="3592">
      <c r="A3592" s="1" t="s">
        <v>47</v>
      </c>
      <c r="B3592" s="7" t="s">
        <v>120</v>
      </c>
      <c r="C3592" s="1" t="s">
        <v>3826</v>
      </c>
      <c r="D3592" s="8">
        <v>0.0</v>
      </c>
      <c r="E3592" s="1"/>
      <c r="F3592" s="1">
        <v>5.0</v>
      </c>
      <c r="G3592" s="1"/>
      <c r="H3592" s="1"/>
    </row>
    <row r="3593">
      <c r="A3593" s="1" t="s">
        <v>47</v>
      </c>
      <c r="B3593" s="7" t="s">
        <v>120</v>
      </c>
      <c r="C3593" s="1" t="s">
        <v>3827</v>
      </c>
      <c r="D3593" s="8">
        <v>0.0</v>
      </c>
      <c r="E3593" s="1"/>
      <c r="F3593" s="1">
        <v>1.7</v>
      </c>
      <c r="G3593" s="1"/>
      <c r="H3593" s="1"/>
    </row>
    <row r="3594">
      <c r="A3594" s="1" t="s">
        <v>47</v>
      </c>
      <c r="B3594" s="7" t="s">
        <v>120</v>
      </c>
      <c r="C3594" s="1" t="s">
        <v>3828</v>
      </c>
      <c r="D3594" s="8">
        <v>0.0</v>
      </c>
      <c r="E3594" s="1"/>
      <c r="F3594" s="1">
        <v>11.5</v>
      </c>
      <c r="G3594" s="1"/>
      <c r="H3594" s="1"/>
    </row>
    <row r="3595">
      <c r="A3595" s="1" t="s">
        <v>47</v>
      </c>
      <c r="B3595" s="7" t="s">
        <v>120</v>
      </c>
      <c r="C3595" s="1" t="s">
        <v>3829</v>
      </c>
      <c r="D3595" s="8">
        <v>0.0</v>
      </c>
      <c r="E3595" s="1"/>
      <c r="F3595" s="1">
        <v>7.6</v>
      </c>
      <c r="G3595" s="1"/>
      <c r="H3595" s="1"/>
    </row>
    <row r="3596">
      <c r="A3596" s="1" t="s">
        <v>47</v>
      </c>
      <c r="B3596" s="7" t="s">
        <v>120</v>
      </c>
      <c r="C3596" s="1" t="s">
        <v>3830</v>
      </c>
      <c r="D3596" s="8">
        <v>0.0</v>
      </c>
      <c r="E3596" s="1"/>
      <c r="F3596" s="1">
        <v>8.3</v>
      </c>
      <c r="G3596" s="1"/>
      <c r="H3596" s="1"/>
    </row>
    <row r="3597">
      <c r="A3597" s="1" t="s">
        <v>47</v>
      </c>
      <c r="B3597" s="7" t="s">
        <v>120</v>
      </c>
      <c r="C3597" s="1" t="s">
        <v>3831</v>
      </c>
      <c r="D3597" s="8">
        <v>0.0</v>
      </c>
      <c r="E3597" s="1"/>
      <c r="F3597" s="1">
        <v>8.2</v>
      </c>
      <c r="G3597" s="1"/>
      <c r="H3597" s="1"/>
    </row>
    <row r="3598">
      <c r="A3598" s="1" t="s">
        <v>47</v>
      </c>
      <c r="B3598" s="7" t="s">
        <v>120</v>
      </c>
      <c r="C3598" s="1" t="s">
        <v>3832</v>
      </c>
      <c r="D3598" s="8">
        <v>0.0</v>
      </c>
      <c r="E3598" s="1"/>
      <c r="F3598" s="1">
        <v>10.7</v>
      </c>
      <c r="G3598" s="1"/>
      <c r="H3598" s="1"/>
    </row>
    <row r="3599">
      <c r="A3599" s="1" t="s">
        <v>47</v>
      </c>
      <c r="B3599" s="7" t="s">
        <v>120</v>
      </c>
      <c r="C3599" s="1" t="s">
        <v>3833</v>
      </c>
      <c r="D3599" s="8">
        <v>0.0</v>
      </c>
      <c r="E3599" s="1"/>
      <c r="F3599" s="1">
        <v>6.2</v>
      </c>
      <c r="G3599" s="1"/>
      <c r="H3599" s="1"/>
    </row>
    <row r="3600">
      <c r="A3600" s="1" t="s">
        <v>47</v>
      </c>
      <c r="B3600" s="7" t="s">
        <v>120</v>
      </c>
      <c r="C3600" s="1" t="s">
        <v>3834</v>
      </c>
      <c r="D3600" s="8">
        <v>0.0</v>
      </c>
      <c r="E3600" s="1"/>
      <c r="F3600" s="1">
        <v>4.0</v>
      </c>
      <c r="G3600" s="1"/>
      <c r="H3600" s="1"/>
    </row>
    <row r="3601">
      <c r="A3601" s="1" t="s">
        <v>47</v>
      </c>
      <c r="B3601" s="7" t="s">
        <v>120</v>
      </c>
      <c r="C3601" s="1" t="s">
        <v>3835</v>
      </c>
      <c r="D3601" s="8">
        <v>0.0</v>
      </c>
      <c r="E3601" s="1"/>
      <c r="F3601" s="1">
        <v>5.1</v>
      </c>
      <c r="G3601" s="1"/>
      <c r="H3601" s="1"/>
    </row>
    <row r="3602">
      <c r="A3602" s="1" t="s">
        <v>47</v>
      </c>
      <c r="B3602" s="7" t="s">
        <v>120</v>
      </c>
      <c r="C3602" s="1" t="s">
        <v>3836</v>
      </c>
      <c r="D3602" s="8">
        <v>0.0</v>
      </c>
      <c r="E3602" s="1"/>
      <c r="F3602" s="1">
        <v>3.6</v>
      </c>
      <c r="G3602" s="1"/>
      <c r="H3602" s="1"/>
    </row>
    <row r="3603">
      <c r="A3603" s="1" t="s">
        <v>47</v>
      </c>
      <c r="B3603" s="7" t="s">
        <v>120</v>
      </c>
      <c r="C3603" s="1" t="s">
        <v>3837</v>
      </c>
      <c r="D3603" s="8">
        <v>0.0</v>
      </c>
      <c r="E3603" s="1"/>
      <c r="F3603" s="1">
        <v>1.4</v>
      </c>
      <c r="G3603" s="1"/>
      <c r="H3603" s="1"/>
    </row>
    <row r="3604">
      <c r="A3604" s="1" t="s">
        <v>47</v>
      </c>
      <c r="B3604" s="7" t="s">
        <v>120</v>
      </c>
      <c r="C3604" s="1" t="s">
        <v>3838</v>
      </c>
      <c r="D3604" s="8">
        <v>0.0</v>
      </c>
      <c r="E3604" s="1"/>
      <c r="F3604" s="1">
        <v>2.1</v>
      </c>
      <c r="G3604" s="1"/>
      <c r="H3604" s="1"/>
    </row>
    <row r="3605">
      <c r="A3605" s="1" t="s">
        <v>47</v>
      </c>
      <c r="B3605" s="7" t="s">
        <v>120</v>
      </c>
      <c r="C3605" s="1" t="s">
        <v>3839</v>
      </c>
      <c r="D3605" s="8">
        <v>0.0</v>
      </c>
      <c r="E3605" s="1"/>
      <c r="F3605" s="1">
        <v>4.0</v>
      </c>
      <c r="G3605" s="1"/>
      <c r="H3605" s="1"/>
    </row>
    <row r="3606">
      <c r="A3606" s="1" t="s">
        <v>47</v>
      </c>
      <c r="B3606" s="7" t="s">
        <v>120</v>
      </c>
      <c r="C3606" s="1" t="s">
        <v>3840</v>
      </c>
      <c r="D3606" s="8">
        <v>0.0</v>
      </c>
      <c r="E3606" s="1"/>
      <c r="F3606" s="1">
        <v>3.1</v>
      </c>
      <c r="G3606" s="1"/>
      <c r="H3606" s="1"/>
    </row>
    <row r="3607">
      <c r="A3607" s="1" t="s">
        <v>47</v>
      </c>
      <c r="B3607" s="7" t="s">
        <v>120</v>
      </c>
      <c r="C3607" s="1" t="s">
        <v>3841</v>
      </c>
      <c r="D3607" s="8">
        <v>0.0</v>
      </c>
      <c r="E3607" s="1"/>
      <c r="F3607" s="1">
        <v>2.5</v>
      </c>
      <c r="G3607" s="1"/>
      <c r="H3607" s="1"/>
    </row>
    <row r="3608">
      <c r="A3608" s="1" t="s">
        <v>47</v>
      </c>
      <c r="B3608" s="7" t="s">
        <v>120</v>
      </c>
      <c r="C3608" s="1" t="s">
        <v>3842</v>
      </c>
      <c r="D3608" s="8">
        <v>0.0</v>
      </c>
      <c r="E3608" s="1"/>
      <c r="F3608" s="1">
        <v>1.6</v>
      </c>
      <c r="G3608" s="1"/>
      <c r="H3608" s="1"/>
    </row>
    <row r="3609">
      <c r="A3609" s="1" t="s">
        <v>47</v>
      </c>
      <c r="B3609" s="7" t="s">
        <v>120</v>
      </c>
      <c r="C3609" s="1" t="s">
        <v>3843</v>
      </c>
      <c r="D3609" s="8">
        <v>0.0</v>
      </c>
      <c r="E3609" s="1"/>
      <c r="F3609" s="1">
        <v>4.8</v>
      </c>
      <c r="G3609" s="1"/>
      <c r="H3609" s="1"/>
    </row>
    <row r="3610">
      <c r="A3610" s="1" t="s">
        <v>47</v>
      </c>
      <c r="B3610" s="7" t="s">
        <v>120</v>
      </c>
      <c r="C3610" s="1" t="s">
        <v>3844</v>
      </c>
      <c r="D3610" s="8">
        <v>0.0</v>
      </c>
      <c r="E3610" s="1"/>
      <c r="F3610" s="1">
        <v>9.3</v>
      </c>
      <c r="G3610" s="1"/>
      <c r="H3610" s="1"/>
    </row>
    <row r="3611">
      <c r="A3611" s="1" t="s">
        <v>47</v>
      </c>
      <c r="B3611" s="7" t="s">
        <v>120</v>
      </c>
      <c r="C3611" s="1" t="s">
        <v>3845</v>
      </c>
      <c r="D3611" s="8">
        <v>0.0</v>
      </c>
      <c r="E3611" s="1"/>
      <c r="F3611" s="1">
        <v>1.0</v>
      </c>
      <c r="G3611" s="1"/>
      <c r="H3611" s="1"/>
    </row>
    <row r="3612">
      <c r="A3612" s="1" t="s">
        <v>47</v>
      </c>
      <c r="B3612" s="7" t="s">
        <v>120</v>
      </c>
      <c r="C3612" s="1" t="s">
        <v>3846</v>
      </c>
      <c r="D3612" s="8">
        <v>0.0</v>
      </c>
      <c r="E3612" s="1"/>
      <c r="F3612" s="1">
        <v>6.0</v>
      </c>
      <c r="G3612" s="1"/>
      <c r="H3612" s="1"/>
    </row>
    <row r="3613">
      <c r="A3613" s="1" t="s">
        <v>47</v>
      </c>
      <c r="B3613" s="7" t="s">
        <v>120</v>
      </c>
      <c r="C3613" s="1" t="s">
        <v>3847</v>
      </c>
      <c r="D3613" s="8">
        <v>0.0</v>
      </c>
      <c r="E3613" s="1"/>
      <c r="F3613" s="1">
        <v>9.3</v>
      </c>
      <c r="G3613" s="1"/>
      <c r="H3613" s="1"/>
    </row>
    <row r="3614">
      <c r="A3614" s="1" t="s">
        <v>47</v>
      </c>
      <c r="B3614" s="7" t="s">
        <v>120</v>
      </c>
      <c r="C3614" s="1" t="s">
        <v>3848</v>
      </c>
      <c r="D3614" s="8">
        <v>0.0</v>
      </c>
      <c r="E3614" s="1"/>
      <c r="F3614" s="1">
        <v>7.5</v>
      </c>
      <c r="G3614" s="1"/>
      <c r="H3614" s="1"/>
    </row>
    <row r="3615">
      <c r="A3615" s="1" t="s">
        <v>47</v>
      </c>
      <c r="B3615" s="7" t="s">
        <v>120</v>
      </c>
      <c r="C3615" s="1" t="s">
        <v>3849</v>
      </c>
      <c r="D3615" s="8">
        <v>0.0</v>
      </c>
      <c r="E3615" s="1"/>
      <c r="F3615" s="1">
        <v>10.8</v>
      </c>
      <c r="G3615" s="1"/>
      <c r="H3615" s="1"/>
    </row>
    <row r="3616">
      <c r="A3616" s="1" t="s">
        <v>47</v>
      </c>
      <c r="B3616" s="7" t="s">
        <v>120</v>
      </c>
      <c r="C3616" s="1" t="s">
        <v>3850</v>
      </c>
      <c r="D3616" s="8">
        <v>0.0</v>
      </c>
      <c r="E3616" s="1"/>
      <c r="F3616" s="1">
        <v>2.5</v>
      </c>
      <c r="G3616" s="1"/>
      <c r="H3616" s="1"/>
    </row>
    <row r="3617">
      <c r="A3617" s="1" t="s">
        <v>47</v>
      </c>
      <c r="B3617" s="7" t="s">
        <v>120</v>
      </c>
      <c r="C3617" s="1" t="s">
        <v>3851</v>
      </c>
      <c r="D3617" s="8">
        <v>0.0</v>
      </c>
      <c r="E3617" s="1"/>
      <c r="F3617" s="1">
        <v>3.9</v>
      </c>
      <c r="G3617" s="1"/>
      <c r="H3617" s="1"/>
    </row>
    <row r="3618">
      <c r="A3618" s="1" t="s">
        <v>47</v>
      </c>
      <c r="B3618" s="7" t="s">
        <v>120</v>
      </c>
      <c r="C3618" s="1" t="s">
        <v>3852</v>
      </c>
      <c r="D3618" s="8">
        <v>0.0</v>
      </c>
      <c r="E3618" s="1"/>
      <c r="F3618" s="1">
        <v>3.4</v>
      </c>
      <c r="G3618" s="1"/>
      <c r="H3618" s="1"/>
    </row>
    <row r="3619">
      <c r="A3619" s="1" t="s">
        <v>47</v>
      </c>
      <c r="B3619" s="7" t="s">
        <v>120</v>
      </c>
      <c r="C3619" s="1" t="s">
        <v>3853</v>
      </c>
      <c r="D3619" s="8">
        <v>0.0</v>
      </c>
      <c r="E3619" s="1"/>
      <c r="F3619" s="1">
        <v>10.4</v>
      </c>
      <c r="G3619" s="1"/>
      <c r="H3619" s="1"/>
    </row>
    <row r="3620">
      <c r="A3620" s="1" t="s">
        <v>47</v>
      </c>
      <c r="B3620" s="7" t="s">
        <v>120</v>
      </c>
      <c r="C3620" s="1" t="s">
        <v>3854</v>
      </c>
      <c r="D3620" s="8">
        <v>0.0</v>
      </c>
      <c r="E3620" s="1"/>
      <c r="F3620" s="1">
        <v>12.0</v>
      </c>
      <c r="G3620" s="1"/>
      <c r="H3620" s="1"/>
    </row>
    <row r="3621">
      <c r="A3621" s="1" t="s">
        <v>47</v>
      </c>
      <c r="B3621" s="7" t="s">
        <v>120</v>
      </c>
      <c r="C3621" s="1" t="s">
        <v>3855</v>
      </c>
      <c r="D3621" s="8">
        <v>0.0</v>
      </c>
      <c r="E3621" s="1"/>
      <c r="F3621" s="1">
        <v>3.0</v>
      </c>
      <c r="G3621" s="1"/>
      <c r="H3621" s="1"/>
    </row>
    <row r="3622">
      <c r="A3622" s="1" t="s">
        <v>47</v>
      </c>
      <c r="B3622" s="7" t="s">
        <v>120</v>
      </c>
      <c r="C3622" s="1" t="s">
        <v>3856</v>
      </c>
      <c r="D3622" s="8">
        <v>0.0</v>
      </c>
      <c r="E3622" s="1"/>
      <c r="F3622" s="1">
        <v>10.9</v>
      </c>
      <c r="G3622" s="1"/>
      <c r="H3622" s="1"/>
    </row>
    <row r="3623">
      <c r="A3623" s="1" t="s">
        <v>47</v>
      </c>
      <c r="B3623" s="7" t="s">
        <v>120</v>
      </c>
      <c r="C3623" s="1" t="s">
        <v>3857</v>
      </c>
      <c r="D3623" s="8">
        <v>1.0</v>
      </c>
      <c r="E3623" s="1"/>
      <c r="F3623" s="1">
        <v>3.7</v>
      </c>
      <c r="G3623" s="1"/>
      <c r="H3623" s="1"/>
    </row>
    <row r="3624">
      <c r="A3624" s="1" t="s">
        <v>47</v>
      </c>
      <c r="B3624" s="7" t="s">
        <v>121</v>
      </c>
      <c r="C3624" s="1" t="s">
        <v>1478</v>
      </c>
      <c r="D3624" s="8">
        <v>0.0</v>
      </c>
      <c r="E3624" s="1"/>
      <c r="F3624" s="1">
        <v>6.5</v>
      </c>
      <c r="G3624" s="1"/>
      <c r="H3624" s="1"/>
    </row>
    <row r="3625">
      <c r="A3625" s="1" t="s">
        <v>47</v>
      </c>
      <c r="B3625" s="7" t="s">
        <v>121</v>
      </c>
      <c r="C3625" s="1" t="s">
        <v>3858</v>
      </c>
      <c r="D3625" s="8">
        <v>1.0</v>
      </c>
      <c r="E3625" s="1"/>
      <c r="F3625" s="1">
        <v>13.2</v>
      </c>
      <c r="G3625" s="1"/>
      <c r="H3625" s="1"/>
    </row>
    <row r="3626">
      <c r="A3626" s="1" t="s">
        <v>47</v>
      </c>
      <c r="B3626" s="7" t="s">
        <v>121</v>
      </c>
      <c r="C3626" s="1" t="s">
        <v>3859</v>
      </c>
      <c r="D3626" s="8">
        <v>0.0</v>
      </c>
      <c r="E3626" s="1"/>
      <c r="F3626" s="1">
        <v>6.6</v>
      </c>
      <c r="G3626" s="1"/>
      <c r="H3626" s="1"/>
    </row>
    <row r="3627">
      <c r="A3627" s="1" t="s">
        <v>47</v>
      </c>
      <c r="B3627" s="7" t="s">
        <v>121</v>
      </c>
      <c r="C3627" s="1" t="s">
        <v>3860</v>
      </c>
      <c r="D3627" s="8">
        <v>0.0</v>
      </c>
      <c r="E3627" s="1"/>
      <c r="F3627" s="1">
        <v>3.2</v>
      </c>
      <c r="G3627" s="1"/>
      <c r="H3627" s="1"/>
    </row>
    <row r="3628">
      <c r="A3628" s="1" t="s">
        <v>47</v>
      </c>
      <c r="B3628" s="7" t="s">
        <v>121</v>
      </c>
      <c r="C3628" s="1" t="s">
        <v>3861</v>
      </c>
      <c r="D3628" s="8">
        <v>0.0</v>
      </c>
      <c r="E3628" s="1"/>
      <c r="F3628" s="1">
        <v>5.7</v>
      </c>
      <c r="G3628" s="1"/>
      <c r="H3628" s="1"/>
    </row>
    <row r="3629">
      <c r="A3629" s="1" t="s">
        <v>47</v>
      </c>
      <c r="B3629" s="7" t="s">
        <v>121</v>
      </c>
      <c r="C3629" s="1" t="s">
        <v>3862</v>
      </c>
      <c r="D3629" s="8">
        <v>0.0</v>
      </c>
      <c r="E3629" s="1"/>
      <c r="F3629" s="1">
        <v>7.1</v>
      </c>
      <c r="G3629" s="1"/>
      <c r="H3629" s="1"/>
    </row>
    <row r="3630">
      <c r="A3630" s="1" t="s">
        <v>47</v>
      </c>
      <c r="B3630" s="7" t="s">
        <v>121</v>
      </c>
      <c r="C3630" s="1" t="s">
        <v>3863</v>
      </c>
      <c r="D3630" s="8">
        <v>0.0</v>
      </c>
      <c r="E3630" s="1"/>
      <c r="F3630" s="1">
        <v>6.7</v>
      </c>
      <c r="G3630" s="1"/>
      <c r="H3630" s="1"/>
    </row>
    <row r="3631">
      <c r="A3631" s="1" t="s">
        <v>47</v>
      </c>
      <c r="B3631" s="7" t="s">
        <v>121</v>
      </c>
      <c r="C3631" s="1" t="s">
        <v>3864</v>
      </c>
      <c r="D3631" s="8">
        <v>0.0</v>
      </c>
      <c r="E3631" s="1"/>
      <c r="F3631" s="1">
        <v>4.5</v>
      </c>
      <c r="G3631" s="1"/>
      <c r="H3631" s="1"/>
    </row>
    <row r="3632">
      <c r="A3632" s="1" t="s">
        <v>47</v>
      </c>
      <c r="B3632" s="7" t="s">
        <v>121</v>
      </c>
      <c r="C3632" s="1" t="s">
        <v>3865</v>
      </c>
      <c r="D3632" s="8">
        <v>0.0</v>
      </c>
      <c r="E3632" s="1"/>
      <c r="F3632" s="1">
        <v>74.1</v>
      </c>
      <c r="G3632" s="1"/>
      <c r="H3632" s="1"/>
    </row>
    <row r="3633">
      <c r="A3633" s="1" t="s">
        <v>47</v>
      </c>
      <c r="B3633" s="7" t="s">
        <v>121</v>
      </c>
      <c r="C3633" s="1" t="s">
        <v>1505</v>
      </c>
      <c r="D3633" s="8">
        <v>0.0</v>
      </c>
      <c r="E3633" s="1"/>
      <c r="F3633" s="1">
        <v>7.4</v>
      </c>
      <c r="G3633" s="1"/>
      <c r="H3633" s="1"/>
    </row>
    <row r="3634">
      <c r="A3634" s="1" t="s">
        <v>47</v>
      </c>
      <c r="B3634" s="7" t="s">
        <v>121</v>
      </c>
      <c r="C3634" s="1" t="s">
        <v>3866</v>
      </c>
      <c r="D3634" s="8">
        <v>0.0</v>
      </c>
      <c r="E3634" s="1"/>
      <c r="F3634" s="1">
        <v>10.7</v>
      </c>
      <c r="G3634" s="1"/>
      <c r="H3634" s="1"/>
    </row>
    <row r="3635">
      <c r="A3635" s="1" t="s">
        <v>47</v>
      </c>
      <c r="B3635" s="7" t="s">
        <v>121</v>
      </c>
      <c r="C3635" s="1" t="s">
        <v>3867</v>
      </c>
      <c r="D3635" s="8">
        <v>0.0</v>
      </c>
      <c r="E3635" s="1"/>
      <c r="F3635" s="1">
        <v>2.4</v>
      </c>
      <c r="G3635" s="1"/>
      <c r="H3635" s="1"/>
    </row>
    <row r="3636">
      <c r="A3636" s="1" t="s">
        <v>47</v>
      </c>
      <c r="B3636" s="7" t="s">
        <v>121</v>
      </c>
      <c r="C3636" s="1" t="s">
        <v>3868</v>
      </c>
      <c r="D3636" s="8">
        <v>0.0</v>
      </c>
      <c r="E3636" s="1"/>
      <c r="F3636" s="1">
        <v>3.5</v>
      </c>
      <c r="G3636" s="1"/>
      <c r="H3636" s="1"/>
    </row>
    <row r="3637">
      <c r="A3637" s="1" t="s">
        <v>47</v>
      </c>
      <c r="B3637" s="7" t="s">
        <v>121</v>
      </c>
      <c r="C3637" s="1" t="s">
        <v>3869</v>
      </c>
      <c r="D3637" s="8">
        <v>1.0</v>
      </c>
      <c r="E3637" s="1"/>
      <c r="F3637" s="1">
        <v>2.1</v>
      </c>
      <c r="G3637" s="1"/>
      <c r="H3637" s="1"/>
    </row>
    <row r="3638">
      <c r="A3638" s="1" t="s">
        <v>47</v>
      </c>
      <c r="B3638" s="7" t="s">
        <v>121</v>
      </c>
      <c r="C3638" s="1" t="s">
        <v>3870</v>
      </c>
      <c r="D3638" s="8">
        <v>0.0</v>
      </c>
      <c r="E3638" s="1"/>
      <c r="F3638" s="1">
        <v>7.1</v>
      </c>
      <c r="G3638" s="1"/>
      <c r="H3638" s="1"/>
    </row>
    <row r="3639">
      <c r="A3639" s="1" t="s">
        <v>47</v>
      </c>
      <c r="B3639" s="7" t="s">
        <v>121</v>
      </c>
      <c r="C3639" s="1" t="s">
        <v>3871</v>
      </c>
      <c r="D3639" s="8">
        <v>0.0</v>
      </c>
      <c r="E3639" s="1"/>
      <c r="F3639" s="1">
        <v>9.7</v>
      </c>
      <c r="G3639" s="1"/>
      <c r="H3639" s="1"/>
    </row>
    <row r="3640">
      <c r="A3640" s="1" t="s">
        <v>47</v>
      </c>
      <c r="B3640" s="7" t="s">
        <v>121</v>
      </c>
      <c r="C3640" s="1" t="s">
        <v>3872</v>
      </c>
      <c r="D3640" s="8">
        <v>0.0</v>
      </c>
      <c r="E3640" s="1"/>
      <c r="F3640" s="1">
        <v>5.5</v>
      </c>
      <c r="G3640" s="1"/>
      <c r="H3640" s="1"/>
    </row>
    <row r="3641">
      <c r="A3641" s="1" t="s">
        <v>47</v>
      </c>
      <c r="B3641" s="7" t="s">
        <v>121</v>
      </c>
      <c r="C3641" s="1" t="s">
        <v>3873</v>
      </c>
      <c r="D3641" s="8">
        <v>1.0</v>
      </c>
      <c r="E3641" s="1"/>
      <c r="F3641" s="1">
        <v>4.8</v>
      </c>
      <c r="G3641" s="1"/>
      <c r="H3641" s="1"/>
    </row>
    <row r="3642">
      <c r="A3642" s="1" t="s">
        <v>47</v>
      </c>
      <c r="B3642" s="7" t="s">
        <v>121</v>
      </c>
      <c r="C3642" s="1" t="s">
        <v>3874</v>
      </c>
      <c r="D3642" s="8">
        <v>0.0</v>
      </c>
      <c r="E3642" s="1"/>
      <c r="F3642" s="1">
        <v>4.5</v>
      </c>
      <c r="G3642" s="1"/>
      <c r="H3642" s="1"/>
    </row>
    <row r="3643">
      <c r="A3643" s="1" t="s">
        <v>47</v>
      </c>
      <c r="B3643" s="7" t="s">
        <v>121</v>
      </c>
      <c r="C3643" s="1" t="s">
        <v>3875</v>
      </c>
      <c r="D3643" s="8">
        <v>0.0</v>
      </c>
      <c r="E3643" s="1"/>
      <c r="F3643" s="1">
        <v>5.4</v>
      </c>
      <c r="G3643" s="1"/>
      <c r="H3643" s="1"/>
    </row>
    <row r="3644">
      <c r="A3644" s="1" t="s">
        <v>47</v>
      </c>
      <c r="B3644" s="7" t="s">
        <v>121</v>
      </c>
      <c r="C3644" s="1" t="s">
        <v>3876</v>
      </c>
      <c r="D3644" s="8">
        <v>0.0</v>
      </c>
      <c r="E3644" s="1"/>
      <c r="F3644" s="1">
        <v>6.7</v>
      </c>
      <c r="G3644" s="1"/>
      <c r="H3644" s="1"/>
    </row>
    <row r="3645">
      <c r="A3645" s="1" t="s">
        <v>47</v>
      </c>
      <c r="B3645" s="7" t="s">
        <v>121</v>
      </c>
      <c r="C3645" s="1" t="s">
        <v>3877</v>
      </c>
      <c r="D3645" s="8">
        <v>0.0</v>
      </c>
      <c r="E3645" s="1"/>
      <c r="F3645" s="1">
        <v>1.1</v>
      </c>
      <c r="G3645" s="1"/>
      <c r="H3645" s="1"/>
    </row>
    <row r="3646">
      <c r="A3646" s="1" t="s">
        <v>47</v>
      </c>
      <c r="B3646" s="7" t="s">
        <v>121</v>
      </c>
      <c r="C3646" s="1" t="s">
        <v>3878</v>
      </c>
      <c r="D3646" s="8">
        <v>0.0</v>
      </c>
      <c r="E3646" s="1"/>
      <c r="F3646" s="1">
        <v>3.7</v>
      </c>
      <c r="G3646" s="1"/>
      <c r="H3646" s="1"/>
    </row>
    <row r="3647">
      <c r="A3647" s="1" t="s">
        <v>47</v>
      </c>
      <c r="B3647" s="7" t="s">
        <v>121</v>
      </c>
      <c r="C3647" s="1" t="s">
        <v>3879</v>
      </c>
      <c r="D3647" s="8">
        <v>0.0</v>
      </c>
      <c r="E3647" s="1"/>
      <c r="F3647" s="1">
        <v>10.4</v>
      </c>
      <c r="G3647" s="1"/>
      <c r="H3647" s="1"/>
    </row>
    <row r="3648">
      <c r="A3648" s="1" t="s">
        <v>47</v>
      </c>
      <c r="B3648" s="7" t="s">
        <v>121</v>
      </c>
      <c r="C3648" s="1" t="s">
        <v>3880</v>
      </c>
      <c r="D3648" s="8">
        <v>0.0</v>
      </c>
      <c r="E3648" s="1"/>
      <c r="F3648" s="1">
        <v>7.6</v>
      </c>
      <c r="G3648" s="1"/>
      <c r="H3648" s="1"/>
    </row>
    <row r="3649">
      <c r="A3649" s="1" t="s">
        <v>47</v>
      </c>
      <c r="B3649" s="7" t="s">
        <v>121</v>
      </c>
      <c r="C3649" s="1" t="s">
        <v>3881</v>
      </c>
      <c r="D3649" s="8">
        <v>0.0</v>
      </c>
      <c r="E3649" s="1"/>
      <c r="F3649" s="1">
        <v>10.0</v>
      </c>
      <c r="G3649" s="1"/>
      <c r="H3649" s="1"/>
    </row>
    <row r="3650">
      <c r="A3650" s="1" t="s">
        <v>47</v>
      </c>
      <c r="B3650" s="7" t="s">
        <v>121</v>
      </c>
      <c r="C3650" s="1" t="s">
        <v>3882</v>
      </c>
      <c r="D3650" s="8">
        <v>0.0</v>
      </c>
      <c r="E3650" s="1"/>
      <c r="F3650" s="1">
        <v>1.0</v>
      </c>
      <c r="G3650" s="1"/>
      <c r="H3650" s="1"/>
    </row>
    <row r="3651">
      <c r="A3651" s="1" t="s">
        <v>47</v>
      </c>
      <c r="B3651" s="7" t="s">
        <v>121</v>
      </c>
      <c r="C3651" s="1" t="s">
        <v>3883</v>
      </c>
      <c r="D3651" s="8">
        <v>0.0</v>
      </c>
      <c r="E3651" s="1"/>
      <c r="F3651" s="1">
        <v>6.0</v>
      </c>
      <c r="G3651" s="1"/>
      <c r="H3651" s="1"/>
    </row>
    <row r="3652">
      <c r="A3652" s="1" t="s">
        <v>47</v>
      </c>
      <c r="B3652" s="7" t="s">
        <v>121</v>
      </c>
      <c r="C3652" s="1" t="s">
        <v>3884</v>
      </c>
      <c r="D3652" s="8">
        <v>1.0</v>
      </c>
      <c r="E3652" s="1"/>
      <c r="F3652" s="1">
        <v>3.3</v>
      </c>
      <c r="G3652" s="1"/>
      <c r="H3652" s="1"/>
    </row>
    <row r="3653">
      <c r="A3653" s="1" t="s">
        <v>47</v>
      </c>
      <c r="B3653" s="7" t="s">
        <v>121</v>
      </c>
      <c r="C3653" s="1" t="s">
        <v>3885</v>
      </c>
      <c r="D3653" s="8">
        <v>0.0</v>
      </c>
      <c r="E3653" s="1"/>
      <c r="F3653" s="1">
        <v>6.3</v>
      </c>
      <c r="G3653" s="1"/>
      <c r="H3653" s="1"/>
    </row>
    <row r="3654">
      <c r="A3654" s="1" t="s">
        <v>47</v>
      </c>
      <c r="B3654" s="7" t="s">
        <v>121</v>
      </c>
      <c r="C3654" s="1" t="s">
        <v>3886</v>
      </c>
      <c r="D3654" s="8">
        <v>0.0</v>
      </c>
      <c r="E3654" s="1"/>
      <c r="F3654" s="1">
        <v>6.3</v>
      </c>
      <c r="G3654" s="1"/>
      <c r="H3654" s="1"/>
    </row>
    <row r="3655">
      <c r="A3655" s="1" t="s">
        <v>47</v>
      </c>
      <c r="B3655" s="7" t="s">
        <v>121</v>
      </c>
      <c r="C3655" s="1" t="s">
        <v>3887</v>
      </c>
      <c r="D3655" s="8">
        <v>0.0</v>
      </c>
      <c r="E3655" s="1"/>
      <c r="F3655" s="1">
        <v>6.3</v>
      </c>
      <c r="G3655" s="1"/>
      <c r="H3655" s="1"/>
    </row>
    <row r="3656">
      <c r="A3656" s="1" t="s">
        <v>47</v>
      </c>
      <c r="B3656" s="7" t="s">
        <v>121</v>
      </c>
      <c r="C3656" s="1" t="s">
        <v>3888</v>
      </c>
      <c r="D3656" s="8">
        <v>0.0</v>
      </c>
      <c r="E3656" s="1"/>
      <c r="F3656" s="1">
        <v>6.0</v>
      </c>
      <c r="G3656" s="1"/>
      <c r="H3656" s="1"/>
    </row>
    <row r="3657">
      <c r="A3657" s="1" t="s">
        <v>47</v>
      </c>
      <c r="B3657" s="7" t="s">
        <v>121</v>
      </c>
      <c r="C3657" s="1" t="s">
        <v>3889</v>
      </c>
      <c r="D3657" s="8">
        <v>0.0</v>
      </c>
      <c r="E3657" s="1"/>
      <c r="F3657" s="1">
        <v>4.2</v>
      </c>
      <c r="G3657" s="1"/>
      <c r="H3657" s="1"/>
    </row>
    <row r="3658">
      <c r="A3658" s="1" t="s">
        <v>47</v>
      </c>
      <c r="B3658" s="7" t="s">
        <v>121</v>
      </c>
      <c r="C3658" s="1" t="s">
        <v>3890</v>
      </c>
      <c r="D3658" s="8">
        <v>0.0</v>
      </c>
      <c r="E3658" s="1"/>
      <c r="F3658" s="1">
        <v>3.0</v>
      </c>
      <c r="G3658" s="1"/>
      <c r="H3658" s="1"/>
    </row>
    <row r="3659">
      <c r="A3659" s="1" t="s">
        <v>47</v>
      </c>
      <c r="B3659" s="7" t="s">
        <v>121</v>
      </c>
      <c r="C3659" s="1" t="s">
        <v>3891</v>
      </c>
      <c r="D3659" s="8">
        <v>0.0</v>
      </c>
      <c r="E3659" s="1"/>
      <c r="F3659" s="1">
        <v>2.3</v>
      </c>
      <c r="G3659" s="1"/>
      <c r="H3659" s="1"/>
    </row>
    <row r="3660">
      <c r="A3660" s="1" t="s">
        <v>47</v>
      </c>
      <c r="B3660" s="7" t="s">
        <v>121</v>
      </c>
      <c r="C3660" s="1" t="s">
        <v>3892</v>
      </c>
      <c r="D3660" s="8">
        <v>0.0</v>
      </c>
      <c r="E3660" s="1"/>
      <c r="F3660" s="1">
        <v>4.3</v>
      </c>
      <c r="G3660" s="1"/>
      <c r="H3660" s="1"/>
    </row>
    <row r="3661">
      <c r="A3661" s="1" t="s">
        <v>47</v>
      </c>
      <c r="B3661" s="7" t="s">
        <v>121</v>
      </c>
      <c r="C3661" s="1" t="s">
        <v>3893</v>
      </c>
      <c r="D3661" s="8">
        <v>0.0</v>
      </c>
      <c r="E3661" s="1"/>
      <c r="F3661" s="1">
        <v>3.1</v>
      </c>
      <c r="G3661" s="1"/>
      <c r="H3661" s="1"/>
    </row>
    <row r="3662">
      <c r="A3662" s="1" t="s">
        <v>47</v>
      </c>
      <c r="B3662" s="7" t="s">
        <v>121</v>
      </c>
      <c r="C3662" s="1" t="s">
        <v>3894</v>
      </c>
      <c r="D3662" s="8">
        <v>0.0</v>
      </c>
      <c r="E3662" s="1"/>
      <c r="F3662" s="1">
        <v>2.9</v>
      </c>
      <c r="G3662" s="1"/>
      <c r="H3662" s="1"/>
    </row>
    <row r="3663">
      <c r="A3663" s="1" t="s">
        <v>47</v>
      </c>
      <c r="B3663" s="7" t="s">
        <v>121</v>
      </c>
      <c r="C3663" s="1" t="s">
        <v>3895</v>
      </c>
      <c r="D3663" s="8">
        <v>0.0</v>
      </c>
      <c r="E3663" s="1"/>
      <c r="F3663" s="1">
        <v>5.3</v>
      </c>
      <c r="G3663" s="1"/>
      <c r="H3663" s="1"/>
    </row>
    <row r="3664">
      <c r="A3664" s="1" t="s">
        <v>47</v>
      </c>
      <c r="B3664" s="7" t="s">
        <v>121</v>
      </c>
      <c r="C3664" s="1" t="s">
        <v>3896</v>
      </c>
      <c r="D3664" s="8">
        <v>0.0</v>
      </c>
      <c r="E3664" s="1"/>
      <c r="F3664" s="1">
        <v>4.7</v>
      </c>
      <c r="G3664" s="1"/>
      <c r="H3664" s="1"/>
    </row>
    <row r="3665">
      <c r="A3665" s="1" t="s">
        <v>47</v>
      </c>
      <c r="B3665" s="7" t="s">
        <v>121</v>
      </c>
      <c r="C3665" s="1" t="s">
        <v>3897</v>
      </c>
      <c r="D3665" s="8">
        <v>0.0</v>
      </c>
      <c r="E3665" s="1"/>
      <c r="F3665" s="1">
        <v>6.9</v>
      </c>
      <c r="G3665" s="1"/>
      <c r="H3665" s="1"/>
    </row>
    <row r="3666">
      <c r="A3666" s="1" t="s">
        <v>47</v>
      </c>
      <c r="B3666" s="7" t="s">
        <v>121</v>
      </c>
      <c r="C3666" s="1" t="s">
        <v>3898</v>
      </c>
      <c r="D3666" s="8">
        <v>0.0</v>
      </c>
      <c r="E3666" s="1"/>
      <c r="F3666" s="1">
        <v>5.8</v>
      </c>
      <c r="G3666" s="1"/>
      <c r="H3666" s="1"/>
    </row>
    <row r="3667">
      <c r="A3667" s="1" t="s">
        <v>47</v>
      </c>
      <c r="B3667" s="7" t="s">
        <v>121</v>
      </c>
      <c r="C3667" s="1" t="s">
        <v>3899</v>
      </c>
      <c r="D3667" s="8">
        <v>0.0</v>
      </c>
      <c r="E3667" s="1"/>
      <c r="F3667" s="1">
        <v>7.3</v>
      </c>
      <c r="G3667" s="1"/>
      <c r="H3667" s="1"/>
    </row>
    <row r="3668">
      <c r="A3668" s="1" t="s">
        <v>47</v>
      </c>
      <c r="B3668" s="7" t="s">
        <v>121</v>
      </c>
      <c r="C3668" s="1" t="s">
        <v>3900</v>
      </c>
      <c r="D3668" s="8">
        <v>0.0</v>
      </c>
      <c r="E3668" s="1"/>
      <c r="F3668" s="1">
        <v>9.0</v>
      </c>
      <c r="G3668" s="1"/>
      <c r="H3668" s="1"/>
    </row>
    <row r="3669">
      <c r="A3669" s="1" t="s">
        <v>47</v>
      </c>
      <c r="B3669" s="7" t="s">
        <v>121</v>
      </c>
      <c r="C3669" s="1" t="s">
        <v>3901</v>
      </c>
      <c r="D3669" s="8">
        <v>0.0</v>
      </c>
      <c r="E3669" s="1"/>
      <c r="F3669" s="1">
        <v>3.9</v>
      </c>
      <c r="G3669" s="1"/>
      <c r="H3669" s="1"/>
    </row>
    <row r="3670">
      <c r="A3670" s="1" t="s">
        <v>47</v>
      </c>
      <c r="B3670" s="7" t="s">
        <v>121</v>
      </c>
      <c r="C3670" s="1" t="s">
        <v>3902</v>
      </c>
      <c r="D3670" s="8">
        <v>0.0</v>
      </c>
      <c r="E3670" s="1"/>
      <c r="F3670" s="1">
        <v>7.9</v>
      </c>
      <c r="G3670" s="1"/>
      <c r="H3670" s="1"/>
    </row>
    <row r="3671">
      <c r="A3671" s="1" t="s">
        <v>47</v>
      </c>
      <c r="B3671" s="7" t="s">
        <v>121</v>
      </c>
      <c r="C3671" s="1" t="s">
        <v>3903</v>
      </c>
      <c r="D3671" s="8">
        <v>0.0</v>
      </c>
      <c r="E3671" s="1"/>
      <c r="F3671" s="1">
        <v>8.4</v>
      </c>
      <c r="G3671" s="1"/>
      <c r="H3671" s="1"/>
    </row>
    <row r="3672">
      <c r="A3672" s="1" t="s">
        <v>47</v>
      </c>
      <c r="B3672" s="7" t="s">
        <v>121</v>
      </c>
      <c r="C3672" s="1" t="s">
        <v>3904</v>
      </c>
      <c r="D3672" s="8">
        <v>0.0</v>
      </c>
      <c r="E3672" s="1"/>
      <c r="F3672" s="1">
        <v>5.8</v>
      </c>
      <c r="G3672" s="1"/>
      <c r="H3672" s="1"/>
    </row>
    <row r="3673">
      <c r="A3673" s="1" t="s">
        <v>47</v>
      </c>
      <c r="B3673" s="7" t="s">
        <v>121</v>
      </c>
      <c r="C3673" s="1" t="s">
        <v>3905</v>
      </c>
      <c r="D3673" s="8">
        <v>0.0</v>
      </c>
      <c r="E3673" s="1"/>
      <c r="F3673" s="1">
        <v>5.8</v>
      </c>
      <c r="G3673" s="1"/>
      <c r="H3673" s="1"/>
    </row>
    <row r="3674">
      <c r="A3674" s="1" t="s">
        <v>47</v>
      </c>
      <c r="B3674" s="7" t="s">
        <v>122</v>
      </c>
      <c r="C3674" s="1" t="s">
        <v>3906</v>
      </c>
      <c r="D3674" s="8">
        <v>3.0</v>
      </c>
      <c r="E3674" s="1"/>
      <c r="F3674" s="1">
        <v>4.0</v>
      </c>
      <c r="G3674" s="1"/>
      <c r="H3674" s="1"/>
    </row>
    <row r="3675">
      <c r="A3675" s="1" t="s">
        <v>47</v>
      </c>
      <c r="B3675" s="7" t="s">
        <v>122</v>
      </c>
      <c r="C3675" s="1" t="s">
        <v>3907</v>
      </c>
      <c r="D3675" s="8">
        <v>0.0</v>
      </c>
      <c r="E3675" s="1"/>
      <c r="F3675" s="1">
        <v>1.0</v>
      </c>
      <c r="G3675" s="1"/>
      <c r="H3675" s="1"/>
    </row>
    <row r="3676">
      <c r="A3676" s="1" t="s">
        <v>47</v>
      </c>
      <c r="B3676" s="7" t="s">
        <v>122</v>
      </c>
      <c r="C3676" s="1" t="s">
        <v>3908</v>
      </c>
      <c r="D3676" s="8">
        <v>1.0</v>
      </c>
      <c r="E3676" s="1"/>
      <c r="F3676" s="1">
        <v>6.2</v>
      </c>
      <c r="G3676" s="1"/>
      <c r="H3676" s="1"/>
    </row>
    <row r="3677">
      <c r="A3677" s="1" t="s">
        <v>47</v>
      </c>
      <c r="B3677" s="7" t="s">
        <v>122</v>
      </c>
      <c r="C3677" s="1" t="s">
        <v>3909</v>
      </c>
      <c r="D3677" s="8">
        <v>1.0</v>
      </c>
      <c r="E3677" s="1"/>
      <c r="F3677" s="1">
        <v>3.2</v>
      </c>
      <c r="G3677" s="1"/>
      <c r="H3677" s="1"/>
    </row>
    <row r="3678">
      <c r="A3678" s="1" t="s">
        <v>47</v>
      </c>
      <c r="B3678" s="7" t="s">
        <v>122</v>
      </c>
      <c r="C3678" s="1" t="s">
        <v>3910</v>
      </c>
      <c r="D3678" s="8">
        <v>0.0</v>
      </c>
      <c r="E3678" s="1"/>
      <c r="F3678" s="1">
        <v>4.3</v>
      </c>
      <c r="G3678" s="1"/>
      <c r="H3678" s="1"/>
    </row>
    <row r="3679">
      <c r="A3679" s="1" t="s">
        <v>47</v>
      </c>
      <c r="B3679" s="7" t="s">
        <v>122</v>
      </c>
      <c r="C3679" s="1" t="s">
        <v>3911</v>
      </c>
      <c r="D3679" s="8">
        <v>0.0</v>
      </c>
      <c r="E3679" s="1"/>
      <c r="F3679" s="1">
        <v>2.8</v>
      </c>
      <c r="G3679" s="1"/>
      <c r="H3679" s="1"/>
    </row>
    <row r="3680">
      <c r="A3680" s="1" t="s">
        <v>47</v>
      </c>
      <c r="B3680" s="7" t="s">
        <v>122</v>
      </c>
      <c r="C3680" s="1" t="s">
        <v>3912</v>
      </c>
      <c r="D3680" s="8">
        <v>0.0</v>
      </c>
      <c r="E3680" s="1"/>
      <c r="F3680" s="1">
        <v>9.4</v>
      </c>
      <c r="G3680" s="1"/>
      <c r="H3680" s="1"/>
    </row>
    <row r="3681">
      <c r="A3681" s="1" t="s">
        <v>47</v>
      </c>
      <c r="B3681" s="7" t="s">
        <v>122</v>
      </c>
      <c r="C3681" s="1" t="s">
        <v>3913</v>
      </c>
      <c r="D3681" s="8">
        <v>3.0</v>
      </c>
      <c r="E3681" s="1"/>
      <c r="F3681" s="1">
        <v>1.5</v>
      </c>
      <c r="G3681" s="1"/>
      <c r="H3681" s="1"/>
    </row>
    <row r="3682">
      <c r="A3682" s="1" t="s">
        <v>47</v>
      </c>
      <c r="B3682" s="7" t="s">
        <v>122</v>
      </c>
      <c r="C3682" s="1" t="s">
        <v>3914</v>
      </c>
      <c r="D3682" s="8">
        <v>0.0</v>
      </c>
      <c r="E3682" s="1"/>
      <c r="F3682" s="1">
        <v>8.1</v>
      </c>
      <c r="G3682" s="1"/>
      <c r="H3682" s="1"/>
    </row>
    <row r="3683">
      <c r="A3683" s="1" t="s">
        <v>47</v>
      </c>
      <c r="B3683" s="7" t="s">
        <v>122</v>
      </c>
      <c r="C3683" s="1" t="s">
        <v>3915</v>
      </c>
      <c r="D3683" s="8">
        <v>0.0</v>
      </c>
      <c r="E3683" s="1"/>
      <c r="F3683" s="1">
        <v>2.1</v>
      </c>
      <c r="G3683" s="1"/>
      <c r="H3683" s="1"/>
    </row>
    <row r="3684">
      <c r="A3684" s="1" t="s">
        <v>47</v>
      </c>
      <c r="B3684" s="7" t="s">
        <v>122</v>
      </c>
      <c r="C3684" s="1" t="s">
        <v>3916</v>
      </c>
      <c r="D3684" s="8">
        <v>0.0</v>
      </c>
      <c r="E3684" s="1"/>
      <c r="F3684" s="1">
        <v>5.7</v>
      </c>
      <c r="G3684" s="1"/>
      <c r="H3684" s="1"/>
    </row>
    <row r="3685">
      <c r="A3685" s="1" t="s">
        <v>47</v>
      </c>
      <c r="B3685" s="7" t="s">
        <v>122</v>
      </c>
      <c r="C3685" s="1" t="s">
        <v>3917</v>
      </c>
      <c r="D3685" s="8">
        <v>0.0</v>
      </c>
      <c r="E3685" s="1"/>
      <c r="F3685" s="1">
        <v>16.8</v>
      </c>
      <c r="G3685" s="1"/>
      <c r="H3685" s="1"/>
    </row>
    <row r="3686">
      <c r="A3686" s="1" t="s">
        <v>47</v>
      </c>
      <c r="B3686" s="7" t="s">
        <v>122</v>
      </c>
      <c r="C3686" s="1" t="s">
        <v>3918</v>
      </c>
      <c r="D3686" s="8">
        <v>0.0</v>
      </c>
      <c r="E3686" s="1"/>
      <c r="F3686" s="1">
        <v>6.2</v>
      </c>
      <c r="G3686" s="1"/>
      <c r="H3686" s="1"/>
    </row>
    <row r="3687">
      <c r="A3687" s="1" t="s">
        <v>47</v>
      </c>
      <c r="B3687" s="7" t="s">
        <v>122</v>
      </c>
      <c r="C3687" s="1" t="s">
        <v>3919</v>
      </c>
      <c r="D3687" s="8">
        <v>0.0</v>
      </c>
      <c r="E3687" s="1"/>
      <c r="F3687" s="1">
        <v>3.1</v>
      </c>
      <c r="G3687" s="1"/>
      <c r="H3687" s="1"/>
    </row>
    <row r="3688">
      <c r="A3688" s="1" t="s">
        <v>47</v>
      </c>
      <c r="B3688" s="7" t="s">
        <v>122</v>
      </c>
      <c r="C3688" s="1" t="s">
        <v>3920</v>
      </c>
      <c r="D3688" s="8">
        <v>0.0</v>
      </c>
      <c r="E3688" s="1"/>
      <c r="F3688" s="1">
        <v>5.5</v>
      </c>
      <c r="G3688" s="1"/>
      <c r="H3688" s="1"/>
    </row>
    <row r="3689">
      <c r="A3689" s="1" t="s">
        <v>47</v>
      </c>
      <c r="B3689" s="7" t="s">
        <v>122</v>
      </c>
      <c r="C3689" s="1" t="s">
        <v>3921</v>
      </c>
      <c r="D3689" s="8">
        <v>0.0</v>
      </c>
      <c r="E3689" s="1"/>
      <c r="F3689" s="1">
        <v>1.5</v>
      </c>
      <c r="G3689" s="1"/>
      <c r="H3689" s="1"/>
    </row>
    <row r="3690">
      <c r="A3690" s="1" t="s">
        <v>47</v>
      </c>
      <c r="B3690" s="7" t="s">
        <v>122</v>
      </c>
      <c r="C3690" s="1" t="s">
        <v>3922</v>
      </c>
      <c r="D3690" s="8">
        <v>0.0</v>
      </c>
      <c r="E3690" s="1"/>
      <c r="F3690" s="1">
        <v>5.3</v>
      </c>
      <c r="G3690" s="1"/>
      <c r="H3690" s="1"/>
    </row>
    <row r="3691">
      <c r="A3691" s="1" t="s">
        <v>47</v>
      </c>
      <c r="B3691" s="7" t="s">
        <v>122</v>
      </c>
      <c r="C3691" s="1" t="s">
        <v>3923</v>
      </c>
      <c r="D3691" s="8">
        <v>0.0</v>
      </c>
      <c r="E3691" s="1"/>
      <c r="F3691" s="1">
        <v>7.6</v>
      </c>
      <c r="G3691" s="1"/>
      <c r="H3691" s="1"/>
    </row>
    <row r="3692">
      <c r="A3692" s="1" t="s">
        <v>47</v>
      </c>
      <c r="B3692" s="7" t="s">
        <v>122</v>
      </c>
      <c r="C3692" s="1" t="s">
        <v>3924</v>
      </c>
      <c r="D3692" s="8">
        <v>0.0</v>
      </c>
      <c r="E3692" s="1"/>
      <c r="F3692" s="1">
        <v>3.0</v>
      </c>
      <c r="G3692" s="1"/>
      <c r="H3692" s="1"/>
    </row>
    <row r="3693">
      <c r="A3693" s="1" t="s">
        <v>47</v>
      </c>
      <c r="B3693" s="7" t="s">
        <v>122</v>
      </c>
      <c r="C3693" s="1" t="s">
        <v>3925</v>
      </c>
      <c r="D3693" s="8">
        <v>1.0</v>
      </c>
      <c r="E3693" s="1"/>
      <c r="F3693" s="1">
        <v>5.6</v>
      </c>
      <c r="G3693" s="1"/>
      <c r="H3693" s="1"/>
    </row>
    <row r="3694">
      <c r="A3694" s="1" t="s">
        <v>47</v>
      </c>
      <c r="B3694" s="7" t="s">
        <v>122</v>
      </c>
      <c r="C3694" s="1" t="s">
        <v>3926</v>
      </c>
      <c r="D3694" s="8">
        <v>1.0</v>
      </c>
      <c r="E3694" s="1"/>
      <c r="F3694" s="1">
        <v>2.2</v>
      </c>
      <c r="G3694" s="1"/>
      <c r="H3694" s="1"/>
    </row>
    <row r="3695">
      <c r="A3695" s="1" t="s">
        <v>47</v>
      </c>
      <c r="B3695" s="7" t="s">
        <v>122</v>
      </c>
      <c r="C3695" s="1" t="s">
        <v>3927</v>
      </c>
      <c r="D3695" s="8">
        <v>0.0</v>
      </c>
      <c r="E3695" s="1"/>
      <c r="F3695" s="1">
        <v>10.8</v>
      </c>
      <c r="G3695" s="1"/>
      <c r="H3695" s="1"/>
    </row>
    <row r="3696">
      <c r="A3696" s="1" t="s">
        <v>47</v>
      </c>
      <c r="B3696" s="7" t="s">
        <v>122</v>
      </c>
      <c r="C3696" s="1" t="s">
        <v>3928</v>
      </c>
      <c r="D3696" s="8">
        <v>0.0</v>
      </c>
      <c r="E3696" s="1"/>
      <c r="F3696" s="1">
        <v>4.8</v>
      </c>
      <c r="G3696" s="1"/>
      <c r="H3696" s="1"/>
    </row>
    <row r="3697">
      <c r="A3697" s="1" t="s">
        <v>47</v>
      </c>
      <c r="B3697" s="7" t="s">
        <v>122</v>
      </c>
      <c r="C3697" s="1" t="s">
        <v>3929</v>
      </c>
      <c r="D3697" s="8">
        <v>0.0</v>
      </c>
      <c r="E3697" s="1"/>
      <c r="F3697" s="1">
        <v>4.3</v>
      </c>
      <c r="G3697" s="1"/>
      <c r="H3697" s="1"/>
    </row>
    <row r="3698">
      <c r="A3698" s="1" t="s">
        <v>47</v>
      </c>
      <c r="B3698" s="7" t="s">
        <v>122</v>
      </c>
      <c r="C3698" s="1" t="s">
        <v>3930</v>
      </c>
      <c r="D3698" s="8">
        <v>0.0</v>
      </c>
      <c r="E3698" s="1"/>
      <c r="F3698" s="1">
        <v>4.7</v>
      </c>
      <c r="G3698" s="1"/>
      <c r="H3698" s="1"/>
    </row>
    <row r="3699">
      <c r="A3699" s="1" t="s">
        <v>47</v>
      </c>
      <c r="B3699" s="7" t="s">
        <v>122</v>
      </c>
      <c r="C3699" s="1" t="s">
        <v>3931</v>
      </c>
      <c r="D3699" s="8">
        <v>0.0</v>
      </c>
      <c r="E3699" s="1"/>
      <c r="F3699" s="1">
        <v>2.2</v>
      </c>
      <c r="G3699" s="1"/>
      <c r="H3699" s="1"/>
    </row>
    <row r="3700">
      <c r="A3700" s="1" t="s">
        <v>47</v>
      </c>
      <c r="B3700" s="7" t="s">
        <v>122</v>
      </c>
      <c r="C3700" s="1" t="s">
        <v>3932</v>
      </c>
      <c r="D3700" s="8">
        <v>0.0</v>
      </c>
      <c r="E3700" s="1"/>
      <c r="F3700" s="1">
        <v>3.5</v>
      </c>
      <c r="G3700" s="1"/>
      <c r="H3700" s="1"/>
    </row>
    <row r="3701">
      <c r="A3701" s="1" t="s">
        <v>47</v>
      </c>
      <c r="B3701" s="7" t="s">
        <v>122</v>
      </c>
      <c r="C3701" s="1" t="s">
        <v>3933</v>
      </c>
      <c r="D3701" s="8">
        <v>0.0</v>
      </c>
      <c r="E3701" s="1"/>
      <c r="F3701" s="1">
        <v>5.4</v>
      </c>
      <c r="G3701" s="1"/>
      <c r="H3701" s="1"/>
    </row>
    <row r="3702">
      <c r="A3702" s="1" t="s">
        <v>47</v>
      </c>
      <c r="B3702" s="7" t="s">
        <v>122</v>
      </c>
      <c r="C3702" s="1" t="s">
        <v>3934</v>
      </c>
      <c r="D3702" s="8">
        <v>0.0</v>
      </c>
      <c r="E3702" s="1"/>
      <c r="F3702" s="1">
        <v>6.1</v>
      </c>
      <c r="G3702" s="1"/>
      <c r="H3702" s="1"/>
    </row>
    <row r="3703">
      <c r="A3703" s="1" t="s">
        <v>47</v>
      </c>
      <c r="B3703" s="7" t="s">
        <v>122</v>
      </c>
      <c r="C3703" s="1" t="s">
        <v>3935</v>
      </c>
      <c r="D3703" s="8">
        <v>0.0</v>
      </c>
      <c r="E3703" s="1"/>
      <c r="F3703" s="1">
        <v>7.8</v>
      </c>
      <c r="G3703" s="1"/>
      <c r="H3703" s="1"/>
    </row>
    <row r="3704">
      <c r="A3704" s="1" t="s">
        <v>47</v>
      </c>
      <c r="B3704" s="7" t="s">
        <v>122</v>
      </c>
      <c r="C3704" s="1" t="s">
        <v>3936</v>
      </c>
      <c r="D3704" s="8">
        <v>0.0</v>
      </c>
      <c r="E3704" s="1"/>
      <c r="F3704" s="1">
        <v>1.0</v>
      </c>
      <c r="G3704" s="1"/>
      <c r="H3704" s="1"/>
    </row>
    <row r="3705">
      <c r="A3705" s="1" t="s">
        <v>47</v>
      </c>
      <c r="B3705" s="7" t="s">
        <v>122</v>
      </c>
      <c r="C3705" s="1" t="s">
        <v>3937</v>
      </c>
      <c r="D3705" s="8">
        <v>0.0</v>
      </c>
      <c r="E3705" s="1"/>
      <c r="F3705" s="1">
        <v>11.6</v>
      </c>
      <c r="G3705" s="1"/>
      <c r="H3705" s="1"/>
    </row>
    <row r="3706">
      <c r="A3706" s="1" t="s">
        <v>47</v>
      </c>
      <c r="B3706" s="7" t="s">
        <v>122</v>
      </c>
      <c r="C3706" s="1" t="s">
        <v>3938</v>
      </c>
      <c r="D3706" s="8">
        <v>0.0</v>
      </c>
      <c r="E3706" s="1"/>
      <c r="F3706" s="1">
        <v>3.0</v>
      </c>
      <c r="G3706" s="1"/>
      <c r="H3706" s="1"/>
    </row>
    <row r="3707">
      <c r="A3707" s="1" t="s">
        <v>47</v>
      </c>
      <c r="B3707" s="7" t="s">
        <v>122</v>
      </c>
      <c r="C3707" s="1" t="s">
        <v>3939</v>
      </c>
      <c r="D3707" s="8">
        <v>0.0</v>
      </c>
      <c r="E3707" s="1"/>
      <c r="F3707" s="1">
        <v>5.3</v>
      </c>
      <c r="G3707" s="1"/>
      <c r="H3707" s="1"/>
    </row>
    <row r="3708">
      <c r="A3708" s="1" t="s">
        <v>47</v>
      </c>
      <c r="B3708" s="7" t="s">
        <v>122</v>
      </c>
      <c r="C3708" s="1" t="s">
        <v>3940</v>
      </c>
      <c r="D3708" s="8">
        <v>0.0</v>
      </c>
      <c r="E3708" s="1"/>
      <c r="F3708" s="1">
        <v>9.6</v>
      </c>
      <c r="G3708" s="1"/>
      <c r="H3708" s="1"/>
    </row>
    <row r="3709">
      <c r="A3709" s="1" t="s">
        <v>47</v>
      </c>
      <c r="B3709" s="7" t="s">
        <v>122</v>
      </c>
      <c r="C3709" s="1" t="s">
        <v>3941</v>
      </c>
      <c r="D3709" s="8">
        <v>0.0</v>
      </c>
      <c r="E3709" s="1"/>
      <c r="F3709" s="1">
        <v>6.8</v>
      </c>
      <c r="G3709" s="1"/>
      <c r="H3709" s="1"/>
    </row>
    <row r="3710">
      <c r="A3710" s="1" t="s">
        <v>47</v>
      </c>
      <c r="B3710" s="7" t="s">
        <v>122</v>
      </c>
      <c r="C3710" s="1" t="s">
        <v>3942</v>
      </c>
      <c r="D3710" s="8">
        <v>0.0</v>
      </c>
      <c r="E3710" s="1"/>
      <c r="F3710" s="1">
        <v>4.3</v>
      </c>
      <c r="G3710" s="1"/>
      <c r="H3710" s="1"/>
    </row>
    <row r="3711">
      <c r="A3711" s="1" t="s">
        <v>47</v>
      </c>
      <c r="B3711" s="7" t="s">
        <v>122</v>
      </c>
      <c r="C3711" s="1" t="s">
        <v>3943</v>
      </c>
      <c r="D3711" s="8">
        <v>0.0</v>
      </c>
      <c r="E3711" s="1"/>
      <c r="F3711" s="1">
        <v>7.6</v>
      </c>
      <c r="G3711" s="1"/>
      <c r="H3711" s="1"/>
    </row>
    <row r="3712">
      <c r="A3712" s="1" t="s">
        <v>47</v>
      </c>
      <c r="B3712" s="7" t="s">
        <v>122</v>
      </c>
      <c r="C3712" s="1" t="s">
        <v>3944</v>
      </c>
      <c r="D3712" s="8">
        <v>0.0</v>
      </c>
      <c r="E3712" s="1"/>
      <c r="F3712" s="1">
        <v>3.9</v>
      </c>
      <c r="G3712" s="1"/>
      <c r="H3712" s="1"/>
    </row>
    <row r="3713">
      <c r="A3713" s="1" t="s">
        <v>47</v>
      </c>
      <c r="B3713" s="7" t="s">
        <v>122</v>
      </c>
      <c r="C3713" s="1" t="s">
        <v>3945</v>
      </c>
      <c r="D3713" s="8">
        <v>0.0</v>
      </c>
      <c r="E3713" s="1"/>
      <c r="F3713" s="1">
        <v>13.9</v>
      </c>
      <c r="G3713" s="1"/>
      <c r="H3713" s="1"/>
    </row>
    <row r="3714">
      <c r="A3714" s="1" t="s">
        <v>47</v>
      </c>
      <c r="B3714" s="7" t="s">
        <v>122</v>
      </c>
      <c r="C3714" s="1" t="s">
        <v>3946</v>
      </c>
      <c r="D3714" s="8">
        <v>0.0</v>
      </c>
      <c r="E3714" s="1"/>
      <c r="F3714" s="1">
        <v>1.0</v>
      </c>
      <c r="G3714" s="1"/>
      <c r="H3714" s="1"/>
    </row>
    <row r="3715">
      <c r="A3715" s="1" t="s">
        <v>47</v>
      </c>
      <c r="B3715" s="7" t="s">
        <v>122</v>
      </c>
      <c r="C3715" s="1" t="s">
        <v>3947</v>
      </c>
      <c r="D3715" s="8">
        <v>2.0</v>
      </c>
      <c r="E3715" s="1"/>
      <c r="F3715" s="1">
        <v>1.7</v>
      </c>
      <c r="G3715" s="1"/>
      <c r="H3715" s="1"/>
    </row>
    <row r="3716">
      <c r="A3716" s="1" t="s">
        <v>47</v>
      </c>
      <c r="B3716" s="7" t="s">
        <v>122</v>
      </c>
      <c r="C3716" s="1" t="s">
        <v>3948</v>
      </c>
      <c r="D3716" s="8">
        <v>0.0</v>
      </c>
      <c r="E3716" s="1"/>
      <c r="F3716" s="1">
        <v>11.5</v>
      </c>
      <c r="G3716" s="1"/>
      <c r="H3716" s="1"/>
    </row>
    <row r="3717">
      <c r="A3717" s="1" t="s">
        <v>47</v>
      </c>
      <c r="B3717" s="7" t="s">
        <v>122</v>
      </c>
      <c r="C3717" s="1" t="s">
        <v>3949</v>
      </c>
      <c r="D3717" s="8">
        <v>0.0</v>
      </c>
      <c r="E3717" s="1"/>
      <c r="F3717" s="1">
        <v>8.4</v>
      </c>
      <c r="G3717" s="1"/>
      <c r="H3717" s="1"/>
    </row>
    <row r="3718">
      <c r="A3718" s="1" t="s">
        <v>47</v>
      </c>
      <c r="B3718" s="7" t="s">
        <v>122</v>
      </c>
      <c r="C3718" s="1" t="s">
        <v>3950</v>
      </c>
      <c r="D3718" s="8">
        <v>0.0</v>
      </c>
      <c r="E3718" s="1"/>
      <c r="F3718" s="1">
        <v>2.2</v>
      </c>
      <c r="G3718" s="1"/>
      <c r="H3718" s="1"/>
    </row>
    <row r="3719">
      <c r="A3719" s="1" t="s">
        <v>47</v>
      </c>
      <c r="B3719" s="7" t="s">
        <v>122</v>
      </c>
      <c r="C3719" s="1" t="s">
        <v>3951</v>
      </c>
      <c r="D3719" s="8">
        <v>0.0</v>
      </c>
      <c r="E3719" s="1"/>
      <c r="F3719" s="1">
        <v>1.0</v>
      </c>
      <c r="G3719" s="1"/>
      <c r="H3719" s="1"/>
    </row>
    <row r="3720">
      <c r="A3720" s="1" t="s">
        <v>47</v>
      </c>
      <c r="B3720" s="7" t="s">
        <v>122</v>
      </c>
      <c r="C3720" s="1" t="s">
        <v>3952</v>
      </c>
      <c r="D3720" s="8">
        <v>0.0</v>
      </c>
      <c r="E3720" s="1"/>
      <c r="F3720" s="1">
        <v>1.2</v>
      </c>
      <c r="G3720" s="1"/>
      <c r="H3720" s="1"/>
    </row>
    <row r="3721">
      <c r="A3721" s="1" t="s">
        <v>47</v>
      </c>
      <c r="B3721" s="7" t="s">
        <v>122</v>
      </c>
      <c r="C3721" s="1" t="s">
        <v>3953</v>
      </c>
      <c r="D3721" s="8">
        <v>0.0</v>
      </c>
      <c r="E3721" s="1"/>
      <c r="F3721" s="1">
        <v>5.9</v>
      </c>
      <c r="G3721" s="1"/>
      <c r="H3721" s="1"/>
    </row>
    <row r="3722">
      <c r="A3722" s="1" t="s">
        <v>47</v>
      </c>
      <c r="B3722" s="7" t="s">
        <v>122</v>
      </c>
      <c r="C3722" s="1" t="s">
        <v>3954</v>
      </c>
      <c r="D3722" s="8">
        <v>0.0</v>
      </c>
      <c r="E3722" s="1"/>
      <c r="F3722" s="1">
        <v>6.6</v>
      </c>
      <c r="G3722" s="1"/>
      <c r="H3722" s="1"/>
    </row>
    <row r="3723">
      <c r="A3723" s="1" t="s">
        <v>47</v>
      </c>
      <c r="B3723" s="7" t="s">
        <v>122</v>
      </c>
      <c r="C3723" s="1" t="s">
        <v>3955</v>
      </c>
      <c r="D3723" s="8">
        <v>1.0</v>
      </c>
      <c r="E3723" s="1"/>
      <c r="F3723" s="1">
        <v>7.1</v>
      </c>
      <c r="G3723" s="1"/>
      <c r="H3723" s="1"/>
    </row>
    <row r="3724">
      <c r="A3724" s="1" t="s">
        <v>47</v>
      </c>
      <c r="B3724" s="7" t="s">
        <v>123</v>
      </c>
      <c r="C3724" s="1" t="s">
        <v>3956</v>
      </c>
      <c r="D3724" s="8">
        <v>2.0</v>
      </c>
      <c r="E3724" s="1"/>
      <c r="F3724" s="1">
        <v>4.6</v>
      </c>
      <c r="G3724" s="1"/>
      <c r="H3724" s="1"/>
    </row>
    <row r="3725">
      <c r="A3725" s="1" t="s">
        <v>47</v>
      </c>
      <c r="B3725" s="7" t="s">
        <v>123</v>
      </c>
      <c r="C3725" s="1" t="s">
        <v>3957</v>
      </c>
      <c r="D3725" s="8">
        <v>0.0</v>
      </c>
      <c r="E3725" s="1"/>
      <c r="F3725" s="1">
        <v>6.2</v>
      </c>
      <c r="G3725" s="1"/>
      <c r="H3725" s="1"/>
    </row>
    <row r="3726">
      <c r="A3726" s="1" t="s">
        <v>47</v>
      </c>
      <c r="B3726" s="7" t="s">
        <v>123</v>
      </c>
      <c r="C3726" s="1" t="s">
        <v>3958</v>
      </c>
      <c r="D3726" s="8">
        <v>4.0</v>
      </c>
      <c r="E3726" s="1"/>
      <c r="F3726" s="1">
        <v>1.2</v>
      </c>
      <c r="G3726" s="1"/>
      <c r="H3726" s="1"/>
    </row>
    <row r="3727">
      <c r="A3727" s="1" t="s">
        <v>47</v>
      </c>
      <c r="B3727" s="7" t="s">
        <v>123</v>
      </c>
      <c r="C3727" s="1" t="s">
        <v>3959</v>
      </c>
      <c r="D3727" s="8">
        <v>2.0</v>
      </c>
      <c r="E3727" s="1"/>
      <c r="F3727" s="1">
        <v>6.6</v>
      </c>
      <c r="G3727" s="1"/>
      <c r="H3727" s="1"/>
    </row>
    <row r="3728">
      <c r="A3728" s="1" t="s">
        <v>47</v>
      </c>
      <c r="B3728" s="7" t="s">
        <v>123</v>
      </c>
      <c r="C3728" s="1" t="s">
        <v>3960</v>
      </c>
      <c r="D3728" s="8">
        <v>0.0</v>
      </c>
      <c r="E3728" s="1"/>
      <c r="F3728" s="1">
        <v>2.8</v>
      </c>
      <c r="G3728" s="1"/>
      <c r="H3728" s="1"/>
    </row>
    <row r="3729">
      <c r="A3729" s="1" t="s">
        <v>47</v>
      </c>
      <c r="B3729" s="7" t="s">
        <v>123</v>
      </c>
      <c r="C3729" s="1" t="s">
        <v>3961</v>
      </c>
      <c r="D3729" s="8">
        <v>0.0</v>
      </c>
      <c r="E3729" s="1"/>
      <c r="F3729" s="1">
        <v>5.6</v>
      </c>
      <c r="G3729" s="1"/>
      <c r="H3729" s="1"/>
    </row>
    <row r="3730">
      <c r="A3730" s="1" t="s">
        <v>47</v>
      </c>
      <c r="B3730" s="7" t="s">
        <v>123</v>
      </c>
      <c r="C3730" s="1" t="s">
        <v>3962</v>
      </c>
      <c r="D3730" s="8">
        <v>1.0</v>
      </c>
      <c r="E3730" s="1"/>
      <c r="F3730" s="1">
        <v>6.0</v>
      </c>
      <c r="G3730" s="1"/>
      <c r="H3730" s="1"/>
    </row>
    <row r="3731">
      <c r="A3731" s="1" t="s">
        <v>47</v>
      </c>
      <c r="B3731" s="7" t="s">
        <v>123</v>
      </c>
      <c r="C3731" s="1" t="s">
        <v>3963</v>
      </c>
      <c r="D3731" s="8">
        <v>0.0</v>
      </c>
      <c r="E3731" s="1"/>
      <c r="F3731" s="1">
        <v>7.2</v>
      </c>
      <c r="G3731" s="1"/>
      <c r="H3731" s="1"/>
    </row>
    <row r="3732">
      <c r="A3732" s="1" t="s">
        <v>47</v>
      </c>
      <c r="B3732" s="7" t="s">
        <v>123</v>
      </c>
      <c r="C3732" s="1" t="s">
        <v>3964</v>
      </c>
      <c r="D3732" s="8">
        <v>0.0</v>
      </c>
      <c r="E3732" s="1"/>
      <c r="F3732" s="1">
        <v>1.9</v>
      </c>
      <c r="G3732" s="1"/>
      <c r="H3732" s="1"/>
    </row>
    <row r="3733">
      <c r="A3733" s="1" t="s">
        <v>47</v>
      </c>
      <c r="B3733" s="7" t="s">
        <v>123</v>
      </c>
      <c r="C3733" s="1" t="s">
        <v>3965</v>
      </c>
      <c r="D3733" s="8">
        <v>0.0</v>
      </c>
      <c r="E3733" s="1"/>
      <c r="F3733" s="1">
        <v>9.3</v>
      </c>
      <c r="G3733" s="1"/>
      <c r="H3733" s="1"/>
    </row>
    <row r="3734">
      <c r="A3734" s="1" t="s">
        <v>47</v>
      </c>
      <c r="B3734" s="7" t="s">
        <v>123</v>
      </c>
      <c r="C3734" s="1" t="s">
        <v>3966</v>
      </c>
      <c r="D3734" s="8">
        <v>0.0</v>
      </c>
      <c r="E3734" s="1"/>
      <c r="F3734" s="1">
        <v>2.1</v>
      </c>
      <c r="G3734" s="1"/>
      <c r="H3734" s="1"/>
    </row>
    <row r="3735">
      <c r="A3735" s="1" t="s">
        <v>47</v>
      </c>
      <c r="B3735" s="7" t="s">
        <v>123</v>
      </c>
      <c r="C3735" s="1" t="s">
        <v>3967</v>
      </c>
      <c r="D3735" s="8">
        <v>0.0</v>
      </c>
      <c r="E3735" s="1"/>
      <c r="F3735" s="1">
        <v>3.2</v>
      </c>
      <c r="G3735" s="1"/>
      <c r="H3735" s="1"/>
    </row>
    <row r="3736">
      <c r="A3736" s="1" t="s">
        <v>47</v>
      </c>
      <c r="B3736" s="7" t="s">
        <v>123</v>
      </c>
      <c r="C3736" s="1" t="s">
        <v>3968</v>
      </c>
      <c r="D3736" s="8">
        <v>0.0</v>
      </c>
      <c r="E3736" s="1"/>
      <c r="F3736" s="1">
        <v>1.0</v>
      </c>
      <c r="G3736" s="1"/>
      <c r="H3736" s="1"/>
    </row>
    <row r="3737">
      <c r="A3737" s="1" t="s">
        <v>47</v>
      </c>
      <c r="B3737" s="7" t="s">
        <v>123</v>
      </c>
      <c r="C3737" s="1" t="s">
        <v>3969</v>
      </c>
      <c r="D3737" s="8">
        <v>0.0</v>
      </c>
      <c r="E3737" s="1"/>
      <c r="F3737" s="1">
        <v>1.2</v>
      </c>
      <c r="G3737" s="1"/>
      <c r="H3737" s="1"/>
    </row>
    <row r="3738">
      <c r="A3738" s="1" t="s">
        <v>47</v>
      </c>
      <c r="B3738" s="7" t="s">
        <v>123</v>
      </c>
      <c r="C3738" s="1" t="s">
        <v>3970</v>
      </c>
      <c r="D3738" s="8">
        <v>0.0</v>
      </c>
      <c r="E3738" s="1"/>
      <c r="F3738" s="1">
        <v>1.0</v>
      </c>
      <c r="G3738" s="1"/>
      <c r="H3738" s="1"/>
    </row>
    <row r="3739">
      <c r="A3739" s="1" t="s">
        <v>47</v>
      </c>
      <c r="B3739" s="7" t="s">
        <v>123</v>
      </c>
      <c r="C3739" s="1" t="s">
        <v>3971</v>
      </c>
      <c r="D3739" s="8">
        <v>1.0</v>
      </c>
      <c r="E3739" s="1"/>
      <c r="F3739" s="1">
        <v>1.0</v>
      </c>
      <c r="G3739" s="1"/>
      <c r="H3739" s="1"/>
    </row>
    <row r="3740">
      <c r="A3740" s="1" t="s">
        <v>47</v>
      </c>
      <c r="B3740" s="7" t="s">
        <v>123</v>
      </c>
      <c r="C3740" s="1" t="s">
        <v>3972</v>
      </c>
      <c r="D3740" s="8">
        <v>0.0</v>
      </c>
      <c r="E3740" s="1"/>
      <c r="F3740" s="1">
        <v>3.2</v>
      </c>
      <c r="G3740" s="1"/>
      <c r="H3740" s="1"/>
    </row>
    <row r="3741">
      <c r="A3741" s="1" t="s">
        <v>47</v>
      </c>
      <c r="B3741" s="7" t="s">
        <v>123</v>
      </c>
      <c r="C3741" s="1" t="s">
        <v>3973</v>
      </c>
      <c r="D3741" s="8">
        <v>1.0</v>
      </c>
      <c r="E3741" s="1"/>
      <c r="F3741" s="1">
        <v>4.2</v>
      </c>
      <c r="G3741" s="1"/>
      <c r="H3741" s="1"/>
    </row>
    <row r="3742">
      <c r="A3742" s="1" t="s">
        <v>47</v>
      </c>
      <c r="B3742" s="7" t="s">
        <v>123</v>
      </c>
      <c r="C3742" s="1" t="s">
        <v>3974</v>
      </c>
      <c r="D3742" s="8">
        <v>0.0</v>
      </c>
      <c r="E3742" s="1"/>
      <c r="F3742" s="1">
        <v>4.4</v>
      </c>
      <c r="G3742" s="1"/>
      <c r="H3742" s="1"/>
    </row>
    <row r="3743">
      <c r="A3743" s="1" t="s">
        <v>47</v>
      </c>
      <c r="B3743" s="7" t="s">
        <v>123</v>
      </c>
      <c r="C3743" s="1" t="s">
        <v>3975</v>
      </c>
      <c r="D3743" s="8">
        <v>0.0</v>
      </c>
      <c r="E3743" s="1"/>
      <c r="F3743" s="1">
        <v>8.7</v>
      </c>
      <c r="G3743" s="1"/>
      <c r="H3743" s="1"/>
    </row>
    <row r="3744">
      <c r="A3744" s="1" t="s">
        <v>47</v>
      </c>
      <c r="B3744" s="7" t="s">
        <v>123</v>
      </c>
      <c r="C3744" s="1" t="s">
        <v>3976</v>
      </c>
      <c r="D3744" s="8">
        <v>0.0</v>
      </c>
      <c r="E3744" s="1"/>
      <c r="F3744" s="1">
        <v>5.6</v>
      </c>
      <c r="G3744" s="1"/>
      <c r="H3744" s="1"/>
    </row>
    <row r="3745">
      <c r="A3745" s="1" t="s">
        <v>47</v>
      </c>
      <c r="B3745" s="7" t="s">
        <v>123</v>
      </c>
      <c r="C3745" s="1" t="s">
        <v>3977</v>
      </c>
      <c r="D3745" s="8">
        <v>0.0</v>
      </c>
      <c r="E3745" s="1"/>
      <c r="F3745" s="1">
        <v>2.5</v>
      </c>
      <c r="G3745" s="1"/>
      <c r="H3745" s="1"/>
    </row>
    <row r="3746">
      <c r="A3746" s="1" t="s">
        <v>47</v>
      </c>
      <c r="B3746" s="7" t="s">
        <v>123</v>
      </c>
      <c r="C3746" s="1" t="s">
        <v>3978</v>
      </c>
      <c r="D3746" s="8">
        <v>0.0</v>
      </c>
      <c r="E3746" s="1"/>
      <c r="F3746" s="1">
        <v>1.0</v>
      </c>
      <c r="G3746" s="1"/>
      <c r="H3746" s="1"/>
    </row>
    <row r="3747">
      <c r="A3747" s="1" t="s">
        <v>47</v>
      </c>
      <c r="B3747" s="7" t="s">
        <v>123</v>
      </c>
      <c r="C3747" s="1" t="s">
        <v>3979</v>
      </c>
      <c r="D3747" s="8">
        <v>0.0</v>
      </c>
      <c r="E3747" s="1"/>
      <c r="F3747" s="1">
        <v>2.6</v>
      </c>
      <c r="G3747" s="1"/>
      <c r="H3747" s="1"/>
    </row>
    <row r="3748">
      <c r="A3748" s="1" t="s">
        <v>47</v>
      </c>
      <c r="B3748" s="7" t="s">
        <v>123</v>
      </c>
      <c r="C3748" s="1" t="s">
        <v>3980</v>
      </c>
      <c r="D3748" s="8">
        <v>1.0</v>
      </c>
      <c r="E3748" s="1"/>
      <c r="F3748" s="1">
        <v>11.3</v>
      </c>
      <c r="G3748" s="1"/>
      <c r="H3748" s="1"/>
    </row>
    <row r="3749">
      <c r="A3749" s="1" t="s">
        <v>47</v>
      </c>
      <c r="B3749" s="7" t="s">
        <v>123</v>
      </c>
      <c r="C3749" s="1" t="s">
        <v>3981</v>
      </c>
      <c r="D3749" s="8">
        <v>0.0</v>
      </c>
      <c r="E3749" s="1"/>
      <c r="F3749" s="1">
        <v>8.7</v>
      </c>
      <c r="G3749" s="1"/>
      <c r="H3749" s="1"/>
    </row>
    <row r="3750">
      <c r="A3750" s="1" t="s">
        <v>47</v>
      </c>
      <c r="B3750" s="7" t="s">
        <v>123</v>
      </c>
      <c r="C3750" s="1" t="s">
        <v>3982</v>
      </c>
      <c r="D3750" s="8">
        <v>0.0</v>
      </c>
      <c r="E3750" s="1"/>
      <c r="F3750" s="1">
        <v>2.1</v>
      </c>
      <c r="G3750" s="1"/>
      <c r="H3750" s="1"/>
    </row>
    <row r="3751">
      <c r="A3751" s="1" t="s">
        <v>47</v>
      </c>
      <c r="B3751" s="7" t="s">
        <v>123</v>
      </c>
      <c r="C3751" s="1" t="s">
        <v>3983</v>
      </c>
      <c r="D3751" s="8">
        <v>0.0</v>
      </c>
      <c r="E3751" s="1"/>
      <c r="F3751" s="1">
        <v>5.8</v>
      </c>
      <c r="G3751" s="1"/>
      <c r="H3751" s="1"/>
    </row>
    <row r="3752">
      <c r="A3752" s="1" t="s">
        <v>47</v>
      </c>
      <c r="B3752" s="7" t="s">
        <v>123</v>
      </c>
      <c r="C3752" s="1" t="s">
        <v>3984</v>
      </c>
      <c r="D3752" s="8">
        <v>1.0</v>
      </c>
      <c r="E3752" s="1"/>
      <c r="F3752" s="1">
        <v>1.1</v>
      </c>
      <c r="G3752" s="1"/>
      <c r="H3752" s="1"/>
    </row>
    <row r="3753">
      <c r="A3753" s="1" t="s">
        <v>47</v>
      </c>
      <c r="B3753" s="7" t="s">
        <v>123</v>
      </c>
      <c r="C3753" s="1" t="s">
        <v>3985</v>
      </c>
      <c r="D3753" s="8">
        <v>1.0</v>
      </c>
      <c r="E3753" s="1"/>
      <c r="F3753" s="1">
        <v>7.2</v>
      </c>
      <c r="G3753" s="1"/>
      <c r="H3753" s="1"/>
    </row>
    <row r="3754">
      <c r="A3754" s="1" t="s">
        <v>47</v>
      </c>
      <c r="B3754" s="7" t="s">
        <v>123</v>
      </c>
      <c r="C3754" s="1" t="s">
        <v>3986</v>
      </c>
      <c r="D3754" s="8">
        <v>0.0</v>
      </c>
      <c r="E3754" s="1"/>
      <c r="F3754" s="1">
        <v>6.4</v>
      </c>
      <c r="G3754" s="1"/>
      <c r="H3754" s="1"/>
    </row>
    <row r="3755">
      <c r="A3755" s="1" t="s">
        <v>47</v>
      </c>
      <c r="B3755" s="7" t="s">
        <v>123</v>
      </c>
      <c r="C3755" s="1" t="s">
        <v>3987</v>
      </c>
      <c r="D3755" s="8">
        <v>0.0</v>
      </c>
      <c r="E3755" s="1"/>
      <c r="F3755" s="1">
        <v>1.0</v>
      </c>
      <c r="G3755" s="1"/>
      <c r="H3755" s="1"/>
    </row>
    <row r="3756">
      <c r="A3756" s="1" t="s">
        <v>47</v>
      </c>
      <c r="B3756" s="7" t="s">
        <v>123</v>
      </c>
      <c r="C3756" s="1" t="s">
        <v>3988</v>
      </c>
      <c r="D3756" s="8">
        <v>0.0</v>
      </c>
      <c r="E3756" s="1"/>
      <c r="F3756" s="1">
        <v>1.7</v>
      </c>
      <c r="G3756" s="1"/>
      <c r="H3756" s="1"/>
    </row>
    <row r="3757">
      <c r="A3757" s="1" t="s">
        <v>47</v>
      </c>
      <c r="B3757" s="7" t="s">
        <v>123</v>
      </c>
      <c r="C3757" s="1" t="s">
        <v>3989</v>
      </c>
      <c r="D3757" s="8">
        <v>0.0</v>
      </c>
      <c r="E3757" s="1"/>
      <c r="F3757" s="1">
        <v>6.5</v>
      </c>
      <c r="G3757" s="1"/>
      <c r="H3757" s="1"/>
    </row>
    <row r="3758">
      <c r="A3758" s="1" t="s">
        <v>47</v>
      </c>
      <c r="B3758" s="7" t="s">
        <v>123</v>
      </c>
      <c r="C3758" s="1" t="s">
        <v>3990</v>
      </c>
      <c r="D3758" s="8">
        <v>0.0</v>
      </c>
      <c r="E3758" s="1"/>
      <c r="F3758" s="1">
        <v>2.3</v>
      </c>
      <c r="G3758" s="1"/>
      <c r="H3758" s="1"/>
    </row>
    <row r="3759">
      <c r="A3759" s="1" t="s">
        <v>47</v>
      </c>
      <c r="B3759" s="7" t="s">
        <v>123</v>
      </c>
      <c r="C3759" s="1" t="s">
        <v>3991</v>
      </c>
      <c r="D3759" s="8">
        <v>0.0</v>
      </c>
      <c r="E3759" s="1"/>
      <c r="F3759" s="1">
        <v>1.0</v>
      </c>
      <c r="G3759" s="1"/>
      <c r="H3759" s="1"/>
    </row>
    <row r="3760">
      <c r="A3760" s="1" t="s">
        <v>47</v>
      </c>
      <c r="B3760" s="7" t="s">
        <v>123</v>
      </c>
      <c r="C3760" s="1" t="s">
        <v>3992</v>
      </c>
      <c r="D3760" s="8">
        <v>0.0</v>
      </c>
      <c r="E3760" s="1"/>
      <c r="F3760" s="1">
        <v>3.0</v>
      </c>
      <c r="G3760" s="1"/>
      <c r="H3760" s="1"/>
    </row>
    <row r="3761">
      <c r="A3761" s="1" t="s">
        <v>47</v>
      </c>
      <c r="B3761" s="7" t="s">
        <v>123</v>
      </c>
      <c r="C3761" s="1" t="s">
        <v>3993</v>
      </c>
      <c r="D3761" s="8">
        <v>0.0</v>
      </c>
      <c r="E3761" s="1"/>
      <c r="F3761" s="1">
        <v>1.6</v>
      </c>
      <c r="G3761" s="1"/>
      <c r="H3761" s="1"/>
    </row>
    <row r="3762">
      <c r="A3762" s="1" t="s">
        <v>47</v>
      </c>
      <c r="B3762" s="7" t="s">
        <v>123</v>
      </c>
      <c r="C3762" s="1" t="s">
        <v>3994</v>
      </c>
      <c r="D3762" s="8">
        <v>0.0</v>
      </c>
      <c r="E3762" s="1"/>
      <c r="F3762" s="1">
        <v>8.7</v>
      </c>
      <c r="G3762" s="1"/>
      <c r="H3762" s="1"/>
    </row>
    <row r="3763">
      <c r="A3763" s="1" t="s">
        <v>47</v>
      </c>
      <c r="B3763" s="7" t="s">
        <v>123</v>
      </c>
      <c r="C3763" s="1" t="s">
        <v>3995</v>
      </c>
      <c r="D3763" s="8">
        <v>1.0</v>
      </c>
      <c r="E3763" s="1"/>
      <c r="F3763" s="1">
        <v>9.8</v>
      </c>
      <c r="G3763" s="1"/>
      <c r="H3763" s="1"/>
    </row>
    <row r="3764">
      <c r="A3764" s="1" t="s">
        <v>47</v>
      </c>
      <c r="B3764" s="7" t="s">
        <v>123</v>
      </c>
      <c r="C3764" s="1" t="s">
        <v>3996</v>
      </c>
      <c r="D3764" s="8">
        <v>0.0</v>
      </c>
      <c r="E3764" s="1"/>
      <c r="F3764" s="1">
        <v>12.6</v>
      </c>
      <c r="G3764" s="1"/>
      <c r="H3764" s="1"/>
    </row>
    <row r="3765">
      <c r="A3765" s="1" t="s">
        <v>47</v>
      </c>
      <c r="B3765" s="7" t="s">
        <v>123</v>
      </c>
      <c r="C3765" s="1" t="s">
        <v>3997</v>
      </c>
      <c r="D3765" s="8">
        <v>0.0</v>
      </c>
      <c r="E3765" s="1"/>
      <c r="F3765" s="1">
        <v>8.4</v>
      </c>
      <c r="G3765" s="1"/>
      <c r="H3765" s="1"/>
    </row>
    <row r="3766">
      <c r="A3766" s="1" t="s">
        <v>47</v>
      </c>
      <c r="B3766" s="7" t="s">
        <v>123</v>
      </c>
      <c r="C3766" s="1" t="s">
        <v>3998</v>
      </c>
      <c r="D3766" s="8">
        <v>0.0</v>
      </c>
      <c r="E3766" s="1"/>
      <c r="F3766" s="1">
        <v>1.5</v>
      </c>
      <c r="G3766" s="1"/>
      <c r="H3766" s="1"/>
    </row>
    <row r="3767">
      <c r="A3767" s="1" t="s">
        <v>47</v>
      </c>
      <c r="B3767" s="7" t="s">
        <v>123</v>
      </c>
      <c r="C3767" s="1" t="s">
        <v>3999</v>
      </c>
      <c r="D3767" s="8">
        <v>0.0</v>
      </c>
      <c r="E3767" s="1"/>
      <c r="F3767" s="1">
        <v>2.1</v>
      </c>
      <c r="G3767" s="1"/>
      <c r="H3767" s="1"/>
    </row>
    <row r="3768">
      <c r="A3768" s="1" t="s">
        <v>47</v>
      </c>
      <c r="B3768" s="7" t="s">
        <v>123</v>
      </c>
      <c r="C3768" s="1" t="s">
        <v>4000</v>
      </c>
      <c r="D3768" s="8">
        <v>0.0</v>
      </c>
      <c r="E3768" s="1"/>
      <c r="F3768" s="1">
        <v>4.3</v>
      </c>
      <c r="G3768" s="1"/>
      <c r="H3768" s="1"/>
    </row>
    <row r="3769">
      <c r="A3769" s="1" t="s">
        <v>47</v>
      </c>
      <c r="B3769" s="7" t="s">
        <v>123</v>
      </c>
      <c r="C3769" s="1" t="s">
        <v>4001</v>
      </c>
      <c r="D3769" s="8">
        <v>0.0</v>
      </c>
      <c r="E3769" s="1"/>
      <c r="F3769" s="1">
        <v>5.9</v>
      </c>
      <c r="G3769" s="1"/>
      <c r="H3769" s="1"/>
    </row>
    <row r="3770">
      <c r="A3770" s="1" t="s">
        <v>47</v>
      </c>
      <c r="B3770" s="7" t="s">
        <v>123</v>
      </c>
      <c r="C3770" s="1" t="s">
        <v>4002</v>
      </c>
      <c r="D3770" s="8">
        <v>0.0</v>
      </c>
      <c r="E3770" s="1"/>
      <c r="F3770" s="1">
        <v>3.9</v>
      </c>
      <c r="G3770" s="1"/>
      <c r="H3770" s="1"/>
    </row>
    <row r="3771">
      <c r="A3771" s="1" t="s">
        <v>47</v>
      </c>
      <c r="B3771" s="7" t="s">
        <v>123</v>
      </c>
      <c r="C3771" s="1" t="s">
        <v>4003</v>
      </c>
      <c r="D3771" s="8">
        <v>0.0</v>
      </c>
      <c r="E3771" s="1"/>
      <c r="F3771" s="1">
        <v>7.0</v>
      </c>
      <c r="G3771" s="1"/>
      <c r="H3771" s="1"/>
    </row>
    <row r="3772">
      <c r="A3772" s="1" t="s">
        <v>47</v>
      </c>
      <c r="B3772" s="7" t="s">
        <v>123</v>
      </c>
      <c r="C3772" s="1" t="s">
        <v>4004</v>
      </c>
      <c r="D3772" s="8">
        <v>0.0</v>
      </c>
      <c r="E3772" s="1"/>
      <c r="F3772" s="1">
        <v>2.4</v>
      </c>
      <c r="G3772" s="1"/>
      <c r="H3772" s="1"/>
    </row>
    <row r="3773">
      <c r="A3773" s="1" t="s">
        <v>47</v>
      </c>
      <c r="B3773" s="7" t="s">
        <v>123</v>
      </c>
      <c r="C3773" s="1" t="s">
        <v>4005</v>
      </c>
      <c r="D3773" s="8">
        <v>0.0</v>
      </c>
      <c r="E3773" s="1"/>
      <c r="F3773" s="1">
        <v>5.7</v>
      </c>
      <c r="G3773" s="1"/>
      <c r="H3773" s="1"/>
    </row>
    <row r="3774">
      <c r="A3774" s="1" t="s">
        <v>47</v>
      </c>
      <c r="B3774" s="7" t="s">
        <v>124</v>
      </c>
      <c r="C3774" s="1" t="s">
        <v>4006</v>
      </c>
      <c r="D3774" s="8">
        <v>1.0</v>
      </c>
      <c r="E3774" s="1"/>
      <c r="F3774" s="1">
        <v>7.8</v>
      </c>
      <c r="G3774" s="1"/>
      <c r="H3774" s="1"/>
    </row>
    <row r="3775">
      <c r="A3775" s="1" t="s">
        <v>47</v>
      </c>
      <c r="B3775" s="7" t="s">
        <v>124</v>
      </c>
      <c r="C3775" s="1" t="s">
        <v>4007</v>
      </c>
      <c r="D3775" s="8">
        <v>0.0</v>
      </c>
      <c r="E3775" s="1"/>
      <c r="F3775" s="1">
        <v>2.8</v>
      </c>
      <c r="G3775" s="1"/>
      <c r="H3775" s="1"/>
    </row>
    <row r="3776">
      <c r="A3776" s="1" t="s">
        <v>47</v>
      </c>
      <c r="B3776" s="7" t="s">
        <v>124</v>
      </c>
      <c r="C3776" s="1" t="s">
        <v>4008</v>
      </c>
      <c r="D3776" s="8">
        <v>0.0</v>
      </c>
      <c r="E3776" s="1"/>
      <c r="F3776" s="1">
        <v>3.4</v>
      </c>
      <c r="G3776" s="1"/>
      <c r="H3776" s="1"/>
    </row>
    <row r="3777">
      <c r="A3777" s="1" t="s">
        <v>47</v>
      </c>
      <c r="B3777" s="7" t="s">
        <v>124</v>
      </c>
      <c r="C3777" s="1" t="s">
        <v>4009</v>
      </c>
      <c r="D3777" s="8">
        <v>0.0</v>
      </c>
      <c r="E3777" s="1"/>
      <c r="F3777" s="1">
        <v>7.1</v>
      </c>
      <c r="G3777" s="1"/>
      <c r="H3777" s="1"/>
    </row>
    <row r="3778">
      <c r="A3778" s="1" t="s">
        <v>47</v>
      </c>
      <c r="B3778" s="7" t="s">
        <v>124</v>
      </c>
      <c r="C3778" s="1" t="s">
        <v>4010</v>
      </c>
      <c r="D3778" s="8">
        <v>0.0</v>
      </c>
      <c r="E3778" s="1"/>
      <c r="F3778" s="1">
        <v>3.7</v>
      </c>
      <c r="G3778" s="1"/>
      <c r="H3778" s="1"/>
    </row>
    <row r="3779">
      <c r="A3779" s="1" t="s">
        <v>47</v>
      </c>
      <c r="B3779" s="7" t="s">
        <v>124</v>
      </c>
      <c r="C3779" s="1" t="s">
        <v>4011</v>
      </c>
      <c r="D3779" s="8">
        <v>0.0</v>
      </c>
      <c r="E3779" s="1"/>
      <c r="F3779" s="1">
        <v>2.9</v>
      </c>
      <c r="G3779" s="1"/>
      <c r="H3779" s="1"/>
    </row>
    <row r="3780">
      <c r="A3780" s="1" t="s">
        <v>47</v>
      </c>
      <c r="B3780" s="7" t="s">
        <v>124</v>
      </c>
      <c r="C3780" s="1" t="s">
        <v>4012</v>
      </c>
      <c r="D3780" s="8">
        <v>0.0</v>
      </c>
      <c r="E3780" s="1"/>
      <c r="F3780" s="1">
        <v>1.3</v>
      </c>
      <c r="G3780" s="1"/>
      <c r="H3780" s="1"/>
    </row>
    <row r="3781">
      <c r="A3781" s="1" t="s">
        <v>47</v>
      </c>
      <c r="B3781" s="7" t="s">
        <v>124</v>
      </c>
      <c r="C3781" s="1" t="s">
        <v>4013</v>
      </c>
      <c r="D3781" s="8">
        <v>0.0</v>
      </c>
      <c r="E3781" s="1"/>
      <c r="F3781" s="1">
        <v>2.2</v>
      </c>
      <c r="G3781" s="1"/>
      <c r="H3781" s="1"/>
    </row>
    <row r="3782">
      <c r="A3782" s="1" t="s">
        <v>47</v>
      </c>
      <c r="B3782" s="7" t="s">
        <v>124</v>
      </c>
      <c r="C3782" s="1" t="s">
        <v>4014</v>
      </c>
      <c r="D3782" s="8">
        <v>0.0</v>
      </c>
      <c r="E3782" s="1"/>
      <c r="F3782" s="1">
        <v>6.3</v>
      </c>
      <c r="G3782" s="1"/>
      <c r="H3782" s="1"/>
    </row>
    <row r="3783">
      <c r="A3783" s="1" t="s">
        <v>47</v>
      </c>
      <c r="B3783" s="7" t="s">
        <v>124</v>
      </c>
      <c r="C3783" s="1" t="s">
        <v>4015</v>
      </c>
      <c r="D3783" s="8">
        <v>0.0</v>
      </c>
      <c r="E3783" s="1"/>
      <c r="F3783" s="1">
        <v>3.2</v>
      </c>
      <c r="G3783" s="1"/>
      <c r="H3783" s="1"/>
    </row>
    <row r="3784">
      <c r="A3784" s="1" t="s">
        <v>47</v>
      </c>
      <c r="B3784" s="7" t="s">
        <v>124</v>
      </c>
      <c r="C3784" s="1" t="s">
        <v>2418</v>
      </c>
      <c r="D3784" s="8">
        <v>0.0</v>
      </c>
      <c r="E3784" s="1"/>
      <c r="F3784" s="1">
        <v>2.3</v>
      </c>
      <c r="G3784" s="1"/>
      <c r="H3784" s="1"/>
    </row>
    <row r="3785">
      <c r="A3785" s="1" t="s">
        <v>47</v>
      </c>
      <c r="B3785" s="7" t="s">
        <v>124</v>
      </c>
      <c r="C3785" s="1" t="s">
        <v>4016</v>
      </c>
      <c r="D3785" s="8">
        <v>0.0</v>
      </c>
      <c r="E3785" s="1"/>
      <c r="F3785" s="1">
        <v>8.7</v>
      </c>
      <c r="G3785" s="1"/>
      <c r="H3785" s="1"/>
    </row>
    <row r="3786">
      <c r="A3786" s="1" t="s">
        <v>47</v>
      </c>
      <c r="B3786" s="7" t="s">
        <v>124</v>
      </c>
      <c r="C3786" s="1" t="s">
        <v>4017</v>
      </c>
      <c r="D3786" s="8">
        <v>0.0</v>
      </c>
      <c r="E3786" s="1"/>
      <c r="F3786" s="1">
        <v>3.4</v>
      </c>
      <c r="G3786" s="1"/>
      <c r="H3786" s="1"/>
    </row>
    <row r="3787">
      <c r="A3787" s="1" t="s">
        <v>47</v>
      </c>
      <c r="B3787" s="7" t="s">
        <v>124</v>
      </c>
      <c r="C3787" s="1" t="s">
        <v>4018</v>
      </c>
      <c r="D3787" s="8">
        <v>0.0</v>
      </c>
      <c r="E3787" s="1"/>
      <c r="F3787" s="1">
        <v>8.3</v>
      </c>
      <c r="G3787" s="1"/>
      <c r="H3787" s="1"/>
    </row>
    <row r="3788">
      <c r="A3788" s="1" t="s">
        <v>47</v>
      </c>
      <c r="B3788" s="7" t="s">
        <v>124</v>
      </c>
      <c r="C3788" s="1" t="s">
        <v>4019</v>
      </c>
      <c r="D3788" s="8">
        <v>0.0</v>
      </c>
      <c r="E3788" s="1"/>
      <c r="F3788" s="1">
        <v>2.3</v>
      </c>
      <c r="G3788" s="1"/>
      <c r="H3788" s="1"/>
    </row>
    <row r="3789">
      <c r="A3789" s="1" t="s">
        <v>47</v>
      </c>
      <c r="B3789" s="7" t="s">
        <v>124</v>
      </c>
      <c r="C3789" s="1" t="s">
        <v>4020</v>
      </c>
      <c r="D3789" s="8">
        <v>0.0</v>
      </c>
      <c r="E3789" s="1"/>
      <c r="F3789" s="1">
        <v>1.4</v>
      </c>
      <c r="G3789" s="1"/>
      <c r="H3789" s="1"/>
    </row>
    <row r="3790">
      <c r="A3790" s="1" t="s">
        <v>47</v>
      </c>
      <c r="B3790" s="7" t="s">
        <v>124</v>
      </c>
      <c r="C3790" s="1" t="s">
        <v>4021</v>
      </c>
      <c r="D3790" s="8">
        <v>0.0</v>
      </c>
      <c r="E3790" s="1"/>
      <c r="F3790" s="1">
        <v>10.9</v>
      </c>
      <c r="G3790" s="1"/>
      <c r="H3790" s="1"/>
    </row>
    <row r="3791">
      <c r="A3791" s="1" t="s">
        <v>47</v>
      </c>
      <c r="B3791" s="7" t="s">
        <v>124</v>
      </c>
      <c r="C3791" s="1" t="s">
        <v>2768</v>
      </c>
      <c r="D3791" s="8">
        <v>0.0</v>
      </c>
      <c r="E3791" s="1"/>
      <c r="F3791" s="1">
        <v>1.0</v>
      </c>
      <c r="G3791" s="1"/>
      <c r="H3791" s="1"/>
    </row>
    <row r="3792">
      <c r="A3792" s="1" t="s">
        <v>47</v>
      </c>
      <c r="B3792" s="7" t="s">
        <v>124</v>
      </c>
      <c r="C3792" s="1" t="s">
        <v>4022</v>
      </c>
      <c r="D3792" s="8">
        <v>0.0</v>
      </c>
      <c r="E3792" s="1"/>
      <c r="F3792" s="1">
        <v>2.3</v>
      </c>
      <c r="G3792" s="1"/>
      <c r="H3792" s="1"/>
    </row>
    <row r="3793">
      <c r="A3793" s="1" t="s">
        <v>47</v>
      </c>
      <c r="B3793" s="7" t="s">
        <v>124</v>
      </c>
      <c r="C3793" s="1" t="s">
        <v>4023</v>
      </c>
      <c r="D3793" s="8">
        <v>0.0</v>
      </c>
      <c r="E3793" s="1"/>
      <c r="F3793" s="1">
        <v>9.2</v>
      </c>
      <c r="G3793" s="1"/>
      <c r="H3793" s="1"/>
    </row>
    <row r="3794">
      <c r="A3794" s="1" t="s">
        <v>47</v>
      </c>
      <c r="B3794" s="7" t="s">
        <v>124</v>
      </c>
      <c r="C3794" s="1" t="s">
        <v>4024</v>
      </c>
      <c r="D3794" s="8">
        <v>0.0</v>
      </c>
      <c r="E3794" s="1"/>
      <c r="F3794" s="1">
        <v>2.4</v>
      </c>
      <c r="G3794" s="1"/>
      <c r="H3794" s="1"/>
    </row>
    <row r="3795">
      <c r="A3795" s="1" t="s">
        <v>47</v>
      </c>
      <c r="B3795" s="7" t="s">
        <v>124</v>
      </c>
      <c r="C3795" s="1" t="s">
        <v>4025</v>
      </c>
      <c r="D3795" s="8">
        <v>0.0</v>
      </c>
      <c r="E3795" s="1"/>
      <c r="F3795" s="1">
        <v>3.0</v>
      </c>
      <c r="G3795" s="1"/>
      <c r="H3795" s="1"/>
    </row>
    <row r="3796">
      <c r="A3796" s="1" t="s">
        <v>47</v>
      </c>
      <c r="B3796" s="7" t="s">
        <v>124</v>
      </c>
      <c r="C3796" s="1" t="s">
        <v>4026</v>
      </c>
      <c r="D3796" s="8">
        <v>0.0</v>
      </c>
      <c r="E3796" s="1"/>
      <c r="F3796" s="1">
        <v>5.3</v>
      </c>
      <c r="G3796" s="1"/>
      <c r="H3796" s="1"/>
    </row>
    <row r="3797">
      <c r="A3797" s="1" t="s">
        <v>47</v>
      </c>
      <c r="B3797" s="7" t="s">
        <v>124</v>
      </c>
      <c r="C3797" s="1" t="s">
        <v>4027</v>
      </c>
      <c r="D3797" s="8">
        <v>0.0</v>
      </c>
      <c r="E3797" s="1"/>
      <c r="F3797" s="1">
        <v>2.2</v>
      </c>
      <c r="G3797" s="1"/>
      <c r="H3797" s="1"/>
    </row>
    <row r="3798">
      <c r="A3798" s="1" t="s">
        <v>47</v>
      </c>
      <c r="B3798" s="7" t="s">
        <v>124</v>
      </c>
      <c r="C3798" s="1" t="s">
        <v>4028</v>
      </c>
      <c r="D3798" s="8">
        <v>0.0</v>
      </c>
      <c r="E3798" s="1"/>
      <c r="F3798" s="1">
        <v>8.3</v>
      </c>
      <c r="G3798" s="1"/>
      <c r="H3798" s="1"/>
    </row>
    <row r="3799">
      <c r="A3799" s="1" t="s">
        <v>47</v>
      </c>
      <c r="B3799" s="7" t="s">
        <v>124</v>
      </c>
      <c r="C3799" s="1" t="s">
        <v>4029</v>
      </c>
      <c r="D3799" s="8">
        <v>0.0</v>
      </c>
      <c r="E3799" s="1"/>
      <c r="F3799" s="1">
        <v>1.8</v>
      </c>
      <c r="G3799" s="1"/>
      <c r="H3799" s="1"/>
    </row>
    <row r="3800">
      <c r="A3800" s="1" t="s">
        <v>47</v>
      </c>
      <c r="B3800" s="7" t="s">
        <v>124</v>
      </c>
      <c r="C3800" s="1" t="s">
        <v>4030</v>
      </c>
      <c r="D3800" s="8">
        <v>0.0</v>
      </c>
      <c r="E3800" s="1"/>
      <c r="F3800" s="1">
        <v>10.3</v>
      </c>
      <c r="G3800" s="1"/>
      <c r="H3800" s="1"/>
    </row>
    <row r="3801">
      <c r="A3801" s="1" t="s">
        <v>47</v>
      </c>
      <c r="B3801" s="7" t="s">
        <v>124</v>
      </c>
      <c r="C3801" s="1" t="s">
        <v>4031</v>
      </c>
      <c r="D3801" s="8">
        <v>0.0</v>
      </c>
      <c r="E3801" s="1"/>
      <c r="F3801" s="1">
        <v>2.1</v>
      </c>
      <c r="G3801" s="1"/>
      <c r="H3801" s="1"/>
    </row>
    <row r="3802">
      <c r="A3802" s="1" t="s">
        <v>47</v>
      </c>
      <c r="B3802" s="7" t="s">
        <v>124</v>
      </c>
      <c r="C3802" s="1" t="s">
        <v>4032</v>
      </c>
      <c r="D3802" s="8">
        <v>0.0</v>
      </c>
      <c r="E3802" s="1"/>
      <c r="F3802" s="1">
        <v>1.0</v>
      </c>
      <c r="G3802" s="1"/>
      <c r="H3802" s="1"/>
    </row>
    <row r="3803">
      <c r="A3803" s="1" t="s">
        <v>47</v>
      </c>
      <c r="B3803" s="7" t="s">
        <v>124</v>
      </c>
      <c r="C3803" s="1" t="s">
        <v>4033</v>
      </c>
      <c r="D3803" s="8">
        <v>0.0</v>
      </c>
      <c r="E3803" s="1"/>
      <c r="F3803" s="1">
        <v>40.2</v>
      </c>
      <c r="G3803" s="1"/>
      <c r="H3803" s="1"/>
    </row>
    <row r="3804">
      <c r="A3804" s="1" t="s">
        <v>47</v>
      </c>
      <c r="B3804" s="7" t="s">
        <v>124</v>
      </c>
      <c r="C3804" s="1" t="s">
        <v>4034</v>
      </c>
      <c r="D3804" s="8">
        <v>0.0</v>
      </c>
      <c r="E3804" s="1"/>
      <c r="F3804" s="1">
        <v>10.2</v>
      </c>
      <c r="G3804" s="1"/>
      <c r="H3804" s="1"/>
    </row>
    <row r="3805">
      <c r="A3805" s="1" t="s">
        <v>47</v>
      </c>
      <c r="B3805" s="7" t="s">
        <v>124</v>
      </c>
      <c r="C3805" s="1" t="s">
        <v>4035</v>
      </c>
      <c r="D3805" s="8">
        <v>0.0</v>
      </c>
      <c r="E3805" s="1"/>
      <c r="F3805" s="1">
        <v>5.6</v>
      </c>
      <c r="G3805" s="1"/>
      <c r="H3805" s="1"/>
    </row>
    <row r="3806">
      <c r="A3806" s="1" t="s">
        <v>47</v>
      </c>
      <c r="B3806" s="7" t="s">
        <v>124</v>
      </c>
      <c r="C3806" s="1" t="s">
        <v>4036</v>
      </c>
      <c r="D3806" s="8">
        <v>0.0</v>
      </c>
      <c r="E3806" s="1"/>
      <c r="F3806" s="1">
        <v>4.8</v>
      </c>
      <c r="G3806" s="1"/>
      <c r="H3806" s="1"/>
    </row>
    <row r="3807">
      <c r="A3807" s="1" t="s">
        <v>47</v>
      </c>
      <c r="B3807" s="7" t="s">
        <v>124</v>
      </c>
      <c r="C3807" s="1" t="s">
        <v>4037</v>
      </c>
      <c r="D3807" s="8">
        <v>0.0</v>
      </c>
      <c r="E3807" s="1"/>
      <c r="F3807" s="1">
        <v>7.7</v>
      </c>
      <c r="G3807" s="1"/>
      <c r="H3807" s="1"/>
    </row>
    <row r="3808">
      <c r="A3808" s="1" t="s">
        <v>47</v>
      </c>
      <c r="B3808" s="7" t="s">
        <v>124</v>
      </c>
      <c r="C3808" s="1" t="s">
        <v>4038</v>
      </c>
      <c r="D3808" s="8">
        <v>0.0</v>
      </c>
      <c r="E3808" s="1"/>
      <c r="F3808" s="1">
        <v>1.0</v>
      </c>
      <c r="G3808" s="1"/>
      <c r="H3808" s="1"/>
    </row>
    <row r="3809">
      <c r="A3809" s="1" t="s">
        <v>47</v>
      </c>
      <c r="B3809" s="7" t="s">
        <v>124</v>
      </c>
      <c r="C3809" s="1" t="s">
        <v>2428</v>
      </c>
      <c r="D3809" s="8">
        <v>0.0</v>
      </c>
      <c r="E3809" s="1"/>
      <c r="F3809" s="1">
        <v>1.0</v>
      </c>
      <c r="G3809" s="1"/>
      <c r="H3809" s="1"/>
    </row>
    <row r="3810">
      <c r="A3810" s="1" t="s">
        <v>47</v>
      </c>
      <c r="B3810" s="7" t="s">
        <v>124</v>
      </c>
      <c r="C3810" s="1" t="s">
        <v>4039</v>
      </c>
      <c r="D3810" s="8">
        <v>0.0</v>
      </c>
      <c r="E3810" s="1"/>
      <c r="F3810" s="1">
        <v>6.8</v>
      </c>
      <c r="G3810" s="1"/>
      <c r="H3810" s="1"/>
    </row>
    <row r="3811">
      <c r="A3811" s="1" t="s">
        <v>47</v>
      </c>
      <c r="B3811" s="7" t="s">
        <v>124</v>
      </c>
      <c r="C3811" s="1" t="s">
        <v>4040</v>
      </c>
      <c r="D3811" s="8">
        <v>0.0</v>
      </c>
      <c r="E3811" s="1"/>
      <c r="F3811" s="1">
        <v>1.0</v>
      </c>
      <c r="G3811" s="1"/>
      <c r="H3811" s="1"/>
    </row>
    <row r="3812">
      <c r="A3812" s="1" t="s">
        <v>47</v>
      </c>
      <c r="B3812" s="7" t="s">
        <v>124</v>
      </c>
      <c r="C3812" s="1" t="s">
        <v>4041</v>
      </c>
      <c r="D3812" s="8">
        <v>0.0</v>
      </c>
      <c r="E3812" s="1"/>
      <c r="F3812" s="1">
        <v>1.0</v>
      </c>
      <c r="G3812" s="1"/>
      <c r="H3812" s="1"/>
    </row>
    <row r="3813">
      <c r="A3813" s="1" t="s">
        <v>47</v>
      </c>
      <c r="B3813" s="7" t="s">
        <v>124</v>
      </c>
      <c r="C3813" s="1" t="s">
        <v>4042</v>
      </c>
      <c r="D3813" s="8">
        <v>0.0</v>
      </c>
      <c r="E3813" s="1"/>
      <c r="F3813" s="1">
        <v>1.0</v>
      </c>
      <c r="G3813" s="1"/>
      <c r="H3813" s="1"/>
    </row>
    <row r="3814">
      <c r="A3814" s="1" t="s">
        <v>47</v>
      </c>
      <c r="B3814" s="7" t="s">
        <v>124</v>
      </c>
      <c r="C3814" s="1" t="s">
        <v>4043</v>
      </c>
      <c r="D3814" s="8">
        <v>0.0</v>
      </c>
      <c r="E3814" s="1"/>
      <c r="F3814" s="1">
        <v>3.0</v>
      </c>
      <c r="G3814" s="1"/>
      <c r="H3814" s="1"/>
    </row>
    <row r="3815">
      <c r="A3815" s="1" t="s">
        <v>47</v>
      </c>
      <c r="B3815" s="7" t="s">
        <v>124</v>
      </c>
      <c r="C3815" s="1" t="s">
        <v>4044</v>
      </c>
      <c r="D3815" s="8">
        <v>0.0</v>
      </c>
      <c r="E3815" s="1"/>
      <c r="F3815" s="1">
        <v>1.0</v>
      </c>
      <c r="G3815" s="1"/>
      <c r="H3815" s="1"/>
    </row>
    <row r="3816">
      <c r="A3816" s="1" t="s">
        <v>47</v>
      </c>
      <c r="B3816" s="7" t="s">
        <v>124</v>
      </c>
      <c r="C3816" s="1" t="s">
        <v>4045</v>
      </c>
      <c r="D3816" s="8">
        <v>0.0</v>
      </c>
      <c r="E3816" s="1"/>
      <c r="F3816" s="1">
        <v>1.0</v>
      </c>
      <c r="G3816" s="1"/>
      <c r="H3816" s="1"/>
    </row>
    <row r="3817">
      <c r="A3817" s="1" t="s">
        <v>47</v>
      </c>
      <c r="B3817" s="7" t="s">
        <v>124</v>
      </c>
      <c r="C3817" s="1" t="s">
        <v>4046</v>
      </c>
      <c r="D3817" s="8">
        <v>0.0</v>
      </c>
      <c r="E3817" s="1"/>
      <c r="F3817" s="1">
        <v>1.9</v>
      </c>
      <c r="G3817" s="1"/>
      <c r="H3817" s="1"/>
    </row>
    <row r="3818">
      <c r="A3818" s="1" t="s">
        <v>47</v>
      </c>
      <c r="B3818" s="7" t="s">
        <v>124</v>
      </c>
      <c r="C3818" s="1" t="s">
        <v>4047</v>
      </c>
      <c r="D3818" s="8">
        <v>0.0</v>
      </c>
      <c r="E3818" s="1"/>
      <c r="F3818" s="1">
        <v>1.0</v>
      </c>
      <c r="G3818" s="1"/>
      <c r="H3818" s="1"/>
    </row>
    <row r="3819">
      <c r="A3819" s="1" t="s">
        <v>47</v>
      </c>
      <c r="B3819" s="7" t="s">
        <v>124</v>
      </c>
      <c r="C3819" s="1" t="s">
        <v>4048</v>
      </c>
      <c r="D3819" s="8">
        <v>0.0</v>
      </c>
      <c r="E3819" s="1"/>
      <c r="F3819" s="1">
        <v>1.0</v>
      </c>
      <c r="G3819" s="1"/>
      <c r="H3819" s="1"/>
    </row>
    <row r="3820">
      <c r="A3820" s="1" t="s">
        <v>47</v>
      </c>
      <c r="B3820" s="7" t="s">
        <v>124</v>
      </c>
      <c r="C3820" s="1" t="s">
        <v>4049</v>
      </c>
      <c r="D3820" s="8">
        <v>0.0</v>
      </c>
      <c r="E3820" s="1"/>
      <c r="F3820" s="1">
        <v>2.7</v>
      </c>
      <c r="G3820" s="1"/>
      <c r="H3820" s="1"/>
    </row>
    <row r="3821">
      <c r="A3821" s="1" t="s">
        <v>47</v>
      </c>
      <c r="B3821" s="7" t="s">
        <v>124</v>
      </c>
      <c r="C3821" s="1" t="s">
        <v>4050</v>
      </c>
      <c r="D3821" s="8">
        <v>0.0</v>
      </c>
      <c r="E3821" s="1"/>
      <c r="F3821" s="1">
        <v>3.9</v>
      </c>
      <c r="G3821" s="1"/>
      <c r="H3821" s="1"/>
    </row>
    <row r="3822">
      <c r="A3822" s="1" t="s">
        <v>47</v>
      </c>
      <c r="B3822" s="7" t="s">
        <v>124</v>
      </c>
      <c r="C3822" s="1" t="s">
        <v>4051</v>
      </c>
      <c r="D3822" s="8">
        <v>0.0</v>
      </c>
      <c r="E3822" s="1"/>
      <c r="F3822" s="1">
        <v>2.0</v>
      </c>
      <c r="G3822" s="1"/>
      <c r="H3822" s="1"/>
    </row>
    <row r="3823">
      <c r="A3823" s="1" t="s">
        <v>47</v>
      </c>
      <c r="B3823" s="7" t="s">
        <v>124</v>
      </c>
      <c r="C3823" s="1" t="s">
        <v>4052</v>
      </c>
      <c r="D3823" s="8">
        <v>0.0</v>
      </c>
      <c r="E3823" s="1"/>
      <c r="F3823" s="1">
        <v>9.4</v>
      </c>
      <c r="G3823" s="1"/>
      <c r="H3823" s="1"/>
    </row>
    <row r="3824">
      <c r="A3824" s="1" t="s">
        <v>47</v>
      </c>
      <c r="B3824" s="7" t="s">
        <v>125</v>
      </c>
      <c r="C3824" s="1" t="s">
        <v>4053</v>
      </c>
      <c r="D3824" s="8">
        <v>3.0</v>
      </c>
      <c r="E3824" s="1"/>
      <c r="F3824" s="1">
        <v>3.6</v>
      </c>
      <c r="G3824" s="1"/>
      <c r="H3824" s="1"/>
    </row>
    <row r="3825">
      <c r="A3825" s="1" t="s">
        <v>47</v>
      </c>
      <c r="B3825" s="7" t="s">
        <v>125</v>
      </c>
      <c r="C3825" s="1" t="s">
        <v>4054</v>
      </c>
      <c r="D3825" s="8">
        <v>0.0</v>
      </c>
      <c r="E3825" s="1"/>
      <c r="F3825" s="1">
        <v>4.6</v>
      </c>
      <c r="G3825" s="1"/>
      <c r="H3825" s="1"/>
    </row>
    <row r="3826">
      <c r="A3826" s="1" t="s">
        <v>47</v>
      </c>
      <c r="B3826" s="7" t="s">
        <v>125</v>
      </c>
      <c r="C3826" s="1" t="s">
        <v>4055</v>
      </c>
      <c r="D3826" s="8">
        <v>1.0</v>
      </c>
      <c r="E3826" s="1"/>
      <c r="F3826" s="1">
        <v>6.6</v>
      </c>
      <c r="G3826" s="1"/>
      <c r="H3826" s="1"/>
    </row>
    <row r="3827">
      <c r="A3827" s="1" t="s">
        <v>47</v>
      </c>
      <c r="B3827" s="7" t="s">
        <v>125</v>
      </c>
      <c r="C3827" s="1" t="s">
        <v>4056</v>
      </c>
      <c r="D3827" s="8">
        <v>1.0</v>
      </c>
      <c r="E3827" s="1"/>
      <c r="F3827" s="1">
        <v>1.1</v>
      </c>
      <c r="G3827" s="1"/>
      <c r="H3827" s="1"/>
    </row>
    <row r="3828">
      <c r="A3828" s="1" t="s">
        <v>47</v>
      </c>
      <c r="B3828" s="7" t="s">
        <v>125</v>
      </c>
      <c r="C3828" s="1" t="s">
        <v>4057</v>
      </c>
      <c r="D3828" s="8">
        <v>0.0</v>
      </c>
      <c r="E3828" s="1"/>
      <c r="F3828" s="1">
        <v>1.4</v>
      </c>
      <c r="G3828" s="1"/>
      <c r="H3828" s="1"/>
    </row>
    <row r="3829">
      <c r="A3829" s="1" t="s">
        <v>47</v>
      </c>
      <c r="B3829" s="7" t="s">
        <v>125</v>
      </c>
      <c r="C3829" s="1" t="s">
        <v>4058</v>
      </c>
      <c r="D3829" s="8">
        <v>0.0</v>
      </c>
      <c r="E3829" s="1"/>
      <c r="F3829" s="1">
        <v>1.0</v>
      </c>
      <c r="G3829" s="1"/>
      <c r="H3829" s="1"/>
    </row>
    <row r="3830">
      <c r="A3830" s="1" t="s">
        <v>47</v>
      </c>
      <c r="B3830" s="7" t="s">
        <v>125</v>
      </c>
      <c r="C3830" s="1" t="s">
        <v>4059</v>
      </c>
      <c r="D3830" s="8">
        <v>0.0</v>
      </c>
      <c r="E3830" s="1"/>
      <c r="F3830" s="1">
        <v>8.8</v>
      </c>
      <c r="G3830" s="1"/>
      <c r="H3830" s="1"/>
    </row>
    <row r="3831">
      <c r="A3831" s="1" t="s">
        <v>47</v>
      </c>
      <c r="B3831" s="7" t="s">
        <v>125</v>
      </c>
      <c r="C3831" s="1" t="s">
        <v>4060</v>
      </c>
      <c r="D3831" s="8">
        <v>1.0</v>
      </c>
      <c r="E3831" s="1"/>
      <c r="F3831" s="1">
        <v>7.2</v>
      </c>
      <c r="G3831" s="1"/>
      <c r="H3831" s="1"/>
    </row>
    <row r="3832">
      <c r="A3832" s="1" t="s">
        <v>47</v>
      </c>
      <c r="B3832" s="7" t="s">
        <v>125</v>
      </c>
      <c r="C3832" s="1" t="s">
        <v>4061</v>
      </c>
      <c r="D3832" s="8">
        <v>0.0</v>
      </c>
      <c r="E3832" s="1"/>
      <c r="F3832" s="1">
        <v>1.9</v>
      </c>
      <c r="G3832" s="1"/>
      <c r="H3832" s="1"/>
    </row>
    <row r="3833">
      <c r="A3833" s="1" t="s">
        <v>47</v>
      </c>
      <c r="B3833" s="7" t="s">
        <v>125</v>
      </c>
      <c r="C3833" s="1" t="s">
        <v>4062</v>
      </c>
      <c r="D3833" s="8">
        <v>0.0</v>
      </c>
      <c r="E3833" s="1"/>
      <c r="F3833" s="1">
        <v>5.5</v>
      </c>
      <c r="G3833" s="1"/>
      <c r="H3833" s="1"/>
    </row>
    <row r="3834">
      <c r="A3834" s="1" t="s">
        <v>47</v>
      </c>
      <c r="B3834" s="7" t="s">
        <v>125</v>
      </c>
      <c r="C3834" s="1" t="s">
        <v>4063</v>
      </c>
      <c r="D3834" s="8">
        <v>0.0</v>
      </c>
      <c r="E3834" s="1"/>
      <c r="F3834" s="1">
        <v>7.3</v>
      </c>
      <c r="G3834" s="1"/>
      <c r="H3834" s="1"/>
    </row>
    <row r="3835">
      <c r="A3835" s="1" t="s">
        <v>47</v>
      </c>
      <c r="B3835" s="7" t="s">
        <v>125</v>
      </c>
      <c r="C3835" s="1" t="s">
        <v>4064</v>
      </c>
      <c r="D3835" s="8">
        <v>0.0</v>
      </c>
      <c r="E3835" s="1"/>
      <c r="F3835" s="1">
        <v>2.8</v>
      </c>
      <c r="G3835" s="1"/>
      <c r="H3835" s="1"/>
    </row>
    <row r="3836">
      <c r="A3836" s="1" t="s">
        <v>47</v>
      </c>
      <c r="B3836" s="7" t="s">
        <v>125</v>
      </c>
      <c r="C3836" s="1" t="s">
        <v>4065</v>
      </c>
      <c r="D3836" s="8">
        <v>0.0</v>
      </c>
      <c r="E3836" s="1"/>
      <c r="F3836" s="1">
        <v>1.0</v>
      </c>
      <c r="G3836" s="1"/>
      <c r="H3836" s="1"/>
    </row>
    <row r="3837">
      <c r="A3837" s="1" t="s">
        <v>47</v>
      </c>
      <c r="B3837" s="7" t="s">
        <v>125</v>
      </c>
      <c r="C3837" s="1" t="s">
        <v>4066</v>
      </c>
      <c r="D3837" s="8">
        <v>0.0</v>
      </c>
      <c r="E3837" s="1"/>
      <c r="F3837" s="1">
        <v>1.0</v>
      </c>
      <c r="G3837" s="1"/>
      <c r="H3837" s="1"/>
    </row>
    <row r="3838">
      <c r="A3838" s="1" t="s">
        <v>47</v>
      </c>
      <c r="B3838" s="7" t="s">
        <v>125</v>
      </c>
      <c r="C3838" s="1" t="s">
        <v>4067</v>
      </c>
      <c r="D3838" s="8">
        <v>0.0</v>
      </c>
      <c r="E3838" s="1"/>
      <c r="F3838" s="1">
        <v>1.2</v>
      </c>
      <c r="G3838" s="1"/>
      <c r="H3838" s="1"/>
    </row>
    <row r="3839">
      <c r="A3839" s="1" t="s">
        <v>47</v>
      </c>
      <c r="B3839" s="7" t="s">
        <v>125</v>
      </c>
      <c r="C3839" s="1" t="s">
        <v>4068</v>
      </c>
      <c r="D3839" s="8">
        <v>0.0</v>
      </c>
      <c r="E3839" s="1"/>
      <c r="F3839" s="1">
        <v>6.2</v>
      </c>
      <c r="G3839" s="1"/>
      <c r="H3839" s="1"/>
    </row>
    <row r="3840">
      <c r="A3840" s="1" t="s">
        <v>47</v>
      </c>
      <c r="B3840" s="7" t="s">
        <v>125</v>
      </c>
      <c r="C3840" s="1" t="s">
        <v>4069</v>
      </c>
      <c r="D3840" s="8">
        <v>0.0</v>
      </c>
      <c r="E3840" s="1"/>
      <c r="F3840" s="1">
        <v>5.7</v>
      </c>
      <c r="G3840" s="1"/>
      <c r="H3840" s="1"/>
    </row>
    <row r="3841">
      <c r="A3841" s="1" t="s">
        <v>47</v>
      </c>
      <c r="B3841" s="7" t="s">
        <v>125</v>
      </c>
      <c r="C3841" s="1" t="s">
        <v>4070</v>
      </c>
      <c r="D3841" s="8">
        <v>0.0</v>
      </c>
      <c r="E3841" s="1"/>
      <c r="F3841" s="1">
        <v>9.8</v>
      </c>
      <c r="G3841" s="1"/>
      <c r="H3841" s="1"/>
    </row>
    <row r="3842">
      <c r="A3842" s="1" t="s">
        <v>47</v>
      </c>
      <c r="B3842" s="7" t="s">
        <v>125</v>
      </c>
      <c r="C3842" s="1" t="s">
        <v>4071</v>
      </c>
      <c r="D3842" s="8">
        <v>0.0</v>
      </c>
      <c r="E3842" s="1"/>
      <c r="F3842" s="1">
        <v>7.4</v>
      </c>
      <c r="G3842" s="1"/>
      <c r="H3842" s="1"/>
    </row>
    <row r="3843">
      <c r="A3843" s="1" t="s">
        <v>47</v>
      </c>
      <c r="B3843" s="7" t="s">
        <v>125</v>
      </c>
      <c r="C3843" s="1" t="s">
        <v>4072</v>
      </c>
      <c r="D3843" s="8">
        <v>0.0</v>
      </c>
      <c r="E3843" s="1"/>
      <c r="F3843" s="1">
        <v>5.9</v>
      </c>
      <c r="G3843" s="1"/>
      <c r="H3843" s="1"/>
    </row>
    <row r="3844">
      <c r="A3844" s="1" t="s">
        <v>47</v>
      </c>
      <c r="B3844" s="7" t="s">
        <v>125</v>
      </c>
      <c r="C3844" s="1" t="s">
        <v>4073</v>
      </c>
      <c r="D3844" s="8">
        <v>0.0</v>
      </c>
      <c r="E3844" s="1"/>
      <c r="F3844" s="1">
        <v>1.0</v>
      </c>
      <c r="G3844" s="1"/>
      <c r="H3844" s="1"/>
    </row>
    <row r="3845">
      <c r="A3845" s="1" t="s">
        <v>47</v>
      </c>
      <c r="B3845" s="7" t="s">
        <v>125</v>
      </c>
      <c r="C3845" s="1" t="s">
        <v>4074</v>
      </c>
      <c r="D3845" s="8">
        <v>0.0</v>
      </c>
      <c r="E3845" s="1"/>
      <c r="F3845" s="1">
        <v>4.6</v>
      </c>
      <c r="G3845" s="1"/>
      <c r="H3845" s="1"/>
    </row>
    <row r="3846">
      <c r="A3846" s="1" t="s">
        <v>47</v>
      </c>
      <c r="B3846" s="7" t="s">
        <v>125</v>
      </c>
      <c r="C3846" s="1" t="s">
        <v>4075</v>
      </c>
      <c r="D3846" s="8">
        <v>0.0</v>
      </c>
      <c r="E3846" s="1"/>
      <c r="F3846" s="1">
        <v>7.0</v>
      </c>
      <c r="G3846" s="1"/>
      <c r="H3846" s="1"/>
    </row>
    <row r="3847">
      <c r="A3847" s="1" t="s">
        <v>47</v>
      </c>
      <c r="B3847" s="7" t="s">
        <v>125</v>
      </c>
      <c r="C3847" s="1" t="s">
        <v>4076</v>
      </c>
      <c r="D3847" s="8">
        <v>0.0</v>
      </c>
      <c r="E3847" s="1"/>
      <c r="F3847" s="1">
        <v>1.0</v>
      </c>
      <c r="G3847" s="1"/>
      <c r="H3847" s="1"/>
    </row>
    <row r="3848">
      <c r="A3848" s="1" t="s">
        <v>47</v>
      </c>
      <c r="B3848" s="7" t="s">
        <v>125</v>
      </c>
      <c r="C3848" s="1" t="s">
        <v>4077</v>
      </c>
      <c r="D3848" s="8">
        <v>0.0</v>
      </c>
      <c r="E3848" s="1"/>
      <c r="F3848" s="1">
        <v>9.8</v>
      </c>
      <c r="G3848" s="1"/>
      <c r="H3848" s="1"/>
    </row>
    <row r="3849">
      <c r="A3849" s="1" t="s">
        <v>47</v>
      </c>
      <c r="B3849" s="7" t="s">
        <v>125</v>
      </c>
      <c r="C3849" s="1" t="s">
        <v>4078</v>
      </c>
      <c r="D3849" s="8">
        <v>0.0</v>
      </c>
      <c r="E3849" s="1"/>
      <c r="F3849" s="1">
        <v>4.1</v>
      </c>
      <c r="G3849" s="1"/>
      <c r="H3849" s="1"/>
    </row>
    <row r="3850">
      <c r="A3850" s="1" t="s">
        <v>47</v>
      </c>
      <c r="B3850" s="7" t="s">
        <v>125</v>
      </c>
      <c r="C3850" s="1" t="s">
        <v>4079</v>
      </c>
      <c r="D3850" s="8">
        <v>1.0</v>
      </c>
      <c r="E3850" s="1"/>
      <c r="F3850" s="1">
        <v>5.5</v>
      </c>
      <c r="G3850" s="1"/>
      <c r="H3850" s="1"/>
    </row>
    <row r="3851">
      <c r="A3851" s="1" t="s">
        <v>47</v>
      </c>
      <c r="B3851" s="7" t="s">
        <v>125</v>
      </c>
      <c r="C3851" s="1" t="s">
        <v>4080</v>
      </c>
      <c r="D3851" s="8">
        <v>0.0</v>
      </c>
      <c r="E3851" s="1"/>
      <c r="F3851" s="1">
        <v>10.8</v>
      </c>
      <c r="G3851" s="1"/>
      <c r="H3851" s="1"/>
    </row>
    <row r="3852">
      <c r="A3852" s="1" t="s">
        <v>47</v>
      </c>
      <c r="B3852" s="7" t="s">
        <v>125</v>
      </c>
      <c r="C3852" s="1" t="s">
        <v>4081</v>
      </c>
      <c r="D3852" s="8">
        <v>0.0</v>
      </c>
      <c r="E3852" s="1"/>
      <c r="F3852" s="1">
        <v>4.0</v>
      </c>
      <c r="G3852" s="1"/>
      <c r="H3852" s="1"/>
    </row>
    <row r="3853">
      <c r="A3853" s="1" t="s">
        <v>47</v>
      </c>
      <c r="B3853" s="7" t="s">
        <v>125</v>
      </c>
      <c r="C3853" s="1" t="s">
        <v>4082</v>
      </c>
      <c r="D3853" s="8">
        <v>0.0</v>
      </c>
      <c r="E3853" s="1"/>
      <c r="F3853" s="1">
        <v>1.9</v>
      </c>
      <c r="G3853" s="1"/>
      <c r="H3853" s="1"/>
    </row>
    <row r="3854">
      <c r="A3854" s="1" t="s">
        <v>47</v>
      </c>
      <c r="B3854" s="7" t="s">
        <v>125</v>
      </c>
      <c r="C3854" s="1" t="s">
        <v>4083</v>
      </c>
      <c r="D3854" s="8">
        <v>0.0</v>
      </c>
      <c r="E3854" s="1"/>
      <c r="F3854" s="1">
        <v>1.3</v>
      </c>
      <c r="G3854" s="1"/>
      <c r="H3854" s="1"/>
    </row>
    <row r="3855">
      <c r="A3855" s="1" t="s">
        <v>47</v>
      </c>
      <c r="B3855" s="7" t="s">
        <v>125</v>
      </c>
      <c r="C3855" s="1" t="s">
        <v>4084</v>
      </c>
      <c r="D3855" s="8">
        <v>0.0</v>
      </c>
      <c r="E3855" s="1"/>
      <c r="F3855" s="1">
        <v>3.3</v>
      </c>
      <c r="G3855" s="1"/>
      <c r="H3855" s="1"/>
    </row>
    <row r="3856">
      <c r="A3856" s="1" t="s">
        <v>47</v>
      </c>
      <c r="B3856" s="7" t="s">
        <v>125</v>
      </c>
      <c r="C3856" s="1" t="s">
        <v>4085</v>
      </c>
      <c r="D3856" s="8">
        <v>0.0</v>
      </c>
      <c r="E3856" s="1"/>
      <c r="F3856" s="1">
        <v>1.0</v>
      </c>
      <c r="G3856" s="1"/>
      <c r="H3856" s="1"/>
    </row>
    <row r="3857">
      <c r="A3857" s="1" t="s">
        <v>47</v>
      </c>
      <c r="B3857" s="7" t="s">
        <v>125</v>
      </c>
      <c r="C3857" s="1" t="s">
        <v>4086</v>
      </c>
      <c r="D3857" s="8">
        <v>0.0</v>
      </c>
      <c r="E3857" s="1"/>
      <c r="F3857" s="1">
        <v>1.0</v>
      </c>
      <c r="G3857" s="1"/>
      <c r="H3857" s="1"/>
    </row>
    <row r="3858">
      <c r="A3858" s="1" t="s">
        <v>47</v>
      </c>
      <c r="B3858" s="7" t="s">
        <v>125</v>
      </c>
      <c r="C3858" s="1" t="s">
        <v>4087</v>
      </c>
      <c r="D3858" s="8">
        <v>0.0</v>
      </c>
      <c r="E3858" s="1"/>
      <c r="F3858" s="1">
        <v>12.6</v>
      </c>
      <c r="G3858" s="1"/>
      <c r="H3858" s="1"/>
    </row>
    <row r="3859">
      <c r="A3859" s="1" t="s">
        <v>47</v>
      </c>
      <c r="B3859" s="7" t="s">
        <v>125</v>
      </c>
      <c r="C3859" s="1" t="s">
        <v>4088</v>
      </c>
      <c r="D3859" s="8">
        <v>0.0</v>
      </c>
      <c r="E3859" s="1"/>
      <c r="F3859" s="1">
        <v>3.7</v>
      </c>
      <c r="G3859" s="1"/>
      <c r="H3859" s="1"/>
    </row>
    <row r="3860">
      <c r="A3860" s="1" t="s">
        <v>47</v>
      </c>
      <c r="B3860" s="7" t="s">
        <v>125</v>
      </c>
      <c r="C3860" s="1" t="s">
        <v>4089</v>
      </c>
      <c r="D3860" s="8">
        <v>0.0</v>
      </c>
      <c r="E3860" s="1"/>
      <c r="F3860" s="1">
        <v>8.1</v>
      </c>
      <c r="G3860" s="1"/>
      <c r="H3860" s="1"/>
    </row>
    <row r="3861">
      <c r="A3861" s="1" t="s">
        <v>47</v>
      </c>
      <c r="B3861" s="7" t="s">
        <v>125</v>
      </c>
      <c r="C3861" s="1" t="s">
        <v>4090</v>
      </c>
      <c r="D3861" s="8">
        <v>0.0</v>
      </c>
      <c r="E3861" s="1"/>
      <c r="F3861" s="1">
        <v>2.2</v>
      </c>
      <c r="G3861" s="1"/>
      <c r="H3861" s="1"/>
    </row>
    <row r="3862">
      <c r="A3862" s="1" t="s">
        <v>47</v>
      </c>
      <c r="B3862" s="7" t="s">
        <v>125</v>
      </c>
      <c r="C3862" s="1" t="s">
        <v>4091</v>
      </c>
      <c r="D3862" s="8">
        <v>0.0</v>
      </c>
      <c r="E3862" s="1"/>
      <c r="F3862" s="1">
        <v>1.0</v>
      </c>
      <c r="G3862" s="1"/>
      <c r="H3862" s="1"/>
    </row>
    <row r="3863">
      <c r="A3863" s="1" t="s">
        <v>47</v>
      </c>
      <c r="B3863" s="7" t="s">
        <v>125</v>
      </c>
      <c r="C3863" s="1" t="s">
        <v>4092</v>
      </c>
      <c r="D3863" s="8">
        <v>0.0</v>
      </c>
      <c r="E3863" s="1"/>
      <c r="F3863" s="1">
        <v>3.6</v>
      </c>
      <c r="G3863" s="1"/>
      <c r="H3863" s="1"/>
    </row>
    <row r="3864">
      <c r="A3864" s="1" t="s">
        <v>47</v>
      </c>
      <c r="B3864" s="7" t="s">
        <v>125</v>
      </c>
      <c r="C3864" s="1" t="s">
        <v>4093</v>
      </c>
      <c r="D3864" s="8">
        <v>0.0</v>
      </c>
      <c r="E3864" s="1"/>
      <c r="F3864" s="1">
        <v>11.3</v>
      </c>
      <c r="G3864" s="1"/>
      <c r="H3864" s="1"/>
    </row>
    <row r="3865">
      <c r="A3865" s="1" t="s">
        <v>47</v>
      </c>
      <c r="B3865" s="7" t="s">
        <v>125</v>
      </c>
      <c r="C3865" s="1" t="s">
        <v>4094</v>
      </c>
      <c r="D3865" s="8">
        <v>0.0</v>
      </c>
      <c r="E3865" s="1"/>
      <c r="F3865" s="1">
        <v>2.2</v>
      </c>
      <c r="G3865" s="1"/>
      <c r="H3865" s="1"/>
    </row>
    <row r="3866">
      <c r="A3866" s="1" t="s">
        <v>47</v>
      </c>
      <c r="B3866" s="7" t="s">
        <v>125</v>
      </c>
      <c r="C3866" s="1" t="s">
        <v>4095</v>
      </c>
      <c r="D3866" s="8">
        <v>0.0</v>
      </c>
      <c r="E3866" s="1"/>
      <c r="F3866" s="1">
        <v>1.0</v>
      </c>
      <c r="G3866" s="1"/>
      <c r="H3866" s="1"/>
    </row>
    <row r="3867">
      <c r="A3867" s="1" t="s">
        <v>47</v>
      </c>
      <c r="B3867" s="7" t="s">
        <v>125</v>
      </c>
      <c r="C3867" s="1" t="s">
        <v>4096</v>
      </c>
      <c r="D3867" s="8">
        <v>0.0</v>
      </c>
      <c r="E3867" s="1"/>
      <c r="F3867" s="1">
        <v>1.0</v>
      </c>
      <c r="G3867" s="1"/>
      <c r="H3867" s="1"/>
    </row>
    <row r="3868">
      <c r="A3868" s="1" t="s">
        <v>47</v>
      </c>
      <c r="B3868" s="7" t="s">
        <v>125</v>
      </c>
      <c r="C3868" s="1" t="s">
        <v>4097</v>
      </c>
      <c r="D3868" s="8">
        <v>0.0</v>
      </c>
      <c r="E3868" s="1"/>
      <c r="F3868" s="1">
        <v>8.7</v>
      </c>
      <c r="G3868" s="1"/>
      <c r="H3868" s="1"/>
    </row>
    <row r="3869">
      <c r="A3869" s="1" t="s">
        <v>47</v>
      </c>
      <c r="B3869" s="7" t="s">
        <v>125</v>
      </c>
      <c r="C3869" s="1" t="s">
        <v>4098</v>
      </c>
      <c r="D3869" s="8">
        <v>0.0</v>
      </c>
      <c r="E3869" s="1"/>
      <c r="F3869" s="1">
        <v>10.6</v>
      </c>
      <c r="G3869" s="1"/>
      <c r="H3869" s="1"/>
    </row>
    <row r="3870">
      <c r="A3870" s="1" t="s">
        <v>47</v>
      </c>
      <c r="B3870" s="7" t="s">
        <v>125</v>
      </c>
      <c r="C3870" s="1" t="s">
        <v>4099</v>
      </c>
      <c r="D3870" s="8">
        <v>0.0</v>
      </c>
      <c r="E3870" s="1"/>
      <c r="F3870" s="1">
        <v>1.0</v>
      </c>
      <c r="G3870" s="1"/>
      <c r="H3870" s="1"/>
    </row>
    <row r="3871">
      <c r="A3871" s="1" t="s">
        <v>47</v>
      </c>
      <c r="B3871" s="7" t="s">
        <v>125</v>
      </c>
      <c r="C3871" s="1" t="s">
        <v>4100</v>
      </c>
      <c r="D3871" s="8">
        <v>0.0</v>
      </c>
      <c r="E3871" s="1"/>
      <c r="F3871" s="1">
        <v>1.0</v>
      </c>
      <c r="G3871" s="1"/>
      <c r="H3871" s="1"/>
    </row>
    <row r="3872">
      <c r="A3872" s="1" t="s">
        <v>47</v>
      </c>
      <c r="B3872" s="7" t="s">
        <v>125</v>
      </c>
      <c r="C3872" s="1" t="s">
        <v>4101</v>
      </c>
      <c r="D3872" s="8">
        <v>0.0</v>
      </c>
      <c r="E3872" s="1"/>
      <c r="F3872" s="1">
        <v>7.8</v>
      </c>
      <c r="G3872" s="1"/>
      <c r="H3872" s="1"/>
    </row>
    <row r="3873">
      <c r="A3873" s="1" t="s">
        <v>47</v>
      </c>
      <c r="B3873" s="7" t="s">
        <v>125</v>
      </c>
      <c r="C3873" s="1" t="s">
        <v>4102</v>
      </c>
      <c r="D3873" s="8">
        <v>0.0</v>
      </c>
      <c r="E3873" s="1"/>
      <c r="F3873" s="1">
        <v>1.0</v>
      </c>
      <c r="G3873" s="1"/>
      <c r="H3873" s="1"/>
    </row>
    <row r="3874">
      <c r="A3874" s="1" t="s">
        <v>47</v>
      </c>
      <c r="B3874" s="7" t="s">
        <v>126</v>
      </c>
      <c r="C3874" s="1" t="s">
        <v>4103</v>
      </c>
      <c r="D3874" s="8">
        <v>1.0</v>
      </c>
      <c r="E3874" s="1"/>
      <c r="F3874" s="1">
        <v>1.1</v>
      </c>
      <c r="G3874" s="1"/>
      <c r="H3874" s="1"/>
    </row>
    <row r="3875">
      <c r="A3875" s="1" t="s">
        <v>47</v>
      </c>
      <c r="B3875" s="7" t="s">
        <v>126</v>
      </c>
      <c r="C3875" s="1" t="s">
        <v>4104</v>
      </c>
      <c r="D3875" s="8">
        <v>2.0</v>
      </c>
      <c r="E3875" s="1"/>
      <c r="F3875" s="1">
        <v>2.0</v>
      </c>
      <c r="G3875" s="1"/>
      <c r="H3875" s="1"/>
    </row>
    <row r="3876">
      <c r="A3876" s="1" t="s">
        <v>47</v>
      </c>
      <c r="B3876" s="7" t="s">
        <v>126</v>
      </c>
      <c r="C3876" s="1" t="s">
        <v>4105</v>
      </c>
      <c r="D3876" s="8">
        <v>0.0</v>
      </c>
      <c r="E3876" s="1"/>
      <c r="F3876" s="1">
        <v>3.2</v>
      </c>
      <c r="G3876" s="1"/>
      <c r="H3876" s="1"/>
    </row>
    <row r="3877">
      <c r="A3877" s="1" t="s">
        <v>47</v>
      </c>
      <c r="B3877" s="7" t="s">
        <v>126</v>
      </c>
      <c r="C3877" s="1" t="s">
        <v>4106</v>
      </c>
      <c r="D3877" s="8">
        <v>0.0</v>
      </c>
      <c r="E3877" s="1"/>
      <c r="F3877" s="1">
        <v>1.1</v>
      </c>
      <c r="G3877" s="1"/>
      <c r="H3877" s="1"/>
    </row>
    <row r="3878">
      <c r="A3878" s="1" t="s">
        <v>47</v>
      </c>
      <c r="B3878" s="7" t="s">
        <v>126</v>
      </c>
      <c r="C3878" s="1" t="s">
        <v>4107</v>
      </c>
      <c r="D3878" s="8">
        <v>0.0</v>
      </c>
      <c r="E3878" s="1"/>
      <c r="F3878" s="1">
        <v>1.1</v>
      </c>
      <c r="G3878" s="1"/>
      <c r="H3878" s="1"/>
    </row>
    <row r="3879">
      <c r="A3879" s="1" t="s">
        <v>47</v>
      </c>
      <c r="B3879" s="7" t="s">
        <v>126</v>
      </c>
      <c r="C3879" s="1" t="s">
        <v>4108</v>
      </c>
      <c r="D3879" s="8">
        <v>0.0</v>
      </c>
      <c r="E3879" s="1"/>
      <c r="F3879" s="1">
        <v>2.4</v>
      </c>
      <c r="G3879" s="1"/>
      <c r="H3879" s="1"/>
    </row>
    <row r="3880">
      <c r="A3880" s="1" t="s">
        <v>47</v>
      </c>
      <c r="B3880" s="7" t="s">
        <v>126</v>
      </c>
      <c r="C3880" s="1" t="s">
        <v>4109</v>
      </c>
      <c r="D3880" s="8">
        <v>0.0</v>
      </c>
      <c r="E3880" s="1"/>
      <c r="F3880" s="1">
        <v>2.8</v>
      </c>
      <c r="G3880" s="1"/>
      <c r="H3880" s="1"/>
    </row>
    <row r="3881">
      <c r="A3881" s="1" t="s">
        <v>47</v>
      </c>
      <c r="B3881" s="7" t="s">
        <v>126</v>
      </c>
      <c r="C3881" s="1" t="s">
        <v>4110</v>
      </c>
      <c r="D3881" s="8">
        <v>0.0</v>
      </c>
      <c r="E3881" s="1"/>
      <c r="F3881" s="1">
        <v>3.5</v>
      </c>
      <c r="G3881" s="1"/>
      <c r="H3881" s="1"/>
    </row>
    <row r="3882">
      <c r="A3882" s="1" t="s">
        <v>47</v>
      </c>
      <c r="B3882" s="7" t="s">
        <v>126</v>
      </c>
      <c r="C3882" s="1" t="s">
        <v>4111</v>
      </c>
      <c r="D3882" s="8">
        <v>0.0</v>
      </c>
      <c r="E3882" s="1"/>
      <c r="F3882" s="1">
        <v>4.9</v>
      </c>
      <c r="G3882" s="1"/>
      <c r="H3882" s="1"/>
    </row>
    <row r="3883">
      <c r="A3883" s="1" t="s">
        <v>47</v>
      </c>
      <c r="B3883" s="7" t="s">
        <v>126</v>
      </c>
      <c r="C3883" s="1" t="s">
        <v>4112</v>
      </c>
      <c r="D3883" s="8">
        <v>5.0</v>
      </c>
      <c r="E3883" s="1"/>
      <c r="F3883" s="1">
        <v>2.5</v>
      </c>
      <c r="G3883" s="1"/>
      <c r="H3883" s="1"/>
    </row>
    <row r="3884">
      <c r="A3884" s="1" t="s">
        <v>47</v>
      </c>
      <c r="B3884" s="7" t="s">
        <v>126</v>
      </c>
      <c r="C3884" s="1" t="s">
        <v>4113</v>
      </c>
      <c r="D3884" s="8">
        <v>0.0</v>
      </c>
      <c r="E3884" s="1"/>
      <c r="F3884" s="1">
        <v>1.3</v>
      </c>
      <c r="G3884" s="1"/>
      <c r="H3884" s="1"/>
    </row>
    <row r="3885">
      <c r="A3885" s="1" t="s">
        <v>47</v>
      </c>
      <c r="B3885" s="7" t="s">
        <v>126</v>
      </c>
      <c r="C3885" s="1" t="s">
        <v>4114</v>
      </c>
      <c r="D3885" s="8">
        <v>0.0</v>
      </c>
      <c r="E3885" s="1"/>
      <c r="F3885" s="1">
        <v>3.2</v>
      </c>
      <c r="G3885" s="1"/>
      <c r="H3885" s="1"/>
    </row>
    <row r="3886">
      <c r="A3886" s="1" t="s">
        <v>47</v>
      </c>
      <c r="B3886" s="7" t="s">
        <v>126</v>
      </c>
      <c r="C3886" s="1" t="s">
        <v>4115</v>
      </c>
      <c r="D3886" s="8">
        <v>0.0</v>
      </c>
      <c r="E3886" s="1"/>
      <c r="F3886" s="1">
        <v>2.9</v>
      </c>
      <c r="G3886" s="1"/>
      <c r="H3886" s="1"/>
    </row>
    <row r="3887">
      <c r="A3887" s="1" t="s">
        <v>47</v>
      </c>
      <c r="B3887" s="7" t="s">
        <v>126</v>
      </c>
      <c r="C3887" s="1" t="s">
        <v>4116</v>
      </c>
      <c r="D3887" s="8">
        <v>0.0</v>
      </c>
      <c r="E3887" s="1"/>
      <c r="F3887" s="1">
        <v>2.2</v>
      </c>
      <c r="G3887" s="1"/>
      <c r="H3887" s="1"/>
    </row>
    <row r="3888">
      <c r="A3888" s="1" t="s">
        <v>47</v>
      </c>
      <c r="B3888" s="7" t="s">
        <v>126</v>
      </c>
      <c r="C3888" s="1" t="s">
        <v>4117</v>
      </c>
      <c r="D3888" s="8">
        <v>0.0</v>
      </c>
      <c r="E3888" s="1"/>
      <c r="F3888" s="1">
        <v>1.0</v>
      </c>
      <c r="G3888" s="1"/>
      <c r="H3888" s="1"/>
    </row>
    <row r="3889">
      <c r="A3889" s="1" t="s">
        <v>47</v>
      </c>
      <c r="B3889" s="7" t="s">
        <v>126</v>
      </c>
      <c r="C3889" s="1" t="s">
        <v>4118</v>
      </c>
      <c r="D3889" s="8">
        <v>0.0</v>
      </c>
      <c r="E3889" s="1"/>
      <c r="F3889" s="1">
        <v>1.4</v>
      </c>
      <c r="G3889" s="1"/>
      <c r="H3889" s="1"/>
    </row>
    <row r="3890">
      <c r="A3890" s="1" t="s">
        <v>47</v>
      </c>
      <c r="B3890" s="7" t="s">
        <v>126</v>
      </c>
      <c r="C3890" s="1" t="s">
        <v>4119</v>
      </c>
      <c r="D3890" s="8">
        <v>0.0</v>
      </c>
      <c r="E3890" s="1"/>
      <c r="F3890" s="1">
        <v>3.3</v>
      </c>
      <c r="G3890" s="1"/>
      <c r="H3890" s="1"/>
    </row>
    <row r="3891">
      <c r="A3891" s="1" t="s">
        <v>47</v>
      </c>
      <c r="B3891" s="7" t="s">
        <v>126</v>
      </c>
      <c r="C3891" s="1" t="s">
        <v>4120</v>
      </c>
      <c r="D3891" s="8">
        <v>0.0</v>
      </c>
      <c r="E3891" s="1"/>
      <c r="F3891" s="1">
        <v>1.2</v>
      </c>
      <c r="G3891" s="1"/>
      <c r="H3891" s="1"/>
    </row>
    <row r="3892">
      <c r="A3892" s="1" t="s">
        <v>47</v>
      </c>
      <c r="B3892" s="7" t="s">
        <v>126</v>
      </c>
      <c r="C3892" s="1" t="s">
        <v>4121</v>
      </c>
      <c r="D3892" s="8">
        <v>0.0</v>
      </c>
      <c r="E3892" s="1"/>
      <c r="F3892" s="1">
        <v>3.7</v>
      </c>
      <c r="G3892" s="1"/>
      <c r="H3892" s="1"/>
    </row>
    <row r="3893">
      <c r="A3893" s="1" t="s">
        <v>47</v>
      </c>
      <c r="B3893" s="7" t="s">
        <v>126</v>
      </c>
      <c r="C3893" s="1" t="s">
        <v>4122</v>
      </c>
      <c r="D3893" s="8">
        <v>1.0</v>
      </c>
      <c r="E3893" s="1"/>
      <c r="F3893" s="1">
        <v>1.3</v>
      </c>
      <c r="G3893" s="1"/>
      <c r="H3893" s="1"/>
    </row>
    <row r="3894">
      <c r="A3894" s="1" t="s">
        <v>47</v>
      </c>
      <c r="B3894" s="7" t="s">
        <v>126</v>
      </c>
      <c r="C3894" s="1" t="s">
        <v>4123</v>
      </c>
      <c r="D3894" s="8">
        <v>0.0</v>
      </c>
      <c r="E3894" s="1"/>
      <c r="F3894" s="1">
        <v>1.0</v>
      </c>
      <c r="G3894" s="1"/>
      <c r="H3894" s="1"/>
    </row>
    <row r="3895">
      <c r="A3895" s="1" t="s">
        <v>47</v>
      </c>
      <c r="B3895" s="7" t="s">
        <v>126</v>
      </c>
      <c r="C3895" s="1" t="s">
        <v>4124</v>
      </c>
      <c r="D3895" s="8">
        <v>0.0</v>
      </c>
      <c r="E3895" s="1"/>
      <c r="F3895" s="1">
        <v>1.2</v>
      </c>
      <c r="G3895" s="1"/>
      <c r="H3895" s="1"/>
    </row>
    <row r="3896">
      <c r="A3896" s="1" t="s">
        <v>47</v>
      </c>
      <c r="B3896" s="7" t="s">
        <v>126</v>
      </c>
      <c r="C3896" s="1" t="s">
        <v>4125</v>
      </c>
      <c r="D3896" s="8">
        <v>0.0</v>
      </c>
      <c r="E3896" s="1"/>
      <c r="F3896" s="1">
        <v>1.7</v>
      </c>
      <c r="G3896" s="1"/>
      <c r="H3896" s="1"/>
    </row>
    <row r="3897">
      <c r="A3897" s="1" t="s">
        <v>47</v>
      </c>
      <c r="B3897" s="7" t="s">
        <v>126</v>
      </c>
      <c r="C3897" s="1" t="s">
        <v>4126</v>
      </c>
      <c r="D3897" s="8">
        <v>0.0</v>
      </c>
      <c r="E3897" s="1"/>
      <c r="F3897" s="1">
        <v>2.2</v>
      </c>
      <c r="G3897" s="1"/>
      <c r="H3897" s="1"/>
    </row>
    <row r="3898">
      <c r="A3898" s="1" t="s">
        <v>47</v>
      </c>
      <c r="B3898" s="7" t="s">
        <v>126</v>
      </c>
      <c r="C3898" s="1" t="s">
        <v>4127</v>
      </c>
      <c r="D3898" s="8">
        <v>0.0</v>
      </c>
      <c r="E3898" s="1"/>
      <c r="F3898" s="1">
        <v>3.5</v>
      </c>
      <c r="G3898" s="1"/>
      <c r="H3898" s="1"/>
    </row>
    <row r="3899">
      <c r="A3899" s="1" t="s">
        <v>47</v>
      </c>
      <c r="B3899" s="7" t="s">
        <v>126</v>
      </c>
      <c r="C3899" s="1" t="s">
        <v>4128</v>
      </c>
      <c r="D3899" s="8">
        <v>0.0</v>
      </c>
      <c r="E3899" s="1"/>
      <c r="F3899" s="1">
        <v>2.4</v>
      </c>
      <c r="G3899" s="1"/>
      <c r="H3899" s="1"/>
    </row>
    <row r="3900">
      <c r="A3900" s="1" t="s">
        <v>47</v>
      </c>
      <c r="B3900" s="7" t="s">
        <v>126</v>
      </c>
      <c r="C3900" s="1" t="s">
        <v>4129</v>
      </c>
      <c r="D3900" s="8">
        <v>0.0</v>
      </c>
      <c r="E3900" s="1"/>
      <c r="F3900" s="1">
        <v>1.0</v>
      </c>
      <c r="G3900" s="1"/>
      <c r="H3900" s="1"/>
    </row>
    <row r="3901">
      <c r="A3901" s="1" t="s">
        <v>47</v>
      </c>
      <c r="B3901" s="7" t="s">
        <v>126</v>
      </c>
      <c r="C3901" s="1" t="s">
        <v>4130</v>
      </c>
      <c r="D3901" s="8">
        <v>0.0</v>
      </c>
      <c r="E3901" s="1"/>
      <c r="F3901" s="1">
        <v>4.8</v>
      </c>
      <c r="G3901" s="1"/>
      <c r="H3901" s="1"/>
    </row>
    <row r="3902">
      <c r="A3902" s="1" t="s">
        <v>47</v>
      </c>
      <c r="B3902" s="7" t="s">
        <v>126</v>
      </c>
      <c r="C3902" s="1" t="s">
        <v>4131</v>
      </c>
      <c r="D3902" s="8">
        <v>0.0</v>
      </c>
      <c r="E3902" s="1"/>
      <c r="F3902" s="1">
        <v>1.7</v>
      </c>
      <c r="G3902" s="1"/>
      <c r="H3902" s="1"/>
    </row>
    <row r="3903">
      <c r="A3903" s="1" t="s">
        <v>47</v>
      </c>
      <c r="B3903" s="7" t="s">
        <v>126</v>
      </c>
      <c r="C3903" s="1" t="s">
        <v>4132</v>
      </c>
      <c r="D3903" s="8">
        <v>0.0</v>
      </c>
      <c r="E3903" s="1"/>
      <c r="F3903" s="1">
        <v>5.3</v>
      </c>
      <c r="G3903" s="1"/>
      <c r="H3903" s="1"/>
    </row>
    <row r="3904">
      <c r="A3904" s="1" t="s">
        <v>47</v>
      </c>
      <c r="B3904" s="7" t="s">
        <v>126</v>
      </c>
      <c r="C3904" s="1" t="s">
        <v>4133</v>
      </c>
      <c r="D3904" s="8">
        <v>0.0</v>
      </c>
      <c r="E3904" s="1"/>
      <c r="F3904" s="1">
        <v>3.5</v>
      </c>
      <c r="G3904" s="1"/>
      <c r="H3904" s="1"/>
    </row>
    <row r="3905">
      <c r="A3905" s="1" t="s">
        <v>47</v>
      </c>
      <c r="B3905" s="7" t="s">
        <v>126</v>
      </c>
      <c r="C3905" s="1" t="s">
        <v>4134</v>
      </c>
      <c r="D3905" s="8">
        <v>0.0</v>
      </c>
      <c r="E3905" s="1"/>
      <c r="F3905" s="1">
        <v>1.0</v>
      </c>
      <c r="G3905" s="1"/>
      <c r="H3905" s="1"/>
    </row>
    <row r="3906">
      <c r="A3906" s="1" t="s">
        <v>47</v>
      </c>
      <c r="B3906" s="7" t="s">
        <v>126</v>
      </c>
      <c r="C3906" s="1" t="s">
        <v>4135</v>
      </c>
      <c r="D3906" s="8">
        <v>0.0</v>
      </c>
      <c r="E3906" s="1"/>
      <c r="F3906" s="1">
        <v>3.7</v>
      </c>
      <c r="G3906" s="1"/>
      <c r="H3906" s="1"/>
    </row>
    <row r="3907">
      <c r="A3907" s="1" t="s">
        <v>47</v>
      </c>
      <c r="B3907" s="7" t="s">
        <v>126</v>
      </c>
      <c r="C3907" s="1" t="s">
        <v>4136</v>
      </c>
      <c r="D3907" s="8">
        <v>0.0</v>
      </c>
      <c r="E3907" s="1"/>
      <c r="F3907" s="1">
        <v>9.2</v>
      </c>
      <c r="G3907" s="1"/>
      <c r="H3907" s="1"/>
    </row>
    <row r="3908">
      <c r="A3908" s="1" t="s">
        <v>47</v>
      </c>
      <c r="B3908" s="7" t="s">
        <v>126</v>
      </c>
      <c r="C3908" s="1" t="s">
        <v>4137</v>
      </c>
      <c r="D3908" s="8">
        <v>0.0</v>
      </c>
      <c r="E3908" s="1"/>
      <c r="F3908" s="1">
        <v>1.0</v>
      </c>
      <c r="G3908" s="1"/>
      <c r="H3908" s="1"/>
    </row>
    <row r="3909">
      <c r="A3909" s="1" t="s">
        <v>47</v>
      </c>
      <c r="B3909" s="7" t="s">
        <v>126</v>
      </c>
      <c r="C3909" s="1" t="s">
        <v>4138</v>
      </c>
      <c r="D3909" s="8">
        <v>1.0</v>
      </c>
      <c r="E3909" s="1"/>
      <c r="F3909" s="1">
        <v>2.5</v>
      </c>
      <c r="G3909" s="1"/>
      <c r="H3909" s="1"/>
    </row>
    <row r="3910">
      <c r="A3910" s="1" t="s">
        <v>47</v>
      </c>
      <c r="B3910" s="7" t="s">
        <v>126</v>
      </c>
      <c r="C3910" s="1" t="s">
        <v>4139</v>
      </c>
      <c r="D3910" s="8">
        <v>0.0</v>
      </c>
      <c r="E3910" s="1"/>
      <c r="F3910" s="1">
        <v>3.6</v>
      </c>
      <c r="G3910" s="1"/>
      <c r="H3910" s="1"/>
    </row>
    <row r="3911">
      <c r="A3911" s="1" t="s">
        <v>47</v>
      </c>
      <c r="B3911" s="7" t="s">
        <v>126</v>
      </c>
      <c r="C3911" s="1" t="s">
        <v>4140</v>
      </c>
      <c r="D3911" s="8">
        <v>0.0</v>
      </c>
      <c r="E3911" s="1"/>
      <c r="F3911" s="1">
        <v>6.5</v>
      </c>
      <c r="G3911" s="1"/>
      <c r="H3911" s="1"/>
    </row>
    <row r="3912">
      <c r="A3912" s="1" t="s">
        <v>47</v>
      </c>
      <c r="B3912" s="7" t="s">
        <v>126</v>
      </c>
      <c r="C3912" s="1" t="s">
        <v>4141</v>
      </c>
      <c r="D3912" s="8">
        <v>0.0</v>
      </c>
      <c r="E3912" s="1"/>
      <c r="F3912" s="1">
        <v>2.0</v>
      </c>
      <c r="G3912" s="1"/>
      <c r="H3912" s="1"/>
    </row>
    <row r="3913">
      <c r="A3913" s="1" t="s">
        <v>47</v>
      </c>
      <c r="B3913" s="7" t="s">
        <v>126</v>
      </c>
      <c r="C3913" s="1" t="s">
        <v>4142</v>
      </c>
      <c r="D3913" s="8">
        <v>0.0</v>
      </c>
      <c r="E3913" s="1"/>
      <c r="F3913" s="1">
        <v>2.3</v>
      </c>
      <c r="G3913" s="1"/>
      <c r="H3913" s="1"/>
    </row>
    <row r="3914">
      <c r="A3914" s="1" t="s">
        <v>47</v>
      </c>
      <c r="B3914" s="7" t="s">
        <v>126</v>
      </c>
      <c r="C3914" s="1" t="s">
        <v>4143</v>
      </c>
      <c r="D3914" s="8">
        <v>0.0</v>
      </c>
      <c r="E3914" s="1"/>
      <c r="F3914" s="1">
        <v>1.0</v>
      </c>
      <c r="G3914" s="1"/>
      <c r="H3914" s="1"/>
    </row>
    <row r="3915">
      <c r="A3915" s="1" t="s">
        <v>47</v>
      </c>
      <c r="B3915" s="7" t="s">
        <v>126</v>
      </c>
      <c r="C3915" s="1" t="s">
        <v>4144</v>
      </c>
      <c r="D3915" s="8">
        <v>0.0</v>
      </c>
      <c r="E3915" s="1"/>
      <c r="F3915" s="1">
        <v>6.3</v>
      </c>
      <c r="G3915" s="1"/>
      <c r="H3915" s="1"/>
    </row>
    <row r="3916">
      <c r="A3916" s="1" t="s">
        <v>47</v>
      </c>
      <c r="B3916" s="7" t="s">
        <v>126</v>
      </c>
      <c r="C3916" s="1" t="s">
        <v>4145</v>
      </c>
      <c r="D3916" s="8">
        <v>0.0</v>
      </c>
      <c r="E3916" s="1"/>
      <c r="F3916" s="1">
        <v>4.1</v>
      </c>
      <c r="G3916" s="1"/>
      <c r="H3916" s="1"/>
    </row>
    <row r="3917">
      <c r="A3917" s="1" t="s">
        <v>47</v>
      </c>
      <c r="B3917" s="7" t="s">
        <v>126</v>
      </c>
      <c r="C3917" s="1" t="s">
        <v>4146</v>
      </c>
      <c r="D3917" s="8">
        <v>0.0</v>
      </c>
      <c r="E3917" s="1"/>
      <c r="F3917" s="1">
        <v>2.3</v>
      </c>
      <c r="G3917" s="1"/>
      <c r="H3917" s="1"/>
    </row>
    <row r="3918">
      <c r="A3918" s="1" t="s">
        <v>47</v>
      </c>
      <c r="B3918" s="7" t="s">
        <v>126</v>
      </c>
      <c r="C3918" s="1" t="s">
        <v>4147</v>
      </c>
      <c r="D3918" s="8">
        <v>0.0</v>
      </c>
      <c r="E3918" s="1"/>
      <c r="F3918" s="1">
        <v>1.4</v>
      </c>
      <c r="G3918" s="1"/>
      <c r="H3918" s="1"/>
    </row>
    <row r="3919">
      <c r="A3919" s="1" t="s">
        <v>47</v>
      </c>
      <c r="B3919" s="7" t="s">
        <v>126</v>
      </c>
      <c r="C3919" s="1" t="s">
        <v>4148</v>
      </c>
      <c r="D3919" s="8">
        <v>0.0</v>
      </c>
      <c r="E3919" s="1"/>
      <c r="F3919" s="1">
        <v>6.0</v>
      </c>
      <c r="G3919" s="1"/>
      <c r="H3919" s="1"/>
    </row>
    <row r="3920">
      <c r="A3920" s="1" t="s">
        <v>47</v>
      </c>
      <c r="B3920" s="7" t="s">
        <v>126</v>
      </c>
      <c r="C3920" s="1" t="s">
        <v>4149</v>
      </c>
      <c r="D3920" s="8">
        <v>0.0</v>
      </c>
      <c r="E3920" s="1"/>
      <c r="F3920" s="1">
        <v>3.4</v>
      </c>
      <c r="G3920" s="1"/>
      <c r="H3920" s="1"/>
    </row>
    <row r="3921">
      <c r="A3921" s="1" t="s">
        <v>47</v>
      </c>
      <c r="B3921" s="7" t="s">
        <v>126</v>
      </c>
      <c r="C3921" s="1" t="s">
        <v>4150</v>
      </c>
      <c r="D3921" s="8">
        <v>0.0</v>
      </c>
      <c r="E3921" s="1"/>
      <c r="F3921" s="1">
        <v>1.1</v>
      </c>
      <c r="G3921" s="1"/>
      <c r="H3921" s="1"/>
    </row>
    <row r="3922">
      <c r="A3922" s="1" t="s">
        <v>47</v>
      </c>
      <c r="B3922" s="7" t="s">
        <v>126</v>
      </c>
      <c r="C3922" s="1" t="s">
        <v>4151</v>
      </c>
      <c r="D3922" s="8">
        <v>0.0</v>
      </c>
      <c r="E3922" s="1"/>
      <c r="F3922" s="1">
        <v>3.6</v>
      </c>
      <c r="G3922" s="1"/>
      <c r="H3922" s="1"/>
    </row>
    <row r="3923">
      <c r="A3923" s="1" t="s">
        <v>47</v>
      </c>
      <c r="B3923" s="7" t="s">
        <v>126</v>
      </c>
      <c r="C3923" s="1" t="s">
        <v>4152</v>
      </c>
      <c r="D3923" s="8">
        <v>0.0</v>
      </c>
      <c r="E3923" s="1"/>
      <c r="F3923" s="1">
        <v>1.0</v>
      </c>
      <c r="G3923" s="1"/>
      <c r="H3923" s="1"/>
    </row>
    <row r="3924">
      <c r="A3924" s="1" t="s">
        <v>47</v>
      </c>
      <c r="B3924" s="7" t="s">
        <v>127</v>
      </c>
      <c r="C3924" s="1" t="s">
        <v>4153</v>
      </c>
      <c r="D3924" s="8">
        <v>1.0</v>
      </c>
      <c r="E3924" s="1"/>
      <c r="F3924" s="1">
        <v>2.4</v>
      </c>
      <c r="G3924" s="1"/>
      <c r="H3924" s="1"/>
    </row>
    <row r="3925">
      <c r="A3925" s="1" t="s">
        <v>47</v>
      </c>
      <c r="B3925" s="7" t="s">
        <v>127</v>
      </c>
      <c r="C3925" s="1" t="s">
        <v>4154</v>
      </c>
      <c r="D3925" s="8">
        <v>0.0</v>
      </c>
      <c r="E3925" s="1"/>
      <c r="F3925" s="1">
        <v>3.4</v>
      </c>
      <c r="G3925" s="1"/>
      <c r="H3925" s="1"/>
    </row>
    <row r="3926">
      <c r="A3926" s="1" t="s">
        <v>47</v>
      </c>
      <c r="B3926" s="7" t="s">
        <v>127</v>
      </c>
      <c r="C3926" s="1" t="s">
        <v>4155</v>
      </c>
      <c r="D3926" s="8">
        <v>0.0</v>
      </c>
      <c r="E3926" s="1"/>
      <c r="F3926" s="1">
        <v>10.6</v>
      </c>
      <c r="G3926" s="1"/>
      <c r="H3926" s="1"/>
    </row>
    <row r="3927">
      <c r="A3927" s="1" t="s">
        <v>47</v>
      </c>
      <c r="B3927" s="7" t="s">
        <v>127</v>
      </c>
      <c r="C3927" s="1" t="s">
        <v>4156</v>
      </c>
      <c r="D3927" s="8">
        <v>0.0</v>
      </c>
      <c r="E3927" s="1"/>
      <c r="F3927" s="1">
        <v>1.0</v>
      </c>
      <c r="G3927" s="1"/>
      <c r="H3927" s="1"/>
    </row>
    <row r="3928">
      <c r="A3928" s="1" t="s">
        <v>47</v>
      </c>
      <c r="B3928" s="7" t="s">
        <v>127</v>
      </c>
      <c r="C3928" s="1" t="s">
        <v>4157</v>
      </c>
      <c r="D3928" s="8">
        <v>0.0</v>
      </c>
      <c r="E3928" s="1"/>
      <c r="F3928" s="1">
        <v>1.1</v>
      </c>
      <c r="G3928" s="1"/>
      <c r="H3928" s="1"/>
    </row>
    <row r="3929">
      <c r="A3929" s="1" t="s">
        <v>47</v>
      </c>
      <c r="B3929" s="7" t="s">
        <v>127</v>
      </c>
      <c r="C3929" s="1" t="s">
        <v>4158</v>
      </c>
      <c r="D3929" s="8">
        <v>0.0</v>
      </c>
      <c r="E3929" s="1"/>
      <c r="F3929" s="1">
        <v>3.9</v>
      </c>
      <c r="G3929" s="1"/>
      <c r="H3929" s="1"/>
    </row>
    <row r="3930">
      <c r="A3930" s="1" t="s">
        <v>47</v>
      </c>
      <c r="B3930" s="7" t="s">
        <v>127</v>
      </c>
      <c r="C3930" s="1" t="s">
        <v>4159</v>
      </c>
      <c r="D3930" s="8">
        <v>0.0</v>
      </c>
      <c r="E3930" s="1"/>
      <c r="F3930" s="1">
        <v>2.9</v>
      </c>
      <c r="G3930" s="1"/>
      <c r="H3930" s="1"/>
    </row>
    <row r="3931">
      <c r="A3931" s="1" t="s">
        <v>47</v>
      </c>
      <c r="B3931" s="7" t="s">
        <v>127</v>
      </c>
      <c r="C3931" s="1" t="s">
        <v>4160</v>
      </c>
      <c r="D3931" s="8">
        <v>1.0</v>
      </c>
      <c r="E3931" s="1"/>
      <c r="F3931" s="1">
        <v>1.9</v>
      </c>
      <c r="G3931" s="1"/>
      <c r="H3931" s="1"/>
    </row>
    <row r="3932">
      <c r="A3932" s="1" t="s">
        <v>47</v>
      </c>
      <c r="B3932" s="7" t="s">
        <v>127</v>
      </c>
      <c r="C3932" s="1" t="s">
        <v>4161</v>
      </c>
      <c r="D3932" s="8">
        <v>1.0</v>
      </c>
      <c r="E3932" s="1"/>
      <c r="F3932" s="1">
        <v>2.1</v>
      </c>
      <c r="G3932" s="1"/>
      <c r="H3932" s="1"/>
    </row>
    <row r="3933">
      <c r="A3933" s="1" t="s">
        <v>47</v>
      </c>
      <c r="B3933" s="7" t="s">
        <v>127</v>
      </c>
      <c r="C3933" s="1" t="s">
        <v>4162</v>
      </c>
      <c r="D3933" s="8">
        <v>0.0</v>
      </c>
      <c r="E3933" s="1"/>
      <c r="F3933" s="1">
        <v>11.6</v>
      </c>
      <c r="G3933" s="1"/>
      <c r="H3933" s="1"/>
    </row>
    <row r="3934">
      <c r="A3934" s="1" t="s">
        <v>47</v>
      </c>
      <c r="B3934" s="7" t="s">
        <v>127</v>
      </c>
      <c r="C3934" s="1" t="s">
        <v>4163</v>
      </c>
      <c r="D3934" s="8">
        <v>0.0</v>
      </c>
      <c r="E3934" s="1"/>
      <c r="F3934" s="1">
        <v>11.3</v>
      </c>
      <c r="G3934" s="1"/>
      <c r="H3934" s="1"/>
    </row>
    <row r="3935">
      <c r="A3935" s="1" t="s">
        <v>47</v>
      </c>
      <c r="B3935" s="7" t="s">
        <v>127</v>
      </c>
      <c r="C3935" s="1" t="s">
        <v>4164</v>
      </c>
      <c r="D3935" s="8">
        <v>0.0</v>
      </c>
      <c r="E3935" s="1"/>
      <c r="F3935" s="1">
        <v>6.8</v>
      </c>
      <c r="G3935" s="1"/>
      <c r="H3935" s="1"/>
    </row>
    <row r="3936">
      <c r="A3936" s="1" t="s">
        <v>47</v>
      </c>
      <c r="B3936" s="7" t="s">
        <v>127</v>
      </c>
      <c r="C3936" s="1" t="s">
        <v>4165</v>
      </c>
      <c r="D3936" s="8">
        <v>0.0</v>
      </c>
      <c r="E3936" s="1"/>
      <c r="F3936" s="1">
        <v>1.0</v>
      </c>
      <c r="G3936" s="1"/>
      <c r="H3936" s="1"/>
    </row>
    <row r="3937">
      <c r="A3937" s="1" t="s">
        <v>47</v>
      </c>
      <c r="B3937" s="7" t="s">
        <v>127</v>
      </c>
      <c r="C3937" s="1" t="s">
        <v>4166</v>
      </c>
      <c r="D3937" s="8">
        <v>0.0</v>
      </c>
      <c r="E3937" s="1"/>
      <c r="F3937" s="1">
        <v>7.6</v>
      </c>
      <c r="G3937" s="1"/>
      <c r="H3937" s="1"/>
    </row>
    <row r="3938">
      <c r="A3938" s="1" t="s">
        <v>47</v>
      </c>
      <c r="B3938" s="7" t="s">
        <v>127</v>
      </c>
      <c r="C3938" s="1" t="s">
        <v>4167</v>
      </c>
      <c r="D3938" s="8">
        <v>0.0</v>
      </c>
      <c r="E3938" s="1"/>
      <c r="F3938" s="1">
        <v>5.7</v>
      </c>
      <c r="G3938" s="1"/>
      <c r="H3938" s="1"/>
    </row>
    <row r="3939">
      <c r="A3939" s="1" t="s">
        <v>47</v>
      </c>
      <c r="B3939" s="7" t="s">
        <v>127</v>
      </c>
      <c r="C3939" s="1" t="s">
        <v>4168</v>
      </c>
      <c r="D3939" s="8">
        <v>0.0</v>
      </c>
      <c r="E3939" s="1"/>
      <c r="F3939" s="1">
        <v>3.2</v>
      </c>
      <c r="G3939" s="1"/>
      <c r="H3939" s="1"/>
    </row>
    <row r="3940">
      <c r="A3940" s="1" t="s">
        <v>47</v>
      </c>
      <c r="B3940" s="7" t="s">
        <v>127</v>
      </c>
      <c r="C3940" s="1" t="s">
        <v>4169</v>
      </c>
      <c r="D3940" s="8">
        <v>0.0</v>
      </c>
      <c r="E3940" s="1"/>
      <c r="F3940" s="1">
        <v>5.6</v>
      </c>
      <c r="G3940" s="1"/>
      <c r="H3940" s="1"/>
    </row>
    <row r="3941">
      <c r="A3941" s="1" t="s">
        <v>47</v>
      </c>
      <c r="B3941" s="7" t="s">
        <v>127</v>
      </c>
      <c r="C3941" s="1" t="s">
        <v>4170</v>
      </c>
      <c r="D3941" s="8">
        <v>0.0</v>
      </c>
      <c r="E3941" s="1"/>
      <c r="F3941" s="1">
        <v>10.9</v>
      </c>
      <c r="G3941" s="1"/>
      <c r="H3941" s="1"/>
    </row>
    <row r="3942">
      <c r="A3942" s="1" t="s">
        <v>47</v>
      </c>
      <c r="B3942" s="7" t="s">
        <v>127</v>
      </c>
      <c r="C3942" s="1" t="s">
        <v>4171</v>
      </c>
      <c r="D3942" s="8">
        <v>0.0</v>
      </c>
      <c r="E3942" s="1"/>
      <c r="F3942" s="1">
        <v>1.0</v>
      </c>
      <c r="G3942" s="1"/>
      <c r="H3942" s="1"/>
    </row>
    <row r="3943">
      <c r="A3943" s="1" t="s">
        <v>47</v>
      </c>
      <c r="B3943" s="7" t="s">
        <v>127</v>
      </c>
      <c r="C3943" s="1" t="s">
        <v>4172</v>
      </c>
      <c r="D3943" s="8">
        <v>0.0</v>
      </c>
      <c r="E3943" s="1"/>
      <c r="F3943" s="1">
        <v>4.1</v>
      </c>
      <c r="G3943" s="1"/>
      <c r="H3943" s="1"/>
    </row>
    <row r="3944">
      <c r="A3944" s="1" t="s">
        <v>47</v>
      </c>
      <c r="B3944" s="7" t="s">
        <v>127</v>
      </c>
      <c r="C3944" s="1" t="s">
        <v>4173</v>
      </c>
      <c r="D3944" s="8">
        <v>0.0</v>
      </c>
      <c r="E3944" s="1"/>
      <c r="F3944" s="1">
        <v>10.4</v>
      </c>
      <c r="G3944" s="1"/>
      <c r="H3944" s="1"/>
    </row>
    <row r="3945">
      <c r="A3945" s="1" t="s">
        <v>47</v>
      </c>
      <c r="B3945" s="7" t="s">
        <v>127</v>
      </c>
      <c r="C3945" s="1" t="s">
        <v>4174</v>
      </c>
      <c r="D3945" s="8">
        <v>0.0</v>
      </c>
      <c r="E3945" s="1"/>
      <c r="F3945" s="1">
        <v>5.8</v>
      </c>
      <c r="G3945" s="1"/>
      <c r="H3945" s="1"/>
    </row>
    <row r="3946">
      <c r="A3946" s="1" t="s">
        <v>47</v>
      </c>
      <c r="B3946" s="7" t="s">
        <v>127</v>
      </c>
      <c r="C3946" s="1" t="s">
        <v>4175</v>
      </c>
      <c r="D3946" s="8">
        <v>0.0</v>
      </c>
      <c r="E3946" s="1"/>
      <c r="F3946" s="1">
        <v>9.9</v>
      </c>
      <c r="G3946" s="1"/>
      <c r="H3946" s="1"/>
    </row>
    <row r="3947">
      <c r="A3947" s="1" t="s">
        <v>47</v>
      </c>
      <c r="B3947" s="7" t="s">
        <v>127</v>
      </c>
      <c r="C3947" s="1" t="s">
        <v>4176</v>
      </c>
      <c r="D3947" s="8">
        <v>0.0</v>
      </c>
      <c r="E3947" s="1"/>
      <c r="F3947" s="1">
        <v>10.8</v>
      </c>
      <c r="G3947" s="1"/>
      <c r="H3947" s="1"/>
    </row>
    <row r="3948">
      <c r="A3948" s="1" t="s">
        <v>47</v>
      </c>
      <c r="B3948" s="7" t="s">
        <v>127</v>
      </c>
      <c r="C3948" s="1" t="s">
        <v>4177</v>
      </c>
      <c r="D3948" s="8">
        <v>0.0</v>
      </c>
      <c r="E3948" s="1"/>
      <c r="F3948" s="1">
        <v>1.3</v>
      </c>
      <c r="G3948" s="1"/>
      <c r="H3948" s="1"/>
    </row>
    <row r="3949">
      <c r="A3949" s="1" t="s">
        <v>47</v>
      </c>
      <c r="B3949" s="7" t="s">
        <v>127</v>
      </c>
      <c r="C3949" s="1" t="s">
        <v>4178</v>
      </c>
      <c r="D3949" s="8">
        <v>0.0</v>
      </c>
      <c r="E3949" s="1"/>
      <c r="F3949" s="1">
        <v>2.9</v>
      </c>
      <c r="G3949" s="1"/>
      <c r="H3949" s="1"/>
    </row>
    <row r="3950">
      <c r="A3950" s="1" t="s">
        <v>47</v>
      </c>
      <c r="B3950" s="7" t="s">
        <v>127</v>
      </c>
      <c r="C3950" s="1" t="s">
        <v>4179</v>
      </c>
      <c r="D3950" s="8">
        <v>0.0</v>
      </c>
      <c r="E3950" s="1"/>
      <c r="F3950" s="1">
        <v>6.2</v>
      </c>
      <c r="G3950" s="1"/>
      <c r="H3950" s="1"/>
    </row>
    <row r="3951">
      <c r="A3951" s="1" t="s">
        <v>47</v>
      </c>
      <c r="B3951" s="7" t="s">
        <v>127</v>
      </c>
      <c r="C3951" s="1" t="s">
        <v>4180</v>
      </c>
      <c r="D3951" s="8">
        <v>0.0</v>
      </c>
      <c r="E3951" s="1"/>
      <c r="F3951" s="1">
        <v>7.3</v>
      </c>
      <c r="G3951" s="1"/>
      <c r="H3951" s="1"/>
    </row>
    <row r="3952">
      <c r="A3952" s="1" t="s">
        <v>47</v>
      </c>
      <c r="B3952" s="7" t="s">
        <v>127</v>
      </c>
      <c r="C3952" s="1" t="s">
        <v>4181</v>
      </c>
      <c r="D3952" s="8">
        <v>0.0</v>
      </c>
      <c r="E3952" s="1"/>
      <c r="F3952" s="1">
        <v>3.4</v>
      </c>
      <c r="G3952" s="1"/>
      <c r="H3952" s="1"/>
    </row>
    <row r="3953">
      <c r="A3953" s="1" t="s">
        <v>47</v>
      </c>
      <c r="B3953" s="7" t="s">
        <v>127</v>
      </c>
      <c r="C3953" s="1" t="s">
        <v>4182</v>
      </c>
      <c r="D3953" s="8">
        <v>0.0</v>
      </c>
      <c r="E3953" s="1"/>
      <c r="F3953" s="1">
        <v>4.6</v>
      </c>
      <c r="G3953" s="1"/>
      <c r="H3953" s="1"/>
    </row>
    <row r="3954">
      <c r="A3954" s="1" t="s">
        <v>47</v>
      </c>
      <c r="B3954" s="7" t="s">
        <v>127</v>
      </c>
      <c r="C3954" s="1" t="s">
        <v>4183</v>
      </c>
      <c r="D3954" s="8">
        <v>0.0</v>
      </c>
      <c r="E3954" s="1"/>
      <c r="F3954" s="1">
        <v>10.0</v>
      </c>
      <c r="G3954" s="1"/>
      <c r="H3954" s="1"/>
    </row>
    <row r="3955">
      <c r="A3955" s="1" t="s">
        <v>47</v>
      </c>
      <c r="B3955" s="7" t="s">
        <v>127</v>
      </c>
      <c r="C3955" s="1" t="s">
        <v>4184</v>
      </c>
      <c r="D3955" s="8">
        <v>0.0</v>
      </c>
      <c r="E3955" s="1"/>
      <c r="F3955" s="1">
        <v>1.0</v>
      </c>
      <c r="G3955" s="1"/>
      <c r="H3955" s="1"/>
    </row>
    <row r="3956">
      <c r="A3956" s="1" t="s">
        <v>47</v>
      </c>
      <c r="B3956" s="7" t="s">
        <v>127</v>
      </c>
      <c r="C3956" s="1" t="s">
        <v>4185</v>
      </c>
      <c r="D3956" s="8">
        <v>0.0</v>
      </c>
      <c r="E3956" s="1"/>
      <c r="F3956" s="1">
        <v>5.2</v>
      </c>
      <c r="G3956" s="1"/>
      <c r="H3956" s="1"/>
    </row>
    <row r="3957">
      <c r="A3957" s="1" t="s">
        <v>47</v>
      </c>
      <c r="B3957" s="7" t="s">
        <v>127</v>
      </c>
      <c r="C3957" s="1" t="s">
        <v>4186</v>
      </c>
      <c r="D3957" s="8">
        <v>0.0</v>
      </c>
      <c r="E3957" s="1"/>
      <c r="F3957" s="1">
        <v>1.0</v>
      </c>
      <c r="G3957" s="1"/>
      <c r="H3957" s="1"/>
    </row>
    <row r="3958">
      <c r="A3958" s="1" t="s">
        <v>47</v>
      </c>
      <c r="B3958" s="7" t="s">
        <v>127</v>
      </c>
      <c r="C3958" s="1" t="s">
        <v>4187</v>
      </c>
      <c r="D3958" s="8">
        <v>0.0</v>
      </c>
      <c r="E3958" s="1"/>
      <c r="F3958" s="1">
        <v>4.8</v>
      </c>
      <c r="G3958" s="1"/>
      <c r="H3958" s="1"/>
    </row>
    <row r="3959">
      <c r="A3959" s="1" t="s">
        <v>47</v>
      </c>
      <c r="B3959" s="7" t="s">
        <v>127</v>
      </c>
      <c r="C3959" s="1" t="s">
        <v>4188</v>
      </c>
      <c r="D3959" s="8">
        <v>0.0</v>
      </c>
      <c r="E3959" s="1"/>
      <c r="F3959" s="1">
        <v>7.8</v>
      </c>
      <c r="G3959" s="1"/>
      <c r="H3959" s="1"/>
    </row>
    <row r="3960">
      <c r="A3960" s="1" t="s">
        <v>47</v>
      </c>
      <c r="B3960" s="7" t="s">
        <v>127</v>
      </c>
      <c r="C3960" s="1" t="s">
        <v>4189</v>
      </c>
      <c r="D3960" s="8">
        <v>0.0</v>
      </c>
      <c r="E3960" s="1"/>
      <c r="F3960" s="1">
        <v>1.1</v>
      </c>
      <c r="G3960" s="1"/>
      <c r="H3960" s="1"/>
    </row>
    <row r="3961">
      <c r="A3961" s="1" t="s">
        <v>47</v>
      </c>
      <c r="B3961" s="7" t="s">
        <v>127</v>
      </c>
      <c r="C3961" s="1" t="s">
        <v>4190</v>
      </c>
      <c r="D3961" s="8">
        <v>0.0</v>
      </c>
      <c r="E3961" s="1"/>
      <c r="F3961" s="1">
        <v>1.0</v>
      </c>
      <c r="G3961" s="1"/>
      <c r="H3961" s="1"/>
    </row>
    <row r="3962">
      <c r="A3962" s="1" t="s">
        <v>47</v>
      </c>
      <c r="B3962" s="7" t="s">
        <v>127</v>
      </c>
      <c r="C3962" s="1" t="s">
        <v>4191</v>
      </c>
      <c r="D3962" s="8">
        <v>0.0</v>
      </c>
      <c r="E3962" s="1"/>
      <c r="F3962" s="1">
        <v>4.9</v>
      </c>
      <c r="G3962" s="1"/>
      <c r="H3962" s="1"/>
    </row>
    <row r="3963">
      <c r="A3963" s="1" t="s">
        <v>47</v>
      </c>
      <c r="B3963" s="7" t="s">
        <v>127</v>
      </c>
      <c r="C3963" s="1" t="s">
        <v>4192</v>
      </c>
      <c r="D3963" s="8">
        <v>0.0</v>
      </c>
      <c r="E3963" s="1"/>
      <c r="F3963" s="1">
        <v>5.3</v>
      </c>
      <c r="G3963" s="1"/>
      <c r="H3963" s="1"/>
    </row>
    <row r="3964">
      <c r="A3964" s="1" t="s">
        <v>47</v>
      </c>
      <c r="B3964" s="7" t="s">
        <v>127</v>
      </c>
      <c r="C3964" s="1" t="s">
        <v>4193</v>
      </c>
      <c r="D3964" s="8">
        <v>0.0</v>
      </c>
      <c r="E3964" s="1"/>
      <c r="F3964" s="1">
        <v>1.0</v>
      </c>
      <c r="G3964" s="1"/>
      <c r="H3964" s="1"/>
    </row>
    <row r="3965">
      <c r="A3965" s="1" t="s">
        <v>47</v>
      </c>
      <c r="B3965" s="7" t="s">
        <v>127</v>
      </c>
      <c r="C3965" s="1" t="s">
        <v>4194</v>
      </c>
      <c r="D3965" s="8">
        <v>0.0</v>
      </c>
      <c r="E3965" s="1"/>
      <c r="F3965" s="1">
        <v>1.0</v>
      </c>
      <c r="G3965" s="1"/>
      <c r="H3965" s="1"/>
    </row>
    <row r="3966">
      <c r="A3966" s="1" t="s">
        <v>47</v>
      </c>
      <c r="B3966" s="7" t="s">
        <v>127</v>
      </c>
      <c r="C3966" s="1" t="s">
        <v>4195</v>
      </c>
      <c r="D3966" s="8">
        <v>0.0</v>
      </c>
      <c r="E3966" s="1"/>
      <c r="F3966" s="1">
        <v>10.8</v>
      </c>
      <c r="G3966" s="1"/>
      <c r="H3966" s="1"/>
    </row>
    <row r="3967">
      <c r="A3967" s="1" t="s">
        <v>47</v>
      </c>
      <c r="B3967" s="7" t="s">
        <v>127</v>
      </c>
      <c r="C3967" s="1" t="s">
        <v>4196</v>
      </c>
      <c r="D3967" s="8">
        <v>0.0</v>
      </c>
      <c r="E3967" s="1"/>
      <c r="F3967" s="1">
        <v>1.7</v>
      </c>
      <c r="G3967" s="1"/>
      <c r="H3967" s="1"/>
    </row>
    <row r="3968">
      <c r="A3968" s="1" t="s">
        <v>47</v>
      </c>
      <c r="B3968" s="7" t="s">
        <v>127</v>
      </c>
      <c r="C3968" s="1" t="s">
        <v>4197</v>
      </c>
      <c r="D3968" s="8">
        <v>0.0</v>
      </c>
      <c r="E3968" s="1"/>
      <c r="F3968" s="1">
        <v>6.5</v>
      </c>
      <c r="G3968" s="1"/>
      <c r="H3968" s="1"/>
    </row>
    <row r="3969">
      <c r="A3969" s="1" t="s">
        <v>47</v>
      </c>
      <c r="B3969" s="7" t="s">
        <v>127</v>
      </c>
      <c r="C3969" s="1" t="s">
        <v>4198</v>
      </c>
      <c r="D3969" s="8">
        <v>0.0</v>
      </c>
      <c r="E3969" s="1"/>
      <c r="F3969" s="1">
        <v>1.0</v>
      </c>
      <c r="G3969" s="1"/>
      <c r="H3969" s="1"/>
    </row>
    <row r="3970">
      <c r="A3970" s="1" t="s">
        <v>47</v>
      </c>
      <c r="B3970" s="7" t="s">
        <v>127</v>
      </c>
      <c r="C3970" s="1" t="s">
        <v>4199</v>
      </c>
      <c r="D3970" s="8">
        <v>0.0</v>
      </c>
      <c r="E3970" s="1"/>
      <c r="F3970" s="1">
        <v>10.3</v>
      </c>
      <c r="G3970" s="1"/>
      <c r="H3970" s="1"/>
    </row>
    <row r="3971">
      <c r="A3971" s="1" t="s">
        <v>47</v>
      </c>
      <c r="B3971" s="7" t="s">
        <v>127</v>
      </c>
      <c r="C3971" s="1" t="s">
        <v>4200</v>
      </c>
      <c r="D3971" s="8">
        <v>0.0</v>
      </c>
      <c r="E3971" s="1"/>
      <c r="F3971" s="1">
        <v>1.7</v>
      </c>
      <c r="G3971" s="1"/>
      <c r="H3971" s="1"/>
    </row>
    <row r="3972">
      <c r="A3972" s="1" t="s">
        <v>47</v>
      </c>
      <c r="B3972" s="7" t="s">
        <v>127</v>
      </c>
      <c r="C3972" s="1" t="s">
        <v>4201</v>
      </c>
      <c r="D3972" s="8">
        <v>0.0</v>
      </c>
      <c r="E3972" s="1"/>
      <c r="F3972" s="1">
        <v>2.3</v>
      </c>
      <c r="G3972" s="1"/>
      <c r="H3972" s="1"/>
    </row>
    <row r="3973">
      <c r="A3973" s="1" t="s">
        <v>47</v>
      </c>
      <c r="B3973" s="7" t="s">
        <v>127</v>
      </c>
      <c r="C3973" s="1" t="s">
        <v>4202</v>
      </c>
      <c r="D3973" s="8">
        <v>0.0</v>
      </c>
      <c r="E3973" s="1"/>
      <c r="F3973" s="1">
        <v>10.1</v>
      </c>
      <c r="G3973" s="1"/>
      <c r="H3973" s="1"/>
    </row>
    <row r="3974">
      <c r="A3974" s="1" t="s">
        <v>47</v>
      </c>
      <c r="B3974" s="7" t="s">
        <v>128</v>
      </c>
      <c r="C3974" s="1" t="s">
        <v>4203</v>
      </c>
      <c r="D3974" s="8">
        <v>2.0</v>
      </c>
      <c r="E3974" s="1"/>
      <c r="F3974" s="1">
        <v>3.0</v>
      </c>
      <c r="G3974" s="1"/>
      <c r="H3974" s="1"/>
    </row>
    <row r="3975">
      <c r="A3975" s="1" t="s">
        <v>47</v>
      </c>
      <c r="B3975" s="7" t="s">
        <v>128</v>
      </c>
      <c r="C3975" s="1" t="s">
        <v>4204</v>
      </c>
      <c r="D3975" s="8">
        <v>1.0</v>
      </c>
      <c r="E3975" s="1"/>
      <c r="F3975" s="1">
        <v>6.9</v>
      </c>
      <c r="G3975" s="1"/>
      <c r="H3975" s="1"/>
    </row>
    <row r="3976">
      <c r="A3976" s="1" t="s">
        <v>47</v>
      </c>
      <c r="B3976" s="7" t="s">
        <v>128</v>
      </c>
      <c r="C3976" s="1" t="s">
        <v>4205</v>
      </c>
      <c r="D3976" s="8">
        <v>0.0</v>
      </c>
      <c r="E3976" s="1"/>
      <c r="F3976" s="1">
        <v>7.4</v>
      </c>
      <c r="G3976" s="1"/>
      <c r="H3976" s="1"/>
    </row>
    <row r="3977">
      <c r="A3977" s="1" t="s">
        <v>47</v>
      </c>
      <c r="B3977" s="7" t="s">
        <v>128</v>
      </c>
      <c r="C3977" s="1" t="s">
        <v>1065</v>
      </c>
      <c r="D3977" s="8">
        <v>0.0</v>
      </c>
      <c r="E3977" s="1"/>
      <c r="F3977" s="1">
        <v>1.0</v>
      </c>
      <c r="G3977" s="1"/>
      <c r="H3977" s="1"/>
    </row>
    <row r="3978">
      <c r="A3978" s="1" t="s">
        <v>47</v>
      </c>
      <c r="B3978" s="7" t="s">
        <v>128</v>
      </c>
      <c r="C3978" s="1" t="s">
        <v>4206</v>
      </c>
      <c r="D3978" s="8">
        <v>0.0</v>
      </c>
      <c r="E3978" s="1"/>
      <c r="F3978" s="1">
        <v>5.5</v>
      </c>
      <c r="G3978" s="1"/>
      <c r="H3978" s="1"/>
    </row>
    <row r="3979">
      <c r="A3979" s="1" t="s">
        <v>47</v>
      </c>
      <c r="B3979" s="7" t="s">
        <v>128</v>
      </c>
      <c r="C3979" s="1" t="s">
        <v>4207</v>
      </c>
      <c r="D3979" s="8">
        <v>0.0</v>
      </c>
      <c r="E3979" s="1"/>
      <c r="F3979" s="1">
        <v>8.5</v>
      </c>
      <c r="G3979" s="1"/>
      <c r="H3979" s="1"/>
    </row>
    <row r="3980">
      <c r="A3980" s="1" t="s">
        <v>47</v>
      </c>
      <c r="B3980" s="7" t="s">
        <v>128</v>
      </c>
      <c r="C3980" s="1" t="s">
        <v>4208</v>
      </c>
      <c r="D3980" s="8">
        <v>0.0</v>
      </c>
      <c r="E3980" s="1"/>
      <c r="F3980" s="1">
        <v>6.6</v>
      </c>
      <c r="G3980" s="1"/>
      <c r="H3980" s="1"/>
    </row>
    <row r="3981">
      <c r="A3981" s="1" t="s">
        <v>47</v>
      </c>
      <c r="B3981" s="7" t="s">
        <v>128</v>
      </c>
      <c r="C3981" s="1" t="s">
        <v>4209</v>
      </c>
      <c r="D3981" s="8">
        <v>0.0</v>
      </c>
      <c r="E3981" s="1"/>
      <c r="F3981" s="1">
        <v>3.5</v>
      </c>
      <c r="G3981" s="1"/>
      <c r="H3981" s="1"/>
    </row>
    <row r="3982">
      <c r="A3982" s="1" t="s">
        <v>47</v>
      </c>
      <c r="B3982" s="7" t="s">
        <v>128</v>
      </c>
      <c r="C3982" s="1" t="s">
        <v>4210</v>
      </c>
      <c r="D3982" s="8">
        <v>0.0</v>
      </c>
      <c r="E3982" s="1"/>
      <c r="F3982" s="1">
        <v>4.0</v>
      </c>
      <c r="G3982" s="1"/>
      <c r="H3982" s="1"/>
    </row>
    <row r="3983">
      <c r="A3983" s="1" t="s">
        <v>47</v>
      </c>
      <c r="B3983" s="7" t="s">
        <v>128</v>
      </c>
      <c r="C3983" s="1" t="s">
        <v>4211</v>
      </c>
      <c r="D3983" s="8">
        <v>0.0</v>
      </c>
      <c r="E3983" s="1"/>
      <c r="F3983" s="1">
        <v>6.3</v>
      </c>
      <c r="G3983" s="1"/>
      <c r="H3983" s="1"/>
    </row>
    <row r="3984">
      <c r="A3984" s="1" t="s">
        <v>47</v>
      </c>
      <c r="B3984" s="7" t="s">
        <v>128</v>
      </c>
      <c r="C3984" s="1" t="s">
        <v>4212</v>
      </c>
      <c r="D3984" s="8">
        <v>0.0</v>
      </c>
      <c r="E3984" s="1"/>
      <c r="F3984" s="1">
        <v>3.7</v>
      </c>
      <c r="G3984" s="1"/>
      <c r="H3984" s="1"/>
    </row>
    <row r="3985">
      <c r="A3985" s="1" t="s">
        <v>47</v>
      </c>
      <c r="B3985" s="7" t="s">
        <v>128</v>
      </c>
      <c r="C3985" s="1" t="s">
        <v>4213</v>
      </c>
      <c r="D3985" s="8">
        <v>0.0</v>
      </c>
      <c r="E3985" s="1"/>
      <c r="F3985" s="1">
        <v>8.7</v>
      </c>
      <c r="G3985" s="1"/>
      <c r="H3985" s="1"/>
    </row>
    <row r="3986">
      <c r="A3986" s="1" t="s">
        <v>47</v>
      </c>
      <c r="B3986" s="7" t="s">
        <v>128</v>
      </c>
      <c r="C3986" s="1" t="s">
        <v>4214</v>
      </c>
      <c r="D3986" s="8">
        <v>0.0</v>
      </c>
      <c r="E3986" s="1"/>
      <c r="F3986" s="1">
        <v>6.6</v>
      </c>
      <c r="G3986" s="1"/>
      <c r="H3986" s="1"/>
    </row>
    <row r="3987">
      <c r="A3987" s="1" t="s">
        <v>47</v>
      </c>
      <c r="B3987" s="7" t="s">
        <v>128</v>
      </c>
      <c r="C3987" s="1" t="s">
        <v>4215</v>
      </c>
      <c r="D3987" s="8">
        <v>0.0</v>
      </c>
      <c r="E3987" s="1"/>
      <c r="F3987" s="1">
        <v>1.9</v>
      </c>
      <c r="G3987" s="1"/>
      <c r="H3987" s="1"/>
    </row>
    <row r="3988">
      <c r="A3988" s="1" t="s">
        <v>47</v>
      </c>
      <c r="B3988" s="7" t="s">
        <v>128</v>
      </c>
      <c r="C3988" s="1" t="s">
        <v>4216</v>
      </c>
      <c r="D3988" s="8">
        <v>0.0</v>
      </c>
      <c r="E3988" s="1"/>
      <c r="F3988" s="1">
        <v>11.1</v>
      </c>
      <c r="G3988" s="1"/>
      <c r="H3988" s="1"/>
    </row>
    <row r="3989">
      <c r="A3989" s="1" t="s">
        <v>47</v>
      </c>
      <c r="B3989" s="7" t="s">
        <v>128</v>
      </c>
      <c r="C3989" s="1" t="s">
        <v>4217</v>
      </c>
      <c r="D3989" s="8">
        <v>0.0</v>
      </c>
      <c r="E3989" s="1"/>
      <c r="F3989" s="1">
        <v>1.0</v>
      </c>
      <c r="G3989" s="1"/>
      <c r="H3989" s="1"/>
    </row>
    <row r="3990">
      <c r="A3990" s="1" t="s">
        <v>47</v>
      </c>
      <c r="B3990" s="7" t="s">
        <v>128</v>
      </c>
      <c r="C3990" s="1" t="s">
        <v>4218</v>
      </c>
      <c r="D3990" s="8">
        <v>0.0</v>
      </c>
      <c r="E3990" s="1"/>
      <c r="F3990" s="1">
        <v>6.8</v>
      </c>
      <c r="G3990" s="1"/>
      <c r="H3990" s="1"/>
    </row>
    <row r="3991">
      <c r="A3991" s="1" t="s">
        <v>47</v>
      </c>
      <c r="B3991" s="7" t="s">
        <v>128</v>
      </c>
      <c r="C3991" s="1" t="s">
        <v>4219</v>
      </c>
      <c r="D3991" s="8">
        <v>0.0</v>
      </c>
      <c r="E3991" s="1"/>
      <c r="F3991" s="1">
        <v>6.2</v>
      </c>
      <c r="G3991" s="1"/>
      <c r="H3991" s="1"/>
    </row>
    <row r="3992">
      <c r="A3992" s="1" t="s">
        <v>47</v>
      </c>
      <c r="B3992" s="7" t="s">
        <v>128</v>
      </c>
      <c r="C3992" s="1" t="s">
        <v>4220</v>
      </c>
      <c r="D3992" s="8">
        <v>0.0</v>
      </c>
      <c r="E3992" s="1"/>
      <c r="F3992" s="1">
        <v>6.3</v>
      </c>
      <c r="G3992" s="1"/>
      <c r="H3992" s="1"/>
    </row>
    <row r="3993">
      <c r="A3993" s="1" t="s">
        <v>47</v>
      </c>
      <c r="B3993" s="7" t="s">
        <v>128</v>
      </c>
      <c r="C3993" s="1" t="s">
        <v>4221</v>
      </c>
      <c r="D3993" s="8">
        <v>0.0</v>
      </c>
      <c r="E3993" s="1"/>
      <c r="F3993" s="1">
        <v>8.5</v>
      </c>
      <c r="G3993" s="1"/>
      <c r="H3993" s="1"/>
    </row>
    <row r="3994">
      <c r="A3994" s="1" t="s">
        <v>47</v>
      </c>
      <c r="B3994" s="7" t="s">
        <v>128</v>
      </c>
      <c r="C3994" s="1" t="s">
        <v>4222</v>
      </c>
      <c r="D3994" s="8">
        <v>0.0</v>
      </c>
      <c r="E3994" s="1"/>
      <c r="F3994" s="1">
        <v>1.0</v>
      </c>
      <c r="G3994" s="1"/>
      <c r="H3994" s="1"/>
    </row>
    <row r="3995">
      <c r="A3995" s="1" t="s">
        <v>47</v>
      </c>
      <c r="B3995" s="7" t="s">
        <v>128</v>
      </c>
      <c r="C3995" s="1" t="s">
        <v>4223</v>
      </c>
      <c r="D3995" s="8">
        <v>0.0</v>
      </c>
      <c r="E3995" s="1"/>
      <c r="F3995" s="1">
        <v>6.5</v>
      </c>
      <c r="G3995" s="1"/>
      <c r="H3995" s="1"/>
    </row>
    <row r="3996">
      <c r="A3996" s="1" t="s">
        <v>47</v>
      </c>
      <c r="B3996" s="7" t="s">
        <v>128</v>
      </c>
      <c r="C3996" s="1" t="s">
        <v>4224</v>
      </c>
      <c r="D3996" s="8">
        <v>0.0</v>
      </c>
      <c r="E3996" s="1"/>
      <c r="F3996" s="1">
        <v>7.2</v>
      </c>
      <c r="G3996" s="1"/>
      <c r="H3996" s="1"/>
    </row>
    <row r="3997">
      <c r="A3997" s="1" t="s">
        <v>47</v>
      </c>
      <c r="B3997" s="7" t="s">
        <v>128</v>
      </c>
      <c r="C3997" s="1" t="s">
        <v>4225</v>
      </c>
      <c r="D3997" s="8">
        <v>0.0</v>
      </c>
      <c r="E3997" s="1"/>
      <c r="F3997" s="1">
        <v>1.7</v>
      </c>
      <c r="G3997" s="1"/>
      <c r="H3997" s="1"/>
    </row>
    <row r="3998">
      <c r="A3998" s="1" t="s">
        <v>47</v>
      </c>
      <c r="B3998" s="7" t="s">
        <v>128</v>
      </c>
      <c r="C3998" s="1" t="s">
        <v>4226</v>
      </c>
      <c r="D3998" s="8">
        <v>0.0</v>
      </c>
      <c r="E3998" s="1"/>
      <c r="F3998" s="1">
        <v>6.1</v>
      </c>
      <c r="G3998" s="1"/>
      <c r="H3998" s="1"/>
    </row>
    <row r="3999">
      <c r="A3999" s="1" t="s">
        <v>47</v>
      </c>
      <c r="B3999" s="7" t="s">
        <v>128</v>
      </c>
      <c r="C3999" s="1" t="s">
        <v>4227</v>
      </c>
      <c r="D3999" s="8">
        <v>0.0</v>
      </c>
      <c r="E3999" s="1"/>
      <c r="F3999" s="1">
        <v>7.0</v>
      </c>
      <c r="G3999" s="1"/>
      <c r="H3999" s="1"/>
    </row>
    <row r="4000">
      <c r="A4000" s="1" t="s">
        <v>47</v>
      </c>
      <c r="B4000" s="7" t="s">
        <v>128</v>
      </c>
      <c r="C4000" s="1" t="s">
        <v>4228</v>
      </c>
      <c r="D4000" s="8">
        <v>1.0</v>
      </c>
      <c r="E4000" s="1"/>
      <c r="F4000" s="1">
        <v>4.1</v>
      </c>
      <c r="G4000" s="1"/>
      <c r="H4000" s="1"/>
    </row>
    <row r="4001">
      <c r="A4001" s="1" t="s">
        <v>47</v>
      </c>
      <c r="B4001" s="7" t="s">
        <v>128</v>
      </c>
      <c r="C4001" s="1" t="s">
        <v>4229</v>
      </c>
      <c r="D4001" s="8">
        <v>0.0</v>
      </c>
      <c r="E4001" s="1"/>
      <c r="F4001" s="1">
        <v>1.9</v>
      </c>
      <c r="G4001" s="1"/>
      <c r="H4001" s="1"/>
    </row>
    <row r="4002">
      <c r="A4002" s="1" t="s">
        <v>47</v>
      </c>
      <c r="B4002" s="7" t="s">
        <v>128</v>
      </c>
      <c r="C4002" s="1" t="s">
        <v>4230</v>
      </c>
      <c r="D4002" s="8">
        <v>0.0</v>
      </c>
      <c r="E4002" s="1"/>
      <c r="F4002" s="1">
        <v>10.4</v>
      </c>
      <c r="G4002" s="1"/>
      <c r="H4002" s="1"/>
    </row>
    <row r="4003">
      <c r="A4003" s="1" t="s">
        <v>47</v>
      </c>
      <c r="B4003" s="7" t="s">
        <v>128</v>
      </c>
      <c r="C4003" s="1" t="s">
        <v>4231</v>
      </c>
      <c r="D4003" s="8">
        <v>0.0</v>
      </c>
      <c r="E4003" s="1"/>
      <c r="F4003" s="1">
        <v>6.4</v>
      </c>
      <c r="G4003" s="1"/>
      <c r="H4003" s="1"/>
    </row>
    <row r="4004">
      <c r="A4004" s="1" t="s">
        <v>47</v>
      </c>
      <c r="B4004" s="7" t="s">
        <v>128</v>
      </c>
      <c r="C4004" s="1" t="s">
        <v>4232</v>
      </c>
      <c r="D4004" s="8">
        <v>0.0</v>
      </c>
      <c r="E4004" s="1"/>
      <c r="F4004" s="1">
        <v>1.0</v>
      </c>
      <c r="G4004" s="1"/>
      <c r="H4004" s="1"/>
    </row>
    <row r="4005">
      <c r="A4005" s="1" t="s">
        <v>47</v>
      </c>
      <c r="B4005" s="7" t="s">
        <v>128</v>
      </c>
      <c r="C4005" s="1" t="s">
        <v>4233</v>
      </c>
      <c r="D4005" s="8">
        <v>0.0</v>
      </c>
      <c r="E4005" s="1"/>
      <c r="F4005" s="1">
        <v>4.7</v>
      </c>
      <c r="G4005" s="1"/>
      <c r="H4005" s="1"/>
    </row>
    <row r="4006">
      <c r="A4006" s="1" t="s">
        <v>47</v>
      </c>
      <c r="B4006" s="7" t="s">
        <v>128</v>
      </c>
      <c r="C4006" s="1" t="s">
        <v>4234</v>
      </c>
      <c r="D4006" s="8">
        <v>0.0</v>
      </c>
      <c r="E4006" s="1"/>
      <c r="F4006" s="1">
        <v>1.0</v>
      </c>
      <c r="G4006" s="1"/>
      <c r="H4006" s="1"/>
    </row>
    <row r="4007">
      <c r="A4007" s="1" t="s">
        <v>47</v>
      </c>
      <c r="B4007" s="7" t="s">
        <v>128</v>
      </c>
      <c r="C4007" s="1" t="s">
        <v>4235</v>
      </c>
      <c r="D4007" s="8">
        <v>0.0</v>
      </c>
      <c r="E4007" s="1"/>
      <c r="F4007" s="1">
        <v>11.5</v>
      </c>
      <c r="G4007" s="1"/>
      <c r="H4007" s="1"/>
    </row>
    <row r="4008">
      <c r="A4008" s="1" t="s">
        <v>47</v>
      </c>
      <c r="B4008" s="7" t="s">
        <v>128</v>
      </c>
      <c r="C4008" s="1" t="s">
        <v>4236</v>
      </c>
      <c r="D4008" s="8">
        <v>0.0</v>
      </c>
      <c r="E4008" s="1"/>
      <c r="F4008" s="1">
        <v>40.5</v>
      </c>
      <c r="G4008" s="1"/>
      <c r="H4008" s="1"/>
    </row>
    <row r="4009">
      <c r="A4009" s="1" t="s">
        <v>47</v>
      </c>
      <c r="B4009" s="7" t="s">
        <v>128</v>
      </c>
      <c r="C4009" s="1" t="s">
        <v>4237</v>
      </c>
      <c r="D4009" s="8">
        <v>0.0</v>
      </c>
      <c r="E4009" s="1"/>
      <c r="F4009" s="1">
        <v>1.0</v>
      </c>
      <c r="G4009" s="1"/>
      <c r="H4009" s="1"/>
    </row>
    <row r="4010">
      <c r="A4010" s="1" t="s">
        <v>47</v>
      </c>
      <c r="B4010" s="7" t="s">
        <v>128</v>
      </c>
      <c r="C4010" s="1" t="s">
        <v>4238</v>
      </c>
      <c r="D4010" s="8">
        <v>0.0</v>
      </c>
      <c r="E4010" s="1"/>
      <c r="F4010" s="1">
        <v>7.0</v>
      </c>
      <c r="G4010" s="1"/>
      <c r="H4010" s="1"/>
    </row>
    <row r="4011">
      <c r="A4011" s="1" t="s">
        <v>47</v>
      </c>
      <c r="B4011" s="7" t="s">
        <v>128</v>
      </c>
      <c r="C4011" s="1" t="s">
        <v>4239</v>
      </c>
      <c r="D4011" s="8">
        <v>0.0</v>
      </c>
      <c r="E4011" s="1"/>
      <c r="F4011" s="1">
        <v>5.5</v>
      </c>
      <c r="G4011" s="1"/>
      <c r="H4011" s="1"/>
    </row>
    <row r="4012">
      <c r="A4012" s="1" t="s">
        <v>47</v>
      </c>
      <c r="B4012" s="7" t="s">
        <v>128</v>
      </c>
      <c r="C4012" s="1" t="s">
        <v>4240</v>
      </c>
      <c r="D4012" s="8">
        <v>0.0</v>
      </c>
      <c r="E4012" s="1"/>
      <c r="F4012" s="1">
        <v>2.5</v>
      </c>
      <c r="G4012" s="1"/>
      <c r="H4012" s="1"/>
    </row>
    <row r="4013">
      <c r="A4013" s="1" t="s">
        <v>47</v>
      </c>
      <c r="B4013" s="7" t="s">
        <v>128</v>
      </c>
      <c r="C4013" s="1" t="s">
        <v>4241</v>
      </c>
      <c r="D4013" s="8">
        <v>0.0</v>
      </c>
      <c r="E4013" s="1"/>
      <c r="F4013" s="1">
        <v>8.6</v>
      </c>
      <c r="G4013" s="1"/>
      <c r="H4013" s="1"/>
    </row>
    <row r="4014">
      <c r="A4014" s="1" t="s">
        <v>47</v>
      </c>
      <c r="B4014" s="7" t="s">
        <v>128</v>
      </c>
      <c r="C4014" s="1" t="s">
        <v>4242</v>
      </c>
      <c r="D4014" s="8">
        <v>0.0</v>
      </c>
      <c r="E4014" s="1"/>
      <c r="F4014" s="1">
        <v>1.0</v>
      </c>
      <c r="G4014" s="1"/>
      <c r="H4014" s="1"/>
    </row>
    <row r="4015">
      <c r="A4015" s="1" t="s">
        <v>47</v>
      </c>
      <c r="B4015" s="7" t="s">
        <v>128</v>
      </c>
      <c r="C4015" s="1" t="s">
        <v>4243</v>
      </c>
      <c r="D4015" s="8">
        <v>0.0</v>
      </c>
      <c r="E4015" s="1"/>
      <c r="F4015" s="1">
        <v>3.4</v>
      </c>
      <c r="G4015" s="1"/>
      <c r="H4015" s="1"/>
    </row>
    <row r="4016">
      <c r="A4016" s="1" t="s">
        <v>47</v>
      </c>
      <c r="B4016" s="7" t="s">
        <v>128</v>
      </c>
      <c r="C4016" s="1" t="s">
        <v>4244</v>
      </c>
      <c r="D4016" s="8">
        <v>0.0</v>
      </c>
      <c r="E4016" s="1"/>
      <c r="F4016" s="1">
        <v>1.0</v>
      </c>
      <c r="G4016" s="1"/>
      <c r="H4016" s="1"/>
    </row>
    <row r="4017">
      <c r="A4017" s="1" t="s">
        <v>47</v>
      </c>
      <c r="B4017" s="7" t="s">
        <v>128</v>
      </c>
      <c r="C4017" s="1" t="s">
        <v>4245</v>
      </c>
      <c r="D4017" s="8">
        <v>0.0</v>
      </c>
      <c r="E4017" s="1"/>
      <c r="F4017" s="1">
        <v>5.4</v>
      </c>
      <c r="G4017" s="1"/>
      <c r="H4017" s="1"/>
    </row>
    <row r="4018">
      <c r="A4018" s="1" t="s">
        <v>47</v>
      </c>
      <c r="B4018" s="7" t="s">
        <v>128</v>
      </c>
      <c r="C4018" s="1" t="s">
        <v>4246</v>
      </c>
      <c r="D4018" s="8">
        <v>0.0</v>
      </c>
      <c r="E4018" s="1"/>
      <c r="F4018" s="1">
        <v>1.0</v>
      </c>
      <c r="G4018" s="1"/>
      <c r="H4018" s="1"/>
    </row>
    <row r="4019">
      <c r="A4019" s="1" t="s">
        <v>47</v>
      </c>
      <c r="B4019" s="7" t="s">
        <v>128</v>
      </c>
      <c r="C4019" s="1" t="s">
        <v>4247</v>
      </c>
      <c r="D4019" s="8">
        <v>0.0</v>
      </c>
      <c r="E4019" s="1"/>
      <c r="F4019" s="1">
        <v>10.8</v>
      </c>
      <c r="G4019" s="1"/>
      <c r="H4019" s="1"/>
    </row>
    <row r="4020">
      <c r="A4020" s="1" t="s">
        <v>47</v>
      </c>
      <c r="B4020" s="7" t="s">
        <v>128</v>
      </c>
      <c r="C4020" s="1" t="s">
        <v>4248</v>
      </c>
      <c r="D4020" s="8">
        <v>0.0</v>
      </c>
      <c r="E4020" s="1"/>
      <c r="F4020" s="1">
        <v>7.8</v>
      </c>
      <c r="G4020" s="1"/>
      <c r="H4020" s="1"/>
    </row>
    <row r="4021">
      <c r="A4021" s="1" t="s">
        <v>47</v>
      </c>
      <c r="B4021" s="7" t="s">
        <v>128</v>
      </c>
      <c r="C4021" s="1" t="s">
        <v>4249</v>
      </c>
      <c r="D4021" s="8">
        <v>0.0</v>
      </c>
      <c r="E4021" s="1"/>
      <c r="F4021" s="1">
        <v>1.0</v>
      </c>
      <c r="G4021" s="1"/>
      <c r="H4021" s="1"/>
    </row>
    <row r="4022">
      <c r="A4022" s="1" t="s">
        <v>47</v>
      </c>
      <c r="B4022" s="7" t="s">
        <v>128</v>
      </c>
      <c r="C4022" s="1" t="s">
        <v>4250</v>
      </c>
      <c r="D4022" s="8">
        <v>0.0</v>
      </c>
      <c r="E4022" s="1"/>
      <c r="F4022" s="1">
        <v>3.0</v>
      </c>
      <c r="G4022" s="1"/>
      <c r="H4022" s="1"/>
    </row>
    <row r="4023">
      <c r="A4023" s="1" t="s">
        <v>47</v>
      </c>
      <c r="B4023" s="7" t="s">
        <v>128</v>
      </c>
      <c r="C4023" s="1" t="s">
        <v>4251</v>
      </c>
      <c r="D4023" s="8">
        <v>0.0</v>
      </c>
      <c r="E4023" s="1"/>
      <c r="F4023" s="1">
        <v>1.0</v>
      </c>
      <c r="G4023" s="1"/>
      <c r="H4023" s="1"/>
    </row>
    <row r="4024">
      <c r="A4024" s="1" t="s">
        <v>47</v>
      </c>
      <c r="B4024" s="7" t="s">
        <v>129</v>
      </c>
      <c r="C4024" s="1" t="s">
        <v>3967</v>
      </c>
      <c r="D4024" s="8">
        <v>1.0</v>
      </c>
      <c r="E4024" s="1"/>
      <c r="F4024" s="1">
        <v>1.9</v>
      </c>
      <c r="G4024" s="1"/>
      <c r="H4024" s="1"/>
    </row>
    <row r="4025">
      <c r="A4025" s="1" t="s">
        <v>47</v>
      </c>
      <c r="B4025" s="7" t="s">
        <v>129</v>
      </c>
      <c r="C4025" s="1" t="s">
        <v>3968</v>
      </c>
      <c r="D4025" s="8">
        <v>0.0</v>
      </c>
      <c r="E4025" s="1"/>
      <c r="F4025" s="1">
        <v>1.7</v>
      </c>
      <c r="G4025" s="1"/>
      <c r="H4025" s="1"/>
    </row>
    <row r="4026">
      <c r="A4026" s="1" t="s">
        <v>47</v>
      </c>
      <c r="B4026" s="7" t="s">
        <v>129</v>
      </c>
      <c r="C4026" s="1" t="s">
        <v>3964</v>
      </c>
      <c r="D4026" s="8">
        <v>0.0</v>
      </c>
      <c r="E4026" s="1"/>
      <c r="F4026" s="1">
        <v>2.1</v>
      </c>
      <c r="G4026" s="1"/>
      <c r="H4026" s="1"/>
    </row>
    <row r="4027">
      <c r="A4027" s="1" t="s">
        <v>47</v>
      </c>
      <c r="B4027" s="7" t="s">
        <v>129</v>
      </c>
      <c r="C4027" s="1" t="s">
        <v>3966</v>
      </c>
      <c r="D4027" s="8">
        <v>1.0</v>
      </c>
      <c r="E4027" s="1"/>
      <c r="F4027" s="1">
        <v>2.5</v>
      </c>
      <c r="G4027" s="1"/>
      <c r="H4027" s="1"/>
    </row>
    <row r="4028">
      <c r="A4028" s="1" t="s">
        <v>47</v>
      </c>
      <c r="B4028" s="7" t="s">
        <v>129</v>
      </c>
      <c r="C4028" s="1" t="s">
        <v>4000</v>
      </c>
      <c r="D4028" s="8">
        <v>1.0</v>
      </c>
      <c r="E4028" s="1"/>
      <c r="F4028" s="1">
        <v>6.0</v>
      </c>
      <c r="G4028" s="1"/>
      <c r="H4028" s="1"/>
    </row>
    <row r="4029">
      <c r="A4029" s="1" t="s">
        <v>47</v>
      </c>
      <c r="B4029" s="7" t="s">
        <v>129</v>
      </c>
      <c r="C4029" s="1" t="s">
        <v>4252</v>
      </c>
      <c r="D4029" s="8">
        <v>0.0</v>
      </c>
      <c r="E4029" s="1"/>
      <c r="F4029" s="1">
        <v>1.4</v>
      </c>
      <c r="G4029" s="1"/>
      <c r="H4029" s="1"/>
    </row>
    <row r="4030">
      <c r="A4030" s="1" t="s">
        <v>47</v>
      </c>
      <c r="B4030" s="7" t="s">
        <v>129</v>
      </c>
      <c r="C4030" s="1" t="s">
        <v>3961</v>
      </c>
      <c r="D4030" s="8">
        <v>0.0</v>
      </c>
      <c r="E4030" s="1"/>
      <c r="F4030" s="1">
        <v>1.3</v>
      </c>
      <c r="G4030" s="1"/>
      <c r="H4030" s="1"/>
    </row>
    <row r="4031">
      <c r="A4031" s="1" t="s">
        <v>47</v>
      </c>
      <c r="B4031" s="7" t="s">
        <v>129</v>
      </c>
      <c r="C4031" s="1" t="s">
        <v>3971</v>
      </c>
      <c r="D4031" s="8">
        <v>0.0</v>
      </c>
      <c r="E4031" s="1"/>
      <c r="F4031" s="1">
        <v>2.2</v>
      </c>
      <c r="G4031" s="1"/>
      <c r="H4031" s="1"/>
    </row>
    <row r="4032">
      <c r="A4032" s="1" t="s">
        <v>47</v>
      </c>
      <c r="B4032" s="7" t="s">
        <v>129</v>
      </c>
      <c r="C4032" s="1" t="s">
        <v>3987</v>
      </c>
      <c r="D4032" s="8">
        <v>1.0</v>
      </c>
      <c r="E4032" s="1"/>
      <c r="F4032" s="1">
        <v>3.7</v>
      </c>
      <c r="G4032" s="1"/>
      <c r="H4032" s="1"/>
    </row>
    <row r="4033">
      <c r="A4033" s="1" t="s">
        <v>47</v>
      </c>
      <c r="B4033" s="7" t="s">
        <v>129</v>
      </c>
      <c r="C4033" s="1" t="s">
        <v>4253</v>
      </c>
      <c r="D4033" s="8">
        <v>0.0</v>
      </c>
      <c r="E4033" s="1"/>
      <c r="F4033" s="1">
        <v>6.9</v>
      </c>
      <c r="G4033" s="1"/>
      <c r="H4033" s="1"/>
    </row>
    <row r="4034">
      <c r="A4034" s="1" t="s">
        <v>47</v>
      </c>
      <c r="B4034" s="7" t="s">
        <v>129</v>
      </c>
      <c r="C4034" s="1" t="s">
        <v>3999</v>
      </c>
      <c r="D4034" s="8">
        <v>0.0</v>
      </c>
      <c r="E4034" s="1"/>
      <c r="F4034" s="1">
        <v>4.6</v>
      </c>
      <c r="G4034" s="1"/>
      <c r="H4034" s="1"/>
    </row>
    <row r="4035">
      <c r="A4035" s="1" t="s">
        <v>47</v>
      </c>
      <c r="B4035" s="7" t="s">
        <v>129</v>
      </c>
      <c r="C4035" s="1" t="s">
        <v>4254</v>
      </c>
      <c r="D4035" s="8">
        <v>0.0</v>
      </c>
      <c r="E4035" s="1"/>
      <c r="F4035" s="1">
        <v>1.8</v>
      </c>
      <c r="G4035" s="1"/>
      <c r="H4035" s="1"/>
    </row>
    <row r="4036">
      <c r="A4036" s="1" t="s">
        <v>47</v>
      </c>
      <c r="B4036" s="7" t="s">
        <v>129</v>
      </c>
      <c r="C4036" s="1" t="s">
        <v>3991</v>
      </c>
      <c r="D4036" s="8">
        <v>0.0</v>
      </c>
      <c r="E4036" s="1"/>
      <c r="F4036" s="1">
        <v>2.1</v>
      </c>
      <c r="G4036" s="1"/>
      <c r="H4036" s="1"/>
    </row>
    <row r="4037">
      <c r="A4037" s="1" t="s">
        <v>47</v>
      </c>
      <c r="B4037" s="7" t="s">
        <v>129</v>
      </c>
      <c r="C4037" s="1" t="s">
        <v>3958</v>
      </c>
      <c r="D4037" s="8">
        <v>0.0</v>
      </c>
      <c r="E4037" s="1"/>
      <c r="F4037" s="1">
        <v>1.0</v>
      </c>
      <c r="G4037" s="1"/>
      <c r="H4037" s="1"/>
    </row>
    <row r="4038">
      <c r="A4038" s="1" t="s">
        <v>47</v>
      </c>
      <c r="B4038" s="7" t="s">
        <v>129</v>
      </c>
      <c r="C4038" s="1" t="s">
        <v>3973</v>
      </c>
      <c r="D4038" s="8">
        <v>1.0</v>
      </c>
      <c r="E4038" s="1"/>
      <c r="F4038" s="1">
        <v>2.0</v>
      </c>
      <c r="G4038" s="1"/>
      <c r="H4038" s="1"/>
    </row>
    <row r="4039">
      <c r="A4039" s="1" t="s">
        <v>47</v>
      </c>
      <c r="B4039" s="7" t="s">
        <v>129</v>
      </c>
      <c r="C4039" s="1" t="s">
        <v>4255</v>
      </c>
      <c r="D4039" s="8">
        <v>0.0</v>
      </c>
      <c r="E4039" s="1"/>
      <c r="F4039" s="1">
        <v>4.9</v>
      </c>
      <c r="G4039" s="1"/>
      <c r="H4039" s="1"/>
    </row>
    <row r="4040">
      <c r="A4040" s="1" t="s">
        <v>47</v>
      </c>
      <c r="B4040" s="7" t="s">
        <v>129</v>
      </c>
      <c r="C4040" s="1" t="s">
        <v>3997</v>
      </c>
      <c r="D4040" s="8">
        <v>0.0</v>
      </c>
      <c r="E4040" s="1"/>
      <c r="F4040" s="1">
        <v>4.3</v>
      </c>
      <c r="G4040" s="1"/>
      <c r="H4040" s="1"/>
    </row>
    <row r="4041">
      <c r="A4041" s="1" t="s">
        <v>47</v>
      </c>
      <c r="B4041" s="7" t="s">
        <v>129</v>
      </c>
      <c r="C4041" s="1" t="s">
        <v>3977</v>
      </c>
      <c r="D4041" s="8">
        <v>0.0</v>
      </c>
      <c r="E4041" s="1"/>
      <c r="F4041" s="1">
        <v>2.4</v>
      </c>
      <c r="G4041" s="1"/>
      <c r="H4041" s="1"/>
    </row>
    <row r="4042">
      <c r="A4042" s="1" t="s">
        <v>47</v>
      </c>
      <c r="B4042" s="7" t="s">
        <v>129</v>
      </c>
      <c r="C4042" s="1" t="s">
        <v>4004</v>
      </c>
      <c r="D4042" s="8">
        <v>0.0</v>
      </c>
      <c r="E4042" s="1"/>
      <c r="F4042" s="1">
        <v>1.9</v>
      </c>
      <c r="G4042" s="1"/>
      <c r="H4042" s="1"/>
    </row>
    <row r="4043">
      <c r="A4043" s="1" t="s">
        <v>47</v>
      </c>
      <c r="B4043" s="7" t="s">
        <v>129</v>
      </c>
      <c r="C4043" s="1" t="s">
        <v>4256</v>
      </c>
      <c r="D4043" s="8">
        <v>0.0</v>
      </c>
      <c r="E4043" s="1"/>
      <c r="F4043" s="1">
        <v>1.4</v>
      </c>
      <c r="G4043" s="1"/>
      <c r="H4043" s="1"/>
    </row>
    <row r="4044">
      <c r="A4044" s="1" t="s">
        <v>47</v>
      </c>
      <c r="B4044" s="7" t="s">
        <v>129</v>
      </c>
      <c r="C4044" s="1" t="s">
        <v>3984</v>
      </c>
      <c r="D4044" s="8">
        <v>1.0</v>
      </c>
      <c r="E4044" s="1"/>
      <c r="F4044" s="1">
        <v>2.2</v>
      </c>
      <c r="G4044" s="1"/>
      <c r="H4044" s="1"/>
    </row>
    <row r="4045">
      <c r="A4045" s="1" t="s">
        <v>47</v>
      </c>
      <c r="B4045" s="7" t="s">
        <v>129</v>
      </c>
      <c r="C4045" s="1" t="s">
        <v>4257</v>
      </c>
      <c r="D4045" s="8">
        <v>0.0</v>
      </c>
      <c r="E4045" s="1"/>
      <c r="F4045" s="1">
        <v>4.2</v>
      </c>
      <c r="G4045" s="1"/>
      <c r="H4045" s="1"/>
    </row>
    <row r="4046">
      <c r="A4046" s="1" t="s">
        <v>47</v>
      </c>
      <c r="B4046" s="7" t="s">
        <v>129</v>
      </c>
      <c r="C4046" s="1" t="s">
        <v>4005</v>
      </c>
      <c r="D4046" s="8">
        <v>0.0</v>
      </c>
      <c r="E4046" s="1"/>
      <c r="F4046" s="1">
        <v>1.9</v>
      </c>
      <c r="G4046" s="1"/>
      <c r="H4046" s="1"/>
    </row>
    <row r="4047">
      <c r="A4047" s="1" t="s">
        <v>47</v>
      </c>
      <c r="B4047" s="7" t="s">
        <v>129</v>
      </c>
      <c r="C4047" s="1" t="s">
        <v>4003</v>
      </c>
      <c r="D4047" s="8">
        <v>0.0</v>
      </c>
      <c r="E4047" s="1"/>
      <c r="F4047" s="1">
        <v>2.2</v>
      </c>
      <c r="G4047" s="1"/>
      <c r="H4047" s="1"/>
    </row>
    <row r="4048">
      <c r="A4048" s="1" t="s">
        <v>47</v>
      </c>
      <c r="B4048" s="7" t="s">
        <v>129</v>
      </c>
      <c r="C4048" s="1" t="s">
        <v>4258</v>
      </c>
      <c r="D4048" s="8">
        <v>1.0</v>
      </c>
      <c r="E4048" s="1"/>
      <c r="F4048" s="1">
        <v>1.4</v>
      </c>
      <c r="G4048" s="1"/>
      <c r="H4048" s="1"/>
    </row>
    <row r="4049">
      <c r="A4049" s="1" t="s">
        <v>47</v>
      </c>
      <c r="B4049" s="7" t="s">
        <v>129</v>
      </c>
      <c r="C4049" s="1" t="s">
        <v>4259</v>
      </c>
      <c r="D4049" s="8">
        <v>0.0</v>
      </c>
      <c r="E4049" s="1"/>
      <c r="F4049" s="1">
        <v>3.6</v>
      </c>
      <c r="G4049" s="1"/>
      <c r="H4049" s="1"/>
    </row>
    <row r="4050">
      <c r="A4050" s="1" t="s">
        <v>47</v>
      </c>
      <c r="B4050" s="7" t="s">
        <v>129</v>
      </c>
      <c r="C4050" s="1" t="s">
        <v>4260</v>
      </c>
      <c r="D4050" s="8">
        <v>1.0</v>
      </c>
      <c r="E4050" s="1"/>
      <c r="F4050" s="1">
        <v>5.4</v>
      </c>
      <c r="G4050" s="1"/>
      <c r="H4050" s="1"/>
    </row>
    <row r="4051">
      <c r="A4051" s="1" t="s">
        <v>47</v>
      </c>
      <c r="B4051" s="7" t="s">
        <v>129</v>
      </c>
      <c r="C4051" s="1" t="s">
        <v>4261</v>
      </c>
      <c r="D4051" s="8">
        <v>0.0</v>
      </c>
      <c r="E4051" s="1"/>
      <c r="F4051" s="1">
        <v>8.6</v>
      </c>
      <c r="G4051" s="1"/>
      <c r="H4051" s="1"/>
    </row>
    <row r="4052">
      <c r="A4052" s="1" t="s">
        <v>47</v>
      </c>
      <c r="B4052" s="7" t="s">
        <v>129</v>
      </c>
      <c r="C4052" s="1" t="s">
        <v>4262</v>
      </c>
      <c r="D4052" s="8">
        <v>4.0</v>
      </c>
      <c r="E4052" s="1"/>
      <c r="F4052" s="1">
        <v>1.1</v>
      </c>
      <c r="G4052" s="1"/>
      <c r="H4052" s="1"/>
    </row>
    <row r="4053">
      <c r="A4053" s="1" t="s">
        <v>47</v>
      </c>
      <c r="B4053" s="7" t="s">
        <v>129</v>
      </c>
      <c r="C4053" s="1" t="s">
        <v>4263</v>
      </c>
      <c r="D4053" s="8">
        <v>4.0</v>
      </c>
      <c r="E4053" s="1"/>
      <c r="F4053" s="1">
        <v>1.1</v>
      </c>
      <c r="G4053" s="1"/>
      <c r="H4053" s="1"/>
    </row>
    <row r="4054">
      <c r="A4054" s="1" t="s">
        <v>47</v>
      </c>
      <c r="B4054" s="7" t="s">
        <v>129</v>
      </c>
      <c r="C4054" s="1" t="s">
        <v>3993</v>
      </c>
      <c r="D4054" s="8">
        <v>0.0</v>
      </c>
      <c r="E4054" s="1"/>
      <c r="F4054" s="1">
        <v>1.9</v>
      </c>
      <c r="G4054" s="1"/>
      <c r="H4054" s="1"/>
    </row>
    <row r="4055">
      <c r="A4055" s="1" t="s">
        <v>47</v>
      </c>
      <c r="B4055" s="7" t="s">
        <v>129</v>
      </c>
      <c r="C4055" s="1" t="s">
        <v>4264</v>
      </c>
      <c r="D4055" s="8">
        <v>0.0</v>
      </c>
      <c r="E4055" s="1"/>
      <c r="F4055" s="1">
        <v>3.2</v>
      </c>
      <c r="G4055" s="1"/>
      <c r="H4055" s="1"/>
    </row>
    <row r="4056">
      <c r="A4056" s="1" t="s">
        <v>47</v>
      </c>
      <c r="B4056" s="7" t="s">
        <v>129</v>
      </c>
      <c r="C4056" s="1" t="s">
        <v>4265</v>
      </c>
      <c r="D4056" s="8">
        <v>0.0</v>
      </c>
      <c r="E4056" s="1"/>
      <c r="F4056" s="1">
        <v>1.9</v>
      </c>
      <c r="G4056" s="1"/>
      <c r="H4056" s="1"/>
    </row>
    <row r="4057">
      <c r="A4057" s="1" t="s">
        <v>47</v>
      </c>
      <c r="B4057" s="7" t="s">
        <v>129</v>
      </c>
      <c r="C4057" s="1" t="s">
        <v>3992</v>
      </c>
      <c r="D4057" s="8">
        <v>0.0</v>
      </c>
      <c r="E4057" s="1"/>
      <c r="F4057" s="1">
        <v>3.8</v>
      </c>
      <c r="G4057" s="1"/>
      <c r="H4057" s="1"/>
    </row>
    <row r="4058">
      <c r="A4058" s="1" t="s">
        <v>47</v>
      </c>
      <c r="B4058" s="7" t="s">
        <v>129</v>
      </c>
      <c r="C4058" s="1" t="s">
        <v>4266</v>
      </c>
      <c r="D4058" s="8">
        <v>0.0</v>
      </c>
      <c r="E4058" s="1"/>
      <c r="F4058" s="1">
        <v>1.9</v>
      </c>
      <c r="G4058" s="1"/>
      <c r="H4058" s="1"/>
    </row>
    <row r="4059">
      <c r="A4059" s="1" t="s">
        <v>47</v>
      </c>
      <c r="B4059" s="7" t="s">
        <v>129</v>
      </c>
      <c r="C4059" s="1" t="s">
        <v>4267</v>
      </c>
      <c r="D4059" s="8">
        <v>0.0</v>
      </c>
      <c r="E4059" s="1"/>
      <c r="F4059" s="1">
        <v>3.9</v>
      </c>
      <c r="G4059" s="1"/>
      <c r="H4059" s="1"/>
    </row>
    <row r="4060">
      <c r="A4060" s="1" t="s">
        <v>47</v>
      </c>
      <c r="B4060" s="7" t="s">
        <v>129</v>
      </c>
      <c r="C4060" s="1" t="s">
        <v>3975</v>
      </c>
      <c r="D4060" s="8">
        <v>0.0</v>
      </c>
      <c r="E4060" s="1"/>
      <c r="F4060" s="1">
        <v>3.5</v>
      </c>
      <c r="G4060" s="1"/>
      <c r="H4060" s="1"/>
    </row>
    <row r="4061">
      <c r="A4061" s="1" t="s">
        <v>47</v>
      </c>
      <c r="B4061" s="7" t="s">
        <v>129</v>
      </c>
      <c r="C4061" s="1" t="s">
        <v>4268</v>
      </c>
      <c r="D4061" s="8">
        <v>0.0</v>
      </c>
      <c r="E4061" s="1"/>
      <c r="F4061" s="1">
        <v>2.5</v>
      </c>
      <c r="G4061" s="1"/>
      <c r="H4061" s="1"/>
    </row>
    <row r="4062">
      <c r="A4062" s="1" t="s">
        <v>47</v>
      </c>
      <c r="B4062" s="7" t="s">
        <v>129</v>
      </c>
      <c r="C4062" s="1" t="s">
        <v>4269</v>
      </c>
      <c r="D4062" s="8">
        <v>0.0</v>
      </c>
      <c r="E4062" s="1"/>
      <c r="F4062" s="1">
        <v>1.9</v>
      </c>
      <c r="G4062" s="1"/>
      <c r="H4062" s="1"/>
    </row>
    <row r="4063">
      <c r="A4063" s="1" t="s">
        <v>47</v>
      </c>
      <c r="B4063" s="7" t="s">
        <v>129</v>
      </c>
      <c r="C4063" s="1" t="s">
        <v>4270</v>
      </c>
      <c r="D4063" s="8">
        <v>1.0</v>
      </c>
      <c r="E4063" s="1"/>
      <c r="F4063" s="1">
        <v>4.8</v>
      </c>
      <c r="G4063" s="1"/>
      <c r="H4063" s="1"/>
    </row>
    <row r="4064">
      <c r="A4064" s="1" t="s">
        <v>47</v>
      </c>
      <c r="B4064" s="7" t="s">
        <v>129</v>
      </c>
      <c r="C4064" s="1" t="s">
        <v>3985</v>
      </c>
      <c r="D4064" s="8">
        <v>1.0</v>
      </c>
      <c r="E4064" s="1"/>
      <c r="F4064" s="1">
        <v>1.9</v>
      </c>
      <c r="G4064" s="1"/>
      <c r="H4064" s="1"/>
    </row>
    <row r="4065">
      <c r="A4065" s="1" t="s">
        <v>47</v>
      </c>
      <c r="B4065" s="7" t="s">
        <v>129</v>
      </c>
      <c r="C4065" s="1" t="s">
        <v>4271</v>
      </c>
      <c r="D4065" s="8">
        <v>0.0</v>
      </c>
      <c r="E4065" s="1"/>
      <c r="F4065" s="1">
        <v>1.2</v>
      </c>
      <c r="G4065" s="1"/>
      <c r="H4065" s="1"/>
    </row>
    <row r="4066">
      <c r="A4066" s="1" t="s">
        <v>47</v>
      </c>
      <c r="B4066" s="7" t="s">
        <v>129</v>
      </c>
      <c r="C4066" s="1" t="s">
        <v>4272</v>
      </c>
      <c r="D4066" s="8">
        <v>1.0</v>
      </c>
      <c r="E4066" s="1"/>
      <c r="F4066" s="1">
        <v>2.3</v>
      </c>
      <c r="G4066" s="1"/>
      <c r="H4066" s="1"/>
    </row>
    <row r="4067">
      <c r="A4067" s="1" t="s">
        <v>47</v>
      </c>
      <c r="B4067" s="7" t="s">
        <v>129</v>
      </c>
      <c r="C4067" s="1" t="s">
        <v>4273</v>
      </c>
      <c r="D4067" s="8">
        <v>0.0</v>
      </c>
      <c r="E4067" s="1"/>
      <c r="F4067" s="1">
        <v>4.0</v>
      </c>
      <c r="G4067" s="1"/>
      <c r="H4067" s="1"/>
    </row>
    <row r="4068">
      <c r="A4068" s="1" t="s">
        <v>47</v>
      </c>
      <c r="B4068" s="7" t="s">
        <v>129</v>
      </c>
      <c r="C4068" s="1" t="s">
        <v>4274</v>
      </c>
      <c r="D4068" s="8">
        <v>4.0</v>
      </c>
      <c r="E4068" s="1"/>
      <c r="F4068" s="1">
        <v>1.1</v>
      </c>
      <c r="G4068" s="1"/>
      <c r="H4068" s="1"/>
    </row>
    <row r="4069">
      <c r="A4069" s="1" t="s">
        <v>47</v>
      </c>
      <c r="B4069" s="7" t="s">
        <v>129</v>
      </c>
      <c r="C4069" s="1" t="s">
        <v>3998</v>
      </c>
      <c r="D4069" s="8">
        <v>0.0</v>
      </c>
      <c r="E4069" s="1"/>
      <c r="F4069" s="1">
        <v>2.3</v>
      </c>
      <c r="G4069" s="1"/>
      <c r="H4069" s="1"/>
    </row>
    <row r="4070">
      <c r="A4070" s="1" t="s">
        <v>47</v>
      </c>
      <c r="B4070" s="7" t="s">
        <v>129</v>
      </c>
      <c r="C4070" s="1" t="s">
        <v>4275</v>
      </c>
      <c r="D4070" s="8">
        <v>0.0</v>
      </c>
      <c r="E4070" s="1"/>
      <c r="F4070" s="1">
        <v>4.3</v>
      </c>
      <c r="G4070" s="1"/>
      <c r="H4070" s="1"/>
    </row>
    <row r="4071">
      <c r="A4071" s="1" t="s">
        <v>47</v>
      </c>
      <c r="B4071" s="7" t="s">
        <v>129</v>
      </c>
      <c r="C4071" s="1" t="s">
        <v>3988</v>
      </c>
      <c r="D4071" s="8">
        <v>0.0</v>
      </c>
      <c r="E4071" s="1"/>
      <c r="F4071" s="1">
        <v>2.3</v>
      </c>
      <c r="G4071" s="1"/>
      <c r="H4071" s="1"/>
    </row>
    <row r="4072">
      <c r="A4072" s="1" t="s">
        <v>47</v>
      </c>
      <c r="B4072" s="7" t="s">
        <v>129</v>
      </c>
      <c r="C4072" s="1" t="s">
        <v>4276</v>
      </c>
      <c r="D4072" s="8">
        <v>0.0</v>
      </c>
      <c r="E4072" s="1"/>
      <c r="F4072" s="1">
        <v>3.1</v>
      </c>
      <c r="G4072" s="1"/>
      <c r="H4072" s="1"/>
    </row>
    <row r="4073">
      <c r="A4073" s="1" t="s">
        <v>47</v>
      </c>
      <c r="B4073" s="7" t="s">
        <v>129</v>
      </c>
      <c r="C4073" s="1" t="s">
        <v>4277</v>
      </c>
      <c r="D4073" s="8">
        <v>0.0</v>
      </c>
      <c r="E4073" s="1"/>
      <c r="F4073" s="1">
        <v>1.1</v>
      </c>
      <c r="G4073" s="1"/>
      <c r="H4073" s="1"/>
    </row>
    <row r="4074">
      <c r="A4074" s="1" t="s">
        <v>47</v>
      </c>
      <c r="B4074" s="7" t="s">
        <v>130</v>
      </c>
      <c r="C4074" s="1" t="s">
        <v>4278</v>
      </c>
      <c r="D4074" s="8">
        <v>0.0</v>
      </c>
      <c r="E4074" s="1"/>
      <c r="F4074" s="1">
        <v>4.4</v>
      </c>
      <c r="G4074" s="1"/>
      <c r="H4074" s="1"/>
    </row>
    <row r="4075">
      <c r="A4075" s="1" t="s">
        <v>47</v>
      </c>
      <c r="B4075" s="7" t="s">
        <v>130</v>
      </c>
      <c r="C4075" s="1" t="s">
        <v>4279</v>
      </c>
      <c r="D4075" s="8">
        <v>0.0</v>
      </c>
      <c r="E4075" s="1"/>
      <c r="F4075" s="1">
        <v>3.4</v>
      </c>
      <c r="G4075" s="1"/>
      <c r="H4075" s="1"/>
    </row>
    <row r="4076">
      <c r="A4076" s="1" t="s">
        <v>47</v>
      </c>
      <c r="B4076" s="7" t="s">
        <v>130</v>
      </c>
      <c r="C4076" s="1" t="s">
        <v>4280</v>
      </c>
      <c r="D4076" s="8">
        <v>0.0</v>
      </c>
      <c r="E4076" s="1"/>
      <c r="F4076" s="1">
        <v>11.5</v>
      </c>
      <c r="G4076" s="1"/>
      <c r="H4076" s="1"/>
    </row>
    <row r="4077">
      <c r="A4077" s="1" t="s">
        <v>47</v>
      </c>
      <c r="B4077" s="7" t="s">
        <v>130</v>
      </c>
      <c r="C4077" s="1" t="s">
        <v>4281</v>
      </c>
      <c r="D4077" s="8">
        <v>0.0</v>
      </c>
      <c r="E4077" s="1"/>
      <c r="F4077" s="1">
        <v>1.5</v>
      </c>
      <c r="G4077" s="1"/>
      <c r="H4077" s="1"/>
    </row>
    <row r="4078">
      <c r="A4078" s="1" t="s">
        <v>47</v>
      </c>
      <c r="B4078" s="7" t="s">
        <v>130</v>
      </c>
      <c r="C4078" s="1" t="s">
        <v>4282</v>
      </c>
      <c r="D4078" s="8">
        <v>0.0</v>
      </c>
      <c r="E4078" s="1"/>
      <c r="F4078" s="1">
        <v>9.1</v>
      </c>
      <c r="G4078" s="1"/>
      <c r="H4078" s="1"/>
    </row>
    <row r="4079">
      <c r="A4079" s="1" t="s">
        <v>47</v>
      </c>
      <c r="B4079" s="7" t="s">
        <v>130</v>
      </c>
      <c r="C4079" s="1" t="s">
        <v>4283</v>
      </c>
      <c r="D4079" s="8">
        <v>0.0</v>
      </c>
      <c r="E4079" s="1"/>
      <c r="F4079" s="1">
        <v>4.6</v>
      </c>
      <c r="G4079" s="1"/>
      <c r="H4079" s="1"/>
    </row>
    <row r="4080">
      <c r="A4080" s="1" t="s">
        <v>47</v>
      </c>
      <c r="B4080" s="7" t="s">
        <v>130</v>
      </c>
      <c r="C4080" s="1" t="s">
        <v>4284</v>
      </c>
      <c r="D4080" s="8">
        <v>0.0</v>
      </c>
      <c r="E4080" s="1"/>
      <c r="F4080" s="1">
        <v>3.8</v>
      </c>
      <c r="G4080" s="1"/>
      <c r="H4080" s="1"/>
    </row>
    <row r="4081">
      <c r="A4081" s="1" t="s">
        <v>47</v>
      </c>
      <c r="B4081" s="7" t="s">
        <v>130</v>
      </c>
      <c r="C4081" s="1" t="s">
        <v>4285</v>
      </c>
      <c r="D4081" s="8">
        <v>0.0</v>
      </c>
      <c r="E4081" s="1"/>
      <c r="F4081" s="1">
        <v>6.1</v>
      </c>
      <c r="G4081" s="1"/>
      <c r="H4081" s="1"/>
    </row>
    <row r="4082">
      <c r="A4082" s="1" t="s">
        <v>47</v>
      </c>
      <c r="B4082" s="7" t="s">
        <v>130</v>
      </c>
      <c r="C4082" s="1" t="s">
        <v>4286</v>
      </c>
      <c r="D4082" s="8">
        <v>0.0</v>
      </c>
      <c r="E4082" s="1"/>
      <c r="F4082" s="1">
        <v>3.8</v>
      </c>
      <c r="G4082" s="1"/>
      <c r="H4082" s="1"/>
    </row>
    <row r="4083">
      <c r="A4083" s="1" t="s">
        <v>47</v>
      </c>
      <c r="B4083" s="7" t="s">
        <v>130</v>
      </c>
      <c r="C4083" s="1" t="s">
        <v>4287</v>
      </c>
      <c r="D4083" s="8">
        <v>0.0</v>
      </c>
      <c r="E4083" s="1"/>
      <c r="F4083" s="1">
        <v>3.9</v>
      </c>
      <c r="G4083" s="1"/>
      <c r="H4083" s="1"/>
    </row>
    <row r="4084">
      <c r="A4084" s="1" t="s">
        <v>47</v>
      </c>
      <c r="B4084" s="7" t="s">
        <v>130</v>
      </c>
      <c r="C4084" s="1" t="s">
        <v>4288</v>
      </c>
      <c r="D4084" s="8">
        <v>0.0</v>
      </c>
      <c r="E4084" s="1"/>
      <c r="F4084" s="1">
        <v>7.9</v>
      </c>
      <c r="G4084" s="1"/>
      <c r="H4084" s="1"/>
    </row>
    <row r="4085">
      <c r="A4085" s="1" t="s">
        <v>47</v>
      </c>
      <c r="B4085" s="7" t="s">
        <v>130</v>
      </c>
      <c r="C4085" s="1" t="s">
        <v>4289</v>
      </c>
      <c r="D4085" s="8">
        <v>0.0</v>
      </c>
      <c r="E4085" s="1"/>
      <c r="F4085" s="1">
        <v>4.1</v>
      </c>
      <c r="G4085" s="1"/>
      <c r="H4085" s="1"/>
    </row>
    <row r="4086">
      <c r="A4086" s="1" t="s">
        <v>47</v>
      </c>
      <c r="B4086" s="7" t="s">
        <v>130</v>
      </c>
      <c r="C4086" s="1" t="s">
        <v>4290</v>
      </c>
      <c r="D4086" s="8">
        <v>0.0</v>
      </c>
      <c r="E4086" s="1"/>
      <c r="F4086" s="1">
        <v>1.8</v>
      </c>
      <c r="G4086" s="1"/>
      <c r="H4086" s="1"/>
    </row>
    <row r="4087">
      <c r="A4087" s="1" t="s">
        <v>47</v>
      </c>
      <c r="B4087" s="7" t="s">
        <v>130</v>
      </c>
      <c r="C4087" s="1" t="s">
        <v>4291</v>
      </c>
      <c r="D4087" s="8">
        <v>0.0</v>
      </c>
      <c r="E4087" s="1"/>
      <c r="F4087" s="1">
        <v>3.2</v>
      </c>
      <c r="G4087" s="1"/>
      <c r="H4087" s="1"/>
    </row>
    <row r="4088">
      <c r="A4088" s="1" t="s">
        <v>47</v>
      </c>
      <c r="B4088" s="7" t="s">
        <v>130</v>
      </c>
      <c r="C4088" s="1" t="s">
        <v>4292</v>
      </c>
      <c r="D4088" s="8">
        <v>0.0</v>
      </c>
      <c r="E4088" s="1"/>
      <c r="F4088" s="1">
        <v>4.5</v>
      </c>
      <c r="G4088" s="1"/>
      <c r="H4088" s="1"/>
    </row>
    <row r="4089">
      <c r="A4089" s="1" t="s">
        <v>47</v>
      </c>
      <c r="B4089" s="7" t="s">
        <v>130</v>
      </c>
      <c r="C4089" s="1" t="s">
        <v>4293</v>
      </c>
      <c r="D4089" s="8">
        <v>1.0</v>
      </c>
      <c r="E4089" s="1"/>
      <c r="F4089" s="1">
        <v>1.3</v>
      </c>
      <c r="G4089" s="1"/>
      <c r="H4089" s="1"/>
    </row>
    <row r="4090">
      <c r="A4090" s="1" t="s">
        <v>47</v>
      </c>
      <c r="B4090" s="7" t="s">
        <v>130</v>
      </c>
      <c r="C4090" s="1" t="s">
        <v>4294</v>
      </c>
      <c r="D4090" s="8">
        <v>0.0</v>
      </c>
      <c r="E4090" s="1"/>
      <c r="F4090" s="1">
        <v>1.0</v>
      </c>
      <c r="G4090" s="1"/>
      <c r="H4090" s="1"/>
    </row>
    <row r="4091">
      <c r="A4091" s="1" t="s">
        <v>47</v>
      </c>
      <c r="B4091" s="7" t="s">
        <v>130</v>
      </c>
      <c r="C4091" s="1" t="s">
        <v>4295</v>
      </c>
      <c r="D4091" s="8">
        <v>0.0</v>
      </c>
      <c r="E4091" s="1"/>
      <c r="F4091" s="1">
        <v>6.2</v>
      </c>
      <c r="G4091" s="1"/>
      <c r="H4091" s="1"/>
    </row>
    <row r="4092">
      <c r="A4092" s="1" t="s">
        <v>47</v>
      </c>
      <c r="B4092" s="7" t="s">
        <v>130</v>
      </c>
      <c r="C4092" s="1" t="s">
        <v>4296</v>
      </c>
      <c r="D4092" s="8">
        <v>0.0</v>
      </c>
      <c r="E4092" s="1"/>
      <c r="F4092" s="1">
        <v>1.0</v>
      </c>
      <c r="G4092" s="1"/>
      <c r="H4092" s="1"/>
    </row>
    <row r="4093">
      <c r="A4093" s="1" t="s">
        <v>47</v>
      </c>
      <c r="B4093" s="7" t="s">
        <v>130</v>
      </c>
      <c r="C4093" s="1" t="s">
        <v>4297</v>
      </c>
      <c r="D4093" s="8">
        <v>0.0</v>
      </c>
      <c r="E4093" s="1"/>
      <c r="F4093" s="1">
        <v>3.4</v>
      </c>
      <c r="G4093" s="1"/>
      <c r="H4093" s="1"/>
    </row>
    <row r="4094">
      <c r="A4094" s="1" t="s">
        <v>47</v>
      </c>
      <c r="B4094" s="7" t="s">
        <v>130</v>
      </c>
      <c r="C4094" s="1" t="s">
        <v>4298</v>
      </c>
      <c r="D4094" s="8">
        <v>0.0</v>
      </c>
      <c r="E4094" s="1"/>
      <c r="F4094" s="1">
        <v>2.4</v>
      </c>
      <c r="G4094" s="1"/>
      <c r="H4094" s="1"/>
    </row>
    <row r="4095">
      <c r="A4095" s="1" t="s">
        <v>47</v>
      </c>
      <c r="B4095" s="7" t="s">
        <v>130</v>
      </c>
      <c r="C4095" s="1" t="s">
        <v>4299</v>
      </c>
      <c r="D4095" s="8">
        <v>1.0</v>
      </c>
      <c r="E4095" s="1"/>
      <c r="F4095" s="1">
        <v>5.4</v>
      </c>
      <c r="G4095" s="1"/>
      <c r="H4095" s="1"/>
    </row>
    <row r="4096">
      <c r="A4096" s="1" t="s">
        <v>47</v>
      </c>
      <c r="B4096" s="7" t="s">
        <v>130</v>
      </c>
      <c r="C4096" s="1" t="s">
        <v>4300</v>
      </c>
      <c r="D4096" s="8">
        <v>0.0</v>
      </c>
      <c r="E4096" s="1"/>
      <c r="F4096" s="1">
        <v>3.6</v>
      </c>
      <c r="G4096" s="1"/>
      <c r="H4096" s="1"/>
    </row>
    <row r="4097">
      <c r="A4097" s="1" t="s">
        <v>47</v>
      </c>
      <c r="B4097" s="7" t="s">
        <v>130</v>
      </c>
      <c r="C4097" s="1" t="s">
        <v>4301</v>
      </c>
      <c r="D4097" s="8">
        <v>0.0</v>
      </c>
      <c r="E4097" s="1"/>
      <c r="F4097" s="1">
        <v>6.6</v>
      </c>
      <c r="G4097" s="1"/>
      <c r="H4097" s="1"/>
    </row>
    <row r="4098">
      <c r="A4098" s="1" t="s">
        <v>47</v>
      </c>
      <c r="B4098" s="7" t="s">
        <v>130</v>
      </c>
      <c r="C4098" s="1" t="s">
        <v>4302</v>
      </c>
      <c r="D4098" s="8">
        <v>0.0</v>
      </c>
      <c r="E4098" s="1"/>
      <c r="F4098" s="1">
        <v>1.0</v>
      </c>
      <c r="G4098" s="1"/>
      <c r="H4098" s="1"/>
    </row>
    <row r="4099">
      <c r="A4099" s="1" t="s">
        <v>47</v>
      </c>
      <c r="B4099" s="7" t="s">
        <v>130</v>
      </c>
      <c r="C4099" s="1" t="s">
        <v>4303</v>
      </c>
      <c r="D4099" s="8">
        <v>0.0</v>
      </c>
      <c r="E4099" s="1"/>
      <c r="F4099" s="1">
        <v>2.4</v>
      </c>
      <c r="G4099" s="1"/>
      <c r="H4099" s="1"/>
    </row>
    <row r="4100">
      <c r="A4100" s="1" t="s">
        <v>47</v>
      </c>
      <c r="B4100" s="7" t="s">
        <v>130</v>
      </c>
      <c r="C4100" s="1" t="s">
        <v>4304</v>
      </c>
      <c r="D4100" s="8">
        <v>1.0</v>
      </c>
      <c r="E4100" s="1"/>
      <c r="F4100" s="1">
        <v>2.2</v>
      </c>
      <c r="G4100" s="1"/>
      <c r="H4100" s="1"/>
    </row>
    <row r="4101">
      <c r="A4101" s="1" t="s">
        <v>47</v>
      </c>
      <c r="B4101" s="7" t="s">
        <v>130</v>
      </c>
      <c r="C4101" s="1" t="s">
        <v>4305</v>
      </c>
      <c r="D4101" s="8">
        <v>0.0</v>
      </c>
      <c r="E4101" s="1"/>
      <c r="F4101" s="1">
        <v>4.0</v>
      </c>
      <c r="G4101" s="1"/>
      <c r="H4101" s="1"/>
    </row>
    <row r="4102">
      <c r="A4102" s="1" t="s">
        <v>47</v>
      </c>
      <c r="B4102" s="7" t="s">
        <v>130</v>
      </c>
      <c r="C4102" s="1" t="s">
        <v>4306</v>
      </c>
      <c r="D4102" s="8">
        <v>0.0</v>
      </c>
      <c r="E4102" s="1"/>
      <c r="F4102" s="1">
        <v>1.9</v>
      </c>
      <c r="G4102" s="1"/>
      <c r="H4102" s="1"/>
    </row>
    <row r="4103">
      <c r="A4103" s="1" t="s">
        <v>47</v>
      </c>
      <c r="B4103" s="7" t="s">
        <v>130</v>
      </c>
      <c r="C4103" s="1" t="s">
        <v>4307</v>
      </c>
      <c r="D4103" s="8">
        <v>0.0</v>
      </c>
      <c r="E4103" s="1"/>
      <c r="F4103" s="1">
        <v>4.1</v>
      </c>
      <c r="G4103" s="1"/>
      <c r="H4103" s="1"/>
    </row>
    <row r="4104">
      <c r="A4104" s="1" t="s">
        <v>47</v>
      </c>
      <c r="B4104" s="7" t="s">
        <v>130</v>
      </c>
      <c r="C4104" s="1" t="s">
        <v>4308</v>
      </c>
      <c r="D4104" s="8">
        <v>0.0</v>
      </c>
      <c r="E4104" s="1"/>
      <c r="F4104" s="1">
        <v>9.5</v>
      </c>
      <c r="G4104" s="1"/>
      <c r="H4104" s="1"/>
    </row>
    <row r="4105">
      <c r="A4105" s="1" t="s">
        <v>47</v>
      </c>
      <c r="B4105" s="7" t="s">
        <v>130</v>
      </c>
      <c r="C4105" s="1" t="s">
        <v>4309</v>
      </c>
      <c r="D4105" s="8">
        <v>0.0</v>
      </c>
      <c r="E4105" s="1"/>
      <c r="F4105" s="1">
        <v>2.1</v>
      </c>
      <c r="G4105" s="1"/>
      <c r="H4105" s="1"/>
    </row>
    <row r="4106">
      <c r="A4106" s="1" t="s">
        <v>47</v>
      </c>
      <c r="B4106" s="7" t="s">
        <v>130</v>
      </c>
      <c r="C4106" s="1" t="s">
        <v>4310</v>
      </c>
      <c r="D4106" s="8">
        <v>0.0</v>
      </c>
      <c r="E4106" s="1"/>
      <c r="F4106" s="1">
        <v>1.3</v>
      </c>
      <c r="G4106" s="1"/>
      <c r="H4106" s="1"/>
    </row>
    <row r="4107">
      <c r="A4107" s="1" t="s">
        <v>47</v>
      </c>
      <c r="B4107" s="7" t="s">
        <v>130</v>
      </c>
      <c r="C4107" s="1" t="s">
        <v>4311</v>
      </c>
      <c r="D4107" s="8">
        <v>0.0</v>
      </c>
      <c r="E4107" s="1"/>
      <c r="F4107" s="1">
        <v>2.1</v>
      </c>
      <c r="G4107" s="1"/>
      <c r="H4107" s="1"/>
    </row>
    <row r="4108">
      <c r="A4108" s="1" t="s">
        <v>47</v>
      </c>
      <c r="B4108" s="7" t="s">
        <v>130</v>
      </c>
      <c r="C4108" s="1" t="s">
        <v>4312</v>
      </c>
      <c r="D4108" s="8">
        <v>1.0</v>
      </c>
      <c r="E4108" s="1"/>
      <c r="F4108" s="1">
        <v>3.3</v>
      </c>
      <c r="G4108" s="1"/>
      <c r="H4108" s="1"/>
    </row>
    <row r="4109">
      <c r="A4109" s="1" t="s">
        <v>47</v>
      </c>
      <c r="B4109" s="7" t="s">
        <v>130</v>
      </c>
      <c r="C4109" s="1" t="s">
        <v>4313</v>
      </c>
      <c r="D4109" s="8">
        <v>0.0</v>
      </c>
      <c r="E4109" s="1"/>
      <c r="F4109" s="1">
        <v>6.7</v>
      </c>
      <c r="G4109" s="1"/>
      <c r="H4109" s="1"/>
    </row>
    <row r="4110">
      <c r="A4110" s="1" t="s">
        <v>47</v>
      </c>
      <c r="B4110" s="7" t="s">
        <v>130</v>
      </c>
      <c r="C4110" s="1" t="s">
        <v>4314</v>
      </c>
      <c r="D4110" s="8">
        <v>0.0</v>
      </c>
      <c r="E4110" s="1"/>
      <c r="F4110" s="1">
        <v>3.3</v>
      </c>
      <c r="G4110" s="1"/>
      <c r="H4110" s="1"/>
    </row>
    <row r="4111">
      <c r="A4111" s="1" t="s">
        <v>47</v>
      </c>
      <c r="B4111" s="7" t="s">
        <v>130</v>
      </c>
      <c r="C4111" s="1" t="s">
        <v>4315</v>
      </c>
      <c r="D4111" s="8">
        <v>0.0</v>
      </c>
      <c r="E4111" s="1"/>
      <c r="F4111" s="1">
        <v>6.8</v>
      </c>
      <c r="G4111" s="1"/>
      <c r="H4111" s="1"/>
    </row>
    <row r="4112">
      <c r="A4112" s="1" t="s">
        <v>47</v>
      </c>
      <c r="B4112" s="7" t="s">
        <v>130</v>
      </c>
      <c r="C4112" s="1" t="s">
        <v>4316</v>
      </c>
      <c r="D4112" s="8">
        <v>0.0</v>
      </c>
      <c r="E4112" s="1"/>
      <c r="F4112" s="1">
        <v>9.1</v>
      </c>
      <c r="G4112" s="1"/>
      <c r="H4112" s="1"/>
    </row>
    <row r="4113">
      <c r="A4113" s="1" t="s">
        <v>47</v>
      </c>
      <c r="B4113" s="7" t="s">
        <v>130</v>
      </c>
      <c r="C4113" s="1" t="s">
        <v>4317</v>
      </c>
      <c r="D4113" s="8">
        <v>0.0</v>
      </c>
      <c r="E4113" s="1"/>
      <c r="F4113" s="1">
        <v>3.0</v>
      </c>
      <c r="G4113" s="1"/>
      <c r="H4113" s="1"/>
    </row>
    <row r="4114">
      <c r="A4114" s="1" t="s">
        <v>47</v>
      </c>
      <c r="B4114" s="7" t="s">
        <v>130</v>
      </c>
      <c r="C4114" s="1" t="s">
        <v>4318</v>
      </c>
      <c r="D4114" s="8">
        <v>0.0</v>
      </c>
      <c r="E4114" s="1"/>
      <c r="F4114" s="1">
        <v>2.5</v>
      </c>
      <c r="G4114" s="1"/>
      <c r="H4114" s="1"/>
    </row>
    <row r="4115">
      <c r="A4115" s="1" t="s">
        <v>47</v>
      </c>
      <c r="B4115" s="7" t="s">
        <v>130</v>
      </c>
      <c r="C4115" s="1" t="s">
        <v>4319</v>
      </c>
      <c r="D4115" s="8">
        <v>0.0</v>
      </c>
      <c r="E4115" s="1"/>
      <c r="F4115" s="1">
        <v>3.5</v>
      </c>
      <c r="G4115" s="1"/>
      <c r="H4115" s="1"/>
    </row>
    <row r="4116">
      <c r="A4116" s="1" t="s">
        <v>47</v>
      </c>
      <c r="B4116" s="7" t="s">
        <v>130</v>
      </c>
      <c r="C4116" s="1" t="s">
        <v>4320</v>
      </c>
      <c r="D4116" s="8">
        <v>0.0</v>
      </c>
      <c r="E4116" s="1"/>
      <c r="F4116" s="1">
        <v>5.4</v>
      </c>
      <c r="G4116" s="1"/>
      <c r="H4116" s="1"/>
    </row>
    <row r="4117">
      <c r="A4117" s="1" t="s">
        <v>47</v>
      </c>
      <c r="B4117" s="7" t="s">
        <v>130</v>
      </c>
      <c r="C4117" s="1" t="s">
        <v>4321</v>
      </c>
      <c r="D4117" s="8">
        <v>0.0</v>
      </c>
      <c r="E4117" s="1"/>
      <c r="F4117" s="1">
        <v>7.0</v>
      </c>
      <c r="G4117" s="1"/>
      <c r="H4117" s="1"/>
    </row>
    <row r="4118">
      <c r="A4118" s="1" t="s">
        <v>47</v>
      </c>
      <c r="B4118" s="7" t="s">
        <v>130</v>
      </c>
      <c r="C4118" s="1" t="s">
        <v>4322</v>
      </c>
      <c r="D4118" s="8">
        <v>0.0</v>
      </c>
      <c r="E4118" s="1"/>
      <c r="F4118" s="1">
        <v>3.3</v>
      </c>
      <c r="G4118" s="1"/>
      <c r="H4118" s="1"/>
    </row>
    <row r="4119">
      <c r="A4119" s="1" t="s">
        <v>47</v>
      </c>
      <c r="B4119" s="7" t="s">
        <v>130</v>
      </c>
      <c r="C4119" s="1" t="s">
        <v>4323</v>
      </c>
      <c r="D4119" s="8">
        <v>0.0</v>
      </c>
      <c r="E4119" s="1"/>
      <c r="F4119" s="1">
        <v>1.0</v>
      </c>
      <c r="G4119" s="1"/>
      <c r="H4119" s="1"/>
    </row>
    <row r="4120">
      <c r="A4120" s="1" t="s">
        <v>47</v>
      </c>
      <c r="B4120" s="7" t="s">
        <v>130</v>
      </c>
      <c r="C4120" s="1" t="s">
        <v>4324</v>
      </c>
      <c r="D4120" s="8">
        <v>0.0</v>
      </c>
      <c r="E4120" s="1"/>
      <c r="F4120" s="1">
        <v>7.3</v>
      </c>
      <c r="G4120" s="1"/>
      <c r="H4120" s="1"/>
    </row>
    <row r="4121">
      <c r="A4121" s="1" t="s">
        <v>47</v>
      </c>
      <c r="B4121" s="7" t="s">
        <v>130</v>
      </c>
      <c r="C4121" s="1" t="s">
        <v>4325</v>
      </c>
      <c r="D4121" s="8">
        <v>0.0</v>
      </c>
      <c r="E4121" s="1"/>
      <c r="F4121" s="1">
        <v>3.6</v>
      </c>
      <c r="G4121" s="1"/>
      <c r="H4121" s="1"/>
    </row>
    <row r="4122">
      <c r="A4122" s="1" t="s">
        <v>47</v>
      </c>
      <c r="B4122" s="7" t="s">
        <v>130</v>
      </c>
      <c r="C4122" s="1" t="s">
        <v>4326</v>
      </c>
      <c r="D4122" s="8">
        <v>0.0</v>
      </c>
      <c r="E4122" s="1"/>
      <c r="F4122" s="1">
        <v>2.8</v>
      </c>
      <c r="G4122" s="1"/>
      <c r="H4122" s="1"/>
    </row>
    <row r="4123">
      <c r="A4123" s="1" t="s">
        <v>47</v>
      </c>
      <c r="B4123" s="7" t="s">
        <v>130</v>
      </c>
      <c r="C4123" s="1" t="s">
        <v>4327</v>
      </c>
      <c r="D4123" s="8">
        <v>0.0</v>
      </c>
      <c r="E4123" s="1"/>
      <c r="F4123" s="1">
        <v>12.5</v>
      </c>
      <c r="G4123" s="1"/>
      <c r="H4123" s="1"/>
    </row>
    <row r="4124">
      <c r="A4124" s="1" t="s">
        <v>47</v>
      </c>
      <c r="B4124" s="7" t="s">
        <v>131</v>
      </c>
      <c r="C4124" s="1" t="s">
        <v>4328</v>
      </c>
      <c r="D4124" s="8">
        <v>3.0</v>
      </c>
      <c r="E4124" s="1"/>
      <c r="F4124" s="1">
        <v>2.3</v>
      </c>
      <c r="G4124" s="1"/>
      <c r="H4124" s="1"/>
    </row>
    <row r="4125">
      <c r="A4125" s="1" t="s">
        <v>47</v>
      </c>
      <c r="B4125" s="7" t="s">
        <v>131</v>
      </c>
      <c r="C4125" s="1" t="s">
        <v>4329</v>
      </c>
      <c r="D4125" s="8">
        <v>1.0</v>
      </c>
      <c r="E4125" s="1"/>
      <c r="F4125" s="1">
        <v>1.8</v>
      </c>
      <c r="G4125" s="1"/>
      <c r="H4125" s="1"/>
    </row>
    <row r="4126">
      <c r="A4126" s="1" t="s">
        <v>47</v>
      </c>
      <c r="B4126" s="7" t="s">
        <v>131</v>
      </c>
      <c r="C4126" s="1" t="s">
        <v>4330</v>
      </c>
      <c r="D4126" s="8">
        <v>0.0</v>
      </c>
      <c r="E4126" s="1"/>
      <c r="F4126" s="1">
        <v>1.0</v>
      </c>
      <c r="G4126" s="1"/>
      <c r="H4126" s="1"/>
    </row>
    <row r="4127">
      <c r="A4127" s="1" t="s">
        <v>47</v>
      </c>
      <c r="B4127" s="7" t="s">
        <v>131</v>
      </c>
      <c r="C4127" s="1" t="s">
        <v>4331</v>
      </c>
      <c r="D4127" s="8">
        <v>0.0</v>
      </c>
      <c r="E4127" s="1"/>
      <c r="F4127" s="1">
        <v>1.7</v>
      </c>
      <c r="G4127" s="1"/>
      <c r="H4127" s="1"/>
    </row>
    <row r="4128">
      <c r="A4128" s="1" t="s">
        <v>47</v>
      </c>
      <c r="B4128" s="7" t="s">
        <v>131</v>
      </c>
      <c r="C4128" s="1" t="s">
        <v>4332</v>
      </c>
      <c r="D4128" s="8">
        <v>0.0</v>
      </c>
      <c r="E4128" s="1"/>
      <c r="F4128" s="1">
        <v>1.0</v>
      </c>
      <c r="G4128" s="1"/>
      <c r="H4128" s="1"/>
    </row>
    <row r="4129">
      <c r="A4129" s="1" t="s">
        <v>47</v>
      </c>
      <c r="B4129" s="7" t="s">
        <v>131</v>
      </c>
      <c r="C4129" s="1" t="s">
        <v>4333</v>
      </c>
      <c r="D4129" s="8">
        <v>0.0</v>
      </c>
      <c r="E4129" s="1"/>
      <c r="F4129" s="1">
        <v>4.2</v>
      </c>
      <c r="G4129" s="1"/>
      <c r="H4129" s="1"/>
    </row>
    <row r="4130">
      <c r="A4130" s="1" t="s">
        <v>47</v>
      </c>
      <c r="B4130" s="7" t="s">
        <v>131</v>
      </c>
      <c r="C4130" s="1" t="s">
        <v>4334</v>
      </c>
      <c r="D4130" s="8">
        <v>0.0</v>
      </c>
      <c r="E4130" s="1"/>
      <c r="F4130" s="1">
        <v>1.2</v>
      </c>
      <c r="G4130" s="1"/>
      <c r="H4130" s="1"/>
    </row>
    <row r="4131">
      <c r="A4131" s="1" t="s">
        <v>47</v>
      </c>
      <c r="B4131" s="7" t="s">
        <v>131</v>
      </c>
      <c r="C4131" s="1" t="s">
        <v>4335</v>
      </c>
      <c r="D4131" s="8">
        <v>0.0</v>
      </c>
      <c r="E4131" s="1"/>
      <c r="F4131" s="1">
        <v>1.3</v>
      </c>
      <c r="G4131" s="1"/>
      <c r="H4131" s="1"/>
    </row>
    <row r="4132">
      <c r="A4132" s="1" t="s">
        <v>47</v>
      </c>
      <c r="B4132" s="7" t="s">
        <v>131</v>
      </c>
      <c r="C4132" s="1" t="s">
        <v>4336</v>
      </c>
      <c r="D4132" s="8">
        <v>0.0</v>
      </c>
      <c r="E4132" s="1"/>
      <c r="F4132" s="1">
        <v>2.5</v>
      </c>
      <c r="G4132" s="1"/>
      <c r="H4132" s="1"/>
    </row>
    <row r="4133">
      <c r="A4133" s="1" t="s">
        <v>47</v>
      </c>
      <c r="B4133" s="7" t="s">
        <v>131</v>
      </c>
      <c r="C4133" s="1" t="s">
        <v>4337</v>
      </c>
      <c r="D4133" s="8">
        <v>0.0</v>
      </c>
      <c r="E4133" s="1"/>
      <c r="F4133" s="1">
        <v>2.4</v>
      </c>
      <c r="G4133" s="1"/>
      <c r="H4133" s="1"/>
    </row>
    <row r="4134">
      <c r="A4134" s="1" t="s">
        <v>47</v>
      </c>
      <c r="B4134" s="7" t="s">
        <v>131</v>
      </c>
      <c r="C4134" s="1" t="s">
        <v>4338</v>
      </c>
      <c r="D4134" s="8">
        <v>0.0</v>
      </c>
      <c r="E4134" s="1"/>
      <c r="F4134" s="1">
        <v>2.5</v>
      </c>
      <c r="G4134" s="1"/>
      <c r="H4134" s="1"/>
    </row>
    <row r="4135">
      <c r="A4135" s="1" t="s">
        <v>47</v>
      </c>
      <c r="B4135" s="7" t="s">
        <v>131</v>
      </c>
      <c r="C4135" s="1" t="s">
        <v>4339</v>
      </c>
      <c r="D4135" s="8">
        <v>0.0</v>
      </c>
      <c r="E4135" s="1"/>
      <c r="F4135" s="1">
        <v>4.2</v>
      </c>
      <c r="G4135" s="1"/>
      <c r="H4135" s="1"/>
    </row>
    <row r="4136">
      <c r="A4136" s="1" t="s">
        <v>47</v>
      </c>
      <c r="B4136" s="7" t="s">
        <v>131</v>
      </c>
      <c r="C4136" s="1" t="s">
        <v>4340</v>
      </c>
      <c r="D4136" s="8">
        <v>1.0</v>
      </c>
      <c r="E4136" s="1"/>
      <c r="F4136" s="1">
        <v>4.1</v>
      </c>
      <c r="G4136" s="1"/>
      <c r="H4136" s="1"/>
    </row>
    <row r="4137">
      <c r="A4137" s="1" t="s">
        <v>47</v>
      </c>
      <c r="B4137" s="7" t="s">
        <v>131</v>
      </c>
      <c r="C4137" s="1" t="s">
        <v>4341</v>
      </c>
      <c r="D4137" s="8">
        <v>0.0</v>
      </c>
      <c r="E4137" s="1"/>
      <c r="F4137" s="1">
        <v>1.0</v>
      </c>
      <c r="G4137" s="1"/>
      <c r="H4137" s="1"/>
    </row>
    <row r="4138">
      <c r="A4138" s="1" t="s">
        <v>47</v>
      </c>
      <c r="B4138" s="7" t="s">
        <v>131</v>
      </c>
      <c r="C4138" s="1" t="s">
        <v>4342</v>
      </c>
      <c r="D4138" s="8">
        <v>1.0</v>
      </c>
      <c r="E4138" s="1"/>
      <c r="F4138" s="1">
        <v>3.1</v>
      </c>
      <c r="G4138" s="1"/>
      <c r="H4138" s="1"/>
    </row>
    <row r="4139">
      <c r="A4139" s="1" t="s">
        <v>47</v>
      </c>
      <c r="B4139" s="7" t="s">
        <v>131</v>
      </c>
      <c r="C4139" s="1" t="s">
        <v>4343</v>
      </c>
      <c r="D4139" s="8">
        <v>0.0</v>
      </c>
      <c r="E4139" s="1"/>
      <c r="F4139" s="1">
        <v>2.1</v>
      </c>
      <c r="G4139" s="1"/>
      <c r="H4139" s="1"/>
    </row>
    <row r="4140">
      <c r="A4140" s="1" t="s">
        <v>47</v>
      </c>
      <c r="B4140" s="7" t="s">
        <v>131</v>
      </c>
      <c r="C4140" s="1" t="s">
        <v>4344</v>
      </c>
      <c r="D4140" s="8">
        <v>0.0</v>
      </c>
      <c r="E4140" s="1"/>
      <c r="F4140" s="1">
        <v>3.5</v>
      </c>
      <c r="G4140" s="1"/>
      <c r="H4140" s="1"/>
    </row>
    <row r="4141">
      <c r="A4141" s="1" t="s">
        <v>47</v>
      </c>
      <c r="B4141" s="7" t="s">
        <v>131</v>
      </c>
      <c r="C4141" s="1" t="s">
        <v>4345</v>
      </c>
      <c r="D4141" s="8">
        <v>0.0</v>
      </c>
      <c r="E4141" s="1"/>
      <c r="F4141" s="1">
        <v>2.5</v>
      </c>
      <c r="G4141" s="1"/>
      <c r="H4141" s="1"/>
    </row>
    <row r="4142">
      <c r="A4142" s="1" t="s">
        <v>47</v>
      </c>
      <c r="B4142" s="7" t="s">
        <v>131</v>
      </c>
      <c r="C4142" s="1" t="s">
        <v>4346</v>
      </c>
      <c r="D4142" s="8">
        <v>0.0</v>
      </c>
      <c r="E4142" s="1"/>
      <c r="F4142" s="1">
        <v>1.0</v>
      </c>
      <c r="G4142" s="1"/>
      <c r="H4142" s="1"/>
    </row>
    <row r="4143">
      <c r="A4143" s="1" t="s">
        <v>47</v>
      </c>
      <c r="B4143" s="7" t="s">
        <v>131</v>
      </c>
      <c r="C4143" s="1" t="s">
        <v>4347</v>
      </c>
      <c r="D4143" s="8">
        <v>2.0</v>
      </c>
      <c r="E4143" s="1"/>
      <c r="F4143" s="1">
        <v>3.3</v>
      </c>
      <c r="G4143" s="1"/>
      <c r="H4143" s="1"/>
    </row>
    <row r="4144">
      <c r="A4144" s="1" t="s">
        <v>47</v>
      </c>
      <c r="B4144" s="7" t="s">
        <v>131</v>
      </c>
      <c r="C4144" s="1" t="s">
        <v>4348</v>
      </c>
      <c r="D4144" s="8">
        <v>0.0</v>
      </c>
      <c r="E4144" s="1"/>
      <c r="F4144" s="1">
        <v>4.3</v>
      </c>
      <c r="G4144" s="1"/>
      <c r="H4144" s="1"/>
    </row>
    <row r="4145">
      <c r="A4145" s="1" t="s">
        <v>47</v>
      </c>
      <c r="B4145" s="7" t="s">
        <v>131</v>
      </c>
      <c r="C4145" s="1" t="s">
        <v>4349</v>
      </c>
      <c r="D4145" s="8">
        <v>0.0</v>
      </c>
      <c r="E4145" s="1"/>
      <c r="F4145" s="1">
        <v>1.0</v>
      </c>
      <c r="G4145" s="1"/>
      <c r="H4145" s="1"/>
    </row>
    <row r="4146">
      <c r="A4146" s="1" t="s">
        <v>47</v>
      </c>
      <c r="B4146" s="7" t="s">
        <v>131</v>
      </c>
      <c r="C4146" s="1" t="s">
        <v>4350</v>
      </c>
      <c r="D4146" s="8">
        <v>0.0</v>
      </c>
      <c r="E4146" s="1"/>
      <c r="F4146" s="1">
        <v>2.9</v>
      </c>
      <c r="G4146" s="1"/>
      <c r="H4146" s="1"/>
    </row>
    <row r="4147">
      <c r="A4147" s="1" t="s">
        <v>47</v>
      </c>
      <c r="B4147" s="7" t="s">
        <v>131</v>
      </c>
      <c r="C4147" s="1" t="s">
        <v>4351</v>
      </c>
      <c r="D4147" s="8">
        <v>0.0</v>
      </c>
      <c r="E4147" s="1"/>
      <c r="F4147" s="1">
        <v>3.2</v>
      </c>
      <c r="G4147" s="1"/>
      <c r="H4147" s="1"/>
    </row>
    <row r="4148">
      <c r="A4148" s="1" t="s">
        <v>47</v>
      </c>
      <c r="B4148" s="7" t="s">
        <v>131</v>
      </c>
      <c r="C4148" s="1" t="s">
        <v>4352</v>
      </c>
      <c r="D4148" s="8">
        <v>0.0</v>
      </c>
      <c r="E4148" s="1"/>
      <c r="F4148" s="1">
        <v>4.8</v>
      </c>
      <c r="G4148" s="1"/>
      <c r="H4148" s="1"/>
    </row>
    <row r="4149">
      <c r="A4149" s="1" t="s">
        <v>47</v>
      </c>
      <c r="B4149" s="7" t="s">
        <v>131</v>
      </c>
      <c r="C4149" s="1" t="s">
        <v>4353</v>
      </c>
      <c r="D4149" s="8">
        <v>1.0</v>
      </c>
      <c r="E4149" s="1"/>
      <c r="F4149" s="1">
        <v>3.2</v>
      </c>
      <c r="G4149" s="1"/>
      <c r="H4149" s="1"/>
    </row>
    <row r="4150">
      <c r="A4150" s="1" t="s">
        <v>47</v>
      </c>
      <c r="B4150" s="7" t="s">
        <v>131</v>
      </c>
      <c r="C4150" s="1" t="s">
        <v>4354</v>
      </c>
      <c r="D4150" s="8">
        <v>0.0</v>
      </c>
      <c r="E4150" s="1"/>
      <c r="F4150" s="1">
        <v>7.8</v>
      </c>
      <c r="G4150" s="1"/>
      <c r="H4150" s="1"/>
    </row>
    <row r="4151">
      <c r="A4151" s="1" t="s">
        <v>47</v>
      </c>
      <c r="B4151" s="7" t="s">
        <v>131</v>
      </c>
      <c r="C4151" s="1" t="s">
        <v>4355</v>
      </c>
      <c r="D4151" s="8">
        <v>0.0</v>
      </c>
      <c r="E4151" s="1"/>
      <c r="F4151" s="1">
        <v>3.4</v>
      </c>
      <c r="G4151" s="1"/>
      <c r="H4151" s="1"/>
    </row>
    <row r="4152">
      <c r="A4152" s="1" t="s">
        <v>47</v>
      </c>
      <c r="B4152" s="7" t="s">
        <v>131</v>
      </c>
      <c r="C4152" s="1" t="s">
        <v>4356</v>
      </c>
      <c r="D4152" s="8">
        <v>0.0</v>
      </c>
      <c r="E4152" s="1"/>
      <c r="F4152" s="1">
        <v>10.1</v>
      </c>
      <c r="G4152" s="1"/>
      <c r="H4152" s="1"/>
    </row>
    <row r="4153">
      <c r="A4153" s="1" t="s">
        <v>47</v>
      </c>
      <c r="B4153" s="7" t="s">
        <v>131</v>
      </c>
      <c r="C4153" s="1" t="s">
        <v>4357</v>
      </c>
      <c r="D4153" s="8">
        <v>0.0</v>
      </c>
      <c r="E4153" s="1"/>
      <c r="F4153" s="1">
        <v>4.4</v>
      </c>
      <c r="G4153" s="1"/>
      <c r="H4153" s="1"/>
    </row>
    <row r="4154">
      <c r="A4154" s="1" t="s">
        <v>47</v>
      </c>
      <c r="B4154" s="7" t="s">
        <v>131</v>
      </c>
      <c r="C4154" s="1" t="s">
        <v>4358</v>
      </c>
      <c r="D4154" s="8">
        <v>0.0</v>
      </c>
      <c r="E4154" s="1"/>
      <c r="F4154" s="1">
        <v>1.6</v>
      </c>
      <c r="G4154" s="1"/>
      <c r="H4154" s="1"/>
    </row>
    <row r="4155">
      <c r="A4155" s="1" t="s">
        <v>47</v>
      </c>
      <c r="B4155" s="7" t="s">
        <v>131</v>
      </c>
      <c r="C4155" s="1" t="s">
        <v>4359</v>
      </c>
      <c r="D4155" s="8">
        <v>0.0</v>
      </c>
      <c r="E4155" s="1"/>
      <c r="F4155" s="1">
        <v>10.8</v>
      </c>
      <c r="G4155" s="1"/>
      <c r="H4155" s="1"/>
    </row>
    <row r="4156">
      <c r="A4156" s="1" t="s">
        <v>47</v>
      </c>
      <c r="B4156" s="7" t="s">
        <v>131</v>
      </c>
      <c r="C4156" s="1" t="s">
        <v>4360</v>
      </c>
      <c r="D4156" s="8">
        <v>0.0</v>
      </c>
      <c r="E4156" s="1"/>
      <c r="F4156" s="1">
        <v>1.0</v>
      </c>
      <c r="G4156" s="1"/>
      <c r="H4156" s="1"/>
    </row>
    <row r="4157">
      <c r="A4157" s="1" t="s">
        <v>47</v>
      </c>
      <c r="B4157" s="7" t="s">
        <v>131</v>
      </c>
      <c r="C4157" s="1" t="s">
        <v>4361</v>
      </c>
      <c r="D4157" s="8">
        <v>0.0</v>
      </c>
      <c r="E4157" s="1"/>
      <c r="F4157" s="1">
        <v>5.9</v>
      </c>
      <c r="G4157" s="1"/>
      <c r="H4157" s="1"/>
    </row>
    <row r="4158">
      <c r="A4158" s="1" t="s">
        <v>47</v>
      </c>
      <c r="B4158" s="7" t="s">
        <v>131</v>
      </c>
      <c r="C4158" s="1" t="s">
        <v>4362</v>
      </c>
      <c r="D4158" s="8">
        <v>0.0</v>
      </c>
      <c r="E4158" s="1"/>
      <c r="F4158" s="1">
        <v>1.0</v>
      </c>
      <c r="G4158" s="1"/>
      <c r="H4158" s="1"/>
    </row>
    <row r="4159">
      <c r="A4159" s="1" t="s">
        <v>47</v>
      </c>
      <c r="B4159" s="7" t="s">
        <v>131</v>
      </c>
      <c r="C4159" s="1" t="s">
        <v>4363</v>
      </c>
      <c r="D4159" s="8">
        <v>0.0</v>
      </c>
      <c r="E4159" s="1"/>
      <c r="F4159" s="1">
        <v>6.8</v>
      </c>
      <c r="G4159" s="1"/>
      <c r="H4159" s="1"/>
    </row>
    <row r="4160">
      <c r="A4160" s="1" t="s">
        <v>47</v>
      </c>
      <c r="B4160" s="7" t="s">
        <v>131</v>
      </c>
      <c r="C4160" s="1" t="s">
        <v>4364</v>
      </c>
      <c r="D4160" s="8">
        <v>0.0</v>
      </c>
      <c r="E4160" s="1"/>
      <c r="F4160" s="1">
        <v>4.4</v>
      </c>
      <c r="G4160" s="1"/>
      <c r="H4160" s="1"/>
    </row>
    <row r="4161">
      <c r="A4161" s="1" t="s">
        <v>47</v>
      </c>
      <c r="B4161" s="7" t="s">
        <v>131</v>
      </c>
      <c r="C4161" s="1" t="s">
        <v>4365</v>
      </c>
      <c r="D4161" s="8">
        <v>0.0</v>
      </c>
      <c r="E4161" s="1"/>
      <c r="F4161" s="1">
        <v>1.0</v>
      </c>
      <c r="G4161" s="1"/>
      <c r="H4161" s="1"/>
    </row>
    <row r="4162">
      <c r="A4162" s="1" t="s">
        <v>47</v>
      </c>
      <c r="B4162" s="7" t="s">
        <v>131</v>
      </c>
      <c r="C4162" s="1" t="s">
        <v>4366</v>
      </c>
      <c r="D4162" s="8">
        <v>0.0</v>
      </c>
      <c r="E4162" s="1"/>
      <c r="F4162" s="1">
        <v>3.8</v>
      </c>
      <c r="G4162" s="1"/>
      <c r="H4162" s="1"/>
    </row>
    <row r="4163">
      <c r="A4163" s="1" t="s">
        <v>47</v>
      </c>
      <c r="B4163" s="7" t="s">
        <v>131</v>
      </c>
      <c r="C4163" s="1" t="s">
        <v>4367</v>
      </c>
      <c r="D4163" s="8">
        <v>0.0</v>
      </c>
      <c r="E4163" s="1"/>
      <c r="F4163" s="1">
        <v>4.8</v>
      </c>
      <c r="G4163" s="1"/>
      <c r="H4163" s="1"/>
    </row>
    <row r="4164">
      <c r="A4164" s="1" t="s">
        <v>47</v>
      </c>
      <c r="B4164" s="7" t="s">
        <v>131</v>
      </c>
      <c r="C4164" s="1" t="s">
        <v>4368</v>
      </c>
      <c r="D4164" s="8">
        <v>0.0</v>
      </c>
      <c r="E4164" s="1"/>
      <c r="F4164" s="1">
        <v>11.4</v>
      </c>
      <c r="G4164" s="1"/>
      <c r="H4164" s="1"/>
    </row>
    <row r="4165">
      <c r="A4165" s="1" t="s">
        <v>47</v>
      </c>
      <c r="B4165" s="7" t="s">
        <v>131</v>
      </c>
      <c r="C4165" s="1" t="s">
        <v>4369</v>
      </c>
      <c r="D4165" s="8">
        <v>0.0</v>
      </c>
      <c r="E4165" s="1"/>
      <c r="F4165" s="1">
        <v>1.2</v>
      </c>
      <c r="G4165" s="1"/>
      <c r="H4165" s="1"/>
    </row>
    <row r="4166">
      <c r="A4166" s="1" t="s">
        <v>47</v>
      </c>
      <c r="B4166" s="7" t="s">
        <v>131</v>
      </c>
      <c r="C4166" s="1" t="s">
        <v>4370</v>
      </c>
      <c r="D4166" s="8">
        <v>0.0</v>
      </c>
      <c r="E4166" s="1"/>
      <c r="F4166" s="1">
        <v>3.4</v>
      </c>
      <c r="G4166" s="1"/>
      <c r="H4166" s="1"/>
    </row>
    <row r="4167">
      <c r="A4167" s="1" t="s">
        <v>47</v>
      </c>
      <c r="B4167" s="7" t="s">
        <v>131</v>
      </c>
      <c r="C4167" s="1" t="s">
        <v>4371</v>
      </c>
      <c r="D4167" s="8">
        <v>0.0</v>
      </c>
      <c r="E4167" s="1"/>
      <c r="F4167" s="1">
        <v>10.5</v>
      </c>
      <c r="G4167" s="1"/>
      <c r="H4167" s="1"/>
    </row>
    <row r="4168">
      <c r="A4168" s="1" t="s">
        <v>47</v>
      </c>
      <c r="B4168" s="7" t="s">
        <v>131</v>
      </c>
      <c r="C4168" s="1" t="s">
        <v>4372</v>
      </c>
      <c r="D4168" s="8">
        <v>0.0</v>
      </c>
      <c r="E4168" s="1"/>
      <c r="F4168" s="1">
        <v>8.5</v>
      </c>
      <c r="G4168" s="1"/>
      <c r="H4168" s="1"/>
    </row>
    <row r="4169">
      <c r="A4169" s="1" t="s">
        <v>47</v>
      </c>
      <c r="B4169" s="7" t="s">
        <v>131</v>
      </c>
      <c r="C4169" s="1" t="s">
        <v>4373</v>
      </c>
      <c r="D4169" s="8">
        <v>0.0</v>
      </c>
      <c r="E4169" s="1"/>
      <c r="F4169" s="1">
        <v>1.0</v>
      </c>
      <c r="G4169" s="1"/>
      <c r="H4169" s="1"/>
    </row>
    <row r="4170">
      <c r="A4170" s="1" t="s">
        <v>47</v>
      </c>
      <c r="B4170" s="7" t="s">
        <v>131</v>
      </c>
      <c r="C4170" s="1" t="s">
        <v>4374</v>
      </c>
      <c r="D4170" s="8">
        <v>0.0</v>
      </c>
      <c r="E4170" s="1"/>
      <c r="F4170" s="1">
        <v>7.7</v>
      </c>
      <c r="G4170" s="1"/>
      <c r="H4170" s="1"/>
    </row>
    <row r="4171">
      <c r="A4171" s="1" t="s">
        <v>47</v>
      </c>
      <c r="B4171" s="7" t="s">
        <v>131</v>
      </c>
      <c r="C4171" s="1" t="s">
        <v>4375</v>
      </c>
      <c r="D4171" s="8">
        <v>0.0</v>
      </c>
      <c r="E4171" s="1"/>
      <c r="F4171" s="1">
        <v>1.6</v>
      </c>
      <c r="G4171" s="1"/>
      <c r="H4171" s="1"/>
    </row>
    <row r="4172">
      <c r="A4172" s="1" t="s">
        <v>47</v>
      </c>
      <c r="B4172" s="7" t="s">
        <v>131</v>
      </c>
      <c r="C4172" s="1" t="s">
        <v>4376</v>
      </c>
      <c r="D4172" s="8">
        <v>0.0</v>
      </c>
      <c r="E4172" s="1"/>
      <c r="F4172" s="1">
        <v>1.7</v>
      </c>
      <c r="G4172" s="1"/>
      <c r="H4172" s="1"/>
    </row>
    <row r="4173">
      <c r="A4173" s="1" t="s">
        <v>47</v>
      </c>
      <c r="B4173" s="7" t="s">
        <v>131</v>
      </c>
      <c r="C4173" s="1" t="s">
        <v>4377</v>
      </c>
      <c r="D4173" s="8">
        <v>0.0</v>
      </c>
      <c r="E4173" s="1"/>
      <c r="F4173" s="1">
        <v>4.1</v>
      </c>
      <c r="G4173" s="1"/>
      <c r="H4173" s="1"/>
    </row>
    <row r="4174">
      <c r="A4174" s="1" t="s">
        <v>47</v>
      </c>
      <c r="B4174" s="7" t="s">
        <v>132</v>
      </c>
      <c r="C4174" s="1" t="s">
        <v>4378</v>
      </c>
      <c r="D4174" s="8">
        <v>0.0</v>
      </c>
      <c r="E4174" s="1"/>
      <c r="F4174" s="1">
        <v>6.6</v>
      </c>
      <c r="G4174" s="1"/>
      <c r="H4174" s="1"/>
    </row>
    <row r="4175">
      <c r="A4175" s="1" t="s">
        <v>47</v>
      </c>
      <c r="B4175" s="7" t="s">
        <v>132</v>
      </c>
      <c r="C4175" s="1" t="s">
        <v>4379</v>
      </c>
      <c r="D4175" s="8">
        <v>0.0</v>
      </c>
      <c r="E4175" s="1"/>
      <c r="F4175" s="1">
        <v>6.0</v>
      </c>
      <c r="G4175" s="1"/>
      <c r="H4175" s="1"/>
    </row>
    <row r="4176">
      <c r="A4176" s="1" t="s">
        <v>47</v>
      </c>
      <c r="B4176" s="7" t="s">
        <v>132</v>
      </c>
      <c r="C4176" s="1" t="s">
        <v>4380</v>
      </c>
      <c r="D4176" s="8">
        <v>0.0</v>
      </c>
      <c r="E4176" s="1"/>
      <c r="F4176" s="1">
        <v>4.1</v>
      </c>
      <c r="G4176" s="1"/>
      <c r="H4176" s="1"/>
    </row>
    <row r="4177">
      <c r="A4177" s="1" t="s">
        <v>47</v>
      </c>
      <c r="B4177" s="7" t="s">
        <v>132</v>
      </c>
      <c r="C4177" s="1" t="s">
        <v>4381</v>
      </c>
      <c r="D4177" s="8">
        <v>0.0</v>
      </c>
      <c r="E4177" s="1"/>
      <c r="F4177" s="1">
        <v>8.7</v>
      </c>
      <c r="G4177" s="1"/>
      <c r="H4177" s="1"/>
    </row>
    <row r="4178">
      <c r="A4178" s="1" t="s">
        <v>47</v>
      </c>
      <c r="B4178" s="7" t="s">
        <v>132</v>
      </c>
      <c r="C4178" s="1" t="s">
        <v>4382</v>
      </c>
      <c r="D4178" s="8">
        <v>0.0</v>
      </c>
      <c r="E4178" s="1"/>
      <c r="F4178" s="1">
        <v>5.4</v>
      </c>
      <c r="G4178" s="1"/>
      <c r="H4178" s="1"/>
    </row>
    <row r="4179">
      <c r="A4179" s="1" t="s">
        <v>47</v>
      </c>
      <c r="B4179" s="7" t="s">
        <v>132</v>
      </c>
      <c r="C4179" s="1" t="s">
        <v>4383</v>
      </c>
      <c r="D4179" s="8">
        <v>0.0</v>
      </c>
      <c r="E4179" s="1"/>
      <c r="F4179" s="1">
        <v>8.1</v>
      </c>
      <c r="G4179" s="1"/>
      <c r="H4179" s="1"/>
    </row>
    <row r="4180">
      <c r="A4180" s="1" t="s">
        <v>47</v>
      </c>
      <c r="B4180" s="7" t="s">
        <v>132</v>
      </c>
      <c r="C4180" s="1" t="s">
        <v>4384</v>
      </c>
      <c r="D4180" s="8">
        <v>0.0</v>
      </c>
      <c r="E4180" s="1"/>
      <c r="F4180" s="1">
        <v>9.4</v>
      </c>
      <c r="G4180" s="1"/>
      <c r="H4180" s="1"/>
    </row>
    <row r="4181">
      <c r="A4181" s="1" t="s">
        <v>47</v>
      </c>
      <c r="B4181" s="7" t="s">
        <v>132</v>
      </c>
      <c r="C4181" s="1" t="s">
        <v>4385</v>
      </c>
      <c r="D4181" s="8">
        <v>0.0</v>
      </c>
      <c r="E4181" s="1"/>
      <c r="F4181" s="1">
        <v>5.4</v>
      </c>
      <c r="G4181" s="1"/>
      <c r="H4181" s="1"/>
    </row>
    <row r="4182">
      <c r="A4182" s="1" t="s">
        <v>47</v>
      </c>
      <c r="B4182" s="7" t="s">
        <v>132</v>
      </c>
      <c r="C4182" s="1" t="s">
        <v>4386</v>
      </c>
      <c r="D4182" s="8">
        <v>0.0</v>
      </c>
      <c r="E4182" s="1"/>
      <c r="F4182" s="1">
        <v>6.4</v>
      </c>
      <c r="G4182" s="1"/>
      <c r="H4182" s="1"/>
    </row>
    <row r="4183">
      <c r="A4183" s="1" t="s">
        <v>47</v>
      </c>
      <c r="B4183" s="7" t="s">
        <v>132</v>
      </c>
      <c r="C4183" s="1" t="s">
        <v>4387</v>
      </c>
      <c r="D4183" s="8">
        <v>0.0</v>
      </c>
      <c r="E4183" s="1"/>
      <c r="F4183" s="1">
        <v>13.1</v>
      </c>
      <c r="G4183" s="1"/>
      <c r="H4183" s="1"/>
    </row>
    <row r="4184">
      <c r="A4184" s="1" t="s">
        <v>47</v>
      </c>
      <c r="B4184" s="7" t="s">
        <v>132</v>
      </c>
      <c r="C4184" s="1" t="s">
        <v>4388</v>
      </c>
      <c r="D4184" s="8">
        <v>0.0</v>
      </c>
      <c r="E4184" s="1"/>
      <c r="F4184" s="1">
        <v>8.0</v>
      </c>
      <c r="G4184" s="1"/>
      <c r="H4184" s="1"/>
    </row>
    <row r="4185">
      <c r="A4185" s="1" t="s">
        <v>47</v>
      </c>
      <c r="B4185" s="7" t="s">
        <v>132</v>
      </c>
      <c r="C4185" s="1" t="s">
        <v>4389</v>
      </c>
      <c r="D4185" s="8">
        <v>0.0</v>
      </c>
      <c r="E4185" s="1"/>
      <c r="F4185" s="1">
        <v>9.7</v>
      </c>
      <c r="G4185" s="1"/>
      <c r="H4185" s="1"/>
    </row>
    <row r="4186">
      <c r="A4186" s="1" t="s">
        <v>47</v>
      </c>
      <c r="B4186" s="7" t="s">
        <v>132</v>
      </c>
      <c r="C4186" s="1" t="s">
        <v>4390</v>
      </c>
      <c r="D4186" s="8">
        <v>0.0</v>
      </c>
      <c r="E4186" s="1"/>
      <c r="F4186" s="1">
        <v>3.3</v>
      </c>
      <c r="G4186" s="1"/>
      <c r="H4186" s="1"/>
    </row>
    <row r="4187">
      <c r="A4187" s="1" t="s">
        <v>47</v>
      </c>
      <c r="B4187" s="7" t="s">
        <v>132</v>
      </c>
      <c r="C4187" s="1" t="s">
        <v>4391</v>
      </c>
      <c r="D4187" s="8">
        <v>0.0</v>
      </c>
      <c r="E4187" s="1"/>
      <c r="F4187" s="1">
        <v>5.6</v>
      </c>
      <c r="G4187" s="1"/>
      <c r="H4187" s="1"/>
    </row>
    <row r="4188">
      <c r="A4188" s="1" t="s">
        <v>47</v>
      </c>
      <c r="B4188" s="7" t="s">
        <v>132</v>
      </c>
      <c r="C4188" s="1" t="s">
        <v>4392</v>
      </c>
      <c r="D4188" s="8">
        <v>0.0</v>
      </c>
      <c r="E4188" s="1"/>
      <c r="F4188" s="1">
        <v>8.4</v>
      </c>
      <c r="G4188" s="1"/>
      <c r="H4188" s="1"/>
    </row>
    <row r="4189">
      <c r="A4189" s="1" t="s">
        <v>47</v>
      </c>
      <c r="B4189" s="7" t="s">
        <v>132</v>
      </c>
      <c r="C4189" s="1" t="s">
        <v>4393</v>
      </c>
      <c r="D4189" s="8">
        <v>0.0</v>
      </c>
      <c r="E4189" s="1"/>
      <c r="F4189" s="1">
        <v>7.3</v>
      </c>
      <c r="G4189" s="1"/>
      <c r="H4189" s="1"/>
    </row>
    <row r="4190">
      <c r="A4190" s="1" t="s">
        <v>47</v>
      </c>
      <c r="B4190" s="7" t="s">
        <v>132</v>
      </c>
      <c r="C4190" s="1" t="s">
        <v>4394</v>
      </c>
      <c r="D4190" s="8">
        <v>0.0</v>
      </c>
      <c r="E4190" s="1"/>
      <c r="F4190" s="1">
        <v>6.3</v>
      </c>
      <c r="G4190" s="1"/>
      <c r="H4190" s="1"/>
    </row>
    <row r="4191">
      <c r="A4191" s="1" t="s">
        <v>47</v>
      </c>
      <c r="B4191" s="7" t="s">
        <v>132</v>
      </c>
      <c r="C4191" s="1" t="s">
        <v>4395</v>
      </c>
      <c r="D4191" s="8">
        <v>0.0</v>
      </c>
      <c r="E4191" s="1"/>
      <c r="F4191" s="1">
        <v>11.2</v>
      </c>
      <c r="G4191" s="1"/>
      <c r="H4191" s="1"/>
    </row>
    <row r="4192">
      <c r="A4192" s="1" t="s">
        <v>47</v>
      </c>
      <c r="B4192" s="7" t="s">
        <v>132</v>
      </c>
      <c r="C4192" s="1" t="s">
        <v>4396</v>
      </c>
      <c r="D4192" s="8">
        <v>0.0</v>
      </c>
      <c r="E4192" s="1"/>
      <c r="F4192" s="1">
        <v>9.0</v>
      </c>
      <c r="G4192" s="1"/>
      <c r="H4192" s="1"/>
    </row>
    <row r="4193">
      <c r="A4193" s="1" t="s">
        <v>47</v>
      </c>
      <c r="B4193" s="7" t="s">
        <v>132</v>
      </c>
      <c r="C4193" s="1" t="s">
        <v>4397</v>
      </c>
      <c r="D4193" s="8">
        <v>0.0</v>
      </c>
      <c r="E4193" s="1"/>
      <c r="F4193" s="1">
        <v>8.9</v>
      </c>
      <c r="G4193" s="1"/>
      <c r="H4193" s="1"/>
    </row>
    <row r="4194">
      <c r="A4194" s="1" t="s">
        <v>47</v>
      </c>
      <c r="B4194" s="7" t="s">
        <v>132</v>
      </c>
      <c r="C4194" s="1" t="s">
        <v>4398</v>
      </c>
      <c r="D4194" s="8">
        <v>0.0</v>
      </c>
      <c r="E4194" s="1"/>
      <c r="F4194" s="1">
        <v>3.3</v>
      </c>
      <c r="G4194" s="1"/>
      <c r="H4194" s="1"/>
    </row>
    <row r="4195">
      <c r="A4195" s="1" t="s">
        <v>47</v>
      </c>
      <c r="B4195" s="7" t="s">
        <v>132</v>
      </c>
      <c r="C4195" s="1" t="s">
        <v>4399</v>
      </c>
      <c r="D4195" s="8">
        <v>0.0</v>
      </c>
      <c r="E4195" s="1"/>
      <c r="F4195" s="1">
        <v>6.8</v>
      </c>
      <c r="G4195" s="1"/>
      <c r="H4195" s="1"/>
    </row>
    <row r="4196">
      <c r="A4196" s="1" t="s">
        <v>47</v>
      </c>
      <c r="B4196" s="7" t="s">
        <v>132</v>
      </c>
      <c r="C4196" s="1" t="s">
        <v>4400</v>
      </c>
      <c r="D4196" s="8">
        <v>0.0</v>
      </c>
      <c r="E4196" s="1"/>
      <c r="F4196" s="1">
        <v>5.8</v>
      </c>
      <c r="G4196" s="1"/>
      <c r="H4196" s="1"/>
    </row>
    <row r="4197">
      <c r="A4197" s="1" t="s">
        <v>47</v>
      </c>
      <c r="B4197" s="7" t="s">
        <v>132</v>
      </c>
      <c r="C4197" s="1" t="s">
        <v>4401</v>
      </c>
      <c r="D4197" s="8">
        <v>0.0</v>
      </c>
      <c r="E4197" s="1"/>
      <c r="F4197" s="1">
        <v>9.0</v>
      </c>
      <c r="G4197" s="1"/>
      <c r="H4197" s="1"/>
    </row>
    <row r="4198">
      <c r="A4198" s="1" t="s">
        <v>47</v>
      </c>
      <c r="B4198" s="7" t="s">
        <v>132</v>
      </c>
      <c r="C4198" s="1" t="s">
        <v>4402</v>
      </c>
      <c r="D4198" s="8">
        <v>0.0</v>
      </c>
      <c r="E4198" s="1"/>
      <c r="F4198" s="1">
        <v>7.3</v>
      </c>
      <c r="G4198" s="1"/>
      <c r="H4198" s="1"/>
    </row>
    <row r="4199">
      <c r="A4199" s="1" t="s">
        <v>47</v>
      </c>
      <c r="B4199" s="7" t="s">
        <v>132</v>
      </c>
      <c r="C4199" s="1" t="s">
        <v>4403</v>
      </c>
      <c r="D4199" s="8">
        <v>0.0</v>
      </c>
      <c r="E4199" s="1"/>
      <c r="F4199" s="1">
        <v>1.0</v>
      </c>
      <c r="G4199" s="1"/>
      <c r="H4199" s="1"/>
    </row>
    <row r="4200">
      <c r="A4200" s="1" t="s">
        <v>47</v>
      </c>
      <c r="B4200" s="7" t="s">
        <v>132</v>
      </c>
      <c r="C4200" s="1" t="s">
        <v>4404</v>
      </c>
      <c r="D4200" s="8">
        <v>0.0</v>
      </c>
      <c r="E4200" s="1"/>
      <c r="F4200" s="1">
        <v>10.4</v>
      </c>
      <c r="G4200" s="1"/>
      <c r="H4200" s="1"/>
    </row>
    <row r="4201">
      <c r="A4201" s="1" t="s">
        <v>47</v>
      </c>
      <c r="B4201" s="7" t="s">
        <v>132</v>
      </c>
      <c r="C4201" s="1" t="s">
        <v>4405</v>
      </c>
      <c r="D4201" s="8">
        <v>0.0</v>
      </c>
      <c r="E4201" s="1"/>
      <c r="F4201" s="1">
        <v>1.0</v>
      </c>
      <c r="G4201" s="1"/>
      <c r="H4201" s="1"/>
    </row>
    <row r="4202">
      <c r="A4202" s="1" t="s">
        <v>47</v>
      </c>
      <c r="B4202" s="7" t="s">
        <v>132</v>
      </c>
      <c r="C4202" s="1" t="s">
        <v>4406</v>
      </c>
      <c r="D4202" s="8">
        <v>0.0</v>
      </c>
      <c r="E4202" s="1"/>
      <c r="F4202" s="1">
        <v>9.9</v>
      </c>
      <c r="G4202" s="1"/>
      <c r="H4202" s="1"/>
    </row>
    <row r="4203">
      <c r="A4203" s="1" t="s">
        <v>47</v>
      </c>
      <c r="B4203" s="7" t="s">
        <v>132</v>
      </c>
      <c r="C4203" s="1" t="s">
        <v>4407</v>
      </c>
      <c r="D4203" s="8">
        <v>0.0</v>
      </c>
      <c r="E4203" s="1"/>
      <c r="F4203" s="1">
        <v>6.0</v>
      </c>
      <c r="G4203" s="1"/>
      <c r="H4203" s="1"/>
    </row>
    <row r="4204">
      <c r="A4204" s="1" t="s">
        <v>47</v>
      </c>
      <c r="B4204" s="7" t="s">
        <v>132</v>
      </c>
      <c r="C4204" s="1" t="s">
        <v>4408</v>
      </c>
      <c r="D4204" s="8">
        <v>0.0</v>
      </c>
      <c r="E4204" s="1"/>
      <c r="F4204" s="1">
        <v>6.6</v>
      </c>
      <c r="G4204" s="1"/>
      <c r="H4204" s="1"/>
    </row>
    <row r="4205">
      <c r="A4205" s="1" t="s">
        <v>47</v>
      </c>
      <c r="B4205" s="7" t="s">
        <v>132</v>
      </c>
      <c r="C4205" s="1" t="s">
        <v>4409</v>
      </c>
      <c r="D4205" s="8">
        <v>0.0</v>
      </c>
      <c r="E4205" s="1"/>
      <c r="F4205" s="1">
        <v>6.3</v>
      </c>
      <c r="G4205" s="1"/>
      <c r="H4205" s="1"/>
    </row>
    <row r="4206">
      <c r="A4206" s="1" t="s">
        <v>47</v>
      </c>
      <c r="B4206" s="7" t="s">
        <v>132</v>
      </c>
      <c r="C4206" s="1" t="s">
        <v>4410</v>
      </c>
      <c r="D4206" s="8">
        <v>0.0</v>
      </c>
      <c r="E4206" s="1"/>
      <c r="F4206" s="1">
        <v>4.5</v>
      </c>
      <c r="G4206" s="1"/>
      <c r="H4206" s="1"/>
    </row>
    <row r="4207">
      <c r="A4207" s="1" t="s">
        <v>47</v>
      </c>
      <c r="B4207" s="7" t="s">
        <v>132</v>
      </c>
      <c r="C4207" s="1" t="s">
        <v>4411</v>
      </c>
      <c r="D4207" s="8">
        <v>0.0</v>
      </c>
      <c r="E4207" s="1"/>
      <c r="F4207" s="1">
        <v>6.7</v>
      </c>
      <c r="G4207" s="1"/>
      <c r="H4207" s="1"/>
    </row>
    <row r="4208">
      <c r="A4208" s="1" t="s">
        <v>47</v>
      </c>
      <c r="B4208" s="7" t="s">
        <v>132</v>
      </c>
      <c r="C4208" s="1" t="s">
        <v>4412</v>
      </c>
      <c r="D4208" s="8">
        <v>0.0</v>
      </c>
      <c r="E4208" s="1"/>
      <c r="F4208" s="1">
        <v>7.1</v>
      </c>
      <c r="G4208" s="1"/>
      <c r="H4208" s="1"/>
    </row>
    <row r="4209">
      <c r="A4209" s="1" t="s">
        <v>47</v>
      </c>
      <c r="B4209" s="7" t="s">
        <v>132</v>
      </c>
      <c r="C4209" s="1" t="s">
        <v>4413</v>
      </c>
      <c r="D4209" s="8">
        <v>1.0</v>
      </c>
      <c r="E4209" s="1"/>
      <c r="F4209" s="1">
        <v>8.6</v>
      </c>
      <c r="G4209" s="1"/>
      <c r="H4209" s="1"/>
    </row>
    <row r="4210">
      <c r="A4210" s="1" t="s">
        <v>47</v>
      </c>
      <c r="B4210" s="7" t="s">
        <v>132</v>
      </c>
      <c r="C4210" s="1" t="s">
        <v>4414</v>
      </c>
      <c r="D4210" s="8">
        <v>0.0</v>
      </c>
      <c r="E4210" s="1"/>
      <c r="F4210" s="1">
        <v>1.0</v>
      </c>
      <c r="G4210" s="1"/>
      <c r="H4210" s="1"/>
    </row>
    <row r="4211">
      <c r="A4211" s="1" t="s">
        <v>47</v>
      </c>
      <c r="B4211" s="7" t="s">
        <v>132</v>
      </c>
      <c r="C4211" s="1" t="s">
        <v>4415</v>
      </c>
      <c r="D4211" s="8">
        <v>0.0</v>
      </c>
      <c r="E4211" s="1"/>
      <c r="F4211" s="1">
        <v>4.5</v>
      </c>
      <c r="G4211" s="1"/>
      <c r="H4211" s="1"/>
    </row>
    <row r="4212">
      <c r="A4212" s="1" t="s">
        <v>47</v>
      </c>
      <c r="B4212" s="7" t="s">
        <v>132</v>
      </c>
      <c r="C4212" s="1" t="s">
        <v>4416</v>
      </c>
      <c r="D4212" s="8">
        <v>0.0</v>
      </c>
      <c r="E4212" s="1"/>
      <c r="F4212" s="1">
        <v>7.9</v>
      </c>
      <c r="G4212" s="1"/>
      <c r="H4212" s="1"/>
    </row>
    <row r="4213">
      <c r="A4213" s="1" t="s">
        <v>47</v>
      </c>
      <c r="B4213" s="7" t="s">
        <v>132</v>
      </c>
      <c r="C4213" s="1" t="s">
        <v>4417</v>
      </c>
      <c r="D4213" s="8">
        <v>0.0</v>
      </c>
      <c r="E4213" s="1"/>
      <c r="F4213" s="1">
        <v>7.3</v>
      </c>
      <c r="G4213" s="1"/>
      <c r="H4213" s="1"/>
    </row>
    <row r="4214">
      <c r="A4214" s="1" t="s">
        <v>47</v>
      </c>
      <c r="B4214" s="7" t="s">
        <v>132</v>
      </c>
      <c r="C4214" s="1" t="s">
        <v>4418</v>
      </c>
      <c r="D4214" s="8">
        <v>0.0</v>
      </c>
      <c r="E4214" s="1"/>
      <c r="F4214" s="1">
        <v>2.6</v>
      </c>
      <c r="G4214" s="1"/>
      <c r="H4214" s="1"/>
    </row>
    <row r="4215">
      <c r="A4215" s="1" t="s">
        <v>47</v>
      </c>
      <c r="B4215" s="7" t="s">
        <v>132</v>
      </c>
      <c r="C4215" s="1" t="s">
        <v>4419</v>
      </c>
      <c r="D4215" s="8">
        <v>0.0</v>
      </c>
      <c r="E4215" s="1"/>
      <c r="F4215" s="1">
        <v>11.1</v>
      </c>
      <c r="G4215" s="1"/>
      <c r="H4215" s="1"/>
    </row>
    <row r="4216">
      <c r="A4216" s="1" t="s">
        <v>47</v>
      </c>
      <c r="B4216" s="7" t="s">
        <v>132</v>
      </c>
      <c r="C4216" s="1" t="s">
        <v>4420</v>
      </c>
      <c r="D4216" s="8">
        <v>0.0</v>
      </c>
      <c r="E4216" s="1"/>
      <c r="F4216" s="1">
        <v>5.0</v>
      </c>
      <c r="G4216" s="1"/>
      <c r="H4216" s="1"/>
    </row>
    <row r="4217">
      <c r="A4217" s="1" t="s">
        <v>47</v>
      </c>
      <c r="B4217" s="7" t="s">
        <v>132</v>
      </c>
      <c r="C4217" s="1" t="s">
        <v>4421</v>
      </c>
      <c r="D4217" s="8">
        <v>0.0</v>
      </c>
      <c r="E4217" s="1"/>
      <c r="F4217" s="1">
        <v>15.1</v>
      </c>
      <c r="G4217" s="1"/>
      <c r="H4217" s="1"/>
    </row>
    <row r="4218">
      <c r="A4218" s="1" t="s">
        <v>47</v>
      </c>
      <c r="B4218" s="7" t="s">
        <v>132</v>
      </c>
      <c r="C4218" s="1" t="s">
        <v>4422</v>
      </c>
      <c r="D4218" s="8">
        <v>0.0</v>
      </c>
      <c r="E4218" s="1"/>
      <c r="F4218" s="1">
        <v>1.0</v>
      </c>
      <c r="G4218" s="1"/>
      <c r="H4218" s="1"/>
    </row>
    <row r="4219">
      <c r="A4219" s="1" t="s">
        <v>47</v>
      </c>
      <c r="B4219" s="7" t="s">
        <v>132</v>
      </c>
      <c r="C4219" s="1" t="s">
        <v>4423</v>
      </c>
      <c r="D4219" s="8">
        <v>0.0</v>
      </c>
      <c r="E4219" s="1"/>
      <c r="F4219" s="1">
        <v>1.0</v>
      </c>
      <c r="G4219" s="1"/>
      <c r="H4219" s="1"/>
    </row>
    <row r="4220">
      <c r="A4220" s="1" t="s">
        <v>47</v>
      </c>
      <c r="B4220" s="7" t="s">
        <v>132</v>
      </c>
      <c r="C4220" s="1" t="s">
        <v>4424</v>
      </c>
      <c r="D4220" s="8">
        <v>0.0</v>
      </c>
      <c r="E4220" s="1"/>
      <c r="F4220" s="1">
        <v>9.7</v>
      </c>
      <c r="G4220" s="1"/>
      <c r="H4220" s="1"/>
    </row>
    <row r="4221">
      <c r="A4221" s="1" t="s">
        <v>47</v>
      </c>
      <c r="B4221" s="7" t="s">
        <v>132</v>
      </c>
      <c r="C4221" s="1" t="s">
        <v>4425</v>
      </c>
      <c r="D4221" s="8">
        <v>0.0</v>
      </c>
      <c r="E4221" s="1"/>
      <c r="F4221" s="1">
        <v>8.9</v>
      </c>
      <c r="G4221" s="1"/>
      <c r="H4221" s="1"/>
    </row>
    <row r="4222">
      <c r="A4222" s="1" t="s">
        <v>47</v>
      </c>
      <c r="B4222" s="7" t="s">
        <v>132</v>
      </c>
      <c r="C4222" s="1" t="s">
        <v>4426</v>
      </c>
      <c r="D4222" s="8">
        <v>0.0</v>
      </c>
      <c r="E4222" s="1"/>
      <c r="F4222" s="1">
        <v>11.1</v>
      </c>
      <c r="G4222" s="1"/>
      <c r="H4222" s="1"/>
    </row>
    <row r="4223">
      <c r="A4223" s="1" t="s">
        <v>47</v>
      </c>
      <c r="B4223" s="7" t="s">
        <v>132</v>
      </c>
      <c r="C4223" s="1" t="s">
        <v>4427</v>
      </c>
      <c r="D4223" s="8">
        <v>0.0</v>
      </c>
      <c r="E4223" s="1"/>
      <c r="F4223" s="1">
        <v>1.0</v>
      </c>
      <c r="G4223" s="1"/>
      <c r="H4223" s="1"/>
    </row>
    <row r="4224">
      <c r="A4224" s="1" t="s">
        <v>47</v>
      </c>
      <c r="B4224" s="7" t="s">
        <v>133</v>
      </c>
      <c r="C4224" s="1" t="s">
        <v>4428</v>
      </c>
      <c r="D4224" s="8">
        <v>2.0</v>
      </c>
      <c r="E4224" s="1"/>
      <c r="F4224" s="1">
        <v>3.0</v>
      </c>
      <c r="G4224" s="1"/>
      <c r="H4224" s="1"/>
    </row>
    <row r="4225">
      <c r="A4225" s="1" t="s">
        <v>47</v>
      </c>
      <c r="B4225" s="7" t="s">
        <v>133</v>
      </c>
      <c r="C4225" s="1" t="s">
        <v>4429</v>
      </c>
      <c r="D4225" s="8">
        <v>1.0</v>
      </c>
      <c r="E4225" s="1"/>
      <c r="F4225" s="1">
        <v>8.5</v>
      </c>
      <c r="G4225" s="1"/>
      <c r="H4225" s="1"/>
    </row>
    <row r="4226">
      <c r="A4226" s="1" t="s">
        <v>47</v>
      </c>
      <c r="B4226" s="7" t="s">
        <v>133</v>
      </c>
      <c r="C4226" s="1" t="s">
        <v>4430</v>
      </c>
      <c r="D4226" s="8">
        <v>0.0</v>
      </c>
      <c r="E4226" s="1"/>
      <c r="F4226" s="1">
        <v>3.1</v>
      </c>
      <c r="G4226" s="1"/>
      <c r="H4226" s="1"/>
    </row>
    <row r="4227">
      <c r="A4227" s="1" t="s">
        <v>47</v>
      </c>
      <c r="B4227" s="7" t="s">
        <v>133</v>
      </c>
      <c r="C4227" s="1" t="s">
        <v>4431</v>
      </c>
      <c r="D4227" s="8">
        <v>0.0</v>
      </c>
      <c r="E4227" s="1"/>
      <c r="F4227" s="1">
        <v>3.8</v>
      </c>
      <c r="G4227" s="1"/>
      <c r="H4227" s="1"/>
    </row>
    <row r="4228">
      <c r="A4228" s="1" t="s">
        <v>47</v>
      </c>
      <c r="B4228" s="7" t="s">
        <v>133</v>
      </c>
      <c r="C4228" s="1" t="s">
        <v>4432</v>
      </c>
      <c r="D4228" s="8">
        <v>0.0</v>
      </c>
      <c r="E4228" s="1"/>
      <c r="F4228" s="1">
        <v>4.1</v>
      </c>
      <c r="G4228" s="1"/>
      <c r="H4228" s="1"/>
    </row>
    <row r="4229">
      <c r="A4229" s="1" t="s">
        <v>47</v>
      </c>
      <c r="B4229" s="7" t="s">
        <v>133</v>
      </c>
      <c r="C4229" s="1" t="s">
        <v>4433</v>
      </c>
      <c r="D4229" s="8">
        <v>0.0</v>
      </c>
      <c r="E4229" s="1"/>
      <c r="F4229" s="1">
        <v>7.4</v>
      </c>
      <c r="G4229" s="1"/>
      <c r="H4229" s="1"/>
    </row>
    <row r="4230">
      <c r="A4230" s="1" t="s">
        <v>47</v>
      </c>
      <c r="B4230" s="7" t="s">
        <v>133</v>
      </c>
      <c r="C4230" s="1" t="s">
        <v>4434</v>
      </c>
      <c r="D4230" s="8">
        <v>0.0</v>
      </c>
      <c r="E4230" s="1"/>
      <c r="F4230" s="1">
        <v>7.5</v>
      </c>
      <c r="G4230" s="1"/>
      <c r="H4230" s="1"/>
    </row>
    <row r="4231">
      <c r="A4231" s="1" t="s">
        <v>47</v>
      </c>
      <c r="B4231" s="7" t="s">
        <v>133</v>
      </c>
      <c r="C4231" s="1" t="s">
        <v>4435</v>
      </c>
      <c r="D4231" s="8">
        <v>0.0</v>
      </c>
      <c r="E4231" s="1"/>
      <c r="F4231" s="1">
        <v>2.8</v>
      </c>
      <c r="G4231" s="1"/>
      <c r="H4231" s="1"/>
    </row>
    <row r="4232">
      <c r="A4232" s="1" t="s">
        <v>47</v>
      </c>
      <c r="B4232" s="7" t="s">
        <v>133</v>
      </c>
      <c r="C4232" s="1" t="s">
        <v>4436</v>
      </c>
      <c r="D4232" s="8">
        <v>0.0</v>
      </c>
      <c r="E4232" s="1"/>
      <c r="F4232" s="1">
        <v>8.7</v>
      </c>
      <c r="G4232" s="1"/>
      <c r="H4232" s="1"/>
    </row>
    <row r="4233">
      <c r="A4233" s="1" t="s">
        <v>47</v>
      </c>
      <c r="B4233" s="7" t="s">
        <v>133</v>
      </c>
      <c r="C4233" s="1" t="s">
        <v>4437</v>
      </c>
      <c r="D4233" s="8">
        <v>0.0</v>
      </c>
      <c r="E4233" s="1"/>
      <c r="F4233" s="1">
        <v>7.3</v>
      </c>
      <c r="G4233" s="1"/>
      <c r="H4233" s="1"/>
    </row>
    <row r="4234">
      <c r="A4234" s="1" t="s">
        <v>47</v>
      </c>
      <c r="B4234" s="7" t="s">
        <v>133</v>
      </c>
      <c r="C4234" s="1" t="s">
        <v>4438</v>
      </c>
      <c r="D4234" s="8">
        <v>0.0</v>
      </c>
      <c r="E4234" s="1"/>
      <c r="F4234" s="1">
        <v>3.7</v>
      </c>
      <c r="G4234" s="1"/>
      <c r="H4234" s="1"/>
    </row>
    <row r="4235">
      <c r="A4235" s="1" t="s">
        <v>47</v>
      </c>
      <c r="B4235" s="7" t="s">
        <v>133</v>
      </c>
      <c r="C4235" s="1" t="s">
        <v>4439</v>
      </c>
      <c r="D4235" s="8">
        <v>0.0</v>
      </c>
      <c r="E4235" s="1"/>
      <c r="F4235" s="1">
        <v>10.5</v>
      </c>
      <c r="G4235" s="1"/>
      <c r="H4235" s="1"/>
    </row>
    <row r="4236">
      <c r="A4236" s="1" t="s">
        <v>47</v>
      </c>
      <c r="B4236" s="7" t="s">
        <v>133</v>
      </c>
      <c r="C4236" s="1" t="s">
        <v>4440</v>
      </c>
      <c r="D4236" s="8">
        <v>0.0</v>
      </c>
      <c r="E4236" s="1"/>
      <c r="F4236" s="1">
        <v>4.1</v>
      </c>
      <c r="G4236" s="1"/>
      <c r="H4236" s="1"/>
    </row>
    <row r="4237">
      <c r="A4237" s="1" t="s">
        <v>47</v>
      </c>
      <c r="B4237" s="7" t="s">
        <v>133</v>
      </c>
      <c r="C4237" s="1" t="s">
        <v>4441</v>
      </c>
      <c r="D4237" s="8">
        <v>0.0</v>
      </c>
      <c r="E4237" s="1"/>
      <c r="F4237" s="1">
        <v>3.6</v>
      </c>
      <c r="G4237" s="1"/>
      <c r="H4237" s="1"/>
    </row>
    <row r="4238">
      <c r="A4238" s="1" t="s">
        <v>47</v>
      </c>
      <c r="B4238" s="7" t="s">
        <v>133</v>
      </c>
      <c r="C4238" s="1" t="s">
        <v>4442</v>
      </c>
      <c r="D4238" s="8">
        <v>0.0</v>
      </c>
      <c r="E4238" s="1"/>
      <c r="F4238" s="1">
        <v>3.9</v>
      </c>
      <c r="G4238" s="1"/>
      <c r="H4238" s="1"/>
    </row>
    <row r="4239">
      <c r="A4239" s="1" t="s">
        <v>47</v>
      </c>
      <c r="B4239" s="7" t="s">
        <v>133</v>
      </c>
      <c r="C4239" s="1" t="s">
        <v>4443</v>
      </c>
      <c r="D4239" s="8">
        <v>0.0</v>
      </c>
      <c r="E4239" s="1"/>
      <c r="F4239" s="1">
        <v>2.2</v>
      </c>
      <c r="G4239" s="1"/>
      <c r="H4239" s="1"/>
    </row>
    <row r="4240">
      <c r="A4240" s="1" t="s">
        <v>47</v>
      </c>
      <c r="B4240" s="7" t="s">
        <v>133</v>
      </c>
      <c r="C4240" s="1" t="s">
        <v>4444</v>
      </c>
      <c r="D4240" s="8">
        <v>0.0</v>
      </c>
      <c r="E4240" s="1"/>
      <c r="F4240" s="1">
        <v>2.5</v>
      </c>
      <c r="G4240" s="1"/>
      <c r="H4240" s="1"/>
    </row>
    <row r="4241">
      <c r="A4241" s="1" t="s">
        <v>47</v>
      </c>
      <c r="B4241" s="7" t="s">
        <v>133</v>
      </c>
      <c r="C4241" s="1" t="s">
        <v>4445</v>
      </c>
      <c r="D4241" s="8">
        <v>0.0</v>
      </c>
      <c r="E4241" s="1"/>
      <c r="F4241" s="1">
        <v>4.3</v>
      </c>
      <c r="G4241" s="1"/>
      <c r="H4241" s="1"/>
    </row>
    <row r="4242">
      <c r="A4242" s="1" t="s">
        <v>47</v>
      </c>
      <c r="B4242" s="7" t="s">
        <v>133</v>
      </c>
      <c r="C4242" s="1" t="s">
        <v>4446</v>
      </c>
      <c r="D4242" s="8">
        <v>0.0</v>
      </c>
      <c r="E4242" s="1"/>
      <c r="F4242" s="1">
        <v>4.1</v>
      </c>
      <c r="G4242" s="1"/>
      <c r="H4242" s="1"/>
    </row>
    <row r="4243">
      <c r="A4243" s="1" t="s">
        <v>47</v>
      </c>
      <c r="B4243" s="7" t="s">
        <v>133</v>
      </c>
      <c r="C4243" s="1" t="s">
        <v>4447</v>
      </c>
      <c r="D4243" s="8">
        <v>0.0</v>
      </c>
      <c r="E4243" s="1"/>
      <c r="F4243" s="1">
        <v>4.4</v>
      </c>
      <c r="G4243" s="1"/>
      <c r="H4243" s="1"/>
    </row>
    <row r="4244">
      <c r="A4244" s="1" t="s">
        <v>47</v>
      </c>
      <c r="B4244" s="7" t="s">
        <v>133</v>
      </c>
      <c r="C4244" s="1" t="s">
        <v>4448</v>
      </c>
      <c r="D4244" s="8">
        <v>0.0</v>
      </c>
      <c r="E4244" s="1"/>
      <c r="F4244" s="1">
        <v>8.3</v>
      </c>
      <c r="G4244" s="1"/>
      <c r="H4244" s="1"/>
    </row>
    <row r="4245">
      <c r="A4245" s="1" t="s">
        <v>47</v>
      </c>
      <c r="B4245" s="7" t="s">
        <v>133</v>
      </c>
      <c r="C4245" s="1" t="s">
        <v>4449</v>
      </c>
      <c r="D4245" s="8">
        <v>0.0</v>
      </c>
      <c r="E4245" s="1"/>
      <c r="F4245" s="1">
        <v>10.2</v>
      </c>
      <c r="G4245" s="1"/>
      <c r="H4245" s="1"/>
    </row>
    <row r="4246">
      <c r="A4246" s="1" t="s">
        <v>47</v>
      </c>
      <c r="B4246" s="7" t="s">
        <v>133</v>
      </c>
      <c r="C4246" s="1" t="s">
        <v>4450</v>
      </c>
      <c r="D4246" s="8">
        <v>0.0</v>
      </c>
      <c r="E4246" s="1"/>
      <c r="F4246" s="1">
        <v>7.3</v>
      </c>
      <c r="G4246" s="1"/>
      <c r="H4246" s="1"/>
    </row>
    <row r="4247">
      <c r="A4247" s="1" t="s">
        <v>47</v>
      </c>
      <c r="B4247" s="7" t="s">
        <v>133</v>
      </c>
      <c r="C4247" s="1" t="s">
        <v>4451</v>
      </c>
      <c r="D4247" s="8">
        <v>0.0</v>
      </c>
      <c r="E4247" s="1"/>
      <c r="F4247" s="1">
        <v>3.8</v>
      </c>
      <c r="G4247" s="1"/>
      <c r="H4247" s="1"/>
    </row>
    <row r="4248">
      <c r="A4248" s="1" t="s">
        <v>47</v>
      </c>
      <c r="B4248" s="7" t="s">
        <v>133</v>
      </c>
      <c r="C4248" s="1" t="s">
        <v>4452</v>
      </c>
      <c r="D4248" s="8">
        <v>0.0</v>
      </c>
      <c r="E4248" s="1"/>
      <c r="F4248" s="1">
        <v>3.1</v>
      </c>
      <c r="G4248" s="1"/>
      <c r="H4248" s="1"/>
    </row>
    <row r="4249">
      <c r="A4249" s="1" t="s">
        <v>47</v>
      </c>
      <c r="B4249" s="7" t="s">
        <v>133</v>
      </c>
      <c r="C4249" s="1" t="s">
        <v>4453</v>
      </c>
      <c r="D4249" s="8">
        <v>0.0</v>
      </c>
      <c r="E4249" s="1"/>
      <c r="F4249" s="1">
        <v>3.1</v>
      </c>
      <c r="G4249" s="1"/>
      <c r="H4249" s="1"/>
    </row>
    <row r="4250">
      <c r="A4250" s="1" t="s">
        <v>47</v>
      </c>
      <c r="B4250" s="7" t="s">
        <v>133</v>
      </c>
      <c r="C4250" s="1" t="s">
        <v>4454</v>
      </c>
      <c r="D4250" s="8">
        <v>0.0</v>
      </c>
      <c r="E4250" s="1"/>
      <c r="F4250" s="1">
        <v>3.5</v>
      </c>
      <c r="G4250" s="1"/>
      <c r="H4250" s="1"/>
    </row>
    <row r="4251">
      <c r="A4251" s="1" t="s">
        <v>47</v>
      </c>
      <c r="B4251" s="7" t="s">
        <v>133</v>
      </c>
      <c r="C4251" s="1" t="s">
        <v>4455</v>
      </c>
      <c r="D4251" s="8">
        <v>0.0</v>
      </c>
      <c r="E4251" s="1"/>
      <c r="F4251" s="1">
        <v>8.7</v>
      </c>
      <c r="G4251" s="1"/>
      <c r="H4251" s="1"/>
    </row>
    <row r="4252">
      <c r="A4252" s="1" t="s">
        <v>47</v>
      </c>
      <c r="B4252" s="7" t="s">
        <v>133</v>
      </c>
      <c r="C4252" s="1" t="s">
        <v>4456</v>
      </c>
      <c r="D4252" s="8">
        <v>0.0</v>
      </c>
      <c r="E4252" s="1"/>
      <c r="F4252" s="1">
        <v>2.5</v>
      </c>
      <c r="G4252" s="1"/>
      <c r="H4252" s="1"/>
    </row>
    <row r="4253">
      <c r="A4253" s="1" t="s">
        <v>47</v>
      </c>
      <c r="B4253" s="7" t="s">
        <v>133</v>
      </c>
      <c r="C4253" s="1" t="s">
        <v>4457</v>
      </c>
      <c r="D4253" s="8">
        <v>0.0</v>
      </c>
      <c r="E4253" s="1"/>
      <c r="F4253" s="1">
        <v>2.7</v>
      </c>
      <c r="G4253" s="1"/>
      <c r="H4253" s="1"/>
    </row>
    <row r="4254">
      <c r="A4254" s="1" t="s">
        <v>47</v>
      </c>
      <c r="B4254" s="7" t="s">
        <v>133</v>
      </c>
      <c r="C4254" s="1" t="s">
        <v>4458</v>
      </c>
      <c r="D4254" s="8">
        <v>0.0</v>
      </c>
      <c r="E4254" s="1"/>
      <c r="F4254" s="1">
        <v>1.1</v>
      </c>
      <c r="G4254" s="1"/>
      <c r="H4254" s="1"/>
    </row>
    <row r="4255">
      <c r="A4255" s="1" t="s">
        <v>47</v>
      </c>
      <c r="B4255" s="7" t="s">
        <v>133</v>
      </c>
      <c r="C4255" s="1" t="s">
        <v>4459</v>
      </c>
      <c r="D4255" s="8">
        <v>0.0</v>
      </c>
      <c r="E4255" s="1"/>
      <c r="F4255" s="1">
        <v>3.8</v>
      </c>
      <c r="G4255" s="1"/>
      <c r="H4255" s="1"/>
    </row>
    <row r="4256">
      <c r="A4256" s="1" t="s">
        <v>47</v>
      </c>
      <c r="B4256" s="7" t="s">
        <v>133</v>
      </c>
      <c r="C4256" s="1" t="s">
        <v>4460</v>
      </c>
      <c r="D4256" s="8">
        <v>0.0</v>
      </c>
      <c r="E4256" s="1"/>
      <c r="F4256" s="1">
        <v>3.6</v>
      </c>
      <c r="G4256" s="1"/>
      <c r="H4256" s="1"/>
    </row>
    <row r="4257">
      <c r="A4257" s="1" t="s">
        <v>47</v>
      </c>
      <c r="B4257" s="7" t="s">
        <v>133</v>
      </c>
      <c r="C4257" s="1" t="s">
        <v>4461</v>
      </c>
      <c r="D4257" s="8">
        <v>0.0</v>
      </c>
      <c r="E4257" s="1"/>
      <c r="F4257" s="1">
        <v>2.6</v>
      </c>
      <c r="G4257" s="1"/>
      <c r="H4257" s="1"/>
    </row>
    <row r="4258">
      <c r="A4258" s="1" t="s">
        <v>47</v>
      </c>
      <c r="B4258" s="7" t="s">
        <v>133</v>
      </c>
      <c r="C4258" s="1" t="s">
        <v>4462</v>
      </c>
      <c r="D4258" s="8">
        <v>0.0</v>
      </c>
      <c r="E4258" s="1"/>
      <c r="F4258" s="1">
        <v>1.0</v>
      </c>
      <c r="G4258" s="1"/>
      <c r="H4258" s="1"/>
    </row>
    <row r="4259">
      <c r="A4259" s="1" t="s">
        <v>47</v>
      </c>
      <c r="B4259" s="7" t="s">
        <v>133</v>
      </c>
      <c r="C4259" s="1" t="s">
        <v>4463</v>
      </c>
      <c r="D4259" s="8">
        <v>0.0</v>
      </c>
      <c r="E4259" s="1"/>
      <c r="F4259" s="1">
        <v>8.2</v>
      </c>
      <c r="G4259" s="1"/>
      <c r="H4259" s="1"/>
    </row>
    <row r="4260">
      <c r="A4260" s="1" t="s">
        <v>47</v>
      </c>
      <c r="B4260" s="7" t="s">
        <v>133</v>
      </c>
      <c r="C4260" s="1" t="s">
        <v>1112</v>
      </c>
      <c r="D4260" s="8">
        <v>0.0</v>
      </c>
      <c r="E4260" s="1"/>
      <c r="F4260" s="1">
        <v>3.2</v>
      </c>
      <c r="G4260" s="1"/>
      <c r="H4260" s="1"/>
    </row>
    <row r="4261">
      <c r="A4261" s="1" t="s">
        <v>47</v>
      </c>
      <c r="B4261" s="7" t="s">
        <v>133</v>
      </c>
      <c r="C4261" s="1" t="s">
        <v>4464</v>
      </c>
      <c r="D4261" s="8">
        <v>0.0</v>
      </c>
      <c r="E4261" s="1"/>
      <c r="F4261" s="1">
        <v>2.0</v>
      </c>
      <c r="G4261" s="1"/>
      <c r="H4261" s="1"/>
    </row>
    <row r="4262">
      <c r="A4262" s="1" t="s">
        <v>47</v>
      </c>
      <c r="B4262" s="7" t="s">
        <v>133</v>
      </c>
      <c r="C4262" s="1" t="s">
        <v>4465</v>
      </c>
      <c r="D4262" s="8">
        <v>0.0</v>
      </c>
      <c r="E4262" s="1"/>
      <c r="F4262" s="1">
        <v>6.8</v>
      </c>
      <c r="G4262" s="1"/>
      <c r="H4262" s="1"/>
    </row>
    <row r="4263">
      <c r="A4263" s="1" t="s">
        <v>47</v>
      </c>
      <c r="B4263" s="7" t="s">
        <v>133</v>
      </c>
      <c r="C4263" s="1" t="s">
        <v>4466</v>
      </c>
      <c r="D4263" s="8">
        <v>0.0</v>
      </c>
      <c r="E4263" s="1"/>
      <c r="F4263" s="1">
        <v>2.1</v>
      </c>
      <c r="G4263" s="1"/>
      <c r="H4263" s="1"/>
    </row>
    <row r="4264">
      <c r="A4264" s="1" t="s">
        <v>47</v>
      </c>
      <c r="B4264" s="7" t="s">
        <v>133</v>
      </c>
      <c r="C4264" s="1" t="s">
        <v>4467</v>
      </c>
      <c r="D4264" s="8">
        <v>0.0</v>
      </c>
      <c r="E4264" s="1"/>
      <c r="F4264" s="1">
        <v>10.2</v>
      </c>
      <c r="G4264" s="1"/>
      <c r="H4264" s="1"/>
    </row>
    <row r="4265">
      <c r="A4265" s="1" t="s">
        <v>47</v>
      </c>
      <c r="B4265" s="7" t="s">
        <v>133</v>
      </c>
      <c r="C4265" s="1" t="s">
        <v>4468</v>
      </c>
      <c r="D4265" s="8">
        <v>0.0</v>
      </c>
      <c r="E4265" s="1"/>
      <c r="F4265" s="1">
        <v>1.0</v>
      </c>
      <c r="G4265" s="1"/>
      <c r="H4265" s="1"/>
    </row>
    <row r="4266">
      <c r="A4266" s="1" t="s">
        <v>47</v>
      </c>
      <c r="B4266" s="7" t="s">
        <v>133</v>
      </c>
      <c r="C4266" s="1" t="s">
        <v>4469</v>
      </c>
      <c r="D4266" s="8">
        <v>0.0</v>
      </c>
      <c r="E4266" s="1"/>
      <c r="F4266" s="1">
        <v>4.0</v>
      </c>
      <c r="G4266" s="1"/>
      <c r="H4266" s="1"/>
    </row>
    <row r="4267">
      <c r="A4267" s="1" t="s">
        <v>47</v>
      </c>
      <c r="B4267" s="7" t="s">
        <v>133</v>
      </c>
      <c r="C4267" s="1" t="s">
        <v>4470</v>
      </c>
      <c r="D4267" s="8">
        <v>0.0</v>
      </c>
      <c r="E4267" s="1"/>
      <c r="F4267" s="1">
        <v>4.0</v>
      </c>
      <c r="G4267" s="1"/>
      <c r="H4267" s="1"/>
    </row>
    <row r="4268">
      <c r="A4268" s="1" t="s">
        <v>47</v>
      </c>
      <c r="B4268" s="7" t="s">
        <v>133</v>
      </c>
      <c r="C4268" s="1" t="s">
        <v>4471</v>
      </c>
      <c r="D4268" s="8">
        <v>0.0</v>
      </c>
      <c r="E4268" s="1"/>
      <c r="F4268" s="1">
        <v>1.0</v>
      </c>
      <c r="G4268" s="1"/>
      <c r="H4268" s="1"/>
    </row>
    <row r="4269">
      <c r="A4269" s="1" t="s">
        <v>47</v>
      </c>
      <c r="B4269" s="7" t="s">
        <v>133</v>
      </c>
      <c r="C4269" s="1" t="s">
        <v>4472</v>
      </c>
      <c r="D4269" s="8">
        <v>0.0</v>
      </c>
      <c r="E4269" s="1"/>
      <c r="F4269" s="1">
        <v>2.0</v>
      </c>
      <c r="G4269" s="1"/>
      <c r="H4269" s="1"/>
    </row>
    <row r="4270">
      <c r="A4270" s="1" t="s">
        <v>47</v>
      </c>
      <c r="B4270" s="7" t="s">
        <v>133</v>
      </c>
      <c r="C4270" s="1" t="s">
        <v>4473</v>
      </c>
      <c r="D4270" s="8">
        <v>0.0</v>
      </c>
      <c r="E4270" s="1"/>
      <c r="F4270" s="1">
        <v>1.0</v>
      </c>
      <c r="G4270" s="1"/>
      <c r="H4270" s="1"/>
    </row>
    <row r="4271">
      <c r="A4271" s="1" t="s">
        <v>47</v>
      </c>
      <c r="B4271" s="7" t="s">
        <v>133</v>
      </c>
      <c r="C4271" s="1" t="s">
        <v>4474</v>
      </c>
      <c r="D4271" s="8">
        <v>0.0</v>
      </c>
      <c r="E4271" s="1"/>
      <c r="F4271" s="1">
        <v>11.3</v>
      </c>
      <c r="G4271" s="1"/>
      <c r="H4271" s="1"/>
    </row>
    <row r="4272">
      <c r="A4272" s="1" t="s">
        <v>47</v>
      </c>
      <c r="B4272" s="7" t="s">
        <v>133</v>
      </c>
      <c r="C4272" s="1" t="s">
        <v>4475</v>
      </c>
      <c r="D4272" s="8">
        <v>0.0</v>
      </c>
      <c r="E4272" s="1"/>
      <c r="F4272" s="1">
        <v>2.7</v>
      </c>
      <c r="G4272" s="1"/>
      <c r="H4272" s="1"/>
    </row>
    <row r="4273">
      <c r="A4273" s="1" t="s">
        <v>47</v>
      </c>
      <c r="B4273" s="7" t="s">
        <v>133</v>
      </c>
      <c r="C4273" s="1" t="s">
        <v>4476</v>
      </c>
      <c r="D4273" s="8">
        <v>0.0</v>
      </c>
      <c r="E4273" s="1"/>
      <c r="F4273" s="1">
        <v>2.8</v>
      </c>
      <c r="G4273" s="1"/>
      <c r="H4273" s="1"/>
    </row>
    <row r="4274">
      <c r="A4274" s="1" t="s">
        <v>47</v>
      </c>
      <c r="B4274" s="7" t="s">
        <v>134</v>
      </c>
      <c r="C4274" s="1" t="s">
        <v>4477</v>
      </c>
      <c r="D4274" s="8">
        <v>0.0</v>
      </c>
      <c r="E4274" s="1"/>
      <c r="F4274" s="1">
        <v>1.2</v>
      </c>
      <c r="G4274" s="1"/>
      <c r="H4274" s="1"/>
    </row>
    <row r="4275">
      <c r="A4275" s="1" t="s">
        <v>47</v>
      </c>
      <c r="B4275" s="7" t="s">
        <v>134</v>
      </c>
      <c r="C4275" s="1" t="s">
        <v>4478</v>
      </c>
      <c r="D4275" s="8">
        <v>0.0</v>
      </c>
      <c r="E4275" s="1"/>
      <c r="F4275" s="1">
        <v>6.8</v>
      </c>
      <c r="G4275" s="1"/>
      <c r="H4275" s="1"/>
    </row>
    <row r="4276">
      <c r="A4276" s="1" t="s">
        <v>47</v>
      </c>
      <c r="B4276" s="7" t="s">
        <v>134</v>
      </c>
      <c r="C4276" s="1" t="s">
        <v>4479</v>
      </c>
      <c r="D4276" s="8">
        <v>0.0</v>
      </c>
      <c r="E4276" s="1"/>
      <c r="F4276" s="1">
        <v>1.1</v>
      </c>
      <c r="G4276" s="1"/>
      <c r="H4276" s="1"/>
    </row>
    <row r="4277">
      <c r="A4277" s="1" t="s">
        <v>47</v>
      </c>
      <c r="B4277" s="7" t="s">
        <v>134</v>
      </c>
      <c r="C4277" s="1" t="s">
        <v>4480</v>
      </c>
      <c r="D4277" s="8">
        <v>0.0</v>
      </c>
      <c r="E4277" s="1"/>
      <c r="F4277" s="1">
        <v>2.6</v>
      </c>
      <c r="G4277" s="1"/>
      <c r="H4277" s="1"/>
    </row>
    <row r="4278">
      <c r="A4278" s="1" t="s">
        <v>47</v>
      </c>
      <c r="B4278" s="7" t="s">
        <v>134</v>
      </c>
      <c r="C4278" s="1" t="s">
        <v>4481</v>
      </c>
      <c r="D4278" s="8">
        <v>0.0</v>
      </c>
      <c r="E4278" s="1"/>
      <c r="F4278" s="1">
        <v>5.4</v>
      </c>
      <c r="G4278" s="1"/>
      <c r="H4278" s="1"/>
    </row>
    <row r="4279">
      <c r="A4279" s="1" t="s">
        <v>47</v>
      </c>
      <c r="B4279" s="7" t="s">
        <v>134</v>
      </c>
      <c r="C4279" s="1" t="s">
        <v>4482</v>
      </c>
      <c r="D4279" s="8">
        <v>2.0</v>
      </c>
      <c r="E4279" s="1"/>
      <c r="F4279" s="1">
        <v>3.5</v>
      </c>
      <c r="G4279" s="1"/>
      <c r="H4279" s="1"/>
    </row>
    <row r="4280">
      <c r="A4280" s="1" t="s">
        <v>47</v>
      </c>
      <c r="B4280" s="7" t="s">
        <v>134</v>
      </c>
      <c r="C4280" s="1" t="s">
        <v>4483</v>
      </c>
      <c r="D4280" s="8">
        <v>0.0</v>
      </c>
      <c r="E4280" s="1"/>
      <c r="F4280" s="1">
        <v>6.6</v>
      </c>
      <c r="G4280" s="1"/>
      <c r="H4280" s="1"/>
    </row>
    <row r="4281">
      <c r="A4281" s="1" t="s">
        <v>47</v>
      </c>
      <c r="B4281" s="7" t="s">
        <v>134</v>
      </c>
      <c r="C4281" s="1" t="s">
        <v>4484</v>
      </c>
      <c r="D4281" s="8">
        <v>1.0</v>
      </c>
      <c r="E4281" s="1"/>
      <c r="F4281" s="1">
        <v>1.2</v>
      </c>
      <c r="G4281" s="1"/>
      <c r="H4281" s="1"/>
    </row>
    <row r="4282">
      <c r="A4282" s="1" t="s">
        <v>47</v>
      </c>
      <c r="B4282" s="7" t="s">
        <v>134</v>
      </c>
      <c r="C4282" s="1" t="s">
        <v>4485</v>
      </c>
      <c r="D4282" s="8">
        <v>0.0</v>
      </c>
      <c r="E4282" s="1"/>
      <c r="F4282" s="1">
        <v>7.2</v>
      </c>
      <c r="G4282" s="1"/>
      <c r="H4282" s="1"/>
    </row>
    <row r="4283">
      <c r="A4283" s="1" t="s">
        <v>47</v>
      </c>
      <c r="B4283" s="7" t="s">
        <v>134</v>
      </c>
      <c r="C4283" s="1" t="s">
        <v>4486</v>
      </c>
      <c r="D4283" s="8">
        <v>0.0</v>
      </c>
      <c r="E4283" s="1"/>
      <c r="F4283" s="1">
        <v>1.1</v>
      </c>
      <c r="G4283" s="1"/>
      <c r="H4283" s="1"/>
    </row>
    <row r="4284">
      <c r="A4284" s="1" t="s">
        <v>47</v>
      </c>
      <c r="B4284" s="7" t="s">
        <v>134</v>
      </c>
      <c r="C4284" s="1" t="s">
        <v>4487</v>
      </c>
      <c r="D4284" s="8">
        <v>0.0</v>
      </c>
      <c r="E4284" s="1"/>
      <c r="F4284" s="1">
        <v>10.1</v>
      </c>
      <c r="G4284" s="1"/>
      <c r="H4284" s="1"/>
    </row>
    <row r="4285">
      <c r="A4285" s="1" t="s">
        <v>47</v>
      </c>
      <c r="B4285" s="7" t="s">
        <v>134</v>
      </c>
      <c r="C4285" s="1" t="s">
        <v>4488</v>
      </c>
      <c r="D4285" s="8">
        <v>0.0</v>
      </c>
      <c r="E4285" s="1"/>
      <c r="F4285" s="1">
        <v>2.7</v>
      </c>
      <c r="G4285" s="1"/>
      <c r="H4285" s="1"/>
    </row>
    <row r="4286">
      <c r="A4286" s="1" t="s">
        <v>47</v>
      </c>
      <c r="B4286" s="7" t="s">
        <v>134</v>
      </c>
      <c r="C4286" s="1" t="s">
        <v>4489</v>
      </c>
      <c r="D4286" s="8">
        <v>0.0</v>
      </c>
      <c r="E4286" s="1"/>
      <c r="F4286" s="1">
        <v>11.5</v>
      </c>
      <c r="G4286" s="1"/>
      <c r="H4286" s="1"/>
    </row>
    <row r="4287">
      <c r="A4287" s="1" t="s">
        <v>47</v>
      </c>
      <c r="B4287" s="7" t="s">
        <v>134</v>
      </c>
      <c r="C4287" s="1" t="s">
        <v>4490</v>
      </c>
      <c r="D4287" s="8">
        <v>0.0</v>
      </c>
      <c r="E4287" s="1"/>
      <c r="F4287" s="1">
        <v>1.7</v>
      </c>
      <c r="G4287" s="1"/>
      <c r="H4287" s="1"/>
    </row>
    <row r="4288">
      <c r="A4288" s="1" t="s">
        <v>47</v>
      </c>
      <c r="B4288" s="7" t="s">
        <v>134</v>
      </c>
      <c r="C4288" s="1" t="s">
        <v>4491</v>
      </c>
      <c r="D4288" s="8">
        <v>0.0</v>
      </c>
      <c r="E4288" s="1"/>
      <c r="F4288" s="1">
        <v>8.7</v>
      </c>
      <c r="G4288" s="1"/>
      <c r="H4288" s="1"/>
    </row>
    <row r="4289">
      <c r="A4289" s="1" t="s">
        <v>47</v>
      </c>
      <c r="B4289" s="7" t="s">
        <v>134</v>
      </c>
      <c r="C4289" s="1" t="s">
        <v>4492</v>
      </c>
      <c r="D4289" s="8">
        <v>0.0</v>
      </c>
      <c r="E4289" s="1"/>
      <c r="F4289" s="1">
        <v>11.2</v>
      </c>
      <c r="G4289" s="1"/>
      <c r="H4289" s="1"/>
    </row>
    <row r="4290">
      <c r="A4290" s="1" t="s">
        <v>47</v>
      </c>
      <c r="B4290" s="7" t="s">
        <v>134</v>
      </c>
      <c r="C4290" s="1" t="s">
        <v>4493</v>
      </c>
      <c r="D4290" s="8">
        <v>0.0</v>
      </c>
      <c r="E4290" s="1"/>
      <c r="F4290" s="1">
        <v>8.0</v>
      </c>
      <c r="G4290" s="1"/>
      <c r="H4290" s="1"/>
    </row>
    <row r="4291">
      <c r="A4291" s="1" t="s">
        <v>47</v>
      </c>
      <c r="B4291" s="7" t="s">
        <v>134</v>
      </c>
      <c r="C4291" s="1" t="s">
        <v>4494</v>
      </c>
      <c r="D4291" s="8">
        <v>0.0</v>
      </c>
      <c r="E4291" s="1"/>
      <c r="F4291" s="1">
        <v>6.8</v>
      </c>
      <c r="G4291" s="1"/>
      <c r="H4291" s="1"/>
    </row>
    <row r="4292">
      <c r="A4292" s="1" t="s">
        <v>47</v>
      </c>
      <c r="B4292" s="7" t="s">
        <v>134</v>
      </c>
      <c r="C4292" s="1" t="s">
        <v>4495</v>
      </c>
      <c r="D4292" s="8">
        <v>0.0</v>
      </c>
      <c r="E4292" s="1"/>
      <c r="F4292" s="1">
        <v>10.1</v>
      </c>
      <c r="G4292" s="1"/>
      <c r="H4292" s="1"/>
    </row>
    <row r="4293">
      <c r="A4293" s="1" t="s">
        <v>47</v>
      </c>
      <c r="B4293" s="7" t="s">
        <v>134</v>
      </c>
      <c r="C4293" s="1" t="s">
        <v>4496</v>
      </c>
      <c r="D4293" s="8">
        <v>0.0</v>
      </c>
      <c r="E4293" s="1"/>
      <c r="F4293" s="1">
        <v>2.7</v>
      </c>
      <c r="G4293" s="1"/>
      <c r="H4293" s="1"/>
    </row>
    <row r="4294">
      <c r="A4294" s="1" t="s">
        <v>47</v>
      </c>
      <c r="B4294" s="7" t="s">
        <v>134</v>
      </c>
      <c r="C4294" s="1" t="s">
        <v>4497</v>
      </c>
      <c r="D4294" s="8">
        <v>0.0</v>
      </c>
      <c r="E4294" s="1"/>
      <c r="F4294" s="1">
        <v>3.0</v>
      </c>
      <c r="G4294" s="1"/>
      <c r="H4294" s="1"/>
    </row>
    <row r="4295">
      <c r="A4295" s="1" t="s">
        <v>47</v>
      </c>
      <c r="B4295" s="7" t="s">
        <v>134</v>
      </c>
      <c r="C4295" s="1" t="s">
        <v>4498</v>
      </c>
      <c r="D4295" s="8">
        <v>0.0</v>
      </c>
      <c r="E4295" s="1"/>
      <c r="F4295" s="1">
        <v>1.1</v>
      </c>
      <c r="G4295" s="1"/>
      <c r="H4295" s="1"/>
    </row>
    <row r="4296">
      <c r="A4296" s="1" t="s">
        <v>47</v>
      </c>
      <c r="B4296" s="7" t="s">
        <v>134</v>
      </c>
      <c r="C4296" s="1" t="s">
        <v>4499</v>
      </c>
      <c r="D4296" s="8">
        <v>0.0</v>
      </c>
      <c r="E4296" s="1"/>
      <c r="F4296" s="1">
        <v>8.2</v>
      </c>
      <c r="G4296" s="1"/>
      <c r="H4296" s="1"/>
    </row>
    <row r="4297">
      <c r="A4297" s="1" t="s">
        <v>47</v>
      </c>
      <c r="B4297" s="7" t="s">
        <v>134</v>
      </c>
      <c r="C4297" s="1" t="s">
        <v>4500</v>
      </c>
      <c r="D4297" s="8">
        <v>0.0</v>
      </c>
      <c r="E4297" s="1"/>
      <c r="F4297" s="1">
        <v>1.0</v>
      </c>
      <c r="G4297" s="1"/>
      <c r="H4297" s="1"/>
    </row>
    <row r="4298">
      <c r="A4298" s="1" t="s">
        <v>47</v>
      </c>
      <c r="B4298" s="7" t="s">
        <v>134</v>
      </c>
      <c r="C4298" s="1" t="s">
        <v>4501</v>
      </c>
      <c r="D4298" s="8">
        <v>0.0</v>
      </c>
      <c r="E4298" s="1"/>
      <c r="F4298" s="1">
        <v>10.6</v>
      </c>
      <c r="G4298" s="1"/>
      <c r="H4298" s="1"/>
    </row>
    <row r="4299">
      <c r="A4299" s="1" t="s">
        <v>47</v>
      </c>
      <c r="B4299" s="7" t="s">
        <v>134</v>
      </c>
      <c r="C4299" s="1" t="s">
        <v>4502</v>
      </c>
      <c r="D4299" s="8">
        <v>0.0</v>
      </c>
      <c r="E4299" s="1"/>
      <c r="F4299" s="1">
        <v>5.0</v>
      </c>
      <c r="G4299" s="1"/>
      <c r="H4299" s="1"/>
    </row>
    <row r="4300">
      <c r="A4300" s="1" t="s">
        <v>47</v>
      </c>
      <c r="B4300" s="7" t="s">
        <v>134</v>
      </c>
      <c r="C4300" s="1" t="s">
        <v>4018</v>
      </c>
      <c r="D4300" s="8">
        <v>0.0</v>
      </c>
      <c r="E4300" s="1"/>
      <c r="F4300" s="1">
        <v>2.4</v>
      </c>
      <c r="G4300" s="1"/>
      <c r="H4300" s="1"/>
    </row>
    <row r="4301">
      <c r="A4301" s="1" t="s">
        <v>47</v>
      </c>
      <c r="B4301" s="7" t="s">
        <v>134</v>
      </c>
      <c r="C4301" s="1" t="s">
        <v>4503</v>
      </c>
      <c r="D4301" s="8">
        <v>0.0</v>
      </c>
      <c r="E4301" s="1"/>
      <c r="F4301" s="1">
        <v>6.3</v>
      </c>
      <c r="G4301" s="1"/>
      <c r="H4301" s="1"/>
    </row>
    <row r="4302">
      <c r="A4302" s="1" t="s">
        <v>47</v>
      </c>
      <c r="B4302" s="7" t="s">
        <v>134</v>
      </c>
      <c r="C4302" s="1" t="s">
        <v>4504</v>
      </c>
      <c r="D4302" s="8">
        <v>0.0</v>
      </c>
      <c r="E4302" s="1"/>
      <c r="F4302" s="1">
        <v>9.0</v>
      </c>
      <c r="G4302" s="1"/>
      <c r="H4302" s="1"/>
    </row>
    <row r="4303">
      <c r="A4303" s="1" t="s">
        <v>47</v>
      </c>
      <c r="B4303" s="7" t="s">
        <v>134</v>
      </c>
      <c r="C4303" s="1" t="s">
        <v>4505</v>
      </c>
      <c r="D4303" s="8">
        <v>0.0</v>
      </c>
      <c r="E4303" s="1"/>
      <c r="F4303" s="1">
        <v>1.0</v>
      </c>
      <c r="G4303" s="1"/>
      <c r="H4303" s="1"/>
    </row>
    <row r="4304">
      <c r="A4304" s="1" t="s">
        <v>47</v>
      </c>
      <c r="B4304" s="7" t="s">
        <v>134</v>
      </c>
      <c r="C4304" s="1" t="s">
        <v>4506</v>
      </c>
      <c r="D4304" s="8">
        <v>0.0</v>
      </c>
      <c r="E4304" s="1"/>
      <c r="F4304" s="1">
        <v>3.9</v>
      </c>
      <c r="G4304" s="1"/>
      <c r="H4304" s="1"/>
    </row>
    <row r="4305">
      <c r="A4305" s="1" t="s">
        <v>47</v>
      </c>
      <c r="B4305" s="7" t="s">
        <v>134</v>
      </c>
      <c r="C4305" s="1" t="s">
        <v>4507</v>
      </c>
      <c r="D4305" s="8">
        <v>0.0</v>
      </c>
      <c r="E4305" s="1"/>
      <c r="F4305" s="1">
        <v>10.2</v>
      </c>
      <c r="G4305" s="1"/>
      <c r="H4305" s="1"/>
    </row>
    <row r="4306">
      <c r="A4306" s="1" t="s">
        <v>47</v>
      </c>
      <c r="B4306" s="7" t="s">
        <v>134</v>
      </c>
      <c r="C4306" s="1" t="s">
        <v>4508</v>
      </c>
      <c r="D4306" s="8">
        <v>0.0</v>
      </c>
      <c r="E4306" s="1"/>
      <c r="F4306" s="1">
        <v>6.2</v>
      </c>
      <c r="G4306" s="1"/>
      <c r="H4306" s="1"/>
    </row>
    <row r="4307">
      <c r="A4307" s="1" t="s">
        <v>47</v>
      </c>
      <c r="B4307" s="7" t="s">
        <v>134</v>
      </c>
      <c r="C4307" s="1" t="s">
        <v>4509</v>
      </c>
      <c r="D4307" s="8">
        <v>0.0</v>
      </c>
      <c r="E4307" s="1"/>
      <c r="F4307" s="1">
        <v>3.0</v>
      </c>
      <c r="G4307" s="1"/>
      <c r="H4307" s="1"/>
    </row>
    <row r="4308">
      <c r="A4308" s="1" t="s">
        <v>47</v>
      </c>
      <c r="B4308" s="7" t="s">
        <v>134</v>
      </c>
      <c r="C4308" s="1" t="s">
        <v>4510</v>
      </c>
      <c r="D4308" s="8">
        <v>0.0</v>
      </c>
      <c r="E4308" s="1"/>
      <c r="F4308" s="1">
        <v>10.7</v>
      </c>
      <c r="G4308" s="1"/>
      <c r="H4308" s="1"/>
    </row>
    <row r="4309">
      <c r="A4309" s="1" t="s">
        <v>47</v>
      </c>
      <c r="B4309" s="7" t="s">
        <v>134</v>
      </c>
      <c r="C4309" s="1" t="s">
        <v>4511</v>
      </c>
      <c r="D4309" s="8">
        <v>0.0</v>
      </c>
      <c r="E4309" s="1"/>
      <c r="F4309" s="1">
        <v>5.7</v>
      </c>
      <c r="G4309" s="1"/>
      <c r="H4309" s="1"/>
    </row>
    <row r="4310">
      <c r="A4310" s="1" t="s">
        <v>47</v>
      </c>
      <c r="B4310" s="7" t="s">
        <v>134</v>
      </c>
      <c r="C4310" s="1" t="s">
        <v>4512</v>
      </c>
      <c r="D4310" s="8">
        <v>0.0</v>
      </c>
      <c r="E4310" s="1"/>
      <c r="F4310" s="1">
        <v>1.0</v>
      </c>
      <c r="G4310" s="1"/>
      <c r="H4310" s="1"/>
    </row>
    <row r="4311">
      <c r="A4311" s="1" t="s">
        <v>47</v>
      </c>
      <c r="B4311" s="7" t="s">
        <v>134</v>
      </c>
      <c r="C4311" s="1" t="s">
        <v>4513</v>
      </c>
      <c r="D4311" s="8">
        <v>0.0</v>
      </c>
      <c r="E4311" s="1"/>
      <c r="F4311" s="1">
        <v>1.9</v>
      </c>
      <c r="G4311" s="1"/>
      <c r="H4311" s="1"/>
    </row>
    <row r="4312">
      <c r="A4312" s="1" t="s">
        <v>47</v>
      </c>
      <c r="B4312" s="7" t="s">
        <v>134</v>
      </c>
      <c r="C4312" s="1" t="s">
        <v>4514</v>
      </c>
      <c r="D4312" s="8">
        <v>0.0</v>
      </c>
      <c r="E4312" s="1"/>
      <c r="F4312" s="1">
        <v>1.5</v>
      </c>
      <c r="G4312" s="1"/>
      <c r="H4312" s="1"/>
    </row>
    <row r="4313">
      <c r="A4313" s="1" t="s">
        <v>47</v>
      </c>
      <c r="B4313" s="7" t="s">
        <v>134</v>
      </c>
      <c r="C4313" s="1" t="s">
        <v>4515</v>
      </c>
      <c r="D4313" s="8">
        <v>0.0</v>
      </c>
      <c r="E4313" s="1"/>
      <c r="F4313" s="1">
        <v>12.1</v>
      </c>
      <c r="G4313" s="1"/>
      <c r="H4313" s="1"/>
    </row>
    <row r="4314">
      <c r="A4314" s="1" t="s">
        <v>47</v>
      </c>
      <c r="B4314" s="7" t="s">
        <v>134</v>
      </c>
      <c r="C4314" s="1" t="s">
        <v>4516</v>
      </c>
      <c r="D4314" s="8">
        <v>0.0</v>
      </c>
      <c r="E4314" s="1"/>
      <c r="F4314" s="1">
        <v>1.0</v>
      </c>
      <c r="G4314" s="1"/>
      <c r="H4314" s="1"/>
    </row>
    <row r="4315">
      <c r="A4315" s="1" t="s">
        <v>47</v>
      </c>
      <c r="B4315" s="7" t="s">
        <v>134</v>
      </c>
      <c r="C4315" s="1" t="s">
        <v>4517</v>
      </c>
      <c r="D4315" s="8">
        <v>0.0</v>
      </c>
      <c r="E4315" s="1"/>
      <c r="F4315" s="1">
        <v>6.9</v>
      </c>
      <c r="G4315" s="1"/>
      <c r="H4315" s="1"/>
    </row>
    <row r="4316">
      <c r="A4316" s="1" t="s">
        <v>47</v>
      </c>
      <c r="B4316" s="7" t="s">
        <v>134</v>
      </c>
      <c r="C4316" s="1" t="s">
        <v>4518</v>
      </c>
      <c r="D4316" s="8">
        <v>0.0</v>
      </c>
      <c r="E4316" s="1"/>
      <c r="F4316" s="1">
        <v>6.9</v>
      </c>
      <c r="G4316" s="1"/>
      <c r="H4316" s="1"/>
    </row>
    <row r="4317">
      <c r="A4317" s="1" t="s">
        <v>47</v>
      </c>
      <c r="B4317" s="7" t="s">
        <v>134</v>
      </c>
      <c r="C4317" s="1" t="s">
        <v>4014</v>
      </c>
      <c r="D4317" s="8">
        <v>0.0</v>
      </c>
      <c r="E4317" s="1"/>
      <c r="F4317" s="1">
        <v>7.4</v>
      </c>
      <c r="G4317" s="1"/>
      <c r="H4317" s="1"/>
    </row>
    <row r="4318">
      <c r="A4318" s="1" t="s">
        <v>47</v>
      </c>
      <c r="B4318" s="7" t="s">
        <v>134</v>
      </c>
      <c r="C4318" s="1" t="s">
        <v>4519</v>
      </c>
      <c r="D4318" s="8">
        <v>0.0</v>
      </c>
      <c r="E4318" s="1"/>
      <c r="F4318" s="1">
        <v>1.0</v>
      </c>
      <c r="G4318" s="1"/>
      <c r="H4318" s="1"/>
    </row>
    <row r="4319">
      <c r="A4319" s="1" t="s">
        <v>47</v>
      </c>
      <c r="B4319" s="7" t="s">
        <v>134</v>
      </c>
      <c r="C4319" s="1" t="s">
        <v>4520</v>
      </c>
      <c r="D4319" s="8">
        <v>0.0</v>
      </c>
      <c r="E4319" s="1"/>
      <c r="F4319" s="1">
        <v>3.7</v>
      </c>
      <c r="G4319" s="1"/>
      <c r="H4319" s="1"/>
    </row>
    <row r="4320">
      <c r="A4320" s="1" t="s">
        <v>47</v>
      </c>
      <c r="B4320" s="7" t="s">
        <v>134</v>
      </c>
      <c r="C4320" s="1" t="s">
        <v>4521</v>
      </c>
      <c r="D4320" s="8">
        <v>0.0</v>
      </c>
      <c r="E4320" s="1"/>
      <c r="F4320" s="1">
        <v>8.5</v>
      </c>
      <c r="G4320" s="1"/>
      <c r="H4320" s="1"/>
    </row>
    <row r="4321">
      <c r="A4321" s="1" t="s">
        <v>47</v>
      </c>
      <c r="B4321" s="7" t="s">
        <v>134</v>
      </c>
      <c r="C4321" s="1" t="s">
        <v>4522</v>
      </c>
      <c r="D4321" s="8">
        <v>0.0</v>
      </c>
      <c r="E4321" s="1"/>
      <c r="F4321" s="1">
        <v>8.5</v>
      </c>
      <c r="G4321" s="1"/>
      <c r="H4321" s="1"/>
    </row>
    <row r="4322">
      <c r="A4322" s="1" t="s">
        <v>47</v>
      </c>
      <c r="B4322" s="7" t="s">
        <v>134</v>
      </c>
      <c r="C4322" s="1" t="s">
        <v>4523</v>
      </c>
      <c r="D4322" s="8">
        <v>0.0</v>
      </c>
      <c r="E4322" s="1"/>
      <c r="F4322" s="1">
        <v>5.5</v>
      </c>
      <c r="G4322" s="1"/>
      <c r="H4322" s="1"/>
    </row>
    <row r="4323">
      <c r="A4323" s="1" t="s">
        <v>47</v>
      </c>
      <c r="B4323" s="7" t="s">
        <v>134</v>
      </c>
      <c r="C4323" s="1" t="s">
        <v>4524</v>
      </c>
      <c r="D4323" s="8">
        <v>0.0</v>
      </c>
      <c r="E4323" s="1"/>
      <c r="F4323" s="1">
        <v>10.0</v>
      </c>
      <c r="G4323" s="1"/>
      <c r="H4323" s="1"/>
    </row>
    <row r="4324">
      <c r="A4324" s="1" t="s">
        <v>47</v>
      </c>
      <c r="B4324" s="7" t="s">
        <v>135</v>
      </c>
      <c r="C4324" s="1" t="s">
        <v>4525</v>
      </c>
      <c r="D4324" s="8">
        <v>0.0</v>
      </c>
      <c r="E4324" s="1"/>
      <c r="F4324" s="1">
        <v>3.8</v>
      </c>
      <c r="G4324" s="1"/>
      <c r="H4324" s="1"/>
    </row>
    <row r="4325">
      <c r="A4325" s="1" t="s">
        <v>47</v>
      </c>
      <c r="B4325" s="7" t="s">
        <v>135</v>
      </c>
      <c r="C4325" s="1" t="s">
        <v>4526</v>
      </c>
      <c r="D4325" s="8">
        <v>0.0</v>
      </c>
      <c r="E4325" s="1"/>
      <c r="F4325" s="1">
        <v>1.2</v>
      </c>
      <c r="G4325" s="1"/>
      <c r="H4325" s="1"/>
    </row>
    <row r="4326">
      <c r="A4326" s="1" t="s">
        <v>47</v>
      </c>
      <c r="B4326" s="7" t="s">
        <v>135</v>
      </c>
      <c r="C4326" s="1" t="s">
        <v>4527</v>
      </c>
      <c r="D4326" s="8">
        <v>0.0</v>
      </c>
      <c r="E4326" s="1"/>
      <c r="F4326" s="1">
        <v>2.0</v>
      </c>
      <c r="G4326" s="1"/>
      <c r="H4326" s="1"/>
    </row>
    <row r="4327">
      <c r="A4327" s="1" t="s">
        <v>47</v>
      </c>
      <c r="B4327" s="7" t="s">
        <v>135</v>
      </c>
      <c r="C4327" s="1" t="s">
        <v>4528</v>
      </c>
      <c r="D4327" s="8">
        <v>1.0</v>
      </c>
      <c r="E4327" s="1"/>
      <c r="F4327" s="1">
        <v>4.0</v>
      </c>
      <c r="G4327" s="1"/>
      <c r="H4327" s="1"/>
    </row>
    <row r="4328">
      <c r="A4328" s="1" t="s">
        <v>47</v>
      </c>
      <c r="B4328" s="7" t="s">
        <v>135</v>
      </c>
      <c r="C4328" s="1" t="s">
        <v>4529</v>
      </c>
      <c r="D4328" s="8">
        <v>0.0</v>
      </c>
      <c r="E4328" s="1"/>
      <c r="F4328" s="1">
        <v>1.0</v>
      </c>
      <c r="G4328" s="1"/>
      <c r="H4328" s="1"/>
    </row>
    <row r="4329">
      <c r="A4329" s="1" t="s">
        <v>47</v>
      </c>
      <c r="B4329" s="7" t="s">
        <v>135</v>
      </c>
      <c r="C4329" s="1" t="s">
        <v>4530</v>
      </c>
      <c r="D4329" s="8">
        <v>0.0</v>
      </c>
      <c r="E4329" s="1"/>
      <c r="F4329" s="1">
        <v>2.5</v>
      </c>
      <c r="G4329" s="1"/>
      <c r="H4329" s="1"/>
    </row>
    <row r="4330">
      <c r="A4330" s="1" t="s">
        <v>47</v>
      </c>
      <c r="B4330" s="7" t="s">
        <v>135</v>
      </c>
      <c r="C4330" s="1" t="s">
        <v>4531</v>
      </c>
      <c r="D4330" s="8">
        <v>0.0</v>
      </c>
      <c r="E4330" s="1"/>
      <c r="F4330" s="1">
        <v>3.4</v>
      </c>
      <c r="G4330" s="1"/>
      <c r="H4330" s="1"/>
    </row>
    <row r="4331">
      <c r="A4331" s="1" t="s">
        <v>47</v>
      </c>
      <c r="B4331" s="7" t="s">
        <v>135</v>
      </c>
      <c r="C4331" s="1" t="s">
        <v>4532</v>
      </c>
      <c r="D4331" s="8">
        <v>0.0</v>
      </c>
      <c r="E4331" s="1"/>
      <c r="F4331" s="1">
        <v>4.3</v>
      </c>
      <c r="G4331" s="1"/>
      <c r="H4331" s="1"/>
    </row>
    <row r="4332">
      <c r="A4332" s="1" t="s">
        <v>47</v>
      </c>
      <c r="B4332" s="7" t="s">
        <v>135</v>
      </c>
      <c r="C4332" s="1" t="s">
        <v>4533</v>
      </c>
      <c r="D4332" s="8">
        <v>0.0</v>
      </c>
      <c r="E4332" s="1"/>
      <c r="F4332" s="1">
        <v>2.6</v>
      </c>
      <c r="G4332" s="1"/>
      <c r="H4332" s="1"/>
    </row>
    <row r="4333">
      <c r="A4333" s="1" t="s">
        <v>47</v>
      </c>
      <c r="B4333" s="7" t="s">
        <v>135</v>
      </c>
      <c r="C4333" s="1" t="s">
        <v>4534</v>
      </c>
      <c r="D4333" s="8">
        <v>0.0</v>
      </c>
      <c r="E4333" s="1"/>
      <c r="F4333" s="1">
        <v>7.7</v>
      </c>
      <c r="G4333" s="1"/>
      <c r="H4333" s="1"/>
    </row>
    <row r="4334">
      <c r="A4334" s="1" t="s">
        <v>47</v>
      </c>
      <c r="B4334" s="7" t="s">
        <v>135</v>
      </c>
      <c r="C4334" s="1" t="s">
        <v>4535</v>
      </c>
      <c r="D4334" s="8">
        <v>0.0</v>
      </c>
      <c r="E4334" s="1"/>
      <c r="F4334" s="1">
        <v>1.0</v>
      </c>
      <c r="G4334" s="1"/>
      <c r="H4334" s="1"/>
    </row>
    <row r="4335">
      <c r="A4335" s="1" t="s">
        <v>47</v>
      </c>
      <c r="B4335" s="7" t="s">
        <v>135</v>
      </c>
      <c r="C4335" s="1" t="s">
        <v>4536</v>
      </c>
      <c r="D4335" s="8">
        <v>0.0</v>
      </c>
      <c r="E4335" s="1"/>
      <c r="F4335" s="1">
        <v>1.5</v>
      </c>
      <c r="G4335" s="1"/>
      <c r="H4335" s="1"/>
    </row>
    <row r="4336">
      <c r="A4336" s="1" t="s">
        <v>47</v>
      </c>
      <c r="B4336" s="7" t="s">
        <v>135</v>
      </c>
      <c r="C4336" s="1" t="s">
        <v>4537</v>
      </c>
      <c r="D4336" s="8">
        <v>0.0</v>
      </c>
      <c r="E4336" s="1"/>
      <c r="F4336" s="1">
        <v>1.4</v>
      </c>
      <c r="G4336" s="1"/>
      <c r="H4336" s="1"/>
    </row>
    <row r="4337">
      <c r="A4337" s="1" t="s">
        <v>47</v>
      </c>
      <c r="B4337" s="7" t="s">
        <v>135</v>
      </c>
      <c r="C4337" s="1" t="s">
        <v>4538</v>
      </c>
      <c r="D4337" s="8">
        <v>0.0</v>
      </c>
      <c r="E4337" s="1"/>
      <c r="F4337" s="1">
        <v>3.2</v>
      </c>
      <c r="G4337" s="1"/>
      <c r="H4337" s="1"/>
    </row>
    <row r="4338">
      <c r="A4338" s="1" t="s">
        <v>47</v>
      </c>
      <c r="B4338" s="7" t="s">
        <v>135</v>
      </c>
      <c r="C4338" s="1" t="s">
        <v>4539</v>
      </c>
      <c r="D4338" s="8">
        <v>0.0</v>
      </c>
      <c r="E4338" s="1"/>
      <c r="F4338" s="1">
        <v>1.8</v>
      </c>
      <c r="G4338" s="1"/>
      <c r="H4338" s="1"/>
    </row>
    <row r="4339">
      <c r="A4339" s="1" t="s">
        <v>47</v>
      </c>
      <c r="B4339" s="7" t="s">
        <v>135</v>
      </c>
      <c r="C4339" s="1" t="s">
        <v>4540</v>
      </c>
      <c r="D4339" s="8">
        <v>0.0</v>
      </c>
      <c r="E4339" s="1"/>
      <c r="F4339" s="1">
        <v>1.0</v>
      </c>
      <c r="G4339" s="1"/>
      <c r="H4339" s="1"/>
    </row>
    <row r="4340">
      <c r="A4340" s="1" t="s">
        <v>47</v>
      </c>
      <c r="B4340" s="7" t="s">
        <v>135</v>
      </c>
      <c r="C4340" s="1" t="s">
        <v>4541</v>
      </c>
      <c r="D4340" s="8">
        <v>0.0</v>
      </c>
      <c r="E4340" s="1"/>
      <c r="F4340" s="1">
        <v>2.4</v>
      </c>
      <c r="G4340" s="1"/>
      <c r="H4340" s="1"/>
    </row>
    <row r="4341">
      <c r="A4341" s="1" t="s">
        <v>47</v>
      </c>
      <c r="B4341" s="7" t="s">
        <v>135</v>
      </c>
      <c r="C4341" s="1" t="s">
        <v>4542</v>
      </c>
      <c r="D4341" s="8">
        <v>0.0</v>
      </c>
      <c r="E4341" s="1"/>
      <c r="F4341" s="1">
        <v>1.0</v>
      </c>
      <c r="G4341" s="1"/>
      <c r="H4341" s="1"/>
    </row>
    <row r="4342">
      <c r="A4342" s="1" t="s">
        <v>47</v>
      </c>
      <c r="B4342" s="7" t="s">
        <v>135</v>
      </c>
      <c r="C4342" s="1" t="s">
        <v>4543</v>
      </c>
      <c r="D4342" s="8">
        <v>2.0</v>
      </c>
      <c r="E4342" s="1"/>
      <c r="F4342" s="1">
        <v>2.5</v>
      </c>
      <c r="G4342" s="1"/>
      <c r="H4342" s="1"/>
    </row>
    <row r="4343">
      <c r="A4343" s="1" t="s">
        <v>47</v>
      </c>
      <c r="B4343" s="7" t="s">
        <v>135</v>
      </c>
      <c r="C4343" s="1" t="s">
        <v>4544</v>
      </c>
      <c r="D4343" s="8">
        <v>0.0</v>
      </c>
      <c r="E4343" s="1"/>
      <c r="F4343" s="1">
        <v>2.8</v>
      </c>
      <c r="G4343" s="1"/>
      <c r="H4343" s="1"/>
    </row>
    <row r="4344">
      <c r="A4344" s="1" t="s">
        <v>47</v>
      </c>
      <c r="B4344" s="7" t="s">
        <v>135</v>
      </c>
      <c r="C4344" s="1" t="s">
        <v>4545</v>
      </c>
      <c r="D4344" s="8">
        <v>0.0</v>
      </c>
      <c r="E4344" s="1"/>
      <c r="F4344" s="1">
        <v>1.6</v>
      </c>
      <c r="G4344" s="1"/>
      <c r="H4344" s="1"/>
    </row>
    <row r="4345">
      <c r="A4345" s="1" t="s">
        <v>47</v>
      </c>
      <c r="B4345" s="7" t="s">
        <v>135</v>
      </c>
      <c r="C4345" s="1" t="s">
        <v>4546</v>
      </c>
      <c r="D4345" s="8">
        <v>0.0</v>
      </c>
      <c r="E4345" s="1"/>
      <c r="F4345" s="1">
        <v>3.6</v>
      </c>
      <c r="G4345" s="1"/>
      <c r="H4345" s="1"/>
    </row>
    <row r="4346">
      <c r="A4346" s="1" t="s">
        <v>47</v>
      </c>
      <c r="B4346" s="7" t="s">
        <v>135</v>
      </c>
      <c r="C4346" s="1" t="s">
        <v>4547</v>
      </c>
      <c r="D4346" s="8">
        <v>0.0</v>
      </c>
      <c r="E4346" s="1"/>
      <c r="F4346" s="1">
        <v>3.9</v>
      </c>
      <c r="G4346" s="1"/>
      <c r="H4346" s="1"/>
    </row>
    <row r="4347">
      <c r="A4347" s="1" t="s">
        <v>47</v>
      </c>
      <c r="B4347" s="7" t="s">
        <v>135</v>
      </c>
      <c r="C4347" s="1" t="s">
        <v>4548</v>
      </c>
      <c r="D4347" s="8">
        <v>2.0</v>
      </c>
      <c r="E4347" s="1"/>
      <c r="F4347" s="1">
        <v>2.2</v>
      </c>
      <c r="G4347" s="1"/>
      <c r="H4347" s="1"/>
    </row>
    <row r="4348">
      <c r="A4348" s="1" t="s">
        <v>47</v>
      </c>
      <c r="B4348" s="7" t="s">
        <v>135</v>
      </c>
      <c r="C4348" s="1" t="s">
        <v>4549</v>
      </c>
      <c r="D4348" s="8">
        <v>0.0</v>
      </c>
      <c r="E4348" s="1"/>
      <c r="F4348" s="1">
        <v>1.0</v>
      </c>
      <c r="G4348" s="1"/>
      <c r="H4348" s="1"/>
    </row>
    <row r="4349">
      <c r="A4349" s="1" t="s">
        <v>47</v>
      </c>
      <c r="B4349" s="7" t="s">
        <v>135</v>
      </c>
      <c r="C4349" s="1" t="s">
        <v>4550</v>
      </c>
      <c r="D4349" s="8">
        <v>0.0</v>
      </c>
      <c r="E4349" s="1"/>
      <c r="F4349" s="1">
        <v>1.0</v>
      </c>
      <c r="G4349" s="1"/>
      <c r="H4349" s="1"/>
    </row>
    <row r="4350">
      <c r="A4350" s="1" t="s">
        <v>47</v>
      </c>
      <c r="B4350" s="7" t="s">
        <v>135</v>
      </c>
      <c r="C4350" s="1" t="s">
        <v>4551</v>
      </c>
      <c r="D4350" s="8">
        <v>0.0</v>
      </c>
      <c r="E4350" s="1"/>
      <c r="F4350" s="1">
        <v>1.0</v>
      </c>
      <c r="G4350" s="1"/>
      <c r="H4350" s="1"/>
    </row>
    <row r="4351">
      <c r="A4351" s="1" t="s">
        <v>47</v>
      </c>
      <c r="B4351" s="7" t="s">
        <v>135</v>
      </c>
      <c r="C4351" s="1" t="s">
        <v>4552</v>
      </c>
      <c r="D4351" s="8">
        <v>0.0</v>
      </c>
      <c r="E4351" s="1"/>
      <c r="F4351" s="1">
        <v>3.7</v>
      </c>
      <c r="G4351" s="1"/>
      <c r="H4351" s="1"/>
    </row>
    <row r="4352">
      <c r="A4352" s="1" t="s">
        <v>47</v>
      </c>
      <c r="B4352" s="7" t="s">
        <v>135</v>
      </c>
      <c r="C4352" s="1" t="s">
        <v>4553</v>
      </c>
      <c r="D4352" s="8">
        <v>0.0</v>
      </c>
      <c r="E4352" s="1"/>
      <c r="F4352" s="1">
        <v>9.1</v>
      </c>
      <c r="G4352" s="1"/>
      <c r="H4352" s="1"/>
    </row>
    <row r="4353">
      <c r="A4353" s="1" t="s">
        <v>47</v>
      </c>
      <c r="B4353" s="7" t="s">
        <v>135</v>
      </c>
      <c r="C4353" s="1" t="s">
        <v>4554</v>
      </c>
      <c r="D4353" s="8">
        <v>0.0</v>
      </c>
      <c r="E4353" s="1"/>
      <c r="F4353" s="1">
        <v>1.0</v>
      </c>
      <c r="G4353" s="1"/>
      <c r="H4353" s="1"/>
    </row>
    <row r="4354">
      <c r="A4354" s="1" t="s">
        <v>47</v>
      </c>
      <c r="B4354" s="7" t="s">
        <v>135</v>
      </c>
      <c r="C4354" s="1" t="s">
        <v>4555</v>
      </c>
      <c r="D4354" s="8">
        <v>0.0</v>
      </c>
      <c r="E4354" s="1"/>
      <c r="F4354" s="1">
        <v>3.9</v>
      </c>
      <c r="G4354" s="1"/>
      <c r="H4354" s="1"/>
    </row>
    <row r="4355">
      <c r="A4355" s="1" t="s">
        <v>47</v>
      </c>
      <c r="B4355" s="7" t="s">
        <v>135</v>
      </c>
      <c r="C4355" s="1" t="s">
        <v>4556</v>
      </c>
      <c r="D4355" s="8">
        <v>0.0</v>
      </c>
      <c r="E4355" s="1"/>
      <c r="F4355" s="1">
        <v>4.6</v>
      </c>
      <c r="G4355" s="1"/>
      <c r="H4355" s="1"/>
    </row>
    <row r="4356">
      <c r="A4356" s="1" t="s">
        <v>47</v>
      </c>
      <c r="B4356" s="7" t="s">
        <v>135</v>
      </c>
      <c r="C4356" s="1" t="s">
        <v>4557</v>
      </c>
      <c r="D4356" s="8">
        <v>0.0</v>
      </c>
      <c r="E4356" s="1"/>
      <c r="F4356" s="1">
        <v>1.0</v>
      </c>
      <c r="G4356" s="1"/>
      <c r="H4356" s="1"/>
    </row>
    <row r="4357">
      <c r="A4357" s="1" t="s">
        <v>47</v>
      </c>
      <c r="B4357" s="7" t="s">
        <v>135</v>
      </c>
      <c r="C4357" s="1" t="s">
        <v>4558</v>
      </c>
      <c r="D4357" s="8">
        <v>1.0</v>
      </c>
      <c r="E4357" s="1"/>
      <c r="F4357" s="1">
        <v>1.8</v>
      </c>
      <c r="G4357" s="1"/>
      <c r="H4357" s="1"/>
    </row>
    <row r="4358">
      <c r="A4358" s="1" t="s">
        <v>47</v>
      </c>
      <c r="B4358" s="7" t="s">
        <v>135</v>
      </c>
      <c r="C4358" s="1" t="s">
        <v>4559</v>
      </c>
      <c r="D4358" s="8">
        <v>0.0</v>
      </c>
      <c r="E4358" s="1"/>
      <c r="F4358" s="1">
        <v>1.6</v>
      </c>
      <c r="G4358" s="1"/>
      <c r="H4358" s="1"/>
    </row>
    <row r="4359">
      <c r="A4359" s="1" t="s">
        <v>47</v>
      </c>
      <c r="B4359" s="7" t="s">
        <v>135</v>
      </c>
      <c r="C4359" s="1" t="s">
        <v>4560</v>
      </c>
      <c r="D4359" s="8">
        <v>0.0</v>
      </c>
      <c r="E4359" s="1"/>
      <c r="F4359" s="1">
        <v>1.0</v>
      </c>
      <c r="G4359" s="1"/>
      <c r="H4359" s="1"/>
    </row>
    <row r="4360">
      <c r="A4360" s="1" t="s">
        <v>47</v>
      </c>
      <c r="B4360" s="7" t="s">
        <v>135</v>
      </c>
      <c r="C4360" s="1" t="s">
        <v>4561</v>
      </c>
      <c r="D4360" s="8">
        <v>0.0</v>
      </c>
      <c r="E4360" s="1"/>
      <c r="F4360" s="1">
        <v>1.0</v>
      </c>
      <c r="G4360" s="1"/>
      <c r="H4360" s="1"/>
    </row>
    <row r="4361">
      <c r="A4361" s="1" t="s">
        <v>47</v>
      </c>
      <c r="B4361" s="7" t="s">
        <v>135</v>
      </c>
      <c r="C4361" s="1" t="s">
        <v>4562</v>
      </c>
      <c r="D4361" s="8">
        <v>0.0</v>
      </c>
      <c r="E4361" s="1"/>
      <c r="F4361" s="1">
        <v>1.5</v>
      </c>
      <c r="G4361" s="1"/>
      <c r="H4361" s="1"/>
    </row>
    <row r="4362">
      <c r="A4362" s="1" t="s">
        <v>47</v>
      </c>
      <c r="B4362" s="7" t="s">
        <v>135</v>
      </c>
      <c r="C4362" s="1" t="s">
        <v>4563</v>
      </c>
      <c r="D4362" s="8">
        <v>0.0</v>
      </c>
      <c r="E4362" s="1"/>
      <c r="F4362" s="1">
        <v>1.0</v>
      </c>
      <c r="G4362" s="1"/>
      <c r="H4362" s="1"/>
    </row>
    <row r="4363">
      <c r="A4363" s="1" t="s">
        <v>47</v>
      </c>
      <c r="B4363" s="7" t="s">
        <v>135</v>
      </c>
      <c r="C4363" s="1" t="s">
        <v>4564</v>
      </c>
      <c r="D4363" s="8">
        <v>0.0</v>
      </c>
      <c r="E4363" s="1"/>
      <c r="F4363" s="1">
        <v>1.0</v>
      </c>
      <c r="G4363" s="1"/>
      <c r="H4363" s="1"/>
    </row>
    <row r="4364">
      <c r="A4364" s="1" t="s">
        <v>47</v>
      </c>
      <c r="B4364" s="7" t="s">
        <v>135</v>
      </c>
      <c r="C4364" s="1" t="s">
        <v>4565</v>
      </c>
      <c r="D4364" s="8">
        <v>0.0</v>
      </c>
      <c r="E4364" s="1"/>
      <c r="F4364" s="1">
        <v>1.7</v>
      </c>
      <c r="G4364" s="1"/>
      <c r="H4364" s="1"/>
    </row>
    <row r="4365">
      <c r="A4365" s="1" t="s">
        <v>47</v>
      </c>
      <c r="B4365" s="7" t="s">
        <v>135</v>
      </c>
      <c r="C4365" s="1" t="s">
        <v>4566</v>
      </c>
      <c r="D4365" s="8">
        <v>0.0</v>
      </c>
      <c r="E4365" s="1"/>
      <c r="F4365" s="1">
        <v>1.0</v>
      </c>
      <c r="G4365" s="1"/>
      <c r="H4365" s="1"/>
    </row>
    <row r="4366">
      <c r="A4366" s="1" t="s">
        <v>47</v>
      </c>
      <c r="B4366" s="7" t="s">
        <v>135</v>
      </c>
      <c r="C4366" s="1" t="s">
        <v>4567</v>
      </c>
      <c r="D4366" s="8">
        <v>0.0</v>
      </c>
      <c r="E4366" s="1"/>
      <c r="F4366" s="1">
        <v>1.0</v>
      </c>
      <c r="G4366" s="1"/>
      <c r="H4366" s="1"/>
    </row>
    <row r="4367">
      <c r="A4367" s="1" t="s">
        <v>47</v>
      </c>
      <c r="B4367" s="7" t="s">
        <v>135</v>
      </c>
      <c r="C4367" s="1" t="s">
        <v>4568</v>
      </c>
      <c r="D4367" s="8">
        <v>0.0</v>
      </c>
      <c r="E4367" s="1"/>
      <c r="F4367" s="1">
        <v>1.0</v>
      </c>
      <c r="G4367" s="1"/>
      <c r="H4367" s="1"/>
    </row>
    <row r="4368">
      <c r="A4368" s="1" t="s">
        <v>47</v>
      </c>
      <c r="B4368" s="7" t="s">
        <v>135</v>
      </c>
      <c r="C4368" s="1" t="s">
        <v>4569</v>
      </c>
      <c r="D4368" s="8">
        <v>0.0</v>
      </c>
      <c r="E4368" s="1"/>
      <c r="F4368" s="1">
        <v>1.0</v>
      </c>
      <c r="G4368" s="1"/>
      <c r="H4368" s="1"/>
    </row>
    <row r="4369">
      <c r="A4369" s="1" t="s">
        <v>47</v>
      </c>
      <c r="B4369" s="7" t="s">
        <v>135</v>
      </c>
      <c r="C4369" s="1" t="s">
        <v>4570</v>
      </c>
      <c r="D4369" s="8">
        <v>0.0</v>
      </c>
      <c r="E4369" s="1"/>
      <c r="F4369" s="1">
        <v>1.0</v>
      </c>
      <c r="G4369" s="1"/>
      <c r="H4369" s="1"/>
    </row>
    <row r="4370">
      <c r="A4370" s="1" t="s">
        <v>47</v>
      </c>
      <c r="B4370" s="7" t="s">
        <v>135</v>
      </c>
      <c r="C4370" s="1" t="s">
        <v>4571</v>
      </c>
      <c r="D4370" s="8">
        <v>0.0</v>
      </c>
      <c r="E4370" s="1"/>
      <c r="F4370" s="1">
        <v>3.1</v>
      </c>
      <c r="G4370" s="1"/>
      <c r="H4370" s="1"/>
    </row>
    <row r="4371">
      <c r="A4371" s="1" t="s">
        <v>47</v>
      </c>
      <c r="B4371" s="7" t="s">
        <v>135</v>
      </c>
      <c r="C4371" s="1" t="s">
        <v>4572</v>
      </c>
      <c r="D4371" s="8">
        <v>0.0</v>
      </c>
      <c r="E4371" s="1"/>
      <c r="F4371" s="1">
        <v>1.0</v>
      </c>
      <c r="G4371" s="1"/>
      <c r="H4371" s="1"/>
    </row>
    <row r="4372">
      <c r="A4372" s="1" t="s">
        <v>47</v>
      </c>
      <c r="B4372" s="7" t="s">
        <v>135</v>
      </c>
      <c r="C4372" s="1" t="s">
        <v>4573</v>
      </c>
      <c r="D4372" s="8">
        <v>0.0</v>
      </c>
      <c r="E4372" s="1"/>
      <c r="F4372" s="1">
        <v>2.9</v>
      </c>
      <c r="G4372" s="1"/>
      <c r="H4372" s="1"/>
    </row>
    <row r="4373">
      <c r="A4373" s="1" t="s">
        <v>47</v>
      </c>
      <c r="B4373" s="7" t="s">
        <v>135</v>
      </c>
      <c r="C4373" s="1" t="s">
        <v>4574</v>
      </c>
      <c r="D4373" s="8">
        <v>0.0</v>
      </c>
      <c r="E4373" s="1"/>
      <c r="F4373" s="1">
        <v>9.3</v>
      </c>
      <c r="G4373" s="1"/>
      <c r="H4373" s="1"/>
    </row>
    <row r="4374">
      <c r="A4374" s="1" t="s">
        <v>47</v>
      </c>
      <c r="B4374" s="7" t="s">
        <v>136</v>
      </c>
      <c r="C4374" s="1" t="s">
        <v>4575</v>
      </c>
      <c r="D4374" s="8">
        <v>0.0</v>
      </c>
      <c r="E4374" s="1"/>
      <c r="F4374" s="1">
        <v>3.8</v>
      </c>
      <c r="G4374" s="1"/>
      <c r="H4374" s="1"/>
    </row>
    <row r="4375">
      <c r="A4375" s="1" t="s">
        <v>47</v>
      </c>
      <c r="B4375" s="7" t="s">
        <v>136</v>
      </c>
      <c r="C4375" s="1" t="s">
        <v>4576</v>
      </c>
      <c r="D4375" s="8">
        <v>0.0</v>
      </c>
      <c r="E4375" s="1"/>
      <c r="F4375" s="1">
        <v>4.2</v>
      </c>
      <c r="G4375" s="1"/>
      <c r="H4375" s="1"/>
    </row>
    <row r="4376">
      <c r="A4376" s="1" t="s">
        <v>47</v>
      </c>
      <c r="B4376" s="7" t="s">
        <v>136</v>
      </c>
      <c r="C4376" s="1" t="s">
        <v>4577</v>
      </c>
      <c r="D4376" s="8">
        <v>0.0</v>
      </c>
      <c r="E4376" s="1"/>
      <c r="F4376" s="1">
        <v>2.9</v>
      </c>
      <c r="G4376" s="1"/>
      <c r="H4376" s="1"/>
    </row>
    <row r="4377">
      <c r="A4377" s="1" t="s">
        <v>47</v>
      </c>
      <c r="B4377" s="7" t="s">
        <v>136</v>
      </c>
      <c r="C4377" s="1" t="s">
        <v>4578</v>
      </c>
      <c r="D4377" s="8">
        <v>0.0</v>
      </c>
      <c r="E4377" s="1"/>
      <c r="F4377" s="1">
        <v>3.5</v>
      </c>
      <c r="G4377" s="1"/>
      <c r="H4377" s="1"/>
    </row>
    <row r="4378">
      <c r="A4378" s="1" t="s">
        <v>47</v>
      </c>
      <c r="B4378" s="7" t="s">
        <v>136</v>
      </c>
      <c r="C4378" s="1" t="s">
        <v>4579</v>
      </c>
      <c r="D4378" s="8">
        <v>0.0</v>
      </c>
      <c r="E4378" s="1"/>
      <c r="F4378" s="1">
        <v>5.5</v>
      </c>
      <c r="G4378" s="1"/>
      <c r="H4378" s="1"/>
    </row>
    <row r="4379">
      <c r="A4379" s="1" t="s">
        <v>47</v>
      </c>
      <c r="B4379" s="7" t="s">
        <v>136</v>
      </c>
      <c r="C4379" s="1" t="s">
        <v>4580</v>
      </c>
      <c r="D4379" s="8">
        <v>0.0</v>
      </c>
      <c r="E4379" s="1"/>
      <c r="F4379" s="1">
        <v>4.5</v>
      </c>
      <c r="G4379" s="1"/>
      <c r="H4379" s="1"/>
    </row>
    <row r="4380">
      <c r="A4380" s="1" t="s">
        <v>47</v>
      </c>
      <c r="B4380" s="7" t="s">
        <v>136</v>
      </c>
      <c r="C4380" s="1" t="s">
        <v>2410</v>
      </c>
      <c r="D4380" s="8">
        <v>0.0</v>
      </c>
      <c r="E4380" s="1"/>
      <c r="F4380" s="1">
        <v>8.6</v>
      </c>
      <c r="G4380" s="1"/>
      <c r="H4380" s="1"/>
    </row>
    <row r="4381">
      <c r="A4381" s="1" t="s">
        <v>47</v>
      </c>
      <c r="B4381" s="7" t="s">
        <v>136</v>
      </c>
      <c r="C4381" s="1" t="s">
        <v>4581</v>
      </c>
      <c r="D4381" s="8">
        <v>0.0</v>
      </c>
      <c r="E4381" s="1"/>
      <c r="F4381" s="1">
        <v>3.1</v>
      </c>
      <c r="G4381" s="1"/>
      <c r="H4381" s="1"/>
    </row>
    <row r="4382">
      <c r="A4382" s="1" t="s">
        <v>47</v>
      </c>
      <c r="B4382" s="7" t="s">
        <v>136</v>
      </c>
      <c r="C4382" s="1" t="s">
        <v>4582</v>
      </c>
      <c r="D4382" s="8">
        <v>0.0</v>
      </c>
      <c r="E4382" s="1"/>
      <c r="F4382" s="1">
        <v>1.6</v>
      </c>
      <c r="G4382" s="1"/>
      <c r="H4382" s="1"/>
    </row>
    <row r="4383">
      <c r="A4383" s="1" t="s">
        <v>47</v>
      </c>
      <c r="B4383" s="7" t="s">
        <v>136</v>
      </c>
      <c r="C4383" s="1" t="s">
        <v>2423</v>
      </c>
      <c r="D4383" s="8">
        <v>0.0</v>
      </c>
      <c r="E4383" s="1"/>
      <c r="F4383" s="1">
        <v>8.3</v>
      </c>
      <c r="G4383" s="1"/>
      <c r="H4383" s="1"/>
    </row>
    <row r="4384">
      <c r="A4384" s="1" t="s">
        <v>47</v>
      </c>
      <c r="B4384" s="7" t="s">
        <v>136</v>
      </c>
      <c r="C4384" s="1" t="s">
        <v>4583</v>
      </c>
      <c r="D4384" s="8">
        <v>0.0</v>
      </c>
      <c r="E4384" s="1"/>
      <c r="F4384" s="1">
        <v>10.7</v>
      </c>
      <c r="G4384" s="1"/>
      <c r="H4384" s="1"/>
    </row>
    <row r="4385">
      <c r="A4385" s="1" t="s">
        <v>47</v>
      </c>
      <c r="B4385" s="7" t="s">
        <v>136</v>
      </c>
      <c r="C4385" s="1" t="s">
        <v>4584</v>
      </c>
      <c r="D4385" s="8">
        <v>0.0</v>
      </c>
      <c r="E4385" s="1"/>
      <c r="F4385" s="1">
        <v>5.4</v>
      </c>
      <c r="G4385" s="1"/>
      <c r="H4385" s="1"/>
    </row>
    <row r="4386">
      <c r="A4386" s="1" t="s">
        <v>47</v>
      </c>
      <c r="B4386" s="7" t="s">
        <v>136</v>
      </c>
      <c r="C4386" s="1" t="s">
        <v>4585</v>
      </c>
      <c r="D4386" s="8">
        <v>0.0</v>
      </c>
      <c r="E4386" s="1"/>
      <c r="F4386" s="1">
        <v>1.7</v>
      </c>
      <c r="G4386" s="1"/>
      <c r="H4386" s="1"/>
    </row>
    <row r="4387">
      <c r="A4387" s="1" t="s">
        <v>47</v>
      </c>
      <c r="B4387" s="7" t="s">
        <v>136</v>
      </c>
      <c r="C4387" s="1" t="s">
        <v>4586</v>
      </c>
      <c r="D4387" s="8">
        <v>0.0</v>
      </c>
      <c r="E4387" s="1"/>
      <c r="F4387" s="1">
        <v>4.2</v>
      </c>
      <c r="G4387" s="1"/>
      <c r="H4387" s="1"/>
    </row>
    <row r="4388">
      <c r="A4388" s="1" t="s">
        <v>47</v>
      </c>
      <c r="B4388" s="7" t="s">
        <v>136</v>
      </c>
      <c r="C4388" s="1" t="s">
        <v>4587</v>
      </c>
      <c r="D4388" s="8">
        <v>0.0</v>
      </c>
      <c r="E4388" s="1"/>
      <c r="F4388" s="1">
        <v>8.8</v>
      </c>
      <c r="G4388" s="1"/>
      <c r="H4388" s="1"/>
    </row>
    <row r="4389">
      <c r="A4389" s="1" t="s">
        <v>47</v>
      </c>
      <c r="B4389" s="7" t="s">
        <v>136</v>
      </c>
      <c r="C4389" s="1" t="s">
        <v>4588</v>
      </c>
      <c r="D4389" s="8">
        <v>0.0</v>
      </c>
      <c r="E4389" s="1"/>
      <c r="F4389" s="1">
        <v>2.8</v>
      </c>
      <c r="G4389" s="1"/>
      <c r="H4389" s="1"/>
    </row>
    <row r="4390">
      <c r="A4390" s="1" t="s">
        <v>47</v>
      </c>
      <c r="B4390" s="7" t="s">
        <v>136</v>
      </c>
      <c r="C4390" s="1" t="s">
        <v>4589</v>
      </c>
      <c r="D4390" s="8">
        <v>0.0</v>
      </c>
      <c r="E4390" s="1"/>
      <c r="F4390" s="1">
        <v>6.8</v>
      </c>
      <c r="G4390" s="1"/>
      <c r="H4390" s="1"/>
    </row>
    <row r="4391">
      <c r="A4391" s="1" t="s">
        <v>47</v>
      </c>
      <c r="B4391" s="7" t="s">
        <v>136</v>
      </c>
      <c r="C4391" s="1" t="s">
        <v>4590</v>
      </c>
      <c r="D4391" s="8">
        <v>0.0</v>
      </c>
      <c r="E4391" s="1"/>
      <c r="F4391" s="1">
        <v>6.2</v>
      </c>
      <c r="G4391" s="1"/>
      <c r="H4391" s="1"/>
    </row>
    <row r="4392">
      <c r="A4392" s="1" t="s">
        <v>47</v>
      </c>
      <c r="B4392" s="7" t="s">
        <v>136</v>
      </c>
      <c r="C4392" s="1" t="s">
        <v>4591</v>
      </c>
      <c r="D4392" s="8">
        <v>0.0</v>
      </c>
      <c r="E4392" s="1"/>
      <c r="F4392" s="1">
        <v>4.1</v>
      </c>
      <c r="G4392" s="1"/>
      <c r="H4392" s="1"/>
    </row>
    <row r="4393">
      <c r="A4393" s="1" t="s">
        <v>47</v>
      </c>
      <c r="B4393" s="7" t="s">
        <v>136</v>
      </c>
      <c r="C4393" s="1" t="s">
        <v>4592</v>
      </c>
      <c r="D4393" s="8">
        <v>0.0</v>
      </c>
      <c r="E4393" s="1"/>
      <c r="F4393" s="1">
        <v>2.9</v>
      </c>
      <c r="G4393" s="1"/>
      <c r="H4393" s="1"/>
    </row>
    <row r="4394">
      <c r="A4394" s="1" t="s">
        <v>47</v>
      </c>
      <c r="B4394" s="7" t="s">
        <v>136</v>
      </c>
      <c r="C4394" s="1" t="s">
        <v>4593</v>
      </c>
      <c r="D4394" s="8">
        <v>0.0</v>
      </c>
      <c r="E4394" s="1"/>
      <c r="F4394" s="1">
        <v>7.8</v>
      </c>
      <c r="G4394" s="1"/>
      <c r="H4394" s="1"/>
    </row>
    <row r="4395">
      <c r="A4395" s="1" t="s">
        <v>47</v>
      </c>
      <c r="B4395" s="7" t="s">
        <v>136</v>
      </c>
      <c r="C4395" s="1" t="s">
        <v>4594</v>
      </c>
      <c r="D4395" s="8">
        <v>0.0</v>
      </c>
      <c r="E4395" s="1"/>
      <c r="F4395" s="1">
        <v>9.2</v>
      </c>
      <c r="G4395" s="1"/>
      <c r="H4395" s="1"/>
    </row>
    <row r="4396">
      <c r="A4396" s="1" t="s">
        <v>47</v>
      </c>
      <c r="B4396" s="7" t="s">
        <v>136</v>
      </c>
      <c r="C4396" s="1" t="s">
        <v>4595</v>
      </c>
      <c r="D4396" s="8">
        <v>1.0</v>
      </c>
      <c r="E4396" s="1"/>
      <c r="F4396" s="1">
        <v>10.1</v>
      </c>
      <c r="G4396" s="1"/>
      <c r="H4396" s="1"/>
    </row>
    <row r="4397">
      <c r="A4397" s="1" t="s">
        <v>47</v>
      </c>
      <c r="B4397" s="7" t="s">
        <v>136</v>
      </c>
      <c r="C4397" s="1" t="s">
        <v>4596</v>
      </c>
      <c r="D4397" s="8">
        <v>0.0</v>
      </c>
      <c r="E4397" s="1"/>
      <c r="F4397" s="1">
        <v>4.2</v>
      </c>
      <c r="G4397" s="1"/>
      <c r="H4397" s="1"/>
    </row>
    <row r="4398">
      <c r="A4398" s="1" t="s">
        <v>47</v>
      </c>
      <c r="B4398" s="7" t="s">
        <v>136</v>
      </c>
      <c r="C4398" s="1" t="s">
        <v>4597</v>
      </c>
      <c r="D4398" s="8">
        <v>0.0</v>
      </c>
      <c r="E4398" s="1"/>
      <c r="F4398" s="1">
        <v>2.7</v>
      </c>
      <c r="G4398" s="1"/>
      <c r="H4398" s="1"/>
    </row>
    <row r="4399">
      <c r="A4399" s="1" t="s">
        <v>47</v>
      </c>
      <c r="B4399" s="7" t="s">
        <v>136</v>
      </c>
      <c r="C4399" s="1" t="s">
        <v>4598</v>
      </c>
      <c r="D4399" s="8">
        <v>0.0</v>
      </c>
      <c r="E4399" s="1"/>
      <c r="F4399" s="1">
        <v>5.8</v>
      </c>
      <c r="G4399" s="1"/>
      <c r="H4399" s="1"/>
    </row>
    <row r="4400">
      <c r="A4400" s="1" t="s">
        <v>47</v>
      </c>
      <c r="B4400" s="7" t="s">
        <v>136</v>
      </c>
      <c r="C4400" s="1" t="s">
        <v>4599</v>
      </c>
      <c r="D4400" s="8">
        <v>0.0</v>
      </c>
      <c r="E4400" s="1"/>
      <c r="F4400" s="1">
        <v>6.0</v>
      </c>
      <c r="G4400" s="1"/>
      <c r="H4400" s="1"/>
    </row>
    <row r="4401">
      <c r="A4401" s="1" t="s">
        <v>47</v>
      </c>
      <c r="B4401" s="7" t="s">
        <v>136</v>
      </c>
      <c r="C4401" s="1" t="s">
        <v>4600</v>
      </c>
      <c r="D4401" s="8">
        <v>0.0</v>
      </c>
      <c r="E4401" s="1"/>
      <c r="F4401" s="1">
        <v>5.3</v>
      </c>
      <c r="G4401" s="1"/>
      <c r="H4401" s="1"/>
    </row>
    <row r="4402">
      <c r="A4402" s="1" t="s">
        <v>47</v>
      </c>
      <c r="B4402" s="7" t="s">
        <v>136</v>
      </c>
      <c r="C4402" s="1" t="s">
        <v>4601</v>
      </c>
      <c r="D4402" s="8">
        <v>0.0</v>
      </c>
      <c r="E4402" s="1"/>
      <c r="F4402" s="1">
        <v>1.0</v>
      </c>
      <c r="G4402" s="1"/>
      <c r="H4402" s="1"/>
    </row>
    <row r="4403">
      <c r="A4403" s="1" t="s">
        <v>47</v>
      </c>
      <c r="B4403" s="7" t="s">
        <v>136</v>
      </c>
      <c r="C4403" s="1" t="s">
        <v>4602</v>
      </c>
      <c r="D4403" s="8">
        <v>0.0</v>
      </c>
      <c r="E4403" s="1"/>
      <c r="F4403" s="1">
        <v>2.4</v>
      </c>
      <c r="G4403" s="1"/>
      <c r="H4403" s="1"/>
    </row>
    <row r="4404">
      <c r="A4404" s="1" t="s">
        <v>47</v>
      </c>
      <c r="B4404" s="7" t="s">
        <v>136</v>
      </c>
      <c r="C4404" s="1" t="s">
        <v>4603</v>
      </c>
      <c r="D4404" s="8">
        <v>0.0</v>
      </c>
      <c r="E4404" s="1"/>
      <c r="F4404" s="1">
        <v>7.1</v>
      </c>
      <c r="G4404" s="1"/>
      <c r="H4404" s="1"/>
    </row>
    <row r="4405">
      <c r="A4405" s="1" t="s">
        <v>47</v>
      </c>
      <c r="B4405" s="7" t="s">
        <v>136</v>
      </c>
      <c r="C4405" s="1" t="s">
        <v>4604</v>
      </c>
      <c r="D4405" s="8">
        <v>0.0</v>
      </c>
      <c r="E4405" s="1"/>
      <c r="F4405" s="1">
        <v>2.4</v>
      </c>
      <c r="G4405" s="1"/>
      <c r="H4405" s="1"/>
    </row>
    <row r="4406">
      <c r="A4406" s="1" t="s">
        <v>47</v>
      </c>
      <c r="B4406" s="7" t="s">
        <v>136</v>
      </c>
      <c r="C4406" s="1" t="s">
        <v>4605</v>
      </c>
      <c r="D4406" s="8">
        <v>0.0</v>
      </c>
      <c r="E4406" s="1"/>
      <c r="F4406" s="1">
        <v>2.3</v>
      </c>
      <c r="G4406" s="1"/>
      <c r="H4406" s="1"/>
    </row>
    <row r="4407">
      <c r="A4407" s="1" t="s">
        <v>47</v>
      </c>
      <c r="B4407" s="7" t="s">
        <v>136</v>
      </c>
      <c r="C4407" s="1" t="s">
        <v>2758</v>
      </c>
      <c r="D4407" s="8">
        <v>0.0</v>
      </c>
      <c r="E4407" s="1"/>
      <c r="F4407" s="1">
        <v>1.0</v>
      </c>
      <c r="G4407" s="1"/>
      <c r="H4407" s="1"/>
    </row>
    <row r="4408">
      <c r="A4408" s="1" t="s">
        <v>47</v>
      </c>
      <c r="B4408" s="7" t="s">
        <v>136</v>
      </c>
      <c r="C4408" s="1" t="s">
        <v>4606</v>
      </c>
      <c r="D4408" s="8">
        <v>0.0</v>
      </c>
      <c r="E4408" s="1"/>
      <c r="F4408" s="1">
        <v>10.3</v>
      </c>
      <c r="G4408" s="1"/>
      <c r="H4408" s="1"/>
    </row>
    <row r="4409">
      <c r="A4409" s="1" t="s">
        <v>47</v>
      </c>
      <c r="B4409" s="7" t="s">
        <v>136</v>
      </c>
      <c r="C4409" s="1" t="s">
        <v>4607</v>
      </c>
      <c r="D4409" s="8">
        <v>0.0</v>
      </c>
      <c r="E4409" s="1"/>
      <c r="F4409" s="1">
        <v>5.4</v>
      </c>
      <c r="G4409" s="1"/>
      <c r="H4409" s="1"/>
    </row>
    <row r="4410">
      <c r="A4410" s="1" t="s">
        <v>47</v>
      </c>
      <c r="B4410" s="7" t="s">
        <v>136</v>
      </c>
      <c r="C4410" s="1" t="s">
        <v>4608</v>
      </c>
      <c r="D4410" s="8">
        <v>0.0</v>
      </c>
      <c r="E4410" s="1"/>
      <c r="F4410" s="1">
        <v>7.6</v>
      </c>
      <c r="G4410" s="1"/>
      <c r="H4410" s="1"/>
    </row>
    <row r="4411">
      <c r="A4411" s="1" t="s">
        <v>47</v>
      </c>
      <c r="B4411" s="7" t="s">
        <v>136</v>
      </c>
      <c r="C4411" s="1" t="s">
        <v>4609</v>
      </c>
      <c r="D4411" s="8">
        <v>0.0</v>
      </c>
      <c r="E4411" s="1"/>
      <c r="F4411" s="1">
        <v>9.9</v>
      </c>
      <c r="G4411" s="1"/>
      <c r="H4411" s="1"/>
    </row>
    <row r="4412">
      <c r="A4412" s="1" t="s">
        <v>47</v>
      </c>
      <c r="B4412" s="7" t="s">
        <v>136</v>
      </c>
      <c r="C4412" s="1" t="s">
        <v>4610</v>
      </c>
      <c r="D4412" s="8">
        <v>0.0</v>
      </c>
      <c r="E4412" s="1"/>
      <c r="F4412" s="1">
        <v>7.8</v>
      </c>
      <c r="G4412" s="1"/>
      <c r="H4412" s="1"/>
    </row>
    <row r="4413">
      <c r="A4413" s="1" t="s">
        <v>47</v>
      </c>
      <c r="B4413" s="7" t="s">
        <v>136</v>
      </c>
      <c r="C4413" s="1" t="s">
        <v>4611</v>
      </c>
      <c r="D4413" s="8">
        <v>0.0</v>
      </c>
      <c r="E4413" s="1"/>
      <c r="F4413" s="1">
        <v>6.0</v>
      </c>
      <c r="G4413" s="1"/>
      <c r="H4413" s="1"/>
    </row>
    <row r="4414">
      <c r="A4414" s="1" t="s">
        <v>47</v>
      </c>
      <c r="B4414" s="7" t="s">
        <v>136</v>
      </c>
      <c r="C4414" s="1" t="s">
        <v>4612</v>
      </c>
      <c r="D4414" s="8">
        <v>0.0</v>
      </c>
      <c r="E4414" s="1"/>
      <c r="F4414" s="1">
        <v>9.6</v>
      </c>
      <c r="G4414" s="1"/>
      <c r="H4414" s="1"/>
    </row>
    <row r="4415">
      <c r="A4415" s="1" t="s">
        <v>47</v>
      </c>
      <c r="B4415" s="7" t="s">
        <v>136</v>
      </c>
      <c r="C4415" s="1" t="s">
        <v>4613</v>
      </c>
      <c r="D4415" s="8">
        <v>0.0</v>
      </c>
      <c r="E4415" s="1"/>
      <c r="F4415" s="1">
        <v>2.8</v>
      </c>
      <c r="G4415" s="1"/>
      <c r="H4415" s="1"/>
    </row>
    <row r="4416">
      <c r="A4416" s="1" t="s">
        <v>47</v>
      </c>
      <c r="B4416" s="7" t="s">
        <v>136</v>
      </c>
      <c r="C4416" s="1" t="s">
        <v>4614</v>
      </c>
      <c r="D4416" s="8">
        <v>0.0</v>
      </c>
      <c r="E4416" s="1"/>
      <c r="F4416" s="1">
        <v>7.4</v>
      </c>
      <c r="G4416" s="1"/>
      <c r="H4416" s="1"/>
    </row>
    <row r="4417">
      <c r="A4417" s="1" t="s">
        <v>47</v>
      </c>
      <c r="B4417" s="7" t="s">
        <v>136</v>
      </c>
      <c r="C4417" s="1" t="s">
        <v>4615</v>
      </c>
      <c r="D4417" s="8">
        <v>0.0</v>
      </c>
      <c r="E4417" s="1"/>
      <c r="F4417" s="1">
        <v>3.4</v>
      </c>
      <c r="G4417" s="1"/>
      <c r="H4417" s="1"/>
    </row>
    <row r="4418">
      <c r="A4418" s="1" t="s">
        <v>47</v>
      </c>
      <c r="B4418" s="7" t="s">
        <v>136</v>
      </c>
      <c r="C4418" s="1" t="s">
        <v>4616</v>
      </c>
      <c r="D4418" s="8">
        <v>0.0</v>
      </c>
      <c r="E4418" s="1"/>
      <c r="F4418" s="1">
        <v>11.8</v>
      </c>
      <c r="G4418" s="1"/>
      <c r="H4418" s="1"/>
    </row>
    <row r="4419">
      <c r="A4419" s="1" t="s">
        <v>47</v>
      </c>
      <c r="B4419" s="7" t="s">
        <v>136</v>
      </c>
      <c r="C4419" s="1" t="s">
        <v>4617</v>
      </c>
      <c r="D4419" s="8">
        <v>0.0</v>
      </c>
      <c r="E4419" s="1"/>
      <c r="F4419" s="1">
        <v>9.0</v>
      </c>
      <c r="G4419" s="1"/>
      <c r="H4419" s="1"/>
    </row>
    <row r="4420">
      <c r="A4420" s="1" t="s">
        <v>47</v>
      </c>
      <c r="B4420" s="7" t="s">
        <v>136</v>
      </c>
      <c r="C4420" s="1" t="s">
        <v>4618</v>
      </c>
      <c r="D4420" s="8">
        <v>0.0</v>
      </c>
      <c r="E4420" s="1"/>
      <c r="F4420" s="1">
        <v>11.0</v>
      </c>
      <c r="G4420" s="1"/>
      <c r="H4420" s="1"/>
    </row>
    <row r="4421">
      <c r="A4421" s="1" t="s">
        <v>47</v>
      </c>
      <c r="B4421" s="7" t="s">
        <v>136</v>
      </c>
      <c r="C4421" s="1" t="s">
        <v>4619</v>
      </c>
      <c r="D4421" s="8">
        <v>0.0</v>
      </c>
      <c r="E4421" s="1"/>
      <c r="F4421" s="1">
        <v>1.0</v>
      </c>
      <c r="G4421" s="1"/>
      <c r="H4421" s="1"/>
    </row>
    <row r="4422">
      <c r="A4422" s="1" t="s">
        <v>47</v>
      </c>
      <c r="B4422" s="7" t="s">
        <v>136</v>
      </c>
      <c r="C4422" s="1" t="s">
        <v>4620</v>
      </c>
      <c r="D4422" s="8">
        <v>0.0</v>
      </c>
      <c r="E4422" s="1"/>
      <c r="F4422" s="1">
        <v>1.0</v>
      </c>
      <c r="G4422" s="1"/>
      <c r="H4422" s="1"/>
    </row>
    <row r="4423">
      <c r="A4423" s="1" t="s">
        <v>47</v>
      </c>
      <c r="B4423" s="7" t="s">
        <v>136</v>
      </c>
      <c r="C4423" s="1" t="s">
        <v>4621</v>
      </c>
      <c r="D4423" s="8">
        <v>0.0</v>
      </c>
      <c r="E4423" s="1"/>
      <c r="F4423" s="1">
        <v>8.8</v>
      </c>
      <c r="G4423" s="1"/>
      <c r="H4423" s="1"/>
    </row>
    <row r="4424">
      <c r="A4424" s="1" t="s">
        <v>47</v>
      </c>
      <c r="B4424" s="7" t="s">
        <v>137</v>
      </c>
      <c r="C4424" s="1" t="s">
        <v>4622</v>
      </c>
      <c r="D4424" s="8">
        <v>0.0</v>
      </c>
      <c r="E4424" s="1"/>
      <c r="F4424" s="1">
        <v>1.4</v>
      </c>
      <c r="G4424" s="1"/>
      <c r="H4424" s="1"/>
    </row>
    <row r="4425">
      <c r="A4425" s="1" t="s">
        <v>47</v>
      </c>
      <c r="B4425" s="7" t="s">
        <v>137</v>
      </c>
      <c r="C4425" s="1" t="s">
        <v>4623</v>
      </c>
      <c r="D4425" s="8">
        <v>0.0</v>
      </c>
      <c r="E4425" s="1"/>
      <c r="F4425" s="1">
        <v>3.3</v>
      </c>
      <c r="G4425" s="1"/>
      <c r="H4425" s="1"/>
    </row>
    <row r="4426">
      <c r="A4426" s="1" t="s">
        <v>47</v>
      </c>
      <c r="B4426" s="7" t="s">
        <v>137</v>
      </c>
      <c r="C4426" s="1" t="s">
        <v>4624</v>
      </c>
      <c r="D4426" s="8">
        <v>0.0</v>
      </c>
      <c r="E4426" s="1"/>
      <c r="F4426" s="1">
        <v>4.1</v>
      </c>
      <c r="G4426" s="1"/>
      <c r="H4426" s="1"/>
    </row>
    <row r="4427">
      <c r="A4427" s="1" t="s">
        <v>47</v>
      </c>
      <c r="B4427" s="7" t="s">
        <v>137</v>
      </c>
      <c r="C4427" s="1" t="s">
        <v>4625</v>
      </c>
      <c r="D4427" s="8">
        <v>0.0</v>
      </c>
      <c r="E4427" s="1"/>
      <c r="F4427" s="1">
        <v>1.0</v>
      </c>
      <c r="G4427" s="1"/>
      <c r="H4427" s="1"/>
    </row>
    <row r="4428">
      <c r="A4428" s="1" t="s">
        <v>47</v>
      </c>
      <c r="B4428" s="7" t="s">
        <v>137</v>
      </c>
      <c r="C4428" s="1" t="s">
        <v>4626</v>
      </c>
      <c r="D4428" s="8">
        <v>0.0</v>
      </c>
      <c r="E4428" s="1"/>
      <c r="F4428" s="1">
        <v>5.8</v>
      </c>
      <c r="G4428" s="1"/>
      <c r="H4428" s="1"/>
    </row>
    <row r="4429">
      <c r="A4429" s="1" t="s">
        <v>47</v>
      </c>
      <c r="B4429" s="7" t="s">
        <v>137</v>
      </c>
      <c r="C4429" s="1" t="s">
        <v>4627</v>
      </c>
      <c r="D4429" s="8">
        <v>0.0</v>
      </c>
      <c r="E4429" s="1"/>
      <c r="F4429" s="1">
        <v>9.5</v>
      </c>
      <c r="G4429" s="1"/>
      <c r="H4429" s="1"/>
    </row>
    <row r="4430">
      <c r="A4430" s="1" t="s">
        <v>47</v>
      </c>
      <c r="B4430" s="7" t="s">
        <v>137</v>
      </c>
      <c r="C4430" s="1" t="s">
        <v>4628</v>
      </c>
      <c r="D4430" s="8">
        <v>0.0</v>
      </c>
      <c r="E4430" s="1"/>
      <c r="F4430" s="1">
        <v>2.3</v>
      </c>
      <c r="G4430" s="1"/>
      <c r="H4430" s="1"/>
    </row>
    <row r="4431">
      <c r="A4431" s="1" t="s">
        <v>47</v>
      </c>
      <c r="B4431" s="7" t="s">
        <v>137</v>
      </c>
      <c r="C4431" s="1" t="s">
        <v>4629</v>
      </c>
      <c r="D4431" s="8">
        <v>0.0</v>
      </c>
      <c r="E4431" s="1"/>
      <c r="F4431" s="1">
        <v>1.7</v>
      </c>
      <c r="G4431" s="1"/>
      <c r="H4431" s="1"/>
    </row>
    <row r="4432">
      <c r="A4432" s="1" t="s">
        <v>47</v>
      </c>
      <c r="B4432" s="7" t="s">
        <v>137</v>
      </c>
      <c r="C4432" s="1" t="s">
        <v>4630</v>
      </c>
      <c r="D4432" s="8">
        <v>0.0</v>
      </c>
      <c r="E4432" s="1"/>
      <c r="F4432" s="1">
        <v>2.7</v>
      </c>
      <c r="G4432" s="1"/>
      <c r="H4432" s="1"/>
    </row>
    <row r="4433">
      <c r="A4433" s="1" t="s">
        <v>47</v>
      </c>
      <c r="B4433" s="7" t="s">
        <v>137</v>
      </c>
      <c r="C4433" s="1" t="s">
        <v>4631</v>
      </c>
      <c r="D4433" s="8">
        <v>2.0</v>
      </c>
      <c r="E4433" s="1"/>
      <c r="F4433" s="1">
        <v>1.6</v>
      </c>
      <c r="G4433" s="1"/>
      <c r="H4433" s="1"/>
    </row>
    <row r="4434">
      <c r="A4434" s="1" t="s">
        <v>47</v>
      </c>
      <c r="B4434" s="7" t="s">
        <v>137</v>
      </c>
      <c r="C4434" s="1" t="s">
        <v>4632</v>
      </c>
      <c r="D4434" s="8">
        <v>0.0</v>
      </c>
      <c r="E4434" s="1"/>
      <c r="F4434" s="1">
        <v>1.0</v>
      </c>
      <c r="G4434" s="1"/>
      <c r="H4434" s="1"/>
    </row>
    <row r="4435">
      <c r="A4435" s="1" t="s">
        <v>47</v>
      </c>
      <c r="B4435" s="7" t="s">
        <v>137</v>
      </c>
      <c r="C4435" s="1" t="s">
        <v>4633</v>
      </c>
      <c r="D4435" s="8">
        <v>0.0</v>
      </c>
      <c r="E4435" s="1"/>
      <c r="F4435" s="1">
        <v>1.0</v>
      </c>
      <c r="G4435" s="1"/>
      <c r="H4435" s="1"/>
    </row>
    <row r="4436">
      <c r="A4436" s="1" t="s">
        <v>47</v>
      </c>
      <c r="B4436" s="7" t="s">
        <v>137</v>
      </c>
      <c r="C4436" s="1" t="s">
        <v>4634</v>
      </c>
      <c r="D4436" s="8">
        <v>0.0</v>
      </c>
      <c r="E4436" s="1"/>
      <c r="F4436" s="1">
        <v>2.1</v>
      </c>
      <c r="G4436" s="1"/>
      <c r="H4436" s="1"/>
    </row>
    <row r="4437">
      <c r="A4437" s="1" t="s">
        <v>47</v>
      </c>
      <c r="B4437" s="7" t="s">
        <v>137</v>
      </c>
      <c r="C4437" s="1" t="s">
        <v>4635</v>
      </c>
      <c r="D4437" s="8">
        <v>0.0</v>
      </c>
      <c r="E4437" s="1"/>
      <c r="F4437" s="1">
        <v>3.5</v>
      </c>
      <c r="G4437" s="1"/>
      <c r="H4437" s="1"/>
    </row>
    <row r="4438">
      <c r="A4438" s="1" t="s">
        <v>47</v>
      </c>
      <c r="B4438" s="7" t="s">
        <v>137</v>
      </c>
      <c r="C4438" s="1" t="s">
        <v>4636</v>
      </c>
      <c r="D4438" s="8">
        <v>5.0</v>
      </c>
      <c r="E4438" s="1"/>
      <c r="F4438" s="1">
        <v>1.2</v>
      </c>
      <c r="G4438" s="1"/>
      <c r="H4438" s="1"/>
    </row>
    <row r="4439">
      <c r="A4439" s="1" t="s">
        <v>47</v>
      </c>
      <c r="B4439" s="7" t="s">
        <v>137</v>
      </c>
      <c r="C4439" s="1" t="s">
        <v>4637</v>
      </c>
      <c r="D4439" s="8">
        <v>1.0</v>
      </c>
      <c r="E4439" s="1"/>
      <c r="F4439" s="1">
        <v>2.1</v>
      </c>
      <c r="G4439" s="1"/>
      <c r="H4439" s="1"/>
    </row>
    <row r="4440">
      <c r="A4440" s="1" t="s">
        <v>47</v>
      </c>
      <c r="B4440" s="7" t="s">
        <v>137</v>
      </c>
      <c r="C4440" s="1" t="s">
        <v>4638</v>
      </c>
      <c r="D4440" s="8">
        <v>2.0</v>
      </c>
      <c r="E4440" s="1"/>
      <c r="F4440" s="1">
        <v>2.6</v>
      </c>
      <c r="G4440" s="1"/>
      <c r="H4440" s="1"/>
    </row>
    <row r="4441">
      <c r="A4441" s="1" t="s">
        <v>47</v>
      </c>
      <c r="B4441" s="7" t="s">
        <v>137</v>
      </c>
      <c r="C4441" s="1" t="s">
        <v>4639</v>
      </c>
      <c r="D4441" s="8">
        <v>0.0</v>
      </c>
      <c r="E4441" s="1"/>
      <c r="F4441" s="1">
        <v>2.0</v>
      </c>
      <c r="G4441" s="1"/>
      <c r="H4441" s="1"/>
    </row>
    <row r="4442">
      <c r="A4442" s="1" t="s">
        <v>47</v>
      </c>
      <c r="B4442" s="7" t="s">
        <v>137</v>
      </c>
      <c r="C4442" s="1" t="s">
        <v>4640</v>
      </c>
      <c r="D4442" s="8">
        <v>0.0</v>
      </c>
      <c r="E4442" s="1"/>
      <c r="F4442" s="1">
        <v>3.0</v>
      </c>
      <c r="G4442" s="1"/>
      <c r="H4442" s="1"/>
    </row>
    <row r="4443">
      <c r="A4443" s="1" t="s">
        <v>47</v>
      </c>
      <c r="B4443" s="7" t="s">
        <v>137</v>
      </c>
      <c r="C4443" s="1" t="s">
        <v>4641</v>
      </c>
      <c r="D4443" s="8">
        <v>1.0</v>
      </c>
      <c r="E4443" s="1"/>
      <c r="F4443" s="1">
        <v>2.1</v>
      </c>
      <c r="G4443" s="1"/>
      <c r="H4443" s="1"/>
    </row>
    <row r="4444">
      <c r="A4444" s="1" t="s">
        <v>47</v>
      </c>
      <c r="B4444" s="7" t="s">
        <v>137</v>
      </c>
      <c r="C4444" s="1" t="s">
        <v>4642</v>
      </c>
      <c r="D4444" s="8">
        <v>0.0</v>
      </c>
      <c r="E4444" s="1"/>
      <c r="F4444" s="1">
        <v>3.2</v>
      </c>
      <c r="G4444" s="1"/>
      <c r="H4444" s="1"/>
    </row>
    <row r="4445">
      <c r="A4445" s="1" t="s">
        <v>47</v>
      </c>
      <c r="B4445" s="7" t="s">
        <v>137</v>
      </c>
      <c r="C4445" s="1" t="s">
        <v>4643</v>
      </c>
      <c r="D4445" s="8">
        <v>0.0</v>
      </c>
      <c r="E4445" s="1"/>
      <c r="F4445" s="1">
        <v>1.0</v>
      </c>
      <c r="G4445" s="1"/>
      <c r="H4445" s="1"/>
    </row>
    <row r="4446">
      <c r="A4446" s="1" t="s">
        <v>47</v>
      </c>
      <c r="B4446" s="7" t="s">
        <v>137</v>
      </c>
      <c r="C4446" s="1" t="s">
        <v>4644</v>
      </c>
      <c r="D4446" s="8">
        <v>0.0</v>
      </c>
      <c r="E4446" s="1"/>
      <c r="F4446" s="1">
        <v>4.0</v>
      </c>
      <c r="G4446" s="1"/>
      <c r="H4446" s="1"/>
    </row>
    <row r="4447">
      <c r="A4447" s="1" t="s">
        <v>47</v>
      </c>
      <c r="B4447" s="7" t="s">
        <v>137</v>
      </c>
      <c r="C4447" s="1" t="s">
        <v>4645</v>
      </c>
      <c r="D4447" s="8">
        <v>0.0</v>
      </c>
      <c r="E4447" s="1"/>
      <c r="F4447" s="1">
        <v>7.4</v>
      </c>
      <c r="G4447" s="1"/>
      <c r="H4447" s="1"/>
    </row>
    <row r="4448">
      <c r="A4448" s="1" t="s">
        <v>47</v>
      </c>
      <c r="B4448" s="7" t="s">
        <v>137</v>
      </c>
      <c r="C4448" s="1" t="s">
        <v>4646</v>
      </c>
      <c r="D4448" s="8">
        <v>0.0</v>
      </c>
      <c r="E4448" s="1"/>
      <c r="F4448" s="1">
        <v>6.1</v>
      </c>
      <c r="G4448" s="1"/>
      <c r="H4448" s="1"/>
    </row>
    <row r="4449">
      <c r="A4449" s="1" t="s">
        <v>47</v>
      </c>
      <c r="B4449" s="7" t="s">
        <v>137</v>
      </c>
      <c r="C4449" s="1" t="s">
        <v>4647</v>
      </c>
      <c r="D4449" s="8">
        <v>0.0</v>
      </c>
      <c r="E4449" s="1"/>
      <c r="F4449" s="1">
        <v>1.0</v>
      </c>
      <c r="G4449" s="1"/>
      <c r="H4449" s="1"/>
    </row>
    <row r="4450">
      <c r="A4450" s="1" t="s">
        <v>47</v>
      </c>
      <c r="B4450" s="7" t="s">
        <v>137</v>
      </c>
      <c r="C4450" s="1" t="s">
        <v>4648</v>
      </c>
      <c r="D4450" s="8">
        <v>0.0</v>
      </c>
      <c r="E4450" s="1"/>
      <c r="F4450" s="1">
        <v>5.0</v>
      </c>
      <c r="G4450" s="1"/>
      <c r="H4450" s="1"/>
    </row>
    <row r="4451">
      <c r="A4451" s="1" t="s">
        <v>47</v>
      </c>
      <c r="B4451" s="7" t="s">
        <v>137</v>
      </c>
      <c r="C4451" s="1" t="s">
        <v>4649</v>
      </c>
      <c r="D4451" s="8">
        <v>0.0</v>
      </c>
      <c r="E4451" s="1"/>
      <c r="F4451" s="1">
        <v>4.4</v>
      </c>
      <c r="G4451" s="1"/>
      <c r="H4451" s="1"/>
    </row>
    <row r="4452">
      <c r="A4452" s="1" t="s">
        <v>47</v>
      </c>
      <c r="B4452" s="7" t="s">
        <v>137</v>
      </c>
      <c r="C4452" s="1" t="s">
        <v>4650</v>
      </c>
      <c r="D4452" s="8">
        <v>0.0</v>
      </c>
      <c r="E4452" s="1"/>
      <c r="F4452" s="1">
        <v>1.1</v>
      </c>
      <c r="G4452" s="1"/>
      <c r="H4452" s="1"/>
    </row>
    <row r="4453">
      <c r="A4453" s="1" t="s">
        <v>47</v>
      </c>
      <c r="B4453" s="7" t="s">
        <v>137</v>
      </c>
      <c r="C4453" s="1" t="s">
        <v>4651</v>
      </c>
      <c r="D4453" s="8">
        <v>0.0</v>
      </c>
      <c r="E4453" s="1"/>
      <c r="F4453" s="1">
        <v>4.6</v>
      </c>
      <c r="G4453" s="1"/>
      <c r="H4453" s="1"/>
    </row>
    <row r="4454">
      <c r="A4454" s="1" t="s">
        <v>47</v>
      </c>
      <c r="B4454" s="7" t="s">
        <v>137</v>
      </c>
      <c r="C4454" s="1" t="s">
        <v>4652</v>
      </c>
      <c r="D4454" s="8">
        <v>1.0</v>
      </c>
      <c r="E4454" s="1"/>
      <c r="F4454" s="1">
        <v>1.5</v>
      </c>
      <c r="G4454" s="1"/>
      <c r="H4454" s="1"/>
    </row>
    <row r="4455">
      <c r="A4455" s="1" t="s">
        <v>47</v>
      </c>
      <c r="B4455" s="7" t="s">
        <v>137</v>
      </c>
      <c r="C4455" s="1" t="s">
        <v>4653</v>
      </c>
      <c r="D4455" s="8">
        <v>0.0</v>
      </c>
      <c r="E4455" s="1"/>
      <c r="F4455" s="1">
        <v>1.0</v>
      </c>
      <c r="G4455" s="1"/>
      <c r="H4455" s="1"/>
    </row>
    <row r="4456">
      <c r="A4456" s="1" t="s">
        <v>47</v>
      </c>
      <c r="B4456" s="7" t="s">
        <v>137</v>
      </c>
      <c r="C4456" s="1" t="s">
        <v>4654</v>
      </c>
      <c r="D4456" s="8">
        <v>0.0</v>
      </c>
      <c r="E4456" s="1"/>
      <c r="F4456" s="1">
        <v>1.0</v>
      </c>
      <c r="G4456" s="1"/>
      <c r="H4456" s="1"/>
    </row>
    <row r="4457">
      <c r="A4457" s="1" t="s">
        <v>47</v>
      </c>
      <c r="B4457" s="7" t="s">
        <v>137</v>
      </c>
      <c r="C4457" s="1" t="s">
        <v>4655</v>
      </c>
      <c r="D4457" s="8">
        <v>0.0</v>
      </c>
      <c r="E4457" s="1"/>
      <c r="F4457" s="1">
        <v>1.0</v>
      </c>
      <c r="G4457" s="1"/>
      <c r="H4457" s="1"/>
    </row>
    <row r="4458">
      <c r="A4458" s="1" t="s">
        <v>47</v>
      </c>
      <c r="B4458" s="7" t="s">
        <v>137</v>
      </c>
      <c r="C4458" s="1" t="s">
        <v>4656</v>
      </c>
      <c r="D4458" s="8">
        <v>0.0</v>
      </c>
      <c r="E4458" s="1"/>
      <c r="F4458" s="1">
        <v>1.8</v>
      </c>
      <c r="G4458" s="1"/>
      <c r="H4458" s="1"/>
    </row>
    <row r="4459">
      <c r="A4459" s="1" t="s">
        <v>47</v>
      </c>
      <c r="B4459" s="7" t="s">
        <v>137</v>
      </c>
      <c r="C4459" s="1" t="s">
        <v>4657</v>
      </c>
      <c r="D4459" s="8">
        <v>0.0</v>
      </c>
      <c r="E4459" s="1"/>
      <c r="F4459" s="1">
        <v>1.0</v>
      </c>
      <c r="G4459" s="1"/>
      <c r="H4459" s="1"/>
    </row>
    <row r="4460">
      <c r="A4460" s="1" t="s">
        <v>47</v>
      </c>
      <c r="B4460" s="7" t="s">
        <v>137</v>
      </c>
      <c r="C4460" s="1" t="s">
        <v>4658</v>
      </c>
      <c r="D4460" s="8">
        <v>0.0</v>
      </c>
      <c r="E4460" s="1"/>
      <c r="F4460" s="1">
        <v>1.0</v>
      </c>
      <c r="G4460" s="1"/>
      <c r="H4460" s="1"/>
    </row>
    <row r="4461">
      <c r="A4461" s="1" t="s">
        <v>47</v>
      </c>
      <c r="B4461" s="7" t="s">
        <v>137</v>
      </c>
      <c r="C4461" s="1" t="s">
        <v>4659</v>
      </c>
      <c r="D4461" s="8">
        <v>0.0</v>
      </c>
      <c r="E4461" s="1"/>
      <c r="F4461" s="1">
        <v>3.7</v>
      </c>
      <c r="G4461" s="1"/>
      <c r="H4461" s="1"/>
    </row>
    <row r="4462">
      <c r="A4462" s="1" t="s">
        <v>47</v>
      </c>
      <c r="B4462" s="7" t="s">
        <v>137</v>
      </c>
      <c r="C4462" s="1" t="s">
        <v>4660</v>
      </c>
      <c r="D4462" s="8">
        <v>0.0</v>
      </c>
      <c r="E4462" s="1"/>
      <c r="F4462" s="1">
        <v>1.3</v>
      </c>
      <c r="G4462" s="1"/>
      <c r="H4462" s="1"/>
    </row>
    <row r="4463">
      <c r="A4463" s="1" t="s">
        <v>47</v>
      </c>
      <c r="B4463" s="7" t="s">
        <v>137</v>
      </c>
      <c r="C4463" s="1" t="s">
        <v>4661</v>
      </c>
      <c r="D4463" s="8">
        <v>0.0</v>
      </c>
      <c r="E4463" s="1"/>
      <c r="F4463" s="1">
        <v>5.8</v>
      </c>
      <c r="G4463" s="1"/>
      <c r="H4463" s="1"/>
    </row>
    <row r="4464">
      <c r="A4464" s="1" t="s">
        <v>47</v>
      </c>
      <c r="B4464" s="7" t="s">
        <v>137</v>
      </c>
      <c r="C4464" s="1" t="s">
        <v>4662</v>
      </c>
      <c r="D4464" s="8">
        <v>0.0</v>
      </c>
      <c r="E4464" s="1"/>
      <c r="F4464" s="1">
        <v>3.8</v>
      </c>
      <c r="G4464" s="1"/>
      <c r="H4464" s="1"/>
    </row>
    <row r="4465">
      <c r="A4465" s="1" t="s">
        <v>47</v>
      </c>
      <c r="B4465" s="7" t="s">
        <v>137</v>
      </c>
      <c r="C4465" s="1" t="s">
        <v>4663</v>
      </c>
      <c r="D4465" s="8">
        <v>0.0</v>
      </c>
      <c r="E4465" s="1"/>
      <c r="F4465" s="1">
        <v>5.1</v>
      </c>
      <c r="G4465" s="1"/>
      <c r="H4465" s="1"/>
    </row>
    <row r="4466">
      <c r="A4466" s="1" t="s">
        <v>47</v>
      </c>
      <c r="B4466" s="7" t="s">
        <v>137</v>
      </c>
      <c r="C4466" s="1" t="s">
        <v>4664</v>
      </c>
      <c r="D4466" s="8">
        <v>0.0</v>
      </c>
      <c r="E4466" s="1"/>
      <c r="F4466" s="1">
        <v>3.8</v>
      </c>
      <c r="G4466" s="1"/>
      <c r="H4466" s="1"/>
    </row>
    <row r="4467">
      <c r="A4467" s="1" t="s">
        <v>47</v>
      </c>
      <c r="B4467" s="7" t="s">
        <v>137</v>
      </c>
      <c r="C4467" s="1" t="s">
        <v>4665</v>
      </c>
      <c r="D4467" s="8">
        <v>0.0</v>
      </c>
      <c r="E4467" s="1"/>
      <c r="F4467" s="1">
        <v>3.4</v>
      </c>
      <c r="G4467" s="1"/>
      <c r="H4467" s="1"/>
    </row>
    <row r="4468">
      <c r="A4468" s="1" t="s">
        <v>47</v>
      </c>
      <c r="B4468" s="7" t="s">
        <v>137</v>
      </c>
      <c r="C4468" s="1" t="s">
        <v>4395</v>
      </c>
      <c r="D4468" s="8">
        <v>0.0</v>
      </c>
      <c r="E4468" s="1"/>
      <c r="F4468" s="1">
        <v>2.9</v>
      </c>
      <c r="G4468" s="1"/>
      <c r="H4468" s="1"/>
    </row>
    <row r="4469">
      <c r="A4469" s="1" t="s">
        <v>47</v>
      </c>
      <c r="B4469" s="7" t="s">
        <v>137</v>
      </c>
      <c r="C4469" s="1" t="s">
        <v>4666</v>
      </c>
      <c r="D4469" s="8">
        <v>0.0</v>
      </c>
      <c r="E4469" s="1"/>
      <c r="F4469" s="1">
        <v>1.0</v>
      </c>
      <c r="G4469" s="1"/>
      <c r="H4469" s="1"/>
    </row>
    <row r="4470">
      <c r="A4470" s="1" t="s">
        <v>47</v>
      </c>
      <c r="B4470" s="7" t="s">
        <v>137</v>
      </c>
      <c r="C4470" s="1" t="s">
        <v>4667</v>
      </c>
      <c r="D4470" s="8">
        <v>0.0</v>
      </c>
      <c r="E4470" s="1"/>
      <c r="F4470" s="1">
        <v>3.5</v>
      </c>
      <c r="G4470" s="1"/>
      <c r="H4470" s="1"/>
    </row>
    <row r="4471">
      <c r="A4471" s="1" t="s">
        <v>47</v>
      </c>
      <c r="B4471" s="7" t="s">
        <v>137</v>
      </c>
      <c r="C4471" s="1" t="s">
        <v>4668</v>
      </c>
      <c r="D4471" s="8">
        <v>0.0</v>
      </c>
      <c r="E4471" s="1"/>
      <c r="F4471" s="1">
        <v>2.0</v>
      </c>
      <c r="G4471" s="1"/>
      <c r="H4471" s="1"/>
    </row>
    <row r="4472">
      <c r="A4472" s="1" t="s">
        <v>47</v>
      </c>
      <c r="B4472" s="7" t="s">
        <v>137</v>
      </c>
      <c r="C4472" s="1" t="s">
        <v>4669</v>
      </c>
      <c r="D4472" s="8">
        <v>0.0</v>
      </c>
      <c r="E4472" s="1"/>
      <c r="F4472" s="1">
        <v>2.0</v>
      </c>
      <c r="G4472" s="1"/>
      <c r="H4472" s="1"/>
    </row>
    <row r="4473">
      <c r="A4473" s="1" t="s">
        <v>47</v>
      </c>
      <c r="B4473" s="7" t="s">
        <v>137</v>
      </c>
      <c r="C4473" s="1" t="s">
        <v>4670</v>
      </c>
      <c r="D4473" s="8">
        <v>0.0</v>
      </c>
      <c r="E4473" s="1"/>
      <c r="F4473" s="1">
        <v>3.5</v>
      </c>
      <c r="G4473" s="1"/>
      <c r="H4473" s="1"/>
    </row>
    <row r="4474">
      <c r="A4474" s="1" t="s">
        <v>47</v>
      </c>
      <c r="B4474" s="7" t="s">
        <v>138</v>
      </c>
      <c r="C4474" s="1" t="s">
        <v>4671</v>
      </c>
      <c r="D4474" s="8">
        <v>0.0</v>
      </c>
      <c r="E4474" s="1"/>
      <c r="F4474" s="1">
        <v>4.4</v>
      </c>
      <c r="G4474" s="1"/>
      <c r="H4474" s="1"/>
    </row>
    <row r="4475">
      <c r="A4475" s="1" t="s">
        <v>47</v>
      </c>
      <c r="B4475" s="7" t="s">
        <v>138</v>
      </c>
      <c r="C4475" s="1" t="s">
        <v>4672</v>
      </c>
      <c r="D4475" s="8">
        <v>0.0</v>
      </c>
      <c r="E4475" s="1"/>
      <c r="F4475" s="1">
        <v>1.0</v>
      </c>
      <c r="G4475" s="1"/>
      <c r="H4475" s="1"/>
    </row>
    <row r="4476">
      <c r="A4476" s="1" t="s">
        <v>47</v>
      </c>
      <c r="B4476" s="7" t="s">
        <v>138</v>
      </c>
      <c r="C4476" s="1" t="s">
        <v>4673</v>
      </c>
      <c r="D4476" s="8">
        <v>0.0</v>
      </c>
      <c r="E4476" s="1"/>
      <c r="F4476" s="1">
        <v>4.9</v>
      </c>
      <c r="G4476" s="1"/>
      <c r="H4476" s="1"/>
    </row>
    <row r="4477">
      <c r="A4477" s="1" t="s">
        <v>47</v>
      </c>
      <c r="B4477" s="7" t="s">
        <v>138</v>
      </c>
      <c r="C4477" s="1" t="s">
        <v>4674</v>
      </c>
      <c r="D4477" s="8">
        <v>0.0</v>
      </c>
      <c r="E4477" s="1"/>
      <c r="F4477" s="1">
        <v>1.0</v>
      </c>
      <c r="G4477" s="1"/>
      <c r="H4477" s="1"/>
    </row>
    <row r="4478">
      <c r="A4478" s="1" t="s">
        <v>47</v>
      </c>
      <c r="B4478" s="7" t="s">
        <v>138</v>
      </c>
      <c r="C4478" s="1" t="s">
        <v>4675</v>
      </c>
      <c r="D4478" s="8">
        <v>0.0</v>
      </c>
      <c r="E4478" s="1"/>
      <c r="F4478" s="1">
        <v>9.9</v>
      </c>
      <c r="G4478" s="1"/>
      <c r="H4478" s="1"/>
    </row>
    <row r="4479">
      <c r="A4479" s="1" t="s">
        <v>47</v>
      </c>
      <c r="B4479" s="7" t="s">
        <v>138</v>
      </c>
      <c r="C4479" s="1" t="s">
        <v>4676</v>
      </c>
      <c r="D4479" s="8">
        <v>1.0</v>
      </c>
      <c r="E4479" s="1"/>
      <c r="F4479" s="1">
        <v>8.4</v>
      </c>
      <c r="G4479" s="1"/>
      <c r="H4479" s="1"/>
    </row>
    <row r="4480">
      <c r="A4480" s="1" t="s">
        <v>47</v>
      </c>
      <c r="B4480" s="7" t="s">
        <v>138</v>
      </c>
      <c r="C4480" s="1" t="s">
        <v>4677</v>
      </c>
      <c r="D4480" s="8">
        <v>0.0</v>
      </c>
      <c r="E4480" s="1"/>
      <c r="F4480" s="1">
        <v>1.0</v>
      </c>
      <c r="G4480" s="1"/>
      <c r="H4480" s="1"/>
    </row>
    <row r="4481">
      <c r="A4481" s="1" t="s">
        <v>47</v>
      </c>
      <c r="B4481" s="7" t="s">
        <v>138</v>
      </c>
      <c r="C4481" s="1" t="s">
        <v>4678</v>
      </c>
      <c r="D4481" s="8">
        <v>1.0</v>
      </c>
      <c r="E4481" s="1"/>
      <c r="F4481" s="1">
        <v>8.4</v>
      </c>
      <c r="G4481" s="1"/>
      <c r="H4481" s="1"/>
    </row>
    <row r="4482">
      <c r="A4482" s="1" t="s">
        <v>47</v>
      </c>
      <c r="B4482" s="7" t="s">
        <v>138</v>
      </c>
      <c r="C4482" s="1" t="s">
        <v>4679</v>
      </c>
      <c r="D4482" s="8">
        <v>0.0</v>
      </c>
      <c r="E4482" s="1"/>
      <c r="F4482" s="1">
        <v>3.6</v>
      </c>
      <c r="G4482" s="1"/>
      <c r="H4482" s="1"/>
    </row>
    <row r="4483">
      <c r="A4483" s="1" t="s">
        <v>47</v>
      </c>
      <c r="B4483" s="7" t="s">
        <v>138</v>
      </c>
      <c r="C4483" s="1" t="s">
        <v>4680</v>
      </c>
      <c r="D4483" s="8">
        <v>0.0</v>
      </c>
      <c r="E4483" s="1"/>
      <c r="F4483" s="1">
        <v>3.9</v>
      </c>
      <c r="G4483" s="1"/>
      <c r="H4483" s="1"/>
    </row>
    <row r="4484">
      <c r="A4484" s="1" t="s">
        <v>47</v>
      </c>
      <c r="B4484" s="7" t="s">
        <v>138</v>
      </c>
      <c r="C4484" s="1" t="s">
        <v>4681</v>
      </c>
      <c r="D4484" s="8">
        <v>0.0</v>
      </c>
      <c r="E4484" s="1"/>
      <c r="F4484" s="1">
        <v>4.6</v>
      </c>
      <c r="G4484" s="1"/>
      <c r="H4484" s="1"/>
    </row>
    <row r="4485">
      <c r="A4485" s="1" t="s">
        <v>47</v>
      </c>
      <c r="B4485" s="7" t="s">
        <v>138</v>
      </c>
      <c r="C4485" s="1" t="s">
        <v>4682</v>
      </c>
      <c r="D4485" s="8">
        <v>0.0</v>
      </c>
      <c r="E4485" s="1"/>
      <c r="F4485" s="1">
        <v>1.0</v>
      </c>
      <c r="G4485" s="1"/>
      <c r="H4485" s="1"/>
    </row>
    <row r="4486">
      <c r="A4486" s="1" t="s">
        <v>47</v>
      </c>
      <c r="B4486" s="7" t="s">
        <v>138</v>
      </c>
      <c r="C4486" s="1" t="s">
        <v>4683</v>
      </c>
      <c r="D4486" s="8">
        <v>0.0</v>
      </c>
      <c r="E4486" s="1"/>
      <c r="F4486" s="1">
        <v>1.0</v>
      </c>
      <c r="G4486" s="1"/>
      <c r="H4486" s="1"/>
    </row>
    <row r="4487">
      <c r="A4487" s="1" t="s">
        <v>47</v>
      </c>
      <c r="B4487" s="7" t="s">
        <v>138</v>
      </c>
      <c r="C4487" s="1" t="s">
        <v>4684</v>
      </c>
      <c r="D4487" s="8">
        <v>0.0</v>
      </c>
      <c r="E4487" s="1"/>
      <c r="F4487" s="1">
        <v>1.0</v>
      </c>
      <c r="G4487" s="1"/>
      <c r="H4487" s="1"/>
    </row>
    <row r="4488">
      <c r="A4488" s="1" t="s">
        <v>47</v>
      </c>
      <c r="B4488" s="7" t="s">
        <v>138</v>
      </c>
      <c r="C4488" s="1" t="s">
        <v>4685</v>
      </c>
      <c r="D4488" s="8">
        <v>0.0</v>
      </c>
      <c r="E4488" s="1"/>
      <c r="F4488" s="1">
        <v>3.0</v>
      </c>
      <c r="G4488" s="1"/>
      <c r="H4488" s="1"/>
    </row>
    <row r="4489">
      <c r="A4489" s="1" t="s">
        <v>47</v>
      </c>
      <c r="B4489" s="7" t="s">
        <v>138</v>
      </c>
      <c r="C4489" s="1" t="s">
        <v>3769</v>
      </c>
      <c r="D4489" s="8">
        <v>0.0</v>
      </c>
      <c r="E4489" s="1"/>
      <c r="F4489" s="1">
        <v>4.5</v>
      </c>
      <c r="G4489" s="1"/>
      <c r="H4489" s="1"/>
    </row>
    <row r="4490">
      <c r="A4490" s="1" t="s">
        <v>47</v>
      </c>
      <c r="B4490" s="7" t="s">
        <v>138</v>
      </c>
      <c r="C4490" s="1" t="s">
        <v>4686</v>
      </c>
      <c r="D4490" s="8">
        <v>1.0</v>
      </c>
      <c r="E4490" s="1"/>
      <c r="F4490" s="1">
        <v>9.4</v>
      </c>
      <c r="G4490" s="1"/>
      <c r="H4490" s="1"/>
    </row>
    <row r="4491">
      <c r="A4491" s="1" t="s">
        <v>47</v>
      </c>
      <c r="B4491" s="7" t="s">
        <v>138</v>
      </c>
      <c r="C4491" s="1" t="s">
        <v>4687</v>
      </c>
      <c r="D4491" s="8">
        <v>0.0</v>
      </c>
      <c r="E4491" s="1"/>
      <c r="F4491" s="1">
        <v>4.6</v>
      </c>
      <c r="G4491" s="1"/>
      <c r="H4491" s="1"/>
    </row>
    <row r="4492">
      <c r="A4492" s="1" t="s">
        <v>47</v>
      </c>
      <c r="B4492" s="7" t="s">
        <v>138</v>
      </c>
      <c r="C4492" s="1" t="s">
        <v>4688</v>
      </c>
      <c r="D4492" s="8">
        <v>0.0</v>
      </c>
      <c r="E4492" s="1"/>
      <c r="F4492" s="1">
        <v>9.1</v>
      </c>
      <c r="G4492" s="1"/>
      <c r="H4492" s="1"/>
    </row>
    <row r="4493">
      <c r="A4493" s="1" t="s">
        <v>47</v>
      </c>
      <c r="B4493" s="7" t="s">
        <v>138</v>
      </c>
      <c r="C4493" s="1" t="s">
        <v>4689</v>
      </c>
      <c r="D4493" s="8">
        <v>0.0</v>
      </c>
      <c r="E4493" s="1"/>
      <c r="F4493" s="1">
        <v>3.8</v>
      </c>
      <c r="G4493" s="1"/>
      <c r="H4493" s="1"/>
    </row>
    <row r="4494">
      <c r="A4494" s="1" t="s">
        <v>47</v>
      </c>
      <c r="B4494" s="7" t="s">
        <v>138</v>
      </c>
      <c r="C4494" s="1" t="s">
        <v>4690</v>
      </c>
      <c r="D4494" s="8">
        <v>0.0</v>
      </c>
      <c r="E4494" s="1"/>
      <c r="F4494" s="1">
        <v>2.5</v>
      </c>
      <c r="G4494" s="1"/>
      <c r="H4494" s="1"/>
    </row>
    <row r="4495">
      <c r="A4495" s="1" t="s">
        <v>47</v>
      </c>
      <c r="B4495" s="7" t="s">
        <v>138</v>
      </c>
      <c r="C4495" s="1" t="s">
        <v>4691</v>
      </c>
      <c r="D4495" s="8">
        <v>0.0</v>
      </c>
      <c r="E4495" s="1"/>
      <c r="F4495" s="1">
        <v>7.2</v>
      </c>
      <c r="G4495" s="1"/>
      <c r="H4495" s="1"/>
    </row>
    <row r="4496">
      <c r="A4496" s="1" t="s">
        <v>47</v>
      </c>
      <c r="B4496" s="7" t="s">
        <v>138</v>
      </c>
      <c r="C4496" s="1" t="s">
        <v>4692</v>
      </c>
      <c r="D4496" s="8">
        <v>0.0</v>
      </c>
      <c r="E4496" s="1"/>
      <c r="F4496" s="1">
        <v>6.1</v>
      </c>
      <c r="G4496" s="1"/>
      <c r="H4496" s="1"/>
    </row>
    <row r="4497">
      <c r="A4497" s="1" t="s">
        <v>47</v>
      </c>
      <c r="B4497" s="7" t="s">
        <v>138</v>
      </c>
      <c r="C4497" s="1" t="s">
        <v>4693</v>
      </c>
      <c r="D4497" s="8">
        <v>0.0</v>
      </c>
      <c r="E4497" s="1"/>
      <c r="F4497" s="1">
        <v>7.8</v>
      </c>
      <c r="G4497" s="1"/>
      <c r="H4497" s="1"/>
    </row>
    <row r="4498">
      <c r="A4498" s="1" t="s">
        <v>47</v>
      </c>
      <c r="B4498" s="7" t="s">
        <v>138</v>
      </c>
      <c r="C4498" s="1" t="s">
        <v>4694</v>
      </c>
      <c r="D4498" s="8">
        <v>1.0</v>
      </c>
      <c r="E4498" s="1"/>
      <c r="F4498" s="1">
        <v>8.2</v>
      </c>
      <c r="G4498" s="1"/>
      <c r="H4498" s="1"/>
    </row>
    <row r="4499">
      <c r="A4499" s="1" t="s">
        <v>47</v>
      </c>
      <c r="B4499" s="7" t="s">
        <v>138</v>
      </c>
      <c r="C4499" s="1" t="s">
        <v>3781</v>
      </c>
      <c r="D4499" s="8">
        <v>0.0</v>
      </c>
      <c r="E4499" s="1"/>
      <c r="F4499" s="1">
        <v>4.2</v>
      </c>
      <c r="G4499" s="1"/>
      <c r="H4499" s="1"/>
    </row>
    <row r="4500">
      <c r="A4500" s="1" t="s">
        <v>47</v>
      </c>
      <c r="B4500" s="7" t="s">
        <v>138</v>
      </c>
      <c r="C4500" s="1" t="s">
        <v>3774</v>
      </c>
      <c r="D4500" s="8">
        <v>0.0</v>
      </c>
      <c r="E4500" s="1"/>
      <c r="F4500" s="1">
        <v>4.9</v>
      </c>
      <c r="G4500" s="1"/>
      <c r="H4500" s="1"/>
    </row>
    <row r="4501">
      <c r="A4501" s="1" t="s">
        <v>47</v>
      </c>
      <c r="B4501" s="7" t="s">
        <v>138</v>
      </c>
      <c r="C4501" s="1" t="s">
        <v>4695</v>
      </c>
      <c r="D4501" s="8">
        <v>0.0</v>
      </c>
      <c r="E4501" s="1"/>
      <c r="F4501" s="1">
        <v>1.0</v>
      </c>
      <c r="G4501" s="1"/>
      <c r="H4501" s="1"/>
    </row>
    <row r="4502">
      <c r="A4502" s="1" t="s">
        <v>47</v>
      </c>
      <c r="B4502" s="7" t="s">
        <v>138</v>
      </c>
      <c r="C4502" s="1" t="s">
        <v>4696</v>
      </c>
      <c r="D4502" s="8">
        <v>0.0</v>
      </c>
      <c r="E4502" s="1"/>
      <c r="F4502" s="1">
        <v>1.0</v>
      </c>
      <c r="G4502" s="1"/>
      <c r="H4502" s="1"/>
    </row>
    <row r="4503">
      <c r="A4503" s="1" t="s">
        <v>47</v>
      </c>
      <c r="B4503" s="7" t="s">
        <v>138</v>
      </c>
      <c r="C4503" s="1" t="s">
        <v>4697</v>
      </c>
      <c r="D4503" s="8">
        <v>0.0</v>
      </c>
      <c r="E4503" s="1"/>
      <c r="F4503" s="1">
        <v>2.3</v>
      </c>
      <c r="G4503" s="1"/>
      <c r="H4503" s="1"/>
    </row>
    <row r="4504">
      <c r="A4504" s="1" t="s">
        <v>47</v>
      </c>
      <c r="B4504" s="7" t="s">
        <v>138</v>
      </c>
      <c r="C4504" s="1" t="s">
        <v>4698</v>
      </c>
      <c r="D4504" s="8">
        <v>0.0</v>
      </c>
      <c r="E4504" s="1"/>
      <c r="F4504" s="1">
        <v>1.0</v>
      </c>
      <c r="G4504" s="1"/>
      <c r="H4504" s="1"/>
    </row>
    <row r="4505">
      <c r="A4505" s="1" t="s">
        <v>47</v>
      </c>
      <c r="B4505" s="7" t="s">
        <v>138</v>
      </c>
      <c r="C4505" s="1" t="s">
        <v>4699</v>
      </c>
      <c r="D4505" s="8">
        <v>0.0</v>
      </c>
      <c r="E4505" s="1"/>
      <c r="F4505" s="1">
        <v>2.1</v>
      </c>
      <c r="G4505" s="1"/>
      <c r="H4505" s="1"/>
    </row>
    <row r="4506">
      <c r="A4506" s="1" t="s">
        <v>47</v>
      </c>
      <c r="B4506" s="7" t="s">
        <v>138</v>
      </c>
      <c r="C4506" s="1" t="s">
        <v>4700</v>
      </c>
      <c r="D4506" s="8">
        <v>0.0</v>
      </c>
      <c r="E4506" s="1"/>
      <c r="F4506" s="1">
        <v>2.4</v>
      </c>
      <c r="G4506" s="1"/>
      <c r="H4506" s="1"/>
    </row>
    <row r="4507">
      <c r="A4507" s="1" t="s">
        <v>47</v>
      </c>
      <c r="B4507" s="7" t="s">
        <v>138</v>
      </c>
      <c r="C4507" s="1" t="s">
        <v>4701</v>
      </c>
      <c r="D4507" s="8">
        <v>0.0</v>
      </c>
      <c r="E4507" s="1"/>
      <c r="F4507" s="1">
        <v>1.0</v>
      </c>
      <c r="G4507" s="1"/>
      <c r="H4507" s="1"/>
    </row>
    <row r="4508">
      <c r="A4508" s="1" t="s">
        <v>47</v>
      </c>
      <c r="B4508" s="7" t="s">
        <v>138</v>
      </c>
      <c r="C4508" s="1" t="s">
        <v>4702</v>
      </c>
      <c r="D4508" s="8">
        <v>0.0</v>
      </c>
      <c r="E4508" s="1"/>
      <c r="F4508" s="1">
        <v>1.0</v>
      </c>
      <c r="G4508" s="1"/>
      <c r="H4508" s="1"/>
    </row>
    <row r="4509">
      <c r="A4509" s="1" t="s">
        <v>47</v>
      </c>
      <c r="B4509" s="7" t="s">
        <v>138</v>
      </c>
      <c r="C4509" s="1" t="s">
        <v>4703</v>
      </c>
      <c r="D4509" s="8">
        <v>0.0</v>
      </c>
      <c r="E4509" s="1"/>
      <c r="F4509" s="1">
        <v>7.9</v>
      </c>
      <c r="G4509" s="1"/>
      <c r="H4509" s="1"/>
    </row>
    <row r="4510">
      <c r="A4510" s="1" t="s">
        <v>47</v>
      </c>
      <c r="B4510" s="7" t="s">
        <v>138</v>
      </c>
      <c r="C4510" s="1" t="s">
        <v>4704</v>
      </c>
      <c r="D4510" s="8">
        <v>0.0</v>
      </c>
      <c r="E4510" s="1"/>
      <c r="F4510" s="1">
        <v>1.0</v>
      </c>
      <c r="G4510" s="1"/>
      <c r="H4510" s="1"/>
    </row>
    <row r="4511">
      <c r="A4511" s="1" t="s">
        <v>47</v>
      </c>
      <c r="B4511" s="7" t="s">
        <v>138</v>
      </c>
      <c r="C4511" s="1" t="s">
        <v>4705</v>
      </c>
      <c r="D4511" s="8">
        <v>0.0</v>
      </c>
      <c r="E4511" s="1"/>
      <c r="F4511" s="1">
        <v>2.0</v>
      </c>
      <c r="G4511" s="1"/>
      <c r="H4511" s="1"/>
    </row>
    <row r="4512">
      <c r="A4512" s="1" t="s">
        <v>47</v>
      </c>
      <c r="B4512" s="7" t="s">
        <v>138</v>
      </c>
      <c r="C4512" s="1" t="s">
        <v>4706</v>
      </c>
      <c r="D4512" s="8">
        <v>0.0</v>
      </c>
      <c r="E4512" s="1"/>
      <c r="F4512" s="1">
        <v>1.5</v>
      </c>
      <c r="G4512" s="1"/>
      <c r="H4512" s="1"/>
    </row>
    <row r="4513">
      <c r="A4513" s="1" t="s">
        <v>47</v>
      </c>
      <c r="B4513" s="7" t="s">
        <v>138</v>
      </c>
      <c r="C4513" s="1" t="s">
        <v>4707</v>
      </c>
      <c r="D4513" s="8">
        <v>0.0</v>
      </c>
      <c r="E4513" s="1"/>
      <c r="F4513" s="1">
        <v>1.0</v>
      </c>
      <c r="G4513" s="1"/>
      <c r="H4513" s="1"/>
    </row>
    <row r="4514">
      <c r="A4514" s="1" t="s">
        <v>47</v>
      </c>
      <c r="B4514" s="7" t="s">
        <v>138</v>
      </c>
      <c r="C4514" s="1" t="s">
        <v>4708</v>
      </c>
      <c r="D4514" s="8">
        <v>0.0</v>
      </c>
      <c r="E4514" s="1"/>
      <c r="F4514" s="1">
        <v>2.9</v>
      </c>
      <c r="G4514" s="1"/>
      <c r="H4514" s="1"/>
    </row>
    <row r="4515">
      <c r="A4515" s="1" t="s">
        <v>47</v>
      </c>
      <c r="B4515" s="7" t="s">
        <v>138</v>
      </c>
      <c r="C4515" s="1" t="s">
        <v>4709</v>
      </c>
      <c r="D4515" s="8">
        <v>0.0</v>
      </c>
      <c r="E4515" s="1"/>
      <c r="F4515" s="1">
        <v>3.0</v>
      </c>
      <c r="G4515" s="1"/>
      <c r="H4515" s="1"/>
    </row>
    <row r="4516">
      <c r="A4516" s="1" t="s">
        <v>47</v>
      </c>
      <c r="B4516" s="7" t="s">
        <v>138</v>
      </c>
      <c r="C4516" s="1" t="s">
        <v>4710</v>
      </c>
      <c r="D4516" s="8">
        <v>0.0</v>
      </c>
      <c r="E4516" s="1"/>
      <c r="F4516" s="1">
        <v>4.2</v>
      </c>
      <c r="G4516" s="1"/>
      <c r="H4516" s="1"/>
    </row>
    <row r="4517">
      <c r="A4517" s="1" t="s">
        <v>47</v>
      </c>
      <c r="B4517" s="7" t="s">
        <v>138</v>
      </c>
      <c r="C4517" s="1" t="s">
        <v>4711</v>
      </c>
      <c r="D4517" s="8">
        <v>0.0</v>
      </c>
      <c r="E4517" s="1"/>
      <c r="F4517" s="1">
        <v>2.2</v>
      </c>
      <c r="G4517" s="1"/>
      <c r="H4517" s="1"/>
    </row>
    <row r="4518">
      <c r="A4518" s="1" t="s">
        <v>47</v>
      </c>
      <c r="B4518" s="7" t="s">
        <v>138</v>
      </c>
      <c r="C4518" s="1" t="s">
        <v>4712</v>
      </c>
      <c r="D4518" s="8">
        <v>0.0</v>
      </c>
      <c r="E4518" s="1"/>
      <c r="F4518" s="1">
        <v>7.8</v>
      </c>
      <c r="G4518" s="1"/>
      <c r="H4518" s="1"/>
    </row>
    <row r="4519">
      <c r="A4519" s="1" t="s">
        <v>47</v>
      </c>
      <c r="B4519" s="7" t="s">
        <v>138</v>
      </c>
      <c r="C4519" s="1" t="s">
        <v>4713</v>
      </c>
      <c r="D4519" s="8">
        <v>0.0</v>
      </c>
      <c r="E4519" s="1"/>
      <c r="F4519" s="1">
        <v>1.0</v>
      </c>
      <c r="G4519" s="1"/>
      <c r="H4519" s="1"/>
    </row>
    <row r="4520">
      <c r="A4520" s="1" t="s">
        <v>47</v>
      </c>
      <c r="B4520" s="7" t="s">
        <v>138</v>
      </c>
      <c r="C4520" s="1" t="s">
        <v>4714</v>
      </c>
      <c r="D4520" s="8">
        <v>0.0</v>
      </c>
      <c r="E4520" s="1"/>
      <c r="F4520" s="1">
        <v>1.0</v>
      </c>
      <c r="G4520" s="1"/>
      <c r="H4520" s="1"/>
    </row>
    <row r="4521">
      <c r="A4521" s="1" t="s">
        <v>47</v>
      </c>
      <c r="B4521" s="7" t="s">
        <v>138</v>
      </c>
      <c r="C4521" s="1" t="s">
        <v>4715</v>
      </c>
      <c r="D4521" s="8">
        <v>0.0</v>
      </c>
      <c r="E4521" s="1"/>
      <c r="F4521" s="1">
        <v>2.5</v>
      </c>
      <c r="G4521" s="1"/>
      <c r="H4521" s="1"/>
    </row>
    <row r="4522">
      <c r="A4522" s="1" t="s">
        <v>47</v>
      </c>
      <c r="B4522" s="7" t="s">
        <v>138</v>
      </c>
      <c r="C4522" s="1" t="s">
        <v>3786</v>
      </c>
      <c r="D4522" s="8">
        <v>0.0</v>
      </c>
      <c r="E4522" s="1"/>
      <c r="F4522" s="1">
        <v>4.1</v>
      </c>
      <c r="G4522" s="1"/>
      <c r="H4522" s="1"/>
    </row>
    <row r="4523">
      <c r="A4523" s="1" t="s">
        <v>47</v>
      </c>
      <c r="B4523" s="7" t="s">
        <v>138</v>
      </c>
      <c r="C4523" s="1" t="s">
        <v>4716</v>
      </c>
      <c r="D4523" s="8">
        <v>0.0</v>
      </c>
      <c r="E4523" s="1"/>
      <c r="F4523" s="1">
        <v>9.3</v>
      </c>
      <c r="G4523" s="1"/>
      <c r="H4523" s="1"/>
    </row>
    <row r="4524">
      <c r="A4524" s="1" t="s">
        <v>47</v>
      </c>
      <c r="B4524" s="7" t="s">
        <v>139</v>
      </c>
      <c r="C4524" s="1" t="s">
        <v>4717</v>
      </c>
      <c r="D4524" s="8">
        <v>3.0</v>
      </c>
      <c r="E4524" s="1"/>
      <c r="F4524" s="1">
        <v>1.8</v>
      </c>
      <c r="G4524" s="1"/>
      <c r="H4524" s="1"/>
    </row>
    <row r="4525">
      <c r="A4525" s="1" t="s">
        <v>47</v>
      </c>
      <c r="B4525" s="7" t="s">
        <v>139</v>
      </c>
      <c r="C4525" s="1" t="s">
        <v>4718</v>
      </c>
      <c r="D4525" s="8">
        <v>0.0</v>
      </c>
      <c r="E4525" s="1"/>
      <c r="F4525" s="1">
        <v>3.2</v>
      </c>
      <c r="G4525" s="1"/>
      <c r="H4525" s="1"/>
    </row>
    <row r="4526">
      <c r="A4526" s="1" t="s">
        <v>47</v>
      </c>
      <c r="B4526" s="7" t="s">
        <v>139</v>
      </c>
      <c r="C4526" s="1" t="s">
        <v>4719</v>
      </c>
      <c r="D4526" s="8">
        <v>0.0</v>
      </c>
      <c r="E4526" s="1"/>
      <c r="F4526" s="1">
        <v>6.4</v>
      </c>
      <c r="G4526" s="1"/>
      <c r="H4526" s="1"/>
    </row>
    <row r="4527">
      <c r="A4527" s="1" t="s">
        <v>47</v>
      </c>
      <c r="B4527" s="7" t="s">
        <v>139</v>
      </c>
      <c r="C4527" s="1" t="s">
        <v>4720</v>
      </c>
      <c r="D4527" s="8">
        <v>0.0</v>
      </c>
      <c r="E4527" s="1"/>
      <c r="F4527" s="1">
        <v>6.7</v>
      </c>
      <c r="G4527" s="1"/>
      <c r="H4527" s="1"/>
    </row>
    <row r="4528">
      <c r="A4528" s="1" t="s">
        <v>47</v>
      </c>
      <c r="B4528" s="7" t="s">
        <v>139</v>
      </c>
      <c r="C4528" s="1" t="s">
        <v>4721</v>
      </c>
      <c r="D4528" s="8">
        <v>0.0</v>
      </c>
      <c r="E4528" s="1"/>
      <c r="F4528" s="1">
        <v>7.9</v>
      </c>
      <c r="G4528" s="1"/>
      <c r="H4528" s="1"/>
    </row>
    <row r="4529">
      <c r="A4529" s="1" t="s">
        <v>47</v>
      </c>
      <c r="B4529" s="7" t="s">
        <v>139</v>
      </c>
      <c r="C4529" s="1" t="s">
        <v>4722</v>
      </c>
      <c r="D4529" s="8">
        <v>0.0</v>
      </c>
      <c r="E4529" s="1"/>
      <c r="F4529" s="1">
        <v>1.0</v>
      </c>
      <c r="G4529" s="1"/>
      <c r="H4529" s="1"/>
    </row>
    <row r="4530">
      <c r="A4530" s="1" t="s">
        <v>47</v>
      </c>
      <c r="B4530" s="7" t="s">
        <v>139</v>
      </c>
      <c r="C4530" s="1" t="s">
        <v>4723</v>
      </c>
      <c r="D4530" s="8">
        <v>0.0</v>
      </c>
      <c r="E4530" s="1"/>
      <c r="F4530" s="1">
        <v>2.8</v>
      </c>
      <c r="G4530" s="1"/>
      <c r="H4530" s="1"/>
    </row>
    <row r="4531">
      <c r="A4531" s="1" t="s">
        <v>47</v>
      </c>
      <c r="B4531" s="7" t="s">
        <v>139</v>
      </c>
      <c r="C4531" s="1" t="s">
        <v>4724</v>
      </c>
      <c r="D4531" s="8">
        <v>0.0</v>
      </c>
      <c r="E4531" s="1"/>
      <c r="F4531" s="1">
        <v>1.3</v>
      </c>
      <c r="G4531" s="1"/>
      <c r="H4531" s="1"/>
    </row>
    <row r="4532">
      <c r="A4532" s="1" t="s">
        <v>47</v>
      </c>
      <c r="B4532" s="7" t="s">
        <v>139</v>
      </c>
      <c r="C4532" s="1" t="s">
        <v>4725</v>
      </c>
      <c r="D4532" s="8">
        <v>0.0</v>
      </c>
      <c r="E4532" s="1"/>
      <c r="F4532" s="1">
        <v>1.3</v>
      </c>
      <c r="G4532" s="1"/>
      <c r="H4532" s="1"/>
    </row>
    <row r="4533">
      <c r="A4533" s="1" t="s">
        <v>47</v>
      </c>
      <c r="B4533" s="7" t="s">
        <v>139</v>
      </c>
      <c r="C4533" s="1" t="s">
        <v>4726</v>
      </c>
      <c r="D4533" s="8">
        <v>0.0</v>
      </c>
      <c r="E4533" s="1"/>
      <c r="F4533" s="1">
        <v>1.0</v>
      </c>
      <c r="G4533" s="1"/>
      <c r="H4533" s="1"/>
    </row>
    <row r="4534">
      <c r="A4534" s="1" t="s">
        <v>47</v>
      </c>
      <c r="B4534" s="7" t="s">
        <v>139</v>
      </c>
      <c r="C4534" s="1" t="s">
        <v>4727</v>
      </c>
      <c r="D4534" s="8">
        <v>0.0</v>
      </c>
      <c r="E4534" s="1"/>
      <c r="F4534" s="1">
        <v>8.2</v>
      </c>
      <c r="G4534" s="1"/>
      <c r="H4534" s="1"/>
    </row>
    <row r="4535">
      <c r="A4535" s="1" t="s">
        <v>47</v>
      </c>
      <c r="B4535" s="7" t="s">
        <v>139</v>
      </c>
      <c r="C4535" s="1" t="s">
        <v>4728</v>
      </c>
      <c r="D4535" s="8">
        <v>1.0</v>
      </c>
      <c r="E4535" s="1"/>
      <c r="F4535" s="1">
        <v>1.5</v>
      </c>
      <c r="G4535" s="1"/>
      <c r="H4535" s="1"/>
    </row>
    <row r="4536">
      <c r="A4536" s="1" t="s">
        <v>47</v>
      </c>
      <c r="B4536" s="7" t="s">
        <v>139</v>
      </c>
      <c r="C4536" s="1" t="s">
        <v>4729</v>
      </c>
      <c r="D4536" s="8">
        <v>0.0</v>
      </c>
      <c r="E4536" s="1"/>
      <c r="F4536" s="1">
        <v>2.6</v>
      </c>
      <c r="G4536" s="1"/>
      <c r="H4536" s="1"/>
    </row>
    <row r="4537">
      <c r="A4537" s="1" t="s">
        <v>47</v>
      </c>
      <c r="B4537" s="7" t="s">
        <v>139</v>
      </c>
      <c r="C4537" s="1" t="s">
        <v>4730</v>
      </c>
      <c r="D4537" s="8">
        <v>0.0</v>
      </c>
      <c r="E4537" s="1"/>
      <c r="F4537" s="1">
        <v>1.5</v>
      </c>
      <c r="G4537" s="1"/>
      <c r="H4537" s="1"/>
    </row>
    <row r="4538">
      <c r="A4538" s="1" t="s">
        <v>47</v>
      </c>
      <c r="B4538" s="7" t="s">
        <v>139</v>
      </c>
      <c r="C4538" s="1" t="s">
        <v>4731</v>
      </c>
      <c r="D4538" s="8">
        <v>0.0</v>
      </c>
      <c r="E4538" s="1"/>
      <c r="F4538" s="1">
        <v>2.4</v>
      </c>
      <c r="G4538" s="1"/>
      <c r="H4538" s="1"/>
    </row>
    <row r="4539">
      <c r="A4539" s="1" t="s">
        <v>47</v>
      </c>
      <c r="B4539" s="7" t="s">
        <v>139</v>
      </c>
      <c r="C4539" s="1" t="s">
        <v>4732</v>
      </c>
      <c r="D4539" s="8">
        <v>0.0</v>
      </c>
      <c r="E4539" s="1"/>
      <c r="F4539" s="1">
        <v>2.1</v>
      </c>
      <c r="G4539" s="1"/>
      <c r="H4539" s="1"/>
    </row>
    <row r="4540">
      <c r="A4540" s="1" t="s">
        <v>47</v>
      </c>
      <c r="B4540" s="7" t="s">
        <v>139</v>
      </c>
      <c r="C4540" s="1" t="s">
        <v>4733</v>
      </c>
      <c r="D4540" s="8">
        <v>0.0</v>
      </c>
      <c r="E4540" s="1"/>
      <c r="F4540" s="1">
        <v>1.2</v>
      </c>
      <c r="G4540" s="1"/>
      <c r="H4540" s="1"/>
    </row>
    <row r="4541">
      <c r="A4541" s="1" t="s">
        <v>47</v>
      </c>
      <c r="B4541" s="7" t="s">
        <v>139</v>
      </c>
      <c r="C4541" s="1" t="s">
        <v>4734</v>
      </c>
      <c r="D4541" s="8">
        <v>1.0</v>
      </c>
      <c r="E4541" s="1"/>
      <c r="F4541" s="1">
        <v>2.6</v>
      </c>
      <c r="G4541" s="1"/>
      <c r="H4541" s="1"/>
    </row>
    <row r="4542">
      <c r="A4542" s="1" t="s">
        <v>47</v>
      </c>
      <c r="B4542" s="7" t="s">
        <v>139</v>
      </c>
      <c r="C4542" s="1" t="s">
        <v>4735</v>
      </c>
      <c r="D4542" s="8">
        <v>0.0</v>
      </c>
      <c r="E4542" s="1"/>
      <c r="F4542" s="1">
        <v>1.2</v>
      </c>
      <c r="G4542" s="1"/>
      <c r="H4542" s="1"/>
    </row>
    <row r="4543">
      <c r="A4543" s="1" t="s">
        <v>47</v>
      </c>
      <c r="B4543" s="7" t="s">
        <v>139</v>
      </c>
      <c r="C4543" s="1" t="s">
        <v>4736</v>
      </c>
      <c r="D4543" s="8">
        <v>0.0</v>
      </c>
      <c r="E4543" s="1"/>
      <c r="F4543" s="1">
        <v>1.0</v>
      </c>
      <c r="G4543" s="1"/>
      <c r="H4543" s="1"/>
    </row>
    <row r="4544">
      <c r="A4544" s="1" t="s">
        <v>47</v>
      </c>
      <c r="B4544" s="7" t="s">
        <v>139</v>
      </c>
      <c r="C4544" s="1" t="s">
        <v>4737</v>
      </c>
      <c r="D4544" s="8">
        <v>0.0</v>
      </c>
      <c r="E4544" s="1"/>
      <c r="F4544" s="1">
        <v>2.0</v>
      </c>
      <c r="G4544" s="1"/>
      <c r="H4544" s="1"/>
    </row>
    <row r="4545">
      <c r="A4545" s="1" t="s">
        <v>47</v>
      </c>
      <c r="B4545" s="7" t="s">
        <v>139</v>
      </c>
      <c r="C4545" s="1" t="s">
        <v>4738</v>
      </c>
      <c r="D4545" s="8">
        <v>0.0</v>
      </c>
      <c r="E4545" s="1"/>
      <c r="F4545" s="1">
        <v>1.5</v>
      </c>
      <c r="G4545" s="1"/>
      <c r="H4545" s="1"/>
    </row>
    <row r="4546">
      <c r="A4546" s="1" t="s">
        <v>47</v>
      </c>
      <c r="B4546" s="7" t="s">
        <v>139</v>
      </c>
      <c r="C4546" s="1" t="s">
        <v>4739</v>
      </c>
      <c r="D4546" s="8">
        <v>0.0</v>
      </c>
      <c r="E4546" s="1"/>
      <c r="F4546" s="1">
        <v>2.7</v>
      </c>
      <c r="G4546" s="1"/>
      <c r="H4546" s="1"/>
    </row>
    <row r="4547">
      <c r="A4547" s="1" t="s">
        <v>47</v>
      </c>
      <c r="B4547" s="7" t="s">
        <v>139</v>
      </c>
      <c r="C4547" s="1" t="s">
        <v>4740</v>
      </c>
      <c r="D4547" s="8">
        <v>0.0</v>
      </c>
      <c r="E4547" s="1"/>
      <c r="F4547" s="1">
        <v>1.0</v>
      </c>
      <c r="G4547" s="1"/>
      <c r="H4547" s="1"/>
    </row>
    <row r="4548">
      <c r="A4548" s="1" t="s">
        <v>47</v>
      </c>
      <c r="B4548" s="7" t="s">
        <v>139</v>
      </c>
      <c r="C4548" s="1" t="s">
        <v>4741</v>
      </c>
      <c r="D4548" s="8">
        <v>0.0</v>
      </c>
      <c r="E4548" s="1"/>
      <c r="F4548" s="1">
        <v>1.6</v>
      </c>
      <c r="G4548" s="1"/>
      <c r="H4548" s="1"/>
    </row>
    <row r="4549">
      <c r="A4549" s="1" t="s">
        <v>47</v>
      </c>
      <c r="B4549" s="7" t="s">
        <v>139</v>
      </c>
      <c r="C4549" s="1" t="s">
        <v>4742</v>
      </c>
      <c r="D4549" s="8">
        <v>0.0</v>
      </c>
      <c r="E4549" s="1"/>
      <c r="F4549" s="1">
        <v>1.0</v>
      </c>
      <c r="G4549" s="1"/>
      <c r="H4549" s="1"/>
    </row>
    <row r="4550">
      <c r="A4550" s="1" t="s">
        <v>47</v>
      </c>
      <c r="B4550" s="7" t="s">
        <v>139</v>
      </c>
      <c r="C4550" s="1" t="s">
        <v>4743</v>
      </c>
      <c r="D4550" s="8">
        <v>1.0</v>
      </c>
      <c r="E4550" s="1"/>
      <c r="F4550" s="1">
        <v>1.1</v>
      </c>
      <c r="G4550" s="1"/>
      <c r="H4550" s="1"/>
    </row>
    <row r="4551">
      <c r="A4551" s="1" t="s">
        <v>47</v>
      </c>
      <c r="B4551" s="7" t="s">
        <v>139</v>
      </c>
      <c r="C4551" s="1" t="s">
        <v>4744</v>
      </c>
      <c r="D4551" s="8">
        <v>0.0</v>
      </c>
      <c r="E4551" s="1"/>
      <c r="F4551" s="1">
        <v>1.1</v>
      </c>
      <c r="G4551" s="1"/>
      <c r="H4551" s="1"/>
    </row>
    <row r="4552">
      <c r="A4552" s="1" t="s">
        <v>47</v>
      </c>
      <c r="B4552" s="7" t="s">
        <v>139</v>
      </c>
      <c r="C4552" s="1" t="s">
        <v>4745</v>
      </c>
      <c r="D4552" s="8">
        <v>0.0</v>
      </c>
      <c r="E4552" s="1"/>
      <c r="F4552" s="1">
        <v>4.3</v>
      </c>
      <c r="G4552" s="1"/>
      <c r="H4552" s="1"/>
    </row>
    <row r="4553">
      <c r="A4553" s="1" t="s">
        <v>47</v>
      </c>
      <c r="B4553" s="7" t="s">
        <v>139</v>
      </c>
      <c r="C4553" s="1" t="s">
        <v>4746</v>
      </c>
      <c r="D4553" s="8">
        <v>0.0</v>
      </c>
      <c r="E4553" s="1"/>
      <c r="F4553" s="1">
        <v>1.1</v>
      </c>
      <c r="G4553" s="1"/>
      <c r="H4553" s="1"/>
    </row>
    <row r="4554">
      <c r="A4554" s="1" t="s">
        <v>47</v>
      </c>
      <c r="B4554" s="7" t="s">
        <v>139</v>
      </c>
      <c r="C4554" s="1" t="s">
        <v>4747</v>
      </c>
      <c r="D4554" s="8">
        <v>0.0</v>
      </c>
      <c r="E4554" s="1"/>
      <c r="F4554" s="1">
        <v>2.0</v>
      </c>
      <c r="G4554" s="1"/>
      <c r="H4554" s="1"/>
    </row>
    <row r="4555">
      <c r="A4555" s="1" t="s">
        <v>47</v>
      </c>
      <c r="B4555" s="7" t="s">
        <v>139</v>
      </c>
      <c r="C4555" s="1" t="s">
        <v>4748</v>
      </c>
      <c r="D4555" s="8">
        <v>0.0</v>
      </c>
      <c r="E4555" s="1"/>
      <c r="F4555" s="1">
        <v>1.0</v>
      </c>
      <c r="G4555" s="1"/>
      <c r="H4555" s="1"/>
    </row>
    <row r="4556">
      <c r="A4556" s="1" t="s">
        <v>47</v>
      </c>
      <c r="B4556" s="7" t="s">
        <v>139</v>
      </c>
      <c r="C4556" s="1" t="s">
        <v>4749</v>
      </c>
      <c r="D4556" s="8">
        <v>0.0</v>
      </c>
      <c r="E4556" s="1"/>
      <c r="F4556" s="1">
        <v>1.1</v>
      </c>
      <c r="G4556" s="1"/>
      <c r="H4556" s="1"/>
    </row>
    <row r="4557">
      <c r="A4557" s="1" t="s">
        <v>47</v>
      </c>
      <c r="B4557" s="7" t="s">
        <v>139</v>
      </c>
      <c r="C4557" s="1" t="s">
        <v>4750</v>
      </c>
      <c r="D4557" s="8">
        <v>0.0</v>
      </c>
      <c r="E4557" s="1"/>
      <c r="F4557" s="1">
        <v>1.4</v>
      </c>
      <c r="G4557" s="1"/>
      <c r="H4557" s="1"/>
    </row>
    <row r="4558">
      <c r="A4558" s="1" t="s">
        <v>47</v>
      </c>
      <c r="B4558" s="7" t="s">
        <v>139</v>
      </c>
      <c r="C4558" s="1" t="s">
        <v>4751</v>
      </c>
      <c r="D4558" s="8">
        <v>0.0</v>
      </c>
      <c r="E4558" s="1"/>
      <c r="F4558" s="1">
        <v>7.7</v>
      </c>
      <c r="G4558" s="1"/>
      <c r="H4558" s="1"/>
    </row>
    <row r="4559">
      <c r="A4559" s="1" t="s">
        <v>47</v>
      </c>
      <c r="B4559" s="7" t="s">
        <v>139</v>
      </c>
      <c r="C4559" s="1" t="s">
        <v>4752</v>
      </c>
      <c r="D4559" s="8">
        <v>0.0</v>
      </c>
      <c r="E4559" s="1"/>
      <c r="F4559" s="1">
        <v>1.5</v>
      </c>
      <c r="G4559" s="1"/>
      <c r="H4559" s="1"/>
    </row>
    <row r="4560">
      <c r="A4560" s="1" t="s">
        <v>47</v>
      </c>
      <c r="B4560" s="7" t="s">
        <v>139</v>
      </c>
      <c r="C4560" s="1" t="s">
        <v>4753</v>
      </c>
      <c r="D4560" s="8">
        <v>0.0</v>
      </c>
      <c r="E4560" s="1"/>
      <c r="F4560" s="1">
        <v>1.5</v>
      </c>
      <c r="G4560" s="1"/>
      <c r="H4560" s="1"/>
    </row>
    <row r="4561">
      <c r="A4561" s="1" t="s">
        <v>47</v>
      </c>
      <c r="B4561" s="7" t="s">
        <v>139</v>
      </c>
      <c r="C4561" s="1" t="s">
        <v>4754</v>
      </c>
      <c r="D4561" s="8">
        <v>0.0</v>
      </c>
      <c r="E4561" s="1"/>
      <c r="F4561" s="1">
        <v>3.4</v>
      </c>
      <c r="G4561" s="1"/>
      <c r="H4561" s="1"/>
    </row>
    <row r="4562">
      <c r="A4562" s="1" t="s">
        <v>47</v>
      </c>
      <c r="B4562" s="7" t="s">
        <v>139</v>
      </c>
      <c r="C4562" s="1" t="s">
        <v>4755</v>
      </c>
      <c r="D4562" s="8">
        <v>0.0</v>
      </c>
      <c r="E4562" s="1"/>
      <c r="F4562" s="1">
        <v>5.9</v>
      </c>
      <c r="G4562" s="1"/>
      <c r="H4562" s="1"/>
    </row>
    <row r="4563">
      <c r="A4563" s="1" t="s">
        <v>47</v>
      </c>
      <c r="B4563" s="7" t="s">
        <v>139</v>
      </c>
      <c r="C4563" s="1" t="s">
        <v>4756</v>
      </c>
      <c r="D4563" s="8">
        <v>0.0</v>
      </c>
      <c r="E4563" s="1"/>
      <c r="F4563" s="1">
        <v>1.0</v>
      </c>
      <c r="G4563" s="1"/>
      <c r="H4563" s="1"/>
    </row>
    <row r="4564">
      <c r="A4564" s="1" t="s">
        <v>47</v>
      </c>
      <c r="B4564" s="7" t="s">
        <v>139</v>
      </c>
      <c r="C4564" s="1" t="s">
        <v>4757</v>
      </c>
      <c r="D4564" s="8">
        <v>0.0</v>
      </c>
      <c r="E4564" s="1"/>
      <c r="F4564" s="1">
        <v>1.0</v>
      </c>
      <c r="G4564" s="1"/>
      <c r="H4564" s="1"/>
    </row>
    <row r="4565">
      <c r="A4565" s="1" t="s">
        <v>47</v>
      </c>
      <c r="B4565" s="7" t="s">
        <v>139</v>
      </c>
      <c r="C4565" s="1" t="s">
        <v>4758</v>
      </c>
      <c r="D4565" s="8">
        <v>0.0</v>
      </c>
      <c r="E4565" s="1"/>
      <c r="F4565" s="1">
        <v>1.9</v>
      </c>
      <c r="G4565" s="1"/>
      <c r="H4565" s="1"/>
    </row>
    <row r="4566">
      <c r="A4566" s="1" t="s">
        <v>47</v>
      </c>
      <c r="B4566" s="7" t="s">
        <v>139</v>
      </c>
      <c r="C4566" s="1" t="s">
        <v>4759</v>
      </c>
      <c r="D4566" s="8">
        <v>0.0</v>
      </c>
      <c r="E4566" s="1"/>
      <c r="F4566" s="1">
        <v>2.3</v>
      </c>
      <c r="G4566" s="1"/>
      <c r="H4566" s="1"/>
    </row>
    <row r="4567">
      <c r="A4567" s="1" t="s">
        <v>47</v>
      </c>
      <c r="B4567" s="7" t="s">
        <v>139</v>
      </c>
      <c r="C4567" s="1" t="s">
        <v>4760</v>
      </c>
      <c r="D4567" s="8">
        <v>0.0</v>
      </c>
      <c r="E4567" s="1"/>
      <c r="F4567" s="1">
        <v>1.7</v>
      </c>
      <c r="G4567" s="1"/>
      <c r="H4567" s="1"/>
    </row>
    <row r="4568">
      <c r="A4568" s="1" t="s">
        <v>47</v>
      </c>
      <c r="B4568" s="7" t="s">
        <v>139</v>
      </c>
      <c r="C4568" s="1" t="s">
        <v>4761</v>
      </c>
      <c r="D4568" s="8">
        <v>0.0</v>
      </c>
      <c r="E4568" s="1"/>
      <c r="F4568" s="1">
        <v>5.6</v>
      </c>
      <c r="G4568" s="1"/>
      <c r="H4568" s="1"/>
    </row>
    <row r="4569">
      <c r="A4569" s="1" t="s">
        <v>47</v>
      </c>
      <c r="B4569" s="7" t="s">
        <v>139</v>
      </c>
      <c r="C4569" s="1" t="s">
        <v>4762</v>
      </c>
      <c r="D4569" s="8">
        <v>0.0</v>
      </c>
      <c r="E4569" s="1"/>
      <c r="F4569" s="1">
        <v>7.8</v>
      </c>
      <c r="G4569" s="1"/>
      <c r="H4569" s="1"/>
    </row>
    <row r="4570">
      <c r="A4570" s="1" t="s">
        <v>47</v>
      </c>
      <c r="B4570" s="7" t="s">
        <v>139</v>
      </c>
      <c r="C4570" s="1" t="s">
        <v>4763</v>
      </c>
      <c r="D4570" s="8">
        <v>0.0</v>
      </c>
      <c r="E4570" s="1"/>
      <c r="F4570" s="1">
        <v>8.3</v>
      </c>
      <c r="G4570" s="1"/>
      <c r="H4570" s="1"/>
    </row>
    <row r="4571">
      <c r="A4571" s="1" t="s">
        <v>47</v>
      </c>
      <c r="B4571" s="7" t="s">
        <v>139</v>
      </c>
      <c r="C4571" s="1" t="s">
        <v>4764</v>
      </c>
      <c r="D4571" s="8">
        <v>0.0</v>
      </c>
      <c r="E4571" s="1"/>
      <c r="F4571" s="1">
        <v>3.8</v>
      </c>
      <c r="G4571" s="1"/>
      <c r="H4571" s="1"/>
    </row>
    <row r="4572">
      <c r="A4572" s="1" t="s">
        <v>47</v>
      </c>
      <c r="B4572" s="7" t="s">
        <v>139</v>
      </c>
      <c r="C4572" s="1" t="s">
        <v>4765</v>
      </c>
      <c r="D4572" s="8">
        <v>0.0</v>
      </c>
      <c r="E4572" s="1"/>
      <c r="F4572" s="1">
        <v>3.9</v>
      </c>
      <c r="G4572" s="1"/>
      <c r="H4572" s="1"/>
    </row>
    <row r="4573">
      <c r="A4573" s="1" t="s">
        <v>47</v>
      </c>
      <c r="B4573" s="7" t="s">
        <v>139</v>
      </c>
      <c r="C4573" s="1" t="s">
        <v>4766</v>
      </c>
      <c r="D4573" s="8">
        <v>0.0</v>
      </c>
      <c r="E4573" s="1"/>
      <c r="F4573" s="1">
        <v>1.0</v>
      </c>
      <c r="G4573" s="1"/>
      <c r="H4573" s="1"/>
    </row>
    <row r="4574">
      <c r="A4574" s="1" t="s">
        <v>47</v>
      </c>
      <c r="B4574" s="7" t="s">
        <v>140</v>
      </c>
      <c r="C4574" s="1" t="s">
        <v>4767</v>
      </c>
      <c r="D4574" s="8">
        <v>2.0</v>
      </c>
      <c r="E4574" s="1"/>
      <c r="F4574" s="1">
        <v>7.0</v>
      </c>
      <c r="G4574" s="1"/>
      <c r="H4574" s="1"/>
    </row>
    <row r="4575">
      <c r="A4575" s="1" t="s">
        <v>47</v>
      </c>
      <c r="B4575" s="7" t="s">
        <v>140</v>
      </c>
      <c r="C4575" s="1" t="s">
        <v>4768</v>
      </c>
      <c r="D4575" s="8">
        <v>0.0</v>
      </c>
      <c r="E4575" s="1"/>
      <c r="F4575" s="1">
        <v>1.1</v>
      </c>
      <c r="G4575" s="1"/>
      <c r="H4575" s="1"/>
    </row>
    <row r="4576">
      <c r="A4576" s="1" t="s">
        <v>47</v>
      </c>
      <c r="B4576" s="7" t="s">
        <v>140</v>
      </c>
      <c r="C4576" s="1" t="s">
        <v>4769</v>
      </c>
      <c r="D4576" s="8">
        <v>0.0</v>
      </c>
      <c r="E4576" s="1"/>
      <c r="F4576" s="1">
        <v>2.8</v>
      </c>
      <c r="G4576" s="1"/>
      <c r="H4576" s="1"/>
    </row>
    <row r="4577">
      <c r="A4577" s="1" t="s">
        <v>47</v>
      </c>
      <c r="B4577" s="7" t="s">
        <v>140</v>
      </c>
      <c r="C4577" s="1" t="s">
        <v>4770</v>
      </c>
      <c r="D4577" s="8">
        <v>0.0</v>
      </c>
      <c r="E4577" s="1"/>
      <c r="F4577" s="1">
        <v>7.0</v>
      </c>
      <c r="G4577" s="1"/>
      <c r="H4577" s="1"/>
    </row>
    <row r="4578">
      <c r="A4578" s="1" t="s">
        <v>47</v>
      </c>
      <c r="B4578" s="7" t="s">
        <v>140</v>
      </c>
      <c r="C4578" s="1" t="s">
        <v>4771</v>
      </c>
      <c r="D4578" s="8">
        <v>0.0</v>
      </c>
      <c r="E4578" s="1"/>
      <c r="F4578" s="1">
        <v>3.8</v>
      </c>
      <c r="G4578" s="1"/>
      <c r="H4578" s="1"/>
    </row>
    <row r="4579">
      <c r="A4579" s="1" t="s">
        <v>47</v>
      </c>
      <c r="B4579" s="7" t="s">
        <v>140</v>
      </c>
      <c r="C4579" s="1" t="s">
        <v>4772</v>
      </c>
      <c r="D4579" s="8">
        <v>0.0</v>
      </c>
      <c r="E4579" s="1"/>
      <c r="F4579" s="1">
        <v>1.6</v>
      </c>
      <c r="G4579" s="1"/>
      <c r="H4579" s="1"/>
    </row>
    <row r="4580">
      <c r="A4580" s="1" t="s">
        <v>47</v>
      </c>
      <c r="B4580" s="7" t="s">
        <v>140</v>
      </c>
      <c r="C4580" s="1" t="s">
        <v>4773</v>
      </c>
      <c r="D4580" s="8">
        <v>0.0</v>
      </c>
      <c r="E4580" s="1"/>
      <c r="F4580" s="1">
        <v>1.3</v>
      </c>
      <c r="G4580" s="1"/>
      <c r="H4580" s="1"/>
    </row>
    <row r="4581">
      <c r="A4581" s="1" t="s">
        <v>47</v>
      </c>
      <c r="B4581" s="7" t="s">
        <v>140</v>
      </c>
      <c r="C4581" s="1" t="s">
        <v>4774</v>
      </c>
      <c r="D4581" s="8">
        <v>1.0</v>
      </c>
      <c r="E4581" s="1"/>
      <c r="F4581" s="1">
        <v>7.4</v>
      </c>
      <c r="G4581" s="1"/>
      <c r="H4581" s="1"/>
    </row>
    <row r="4582">
      <c r="A4582" s="1" t="s">
        <v>47</v>
      </c>
      <c r="B4582" s="7" t="s">
        <v>140</v>
      </c>
      <c r="C4582" s="1" t="s">
        <v>4775</v>
      </c>
      <c r="D4582" s="8">
        <v>0.0</v>
      </c>
      <c r="E4582" s="1"/>
      <c r="F4582" s="1">
        <v>1.1</v>
      </c>
      <c r="G4582" s="1"/>
      <c r="H4582" s="1"/>
    </row>
    <row r="4583">
      <c r="A4583" s="1" t="s">
        <v>47</v>
      </c>
      <c r="B4583" s="7" t="s">
        <v>140</v>
      </c>
      <c r="C4583" s="1" t="s">
        <v>4776</v>
      </c>
      <c r="D4583" s="8">
        <v>0.0</v>
      </c>
      <c r="E4583" s="1"/>
      <c r="F4583" s="1">
        <v>1.5</v>
      </c>
      <c r="G4583" s="1"/>
      <c r="H4583" s="1"/>
    </row>
    <row r="4584">
      <c r="A4584" s="1" t="s">
        <v>47</v>
      </c>
      <c r="B4584" s="7" t="s">
        <v>140</v>
      </c>
      <c r="C4584" s="1" t="s">
        <v>4777</v>
      </c>
      <c r="D4584" s="8">
        <v>0.0</v>
      </c>
      <c r="E4584" s="1"/>
      <c r="F4584" s="1">
        <v>2.5</v>
      </c>
      <c r="G4584" s="1"/>
      <c r="H4584" s="1"/>
    </row>
    <row r="4585">
      <c r="A4585" s="1" t="s">
        <v>47</v>
      </c>
      <c r="B4585" s="7" t="s">
        <v>140</v>
      </c>
      <c r="C4585" s="1" t="s">
        <v>4778</v>
      </c>
      <c r="D4585" s="8">
        <v>1.0</v>
      </c>
      <c r="E4585" s="1"/>
      <c r="F4585" s="1">
        <v>1.0</v>
      </c>
      <c r="G4585" s="1"/>
      <c r="H4585" s="1"/>
    </row>
    <row r="4586">
      <c r="A4586" s="1" t="s">
        <v>47</v>
      </c>
      <c r="B4586" s="7" t="s">
        <v>140</v>
      </c>
      <c r="C4586" s="1" t="s">
        <v>4779</v>
      </c>
      <c r="D4586" s="8">
        <v>0.0</v>
      </c>
      <c r="E4586" s="1"/>
      <c r="F4586" s="1">
        <v>5.7</v>
      </c>
      <c r="G4586" s="1"/>
      <c r="H4586" s="1"/>
    </row>
    <row r="4587">
      <c r="A4587" s="1" t="s">
        <v>47</v>
      </c>
      <c r="B4587" s="7" t="s">
        <v>140</v>
      </c>
      <c r="C4587" s="1" t="s">
        <v>4780</v>
      </c>
      <c r="D4587" s="8">
        <v>4.0</v>
      </c>
      <c r="E4587" s="1"/>
      <c r="F4587" s="1">
        <v>5.8</v>
      </c>
      <c r="G4587" s="1"/>
      <c r="H4587" s="1"/>
    </row>
    <row r="4588">
      <c r="A4588" s="1" t="s">
        <v>47</v>
      </c>
      <c r="B4588" s="7" t="s">
        <v>140</v>
      </c>
      <c r="C4588" s="1" t="s">
        <v>4781</v>
      </c>
      <c r="D4588" s="8">
        <v>0.0</v>
      </c>
      <c r="E4588" s="1"/>
      <c r="F4588" s="1">
        <v>7.1</v>
      </c>
      <c r="G4588" s="1"/>
      <c r="H4588" s="1"/>
    </row>
    <row r="4589">
      <c r="A4589" s="1" t="s">
        <v>47</v>
      </c>
      <c r="B4589" s="7" t="s">
        <v>140</v>
      </c>
      <c r="C4589" s="1" t="s">
        <v>4782</v>
      </c>
      <c r="D4589" s="8">
        <v>0.0</v>
      </c>
      <c r="E4589" s="1"/>
      <c r="F4589" s="1">
        <v>1.3</v>
      </c>
      <c r="G4589" s="1"/>
      <c r="H4589" s="1"/>
    </row>
    <row r="4590">
      <c r="A4590" s="1" t="s">
        <v>47</v>
      </c>
      <c r="B4590" s="7" t="s">
        <v>140</v>
      </c>
      <c r="C4590" s="1" t="s">
        <v>4783</v>
      </c>
      <c r="D4590" s="8">
        <v>0.0</v>
      </c>
      <c r="E4590" s="1"/>
      <c r="F4590" s="1">
        <v>1.3</v>
      </c>
      <c r="G4590" s="1"/>
      <c r="H4590" s="1"/>
    </row>
    <row r="4591">
      <c r="A4591" s="1" t="s">
        <v>47</v>
      </c>
      <c r="B4591" s="7" t="s">
        <v>140</v>
      </c>
      <c r="C4591" s="1" t="s">
        <v>4784</v>
      </c>
      <c r="D4591" s="8">
        <v>0.0</v>
      </c>
      <c r="E4591" s="1"/>
      <c r="F4591" s="1">
        <v>5.3</v>
      </c>
      <c r="G4591" s="1"/>
      <c r="H4591" s="1"/>
    </row>
    <row r="4592">
      <c r="A4592" s="1" t="s">
        <v>47</v>
      </c>
      <c r="B4592" s="7" t="s">
        <v>140</v>
      </c>
      <c r="C4592" s="1" t="s">
        <v>4785</v>
      </c>
      <c r="D4592" s="8">
        <v>0.0</v>
      </c>
      <c r="E4592" s="1"/>
      <c r="F4592" s="1">
        <v>2.5</v>
      </c>
      <c r="G4592" s="1"/>
      <c r="H4592" s="1"/>
    </row>
    <row r="4593">
      <c r="A4593" s="1" t="s">
        <v>47</v>
      </c>
      <c r="B4593" s="7" t="s">
        <v>140</v>
      </c>
      <c r="C4593" s="1" t="s">
        <v>4786</v>
      </c>
      <c r="D4593" s="8">
        <v>0.0</v>
      </c>
      <c r="E4593" s="1"/>
      <c r="F4593" s="1">
        <v>9.0</v>
      </c>
      <c r="G4593" s="1"/>
      <c r="H4593" s="1"/>
    </row>
    <row r="4594">
      <c r="A4594" s="1" t="s">
        <v>47</v>
      </c>
      <c r="B4594" s="7" t="s">
        <v>140</v>
      </c>
      <c r="C4594" s="1" t="s">
        <v>4787</v>
      </c>
      <c r="D4594" s="8">
        <v>2.0</v>
      </c>
      <c r="E4594" s="1"/>
      <c r="F4594" s="1">
        <v>4.7</v>
      </c>
      <c r="G4594" s="1"/>
      <c r="H4594" s="1"/>
    </row>
    <row r="4595">
      <c r="A4595" s="1" t="s">
        <v>47</v>
      </c>
      <c r="B4595" s="7" t="s">
        <v>140</v>
      </c>
      <c r="C4595" s="1" t="s">
        <v>4788</v>
      </c>
      <c r="D4595" s="8">
        <v>0.0</v>
      </c>
      <c r="E4595" s="1"/>
      <c r="F4595" s="1">
        <v>8.9</v>
      </c>
      <c r="G4595" s="1"/>
      <c r="H4595" s="1"/>
    </row>
    <row r="4596">
      <c r="A4596" s="1" t="s">
        <v>47</v>
      </c>
      <c r="B4596" s="7" t="s">
        <v>140</v>
      </c>
      <c r="C4596" s="1" t="s">
        <v>4789</v>
      </c>
      <c r="D4596" s="8">
        <v>0.0</v>
      </c>
      <c r="E4596" s="1"/>
      <c r="F4596" s="1">
        <v>1.0</v>
      </c>
      <c r="G4596" s="1"/>
      <c r="H4596" s="1"/>
    </row>
    <row r="4597">
      <c r="A4597" s="1" t="s">
        <v>47</v>
      </c>
      <c r="B4597" s="7" t="s">
        <v>140</v>
      </c>
      <c r="C4597" s="1" t="s">
        <v>4790</v>
      </c>
      <c r="D4597" s="8">
        <v>0.0</v>
      </c>
      <c r="E4597" s="1"/>
      <c r="F4597" s="1">
        <v>3.9</v>
      </c>
      <c r="G4597" s="1"/>
      <c r="H4597" s="1"/>
    </row>
    <row r="4598">
      <c r="A4598" s="1" t="s">
        <v>47</v>
      </c>
      <c r="B4598" s="7" t="s">
        <v>140</v>
      </c>
      <c r="C4598" s="1" t="s">
        <v>4791</v>
      </c>
      <c r="D4598" s="8">
        <v>0.0</v>
      </c>
      <c r="E4598" s="1"/>
      <c r="F4598" s="1">
        <v>2.7</v>
      </c>
      <c r="G4598" s="1"/>
      <c r="H4598" s="1"/>
    </row>
    <row r="4599">
      <c r="A4599" s="1" t="s">
        <v>47</v>
      </c>
      <c r="B4599" s="7" t="s">
        <v>140</v>
      </c>
      <c r="C4599" s="1" t="s">
        <v>4792</v>
      </c>
      <c r="D4599" s="8">
        <v>0.0</v>
      </c>
      <c r="E4599" s="1"/>
      <c r="F4599" s="1">
        <v>1.0</v>
      </c>
      <c r="G4599" s="1"/>
      <c r="H4599" s="1"/>
    </row>
    <row r="4600">
      <c r="A4600" s="1" t="s">
        <v>47</v>
      </c>
      <c r="B4600" s="7" t="s">
        <v>140</v>
      </c>
      <c r="C4600" s="1" t="s">
        <v>4793</v>
      </c>
      <c r="D4600" s="8">
        <v>0.0</v>
      </c>
      <c r="E4600" s="1"/>
      <c r="F4600" s="1">
        <v>5.4</v>
      </c>
      <c r="G4600" s="1"/>
      <c r="H4600" s="1"/>
    </row>
    <row r="4601">
      <c r="A4601" s="1" t="s">
        <v>47</v>
      </c>
      <c r="B4601" s="7" t="s">
        <v>140</v>
      </c>
      <c r="C4601" s="1" t="s">
        <v>4794</v>
      </c>
      <c r="D4601" s="8">
        <v>0.0</v>
      </c>
      <c r="E4601" s="1"/>
      <c r="F4601" s="1">
        <v>1.7</v>
      </c>
      <c r="G4601" s="1"/>
      <c r="H4601" s="1"/>
    </row>
    <row r="4602">
      <c r="A4602" s="1" t="s">
        <v>47</v>
      </c>
      <c r="B4602" s="7" t="s">
        <v>140</v>
      </c>
      <c r="C4602" s="1" t="s">
        <v>4795</v>
      </c>
      <c r="D4602" s="8">
        <v>0.0</v>
      </c>
      <c r="E4602" s="1"/>
      <c r="F4602" s="1">
        <v>4.1</v>
      </c>
      <c r="G4602" s="1"/>
      <c r="H4602" s="1"/>
    </row>
    <row r="4603">
      <c r="A4603" s="1" t="s">
        <v>47</v>
      </c>
      <c r="B4603" s="7" t="s">
        <v>140</v>
      </c>
      <c r="C4603" s="1" t="s">
        <v>4796</v>
      </c>
      <c r="D4603" s="8">
        <v>0.0</v>
      </c>
      <c r="E4603" s="1"/>
      <c r="F4603" s="1">
        <v>3.2</v>
      </c>
      <c r="G4603" s="1"/>
      <c r="H4603" s="1"/>
    </row>
    <row r="4604">
      <c r="A4604" s="1" t="s">
        <v>47</v>
      </c>
      <c r="B4604" s="7" t="s">
        <v>140</v>
      </c>
      <c r="C4604" s="1" t="s">
        <v>4797</v>
      </c>
      <c r="D4604" s="8">
        <v>0.0</v>
      </c>
      <c r="E4604" s="1"/>
      <c r="F4604" s="1">
        <v>1.0</v>
      </c>
      <c r="G4604" s="1"/>
      <c r="H4604" s="1"/>
    </row>
    <row r="4605">
      <c r="A4605" s="1" t="s">
        <v>47</v>
      </c>
      <c r="B4605" s="7" t="s">
        <v>140</v>
      </c>
      <c r="C4605" s="1" t="s">
        <v>4798</v>
      </c>
      <c r="D4605" s="8">
        <v>0.0</v>
      </c>
      <c r="E4605" s="1"/>
      <c r="F4605" s="1">
        <v>1.0</v>
      </c>
      <c r="G4605" s="1"/>
      <c r="H4605" s="1"/>
    </row>
    <row r="4606">
      <c r="A4606" s="1" t="s">
        <v>47</v>
      </c>
      <c r="B4606" s="7" t="s">
        <v>140</v>
      </c>
      <c r="C4606" s="1" t="s">
        <v>4799</v>
      </c>
      <c r="D4606" s="8">
        <v>0.0</v>
      </c>
      <c r="E4606" s="1"/>
      <c r="F4606" s="1">
        <v>1.0</v>
      </c>
      <c r="G4606" s="1"/>
      <c r="H4606" s="1"/>
    </row>
    <row r="4607">
      <c r="A4607" s="1" t="s">
        <v>47</v>
      </c>
      <c r="B4607" s="7" t="s">
        <v>140</v>
      </c>
      <c r="C4607" s="1" t="s">
        <v>4800</v>
      </c>
      <c r="D4607" s="8">
        <v>0.0</v>
      </c>
      <c r="E4607" s="1"/>
      <c r="F4607" s="1">
        <v>1.9</v>
      </c>
      <c r="G4607" s="1"/>
      <c r="H4607" s="1"/>
    </row>
    <row r="4608">
      <c r="A4608" s="1" t="s">
        <v>47</v>
      </c>
      <c r="B4608" s="7" t="s">
        <v>140</v>
      </c>
      <c r="C4608" s="1" t="s">
        <v>4801</v>
      </c>
      <c r="D4608" s="8">
        <v>0.0</v>
      </c>
      <c r="E4608" s="1"/>
      <c r="F4608" s="1">
        <v>3.8</v>
      </c>
      <c r="G4608" s="1"/>
      <c r="H4608" s="1"/>
    </row>
    <row r="4609">
      <c r="A4609" s="1" t="s">
        <v>47</v>
      </c>
      <c r="B4609" s="7" t="s">
        <v>140</v>
      </c>
      <c r="C4609" s="1" t="s">
        <v>4802</v>
      </c>
      <c r="D4609" s="8">
        <v>0.0</v>
      </c>
      <c r="E4609" s="1"/>
      <c r="F4609" s="1">
        <v>6.4</v>
      </c>
      <c r="G4609" s="1"/>
      <c r="H4609" s="1"/>
    </row>
    <row r="4610">
      <c r="A4610" s="1" t="s">
        <v>47</v>
      </c>
      <c r="B4610" s="7" t="s">
        <v>140</v>
      </c>
      <c r="C4610" s="1" t="s">
        <v>4803</v>
      </c>
      <c r="D4610" s="8">
        <v>0.0</v>
      </c>
      <c r="E4610" s="1"/>
      <c r="F4610" s="1">
        <v>1.0</v>
      </c>
      <c r="G4610" s="1"/>
      <c r="H4610" s="1"/>
    </row>
    <row r="4611">
      <c r="A4611" s="1" t="s">
        <v>47</v>
      </c>
      <c r="B4611" s="7" t="s">
        <v>140</v>
      </c>
      <c r="C4611" s="1" t="s">
        <v>4804</v>
      </c>
      <c r="D4611" s="8">
        <v>0.0</v>
      </c>
      <c r="E4611" s="1"/>
      <c r="F4611" s="1">
        <v>1.0</v>
      </c>
      <c r="G4611" s="1"/>
      <c r="H4611" s="1"/>
    </row>
    <row r="4612">
      <c r="A4612" s="1" t="s">
        <v>47</v>
      </c>
      <c r="B4612" s="7" t="s">
        <v>140</v>
      </c>
      <c r="C4612" s="1" t="s">
        <v>4805</v>
      </c>
      <c r="D4612" s="8">
        <v>0.0</v>
      </c>
      <c r="E4612" s="1"/>
      <c r="F4612" s="1">
        <v>5.9</v>
      </c>
      <c r="G4612" s="1"/>
      <c r="H4612" s="1"/>
    </row>
    <row r="4613">
      <c r="A4613" s="1" t="s">
        <v>47</v>
      </c>
      <c r="B4613" s="7" t="s">
        <v>140</v>
      </c>
      <c r="C4613" s="1" t="s">
        <v>4806</v>
      </c>
      <c r="D4613" s="8">
        <v>0.0</v>
      </c>
      <c r="E4613" s="1"/>
      <c r="F4613" s="1">
        <v>1.6</v>
      </c>
      <c r="G4613" s="1"/>
      <c r="H4613" s="1"/>
    </row>
    <row r="4614">
      <c r="A4614" s="1" t="s">
        <v>47</v>
      </c>
      <c r="B4614" s="7" t="s">
        <v>140</v>
      </c>
      <c r="C4614" s="1" t="s">
        <v>4807</v>
      </c>
      <c r="D4614" s="8">
        <v>0.0</v>
      </c>
      <c r="E4614" s="1"/>
      <c r="F4614" s="1">
        <v>3.1</v>
      </c>
      <c r="G4614" s="1"/>
      <c r="H4614" s="1"/>
    </row>
    <row r="4615">
      <c r="A4615" s="1" t="s">
        <v>47</v>
      </c>
      <c r="B4615" s="7" t="s">
        <v>140</v>
      </c>
      <c r="C4615" s="1" t="s">
        <v>4808</v>
      </c>
      <c r="D4615" s="8">
        <v>0.0</v>
      </c>
      <c r="E4615" s="1"/>
      <c r="F4615" s="1">
        <v>3.7</v>
      </c>
      <c r="G4615" s="1"/>
      <c r="H4615" s="1"/>
    </row>
    <row r="4616">
      <c r="A4616" s="1" t="s">
        <v>47</v>
      </c>
      <c r="B4616" s="7" t="s">
        <v>140</v>
      </c>
      <c r="C4616" s="1" t="s">
        <v>4809</v>
      </c>
      <c r="D4616" s="8">
        <v>0.0</v>
      </c>
      <c r="E4616" s="1"/>
      <c r="F4616" s="1">
        <v>9.1</v>
      </c>
      <c r="G4616" s="1"/>
      <c r="H4616" s="1"/>
    </row>
    <row r="4617">
      <c r="A4617" s="1" t="s">
        <v>47</v>
      </c>
      <c r="B4617" s="7" t="s">
        <v>140</v>
      </c>
      <c r="C4617" s="1" t="s">
        <v>4810</v>
      </c>
      <c r="D4617" s="8">
        <v>0.0</v>
      </c>
      <c r="E4617" s="1"/>
      <c r="F4617" s="1">
        <v>2.0</v>
      </c>
      <c r="G4617" s="1"/>
      <c r="H4617" s="1"/>
    </row>
    <row r="4618">
      <c r="A4618" s="1" t="s">
        <v>47</v>
      </c>
      <c r="B4618" s="7" t="s">
        <v>140</v>
      </c>
      <c r="C4618" s="1" t="s">
        <v>4811</v>
      </c>
      <c r="D4618" s="8">
        <v>0.0</v>
      </c>
      <c r="E4618" s="1"/>
      <c r="F4618" s="1">
        <v>2.4</v>
      </c>
      <c r="G4618" s="1"/>
      <c r="H4618" s="1"/>
    </row>
    <row r="4619">
      <c r="A4619" s="1" t="s">
        <v>47</v>
      </c>
      <c r="B4619" s="7" t="s">
        <v>140</v>
      </c>
      <c r="C4619" s="1" t="s">
        <v>4812</v>
      </c>
      <c r="D4619" s="8">
        <v>0.0</v>
      </c>
      <c r="E4619" s="1"/>
      <c r="F4619" s="1">
        <v>6.1</v>
      </c>
      <c r="G4619" s="1"/>
      <c r="H4619" s="1"/>
    </row>
    <row r="4620">
      <c r="A4620" s="1" t="s">
        <v>47</v>
      </c>
      <c r="B4620" s="7" t="s">
        <v>140</v>
      </c>
      <c r="C4620" s="1" t="s">
        <v>4813</v>
      </c>
      <c r="D4620" s="8">
        <v>0.0</v>
      </c>
      <c r="E4620" s="1"/>
      <c r="F4620" s="1">
        <v>4.8</v>
      </c>
      <c r="G4620" s="1"/>
      <c r="H4620" s="1"/>
    </row>
    <row r="4621">
      <c r="A4621" s="1" t="s">
        <v>47</v>
      </c>
      <c r="B4621" s="7" t="s">
        <v>140</v>
      </c>
      <c r="C4621" s="1" t="s">
        <v>4814</v>
      </c>
      <c r="D4621" s="8">
        <v>0.0</v>
      </c>
      <c r="E4621" s="1"/>
      <c r="F4621" s="1">
        <v>1.5</v>
      </c>
      <c r="G4621" s="1"/>
      <c r="H4621" s="1"/>
    </row>
    <row r="4622">
      <c r="A4622" s="1" t="s">
        <v>47</v>
      </c>
      <c r="B4622" s="7" t="s">
        <v>140</v>
      </c>
      <c r="C4622" s="1" t="s">
        <v>4815</v>
      </c>
      <c r="D4622" s="8">
        <v>0.0</v>
      </c>
      <c r="E4622" s="1"/>
      <c r="F4622" s="1">
        <v>8.0</v>
      </c>
      <c r="G4622" s="1"/>
      <c r="H4622" s="1"/>
    </row>
    <row r="4623">
      <c r="A4623" s="1" t="s">
        <v>47</v>
      </c>
      <c r="B4623" s="7" t="s">
        <v>140</v>
      </c>
      <c r="C4623" s="1" t="s">
        <v>4816</v>
      </c>
      <c r="D4623" s="8">
        <v>0.0</v>
      </c>
      <c r="E4623" s="1"/>
      <c r="F4623" s="1">
        <v>1.0</v>
      </c>
      <c r="G4623" s="1"/>
      <c r="H4623" s="1"/>
    </row>
    <row r="4624">
      <c r="A4624" s="1" t="s">
        <v>47</v>
      </c>
      <c r="B4624" s="7" t="s">
        <v>141</v>
      </c>
      <c r="C4624" s="1" t="s">
        <v>4817</v>
      </c>
      <c r="D4624" s="8">
        <v>0.0</v>
      </c>
      <c r="E4624" s="1"/>
      <c r="F4624" s="1">
        <v>7.0</v>
      </c>
      <c r="G4624" s="1"/>
      <c r="H4624" s="1"/>
    </row>
    <row r="4625">
      <c r="A4625" s="1" t="s">
        <v>47</v>
      </c>
      <c r="B4625" s="7" t="s">
        <v>141</v>
      </c>
      <c r="C4625" s="1" t="s">
        <v>4818</v>
      </c>
      <c r="D4625" s="8">
        <v>1.0</v>
      </c>
      <c r="E4625" s="1"/>
      <c r="F4625" s="1">
        <v>1.4</v>
      </c>
      <c r="G4625" s="1"/>
      <c r="H4625" s="1"/>
    </row>
    <row r="4626">
      <c r="A4626" s="1" t="s">
        <v>47</v>
      </c>
      <c r="B4626" s="7" t="s">
        <v>141</v>
      </c>
      <c r="C4626" s="1" t="s">
        <v>4819</v>
      </c>
      <c r="D4626" s="8">
        <v>0.0</v>
      </c>
      <c r="E4626" s="1"/>
      <c r="F4626" s="1">
        <v>1.1</v>
      </c>
      <c r="G4626" s="1"/>
      <c r="H4626" s="1"/>
    </row>
    <row r="4627">
      <c r="A4627" s="1" t="s">
        <v>47</v>
      </c>
      <c r="B4627" s="7" t="s">
        <v>141</v>
      </c>
      <c r="C4627" s="1" t="s">
        <v>4820</v>
      </c>
      <c r="D4627" s="8">
        <v>1.0</v>
      </c>
      <c r="E4627" s="1"/>
      <c r="F4627" s="1">
        <v>1.2</v>
      </c>
      <c r="G4627" s="1"/>
      <c r="H4627" s="1"/>
    </row>
    <row r="4628">
      <c r="A4628" s="1" t="s">
        <v>47</v>
      </c>
      <c r="B4628" s="7" t="s">
        <v>141</v>
      </c>
      <c r="C4628" s="1" t="s">
        <v>4821</v>
      </c>
      <c r="D4628" s="8">
        <v>0.0</v>
      </c>
      <c r="E4628" s="1"/>
      <c r="F4628" s="1">
        <v>3.2</v>
      </c>
      <c r="G4628" s="1"/>
      <c r="H4628" s="1"/>
    </row>
    <row r="4629">
      <c r="A4629" s="1" t="s">
        <v>47</v>
      </c>
      <c r="B4629" s="7" t="s">
        <v>141</v>
      </c>
      <c r="C4629" s="1" t="s">
        <v>4822</v>
      </c>
      <c r="D4629" s="8">
        <v>2.0</v>
      </c>
      <c r="E4629" s="1"/>
      <c r="F4629" s="1">
        <v>2.4</v>
      </c>
      <c r="G4629" s="1"/>
      <c r="H4629" s="1"/>
    </row>
    <row r="4630">
      <c r="A4630" s="1" t="s">
        <v>47</v>
      </c>
      <c r="B4630" s="7" t="s">
        <v>141</v>
      </c>
      <c r="C4630" s="1" t="s">
        <v>4823</v>
      </c>
      <c r="D4630" s="8">
        <v>0.0</v>
      </c>
      <c r="E4630" s="1"/>
      <c r="F4630" s="1">
        <v>1.0</v>
      </c>
      <c r="G4630" s="1"/>
      <c r="H4630" s="1"/>
    </row>
    <row r="4631">
      <c r="A4631" s="1" t="s">
        <v>47</v>
      </c>
      <c r="B4631" s="7" t="s">
        <v>141</v>
      </c>
      <c r="C4631" s="1" t="s">
        <v>4824</v>
      </c>
      <c r="D4631" s="8">
        <v>2.0</v>
      </c>
      <c r="E4631" s="1"/>
      <c r="F4631" s="1">
        <v>1.1</v>
      </c>
      <c r="G4631" s="1"/>
      <c r="H4631" s="1"/>
    </row>
    <row r="4632">
      <c r="A4632" s="1" t="s">
        <v>47</v>
      </c>
      <c r="B4632" s="7" t="s">
        <v>141</v>
      </c>
      <c r="C4632" s="1" t="s">
        <v>4825</v>
      </c>
      <c r="D4632" s="8">
        <v>0.0</v>
      </c>
      <c r="E4632" s="1"/>
      <c r="F4632" s="1">
        <v>3.6</v>
      </c>
      <c r="G4632" s="1"/>
      <c r="H4632" s="1"/>
    </row>
    <row r="4633">
      <c r="A4633" s="1" t="s">
        <v>47</v>
      </c>
      <c r="B4633" s="7" t="s">
        <v>141</v>
      </c>
      <c r="C4633" s="1" t="s">
        <v>4826</v>
      </c>
      <c r="D4633" s="8">
        <v>0.0</v>
      </c>
      <c r="E4633" s="1"/>
      <c r="F4633" s="1">
        <v>2.8</v>
      </c>
      <c r="G4633" s="1"/>
      <c r="H4633" s="1"/>
    </row>
    <row r="4634">
      <c r="A4634" s="1" t="s">
        <v>47</v>
      </c>
      <c r="B4634" s="7" t="s">
        <v>141</v>
      </c>
      <c r="C4634" s="1" t="s">
        <v>4827</v>
      </c>
      <c r="D4634" s="8">
        <v>0.0</v>
      </c>
      <c r="E4634" s="1"/>
      <c r="F4634" s="1">
        <v>1.9</v>
      </c>
      <c r="G4634" s="1"/>
      <c r="H4634" s="1"/>
    </row>
    <row r="4635">
      <c r="A4635" s="1" t="s">
        <v>47</v>
      </c>
      <c r="B4635" s="7" t="s">
        <v>141</v>
      </c>
      <c r="C4635" s="1" t="s">
        <v>4828</v>
      </c>
      <c r="D4635" s="8">
        <v>0.0</v>
      </c>
      <c r="E4635" s="1"/>
      <c r="F4635" s="1">
        <v>1.0</v>
      </c>
      <c r="G4635" s="1"/>
      <c r="H4635" s="1"/>
    </row>
    <row r="4636">
      <c r="A4636" s="1" t="s">
        <v>47</v>
      </c>
      <c r="B4636" s="7" t="s">
        <v>141</v>
      </c>
      <c r="C4636" s="1" t="s">
        <v>4829</v>
      </c>
      <c r="D4636" s="8">
        <v>0.0</v>
      </c>
      <c r="E4636" s="1"/>
      <c r="F4636" s="1">
        <v>1.5</v>
      </c>
      <c r="G4636" s="1"/>
      <c r="H4636" s="1"/>
    </row>
    <row r="4637">
      <c r="A4637" s="1" t="s">
        <v>47</v>
      </c>
      <c r="B4637" s="7" t="s">
        <v>141</v>
      </c>
      <c r="C4637" s="1" t="s">
        <v>4830</v>
      </c>
      <c r="D4637" s="8">
        <v>1.0</v>
      </c>
      <c r="E4637" s="1"/>
      <c r="F4637" s="1">
        <v>7.2</v>
      </c>
      <c r="G4637" s="1"/>
      <c r="H4637" s="1"/>
    </row>
    <row r="4638">
      <c r="A4638" s="1" t="s">
        <v>47</v>
      </c>
      <c r="B4638" s="7" t="s">
        <v>141</v>
      </c>
      <c r="C4638" s="1" t="s">
        <v>4831</v>
      </c>
      <c r="D4638" s="8">
        <v>0.0</v>
      </c>
      <c r="E4638" s="1"/>
      <c r="F4638" s="1">
        <v>3.7</v>
      </c>
      <c r="G4638" s="1"/>
      <c r="H4638" s="1"/>
    </row>
    <row r="4639">
      <c r="A4639" s="1" t="s">
        <v>47</v>
      </c>
      <c r="B4639" s="7" t="s">
        <v>141</v>
      </c>
      <c r="C4639" s="1" t="s">
        <v>4832</v>
      </c>
      <c r="D4639" s="8">
        <v>3.0</v>
      </c>
      <c r="E4639" s="1"/>
      <c r="F4639" s="1">
        <v>1.4</v>
      </c>
      <c r="G4639" s="1"/>
      <c r="H4639" s="1"/>
    </row>
    <row r="4640">
      <c r="A4640" s="1" t="s">
        <v>47</v>
      </c>
      <c r="B4640" s="7" t="s">
        <v>141</v>
      </c>
      <c r="C4640" s="1" t="s">
        <v>4833</v>
      </c>
      <c r="D4640" s="8">
        <v>0.0</v>
      </c>
      <c r="E4640" s="1"/>
      <c r="F4640" s="1">
        <v>1.1</v>
      </c>
      <c r="G4640" s="1"/>
      <c r="H4640" s="1"/>
    </row>
    <row r="4641">
      <c r="A4641" s="1" t="s">
        <v>47</v>
      </c>
      <c r="B4641" s="7" t="s">
        <v>141</v>
      </c>
      <c r="C4641" s="1" t="s">
        <v>4834</v>
      </c>
      <c r="D4641" s="8">
        <v>0.0</v>
      </c>
      <c r="E4641" s="1"/>
      <c r="F4641" s="1">
        <v>2.2</v>
      </c>
      <c r="G4641" s="1"/>
      <c r="H4641" s="1"/>
    </row>
    <row r="4642">
      <c r="A4642" s="1" t="s">
        <v>47</v>
      </c>
      <c r="B4642" s="7" t="s">
        <v>141</v>
      </c>
      <c r="C4642" s="1" t="s">
        <v>4835</v>
      </c>
      <c r="D4642" s="8">
        <v>0.0</v>
      </c>
      <c r="E4642" s="1"/>
      <c r="F4642" s="1">
        <v>2.4</v>
      </c>
      <c r="G4642" s="1"/>
      <c r="H4642" s="1"/>
    </row>
    <row r="4643">
      <c r="A4643" s="1" t="s">
        <v>47</v>
      </c>
      <c r="B4643" s="7" t="s">
        <v>141</v>
      </c>
      <c r="C4643" s="1" t="s">
        <v>4836</v>
      </c>
      <c r="D4643" s="8">
        <v>0.0</v>
      </c>
      <c r="E4643" s="1"/>
      <c r="F4643" s="1">
        <v>3.4</v>
      </c>
      <c r="G4643" s="1"/>
      <c r="H4643" s="1"/>
    </row>
    <row r="4644">
      <c r="A4644" s="1" t="s">
        <v>47</v>
      </c>
      <c r="B4644" s="7" t="s">
        <v>141</v>
      </c>
      <c r="C4644" s="1" t="s">
        <v>4837</v>
      </c>
      <c r="D4644" s="8">
        <v>0.0</v>
      </c>
      <c r="E4644" s="1"/>
      <c r="F4644" s="1">
        <v>1.0</v>
      </c>
      <c r="G4644" s="1"/>
      <c r="H4644" s="1"/>
    </row>
    <row r="4645">
      <c r="A4645" s="1" t="s">
        <v>47</v>
      </c>
      <c r="B4645" s="7" t="s">
        <v>141</v>
      </c>
      <c r="C4645" s="1" t="s">
        <v>4838</v>
      </c>
      <c r="D4645" s="8">
        <v>0.0</v>
      </c>
      <c r="E4645" s="1"/>
      <c r="F4645" s="1">
        <v>1.0</v>
      </c>
      <c r="G4645" s="1"/>
      <c r="H4645" s="1"/>
    </row>
    <row r="4646">
      <c r="A4646" s="1" t="s">
        <v>47</v>
      </c>
      <c r="B4646" s="7" t="s">
        <v>141</v>
      </c>
      <c r="C4646" s="1" t="s">
        <v>4839</v>
      </c>
      <c r="D4646" s="8">
        <v>0.0</v>
      </c>
      <c r="E4646" s="1"/>
      <c r="F4646" s="1">
        <v>2.0</v>
      </c>
      <c r="G4646" s="1"/>
      <c r="H4646" s="1"/>
    </row>
    <row r="4647">
      <c r="A4647" s="1" t="s">
        <v>47</v>
      </c>
      <c r="B4647" s="7" t="s">
        <v>141</v>
      </c>
      <c r="C4647" s="1" t="s">
        <v>4840</v>
      </c>
      <c r="D4647" s="8">
        <v>0.0</v>
      </c>
      <c r="E4647" s="1"/>
      <c r="F4647" s="1">
        <v>1.0</v>
      </c>
      <c r="G4647" s="1"/>
      <c r="H4647" s="1"/>
    </row>
    <row r="4648">
      <c r="A4648" s="1" t="s">
        <v>47</v>
      </c>
      <c r="B4648" s="7" t="s">
        <v>141</v>
      </c>
      <c r="C4648" s="1" t="s">
        <v>4841</v>
      </c>
      <c r="D4648" s="8">
        <v>0.0</v>
      </c>
      <c r="E4648" s="1"/>
      <c r="F4648" s="1">
        <v>10.1</v>
      </c>
      <c r="G4648" s="1"/>
      <c r="H4648" s="1"/>
    </row>
    <row r="4649">
      <c r="A4649" s="1" t="s">
        <v>47</v>
      </c>
      <c r="B4649" s="7" t="s">
        <v>141</v>
      </c>
      <c r="C4649" s="1" t="s">
        <v>4842</v>
      </c>
      <c r="D4649" s="8">
        <v>0.0</v>
      </c>
      <c r="E4649" s="1"/>
      <c r="F4649" s="1">
        <v>2.7</v>
      </c>
      <c r="G4649" s="1"/>
      <c r="H4649" s="1"/>
    </row>
    <row r="4650">
      <c r="A4650" s="1" t="s">
        <v>47</v>
      </c>
      <c r="B4650" s="7" t="s">
        <v>141</v>
      </c>
      <c r="C4650" s="1" t="s">
        <v>4843</v>
      </c>
      <c r="D4650" s="8">
        <v>0.0</v>
      </c>
      <c r="E4650" s="1"/>
      <c r="F4650" s="1">
        <v>2.0</v>
      </c>
      <c r="G4650" s="1"/>
      <c r="H4650" s="1"/>
    </row>
    <row r="4651">
      <c r="A4651" s="1" t="s">
        <v>47</v>
      </c>
      <c r="B4651" s="7" t="s">
        <v>141</v>
      </c>
      <c r="C4651" s="1" t="s">
        <v>4844</v>
      </c>
      <c r="D4651" s="8">
        <v>0.0</v>
      </c>
      <c r="E4651" s="1"/>
      <c r="F4651" s="1">
        <v>1.0</v>
      </c>
      <c r="G4651" s="1"/>
      <c r="H4651" s="1"/>
    </row>
    <row r="4652">
      <c r="A4652" s="1" t="s">
        <v>47</v>
      </c>
      <c r="B4652" s="7" t="s">
        <v>141</v>
      </c>
      <c r="C4652" s="1" t="s">
        <v>4845</v>
      </c>
      <c r="D4652" s="8">
        <v>0.0</v>
      </c>
      <c r="E4652" s="1"/>
      <c r="F4652" s="1">
        <v>1.0</v>
      </c>
      <c r="G4652" s="1"/>
      <c r="H4652" s="1"/>
    </row>
    <row r="4653">
      <c r="A4653" s="1" t="s">
        <v>47</v>
      </c>
      <c r="B4653" s="7" t="s">
        <v>141</v>
      </c>
      <c r="C4653" s="1" t="s">
        <v>4846</v>
      </c>
      <c r="D4653" s="8">
        <v>0.0</v>
      </c>
      <c r="E4653" s="1"/>
      <c r="F4653" s="1">
        <v>1.0</v>
      </c>
      <c r="G4653" s="1"/>
      <c r="H4653" s="1"/>
    </row>
    <row r="4654">
      <c r="A4654" s="1" t="s">
        <v>47</v>
      </c>
      <c r="B4654" s="7" t="s">
        <v>141</v>
      </c>
      <c r="C4654" s="1" t="s">
        <v>4847</v>
      </c>
      <c r="D4654" s="8">
        <v>0.0</v>
      </c>
      <c r="E4654" s="1"/>
      <c r="F4654" s="1">
        <v>1.0</v>
      </c>
      <c r="G4654" s="1"/>
      <c r="H4654" s="1"/>
    </row>
    <row r="4655">
      <c r="A4655" s="1" t="s">
        <v>47</v>
      </c>
      <c r="B4655" s="7" t="s">
        <v>141</v>
      </c>
      <c r="C4655" s="1" t="s">
        <v>4848</v>
      </c>
      <c r="D4655" s="8">
        <v>0.0</v>
      </c>
      <c r="E4655" s="1"/>
      <c r="F4655" s="1">
        <v>9.1</v>
      </c>
      <c r="G4655" s="1"/>
      <c r="H4655" s="1"/>
    </row>
    <row r="4656">
      <c r="A4656" s="1" t="s">
        <v>47</v>
      </c>
      <c r="B4656" s="7" t="s">
        <v>141</v>
      </c>
      <c r="C4656" s="1" t="s">
        <v>4849</v>
      </c>
      <c r="D4656" s="8">
        <v>0.0</v>
      </c>
      <c r="E4656" s="1"/>
      <c r="F4656" s="1">
        <v>2.0</v>
      </c>
      <c r="G4656" s="1"/>
      <c r="H4656" s="1"/>
    </row>
    <row r="4657">
      <c r="A4657" s="1" t="s">
        <v>47</v>
      </c>
      <c r="B4657" s="7" t="s">
        <v>141</v>
      </c>
      <c r="C4657" s="1" t="s">
        <v>4850</v>
      </c>
      <c r="D4657" s="8">
        <v>0.0</v>
      </c>
      <c r="E4657" s="1"/>
      <c r="F4657" s="1">
        <v>1.0</v>
      </c>
      <c r="G4657" s="1"/>
      <c r="H4657" s="1"/>
    </row>
    <row r="4658">
      <c r="A4658" s="1" t="s">
        <v>47</v>
      </c>
      <c r="B4658" s="7" t="s">
        <v>141</v>
      </c>
      <c r="C4658" s="1" t="s">
        <v>4851</v>
      </c>
      <c r="D4658" s="8">
        <v>0.0</v>
      </c>
      <c r="E4658" s="1"/>
      <c r="F4658" s="1">
        <v>2.7</v>
      </c>
      <c r="G4658" s="1"/>
      <c r="H4658" s="1"/>
    </row>
    <row r="4659">
      <c r="A4659" s="1" t="s">
        <v>47</v>
      </c>
      <c r="B4659" s="7" t="s">
        <v>141</v>
      </c>
      <c r="C4659" s="1" t="s">
        <v>4852</v>
      </c>
      <c r="D4659" s="8">
        <v>0.0</v>
      </c>
      <c r="E4659" s="1"/>
      <c r="F4659" s="1">
        <v>1.0</v>
      </c>
      <c r="G4659" s="1"/>
      <c r="H4659" s="1"/>
    </row>
    <row r="4660">
      <c r="A4660" s="1" t="s">
        <v>47</v>
      </c>
      <c r="B4660" s="7" t="s">
        <v>141</v>
      </c>
      <c r="C4660" s="1" t="s">
        <v>4853</v>
      </c>
      <c r="D4660" s="8">
        <v>0.0</v>
      </c>
      <c r="E4660" s="1"/>
      <c r="F4660" s="1">
        <v>1.3</v>
      </c>
      <c r="G4660" s="1"/>
      <c r="H4660" s="1"/>
    </row>
    <row r="4661">
      <c r="A4661" s="1" t="s">
        <v>47</v>
      </c>
      <c r="B4661" s="7" t="s">
        <v>141</v>
      </c>
      <c r="C4661" s="1" t="s">
        <v>4854</v>
      </c>
      <c r="D4661" s="8">
        <v>0.0</v>
      </c>
      <c r="E4661" s="1"/>
      <c r="F4661" s="1">
        <v>2.3</v>
      </c>
      <c r="G4661" s="1"/>
      <c r="H4661" s="1"/>
    </row>
    <row r="4662">
      <c r="A4662" s="1" t="s">
        <v>47</v>
      </c>
      <c r="B4662" s="7" t="s">
        <v>141</v>
      </c>
      <c r="C4662" s="1" t="s">
        <v>4855</v>
      </c>
      <c r="D4662" s="8">
        <v>0.0</v>
      </c>
      <c r="E4662" s="1"/>
      <c r="F4662" s="1">
        <v>16.3</v>
      </c>
      <c r="G4662" s="1"/>
      <c r="H4662" s="1"/>
    </row>
    <row r="4663">
      <c r="A4663" s="1" t="s">
        <v>47</v>
      </c>
      <c r="B4663" s="7" t="s">
        <v>141</v>
      </c>
      <c r="C4663" s="1" t="s">
        <v>4856</v>
      </c>
      <c r="D4663" s="8">
        <v>0.0</v>
      </c>
      <c r="E4663" s="1"/>
      <c r="F4663" s="1">
        <v>4.5</v>
      </c>
      <c r="G4663" s="1"/>
      <c r="H4663" s="1"/>
    </row>
    <row r="4664">
      <c r="A4664" s="1" t="s">
        <v>47</v>
      </c>
      <c r="B4664" s="7" t="s">
        <v>141</v>
      </c>
      <c r="C4664" s="1" t="s">
        <v>4857</v>
      </c>
      <c r="D4664" s="8">
        <v>0.0</v>
      </c>
      <c r="E4664" s="1"/>
      <c r="F4664" s="1">
        <v>1.0</v>
      </c>
      <c r="G4664" s="1"/>
      <c r="H4664" s="1"/>
    </row>
    <row r="4665">
      <c r="A4665" s="1" t="s">
        <v>47</v>
      </c>
      <c r="B4665" s="7" t="s">
        <v>141</v>
      </c>
      <c r="C4665" s="1" t="s">
        <v>4858</v>
      </c>
      <c r="D4665" s="8">
        <v>0.0</v>
      </c>
      <c r="E4665" s="1"/>
      <c r="F4665" s="1">
        <v>6.8</v>
      </c>
      <c r="G4665" s="1"/>
      <c r="H4665" s="1"/>
    </row>
    <row r="4666">
      <c r="A4666" s="1" t="s">
        <v>47</v>
      </c>
      <c r="B4666" s="7" t="s">
        <v>141</v>
      </c>
      <c r="C4666" s="1" t="s">
        <v>4859</v>
      </c>
      <c r="D4666" s="8">
        <v>0.0</v>
      </c>
      <c r="E4666" s="1"/>
      <c r="F4666" s="1">
        <v>7.4</v>
      </c>
      <c r="G4666" s="1"/>
      <c r="H4666" s="1"/>
    </row>
    <row r="4667">
      <c r="A4667" s="1" t="s">
        <v>47</v>
      </c>
      <c r="B4667" s="7" t="s">
        <v>141</v>
      </c>
      <c r="C4667" s="1" t="s">
        <v>4860</v>
      </c>
      <c r="D4667" s="8">
        <v>0.0</v>
      </c>
      <c r="E4667" s="1"/>
      <c r="F4667" s="1">
        <v>1.0</v>
      </c>
      <c r="G4667" s="1"/>
      <c r="H4667" s="1"/>
    </row>
    <row r="4668">
      <c r="A4668" s="1" t="s">
        <v>47</v>
      </c>
      <c r="B4668" s="7" t="s">
        <v>141</v>
      </c>
      <c r="C4668" s="1" t="s">
        <v>4861</v>
      </c>
      <c r="D4668" s="8">
        <v>0.0</v>
      </c>
      <c r="E4668" s="1"/>
      <c r="F4668" s="1">
        <v>3.0</v>
      </c>
      <c r="G4668" s="1"/>
      <c r="H4668" s="1"/>
    </row>
    <row r="4669">
      <c r="A4669" s="1" t="s">
        <v>47</v>
      </c>
      <c r="B4669" s="7" t="s">
        <v>141</v>
      </c>
      <c r="C4669" s="1" t="s">
        <v>4862</v>
      </c>
      <c r="D4669" s="8">
        <v>0.0</v>
      </c>
      <c r="E4669" s="1"/>
      <c r="F4669" s="1">
        <v>2.3</v>
      </c>
      <c r="G4669" s="1"/>
      <c r="H4669" s="1"/>
    </row>
    <row r="4670">
      <c r="A4670" s="1" t="s">
        <v>47</v>
      </c>
      <c r="B4670" s="7" t="s">
        <v>141</v>
      </c>
      <c r="C4670" s="1" t="s">
        <v>4863</v>
      </c>
      <c r="D4670" s="8">
        <v>0.0</v>
      </c>
      <c r="E4670" s="1"/>
      <c r="F4670" s="1">
        <v>1.0</v>
      </c>
      <c r="G4670" s="1"/>
      <c r="H4670" s="1"/>
    </row>
    <row r="4671">
      <c r="A4671" s="1" t="s">
        <v>47</v>
      </c>
      <c r="B4671" s="7" t="s">
        <v>141</v>
      </c>
      <c r="C4671" s="1" t="s">
        <v>4864</v>
      </c>
      <c r="D4671" s="8">
        <v>0.0</v>
      </c>
      <c r="E4671" s="1"/>
      <c r="F4671" s="1">
        <v>2.0</v>
      </c>
      <c r="G4671" s="1"/>
      <c r="H4671" s="1"/>
    </row>
    <row r="4672">
      <c r="A4672" s="1" t="s">
        <v>47</v>
      </c>
      <c r="B4672" s="7" t="s">
        <v>141</v>
      </c>
      <c r="C4672" s="1" t="s">
        <v>4865</v>
      </c>
      <c r="D4672" s="8">
        <v>0.0</v>
      </c>
      <c r="E4672" s="1"/>
      <c r="F4672" s="1">
        <v>2.5</v>
      </c>
      <c r="G4672" s="1"/>
      <c r="H4672" s="1"/>
    </row>
    <row r="4673">
      <c r="A4673" s="1" t="s">
        <v>47</v>
      </c>
      <c r="B4673" s="7" t="s">
        <v>141</v>
      </c>
      <c r="C4673" s="1" t="s">
        <v>4866</v>
      </c>
      <c r="D4673" s="8">
        <v>0.0</v>
      </c>
      <c r="E4673" s="1"/>
      <c r="F4673" s="1">
        <v>1.0</v>
      </c>
      <c r="G4673" s="1"/>
      <c r="H4673" s="1"/>
    </row>
    <row r="4674">
      <c r="A4674" s="1" t="s">
        <v>47</v>
      </c>
      <c r="B4674" s="7" t="s">
        <v>142</v>
      </c>
      <c r="C4674" s="1" t="s">
        <v>4867</v>
      </c>
      <c r="D4674" s="8">
        <v>0.0</v>
      </c>
      <c r="E4674" s="1"/>
      <c r="F4674" s="1">
        <v>1.0</v>
      </c>
      <c r="G4674" s="1"/>
      <c r="H4674" s="1"/>
    </row>
    <row r="4675">
      <c r="A4675" s="1" t="s">
        <v>47</v>
      </c>
      <c r="B4675" s="7" t="s">
        <v>142</v>
      </c>
      <c r="C4675" s="1" t="s">
        <v>4868</v>
      </c>
      <c r="D4675" s="8">
        <v>0.0</v>
      </c>
      <c r="E4675" s="1"/>
      <c r="F4675" s="1">
        <v>1.6</v>
      </c>
      <c r="G4675" s="1"/>
      <c r="H4675" s="1"/>
    </row>
    <row r="4676">
      <c r="A4676" s="1" t="s">
        <v>47</v>
      </c>
      <c r="B4676" s="7" t="s">
        <v>142</v>
      </c>
      <c r="C4676" s="1" t="s">
        <v>4869</v>
      </c>
      <c r="D4676" s="8">
        <v>0.0</v>
      </c>
      <c r="E4676" s="1"/>
      <c r="F4676" s="1">
        <v>1.2</v>
      </c>
      <c r="G4676" s="1"/>
      <c r="H4676" s="1"/>
    </row>
    <row r="4677">
      <c r="A4677" s="1" t="s">
        <v>47</v>
      </c>
      <c r="B4677" s="7" t="s">
        <v>142</v>
      </c>
      <c r="C4677" s="1" t="s">
        <v>4870</v>
      </c>
      <c r="D4677" s="8">
        <v>0.0</v>
      </c>
      <c r="E4677" s="1"/>
      <c r="F4677" s="1">
        <v>2.8</v>
      </c>
      <c r="G4677" s="1"/>
      <c r="H4677" s="1"/>
    </row>
    <row r="4678">
      <c r="A4678" s="1" t="s">
        <v>47</v>
      </c>
      <c r="B4678" s="7" t="s">
        <v>142</v>
      </c>
      <c r="C4678" s="1" t="s">
        <v>4871</v>
      </c>
      <c r="D4678" s="8">
        <v>0.0</v>
      </c>
      <c r="E4678" s="1"/>
      <c r="F4678" s="1">
        <v>6.2</v>
      </c>
      <c r="G4678" s="1"/>
      <c r="H4678" s="1"/>
    </row>
    <row r="4679">
      <c r="A4679" s="1" t="s">
        <v>47</v>
      </c>
      <c r="B4679" s="7" t="s">
        <v>142</v>
      </c>
      <c r="C4679" s="1" t="s">
        <v>4872</v>
      </c>
      <c r="D4679" s="8">
        <v>0.0</v>
      </c>
      <c r="E4679" s="1"/>
      <c r="F4679" s="1">
        <v>9.6</v>
      </c>
      <c r="G4679" s="1"/>
      <c r="H4679" s="1"/>
    </row>
    <row r="4680">
      <c r="A4680" s="1" t="s">
        <v>47</v>
      </c>
      <c r="B4680" s="7" t="s">
        <v>142</v>
      </c>
      <c r="C4680" s="1" t="s">
        <v>4873</v>
      </c>
      <c r="D4680" s="8">
        <v>0.0</v>
      </c>
      <c r="E4680" s="1"/>
      <c r="F4680" s="1">
        <v>7.1</v>
      </c>
      <c r="G4680" s="1"/>
      <c r="H4680" s="1"/>
    </row>
    <row r="4681">
      <c r="A4681" s="1" t="s">
        <v>47</v>
      </c>
      <c r="B4681" s="7" t="s">
        <v>142</v>
      </c>
      <c r="C4681" s="1" t="s">
        <v>4874</v>
      </c>
      <c r="D4681" s="8">
        <v>0.0</v>
      </c>
      <c r="E4681" s="1"/>
      <c r="F4681" s="1">
        <v>1.0</v>
      </c>
      <c r="G4681" s="1"/>
      <c r="H4681" s="1"/>
    </row>
    <row r="4682">
      <c r="A4682" s="1" t="s">
        <v>47</v>
      </c>
      <c r="B4682" s="7" t="s">
        <v>142</v>
      </c>
      <c r="C4682" s="1" t="s">
        <v>4875</v>
      </c>
      <c r="D4682" s="8">
        <v>1.0</v>
      </c>
      <c r="E4682" s="1"/>
      <c r="F4682" s="1">
        <v>4.5</v>
      </c>
      <c r="G4682" s="1"/>
      <c r="H4682" s="1"/>
    </row>
    <row r="4683">
      <c r="A4683" s="1" t="s">
        <v>47</v>
      </c>
      <c r="B4683" s="7" t="s">
        <v>142</v>
      </c>
      <c r="C4683" s="1" t="s">
        <v>4876</v>
      </c>
      <c r="D4683" s="8">
        <v>0.0</v>
      </c>
      <c r="E4683" s="1"/>
      <c r="F4683" s="1">
        <v>2.2</v>
      </c>
      <c r="G4683" s="1"/>
      <c r="H4683" s="1"/>
    </row>
    <row r="4684">
      <c r="A4684" s="1" t="s">
        <v>47</v>
      </c>
      <c r="B4684" s="7" t="s">
        <v>142</v>
      </c>
      <c r="C4684" s="1" t="s">
        <v>4877</v>
      </c>
      <c r="D4684" s="8">
        <v>0.0</v>
      </c>
      <c r="E4684" s="1"/>
      <c r="F4684" s="1">
        <v>4.2</v>
      </c>
      <c r="G4684" s="1"/>
      <c r="H4684" s="1"/>
    </row>
    <row r="4685">
      <c r="A4685" s="1" t="s">
        <v>47</v>
      </c>
      <c r="B4685" s="7" t="s">
        <v>142</v>
      </c>
      <c r="C4685" s="1" t="s">
        <v>4878</v>
      </c>
      <c r="D4685" s="8">
        <v>0.0</v>
      </c>
      <c r="E4685" s="1"/>
      <c r="F4685" s="1">
        <v>1.0</v>
      </c>
      <c r="G4685" s="1"/>
      <c r="H4685" s="1"/>
    </row>
    <row r="4686">
      <c r="A4686" s="1" t="s">
        <v>47</v>
      </c>
      <c r="B4686" s="7" t="s">
        <v>142</v>
      </c>
      <c r="C4686" s="1" t="s">
        <v>4879</v>
      </c>
      <c r="D4686" s="8">
        <v>0.0</v>
      </c>
      <c r="E4686" s="1"/>
      <c r="F4686" s="1">
        <v>7.0</v>
      </c>
      <c r="G4686" s="1"/>
      <c r="H4686" s="1"/>
    </row>
    <row r="4687">
      <c r="A4687" s="1" t="s">
        <v>47</v>
      </c>
      <c r="B4687" s="7" t="s">
        <v>142</v>
      </c>
      <c r="C4687" s="1" t="s">
        <v>4880</v>
      </c>
      <c r="D4687" s="8">
        <v>0.0</v>
      </c>
      <c r="E4687" s="1"/>
      <c r="F4687" s="1">
        <v>4.9</v>
      </c>
      <c r="G4687" s="1"/>
      <c r="H4687" s="1"/>
    </row>
    <row r="4688">
      <c r="A4688" s="1" t="s">
        <v>47</v>
      </c>
      <c r="B4688" s="7" t="s">
        <v>142</v>
      </c>
      <c r="C4688" s="1" t="s">
        <v>4881</v>
      </c>
      <c r="D4688" s="8">
        <v>0.0</v>
      </c>
      <c r="E4688" s="1"/>
      <c r="F4688" s="1">
        <v>7.5</v>
      </c>
      <c r="G4688" s="1"/>
      <c r="H4688" s="1"/>
    </row>
    <row r="4689">
      <c r="A4689" s="1" t="s">
        <v>47</v>
      </c>
      <c r="B4689" s="7" t="s">
        <v>142</v>
      </c>
      <c r="C4689" s="1" t="s">
        <v>4882</v>
      </c>
      <c r="D4689" s="8">
        <v>0.0</v>
      </c>
      <c r="E4689" s="1"/>
      <c r="F4689" s="1">
        <v>2.9</v>
      </c>
      <c r="G4689" s="1"/>
      <c r="H4689" s="1"/>
    </row>
    <row r="4690">
      <c r="A4690" s="1" t="s">
        <v>47</v>
      </c>
      <c r="B4690" s="7" t="s">
        <v>142</v>
      </c>
      <c r="C4690" s="1" t="s">
        <v>4883</v>
      </c>
      <c r="D4690" s="8">
        <v>0.0</v>
      </c>
      <c r="E4690" s="1"/>
      <c r="F4690" s="1">
        <v>1.4</v>
      </c>
      <c r="G4690" s="1"/>
      <c r="H4690" s="1"/>
    </row>
    <row r="4691">
      <c r="A4691" s="1" t="s">
        <v>47</v>
      </c>
      <c r="B4691" s="7" t="s">
        <v>142</v>
      </c>
      <c r="C4691" s="1" t="s">
        <v>4884</v>
      </c>
      <c r="D4691" s="8">
        <v>0.0</v>
      </c>
      <c r="E4691" s="1"/>
      <c r="F4691" s="1">
        <v>1.0</v>
      </c>
      <c r="G4691" s="1"/>
      <c r="H4691" s="1"/>
    </row>
    <row r="4692">
      <c r="A4692" s="1" t="s">
        <v>47</v>
      </c>
      <c r="B4692" s="7" t="s">
        <v>142</v>
      </c>
      <c r="C4692" s="1" t="s">
        <v>4885</v>
      </c>
      <c r="D4692" s="8">
        <v>0.0</v>
      </c>
      <c r="E4692" s="1"/>
      <c r="F4692" s="1">
        <v>1.0</v>
      </c>
      <c r="G4692" s="1"/>
      <c r="H4692" s="1"/>
    </row>
    <row r="4693">
      <c r="A4693" s="1" t="s">
        <v>47</v>
      </c>
      <c r="B4693" s="7" t="s">
        <v>142</v>
      </c>
      <c r="C4693" s="1" t="s">
        <v>4886</v>
      </c>
      <c r="D4693" s="8">
        <v>0.0</v>
      </c>
      <c r="E4693" s="1"/>
      <c r="F4693" s="1">
        <v>1.0</v>
      </c>
      <c r="G4693" s="1"/>
      <c r="H4693" s="1"/>
    </row>
    <row r="4694">
      <c r="A4694" s="1" t="s">
        <v>47</v>
      </c>
      <c r="B4694" s="7" t="s">
        <v>142</v>
      </c>
      <c r="C4694" s="1" t="s">
        <v>4887</v>
      </c>
      <c r="D4694" s="8">
        <v>0.0</v>
      </c>
      <c r="E4694" s="1"/>
      <c r="F4694" s="1">
        <v>6.3</v>
      </c>
      <c r="G4694" s="1"/>
      <c r="H4694" s="1"/>
    </row>
    <row r="4695">
      <c r="A4695" s="1" t="s">
        <v>47</v>
      </c>
      <c r="B4695" s="7" t="s">
        <v>142</v>
      </c>
      <c r="C4695" s="1" t="s">
        <v>4888</v>
      </c>
      <c r="D4695" s="8">
        <v>0.0</v>
      </c>
      <c r="E4695" s="1"/>
      <c r="F4695" s="1">
        <v>1.5</v>
      </c>
      <c r="G4695" s="1"/>
      <c r="H4695" s="1"/>
    </row>
    <row r="4696">
      <c r="A4696" s="1" t="s">
        <v>47</v>
      </c>
      <c r="B4696" s="7" t="s">
        <v>142</v>
      </c>
      <c r="C4696" s="1" t="s">
        <v>4889</v>
      </c>
      <c r="D4696" s="8">
        <v>0.0</v>
      </c>
      <c r="E4696" s="1"/>
      <c r="F4696" s="1">
        <v>1.0</v>
      </c>
      <c r="G4696" s="1"/>
      <c r="H4696" s="1"/>
    </row>
    <row r="4697">
      <c r="A4697" s="1" t="s">
        <v>47</v>
      </c>
      <c r="B4697" s="7" t="s">
        <v>142</v>
      </c>
      <c r="C4697" s="1" t="s">
        <v>4890</v>
      </c>
      <c r="D4697" s="8">
        <v>0.0</v>
      </c>
      <c r="E4697" s="1"/>
      <c r="F4697" s="1">
        <v>1.0</v>
      </c>
      <c r="G4697" s="1"/>
      <c r="H4697" s="1"/>
    </row>
    <row r="4698">
      <c r="A4698" s="1" t="s">
        <v>47</v>
      </c>
      <c r="B4698" s="7" t="s">
        <v>142</v>
      </c>
      <c r="C4698" s="1" t="s">
        <v>4891</v>
      </c>
      <c r="D4698" s="8">
        <v>0.0</v>
      </c>
      <c r="E4698" s="1"/>
      <c r="F4698" s="1">
        <v>1.0</v>
      </c>
      <c r="G4698" s="1"/>
      <c r="H4698" s="1"/>
    </row>
    <row r="4699">
      <c r="A4699" s="1" t="s">
        <v>47</v>
      </c>
      <c r="B4699" s="7" t="s">
        <v>142</v>
      </c>
      <c r="C4699" s="1" t="s">
        <v>4892</v>
      </c>
      <c r="D4699" s="8">
        <v>0.0</v>
      </c>
      <c r="E4699" s="1"/>
      <c r="F4699" s="1">
        <v>1.0</v>
      </c>
      <c r="G4699" s="1"/>
      <c r="H4699" s="1"/>
    </row>
    <row r="4700">
      <c r="A4700" s="1" t="s">
        <v>47</v>
      </c>
      <c r="B4700" s="7" t="s">
        <v>142</v>
      </c>
      <c r="C4700" s="1" t="s">
        <v>4893</v>
      </c>
      <c r="D4700" s="8">
        <v>0.0</v>
      </c>
      <c r="E4700" s="1"/>
      <c r="F4700" s="1">
        <v>3.2</v>
      </c>
      <c r="G4700" s="1"/>
      <c r="H4700" s="1"/>
    </row>
    <row r="4701">
      <c r="A4701" s="1" t="s">
        <v>47</v>
      </c>
      <c r="B4701" s="7" t="s">
        <v>142</v>
      </c>
      <c r="C4701" s="1" t="s">
        <v>4894</v>
      </c>
      <c r="D4701" s="8">
        <v>0.0</v>
      </c>
      <c r="E4701" s="1"/>
      <c r="F4701" s="1">
        <v>1.5</v>
      </c>
      <c r="G4701" s="1"/>
      <c r="H4701" s="1"/>
    </row>
    <row r="4702">
      <c r="A4702" s="1" t="s">
        <v>47</v>
      </c>
      <c r="B4702" s="7" t="s">
        <v>142</v>
      </c>
      <c r="C4702" s="1" t="s">
        <v>4895</v>
      </c>
      <c r="D4702" s="8">
        <v>0.0</v>
      </c>
      <c r="E4702" s="1"/>
      <c r="F4702" s="1">
        <v>1.0</v>
      </c>
      <c r="G4702" s="1"/>
      <c r="H4702" s="1"/>
    </row>
    <row r="4703">
      <c r="A4703" s="1" t="s">
        <v>47</v>
      </c>
      <c r="B4703" s="7" t="s">
        <v>142</v>
      </c>
      <c r="C4703" s="1" t="s">
        <v>4246</v>
      </c>
      <c r="D4703" s="8">
        <v>0.0</v>
      </c>
      <c r="E4703" s="1"/>
      <c r="F4703" s="1">
        <v>1.0</v>
      </c>
      <c r="G4703" s="1"/>
      <c r="H4703" s="1"/>
    </row>
    <row r="4704">
      <c r="A4704" s="1" t="s">
        <v>47</v>
      </c>
      <c r="B4704" s="7" t="s">
        <v>142</v>
      </c>
      <c r="C4704" s="1" t="s">
        <v>4896</v>
      </c>
      <c r="D4704" s="8">
        <v>0.0</v>
      </c>
      <c r="E4704" s="1"/>
      <c r="F4704" s="1">
        <v>2.3</v>
      </c>
      <c r="G4704" s="1"/>
      <c r="H4704" s="1"/>
    </row>
    <row r="4705">
      <c r="A4705" s="1" t="s">
        <v>47</v>
      </c>
      <c r="B4705" s="7" t="s">
        <v>142</v>
      </c>
      <c r="C4705" s="1" t="s">
        <v>4897</v>
      </c>
      <c r="D4705" s="8">
        <v>0.0</v>
      </c>
      <c r="E4705" s="1"/>
      <c r="F4705" s="1">
        <v>1.0</v>
      </c>
      <c r="G4705" s="1"/>
      <c r="H4705" s="1"/>
    </row>
    <row r="4706">
      <c r="A4706" s="1" t="s">
        <v>47</v>
      </c>
      <c r="B4706" s="7" t="s">
        <v>142</v>
      </c>
      <c r="C4706" s="1" t="s">
        <v>4898</v>
      </c>
      <c r="D4706" s="8">
        <v>0.0</v>
      </c>
      <c r="E4706" s="1"/>
      <c r="F4706" s="1">
        <v>1.0</v>
      </c>
      <c r="G4706" s="1"/>
      <c r="H4706" s="1"/>
    </row>
    <row r="4707">
      <c r="A4707" s="1" t="s">
        <v>47</v>
      </c>
      <c r="B4707" s="7" t="s">
        <v>142</v>
      </c>
      <c r="C4707" s="1" t="s">
        <v>4899</v>
      </c>
      <c r="D4707" s="8">
        <v>0.0</v>
      </c>
      <c r="E4707" s="1"/>
      <c r="F4707" s="1">
        <v>1.0</v>
      </c>
      <c r="G4707" s="1"/>
      <c r="H4707" s="1"/>
    </row>
    <row r="4708">
      <c r="A4708" s="1" t="s">
        <v>47</v>
      </c>
      <c r="B4708" s="7" t="s">
        <v>142</v>
      </c>
      <c r="C4708" s="1" t="s">
        <v>4900</v>
      </c>
      <c r="D4708" s="8">
        <v>0.0</v>
      </c>
      <c r="E4708" s="1"/>
      <c r="F4708" s="1">
        <v>4.8</v>
      </c>
      <c r="G4708" s="1"/>
      <c r="H4708" s="1"/>
    </row>
    <row r="4709">
      <c r="A4709" s="1" t="s">
        <v>47</v>
      </c>
      <c r="B4709" s="7" t="s">
        <v>142</v>
      </c>
      <c r="C4709" s="1" t="s">
        <v>4901</v>
      </c>
      <c r="D4709" s="8">
        <v>0.0</v>
      </c>
      <c r="E4709" s="1"/>
      <c r="F4709" s="1">
        <v>1.0</v>
      </c>
      <c r="G4709" s="1"/>
      <c r="H4709" s="1"/>
    </row>
    <row r="4710">
      <c r="A4710" s="1" t="s">
        <v>47</v>
      </c>
      <c r="B4710" s="7" t="s">
        <v>142</v>
      </c>
      <c r="C4710" s="1" t="s">
        <v>4902</v>
      </c>
      <c r="D4710" s="8">
        <v>0.0</v>
      </c>
      <c r="E4710" s="1"/>
      <c r="F4710" s="1">
        <v>2.8</v>
      </c>
      <c r="G4710" s="1"/>
      <c r="H4710" s="1"/>
    </row>
    <row r="4711">
      <c r="A4711" s="1" t="s">
        <v>47</v>
      </c>
      <c r="B4711" s="7" t="s">
        <v>142</v>
      </c>
      <c r="C4711" s="1" t="s">
        <v>4903</v>
      </c>
      <c r="D4711" s="8">
        <v>0.0</v>
      </c>
      <c r="E4711" s="1"/>
      <c r="F4711" s="1">
        <v>2.5</v>
      </c>
      <c r="G4711" s="1"/>
      <c r="H4711" s="1"/>
    </row>
    <row r="4712">
      <c r="A4712" s="1" t="s">
        <v>47</v>
      </c>
      <c r="B4712" s="7" t="s">
        <v>142</v>
      </c>
      <c r="C4712" s="1" t="s">
        <v>4904</v>
      </c>
      <c r="D4712" s="8">
        <v>0.0</v>
      </c>
      <c r="E4712" s="1"/>
      <c r="F4712" s="1">
        <v>3.0</v>
      </c>
      <c r="G4712" s="1"/>
      <c r="H4712" s="1"/>
    </row>
    <row r="4713">
      <c r="A4713" s="1" t="s">
        <v>47</v>
      </c>
      <c r="B4713" s="7" t="s">
        <v>142</v>
      </c>
      <c r="C4713" s="1" t="s">
        <v>4905</v>
      </c>
      <c r="D4713" s="8">
        <v>0.0</v>
      </c>
      <c r="E4713" s="1"/>
      <c r="F4713" s="1">
        <v>1.0</v>
      </c>
      <c r="G4713" s="1"/>
      <c r="H4713" s="1"/>
    </row>
    <row r="4714">
      <c r="A4714" s="1" t="s">
        <v>47</v>
      </c>
      <c r="B4714" s="7" t="s">
        <v>142</v>
      </c>
      <c r="C4714" s="1" t="s">
        <v>4906</v>
      </c>
      <c r="D4714" s="8">
        <v>0.0</v>
      </c>
      <c r="E4714" s="1"/>
      <c r="F4714" s="1">
        <v>1.0</v>
      </c>
      <c r="G4714" s="1"/>
      <c r="H4714" s="1"/>
    </row>
    <row r="4715">
      <c r="A4715" s="1" t="s">
        <v>47</v>
      </c>
      <c r="B4715" s="7" t="s">
        <v>142</v>
      </c>
      <c r="C4715" s="1" t="s">
        <v>4907</v>
      </c>
      <c r="D4715" s="8">
        <v>0.0</v>
      </c>
      <c r="E4715" s="1"/>
      <c r="F4715" s="1">
        <v>1.0</v>
      </c>
      <c r="G4715" s="1"/>
      <c r="H4715" s="1"/>
    </row>
    <row r="4716">
      <c r="A4716" s="1" t="s">
        <v>47</v>
      </c>
      <c r="B4716" s="7" t="s">
        <v>142</v>
      </c>
      <c r="C4716" s="1" t="s">
        <v>4908</v>
      </c>
      <c r="D4716" s="8">
        <v>0.0</v>
      </c>
      <c r="E4716" s="1"/>
      <c r="F4716" s="1">
        <v>1.0</v>
      </c>
      <c r="G4716" s="1"/>
      <c r="H4716" s="1"/>
    </row>
    <row r="4717">
      <c r="A4717" s="1" t="s">
        <v>47</v>
      </c>
      <c r="B4717" s="7" t="s">
        <v>142</v>
      </c>
      <c r="C4717" s="1" t="s">
        <v>4909</v>
      </c>
      <c r="D4717" s="8">
        <v>0.0</v>
      </c>
      <c r="E4717" s="1"/>
      <c r="F4717" s="1">
        <v>1.0</v>
      </c>
      <c r="G4717" s="1"/>
      <c r="H4717" s="1"/>
    </row>
    <row r="4718">
      <c r="A4718" s="1" t="s">
        <v>47</v>
      </c>
      <c r="B4718" s="7" t="s">
        <v>142</v>
      </c>
      <c r="C4718" s="1" t="s">
        <v>4910</v>
      </c>
      <c r="D4718" s="8">
        <v>0.0</v>
      </c>
      <c r="E4718" s="1"/>
      <c r="F4718" s="1">
        <v>1.0</v>
      </c>
      <c r="G4718" s="1"/>
      <c r="H4718" s="1"/>
    </row>
    <row r="4719">
      <c r="A4719" s="1" t="s">
        <v>47</v>
      </c>
      <c r="B4719" s="7" t="s">
        <v>142</v>
      </c>
      <c r="C4719" s="1" t="s">
        <v>4911</v>
      </c>
      <c r="D4719" s="8">
        <v>0.0</v>
      </c>
      <c r="E4719" s="1"/>
      <c r="F4719" s="1">
        <v>1.0</v>
      </c>
      <c r="G4719" s="1"/>
      <c r="H4719" s="1"/>
    </row>
    <row r="4720">
      <c r="A4720" s="1" t="s">
        <v>47</v>
      </c>
      <c r="B4720" s="7" t="s">
        <v>142</v>
      </c>
      <c r="C4720" s="1" t="s">
        <v>4912</v>
      </c>
      <c r="D4720" s="8">
        <v>0.0</v>
      </c>
      <c r="E4720" s="1"/>
      <c r="F4720" s="1">
        <v>6.7</v>
      </c>
      <c r="G4720" s="1"/>
      <c r="H4720" s="1"/>
    </row>
    <row r="4721">
      <c r="A4721" s="1" t="s">
        <v>47</v>
      </c>
      <c r="B4721" s="7" t="s">
        <v>142</v>
      </c>
      <c r="C4721" s="1" t="s">
        <v>4913</v>
      </c>
      <c r="D4721" s="8">
        <v>0.0</v>
      </c>
      <c r="E4721" s="1"/>
      <c r="F4721" s="1">
        <v>1.0</v>
      </c>
      <c r="G4721" s="1"/>
      <c r="H4721" s="1"/>
    </row>
    <row r="4722">
      <c r="A4722" s="1" t="s">
        <v>47</v>
      </c>
      <c r="B4722" s="7" t="s">
        <v>142</v>
      </c>
      <c r="C4722" s="1" t="s">
        <v>4914</v>
      </c>
      <c r="D4722" s="8">
        <v>0.0</v>
      </c>
      <c r="E4722" s="1"/>
      <c r="F4722" s="1">
        <v>3.7</v>
      </c>
      <c r="G4722" s="1"/>
      <c r="H4722" s="1"/>
    </row>
    <row r="4723">
      <c r="A4723" s="1" t="s">
        <v>47</v>
      </c>
      <c r="B4723" s="7" t="s">
        <v>142</v>
      </c>
      <c r="C4723" s="1" t="s">
        <v>4915</v>
      </c>
      <c r="D4723" s="8">
        <v>0.0</v>
      </c>
      <c r="E4723" s="1"/>
      <c r="F4723" s="1">
        <v>2.0</v>
      </c>
      <c r="G4723" s="1"/>
      <c r="H4723" s="1"/>
    </row>
    <row r="4724">
      <c r="A4724" s="1" t="s">
        <v>47</v>
      </c>
      <c r="B4724" s="7" t="s">
        <v>143</v>
      </c>
      <c r="C4724" s="1" t="s">
        <v>4916</v>
      </c>
      <c r="D4724" s="8">
        <v>0.0</v>
      </c>
      <c r="E4724" s="1"/>
      <c r="F4724" s="1">
        <v>3.3</v>
      </c>
      <c r="G4724" s="1"/>
      <c r="H4724" s="1"/>
    </row>
    <row r="4725">
      <c r="A4725" s="1" t="s">
        <v>47</v>
      </c>
      <c r="B4725" s="7" t="s">
        <v>143</v>
      </c>
      <c r="C4725" s="1" t="s">
        <v>4917</v>
      </c>
      <c r="D4725" s="8">
        <v>0.0</v>
      </c>
      <c r="E4725" s="1"/>
      <c r="F4725" s="1">
        <v>2.1</v>
      </c>
      <c r="G4725" s="1"/>
      <c r="H4725" s="1"/>
    </row>
    <row r="4726">
      <c r="A4726" s="1" t="s">
        <v>47</v>
      </c>
      <c r="B4726" s="7" t="s">
        <v>143</v>
      </c>
      <c r="C4726" s="1" t="s">
        <v>4918</v>
      </c>
      <c r="D4726" s="8">
        <v>0.0</v>
      </c>
      <c r="E4726" s="1"/>
      <c r="F4726" s="1">
        <v>1.3</v>
      </c>
      <c r="G4726" s="1"/>
      <c r="H4726" s="1"/>
    </row>
    <row r="4727">
      <c r="A4727" s="1" t="s">
        <v>47</v>
      </c>
      <c r="B4727" s="7" t="s">
        <v>143</v>
      </c>
      <c r="C4727" s="1" t="s">
        <v>4919</v>
      </c>
      <c r="D4727" s="8">
        <v>0.0</v>
      </c>
      <c r="E4727" s="1"/>
      <c r="F4727" s="1">
        <v>3.4</v>
      </c>
      <c r="G4727" s="1"/>
      <c r="H4727" s="1"/>
    </row>
    <row r="4728">
      <c r="A4728" s="1" t="s">
        <v>47</v>
      </c>
      <c r="B4728" s="7" t="s">
        <v>143</v>
      </c>
      <c r="C4728" s="1" t="s">
        <v>4920</v>
      </c>
      <c r="D4728" s="8">
        <v>0.0</v>
      </c>
      <c r="E4728" s="1"/>
      <c r="F4728" s="1">
        <v>1.1</v>
      </c>
      <c r="G4728" s="1"/>
      <c r="H4728" s="1"/>
    </row>
    <row r="4729">
      <c r="A4729" s="1" t="s">
        <v>47</v>
      </c>
      <c r="B4729" s="7" t="s">
        <v>143</v>
      </c>
      <c r="C4729" s="1" t="s">
        <v>4921</v>
      </c>
      <c r="D4729" s="8">
        <v>0.0</v>
      </c>
      <c r="E4729" s="1"/>
      <c r="F4729" s="1">
        <v>1.0</v>
      </c>
      <c r="G4729" s="1"/>
      <c r="H4729" s="1"/>
    </row>
    <row r="4730">
      <c r="A4730" s="1" t="s">
        <v>47</v>
      </c>
      <c r="B4730" s="7" t="s">
        <v>143</v>
      </c>
      <c r="C4730" s="1" t="s">
        <v>4922</v>
      </c>
      <c r="D4730" s="8">
        <v>0.0</v>
      </c>
      <c r="E4730" s="1"/>
      <c r="F4730" s="1">
        <v>1.8</v>
      </c>
      <c r="G4730" s="1"/>
      <c r="H4730" s="1"/>
    </row>
    <row r="4731">
      <c r="A4731" s="1" t="s">
        <v>47</v>
      </c>
      <c r="B4731" s="7" t="s">
        <v>143</v>
      </c>
      <c r="C4731" s="1" t="s">
        <v>4923</v>
      </c>
      <c r="D4731" s="8">
        <v>0.0</v>
      </c>
      <c r="E4731" s="1"/>
      <c r="F4731" s="1">
        <v>1.0</v>
      </c>
      <c r="G4731" s="1"/>
      <c r="H4731" s="1"/>
    </row>
    <row r="4732">
      <c r="A4732" s="1" t="s">
        <v>47</v>
      </c>
      <c r="B4732" s="7" t="s">
        <v>143</v>
      </c>
      <c r="C4732" s="1" t="s">
        <v>4924</v>
      </c>
      <c r="D4732" s="8">
        <v>0.0</v>
      </c>
      <c r="E4732" s="1"/>
      <c r="F4732" s="1">
        <v>1.0</v>
      </c>
      <c r="G4732" s="1"/>
      <c r="H4732" s="1"/>
    </row>
    <row r="4733">
      <c r="A4733" s="1" t="s">
        <v>47</v>
      </c>
      <c r="B4733" s="7" t="s">
        <v>143</v>
      </c>
      <c r="C4733" s="1" t="s">
        <v>4925</v>
      </c>
      <c r="D4733" s="8">
        <v>0.0</v>
      </c>
      <c r="E4733" s="1"/>
      <c r="F4733" s="1">
        <v>3.3</v>
      </c>
      <c r="G4733" s="1"/>
      <c r="H4733" s="1"/>
    </row>
    <row r="4734">
      <c r="A4734" s="1" t="s">
        <v>47</v>
      </c>
      <c r="B4734" s="7" t="s">
        <v>143</v>
      </c>
      <c r="C4734" s="1" t="s">
        <v>4926</v>
      </c>
      <c r="D4734" s="8">
        <v>0.0</v>
      </c>
      <c r="E4734" s="1"/>
      <c r="F4734" s="1">
        <v>1.0</v>
      </c>
      <c r="G4734" s="1"/>
      <c r="H4734" s="1"/>
    </row>
    <row r="4735">
      <c r="A4735" s="1" t="s">
        <v>47</v>
      </c>
      <c r="B4735" s="7" t="s">
        <v>143</v>
      </c>
      <c r="C4735" s="1" t="s">
        <v>4927</v>
      </c>
      <c r="D4735" s="8">
        <v>0.0</v>
      </c>
      <c r="E4735" s="1"/>
      <c r="F4735" s="1">
        <v>1.0</v>
      </c>
      <c r="G4735" s="1"/>
      <c r="H4735" s="1"/>
    </row>
    <row r="4736">
      <c r="A4736" s="1" t="s">
        <v>47</v>
      </c>
      <c r="B4736" s="7" t="s">
        <v>143</v>
      </c>
      <c r="C4736" s="1" t="s">
        <v>4928</v>
      </c>
      <c r="D4736" s="8">
        <v>0.0</v>
      </c>
      <c r="E4736" s="1"/>
      <c r="F4736" s="1">
        <v>1.0</v>
      </c>
      <c r="G4736" s="1"/>
      <c r="H4736" s="1"/>
    </row>
    <row r="4737">
      <c r="A4737" s="1" t="s">
        <v>47</v>
      </c>
      <c r="B4737" s="7" t="s">
        <v>143</v>
      </c>
      <c r="C4737" s="1" t="s">
        <v>4929</v>
      </c>
      <c r="D4737" s="8">
        <v>0.0</v>
      </c>
      <c r="E4737" s="1"/>
      <c r="F4737" s="1">
        <v>4.0</v>
      </c>
      <c r="G4737" s="1"/>
      <c r="H4737" s="1"/>
    </row>
    <row r="4738">
      <c r="A4738" s="1" t="s">
        <v>47</v>
      </c>
      <c r="B4738" s="7" t="s">
        <v>143</v>
      </c>
      <c r="C4738" s="1" t="s">
        <v>4930</v>
      </c>
      <c r="D4738" s="8">
        <v>0.0</v>
      </c>
      <c r="E4738" s="1"/>
      <c r="F4738" s="1">
        <v>1.0</v>
      </c>
      <c r="G4738" s="1"/>
      <c r="H4738" s="1"/>
    </row>
    <row r="4739">
      <c r="A4739" s="1" t="s">
        <v>47</v>
      </c>
      <c r="B4739" s="7" t="s">
        <v>143</v>
      </c>
      <c r="C4739" s="1" t="s">
        <v>4931</v>
      </c>
      <c r="D4739" s="8">
        <v>0.0</v>
      </c>
      <c r="E4739" s="1"/>
      <c r="F4739" s="1">
        <v>1.0</v>
      </c>
      <c r="G4739" s="1"/>
      <c r="H4739" s="1"/>
    </row>
    <row r="4740">
      <c r="A4740" s="1" t="s">
        <v>47</v>
      </c>
      <c r="B4740" s="7" t="s">
        <v>143</v>
      </c>
      <c r="C4740" s="1" t="s">
        <v>4932</v>
      </c>
      <c r="D4740" s="8">
        <v>0.0</v>
      </c>
      <c r="E4740" s="1"/>
      <c r="F4740" s="1">
        <v>3.8</v>
      </c>
      <c r="G4740" s="1"/>
      <c r="H4740" s="1"/>
    </row>
    <row r="4741">
      <c r="A4741" s="1" t="s">
        <v>47</v>
      </c>
      <c r="B4741" s="7" t="s">
        <v>143</v>
      </c>
      <c r="C4741" s="1" t="s">
        <v>4933</v>
      </c>
      <c r="D4741" s="8">
        <v>0.0</v>
      </c>
      <c r="E4741" s="1"/>
      <c r="F4741" s="1">
        <v>1.4</v>
      </c>
      <c r="G4741" s="1"/>
      <c r="H4741" s="1"/>
    </row>
    <row r="4742">
      <c r="A4742" s="1" t="s">
        <v>47</v>
      </c>
      <c r="B4742" s="7" t="s">
        <v>143</v>
      </c>
      <c r="C4742" s="1" t="s">
        <v>4934</v>
      </c>
      <c r="D4742" s="8">
        <v>0.0</v>
      </c>
      <c r="E4742" s="1"/>
      <c r="F4742" s="1">
        <v>1.0</v>
      </c>
      <c r="G4742" s="1"/>
      <c r="H4742" s="1"/>
    </row>
    <row r="4743">
      <c r="A4743" s="1" t="s">
        <v>47</v>
      </c>
      <c r="B4743" s="7" t="s">
        <v>143</v>
      </c>
      <c r="C4743" s="1" t="s">
        <v>4935</v>
      </c>
      <c r="D4743" s="8">
        <v>0.0</v>
      </c>
      <c r="E4743" s="1"/>
      <c r="F4743" s="1">
        <v>1.1</v>
      </c>
      <c r="G4743" s="1"/>
      <c r="H4743" s="1"/>
    </row>
    <row r="4744">
      <c r="A4744" s="1" t="s">
        <v>47</v>
      </c>
      <c r="B4744" s="7" t="s">
        <v>143</v>
      </c>
      <c r="C4744" s="1" t="s">
        <v>4936</v>
      </c>
      <c r="D4744" s="8">
        <v>0.0</v>
      </c>
      <c r="E4744" s="1"/>
      <c r="F4744" s="1">
        <v>1.4</v>
      </c>
      <c r="G4744" s="1"/>
      <c r="H4744" s="1"/>
    </row>
    <row r="4745">
      <c r="A4745" s="1" t="s">
        <v>47</v>
      </c>
      <c r="B4745" s="7" t="s">
        <v>143</v>
      </c>
      <c r="C4745" s="1" t="s">
        <v>4937</v>
      </c>
      <c r="D4745" s="8">
        <v>0.0</v>
      </c>
      <c r="E4745" s="1"/>
      <c r="F4745" s="1">
        <v>1.9</v>
      </c>
      <c r="G4745" s="1"/>
      <c r="H4745" s="1"/>
    </row>
    <row r="4746">
      <c r="A4746" s="1" t="s">
        <v>47</v>
      </c>
      <c r="B4746" s="7" t="s">
        <v>143</v>
      </c>
      <c r="C4746" s="1" t="s">
        <v>4938</v>
      </c>
      <c r="D4746" s="8">
        <v>0.0</v>
      </c>
      <c r="E4746" s="1"/>
      <c r="F4746" s="1">
        <v>2.4</v>
      </c>
      <c r="G4746" s="1"/>
      <c r="H4746" s="1"/>
    </row>
    <row r="4747">
      <c r="A4747" s="1" t="s">
        <v>47</v>
      </c>
      <c r="B4747" s="7" t="s">
        <v>143</v>
      </c>
      <c r="C4747" s="1" t="s">
        <v>4939</v>
      </c>
      <c r="D4747" s="8">
        <v>0.0</v>
      </c>
      <c r="E4747" s="1"/>
      <c r="F4747" s="1">
        <v>1.0</v>
      </c>
      <c r="G4747" s="1"/>
      <c r="H4747" s="1"/>
    </row>
    <row r="4748">
      <c r="A4748" s="1" t="s">
        <v>47</v>
      </c>
      <c r="B4748" s="7" t="s">
        <v>143</v>
      </c>
      <c r="C4748" s="1" t="s">
        <v>4940</v>
      </c>
      <c r="D4748" s="8">
        <v>0.0</v>
      </c>
      <c r="E4748" s="1"/>
      <c r="F4748" s="1">
        <v>1.0</v>
      </c>
      <c r="G4748" s="1"/>
      <c r="H4748" s="1"/>
    </row>
    <row r="4749">
      <c r="A4749" s="1" t="s">
        <v>47</v>
      </c>
      <c r="B4749" s="7" t="s">
        <v>143</v>
      </c>
      <c r="C4749" s="1" t="s">
        <v>4941</v>
      </c>
      <c r="D4749" s="8">
        <v>0.0</v>
      </c>
      <c r="E4749" s="1"/>
      <c r="F4749" s="1">
        <v>1.0</v>
      </c>
      <c r="G4749" s="1"/>
      <c r="H4749" s="1"/>
    </row>
    <row r="4750">
      <c r="A4750" s="1" t="s">
        <v>47</v>
      </c>
      <c r="B4750" s="7" t="s">
        <v>143</v>
      </c>
      <c r="C4750" s="1" t="s">
        <v>4942</v>
      </c>
      <c r="D4750" s="8">
        <v>0.0</v>
      </c>
      <c r="E4750" s="1"/>
      <c r="F4750" s="1">
        <v>1.0</v>
      </c>
      <c r="G4750" s="1"/>
      <c r="H4750" s="1"/>
    </row>
    <row r="4751">
      <c r="A4751" s="1" t="s">
        <v>47</v>
      </c>
      <c r="B4751" s="7" t="s">
        <v>143</v>
      </c>
      <c r="C4751" s="1" t="s">
        <v>4943</v>
      </c>
      <c r="D4751" s="8">
        <v>0.0</v>
      </c>
      <c r="E4751" s="1"/>
      <c r="F4751" s="1">
        <v>1.0</v>
      </c>
      <c r="G4751" s="1"/>
      <c r="H4751" s="1"/>
    </row>
    <row r="4752">
      <c r="A4752" s="1" t="s">
        <v>47</v>
      </c>
      <c r="B4752" s="7" t="s">
        <v>143</v>
      </c>
      <c r="C4752" s="1" t="s">
        <v>4944</v>
      </c>
      <c r="D4752" s="8">
        <v>0.0</v>
      </c>
      <c r="E4752" s="1"/>
      <c r="F4752" s="1">
        <v>3.8</v>
      </c>
      <c r="G4752" s="1"/>
      <c r="H4752" s="1"/>
    </row>
    <row r="4753">
      <c r="A4753" s="1" t="s">
        <v>47</v>
      </c>
      <c r="B4753" s="7" t="s">
        <v>143</v>
      </c>
      <c r="C4753" s="1" t="s">
        <v>4945</v>
      </c>
      <c r="D4753" s="8">
        <v>0.0</v>
      </c>
      <c r="E4753" s="1"/>
      <c r="F4753" s="1">
        <v>1.0</v>
      </c>
      <c r="G4753" s="1"/>
      <c r="H4753" s="1"/>
    </row>
    <row r="4754">
      <c r="A4754" s="1" t="s">
        <v>47</v>
      </c>
      <c r="B4754" s="7" t="s">
        <v>143</v>
      </c>
      <c r="C4754" s="1" t="s">
        <v>4946</v>
      </c>
      <c r="D4754" s="8">
        <v>0.0</v>
      </c>
      <c r="E4754" s="1"/>
      <c r="F4754" s="1">
        <v>2.2</v>
      </c>
      <c r="G4754" s="1"/>
      <c r="H4754" s="1"/>
    </row>
    <row r="4755">
      <c r="A4755" s="1" t="s">
        <v>47</v>
      </c>
      <c r="B4755" s="7" t="s">
        <v>143</v>
      </c>
      <c r="C4755" s="1" t="s">
        <v>4947</v>
      </c>
      <c r="D4755" s="8">
        <v>0.0</v>
      </c>
      <c r="E4755" s="1"/>
      <c r="F4755" s="1">
        <v>3.8</v>
      </c>
      <c r="G4755" s="1"/>
      <c r="H4755" s="1"/>
    </row>
    <row r="4756">
      <c r="A4756" s="1" t="s">
        <v>47</v>
      </c>
      <c r="B4756" s="7" t="s">
        <v>143</v>
      </c>
      <c r="C4756" s="1" t="s">
        <v>4948</v>
      </c>
      <c r="D4756" s="8">
        <v>0.0</v>
      </c>
      <c r="E4756" s="1"/>
      <c r="F4756" s="1">
        <v>1.0</v>
      </c>
      <c r="G4756" s="1"/>
      <c r="H4756" s="1"/>
    </row>
    <row r="4757">
      <c r="A4757" s="1" t="s">
        <v>47</v>
      </c>
      <c r="B4757" s="7" t="s">
        <v>143</v>
      </c>
      <c r="C4757" s="1" t="s">
        <v>4949</v>
      </c>
      <c r="D4757" s="8">
        <v>0.0</v>
      </c>
      <c r="E4757" s="1"/>
      <c r="F4757" s="1">
        <v>1.0</v>
      </c>
      <c r="G4757" s="1"/>
      <c r="H4757" s="1"/>
    </row>
    <row r="4758">
      <c r="A4758" s="1" t="s">
        <v>47</v>
      </c>
      <c r="B4758" s="7" t="s">
        <v>143</v>
      </c>
      <c r="C4758" s="1" t="s">
        <v>4950</v>
      </c>
      <c r="D4758" s="8">
        <v>0.0</v>
      </c>
      <c r="E4758" s="1"/>
      <c r="F4758" s="1">
        <v>1.0</v>
      </c>
      <c r="G4758" s="1"/>
      <c r="H4758" s="1"/>
    </row>
    <row r="4759">
      <c r="A4759" s="1" t="s">
        <v>47</v>
      </c>
      <c r="B4759" s="7" t="s">
        <v>143</v>
      </c>
      <c r="C4759" s="1" t="s">
        <v>4951</v>
      </c>
      <c r="D4759" s="8">
        <v>0.0</v>
      </c>
      <c r="E4759" s="1"/>
      <c r="F4759" s="1">
        <v>1.0</v>
      </c>
      <c r="G4759" s="1"/>
      <c r="H4759" s="1"/>
    </row>
    <row r="4760">
      <c r="A4760" s="1" t="s">
        <v>47</v>
      </c>
      <c r="B4760" s="7" t="s">
        <v>143</v>
      </c>
      <c r="C4760" s="1" t="s">
        <v>4952</v>
      </c>
      <c r="D4760" s="8">
        <v>0.0</v>
      </c>
      <c r="E4760" s="1"/>
      <c r="F4760" s="1">
        <v>1.0</v>
      </c>
      <c r="G4760" s="1"/>
      <c r="H4760" s="1"/>
    </row>
    <row r="4761">
      <c r="A4761" s="1" t="s">
        <v>47</v>
      </c>
      <c r="B4761" s="7" t="s">
        <v>143</v>
      </c>
      <c r="C4761" s="1" t="s">
        <v>4953</v>
      </c>
      <c r="D4761" s="8">
        <v>0.0</v>
      </c>
      <c r="E4761" s="1"/>
      <c r="F4761" s="1">
        <v>3.0</v>
      </c>
      <c r="G4761" s="1"/>
      <c r="H4761" s="1"/>
    </row>
    <row r="4762">
      <c r="A4762" s="1" t="s">
        <v>47</v>
      </c>
      <c r="B4762" s="7" t="s">
        <v>143</v>
      </c>
      <c r="C4762" s="1" t="s">
        <v>4954</v>
      </c>
      <c r="D4762" s="8">
        <v>0.0</v>
      </c>
      <c r="E4762" s="1"/>
      <c r="F4762" s="1">
        <v>3.5</v>
      </c>
      <c r="G4762" s="1"/>
      <c r="H4762" s="1"/>
    </row>
    <row r="4763">
      <c r="A4763" s="1" t="s">
        <v>47</v>
      </c>
      <c r="B4763" s="7" t="s">
        <v>143</v>
      </c>
      <c r="C4763" s="1" t="s">
        <v>4955</v>
      </c>
      <c r="D4763" s="8">
        <v>0.0</v>
      </c>
      <c r="E4763" s="1"/>
      <c r="F4763" s="1">
        <v>1.0</v>
      </c>
      <c r="G4763" s="1"/>
      <c r="H4763" s="1"/>
    </row>
    <row r="4764">
      <c r="A4764" s="1" t="s">
        <v>47</v>
      </c>
      <c r="B4764" s="7" t="s">
        <v>143</v>
      </c>
      <c r="C4764" s="1" t="s">
        <v>4956</v>
      </c>
      <c r="D4764" s="8">
        <v>0.0</v>
      </c>
      <c r="E4764" s="1"/>
      <c r="F4764" s="1">
        <v>2.0</v>
      </c>
      <c r="G4764" s="1"/>
      <c r="H4764" s="1"/>
    </row>
    <row r="4765">
      <c r="A4765" s="1" t="s">
        <v>47</v>
      </c>
      <c r="B4765" s="7" t="s">
        <v>143</v>
      </c>
      <c r="C4765" s="1" t="s">
        <v>4957</v>
      </c>
      <c r="D4765" s="8">
        <v>0.0</v>
      </c>
      <c r="E4765" s="1"/>
      <c r="F4765" s="1">
        <v>3.0</v>
      </c>
      <c r="G4765" s="1"/>
      <c r="H4765" s="1"/>
    </row>
    <row r="4766">
      <c r="A4766" s="1" t="s">
        <v>47</v>
      </c>
      <c r="B4766" s="7" t="s">
        <v>143</v>
      </c>
      <c r="C4766" s="1" t="s">
        <v>4958</v>
      </c>
      <c r="D4766" s="8">
        <v>0.0</v>
      </c>
      <c r="E4766" s="1"/>
      <c r="F4766" s="1">
        <v>1.0</v>
      </c>
      <c r="G4766" s="1"/>
      <c r="H4766" s="1"/>
    </row>
    <row r="4767">
      <c r="A4767" s="1" t="s">
        <v>47</v>
      </c>
      <c r="B4767" s="7" t="s">
        <v>143</v>
      </c>
      <c r="C4767" s="1" t="s">
        <v>4959</v>
      </c>
      <c r="D4767" s="8">
        <v>0.0</v>
      </c>
      <c r="E4767" s="1"/>
      <c r="F4767" s="1">
        <v>3.5</v>
      </c>
      <c r="G4767" s="1"/>
      <c r="H4767" s="1"/>
    </row>
    <row r="4768">
      <c r="A4768" s="1" t="s">
        <v>47</v>
      </c>
      <c r="B4768" s="7" t="s">
        <v>143</v>
      </c>
      <c r="C4768" s="1" t="s">
        <v>4960</v>
      </c>
      <c r="D4768" s="8">
        <v>0.0</v>
      </c>
      <c r="E4768" s="1"/>
      <c r="F4768" s="1">
        <v>1.0</v>
      </c>
      <c r="G4768" s="1"/>
      <c r="H4768" s="1"/>
    </row>
    <row r="4769">
      <c r="A4769" s="1" t="s">
        <v>47</v>
      </c>
      <c r="B4769" s="7" t="s">
        <v>143</v>
      </c>
      <c r="C4769" s="1" t="s">
        <v>4961</v>
      </c>
      <c r="D4769" s="8">
        <v>0.0</v>
      </c>
      <c r="E4769" s="1"/>
      <c r="F4769" s="1">
        <v>1.0</v>
      </c>
      <c r="G4769" s="1"/>
      <c r="H4769" s="1"/>
    </row>
    <row r="4770">
      <c r="A4770" s="1" t="s">
        <v>47</v>
      </c>
      <c r="B4770" s="7" t="s">
        <v>143</v>
      </c>
      <c r="C4770" s="1" t="s">
        <v>4962</v>
      </c>
      <c r="D4770" s="8">
        <v>0.0</v>
      </c>
      <c r="E4770" s="1"/>
      <c r="F4770" s="1">
        <v>2.3</v>
      </c>
      <c r="G4770" s="1"/>
      <c r="H4770" s="1"/>
    </row>
    <row r="4771">
      <c r="A4771" s="1" t="s">
        <v>47</v>
      </c>
      <c r="B4771" s="7" t="s">
        <v>143</v>
      </c>
      <c r="C4771" s="1" t="s">
        <v>4963</v>
      </c>
      <c r="D4771" s="8">
        <v>0.0</v>
      </c>
      <c r="E4771" s="1"/>
      <c r="F4771" s="1">
        <v>1.0</v>
      </c>
      <c r="G4771" s="1"/>
      <c r="H4771" s="1"/>
    </row>
    <row r="4772">
      <c r="A4772" s="1" t="s">
        <v>47</v>
      </c>
      <c r="B4772" s="7" t="s">
        <v>143</v>
      </c>
      <c r="C4772" s="1" t="s">
        <v>4964</v>
      </c>
      <c r="D4772" s="8">
        <v>0.0</v>
      </c>
      <c r="E4772" s="1"/>
      <c r="F4772" s="1">
        <v>2.3</v>
      </c>
      <c r="G4772" s="1"/>
      <c r="H4772" s="1"/>
    </row>
    <row r="4773">
      <c r="A4773" s="1" t="s">
        <v>47</v>
      </c>
      <c r="B4773" s="7" t="s">
        <v>143</v>
      </c>
      <c r="C4773" s="1" t="s">
        <v>4965</v>
      </c>
      <c r="D4773" s="8">
        <v>0.0</v>
      </c>
      <c r="E4773" s="1"/>
      <c r="F4773" s="1">
        <v>1.0</v>
      </c>
      <c r="G4773" s="1"/>
      <c r="H4773" s="1"/>
    </row>
    <row r="4774">
      <c r="A4774" s="1" t="s">
        <v>47</v>
      </c>
      <c r="B4774" s="7" t="s">
        <v>144</v>
      </c>
      <c r="C4774" s="1" t="s">
        <v>4966</v>
      </c>
      <c r="D4774" s="8">
        <v>6.0</v>
      </c>
      <c r="E4774" s="1"/>
      <c r="F4774" s="1">
        <v>5.8</v>
      </c>
      <c r="G4774" s="1"/>
      <c r="H4774" s="1"/>
    </row>
    <row r="4775">
      <c r="A4775" s="1" t="s">
        <v>47</v>
      </c>
      <c r="B4775" s="7" t="s">
        <v>144</v>
      </c>
      <c r="C4775" s="1" t="s">
        <v>4967</v>
      </c>
      <c r="D4775" s="8">
        <v>4.0</v>
      </c>
      <c r="E4775" s="1"/>
      <c r="F4775" s="1">
        <v>6.1</v>
      </c>
      <c r="G4775" s="1"/>
      <c r="H4775" s="1"/>
    </row>
    <row r="4776">
      <c r="A4776" s="1" t="s">
        <v>47</v>
      </c>
      <c r="B4776" s="7" t="s">
        <v>144</v>
      </c>
      <c r="C4776" s="1" t="s">
        <v>4968</v>
      </c>
      <c r="D4776" s="8">
        <v>0.0</v>
      </c>
      <c r="E4776" s="1"/>
      <c r="F4776" s="1">
        <v>9.4</v>
      </c>
      <c r="G4776" s="1"/>
      <c r="H4776" s="1"/>
    </row>
    <row r="4777">
      <c r="A4777" s="1" t="s">
        <v>47</v>
      </c>
      <c r="B4777" s="7" t="s">
        <v>144</v>
      </c>
      <c r="C4777" s="1" t="s">
        <v>4969</v>
      </c>
      <c r="D4777" s="8">
        <v>0.0</v>
      </c>
      <c r="E4777" s="1"/>
      <c r="F4777" s="1">
        <v>6.3</v>
      </c>
      <c r="G4777" s="1"/>
      <c r="H4777" s="1"/>
    </row>
    <row r="4778">
      <c r="A4778" s="1" t="s">
        <v>47</v>
      </c>
      <c r="B4778" s="7" t="s">
        <v>144</v>
      </c>
      <c r="C4778" s="1" t="s">
        <v>4970</v>
      </c>
      <c r="D4778" s="8">
        <v>0.0</v>
      </c>
      <c r="E4778" s="1"/>
      <c r="F4778" s="1">
        <v>6.3</v>
      </c>
      <c r="G4778" s="1"/>
      <c r="H4778" s="1"/>
    </row>
    <row r="4779">
      <c r="A4779" s="1" t="s">
        <v>47</v>
      </c>
      <c r="B4779" s="7" t="s">
        <v>144</v>
      </c>
      <c r="C4779" s="1" t="s">
        <v>4971</v>
      </c>
      <c r="D4779" s="8">
        <v>5.0</v>
      </c>
      <c r="E4779" s="1"/>
      <c r="F4779" s="1">
        <v>2.7</v>
      </c>
      <c r="G4779" s="1"/>
      <c r="H4779" s="1"/>
    </row>
    <row r="4780">
      <c r="A4780" s="1" t="s">
        <v>47</v>
      </c>
      <c r="B4780" s="7" t="s">
        <v>144</v>
      </c>
      <c r="C4780" s="1" t="s">
        <v>4972</v>
      </c>
      <c r="D4780" s="8">
        <v>0.0</v>
      </c>
      <c r="E4780" s="1"/>
      <c r="F4780" s="1">
        <v>8.9</v>
      </c>
      <c r="G4780" s="1"/>
      <c r="H4780" s="1"/>
    </row>
    <row r="4781">
      <c r="A4781" s="1" t="s">
        <v>47</v>
      </c>
      <c r="B4781" s="7" t="s">
        <v>144</v>
      </c>
      <c r="C4781" s="1" t="s">
        <v>4973</v>
      </c>
      <c r="D4781" s="8">
        <v>0.0</v>
      </c>
      <c r="E4781" s="1"/>
      <c r="F4781" s="1">
        <v>10.2</v>
      </c>
      <c r="G4781" s="1"/>
      <c r="H4781" s="1"/>
    </row>
    <row r="4782">
      <c r="A4782" s="1" t="s">
        <v>47</v>
      </c>
      <c r="B4782" s="7" t="s">
        <v>144</v>
      </c>
      <c r="C4782" s="1" t="s">
        <v>3543</v>
      </c>
      <c r="D4782" s="8">
        <v>0.0</v>
      </c>
      <c r="E4782" s="1"/>
      <c r="F4782" s="1">
        <v>8.8</v>
      </c>
      <c r="G4782" s="1"/>
      <c r="H4782" s="1"/>
    </row>
    <row r="4783">
      <c r="A4783" s="1" t="s">
        <v>47</v>
      </c>
      <c r="B4783" s="7" t="s">
        <v>144</v>
      </c>
      <c r="C4783" s="1" t="s">
        <v>4974</v>
      </c>
      <c r="D4783" s="8">
        <v>1.0</v>
      </c>
      <c r="E4783" s="1"/>
      <c r="F4783" s="1">
        <v>8.9</v>
      </c>
      <c r="G4783" s="1"/>
      <c r="H4783" s="1"/>
    </row>
    <row r="4784">
      <c r="A4784" s="1" t="s">
        <v>47</v>
      </c>
      <c r="B4784" s="7" t="s">
        <v>144</v>
      </c>
      <c r="C4784" s="1" t="s">
        <v>4975</v>
      </c>
      <c r="D4784" s="8">
        <v>0.0</v>
      </c>
      <c r="E4784" s="1"/>
      <c r="F4784" s="1">
        <v>8.2</v>
      </c>
      <c r="G4784" s="1"/>
      <c r="H4784" s="1"/>
    </row>
    <row r="4785">
      <c r="A4785" s="1" t="s">
        <v>47</v>
      </c>
      <c r="B4785" s="7" t="s">
        <v>144</v>
      </c>
      <c r="C4785" s="1" t="s">
        <v>4976</v>
      </c>
      <c r="D4785" s="8">
        <v>0.0</v>
      </c>
      <c r="E4785" s="1"/>
      <c r="F4785" s="1">
        <v>1.5</v>
      </c>
      <c r="G4785" s="1"/>
      <c r="H4785" s="1"/>
    </row>
    <row r="4786">
      <c r="A4786" s="1" t="s">
        <v>47</v>
      </c>
      <c r="B4786" s="7" t="s">
        <v>144</v>
      </c>
      <c r="C4786" s="1" t="s">
        <v>4977</v>
      </c>
      <c r="D4786" s="8">
        <v>0.0</v>
      </c>
      <c r="E4786" s="1"/>
      <c r="F4786" s="1">
        <v>7.3</v>
      </c>
      <c r="G4786" s="1"/>
      <c r="H4786" s="1"/>
    </row>
    <row r="4787">
      <c r="A4787" s="1" t="s">
        <v>47</v>
      </c>
      <c r="B4787" s="7" t="s">
        <v>144</v>
      </c>
      <c r="C4787" s="1" t="s">
        <v>4978</v>
      </c>
      <c r="D4787" s="8">
        <v>0.0</v>
      </c>
      <c r="E4787" s="1"/>
      <c r="F4787" s="1">
        <v>2.4</v>
      </c>
      <c r="G4787" s="1"/>
      <c r="H4787" s="1"/>
    </row>
    <row r="4788">
      <c r="A4788" s="1" t="s">
        <v>47</v>
      </c>
      <c r="B4788" s="7" t="s">
        <v>144</v>
      </c>
      <c r="C4788" s="1" t="s">
        <v>4979</v>
      </c>
      <c r="D4788" s="8">
        <v>0.0</v>
      </c>
      <c r="E4788" s="1"/>
      <c r="F4788" s="1">
        <v>10.9</v>
      </c>
      <c r="G4788" s="1"/>
      <c r="H4788" s="1"/>
    </row>
    <row r="4789">
      <c r="A4789" s="1" t="s">
        <v>47</v>
      </c>
      <c r="B4789" s="7" t="s">
        <v>144</v>
      </c>
      <c r="C4789" s="1" t="s">
        <v>4980</v>
      </c>
      <c r="D4789" s="8">
        <v>0.0</v>
      </c>
      <c r="E4789" s="1"/>
      <c r="F4789" s="1">
        <v>11.3</v>
      </c>
      <c r="G4789" s="1"/>
      <c r="H4789" s="1"/>
    </row>
    <row r="4790">
      <c r="A4790" s="1" t="s">
        <v>47</v>
      </c>
      <c r="B4790" s="7" t="s">
        <v>144</v>
      </c>
      <c r="C4790" s="1" t="s">
        <v>4981</v>
      </c>
      <c r="D4790" s="8">
        <v>0.0</v>
      </c>
      <c r="E4790" s="1"/>
      <c r="F4790" s="1">
        <v>1.2</v>
      </c>
      <c r="G4790" s="1"/>
      <c r="H4790" s="1"/>
    </row>
    <row r="4791">
      <c r="A4791" s="1" t="s">
        <v>47</v>
      </c>
      <c r="B4791" s="7" t="s">
        <v>144</v>
      </c>
      <c r="C4791" s="1" t="s">
        <v>4982</v>
      </c>
      <c r="D4791" s="8">
        <v>0.0</v>
      </c>
      <c r="E4791" s="1"/>
      <c r="F4791" s="1">
        <v>6.6</v>
      </c>
      <c r="G4791" s="1"/>
      <c r="H4791" s="1"/>
    </row>
    <row r="4792">
      <c r="A4792" s="1" t="s">
        <v>47</v>
      </c>
      <c r="B4792" s="7" t="s">
        <v>144</v>
      </c>
      <c r="C4792" s="1" t="s">
        <v>4983</v>
      </c>
      <c r="D4792" s="8">
        <v>0.0</v>
      </c>
      <c r="E4792" s="1"/>
      <c r="F4792" s="1">
        <v>7.1</v>
      </c>
      <c r="G4792" s="1"/>
      <c r="H4792" s="1"/>
    </row>
    <row r="4793">
      <c r="A4793" s="1" t="s">
        <v>47</v>
      </c>
      <c r="B4793" s="7" t="s">
        <v>144</v>
      </c>
      <c r="C4793" s="1" t="s">
        <v>4984</v>
      </c>
      <c r="D4793" s="8">
        <v>1.0</v>
      </c>
      <c r="E4793" s="1"/>
      <c r="F4793" s="1">
        <v>7.9</v>
      </c>
      <c r="G4793" s="1"/>
      <c r="H4793" s="1"/>
    </row>
    <row r="4794">
      <c r="A4794" s="1" t="s">
        <v>47</v>
      </c>
      <c r="B4794" s="7" t="s">
        <v>144</v>
      </c>
      <c r="C4794" s="1" t="s">
        <v>4985</v>
      </c>
      <c r="D4794" s="8">
        <v>0.0</v>
      </c>
      <c r="E4794" s="1"/>
      <c r="F4794" s="1">
        <v>8.0</v>
      </c>
      <c r="G4794" s="1"/>
      <c r="H4794" s="1"/>
    </row>
    <row r="4795">
      <c r="A4795" s="1" t="s">
        <v>47</v>
      </c>
      <c r="B4795" s="7" t="s">
        <v>144</v>
      </c>
      <c r="C4795" s="1" t="s">
        <v>4986</v>
      </c>
      <c r="D4795" s="8">
        <v>1.0</v>
      </c>
      <c r="E4795" s="1"/>
      <c r="F4795" s="1">
        <v>3.9</v>
      </c>
      <c r="G4795" s="1"/>
      <c r="H4795" s="1"/>
    </row>
    <row r="4796">
      <c r="A4796" s="1" t="s">
        <v>47</v>
      </c>
      <c r="B4796" s="7" t="s">
        <v>144</v>
      </c>
      <c r="C4796" s="1" t="s">
        <v>4987</v>
      </c>
      <c r="D4796" s="8">
        <v>0.0</v>
      </c>
      <c r="E4796" s="1"/>
      <c r="F4796" s="1">
        <v>9.4</v>
      </c>
      <c r="G4796" s="1"/>
      <c r="H4796" s="1"/>
    </row>
    <row r="4797">
      <c r="A4797" s="1" t="s">
        <v>47</v>
      </c>
      <c r="B4797" s="7" t="s">
        <v>144</v>
      </c>
      <c r="C4797" s="1" t="s">
        <v>4988</v>
      </c>
      <c r="D4797" s="8">
        <v>0.0</v>
      </c>
      <c r="E4797" s="1"/>
      <c r="F4797" s="1">
        <v>8.9</v>
      </c>
      <c r="G4797" s="1"/>
      <c r="H4797" s="1"/>
    </row>
    <row r="4798">
      <c r="A4798" s="1" t="s">
        <v>47</v>
      </c>
      <c r="B4798" s="7" t="s">
        <v>144</v>
      </c>
      <c r="C4798" s="1" t="s">
        <v>4989</v>
      </c>
      <c r="D4798" s="8">
        <v>0.0</v>
      </c>
      <c r="E4798" s="1"/>
      <c r="F4798" s="1">
        <v>5.9</v>
      </c>
      <c r="G4798" s="1"/>
      <c r="H4798" s="1"/>
    </row>
    <row r="4799">
      <c r="A4799" s="1" t="s">
        <v>47</v>
      </c>
      <c r="B4799" s="7" t="s">
        <v>144</v>
      </c>
      <c r="C4799" s="1" t="s">
        <v>4990</v>
      </c>
      <c r="D4799" s="8">
        <v>0.0</v>
      </c>
      <c r="E4799" s="1"/>
      <c r="F4799" s="1">
        <v>3.0</v>
      </c>
      <c r="G4799" s="1"/>
      <c r="H4799" s="1"/>
    </row>
    <row r="4800">
      <c r="A4800" s="1" t="s">
        <v>47</v>
      </c>
      <c r="B4800" s="7" t="s">
        <v>144</v>
      </c>
      <c r="C4800" s="1" t="s">
        <v>4991</v>
      </c>
      <c r="D4800" s="8">
        <v>0.0</v>
      </c>
      <c r="E4800" s="1"/>
      <c r="F4800" s="1">
        <v>2.9</v>
      </c>
      <c r="G4800" s="1"/>
      <c r="H4800" s="1"/>
    </row>
    <row r="4801">
      <c r="A4801" s="1" t="s">
        <v>47</v>
      </c>
      <c r="B4801" s="7" t="s">
        <v>144</v>
      </c>
      <c r="C4801" s="1" t="s">
        <v>4992</v>
      </c>
      <c r="D4801" s="8">
        <v>0.0</v>
      </c>
      <c r="E4801" s="1"/>
      <c r="F4801" s="1">
        <v>6.4</v>
      </c>
      <c r="G4801" s="1"/>
      <c r="H4801" s="1"/>
    </row>
    <row r="4802">
      <c r="A4802" s="1" t="s">
        <v>47</v>
      </c>
      <c r="B4802" s="7" t="s">
        <v>144</v>
      </c>
      <c r="C4802" s="1" t="s">
        <v>4993</v>
      </c>
      <c r="D4802" s="8">
        <v>0.0</v>
      </c>
      <c r="E4802" s="1"/>
      <c r="F4802" s="1">
        <v>5.6</v>
      </c>
      <c r="G4802" s="1"/>
      <c r="H4802" s="1"/>
    </row>
    <row r="4803">
      <c r="A4803" s="1" t="s">
        <v>47</v>
      </c>
      <c r="B4803" s="7" t="s">
        <v>144</v>
      </c>
      <c r="C4803" s="1" t="s">
        <v>4994</v>
      </c>
      <c r="D4803" s="8">
        <v>0.0</v>
      </c>
      <c r="E4803" s="1"/>
      <c r="F4803" s="1">
        <v>6.2</v>
      </c>
      <c r="G4803" s="1"/>
      <c r="H4803" s="1"/>
    </row>
    <row r="4804">
      <c r="A4804" s="1" t="s">
        <v>47</v>
      </c>
      <c r="B4804" s="7" t="s">
        <v>144</v>
      </c>
      <c r="C4804" s="1" t="s">
        <v>4995</v>
      </c>
      <c r="D4804" s="8">
        <v>0.0</v>
      </c>
      <c r="E4804" s="1"/>
      <c r="F4804" s="1">
        <v>4.2</v>
      </c>
      <c r="G4804" s="1"/>
      <c r="H4804" s="1"/>
    </row>
    <row r="4805">
      <c r="A4805" s="1" t="s">
        <v>47</v>
      </c>
      <c r="B4805" s="7" t="s">
        <v>144</v>
      </c>
      <c r="C4805" s="1" t="s">
        <v>4996</v>
      </c>
      <c r="D4805" s="8">
        <v>0.0</v>
      </c>
      <c r="E4805" s="1"/>
      <c r="F4805" s="1">
        <v>4.3</v>
      </c>
      <c r="G4805" s="1"/>
      <c r="H4805" s="1"/>
    </row>
    <row r="4806">
      <c r="A4806" s="1" t="s">
        <v>47</v>
      </c>
      <c r="B4806" s="7" t="s">
        <v>144</v>
      </c>
      <c r="C4806" s="1" t="s">
        <v>4997</v>
      </c>
      <c r="D4806" s="8">
        <v>0.0</v>
      </c>
      <c r="E4806" s="1"/>
      <c r="F4806" s="1">
        <v>7.4</v>
      </c>
      <c r="G4806" s="1"/>
      <c r="H4806" s="1"/>
    </row>
    <row r="4807">
      <c r="A4807" s="1" t="s">
        <v>47</v>
      </c>
      <c r="B4807" s="7" t="s">
        <v>144</v>
      </c>
      <c r="C4807" s="1" t="s">
        <v>4998</v>
      </c>
      <c r="D4807" s="8">
        <v>0.0</v>
      </c>
      <c r="E4807" s="1"/>
      <c r="F4807" s="1">
        <v>7.8</v>
      </c>
      <c r="G4807" s="1"/>
      <c r="H4807" s="1"/>
    </row>
    <row r="4808">
      <c r="A4808" s="1" t="s">
        <v>47</v>
      </c>
      <c r="B4808" s="7" t="s">
        <v>144</v>
      </c>
      <c r="C4808" s="1" t="s">
        <v>4999</v>
      </c>
      <c r="D4808" s="8">
        <v>0.0</v>
      </c>
      <c r="E4808" s="1"/>
      <c r="F4808" s="1">
        <v>5.7</v>
      </c>
      <c r="G4808" s="1"/>
      <c r="H4808" s="1"/>
    </row>
    <row r="4809">
      <c r="A4809" s="1" t="s">
        <v>47</v>
      </c>
      <c r="B4809" s="7" t="s">
        <v>144</v>
      </c>
      <c r="C4809" s="1" t="s">
        <v>5000</v>
      </c>
      <c r="D4809" s="8">
        <v>0.0</v>
      </c>
      <c r="E4809" s="1"/>
      <c r="F4809" s="1">
        <v>7.5</v>
      </c>
      <c r="G4809" s="1"/>
      <c r="H4809" s="1"/>
    </row>
    <row r="4810">
      <c r="A4810" s="1" t="s">
        <v>47</v>
      </c>
      <c r="B4810" s="7" t="s">
        <v>144</v>
      </c>
      <c r="C4810" s="1" t="s">
        <v>5001</v>
      </c>
      <c r="D4810" s="8">
        <v>0.0</v>
      </c>
      <c r="E4810" s="1"/>
      <c r="F4810" s="1">
        <v>7.9</v>
      </c>
      <c r="G4810" s="1"/>
      <c r="H4810" s="1"/>
    </row>
    <row r="4811">
      <c r="A4811" s="1" t="s">
        <v>47</v>
      </c>
      <c r="B4811" s="7" t="s">
        <v>144</v>
      </c>
      <c r="C4811" s="1" t="s">
        <v>5002</v>
      </c>
      <c r="D4811" s="8">
        <v>1.0</v>
      </c>
      <c r="E4811" s="1"/>
      <c r="F4811" s="1">
        <v>5.2</v>
      </c>
      <c r="G4811" s="1"/>
      <c r="H4811" s="1"/>
    </row>
    <row r="4812">
      <c r="A4812" s="1" t="s">
        <v>47</v>
      </c>
      <c r="B4812" s="7" t="s">
        <v>144</v>
      </c>
      <c r="C4812" s="1" t="s">
        <v>5003</v>
      </c>
      <c r="D4812" s="8">
        <v>0.0</v>
      </c>
      <c r="E4812" s="1"/>
      <c r="F4812" s="1">
        <v>9.3</v>
      </c>
      <c r="G4812" s="1"/>
      <c r="H4812" s="1"/>
    </row>
    <row r="4813">
      <c r="A4813" s="1" t="s">
        <v>47</v>
      </c>
      <c r="B4813" s="7" t="s">
        <v>144</v>
      </c>
      <c r="C4813" s="1" t="s">
        <v>5004</v>
      </c>
      <c r="D4813" s="8">
        <v>0.0</v>
      </c>
      <c r="E4813" s="1"/>
      <c r="F4813" s="1">
        <v>6.5</v>
      </c>
      <c r="G4813" s="1"/>
      <c r="H4813" s="1"/>
    </row>
    <row r="4814">
      <c r="A4814" s="1" t="s">
        <v>47</v>
      </c>
      <c r="B4814" s="7" t="s">
        <v>144</v>
      </c>
      <c r="C4814" s="1" t="s">
        <v>5005</v>
      </c>
      <c r="D4814" s="8">
        <v>0.0</v>
      </c>
      <c r="E4814" s="1"/>
      <c r="F4814" s="1">
        <v>11.4</v>
      </c>
      <c r="G4814" s="1"/>
      <c r="H4814" s="1"/>
    </row>
    <row r="4815">
      <c r="A4815" s="1" t="s">
        <v>47</v>
      </c>
      <c r="B4815" s="7" t="s">
        <v>144</v>
      </c>
      <c r="C4815" s="1" t="s">
        <v>5006</v>
      </c>
      <c r="D4815" s="8">
        <v>0.0</v>
      </c>
      <c r="E4815" s="1"/>
      <c r="F4815" s="1">
        <v>6.8</v>
      </c>
      <c r="G4815" s="1"/>
      <c r="H4815" s="1"/>
    </row>
    <row r="4816">
      <c r="A4816" s="1" t="s">
        <v>47</v>
      </c>
      <c r="B4816" s="7" t="s">
        <v>144</v>
      </c>
      <c r="C4816" s="1" t="s">
        <v>5007</v>
      </c>
      <c r="D4816" s="8">
        <v>0.0</v>
      </c>
      <c r="E4816" s="1"/>
      <c r="F4816" s="1">
        <v>5.2</v>
      </c>
      <c r="G4816" s="1"/>
      <c r="H4816" s="1"/>
    </row>
    <row r="4817">
      <c r="A4817" s="1" t="s">
        <v>47</v>
      </c>
      <c r="B4817" s="7" t="s">
        <v>144</v>
      </c>
      <c r="C4817" s="1" t="s">
        <v>5008</v>
      </c>
      <c r="D4817" s="8">
        <v>0.0</v>
      </c>
      <c r="E4817" s="1"/>
      <c r="F4817" s="1">
        <v>10.2</v>
      </c>
      <c r="G4817" s="1"/>
      <c r="H4817" s="1"/>
    </row>
    <row r="4818">
      <c r="A4818" s="1" t="s">
        <v>47</v>
      </c>
      <c r="B4818" s="7" t="s">
        <v>144</v>
      </c>
      <c r="C4818" s="1" t="s">
        <v>5009</v>
      </c>
      <c r="D4818" s="8">
        <v>0.0</v>
      </c>
      <c r="E4818" s="1"/>
      <c r="F4818" s="1">
        <v>11.7</v>
      </c>
      <c r="G4818" s="1"/>
      <c r="H4818" s="1"/>
    </row>
    <row r="4819">
      <c r="A4819" s="1" t="s">
        <v>47</v>
      </c>
      <c r="B4819" s="7" t="s">
        <v>144</v>
      </c>
      <c r="C4819" s="1" t="s">
        <v>5010</v>
      </c>
      <c r="D4819" s="8">
        <v>0.0</v>
      </c>
      <c r="E4819" s="1"/>
      <c r="F4819" s="1">
        <v>2.2</v>
      </c>
      <c r="G4819" s="1"/>
      <c r="H4819" s="1"/>
    </row>
    <row r="4820">
      <c r="A4820" s="1" t="s">
        <v>47</v>
      </c>
      <c r="B4820" s="7" t="s">
        <v>144</v>
      </c>
      <c r="C4820" s="1" t="s">
        <v>5011</v>
      </c>
      <c r="D4820" s="8">
        <v>0.0</v>
      </c>
      <c r="E4820" s="1"/>
      <c r="F4820" s="1">
        <v>7.0</v>
      </c>
      <c r="G4820" s="1"/>
      <c r="H4820" s="1"/>
    </row>
    <row r="4821">
      <c r="A4821" s="1" t="s">
        <v>47</v>
      </c>
      <c r="B4821" s="7" t="s">
        <v>144</v>
      </c>
      <c r="C4821" s="1" t="s">
        <v>5012</v>
      </c>
      <c r="D4821" s="8">
        <v>0.0</v>
      </c>
      <c r="E4821" s="1"/>
      <c r="F4821" s="1">
        <v>7.1</v>
      </c>
      <c r="G4821" s="1"/>
      <c r="H4821" s="1"/>
    </row>
    <row r="4822">
      <c r="A4822" s="1" t="s">
        <v>47</v>
      </c>
      <c r="B4822" s="7" t="s">
        <v>144</v>
      </c>
      <c r="C4822" s="1" t="s">
        <v>5013</v>
      </c>
      <c r="D4822" s="8">
        <v>0.0</v>
      </c>
      <c r="E4822" s="1"/>
      <c r="F4822" s="1">
        <v>7.1</v>
      </c>
      <c r="G4822" s="1"/>
      <c r="H4822" s="1"/>
    </row>
    <row r="4823">
      <c r="A4823" s="1" t="s">
        <v>47</v>
      </c>
      <c r="B4823" s="7" t="s">
        <v>144</v>
      </c>
      <c r="C4823" s="1" t="s">
        <v>5014</v>
      </c>
      <c r="D4823" s="8">
        <v>0.0</v>
      </c>
      <c r="E4823" s="1"/>
      <c r="F4823" s="1">
        <v>8.9</v>
      </c>
      <c r="G4823" s="1"/>
      <c r="H4823" s="1"/>
    </row>
    <row r="4824">
      <c r="A4824" s="1" t="s">
        <v>47</v>
      </c>
      <c r="B4824" s="7" t="s">
        <v>145</v>
      </c>
      <c r="C4824" s="1" t="s">
        <v>5015</v>
      </c>
      <c r="D4824" s="8">
        <v>0.0</v>
      </c>
      <c r="E4824" s="1"/>
      <c r="F4824" s="1">
        <v>7.1</v>
      </c>
      <c r="G4824" s="1"/>
      <c r="H4824" s="1"/>
    </row>
    <row r="4825">
      <c r="A4825" s="1" t="s">
        <v>47</v>
      </c>
      <c r="B4825" s="7" t="s">
        <v>145</v>
      </c>
      <c r="C4825" s="1" t="s">
        <v>5016</v>
      </c>
      <c r="D4825" s="8">
        <v>0.0</v>
      </c>
      <c r="E4825" s="1"/>
      <c r="F4825" s="1">
        <v>7.6</v>
      </c>
      <c r="G4825" s="1"/>
      <c r="H4825" s="1"/>
    </row>
    <row r="4826">
      <c r="A4826" s="1" t="s">
        <v>47</v>
      </c>
      <c r="B4826" s="7" t="s">
        <v>145</v>
      </c>
      <c r="C4826" s="1" t="s">
        <v>5017</v>
      </c>
      <c r="D4826" s="8">
        <v>0.0</v>
      </c>
      <c r="E4826" s="1"/>
      <c r="F4826" s="1">
        <v>1.8</v>
      </c>
      <c r="G4826" s="1"/>
      <c r="H4826" s="1"/>
    </row>
    <row r="4827">
      <c r="A4827" s="1" t="s">
        <v>47</v>
      </c>
      <c r="B4827" s="7" t="s">
        <v>145</v>
      </c>
      <c r="C4827" s="1" t="s">
        <v>5018</v>
      </c>
      <c r="D4827" s="8">
        <v>0.0</v>
      </c>
      <c r="E4827" s="1"/>
      <c r="F4827" s="1">
        <v>1.0</v>
      </c>
      <c r="G4827" s="1"/>
      <c r="H4827" s="1"/>
    </row>
    <row r="4828">
      <c r="A4828" s="1" t="s">
        <v>47</v>
      </c>
      <c r="B4828" s="7" t="s">
        <v>145</v>
      </c>
      <c r="C4828" s="1" t="s">
        <v>5019</v>
      </c>
      <c r="D4828" s="8">
        <v>2.0</v>
      </c>
      <c r="E4828" s="1"/>
      <c r="F4828" s="1">
        <v>3.6</v>
      </c>
      <c r="G4828" s="1"/>
      <c r="H4828" s="1"/>
    </row>
    <row r="4829">
      <c r="A4829" s="1" t="s">
        <v>47</v>
      </c>
      <c r="B4829" s="7" t="s">
        <v>145</v>
      </c>
      <c r="C4829" s="1" t="s">
        <v>5020</v>
      </c>
      <c r="D4829" s="8">
        <v>0.0</v>
      </c>
      <c r="E4829" s="1"/>
      <c r="F4829" s="1">
        <v>1.0</v>
      </c>
      <c r="G4829" s="1"/>
      <c r="H4829" s="1"/>
    </row>
    <row r="4830">
      <c r="A4830" s="1" t="s">
        <v>47</v>
      </c>
      <c r="B4830" s="7" t="s">
        <v>145</v>
      </c>
      <c r="C4830" s="1" t="s">
        <v>5021</v>
      </c>
      <c r="D4830" s="8">
        <v>0.0</v>
      </c>
      <c r="E4830" s="1"/>
      <c r="F4830" s="1">
        <v>7.0</v>
      </c>
      <c r="G4830" s="1"/>
      <c r="H4830" s="1"/>
    </row>
    <row r="4831">
      <c r="A4831" s="1" t="s">
        <v>47</v>
      </c>
      <c r="B4831" s="7" t="s">
        <v>145</v>
      </c>
      <c r="C4831" s="1" t="s">
        <v>5022</v>
      </c>
      <c r="D4831" s="8">
        <v>0.0</v>
      </c>
      <c r="E4831" s="1"/>
      <c r="F4831" s="1">
        <v>1.0</v>
      </c>
      <c r="G4831" s="1"/>
      <c r="H4831" s="1"/>
    </row>
    <row r="4832">
      <c r="A4832" s="1" t="s">
        <v>47</v>
      </c>
      <c r="B4832" s="7" t="s">
        <v>145</v>
      </c>
      <c r="C4832" s="1" t="s">
        <v>5023</v>
      </c>
      <c r="D4832" s="8">
        <v>0.0</v>
      </c>
      <c r="E4832" s="1"/>
      <c r="F4832" s="1">
        <v>7.3</v>
      </c>
      <c r="G4832" s="1"/>
      <c r="H4832" s="1"/>
    </row>
    <row r="4833">
      <c r="A4833" s="1" t="s">
        <v>47</v>
      </c>
      <c r="B4833" s="7" t="s">
        <v>145</v>
      </c>
      <c r="C4833" s="1" t="s">
        <v>5024</v>
      </c>
      <c r="D4833" s="8">
        <v>2.0</v>
      </c>
      <c r="E4833" s="1"/>
      <c r="F4833" s="1">
        <v>4.4</v>
      </c>
      <c r="G4833" s="1"/>
      <c r="H4833" s="1"/>
    </row>
    <row r="4834">
      <c r="A4834" s="1" t="s">
        <v>47</v>
      </c>
      <c r="B4834" s="7" t="s">
        <v>145</v>
      </c>
      <c r="C4834" s="1" t="s">
        <v>5025</v>
      </c>
      <c r="D4834" s="8">
        <v>0.0</v>
      </c>
      <c r="E4834" s="1"/>
      <c r="F4834" s="1">
        <v>2.6</v>
      </c>
      <c r="G4834" s="1"/>
      <c r="H4834" s="1"/>
    </row>
    <row r="4835">
      <c r="A4835" s="1" t="s">
        <v>47</v>
      </c>
      <c r="B4835" s="7" t="s">
        <v>145</v>
      </c>
      <c r="C4835" s="1" t="s">
        <v>5026</v>
      </c>
      <c r="D4835" s="8">
        <v>0.0</v>
      </c>
      <c r="E4835" s="1"/>
      <c r="F4835" s="1">
        <v>6.0</v>
      </c>
      <c r="G4835" s="1"/>
      <c r="H4835" s="1"/>
    </row>
    <row r="4836">
      <c r="A4836" s="1" t="s">
        <v>47</v>
      </c>
      <c r="B4836" s="7" t="s">
        <v>145</v>
      </c>
      <c r="C4836" s="1" t="s">
        <v>5027</v>
      </c>
      <c r="D4836" s="8">
        <v>0.0</v>
      </c>
      <c r="E4836" s="1"/>
      <c r="F4836" s="1">
        <v>3.8</v>
      </c>
      <c r="G4836" s="1"/>
      <c r="H4836" s="1"/>
    </row>
    <row r="4837">
      <c r="A4837" s="1" t="s">
        <v>47</v>
      </c>
      <c r="B4837" s="7" t="s">
        <v>145</v>
      </c>
      <c r="C4837" s="1" t="s">
        <v>5028</v>
      </c>
      <c r="D4837" s="8">
        <v>0.0</v>
      </c>
      <c r="E4837" s="1"/>
      <c r="F4837" s="1">
        <v>1.0</v>
      </c>
      <c r="G4837" s="1"/>
      <c r="H4837" s="1"/>
    </row>
    <row r="4838">
      <c r="A4838" s="1" t="s">
        <v>47</v>
      </c>
      <c r="B4838" s="7" t="s">
        <v>145</v>
      </c>
      <c r="C4838" s="1" t="s">
        <v>5029</v>
      </c>
      <c r="D4838" s="8">
        <v>0.0</v>
      </c>
      <c r="E4838" s="1"/>
      <c r="F4838" s="1">
        <v>9.2</v>
      </c>
      <c r="G4838" s="1"/>
      <c r="H4838" s="1"/>
    </row>
    <row r="4839">
      <c r="A4839" s="1" t="s">
        <v>47</v>
      </c>
      <c r="B4839" s="7" t="s">
        <v>145</v>
      </c>
      <c r="C4839" s="1" t="s">
        <v>5030</v>
      </c>
      <c r="D4839" s="8">
        <v>0.0</v>
      </c>
      <c r="E4839" s="1"/>
      <c r="F4839" s="1">
        <v>7.5</v>
      </c>
      <c r="G4839" s="1"/>
      <c r="H4839" s="1"/>
    </row>
    <row r="4840">
      <c r="A4840" s="1" t="s">
        <v>47</v>
      </c>
      <c r="B4840" s="7" t="s">
        <v>145</v>
      </c>
      <c r="C4840" s="1" t="s">
        <v>5031</v>
      </c>
      <c r="D4840" s="8">
        <v>1.0</v>
      </c>
      <c r="E4840" s="1"/>
      <c r="F4840" s="1">
        <v>5.8</v>
      </c>
      <c r="G4840" s="1"/>
      <c r="H4840" s="1"/>
    </row>
    <row r="4841">
      <c r="A4841" s="1" t="s">
        <v>47</v>
      </c>
      <c r="B4841" s="7" t="s">
        <v>145</v>
      </c>
      <c r="C4841" s="1" t="s">
        <v>5032</v>
      </c>
      <c r="D4841" s="8">
        <v>1.0</v>
      </c>
      <c r="E4841" s="1"/>
      <c r="F4841" s="1">
        <v>4.5</v>
      </c>
      <c r="G4841" s="1"/>
      <c r="H4841" s="1"/>
    </row>
    <row r="4842">
      <c r="A4842" s="1" t="s">
        <v>47</v>
      </c>
      <c r="B4842" s="7" t="s">
        <v>145</v>
      </c>
      <c r="C4842" s="1" t="s">
        <v>5033</v>
      </c>
      <c r="D4842" s="8">
        <v>0.0</v>
      </c>
      <c r="E4842" s="1"/>
      <c r="F4842" s="1">
        <v>1.0</v>
      </c>
      <c r="G4842" s="1"/>
      <c r="H4842" s="1"/>
    </row>
    <row r="4843">
      <c r="A4843" s="1" t="s">
        <v>47</v>
      </c>
      <c r="B4843" s="7" t="s">
        <v>145</v>
      </c>
      <c r="C4843" s="1" t="s">
        <v>5034</v>
      </c>
      <c r="D4843" s="8">
        <v>0.0</v>
      </c>
      <c r="E4843" s="1"/>
      <c r="F4843" s="1">
        <v>10.8</v>
      </c>
      <c r="G4843" s="1"/>
      <c r="H4843" s="1"/>
    </row>
    <row r="4844">
      <c r="A4844" s="1" t="s">
        <v>47</v>
      </c>
      <c r="B4844" s="7" t="s">
        <v>145</v>
      </c>
      <c r="C4844" s="1" t="s">
        <v>5035</v>
      </c>
      <c r="D4844" s="8">
        <v>0.0</v>
      </c>
      <c r="E4844" s="1"/>
      <c r="F4844" s="1">
        <v>1.0</v>
      </c>
      <c r="G4844" s="1"/>
      <c r="H4844" s="1"/>
    </row>
    <row r="4845">
      <c r="A4845" s="1" t="s">
        <v>47</v>
      </c>
      <c r="B4845" s="7" t="s">
        <v>145</v>
      </c>
      <c r="C4845" s="1" t="s">
        <v>5036</v>
      </c>
      <c r="D4845" s="8">
        <v>0.0</v>
      </c>
      <c r="E4845" s="1"/>
      <c r="F4845" s="1">
        <v>1.0</v>
      </c>
      <c r="G4845" s="1"/>
      <c r="H4845" s="1"/>
    </row>
    <row r="4846">
      <c r="A4846" s="1" t="s">
        <v>47</v>
      </c>
      <c r="B4846" s="7" t="s">
        <v>145</v>
      </c>
      <c r="C4846" s="1" t="s">
        <v>5037</v>
      </c>
      <c r="D4846" s="8">
        <v>0.0</v>
      </c>
      <c r="E4846" s="1"/>
      <c r="F4846" s="1">
        <v>6.9</v>
      </c>
      <c r="G4846" s="1"/>
      <c r="H4846" s="1"/>
    </row>
    <row r="4847">
      <c r="A4847" s="1" t="s">
        <v>47</v>
      </c>
      <c r="B4847" s="7" t="s">
        <v>145</v>
      </c>
      <c r="C4847" s="1" t="s">
        <v>5038</v>
      </c>
      <c r="D4847" s="8">
        <v>0.0</v>
      </c>
      <c r="E4847" s="1"/>
      <c r="F4847" s="1">
        <v>8.2</v>
      </c>
      <c r="G4847" s="1"/>
      <c r="H4847" s="1"/>
    </row>
    <row r="4848">
      <c r="A4848" s="1" t="s">
        <v>47</v>
      </c>
      <c r="B4848" s="7" t="s">
        <v>145</v>
      </c>
      <c r="C4848" s="1" t="s">
        <v>5039</v>
      </c>
      <c r="D4848" s="8">
        <v>0.0</v>
      </c>
      <c r="E4848" s="1"/>
      <c r="F4848" s="1">
        <v>2.7</v>
      </c>
      <c r="G4848" s="1"/>
      <c r="H4848" s="1"/>
    </row>
    <row r="4849">
      <c r="A4849" s="1" t="s">
        <v>47</v>
      </c>
      <c r="B4849" s="7" t="s">
        <v>145</v>
      </c>
      <c r="C4849" s="1" t="s">
        <v>5040</v>
      </c>
      <c r="D4849" s="8">
        <v>0.0</v>
      </c>
      <c r="E4849" s="1"/>
      <c r="F4849" s="1">
        <v>4.1</v>
      </c>
      <c r="G4849" s="1"/>
      <c r="H4849" s="1"/>
    </row>
    <row r="4850">
      <c r="A4850" s="1" t="s">
        <v>47</v>
      </c>
      <c r="B4850" s="7" t="s">
        <v>145</v>
      </c>
      <c r="C4850" s="1" t="s">
        <v>5041</v>
      </c>
      <c r="D4850" s="8">
        <v>1.0</v>
      </c>
      <c r="E4850" s="1"/>
      <c r="F4850" s="1">
        <v>6.4</v>
      </c>
      <c r="G4850" s="1"/>
      <c r="H4850" s="1"/>
    </row>
    <row r="4851">
      <c r="A4851" s="1" t="s">
        <v>47</v>
      </c>
      <c r="B4851" s="7" t="s">
        <v>145</v>
      </c>
      <c r="C4851" s="1" t="s">
        <v>5042</v>
      </c>
      <c r="D4851" s="8">
        <v>0.0</v>
      </c>
      <c r="E4851" s="1"/>
      <c r="F4851" s="1">
        <v>4.3</v>
      </c>
      <c r="G4851" s="1"/>
      <c r="H4851" s="1"/>
    </row>
    <row r="4852">
      <c r="A4852" s="1" t="s">
        <v>47</v>
      </c>
      <c r="B4852" s="7" t="s">
        <v>145</v>
      </c>
      <c r="C4852" s="1" t="s">
        <v>5043</v>
      </c>
      <c r="D4852" s="8">
        <v>0.0</v>
      </c>
      <c r="E4852" s="1"/>
      <c r="F4852" s="1">
        <v>1.0</v>
      </c>
      <c r="G4852" s="1"/>
      <c r="H4852" s="1"/>
    </row>
    <row r="4853">
      <c r="A4853" s="1" t="s">
        <v>47</v>
      </c>
      <c r="B4853" s="7" t="s">
        <v>145</v>
      </c>
      <c r="C4853" s="1" t="s">
        <v>5044</v>
      </c>
      <c r="D4853" s="8">
        <v>1.0</v>
      </c>
      <c r="E4853" s="1"/>
      <c r="F4853" s="1">
        <v>8.0</v>
      </c>
      <c r="G4853" s="1"/>
      <c r="H4853" s="1"/>
    </row>
    <row r="4854">
      <c r="A4854" s="1" t="s">
        <v>47</v>
      </c>
      <c r="B4854" s="7" t="s">
        <v>145</v>
      </c>
      <c r="C4854" s="1" t="s">
        <v>5045</v>
      </c>
      <c r="D4854" s="8">
        <v>0.0</v>
      </c>
      <c r="E4854" s="1"/>
      <c r="F4854" s="1">
        <v>1.0</v>
      </c>
      <c r="G4854" s="1"/>
      <c r="H4854" s="1"/>
    </row>
    <row r="4855">
      <c r="A4855" s="1" t="s">
        <v>47</v>
      </c>
      <c r="B4855" s="7" t="s">
        <v>145</v>
      </c>
      <c r="C4855" s="1" t="s">
        <v>5046</v>
      </c>
      <c r="D4855" s="8">
        <v>0.0</v>
      </c>
      <c r="E4855" s="1"/>
      <c r="F4855" s="1">
        <v>8.1</v>
      </c>
      <c r="G4855" s="1"/>
      <c r="H4855" s="1"/>
    </row>
    <row r="4856">
      <c r="A4856" s="1" t="s">
        <v>47</v>
      </c>
      <c r="B4856" s="7" t="s">
        <v>145</v>
      </c>
      <c r="C4856" s="1" t="s">
        <v>5047</v>
      </c>
      <c r="D4856" s="8">
        <v>0.0</v>
      </c>
      <c r="E4856" s="1"/>
      <c r="F4856" s="1">
        <v>9.0</v>
      </c>
      <c r="G4856" s="1"/>
      <c r="H4856" s="1"/>
    </row>
    <row r="4857">
      <c r="A4857" s="1" t="s">
        <v>47</v>
      </c>
      <c r="B4857" s="7" t="s">
        <v>145</v>
      </c>
      <c r="C4857" s="1" t="s">
        <v>5048</v>
      </c>
      <c r="D4857" s="8">
        <v>1.0</v>
      </c>
      <c r="E4857" s="1"/>
      <c r="F4857" s="1">
        <v>7.0</v>
      </c>
      <c r="G4857" s="1"/>
      <c r="H4857" s="1"/>
    </row>
    <row r="4858">
      <c r="A4858" s="1" t="s">
        <v>47</v>
      </c>
      <c r="B4858" s="7" t="s">
        <v>145</v>
      </c>
      <c r="C4858" s="1" t="s">
        <v>5049</v>
      </c>
      <c r="D4858" s="8">
        <v>0.0</v>
      </c>
      <c r="E4858" s="1"/>
      <c r="F4858" s="1">
        <v>1.0</v>
      </c>
      <c r="G4858" s="1"/>
      <c r="H4858" s="1"/>
    </row>
    <row r="4859">
      <c r="A4859" s="1" t="s">
        <v>47</v>
      </c>
      <c r="B4859" s="7" t="s">
        <v>145</v>
      </c>
      <c r="C4859" s="1" t="s">
        <v>5050</v>
      </c>
      <c r="D4859" s="8">
        <v>0.0</v>
      </c>
      <c r="E4859" s="1"/>
      <c r="F4859" s="1">
        <v>6.8</v>
      </c>
      <c r="G4859" s="1"/>
      <c r="H4859" s="1"/>
    </row>
    <row r="4860">
      <c r="A4860" s="1" t="s">
        <v>47</v>
      </c>
      <c r="B4860" s="7" t="s">
        <v>145</v>
      </c>
      <c r="C4860" s="1" t="s">
        <v>5051</v>
      </c>
      <c r="D4860" s="8">
        <v>0.0</v>
      </c>
      <c r="E4860" s="1"/>
      <c r="F4860" s="1">
        <v>1.0</v>
      </c>
      <c r="G4860" s="1"/>
      <c r="H4860" s="1"/>
    </row>
    <row r="4861">
      <c r="A4861" s="1" t="s">
        <v>47</v>
      </c>
      <c r="B4861" s="7" t="s">
        <v>145</v>
      </c>
      <c r="C4861" s="1" t="s">
        <v>5052</v>
      </c>
      <c r="D4861" s="8">
        <v>0.0</v>
      </c>
      <c r="E4861" s="1"/>
      <c r="F4861" s="1">
        <v>4.1</v>
      </c>
      <c r="G4861" s="1"/>
      <c r="H4861" s="1"/>
    </row>
    <row r="4862">
      <c r="A4862" s="1" t="s">
        <v>47</v>
      </c>
      <c r="B4862" s="7" t="s">
        <v>145</v>
      </c>
      <c r="C4862" s="1" t="s">
        <v>5053</v>
      </c>
      <c r="D4862" s="8">
        <v>0.0</v>
      </c>
      <c r="E4862" s="1"/>
      <c r="F4862" s="1">
        <v>9.9</v>
      </c>
      <c r="G4862" s="1"/>
      <c r="H4862" s="1"/>
    </row>
    <row r="4863">
      <c r="A4863" s="1" t="s">
        <v>47</v>
      </c>
      <c r="B4863" s="7" t="s">
        <v>145</v>
      </c>
      <c r="C4863" s="1" t="s">
        <v>5054</v>
      </c>
      <c r="D4863" s="8">
        <v>0.0</v>
      </c>
      <c r="E4863" s="1"/>
      <c r="F4863" s="1">
        <v>5.0</v>
      </c>
      <c r="G4863" s="1"/>
      <c r="H4863" s="1"/>
    </row>
    <row r="4864">
      <c r="A4864" s="1" t="s">
        <v>47</v>
      </c>
      <c r="B4864" s="7" t="s">
        <v>145</v>
      </c>
      <c r="C4864" s="1" t="s">
        <v>5055</v>
      </c>
      <c r="D4864" s="8">
        <v>0.0</v>
      </c>
      <c r="E4864" s="1"/>
      <c r="F4864" s="1">
        <v>7.6</v>
      </c>
      <c r="G4864" s="1"/>
      <c r="H4864" s="1"/>
    </row>
    <row r="4865">
      <c r="A4865" s="1" t="s">
        <v>47</v>
      </c>
      <c r="B4865" s="7" t="s">
        <v>145</v>
      </c>
      <c r="C4865" s="1" t="s">
        <v>5056</v>
      </c>
      <c r="D4865" s="8">
        <v>1.0</v>
      </c>
      <c r="E4865" s="1"/>
      <c r="F4865" s="1">
        <v>7.5</v>
      </c>
      <c r="G4865" s="1"/>
      <c r="H4865" s="1"/>
    </row>
    <row r="4866">
      <c r="A4866" s="1" t="s">
        <v>47</v>
      </c>
      <c r="B4866" s="7" t="s">
        <v>145</v>
      </c>
      <c r="C4866" s="1" t="s">
        <v>5057</v>
      </c>
      <c r="D4866" s="8">
        <v>1.0</v>
      </c>
      <c r="E4866" s="1"/>
      <c r="F4866" s="1">
        <v>3.8</v>
      </c>
      <c r="G4866" s="1"/>
      <c r="H4866" s="1"/>
    </row>
    <row r="4867">
      <c r="A4867" s="1" t="s">
        <v>47</v>
      </c>
      <c r="B4867" s="7" t="s">
        <v>145</v>
      </c>
      <c r="C4867" s="1" t="s">
        <v>5058</v>
      </c>
      <c r="D4867" s="8">
        <v>0.0</v>
      </c>
      <c r="E4867" s="1"/>
      <c r="F4867" s="1">
        <v>8.0</v>
      </c>
      <c r="G4867" s="1"/>
      <c r="H4867" s="1"/>
    </row>
    <row r="4868">
      <c r="A4868" s="1" t="s">
        <v>47</v>
      </c>
      <c r="B4868" s="7" t="s">
        <v>145</v>
      </c>
      <c r="C4868" s="1" t="s">
        <v>5059</v>
      </c>
      <c r="D4868" s="8">
        <v>0.0</v>
      </c>
      <c r="E4868" s="1"/>
      <c r="F4868" s="1">
        <v>7.7</v>
      </c>
      <c r="G4868" s="1"/>
      <c r="H4868" s="1"/>
    </row>
    <row r="4869">
      <c r="A4869" s="1" t="s">
        <v>47</v>
      </c>
      <c r="B4869" s="7" t="s">
        <v>145</v>
      </c>
      <c r="C4869" s="1" t="s">
        <v>5060</v>
      </c>
      <c r="D4869" s="8">
        <v>0.0</v>
      </c>
      <c r="E4869" s="1"/>
      <c r="F4869" s="1">
        <v>4.5</v>
      </c>
      <c r="G4869" s="1"/>
      <c r="H4869" s="1"/>
    </row>
    <row r="4870">
      <c r="A4870" s="1" t="s">
        <v>47</v>
      </c>
      <c r="B4870" s="7" t="s">
        <v>145</v>
      </c>
      <c r="C4870" s="1" t="s">
        <v>5061</v>
      </c>
      <c r="D4870" s="8">
        <v>2.0</v>
      </c>
      <c r="E4870" s="1"/>
      <c r="F4870" s="1">
        <v>8.4</v>
      </c>
      <c r="G4870" s="1"/>
      <c r="H4870" s="1"/>
    </row>
    <row r="4871">
      <c r="A4871" s="1" t="s">
        <v>47</v>
      </c>
      <c r="B4871" s="7" t="s">
        <v>145</v>
      </c>
      <c r="C4871" s="1" t="s">
        <v>5062</v>
      </c>
      <c r="D4871" s="8">
        <v>0.0</v>
      </c>
      <c r="E4871" s="1"/>
      <c r="F4871" s="1">
        <v>2.4</v>
      </c>
      <c r="G4871" s="1"/>
      <c r="H4871" s="1"/>
    </row>
    <row r="4872">
      <c r="A4872" s="1" t="s">
        <v>47</v>
      </c>
      <c r="B4872" s="7" t="s">
        <v>145</v>
      </c>
      <c r="C4872" s="1" t="s">
        <v>5063</v>
      </c>
      <c r="D4872" s="8">
        <v>0.0</v>
      </c>
      <c r="E4872" s="1"/>
      <c r="F4872" s="1">
        <v>9.1</v>
      </c>
      <c r="G4872" s="1"/>
      <c r="H4872" s="1"/>
    </row>
    <row r="4873">
      <c r="A4873" s="1" t="s">
        <v>47</v>
      </c>
      <c r="B4873" s="7" t="s">
        <v>145</v>
      </c>
      <c r="C4873" s="1" t="s">
        <v>5064</v>
      </c>
      <c r="D4873" s="8">
        <v>0.0</v>
      </c>
      <c r="E4873" s="1"/>
      <c r="F4873" s="1">
        <v>2.1</v>
      </c>
      <c r="G4873" s="1"/>
      <c r="H4873" s="1"/>
    </row>
    <row r="4874">
      <c r="A4874" s="1" t="s">
        <v>47</v>
      </c>
      <c r="B4874" s="7" t="s">
        <v>146</v>
      </c>
      <c r="C4874" s="1" t="s">
        <v>5065</v>
      </c>
      <c r="D4874" s="8">
        <v>0.0</v>
      </c>
      <c r="E4874" s="1"/>
      <c r="F4874" s="1">
        <v>1.0</v>
      </c>
      <c r="G4874" s="1"/>
      <c r="H4874" s="1"/>
    </row>
    <row r="4875">
      <c r="A4875" s="1" t="s">
        <v>47</v>
      </c>
      <c r="B4875" s="7" t="s">
        <v>146</v>
      </c>
      <c r="C4875" s="1" t="s">
        <v>5066</v>
      </c>
      <c r="D4875" s="8">
        <v>0.0</v>
      </c>
      <c r="E4875" s="1"/>
      <c r="F4875" s="1">
        <v>1.0</v>
      </c>
      <c r="G4875" s="1"/>
      <c r="H4875" s="1"/>
    </row>
    <row r="4876">
      <c r="A4876" s="1" t="s">
        <v>47</v>
      </c>
      <c r="B4876" s="7" t="s">
        <v>146</v>
      </c>
      <c r="C4876" s="1" t="s">
        <v>5067</v>
      </c>
      <c r="D4876" s="8">
        <v>0.0</v>
      </c>
      <c r="E4876" s="1"/>
      <c r="F4876" s="1">
        <v>6.8</v>
      </c>
      <c r="G4876" s="1"/>
      <c r="H4876" s="1"/>
    </row>
    <row r="4877">
      <c r="A4877" s="1" t="s">
        <v>47</v>
      </c>
      <c r="B4877" s="7" t="s">
        <v>146</v>
      </c>
      <c r="C4877" s="1" t="s">
        <v>5068</v>
      </c>
      <c r="D4877" s="8">
        <v>0.0</v>
      </c>
      <c r="E4877" s="1"/>
      <c r="F4877" s="1">
        <v>7.5</v>
      </c>
      <c r="G4877" s="1"/>
      <c r="H4877" s="1"/>
    </row>
    <row r="4878">
      <c r="A4878" s="1" t="s">
        <v>47</v>
      </c>
      <c r="B4878" s="7" t="s">
        <v>146</v>
      </c>
      <c r="C4878" s="1" t="s">
        <v>5069</v>
      </c>
      <c r="D4878" s="8">
        <v>0.0</v>
      </c>
      <c r="E4878" s="1"/>
      <c r="F4878" s="1">
        <v>3.9</v>
      </c>
      <c r="G4878" s="1"/>
      <c r="H4878" s="1"/>
    </row>
    <row r="4879">
      <c r="A4879" s="1" t="s">
        <v>47</v>
      </c>
      <c r="B4879" s="7" t="s">
        <v>146</v>
      </c>
      <c r="C4879" s="1" t="s">
        <v>5070</v>
      </c>
      <c r="D4879" s="8">
        <v>0.0</v>
      </c>
      <c r="E4879" s="1"/>
      <c r="F4879" s="1">
        <v>1.0</v>
      </c>
      <c r="G4879" s="1"/>
      <c r="H4879" s="1"/>
    </row>
    <row r="4880">
      <c r="A4880" s="1" t="s">
        <v>47</v>
      </c>
      <c r="B4880" s="7" t="s">
        <v>146</v>
      </c>
      <c r="C4880" s="1" t="s">
        <v>5071</v>
      </c>
      <c r="D4880" s="8">
        <v>0.0</v>
      </c>
      <c r="E4880" s="1"/>
      <c r="F4880" s="1">
        <v>2.4</v>
      </c>
      <c r="G4880" s="1"/>
      <c r="H4880" s="1"/>
    </row>
    <row r="4881">
      <c r="A4881" s="1" t="s">
        <v>47</v>
      </c>
      <c r="B4881" s="7" t="s">
        <v>146</v>
      </c>
      <c r="C4881" s="1" t="s">
        <v>5072</v>
      </c>
      <c r="D4881" s="8">
        <v>0.0</v>
      </c>
      <c r="E4881" s="1"/>
      <c r="F4881" s="1">
        <v>2.3</v>
      </c>
      <c r="G4881" s="1"/>
      <c r="H4881" s="1"/>
    </row>
    <row r="4882">
      <c r="A4882" s="1" t="s">
        <v>47</v>
      </c>
      <c r="B4882" s="7" t="s">
        <v>146</v>
      </c>
      <c r="C4882" s="1" t="s">
        <v>5073</v>
      </c>
      <c r="D4882" s="8">
        <v>0.0</v>
      </c>
      <c r="E4882" s="1"/>
      <c r="F4882" s="1">
        <v>2.5</v>
      </c>
      <c r="G4882" s="1"/>
      <c r="H4882" s="1"/>
    </row>
    <row r="4883">
      <c r="A4883" s="1" t="s">
        <v>47</v>
      </c>
      <c r="B4883" s="7" t="s">
        <v>146</v>
      </c>
      <c r="C4883" s="1" t="s">
        <v>5074</v>
      </c>
      <c r="D4883" s="8">
        <v>0.0</v>
      </c>
      <c r="E4883" s="1"/>
      <c r="F4883" s="1">
        <v>8.7</v>
      </c>
      <c r="G4883" s="1"/>
      <c r="H4883" s="1"/>
    </row>
    <row r="4884">
      <c r="A4884" s="1" t="s">
        <v>47</v>
      </c>
      <c r="B4884" s="7" t="s">
        <v>146</v>
      </c>
      <c r="C4884" s="1" t="s">
        <v>5075</v>
      </c>
      <c r="D4884" s="8">
        <v>0.0</v>
      </c>
      <c r="E4884" s="1"/>
      <c r="F4884" s="1">
        <v>1.1</v>
      </c>
      <c r="G4884" s="1"/>
      <c r="H4884" s="1"/>
    </row>
    <row r="4885">
      <c r="A4885" s="1" t="s">
        <v>47</v>
      </c>
      <c r="B4885" s="7" t="s">
        <v>146</v>
      </c>
      <c r="C4885" s="1" t="s">
        <v>5076</v>
      </c>
      <c r="D4885" s="8">
        <v>0.0</v>
      </c>
      <c r="E4885" s="1"/>
      <c r="F4885" s="1">
        <v>1.0</v>
      </c>
      <c r="G4885" s="1"/>
      <c r="H4885" s="1"/>
    </row>
    <row r="4886">
      <c r="A4886" s="1" t="s">
        <v>47</v>
      </c>
      <c r="B4886" s="7" t="s">
        <v>146</v>
      </c>
      <c r="C4886" s="1" t="s">
        <v>5077</v>
      </c>
      <c r="D4886" s="8">
        <v>0.0</v>
      </c>
      <c r="E4886" s="1"/>
      <c r="F4886" s="1">
        <v>1.0</v>
      </c>
      <c r="G4886" s="1"/>
      <c r="H4886" s="1"/>
    </row>
    <row r="4887">
      <c r="A4887" s="1" t="s">
        <v>47</v>
      </c>
      <c r="B4887" s="7" t="s">
        <v>146</v>
      </c>
      <c r="C4887" s="1" t="s">
        <v>5078</v>
      </c>
      <c r="D4887" s="8">
        <v>0.0</v>
      </c>
      <c r="E4887" s="1"/>
      <c r="F4887" s="1">
        <v>7.3</v>
      </c>
      <c r="G4887" s="1"/>
      <c r="H4887" s="1"/>
    </row>
    <row r="4888">
      <c r="A4888" s="1" t="s">
        <v>47</v>
      </c>
      <c r="B4888" s="7" t="s">
        <v>146</v>
      </c>
      <c r="C4888" s="1" t="s">
        <v>5079</v>
      </c>
      <c r="D4888" s="8">
        <v>0.0</v>
      </c>
      <c r="E4888" s="1"/>
      <c r="F4888" s="1">
        <v>8.0</v>
      </c>
      <c r="G4888" s="1"/>
      <c r="H4888" s="1"/>
    </row>
    <row r="4889">
      <c r="A4889" s="1" t="s">
        <v>47</v>
      </c>
      <c r="B4889" s="7" t="s">
        <v>146</v>
      </c>
      <c r="C4889" s="1" t="s">
        <v>5080</v>
      </c>
      <c r="D4889" s="8">
        <v>0.0</v>
      </c>
      <c r="E4889" s="1"/>
      <c r="F4889" s="1">
        <v>1.0</v>
      </c>
      <c r="G4889" s="1"/>
      <c r="H4889" s="1"/>
    </row>
    <row r="4890">
      <c r="A4890" s="1" t="s">
        <v>47</v>
      </c>
      <c r="B4890" s="7" t="s">
        <v>146</v>
      </c>
      <c r="C4890" s="1" t="s">
        <v>5081</v>
      </c>
      <c r="D4890" s="8">
        <v>0.0</v>
      </c>
      <c r="E4890" s="1"/>
      <c r="F4890" s="1">
        <v>8.5</v>
      </c>
      <c r="G4890" s="1"/>
      <c r="H4890" s="1"/>
    </row>
    <row r="4891">
      <c r="A4891" s="1" t="s">
        <v>47</v>
      </c>
      <c r="B4891" s="7" t="s">
        <v>146</v>
      </c>
      <c r="C4891" s="1" t="s">
        <v>5082</v>
      </c>
      <c r="D4891" s="8">
        <v>0.0</v>
      </c>
      <c r="E4891" s="1"/>
      <c r="F4891" s="1">
        <v>2.2</v>
      </c>
      <c r="G4891" s="1"/>
      <c r="H4891" s="1"/>
    </row>
    <row r="4892">
      <c r="A4892" s="1" t="s">
        <v>47</v>
      </c>
      <c r="B4892" s="7" t="s">
        <v>146</v>
      </c>
      <c r="C4892" s="1" t="s">
        <v>5083</v>
      </c>
      <c r="D4892" s="8">
        <v>0.0</v>
      </c>
      <c r="E4892" s="1"/>
      <c r="F4892" s="1">
        <v>6.8</v>
      </c>
      <c r="G4892" s="1"/>
      <c r="H4892" s="1"/>
    </row>
    <row r="4893">
      <c r="A4893" s="1" t="s">
        <v>47</v>
      </c>
      <c r="B4893" s="7" t="s">
        <v>146</v>
      </c>
      <c r="C4893" s="1" t="s">
        <v>5084</v>
      </c>
      <c r="D4893" s="8">
        <v>0.0</v>
      </c>
      <c r="E4893" s="1"/>
      <c r="F4893" s="1">
        <v>1.0</v>
      </c>
      <c r="G4893" s="1"/>
      <c r="H4893" s="1"/>
    </row>
    <row r="4894">
      <c r="A4894" s="1" t="s">
        <v>47</v>
      </c>
      <c r="B4894" s="7" t="s">
        <v>146</v>
      </c>
      <c r="C4894" s="1" t="s">
        <v>5085</v>
      </c>
      <c r="D4894" s="8">
        <v>0.0</v>
      </c>
      <c r="E4894" s="1"/>
      <c r="F4894" s="1">
        <v>1.0</v>
      </c>
      <c r="G4894" s="1"/>
      <c r="H4894" s="1"/>
    </row>
    <row r="4895">
      <c r="A4895" s="1" t="s">
        <v>47</v>
      </c>
      <c r="B4895" s="7" t="s">
        <v>146</v>
      </c>
      <c r="C4895" s="1" t="s">
        <v>5086</v>
      </c>
      <c r="D4895" s="8">
        <v>0.0</v>
      </c>
      <c r="E4895" s="1"/>
      <c r="F4895" s="1">
        <v>1.4</v>
      </c>
      <c r="G4895" s="1"/>
      <c r="H4895" s="1"/>
    </row>
    <row r="4896">
      <c r="A4896" s="1" t="s">
        <v>47</v>
      </c>
      <c r="B4896" s="7" t="s">
        <v>146</v>
      </c>
      <c r="C4896" s="1" t="s">
        <v>5087</v>
      </c>
      <c r="D4896" s="8">
        <v>0.0</v>
      </c>
      <c r="E4896" s="1"/>
      <c r="F4896" s="1">
        <v>4.9</v>
      </c>
      <c r="G4896" s="1"/>
      <c r="H4896" s="1"/>
    </row>
    <row r="4897">
      <c r="A4897" s="1" t="s">
        <v>47</v>
      </c>
      <c r="B4897" s="7" t="s">
        <v>146</v>
      </c>
      <c r="C4897" s="1" t="s">
        <v>5088</v>
      </c>
      <c r="D4897" s="8">
        <v>0.0</v>
      </c>
      <c r="E4897" s="1"/>
      <c r="F4897" s="1">
        <v>7.6</v>
      </c>
      <c r="G4897" s="1"/>
      <c r="H4897" s="1"/>
    </row>
    <row r="4898">
      <c r="A4898" s="1" t="s">
        <v>47</v>
      </c>
      <c r="B4898" s="7" t="s">
        <v>146</v>
      </c>
      <c r="C4898" s="1" t="s">
        <v>5089</v>
      </c>
      <c r="D4898" s="8">
        <v>0.0</v>
      </c>
      <c r="E4898" s="1"/>
      <c r="F4898" s="1">
        <v>9.6</v>
      </c>
      <c r="G4898" s="1"/>
      <c r="H4898" s="1"/>
    </row>
    <row r="4899">
      <c r="A4899" s="1" t="s">
        <v>47</v>
      </c>
      <c r="B4899" s="7" t="s">
        <v>146</v>
      </c>
      <c r="C4899" s="1" t="s">
        <v>5090</v>
      </c>
      <c r="D4899" s="8">
        <v>0.0</v>
      </c>
      <c r="E4899" s="1"/>
      <c r="F4899" s="1">
        <v>9.0</v>
      </c>
      <c r="G4899" s="1"/>
      <c r="H4899" s="1"/>
    </row>
    <row r="4900">
      <c r="A4900" s="1" t="s">
        <v>47</v>
      </c>
      <c r="B4900" s="7" t="s">
        <v>146</v>
      </c>
      <c r="C4900" s="1" t="s">
        <v>5091</v>
      </c>
      <c r="D4900" s="8">
        <v>0.0</v>
      </c>
      <c r="E4900" s="1"/>
      <c r="F4900" s="1">
        <v>1.0</v>
      </c>
      <c r="G4900" s="1"/>
      <c r="H4900" s="1"/>
    </row>
    <row r="4901">
      <c r="A4901" s="1" t="s">
        <v>47</v>
      </c>
      <c r="B4901" s="7" t="s">
        <v>146</v>
      </c>
      <c r="C4901" s="1" t="s">
        <v>5092</v>
      </c>
      <c r="D4901" s="8">
        <v>0.0</v>
      </c>
      <c r="E4901" s="1"/>
      <c r="F4901" s="1">
        <v>2.2</v>
      </c>
      <c r="G4901" s="1"/>
      <c r="H4901" s="1"/>
    </row>
    <row r="4902">
      <c r="A4902" s="1" t="s">
        <v>47</v>
      </c>
      <c r="B4902" s="7" t="s">
        <v>146</v>
      </c>
      <c r="C4902" s="1" t="s">
        <v>5093</v>
      </c>
      <c r="D4902" s="8">
        <v>0.0</v>
      </c>
      <c r="E4902" s="1"/>
      <c r="F4902" s="1">
        <v>1.0</v>
      </c>
      <c r="G4902" s="1"/>
      <c r="H4902" s="1"/>
    </row>
    <row r="4903">
      <c r="A4903" s="1" t="s">
        <v>47</v>
      </c>
      <c r="B4903" s="7" t="s">
        <v>146</v>
      </c>
      <c r="C4903" s="1" t="s">
        <v>5094</v>
      </c>
      <c r="D4903" s="8">
        <v>0.0</v>
      </c>
      <c r="E4903" s="1"/>
      <c r="F4903" s="1">
        <v>1.0</v>
      </c>
      <c r="G4903" s="1"/>
      <c r="H4903" s="1"/>
    </row>
    <row r="4904">
      <c r="A4904" s="1" t="s">
        <v>47</v>
      </c>
      <c r="B4904" s="7" t="s">
        <v>146</v>
      </c>
      <c r="C4904" s="1" t="s">
        <v>5095</v>
      </c>
      <c r="D4904" s="8">
        <v>0.0</v>
      </c>
      <c r="E4904" s="1"/>
      <c r="F4904" s="1">
        <v>11.0</v>
      </c>
      <c r="G4904" s="1"/>
      <c r="H4904" s="1"/>
    </row>
    <row r="4905">
      <c r="A4905" s="1" t="s">
        <v>47</v>
      </c>
      <c r="B4905" s="7" t="s">
        <v>146</v>
      </c>
      <c r="C4905" s="1" t="s">
        <v>5096</v>
      </c>
      <c r="D4905" s="8">
        <v>0.0</v>
      </c>
      <c r="E4905" s="1"/>
      <c r="F4905" s="1">
        <v>2.0</v>
      </c>
      <c r="G4905" s="1"/>
      <c r="H4905" s="1"/>
    </row>
    <row r="4906">
      <c r="A4906" s="1" t="s">
        <v>47</v>
      </c>
      <c r="B4906" s="7" t="s">
        <v>146</v>
      </c>
      <c r="C4906" s="1" t="s">
        <v>5097</v>
      </c>
      <c r="D4906" s="8">
        <v>0.0</v>
      </c>
      <c r="E4906" s="1"/>
      <c r="F4906" s="1">
        <v>1.0</v>
      </c>
      <c r="G4906" s="1"/>
      <c r="H4906" s="1"/>
    </row>
    <row r="4907">
      <c r="A4907" s="1" t="s">
        <v>47</v>
      </c>
      <c r="B4907" s="7" t="s">
        <v>146</v>
      </c>
      <c r="C4907" s="1" t="s">
        <v>5098</v>
      </c>
      <c r="D4907" s="8">
        <v>0.0</v>
      </c>
      <c r="E4907" s="1"/>
      <c r="F4907" s="1">
        <v>1.5</v>
      </c>
      <c r="G4907" s="1"/>
      <c r="H4907" s="1"/>
    </row>
    <row r="4908">
      <c r="A4908" s="1" t="s">
        <v>47</v>
      </c>
      <c r="B4908" s="7" t="s">
        <v>146</v>
      </c>
      <c r="C4908" s="1" t="s">
        <v>5099</v>
      </c>
      <c r="D4908" s="8">
        <v>0.0</v>
      </c>
      <c r="E4908" s="1"/>
      <c r="F4908" s="1">
        <v>4.2</v>
      </c>
      <c r="G4908" s="1"/>
      <c r="H4908" s="1"/>
    </row>
    <row r="4909">
      <c r="A4909" s="1" t="s">
        <v>47</v>
      </c>
      <c r="B4909" s="7" t="s">
        <v>146</v>
      </c>
      <c r="C4909" s="1" t="s">
        <v>5100</v>
      </c>
      <c r="D4909" s="8">
        <v>0.0</v>
      </c>
      <c r="E4909" s="1"/>
      <c r="F4909" s="1">
        <v>7.8</v>
      </c>
      <c r="G4909" s="1"/>
      <c r="H4909" s="1"/>
    </row>
    <row r="4910">
      <c r="A4910" s="1" t="s">
        <v>47</v>
      </c>
      <c r="B4910" s="7" t="s">
        <v>146</v>
      </c>
      <c r="C4910" s="1" t="s">
        <v>5101</v>
      </c>
      <c r="D4910" s="8">
        <v>0.0</v>
      </c>
      <c r="E4910" s="1"/>
      <c r="F4910" s="1">
        <v>2.2</v>
      </c>
      <c r="G4910" s="1"/>
      <c r="H4910" s="1"/>
    </row>
    <row r="4911">
      <c r="A4911" s="1" t="s">
        <v>47</v>
      </c>
      <c r="B4911" s="7" t="s">
        <v>146</v>
      </c>
      <c r="C4911" s="1" t="s">
        <v>5102</v>
      </c>
      <c r="D4911" s="8">
        <v>0.0</v>
      </c>
      <c r="E4911" s="1"/>
      <c r="F4911" s="1">
        <v>1.0</v>
      </c>
      <c r="G4911" s="1"/>
      <c r="H4911" s="1"/>
    </row>
    <row r="4912">
      <c r="A4912" s="1" t="s">
        <v>47</v>
      </c>
      <c r="B4912" s="7" t="s">
        <v>146</v>
      </c>
      <c r="C4912" s="1" t="s">
        <v>5103</v>
      </c>
      <c r="D4912" s="8">
        <v>0.0</v>
      </c>
      <c r="E4912" s="1"/>
      <c r="F4912" s="1">
        <v>11.5</v>
      </c>
      <c r="G4912" s="1"/>
      <c r="H4912" s="1"/>
    </row>
    <row r="4913">
      <c r="A4913" s="1" t="s">
        <v>47</v>
      </c>
      <c r="B4913" s="7" t="s">
        <v>146</v>
      </c>
      <c r="C4913" s="1" t="s">
        <v>5104</v>
      </c>
      <c r="D4913" s="8">
        <v>0.0</v>
      </c>
      <c r="E4913" s="1"/>
      <c r="F4913" s="1">
        <v>1.0</v>
      </c>
      <c r="G4913" s="1"/>
      <c r="H4913" s="1"/>
    </row>
    <row r="4914">
      <c r="A4914" s="1" t="s">
        <v>47</v>
      </c>
      <c r="B4914" s="7" t="s">
        <v>146</v>
      </c>
      <c r="C4914" s="1" t="s">
        <v>5105</v>
      </c>
      <c r="D4914" s="8">
        <v>0.0</v>
      </c>
      <c r="E4914" s="1"/>
      <c r="F4914" s="1">
        <v>3.8</v>
      </c>
      <c r="G4914" s="1"/>
      <c r="H4914" s="1"/>
    </row>
    <row r="4915">
      <c r="A4915" s="1" t="s">
        <v>47</v>
      </c>
      <c r="B4915" s="7" t="s">
        <v>146</v>
      </c>
      <c r="C4915" s="1" t="s">
        <v>5106</v>
      </c>
      <c r="D4915" s="8">
        <v>0.0</v>
      </c>
      <c r="E4915" s="1"/>
      <c r="F4915" s="1">
        <v>1.0</v>
      </c>
      <c r="G4915" s="1"/>
      <c r="H4915" s="1"/>
    </row>
    <row r="4916">
      <c r="A4916" s="1" t="s">
        <v>47</v>
      </c>
      <c r="B4916" s="7" t="s">
        <v>146</v>
      </c>
      <c r="C4916" s="1" t="s">
        <v>5107</v>
      </c>
      <c r="D4916" s="8">
        <v>0.0</v>
      </c>
      <c r="E4916" s="1"/>
      <c r="F4916" s="1">
        <v>1.0</v>
      </c>
      <c r="G4916" s="1"/>
      <c r="H4916" s="1"/>
    </row>
    <row r="4917">
      <c r="A4917" s="1" t="s">
        <v>47</v>
      </c>
      <c r="B4917" s="7" t="s">
        <v>146</v>
      </c>
      <c r="C4917" s="1" t="s">
        <v>5108</v>
      </c>
      <c r="D4917" s="8">
        <v>0.0</v>
      </c>
      <c r="E4917" s="1"/>
      <c r="F4917" s="1">
        <v>13.3</v>
      </c>
      <c r="G4917" s="1"/>
      <c r="H4917" s="1"/>
    </row>
    <row r="4918">
      <c r="A4918" s="1" t="s">
        <v>47</v>
      </c>
      <c r="B4918" s="7" t="s">
        <v>146</v>
      </c>
      <c r="C4918" s="1" t="s">
        <v>5109</v>
      </c>
      <c r="D4918" s="8">
        <v>0.0</v>
      </c>
      <c r="E4918" s="1"/>
      <c r="F4918" s="1">
        <v>1.0</v>
      </c>
      <c r="G4918" s="1"/>
      <c r="H4918" s="1"/>
    </row>
    <row r="4919">
      <c r="A4919" s="1" t="s">
        <v>47</v>
      </c>
      <c r="B4919" s="7" t="s">
        <v>146</v>
      </c>
      <c r="C4919" s="1" t="s">
        <v>5110</v>
      </c>
      <c r="D4919" s="8">
        <v>0.0</v>
      </c>
      <c r="E4919" s="1"/>
      <c r="F4919" s="1">
        <v>1.0</v>
      </c>
      <c r="G4919" s="1"/>
      <c r="H4919" s="1"/>
    </row>
    <row r="4920">
      <c r="A4920" s="1" t="s">
        <v>47</v>
      </c>
      <c r="B4920" s="7" t="s">
        <v>146</v>
      </c>
      <c r="C4920" s="1" t="s">
        <v>5111</v>
      </c>
      <c r="D4920" s="8">
        <v>0.0</v>
      </c>
      <c r="E4920" s="1"/>
      <c r="F4920" s="1">
        <v>1.0</v>
      </c>
      <c r="G4920" s="1"/>
      <c r="H4920" s="1"/>
    </row>
    <row r="4921">
      <c r="A4921" s="1" t="s">
        <v>47</v>
      </c>
      <c r="B4921" s="7" t="s">
        <v>146</v>
      </c>
      <c r="C4921" s="1" t="s">
        <v>5112</v>
      </c>
      <c r="D4921" s="8">
        <v>0.0</v>
      </c>
      <c r="E4921" s="1"/>
      <c r="F4921" s="1">
        <v>4.0</v>
      </c>
      <c r="G4921" s="1"/>
      <c r="H4921" s="1"/>
    </row>
    <row r="4922">
      <c r="A4922" s="1" t="s">
        <v>47</v>
      </c>
      <c r="B4922" s="7" t="s">
        <v>146</v>
      </c>
      <c r="C4922" s="1" t="s">
        <v>5113</v>
      </c>
      <c r="D4922" s="8">
        <v>0.0</v>
      </c>
      <c r="E4922" s="1"/>
      <c r="F4922" s="1">
        <v>8.3</v>
      </c>
      <c r="G4922" s="1"/>
      <c r="H4922" s="1"/>
    </row>
    <row r="4923">
      <c r="A4923" s="1" t="s">
        <v>47</v>
      </c>
      <c r="B4923" s="7" t="s">
        <v>146</v>
      </c>
      <c r="C4923" s="1" t="s">
        <v>5114</v>
      </c>
      <c r="D4923" s="8">
        <v>0.0</v>
      </c>
      <c r="E4923" s="1"/>
      <c r="F4923" s="1">
        <v>11.3</v>
      </c>
      <c r="G4923" s="1"/>
      <c r="H4923" s="1"/>
    </row>
    <row r="4924">
      <c r="A4924" s="1" t="s">
        <v>47</v>
      </c>
      <c r="B4924" s="7" t="s">
        <v>147</v>
      </c>
      <c r="C4924" s="1" t="s">
        <v>5115</v>
      </c>
      <c r="D4924" s="8">
        <v>4.0</v>
      </c>
      <c r="E4924" s="1"/>
      <c r="F4924" s="1">
        <v>8.7</v>
      </c>
      <c r="G4924" s="1"/>
      <c r="H4924" s="1"/>
    </row>
    <row r="4925">
      <c r="A4925" s="1" t="s">
        <v>47</v>
      </c>
      <c r="B4925" s="7" t="s">
        <v>147</v>
      </c>
      <c r="C4925" s="1" t="s">
        <v>5116</v>
      </c>
      <c r="D4925" s="8">
        <v>2.0</v>
      </c>
      <c r="E4925" s="1"/>
      <c r="F4925" s="1">
        <v>4.5</v>
      </c>
      <c r="G4925" s="1"/>
      <c r="H4925" s="1"/>
    </row>
    <row r="4926">
      <c r="A4926" s="1" t="s">
        <v>47</v>
      </c>
      <c r="B4926" s="7" t="s">
        <v>147</v>
      </c>
      <c r="C4926" s="1" t="s">
        <v>5117</v>
      </c>
      <c r="D4926" s="8">
        <v>0.0</v>
      </c>
      <c r="E4926" s="1"/>
      <c r="F4926" s="1">
        <v>5.5</v>
      </c>
      <c r="G4926" s="1"/>
      <c r="H4926" s="1"/>
    </row>
    <row r="4927">
      <c r="A4927" s="1" t="s">
        <v>47</v>
      </c>
      <c r="B4927" s="7" t="s">
        <v>147</v>
      </c>
      <c r="C4927" s="1" t="s">
        <v>5118</v>
      </c>
      <c r="D4927" s="8">
        <v>1.0</v>
      </c>
      <c r="E4927" s="1"/>
      <c r="F4927" s="1">
        <v>5.9</v>
      </c>
      <c r="G4927" s="1"/>
      <c r="H4927" s="1"/>
    </row>
    <row r="4928">
      <c r="A4928" s="1" t="s">
        <v>47</v>
      </c>
      <c r="B4928" s="7" t="s">
        <v>147</v>
      </c>
      <c r="C4928" s="1" t="s">
        <v>5119</v>
      </c>
      <c r="D4928" s="8">
        <v>1.0</v>
      </c>
      <c r="E4928" s="1"/>
      <c r="F4928" s="1">
        <v>11.0</v>
      </c>
      <c r="G4928" s="1"/>
      <c r="H4928" s="1"/>
    </row>
    <row r="4929">
      <c r="A4929" s="1" t="s">
        <v>47</v>
      </c>
      <c r="B4929" s="7" t="s">
        <v>147</v>
      </c>
      <c r="C4929" s="1" t="s">
        <v>5120</v>
      </c>
      <c r="D4929" s="8">
        <v>0.0</v>
      </c>
      <c r="E4929" s="1"/>
      <c r="F4929" s="1">
        <v>8.0</v>
      </c>
      <c r="G4929" s="1"/>
      <c r="H4929" s="1"/>
    </row>
    <row r="4930">
      <c r="A4930" s="1" t="s">
        <v>47</v>
      </c>
      <c r="B4930" s="7" t="s">
        <v>147</v>
      </c>
      <c r="C4930" s="1" t="s">
        <v>5121</v>
      </c>
      <c r="D4930" s="8">
        <v>0.0</v>
      </c>
      <c r="E4930" s="1"/>
      <c r="F4930" s="1">
        <v>10.6</v>
      </c>
      <c r="G4930" s="1"/>
      <c r="H4930" s="1"/>
    </row>
    <row r="4931">
      <c r="A4931" s="1" t="s">
        <v>47</v>
      </c>
      <c r="B4931" s="7" t="s">
        <v>147</v>
      </c>
      <c r="C4931" s="1" t="s">
        <v>5122</v>
      </c>
      <c r="D4931" s="8">
        <v>0.0</v>
      </c>
      <c r="E4931" s="1"/>
      <c r="F4931" s="1">
        <v>11.7</v>
      </c>
      <c r="G4931" s="1"/>
      <c r="H4931" s="1"/>
    </row>
    <row r="4932">
      <c r="A4932" s="1" t="s">
        <v>47</v>
      </c>
      <c r="B4932" s="7" t="s">
        <v>147</v>
      </c>
      <c r="C4932" s="1" t="s">
        <v>5123</v>
      </c>
      <c r="D4932" s="8">
        <v>0.0</v>
      </c>
      <c r="E4932" s="1"/>
      <c r="F4932" s="1">
        <v>8.0</v>
      </c>
      <c r="G4932" s="1"/>
      <c r="H4932" s="1"/>
    </row>
    <row r="4933">
      <c r="A4933" s="1" t="s">
        <v>47</v>
      </c>
      <c r="B4933" s="7" t="s">
        <v>147</v>
      </c>
      <c r="C4933" s="1" t="s">
        <v>5124</v>
      </c>
      <c r="D4933" s="8">
        <v>1.0</v>
      </c>
      <c r="E4933" s="1"/>
      <c r="F4933" s="1">
        <v>10.8</v>
      </c>
      <c r="G4933" s="1"/>
      <c r="H4933" s="1"/>
    </row>
    <row r="4934">
      <c r="A4934" s="1" t="s">
        <v>47</v>
      </c>
      <c r="B4934" s="7" t="s">
        <v>147</v>
      </c>
      <c r="C4934" s="1" t="s">
        <v>5125</v>
      </c>
      <c r="D4934" s="8">
        <v>0.0</v>
      </c>
      <c r="E4934" s="1"/>
      <c r="F4934" s="1">
        <v>10.4</v>
      </c>
      <c r="G4934" s="1"/>
      <c r="H4934" s="1"/>
    </row>
    <row r="4935">
      <c r="A4935" s="1" t="s">
        <v>47</v>
      </c>
      <c r="B4935" s="7" t="s">
        <v>147</v>
      </c>
      <c r="C4935" s="1" t="s">
        <v>5126</v>
      </c>
      <c r="D4935" s="8">
        <v>0.0</v>
      </c>
      <c r="E4935" s="1"/>
      <c r="F4935" s="1">
        <v>5.8</v>
      </c>
      <c r="G4935" s="1"/>
      <c r="H4935" s="1"/>
    </row>
    <row r="4936">
      <c r="A4936" s="1" t="s">
        <v>47</v>
      </c>
      <c r="B4936" s="7" t="s">
        <v>147</v>
      </c>
      <c r="C4936" s="1" t="s">
        <v>5127</v>
      </c>
      <c r="D4936" s="8">
        <v>0.0</v>
      </c>
      <c r="E4936" s="1"/>
      <c r="F4936" s="1">
        <v>3.0</v>
      </c>
      <c r="G4936" s="1"/>
      <c r="H4936" s="1"/>
    </row>
    <row r="4937">
      <c r="A4937" s="1" t="s">
        <v>47</v>
      </c>
      <c r="B4937" s="7" t="s">
        <v>147</v>
      </c>
      <c r="C4937" s="1" t="s">
        <v>5128</v>
      </c>
      <c r="D4937" s="8">
        <v>0.0</v>
      </c>
      <c r="E4937" s="1"/>
      <c r="F4937" s="1">
        <v>10.4</v>
      </c>
      <c r="G4937" s="1"/>
      <c r="H4937" s="1"/>
    </row>
    <row r="4938">
      <c r="A4938" s="1" t="s">
        <v>47</v>
      </c>
      <c r="B4938" s="7" t="s">
        <v>147</v>
      </c>
      <c r="C4938" s="1" t="s">
        <v>5129</v>
      </c>
      <c r="D4938" s="8">
        <v>0.0</v>
      </c>
      <c r="E4938" s="1"/>
      <c r="F4938" s="1">
        <v>9.3</v>
      </c>
      <c r="G4938" s="1"/>
      <c r="H4938" s="1"/>
    </row>
    <row r="4939">
      <c r="A4939" s="1" t="s">
        <v>47</v>
      </c>
      <c r="B4939" s="7" t="s">
        <v>147</v>
      </c>
      <c r="C4939" s="1" t="s">
        <v>5130</v>
      </c>
      <c r="D4939" s="8">
        <v>1.0</v>
      </c>
      <c r="E4939" s="1"/>
      <c r="F4939" s="1">
        <v>6.1</v>
      </c>
      <c r="G4939" s="1"/>
      <c r="H4939" s="1"/>
    </row>
    <row r="4940">
      <c r="A4940" s="1" t="s">
        <v>47</v>
      </c>
      <c r="B4940" s="7" t="s">
        <v>147</v>
      </c>
      <c r="C4940" s="1" t="s">
        <v>5131</v>
      </c>
      <c r="D4940" s="8">
        <v>1.0</v>
      </c>
      <c r="E4940" s="1"/>
      <c r="F4940" s="1">
        <v>6.1</v>
      </c>
      <c r="G4940" s="1"/>
      <c r="H4940" s="1"/>
    </row>
    <row r="4941">
      <c r="A4941" s="1" t="s">
        <v>47</v>
      </c>
      <c r="B4941" s="7" t="s">
        <v>147</v>
      </c>
      <c r="C4941" s="1" t="s">
        <v>5132</v>
      </c>
      <c r="D4941" s="8">
        <v>0.0</v>
      </c>
      <c r="E4941" s="1"/>
      <c r="F4941" s="1">
        <v>6.6</v>
      </c>
      <c r="G4941" s="1"/>
      <c r="H4941" s="1"/>
    </row>
    <row r="4942">
      <c r="A4942" s="1" t="s">
        <v>47</v>
      </c>
      <c r="B4942" s="7" t="s">
        <v>147</v>
      </c>
      <c r="C4942" s="1" t="s">
        <v>5133</v>
      </c>
      <c r="D4942" s="8">
        <v>0.0</v>
      </c>
      <c r="E4942" s="1"/>
      <c r="F4942" s="1">
        <v>8.1</v>
      </c>
      <c r="G4942" s="1"/>
      <c r="H4942" s="1"/>
    </row>
    <row r="4943">
      <c r="A4943" s="1" t="s">
        <v>47</v>
      </c>
      <c r="B4943" s="7" t="s">
        <v>147</v>
      </c>
      <c r="C4943" s="1" t="s">
        <v>5134</v>
      </c>
      <c r="D4943" s="8">
        <v>2.0</v>
      </c>
      <c r="E4943" s="1"/>
      <c r="F4943" s="1">
        <v>11.3</v>
      </c>
      <c r="G4943" s="1"/>
      <c r="H4943" s="1"/>
    </row>
    <row r="4944">
      <c r="A4944" s="1" t="s">
        <v>47</v>
      </c>
      <c r="B4944" s="7" t="s">
        <v>147</v>
      </c>
      <c r="C4944" s="1" t="s">
        <v>5135</v>
      </c>
      <c r="D4944" s="8">
        <v>0.0</v>
      </c>
      <c r="E4944" s="1"/>
      <c r="F4944" s="1">
        <v>8.0</v>
      </c>
      <c r="G4944" s="1"/>
      <c r="H4944" s="1"/>
    </row>
    <row r="4945">
      <c r="A4945" s="1" t="s">
        <v>47</v>
      </c>
      <c r="B4945" s="7" t="s">
        <v>147</v>
      </c>
      <c r="C4945" s="1" t="s">
        <v>5136</v>
      </c>
      <c r="D4945" s="8">
        <v>0.0</v>
      </c>
      <c r="E4945" s="1"/>
      <c r="F4945" s="1">
        <v>11.0</v>
      </c>
      <c r="G4945" s="1"/>
      <c r="H4945" s="1"/>
    </row>
    <row r="4946">
      <c r="A4946" s="1" t="s">
        <v>47</v>
      </c>
      <c r="B4946" s="7" t="s">
        <v>147</v>
      </c>
      <c r="C4946" s="1" t="s">
        <v>5137</v>
      </c>
      <c r="D4946" s="8">
        <v>0.0</v>
      </c>
      <c r="E4946" s="1"/>
      <c r="F4946" s="1">
        <v>10.5</v>
      </c>
      <c r="G4946" s="1"/>
      <c r="H4946" s="1"/>
    </row>
    <row r="4947">
      <c r="A4947" s="1" t="s">
        <v>47</v>
      </c>
      <c r="B4947" s="7" t="s">
        <v>147</v>
      </c>
      <c r="C4947" s="1" t="s">
        <v>5138</v>
      </c>
      <c r="D4947" s="8">
        <v>0.0</v>
      </c>
      <c r="E4947" s="1"/>
      <c r="F4947" s="1">
        <v>5.8</v>
      </c>
      <c r="G4947" s="1"/>
      <c r="H4947" s="1"/>
    </row>
    <row r="4948">
      <c r="A4948" s="1" t="s">
        <v>47</v>
      </c>
      <c r="B4948" s="7" t="s">
        <v>147</v>
      </c>
      <c r="C4948" s="1" t="s">
        <v>5139</v>
      </c>
      <c r="D4948" s="8">
        <v>0.0</v>
      </c>
      <c r="E4948" s="1"/>
      <c r="F4948" s="1">
        <v>7.2</v>
      </c>
      <c r="G4948" s="1"/>
      <c r="H4948" s="1"/>
    </row>
    <row r="4949">
      <c r="A4949" s="1" t="s">
        <v>47</v>
      </c>
      <c r="B4949" s="7" t="s">
        <v>147</v>
      </c>
      <c r="C4949" s="1" t="s">
        <v>5140</v>
      </c>
      <c r="D4949" s="8">
        <v>1.0</v>
      </c>
      <c r="E4949" s="1"/>
      <c r="F4949" s="1">
        <v>4.4</v>
      </c>
      <c r="G4949" s="1"/>
      <c r="H4949" s="1"/>
    </row>
    <row r="4950">
      <c r="A4950" s="1" t="s">
        <v>47</v>
      </c>
      <c r="B4950" s="7" t="s">
        <v>147</v>
      </c>
      <c r="C4950" s="1" t="s">
        <v>5141</v>
      </c>
      <c r="D4950" s="8">
        <v>0.0</v>
      </c>
      <c r="E4950" s="1"/>
      <c r="F4950" s="1">
        <v>2.0</v>
      </c>
      <c r="G4950" s="1"/>
      <c r="H4950" s="1"/>
    </row>
    <row r="4951">
      <c r="A4951" s="1" t="s">
        <v>47</v>
      </c>
      <c r="B4951" s="7" t="s">
        <v>147</v>
      </c>
      <c r="C4951" s="1" t="s">
        <v>5142</v>
      </c>
      <c r="D4951" s="8">
        <v>0.0</v>
      </c>
      <c r="E4951" s="1"/>
      <c r="F4951" s="1">
        <v>6.7</v>
      </c>
      <c r="G4951" s="1"/>
      <c r="H4951" s="1"/>
    </row>
    <row r="4952">
      <c r="A4952" s="1" t="s">
        <v>47</v>
      </c>
      <c r="B4952" s="7" t="s">
        <v>147</v>
      </c>
      <c r="C4952" s="1" t="s">
        <v>5143</v>
      </c>
      <c r="D4952" s="8">
        <v>0.0</v>
      </c>
      <c r="E4952" s="1"/>
      <c r="F4952" s="1">
        <v>8.9</v>
      </c>
      <c r="G4952" s="1"/>
      <c r="H4952" s="1"/>
    </row>
    <row r="4953">
      <c r="A4953" s="1" t="s">
        <v>47</v>
      </c>
      <c r="B4953" s="7" t="s">
        <v>147</v>
      </c>
      <c r="C4953" s="1" t="s">
        <v>5144</v>
      </c>
      <c r="D4953" s="8">
        <v>0.0</v>
      </c>
      <c r="E4953" s="1"/>
      <c r="F4953" s="1">
        <v>6.1</v>
      </c>
      <c r="G4953" s="1"/>
      <c r="H4953" s="1"/>
    </row>
    <row r="4954">
      <c r="A4954" s="1" t="s">
        <v>47</v>
      </c>
      <c r="B4954" s="7" t="s">
        <v>147</v>
      </c>
      <c r="C4954" s="1" t="s">
        <v>5145</v>
      </c>
      <c r="D4954" s="8">
        <v>0.0</v>
      </c>
      <c r="E4954" s="1"/>
      <c r="F4954" s="1">
        <v>5.2</v>
      </c>
      <c r="G4954" s="1"/>
      <c r="H4954" s="1"/>
    </row>
    <row r="4955">
      <c r="A4955" s="1" t="s">
        <v>47</v>
      </c>
      <c r="B4955" s="7" t="s">
        <v>147</v>
      </c>
      <c r="C4955" s="1" t="s">
        <v>5146</v>
      </c>
      <c r="D4955" s="8">
        <v>0.0</v>
      </c>
      <c r="E4955" s="1"/>
      <c r="F4955" s="1">
        <v>9.1</v>
      </c>
      <c r="G4955" s="1"/>
      <c r="H4955" s="1"/>
    </row>
    <row r="4956">
      <c r="A4956" s="1" t="s">
        <v>47</v>
      </c>
      <c r="B4956" s="7" t="s">
        <v>147</v>
      </c>
      <c r="C4956" s="1" t="s">
        <v>5147</v>
      </c>
      <c r="D4956" s="8">
        <v>0.0</v>
      </c>
      <c r="E4956" s="1"/>
      <c r="F4956" s="1">
        <v>8.9</v>
      </c>
      <c r="G4956" s="1"/>
      <c r="H4956" s="1"/>
    </row>
    <row r="4957">
      <c r="A4957" s="1" t="s">
        <v>47</v>
      </c>
      <c r="B4957" s="7" t="s">
        <v>147</v>
      </c>
      <c r="C4957" s="1" t="s">
        <v>5148</v>
      </c>
      <c r="D4957" s="8">
        <v>0.0</v>
      </c>
      <c r="E4957" s="1"/>
      <c r="F4957" s="1">
        <v>8.6</v>
      </c>
      <c r="G4957" s="1"/>
      <c r="H4957" s="1"/>
    </row>
    <row r="4958">
      <c r="A4958" s="1" t="s">
        <v>47</v>
      </c>
      <c r="B4958" s="7" t="s">
        <v>147</v>
      </c>
      <c r="C4958" s="1" t="s">
        <v>5149</v>
      </c>
      <c r="D4958" s="8">
        <v>0.0</v>
      </c>
      <c r="E4958" s="1"/>
      <c r="F4958" s="1">
        <v>7.4</v>
      </c>
      <c r="G4958" s="1"/>
      <c r="H4958" s="1"/>
    </row>
    <row r="4959">
      <c r="A4959" s="1" t="s">
        <v>47</v>
      </c>
      <c r="B4959" s="7" t="s">
        <v>147</v>
      </c>
      <c r="C4959" s="1" t="s">
        <v>5150</v>
      </c>
      <c r="D4959" s="8">
        <v>0.0</v>
      </c>
      <c r="E4959" s="1"/>
      <c r="F4959" s="1">
        <v>3.3</v>
      </c>
      <c r="G4959" s="1"/>
      <c r="H4959" s="1"/>
    </row>
    <row r="4960">
      <c r="A4960" s="1" t="s">
        <v>47</v>
      </c>
      <c r="B4960" s="7" t="s">
        <v>147</v>
      </c>
      <c r="C4960" s="1" t="s">
        <v>5151</v>
      </c>
      <c r="D4960" s="8">
        <v>0.0</v>
      </c>
      <c r="E4960" s="1"/>
      <c r="F4960" s="1">
        <v>11.1</v>
      </c>
      <c r="G4960" s="1"/>
      <c r="H4960" s="1"/>
    </row>
    <row r="4961">
      <c r="A4961" s="1" t="s">
        <v>47</v>
      </c>
      <c r="B4961" s="7" t="s">
        <v>147</v>
      </c>
      <c r="C4961" s="1" t="s">
        <v>5152</v>
      </c>
      <c r="D4961" s="8">
        <v>0.0</v>
      </c>
      <c r="E4961" s="1"/>
      <c r="F4961" s="1">
        <v>9.2</v>
      </c>
      <c r="G4961" s="1"/>
      <c r="H4961" s="1"/>
    </row>
    <row r="4962">
      <c r="A4962" s="1" t="s">
        <v>47</v>
      </c>
      <c r="B4962" s="7" t="s">
        <v>147</v>
      </c>
      <c r="C4962" s="1" t="s">
        <v>5153</v>
      </c>
      <c r="D4962" s="8">
        <v>0.0</v>
      </c>
      <c r="E4962" s="1"/>
      <c r="F4962" s="1">
        <v>5.3</v>
      </c>
      <c r="G4962" s="1"/>
      <c r="H4962" s="1"/>
    </row>
    <row r="4963">
      <c r="A4963" s="1" t="s">
        <v>47</v>
      </c>
      <c r="B4963" s="7" t="s">
        <v>147</v>
      </c>
      <c r="C4963" s="1" t="s">
        <v>5154</v>
      </c>
      <c r="D4963" s="8">
        <v>1.0</v>
      </c>
      <c r="E4963" s="1"/>
      <c r="F4963" s="1">
        <v>7.9</v>
      </c>
      <c r="G4963" s="1"/>
      <c r="H4963" s="1"/>
    </row>
    <row r="4964">
      <c r="A4964" s="1" t="s">
        <v>47</v>
      </c>
      <c r="B4964" s="7" t="s">
        <v>147</v>
      </c>
      <c r="C4964" s="1" t="s">
        <v>5155</v>
      </c>
      <c r="D4964" s="8">
        <v>0.0</v>
      </c>
      <c r="E4964" s="1"/>
      <c r="F4964" s="1">
        <v>8.8</v>
      </c>
      <c r="G4964" s="1"/>
      <c r="H4964" s="1"/>
    </row>
    <row r="4965">
      <c r="A4965" s="1" t="s">
        <v>47</v>
      </c>
      <c r="B4965" s="7" t="s">
        <v>147</v>
      </c>
      <c r="C4965" s="1" t="s">
        <v>5156</v>
      </c>
      <c r="D4965" s="8">
        <v>0.0</v>
      </c>
      <c r="E4965" s="1"/>
      <c r="F4965" s="1">
        <v>1.0</v>
      </c>
      <c r="G4965" s="1"/>
      <c r="H4965" s="1"/>
    </row>
    <row r="4966">
      <c r="A4966" s="1" t="s">
        <v>47</v>
      </c>
      <c r="B4966" s="7" t="s">
        <v>147</v>
      </c>
      <c r="C4966" s="1" t="s">
        <v>5157</v>
      </c>
      <c r="D4966" s="8">
        <v>0.0</v>
      </c>
      <c r="E4966" s="1"/>
      <c r="F4966" s="1">
        <v>7.9</v>
      </c>
      <c r="G4966" s="1"/>
      <c r="H4966" s="1"/>
    </row>
    <row r="4967">
      <c r="A4967" s="1" t="s">
        <v>47</v>
      </c>
      <c r="B4967" s="7" t="s">
        <v>147</v>
      </c>
      <c r="C4967" s="1" t="s">
        <v>5158</v>
      </c>
      <c r="D4967" s="8">
        <v>0.0</v>
      </c>
      <c r="E4967" s="1"/>
      <c r="F4967" s="1">
        <v>6.7</v>
      </c>
      <c r="G4967" s="1"/>
      <c r="H4967" s="1"/>
    </row>
    <row r="4968">
      <c r="A4968" s="1" t="s">
        <v>47</v>
      </c>
      <c r="B4968" s="7" t="s">
        <v>147</v>
      </c>
      <c r="C4968" s="1" t="s">
        <v>5159</v>
      </c>
      <c r="D4968" s="8">
        <v>0.0</v>
      </c>
      <c r="E4968" s="1"/>
      <c r="F4968" s="1">
        <v>6.4</v>
      </c>
      <c r="G4968" s="1"/>
      <c r="H4968" s="1"/>
    </row>
    <row r="4969">
      <c r="A4969" s="1" t="s">
        <v>47</v>
      </c>
      <c r="B4969" s="7" t="s">
        <v>147</v>
      </c>
      <c r="C4969" s="1" t="s">
        <v>5160</v>
      </c>
      <c r="D4969" s="8">
        <v>0.0</v>
      </c>
      <c r="E4969" s="1"/>
      <c r="F4969" s="1">
        <v>17.3</v>
      </c>
      <c r="G4969" s="1"/>
      <c r="H4969" s="1"/>
    </row>
    <row r="4970">
      <c r="A4970" s="1" t="s">
        <v>47</v>
      </c>
      <c r="B4970" s="7" t="s">
        <v>147</v>
      </c>
      <c r="C4970" s="1" t="s">
        <v>5161</v>
      </c>
      <c r="D4970" s="8">
        <v>0.0</v>
      </c>
      <c r="E4970" s="1"/>
      <c r="F4970" s="1">
        <v>6.1</v>
      </c>
      <c r="G4970" s="1"/>
      <c r="H4970" s="1"/>
    </row>
    <row r="4971">
      <c r="A4971" s="1" t="s">
        <v>47</v>
      </c>
      <c r="B4971" s="7" t="s">
        <v>147</v>
      </c>
      <c r="C4971" s="1" t="s">
        <v>5162</v>
      </c>
      <c r="D4971" s="8">
        <v>0.0</v>
      </c>
      <c r="E4971" s="1"/>
      <c r="F4971" s="1">
        <v>1.0</v>
      </c>
      <c r="G4971" s="1"/>
      <c r="H4971" s="1"/>
    </row>
    <row r="4972">
      <c r="A4972" s="1" t="s">
        <v>47</v>
      </c>
      <c r="B4972" s="7" t="s">
        <v>147</v>
      </c>
      <c r="C4972" s="1" t="s">
        <v>5163</v>
      </c>
      <c r="D4972" s="8">
        <v>0.0</v>
      </c>
      <c r="E4972" s="1"/>
      <c r="F4972" s="1">
        <v>7.9</v>
      </c>
      <c r="G4972" s="1"/>
      <c r="H4972" s="1"/>
    </row>
    <row r="4973">
      <c r="A4973" s="1" t="s">
        <v>47</v>
      </c>
      <c r="B4973" s="7" t="s">
        <v>147</v>
      </c>
      <c r="C4973" s="1" t="s">
        <v>5164</v>
      </c>
      <c r="D4973" s="8">
        <v>0.0</v>
      </c>
      <c r="E4973" s="1"/>
      <c r="F4973" s="1">
        <v>12.1</v>
      </c>
      <c r="G4973" s="1"/>
      <c r="H4973" s="1"/>
    </row>
    <row r="4974">
      <c r="A4974" s="1" t="s">
        <v>47</v>
      </c>
      <c r="B4974" s="7" t="s">
        <v>148</v>
      </c>
      <c r="C4974" s="1" t="s">
        <v>5165</v>
      </c>
      <c r="D4974" s="8">
        <v>0.0</v>
      </c>
      <c r="E4974" s="1"/>
      <c r="F4974" s="1">
        <v>8.5</v>
      </c>
      <c r="G4974" s="1"/>
      <c r="H4974" s="1"/>
    </row>
    <row r="4975">
      <c r="A4975" s="1" t="s">
        <v>47</v>
      </c>
      <c r="B4975" s="7" t="s">
        <v>148</v>
      </c>
      <c r="C4975" s="1" t="s">
        <v>5166</v>
      </c>
      <c r="D4975" s="8">
        <v>1.0</v>
      </c>
      <c r="E4975" s="1"/>
      <c r="F4975" s="1">
        <v>5.4</v>
      </c>
      <c r="G4975" s="1"/>
      <c r="H4975" s="1"/>
    </row>
    <row r="4976">
      <c r="A4976" s="1" t="s">
        <v>47</v>
      </c>
      <c r="B4976" s="7" t="s">
        <v>148</v>
      </c>
      <c r="C4976" s="1" t="s">
        <v>5167</v>
      </c>
      <c r="D4976" s="8">
        <v>0.0</v>
      </c>
      <c r="E4976" s="1"/>
      <c r="F4976" s="1">
        <v>8.5</v>
      </c>
      <c r="G4976" s="1"/>
      <c r="H4976" s="1"/>
    </row>
    <row r="4977">
      <c r="A4977" s="1" t="s">
        <v>47</v>
      </c>
      <c r="B4977" s="7" t="s">
        <v>148</v>
      </c>
      <c r="C4977" s="1" t="s">
        <v>5168</v>
      </c>
      <c r="D4977" s="8">
        <v>0.0</v>
      </c>
      <c r="E4977" s="1"/>
      <c r="F4977" s="1">
        <v>3.1</v>
      </c>
      <c r="G4977" s="1"/>
      <c r="H4977" s="1"/>
    </row>
    <row r="4978">
      <c r="A4978" s="1" t="s">
        <v>47</v>
      </c>
      <c r="B4978" s="7" t="s">
        <v>148</v>
      </c>
      <c r="C4978" s="1" t="s">
        <v>5169</v>
      </c>
      <c r="D4978" s="8">
        <v>0.0</v>
      </c>
      <c r="E4978" s="1"/>
      <c r="F4978" s="1">
        <v>8.2</v>
      </c>
      <c r="G4978" s="1"/>
      <c r="H4978" s="1"/>
    </row>
    <row r="4979">
      <c r="A4979" s="1" t="s">
        <v>47</v>
      </c>
      <c r="B4979" s="7" t="s">
        <v>148</v>
      </c>
      <c r="C4979" s="1" t="s">
        <v>5170</v>
      </c>
      <c r="D4979" s="8">
        <v>0.0</v>
      </c>
      <c r="E4979" s="1"/>
      <c r="F4979" s="1">
        <v>5.5</v>
      </c>
      <c r="G4979" s="1"/>
      <c r="H4979" s="1"/>
    </row>
    <row r="4980">
      <c r="A4980" s="1" t="s">
        <v>47</v>
      </c>
      <c r="B4980" s="7" t="s">
        <v>148</v>
      </c>
      <c r="C4980" s="1" t="s">
        <v>5171</v>
      </c>
      <c r="D4980" s="8">
        <v>0.0</v>
      </c>
      <c r="E4980" s="1"/>
      <c r="F4980" s="1">
        <v>4.7</v>
      </c>
      <c r="G4980" s="1"/>
      <c r="H4980" s="1"/>
    </row>
    <row r="4981">
      <c r="A4981" s="1" t="s">
        <v>47</v>
      </c>
      <c r="B4981" s="7" t="s">
        <v>148</v>
      </c>
      <c r="C4981" s="1" t="s">
        <v>3661</v>
      </c>
      <c r="D4981" s="8">
        <v>0.0</v>
      </c>
      <c r="E4981" s="1"/>
      <c r="F4981" s="1">
        <v>1.0</v>
      </c>
      <c r="G4981" s="1"/>
      <c r="H4981" s="1"/>
    </row>
    <row r="4982">
      <c r="A4982" s="1" t="s">
        <v>47</v>
      </c>
      <c r="B4982" s="7" t="s">
        <v>148</v>
      </c>
      <c r="C4982" s="1" t="s">
        <v>5172</v>
      </c>
      <c r="D4982" s="8">
        <v>0.0</v>
      </c>
      <c r="E4982" s="1"/>
      <c r="F4982" s="1">
        <v>7.1</v>
      </c>
      <c r="G4982" s="1"/>
      <c r="H4982" s="1"/>
    </row>
    <row r="4983">
      <c r="A4983" s="1" t="s">
        <v>47</v>
      </c>
      <c r="B4983" s="7" t="s">
        <v>148</v>
      </c>
      <c r="C4983" s="1" t="s">
        <v>5173</v>
      </c>
      <c r="D4983" s="8">
        <v>0.0</v>
      </c>
      <c r="E4983" s="1"/>
      <c r="F4983" s="1">
        <v>12.0</v>
      </c>
      <c r="G4983" s="1"/>
      <c r="H4983" s="1"/>
    </row>
    <row r="4984">
      <c r="A4984" s="1" t="s">
        <v>47</v>
      </c>
      <c r="B4984" s="7" t="s">
        <v>148</v>
      </c>
      <c r="C4984" s="1" t="s">
        <v>5174</v>
      </c>
      <c r="D4984" s="8">
        <v>0.0</v>
      </c>
      <c r="E4984" s="1"/>
      <c r="F4984" s="1">
        <v>4.7</v>
      </c>
      <c r="G4984" s="1"/>
      <c r="H4984" s="1"/>
    </row>
    <row r="4985">
      <c r="A4985" s="1" t="s">
        <v>47</v>
      </c>
      <c r="B4985" s="7" t="s">
        <v>148</v>
      </c>
      <c r="C4985" s="1" t="s">
        <v>5175</v>
      </c>
      <c r="D4985" s="8">
        <v>0.0</v>
      </c>
      <c r="E4985" s="1"/>
      <c r="F4985" s="1">
        <v>11.5</v>
      </c>
      <c r="G4985" s="1"/>
      <c r="H4985" s="1"/>
    </row>
    <row r="4986">
      <c r="A4986" s="1" t="s">
        <v>47</v>
      </c>
      <c r="B4986" s="7" t="s">
        <v>148</v>
      </c>
      <c r="C4986" s="1" t="s">
        <v>5176</v>
      </c>
      <c r="D4986" s="8">
        <v>0.0</v>
      </c>
      <c r="E4986" s="1"/>
      <c r="F4986" s="1">
        <v>4.7</v>
      </c>
      <c r="G4986" s="1"/>
      <c r="H4986" s="1"/>
    </row>
    <row r="4987">
      <c r="A4987" s="1" t="s">
        <v>47</v>
      </c>
      <c r="B4987" s="7" t="s">
        <v>148</v>
      </c>
      <c r="C4987" s="1" t="s">
        <v>5177</v>
      </c>
      <c r="D4987" s="8">
        <v>0.0</v>
      </c>
      <c r="E4987" s="1"/>
      <c r="F4987" s="1">
        <v>6.2</v>
      </c>
      <c r="G4987" s="1"/>
      <c r="H4987" s="1"/>
    </row>
    <row r="4988">
      <c r="A4988" s="1" t="s">
        <v>47</v>
      </c>
      <c r="B4988" s="7" t="s">
        <v>148</v>
      </c>
      <c r="C4988" s="1" t="s">
        <v>5178</v>
      </c>
      <c r="D4988" s="8">
        <v>0.0</v>
      </c>
      <c r="E4988" s="1"/>
      <c r="F4988" s="1">
        <v>9.6</v>
      </c>
      <c r="G4988" s="1"/>
      <c r="H4988" s="1"/>
    </row>
    <row r="4989">
      <c r="A4989" s="1" t="s">
        <v>47</v>
      </c>
      <c r="B4989" s="7" t="s">
        <v>148</v>
      </c>
      <c r="C4989" s="1" t="s">
        <v>5179</v>
      </c>
      <c r="D4989" s="8">
        <v>0.0</v>
      </c>
      <c r="E4989" s="1"/>
      <c r="F4989" s="1">
        <v>1.1</v>
      </c>
      <c r="G4989" s="1"/>
      <c r="H4989" s="1"/>
    </row>
    <row r="4990">
      <c r="A4990" s="1" t="s">
        <v>47</v>
      </c>
      <c r="B4990" s="7" t="s">
        <v>148</v>
      </c>
      <c r="C4990" s="1" t="s">
        <v>5180</v>
      </c>
      <c r="D4990" s="8">
        <v>0.0</v>
      </c>
      <c r="E4990" s="1"/>
      <c r="F4990" s="1">
        <v>5.9</v>
      </c>
      <c r="G4990" s="1"/>
      <c r="H4990" s="1"/>
    </row>
    <row r="4991">
      <c r="A4991" s="1" t="s">
        <v>47</v>
      </c>
      <c r="B4991" s="7" t="s">
        <v>148</v>
      </c>
      <c r="C4991" s="1" t="s">
        <v>5181</v>
      </c>
      <c r="D4991" s="8">
        <v>0.0</v>
      </c>
      <c r="E4991" s="1"/>
      <c r="F4991" s="1">
        <v>4.6</v>
      </c>
      <c r="G4991" s="1"/>
      <c r="H4991" s="1"/>
    </row>
    <row r="4992">
      <c r="A4992" s="1" t="s">
        <v>47</v>
      </c>
      <c r="B4992" s="7" t="s">
        <v>148</v>
      </c>
      <c r="C4992" s="1" t="s">
        <v>5182</v>
      </c>
      <c r="D4992" s="8">
        <v>0.0</v>
      </c>
      <c r="E4992" s="1"/>
      <c r="F4992" s="1">
        <v>8.9</v>
      </c>
      <c r="G4992" s="1"/>
      <c r="H4992" s="1"/>
    </row>
    <row r="4993">
      <c r="A4993" s="1" t="s">
        <v>47</v>
      </c>
      <c r="B4993" s="7" t="s">
        <v>148</v>
      </c>
      <c r="C4993" s="1" t="s">
        <v>5183</v>
      </c>
      <c r="D4993" s="8">
        <v>0.0</v>
      </c>
      <c r="E4993" s="1"/>
      <c r="F4993" s="1">
        <v>1.2</v>
      </c>
      <c r="G4993" s="1"/>
      <c r="H4993" s="1"/>
    </row>
    <row r="4994">
      <c r="A4994" s="1" t="s">
        <v>47</v>
      </c>
      <c r="B4994" s="7" t="s">
        <v>148</v>
      </c>
      <c r="C4994" s="1" t="s">
        <v>5184</v>
      </c>
      <c r="D4994" s="8">
        <v>0.0</v>
      </c>
      <c r="E4994" s="1"/>
      <c r="F4994" s="1">
        <v>8.3</v>
      </c>
      <c r="G4994" s="1"/>
      <c r="H4994" s="1"/>
    </row>
    <row r="4995">
      <c r="A4995" s="1" t="s">
        <v>47</v>
      </c>
      <c r="B4995" s="7" t="s">
        <v>148</v>
      </c>
      <c r="C4995" s="1" t="s">
        <v>5185</v>
      </c>
      <c r="D4995" s="8">
        <v>0.0</v>
      </c>
      <c r="E4995" s="1"/>
      <c r="F4995" s="1">
        <v>8.9</v>
      </c>
      <c r="G4995" s="1"/>
      <c r="H4995" s="1"/>
    </row>
    <row r="4996">
      <c r="A4996" s="1" t="s">
        <v>47</v>
      </c>
      <c r="B4996" s="7" t="s">
        <v>148</v>
      </c>
      <c r="C4996" s="1" t="s">
        <v>3499</v>
      </c>
      <c r="D4996" s="8">
        <v>0.0</v>
      </c>
      <c r="E4996" s="1"/>
      <c r="F4996" s="1">
        <v>9.2</v>
      </c>
      <c r="G4996" s="1"/>
      <c r="H4996" s="1"/>
    </row>
    <row r="4997">
      <c r="A4997" s="1" t="s">
        <v>47</v>
      </c>
      <c r="B4997" s="7" t="s">
        <v>148</v>
      </c>
      <c r="C4997" s="1" t="s">
        <v>5186</v>
      </c>
      <c r="D4997" s="8">
        <v>0.0</v>
      </c>
      <c r="E4997" s="1"/>
      <c r="F4997" s="1">
        <v>9.1</v>
      </c>
      <c r="G4997" s="1"/>
      <c r="H4997" s="1"/>
    </row>
    <row r="4998">
      <c r="A4998" s="1" t="s">
        <v>47</v>
      </c>
      <c r="B4998" s="7" t="s">
        <v>148</v>
      </c>
      <c r="C4998" s="1" t="s">
        <v>5187</v>
      </c>
      <c r="D4998" s="8">
        <v>1.0</v>
      </c>
      <c r="E4998" s="1"/>
      <c r="F4998" s="1">
        <v>8.8</v>
      </c>
      <c r="G4998" s="1"/>
      <c r="H4998" s="1"/>
    </row>
    <row r="4999">
      <c r="A4999" s="1" t="s">
        <v>47</v>
      </c>
      <c r="B4999" s="7" t="s">
        <v>148</v>
      </c>
      <c r="C4999" s="1" t="s">
        <v>5188</v>
      </c>
      <c r="D4999" s="8">
        <v>0.0</v>
      </c>
      <c r="E4999" s="1"/>
      <c r="F4999" s="1">
        <v>1.0</v>
      </c>
      <c r="G4999" s="1"/>
      <c r="H4999" s="1"/>
    </row>
    <row r="5000">
      <c r="A5000" s="1" t="s">
        <v>47</v>
      </c>
      <c r="B5000" s="7" t="s">
        <v>148</v>
      </c>
      <c r="C5000" s="1" t="s">
        <v>5189</v>
      </c>
      <c r="D5000" s="8">
        <v>0.0</v>
      </c>
      <c r="E5000" s="1"/>
      <c r="F5000" s="1">
        <v>1.1</v>
      </c>
      <c r="G5000" s="1"/>
      <c r="H5000" s="1"/>
    </row>
    <row r="5001">
      <c r="A5001" s="1" t="s">
        <v>47</v>
      </c>
      <c r="B5001" s="7" t="s">
        <v>148</v>
      </c>
      <c r="C5001" s="1" t="s">
        <v>5190</v>
      </c>
      <c r="D5001" s="8">
        <v>0.0</v>
      </c>
      <c r="E5001" s="1"/>
      <c r="F5001" s="1">
        <v>7.4</v>
      </c>
      <c r="G5001" s="1"/>
      <c r="H5001" s="1"/>
    </row>
    <row r="5002">
      <c r="A5002" s="1" t="s">
        <v>47</v>
      </c>
      <c r="B5002" s="7" t="s">
        <v>148</v>
      </c>
      <c r="C5002" s="1" t="s">
        <v>5191</v>
      </c>
      <c r="D5002" s="8">
        <v>0.0</v>
      </c>
      <c r="E5002" s="1"/>
      <c r="F5002" s="1">
        <v>8.3</v>
      </c>
      <c r="G5002" s="1"/>
      <c r="H5002" s="1"/>
    </row>
    <row r="5003">
      <c r="A5003" s="1" t="s">
        <v>47</v>
      </c>
      <c r="B5003" s="7" t="s">
        <v>148</v>
      </c>
      <c r="C5003" s="1" t="s">
        <v>5192</v>
      </c>
      <c r="D5003" s="8">
        <v>0.0</v>
      </c>
      <c r="E5003" s="1"/>
      <c r="F5003" s="1">
        <v>3.7</v>
      </c>
      <c r="G5003" s="1"/>
      <c r="H5003" s="1"/>
    </row>
    <row r="5004">
      <c r="A5004" s="1" t="s">
        <v>47</v>
      </c>
      <c r="B5004" s="7" t="s">
        <v>148</v>
      </c>
      <c r="C5004" s="1" t="s">
        <v>5193</v>
      </c>
      <c r="D5004" s="8">
        <v>0.0</v>
      </c>
      <c r="E5004" s="1"/>
      <c r="F5004" s="1">
        <v>9.0</v>
      </c>
      <c r="G5004" s="1"/>
      <c r="H5004" s="1"/>
    </row>
    <row r="5005">
      <c r="A5005" s="1" t="s">
        <v>47</v>
      </c>
      <c r="B5005" s="7" t="s">
        <v>148</v>
      </c>
      <c r="C5005" s="1" t="s">
        <v>5194</v>
      </c>
      <c r="D5005" s="8">
        <v>0.0</v>
      </c>
      <c r="E5005" s="1"/>
      <c r="F5005" s="1">
        <v>1.0</v>
      </c>
      <c r="G5005" s="1"/>
      <c r="H5005" s="1"/>
    </row>
    <row r="5006">
      <c r="A5006" s="1" t="s">
        <v>47</v>
      </c>
      <c r="B5006" s="7" t="s">
        <v>148</v>
      </c>
      <c r="C5006" s="1" t="s">
        <v>5195</v>
      </c>
      <c r="D5006" s="8">
        <v>0.0</v>
      </c>
      <c r="E5006" s="1"/>
      <c r="F5006" s="1">
        <v>6.8</v>
      </c>
      <c r="G5006" s="1"/>
      <c r="H5006" s="1"/>
    </row>
    <row r="5007">
      <c r="A5007" s="1" t="s">
        <v>47</v>
      </c>
      <c r="B5007" s="7" t="s">
        <v>148</v>
      </c>
      <c r="C5007" s="1" t="s">
        <v>5196</v>
      </c>
      <c r="D5007" s="8">
        <v>0.0</v>
      </c>
      <c r="E5007" s="1"/>
      <c r="F5007" s="1">
        <v>2.8</v>
      </c>
      <c r="G5007" s="1"/>
      <c r="H5007" s="1"/>
    </row>
    <row r="5008">
      <c r="A5008" s="1" t="s">
        <v>47</v>
      </c>
      <c r="B5008" s="7" t="s">
        <v>148</v>
      </c>
      <c r="C5008" s="1" t="s">
        <v>5197</v>
      </c>
      <c r="D5008" s="8">
        <v>0.0</v>
      </c>
      <c r="E5008" s="1"/>
      <c r="F5008" s="1">
        <v>6.7</v>
      </c>
      <c r="G5008" s="1"/>
      <c r="H5008" s="1"/>
    </row>
    <row r="5009">
      <c r="A5009" s="1" t="s">
        <v>47</v>
      </c>
      <c r="B5009" s="7" t="s">
        <v>148</v>
      </c>
      <c r="C5009" s="1" t="s">
        <v>5198</v>
      </c>
      <c r="D5009" s="8">
        <v>0.0</v>
      </c>
      <c r="E5009" s="1"/>
      <c r="F5009" s="1">
        <v>6.8</v>
      </c>
      <c r="G5009" s="1"/>
      <c r="H5009" s="1"/>
    </row>
    <row r="5010">
      <c r="A5010" s="1" t="s">
        <v>47</v>
      </c>
      <c r="B5010" s="7" t="s">
        <v>148</v>
      </c>
      <c r="C5010" s="1" t="s">
        <v>5199</v>
      </c>
      <c r="D5010" s="8">
        <v>0.0</v>
      </c>
      <c r="E5010" s="1"/>
      <c r="F5010" s="1">
        <v>12.2</v>
      </c>
      <c r="G5010" s="1"/>
      <c r="H5010" s="1"/>
    </row>
    <row r="5011">
      <c r="A5011" s="1" t="s">
        <v>47</v>
      </c>
      <c r="B5011" s="7" t="s">
        <v>148</v>
      </c>
      <c r="C5011" s="1" t="s">
        <v>5200</v>
      </c>
      <c r="D5011" s="8">
        <v>0.0</v>
      </c>
      <c r="E5011" s="1"/>
      <c r="F5011" s="1">
        <v>4.2</v>
      </c>
      <c r="G5011" s="1"/>
      <c r="H5011" s="1"/>
    </row>
    <row r="5012">
      <c r="A5012" s="1" t="s">
        <v>47</v>
      </c>
      <c r="B5012" s="7" t="s">
        <v>148</v>
      </c>
      <c r="C5012" s="1" t="s">
        <v>5201</v>
      </c>
      <c r="D5012" s="8">
        <v>0.0</v>
      </c>
      <c r="E5012" s="1"/>
      <c r="F5012" s="1">
        <v>8.8</v>
      </c>
      <c r="G5012" s="1"/>
      <c r="H5012" s="1"/>
    </row>
    <row r="5013">
      <c r="A5013" s="1" t="s">
        <v>47</v>
      </c>
      <c r="B5013" s="7" t="s">
        <v>148</v>
      </c>
      <c r="C5013" s="1" t="s">
        <v>5202</v>
      </c>
      <c r="D5013" s="8">
        <v>0.0</v>
      </c>
      <c r="E5013" s="1"/>
      <c r="F5013" s="1">
        <v>3.2</v>
      </c>
      <c r="G5013" s="1"/>
      <c r="H5013" s="1"/>
    </row>
    <row r="5014">
      <c r="A5014" s="1" t="s">
        <v>47</v>
      </c>
      <c r="B5014" s="7" t="s">
        <v>148</v>
      </c>
      <c r="C5014" s="1" t="s">
        <v>5203</v>
      </c>
      <c r="D5014" s="8">
        <v>0.0</v>
      </c>
      <c r="E5014" s="1"/>
      <c r="F5014" s="1">
        <v>1.0</v>
      </c>
      <c r="G5014" s="1"/>
      <c r="H5014" s="1"/>
    </row>
    <row r="5015">
      <c r="A5015" s="1" t="s">
        <v>47</v>
      </c>
      <c r="B5015" s="7" t="s">
        <v>148</v>
      </c>
      <c r="C5015" s="1" t="s">
        <v>5204</v>
      </c>
      <c r="D5015" s="8">
        <v>0.0</v>
      </c>
      <c r="E5015" s="1"/>
      <c r="F5015" s="1">
        <v>12.4</v>
      </c>
      <c r="G5015" s="1"/>
      <c r="H5015" s="1"/>
    </row>
    <row r="5016">
      <c r="A5016" s="1" t="s">
        <v>47</v>
      </c>
      <c r="B5016" s="7" t="s">
        <v>148</v>
      </c>
      <c r="C5016" s="1" t="s">
        <v>5205</v>
      </c>
      <c r="D5016" s="8">
        <v>0.0</v>
      </c>
      <c r="E5016" s="1"/>
      <c r="F5016" s="1">
        <v>8.8</v>
      </c>
      <c r="G5016" s="1"/>
      <c r="H5016" s="1"/>
    </row>
    <row r="5017">
      <c r="A5017" s="1" t="s">
        <v>47</v>
      </c>
      <c r="B5017" s="7" t="s">
        <v>148</v>
      </c>
      <c r="C5017" s="1" t="s">
        <v>5206</v>
      </c>
      <c r="D5017" s="8">
        <v>0.0</v>
      </c>
      <c r="E5017" s="1"/>
      <c r="F5017" s="1">
        <v>4.6</v>
      </c>
      <c r="G5017" s="1"/>
      <c r="H5017" s="1"/>
    </row>
    <row r="5018">
      <c r="A5018" s="1" t="s">
        <v>47</v>
      </c>
      <c r="B5018" s="7" t="s">
        <v>148</v>
      </c>
      <c r="C5018" s="1" t="s">
        <v>5207</v>
      </c>
      <c r="D5018" s="8">
        <v>0.0</v>
      </c>
      <c r="E5018" s="1"/>
      <c r="F5018" s="1">
        <v>1.0</v>
      </c>
      <c r="G5018" s="1"/>
      <c r="H5018" s="1"/>
    </row>
    <row r="5019">
      <c r="A5019" s="1" t="s">
        <v>47</v>
      </c>
      <c r="B5019" s="7" t="s">
        <v>148</v>
      </c>
      <c r="C5019" s="1" t="s">
        <v>5208</v>
      </c>
      <c r="D5019" s="8">
        <v>0.0</v>
      </c>
      <c r="E5019" s="1"/>
      <c r="F5019" s="1">
        <v>1.0</v>
      </c>
      <c r="G5019" s="1"/>
      <c r="H5019" s="1"/>
    </row>
    <row r="5020">
      <c r="A5020" s="1" t="s">
        <v>47</v>
      </c>
      <c r="B5020" s="7" t="s">
        <v>148</v>
      </c>
      <c r="C5020" s="1" t="s">
        <v>5209</v>
      </c>
      <c r="D5020" s="8">
        <v>0.0</v>
      </c>
      <c r="E5020" s="1"/>
      <c r="F5020" s="1">
        <v>32.8</v>
      </c>
      <c r="G5020" s="1"/>
      <c r="H5020" s="1"/>
    </row>
    <row r="5021">
      <c r="A5021" s="1" t="s">
        <v>47</v>
      </c>
      <c r="B5021" s="7" t="s">
        <v>148</v>
      </c>
      <c r="C5021" s="1" t="s">
        <v>5210</v>
      </c>
      <c r="D5021" s="8">
        <v>0.0</v>
      </c>
      <c r="E5021" s="1"/>
      <c r="F5021" s="1">
        <v>6.3</v>
      </c>
      <c r="G5021" s="1"/>
      <c r="H5021" s="1"/>
    </row>
    <row r="5022">
      <c r="A5022" s="1" t="s">
        <v>47</v>
      </c>
      <c r="B5022" s="7" t="s">
        <v>148</v>
      </c>
      <c r="C5022" s="1" t="s">
        <v>5211</v>
      </c>
      <c r="D5022" s="8">
        <v>0.0</v>
      </c>
      <c r="E5022" s="1"/>
      <c r="F5022" s="1">
        <v>5.8</v>
      </c>
      <c r="G5022" s="1"/>
      <c r="H5022" s="1"/>
    </row>
    <row r="5023">
      <c r="A5023" s="1" t="s">
        <v>47</v>
      </c>
      <c r="B5023" s="7" t="s">
        <v>148</v>
      </c>
      <c r="C5023" s="1" t="s">
        <v>5212</v>
      </c>
      <c r="D5023" s="8">
        <v>0.0</v>
      </c>
      <c r="E5023" s="1"/>
      <c r="F5023" s="1">
        <v>3.8</v>
      </c>
      <c r="G5023" s="1"/>
      <c r="H5023" s="1"/>
    </row>
    <row r="5024">
      <c r="A5024" s="1" t="s">
        <v>47</v>
      </c>
      <c r="B5024" s="7" t="s">
        <v>149</v>
      </c>
      <c r="C5024" s="1" t="s">
        <v>5213</v>
      </c>
      <c r="D5024" s="8">
        <v>1.0</v>
      </c>
      <c r="E5024" s="1"/>
      <c r="F5024" s="1">
        <v>1.0</v>
      </c>
      <c r="G5024" s="1"/>
      <c r="H5024" s="1"/>
    </row>
    <row r="5025">
      <c r="A5025" s="1" t="s">
        <v>47</v>
      </c>
      <c r="B5025" s="7" t="s">
        <v>149</v>
      </c>
      <c r="C5025" s="1" t="s">
        <v>5214</v>
      </c>
      <c r="D5025" s="8">
        <v>0.0</v>
      </c>
      <c r="E5025" s="1"/>
      <c r="F5025" s="1">
        <v>1.2</v>
      </c>
      <c r="G5025" s="1"/>
      <c r="H5025" s="1"/>
    </row>
    <row r="5026">
      <c r="A5026" s="1" t="s">
        <v>47</v>
      </c>
      <c r="B5026" s="7" t="s">
        <v>149</v>
      </c>
      <c r="C5026" s="1" t="s">
        <v>5215</v>
      </c>
      <c r="D5026" s="8">
        <v>0.0</v>
      </c>
      <c r="E5026" s="1"/>
      <c r="F5026" s="1">
        <v>1.3</v>
      </c>
      <c r="G5026" s="1"/>
      <c r="H5026" s="1"/>
    </row>
    <row r="5027">
      <c r="A5027" s="1" t="s">
        <v>47</v>
      </c>
      <c r="B5027" s="7" t="s">
        <v>149</v>
      </c>
      <c r="C5027" s="1" t="s">
        <v>5216</v>
      </c>
      <c r="D5027" s="8">
        <v>0.0</v>
      </c>
      <c r="E5027" s="1"/>
      <c r="F5027" s="1">
        <v>2.0</v>
      </c>
      <c r="G5027" s="1"/>
      <c r="H5027" s="1"/>
    </row>
    <row r="5028">
      <c r="A5028" s="1" t="s">
        <v>47</v>
      </c>
      <c r="B5028" s="7" t="s">
        <v>149</v>
      </c>
      <c r="C5028" s="1" t="s">
        <v>5217</v>
      </c>
      <c r="D5028" s="8">
        <v>0.0</v>
      </c>
      <c r="E5028" s="1"/>
      <c r="F5028" s="1">
        <v>1.0</v>
      </c>
      <c r="G5028" s="1"/>
      <c r="H5028" s="1"/>
    </row>
    <row r="5029">
      <c r="A5029" s="1" t="s">
        <v>47</v>
      </c>
      <c r="B5029" s="7" t="s">
        <v>149</v>
      </c>
      <c r="C5029" s="1" t="s">
        <v>5218</v>
      </c>
      <c r="D5029" s="8">
        <v>0.0</v>
      </c>
      <c r="E5029" s="1"/>
      <c r="F5029" s="1">
        <v>1.6</v>
      </c>
      <c r="G5029" s="1"/>
      <c r="H5029" s="1"/>
    </row>
    <row r="5030">
      <c r="A5030" s="1" t="s">
        <v>47</v>
      </c>
      <c r="B5030" s="7" t="s">
        <v>149</v>
      </c>
      <c r="C5030" s="1" t="s">
        <v>5219</v>
      </c>
      <c r="D5030" s="8">
        <v>0.0</v>
      </c>
      <c r="E5030" s="1"/>
      <c r="F5030" s="1">
        <v>1.0</v>
      </c>
      <c r="G5030" s="1"/>
      <c r="H5030" s="1"/>
    </row>
    <row r="5031">
      <c r="A5031" s="1" t="s">
        <v>47</v>
      </c>
      <c r="B5031" s="7" t="s">
        <v>149</v>
      </c>
      <c r="C5031" s="1" t="s">
        <v>5220</v>
      </c>
      <c r="D5031" s="8">
        <v>0.0</v>
      </c>
      <c r="E5031" s="1"/>
      <c r="F5031" s="1">
        <v>1.0</v>
      </c>
      <c r="G5031" s="1"/>
      <c r="H5031" s="1"/>
    </row>
    <row r="5032">
      <c r="A5032" s="1" t="s">
        <v>47</v>
      </c>
      <c r="B5032" s="7" t="s">
        <v>149</v>
      </c>
      <c r="C5032" s="1" t="s">
        <v>5221</v>
      </c>
      <c r="D5032" s="8">
        <v>0.0</v>
      </c>
      <c r="E5032" s="1"/>
      <c r="F5032" s="1">
        <v>1.0</v>
      </c>
      <c r="G5032" s="1"/>
      <c r="H5032" s="1"/>
    </row>
    <row r="5033">
      <c r="A5033" s="1" t="s">
        <v>47</v>
      </c>
      <c r="B5033" s="7" t="s">
        <v>149</v>
      </c>
      <c r="C5033" s="1" t="s">
        <v>5222</v>
      </c>
      <c r="D5033" s="8">
        <v>0.0</v>
      </c>
      <c r="E5033" s="1"/>
      <c r="F5033" s="1">
        <v>1.1</v>
      </c>
      <c r="G5033" s="1"/>
      <c r="H5033" s="1"/>
    </row>
    <row r="5034">
      <c r="A5034" s="1" t="s">
        <v>47</v>
      </c>
      <c r="B5034" s="7" t="s">
        <v>149</v>
      </c>
      <c r="C5034" s="1" t="s">
        <v>5223</v>
      </c>
      <c r="D5034" s="8">
        <v>0.0</v>
      </c>
      <c r="E5034" s="1"/>
      <c r="F5034" s="1">
        <v>1.0</v>
      </c>
      <c r="G5034" s="1"/>
      <c r="H5034" s="1"/>
    </row>
    <row r="5035">
      <c r="A5035" s="1" t="s">
        <v>47</v>
      </c>
      <c r="B5035" s="7" t="s">
        <v>149</v>
      </c>
      <c r="C5035" s="1" t="s">
        <v>5224</v>
      </c>
      <c r="D5035" s="8">
        <v>0.0</v>
      </c>
      <c r="E5035" s="1"/>
      <c r="F5035" s="1">
        <v>1.0</v>
      </c>
      <c r="G5035" s="1"/>
      <c r="H5035" s="1"/>
    </row>
    <row r="5036">
      <c r="A5036" s="1" t="s">
        <v>47</v>
      </c>
      <c r="B5036" s="7" t="s">
        <v>149</v>
      </c>
      <c r="C5036" s="1" t="s">
        <v>5225</v>
      </c>
      <c r="D5036" s="8">
        <v>0.0</v>
      </c>
      <c r="E5036" s="1"/>
      <c r="F5036" s="1">
        <v>1.0</v>
      </c>
      <c r="G5036" s="1"/>
      <c r="H5036" s="1"/>
    </row>
    <row r="5037">
      <c r="A5037" s="1" t="s">
        <v>47</v>
      </c>
      <c r="B5037" s="7" t="s">
        <v>149</v>
      </c>
      <c r="C5037" s="1" t="s">
        <v>5226</v>
      </c>
      <c r="D5037" s="8">
        <v>0.0</v>
      </c>
      <c r="E5037" s="1"/>
      <c r="F5037" s="1">
        <v>5.6</v>
      </c>
      <c r="G5037" s="1"/>
      <c r="H5037" s="1"/>
    </row>
    <row r="5038">
      <c r="A5038" s="1" t="s">
        <v>47</v>
      </c>
      <c r="B5038" s="7" t="s">
        <v>149</v>
      </c>
      <c r="C5038" s="1" t="s">
        <v>5227</v>
      </c>
      <c r="D5038" s="8">
        <v>0.0</v>
      </c>
      <c r="E5038" s="1"/>
      <c r="F5038" s="1">
        <v>2.5</v>
      </c>
      <c r="G5038" s="1"/>
      <c r="H5038" s="1"/>
    </row>
    <row r="5039">
      <c r="A5039" s="1" t="s">
        <v>47</v>
      </c>
      <c r="B5039" s="7" t="s">
        <v>149</v>
      </c>
      <c r="C5039" s="1" t="s">
        <v>5228</v>
      </c>
      <c r="D5039" s="8">
        <v>0.0</v>
      </c>
      <c r="E5039" s="1"/>
      <c r="F5039" s="1">
        <v>2.6</v>
      </c>
      <c r="G5039" s="1"/>
      <c r="H5039" s="1"/>
    </row>
    <row r="5040">
      <c r="A5040" s="1" t="s">
        <v>47</v>
      </c>
      <c r="B5040" s="7" t="s">
        <v>149</v>
      </c>
      <c r="C5040" s="1" t="s">
        <v>5229</v>
      </c>
      <c r="D5040" s="8">
        <v>0.0</v>
      </c>
      <c r="E5040" s="1"/>
      <c r="F5040" s="1">
        <v>1.0</v>
      </c>
      <c r="G5040" s="1"/>
      <c r="H5040" s="1"/>
    </row>
    <row r="5041">
      <c r="A5041" s="1" t="s">
        <v>47</v>
      </c>
      <c r="B5041" s="7" t="s">
        <v>149</v>
      </c>
      <c r="C5041" s="1" t="s">
        <v>5230</v>
      </c>
      <c r="D5041" s="8">
        <v>0.0</v>
      </c>
      <c r="E5041" s="1"/>
      <c r="F5041" s="1">
        <v>1.0</v>
      </c>
      <c r="G5041" s="1"/>
      <c r="H5041" s="1"/>
    </row>
    <row r="5042">
      <c r="A5042" s="1" t="s">
        <v>47</v>
      </c>
      <c r="B5042" s="7" t="s">
        <v>149</v>
      </c>
      <c r="C5042" s="1" t="s">
        <v>5231</v>
      </c>
      <c r="D5042" s="8">
        <v>0.0</v>
      </c>
      <c r="E5042" s="1"/>
      <c r="F5042" s="1">
        <v>1.0</v>
      </c>
      <c r="G5042" s="1"/>
      <c r="H5042" s="1"/>
    </row>
    <row r="5043">
      <c r="A5043" s="1" t="s">
        <v>47</v>
      </c>
      <c r="B5043" s="7" t="s">
        <v>149</v>
      </c>
      <c r="C5043" s="1" t="s">
        <v>5232</v>
      </c>
      <c r="D5043" s="8">
        <v>2.0</v>
      </c>
      <c r="E5043" s="1"/>
      <c r="F5043" s="1">
        <v>3.2</v>
      </c>
      <c r="G5043" s="1"/>
      <c r="H5043" s="1"/>
    </row>
    <row r="5044">
      <c r="A5044" s="1" t="s">
        <v>47</v>
      </c>
      <c r="B5044" s="7" t="s">
        <v>149</v>
      </c>
      <c r="C5044" s="1" t="s">
        <v>5233</v>
      </c>
      <c r="D5044" s="8">
        <v>0.0</v>
      </c>
      <c r="E5044" s="1"/>
      <c r="F5044" s="1">
        <v>10.5</v>
      </c>
      <c r="G5044" s="1"/>
      <c r="H5044" s="1"/>
    </row>
    <row r="5045">
      <c r="A5045" s="1" t="s">
        <v>47</v>
      </c>
      <c r="B5045" s="7" t="s">
        <v>149</v>
      </c>
      <c r="C5045" s="1" t="s">
        <v>5234</v>
      </c>
      <c r="D5045" s="8">
        <v>0.0</v>
      </c>
      <c r="E5045" s="1"/>
      <c r="F5045" s="1">
        <v>1.0</v>
      </c>
      <c r="G5045" s="1"/>
      <c r="H5045" s="1"/>
    </row>
    <row r="5046">
      <c r="A5046" s="1" t="s">
        <v>47</v>
      </c>
      <c r="B5046" s="7" t="s">
        <v>149</v>
      </c>
      <c r="C5046" s="1" t="s">
        <v>5235</v>
      </c>
      <c r="D5046" s="8">
        <v>0.0</v>
      </c>
      <c r="E5046" s="1"/>
      <c r="F5046" s="1">
        <v>1.0</v>
      </c>
      <c r="G5046" s="1"/>
      <c r="H5046" s="1"/>
    </row>
    <row r="5047">
      <c r="A5047" s="1" t="s">
        <v>47</v>
      </c>
      <c r="B5047" s="7" t="s">
        <v>149</v>
      </c>
      <c r="C5047" s="1" t="s">
        <v>5236</v>
      </c>
      <c r="D5047" s="8">
        <v>0.0</v>
      </c>
      <c r="E5047" s="1"/>
      <c r="F5047" s="1">
        <v>1.6</v>
      </c>
      <c r="G5047" s="1"/>
      <c r="H5047" s="1"/>
    </row>
    <row r="5048">
      <c r="A5048" s="1" t="s">
        <v>47</v>
      </c>
      <c r="B5048" s="7" t="s">
        <v>149</v>
      </c>
      <c r="C5048" s="1" t="s">
        <v>5237</v>
      </c>
      <c r="D5048" s="8">
        <v>0.0</v>
      </c>
      <c r="E5048" s="1"/>
      <c r="F5048" s="1">
        <v>1.0</v>
      </c>
      <c r="G5048" s="1"/>
      <c r="H5048" s="1"/>
    </row>
    <row r="5049">
      <c r="A5049" s="1" t="s">
        <v>47</v>
      </c>
      <c r="B5049" s="7" t="s">
        <v>149</v>
      </c>
      <c r="C5049" s="1" t="s">
        <v>5238</v>
      </c>
      <c r="D5049" s="8">
        <v>0.0</v>
      </c>
      <c r="E5049" s="1"/>
      <c r="F5049" s="1">
        <v>1.0</v>
      </c>
      <c r="G5049" s="1"/>
      <c r="H5049" s="1"/>
    </row>
    <row r="5050">
      <c r="A5050" s="1" t="s">
        <v>47</v>
      </c>
      <c r="B5050" s="7" t="s">
        <v>149</v>
      </c>
      <c r="C5050" s="1" t="s">
        <v>5239</v>
      </c>
      <c r="D5050" s="8">
        <v>0.0</v>
      </c>
      <c r="E5050" s="1"/>
      <c r="F5050" s="1">
        <v>1.0</v>
      </c>
      <c r="G5050" s="1"/>
      <c r="H5050" s="1"/>
    </row>
    <row r="5051">
      <c r="A5051" s="1" t="s">
        <v>47</v>
      </c>
      <c r="B5051" s="7" t="s">
        <v>149</v>
      </c>
      <c r="C5051" s="1" t="s">
        <v>5240</v>
      </c>
      <c r="D5051" s="8">
        <v>0.0</v>
      </c>
      <c r="E5051" s="1"/>
      <c r="F5051" s="1">
        <v>3.2</v>
      </c>
      <c r="G5051" s="1"/>
      <c r="H5051" s="1"/>
    </row>
    <row r="5052">
      <c r="A5052" s="1" t="s">
        <v>47</v>
      </c>
      <c r="B5052" s="7" t="s">
        <v>149</v>
      </c>
      <c r="C5052" s="1" t="s">
        <v>5241</v>
      </c>
      <c r="D5052" s="8">
        <v>0.0</v>
      </c>
      <c r="E5052" s="1"/>
      <c r="F5052" s="1">
        <v>3.3</v>
      </c>
      <c r="G5052" s="1"/>
      <c r="H5052" s="1"/>
    </row>
    <row r="5053">
      <c r="A5053" s="1" t="s">
        <v>47</v>
      </c>
      <c r="B5053" s="7" t="s">
        <v>149</v>
      </c>
      <c r="C5053" s="1" t="s">
        <v>5242</v>
      </c>
      <c r="D5053" s="8">
        <v>0.0</v>
      </c>
      <c r="E5053" s="1"/>
      <c r="F5053" s="1">
        <v>1.1</v>
      </c>
      <c r="G5053" s="1"/>
      <c r="H5053" s="1"/>
    </row>
    <row r="5054">
      <c r="A5054" s="1" t="s">
        <v>47</v>
      </c>
      <c r="B5054" s="7" t="s">
        <v>149</v>
      </c>
      <c r="C5054" s="1" t="s">
        <v>5243</v>
      </c>
      <c r="D5054" s="8">
        <v>0.0</v>
      </c>
      <c r="E5054" s="1"/>
      <c r="F5054" s="1">
        <v>1.0</v>
      </c>
      <c r="G5054" s="1"/>
      <c r="H5054" s="1"/>
    </row>
    <row r="5055">
      <c r="A5055" s="1" t="s">
        <v>47</v>
      </c>
      <c r="B5055" s="7" t="s">
        <v>149</v>
      </c>
      <c r="C5055" s="1" t="s">
        <v>5244</v>
      </c>
      <c r="D5055" s="8">
        <v>0.0</v>
      </c>
      <c r="E5055" s="1"/>
      <c r="F5055" s="1">
        <v>1.0</v>
      </c>
      <c r="G5055" s="1"/>
      <c r="H5055" s="1"/>
    </row>
    <row r="5056">
      <c r="A5056" s="1" t="s">
        <v>47</v>
      </c>
      <c r="B5056" s="7" t="s">
        <v>149</v>
      </c>
      <c r="C5056" s="1" t="s">
        <v>5245</v>
      </c>
      <c r="D5056" s="8">
        <v>0.0</v>
      </c>
      <c r="E5056" s="1"/>
      <c r="F5056" s="1">
        <v>1.1</v>
      </c>
      <c r="G5056" s="1"/>
      <c r="H5056" s="1"/>
    </row>
    <row r="5057">
      <c r="A5057" s="1" t="s">
        <v>47</v>
      </c>
      <c r="B5057" s="7" t="s">
        <v>149</v>
      </c>
      <c r="C5057" s="1" t="s">
        <v>5246</v>
      </c>
      <c r="D5057" s="8">
        <v>0.0</v>
      </c>
      <c r="E5057" s="1"/>
      <c r="F5057" s="1">
        <v>1.0</v>
      </c>
      <c r="G5057" s="1"/>
      <c r="H5057" s="1"/>
    </row>
    <row r="5058">
      <c r="A5058" s="1" t="s">
        <v>47</v>
      </c>
      <c r="B5058" s="7" t="s">
        <v>149</v>
      </c>
      <c r="C5058" s="1" t="s">
        <v>5247</v>
      </c>
      <c r="D5058" s="8">
        <v>0.0</v>
      </c>
      <c r="E5058" s="1"/>
      <c r="F5058" s="1">
        <v>1.0</v>
      </c>
      <c r="G5058" s="1"/>
      <c r="H5058" s="1"/>
    </row>
    <row r="5059">
      <c r="A5059" s="1" t="s">
        <v>47</v>
      </c>
      <c r="B5059" s="7" t="s">
        <v>149</v>
      </c>
      <c r="C5059" s="1" t="s">
        <v>5248</v>
      </c>
      <c r="D5059" s="8">
        <v>0.0</v>
      </c>
      <c r="E5059" s="1"/>
      <c r="F5059" s="1">
        <v>1.0</v>
      </c>
      <c r="G5059" s="1"/>
      <c r="H5059" s="1"/>
    </row>
    <row r="5060">
      <c r="A5060" s="1" t="s">
        <v>47</v>
      </c>
      <c r="B5060" s="7" t="s">
        <v>149</v>
      </c>
      <c r="C5060" s="1" t="s">
        <v>5249</v>
      </c>
      <c r="D5060" s="8">
        <v>0.0</v>
      </c>
      <c r="E5060" s="1"/>
      <c r="F5060" s="1">
        <v>1.0</v>
      </c>
      <c r="G5060" s="1"/>
      <c r="H5060" s="1"/>
    </row>
    <row r="5061">
      <c r="A5061" s="1" t="s">
        <v>47</v>
      </c>
      <c r="B5061" s="7" t="s">
        <v>149</v>
      </c>
      <c r="C5061" s="1" t="s">
        <v>5250</v>
      </c>
      <c r="D5061" s="8">
        <v>0.0</v>
      </c>
      <c r="E5061" s="1"/>
      <c r="F5061" s="1">
        <v>1.2</v>
      </c>
      <c r="G5061" s="1"/>
      <c r="H5061" s="1"/>
    </row>
    <row r="5062">
      <c r="A5062" s="1" t="s">
        <v>47</v>
      </c>
      <c r="B5062" s="7" t="s">
        <v>149</v>
      </c>
      <c r="C5062" s="1" t="s">
        <v>5251</v>
      </c>
      <c r="D5062" s="8">
        <v>0.0</v>
      </c>
      <c r="E5062" s="1"/>
      <c r="F5062" s="1">
        <v>1.1</v>
      </c>
      <c r="G5062" s="1"/>
      <c r="H5062" s="1"/>
    </row>
    <row r="5063">
      <c r="A5063" s="1" t="s">
        <v>47</v>
      </c>
      <c r="B5063" s="7" t="s">
        <v>149</v>
      </c>
      <c r="C5063" s="1" t="s">
        <v>5252</v>
      </c>
      <c r="D5063" s="8">
        <v>0.0</v>
      </c>
      <c r="E5063" s="1"/>
      <c r="F5063" s="1">
        <v>1.0</v>
      </c>
      <c r="G5063" s="1"/>
      <c r="H5063" s="1"/>
    </row>
    <row r="5064">
      <c r="A5064" s="1" t="s">
        <v>47</v>
      </c>
      <c r="B5064" s="7" t="s">
        <v>149</v>
      </c>
      <c r="C5064" s="1" t="s">
        <v>5253</v>
      </c>
      <c r="D5064" s="8">
        <v>0.0</v>
      </c>
      <c r="E5064" s="1"/>
      <c r="F5064" s="1">
        <v>3.3</v>
      </c>
      <c r="G5064" s="1"/>
      <c r="H5064" s="1"/>
    </row>
    <row r="5065">
      <c r="A5065" s="1" t="s">
        <v>47</v>
      </c>
      <c r="B5065" s="7" t="s">
        <v>149</v>
      </c>
      <c r="C5065" s="1" t="s">
        <v>5254</v>
      </c>
      <c r="D5065" s="8">
        <v>0.0</v>
      </c>
      <c r="E5065" s="1"/>
      <c r="F5065" s="1">
        <v>2.7</v>
      </c>
      <c r="G5065" s="1"/>
      <c r="H5065" s="1"/>
    </row>
    <row r="5066">
      <c r="A5066" s="1" t="s">
        <v>47</v>
      </c>
      <c r="B5066" s="7" t="s">
        <v>149</v>
      </c>
      <c r="C5066" s="1" t="s">
        <v>5255</v>
      </c>
      <c r="D5066" s="8">
        <v>0.0</v>
      </c>
      <c r="E5066" s="1"/>
      <c r="F5066" s="1">
        <v>4.6</v>
      </c>
      <c r="G5066" s="1"/>
      <c r="H5066" s="1"/>
    </row>
    <row r="5067">
      <c r="A5067" s="1" t="s">
        <v>47</v>
      </c>
      <c r="B5067" s="7" t="s">
        <v>149</v>
      </c>
      <c r="C5067" s="1" t="s">
        <v>5256</v>
      </c>
      <c r="D5067" s="8">
        <v>0.0</v>
      </c>
      <c r="E5067" s="1"/>
      <c r="F5067" s="1">
        <v>1.0</v>
      </c>
      <c r="G5067" s="1"/>
      <c r="H5067" s="1"/>
    </row>
    <row r="5068">
      <c r="A5068" s="1" t="s">
        <v>47</v>
      </c>
      <c r="B5068" s="7" t="s">
        <v>149</v>
      </c>
      <c r="C5068" s="1" t="s">
        <v>5257</v>
      </c>
      <c r="D5068" s="8">
        <v>0.0</v>
      </c>
      <c r="E5068" s="1"/>
      <c r="F5068" s="1">
        <v>1.3</v>
      </c>
      <c r="G5068" s="1"/>
      <c r="H5068" s="1"/>
    </row>
    <row r="5069">
      <c r="A5069" s="1" t="s">
        <v>47</v>
      </c>
      <c r="B5069" s="7" t="s">
        <v>149</v>
      </c>
      <c r="C5069" s="1" t="s">
        <v>5258</v>
      </c>
      <c r="D5069" s="8">
        <v>0.0</v>
      </c>
      <c r="E5069" s="1"/>
      <c r="F5069" s="1">
        <v>3.2</v>
      </c>
      <c r="G5069" s="1"/>
      <c r="H5069" s="1"/>
    </row>
    <row r="5070">
      <c r="A5070" s="1" t="s">
        <v>47</v>
      </c>
      <c r="B5070" s="7" t="s">
        <v>149</v>
      </c>
      <c r="C5070" s="1" t="s">
        <v>5259</v>
      </c>
      <c r="D5070" s="8">
        <v>0.0</v>
      </c>
      <c r="E5070" s="1"/>
      <c r="F5070" s="1">
        <v>3.9</v>
      </c>
      <c r="G5070" s="1"/>
      <c r="H5070" s="1"/>
    </row>
    <row r="5071">
      <c r="A5071" s="1" t="s">
        <v>47</v>
      </c>
      <c r="B5071" s="7" t="s">
        <v>149</v>
      </c>
      <c r="C5071" s="1" t="s">
        <v>5260</v>
      </c>
      <c r="D5071" s="8">
        <v>0.0</v>
      </c>
      <c r="E5071" s="1"/>
      <c r="F5071" s="1">
        <v>4.6</v>
      </c>
      <c r="G5071" s="1"/>
      <c r="H5071" s="1"/>
    </row>
    <row r="5072">
      <c r="A5072" s="1" t="s">
        <v>47</v>
      </c>
      <c r="B5072" s="7" t="s">
        <v>149</v>
      </c>
      <c r="C5072" s="1" t="s">
        <v>5261</v>
      </c>
      <c r="D5072" s="8">
        <v>0.0</v>
      </c>
      <c r="E5072" s="1"/>
      <c r="F5072" s="1">
        <v>1.0</v>
      </c>
      <c r="G5072" s="1"/>
      <c r="H5072" s="1"/>
    </row>
    <row r="5073">
      <c r="A5073" s="1" t="s">
        <v>47</v>
      </c>
      <c r="B5073" s="7" t="s">
        <v>149</v>
      </c>
      <c r="C5073" s="1" t="s">
        <v>5262</v>
      </c>
      <c r="D5073" s="8">
        <v>0.0</v>
      </c>
      <c r="E5073" s="1"/>
      <c r="F5073" s="1">
        <v>1.0</v>
      </c>
      <c r="G5073" s="1"/>
      <c r="H5073" s="1"/>
    </row>
    <row r="5074">
      <c r="A5074" s="1" t="s">
        <v>47</v>
      </c>
      <c r="B5074" s="7" t="s">
        <v>150</v>
      </c>
      <c r="C5074" s="1" t="s">
        <v>1054</v>
      </c>
      <c r="D5074" s="8">
        <v>1.0</v>
      </c>
      <c r="E5074" s="1"/>
      <c r="F5074" s="1">
        <v>2.5</v>
      </c>
      <c r="G5074" s="1"/>
      <c r="H5074" s="1"/>
    </row>
    <row r="5075">
      <c r="A5075" s="1" t="s">
        <v>47</v>
      </c>
      <c r="B5075" s="7" t="s">
        <v>150</v>
      </c>
      <c r="C5075" s="1" t="s">
        <v>1042</v>
      </c>
      <c r="D5075" s="8">
        <v>1.0</v>
      </c>
      <c r="E5075" s="1"/>
      <c r="F5075" s="1">
        <v>1.6</v>
      </c>
      <c r="G5075" s="1"/>
      <c r="H5075" s="1"/>
    </row>
    <row r="5076">
      <c r="A5076" s="1" t="s">
        <v>47</v>
      </c>
      <c r="B5076" s="7" t="s">
        <v>150</v>
      </c>
      <c r="C5076" s="1" t="s">
        <v>3505</v>
      </c>
      <c r="D5076" s="8">
        <v>0.0</v>
      </c>
      <c r="E5076" s="1"/>
      <c r="F5076" s="1">
        <v>3.2</v>
      </c>
      <c r="G5076" s="1"/>
      <c r="H5076" s="1"/>
    </row>
    <row r="5077">
      <c r="A5077" s="1" t="s">
        <v>47</v>
      </c>
      <c r="B5077" s="7" t="s">
        <v>150</v>
      </c>
      <c r="C5077" s="1" t="s">
        <v>656</v>
      </c>
      <c r="D5077" s="8">
        <v>0.0</v>
      </c>
      <c r="E5077" s="1"/>
      <c r="F5077" s="1">
        <v>6.8</v>
      </c>
      <c r="G5077" s="1"/>
      <c r="H5077" s="1"/>
    </row>
    <row r="5078">
      <c r="A5078" s="1" t="s">
        <v>47</v>
      </c>
      <c r="B5078" s="7" t="s">
        <v>150</v>
      </c>
      <c r="C5078" s="1" t="s">
        <v>3494</v>
      </c>
      <c r="D5078" s="8">
        <v>0.0</v>
      </c>
      <c r="E5078" s="1"/>
      <c r="F5078" s="1">
        <v>2.8</v>
      </c>
      <c r="G5078" s="1"/>
      <c r="H5078" s="1"/>
    </row>
    <row r="5079">
      <c r="A5079" s="1" t="s">
        <v>47</v>
      </c>
      <c r="B5079" s="7" t="s">
        <v>150</v>
      </c>
      <c r="C5079" s="1" t="s">
        <v>3493</v>
      </c>
      <c r="D5079" s="8">
        <v>1.0</v>
      </c>
      <c r="E5079" s="1"/>
      <c r="F5079" s="1">
        <v>1.2</v>
      </c>
      <c r="G5079" s="1"/>
      <c r="H5079" s="1"/>
    </row>
    <row r="5080">
      <c r="A5080" s="1" t="s">
        <v>47</v>
      </c>
      <c r="B5080" s="7" t="s">
        <v>150</v>
      </c>
      <c r="C5080" s="1" t="s">
        <v>5263</v>
      </c>
      <c r="D5080" s="8">
        <v>1.0</v>
      </c>
      <c r="E5080" s="1"/>
      <c r="F5080" s="1">
        <v>2.0</v>
      </c>
      <c r="G5080" s="1"/>
      <c r="H5080" s="1"/>
    </row>
    <row r="5081">
      <c r="A5081" s="1" t="s">
        <v>47</v>
      </c>
      <c r="B5081" s="7" t="s">
        <v>150</v>
      </c>
      <c r="C5081" s="1" t="s">
        <v>5264</v>
      </c>
      <c r="D5081" s="8">
        <v>0.0</v>
      </c>
      <c r="E5081" s="1"/>
      <c r="F5081" s="1">
        <v>8.6</v>
      </c>
      <c r="G5081" s="1"/>
      <c r="H5081" s="1"/>
    </row>
    <row r="5082">
      <c r="A5082" s="1" t="s">
        <v>47</v>
      </c>
      <c r="B5082" s="7" t="s">
        <v>150</v>
      </c>
      <c r="C5082" s="1" t="s">
        <v>5265</v>
      </c>
      <c r="D5082" s="8">
        <v>1.0</v>
      </c>
      <c r="E5082" s="1"/>
      <c r="F5082" s="1">
        <v>5.9</v>
      </c>
      <c r="G5082" s="1"/>
      <c r="H5082" s="1"/>
    </row>
    <row r="5083">
      <c r="A5083" s="1" t="s">
        <v>47</v>
      </c>
      <c r="B5083" s="7" t="s">
        <v>150</v>
      </c>
      <c r="C5083" s="1" t="s">
        <v>5266</v>
      </c>
      <c r="D5083" s="8">
        <v>0.0</v>
      </c>
      <c r="E5083" s="1"/>
      <c r="F5083" s="1">
        <v>6.4</v>
      </c>
      <c r="G5083" s="1"/>
      <c r="H5083" s="1"/>
    </row>
    <row r="5084">
      <c r="A5084" s="1" t="s">
        <v>47</v>
      </c>
      <c r="B5084" s="7" t="s">
        <v>150</v>
      </c>
      <c r="C5084" s="1" t="s">
        <v>5267</v>
      </c>
      <c r="D5084" s="8">
        <v>0.0</v>
      </c>
      <c r="E5084" s="1"/>
      <c r="F5084" s="1">
        <v>5.7</v>
      </c>
      <c r="G5084" s="1"/>
      <c r="H5084" s="1"/>
    </row>
    <row r="5085">
      <c r="A5085" s="1" t="s">
        <v>47</v>
      </c>
      <c r="B5085" s="7" t="s">
        <v>150</v>
      </c>
      <c r="C5085" s="1" t="s">
        <v>5268</v>
      </c>
      <c r="D5085" s="8">
        <v>0.0</v>
      </c>
      <c r="E5085" s="1"/>
      <c r="F5085" s="1">
        <v>2.0</v>
      </c>
      <c r="G5085" s="1"/>
      <c r="H5085" s="1"/>
    </row>
    <row r="5086">
      <c r="A5086" s="1" t="s">
        <v>47</v>
      </c>
      <c r="B5086" s="7" t="s">
        <v>150</v>
      </c>
      <c r="C5086" s="1" t="s">
        <v>5269</v>
      </c>
      <c r="D5086" s="8">
        <v>0.0</v>
      </c>
      <c r="E5086" s="1"/>
      <c r="F5086" s="1">
        <v>4.3</v>
      </c>
      <c r="G5086" s="1"/>
      <c r="H5086" s="1"/>
    </row>
    <row r="5087">
      <c r="A5087" s="1" t="s">
        <v>47</v>
      </c>
      <c r="B5087" s="7" t="s">
        <v>150</v>
      </c>
      <c r="C5087" s="1" t="s">
        <v>1062</v>
      </c>
      <c r="D5087" s="8">
        <v>0.0</v>
      </c>
      <c r="E5087" s="1"/>
      <c r="F5087" s="1">
        <v>11.2</v>
      </c>
      <c r="G5087" s="1"/>
      <c r="H5087" s="1"/>
    </row>
    <row r="5088">
      <c r="A5088" s="1" t="s">
        <v>47</v>
      </c>
      <c r="B5088" s="7" t="s">
        <v>150</v>
      </c>
      <c r="C5088" s="1" t="s">
        <v>5270</v>
      </c>
      <c r="D5088" s="8">
        <v>0.0</v>
      </c>
      <c r="E5088" s="1"/>
      <c r="F5088" s="1">
        <v>1.1</v>
      </c>
      <c r="G5088" s="1"/>
      <c r="H5088" s="1"/>
    </row>
    <row r="5089">
      <c r="A5089" s="1" t="s">
        <v>47</v>
      </c>
      <c r="B5089" s="7" t="s">
        <v>150</v>
      </c>
      <c r="C5089" s="1" t="s">
        <v>5271</v>
      </c>
      <c r="D5089" s="8">
        <v>0.0</v>
      </c>
      <c r="E5089" s="1"/>
      <c r="F5089" s="1">
        <v>5.4</v>
      </c>
      <c r="G5089" s="1"/>
      <c r="H5089" s="1"/>
    </row>
    <row r="5090">
      <c r="A5090" s="1" t="s">
        <v>47</v>
      </c>
      <c r="B5090" s="7" t="s">
        <v>150</v>
      </c>
      <c r="C5090" s="1" t="s">
        <v>5272</v>
      </c>
      <c r="D5090" s="8">
        <v>0.0</v>
      </c>
      <c r="E5090" s="1"/>
      <c r="F5090" s="1">
        <v>2.6</v>
      </c>
      <c r="G5090" s="1"/>
      <c r="H5090" s="1"/>
    </row>
    <row r="5091">
      <c r="A5091" s="1" t="s">
        <v>47</v>
      </c>
      <c r="B5091" s="7" t="s">
        <v>150</v>
      </c>
      <c r="C5091" s="1" t="s">
        <v>1047</v>
      </c>
      <c r="D5091" s="8">
        <v>0.0</v>
      </c>
      <c r="E5091" s="1"/>
      <c r="F5091" s="1">
        <v>7.6</v>
      </c>
      <c r="G5091" s="1"/>
      <c r="H5091" s="1"/>
    </row>
    <row r="5092">
      <c r="A5092" s="1" t="s">
        <v>47</v>
      </c>
      <c r="B5092" s="7" t="s">
        <v>150</v>
      </c>
      <c r="C5092" s="1" t="s">
        <v>5273</v>
      </c>
      <c r="D5092" s="8">
        <v>0.0</v>
      </c>
      <c r="E5092" s="1"/>
      <c r="F5092" s="1">
        <v>1.0</v>
      </c>
      <c r="G5092" s="1"/>
      <c r="H5092" s="1"/>
    </row>
    <row r="5093">
      <c r="A5093" s="1" t="s">
        <v>47</v>
      </c>
      <c r="B5093" s="7" t="s">
        <v>150</v>
      </c>
      <c r="C5093" s="1" t="s">
        <v>5274</v>
      </c>
      <c r="D5093" s="8">
        <v>0.0</v>
      </c>
      <c r="E5093" s="1"/>
      <c r="F5093" s="1">
        <v>3.2</v>
      </c>
      <c r="G5093" s="1"/>
      <c r="H5093" s="1"/>
    </row>
    <row r="5094">
      <c r="A5094" s="1" t="s">
        <v>47</v>
      </c>
      <c r="B5094" s="7" t="s">
        <v>150</v>
      </c>
      <c r="C5094" s="1" t="s">
        <v>5275</v>
      </c>
      <c r="D5094" s="8">
        <v>0.0</v>
      </c>
      <c r="E5094" s="1"/>
      <c r="F5094" s="1">
        <v>1.0</v>
      </c>
      <c r="G5094" s="1"/>
      <c r="H5094" s="1"/>
    </row>
    <row r="5095">
      <c r="A5095" s="1" t="s">
        <v>47</v>
      </c>
      <c r="B5095" s="7" t="s">
        <v>150</v>
      </c>
      <c r="C5095" s="1" t="s">
        <v>5276</v>
      </c>
      <c r="D5095" s="8">
        <v>0.0</v>
      </c>
      <c r="E5095" s="1"/>
      <c r="F5095" s="1">
        <v>1.2</v>
      </c>
      <c r="G5095" s="1"/>
      <c r="H5095" s="1"/>
    </row>
    <row r="5096">
      <c r="A5096" s="1" t="s">
        <v>47</v>
      </c>
      <c r="B5096" s="7" t="s">
        <v>150</v>
      </c>
      <c r="C5096" s="1" t="s">
        <v>5277</v>
      </c>
      <c r="D5096" s="8">
        <v>0.0</v>
      </c>
      <c r="E5096" s="1"/>
      <c r="F5096" s="1">
        <v>4.0</v>
      </c>
      <c r="G5096" s="1"/>
      <c r="H5096" s="1"/>
    </row>
    <row r="5097">
      <c r="A5097" s="1" t="s">
        <v>47</v>
      </c>
      <c r="B5097" s="7" t="s">
        <v>150</v>
      </c>
      <c r="C5097" s="1" t="s">
        <v>5278</v>
      </c>
      <c r="D5097" s="8">
        <v>0.0</v>
      </c>
      <c r="E5097" s="1"/>
      <c r="F5097" s="1">
        <v>1.1</v>
      </c>
      <c r="G5097" s="1"/>
      <c r="H5097" s="1"/>
    </row>
    <row r="5098">
      <c r="A5098" s="1" t="s">
        <v>47</v>
      </c>
      <c r="B5098" s="7" t="s">
        <v>150</v>
      </c>
      <c r="C5098" s="1" t="s">
        <v>5279</v>
      </c>
      <c r="D5098" s="8">
        <v>0.0</v>
      </c>
      <c r="E5098" s="1"/>
      <c r="F5098" s="1">
        <v>2.6</v>
      </c>
      <c r="G5098" s="1"/>
      <c r="H5098" s="1"/>
    </row>
    <row r="5099">
      <c r="A5099" s="1" t="s">
        <v>47</v>
      </c>
      <c r="B5099" s="7" t="s">
        <v>150</v>
      </c>
      <c r="C5099" s="1" t="s">
        <v>1040</v>
      </c>
      <c r="D5099" s="8">
        <v>0.0</v>
      </c>
      <c r="E5099" s="1"/>
      <c r="F5099" s="1">
        <v>2.0</v>
      </c>
      <c r="G5099" s="1"/>
      <c r="H5099" s="1"/>
    </row>
    <row r="5100">
      <c r="A5100" s="1" t="s">
        <v>47</v>
      </c>
      <c r="B5100" s="7" t="s">
        <v>150</v>
      </c>
      <c r="C5100" s="1" t="s">
        <v>5280</v>
      </c>
      <c r="D5100" s="8">
        <v>0.0</v>
      </c>
      <c r="E5100" s="1"/>
      <c r="F5100" s="1">
        <v>5.5</v>
      </c>
      <c r="G5100" s="1"/>
      <c r="H5100" s="1"/>
    </row>
    <row r="5101">
      <c r="A5101" s="1" t="s">
        <v>47</v>
      </c>
      <c r="B5101" s="7" t="s">
        <v>150</v>
      </c>
      <c r="C5101" s="1" t="s">
        <v>1056</v>
      </c>
      <c r="D5101" s="8">
        <v>0.0</v>
      </c>
      <c r="E5101" s="1"/>
      <c r="F5101" s="1">
        <v>1.0</v>
      </c>
      <c r="G5101" s="1"/>
      <c r="H5101" s="1"/>
    </row>
    <row r="5102">
      <c r="A5102" s="1" t="s">
        <v>47</v>
      </c>
      <c r="B5102" s="7" t="s">
        <v>150</v>
      </c>
      <c r="C5102" s="1" t="s">
        <v>5281</v>
      </c>
      <c r="D5102" s="8">
        <v>0.0</v>
      </c>
      <c r="E5102" s="1"/>
      <c r="F5102" s="1">
        <v>1.0</v>
      </c>
      <c r="G5102" s="1"/>
      <c r="H5102" s="1"/>
    </row>
    <row r="5103">
      <c r="A5103" s="1" t="s">
        <v>47</v>
      </c>
      <c r="B5103" s="7" t="s">
        <v>150</v>
      </c>
      <c r="C5103" s="1" t="s">
        <v>5282</v>
      </c>
      <c r="D5103" s="8">
        <v>0.0</v>
      </c>
      <c r="E5103" s="1"/>
      <c r="F5103" s="1">
        <v>1.0</v>
      </c>
      <c r="G5103" s="1"/>
      <c r="H5103" s="1"/>
    </row>
    <row r="5104">
      <c r="A5104" s="1" t="s">
        <v>47</v>
      </c>
      <c r="B5104" s="7" t="s">
        <v>150</v>
      </c>
      <c r="C5104" s="1" t="s">
        <v>641</v>
      </c>
      <c r="D5104" s="8">
        <v>0.0</v>
      </c>
      <c r="E5104" s="1"/>
      <c r="F5104" s="1">
        <v>1.4</v>
      </c>
      <c r="G5104" s="1"/>
      <c r="H5104" s="1"/>
    </row>
    <row r="5105">
      <c r="A5105" s="1" t="s">
        <v>47</v>
      </c>
      <c r="B5105" s="7" t="s">
        <v>150</v>
      </c>
      <c r="C5105" s="1" t="s">
        <v>5283</v>
      </c>
      <c r="D5105" s="8">
        <v>0.0</v>
      </c>
      <c r="E5105" s="1"/>
      <c r="F5105" s="1">
        <v>10.5</v>
      </c>
      <c r="G5105" s="1"/>
      <c r="H5105" s="1"/>
    </row>
    <row r="5106">
      <c r="A5106" s="1" t="s">
        <v>47</v>
      </c>
      <c r="B5106" s="7" t="s">
        <v>150</v>
      </c>
      <c r="C5106" s="1" t="s">
        <v>3498</v>
      </c>
      <c r="D5106" s="8">
        <v>0.0</v>
      </c>
      <c r="E5106" s="1"/>
      <c r="F5106" s="1">
        <v>8.4</v>
      </c>
      <c r="G5106" s="1"/>
      <c r="H5106" s="1"/>
    </row>
    <row r="5107">
      <c r="A5107" s="1" t="s">
        <v>47</v>
      </c>
      <c r="B5107" s="7" t="s">
        <v>150</v>
      </c>
      <c r="C5107" s="1" t="s">
        <v>4302</v>
      </c>
      <c r="D5107" s="8">
        <v>0.0</v>
      </c>
      <c r="E5107" s="1"/>
      <c r="F5107" s="1">
        <v>1.0</v>
      </c>
      <c r="G5107" s="1"/>
      <c r="H5107" s="1"/>
    </row>
    <row r="5108">
      <c r="A5108" s="1" t="s">
        <v>47</v>
      </c>
      <c r="B5108" s="7" t="s">
        <v>150</v>
      </c>
      <c r="C5108" s="1" t="s">
        <v>5284</v>
      </c>
      <c r="D5108" s="8">
        <v>0.0</v>
      </c>
      <c r="E5108" s="1"/>
      <c r="F5108" s="1">
        <v>1.0</v>
      </c>
      <c r="G5108" s="1"/>
      <c r="H5108" s="1"/>
    </row>
    <row r="5109">
      <c r="A5109" s="1" t="s">
        <v>47</v>
      </c>
      <c r="B5109" s="7" t="s">
        <v>150</v>
      </c>
      <c r="C5109" s="1" t="s">
        <v>5285</v>
      </c>
      <c r="D5109" s="8">
        <v>0.0</v>
      </c>
      <c r="E5109" s="1"/>
      <c r="F5109" s="1">
        <v>4.0</v>
      </c>
      <c r="G5109" s="1"/>
      <c r="H5109" s="1"/>
    </row>
    <row r="5110">
      <c r="A5110" s="1" t="s">
        <v>47</v>
      </c>
      <c r="B5110" s="7" t="s">
        <v>150</v>
      </c>
      <c r="C5110" s="1" t="s">
        <v>1037</v>
      </c>
      <c r="D5110" s="8">
        <v>0.0</v>
      </c>
      <c r="E5110" s="1"/>
      <c r="F5110" s="1">
        <v>1.0</v>
      </c>
      <c r="G5110" s="1"/>
      <c r="H5110" s="1"/>
    </row>
    <row r="5111">
      <c r="A5111" s="1" t="s">
        <v>47</v>
      </c>
      <c r="B5111" s="7" t="s">
        <v>150</v>
      </c>
      <c r="C5111" s="1" t="s">
        <v>5286</v>
      </c>
      <c r="D5111" s="8">
        <v>0.0</v>
      </c>
      <c r="E5111" s="1"/>
      <c r="F5111" s="1">
        <v>2.5</v>
      </c>
      <c r="G5111" s="1"/>
      <c r="H5111" s="1"/>
    </row>
    <row r="5112">
      <c r="A5112" s="1" t="s">
        <v>47</v>
      </c>
      <c r="B5112" s="7" t="s">
        <v>150</v>
      </c>
      <c r="C5112" s="1" t="s">
        <v>5287</v>
      </c>
      <c r="D5112" s="8">
        <v>0.0</v>
      </c>
      <c r="E5112" s="1"/>
      <c r="F5112" s="1">
        <v>11.7</v>
      </c>
      <c r="G5112" s="1"/>
      <c r="H5112" s="1"/>
    </row>
    <row r="5113">
      <c r="A5113" s="1" t="s">
        <v>47</v>
      </c>
      <c r="B5113" s="7" t="s">
        <v>150</v>
      </c>
      <c r="C5113" s="1" t="s">
        <v>5288</v>
      </c>
      <c r="D5113" s="8">
        <v>0.0</v>
      </c>
      <c r="E5113" s="1"/>
      <c r="F5113" s="1">
        <v>1.0</v>
      </c>
      <c r="G5113" s="1"/>
      <c r="H5113" s="1"/>
    </row>
    <row r="5114">
      <c r="A5114" s="1" t="s">
        <v>47</v>
      </c>
      <c r="B5114" s="7" t="s">
        <v>150</v>
      </c>
      <c r="C5114" s="1" t="s">
        <v>5289</v>
      </c>
      <c r="D5114" s="8">
        <v>0.0</v>
      </c>
      <c r="E5114" s="1"/>
      <c r="F5114" s="1">
        <v>1.3</v>
      </c>
      <c r="G5114" s="1"/>
      <c r="H5114" s="1"/>
    </row>
    <row r="5115">
      <c r="A5115" s="1" t="s">
        <v>47</v>
      </c>
      <c r="B5115" s="7" t="s">
        <v>150</v>
      </c>
      <c r="C5115" s="1" t="s">
        <v>5290</v>
      </c>
      <c r="D5115" s="8">
        <v>0.0</v>
      </c>
      <c r="E5115" s="1"/>
      <c r="F5115" s="1">
        <v>13.0</v>
      </c>
      <c r="G5115" s="1"/>
      <c r="H5115" s="1"/>
    </row>
    <row r="5116">
      <c r="A5116" s="1" t="s">
        <v>47</v>
      </c>
      <c r="B5116" s="7" t="s">
        <v>150</v>
      </c>
      <c r="C5116" s="1" t="s">
        <v>5291</v>
      </c>
      <c r="D5116" s="8">
        <v>0.0</v>
      </c>
      <c r="E5116" s="1"/>
      <c r="F5116" s="1">
        <v>9.9</v>
      </c>
      <c r="G5116" s="1"/>
      <c r="H5116" s="1"/>
    </row>
    <row r="5117">
      <c r="A5117" s="1" t="s">
        <v>47</v>
      </c>
      <c r="B5117" s="7" t="s">
        <v>150</v>
      </c>
      <c r="C5117" s="1" t="s">
        <v>5292</v>
      </c>
      <c r="D5117" s="8">
        <v>0.0</v>
      </c>
      <c r="E5117" s="1"/>
      <c r="F5117" s="1">
        <v>1.0</v>
      </c>
      <c r="G5117" s="1"/>
      <c r="H5117" s="1"/>
    </row>
    <row r="5118">
      <c r="A5118" s="1" t="s">
        <v>47</v>
      </c>
      <c r="B5118" s="7" t="s">
        <v>150</v>
      </c>
      <c r="C5118" s="1" t="s">
        <v>5293</v>
      </c>
      <c r="D5118" s="8">
        <v>0.0</v>
      </c>
      <c r="E5118" s="1"/>
      <c r="F5118" s="1">
        <v>1.8</v>
      </c>
      <c r="G5118" s="1"/>
      <c r="H5118" s="1"/>
    </row>
    <row r="5119">
      <c r="A5119" s="1" t="s">
        <v>47</v>
      </c>
      <c r="B5119" s="7" t="s">
        <v>150</v>
      </c>
      <c r="C5119" s="1" t="s">
        <v>5294</v>
      </c>
      <c r="D5119" s="8">
        <v>0.0</v>
      </c>
      <c r="E5119" s="1"/>
      <c r="F5119" s="1">
        <v>9.1</v>
      </c>
      <c r="G5119" s="1"/>
      <c r="H5119" s="1"/>
    </row>
    <row r="5120">
      <c r="A5120" s="1" t="s">
        <v>47</v>
      </c>
      <c r="B5120" s="7" t="s">
        <v>150</v>
      </c>
      <c r="C5120" s="1" t="s">
        <v>5295</v>
      </c>
      <c r="D5120" s="8">
        <v>0.0</v>
      </c>
      <c r="E5120" s="1"/>
      <c r="F5120" s="1">
        <v>4.3</v>
      </c>
      <c r="G5120" s="1"/>
      <c r="H5120" s="1"/>
    </row>
    <row r="5121">
      <c r="A5121" s="1" t="s">
        <v>47</v>
      </c>
      <c r="B5121" s="7" t="s">
        <v>150</v>
      </c>
      <c r="C5121" s="1" t="s">
        <v>5296</v>
      </c>
      <c r="D5121" s="8">
        <v>0.0</v>
      </c>
      <c r="E5121" s="1"/>
      <c r="F5121" s="1">
        <v>7.0</v>
      </c>
      <c r="G5121" s="1"/>
      <c r="H5121" s="1"/>
    </row>
    <row r="5122">
      <c r="A5122" s="1" t="s">
        <v>47</v>
      </c>
      <c r="B5122" s="7" t="s">
        <v>150</v>
      </c>
      <c r="C5122" s="1" t="s">
        <v>5297</v>
      </c>
      <c r="D5122" s="8">
        <v>0.0</v>
      </c>
      <c r="E5122" s="1"/>
      <c r="F5122" s="1">
        <v>4.8</v>
      </c>
      <c r="G5122" s="1"/>
      <c r="H5122" s="1"/>
    </row>
    <row r="5123">
      <c r="A5123" s="1" t="s">
        <v>47</v>
      </c>
      <c r="B5123" s="7" t="s">
        <v>150</v>
      </c>
      <c r="C5123" s="1" t="s">
        <v>5298</v>
      </c>
      <c r="D5123" s="8">
        <v>0.0</v>
      </c>
      <c r="E5123" s="1"/>
      <c r="F5123" s="1">
        <v>1.7</v>
      </c>
      <c r="G5123" s="1"/>
      <c r="H5123" s="1"/>
    </row>
    <row r="5124">
      <c r="A5124" s="1" t="s">
        <v>47</v>
      </c>
      <c r="B5124" s="7" t="s">
        <v>151</v>
      </c>
      <c r="C5124" s="1" t="s">
        <v>5299</v>
      </c>
      <c r="D5124" s="8">
        <v>1.0</v>
      </c>
      <c r="E5124" s="1"/>
      <c r="F5124" s="1">
        <v>1.3</v>
      </c>
      <c r="G5124" s="1"/>
      <c r="H5124" s="1"/>
    </row>
    <row r="5125">
      <c r="A5125" s="1" t="s">
        <v>47</v>
      </c>
      <c r="B5125" s="7" t="s">
        <v>151</v>
      </c>
      <c r="C5125" s="1" t="s">
        <v>2069</v>
      </c>
      <c r="D5125" s="8">
        <v>0.0</v>
      </c>
      <c r="E5125" s="1"/>
      <c r="F5125" s="1">
        <v>1.0</v>
      </c>
      <c r="G5125" s="1"/>
      <c r="H5125" s="1"/>
    </row>
    <row r="5126">
      <c r="A5126" s="1" t="s">
        <v>47</v>
      </c>
      <c r="B5126" s="7" t="s">
        <v>151</v>
      </c>
      <c r="C5126" s="1" t="s">
        <v>5300</v>
      </c>
      <c r="D5126" s="8">
        <v>0.0</v>
      </c>
      <c r="E5126" s="1"/>
      <c r="F5126" s="1">
        <v>1.8</v>
      </c>
      <c r="G5126" s="1"/>
      <c r="H5126" s="1"/>
    </row>
    <row r="5127">
      <c r="A5127" s="1" t="s">
        <v>47</v>
      </c>
      <c r="B5127" s="7" t="s">
        <v>151</v>
      </c>
      <c r="C5127" s="1" t="s">
        <v>2943</v>
      </c>
      <c r="D5127" s="8">
        <v>0.0</v>
      </c>
      <c r="E5127" s="1"/>
      <c r="F5127" s="1">
        <v>1.0</v>
      </c>
      <c r="G5127" s="1"/>
      <c r="H5127" s="1"/>
    </row>
    <row r="5128">
      <c r="A5128" s="1" t="s">
        <v>47</v>
      </c>
      <c r="B5128" s="7" t="s">
        <v>151</v>
      </c>
      <c r="C5128" s="1" t="s">
        <v>5301</v>
      </c>
      <c r="D5128" s="8">
        <v>0.0</v>
      </c>
      <c r="E5128" s="1"/>
      <c r="F5128" s="1">
        <v>1.2</v>
      </c>
      <c r="G5128" s="1"/>
      <c r="H5128" s="1"/>
    </row>
    <row r="5129">
      <c r="A5129" s="1" t="s">
        <v>47</v>
      </c>
      <c r="B5129" s="7" t="s">
        <v>151</v>
      </c>
      <c r="C5129" s="1" t="s">
        <v>5302</v>
      </c>
      <c r="D5129" s="8">
        <v>0.0</v>
      </c>
      <c r="E5129" s="1"/>
      <c r="F5129" s="1">
        <v>1.0</v>
      </c>
      <c r="G5129" s="1"/>
      <c r="H5129" s="1"/>
    </row>
    <row r="5130">
      <c r="A5130" s="1" t="s">
        <v>47</v>
      </c>
      <c r="B5130" s="7" t="s">
        <v>151</v>
      </c>
      <c r="C5130" s="1" t="s">
        <v>5303</v>
      </c>
      <c r="D5130" s="8">
        <v>0.0</v>
      </c>
      <c r="E5130" s="1"/>
      <c r="F5130" s="1">
        <v>1.7</v>
      </c>
      <c r="G5130" s="1"/>
      <c r="H5130" s="1"/>
    </row>
    <row r="5131">
      <c r="A5131" s="1" t="s">
        <v>47</v>
      </c>
      <c r="B5131" s="7" t="s">
        <v>151</v>
      </c>
      <c r="C5131" s="1" t="s">
        <v>5304</v>
      </c>
      <c r="D5131" s="8">
        <v>0.0</v>
      </c>
      <c r="E5131" s="1"/>
      <c r="F5131" s="1">
        <v>1.3</v>
      </c>
      <c r="G5131" s="1"/>
      <c r="H5131" s="1"/>
    </row>
    <row r="5132">
      <c r="A5132" s="1" t="s">
        <v>47</v>
      </c>
      <c r="B5132" s="7" t="s">
        <v>151</v>
      </c>
      <c r="C5132" s="1" t="s">
        <v>5305</v>
      </c>
      <c r="D5132" s="8">
        <v>0.0</v>
      </c>
      <c r="E5132" s="1"/>
      <c r="F5132" s="1">
        <v>1.0</v>
      </c>
      <c r="G5132" s="1"/>
      <c r="H5132" s="1"/>
    </row>
    <row r="5133">
      <c r="A5133" s="1" t="s">
        <v>47</v>
      </c>
      <c r="B5133" s="7" t="s">
        <v>151</v>
      </c>
      <c r="C5133" s="1" t="s">
        <v>2962</v>
      </c>
      <c r="D5133" s="8">
        <v>0.0</v>
      </c>
      <c r="E5133" s="1"/>
      <c r="F5133" s="1">
        <v>1.0</v>
      </c>
      <c r="G5133" s="1"/>
      <c r="H5133" s="1"/>
    </row>
    <row r="5134">
      <c r="A5134" s="1" t="s">
        <v>47</v>
      </c>
      <c r="B5134" s="7" t="s">
        <v>151</v>
      </c>
      <c r="C5134" s="1" t="s">
        <v>5306</v>
      </c>
      <c r="D5134" s="8">
        <v>0.0</v>
      </c>
      <c r="E5134" s="1"/>
      <c r="F5134" s="1">
        <v>1.0</v>
      </c>
      <c r="G5134" s="1"/>
      <c r="H5134" s="1"/>
    </row>
    <row r="5135">
      <c r="A5135" s="1" t="s">
        <v>47</v>
      </c>
      <c r="B5135" s="7" t="s">
        <v>151</v>
      </c>
      <c r="C5135" s="1" t="s">
        <v>2954</v>
      </c>
      <c r="D5135" s="8">
        <v>0.0</v>
      </c>
      <c r="E5135" s="1"/>
      <c r="F5135" s="1">
        <v>1.2</v>
      </c>
      <c r="G5135" s="1"/>
      <c r="H5135" s="1"/>
    </row>
    <row r="5136">
      <c r="A5136" s="1" t="s">
        <v>47</v>
      </c>
      <c r="B5136" s="7" t="s">
        <v>151</v>
      </c>
      <c r="C5136" s="1" t="s">
        <v>5307</v>
      </c>
      <c r="D5136" s="8">
        <v>0.0</v>
      </c>
      <c r="E5136" s="1"/>
      <c r="F5136" s="1">
        <v>1.0</v>
      </c>
      <c r="G5136" s="1"/>
      <c r="H5136" s="1"/>
    </row>
    <row r="5137">
      <c r="A5137" s="1" t="s">
        <v>47</v>
      </c>
      <c r="B5137" s="7" t="s">
        <v>151</v>
      </c>
      <c r="C5137" s="1" t="s">
        <v>2980</v>
      </c>
      <c r="D5137" s="8">
        <v>0.0</v>
      </c>
      <c r="E5137" s="1"/>
      <c r="F5137" s="1">
        <v>1.0</v>
      </c>
      <c r="G5137" s="1"/>
      <c r="H5137" s="1"/>
    </row>
    <row r="5138">
      <c r="A5138" s="1" t="s">
        <v>47</v>
      </c>
      <c r="B5138" s="7" t="s">
        <v>151</v>
      </c>
      <c r="C5138" s="1" t="s">
        <v>5308</v>
      </c>
      <c r="D5138" s="8">
        <v>0.0</v>
      </c>
      <c r="E5138" s="1"/>
      <c r="F5138" s="1">
        <v>1.0</v>
      </c>
      <c r="G5138" s="1"/>
      <c r="H5138" s="1"/>
    </row>
    <row r="5139">
      <c r="A5139" s="1" t="s">
        <v>47</v>
      </c>
      <c r="B5139" s="7" t="s">
        <v>151</v>
      </c>
      <c r="C5139" s="1" t="s">
        <v>5309</v>
      </c>
      <c r="D5139" s="8">
        <v>0.0</v>
      </c>
      <c r="E5139" s="1"/>
      <c r="F5139" s="1">
        <v>1.0</v>
      </c>
      <c r="G5139" s="1"/>
      <c r="H5139" s="1"/>
    </row>
    <row r="5140">
      <c r="A5140" s="1" t="s">
        <v>47</v>
      </c>
      <c r="B5140" s="7" t="s">
        <v>151</v>
      </c>
      <c r="C5140" s="1" t="s">
        <v>5310</v>
      </c>
      <c r="D5140" s="8">
        <v>0.0</v>
      </c>
      <c r="E5140" s="1"/>
      <c r="F5140" s="1">
        <v>1.1</v>
      </c>
      <c r="G5140" s="1"/>
      <c r="H5140" s="1"/>
    </row>
    <row r="5141">
      <c r="A5141" s="1" t="s">
        <v>47</v>
      </c>
      <c r="B5141" s="7" t="s">
        <v>151</v>
      </c>
      <c r="C5141" s="1" t="s">
        <v>5311</v>
      </c>
      <c r="D5141" s="8">
        <v>0.0</v>
      </c>
      <c r="E5141" s="1"/>
      <c r="F5141" s="1">
        <v>1.3</v>
      </c>
      <c r="G5141" s="1"/>
      <c r="H5141" s="1"/>
    </row>
    <row r="5142">
      <c r="A5142" s="1" t="s">
        <v>47</v>
      </c>
      <c r="B5142" s="7" t="s">
        <v>151</v>
      </c>
      <c r="C5142" s="1" t="s">
        <v>5312</v>
      </c>
      <c r="D5142" s="8">
        <v>0.0</v>
      </c>
      <c r="E5142" s="1"/>
      <c r="F5142" s="1">
        <v>2.4</v>
      </c>
      <c r="G5142" s="1"/>
      <c r="H5142" s="1"/>
    </row>
    <row r="5143">
      <c r="A5143" s="1" t="s">
        <v>47</v>
      </c>
      <c r="B5143" s="7" t="s">
        <v>151</v>
      </c>
      <c r="C5143" s="1" t="s">
        <v>5313</v>
      </c>
      <c r="D5143" s="8">
        <v>0.0</v>
      </c>
      <c r="E5143" s="1"/>
      <c r="F5143" s="1">
        <v>5.8</v>
      </c>
      <c r="G5143" s="1"/>
      <c r="H5143" s="1"/>
    </row>
    <row r="5144">
      <c r="A5144" s="1" t="s">
        <v>47</v>
      </c>
      <c r="B5144" s="7" t="s">
        <v>151</v>
      </c>
      <c r="C5144" s="1" t="s">
        <v>5314</v>
      </c>
      <c r="D5144" s="8">
        <v>0.0</v>
      </c>
      <c r="E5144" s="1"/>
      <c r="F5144" s="1">
        <v>1.0</v>
      </c>
      <c r="G5144" s="1"/>
      <c r="H5144" s="1"/>
    </row>
    <row r="5145">
      <c r="A5145" s="1" t="s">
        <v>47</v>
      </c>
      <c r="B5145" s="7" t="s">
        <v>151</v>
      </c>
      <c r="C5145" s="1" t="s">
        <v>2967</v>
      </c>
      <c r="D5145" s="8">
        <v>0.0</v>
      </c>
      <c r="E5145" s="1"/>
      <c r="F5145" s="1">
        <v>1.0</v>
      </c>
      <c r="G5145" s="1"/>
      <c r="H5145" s="1"/>
    </row>
    <row r="5146">
      <c r="A5146" s="1" t="s">
        <v>47</v>
      </c>
      <c r="B5146" s="7" t="s">
        <v>151</v>
      </c>
      <c r="C5146" s="1" t="s">
        <v>5315</v>
      </c>
      <c r="D5146" s="8">
        <v>0.0</v>
      </c>
      <c r="E5146" s="1"/>
      <c r="F5146" s="1">
        <v>3.6</v>
      </c>
      <c r="G5146" s="1"/>
      <c r="H5146" s="1"/>
    </row>
    <row r="5147">
      <c r="A5147" s="1" t="s">
        <v>47</v>
      </c>
      <c r="B5147" s="7" t="s">
        <v>151</v>
      </c>
      <c r="C5147" s="1" t="s">
        <v>2934</v>
      </c>
      <c r="D5147" s="8">
        <v>0.0</v>
      </c>
      <c r="E5147" s="1"/>
      <c r="F5147" s="1">
        <v>1.0</v>
      </c>
      <c r="G5147" s="1"/>
      <c r="H5147" s="1"/>
    </row>
    <row r="5148">
      <c r="A5148" s="1" t="s">
        <v>47</v>
      </c>
      <c r="B5148" s="7" t="s">
        <v>151</v>
      </c>
      <c r="C5148" s="1" t="s">
        <v>5316</v>
      </c>
      <c r="D5148" s="8">
        <v>0.0</v>
      </c>
      <c r="E5148" s="1"/>
      <c r="F5148" s="1">
        <v>1.0</v>
      </c>
      <c r="G5148" s="1"/>
      <c r="H5148" s="1"/>
    </row>
    <row r="5149">
      <c r="A5149" s="1" t="s">
        <v>47</v>
      </c>
      <c r="B5149" s="7" t="s">
        <v>151</v>
      </c>
      <c r="C5149" s="1" t="s">
        <v>5317</v>
      </c>
      <c r="D5149" s="8">
        <v>0.0</v>
      </c>
      <c r="E5149" s="1"/>
      <c r="F5149" s="1">
        <v>1.0</v>
      </c>
      <c r="G5149" s="1"/>
      <c r="H5149" s="1"/>
    </row>
    <row r="5150">
      <c r="A5150" s="1" t="s">
        <v>47</v>
      </c>
      <c r="B5150" s="7" t="s">
        <v>151</v>
      </c>
      <c r="C5150" s="1" t="s">
        <v>5318</v>
      </c>
      <c r="D5150" s="8">
        <v>0.0</v>
      </c>
      <c r="E5150" s="1"/>
      <c r="F5150" s="1">
        <v>1.7</v>
      </c>
      <c r="G5150" s="1"/>
      <c r="H5150" s="1"/>
    </row>
    <row r="5151">
      <c r="A5151" s="1" t="s">
        <v>47</v>
      </c>
      <c r="B5151" s="7" t="s">
        <v>151</v>
      </c>
      <c r="C5151" s="1" t="s">
        <v>2073</v>
      </c>
      <c r="D5151" s="8">
        <v>0.0</v>
      </c>
      <c r="E5151" s="1"/>
      <c r="F5151" s="1">
        <v>1.3</v>
      </c>
      <c r="G5151" s="1"/>
      <c r="H5151" s="1"/>
    </row>
    <row r="5152">
      <c r="A5152" s="1" t="s">
        <v>47</v>
      </c>
      <c r="B5152" s="7" t="s">
        <v>151</v>
      </c>
      <c r="C5152" s="1" t="s">
        <v>5319</v>
      </c>
      <c r="D5152" s="8">
        <v>0.0</v>
      </c>
      <c r="E5152" s="1"/>
      <c r="F5152" s="1">
        <v>1.0</v>
      </c>
      <c r="G5152" s="1"/>
      <c r="H5152" s="1"/>
    </row>
    <row r="5153">
      <c r="A5153" s="1" t="s">
        <v>47</v>
      </c>
      <c r="B5153" s="7" t="s">
        <v>151</v>
      </c>
      <c r="C5153" s="1" t="s">
        <v>5320</v>
      </c>
      <c r="D5153" s="8">
        <v>0.0</v>
      </c>
      <c r="E5153" s="1"/>
      <c r="F5153" s="1">
        <v>1.0</v>
      </c>
      <c r="G5153" s="1"/>
      <c r="H5153" s="1"/>
    </row>
    <row r="5154">
      <c r="A5154" s="1" t="s">
        <v>47</v>
      </c>
      <c r="B5154" s="7" t="s">
        <v>151</v>
      </c>
      <c r="C5154" s="1" t="s">
        <v>5321</v>
      </c>
      <c r="D5154" s="8">
        <v>0.0</v>
      </c>
      <c r="E5154" s="1"/>
      <c r="F5154" s="1">
        <v>1.0</v>
      </c>
      <c r="G5154" s="1"/>
      <c r="H5154" s="1"/>
    </row>
    <row r="5155">
      <c r="A5155" s="1" t="s">
        <v>47</v>
      </c>
      <c r="B5155" s="7" t="s">
        <v>151</v>
      </c>
      <c r="C5155" s="1" t="s">
        <v>2070</v>
      </c>
      <c r="D5155" s="8">
        <v>0.0</v>
      </c>
      <c r="E5155" s="1"/>
      <c r="F5155" s="1">
        <v>1.3</v>
      </c>
      <c r="G5155" s="1"/>
      <c r="H5155" s="1"/>
    </row>
    <row r="5156">
      <c r="A5156" s="1" t="s">
        <v>47</v>
      </c>
      <c r="B5156" s="7" t="s">
        <v>151</v>
      </c>
      <c r="C5156" s="1" t="s">
        <v>5322</v>
      </c>
      <c r="D5156" s="8">
        <v>0.0</v>
      </c>
      <c r="E5156" s="1"/>
      <c r="F5156" s="1">
        <v>1.0</v>
      </c>
      <c r="G5156" s="1"/>
      <c r="H5156" s="1"/>
    </row>
    <row r="5157">
      <c r="A5157" s="1" t="s">
        <v>47</v>
      </c>
      <c r="B5157" s="7" t="s">
        <v>151</v>
      </c>
      <c r="C5157" s="1" t="s">
        <v>2072</v>
      </c>
      <c r="D5157" s="8">
        <v>0.0</v>
      </c>
      <c r="E5157" s="1"/>
      <c r="F5157" s="1">
        <v>1.0</v>
      </c>
      <c r="G5157" s="1"/>
      <c r="H5157" s="1"/>
    </row>
    <row r="5158">
      <c r="A5158" s="1" t="s">
        <v>47</v>
      </c>
      <c r="B5158" s="7" t="s">
        <v>151</v>
      </c>
      <c r="C5158" s="1" t="s">
        <v>2957</v>
      </c>
      <c r="D5158" s="8">
        <v>0.0</v>
      </c>
      <c r="E5158" s="1"/>
      <c r="F5158" s="1">
        <v>1.0</v>
      </c>
      <c r="G5158" s="1"/>
      <c r="H5158" s="1"/>
    </row>
    <row r="5159">
      <c r="A5159" s="1" t="s">
        <v>47</v>
      </c>
      <c r="B5159" s="7" t="s">
        <v>151</v>
      </c>
      <c r="C5159" s="1" t="s">
        <v>5323</v>
      </c>
      <c r="D5159" s="8">
        <v>0.0</v>
      </c>
      <c r="E5159" s="1"/>
      <c r="F5159" s="1">
        <v>1.0</v>
      </c>
      <c r="G5159" s="1"/>
      <c r="H5159" s="1"/>
    </row>
    <row r="5160">
      <c r="A5160" s="1" t="s">
        <v>47</v>
      </c>
      <c r="B5160" s="7" t="s">
        <v>151</v>
      </c>
      <c r="C5160" s="1" t="s">
        <v>5324</v>
      </c>
      <c r="D5160" s="8">
        <v>0.0</v>
      </c>
      <c r="E5160" s="1"/>
      <c r="F5160" s="1">
        <v>1.0</v>
      </c>
      <c r="G5160" s="1"/>
      <c r="H5160" s="1"/>
    </row>
    <row r="5161">
      <c r="A5161" s="1" t="s">
        <v>47</v>
      </c>
      <c r="B5161" s="7" t="s">
        <v>151</v>
      </c>
      <c r="C5161" s="1" t="s">
        <v>5325</v>
      </c>
      <c r="D5161" s="8">
        <v>0.0</v>
      </c>
      <c r="E5161" s="1"/>
      <c r="F5161" s="1">
        <v>1.0</v>
      </c>
      <c r="G5161" s="1"/>
      <c r="H5161" s="1"/>
    </row>
    <row r="5162">
      <c r="A5162" s="1" t="s">
        <v>47</v>
      </c>
      <c r="B5162" s="7" t="s">
        <v>151</v>
      </c>
      <c r="C5162" s="1" t="s">
        <v>5326</v>
      </c>
      <c r="D5162" s="8">
        <v>0.0</v>
      </c>
      <c r="E5162" s="1"/>
      <c r="F5162" s="1">
        <v>1.0</v>
      </c>
      <c r="G5162" s="1"/>
      <c r="H5162" s="1"/>
    </row>
    <row r="5163">
      <c r="A5163" s="1" t="s">
        <v>47</v>
      </c>
      <c r="B5163" s="7" t="s">
        <v>151</v>
      </c>
      <c r="C5163" s="1" t="s">
        <v>5327</v>
      </c>
      <c r="D5163" s="8">
        <v>0.0</v>
      </c>
      <c r="E5163" s="1"/>
      <c r="F5163" s="1">
        <v>2.5</v>
      </c>
      <c r="G5163" s="1"/>
      <c r="H5163" s="1"/>
    </row>
    <row r="5164">
      <c r="A5164" s="1" t="s">
        <v>47</v>
      </c>
      <c r="B5164" s="7" t="s">
        <v>151</v>
      </c>
      <c r="C5164" s="1" t="s">
        <v>2088</v>
      </c>
      <c r="D5164" s="8">
        <v>0.0</v>
      </c>
      <c r="E5164" s="1"/>
      <c r="F5164" s="1">
        <v>1.0</v>
      </c>
      <c r="G5164" s="1"/>
      <c r="H5164" s="1"/>
    </row>
    <row r="5165">
      <c r="A5165" s="1" t="s">
        <v>47</v>
      </c>
      <c r="B5165" s="7" t="s">
        <v>151</v>
      </c>
      <c r="C5165" s="1" t="s">
        <v>5328</v>
      </c>
      <c r="D5165" s="8">
        <v>0.0</v>
      </c>
      <c r="E5165" s="1"/>
      <c r="F5165" s="1">
        <v>1.0</v>
      </c>
      <c r="G5165" s="1"/>
      <c r="H5165" s="1"/>
    </row>
    <row r="5166">
      <c r="A5166" s="1" t="s">
        <v>47</v>
      </c>
      <c r="B5166" s="7" t="s">
        <v>151</v>
      </c>
      <c r="C5166" s="1" t="s">
        <v>5329</v>
      </c>
      <c r="D5166" s="8">
        <v>0.0</v>
      </c>
      <c r="E5166" s="1"/>
      <c r="F5166" s="1">
        <v>1.0</v>
      </c>
      <c r="G5166" s="1"/>
      <c r="H5166" s="1"/>
    </row>
    <row r="5167">
      <c r="A5167" s="1" t="s">
        <v>47</v>
      </c>
      <c r="B5167" s="7" t="s">
        <v>151</v>
      </c>
      <c r="C5167" s="1" t="s">
        <v>5330</v>
      </c>
      <c r="D5167" s="8">
        <v>0.0</v>
      </c>
      <c r="E5167" s="1"/>
      <c r="F5167" s="1">
        <v>1.0</v>
      </c>
      <c r="G5167" s="1"/>
      <c r="H5167" s="1"/>
    </row>
    <row r="5168">
      <c r="A5168" s="1" t="s">
        <v>47</v>
      </c>
      <c r="B5168" s="7" t="s">
        <v>151</v>
      </c>
      <c r="C5168" s="1" t="s">
        <v>5331</v>
      </c>
      <c r="D5168" s="8">
        <v>0.0</v>
      </c>
      <c r="E5168" s="1"/>
      <c r="F5168" s="1">
        <v>1.0</v>
      </c>
      <c r="G5168" s="1"/>
      <c r="H5168" s="1"/>
    </row>
    <row r="5169">
      <c r="A5169" s="1" t="s">
        <v>47</v>
      </c>
      <c r="B5169" s="7" t="s">
        <v>151</v>
      </c>
      <c r="C5169" s="1" t="s">
        <v>5332</v>
      </c>
      <c r="D5169" s="8">
        <v>0.0</v>
      </c>
      <c r="E5169" s="1"/>
      <c r="F5169" s="1">
        <v>1.0</v>
      </c>
      <c r="G5169" s="1"/>
      <c r="H5169" s="1"/>
    </row>
    <row r="5170">
      <c r="A5170" s="1" t="s">
        <v>47</v>
      </c>
      <c r="B5170" s="7" t="s">
        <v>151</v>
      </c>
      <c r="C5170" s="1" t="s">
        <v>5333</v>
      </c>
      <c r="D5170" s="8">
        <v>0.0</v>
      </c>
      <c r="E5170" s="1"/>
      <c r="F5170" s="1">
        <v>2.7</v>
      </c>
      <c r="G5170" s="1"/>
      <c r="H5170" s="1"/>
    </row>
    <row r="5171">
      <c r="A5171" s="1" t="s">
        <v>47</v>
      </c>
      <c r="B5171" s="7" t="s">
        <v>151</v>
      </c>
      <c r="C5171" s="1" t="s">
        <v>5334</v>
      </c>
      <c r="D5171" s="8">
        <v>0.0</v>
      </c>
      <c r="E5171" s="1"/>
      <c r="F5171" s="1">
        <v>1.0</v>
      </c>
      <c r="G5171" s="1"/>
      <c r="H5171" s="1"/>
    </row>
    <row r="5172">
      <c r="A5172" s="1" t="s">
        <v>47</v>
      </c>
      <c r="B5172" s="7" t="s">
        <v>151</v>
      </c>
      <c r="C5172" s="1" t="s">
        <v>5335</v>
      </c>
      <c r="D5172" s="8">
        <v>0.0</v>
      </c>
      <c r="E5172" s="1"/>
      <c r="F5172" s="1">
        <v>1.0</v>
      </c>
      <c r="G5172" s="1"/>
      <c r="H5172" s="1"/>
    </row>
    <row r="5173">
      <c r="A5173" s="1" t="s">
        <v>47</v>
      </c>
      <c r="B5173" s="7" t="s">
        <v>151</v>
      </c>
      <c r="C5173" s="1" t="s">
        <v>2076</v>
      </c>
      <c r="D5173" s="8">
        <v>0.0</v>
      </c>
      <c r="E5173" s="1"/>
      <c r="F5173" s="1">
        <v>1.0</v>
      </c>
      <c r="G5173" s="1"/>
      <c r="H5173" s="1"/>
    </row>
    <row r="5174">
      <c r="A5174" s="1" t="s">
        <v>47</v>
      </c>
      <c r="B5174" s="7" t="s">
        <v>152</v>
      </c>
      <c r="C5174" s="1" t="s">
        <v>5336</v>
      </c>
      <c r="D5174" s="8">
        <v>1.0</v>
      </c>
      <c r="E5174" s="1"/>
      <c r="F5174" s="1">
        <v>3.3</v>
      </c>
      <c r="G5174" s="1"/>
      <c r="H5174" s="1"/>
    </row>
    <row r="5175">
      <c r="A5175" s="1" t="s">
        <v>47</v>
      </c>
      <c r="B5175" s="7" t="s">
        <v>152</v>
      </c>
      <c r="C5175" s="1" t="s">
        <v>5337</v>
      </c>
      <c r="D5175" s="8">
        <v>0.0</v>
      </c>
      <c r="E5175" s="1"/>
      <c r="F5175" s="1">
        <v>3.7</v>
      </c>
      <c r="G5175" s="1"/>
      <c r="H5175" s="1"/>
    </row>
    <row r="5176">
      <c r="A5176" s="1" t="s">
        <v>47</v>
      </c>
      <c r="B5176" s="7" t="s">
        <v>152</v>
      </c>
      <c r="C5176" s="1" t="s">
        <v>5338</v>
      </c>
      <c r="D5176" s="8">
        <v>0.0</v>
      </c>
      <c r="E5176" s="1"/>
      <c r="F5176" s="1">
        <v>3.4</v>
      </c>
      <c r="G5176" s="1"/>
      <c r="H5176" s="1"/>
    </row>
    <row r="5177">
      <c r="A5177" s="1" t="s">
        <v>47</v>
      </c>
      <c r="B5177" s="7" t="s">
        <v>152</v>
      </c>
      <c r="C5177" s="1" t="s">
        <v>5339</v>
      </c>
      <c r="D5177" s="8">
        <v>0.0</v>
      </c>
      <c r="E5177" s="1"/>
      <c r="F5177" s="1">
        <v>3.2</v>
      </c>
      <c r="G5177" s="1"/>
      <c r="H5177" s="1"/>
    </row>
    <row r="5178">
      <c r="A5178" s="1" t="s">
        <v>47</v>
      </c>
      <c r="B5178" s="7" t="s">
        <v>152</v>
      </c>
      <c r="C5178" s="1" t="s">
        <v>5340</v>
      </c>
      <c r="D5178" s="8">
        <v>0.0</v>
      </c>
      <c r="E5178" s="1"/>
      <c r="F5178" s="1">
        <v>2.1</v>
      </c>
      <c r="G5178" s="1"/>
      <c r="H5178" s="1"/>
    </row>
    <row r="5179">
      <c r="A5179" s="1" t="s">
        <v>47</v>
      </c>
      <c r="B5179" s="7" t="s">
        <v>152</v>
      </c>
      <c r="C5179" s="1" t="s">
        <v>5341</v>
      </c>
      <c r="D5179" s="8">
        <v>1.0</v>
      </c>
      <c r="E5179" s="1"/>
      <c r="F5179" s="1">
        <v>3.9</v>
      </c>
      <c r="G5179" s="1"/>
      <c r="H5179" s="1"/>
    </row>
    <row r="5180">
      <c r="A5180" s="1" t="s">
        <v>47</v>
      </c>
      <c r="B5180" s="7" t="s">
        <v>152</v>
      </c>
      <c r="C5180" s="1" t="s">
        <v>5342</v>
      </c>
      <c r="D5180" s="8">
        <v>0.0</v>
      </c>
      <c r="E5180" s="1"/>
      <c r="F5180" s="1">
        <v>4.8</v>
      </c>
      <c r="G5180" s="1"/>
      <c r="H5180" s="1"/>
    </row>
    <row r="5181">
      <c r="A5181" s="1" t="s">
        <v>47</v>
      </c>
      <c r="B5181" s="7" t="s">
        <v>152</v>
      </c>
      <c r="C5181" s="1" t="s">
        <v>5343</v>
      </c>
      <c r="D5181" s="8">
        <v>0.0</v>
      </c>
      <c r="E5181" s="1"/>
      <c r="F5181" s="1">
        <v>3.0</v>
      </c>
      <c r="G5181" s="1"/>
      <c r="H5181" s="1"/>
    </row>
    <row r="5182">
      <c r="A5182" s="1" t="s">
        <v>47</v>
      </c>
      <c r="B5182" s="7" t="s">
        <v>152</v>
      </c>
      <c r="C5182" s="1" t="s">
        <v>5344</v>
      </c>
      <c r="D5182" s="8">
        <v>1.0</v>
      </c>
      <c r="E5182" s="1"/>
      <c r="F5182" s="1">
        <v>5.9</v>
      </c>
      <c r="G5182" s="1"/>
      <c r="H5182" s="1"/>
    </row>
    <row r="5183">
      <c r="A5183" s="1" t="s">
        <v>47</v>
      </c>
      <c r="B5183" s="7" t="s">
        <v>152</v>
      </c>
      <c r="C5183" s="1" t="s">
        <v>5345</v>
      </c>
      <c r="D5183" s="8">
        <v>0.0</v>
      </c>
      <c r="E5183" s="1"/>
      <c r="F5183" s="1">
        <v>1.7</v>
      </c>
      <c r="G5183" s="1"/>
      <c r="H5183" s="1"/>
    </row>
    <row r="5184">
      <c r="A5184" s="1" t="s">
        <v>47</v>
      </c>
      <c r="B5184" s="7" t="s">
        <v>152</v>
      </c>
      <c r="C5184" s="1" t="s">
        <v>5346</v>
      </c>
      <c r="D5184" s="8">
        <v>1.0</v>
      </c>
      <c r="E5184" s="1"/>
      <c r="F5184" s="1">
        <v>4.9</v>
      </c>
      <c r="G5184" s="1"/>
      <c r="H5184" s="1"/>
    </row>
    <row r="5185">
      <c r="A5185" s="1" t="s">
        <v>47</v>
      </c>
      <c r="B5185" s="7" t="s">
        <v>152</v>
      </c>
      <c r="C5185" s="1" t="s">
        <v>5347</v>
      </c>
      <c r="D5185" s="8">
        <v>0.0</v>
      </c>
      <c r="E5185" s="1"/>
      <c r="F5185" s="1">
        <v>3.6</v>
      </c>
      <c r="G5185" s="1"/>
      <c r="H5185" s="1"/>
    </row>
    <row r="5186">
      <c r="A5186" s="1" t="s">
        <v>47</v>
      </c>
      <c r="B5186" s="7" t="s">
        <v>152</v>
      </c>
      <c r="C5186" s="1" t="s">
        <v>5348</v>
      </c>
      <c r="D5186" s="8">
        <v>0.0</v>
      </c>
      <c r="E5186" s="1"/>
      <c r="F5186" s="1">
        <v>6.4</v>
      </c>
      <c r="G5186" s="1"/>
      <c r="H5186" s="1"/>
    </row>
    <row r="5187">
      <c r="A5187" s="1" t="s">
        <v>47</v>
      </c>
      <c r="B5187" s="7" t="s">
        <v>152</v>
      </c>
      <c r="C5187" s="1" t="s">
        <v>5349</v>
      </c>
      <c r="D5187" s="8">
        <v>1.0</v>
      </c>
      <c r="E5187" s="1"/>
      <c r="F5187" s="1">
        <v>7.7</v>
      </c>
      <c r="G5187" s="1"/>
      <c r="H5187" s="1"/>
    </row>
    <row r="5188">
      <c r="A5188" s="1" t="s">
        <v>47</v>
      </c>
      <c r="B5188" s="7" t="s">
        <v>152</v>
      </c>
      <c r="C5188" s="1" t="s">
        <v>5350</v>
      </c>
      <c r="D5188" s="8">
        <v>0.0</v>
      </c>
      <c r="E5188" s="1"/>
      <c r="F5188" s="1">
        <v>11.7</v>
      </c>
      <c r="G5188" s="1"/>
      <c r="H5188" s="1"/>
    </row>
    <row r="5189">
      <c r="A5189" s="1" t="s">
        <v>47</v>
      </c>
      <c r="B5189" s="7" t="s">
        <v>152</v>
      </c>
      <c r="C5189" s="1" t="s">
        <v>5351</v>
      </c>
      <c r="D5189" s="8">
        <v>0.0</v>
      </c>
      <c r="E5189" s="1"/>
      <c r="F5189" s="1">
        <v>2.5</v>
      </c>
      <c r="G5189" s="1"/>
      <c r="H5189" s="1"/>
    </row>
    <row r="5190">
      <c r="A5190" s="1" t="s">
        <v>47</v>
      </c>
      <c r="B5190" s="7" t="s">
        <v>152</v>
      </c>
      <c r="C5190" s="1" t="s">
        <v>5352</v>
      </c>
      <c r="D5190" s="8">
        <v>0.0</v>
      </c>
      <c r="E5190" s="1"/>
      <c r="F5190" s="1">
        <v>1.0</v>
      </c>
      <c r="G5190" s="1"/>
      <c r="H5190" s="1"/>
    </row>
    <row r="5191">
      <c r="A5191" s="1" t="s">
        <v>47</v>
      </c>
      <c r="B5191" s="7" t="s">
        <v>152</v>
      </c>
      <c r="C5191" s="1" t="s">
        <v>5353</v>
      </c>
      <c r="D5191" s="8">
        <v>1.0</v>
      </c>
      <c r="E5191" s="1"/>
      <c r="F5191" s="1">
        <v>4.4</v>
      </c>
      <c r="G5191" s="1"/>
      <c r="H5191" s="1"/>
    </row>
    <row r="5192">
      <c r="A5192" s="1" t="s">
        <v>47</v>
      </c>
      <c r="B5192" s="7" t="s">
        <v>152</v>
      </c>
      <c r="C5192" s="1" t="s">
        <v>5354</v>
      </c>
      <c r="D5192" s="8">
        <v>0.0</v>
      </c>
      <c r="E5192" s="1"/>
      <c r="F5192" s="1">
        <v>3.7</v>
      </c>
      <c r="G5192" s="1"/>
      <c r="H5192" s="1"/>
    </row>
    <row r="5193">
      <c r="A5193" s="1" t="s">
        <v>47</v>
      </c>
      <c r="B5193" s="7" t="s">
        <v>152</v>
      </c>
      <c r="C5193" s="1" t="s">
        <v>5355</v>
      </c>
      <c r="D5193" s="8">
        <v>0.0</v>
      </c>
      <c r="E5193" s="1"/>
      <c r="F5193" s="1">
        <v>3.4</v>
      </c>
      <c r="G5193" s="1"/>
      <c r="H5193" s="1"/>
    </row>
    <row r="5194">
      <c r="A5194" s="1" t="s">
        <v>47</v>
      </c>
      <c r="B5194" s="7" t="s">
        <v>152</v>
      </c>
      <c r="C5194" s="1" t="s">
        <v>5356</v>
      </c>
      <c r="D5194" s="8">
        <v>0.0</v>
      </c>
      <c r="E5194" s="1"/>
      <c r="F5194" s="1">
        <v>4.9</v>
      </c>
      <c r="G5194" s="1"/>
      <c r="H5194" s="1"/>
    </row>
    <row r="5195">
      <c r="A5195" s="1" t="s">
        <v>47</v>
      </c>
      <c r="B5195" s="7" t="s">
        <v>152</v>
      </c>
      <c r="C5195" s="1" t="s">
        <v>5357</v>
      </c>
      <c r="D5195" s="8">
        <v>0.0</v>
      </c>
      <c r="E5195" s="1"/>
      <c r="F5195" s="1">
        <v>9.8</v>
      </c>
      <c r="G5195" s="1"/>
      <c r="H5195" s="1"/>
    </row>
    <row r="5196">
      <c r="A5196" s="1" t="s">
        <v>47</v>
      </c>
      <c r="B5196" s="7" t="s">
        <v>152</v>
      </c>
      <c r="C5196" s="1" t="s">
        <v>5358</v>
      </c>
      <c r="D5196" s="8">
        <v>0.0</v>
      </c>
      <c r="E5196" s="1"/>
      <c r="F5196" s="1">
        <v>5.3</v>
      </c>
      <c r="G5196" s="1"/>
      <c r="H5196" s="1"/>
    </row>
    <row r="5197">
      <c r="A5197" s="1" t="s">
        <v>47</v>
      </c>
      <c r="B5197" s="7" t="s">
        <v>152</v>
      </c>
      <c r="C5197" s="1" t="s">
        <v>5359</v>
      </c>
      <c r="D5197" s="8">
        <v>0.0</v>
      </c>
      <c r="E5197" s="1"/>
      <c r="F5197" s="1">
        <v>3.5</v>
      </c>
      <c r="G5197" s="1"/>
      <c r="H5197" s="1"/>
    </row>
    <row r="5198">
      <c r="A5198" s="1" t="s">
        <v>47</v>
      </c>
      <c r="B5198" s="7" t="s">
        <v>152</v>
      </c>
      <c r="C5198" s="1" t="s">
        <v>5360</v>
      </c>
      <c r="D5198" s="8">
        <v>0.0</v>
      </c>
      <c r="E5198" s="1"/>
      <c r="F5198" s="1">
        <v>2.1</v>
      </c>
      <c r="G5198" s="1"/>
      <c r="H5198" s="1"/>
    </row>
    <row r="5199">
      <c r="A5199" s="1" t="s">
        <v>47</v>
      </c>
      <c r="B5199" s="7" t="s">
        <v>152</v>
      </c>
      <c r="C5199" s="1" t="s">
        <v>5361</v>
      </c>
      <c r="D5199" s="8">
        <v>0.0</v>
      </c>
      <c r="E5199" s="1"/>
      <c r="F5199" s="1">
        <v>10.8</v>
      </c>
      <c r="G5199" s="1"/>
      <c r="H5199" s="1"/>
    </row>
    <row r="5200">
      <c r="A5200" s="1" t="s">
        <v>47</v>
      </c>
      <c r="B5200" s="7" t="s">
        <v>152</v>
      </c>
      <c r="C5200" s="1" t="s">
        <v>5362</v>
      </c>
      <c r="D5200" s="8">
        <v>0.0</v>
      </c>
      <c r="E5200" s="1"/>
      <c r="F5200" s="1">
        <v>4.7</v>
      </c>
      <c r="G5200" s="1"/>
      <c r="H5200" s="1"/>
    </row>
    <row r="5201">
      <c r="A5201" s="1" t="s">
        <v>47</v>
      </c>
      <c r="B5201" s="7" t="s">
        <v>152</v>
      </c>
      <c r="C5201" s="1" t="s">
        <v>5363</v>
      </c>
      <c r="D5201" s="8">
        <v>0.0</v>
      </c>
      <c r="E5201" s="1"/>
      <c r="F5201" s="1">
        <v>10.2</v>
      </c>
      <c r="G5201" s="1"/>
      <c r="H5201" s="1"/>
    </row>
    <row r="5202">
      <c r="A5202" s="1" t="s">
        <v>47</v>
      </c>
      <c r="B5202" s="7" t="s">
        <v>152</v>
      </c>
      <c r="C5202" s="1" t="s">
        <v>5364</v>
      </c>
      <c r="D5202" s="8">
        <v>0.0</v>
      </c>
      <c r="E5202" s="1"/>
      <c r="F5202" s="1">
        <v>3.2</v>
      </c>
      <c r="G5202" s="1"/>
      <c r="H5202" s="1"/>
    </row>
    <row r="5203">
      <c r="A5203" s="1" t="s">
        <v>47</v>
      </c>
      <c r="B5203" s="7" t="s">
        <v>152</v>
      </c>
      <c r="C5203" s="1" t="s">
        <v>5365</v>
      </c>
      <c r="D5203" s="8">
        <v>1.0</v>
      </c>
      <c r="E5203" s="1"/>
      <c r="F5203" s="1">
        <v>3.7</v>
      </c>
      <c r="G5203" s="1"/>
      <c r="H5203" s="1"/>
    </row>
    <row r="5204">
      <c r="A5204" s="1" t="s">
        <v>47</v>
      </c>
      <c r="B5204" s="7" t="s">
        <v>152</v>
      </c>
      <c r="C5204" s="1" t="s">
        <v>5366</v>
      </c>
      <c r="D5204" s="8">
        <v>0.0</v>
      </c>
      <c r="E5204" s="1"/>
      <c r="F5204" s="1">
        <v>1.3</v>
      </c>
      <c r="G5204" s="1"/>
      <c r="H5204" s="1"/>
    </row>
    <row r="5205">
      <c r="A5205" s="1" t="s">
        <v>47</v>
      </c>
      <c r="B5205" s="7" t="s">
        <v>152</v>
      </c>
      <c r="C5205" s="1" t="s">
        <v>5367</v>
      </c>
      <c r="D5205" s="8">
        <v>0.0</v>
      </c>
      <c r="E5205" s="1"/>
      <c r="F5205" s="1">
        <v>4.0</v>
      </c>
      <c r="G5205" s="1"/>
      <c r="H5205" s="1"/>
    </row>
    <row r="5206">
      <c r="A5206" s="1" t="s">
        <v>47</v>
      </c>
      <c r="B5206" s="7" t="s">
        <v>152</v>
      </c>
      <c r="C5206" s="1" t="s">
        <v>5368</v>
      </c>
      <c r="D5206" s="8">
        <v>0.0</v>
      </c>
      <c r="E5206" s="1"/>
      <c r="F5206" s="1">
        <v>3.0</v>
      </c>
      <c r="G5206" s="1"/>
      <c r="H5206" s="1"/>
    </row>
    <row r="5207">
      <c r="A5207" s="1" t="s">
        <v>47</v>
      </c>
      <c r="B5207" s="7" t="s">
        <v>152</v>
      </c>
      <c r="C5207" s="1" t="s">
        <v>5369</v>
      </c>
      <c r="D5207" s="8">
        <v>0.0</v>
      </c>
      <c r="E5207" s="1"/>
      <c r="F5207" s="1">
        <v>9.4</v>
      </c>
      <c r="G5207" s="1"/>
      <c r="H5207" s="1"/>
    </row>
    <row r="5208">
      <c r="A5208" s="1" t="s">
        <v>47</v>
      </c>
      <c r="B5208" s="7" t="s">
        <v>152</v>
      </c>
      <c r="C5208" s="1" t="s">
        <v>5370</v>
      </c>
      <c r="D5208" s="8">
        <v>0.0</v>
      </c>
      <c r="E5208" s="1"/>
      <c r="F5208" s="1">
        <v>2.5</v>
      </c>
      <c r="G5208" s="1"/>
      <c r="H5208" s="1"/>
    </row>
    <row r="5209">
      <c r="A5209" s="1" t="s">
        <v>47</v>
      </c>
      <c r="B5209" s="7" t="s">
        <v>152</v>
      </c>
      <c r="C5209" s="1" t="s">
        <v>5371</v>
      </c>
      <c r="D5209" s="8">
        <v>0.0</v>
      </c>
      <c r="E5209" s="1"/>
      <c r="F5209" s="1">
        <v>3.2</v>
      </c>
      <c r="G5209" s="1"/>
      <c r="H5209" s="1"/>
    </row>
    <row r="5210">
      <c r="A5210" s="1" t="s">
        <v>47</v>
      </c>
      <c r="B5210" s="7" t="s">
        <v>152</v>
      </c>
      <c r="C5210" s="1" t="s">
        <v>5372</v>
      </c>
      <c r="D5210" s="8">
        <v>0.0</v>
      </c>
      <c r="E5210" s="1"/>
      <c r="F5210" s="1">
        <v>2.8</v>
      </c>
      <c r="G5210" s="1"/>
      <c r="H5210" s="1"/>
    </row>
    <row r="5211">
      <c r="A5211" s="1" t="s">
        <v>47</v>
      </c>
      <c r="B5211" s="7" t="s">
        <v>152</v>
      </c>
      <c r="C5211" s="1" t="s">
        <v>5373</v>
      </c>
      <c r="D5211" s="8">
        <v>0.0</v>
      </c>
      <c r="E5211" s="1"/>
      <c r="F5211" s="1">
        <v>3.9</v>
      </c>
      <c r="G5211" s="1"/>
      <c r="H5211" s="1"/>
    </row>
    <row r="5212">
      <c r="A5212" s="1" t="s">
        <v>47</v>
      </c>
      <c r="B5212" s="7" t="s">
        <v>152</v>
      </c>
      <c r="C5212" s="1" t="s">
        <v>5374</v>
      </c>
      <c r="D5212" s="8">
        <v>0.0</v>
      </c>
      <c r="E5212" s="1"/>
      <c r="F5212" s="1">
        <v>2.9</v>
      </c>
      <c r="G5212" s="1"/>
      <c r="H5212" s="1"/>
    </row>
    <row r="5213">
      <c r="A5213" s="1" t="s">
        <v>47</v>
      </c>
      <c r="B5213" s="7" t="s">
        <v>152</v>
      </c>
      <c r="C5213" s="1" t="s">
        <v>5375</v>
      </c>
      <c r="D5213" s="8">
        <v>0.0</v>
      </c>
      <c r="E5213" s="1"/>
      <c r="F5213" s="1">
        <v>2.9</v>
      </c>
      <c r="G5213" s="1"/>
      <c r="H5213" s="1"/>
    </row>
    <row r="5214">
      <c r="A5214" s="1" t="s">
        <v>47</v>
      </c>
      <c r="B5214" s="7" t="s">
        <v>152</v>
      </c>
      <c r="C5214" s="1" t="s">
        <v>5376</v>
      </c>
      <c r="D5214" s="8">
        <v>0.0</v>
      </c>
      <c r="E5214" s="1"/>
      <c r="F5214" s="1">
        <v>1.0</v>
      </c>
      <c r="G5214" s="1"/>
      <c r="H5214" s="1"/>
    </row>
    <row r="5215">
      <c r="A5215" s="1" t="s">
        <v>47</v>
      </c>
      <c r="B5215" s="7" t="s">
        <v>152</v>
      </c>
      <c r="C5215" s="1" t="s">
        <v>5377</v>
      </c>
      <c r="D5215" s="8">
        <v>0.0</v>
      </c>
      <c r="E5215" s="1"/>
      <c r="F5215" s="1">
        <v>7.8</v>
      </c>
      <c r="G5215" s="1"/>
      <c r="H5215" s="1"/>
    </row>
    <row r="5216">
      <c r="A5216" s="1" t="s">
        <v>47</v>
      </c>
      <c r="B5216" s="7" t="s">
        <v>152</v>
      </c>
      <c r="C5216" s="1" t="s">
        <v>5378</v>
      </c>
      <c r="D5216" s="8">
        <v>0.0</v>
      </c>
      <c r="E5216" s="1"/>
      <c r="F5216" s="1">
        <v>2.5</v>
      </c>
      <c r="G5216" s="1"/>
      <c r="H5216" s="1"/>
    </row>
    <row r="5217">
      <c r="A5217" s="1" t="s">
        <v>47</v>
      </c>
      <c r="B5217" s="7" t="s">
        <v>152</v>
      </c>
      <c r="C5217" s="1" t="s">
        <v>5379</v>
      </c>
      <c r="D5217" s="8">
        <v>0.0</v>
      </c>
      <c r="E5217" s="1"/>
      <c r="F5217" s="1">
        <v>5.4</v>
      </c>
      <c r="G5217" s="1"/>
      <c r="H5217" s="1"/>
    </row>
    <row r="5218">
      <c r="A5218" s="1" t="s">
        <v>47</v>
      </c>
      <c r="B5218" s="7" t="s">
        <v>152</v>
      </c>
      <c r="C5218" s="1" t="s">
        <v>5380</v>
      </c>
      <c r="D5218" s="8">
        <v>0.0</v>
      </c>
      <c r="E5218" s="1"/>
      <c r="F5218" s="1">
        <v>5.0</v>
      </c>
      <c r="G5218" s="1"/>
      <c r="H5218" s="1"/>
    </row>
    <row r="5219">
      <c r="A5219" s="1" t="s">
        <v>47</v>
      </c>
      <c r="B5219" s="7" t="s">
        <v>152</v>
      </c>
      <c r="C5219" s="1" t="s">
        <v>5381</v>
      </c>
      <c r="D5219" s="8">
        <v>0.0</v>
      </c>
      <c r="E5219" s="1"/>
      <c r="F5219" s="1">
        <v>3.8</v>
      </c>
      <c r="G5219" s="1"/>
      <c r="H5219" s="1"/>
    </row>
    <row r="5220">
      <c r="A5220" s="1" t="s">
        <v>47</v>
      </c>
      <c r="B5220" s="7" t="s">
        <v>152</v>
      </c>
      <c r="C5220" s="1" t="s">
        <v>5382</v>
      </c>
      <c r="D5220" s="8">
        <v>0.0</v>
      </c>
      <c r="E5220" s="1"/>
      <c r="F5220" s="1">
        <v>11.3</v>
      </c>
      <c r="G5220" s="1"/>
      <c r="H5220" s="1"/>
    </row>
    <row r="5221">
      <c r="A5221" s="1" t="s">
        <v>47</v>
      </c>
      <c r="B5221" s="7" t="s">
        <v>152</v>
      </c>
      <c r="C5221" s="1" t="s">
        <v>5383</v>
      </c>
      <c r="D5221" s="8">
        <v>0.0</v>
      </c>
      <c r="E5221" s="1"/>
      <c r="F5221" s="1">
        <v>6.4</v>
      </c>
      <c r="G5221" s="1"/>
      <c r="H5221" s="1"/>
    </row>
    <row r="5222">
      <c r="A5222" s="1" t="s">
        <v>47</v>
      </c>
      <c r="B5222" s="7" t="s">
        <v>152</v>
      </c>
      <c r="C5222" s="1" t="s">
        <v>5384</v>
      </c>
      <c r="D5222" s="8">
        <v>0.0</v>
      </c>
      <c r="E5222" s="1"/>
      <c r="F5222" s="1">
        <v>11.7</v>
      </c>
      <c r="G5222" s="1"/>
      <c r="H5222" s="1"/>
    </row>
    <row r="5223">
      <c r="A5223" s="1" t="s">
        <v>47</v>
      </c>
      <c r="B5223" s="7" t="s">
        <v>152</v>
      </c>
      <c r="C5223" s="1" t="s">
        <v>5385</v>
      </c>
      <c r="D5223" s="8">
        <v>0.0</v>
      </c>
      <c r="E5223" s="1"/>
      <c r="F5223" s="1">
        <v>2.3</v>
      </c>
      <c r="G5223" s="1"/>
      <c r="H5223" s="1"/>
    </row>
    <row r="5224">
      <c r="A5224" s="1" t="s">
        <v>47</v>
      </c>
      <c r="B5224" s="7" t="s">
        <v>153</v>
      </c>
      <c r="C5224" s="1" t="s">
        <v>5386</v>
      </c>
      <c r="D5224" s="8">
        <v>0.0</v>
      </c>
      <c r="E5224" s="1"/>
      <c r="F5224" s="1">
        <v>2.6</v>
      </c>
      <c r="G5224" s="1"/>
      <c r="H5224" s="1"/>
    </row>
    <row r="5225">
      <c r="A5225" s="1" t="s">
        <v>47</v>
      </c>
      <c r="B5225" s="7" t="s">
        <v>153</v>
      </c>
      <c r="C5225" s="1" t="s">
        <v>5387</v>
      </c>
      <c r="D5225" s="8">
        <v>0.0</v>
      </c>
      <c r="E5225" s="1"/>
      <c r="F5225" s="1">
        <v>2.1</v>
      </c>
      <c r="G5225" s="1"/>
      <c r="H5225" s="1"/>
    </row>
    <row r="5226">
      <c r="A5226" s="1" t="s">
        <v>47</v>
      </c>
      <c r="B5226" s="7" t="s">
        <v>153</v>
      </c>
      <c r="C5226" s="1" t="s">
        <v>5388</v>
      </c>
      <c r="D5226" s="8">
        <v>0.0</v>
      </c>
      <c r="E5226" s="1"/>
      <c r="F5226" s="1">
        <v>3.9</v>
      </c>
      <c r="G5226" s="1"/>
      <c r="H5226" s="1"/>
    </row>
    <row r="5227">
      <c r="A5227" s="1" t="s">
        <v>47</v>
      </c>
      <c r="B5227" s="7" t="s">
        <v>153</v>
      </c>
      <c r="C5227" s="1" t="s">
        <v>5389</v>
      </c>
      <c r="D5227" s="8">
        <v>0.0</v>
      </c>
      <c r="E5227" s="1"/>
      <c r="F5227" s="1">
        <v>1.8</v>
      </c>
      <c r="G5227" s="1"/>
      <c r="H5227" s="1"/>
    </row>
    <row r="5228">
      <c r="A5228" s="1" t="s">
        <v>47</v>
      </c>
      <c r="B5228" s="7" t="s">
        <v>153</v>
      </c>
      <c r="C5228" s="1" t="s">
        <v>5390</v>
      </c>
      <c r="D5228" s="8">
        <v>0.0</v>
      </c>
      <c r="E5228" s="1"/>
      <c r="F5228" s="1">
        <v>2.5</v>
      </c>
      <c r="G5228" s="1"/>
      <c r="H5228" s="1"/>
    </row>
    <row r="5229">
      <c r="A5229" s="1" t="s">
        <v>47</v>
      </c>
      <c r="B5229" s="7" t="s">
        <v>153</v>
      </c>
      <c r="C5229" s="1" t="s">
        <v>5391</v>
      </c>
      <c r="D5229" s="8">
        <v>0.0</v>
      </c>
      <c r="E5229" s="1"/>
      <c r="F5229" s="1">
        <v>3.3</v>
      </c>
      <c r="G5229" s="1"/>
      <c r="H5229" s="1"/>
    </row>
    <row r="5230">
      <c r="A5230" s="1" t="s">
        <v>47</v>
      </c>
      <c r="B5230" s="7" t="s">
        <v>153</v>
      </c>
      <c r="C5230" s="1" t="s">
        <v>5392</v>
      </c>
      <c r="D5230" s="8">
        <v>0.0</v>
      </c>
      <c r="E5230" s="1"/>
      <c r="F5230" s="1">
        <v>2.3</v>
      </c>
      <c r="G5230" s="1"/>
      <c r="H5230" s="1"/>
    </row>
    <row r="5231">
      <c r="A5231" s="1" t="s">
        <v>47</v>
      </c>
      <c r="B5231" s="7" t="s">
        <v>153</v>
      </c>
      <c r="C5231" s="1" t="s">
        <v>5393</v>
      </c>
      <c r="D5231" s="8">
        <v>0.0</v>
      </c>
      <c r="E5231" s="1"/>
      <c r="F5231" s="1">
        <v>4.1</v>
      </c>
      <c r="G5231" s="1"/>
      <c r="H5231" s="1"/>
    </row>
    <row r="5232">
      <c r="A5232" s="1" t="s">
        <v>47</v>
      </c>
      <c r="B5232" s="7" t="s">
        <v>153</v>
      </c>
      <c r="C5232" s="1" t="s">
        <v>5394</v>
      </c>
      <c r="D5232" s="8">
        <v>0.0</v>
      </c>
      <c r="E5232" s="1"/>
      <c r="F5232" s="1">
        <v>1.0</v>
      </c>
      <c r="G5232" s="1"/>
      <c r="H5232" s="1"/>
    </row>
    <row r="5233">
      <c r="A5233" s="1" t="s">
        <v>47</v>
      </c>
      <c r="B5233" s="7" t="s">
        <v>153</v>
      </c>
      <c r="C5233" s="1" t="s">
        <v>5395</v>
      </c>
      <c r="D5233" s="8">
        <v>0.0</v>
      </c>
      <c r="E5233" s="1"/>
      <c r="F5233" s="1">
        <v>1.6</v>
      </c>
      <c r="G5233" s="1"/>
      <c r="H5233" s="1"/>
    </row>
    <row r="5234">
      <c r="A5234" s="1" t="s">
        <v>47</v>
      </c>
      <c r="B5234" s="7" t="s">
        <v>153</v>
      </c>
      <c r="C5234" s="1" t="s">
        <v>5396</v>
      </c>
      <c r="D5234" s="8">
        <v>0.0</v>
      </c>
      <c r="E5234" s="1"/>
      <c r="F5234" s="1">
        <v>4.0</v>
      </c>
      <c r="G5234" s="1"/>
      <c r="H5234" s="1"/>
    </row>
    <row r="5235">
      <c r="A5235" s="1" t="s">
        <v>47</v>
      </c>
      <c r="B5235" s="7" t="s">
        <v>153</v>
      </c>
      <c r="C5235" s="1" t="s">
        <v>5397</v>
      </c>
      <c r="D5235" s="8">
        <v>0.0</v>
      </c>
      <c r="E5235" s="1"/>
      <c r="F5235" s="1">
        <v>3.9</v>
      </c>
      <c r="G5235" s="1"/>
      <c r="H5235" s="1"/>
    </row>
    <row r="5236">
      <c r="A5236" s="1" t="s">
        <v>47</v>
      </c>
      <c r="B5236" s="7" t="s">
        <v>153</v>
      </c>
      <c r="C5236" s="1" t="s">
        <v>3458</v>
      </c>
      <c r="D5236" s="8">
        <v>0.0</v>
      </c>
      <c r="E5236" s="1"/>
      <c r="F5236" s="1">
        <v>3.9</v>
      </c>
      <c r="G5236" s="1"/>
      <c r="H5236" s="1"/>
    </row>
    <row r="5237">
      <c r="A5237" s="1" t="s">
        <v>47</v>
      </c>
      <c r="B5237" s="7" t="s">
        <v>153</v>
      </c>
      <c r="C5237" s="1" t="s">
        <v>3437</v>
      </c>
      <c r="D5237" s="8">
        <v>0.0</v>
      </c>
      <c r="E5237" s="1"/>
      <c r="F5237" s="1">
        <v>4.8</v>
      </c>
      <c r="G5237" s="1"/>
      <c r="H5237" s="1"/>
    </row>
    <row r="5238">
      <c r="A5238" s="1" t="s">
        <v>47</v>
      </c>
      <c r="B5238" s="7" t="s">
        <v>153</v>
      </c>
      <c r="C5238" s="1" t="s">
        <v>5232</v>
      </c>
      <c r="D5238" s="8">
        <v>7.0</v>
      </c>
      <c r="E5238" s="1"/>
      <c r="F5238" s="1">
        <v>1.0</v>
      </c>
      <c r="G5238" s="1"/>
      <c r="H5238" s="1"/>
    </row>
    <row r="5239">
      <c r="A5239" s="1" t="s">
        <v>47</v>
      </c>
      <c r="B5239" s="7" t="s">
        <v>153</v>
      </c>
      <c r="C5239" s="1" t="s">
        <v>5398</v>
      </c>
      <c r="D5239" s="8">
        <v>0.0</v>
      </c>
      <c r="E5239" s="1"/>
      <c r="F5239" s="1">
        <v>1.0</v>
      </c>
      <c r="G5239" s="1"/>
      <c r="H5239" s="1"/>
    </row>
    <row r="5240">
      <c r="A5240" s="1" t="s">
        <v>47</v>
      </c>
      <c r="B5240" s="7" t="s">
        <v>153</v>
      </c>
      <c r="C5240" s="1" t="s">
        <v>5399</v>
      </c>
      <c r="D5240" s="8">
        <v>0.0</v>
      </c>
      <c r="E5240" s="1"/>
      <c r="F5240" s="1">
        <v>1.0</v>
      </c>
      <c r="G5240" s="1"/>
      <c r="H5240" s="1"/>
    </row>
    <row r="5241">
      <c r="A5241" s="1" t="s">
        <v>47</v>
      </c>
      <c r="B5241" s="7" t="s">
        <v>153</v>
      </c>
      <c r="C5241" s="1" t="s">
        <v>5400</v>
      </c>
      <c r="D5241" s="8">
        <v>0.0</v>
      </c>
      <c r="E5241" s="1"/>
      <c r="F5241" s="1">
        <v>4.3</v>
      </c>
      <c r="G5241" s="1"/>
      <c r="H5241" s="1"/>
    </row>
    <row r="5242">
      <c r="A5242" s="1" t="s">
        <v>47</v>
      </c>
      <c r="B5242" s="7" t="s">
        <v>153</v>
      </c>
      <c r="C5242" s="1" t="s">
        <v>5401</v>
      </c>
      <c r="D5242" s="8">
        <v>0.0</v>
      </c>
      <c r="E5242" s="1"/>
      <c r="F5242" s="1">
        <v>1.0</v>
      </c>
      <c r="G5242" s="1"/>
      <c r="H5242" s="1"/>
    </row>
    <row r="5243">
      <c r="A5243" s="1" t="s">
        <v>47</v>
      </c>
      <c r="B5243" s="7" t="s">
        <v>153</v>
      </c>
      <c r="C5243" s="1" t="s">
        <v>5402</v>
      </c>
      <c r="D5243" s="8">
        <v>0.0</v>
      </c>
      <c r="E5243" s="1"/>
      <c r="F5243" s="1">
        <v>1.0</v>
      </c>
      <c r="G5243" s="1"/>
      <c r="H5243" s="1"/>
    </row>
    <row r="5244">
      <c r="A5244" s="1" t="s">
        <v>47</v>
      </c>
      <c r="B5244" s="7" t="s">
        <v>153</v>
      </c>
      <c r="C5244" s="1" t="s">
        <v>5403</v>
      </c>
      <c r="D5244" s="8">
        <v>0.0</v>
      </c>
      <c r="E5244" s="1"/>
      <c r="F5244" s="1">
        <v>1.6</v>
      </c>
      <c r="G5244" s="1"/>
      <c r="H5244" s="1"/>
    </row>
    <row r="5245">
      <c r="A5245" s="1" t="s">
        <v>47</v>
      </c>
      <c r="B5245" s="7" t="s">
        <v>153</v>
      </c>
      <c r="C5245" s="1" t="s">
        <v>5404</v>
      </c>
      <c r="D5245" s="8">
        <v>0.0</v>
      </c>
      <c r="E5245" s="1"/>
      <c r="F5245" s="1">
        <v>9.2</v>
      </c>
      <c r="G5245" s="1"/>
      <c r="H5245" s="1"/>
    </row>
    <row r="5246">
      <c r="A5246" s="1" t="s">
        <v>47</v>
      </c>
      <c r="B5246" s="7" t="s">
        <v>153</v>
      </c>
      <c r="C5246" s="1" t="s">
        <v>3434</v>
      </c>
      <c r="D5246" s="8">
        <v>0.0</v>
      </c>
      <c r="E5246" s="1"/>
      <c r="F5246" s="1">
        <v>1.1</v>
      </c>
      <c r="G5246" s="1"/>
      <c r="H5246" s="1"/>
    </row>
    <row r="5247">
      <c r="A5247" s="1" t="s">
        <v>47</v>
      </c>
      <c r="B5247" s="7" t="s">
        <v>153</v>
      </c>
      <c r="C5247" s="1" t="s">
        <v>5405</v>
      </c>
      <c r="D5247" s="8">
        <v>0.0</v>
      </c>
      <c r="E5247" s="1"/>
      <c r="F5247" s="1">
        <v>1.0</v>
      </c>
      <c r="G5247" s="1"/>
      <c r="H5247" s="1"/>
    </row>
    <row r="5248">
      <c r="A5248" s="1" t="s">
        <v>47</v>
      </c>
      <c r="B5248" s="7" t="s">
        <v>153</v>
      </c>
      <c r="C5248" s="1" t="s">
        <v>3457</v>
      </c>
      <c r="D5248" s="8">
        <v>0.0</v>
      </c>
      <c r="E5248" s="1"/>
      <c r="F5248" s="1">
        <v>1.0</v>
      </c>
      <c r="G5248" s="1"/>
      <c r="H5248" s="1"/>
    </row>
    <row r="5249">
      <c r="A5249" s="1" t="s">
        <v>47</v>
      </c>
      <c r="B5249" s="7" t="s">
        <v>153</v>
      </c>
      <c r="C5249" s="1" t="s">
        <v>5406</v>
      </c>
      <c r="D5249" s="8">
        <v>0.0</v>
      </c>
      <c r="E5249" s="1"/>
      <c r="F5249" s="1">
        <v>1.6</v>
      </c>
      <c r="G5249" s="1"/>
      <c r="H5249" s="1"/>
    </row>
    <row r="5250">
      <c r="A5250" s="1" t="s">
        <v>47</v>
      </c>
      <c r="B5250" s="7" t="s">
        <v>153</v>
      </c>
      <c r="C5250" s="1" t="s">
        <v>5407</v>
      </c>
      <c r="D5250" s="8">
        <v>0.0</v>
      </c>
      <c r="E5250" s="1"/>
      <c r="F5250" s="1">
        <v>1.0</v>
      </c>
      <c r="G5250" s="1"/>
      <c r="H5250" s="1"/>
    </row>
    <row r="5251">
      <c r="A5251" s="1" t="s">
        <v>47</v>
      </c>
      <c r="B5251" s="7" t="s">
        <v>153</v>
      </c>
      <c r="C5251" s="1" t="s">
        <v>5408</v>
      </c>
      <c r="D5251" s="8">
        <v>0.0</v>
      </c>
      <c r="E5251" s="1"/>
      <c r="F5251" s="1">
        <v>4.1</v>
      </c>
      <c r="G5251" s="1"/>
      <c r="H5251" s="1"/>
    </row>
    <row r="5252">
      <c r="A5252" s="1" t="s">
        <v>47</v>
      </c>
      <c r="B5252" s="7" t="s">
        <v>153</v>
      </c>
      <c r="C5252" s="1" t="s">
        <v>5409</v>
      </c>
      <c r="D5252" s="8">
        <v>0.0</v>
      </c>
      <c r="E5252" s="1"/>
      <c r="F5252" s="1">
        <v>1.0</v>
      </c>
      <c r="G5252" s="1"/>
      <c r="H5252" s="1"/>
    </row>
    <row r="5253">
      <c r="A5253" s="1" t="s">
        <v>47</v>
      </c>
      <c r="B5253" s="7" t="s">
        <v>153</v>
      </c>
      <c r="C5253" s="1" t="s">
        <v>5410</v>
      </c>
      <c r="D5253" s="8">
        <v>0.0</v>
      </c>
      <c r="E5253" s="1"/>
      <c r="F5253" s="1">
        <v>9.5</v>
      </c>
      <c r="G5253" s="1"/>
      <c r="H5253" s="1"/>
    </row>
    <row r="5254">
      <c r="A5254" s="1" t="s">
        <v>47</v>
      </c>
      <c r="B5254" s="7" t="s">
        <v>153</v>
      </c>
      <c r="C5254" s="1" t="s">
        <v>3479</v>
      </c>
      <c r="D5254" s="8">
        <v>0.0</v>
      </c>
      <c r="E5254" s="1"/>
      <c r="F5254" s="1">
        <v>1.0</v>
      </c>
      <c r="G5254" s="1"/>
      <c r="H5254" s="1"/>
    </row>
    <row r="5255">
      <c r="A5255" s="1" t="s">
        <v>47</v>
      </c>
      <c r="B5255" s="7" t="s">
        <v>153</v>
      </c>
      <c r="C5255" s="1" t="s">
        <v>5411</v>
      </c>
      <c r="D5255" s="8">
        <v>0.0</v>
      </c>
      <c r="E5255" s="1"/>
      <c r="F5255" s="1">
        <v>8.5</v>
      </c>
      <c r="G5255" s="1"/>
      <c r="H5255" s="1"/>
    </row>
    <row r="5256">
      <c r="A5256" s="1" t="s">
        <v>47</v>
      </c>
      <c r="B5256" s="7" t="s">
        <v>153</v>
      </c>
      <c r="C5256" s="1" t="s">
        <v>5412</v>
      </c>
      <c r="D5256" s="8">
        <v>0.0</v>
      </c>
      <c r="E5256" s="1"/>
      <c r="F5256" s="1">
        <v>8.1</v>
      </c>
      <c r="G5256" s="1"/>
      <c r="H5256" s="1"/>
    </row>
    <row r="5257">
      <c r="A5257" s="1" t="s">
        <v>47</v>
      </c>
      <c r="B5257" s="7" t="s">
        <v>153</v>
      </c>
      <c r="C5257" s="1" t="s">
        <v>3478</v>
      </c>
      <c r="D5257" s="8">
        <v>0.0</v>
      </c>
      <c r="E5257" s="1"/>
      <c r="F5257" s="1">
        <v>8.1</v>
      </c>
      <c r="G5257" s="1"/>
      <c r="H5257" s="1"/>
    </row>
    <row r="5258">
      <c r="A5258" s="1" t="s">
        <v>47</v>
      </c>
      <c r="B5258" s="7" t="s">
        <v>153</v>
      </c>
      <c r="C5258" s="1" t="s">
        <v>3447</v>
      </c>
      <c r="D5258" s="8">
        <v>0.0</v>
      </c>
      <c r="E5258" s="1"/>
      <c r="F5258" s="1">
        <v>1.0</v>
      </c>
      <c r="G5258" s="1"/>
      <c r="H5258" s="1"/>
    </row>
    <row r="5259">
      <c r="A5259" s="1" t="s">
        <v>47</v>
      </c>
      <c r="B5259" s="7" t="s">
        <v>153</v>
      </c>
      <c r="C5259" s="1" t="s">
        <v>5413</v>
      </c>
      <c r="D5259" s="8">
        <v>0.0</v>
      </c>
      <c r="E5259" s="1"/>
      <c r="F5259" s="1">
        <v>2.2</v>
      </c>
      <c r="G5259" s="1"/>
      <c r="H5259" s="1"/>
    </row>
    <row r="5260">
      <c r="A5260" s="1" t="s">
        <v>47</v>
      </c>
      <c r="B5260" s="7" t="s">
        <v>153</v>
      </c>
      <c r="C5260" s="1" t="s">
        <v>5414</v>
      </c>
      <c r="D5260" s="8">
        <v>1.0</v>
      </c>
      <c r="E5260" s="1"/>
      <c r="F5260" s="1">
        <v>4.4</v>
      </c>
      <c r="G5260" s="1"/>
      <c r="H5260" s="1"/>
    </row>
    <row r="5261">
      <c r="A5261" s="1" t="s">
        <v>47</v>
      </c>
      <c r="B5261" s="7" t="s">
        <v>153</v>
      </c>
      <c r="C5261" s="1" t="s">
        <v>5415</v>
      </c>
      <c r="D5261" s="8">
        <v>0.0</v>
      </c>
      <c r="E5261" s="1"/>
      <c r="F5261" s="1">
        <v>2.4</v>
      </c>
      <c r="G5261" s="1"/>
      <c r="H5261" s="1"/>
    </row>
    <row r="5262">
      <c r="A5262" s="1" t="s">
        <v>47</v>
      </c>
      <c r="B5262" s="7" t="s">
        <v>153</v>
      </c>
      <c r="C5262" s="1" t="s">
        <v>5416</v>
      </c>
      <c r="D5262" s="8">
        <v>0.0</v>
      </c>
      <c r="E5262" s="1"/>
      <c r="F5262" s="1">
        <v>9.8</v>
      </c>
      <c r="G5262" s="1"/>
      <c r="H5262" s="1"/>
    </row>
    <row r="5263">
      <c r="A5263" s="1" t="s">
        <v>47</v>
      </c>
      <c r="B5263" s="7" t="s">
        <v>153</v>
      </c>
      <c r="C5263" s="1" t="s">
        <v>5417</v>
      </c>
      <c r="D5263" s="8">
        <v>0.0</v>
      </c>
      <c r="E5263" s="1"/>
      <c r="F5263" s="1">
        <v>2.1</v>
      </c>
      <c r="G5263" s="1"/>
      <c r="H5263" s="1"/>
    </row>
    <row r="5264">
      <c r="A5264" s="1" t="s">
        <v>47</v>
      </c>
      <c r="B5264" s="7" t="s">
        <v>153</v>
      </c>
      <c r="C5264" s="1" t="s">
        <v>5418</v>
      </c>
      <c r="D5264" s="8">
        <v>0.0</v>
      </c>
      <c r="E5264" s="1"/>
      <c r="F5264" s="1">
        <v>9.6</v>
      </c>
      <c r="G5264" s="1"/>
      <c r="H5264" s="1"/>
    </row>
    <row r="5265">
      <c r="A5265" s="1" t="s">
        <v>47</v>
      </c>
      <c r="B5265" s="7" t="s">
        <v>153</v>
      </c>
      <c r="C5265" s="1" t="s">
        <v>5419</v>
      </c>
      <c r="D5265" s="8">
        <v>0.0</v>
      </c>
      <c r="E5265" s="1"/>
      <c r="F5265" s="1">
        <v>1.5</v>
      </c>
      <c r="G5265" s="1"/>
      <c r="H5265" s="1"/>
    </row>
    <row r="5266">
      <c r="A5266" s="1" t="s">
        <v>47</v>
      </c>
      <c r="B5266" s="7" t="s">
        <v>153</v>
      </c>
      <c r="C5266" s="1" t="s">
        <v>5420</v>
      </c>
      <c r="D5266" s="8">
        <v>0.0</v>
      </c>
      <c r="E5266" s="1"/>
      <c r="F5266" s="1">
        <v>1.3</v>
      </c>
      <c r="G5266" s="1"/>
      <c r="H5266" s="1"/>
    </row>
    <row r="5267">
      <c r="A5267" s="1" t="s">
        <v>47</v>
      </c>
      <c r="B5267" s="7" t="s">
        <v>153</v>
      </c>
      <c r="C5267" s="1" t="s">
        <v>5421</v>
      </c>
      <c r="D5267" s="8">
        <v>0.0</v>
      </c>
      <c r="E5267" s="1"/>
      <c r="F5267" s="1">
        <v>1.0</v>
      </c>
      <c r="G5267" s="1"/>
      <c r="H5267" s="1"/>
    </row>
    <row r="5268">
      <c r="A5268" s="1" t="s">
        <v>47</v>
      </c>
      <c r="B5268" s="7" t="s">
        <v>153</v>
      </c>
      <c r="C5268" s="1" t="s">
        <v>5422</v>
      </c>
      <c r="D5268" s="8">
        <v>0.0</v>
      </c>
      <c r="E5268" s="1"/>
      <c r="F5268" s="1">
        <v>1.4</v>
      </c>
      <c r="G5268" s="1"/>
      <c r="H5268" s="1"/>
    </row>
    <row r="5269">
      <c r="A5269" s="1" t="s">
        <v>47</v>
      </c>
      <c r="B5269" s="7" t="s">
        <v>153</v>
      </c>
      <c r="C5269" s="1" t="s">
        <v>3451</v>
      </c>
      <c r="D5269" s="8">
        <v>0.0</v>
      </c>
      <c r="E5269" s="1"/>
      <c r="F5269" s="1">
        <v>1.0</v>
      </c>
      <c r="G5269" s="1"/>
      <c r="H5269" s="1"/>
    </row>
    <row r="5270">
      <c r="A5270" s="1" t="s">
        <v>47</v>
      </c>
      <c r="B5270" s="7" t="s">
        <v>153</v>
      </c>
      <c r="C5270" s="1" t="s">
        <v>5423</v>
      </c>
      <c r="D5270" s="8">
        <v>0.0</v>
      </c>
      <c r="E5270" s="1"/>
      <c r="F5270" s="1">
        <v>6.7</v>
      </c>
      <c r="G5270" s="1"/>
      <c r="H5270" s="1"/>
    </row>
    <row r="5271">
      <c r="A5271" s="1" t="s">
        <v>47</v>
      </c>
      <c r="B5271" s="7" t="s">
        <v>153</v>
      </c>
      <c r="C5271" s="1" t="s">
        <v>5424</v>
      </c>
      <c r="D5271" s="8">
        <v>0.0</v>
      </c>
      <c r="E5271" s="1"/>
      <c r="F5271" s="1">
        <v>1.6</v>
      </c>
      <c r="G5271" s="1"/>
      <c r="H5271" s="1"/>
    </row>
    <row r="5272">
      <c r="A5272" s="1" t="s">
        <v>47</v>
      </c>
      <c r="B5272" s="7" t="s">
        <v>153</v>
      </c>
      <c r="C5272" s="1" t="s">
        <v>5425</v>
      </c>
      <c r="D5272" s="8">
        <v>0.0</v>
      </c>
      <c r="E5272" s="1"/>
      <c r="F5272" s="1">
        <v>1.0</v>
      </c>
      <c r="G5272" s="1"/>
      <c r="H5272" s="1"/>
    </row>
    <row r="5273">
      <c r="A5273" s="1" t="s">
        <v>47</v>
      </c>
      <c r="B5273" s="7" t="s">
        <v>153</v>
      </c>
      <c r="C5273" s="1" t="s">
        <v>5426</v>
      </c>
      <c r="D5273" s="8">
        <v>0.0</v>
      </c>
      <c r="E5273" s="1"/>
      <c r="F5273" s="1">
        <v>5.5</v>
      </c>
      <c r="G5273" s="1"/>
      <c r="H5273" s="1"/>
    </row>
    <row r="5274">
      <c r="A5274" s="1" t="s">
        <v>47</v>
      </c>
      <c r="B5274" s="7" t="s">
        <v>154</v>
      </c>
      <c r="C5274" s="1" t="s">
        <v>5427</v>
      </c>
      <c r="D5274" s="8">
        <v>0.0</v>
      </c>
      <c r="E5274" s="1"/>
      <c r="F5274" s="1">
        <v>1.1</v>
      </c>
      <c r="G5274" s="1"/>
      <c r="H5274" s="1"/>
    </row>
    <row r="5275">
      <c r="A5275" s="1" t="s">
        <v>47</v>
      </c>
      <c r="B5275" s="7" t="s">
        <v>154</v>
      </c>
      <c r="C5275" s="1" t="s">
        <v>5428</v>
      </c>
      <c r="D5275" s="8">
        <v>0.0</v>
      </c>
      <c r="E5275" s="1"/>
      <c r="F5275" s="1">
        <v>2.1</v>
      </c>
      <c r="G5275" s="1"/>
      <c r="H5275" s="1"/>
    </row>
    <row r="5276">
      <c r="A5276" s="1" t="s">
        <v>47</v>
      </c>
      <c r="B5276" s="7" t="s">
        <v>154</v>
      </c>
      <c r="C5276" s="1" t="s">
        <v>5429</v>
      </c>
      <c r="D5276" s="8">
        <v>0.0</v>
      </c>
      <c r="E5276" s="1"/>
      <c r="F5276" s="1">
        <v>1.2</v>
      </c>
      <c r="G5276" s="1"/>
      <c r="H5276" s="1"/>
    </row>
    <row r="5277">
      <c r="A5277" s="1" t="s">
        <v>47</v>
      </c>
      <c r="B5277" s="7" t="s">
        <v>154</v>
      </c>
      <c r="C5277" s="1" t="s">
        <v>5430</v>
      </c>
      <c r="D5277" s="8">
        <v>0.0</v>
      </c>
      <c r="E5277" s="1"/>
      <c r="F5277" s="1">
        <v>1.0</v>
      </c>
      <c r="G5277" s="1"/>
      <c r="H5277" s="1"/>
    </row>
    <row r="5278">
      <c r="A5278" s="1" t="s">
        <v>47</v>
      </c>
      <c r="B5278" s="7" t="s">
        <v>154</v>
      </c>
      <c r="C5278" s="1" t="s">
        <v>5431</v>
      </c>
      <c r="D5278" s="8">
        <v>0.0</v>
      </c>
      <c r="E5278" s="1"/>
      <c r="F5278" s="1">
        <v>1.0</v>
      </c>
      <c r="G5278" s="1"/>
      <c r="H5278" s="1"/>
    </row>
    <row r="5279">
      <c r="A5279" s="1" t="s">
        <v>47</v>
      </c>
      <c r="B5279" s="7" t="s">
        <v>154</v>
      </c>
      <c r="C5279" s="1" t="s">
        <v>1771</v>
      </c>
      <c r="D5279" s="8">
        <v>0.0</v>
      </c>
      <c r="E5279" s="1"/>
      <c r="F5279" s="1">
        <v>1.0</v>
      </c>
      <c r="G5279" s="1"/>
      <c r="H5279" s="1"/>
    </row>
    <row r="5280">
      <c r="A5280" s="1" t="s">
        <v>47</v>
      </c>
      <c r="B5280" s="7" t="s">
        <v>154</v>
      </c>
      <c r="C5280" s="1" t="s">
        <v>5432</v>
      </c>
      <c r="D5280" s="8">
        <v>0.0</v>
      </c>
      <c r="E5280" s="1"/>
      <c r="F5280" s="1">
        <v>2.4</v>
      </c>
      <c r="G5280" s="1"/>
      <c r="H5280" s="1"/>
    </row>
    <row r="5281">
      <c r="A5281" s="1" t="s">
        <v>47</v>
      </c>
      <c r="B5281" s="7" t="s">
        <v>154</v>
      </c>
      <c r="C5281" s="1" t="s">
        <v>5433</v>
      </c>
      <c r="D5281" s="8">
        <v>0.0</v>
      </c>
      <c r="E5281" s="1"/>
      <c r="F5281" s="1">
        <v>2.0</v>
      </c>
      <c r="G5281" s="1"/>
      <c r="H5281" s="1"/>
    </row>
    <row r="5282">
      <c r="A5282" s="1" t="s">
        <v>47</v>
      </c>
      <c r="B5282" s="7" t="s">
        <v>154</v>
      </c>
      <c r="C5282" s="1" t="s">
        <v>1819</v>
      </c>
      <c r="D5282" s="8">
        <v>0.0</v>
      </c>
      <c r="E5282" s="1"/>
      <c r="F5282" s="1">
        <v>1.3</v>
      </c>
      <c r="G5282" s="1"/>
      <c r="H5282" s="1"/>
    </row>
    <row r="5283">
      <c r="A5283" s="1" t="s">
        <v>47</v>
      </c>
      <c r="B5283" s="7" t="s">
        <v>154</v>
      </c>
      <c r="C5283" s="1" t="s">
        <v>5434</v>
      </c>
      <c r="D5283" s="8">
        <v>0.0</v>
      </c>
      <c r="E5283" s="1"/>
      <c r="F5283" s="1">
        <v>2.9</v>
      </c>
      <c r="G5283" s="1"/>
      <c r="H5283" s="1"/>
    </row>
    <row r="5284">
      <c r="A5284" s="1" t="s">
        <v>47</v>
      </c>
      <c r="B5284" s="7" t="s">
        <v>154</v>
      </c>
      <c r="C5284" s="1" t="s">
        <v>5435</v>
      </c>
      <c r="D5284" s="8">
        <v>0.0</v>
      </c>
      <c r="E5284" s="1"/>
      <c r="F5284" s="1">
        <v>2.0</v>
      </c>
      <c r="G5284" s="1"/>
      <c r="H5284" s="1"/>
    </row>
    <row r="5285">
      <c r="A5285" s="1" t="s">
        <v>47</v>
      </c>
      <c r="B5285" s="7" t="s">
        <v>154</v>
      </c>
      <c r="C5285" s="1" t="s">
        <v>5436</v>
      </c>
      <c r="D5285" s="8">
        <v>0.0</v>
      </c>
      <c r="E5285" s="1"/>
      <c r="F5285" s="1">
        <v>2.5</v>
      </c>
      <c r="G5285" s="1"/>
      <c r="H5285" s="1"/>
    </row>
    <row r="5286">
      <c r="A5286" s="1" t="s">
        <v>47</v>
      </c>
      <c r="B5286" s="7" t="s">
        <v>154</v>
      </c>
      <c r="C5286" s="1" t="s">
        <v>5437</v>
      </c>
      <c r="D5286" s="8">
        <v>0.0</v>
      </c>
      <c r="E5286" s="1"/>
      <c r="F5286" s="1">
        <v>1.0</v>
      </c>
      <c r="G5286" s="1"/>
      <c r="H5286" s="1"/>
    </row>
    <row r="5287">
      <c r="A5287" s="1" t="s">
        <v>47</v>
      </c>
      <c r="B5287" s="7" t="s">
        <v>154</v>
      </c>
      <c r="C5287" s="1" t="s">
        <v>5438</v>
      </c>
      <c r="D5287" s="8">
        <v>0.0</v>
      </c>
      <c r="E5287" s="1"/>
      <c r="F5287" s="1">
        <v>3.8</v>
      </c>
      <c r="G5287" s="1"/>
      <c r="H5287" s="1"/>
    </row>
    <row r="5288">
      <c r="A5288" s="1" t="s">
        <v>47</v>
      </c>
      <c r="B5288" s="7" t="s">
        <v>154</v>
      </c>
      <c r="C5288" s="1" t="s">
        <v>5439</v>
      </c>
      <c r="D5288" s="8">
        <v>0.0</v>
      </c>
      <c r="E5288" s="1"/>
      <c r="F5288" s="1">
        <v>2.6</v>
      </c>
      <c r="G5288" s="1"/>
      <c r="H5288" s="1"/>
    </row>
    <row r="5289">
      <c r="A5289" s="1" t="s">
        <v>47</v>
      </c>
      <c r="B5289" s="7" t="s">
        <v>154</v>
      </c>
      <c r="C5289" s="1" t="s">
        <v>5440</v>
      </c>
      <c r="D5289" s="8">
        <v>0.0</v>
      </c>
      <c r="E5289" s="1"/>
      <c r="F5289" s="1">
        <v>2.0</v>
      </c>
      <c r="G5289" s="1"/>
      <c r="H5289" s="1"/>
    </row>
    <row r="5290">
      <c r="A5290" s="1" t="s">
        <v>47</v>
      </c>
      <c r="B5290" s="7" t="s">
        <v>154</v>
      </c>
      <c r="C5290" s="1" t="s">
        <v>5441</v>
      </c>
      <c r="D5290" s="8">
        <v>0.0</v>
      </c>
      <c r="E5290" s="1"/>
      <c r="F5290" s="1">
        <v>1.0</v>
      </c>
      <c r="G5290" s="1"/>
      <c r="H5290" s="1"/>
    </row>
    <row r="5291">
      <c r="A5291" s="1" t="s">
        <v>47</v>
      </c>
      <c r="B5291" s="7" t="s">
        <v>154</v>
      </c>
      <c r="C5291" s="1" t="s">
        <v>5442</v>
      </c>
      <c r="D5291" s="8">
        <v>0.0</v>
      </c>
      <c r="E5291" s="1"/>
      <c r="F5291" s="1">
        <v>1.0</v>
      </c>
      <c r="G5291" s="1"/>
      <c r="H5291" s="1"/>
    </row>
    <row r="5292">
      <c r="A5292" s="1" t="s">
        <v>47</v>
      </c>
      <c r="B5292" s="7" t="s">
        <v>154</v>
      </c>
      <c r="C5292" s="1" t="s">
        <v>5443</v>
      </c>
      <c r="D5292" s="8">
        <v>0.0</v>
      </c>
      <c r="E5292" s="1"/>
      <c r="F5292" s="1">
        <v>1.0</v>
      </c>
      <c r="G5292" s="1"/>
      <c r="H5292" s="1"/>
    </row>
    <row r="5293">
      <c r="A5293" s="1" t="s">
        <v>47</v>
      </c>
      <c r="B5293" s="7" t="s">
        <v>154</v>
      </c>
      <c r="C5293" s="1" t="s">
        <v>5444</v>
      </c>
      <c r="D5293" s="8">
        <v>0.0</v>
      </c>
      <c r="E5293" s="1"/>
      <c r="F5293" s="1">
        <v>1.0</v>
      </c>
      <c r="G5293" s="1"/>
      <c r="H5293" s="1"/>
    </row>
    <row r="5294">
      <c r="A5294" s="1" t="s">
        <v>47</v>
      </c>
      <c r="B5294" s="7" t="s">
        <v>154</v>
      </c>
      <c r="C5294" s="1" t="s">
        <v>5445</v>
      </c>
      <c r="D5294" s="8">
        <v>0.0</v>
      </c>
      <c r="E5294" s="1"/>
      <c r="F5294" s="1">
        <v>1.0</v>
      </c>
      <c r="G5294" s="1"/>
      <c r="H5294" s="1"/>
    </row>
    <row r="5295">
      <c r="A5295" s="1" t="s">
        <v>47</v>
      </c>
      <c r="B5295" s="7" t="s">
        <v>154</v>
      </c>
      <c r="C5295" s="1" t="s">
        <v>5446</v>
      </c>
      <c r="D5295" s="8">
        <v>0.0</v>
      </c>
      <c r="E5295" s="1"/>
      <c r="F5295" s="1">
        <v>1.0</v>
      </c>
      <c r="G5295" s="1"/>
      <c r="H5295" s="1"/>
    </row>
    <row r="5296">
      <c r="A5296" s="1" t="s">
        <v>47</v>
      </c>
      <c r="B5296" s="7" t="s">
        <v>154</v>
      </c>
      <c r="C5296" s="1" t="s">
        <v>5447</v>
      </c>
      <c r="D5296" s="8">
        <v>0.0</v>
      </c>
      <c r="E5296" s="1"/>
      <c r="F5296" s="1">
        <v>1.0</v>
      </c>
      <c r="G5296" s="1"/>
      <c r="H5296" s="1"/>
    </row>
    <row r="5297">
      <c r="A5297" s="1" t="s">
        <v>47</v>
      </c>
      <c r="B5297" s="7" t="s">
        <v>154</v>
      </c>
      <c r="C5297" s="1" t="s">
        <v>5448</v>
      </c>
      <c r="D5297" s="8">
        <v>0.0</v>
      </c>
      <c r="E5297" s="1"/>
      <c r="F5297" s="1">
        <v>9.0</v>
      </c>
      <c r="G5297" s="1"/>
      <c r="H5297" s="1"/>
    </row>
    <row r="5298">
      <c r="A5298" s="1" t="s">
        <v>47</v>
      </c>
      <c r="B5298" s="7" t="s">
        <v>154</v>
      </c>
      <c r="C5298" s="1" t="s">
        <v>5449</v>
      </c>
      <c r="D5298" s="8">
        <v>0.0</v>
      </c>
      <c r="E5298" s="1"/>
      <c r="F5298" s="1">
        <v>1.8</v>
      </c>
      <c r="G5298" s="1"/>
      <c r="H5298" s="1"/>
    </row>
    <row r="5299">
      <c r="A5299" s="1" t="s">
        <v>47</v>
      </c>
      <c r="B5299" s="7" t="s">
        <v>154</v>
      </c>
      <c r="C5299" s="1" t="s">
        <v>5450</v>
      </c>
      <c r="D5299" s="8">
        <v>0.0</v>
      </c>
      <c r="E5299" s="1"/>
      <c r="F5299" s="1">
        <v>1.0</v>
      </c>
      <c r="G5299" s="1"/>
      <c r="H5299" s="1"/>
    </row>
    <row r="5300">
      <c r="A5300" s="1" t="s">
        <v>47</v>
      </c>
      <c r="B5300" s="7" t="s">
        <v>154</v>
      </c>
      <c r="C5300" s="1" t="s">
        <v>5451</v>
      </c>
      <c r="D5300" s="8">
        <v>0.0</v>
      </c>
      <c r="E5300" s="1"/>
      <c r="F5300" s="1">
        <v>2.0</v>
      </c>
      <c r="G5300" s="1"/>
      <c r="H5300" s="1"/>
    </row>
    <row r="5301">
      <c r="A5301" s="1" t="s">
        <v>47</v>
      </c>
      <c r="B5301" s="7" t="s">
        <v>154</v>
      </c>
      <c r="C5301" s="1" t="s">
        <v>5452</v>
      </c>
      <c r="D5301" s="8">
        <v>0.0</v>
      </c>
      <c r="E5301" s="1"/>
      <c r="F5301" s="1">
        <v>1.0</v>
      </c>
      <c r="G5301" s="1"/>
      <c r="H5301" s="1"/>
    </row>
    <row r="5302">
      <c r="A5302" s="1" t="s">
        <v>47</v>
      </c>
      <c r="B5302" s="7" t="s">
        <v>154</v>
      </c>
      <c r="C5302" s="1" t="s">
        <v>5453</v>
      </c>
      <c r="D5302" s="8">
        <v>0.0</v>
      </c>
      <c r="E5302" s="1"/>
      <c r="F5302" s="1">
        <v>1.0</v>
      </c>
      <c r="G5302" s="1"/>
      <c r="H5302" s="1"/>
    </row>
    <row r="5303">
      <c r="A5303" s="1" t="s">
        <v>47</v>
      </c>
      <c r="B5303" s="7" t="s">
        <v>154</v>
      </c>
      <c r="C5303" s="1" t="s">
        <v>5454</v>
      </c>
      <c r="D5303" s="8">
        <v>0.0</v>
      </c>
      <c r="E5303" s="1"/>
      <c r="F5303" s="1">
        <v>2.0</v>
      </c>
      <c r="G5303" s="1"/>
      <c r="H5303" s="1"/>
    </row>
    <row r="5304">
      <c r="A5304" s="1" t="s">
        <v>47</v>
      </c>
      <c r="B5304" s="7" t="s">
        <v>154</v>
      </c>
      <c r="C5304" s="1" t="s">
        <v>5455</v>
      </c>
      <c r="D5304" s="8">
        <v>0.0</v>
      </c>
      <c r="E5304" s="1"/>
      <c r="F5304" s="1">
        <v>1.0</v>
      </c>
      <c r="G5304" s="1"/>
      <c r="H5304" s="1"/>
    </row>
    <row r="5305">
      <c r="A5305" s="1" t="s">
        <v>47</v>
      </c>
      <c r="B5305" s="7" t="s">
        <v>154</v>
      </c>
      <c r="C5305" s="1" t="s">
        <v>5456</v>
      </c>
      <c r="D5305" s="8">
        <v>0.0</v>
      </c>
      <c r="E5305" s="1"/>
      <c r="F5305" s="1">
        <v>1.0</v>
      </c>
      <c r="G5305" s="1"/>
      <c r="H5305" s="1"/>
    </row>
    <row r="5306">
      <c r="A5306" s="1" t="s">
        <v>47</v>
      </c>
      <c r="B5306" s="7" t="s">
        <v>154</v>
      </c>
      <c r="C5306" s="1" t="s">
        <v>5457</v>
      </c>
      <c r="D5306" s="8">
        <v>0.0</v>
      </c>
      <c r="E5306" s="1"/>
      <c r="F5306" s="1">
        <v>1.0</v>
      </c>
      <c r="G5306" s="1"/>
      <c r="H5306" s="1"/>
    </row>
    <row r="5307">
      <c r="A5307" s="1" t="s">
        <v>47</v>
      </c>
      <c r="B5307" s="7" t="s">
        <v>154</v>
      </c>
      <c r="C5307" s="1" t="s">
        <v>5458</v>
      </c>
      <c r="D5307" s="8">
        <v>0.0</v>
      </c>
      <c r="E5307" s="1"/>
      <c r="F5307" s="1">
        <v>1.0</v>
      </c>
      <c r="G5307" s="1"/>
      <c r="H5307" s="1"/>
    </row>
    <row r="5308">
      <c r="A5308" s="1" t="s">
        <v>47</v>
      </c>
      <c r="B5308" s="7" t="s">
        <v>154</v>
      </c>
      <c r="C5308" s="1" t="s">
        <v>5459</v>
      </c>
      <c r="D5308" s="8">
        <v>0.0</v>
      </c>
      <c r="E5308" s="1"/>
      <c r="F5308" s="1">
        <v>1.0</v>
      </c>
      <c r="G5308" s="1"/>
      <c r="H5308" s="1"/>
    </row>
    <row r="5309">
      <c r="A5309" s="1" t="s">
        <v>47</v>
      </c>
      <c r="B5309" s="7" t="s">
        <v>154</v>
      </c>
      <c r="C5309" s="1" t="s">
        <v>3689</v>
      </c>
      <c r="D5309" s="8">
        <v>0.0</v>
      </c>
      <c r="E5309" s="1"/>
      <c r="F5309" s="1">
        <v>3.0</v>
      </c>
      <c r="G5309" s="1"/>
      <c r="H5309" s="1"/>
    </row>
    <row r="5310">
      <c r="A5310" s="1" t="s">
        <v>47</v>
      </c>
      <c r="B5310" s="7" t="s">
        <v>154</v>
      </c>
      <c r="C5310" s="1" t="s">
        <v>1777</v>
      </c>
      <c r="D5310" s="8">
        <v>0.0</v>
      </c>
      <c r="E5310" s="1"/>
      <c r="F5310" s="1">
        <v>1.0</v>
      </c>
      <c r="G5310" s="1"/>
      <c r="H5310" s="1"/>
    </row>
    <row r="5311">
      <c r="A5311" s="1" t="s">
        <v>47</v>
      </c>
      <c r="B5311" s="7" t="s">
        <v>154</v>
      </c>
      <c r="C5311" s="1" t="s">
        <v>5460</v>
      </c>
      <c r="D5311" s="8">
        <v>0.0</v>
      </c>
      <c r="E5311" s="1"/>
      <c r="F5311" s="1">
        <v>1.0</v>
      </c>
      <c r="G5311" s="1"/>
      <c r="H5311" s="1"/>
    </row>
    <row r="5312">
      <c r="A5312" s="1" t="s">
        <v>47</v>
      </c>
      <c r="B5312" s="7" t="s">
        <v>154</v>
      </c>
      <c r="C5312" s="1" t="s">
        <v>5461</v>
      </c>
      <c r="D5312" s="8">
        <v>0.0</v>
      </c>
      <c r="E5312" s="1"/>
      <c r="F5312" s="1">
        <v>1.0</v>
      </c>
      <c r="G5312" s="1"/>
      <c r="H5312" s="1"/>
    </row>
    <row r="5313">
      <c r="A5313" s="1" t="s">
        <v>47</v>
      </c>
      <c r="B5313" s="7" t="s">
        <v>154</v>
      </c>
      <c r="C5313" s="1" t="s">
        <v>3668</v>
      </c>
      <c r="D5313" s="8">
        <v>0.0</v>
      </c>
      <c r="E5313" s="1"/>
      <c r="F5313" s="1">
        <v>2.0</v>
      </c>
      <c r="G5313" s="1"/>
      <c r="H5313" s="1"/>
    </row>
    <row r="5314">
      <c r="A5314" s="1" t="s">
        <v>47</v>
      </c>
      <c r="B5314" s="7" t="s">
        <v>154</v>
      </c>
      <c r="C5314" s="1" t="s">
        <v>1801</v>
      </c>
      <c r="D5314" s="8">
        <v>0.0</v>
      </c>
      <c r="E5314" s="1"/>
      <c r="F5314" s="1">
        <v>1.7</v>
      </c>
      <c r="G5314" s="1"/>
      <c r="H5314" s="1"/>
    </row>
    <row r="5315">
      <c r="A5315" s="1" t="s">
        <v>47</v>
      </c>
      <c r="B5315" s="7" t="s">
        <v>154</v>
      </c>
      <c r="C5315" s="1" t="s">
        <v>3707</v>
      </c>
      <c r="D5315" s="8">
        <v>0.0</v>
      </c>
      <c r="E5315" s="1"/>
      <c r="F5315" s="1">
        <v>1.0</v>
      </c>
      <c r="G5315" s="1"/>
      <c r="H5315" s="1"/>
    </row>
    <row r="5316">
      <c r="A5316" s="1" t="s">
        <v>47</v>
      </c>
      <c r="B5316" s="7" t="s">
        <v>154</v>
      </c>
      <c r="C5316" s="1" t="s">
        <v>5462</v>
      </c>
      <c r="D5316" s="8">
        <v>0.0</v>
      </c>
      <c r="E5316" s="1"/>
      <c r="F5316" s="1">
        <v>1.0</v>
      </c>
      <c r="G5316" s="1"/>
      <c r="H5316" s="1"/>
    </row>
    <row r="5317">
      <c r="A5317" s="1" t="s">
        <v>47</v>
      </c>
      <c r="B5317" s="7" t="s">
        <v>154</v>
      </c>
      <c r="C5317" s="1" t="s">
        <v>5463</v>
      </c>
      <c r="D5317" s="8">
        <v>0.0</v>
      </c>
      <c r="E5317" s="1"/>
      <c r="F5317" s="1">
        <v>3.5</v>
      </c>
      <c r="G5317" s="1"/>
      <c r="H5317" s="1"/>
    </row>
    <row r="5318">
      <c r="A5318" s="1" t="s">
        <v>47</v>
      </c>
      <c r="B5318" s="7" t="s">
        <v>154</v>
      </c>
      <c r="C5318" s="1" t="s">
        <v>5464</v>
      </c>
      <c r="D5318" s="8">
        <v>0.0</v>
      </c>
      <c r="E5318" s="1"/>
      <c r="F5318" s="1">
        <v>1.0</v>
      </c>
      <c r="G5318" s="1"/>
      <c r="H5318" s="1"/>
    </row>
    <row r="5319">
      <c r="A5319" s="1" t="s">
        <v>47</v>
      </c>
      <c r="B5319" s="7" t="s">
        <v>154</v>
      </c>
      <c r="C5319" s="1" t="s">
        <v>5465</v>
      </c>
      <c r="D5319" s="8">
        <v>0.0</v>
      </c>
      <c r="E5319" s="1"/>
      <c r="F5319" s="1">
        <v>1.0</v>
      </c>
      <c r="G5319" s="1"/>
      <c r="H5319" s="1"/>
    </row>
    <row r="5320">
      <c r="A5320" s="1" t="s">
        <v>47</v>
      </c>
      <c r="B5320" s="7" t="s">
        <v>154</v>
      </c>
      <c r="C5320" s="1" t="s">
        <v>5466</v>
      </c>
      <c r="D5320" s="8">
        <v>0.0</v>
      </c>
      <c r="E5320" s="1"/>
      <c r="F5320" s="1">
        <v>3.0</v>
      </c>
      <c r="G5320" s="1"/>
      <c r="H5320" s="1"/>
    </row>
    <row r="5321">
      <c r="A5321" s="1" t="s">
        <v>47</v>
      </c>
      <c r="B5321" s="7" t="s">
        <v>154</v>
      </c>
      <c r="C5321" s="1" t="s">
        <v>5467</v>
      </c>
      <c r="D5321" s="8">
        <v>0.0</v>
      </c>
      <c r="E5321" s="1"/>
      <c r="F5321" s="1">
        <v>1.0</v>
      </c>
      <c r="G5321" s="1"/>
      <c r="H5321" s="1"/>
    </row>
    <row r="5322">
      <c r="A5322" s="1" t="s">
        <v>47</v>
      </c>
      <c r="B5322" s="7" t="s">
        <v>154</v>
      </c>
      <c r="C5322" s="1" t="s">
        <v>5468</v>
      </c>
      <c r="D5322" s="8">
        <v>0.0</v>
      </c>
      <c r="E5322" s="1"/>
      <c r="F5322" s="1">
        <v>1.0</v>
      </c>
      <c r="G5322" s="1"/>
      <c r="H5322" s="1"/>
    </row>
    <row r="5323">
      <c r="A5323" s="1" t="s">
        <v>47</v>
      </c>
      <c r="B5323" s="7" t="s">
        <v>154</v>
      </c>
      <c r="C5323" s="1" t="s">
        <v>5469</v>
      </c>
      <c r="D5323" s="8">
        <v>0.0</v>
      </c>
      <c r="E5323" s="1"/>
      <c r="F5323" s="1">
        <v>1.0</v>
      </c>
      <c r="G5323" s="1"/>
      <c r="H5323" s="1"/>
    </row>
    <row r="5324">
      <c r="A5324" s="1" t="s">
        <v>47</v>
      </c>
      <c r="B5324" s="7" t="s">
        <v>155</v>
      </c>
      <c r="C5324" s="1" t="s">
        <v>5470</v>
      </c>
      <c r="D5324" s="8">
        <v>0.0</v>
      </c>
      <c r="E5324" s="1"/>
      <c r="F5324" s="1">
        <v>4.1</v>
      </c>
      <c r="G5324" s="1"/>
      <c r="H5324" s="1"/>
    </row>
    <row r="5325">
      <c r="A5325" s="1" t="s">
        <v>47</v>
      </c>
      <c r="B5325" s="7" t="s">
        <v>155</v>
      </c>
      <c r="C5325" s="1" t="s">
        <v>5471</v>
      </c>
      <c r="D5325" s="8">
        <v>0.0</v>
      </c>
      <c r="E5325" s="1"/>
      <c r="F5325" s="1">
        <v>1.6</v>
      </c>
      <c r="G5325" s="1"/>
      <c r="H5325" s="1"/>
    </row>
    <row r="5326">
      <c r="A5326" s="1" t="s">
        <v>47</v>
      </c>
      <c r="B5326" s="7" t="s">
        <v>155</v>
      </c>
      <c r="C5326" s="1" t="s">
        <v>5472</v>
      </c>
      <c r="D5326" s="8">
        <v>0.0</v>
      </c>
      <c r="E5326" s="1"/>
      <c r="F5326" s="1">
        <v>4.3</v>
      </c>
      <c r="G5326" s="1"/>
      <c r="H5326" s="1"/>
    </row>
    <row r="5327">
      <c r="A5327" s="1" t="s">
        <v>47</v>
      </c>
      <c r="B5327" s="7" t="s">
        <v>155</v>
      </c>
      <c r="C5327" s="1" t="s">
        <v>5473</v>
      </c>
      <c r="D5327" s="8">
        <v>0.0</v>
      </c>
      <c r="E5327" s="1"/>
      <c r="F5327" s="1">
        <v>2.1</v>
      </c>
      <c r="G5327" s="1"/>
      <c r="H5327" s="1"/>
    </row>
    <row r="5328">
      <c r="A5328" s="1" t="s">
        <v>47</v>
      </c>
      <c r="B5328" s="7" t="s">
        <v>155</v>
      </c>
      <c r="C5328" s="1" t="s">
        <v>5474</v>
      </c>
      <c r="D5328" s="8">
        <v>0.0</v>
      </c>
      <c r="E5328" s="1"/>
      <c r="F5328" s="1">
        <v>3.3</v>
      </c>
      <c r="G5328" s="1"/>
      <c r="H5328" s="1"/>
    </row>
    <row r="5329">
      <c r="A5329" s="1" t="s">
        <v>47</v>
      </c>
      <c r="B5329" s="7" t="s">
        <v>155</v>
      </c>
      <c r="C5329" s="1" t="s">
        <v>5475</v>
      </c>
      <c r="D5329" s="8">
        <v>0.0</v>
      </c>
      <c r="E5329" s="1"/>
      <c r="F5329" s="1">
        <v>2.5</v>
      </c>
      <c r="G5329" s="1"/>
      <c r="H5329" s="1"/>
    </row>
    <row r="5330">
      <c r="A5330" s="1" t="s">
        <v>47</v>
      </c>
      <c r="B5330" s="7" t="s">
        <v>155</v>
      </c>
      <c r="C5330" s="1" t="s">
        <v>5476</v>
      </c>
      <c r="D5330" s="8">
        <v>0.0</v>
      </c>
      <c r="E5330" s="1"/>
      <c r="F5330" s="1">
        <v>2.7</v>
      </c>
      <c r="G5330" s="1"/>
      <c r="H5330" s="1"/>
    </row>
    <row r="5331">
      <c r="A5331" s="1" t="s">
        <v>47</v>
      </c>
      <c r="B5331" s="7" t="s">
        <v>155</v>
      </c>
      <c r="C5331" s="1" t="s">
        <v>5477</v>
      </c>
      <c r="D5331" s="8">
        <v>0.0</v>
      </c>
      <c r="E5331" s="1"/>
      <c r="F5331" s="1">
        <v>7.7</v>
      </c>
      <c r="G5331" s="1"/>
      <c r="H5331" s="1"/>
    </row>
    <row r="5332">
      <c r="A5332" s="1" t="s">
        <v>47</v>
      </c>
      <c r="B5332" s="7" t="s">
        <v>155</v>
      </c>
      <c r="C5332" s="1" t="s">
        <v>5478</v>
      </c>
      <c r="D5332" s="8">
        <v>0.0</v>
      </c>
      <c r="E5332" s="1"/>
      <c r="F5332" s="1">
        <v>1.0</v>
      </c>
      <c r="G5332" s="1"/>
      <c r="H5332" s="1"/>
    </row>
    <row r="5333">
      <c r="A5333" s="1" t="s">
        <v>47</v>
      </c>
      <c r="B5333" s="7" t="s">
        <v>155</v>
      </c>
      <c r="C5333" s="1" t="s">
        <v>5479</v>
      </c>
      <c r="D5333" s="8">
        <v>0.0</v>
      </c>
      <c r="E5333" s="1"/>
      <c r="F5333" s="1">
        <v>3.2</v>
      </c>
      <c r="G5333" s="1"/>
      <c r="H5333" s="1"/>
    </row>
    <row r="5334">
      <c r="A5334" s="1" t="s">
        <v>47</v>
      </c>
      <c r="B5334" s="7" t="s">
        <v>155</v>
      </c>
      <c r="C5334" s="1" t="s">
        <v>5480</v>
      </c>
      <c r="D5334" s="8">
        <v>0.0</v>
      </c>
      <c r="E5334" s="1"/>
      <c r="F5334" s="1">
        <v>1.2</v>
      </c>
      <c r="G5334" s="1"/>
      <c r="H5334" s="1"/>
    </row>
    <row r="5335">
      <c r="A5335" s="1" t="s">
        <v>47</v>
      </c>
      <c r="B5335" s="7" t="s">
        <v>155</v>
      </c>
      <c r="C5335" s="1" t="s">
        <v>5481</v>
      </c>
      <c r="D5335" s="8">
        <v>0.0</v>
      </c>
      <c r="E5335" s="1"/>
      <c r="F5335" s="1">
        <v>5.7</v>
      </c>
      <c r="G5335" s="1"/>
      <c r="H5335" s="1"/>
    </row>
    <row r="5336">
      <c r="A5336" s="1" t="s">
        <v>47</v>
      </c>
      <c r="B5336" s="7" t="s">
        <v>155</v>
      </c>
      <c r="C5336" s="1" t="s">
        <v>5482</v>
      </c>
      <c r="D5336" s="8">
        <v>0.0</v>
      </c>
      <c r="E5336" s="1"/>
      <c r="F5336" s="1">
        <v>2.0</v>
      </c>
      <c r="G5336" s="1"/>
      <c r="H5336" s="1"/>
    </row>
    <row r="5337">
      <c r="A5337" s="1" t="s">
        <v>47</v>
      </c>
      <c r="B5337" s="7" t="s">
        <v>155</v>
      </c>
      <c r="C5337" s="1" t="s">
        <v>5483</v>
      </c>
      <c r="D5337" s="8">
        <v>0.0</v>
      </c>
      <c r="E5337" s="1"/>
      <c r="F5337" s="1">
        <v>2.7</v>
      </c>
      <c r="G5337" s="1"/>
      <c r="H5337" s="1"/>
    </row>
    <row r="5338">
      <c r="A5338" s="1" t="s">
        <v>47</v>
      </c>
      <c r="B5338" s="7" t="s">
        <v>155</v>
      </c>
      <c r="C5338" s="1" t="s">
        <v>5484</v>
      </c>
      <c r="D5338" s="8">
        <v>0.0</v>
      </c>
      <c r="E5338" s="1"/>
      <c r="F5338" s="1">
        <v>3.3</v>
      </c>
      <c r="G5338" s="1"/>
      <c r="H5338" s="1"/>
    </row>
    <row r="5339">
      <c r="A5339" s="1" t="s">
        <v>47</v>
      </c>
      <c r="B5339" s="7" t="s">
        <v>155</v>
      </c>
      <c r="C5339" s="1" t="s">
        <v>5485</v>
      </c>
      <c r="D5339" s="8">
        <v>0.0</v>
      </c>
      <c r="E5339" s="1"/>
      <c r="F5339" s="1">
        <v>1.9</v>
      </c>
      <c r="G5339" s="1"/>
      <c r="H5339" s="1"/>
    </row>
    <row r="5340">
      <c r="A5340" s="1" t="s">
        <v>47</v>
      </c>
      <c r="B5340" s="7" t="s">
        <v>155</v>
      </c>
      <c r="C5340" s="1" t="s">
        <v>5486</v>
      </c>
      <c r="D5340" s="8">
        <v>0.0</v>
      </c>
      <c r="E5340" s="1"/>
      <c r="F5340" s="1">
        <v>1.4</v>
      </c>
      <c r="G5340" s="1"/>
      <c r="H5340" s="1"/>
    </row>
    <row r="5341">
      <c r="A5341" s="1" t="s">
        <v>47</v>
      </c>
      <c r="B5341" s="7" t="s">
        <v>155</v>
      </c>
      <c r="C5341" s="1" t="s">
        <v>5487</v>
      </c>
      <c r="D5341" s="8">
        <v>0.0</v>
      </c>
      <c r="E5341" s="1"/>
      <c r="F5341" s="1">
        <v>1.0</v>
      </c>
      <c r="G5341" s="1"/>
      <c r="H5341" s="1"/>
    </row>
    <row r="5342">
      <c r="A5342" s="1" t="s">
        <v>47</v>
      </c>
      <c r="B5342" s="7" t="s">
        <v>155</v>
      </c>
      <c r="C5342" s="1" t="s">
        <v>5488</v>
      </c>
      <c r="D5342" s="8">
        <v>1.0</v>
      </c>
      <c r="E5342" s="1"/>
      <c r="F5342" s="1">
        <v>1.1</v>
      </c>
      <c r="G5342" s="1"/>
      <c r="H5342" s="1"/>
    </row>
    <row r="5343">
      <c r="A5343" s="1" t="s">
        <v>47</v>
      </c>
      <c r="B5343" s="7" t="s">
        <v>155</v>
      </c>
      <c r="C5343" s="1" t="s">
        <v>5489</v>
      </c>
      <c r="D5343" s="8">
        <v>0.0</v>
      </c>
      <c r="E5343" s="1"/>
      <c r="F5343" s="1">
        <v>4.4</v>
      </c>
      <c r="G5343" s="1"/>
      <c r="H5343" s="1"/>
    </row>
    <row r="5344">
      <c r="A5344" s="1" t="s">
        <v>47</v>
      </c>
      <c r="B5344" s="7" t="s">
        <v>155</v>
      </c>
      <c r="C5344" s="1" t="s">
        <v>5490</v>
      </c>
      <c r="D5344" s="8">
        <v>0.0</v>
      </c>
      <c r="E5344" s="1"/>
      <c r="F5344" s="1">
        <v>4.4</v>
      </c>
      <c r="G5344" s="1"/>
      <c r="H5344" s="1"/>
    </row>
    <row r="5345">
      <c r="A5345" s="1" t="s">
        <v>47</v>
      </c>
      <c r="B5345" s="7" t="s">
        <v>155</v>
      </c>
      <c r="C5345" s="1" t="s">
        <v>5491</v>
      </c>
      <c r="D5345" s="8">
        <v>0.0</v>
      </c>
      <c r="E5345" s="1"/>
      <c r="F5345" s="1">
        <v>1.1</v>
      </c>
      <c r="G5345" s="1"/>
      <c r="H5345" s="1"/>
    </row>
    <row r="5346">
      <c r="A5346" s="1" t="s">
        <v>47</v>
      </c>
      <c r="B5346" s="7" t="s">
        <v>155</v>
      </c>
      <c r="C5346" s="1" t="s">
        <v>5492</v>
      </c>
      <c r="D5346" s="8">
        <v>0.0</v>
      </c>
      <c r="E5346" s="1"/>
      <c r="F5346" s="1">
        <v>1.0</v>
      </c>
      <c r="G5346" s="1"/>
      <c r="H5346" s="1"/>
    </row>
    <row r="5347">
      <c r="A5347" s="1" t="s">
        <v>47</v>
      </c>
      <c r="B5347" s="7" t="s">
        <v>155</v>
      </c>
      <c r="C5347" s="1" t="s">
        <v>5493</v>
      </c>
      <c r="D5347" s="8">
        <v>0.0</v>
      </c>
      <c r="E5347" s="1"/>
      <c r="F5347" s="1">
        <v>4.3</v>
      </c>
      <c r="G5347" s="1"/>
      <c r="H5347" s="1"/>
    </row>
    <row r="5348">
      <c r="A5348" s="1" t="s">
        <v>47</v>
      </c>
      <c r="B5348" s="7" t="s">
        <v>155</v>
      </c>
      <c r="C5348" s="1" t="s">
        <v>5494</v>
      </c>
      <c r="D5348" s="8">
        <v>0.0</v>
      </c>
      <c r="E5348" s="1"/>
      <c r="F5348" s="1">
        <v>3.2</v>
      </c>
      <c r="G5348" s="1"/>
      <c r="H5348" s="1"/>
    </row>
    <row r="5349">
      <c r="A5349" s="1" t="s">
        <v>47</v>
      </c>
      <c r="B5349" s="7" t="s">
        <v>155</v>
      </c>
      <c r="C5349" s="1" t="s">
        <v>5495</v>
      </c>
      <c r="D5349" s="8">
        <v>0.0</v>
      </c>
      <c r="E5349" s="1"/>
      <c r="F5349" s="1">
        <v>4.6</v>
      </c>
      <c r="G5349" s="1"/>
      <c r="H5349" s="1"/>
    </row>
    <row r="5350">
      <c r="A5350" s="1" t="s">
        <v>47</v>
      </c>
      <c r="B5350" s="7" t="s">
        <v>155</v>
      </c>
      <c r="C5350" s="1" t="s">
        <v>5496</v>
      </c>
      <c r="D5350" s="8">
        <v>0.0</v>
      </c>
      <c r="E5350" s="1"/>
      <c r="F5350" s="1">
        <v>7.0</v>
      </c>
      <c r="G5350" s="1"/>
      <c r="H5350" s="1"/>
    </row>
    <row r="5351">
      <c r="A5351" s="1" t="s">
        <v>47</v>
      </c>
      <c r="B5351" s="7" t="s">
        <v>155</v>
      </c>
      <c r="C5351" s="1" t="s">
        <v>5497</v>
      </c>
      <c r="D5351" s="8">
        <v>0.0</v>
      </c>
      <c r="E5351" s="1"/>
      <c r="F5351" s="1">
        <v>1.1</v>
      </c>
      <c r="G5351" s="1"/>
      <c r="H5351" s="1"/>
    </row>
    <row r="5352">
      <c r="A5352" s="1" t="s">
        <v>47</v>
      </c>
      <c r="B5352" s="7" t="s">
        <v>155</v>
      </c>
      <c r="C5352" s="1" t="s">
        <v>5498</v>
      </c>
      <c r="D5352" s="8">
        <v>0.0</v>
      </c>
      <c r="E5352" s="1"/>
      <c r="F5352" s="1">
        <v>2.0</v>
      </c>
      <c r="G5352" s="1"/>
      <c r="H5352" s="1"/>
    </row>
    <row r="5353">
      <c r="A5353" s="1" t="s">
        <v>47</v>
      </c>
      <c r="B5353" s="7" t="s">
        <v>155</v>
      </c>
      <c r="C5353" s="1" t="s">
        <v>5499</v>
      </c>
      <c r="D5353" s="8">
        <v>0.0</v>
      </c>
      <c r="E5353" s="1"/>
      <c r="F5353" s="1">
        <v>1.0</v>
      </c>
      <c r="G5353" s="1"/>
      <c r="H5353" s="1"/>
    </row>
    <row r="5354">
      <c r="A5354" s="1" t="s">
        <v>47</v>
      </c>
      <c r="B5354" s="7" t="s">
        <v>155</v>
      </c>
      <c r="C5354" s="1" t="s">
        <v>5500</v>
      </c>
      <c r="D5354" s="8">
        <v>0.0</v>
      </c>
      <c r="E5354" s="1"/>
      <c r="F5354" s="1">
        <v>1.0</v>
      </c>
      <c r="G5354" s="1"/>
      <c r="H5354" s="1"/>
    </row>
    <row r="5355">
      <c r="A5355" s="1" t="s">
        <v>47</v>
      </c>
      <c r="B5355" s="7" t="s">
        <v>155</v>
      </c>
      <c r="C5355" s="1" t="s">
        <v>5501</v>
      </c>
      <c r="D5355" s="8">
        <v>0.0</v>
      </c>
      <c r="E5355" s="1"/>
      <c r="F5355" s="1">
        <v>4.5</v>
      </c>
      <c r="G5355" s="1"/>
      <c r="H5355" s="1"/>
    </row>
    <row r="5356">
      <c r="A5356" s="1" t="s">
        <v>47</v>
      </c>
      <c r="B5356" s="7" t="s">
        <v>155</v>
      </c>
      <c r="C5356" s="1" t="s">
        <v>5502</v>
      </c>
      <c r="D5356" s="8">
        <v>0.0</v>
      </c>
      <c r="E5356" s="1"/>
      <c r="F5356" s="1">
        <v>4.2</v>
      </c>
      <c r="G5356" s="1"/>
      <c r="H5356" s="1"/>
    </row>
    <row r="5357">
      <c r="A5357" s="1" t="s">
        <v>47</v>
      </c>
      <c r="B5357" s="7" t="s">
        <v>155</v>
      </c>
      <c r="C5357" s="1" t="s">
        <v>5503</v>
      </c>
      <c r="D5357" s="8">
        <v>0.0</v>
      </c>
      <c r="E5357" s="1"/>
      <c r="F5357" s="1">
        <v>1.0</v>
      </c>
      <c r="G5357" s="1"/>
      <c r="H5357" s="1"/>
    </row>
    <row r="5358">
      <c r="A5358" s="1" t="s">
        <v>47</v>
      </c>
      <c r="B5358" s="7" t="s">
        <v>155</v>
      </c>
      <c r="C5358" s="1" t="s">
        <v>5504</v>
      </c>
      <c r="D5358" s="8">
        <v>0.0</v>
      </c>
      <c r="E5358" s="1"/>
      <c r="F5358" s="1">
        <v>1.0</v>
      </c>
      <c r="G5358" s="1"/>
      <c r="H5358" s="1"/>
    </row>
    <row r="5359">
      <c r="A5359" s="1" t="s">
        <v>47</v>
      </c>
      <c r="B5359" s="7" t="s">
        <v>155</v>
      </c>
      <c r="C5359" s="1" t="s">
        <v>5505</v>
      </c>
      <c r="D5359" s="8">
        <v>0.0</v>
      </c>
      <c r="E5359" s="1"/>
      <c r="F5359" s="1">
        <v>3.0</v>
      </c>
      <c r="G5359" s="1"/>
      <c r="H5359" s="1"/>
    </row>
    <row r="5360">
      <c r="A5360" s="1" t="s">
        <v>47</v>
      </c>
      <c r="B5360" s="7" t="s">
        <v>155</v>
      </c>
      <c r="C5360" s="1" t="s">
        <v>5506</v>
      </c>
      <c r="D5360" s="8">
        <v>0.0</v>
      </c>
      <c r="E5360" s="1"/>
      <c r="F5360" s="1">
        <v>1.0</v>
      </c>
      <c r="G5360" s="1"/>
      <c r="H5360" s="1"/>
    </row>
    <row r="5361">
      <c r="A5361" s="1" t="s">
        <v>47</v>
      </c>
      <c r="B5361" s="7" t="s">
        <v>155</v>
      </c>
      <c r="C5361" s="1" t="s">
        <v>5507</v>
      </c>
      <c r="D5361" s="8">
        <v>0.0</v>
      </c>
      <c r="E5361" s="1"/>
      <c r="F5361" s="1">
        <v>2.1</v>
      </c>
      <c r="G5361" s="1"/>
      <c r="H5361" s="1"/>
    </row>
    <row r="5362">
      <c r="A5362" s="1" t="s">
        <v>47</v>
      </c>
      <c r="B5362" s="7" t="s">
        <v>155</v>
      </c>
      <c r="C5362" s="1" t="s">
        <v>5508</v>
      </c>
      <c r="D5362" s="8">
        <v>0.0</v>
      </c>
      <c r="E5362" s="1"/>
      <c r="F5362" s="1">
        <v>3.5</v>
      </c>
      <c r="G5362" s="1"/>
      <c r="H5362" s="1"/>
    </row>
    <row r="5363">
      <c r="A5363" s="1" t="s">
        <v>47</v>
      </c>
      <c r="B5363" s="7" t="s">
        <v>155</v>
      </c>
      <c r="C5363" s="1" t="s">
        <v>5509</v>
      </c>
      <c r="D5363" s="8">
        <v>0.0</v>
      </c>
      <c r="E5363" s="1"/>
      <c r="F5363" s="1">
        <v>3.1</v>
      </c>
      <c r="G5363" s="1"/>
      <c r="H5363" s="1"/>
    </row>
    <row r="5364">
      <c r="A5364" s="1" t="s">
        <v>47</v>
      </c>
      <c r="B5364" s="7" t="s">
        <v>155</v>
      </c>
      <c r="C5364" s="1" t="s">
        <v>5510</v>
      </c>
      <c r="D5364" s="8">
        <v>0.0</v>
      </c>
      <c r="E5364" s="1"/>
      <c r="F5364" s="1">
        <v>2.8</v>
      </c>
      <c r="G5364" s="1"/>
      <c r="H5364" s="1"/>
    </row>
    <row r="5365">
      <c r="A5365" s="1" t="s">
        <v>47</v>
      </c>
      <c r="B5365" s="7" t="s">
        <v>155</v>
      </c>
      <c r="C5365" s="1" t="s">
        <v>5511</v>
      </c>
      <c r="D5365" s="8">
        <v>0.0</v>
      </c>
      <c r="E5365" s="1"/>
      <c r="F5365" s="1">
        <v>2.6</v>
      </c>
      <c r="G5365" s="1"/>
      <c r="H5365" s="1"/>
    </row>
    <row r="5366">
      <c r="A5366" s="1" t="s">
        <v>47</v>
      </c>
      <c r="B5366" s="7" t="s">
        <v>155</v>
      </c>
      <c r="C5366" s="1" t="s">
        <v>5512</v>
      </c>
      <c r="D5366" s="8">
        <v>0.0</v>
      </c>
      <c r="E5366" s="1"/>
      <c r="F5366" s="1">
        <v>3.1</v>
      </c>
      <c r="G5366" s="1"/>
      <c r="H5366" s="1"/>
    </row>
    <row r="5367">
      <c r="A5367" s="1" t="s">
        <v>47</v>
      </c>
      <c r="B5367" s="7" t="s">
        <v>155</v>
      </c>
      <c r="C5367" s="1" t="s">
        <v>5513</v>
      </c>
      <c r="D5367" s="8">
        <v>0.0</v>
      </c>
      <c r="E5367" s="1"/>
      <c r="F5367" s="1">
        <v>11.1</v>
      </c>
      <c r="G5367" s="1"/>
      <c r="H5367" s="1"/>
    </row>
    <row r="5368">
      <c r="A5368" s="1" t="s">
        <v>47</v>
      </c>
      <c r="B5368" s="7" t="s">
        <v>155</v>
      </c>
      <c r="C5368" s="1" t="s">
        <v>5514</v>
      </c>
      <c r="D5368" s="8">
        <v>0.0</v>
      </c>
      <c r="E5368" s="1"/>
      <c r="F5368" s="1">
        <v>3.3</v>
      </c>
      <c r="G5368" s="1"/>
      <c r="H5368" s="1"/>
    </row>
    <row r="5369">
      <c r="A5369" s="1" t="s">
        <v>47</v>
      </c>
      <c r="B5369" s="7" t="s">
        <v>155</v>
      </c>
      <c r="C5369" s="1" t="s">
        <v>5515</v>
      </c>
      <c r="D5369" s="8">
        <v>0.0</v>
      </c>
      <c r="E5369" s="1"/>
      <c r="F5369" s="1">
        <v>2.0</v>
      </c>
      <c r="G5369" s="1"/>
      <c r="H5369" s="1"/>
    </row>
    <row r="5370">
      <c r="A5370" s="1" t="s">
        <v>47</v>
      </c>
      <c r="B5370" s="7" t="s">
        <v>155</v>
      </c>
      <c r="C5370" s="1" t="s">
        <v>5516</v>
      </c>
      <c r="D5370" s="8">
        <v>0.0</v>
      </c>
      <c r="E5370" s="1"/>
      <c r="F5370" s="1">
        <v>1.0</v>
      </c>
      <c r="G5370" s="1"/>
      <c r="H5370" s="1"/>
    </row>
    <row r="5371">
      <c r="A5371" s="1" t="s">
        <v>47</v>
      </c>
      <c r="B5371" s="7" t="s">
        <v>155</v>
      </c>
      <c r="C5371" s="1" t="s">
        <v>5517</v>
      </c>
      <c r="D5371" s="8">
        <v>0.0</v>
      </c>
      <c r="E5371" s="1"/>
      <c r="F5371" s="1">
        <v>1.0</v>
      </c>
      <c r="G5371" s="1"/>
      <c r="H5371" s="1"/>
    </row>
    <row r="5372">
      <c r="A5372" s="1" t="s">
        <v>47</v>
      </c>
      <c r="B5372" s="7" t="s">
        <v>155</v>
      </c>
      <c r="C5372" s="1" t="s">
        <v>5518</v>
      </c>
      <c r="D5372" s="8">
        <v>0.0</v>
      </c>
      <c r="E5372" s="1"/>
      <c r="F5372" s="1">
        <v>1.0</v>
      </c>
      <c r="G5372" s="1"/>
      <c r="H5372" s="1"/>
    </row>
    <row r="5373">
      <c r="A5373" s="1" t="s">
        <v>47</v>
      </c>
      <c r="B5373" s="7" t="s">
        <v>155</v>
      </c>
      <c r="C5373" s="1" t="s">
        <v>5519</v>
      </c>
      <c r="D5373" s="8">
        <v>0.0</v>
      </c>
      <c r="E5373" s="1"/>
      <c r="F5373" s="1">
        <v>2.4</v>
      </c>
      <c r="G5373" s="1"/>
      <c r="H5373" s="1"/>
    </row>
    <row r="5374">
      <c r="A5374" s="1" t="s">
        <v>47</v>
      </c>
      <c r="B5374" s="7" t="s">
        <v>156</v>
      </c>
      <c r="C5374" s="1" t="s">
        <v>3959</v>
      </c>
      <c r="D5374" s="8">
        <v>2.0</v>
      </c>
      <c r="E5374" s="1"/>
      <c r="F5374" s="1">
        <v>2.2</v>
      </c>
      <c r="G5374" s="1"/>
      <c r="H5374" s="1"/>
    </row>
    <row r="5375">
      <c r="A5375" s="1" t="s">
        <v>47</v>
      </c>
      <c r="B5375" s="7" t="s">
        <v>156</v>
      </c>
      <c r="C5375" s="1" t="s">
        <v>5520</v>
      </c>
      <c r="D5375" s="8">
        <v>1.0</v>
      </c>
      <c r="E5375" s="1"/>
      <c r="F5375" s="1">
        <v>3.6</v>
      </c>
      <c r="G5375" s="1"/>
      <c r="H5375" s="1"/>
    </row>
    <row r="5376">
      <c r="A5376" s="1" t="s">
        <v>47</v>
      </c>
      <c r="B5376" s="7" t="s">
        <v>156</v>
      </c>
      <c r="C5376" s="1" t="s">
        <v>5521</v>
      </c>
      <c r="D5376" s="8">
        <v>0.0</v>
      </c>
      <c r="E5376" s="1"/>
      <c r="F5376" s="1">
        <v>3.3</v>
      </c>
      <c r="G5376" s="1"/>
      <c r="H5376" s="1"/>
    </row>
    <row r="5377">
      <c r="A5377" s="1" t="s">
        <v>47</v>
      </c>
      <c r="B5377" s="7" t="s">
        <v>156</v>
      </c>
      <c r="C5377" s="1" t="s">
        <v>3967</v>
      </c>
      <c r="D5377" s="8">
        <v>0.0</v>
      </c>
      <c r="E5377" s="1"/>
      <c r="F5377" s="1">
        <v>1.3</v>
      </c>
      <c r="G5377" s="1"/>
      <c r="H5377" s="1"/>
    </row>
    <row r="5378">
      <c r="A5378" s="1" t="s">
        <v>47</v>
      </c>
      <c r="B5378" s="7" t="s">
        <v>156</v>
      </c>
      <c r="C5378" s="1" t="s">
        <v>3966</v>
      </c>
      <c r="D5378" s="8">
        <v>0.0</v>
      </c>
      <c r="E5378" s="1"/>
      <c r="F5378" s="1">
        <v>2.9</v>
      </c>
      <c r="G5378" s="1"/>
      <c r="H5378" s="1"/>
    </row>
    <row r="5379">
      <c r="A5379" s="1" t="s">
        <v>47</v>
      </c>
      <c r="B5379" s="7" t="s">
        <v>156</v>
      </c>
      <c r="C5379" s="1" t="s">
        <v>3968</v>
      </c>
      <c r="D5379" s="8">
        <v>0.0</v>
      </c>
      <c r="E5379" s="1"/>
      <c r="F5379" s="1">
        <v>1.2</v>
      </c>
      <c r="G5379" s="1"/>
      <c r="H5379" s="1"/>
    </row>
    <row r="5380">
      <c r="A5380" s="1" t="s">
        <v>47</v>
      </c>
      <c r="B5380" s="7" t="s">
        <v>156</v>
      </c>
      <c r="C5380" s="1" t="s">
        <v>3961</v>
      </c>
      <c r="D5380" s="8">
        <v>1.0</v>
      </c>
      <c r="E5380" s="1"/>
      <c r="F5380" s="1">
        <v>1.3</v>
      </c>
      <c r="G5380" s="1"/>
      <c r="H5380" s="1"/>
    </row>
    <row r="5381">
      <c r="A5381" s="1" t="s">
        <v>47</v>
      </c>
      <c r="B5381" s="7" t="s">
        <v>156</v>
      </c>
      <c r="C5381" s="1" t="s">
        <v>3971</v>
      </c>
      <c r="D5381" s="8">
        <v>0.0</v>
      </c>
      <c r="E5381" s="1"/>
      <c r="F5381" s="1">
        <v>1.3</v>
      </c>
      <c r="G5381" s="1"/>
      <c r="H5381" s="1"/>
    </row>
    <row r="5382">
      <c r="A5382" s="1" t="s">
        <v>47</v>
      </c>
      <c r="B5382" s="7" t="s">
        <v>156</v>
      </c>
      <c r="C5382" s="1" t="s">
        <v>3987</v>
      </c>
      <c r="D5382" s="8">
        <v>0.0</v>
      </c>
      <c r="E5382" s="1"/>
      <c r="F5382" s="1">
        <v>1.0</v>
      </c>
      <c r="G5382" s="1"/>
      <c r="H5382" s="1"/>
    </row>
    <row r="5383">
      <c r="A5383" s="1" t="s">
        <v>47</v>
      </c>
      <c r="B5383" s="7" t="s">
        <v>156</v>
      </c>
      <c r="C5383" s="1" t="s">
        <v>4252</v>
      </c>
      <c r="D5383" s="8">
        <v>1.0</v>
      </c>
      <c r="E5383" s="1"/>
      <c r="F5383" s="1">
        <v>2.5</v>
      </c>
      <c r="G5383" s="1"/>
      <c r="H5383" s="1"/>
    </row>
    <row r="5384">
      <c r="A5384" s="1" t="s">
        <v>47</v>
      </c>
      <c r="B5384" s="7" t="s">
        <v>156</v>
      </c>
      <c r="C5384" s="1" t="s">
        <v>4271</v>
      </c>
      <c r="D5384" s="8">
        <v>2.0</v>
      </c>
      <c r="E5384" s="1"/>
      <c r="F5384" s="1">
        <v>2.3</v>
      </c>
      <c r="G5384" s="1"/>
      <c r="H5384" s="1"/>
    </row>
    <row r="5385">
      <c r="A5385" s="1" t="s">
        <v>47</v>
      </c>
      <c r="B5385" s="7" t="s">
        <v>156</v>
      </c>
      <c r="C5385" s="1" t="s">
        <v>3999</v>
      </c>
      <c r="D5385" s="8">
        <v>0.0</v>
      </c>
      <c r="E5385" s="1"/>
      <c r="F5385" s="1">
        <v>2.1</v>
      </c>
      <c r="G5385" s="1"/>
      <c r="H5385" s="1"/>
    </row>
    <row r="5386">
      <c r="A5386" s="1" t="s">
        <v>47</v>
      </c>
      <c r="B5386" s="7" t="s">
        <v>156</v>
      </c>
      <c r="C5386" s="1" t="s">
        <v>5522</v>
      </c>
      <c r="D5386" s="8">
        <v>0.0</v>
      </c>
      <c r="E5386" s="1"/>
      <c r="F5386" s="1">
        <v>1.8</v>
      </c>
      <c r="G5386" s="1"/>
      <c r="H5386" s="1"/>
    </row>
    <row r="5387">
      <c r="A5387" s="1" t="s">
        <v>47</v>
      </c>
      <c r="B5387" s="7" t="s">
        <v>156</v>
      </c>
      <c r="C5387" s="1" t="s">
        <v>3977</v>
      </c>
      <c r="D5387" s="8">
        <v>0.0</v>
      </c>
      <c r="E5387" s="1"/>
      <c r="F5387" s="1">
        <v>2.3</v>
      </c>
      <c r="G5387" s="1"/>
      <c r="H5387" s="1"/>
    </row>
    <row r="5388">
      <c r="A5388" s="1" t="s">
        <v>47</v>
      </c>
      <c r="B5388" s="7" t="s">
        <v>156</v>
      </c>
      <c r="C5388" s="1" t="s">
        <v>5523</v>
      </c>
      <c r="D5388" s="8">
        <v>0.0</v>
      </c>
      <c r="E5388" s="1"/>
      <c r="F5388" s="1">
        <v>4.6</v>
      </c>
      <c r="G5388" s="1"/>
      <c r="H5388" s="1"/>
    </row>
    <row r="5389">
      <c r="A5389" s="1" t="s">
        <v>47</v>
      </c>
      <c r="B5389" s="7" t="s">
        <v>156</v>
      </c>
      <c r="C5389" s="1" t="s">
        <v>4004</v>
      </c>
      <c r="D5389" s="8">
        <v>0.0</v>
      </c>
      <c r="E5389" s="1"/>
      <c r="F5389" s="1">
        <v>1.6</v>
      </c>
      <c r="G5389" s="1"/>
      <c r="H5389" s="1"/>
    </row>
    <row r="5390">
      <c r="A5390" s="1" t="s">
        <v>47</v>
      </c>
      <c r="B5390" s="7" t="s">
        <v>156</v>
      </c>
      <c r="C5390" s="1" t="s">
        <v>4254</v>
      </c>
      <c r="D5390" s="8">
        <v>0.0</v>
      </c>
      <c r="E5390" s="1"/>
      <c r="F5390" s="1">
        <v>2.7</v>
      </c>
      <c r="G5390" s="1"/>
      <c r="H5390" s="1"/>
    </row>
    <row r="5391">
      <c r="A5391" s="1" t="s">
        <v>47</v>
      </c>
      <c r="B5391" s="7" t="s">
        <v>156</v>
      </c>
      <c r="C5391" s="1" t="s">
        <v>3973</v>
      </c>
      <c r="D5391" s="8">
        <v>0.0</v>
      </c>
      <c r="E5391" s="1"/>
      <c r="F5391" s="1">
        <v>1.8</v>
      </c>
      <c r="G5391" s="1"/>
      <c r="H5391" s="1"/>
    </row>
    <row r="5392">
      <c r="A5392" s="1" t="s">
        <v>47</v>
      </c>
      <c r="B5392" s="7" t="s">
        <v>156</v>
      </c>
      <c r="C5392" s="1" t="s">
        <v>3997</v>
      </c>
      <c r="D5392" s="8">
        <v>0.0</v>
      </c>
      <c r="E5392" s="1"/>
      <c r="F5392" s="1">
        <v>3.4</v>
      </c>
      <c r="G5392" s="1"/>
      <c r="H5392" s="1"/>
    </row>
    <row r="5393">
      <c r="A5393" s="1" t="s">
        <v>47</v>
      </c>
      <c r="B5393" s="7" t="s">
        <v>156</v>
      </c>
      <c r="C5393" s="1" t="s">
        <v>5524</v>
      </c>
      <c r="D5393" s="8">
        <v>0.0</v>
      </c>
      <c r="E5393" s="1"/>
      <c r="F5393" s="1">
        <v>7.4</v>
      </c>
      <c r="G5393" s="1"/>
      <c r="H5393" s="1"/>
    </row>
    <row r="5394">
      <c r="A5394" s="1" t="s">
        <v>47</v>
      </c>
      <c r="B5394" s="7" t="s">
        <v>156</v>
      </c>
      <c r="C5394" s="1" t="s">
        <v>5525</v>
      </c>
      <c r="D5394" s="8">
        <v>0.0</v>
      </c>
      <c r="E5394" s="1"/>
      <c r="F5394" s="1">
        <v>2.9</v>
      </c>
      <c r="G5394" s="1"/>
      <c r="H5394" s="1"/>
    </row>
    <row r="5395">
      <c r="A5395" s="1" t="s">
        <v>47</v>
      </c>
      <c r="B5395" s="7" t="s">
        <v>156</v>
      </c>
      <c r="C5395" s="1" t="s">
        <v>5526</v>
      </c>
      <c r="D5395" s="8">
        <v>0.0</v>
      </c>
      <c r="E5395" s="1"/>
      <c r="F5395" s="1">
        <v>1.8</v>
      </c>
      <c r="G5395" s="1"/>
      <c r="H5395" s="1"/>
    </row>
    <row r="5396">
      <c r="A5396" s="1" t="s">
        <v>47</v>
      </c>
      <c r="B5396" s="7" t="s">
        <v>156</v>
      </c>
      <c r="C5396" s="1" t="s">
        <v>3964</v>
      </c>
      <c r="D5396" s="8">
        <v>0.0</v>
      </c>
      <c r="E5396" s="1"/>
      <c r="F5396" s="1">
        <v>1.0</v>
      </c>
      <c r="G5396" s="1"/>
      <c r="H5396" s="1"/>
    </row>
    <row r="5397">
      <c r="A5397" s="1" t="s">
        <v>47</v>
      </c>
      <c r="B5397" s="7" t="s">
        <v>156</v>
      </c>
      <c r="C5397" s="1" t="s">
        <v>4273</v>
      </c>
      <c r="D5397" s="8">
        <v>1.0</v>
      </c>
      <c r="E5397" s="1"/>
      <c r="F5397" s="1">
        <v>4.7</v>
      </c>
      <c r="G5397" s="1"/>
      <c r="H5397" s="1"/>
    </row>
    <row r="5398">
      <c r="A5398" s="1" t="s">
        <v>47</v>
      </c>
      <c r="B5398" s="7" t="s">
        <v>156</v>
      </c>
      <c r="C5398" s="1" t="s">
        <v>4003</v>
      </c>
      <c r="D5398" s="8">
        <v>0.0</v>
      </c>
      <c r="E5398" s="1"/>
      <c r="F5398" s="1">
        <v>2.0</v>
      </c>
      <c r="G5398" s="1"/>
      <c r="H5398" s="1"/>
    </row>
    <row r="5399">
      <c r="A5399" s="1" t="s">
        <v>47</v>
      </c>
      <c r="B5399" s="7" t="s">
        <v>156</v>
      </c>
      <c r="C5399" s="1" t="s">
        <v>5527</v>
      </c>
      <c r="D5399" s="8">
        <v>0.0</v>
      </c>
      <c r="E5399" s="1"/>
      <c r="F5399" s="1">
        <v>2.4</v>
      </c>
      <c r="G5399" s="1"/>
      <c r="H5399" s="1"/>
    </row>
    <row r="5400">
      <c r="A5400" s="1" t="s">
        <v>47</v>
      </c>
      <c r="B5400" s="7" t="s">
        <v>156</v>
      </c>
      <c r="C5400" s="1" t="s">
        <v>4000</v>
      </c>
      <c r="D5400" s="8">
        <v>0.0</v>
      </c>
      <c r="E5400" s="1"/>
      <c r="F5400" s="1">
        <v>3.8</v>
      </c>
      <c r="G5400" s="1"/>
      <c r="H5400" s="1"/>
    </row>
    <row r="5401">
      <c r="A5401" s="1" t="s">
        <v>47</v>
      </c>
      <c r="B5401" s="7" t="s">
        <v>156</v>
      </c>
      <c r="C5401" s="1" t="s">
        <v>3957</v>
      </c>
      <c r="D5401" s="8">
        <v>0.0</v>
      </c>
      <c r="E5401" s="1"/>
      <c r="F5401" s="1">
        <v>1.0</v>
      </c>
      <c r="G5401" s="1"/>
      <c r="H5401" s="1"/>
    </row>
    <row r="5402">
      <c r="A5402" s="1" t="s">
        <v>47</v>
      </c>
      <c r="B5402" s="7" t="s">
        <v>156</v>
      </c>
      <c r="C5402" s="1" t="s">
        <v>5528</v>
      </c>
      <c r="D5402" s="8">
        <v>0.0</v>
      </c>
      <c r="E5402" s="1"/>
      <c r="F5402" s="1">
        <v>2.7</v>
      </c>
      <c r="G5402" s="1"/>
      <c r="H5402" s="1"/>
    </row>
    <row r="5403">
      <c r="A5403" s="1" t="s">
        <v>47</v>
      </c>
      <c r="B5403" s="7" t="s">
        <v>156</v>
      </c>
      <c r="C5403" s="1" t="s">
        <v>3984</v>
      </c>
      <c r="D5403" s="8">
        <v>0.0</v>
      </c>
      <c r="E5403" s="1"/>
      <c r="F5403" s="1">
        <v>1.4</v>
      </c>
      <c r="G5403" s="1"/>
      <c r="H5403" s="1"/>
    </row>
    <row r="5404">
      <c r="A5404" s="1" t="s">
        <v>47</v>
      </c>
      <c r="B5404" s="7" t="s">
        <v>156</v>
      </c>
      <c r="C5404" s="1" t="s">
        <v>3993</v>
      </c>
      <c r="D5404" s="8">
        <v>0.0</v>
      </c>
      <c r="E5404" s="1"/>
      <c r="F5404" s="1">
        <v>1.5</v>
      </c>
      <c r="G5404" s="1"/>
      <c r="H5404" s="1"/>
    </row>
    <row r="5405">
      <c r="A5405" s="1" t="s">
        <v>47</v>
      </c>
      <c r="B5405" s="7" t="s">
        <v>156</v>
      </c>
      <c r="C5405" s="1" t="s">
        <v>4258</v>
      </c>
      <c r="D5405" s="8">
        <v>0.0</v>
      </c>
      <c r="E5405" s="1"/>
      <c r="F5405" s="1">
        <v>1.9</v>
      </c>
      <c r="G5405" s="1"/>
      <c r="H5405" s="1"/>
    </row>
    <row r="5406">
      <c r="A5406" s="1" t="s">
        <v>47</v>
      </c>
      <c r="B5406" s="7" t="s">
        <v>156</v>
      </c>
      <c r="C5406" s="1" t="s">
        <v>5529</v>
      </c>
      <c r="D5406" s="8">
        <v>0.0</v>
      </c>
      <c r="E5406" s="1"/>
      <c r="F5406" s="1">
        <v>5.8</v>
      </c>
      <c r="G5406" s="1"/>
      <c r="H5406" s="1"/>
    </row>
    <row r="5407">
      <c r="A5407" s="1" t="s">
        <v>47</v>
      </c>
      <c r="B5407" s="7" t="s">
        <v>156</v>
      </c>
      <c r="C5407" s="1" t="s">
        <v>3992</v>
      </c>
      <c r="D5407" s="8">
        <v>0.0</v>
      </c>
      <c r="E5407" s="1"/>
      <c r="F5407" s="1">
        <v>3.1</v>
      </c>
      <c r="G5407" s="1"/>
      <c r="H5407" s="1"/>
    </row>
    <row r="5408">
      <c r="A5408" s="1" t="s">
        <v>47</v>
      </c>
      <c r="B5408" s="7" t="s">
        <v>156</v>
      </c>
      <c r="C5408" s="1" t="s">
        <v>4257</v>
      </c>
      <c r="D5408" s="8">
        <v>0.0</v>
      </c>
      <c r="E5408" s="1"/>
      <c r="F5408" s="1">
        <v>2.0</v>
      </c>
      <c r="G5408" s="1"/>
      <c r="H5408" s="1"/>
    </row>
    <row r="5409">
      <c r="A5409" s="1" t="s">
        <v>47</v>
      </c>
      <c r="B5409" s="7" t="s">
        <v>156</v>
      </c>
      <c r="C5409" s="1" t="s">
        <v>4264</v>
      </c>
      <c r="D5409" s="8">
        <v>0.0</v>
      </c>
      <c r="E5409" s="1"/>
      <c r="F5409" s="1">
        <v>1.9</v>
      </c>
      <c r="G5409" s="1"/>
      <c r="H5409" s="1"/>
    </row>
    <row r="5410">
      <c r="A5410" s="1" t="s">
        <v>47</v>
      </c>
      <c r="B5410" s="7" t="s">
        <v>156</v>
      </c>
      <c r="C5410" s="1" t="s">
        <v>3975</v>
      </c>
      <c r="D5410" s="8">
        <v>0.0</v>
      </c>
      <c r="E5410" s="1"/>
      <c r="F5410" s="1">
        <v>2.8</v>
      </c>
      <c r="G5410" s="1"/>
      <c r="H5410" s="1"/>
    </row>
    <row r="5411">
      <c r="A5411" s="1" t="s">
        <v>47</v>
      </c>
      <c r="B5411" s="7" t="s">
        <v>156</v>
      </c>
      <c r="C5411" s="1" t="s">
        <v>5530</v>
      </c>
      <c r="D5411" s="8">
        <v>0.0</v>
      </c>
      <c r="E5411" s="1"/>
      <c r="F5411" s="1">
        <v>1.0</v>
      </c>
      <c r="G5411" s="1"/>
      <c r="H5411" s="1"/>
    </row>
    <row r="5412">
      <c r="A5412" s="1" t="s">
        <v>47</v>
      </c>
      <c r="B5412" s="7" t="s">
        <v>156</v>
      </c>
      <c r="C5412" s="1" t="s">
        <v>5531</v>
      </c>
      <c r="D5412" s="8">
        <v>0.0</v>
      </c>
      <c r="E5412" s="1"/>
      <c r="F5412" s="1">
        <v>2.5</v>
      </c>
      <c r="G5412" s="1"/>
      <c r="H5412" s="1"/>
    </row>
    <row r="5413">
      <c r="A5413" s="1" t="s">
        <v>47</v>
      </c>
      <c r="B5413" s="7" t="s">
        <v>156</v>
      </c>
      <c r="C5413" s="1" t="s">
        <v>5532</v>
      </c>
      <c r="D5413" s="8">
        <v>0.0</v>
      </c>
      <c r="E5413" s="1"/>
      <c r="F5413" s="1">
        <v>1.0</v>
      </c>
      <c r="G5413" s="1"/>
      <c r="H5413" s="1"/>
    </row>
    <row r="5414">
      <c r="A5414" s="1" t="s">
        <v>47</v>
      </c>
      <c r="B5414" s="7" t="s">
        <v>156</v>
      </c>
      <c r="C5414" s="1" t="s">
        <v>4272</v>
      </c>
      <c r="D5414" s="8">
        <v>0.0</v>
      </c>
      <c r="E5414" s="1"/>
      <c r="F5414" s="1">
        <v>1.8</v>
      </c>
      <c r="G5414" s="1"/>
      <c r="H5414" s="1"/>
    </row>
    <row r="5415">
      <c r="A5415" s="1" t="s">
        <v>47</v>
      </c>
      <c r="B5415" s="7" t="s">
        <v>156</v>
      </c>
      <c r="C5415" s="1" t="s">
        <v>3998</v>
      </c>
      <c r="D5415" s="8">
        <v>0.0</v>
      </c>
      <c r="E5415" s="1"/>
      <c r="F5415" s="1">
        <v>1.6</v>
      </c>
      <c r="G5415" s="1"/>
      <c r="H5415" s="1"/>
    </row>
    <row r="5416">
      <c r="A5416" s="1" t="s">
        <v>47</v>
      </c>
      <c r="B5416" s="7" t="s">
        <v>156</v>
      </c>
      <c r="C5416" s="1" t="s">
        <v>5533</v>
      </c>
      <c r="D5416" s="8">
        <v>0.0</v>
      </c>
      <c r="E5416" s="1"/>
      <c r="F5416" s="1">
        <v>1.0</v>
      </c>
      <c r="G5416" s="1"/>
      <c r="H5416" s="1"/>
    </row>
    <row r="5417">
      <c r="A5417" s="1" t="s">
        <v>47</v>
      </c>
      <c r="B5417" s="7" t="s">
        <v>156</v>
      </c>
      <c r="C5417" s="1" t="s">
        <v>3988</v>
      </c>
      <c r="D5417" s="8">
        <v>0.0</v>
      </c>
      <c r="E5417" s="1"/>
      <c r="F5417" s="1">
        <v>2.4</v>
      </c>
      <c r="G5417" s="1"/>
      <c r="H5417" s="1"/>
    </row>
    <row r="5418">
      <c r="A5418" s="1" t="s">
        <v>47</v>
      </c>
      <c r="B5418" s="7" t="s">
        <v>156</v>
      </c>
      <c r="C5418" s="1" t="s">
        <v>4001</v>
      </c>
      <c r="D5418" s="8">
        <v>0.0</v>
      </c>
      <c r="E5418" s="1"/>
      <c r="F5418" s="1">
        <v>6.5</v>
      </c>
      <c r="G5418" s="1"/>
      <c r="H5418" s="1"/>
    </row>
    <row r="5419">
      <c r="A5419" s="1" t="s">
        <v>47</v>
      </c>
      <c r="B5419" s="7" t="s">
        <v>156</v>
      </c>
      <c r="C5419" s="1" t="s">
        <v>4260</v>
      </c>
      <c r="D5419" s="8">
        <v>0.0</v>
      </c>
      <c r="E5419" s="1"/>
      <c r="F5419" s="1">
        <v>1.3</v>
      </c>
      <c r="G5419" s="1"/>
      <c r="H5419" s="1"/>
    </row>
    <row r="5420">
      <c r="A5420" s="1" t="s">
        <v>47</v>
      </c>
      <c r="B5420" s="7" t="s">
        <v>156</v>
      </c>
      <c r="C5420" s="1" t="s">
        <v>3985</v>
      </c>
      <c r="D5420" s="8">
        <v>0.0</v>
      </c>
      <c r="E5420" s="1"/>
      <c r="F5420" s="1">
        <v>1.9</v>
      </c>
      <c r="G5420" s="1"/>
      <c r="H5420" s="1"/>
    </row>
    <row r="5421">
      <c r="A5421" s="1" t="s">
        <v>47</v>
      </c>
      <c r="B5421" s="7" t="s">
        <v>156</v>
      </c>
      <c r="C5421" s="1" t="s">
        <v>5534</v>
      </c>
      <c r="D5421" s="8">
        <v>0.0</v>
      </c>
      <c r="E5421" s="1"/>
      <c r="F5421" s="1">
        <v>2.3</v>
      </c>
      <c r="G5421" s="1"/>
      <c r="H5421" s="1"/>
    </row>
    <row r="5422">
      <c r="A5422" s="1" t="s">
        <v>47</v>
      </c>
      <c r="B5422" s="7" t="s">
        <v>156</v>
      </c>
      <c r="C5422" s="1" t="s">
        <v>4276</v>
      </c>
      <c r="D5422" s="8">
        <v>0.0</v>
      </c>
      <c r="E5422" s="1"/>
      <c r="F5422" s="1">
        <v>1.0</v>
      </c>
      <c r="G5422" s="1"/>
      <c r="H5422" s="1"/>
    </row>
    <row r="5423">
      <c r="A5423" s="1" t="s">
        <v>47</v>
      </c>
      <c r="B5423" s="7" t="s">
        <v>156</v>
      </c>
      <c r="C5423" s="1" t="s">
        <v>4275</v>
      </c>
      <c r="D5423" s="8">
        <v>0.0</v>
      </c>
      <c r="E5423" s="1"/>
      <c r="F5423" s="1">
        <v>2.7</v>
      </c>
      <c r="G5423" s="1"/>
      <c r="H5423" s="1"/>
    </row>
    <row r="5424">
      <c r="A5424" s="1" t="s">
        <v>47</v>
      </c>
      <c r="B5424" s="7" t="s">
        <v>157</v>
      </c>
      <c r="C5424" s="1" t="s">
        <v>5535</v>
      </c>
      <c r="D5424" s="8">
        <v>0.0</v>
      </c>
      <c r="E5424" s="1"/>
      <c r="F5424" s="1">
        <v>1.3</v>
      </c>
      <c r="G5424" s="1"/>
      <c r="H5424" s="1"/>
    </row>
    <row r="5425">
      <c r="A5425" s="1" t="s">
        <v>47</v>
      </c>
      <c r="B5425" s="7" t="s">
        <v>157</v>
      </c>
      <c r="C5425" s="1" t="s">
        <v>5536</v>
      </c>
      <c r="D5425" s="8">
        <v>0.0</v>
      </c>
      <c r="E5425" s="1"/>
      <c r="F5425" s="1">
        <v>9.3</v>
      </c>
      <c r="G5425" s="1"/>
      <c r="H5425" s="1"/>
    </row>
    <row r="5426">
      <c r="A5426" s="1" t="s">
        <v>47</v>
      </c>
      <c r="B5426" s="7" t="s">
        <v>157</v>
      </c>
      <c r="C5426" s="1" t="s">
        <v>5537</v>
      </c>
      <c r="D5426" s="8">
        <v>0.0</v>
      </c>
      <c r="E5426" s="1"/>
      <c r="F5426" s="1">
        <v>7.3</v>
      </c>
      <c r="G5426" s="1"/>
      <c r="H5426" s="1"/>
    </row>
    <row r="5427">
      <c r="A5427" s="1" t="s">
        <v>47</v>
      </c>
      <c r="B5427" s="7" t="s">
        <v>157</v>
      </c>
      <c r="C5427" s="1" t="s">
        <v>5538</v>
      </c>
      <c r="D5427" s="8">
        <v>0.0</v>
      </c>
      <c r="E5427" s="1"/>
      <c r="F5427" s="1">
        <v>2.8</v>
      </c>
      <c r="G5427" s="1"/>
      <c r="H5427" s="1"/>
    </row>
    <row r="5428">
      <c r="A5428" s="1" t="s">
        <v>47</v>
      </c>
      <c r="B5428" s="7" t="s">
        <v>157</v>
      </c>
      <c r="C5428" s="1" t="s">
        <v>2988</v>
      </c>
      <c r="D5428" s="8">
        <v>0.0</v>
      </c>
      <c r="E5428" s="1"/>
      <c r="F5428" s="1">
        <v>1.2</v>
      </c>
      <c r="G5428" s="1"/>
      <c r="H5428" s="1"/>
    </row>
    <row r="5429">
      <c r="A5429" s="1" t="s">
        <v>47</v>
      </c>
      <c r="B5429" s="7" t="s">
        <v>157</v>
      </c>
      <c r="C5429" s="1" t="s">
        <v>5539</v>
      </c>
      <c r="D5429" s="8">
        <v>0.0</v>
      </c>
      <c r="E5429" s="1"/>
      <c r="F5429" s="1">
        <v>3.0</v>
      </c>
      <c r="G5429" s="1"/>
      <c r="H5429" s="1"/>
    </row>
    <row r="5430">
      <c r="A5430" s="1" t="s">
        <v>47</v>
      </c>
      <c r="B5430" s="7" t="s">
        <v>157</v>
      </c>
      <c r="C5430" s="1" t="s">
        <v>5540</v>
      </c>
      <c r="D5430" s="8">
        <v>0.0</v>
      </c>
      <c r="E5430" s="1"/>
      <c r="F5430" s="1">
        <v>5.1</v>
      </c>
      <c r="G5430" s="1"/>
      <c r="H5430" s="1"/>
    </row>
    <row r="5431">
      <c r="A5431" s="1" t="s">
        <v>47</v>
      </c>
      <c r="B5431" s="7" t="s">
        <v>157</v>
      </c>
      <c r="C5431" s="1" t="s">
        <v>5541</v>
      </c>
      <c r="D5431" s="8">
        <v>0.0</v>
      </c>
      <c r="E5431" s="1"/>
      <c r="F5431" s="1">
        <v>1.0</v>
      </c>
      <c r="G5431" s="1"/>
      <c r="H5431" s="1"/>
    </row>
    <row r="5432">
      <c r="A5432" s="1" t="s">
        <v>47</v>
      </c>
      <c r="B5432" s="7" t="s">
        <v>157</v>
      </c>
      <c r="C5432" s="1" t="s">
        <v>5542</v>
      </c>
      <c r="D5432" s="8">
        <v>0.0</v>
      </c>
      <c r="E5432" s="1"/>
      <c r="F5432" s="1">
        <v>3.2</v>
      </c>
      <c r="G5432" s="1"/>
      <c r="H5432" s="1"/>
    </row>
    <row r="5433">
      <c r="A5433" s="1" t="s">
        <v>47</v>
      </c>
      <c r="B5433" s="7" t="s">
        <v>157</v>
      </c>
      <c r="C5433" s="1" t="s">
        <v>5543</v>
      </c>
      <c r="D5433" s="8">
        <v>0.0</v>
      </c>
      <c r="E5433" s="1"/>
      <c r="F5433" s="1">
        <v>1.0</v>
      </c>
      <c r="G5433" s="1"/>
      <c r="H5433" s="1"/>
    </row>
    <row r="5434">
      <c r="A5434" s="1" t="s">
        <v>47</v>
      </c>
      <c r="B5434" s="7" t="s">
        <v>157</v>
      </c>
      <c r="C5434" s="1" t="s">
        <v>5544</v>
      </c>
      <c r="D5434" s="8">
        <v>0.0</v>
      </c>
      <c r="E5434" s="1"/>
      <c r="F5434" s="1">
        <v>1.5</v>
      </c>
      <c r="G5434" s="1"/>
      <c r="H5434" s="1"/>
    </row>
    <row r="5435">
      <c r="A5435" s="1" t="s">
        <v>47</v>
      </c>
      <c r="B5435" s="7" t="s">
        <v>157</v>
      </c>
      <c r="C5435" s="1" t="s">
        <v>5545</v>
      </c>
      <c r="D5435" s="8">
        <v>0.0</v>
      </c>
      <c r="E5435" s="1"/>
      <c r="F5435" s="1">
        <v>9.6</v>
      </c>
      <c r="G5435" s="1"/>
      <c r="H5435" s="1"/>
    </row>
    <row r="5436">
      <c r="A5436" s="1" t="s">
        <v>47</v>
      </c>
      <c r="B5436" s="7" t="s">
        <v>157</v>
      </c>
      <c r="C5436" s="1" t="s">
        <v>2995</v>
      </c>
      <c r="D5436" s="8">
        <v>0.0</v>
      </c>
      <c r="E5436" s="1"/>
      <c r="F5436" s="1">
        <v>1.0</v>
      </c>
      <c r="G5436" s="1"/>
      <c r="H5436" s="1"/>
    </row>
    <row r="5437">
      <c r="A5437" s="1" t="s">
        <v>47</v>
      </c>
      <c r="B5437" s="7" t="s">
        <v>157</v>
      </c>
      <c r="C5437" s="1" t="s">
        <v>2985</v>
      </c>
      <c r="D5437" s="8">
        <v>0.0</v>
      </c>
      <c r="E5437" s="1"/>
      <c r="F5437" s="1">
        <v>4.7</v>
      </c>
      <c r="G5437" s="1"/>
      <c r="H5437" s="1"/>
    </row>
    <row r="5438">
      <c r="A5438" s="1" t="s">
        <v>47</v>
      </c>
      <c r="B5438" s="7" t="s">
        <v>157</v>
      </c>
      <c r="C5438" s="1" t="s">
        <v>5546</v>
      </c>
      <c r="D5438" s="8">
        <v>0.0</v>
      </c>
      <c r="E5438" s="1"/>
      <c r="F5438" s="1">
        <v>1.0</v>
      </c>
      <c r="G5438" s="1"/>
      <c r="H5438" s="1"/>
    </row>
    <row r="5439">
      <c r="A5439" s="1" t="s">
        <v>47</v>
      </c>
      <c r="B5439" s="7" t="s">
        <v>157</v>
      </c>
      <c r="C5439" s="1" t="s">
        <v>5547</v>
      </c>
      <c r="D5439" s="8">
        <v>0.0</v>
      </c>
      <c r="E5439" s="1"/>
      <c r="F5439" s="1">
        <v>1.0</v>
      </c>
      <c r="G5439" s="1"/>
      <c r="H5439" s="1"/>
    </row>
    <row r="5440">
      <c r="A5440" s="1" t="s">
        <v>47</v>
      </c>
      <c r="B5440" s="7" t="s">
        <v>157</v>
      </c>
      <c r="C5440" s="1" t="s">
        <v>5548</v>
      </c>
      <c r="D5440" s="8">
        <v>0.0</v>
      </c>
      <c r="E5440" s="1"/>
      <c r="F5440" s="1">
        <v>18.8</v>
      </c>
      <c r="G5440" s="1"/>
      <c r="H5440" s="1"/>
    </row>
    <row r="5441">
      <c r="A5441" s="1" t="s">
        <v>47</v>
      </c>
      <c r="B5441" s="7" t="s">
        <v>157</v>
      </c>
      <c r="C5441" s="1" t="s">
        <v>5549</v>
      </c>
      <c r="D5441" s="8">
        <v>0.0</v>
      </c>
      <c r="E5441" s="1"/>
      <c r="F5441" s="1">
        <v>2.8</v>
      </c>
      <c r="G5441" s="1"/>
      <c r="H5441" s="1"/>
    </row>
    <row r="5442">
      <c r="A5442" s="1" t="s">
        <v>47</v>
      </c>
      <c r="B5442" s="7" t="s">
        <v>157</v>
      </c>
      <c r="C5442" s="1" t="s">
        <v>5550</v>
      </c>
      <c r="D5442" s="8">
        <v>0.0</v>
      </c>
      <c r="E5442" s="1"/>
      <c r="F5442" s="1">
        <v>4.0</v>
      </c>
      <c r="G5442" s="1"/>
      <c r="H5442" s="1"/>
    </row>
    <row r="5443">
      <c r="A5443" s="1" t="s">
        <v>47</v>
      </c>
      <c r="B5443" s="7" t="s">
        <v>157</v>
      </c>
      <c r="C5443" s="1" t="s">
        <v>5551</v>
      </c>
      <c r="D5443" s="8">
        <v>0.0</v>
      </c>
      <c r="E5443" s="1"/>
      <c r="F5443" s="1">
        <v>3.0</v>
      </c>
      <c r="G5443" s="1"/>
      <c r="H5443" s="1"/>
    </row>
    <row r="5444">
      <c r="A5444" s="1" t="s">
        <v>47</v>
      </c>
      <c r="B5444" s="7" t="s">
        <v>157</v>
      </c>
      <c r="C5444" s="1" t="s">
        <v>5552</v>
      </c>
      <c r="D5444" s="8">
        <v>0.0</v>
      </c>
      <c r="E5444" s="1"/>
      <c r="F5444" s="1">
        <v>8.7</v>
      </c>
      <c r="G5444" s="1"/>
      <c r="H5444" s="1"/>
    </row>
    <row r="5445">
      <c r="A5445" s="1" t="s">
        <v>47</v>
      </c>
      <c r="B5445" s="7" t="s">
        <v>157</v>
      </c>
      <c r="C5445" s="1" t="s">
        <v>5553</v>
      </c>
      <c r="D5445" s="8">
        <v>0.0</v>
      </c>
      <c r="E5445" s="1"/>
      <c r="F5445" s="1">
        <v>4.1</v>
      </c>
      <c r="G5445" s="1"/>
      <c r="H5445" s="1"/>
    </row>
    <row r="5446">
      <c r="A5446" s="1" t="s">
        <v>47</v>
      </c>
      <c r="B5446" s="7" t="s">
        <v>157</v>
      </c>
      <c r="C5446" s="1" t="s">
        <v>5554</v>
      </c>
      <c r="D5446" s="8">
        <v>0.0</v>
      </c>
      <c r="E5446" s="1"/>
      <c r="F5446" s="1">
        <v>3.1</v>
      </c>
      <c r="G5446" s="1"/>
      <c r="H5446" s="1"/>
    </row>
    <row r="5447">
      <c r="A5447" s="1" t="s">
        <v>47</v>
      </c>
      <c r="B5447" s="7" t="s">
        <v>157</v>
      </c>
      <c r="C5447" s="1" t="s">
        <v>5555</v>
      </c>
      <c r="D5447" s="8">
        <v>0.0</v>
      </c>
      <c r="E5447" s="1"/>
      <c r="F5447" s="1">
        <v>1.0</v>
      </c>
      <c r="G5447" s="1"/>
      <c r="H5447" s="1"/>
    </row>
    <row r="5448">
      <c r="A5448" s="1" t="s">
        <v>47</v>
      </c>
      <c r="B5448" s="7" t="s">
        <v>157</v>
      </c>
      <c r="C5448" s="1" t="s">
        <v>5556</v>
      </c>
      <c r="D5448" s="8">
        <v>0.0</v>
      </c>
      <c r="E5448" s="1"/>
      <c r="F5448" s="1">
        <v>7.5</v>
      </c>
      <c r="G5448" s="1"/>
      <c r="H5448" s="1"/>
    </row>
    <row r="5449">
      <c r="A5449" s="1" t="s">
        <v>47</v>
      </c>
      <c r="B5449" s="7" t="s">
        <v>157</v>
      </c>
      <c r="C5449" s="1" t="s">
        <v>5557</v>
      </c>
      <c r="D5449" s="8">
        <v>0.0</v>
      </c>
      <c r="E5449" s="1"/>
      <c r="F5449" s="1">
        <v>1.3</v>
      </c>
      <c r="G5449" s="1"/>
      <c r="H5449" s="1"/>
    </row>
    <row r="5450">
      <c r="A5450" s="1" t="s">
        <v>47</v>
      </c>
      <c r="B5450" s="7" t="s">
        <v>157</v>
      </c>
      <c r="C5450" s="1" t="s">
        <v>5558</v>
      </c>
      <c r="D5450" s="8">
        <v>0.0</v>
      </c>
      <c r="E5450" s="1"/>
      <c r="F5450" s="1">
        <v>4.4</v>
      </c>
      <c r="G5450" s="1"/>
      <c r="H5450" s="1"/>
    </row>
    <row r="5451">
      <c r="A5451" s="1" t="s">
        <v>47</v>
      </c>
      <c r="B5451" s="7" t="s">
        <v>157</v>
      </c>
      <c r="C5451" s="1" t="s">
        <v>3023</v>
      </c>
      <c r="D5451" s="8">
        <v>0.0</v>
      </c>
      <c r="E5451" s="1"/>
      <c r="F5451" s="1">
        <v>6.4</v>
      </c>
      <c r="G5451" s="1"/>
      <c r="H5451" s="1"/>
    </row>
    <row r="5452">
      <c r="A5452" s="1" t="s">
        <v>47</v>
      </c>
      <c r="B5452" s="7" t="s">
        <v>157</v>
      </c>
      <c r="C5452" s="1" t="s">
        <v>5559</v>
      </c>
      <c r="D5452" s="8">
        <v>0.0</v>
      </c>
      <c r="E5452" s="1"/>
      <c r="F5452" s="1">
        <v>3.0</v>
      </c>
      <c r="G5452" s="1"/>
      <c r="H5452" s="1"/>
    </row>
    <row r="5453">
      <c r="A5453" s="1" t="s">
        <v>47</v>
      </c>
      <c r="B5453" s="7" t="s">
        <v>157</v>
      </c>
      <c r="C5453" s="1" t="s">
        <v>5560</v>
      </c>
      <c r="D5453" s="8">
        <v>0.0</v>
      </c>
      <c r="E5453" s="1"/>
      <c r="F5453" s="1">
        <v>2.9</v>
      </c>
      <c r="G5453" s="1"/>
      <c r="H5453" s="1"/>
    </row>
    <row r="5454">
      <c r="A5454" s="1" t="s">
        <v>47</v>
      </c>
      <c r="B5454" s="7" t="s">
        <v>157</v>
      </c>
      <c r="C5454" s="1" t="s">
        <v>5561</v>
      </c>
      <c r="D5454" s="8">
        <v>0.0</v>
      </c>
      <c r="E5454" s="1"/>
      <c r="F5454" s="1">
        <v>1.6</v>
      </c>
      <c r="G5454" s="1"/>
      <c r="H5454" s="1"/>
    </row>
    <row r="5455">
      <c r="A5455" s="1" t="s">
        <v>47</v>
      </c>
      <c r="B5455" s="7" t="s">
        <v>157</v>
      </c>
      <c r="C5455" s="1" t="s">
        <v>5562</v>
      </c>
      <c r="D5455" s="8">
        <v>0.0</v>
      </c>
      <c r="E5455" s="1"/>
      <c r="F5455" s="1">
        <v>1.1</v>
      </c>
      <c r="G5455" s="1"/>
      <c r="H5455" s="1"/>
    </row>
    <row r="5456">
      <c r="A5456" s="1" t="s">
        <v>47</v>
      </c>
      <c r="B5456" s="7" t="s">
        <v>157</v>
      </c>
      <c r="C5456" s="1" t="s">
        <v>5563</v>
      </c>
      <c r="D5456" s="8">
        <v>0.0</v>
      </c>
      <c r="E5456" s="1"/>
      <c r="F5456" s="1">
        <v>3.3</v>
      </c>
      <c r="G5456" s="1"/>
      <c r="H5456" s="1"/>
    </row>
    <row r="5457">
      <c r="A5457" s="1" t="s">
        <v>47</v>
      </c>
      <c r="B5457" s="7" t="s">
        <v>157</v>
      </c>
      <c r="C5457" s="1" t="s">
        <v>5564</v>
      </c>
      <c r="D5457" s="8">
        <v>0.0</v>
      </c>
      <c r="E5457" s="1"/>
      <c r="F5457" s="1">
        <v>2.3</v>
      </c>
      <c r="G5457" s="1"/>
      <c r="H5457" s="1"/>
    </row>
    <row r="5458">
      <c r="A5458" s="1" t="s">
        <v>47</v>
      </c>
      <c r="B5458" s="7" t="s">
        <v>157</v>
      </c>
      <c r="C5458" s="1" t="s">
        <v>5565</v>
      </c>
      <c r="D5458" s="8">
        <v>0.0</v>
      </c>
      <c r="E5458" s="1"/>
      <c r="F5458" s="1">
        <v>2.2</v>
      </c>
      <c r="G5458" s="1"/>
      <c r="H5458" s="1"/>
    </row>
    <row r="5459">
      <c r="A5459" s="1" t="s">
        <v>47</v>
      </c>
      <c r="B5459" s="7" t="s">
        <v>157</v>
      </c>
      <c r="C5459" s="1" t="s">
        <v>5566</v>
      </c>
      <c r="D5459" s="8">
        <v>0.0</v>
      </c>
      <c r="E5459" s="1"/>
      <c r="F5459" s="1">
        <v>9.5</v>
      </c>
      <c r="G5459" s="1"/>
      <c r="H5459" s="1"/>
    </row>
    <row r="5460">
      <c r="A5460" s="1" t="s">
        <v>47</v>
      </c>
      <c r="B5460" s="7" t="s">
        <v>157</v>
      </c>
      <c r="C5460" s="1" t="s">
        <v>5567</v>
      </c>
      <c r="D5460" s="8">
        <v>0.0</v>
      </c>
      <c r="E5460" s="1"/>
      <c r="F5460" s="1">
        <v>9.6</v>
      </c>
      <c r="G5460" s="1"/>
      <c r="H5460" s="1"/>
    </row>
    <row r="5461">
      <c r="A5461" s="1" t="s">
        <v>47</v>
      </c>
      <c r="B5461" s="7" t="s">
        <v>157</v>
      </c>
      <c r="C5461" s="1" t="s">
        <v>5568</v>
      </c>
      <c r="D5461" s="8">
        <v>0.0</v>
      </c>
      <c r="E5461" s="1"/>
      <c r="F5461" s="1">
        <v>8.8</v>
      </c>
      <c r="G5461" s="1"/>
      <c r="H5461" s="1"/>
    </row>
    <row r="5462">
      <c r="A5462" s="1" t="s">
        <v>47</v>
      </c>
      <c r="B5462" s="7" t="s">
        <v>157</v>
      </c>
      <c r="C5462" s="1" t="s">
        <v>5569</v>
      </c>
      <c r="D5462" s="8">
        <v>0.0</v>
      </c>
      <c r="E5462" s="1"/>
      <c r="F5462" s="1">
        <v>3.5</v>
      </c>
      <c r="G5462" s="1"/>
      <c r="H5462" s="1"/>
    </row>
    <row r="5463">
      <c r="A5463" s="1" t="s">
        <v>47</v>
      </c>
      <c r="B5463" s="7" t="s">
        <v>157</v>
      </c>
      <c r="C5463" s="1" t="s">
        <v>5570</v>
      </c>
      <c r="D5463" s="8">
        <v>0.0</v>
      </c>
      <c r="E5463" s="1"/>
      <c r="F5463" s="1">
        <v>5.6</v>
      </c>
      <c r="G5463" s="1"/>
      <c r="H5463" s="1"/>
    </row>
    <row r="5464">
      <c r="A5464" s="1" t="s">
        <v>47</v>
      </c>
      <c r="B5464" s="7" t="s">
        <v>157</v>
      </c>
      <c r="C5464" s="1" t="s">
        <v>5571</v>
      </c>
      <c r="D5464" s="8">
        <v>0.0</v>
      </c>
      <c r="E5464" s="1"/>
      <c r="F5464" s="1">
        <v>4.8</v>
      </c>
      <c r="G5464" s="1"/>
      <c r="H5464" s="1"/>
    </row>
    <row r="5465">
      <c r="A5465" s="1" t="s">
        <v>47</v>
      </c>
      <c r="B5465" s="7" t="s">
        <v>157</v>
      </c>
      <c r="C5465" s="1" t="s">
        <v>5572</v>
      </c>
      <c r="D5465" s="8">
        <v>0.0</v>
      </c>
      <c r="E5465" s="1"/>
      <c r="F5465" s="1">
        <v>3.5</v>
      </c>
      <c r="G5465" s="1"/>
      <c r="H5465" s="1"/>
    </row>
    <row r="5466">
      <c r="A5466" s="1" t="s">
        <v>47</v>
      </c>
      <c r="B5466" s="7" t="s">
        <v>157</v>
      </c>
      <c r="C5466" s="1" t="s">
        <v>5573</v>
      </c>
      <c r="D5466" s="8">
        <v>0.0</v>
      </c>
      <c r="E5466" s="1"/>
      <c r="F5466" s="1">
        <v>10.4</v>
      </c>
      <c r="G5466" s="1"/>
      <c r="H5466" s="1"/>
    </row>
    <row r="5467">
      <c r="A5467" s="1" t="s">
        <v>47</v>
      </c>
      <c r="B5467" s="7" t="s">
        <v>157</v>
      </c>
      <c r="C5467" s="1" t="s">
        <v>5574</v>
      </c>
      <c r="D5467" s="8">
        <v>0.0</v>
      </c>
      <c r="E5467" s="1"/>
      <c r="F5467" s="1">
        <v>3.7</v>
      </c>
      <c r="G5467" s="1"/>
      <c r="H5467" s="1"/>
    </row>
    <row r="5468">
      <c r="A5468" s="1" t="s">
        <v>47</v>
      </c>
      <c r="B5468" s="7" t="s">
        <v>157</v>
      </c>
      <c r="C5468" s="1" t="s">
        <v>5575</v>
      </c>
      <c r="D5468" s="8">
        <v>0.0</v>
      </c>
      <c r="E5468" s="1"/>
      <c r="F5468" s="1">
        <v>7.2</v>
      </c>
      <c r="G5468" s="1"/>
      <c r="H5468" s="1"/>
    </row>
    <row r="5469">
      <c r="A5469" s="1" t="s">
        <v>47</v>
      </c>
      <c r="B5469" s="7" t="s">
        <v>157</v>
      </c>
      <c r="C5469" s="1" t="s">
        <v>5576</v>
      </c>
      <c r="D5469" s="8">
        <v>0.0</v>
      </c>
      <c r="E5469" s="1"/>
      <c r="F5469" s="1">
        <v>1.2</v>
      </c>
      <c r="G5469" s="1"/>
      <c r="H5469" s="1"/>
    </row>
    <row r="5470">
      <c r="A5470" s="1" t="s">
        <v>47</v>
      </c>
      <c r="B5470" s="7" t="s">
        <v>157</v>
      </c>
      <c r="C5470" s="1" t="s">
        <v>5577</v>
      </c>
      <c r="D5470" s="8">
        <v>0.0</v>
      </c>
      <c r="E5470" s="1"/>
      <c r="F5470" s="1">
        <v>8.8</v>
      </c>
      <c r="G5470" s="1"/>
      <c r="H5470" s="1"/>
    </row>
    <row r="5471">
      <c r="A5471" s="1" t="s">
        <v>47</v>
      </c>
      <c r="B5471" s="7" t="s">
        <v>157</v>
      </c>
      <c r="C5471" s="1" t="s">
        <v>5578</v>
      </c>
      <c r="D5471" s="8">
        <v>0.0</v>
      </c>
      <c r="E5471" s="1"/>
      <c r="F5471" s="1">
        <v>3.2</v>
      </c>
      <c r="G5471" s="1"/>
      <c r="H5471" s="1"/>
    </row>
    <row r="5472">
      <c r="A5472" s="1" t="s">
        <v>47</v>
      </c>
      <c r="B5472" s="7" t="s">
        <v>157</v>
      </c>
      <c r="C5472" s="1" t="s">
        <v>5579</v>
      </c>
      <c r="D5472" s="8">
        <v>0.0</v>
      </c>
      <c r="E5472" s="1"/>
      <c r="F5472" s="1">
        <v>1.7</v>
      </c>
      <c r="G5472" s="1"/>
      <c r="H5472" s="1"/>
    </row>
    <row r="5473">
      <c r="A5473" s="1" t="s">
        <v>47</v>
      </c>
      <c r="B5473" s="7" t="s">
        <v>157</v>
      </c>
      <c r="C5473" s="1" t="s">
        <v>5580</v>
      </c>
      <c r="D5473" s="8">
        <v>0.0</v>
      </c>
      <c r="E5473" s="1"/>
      <c r="F5473" s="1">
        <v>2.7</v>
      </c>
      <c r="G5473" s="1"/>
      <c r="H5473" s="1"/>
    </row>
    <row r="5474">
      <c r="A5474" s="1" t="s">
        <v>47</v>
      </c>
      <c r="B5474" s="7" t="s">
        <v>158</v>
      </c>
      <c r="C5474" s="1" t="s">
        <v>5581</v>
      </c>
      <c r="D5474" s="8">
        <v>1.0</v>
      </c>
      <c r="E5474" s="1"/>
      <c r="F5474" s="1">
        <v>1.0</v>
      </c>
      <c r="G5474" s="1"/>
      <c r="H5474" s="1"/>
    </row>
    <row r="5475">
      <c r="A5475" s="1" t="s">
        <v>47</v>
      </c>
      <c r="B5475" s="7" t="s">
        <v>158</v>
      </c>
      <c r="C5475" s="1" t="s">
        <v>5582</v>
      </c>
      <c r="D5475" s="8">
        <v>0.0</v>
      </c>
      <c r="E5475" s="1"/>
      <c r="F5475" s="1">
        <v>3.9</v>
      </c>
      <c r="G5475" s="1"/>
      <c r="H5475" s="1"/>
    </row>
    <row r="5476">
      <c r="A5476" s="1" t="s">
        <v>47</v>
      </c>
      <c r="B5476" s="7" t="s">
        <v>158</v>
      </c>
      <c r="C5476" s="1" t="s">
        <v>5583</v>
      </c>
      <c r="D5476" s="8">
        <v>0.0</v>
      </c>
      <c r="E5476" s="1"/>
      <c r="F5476" s="1">
        <v>1.1</v>
      </c>
      <c r="G5476" s="1"/>
      <c r="H5476" s="1"/>
    </row>
    <row r="5477">
      <c r="A5477" s="1" t="s">
        <v>47</v>
      </c>
      <c r="B5477" s="7" t="s">
        <v>158</v>
      </c>
      <c r="C5477" s="1" t="s">
        <v>5584</v>
      </c>
      <c r="D5477" s="8">
        <v>0.0</v>
      </c>
      <c r="E5477" s="1"/>
      <c r="F5477" s="1">
        <v>5.7</v>
      </c>
      <c r="G5477" s="1"/>
      <c r="H5477" s="1"/>
    </row>
    <row r="5478">
      <c r="A5478" s="1" t="s">
        <v>47</v>
      </c>
      <c r="B5478" s="7" t="s">
        <v>158</v>
      </c>
      <c r="C5478" s="1" t="s">
        <v>5585</v>
      </c>
      <c r="D5478" s="8">
        <v>0.0</v>
      </c>
      <c r="E5478" s="1"/>
      <c r="F5478" s="1">
        <v>2.6</v>
      </c>
      <c r="G5478" s="1"/>
      <c r="H5478" s="1"/>
    </row>
    <row r="5479">
      <c r="A5479" s="1" t="s">
        <v>47</v>
      </c>
      <c r="B5479" s="7" t="s">
        <v>158</v>
      </c>
      <c r="C5479" s="1" t="s">
        <v>5586</v>
      </c>
      <c r="D5479" s="8">
        <v>0.0</v>
      </c>
      <c r="E5479" s="1"/>
      <c r="F5479" s="1">
        <v>2.1</v>
      </c>
      <c r="G5479" s="1"/>
      <c r="H5479" s="1"/>
    </row>
    <row r="5480">
      <c r="A5480" s="1" t="s">
        <v>47</v>
      </c>
      <c r="B5480" s="7" t="s">
        <v>158</v>
      </c>
      <c r="C5480" s="1" t="s">
        <v>5587</v>
      </c>
      <c r="D5480" s="8">
        <v>0.0</v>
      </c>
      <c r="E5480" s="1"/>
      <c r="F5480" s="1">
        <v>1.8</v>
      </c>
      <c r="G5480" s="1"/>
      <c r="H5480" s="1"/>
    </row>
    <row r="5481">
      <c r="A5481" s="1" t="s">
        <v>47</v>
      </c>
      <c r="B5481" s="7" t="s">
        <v>158</v>
      </c>
      <c r="C5481" s="1" t="s">
        <v>5588</v>
      </c>
      <c r="D5481" s="8">
        <v>0.0</v>
      </c>
      <c r="E5481" s="1"/>
      <c r="F5481" s="1">
        <v>1.0</v>
      </c>
      <c r="G5481" s="1"/>
      <c r="H5481" s="1"/>
    </row>
    <row r="5482">
      <c r="A5482" s="1" t="s">
        <v>47</v>
      </c>
      <c r="B5482" s="7" t="s">
        <v>158</v>
      </c>
      <c r="C5482" s="1" t="s">
        <v>5589</v>
      </c>
      <c r="D5482" s="8">
        <v>0.0</v>
      </c>
      <c r="E5482" s="1"/>
      <c r="F5482" s="1">
        <v>6.5</v>
      </c>
      <c r="G5482" s="1"/>
      <c r="H5482" s="1"/>
    </row>
    <row r="5483">
      <c r="A5483" s="1" t="s">
        <v>47</v>
      </c>
      <c r="B5483" s="7" t="s">
        <v>158</v>
      </c>
      <c r="C5483" s="1" t="s">
        <v>5590</v>
      </c>
      <c r="D5483" s="8">
        <v>0.0</v>
      </c>
      <c r="E5483" s="1"/>
      <c r="F5483" s="1">
        <v>10.0</v>
      </c>
      <c r="G5483" s="1"/>
      <c r="H5483" s="1"/>
    </row>
    <row r="5484">
      <c r="A5484" s="1" t="s">
        <v>47</v>
      </c>
      <c r="B5484" s="7" t="s">
        <v>158</v>
      </c>
      <c r="C5484" s="1" t="s">
        <v>5591</v>
      </c>
      <c r="D5484" s="8">
        <v>0.0</v>
      </c>
      <c r="E5484" s="1"/>
      <c r="F5484" s="1">
        <v>1.2</v>
      </c>
      <c r="G5484" s="1"/>
      <c r="H5484" s="1"/>
    </row>
    <row r="5485">
      <c r="A5485" s="1" t="s">
        <v>47</v>
      </c>
      <c r="B5485" s="7" t="s">
        <v>158</v>
      </c>
      <c r="C5485" s="1" t="s">
        <v>5592</v>
      </c>
      <c r="D5485" s="8">
        <v>0.0</v>
      </c>
      <c r="E5485" s="1"/>
      <c r="F5485" s="1">
        <v>6.4</v>
      </c>
      <c r="G5485" s="1"/>
      <c r="H5485" s="1"/>
    </row>
    <row r="5486">
      <c r="A5486" s="1" t="s">
        <v>47</v>
      </c>
      <c r="B5486" s="7" t="s">
        <v>158</v>
      </c>
      <c r="C5486" s="1" t="s">
        <v>5593</v>
      </c>
      <c r="D5486" s="8">
        <v>0.0</v>
      </c>
      <c r="E5486" s="1"/>
      <c r="F5486" s="1">
        <v>4.7</v>
      </c>
      <c r="G5486" s="1"/>
      <c r="H5486" s="1"/>
    </row>
    <row r="5487">
      <c r="A5487" s="1" t="s">
        <v>47</v>
      </c>
      <c r="B5487" s="7" t="s">
        <v>158</v>
      </c>
      <c r="C5487" s="1" t="s">
        <v>5594</v>
      </c>
      <c r="D5487" s="8">
        <v>0.0</v>
      </c>
      <c r="E5487" s="1"/>
      <c r="F5487" s="1">
        <v>8.3</v>
      </c>
      <c r="G5487" s="1"/>
      <c r="H5487" s="1"/>
    </row>
    <row r="5488">
      <c r="A5488" s="1" t="s">
        <v>47</v>
      </c>
      <c r="B5488" s="7" t="s">
        <v>158</v>
      </c>
      <c r="C5488" s="1" t="s">
        <v>5595</v>
      </c>
      <c r="D5488" s="8">
        <v>0.0</v>
      </c>
      <c r="E5488" s="1"/>
      <c r="F5488" s="1">
        <v>1.1</v>
      </c>
      <c r="G5488" s="1"/>
      <c r="H5488" s="1"/>
    </row>
    <row r="5489">
      <c r="A5489" s="1" t="s">
        <v>47</v>
      </c>
      <c r="B5489" s="7" t="s">
        <v>158</v>
      </c>
      <c r="C5489" s="1" t="s">
        <v>5596</v>
      </c>
      <c r="D5489" s="8">
        <v>0.0</v>
      </c>
      <c r="E5489" s="1"/>
      <c r="F5489" s="1">
        <v>2.5</v>
      </c>
      <c r="G5489" s="1"/>
      <c r="H5489" s="1"/>
    </row>
    <row r="5490">
      <c r="A5490" s="1" t="s">
        <v>47</v>
      </c>
      <c r="B5490" s="7" t="s">
        <v>158</v>
      </c>
      <c r="C5490" s="1" t="s">
        <v>5597</v>
      </c>
      <c r="D5490" s="8">
        <v>0.0</v>
      </c>
      <c r="E5490" s="1"/>
      <c r="F5490" s="1">
        <v>2.2</v>
      </c>
      <c r="G5490" s="1"/>
      <c r="H5490" s="1"/>
    </row>
    <row r="5491">
      <c r="A5491" s="1" t="s">
        <v>47</v>
      </c>
      <c r="B5491" s="7" t="s">
        <v>158</v>
      </c>
      <c r="C5491" s="1" t="s">
        <v>5598</v>
      </c>
      <c r="D5491" s="8">
        <v>0.0</v>
      </c>
      <c r="E5491" s="1"/>
      <c r="F5491" s="1">
        <v>3.6</v>
      </c>
      <c r="G5491" s="1"/>
      <c r="H5491" s="1"/>
    </row>
    <row r="5492">
      <c r="A5492" s="1" t="s">
        <v>47</v>
      </c>
      <c r="B5492" s="7" t="s">
        <v>158</v>
      </c>
      <c r="C5492" s="1" t="s">
        <v>5599</v>
      </c>
      <c r="D5492" s="8">
        <v>0.0</v>
      </c>
      <c r="E5492" s="1"/>
      <c r="F5492" s="1">
        <v>1.0</v>
      </c>
      <c r="G5492" s="1"/>
      <c r="H5492" s="1"/>
    </row>
    <row r="5493">
      <c r="A5493" s="1" t="s">
        <v>47</v>
      </c>
      <c r="B5493" s="7" t="s">
        <v>158</v>
      </c>
      <c r="C5493" s="1" t="s">
        <v>5600</v>
      </c>
      <c r="D5493" s="8">
        <v>0.0</v>
      </c>
      <c r="E5493" s="1"/>
      <c r="F5493" s="1">
        <v>6.8</v>
      </c>
      <c r="G5493" s="1"/>
      <c r="H5493" s="1"/>
    </row>
    <row r="5494">
      <c r="A5494" s="1" t="s">
        <v>47</v>
      </c>
      <c r="B5494" s="7" t="s">
        <v>158</v>
      </c>
      <c r="C5494" s="1" t="s">
        <v>5601</v>
      </c>
      <c r="D5494" s="8">
        <v>0.0</v>
      </c>
      <c r="E5494" s="1"/>
      <c r="F5494" s="1">
        <v>1.0</v>
      </c>
      <c r="G5494" s="1"/>
      <c r="H5494" s="1"/>
    </row>
    <row r="5495">
      <c r="A5495" s="1" t="s">
        <v>47</v>
      </c>
      <c r="B5495" s="7" t="s">
        <v>158</v>
      </c>
      <c r="C5495" s="1" t="s">
        <v>5602</v>
      </c>
      <c r="D5495" s="8">
        <v>0.0</v>
      </c>
      <c r="E5495" s="1"/>
      <c r="F5495" s="1">
        <v>1.0</v>
      </c>
      <c r="G5495" s="1"/>
      <c r="H5495" s="1"/>
    </row>
    <row r="5496">
      <c r="A5496" s="1" t="s">
        <v>47</v>
      </c>
      <c r="B5496" s="7" t="s">
        <v>158</v>
      </c>
      <c r="C5496" s="1" t="s">
        <v>5603</v>
      </c>
      <c r="D5496" s="8">
        <v>0.0</v>
      </c>
      <c r="E5496" s="1"/>
      <c r="F5496" s="1">
        <v>2.1</v>
      </c>
      <c r="G5496" s="1"/>
      <c r="H5496" s="1"/>
    </row>
    <row r="5497">
      <c r="A5497" s="1" t="s">
        <v>47</v>
      </c>
      <c r="B5497" s="7" t="s">
        <v>158</v>
      </c>
      <c r="C5497" s="1" t="s">
        <v>5604</v>
      </c>
      <c r="D5497" s="8">
        <v>0.0</v>
      </c>
      <c r="E5497" s="1"/>
      <c r="F5497" s="1">
        <v>4.8</v>
      </c>
      <c r="G5497" s="1"/>
      <c r="H5497" s="1"/>
    </row>
    <row r="5498">
      <c r="A5498" s="1" t="s">
        <v>47</v>
      </c>
      <c r="B5498" s="7" t="s">
        <v>158</v>
      </c>
      <c r="C5498" s="1" t="s">
        <v>5605</v>
      </c>
      <c r="D5498" s="8">
        <v>0.0</v>
      </c>
      <c r="E5498" s="1"/>
      <c r="F5498" s="1">
        <v>1.0</v>
      </c>
      <c r="G5498" s="1"/>
      <c r="H5498" s="1"/>
    </row>
    <row r="5499">
      <c r="A5499" s="1" t="s">
        <v>47</v>
      </c>
      <c r="B5499" s="7" t="s">
        <v>158</v>
      </c>
      <c r="C5499" s="1" t="s">
        <v>5606</v>
      </c>
      <c r="D5499" s="8">
        <v>0.0</v>
      </c>
      <c r="E5499" s="1"/>
      <c r="F5499" s="1">
        <v>1.0</v>
      </c>
      <c r="G5499" s="1"/>
      <c r="H5499" s="1"/>
    </row>
    <row r="5500">
      <c r="A5500" s="1" t="s">
        <v>47</v>
      </c>
      <c r="B5500" s="7" t="s">
        <v>158</v>
      </c>
      <c r="C5500" s="1" t="s">
        <v>5607</v>
      </c>
      <c r="D5500" s="8">
        <v>0.0</v>
      </c>
      <c r="E5500" s="1"/>
      <c r="F5500" s="1">
        <v>2.5</v>
      </c>
      <c r="G5500" s="1"/>
      <c r="H5500" s="1"/>
    </row>
    <row r="5501">
      <c r="A5501" s="1" t="s">
        <v>47</v>
      </c>
      <c r="B5501" s="7" t="s">
        <v>158</v>
      </c>
      <c r="C5501" s="1" t="s">
        <v>5608</v>
      </c>
      <c r="D5501" s="8">
        <v>0.0</v>
      </c>
      <c r="E5501" s="1"/>
      <c r="F5501" s="1">
        <v>7.4</v>
      </c>
      <c r="G5501" s="1"/>
      <c r="H5501" s="1"/>
    </row>
    <row r="5502">
      <c r="A5502" s="1" t="s">
        <v>47</v>
      </c>
      <c r="B5502" s="7" t="s">
        <v>158</v>
      </c>
      <c r="C5502" s="1" t="s">
        <v>5609</v>
      </c>
      <c r="D5502" s="8">
        <v>0.0</v>
      </c>
      <c r="E5502" s="1"/>
      <c r="F5502" s="1">
        <v>3.9</v>
      </c>
      <c r="G5502" s="1"/>
      <c r="H5502" s="1"/>
    </row>
    <row r="5503">
      <c r="A5503" s="1" t="s">
        <v>47</v>
      </c>
      <c r="B5503" s="7" t="s">
        <v>158</v>
      </c>
      <c r="C5503" s="1" t="s">
        <v>5610</v>
      </c>
      <c r="D5503" s="8">
        <v>0.0</v>
      </c>
      <c r="E5503" s="1"/>
      <c r="F5503" s="1">
        <v>4.5</v>
      </c>
      <c r="G5503" s="1"/>
      <c r="H5503" s="1"/>
    </row>
    <row r="5504">
      <c r="A5504" s="1" t="s">
        <v>47</v>
      </c>
      <c r="B5504" s="7" t="s">
        <v>158</v>
      </c>
      <c r="C5504" s="1" t="s">
        <v>5611</v>
      </c>
      <c r="D5504" s="8">
        <v>0.0</v>
      </c>
      <c r="E5504" s="1"/>
      <c r="F5504" s="1">
        <v>1.0</v>
      </c>
      <c r="G5504" s="1"/>
      <c r="H5504" s="1"/>
    </row>
    <row r="5505">
      <c r="A5505" s="1" t="s">
        <v>47</v>
      </c>
      <c r="B5505" s="7" t="s">
        <v>158</v>
      </c>
      <c r="C5505" s="1" t="s">
        <v>5612</v>
      </c>
      <c r="D5505" s="8">
        <v>0.0</v>
      </c>
      <c r="E5505" s="1"/>
      <c r="F5505" s="1">
        <v>8.9</v>
      </c>
      <c r="G5505" s="1"/>
      <c r="H5505" s="1"/>
    </row>
    <row r="5506">
      <c r="A5506" s="1" t="s">
        <v>47</v>
      </c>
      <c r="B5506" s="7" t="s">
        <v>158</v>
      </c>
      <c r="C5506" s="1" t="s">
        <v>5613</v>
      </c>
      <c r="D5506" s="8">
        <v>0.0</v>
      </c>
      <c r="E5506" s="1"/>
      <c r="F5506" s="1">
        <v>7.7</v>
      </c>
      <c r="G5506" s="1"/>
      <c r="H5506" s="1"/>
    </row>
    <row r="5507">
      <c r="A5507" s="1" t="s">
        <v>47</v>
      </c>
      <c r="B5507" s="7" t="s">
        <v>158</v>
      </c>
      <c r="C5507" s="1" t="s">
        <v>5614</v>
      </c>
      <c r="D5507" s="8">
        <v>0.0</v>
      </c>
      <c r="E5507" s="1"/>
      <c r="F5507" s="1">
        <v>1.0</v>
      </c>
      <c r="G5507" s="1"/>
      <c r="H5507" s="1"/>
    </row>
    <row r="5508">
      <c r="A5508" s="1" t="s">
        <v>47</v>
      </c>
      <c r="B5508" s="7" t="s">
        <v>158</v>
      </c>
      <c r="C5508" s="1" t="s">
        <v>5615</v>
      </c>
      <c r="D5508" s="8">
        <v>0.0</v>
      </c>
      <c r="E5508" s="1"/>
      <c r="F5508" s="1">
        <v>9.4</v>
      </c>
      <c r="G5508" s="1"/>
      <c r="H5508" s="1"/>
    </row>
    <row r="5509">
      <c r="A5509" s="1" t="s">
        <v>47</v>
      </c>
      <c r="B5509" s="7" t="s">
        <v>158</v>
      </c>
      <c r="C5509" s="1" t="s">
        <v>5616</v>
      </c>
      <c r="D5509" s="8">
        <v>0.0</v>
      </c>
      <c r="E5509" s="1"/>
      <c r="F5509" s="1">
        <v>11.0</v>
      </c>
      <c r="G5509" s="1"/>
      <c r="H5509" s="1"/>
    </row>
    <row r="5510">
      <c r="A5510" s="1" t="s">
        <v>47</v>
      </c>
      <c r="B5510" s="7" t="s">
        <v>158</v>
      </c>
      <c r="C5510" s="1" t="s">
        <v>5617</v>
      </c>
      <c r="D5510" s="8">
        <v>0.0</v>
      </c>
      <c r="E5510" s="1"/>
      <c r="F5510" s="1">
        <v>2.2</v>
      </c>
      <c r="G5510" s="1"/>
      <c r="H5510" s="1"/>
    </row>
    <row r="5511">
      <c r="A5511" s="1" t="s">
        <v>47</v>
      </c>
      <c r="B5511" s="7" t="s">
        <v>158</v>
      </c>
      <c r="C5511" s="1" t="s">
        <v>5618</v>
      </c>
      <c r="D5511" s="8">
        <v>0.0</v>
      </c>
      <c r="E5511" s="1"/>
      <c r="F5511" s="1">
        <v>8.7</v>
      </c>
      <c r="G5511" s="1"/>
      <c r="H5511" s="1"/>
    </row>
    <row r="5512">
      <c r="A5512" s="1" t="s">
        <v>47</v>
      </c>
      <c r="B5512" s="7" t="s">
        <v>158</v>
      </c>
      <c r="C5512" s="1" t="s">
        <v>5566</v>
      </c>
      <c r="D5512" s="8">
        <v>0.0</v>
      </c>
      <c r="E5512" s="1"/>
      <c r="F5512" s="1">
        <v>9.8</v>
      </c>
      <c r="G5512" s="1"/>
      <c r="H5512" s="1"/>
    </row>
    <row r="5513">
      <c r="A5513" s="1" t="s">
        <v>47</v>
      </c>
      <c r="B5513" s="7" t="s">
        <v>158</v>
      </c>
      <c r="C5513" s="1" t="s">
        <v>5619</v>
      </c>
      <c r="D5513" s="8">
        <v>0.0</v>
      </c>
      <c r="E5513" s="1"/>
      <c r="F5513" s="1">
        <v>1.8</v>
      </c>
      <c r="G5513" s="1"/>
      <c r="H5513" s="1"/>
    </row>
    <row r="5514">
      <c r="A5514" s="1" t="s">
        <v>47</v>
      </c>
      <c r="B5514" s="7" t="s">
        <v>158</v>
      </c>
      <c r="C5514" s="1" t="s">
        <v>5620</v>
      </c>
      <c r="D5514" s="8">
        <v>0.0</v>
      </c>
      <c r="E5514" s="1"/>
      <c r="F5514" s="1">
        <v>11.4</v>
      </c>
      <c r="G5514" s="1"/>
      <c r="H5514" s="1"/>
    </row>
    <row r="5515">
      <c r="A5515" s="1" t="s">
        <v>47</v>
      </c>
      <c r="B5515" s="7" t="s">
        <v>158</v>
      </c>
      <c r="C5515" s="1" t="s">
        <v>5621</v>
      </c>
      <c r="D5515" s="8">
        <v>0.0</v>
      </c>
      <c r="E5515" s="1"/>
      <c r="F5515" s="1">
        <v>5.7</v>
      </c>
      <c r="G5515" s="1"/>
      <c r="H5515" s="1"/>
    </row>
    <row r="5516">
      <c r="A5516" s="1" t="s">
        <v>47</v>
      </c>
      <c r="B5516" s="7" t="s">
        <v>158</v>
      </c>
      <c r="C5516" s="1" t="s">
        <v>5622</v>
      </c>
      <c r="D5516" s="8">
        <v>0.0</v>
      </c>
      <c r="E5516" s="1"/>
      <c r="F5516" s="1">
        <v>6.3</v>
      </c>
      <c r="G5516" s="1"/>
      <c r="H5516" s="1"/>
    </row>
    <row r="5517">
      <c r="A5517" s="1" t="s">
        <v>47</v>
      </c>
      <c r="B5517" s="7" t="s">
        <v>158</v>
      </c>
      <c r="C5517" s="1" t="s">
        <v>5623</v>
      </c>
      <c r="D5517" s="8">
        <v>0.0</v>
      </c>
      <c r="E5517" s="1"/>
      <c r="F5517" s="1">
        <v>10.3</v>
      </c>
      <c r="G5517" s="1"/>
      <c r="H5517" s="1"/>
    </row>
    <row r="5518">
      <c r="A5518" s="1" t="s">
        <v>47</v>
      </c>
      <c r="B5518" s="7" t="s">
        <v>158</v>
      </c>
      <c r="C5518" s="1" t="s">
        <v>5624</v>
      </c>
      <c r="D5518" s="8">
        <v>0.0</v>
      </c>
      <c r="E5518" s="1"/>
      <c r="F5518" s="1">
        <v>10.1</v>
      </c>
      <c r="G5518" s="1"/>
      <c r="H5518" s="1"/>
    </row>
    <row r="5519">
      <c r="A5519" s="1" t="s">
        <v>47</v>
      </c>
      <c r="B5519" s="7" t="s">
        <v>158</v>
      </c>
      <c r="C5519" s="1" t="s">
        <v>5625</v>
      </c>
      <c r="D5519" s="8">
        <v>0.0</v>
      </c>
      <c r="E5519" s="1"/>
      <c r="F5519" s="1">
        <v>1.0</v>
      </c>
      <c r="G5519" s="1"/>
      <c r="H5519" s="1"/>
    </row>
    <row r="5520">
      <c r="A5520" s="1" t="s">
        <v>47</v>
      </c>
      <c r="B5520" s="7" t="s">
        <v>158</v>
      </c>
      <c r="C5520" s="1" t="s">
        <v>5626</v>
      </c>
      <c r="D5520" s="8">
        <v>0.0</v>
      </c>
      <c r="E5520" s="1"/>
      <c r="F5520" s="1">
        <v>5.0</v>
      </c>
      <c r="G5520" s="1"/>
      <c r="H5520" s="1"/>
    </row>
    <row r="5521">
      <c r="A5521" s="1" t="s">
        <v>47</v>
      </c>
      <c r="B5521" s="7" t="s">
        <v>158</v>
      </c>
      <c r="C5521" s="1" t="s">
        <v>5627</v>
      </c>
      <c r="D5521" s="8">
        <v>0.0</v>
      </c>
      <c r="E5521" s="1"/>
      <c r="F5521" s="1">
        <v>8.7</v>
      </c>
      <c r="G5521" s="1"/>
      <c r="H5521" s="1"/>
    </row>
    <row r="5522">
      <c r="A5522" s="1" t="s">
        <v>47</v>
      </c>
      <c r="B5522" s="7" t="s">
        <v>158</v>
      </c>
      <c r="C5522" s="1" t="s">
        <v>5628</v>
      </c>
      <c r="D5522" s="8">
        <v>0.0</v>
      </c>
      <c r="E5522" s="1"/>
      <c r="F5522" s="1">
        <v>2.0</v>
      </c>
      <c r="G5522" s="1"/>
      <c r="H5522" s="1"/>
    </row>
    <row r="5523">
      <c r="A5523" s="1" t="s">
        <v>47</v>
      </c>
      <c r="B5523" s="7" t="s">
        <v>158</v>
      </c>
      <c r="C5523" s="1" t="s">
        <v>5629</v>
      </c>
      <c r="D5523" s="8">
        <v>0.0</v>
      </c>
      <c r="E5523" s="1"/>
      <c r="F5523" s="1">
        <v>2.6</v>
      </c>
      <c r="G5523" s="1"/>
      <c r="H5523" s="1"/>
    </row>
    <row r="5524">
      <c r="A5524" s="1" t="s">
        <v>47</v>
      </c>
      <c r="B5524" s="7" t="s">
        <v>159</v>
      </c>
      <c r="C5524" s="1" t="s">
        <v>5630</v>
      </c>
      <c r="D5524" s="8">
        <v>0.0</v>
      </c>
      <c r="E5524" s="1"/>
      <c r="F5524" s="1">
        <v>8.5</v>
      </c>
      <c r="G5524" s="1"/>
      <c r="H5524" s="1"/>
    </row>
    <row r="5525">
      <c r="A5525" s="1" t="s">
        <v>47</v>
      </c>
      <c r="B5525" s="7" t="s">
        <v>159</v>
      </c>
      <c r="C5525" s="1" t="s">
        <v>5631</v>
      </c>
      <c r="D5525" s="8">
        <v>0.0</v>
      </c>
      <c r="E5525" s="1"/>
      <c r="F5525" s="1">
        <v>3.9</v>
      </c>
      <c r="G5525" s="1"/>
      <c r="H5525" s="1"/>
    </row>
    <row r="5526">
      <c r="A5526" s="1" t="s">
        <v>47</v>
      </c>
      <c r="B5526" s="7" t="s">
        <v>159</v>
      </c>
      <c r="C5526" s="1" t="s">
        <v>5632</v>
      </c>
      <c r="D5526" s="8">
        <v>0.0</v>
      </c>
      <c r="E5526" s="1"/>
      <c r="F5526" s="1">
        <v>8.4</v>
      </c>
      <c r="G5526" s="1"/>
      <c r="H5526" s="1"/>
    </row>
    <row r="5527">
      <c r="A5527" s="1" t="s">
        <v>47</v>
      </c>
      <c r="B5527" s="7" t="s">
        <v>159</v>
      </c>
      <c r="C5527" s="1" t="s">
        <v>5633</v>
      </c>
      <c r="D5527" s="8">
        <v>0.0</v>
      </c>
      <c r="E5527" s="1"/>
      <c r="F5527" s="1">
        <v>2.7</v>
      </c>
      <c r="G5527" s="1"/>
      <c r="H5527" s="1"/>
    </row>
    <row r="5528">
      <c r="A5528" s="1" t="s">
        <v>47</v>
      </c>
      <c r="B5528" s="7" t="s">
        <v>159</v>
      </c>
      <c r="C5528" s="1" t="s">
        <v>5634</v>
      </c>
      <c r="D5528" s="8">
        <v>0.0</v>
      </c>
      <c r="E5528" s="1"/>
      <c r="F5528" s="1">
        <v>4.9</v>
      </c>
      <c r="G5528" s="1"/>
      <c r="H5528" s="1"/>
    </row>
    <row r="5529">
      <c r="A5529" s="1" t="s">
        <v>47</v>
      </c>
      <c r="B5529" s="7" t="s">
        <v>159</v>
      </c>
      <c r="C5529" s="1" t="s">
        <v>5635</v>
      </c>
      <c r="D5529" s="8">
        <v>0.0</v>
      </c>
      <c r="E5529" s="1"/>
      <c r="F5529" s="1">
        <v>2.5</v>
      </c>
      <c r="G5529" s="1"/>
      <c r="H5529" s="1"/>
    </row>
    <row r="5530">
      <c r="A5530" s="1" t="s">
        <v>47</v>
      </c>
      <c r="B5530" s="7" t="s">
        <v>159</v>
      </c>
      <c r="C5530" s="1" t="s">
        <v>5636</v>
      </c>
      <c r="D5530" s="8">
        <v>0.0</v>
      </c>
      <c r="E5530" s="1"/>
      <c r="F5530" s="1">
        <v>11.4</v>
      </c>
      <c r="G5530" s="1"/>
      <c r="H5530" s="1"/>
    </row>
    <row r="5531">
      <c r="A5531" s="1" t="s">
        <v>47</v>
      </c>
      <c r="B5531" s="7" t="s">
        <v>159</v>
      </c>
      <c r="C5531" s="1" t="s">
        <v>5637</v>
      </c>
      <c r="D5531" s="8">
        <v>0.0</v>
      </c>
      <c r="E5531" s="1"/>
      <c r="F5531" s="1">
        <v>8.8</v>
      </c>
      <c r="G5531" s="1"/>
      <c r="H5531" s="1"/>
    </row>
    <row r="5532">
      <c r="A5532" s="1" t="s">
        <v>47</v>
      </c>
      <c r="B5532" s="7" t="s">
        <v>159</v>
      </c>
      <c r="C5532" s="1" t="s">
        <v>5638</v>
      </c>
      <c r="D5532" s="8">
        <v>0.0</v>
      </c>
      <c r="E5532" s="1"/>
      <c r="F5532" s="1">
        <v>2.6</v>
      </c>
      <c r="G5532" s="1"/>
      <c r="H5532" s="1"/>
    </row>
    <row r="5533">
      <c r="A5533" s="1" t="s">
        <v>47</v>
      </c>
      <c r="B5533" s="7" t="s">
        <v>159</v>
      </c>
      <c r="C5533" s="1" t="s">
        <v>5639</v>
      </c>
      <c r="D5533" s="8">
        <v>0.0</v>
      </c>
      <c r="E5533" s="1"/>
      <c r="F5533" s="1">
        <v>2.3</v>
      </c>
      <c r="G5533" s="1"/>
      <c r="H5533" s="1"/>
    </row>
    <row r="5534">
      <c r="A5534" s="1" t="s">
        <v>47</v>
      </c>
      <c r="B5534" s="7" t="s">
        <v>159</v>
      </c>
      <c r="C5534" s="1" t="s">
        <v>5640</v>
      </c>
      <c r="D5534" s="8">
        <v>0.0</v>
      </c>
      <c r="E5534" s="1"/>
      <c r="F5534" s="1">
        <v>2.7</v>
      </c>
      <c r="G5534" s="1"/>
      <c r="H5534" s="1"/>
    </row>
    <row r="5535">
      <c r="A5535" s="1" t="s">
        <v>47</v>
      </c>
      <c r="B5535" s="7" t="s">
        <v>159</v>
      </c>
      <c r="C5535" s="1" t="s">
        <v>5641</v>
      </c>
      <c r="D5535" s="8">
        <v>0.0</v>
      </c>
      <c r="E5535" s="1"/>
      <c r="F5535" s="1">
        <v>8.8</v>
      </c>
      <c r="G5535" s="1"/>
      <c r="H5535" s="1"/>
    </row>
    <row r="5536">
      <c r="A5536" s="1" t="s">
        <v>47</v>
      </c>
      <c r="B5536" s="7" t="s">
        <v>159</v>
      </c>
      <c r="C5536" s="1" t="s">
        <v>5642</v>
      </c>
      <c r="D5536" s="8">
        <v>0.0</v>
      </c>
      <c r="E5536" s="1"/>
      <c r="F5536" s="1">
        <v>4.9</v>
      </c>
      <c r="G5536" s="1"/>
      <c r="H5536" s="1"/>
    </row>
    <row r="5537">
      <c r="A5537" s="1" t="s">
        <v>47</v>
      </c>
      <c r="B5537" s="7" t="s">
        <v>159</v>
      </c>
      <c r="C5537" s="1" t="s">
        <v>5643</v>
      </c>
      <c r="D5537" s="8">
        <v>0.0</v>
      </c>
      <c r="E5537" s="1"/>
      <c r="F5537" s="1">
        <v>2.0</v>
      </c>
      <c r="G5537" s="1"/>
      <c r="H5537" s="1"/>
    </row>
    <row r="5538">
      <c r="A5538" s="1" t="s">
        <v>47</v>
      </c>
      <c r="B5538" s="7" t="s">
        <v>159</v>
      </c>
      <c r="C5538" s="1" t="s">
        <v>5644</v>
      </c>
      <c r="D5538" s="8">
        <v>0.0</v>
      </c>
      <c r="E5538" s="1"/>
      <c r="F5538" s="1">
        <v>3.1</v>
      </c>
      <c r="G5538" s="1"/>
      <c r="H5538" s="1"/>
    </row>
    <row r="5539">
      <c r="A5539" s="1" t="s">
        <v>47</v>
      </c>
      <c r="B5539" s="7" t="s">
        <v>159</v>
      </c>
      <c r="C5539" s="1" t="s">
        <v>5645</v>
      </c>
      <c r="D5539" s="8">
        <v>0.0</v>
      </c>
      <c r="E5539" s="1"/>
      <c r="F5539" s="1">
        <v>3.6</v>
      </c>
      <c r="G5539" s="1"/>
      <c r="H5539" s="1"/>
    </row>
    <row r="5540">
      <c r="A5540" s="1" t="s">
        <v>47</v>
      </c>
      <c r="B5540" s="7" t="s">
        <v>159</v>
      </c>
      <c r="C5540" s="1" t="s">
        <v>5646</v>
      </c>
      <c r="D5540" s="8">
        <v>0.0</v>
      </c>
      <c r="E5540" s="1"/>
      <c r="F5540" s="1">
        <v>2.9</v>
      </c>
      <c r="G5540" s="1"/>
      <c r="H5540" s="1"/>
    </row>
    <row r="5541">
      <c r="A5541" s="1" t="s">
        <v>47</v>
      </c>
      <c r="B5541" s="7" t="s">
        <v>159</v>
      </c>
      <c r="C5541" s="1" t="s">
        <v>5647</v>
      </c>
      <c r="D5541" s="8">
        <v>0.0</v>
      </c>
      <c r="E5541" s="1"/>
      <c r="F5541" s="1">
        <v>4.9</v>
      </c>
      <c r="G5541" s="1"/>
      <c r="H5541" s="1"/>
    </row>
    <row r="5542">
      <c r="A5542" s="1" t="s">
        <v>47</v>
      </c>
      <c r="B5542" s="7" t="s">
        <v>159</v>
      </c>
      <c r="C5542" s="1" t="s">
        <v>5648</v>
      </c>
      <c r="D5542" s="8">
        <v>0.0</v>
      </c>
      <c r="E5542" s="1"/>
      <c r="F5542" s="1">
        <v>9.6</v>
      </c>
      <c r="G5542" s="1"/>
      <c r="H5542" s="1"/>
    </row>
    <row r="5543">
      <c r="A5543" s="1" t="s">
        <v>47</v>
      </c>
      <c r="B5543" s="7" t="s">
        <v>159</v>
      </c>
      <c r="C5543" s="1" t="s">
        <v>5649</v>
      </c>
      <c r="D5543" s="8">
        <v>0.0</v>
      </c>
      <c r="E5543" s="1"/>
      <c r="F5543" s="1">
        <v>3.9</v>
      </c>
      <c r="G5543" s="1"/>
      <c r="H5543" s="1"/>
    </row>
    <row r="5544">
      <c r="A5544" s="1" t="s">
        <v>47</v>
      </c>
      <c r="B5544" s="7" t="s">
        <v>159</v>
      </c>
      <c r="C5544" s="1" t="s">
        <v>5650</v>
      </c>
      <c r="D5544" s="8">
        <v>0.0</v>
      </c>
      <c r="E5544" s="1"/>
      <c r="F5544" s="1">
        <v>8.2</v>
      </c>
      <c r="G5544" s="1"/>
      <c r="H5544" s="1"/>
    </row>
    <row r="5545">
      <c r="A5545" s="1" t="s">
        <v>47</v>
      </c>
      <c r="B5545" s="7" t="s">
        <v>159</v>
      </c>
      <c r="C5545" s="1" t="s">
        <v>5651</v>
      </c>
      <c r="D5545" s="8">
        <v>0.0</v>
      </c>
      <c r="E5545" s="1"/>
      <c r="F5545" s="1">
        <v>10.5</v>
      </c>
      <c r="G5545" s="1"/>
      <c r="H5545" s="1"/>
    </row>
    <row r="5546">
      <c r="A5546" s="1" t="s">
        <v>47</v>
      </c>
      <c r="B5546" s="7" t="s">
        <v>159</v>
      </c>
      <c r="C5546" s="1" t="s">
        <v>5652</v>
      </c>
      <c r="D5546" s="8">
        <v>0.0</v>
      </c>
      <c r="E5546" s="1"/>
      <c r="F5546" s="1">
        <v>4.0</v>
      </c>
      <c r="G5546" s="1"/>
      <c r="H5546" s="1"/>
    </row>
    <row r="5547">
      <c r="A5547" s="1" t="s">
        <v>47</v>
      </c>
      <c r="B5547" s="7" t="s">
        <v>159</v>
      </c>
      <c r="C5547" s="1" t="s">
        <v>5653</v>
      </c>
      <c r="D5547" s="8">
        <v>1.0</v>
      </c>
      <c r="E5547" s="1"/>
      <c r="F5547" s="1">
        <v>7.1</v>
      </c>
      <c r="G5547" s="1"/>
      <c r="H5547" s="1"/>
    </row>
    <row r="5548">
      <c r="A5548" s="1" t="s">
        <v>47</v>
      </c>
      <c r="B5548" s="7" t="s">
        <v>159</v>
      </c>
      <c r="C5548" s="1" t="s">
        <v>5654</v>
      </c>
      <c r="D5548" s="8">
        <v>0.0</v>
      </c>
      <c r="E5548" s="1"/>
      <c r="F5548" s="1">
        <v>8.8</v>
      </c>
      <c r="G5548" s="1"/>
      <c r="H5548" s="1"/>
    </row>
    <row r="5549">
      <c r="A5549" s="1" t="s">
        <v>47</v>
      </c>
      <c r="B5549" s="7" t="s">
        <v>159</v>
      </c>
      <c r="C5549" s="1" t="s">
        <v>5655</v>
      </c>
      <c r="D5549" s="8">
        <v>0.0</v>
      </c>
      <c r="E5549" s="1"/>
      <c r="F5549" s="1">
        <v>10.0</v>
      </c>
      <c r="G5549" s="1"/>
      <c r="H5549" s="1"/>
    </row>
    <row r="5550">
      <c r="A5550" s="1" t="s">
        <v>47</v>
      </c>
      <c r="B5550" s="7" t="s">
        <v>159</v>
      </c>
      <c r="C5550" s="1" t="s">
        <v>5656</v>
      </c>
      <c r="D5550" s="8">
        <v>0.0</v>
      </c>
      <c r="E5550" s="1"/>
      <c r="F5550" s="1">
        <v>27.9</v>
      </c>
      <c r="G5550" s="1"/>
      <c r="H5550" s="1"/>
    </row>
    <row r="5551">
      <c r="A5551" s="1" t="s">
        <v>47</v>
      </c>
      <c r="B5551" s="7" t="s">
        <v>159</v>
      </c>
      <c r="C5551" s="1" t="s">
        <v>5657</v>
      </c>
      <c r="D5551" s="8">
        <v>0.0</v>
      </c>
      <c r="E5551" s="1"/>
      <c r="F5551" s="1">
        <v>7.1</v>
      </c>
      <c r="G5551" s="1"/>
      <c r="H5551" s="1"/>
    </row>
    <row r="5552">
      <c r="A5552" s="1" t="s">
        <v>47</v>
      </c>
      <c r="B5552" s="7" t="s">
        <v>159</v>
      </c>
      <c r="C5552" s="1" t="s">
        <v>5658</v>
      </c>
      <c r="D5552" s="8">
        <v>0.0</v>
      </c>
      <c r="E5552" s="1"/>
      <c r="F5552" s="1">
        <v>2.1</v>
      </c>
      <c r="G5552" s="1"/>
      <c r="H5552" s="1"/>
    </row>
    <row r="5553">
      <c r="A5553" s="1" t="s">
        <v>47</v>
      </c>
      <c r="B5553" s="7" t="s">
        <v>159</v>
      </c>
      <c r="C5553" s="1" t="s">
        <v>5659</v>
      </c>
      <c r="D5553" s="8">
        <v>0.0</v>
      </c>
      <c r="E5553" s="1"/>
      <c r="F5553" s="1">
        <v>1.0</v>
      </c>
      <c r="G5553" s="1"/>
      <c r="H5553" s="1"/>
    </row>
    <row r="5554">
      <c r="A5554" s="1" t="s">
        <v>47</v>
      </c>
      <c r="B5554" s="7" t="s">
        <v>159</v>
      </c>
      <c r="C5554" s="1" t="s">
        <v>5660</v>
      </c>
      <c r="D5554" s="8">
        <v>0.0</v>
      </c>
      <c r="E5554" s="1"/>
      <c r="F5554" s="1">
        <v>10.8</v>
      </c>
      <c r="G5554" s="1"/>
      <c r="H5554" s="1"/>
    </row>
    <row r="5555">
      <c r="A5555" s="1" t="s">
        <v>47</v>
      </c>
      <c r="B5555" s="7" t="s">
        <v>159</v>
      </c>
      <c r="C5555" s="1" t="s">
        <v>5661</v>
      </c>
      <c r="D5555" s="8">
        <v>0.0</v>
      </c>
      <c r="E5555" s="1"/>
      <c r="F5555" s="1">
        <v>1.3</v>
      </c>
      <c r="G5555" s="1"/>
      <c r="H5555" s="1"/>
    </row>
    <row r="5556">
      <c r="A5556" s="1" t="s">
        <v>47</v>
      </c>
      <c r="B5556" s="7" t="s">
        <v>159</v>
      </c>
      <c r="C5556" s="1" t="s">
        <v>5662</v>
      </c>
      <c r="D5556" s="8">
        <v>0.0</v>
      </c>
      <c r="E5556" s="1"/>
      <c r="F5556" s="1">
        <v>14.7</v>
      </c>
      <c r="G5556" s="1"/>
      <c r="H5556" s="1"/>
    </row>
    <row r="5557">
      <c r="A5557" s="1" t="s">
        <v>47</v>
      </c>
      <c r="B5557" s="7" t="s">
        <v>159</v>
      </c>
      <c r="C5557" s="1" t="s">
        <v>5663</v>
      </c>
      <c r="D5557" s="8">
        <v>0.0</v>
      </c>
      <c r="E5557" s="1"/>
      <c r="F5557" s="1">
        <v>9.3</v>
      </c>
      <c r="G5557" s="1"/>
      <c r="H5557" s="1"/>
    </row>
    <row r="5558">
      <c r="A5558" s="1" t="s">
        <v>47</v>
      </c>
      <c r="B5558" s="7" t="s">
        <v>159</v>
      </c>
      <c r="C5558" s="1" t="s">
        <v>5664</v>
      </c>
      <c r="D5558" s="8">
        <v>0.0</v>
      </c>
      <c r="E5558" s="1"/>
      <c r="F5558" s="1">
        <v>6.0</v>
      </c>
      <c r="G5558" s="1"/>
      <c r="H5558" s="1"/>
    </row>
    <row r="5559">
      <c r="A5559" s="1" t="s">
        <v>47</v>
      </c>
      <c r="B5559" s="7" t="s">
        <v>159</v>
      </c>
      <c r="C5559" s="1" t="s">
        <v>5665</v>
      </c>
      <c r="D5559" s="8">
        <v>0.0</v>
      </c>
      <c r="E5559" s="1"/>
      <c r="F5559" s="1">
        <v>7.2</v>
      </c>
      <c r="G5559" s="1"/>
      <c r="H5559" s="1"/>
    </row>
    <row r="5560">
      <c r="A5560" s="1" t="s">
        <v>47</v>
      </c>
      <c r="B5560" s="7" t="s">
        <v>159</v>
      </c>
      <c r="C5560" s="1" t="s">
        <v>5666</v>
      </c>
      <c r="D5560" s="8">
        <v>0.0</v>
      </c>
      <c r="E5560" s="1"/>
      <c r="F5560" s="1">
        <v>1.0</v>
      </c>
      <c r="G5560" s="1"/>
      <c r="H5560" s="1"/>
    </row>
    <row r="5561">
      <c r="A5561" s="1" t="s">
        <v>47</v>
      </c>
      <c r="B5561" s="7" t="s">
        <v>159</v>
      </c>
      <c r="C5561" s="1" t="s">
        <v>5667</v>
      </c>
      <c r="D5561" s="8">
        <v>0.0</v>
      </c>
      <c r="E5561" s="1"/>
      <c r="F5561" s="1">
        <v>5.2</v>
      </c>
      <c r="G5561" s="1"/>
      <c r="H5561" s="1"/>
    </row>
    <row r="5562">
      <c r="A5562" s="1" t="s">
        <v>47</v>
      </c>
      <c r="B5562" s="7" t="s">
        <v>159</v>
      </c>
      <c r="C5562" s="1" t="s">
        <v>5668</v>
      </c>
      <c r="D5562" s="8">
        <v>0.0</v>
      </c>
      <c r="E5562" s="1"/>
      <c r="F5562" s="1">
        <v>4.4</v>
      </c>
      <c r="G5562" s="1"/>
      <c r="H5562" s="1"/>
    </row>
    <row r="5563">
      <c r="A5563" s="1" t="s">
        <v>47</v>
      </c>
      <c r="B5563" s="7" t="s">
        <v>159</v>
      </c>
      <c r="C5563" s="1" t="s">
        <v>5669</v>
      </c>
      <c r="D5563" s="8">
        <v>0.0</v>
      </c>
      <c r="E5563" s="1"/>
      <c r="F5563" s="1">
        <v>9.4</v>
      </c>
      <c r="G5563" s="1"/>
      <c r="H5563" s="1"/>
    </row>
    <row r="5564">
      <c r="A5564" s="1" t="s">
        <v>47</v>
      </c>
      <c r="B5564" s="7" t="s">
        <v>159</v>
      </c>
      <c r="C5564" s="1" t="s">
        <v>5670</v>
      </c>
      <c r="D5564" s="8">
        <v>0.0</v>
      </c>
      <c r="E5564" s="1"/>
      <c r="F5564" s="1">
        <v>9.0</v>
      </c>
      <c r="G5564" s="1"/>
      <c r="H5564" s="1"/>
    </row>
    <row r="5565">
      <c r="A5565" s="1" t="s">
        <v>47</v>
      </c>
      <c r="B5565" s="7" t="s">
        <v>159</v>
      </c>
      <c r="C5565" s="1" t="s">
        <v>5671</v>
      </c>
      <c r="D5565" s="8">
        <v>0.0</v>
      </c>
      <c r="E5565" s="1"/>
      <c r="F5565" s="1">
        <v>11.5</v>
      </c>
      <c r="G5565" s="1"/>
      <c r="H5565" s="1"/>
    </row>
    <row r="5566">
      <c r="A5566" s="1" t="s">
        <v>47</v>
      </c>
      <c r="B5566" s="7" t="s">
        <v>159</v>
      </c>
      <c r="C5566" s="1" t="s">
        <v>5672</v>
      </c>
      <c r="D5566" s="8">
        <v>0.0</v>
      </c>
      <c r="E5566" s="1"/>
      <c r="F5566" s="1">
        <v>1.0</v>
      </c>
      <c r="G5566" s="1"/>
      <c r="H5566" s="1"/>
    </row>
    <row r="5567">
      <c r="A5567" s="1" t="s">
        <v>47</v>
      </c>
      <c r="B5567" s="7" t="s">
        <v>159</v>
      </c>
      <c r="C5567" s="1" t="s">
        <v>5673</v>
      </c>
      <c r="D5567" s="8">
        <v>0.0</v>
      </c>
      <c r="E5567" s="1"/>
      <c r="F5567" s="1">
        <v>2.7</v>
      </c>
      <c r="G5567" s="1"/>
      <c r="H5567" s="1"/>
    </row>
    <row r="5568">
      <c r="A5568" s="1" t="s">
        <v>47</v>
      </c>
      <c r="B5568" s="7" t="s">
        <v>159</v>
      </c>
      <c r="C5568" s="1" t="s">
        <v>5674</v>
      </c>
      <c r="D5568" s="8">
        <v>0.0</v>
      </c>
      <c r="E5568" s="1"/>
      <c r="F5568" s="1">
        <v>10.7</v>
      </c>
      <c r="G5568" s="1"/>
      <c r="H5568" s="1"/>
    </row>
    <row r="5569">
      <c r="A5569" s="1" t="s">
        <v>47</v>
      </c>
      <c r="B5569" s="7" t="s">
        <v>159</v>
      </c>
      <c r="C5569" s="1" t="s">
        <v>5675</v>
      </c>
      <c r="D5569" s="8">
        <v>0.0</v>
      </c>
      <c r="E5569" s="1"/>
      <c r="F5569" s="1">
        <v>6.0</v>
      </c>
      <c r="G5569" s="1"/>
      <c r="H5569" s="1"/>
    </row>
    <row r="5570">
      <c r="A5570" s="1" t="s">
        <v>47</v>
      </c>
      <c r="B5570" s="7" t="s">
        <v>159</v>
      </c>
      <c r="C5570" s="1" t="s">
        <v>5676</v>
      </c>
      <c r="D5570" s="8">
        <v>0.0</v>
      </c>
      <c r="E5570" s="1"/>
      <c r="F5570" s="1">
        <v>1.0</v>
      </c>
      <c r="G5570" s="1"/>
      <c r="H5570" s="1"/>
    </row>
    <row r="5571">
      <c r="A5571" s="1" t="s">
        <v>47</v>
      </c>
      <c r="B5571" s="7" t="s">
        <v>159</v>
      </c>
      <c r="C5571" s="1" t="s">
        <v>5677</v>
      </c>
      <c r="D5571" s="8">
        <v>0.0</v>
      </c>
      <c r="E5571" s="1"/>
      <c r="F5571" s="1">
        <v>1.0</v>
      </c>
      <c r="G5571" s="1"/>
      <c r="H5571" s="1"/>
    </row>
    <row r="5572">
      <c r="A5572" s="1" t="s">
        <v>47</v>
      </c>
      <c r="B5572" s="7" t="s">
        <v>159</v>
      </c>
      <c r="C5572" s="1" t="s">
        <v>5678</v>
      </c>
      <c r="D5572" s="8">
        <v>0.0</v>
      </c>
      <c r="E5572" s="1"/>
      <c r="F5572" s="1">
        <v>2.0</v>
      </c>
      <c r="G5572" s="1"/>
      <c r="H5572" s="1"/>
    </row>
    <row r="5573">
      <c r="A5573" s="1" t="s">
        <v>47</v>
      </c>
      <c r="B5573" s="7" t="s">
        <v>159</v>
      </c>
      <c r="C5573" s="1" t="s">
        <v>5679</v>
      </c>
      <c r="D5573" s="8">
        <v>0.0</v>
      </c>
      <c r="E5573" s="1"/>
      <c r="F5573" s="1">
        <v>11.7</v>
      </c>
      <c r="G5573" s="1"/>
      <c r="H5573" s="1"/>
    </row>
    <row r="5574">
      <c r="A5574" s="1" t="s">
        <v>47</v>
      </c>
      <c r="B5574" s="7" t="s">
        <v>160</v>
      </c>
      <c r="C5574" s="1" t="s">
        <v>1750</v>
      </c>
      <c r="D5574" s="8">
        <v>0.0</v>
      </c>
      <c r="E5574" s="1"/>
      <c r="F5574" s="1">
        <v>1.0</v>
      </c>
      <c r="G5574" s="1"/>
      <c r="H5574" s="1"/>
    </row>
    <row r="5575">
      <c r="A5575" s="1" t="s">
        <v>47</v>
      </c>
      <c r="B5575" s="7" t="s">
        <v>160</v>
      </c>
      <c r="C5575" s="1" t="s">
        <v>5680</v>
      </c>
      <c r="D5575" s="8">
        <v>1.0</v>
      </c>
      <c r="E5575" s="1"/>
      <c r="F5575" s="1">
        <v>6.0</v>
      </c>
      <c r="G5575" s="1"/>
      <c r="H5575" s="1"/>
    </row>
    <row r="5576">
      <c r="A5576" s="1" t="s">
        <v>47</v>
      </c>
      <c r="B5576" s="7" t="s">
        <v>160</v>
      </c>
      <c r="C5576" s="1" t="s">
        <v>5681</v>
      </c>
      <c r="D5576" s="8">
        <v>0.0</v>
      </c>
      <c r="E5576" s="1"/>
      <c r="F5576" s="1">
        <v>1.0</v>
      </c>
      <c r="G5576" s="1"/>
      <c r="H5576" s="1"/>
    </row>
    <row r="5577">
      <c r="A5577" s="1" t="s">
        <v>47</v>
      </c>
      <c r="B5577" s="7" t="s">
        <v>160</v>
      </c>
      <c r="C5577" s="1" t="s">
        <v>5682</v>
      </c>
      <c r="D5577" s="8">
        <v>0.0</v>
      </c>
      <c r="E5577" s="1"/>
      <c r="F5577" s="1">
        <v>8.1</v>
      </c>
      <c r="G5577" s="1"/>
      <c r="H5577" s="1"/>
    </row>
    <row r="5578">
      <c r="A5578" s="1" t="s">
        <v>47</v>
      </c>
      <c r="B5578" s="7" t="s">
        <v>160</v>
      </c>
      <c r="C5578" s="1" t="s">
        <v>5683</v>
      </c>
      <c r="D5578" s="8">
        <v>0.0</v>
      </c>
      <c r="E5578" s="1"/>
      <c r="F5578" s="1">
        <v>8.3</v>
      </c>
      <c r="G5578" s="1"/>
      <c r="H5578" s="1"/>
    </row>
    <row r="5579">
      <c r="A5579" s="1" t="s">
        <v>47</v>
      </c>
      <c r="B5579" s="7" t="s">
        <v>160</v>
      </c>
      <c r="C5579" s="1" t="s">
        <v>5684</v>
      </c>
      <c r="D5579" s="8">
        <v>0.0</v>
      </c>
      <c r="E5579" s="1"/>
      <c r="F5579" s="1">
        <v>1.0</v>
      </c>
      <c r="G5579" s="1"/>
      <c r="H5579" s="1"/>
    </row>
    <row r="5580">
      <c r="A5580" s="1" t="s">
        <v>47</v>
      </c>
      <c r="B5580" s="7" t="s">
        <v>160</v>
      </c>
      <c r="C5580" s="1" t="s">
        <v>5685</v>
      </c>
      <c r="D5580" s="8">
        <v>0.0</v>
      </c>
      <c r="E5580" s="1"/>
      <c r="F5580" s="1">
        <v>4.8</v>
      </c>
      <c r="G5580" s="1"/>
      <c r="H5580" s="1"/>
    </row>
    <row r="5581">
      <c r="A5581" s="1" t="s">
        <v>47</v>
      </c>
      <c r="B5581" s="7" t="s">
        <v>160</v>
      </c>
      <c r="C5581" s="1" t="s">
        <v>5686</v>
      </c>
      <c r="D5581" s="8">
        <v>0.0</v>
      </c>
      <c r="E5581" s="1"/>
      <c r="F5581" s="1">
        <v>2.7</v>
      </c>
      <c r="G5581" s="1"/>
      <c r="H5581" s="1"/>
    </row>
    <row r="5582">
      <c r="A5582" s="1" t="s">
        <v>47</v>
      </c>
      <c r="B5582" s="7" t="s">
        <v>160</v>
      </c>
      <c r="C5582" s="1" t="s">
        <v>5687</v>
      </c>
      <c r="D5582" s="8">
        <v>0.0</v>
      </c>
      <c r="E5582" s="1"/>
      <c r="F5582" s="1">
        <v>1.0</v>
      </c>
      <c r="G5582" s="1"/>
      <c r="H5582" s="1"/>
    </row>
    <row r="5583">
      <c r="A5583" s="1" t="s">
        <v>47</v>
      </c>
      <c r="B5583" s="7" t="s">
        <v>160</v>
      </c>
      <c r="C5583" s="1" t="s">
        <v>5688</v>
      </c>
      <c r="D5583" s="8">
        <v>0.0</v>
      </c>
      <c r="E5583" s="1"/>
      <c r="F5583" s="1">
        <v>5.7</v>
      </c>
      <c r="G5583" s="1"/>
      <c r="H5583" s="1"/>
    </row>
    <row r="5584">
      <c r="A5584" s="1" t="s">
        <v>47</v>
      </c>
      <c r="B5584" s="7" t="s">
        <v>160</v>
      </c>
      <c r="C5584" s="1" t="s">
        <v>5689</v>
      </c>
      <c r="D5584" s="8">
        <v>0.0</v>
      </c>
      <c r="E5584" s="1"/>
      <c r="F5584" s="1">
        <v>7.9</v>
      </c>
      <c r="G5584" s="1"/>
      <c r="H5584" s="1"/>
    </row>
    <row r="5585">
      <c r="A5585" s="1" t="s">
        <v>47</v>
      </c>
      <c r="B5585" s="7" t="s">
        <v>160</v>
      </c>
      <c r="C5585" s="1" t="s">
        <v>5690</v>
      </c>
      <c r="D5585" s="8">
        <v>0.0</v>
      </c>
      <c r="E5585" s="1"/>
      <c r="F5585" s="1">
        <v>2.1</v>
      </c>
      <c r="G5585" s="1"/>
      <c r="H5585" s="1"/>
    </row>
    <row r="5586">
      <c r="A5586" s="1" t="s">
        <v>47</v>
      </c>
      <c r="B5586" s="7" t="s">
        <v>160</v>
      </c>
      <c r="C5586" s="1" t="s">
        <v>5691</v>
      </c>
      <c r="D5586" s="8">
        <v>0.0</v>
      </c>
      <c r="E5586" s="1"/>
      <c r="F5586" s="1">
        <v>8.1</v>
      </c>
      <c r="G5586" s="1"/>
      <c r="H5586" s="1"/>
    </row>
    <row r="5587">
      <c r="A5587" s="1" t="s">
        <v>47</v>
      </c>
      <c r="B5587" s="7" t="s">
        <v>160</v>
      </c>
      <c r="C5587" s="1" t="s">
        <v>5692</v>
      </c>
      <c r="D5587" s="8">
        <v>0.0</v>
      </c>
      <c r="E5587" s="1"/>
      <c r="F5587" s="1">
        <v>1.0</v>
      </c>
      <c r="G5587" s="1"/>
      <c r="H5587" s="1"/>
    </row>
    <row r="5588">
      <c r="A5588" s="1" t="s">
        <v>47</v>
      </c>
      <c r="B5588" s="7" t="s">
        <v>160</v>
      </c>
      <c r="C5588" s="1" t="s">
        <v>5693</v>
      </c>
      <c r="D5588" s="8">
        <v>0.0</v>
      </c>
      <c r="E5588" s="1"/>
      <c r="F5588" s="1">
        <v>8.3</v>
      </c>
      <c r="G5588" s="1"/>
      <c r="H5588" s="1"/>
    </row>
    <row r="5589">
      <c r="A5589" s="1" t="s">
        <v>47</v>
      </c>
      <c r="B5589" s="7" t="s">
        <v>160</v>
      </c>
      <c r="C5589" s="1" t="s">
        <v>5694</v>
      </c>
      <c r="D5589" s="8">
        <v>0.0</v>
      </c>
      <c r="E5589" s="1"/>
      <c r="F5589" s="1">
        <v>1.0</v>
      </c>
      <c r="G5589" s="1"/>
      <c r="H5589" s="1"/>
    </row>
    <row r="5590">
      <c r="A5590" s="1" t="s">
        <v>47</v>
      </c>
      <c r="B5590" s="7" t="s">
        <v>160</v>
      </c>
      <c r="C5590" s="1" t="s">
        <v>5695</v>
      </c>
      <c r="D5590" s="8">
        <v>0.0</v>
      </c>
      <c r="E5590" s="1"/>
      <c r="F5590" s="1">
        <v>9.8</v>
      </c>
      <c r="G5590" s="1"/>
      <c r="H5590" s="1"/>
    </row>
    <row r="5591">
      <c r="A5591" s="1" t="s">
        <v>47</v>
      </c>
      <c r="B5591" s="7" t="s">
        <v>160</v>
      </c>
      <c r="C5591" s="1" t="s">
        <v>5696</v>
      </c>
      <c r="D5591" s="8">
        <v>0.0</v>
      </c>
      <c r="E5591" s="1"/>
      <c r="F5591" s="1">
        <v>1.0</v>
      </c>
      <c r="G5591" s="1"/>
      <c r="H5591" s="1"/>
    </row>
    <row r="5592">
      <c r="A5592" s="1" t="s">
        <v>47</v>
      </c>
      <c r="B5592" s="7" t="s">
        <v>160</v>
      </c>
      <c r="C5592" s="1" t="s">
        <v>5697</v>
      </c>
      <c r="D5592" s="8">
        <v>0.0</v>
      </c>
      <c r="E5592" s="1"/>
      <c r="F5592" s="1">
        <v>8.6</v>
      </c>
      <c r="G5592" s="1"/>
      <c r="H5592" s="1"/>
    </row>
    <row r="5593">
      <c r="A5593" s="1" t="s">
        <v>47</v>
      </c>
      <c r="B5593" s="7" t="s">
        <v>160</v>
      </c>
      <c r="C5593" s="1" t="s">
        <v>5698</v>
      </c>
      <c r="D5593" s="8">
        <v>0.0</v>
      </c>
      <c r="E5593" s="1"/>
      <c r="F5593" s="1">
        <v>10.1</v>
      </c>
      <c r="G5593" s="1"/>
      <c r="H5593" s="1"/>
    </row>
    <row r="5594">
      <c r="A5594" s="1" t="s">
        <v>47</v>
      </c>
      <c r="B5594" s="7" t="s">
        <v>160</v>
      </c>
      <c r="C5594" s="1" t="s">
        <v>5699</v>
      </c>
      <c r="D5594" s="8">
        <v>0.0</v>
      </c>
      <c r="E5594" s="1"/>
      <c r="F5594" s="1">
        <v>1.0</v>
      </c>
      <c r="G5594" s="1"/>
      <c r="H5594" s="1"/>
    </row>
    <row r="5595">
      <c r="A5595" s="1" t="s">
        <v>47</v>
      </c>
      <c r="B5595" s="7" t="s">
        <v>160</v>
      </c>
      <c r="C5595" s="1" t="s">
        <v>5700</v>
      </c>
      <c r="D5595" s="8">
        <v>0.0</v>
      </c>
      <c r="E5595" s="1"/>
      <c r="F5595" s="1">
        <v>2.8</v>
      </c>
      <c r="G5595" s="1"/>
      <c r="H5595" s="1"/>
    </row>
    <row r="5596">
      <c r="A5596" s="1" t="s">
        <v>47</v>
      </c>
      <c r="B5596" s="7" t="s">
        <v>160</v>
      </c>
      <c r="C5596" s="1" t="s">
        <v>5701</v>
      </c>
      <c r="D5596" s="8">
        <v>0.0</v>
      </c>
      <c r="E5596" s="1"/>
      <c r="F5596" s="1">
        <v>8.3</v>
      </c>
      <c r="G5596" s="1"/>
      <c r="H5596" s="1"/>
    </row>
    <row r="5597">
      <c r="A5597" s="1" t="s">
        <v>47</v>
      </c>
      <c r="B5597" s="7" t="s">
        <v>160</v>
      </c>
      <c r="C5597" s="1" t="s">
        <v>5702</v>
      </c>
      <c r="D5597" s="8">
        <v>0.0</v>
      </c>
      <c r="E5597" s="1"/>
      <c r="F5597" s="1">
        <v>1.0</v>
      </c>
      <c r="G5597" s="1"/>
      <c r="H5597" s="1"/>
    </row>
    <row r="5598">
      <c r="A5598" s="1" t="s">
        <v>47</v>
      </c>
      <c r="B5598" s="7" t="s">
        <v>160</v>
      </c>
      <c r="C5598" s="1" t="s">
        <v>5703</v>
      </c>
      <c r="D5598" s="8">
        <v>0.0</v>
      </c>
      <c r="E5598" s="1"/>
      <c r="F5598" s="1">
        <v>1.0</v>
      </c>
      <c r="G5598" s="1"/>
      <c r="H5598" s="1"/>
    </row>
    <row r="5599">
      <c r="A5599" s="1" t="s">
        <v>47</v>
      </c>
      <c r="B5599" s="7" t="s">
        <v>160</v>
      </c>
      <c r="C5599" s="1" t="s">
        <v>5704</v>
      </c>
      <c r="D5599" s="8">
        <v>0.0</v>
      </c>
      <c r="E5599" s="1"/>
      <c r="F5599" s="1">
        <v>11.4</v>
      </c>
      <c r="G5599" s="1"/>
      <c r="H5599" s="1"/>
    </row>
    <row r="5600">
      <c r="A5600" s="1" t="s">
        <v>47</v>
      </c>
      <c r="B5600" s="7" t="s">
        <v>160</v>
      </c>
      <c r="C5600" s="1" t="s">
        <v>5705</v>
      </c>
      <c r="D5600" s="8">
        <v>0.0</v>
      </c>
      <c r="E5600" s="1"/>
      <c r="F5600" s="1">
        <v>9.0</v>
      </c>
      <c r="G5600" s="1"/>
      <c r="H5600" s="1"/>
    </row>
    <row r="5601">
      <c r="A5601" s="1" t="s">
        <v>47</v>
      </c>
      <c r="B5601" s="7" t="s">
        <v>160</v>
      </c>
      <c r="C5601" s="1" t="s">
        <v>5706</v>
      </c>
      <c r="D5601" s="8">
        <v>0.0</v>
      </c>
      <c r="E5601" s="1"/>
      <c r="F5601" s="1">
        <v>2.2</v>
      </c>
      <c r="G5601" s="1"/>
      <c r="H5601" s="1"/>
    </row>
    <row r="5602">
      <c r="A5602" s="1" t="s">
        <v>47</v>
      </c>
      <c r="B5602" s="7" t="s">
        <v>160</v>
      </c>
      <c r="C5602" s="1" t="s">
        <v>5707</v>
      </c>
      <c r="D5602" s="8">
        <v>0.0</v>
      </c>
      <c r="E5602" s="1"/>
      <c r="F5602" s="1">
        <v>1.0</v>
      </c>
      <c r="G5602" s="1"/>
      <c r="H5602" s="1"/>
    </row>
    <row r="5603">
      <c r="A5603" s="1" t="s">
        <v>47</v>
      </c>
      <c r="B5603" s="7" t="s">
        <v>160</v>
      </c>
      <c r="C5603" s="1" t="s">
        <v>5708</v>
      </c>
      <c r="D5603" s="8">
        <v>0.0</v>
      </c>
      <c r="E5603" s="1"/>
      <c r="F5603" s="1">
        <v>10.0</v>
      </c>
      <c r="G5603" s="1"/>
      <c r="H5603" s="1"/>
    </row>
    <row r="5604">
      <c r="A5604" s="1" t="s">
        <v>47</v>
      </c>
      <c r="B5604" s="7" t="s">
        <v>160</v>
      </c>
      <c r="C5604" s="1" t="s">
        <v>5709</v>
      </c>
      <c r="D5604" s="8">
        <v>0.0</v>
      </c>
      <c r="E5604" s="1"/>
      <c r="F5604" s="1">
        <v>1.0</v>
      </c>
      <c r="G5604" s="1"/>
      <c r="H5604" s="1"/>
    </row>
    <row r="5605">
      <c r="A5605" s="1" t="s">
        <v>47</v>
      </c>
      <c r="B5605" s="7" t="s">
        <v>160</v>
      </c>
      <c r="C5605" s="1" t="s">
        <v>5710</v>
      </c>
      <c r="D5605" s="8">
        <v>0.0</v>
      </c>
      <c r="E5605" s="1"/>
      <c r="F5605" s="1">
        <v>11.3</v>
      </c>
      <c r="G5605" s="1"/>
      <c r="H5605" s="1"/>
    </row>
    <row r="5606">
      <c r="A5606" s="1" t="s">
        <v>47</v>
      </c>
      <c r="B5606" s="7" t="s">
        <v>160</v>
      </c>
      <c r="C5606" s="1" t="s">
        <v>5711</v>
      </c>
      <c r="D5606" s="8">
        <v>0.0</v>
      </c>
      <c r="E5606" s="1"/>
      <c r="F5606" s="1">
        <v>9.0</v>
      </c>
      <c r="G5606" s="1"/>
      <c r="H5606" s="1"/>
    </row>
    <row r="5607">
      <c r="A5607" s="1" t="s">
        <v>47</v>
      </c>
      <c r="B5607" s="7" t="s">
        <v>160</v>
      </c>
      <c r="C5607" s="1" t="s">
        <v>5712</v>
      </c>
      <c r="D5607" s="8">
        <v>0.0</v>
      </c>
      <c r="E5607" s="1"/>
      <c r="F5607" s="1">
        <v>1.0</v>
      </c>
      <c r="G5607" s="1"/>
      <c r="H5607" s="1"/>
    </row>
    <row r="5608">
      <c r="A5608" s="1" t="s">
        <v>47</v>
      </c>
      <c r="B5608" s="7" t="s">
        <v>160</v>
      </c>
      <c r="C5608" s="1" t="s">
        <v>5713</v>
      </c>
      <c r="D5608" s="8">
        <v>0.0</v>
      </c>
      <c r="E5608" s="1"/>
      <c r="F5608" s="1">
        <v>10.7</v>
      </c>
      <c r="G5608" s="1"/>
      <c r="H5608" s="1"/>
    </row>
    <row r="5609">
      <c r="A5609" s="1" t="s">
        <v>47</v>
      </c>
      <c r="B5609" s="7" t="s">
        <v>160</v>
      </c>
      <c r="C5609" s="1" t="s">
        <v>5714</v>
      </c>
      <c r="D5609" s="8">
        <v>0.0</v>
      </c>
      <c r="E5609" s="1"/>
      <c r="F5609" s="1">
        <v>9.7</v>
      </c>
      <c r="G5609" s="1"/>
      <c r="H5609" s="1"/>
    </row>
    <row r="5610">
      <c r="A5610" s="1" t="s">
        <v>47</v>
      </c>
      <c r="B5610" s="7" t="s">
        <v>160</v>
      </c>
      <c r="C5610" s="1" t="s">
        <v>5452</v>
      </c>
      <c r="D5610" s="8">
        <v>0.0</v>
      </c>
      <c r="E5610" s="1"/>
      <c r="F5610" s="1">
        <v>1.0</v>
      </c>
      <c r="G5610" s="1"/>
      <c r="H5610" s="1"/>
    </row>
    <row r="5611">
      <c r="A5611" s="1" t="s">
        <v>47</v>
      </c>
      <c r="B5611" s="7" t="s">
        <v>160</v>
      </c>
      <c r="C5611" s="1" t="s">
        <v>5715</v>
      </c>
      <c r="D5611" s="8">
        <v>0.0</v>
      </c>
      <c r="E5611" s="1"/>
      <c r="F5611" s="1">
        <v>1.0</v>
      </c>
      <c r="G5611" s="1"/>
      <c r="H5611" s="1"/>
    </row>
    <row r="5612">
      <c r="A5612" s="1" t="s">
        <v>47</v>
      </c>
      <c r="B5612" s="7" t="s">
        <v>160</v>
      </c>
      <c r="C5612" s="1" t="s">
        <v>5716</v>
      </c>
      <c r="D5612" s="8">
        <v>0.0</v>
      </c>
      <c r="E5612" s="1"/>
      <c r="F5612" s="1">
        <v>2.3</v>
      </c>
      <c r="G5612" s="1"/>
      <c r="H5612" s="1"/>
    </row>
    <row r="5613">
      <c r="A5613" s="1" t="s">
        <v>47</v>
      </c>
      <c r="B5613" s="7" t="s">
        <v>160</v>
      </c>
      <c r="C5613" s="1" t="s">
        <v>5459</v>
      </c>
      <c r="D5613" s="8">
        <v>0.0</v>
      </c>
      <c r="E5613" s="1"/>
      <c r="F5613" s="1">
        <v>1.0</v>
      </c>
      <c r="G5613" s="1"/>
      <c r="H5613" s="1"/>
    </row>
    <row r="5614">
      <c r="A5614" s="1" t="s">
        <v>47</v>
      </c>
      <c r="B5614" s="7" t="s">
        <v>160</v>
      </c>
      <c r="C5614" s="1" t="s">
        <v>5717</v>
      </c>
      <c r="D5614" s="8">
        <v>0.0</v>
      </c>
      <c r="E5614" s="1"/>
      <c r="F5614" s="1">
        <v>3.7</v>
      </c>
      <c r="G5614" s="1"/>
      <c r="H5614" s="1"/>
    </row>
    <row r="5615">
      <c r="A5615" s="1" t="s">
        <v>47</v>
      </c>
      <c r="B5615" s="7" t="s">
        <v>160</v>
      </c>
      <c r="C5615" s="1" t="s">
        <v>5718</v>
      </c>
      <c r="D5615" s="8">
        <v>0.0</v>
      </c>
      <c r="E5615" s="1"/>
      <c r="F5615" s="1">
        <v>1.0</v>
      </c>
      <c r="G5615" s="1"/>
      <c r="H5615" s="1"/>
    </row>
    <row r="5616">
      <c r="A5616" s="1" t="s">
        <v>47</v>
      </c>
      <c r="B5616" s="7" t="s">
        <v>160</v>
      </c>
      <c r="C5616" s="1" t="s">
        <v>5719</v>
      </c>
      <c r="D5616" s="8">
        <v>0.0</v>
      </c>
      <c r="E5616" s="1"/>
      <c r="F5616" s="1">
        <v>8.0</v>
      </c>
      <c r="G5616" s="1"/>
      <c r="H5616" s="1"/>
    </row>
    <row r="5617">
      <c r="A5617" s="1" t="s">
        <v>47</v>
      </c>
      <c r="B5617" s="7" t="s">
        <v>160</v>
      </c>
      <c r="C5617" s="1" t="s">
        <v>5720</v>
      </c>
      <c r="D5617" s="8">
        <v>0.0</v>
      </c>
      <c r="E5617" s="1"/>
      <c r="F5617" s="1">
        <v>4.0</v>
      </c>
      <c r="G5617" s="1"/>
      <c r="H5617" s="1"/>
    </row>
    <row r="5618">
      <c r="A5618" s="1" t="s">
        <v>47</v>
      </c>
      <c r="B5618" s="7" t="s">
        <v>160</v>
      </c>
      <c r="C5618" s="1" t="s">
        <v>5721</v>
      </c>
      <c r="D5618" s="8">
        <v>0.0</v>
      </c>
      <c r="E5618" s="1"/>
      <c r="F5618" s="1">
        <v>2.5</v>
      </c>
      <c r="G5618" s="1"/>
      <c r="H5618" s="1"/>
    </row>
    <row r="5619">
      <c r="A5619" s="1" t="s">
        <v>47</v>
      </c>
      <c r="B5619" s="7" t="s">
        <v>160</v>
      </c>
      <c r="C5619" s="1" t="s">
        <v>5722</v>
      </c>
      <c r="D5619" s="8">
        <v>0.0</v>
      </c>
      <c r="E5619" s="1"/>
      <c r="F5619" s="1">
        <v>3.0</v>
      </c>
      <c r="G5619" s="1"/>
      <c r="H5619" s="1"/>
    </row>
    <row r="5620">
      <c r="A5620" s="1" t="s">
        <v>47</v>
      </c>
      <c r="B5620" s="7" t="s">
        <v>160</v>
      </c>
      <c r="C5620" s="1" t="s">
        <v>5723</v>
      </c>
      <c r="D5620" s="8">
        <v>0.0</v>
      </c>
      <c r="E5620" s="1"/>
      <c r="F5620" s="1">
        <v>1.0</v>
      </c>
      <c r="G5620" s="1"/>
      <c r="H5620" s="1"/>
    </row>
    <row r="5621">
      <c r="A5621" s="1" t="s">
        <v>47</v>
      </c>
      <c r="B5621" s="7" t="s">
        <v>160</v>
      </c>
      <c r="C5621" s="1" t="s">
        <v>5724</v>
      </c>
      <c r="D5621" s="8">
        <v>0.0</v>
      </c>
      <c r="E5621" s="1"/>
      <c r="F5621" s="1">
        <v>1.0</v>
      </c>
      <c r="G5621" s="1"/>
      <c r="H5621" s="1"/>
    </row>
    <row r="5622">
      <c r="A5622" s="1" t="s">
        <v>47</v>
      </c>
      <c r="B5622" s="7" t="s">
        <v>160</v>
      </c>
      <c r="C5622" s="1" t="s">
        <v>5725</v>
      </c>
      <c r="D5622" s="8">
        <v>0.0</v>
      </c>
      <c r="E5622" s="1"/>
      <c r="F5622" s="1">
        <v>1.0</v>
      </c>
      <c r="G5622" s="1"/>
      <c r="H5622" s="1"/>
    </row>
    <row r="5623">
      <c r="A5623" s="1" t="s">
        <v>47</v>
      </c>
      <c r="B5623" s="7" t="s">
        <v>160</v>
      </c>
      <c r="C5623" s="1" t="s">
        <v>5726</v>
      </c>
      <c r="D5623" s="8">
        <v>0.0</v>
      </c>
      <c r="E5623" s="1"/>
      <c r="F5623" s="1">
        <v>1.0</v>
      </c>
      <c r="G5623" s="1"/>
      <c r="H5623" s="1"/>
    </row>
    <row r="5624">
      <c r="A5624" s="1" t="s">
        <v>47</v>
      </c>
      <c r="B5624" s="7" t="s">
        <v>161</v>
      </c>
      <c r="C5624" s="1" t="s">
        <v>5727</v>
      </c>
      <c r="D5624" s="8">
        <v>0.0</v>
      </c>
      <c r="E5624" s="1"/>
      <c r="F5624" s="1">
        <v>1.0</v>
      </c>
      <c r="G5624" s="1"/>
      <c r="H5624" s="1"/>
    </row>
    <row r="5625">
      <c r="A5625" s="1" t="s">
        <v>47</v>
      </c>
      <c r="B5625" s="7" t="s">
        <v>161</v>
      </c>
      <c r="C5625" s="1" t="s">
        <v>5728</v>
      </c>
      <c r="D5625" s="8">
        <v>0.0</v>
      </c>
      <c r="E5625" s="1"/>
      <c r="F5625" s="1">
        <v>1.1</v>
      </c>
      <c r="G5625" s="1"/>
      <c r="H5625" s="1"/>
    </row>
    <row r="5626">
      <c r="A5626" s="1" t="s">
        <v>47</v>
      </c>
      <c r="B5626" s="7" t="s">
        <v>161</v>
      </c>
      <c r="C5626" s="1" t="s">
        <v>5729</v>
      </c>
      <c r="D5626" s="8">
        <v>0.0</v>
      </c>
      <c r="E5626" s="1"/>
      <c r="F5626" s="1">
        <v>1.0</v>
      </c>
      <c r="G5626" s="1"/>
      <c r="H5626" s="1"/>
    </row>
    <row r="5627">
      <c r="A5627" s="1" t="s">
        <v>47</v>
      </c>
      <c r="B5627" s="7" t="s">
        <v>161</v>
      </c>
      <c r="C5627" s="1" t="s">
        <v>5730</v>
      </c>
      <c r="D5627" s="8">
        <v>0.0</v>
      </c>
      <c r="E5627" s="1"/>
      <c r="F5627" s="1">
        <v>1.0</v>
      </c>
      <c r="G5627" s="1"/>
      <c r="H5627" s="1"/>
    </row>
    <row r="5628">
      <c r="A5628" s="1" t="s">
        <v>47</v>
      </c>
      <c r="B5628" s="7" t="s">
        <v>161</v>
      </c>
      <c r="C5628" s="1" t="s">
        <v>5731</v>
      </c>
      <c r="D5628" s="8">
        <v>0.0</v>
      </c>
      <c r="E5628" s="1"/>
      <c r="F5628" s="1">
        <v>1.0</v>
      </c>
      <c r="G5628" s="1"/>
      <c r="H5628" s="1"/>
    </row>
    <row r="5629">
      <c r="A5629" s="1" t="s">
        <v>47</v>
      </c>
      <c r="B5629" s="7" t="s">
        <v>161</v>
      </c>
      <c r="C5629" s="1" t="s">
        <v>5732</v>
      </c>
      <c r="D5629" s="8">
        <v>0.0</v>
      </c>
      <c r="E5629" s="1"/>
      <c r="F5629" s="1">
        <v>1.0</v>
      </c>
      <c r="G5629" s="1"/>
      <c r="H5629" s="1"/>
    </row>
    <row r="5630">
      <c r="A5630" s="1" t="s">
        <v>47</v>
      </c>
      <c r="B5630" s="7" t="s">
        <v>161</v>
      </c>
      <c r="C5630" s="1" t="s">
        <v>5733</v>
      </c>
      <c r="D5630" s="8">
        <v>0.0</v>
      </c>
      <c r="E5630" s="1"/>
      <c r="F5630" s="1">
        <v>3.7</v>
      </c>
      <c r="G5630" s="1"/>
      <c r="H5630" s="1"/>
    </row>
    <row r="5631">
      <c r="A5631" s="1" t="s">
        <v>47</v>
      </c>
      <c r="B5631" s="7" t="s">
        <v>161</v>
      </c>
      <c r="C5631" s="1" t="s">
        <v>5734</v>
      </c>
      <c r="D5631" s="8">
        <v>0.0</v>
      </c>
      <c r="E5631" s="1"/>
      <c r="F5631" s="1">
        <v>1.0</v>
      </c>
      <c r="G5631" s="1"/>
      <c r="H5631" s="1"/>
    </row>
    <row r="5632">
      <c r="A5632" s="1" t="s">
        <v>47</v>
      </c>
      <c r="B5632" s="7" t="s">
        <v>161</v>
      </c>
      <c r="C5632" s="1" t="s">
        <v>5735</v>
      </c>
      <c r="D5632" s="8">
        <v>0.0</v>
      </c>
      <c r="E5632" s="1"/>
      <c r="F5632" s="1">
        <v>1.0</v>
      </c>
      <c r="G5632" s="1"/>
      <c r="H5632" s="1"/>
    </row>
    <row r="5633">
      <c r="A5633" s="1" t="s">
        <v>47</v>
      </c>
      <c r="B5633" s="7" t="s">
        <v>161</v>
      </c>
      <c r="C5633" s="1" t="s">
        <v>5736</v>
      </c>
      <c r="D5633" s="8">
        <v>0.0</v>
      </c>
      <c r="E5633" s="1"/>
      <c r="F5633" s="1">
        <v>1.5</v>
      </c>
      <c r="G5633" s="1"/>
      <c r="H5633" s="1"/>
    </row>
    <row r="5634">
      <c r="A5634" s="1" t="s">
        <v>47</v>
      </c>
      <c r="B5634" s="7" t="s">
        <v>161</v>
      </c>
      <c r="C5634" s="1" t="s">
        <v>5737</v>
      </c>
      <c r="D5634" s="8">
        <v>0.0</v>
      </c>
      <c r="E5634" s="1"/>
      <c r="F5634" s="1">
        <v>1.0</v>
      </c>
      <c r="G5634" s="1"/>
      <c r="H5634" s="1"/>
    </row>
    <row r="5635">
      <c r="A5635" s="1" t="s">
        <v>47</v>
      </c>
      <c r="B5635" s="7" t="s">
        <v>161</v>
      </c>
      <c r="C5635" s="1" t="s">
        <v>5738</v>
      </c>
      <c r="D5635" s="8">
        <v>0.0</v>
      </c>
      <c r="E5635" s="1"/>
      <c r="F5635" s="1">
        <v>1.0</v>
      </c>
      <c r="G5635" s="1"/>
      <c r="H5635" s="1"/>
    </row>
    <row r="5636">
      <c r="A5636" s="1" t="s">
        <v>47</v>
      </c>
      <c r="B5636" s="7" t="s">
        <v>161</v>
      </c>
      <c r="C5636" s="1" t="s">
        <v>5739</v>
      </c>
      <c r="D5636" s="8">
        <v>0.0</v>
      </c>
      <c r="E5636" s="1"/>
      <c r="F5636" s="1">
        <v>1.0</v>
      </c>
      <c r="G5636" s="1"/>
      <c r="H5636" s="1"/>
    </row>
    <row r="5637">
      <c r="A5637" s="1" t="s">
        <v>47</v>
      </c>
      <c r="B5637" s="7" t="s">
        <v>161</v>
      </c>
      <c r="C5637" s="1" t="s">
        <v>5740</v>
      </c>
      <c r="D5637" s="8">
        <v>0.0</v>
      </c>
      <c r="E5637" s="1"/>
      <c r="F5637" s="1">
        <v>1.2</v>
      </c>
      <c r="G5637" s="1"/>
      <c r="H5637" s="1"/>
    </row>
    <row r="5638">
      <c r="A5638" s="1" t="s">
        <v>47</v>
      </c>
      <c r="B5638" s="7" t="s">
        <v>161</v>
      </c>
      <c r="C5638" s="1" t="s">
        <v>5741</v>
      </c>
      <c r="D5638" s="8">
        <v>0.0</v>
      </c>
      <c r="E5638" s="1"/>
      <c r="F5638" s="1">
        <v>1.4</v>
      </c>
      <c r="G5638" s="1"/>
      <c r="H5638" s="1"/>
    </row>
    <row r="5639">
      <c r="A5639" s="1" t="s">
        <v>47</v>
      </c>
      <c r="B5639" s="7" t="s">
        <v>161</v>
      </c>
      <c r="C5639" s="1" t="s">
        <v>5742</v>
      </c>
      <c r="D5639" s="8">
        <v>0.0</v>
      </c>
      <c r="E5639" s="1"/>
      <c r="F5639" s="1">
        <v>1.0</v>
      </c>
      <c r="G5639" s="1"/>
      <c r="H5639" s="1"/>
    </row>
    <row r="5640">
      <c r="A5640" s="1" t="s">
        <v>47</v>
      </c>
      <c r="B5640" s="7" t="s">
        <v>161</v>
      </c>
      <c r="C5640" s="1" t="s">
        <v>5743</v>
      </c>
      <c r="D5640" s="8">
        <v>0.0</v>
      </c>
      <c r="E5640" s="1"/>
      <c r="F5640" s="1">
        <v>1.0</v>
      </c>
      <c r="G5640" s="1"/>
      <c r="H5640" s="1"/>
    </row>
    <row r="5641">
      <c r="A5641" s="1" t="s">
        <v>47</v>
      </c>
      <c r="B5641" s="7" t="s">
        <v>161</v>
      </c>
      <c r="C5641" s="1" t="s">
        <v>5744</v>
      </c>
      <c r="D5641" s="8">
        <v>0.0</v>
      </c>
      <c r="E5641" s="1"/>
      <c r="F5641" s="1">
        <v>1.0</v>
      </c>
      <c r="G5641" s="1"/>
      <c r="H5641" s="1"/>
    </row>
    <row r="5642">
      <c r="A5642" s="1" t="s">
        <v>47</v>
      </c>
      <c r="B5642" s="7" t="s">
        <v>161</v>
      </c>
      <c r="C5642" s="1" t="s">
        <v>5745</v>
      </c>
      <c r="D5642" s="8">
        <v>0.0</v>
      </c>
      <c r="E5642" s="1"/>
      <c r="F5642" s="1">
        <v>1.0</v>
      </c>
      <c r="G5642" s="1"/>
      <c r="H5642" s="1"/>
    </row>
    <row r="5643">
      <c r="A5643" s="1" t="s">
        <v>47</v>
      </c>
      <c r="B5643" s="7" t="s">
        <v>161</v>
      </c>
      <c r="C5643" s="1" t="s">
        <v>5746</v>
      </c>
      <c r="D5643" s="8">
        <v>0.0</v>
      </c>
      <c r="E5643" s="1"/>
      <c r="F5643" s="1">
        <v>1.0</v>
      </c>
      <c r="G5643" s="1"/>
      <c r="H5643" s="1"/>
    </row>
    <row r="5644">
      <c r="A5644" s="1" t="s">
        <v>47</v>
      </c>
      <c r="B5644" s="7" t="s">
        <v>161</v>
      </c>
      <c r="C5644" s="1" t="s">
        <v>5747</v>
      </c>
      <c r="D5644" s="8">
        <v>0.0</v>
      </c>
      <c r="E5644" s="1"/>
      <c r="F5644" s="1">
        <v>1.0</v>
      </c>
      <c r="G5644" s="1"/>
      <c r="H5644" s="1"/>
    </row>
    <row r="5645">
      <c r="A5645" s="1" t="s">
        <v>47</v>
      </c>
      <c r="B5645" s="7" t="s">
        <v>161</v>
      </c>
      <c r="C5645" s="1" t="s">
        <v>5748</v>
      </c>
      <c r="D5645" s="8">
        <v>0.0</v>
      </c>
      <c r="E5645" s="1"/>
      <c r="F5645" s="1">
        <v>1.3</v>
      </c>
      <c r="G5645" s="1"/>
      <c r="H5645" s="1"/>
    </row>
    <row r="5646">
      <c r="A5646" s="1" t="s">
        <v>47</v>
      </c>
      <c r="B5646" s="7" t="s">
        <v>161</v>
      </c>
      <c r="C5646" s="1" t="s">
        <v>5749</v>
      </c>
      <c r="D5646" s="8">
        <v>0.0</v>
      </c>
      <c r="E5646" s="1"/>
      <c r="F5646" s="1">
        <v>1.0</v>
      </c>
      <c r="G5646" s="1"/>
      <c r="H5646" s="1"/>
    </row>
    <row r="5647">
      <c r="A5647" s="1" t="s">
        <v>47</v>
      </c>
      <c r="B5647" s="7" t="s">
        <v>161</v>
      </c>
      <c r="C5647" s="1" t="s">
        <v>5750</v>
      </c>
      <c r="D5647" s="8">
        <v>0.0</v>
      </c>
      <c r="E5647" s="1"/>
      <c r="F5647" s="1">
        <v>1.0</v>
      </c>
      <c r="G5647" s="1"/>
      <c r="H5647" s="1"/>
    </row>
    <row r="5648">
      <c r="A5648" s="1" t="s">
        <v>47</v>
      </c>
      <c r="B5648" s="7" t="s">
        <v>161</v>
      </c>
      <c r="C5648" s="1" t="s">
        <v>5751</v>
      </c>
      <c r="D5648" s="8">
        <v>0.0</v>
      </c>
      <c r="E5648" s="1"/>
      <c r="F5648" s="1">
        <v>1.0</v>
      </c>
      <c r="G5648" s="1"/>
      <c r="H5648" s="1"/>
    </row>
    <row r="5649">
      <c r="A5649" s="1" t="s">
        <v>47</v>
      </c>
      <c r="B5649" s="7" t="s">
        <v>161</v>
      </c>
      <c r="C5649" s="1" t="s">
        <v>5752</v>
      </c>
      <c r="D5649" s="8">
        <v>0.0</v>
      </c>
      <c r="E5649" s="1"/>
      <c r="F5649" s="1">
        <v>2.2</v>
      </c>
      <c r="G5649" s="1"/>
      <c r="H5649" s="1"/>
    </row>
    <row r="5650">
      <c r="A5650" s="1" t="s">
        <v>47</v>
      </c>
      <c r="B5650" s="7" t="s">
        <v>161</v>
      </c>
      <c r="C5650" s="1" t="s">
        <v>5753</v>
      </c>
      <c r="D5650" s="8">
        <v>0.0</v>
      </c>
      <c r="E5650" s="1"/>
      <c r="F5650" s="1">
        <v>1.0</v>
      </c>
      <c r="G5650" s="1"/>
      <c r="H5650" s="1"/>
    </row>
    <row r="5651">
      <c r="A5651" s="1" t="s">
        <v>47</v>
      </c>
      <c r="B5651" s="7" t="s">
        <v>161</v>
      </c>
      <c r="C5651" s="1" t="s">
        <v>5754</v>
      </c>
      <c r="D5651" s="8">
        <v>0.0</v>
      </c>
      <c r="E5651" s="1"/>
      <c r="F5651" s="1">
        <v>1.0</v>
      </c>
      <c r="G5651" s="1"/>
      <c r="H5651" s="1"/>
    </row>
    <row r="5652">
      <c r="A5652" s="1" t="s">
        <v>47</v>
      </c>
      <c r="B5652" s="7" t="s">
        <v>161</v>
      </c>
      <c r="C5652" s="1" t="s">
        <v>5755</v>
      </c>
      <c r="D5652" s="8">
        <v>0.0</v>
      </c>
      <c r="E5652" s="1"/>
      <c r="F5652" s="1">
        <v>4.0</v>
      </c>
      <c r="G5652" s="1"/>
      <c r="H5652" s="1"/>
    </row>
    <row r="5653">
      <c r="A5653" s="1" t="s">
        <v>47</v>
      </c>
      <c r="B5653" s="7" t="s">
        <v>161</v>
      </c>
      <c r="C5653" s="1" t="s">
        <v>5756</v>
      </c>
      <c r="D5653" s="8">
        <v>0.0</v>
      </c>
      <c r="E5653" s="1"/>
      <c r="F5653" s="1">
        <v>1.0</v>
      </c>
      <c r="G5653" s="1"/>
      <c r="H5653" s="1"/>
    </row>
    <row r="5654">
      <c r="A5654" s="1" t="s">
        <v>47</v>
      </c>
      <c r="B5654" s="7" t="s">
        <v>161</v>
      </c>
      <c r="C5654" s="1" t="s">
        <v>5757</v>
      </c>
      <c r="D5654" s="8">
        <v>0.0</v>
      </c>
      <c r="E5654" s="1"/>
      <c r="F5654" s="1">
        <v>1.0</v>
      </c>
      <c r="G5654" s="1"/>
      <c r="H5654" s="1"/>
    </row>
    <row r="5655">
      <c r="A5655" s="1" t="s">
        <v>47</v>
      </c>
      <c r="B5655" s="7" t="s">
        <v>161</v>
      </c>
      <c r="C5655" s="1" t="s">
        <v>5758</v>
      </c>
      <c r="D5655" s="8">
        <v>0.0</v>
      </c>
      <c r="E5655" s="1"/>
      <c r="F5655" s="1">
        <v>1.0</v>
      </c>
      <c r="G5655" s="1"/>
      <c r="H5655" s="1"/>
    </row>
    <row r="5656">
      <c r="A5656" s="1" t="s">
        <v>47</v>
      </c>
      <c r="B5656" s="7" t="s">
        <v>161</v>
      </c>
      <c r="C5656" s="1" t="s">
        <v>5759</v>
      </c>
      <c r="D5656" s="8">
        <v>0.0</v>
      </c>
      <c r="E5656" s="1"/>
      <c r="F5656" s="1">
        <v>1.0</v>
      </c>
      <c r="G5656" s="1"/>
      <c r="H5656" s="1"/>
    </row>
    <row r="5657">
      <c r="A5657" s="1" t="s">
        <v>47</v>
      </c>
      <c r="B5657" s="7" t="s">
        <v>161</v>
      </c>
      <c r="C5657" s="1" t="s">
        <v>5760</v>
      </c>
      <c r="D5657" s="8">
        <v>0.0</v>
      </c>
      <c r="E5657" s="1"/>
      <c r="F5657" s="1">
        <v>5.3</v>
      </c>
      <c r="G5657" s="1"/>
      <c r="H5657" s="1"/>
    </row>
    <row r="5658">
      <c r="A5658" s="1" t="s">
        <v>47</v>
      </c>
      <c r="B5658" s="7" t="s">
        <v>161</v>
      </c>
      <c r="C5658" s="1" t="s">
        <v>4473</v>
      </c>
      <c r="D5658" s="8">
        <v>0.0</v>
      </c>
      <c r="E5658" s="1"/>
      <c r="F5658" s="1">
        <v>1.0</v>
      </c>
      <c r="G5658" s="1"/>
      <c r="H5658" s="1"/>
    </row>
    <row r="5659">
      <c r="A5659" s="1" t="s">
        <v>47</v>
      </c>
      <c r="B5659" s="7" t="s">
        <v>161</v>
      </c>
      <c r="C5659" s="1" t="s">
        <v>5761</v>
      </c>
      <c r="D5659" s="8">
        <v>0.0</v>
      </c>
      <c r="E5659" s="1"/>
      <c r="F5659" s="1">
        <v>1.0</v>
      </c>
      <c r="G5659" s="1"/>
      <c r="H5659" s="1"/>
    </row>
    <row r="5660">
      <c r="A5660" s="1" t="s">
        <v>47</v>
      </c>
      <c r="B5660" s="7" t="s">
        <v>161</v>
      </c>
      <c r="C5660" s="1" t="s">
        <v>5762</v>
      </c>
      <c r="D5660" s="8">
        <v>0.0</v>
      </c>
      <c r="E5660" s="1"/>
      <c r="F5660" s="1">
        <v>1.0</v>
      </c>
      <c r="G5660" s="1"/>
      <c r="H5660" s="1"/>
    </row>
    <row r="5661">
      <c r="A5661" s="1" t="s">
        <v>47</v>
      </c>
      <c r="B5661" s="7" t="s">
        <v>161</v>
      </c>
      <c r="C5661" s="1" t="s">
        <v>5763</v>
      </c>
      <c r="D5661" s="8">
        <v>0.0</v>
      </c>
      <c r="E5661" s="1"/>
      <c r="F5661" s="1">
        <v>1.0</v>
      </c>
      <c r="G5661" s="1"/>
      <c r="H5661" s="1"/>
    </row>
    <row r="5662">
      <c r="A5662" s="1" t="s">
        <v>47</v>
      </c>
      <c r="B5662" s="7" t="s">
        <v>161</v>
      </c>
      <c r="C5662" s="1" t="s">
        <v>5764</v>
      </c>
      <c r="D5662" s="8">
        <v>0.0</v>
      </c>
      <c r="E5662" s="1"/>
      <c r="F5662" s="1">
        <v>1.0</v>
      </c>
      <c r="G5662" s="1"/>
      <c r="H5662" s="1"/>
    </row>
    <row r="5663">
      <c r="A5663" s="1" t="s">
        <v>47</v>
      </c>
      <c r="B5663" s="7" t="s">
        <v>161</v>
      </c>
      <c r="C5663" s="1" t="s">
        <v>5765</v>
      </c>
      <c r="D5663" s="8">
        <v>0.0</v>
      </c>
      <c r="E5663" s="1"/>
      <c r="F5663" s="1">
        <v>1.0</v>
      </c>
      <c r="G5663" s="1"/>
      <c r="H5663" s="1"/>
    </row>
    <row r="5664">
      <c r="A5664" s="1" t="s">
        <v>47</v>
      </c>
      <c r="B5664" s="7" t="s">
        <v>161</v>
      </c>
      <c r="C5664" s="1" t="s">
        <v>5766</v>
      </c>
      <c r="D5664" s="8">
        <v>0.0</v>
      </c>
      <c r="E5664" s="1"/>
      <c r="F5664" s="1">
        <v>1.0</v>
      </c>
      <c r="G5664" s="1"/>
      <c r="H5664" s="1"/>
    </row>
    <row r="5665">
      <c r="A5665" s="1" t="s">
        <v>47</v>
      </c>
      <c r="B5665" s="7" t="s">
        <v>161</v>
      </c>
      <c r="C5665" s="1" t="s">
        <v>5767</v>
      </c>
      <c r="D5665" s="8">
        <v>0.0</v>
      </c>
      <c r="E5665" s="1"/>
      <c r="F5665" s="1">
        <v>1.0</v>
      </c>
      <c r="G5665" s="1"/>
      <c r="H5665" s="1"/>
    </row>
    <row r="5666">
      <c r="A5666" s="1" t="s">
        <v>47</v>
      </c>
      <c r="B5666" s="7" t="s">
        <v>161</v>
      </c>
      <c r="C5666" s="1" t="s">
        <v>5768</v>
      </c>
      <c r="D5666" s="8">
        <v>0.0</v>
      </c>
      <c r="E5666" s="1"/>
      <c r="F5666" s="1">
        <v>1.0</v>
      </c>
      <c r="G5666" s="1"/>
      <c r="H5666" s="1"/>
    </row>
    <row r="5667">
      <c r="A5667" s="1" t="s">
        <v>47</v>
      </c>
      <c r="B5667" s="7" t="s">
        <v>161</v>
      </c>
      <c r="C5667" s="1" t="s">
        <v>5769</v>
      </c>
      <c r="D5667" s="8">
        <v>0.0</v>
      </c>
      <c r="E5667" s="1"/>
      <c r="F5667" s="1">
        <v>1.0</v>
      </c>
      <c r="G5667" s="1"/>
      <c r="H5667" s="1"/>
    </row>
    <row r="5668">
      <c r="A5668" s="1" t="s">
        <v>47</v>
      </c>
      <c r="B5668" s="7" t="s">
        <v>161</v>
      </c>
      <c r="C5668" s="1" t="s">
        <v>5770</v>
      </c>
      <c r="D5668" s="8">
        <v>0.0</v>
      </c>
      <c r="E5668" s="1"/>
      <c r="F5668" s="1">
        <v>1.0</v>
      </c>
      <c r="G5668" s="1"/>
      <c r="H5668" s="1"/>
    </row>
    <row r="5669">
      <c r="A5669" s="1" t="s">
        <v>47</v>
      </c>
      <c r="B5669" s="7" t="s">
        <v>161</v>
      </c>
      <c r="C5669" s="1" t="s">
        <v>5771</v>
      </c>
      <c r="D5669" s="8">
        <v>0.0</v>
      </c>
      <c r="E5669" s="1"/>
      <c r="F5669" s="1">
        <v>1.0</v>
      </c>
      <c r="G5669" s="1"/>
      <c r="H5669" s="1"/>
    </row>
    <row r="5670">
      <c r="A5670" s="1" t="s">
        <v>47</v>
      </c>
      <c r="B5670" s="7" t="s">
        <v>161</v>
      </c>
      <c r="C5670" s="1" t="s">
        <v>5772</v>
      </c>
      <c r="D5670" s="8">
        <v>0.0</v>
      </c>
      <c r="E5670" s="1"/>
      <c r="F5670" s="1">
        <v>1.0</v>
      </c>
      <c r="G5670" s="1"/>
      <c r="H5670" s="1"/>
    </row>
    <row r="5671">
      <c r="A5671" s="1" t="s">
        <v>47</v>
      </c>
      <c r="B5671" s="7" t="s">
        <v>161</v>
      </c>
      <c r="C5671" s="1" t="s">
        <v>5773</v>
      </c>
      <c r="D5671" s="8">
        <v>0.0</v>
      </c>
      <c r="E5671" s="1"/>
      <c r="F5671" s="1">
        <v>1.0</v>
      </c>
      <c r="G5671" s="1"/>
      <c r="H5671" s="1"/>
    </row>
    <row r="5672">
      <c r="A5672" s="1" t="s">
        <v>47</v>
      </c>
      <c r="B5672" s="7" t="s">
        <v>161</v>
      </c>
      <c r="C5672" s="1" t="s">
        <v>5774</v>
      </c>
      <c r="D5672" s="8">
        <v>0.0</v>
      </c>
      <c r="E5672" s="1"/>
      <c r="F5672" s="1">
        <v>1.0</v>
      </c>
      <c r="G5672" s="1"/>
      <c r="H5672" s="1"/>
    </row>
    <row r="5673">
      <c r="A5673" s="1" t="s">
        <v>47</v>
      </c>
      <c r="B5673" s="7" t="s">
        <v>161</v>
      </c>
      <c r="C5673" s="1" t="s">
        <v>5775</v>
      </c>
      <c r="D5673" s="8">
        <v>0.0</v>
      </c>
      <c r="E5673" s="1"/>
      <c r="F5673" s="1">
        <v>1.0</v>
      </c>
      <c r="G5673" s="1"/>
      <c r="H5673" s="1"/>
    </row>
    <row r="5674">
      <c r="A5674" s="1" t="s">
        <v>47</v>
      </c>
      <c r="B5674" s="7" t="s">
        <v>162</v>
      </c>
      <c r="C5674" s="1" t="s">
        <v>2441</v>
      </c>
      <c r="D5674" s="8">
        <v>0.0</v>
      </c>
      <c r="E5674" s="1"/>
      <c r="F5674" s="1">
        <v>1.0</v>
      </c>
      <c r="G5674" s="1"/>
      <c r="H5674" s="1"/>
    </row>
    <row r="5675">
      <c r="A5675" s="1" t="s">
        <v>47</v>
      </c>
      <c r="B5675" s="7" t="s">
        <v>162</v>
      </c>
      <c r="C5675" s="1" t="s">
        <v>5776</v>
      </c>
      <c r="D5675" s="8">
        <v>2.0</v>
      </c>
      <c r="E5675" s="1"/>
      <c r="F5675" s="1">
        <v>6.0</v>
      </c>
      <c r="G5675" s="1"/>
      <c r="H5675" s="1"/>
    </row>
    <row r="5676">
      <c r="A5676" s="1" t="s">
        <v>47</v>
      </c>
      <c r="B5676" s="7" t="s">
        <v>162</v>
      </c>
      <c r="C5676" s="1" t="s">
        <v>5777</v>
      </c>
      <c r="D5676" s="8">
        <v>0.0</v>
      </c>
      <c r="E5676" s="1"/>
      <c r="F5676" s="1">
        <v>1.0</v>
      </c>
      <c r="G5676" s="1"/>
      <c r="H5676" s="1"/>
    </row>
    <row r="5677">
      <c r="A5677" s="1" t="s">
        <v>47</v>
      </c>
      <c r="B5677" s="7" t="s">
        <v>162</v>
      </c>
      <c r="C5677" s="1" t="s">
        <v>5778</v>
      </c>
      <c r="D5677" s="8">
        <v>0.0</v>
      </c>
      <c r="E5677" s="1"/>
      <c r="F5677" s="1">
        <v>5.3</v>
      </c>
      <c r="G5677" s="1"/>
      <c r="H5677" s="1"/>
    </row>
    <row r="5678">
      <c r="A5678" s="1" t="s">
        <v>47</v>
      </c>
      <c r="B5678" s="7" t="s">
        <v>162</v>
      </c>
      <c r="C5678" s="1" t="s">
        <v>5779</v>
      </c>
      <c r="D5678" s="8">
        <v>0.0</v>
      </c>
      <c r="E5678" s="1"/>
      <c r="F5678" s="1">
        <v>3.2</v>
      </c>
      <c r="G5678" s="1"/>
      <c r="H5678" s="1"/>
    </row>
    <row r="5679">
      <c r="A5679" s="1" t="s">
        <v>47</v>
      </c>
      <c r="B5679" s="7" t="s">
        <v>162</v>
      </c>
      <c r="C5679" s="1" t="s">
        <v>5780</v>
      </c>
      <c r="D5679" s="8">
        <v>0.0</v>
      </c>
      <c r="E5679" s="1"/>
      <c r="F5679" s="1">
        <v>6.3</v>
      </c>
      <c r="G5679" s="1"/>
      <c r="H5679" s="1"/>
    </row>
    <row r="5680">
      <c r="A5680" s="1" t="s">
        <v>47</v>
      </c>
      <c r="B5680" s="7" t="s">
        <v>162</v>
      </c>
      <c r="C5680" s="1" t="s">
        <v>5781</v>
      </c>
      <c r="D5680" s="8">
        <v>0.0</v>
      </c>
      <c r="E5680" s="1"/>
      <c r="F5680" s="1">
        <v>2.0</v>
      </c>
      <c r="G5680" s="1"/>
      <c r="H5680" s="1"/>
    </row>
    <row r="5681">
      <c r="A5681" s="1" t="s">
        <v>47</v>
      </c>
      <c r="B5681" s="7" t="s">
        <v>162</v>
      </c>
      <c r="C5681" s="1" t="s">
        <v>5782</v>
      </c>
      <c r="D5681" s="8">
        <v>0.0</v>
      </c>
      <c r="E5681" s="1"/>
      <c r="F5681" s="1">
        <v>1.0</v>
      </c>
      <c r="G5681" s="1"/>
      <c r="H5681" s="1"/>
    </row>
    <row r="5682">
      <c r="A5682" s="1" t="s">
        <v>47</v>
      </c>
      <c r="B5682" s="7" t="s">
        <v>162</v>
      </c>
      <c r="C5682" s="1" t="s">
        <v>3744</v>
      </c>
      <c r="D5682" s="8">
        <v>0.0</v>
      </c>
      <c r="E5682" s="1"/>
      <c r="F5682" s="1">
        <v>1.0</v>
      </c>
      <c r="G5682" s="1"/>
      <c r="H5682" s="1"/>
    </row>
    <row r="5683">
      <c r="A5683" s="1" t="s">
        <v>47</v>
      </c>
      <c r="B5683" s="7" t="s">
        <v>162</v>
      </c>
      <c r="C5683" s="1" t="s">
        <v>5783</v>
      </c>
      <c r="D5683" s="8">
        <v>0.0</v>
      </c>
      <c r="E5683" s="1"/>
      <c r="F5683" s="1">
        <v>1.0</v>
      </c>
      <c r="G5683" s="1"/>
      <c r="H5683" s="1"/>
    </row>
    <row r="5684">
      <c r="A5684" s="1" t="s">
        <v>47</v>
      </c>
      <c r="B5684" s="7" t="s">
        <v>162</v>
      </c>
      <c r="C5684" s="1" t="s">
        <v>5784</v>
      </c>
      <c r="D5684" s="8">
        <v>0.0</v>
      </c>
      <c r="E5684" s="1"/>
      <c r="F5684" s="1">
        <v>1.0</v>
      </c>
      <c r="G5684" s="1"/>
      <c r="H5684" s="1"/>
    </row>
    <row r="5685">
      <c r="A5685" s="1" t="s">
        <v>47</v>
      </c>
      <c r="B5685" s="7" t="s">
        <v>162</v>
      </c>
      <c r="C5685" s="1" t="s">
        <v>5785</v>
      </c>
      <c r="D5685" s="8">
        <v>0.0</v>
      </c>
      <c r="E5685" s="1"/>
      <c r="F5685" s="1">
        <v>1.0</v>
      </c>
      <c r="G5685" s="1"/>
      <c r="H5685" s="1"/>
    </row>
    <row r="5686">
      <c r="A5686" s="1" t="s">
        <v>47</v>
      </c>
      <c r="B5686" s="7" t="s">
        <v>162</v>
      </c>
      <c r="C5686" s="1" t="s">
        <v>5786</v>
      </c>
      <c r="D5686" s="8">
        <v>0.0</v>
      </c>
      <c r="E5686" s="1"/>
      <c r="F5686" s="1">
        <v>3.8</v>
      </c>
      <c r="G5686" s="1"/>
      <c r="H5686" s="1"/>
    </row>
    <row r="5687">
      <c r="A5687" s="1" t="s">
        <v>47</v>
      </c>
      <c r="B5687" s="7" t="s">
        <v>162</v>
      </c>
      <c r="C5687" s="1" t="s">
        <v>5787</v>
      </c>
      <c r="D5687" s="8">
        <v>0.0</v>
      </c>
      <c r="E5687" s="1"/>
      <c r="F5687" s="1">
        <v>1.9</v>
      </c>
      <c r="G5687" s="1"/>
      <c r="H5687" s="1"/>
    </row>
    <row r="5688">
      <c r="A5688" s="1" t="s">
        <v>47</v>
      </c>
      <c r="B5688" s="7" t="s">
        <v>162</v>
      </c>
      <c r="C5688" s="1" t="s">
        <v>5788</v>
      </c>
      <c r="D5688" s="8">
        <v>0.0</v>
      </c>
      <c r="E5688" s="1"/>
      <c r="F5688" s="1">
        <v>3.6</v>
      </c>
      <c r="G5688" s="1"/>
      <c r="H5688" s="1"/>
    </row>
    <row r="5689">
      <c r="A5689" s="1" t="s">
        <v>47</v>
      </c>
      <c r="B5689" s="7" t="s">
        <v>162</v>
      </c>
      <c r="C5689" s="1" t="s">
        <v>5789</v>
      </c>
      <c r="D5689" s="8">
        <v>0.0</v>
      </c>
      <c r="E5689" s="1"/>
      <c r="F5689" s="1">
        <v>2.9</v>
      </c>
      <c r="G5689" s="1"/>
      <c r="H5689" s="1"/>
    </row>
    <row r="5690">
      <c r="A5690" s="1" t="s">
        <v>47</v>
      </c>
      <c r="B5690" s="7" t="s">
        <v>162</v>
      </c>
      <c r="C5690" s="1" t="s">
        <v>5790</v>
      </c>
      <c r="D5690" s="8">
        <v>0.0</v>
      </c>
      <c r="E5690" s="1"/>
      <c r="F5690" s="1">
        <v>2.0</v>
      </c>
      <c r="G5690" s="1"/>
      <c r="H5690" s="1"/>
    </row>
    <row r="5691">
      <c r="A5691" s="1" t="s">
        <v>47</v>
      </c>
      <c r="B5691" s="7" t="s">
        <v>162</v>
      </c>
      <c r="C5691" s="1" t="s">
        <v>5791</v>
      </c>
      <c r="D5691" s="8">
        <v>0.0</v>
      </c>
      <c r="E5691" s="1"/>
      <c r="F5691" s="1">
        <v>1.8</v>
      </c>
      <c r="G5691" s="1"/>
      <c r="H5691" s="1"/>
    </row>
    <row r="5692">
      <c r="A5692" s="1" t="s">
        <v>47</v>
      </c>
      <c r="B5692" s="7" t="s">
        <v>162</v>
      </c>
      <c r="C5692" s="1" t="s">
        <v>2844</v>
      </c>
      <c r="D5692" s="8">
        <v>0.0</v>
      </c>
      <c r="E5692" s="1"/>
      <c r="F5692" s="1">
        <v>3.3</v>
      </c>
      <c r="G5692" s="1"/>
      <c r="H5692" s="1"/>
    </row>
    <row r="5693">
      <c r="A5693" s="1" t="s">
        <v>47</v>
      </c>
      <c r="B5693" s="7" t="s">
        <v>162</v>
      </c>
      <c r="C5693" s="1" t="s">
        <v>5792</v>
      </c>
      <c r="D5693" s="8">
        <v>0.0</v>
      </c>
      <c r="E5693" s="1"/>
      <c r="F5693" s="1">
        <v>1.0</v>
      </c>
      <c r="G5693" s="1"/>
      <c r="H5693" s="1"/>
    </row>
    <row r="5694">
      <c r="A5694" s="1" t="s">
        <v>47</v>
      </c>
      <c r="B5694" s="7" t="s">
        <v>162</v>
      </c>
      <c r="C5694" s="1" t="s">
        <v>5793</v>
      </c>
      <c r="D5694" s="8">
        <v>0.0</v>
      </c>
      <c r="E5694" s="1"/>
      <c r="F5694" s="1">
        <v>9.3</v>
      </c>
      <c r="G5694" s="1"/>
      <c r="H5694" s="1"/>
    </row>
    <row r="5695">
      <c r="A5695" s="1" t="s">
        <v>47</v>
      </c>
      <c r="B5695" s="7" t="s">
        <v>162</v>
      </c>
      <c r="C5695" s="1" t="s">
        <v>5794</v>
      </c>
      <c r="D5695" s="8">
        <v>0.0</v>
      </c>
      <c r="E5695" s="1"/>
      <c r="F5695" s="1">
        <v>1.0</v>
      </c>
      <c r="G5695" s="1"/>
      <c r="H5695" s="1"/>
    </row>
    <row r="5696">
      <c r="A5696" s="1" t="s">
        <v>47</v>
      </c>
      <c r="B5696" s="7" t="s">
        <v>162</v>
      </c>
      <c r="C5696" s="1" t="s">
        <v>5795</v>
      </c>
      <c r="D5696" s="8">
        <v>0.0</v>
      </c>
      <c r="E5696" s="1"/>
      <c r="F5696" s="1">
        <v>6.4</v>
      </c>
      <c r="G5696" s="1"/>
      <c r="H5696" s="1"/>
    </row>
    <row r="5697">
      <c r="A5697" s="1" t="s">
        <v>47</v>
      </c>
      <c r="B5697" s="7" t="s">
        <v>162</v>
      </c>
      <c r="C5697" s="1" t="s">
        <v>5796</v>
      </c>
      <c r="D5697" s="8">
        <v>0.0</v>
      </c>
      <c r="E5697" s="1"/>
      <c r="F5697" s="1">
        <v>2.0</v>
      </c>
      <c r="G5697" s="1"/>
      <c r="H5697" s="1"/>
    </row>
    <row r="5698">
      <c r="A5698" s="1" t="s">
        <v>47</v>
      </c>
      <c r="B5698" s="7" t="s">
        <v>162</v>
      </c>
      <c r="C5698" s="1" t="s">
        <v>5797</v>
      </c>
      <c r="D5698" s="8">
        <v>0.0</v>
      </c>
      <c r="E5698" s="1"/>
      <c r="F5698" s="1">
        <v>2.8</v>
      </c>
      <c r="G5698" s="1"/>
      <c r="H5698" s="1"/>
    </row>
    <row r="5699">
      <c r="A5699" s="1" t="s">
        <v>47</v>
      </c>
      <c r="B5699" s="7" t="s">
        <v>162</v>
      </c>
      <c r="C5699" s="1" t="s">
        <v>5798</v>
      </c>
      <c r="D5699" s="8">
        <v>0.0</v>
      </c>
      <c r="E5699" s="1"/>
      <c r="F5699" s="1">
        <v>2.6</v>
      </c>
      <c r="G5699" s="1"/>
      <c r="H5699" s="1"/>
    </row>
    <row r="5700">
      <c r="A5700" s="1" t="s">
        <v>47</v>
      </c>
      <c r="B5700" s="7" t="s">
        <v>162</v>
      </c>
      <c r="C5700" s="1" t="s">
        <v>5799</v>
      </c>
      <c r="D5700" s="8">
        <v>0.0</v>
      </c>
      <c r="E5700" s="1"/>
      <c r="F5700" s="1">
        <v>1.0</v>
      </c>
      <c r="G5700" s="1"/>
      <c r="H5700" s="1"/>
    </row>
    <row r="5701">
      <c r="A5701" s="1" t="s">
        <v>47</v>
      </c>
      <c r="B5701" s="7" t="s">
        <v>162</v>
      </c>
      <c r="C5701" s="1" t="s">
        <v>5800</v>
      </c>
      <c r="D5701" s="8">
        <v>0.0</v>
      </c>
      <c r="E5701" s="1"/>
      <c r="F5701" s="1">
        <v>1.0</v>
      </c>
      <c r="G5701" s="1"/>
      <c r="H5701" s="1"/>
    </row>
    <row r="5702">
      <c r="A5702" s="1" t="s">
        <v>47</v>
      </c>
      <c r="B5702" s="7" t="s">
        <v>162</v>
      </c>
      <c r="C5702" s="1" t="s">
        <v>5801</v>
      </c>
      <c r="D5702" s="8">
        <v>0.0</v>
      </c>
      <c r="E5702" s="1"/>
      <c r="F5702" s="1">
        <v>1.0</v>
      </c>
      <c r="G5702" s="1"/>
      <c r="H5702" s="1"/>
    </row>
    <row r="5703">
      <c r="A5703" s="1" t="s">
        <v>47</v>
      </c>
      <c r="B5703" s="7" t="s">
        <v>162</v>
      </c>
      <c r="C5703" s="1" t="s">
        <v>5802</v>
      </c>
      <c r="D5703" s="8">
        <v>0.0</v>
      </c>
      <c r="E5703" s="1"/>
      <c r="F5703" s="1">
        <v>1.0</v>
      </c>
      <c r="G5703" s="1"/>
      <c r="H5703" s="1"/>
    </row>
    <row r="5704">
      <c r="A5704" s="1" t="s">
        <v>47</v>
      </c>
      <c r="B5704" s="7" t="s">
        <v>162</v>
      </c>
      <c r="C5704" s="1" t="s">
        <v>5803</v>
      </c>
      <c r="D5704" s="8">
        <v>0.0</v>
      </c>
      <c r="E5704" s="1"/>
      <c r="F5704" s="1">
        <v>6.0</v>
      </c>
      <c r="G5704" s="1"/>
      <c r="H5704" s="1"/>
    </row>
    <row r="5705">
      <c r="A5705" s="1" t="s">
        <v>47</v>
      </c>
      <c r="B5705" s="7" t="s">
        <v>162</v>
      </c>
      <c r="C5705" s="1" t="s">
        <v>5804</v>
      </c>
      <c r="D5705" s="8">
        <v>0.0</v>
      </c>
      <c r="E5705" s="1"/>
      <c r="F5705" s="1">
        <v>2.0</v>
      </c>
      <c r="G5705" s="1"/>
      <c r="H5705" s="1"/>
    </row>
    <row r="5706">
      <c r="A5706" s="1" t="s">
        <v>47</v>
      </c>
      <c r="B5706" s="7" t="s">
        <v>162</v>
      </c>
      <c r="C5706" s="1" t="s">
        <v>5805</v>
      </c>
      <c r="D5706" s="8">
        <v>0.0</v>
      </c>
      <c r="E5706" s="1"/>
      <c r="F5706" s="1">
        <v>2.3</v>
      </c>
      <c r="G5706" s="1"/>
      <c r="H5706" s="1"/>
    </row>
    <row r="5707">
      <c r="A5707" s="1" t="s">
        <v>47</v>
      </c>
      <c r="B5707" s="7" t="s">
        <v>162</v>
      </c>
      <c r="C5707" s="1" t="s">
        <v>5806</v>
      </c>
      <c r="D5707" s="8">
        <v>0.0</v>
      </c>
      <c r="E5707" s="1"/>
      <c r="F5707" s="1">
        <v>1.0</v>
      </c>
      <c r="G5707" s="1"/>
      <c r="H5707" s="1"/>
    </row>
    <row r="5708">
      <c r="A5708" s="1" t="s">
        <v>47</v>
      </c>
      <c r="B5708" s="7" t="s">
        <v>162</v>
      </c>
      <c r="C5708" s="1" t="s">
        <v>5807</v>
      </c>
      <c r="D5708" s="8">
        <v>0.0</v>
      </c>
      <c r="E5708" s="1"/>
      <c r="F5708" s="1">
        <v>1.0</v>
      </c>
      <c r="G5708" s="1"/>
      <c r="H5708" s="1"/>
    </row>
    <row r="5709">
      <c r="A5709" s="1" t="s">
        <v>47</v>
      </c>
      <c r="B5709" s="7" t="s">
        <v>162</v>
      </c>
      <c r="C5709" s="1" t="s">
        <v>5808</v>
      </c>
      <c r="D5709" s="8">
        <v>0.0</v>
      </c>
      <c r="E5709" s="1"/>
      <c r="F5709" s="1">
        <v>3.0</v>
      </c>
      <c r="G5709" s="1"/>
      <c r="H5709" s="1"/>
    </row>
    <row r="5710">
      <c r="A5710" s="1" t="s">
        <v>47</v>
      </c>
      <c r="B5710" s="7" t="s">
        <v>162</v>
      </c>
      <c r="C5710" s="1" t="s">
        <v>5809</v>
      </c>
      <c r="D5710" s="8">
        <v>0.0</v>
      </c>
      <c r="E5710" s="1"/>
      <c r="F5710" s="1">
        <v>1.0</v>
      </c>
      <c r="G5710" s="1"/>
      <c r="H5710" s="1"/>
    </row>
    <row r="5711">
      <c r="A5711" s="1" t="s">
        <v>47</v>
      </c>
      <c r="B5711" s="7" t="s">
        <v>162</v>
      </c>
      <c r="C5711" s="1" t="s">
        <v>5810</v>
      </c>
      <c r="D5711" s="8">
        <v>0.0</v>
      </c>
      <c r="E5711" s="1"/>
      <c r="F5711" s="1">
        <v>1.0</v>
      </c>
      <c r="G5711" s="1"/>
      <c r="H5711" s="1"/>
    </row>
    <row r="5712">
      <c r="A5712" s="1" t="s">
        <v>47</v>
      </c>
      <c r="B5712" s="7" t="s">
        <v>162</v>
      </c>
      <c r="C5712" s="1" t="s">
        <v>5811</v>
      </c>
      <c r="D5712" s="8">
        <v>0.0</v>
      </c>
      <c r="E5712" s="1"/>
      <c r="F5712" s="1">
        <v>1.7</v>
      </c>
      <c r="G5712" s="1"/>
      <c r="H5712" s="1"/>
    </row>
    <row r="5713">
      <c r="A5713" s="1" t="s">
        <v>47</v>
      </c>
      <c r="B5713" s="7" t="s">
        <v>162</v>
      </c>
      <c r="C5713" s="1" t="s">
        <v>5812</v>
      </c>
      <c r="D5713" s="8">
        <v>0.0</v>
      </c>
      <c r="E5713" s="1"/>
      <c r="F5713" s="1">
        <v>1.0</v>
      </c>
      <c r="G5713" s="1"/>
      <c r="H5713" s="1"/>
    </row>
    <row r="5714">
      <c r="A5714" s="1" t="s">
        <v>47</v>
      </c>
      <c r="B5714" s="7" t="s">
        <v>162</v>
      </c>
      <c r="C5714" s="1" t="s">
        <v>5813</v>
      </c>
      <c r="D5714" s="8">
        <v>0.0</v>
      </c>
      <c r="E5714" s="1"/>
      <c r="F5714" s="1">
        <v>1.0</v>
      </c>
      <c r="G5714" s="1"/>
      <c r="H5714" s="1"/>
    </row>
    <row r="5715">
      <c r="A5715" s="1" t="s">
        <v>47</v>
      </c>
      <c r="B5715" s="7" t="s">
        <v>162</v>
      </c>
      <c r="C5715" s="1" t="s">
        <v>5814</v>
      </c>
      <c r="D5715" s="8">
        <v>0.0</v>
      </c>
      <c r="E5715" s="1"/>
      <c r="F5715" s="1">
        <v>6.0</v>
      </c>
      <c r="G5715" s="1"/>
      <c r="H5715" s="1"/>
    </row>
    <row r="5716">
      <c r="A5716" s="1" t="s">
        <v>47</v>
      </c>
      <c r="B5716" s="7" t="s">
        <v>162</v>
      </c>
      <c r="C5716" s="1" t="s">
        <v>5815</v>
      </c>
      <c r="D5716" s="8">
        <v>0.0</v>
      </c>
      <c r="E5716" s="1"/>
      <c r="F5716" s="1">
        <v>1.0</v>
      </c>
      <c r="G5716" s="1"/>
      <c r="H5716" s="1"/>
    </row>
    <row r="5717">
      <c r="A5717" s="1" t="s">
        <v>47</v>
      </c>
      <c r="B5717" s="7" t="s">
        <v>162</v>
      </c>
      <c r="C5717" s="1" t="s">
        <v>5816</v>
      </c>
      <c r="D5717" s="8">
        <v>0.0</v>
      </c>
      <c r="E5717" s="1"/>
      <c r="F5717" s="1">
        <v>1.0</v>
      </c>
      <c r="G5717" s="1"/>
      <c r="H5717" s="1"/>
    </row>
    <row r="5718">
      <c r="A5718" s="1" t="s">
        <v>47</v>
      </c>
      <c r="B5718" s="7" t="s">
        <v>162</v>
      </c>
      <c r="C5718" s="1" t="s">
        <v>5817</v>
      </c>
      <c r="D5718" s="8">
        <v>0.0</v>
      </c>
      <c r="E5718" s="1"/>
      <c r="F5718" s="1">
        <v>1.0</v>
      </c>
      <c r="G5718" s="1"/>
      <c r="H5718" s="1"/>
    </row>
    <row r="5719">
      <c r="A5719" s="1" t="s">
        <v>47</v>
      </c>
      <c r="B5719" s="7" t="s">
        <v>162</v>
      </c>
      <c r="C5719" s="1" t="s">
        <v>5818</v>
      </c>
      <c r="D5719" s="8">
        <v>0.0</v>
      </c>
      <c r="E5719" s="1"/>
      <c r="F5719" s="1">
        <v>1.0</v>
      </c>
      <c r="G5719" s="1"/>
      <c r="H5719" s="1"/>
    </row>
    <row r="5720">
      <c r="A5720" s="1" t="s">
        <v>47</v>
      </c>
      <c r="B5720" s="7" t="s">
        <v>162</v>
      </c>
      <c r="C5720" s="1" t="s">
        <v>5819</v>
      </c>
      <c r="D5720" s="8">
        <v>0.0</v>
      </c>
      <c r="E5720" s="1"/>
      <c r="F5720" s="1">
        <v>1.0</v>
      </c>
      <c r="G5720" s="1"/>
      <c r="H5720" s="1"/>
    </row>
    <row r="5721">
      <c r="A5721" s="1" t="s">
        <v>47</v>
      </c>
      <c r="B5721" s="7" t="s">
        <v>162</v>
      </c>
      <c r="C5721" s="1" t="s">
        <v>5820</v>
      </c>
      <c r="D5721" s="8">
        <v>0.0</v>
      </c>
      <c r="E5721" s="1"/>
      <c r="F5721" s="1">
        <v>1.0</v>
      </c>
      <c r="G5721" s="1"/>
      <c r="H5721" s="1"/>
    </row>
    <row r="5722">
      <c r="A5722" s="1" t="s">
        <v>47</v>
      </c>
      <c r="B5722" s="7" t="s">
        <v>162</v>
      </c>
      <c r="C5722" s="1" t="s">
        <v>5821</v>
      </c>
      <c r="D5722" s="8">
        <v>0.0</v>
      </c>
      <c r="E5722" s="1"/>
      <c r="F5722" s="1">
        <v>1.0</v>
      </c>
      <c r="G5722" s="1"/>
      <c r="H5722" s="1"/>
    </row>
    <row r="5723">
      <c r="A5723" s="1" t="s">
        <v>47</v>
      </c>
      <c r="B5723" s="7" t="s">
        <v>162</v>
      </c>
      <c r="C5723" s="1" t="s">
        <v>5822</v>
      </c>
      <c r="D5723" s="8">
        <v>0.0</v>
      </c>
      <c r="E5723" s="1"/>
      <c r="F5723" s="1">
        <v>1.0</v>
      </c>
      <c r="G5723" s="1"/>
      <c r="H5723" s="1"/>
    </row>
    <row r="5724">
      <c r="A5724" s="1" t="s">
        <v>47</v>
      </c>
      <c r="B5724" s="7" t="s">
        <v>164</v>
      </c>
      <c r="C5724" s="1" t="s">
        <v>5823</v>
      </c>
      <c r="D5724" s="8">
        <v>0.0</v>
      </c>
      <c r="E5724" s="1"/>
      <c r="F5724" s="1">
        <v>9.7</v>
      </c>
      <c r="G5724" s="1"/>
      <c r="H5724" s="1"/>
    </row>
    <row r="5725">
      <c r="A5725" s="1" t="s">
        <v>47</v>
      </c>
      <c r="B5725" s="7" t="s">
        <v>164</v>
      </c>
      <c r="C5725" s="1" t="s">
        <v>5824</v>
      </c>
      <c r="D5725" s="8">
        <v>0.0</v>
      </c>
      <c r="E5725" s="1"/>
      <c r="F5725" s="1">
        <v>9.4</v>
      </c>
      <c r="G5725" s="1"/>
      <c r="H5725" s="1"/>
    </row>
    <row r="5726">
      <c r="A5726" s="1" t="s">
        <v>47</v>
      </c>
      <c r="B5726" s="7" t="s">
        <v>164</v>
      </c>
      <c r="C5726" s="1" t="s">
        <v>5825</v>
      </c>
      <c r="D5726" s="8">
        <v>0.0</v>
      </c>
      <c r="E5726" s="1"/>
      <c r="F5726" s="1">
        <v>3.3</v>
      </c>
      <c r="G5726" s="1"/>
      <c r="H5726" s="1"/>
    </row>
    <row r="5727">
      <c r="A5727" s="1" t="s">
        <v>47</v>
      </c>
      <c r="B5727" s="7" t="s">
        <v>164</v>
      </c>
      <c r="C5727" s="1" t="s">
        <v>5826</v>
      </c>
      <c r="D5727" s="8">
        <v>0.0</v>
      </c>
      <c r="E5727" s="1"/>
      <c r="F5727" s="1">
        <v>5.2</v>
      </c>
      <c r="G5727" s="1"/>
      <c r="H5727" s="1"/>
    </row>
    <row r="5728">
      <c r="A5728" s="1" t="s">
        <v>47</v>
      </c>
      <c r="B5728" s="7" t="s">
        <v>164</v>
      </c>
      <c r="C5728" s="1" t="s">
        <v>5827</v>
      </c>
      <c r="D5728" s="8">
        <v>0.0</v>
      </c>
      <c r="E5728" s="1"/>
      <c r="F5728" s="1">
        <v>4.1</v>
      </c>
      <c r="G5728" s="1"/>
      <c r="H5728" s="1"/>
    </row>
    <row r="5729">
      <c r="A5729" s="1" t="s">
        <v>47</v>
      </c>
      <c r="B5729" s="7" t="s">
        <v>164</v>
      </c>
      <c r="C5729" s="1" t="s">
        <v>5828</v>
      </c>
      <c r="D5729" s="8">
        <v>0.0</v>
      </c>
      <c r="E5729" s="1"/>
      <c r="F5729" s="1">
        <v>1.6</v>
      </c>
      <c r="G5729" s="1"/>
      <c r="H5729" s="1"/>
    </row>
    <row r="5730">
      <c r="A5730" s="1" t="s">
        <v>47</v>
      </c>
      <c r="B5730" s="7" t="s">
        <v>164</v>
      </c>
      <c r="C5730" s="1" t="s">
        <v>5829</v>
      </c>
      <c r="D5730" s="8">
        <v>1.0</v>
      </c>
      <c r="E5730" s="1"/>
      <c r="F5730" s="1">
        <v>5.4</v>
      </c>
      <c r="G5730" s="1"/>
      <c r="H5730" s="1"/>
    </row>
    <row r="5731">
      <c r="A5731" s="1" t="s">
        <v>47</v>
      </c>
      <c r="B5731" s="7" t="s">
        <v>164</v>
      </c>
      <c r="C5731" s="1" t="s">
        <v>5830</v>
      </c>
      <c r="D5731" s="8">
        <v>0.0</v>
      </c>
      <c r="E5731" s="1"/>
      <c r="F5731" s="1">
        <v>9.2</v>
      </c>
      <c r="G5731" s="1"/>
      <c r="H5731" s="1"/>
    </row>
    <row r="5732">
      <c r="A5732" s="1" t="s">
        <v>47</v>
      </c>
      <c r="B5732" s="7" t="s">
        <v>164</v>
      </c>
      <c r="C5732" s="1" t="s">
        <v>5831</v>
      </c>
      <c r="D5732" s="8">
        <v>0.0</v>
      </c>
      <c r="E5732" s="1"/>
      <c r="F5732" s="1">
        <v>17.5</v>
      </c>
      <c r="G5732" s="1"/>
      <c r="H5732" s="1"/>
    </row>
    <row r="5733">
      <c r="A5733" s="1" t="s">
        <v>47</v>
      </c>
      <c r="B5733" s="7" t="s">
        <v>164</v>
      </c>
      <c r="C5733" s="1" t="s">
        <v>5832</v>
      </c>
      <c r="D5733" s="8">
        <v>0.0</v>
      </c>
      <c r="E5733" s="1"/>
      <c r="F5733" s="1">
        <v>5.5</v>
      </c>
      <c r="G5733" s="1"/>
      <c r="H5733" s="1"/>
    </row>
    <row r="5734">
      <c r="A5734" s="1" t="s">
        <v>47</v>
      </c>
      <c r="B5734" s="7" t="s">
        <v>164</v>
      </c>
      <c r="C5734" s="1" t="s">
        <v>5833</v>
      </c>
      <c r="D5734" s="8">
        <v>0.0</v>
      </c>
      <c r="E5734" s="1"/>
      <c r="F5734" s="1">
        <v>10.1</v>
      </c>
      <c r="G5734" s="1"/>
      <c r="H5734" s="1"/>
    </row>
    <row r="5735">
      <c r="A5735" s="1" t="s">
        <v>47</v>
      </c>
      <c r="B5735" s="7" t="s">
        <v>164</v>
      </c>
      <c r="C5735" s="1" t="s">
        <v>5834</v>
      </c>
      <c r="D5735" s="8">
        <v>0.0</v>
      </c>
      <c r="E5735" s="1"/>
      <c r="F5735" s="1">
        <v>1.0</v>
      </c>
      <c r="G5735" s="1"/>
      <c r="H5735" s="1"/>
    </row>
    <row r="5736">
      <c r="A5736" s="1" t="s">
        <v>47</v>
      </c>
      <c r="B5736" s="7" t="s">
        <v>164</v>
      </c>
      <c r="C5736" s="1" t="s">
        <v>5835</v>
      </c>
      <c r="D5736" s="8">
        <v>0.0</v>
      </c>
      <c r="E5736" s="1"/>
      <c r="F5736" s="1">
        <v>10.3</v>
      </c>
      <c r="G5736" s="1"/>
      <c r="H5736" s="1"/>
    </row>
    <row r="5737">
      <c r="A5737" s="1" t="s">
        <v>47</v>
      </c>
      <c r="B5737" s="7" t="s">
        <v>164</v>
      </c>
      <c r="C5737" s="1" t="s">
        <v>5836</v>
      </c>
      <c r="D5737" s="8">
        <v>0.0</v>
      </c>
      <c r="E5737" s="1"/>
      <c r="F5737" s="1">
        <v>3.6</v>
      </c>
      <c r="G5737" s="1"/>
      <c r="H5737" s="1"/>
    </row>
    <row r="5738">
      <c r="A5738" s="1" t="s">
        <v>47</v>
      </c>
      <c r="B5738" s="7" t="s">
        <v>164</v>
      </c>
      <c r="C5738" s="1" t="s">
        <v>5837</v>
      </c>
      <c r="D5738" s="8">
        <v>0.0</v>
      </c>
      <c r="E5738" s="1"/>
      <c r="F5738" s="1">
        <v>2.7</v>
      </c>
      <c r="G5738" s="1"/>
      <c r="H5738" s="1"/>
    </row>
    <row r="5739">
      <c r="A5739" s="1" t="s">
        <v>47</v>
      </c>
      <c r="B5739" s="7" t="s">
        <v>164</v>
      </c>
      <c r="C5739" s="1" t="s">
        <v>5838</v>
      </c>
      <c r="D5739" s="8">
        <v>0.0</v>
      </c>
      <c r="E5739" s="1"/>
      <c r="F5739" s="1">
        <v>5.8</v>
      </c>
      <c r="G5739" s="1"/>
      <c r="H5739" s="1"/>
    </row>
    <row r="5740">
      <c r="A5740" s="1" t="s">
        <v>47</v>
      </c>
      <c r="B5740" s="7" t="s">
        <v>164</v>
      </c>
      <c r="C5740" s="1" t="s">
        <v>5839</v>
      </c>
      <c r="D5740" s="8">
        <v>1.0</v>
      </c>
      <c r="E5740" s="1"/>
      <c r="F5740" s="1">
        <v>3.2</v>
      </c>
      <c r="G5740" s="1"/>
      <c r="H5740" s="1"/>
    </row>
    <row r="5741">
      <c r="A5741" s="1" t="s">
        <v>47</v>
      </c>
      <c r="B5741" s="7" t="s">
        <v>164</v>
      </c>
      <c r="C5741" s="1" t="s">
        <v>5840</v>
      </c>
      <c r="D5741" s="8">
        <v>0.0</v>
      </c>
      <c r="E5741" s="1"/>
      <c r="F5741" s="1">
        <v>11.4</v>
      </c>
      <c r="G5741" s="1"/>
      <c r="H5741" s="1"/>
    </row>
    <row r="5742">
      <c r="A5742" s="1" t="s">
        <v>47</v>
      </c>
      <c r="B5742" s="7" t="s">
        <v>164</v>
      </c>
      <c r="C5742" s="1" t="s">
        <v>5841</v>
      </c>
      <c r="D5742" s="8">
        <v>1.0</v>
      </c>
      <c r="E5742" s="1"/>
      <c r="F5742" s="1">
        <v>9.8</v>
      </c>
      <c r="G5742" s="1"/>
      <c r="H5742" s="1"/>
    </row>
    <row r="5743">
      <c r="A5743" s="1" t="s">
        <v>47</v>
      </c>
      <c r="B5743" s="7" t="s">
        <v>164</v>
      </c>
      <c r="C5743" s="1" t="s">
        <v>5842</v>
      </c>
      <c r="D5743" s="8">
        <v>0.0</v>
      </c>
      <c r="E5743" s="1"/>
      <c r="F5743" s="1">
        <v>22.3</v>
      </c>
      <c r="G5743" s="1"/>
      <c r="H5743" s="1"/>
    </row>
    <row r="5744">
      <c r="A5744" s="1" t="s">
        <v>47</v>
      </c>
      <c r="B5744" s="7" t="s">
        <v>164</v>
      </c>
      <c r="C5744" s="1" t="s">
        <v>5843</v>
      </c>
      <c r="D5744" s="8">
        <v>0.0</v>
      </c>
      <c r="E5744" s="1"/>
      <c r="F5744" s="1">
        <v>3.6</v>
      </c>
      <c r="G5744" s="1"/>
      <c r="H5744" s="1"/>
    </row>
    <row r="5745">
      <c r="A5745" s="1" t="s">
        <v>47</v>
      </c>
      <c r="B5745" s="7" t="s">
        <v>164</v>
      </c>
      <c r="C5745" s="1" t="s">
        <v>5844</v>
      </c>
      <c r="D5745" s="8">
        <v>0.0</v>
      </c>
      <c r="E5745" s="1"/>
      <c r="F5745" s="1">
        <v>5.6</v>
      </c>
      <c r="G5745" s="1"/>
      <c r="H5745" s="1"/>
    </row>
    <row r="5746">
      <c r="A5746" s="1" t="s">
        <v>47</v>
      </c>
      <c r="B5746" s="7" t="s">
        <v>164</v>
      </c>
      <c r="C5746" s="1" t="s">
        <v>5845</v>
      </c>
      <c r="D5746" s="8">
        <v>1.0</v>
      </c>
      <c r="E5746" s="1"/>
      <c r="F5746" s="1">
        <v>8.8</v>
      </c>
      <c r="G5746" s="1"/>
      <c r="H5746" s="1"/>
    </row>
    <row r="5747">
      <c r="A5747" s="1" t="s">
        <v>47</v>
      </c>
      <c r="B5747" s="7" t="s">
        <v>164</v>
      </c>
      <c r="C5747" s="1" t="s">
        <v>5846</v>
      </c>
      <c r="D5747" s="8">
        <v>0.0</v>
      </c>
      <c r="E5747" s="1"/>
      <c r="F5747" s="1">
        <v>2.3</v>
      </c>
      <c r="G5747" s="1"/>
      <c r="H5747" s="1"/>
    </row>
    <row r="5748">
      <c r="A5748" s="1" t="s">
        <v>47</v>
      </c>
      <c r="B5748" s="7" t="s">
        <v>164</v>
      </c>
      <c r="C5748" s="1" t="s">
        <v>5847</v>
      </c>
      <c r="D5748" s="8">
        <v>0.0</v>
      </c>
      <c r="E5748" s="1"/>
      <c r="F5748" s="1">
        <v>12.0</v>
      </c>
      <c r="G5748" s="1"/>
      <c r="H5748" s="1"/>
    </row>
    <row r="5749">
      <c r="A5749" s="1" t="s">
        <v>47</v>
      </c>
      <c r="B5749" s="7" t="s">
        <v>164</v>
      </c>
      <c r="C5749" s="1" t="s">
        <v>5848</v>
      </c>
      <c r="D5749" s="8">
        <v>0.0</v>
      </c>
      <c r="E5749" s="1"/>
      <c r="F5749" s="1">
        <v>16.8</v>
      </c>
      <c r="G5749" s="1"/>
      <c r="H5749" s="1"/>
    </row>
    <row r="5750">
      <c r="A5750" s="1" t="s">
        <v>47</v>
      </c>
      <c r="B5750" s="7" t="s">
        <v>164</v>
      </c>
      <c r="C5750" s="1" t="s">
        <v>5849</v>
      </c>
      <c r="D5750" s="8">
        <v>0.0</v>
      </c>
      <c r="E5750" s="1"/>
      <c r="F5750" s="1">
        <v>8.8</v>
      </c>
      <c r="G5750" s="1"/>
      <c r="H5750" s="1"/>
    </row>
    <row r="5751">
      <c r="A5751" s="1" t="s">
        <v>47</v>
      </c>
      <c r="B5751" s="7" t="s">
        <v>164</v>
      </c>
      <c r="C5751" s="1" t="s">
        <v>5850</v>
      </c>
      <c r="D5751" s="8">
        <v>0.0</v>
      </c>
      <c r="E5751" s="1"/>
      <c r="F5751" s="1">
        <v>3.0</v>
      </c>
      <c r="G5751" s="1"/>
      <c r="H5751" s="1"/>
    </row>
    <row r="5752">
      <c r="A5752" s="1" t="s">
        <v>47</v>
      </c>
      <c r="B5752" s="7" t="s">
        <v>164</v>
      </c>
      <c r="C5752" s="1" t="s">
        <v>5851</v>
      </c>
      <c r="D5752" s="8">
        <v>0.0</v>
      </c>
      <c r="E5752" s="1"/>
      <c r="F5752" s="1">
        <v>11.3</v>
      </c>
      <c r="G5752" s="1"/>
      <c r="H5752" s="1"/>
    </row>
    <row r="5753">
      <c r="A5753" s="1" t="s">
        <v>47</v>
      </c>
      <c r="B5753" s="7" t="s">
        <v>164</v>
      </c>
      <c r="C5753" s="1" t="s">
        <v>5852</v>
      </c>
      <c r="D5753" s="8">
        <v>0.0</v>
      </c>
      <c r="E5753" s="1"/>
      <c r="F5753" s="1">
        <v>20.0</v>
      </c>
      <c r="G5753" s="1"/>
      <c r="H5753" s="1"/>
    </row>
    <row r="5754">
      <c r="A5754" s="1" t="s">
        <v>47</v>
      </c>
      <c r="B5754" s="7" t="s">
        <v>164</v>
      </c>
      <c r="C5754" s="1" t="s">
        <v>5853</v>
      </c>
      <c r="D5754" s="8">
        <v>0.0</v>
      </c>
      <c r="E5754" s="1"/>
      <c r="F5754" s="1">
        <v>1.0</v>
      </c>
      <c r="G5754" s="1"/>
      <c r="H5754" s="1"/>
    </row>
    <row r="5755">
      <c r="A5755" s="1" t="s">
        <v>47</v>
      </c>
      <c r="B5755" s="7" t="s">
        <v>164</v>
      </c>
      <c r="C5755" s="1" t="s">
        <v>5854</v>
      </c>
      <c r="D5755" s="8">
        <v>0.0</v>
      </c>
      <c r="E5755" s="1"/>
      <c r="F5755" s="1">
        <v>10.7</v>
      </c>
      <c r="G5755" s="1"/>
      <c r="H5755" s="1"/>
    </row>
    <row r="5756">
      <c r="A5756" s="1" t="s">
        <v>47</v>
      </c>
      <c r="B5756" s="7" t="s">
        <v>164</v>
      </c>
      <c r="C5756" s="1" t="s">
        <v>5855</v>
      </c>
      <c r="D5756" s="8">
        <v>0.0</v>
      </c>
      <c r="E5756" s="1"/>
      <c r="F5756" s="1">
        <v>2.3</v>
      </c>
      <c r="G5756" s="1"/>
      <c r="H5756" s="1"/>
    </row>
    <row r="5757">
      <c r="A5757" s="1" t="s">
        <v>47</v>
      </c>
      <c r="B5757" s="7" t="s">
        <v>164</v>
      </c>
      <c r="C5757" s="1" t="s">
        <v>5856</v>
      </c>
      <c r="D5757" s="8">
        <v>0.0</v>
      </c>
      <c r="E5757" s="1"/>
      <c r="F5757" s="1">
        <v>22.0</v>
      </c>
      <c r="G5757" s="1"/>
      <c r="H5757" s="1"/>
    </row>
    <row r="5758">
      <c r="A5758" s="1" t="s">
        <v>47</v>
      </c>
      <c r="B5758" s="7" t="s">
        <v>164</v>
      </c>
      <c r="C5758" s="1" t="s">
        <v>5857</v>
      </c>
      <c r="D5758" s="8">
        <v>0.0</v>
      </c>
      <c r="E5758" s="1"/>
      <c r="F5758" s="1">
        <v>1.0</v>
      </c>
      <c r="G5758" s="1"/>
      <c r="H5758" s="1"/>
    </row>
    <row r="5759">
      <c r="A5759" s="1" t="s">
        <v>47</v>
      </c>
      <c r="B5759" s="7" t="s">
        <v>164</v>
      </c>
      <c r="C5759" s="1" t="s">
        <v>5858</v>
      </c>
      <c r="D5759" s="8">
        <v>0.0</v>
      </c>
      <c r="E5759" s="1"/>
      <c r="F5759" s="1">
        <v>11.5</v>
      </c>
      <c r="G5759" s="1"/>
      <c r="H5759" s="1"/>
    </row>
    <row r="5760">
      <c r="A5760" s="1" t="s">
        <v>47</v>
      </c>
      <c r="B5760" s="7" t="s">
        <v>164</v>
      </c>
      <c r="C5760" s="1" t="s">
        <v>5859</v>
      </c>
      <c r="D5760" s="8">
        <v>0.0</v>
      </c>
      <c r="E5760" s="1"/>
      <c r="F5760" s="1">
        <v>7.0</v>
      </c>
      <c r="G5760" s="1"/>
      <c r="H5760" s="1"/>
    </row>
    <row r="5761">
      <c r="A5761" s="1" t="s">
        <v>47</v>
      </c>
      <c r="B5761" s="7" t="s">
        <v>164</v>
      </c>
      <c r="C5761" s="1" t="s">
        <v>5860</v>
      </c>
      <c r="D5761" s="8">
        <v>0.0</v>
      </c>
      <c r="E5761" s="1"/>
      <c r="F5761" s="1">
        <v>11.0</v>
      </c>
      <c r="G5761" s="1"/>
      <c r="H5761" s="1"/>
    </row>
    <row r="5762">
      <c r="A5762" s="1" t="s">
        <v>47</v>
      </c>
      <c r="B5762" s="7" t="s">
        <v>164</v>
      </c>
      <c r="C5762" s="1" t="s">
        <v>5861</v>
      </c>
      <c r="D5762" s="8">
        <v>0.0</v>
      </c>
      <c r="E5762" s="1"/>
      <c r="F5762" s="1">
        <v>3.0</v>
      </c>
      <c r="G5762" s="1"/>
      <c r="H5762" s="1"/>
    </row>
    <row r="5763">
      <c r="A5763" s="1" t="s">
        <v>47</v>
      </c>
      <c r="B5763" s="7" t="s">
        <v>164</v>
      </c>
      <c r="C5763" s="1" t="s">
        <v>5862</v>
      </c>
      <c r="D5763" s="8">
        <v>0.0</v>
      </c>
      <c r="E5763" s="1"/>
      <c r="F5763" s="1">
        <v>2.0</v>
      </c>
      <c r="G5763" s="1"/>
      <c r="H5763" s="1"/>
    </row>
    <row r="5764">
      <c r="A5764" s="1" t="s">
        <v>47</v>
      </c>
      <c r="B5764" s="7" t="s">
        <v>164</v>
      </c>
      <c r="C5764" s="1" t="s">
        <v>5863</v>
      </c>
      <c r="D5764" s="8">
        <v>0.0</v>
      </c>
      <c r="E5764" s="1"/>
      <c r="F5764" s="1">
        <v>55.0</v>
      </c>
      <c r="G5764" s="1"/>
      <c r="H5764" s="1"/>
    </row>
    <row r="5765">
      <c r="A5765" s="1" t="s">
        <v>47</v>
      </c>
      <c r="B5765" s="7" t="s">
        <v>164</v>
      </c>
      <c r="C5765" s="1" t="s">
        <v>5864</v>
      </c>
      <c r="D5765" s="8">
        <v>0.0</v>
      </c>
      <c r="E5765" s="1"/>
      <c r="F5765" s="1">
        <v>32.0</v>
      </c>
      <c r="G5765" s="1"/>
      <c r="H5765" s="1"/>
    </row>
    <row r="5766">
      <c r="A5766" s="1" t="s">
        <v>47</v>
      </c>
      <c r="B5766" s="7" t="s">
        <v>164</v>
      </c>
      <c r="C5766" s="1" t="s">
        <v>5865</v>
      </c>
      <c r="D5766" s="8">
        <v>0.0</v>
      </c>
      <c r="E5766" s="1"/>
      <c r="F5766" s="1">
        <v>12.0</v>
      </c>
      <c r="G5766" s="1"/>
      <c r="H5766" s="1"/>
    </row>
    <row r="5767">
      <c r="A5767" s="1" t="s">
        <v>47</v>
      </c>
      <c r="B5767" s="7" t="s">
        <v>164</v>
      </c>
      <c r="C5767" s="1" t="s">
        <v>5866</v>
      </c>
      <c r="D5767" s="8">
        <v>0.0</v>
      </c>
      <c r="E5767" s="1"/>
      <c r="F5767" s="1">
        <v>11.0</v>
      </c>
      <c r="G5767" s="1"/>
      <c r="H5767" s="1"/>
    </row>
    <row r="5768">
      <c r="A5768" s="1" t="s">
        <v>47</v>
      </c>
      <c r="B5768" s="7" t="s">
        <v>164</v>
      </c>
      <c r="C5768" s="1" t="s">
        <v>5867</v>
      </c>
      <c r="D5768" s="8">
        <v>0.0</v>
      </c>
      <c r="E5768" s="1"/>
      <c r="F5768" s="1">
        <v>2.0</v>
      </c>
      <c r="G5768" s="1"/>
      <c r="H5768" s="1"/>
    </row>
    <row r="5769">
      <c r="A5769" s="1" t="s">
        <v>47</v>
      </c>
      <c r="B5769" s="7" t="s">
        <v>164</v>
      </c>
      <c r="C5769" s="1" t="s">
        <v>5868</v>
      </c>
      <c r="D5769" s="8">
        <v>0.0</v>
      </c>
      <c r="E5769" s="1"/>
      <c r="F5769" s="1">
        <v>10.0</v>
      </c>
      <c r="G5769" s="1"/>
      <c r="H5769" s="1"/>
    </row>
    <row r="5770">
      <c r="A5770" s="1" t="s">
        <v>47</v>
      </c>
      <c r="B5770" s="7" t="s">
        <v>164</v>
      </c>
      <c r="C5770" s="1" t="s">
        <v>5869</v>
      </c>
      <c r="D5770" s="8">
        <v>0.0</v>
      </c>
      <c r="E5770" s="1"/>
      <c r="F5770" s="1">
        <v>4.0</v>
      </c>
      <c r="G5770" s="1"/>
      <c r="H5770" s="1"/>
    </row>
    <row r="5771">
      <c r="A5771" s="1" t="s">
        <v>47</v>
      </c>
      <c r="B5771" s="7" t="s">
        <v>164</v>
      </c>
      <c r="C5771" s="1" t="s">
        <v>5870</v>
      </c>
      <c r="D5771" s="8">
        <v>0.0</v>
      </c>
      <c r="E5771" s="1"/>
      <c r="F5771" s="1">
        <v>1.0</v>
      </c>
      <c r="G5771" s="1"/>
      <c r="H5771" s="1"/>
    </row>
    <row r="5772">
      <c r="A5772" s="1" t="s">
        <v>47</v>
      </c>
      <c r="B5772" s="7" t="s">
        <v>164</v>
      </c>
      <c r="C5772" s="1" t="s">
        <v>3965</v>
      </c>
      <c r="D5772" s="8">
        <v>0.0</v>
      </c>
      <c r="E5772" s="1"/>
      <c r="F5772" s="1">
        <v>1.0</v>
      </c>
      <c r="G5772" s="1"/>
      <c r="H5772" s="1"/>
    </row>
    <row r="5773">
      <c r="A5773" s="1" t="s">
        <v>47</v>
      </c>
      <c r="B5773" s="7" t="s">
        <v>164</v>
      </c>
      <c r="C5773" s="1" t="s">
        <v>5871</v>
      </c>
      <c r="D5773" s="8">
        <v>0.0</v>
      </c>
      <c r="E5773" s="1"/>
      <c r="F5773" s="1">
        <v>11.0</v>
      </c>
      <c r="G5773" s="1"/>
      <c r="H5773" s="1"/>
    </row>
    <row r="5774">
      <c r="A5774" s="1" t="s">
        <v>47</v>
      </c>
      <c r="B5774" s="7" t="s">
        <v>165</v>
      </c>
      <c r="C5774" s="1" t="s">
        <v>5872</v>
      </c>
      <c r="D5774" s="8">
        <v>0.0</v>
      </c>
      <c r="E5774" s="1"/>
      <c r="F5774" s="1">
        <v>12.7</v>
      </c>
      <c r="G5774" s="1"/>
      <c r="H5774" s="1"/>
    </row>
    <row r="5775">
      <c r="A5775" s="1" t="s">
        <v>47</v>
      </c>
      <c r="B5775" s="7" t="s">
        <v>165</v>
      </c>
      <c r="C5775" s="1" t="s">
        <v>5873</v>
      </c>
      <c r="D5775" s="8">
        <v>0.0</v>
      </c>
      <c r="E5775" s="1"/>
      <c r="F5775" s="1">
        <v>3.0</v>
      </c>
      <c r="G5775" s="1"/>
      <c r="H5775" s="1"/>
    </row>
    <row r="5776">
      <c r="A5776" s="1" t="s">
        <v>47</v>
      </c>
      <c r="B5776" s="7" t="s">
        <v>165</v>
      </c>
      <c r="C5776" s="1" t="s">
        <v>5874</v>
      </c>
      <c r="D5776" s="8">
        <v>0.0</v>
      </c>
      <c r="E5776" s="1"/>
      <c r="F5776" s="1">
        <v>3.3</v>
      </c>
      <c r="G5776" s="1"/>
      <c r="H5776" s="1"/>
    </row>
    <row r="5777">
      <c r="A5777" s="1" t="s">
        <v>47</v>
      </c>
      <c r="B5777" s="7" t="s">
        <v>165</v>
      </c>
      <c r="C5777" s="1" t="s">
        <v>5875</v>
      </c>
      <c r="D5777" s="8">
        <v>0.0</v>
      </c>
      <c r="E5777" s="1"/>
      <c r="F5777" s="1">
        <v>1.0</v>
      </c>
      <c r="G5777" s="1"/>
      <c r="H5777" s="1"/>
    </row>
    <row r="5778">
      <c r="A5778" s="1" t="s">
        <v>47</v>
      </c>
      <c r="B5778" s="7" t="s">
        <v>165</v>
      </c>
      <c r="C5778" s="1" t="s">
        <v>5876</v>
      </c>
      <c r="D5778" s="8">
        <v>0.0</v>
      </c>
      <c r="E5778" s="1"/>
      <c r="F5778" s="1">
        <v>3.1</v>
      </c>
      <c r="G5778" s="1"/>
      <c r="H5778" s="1"/>
    </row>
    <row r="5779">
      <c r="A5779" s="1" t="s">
        <v>47</v>
      </c>
      <c r="B5779" s="7" t="s">
        <v>165</v>
      </c>
      <c r="C5779" s="1" t="s">
        <v>5877</v>
      </c>
      <c r="D5779" s="8">
        <v>0.0</v>
      </c>
      <c r="E5779" s="1"/>
      <c r="F5779" s="1">
        <v>3.9</v>
      </c>
      <c r="G5779" s="1"/>
      <c r="H5779" s="1"/>
    </row>
    <row r="5780">
      <c r="A5780" s="1" t="s">
        <v>47</v>
      </c>
      <c r="B5780" s="7" t="s">
        <v>165</v>
      </c>
      <c r="C5780" s="1" t="s">
        <v>5878</v>
      </c>
      <c r="D5780" s="8">
        <v>0.0</v>
      </c>
      <c r="E5780" s="1"/>
      <c r="F5780" s="1">
        <v>1.2</v>
      </c>
      <c r="G5780" s="1"/>
      <c r="H5780" s="1"/>
    </row>
    <row r="5781">
      <c r="A5781" s="1" t="s">
        <v>47</v>
      </c>
      <c r="B5781" s="7" t="s">
        <v>165</v>
      </c>
      <c r="C5781" s="1" t="s">
        <v>5879</v>
      </c>
      <c r="D5781" s="8">
        <v>0.0</v>
      </c>
      <c r="E5781" s="1"/>
      <c r="F5781" s="1">
        <v>2.1</v>
      </c>
      <c r="G5781" s="1"/>
      <c r="H5781" s="1"/>
    </row>
    <row r="5782">
      <c r="A5782" s="1" t="s">
        <v>47</v>
      </c>
      <c r="B5782" s="7" t="s">
        <v>165</v>
      </c>
      <c r="C5782" s="1" t="s">
        <v>5472</v>
      </c>
      <c r="D5782" s="8">
        <v>0.0</v>
      </c>
      <c r="E5782" s="1"/>
      <c r="F5782" s="1">
        <v>1.0</v>
      </c>
      <c r="G5782" s="1"/>
      <c r="H5782" s="1"/>
    </row>
    <row r="5783">
      <c r="A5783" s="1" t="s">
        <v>47</v>
      </c>
      <c r="B5783" s="7" t="s">
        <v>165</v>
      </c>
      <c r="C5783" s="1" t="s">
        <v>5880</v>
      </c>
      <c r="D5783" s="8">
        <v>0.0</v>
      </c>
      <c r="E5783" s="1"/>
      <c r="F5783" s="1">
        <v>5.2</v>
      </c>
      <c r="G5783" s="1"/>
      <c r="H5783" s="1"/>
    </row>
    <row r="5784">
      <c r="A5784" s="1" t="s">
        <v>47</v>
      </c>
      <c r="B5784" s="7" t="s">
        <v>165</v>
      </c>
      <c r="C5784" s="1" t="s">
        <v>5881</v>
      </c>
      <c r="D5784" s="8">
        <v>0.0</v>
      </c>
      <c r="E5784" s="1"/>
      <c r="F5784" s="1">
        <v>1.4</v>
      </c>
      <c r="G5784" s="1"/>
      <c r="H5784" s="1"/>
    </row>
    <row r="5785">
      <c r="A5785" s="1" t="s">
        <v>47</v>
      </c>
      <c r="B5785" s="7" t="s">
        <v>165</v>
      </c>
      <c r="C5785" s="1" t="s">
        <v>5882</v>
      </c>
      <c r="D5785" s="8">
        <v>0.0</v>
      </c>
      <c r="E5785" s="1"/>
      <c r="F5785" s="1">
        <v>1.0</v>
      </c>
      <c r="G5785" s="1"/>
      <c r="H5785" s="1"/>
    </row>
    <row r="5786">
      <c r="A5786" s="1" t="s">
        <v>47</v>
      </c>
      <c r="B5786" s="7" t="s">
        <v>165</v>
      </c>
      <c r="C5786" s="1" t="s">
        <v>5883</v>
      </c>
      <c r="D5786" s="8">
        <v>0.0</v>
      </c>
      <c r="E5786" s="1"/>
      <c r="F5786" s="1">
        <v>11.1</v>
      </c>
      <c r="G5786" s="1"/>
      <c r="H5786" s="1"/>
    </row>
    <row r="5787">
      <c r="A5787" s="1" t="s">
        <v>47</v>
      </c>
      <c r="B5787" s="7" t="s">
        <v>165</v>
      </c>
      <c r="C5787" s="1" t="s">
        <v>5884</v>
      </c>
      <c r="D5787" s="8">
        <v>0.0</v>
      </c>
      <c r="E5787" s="1"/>
      <c r="F5787" s="1">
        <v>1.8</v>
      </c>
      <c r="G5787" s="1"/>
      <c r="H5787" s="1"/>
    </row>
    <row r="5788">
      <c r="A5788" s="1" t="s">
        <v>47</v>
      </c>
      <c r="B5788" s="7" t="s">
        <v>165</v>
      </c>
      <c r="C5788" s="1" t="s">
        <v>5885</v>
      </c>
      <c r="D5788" s="8">
        <v>0.0</v>
      </c>
      <c r="E5788" s="1"/>
      <c r="F5788" s="1">
        <v>3.8</v>
      </c>
      <c r="G5788" s="1"/>
      <c r="H5788" s="1"/>
    </row>
    <row r="5789">
      <c r="A5789" s="1" t="s">
        <v>47</v>
      </c>
      <c r="B5789" s="7" t="s">
        <v>165</v>
      </c>
      <c r="C5789" s="1" t="s">
        <v>5886</v>
      </c>
      <c r="D5789" s="8">
        <v>0.0</v>
      </c>
      <c r="E5789" s="1"/>
      <c r="F5789" s="1">
        <v>2.6</v>
      </c>
      <c r="G5789" s="1"/>
      <c r="H5789" s="1"/>
    </row>
    <row r="5790">
      <c r="A5790" s="1" t="s">
        <v>47</v>
      </c>
      <c r="B5790" s="7" t="s">
        <v>165</v>
      </c>
      <c r="C5790" s="1" t="s">
        <v>5887</v>
      </c>
      <c r="D5790" s="8">
        <v>0.0</v>
      </c>
      <c r="E5790" s="1"/>
      <c r="F5790" s="1">
        <v>1.0</v>
      </c>
      <c r="G5790" s="1"/>
      <c r="H5790" s="1"/>
    </row>
    <row r="5791">
      <c r="A5791" s="1" t="s">
        <v>47</v>
      </c>
      <c r="B5791" s="7" t="s">
        <v>165</v>
      </c>
      <c r="C5791" s="1" t="s">
        <v>5888</v>
      </c>
      <c r="D5791" s="8">
        <v>0.0</v>
      </c>
      <c r="E5791" s="1"/>
      <c r="F5791" s="1">
        <v>3.7</v>
      </c>
      <c r="G5791" s="1"/>
      <c r="H5791" s="1"/>
    </row>
    <row r="5792">
      <c r="A5792" s="1" t="s">
        <v>47</v>
      </c>
      <c r="B5792" s="7" t="s">
        <v>165</v>
      </c>
      <c r="C5792" s="1" t="s">
        <v>5496</v>
      </c>
      <c r="D5792" s="8">
        <v>0.0</v>
      </c>
      <c r="E5792" s="1"/>
      <c r="F5792" s="1">
        <v>1.1</v>
      </c>
      <c r="G5792" s="1"/>
      <c r="H5792" s="1"/>
    </row>
    <row r="5793">
      <c r="A5793" s="1" t="s">
        <v>47</v>
      </c>
      <c r="B5793" s="7" t="s">
        <v>165</v>
      </c>
      <c r="C5793" s="1" t="s">
        <v>5516</v>
      </c>
      <c r="D5793" s="8">
        <v>0.0</v>
      </c>
      <c r="E5793" s="1"/>
      <c r="F5793" s="1">
        <v>1.0</v>
      </c>
      <c r="G5793" s="1"/>
      <c r="H5793" s="1"/>
    </row>
    <row r="5794">
      <c r="A5794" s="1" t="s">
        <v>47</v>
      </c>
      <c r="B5794" s="7" t="s">
        <v>165</v>
      </c>
      <c r="C5794" s="1" t="s">
        <v>5889</v>
      </c>
      <c r="D5794" s="8">
        <v>0.0</v>
      </c>
      <c r="E5794" s="1"/>
      <c r="F5794" s="1">
        <v>1.3</v>
      </c>
      <c r="G5794" s="1"/>
      <c r="H5794" s="1"/>
    </row>
    <row r="5795">
      <c r="A5795" s="1" t="s">
        <v>47</v>
      </c>
      <c r="B5795" s="7" t="s">
        <v>165</v>
      </c>
      <c r="C5795" s="1" t="s">
        <v>5890</v>
      </c>
      <c r="D5795" s="8">
        <v>0.0</v>
      </c>
      <c r="E5795" s="1"/>
      <c r="F5795" s="1">
        <v>8.3</v>
      </c>
      <c r="G5795" s="1"/>
      <c r="H5795" s="1"/>
    </row>
    <row r="5796">
      <c r="A5796" s="1" t="s">
        <v>47</v>
      </c>
      <c r="B5796" s="7" t="s">
        <v>165</v>
      </c>
      <c r="C5796" s="1" t="s">
        <v>5891</v>
      </c>
      <c r="D5796" s="8">
        <v>0.0</v>
      </c>
      <c r="E5796" s="1"/>
      <c r="F5796" s="1">
        <v>4.6</v>
      </c>
      <c r="G5796" s="1"/>
      <c r="H5796" s="1"/>
    </row>
    <row r="5797">
      <c r="A5797" s="1" t="s">
        <v>47</v>
      </c>
      <c r="B5797" s="7" t="s">
        <v>165</v>
      </c>
      <c r="C5797" s="1" t="s">
        <v>5892</v>
      </c>
      <c r="D5797" s="8">
        <v>0.0</v>
      </c>
      <c r="E5797" s="1"/>
      <c r="F5797" s="1">
        <v>4.9</v>
      </c>
      <c r="G5797" s="1"/>
      <c r="H5797" s="1"/>
    </row>
    <row r="5798">
      <c r="A5798" s="1" t="s">
        <v>47</v>
      </c>
      <c r="B5798" s="7" t="s">
        <v>165</v>
      </c>
      <c r="C5798" s="1" t="s">
        <v>5893</v>
      </c>
      <c r="D5798" s="8">
        <v>0.0</v>
      </c>
      <c r="E5798" s="1"/>
      <c r="F5798" s="1">
        <v>5.1</v>
      </c>
      <c r="G5798" s="1"/>
      <c r="H5798" s="1"/>
    </row>
    <row r="5799">
      <c r="A5799" s="1" t="s">
        <v>47</v>
      </c>
      <c r="B5799" s="7" t="s">
        <v>165</v>
      </c>
      <c r="C5799" s="1" t="s">
        <v>5894</v>
      </c>
      <c r="D5799" s="8">
        <v>0.0</v>
      </c>
      <c r="E5799" s="1"/>
      <c r="F5799" s="1">
        <v>1.0</v>
      </c>
      <c r="G5799" s="1"/>
      <c r="H5799" s="1"/>
    </row>
    <row r="5800">
      <c r="A5800" s="1" t="s">
        <v>47</v>
      </c>
      <c r="B5800" s="7" t="s">
        <v>165</v>
      </c>
      <c r="C5800" s="1" t="s">
        <v>5895</v>
      </c>
      <c r="D5800" s="8">
        <v>0.0</v>
      </c>
      <c r="E5800" s="1"/>
      <c r="F5800" s="1">
        <v>3.5</v>
      </c>
      <c r="G5800" s="1"/>
      <c r="H5800" s="1"/>
    </row>
    <row r="5801">
      <c r="A5801" s="1" t="s">
        <v>47</v>
      </c>
      <c r="B5801" s="7" t="s">
        <v>165</v>
      </c>
      <c r="C5801" s="1" t="s">
        <v>5896</v>
      </c>
      <c r="D5801" s="8">
        <v>0.0</v>
      </c>
      <c r="E5801" s="1"/>
      <c r="F5801" s="1">
        <v>8.4</v>
      </c>
      <c r="G5801" s="1"/>
      <c r="H5801" s="1"/>
    </row>
    <row r="5802">
      <c r="A5802" s="1" t="s">
        <v>47</v>
      </c>
      <c r="B5802" s="7" t="s">
        <v>165</v>
      </c>
      <c r="C5802" s="1" t="s">
        <v>5897</v>
      </c>
      <c r="D5802" s="8">
        <v>0.0</v>
      </c>
      <c r="E5802" s="1"/>
      <c r="F5802" s="1">
        <v>1.0</v>
      </c>
      <c r="G5802" s="1"/>
      <c r="H5802" s="1"/>
    </row>
    <row r="5803">
      <c r="A5803" s="1" t="s">
        <v>47</v>
      </c>
      <c r="B5803" s="7" t="s">
        <v>165</v>
      </c>
      <c r="C5803" s="1" t="s">
        <v>5898</v>
      </c>
      <c r="D5803" s="8">
        <v>0.0</v>
      </c>
      <c r="E5803" s="1"/>
      <c r="F5803" s="1">
        <v>1.0</v>
      </c>
      <c r="G5803" s="1"/>
      <c r="H5803" s="1"/>
    </row>
    <row r="5804">
      <c r="A5804" s="1" t="s">
        <v>47</v>
      </c>
      <c r="B5804" s="7" t="s">
        <v>165</v>
      </c>
      <c r="C5804" s="1" t="s">
        <v>5899</v>
      </c>
      <c r="D5804" s="8">
        <v>0.0</v>
      </c>
      <c r="E5804" s="1"/>
      <c r="F5804" s="1">
        <v>7.6</v>
      </c>
      <c r="G5804" s="1"/>
      <c r="H5804" s="1"/>
    </row>
    <row r="5805">
      <c r="A5805" s="1" t="s">
        <v>47</v>
      </c>
      <c r="B5805" s="7" t="s">
        <v>165</v>
      </c>
      <c r="C5805" s="1" t="s">
        <v>5900</v>
      </c>
      <c r="D5805" s="8">
        <v>0.0</v>
      </c>
      <c r="E5805" s="1"/>
      <c r="F5805" s="1">
        <v>1.8</v>
      </c>
      <c r="G5805" s="1"/>
      <c r="H5805" s="1"/>
    </row>
    <row r="5806">
      <c r="A5806" s="1" t="s">
        <v>47</v>
      </c>
      <c r="B5806" s="7" t="s">
        <v>165</v>
      </c>
      <c r="C5806" s="1" t="s">
        <v>5901</v>
      </c>
      <c r="D5806" s="8">
        <v>0.0</v>
      </c>
      <c r="E5806" s="1"/>
      <c r="F5806" s="1">
        <v>8.5</v>
      </c>
      <c r="G5806" s="1"/>
      <c r="H5806" s="1"/>
    </row>
    <row r="5807">
      <c r="A5807" s="1" t="s">
        <v>47</v>
      </c>
      <c r="B5807" s="7" t="s">
        <v>165</v>
      </c>
      <c r="C5807" s="1" t="s">
        <v>5902</v>
      </c>
      <c r="D5807" s="8">
        <v>0.0</v>
      </c>
      <c r="E5807" s="1"/>
      <c r="F5807" s="1">
        <v>1.0</v>
      </c>
      <c r="G5807" s="1"/>
      <c r="H5807" s="1"/>
    </row>
    <row r="5808">
      <c r="A5808" s="1" t="s">
        <v>47</v>
      </c>
      <c r="B5808" s="7" t="s">
        <v>165</v>
      </c>
      <c r="C5808" s="1" t="s">
        <v>5903</v>
      </c>
      <c r="D5808" s="8">
        <v>0.0</v>
      </c>
      <c r="E5808" s="1"/>
      <c r="F5808" s="1">
        <v>3.8</v>
      </c>
      <c r="G5808" s="1"/>
      <c r="H5808" s="1"/>
    </row>
    <row r="5809">
      <c r="A5809" s="1" t="s">
        <v>47</v>
      </c>
      <c r="B5809" s="7" t="s">
        <v>165</v>
      </c>
      <c r="C5809" s="1" t="s">
        <v>5904</v>
      </c>
      <c r="D5809" s="8">
        <v>0.0</v>
      </c>
      <c r="E5809" s="1"/>
      <c r="F5809" s="1">
        <v>1.5</v>
      </c>
      <c r="G5809" s="1"/>
      <c r="H5809" s="1"/>
    </row>
    <row r="5810">
      <c r="A5810" s="1" t="s">
        <v>47</v>
      </c>
      <c r="B5810" s="7" t="s">
        <v>165</v>
      </c>
      <c r="C5810" s="1" t="s">
        <v>5905</v>
      </c>
      <c r="D5810" s="8">
        <v>0.0</v>
      </c>
      <c r="E5810" s="1"/>
      <c r="F5810" s="1">
        <v>10.0</v>
      </c>
      <c r="G5810" s="1"/>
      <c r="H5810" s="1"/>
    </row>
    <row r="5811">
      <c r="A5811" s="1" t="s">
        <v>47</v>
      </c>
      <c r="B5811" s="7" t="s">
        <v>165</v>
      </c>
      <c r="C5811" s="1" t="s">
        <v>5906</v>
      </c>
      <c r="D5811" s="8">
        <v>0.0</v>
      </c>
      <c r="E5811" s="1"/>
      <c r="F5811" s="1">
        <v>5.5</v>
      </c>
      <c r="G5811" s="1"/>
      <c r="H5811" s="1"/>
    </row>
    <row r="5812">
      <c r="A5812" s="1" t="s">
        <v>47</v>
      </c>
      <c r="B5812" s="7" t="s">
        <v>165</v>
      </c>
      <c r="C5812" s="1" t="s">
        <v>5907</v>
      </c>
      <c r="D5812" s="8">
        <v>0.0</v>
      </c>
      <c r="E5812" s="1"/>
      <c r="F5812" s="1">
        <v>13.0</v>
      </c>
      <c r="G5812" s="1"/>
      <c r="H5812" s="1"/>
    </row>
    <row r="5813">
      <c r="A5813" s="1" t="s">
        <v>47</v>
      </c>
      <c r="B5813" s="7" t="s">
        <v>165</v>
      </c>
      <c r="C5813" s="1" t="s">
        <v>5908</v>
      </c>
      <c r="D5813" s="8">
        <v>0.0</v>
      </c>
      <c r="E5813" s="1"/>
      <c r="F5813" s="1">
        <v>1.8</v>
      </c>
      <c r="G5813" s="1"/>
      <c r="H5813" s="1"/>
    </row>
    <row r="5814">
      <c r="A5814" s="1" t="s">
        <v>47</v>
      </c>
      <c r="B5814" s="7" t="s">
        <v>165</v>
      </c>
      <c r="C5814" s="1" t="s">
        <v>5488</v>
      </c>
      <c r="D5814" s="8">
        <v>0.0</v>
      </c>
      <c r="E5814" s="1"/>
      <c r="F5814" s="1">
        <v>1.0</v>
      </c>
      <c r="G5814" s="1"/>
      <c r="H5814" s="1"/>
    </row>
    <row r="5815">
      <c r="A5815" s="1" t="s">
        <v>47</v>
      </c>
      <c r="B5815" s="7" t="s">
        <v>165</v>
      </c>
      <c r="C5815" s="1" t="s">
        <v>5909</v>
      </c>
      <c r="D5815" s="8">
        <v>0.0</v>
      </c>
      <c r="E5815" s="1"/>
      <c r="F5815" s="1">
        <v>6.3</v>
      </c>
      <c r="G5815" s="1"/>
      <c r="H5815" s="1"/>
    </row>
    <row r="5816">
      <c r="A5816" s="1" t="s">
        <v>47</v>
      </c>
      <c r="B5816" s="7" t="s">
        <v>165</v>
      </c>
      <c r="C5816" s="1" t="s">
        <v>5910</v>
      </c>
      <c r="D5816" s="8">
        <v>0.0</v>
      </c>
      <c r="E5816" s="1"/>
      <c r="F5816" s="1">
        <v>7.0</v>
      </c>
      <c r="G5816" s="1"/>
      <c r="H5816" s="1"/>
    </row>
    <row r="5817">
      <c r="A5817" s="1" t="s">
        <v>47</v>
      </c>
      <c r="B5817" s="7" t="s">
        <v>165</v>
      </c>
      <c r="C5817" s="1" t="s">
        <v>5911</v>
      </c>
      <c r="D5817" s="8">
        <v>0.0</v>
      </c>
      <c r="E5817" s="1"/>
      <c r="F5817" s="1">
        <v>6.7</v>
      </c>
      <c r="G5817" s="1"/>
      <c r="H5817" s="1"/>
    </row>
    <row r="5818">
      <c r="A5818" s="1" t="s">
        <v>47</v>
      </c>
      <c r="B5818" s="7" t="s">
        <v>165</v>
      </c>
      <c r="C5818" s="1" t="s">
        <v>5912</v>
      </c>
      <c r="D5818" s="8">
        <v>0.0</v>
      </c>
      <c r="E5818" s="1"/>
      <c r="F5818" s="1">
        <v>1.0</v>
      </c>
      <c r="G5818" s="1"/>
      <c r="H5818" s="1"/>
    </row>
    <row r="5819">
      <c r="A5819" s="1" t="s">
        <v>47</v>
      </c>
      <c r="B5819" s="7" t="s">
        <v>165</v>
      </c>
      <c r="C5819" s="1" t="s">
        <v>5913</v>
      </c>
      <c r="D5819" s="8">
        <v>0.0</v>
      </c>
      <c r="E5819" s="1"/>
      <c r="F5819" s="1">
        <v>1.0</v>
      </c>
      <c r="G5819" s="1"/>
      <c r="H5819" s="1"/>
    </row>
    <row r="5820">
      <c r="A5820" s="1" t="s">
        <v>47</v>
      </c>
      <c r="B5820" s="7" t="s">
        <v>165</v>
      </c>
      <c r="C5820" s="1" t="s">
        <v>5914</v>
      </c>
      <c r="D5820" s="8">
        <v>0.0</v>
      </c>
      <c r="E5820" s="1"/>
      <c r="F5820" s="1">
        <v>1.0</v>
      </c>
      <c r="G5820" s="1"/>
      <c r="H5820" s="1"/>
    </row>
    <row r="5821">
      <c r="A5821" s="1" t="s">
        <v>47</v>
      </c>
      <c r="B5821" s="7" t="s">
        <v>165</v>
      </c>
      <c r="C5821" s="1" t="s">
        <v>5915</v>
      </c>
      <c r="D5821" s="8">
        <v>0.0</v>
      </c>
      <c r="E5821" s="1"/>
      <c r="F5821" s="1">
        <v>3.0</v>
      </c>
      <c r="G5821" s="1"/>
      <c r="H5821" s="1"/>
    </row>
    <row r="5822">
      <c r="A5822" s="1" t="s">
        <v>47</v>
      </c>
      <c r="B5822" s="7" t="s">
        <v>165</v>
      </c>
      <c r="C5822" s="1" t="s">
        <v>5475</v>
      </c>
      <c r="D5822" s="8">
        <v>0.0</v>
      </c>
      <c r="E5822" s="1"/>
      <c r="F5822" s="1">
        <v>10.5</v>
      </c>
      <c r="G5822" s="1"/>
      <c r="H5822" s="1"/>
    </row>
    <row r="5823">
      <c r="A5823" s="1" t="s">
        <v>47</v>
      </c>
      <c r="B5823" s="7" t="s">
        <v>165</v>
      </c>
      <c r="C5823" s="1" t="s">
        <v>5916</v>
      </c>
      <c r="D5823" s="8">
        <v>0.0</v>
      </c>
      <c r="E5823" s="1"/>
      <c r="F5823" s="1">
        <v>1.0</v>
      </c>
      <c r="G5823" s="1"/>
      <c r="H5823" s="1"/>
    </row>
    <row r="5824">
      <c r="A5824" s="1" t="s">
        <v>47</v>
      </c>
      <c r="B5824" s="7" t="s">
        <v>166</v>
      </c>
      <c r="C5824" s="1" t="s">
        <v>5917</v>
      </c>
      <c r="D5824" s="8">
        <v>0.0</v>
      </c>
      <c r="E5824" s="1"/>
      <c r="F5824" s="1">
        <v>6.9</v>
      </c>
      <c r="G5824" s="1"/>
      <c r="H5824" s="1"/>
    </row>
    <row r="5825">
      <c r="A5825" s="1" t="s">
        <v>47</v>
      </c>
      <c r="B5825" s="7" t="s">
        <v>166</v>
      </c>
      <c r="C5825" s="1" t="s">
        <v>5918</v>
      </c>
      <c r="D5825" s="8">
        <v>0.0</v>
      </c>
      <c r="E5825" s="1"/>
      <c r="F5825" s="1">
        <v>9.8</v>
      </c>
      <c r="G5825" s="1"/>
      <c r="H5825" s="1"/>
    </row>
    <row r="5826">
      <c r="A5826" s="1" t="s">
        <v>47</v>
      </c>
      <c r="B5826" s="7" t="s">
        <v>166</v>
      </c>
      <c r="C5826" s="1" t="s">
        <v>5919</v>
      </c>
      <c r="D5826" s="8">
        <v>0.0</v>
      </c>
      <c r="E5826" s="1"/>
      <c r="F5826" s="1">
        <v>1.8</v>
      </c>
      <c r="G5826" s="1"/>
      <c r="H5826" s="1"/>
    </row>
    <row r="5827">
      <c r="A5827" s="1" t="s">
        <v>47</v>
      </c>
      <c r="B5827" s="7" t="s">
        <v>166</v>
      </c>
      <c r="C5827" s="1" t="s">
        <v>5920</v>
      </c>
      <c r="D5827" s="8">
        <v>0.0</v>
      </c>
      <c r="E5827" s="1"/>
      <c r="F5827" s="1">
        <v>7.9</v>
      </c>
      <c r="G5827" s="1"/>
      <c r="H5827" s="1"/>
    </row>
    <row r="5828">
      <c r="A5828" s="1" t="s">
        <v>47</v>
      </c>
      <c r="B5828" s="7" t="s">
        <v>166</v>
      </c>
      <c r="C5828" s="1" t="s">
        <v>5921</v>
      </c>
      <c r="D5828" s="8">
        <v>0.0</v>
      </c>
      <c r="E5828" s="1"/>
      <c r="F5828" s="1">
        <v>7.7</v>
      </c>
      <c r="G5828" s="1"/>
      <c r="H5828" s="1"/>
    </row>
    <row r="5829">
      <c r="A5829" s="1" t="s">
        <v>47</v>
      </c>
      <c r="B5829" s="7" t="s">
        <v>166</v>
      </c>
      <c r="C5829" s="1" t="s">
        <v>5922</v>
      </c>
      <c r="D5829" s="8">
        <v>0.0</v>
      </c>
      <c r="E5829" s="1"/>
      <c r="F5829" s="1">
        <v>8.0</v>
      </c>
      <c r="G5829" s="1"/>
      <c r="H5829" s="1"/>
    </row>
    <row r="5830">
      <c r="A5830" s="1" t="s">
        <v>47</v>
      </c>
      <c r="B5830" s="7" t="s">
        <v>166</v>
      </c>
      <c r="C5830" s="1" t="s">
        <v>5923</v>
      </c>
      <c r="D5830" s="8">
        <v>0.0</v>
      </c>
      <c r="E5830" s="1"/>
      <c r="F5830" s="1">
        <v>4.2</v>
      </c>
      <c r="G5830" s="1"/>
      <c r="H5830" s="1"/>
    </row>
    <row r="5831">
      <c r="A5831" s="1" t="s">
        <v>47</v>
      </c>
      <c r="B5831" s="7" t="s">
        <v>166</v>
      </c>
      <c r="C5831" s="1" t="s">
        <v>5924</v>
      </c>
      <c r="D5831" s="8">
        <v>2.0</v>
      </c>
      <c r="E5831" s="1"/>
      <c r="F5831" s="1">
        <v>1.0</v>
      </c>
      <c r="G5831" s="1"/>
      <c r="H5831" s="1"/>
    </row>
    <row r="5832">
      <c r="A5832" s="1" t="s">
        <v>47</v>
      </c>
      <c r="B5832" s="7" t="s">
        <v>166</v>
      </c>
      <c r="C5832" s="1" t="s">
        <v>5925</v>
      </c>
      <c r="D5832" s="8">
        <v>1.0</v>
      </c>
      <c r="E5832" s="1"/>
      <c r="F5832" s="1">
        <v>1.1</v>
      </c>
      <c r="G5832" s="1"/>
      <c r="H5832" s="1"/>
    </row>
    <row r="5833">
      <c r="A5833" s="1" t="s">
        <v>47</v>
      </c>
      <c r="B5833" s="7" t="s">
        <v>166</v>
      </c>
      <c r="C5833" s="1" t="s">
        <v>5926</v>
      </c>
      <c r="D5833" s="8">
        <v>0.0</v>
      </c>
      <c r="E5833" s="1"/>
      <c r="F5833" s="1">
        <v>1.3</v>
      </c>
      <c r="G5833" s="1"/>
      <c r="H5833" s="1"/>
    </row>
    <row r="5834">
      <c r="A5834" s="1" t="s">
        <v>47</v>
      </c>
      <c r="B5834" s="7" t="s">
        <v>166</v>
      </c>
      <c r="C5834" s="1" t="s">
        <v>5927</v>
      </c>
      <c r="D5834" s="8">
        <v>0.0</v>
      </c>
      <c r="E5834" s="1"/>
      <c r="F5834" s="1">
        <v>2.3</v>
      </c>
      <c r="G5834" s="1"/>
      <c r="H5834" s="1"/>
    </row>
    <row r="5835">
      <c r="A5835" s="1" t="s">
        <v>47</v>
      </c>
      <c r="B5835" s="7" t="s">
        <v>166</v>
      </c>
      <c r="C5835" s="1" t="s">
        <v>5928</v>
      </c>
      <c r="D5835" s="8">
        <v>0.0</v>
      </c>
      <c r="E5835" s="1"/>
      <c r="F5835" s="1">
        <v>7.8</v>
      </c>
      <c r="G5835" s="1"/>
      <c r="H5835" s="1"/>
    </row>
    <row r="5836">
      <c r="A5836" s="1" t="s">
        <v>47</v>
      </c>
      <c r="B5836" s="7" t="s">
        <v>166</v>
      </c>
      <c r="C5836" s="1" t="s">
        <v>5929</v>
      </c>
      <c r="D5836" s="8">
        <v>0.0</v>
      </c>
      <c r="E5836" s="1"/>
      <c r="F5836" s="1">
        <v>2.3</v>
      </c>
      <c r="G5836" s="1"/>
      <c r="H5836" s="1"/>
    </row>
    <row r="5837">
      <c r="A5837" s="1" t="s">
        <v>47</v>
      </c>
      <c r="B5837" s="7" t="s">
        <v>166</v>
      </c>
      <c r="C5837" s="1" t="s">
        <v>5930</v>
      </c>
      <c r="D5837" s="8">
        <v>2.0</v>
      </c>
      <c r="E5837" s="1"/>
      <c r="F5837" s="1">
        <v>1.0</v>
      </c>
      <c r="G5837" s="1"/>
      <c r="H5837" s="1"/>
    </row>
    <row r="5838">
      <c r="A5838" s="1" t="s">
        <v>47</v>
      </c>
      <c r="B5838" s="7" t="s">
        <v>166</v>
      </c>
      <c r="C5838" s="1" t="s">
        <v>5931</v>
      </c>
      <c r="D5838" s="8">
        <v>0.0</v>
      </c>
      <c r="E5838" s="1"/>
      <c r="F5838" s="1">
        <v>4.0</v>
      </c>
      <c r="G5838" s="1"/>
      <c r="H5838" s="1"/>
    </row>
    <row r="5839">
      <c r="A5839" s="1" t="s">
        <v>47</v>
      </c>
      <c r="B5839" s="7" t="s">
        <v>166</v>
      </c>
      <c r="C5839" s="1" t="s">
        <v>5932</v>
      </c>
      <c r="D5839" s="8">
        <v>0.0</v>
      </c>
      <c r="E5839" s="1"/>
      <c r="F5839" s="1">
        <v>1.0</v>
      </c>
      <c r="G5839" s="1"/>
      <c r="H5839" s="1"/>
    </row>
    <row r="5840">
      <c r="A5840" s="1" t="s">
        <v>47</v>
      </c>
      <c r="B5840" s="7" t="s">
        <v>166</v>
      </c>
      <c r="C5840" s="1" t="s">
        <v>5933</v>
      </c>
      <c r="D5840" s="8">
        <v>0.0</v>
      </c>
      <c r="E5840" s="1"/>
      <c r="F5840" s="1">
        <v>12.4</v>
      </c>
      <c r="G5840" s="1"/>
      <c r="H5840" s="1"/>
    </row>
    <row r="5841">
      <c r="A5841" s="1" t="s">
        <v>47</v>
      </c>
      <c r="B5841" s="7" t="s">
        <v>166</v>
      </c>
      <c r="C5841" s="1" t="s">
        <v>5934</v>
      </c>
      <c r="D5841" s="8">
        <v>0.0</v>
      </c>
      <c r="E5841" s="1"/>
      <c r="F5841" s="1">
        <v>1.0</v>
      </c>
      <c r="G5841" s="1"/>
      <c r="H5841" s="1"/>
    </row>
    <row r="5842">
      <c r="A5842" s="1" t="s">
        <v>47</v>
      </c>
      <c r="B5842" s="7" t="s">
        <v>166</v>
      </c>
      <c r="C5842" s="1" t="s">
        <v>5935</v>
      </c>
      <c r="D5842" s="8">
        <v>0.0</v>
      </c>
      <c r="E5842" s="1"/>
      <c r="F5842" s="1">
        <v>1.7</v>
      </c>
      <c r="G5842" s="1"/>
      <c r="H5842" s="1"/>
    </row>
    <row r="5843">
      <c r="A5843" s="1" t="s">
        <v>47</v>
      </c>
      <c r="B5843" s="7" t="s">
        <v>166</v>
      </c>
      <c r="C5843" s="1" t="s">
        <v>5936</v>
      </c>
      <c r="D5843" s="8">
        <v>0.0</v>
      </c>
      <c r="E5843" s="1"/>
      <c r="F5843" s="1">
        <v>2.0</v>
      </c>
      <c r="G5843" s="1"/>
      <c r="H5843" s="1"/>
    </row>
    <row r="5844">
      <c r="A5844" s="1" t="s">
        <v>47</v>
      </c>
      <c r="B5844" s="7" t="s">
        <v>166</v>
      </c>
      <c r="C5844" s="1" t="s">
        <v>5937</v>
      </c>
      <c r="D5844" s="8">
        <v>0.0</v>
      </c>
      <c r="E5844" s="1"/>
      <c r="F5844" s="1">
        <v>1.0</v>
      </c>
      <c r="G5844" s="1"/>
      <c r="H5844" s="1"/>
    </row>
    <row r="5845">
      <c r="A5845" s="1" t="s">
        <v>47</v>
      </c>
      <c r="B5845" s="7" t="s">
        <v>166</v>
      </c>
      <c r="C5845" s="1" t="s">
        <v>5938</v>
      </c>
      <c r="D5845" s="8">
        <v>0.0</v>
      </c>
      <c r="E5845" s="1"/>
      <c r="F5845" s="1">
        <v>1.0</v>
      </c>
      <c r="G5845" s="1"/>
      <c r="H5845" s="1"/>
    </row>
    <row r="5846">
      <c r="A5846" s="1" t="s">
        <v>47</v>
      </c>
      <c r="B5846" s="7" t="s">
        <v>166</v>
      </c>
      <c r="C5846" s="1" t="s">
        <v>5939</v>
      </c>
      <c r="D5846" s="8">
        <v>0.0</v>
      </c>
      <c r="E5846" s="1"/>
      <c r="F5846" s="1">
        <v>5.3</v>
      </c>
      <c r="G5846" s="1"/>
      <c r="H5846" s="1"/>
    </row>
    <row r="5847">
      <c r="A5847" s="1" t="s">
        <v>47</v>
      </c>
      <c r="B5847" s="7" t="s">
        <v>166</v>
      </c>
      <c r="C5847" s="1" t="s">
        <v>5940</v>
      </c>
      <c r="D5847" s="8">
        <v>0.0</v>
      </c>
      <c r="E5847" s="1"/>
      <c r="F5847" s="1">
        <v>4.9</v>
      </c>
      <c r="G5847" s="1"/>
      <c r="H5847" s="1"/>
    </row>
    <row r="5848">
      <c r="A5848" s="1" t="s">
        <v>47</v>
      </c>
      <c r="B5848" s="7" t="s">
        <v>166</v>
      </c>
      <c r="C5848" s="1" t="s">
        <v>5941</v>
      </c>
      <c r="D5848" s="8">
        <v>0.0</v>
      </c>
      <c r="E5848" s="1"/>
      <c r="F5848" s="1">
        <v>3.3</v>
      </c>
      <c r="G5848" s="1"/>
      <c r="H5848" s="1"/>
    </row>
    <row r="5849">
      <c r="A5849" s="1" t="s">
        <v>47</v>
      </c>
      <c r="B5849" s="7" t="s">
        <v>166</v>
      </c>
      <c r="C5849" s="1" t="s">
        <v>5942</v>
      </c>
      <c r="D5849" s="8">
        <v>0.0</v>
      </c>
      <c r="E5849" s="1"/>
      <c r="F5849" s="1">
        <v>5.9</v>
      </c>
      <c r="G5849" s="1"/>
      <c r="H5849" s="1"/>
    </row>
    <row r="5850">
      <c r="A5850" s="1" t="s">
        <v>47</v>
      </c>
      <c r="B5850" s="7" t="s">
        <v>166</v>
      </c>
      <c r="C5850" s="1" t="s">
        <v>5943</v>
      </c>
      <c r="D5850" s="8">
        <v>0.0</v>
      </c>
      <c r="E5850" s="1"/>
      <c r="F5850" s="1">
        <v>1.0</v>
      </c>
      <c r="G5850" s="1"/>
      <c r="H5850" s="1"/>
    </row>
    <row r="5851">
      <c r="A5851" s="1" t="s">
        <v>47</v>
      </c>
      <c r="B5851" s="7" t="s">
        <v>166</v>
      </c>
      <c r="C5851" s="1" t="s">
        <v>5944</v>
      </c>
      <c r="D5851" s="8">
        <v>0.0</v>
      </c>
      <c r="E5851" s="1"/>
      <c r="F5851" s="1">
        <v>8.5</v>
      </c>
      <c r="G5851" s="1"/>
      <c r="H5851" s="1"/>
    </row>
    <row r="5852">
      <c r="A5852" s="1" t="s">
        <v>47</v>
      </c>
      <c r="B5852" s="7" t="s">
        <v>166</v>
      </c>
      <c r="C5852" s="1" t="s">
        <v>5945</v>
      </c>
      <c r="D5852" s="8">
        <v>0.0</v>
      </c>
      <c r="E5852" s="1"/>
      <c r="F5852" s="1">
        <v>1.0</v>
      </c>
      <c r="G5852" s="1"/>
      <c r="H5852" s="1"/>
    </row>
    <row r="5853">
      <c r="A5853" s="1" t="s">
        <v>47</v>
      </c>
      <c r="B5853" s="7" t="s">
        <v>166</v>
      </c>
      <c r="C5853" s="1" t="s">
        <v>5946</v>
      </c>
      <c r="D5853" s="8">
        <v>0.0</v>
      </c>
      <c r="E5853" s="1"/>
      <c r="F5853" s="1">
        <v>9.8</v>
      </c>
      <c r="G5853" s="1"/>
      <c r="H5853" s="1"/>
    </row>
    <row r="5854">
      <c r="A5854" s="1" t="s">
        <v>47</v>
      </c>
      <c r="B5854" s="7" t="s">
        <v>166</v>
      </c>
      <c r="C5854" s="1" t="s">
        <v>5947</v>
      </c>
      <c r="D5854" s="8">
        <v>0.0</v>
      </c>
      <c r="E5854" s="1"/>
      <c r="F5854" s="1">
        <v>7.6</v>
      </c>
      <c r="G5854" s="1"/>
      <c r="H5854" s="1"/>
    </row>
    <row r="5855">
      <c r="A5855" s="1" t="s">
        <v>47</v>
      </c>
      <c r="B5855" s="7" t="s">
        <v>166</v>
      </c>
      <c r="C5855" s="1" t="s">
        <v>5948</v>
      </c>
      <c r="D5855" s="8">
        <v>0.0</v>
      </c>
      <c r="E5855" s="1"/>
      <c r="F5855" s="1">
        <v>3.1</v>
      </c>
      <c r="G5855" s="1"/>
      <c r="H5855" s="1"/>
    </row>
    <row r="5856">
      <c r="A5856" s="1" t="s">
        <v>47</v>
      </c>
      <c r="B5856" s="7" t="s">
        <v>166</v>
      </c>
      <c r="C5856" s="1" t="s">
        <v>5949</v>
      </c>
      <c r="D5856" s="8">
        <v>0.0</v>
      </c>
      <c r="E5856" s="1"/>
      <c r="F5856" s="1">
        <v>1.0</v>
      </c>
      <c r="G5856" s="1"/>
      <c r="H5856" s="1"/>
    </row>
    <row r="5857">
      <c r="A5857" s="1" t="s">
        <v>47</v>
      </c>
      <c r="B5857" s="7" t="s">
        <v>166</v>
      </c>
      <c r="C5857" s="1" t="s">
        <v>5950</v>
      </c>
      <c r="D5857" s="8">
        <v>0.0</v>
      </c>
      <c r="E5857" s="1"/>
      <c r="F5857" s="1">
        <v>1.0</v>
      </c>
      <c r="G5857" s="1"/>
      <c r="H5857" s="1"/>
    </row>
    <row r="5858">
      <c r="A5858" s="1" t="s">
        <v>47</v>
      </c>
      <c r="B5858" s="7" t="s">
        <v>166</v>
      </c>
      <c r="C5858" s="1" t="s">
        <v>5951</v>
      </c>
      <c r="D5858" s="8">
        <v>0.0</v>
      </c>
      <c r="E5858" s="1"/>
      <c r="F5858" s="1">
        <v>1.0</v>
      </c>
      <c r="G5858" s="1"/>
      <c r="H5858" s="1"/>
    </row>
    <row r="5859">
      <c r="A5859" s="1" t="s">
        <v>47</v>
      </c>
      <c r="B5859" s="7" t="s">
        <v>166</v>
      </c>
      <c r="C5859" s="1" t="s">
        <v>5952</v>
      </c>
      <c r="D5859" s="8">
        <v>0.0</v>
      </c>
      <c r="E5859" s="1"/>
      <c r="F5859" s="1">
        <v>2.8</v>
      </c>
      <c r="G5859" s="1"/>
      <c r="H5859" s="1"/>
    </row>
    <row r="5860">
      <c r="A5860" s="1" t="s">
        <v>47</v>
      </c>
      <c r="B5860" s="7" t="s">
        <v>166</v>
      </c>
      <c r="C5860" s="1" t="s">
        <v>5953</v>
      </c>
      <c r="D5860" s="8">
        <v>0.0</v>
      </c>
      <c r="E5860" s="1"/>
      <c r="F5860" s="1">
        <v>1.0</v>
      </c>
      <c r="G5860" s="1"/>
      <c r="H5860" s="1"/>
    </row>
    <row r="5861">
      <c r="A5861" s="1" t="s">
        <v>47</v>
      </c>
      <c r="B5861" s="7" t="s">
        <v>166</v>
      </c>
      <c r="C5861" s="1" t="s">
        <v>5954</v>
      </c>
      <c r="D5861" s="8">
        <v>0.0</v>
      </c>
      <c r="E5861" s="1"/>
      <c r="F5861" s="1">
        <v>5.6</v>
      </c>
      <c r="G5861" s="1"/>
      <c r="H5861" s="1"/>
    </row>
    <row r="5862">
      <c r="A5862" s="1" t="s">
        <v>47</v>
      </c>
      <c r="B5862" s="7" t="s">
        <v>166</v>
      </c>
      <c r="C5862" s="1" t="s">
        <v>5955</v>
      </c>
      <c r="D5862" s="8">
        <v>0.0</v>
      </c>
      <c r="E5862" s="1"/>
      <c r="F5862" s="1">
        <v>3.3</v>
      </c>
      <c r="G5862" s="1"/>
      <c r="H5862" s="1"/>
    </row>
    <row r="5863">
      <c r="A5863" s="1" t="s">
        <v>47</v>
      </c>
      <c r="B5863" s="7" t="s">
        <v>166</v>
      </c>
      <c r="C5863" s="1" t="s">
        <v>5956</v>
      </c>
      <c r="D5863" s="8">
        <v>0.0</v>
      </c>
      <c r="E5863" s="1"/>
      <c r="F5863" s="1">
        <v>2.3</v>
      </c>
      <c r="G5863" s="1"/>
      <c r="H5863" s="1"/>
    </row>
    <row r="5864">
      <c r="A5864" s="1" t="s">
        <v>47</v>
      </c>
      <c r="B5864" s="7" t="s">
        <v>166</v>
      </c>
      <c r="C5864" s="1" t="s">
        <v>5957</v>
      </c>
      <c r="D5864" s="8">
        <v>0.0</v>
      </c>
      <c r="E5864" s="1"/>
      <c r="F5864" s="1">
        <v>3.1</v>
      </c>
      <c r="G5864" s="1"/>
      <c r="H5864" s="1"/>
    </row>
    <row r="5865">
      <c r="A5865" s="1" t="s">
        <v>47</v>
      </c>
      <c r="B5865" s="7" t="s">
        <v>166</v>
      </c>
      <c r="C5865" s="1" t="s">
        <v>5958</v>
      </c>
      <c r="D5865" s="8">
        <v>0.0</v>
      </c>
      <c r="E5865" s="1"/>
      <c r="F5865" s="1">
        <v>3.7</v>
      </c>
      <c r="G5865" s="1"/>
      <c r="H5865" s="1"/>
    </row>
    <row r="5866">
      <c r="A5866" s="1" t="s">
        <v>47</v>
      </c>
      <c r="B5866" s="7" t="s">
        <v>166</v>
      </c>
      <c r="C5866" s="1" t="s">
        <v>5959</v>
      </c>
      <c r="D5866" s="8">
        <v>0.0</v>
      </c>
      <c r="E5866" s="1"/>
      <c r="F5866" s="1">
        <v>4.1</v>
      </c>
      <c r="G5866" s="1"/>
      <c r="H5866" s="1"/>
    </row>
    <row r="5867">
      <c r="A5867" s="1" t="s">
        <v>47</v>
      </c>
      <c r="B5867" s="7" t="s">
        <v>166</v>
      </c>
      <c r="C5867" s="1" t="s">
        <v>5960</v>
      </c>
      <c r="D5867" s="8">
        <v>0.0</v>
      </c>
      <c r="E5867" s="1"/>
      <c r="F5867" s="1">
        <v>3.0</v>
      </c>
      <c r="G5867" s="1"/>
      <c r="H5867" s="1"/>
    </row>
    <row r="5868">
      <c r="A5868" s="1" t="s">
        <v>47</v>
      </c>
      <c r="B5868" s="7" t="s">
        <v>166</v>
      </c>
      <c r="C5868" s="1" t="s">
        <v>5961</v>
      </c>
      <c r="D5868" s="8">
        <v>0.0</v>
      </c>
      <c r="E5868" s="1"/>
      <c r="F5868" s="1">
        <v>1.0</v>
      </c>
      <c r="G5868" s="1"/>
      <c r="H5868" s="1"/>
    </row>
    <row r="5869">
      <c r="A5869" s="1" t="s">
        <v>47</v>
      </c>
      <c r="B5869" s="7" t="s">
        <v>166</v>
      </c>
      <c r="C5869" s="1" t="s">
        <v>5962</v>
      </c>
      <c r="D5869" s="8">
        <v>0.0</v>
      </c>
      <c r="E5869" s="1"/>
      <c r="F5869" s="1">
        <v>2.3</v>
      </c>
      <c r="G5869" s="1"/>
      <c r="H5869" s="1"/>
    </row>
    <row r="5870">
      <c r="A5870" s="1" t="s">
        <v>47</v>
      </c>
      <c r="B5870" s="7" t="s">
        <v>166</v>
      </c>
      <c r="C5870" s="1" t="s">
        <v>5963</v>
      </c>
      <c r="D5870" s="8">
        <v>0.0</v>
      </c>
      <c r="E5870" s="1"/>
      <c r="F5870" s="1">
        <v>1.7</v>
      </c>
      <c r="G5870" s="1"/>
      <c r="H5870" s="1"/>
    </row>
    <row r="5871">
      <c r="A5871" s="1" t="s">
        <v>47</v>
      </c>
      <c r="B5871" s="7" t="s">
        <v>166</v>
      </c>
      <c r="C5871" s="1" t="s">
        <v>5964</v>
      </c>
      <c r="D5871" s="8">
        <v>0.0</v>
      </c>
      <c r="E5871" s="1"/>
      <c r="F5871" s="1">
        <v>2.0</v>
      </c>
      <c r="G5871" s="1"/>
      <c r="H5871" s="1"/>
    </row>
    <row r="5872">
      <c r="A5872" s="1" t="s">
        <v>47</v>
      </c>
      <c r="B5872" s="7" t="s">
        <v>166</v>
      </c>
      <c r="C5872" s="1" t="s">
        <v>5965</v>
      </c>
      <c r="D5872" s="8">
        <v>0.0</v>
      </c>
      <c r="E5872" s="1"/>
      <c r="F5872" s="1">
        <v>13.0</v>
      </c>
      <c r="G5872" s="1"/>
      <c r="H5872" s="1"/>
    </row>
    <row r="5873">
      <c r="A5873" s="1" t="s">
        <v>47</v>
      </c>
      <c r="B5873" s="7" t="s">
        <v>166</v>
      </c>
      <c r="C5873" s="1" t="s">
        <v>5966</v>
      </c>
      <c r="D5873" s="8">
        <v>0.0</v>
      </c>
      <c r="E5873" s="1"/>
      <c r="F5873" s="1">
        <v>9.0</v>
      </c>
      <c r="G5873" s="1"/>
      <c r="H5873" s="1"/>
    </row>
    <row r="5874">
      <c r="A5874" s="1" t="s">
        <v>47</v>
      </c>
      <c r="B5874" s="7" t="s">
        <v>167</v>
      </c>
      <c r="C5874" s="1" t="s">
        <v>2443</v>
      </c>
      <c r="D5874" s="8">
        <v>0.0</v>
      </c>
      <c r="E5874" s="1"/>
      <c r="F5874" s="1">
        <v>1.0</v>
      </c>
      <c r="G5874" s="1"/>
      <c r="H5874" s="1"/>
    </row>
    <row r="5875">
      <c r="A5875" s="1" t="s">
        <v>47</v>
      </c>
      <c r="B5875" s="7" t="s">
        <v>167</v>
      </c>
      <c r="C5875" s="1" t="s">
        <v>5967</v>
      </c>
      <c r="D5875" s="8">
        <v>0.0</v>
      </c>
      <c r="E5875" s="1"/>
      <c r="F5875" s="1">
        <v>1.0</v>
      </c>
      <c r="G5875" s="1"/>
      <c r="H5875" s="1"/>
    </row>
    <row r="5876">
      <c r="A5876" s="1" t="s">
        <v>47</v>
      </c>
      <c r="B5876" s="7" t="s">
        <v>167</v>
      </c>
      <c r="C5876" s="1" t="s">
        <v>5968</v>
      </c>
      <c r="D5876" s="8">
        <v>0.0</v>
      </c>
      <c r="E5876" s="1"/>
      <c r="F5876" s="1">
        <v>1.0</v>
      </c>
      <c r="G5876" s="1"/>
      <c r="H5876" s="1"/>
    </row>
    <row r="5877">
      <c r="A5877" s="1" t="s">
        <v>47</v>
      </c>
      <c r="B5877" s="7" t="s">
        <v>167</v>
      </c>
      <c r="C5877" s="1" t="s">
        <v>2444</v>
      </c>
      <c r="D5877" s="8">
        <v>0.0</v>
      </c>
      <c r="E5877" s="1"/>
      <c r="F5877" s="1">
        <v>1.0</v>
      </c>
      <c r="G5877" s="1"/>
      <c r="H5877" s="1"/>
    </row>
    <row r="5878">
      <c r="A5878" s="1" t="s">
        <v>47</v>
      </c>
      <c r="B5878" s="7" t="s">
        <v>167</v>
      </c>
      <c r="C5878" s="1" t="s">
        <v>5969</v>
      </c>
      <c r="D5878" s="8">
        <v>0.0</v>
      </c>
      <c r="E5878" s="1"/>
      <c r="F5878" s="1">
        <v>1.1</v>
      </c>
      <c r="G5878" s="1"/>
      <c r="H5878" s="1"/>
    </row>
    <row r="5879">
      <c r="A5879" s="1" t="s">
        <v>47</v>
      </c>
      <c r="B5879" s="7" t="s">
        <v>167</v>
      </c>
      <c r="C5879" s="1" t="s">
        <v>2406</v>
      </c>
      <c r="D5879" s="8">
        <v>0.0</v>
      </c>
      <c r="E5879" s="1"/>
      <c r="F5879" s="1">
        <v>3.3</v>
      </c>
      <c r="G5879" s="1"/>
      <c r="H5879" s="1"/>
    </row>
    <row r="5880">
      <c r="A5880" s="1" t="s">
        <v>47</v>
      </c>
      <c r="B5880" s="7" t="s">
        <v>167</v>
      </c>
      <c r="C5880" s="1" t="s">
        <v>5970</v>
      </c>
      <c r="D5880" s="8">
        <v>0.0</v>
      </c>
      <c r="E5880" s="1"/>
      <c r="F5880" s="1">
        <v>1.0</v>
      </c>
      <c r="G5880" s="1"/>
      <c r="H5880" s="1"/>
    </row>
    <row r="5881">
      <c r="A5881" s="1" t="s">
        <v>47</v>
      </c>
      <c r="B5881" s="7" t="s">
        <v>167</v>
      </c>
      <c r="C5881" s="1" t="s">
        <v>5971</v>
      </c>
      <c r="D5881" s="8">
        <v>0.0</v>
      </c>
      <c r="E5881" s="1"/>
      <c r="F5881" s="1">
        <v>1.0</v>
      </c>
      <c r="G5881" s="1"/>
      <c r="H5881" s="1"/>
    </row>
    <row r="5882">
      <c r="A5882" s="1" t="s">
        <v>47</v>
      </c>
      <c r="B5882" s="7" t="s">
        <v>167</v>
      </c>
      <c r="C5882" s="1" t="s">
        <v>668</v>
      </c>
      <c r="D5882" s="8">
        <v>0.0</v>
      </c>
      <c r="E5882" s="1"/>
      <c r="F5882" s="1">
        <v>1.0</v>
      </c>
      <c r="G5882" s="1"/>
      <c r="H5882" s="1"/>
    </row>
    <row r="5883">
      <c r="A5883" s="1" t="s">
        <v>47</v>
      </c>
      <c r="B5883" s="7" t="s">
        <v>167</v>
      </c>
      <c r="C5883" s="1" t="s">
        <v>5972</v>
      </c>
      <c r="D5883" s="8">
        <v>0.0</v>
      </c>
      <c r="E5883" s="1"/>
      <c r="F5883" s="1">
        <v>10.8</v>
      </c>
      <c r="G5883" s="1"/>
      <c r="H5883" s="1"/>
    </row>
    <row r="5884">
      <c r="A5884" s="1" t="s">
        <v>47</v>
      </c>
      <c r="B5884" s="7" t="s">
        <v>167</v>
      </c>
      <c r="C5884" s="1" t="s">
        <v>5973</v>
      </c>
      <c r="D5884" s="8">
        <v>0.0</v>
      </c>
      <c r="E5884" s="1"/>
      <c r="F5884" s="1">
        <v>11.5</v>
      </c>
      <c r="G5884" s="1"/>
      <c r="H5884" s="1"/>
    </row>
    <row r="5885">
      <c r="A5885" s="1" t="s">
        <v>47</v>
      </c>
      <c r="B5885" s="7" t="s">
        <v>167</v>
      </c>
      <c r="C5885" s="1" t="s">
        <v>5974</v>
      </c>
      <c r="D5885" s="8">
        <v>0.0</v>
      </c>
      <c r="E5885" s="1"/>
      <c r="F5885" s="1">
        <v>5.5</v>
      </c>
      <c r="G5885" s="1"/>
      <c r="H5885" s="1"/>
    </row>
    <row r="5886">
      <c r="A5886" s="1" t="s">
        <v>47</v>
      </c>
      <c r="B5886" s="7" t="s">
        <v>167</v>
      </c>
      <c r="C5886" s="1" t="s">
        <v>2457</v>
      </c>
      <c r="D5886" s="8">
        <v>0.0</v>
      </c>
      <c r="E5886" s="1"/>
      <c r="F5886" s="1">
        <v>1.0</v>
      </c>
      <c r="G5886" s="1"/>
      <c r="H5886" s="1"/>
    </row>
    <row r="5887">
      <c r="A5887" s="1" t="s">
        <v>47</v>
      </c>
      <c r="B5887" s="7" t="s">
        <v>167</v>
      </c>
      <c r="C5887" s="1" t="s">
        <v>5975</v>
      </c>
      <c r="D5887" s="8">
        <v>0.0</v>
      </c>
      <c r="E5887" s="1"/>
      <c r="F5887" s="1">
        <v>1.5</v>
      </c>
      <c r="G5887" s="1"/>
      <c r="H5887" s="1"/>
    </row>
    <row r="5888">
      <c r="A5888" s="1" t="s">
        <v>47</v>
      </c>
      <c r="B5888" s="7" t="s">
        <v>167</v>
      </c>
      <c r="C5888" s="1" t="s">
        <v>5976</v>
      </c>
      <c r="D5888" s="8">
        <v>0.0</v>
      </c>
      <c r="E5888" s="1"/>
      <c r="F5888" s="1">
        <v>1.0</v>
      </c>
      <c r="G5888" s="1"/>
      <c r="H5888" s="1"/>
    </row>
    <row r="5889">
      <c r="A5889" s="1" t="s">
        <v>47</v>
      </c>
      <c r="B5889" s="7" t="s">
        <v>167</v>
      </c>
      <c r="C5889" s="1" t="s">
        <v>642</v>
      </c>
      <c r="D5889" s="8">
        <v>0.0</v>
      </c>
      <c r="E5889" s="1"/>
      <c r="F5889" s="1">
        <v>1.0</v>
      </c>
      <c r="G5889" s="1"/>
      <c r="H5889" s="1"/>
    </row>
    <row r="5890">
      <c r="A5890" s="1" t="s">
        <v>47</v>
      </c>
      <c r="B5890" s="7" t="s">
        <v>167</v>
      </c>
      <c r="C5890" s="1" t="s">
        <v>5977</v>
      </c>
      <c r="D5890" s="8">
        <v>0.0</v>
      </c>
      <c r="E5890" s="1"/>
      <c r="F5890" s="1">
        <v>4.1</v>
      </c>
      <c r="G5890" s="1"/>
      <c r="H5890" s="1"/>
    </row>
    <row r="5891">
      <c r="A5891" s="1" t="s">
        <v>47</v>
      </c>
      <c r="B5891" s="7" t="s">
        <v>167</v>
      </c>
      <c r="C5891" s="1" t="s">
        <v>5978</v>
      </c>
      <c r="D5891" s="8">
        <v>0.0</v>
      </c>
      <c r="E5891" s="1"/>
      <c r="F5891" s="1">
        <v>10.0</v>
      </c>
      <c r="G5891" s="1"/>
      <c r="H5891" s="1"/>
    </row>
    <row r="5892">
      <c r="A5892" s="1" t="s">
        <v>47</v>
      </c>
      <c r="B5892" s="7" t="s">
        <v>167</v>
      </c>
      <c r="C5892" s="1" t="s">
        <v>5979</v>
      </c>
      <c r="D5892" s="8">
        <v>0.0</v>
      </c>
      <c r="E5892" s="1"/>
      <c r="F5892" s="1">
        <v>2.0</v>
      </c>
      <c r="G5892" s="1"/>
      <c r="H5892" s="1"/>
    </row>
    <row r="5893">
      <c r="A5893" s="1" t="s">
        <v>47</v>
      </c>
      <c r="B5893" s="7" t="s">
        <v>167</v>
      </c>
      <c r="C5893" s="1" t="s">
        <v>2448</v>
      </c>
      <c r="D5893" s="8">
        <v>0.0</v>
      </c>
      <c r="E5893" s="1"/>
      <c r="F5893" s="1">
        <v>1.9</v>
      </c>
      <c r="G5893" s="1"/>
      <c r="H5893" s="1"/>
    </row>
    <row r="5894">
      <c r="A5894" s="1" t="s">
        <v>47</v>
      </c>
      <c r="B5894" s="7" t="s">
        <v>167</v>
      </c>
      <c r="C5894" s="1" t="s">
        <v>5980</v>
      </c>
      <c r="D5894" s="8">
        <v>0.0</v>
      </c>
      <c r="E5894" s="1"/>
      <c r="F5894" s="1">
        <v>1.0</v>
      </c>
      <c r="G5894" s="1"/>
      <c r="H5894" s="1"/>
    </row>
    <row r="5895">
      <c r="A5895" s="1" t="s">
        <v>47</v>
      </c>
      <c r="B5895" s="7" t="s">
        <v>167</v>
      </c>
      <c r="C5895" s="1" t="s">
        <v>5981</v>
      </c>
      <c r="D5895" s="8">
        <v>0.0</v>
      </c>
      <c r="E5895" s="1"/>
      <c r="F5895" s="1">
        <v>9.6</v>
      </c>
      <c r="G5895" s="1"/>
      <c r="H5895" s="1"/>
    </row>
    <row r="5896">
      <c r="A5896" s="1" t="s">
        <v>47</v>
      </c>
      <c r="B5896" s="7" t="s">
        <v>167</v>
      </c>
      <c r="C5896" s="1" t="s">
        <v>5982</v>
      </c>
      <c r="D5896" s="8">
        <v>0.0</v>
      </c>
      <c r="E5896" s="1"/>
      <c r="F5896" s="1">
        <v>30.9</v>
      </c>
      <c r="G5896" s="1"/>
      <c r="H5896" s="1"/>
    </row>
    <row r="5897">
      <c r="A5897" s="1" t="s">
        <v>47</v>
      </c>
      <c r="B5897" s="7" t="s">
        <v>167</v>
      </c>
      <c r="C5897" s="1" t="s">
        <v>5983</v>
      </c>
      <c r="D5897" s="8">
        <v>0.0</v>
      </c>
      <c r="E5897" s="1"/>
      <c r="F5897" s="1">
        <v>2.1</v>
      </c>
      <c r="G5897" s="1"/>
      <c r="H5897" s="1"/>
    </row>
    <row r="5898">
      <c r="A5898" s="1" t="s">
        <v>47</v>
      </c>
      <c r="B5898" s="7" t="s">
        <v>167</v>
      </c>
      <c r="C5898" s="1" t="s">
        <v>5984</v>
      </c>
      <c r="D5898" s="8">
        <v>0.0</v>
      </c>
      <c r="E5898" s="1"/>
      <c r="F5898" s="1">
        <v>1.0</v>
      </c>
      <c r="G5898" s="1"/>
      <c r="H5898" s="1"/>
    </row>
    <row r="5899">
      <c r="A5899" s="1" t="s">
        <v>47</v>
      </c>
      <c r="B5899" s="7" t="s">
        <v>167</v>
      </c>
      <c r="C5899" s="1" t="s">
        <v>5985</v>
      </c>
      <c r="D5899" s="8">
        <v>0.0</v>
      </c>
      <c r="E5899" s="1"/>
      <c r="F5899" s="1">
        <v>1.0</v>
      </c>
      <c r="G5899" s="1"/>
      <c r="H5899" s="1"/>
    </row>
    <row r="5900">
      <c r="A5900" s="1" t="s">
        <v>47</v>
      </c>
      <c r="B5900" s="7" t="s">
        <v>167</v>
      </c>
      <c r="C5900" s="1" t="s">
        <v>5986</v>
      </c>
      <c r="D5900" s="8">
        <v>0.0</v>
      </c>
      <c r="E5900" s="1"/>
      <c r="F5900" s="1">
        <v>1.3</v>
      </c>
      <c r="G5900" s="1"/>
      <c r="H5900" s="1"/>
    </row>
    <row r="5901">
      <c r="A5901" s="1" t="s">
        <v>47</v>
      </c>
      <c r="B5901" s="7" t="s">
        <v>167</v>
      </c>
      <c r="C5901" s="1" t="s">
        <v>5987</v>
      </c>
      <c r="D5901" s="8">
        <v>0.0</v>
      </c>
      <c r="E5901" s="1"/>
      <c r="F5901" s="1">
        <v>1.0</v>
      </c>
      <c r="G5901" s="1"/>
      <c r="H5901" s="1"/>
    </row>
    <row r="5902">
      <c r="A5902" s="1" t="s">
        <v>47</v>
      </c>
      <c r="B5902" s="7" t="s">
        <v>167</v>
      </c>
      <c r="C5902" s="1" t="s">
        <v>673</v>
      </c>
      <c r="D5902" s="8">
        <v>0.0</v>
      </c>
      <c r="E5902" s="1"/>
      <c r="F5902" s="1">
        <v>10.0</v>
      </c>
      <c r="G5902" s="1"/>
      <c r="H5902" s="1"/>
    </row>
    <row r="5903">
      <c r="A5903" s="1" t="s">
        <v>47</v>
      </c>
      <c r="B5903" s="7" t="s">
        <v>167</v>
      </c>
      <c r="C5903" s="1" t="s">
        <v>5988</v>
      </c>
      <c r="D5903" s="8">
        <v>0.0</v>
      </c>
      <c r="E5903" s="1"/>
      <c r="F5903" s="1">
        <v>11.2</v>
      </c>
      <c r="G5903" s="1"/>
      <c r="H5903" s="1"/>
    </row>
    <row r="5904">
      <c r="A5904" s="1" t="s">
        <v>47</v>
      </c>
      <c r="B5904" s="7" t="s">
        <v>167</v>
      </c>
      <c r="C5904" s="1" t="s">
        <v>5989</v>
      </c>
      <c r="D5904" s="8">
        <v>0.0</v>
      </c>
      <c r="E5904" s="1"/>
      <c r="F5904" s="1">
        <v>7.8</v>
      </c>
      <c r="G5904" s="1"/>
      <c r="H5904" s="1"/>
    </row>
    <row r="5905">
      <c r="A5905" s="1" t="s">
        <v>47</v>
      </c>
      <c r="B5905" s="7" t="s">
        <v>167</v>
      </c>
      <c r="C5905" s="1" t="s">
        <v>5990</v>
      </c>
      <c r="D5905" s="8">
        <v>0.0</v>
      </c>
      <c r="E5905" s="1"/>
      <c r="F5905" s="1">
        <v>1.0</v>
      </c>
      <c r="G5905" s="1"/>
      <c r="H5905" s="1"/>
    </row>
    <row r="5906">
      <c r="A5906" s="1" t="s">
        <v>47</v>
      </c>
      <c r="B5906" s="7" t="s">
        <v>167</v>
      </c>
      <c r="C5906" s="1" t="s">
        <v>5991</v>
      </c>
      <c r="D5906" s="8">
        <v>0.0</v>
      </c>
      <c r="E5906" s="1"/>
      <c r="F5906" s="1">
        <v>1.0</v>
      </c>
      <c r="G5906" s="1"/>
      <c r="H5906" s="1"/>
    </row>
    <row r="5907">
      <c r="A5907" s="1" t="s">
        <v>47</v>
      </c>
      <c r="B5907" s="7" t="s">
        <v>167</v>
      </c>
      <c r="C5907" s="1" t="s">
        <v>5992</v>
      </c>
      <c r="D5907" s="8">
        <v>0.0</v>
      </c>
      <c r="E5907" s="1"/>
      <c r="F5907" s="1">
        <v>1.0</v>
      </c>
      <c r="G5907" s="1"/>
      <c r="H5907" s="1"/>
    </row>
    <row r="5908">
      <c r="A5908" s="1" t="s">
        <v>47</v>
      </c>
      <c r="B5908" s="7" t="s">
        <v>167</v>
      </c>
      <c r="C5908" s="1" t="s">
        <v>5993</v>
      </c>
      <c r="D5908" s="8">
        <v>0.0</v>
      </c>
      <c r="E5908" s="1"/>
      <c r="F5908" s="1">
        <v>1.0</v>
      </c>
      <c r="G5908" s="1"/>
      <c r="H5908" s="1"/>
    </row>
    <row r="5909">
      <c r="A5909" s="1" t="s">
        <v>47</v>
      </c>
      <c r="B5909" s="7" t="s">
        <v>167</v>
      </c>
      <c r="C5909" s="1" t="s">
        <v>5994</v>
      </c>
      <c r="D5909" s="8">
        <v>0.0</v>
      </c>
      <c r="E5909" s="1"/>
      <c r="F5909" s="1">
        <v>1.0</v>
      </c>
      <c r="G5909" s="1"/>
      <c r="H5909" s="1"/>
    </row>
    <row r="5910">
      <c r="A5910" s="1" t="s">
        <v>47</v>
      </c>
      <c r="B5910" s="7" t="s">
        <v>167</v>
      </c>
      <c r="C5910" s="1" t="s">
        <v>2469</v>
      </c>
      <c r="D5910" s="8">
        <v>0.0</v>
      </c>
      <c r="E5910" s="1"/>
      <c r="F5910" s="1">
        <v>1.0</v>
      </c>
      <c r="G5910" s="1"/>
      <c r="H5910" s="1"/>
    </row>
    <row r="5911">
      <c r="A5911" s="1" t="s">
        <v>47</v>
      </c>
      <c r="B5911" s="7" t="s">
        <v>167</v>
      </c>
      <c r="C5911" s="1" t="s">
        <v>5995</v>
      </c>
      <c r="D5911" s="8">
        <v>0.0</v>
      </c>
      <c r="E5911" s="1"/>
      <c r="F5911" s="1">
        <v>1.0</v>
      </c>
      <c r="G5911" s="1"/>
      <c r="H5911" s="1"/>
    </row>
    <row r="5912">
      <c r="A5912" s="1" t="s">
        <v>47</v>
      </c>
      <c r="B5912" s="7" t="s">
        <v>167</v>
      </c>
      <c r="C5912" s="1" t="s">
        <v>5996</v>
      </c>
      <c r="D5912" s="8">
        <v>0.0</v>
      </c>
      <c r="E5912" s="1"/>
      <c r="F5912" s="1">
        <v>1.0</v>
      </c>
      <c r="G5912" s="1"/>
      <c r="H5912" s="1"/>
    </row>
    <row r="5913">
      <c r="A5913" s="1" t="s">
        <v>47</v>
      </c>
      <c r="B5913" s="7" t="s">
        <v>167</v>
      </c>
      <c r="C5913" s="1" t="s">
        <v>5997</v>
      </c>
      <c r="D5913" s="8">
        <v>0.0</v>
      </c>
      <c r="E5913" s="1"/>
      <c r="F5913" s="1">
        <v>2.0</v>
      </c>
      <c r="G5913" s="1"/>
      <c r="H5913" s="1"/>
    </row>
    <row r="5914">
      <c r="A5914" s="1" t="s">
        <v>47</v>
      </c>
      <c r="B5914" s="7" t="s">
        <v>167</v>
      </c>
      <c r="C5914" s="1" t="s">
        <v>2418</v>
      </c>
      <c r="D5914" s="8">
        <v>0.0</v>
      </c>
      <c r="E5914" s="1"/>
      <c r="F5914" s="1">
        <v>1.0</v>
      </c>
      <c r="G5914" s="1"/>
      <c r="H5914" s="1"/>
    </row>
    <row r="5915">
      <c r="A5915" s="1" t="s">
        <v>47</v>
      </c>
      <c r="B5915" s="7" t="s">
        <v>167</v>
      </c>
      <c r="C5915" s="1" t="s">
        <v>5998</v>
      </c>
      <c r="D5915" s="8">
        <v>0.0</v>
      </c>
      <c r="E5915" s="1"/>
      <c r="F5915" s="1">
        <v>2.8</v>
      </c>
      <c r="G5915" s="1"/>
      <c r="H5915" s="1"/>
    </row>
    <row r="5916">
      <c r="A5916" s="1" t="s">
        <v>47</v>
      </c>
      <c r="B5916" s="7" t="s">
        <v>167</v>
      </c>
      <c r="C5916" s="1" t="s">
        <v>5999</v>
      </c>
      <c r="D5916" s="8">
        <v>0.0</v>
      </c>
      <c r="E5916" s="1"/>
      <c r="F5916" s="1">
        <v>6.0</v>
      </c>
      <c r="G5916" s="1"/>
      <c r="H5916" s="1"/>
    </row>
    <row r="5917">
      <c r="A5917" s="1" t="s">
        <v>47</v>
      </c>
      <c r="B5917" s="7" t="s">
        <v>167</v>
      </c>
      <c r="C5917" s="1" t="s">
        <v>6000</v>
      </c>
      <c r="D5917" s="8">
        <v>0.0</v>
      </c>
      <c r="E5917" s="1"/>
      <c r="F5917" s="1">
        <v>2.5</v>
      </c>
      <c r="G5917" s="1"/>
      <c r="H5917" s="1"/>
    </row>
    <row r="5918">
      <c r="A5918" s="1" t="s">
        <v>47</v>
      </c>
      <c r="B5918" s="7" t="s">
        <v>167</v>
      </c>
      <c r="C5918" s="1" t="s">
        <v>6001</v>
      </c>
      <c r="D5918" s="8">
        <v>0.0</v>
      </c>
      <c r="E5918" s="1"/>
      <c r="F5918" s="1">
        <v>7.5</v>
      </c>
      <c r="G5918" s="1"/>
      <c r="H5918" s="1"/>
    </row>
    <row r="5919">
      <c r="A5919" s="1" t="s">
        <v>47</v>
      </c>
      <c r="B5919" s="7" t="s">
        <v>167</v>
      </c>
      <c r="C5919" s="1" t="s">
        <v>6002</v>
      </c>
      <c r="D5919" s="8">
        <v>0.0</v>
      </c>
      <c r="E5919" s="1"/>
      <c r="F5919" s="1">
        <v>9.8</v>
      </c>
      <c r="G5919" s="1"/>
      <c r="H5919" s="1"/>
    </row>
    <row r="5920">
      <c r="A5920" s="1" t="s">
        <v>47</v>
      </c>
      <c r="B5920" s="7" t="s">
        <v>167</v>
      </c>
      <c r="C5920" s="1" t="s">
        <v>6003</v>
      </c>
      <c r="D5920" s="8">
        <v>0.0</v>
      </c>
      <c r="E5920" s="1"/>
      <c r="F5920" s="1">
        <v>11.5</v>
      </c>
      <c r="G5920" s="1"/>
      <c r="H5920" s="1"/>
    </row>
    <row r="5921">
      <c r="A5921" s="1" t="s">
        <v>47</v>
      </c>
      <c r="B5921" s="7" t="s">
        <v>167</v>
      </c>
      <c r="C5921" s="1" t="s">
        <v>6004</v>
      </c>
      <c r="D5921" s="8">
        <v>0.0</v>
      </c>
      <c r="E5921" s="1"/>
      <c r="F5921" s="1">
        <v>1.0</v>
      </c>
      <c r="G5921" s="1"/>
      <c r="H5921" s="1"/>
    </row>
    <row r="5922">
      <c r="A5922" s="1" t="s">
        <v>47</v>
      </c>
      <c r="B5922" s="7" t="s">
        <v>167</v>
      </c>
      <c r="C5922" s="1" t="s">
        <v>666</v>
      </c>
      <c r="D5922" s="8">
        <v>0.0</v>
      </c>
      <c r="E5922" s="1"/>
      <c r="F5922" s="1">
        <v>1.0</v>
      </c>
      <c r="G5922" s="1"/>
      <c r="H5922" s="1"/>
    </row>
    <row r="5923">
      <c r="A5923" s="1" t="s">
        <v>47</v>
      </c>
      <c r="B5923" s="7" t="s">
        <v>167</v>
      </c>
      <c r="C5923" s="1" t="s">
        <v>4595</v>
      </c>
      <c r="D5923" s="8">
        <v>0.0</v>
      </c>
      <c r="E5923" s="1"/>
      <c r="F5923" s="1">
        <v>1.0</v>
      </c>
      <c r="G5923" s="1"/>
      <c r="H5923" s="1"/>
    </row>
    <row r="5924">
      <c r="A5924" s="1" t="s">
        <v>47</v>
      </c>
      <c r="B5924" s="7" t="s">
        <v>168</v>
      </c>
      <c r="C5924" s="1" t="s">
        <v>2748</v>
      </c>
      <c r="D5924" s="8">
        <v>0.0</v>
      </c>
      <c r="E5924" s="1"/>
      <c r="F5924" s="1">
        <v>1.0</v>
      </c>
      <c r="G5924" s="1"/>
      <c r="H5924" s="1"/>
    </row>
    <row r="5925">
      <c r="A5925" s="1" t="s">
        <v>47</v>
      </c>
      <c r="B5925" s="7" t="s">
        <v>168</v>
      </c>
      <c r="C5925" s="1" t="s">
        <v>6005</v>
      </c>
      <c r="D5925" s="8">
        <v>0.0</v>
      </c>
      <c r="E5925" s="1"/>
      <c r="F5925" s="1">
        <v>1.1</v>
      </c>
      <c r="G5925" s="1"/>
      <c r="H5925" s="1"/>
    </row>
    <row r="5926">
      <c r="A5926" s="1" t="s">
        <v>47</v>
      </c>
      <c r="B5926" s="7" t="s">
        <v>168</v>
      </c>
      <c r="C5926" s="1" t="s">
        <v>6006</v>
      </c>
      <c r="D5926" s="8">
        <v>0.0</v>
      </c>
      <c r="E5926" s="1"/>
      <c r="F5926" s="1">
        <v>1.0</v>
      </c>
      <c r="G5926" s="1"/>
      <c r="H5926" s="1"/>
    </row>
    <row r="5927">
      <c r="A5927" s="1" t="s">
        <v>47</v>
      </c>
      <c r="B5927" s="7" t="s">
        <v>168</v>
      </c>
      <c r="C5927" s="1" t="s">
        <v>6007</v>
      </c>
      <c r="D5927" s="8">
        <v>0.0</v>
      </c>
      <c r="E5927" s="1"/>
      <c r="F5927" s="1">
        <v>1.0</v>
      </c>
      <c r="G5927" s="1"/>
      <c r="H5927" s="1"/>
    </row>
    <row r="5928">
      <c r="A5928" s="1" t="s">
        <v>47</v>
      </c>
      <c r="B5928" s="7" t="s">
        <v>168</v>
      </c>
      <c r="C5928" s="1" t="s">
        <v>6008</v>
      </c>
      <c r="D5928" s="8">
        <v>0.0</v>
      </c>
      <c r="E5928" s="1"/>
      <c r="F5928" s="1">
        <v>1.0</v>
      </c>
      <c r="G5928" s="1"/>
      <c r="H5928" s="1"/>
    </row>
    <row r="5929">
      <c r="A5929" s="1" t="s">
        <v>47</v>
      </c>
      <c r="B5929" s="7" t="s">
        <v>168</v>
      </c>
      <c r="C5929" s="1" t="s">
        <v>6009</v>
      </c>
      <c r="D5929" s="8">
        <v>0.0</v>
      </c>
      <c r="E5929" s="1"/>
      <c r="F5929" s="1">
        <v>1.6</v>
      </c>
      <c r="G5929" s="1"/>
      <c r="H5929" s="1"/>
    </row>
    <row r="5930">
      <c r="A5930" s="1" t="s">
        <v>47</v>
      </c>
      <c r="B5930" s="7" t="s">
        <v>168</v>
      </c>
      <c r="C5930" s="1" t="s">
        <v>2752</v>
      </c>
      <c r="D5930" s="8">
        <v>0.0</v>
      </c>
      <c r="E5930" s="1"/>
      <c r="F5930" s="1">
        <v>1.0</v>
      </c>
      <c r="G5930" s="1"/>
      <c r="H5930" s="1"/>
    </row>
    <row r="5931">
      <c r="A5931" s="1" t="s">
        <v>47</v>
      </c>
      <c r="B5931" s="7" t="s">
        <v>168</v>
      </c>
      <c r="C5931" s="1" t="s">
        <v>5699</v>
      </c>
      <c r="D5931" s="8">
        <v>0.0</v>
      </c>
      <c r="E5931" s="1"/>
      <c r="F5931" s="1">
        <v>1.0</v>
      </c>
      <c r="G5931" s="1"/>
      <c r="H5931" s="1"/>
    </row>
    <row r="5932">
      <c r="A5932" s="1" t="s">
        <v>47</v>
      </c>
      <c r="B5932" s="7" t="s">
        <v>168</v>
      </c>
      <c r="C5932" s="1" t="s">
        <v>6010</v>
      </c>
      <c r="D5932" s="8">
        <v>0.0</v>
      </c>
      <c r="E5932" s="1"/>
      <c r="F5932" s="1">
        <v>2.2</v>
      </c>
      <c r="G5932" s="1"/>
      <c r="H5932" s="1"/>
    </row>
    <row r="5933">
      <c r="A5933" s="1" t="s">
        <v>47</v>
      </c>
      <c r="B5933" s="7" t="s">
        <v>168</v>
      </c>
      <c r="C5933" s="1" t="s">
        <v>6011</v>
      </c>
      <c r="D5933" s="8">
        <v>0.0</v>
      </c>
      <c r="E5933" s="1"/>
      <c r="F5933" s="1">
        <v>1.0</v>
      </c>
      <c r="G5933" s="1"/>
      <c r="H5933" s="1"/>
    </row>
    <row r="5934">
      <c r="A5934" s="1" t="s">
        <v>47</v>
      </c>
      <c r="B5934" s="7" t="s">
        <v>168</v>
      </c>
      <c r="C5934" s="1" t="s">
        <v>6012</v>
      </c>
      <c r="D5934" s="8">
        <v>0.0</v>
      </c>
      <c r="E5934" s="1"/>
      <c r="F5934" s="1">
        <v>1.0</v>
      </c>
      <c r="G5934" s="1"/>
      <c r="H5934" s="1"/>
    </row>
    <row r="5935">
      <c r="A5935" s="1" t="s">
        <v>47</v>
      </c>
      <c r="B5935" s="7" t="s">
        <v>168</v>
      </c>
      <c r="C5935" s="1" t="s">
        <v>2744</v>
      </c>
      <c r="D5935" s="8">
        <v>0.0</v>
      </c>
      <c r="E5935" s="1"/>
      <c r="F5935" s="1">
        <v>1.0</v>
      </c>
      <c r="G5935" s="1"/>
      <c r="H5935" s="1"/>
    </row>
    <row r="5936">
      <c r="A5936" s="1" t="s">
        <v>47</v>
      </c>
      <c r="B5936" s="7" t="s">
        <v>168</v>
      </c>
      <c r="C5936" s="1" t="s">
        <v>6013</v>
      </c>
      <c r="D5936" s="8">
        <v>0.0</v>
      </c>
      <c r="E5936" s="1"/>
      <c r="F5936" s="1">
        <v>1.1</v>
      </c>
      <c r="G5936" s="1"/>
      <c r="H5936" s="1"/>
    </row>
    <row r="5937">
      <c r="A5937" s="1" t="s">
        <v>47</v>
      </c>
      <c r="B5937" s="7" t="s">
        <v>168</v>
      </c>
      <c r="C5937" s="1" t="s">
        <v>6014</v>
      </c>
      <c r="D5937" s="8">
        <v>0.0</v>
      </c>
      <c r="E5937" s="1"/>
      <c r="F5937" s="1">
        <v>1.0</v>
      </c>
      <c r="G5937" s="1"/>
      <c r="H5937" s="1"/>
    </row>
    <row r="5938">
      <c r="A5938" s="1" t="s">
        <v>47</v>
      </c>
      <c r="B5938" s="7" t="s">
        <v>168</v>
      </c>
      <c r="C5938" s="1" t="s">
        <v>6015</v>
      </c>
      <c r="D5938" s="8">
        <v>0.0</v>
      </c>
      <c r="E5938" s="1"/>
      <c r="F5938" s="1">
        <v>1.0</v>
      </c>
      <c r="G5938" s="1"/>
      <c r="H5938" s="1"/>
    </row>
    <row r="5939">
      <c r="A5939" s="1" t="s">
        <v>47</v>
      </c>
      <c r="B5939" s="7" t="s">
        <v>168</v>
      </c>
      <c r="C5939" s="1" t="s">
        <v>6016</v>
      </c>
      <c r="D5939" s="8">
        <v>0.0</v>
      </c>
      <c r="E5939" s="1"/>
      <c r="F5939" s="1">
        <v>3.0</v>
      </c>
      <c r="G5939" s="1"/>
      <c r="H5939" s="1"/>
    </row>
    <row r="5940">
      <c r="A5940" s="1" t="s">
        <v>47</v>
      </c>
      <c r="B5940" s="7" t="s">
        <v>168</v>
      </c>
      <c r="C5940" s="1" t="s">
        <v>6017</v>
      </c>
      <c r="D5940" s="8">
        <v>0.0</v>
      </c>
      <c r="E5940" s="1"/>
      <c r="F5940" s="1">
        <v>1.0</v>
      </c>
      <c r="G5940" s="1"/>
      <c r="H5940" s="1"/>
    </row>
    <row r="5941">
      <c r="A5941" s="1" t="s">
        <v>47</v>
      </c>
      <c r="B5941" s="7" t="s">
        <v>168</v>
      </c>
      <c r="C5941" s="1" t="s">
        <v>2758</v>
      </c>
      <c r="D5941" s="8">
        <v>0.0</v>
      </c>
      <c r="E5941" s="1"/>
      <c r="F5941" s="1">
        <v>1.0</v>
      </c>
      <c r="G5941" s="1"/>
      <c r="H5941" s="1"/>
    </row>
    <row r="5942">
      <c r="A5942" s="1" t="s">
        <v>47</v>
      </c>
      <c r="B5942" s="7" t="s">
        <v>168</v>
      </c>
      <c r="C5942" s="1" t="s">
        <v>5696</v>
      </c>
      <c r="D5942" s="8">
        <v>0.0</v>
      </c>
      <c r="E5942" s="1"/>
      <c r="F5942" s="1">
        <v>1.0</v>
      </c>
      <c r="G5942" s="1"/>
      <c r="H5942" s="1"/>
    </row>
    <row r="5943">
      <c r="A5943" s="1" t="s">
        <v>47</v>
      </c>
      <c r="B5943" s="7" t="s">
        <v>168</v>
      </c>
      <c r="C5943" s="1" t="s">
        <v>6018</v>
      </c>
      <c r="D5943" s="8">
        <v>0.0</v>
      </c>
      <c r="E5943" s="1"/>
      <c r="F5943" s="1">
        <v>1.0</v>
      </c>
      <c r="G5943" s="1"/>
      <c r="H5943" s="1"/>
    </row>
    <row r="5944">
      <c r="A5944" s="1" t="s">
        <v>47</v>
      </c>
      <c r="B5944" s="7" t="s">
        <v>168</v>
      </c>
      <c r="C5944" s="1" t="s">
        <v>6019</v>
      </c>
      <c r="D5944" s="8">
        <v>0.0</v>
      </c>
      <c r="E5944" s="1"/>
      <c r="F5944" s="1">
        <v>1.0</v>
      </c>
      <c r="G5944" s="1"/>
      <c r="H5944" s="1"/>
    </row>
    <row r="5945">
      <c r="A5945" s="1" t="s">
        <v>47</v>
      </c>
      <c r="B5945" s="7" t="s">
        <v>168</v>
      </c>
      <c r="C5945" s="1" t="s">
        <v>6020</v>
      </c>
      <c r="D5945" s="8">
        <v>0.0</v>
      </c>
      <c r="E5945" s="1"/>
      <c r="F5945" s="1">
        <v>1.0</v>
      </c>
      <c r="G5945" s="1"/>
      <c r="H5945" s="1"/>
    </row>
    <row r="5946">
      <c r="A5946" s="1" t="s">
        <v>47</v>
      </c>
      <c r="B5946" s="7" t="s">
        <v>168</v>
      </c>
      <c r="C5946" s="1" t="s">
        <v>6021</v>
      </c>
      <c r="D5946" s="8">
        <v>0.0</v>
      </c>
      <c r="E5946" s="1"/>
      <c r="F5946" s="1">
        <v>1.3</v>
      </c>
      <c r="G5946" s="1"/>
      <c r="H5946" s="1"/>
    </row>
    <row r="5947">
      <c r="A5947" s="1" t="s">
        <v>47</v>
      </c>
      <c r="B5947" s="7" t="s">
        <v>168</v>
      </c>
      <c r="C5947" s="1" t="s">
        <v>6022</v>
      </c>
      <c r="D5947" s="8">
        <v>0.0</v>
      </c>
      <c r="E5947" s="1"/>
      <c r="F5947" s="1">
        <v>1.0</v>
      </c>
      <c r="G5947" s="1"/>
      <c r="H5947" s="1"/>
    </row>
    <row r="5948">
      <c r="A5948" s="1" t="s">
        <v>47</v>
      </c>
      <c r="B5948" s="7" t="s">
        <v>168</v>
      </c>
      <c r="C5948" s="1" t="s">
        <v>6023</v>
      </c>
      <c r="D5948" s="8">
        <v>0.0</v>
      </c>
      <c r="E5948" s="1"/>
      <c r="F5948" s="1">
        <v>1.0</v>
      </c>
      <c r="G5948" s="1"/>
      <c r="H5948" s="1"/>
    </row>
    <row r="5949">
      <c r="A5949" s="1" t="s">
        <v>47</v>
      </c>
      <c r="B5949" s="7" t="s">
        <v>168</v>
      </c>
      <c r="C5949" s="1" t="s">
        <v>6024</v>
      </c>
      <c r="D5949" s="8">
        <v>0.0</v>
      </c>
      <c r="E5949" s="1"/>
      <c r="F5949" s="1">
        <v>1.0</v>
      </c>
      <c r="G5949" s="1"/>
      <c r="H5949" s="1"/>
    </row>
    <row r="5950">
      <c r="A5950" s="1" t="s">
        <v>47</v>
      </c>
      <c r="B5950" s="7" t="s">
        <v>168</v>
      </c>
      <c r="C5950" s="1" t="s">
        <v>6025</v>
      </c>
      <c r="D5950" s="8">
        <v>0.0</v>
      </c>
      <c r="E5950" s="1"/>
      <c r="F5950" s="1">
        <v>1.0</v>
      </c>
      <c r="G5950" s="1"/>
      <c r="H5950" s="1"/>
    </row>
    <row r="5951">
      <c r="A5951" s="1" t="s">
        <v>47</v>
      </c>
      <c r="B5951" s="7" t="s">
        <v>168</v>
      </c>
      <c r="C5951" s="1" t="s">
        <v>6026</v>
      </c>
      <c r="D5951" s="8">
        <v>0.0</v>
      </c>
      <c r="E5951" s="1"/>
      <c r="F5951" s="1">
        <v>2.3</v>
      </c>
      <c r="G5951" s="1"/>
      <c r="H5951" s="1"/>
    </row>
    <row r="5952">
      <c r="A5952" s="1" t="s">
        <v>47</v>
      </c>
      <c r="B5952" s="7" t="s">
        <v>168</v>
      </c>
      <c r="C5952" s="1" t="s">
        <v>2743</v>
      </c>
      <c r="D5952" s="8">
        <v>0.0</v>
      </c>
      <c r="E5952" s="1"/>
      <c r="F5952" s="1">
        <v>1.3</v>
      </c>
      <c r="G5952" s="1"/>
      <c r="H5952" s="1"/>
    </row>
    <row r="5953">
      <c r="A5953" s="1" t="s">
        <v>47</v>
      </c>
      <c r="B5953" s="7" t="s">
        <v>168</v>
      </c>
      <c r="C5953" s="1" t="s">
        <v>6027</v>
      </c>
      <c r="D5953" s="8">
        <v>0.0</v>
      </c>
      <c r="E5953" s="1"/>
      <c r="F5953" s="1">
        <v>4.7</v>
      </c>
      <c r="G5953" s="1"/>
      <c r="H5953" s="1"/>
    </row>
    <row r="5954">
      <c r="A5954" s="1" t="s">
        <v>47</v>
      </c>
      <c r="B5954" s="7" t="s">
        <v>168</v>
      </c>
      <c r="C5954" s="1" t="s">
        <v>6028</v>
      </c>
      <c r="D5954" s="8">
        <v>0.0</v>
      </c>
      <c r="E5954" s="1"/>
      <c r="F5954" s="1">
        <v>1.0</v>
      </c>
      <c r="G5954" s="1"/>
      <c r="H5954" s="1"/>
    </row>
    <row r="5955">
      <c r="A5955" s="1" t="s">
        <v>47</v>
      </c>
      <c r="B5955" s="7" t="s">
        <v>168</v>
      </c>
      <c r="C5955" s="1" t="s">
        <v>1751</v>
      </c>
      <c r="D5955" s="8">
        <v>0.0</v>
      </c>
      <c r="E5955" s="1"/>
      <c r="F5955" s="1">
        <v>1.0</v>
      </c>
      <c r="G5955" s="1"/>
      <c r="H5955" s="1"/>
    </row>
    <row r="5956">
      <c r="A5956" s="1" t="s">
        <v>47</v>
      </c>
      <c r="B5956" s="7" t="s">
        <v>168</v>
      </c>
      <c r="C5956" s="1" t="s">
        <v>5718</v>
      </c>
      <c r="D5956" s="8">
        <v>0.0</v>
      </c>
      <c r="E5956" s="1"/>
      <c r="F5956" s="1">
        <v>1.0</v>
      </c>
      <c r="G5956" s="1"/>
      <c r="H5956" s="1"/>
    </row>
    <row r="5957">
      <c r="A5957" s="1" t="s">
        <v>47</v>
      </c>
      <c r="B5957" s="7" t="s">
        <v>168</v>
      </c>
      <c r="C5957" s="1" t="s">
        <v>6029</v>
      </c>
      <c r="D5957" s="8">
        <v>0.0</v>
      </c>
      <c r="E5957" s="1"/>
      <c r="F5957" s="1">
        <v>1.0</v>
      </c>
      <c r="G5957" s="1"/>
      <c r="H5957" s="1"/>
    </row>
    <row r="5958">
      <c r="A5958" s="1" t="s">
        <v>47</v>
      </c>
      <c r="B5958" s="7" t="s">
        <v>168</v>
      </c>
      <c r="C5958" s="1" t="s">
        <v>6030</v>
      </c>
      <c r="D5958" s="8">
        <v>0.0</v>
      </c>
      <c r="E5958" s="1"/>
      <c r="F5958" s="1">
        <v>1.0</v>
      </c>
      <c r="G5958" s="1"/>
      <c r="H5958" s="1"/>
    </row>
    <row r="5959">
      <c r="A5959" s="1" t="s">
        <v>47</v>
      </c>
      <c r="B5959" s="7" t="s">
        <v>168</v>
      </c>
      <c r="C5959" s="1" t="s">
        <v>6031</v>
      </c>
      <c r="D5959" s="8">
        <v>0.0</v>
      </c>
      <c r="E5959" s="1"/>
      <c r="F5959" s="1">
        <v>1.0</v>
      </c>
      <c r="G5959" s="1"/>
      <c r="H5959" s="1"/>
    </row>
    <row r="5960">
      <c r="A5960" s="1" t="s">
        <v>47</v>
      </c>
      <c r="B5960" s="7" t="s">
        <v>168</v>
      </c>
      <c r="C5960" s="1" t="s">
        <v>6032</v>
      </c>
      <c r="D5960" s="8">
        <v>0.0</v>
      </c>
      <c r="E5960" s="1"/>
      <c r="F5960" s="1">
        <v>1.0</v>
      </c>
      <c r="G5960" s="1"/>
      <c r="H5960" s="1"/>
    </row>
    <row r="5961">
      <c r="A5961" s="1" t="s">
        <v>47</v>
      </c>
      <c r="B5961" s="7" t="s">
        <v>168</v>
      </c>
      <c r="C5961" s="1" t="s">
        <v>6033</v>
      </c>
      <c r="D5961" s="8">
        <v>0.0</v>
      </c>
      <c r="E5961" s="1"/>
      <c r="F5961" s="1">
        <v>1.0</v>
      </c>
      <c r="G5961" s="1"/>
      <c r="H5961" s="1"/>
    </row>
    <row r="5962">
      <c r="A5962" s="1" t="s">
        <v>47</v>
      </c>
      <c r="B5962" s="7" t="s">
        <v>168</v>
      </c>
      <c r="C5962" s="1" t="s">
        <v>6034</v>
      </c>
      <c r="D5962" s="8">
        <v>0.0</v>
      </c>
      <c r="E5962" s="1"/>
      <c r="F5962" s="1">
        <v>1.0</v>
      </c>
      <c r="G5962" s="1"/>
      <c r="H5962" s="1"/>
    </row>
    <row r="5963">
      <c r="A5963" s="1" t="s">
        <v>47</v>
      </c>
      <c r="B5963" s="7" t="s">
        <v>168</v>
      </c>
      <c r="C5963" s="1" t="s">
        <v>6035</v>
      </c>
      <c r="D5963" s="8">
        <v>0.0</v>
      </c>
      <c r="E5963" s="1"/>
      <c r="F5963" s="1">
        <v>62.5</v>
      </c>
      <c r="G5963" s="1"/>
      <c r="H5963" s="1"/>
    </row>
    <row r="5964">
      <c r="A5964" s="1" t="s">
        <v>47</v>
      </c>
      <c r="B5964" s="7" t="s">
        <v>168</v>
      </c>
      <c r="C5964" s="1" t="s">
        <v>6036</v>
      </c>
      <c r="D5964" s="8">
        <v>0.0</v>
      </c>
      <c r="E5964" s="1"/>
      <c r="F5964" s="1">
        <v>2.0</v>
      </c>
      <c r="G5964" s="1"/>
      <c r="H5964" s="1"/>
    </row>
    <row r="5965">
      <c r="A5965" s="1" t="s">
        <v>47</v>
      </c>
      <c r="B5965" s="7" t="s">
        <v>168</v>
      </c>
      <c r="C5965" s="1" t="s">
        <v>2746</v>
      </c>
      <c r="D5965" s="8">
        <v>0.0</v>
      </c>
      <c r="E5965" s="1"/>
      <c r="F5965" s="1">
        <v>1.0</v>
      </c>
      <c r="G5965" s="1"/>
      <c r="H5965" s="1"/>
    </row>
    <row r="5966">
      <c r="A5966" s="1" t="s">
        <v>47</v>
      </c>
      <c r="B5966" s="7" t="s">
        <v>168</v>
      </c>
      <c r="C5966" s="1" t="s">
        <v>6037</v>
      </c>
      <c r="D5966" s="8">
        <v>0.0</v>
      </c>
      <c r="E5966" s="1"/>
      <c r="F5966" s="1">
        <v>3.0</v>
      </c>
      <c r="G5966" s="1"/>
      <c r="H5966" s="1"/>
    </row>
    <row r="5967">
      <c r="A5967" s="1" t="s">
        <v>47</v>
      </c>
      <c r="B5967" s="7" t="s">
        <v>168</v>
      </c>
      <c r="C5967" s="1" t="s">
        <v>6038</v>
      </c>
      <c r="D5967" s="8">
        <v>0.0</v>
      </c>
      <c r="E5967" s="1"/>
      <c r="F5967" s="1">
        <v>1.0</v>
      </c>
      <c r="G5967" s="1"/>
      <c r="H5967" s="1"/>
    </row>
    <row r="5968">
      <c r="A5968" s="1" t="s">
        <v>47</v>
      </c>
      <c r="B5968" s="7" t="s">
        <v>168</v>
      </c>
      <c r="C5968" s="1" t="s">
        <v>6039</v>
      </c>
      <c r="D5968" s="8">
        <v>0.0</v>
      </c>
      <c r="E5968" s="1"/>
      <c r="F5968" s="1">
        <v>1.0</v>
      </c>
      <c r="G5968" s="1"/>
      <c r="H5968" s="1"/>
    </row>
    <row r="5969">
      <c r="A5969" s="1" t="s">
        <v>47</v>
      </c>
      <c r="B5969" s="7" t="s">
        <v>168</v>
      </c>
      <c r="C5969" s="1" t="s">
        <v>6040</v>
      </c>
      <c r="D5969" s="8">
        <v>0.0</v>
      </c>
      <c r="E5969" s="1"/>
      <c r="F5969" s="1">
        <v>2.0</v>
      </c>
      <c r="G5969" s="1"/>
      <c r="H5969" s="1"/>
    </row>
    <row r="5970">
      <c r="A5970" s="1" t="s">
        <v>47</v>
      </c>
      <c r="B5970" s="7" t="s">
        <v>168</v>
      </c>
      <c r="C5970" s="1" t="s">
        <v>6041</v>
      </c>
      <c r="D5970" s="8">
        <v>0.0</v>
      </c>
      <c r="E5970" s="1"/>
      <c r="F5970" s="1">
        <v>1.0</v>
      </c>
      <c r="G5970" s="1"/>
      <c r="H5970" s="1"/>
    </row>
    <row r="5971">
      <c r="A5971" s="1" t="s">
        <v>47</v>
      </c>
      <c r="B5971" s="7" t="s">
        <v>168</v>
      </c>
      <c r="C5971" s="1" t="s">
        <v>6042</v>
      </c>
      <c r="D5971" s="8">
        <v>0.0</v>
      </c>
      <c r="E5971" s="1"/>
      <c r="F5971" s="1">
        <v>1.0</v>
      </c>
      <c r="G5971" s="1"/>
      <c r="H5971" s="1"/>
    </row>
    <row r="5972">
      <c r="A5972" s="1" t="s">
        <v>47</v>
      </c>
      <c r="B5972" s="7" t="s">
        <v>168</v>
      </c>
      <c r="C5972" s="1" t="s">
        <v>6043</v>
      </c>
      <c r="D5972" s="8">
        <v>0.0</v>
      </c>
      <c r="E5972" s="1"/>
      <c r="F5972" s="1">
        <v>1.0</v>
      </c>
      <c r="G5972" s="1"/>
      <c r="H5972" s="1"/>
    </row>
    <row r="5973">
      <c r="A5973" s="1" t="s">
        <v>47</v>
      </c>
      <c r="B5973" s="7" t="s">
        <v>168</v>
      </c>
      <c r="C5973" s="1" t="s">
        <v>6044</v>
      </c>
      <c r="D5973" s="8">
        <v>0.0</v>
      </c>
      <c r="E5973" s="1"/>
      <c r="F5973" s="1">
        <v>1.0</v>
      </c>
      <c r="G5973" s="1"/>
      <c r="H5973" s="1"/>
    </row>
    <row r="5974">
      <c r="A5974" s="1" t="s">
        <v>47</v>
      </c>
      <c r="B5974" s="7" t="s">
        <v>169</v>
      </c>
      <c r="C5974" s="1" t="s">
        <v>6045</v>
      </c>
      <c r="D5974" s="8">
        <v>0.0</v>
      </c>
      <c r="E5974" s="1"/>
      <c r="F5974" s="1">
        <v>1.0</v>
      </c>
      <c r="G5974" s="1"/>
      <c r="H5974" s="1"/>
    </row>
    <row r="5975">
      <c r="A5975" s="1" t="s">
        <v>47</v>
      </c>
      <c r="B5975" s="7" t="s">
        <v>169</v>
      </c>
      <c r="C5975" s="1" t="s">
        <v>6046</v>
      </c>
      <c r="D5975" s="8">
        <v>0.0</v>
      </c>
      <c r="E5975" s="1"/>
      <c r="F5975" s="1">
        <v>7.1</v>
      </c>
      <c r="G5975" s="1"/>
      <c r="H5975" s="1"/>
    </row>
    <row r="5976">
      <c r="A5976" s="1" t="s">
        <v>47</v>
      </c>
      <c r="B5976" s="7" t="s">
        <v>169</v>
      </c>
      <c r="C5976" s="1" t="s">
        <v>6047</v>
      </c>
      <c r="D5976" s="8">
        <v>0.0</v>
      </c>
      <c r="E5976" s="1"/>
      <c r="F5976" s="1">
        <v>1.0</v>
      </c>
      <c r="G5976" s="1"/>
      <c r="H5976" s="1"/>
    </row>
    <row r="5977">
      <c r="A5977" s="1" t="s">
        <v>47</v>
      </c>
      <c r="B5977" s="7" t="s">
        <v>169</v>
      </c>
      <c r="C5977" s="1" t="s">
        <v>6048</v>
      </c>
      <c r="D5977" s="8">
        <v>0.0</v>
      </c>
      <c r="E5977" s="1"/>
      <c r="F5977" s="1">
        <v>3.7</v>
      </c>
      <c r="G5977" s="1"/>
      <c r="H5977" s="1"/>
    </row>
    <row r="5978">
      <c r="A5978" s="1" t="s">
        <v>47</v>
      </c>
      <c r="B5978" s="7" t="s">
        <v>169</v>
      </c>
      <c r="C5978" s="1" t="s">
        <v>6049</v>
      </c>
      <c r="D5978" s="8">
        <v>0.0</v>
      </c>
      <c r="E5978" s="1"/>
      <c r="F5978" s="1">
        <v>10.1</v>
      </c>
      <c r="G5978" s="1"/>
      <c r="H5978" s="1"/>
    </row>
    <row r="5979">
      <c r="A5979" s="1" t="s">
        <v>47</v>
      </c>
      <c r="B5979" s="7" t="s">
        <v>169</v>
      </c>
      <c r="C5979" s="1" t="s">
        <v>6050</v>
      </c>
      <c r="D5979" s="8">
        <v>1.0</v>
      </c>
      <c r="E5979" s="1"/>
      <c r="F5979" s="1">
        <v>8.4</v>
      </c>
      <c r="G5979" s="1"/>
      <c r="H5979" s="1"/>
    </row>
    <row r="5980">
      <c r="A5980" s="1" t="s">
        <v>47</v>
      </c>
      <c r="B5980" s="7" t="s">
        <v>169</v>
      </c>
      <c r="C5980" s="1" t="s">
        <v>5605</v>
      </c>
      <c r="D5980" s="8">
        <v>0.0</v>
      </c>
      <c r="E5980" s="1"/>
      <c r="F5980" s="1">
        <v>1.0</v>
      </c>
      <c r="G5980" s="1"/>
      <c r="H5980" s="1"/>
    </row>
    <row r="5981">
      <c r="A5981" s="1" t="s">
        <v>47</v>
      </c>
      <c r="B5981" s="7" t="s">
        <v>169</v>
      </c>
      <c r="C5981" s="1" t="s">
        <v>6051</v>
      </c>
      <c r="D5981" s="8">
        <v>0.0</v>
      </c>
      <c r="E5981" s="1"/>
      <c r="F5981" s="1">
        <v>8.6</v>
      </c>
      <c r="G5981" s="1"/>
      <c r="H5981" s="1"/>
    </row>
    <row r="5982">
      <c r="A5982" s="1" t="s">
        <v>47</v>
      </c>
      <c r="B5982" s="7" t="s">
        <v>169</v>
      </c>
      <c r="C5982" s="1" t="s">
        <v>6052</v>
      </c>
      <c r="D5982" s="8">
        <v>0.0</v>
      </c>
      <c r="E5982" s="1"/>
      <c r="F5982" s="1">
        <v>1.0</v>
      </c>
      <c r="G5982" s="1"/>
      <c r="H5982" s="1"/>
    </row>
    <row r="5983">
      <c r="A5983" s="1" t="s">
        <v>47</v>
      </c>
      <c r="B5983" s="7" t="s">
        <v>169</v>
      </c>
      <c r="C5983" s="1" t="s">
        <v>6053</v>
      </c>
      <c r="D5983" s="8">
        <v>0.0</v>
      </c>
      <c r="E5983" s="1"/>
      <c r="F5983" s="1">
        <v>5.3</v>
      </c>
      <c r="G5983" s="1"/>
      <c r="H5983" s="1"/>
    </row>
    <row r="5984">
      <c r="A5984" s="1" t="s">
        <v>47</v>
      </c>
      <c r="B5984" s="7" t="s">
        <v>169</v>
      </c>
      <c r="C5984" s="1" t="s">
        <v>6054</v>
      </c>
      <c r="D5984" s="8">
        <v>0.0</v>
      </c>
      <c r="E5984" s="1"/>
      <c r="F5984" s="1">
        <v>6.5</v>
      </c>
      <c r="G5984" s="1"/>
      <c r="H5984" s="1"/>
    </row>
    <row r="5985">
      <c r="A5985" s="1" t="s">
        <v>47</v>
      </c>
      <c r="B5985" s="7" t="s">
        <v>169</v>
      </c>
      <c r="C5985" s="1" t="s">
        <v>6055</v>
      </c>
      <c r="D5985" s="8">
        <v>0.0</v>
      </c>
      <c r="E5985" s="1"/>
      <c r="F5985" s="1">
        <v>1.1</v>
      </c>
      <c r="G5985" s="1"/>
      <c r="H5985" s="1"/>
    </row>
    <row r="5986">
      <c r="A5986" s="1" t="s">
        <v>47</v>
      </c>
      <c r="B5986" s="7" t="s">
        <v>169</v>
      </c>
      <c r="C5986" s="1" t="s">
        <v>6056</v>
      </c>
      <c r="D5986" s="8">
        <v>0.0</v>
      </c>
      <c r="E5986" s="1"/>
      <c r="F5986" s="1">
        <v>1.0</v>
      </c>
      <c r="G5986" s="1"/>
      <c r="H5986" s="1"/>
    </row>
    <row r="5987">
      <c r="A5987" s="1" t="s">
        <v>47</v>
      </c>
      <c r="B5987" s="7" t="s">
        <v>169</v>
      </c>
      <c r="C5987" s="1" t="s">
        <v>6057</v>
      </c>
      <c r="D5987" s="8">
        <v>0.0</v>
      </c>
      <c r="E5987" s="1"/>
      <c r="F5987" s="1">
        <v>2.0</v>
      </c>
      <c r="G5987" s="1"/>
      <c r="H5987" s="1"/>
    </row>
    <row r="5988">
      <c r="A5988" s="1" t="s">
        <v>47</v>
      </c>
      <c r="B5988" s="7" t="s">
        <v>169</v>
      </c>
      <c r="C5988" s="1" t="s">
        <v>6058</v>
      </c>
      <c r="D5988" s="8">
        <v>0.0</v>
      </c>
      <c r="E5988" s="1"/>
      <c r="F5988" s="1">
        <v>5.2</v>
      </c>
      <c r="G5988" s="1"/>
      <c r="H5988" s="1"/>
    </row>
    <row r="5989">
      <c r="A5989" s="1" t="s">
        <v>47</v>
      </c>
      <c r="B5989" s="7" t="s">
        <v>169</v>
      </c>
      <c r="C5989" s="1" t="s">
        <v>6059</v>
      </c>
      <c r="D5989" s="8">
        <v>0.0</v>
      </c>
      <c r="E5989" s="1"/>
      <c r="F5989" s="1">
        <v>1.0</v>
      </c>
      <c r="G5989" s="1"/>
      <c r="H5989" s="1"/>
    </row>
    <row r="5990">
      <c r="A5990" s="1" t="s">
        <v>47</v>
      </c>
      <c r="B5990" s="7" t="s">
        <v>169</v>
      </c>
      <c r="C5990" s="1" t="s">
        <v>6060</v>
      </c>
      <c r="D5990" s="8">
        <v>0.0</v>
      </c>
      <c r="E5990" s="1"/>
      <c r="F5990" s="1">
        <v>6.0</v>
      </c>
      <c r="G5990" s="1"/>
      <c r="H5990" s="1"/>
    </row>
    <row r="5991">
      <c r="A5991" s="1" t="s">
        <v>47</v>
      </c>
      <c r="B5991" s="7" t="s">
        <v>169</v>
      </c>
      <c r="C5991" s="1" t="s">
        <v>6061</v>
      </c>
      <c r="D5991" s="8">
        <v>0.0</v>
      </c>
      <c r="E5991" s="1"/>
      <c r="F5991" s="1">
        <v>9.2</v>
      </c>
      <c r="G5991" s="1"/>
      <c r="H5991" s="1"/>
    </row>
    <row r="5992">
      <c r="A5992" s="1" t="s">
        <v>47</v>
      </c>
      <c r="B5992" s="7" t="s">
        <v>169</v>
      </c>
      <c r="C5992" s="1" t="s">
        <v>6062</v>
      </c>
      <c r="D5992" s="8">
        <v>0.0</v>
      </c>
      <c r="E5992" s="1"/>
      <c r="F5992" s="1">
        <v>3.8</v>
      </c>
      <c r="G5992" s="1"/>
      <c r="H5992" s="1"/>
    </row>
    <row r="5993">
      <c r="A5993" s="1" t="s">
        <v>47</v>
      </c>
      <c r="B5993" s="7" t="s">
        <v>169</v>
      </c>
      <c r="C5993" s="1" t="s">
        <v>2882</v>
      </c>
      <c r="D5993" s="8">
        <v>0.0</v>
      </c>
      <c r="E5993" s="1"/>
      <c r="F5993" s="1">
        <v>3.5</v>
      </c>
      <c r="G5993" s="1"/>
      <c r="H5993" s="1"/>
    </row>
    <row r="5994">
      <c r="A5994" s="1" t="s">
        <v>47</v>
      </c>
      <c r="B5994" s="7" t="s">
        <v>169</v>
      </c>
      <c r="C5994" s="1" t="s">
        <v>6063</v>
      </c>
      <c r="D5994" s="8">
        <v>0.0</v>
      </c>
      <c r="E5994" s="1"/>
      <c r="F5994" s="1">
        <v>1.0</v>
      </c>
      <c r="G5994" s="1"/>
      <c r="H5994" s="1"/>
    </row>
    <row r="5995">
      <c r="A5995" s="1" t="s">
        <v>47</v>
      </c>
      <c r="B5995" s="7" t="s">
        <v>169</v>
      </c>
      <c r="C5995" s="1" t="s">
        <v>6064</v>
      </c>
      <c r="D5995" s="8">
        <v>0.0</v>
      </c>
      <c r="E5995" s="1"/>
      <c r="F5995" s="1">
        <v>1.0</v>
      </c>
      <c r="G5995" s="1"/>
      <c r="H5995" s="1"/>
    </row>
    <row r="5996">
      <c r="A5996" s="1" t="s">
        <v>47</v>
      </c>
      <c r="B5996" s="7" t="s">
        <v>169</v>
      </c>
      <c r="C5996" s="1" t="s">
        <v>6065</v>
      </c>
      <c r="D5996" s="8">
        <v>0.0</v>
      </c>
      <c r="E5996" s="1"/>
      <c r="F5996" s="1">
        <v>2.4</v>
      </c>
      <c r="G5996" s="1"/>
      <c r="H5996" s="1"/>
    </row>
    <row r="5997">
      <c r="A5997" s="1" t="s">
        <v>47</v>
      </c>
      <c r="B5997" s="7" t="s">
        <v>169</v>
      </c>
      <c r="C5997" s="1" t="s">
        <v>6066</v>
      </c>
      <c r="D5997" s="8">
        <v>0.0</v>
      </c>
      <c r="E5997" s="1"/>
      <c r="F5997" s="1">
        <v>1.0</v>
      </c>
      <c r="G5997" s="1"/>
      <c r="H5997" s="1"/>
    </row>
    <row r="5998">
      <c r="A5998" s="1" t="s">
        <v>47</v>
      </c>
      <c r="B5998" s="7" t="s">
        <v>169</v>
      </c>
      <c r="C5998" s="1" t="s">
        <v>6067</v>
      </c>
      <c r="D5998" s="8">
        <v>0.0</v>
      </c>
      <c r="E5998" s="1"/>
      <c r="F5998" s="1">
        <v>2.4</v>
      </c>
      <c r="G5998" s="1"/>
      <c r="H5998" s="1"/>
    </row>
    <row r="5999">
      <c r="A5999" s="1" t="s">
        <v>47</v>
      </c>
      <c r="B5999" s="7" t="s">
        <v>169</v>
      </c>
      <c r="C5999" s="1" t="s">
        <v>6068</v>
      </c>
      <c r="D5999" s="8">
        <v>0.0</v>
      </c>
      <c r="E5999" s="1"/>
      <c r="F5999" s="1">
        <v>1.0</v>
      </c>
      <c r="G5999" s="1"/>
      <c r="H5999" s="1"/>
    </row>
    <row r="6000">
      <c r="A6000" s="1" t="s">
        <v>47</v>
      </c>
      <c r="B6000" s="7" t="s">
        <v>169</v>
      </c>
      <c r="C6000" s="1" t="s">
        <v>6069</v>
      </c>
      <c r="D6000" s="8">
        <v>0.0</v>
      </c>
      <c r="E6000" s="1"/>
      <c r="F6000" s="1">
        <v>1.0</v>
      </c>
      <c r="G6000" s="1"/>
      <c r="H6000" s="1"/>
    </row>
    <row r="6001">
      <c r="A6001" s="1" t="s">
        <v>47</v>
      </c>
      <c r="B6001" s="7" t="s">
        <v>169</v>
      </c>
      <c r="C6001" s="1" t="s">
        <v>6070</v>
      </c>
      <c r="D6001" s="8">
        <v>0.0</v>
      </c>
      <c r="E6001" s="1"/>
      <c r="F6001" s="1">
        <v>1.0</v>
      </c>
      <c r="G6001" s="1"/>
      <c r="H6001" s="1"/>
    </row>
    <row r="6002">
      <c r="A6002" s="1" t="s">
        <v>47</v>
      </c>
      <c r="B6002" s="7" t="s">
        <v>169</v>
      </c>
      <c r="C6002" s="1" t="s">
        <v>6071</v>
      </c>
      <c r="D6002" s="8">
        <v>0.0</v>
      </c>
      <c r="E6002" s="1"/>
      <c r="F6002" s="1">
        <v>1.0</v>
      </c>
      <c r="G6002" s="1"/>
      <c r="H6002" s="1"/>
    </row>
    <row r="6003">
      <c r="A6003" s="1" t="s">
        <v>47</v>
      </c>
      <c r="B6003" s="7" t="s">
        <v>169</v>
      </c>
      <c r="C6003" s="1" t="s">
        <v>6072</v>
      </c>
      <c r="D6003" s="8">
        <v>0.0</v>
      </c>
      <c r="E6003" s="1"/>
      <c r="F6003" s="1">
        <v>1.0</v>
      </c>
      <c r="G6003" s="1"/>
      <c r="H6003" s="1"/>
    </row>
    <row r="6004">
      <c r="A6004" s="1" t="s">
        <v>47</v>
      </c>
      <c r="B6004" s="7" t="s">
        <v>169</v>
      </c>
      <c r="C6004" s="1" t="s">
        <v>6073</v>
      </c>
      <c r="D6004" s="8">
        <v>0.0</v>
      </c>
      <c r="E6004" s="1"/>
      <c r="F6004" s="1">
        <v>1.0</v>
      </c>
      <c r="G6004" s="1"/>
      <c r="H6004" s="1"/>
    </row>
    <row r="6005">
      <c r="A6005" s="1" t="s">
        <v>47</v>
      </c>
      <c r="B6005" s="7" t="s">
        <v>169</v>
      </c>
      <c r="C6005" s="1" t="s">
        <v>6074</v>
      </c>
      <c r="D6005" s="8">
        <v>0.0</v>
      </c>
      <c r="E6005" s="1"/>
      <c r="F6005" s="1">
        <v>2.0</v>
      </c>
      <c r="G6005" s="1"/>
      <c r="H6005" s="1"/>
    </row>
    <row r="6006">
      <c r="A6006" s="1" t="s">
        <v>47</v>
      </c>
      <c r="B6006" s="7" t="s">
        <v>169</v>
      </c>
      <c r="C6006" s="1" t="s">
        <v>6075</v>
      </c>
      <c r="D6006" s="8">
        <v>0.0</v>
      </c>
      <c r="E6006" s="1"/>
      <c r="F6006" s="1">
        <v>1.0</v>
      </c>
      <c r="G6006" s="1"/>
      <c r="H6006" s="1"/>
    </row>
    <row r="6007">
      <c r="A6007" s="1" t="s">
        <v>47</v>
      </c>
      <c r="B6007" s="7" t="s">
        <v>169</v>
      </c>
      <c r="C6007" s="1" t="s">
        <v>6076</v>
      </c>
      <c r="D6007" s="8">
        <v>0.0</v>
      </c>
      <c r="E6007" s="1"/>
      <c r="F6007" s="1">
        <v>1.0</v>
      </c>
      <c r="G6007" s="1"/>
      <c r="H6007" s="1"/>
    </row>
    <row r="6008">
      <c r="A6008" s="1" t="s">
        <v>47</v>
      </c>
      <c r="B6008" s="7" t="s">
        <v>169</v>
      </c>
      <c r="C6008" s="1" t="s">
        <v>6077</v>
      </c>
      <c r="D6008" s="8">
        <v>0.0</v>
      </c>
      <c r="E6008" s="1"/>
      <c r="F6008" s="1">
        <v>1.0</v>
      </c>
      <c r="G6008" s="1"/>
      <c r="H6008" s="1"/>
    </row>
    <row r="6009">
      <c r="A6009" s="1" t="s">
        <v>47</v>
      </c>
      <c r="B6009" s="7" t="s">
        <v>169</v>
      </c>
      <c r="C6009" s="1" t="s">
        <v>6078</v>
      </c>
      <c r="D6009" s="8">
        <v>0.0</v>
      </c>
      <c r="E6009" s="1"/>
      <c r="F6009" s="1">
        <v>1.0</v>
      </c>
      <c r="G6009" s="1"/>
      <c r="H6009" s="1"/>
    </row>
    <row r="6010">
      <c r="A6010" s="1" t="s">
        <v>47</v>
      </c>
      <c r="B6010" s="7" t="s">
        <v>169</v>
      </c>
      <c r="C6010" s="1" t="s">
        <v>6079</v>
      </c>
      <c r="D6010" s="8">
        <v>0.0</v>
      </c>
      <c r="E6010" s="1"/>
      <c r="F6010" s="1">
        <v>1.0</v>
      </c>
      <c r="G6010" s="1"/>
      <c r="H6010" s="1"/>
    </row>
    <row r="6011">
      <c r="A6011" s="1" t="s">
        <v>47</v>
      </c>
      <c r="B6011" s="7" t="s">
        <v>169</v>
      </c>
      <c r="C6011" s="1" t="s">
        <v>6080</v>
      </c>
      <c r="D6011" s="8">
        <v>0.0</v>
      </c>
      <c r="E6011" s="1"/>
      <c r="F6011" s="1">
        <v>1.0</v>
      </c>
      <c r="G6011" s="1"/>
      <c r="H6011" s="1"/>
    </row>
    <row r="6012">
      <c r="A6012" s="1" t="s">
        <v>47</v>
      </c>
      <c r="B6012" s="7" t="s">
        <v>169</v>
      </c>
      <c r="C6012" s="1" t="s">
        <v>6081</v>
      </c>
      <c r="D6012" s="8">
        <v>0.0</v>
      </c>
      <c r="E6012" s="1"/>
      <c r="F6012" s="1">
        <v>1.0</v>
      </c>
      <c r="G6012" s="1"/>
      <c r="H6012" s="1"/>
    </row>
    <row r="6013">
      <c r="A6013" s="1" t="s">
        <v>47</v>
      </c>
      <c r="B6013" s="7" t="s">
        <v>169</v>
      </c>
      <c r="C6013" s="1" t="s">
        <v>6082</v>
      </c>
      <c r="D6013" s="8">
        <v>0.0</v>
      </c>
      <c r="E6013" s="1"/>
      <c r="F6013" s="1">
        <v>1.0</v>
      </c>
      <c r="G6013" s="1"/>
      <c r="H6013" s="1"/>
    </row>
    <row r="6014">
      <c r="A6014" s="1" t="s">
        <v>47</v>
      </c>
      <c r="B6014" s="7" t="s">
        <v>169</v>
      </c>
      <c r="C6014" s="1" t="s">
        <v>6083</v>
      </c>
      <c r="D6014" s="8">
        <v>0.0</v>
      </c>
      <c r="E6014" s="1"/>
      <c r="F6014" s="1">
        <v>2.0</v>
      </c>
      <c r="G6014" s="1"/>
      <c r="H6014" s="1"/>
    </row>
    <row r="6015">
      <c r="A6015" s="1" t="s">
        <v>47</v>
      </c>
      <c r="B6015" s="7" t="s">
        <v>169</v>
      </c>
      <c r="C6015" s="1" t="s">
        <v>6084</v>
      </c>
      <c r="D6015" s="8">
        <v>0.0</v>
      </c>
      <c r="E6015" s="1"/>
      <c r="F6015" s="1">
        <v>1.0</v>
      </c>
      <c r="G6015" s="1"/>
      <c r="H6015" s="1"/>
    </row>
    <row r="6016">
      <c r="A6016" s="1" t="s">
        <v>47</v>
      </c>
      <c r="B6016" s="7" t="s">
        <v>169</v>
      </c>
      <c r="C6016" s="1" t="s">
        <v>6085</v>
      </c>
      <c r="D6016" s="8">
        <v>0.0</v>
      </c>
      <c r="E6016" s="1"/>
      <c r="F6016" s="1">
        <v>2.0</v>
      </c>
      <c r="G6016" s="1"/>
      <c r="H6016" s="1"/>
    </row>
    <row r="6017">
      <c r="A6017" s="1" t="s">
        <v>47</v>
      </c>
      <c r="B6017" s="7" t="s">
        <v>169</v>
      </c>
      <c r="C6017" s="1" t="s">
        <v>6086</v>
      </c>
      <c r="D6017" s="8">
        <v>0.0</v>
      </c>
      <c r="E6017" s="1"/>
      <c r="F6017" s="1">
        <v>1.0</v>
      </c>
      <c r="G6017" s="1"/>
      <c r="H6017" s="1"/>
    </row>
    <row r="6018">
      <c r="A6018" s="1" t="s">
        <v>47</v>
      </c>
      <c r="B6018" s="7" t="s">
        <v>169</v>
      </c>
      <c r="C6018" s="1" t="s">
        <v>6087</v>
      </c>
      <c r="D6018" s="8">
        <v>0.0</v>
      </c>
      <c r="E6018" s="1"/>
      <c r="F6018" s="1">
        <v>2.0</v>
      </c>
      <c r="G6018" s="1"/>
      <c r="H6018" s="1"/>
    </row>
    <row r="6019">
      <c r="A6019" s="1" t="s">
        <v>47</v>
      </c>
      <c r="B6019" s="7" t="s">
        <v>169</v>
      </c>
      <c r="C6019" s="1" t="s">
        <v>6088</v>
      </c>
      <c r="D6019" s="8">
        <v>0.0</v>
      </c>
      <c r="E6019" s="1"/>
      <c r="F6019" s="1">
        <v>1.0</v>
      </c>
      <c r="G6019" s="1"/>
      <c r="H6019" s="1"/>
    </row>
    <row r="6020">
      <c r="A6020" s="1" t="s">
        <v>47</v>
      </c>
      <c r="B6020" s="7" t="s">
        <v>169</v>
      </c>
      <c r="C6020" s="1" t="s">
        <v>6089</v>
      </c>
      <c r="D6020" s="8">
        <v>0.0</v>
      </c>
      <c r="E6020" s="1"/>
      <c r="F6020" s="1">
        <v>1.0</v>
      </c>
      <c r="G6020" s="1"/>
      <c r="H6020" s="1"/>
    </row>
    <row r="6021">
      <c r="A6021" s="1" t="s">
        <v>47</v>
      </c>
      <c r="B6021" s="7" t="s">
        <v>169</v>
      </c>
      <c r="C6021" s="1" t="s">
        <v>6090</v>
      </c>
      <c r="D6021" s="8">
        <v>0.0</v>
      </c>
      <c r="E6021" s="1"/>
      <c r="F6021" s="1">
        <v>1.0</v>
      </c>
      <c r="G6021" s="1"/>
      <c r="H6021" s="1"/>
    </row>
    <row r="6022">
      <c r="A6022" s="1" t="s">
        <v>47</v>
      </c>
      <c r="B6022" s="7" t="s">
        <v>169</v>
      </c>
      <c r="C6022" s="1" t="s">
        <v>6091</v>
      </c>
      <c r="D6022" s="8">
        <v>0.0</v>
      </c>
      <c r="E6022" s="1"/>
      <c r="F6022" s="1">
        <v>1.0</v>
      </c>
      <c r="G6022" s="1"/>
      <c r="H6022" s="1"/>
    </row>
    <row r="6023">
      <c r="A6023" s="1" t="s">
        <v>47</v>
      </c>
      <c r="B6023" s="7" t="s">
        <v>169</v>
      </c>
      <c r="C6023" s="1" t="s">
        <v>6092</v>
      </c>
      <c r="D6023" s="8">
        <v>0.0</v>
      </c>
      <c r="E6023" s="1"/>
      <c r="F6023" s="1">
        <v>2.0</v>
      </c>
      <c r="G6023" s="1"/>
      <c r="H6023" s="1"/>
    </row>
    <row r="6024">
      <c r="A6024" s="1" t="s">
        <v>47</v>
      </c>
      <c r="B6024" s="7" t="s">
        <v>170</v>
      </c>
      <c r="C6024" s="1" t="s">
        <v>6093</v>
      </c>
      <c r="D6024" s="8">
        <v>2.0</v>
      </c>
      <c r="E6024" s="1"/>
      <c r="F6024" s="1">
        <v>2.7</v>
      </c>
      <c r="G6024" s="1"/>
      <c r="H6024" s="1"/>
    </row>
    <row r="6025">
      <c r="A6025" s="1" t="s">
        <v>47</v>
      </c>
      <c r="B6025" s="7" t="s">
        <v>170</v>
      </c>
      <c r="C6025" s="1" t="s">
        <v>6094</v>
      </c>
      <c r="D6025" s="8">
        <v>1.0</v>
      </c>
      <c r="E6025" s="1"/>
      <c r="F6025" s="1">
        <v>3.4</v>
      </c>
      <c r="G6025" s="1"/>
      <c r="H6025" s="1"/>
    </row>
    <row r="6026">
      <c r="A6026" s="1" t="s">
        <v>47</v>
      </c>
      <c r="B6026" s="7" t="s">
        <v>170</v>
      </c>
      <c r="C6026" s="1" t="s">
        <v>6095</v>
      </c>
      <c r="D6026" s="8">
        <v>3.0</v>
      </c>
      <c r="E6026" s="1"/>
      <c r="F6026" s="1">
        <v>2.9</v>
      </c>
      <c r="G6026" s="1"/>
      <c r="H6026" s="1"/>
    </row>
    <row r="6027">
      <c r="A6027" s="1" t="s">
        <v>47</v>
      </c>
      <c r="B6027" s="7" t="s">
        <v>170</v>
      </c>
      <c r="C6027" s="1" t="s">
        <v>2693</v>
      </c>
      <c r="D6027" s="8">
        <v>0.0</v>
      </c>
      <c r="E6027" s="1"/>
      <c r="F6027" s="1">
        <v>11.8</v>
      </c>
      <c r="G6027" s="1"/>
      <c r="H6027" s="1"/>
    </row>
    <row r="6028">
      <c r="A6028" s="1" t="s">
        <v>47</v>
      </c>
      <c r="B6028" s="7" t="s">
        <v>170</v>
      </c>
      <c r="C6028" s="1" t="s">
        <v>6096</v>
      </c>
      <c r="D6028" s="8">
        <v>0.0</v>
      </c>
      <c r="E6028" s="1"/>
      <c r="F6028" s="1">
        <v>10.2</v>
      </c>
      <c r="G6028" s="1"/>
      <c r="H6028" s="1"/>
    </row>
    <row r="6029">
      <c r="A6029" s="1" t="s">
        <v>47</v>
      </c>
      <c r="B6029" s="7" t="s">
        <v>170</v>
      </c>
      <c r="C6029" s="1" t="s">
        <v>6097</v>
      </c>
      <c r="D6029" s="8">
        <v>0.0</v>
      </c>
      <c r="E6029" s="1"/>
      <c r="F6029" s="1">
        <v>2.7</v>
      </c>
      <c r="G6029" s="1"/>
      <c r="H6029" s="1"/>
    </row>
    <row r="6030">
      <c r="A6030" s="1" t="s">
        <v>47</v>
      </c>
      <c r="B6030" s="7" t="s">
        <v>170</v>
      </c>
      <c r="C6030" s="1" t="s">
        <v>6098</v>
      </c>
      <c r="D6030" s="8">
        <v>0.0</v>
      </c>
      <c r="E6030" s="1"/>
      <c r="F6030" s="1">
        <v>9.0</v>
      </c>
      <c r="G6030" s="1"/>
      <c r="H6030" s="1"/>
    </row>
    <row r="6031">
      <c r="A6031" s="1" t="s">
        <v>47</v>
      </c>
      <c r="B6031" s="7" t="s">
        <v>170</v>
      </c>
      <c r="C6031" s="1" t="s">
        <v>2700</v>
      </c>
      <c r="D6031" s="8">
        <v>0.0</v>
      </c>
      <c r="E6031" s="1"/>
      <c r="F6031" s="1">
        <v>9.4</v>
      </c>
      <c r="G6031" s="1"/>
      <c r="H6031" s="1"/>
    </row>
    <row r="6032">
      <c r="A6032" s="1" t="s">
        <v>47</v>
      </c>
      <c r="B6032" s="7" t="s">
        <v>170</v>
      </c>
      <c r="C6032" s="1" t="s">
        <v>6099</v>
      </c>
      <c r="D6032" s="8">
        <v>0.0</v>
      </c>
      <c r="E6032" s="1"/>
      <c r="F6032" s="1">
        <v>2.6</v>
      </c>
      <c r="G6032" s="1"/>
      <c r="H6032" s="1"/>
    </row>
    <row r="6033">
      <c r="A6033" s="1" t="s">
        <v>47</v>
      </c>
      <c r="B6033" s="7" t="s">
        <v>170</v>
      </c>
      <c r="C6033" s="1" t="s">
        <v>6100</v>
      </c>
      <c r="D6033" s="8">
        <v>0.0</v>
      </c>
      <c r="E6033" s="1"/>
      <c r="F6033" s="1">
        <v>1.5</v>
      </c>
      <c r="G6033" s="1"/>
      <c r="H6033" s="1"/>
    </row>
    <row r="6034">
      <c r="A6034" s="1" t="s">
        <v>47</v>
      </c>
      <c r="B6034" s="7" t="s">
        <v>170</v>
      </c>
      <c r="C6034" s="1" t="s">
        <v>6101</v>
      </c>
      <c r="D6034" s="8">
        <v>0.0</v>
      </c>
      <c r="E6034" s="1"/>
      <c r="F6034" s="1">
        <v>4.5</v>
      </c>
      <c r="G6034" s="1"/>
      <c r="H6034" s="1"/>
    </row>
    <row r="6035">
      <c r="A6035" s="1" t="s">
        <v>47</v>
      </c>
      <c r="B6035" s="7" t="s">
        <v>170</v>
      </c>
      <c r="C6035" s="1" t="s">
        <v>6102</v>
      </c>
      <c r="D6035" s="8">
        <v>0.0</v>
      </c>
      <c r="E6035" s="1"/>
      <c r="F6035" s="1">
        <v>2.0</v>
      </c>
      <c r="G6035" s="1"/>
      <c r="H6035" s="1"/>
    </row>
    <row r="6036">
      <c r="A6036" s="1" t="s">
        <v>47</v>
      </c>
      <c r="B6036" s="7" t="s">
        <v>170</v>
      </c>
      <c r="C6036" s="1" t="s">
        <v>6103</v>
      </c>
      <c r="D6036" s="8">
        <v>0.0</v>
      </c>
      <c r="E6036" s="1"/>
      <c r="F6036" s="1">
        <v>9.9</v>
      </c>
      <c r="G6036" s="1"/>
      <c r="H6036" s="1"/>
    </row>
    <row r="6037">
      <c r="A6037" s="1" t="s">
        <v>47</v>
      </c>
      <c r="B6037" s="7" t="s">
        <v>170</v>
      </c>
      <c r="C6037" s="1" t="s">
        <v>6104</v>
      </c>
      <c r="D6037" s="8">
        <v>0.0</v>
      </c>
      <c r="E6037" s="1"/>
      <c r="F6037" s="1">
        <v>4.2</v>
      </c>
      <c r="G6037" s="1"/>
      <c r="H6037" s="1"/>
    </row>
    <row r="6038">
      <c r="A6038" s="1" t="s">
        <v>47</v>
      </c>
      <c r="B6038" s="7" t="s">
        <v>170</v>
      </c>
      <c r="C6038" s="1" t="s">
        <v>6105</v>
      </c>
      <c r="D6038" s="8">
        <v>0.0</v>
      </c>
      <c r="E6038" s="1"/>
      <c r="F6038" s="1">
        <v>1.0</v>
      </c>
      <c r="G6038" s="1"/>
      <c r="H6038" s="1"/>
    </row>
    <row r="6039">
      <c r="A6039" s="1" t="s">
        <v>47</v>
      </c>
      <c r="B6039" s="7" t="s">
        <v>170</v>
      </c>
      <c r="C6039" s="1" t="s">
        <v>6106</v>
      </c>
      <c r="D6039" s="8">
        <v>0.0</v>
      </c>
      <c r="E6039" s="1"/>
      <c r="F6039" s="1">
        <v>3.5</v>
      </c>
      <c r="G6039" s="1"/>
      <c r="H6039" s="1"/>
    </row>
    <row r="6040">
      <c r="A6040" s="1" t="s">
        <v>47</v>
      </c>
      <c r="B6040" s="7" t="s">
        <v>170</v>
      </c>
      <c r="C6040" s="1" t="s">
        <v>6107</v>
      </c>
      <c r="D6040" s="8">
        <v>0.0</v>
      </c>
      <c r="E6040" s="1"/>
      <c r="F6040" s="1">
        <v>13.0</v>
      </c>
      <c r="G6040" s="1"/>
      <c r="H6040" s="1"/>
    </row>
    <row r="6041">
      <c r="A6041" s="1" t="s">
        <v>47</v>
      </c>
      <c r="B6041" s="7" t="s">
        <v>170</v>
      </c>
      <c r="C6041" s="1" t="s">
        <v>6108</v>
      </c>
      <c r="D6041" s="8">
        <v>0.0</v>
      </c>
      <c r="E6041" s="1"/>
      <c r="F6041" s="1">
        <v>1.0</v>
      </c>
      <c r="G6041" s="1"/>
      <c r="H6041" s="1"/>
    </row>
    <row r="6042">
      <c r="A6042" s="1" t="s">
        <v>47</v>
      </c>
      <c r="B6042" s="7" t="s">
        <v>170</v>
      </c>
      <c r="C6042" s="1" t="s">
        <v>2695</v>
      </c>
      <c r="D6042" s="8">
        <v>0.0</v>
      </c>
      <c r="E6042" s="1"/>
      <c r="F6042" s="1">
        <v>1.0</v>
      </c>
      <c r="G6042" s="1"/>
      <c r="H6042" s="1"/>
    </row>
    <row r="6043">
      <c r="A6043" s="1" t="s">
        <v>47</v>
      </c>
      <c r="B6043" s="7" t="s">
        <v>170</v>
      </c>
      <c r="C6043" s="1" t="s">
        <v>6109</v>
      </c>
      <c r="D6043" s="8">
        <v>0.0</v>
      </c>
      <c r="E6043" s="1"/>
      <c r="F6043" s="1">
        <v>3.3</v>
      </c>
      <c r="G6043" s="1"/>
      <c r="H6043" s="1"/>
    </row>
    <row r="6044">
      <c r="A6044" s="1" t="s">
        <v>47</v>
      </c>
      <c r="B6044" s="7" t="s">
        <v>170</v>
      </c>
      <c r="C6044" s="1" t="s">
        <v>6110</v>
      </c>
      <c r="D6044" s="8">
        <v>0.0</v>
      </c>
      <c r="E6044" s="1"/>
      <c r="F6044" s="1">
        <v>3.0</v>
      </c>
      <c r="G6044" s="1"/>
      <c r="H6044" s="1"/>
    </row>
    <row r="6045">
      <c r="A6045" s="1" t="s">
        <v>47</v>
      </c>
      <c r="B6045" s="7" t="s">
        <v>170</v>
      </c>
      <c r="C6045" s="1" t="s">
        <v>2697</v>
      </c>
      <c r="D6045" s="8">
        <v>0.0</v>
      </c>
      <c r="E6045" s="1"/>
      <c r="F6045" s="1">
        <v>1.0</v>
      </c>
      <c r="G6045" s="1"/>
      <c r="H6045" s="1"/>
    </row>
    <row r="6046">
      <c r="A6046" s="1" t="s">
        <v>47</v>
      </c>
      <c r="B6046" s="7" t="s">
        <v>170</v>
      </c>
      <c r="C6046" s="1" t="s">
        <v>6111</v>
      </c>
      <c r="D6046" s="8">
        <v>0.0</v>
      </c>
      <c r="E6046" s="1"/>
      <c r="F6046" s="1">
        <v>1.0</v>
      </c>
      <c r="G6046" s="1"/>
      <c r="H6046" s="1"/>
    </row>
    <row r="6047">
      <c r="A6047" s="1" t="s">
        <v>47</v>
      </c>
      <c r="B6047" s="7" t="s">
        <v>170</v>
      </c>
      <c r="C6047" s="1" t="s">
        <v>6112</v>
      </c>
      <c r="D6047" s="8">
        <v>0.0</v>
      </c>
      <c r="E6047" s="1"/>
      <c r="F6047" s="1">
        <v>1.0</v>
      </c>
      <c r="G6047" s="1"/>
      <c r="H6047" s="1"/>
    </row>
    <row r="6048">
      <c r="A6048" s="1" t="s">
        <v>47</v>
      </c>
      <c r="B6048" s="7" t="s">
        <v>170</v>
      </c>
      <c r="C6048" s="1" t="s">
        <v>6113</v>
      </c>
      <c r="D6048" s="8">
        <v>0.0</v>
      </c>
      <c r="E6048" s="1"/>
      <c r="F6048" s="1">
        <v>1.0</v>
      </c>
      <c r="G6048" s="1"/>
      <c r="H6048" s="1"/>
    </row>
    <row r="6049">
      <c r="A6049" s="1" t="s">
        <v>47</v>
      </c>
      <c r="B6049" s="7" t="s">
        <v>170</v>
      </c>
      <c r="C6049" s="1" t="s">
        <v>6114</v>
      </c>
      <c r="D6049" s="8">
        <v>0.0</v>
      </c>
      <c r="E6049" s="1"/>
      <c r="F6049" s="1">
        <v>1.0</v>
      </c>
      <c r="G6049" s="1"/>
      <c r="H6049" s="1"/>
    </row>
    <row r="6050">
      <c r="A6050" s="1" t="s">
        <v>47</v>
      </c>
      <c r="B6050" s="7" t="s">
        <v>170</v>
      </c>
      <c r="C6050" s="1" t="s">
        <v>2696</v>
      </c>
      <c r="D6050" s="8">
        <v>0.0</v>
      </c>
      <c r="E6050" s="1"/>
      <c r="F6050" s="1">
        <v>1.0</v>
      </c>
      <c r="G6050" s="1"/>
      <c r="H6050" s="1"/>
    </row>
    <row r="6051">
      <c r="A6051" s="1" t="s">
        <v>47</v>
      </c>
      <c r="B6051" s="7" t="s">
        <v>170</v>
      </c>
      <c r="C6051" s="1" t="s">
        <v>6115</v>
      </c>
      <c r="D6051" s="8">
        <v>0.0</v>
      </c>
      <c r="E6051" s="1"/>
      <c r="F6051" s="1">
        <v>1.0</v>
      </c>
      <c r="G6051" s="1"/>
      <c r="H6051" s="1"/>
    </row>
    <row r="6052">
      <c r="A6052" s="1" t="s">
        <v>47</v>
      </c>
      <c r="B6052" s="7" t="s">
        <v>170</v>
      </c>
      <c r="C6052" s="1" t="s">
        <v>2741</v>
      </c>
      <c r="D6052" s="8">
        <v>0.0</v>
      </c>
      <c r="E6052" s="1"/>
      <c r="F6052" s="1">
        <v>11.0</v>
      </c>
      <c r="G6052" s="1"/>
      <c r="H6052" s="1"/>
    </row>
    <row r="6053">
      <c r="A6053" s="1" t="s">
        <v>47</v>
      </c>
      <c r="B6053" s="7" t="s">
        <v>170</v>
      </c>
      <c r="C6053" s="1" t="s">
        <v>2714</v>
      </c>
      <c r="D6053" s="8">
        <v>0.0</v>
      </c>
      <c r="E6053" s="1"/>
      <c r="F6053" s="1">
        <v>11.5</v>
      </c>
      <c r="G6053" s="1"/>
      <c r="H6053" s="1"/>
    </row>
    <row r="6054">
      <c r="A6054" s="1" t="s">
        <v>47</v>
      </c>
      <c r="B6054" s="7" t="s">
        <v>170</v>
      </c>
      <c r="C6054" s="1" t="s">
        <v>6116</v>
      </c>
      <c r="D6054" s="8">
        <v>0.0</v>
      </c>
      <c r="E6054" s="1"/>
      <c r="F6054" s="1">
        <v>3.0</v>
      </c>
      <c r="G6054" s="1"/>
      <c r="H6054" s="1"/>
    </row>
    <row r="6055">
      <c r="A6055" s="1" t="s">
        <v>47</v>
      </c>
      <c r="B6055" s="7" t="s">
        <v>170</v>
      </c>
      <c r="C6055" s="1" t="s">
        <v>2716</v>
      </c>
      <c r="D6055" s="8">
        <v>1.0</v>
      </c>
      <c r="E6055" s="1"/>
      <c r="F6055" s="1">
        <v>3.0</v>
      </c>
      <c r="G6055" s="1"/>
      <c r="H6055" s="1"/>
    </row>
    <row r="6056">
      <c r="A6056" s="1" t="s">
        <v>47</v>
      </c>
      <c r="B6056" s="7" t="s">
        <v>170</v>
      </c>
      <c r="C6056" s="1" t="s">
        <v>6117</v>
      </c>
      <c r="D6056" s="8">
        <v>0.0</v>
      </c>
      <c r="E6056" s="1"/>
      <c r="F6056" s="1">
        <v>13.0</v>
      </c>
      <c r="G6056" s="1"/>
      <c r="H6056" s="1"/>
    </row>
    <row r="6057">
      <c r="A6057" s="1" t="s">
        <v>47</v>
      </c>
      <c r="B6057" s="7" t="s">
        <v>170</v>
      </c>
      <c r="C6057" s="1" t="s">
        <v>6118</v>
      </c>
      <c r="D6057" s="8">
        <v>0.0</v>
      </c>
      <c r="E6057" s="1"/>
      <c r="F6057" s="1">
        <v>1.0</v>
      </c>
      <c r="G6057" s="1"/>
      <c r="H6057" s="1"/>
    </row>
    <row r="6058">
      <c r="A6058" s="1" t="s">
        <v>47</v>
      </c>
      <c r="B6058" s="7" t="s">
        <v>170</v>
      </c>
      <c r="C6058" s="1" t="s">
        <v>6119</v>
      </c>
      <c r="D6058" s="8">
        <v>0.0</v>
      </c>
      <c r="E6058" s="1"/>
      <c r="F6058" s="1">
        <v>3.0</v>
      </c>
      <c r="G6058" s="1"/>
      <c r="H6058" s="1"/>
    </row>
    <row r="6059">
      <c r="A6059" s="1" t="s">
        <v>47</v>
      </c>
      <c r="B6059" s="7" t="s">
        <v>170</v>
      </c>
      <c r="C6059" s="1" t="s">
        <v>3756</v>
      </c>
      <c r="D6059" s="8">
        <v>0.0</v>
      </c>
      <c r="E6059" s="1"/>
      <c r="F6059" s="1">
        <v>1.0</v>
      </c>
      <c r="G6059" s="1"/>
      <c r="H6059" s="1"/>
    </row>
    <row r="6060">
      <c r="A6060" s="1" t="s">
        <v>47</v>
      </c>
      <c r="B6060" s="7" t="s">
        <v>170</v>
      </c>
      <c r="C6060" s="1" t="s">
        <v>6120</v>
      </c>
      <c r="D6060" s="8">
        <v>0.0</v>
      </c>
      <c r="E6060" s="1"/>
      <c r="F6060" s="1">
        <v>1.0</v>
      </c>
      <c r="G6060" s="1"/>
      <c r="H6060" s="1"/>
    </row>
    <row r="6061">
      <c r="A6061" s="1" t="s">
        <v>47</v>
      </c>
      <c r="B6061" s="7" t="s">
        <v>170</v>
      </c>
      <c r="C6061" s="1" t="s">
        <v>6121</v>
      </c>
      <c r="D6061" s="8">
        <v>0.0</v>
      </c>
      <c r="E6061" s="1"/>
      <c r="F6061" s="1">
        <v>1.0</v>
      </c>
      <c r="G6061" s="1"/>
      <c r="H6061" s="1"/>
    </row>
    <row r="6062">
      <c r="A6062" s="1" t="s">
        <v>47</v>
      </c>
      <c r="B6062" s="7" t="s">
        <v>170</v>
      </c>
      <c r="C6062" s="1" t="s">
        <v>6122</v>
      </c>
      <c r="D6062" s="8">
        <v>0.0</v>
      </c>
      <c r="E6062" s="1"/>
      <c r="F6062" s="1">
        <v>2.0</v>
      </c>
      <c r="G6062" s="1"/>
      <c r="H6062" s="1"/>
    </row>
    <row r="6063">
      <c r="A6063" s="1" t="s">
        <v>47</v>
      </c>
      <c r="B6063" s="7" t="s">
        <v>170</v>
      </c>
      <c r="C6063" s="1" t="s">
        <v>6123</v>
      </c>
      <c r="D6063" s="8">
        <v>0.0</v>
      </c>
      <c r="E6063" s="1"/>
      <c r="F6063" s="1">
        <v>1.0</v>
      </c>
      <c r="G6063" s="1"/>
      <c r="H6063" s="1"/>
    </row>
    <row r="6064">
      <c r="A6064" s="1" t="s">
        <v>47</v>
      </c>
      <c r="B6064" s="7" t="s">
        <v>170</v>
      </c>
      <c r="C6064" s="1" t="s">
        <v>6124</v>
      </c>
      <c r="D6064" s="8">
        <v>0.0</v>
      </c>
      <c r="E6064" s="1"/>
      <c r="F6064" s="1">
        <v>1.0</v>
      </c>
      <c r="G6064" s="1"/>
      <c r="H6064" s="1"/>
    </row>
    <row r="6065">
      <c r="A6065" s="1" t="s">
        <v>47</v>
      </c>
      <c r="B6065" s="7" t="s">
        <v>170</v>
      </c>
      <c r="C6065" s="1" t="s">
        <v>6125</v>
      </c>
      <c r="D6065" s="8">
        <v>0.0</v>
      </c>
      <c r="E6065" s="1"/>
      <c r="F6065" s="1">
        <v>11.0</v>
      </c>
      <c r="G6065" s="1"/>
      <c r="H6065" s="1"/>
    </row>
    <row r="6066">
      <c r="A6066" s="1" t="s">
        <v>47</v>
      </c>
      <c r="B6066" s="7" t="s">
        <v>170</v>
      </c>
      <c r="C6066" s="1" t="s">
        <v>2320</v>
      </c>
      <c r="D6066" s="8">
        <v>0.0</v>
      </c>
      <c r="E6066" s="1"/>
      <c r="F6066" s="1">
        <v>1.0</v>
      </c>
      <c r="G6066" s="1"/>
      <c r="H6066" s="1"/>
    </row>
    <row r="6067">
      <c r="A6067" s="1" t="s">
        <v>47</v>
      </c>
      <c r="B6067" s="7" t="s">
        <v>170</v>
      </c>
      <c r="C6067" s="1" t="s">
        <v>6126</v>
      </c>
      <c r="D6067" s="8">
        <v>0.0</v>
      </c>
      <c r="E6067" s="1"/>
      <c r="F6067" s="1">
        <v>12.0</v>
      </c>
      <c r="G6067" s="1"/>
      <c r="H6067" s="1"/>
    </row>
    <row r="6068">
      <c r="A6068" s="1" t="s">
        <v>47</v>
      </c>
      <c r="B6068" s="7" t="s">
        <v>170</v>
      </c>
      <c r="C6068" s="1" t="s">
        <v>6127</v>
      </c>
      <c r="D6068" s="8">
        <v>0.0</v>
      </c>
      <c r="E6068" s="1"/>
      <c r="F6068" s="1">
        <v>10.0</v>
      </c>
      <c r="G6068" s="1"/>
      <c r="H6068" s="1"/>
    </row>
    <row r="6069">
      <c r="A6069" s="1" t="s">
        <v>47</v>
      </c>
      <c r="B6069" s="7" t="s">
        <v>170</v>
      </c>
      <c r="C6069" s="1" t="s">
        <v>6128</v>
      </c>
      <c r="D6069" s="8">
        <v>0.0</v>
      </c>
      <c r="E6069" s="1"/>
      <c r="F6069" s="1">
        <v>13.0</v>
      </c>
      <c r="G6069" s="1"/>
      <c r="H6069" s="1"/>
    </row>
    <row r="6070">
      <c r="A6070" s="1" t="s">
        <v>47</v>
      </c>
      <c r="B6070" s="7" t="s">
        <v>170</v>
      </c>
      <c r="C6070" s="1" t="s">
        <v>6129</v>
      </c>
      <c r="D6070" s="8">
        <v>0.0</v>
      </c>
      <c r="E6070" s="1"/>
      <c r="F6070" s="1">
        <v>1.0</v>
      </c>
      <c r="G6070" s="1"/>
      <c r="H6070" s="1"/>
    </row>
    <row r="6071">
      <c r="A6071" s="1" t="s">
        <v>47</v>
      </c>
      <c r="B6071" s="7" t="s">
        <v>170</v>
      </c>
      <c r="C6071" s="1" t="s">
        <v>6130</v>
      </c>
      <c r="D6071" s="8">
        <v>0.0</v>
      </c>
      <c r="E6071" s="1"/>
      <c r="F6071" s="1">
        <v>12.0</v>
      </c>
      <c r="G6071" s="1"/>
      <c r="H6071" s="1"/>
    </row>
    <row r="6072">
      <c r="A6072" s="1" t="s">
        <v>47</v>
      </c>
      <c r="B6072" s="7" t="s">
        <v>170</v>
      </c>
      <c r="C6072" s="1" t="s">
        <v>6131</v>
      </c>
      <c r="D6072" s="8">
        <v>0.0</v>
      </c>
      <c r="E6072" s="1"/>
      <c r="F6072" s="1">
        <v>1.0</v>
      </c>
      <c r="G6072" s="1"/>
      <c r="H6072" s="1"/>
    </row>
    <row r="6073">
      <c r="A6073" s="1" t="s">
        <v>47</v>
      </c>
      <c r="B6073" s="7" t="s">
        <v>171</v>
      </c>
      <c r="C6073" s="1" t="s">
        <v>6132</v>
      </c>
      <c r="D6073" s="8">
        <v>0.0</v>
      </c>
      <c r="E6073" s="1"/>
      <c r="F6073" s="1">
        <v>10.8</v>
      </c>
      <c r="G6073" s="1"/>
      <c r="H6073" s="1"/>
    </row>
    <row r="6074">
      <c r="A6074" s="1" t="s">
        <v>47</v>
      </c>
      <c r="B6074" s="7" t="s">
        <v>171</v>
      </c>
      <c r="C6074" s="1" t="s">
        <v>6133</v>
      </c>
      <c r="D6074" s="8">
        <v>1.0</v>
      </c>
      <c r="E6074" s="1"/>
      <c r="F6074" s="1">
        <v>11.3</v>
      </c>
      <c r="G6074" s="1"/>
      <c r="H6074" s="1"/>
    </row>
    <row r="6075">
      <c r="A6075" s="1" t="s">
        <v>47</v>
      </c>
      <c r="B6075" s="7" t="s">
        <v>171</v>
      </c>
      <c r="C6075" s="1" t="s">
        <v>6134</v>
      </c>
      <c r="D6075" s="8">
        <v>0.0</v>
      </c>
      <c r="E6075" s="1"/>
      <c r="F6075" s="1">
        <v>4.3</v>
      </c>
      <c r="G6075" s="1"/>
      <c r="H6075" s="1"/>
    </row>
    <row r="6076">
      <c r="A6076" s="1" t="s">
        <v>47</v>
      </c>
      <c r="B6076" s="7" t="s">
        <v>171</v>
      </c>
      <c r="C6076" s="1" t="s">
        <v>6135</v>
      </c>
      <c r="D6076" s="8">
        <v>0.0</v>
      </c>
      <c r="E6076" s="1"/>
      <c r="F6076" s="1">
        <v>8.3</v>
      </c>
      <c r="G6076" s="1"/>
      <c r="H6076" s="1"/>
    </row>
    <row r="6077">
      <c r="A6077" s="1" t="s">
        <v>47</v>
      </c>
      <c r="B6077" s="7" t="s">
        <v>171</v>
      </c>
      <c r="C6077" s="1" t="s">
        <v>6136</v>
      </c>
      <c r="D6077" s="8">
        <v>0.0</v>
      </c>
      <c r="E6077" s="1"/>
      <c r="F6077" s="1">
        <v>10.7</v>
      </c>
      <c r="G6077" s="1"/>
      <c r="H6077" s="1"/>
    </row>
    <row r="6078">
      <c r="A6078" s="1" t="s">
        <v>47</v>
      </c>
      <c r="B6078" s="7" t="s">
        <v>171</v>
      </c>
      <c r="C6078" s="1" t="s">
        <v>6137</v>
      </c>
      <c r="D6078" s="8">
        <v>0.0</v>
      </c>
      <c r="E6078" s="1"/>
      <c r="F6078" s="1">
        <v>4.8</v>
      </c>
      <c r="G6078" s="1"/>
      <c r="H6078" s="1"/>
    </row>
    <row r="6079">
      <c r="A6079" s="1" t="s">
        <v>47</v>
      </c>
      <c r="B6079" s="7" t="s">
        <v>171</v>
      </c>
      <c r="C6079" s="1" t="s">
        <v>6138</v>
      </c>
      <c r="D6079" s="8">
        <v>0.0</v>
      </c>
      <c r="E6079" s="1"/>
      <c r="F6079" s="1">
        <v>4.3</v>
      </c>
      <c r="G6079" s="1"/>
      <c r="H6079" s="1"/>
    </row>
    <row r="6080">
      <c r="A6080" s="1" t="s">
        <v>47</v>
      </c>
      <c r="B6080" s="7" t="s">
        <v>171</v>
      </c>
      <c r="C6080" s="1" t="s">
        <v>6139</v>
      </c>
      <c r="D6080" s="8">
        <v>0.0</v>
      </c>
      <c r="E6080" s="1"/>
      <c r="F6080" s="1">
        <v>10.4</v>
      </c>
      <c r="G6080" s="1"/>
      <c r="H6080" s="1"/>
    </row>
    <row r="6081">
      <c r="A6081" s="1" t="s">
        <v>47</v>
      </c>
      <c r="B6081" s="7" t="s">
        <v>171</v>
      </c>
      <c r="C6081" s="1" t="s">
        <v>6140</v>
      </c>
      <c r="D6081" s="8">
        <v>0.0</v>
      </c>
      <c r="E6081" s="1"/>
      <c r="F6081" s="1">
        <v>11.2</v>
      </c>
      <c r="G6081" s="1"/>
      <c r="H6081" s="1"/>
    </row>
    <row r="6082">
      <c r="A6082" s="1" t="s">
        <v>47</v>
      </c>
      <c r="B6082" s="7" t="s">
        <v>171</v>
      </c>
      <c r="C6082" s="1" t="s">
        <v>6141</v>
      </c>
      <c r="D6082" s="8">
        <v>0.0</v>
      </c>
      <c r="E6082" s="1"/>
      <c r="F6082" s="1">
        <v>11.1</v>
      </c>
      <c r="G6082" s="1"/>
      <c r="H6082" s="1"/>
    </row>
    <row r="6083">
      <c r="A6083" s="1" t="s">
        <v>47</v>
      </c>
      <c r="B6083" s="7" t="s">
        <v>171</v>
      </c>
      <c r="C6083" s="1" t="s">
        <v>6142</v>
      </c>
      <c r="D6083" s="8">
        <v>0.0</v>
      </c>
      <c r="E6083" s="1"/>
      <c r="F6083" s="1">
        <v>3.0</v>
      </c>
      <c r="G6083" s="1"/>
      <c r="H6083" s="1"/>
    </row>
    <row r="6084">
      <c r="A6084" s="1" t="s">
        <v>47</v>
      </c>
      <c r="B6084" s="7" t="s">
        <v>171</v>
      </c>
      <c r="C6084" s="1" t="s">
        <v>6143</v>
      </c>
      <c r="D6084" s="8">
        <v>0.0</v>
      </c>
      <c r="E6084" s="1"/>
      <c r="F6084" s="1">
        <v>11.6</v>
      </c>
      <c r="G6084" s="1"/>
      <c r="H6084" s="1"/>
    </row>
    <row r="6085">
      <c r="A6085" s="1" t="s">
        <v>47</v>
      </c>
      <c r="B6085" s="7" t="s">
        <v>171</v>
      </c>
      <c r="C6085" s="1" t="s">
        <v>6144</v>
      </c>
      <c r="D6085" s="8">
        <v>0.0</v>
      </c>
      <c r="E6085" s="1"/>
      <c r="F6085" s="1">
        <v>1.0</v>
      </c>
      <c r="G6085" s="1"/>
      <c r="H6085" s="1"/>
    </row>
    <row r="6086">
      <c r="A6086" s="1" t="s">
        <v>47</v>
      </c>
      <c r="B6086" s="7" t="s">
        <v>171</v>
      </c>
      <c r="C6086" s="1" t="s">
        <v>6145</v>
      </c>
      <c r="D6086" s="8">
        <v>0.0</v>
      </c>
      <c r="E6086" s="1"/>
      <c r="F6086" s="1">
        <v>12.4</v>
      </c>
      <c r="G6086" s="1"/>
      <c r="H6086" s="1"/>
    </row>
    <row r="6087">
      <c r="A6087" s="1" t="s">
        <v>47</v>
      </c>
      <c r="B6087" s="7" t="s">
        <v>171</v>
      </c>
      <c r="C6087" s="1" t="s">
        <v>6146</v>
      </c>
      <c r="D6087" s="8">
        <v>0.0</v>
      </c>
      <c r="E6087" s="1"/>
      <c r="F6087" s="1">
        <v>7.8</v>
      </c>
      <c r="G6087" s="1"/>
      <c r="H6087" s="1"/>
    </row>
    <row r="6088">
      <c r="A6088" s="1" t="s">
        <v>47</v>
      </c>
      <c r="B6088" s="7" t="s">
        <v>171</v>
      </c>
      <c r="C6088" s="1" t="s">
        <v>6147</v>
      </c>
      <c r="D6088" s="8">
        <v>0.0</v>
      </c>
      <c r="E6088" s="1"/>
      <c r="F6088" s="1">
        <v>14.5</v>
      </c>
      <c r="G6088" s="1"/>
      <c r="H6088" s="1"/>
    </row>
    <row r="6089">
      <c r="A6089" s="1" t="s">
        <v>47</v>
      </c>
      <c r="B6089" s="7" t="s">
        <v>171</v>
      </c>
      <c r="C6089" s="1" t="s">
        <v>6148</v>
      </c>
      <c r="D6089" s="8">
        <v>0.0</v>
      </c>
      <c r="E6089" s="1"/>
      <c r="F6089" s="1">
        <v>10.8</v>
      </c>
      <c r="G6089" s="1"/>
      <c r="H6089" s="1"/>
    </row>
    <row r="6090">
      <c r="A6090" s="1" t="s">
        <v>47</v>
      </c>
      <c r="B6090" s="7" t="s">
        <v>171</v>
      </c>
      <c r="C6090" s="1" t="s">
        <v>6149</v>
      </c>
      <c r="D6090" s="8">
        <v>0.0</v>
      </c>
      <c r="E6090" s="1"/>
      <c r="F6090" s="1">
        <v>3.0</v>
      </c>
      <c r="G6090" s="1"/>
      <c r="H6090" s="1"/>
    </row>
    <row r="6091">
      <c r="A6091" s="1" t="s">
        <v>47</v>
      </c>
      <c r="B6091" s="7" t="s">
        <v>171</v>
      </c>
      <c r="C6091" s="1" t="s">
        <v>6150</v>
      </c>
      <c r="D6091" s="8">
        <v>0.0</v>
      </c>
      <c r="E6091" s="1"/>
      <c r="F6091" s="1">
        <v>11.5</v>
      </c>
      <c r="G6091" s="1"/>
      <c r="H6091" s="1"/>
    </row>
    <row r="6092">
      <c r="A6092" s="1" t="s">
        <v>47</v>
      </c>
      <c r="B6092" s="7" t="s">
        <v>171</v>
      </c>
      <c r="C6092" s="1" t="s">
        <v>6151</v>
      </c>
      <c r="D6092" s="8">
        <v>0.0</v>
      </c>
      <c r="E6092" s="1"/>
      <c r="F6092" s="1">
        <v>11.5</v>
      </c>
      <c r="G6092" s="1"/>
      <c r="H6092" s="1"/>
    </row>
    <row r="6093">
      <c r="A6093" s="1" t="s">
        <v>47</v>
      </c>
      <c r="B6093" s="7" t="s">
        <v>171</v>
      </c>
      <c r="C6093" s="1" t="s">
        <v>6152</v>
      </c>
      <c r="D6093" s="8">
        <v>0.0</v>
      </c>
      <c r="E6093" s="1"/>
      <c r="F6093" s="1">
        <v>7.0</v>
      </c>
      <c r="G6093" s="1"/>
      <c r="H6093" s="1"/>
    </row>
    <row r="6094">
      <c r="A6094" s="1" t="s">
        <v>47</v>
      </c>
      <c r="B6094" s="7" t="s">
        <v>171</v>
      </c>
      <c r="C6094" s="1" t="s">
        <v>6153</v>
      </c>
      <c r="D6094" s="8">
        <v>0.0</v>
      </c>
      <c r="E6094" s="1"/>
      <c r="F6094" s="1">
        <v>95.0</v>
      </c>
      <c r="G6094" s="1"/>
      <c r="H6094" s="1"/>
    </row>
    <row r="6095">
      <c r="A6095" s="1" t="s">
        <v>47</v>
      </c>
      <c r="B6095" s="7" t="s">
        <v>171</v>
      </c>
      <c r="C6095" s="1" t="s">
        <v>6154</v>
      </c>
      <c r="D6095" s="8">
        <v>0.0</v>
      </c>
      <c r="E6095" s="1"/>
      <c r="F6095" s="1">
        <v>12.0</v>
      </c>
      <c r="G6095" s="1"/>
      <c r="H6095" s="1"/>
    </row>
    <row r="6096">
      <c r="A6096" s="1" t="s">
        <v>47</v>
      </c>
      <c r="B6096" s="7" t="s">
        <v>171</v>
      </c>
      <c r="C6096" s="1" t="s">
        <v>6155</v>
      </c>
      <c r="D6096" s="8">
        <v>0.0</v>
      </c>
      <c r="E6096" s="1"/>
      <c r="F6096" s="1">
        <v>3.0</v>
      </c>
      <c r="G6096" s="1"/>
      <c r="H6096" s="1"/>
    </row>
    <row r="6097">
      <c r="A6097" s="1" t="s">
        <v>47</v>
      </c>
      <c r="B6097" s="7" t="s">
        <v>171</v>
      </c>
      <c r="C6097" s="1" t="s">
        <v>6156</v>
      </c>
      <c r="D6097" s="8">
        <v>0.0</v>
      </c>
      <c r="E6097" s="1"/>
      <c r="F6097" s="1">
        <v>8.0</v>
      </c>
      <c r="G6097" s="1"/>
      <c r="H6097" s="1"/>
    </row>
    <row r="6098">
      <c r="A6098" s="1" t="s">
        <v>47</v>
      </c>
      <c r="B6098" s="7" t="s">
        <v>171</v>
      </c>
      <c r="C6098" s="1" t="s">
        <v>6157</v>
      </c>
      <c r="D6098" s="8">
        <v>0.0</v>
      </c>
      <c r="E6098" s="1"/>
      <c r="F6098" s="1">
        <v>8.0</v>
      </c>
      <c r="G6098" s="1"/>
      <c r="H6098" s="1"/>
    </row>
    <row r="6099">
      <c r="A6099" s="1" t="s">
        <v>47</v>
      </c>
      <c r="B6099" s="7" t="s">
        <v>171</v>
      </c>
      <c r="C6099" s="1" t="s">
        <v>6158</v>
      </c>
      <c r="D6099" s="8">
        <v>0.0</v>
      </c>
      <c r="E6099" s="1"/>
      <c r="F6099" s="1">
        <v>10.0</v>
      </c>
      <c r="G6099" s="1"/>
      <c r="H6099" s="1"/>
    </row>
    <row r="6100">
      <c r="A6100" s="1" t="s">
        <v>47</v>
      </c>
      <c r="B6100" s="7" t="s">
        <v>172</v>
      </c>
      <c r="C6100" s="1" t="s">
        <v>6159</v>
      </c>
      <c r="D6100" s="8">
        <v>2.0</v>
      </c>
      <c r="E6100" s="1"/>
      <c r="F6100" s="1">
        <v>13.1</v>
      </c>
      <c r="G6100" s="1"/>
      <c r="H6100" s="1"/>
    </row>
    <row r="6101">
      <c r="A6101" s="1" t="s">
        <v>47</v>
      </c>
      <c r="B6101" s="7" t="s">
        <v>172</v>
      </c>
      <c r="C6101" s="1" t="s">
        <v>6160</v>
      </c>
      <c r="D6101" s="8">
        <v>0.0</v>
      </c>
      <c r="E6101" s="1"/>
      <c r="F6101" s="1">
        <v>6.3</v>
      </c>
      <c r="G6101" s="1"/>
      <c r="H6101" s="1"/>
    </row>
    <row r="6102">
      <c r="A6102" s="1" t="s">
        <v>47</v>
      </c>
      <c r="B6102" s="7" t="s">
        <v>172</v>
      </c>
      <c r="C6102" s="1" t="s">
        <v>6161</v>
      </c>
      <c r="D6102" s="8">
        <v>0.0</v>
      </c>
      <c r="E6102" s="1"/>
      <c r="F6102" s="1">
        <v>4.5</v>
      </c>
      <c r="G6102" s="1"/>
      <c r="H6102" s="1"/>
    </row>
    <row r="6103">
      <c r="A6103" s="1" t="s">
        <v>47</v>
      </c>
      <c r="B6103" s="7" t="s">
        <v>172</v>
      </c>
      <c r="C6103" s="1" t="s">
        <v>6162</v>
      </c>
      <c r="D6103" s="8">
        <v>0.0</v>
      </c>
      <c r="E6103" s="1"/>
      <c r="F6103" s="1">
        <v>2.5</v>
      </c>
      <c r="G6103" s="1"/>
      <c r="H6103" s="1"/>
    </row>
    <row r="6104">
      <c r="A6104" s="1" t="s">
        <v>47</v>
      </c>
      <c r="B6104" s="7" t="s">
        <v>172</v>
      </c>
      <c r="C6104" s="1" t="s">
        <v>6163</v>
      </c>
      <c r="D6104" s="8">
        <v>0.0</v>
      </c>
      <c r="E6104" s="1"/>
      <c r="F6104" s="1">
        <v>6.6</v>
      </c>
      <c r="G6104" s="1"/>
      <c r="H6104" s="1"/>
    </row>
    <row r="6105">
      <c r="A6105" s="1" t="s">
        <v>47</v>
      </c>
      <c r="B6105" s="7" t="s">
        <v>172</v>
      </c>
      <c r="C6105" s="1" t="s">
        <v>6164</v>
      </c>
      <c r="D6105" s="8">
        <v>0.0</v>
      </c>
      <c r="E6105" s="1"/>
      <c r="F6105" s="1">
        <v>5.9</v>
      </c>
      <c r="G6105" s="1"/>
      <c r="H6105" s="1"/>
    </row>
    <row r="6106">
      <c r="A6106" s="1" t="s">
        <v>47</v>
      </c>
      <c r="B6106" s="7" t="s">
        <v>172</v>
      </c>
      <c r="C6106" s="1" t="s">
        <v>6165</v>
      </c>
      <c r="D6106" s="8">
        <v>0.0</v>
      </c>
      <c r="E6106" s="1"/>
      <c r="F6106" s="1">
        <v>1.5</v>
      </c>
      <c r="G6106" s="1"/>
      <c r="H6106" s="1"/>
    </row>
    <row r="6107">
      <c r="A6107" s="1" t="s">
        <v>47</v>
      </c>
      <c r="B6107" s="7" t="s">
        <v>172</v>
      </c>
      <c r="C6107" s="1" t="s">
        <v>6166</v>
      </c>
      <c r="D6107" s="8">
        <v>0.0</v>
      </c>
      <c r="E6107" s="1"/>
      <c r="F6107" s="1">
        <v>1.0</v>
      </c>
      <c r="G6107" s="1"/>
      <c r="H6107" s="1"/>
    </row>
    <row r="6108">
      <c r="A6108" s="1" t="s">
        <v>47</v>
      </c>
      <c r="B6108" s="7" t="s">
        <v>172</v>
      </c>
      <c r="C6108" s="1" t="s">
        <v>6167</v>
      </c>
      <c r="D6108" s="8">
        <v>0.0</v>
      </c>
      <c r="E6108" s="1"/>
      <c r="F6108" s="1">
        <v>8.4</v>
      </c>
      <c r="G6108" s="1"/>
      <c r="H6108" s="1"/>
    </row>
    <row r="6109">
      <c r="A6109" s="1" t="s">
        <v>47</v>
      </c>
      <c r="B6109" s="7" t="s">
        <v>172</v>
      </c>
      <c r="C6109" s="1" t="s">
        <v>6168</v>
      </c>
      <c r="D6109" s="8">
        <v>0.0</v>
      </c>
      <c r="E6109" s="1"/>
      <c r="F6109" s="1">
        <v>1.0</v>
      </c>
      <c r="G6109" s="1"/>
      <c r="H6109" s="1"/>
    </row>
    <row r="6110">
      <c r="A6110" s="1" t="s">
        <v>47</v>
      </c>
      <c r="B6110" s="7" t="s">
        <v>172</v>
      </c>
      <c r="C6110" s="1" t="s">
        <v>6169</v>
      </c>
      <c r="D6110" s="8">
        <v>0.0</v>
      </c>
      <c r="E6110" s="1"/>
      <c r="F6110" s="1">
        <v>3.1</v>
      </c>
      <c r="G6110" s="1"/>
      <c r="H6110" s="1"/>
    </row>
    <row r="6111">
      <c r="A6111" s="1" t="s">
        <v>47</v>
      </c>
      <c r="B6111" s="7" t="s">
        <v>172</v>
      </c>
      <c r="C6111" s="1" t="s">
        <v>6170</v>
      </c>
      <c r="D6111" s="8">
        <v>1.0</v>
      </c>
      <c r="E6111" s="1"/>
      <c r="F6111" s="1">
        <v>3.1</v>
      </c>
      <c r="G6111" s="1"/>
      <c r="H6111" s="1"/>
    </row>
    <row r="6112">
      <c r="A6112" s="1" t="s">
        <v>47</v>
      </c>
      <c r="B6112" s="7" t="s">
        <v>172</v>
      </c>
      <c r="C6112" s="1" t="s">
        <v>6171</v>
      </c>
      <c r="D6112" s="8">
        <v>0.0</v>
      </c>
      <c r="E6112" s="1"/>
      <c r="F6112" s="1">
        <v>2.5</v>
      </c>
      <c r="G6112" s="1"/>
      <c r="H6112" s="1"/>
    </row>
    <row r="6113">
      <c r="A6113" s="1" t="s">
        <v>47</v>
      </c>
      <c r="B6113" s="7" t="s">
        <v>172</v>
      </c>
      <c r="C6113" s="1" t="s">
        <v>6172</v>
      </c>
      <c r="D6113" s="8">
        <v>0.0</v>
      </c>
      <c r="E6113" s="1"/>
      <c r="F6113" s="1">
        <v>2.3</v>
      </c>
      <c r="G6113" s="1"/>
      <c r="H6113" s="1"/>
    </row>
    <row r="6114">
      <c r="A6114" s="1" t="s">
        <v>47</v>
      </c>
      <c r="B6114" s="7" t="s">
        <v>172</v>
      </c>
      <c r="C6114" s="1" t="s">
        <v>6173</v>
      </c>
      <c r="D6114" s="8">
        <v>0.0</v>
      </c>
      <c r="E6114" s="1"/>
      <c r="F6114" s="1">
        <v>1.2</v>
      </c>
      <c r="G6114" s="1"/>
      <c r="H6114" s="1"/>
    </row>
    <row r="6115">
      <c r="A6115" s="1" t="s">
        <v>47</v>
      </c>
      <c r="B6115" s="7" t="s">
        <v>172</v>
      </c>
      <c r="C6115" s="1" t="s">
        <v>6174</v>
      </c>
      <c r="D6115" s="8">
        <v>0.0</v>
      </c>
      <c r="E6115" s="1"/>
      <c r="F6115" s="1">
        <v>11.2</v>
      </c>
      <c r="G6115" s="1"/>
      <c r="H6115" s="1"/>
    </row>
    <row r="6116">
      <c r="A6116" s="1" t="s">
        <v>47</v>
      </c>
      <c r="B6116" s="7" t="s">
        <v>172</v>
      </c>
      <c r="C6116" s="1" t="s">
        <v>6175</v>
      </c>
      <c r="D6116" s="8">
        <v>0.0</v>
      </c>
      <c r="E6116" s="1"/>
      <c r="F6116" s="1">
        <v>2.0</v>
      </c>
      <c r="G6116" s="1"/>
      <c r="H6116" s="1"/>
    </row>
    <row r="6117">
      <c r="A6117" s="1" t="s">
        <v>47</v>
      </c>
      <c r="B6117" s="7" t="s">
        <v>172</v>
      </c>
      <c r="C6117" s="1" t="s">
        <v>6176</v>
      </c>
      <c r="D6117" s="8">
        <v>0.0</v>
      </c>
      <c r="E6117" s="1"/>
      <c r="F6117" s="1">
        <v>4.2</v>
      </c>
      <c r="G6117" s="1"/>
      <c r="H6117" s="1"/>
    </row>
    <row r="6118">
      <c r="A6118" s="1" t="s">
        <v>47</v>
      </c>
      <c r="B6118" s="7" t="s">
        <v>172</v>
      </c>
      <c r="C6118" s="1" t="s">
        <v>6177</v>
      </c>
      <c r="D6118" s="8">
        <v>0.0</v>
      </c>
      <c r="E6118" s="1"/>
      <c r="F6118" s="1">
        <v>1.0</v>
      </c>
      <c r="G6118" s="1"/>
      <c r="H6118" s="1"/>
    </row>
    <row r="6119">
      <c r="A6119" s="1" t="s">
        <v>47</v>
      </c>
      <c r="B6119" s="7" t="s">
        <v>172</v>
      </c>
      <c r="C6119" s="1" t="s">
        <v>6178</v>
      </c>
      <c r="D6119" s="8">
        <v>0.0</v>
      </c>
      <c r="E6119" s="1"/>
      <c r="F6119" s="1">
        <v>1.0</v>
      </c>
      <c r="G6119" s="1"/>
      <c r="H6119" s="1"/>
    </row>
    <row r="6120">
      <c r="A6120" s="1" t="s">
        <v>47</v>
      </c>
      <c r="B6120" s="7" t="s">
        <v>172</v>
      </c>
      <c r="C6120" s="1" t="s">
        <v>6179</v>
      </c>
      <c r="D6120" s="8">
        <v>0.0</v>
      </c>
      <c r="E6120" s="1"/>
      <c r="F6120" s="1">
        <v>8.4</v>
      </c>
      <c r="G6120" s="1"/>
      <c r="H6120" s="1"/>
    </row>
    <row r="6121">
      <c r="A6121" s="1" t="s">
        <v>47</v>
      </c>
      <c r="B6121" s="7" t="s">
        <v>172</v>
      </c>
      <c r="C6121" s="1" t="s">
        <v>6180</v>
      </c>
      <c r="D6121" s="8">
        <v>0.0</v>
      </c>
      <c r="E6121" s="1"/>
      <c r="F6121" s="1">
        <v>1.0</v>
      </c>
      <c r="G6121" s="1"/>
      <c r="H6121" s="1"/>
    </row>
    <row r="6122">
      <c r="A6122" s="1" t="s">
        <v>47</v>
      </c>
      <c r="B6122" s="7" t="s">
        <v>172</v>
      </c>
      <c r="C6122" s="1" t="s">
        <v>6181</v>
      </c>
      <c r="D6122" s="8">
        <v>0.0</v>
      </c>
      <c r="E6122" s="1"/>
      <c r="F6122" s="1">
        <v>5.3</v>
      </c>
      <c r="G6122" s="1"/>
      <c r="H6122" s="1"/>
    </row>
    <row r="6123">
      <c r="A6123" s="1" t="s">
        <v>47</v>
      </c>
      <c r="B6123" s="7" t="s">
        <v>172</v>
      </c>
      <c r="C6123" s="1" t="s">
        <v>6182</v>
      </c>
      <c r="D6123" s="8">
        <v>0.0</v>
      </c>
      <c r="E6123" s="1"/>
      <c r="F6123" s="1">
        <v>2.9</v>
      </c>
      <c r="G6123" s="1"/>
      <c r="H6123" s="1"/>
    </row>
    <row r="6124">
      <c r="A6124" s="1" t="s">
        <v>47</v>
      </c>
      <c r="B6124" s="7" t="s">
        <v>172</v>
      </c>
      <c r="C6124" s="1" t="s">
        <v>6183</v>
      </c>
      <c r="D6124" s="8">
        <v>0.0</v>
      </c>
      <c r="E6124" s="1"/>
      <c r="F6124" s="1">
        <v>2.7</v>
      </c>
      <c r="G6124" s="1"/>
      <c r="H6124" s="1"/>
    </row>
    <row r="6125">
      <c r="A6125" s="1" t="s">
        <v>47</v>
      </c>
      <c r="B6125" s="7" t="s">
        <v>172</v>
      </c>
      <c r="C6125" s="1" t="s">
        <v>6184</v>
      </c>
      <c r="D6125" s="8">
        <v>0.0</v>
      </c>
      <c r="E6125" s="1"/>
      <c r="F6125" s="1">
        <v>6.9</v>
      </c>
      <c r="G6125" s="1"/>
      <c r="H6125" s="1"/>
    </row>
    <row r="6126">
      <c r="A6126" s="1" t="s">
        <v>47</v>
      </c>
      <c r="B6126" s="7" t="s">
        <v>172</v>
      </c>
      <c r="C6126" s="1" t="s">
        <v>6185</v>
      </c>
      <c r="D6126" s="8">
        <v>0.0</v>
      </c>
      <c r="E6126" s="1"/>
      <c r="F6126" s="1">
        <v>1.1</v>
      </c>
      <c r="G6126" s="1"/>
      <c r="H6126" s="1"/>
    </row>
    <row r="6127">
      <c r="A6127" s="1" t="s">
        <v>47</v>
      </c>
      <c r="B6127" s="7" t="s">
        <v>172</v>
      </c>
      <c r="C6127" s="1" t="s">
        <v>6186</v>
      </c>
      <c r="D6127" s="8">
        <v>0.0</v>
      </c>
      <c r="E6127" s="1"/>
      <c r="F6127" s="1">
        <v>1.0</v>
      </c>
      <c r="G6127" s="1"/>
      <c r="H6127" s="1"/>
    </row>
    <row r="6128">
      <c r="A6128" s="1" t="s">
        <v>47</v>
      </c>
      <c r="B6128" s="7" t="s">
        <v>172</v>
      </c>
      <c r="C6128" s="1" t="s">
        <v>6187</v>
      </c>
      <c r="D6128" s="8">
        <v>0.0</v>
      </c>
      <c r="E6128" s="1"/>
      <c r="F6128" s="1">
        <v>8.8</v>
      </c>
      <c r="G6128" s="1"/>
      <c r="H6128" s="1"/>
    </row>
    <row r="6129">
      <c r="A6129" s="1" t="s">
        <v>47</v>
      </c>
      <c r="B6129" s="7" t="s">
        <v>172</v>
      </c>
      <c r="C6129" s="1" t="s">
        <v>6188</v>
      </c>
      <c r="D6129" s="8">
        <v>0.0</v>
      </c>
      <c r="E6129" s="1"/>
      <c r="F6129" s="1">
        <v>7.0</v>
      </c>
      <c r="G6129" s="1"/>
      <c r="H6129" s="1"/>
    </row>
    <row r="6130">
      <c r="A6130" s="1" t="s">
        <v>47</v>
      </c>
      <c r="B6130" s="7" t="s">
        <v>172</v>
      </c>
      <c r="C6130" s="1" t="s">
        <v>6189</v>
      </c>
      <c r="D6130" s="8">
        <v>0.0</v>
      </c>
      <c r="E6130" s="1"/>
      <c r="F6130" s="1">
        <v>7.1</v>
      </c>
      <c r="G6130" s="1"/>
      <c r="H6130" s="1"/>
    </row>
    <row r="6131">
      <c r="A6131" s="1" t="s">
        <v>47</v>
      </c>
      <c r="B6131" s="7" t="s">
        <v>172</v>
      </c>
      <c r="C6131" s="1" t="s">
        <v>4177</v>
      </c>
      <c r="D6131" s="8">
        <v>0.0</v>
      </c>
      <c r="E6131" s="1"/>
      <c r="F6131" s="1">
        <v>1.6</v>
      </c>
      <c r="G6131" s="1"/>
      <c r="H6131" s="1"/>
    </row>
    <row r="6132">
      <c r="A6132" s="1" t="s">
        <v>47</v>
      </c>
      <c r="B6132" s="7" t="s">
        <v>172</v>
      </c>
      <c r="C6132" s="1" t="s">
        <v>6190</v>
      </c>
      <c r="D6132" s="8">
        <v>0.0</v>
      </c>
      <c r="E6132" s="1"/>
      <c r="F6132" s="1">
        <v>9.7</v>
      </c>
      <c r="G6132" s="1"/>
      <c r="H6132" s="1"/>
    </row>
    <row r="6133">
      <c r="A6133" s="1" t="s">
        <v>47</v>
      </c>
      <c r="B6133" s="7" t="s">
        <v>172</v>
      </c>
      <c r="C6133" s="1" t="s">
        <v>6191</v>
      </c>
      <c r="D6133" s="8">
        <v>0.0</v>
      </c>
      <c r="E6133" s="1"/>
      <c r="F6133" s="1">
        <v>1.3</v>
      </c>
      <c r="G6133" s="1"/>
      <c r="H6133" s="1"/>
    </row>
    <row r="6134">
      <c r="A6134" s="1" t="s">
        <v>47</v>
      </c>
      <c r="B6134" s="7" t="s">
        <v>172</v>
      </c>
      <c r="C6134" s="1" t="s">
        <v>6192</v>
      </c>
      <c r="D6134" s="8">
        <v>0.0</v>
      </c>
      <c r="E6134" s="1"/>
      <c r="F6134" s="1">
        <v>1.0</v>
      </c>
      <c r="G6134" s="1"/>
      <c r="H6134" s="1"/>
    </row>
    <row r="6135">
      <c r="A6135" s="1" t="s">
        <v>47</v>
      </c>
      <c r="B6135" s="7" t="s">
        <v>172</v>
      </c>
      <c r="C6135" s="1" t="s">
        <v>6193</v>
      </c>
      <c r="D6135" s="8">
        <v>0.0</v>
      </c>
      <c r="E6135" s="1"/>
      <c r="F6135" s="1">
        <v>6.2</v>
      </c>
      <c r="G6135" s="1"/>
      <c r="H6135" s="1"/>
    </row>
    <row r="6136">
      <c r="A6136" s="1" t="s">
        <v>47</v>
      </c>
      <c r="B6136" s="7" t="s">
        <v>172</v>
      </c>
      <c r="C6136" s="1" t="s">
        <v>6194</v>
      </c>
      <c r="D6136" s="8">
        <v>0.0</v>
      </c>
      <c r="E6136" s="1"/>
      <c r="F6136" s="1">
        <v>1.0</v>
      </c>
      <c r="G6136" s="1"/>
      <c r="H6136" s="1"/>
    </row>
    <row r="6137">
      <c r="A6137" s="1" t="s">
        <v>47</v>
      </c>
      <c r="B6137" s="7" t="s">
        <v>172</v>
      </c>
      <c r="C6137" s="1" t="s">
        <v>6195</v>
      </c>
      <c r="D6137" s="8">
        <v>0.0</v>
      </c>
      <c r="E6137" s="1"/>
      <c r="F6137" s="1">
        <v>1.0</v>
      </c>
      <c r="G6137" s="1"/>
      <c r="H6137" s="1"/>
    </row>
    <row r="6138">
      <c r="A6138" s="1" t="s">
        <v>47</v>
      </c>
      <c r="B6138" s="7" t="s">
        <v>172</v>
      </c>
      <c r="C6138" s="1" t="s">
        <v>6196</v>
      </c>
      <c r="D6138" s="8">
        <v>0.0</v>
      </c>
      <c r="E6138" s="1"/>
      <c r="F6138" s="1">
        <v>1.3</v>
      </c>
      <c r="G6138" s="1"/>
      <c r="H6138" s="1"/>
    </row>
    <row r="6139">
      <c r="A6139" s="1" t="s">
        <v>47</v>
      </c>
      <c r="B6139" s="7" t="s">
        <v>172</v>
      </c>
      <c r="C6139" s="1" t="s">
        <v>6197</v>
      </c>
      <c r="D6139" s="8">
        <v>0.0</v>
      </c>
      <c r="E6139" s="1"/>
      <c r="F6139" s="1">
        <v>12.4</v>
      </c>
      <c r="G6139" s="1"/>
      <c r="H6139" s="1"/>
    </row>
    <row r="6140">
      <c r="A6140" s="1" t="s">
        <v>47</v>
      </c>
      <c r="B6140" s="7" t="s">
        <v>172</v>
      </c>
      <c r="C6140" s="1" t="s">
        <v>6198</v>
      </c>
      <c r="D6140" s="8">
        <v>0.0</v>
      </c>
      <c r="E6140" s="1"/>
      <c r="F6140" s="1">
        <v>2.8</v>
      </c>
      <c r="G6140" s="1"/>
      <c r="H6140" s="1"/>
    </row>
    <row r="6141">
      <c r="A6141" s="1" t="s">
        <v>47</v>
      </c>
      <c r="B6141" s="7" t="s">
        <v>172</v>
      </c>
      <c r="C6141" s="1" t="s">
        <v>6199</v>
      </c>
      <c r="D6141" s="8">
        <v>0.0</v>
      </c>
      <c r="E6141" s="1"/>
      <c r="F6141" s="1">
        <v>4.4</v>
      </c>
      <c r="G6141" s="1"/>
      <c r="H6141" s="1"/>
    </row>
    <row r="6142">
      <c r="A6142" s="1" t="s">
        <v>47</v>
      </c>
      <c r="B6142" s="7" t="s">
        <v>172</v>
      </c>
      <c r="C6142" s="1" t="s">
        <v>6200</v>
      </c>
      <c r="D6142" s="8">
        <v>0.0</v>
      </c>
      <c r="E6142" s="1"/>
      <c r="F6142" s="1">
        <v>5.2</v>
      </c>
      <c r="G6142" s="1"/>
      <c r="H6142" s="1"/>
    </row>
    <row r="6143">
      <c r="A6143" s="1" t="s">
        <v>47</v>
      </c>
      <c r="B6143" s="7" t="s">
        <v>172</v>
      </c>
      <c r="C6143" s="1" t="s">
        <v>6201</v>
      </c>
      <c r="D6143" s="8">
        <v>0.0</v>
      </c>
      <c r="E6143" s="1"/>
      <c r="F6143" s="1">
        <v>1.0</v>
      </c>
      <c r="G6143" s="1"/>
      <c r="H6143" s="1"/>
    </row>
    <row r="6144">
      <c r="A6144" s="1" t="s">
        <v>47</v>
      </c>
      <c r="B6144" s="7" t="s">
        <v>172</v>
      </c>
      <c r="C6144" s="1" t="s">
        <v>6202</v>
      </c>
      <c r="D6144" s="8">
        <v>0.0</v>
      </c>
      <c r="E6144" s="1"/>
      <c r="F6144" s="1">
        <v>5.8</v>
      </c>
      <c r="G6144" s="1"/>
      <c r="H6144" s="1"/>
    </row>
    <row r="6145">
      <c r="A6145" s="1" t="s">
        <v>47</v>
      </c>
      <c r="B6145" s="7" t="s">
        <v>172</v>
      </c>
      <c r="C6145" s="1" t="s">
        <v>6203</v>
      </c>
      <c r="D6145" s="8">
        <v>0.0</v>
      </c>
      <c r="E6145" s="1"/>
      <c r="F6145" s="1">
        <v>1.9</v>
      </c>
      <c r="G6145" s="1"/>
      <c r="H6145" s="1"/>
    </row>
    <row r="6146">
      <c r="A6146" s="1" t="s">
        <v>47</v>
      </c>
      <c r="B6146" s="7" t="s">
        <v>172</v>
      </c>
      <c r="C6146" s="1" t="s">
        <v>6204</v>
      </c>
      <c r="D6146" s="8">
        <v>0.0</v>
      </c>
      <c r="E6146" s="1"/>
      <c r="F6146" s="1">
        <v>1.0</v>
      </c>
      <c r="G6146" s="1"/>
      <c r="H6146" s="1"/>
    </row>
    <row r="6147">
      <c r="A6147" s="1" t="s">
        <v>47</v>
      </c>
      <c r="B6147" s="7" t="s">
        <v>172</v>
      </c>
      <c r="C6147" s="1" t="s">
        <v>6205</v>
      </c>
      <c r="D6147" s="8">
        <v>0.0</v>
      </c>
      <c r="E6147" s="1"/>
      <c r="F6147" s="1">
        <v>2.8</v>
      </c>
      <c r="G6147" s="1"/>
      <c r="H6147" s="1"/>
    </row>
    <row r="6148">
      <c r="A6148" s="1" t="s">
        <v>47</v>
      </c>
      <c r="B6148" s="7" t="s">
        <v>172</v>
      </c>
      <c r="C6148" s="1" t="s">
        <v>6206</v>
      </c>
      <c r="D6148" s="8">
        <v>0.0</v>
      </c>
      <c r="E6148" s="1"/>
      <c r="F6148" s="1">
        <v>1.5</v>
      </c>
      <c r="G6148" s="1"/>
      <c r="H6148" s="1"/>
    </row>
    <row r="6149">
      <c r="A6149" s="1" t="s">
        <v>47</v>
      </c>
      <c r="B6149" s="7" t="s">
        <v>172</v>
      </c>
      <c r="C6149" s="1" t="s">
        <v>6207</v>
      </c>
      <c r="D6149" s="8">
        <v>0.0</v>
      </c>
      <c r="E6149" s="1"/>
      <c r="F6149" s="1">
        <v>7.3</v>
      </c>
      <c r="G6149" s="1"/>
      <c r="H6149" s="1"/>
    </row>
    <row r="6150">
      <c r="A6150" s="1" t="s">
        <v>47</v>
      </c>
      <c r="B6150" s="7" t="s">
        <v>173</v>
      </c>
      <c r="C6150" s="1" t="s">
        <v>2841</v>
      </c>
      <c r="D6150" s="8">
        <v>0.0</v>
      </c>
      <c r="E6150" s="1"/>
      <c r="F6150" s="1">
        <v>1.0</v>
      </c>
      <c r="G6150" s="1"/>
      <c r="H6150" s="1"/>
    </row>
    <row r="6151">
      <c r="A6151" s="1" t="s">
        <v>47</v>
      </c>
      <c r="B6151" s="7" t="s">
        <v>173</v>
      </c>
      <c r="C6151" s="1" t="s">
        <v>6208</v>
      </c>
      <c r="D6151" s="8">
        <v>0.0</v>
      </c>
      <c r="E6151" s="1"/>
      <c r="F6151" s="1">
        <v>7.1</v>
      </c>
      <c r="G6151" s="1"/>
      <c r="H6151" s="1"/>
    </row>
    <row r="6152">
      <c r="A6152" s="1" t="s">
        <v>47</v>
      </c>
      <c r="B6152" s="7" t="s">
        <v>173</v>
      </c>
      <c r="C6152" s="1" t="s">
        <v>6209</v>
      </c>
      <c r="D6152" s="8">
        <v>1.0</v>
      </c>
      <c r="E6152" s="1"/>
      <c r="F6152" s="1">
        <v>8.3</v>
      </c>
      <c r="G6152" s="1"/>
      <c r="H6152" s="1"/>
    </row>
    <row r="6153">
      <c r="A6153" s="1" t="s">
        <v>47</v>
      </c>
      <c r="B6153" s="7" t="s">
        <v>173</v>
      </c>
      <c r="C6153" s="1" t="s">
        <v>6210</v>
      </c>
      <c r="D6153" s="8">
        <v>0.0</v>
      </c>
      <c r="E6153" s="1"/>
      <c r="F6153" s="1">
        <v>7.2</v>
      </c>
      <c r="G6153" s="1"/>
      <c r="H6153" s="1"/>
    </row>
    <row r="6154">
      <c r="A6154" s="1" t="s">
        <v>47</v>
      </c>
      <c r="B6154" s="7" t="s">
        <v>173</v>
      </c>
      <c r="C6154" s="1" t="s">
        <v>2855</v>
      </c>
      <c r="D6154" s="8">
        <v>0.0</v>
      </c>
      <c r="E6154" s="1"/>
      <c r="F6154" s="1">
        <v>1.0</v>
      </c>
      <c r="G6154" s="1"/>
      <c r="H6154" s="1"/>
    </row>
    <row r="6155">
      <c r="A6155" s="1" t="s">
        <v>47</v>
      </c>
      <c r="B6155" s="7" t="s">
        <v>173</v>
      </c>
      <c r="C6155" s="1" t="s">
        <v>6211</v>
      </c>
      <c r="D6155" s="8">
        <v>0.0</v>
      </c>
      <c r="E6155" s="1"/>
      <c r="F6155" s="1">
        <v>6.8</v>
      </c>
      <c r="G6155" s="1"/>
      <c r="H6155" s="1"/>
    </row>
    <row r="6156">
      <c r="A6156" s="1" t="s">
        <v>47</v>
      </c>
      <c r="B6156" s="7" t="s">
        <v>173</v>
      </c>
      <c r="C6156" s="1" t="s">
        <v>6212</v>
      </c>
      <c r="D6156" s="8">
        <v>0.0</v>
      </c>
      <c r="E6156" s="1"/>
      <c r="F6156" s="1">
        <v>8.1</v>
      </c>
      <c r="G6156" s="1"/>
      <c r="H6156" s="1"/>
    </row>
    <row r="6157">
      <c r="A6157" s="1" t="s">
        <v>47</v>
      </c>
      <c r="B6157" s="7" t="s">
        <v>173</v>
      </c>
      <c r="C6157" s="1" t="s">
        <v>2834</v>
      </c>
      <c r="D6157" s="8">
        <v>0.0</v>
      </c>
      <c r="E6157" s="1"/>
      <c r="F6157" s="1">
        <v>1.0</v>
      </c>
      <c r="G6157" s="1"/>
      <c r="H6157" s="1"/>
    </row>
    <row r="6158">
      <c r="A6158" s="1" t="s">
        <v>47</v>
      </c>
      <c r="B6158" s="7" t="s">
        <v>173</v>
      </c>
      <c r="C6158" s="1" t="s">
        <v>6213</v>
      </c>
      <c r="D6158" s="8">
        <v>0.0</v>
      </c>
      <c r="E6158" s="1"/>
      <c r="F6158" s="1">
        <v>9.6</v>
      </c>
      <c r="G6158" s="1"/>
      <c r="H6158" s="1"/>
    </row>
    <row r="6159">
      <c r="A6159" s="1" t="s">
        <v>47</v>
      </c>
      <c r="B6159" s="7" t="s">
        <v>173</v>
      </c>
      <c r="C6159" s="1" t="s">
        <v>2880</v>
      </c>
      <c r="D6159" s="8">
        <v>0.0</v>
      </c>
      <c r="E6159" s="1"/>
      <c r="F6159" s="1">
        <v>1.0</v>
      </c>
      <c r="G6159" s="1"/>
      <c r="H6159" s="1"/>
    </row>
    <row r="6160">
      <c r="A6160" s="1" t="s">
        <v>47</v>
      </c>
      <c r="B6160" s="7" t="s">
        <v>173</v>
      </c>
      <c r="C6160" s="1" t="s">
        <v>6214</v>
      </c>
      <c r="D6160" s="8">
        <v>0.0</v>
      </c>
      <c r="E6160" s="1"/>
      <c r="F6160" s="1">
        <v>5.9</v>
      </c>
      <c r="G6160" s="1"/>
      <c r="H6160" s="1"/>
    </row>
    <row r="6161">
      <c r="A6161" s="1" t="s">
        <v>47</v>
      </c>
      <c r="B6161" s="7" t="s">
        <v>173</v>
      </c>
      <c r="C6161" s="1" t="s">
        <v>2849</v>
      </c>
      <c r="D6161" s="8">
        <v>0.0</v>
      </c>
      <c r="E6161" s="1"/>
      <c r="F6161" s="1">
        <v>1.0</v>
      </c>
      <c r="G6161" s="1"/>
      <c r="H6161" s="1"/>
    </row>
    <row r="6162">
      <c r="A6162" s="1" t="s">
        <v>47</v>
      </c>
      <c r="B6162" s="7" t="s">
        <v>173</v>
      </c>
      <c r="C6162" s="1" t="s">
        <v>6215</v>
      </c>
      <c r="D6162" s="8">
        <v>0.0</v>
      </c>
      <c r="E6162" s="1"/>
      <c r="F6162" s="1">
        <v>1.3</v>
      </c>
      <c r="G6162" s="1"/>
      <c r="H6162" s="1"/>
    </row>
    <row r="6163">
      <c r="A6163" s="1" t="s">
        <v>47</v>
      </c>
      <c r="B6163" s="7" t="s">
        <v>173</v>
      </c>
      <c r="C6163" s="1" t="s">
        <v>2882</v>
      </c>
      <c r="D6163" s="8">
        <v>0.0</v>
      </c>
      <c r="E6163" s="1"/>
      <c r="F6163" s="1">
        <v>3.6</v>
      </c>
      <c r="G6163" s="1"/>
      <c r="H6163" s="1"/>
    </row>
    <row r="6164">
      <c r="A6164" s="1" t="s">
        <v>47</v>
      </c>
      <c r="B6164" s="7" t="s">
        <v>173</v>
      </c>
      <c r="C6164" s="1" t="s">
        <v>6216</v>
      </c>
      <c r="D6164" s="8">
        <v>0.0</v>
      </c>
      <c r="E6164" s="1"/>
      <c r="F6164" s="1">
        <v>2.0</v>
      </c>
      <c r="G6164" s="1"/>
      <c r="H6164" s="1"/>
    </row>
    <row r="6165">
      <c r="A6165" s="1" t="s">
        <v>47</v>
      </c>
      <c r="B6165" s="7" t="s">
        <v>173</v>
      </c>
      <c r="C6165" s="1" t="s">
        <v>2839</v>
      </c>
      <c r="D6165" s="8">
        <v>0.0</v>
      </c>
      <c r="E6165" s="1"/>
      <c r="F6165" s="1">
        <v>1.0</v>
      </c>
      <c r="G6165" s="1"/>
      <c r="H6165" s="1"/>
    </row>
    <row r="6166">
      <c r="A6166" s="1" t="s">
        <v>47</v>
      </c>
      <c r="B6166" s="7" t="s">
        <v>173</v>
      </c>
      <c r="C6166" s="1" t="s">
        <v>6217</v>
      </c>
      <c r="D6166" s="8">
        <v>0.0</v>
      </c>
      <c r="E6166" s="1"/>
      <c r="F6166" s="1">
        <v>8.8</v>
      </c>
      <c r="G6166" s="1"/>
      <c r="H6166" s="1"/>
    </row>
    <row r="6167">
      <c r="A6167" s="1" t="s">
        <v>47</v>
      </c>
      <c r="B6167" s="7" t="s">
        <v>173</v>
      </c>
      <c r="C6167" s="1" t="s">
        <v>6218</v>
      </c>
      <c r="D6167" s="8">
        <v>0.0</v>
      </c>
      <c r="E6167" s="1"/>
      <c r="F6167" s="1">
        <v>1.0</v>
      </c>
      <c r="G6167" s="1"/>
      <c r="H6167" s="1"/>
    </row>
    <row r="6168">
      <c r="A6168" s="1" t="s">
        <v>47</v>
      </c>
      <c r="B6168" s="7" t="s">
        <v>173</v>
      </c>
      <c r="C6168" s="1" t="s">
        <v>6219</v>
      </c>
      <c r="D6168" s="8">
        <v>0.0</v>
      </c>
      <c r="E6168" s="1"/>
      <c r="F6168" s="1">
        <v>10.3</v>
      </c>
      <c r="G6168" s="1"/>
      <c r="H6168" s="1"/>
    </row>
    <row r="6169">
      <c r="A6169" s="1" t="s">
        <v>47</v>
      </c>
      <c r="B6169" s="7" t="s">
        <v>173</v>
      </c>
      <c r="C6169" s="1" t="s">
        <v>6220</v>
      </c>
      <c r="D6169" s="8">
        <v>0.0</v>
      </c>
      <c r="E6169" s="1"/>
      <c r="F6169" s="1">
        <v>1.0</v>
      </c>
      <c r="G6169" s="1"/>
      <c r="H6169" s="1"/>
    </row>
    <row r="6170">
      <c r="A6170" s="1" t="s">
        <v>47</v>
      </c>
      <c r="B6170" s="7" t="s">
        <v>173</v>
      </c>
      <c r="C6170" s="1" t="s">
        <v>6221</v>
      </c>
      <c r="D6170" s="8">
        <v>0.0</v>
      </c>
      <c r="E6170" s="1"/>
      <c r="F6170" s="1">
        <v>1.0</v>
      </c>
      <c r="G6170" s="1"/>
      <c r="H6170" s="1"/>
    </row>
    <row r="6171">
      <c r="A6171" s="1" t="s">
        <v>47</v>
      </c>
      <c r="B6171" s="7" t="s">
        <v>173</v>
      </c>
      <c r="C6171" s="1" t="s">
        <v>6222</v>
      </c>
      <c r="D6171" s="8">
        <v>0.0</v>
      </c>
      <c r="E6171" s="1"/>
      <c r="F6171" s="1">
        <v>9.5</v>
      </c>
      <c r="G6171" s="1"/>
      <c r="H6171" s="1"/>
    </row>
    <row r="6172">
      <c r="A6172" s="1" t="s">
        <v>47</v>
      </c>
      <c r="B6172" s="7" t="s">
        <v>173</v>
      </c>
      <c r="C6172" s="1" t="s">
        <v>6223</v>
      </c>
      <c r="D6172" s="8">
        <v>0.0</v>
      </c>
      <c r="E6172" s="1"/>
      <c r="F6172" s="1">
        <v>1.0</v>
      </c>
      <c r="G6172" s="1"/>
      <c r="H6172" s="1"/>
    </row>
    <row r="6173">
      <c r="A6173" s="1" t="s">
        <v>47</v>
      </c>
      <c r="B6173" s="7" t="s">
        <v>173</v>
      </c>
      <c r="C6173" s="1" t="s">
        <v>2837</v>
      </c>
      <c r="D6173" s="8">
        <v>0.0</v>
      </c>
      <c r="E6173" s="1"/>
      <c r="F6173" s="1">
        <v>1.0</v>
      </c>
      <c r="G6173" s="1"/>
      <c r="H6173" s="1"/>
    </row>
    <row r="6174">
      <c r="A6174" s="1" t="s">
        <v>47</v>
      </c>
      <c r="B6174" s="7" t="s">
        <v>173</v>
      </c>
      <c r="C6174" s="1" t="s">
        <v>6224</v>
      </c>
      <c r="D6174" s="8">
        <v>0.0</v>
      </c>
      <c r="E6174" s="1"/>
      <c r="F6174" s="1">
        <v>1.0</v>
      </c>
      <c r="G6174" s="1"/>
      <c r="H6174" s="1"/>
    </row>
    <row r="6175">
      <c r="A6175" s="1" t="s">
        <v>47</v>
      </c>
      <c r="B6175" s="7" t="s">
        <v>173</v>
      </c>
      <c r="C6175" s="1" t="s">
        <v>6225</v>
      </c>
      <c r="D6175" s="8">
        <v>0.0</v>
      </c>
      <c r="E6175" s="1"/>
      <c r="F6175" s="1">
        <v>1.0</v>
      </c>
      <c r="G6175" s="1"/>
      <c r="H6175" s="1"/>
    </row>
    <row r="6176">
      <c r="A6176" s="1" t="s">
        <v>47</v>
      </c>
      <c r="B6176" s="7" t="s">
        <v>173</v>
      </c>
      <c r="C6176" s="1" t="s">
        <v>6226</v>
      </c>
      <c r="D6176" s="8">
        <v>0.0</v>
      </c>
      <c r="E6176" s="1"/>
      <c r="F6176" s="1">
        <v>1.5</v>
      </c>
      <c r="G6176" s="1"/>
      <c r="H6176" s="1"/>
    </row>
    <row r="6177">
      <c r="A6177" s="1" t="s">
        <v>47</v>
      </c>
      <c r="B6177" s="7" t="s">
        <v>173</v>
      </c>
      <c r="C6177" s="1" t="s">
        <v>6227</v>
      </c>
      <c r="D6177" s="8">
        <v>0.0</v>
      </c>
      <c r="E6177" s="1"/>
      <c r="F6177" s="1">
        <v>2.0</v>
      </c>
      <c r="G6177" s="1"/>
      <c r="H6177" s="1"/>
    </row>
    <row r="6178">
      <c r="A6178" s="1" t="s">
        <v>47</v>
      </c>
      <c r="B6178" s="7" t="s">
        <v>173</v>
      </c>
      <c r="C6178" s="1" t="s">
        <v>6228</v>
      </c>
      <c r="D6178" s="8">
        <v>0.0</v>
      </c>
      <c r="E6178" s="1"/>
      <c r="F6178" s="1">
        <v>1.0</v>
      </c>
      <c r="G6178" s="1"/>
      <c r="H6178" s="1"/>
    </row>
    <row r="6179">
      <c r="A6179" s="1" t="s">
        <v>47</v>
      </c>
      <c r="B6179" s="7" t="s">
        <v>173</v>
      </c>
      <c r="C6179" s="1" t="s">
        <v>6229</v>
      </c>
      <c r="D6179" s="8">
        <v>0.0</v>
      </c>
      <c r="E6179" s="1"/>
      <c r="F6179" s="1">
        <v>1.0</v>
      </c>
      <c r="G6179" s="1"/>
      <c r="H6179" s="1"/>
    </row>
    <row r="6180">
      <c r="A6180" s="1" t="s">
        <v>47</v>
      </c>
      <c r="B6180" s="7" t="s">
        <v>173</v>
      </c>
      <c r="C6180" s="1" t="s">
        <v>6230</v>
      </c>
      <c r="D6180" s="8">
        <v>0.0</v>
      </c>
      <c r="E6180" s="1"/>
      <c r="F6180" s="1">
        <v>1.0</v>
      </c>
      <c r="G6180" s="1"/>
      <c r="H6180" s="1"/>
    </row>
    <row r="6181">
      <c r="A6181" s="1" t="s">
        <v>47</v>
      </c>
      <c r="B6181" s="7" t="s">
        <v>173</v>
      </c>
      <c r="C6181" s="1" t="s">
        <v>2863</v>
      </c>
      <c r="D6181" s="8">
        <v>0.0</v>
      </c>
      <c r="E6181" s="1"/>
      <c r="F6181" s="1">
        <v>1.0</v>
      </c>
      <c r="G6181" s="1"/>
      <c r="H6181" s="1"/>
    </row>
    <row r="6182">
      <c r="A6182" s="1" t="s">
        <v>47</v>
      </c>
      <c r="B6182" s="7" t="s">
        <v>173</v>
      </c>
      <c r="C6182" s="1" t="s">
        <v>6085</v>
      </c>
      <c r="D6182" s="8">
        <v>0.0</v>
      </c>
      <c r="E6182" s="1"/>
      <c r="F6182" s="1">
        <v>2.0</v>
      </c>
      <c r="G6182" s="1"/>
      <c r="H6182" s="1"/>
    </row>
    <row r="6183">
      <c r="A6183" s="1" t="s">
        <v>47</v>
      </c>
      <c r="B6183" s="7" t="s">
        <v>173</v>
      </c>
      <c r="C6183" s="1" t="s">
        <v>6231</v>
      </c>
      <c r="D6183" s="8">
        <v>0.0</v>
      </c>
      <c r="E6183" s="1"/>
      <c r="F6183" s="1">
        <v>1.0</v>
      </c>
      <c r="G6183" s="1"/>
      <c r="H6183" s="1"/>
    </row>
    <row r="6184">
      <c r="A6184" s="1" t="s">
        <v>47</v>
      </c>
      <c r="B6184" s="7" t="s">
        <v>173</v>
      </c>
      <c r="C6184" s="1" t="s">
        <v>6232</v>
      </c>
      <c r="D6184" s="8">
        <v>0.0</v>
      </c>
      <c r="E6184" s="1"/>
      <c r="F6184" s="1">
        <v>1.0</v>
      </c>
      <c r="G6184" s="1"/>
      <c r="H6184" s="1"/>
    </row>
    <row r="6185">
      <c r="A6185" s="1" t="s">
        <v>47</v>
      </c>
      <c r="B6185" s="7" t="s">
        <v>173</v>
      </c>
      <c r="C6185" s="1" t="s">
        <v>6233</v>
      </c>
      <c r="D6185" s="8">
        <v>0.0</v>
      </c>
      <c r="E6185" s="1"/>
      <c r="F6185" s="1">
        <v>1.0</v>
      </c>
      <c r="G6185" s="1"/>
      <c r="H6185" s="1"/>
    </row>
    <row r="6186">
      <c r="A6186" s="1" t="s">
        <v>47</v>
      </c>
      <c r="B6186" s="7" t="s">
        <v>173</v>
      </c>
      <c r="C6186" s="1" t="s">
        <v>2881</v>
      </c>
      <c r="D6186" s="8">
        <v>0.0</v>
      </c>
      <c r="E6186" s="1"/>
      <c r="F6186" s="1">
        <v>1.0</v>
      </c>
      <c r="G6186" s="1"/>
      <c r="H6186" s="1"/>
    </row>
    <row r="6187">
      <c r="A6187" s="1" t="s">
        <v>47</v>
      </c>
      <c r="B6187" s="7" t="s">
        <v>173</v>
      </c>
      <c r="C6187" s="1" t="s">
        <v>6234</v>
      </c>
      <c r="D6187" s="8">
        <v>0.0</v>
      </c>
      <c r="E6187" s="1"/>
      <c r="F6187" s="1">
        <v>3.0</v>
      </c>
      <c r="G6187" s="1"/>
      <c r="H6187" s="1"/>
    </row>
    <row r="6188">
      <c r="A6188" s="1" t="s">
        <v>47</v>
      </c>
      <c r="B6188" s="7" t="s">
        <v>173</v>
      </c>
      <c r="C6188" s="1" t="s">
        <v>6235</v>
      </c>
      <c r="D6188" s="8">
        <v>0.0</v>
      </c>
      <c r="E6188" s="1"/>
      <c r="F6188" s="1">
        <v>1.0</v>
      </c>
      <c r="G6188" s="1"/>
      <c r="H6188" s="1"/>
    </row>
    <row r="6189">
      <c r="A6189" s="1" t="s">
        <v>47</v>
      </c>
      <c r="B6189" s="7" t="s">
        <v>173</v>
      </c>
      <c r="C6189" s="1" t="s">
        <v>6236</v>
      </c>
      <c r="D6189" s="8">
        <v>0.0</v>
      </c>
      <c r="E6189" s="1"/>
      <c r="F6189" s="1">
        <v>1.0</v>
      </c>
      <c r="G6189" s="1"/>
      <c r="H6189" s="1"/>
    </row>
    <row r="6190">
      <c r="A6190" s="1" t="s">
        <v>47</v>
      </c>
      <c r="B6190" s="7" t="s">
        <v>173</v>
      </c>
      <c r="C6190" s="1" t="s">
        <v>2874</v>
      </c>
      <c r="D6190" s="8">
        <v>0.0</v>
      </c>
      <c r="E6190" s="1"/>
      <c r="F6190" s="1">
        <v>1.0</v>
      </c>
      <c r="G6190" s="1"/>
      <c r="H6190" s="1"/>
    </row>
    <row r="6191">
      <c r="A6191" s="1" t="s">
        <v>47</v>
      </c>
      <c r="B6191" s="7" t="s">
        <v>173</v>
      </c>
      <c r="C6191" s="1" t="s">
        <v>6237</v>
      </c>
      <c r="D6191" s="8">
        <v>0.0</v>
      </c>
      <c r="E6191" s="1"/>
      <c r="F6191" s="1">
        <v>1.0</v>
      </c>
      <c r="G6191" s="1"/>
      <c r="H6191" s="1"/>
    </row>
    <row r="6192">
      <c r="A6192" s="1" t="s">
        <v>47</v>
      </c>
      <c r="B6192" s="7" t="s">
        <v>173</v>
      </c>
      <c r="C6192" s="1" t="s">
        <v>6238</v>
      </c>
      <c r="D6192" s="8">
        <v>0.0</v>
      </c>
      <c r="E6192" s="1"/>
      <c r="F6192" s="1">
        <v>1.0</v>
      </c>
      <c r="G6192" s="1"/>
      <c r="H6192" s="1"/>
    </row>
    <row r="6193">
      <c r="A6193" s="1" t="s">
        <v>47</v>
      </c>
      <c r="B6193" s="7" t="s">
        <v>173</v>
      </c>
      <c r="C6193" s="1" t="s">
        <v>2876</v>
      </c>
      <c r="D6193" s="8">
        <v>0.0</v>
      </c>
      <c r="E6193" s="1"/>
      <c r="F6193" s="1">
        <v>2.0</v>
      </c>
      <c r="G6193" s="1"/>
      <c r="H6193" s="1"/>
    </row>
    <row r="6194">
      <c r="A6194" s="1" t="s">
        <v>47</v>
      </c>
      <c r="B6194" s="7" t="s">
        <v>173</v>
      </c>
      <c r="C6194" s="1" t="s">
        <v>6239</v>
      </c>
      <c r="D6194" s="8">
        <v>0.0</v>
      </c>
      <c r="E6194" s="1"/>
      <c r="F6194" s="1">
        <v>1.0</v>
      </c>
      <c r="G6194" s="1"/>
      <c r="H6194" s="1"/>
    </row>
    <row r="6195">
      <c r="A6195" s="1" t="s">
        <v>47</v>
      </c>
      <c r="B6195" s="7" t="s">
        <v>173</v>
      </c>
      <c r="C6195" s="1" t="s">
        <v>6240</v>
      </c>
      <c r="D6195" s="8">
        <v>0.0</v>
      </c>
      <c r="E6195" s="1"/>
      <c r="F6195" s="1">
        <v>1.0</v>
      </c>
      <c r="G6195" s="1"/>
      <c r="H6195" s="1"/>
    </row>
    <row r="6196">
      <c r="A6196" s="1" t="s">
        <v>47</v>
      </c>
      <c r="B6196" s="7" t="s">
        <v>173</v>
      </c>
      <c r="C6196" s="1" t="s">
        <v>6049</v>
      </c>
      <c r="D6196" s="8">
        <v>0.0</v>
      </c>
      <c r="E6196" s="1"/>
      <c r="F6196" s="1">
        <v>4.0</v>
      </c>
      <c r="G6196" s="1"/>
      <c r="H6196" s="1"/>
    </row>
    <row r="6197">
      <c r="A6197" s="1" t="s">
        <v>47</v>
      </c>
      <c r="B6197" s="7" t="s">
        <v>173</v>
      </c>
      <c r="C6197" s="1" t="s">
        <v>6035</v>
      </c>
      <c r="D6197" s="8">
        <v>0.0</v>
      </c>
      <c r="E6197" s="1"/>
      <c r="F6197" s="1">
        <v>66.0</v>
      </c>
      <c r="G6197" s="1"/>
      <c r="H6197" s="1"/>
    </row>
    <row r="6198">
      <c r="A6198" s="1" t="s">
        <v>47</v>
      </c>
      <c r="B6198" s="7" t="s">
        <v>173</v>
      </c>
      <c r="C6198" s="1" t="s">
        <v>6241</v>
      </c>
      <c r="D6198" s="8">
        <v>0.0</v>
      </c>
      <c r="E6198" s="1"/>
      <c r="F6198" s="1">
        <v>1.0</v>
      </c>
      <c r="G6198" s="1"/>
      <c r="H6198" s="1"/>
    </row>
    <row r="6199">
      <c r="A6199" s="1" t="s">
        <v>47</v>
      </c>
      <c r="B6199" s="7" t="s">
        <v>173</v>
      </c>
      <c r="C6199" s="1" t="s">
        <v>6242</v>
      </c>
      <c r="D6199" s="8">
        <v>0.0</v>
      </c>
      <c r="E6199" s="1"/>
      <c r="F6199" s="1">
        <v>3.0</v>
      </c>
      <c r="G6199" s="1"/>
      <c r="H6199" s="1"/>
    </row>
    <row r="6200">
      <c r="A6200" s="1" t="s">
        <v>47</v>
      </c>
      <c r="B6200" s="7" t="s">
        <v>174</v>
      </c>
      <c r="C6200" s="1" t="s">
        <v>6243</v>
      </c>
      <c r="D6200" s="8">
        <v>1.0</v>
      </c>
      <c r="E6200" s="1"/>
      <c r="F6200" s="1">
        <v>6.2</v>
      </c>
      <c r="G6200" s="1"/>
      <c r="H6200" s="1"/>
    </row>
    <row r="6201">
      <c r="A6201" s="1" t="s">
        <v>47</v>
      </c>
      <c r="B6201" s="7" t="s">
        <v>174</v>
      </c>
      <c r="C6201" s="1" t="s">
        <v>6244</v>
      </c>
      <c r="D6201" s="8">
        <v>0.0</v>
      </c>
      <c r="E6201" s="1"/>
      <c r="F6201" s="1">
        <v>6.0</v>
      </c>
      <c r="G6201" s="1"/>
      <c r="H6201" s="1"/>
    </row>
    <row r="6202">
      <c r="A6202" s="1" t="s">
        <v>47</v>
      </c>
      <c r="B6202" s="7" t="s">
        <v>174</v>
      </c>
      <c r="C6202" s="1" t="s">
        <v>6245</v>
      </c>
      <c r="D6202" s="8">
        <v>2.0</v>
      </c>
      <c r="E6202" s="1"/>
      <c r="F6202" s="1">
        <v>7.3</v>
      </c>
      <c r="G6202" s="1"/>
      <c r="H6202" s="1"/>
    </row>
    <row r="6203">
      <c r="A6203" s="1" t="s">
        <v>47</v>
      </c>
      <c r="B6203" s="7" t="s">
        <v>174</v>
      </c>
      <c r="C6203" s="1" t="s">
        <v>6246</v>
      </c>
      <c r="D6203" s="8">
        <v>1.0</v>
      </c>
      <c r="E6203" s="1"/>
      <c r="F6203" s="1">
        <v>6.5</v>
      </c>
      <c r="G6203" s="1"/>
      <c r="H6203" s="1"/>
    </row>
    <row r="6204">
      <c r="A6204" s="1" t="s">
        <v>47</v>
      </c>
      <c r="B6204" s="7" t="s">
        <v>174</v>
      </c>
      <c r="C6204" s="1" t="s">
        <v>6247</v>
      </c>
      <c r="D6204" s="8">
        <v>7.0</v>
      </c>
      <c r="E6204" s="1"/>
      <c r="F6204" s="1">
        <v>9.3</v>
      </c>
      <c r="G6204" s="1"/>
      <c r="H6204" s="1"/>
    </row>
    <row r="6205">
      <c r="A6205" s="1" t="s">
        <v>47</v>
      </c>
      <c r="B6205" s="7" t="s">
        <v>174</v>
      </c>
      <c r="C6205" s="1" t="s">
        <v>6248</v>
      </c>
      <c r="D6205" s="8">
        <v>0.0</v>
      </c>
      <c r="E6205" s="1"/>
      <c r="F6205" s="1">
        <v>7.7</v>
      </c>
      <c r="G6205" s="1"/>
      <c r="H6205" s="1"/>
    </row>
    <row r="6206">
      <c r="A6206" s="1" t="s">
        <v>47</v>
      </c>
      <c r="B6206" s="7" t="s">
        <v>174</v>
      </c>
      <c r="C6206" s="1" t="s">
        <v>6249</v>
      </c>
      <c r="D6206" s="8">
        <v>0.0</v>
      </c>
      <c r="E6206" s="1"/>
      <c r="F6206" s="1">
        <v>3.4</v>
      </c>
      <c r="G6206" s="1"/>
      <c r="H6206" s="1"/>
    </row>
    <row r="6207">
      <c r="A6207" s="1" t="s">
        <v>47</v>
      </c>
      <c r="B6207" s="7" t="s">
        <v>174</v>
      </c>
      <c r="C6207" s="1" t="s">
        <v>6250</v>
      </c>
      <c r="D6207" s="8">
        <v>0.0</v>
      </c>
      <c r="E6207" s="1"/>
      <c r="F6207" s="1">
        <v>8.5</v>
      </c>
      <c r="G6207" s="1"/>
      <c r="H6207" s="1"/>
    </row>
    <row r="6208">
      <c r="A6208" s="1" t="s">
        <v>47</v>
      </c>
      <c r="B6208" s="7" t="s">
        <v>174</v>
      </c>
      <c r="C6208" s="1" t="s">
        <v>6251</v>
      </c>
      <c r="D6208" s="8">
        <v>0.0</v>
      </c>
      <c r="E6208" s="1"/>
      <c r="F6208" s="1">
        <v>7.4</v>
      </c>
      <c r="G6208" s="1"/>
      <c r="H6208" s="1"/>
    </row>
    <row r="6209">
      <c r="A6209" s="1" t="s">
        <v>47</v>
      </c>
      <c r="B6209" s="7" t="s">
        <v>174</v>
      </c>
      <c r="C6209" s="1" t="s">
        <v>6252</v>
      </c>
      <c r="D6209" s="8">
        <v>0.0</v>
      </c>
      <c r="E6209" s="1"/>
      <c r="F6209" s="1">
        <v>3.6</v>
      </c>
      <c r="G6209" s="1"/>
      <c r="H6209" s="1"/>
    </row>
    <row r="6210">
      <c r="A6210" s="1" t="s">
        <v>47</v>
      </c>
      <c r="B6210" s="7" t="s">
        <v>174</v>
      </c>
      <c r="C6210" s="1" t="s">
        <v>6253</v>
      </c>
      <c r="D6210" s="8">
        <v>0.0</v>
      </c>
      <c r="E6210" s="1"/>
      <c r="F6210" s="1">
        <v>8.4</v>
      </c>
      <c r="G6210" s="1"/>
      <c r="H6210" s="1"/>
    </row>
    <row r="6211">
      <c r="A6211" s="1" t="s">
        <v>47</v>
      </c>
      <c r="B6211" s="7" t="s">
        <v>174</v>
      </c>
      <c r="C6211" s="1" t="s">
        <v>480</v>
      </c>
      <c r="D6211" s="8">
        <v>2.0</v>
      </c>
      <c r="E6211" s="1"/>
      <c r="F6211" s="1">
        <v>6.1</v>
      </c>
      <c r="G6211" s="1"/>
      <c r="H6211" s="1"/>
    </row>
    <row r="6212">
      <c r="A6212" s="1" t="s">
        <v>47</v>
      </c>
      <c r="B6212" s="7" t="s">
        <v>174</v>
      </c>
      <c r="C6212" s="1" t="s">
        <v>6254</v>
      </c>
      <c r="D6212" s="8">
        <v>0.0</v>
      </c>
      <c r="E6212" s="1"/>
      <c r="F6212" s="1">
        <v>10.0</v>
      </c>
      <c r="G6212" s="1"/>
      <c r="H6212" s="1"/>
    </row>
    <row r="6213">
      <c r="A6213" s="1" t="s">
        <v>47</v>
      </c>
      <c r="B6213" s="7" t="s">
        <v>174</v>
      </c>
      <c r="C6213" s="1" t="s">
        <v>6255</v>
      </c>
      <c r="D6213" s="8">
        <v>0.0</v>
      </c>
      <c r="E6213" s="1"/>
      <c r="F6213" s="1">
        <v>3.1</v>
      </c>
      <c r="G6213" s="1"/>
      <c r="H6213" s="1"/>
    </row>
    <row r="6214">
      <c r="A6214" s="1" t="s">
        <v>47</v>
      </c>
      <c r="B6214" s="7" t="s">
        <v>174</v>
      </c>
      <c r="C6214" s="1" t="s">
        <v>6256</v>
      </c>
      <c r="D6214" s="8">
        <v>0.0</v>
      </c>
      <c r="E6214" s="1"/>
      <c r="F6214" s="1">
        <v>6.7</v>
      </c>
      <c r="G6214" s="1"/>
      <c r="H6214" s="1"/>
    </row>
    <row r="6215">
      <c r="A6215" s="1" t="s">
        <v>47</v>
      </c>
      <c r="B6215" s="7" t="s">
        <v>174</v>
      </c>
      <c r="C6215" s="1" t="s">
        <v>6257</v>
      </c>
      <c r="D6215" s="8">
        <v>1.0</v>
      </c>
      <c r="E6215" s="1"/>
      <c r="F6215" s="1">
        <v>8.3</v>
      </c>
      <c r="G6215" s="1"/>
      <c r="H6215" s="1"/>
    </row>
    <row r="6216">
      <c r="A6216" s="1" t="s">
        <v>47</v>
      </c>
      <c r="B6216" s="7" t="s">
        <v>174</v>
      </c>
      <c r="C6216" s="1" t="s">
        <v>439</v>
      </c>
      <c r="D6216" s="8">
        <v>0.0</v>
      </c>
      <c r="E6216" s="1"/>
      <c r="F6216" s="1">
        <v>9.3</v>
      </c>
      <c r="G6216" s="1"/>
      <c r="H6216" s="1"/>
    </row>
    <row r="6217">
      <c r="A6217" s="1" t="s">
        <v>47</v>
      </c>
      <c r="B6217" s="7" t="s">
        <v>174</v>
      </c>
      <c r="C6217" s="1" t="s">
        <v>6258</v>
      </c>
      <c r="D6217" s="8">
        <v>0.0</v>
      </c>
      <c r="E6217" s="1"/>
      <c r="F6217" s="1">
        <v>8.9</v>
      </c>
      <c r="G6217" s="1"/>
      <c r="H6217" s="1"/>
    </row>
    <row r="6218">
      <c r="A6218" s="1" t="s">
        <v>47</v>
      </c>
      <c r="B6218" s="7" t="s">
        <v>174</v>
      </c>
      <c r="C6218" s="1" t="s">
        <v>6259</v>
      </c>
      <c r="D6218" s="8">
        <v>0.0</v>
      </c>
      <c r="E6218" s="1"/>
      <c r="F6218" s="1">
        <v>8.3</v>
      </c>
      <c r="G6218" s="1"/>
      <c r="H6218" s="1"/>
    </row>
    <row r="6219">
      <c r="A6219" s="1" t="s">
        <v>47</v>
      </c>
      <c r="B6219" s="7" t="s">
        <v>174</v>
      </c>
      <c r="C6219" s="1" t="s">
        <v>6260</v>
      </c>
      <c r="D6219" s="8">
        <v>1.0</v>
      </c>
      <c r="E6219" s="1"/>
      <c r="F6219" s="1">
        <v>6.8</v>
      </c>
      <c r="G6219" s="1"/>
      <c r="H6219" s="1"/>
    </row>
    <row r="6220">
      <c r="A6220" s="1" t="s">
        <v>47</v>
      </c>
      <c r="B6220" s="7" t="s">
        <v>174</v>
      </c>
      <c r="C6220" s="1" t="s">
        <v>437</v>
      </c>
      <c r="D6220" s="8">
        <v>0.0</v>
      </c>
      <c r="E6220" s="1"/>
      <c r="F6220" s="1">
        <v>8.8</v>
      </c>
      <c r="G6220" s="1"/>
      <c r="H6220" s="1"/>
    </row>
    <row r="6221">
      <c r="A6221" s="1" t="s">
        <v>47</v>
      </c>
      <c r="B6221" s="7" t="s">
        <v>174</v>
      </c>
      <c r="C6221" s="1" t="s">
        <v>6261</v>
      </c>
      <c r="D6221" s="8">
        <v>2.0</v>
      </c>
      <c r="E6221" s="1"/>
      <c r="F6221" s="1">
        <v>8.1</v>
      </c>
      <c r="G6221" s="1"/>
      <c r="H6221" s="1"/>
    </row>
    <row r="6222">
      <c r="A6222" s="1" t="s">
        <v>47</v>
      </c>
      <c r="B6222" s="7" t="s">
        <v>174</v>
      </c>
      <c r="C6222" s="1" t="s">
        <v>6262</v>
      </c>
      <c r="D6222" s="8">
        <v>0.0</v>
      </c>
      <c r="E6222" s="1"/>
      <c r="F6222" s="1">
        <v>10.2</v>
      </c>
      <c r="G6222" s="1"/>
      <c r="H6222" s="1"/>
    </row>
    <row r="6223">
      <c r="A6223" s="1" t="s">
        <v>47</v>
      </c>
      <c r="B6223" s="7" t="s">
        <v>174</v>
      </c>
      <c r="C6223" s="1" t="s">
        <v>6263</v>
      </c>
      <c r="D6223" s="8">
        <v>0.0</v>
      </c>
      <c r="E6223" s="1"/>
      <c r="F6223" s="1">
        <v>7.9</v>
      </c>
      <c r="G6223" s="1"/>
      <c r="H6223" s="1"/>
    </row>
    <row r="6224">
      <c r="A6224" s="1" t="s">
        <v>47</v>
      </c>
      <c r="B6224" s="7" t="s">
        <v>174</v>
      </c>
      <c r="C6224" s="1" t="s">
        <v>6264</v>
      </c>
      <c r="D6224" s="8">
        <v>0.0</v>
      </c>
      <c r="E6224" s="1"/>
      <c r="F6224" s="1">
        <v>9.6</v>
      </c>
      <c r="G6224" s="1"/>
      <c r="H6224" s="1"/>
    </row>
    <row r="6225">
      <c r="A6225" s="1" t="s">
        <v>47</v>
      </c>
      <c r="B6225" s="7" t="s">
        <v>174</v>
      </c>
      <c r="C6225" s="1" t="s">
        <v>6265</v>
      </c>
      <c r="D6225" s="8">
        <v>0.0</v>
      </c>
      <c r="E6225" s="1"/>
      <c r="F6225" s="1">
        <v>4.8</v>
      </c>
      <c r="G6225" s="1"/>
      <c r="H6225" s="1"/>
    </row>
    <row r="6226">
      <c r="A6226" s="1" t="s">
        <v>47</v>
      </c>
      <c r="B6226" s="7" t="s">
        <v>174</v>
      </c>
      <c r="C6226" s="1" t="s">
        <v>464</v>
      </c>
      <c r="D6226" s="8">
        <v>0.0</v>
      </c>
      <c r="E6226" s="1"/>
      <c r="F6226" s="1">
        <v>10.1</v>
      </c>
      <c r="G6226" s="1"/>
      <c r="H6226" s="1"/>
    </row>
    <row r="6227">
      <c r="A6227" s="1" t="s">
        <v>47</v>
      </c>
      <c r="B6227" s="7" t="s">
        <v>174</v>
      </c>
      <c r="C6227" s="1" t="s">
        <v>6266</v>
      </c>
      <c r="D6227" s="8">
        <v>0.0</v>
      </c>
      <c r="E6227" s="1"/>
      <c r="F6227" s="1">
        <v>4.7</v>
      </c>
      <c r="G6227" s="1"/>
      <c r="H6227" s="1"/>
    </row>
    <row r="6228">
      <c r="A6228" s="1" t="s">
        <v>47</v>
      </c>
      <c r="B6228" s="7" t="s">
        <v>174</v>
      </c>
      <c r="C6228" s="1" t="s">
        <v>6267</v>
      </c>
      <c r="D6228" s="8">
        <v>0.0</v>
      </c>
      <c r="E6228" s="1"/>
      <c r="F6228" s="1">
        <v>4.5</v>
      </c>
      <c r="G6228" s="1"/>
      <c r="H6228" s="1"/>
    </row>
    <row r="6229">
      <c r="A6229" s="1" t="s">
        <v>47</v>
      </c>
      <c r="B6229" s="7" t="s">
        <v>174</v>
      </c>
      <c r="C6229" s="1" t="s">
        <v>6268</v>
      </c>
      <c r="D6229" s="8">
        <v>0.0</v>
      </c>
      <c r="E6229" s="1"/>
      <c r="F6229" s="1">
        <v>6.3</v>
      </c>
      <c r="G6229" s="1"/>
      <c r="H6229" s="1"/>
    </row>
    <row r="6230">
      <c r="A6230" s="1" t="s">
        <v>47</v>
      </c>
      <c r="B6230" s="7" t="s">
        <v>174</v>
      </c>
      <c r="C6230" s="1" t="s">
        <v>440</v>
      </c>
      <c r="D6230" s="8">
        <v>0.0</v>
      </c>
      <c r="E6230" s="1"/>
      <c r="F6230" s="1">
        <v>8.3</v>
      </c>
      <c r="G6230" s="1"/>
      <c r="H6230" s="1"/>
    </row>
    <row r="6231">
      <c r="A6231" s="1" t="s">
        <v>47</v>
      </c>
      <c r="B6231" s="7" t="s">
        <v>174</v>
      </c>
      <c r="C6231" s="1" t="s">
        <v>6269</v>
      </c>
      <c r="D6231" s="8">
        <v>2.0</v>
      </c>
      <c r="E6231" s="1"/>
      <c r="F6231" s="1">
        <v>10.5</v>
      </c>
      <c r="G6231" s="1"/>
      <c r="H6231" s="1"/>
    </row>
    <row r="6232">
      <c r="A6232" s="1" t="s">
        <v>47</v>
      </c>
      <c r="B6232" s="7" t="s">
        <v>174</v>
      </c>
      <c r="C6232" s="1" t="s">
        <v>6270</v>
      </c>
      <c r="D6232" s="8">
        <v>1.0</v>
      </c>
      <c r="E6232" s="1"/>
      <c r="F6232" s="1">
        <v>11.5</v>
      </c>
      <c r="G6232" s="1"/>
      <c r="H6232" s="1"/>
    </row>
    <row r="6233">
      <c r="A6233" s="1" t="s">
        <v>47</v>
      </c>
      <c r="B6233" s="7" t="s">
        <v>174</v>
      </c>
      <c r="C6233" s="1" t="s">
        <v>6271</v>
      </c>
      <c r="D6233" s="8">
        <v>0.0</v>
      </c>
      <c r="E6233" s="1"/>
      <c r="F6233" s="1">
        <v>9.3</v>
      </c>
      <c r="G6233" s="1"/>
      <c r="H6233" s="1"/>
    </row>
    <row r="6234">
      <c r="A6234" s="1" t="s">
        <v>47</v>
      </c>
      <c r="B6234" s="7" t="s">
        <v>174</v>
      </c>
      <c r="C6234" s="1" t="s">
        <v>6272</v>
      </c>
      <c r="D6234" s="8">
        <v>0.0</v>
      </c>
      <c r="E6234" s="1"/>
      <c r="F6234" s="1">
        <v>6.6</v>
      </c>
      <c r="G6234" s="1"/>
      <c r="H6234" s="1"/>
    </row>
    <row r="6235">
      <c r="A6235" s="1" t="s">
        <v>47</v>
      </c>
      <c r="B6235" s="7" t="s">
        <v>174</v>
      </c>
      <c r="C6235" s="1" t="s">
        <v>442</v>
      </c>
      <c r="D6235" s="8">
        <v>0.0</v>
      </c>
      <c r="E6235" s="1"/>
      <c r="F6235" s="1">
        <v>9.3</v>
      </c>
      <c r="G6235" s="1"/>
      <c r="H6235" s="1"/>
    </row>
    <row r="6236">
      <c r="A6236" s="1" t="s">
        <v>47</v>
      </c>
      <c r="B6236" s="7" t="s">
        <v>174</v>
      </c>
      <c r="C6236" s="1" t="s">
        <v>6273</v>
      </c>
      <c r="D6236" s="8">
        <v>0.0</v>
      </c>
      <c r="E6236" s="1"/>
      <c r="F6236" s="1">
        <v>7.5</v>
      </c>
      <c r="G6236" s="1"/>
      <c r="H6236" s="1"/>
    </row>
    <row r="6237">
      <c r="A6237" s="1" t="s">
        <v>47</v>
      </c>
      <c r="B6237" s="7" t="s">
        <v>174</v>
      </c>
      <c r="C6237" s="1" t="s">
        <v>6274</v>
      </c>
      <c r="D6237" s="8">
        <v>0.0</v>
      </c>
      <c r="E6237" s="1"/>
      <c r="F6237" s="1">
        <v>12.7</v>
      </c>
      <c r="G6237" s="1"/>
      <c r="H6237" s="1"/>
    </row>
    <row r="6238">
      <c r="A6238" s="1" t="s">
        <v>47</v>
      </c>
      <c r="B6238" s="7" t="s">
        <v>174</v>
      </c>
      <c r="C6238" s="1" t="s">
        <v>6275</v>
      </c>
      <c r="D6238" s="8">
        <v>0.0</v>
      </c>
      <c r="E6238" s="1"/>
      <c r="F6238" s="1">
        <v>4.5</v>
      </c>
      <c r="G6238" s="1"/>
      <c r="H6238" s="1"/>
    </row>
    <row r="6239">
      <c r="A6239" s="1" t="s">
        <v>47</v>
      </c>
      <c r="B6239" s="7" t="s">
        <v>174</v>
      </c>
      <c r="C6239" s="1" t="s">
        <v>6276</v>
      </c>
      <c r="D6239" s="8">
        <v>0.0</v>
      </c>
      <c r="E6239" s="1"/>
      <c r="F6239" s="1">
        <v>8.2</v>
      </c>
      <c r="G6239" s="1"/>
      <c r="H6239" s="1"/>
    </row>
    <row r="6240">
      <c r="A6240" s="1" t="s">
        <v>47</v>
      </c>
      <c r="B6240" s="7" t="s">
        <v>174</v>
      </c>
      <c r="C6240" s="1" t="s">
        <v>6277</v>
      </c>
      <c r="D6240" s="8">
        <v>0.0</v>
      </c>
      <c r="E6240" s="1"/>
      <c r="F6240" s="1">
        <v>4.9</v>
      </c>
      <c r="G6240" s="1"/>
      <c r="H6240" s="1"/>
    </row>
    <row r="6241">
      <c r="A6241" s="1" t="s">
        <v>47</v>
      </c>
      <c r="B6241" s="7" t="s">
        <v>174</v>
      </c>
      <c r="C6241" s="1" t="s">
        <v>6278</v>
      </c>
      <c r="D6241" s="8">
        <v>0.0</v>
      </c>
      <c r="E6241" s="1"/>
      <c r="F6241" s="1">
        <v>6.4</v>
      </c>
      <c r="G6241" s="1"/>
      <c r="H6241" s="1"/>
    </row>
    <row r="6242">
      <c r="A6242" s="1" t="s">
        <v>47</v>
      </c>
      <c r="B6242" s="7" t="s">
        <v>174</v>
      </c>
      <c r="C6242" s="1" t="s">
        <v>6279</v>
      </c>
      <c r="D6242" s="8">
        <v>0.0</v>
      </c>
      <c r="E6242" s="1"/>
      <c r="F6242" s="1">
        <v>9.0</v>
      </c>
      <c r="G6242" s="1"/>
      <c r="H6242" s="1"/>
    </row>
    <row r="6243">
      <c r="A6243" s="1" t="s">
        <v>47</v>
      </c>
      <c r="B6243" s="7" t="s">
        <v>174</v>
      </c>
      <c r="C6243" s="1" t="s">
        <v>6280</v>
      </c>
      <c r="D6243" s="8">
        <v>0.0</v>
      </c>
      <c r="E6243" s="1"/>
      <c r="F6243" s="1">
        <v>7.7</v>
      </c>
      <c r="G6243" s="1"/>
      <c r="H6243" s="1"/>
    </row>
    <row r="6244">
      <c r="A6244" s="1" t="s">
        <v>47</v>
      </c>
      <c r="B6244" s="7" t="s">
        <v>174</v>
      </c>
      <c r="C6244" s="1" t="s">
        <v>6281</v>
      </c>
      <c r="D6244" s="8">
        <v>1.0</v>
      </c>
      <c r="E6244" s="1"/>
      <c r="F6244" s="1">
        <v>10.1</v>
      </c>
      <c r="G6244" s="1"/>
      <c r="H6244" s="1"/>
    </row>
    <row r="6245">
      <c r="A6245" s="1" t="s">
        <v>47</v>
      </c>
      <c r="B6245" s="7" t="s">
        <v>174</v>
      </c>
      <c r="C6245" s="1" t="s">
        <v>6282</v>
      </c>
      <c r="D6245" s="8">
        <v>0.0</v>
      </c>
      <c r="E6245" s="1"/>
      <c r="F6245" s="1">
        <v>7.5</v>
      </c>
      <c r="G6245" s="1"/>
      <c r="H6245" s="1"/>
    </row>
    <row r="6246">
      <c r="A6246" s="1" t="s">
        <v>47</v>
      </c>
      <c r="B6246" s="7" t="s">
        <v>174</v>
      </c>
      <c r="C6246" s="1" t="s">
        <v>6283</v>
      </c>
      <c r="D6246" s="8">
        <v>0.0</v>
      </c>
      <c r="E6246" s="1"/>
      <c r="F6246" s="1">
        <v>7.8</v>
      </c>
      <c r="G6246" s="1"/>
      <c r="H6246" s="1"/>
    </row>
    <row r="6247">
      <c r="A6247" s="1" t="s">
        <v>47</v>
      </c>
      <c r="B6247" s="7" t="s">
        <v>174</v>
      </c>
      <c r="C6247" s="1" t="s">
        <v>6284</v>
      </c>
      <c r="D6247" s="8">
        <v>0.0</v>
      </c>
      <c r="E6247" s="1"/>
      <c r="F6247" s="1">
        <v>3.3</v>
      </c>
      <c r="G6247" s="1"/>
      <c r="H6247" s="1"/>
    </row>
    <row r="6248">
      <c r="A6248" s="1" t="s">
        <v>47</v>
      </c>
      <c r="B6248" s="7" t="s">
        <v>174</v>
      </c>
      <c r="C6248" s="1" t="s">
        <v>6285</v>
      </c>
      <c r="D6248" s="8">
        <v>0.0</v>
      </c>
      <c r="E6248" s="1"/>
      <c r="F6248" s="1">
        <v>9.0</v>
      </c>
      <c r="G6248" s="1"/>
      <c r="H6248" s="1"/>
    </row>
    <row r="6249">
      <c r="A6249" s="1" t="s">
        <v>47</v>
      </c>
      <c r="B6249" s="7" t="s">
        <v>174</v>
      </c>
      <c r="C6249" s="1" t="s">
        <v>6286</v>
      </c>
      <c r="D6249" s="8">
        <v>0.0</v>
      </c>
      <c r="E6249" s="1"/>
      <c r="F6249" s="1">
        <v>1.0</v>
      </c>
      <c r="G6249" s="1"/>
      <c r="H6249" s="1"/>
    </row>
    <row r="6250">
      <c r="A6250" s="1" t="s">
        <v>47</v>
      </c>
      <c r="B6250" s="7" t="s">
        <v>175</v>
      </c>
      <c r="C6250" s="1" t="s">
        <v>2989</v>
      </c>
      <c r="D6250" s="8">
        <v>0.0</v>
      </c>
      <c r="E6250" s="1"/>
      <c r="F6250" s="1">
        <v>1.5</v>
      </c>
      <c r="G6250" s="1"/>
      <c r="H6250" s="1"/>
    </row>
    <row r="6251">
      <c r="A6251" s="1" t="s">
        <v>47</v>
      </c>
      <c r="B6251" s="7" t="s">
        <v>175</v>
      </c>
      <c r="C6251" s="1" t="s">
        <v>2443</v>
      </c>
      <c r="D6251" s="8">
        <v>0.0</v>
      </c>
      <c r="E6251" s="1"/>
      <c r="F6251" s="1">
        <v>1.0</v>
      </c>
      <c r="G6251" s="1"/>
      <c r="H6251" s="1"/>
    </row>
    <row r="6252">
      <c r="A6252" s="1" t="s">
        <v>47</v>
      </c>
      <c r="B6252" s="7" t="s">
        <v>175</v>
      </c>
      <c r="C6252" s="1" t="s">
        <v>6287</v>
      </c>
      <c r="D6252" s="8">
        <v>0.0</v>
      </c>
      <c r="E6252" s="1"/>
      <c r="F6252" s="1">
        <v>1.0</v>
      </c>
      <c r="G6252" s="1"/>
      <c r="H6252" s="1"/>
    </row>
    <row r="6253">
      <c r="A6253" s="1" t="s">
        <v>47</v>
      </c>
      <c r="B6253" s="7" t="s">
        <v>175</v>
      </c>
      <c r="C6253" s="1" t="s">
        <v>6288</v>
      </c>
      <c r="D6253" s="8">
        <v>0.0</v>
      </c>
      <c r="E6253" s="1"/>
      <c r="F6253" s="1">
        <v>2.8</v>
      </c>
      <c r="G6253" s="1"/>
      <c r="H6253" s="1"/>
    </row>
    <row r="6254">
      <c r="A6254" s="1" t="s">
        <v>47</v>
      </c>
      <c r="B6254" s="7" t="s">
        <v>175</v>
      </c>
      <c r="C6254" s="1" t="s">
        <v>6289</v>
      </c>
      <c r="D6254" s="8">
        <v>1.0</v>
      </c>
      <c r="E6254" s="1"/>
      <c r="F6254" s="1">
        <v>3.4</v>
      </c>
      <c r="G6254" s="1"/>
      <c r="H6254" s="1"/>
    </row>
    <row r="6255">
      <c r="A6255" s="1" t="s">
        <v>47</v>
      </c>
      <c r="B6255" s="7" t="s">
        <v>175</v>
      </c>
      <c r="C6255" s="1" t="s">
        <v>6290</v>
      </c>
      <c r="D6255" s="8">
        <v>1.0</v>
      </c>
      <c r="E6255" s="1"/>
      <c r="F6255" s="1">
        <v>4.4</v>
      </c>
      <c r="G6255" s="1"/>
      <c r="H6255" s="1"/>
    </row>
    <row r="6256">
      <c r="A6256" s="1" t="s">
        <v>47</v>
      </c>
      <c r="B6256" s="7" t="s">
        <v>175</v>
      </c>
      <c r="C6256" s="1" t="s">
        <v>6291</v>
      </c>
      <c r="D6256" s="8">
        <v>0.0</v>
      </c>
      <c r="E6256" s="1"/>
      <c r="F6256" s="1">
        <v>1.0</v>
      </c>
      <c r="G6256" s="1"/>
      <c r="H6256" s="1"/>
    </row>
    <row r="6257">
      <c r="A6257" s="1" t="s">
        <v>47</v>
      </c>
      <c r="B6257" s="7" t="s">
        <v>175</v>
      </c>
      <c r="C6257" s="1" t="s">
        <v>6292</v>
      </c>
      <c r="D6257" s="8">
        <v>0.0</v>
      </c>
      <c r="E6257" s="1"/>
      <c r="F6257" s="1">
        <v>1.0</v>
      </c>
      <c r="G6257" s="1"/>
      <c r="H6257" s="1"/>
    </row>
    <row r="6258">
      <c r="A6258" s="1" t="s">
        <v>47</v>
      </c>
      <c r="B6258" s="7" t="s">
        <v>175</v>
      </c>
      <c r="C6258" s="1" t="s">
        <v>6293</v>
      </c>
      <c r="D6258" s="8">
        <v>0.0</v>
      </c>
      <c r="E6258" s="1"/>
      <c r="F6258" s="1">
        <v>1.1</v>
      </c>
      <c r="G6258" s="1"/>
      <c r="H6258" s="1"/>
    </row>
    <row r="6259">
      <c r="A6259" s="1" t="s">
        <v>47</v>
      </c>
      <c r="B6259" s="7" t="s">
        <v>175</v>
      </c>
      <c r="C6259" s="1" t="s">
        <v>6294</v>
      </c>
      <c r="D6259" s="8">
        <v>1.0</v>
      </c>
      <c r="E6259" s="1"/>
      <c r="F6259" s="1">
        <v>4.5</v>
      </c>
      <c r="G6259" s="1"/>
      <c r="H6259" s="1"/>
    </row>
    <row r="6260">
      <c r="A6260" s="1" t="s">
        <v>47</v>
      </c>
      <c r="B6260" s="7" t="s">
        <v>175</v>
      </c>
      <c r="C6260" s="1" t="s">
        <v>6295</v>
      </c>
      <c r="D6260" s="8">
        <v>1.0</v>
      </c>
      <c r="E6260" s="1"/>
      <c r="F6260" s="1">
        <v>2.3</v>
      </c>
      <c r="G6260" s="1"/>
      <c r="H6260" s="1"/>
    </row>
    <row r="6261">
      <c r="A6261" s="1" t="s">
        <v>47</v>
      </c>
      <c r="B6261" s="7" t="s">
        <v>175</v>
      </c>
      <c r="C6261" s="1" t="s">
        <v>6296</v>
      </c>
      <c r="D6261" s="8">
        <v>1.0</v>
      </c>
      <c r="E6261" s="1"/>
      <c r="F6261" s="1">
        <v>4.3</v>
      </c>
      <c r="G6261" s="1"/>
      <c r="H6261" s="1"/>
    </row>
    <row r="6262">
      <c r="A6262" s="1" t="s">
        <v>47</v>
      </c>
      <c r="B6262" s="7" t="s">
        <v>175</v>
      </c>
      <c r="C6262" s="1" t="s">
        <v>6297</v>
      </c>
      <c r="D6262" s="8">
        <v>0.0</v>
      </c>
      <c r="E6262" s="1"/>
      <c r="F6262" s="1">
        <v>11.9</v>
      </c>
      <c r="G6262" s="1"/>
      <c r="H6262" s="1"/>
    </row>
    <row r="6263">
      <c r="A6263" s="1" t="s">
        <v>47</v>
      </c>
      <c r="B6263" s="7" t="s">
        <v>175</v>
      </c>
      <c r="C6263" s="1" t="s">
        <v>6298</v>
      </c>
      <c r="D6263" s="8">
        <v>0.0</v>
      </c>
      <c r="E6263" s="1"/>
      <c r="F6263" s="1">
        <v>1.0</v>
      </c>
      <c r="G6263" s="1"/>
      <c r="H6263" s="1"/>
    </row>
    <row r="6264">
      <c r="A6264" s="1" t="s">
        <v>47</v>
      </c>
      <c r="B6264" s="7" t="s">
        <v>175</v>
      </c>
      <c r="C6264" s="1" t="s">
        <v>6299</v>
      </c>
      <c r="D6264" s="8">
        <v>0.0</v>
      </c>
      <c r="E6264" s="1"/>
      <c r="F6264" s="1">
        <v>1.4</v>
      </c>
      <c r="G6264" s="1"/>
      <c r="H6264" s="1"/>
    </row>
    <row r="6265">
      <c r="A6265" s="1" t="s">
        <v>47</v>
      </c>
      <c r="B6265" s="7" t="s">
        <v>175</v>
      </c>
      <c r="C6265" s="1" t="s">
        <v>2490</v>
      </c>
      <c r="D6265" s="8">
        <v>0.0</v>
      </c>
      <c r="E6265" s="1"/>
      <c r="F6265" s="1">
        <v>1.3</v>
      </c>
      <c r="G6265" s="1"/>
      <c r="H6265" s="1"/>
    </row>
    <row r="6266">
      <c r="A6266" s="1" t="s">
        <v>47</v>
      </c>
      <c r="B6266" s="7" t="s">
        <v>175</v>
      </c>
      <c r="C6266" s="1" t="s">
        <v>6300</v>
      </c>
      <c r="D6266" s="8">
        <v>0.0</v>
      </c>
      <c r="E6266" s="1"/>
      <c r="F6266" s="1">
        <v>1.0</v>
      </c>
      <c r="G6266" s="1"/>
      <c r="H6266" s="1"/>
    </row>
    <row r="6267">
      <c r="A6267" s="1" t="s">
        <v>47</v>
      </c>
      <c r="B6267" s="7" t="s">
        <v>175</v>
      </c>
      <c r="C6267" s="1" t="s">
        <v>6301</v>
      </c>
      <c r="D6267" s="8">
        <v>0.0</v>
      </c>
      <c r="E6267" s="1"/>
      <c r="F6267" s="1">
        <v>2.1</v>
      </c>
      <c r="G6267" s="1"/>
      <c r="H6267" s="1"/>
    </row>
    <row r="6268">
      <c r="A6268" s="1" t="s">
        <v>47</v>
      </c>
      <c r="B6268" s="7" t="s">
        <v>175</v>
      </c>
      <c r="C6268" s="1" t="s">
        <v>6302</v>
      </c>
      <c r="D6268" s="8">
        <v>0.0</v>
      </c>
      <c r="E6268" s="1"/>
      <c r="F6268" s="1">
        <v>4.4</v>
      </c>
      <c r="G6268" s="1"/>
      <c r="H6268" s="1"/>
    </row>
    <row r="6269">
      <c r="A6269" s="1" t="s">
        <v>47</v>
      </c>
      <c r="B6269" s="7" t="s">
        <v>175</v>
      </c>
      <c r="C6269" s="1" t="s">
        <v>6303</v>
      </c>
      <c r="D6269" s="8">
        <v>0.0</v>
      </c>
      <c r="E6269" s="1"/>
      <c r="F6269" s="1">
        <v>1.0</v>
      </c>
      <c r="G6269" s="1"/>
      <c r="H6269" s="1"/>
    </row>
    <row r="6270">
      <c r="A6270" s="1" t="s">
        <v>47</v>
      </c>
      <c r="B6270" s="7" t="s">
        <v>175</v>
      </c>
      <c r="C6270" s="1" t="s">
        <v>6304</v>
      </c>
      <c r="D6270" s="8">
        <v>0.0</v>
      </c>
      <c r="E6270" s="1"/>
      <c r="F6270" s="1">
        <v>1.0</v>
      </c>
      <c r="G6270" s="1"/>
      <c r="H6270" s="1"/>
    </row>
    <row r="6271">
      <c r="A6271" s="1" t="s">
        <v>47</v>
      </c>
      <c r="B6271" s="7" t="s">
        <v>175</v>
      </c>
      <c r="C6271" s="1" t="s">
        <v>6305</v>
      </c>
      <c r="D6271" s="8">
        <v>0.0</v>
      </c>
      <c r="E6271" s="1"/>
      <c r="F6271" s="1">
        <v>11.6</v>
      </c>
      <c r="G6271" s="1"/>
      <c r="H6271" s="1"/>
    </row>
    <row r="6272">
      <c r="A6272" s="1" t="s">
        <v>47</v>
      </c>
      <c r="B6272" s="7" t="s">
        <v>175</v>
      </c>
      <c r="C6272" s="1" t="s">
        <v>6306</v>
      </c>
      <c r="D6272" s="8">
        <v>0.0</v>
      </c>
      <c r="E6272" s="1"/>
      <c r="F6272" s="1">
        <v>1.0</v>
      </c>
      <c r="G6272" s="1"/>
      <c r="H6272" s="1"/>
    </row>
    <row r="6273">
      <c r="A6273" s="1" t="s">
        <v>47</v>
      </c>
      <c r="B6273" s="7" t="s">
        <v>175</v>
      </c>
      <c r="C6273" s="1" t="s">
        <v>6307</v>
      </c>
      <c r="D6273" s="8">
        <v>1.0</v>
      </c>
      <c r="E6273" s="1"/>
      <c r="F6273" s="1">
        <v>1.8</v>
      </c>
      <c r="G6273" s="1"/>
      <c r="H6273" s="1"/>
    </row>
    <row r="6274">
      <c r="A6274" s="1" t="s">
        <v>47</v>
      </c>
      <c r="B6274" s="7" t="s">
        <v>175</v>
      </c>
      <c r="C6274" s="1" t="s">
        <v>6308</v>
      </c>
      <c r="D6274" s="8">
        <v>0.0</v>
      </c>
      <c r="E6274" s="1"/>
      <c r="F6274" s="1">
        <v>2.1</v>
      </c>
      <c r="G6274" s="1"/>
      <c r="H6274" s="1"/>
    </row>
    <row r="6275">
      <c r="A6275" s="1" t="s">
        <v>47</v>
      </c>
      <c r="B6275" s="7" t="s">
        <v>175</v>
      </c>
      <c r="C6275" s="1" t="s">
        <v>6309</v>
      </c>
      <c r="D6275" s="8">
        <v>0.0</v>
      </c>
      <c r="E6275" s="1"/>
      <c r="F6275" s="1">
        <v>1.0</v>
      </c>
      <c r="G6275" s="1"/>
      <c r="H6275" s="1"/>
    </row>
    <row r="6276">
      <c r="A6276" s="1" t="s">
        <v>47</v>
      </c>
      <c r="B6276" s="7" t="s">
        <v>175</v>
      </c>
      <c r="C6276" s="1" t="s">
        <v>6310</v>
      </c>
      <c r="D6276" s="8">
        <v>0.0</v>
      </c>
      <c r="E6276" s="1"/>
      <c r="F6276" s="1">
        <v>1.0</v>
      </c>
      <c r="G6276" s="1"/>
      <c r="H6276" s="1"/>
    </row>
    <row r="6277">
      <c r="A6277" s="1" t="s">
        <v>47</v>
      </c>
      <c r="B6277" s="7" t="s">
        <v>175</v>
      </c>
      <c r="C6277" s="1" t="s">
        <v>6311</v>
      </c>
      <c r="D6277" s="8">
        <v>0.0</v>
      </c>
      <c r="E6277" s="1"/>
      <c r="F6277" s="1">
        <v>1.3</v>
      </c>
      <c r="G6277" s="1"/>
      <c r="H6277" s="1"/>
    </row>
    <row r="6278">
      <c r="A6278" s="1" t="s">
        <v>47</v>
      </c>
      <c r="B6278" s="7" t="s">
        <v>175</v>
      </c>
      <c r="C6278" s="1" t="s">
        <v>6312</v>
      </c>
      <c r="D6278" s="8">
        <v>0.0</v>
      </c>
      <c r="E6278" s="1"/>
      <c r="F6278" s="1">
        <v>10.4</v>
      </c>
      <c r="G6278" s="1"/>
      <c r="H6278" s="1"/>
    </row>
    <row r="6279">
      <c r="A6279" s="1" t="s">
        <v>47</v>
      </c>
      <c r="B6279" s="7" t="s">
        <v>175</v>
      </c>
      <c r="C6279" s="1" t="s">
        <v>6313</v>
      </c>
      <c r="D6279" s="8">
        <v>0.0</v>
      </c>
      <c r="E6279" s="1"/>
      <c r="F6279" s="1">
        <v>1.8</v>
      </c>
      <c r="G6279" s="1"/>
      <c r="H6279" s="1"/>
    </row>
    <row r="6280">
      <c r="A6280" s="1" t="s">
        <v>47</v>
      </c>
      <c r="B6280" s="7" t="s">
        <v>175</v>
      </c>
      <c r="C6280" s="1" t="s">
        <v>6314</v>
      </c>
      <c r="D6280" s="8">
        <v>0.0</v>
      </c>
      <c r="E6280" s="1"/>
      <c r="F6280" s="1">
        <v>1.0</v>
      </c>
      <c r="G6280" s="1"/>
      <c r="H6280" s="1"/>
    </row>
    <row r="6281">
      <c r="A6281" s="1" t="s">
        <v>47</v>
      </c>
      <c r="B6281" s="7" t="s">
        <v>175</v>
      </c>
      <c r="C6281" s="1" t="s">
        <v>6315</v>
      </c>
      <c r="D6281" s="8">
        <v>0.0</v>
      </c>
      <c r="E6281" s="1"/>
      <c r="F6281" s="1">
        <v>5.4</v>
      </c>
      <c r="G6281" s="1"/>
      <c r="H6281" s="1"/>
    </row>
    <row r="6282">
      <c r="A6282" s="1" t="s">
        <v>47</v>
      </c>
      <c r="B6282" s="7" t="s">
        <v>175</v>
      </c>
      <c r="C6282" s="1" t="s">
        <v>6316</v>
      </c>
      <c r="D6282" s="8">
        <v>0.0</v>
      </c>
      <c r="E6282" s="1"/>
      <c r="F6282" s="1">
        <v>1.0</v>
      </c>
      <c r="G6282" s="1"/>
      <c r="H6282" s="1"/>
    </row>
    <row r="6283">
      <c r="A6283" s="1" t="s">
        <v>47</v>
      </c>
      <c r="B6283" s="7" t="s">
        <v>175</v>
      </c>
      <c r="C6283" s="1" t="s">
        <v>6317</v>
      </c>
      <c r="D6283" s="8">
        <v>0.0</v>
      </c>
      <c r="E6283" s="1"/>
      <c r="F6283" s="1">
        <v>2.8</v>
      </c>
      <c r="G6283" s="1"/>
      <c r="H6283" s="1"/>
    </row>
    <row r="6284">
      <c r="A6284" s="1" t="s">
        <v>47</v>
      </c>
      <c r="B6284" s="7" t="s">
        <v>175</v>
      </c>
      <c r="C6284" s="1" t="s">
        <v>6318</v>
      </c>
      <c r="D6284" s="8">
        <v>0.0</v>
      </c>
      <c r="E6284" s="1"/>
      <c r="F6284" s="1">
        <v>1.0</v>
      </c>
      <c r="G6284" s="1"/>
      <c r="H6284" s="1"/>
    </row>
    <row r="6285">
      <c r="A6285" s="1" t="s">
        <v>47</v>
      </c>
      <c r="B6285" s="7" t="s">
        <v>175</v>
      </c>
      <c r="C6285" s="1" t="s">
        <v>6319</v>
      </c>
      <c r="D6285" s="8">
        <v>0.0</v>
      </c>
      <c r="E6285" s="1"/>
      <c r="F6285" s="1">
        <v>1.0</v>
      </c>
      <c r="G6285" s="1"/>
      <c r="H6285" s="1"/>
    </row>
    <row r="6286">
      <c r="A6286" s="1" t="s">
        <v>47</v>
      </c>
      <c r="B6286" s="7" t="s">
        <v>175</v>
      </c>
      <c r="C6286" s="1" t="s">
        <v>6320</v>
      </c>
      <c r="D6286" s="8">
        <v>0.0</v>
      </c>
      <c r="E6286" s="1"/>
      <c r="F6286" s="1">
        <v>6.8</v>
      </c>
      <c r="G6286" s="1"/>
      <c r="H6286" s="1"/>
    </row>
    <row r="6287">
      <c r="A6287" s="1" t="s">
        <v>47</v>
      </c>
      <c r="B6287" s="7" t="s">
        <v>175</v>
      </c>
      <c r="C6287" s="1" t="s">
        <v>6321</v>
      </c>
      <c r="D6287" s="8">
        <v>0.0</v>
      </c>
      <c r="E6287" s="1"/>
      <c r="F6287" s="1">
        <v>6.3</v>
      </c>
      <c r="G6287" s="1"/>
      <c r="H6287" s="1"/>
    </row>
    <row r="6288">
      <c r="A6288" s="1" t="s">
        <v>47</v>
      </c>
      <c r="B6288" s="7" t="s">
        <v>175</v>
      </c>
      <c r="C6288" s="1" t="s">
        <v>6322</v>
      </c>
      <c r="D6288" s="8">
        <v>0.0</v>
      </c>
      <c r="E6288" s="1"/>
      <c r="F6288" s="1">
        <v>5.6</v>
      </c>
      <c r="G6288" s="1"/>
      <c r="H6288" s="1"/>
    </row>
    <row r="6289">
      <c r="A6289" s="1" t="s">
        <v>47</v>
      </c>
      <c r="B6289" s="7" t="s">
        <v>175</v>
      </c>
      <c r="C6289" s="1" t="s">
        <v>6323</v>
      </c>
      <c r="D6289" s="8">
        <v>0.0</v>
      </c>
      <c r="E6289" s="1"/>
      <c r="F6289" s="1">
        <v>1.0</v>
      </c>
      <c r="G6289" s="1"/>
      <c r="H6289" s="1"/>
    </row>
    <row r="6290">
      <c r="A6290" s="1" t="s">
        <v>47</v>
      </c>
      <c r="B6290" s="7" t="s">
        <v>175</v>
      </c>
      <c r="C6290" s="1" t="s">
        <v>5990</v>
      </c>
      <c r="D6290" s="8">
        <v>0.0</v>
      </c>
      <c r="E6290" s="1"/>
      <c r="F6290" s="1">
        <v>1.0</v>
      </c>
      <c r="G6290" s="1"/>
      <c r="H6290" s="1"/>
    </row>
    <row r="6291">
      <c r="A6291" s="1" t="s">
        <v>47</v>
      </c>
      <c r="B6291" s="7" t="s">
        <v>175</v>
      </c>
      <c r="C6291" s="1" t="s">
        <v>6324</v>
      </c>
      <c r="D6291" s="8">
        <v>0.0</v>
      </c>
      <c r="E6291" s="1"/>
      <c r="F6291" s="1">
        <v>3.4</v>
      </c>
      <c r="G6291" s="1"/>
      <c r="H6291" s="1"/>
    </row>
    <row r="6292">
      <c r="A6292" s="1" t="s">
        <v>47</v>
      </c>
      <c r="B6292" s="7" t="s">
        <v>175</v>
      </c>
      <c r="C6292" s="1" t="s">
        <v>6325</v>
      </c>
      <c r="D6292" s="8">
        <v>0.0</v>
      </c>
      <c r="E6292" s="1"/>
      <c r="F6292" s="1">
        <v>12.3</v>
      </c>
      <c r="G6292" s="1"/>
      <c r="H6292" s="1"/>
    </row>
    <row r="6293">
      <c r="A6293" s="1" t="s">
        <v>47</v>
      </c>
      <c r="B6293" s="7" t="s">
        <v>175</v>
      </c>
      <c r="C6293" s="1" t="s">
        <v>6326</v>
      </c>
      <c r="D6293" s="8">
        <v>0.0</v>
      </c>
      <c r="E6293" s="1"/>
      <c r="F6293" s="1">
        <v>1.1</v>
      </c>
      <c r="G6293" s="1"/>
      <c r="H6293" s="1"/>
    </row>
    <row r="6294">
      <c r="A6294" s="1" t="s">
        <v>47</v>
      </c>
      <c r="B6294" s="7" t="s">
        <v>175</v>
      </c>
      <c r="C6294" s="1" t="s">
        <v>6327</v>
      </c>
      <c r="D6294" s="8">
        <v>0.0</v>
      </c>
      <c r="E6294" s="1"/>
      <c r="F6294" s="1">
        <v>1.0</v>
      </c>
      <c r="G6294" s="1"/>
      <c r="H6294" s="1"/>
    </row>
    <row r="6295">
      <c r="A6295" s="1" t="s">
        <v>47</v>
      </c>
      <c r="B6295" s="7" t="s">
        <v>175</v>
      </c>
      <c r="C6295" s="20" t="s">
        <v>2989</v>
      </c>
      <c r="D6295" s="8">
        <v>0.0</v>
      </c>
      <c r="E6295" s="1"/>
      <c r="F6295" s="1">
        <v>1.4</v>
      </c>
      <c r="G6295" s="1"/>
      <c r="H6295" s="1"/>
    </row>
    <row r="6296">
      <c r="A6296" s="1" t="s">
        <v>47</v>
      </c>
      <c r="B6296" s="7" t="s">
        <v>175</v>
      </c>
      <c r="C6296" s="1" t="s">
        <v>6328</v>
      </c>
      <c r="D6296" s="8">
        <v>0.0</v>
      </c>
      <c r="E6296" s="1"/>
      <c r="F6296" s="1">
        <v>1.0</v>
      </c>
      <c r="G6296" s="1"/>
      <c r="H6296" s="1"/>
    </row>
    <row r="6297">
      <c r="A6297" s="1" t="s">
        <v>47</v>
      </c>
      <c r="B6297" s="7" t="s">
        <v>175</v>
      </c>
      <c r="C6297" s="1" t="s">
        <v>6329</v>
      </c>
      <c r="D6297" s="8">
        <v>0.0</v>
      </c>
      <c r="E6297" s="1"/>
      <c r="F6297" s="1">
        <v>6.6</v>
      </c>
      <c r="G6297" s="1"/>
      <c r="H6297" s="1"/>
    </row>
    <row r="6298">
      <c r="A6298" s="1" t="s">
        <v>47</v>
      </c>
      <c r="B6298" s="7" t="s">
        <v>175</v>
      </c>
      <c r="C6298" s="1" t="s">
        <v>6330</v>
      </c>
      <c r="D6298" s="8">
        <v>0.0</v>
      </c>
      <c r="E6298" s="1"/>
      <c r="F6298" s="1">
        <v>1.0</v>
      </c>
      <c r="G6298" s="1"/>
      <c r="H6298" s="1"/>
    </row>
    <row r="6299">
      <c r="A6299" s="1" t="s">
        <v>47</v>
      </c>
      <c r="B6299" s="7" t="s">
        <v>175</v>
      </c>
      <c r="C6299" s="1" t="s">
        <v>2448</v>
      </c>
      <c r="D6299" s="8">
        <v>0.0</v>
      </c>
      <c r="E6299" s="1"/>
      <c r="F6299" s="1">
        <v>1.0</v>
      </c>
      <c r="G6299" s="1"/>
      <c r="H6299" s="1"/>
    </row>
    <row r="6300">
      <c r="A6300" s="1" t="s">
        <v>47</v>
      </c>
      <c r="B6300" s="7" t="s">
        <v>176</v>
      </c>
      <c r="C6300" s="1" t="s">
        <v>6331</v>
      </c>
      <c r="D6300" s="8">
        <v>0.0</v>
      </c>
      <c r="E6300" s="1"/>
      <c r="F6300" s="1">
        <v>1.0</v>
      </c>
      <c r="G6300" s="1"/>
      <c r="H6300" s="1"/>
    </row>
    <row r="6301">
      <c r="A6301" s="1" t="s">
        <v>47</v>
      </c>
      <c r="B6301" s="7" t="s">
        <v>176</v>
      </c>
      <c r="C6301" s="1" t="s">
        <v>6332</v>
      </c>
      <c r="D6301" s="8">
        <v>0.0</v>
      </c>
      <c r="E6301" s="1"/>
      <c r="F6301" s="1">
        <v>1.0</v>
      </c>
      <c r="G6301" s="1"/>
      <c r="H6301" s="1"/>
    </row>
    <row r="6302">
      <c r="A6302" s="1" t="s">
        <v>47</v>
      </c>
      <c r="B6302" s="7" t="s">
        <v>176</v>
      </c>
      <c r="C6302" s="1" t="s">
        <v>6333</v>
      </c>
      <c r="D6302" s="8">
        <v>0.0</v>
      </c>
      <c r="E6302" s="1"/>
      <c r="F6302" s="1">
        <v>8.8</v>
      </c>
      <c r="G6302" s="1"/>
      <c r="H6302" s="1"/>
    </row>
    <row r="6303">
      <c r="A6303" s="1" t="s">
        <v>47</v>
      </c>
      <c r="B6303" s="7" t="s">
        <v>176</v>
      </c>
      <c r="C6303" s="1" t="s">
        <v>6334</v>
      </c>
      <c r="D6303" s="8">
        <v>0.0</v>
      </c>
      <c r="E6303" s="1"/>
      <c r="F6303" s="1">
        <v>8.3</v>
      </c>
      <c r="G6303" s="1"/>
      <c r="H6303" s="1"/>
    </row>
    <row r="6304">
      <c r="A6304" s="1" t="s">
        <v>47</v>
      </c>
      <c r="B6304" s="7" t="s">
        <v>176</v>
      </c>
      <c r="C6304" s="1" t="s">
        <v>6335</v>
      </c>
      <c r="D6304" s="8">
        <v>0.0</v>
      </c>
      <c r="E6304" s="1"/>
      <c r="F6304" s="1">
        <v>1.0</v>
      </c>
      <c r="G6304" s="1"/>
      <c r="H6304" s="1"/>
    </row>
    <row r="6305">
      <c r="A6305" s="1" t="s">
        <v>47</v>
      </c>
      <c r="B6305" s="7" t="s">
        <v>176</v>
      </c>
      <c r="C6305" s="1" t="s">
        <v>6336</v>
      </c>
      <c r="D6305" s="8">
        <v>0.0</v>
      </c>
      <c r="E6305" s="1"/>
      <c r="F6305" s="1">
        <v>11.5</v>
      </c>
      <c r="G6305" s="1"/>
      <c r="H6305" s="1"/>
    </row>
    <row r="6306">
      <c r="A6306" s="1" t="s">
        <v>47</v>
      </c>
      <c r="B6306" s="7" t="s">
        <v>176</v>
      </c>
      <c r="C6306" s="1" t="s">
        <v>6337</v>
      </c>
      <c r="D6306" s="8">
        <v>0.0</v>
      </c>
      <c r="E6306" s="1"/>
      <c r="F6306" s="1">
        <v>2.9</v>
      </c>
      <c r="G6306" s="1"/>
      <c r="H6306" s="1"/>
    </row>
    <row r="6307">
      <c r="A6307" s="1" t="s">
        <v>47</v>
      </c>
      <c r="B6307" s="7" t="s">
        <v>176</v>
      </c>
      <c r="C6307" s="1" t="s">
        <v>6338</v>
      </c>
      <c r="D6307" s="8">
        <v>0.0</v>
      </c>
      <c r="E6307" s="1"/>
      <c r="F6307" s="1">
        <v>1.0</v>
      </c>
      <c r="G6307" s="1"/>
      <c r="H6307" s="1"/>
    </row>
    <row r="6308">
      <c r="A6308" s="1" t="s">
        <v>47</v>
      </c>
      <c r="B6308" s="7" t="s">
        <v>176</v>
      </c>
      <c r="C6308" s="1" t="s">
        <v>6339</v>
      </c>
      <c r="D6308" s="8">
        <v>0.0</v>
      </c>
      <c r="E6308" s="1"/>
      <c r="F6308" s="1">
        <v>1.0</v>
      </c>
      <c r="G6308" s="1"/>
      <c r="H6308" s="1"/>
    </row>
    <row r="6309">
      <c r="A6309" s="1" t="s">
        <v>47</v>
      </c>
      <c r="B6309" s="7" t="s">
        <v>176</v>
      </c>
      <c r="C6309" s="1" t="s">
        <v>6340</v>
      </c>
      <c r="D6309" s="8">
        <v>0.0</v>
      </c>
      <c r="E6309" s="1"/>
      <c r="F6309" s="1">
        <v>7.3</v>
      </c>
      <c r="G6309" s="1"/>
      <c r="H6309" s="1"/>
    </row>
    <row r="6310">
      <c r="A6310" s="1" t="s">
        <v>47</v>
      </c>
      <c r="B6310" s="7" t="s">
        <v>176</v>
      </c>
      <c r="C6310" s="1" t="s">
        <v>6341</v>
      </c>
      <c r="D6310" s="8">
        <v>0.0</v>
      </c>
      <c r="E6310" s="1"/>
      <c r="F6310" s="1">
        <v>11.0</v>
      </c>
      <c r="G6310" s="1"/>
      <c r="H6310" s="1"/>
    </row>
    <row r="6311">
      <c r="A6311" s="1" t="s">
        <v>47</v>
      </c>
      <c r="B6311" s="7" t="s">
        <v>176</v>
      </c>
      <c r="C6311" s="1" t="s">
        <v>6342</v>
      </c>
      <c r="D6311" s="8">
        <v>0.0</v>
      </c>
      <c r="E6311" s="1"/>
      <c r="F6311" s="1">
        <v>7.3</v>
      </c>
      <c r="G6311" s="1"/>
      <c r="H6311" s="1"/>
    </row>
    <row r="6312">
      <c r="A6312" s="1" t="s">
        <v>47</v>
      </c>
      <c r="B6312" s="7" t="s">
        <v>176</v>
      </c>
      <c r="C6312" s="1" t="s">
        <v>6343</v>
      </c>
      <c r="D6312" s="8">
        <v>0.0</v>
      </c>
      <c r="E6312" s="1"/>
      <c r="F6312" s="1">
        <v>1.0</v>
      </c>
      <c r="G6312" s="1"/>
      <c r="H6312" s="1"/>
    </row>
    <row r="6313">
      <c r="A6313" s="1" t="s">
        <v>47</v>
      </c>
      <c r="B6313" s="7" t="s">
        <v>176</v>
      </c>
      <c r="C6313" s="1" t="s">
        <v>6344</v>
      </c>
      <c r="D6313" s="8">
        <v>0.0</v>
      </c>
      <c r="E6313" s="1"/>
      <c r="F6313" s="1">
        <v>1.0</v>
      </c>
      <c r="G6313" s="1"/>
      <c r="H6313" s="1"/>
    </row>
    <row r="6314">
      <c r="A6314" s="1" t="s">
        <v>47</v>
      </c>
      <c r="B6314" s="7" t="s">
        <v>176</v>
      </c>
      <c r="C6314" s="1" t="s">
        <v>6345</v>
      </c>
      <c r="D6314" s="8">
        <v>0.0</v>
      </c>
      <c r="E6314" s="1"/>
      <c r="F6314" s="1">
        <v>3.0</v>
      </c>
      <c r="G6314" s="1"/>
      <c r="H6314" s="1"/>
    </row>
    <row r="6315">
      <c r="A6315" s="1" t="s">
        <v>47</v>
      </c>
      <c r="B6315" s="7" t="s">
        <v>176</v>
      </c>
      <c r="C6315" s="1" t="s">
        <v>6346</v>
      </c>
      <c r="D6315" s="8">
        <v>0.0</v>
      </c>
      <c r="E6315" s="1"/>
      <c r="F6315" s="1">
        <v>1.0</v>
      </c>
      <c r="G6315" s="1"/>
      <c r="H6315" s="1"/>
    </row>
    <row r="6316">
      <c r="A6316" s="1" t="s">
        <v>47</v>
      </c>
      <c r="B6316" s="7" t="s">
        <v>176</v>
      </c>
      <c r="C6316" s="1" t="s">
        <v>6347</v>
      </c>
      <c r="D6316" s="8">
        <v>0.0</v>
      </c>
      <c r="E6316" s="1"/>
      <c r="F6316" s="1">
        <v>3.0</v>
      </c>
      <c r="G6316" s="1"/>
      <c r="H6316" s="1"/>
    </row>
    <row r="6317">
      <c r="A6317" s="1" t="s">
        <v>47</v>
      </c>
      <c r="B6317" s="7" t="s">
        <v>176</v>
      </c>
      <c r="C6317" s="1" t="s">
        <v>6348</v>
      </c>
      <c r="D6317" s="8">
        <v>0.0</v>
      </c>
      <c r="E6317" s="1"/>
      <c r="F6317" s="1">
        <v>1.5</v>
      </c>
      <c r="G6317" s="1"/>
      <c r="H6317" s="1"/>
    </row>
    <row r="6318">
      <c r="A6318" s="1" t="s">
        <v>47</v>
      </c>
      <c r="B6318" s="7" t="s">
        <v>176</v>
      </c>
      <c r="C6318" s="1" t="s">
        <v>6349</v>
      </c>
      <c r="D6318" s="8">
        <v>0.0</v>
      </c>
      <c r="E6318" s="1"/>
      <c r="F6318" s="1">
        <v>2.0</v>
      </c>
      <c r="G6318" s="1"/>
      <c r="H6318" s="1"/>
    </row>
    <row r="6319">
      <c r="A6319" s="1" t="s">
        <v>47</v>
      </c>
      <c r="B6319" s="7" t="s">
        <v>176</v>
      </c>
      <c r="C6319" s="1" t="s">
        <v>6350</v>
      </c>
      <c r="D6319" s="8">
        <v>0.0</v>
      </c>
      <c r="E6319" s="1"/>
      <c r="F6319" s="1">
        <v>1.0</v>
      </c>
      <c r="G6319" s="1"/>
      <c r="H6319" s="1"/>
    </row>
    <row r="6320">
      <c r="A6320" s="1" t="s">
        <v>47</v>
      </c>
      <c r="B6320" s="7" t="s">
        <v>176</v>
      </c>
      <c r="C6320" s="1" t="s">
        <v>6351</v>
      </c>
      <c r="D6320" s="8">
        <v>0.0</v>
      </c>
      <c r="E6320" s="1"/>
      <c r="F6320" s="1">
        <v>1.0</v>
      </c>
      <c r="G6320" s="1"/>
      <c r="H6320" s="1"/>
    </row>
    <row r="6321">
      <c r="A6321" s="1" t="s">
        <v>47</v>
      </c>
      <c r="B6321" s="7" t="s">
        <v>176</v>
      </c>
      <c r="C6321" s="1" t="s">
        <v>6352</v>
      </c>
      <c r="D6321" s="8">
        <v>0.0</v>
      </c>
      <c r="E6321" s="1"/>
      <c r="F6321" s="1">
        <v>1.0</v>
      </c>
      <c r="G6321" s="1"/>
      <c r="H6321" s="1"/>
    </row>
    <row r="6322">
      <c r="A6322" s="1" t="s">
        <v>47</v>
      </c>
      <c r="B6322" s="7" t="s">
        <v>176</v>
      </c>
      <c r="C6322" s="1" t="s">
        <v>6353</v>
      </c>
      <c r="D6322" s="8">
        <v>0.0</v>
      </c>
      <c r="E6322" s="1"/>
      <c r="F6322" s="1">
        <v>1.0</v>
      </c>
      <c r="G6322" s="1"/>
      <c r="H6322" s="1"/>
    </row>
    <row r="6323">
      <c r="A6323" s="1" t="s">
        <v>47</v>
      </c>
      <c r="B6323" s="7" t="s">
        <v>176</v>
      </c>
      <c r="C6323" s="1" t="s">
        <v>6354</v>
      </c>
      <c r="D6323" s="8">
        <v>0.0</v>
      </c>
      <c r="E6323" s="1"/>
      <c r="F6323" s="1">
        <v>1.0</v>
      </c>
      <c r="G6323" s="1"/>
      <c r="H6323" s="1"/>
    </row>
    <row r="6324">
      <c r="A6324" s="1" t="s">
        <v>47</v>
      </c>
      <c r="B6324" s="7" t="s">
        <v>176</v>
      </c>
      <c r="C6324" s="1" t="s">
        <v>6355</v>
      </c>
      <c r="D6324" s="8">
        <v>0.0</v>
      </c>
      <c r="E6324" s="1"/>
      <c r="F6324" s="1">
        <v>2.0</v>
      </c>
      <c r="G6324" s="1"/>
      <c r="H6324" s="1"/>
    </row>
    <row r="6325">
      <c r="A6325" s="1" t="s">
        <v>47</v>
      </c>
      <c r="B6325" s="7" t="s">
        <v>176</v>
      </c>
      <c r="C6325" s="1" t="s">
        <v>6356</v>
      </c>
      <c r="D6325" s="8">
        <v>0.0</v>
      </c>
      <c r="E6325" s="1"/>
      <c r="F6325" s="1">
        <v>1.0</v>
      </c>
      <c r="G6325" s="1"/>
      <c r="H6325" s="1"/>
    </row>
    <row r="6326">
      <c r="A6326" s="1" t="s">
        <v>47</v>
      </c>
      <c r="B6326" s="7" t="s">
        <v>176</v>
      </c>
      <c r="C6326" s="1" t="s">
        <v>6357</v>
      </c>
      <c r="D6326" s="8">
        <v>0.0</v>
      </c>
      <c r="E6326" s="1"/>
      <c r="F6326" s="1">
        <v>1.0</v>
      </c>
      <c r="G6326" s="1"/>
      <c r="H6326" s="1"/>
    </row>
    <row r="6327">
      <c r="A6327" s="1" t="s">
        <v>47</v>
      </c>
      <c r="B6327" s="7" t="s">
        <v>176</v>
      </c>
      <c r="C6327" s="1" t="s">
        <v>6358</v>
      </c>
      <c r="D6327" s="8">
        <v>0.0</v>
      </c>
      <c r="E6327" s="1"/>
      <c r="F6327" s="1">
        <v>5.0</v>
      </c>
      <c r="G6327" s="1"/>
      <c r="H6327" s="1"/>
    </row>
    <row r="6328">
      <c r="A6328" s="1" t="s">
        <v>47</v>
      </c>
      <c r="B6328" s="7" t="s">
        <v>176</v>
      </c>
      <c r="C6328" s="1" t="s">
        <v>6359</v>
      </c>
      <c r="D6328" s="8">
        <v>0.0</v>
      </c>
      <c r="E6328" s="1"/>
      <c r="F6328" s="1">
        <v>4.0</v>
      </c>
      <c r="G6328" s="1"/>
      <c r="H6328" s="1"/>
    </row>
    <row r="6329">
      <c r="A6329" s="1" t="s">
        <v>47</v>
      </c>
      <c r="B6329" s="7" t="s">
        <v>176</v>
      </c>
      <c r="C6329" s="1" t="s">
        <v>6360</v>
      </c>
      <c r="D6329" s="8">
        <v>0.0</v>
      </c>
      <c r="E6329" s="1"/>
      <c r="F6329" s="1">
        <v>2.0</v>
      </c>
      <c r="G6329" s="1"/>
      <c r="H6329" s="1"/>
    </row>
    <row r="6330">
      <c r="A6330" s="1" t="s">
        <v>47</v>
      </c>
      <c r="B6330" s="7" t="s">
        <v>176</v>
      </c>
      <c r="C6330" s="1" t="s">
        <v>6361</v>
      </c>
      <c r="D6330" s="8">
        <v>0.0</v>
      </c>
      <c r="E6330" s="1"/>
      <c r="F6330" s="1">
        <v>1.0</v>
      </c>
      <c r="G6330" s="1"/>
      <c r="H6330" s="1"/>
    </row>
    <row r="6331">
      <c r="A6331" s="1" t="s">
        <v>47</v>
      </c>
      <c r="B6331" s="7" t="s">
        <v>176</v>
      </c>
      <c r="C6331" s="1" t="s">
        <v>6362</v>
      </c>
      <c r="D6331" s="8">
        <v>0.0</v>
      </c>
      <c r="E6331" s="1"/>
      <c r="F6331" s="1">
        <v>1.0</v>
      </c>
      <c r="G6331" s="1"/>
      <c r="H6331" s="1"/>
    </row>
    <row r="6332">
      <c r="A6332" s="1" t="s">
        <v>47</v>
      </c>
      <c r="B6332" s="7" t="s">
        <v>176</v>
      </c>
      <c r="C6332" s="1" t="s">
        <v>6363</v>
      </c>
      <c r="D6332" s="8">
        <v>0.0</v>
      </c>
      <c r="E6332" s="1"/>
      <c r="F6332" s="1">
        <v>62.0</v>
      </c>
      <c r="G6332" s="1"/>
      <c r="H6332" s="1"/>
    </row>
    <row r="6333">
      <c r="A6333" s="1" t="s">
        <v>47</v>
      </c>
      <c r="B6333" s="7" t="s">
        <v>176</v>
      </c>
      <c r="C6333" s="1" t="s">
        <v>6364</v>
      </c>
      <c r="D6333" s="8">
        <v>0.0</v>
      </c>
      <c r="E6333" s="1"/>
      <c r="F6333" s="1">
        <v>2.0</v>
      </c>
      <c r="G6333" s="1"/>
      <c r="H6333" s="1"/>
    </row>
    <row r="6334">
      <c r="A6334" s="1" t="s">
        <v>47</v>
      </c>
      <c r="B6334" s="7" t="s">
        <v>176</v>
      </c>
      <c r="C6334" s="1" t="s">
        <v>6365</v>
      </c>
      <c r="D6334" s="8">
        <v>0.0</v>
      </c>
      <c r="E6334" s="1"/>
      <c r="F6334" s="1">
        <v>4.0</v>
      </c>
      <c r="G6334" s="1"/>
      <c r="H6334" s="1"/>
    </row>
    <row r="6335">
      <c r="A6335" s="1" t="s">
        <v>47</v>
      </c>
      <c r="B6335" s="7" t="s">
        <v>176</v>
      </c>
      <c r="C6335" s="1" t="s">
        <v>6366</v>
      </c>
      <c r="D6335" s="8">
        <v>0.0</v>
      </c>
      <c r="E6335" s="1"/>
      <c r="F6335" s="1">
        <v>3.0</v>
      </c>
      <c r="G6335" s="1"/>
      <c r="H6335" s="1"/>
    </row>
    <row r="6336">
      <c r="A6336" s="1" t="s">
        <v>47</v>
      </c>
      <c r="B6336" s="7" t="s">
        <v>176</v>
      </c>
      <c r="C6336" s="1" t="s">
        <v>6367</v>
      </c>
      <c r="D6336" s="8">
        <v>0.0</v>
      </c>
      <c r="E6336" s="1"/>
      <c r="F6336" s="1">
        <v>1.0</v>
      </c>
      <c r="G6336" s="1"/>
      <c r="H6336" s="1"/>
    </row>
    <row r="6337">
      <c r="A6337" s="1" t="s">
        <v>47</v>
      </c>
      <c r="B6337" s="7" t="s">
        <v>176</v>
      </c>
      <c r="C6337" s="1" t="s">
        <v>6368</v>
      </c>
      <c r="D6337" s="8">
        <v>0.0</v>
      </c>
      <c r="E6337" s="1"/>
      <c r="F6337" s="1">
        <v>5.0</v>
      </c>
      <c r="G6337" s="1"/>
      <c r="H6337" s="1"/>
    </row>
    <row r="6338">
      <c r="A6338" s="1" t="s">
        <v>47</v>
      </c>
      <c r="B6338" s="7" t="s">
        <v>176</v>
      </c>
      <c r="C6338" s="1" t="s">
        <v>6369</v>
      </c>
      <c r="D6338" s="8">
        <v>0.0</v>
      </c>
      <c r="E6338" s="1"/>
      <c r="F6338" s="1">
        <v>8.0</v>
      </c>
      <c r="G6338" s="1"/>
      <c r="H6338" s="1"/>
    </row>
    <row r="6339">
      <c r="A6339" s="1" t="s">
        <v>47</v>
      </c>
      <c r="B6339" s="7" t="s">
        <v>176</v>
      </c>
      <c r="C6339" s="1" t="s">
        <v>6370</v>
      </c>
      <c r="D6339" s="8">
        <v>0.0</v>
      </c>
      <c r="E6339" s="1"/>
      <c r="F6339" s="1">
        <v>1.0</v>
      </c>
      <c r="G6339" s="1"/>
      <c r="H6339" s="1"/>
    </row>
    <row r="6340">
      <c r="A6340" s="1" t="s">
        <v>47</v>
      </c>
      <c r="B6340" s="7" t="s">
        <v>176</v>
      </c>
      <c r="C6340" s="1" t="s">
        <v>6371</v>
      </c>
      <c r="D6340" s="8">
        <v>0.0</v>
      </c>
      <c r="E6340" s="1"/>
      <c r="F6340" s="1">
        <v>2.0</v>
      </c>
      <c r="G6340" s="1"/>
      <c r="H6340" s="1"/>
    </row>
    <row r="6341">
      <c r="A6341" s="1" t="s">
        <v>47</v>
      </c>
      <c r="B6341" s="7" t="s">
        <v>176</v>
      </c>
      <c r="C6341" s="1" t="s">
        <v>6372</v>
      </c>
      <c r="D6341" s="8">
        <v>0.0</v>
      </c>
      <c r="E6341" s="1"/>
      <c r="F6341" s="1">
        <v>5.0</v>
      </c>
      <c r="G6341" s="1"/>
      <c r="H6341" s="1"/>
    </row>
    <row r="6342">
      <c r="A6342" s="1" t="s">
        <v>47</v>
      </c>
      <c r="B6342" s="7" t="s">
        <v>176</v>
      </c>
      <c r="C6342" s="1" t="s">
        <v>6373</v>
      </c>
      <c r="D6342" s="8">
        <v>0.0</v>
      </c>
      <c r="E6342" s="1"/>
      <c r="F6342" s="1">
        <v>1.0</v>
      </c>
      <c r="G6342" s="1"/>
      <c r="H6342" s="1"/>
    </row>
    <row r="6343">
      <c r="A6343" s="1" t="s">
        <v>47</v>
      </c>
      <c r="B6343" s="7" t="s">
        <v>176</v>
      </c>
      <c r="C6343" s="1" t="s">
        <v>6374</v>
      </c>
      <c r="D6343" s="8">
        <v>0.0</v>
      </c>
      <c r="E6343" s="1"/>
      <c r="F6343" s="1">
        <v>1.0</v>
      </c>
      <c r="G6343" s="1"/>
      <c r="H6343" s="1"/>
    </row>
    <row r="6344">
      <c r="A6344" s="1" t="s">
        <v>47</v>
      </c>
      <c r="B6344" s="7" t="s">
        <v>176</v>
      </c>
      <c r="C6344" s="1" t="s">
        <v>6375</v>
      </c>
      <c r="D6344" s="8">
        <v>0.0</v>
      </c>
      <c r="E6344" s="1"/>
      <c r="F6344" s="1">
        <v>3.0</v>
      </c>
      <c r="G6344" s="1"/>
      <c r="H6344" s="1"/>
    </row>
    <row r="6345">
      <c r="A6345" s="1" t="s">
        <v>47</v>
      </c>
      <c r="B6345" s="7" t="s">
        <v>176</v>
      </c>
      <c r="C6345" s="1" t="s">
        <v>6376</v>
      </c>
      <c r="D6345" s="8">
        <v>0.0</v>
      </c>
      <c r="E6345" s="1"/>
      <c r="F6345" s="1">
        <v>1.0</v>
      </c>
      <c r="G6345" s="1"/>
      <c r="H6345" s="1"/>
    </row>
    <row r="6346">
      <c r="A6346" s="1" t="s">
        <v>47</v>
      </c>
      <c r="B6346" s="7" t="s">
        <v>176</v>
      </c>
      <c r="C6346" s="1" t="s">
        <v>6377</v>
      </c>
      <c r="D6346" s="8">
        <v>0.0</v>
      </c>
      <c r="E6346" s="1"/>
      <c r="F6346" s="1">
        <v>3.0</v>
      </c>
      <c r="G6346" s="1"/>
      <c r="H6346" s="1"/>
    </row>
    <row r="6347">
      <c r="A6347" s="1" t="s">
        <v>47</v>
      </c>
      <c r="B6347" s="7" t="s">
        <v>176</v>
      </c>
      <c r="C6347" s="1" t="s">
        <v>6378</v>
      </c>
      <c r="D6347" s="8">
        <v>0.0</v>
      </c>
      <c r="E6347" s="1"/>
      <c r="F6347" s="1">
        <v>4.0</v>
      </c>
      <c r="G6347" s="1"/>
      <c r="H6347" s="1"/>
    </row>
    <row r="6348">
      <c r="A6348" s="1" t="s">
        <v>47</v>
      </c>
      <c r="B6348" s="7" t="s">
        <v>176</v>
      </c>
      <c r="C6348" s="1" t="s">
        <v>6379</v>
      </c>
      <c r="D6348" s="8">
        <v>0.0</v>
      </c>
      <c r="E6348" s="1"/>
      <c r="F6348" s="1">
        <v>1.0</v>
      </c>
      <c r="G6348" s="1"/>
      <c r="H6348" s="1"/>
    </row>
    <row r="6349">
      <c r="A6349" s="1" t="s">
        <v>47</v>
      </c>
      <c r="B6349" s="7" t="s">
        <v>176</v>
      </c>
      <c r="C6349" s="1" t="s">
        <v>6380</v>
      </c>
      <c r="D6349" s="8">
        <v>0.0</v>
      </c>
      <c r="E6349" s="1"/>
      <c r="F6349" s="1">
        <v>2.0</v>
      </c>
      <c r="G6349" s="1"/>
      <c r="H6349" s="1"/>
    </row>
    <row r="6350">
      <c r="A6350" s="1" t="s">
        <v>47</v>
      </c>
      <c r="B6350" s="7" t="s">
        <v>177</v>
      </c>
      <c r="C6350" s="1" t="s">
        <v>6381</v>
      </c>
      <c r="D6350" s="8">
        <v>1.0</v>
      </c>
      <c r="E6350" s="1"/>
      <c r="F6350" s="1">
        <v>4.0</v>
      </c>
      <c r="G6350" s="1"/>
      <c r="H6350" s="1"/>
    </row>
    <row r="6351">
      <c r="A6351" s="1" t="s">
        <v>47</v>
      </c>
      <c r="B6351" s="7" t="s">
        <v>177</v>
      </c>
      <c r="C6351" s="1" t="s">
        <v>6382</v>
      </c>
      <c r="D6351" s="8">
        <v>0.0</v>
      </c>
      <c r="E6351" s="1"/>
      <c r="F6351" s="1">
        <v>2.0</v>
      </c>
      <c r="G6351" s="1"/>
      <c r="H6351" s="1"/>
    </row>
    <row r="6352">
      <c r="A6352" s="1" t="s">
        <v>47</v>
      </c>
      <c r="B6352" s="7" t="s">
        <v>177</v>
      </c>
      <c r="C6352" s="1" t="s">
        <v>6383</v>
      </c>
      <c r="D6352" s="8">
        <v>0.0</v>
      </c>
      <c r="E6352" s="1"/>
      <c r="F6352" s="1">
        <v>7.2</v>
      </c>
      <c r="G6352" s="1"/>
      <c r="H6352" s="1"/>
    </row>
    <row r="6353">
      <c r="A6353" s="1" t="s">
        <v>47</v>
      </c>
      <c r="B6353" s="7" t="s">
        <v>177</v>
      </c>
      <c r="C6353" s="1" t="s">
        <v>6384</v>
      </c>
      <c r="D6353" s="8">
        <v>0.0</v>
      </c>
      <c r="E6353" s="1"/>
      <c r="F6353" s="1">
        <v>6.8</v>
      </c>
      <c r="G6353" s="1"/>
      <c r="H6353" s="1"/>
    </row>
    <row r="6354">
      <c r="A6354" s="1" t="s">
        <v>47</v>
      </c>
      <c r="B6354" s="7" t="s">
        <v>177</v>
      </c>
      <c r="C6354" s="1" t="s">
        <v>6385</v>
      </c>
      <c r="D6354" s="8">
        <v>0.0</v>
      </c>
      <c r="E6354" s="1"/>
      <c r="F6354" s="1">
        <v>3.4</v>
      </c>
      <c r="G6354" s="1"/>
      <c r="H6354" s="1"/>
    </row>
    <row r="6355">
      <c r="A6355" s="1" t="s">
        <v>47</v>
      </c>
      <c r="B6355" s="7" t="s">
        <v>177</v>
      </c>
      <c r="C6355" s="1" t="s">
        <v>6386</v>
      </c>
      <c r="D6355" s="8">
        <v>0.0</v>
      </c>
      <c r="E6355" s="1"/>
      <c r="F6355" s="1">
        <v>1.0</v>
      </c>
      <c r="G6355" s="1"/>
      <c r="H6355" s="1"/>
    </row>
    <row r="6356">
      <c r="A6356" s="1" t="s">
        <v>47</v>
      </c>
      <c r="B6356" s="7" t="s">
        <v>177</v>
      </c>
      <c r="C6356" s="1" t="s">
        <v>6387</v>
      </c>
      <c r="D6356" s="8">
        <v>0.0</v>
      </c>
      <c r="E6356" s="1"/>
      <c r="F6356" s="1">
        <v>4.0</v>
      </c>
      <c r="G6356" s="1"/>
      <c r="H6356" s="1"/>
    </row>
    <row r="6357">
      <c r="A6357" s="1" t="s">
        <v>47</v>
      </c>
      <c r="B6357" s="7" t="s">
        <v>177</v>
      </c>
      <c r="C6357" s="1" t="s">
        <v>6388</v>
      </c>
      <c r="D6357" s="8">
        <v>0.0</v>
      </c>
      <c r="E6357" s="1"/>
      <c r="F6357" s="1">
        <v>8.0</v>
      </c>
      <c r="G6357" s="1"/>
      <c r="H6357" s="1"/>
    </row>
    <row r="6358">
      <c r="A6358" s="1" t="s">
        <v>47</v>
      </c>
      <c r="B6358" s="7" t="s">
        <v>177</v>
      </c>
      <c r="C6358" s="1" t="s">
        <v>6389</v>
      </c>
      <c r="D6358" s="8">
        <v>0.0</v>
      </c>
      <c r="E6358" s="1"/>
      <c r="F6358" s="1">
        <v>6.7</v>
      </c>
      <c r="G6358" s="1"/>
      <c r="H6358" s="1"/>
    </row>
    <row r="6359">
      <c r="A6359" s="1" t="s">
        <v>47</v>
      </c>
      <c r="B6359" s="7" t="s">
        <v>177</v>
      </c>
      <c r="C6359" s="1" t="s">
        <v>6390</v>
      </c>
      <c r="D6359" s="8">
        <v>0.0</v>
      </c>
      <c r="E6359" s="1"/>
      <c r="F6359" s="1">
        <v>2.4</v>
      </c>
      <c r="G6359" s="1"/>
      <c r="H6359" s="1"/>
    </row>
    <row r="6360">
      <c r="A6360" s="1" t="s">
        <v>47</v>
      </c>
      <c r="B6360" s="7" t="s">
        <v>177</v>
      </c>
      <c r="C6360" s="1" t="s">
        <v>6391</v>
      </c>
      <c r="D6360" s="8">
        <v>0.0</v>
      </c>
      <c r="E6360" s="1"/>
      <c r="F6360" s="1">
        <v>2.3</v>
      </c>
      <c r="G6360" s="1"/>
      <c r="H6360" s="1"/>
    </row>
    <row r="6361">
      <c r="A6361" s="1" t="s">
        <v>47</v>
      </c>
      <c r="B6361" s="7" t="s">
        <v>177</v>
      </c>
      <c r="C6361" s="1" t="s">
        <v>6392</v>
      </c>
      <c r="D6361" s="8">
        <v>0.0</v>
      </c>
      <c r="E6361" s="1"/>
      <c r="F6361" s="1">
        <v>8.8</v>
      </c>
      <c r="G6361" s="1"/>
      <c r="H6361" s="1"/>
    </row>
    <row r="6362">
      <c r="A6362" s="1" t="s">
        <v>47</v>
      </c>
      <c r="B6362" s="7" t="s">
        <v>177</v>
      </c>
      <c r="C6362" s="1" t="s">
        <v>6393</v>
      </c>
      <c r="D6362" s="8">
        <v>0.0</v>
      </c>
      <c r="E6362" s="1"/>
      <c r="F6362" s="1">
        <v>2.3</v>
      </c>
      <c r="G6362" s="1"/>
      <c r="H6362" s="1"/>
    </row>
    <row r="6363">
      <c r="A6363" s="1" t="s">
        <v>47</v>
      </c>
      <c r="B6363" s="7" t="s">
        <v>177</v>
      </c>
      <c r="C6363" s="1" t="s">
        <v>6394</v>
      </c>
      <c r="D6363" s="8">
        <v>0.0</v>
      </c>
      <c r="E6363" s="1"/>
      <c r="F6363" s="1">
        <v>1.0</v>
      </c>
      <c r="G6363" s="1"/>
      <c r="H6363" s="1"/>
    </row>
    <row r="6364">
      <c r="A6364" s="1" t="s">
        <v>47</v>
      </c>
      <c r="B6364" s="7" t="s">
        <v>177</v>
      </c>
      <c r="C6364" s="1" t="s">
        <v>6395</v>
      </c>
      <c r="D6364" s="8">
        <v>0.0</v>
      </c>
      <c r="E6364" s="1"/>
      <c r="F6364" s="1">
        <v>2.6</v>
      </c>
      <c r="G6364" s="1"/>
      <c r="H6364" s="1"/>
    </row>
    <row r="6365">
      <c r="A6365" s="1" t="s">
        <v>47</v>
      </c>
      <c r="B6365" s="7" t="s">
        <v>177</v>
      </c>
      <c r="C6365" s="1" t="s">
        <v>6396</v>
      </c>
      <c r="D6365" s="8">
        <v>0.0</v>
      </c>
      <c r="E6365" s="1"/>
      <c r="F6365" s="1">
        <v>56.3</v>
      </c>
      <c r="G6365" s="1"/>
      <c r="H6365" s="1"/>
    </row>
    <row r="6366">
      <c r="A6366" s="1" t="s">
        <v>47</v>
      </c>
      <c r="B6366" s="7" t="s">
        <v>177</v>
      </c>
      <c r="C6366" s="1" t="s">
        <v>6397</v>
      </c>
      <c r="D6366" s="8">
        <v>0.0</v>
      </c>
      <c r="E6366" s="1"/>
      <c r="F6366" s="1">
        <v>6.3</v>
      </c>
      <c r="G6366" s="1"/>
      <c r="H6366" s="1"/>
    </row>
    <row r="6367">
      <c r="A6367" s="1" t="s">
        <v>47</v>
      </c>
      <c r="B6367" s="7" t="s">
        <v>177</v>
      </c>
      <c r="C6367" s="1" t="s">
        <v>6398</v>
      </c>
      <c r="D6367" s="8">
        <v>0.0</v>
      </c>
      <c r="E6367" s="1"/>
      <c r="F6367" s="1">
        <v>5.0</v>
      </c>
      <c r="G6367" s="1"/>
      <c r="H6367" s="1"/>
    </row>
    <row r="6368">
      <c r="A6368" s="1" t="s">
        <v>47</v>
      </c>
      <c r="B6368" s="7" t="s">
        <v>177</v>
      </c>
      <c r="C6368" s="1" t="s">
        <v>6399</v>
      </c>
      <c r="D6368" s="8">
        <v>0.0</v>
      </c>
      <c r="E6368" s="1"/>
      <c r="F6368" s="1">
        <v>5.5</v>
      </c>
      <c r="G6368" s="1"/>
      <c r="H6368" s="1"/>
    </row>
    <row r="6369">
      <c r="A6369" s="1" t="s">
        <v>47</v>
      </c>
      <c r="B6369" s="7" t="s">
        <v>177</v>
      </c>
      <c r="C6369" s="1" t="s">
        <v>6400</v>
      </c>
      <c r="D6369" s="8">
        <v>0.0</v>
      </c>
      <c r="E6369" s="1"/>
      <c r="F6369" s="1">
        <v>1.5</v>
      </c>
      <c r="G6369" s="1"/>
      <c r="H6369" s="1"/>
    </row>
    <row r="6370">
      <c r="A6370" s="1" t="s">
        <v>47</v>
      </c>
      <c r="B6370" s="7" t="s">
        <v>177</v>
      </c>
      <c r="C6370" s="1" t="s">
        <v>6401</v>
      </c>
      <c r="D6370" s="8">
        <v>0.0</v>
      </c>
      <c r="E6370" s="1"/>
      <c r="F6370" s="1">
        <v>7.0</v>
      </c>
      <c r="G6370" s="1"/>
      <c r="H6370" s="1"/>
    </row>
    <row r="6371">
      <c r="A6371" s="1" t="s">
        <v>47</v>
      </c>
      <c r="B6371" s="7" t="s">
        <v>177</v>
      </c>
      <c r="C6371" s="1" t="s">
        <v>6402</v>
      </c>
      <c r="D6371" s="8">
        <v>0.0</v>
      </c>
      <c r="E6371" s="1"/>
      <c r="F6371" s="1">
        <v>4.0</v>
      </c>
      <c r="G6371" s="1"/>
      <c r="H6371" s="1"/>
    </row>
    <row r="6372">
      <c r="A6372" s="1" t="s">
        <v>47</v>
      </c>
      <c r="B6372" s="7" t="s">
        <v>177</v>
      </c>
      <c r="C6372" s="1" t="s">
        <v>6403</v>
      </c>
      <c r="D6372" s="8">
        <v>0.0</v>
      </c>
      <c r="E6372" s="1"/>
      <c r="F6372" s="1">
        <v>2.0</v>
      </c>
      <c r="G6372" s="1"/>
      <c r="H6372" s="1"/>
    </row>
    <row r="6373">
      <c r="A6373" s="1" t="s">
        <v>47</v>
      </c>
      <c r="B6373" s="7" t="s">
        <v>177</v>
      </c>
      <c r="C6373" s="1" t="s">
        <v>6404</v>
      </c>
      <c r="D6373" s="8">
        <v>0.0</v>
      </c>
      <c r="E6373" s="1"/>
      <c r="F6373" s="1">
        <v>6.0</v>
      </c>
      <c r="G6373" s="1"/>
      <c r="H6373" s="1"/>
    </row>
    <row r="6374">
      <c r="A6374" s="1" t="s">
        <v>47</v>
      </c>
      <c r="B6374" s="7" t="s">
        <v>177</v>
      </c>
      <c r="C6374" s="1" t="s">
        <v>6405</v>
      </c>
      <c r="D6374" s="8">
        <v>0.0</v>
      </c>
      <c r="E6374" s="1"/>
      <c r="F6374" s="1">
        <v>8.0</v>
      </c>
      <c r="G6374" s="1"/>
      <c r="H6374" s="1"/>
    </row>
    <row r="6375">
      <c r="A6375" s="1" t="s">
        <v>47</v>
      </c>
      <c r="B6375" s="7" t="s">
        <v>177</v>
      </c>
      <c r="C6375" s="1" t="s">
        <v>6406</v>
      </c>
      <c r="D6375" s="8">
        <v>0.0</v>
      </c>
      <c r="E6375" s="1"/>
      <c r="F6375" s="1">
        <v>5.0</v>
      </c>
      <c r="G6375" s="1"/>
      <c r="H6375" s="1"/>
    </row>
    <row r="6376">
      <c r="A6376" s="1" t="s">
        <v>47</v>
      </c>
      <c r="B6376" s="7" t="s">
        <v>177</v>
      </c>
      <c r="C6376" s="1" t="s">
        <v>6407</v>
      </c>
      <c r="D6376" s="8">
        <v>0.0</v>
      </c>
      <c r="E6376" s="1"/>
      <c r="F6376" s="1">
        <v>3.0</v>
      </c>
      <c r="G6376" s="1"/>
      <c r="H6376" s="1"/>
    </row>
    <row r="6377">
      <c r="A6377" s="1" t="s">
        <v>47</v>
      </c>
      <c r="B6377" s="7" t="s">
        <v>177</v>
      </c>
      <c r="C6377" s="1" t="s">
        <v>6408</v>
      </c>
      <c r="D6377" s="8">
        <v>0.0</v>
      </c>
      <c r="E6377" s="1"/>
      <c r="F6377" s="1">
        <v>19.0</v>
      </c>
      <c r="G6377" s="1"/>
      <c r="H6377" s="1"/>
    </row>
    <row r="6378">
      <c r="A6378" s="1" t="s">
        <v>47</v>
      </c>
      <c r="B6378" s="7" t="s">
        <v>177</v>
      </c>
      <c r="C6378" s="1" t="s">
        <v>6409</v>
      </c>
      <c r="D6378" s="8">
        <v>0.0</v>
      </c>
      <c r="E6378" s="1"/>
      <c r="F6378" s="1">
        <v>17.0</v>
      </c>
      <c r="G6378" s="1"/>
      <c r="H6378" s="1"/>
    </row>
    <row r="6379">
      <c r="A6379" s="1" t="s">
        <v>47</v>
      </c>
      <c r="B6379" s="7" t="s">
        <v>177</v>
      </c>
      <c r="C6379" s="1" t="s">
        <v>6410</v>
      </c>
      <c r="D6379" s="8">
        <v>0.0</v>
      </c>
      <c r="E6379" s="1"/>
      <c r="F6379" s="1">
        <v>4.0</v>
      </c>
      <c r="G6379" s="1"/>
      <c r="H6379" s="1"/>
    </row>
    <row r="6380">
      <c r="A6380" s="1" t="s">
        <v>47</v>
      </c>
      <c r="B6380" s="7" t="s">
        <v>177</v>
      </c>
      <c r="C6380" s="1" t="s">
        <v>6411</v>
      </c>
      <c r="D6380" s="8">
        <v>0.0</v>
      </c>
      <c r="E6380" s="1"/>
      <c r="F6380" s="1">
        <v>2.0</v>
      </c>
      <c r="G6380" s="1"/>
      <c r="H6380" s="1"/>
    </row>
    <row r="6381">
      <c r="A6381" s="1" t="s">
        <v>47</v>
      </c>
      <c r="B6381" s="7" t="s">
        <v>177</v>
      </c>
      <c r="C6381" s="1" t="s">
        <v>6412</v>
      </c>
      <c r="D6381" s="8">
        <v>0.0</v>
      </c>
      <c r="E6381" s="1"/>
      <c r="F6381" s="1">
        <v>7.0</v>
      </c>
      <c r="G6381" s="1"/>
      <c r="H6381" s="1"/>
    </row>
    <row r="6382">
      <c r="A6382" s="1" t="s">
        <v>47</v>
      </c>
      <c r="B6382" s="7" t="s">
        <v>177</v>
      </c>
      <c r="C6382" s="1" t="s">
        <v>6413</v>
      </c>
      <c r="D6382" s="8">
        <v>0.0</v>
      </c>
      <c r="E6382" s="1"/>
      <c r="F6382" s="1">
        <v>5.0</v>
      </c>
      <c r="G6382" s="1"/>
      <c r="H6382" s="1"/>
    </row>
    <row r="6383">
      <c r="A6383" s="1" t="s">
        <v>47</v>
      </c>
      <c r="B6383" s="7" t="s">
        <v>177</v>
      </c>
      <c r="C6383" s="1" t="s">
        <v>6414</v>
      </c>
      <c r="D6383" s="8">
        <v>0.0</v>
      </c>
      <c r="E6383" s="1"/>
      <c r="F6383" s="1">
        <v>4.0</v>
      </c>
      <c r="G6383" s="1"/>
      <c r="H6383" s="1"/>
    </row>
    <row r="6384">
      <c r="A6384" s="1" t="s">
        <v>47</v>
      </c>
      <c r="B6384" s="7" t="s">
        <v>178</v>
      </c>
      <c r="C6384" s="1" t="s">
        <v>3959</v>
      </c>
      <c r="D6384" s="8">
        <v>0.0</v>
      </c>
      <c r="E6384" s="1"/>
      <c r="F6384" s="1">
        <v>1.6</v>
      </c>
      <c r="G6384" s="1"/>
      <c r="H6384" s="1"/>
    </row>
    <row r="6385">
      <c r="A6385" s="1" t="s">
        <v>47</v>
      </c>
      <c r="B6385" s="7" t="s">
        <v>178</v>
      </c>
      <c r="C6385" s="1" t="s">
        <v>3976</v>
      </c>
      <c r="D6385" s="8">
        <v>1.0</v>
      </c>
      <c r="E6385" s="1"/>
      <c r="F6385" s="1">
        <v>3.5</v>
      </c>
      <c r="G6385" s="1"/>
      <c r="H6385" s="1"/>
    </row>
    <row r="6386">
      <c r="A6386" s="1" t="s">
        <v>47</v>
      </c>
      <c r="B6386" s="7" t="s">
        <v>178</v>
      </c>
      <c r="C6386" s="1" t="s">
        <v>6415</v>
      </c>
      <c r="D6386" s="8">
        <v>0.0</v>
      </c>
      <c r="E6386" s="1"/>
      <c r="F6386" s="1">
        <v>3.5</v>
      </c>
      <c r="G6386" s="1"/>
      <c r="H6386" s="1"/>
    </row>
    <row r="6387">
      <c r="A6387" s="1" t="s">
        <v>47</v>
      </c>
      <c r="B6387" s="7" t="s">
        <v>178</v>
      </c>
      <c r="C6387" s="1" t="s">
        <v>3963</v>
      </c>
      <c r="D6387" s="8">
        <v>0.0</v>
      </c>
      <c r="E6387" s="1"/>
      <c r="F6387" s="1">
        <v>1.5</v>
      </c>
      <c r="G6387" s="1"/>
      <c r="H6387" s="1"/>
    </row>
    <row r="6388">
      <c r="A6388" s="1" t="s">
        <v>47</v>
      </c>
      <c r="B6388" s="7" t="s">
        <v>178</v>
      </c>
      <c r="C6388" s="1" t="s">
        <v>5521</v>
      </c>
      <c r="D6388" s="8">
        <v>0.0</v>
      </c>
      <c r="E6388" s="1"/>
      <c r="F6388" s="1">
        <v>1.0</v>
      </c>
      <c r="G6388" s="1"/>
      <c r="H6388" s="1"/>
    </row>
    <row r="6389">
      <c r="A6389" s="1" t="s">
        <v>47</v>
      </c>
      <c r="B6389" s="7" t="s">
        <v>178</v>
      </c>
      <c r="C6389" s="1" t="s">
        <v>3962</v>
      </c>
      <c r="D6389" s="8">
        <v>0.0</v>
      </c>
      <c r="E6389" s="1"/>
      <c r="F6389" s="1">
        <v>3.2</v>
      </c>
      <c r="G6389" s="1"/>
      <c r="H6389" s="1"/>
    </row>
    <row r="6390">
      <c r="A6390" s="1" t="s">
        <v>47</v>
      </c>
      <c r="B6390" s="7" t="s">
        <v>178</v>
      </c>
      <c r="C6390" s="1" t="s">
        <v>6416</v>
      </c>
      <c r="D6390" s="8">
        <v>0.0</v>
      </c>
      <c r="E6390" s="1"/>
      <c r="F6390" s="1">
        <v>1.0</v>
      </c>
      <c r="G6390" s="1"/>
      <c r="H6390" s="1"/>
    </row>
    <row r="6391">
      <c r="A6391" s="1" t="s">
        <v>47</v>
      </c>
      <c r="B6391" s="7" t="s">
        <v>178</v>
      </c>
      <c r="C6391" s="1" t="s">
        <v>5522</v>
      </c>
      <c r="D6391" s="8">
        <v>0.0</v>
      </c>
      <c r="E6391" s="1"/>
      <c r="F6391" s="1">
        <v>1.0</v>
      </c>
      <c r="G6391" s="1"/>
      <c r="H6391" s="1"/>
    </row>
    <row r="6392">
      <c r="A6392" s="1" t="s">
        <v>47</v>
      </c>
      <c r="B6392" s="7" t="s">
        <v>178</v>
      </c>
      <c r="C6392" s="1" t="s">
        <v>3974</v>
      </c>
      <c r="D6392" s="8">
        <v>0.0</v>
      </c>
      <c r="E6392" s="1"/>
      <c r="F6392" s="1">
        <v>1.0</v>
      </c>
      <c r="G6392" s="1"/>
      <c r="H6392" s="1"/>
    </row>
    <row r="6393">
      <c r="A6393" s="1" t="s">
        <v>47</v>
      </c>
      <c r="B6393" s="7" t="s">
        <v>178</v>
      </c>
      <c r="C6393" s="1" t="s">
        <v>5526</v>
      </c>
      <c r="D6393" s="8">
        <v>0.0</v>
      </c>
      <c r="E6393" s="1"/>
      <c r="F6393" s="1">
        <v>1.0</v>
      </c>
      <c r="G6393" s="1"/>
      <c r="H6393" s="1"/>
    </row>
    <row r="6394">
      <c r="A6394" s="1" t="s">
        <v>47</v>
      </c>
      <c r="B6394" s="7" t="s">
        <v>178</v>
      </c>
      <c r="C6394" s="1" t="s">
        <v>5527</v>
      </c>
      <c r="D6394" s="8">
        <v>0.0</v>
      </c>
      <c r="E6394" s="1"/>
      <c r="F6394" s="1">
        <v>1.0</v>
      </c>
      <c r="G6394" s="1"/>
      <c r="H6394" s="1"/>
    </row>
    <row r="6395">
      <c r="A6395" s="1" t="s">
        <v>47</v>
      </c>
      <c r="B6395" s="7" t="s">
        <v>178</v>
      </c>
      <c r="C6395" s="1" t="s">
        <v>3981</v>
      </c>
      <c r="D6395" s="8">
        <v>0.0</v>
      </c>
      <c r="E6395" s="1"/>
      <c r="F6395" s="1">
        <v>1.0</v>
      </c>
      <c r="G6395" s="1"/>
      <c r="H6395" s="1"/>
    </row>
    <row r="6396">
      <c r="A6396" s="1" t="s">
        <v>47</v>
      </c>
      <c r="B6396" s="7" t="s">
        <v>178</v>
      </c>
      <c r="C6396" s="1" t="s">
        <v>3983</v>
      </c>
      <c r="D6396" s="8">
        <v>0.0</v>
      </c>
      <c r="E6396" s="1"/>
      <c r="F6396" s="1">
        <v>1.0</v>
      </c>
      <c r="G6396" s="1"/>
      <c r="H6396" s="1"/>
    </row>
    <row r="6397">
      <c r="A6397" s="1" t="s">
        <v>47</v>
      </c>
      <c r="B6397" s="7" t="s">
        <v>178</v>
      </c>
      <c r="C6397" s="1" t="s">
        <v>6417</v>
      </c>
      <c r="D6397" s="8">
        <v>0.0</v>
      </c>
      <c r="E6397" s="1"/>
      <c r="F6397" s="1">
        <v>1.0</v>
      </c>
      <c r="G6397" s="1"/>
      <c r="H6397" s="1"/>
    </row>
    <row r="6398">
      <c r="A6398" s="1" t="s">
        <v>47</v>
      </c>
      <c r="B6398" s="7" t="s">
        <v>178</v>
      </c>
      <c r="C6398" s="1" t="s">
        <v>6418</v>
      </c>
      <c r="D6398" s="8">
        <v>0.0</v>
      </c>
      <c r="E6398" s="1"/>
      <c r="F6398" s="1">
        <v>1.0</v>
      </c>
      <c r="G6398" s="1"/>
      <c r="H6398" s="1"/>
    </row>
    <row r="6399">
      <c r="A6399" s="1" t="s">
        <v>47</v>
      </c>
      <c r="B6399" s="7" t="s">
        <v>178</v>
      </c>
      <c r="C6399" s="1" t="s">
        <v>6419</v>
      </c>
      <c r="D6399" s="8">
        <v>0.0</v>
      </c>
      <c r="E6399" s="1"/>
      <c r="F6399" s="1">
        <v>1.0</v>
      </c>
      <c r="G6399" s="1"/>
      <c r="H6399" s="1"/>
    </row>
    <row r="6400">
      <c r="A6400" s="1" t="s">
        <v>47</v>
      </c>
      <c r="B6400" s="7" t="s">
        <v>178</v>
      </c>
      <c r="C6400" s="1" t="s">
        <v>6420</v>
      </c>
      <c r="D6400" s="8">
        <v>0.0</v>
      </c>
      <c r="E6400" s="1"/>
      <c r="F6400" s="1">
        <v>100.0</v>
      </c>
      <c r="G6400" s="1"/>
      <c r="H6400" s="1"/>
    </row>
    <row r="6401">
      <c r="A6401" s="1" t="s">
        <v>47</v>
      </c>
      <c r="B6401" s="7" t="s">
        <v>178</v>
      </c>
      <c r="C6401" s="1" t="s">
        <v>6421</v>
      </c>
      <c r="D6401" s="8">
        <v>0.0</v>
      </c>
      <c r="E6401" s="1"/>
      <c r="F6401" s="1">
        <v>1.0</v>
      </c>
      <c r="G6401" s="1"/>
      <c r="H6401" s="1"/>
    </row>
    <row r="6402">
      <c r="A6402" s="1" t="s">
        <v>47</v>
      </c>
      <c r="B6402" s="7" t="s">
        <v>178</v>
      </c>
      <c r="C6402" s="1" t="s">
        <v>6422</v>
      </c>
      <c r="D6402" s="8">
        <v>0.0</v>
      </c>
      <c r="E6402" s="1"/>
      <c r="F6402" s="1">
        <v>1.0</v>
      </c>
      <c r="G6402" s="1"/>
      <c r="H6402" s="1"/>
    </row>
    <row r="6403">
      <c r="A6403" s="1" t="s">
        <v>47</v>
      </c>
      <c r="B6403" s="7" t="s">
        <v>178</v>
      </c>
      <c r="C6403" s="1" t="s">
        <v>6423</v>
      </c>
      <c r="D6403" s="8">
        <v>0.0</v>
      </c>
      <c r="E6403" s="1"/>
      <c r="F6403" s="1">
        <v>3.0</v>
      </c>
      <c r="G6403" s="1"/>
      <c r="H6403" s="1"/>
    </row>
    <row r="6404">
      <c r="A6404" s="1" t="s">
        <v>47</v>
      </c>
      <c r="B6404" s="7" t="s">
        <v>178</v>
      </c>
      <c r="C6404" s="1" t="s">
        <v>6424</v>
      </c>
      <c r="D6404" s="8">
        <v>0.0</v>
      </c>
      <c r="E6404" s="1"/>
      <c r="F6404" s="1">
        <v>1.0</v>
      </c>
      <c r="G6404" s="1"/>
      <c r="H6404" s="1"/>
    </row>
    <row r="6405">
      <c r="A6405" s="1" t="s">
        <v>47</v>
      </c>
      <c r="B6405" s="7" t="s">
        <v>178</v>
      </c>
      <c r="C6405" s="1" t="s">
        <v>3958</v>
      </c>
      <c r="D6405" s="8">
        <v>0.0</v>
      </c>
      <c r="E6405" s="1"/>
      <c r="F6405" s="1">
        <v>17.0</v>
      </c>
      <c r="G6405" s="1"/>
      <c r="H6405" s="1"/>
    </row>
    <row r="6406">
      <c r="A6406" s="1" t="s">
        <v>47</v>
      </c>
      <c r="B6406" s="7" t="s">
        <v>178</v>
      </c>
      <c r="C6406" s="1" t="s">
        <v>6425</v>
      </c>
      <c r="D6406" s="8">
        <v>0.0</v>
      </c>
      <c r="E6406" s="1"/>
      <c r="F6406" s="1">
        <v>1.0</v>
      </c>
      <c r="G6406" s="1"/>
      <c r="H6406" s="1"/>
    </row>
    <row r="6407">
      <c r="A6407" s="1" t="s">
        <v>47</v>
      </c>
      <c r="B6407" s="7" t="s">
        <v>178</v>
      </c>
      <c r="C6407" s="1" t="s">
        <v>6426</v>
      </c>
      <c r="D6407" s="8">
        <v>0.0</v>
      </c>
      <c r="E6407" s="1"/>
      <c r="F6407" s="1">
        <v>53.0</v>
      </c>
      <c r="G6407" s="1"/>
      <c r="H6407" s="1"/>
    </row>
    <row r="6408">
      <c r="A6408" s="1" t="s">
        <v>47</v>
      </c>
      <c r="B6408" s="7" t="s">
        <v>178</v>
      </c>
      <c r="C6408" s="1" t="s">
        <v>6427</v>
      </c>
      <c r="D6408" s="8">
        <v>0.0</v>
      </c>
      <c r="E6408" s="1"/>
      <c r="F6408" s="1">
        <v>1.0</v>
      </c>
      <c r="G6408" s="1"/>
      <c r="H6408" s="1"/>
    </row>
    <row r="6409">
      <c r="A6409" s="1" t="s">
        <v>47</v>
      </c>
      <c r="B6409" s="7" t="s">
        <v>178</v>
      </c>
      <c r="C6409" s="1" t="s">
        <v>6428</v>
      </c>
      <c r="D6409" s="8">
        <v>0.0</v>
      </c>
      <c r="E6409" s="1"/>
      <c r="F6409" s="1">
        <v>1.0</v>
      </c>
      <c r="G6409" s="1"/>
      <c r="H6409" s="1"/>
    </row>
    <row r="6410">
      <c r="A6410" s="1" t="s">
        <v>47</v>
      </c>
      <c r="B6410" s="7" t="s">
        <v>178</v>
      </c>
      <c r="C6410" s="1" t="s">
        <v>6429</v>
      </c>
      <c r="D6410" s="8">
        <v>0.0</v>
      </c>
      <c r="E6410" s="1"/>
      <c r="F6410" s="1">
        <v>4.0</v>
      </c>
      <c r="G6410" s="1"/>
      <c r="H6410" s="1"/>
    </row>
    <row r="6411">
      <c r="A6411" s="1" t="s">
        <v>47</v>
      </c>
      <c r="B6411" s="7" t="s">
        <v>178</v>
      </c>
      <c r="C6411" s="1" t="s">
        <v>6430</v>
      </c>
      <c r="D6411" s="8">
        <v>0.0</v>
      </c>
      <c r="E6411" s="1"/>
      <c r="F6411" s="1">
        <v>1.0</v>
      </c>
      <c r="G6411" s="1"/>
      <c r="H6411" s="1"/>
    </row>
    <row r="6412">
      <c r="A6412" s="1" t="s">
        <v>47</v>
      </c>
      <c r="B6412" s="7" t="s">
        <v>178</v>
      </c>
      <c r="C6412" s="1" t="s">
        <v>3956</v>
      </c>
      <c r="D6412" s="8">
        <v>0.0</v>
      </c>
      <c r="E6412" s="1"/>
      <c r="F6412" s="1">
        <v>56.0</v>
      </c>
      <c r="G6412" s="1"/>
      <c r="H6412" s="1"/>
    </row>
    <row r="6413">
      <c r="A6413" s="1" t="s">
        <v>47</v>
      </c>
      <c r="B6413" s="7" t="s">
        <v>178</v>
      </c>
      <c r="C6413" s="1" t="s">
        <v>3979</v>
      </c>
      <c r="D6413" s="8">
        <v>0.0</v>
      </c>
      <c r="E6413" s="1"/>
      <c r="F6413" s="1">
        <v>64.0</v>
      </c>
      <c r="G6413" s="1"/>
      <c r="H6413" s="1"/>
    </row>
    <row r="6414">
      <c r="A6414" s="1" t="s">
        <v>47</v>
      </c>
      <c r="B6414" s="7" t="s">
        <v>179</v>
      </c>
      <c r="C6414" s="1" t="s">
        <v>6431</v>
      </c>
      <c r="D6414" s="8">
        <v>0.0</v>
      </c>
      <c r="E6414" s="1"/>
      <c r="F6414" s="1">
        <v>9.7</v>
      </c>
      <c r="G6414" s="1"/>
      <c r="H6414" s="1"/>
    </row>
    <row r="6415">
      <c r="A6415" s="1" t="s">
        <v>47</v>
      </c>
      <c r="B6415" s="7" t="s">
        <v>179</v>
      </c>
      <c r="C6415" s="1" t="s">
        <v>6432</v>
      </c>
      <c r="D6415" s="8">
        <v>0.0</v>
      </c>
      <c r="E6415" s="1"/>
      <c r="F6415" s="1">
        <v>3.0</v>
      </c>
      <c r="G6415" s="1"/>
      <c r="H6415" s="1"/>
    </row>
    <row r="6416">
      <c r="A6416" s="1" t="s">
        <v>47</v>
      </c>
      <c r="B6416" s="7" t="s">
        <v>179</v>
      </c>
      <c r="C6416" s="1" t="s">
        <v>6433</v>
      </c>
      <c r="D6416" s="8">
        <v>0.0</v>
      </c>
      <c r="E6416" s="1"/>
      <c r="F6416" s="1">
        <v>1.8</v>
      </c>
      <c r="G6416" s="1"/>
      <c r="H6416" s="1"/>
    </row>
    <row r="6417">
      <c r="A6417" s="1" t="s">
        <v>47</v>
      </c>
      <c r="B6417" s="7" t="s">
        <v>179</v>
      </c>
      <c r="C6417" s="1" t="s">
        <v>6434</v>
      </c>
      <c r="D6417" s="8">
        <v>0.0</v>
      </c>
      <c r="E6417" s="1"/>
      <c r="F6417" s="1">
        <v>7.5</v>
      </c>
      <c r="G6417" s="1"/>
      <c r="H6417" s="1"/>
    </row>
    <row r="6418">
      <c r="A6418" s="1" t="s">
        <v>47</v>
      </c>
      <c r="B6418" s="7" t="s">
        <v>179</v>
      </c>
      <c r="C6418" s="1" t="s">
        <v>6435</v>
      </c>
      <c r="D6418" s="8">
        <v>1.0</v>
      </c>
      <c r="E6418" s="1"/>
      <c r="F6418" s="1">
        <v>7.8</v>
      </c>
      <c r="G6418" s="1"/>
      <c r="H6418" s="1"/>
    </row>
    <row r="6419">
      <c r="A6419" s="1" t="s">
        <v>47</v>
      </c>
      <c r="B6419" s="7" t="s">
        <v>179</v>
      </c>
      <c r="C6419" s="1" t="s">
        <v>6436</v>
      </c>
      <c r="D6419" s="8">
        <v>0.0</v>
      </c>
      <c r="E6419" s="1"/>
      <c r="F6419" s="1">
        <v>7.8</v>
      </c>
      <c r="G6419" s="1"/>
      <c r="H6419" s="1"/>
    </row>
    <row r="6420">
      <c r="A6420" s="1" t="s">
        <v>47</v>
      </c>
      <c r="B6420" s="7" t="s">
        <v>179</v>
      </c>
      <c r="C6420" s="1" t="s">
        <v>6437</v>
      </c>
      <c r="D6420" s="8">
        <v>0.0</v>
      </c>
      <c r="E6420" s="1"/>
      <c r="F6420" s="1">
        <v>7.9</v>
      </c>
      <c r="G6420" s="1"/>
      <c r="H6420" s="1"/>
    </row>
    <row r="6421">
      <c r="A6421" s="1" t="s">
        <v>47</v>
      </c>
      <c r="B6421" s="7" t="s">
        <v>179</v>
      </c>
      <c r="C6421" s="1" t="s">
        <v>6438</v>
      </c>
      <c r="D6421" s="8">
        <v>0.0</v>
      </c>
      <c r="E6421" s="1"/>
      <c r="F6421" s="1">
        <v>1.0</v>
      </c>
      <c r="G6421" s="1"/>
      <c r="H6421" s="1"/>
    </row>
    <row r="6422">
      <c r="A6422" s="1" t="s">
        <v>47</v>
      </c>
      <c r="B6422" s="7" t="s">
        <v>179</v>
      </c>
      <c r="C6422" s="1" t="s">
        <v>6439</v>
      </c>
      <c r="D6422" s="8">
        <v>0.0</v>
      </c>
      <c r="E6422" s="1"/>
      <c r="F6422" s="1">
        <v>2.0</v>
      </c>
      <c r="G6422" s="1"/>
      <c r="H6422" s="1"/>
    </row>
    <row r="6423">
      <c r="A6423" s="1" t="s">
        <v>47</v>
      </c>
      <c r="B6423" s="7" t="s">
        <v>179</v>
      </c>
      <c r="C6423" s="1" t="s">
        <v>6440</v>
      </c>
      <c r="D6423" s="8">
        <v>0.0</v>
      </c>
      <c r="E6423" s="1"/>
      <c r="F6423" s="1">
        <v>1.0</v>
      </c>
      <c r="G6423" s="1"/>
      <c r="H6423" s="1"/>
    </row>
    <row r="6424">
      <c r="A6424" s="1" t="s">
        <v>47</v>
      </c>
      <c r="B6424" s="7" t="s">
        <v>179</v>
      </c>
      <c r="C6424" s="1" t="s">
        <v>6441</v>
      </c>
      <c r="D6424" s="8">
        <v>0.0</v>
      </c>
      <c r="E6424" s="1"/>
      <c r="F6424" s="1">
        <v>1.0</v>
      </c>
      <c r="G6424" s="1"/>
      <c r="H6424" s="1"/>
    </row>
    <row r="6425">
      <c r="A6425" s="1" t="s">
        <v>47</v>
      </c>
      <c r="B6425" s="7" t="s">
        <v>179</v>
      </c>
      <c r="C6425" s="1" t="s">
        <v>6442</v>
      </c>
      <c r="D6425" s="8">
        <v>0.0</v>
      </c>
      <c r="E6425" s="1"/>
      <c r="F6425" s="1">
        <v>2.8</v>
      </c>
      <c r="G6425" s="1"/>
      <c r="H6425" s="1"/>
    </row>
    <row r="6426">
      <c r="A6426" s="1" t="s">
        <v>47</v>
      </c>
      <c r="B6426" s="7" t="s">
        <v>179</v>
      </c>
      <c r="C6426" s="1" t="s">
        <v>6443</v>
      </c>
      <c r="D6426" s="8">
        <v>0.0</v>
      </c>
      <c r="E6426" s="1"/>
      <c r="F6426" s="1">
        <v>10.9</v>
      </c>
      <c r="G6426" s="1"/>
      <c r="H6426" s="1"/>
    </row>
    <row r="6427">
      <c r="A6427" s="1" t="s">
        <v>47</v>
      </c>
      <c r="B6427" s="7" t="s">
        <v>179</v>
      </c>
      <c r="C6427" s="1" t="s">
        <v>6444</v>
      </c>
      <c r="D6427" s="8">
        <v>0.0</v>
      </c>
      <c r="E6427" s="1"/>
      <c r="F6427" s="1">
        <v>8.2</v>
      </c>
      <c r="G6427" s="1"/>
      <c r="H6427" s="1"/>
    </row>
    <row r="6428">
      <c r="A6428" s="1" t="s">
        <v>47</v>
      </c>
      <c r="B6428" s="7" t="s">
        <v>179</v>
      </c>
      <c r="C6428" s="1" t="s">
        <v>6445</v>
      </c>
      <c r="D6428" s="8">
        <v>0.0</v>
      </c>
      <c r="E6428" s="1"/>
      <c r="F6428" s="1">
        <v>2.5</v>
      </c>
      <c r="G6428" s="1"/>
      <c r="H6428" s="1"/>
    </row>
    <row r="6429">
      <c r="A6429" s="1" t="s">
        <v>47</v>
      </c>
      <c r="B6429" s="7" t="s">
        <v>179</v>
      </c>
      <c r="C6429" s="1" t="s">
        <v>6446</v>
      </c>
      <c r="D6429" s="8">
        <v>0.0</v>
      </c>
      <c r="E6429" s="1"/>
      <c r="F6429" s="1">
        <v>8.6</v>
      </c>
      <c r="G6429" s="1"/>
      <c r="H6429" s="1"/>
    </row>
    <row r="6430">
      <c r="A6430" s="1" t="s">
        <v>47</v>
      </c>
      <c r="B6430" s="7" t="s">
        <v>179</v>
      </c>
      <c r="C6430" s="1" t="s">
        <v>6447</v>
      </c>
      <c r="D6430" s="8">
        <v>0.0</v>
      </c>
      <c r="E6430" s="1"/>
      <c r="F6430" s="1">
        <v>2.6</v>
      </c>
      <c r="G6430" s="1"/>
      <c r="H6430" s="1"/>
    </row>
    <row r="6431">
      <c r="A6431" s="1" t="s">
        <v>47</v>
      </c>
      <c r="B6431" s="7" t="s">
        <v>179</v>
      </c>
      <c r="C6431" s="1" t="s">
        <v>6448</v>
      </c>
      <c r="D6431" s="8">
        <v>0.0</v>
      </c>
      <c r="E6431" s="1"/>
      <c r="F6431" s="1">
        <v>3.0</v>
      </c>
      <c r="G6431" s="1"/>
      <c r="H6431" s="1"/>
    </row>
    <row r="6432">
      <c r="A6432" s="1" t="s">
        <v>47</v>
      </c>
      <c r="B6432" s="7" t="s">
        <v>179</v>
      </c>
      <c r="C6432" s="1" t="s">
        <v>6449</v>
      </c>
      <c r="D6432" s="8">
        <v>0.0</v>
      </c>
      <c r="E6432" s="1"/>
      <c r="F6432" s="1">
        <v>2.3</v>
      </c>
      <c r="G6432" s="1"/>
      <c r="H6432" s="1"/>
    </row>
    <row r="6433">
      <c r="A6433" s="1" t="s">
        <v>47</v>
      </c>
      <c r="B6433" s="7" t="s">
        <v>179</v>
      </c>
      <c r="C6433" s="1" t="s">
        <v>6450</v>
      </c>
      <c r="D6433" s="8">
        <v>0.0</v>
      </c>
      <c r="E6433" s="1"/>
      <c r="F6433" s="1">
        <v>1.0</v>
      </c>
      <c r="G6433" s="1"/>
      <c r="H6433" s="1"/>
    </row>
    <row r="6434">
      <c r="A6434" s="1" t="s">
        <v>47</v>
      </c>
      <c r="B6434" s="7" t="s">
        <v>179</v>
      </c>
      <c r="C6434" s="1" t="s">
        <v>6451</v>
      </c>
      <c r="D6434" s="8">
        <v>0.0</v>
      </c>
      <c r="E6434" s="1"/>
      <c r="F6434" s="1">
        <v>10.3</v>
      </c>
      <c r="G6434" s="1"/>
      <c r="H6434" s="1"/>
    </row>
    <row r="6435">
      <c r="A6435" s="1" t="s">
        <v>47</v>
      </c>
      <c r="B6435" s="7" t="s">
        <v>179</v>
      </c>
      <c r="C6435" s="1" t="s">
        <v>6452</v>
      </c>
      <c r="D6435" s="8">
        <v>0.0</v>
      </c>
      <c r="E6435" s="1"/>
      <c r="F6435" s="1">
        <v>1.0</v>
      </c>
      <c r="G6435" s="1"/>
      <c r="H6435" s="1"/>
    </row>
    <row r="6436">
      <c r="A6436" s="1" t="s">
        <v>47</v>
      </c>
      <c r="B6436" s="7" t="s">
        <v>179</v>
      </c>
      <c r="C6436" s="1" t="s">
        <v>6453</v>
      </c>
      <c r="D6436" s="8">
        <v>0.0</v>
      </c>
      <c r="E6436" s="1"/>
      <c r="F6436" s="1">
        <v>1.0</v>
      </c>
      <c r="G6436" s="1"/>
      <c r="H6436" s="1"/>
    </row>
    <row r="6437">
      <c r="A6437" s="1" t="s">
        <v>47</v>
      </c>
      <c r="B6437" s="7" t="s">
        <v>179</v>
      </c>
      <c r="C6437" s="1" t="s">
        <v>6454</v>
      </c>
      <c r="D6437" s="8">
        <v>0.0</v>
      </c>
      <c r="E6437" s="1"/>
      <c r="F6437" s="1">
        <v>1.0</v>
      </c>
      <c r="G6437" s="1"/>
      <c r="H6437" s="1"/>
    </row>
    <row r="6438">
      <c r="A6438" s="1" t="s">
        <v>47</v>
      </c>
      <c r="B6438" s="7" t="s">
        <v>179</v>
      </c>
      <c r="C6438" s="1" t="s">
        <v>6455</v>
      </c>
      <c r="D6438" s="8">
        <v>0.0</v>
      </c>
      <c r="E6438" s="1"/>
      <c r="F6438" s="1">
        <v>2.0</v>
      </c>
      <c r="G6438" s="1"/>
      <c r="H6438" s="1"/>
    </row>
    <row r="6439">
      <c r="A6439" s="1" t="s">
        <v>47</v>
      </c>
      <c r="B6439" s="7" t="s">
        <v>179</v>
      </c>
      <c r="C6439" s="1" t="s">
        <v>6456</v>
      </c>
      <c r="D6439" s="8">
        <v>0.0</v>
      </c>
      <c r="E6439" s="1"/>
      <c r="F6439" s="1">
        <v>3.0</v>
      </c>
      <c r="G6439" s="1"/>
      <c r="H6439" s="1"/>
    </row>
    <row r="6440">
      <c r="A6440" s="1" t="s">
        <v>47</v>
      </c>
      <c r="B6440" s="7" t="s">
        <v>179</v>
      </c>
      <c r="C6440" s="1" t="s">
        <v>6457</v>
      </c>
      <c r="D6440" s="8">
        <v>0.0</v>
      </c>
      <c r="E6440" s="1"/>
      <c r="F6440" s="1">
        <v>2.3</v>
      </c>
      <c r="G6440" s="1"/>
      <c r="H6440" s="1"/>
    </row>
    <row r="6441">
      <c r="A6441" s="1" t="s">
        <v>47</v>
      </c>
      <c r="B6441" s="7" t="s">
        <v>179</v>
      </c>
      <c r="C6441" s="1" t="s">
        <v>6458</v>
      </c>
      <c r="D6441" s="8">
        <v>0.0</v>
      </c>
      <c r="E6441" s="1"/>
      <c r="F6441" s="1">
        <v>9.5</v>
      </c>
      <c r="G6441" s="1"/>
      <c r="H6441" s="1"/>
    </row>
    <row r="6442">
      <c r="A6442" s="1" t="s">
        <v>47</v>
      </c>
      <c r="B6442" s="7" t="s">
        <v>179</v>
      </c>
      <c r="C6442" s="1" t="s">
        <v>6459</v>
      </c>
      <c r="D6442" s="8">
        <v>0.0</v>
      </c>
      <c r="E6442" s="1"/>
      <c r="F6442" s="1">
        <v>4.0</v>
      </c>
      <c r="G6442" s="1"/>
      <c r="H6442" s="1"/>
    </row>
    <row r="6443">
      <c r="A6443" s="1" t="s">
        <v>47</v>
      </c>
      <c r="B6443" s="7" t="s">
        <v>179</v>
      </c>
      <c r="C6443" s="1" t="s">
        <v>6460</v>
      </c>
      <c r="D6443" s="8">
        <v>0.0</v>
      </c>
      <c r="E6443" s="1"/>
      <c r="F6443" s="1">
        <v>10.0</v>
      </c>
      <c r="G6443" s="1"/>
      <c r="H6443" s="1"/>
    </row>
    <row r="6444">
      <c r="A6444" s="1" t="s">
        <v>47</v>
      </c>
      <c r="B6444" s="7" t="s">
        <v>179</v>
      </c>
      <c r="C6444" s="1" t="s">
        <v>6461</v>
      </c>
      <c r="D6444" s="8">
        <v>0.0</v>
      </c>
      <c r="E6444" s="1"/>
      <c r="F6444" s="1">
        <v>1.0</v>
      </c>
      <c r="G6444" s="1"/>
      <c r="H6444" s="1"/>
    </row>
    <row r="6445">
      <c r="A6445" s="1" t="s">
        <v>47</v>
      </c>
      <c r="B6445" s="7" t="s">
        <v>179</v>
      </c>
      <c r="C6445" s="1" t="s">
        <v>6462</v>
      </c>
      <c r="D6445" s="8">
        <v>0.0</v>
      </c>
      <c r="E6445" s="1"/>
      <c r="F6445" s="1">
        <v>1.0</v>
      </c>
      <c r="G6445" s="1"/>
      <c r="H6445" s="1"/>
    </row>
    <row r="6446">
      <c r="A6446" s="1" t="s">
        <v>47</v>
      </c>
      <c r="B6446" s="7" t="s">
        <v>179</v>
      </c>
      <c r="C6446" s="1" t="s">
        <v>6463</v>
      </c>
      <c r="D6446" s="8">
        <v>0.0</v>
      </c>
      <c r="E6446" s="1"/>
      <c r="F6446" s="1">
        <v>3.0</v>
      </c>
      <c r="G6446" s="1"/>
      <c r="H6446" s="1"/>
    </row>
    <row r="6447">
      <c r="A6447" s="1" t="s">
        <v>47</v>
      </c>
      <c r="B6447" s="7" t="s">
        <v>179</v>
      </c>
      <c r="C6447" s="1" t="s">
        <v>6464</v>
      </c>
      <c r="D6447" s="8">
        <v>0.0</v>
      </c>
      <c r="E6447" s="1"/>
      <c r="F6447" s="1">
        <v>4.0</v>
      </c>
      <c r="G6447" s="1"/>
      <c r="H6447" s="1"/>
    </row>
    <row r="6448">
      <c r="A6448" s="1" t="s">
        <v>47</v>
      </c>
      <c r="B6448" s="7" t="s">
        <v>179</v>
      </c>
      <c r="C6448" s="1" t="s">
        <v>6465</v>
      </c>
      <c r="D6448" s="8">
        <v>0.0</v>
      </c>
      <c r="E6448" s="1"/>
      <c r="F6448" s="1">
        <v>3.0</v>
      </c>
      <c r="G6448" s="1"/>
      <c r="H6448" s="1"/>
    </row>
    <row r="6449">
      <c r="A6449" s="1" t="s">
        <v>47</v>
      </c>
      <c r="B6449" s="7" t="s">
        <v>179</v>
      </c>
      <c r="C6449" s="1" t="s">
        <v>6466</v>
      </c>
      <c r="D6449" s="8">
        <v>0.0</v>
      </c>
      <c r="E6449" s="1"/>
      <c r="F6449" s="1">
        <v>3.0</v>
      </c>
      <c r="G6449" s="1"/>
      <c r="H6449" s="1"/>
    </row>
    <row r="6450">
      <c r="A6450" s="1" t="s">
        <v>47</v>
      </c>
      <c r="B6450" s="7" t="s">
        <v>179</v>
      </c>
      <c r="C6450" s="1" t="s">
        <v>6467</v>
      </c>
      <c r="D6450" s="8">
        <v>0.0</v>
      </c>
      <c r="E6450" s="1"/>
      <c r="F6450" s="1">
        <v>2.5</v>
      </c>
      <c r="G6450" s="1"/>
      <c r="H6450" s="1"/>
    </row>
    <row r="6451">
      <c r="A6451" s="1" t="s">
        <v>47</v>
      </c>
      <c r="B6451" s="7" t="s">
        <v>179</v>
      </c>
      <c r="C6451" s="1" t="s">
        <v>6468</v>
      </c>
      <c r="D6451" s="8">
        <v>0.0</v>
      </c>
      <c r="E6451" s="1"/>
      <c r="F6451" s="1">
        <v>1.0</v>
      </c>
      <c r="G6451" s="1"/>
      <c r="H6451" s="1"/>
    </row>
    <row r="6452">
      <c r="A6452" s="1" t="s">
        <v>47</v>
      </c>
      <c r="B6452" s="7" t="s">
        <v>179</v>
      </c>
      <c r="C6452" s="1" t="s">
        <v>6469</v>
      </c>
      <c r="D6452" s="8">
        <v>0.0</v>
      </c>
      <c r="E6452" s="1"/>
      <c r="F6452" s="1">
        <v>2.5</v>
      </c>
      <c r="G6452" s="1"/>
      <c r="H6452" s="1"/>
    </row>
    <row r="6453">
      <c r="A6453" s="1" t="s">
        <v>47</v>
      </c>
      <c r="B6453" s="7" t="s">
        <v>179</v>
      </c>
      <c r="C6453" s="1" t="s">
        <v>6470</v>
      </c>
      <c r="D6453" s="8">
        <v>0.0</v>
      </c>
      <c r="E6453" s="1"/>
      <c r="F6453" s="1">
        <v>1.0</v>
      </c>
      <c r="G6453" s="1"/>
      <c r="H6453" s="1"/>
    </row>
    <row r="6454">
      <c r="A6454" s="1" t="s">
        <v>47</v>
      </c>
      <c r="B6454" s="7" t="s">
        <v>179</v>
      </c>
      <c r="C6454" s="1" t="s">
        <v>6471</v>
      </c>
      <c r="D6454" s="8">
        <v>0.0</v>
      </c>
      <c r="E6454" s="1"/>
      <c r="F6454" s="1">
        <v>1.0</v>
      </c>
      <c r="G6454" s="1"/>
      <c r="H6454" s="1"/>
    </row>
    <row r="6455">
      <c r="A6455" s="1" t="s">
        <v>47</v>
      </c>
      <c r="B6455" s="7" t="s">
        <v>179</v>
      </c>
      <c r="C6455" s="1" t="s">
        <v>6472</v>
      </c>
      <c r="D6455" s="8">
        <v>0.0</v>
      </c>
      <c r="E6455" s="1"/>
      <c r="F6455" s="1">
        <v>4.0</v>
      </c>
      <c r="G6455" s="1"/>
      <c r="H6455" s="1"/>
    </row>
    <row r="6456">
      <c r="A6456" s="1" t="s">
        <v>47</v>
      </c>
      <c r="B6456" s="7" t="s">
        <v>179</v>
      </c>
      <c r="C6456" s="1" t="s">
        <v>6473</v>
      </c>
      <c r="D6456" s="8">
        <v>0.0</v>
      </c>
      <c r="E6456" s="1"/>
      <c r="F6456" s="1">
        <v>9.0</v>
      </c>
      <c r="G6456" s="1"/>
      <c r="H6456" s="1"/>
    </row>
    <row r="6457">
      <c r="A6457" s="1" t="s">
        <v>47</v>
      </c>
      <c r="B6457" s="7" t="s">
        <v>179</v>
      </c>
      <c r="C6457" s="1" t="s">
        <v>6474</v>
      </c>
      <c r="D6457" s="8">
        <v>0.0</v>
      </c>
      <c r="E6457" s="1"/>
      <c r="F6457" s="1">
        <v>1.0</v>
      </c>
      <c r="G6457" s="1"/>
      <c r="H6457" s="1"/>
    </row>
    <row r="6458">
      <c r="A6458" s="1" t="s">
        <v>47</v>
      </c>
      <c r="B6458" s="7" t="s">
        <v>179</v>
      </c>
      <c r="C6458" s="1" t="s">
        <v>6475</v>
      </c>
      <c r="D6458" s="8">
        <v>0.0</v>
      </c>
      <c r="E6458" s="1"/>
      <c r="F6458" s="1">
        <v>4.0</v>
      </c>
      <c r="G6458" s="1"/>
      <c r="H6458" s="1"/>
    </row>
    <row r="6459">
      <c r="A6459" s="1" t="s">
        <v>47</v>
      </c>
      <c r="B6459" s="7" t="s">
        <v>179</v>
      </c>
      <c r="C6459" s="1" t="s">
        <v>6476</v>
      </c>
      <c r="D6459" s="8">
        <v>0.0</v>
      </c>
      <c r="E6459" s="1"/>
      <c r="F6459" s="1">
        <v>11.0</v>
      </c>
      <c r="G6459" s="1"/>
      <c r="H6459" s="1"/>
    </row>
    <row r="6460">
      <c r="A6460" s="1" t="s">
        <v>47</v>
      </c>
      <c r="B6460" s="7" t="s">
        <v>179</v>
      </c>
      <c r="C6460" s="1" t="s">
        <v>6477</v>
      </c>
      <c r="D6460" s="8">
        <v>0.0</v>
      </c>
      <c r="E6460" s="1"/>
      <c r="F6460" s="1">
        <v>9.0</v>
      </c>
      <c r="G6460" s="1"/>
      <c r="H6460" s="1"/>
    </row>
    <row r="6461">
      <c r="A6461" s="1" t="s">
        <v>47</v>
      </c>
      <c r="B6461" s="7" t="s">
        <v>179</v>
      </c>
      <c r="C6461" s="1" t="s">
        <v>6478</v>
      </c>
      <c r="D6461" s="8">
        <v>0.0</v>
      </c>
      <c r="E6461" s="1"/>
      <c r="F6461" s="1">
        <v>9.0</v>
      </c>
      <c r="G6461" s="1"/>
      <c r="H6461" s="1"/>
    </row>
    <row r="6462">
      <c r="A6462" s="1" t="s">
        <v>47</v>
      </c>
      <c r="B6462" s="7" t="s">
        <v>179</v>
      </c>
      <c r="C6462" s="1" t="s">
        <v>6479</v>
      </c>
      <c r="D6462" s="8">
        <v>0.0</v>
      </c>
      <c r="E6462" s="1"/>
      <c r="F6462" s="1">
        <v>12.0</v>
      </c>
      <c r="G6462" s="1"/>
      <c r="H6462" s="1"/>
    </row>
    <row r="6463">
      <c r="A6463" s="1" t="s">
        <v>47</v>
      </c>
      <c r="B6463" s="7" t="s">
        <v>179</v>
      </c>
      <c r="C6463" s="1" t="s">
        <v>6480</v>
      </c>
      <c r="D6463" s="8">
        <v>0.0</v>
      </c>
      <c r="E6463" s="1"/>
      <c r="F6463" s="1">
        <v>12.0</v>
      </c>
      <c r="G6463" s="1"/>
      <c r="H6463" s="1"/>
    </row>
    <row r="6464">
      <c r="A6464" s="1" t="s">
        <v>47</v>
      </c>
      <c r="B6464" s="7" t="s">
        <v>180</v>
      </c>
      <c r="C6464" s="1" t="s">
        <v>5729</v>
      </c>
      <c r="D6464" s="8">
        <v>0.0</v>
      </c>
      <c r="E6464" s="1"/>
      <c r="F6464" s="1">
        <v>1.0</v>
      </c>
      <c r="G6464" s="1"/>
      <c r="H6464" s="1"/>
    </row>
    <row r="6465">
      <c r="A6465" s="1" t="s">
        <v>47</v>
      </c>
      <c r="B6465" s="7" t="s">
        <v>180</v>
      </c>
      <c r="C6465" s="1" t="s">
        <v>6481</v>
      </c>
      <c r="D6465" s="8">
        <v>0.0</v>
      </c>
      <c r="E6465" s="1"/>
      <c r="F6465" s="1">
        <v>2.7</v>
      </c>
      <c r="G6465" s="1"/>
      <c r="H6465" s="1"/>
    </row>
    <row r="6466">
      <c r="A6466" s="1" t="s">
        <v>47</v>
      </c>
      <c r="B6466" s="7" t="s">
        <v>180</v>
      </c>
      <c r="C6466" s="1" t="s">
        <v>6482</v>
      </c>
      <c r="D6466" s="8">
        <v>0.0</v>
      </c>
      <c r="E6466" s="1"/>
      <c r="F6466" s="1">
        <v>1.0</v>
      </c>
      <c r="G6466" s="1"/>
      <c r="H6466" s="1"/>
    </row>
    <row r="6467">
      <c r="A6467" s="1" t="s">
        <v>47</v>
      </c>
      <c r="B6467" s="7" t="s">
        <v>180</v>
      </c>
      <c r="C6467" s="1" t="s">
        <v>6483</v>
      </c>
      <c r="D6467" s="8">
        <v>0.0</v>
      </c>
      <c r="E6467" s="1"/>
      <c r="F6467" s="1">
        <v>2.2</v>
      </c>
      <c r="G6467" s="1"/>
      <c r="H6467" s="1"/>
    </row>
    <row r="6468">
      <c r="A6468" s="1" t="s">
        <v>47</v>
      </c>
      <c r="B6468" s="7" t="s">
        <v>180</v>
      </c>
      <c r="C6468" s="1" t="s">
        <v>6484</v>
      </c>
      <c r="D6468" s="8">
        <v>0.0</v>
      </c>
      <c r="E6468" s="1"/>
      <c r="F6468" s="1">
        <v>1.0</v>
      </c>
      <c r="G6468" s="1"/>
      <c r="H6468" s="1"/>
    </row>
    <row r="6469">
      <c r="A6469" s="1" t="s">
        <v>47</v>
      </c>
      <c r="B6469" s="7" t="s">
        <v>180</v>
      </c>
      <c r="C6469" s="1" t="s">
        <v>5747</v>
      </c>
      <c r="D6469" s="8">
        <v>0.0</v>
      </c>
      <c r="E6469" s="1"/>
      <c r="F6469" s="1">
        <v>1.0</v>
      </c>
      <c r="G6469" s="1"/>
      <c r="H6469" s="1"/>
    </row>
    <row r="6470">
      <c r="A6470" s="1" t="s">
        <v>47</v>
      </c>
      <c r="B6470" s="7" t="s">
        <v>180</v>
      </c>
      <c r="C6470" s="1" t="s">
        <v>6485</v>
      </c>
      <c r="D6470" s="8">
        <v>0.0</v>
      </c>
      <c r="E6470" s="1"/>
      <c r="F6470" s="1">
        <v>4.7</v>
      </c>
      <c r="G6470" s="1"/>
      <c r="H6470" s="1"/>
    </row>
    <row r="6471">
      <c r="A6471" s="1" t="s">
        <v>47</v>
      </c>
      <c r="B6471" s="7" t="s">
        <v>180</v>
      </c>
      <c r="C6471" s="1" t="s">
        <v>6486</v>
      </c>
      <c r="D6471" s="8">
        <v>0.0</v>
      </c>
      <c r="E6471" s="1"/>
      <c r="F6471" s="1">
        <v>1.0</v>
      </c>
      <c r="G6471" s="1"/>
      <c r="H6471" s="1"/>
    </row>
    <row r="6472">
      <c r="A6472" s="1" t="s">
        <v>47</v>
      </c>
      <c r="B6472" s="7" t="s">
        <v>180</v>
      </c>
      <c r="C6472" s="1" t="s">
        <v>6487</v>
      </c>
      <c r="D6472" s="8">
        <v>0.0</v>
      </c>
      <c r="E6472" s="1"/>
      <c r="F6472" s="1">
        <v>1.0</v>
      </c>
      <c r="G6472" s="1"/>
      <c r="H6472" s="1"/>
    </row>
    <row r="6473">
      <c r="A6473" s="1" t="s">
        <v>47</v>
      </c>
      <c r="B6473" s="7" t="s">
        <v>180</v>
      </c>
      <c r="C6473" s="1" t="s">
        <v>6488</v>
      </c>
      <c r="D6473" s="8">
        <v>0.0</v>
      </c>
      <c r="E6473" s="1"/>
      <c r="F6473" s="1">
        <v>1.0</v>
      </c>
      <c r="G6473" s="1"/>
      <c r="H6473" s="1"/>
    </row>
    <row r="6474">
      <c r="A6474" s="1" t="s">
        <v>47</v>
      </c>
      <c r="B6474" s="7" t="s">
        <v>180</v>
      </c>
      <c r="C6474" s="1" t="s">
        <v>6489</v>
      </c>
      <c r="D6474" s="8">
        <v>0.0</v>
      </c>
      <c r="E6474" s="1"/>
      <c r="F6474" s="1">
        <v>2.0</v>
      </c>
      <c r="G6474" s="1"/>
      <c r="H6474" s="1"/>
    </row>
    <row r="6475">
      <c r="A6475" s="1" t="s">
        <v>47</v>
      </c>
      <c r="B6475" s="7" t="s">
        <v>180</v>
      </c>
      <c r="C6475" s="1" t="s">
        <v>5738</v>
      </c>
      <c r="D6475" s="8">
        <v>0.0</v>
      </c>
      <c r="E6475" s="1"/>
      <c r="F6475" s="1">
        <v>1.0</v>
      </c>
      <c r="G6475" s="1"/>
      <c r="H6475" s="1"/>
    </row>
    <row r="6476">
      <c r="A6476" s="1" t="s">
        <v>47</v>
      </c>
      <c r="B6476" s="7" t="s">
        <v>180</v>
      </c>
      <c r="C6476" s="1" t="s">
        <v>6490</v>
      </c>
      <c r="D6476" s="8">
        <v>0.0</v>
      </c>
      <c r="E6476" s="1"/>
      <c r="F6476" s="1">
        <v>3.7</v>
      </c>
      <c r="G6476" s="1"/>
      <c r="H6476" s="1"/>
    </row>
    <row r="6477">
      <c r="A6477" s="1" t="s">
        <v>47</v>
      </c>
      <c r="B6477" s="7" t="s">
        <v>180</v>
      </c>
      <c r="C6477" s="1" t="s">
        <v>6491</v>
      </c>
      <c r="D6477" s="8">
        <v>0.0</v>
      </c>
      <c r="E6477" s="1"/>
      <c r="F6477" s="1">
        <v>1.0</v>
      </c>
      <c r="G6477" s="1"/>
      <c r="H6477" s="1"/>
    </row>
    <row r="6478">
      <c r="A6478" s="1" t="s">
        <v>47</v>
      </c>
      <c r="B6478" s="7" t="s">
        <v>180</v>
      </c>
      <c r="C6478" s="1" t="s">
        <v>6492</v>
      </c>
      <c r="D6478" s="8">
        <v>0.0</v>
      </c>
      <c r="E6478" s="1"/>
      <c r="F6478" s="1">
        <v>1.0</v>
      </c>
      <c r="G6478" s="1"/>
      <c r="H6478" s="1"/>
    </row>
    <row r="6479">
      <c r="A6479" s="1" t="s">
        <v>47</v>
      </c>
      <c r="B6479" s="7" t="s">
        <v>180</v>
      </c>
      <c r="C6479" s="1" t="s">
        <v>6493</v>
      </c>
      <c r="D6479" s="8">
        <v>0.0</v>
      </c>
      <c r="E6479" s="1"/>
      <c r="F6479" s="1">
        <v>1.0</v>
      </c>
      <c r="G6479" s="1"/>
      <c r="H6479" s="1"/>
    </row>
    <row r="6480">
      <c r="A6480" s="1" t="s">
        <v>47</v>
      </c>
      <c r="B6480" s="7" t="s">
        <v>180</v>
      </c>
      <c r="C6480" s="1" t="s">
        <v>6494</v>
      </c>
      <c r="D6480" s="8">
        <v>0.0</v>
      </c>
      <c r="E6480" s="1"/>
      <c r="F6480" s="1">
        <v>1.0</v>
      </c>
      <c r="G6480" s="1"/>
      <c r="H6480" s="1"/>
    </row>
    <row r="6481">
      <c r="A6481" s="1" t="s">
        <v>47</v>
      </c>
      <c r="B6481" s="7" t="s">
        <v>180</v>
      </c>
      <c r="C6481" s="1" t="s">
        <v>6495</v>
      </c>
      <c r="D6481" s="8">
        <v>0.0</v>
      </c>
      <c r="E6481" s="1"/>
      <c r="F6481" s="1">
        <v>1.0</v>
      </c>
      <c r="G6481" s="1"/>
      <c r="H6481" s="1"/>
    </row>
    <row r="6482">
      <c r="A6482" s="1" t="s">
        <v>47</v>
      </c>
      <c r="B6482" s="7" t="s">
        <v>180</v>
      </c>
      <c r="C6482" s="1" t="s">
        <v>6496</v>
      </c>
      <c r="D6482" s="8">
        <v>0.0</v>
      </c>
      <c r="E6482" s="1"/>
      <c r="F6482" s="1">
        <v>1.0</v>
      </c>
      <c r="G6482" s="1"/>
      <c r="H6482" s="1"/>
    </row>
    <row r="6483">
      <c r="A6483" s="1" t="s">
        <v>47</v>
      </c>
      <c r="B6483" s="7" t="s">
        <v>180</v>
      </c>
      <c r="C6483" s="1" t="s">
        <v>6497</v>
      </c>
      <c r="D6483" s="8">
        <v>0.0</v>
      </c>
      <c r="E6483" s="1"/>
      <c r="F6483" s="1">
        <v>11.3</v>
      </c>
      <c r="G6483" s="1"/>
      <c r="H6483" s="1"/>
    </row>
    <row r="6484">
      <c r="A6484" s="1" t="s">
        <v>47</v>
      </c>
      <c r="B6484" s="7" t="s">
        <v>180</v>
      </c>
      <c r="C6484" s="1" t="s">
        <v>6498</v>
      </c>
      <c r="D6484" s="8">
        <v>0.0</v>
      </c>
      <c r="E6484" s="1"/>
      <c r="F6484" s="1">
        <v>1.0</v>
      </c>
      <c r="G6484" s="1"/>
      <c r="H6484" s="1"/>
    </row>
    <row r="6485">
      <c r="A6485" s="1" t="s">
        <v>47</v>
      </c>
      <c r="B6485" s="7" t="s">
        <v>180</v>
      </c>
      <c r="C6485" s="1" t="s">
        <v>6499</v>
      </c>
      <c r="D6485" s="8">
        <v>0.0</v>
      </c>
      <c r="E6485" s="1"/>
      <c r="F6485" s="1">
        <v>1.0</v>
      </c>
      <c r="G6485" s="1"/>
      <c r="H6485" s="1"/>
    </row>
    <row r="6486">
      <c r="A6486" s="1" t="s">
        <v>47</v>
      </c>
      <c r="B6486" s="7" t="s">
        <v>180</v>
      </c>
      <c r="C6486" s="1" t="s">
        <v>6500</v>
      </c>
      <c r="D6486" s="8">
        <v>0.0</v>
      </c>
      <c r="E6486" s="1"/>
      <c r="F6486" s="1">
        <v>1.7</v>
      </c>
      <c r="G6486" s="1"/>
      <c r="H6486" s="1"/>
    </row>
    <row r="6487">
      <c r="A6487" s="1" t="s">
        <v>47</v>
      </c>
      <c r="B6487" s="7" t="s">
        <v>180</v>
      </c>
      <c r="C6487" s="1" t="s">
        <v>6501</v>
      </c>
      <c r="D6487" s="8">
        <v>0.0</v>
      </c>
      <c r="E6487" s="1"/>
      <c r="F6487" s="1">
        <v>1.3</v>
      </c>
      <c r="G6487" s="1"/>
      <c r="H6487" s="1"/>
    </row>
    <row r="6488">
      <c r="A6488" s="1" t="s">
        <v>47</v>
      </c>
      <c r="B6488" s="7" t="s">
        <v>180</v>
      </c>
      <c r="C6488" s="1" t="s">
        <v>6502</v>
      </c>
      <c r="D6488" s="8">
        <v>0.0</v>
      </c>
      <c r="E6488" s="1"/>
      <c r="F6488" s="1">
        <v>1.3</v>
      </c>
      <c r="G6488" s="1"/>
      <c r="H6488" s="1"/>
    </row>
    <row r="6489">
      <c r="A6489" s="1" t="s">
        <v>47</v>
      </c>
      <c r="B6489" s="7" t="s">
        <v>180</v>
      </c>
      <c r="C6489" s="1" t="s">
        <v>5772</v>
      </c>
      <c r="D6489" s="8">
        <v>0.0</v>
      </c>
      <c r="E6489" s="1"/>
      <c r="F6489" s="1">
        <v>1.0</v>
      </c>
      <c r="G6489" s="1"/>
      <c r="H6489" s="1"/>
    </row>
    <row r="6490">
      <c r="A6490" s="1" t="s">
        <v>47</v>
      </c>
      <c r="B6490" s="7" t="s">
        <v>180</v>
      </c>
      <c r="C6490" s="1" t="s">
        <v>6503</v>
      </c>
      <c r="D6490" s="8">
        <v>0.0</v>
      </c>
      <c r="E6490" s="1"/>
      <c r="F6490" s="1">
        <v>1.0</v>
      </c>
      <c r="G6490" s="1"/>
      <c r="H6490" s="1"/>
    </row>
    <row r="6491">
      <c r="A6491" s="1" t="s">
        <v>47</v>
      </c>
      <c r="B6491" s="7" t="s">
        <v>180</v>
      </c>
      <c r="C6491" s="1" t="s">
        <v>6504</v>
      </c>
      <c r="D6491" s="8">
        <v>0.0</v>
      </c>
      <c r="E6491" s="1"/>
      <c r="F6491" s="1">
        <v>1.0</v>
      </c>
      <c r="G6491" s="1"/>
      <c r="H6491" s="1"/>
    </row>
    <row r="6492">
      <c r="A6492" s="1" t="s">
        <v>47</v>
      </c>
      <c r="B6492" s="7" t="s">
        <v>180</v>
      </c>
      <c r="C6492" s="1" t="s">
        <v>6505</v>
      </c>
      <c r="D6492" s="8">
        <v>0.0</v>
      </c>
      <c r="E6492" s="1"/>
      <c r="F6492" s="1">
        <v>1.0</v>
      </c>
      <c r="G6492" s="1"/>
      <c r="H6492" s="1"/>
    </row>
    <row r="6493">
      <c r="A6493" s="1" t="s">
        <v>47</v>
      </c>
      <c r="B6493" s="7" t="s">
        <v>180</v>
      </c>
      <c r="C6493" s="1" t="s">
        <v>6506</v>
      </c>
      <c r="D6493" s="8">
        <v>0.0</v>
      </c>
      <c r="E6493" s="1"/>
      <c r="F6493" s="1">
        <v>1.0</v>
      </c>
      <c r="G6493" s="1"/>
      <c r="H6493" s="1"/>
    </row>
    <row r="6494">
      <c r="A6494" s="1" t="s">
        <v>47</v>
      </c>
      <c r="B6494" s="7" t="s">
        <v>180</v>
      </c>
      <c r="C6494" s="1" t="s">
        <v>6507</v>
      </c>
      <c r="D6494" s="8">
        <v>0.0</v>
      </c>
      <c r="E6494" s="1"/>
      <c r="F6494" s="1">
        <v>1.0</v>
      </c>
      <c r="G6494" s="1"/>
      <c r="H6494" s="1"/>
    </row>
    <row r="6495">
      <c r="A6495" s="1" t="s">
        <v>47</v>
      </c>
      <c r="B6495" s="7" t="s">
        <v>180</v>
      </c>
      <c r="C6495" s="1" t="s">
        <v>6508</v>
      </c>
      <c r="D6495" s="8">
        <v>0.0</v>
      </c>
      <c r="E6495" s="1"/>
      <c r="F6495" s="1">
        <v>1.0</v>
      </c>
      <c r="G6495" s="1"/>
      <c r="H6495" s="1"/>
    </row>
    <row r="6496">
      <c r="A6496" s="1" t="s">
        <v>47</v>
      </c>
      <c r="B6496" s="7" t="s">
        <v>180</v>
      </c>
      <c r="C6496" s="1" t="s">
        <v>6509</v>
      </c>
      <c r="D6496" s="8">
        <v>0.0</v>
      </c>
      <c r="E6496" s="1"/>
      <c r="F6496" s="1">
        <v>1.0</v>
      </c>
      <c r="G6496" s="1"/>
      <c r="H6496" s="1"/>
    </row>
    <row r="6497">
      <c r="A6497" s="1" t="s">
        <v>47</v>
      </c>
      <c r="B6497" s="7" t="s">
        <v>180</v>
      </c>
      <c r="C6497" s="1" t="s">
        <v>6510</v>
      </c>
      <c r="D6497" s="8">
        <v>0.0</v>
      </c>
      <c r="E6497" s="1"/>
      <c r="F6497" s="1">
        <v>1.0</v>
      </c>
      <c r="G6497" s="1"/>
      <c r="H6497" s="1"/>
    </row>
    <row r="6498">
      <c r="A6498" s="1" t="s">
        <v>47</v>
      </c>
      <c r="B6498" s="7" t="s">
        <v>180</v>
      </c>
      <c r="C6498" s="1" t="s">
        <v>6511</v>
      </c>
      <c r="D6498" s="8">
        <v>0.0</v>
      </c>
      <c r="E6498" s="1"/>
      <c r="F6498" s="1">
        <v>2.0</v>
      </c>
      <c r="G6498" s="1"/>
      <c r="H6498" s="1"/>
    </row>
    <row r="6499">
      <c r="A6499" s="1" t="s">
        <v>47</v>
      </c>
      <c r="B6499" s="7" t="s">
        <v>180</v>
      </c>
      <c r="C6499" s="1" t="s">
        <v>6512</v>
      </c>
      <c r="D6499" s="8">
        <v>0.0</v>
      </c>
      <c r="E6499" s="1"/>
      <c r="F6499" s="1">
        <v>4.5</v>
      </c>
      <c r="G6499" s="1"/>
      <c r="H6499" s="1"/>
    </row>
    <row r="6500">
      <c r="A6500" s="1" t="s">
        <v>47</v>
      </c>
      <c r="B6500" s="7" t="s">
        <v>180</v>
      </c>
      <c r="C6500" s="1" t="s">
        <v>6513</v>
      </c>
      <c r="D6500" s="8">
        <v>0.0</v>
      </c>
      <c r="E6500" s="1"/>
      <c r="F6500" s="1">
        <v>13.0</v>
      </c>
      <c r="G6500" s="1"/>
      <c r="H6500" s="1"/>
    </row>
    <row r="6501">
      <c r="A6501" s="1" t="s">
        <v>47</v>
      </c>
      <c r="B6501" s="7" t="s">
        <v>180</v>
      </c>
      <c r="C6501" s="1" t="s">
        <v>6514</v>
      </c>
      <c r="D6501" s="8">
        <v>0.0</v>
      </c>
      <c r="E6501" s="1"/>
      <c r="F6501" s="1">
        <v>1.0</v>
      </c>
      <c r="G6501" s="1"/>
      <c r="H6501" s="1"/>
    </row>
    <row r="6502">
      <c r="A6502" s="1" t="s">
        <v>47</v>
      </c>
      <c r="B6502" s="7" t="s">
        <v>180</v>
      </c>
      <c r="C6502" s="1" t="s">
        <v>6515</v>
      </c>
      <c r="D6502" s="8">
        <v>0.0</v>
      </c>
      <c r="E6502" s="1"/>
      <c r="F6502" s="1">
        <v>1.0</v>
      </c>
      <c r="G6502" s="1"/>
      <c r="H6502" s="1"/>
    </row>
    <row r="6503">
      <c r="A6503" s="1" t="s">
        <v>47</v>
      </c>
      <c r="B6503" s="7" t="s">
        <v>180</v>
      </c>
      <c r="C6503" s="1" t="s">
        <v>6516</v>
      </c>
      <c r="D6503" s="8">
        <v>0.0</v>
      </c>
      <c r="E6503" s="1"/>
      <c r="F6503" s="1">
        <v>13.0</v>
      </c>
      <c r="G6503" s="1"/>
      <c r="H6503" s="1"/>
    </row>
    <row r="6504">
      <c r="A6504" s="1" t="s">
        <v>47</v>
      </c>
      <c r="B6504" s="7" t="s">
        <v>180</v>
      </c>
      <c r="C6504" s="1" t="s">
        <v>6517</v>
      </c>
      <c r="D6504" s="8">
        <v>0.0</v>
      </c>
      <c r="E6504" s="1"/>
      <c r="F6504" s="1">
        <v>1.0</v>
      </c>
      <c r="G6504" s="1"/>
      <c r="H6504" s="1"/>
    </row>
    <row r="6505">
      <c r="A6505" s="1" t="s">
        <v>47</v>
      </c>
      <c r="B6505" s="7" t="s">
        <v>180</v>
      </c>
      <c r="C6505" s="1" t="s">
        <v>6518</v>
      </c>
      <c r="D6505" s="8">
        <v>0.0</v>
      </c>
      <c r="E6505" s="1"/>
      <c r="F6505" s="1">
        <v>1.0</v>
      </c>
      <c r="G6505" s="1"/>
      <c r="H6505" s="1"/>
    </row>
    <row r="6506">
      <c r="A6506" s="1" t="s">
        <v>47</v>
      </c>
      <c r="B6506" s="7" t="s">
        <v>180</v>
      </c>
      <c r="C6506" s="1" t="s">
        <v>6519</v>
      </c>
      <c r="D6506" s="8">
        <v>0.0</v>
      </c>
      <c r="E6506" s="1"/>
      <c r="F6506" s="1">
        <v>1.0</v>
      </c>
      <c r="G6506" s="1"/>
      <c r="H6506" s="1"/>
    </row>
    <row r="6507">
      <c r="A6507" s="1" t="s">
        <v>47</v>
      </c>
      <c r="B6507" s="7" t="s">
        <v>180</v>
      </c>
      <c r="C6507" s="1" t="s">
        <v>6520</v>
      </c>
      <c r="D6507" s="8">
        <v>0.0</v>
      </c>
      <c r="E6507" s="1"/>
      <c r="F6507" s="1">
        <v>3.0</v>
      </c>
      <c r="G6507" s="1"/>
      <c r="H6507" s="1"/>
    </row>
    <row r="6508">
      <c r="A6508" s="1" t="s">
        <v>47</v>
      </c>
      <c r="B6508" s="7" t="s">
        <v>180</v>
      </c>
      <c r="C6508" s="1" t="s">
        <v>6521</v>
      </c>
      <c r="D6508" s="8">
        <v>0.0</v>
      </c>
      <c r="E6508" s="1"/>
      <c r="F6508" s="1">
        <v>1.0</v>
      </c>
      <c r="G6508" s="1"/>
      <c r="H6508" s="1"/>
    </row>
    <row r="6509">
      <c r="A6509" s="1" t="s">
        <v>47</v>
      </c>
      <c r="B6509" s="7" t="s">
        <v>180</v>
      </c>
      <c r="C6509" s="1" t="s">
        <v>6522</v>
      </c>
      <c r="D6509" s="8">
        <v>0.0</v>
      </c>
      <c r="E6509" s="1"/>
      <c r="F6509" s="1">
        <v>1.0</v>
      </c>
      <c r="G6509" s="1"/>
      <c r="H6509" s="1"/>
    </row>
    <row r="6510">
      <c r="A6510" s="1" t="s">
        <v>47</v>
      </c>
      <c r="B6510" s="7" t="s">
        <v>180</v>
      </c>
      <c r="C6510" s="1" t="s">
        <v>6523</v>
      </c>
      <c r="D6510" s="8">
        <v>0.0</v>
      </c>
      <c r="E6510" s="1"/>
      <c r="F6510" s="1">
        <v>1.0</v>
      </c>
      <c r="G6510" s="1"/>
      <c r="H6510" s="1"/>
    </row>
    <row r="6511">
      <c r="A6511" s="1" t="s">
        <v>47</v>
      </c>
      <c r="B6511" s="7" t="s">
        <v>180</v>
      </c>
      <c r="C6511" s="1" t="s">
        <v>6524</v>
      </c>
      <c r="D6511" s="8">
        <v>0.0</v>
      </c>
      <c r="E6511" s="1"/>
      <c r="F6511" s="1">
        <v>1.0</v>
      </c>
      <c r="G6511" s="1"/>
      <c r="H6511" s="1"/>
    </row>
    <row r="6512">
      <c r="A6512" s="1" t="s">
        <v>47</v>
      </c>
      <c r="B6512" s="7" t="s">
        <v>180</v>
      </c>
      <c r="C6512" s="1" t="s">
        <v>6525</v>
      </c>
      <c r="D6512" s="8">
        <v>0.0</v>
      </c>
      <c r="E6512" s="1"/>
      <c r="F6512" s="1">
        <v>1.0</v>
      </c>
      <c r="G6512" s="1"/>
      <c r="H6512" s="1"/>
    </row>
    <row r="6513">
      <c r="A6513" s="1" t="s">
        <v>47</v>
      </c>
      <c r="B6513" s="7" t="s">
        <v>180</v>
      </c>
      <c r="C6513" s="1" t="s">
        <v>6526</v>
      </c>
      <c r="D6513" s="8">
        <v>0.0</v>
      </c>
      <c r="E6513" s="1"/>
      <c r="F6513" s="1">
        <v>3.0</v>
      </c>
      <c r="G6513" s="1"/>
      <c r="H6513" s="1"/>
    </row>
    <row r="6514">
      <c r="A6514" s="1" t="s">
        <v>47</v>
      </c>
      <c r="B6514" s="7" t="s">
        <v>181</v>
      </c>
      <c r="C6514" s="1" t="s">
        <v>5166</v>
      </c>
      <c r="D6514" s="8">
        <v>1.0</v>
      </c>
      <c r="E6514" s="1"/>
      <c r="F6514" s="1">
        <v>1.3</v>
      </c>
      <c r="G6514" s="1"/>
      <c r="H6514" s="1"/>
    </row>
    <row r="6515">
      <c r="A6515" s="1" t="s">
        <v>47</v>
      </c>
      <c r="B6515" s="7" t="s">
        <v>181</v>
      </c>
      <c r="C6515" s="1" t="s">
        <v>5181</v>
      </c>
      <c r="D6515" s="8">
        <v>0.0</v>
      </c>
      <c r="E6515" s="1"/>
      <c r="F6515" s="1">
        <v>3.7</v>
      </c>
      <c r="G6515" s="1"/>
      <c r="H6515" s="1"/>
    </row>
    <row r="6516">
      <c r="A6516" s="1" t="s">
        <v>47</v>
      </c>
      <c r="B6516" s="7" t="s">
        <v>181</v>
      </c>
      <c r="C6516" s="1" t="s">
        <v>5170</v>
      </c>
      <c r="D6516" s="8">
        <v>0.0</v>
      </c>
      <c r="E6516" s="1"/>
      <c r="F6516" s="1">
        <v>2.5</v>
      </c>
      <c r="G6516" s="1"/>
      <c r="H6516" s="1"/>
    </row>
    <row r="6517">
      <c r="A6517" s="1" t="s">
        <v>47</v>
      </c>
      <c r="B6517" s="7" t="s">
        <v>181</v>
      </c>
      <c r="C6517" s="1" t="s">
        <v>5176</v>
      </c>
      <c r="D6517" s="8">
        <v>0.0</v>
      </c>
      <c r="E6517" s="1"/>
      <c r="F6517" s="1">
        <v>3.3</v>
      </c>
      <c r="G6517" s="1"/>
      <c r="H6517" s="1"/>
    </row>
    <row r="6518">
      <c r="A6518" s="1" t="s">
        <v>47</v>
      </c>
      <c r="B6518" s="7" t="s">
        <v>181</v>
      </c>
      <c r="C6518" s="1" t="s">
        <v>5173</v>
      </c>
      <c r="D6518" s="8">
        <v>0.0</v>
      </c>
      <c r="E6518" s="1"/>
      <c r="F6518" s="1">
        <v>1.0</v>
      </c>
      <c r="G6518" s="1"/>
      <c r="H6518" s="1"/>
    </row>
    <row r="6519">
      <c r="A6519" s="1" t="s">
        <v>47</v>
      </c>
      <c r="B6519" s="7" t="s">
        <v>181</v>
      </c>
      <c r="C6519" s="1" t="s">
        <v>5165</v>
      </c>
      <c r="D6519" s="8">
        <v>0.0</v>
      </c>
      <c r="E6519" s="1"/>
      <c r="F6519" s="1">
        <v>12.8</v>
      </c>
      <c r="G6519" s="1"/>
      <c r="H6519" s="1"/>
    </row>
    <row r="6520">
      <c r="A6520" s="1" t="s">
        <v>47</v>
      </c>
      <c r="B6520" s="7" t="s">
        <v>181</v>
      </c>
      <c r="C6520" s="1" t="s">
        <v>5171</v>
      </c>
      <c r="D6520" s="8">
        <v>0.0</v>
      </c>
      <c r="E6520" s="1"/>
      <c r="F6520" s="1">
        <v>1.0</v>
      </c>
      <c r="G6520" s="1"/>
      <c r="H6520" s="1"/>
    </row>
    <row r="6521">
      <c r="A6521" s="1" t="s">
        <v>47</v>
      </c>
      <c r="B6521" s="7" t="s">
        <v>181</v>
      </c>
      <c r="C6521" s="1" t="s">
        <v>6527</v>
      </c>
      <c r="D6521" s="8">
        <v>0.0</v>
      </c>
      <c r="E6521" s="1"/>
      <c r="F6521" s="1">
        <v>1.9</v>
      </c>
      <c r="G6521" s="1"/>
      <c r="H6521" s="1"/>
    </row>
    <row r="6522">
      <c r="A6522" s="1" t="s">
        <v>47</v>
      </c>
      <c r="B6522" s="7" t="s">
        <v>181</v>
      </c>
      <c r="C6522" s="1" t="s">
        <v>3661</v>
      </c>
      <c r="D6522" s="8">
        <v>0.0</v>
      </c>
      <c r="E6522" s="1"/>
      <c r="F6522" s="1">
        <v>1.0</v>
      </c>
      <c r="G6522" s="1"/>
      <c r="H6522" s="1"/>
    </row>
    <row r="6523">
      <c r="A6523" s="1" t="s">
        <v>47</v>
      </c>
      <c r="B6523" s="7" t="s">
        <v>181</v>
      </c>
      <c r="C6523" s="1" t="s">
        <v>6528</v>
      </c>
      <c r="D6523" s="8">
        <v>0.0</v>
      </c>
      <c r="E6523" s="1"/>
      <c r="F6523" s="1">
        <v>5.4</v>
      </c>
      <c r="G6523" s="1"/>
      <c r="H6523" s="1"/>
    </row>
    <row r="6524">
      <c r="A6524" s="1" t="s">
        <v>47</v>
      </c>
      <c r="B6524" s="7" t="s">
        <v>181</v>
      </c>
      <c r="C6524" s="1" t="s">
        <v>5175</v>
      </c>
      <c r="D6524" s="8">
        <v>0.0</v>
      </c>
      <c r="E6524" s="1"/>
      <c r="F6524" s="1">
        <v>1.3</v>
      </c>
      <c r="G6524" s="1"/>
      <c r="H6524" s="1"/>
    </row>
    <row r="6525">
      <c r="A6525" s="1" t="s">
        <v>47</v>
      </c>
      <c r="B6525" s="7" t="s">
        <v>181</v>
      </c>
      <c r="C6525" s="1" t="s">
        <v>6529</v>
      </c>
      <c r="D6525" s="8">
        <v>0.0</v>
      </c>
      <c r="E6525" s="1"/>
      <c r="F6525" s="1">
        <v>1.8</v>
      </c>
      <c r="G6525" s="1"/>
      <c r="H6525" s="1"/>
    </row>
    <row r="6526">
      <c r="A6526" s="1" t="s">
        <v>47</v>
      </c>
      <c r="B6526" s="7" t="s">
        <v>181</v>
      </c>
      <c r="C6526" s="1" t="s">
        <v>5172</v>
      </c>
      <c r="D6526" s="8">
        <v>0.0</v>
      </c>
      <c r="E6526" s="1"/>
      <c r="F6526" s="1">
        <v>1.0</v>
      </c>
      <c r="G6526" s="1"/>
      <c r="H6526" s="1"/>
    </row>
    <row r="6527">
      <c r="A6527" s="1" t="s">
        <v>47</v>
      </c>
      <c r="B6527" s="7" t="s">
        <v>181</v>
      </c>
      <c r="C6527" s="1" t="s">
        <v>6530</v>
      </c>
      <c r="D6527" s="8">
        <v>0.0</v>
      </c>
      <c r="E6527" s="1"/>
      <c r="F6527" s="1">
        <v>3.0</v>
      </c>
      <c r="G6527" s="1"/>
      <c r="H6527" s="1"/>
    </row>
    <row r="6528">
      <c r="A6528" s="1" t="s">
        <v>47</v>
      </c>
      <c r="B6528" s="7" t="s">
        <v>181</v>
      </c>
      <c r="C6528" s="1" t="s">
        <v>6531</v>
      </c>
      <c r="D6528" s="8">
        <v>0.0</v>
      </c>
      <c r="E6528" s="1"/>
      <c r="F6528" s="1">
        <v>11.1</v>
      </c>
      <c r="G6528" s="1"/>
      <c r="H6528" s="1"/>
    </row>
    <row r="6529">
      <c r="A6529" s="1" t="s">
        <v>47</v>
      </c>
      <c r="B6529" s="7" t="s">
        <v>181</v>
      </c>
      <c r="C6529" s="1" t="s">
        <v>6532</v>
      </c>
      <c r="D6529" s="8">
        <v>0.0</v>
      </c>
      <c r="E6529" s="1"/>
      <c r="F6529" s="1">
        <v>3.5</v>
      </c>
      <c r="G6529" s="1"/>
      <c r="H6529" s="1"/>
    </row>
    <row r="6530">
      <c r="A6530" s="1" t="s">
        <v>47</v>
      </c>
      <c r="B6530" s="7" t="s">
        <v>181</v>
      </c>
      <c r="C6530" s="1" t="s">
        <v>5187</v>
      </c>
      <c r="D6530" s="8">
        <v>0.0</v>
      </c>
      <c r="E6530" s="1"/>
      <c r="F6530" s="1">
        <v>8.3</v>
      </c>
      <c r="G6530" s="1"/>
      <c r="H6530" s="1"/>
    </row>
    <row r="6531">
      <c r="A6531" s="1" t="s">
        <v>47</v>
      </c>
      <c r="B6531" s="7" t="s">
        <v>181</v>
      </c>
      <c r="C6531" s="1" t="s">
        <v>6533</v>
      </c>
      <c r="D6531" s="8">
        <v>0.0</v>
      </c>
      <c r="E6531" s="1"/>
      <c r="F6531" s="1">
        <v>2.6</v>
      </c>
      <c r="G6531" s="1"/>
      <c r="H6531" s="1"/>
    </row>
    <row r="6532">
      <c r="A6532" s="1" t="s">
        <v>47</v>
      </c>
      <c r="B6532" s="7" t="s">
        <v>181</v>
      </c>
      <c r="C6532" s="1" t="s">
        <v>6534</v>
      </c>
      <c r="D6532" s="8">
        <v>0.0</v>
      </c>
      <c r="E6532" s="1"/>
      <c r="F6532" s="1">
        <v>2.6</v>
      </c>
      <c r="G6532" s="1"/>
      <c r="H6532" s="1"/>
    </row>
    <row r="6533">
      <c r="A6533" s="1" t="s">
        <v>47</v>
      </c>
      <c r="B6533" s="7" t="s">
        <v>181</v>
      </c>
      <c r="C6533" s="1" t="s">
        <v>6535</v>
      </c>
      <c r="D6533" s="8">
        <v>0.0</v>
      </c>
      <c r="E6533" s="1"/>
      <c r="F6533" s="1">
        <v>1.0</v>
      </c>
      <c r="G6533" s="1"/>
      <c r="H6533" s="1"/>
    </row>
    <row r="6534">
      <c r="A6534" s="1" t="s">
        <v>47</v>
      </c>
      <c r="B6534" s="7" t="s">
        <v>181</v>
      </c>
      <c r="C6534" s="1" t="s">
        <v>6536</v>
      </c>
      <c r="D6534" s="8">
        <v>0.0</v>
      </c>
      <c r="E6534" s="1"/>
      <c r="F6534" s="1">
        <v>1.0</v>
      </c>
      <c r="G6534" s="1"/>
      <c r="H6534" s="1"/>
    </row>
    <row r="6535">
      <c r="A6535" s="1" t="s">
        <v>47</v>
      </c>
      <c r="B6535" s="7" t="s">
        <v>181</v>
      </c>
      <c r="C6535" s="1" t="s">
        <v>6537</v>
      </c>
      <c r="D6535" s="8">
        <v>0.0</v>
      </c>
      <c r="E6535" s="1"/>
      <c r="F6535" s="1">
        <v>5.0</v>
      </c>
      <c r="G6535" s="1"/>
      <c r="H6535" s="1"/>
    </row>
    <row r="6536">
      <c r="A6536" s="1" t="s">
        <v>47</v>
      </c>
      <c r="B6536" s="7" t="s">
        <v>181</v>
      </c>
      <c r="C6536" s="1" t="s">
        <v>5193</v>
      </c>
      <c r="D6536" s="8">
        <v>0.0</v>
      </c>
      <c r="E6536" s="1"/>
      <c r="F6536" s="1">
        <v>1.0</v>
      </c>
      <c r="G6536" s="1"/>
      <c r="H6536" s="1"/>
    </row>
    <row r="6537">
      <c r="A6537" s="1" t="s">
        <v>47</v>
      </c>
      <c r="B6537" s="7" t="s">
        <v>181</v>
      </c>
      <c r="C6537" s="1" t="s">
        <v>5180</v>
      </c>
      <c r="D6537" s="8">
        <v>0.0</v>
      </c>
      <c r="E6537" s="1"/>
      <c r="F6537" s="1">
        <v>1.0</v>
      </c>
      <c r="G6537" s="1"/>
      <c r="H6537" s="1"/>
    </row>
    <row r="6538">
      <c r="A6538" s="1" t="s">
        <v>47</v>
      </c>
      <c r="B6538" s="7" t="s">
        <v>181</v>
      </c>
      <c r="C6538" s="1" t="s">
        <v>6538</v>
      </c>
      <c r="D6538" s="8">
        <v>0.0</v>
      </c>
      <c r="E6538" s="1"/>
      <c r="F6538" s="1">
        <v>1.0</v>
      </c>
      <c r="G6538" s="1"/>
      <c r="H6538" s="1"/>
    </row>
    <row r="6539">
      <c r="A6539" s="1" t="s">
        <v>47</v>
      </c>
      <c r="B6539" s="7" t="s">
        <v>181</v>
      </c>
      <c r="C6539" s="1" t="s">
        <v>6539</v>
      </c>
      <c r="D6539" s="8">
        <v>0.0</v>
      </c>
      <c r="E6539" s="1"/>
      <c r="F6539" s="1">
        <v>1.0</v>
      </c>
      <c r="G6539" s="1"/>
      <c r="H6539" s="1"/>
    </row>
    <row r="6540">
      <c r="A6540" s="1" t="s">
        <v>47</v>
      </c>
      <c r="B6540" s="7" t="s">
        <v>181</v>
      </c>
      <c r="C6540" s="1" t="s">
        <v>6540</v>
      </c>
      <c r="D6540" s="8">
        <v>0.0</v>
      </c>
      <c r="E6540" s="1"/>
      <c r="F6540" s="1">
        <v>10.3</v>
      </c>
      <c r="G6540" s="1"/>
      <c r="H6540" s="1"/>
    </row>
    <row r="6541">
      <c r="A6541" s="1" t="s">
        <v>47</v>
      </c>
      <c r="B6541" s="7" t="s">
        <v>181</v>
      </c>
      <c r="C6541" s="1" t="s">
        <v>6541</v>
      </c>
      <c r="D6541" s="8">
        <v>0.0</v>
      </c>
      <c r="E6541" s="1"/>
      <c r="F6541" s="1">
        <v>11.3</v>
      </c>
      <c r="G6541" s="1"/>
      <c r="H6541" s="1"/>
    </row>
    <row r="6542">
      <c r="A6542" s="1" t="s">
        <v>47</v>
      </c>
      <c r="B6542" s="7" t="s">
        <v>181</v>
      </c>
      <c r="C6542" s="1" t="s">
        <v>5192</v>
      </c>
      <c r="D6542" s="8">
        <v>0.0</v>
      </c>
      <c r="E6542" s="1"/>
      <c r="F6542" s="1">
        <v>1.0</v>
      </c>
      <c r="G6542" s="1"/>
      <c r="H6542" s="1"/>
    </row>
    <row r="6543">
      <c r="A6543" s="1" t="s">
        <v>47</v>
      </c>
      <c r="B6543" s="7" t="s">
        <v>181</v>
      </c>
      <c r="C6543" s="1" t="s">
        <v>5814</v>
      </c>
      <c r="D6543" s="8">
        <v>0.0</v>
      </c>
      <c r="E6543" s="1"/>
      <c r="F6543" s="1">
        <v>10.7</v>
      </c>
      <c r="G6543" s="1"/>
      <c r="H6543" s="1"/>
    </row>
    <row r="6544">
      <c r="A6544" s="1" t="s">
        <v>47</v>
      </c>
      <c r="B6544" s="7" t="s">
        <v>181</v>
      </c>
      <c r="C6544" s="1" t="s">
        <v>6542</v>
      </c>
      <c r="D6544" s="8">
        <v>0.0</v>
      </c>
      <c r="E6544" s="1"/>
      <c r="F6544" s="1">
        <v>1.0</v>
      </c>
      <c r="G6544" s="1"/>
      <c r="H6544" s="1"/>
    </row>
    <row r="6545">
      <c r="A6545" s="1" t="s">
        <v>47</v>
      </c>
      <c r="B6545" s="7" t="s">
        <v>181</v>
      </c>
      <c r="C6545" s="1" t="s">
        <v>6543</v>
      </c>
      <c r="D6545" s="8">
        <v>0.0</v>
      </c>
      <c r="E6545" s="1"/>
      <c r="F6545" s="1">
        <v>9.2</v>
      </c>
      <c r="G6545" s="1"/>
      <c r="H6545" s="1"/>
    </row>
    <row r="6546">
      <c r="A6546" s="1" t="s">
        <v>47</v>
      </c>
      <c r="B6546" s="7" t="s">
        <v>181</v>
      </c>
      <c r="C6546" s="1" t="s">
        <v>6544</v>
      </c>
      <c r="D6546" s="8">
        <v>0.0</v>
      </c>
      <c r="E6546" s="1"/>
      <c r="F6546" s="1">
        <v>10.0</v>
      </c>
      <c r="G6546" s="1"/>
      <c r="H6546" s="1"/>
    </row>
    <row r="6547">
      <c r="A6547" s="1" t="s">
        <v>47</v>
      </c>
      <c r="B6547" s="7" t="s">
        <v>181</v>
      </c>
      <c r="C6547" s="1" t="s">
        <v>5195</v>
      </c>
      <c r="D6547" s="8">
        <v>0.0</v>
      </c>
      <c r="E6547" s="1"/>
      <c r="F6547" s="1">
        <v>4.2</v>
      </c>
      <c r="G6547" s="1"/>
      <c r="H6547" s="1"/>
    </row>
    <row r="6548">
      <c r="A6548" s="1" t="s">
        <v>47</v>
      </c>
      <c r="B6548" s="7" t="s">
        <v>181</v>
      </c>
      <c r="C6548" s="1" t="s">
        <v>5197</v>
      </c>
      <c r="D6548" s="8">
        <v>0.0</v>
      </c>
      <c r="E6548" s="1"/>
      <c r="F6548" s="1">
        <v>1.0</v>
      </c>
      <c r="G6548" s="1"/>
      <c r="H6548" s="1"/>
    </row>
    <row r="6549">
      <c r="A6549" s="1" t="s">
        <v>47</v>
      </c>
      <c r="B6549" s="7" t="s">
        <v>181</v>
      </c>
      <c r="C6549" s="1" t="s">
        <v>3689</v>
      </c>
      <c r="D6549" s="8">
        <v>0.0</v>
      </c>
      <c r="E6549" s="1"/>
      <c r="F6549" s="1">
        <v>1.3</v>
      </c>
      <c r="G6549" s="1"/>
      <c r="H6549" s="1"/>
    </row>
    <row r="6550">
      <c r="A6550" s="1" t="s">
        <v>47</v>
      </c>
      <c r="B6550" s="7" t="s">
        <v>181</v>
      </c>
      <c r="C6550" s="1" t="s">
        <v>5469</v>
      </c>
      <c r="D6550" s="8">
        <v>0.0</v>
      </c>
      <c r="E6550" s="1"/>
      <c r="F6550" s="1">
        <v>1.0</v>
      </c>
      <c r="G6550" s="1"/>
      <c r="H6550" s="1"/>
    </row>
    <row r="6551">
      <c r="A6551" s="1" t="s">
        <v>47</v>
      </c>
      <c r="B6551" s="7" t="s">
        <v>181</v>
      </c>
      <c r="C6551" s="1" t="s">
        <v>5212</v>
      </c>
      <c r="D6551" s="8">
        <v>0.0</v>
      </c>
      <c r="E6551" s="1"/>
      <c r="F6551" s="1">
        <v>1.0</v>
      </c>
      <c r="G6551" s="1"/>
      <c r="H6551" s="1"/>
    </row>
    <row r="6552">
      <c r="A6552" s="1" t="s">
        <v>47</v>
      </c>
      <c r="B6552" s="7" t="s">
        <v>181</v>
      </c>
      <c r="C6552" s="1" t="s">
        <v>6545</v>
      </c>
      <c r="D6552" s="8">
        <v>0.0</v>
      </c>
      <c r="E6552" s="1"/>
      <c r="F6552" s="1">
        <v>1.0</v>
      </c>
      <c r="G6552" s="1"/>
      <c r="H6552" s="1"/>
    </row>
    <row r="6553">
      <c r="A6553" s="1" t="s">
        <v>47</v>
      </c>
      <c r="B6553" s="7" t="s">
        <v>181</v>
      </c>
      <c r="C6553" s="1" t="s">
        <v>6546</v>
      </c>
      <c r="D6553" s="8">
        <v>1.0</v>
      </c>
      <c r="E6553" s="1"/>
      <c r="F6553" s="1">
        <v>10.0</v>
      </c>
      <c r="G6553" s="1"/>
      <c r="H6553" s="1"/>
    </row>
    <row r="6554">
      <c r="A6554" s="1" t="s">
        <v>47</v>
      </c>
      <c r="B6554" s="7" t="s">
        <v>181</v>
      </c>
      <c r="C6554" s="1" t="s">
        <v>6547</v>
      </c>
      <c r="D6554" s="8">
        <v>0.0</v>
      </c>
      <c r="E6554" s="1"/>
      <c r="F6554" s="1">
        <v>11.5</v>
      </c>
      <c r="G6554" s="1"/>
      <c r="H6554" s="1"/>
    </row>
    <row r="6555">
      <c r="A6555" s="1" t="s">
        <v>47</v>
      </c>
      <c r="B6555" s="7" t="s">
        <v>181</v>
      </c>
      <c r="C6555" s="1" t="s">
        <v>5209</v>
      </c>
      <c r="D6555" s="8">
        <v>0.0</v>
      </c>
      <c r="E6555" s="1"/>
      <c r="F6555" s="1">
        <v>51.0</v>
      </c>
      <c r="G6555" s="1"/>
      <c r="H6555" s="1"/>
    </row>
    <row r="6556">
      <c r="A6556" s="1" t="s">
        <v>47</v>
      </c>
      <c r="B6556" s="7" t="s">
        <v>181</v>
      </c>
      <c r="C6556" s="1" t="s">
        <v>6548</v>
      </c>
      <c r="D6556" s="8">
        <v>0.0</v>
      </c>
      <c r="E6556" s="1"/>
      <c r="F6556" s="1">
        <v>1.0</v>
      </c>
      <c r="G6556" s="1"/>
      <c r="H6556" s="1"/>
    </row>
    <row r="6557">
      <c r="A6557" s="1" t="s">
        <v>47</v>
      </c>
      <c r="B6557" s="7" t="s">
        <v>181</v>
      </c>
      <c r="C6557" s="1" t="s">
        <v>6549</v>
      </c>
      <c r="D6557" s="8">
        <v>0.0</v>
      </c>
      <c r="E6557" s="1"/>
      <c r="F6557" s="1">
        <v>2.8</v>
      </c>
      <c r="G6557" s="1"/>
      <c r="H6557" s="1"/>
    </row>
    <row r="6558">
      <c r="A6558" s="1" t="s">
        <v>47</v>
      </c>
      <c r="B6558" s="7" t="s">
        <v>181</v>
      </c>
      <c r="C6558" s="1" t="s">
        <v>6550</v>
      </c>
      <c r="D6558" s="8">
        <v>0.0</v>
      </c>
      <c r="E6558" s="1"/>
      <c r="F6558" s="1">
        <v>10.0</v>
      </c>
      <c r="G6558" s="1"/>
      <c r="H6558" s="1"/>
    </row>
    <row r="6559">
      <c r="A6559" s="1" t="s">
        <v>47</v>
      </c>
      <c r="B6559" s="7" t="s">
        <v>181</v>
      </c>
      <c r="C6559" s="1" t="s">
        <v>5174</v>
      </c>
      <c r="D6559" s="8">
        <v>0.0</v>
      </c>
      <c r="E6559" s="1"/>
      <c r="F6559" s="1">
        <v>1.0</v>
      </c>
      <c r="G6559" s="1"/>
      <c r="H6559" s="1"/>
    </row>
    <row r="6560">
      <c r="A6560" s="1" t="s">
        <v>47</v>
      </c>
      <c r="B6560" s="7" t="s">
        <v>181</v>
      </c>
      <c r="C6560" s="1" t="s">
        <v>6551</v>
      </c>
      <c r="D6560" s="8">
        <v>0.0</v>
      </c>
      <c r="E6560" s="1"/>
      <c r="F6560" s="1">
        <v>3.3</v>
      </c>
      <c r="G6560" s="1"/>
      <c r="H6560" s="1"/>
    </row>
    <row r="6561">
      <c r="A6561" s="1" t="s">
        <v>47</v>
      </c>
      <c r="B6561" s="7" t="s">
        <v>181</v>
      </c>
      <c r="C6561" s="1" t="s">
        <v>6552</v>
      </c>
      <c r="D6561" s="8">
        <v>0.0</v>
      </c>
      <c r="E6561" s="1"/>
      <c r="F6561" s="1">
        <v>1.0</v>
      </c>
      <c r="G6561" s="1"/>
      <c r="H6561" s="1"/>
    </row>
    <row r="6562">
      <c r="A6562" s="1" t="s">
        <v>47</v>
      </c>
      <c r="B6562" s="7" t="s">
        <v>181</v>
      </c>
      <c r="C6562" s="1" t="s">
        <v>6553</v>
      </c>
      <c r="D6562" s="8">
        <v>0.0</v>
      </c>
      <c r="E6562" s="1"/>
      <c r="F6562" s="1">
        <v>10.7</v>
      </c>
      <c r="G6562" s="1"/>
      <c r="H6562" s="1"/>
    </row>
    <row r="6563">
      <c r="A6563" s="1" t="s">
        <v>47</v>
      </c>
      <c r="B6563" s="7" t="s">
        <v>181</v>
      </c>
      <c r="C6563" s="1" t="s">
        <v>6554</v>
      </c>
      <c r="D6563" s="8">
        <v>0.0</v>
      </c>
      <c r="E6563" s="1"/>
      <c r="F6563" s="1">
        <v>7.3</v>
      </c>
      <c r="G6563" s="1"/>
      <c r="H6563" s="1"/>
    </row>
    <row r="6564">
      <c r="A6564" s="1" t="s">
        <v>47</v>
      </c>
      <c r="B6564" s="7" t="s">
        <v>182</v>
      </c>
      <c r="C6564" s="1" t="s">
        <v>6343</v>
      </c>
      <c r="D6564" s="8">
        <v>0.0</v>
      </c>
      <c r="E6564" s="1"/>
      <c r="F6564" s="1">
        <v>1.1</v>
      </c>
      <c r="G6564" s="1"/>
      <c r="H6564" s="1"/>
    </row>
    <row r="6565">
      <c r="A6565" s="1" t="s">
        <v>47</v>
      </c>
      <c r="B6565" s="7" t="s">
        <v>182</v>
      </c>
      <c r="C6565" s="1" t="s">
        <v>6555</v>
      </c>
      <c r="D6565" s="8">
        <v>0.0</v>
      </c>
      <c r="E6565" s="1"/>
      <c r="F6565" s="1">
        <v>1.0</v>
      </c>
      <c r="G6565" s="1"/>
      <c r="H6565" s="1"/>
    </row>
    <row r="6566">
      <c r="A6566" s="1" t="s">
        <v>47</v>
      </c>
      <c r="B6566" s="7" t="s">
        <v>182</v>
      </c>
      <c r="C6566" s="1" t="s">
        <v>6556</v>
      </c>
      <c r="D6566" s="8">
        <v>0.0</v>
      </c>
      <c r="E6566" s="1"/>
      <c r="F6566" s="1">
        <v>1.0</v>
      </c>
      <c r="G6566" s="1"/>
      <c r="H6566" s="1"/>
    </row>
    <row r="6567">
      <c r="A6567" s="1" t="s">
        <v>47</v>
      </c>
      <c r="B6567" s="7" t="s">
        <v>182</v>
      </c>
      <c r="C6567" s="1" t="s">
        <v>6557</v>
      </c>
      <c r="D6567" s="8">
        <v>0.0</v>
      </c>
      <c r="E6567" s="1"/>
      <c r="F6567" s="1">
        <v>1.0</v>
      </c>
      <c r="G6567" s="1"/>
      <c r="H6567" s="1"/>
    </row>
    <row r="6568">
      <c r="A6568" s="1" t="s">
        <v>47</v>
      </c>
      <c r="B6568" s="7" t="s">
        <v>182</v>
      </c>
      <c r="C6568" s="1" t="s">
        <v>6558</v>
      </c>
      <c r="D6568" s="8">
        <v>0.0</v>
      </c>
      <c r="E6568" s="1"/>
      <c r="F6568" s="1">
        <v>1.5</v>
      </c>
      <c r="G6568" s="1"/>
      <c r="H6568" s="1"/>
    </row>
    <row r="6569">
      <c r="A6569" s="1" t="s">
        <v>47</v>
      </c>
      <c r="B6569" s="7" t="s">
        <v>182</v>
      </c>
      <c r="C6569" s="1" t="s">
        <v>6559</v>
      </c>
      <c r="D6569" s="8">
        <v>0.0</v>
      </c>
      <c r="E6569" s="1"/>
      <c r="F6569" s="1">
        <v>1.1</v>
      </c>
      <c r="G6569" s="1"/>
      <c r="H6569" s="1"/>
    </row>
    <row r="6570">
      <c r="A6570" s="1" t="s">
        <v>47</v>
      </c>
      <c r="B6570" s="7" t="s">
        <v>182</v>
      </c>
      <c r="C6570" s="1" t="s">
        <v>6560</v>
      </c>
      <c r="D6570" s="8">
        <v>0.0</v>
      </c>
      <c r="E6570" s="1"/>
      <c r="F6570" s="1">
        <v>4.5</v>
      </c>
      <c r="G6570" s="1"/>
      <c r="H6570" s="1"/>
    </row>
    <row r="6571">
      <c r="A6571" s="1" t="s">
        <v>47</v>
      </c>
      <c r="B6571" s="7" t="s">
        <v>182</v>
      </c>
      <c r="C6571" s="1" t="s">
        <v>6561</v>
      </c>
      <c r="D6571" s="8">
        <v>0.0</v>
      </c>
      <c r="E6571" s="1"/>
      <c r="F6571" s="1">
        <v>12.1</v>
      </c>
      <c r="G6571" s="1"/>
      <c r="H6571" s="1"/>
    </row>
    <row r="6572">
      <c r="A6572" s="1" t="s">
        <v>47</v>
      </c>
      <c r="B6572" s="7" t="s">
        <v>182</v>
      </c>
      <c r="C6572" s="1" t="s">
        <v>6562</v>
      </c>
      <c r="D6572" s="8">
        <v>0.0</v>
      </c>
      <c r="E6572" s="1"/>
      <c r="F6572" s="1">
        <v>1.1</v>
      </c>
      <c r="G6572" s="1"/>
      <c r="H6572" s="1"/>
    </row>
    <row r="6573">
      <c r="A6573" s="1" t="s">
        <v>47</v>
      </c>
      <c r="B6573" s="7" t="s">
        <v>182</v>
      </c>
      <c r="C6573" s="1" t="s">
        <v>6563</v>
      </c>
      <c r="D6573" s="8">
        <v>0.0</v>
      </c>
      <c r="E6573" s="1"/>
      <c r="F6573" s="1">
        <v>1.0</v>
      </c>
      <c r="G6573" s="1"/>
      <c r="H6573" s="1"/>
    </row>
    <row r="6574">
      <c r="A6574" s="1" t="s">
        <v>47</v>
      </c>
      <c r="B6574" s="7" t="s">
        <v>182</v>
      </c>
      <c r="C6574" s="1" t="s">
        <v>6564</v>
      </c>
      <c r="D6574" s="8">
        <v>0.0</v>
      </c>
      <c r="E6574" s="1"/>
      <c r="F6574" s="1">
        <v>12.2</v>
      </c>
      <c r="G6574" s="1"/>
      <c r="H6574" s="1"/>
    </row>
    <row r="6575">
      <c r="A6575" s="1" t="s">
        <v>47</v>
      </c>
      <c r="B6575" s="7" t="s">
        <v>182</v>
      </c>
      <c r="C6575" s="1" t="s">
        <v>6565</v>
      </c>
      <c r="D6575" s="8">
        <v>1.0</v>
      </c>
      <c r="E6575" s="1"/>
      <c r="F6575" s="1">
        <v>2.3</v>
      </c>
      <c r="G6575" s="1"/>
      <c r="H6575" s="1"/>
    </row>
    <row r="6576">
      <c r="A6576" s="1" t="s">
        <v>47</v>
      </c>
      <c r="B6576" s="7" t="s">
        <v>182</v>
      </c>
      <c r="C6576" s="1" t="s">
        <v>6566</v>
      </c>
      <c r="D6576" s="8">
        <v>0.0</v>
      </c>
      <c r="E6576" s="1"/>
      <c r="F6576" s="1">
        <v>1.0</v>
      </c>
      <c r="G6576" s="1"/>
      <c r="H6576" s="1"/>
    </row>
    <row r="6577">
      <c r="A6577" s="1" t="s">
        <v>47</v>
      </c>
      <c r="B6577" s="7" t="s">
        <v>182</v>
      </c>
      <c r="C6577" s="1" t="s">
        <v>6567</v>
      </c>
      <c r="D6577" s="8">
        <v>0.0</v>
      </c>
      <c r="E6577" s="1"/>
      <c r="F6577" s="1">
        <v>4.0</v>
      </c>
      <c r="G6577" s="1"/>
      <c r="H6577" s="1"/>
    </row>
    <row r="6578">
      <c r="A6578" s="1" t="s">
        <v>47</v>
      </c>
      <c r="B6578" s="7" t="s">
        <v>182</v>
      </c>
      <c r="C6578" s="1" t="s">
        <v>6568</v>
      </c>
      <c r="D6578" s="8">
        <v>0.0</v>
      </c>
      <c r="E6578" s="1"/>
      <c r="F6578" s="1">
        <v>5.8</v>
      </c>
      <c r="G6578" s="1"/>
      <c r="H6578" s="1"/>
    </row>
    <row r="6579">
      <c r="A6579" s="1" t="s">
        <v>47</v>
      </c>
      <c r="B6579" s="7" t="s">
        <v>182</v>
      </c>
      <c r="C6579" s="1" t="s">
        <v>6569</v>
      </c>
      <c r="D6579" s="8">
        <v>0.0</v>
      </c>
      <c r="E6579" s="1"/>
      <c r="F6579" s="1">
        <v>1.1</v>
      </c>
      <c r="G6579" s="1"/>
      <c r="H6579" s="1"/>
    </row>
    <row r="6580">
      <c r="A6580" s="1" t="s">
        <v>47</v>
      </c>
      <c r="B6580" s="7" t="s">
        <v>182</v>
      </c>
      <c r="C6580" s="1" t="s">
        <v>6570</v>
      </c>
      <c r="D6580" s="8">
        <v>0.0</v>
      </c>
      <c r="E6580" s="1"/>
      <c r="F6580" s="1">
        <v>1.5</v>
      </c>
      <c r="G6580" s="1"/>
      <c r="H6580" s="1"/>
    </row>
    <row r="6581">
      <c r="A6581" s="1" t="s">
        <v>47</v>
      </c>
      <c r="B6581" s="7" t="s">
        <v>182</v>
      </c>
      <c r="C6581" s="1" t="s">
        <v>6571</v>
      </c>
      <c r="D6581" s="8">
        <v>0.0</v>
      </c>
      <c r="E6581" s="1"/>
      <c r="F6581" s="1">
        <v>1.0</v>
      </c>
      <c r="G6581" s="1"/>
      <c r="H6581" s="1"/>
    </row>
    <row r="6582">
      <c r="A6582" s="1" t="s">
        <v>47</v>
      </c>
      <c r="B6582" s="7" t="s">
        <v>182</v>
      </c>
      <c r="C6582" s="1" t="s">
        <v>6572</v>
      </c>
      <c r="D6582" s="8">
        <v>0.0</v>
      </c>
      <c r="E6582" s="1"/>
      <c r="F6582" s="1">
        <v>1.0</v>
      </c>
      <c r="G6582" s="1"/>
      <c r="H6582" s="1"/>
    </row>
    <row r="6583">
      <c r="A6583" s="1" t="s">
        <v>47</v>
      </c>
      <c r="B6583" s="7" t="s">
        <v>182</v>
      </c>
      <c r="C6583" s="1" t="s">
        <v>6573</v>
      </c>
      <c r="D6583" s="8">
        <v>0.0</v>
      </c>
      <c r="E6583" s="1"/>
      <c r="F6583" s="1">
        <v>1.0</v>
      </c>
      <c r="G6583" s="1"/>
      <c r="H6583" s="1"/>
    </row>
    <row r="6584">
      <c r="A6584" s="1" t="s">
        <v>47</v>
      </c>
      <c r="B6584" s="7" t="s">
        <v>182</v>
      </c>
      <c r="C6584" s="1" t="s">
        <v>6574</v>
      </c>
      <c r="D6584" s="8">
        <v>0.0</v>
      </c>
      <c r="E6584" s="1"/>
      <c r="F6584" s="1">
        <v>4.0</v>
      </c>
      <c r="G6584" s="1"/>
      <c r="H6584" s="1"/>
    </row>
    <row r="6585">
      <c r="A6585" s="1" t="s">
        <v>47</v>
      </c>
      <c r="B6585" s="7" t="s">
        <v>182</v>
      </c>
      <c r="C6585" s="1" t="s">
        <v>6575</v>
      </c>
      <c r="D6585" s="8">
        <v>0.0</v>
      </c>
      <c r="E6585" s="1"/>
      <c r="F6585" s="1">
        <v>1.0</v>
      </c>
      <c r="G6585" s="1"/>
      <c r="H6585" s="1"/>
    </row>
    <row r="6586">
      <c r="A6586" s="1" t="s">
        <v>47</v>
      </c>
      <c r="B6586" s="7" t="s">
        <v>182</v>
      </c>
      <c r="C6586" s="1" t="s">
        <v>6576</v>
      </c>
      <c r="D6586" s="8">
        <v>0.0</v>
      </c>
      <c r="E6586" s="1"/>
      <c r="F6586" s="1">
        <v>9.8</v>
      </c>
      <c r="G6586" s="1"/>
      <c r="H6586" s="1"/>
    </row>
    <row r="6587">
      <c r="A6587" s="1" t="s">
        <v>47</v>
      </c>
      <c r="B6587" s="7" t="s">
        <v>182</v>
      </c>
      <c r="C6587" s="1" t="s">
        <v>6577</v>
      </c>
      <c r="D6587" s="8">
        <v>0.0</v>
      </c>
      <c r="E6587" s="1"/>
      <c r="F6587" s="1">
        <v>1.4</v>
      </c>
      <c r="G6587" s="1"/>
      <c r="H6587" s="1"/>
    </row>
    <row r="6588">
      <c r="A6588" s="1" t="s">
        <v>47</v>
      </c>
      <c r="B6588" s="7" t="s">
        <v>182</v>
      </c>
      <c r="C6588" s="1" t="s">
        <v>6578</v>
      </c>
      <c r="D6588" s="8">
        <v>0.0</v>
      </c>
      <c r="E6588" s="1"/>
      <c r="F6588" s="1">
        <v>1.0</v>
      </c>
      <c r="G6588" s="1"/>
      <c r="H6588" s="1"/>
    </row>
    <row r="6589">
      <c r="A6589" s="1" t="s">
        <v>47</v>
      </c>
      <c r="B6589" s="7" t="s">
        <v>182</v>
      </c>
      <c r="C6589" s="1" t="s">
        <v>6579</v>
      </c>
      <c r="D6589" s="8">
        <v>0.0</v>
      </c>
      <c r="E6589" s="1"/>
      <c r="F6589" s="1">
        <v>1.0</v>
      </c>
      <c r="G6589" s="1"/>
      <c r="H6589" s="1"/>
    </row>
    <row r="6590">
      <c r="A6590" s="1" t="s">
        <v>47</v>
      </c>
      <c r="B6590" s="7" t="s">
        <v>182</v>
      </c>
      <c r="C6590" s="1" t="s">
        <v>6580</v>
      </c>
      <c r="D6590" s="8">
        <v>0.0</v>
      </c>
      <c r="E6590" s="1"/>
      <c r="F6590" s="1">
        <v>1.0</v>
      </c>
      <c r="G6590" s="1"/>
      <c r="H6590" s="1"/>
    </row>
    <row r="6591">
      <c r="A6591" s="1" t="s">
        <v>47</v>
      </c>
      <c r="B6591" s="7" t="s">
        <v>182</v>
      </c>
      <c r="C6591" s="1" t="s">
        <v>6581</v>
      </c>
      <c r="D6591" s="8">
        <v>0.0</v>
      </c>
      <c r="E6591" s="1"/>
      <c r="F6591" s="1">
        <v>1.0</v>
      </c>
      <c r="G6591" s="1"/>
      <c r="H6591" s="1"/>
    </row>
    <row r="6592">
      <c r="A6592" s="1" t="s">
        <v>47</v>
      </c>
      <c r="B6592" s="7" t="s">
        <v>182</v>
      </c>
      <c r="C6592" s="1" t="s">
        <v>6582</v>
      </c>
      <c r="D6592" s="8">
        <v>0.0</v>
      </c>
      <c r="E6592" s="1"/>
      <c r="F6592" s="1">
        <v>1.0</v>
      </c>
      <c r="G6592" s="1"/>
      <c r="H6592" s="1"/>
    </row>
    <row r="6593">
      <c r="A6593" s="1" t="s">
        <v>47</v>
      </c>
      <c r="B6593" s="7" t="s">
        <v>182</v>
      </c>
      <c r="C6593" s="1" t="s">
        <v>6583</v>
      </c>
      <c r="D6593" s="8">
        <v>0.0</v>
      </c>
      <c r="E6593" s="1"/>
      <c r="F6593" s="1">
        <v>3.9</v>
      </c>
      <c r="G6593" s="1"/>
      <c r="H6593" s="1"/>
    </row>
    <row r="6594">
      <c r="A6594" s="1" t="s">
        <v>47</v>
      </c>
      <c r="B6594" s="7" t="s">
        <v>182</v>
      </c>
      <c r="C6594" s="1" t="s">
        <v>6584</v>
      </c>
      <c r="D6594" s="8">
        <v>0.0</v>
      </c>
      <c r="E6594" s="1"/>
      <c r="F6594" s="1">
        <v>4.0</v>
      </c>
      <c r="G6594" s="1"/>
      <c r="H6594" s="1"/>
    </row>
    <row r="6595">
      <c r="A6595" s="1" t="s">
        <v>47</v>
      </c>
      <c r="B6595" s="7" t="s">
        <v>182</v>
      </c>
      <c r="C6595" s="1" t="s">
        <v>6585</v>
      </c>
      <c r="D6595" s="8">
        <v>0.0</v>
      </c>
      <c r="E6595" s="1"/>
      <c r="F6595" s="1">
        <v>2.4</v>
      </c>
      <c r="G6595" s="1"/>
      <c r="H6595" s="1"/>
    </row>
    <row r="6596">
      <c r="A6596" s="1" t="s">
        <v>47</v>
      </c>
      <c r="B6596" s="7" t="s">
        <v>182</v>
      </c>
      <c r="C6596" s="1" t="s">
        <v>6586</v>
      </c>
      <c r="D6596" s="8">
        <v>0.0</v>
      </c>
      <c r="E6596" s="1"/>
      <c r="F6596" s="1">
        <v>11.5</v>
      </c>
      <c r="G6596" s="1"/>
      <c r="H6596" s="1"/>
    </row>
    <row r="6597">
      <c r="A6597" s="1" t="s">
        <v>47</v>
      </c>
      <c r="B6597" s="7" t="s">
        <v>182</v>
      </c>
      <c r="C6597" s="1" t="s">
        <v>6366</v>
      </c>
      <c r="D6597" s="8">
        <v>0.0</v>
      </c>
      <c r="E6597" s="1"/>
      <c r="F6597" s="1">
        <v>7.2</v>
      </c>
      <c r="G6597" s="1"/>
      <c r="H6597" s="1"/>
    </row>
    <row r="6598">
      <c r="A6598" s="1" t="s">
        <v>47</v>
      </c>
      <c r="B6598" s="7" t="s">
        <v>182</v>
      </c>
      <c r="C6598" s="1" t="s">
        <v>6587</v>
      </c>
      <c r="D6598" s="8">
        <v>0.0</v>
      </c>
      <c r="E6598" s="1"/>
      <c r="F6598" s="1">
        <v>1.8</v>
      </c>
      <c r="G6598" s="1"/>
      <c r="H6598" s="1"/>
    </row>
    <row r="6599">
      <c r="A6599" s="1" t="s">
        <v>47</v>
      </c>
      <c r="B6599" s="7" t="s">
        <v>182</v>
      </c>
      <c r="C6599" s="1" t="s">
        <v>6588</v>
      </c>
      <c r="D6599" s="8">
        <v>0.0</v>
      </c>
      <c r="E6599" s="1"/>
      <c r="F6599" s="1">
        <v>1.3</v>
      </c>
      <c r="G6599" s="1"/>
      <c r="H6599" s="1"/>
    </row>
    <row r="6600">
      <c r="A6600" s="1" t="s">
        <v>47</v>
      </c>
      <c r="B6600" s="7" t="s">
        <v>182</v>
      </c>
      <c r="C6600" s="1" t="s">
        <v>6589</v>
      </c>
      <c r="D6600" s="8">
        <v>0.0</v>
      </c>
      <c r="E6600" s="1"/>
      <c r="F6600" s="1">
        <v>2.7</v>
      </c>
      <c r="G6600" s="1"/>
      <c r="H6600" s="1"/>
    </row>
    <row r="6601">
      <c r="A6601" s="1" t="s">
        <v>47</v>
      </c>
      <c r="B6601" s="7" t="s">
        <v>182</v>
      </c>
      <c r="C6601" s="1" t="s">
        <v>6590</v>
      </c>
      <c r="D6601" s="8">
        <v>0.0</v>
      </c>
      <c r="E6601" s="1"/>
      <c r="F6601" s="1">
        <v>1.3</v>
      </c>
      <c r="G6601" s="1"/>
      <c r="H6601" s="1"/>
    </row>
    <row r="6602">
      <c r="A6602" s="1" t="s">
        <v>47</v>
      </c>
      <c r="B6602" s="7" t="s">
        <v>182</v>
      </c>
      <c r="C6602" s="1" t="s">
        <v>6591</v>
      </c>
      <c r="D6602" s="8">
        <v>0.0</v>
      </c>
      <c r="E6602" s="1"/>
      <c r="F6602" s="1">
        <v>1.0</v>
      </c>
      <c r="G6602" s="1"/>
      <c r="H6602" s="1"/>
    </row>
    <row r="6603">
      <c r="A6603" s="1" t="s">
        <v>47</v>
      </c>
      <c r="B6603" s="7" t="s">
        <v>182</v>
      </c>
      <c r="C6603" s="1" t="s">
        <v>6592</v>
      </c>
      <c r="D6603" s="8">
        <v>0.0</v>
      </c>
      <c r="E6603" s="1"/>
      <c r="F6603" s="1">
        <v>1.0</v>
      </c>
      <c r="G6603" s="1"/>
      <c r="H6603" s="1"/>
    </row>
    <row r="6604">
      <c r="A6604" s="1" t="s">
        <v>47</v>
      </c>
      <c r="B6604" s="7" t="s">
        <v>182</v>
      </c>
      <c r="C6604" s="1" t="s">
        <v>6593</v>
      </c>
      <c r="D6604" s="8">
        <v>0.0</v>
      </c>
      <c r="E6604" s="1"/>
      <c r="F6604" s="1">
        <v>1.0</v>
      </c>
      <c r="G6604" s="1"/>
      <c r="H6604" s="1"/>
    </row>
    <row r="6605">
      <c r="A6605" s="1" t="s">
        <v>47</v>
      </c>
      <c r="B6605" s="7" t="s">
        <v>182</v>
      </c>
      <c r="C6605" s="1" t="s">
        <v>6594</v>
      </c>
      <c r="D6605" s="8">
        <v>0.0</v>
      </c>
      <c r="E6605" s="1"/>
      <c r="F6605" s="1">
        <v>2.2</v>
      </c>
      <c r="G6605" s="1"/>
      <c r="H6605" s="1"/>
    </row>
    <row r="6606">
      <c r="A6606" s="1" t="s">
        <v>47</v>
      </c>
      <c r="B6606" s="7" t="s">
        <v>182</v>
      </c>
      <c r="C6606" s="1" t="s">
        <v>6595</v>
      </c>
      <c r="D6606" s="8">
        <v>0.0</v>
      </c>
      <c r="E6606" s="1"/>
      <c r="F6606" s="1">
        <v>2.0</v>
      </c>
      <c r="G6606" s="1"/>
      <c r="H6606" s="1"/>
    </row>
    <row r="6607">
      <c r="A6607" s="1" t="s">
        <v>47</v>
      </c>
      <c r="B6607" s="7" t="s">
        <v>182</v>
      </c>
      <c r="C6607" s="1" t="s">
        <v>6596</v>
      </c>
      <c r="D6607" s="8">
        <v>0.0</v>
      </c>
      <c r="E6607" s="1"/>
      <c r="F6607" s="1">
        <v>4.0</v>
      </c>
      <c r="G6607" s="1"/>
      <c r="H6607" s="1"/>
    </row>
    <row r="6608">
      <c r="A6608" s="1" t="s">
        <v>47</v>
      </c>
      <c r="B6608" s="7" t="s">
        <v>182</v>
      </c>
      <c r="C6608" s="1" t="s">
        <v>6597</v>
      </c>
      <c r="D6608" s="8">
        <v>0.0</v>
      </c>
      <c r="E6608" s="1"/>
      <c r="F6608" s="1">
        <v>9.0</v>
      </c>
      <c r="G6608" s="1"/>
      <c r="H6608" s="1"/>
    </row>
    <row r="6609">
      <c r="A6609" s="1" t="s">
        <v>47</v>
      </c>
      <c r="B6609" s="7" t="s">
        <v>182</v>
      </c>
      <c r="C6609" s="1" t="s">
        <v>6598</v>
      </c>
      <c r="D6609" s="8">
        <v>0.0</v>
      </c>
      <c r="E6609" s="1"/>
      <c r="F6609" s="1">
        <v>7.0</v>
      </c>
      <c r="G6609" s="1"/>
      <c r="H6609" s="1"/>
    </row>
    <row r="6610">
      <c r="A6610" s="1" t="s">
        <v>47</v>
      </c>
      <c r="B6610" s="7" t="s">
        <v>182</v>
      </c>
      <c r="C6610" s="1" t="s">
        <v>6599</v>
      </c>
      <c r="D6610" s="8">
        <v>0.0</v>
      </c>
      <c r="E6610" s="1"/>
      <c r="F6610" s="1">
        <v>1.0</v>
      </c>
      <c r="G6610" s="1"/>
      <c r="H6610" s="1"/>
    </row>
    <row r="6611">
      <c r="A6611" s="1" t="s">
        <v>47</v>
      </c>
      <c r="B6611" s="7" t="s">
        <v>182</v>
      </c>
      <c r="C6611" s="1" t="s">
        <v>6600</v>
      </c>
      <c r="D6611" s="8">
        <v>0.0</v>
      </c>
      <c r="E6611" s="1"/>
      <c r="F6611" s="1">
        <v>1.0</v>
      </c>
      <c r="G6611" s="1"/>
      <c r="H6611" s="1"/>
    </row>
    <row r="6612">
      <c r="A6612" s="1" t="s">
        <v>47</v>
      </c>
      <c r="B6612" s="7" t="s">
        <v>182</v>
      </c>
      <c r="C6612" s="1" t="s">
        <v>6601</v>
      </c>
      <c r="D6612" s="8">
        <v>0.0</v>
      </c>
      <c r="E6612" s="1"/>
      <c r="F6612" s="1">
        <v>1.0</v>
      </c>
      <c r="G6612" s="1"/>
      <c r="H6612" s="1"/>
    </row>
    <row r="6613">
      <c r="A6613" s="1" t="s">
        <v>47</v>
      </c>
      <c r="B6613" s="7" t="s">
        <v>182</v>
      </c>
      <c r="C6613" s="1" t="s">
        <v>6346</v>
      </c>
      <c r="D6613" s="8">
        <v>0.0</v>
      </c>
      <c r="E6613" s="1"/>
      <c r="F6613" s="1">
        <v>1.0</v>
      </c>
      <c r="G6613" s="1"/>
      <c r="H6613" s="1"/>
    </row>
    <row r="6614">
      <c r="A6614" s="1" t="s">
        <v>47</v>
      </c>
      <c r="B6614" s="7" t="s">
        <v>183</v>
      </c>
      <c r="C6614" s="1" t="s">
        <v>6602</v>
      </c>
      <c r="D6614" s="8">
        <v>0.0</v>
      </c>
      <c r="E6614" s="1"/>
      <c r="F6614" s="1">
        <v>4.0</v>
      </c>
      <c r="G6614" s="1"/>
      <c r="H6614" s="1"/>
    </row>
    <row r="6615">
      <c r="A6615" s="1" t="s">
        <v>47</v>
      </c>
      <c r="B6615" s="7" t="s">
        <v>183</v>
      </c>
      <c r="C6615" s="1" t="s">
        <v>6603</v>
      </c>
      <c r="D6615" s="8">
        <v>2.0</v>
      </c>
      <c r="E6615" s="1"/>
      <c r="F6615" s="1">
        <v>3.9</v>
      </c>
      <c r="G6615" s="1"/>
      <c r="H6615" s="1"/>
    </row>
    <row r="6616">
      <c r="A6616" s="1" t="s">
        <v>47</v>
      </c>
      <c r="B6616" s="7" t="s">
        <v>183</v>
      </c>
      <c r="C6616" s="1" t="s">
        <v>6604</v>
      </c>
      <c r="D6616" s="8">
        <v>0.0</v>
      </c>
      <c r="E6616" s="1"/>
      <c r="F6616" s="1">
        <v>3.0</v>
      </c>
      <c r="G6616" s="1"/>
      <c r="H6616" s="1"/>
    </row>
    <row r="6617">
      <c r="A6617" s="1" t="s">
        <v>47</v>
      </c>
      <c r="B6617" s="7" t="s">
        <v>183</v>
      </c>
      <c r="C6617" s="1" t="s">
        <v>6605</v>
      </c>
      <c r="D6617" s="8">
        <v>0.0</v>
      </c>
      <c r="E6617" s="1"/>
      <c r="F6617" s="1">
        <v>3.1</v>
      </c>
      <c r="G6617" s="1"/>
      <c r="H6617" s="1"/>
    </row>
    <row r="6618">
      <c r="A6618" s="1" t="s">
        <v>47</v>
      </c>
      <c r="B6618" s="7" t="s">
        <v>183</v>
      </c>
      <c r="C6618" s="1" t="s">
        <v>6606</v>
      </c>
      <c r="D6618" s="8">
        <v>0.0</v>
      </c>
      <c r="E6618" s="1"/>
      <c r="F6618" s="1">
        <v>1.0</v>
      </c>
      <c r="G6618" s="1"/>
      <c r="H6618" s="1"/>
    </row>
    <row r="6619">
      <c r="A6619" s="1" t="s">
        <v>47</v>
      </c>
      <c r="B6619" s="7" t="s">
        <v>183</v>
      </c>
      <c r="C6619" s="1" t="s">
        <v>6607</v>
      </c>
      <c r="D6619" s="8">
        <v>0.0</v>
      </c>
      <c r="E6619" s="1"/>
      <c r="F6619" s="1">
        <v>1.0</v>
      </c>
      <c r="G6619" s="1"/>
      <c r="H6619" s="1"/>
    </row>
    <row r="6620">
      <c r="A6620" s="1" t="s">
        <v>47</v>
      </c>
      <c r="B6620" s="7" t="s">
        <v>183</v>
      </c>
      <c r="C6620" s="1" t="s">
        <v>6608</v>
      </c>
      <c r="D6620" s="8">
        <v>0.0</v>
      </c>
      <c r="E6620" s="1"/>
      <c r="F6620" s="1">
        <v>2.6</v>
      </c>
      <c r="G6620" s="1"/>
      <c r="H6620" s="1"/>
    </row>
    <row r="6621">
      <c r="A6621" s="1" t="s">
        <v>47</v>
      </c>
      <c r="B6621" s="7" t="s">
        <v>183</v>
      </c>
      <c r="C6621" s="1" t="s">
        <v>6609</v>
      </c>
      <c r="D6621" s="8">
        <v>0.0</v>
      </c>
      <c r="E6621" s="1"/>
      <c r="F6621" s="1">
        <v>2.8</v>
      </c>
      <c r="G6621" s="1"/>
      <c r="H6621" s="1"/>
    </row>
    <row r="6622">
      <c r="A6622" s="1" t="s">
        <v>47</v>
      </c>
      <c r="B6622" s="7" t="s">
        <v>183</v>
      </c>
      <c r="C6622" s="1" t="s">
        <v>6610</v>
      </c>
      <c r="D6622" s="8">
        <v>0.0</v>
      </c>
      <c r="E6622" s="1"/>
      <c r="F6622" s="1">
        <v>4.4</v>
      </c>
      <c r="G6622" s="1"/>
      <c r="H6622" s="1"/>
    </row>
    <row r="6623">
      <c r="A6623" s="1" t="s">
        <v>47</v>
      </c>
      <c r="B6623" s="7" t="s">
        <v>183</v>
      </c>
      <c r="C6623" s="1" t="s">
        <v>6611</v>
      </c>
      <c r="D6623" s="8">
        <v>0.0</v>
      </c>
      <c r="E6623" s="1"/>
      <c r="F6623" s="1">
        <v>7.9</v>
      </c>
      <c r="G6623" s="1"/>
      <c r="H6623" s="1"/>
    </row>
    <row r="6624">
      <c r="A6624" s="1" t="s">
        <v>47</v>
      </c>
      <c r="B6624" s="7" t="s">
        <v>183</v>
      </c>
      <c r="C6624" s="1" t="s">
        <v>6612</v>
      </c>
      <c r="D6624" s="8">
        <v>0.0</v>
      </c>
      <c r="E6624" s="1"/>
      <c r="F6624" s="1">
        <v>3.0</v>
      </c>
      <c r="G6624" s="1"/>
      <c r="H6624" s="1"/>
    </row>
    <row r="6625">
      <c r="A6625" s="1" t="s">
        <v>47</v>
      </c>
      <c r="B6625" s="7" t="s">
        <v>183</v>
      </c>
      <c r="C6625" s="1" t="s">
        <v>6613</v>
      </c>
      <c r="D6625" s="8">
        <v>0.0</v>
      </c>
      <c r="E6625" s="1"/>
      <c r="F6625" s="1">
        <v>2.2</v>
      </c>
      <c r="G6625" s="1"/>
      <c r="H6625" s="1"/>
    </row>
    <row r="6626">
      <c r="A6626" s="1" t="s">
        <v>47</v>
      </c>
      <c r="B6626" s="7" t="s">
        <v>183</v>
      </c>
      <c r="C6626" s="1" t="s">
        <v>6614</v>
      </c>
      <c r="D6626" s="8">
        <v>0.0</v>
      </c>
      <c r="E6626" s="1"/>
      <c r="F6626" s="1">
        <v>1.0</v>
      </c>
      <c r="G6626" s="1"/>
      <c r="H6626" s="1"/>
    </row>
    <row r="6627">
      <c r="A6627" s="1" t="s">
        <v>47</v>
      </c>
      <c r="B6627" s="7" t="s">
        <v>183</v>
      </c>
      <c r="C6627" s="1" t="s">
        <v>6615</v>
      </c>
      <c r="D6627" s="8">
        <v>0.0</v>
      </c>
      <c r="E6627" s="1"/>
      <c r="F6627" s="1">
        <v>1.0</v>
      </c>
      <c r="G6627" s="1"/>
      <c r="H6627" s="1"/>
    </row>
    <row r="6628">
      <c r="A6628" s="1" t="s">
        <v>47</v>
      </c>
      <c r="B6628" s="7" t="s">
        <v>183</v>
      </c>
      <c r="C6628" s="1" t="s">
        <v>6616</v>
      </c>
      <c r="D6628" s="8">
        <v>0.0</v>
      </c>
      <c r="E6628" s="1"/>
      <c r="F6628" s="1">
        <v>2.8</v>
      </c>
      <c r="G6628" s="1"/>
      <c r="H6628" s="1"/>
    </row>
    <row r="6629">
      <c r="A6629" s="1" t="s">
        <v>47</v>
      </c>
      <c r="B6629" s="7" t="s">
        <v>183</v>
      </c>
      <c r="C6629" s="1" t="s">
        <v>6617</v>
      </c>
      <c r="D6629" s="8">
        <v>0.0</v>
      </c>
      <c r="E6629" s="1"/>
      <c r="F6629" s="1">
        <v>3.0</v>
      </c>
      <c r="G6629" s="1"/>
      <c r="H6629" s="1"/>
    </row>
    <row r="6630">
      <c r="A6630" s="1" t="s">
        <v>47</v>
      </c>
      <c r="B6630" s="7" t="s">
        <v>183</v>
      </c>
      <c r="C6630" s="1" t="s">
        <v>6618</v>
      </c>
      <c r="D6630" s="8">
        <v>0.0</v>
      </c>
      <c r="E6630" s="1"/>
      <c r="F6630" s="1">
        <v>1.0</v>
      </c>
      <c r="G6630" s="1"/>
      <c r="H6630" s="1"/>
    </row>
    <row r="6631">
      <c r="A6631" s="1" t="s">
        <v>47</v>
      </c>
      <c r="B6631" s="7" t="s">
        <v>183</v>
      </c>
      <c r="C6631" s="1" t="s">
        <v>6619</v>
      </c>
      <c r="D6631" s="8">
        <v>0.0</v>
      </c>
      <c r="E6631" s="1"/>
      <c r="F6631" s="1">
        <v>6.3</v>
      </c>
      <c r="G6631" s="1"/>
      <c r="H6631" s="1"/>
    </row>
    <row r="6632">
      <c r="A6632" s="1" t="s">
        <v>47</v>
      </c>
      <c r="B6632" s="7" t="s">
        <v>183</v>
      </c>
      <c r="C6632" s="1" t="s">
        <v>6620</v>
      </c>
      <c r="D6632" s="8">
        <v>0.0</v>
      </c>
      <c r="E6632" s="1"/>
      <c r="F6632" s="1">
        <v>1.0</v>
      </c>
      <c r="G6632" s="1"/>
      <c r="H6632" s="1"/>
    </row>
    <row r="6633">
      <c r="A6633" s="1" t="s">
        <v>47</v>
      </c>
      <c r="B6633" s="7" t="s">
        <v>183</v>
      </c>
      <c r="C6633" s="1" t="s">
        <v>6621</v>
      </c>
      <c r="D6633" s="8">
        <v>0.0</v>
      </c>
      <c r="E6633" s="1"/>
      <c r="F6633" s="1">
        <v>1.0</v>
      </c>
      <c r="G6633" s="1"/>
      <c r="H6633" s="1"/>
    </row>
    <row r="6634">
      <c r="A6634" s="1" t="s">
        <v>47</v>
      </c>
      <c r="B6634" s="7" t="s">
        <v>183</v>
      </c>
      <c r="C6634" s="1" t="s">
        <v>6622</v>
      </c>
      <c r="D6634" s="8">
        <v>0.0</v>
      </c>
      <c r="E6634" s="1"/>
      <c r="F6634" s="1">
        <v>1.0</v>
      </c>
      <c r="G6634" s="1"/>
      <c r="H6634" s="1"/>
    </row>
    <row r="6635">
      <c r="A6635" s="1" t="s">
        <v>47</v>
      </c>
      <c r="B6635" s="7" t="s">
        <v>183</v>
      </c>
      <c r="C6635" s="1" t="s">
        <v>6623</v>
      </c>
      <c r="D6635" s="8">
        <v>0.0</v>
      </c>
      <c r="E6635" s="1"/>
      <c r="F6635" s="1">
        <v>2.7</v>
      </c>
      <c r="G6635" s="1"/>
      <c r="H6635" s="1"/>
    </row>
    <row r="6636">
      <c r="A6636" s="1" t="s">
        <v>47</v>
      </c>
      <c r="B6636" s="7" t="s">
        <v>183</v>
      </c>
      <c r="C6636" s="1" t="s">
        <v>6624</v>
      </c>
      <c r="D6636" s="8">
        <v>0.0</v>
      </c>
      <c r="E6636" s="1"/>
      <c r="F6636" s="1">
        <v>1.0</v>
      </c>
      <c r="G6636" s="1"/>
      <c r="H6636" s="1"/>
    </row>
    <row r="6637">
      <c r="A6637" s="1" t="s">
        <v>47</v>
      </c>
      <c r="B6637" s="7" t="s">
        <v>183</v>
      </c>
      <c r="C6637" s="1" t="s">
        <v>6625</v>
      </c>
      <c r="D6637" s="8">
        <v>0.0</v>
      </c>
      <c r="E6637" s="1"/>
      <c r="F6637" s="1">
        <v>2.0</v>
      </c>
      <c r="G6637" s="1"/>
      <c r="H6637" s="1"/>
    </row>
    <row r="6638">
      <c r="A6638" s="1" t="s">
        <v>47</v>
      </c>
      <c r="B6638" s="7" t="s">
        <v>183</v>
      </c>
      <c r="C6638" s="1" t="s">
        <v>6626</v>
      </c>
      <c r="D6638" s="8">
        <v>0.0</v>
      </c>
      <c r="E6638" s="1"/>
      <c r="F6638" s="1">
        <v>1.0</v>
      </c>
      <c r="G6638" s="1"/>
      <c r="H6638" s="1"/>
    </row>
    <row r="6639">
      <c r="A6639" s="1" t="s">
        <v>47</v>
      </c>
      <c r="B6639" s="7" t="s">
        <v>183</v>
      </c>
      <c r="C6639" s="1" t="s">
        <v>6627</v>
      </c>
      <c r="D6639" s="8">
        <v>0.0</v>
      </c>
      <c r="E6639" s="1"/>
      <c r="F6639" s="1">
        <v>1.0</v>
      </c>
      <c r="G6639" s="1"/>
      <c r="H6639" s="1"/>
    </row>
    <row r="6640">
      <c r="A6640" s="1" t="s">
        <v>47</v>
      </c>
      <c r="B6640" s="7" t="s">
        <v>183</v>
      </c>
      <c r="C6640" s="1" t="s">
        <v>6628</v>
      </c>
      <c r="D6640" s="8">
        <v>0.0</v>
      </c>
      <c r="E6640" s="1"/>
      <c r="F6640" s="1">
        <v>10.5</v>
      </c>
      <c r="G6640" s="1"/>
      <c r="H6640" s="1"/>
    </row>
    <row r="6641">
      <c r="A6641" s="1" t="s">
        <v>47</v>
      </c>
      <c r="B6641" s="7" t="s">
        <v>183</v>
      </c>
      <c r="C6641" s="1" t="s">
        <v>6629</v>
      </c>
      <c r="D6641" s="8">
        <v>0.0</v>
      </c>
      <c r="E6641" s="1"/>
      <c r="F6641" s="1">
        <v>6.0</v>
      </c>
      <c r="G6641" s="1"/>
      <c r="H6641" s="1"/>
    </row>
    <row r="6642">
      <c r="A6642" s="1" t="s">
        <v>47</v>
      </c>
      <c r="B6642" s="7" t="s">
        <v>183</v>
      </c>
      <c r="C6642" s="1" t="s">
        <v>6630</v>
      </c>
      <c r="D6642" s="8">
        <v>0.0</v>
      </c>
      <c r="E6642" s="1"/>
      <c r="F6642" s="1">
        <v>7.0</v>
      </c>
      <c r="G6642" s="1"/>
      <c r="H6642" s="1"/>
    </row>
    <row r="6643">
      <c r="A6643" s="1" t="s">
        <v>47</v>
      </c>
      <c r="B6643" s="7" t="s">
        <v>183</v>
      </c>
      <c r="C6643" s="1" t="s">
        <v>6631</v>
      </c>
      <c r="D6643" s="8">
        <v>0.0</v>
      </c>
      <c r="E6643" s="1"/>
      <c r="F6643" s="1">
        <v>9.0</v>
      </c>
      <c r="G6643" s="1"/>
      <c r="H6643" s="1"/>
    </row>
    <row r="6644">
      <c r="A6644" s="1" t="s">
        <v>47</v>
      </c>
      <c r="B6644" s="7" t="s">
        <v>183</v>
      </c>
      <c r="C6644" s="1" t="s">
        <v>6632</v>
      </c>
      <c r="D6644" s="8">
        <v>0.0</v>
      </c>
      <c r="E6644" s="1"/>
      <c r="F6644" s="1">
        <v>1.0</v>
      </c>
      <c r="G6644" s="1"/>
      <c r="H6644" s="1"/>
    </row>
    <row r="6645">
      <c r="A6645" s="1" t="s">
        <v>47</v>
      </c>
      <c r="B6645" s="7" t="s">
        <v>183</v>
      </c>
      <c r="C6645" s="1" t="s">
        <v>6633</v>
      </c>
      <c r="D6645" s="8">
        <v>0.0</v>
      </c>
      <c r="E6645" s="1"/>
      <c r="F6645" s="1">
        <v>1.0</v>
      </c>
      <c r="G6645" s="1"/>
      <c r="H6645" s="1"/>
    </row>
    <row r="6646">
      <c r="A6646" s="1" t="s">
        <v>47</v>
      </c>
      <c r="B6646" s="7" t="s">
        <v>183</v>
      </c>
      <c r="C6646" s="1" t="s">
        <v>6634</v>
      </c>
      <c r="D6646" s="8">
        <v>0.0</v>
      </c>
      <c r="E6646" s="1"/>
      <c r="F6646" s="1">
        <v>1.0</v>
      </c>
      <c r="G6646" s="1"/>
      <c r="H6646" s="1"/>
    </row>
    <row r="6647">
      <c r="A6647" s="1" t="s">
        <v>47</v>
      </c>
      <c r="B6647" s="7" t="s">
        <v>183</v>
      </c>
      <c r="C6647" s="1" t="s">
        <v>6635</v>
      </c>
      <c r="D6647" s="8">
        <v>0.0</v>
      </c>
      <c r="E6647" s="1"/>
      <c r="F6647" s="1">
        <v>1.0</v>
      </c>
      <c r="G6647" s="1"/>
      <c r="H6647" s="1"/>
    </row>
    <row r="6648">
      <c r="A6648" s="1" t="s">
        <v>47</v>
      </c>
      <c r="B6648" s="7" t="s">
        <v>183</v>
      </c>
      <c r="C6648" s="1" t="s">
        <v>6636</v>
      </c>
      <c r="D6648" s="8">
        <v>0.0</v>
      </c>
      <c r="E6648" s="1"/>
      <c r="F6648" s="1">
        <v>1.0</v>
      </c>
      <c r="G6648" s="1"/>
      <c r="H6648" s="1"/>
    </row>
    <row r="6649">
      <c r="A6649" s="1" t="s">
        <v>47</v>
      </c>
      <c r="B6649" s="7" t="s">
        <v>183</v>
      </c>
      <c r="C6649" s="1" t="s">
        <v>6637</v>
      </c>
      <c r="D6649" s="8">
        <v>0.0</v>
      </c>
      <c r="E6649" s="1"/>
      <c r="F6649" s="1">
        <v>1.0</v>
      </c>
      <c r="G6649" s="1"/>
      <c r="H6649" s="1"/>
    </row>
    <row r="6650">
      <c r="A6650" s="1" t="s">
        <v>47</v>
      </c>
      <c r="B6650" s="7" t="s">
        <v>183</v>
      </c>
      <c r="C6650" s="1" t="s">
        <v>6638</v>
      </c>
      <c r="D6650" s="8">
        <v>0.0</v>
      </c>
      <c r="E6650" s="1"/>
      <c r="F6650" s="1">
        <v>7.0</v>
      </c>
      <c r="G6650" s="1"/>
      <c r="H6650" s="1"/>
    </row>
    <row r="6651">
      <c r="A6651" s="1" t="s">
        <v>47</v>
      </c>
      <c r="B6651" s="7" t="s">
        <v>183</v>
      </c>
      <c r="C6651" s="1" t="s">
        <v>6639</v>
      </c>
      <c r="D6651" s="8">
        <v>0.0</v>
      </c>
      <c r="E6651" s="1"/>
      <c r="F6651" s="1">
        <v>1.0</v>
      </c>
      <c r="G6651" s="1"/>
      <c r="H6651" s="1"/>
    </row>
    <row r="6652">
      <c r="A6652" s="1" t="s">
        <v>47</v>
      </c>
      <c r="B6652" s="7" t="s">
        <v>183</v>
      </c>
      <c r="C6652" s="1" t="s">
        <v>6640</v>
      </c>
      <c r="D6652" s="8">
        <v>0.0</v>
      </c>
      <c r="E6652" s="1"/>
      <c r="F6652" s="1">
        <v>1.0</v>
      </c>
      <c r="G6652" s="1"/>
      <c r="H6652" s="1"/>
    </row>
    <row r="6653">
      <c r="A6653" s="1" t="s">
        <v>47</v>
      </c>
      <c r="B6653" s="7" t="s">
        <v>183</v>
      </c>
      <c r="C6653" s="1" t="s">
        <v>6641</v>
      </c>
      <c r="D6653" s="8">
        <v>0.0</v>
      </c>
      <c r="E6653" s="1"/>
      <c r="F6653" s="1">
        <v>1.0</v>
      </c>
      <c r="G6653" s="1"/>
      <c r="H6653" s="1"/>
    </row>
    <row r="6654">
      <c r="A6654" s="1" t="s">
        <v>47</v>
      </c>
      <c r="B6654" s="7" t="s">
        <v>183</v>
      </c>
      <c r="C6654" s="1" t="s">
        <v>6642</v>
      </c>
      <c r="D6654" s="8">
        <v>0.0</v>
      </c>
      <c r="E6654" s="1"/>
      <c r="F6654" s="1">
        <v>1.0</v>
      </c>
      <c r="G6654" s="1"/>
      <c r="H6654" s="1"/>
    </row>
    <row r="6655">
      <c r="A6655" s="1" t="s">
        <v>47</v>
      </c>
      <c r="B6655" s="7" t="s">
        <v>183</v>
      </c>
      <c r="C6655" s="1" t="s">
        <v>6643</v>
      </c>
      <c r="D6655" s="8">
        <v>0.0</v>
      </c>
      <c r="E6655" s="1"/>
      <c r="F6655" s="1">
        <v>3.0</v>
      </c>
      <c r="G6655" s="1"/>
      <c r="H6655" s="1"/>
    </row>
    <row r="6656">
      <c r="A6656" s="1" t="s">
        <v>47</v>
      </c>
      <c r="B6656" s="7" t="s">
        <v>183</v>
      </c>
      <c r="C6656" s="1" t="s">
        <v>6644</v>
      </c>
      <c r="D6656" s="8">
        <v>0.0</v>
      </c>
      <c r="E6656" s="1"/>
      <c r="F6656" s="1">
        <v>1.0</v>
      </c>
      <c r="G6656" s="1"/>
      <c r="H6656" s="1"/>
    </row>
    <row r="6657">
      <c r="A6657" s="1" t="s">
        <v>47</v>
      </c>
      <c r="B6657" s="7" t="s">
        <v>183</v>
      </c>
      <c r="C6657" s="1" t="s">
        <v>5427</v>
      </c>
      <c r="D6657" s="8">
        <v>0.0</v>
      </c>
      <c r="E6657" s="1"/>
      <c r="F6657" s="1">
        <v>1.0</v>
      </c>
      <c r="G6657" s="1"/>
      <c r="H6657" s="1"/>
    </row>
    <row r="6658">
      <c r="A6658" s="1" t="s">
        <v>47</v>
      </c>
      <c r="B6658" s="7" t="s">
        <v>183</v>
      </c>
      <c r="C6658" s="1" t="s">
        <v>6645</v>
      </c>
      <c r="D6658" s="8">
        <v>0.0</v>
      </c>
      <c r="E6658" s="1"/>
      <c r="F6658" s="1">
        <v>1.0</v>
      </c>
      <c r="G6658" s="1"/>
      <c r="H6658" s="1"/>
    </row>
    <row r="6659">
      <c r="A6659" s="1" t="s">
        <v>47</v>
      </c>
      <c r="B6659" s="7" t="s">
        <v>183</v>
      </c>
      <c r="C6659" s="1" t="s">
        <v>6646</v>
      </c>
      <c r="D6659" s="8">
        <v>0.0</v>
      </c>
      <c r="E6659" s="1"/>
      <c r="F6659" s="1">
        <v>2.0</v>
      </c>
      <c r="G6659" s="1"/>
      <c r="H6659" s="1"/>
    </row>
    <row r="6660">
      <c r="A6660" s="1" t="s">
        <v>47</v>
      </c>
      <c r="B6660" s="7" t="s">
        <v>183</v>
      </c>
      <c r="C6660" s="1" t="s">
        <v>6647</v>
      </c>
      <c r="D6660" s="8">
        <v>0.0</v>
      </c>
      <c r="E6660" s="1"/>
      <c r="F6660" s="1">
        <v>1.0</v>
      </c>
      <c r="G6660" s="1"/>
      <c r="H6660" s="1"/>
    </row>
    <row r="6661">
      <c r="A6661" s="1" t="s">
        <v>47</v>
      </c>
      <c r="B6661" s="7" t="s">
        <v>183</v>
      </c>
      <c r="C6661" s="1" t="s">
        <v>6648</v>
      </c>
      <c r="D6661" s="8">
        <v>0.0</v>
      </c>
      <c r="E6661" s="1"/>
      <c r="F6661" s="1">
        <v>2.0</v>
      </c>
      <c r="G6661" s="1"/>
      <c r="H6661" s="1"/>
    </row>
    <row r="6662">
      <c r="A6662" s="1" t="s">
        <v>47</v>
      </c>
      <c r="B6662" s="7" t="s">
        <v>183</v>
      </c>
      <c r="C6662" s="1" t="s">
        <v>6649</v>
      </c>
      <c r="D6662" s="8">
        <v>0.0</v>
      </c>
      <c r="E6662" s="1"/>
      <c r="F6662" s="1">
        <v>47.0</v>
      </c>
      <c r="G6662" s="1"/>
      <c r="H6662" s="1"/>
    </row>
    <row r="6663">
      <c r="A6663" s="1" t="s">
        <v>47</v>
      </c>
      <c r="B6663" s="7" t="s">
        <v>183</v>
      </c>
      <c r="C6663" s="1" t="s">
        <v>6650</v>
      </c>
      <c r="D6663" s="8">
        <v>0.0</v>
      </c>
      <c r="E6663" s="1"/>
      <c r="F6663" s="1">
        <v>3.0</v>
      </c>
      <c r="G6663" s="1"/>
      <c r="H6663" s="1"/>
    </row>
    <row r="6664">
      <c r="A6664" s="1" t="s">
        <v>47</v>
      </c>
      <c r="B6664" s="7" t="s">
        <v>184</v>
      </c>
      <c r="C6664" s="1" t="s">
        <v>6651</v>
      </c>
      <c r="D6664" s="8">
        <v>0.0</v>
      </c>
      <c r="E6664" s="1"/>
      <c r="F6664" s="1">
        <v>1.0</v>
      </c>
      <c r="G6664" s="1"/>
      <c r="H6664" s="1"/>
    </row>
    <row r="6665">
      <c r="A6665" s="1" t="s">
        <v>47</v>
      </c>
      <c r="B6665" s="7" t="s">
        <v>184</v>
      </c>
      <c r="C6665" s="1" t="s">
        <v>6652</v>
      </c>
      <c r="D6665" s="8">
        <v>0.0</v>
      </c>
      <c r="E6665" s="1"/>
      <c r="F6665" s="1">
        <v>8.5</v>
      </c>
      <c r="G6665" s="1"/>
      <c r="H6665" s="1"/>
    </row>
    <row r="6666">
      <c r="A6666" s="1" t="s">
        <v>47</v>
      </c>
      <c r="B6666" s="7" t="s">
        <v>184</v>
      </c>
      <c r="C6666" s="1" t="s">
        <v>6653</v>
      </c>
      <c r="D6666" s="8">
        <v>0.0</v>
      </c>
      <c r="E6666" s="1"/>
      <c r="F6666" s="1">
        <v>4.2</v>
      </c>
      <c r="G6666" s="1"/>
      <c r="H6666" s="1"/>
    </row>
    <row r="6667">
      <c r="A6667" s="1" t="s">
        <v>47</v>
      </c>
      <c r="B6667" s="7" t="s">
        <v>184</v>
      </c>
      <c r="C6667" s="1" t="s">
        <v>6654</v>
      </c>
      <c r="D6667" s="8">
        <v>0.0</v>
      </c>
      <c r="E6667" s="1"/>
      <c r="F6667" s="1">
        <v>2.0</v>
      </c>
      <c r="G6667" s="1"/>
      <c r="H6667" s="1"/>
    </row>
    <row r="6668">
      <c r="A6668" s="1" t="s">
        <v>47</v>
      </c>
      <c r="B6668" s="7" t="s">
        <v>184</v>
      </c>
      <c r="C6668" s="1" t="s">
        <v>6655</v>
      </c>
      <c r="D6668" s="8">
        <v>0.0</v>
      </c>
      <c r="E6668" s="1"/>
      <c r="F6668" s="1">
        <v>1.0</v>
      </c>
      <c r="G6668" s="1"/>
      <c r="H6668" s="1"/>
    </row>
    <row r="6669">
      <c r="A6669" s="1" t="s">
        <v>47</v>
      </c>
      <c r="B6669" s="7" t="s">
        <v>184</v>
      </c>
      <c r="C6669" s="1" t="s">
        <v>6656</v>
      </c>
      <c r="D6669" s="8">
        <v>0.0</v>
      </c>
      <c r="E6669" s="1"/>
      <c r="F6669" s="1">
        <v>1.0</v>
      </c>
      <c r="G6669" s="1"/>
      <c r="H6669" s="1"/>
    </row>
    <row r="6670">
      <c r="A6670" s="1" t="s">
        <v>47</v>
      </c>
      <c r="B6670" s="7" t="s">
        <v>184</v>
      </c>
      <c r="C6670" s="1" t="s">
        <v>6657</v>
      </c>
      <c r="D6670" s="8">
        <v>0.0</v>
      </c>
      <c r="E6670" s="1"/>
      <c r="F6670" s="1">
        <v>1.0</v>
      </c>
      <c r="G6670" s="1"/>
      <c r="H6670" s="1"/>
    </row>
    <row r="6671">
      <c r="A6671" s="1" t="s">
        <v>47</v>
      </c>
      <c r="B6671" s="7" t="s">
        <v>184</v>
      </c>
      <c r="C6671" s="1" t="s">
        <v>6658</v>
      </c>
      <c r="D6671" s="8">
        <v>0.0</v>
      </c>
      <c r="E6671" s="1"/>
      <c r="F6671" s="1">
        <v>3.0</v>
      </c>
      <c r="G6671" s="1"/>
      <c r="H6671" s="1"/>
    </row>
    <row r="6672">
      <c r="A6672" s="1" t="s">
        <v>47</v>
      </c>
      <c r="B6672" s="7" t="s">
        <v>184</v>
      </c>
      <c r="C6672" s="1" t="s">
        <v>6659</v>
      </c>
      <c r="D6672" s="8">
        <v>0.0</v>
      </c>
      <c r="E6672" s="1"/>
      <c r="F6672" s="1">
        <v>2.3</v>
      </c>
      <c r="G6672" s="1"/>
      <c r="H6672" s="1"/>
    </row>
    <row r="6673">
      <c r="A6673" s="1" t="s">
        <v>47</v>
      </c>
      <c r="B6673" s="7" t="s">
        <v>184</v>
      </c>
      <c r="C6673" s="1" t="s">
        <v>6660</v>
      </c>
      <c r="D6673" s="8">
        <v>0.0</v>
      </c>
      <c r="E6673" s="1"/>
      <c r="F6673" s="1">
        <v>8.3</v>
      </c>
      <c r="G6673" s="1"/>
      <c r="H6673" s="1"/>
    </row>
    <row r="6674">
      <c r="A6674" s="1" t="s">
        <v>47</v>
      </c>
      <c r="B6674" s="7" t="s">
        <v>184</v>
      </c>
      <c r="C6674" s="1" t="s">
        <v>6661</v>
      </c>
      <c r="D6674" s="8">
        <v>0.0</v>
      </c>
      <c r="E6674" s="1"/>
      <c r="F6674" s="1">
        <v>5.0</v>
      </c>
      <c r="G6674" s="1"/>
      <c r="H6674" s="1"/>
    </row>
    <row r="6675">
      <c r="A6675" s="1" t="s">
        <v>47</v>
      </c>
      <c r="B6675" s="7" t="s">
        <v>184</v>
      </c>
      <c r="C6675" s="1" t="s">
        <v>6662</v>
      </c>
      <c r="D6675" s="8">
        <v>0.0</v>
      </c>
      <c r="E6675" s="1"/>
      <c r="F6675" s="1">
        <v>3.0</v>
      </c>
      <c r="G6675" s="1"/>
      <c r="H6675" s="1"/>
    </row>
    <row r="6676">
      <c r="A6676" s="1" t="s">
        <v>47</v>
      </c>
      <c r="B6676" s="7" t="s">
        <v>184</v>
      </c>
      <c r="C6676" s="1" t="s">
        <v>6663</v>
      </c>
      <c r="D6676" s="8">
        <v>0.0</v>
      </c>
      <c r="E6676" s="1"/>
      <c r="F6676" s="1">
        <v>3.0</v>
      </c>
      <c r="G6676" s="1"/>
      <c r="H6676" s="1"/>
    </row>
    <row r="6677">
      <c r="A6677" s="1" t="s">
        <v>47</v>
      </c>
      <c r="B6677" s="7" t="s">
        <v>184</v>
      </c>
      <c r="C6677" s="1" t="s">
        <v>6664</v>
      </c>
      <c r="D6677" s="8">
        <v>0.0</v>
      </c>
      <c r="E6677" s="1"/>
      <c r="F6677" s="1">
        <v>6.0</v>
      </c>
      <c r="G6677" s="1"/>
      <c r="H6677" s="1"/>
    </row>
    <row r="6678">
      <c r="A6678" s="1" t="s">
        <v>47</v>
      </c>
      <c r="B6678" s="7" t="s">
        <v>184</v>
      </c>
      <c r="C6678" s="1" t="s">
        <v>6665</v>
      </c>
      <c r="D6678" s="8">
        <v>0.0</v>
      </c>
      <c r="E6678" s="1"/>
      <c r="F6678" s="1">
        <v>1.0</v>
      </c>
      <c r="G6678" s="1"/>
      <c r="H6678" s="1"/>
    </row>
    <row r="6679">
      <c r="A6679" s="1" t="s">
        <v>47</v>
      </c>
      <c r="B6679" s="7" t="s">
        <v>184</v>
      </c>
      <c r="C6679" s="1" t="s">
        <v>6666</v>
      </c>
      <c r="D6679" s="8">
        <v>0.0</v>
      </c>
      <c r="E6679" s="1"/>
      <c r="F6679" s="1">
        <v>24.0</v>
      </c>
      <c r="G6679" s="1"/>
      <c r="H6679" s="1"/>
    </row>
    <row r="6680">
      <c r="A6680" s="1" t="s">
        <v>47</v>
      </c>
      <c r="B6680" s="7" t="s">
        <v>184</v>
      </c>
      <c r="C6680" s="1" t="s">
        <v>6667</v>
      </c>
      <c r="D6680" s="8">
        <v>0.0</v>
      </c>
      <c r="E6680" s="1"/>
      <c r="F6680" s="1">
        <v>2.0</v>
      </c>
      <c r="G6680" s="1"/>
      <c r="H6680" s="1"/>
    </row>
    <row r="6681">
      <c r="A6681" s="1" t="s">
        <v>47</v>
      </c>
      <c r="B6681" s="7" t="s">
        <v>184</v>
      </c>
      <c r="C6681" s="1" t="s">
        <v>6668</v>
      </c>
      <c r="D6681" s="8">
        <v>0.0</v>
      </c>
      <c r="E6681" s="1"/>
      <c r="F6681" s="1">
        <v>1.0</v>
      </c>
      <c r="G6681" s="1"/>
      <c r="H6681" s="1"/>
    </row>
    <row r="6682">
      <c r="A6682" s="1" t="s">
        <v>47</v>
      </c>
      <c r="B6682" s="7" t="s">
        <v>184</v>
      </c>
      <c r="C6682" s="1" t="s">
        <v>6669</v>
      </c>
      <c r="D6682" s="8">
        <v>0.0</v>
      </c>
      <c r="E6682" s="1"/>
      <c r="F6682" s="1">
        <v>1.0</v>
      </c>
      <c r="G6682" s="1"/>
      <c r="H6682" s="1"/>
    </row>
    <row r="6683">
      <c r="A6683" s="1" t="s">
        <v>47</v>
      </c>
      <c r="B6683" s="7" t="s">
        <v>184</v>
      </c>
      <c r="C6683" s="1" t="s">
        <v>6670</v>
      </c>
      <c r="D6683" s="8">
        <v>0.0</v>
      </c>
      <c r="E6683" s="1"/>
      <c r="F6683" s="1">
        <v>1.0</v>
      </c>
      <c r="G6683" s="1"/>
      <c r="H6683" s="1"/>
    </row>
    <row r="6684">
      <c r="A6684" s="1" t="s">
        <v>47</v>
      </c>
      <c r="B6684" s="7" t="s">
        <v>184</v>
      </c>
      <c r="C6684" s="1" t="s">
        <v>6671</v>
      </c>
      <c r="D6684" s="8">
        <v>0.0</v>
      </c>
      <c r="E6684" s="1"/>
      <c r="F6684" s="1">
        <v>1.0</v>
      </c>
      <c r="G6684" s="1"/>
      <c r="H6684" s="1"/>
    </row>
    <row r="6685">
      <c r="A6685" s="1" t="s">
        <v>47</v>
      </c>
      <c r="B6685" s="7" t="s">
        <v>184</v>
      </c>
      <c r="C6685" s="1" t="s">
        <v>6672</v>
      </c>
      <c r="D6685" s="8">
        <v>0.0</v>
      </c>
      <c r="E6685" s="1"/>
      <c r="F6685" s="1">
        <v>1.0</v>
      </c>
      <c r="G6685" s="1"/>
      <c r="H6685" s="1"/>
    </row>
    <row r="6686">
      <c r="A6686" s="1" t="s">
        <v>47</v>
      </c>
      <c r="B6686" s="7" t="s">
        <v>184</v>
      </c>
      <c r="C6686" s="1" t="s">
        <v>6673</v>
      </c>
      <c r="D6686" s="8">
        <v>0.0</v>
      </c>
      <c r="E6686" s="1"/>
      <c r="F6686" s="1">
        <v>1.0</v>
      </c>
      <c r="G6686" s="1"/>
      <c r="H6686" s="1"/>
    </row>
    <row r="6687">
      <c r="A6687" s="1" t="s">
        <v>47</v>
      </c>
      <c r="B6687" s="7" t="s">
        <v>184</v>
      </c>
      <c r="C6687" s="1" t="s">
        <v>6674</v>
      </c>
      <c r="D6687" s="8">
        <v>0.0</v>
      </c>
      <c r="E6687" s="1"/>
      <c r="F6687" s="1">
        <v>4.0</v>
      </c>
      <c r="G6687" s="1"/>
      <c r="H6687" s="1"/>
    </row>
    <row r="6688">
      <c r="A6688" s="1" t="s">
        <v>47</v>
      </c>
      <c r="B6688" s="7" t="s">
        <v>184</v>
      </c>
      <c r="C6688" s="1" t="s">
        <v>6675</v>
      </c>
      <c r="D6688" s="8">
        <v>0.0</v>
      </c>
      <c r="E6688" s="1"/>
      <c r="F6688" s="1">
        <v>20.0</v>
      </c>
      <c r="G6688" s="1"/>
      <c r="H6688" s="1"/>
    </row>
    <row r="6689">
      <c r="A6689" s="1" t="s">
        <v>47</v>
      </c>
      <c r="B6689" s="7" t="s">
        <v>184</v>
      </c>
      <c r="C6689" s="1" t="s">
        <v>6676</v>
      </c>
      <c r="D6689" s="8">
        <v>0.0</v>
      </c>
      <c r="E6689" s="1"/>
      <c r="F6689" s="1">
        <v>5.0</v>
      </c>
      <c r="G6689" s="1"/>
      <c r="H6689" s="1"/>
    </row>
    <row r="6690">
      <c r="A6690" s="1" t="s">
        <v>47</v>
      </c>
      <c r="B6690" s="7" t="s">
        <v>184</v>
      </c>
      <c r="C6690" s="1" t="s">
        <v>6677</v>
      </c>
      <c r="D6690" s="8">
        <v>0.0</v>
      </c>
      <c r="E6690" s="1"/>
      <c r="F6690" s="1">
        <v>7.0</v>
      </c>
      <c r="G6690" s="1"/>
      <c r="H6690" s="1"/>
    </row>
    <row r="6691">
      <c r="A6691" s="1" t="s">
        <v>47</v>
      </c>
      <c r="B6691" s="7" t="s">
        <v>184</v>
      </c>
      <c r="C6691" s="1" t="s">
        <v>6678</v>
      </c>
      <c r="D6691" s="8">
        <v>0.0</v>
      </c>
      <c r="E6691" s="1"/>
      <c r="F6691" s="1">
        <v>3.0</v>
      </c>
      <c r="G6691" s="1"/>
      <c r="H6691" s="1"/>
    </row>
    <row r="6692">
      <c r="A6692" s="1" t="s">
        <v>47</v>
      </c>
      <c r="B6692" s="7" t="s">
        <v>184</v>
      </c>
      <c r="C6692" s="1" t="s">
        <v>6679</v>
      </c>
      <c r="D6692" s="8">
        <v>0.0</v>
      </c>
      <c r="E6692" s="1"/>
      <c r="F6692" s="1">
        <v>10.0</v>
      </c>
      <c r="G6692" s="1"/>
      <c r="H6692" s="1"/>
    </row>
    <row r="6693">
      <c r="A6693" s="1" t="s">
        <v>47</v>
      </c>
      <c r="B6693" s="7" t="s">
        <v>184</v>
      </c>
      <c r="C6693" s="1" t="s">
        <v>6680</v>
      </c>
      <c r="D6693" s="8">
        <v>0.0</v>
      </c>
      <c r="E6693" s="1"/>
      <c r="F6693" s="1">
        <v>1.0</v>
      </c>
      <c r="G6693" s="1"/>
      <c r="H6693" s="1"/>
    </row>
    <row r="6694">
      <c r="A6694" s="1" t="s">
        <v>47</v>
      </c>
      <c r="B6694" s="7" t="s">
        <v>184</v>
      </c>
      <c r="C6694" s="1" t="s">
        <v>6681</v>
      </c>
      <c r="D6694" s="8">
        <v>0.0</v>
      </c>
      <c r="E6694" s="1"/>
      <c r="F6694" s="1">
        <v>3.0</v>
      </c>
      <c r="G6694" s="1"/>
      <c r="H6694" s="1"/>
    </row>
    <row r="6695">
      <c r="A6695" s="1" t="s">
        <v>47</v>
      </c>
      <c r="B6695" s="7" t="s">
        <v>184</v>
      </c>
      <c r="C6695" s="1" t="s">
        <v>6682</v>
      </c>
      <c r="D6695" s="8">
        <v>0.0</v>
      </c>
      <c r="E6695" s="1"/>
      <c r="F6695" s="1">
        <v>1.0</v>
      </c>
      <c r="G6695" s="1"/>
      <c r="H6695" s="1"/>
    </row>
    <row r="6696">
      <c r="A6696" s="1" t="s">
        <v>47</v>
      </c>
      <c r="B6696" s="7" t="s">
        <v>184</v>
      </c>
      <c r="C6696" s="1" t="s">
        <v>6683</v>
      </c>
      <c r="D6696" s="8">
        <v>0.0</v>
      </c>
      <c r="E6696" s="1"/>
      <c r="F6696" s="1">
        <v>4.0</v>
      </c>
      <c r="G6696" s="1"/>
      <c r="H6696" s="1"/>
    </row>
    <row r="6697">
      <c r="A6697" s="1" t="s">
        <v>47</v>
      </c>
      <c r="B6697" s="7" t="s">
        <v>185</v>
      </c>
      <c r="C6697" s="1" t="s">
        <v>6684</v>
      </c>
      <c r="D6697" s="8">
        <v>0.0</v>
      </c>
      <c r="E6697" s="1"/>
      <c r="F6697" s="1">
        <v>5.8</v>
      </c>
      <c r="G6697" s="1"/>
      <c r="H6697" s="1"/>
    </row>
    <row r="6698">
      <c r="A6698" s="1" t="s">
        <v>47</v>
      </c>
      <c r="B6698" s="7" t="s">
        <v>185</v>
      </c>
      <c r="C6698" s="1" t="s">
        <v>6685</v>
      </c>
      <c r="D6698" s="8">
        <v>2.0</v>
      </c>
      <c r="E6698" s="1"/>
      <c r="F6698" s="1">
        <v>8.8</v>
      </c>
      <c r="G6698" s="1"/>
      <c r="H6698" s="1"/>
    </row>
    <row r="6699">
      <c r="A6699" s="1" t="s">
        <v>47</v>
      </c>
      <c r="B6699" s="7" t="s">
        <v>185</v>
      </c>
      <c r="C6699" s="1" t="s">
        <v>6686</v>
      </c>
      <c r="D6699" s="8">
        <v>0.0</v>
      </c>
      <c r="E6699" s="1"/>
      <c r="F6699" s="1">
        <v>8.2</v>
      </c>
      <c r="G6699" s="1"/>
      <c r="H6699" s="1"/>
    </row>
    <row r="6700">
      <c r="A6700" s="1" t="s">
        <v>47</v>
      </c>
      <c r="B6700" s="7" t="s">
        <v>185</v>
      </c>
      <c r="C6700" s="1" t="s">
        <v>6687</v>
      </c>
      <c r="D6700" s="8">
        <v>0.0</v>
      </c>
      <c r="E6700" s="1"/>
      <c r="F6700" s="1">
        <v>11.4</v>
      </c>
      <c r="G6700" s="1"/>
      <c r="H6700" s="1"/>
    </row>
    <row r="6701">
      <c r="A6701" s="1" t="s">
        <v>47</v>
      </c>
      <c r="B6701" s="7" t="s">
        <v>185</v>
      </c>
      <c r="C6701" s="1" t="s">
        <v>6688</v>
      </c>
      <c r="D6701" s="8">
        <v>0.0</v>
      </c>
      <c r="E6701" s="1"/>
      <c r="F6701" s="1">
        <v>4.4</v>
      </c>
      <c r="G6701" s="1"/>
      <c r="H6701" s="1"/>
    </row>
    <row r="6702">
      <c r="A6702" s="1" t="s">
        <v>47</v>
      </c>
      <c r="B6702" s="7" t="s">
        <v>185</v>
      </c>
      <c r="C6702" s="1" t="s">
        <v>6689</v>
      </c>
      <c r="D6702" s="8">
        <v>0.0</v>
      </c>
      <c r="E6702" s="1"/>
      <c r="F6702" s="1">
        <v>7.0</v>
      </c>
      <c r="G6702" s="1"/>
      <c r="H6702" s="1"/>
    </row>
    <row r="6703">
      <c r="A6703" s="1" t="s">
        <v>47</v>
      </c>
      <c r="B6703" s="7" t="s">
        <v>185</v>
      </c>
      <c r="C6703" s="1" t="s">
        <v>6690</v>
      </c>
      <c r="D6703" s="8">
        <v>0.0</v>
      </c>
      <c r="E6703" s="1"/>
      <c r="F6703" s="1">
        <v>9.5</v>
      </c>
      <c r="G6703" s="1"/>
      <c r="H6703" s="1"/>
    </row>
    <row r="6704">
      <c r="A6704" s="1" t="s">
        <v>47</v>
      </c>
      <c r="B6704" s="7" t="s">
        <v>185</v>
      </c>
      <c r="C6704" s="1" t="s">
        <v>6691</v>
      </c>
      <c r="D6704" s="8">
        <v>0.0</v>
      </c>
      <c r="E6704" s="1"/>
      <c r="F6704" s="1">
        <v>10.8</v>
      </c>
      <c r="G6704" s="1"/>
      <c r="H6704" s="1"/>
    </row>
    <row r="6705">
      <c r="A6705" s="1" t="s">
        <v>47</v>
      </c>
      <c r="B6705" s="7" t="s">
        <v>185</v>
      </c>
      <c r="C6705" s="1" t="s">
        <v>6692</v>
      </c>
      <c r="D6705" s="8">
        <v>0.0</v>
      </c>
      <c r="E6705" s="1"/>
      <c r="F6705" s="1">
        <v>5.2</v>
      </c>
      <c r="G6705" s="1"/>
      <c r="H6705" s="1"/>
    </row>
    <row r="6706">
      <c r="A6706" s="1" t="s">
        <v>47</v>
      </c>
      <c r="B6706" s="7" t="s">
        <v>185</v>
      </c>
      <c r="C6706" s="1" t="s">
        <v>6693</v>
      </c>
      <c r="D6706" s="8">
        <v>0.0</v>
      </c>
      <c r="E6706" s="1"/>
      <c r="F6706" s="1">
        <v>10.5</v>
      </c>
      <c r="G6706" s="1"/>
      <c r="H6706" s="1"/>
    </row>
    <row r="6707">
      <c r="A6707" s="1" t="s">
        <v>47</v>
      </c>
      <c r="B6707" s="7" t="s">
        <v>185</v>
      </c>
      <c r="C6707" s="1" t="s">
        <v>6694</v>
      </c>
      <c r="D6707" s="8">
        <v>0.0</v>
      </c>
      <c r="E6707" s="1"/>
      <c r="F6707" s="1">
        <v>10.6</v>
      </c>
      <c r="G6707" s="1"/>
      <c r="H6707" s="1"/>
    </row>
    <row r="6708">
      <c r="A6708" s="1" t="s">
        <v>47</v>
      </c>
      <c r="B6708" s="7" t="s">
        <v>185</v>
      </c>
      <c r="C6708" s="1" t="s">
        <v>6695</v>
      </c>
      <c r="D6708" s="8">
        <v>0.0</v>
      </c>
      <c r="E6708" s="1"/>
      <c r="F6708" s="1">
        <v>3.8</v>
      </c>
      <c r="G6708" s="1"/>
      <c r="H6708" s="1"/>
    </row>
    <row r="6709">
      <c r="A6709" s="1" t="s">
        <v>47</v>
      </c>
      <c r="B6709" s="7" t="s">
        <v>185</v>
      </c>
      <c r="C6709" s="1" t="s">
        <v>6696</v>
      </c>
      <c r="D6709" s="8">
        <v>0.0</v>
      </c>
      <c r="E6709" s="1"/>
      <c r="F6709" s="1">
        <v>8.9</v>
      </c>
      <c r="G6709" s="1"/>
      <c r="H6709" s="1"/>
    </row>
    <row r="6710">
      <c r="A6710" s="1" t="s">
        <v>47</v>
      </c>
      <c r="B6710" s="7" t="s">
        <v>185</v>
      </c>
      <c r="C6710" s="1" t="s">
        <v>6697</v>
      </c>
      <c r="D6710" s="8">
        <v>0.0</v>
      </c>
      <c r="E6710" s="1"/>
      <c r="F6710" s="1">
        <v>4.9</v>
      </c>
      <c r="G6710" s="1"/>
      <c r="H6710" s="1"/>
    </row>
    <row r="6711">
      <c r="A6711" s="1" t="s">
        <v>47</v>
      </c>
      <c r="B6711" s="7" t="s">
        <v>185</v>
      </c>
      <c r="C6711" s="1" t="s">
        <v>6698</v>
      </c>
      <c r="D6711" s="8">
        <v>0.0</v>
      </c>
      <c r="E6711" s="1"/>
      <c r="F6711" s="1">
        <v>2.3</v>
      </c>
      <c r="G6711" s="1"/>
      <c r="H6711" s="1"/>
    </row>
    <row r="6712">
      <c r="A6712" s="1" t="s">
        <v>47</v>
      </c>
      <c r="B6712" s="7" t="s">
        <v>185</v>
      </c>
      <c r="C6712" s="1" t="s">
        <v>6699</v>
      </c>
      <c r="D6712" s="8">
        <v>0.0</v>
      </c>
      <c r="E6712" s="1"/>
      <c r="F6712" s="1">
        <v>1.7</v>
      </c>
      <c r="G6712" s="1"/>
      <c r="H6712" s="1"/>
    </row>
    <row r="6713">
      <c r="A6713" s="1" t="s">
        <v>47</v>
      </c>
      <c r="B6713" s="7" t="s">
        <v>185</v>
      </c>
      <c r="C6713" s="1" t="s">
        <v>6700</v>
      </c>
      <c r="D6713" s="8">
        <v>0.0</v>
      </c>
      <c r="E6713" s="1"/>
      <c r="F6713" s="1">
        <v>9.4</v>
      </c>
      <c r="G6713" s="1"/>
      <c r="H6713" s="1"/>
    </row>
    <row r="6714">
      <c r="A6714" s="1" t="s">
        <v>47</v>
      </c>
      <c r="B6714" s="7" t="s">
        <v>185</v>
      </c>
      <c r="C6714" s="1" t="s">
        <v>6701</v>
      </c>
      <c r="D6714" s="8">
        <v>0.0</v>
      </c>
      <c r="E6714" s="1"/>
      <c r="F6714" s="1">
        <v>5.4</v>
      </c>
      <c r="G6714" s="1"/>
      <c r="H6714" s="1"/>
    </row>
    <row r="6715">
      <c r="A6715" s="1" t="s">
        <v>47</v>
      </c>
      <c r="B6715" s="7" t="s">
        <v>185</v>
      </c>
      <c r="C6715" s="1" t="s">
        <v>6702</v>
      </c>
      <c r="D6715" s="8">
        <v>0.0</v>
      </c>
      <c r="E6715" s="1"/>
      <c r="F6715" s="1">
        <v>1.0</v>
      </c>
      <c r="G6715" s="1"/>
      <c r="H6715" s="1"/>
    </row>
    <row r="6716">
      <c r="A6716" s="1" t="s">
        <v>47</v>
      </c>
      <c r="B6716" s="7" t="s">
        <v>185</v>
      </c>
      <c r="C6716" s="1" t="s">
        <v>6703</v>
      </c>
      <c r="D6716" s="8">
        <v>0.0</v>
      </c>
      <c r="E6716" s="1"/>
      <c r="F6716" s="1">
        <v>45.4</v>
      </c>
      <c r="G6716" s="1"/>
      <c r="H6716" s="1"/>
    </row>
    <row r="6717">
      <c r="A6717" s="1" t="s">
        <v>47</v>
      </c>
      <c r="B6717" s="7" t="s">
        <v>185</v>
      </c>
      <c r="C6717" s="1" t="s">
        <v>6704</v>
      </c>
      <c r="D6717" s="8">
        <v>0.0</v>
      </c>
      <c r="E6717" s="1"/>
      <c r="F6717" s="1">
        <v>9.2</v>
      </c>
      <c r="G6717" s="1"/>
      <c r="H6717" s="1"/>
    </row>
    <row r="6718">
      <c r="A6718" s="1" t="s">
        <v>47</v>
      </c>
      <c r="B6718" s="7" t="s">
        <v>185</v>
      </c>
      <c r="C6718" s="1" t="s">
        <v>6705</v>
      </c>
      <c r="D6718" s="8">
        <v>0.0</v>
      </c>
      <c r="E6718" s="1"/>
      <c r="F6718" s="1">
        <v>7.8</v>
      </c>
      <c r="G6718" s="1"/>
      <c r="H6718" s="1"/>
    </row>
    <row r="6719">
      <c r="A6719" s="1" t="s">
        <v>47</v>
      </c>
      <c r="B6719" s="7" t="s">
        <v>185</v>
      </c>
      <c r="C6719" s="1" t="s">
        <v>6706</v>
      </c>
      <c r="D6719" s="8">
        <v>0.0</v>
      </c>
      <c r="E6719" s="1"/>
      <c r="F6719" s="1">
        <v>11.0</v>
      </c>
      <c r="G6719" s="1"/>
      <c r="H6719" s="1"/>
    </row>
    <row r="6720">
      <c r="A6720" s="1" t="s">
        <v>47</v>
      </c>
      <c r="B6720" s="7" t="s">
        <v>185</v>
      </c>
      <c r="C6720" s="1" t="s">
        <v>6707</v>
      </c>
      <c r="D6720" s="8">
        <v>2.0</v>
      </c>
      <c r="E6720" s="1"/>
      <c r="F6720" s="1">
        <v>6.8</v>
      </c>
      <c r="G6720" s="1"/>
      <c r="H6720" s="1"/>
    </row>
    <row r="6721">
      <c r="A6721" s="1" t="s">
        <v>47</v>
      </c>
      <c r="B6721" s="7" t="s">
        <v>185</v>
      </c>
      <c r="C6721" s="1" t="s">
        <v>6708</v>
      </c>
      <c r="D6721" s="8">
        <v>0.0</v>
      </c>
      <c r="E6721" s="1"/>
      <c r="F6721" s="1">
        <v>5.3</v>
      </c>
      <c r="G6721" s="1"/>
      <c r="H6721" s="1"/>
    </row>
    <row r="6722">
      <c r="A6722" s="1" t="s">
        <v>47</v>
      </c>
      <c r="B6722" s="7" t="s">
        <v>185</v>
      </c>
      <c r="C6722" s="1" t="s">
        <v>6709</v>
      </c>
      <c r="D6722" s="8">
        <v>0.0</v>
      </c>
      <c r="E6722" s="1"/>
      <c r="F6722" s="1">
        <v>7.1</v>
      </c>
      <c r="G6722" s="1"/>
      <c r="H6722" s="1"/>
    </row>
    <row r="6723">
      <c r="A6723" s="1" t="s">
        <v>47</v>
      </c>
      <c r="B6723" s="7" t="s">
        <v>185</v>
      </c>
      <c r="C6723" s="1" t="s">
        <v>6710</v>
      </c>
      <c r="D6723" s="8">
        <v>0.0</v>
      </c>
      <c r="E6723" s="1"/>
      <c r="F6723" s="1">
        <v>5.9</v>
      </c>
      <c r="G6723" s="1"/>
      <c r="H6723" s="1"/>
    </row>
    <row r="6724">
      <c r="A6724" s="1" t="s">
        <v>47</v>
      </c>
      <c r="B6724" s="7" t="s">
        <v>185</v>
      </c>
      <c r="C6724" s="1" t="s">
        <v>6711</v>
      </c>
      <c r="D6724" s="8">
        <v>0.0</v>
      </c>
      <c r="E6724" s="1"/>
      <c r="F6724" s="1">
        <v>7.9</v>
      </c>
      <c r="G6724" s="1"/>
      <c r="H6724" s="1"/>
    </row>
    <row r="6725">
      <c r="A6725" s="1" t="s">
        <v>47</v>
      </c>
      <c r="B6725" s="7" t="s">
        <v>185</v>
      </c>
      <c r="C6725" s="1" t="s">
        <v>6712</v>
      </c>
      <c r="D6725" s="8">
        <v>0.0</v>
      </c>
      <c r="E6725" s="1"/>
      <c r="F6725" s="1">
        <v>8.9</v>
      </c>
      <c r="G6725" s="1"/>
      <c r="H6725" s="1"/>
    </row>
    <row r="6726">
      <c r="A6726" s="1" t="s">
        <v>47</v>
      </c>
      <c r="B6726" s="7" t="s">
        <v>185</v>
      </c>
      <c r="C6726" s="1" t="s">
        <v>6713</v>
      </c>
      <c r="D6726" s="8">
        <v>0.0</v>
      </c>
      <c r="E6726" s="1"/>
      <c r="F6726" s="1">
        <v>6.9</v>
      </c>
      <c r="G6726" s="1"/>
      <c r="H6726" s="1"/>
    </row>
    <row r="6727">
      <c r="A6727" s="1" t="s">
        <v>47</v>
      </c>
      <c r="B6727" s="7" t="s">
        <v>185</v>
      </c>
      <c r="C6727" s="1" t="s">
        <v>6714</v>
      </c>
      <c r="D6727" s="8">
        <v>0.0</v>
      </c>
      <c r="E6727" s="1"/>
      <c r="F6727" s="1">
        <v>7.4</v>
      </c>
      <c r="G6727" s="1"/>
      <c r="H6727" s="1"/>
    </row>
    <row r="6728">
      <c r="A6728" s="1" t="s">
        <v>47</v>
      </c>
      <c r="B6728" s="7" t="s">
        <v>185</v>
      </c>
      <c r="C6728" s="1" t="s">
        <v>6715</v>
      </c>
      <c r="D6728" s="8">
        <v>0.0</v>
      </c>
      <c r="E6728" s="1"/>
      <c r="F6728" s="1">
        <v>7.9</v>
      </c>
      <c r="G6728" s="1"/>
      <c r="H6728" s="1"/>
    </row>
    <row r="6729">
      <c r="A6729" s="1" t="s">
        <v>47</v>
      </c>
      <c r="B6729" s="7" t="s">
        <v>185</v>
      </c>
      <c r="C6729" s="1" t="s">
        <v>6716</v>
      </c>
      <c r="D6729" s="8">
        <v>0.0</v>
      </c>
      <c r="E6729" s="1"/>
      <c r="F6729" s="1">
        <v>1.0</v>
      </c>
      <c r="G6729" s="1"/>
      <c r="H6729" s="1"/>
    </row>
    <row r="6730">
      <c r="A6730" s="1" t="s">
        <v>47</v>
      </c>
      <c r="B6730" s="7" t="s">
        <v>185</v>
      </c>
      <c r="C6730" s="1" t="s">
        <v>6717</v>
      </c>
      <c r="D6730" s="8">
        <v>0.0</v>
      </c>
      <c r="E6730" s="1"/>
      <c r="F6730" s="1">
        <v>7.4</v>
      </c>
      <c r="G6730" s="1"/>
      <c r="H6730" s="1"/>
    </row>
    <row r="6731">
      <c r="A6731" s="1" t="s">
        <v>47</v>
      </c>
      <c r="B6731" s="7" t="s">
        <v>185</v>
      </c>
      <c r="C6731" s="1" t="s">
        <v>6718</v>
      </c>
      <c r="D6731" s="8">
        <v>0.0</v>
      </c>
      <c r="E6731" s="1"/>
      <c r="F6731" s="1">
        <v>8.7</v>
      </c>
      <c r="G6731" s="1"/>
      <c r="H6731" s="1"/>
    </row>
    <row r="6732">
      <c r="A6732" s="1" t="s">
        <v>47</v>
      </c>
      <c r="B6732" s="7" t="s">
        <v>185</v>
      </c>
      <c r="C6732" s="1" t="s">
        <v>6719</v>
      </c>
      <c r="D6732" s="8">
        <v>0.0</v>
      </c>
      <c r="E6732" s="1"/>
      <c r="F6732" s="1">
        <v>8.2</v>
      </c>
      <c r="G6732" s="1"/>
      <c r="H6732" s="1"/>
    </row>
    <row r="6733">
      <c r="A6733" s="1" t="s">
        <v>47</v>
      </c>
      <c r="B6733" s="7" t="s">
        <v>185</v>
      </c>
      <c r="C6733" s="1" t="s">
        <v>6720</v>
      </c>
      <c r="D6733" s="8">
        <v>0.0</v>
      </c>
      <c r="E6733" s="1"/>
      <c r="F6733" s="1">
        <v>10.3</v>
      </c>
      <c r="G6733" s="1"/>
      <c r="H6733" s="1"/>
    </row>
    <row r="6734">
      <c r="A6734" s="1" t="s">
        <v>47</v>
      </c>
      <c r="B6734" s="7" t="s">
        <v>185</v>
      </c>
      <c r="C6734" s="1" t="s">
        <v>6721</v>
      </c>
      <c r="D6734" s="8">
        <v>0.0</v>
      </c>
      <c r="E6734" s="1"/>
      <c r="F6734" s="1">
        <v>9.4</v>
      </c>
      <c r="G6734" s="1"/>
      <c r="H6734" s="1"/>
    </row>
    <row r="6735">
      <c r="A6735" s="1" t="s">
        <v>47</v>
      </c>
      <c r="B6735" s="7" t="s">
        <v>185</v>
      </c>
      <c r="C6735" s="1" t="s">
        <v>6722</v>
      </c>
      <c r="D6735" s="8">
        <v>0.0</v>
      </c>
      <c r="E6735" s="1"/>
      <c r="F6735" s="1">
        <v>10.9</v>
      </c>
      <c r="G6735" s="1"/>
      <c r="H6735" s="1"/>
    </row>
    <row r="6736">
      <c r="A6736" s="1" t="s">
        <v>47</v>
      </c>
      <c r="B6736" s="7" t="s">
        <v>185</v>
      </c>
      <c r="C6736" s="1" t="s">
        <v>6723</v>
      </c>
      <c r="D6736" s="8">
        <v>0.0</v>
      </c>
      <c r="E6736" s="1"/>
      <c r="F6736" s="1">
        <v>49.6</v>
      </c>
      <c r="G6736" s="1"/>
      <c r="H6736" s="1"/>
    </row>
    <row r="6737">
      <c r="A6737" s="1" t="s">
        <v>47</v>
      </c>
      <c r="B6737" s="7" t="s">
        <v>185</v>
      </c>
      <c r="C6737" s="1" t="s">
        <v>6724</v>
      </c>
      <c r="D6737" s="8">
        <v>0.0</v>
      </c>
      <c r="E6737" s="1"/>
      <c r="F6737" s="1">
        <v>8.0</v>
      </c>
      <c r="G6737" s="1"/>
      <c r="H6737" s="1"/>
    </row>
    <row r="6738">
      <c r="A6738" s="1" t="s">
        <v>47</v>
      </c>
      <c r="B6738" s="7" t="s">
        <v>185</v>
      </c>
      <c r="C6738" s="1" t="s">
        <v>6725</v>
      </c>
      <c r="D6738" s="8">
        <v>0.0</v>
      </c>
      <c r="E6738" s="1"/>
      <c r="F6738" s="1">
        <v>14.2</v>
      </c>
      <c r="G6738" s="1"/>
      <c r="H6738" s="1"/>
    </row>
    <row r="6739">
      <c r="A6739" s="1" t="s">
        <v>47</v>
      </c>
      <c r="B6739" s="7" t="s">
        <v>185</v>
      </c>
      <c r="C6739" s="1" t="s">
        <v>6726</v>
      </c>
      <c r="D6739" s="8">
        <v>0.0</v>
      </c>
      <c r="E6739" s="1"/>
      <c r="F6739" s="1">
        <v>11.1</v>
      </c>
      <c r="G6739" s="1"/>
      <c r="H6739" s="1"/>
    </row>
    <row r="6740">
      <c r="A6740" s="1" t="s">
        <v>47</v>
      </c>
      <c r="B6740" s="7" t="s">
        <v>185</v>
      </c>
      <c r="C6740" s="1" t="s">
        <v>6727</v>
      </c>
      <c r="D6740" s="8">
        <v>0.0</v>
      </c>
      <c r="E6740" s="1"/>
      <c r="F6740" s="1">
        <v>7.3</v>
      </c>
      <c r="G6740" s="1"/>
      <c r="H6740" s="1"/>
    </row>
    <row r="6741">
      <c r="A6741" s="1" t="s">
        <v>47</v>
      </c>
      <c r="B6741" s="7" t="s">
        <v>185</v>
      </c>
      <c r="C6741" s="1" t="s">
        <v>6728</v>
      </c>
      <c r="D6741" s="8">
        <v>0.0</v>
      </c>
      <c r="E6741" s="1"/>
      <c r="F6741" s="1">
        <v>2.4</v>
      </c>
      <c r="G6741" s="1"/>
      <c r="H6741" s="1"/>
    </row>
    <row r="6742">
      <c r="A6742" s="1" t="s">
        <v>47</v>
      </c>
      <c r="B6742" s="7" t="s">
        <v>185</v>
      </c>
      <c r="C6742" s="1" t="s">
        <v>6729</v>
      </c>
      <c r="D6742" s="8">
        <v>0.0</v>
      </c>
      <c r="E6742" s="1"/>
      <c r="F6742" s="1">
        <v>8.8</v>
      </c>
      <c r="G6742" s="1"/>
      <c r="H6742" s="1"/>
    </row>
    <row r="6743">
      <c r="A6743" s="1" t="s">
        <v>47</v>
      </c>
      <c r="B6743" s="7" t="s">
        <v>185</v>
      </c>
      <c r="C6743" s="1" t="s">
        <v>6730</v>
      </c>
      <c r="D6743" s="8">
        <v>0.0</v>
      </c>
      <c r="E6743" s="1"/>
      <c r="F6743" s="1">
        <v>49.4</v>
      </c>
      <c r="G6743" s="1"/>
      <c r="H6743" s="1"/>
    </row>
    <row r="6744">
      <c r="A6744" s="1" t="s">
        <v>47</v>
      </c>
      <c r="B6744" s="7" t="s">
        <v>185</v>
      </c>
      <c r="C6744" s="1" t="s">
        <v>6731</v>
      </c>
      <c r="D6744" s="8">
        <v>0.0</v>
      </c>
      <c r="E6744" s="1"/>
      <c r="F6744" s="1">
        <v>8.5</v>
      </c>
      <c r="G6744" s="1"/>
      <c r="H6744" s="1"/>
    </row>
    <row r="6745">
      <c r="A6745" s="1" t="s">
        <v>47</v>
      </c>
      <c r="B6745" s="7" t="s">
        <v>185</v>
      </c>
      <c r="C6745" s="1" t="s">
        <v>6732</v>
      </c>
      <c r="D6745" s="8">
        <v>0.0</v>
      </c>
      <c r="E6745" s="1"/>
      <c r="F6745" s="1">
        <v>10.6</v>
      </c>
      <c r="G6745" s="1"/>
      <c r="H6745" s="1"/>
    </row>
    <row r="6746">
      <c r="A6746" s="1" t="s">
        <v>47</v>
      </c>
      <c r="B6746" s="7" t="s">
        <v>185</v>
      </c>
      <c r="C6746" s="1" t="s">
        <v>6733</v>
      </c>
      <c r="D6746" s="8">
        <v>0.0</v>
      </c>
      <c r="E6746" s="1"/>
      <c r="F6746" s="1">
        <v>6.3</v>
      </c>
      <c r="G6746" s="1"/>
      <c r="H6746" s="1"/>
    </row>
    <row r="6747">
      <c r="A6747" s="1" t="s">
        <v>47</v>
      </c>
      <c r="B6747" s="7" t="s">
        <v>186</v>
      </c>
      <c r="C6747" s="1" t="s">
        <v>6734</v>
      </c>
      <c r="D6747" s="8">
        <v>0.0</v>
      </c>
      <c r="E6747" s="1"/>
      <c r="F6747" s="1">
        <v>8.8</v>
      </c>
      <c r="G6747" s="1"/>
      <c r="H6747" s="1"/>
    </row>
    <row r="6748">
      <c r="A6748" s="1" t="s">
        <v>47</v>
      </c>
      <c r="B6748" s="7" t="s">
        <v>186</v>
      </c>
      <c r="C6748" s="1" t="s">
        <v>6735</v>
      </c>
      <c r="D6748" s="8">
        <v>0.0</v>
      </c>
      <c r="E6748" s="1"/>
      <c r="F6748" s="1">
        <v>6.6</v>
      </c>
      <c r="G6748" s="1"/>
      <c r="H6748" s="1"/>
    </row>
    <row r="6749">
      <c r="A6749" s="1" t="s">
        <v>47</v>
      </c>
      <c r="B6749" s="7" t="s">
        <v>186</v>
      </c>
      <c r="C6749" s="1" t="s">
        <v>6736</v>
      </c>
      <c r="D6749" s="8">
        <v>0.0</v>
      </c>
      <c r="E6749" s="1"/>
      <c r="F6749" s="1">
        <v>9.8</v>
      </c>
      <c r="G6749" s="1"/>
      <c r="H6749" s="1"/>
    </row>
    <row r="6750">
      <c r="A6750" s="1" t="s">
        <v>47</v>
      </c>
      <c r="B6750" s="7" t="s">
        <v>186</v>
      </c>
      <c r="C6750" s="1" t="s">
        <v>6737</v>
      </c>
      <c r="D6750" s="8">
        <v>0.0</v>
      </c>
      <c r="E6750" s="1"/>
      <c r="F6750" s="1">
        <v>6.5</v>
      </c>
      <c r="G6750" s="1"/>
      <c r="H6750" s="1"/>
    </row>
    <row r="6751">
      <c r="A6751" s="1" t="s">
        <v>47</v>
      </c>
      <c r="B6751" s="7" t="s">
        <v>186</v>
      </c>
      <c r="C6751" s="1" t="s">
        <v>6738</v>
      </c>
      <c r="D6751" s="8">
        <v>0.0</v>
      </c>
      <c r="E6751" s="1"/>
      <c r="F6751" s="1">
        <v>1.0</v>
      </c>
      <c r="G6751" s="1"/>
      <c r="H6751" s="1"/>
    </row>
    <row r="6752">
      <c r="A6752" s="1" t="s">
        <v>47</v>
      </c>
      <c r="B6752" s="7" t="s">
        <v>186</v>
      </c>
      <c r="C6752" s="1" t="s">
        <v>6739</v>
      </c>
      <c r="D6752" s="8">
        <v>0.0</v>
      </c>
      <c r="E6752" s="1"/>
      <c r="F6752" s="1">
        <v>3.1</v>
      </c>
      <c r="G6752" s="1"/>
      <c r="H6752" s="1"/>
    </row>
    <row r="6753">
      <c r="A6753" s="1" t="s">
        <v>47</v>
      </c>
      <c r="B6753" s="7" t="s">
        <v>186</v>
      </c>
      <c r="C6753" s="1" t="s">
        <v>5389</v>
      </c>
      <c r="D6753" s="8">
        <v>0.0</v>
      </c>
      <c r="E6753" s="1"/>
      <c r="F6753" s="1">
        <v>1.0</v>
      </c>
      <c r="G6753" s="1"/>
      <c r="H6753" s="1"/>
    </row>
    <row r="6754">
      <c r="A6754" s="1" t="s">
        <v>47</v>
      </c>
      <c r="B6754" s="7" t="s">
        <v>186</v>
      </c>
      <c r="C6754" s="1" t="s">
        <v>6740</v>
      </c>
      <c r="D6754" s="8">
        <v>0.0</v>
      </c>
      <c r="E6754" s="1"/>
      <c r="F6754" s="1">
        <v>1.0</v>
      </c>
      <c r="G6754" s="1"/>
      <c r="H6754" s="1"/>
    </row>
    <row r="6755">
      <c r="A6755" s="1" t="s">
        <v>47</v>
      </c>
      <c r="B6755" s="7" t="s">
        <v>186</v>
      </c>
      <c r="C6755" s="1" t="s">
        <v>6741</v>
      </c>
      <c r="D6755" s="8">
        <v>0.0</v>
      </c>
      <c r="E6755" s="1"/>
      <c r="F6755" s="1">
        <v>11.8</v>
      </c>
      <c r="G6755" s="1"/>
      <c r="H6755" s="1"/>
    </row>
    <row r="6756">
      <c r="A6756" s="1" t="s">
        <v>47</v>
      </c>
      <c r="B6756" s="7" t="s">
        <v>186</v>
      </c>
      <c r="C6756" s="1" t="s">
        <v>6742</v>
      </c>
      <c r="D6756" s="8">
        <v>0.0</v>
      </c>
      <c r="E6756" s="1"/>
      <c r="F6756" s="1">
        <v>2.4</v>
      </c>
      <c r="G6756" s="1"/>
      <c r="H6756" s="1"/>
    </row>
    <row r="6757">
      <c r="A6757" s="1" t="s">
        <v>47</v>
      </c>
      <c r="B6757" s="7" t="s">
        <v>186</v>
      </c>
      <c r="C6757" s="1" t="s">
        <v>6743</v>
      </c>
      <c r="D6757" s="8">
        <v>0.0</v>
      </c>
      <c r="E6757" s="1"/>
      <c r="F6757" s="1">
        <v>10.0</v>
      </c>
      <c r="G6757" s="1"/>
      <c r="H6757" s="1"/>
    </row>
    <row r="6758">
      <c r="A6758" s="1" t="s">
        <v>47</v>
      </c>
      <c r="B6758" s="7" t="s">
        <v>186</v>
      </c>
      <c r="C6758" s="1" t="s">
        <v>6744</v>
      </c>
      <c r="D6758" s="8">
        <v>0.0</v>
      </c>
      <c r="E6758" s="1"/>
      <c r="F6758" s="1">
        <v>1.3</v>
      </c>
      <c r="G6758" s="1"/>
      <c r="H6758" s="1"/>
    </row>
    <row r="6759">
      <c r="A6759" s="1" t="s">
        <v>47</v>
      </c>
      <c r="B6759" s="7" t="s">
        <v>186</v>
      </c>
      <c r="C6759" s="1" t="s">
        <v>6745</v>
      </c>
      <c r="D6759" s="8">
        <v>0.0</v>
      </c>
      <c r="E6759" s="1"/>
      <c r="F6759" s="1">
        <v>1.5</v>
      </c>
      <c r="G6759" s="1"/>
      <c r="H6759" s="1"/>
    </row>
    <row r="6760">
      <c r="A6760" s="1" t="s">
        <v>47</v>
      </c>
      <c r="B6760" s="7" t="s">
        <v>186</v>
      </c>
      <c r="C6760" s="1" t="s">
        <v>3458</v>
      </c>
      <c r="D6760" s="8">
        <v>0.0</v>
      </c>
      <c r="E6760" s="1"/>
      <c r="F6760" s="1">
        <v>1.0</v>
      </c>
      <c r="G6760" s="1"/>
      <c r="H6760" s="1"/>
    </row>
    <row r="6761">
      <c r="A6761" s="1" t="s">
        <v>47</v>
      </c>
      <c r="B6761" s="7" t="s">
        <v>186</v>
      </c>
      <c r="C6761" s="1" t="s">
        <v>5412</v>
      </c>
      <c r="D6761" s="8">
        <v>0.0</v>
      </c>
      <c r="E6761" s="1"/>
      <c r="F6761" s="1">
        <v>1.0</v>
      </c>
      <c r="G6761" s="1"/>
      <c r="H6761" s="1"/>
    </row>
    <row r="6762">
      <c r="A6762" s="1" t="s">
        <v>47</v>
      </c>
      <c r="B6762" s="7" t="s">
        <v>186</v>
      </c>
      <c r="C6762" s="1" t="s">
        <v>6746</v>
      </c>
      <c r="D6762" s="8">
        <v>0.0</v>
      </c>
      <c r="E6762" s="1"/>
      <c r="F6762" s="1">
        <v>1.0</v>
      </c>
      <c r="G6762" s="1"/>
      <c r="H6762" s="1"/>
    </row>
    <row r="6763">
      <c r="A6763" s="1" t="s">
        <v>47</v>
      </c>
      <c r="B6763" s="7" t="s">
        <v>186</v>
      </c>
      <c r="C6763" s="1" t="s">
        <v>6747</v>
      </c>
      <c r="D6763" s="8">
        <v>0.0</v>
      </c>
      <c r="E6763" s="1"/>
      <c r="F6763" s="1">
        <v>11.3</v>
      </c>
      <c r="G6763" s="1"/>
      <c r="H6763" s="1"/>
    </row>
    <row r="6764">
      <c r="A6764" s="1" t="s">
        <v>47</v>
      </c>
      <c r="B6764" s="7" t="s">
        <v>186</v>
      </c>
      <c r="C6764" s="1" t="s">
        <v>6748</v>
      </c>
      <c r="D6764" s="8">
        <v>0.0</v>
      </c>
      <c r="E6764" s="1"/>
      <c r="F6764" s="1">
        <v>11.0</v>
      </c>
      <c r="G6764" s="1"/>
      <c r="H6764" s="1"/>
    </row>
    <row r="6765">
      <c r="A6765" s="1" t="s">
        <v>47</v>
      </c>
      <c r="B6765" s="7" t="s">
        <v>186</v>
      </c>
      <c r="C6765" s="1" t="s">
        <v>6749</v>
      </c>
      <c r="D6765" s="8">
        <v>0.0</v>
      </c>
      <c r="E6765" s="1"/>
      <c r="F6765" s="1">
        <v>10.5</v>
      </c>
      <c r="G6765" s="1"/>
      <c r="H6765" s="1"/>
    </row>
    <row r="6766">
      <c r="A6766" s="1" t="s">
        <v>47</v>
      </c>
      <c r="B6766" s="7" t="s">
        <v>186</v>
      </c>
      <c r="C6766" s="1" t="s">
        <v>5425</v>
      </c>
      <c r="D6766" s="8">
        <v>0.0</v>
      </c>
      <c r="E6766" s="1"/>
      <c r="F6766" s="1">
        <v>6.5</v>
      </c>
      <c r="G6766" s="1"/>
      <c r="H6766" s="1"/>
    </row>
    <row r="6767">
      <c r="A6767" s="1" t="s">
        <v>47</v>
      </c>
      <c r="B6767" s="7" t="s">
        <v>186</v>
      </c>
      <c r="C6767" s="1" t="s">
        <v>6750</v>
      </c>
      <c r="D6767" s="8">
        <v>0.0</v>
      </c>
      <c r="E6767" s="1"/>
      <c r="F6767" s="1">
        <v>11.5</v>
      </c>
      <c r="G6767" s="1"/>
      <c r="H6767" s="1"/>
    </row>
    <row r="6768">
      <c r="A6768" s="1" t="s">
        <v>47</v>
      </c>
      <c r="B6768" s="7" t="s">
        <v>186</v>
      </c>
      <c r="C6768" s="1" t="s">
        <v>6751</v>
      </c>
      <c r="D6768" s="8">
        <v>0.0</v>
      </c>
      <c r="E6768" s="1"/>
      <c r="F6768" s="1">
        <v>5.0</v>
      </c>
      <c r="G6768" s="1"/>
      <c r="H6768" s="1"/>
    </row>
    <row r="6769">
      <c r="A6769" s="1" t="s">
        <v>47</v>
      </c>
      <c r="B6769" s="7" t="s">
        <v>186</v>
      </c>
      <c r="C6769" s="1" t="s">
        <v>6752</v>
      </c>
      <c r="D6769" s="8">
        <v>0.0</v>
      </c>
      <c r="E6769" s="1"/>
      <c r="F6769" s="1">
        <v>6.0</v>
      </c>
      <c r="G6769" s="1"/>
      <c r="H6769" s="1"/>
    </row>
    <row r="6770">
      <c r="A6770" s="1" t="s">
        <v>47</v>
      </c>
      <c r="B6770" s="7" t="s">
        <v>186</v>
      </c>
      <c r="C6770" s="1" t="s">
        <v>6753</v>
      </c>
      <c r="D6770" s="8">
        <v>0.0</v>
      </c>
      <c r="E6770" s="1"/>
      <c r="F6770" s="1">
        <v>9.5</v>
      </c>
      <c r="G6770" s="1"/>
      <c r="H6770" s="1"/>
    </row>
    <row r="6771">
      <c r="A6771" s="1" t="s">
        <v>47</v>
      </c>
      <c r="B6771" s="7" t="s">
        <v>186</v>
      </c>
      <c r="C6771" s="1" t="s">
        <v>5402</v>
      </c>
      <c r="D6771" s="8">
        <v>0.0</v>
      </c>
      <c r="E6771" s="1"/>
      <c r="F6771" s="1">
        <v>45.0</v>
      </c>
      <c r="G6771" s="1"/>
      <c r="H6771" s="1"/>
    </row>
    <row r="6772">
      <c r="A6772" s="1" t="s">
        <v>47</v>
      </c>
      <c r="B6772" s="7" t="s">
        <v>186</v>
      </c>
      <c r="C6772" s="1" t="s">
        <v>6754</v>
      </c>
      <c r="D6772" s="8">
        <v>0.0</v>
      </c>
      <c r="E6772" s="1"/>
      <c r="F6772" s="1">
        <v>60.5</v>
      </c>
      <c r="G6772" s="1"/>
      <c r="H6772" s="1"/>
    </row>
    <row r="6773">
      <c r="A6773" s="1" t="s">
        <v>47</v>
      </c>
      <c r="B6773" s="7" t="s">
        <v>186</v>
      </c>
      <c r="C6773" s="1" t="s">
        <v>6755</v>
      </c>
      <c r="D6773" s="8">
        <v>0.0</v>
      </c>
      <c r="E6773" s="1"/>
      <c r="F6773" s="1">
        <v>14.0</v>
      </c>
      <c r="G6773" s="1"/>
      <c r="H6773" s="1"/>
    </row>
    <row r="6774">
      <c r="A6774" s="1" t="s">
        <v>47</v>
      </c>
      <c r="B6774" s="7" t="s">
        <v>186</v>
      </c>
      <c r="C6774" s="1" t="s">
        <v>6756</v>
      </c>
      <c r="D6774" s="8">
        <v>0.0</v>
      </c>
      <c r="E6774" s="1"/>
      <c r="F6774" s="1">
        <v>12.0</v>
      </c>
      <c r="G6774" s="1"/>
      <c r="H6774" s="1"/>
    </row>
    <row r="6775">
      <c r="A6775" s="1" t="s">
        <v>47</v>
      </c>
      <c r="B6775" s="7" t="s">
        <v>186</v>
      </c>
      <c r="C6775" s="1" t="s">
        <v>6757</v>
      </c>
      <c r="D6775" s="8">
        <v>0.0</v>
      </c>
      <c r="E6775" s="1"/>
      <c r="F6775" s="1">
        <v>12.0</v>
      </c>
      <c r="G6775" s="1"/>
      <c r="H6775" s="1"/>
    </row>
    <row r="6776">
      <c r="A6776" s="1" t="s">
        <v>47</v>
      </c>
      <c r="B6776" s="7" t="s">
        <v>186</v>
      </c>
      <c r="C6776" s="1" t="s">
        <v>6758</v>
      </c>
      <c r="D6776" s="8">
        <v>0.0</v>
      </c>
      <c r="E6776" s="1"/>
      <c r="F6776" s="1">
        <v>11.0</v>
      </c>
      <c r="G6776" s="1"/>
      <c r="H6776" s="1"/>
    </row>
    <row r="6777">
      <c r="A6777" s="1" t="s">
        <v>47</v>
      </c>
      <c r="B6777" s="7" t="s">
        <v>186</v>
      </c>
      <c r="C6777" s="1" t="s">
        <v>5422</v>
      </c>
      <c r="D6777" s="8">
        <v>0.0</v>
      </c>
      <c r="E6777" s="1"/>
      <c r="F6777" s="1">
        <v>1.0</v>
      </c>
      <c r="G6777" s="1"/>
      <c r="H6777" s="1"/>
    </row>
    <row r="6778">
      <c r="A6778" s="1" t="s">
        <v>47</v>
      </c>
      <c r="B6778" s="7" t="s">
        <v>186</v>
      </c>
      <c r="C6778" s="1" t="s">
        <v>6759</v>
      </c>
      <c r="D6778" s="8">
        <v>0.0</v>
      </c>
      <c r="E6778" s="1"/>
      <c r="F6778" s="1">
        <v>11.0</v>
      </c>
      <c r="G6778" s="1"/>
      <c r="H6778" s="1"/>
    </row>
    <row r="6779">
      <c r="A6779" s="1" t="s">
        <v>47</v>
      </c>
      <c r="B6779" s="7" t="s">
        <v>186</v>
      </c>
      <c r="C6779" s="1" t="s">
        <v>6760</v>
      </c>
      <c r="D6779" s="8">
        <v>0.0</v>
      </c>
      <c r="E6779" s="1"/>
      <c r="F6779" s="1">
        <v>1.0</v>
      </c>
      <c r="G6779" s="1"/>
      <c r="H6779" s="1"/>
    </row>
    <row r="6780">
      <c r="A6780" s="1" t="s">
        <v>47</v>
      </c>
      <c r="B6780" s="7" t="s">
        <v>186</v>
      </c>
      <c r="C6780" s="1" t="s">
        <v>6761</v>
      </c>
      <c r="D6780" s="8">
        <v>0.0</v>
      </c>
      <c r="E6780" s="1"/>
      <c r="F6780" s="1">
        <v>12.0</v>
      </c>
      <c r="G6780" s="1"/>
      <c r="H6780" s="1"/>
    </row>
    <row r="6781">
      <c r="A6781" s="1" t="s">
        <v>47</v>
      </c>
      <c r="B6781" s="7" t="s">
        <v>186</v>
      </c>
      <c r="C6781" s="1" t="s">
        <v>6762</v>
      </c>
      <c r="D6781" s="8">
        <v>0.0</v>
      </c>
      <c r="E6781" s="1"/>
      <c r="F6781" s="1">
        <v>2.0</v>
      </c>
      <c r="G6781" s="1"/>
      <c r="H6781" s="1"/>
    </row>
    <row r="6782">
      <c r="A6782" s="1" t="s">
        <v>47</v>
      </c>
      <c r="B6782" s="7" t="s">
        <v>186</v>
      </c>
      <c r="C6782" s="1" t="s">
        <v>3434</v>
      </c>
      <c r="D6782" s="8">
        <v>0.0</v>
      </c>
      <c r="E6782" s="1"/>
      <c r="F6782" s="1">
        <v>1.0</v>
      </c>
      <c r="G6782" s="1"/>
      <c r="H6782" s="1"/>
    </row>
    <row r="6783">
      <c r="A6783" s="1" t="s">
        <v>47</v>
      </c>
      <c r="B6783" s="7" t="s">
        <v>186</v>
      </c>
      <c r="C6783" s="1" t="s">
        <v>6763</v>
      </c>
      <c r="D6783" s="8">
        <v>0.0</v>
      </c>
      <c r="E6783" s="1"/>
      <c r="F6783" s="1">
        <v>1.0</v>
      </c>
      <c r="G6783" s="1"/>
      <c r="H6783" s="1"/>
    </row>
    <row r="6784">
      <c r="A6784" s="1" t="s">
        <v>47</v>
      </c>
      <c r="B6784" s="7" t="s">
        <v>186</v>
      </c>
      <c r="C6784" s="1" t="s">
        <v>6764</v>
      </c>
      <c r="D6784" s="8">
        <v>0.0</v>
      </c>
      <c r="E6784" s="1"/>
      <c r="F6784" s="1">
        <v>11.0</v>
      </c>
      <c r="G6784" s="1"/>
      <c r="H6784" s="1"/>
    </row>
    <row r="6785">
      <c r="A6785" s="1" t="s">
        <v>47</v>
      </c>
      <c r="B6785" s="7" t="s">
        <v>186</v>
      </c>
      <c r="C6785" s="1" t="s">
        <v>6765</v>
      </c>
      <c r="D6785" s="8">
        <v>0.0</v>
      </c>
      <c r="E6785" s="1"/>
      <c r="F6785" s="1">
        <v>2.0</v>
      </c>
      <c r="G6785" s="1"/>
      <c r="H6785" s="1"/>
    </row>
    <row r="6786">
      <c r="A6786" s="1" t="s">
        <v>47</v>
      </c>
      <c r="B6786" s="7" t="s">
        <v>186</v>
      </c>
      <c r="C6786" s="1" t="s">
        <v>6766</v>
      </c>
      <c r="D6786" s="8">
        <v>0.0</v>
      </c>
      <c r="E6786" s="1"/>
      <c r="F6786" s="1">
        <v>1.0</v>
      </c>
      <c r="G6786" s="1"/>
      <c r="H6786" s="1"/>
    </row>
    <row r="6787">
      <c r="A6787" s="1" t="s">
        <v>47</v>
      </c>
      <c r="B6787" s="7" t="s">
        <v>186</v>
      </c>
      <c r="C6787" s="1" t="s">
        <v>6767</v>
      </c>
      <c r="D6787" s="8">
        <v>0.0</v>
      </c>
      <c r="E6787" s="1"/>
      <c r="F6787" s="1">
        <v>12.0</v>
      </c>
      <c r="G6787" s="1"/>
      <c r="H6787" s="1"/>
    </row>
    <row r="6788">
      <c r="A6788" s="1" t="s">
        <v>47</v>
      </c>
      <c r="B6788" s="7" t="s">
        <v>186</v>
      </c>
      <c r="C6788" s="1" t="s">
        <v>6768</v>
      </c>
      <c r="D6788" s="8">
        <v>0.0</v>
      </c>
      <c r="E6788" s="1"/>
      <c r="F6788" s="1">
        <v>1.0</v>
      </c>
      <c r="G6788" s="1"/>
      <c r="H6788" s="1"/>
    </row>
    <row r="6789">
      <c r="A6789" s="1" t="s">
        <v>47</v>
      </c>
      <c r="B6789" s="7" t="s">
        <v>186</v>
      </c>
      <c r="C6789" s="1" t="s">
        <v>6769</v>
      </c>
      <c r="D6789" s="8">
        <v>0.0</v>
      </c>
      <c r="E6789" s="1"/>
      <c r="F6789" s="1">
        <v>1.0</v>
      </c>
      <c r="G6789" s="1"/>
      <c r="H6789" s="1"/>
    </row>
    <row r="6790">
      <c r="A6790" s="1" t="s">
        <v>47</v>
      </c>
      <c r="B6790" s="7" t="s">
        <v>186</v>
      </c>
      <c r="C6790" s="1" t="s">
        <v>6770</v>
      </c>
      <c r="D6790" s="8">
        <v>0.0</v>
      </c>
      <c r="E6790" s="1"/>
      <c r="F6790" s="1">
        <v>4.0</v>
      </c>
      <c r="G6790" s="1"/>
      <c r="H6790" s="1"/>
    </row>
    <row r="6791">
      <c r="A6791" s="1" t="s">
        <v>47</v>
      </c>
      <c r="B6791" s="7" t="s">
        <v>186</v>
      </c>
      <c r="C6791" s="1" t="s">
        <v>6771</v>
      </c>
      <c r="D6791" s="8">
        <v>0.0</v>
      </c>
      <c r="E6791" s="1"/>
      <c r="F6791" s="1">
        <v>20.0</v>
      </c>
      <c r="G6791" s="1"/>
      <c r="H6791" s="1"/>
    </row>
    <row r="6792">
      <c r="A6792" s="1" t="s">
        <v>47</v>
      </c>
      <c r="B6792" s="7" t="s">
        <v>186</v>
      </c>
      <c r="C6792" s="1" t="s">
        <v>6772</v>
      </c>
      <c r="D6792" s="8">
        <v>0.0</v>
      </c>
      <c r="E6792" s="1"/>
      <c r="F6792" s="1">
        <v>4.0</v>
      </c>
      <c r="G6792" s="1"/>
      <c r="H6792" s="1"/>
    </row>
    <row r="6793">
      <c r="A6793" s="1" t="s">
        <v>47</v>
      </c>
      <c r="B6793" s="7" t="s">
        <v>186</v>
      </c>
      <c r="C6793" s="1" t="s">
        <v>6773</v>
      </c>
      <c r="D6793" s="8">
        <v>0.0</v>
      </c>
      <c r="E6793" s="1"/>
      <c r="F6793" s="1">
        <v>3.0</v>
      </c>
      <c r="G6793" s="1"/>
      <c r="H6793" s="1"/>
    </row>
    <row r="6794">
      <c r="A6794" s="1" t="s">
        <v>47</v>
      </c>
      <c r="B6794" s="7" t="s">
        <v>186</v>
      </c>
      <c r="C6794" s="1" t="s">
        <v>6774</v>
      </c>
      <c r="D6794" s="8">
        <v>0.0</v>
      </c>
      <c r="E6794" s="1"/>
      <c r="F6794" s="1">
        <v>37.0</v>
      </c>
      <c r="G6794" s="1"/>
      <c r="H6794" s="1"/>
    </row>
    <row r="6795">
      <c r="A6795" s="1" t="s">
        <v>47</v>
      </c>
      <c r="B6795" s="7" t="s">
        <v>186</v>
      </c>
      <c r="C6795" s="1" t="s">
        <v>6775</v>
      </c>
      <c r="D6795" s="8">
        <v>0.0</v>
      </c>
      <c r="E6795" s="1"/>
      <c r="F6795" s="1">
        <v>54.0</v>
      </c>
      <c r="G6795" s="1"/>
      <c r="H6795" s="1"/>
    </row>
    <row r="6796">
      <c r="A6796" s="1" t="s">
        <v>47</v>
      </c>
      <c r="B6796" s="7" t="s">
        <v>186</v>
      </c>
      <c r="C6796" s="1" t="s">
        <v>6776</v>
      </c>
      <c r="D6796" s="8">
        <v>0.0</v>
      </c>
      <c r="E6796" s="1"/>
      <c r="F6796" s="1">
        <v>1.0</v>
      </c>
      <c r="G6796" s="1"/>
      <c r="H6796" s="1"/>
    </row>
    <row r="6797">
      <c r="A6797" s="1" t="s">
        <v>47</v>
      </c>
      <c r="B6797" s="7" t="s">
        <v>187</v>
      </c>
      <c r="C6797" s="1" t="s">
        <v>6777</v>
      </c>
      <c r="D6797" s="8">
        <v>0.0</v>
      </c>
      <c r="E6797" s="1"/>
      <c r="F6797" s="1">
        <v>9.0</v>
      </c>
      <c r="G6797" s="1"/>
      <c r="H6797" s="1"/>
    </row>
    <row r="6798">
      <c r="A6798" s="1" t="s">
        <v>47</v>
      </c>
      <c r="B6798" s="7" t="s">
        <v>187</v>
      </c>
      <c r="C6798" s="1" t="s">
        <v>6778</v>
      </c>
      <c r="D6798" s="8">
        <v>0.0</v>
      </c>
      <c r="E6798" s="1"/>
      <c r="F6798" s="1">
        <v>1.9</v>
      </c>
      <c r="G6798" s="1"/>
      <c r="H6798" s="1"/>
    </row>
    <row r="6799">
      <c r="A6799" s="1" t="s">
        <v>47</v>
      </c>
      <c r="B6799" s="7" t="s">
        <v>187</v>
      </c>
      <c r="C6799" s="1" t="s">
        <v>6779</v>
      </c>
      <c r="D6799" s="8">
        <v>0.0</v>
      </c>
      <c r="E6799" s="1"/>
      <c r="F6799" s="1">
        <v>10.5</v>
      </c>
      <c r="G6799" s="1"/>
      <c r="H6799" s="1"/>
    </row>
    <row r="6800">
      <c r="A6800" s="1" t="s">
        <v>47</v>
      </c>
      <c r="B6800" s="7" t="s">
        <v>187</v>
      </c>
      <c r="C6800" s="1" t="s">
        <v>6780</v>
      </c>
      <c r="D6800" s="8">
        <v>0.0</v>
      </c>
      <c r="E6800" s="1"/>
      <c r="F6800" s="1">
        <v>1.8</v>
      </c>
      <c r="G6800" s="1"/>
      <c r="H6800" s="1"/>
    </row>
    <row r="6801">
      <c r="A6801" s="1" t="s">
        <v>47</v>
      </c>
      <c r="B6801" s="7" t="s">
        <v>187</v>
      </c>
      <c r="C6801" s="1" t="s">
        <v>6781</v>
      </c>
      <c r="D6801" s="8">
        <v>0.0</v>
      </c>
      <c r="E6801" s="1"/>
      <c r="F6801" s="1">
        <v>11.4</v>
      </c>
      <c r="G6801" s="1"/>
      <c r="H6801" s="1"/>
    </row>
    <row r="6802">
      <c r="A6802" s="1" t="s">
        <v>47</v>
      </c>
      <c r="B6802" s="7" t="s">
        <v>187</v>
      </c>
      <c r="C6802" s="1" t="s">
        <v>6782</v>
      </c>
      <c r="D6802" s="8">
        <v>0.0</v>
      </c>
      <c r="E6802" s="1"/>
      <c r="F6802" s="1">
        <v>1.0</v>
      </c>
      <c r="G6802" s="1"/>
      <c r="H6802" s="1"/>
    </row>
    <row r="6803">
      <c r="A6803" s="1" t="s">
        <v>47</v>
      </c>
      <c r="B6803" s="7" t="s">
        <v>187</v>
      </c>
      <c r="C6803" s="1" t="s">
        <v>6783</v>
      </c>
      <c r="D6803" s="8">
        <v>0.0</v>
      </c>
      <c r="E6803" s="1"/>
      <c r="F6803" s="1">
        <v>6.7</v>
      </c>
      <c r="G6803" s="1"/>
      <c r="H6803" s="1"/>
    </row>
    <row r="6804">
      <c r="A6804" s="1" t="s">
        <v>47</v>
      </c>
      <c r="B6804" s="7" t="s">
        <v>187</v>
      </c>
      <c r="C6804" s="1" t="s">
        <v>6784</v>
      </c>
      <c r="D6804" s="8">
        <v>1.0</v>
      </c>
      <c r="E6804" s="1"/>
      <c r="F6804" s="1">
        <v>4.6</v>
      </c>
      <c r="G6804" s="1"/>
      <c r="H6804" s="1"/>
    </row>
    <row r="6805">
      <c r="A6805" s="1" t="s">
        <v>47</v>
      </c>
      <c r="B6805" s="7" t="s">
        <v>187</v>
      </c>
      <c r="C6805" s="1" t="s">
        <v>6785</v>
      </c>
      <c r="D6805" s="8">
        <v>0.0</v>
      </c>
      <c r="E6805" s="1"/>
      <c r="F6805" s="1">
        <v>6.0</v>
      </c>
      <c r="G6805" s="1"/>
      <c r="H6805" s="1"/>
    </row>
    <row r="6806">
      <c r="A6806" s="1" t="s">
        <v>47</v>
      </c>
      <c r="B6806" s="7" t="s">
        <v>187</v>
      </c>
      <c r="C6806" s="1" t="s">
        <v>6786</v>
      </c>
      <c r="D6806" s="8">
        <v>0.0</v>
      </c>
      <c r="E6806" s="1"/>
      <c r="F6806" s="1">
        <v>32.0</v>
      </c>
      <c r="G6806" s="1"/>
      <c r="H6806" s="1"/>
    </row>
    <row r="6807">
      <c r="A6807" s="1" t="s">
        <v>47</v>
      </c>
      <c r="B6807" s="7" t="s">
        <v>187</v>
      </c>
      <c r="C6807" s="1" t="s">
        <v>6787</v>
      </c>
      <c r="D6807" s="8">
        <v>0.0</v>
      </c>
      <c r="E6807" s="1"/>
      <c r="F6807" s="1">
        <v>7.3</v>
      </c>
      <c r="G6807" s="1"/>
      <c r="H6807" s="1"/>
    </row>
    <row r="6808">
      <c r="A6808" s="1" t="s">
        <v>47</v>
      </c>
      <c r="B6808" s="7" t="s">
        <v>187</v>
      </c>
      <c r="C6808" s="1" t="s">
        <v>6788</v>
      </c>
      <c r="D6808" s="8">
        <v>0.0</v>
      </c>
      <c r="E6808" s="1"/>
      <c r="F6808" s="1">
        <v>34.7</v>
      </c>
      <c r="G6808" s="1"/>
      <c r="H6808" s="1"/>
    </row>
    <row r="6809">
      <c r="A6809" s="1" t="s">
        <v>47</v>
      </c>
      <c r="B6809" s="7" t="s">
        <v>187</v>
      </c>
      <c r="C6809" s="1" t="s">
        <v>6789</v>
      </c>
      <c r="D6809" s="8">
        <v>0.0</v>
      </c>
      <c r="E6809" s="1"/>
      <c r="F6809" s="1">
        <v>9.7</v>
      </c>
      <c r="G6809" s="1"/>
      <c r="H6809" s="1"/>
    </row>
    <row r="6810">
      <c r="A6810" s="1" t="s">
        <v>47</v>
      </c>
      <c r="B6810" s="7" t="s">
        <v>187</v>
      </c>
      <c r="C6810" s="1" t="s">
        <v>6790</v>
      </c>
      <c r="D6810" s="8">
        <v>0.0</v>
      </c>
      <c r="E6810" s="1"/>
      <c r="F6810" s="1">
        <v>11.3</v>
      </c>
      <c r="G6810" s="1"/>
      <c r="H6810" s="1"/>
    </row>
    <row r="6811">
      <c r="A6811" s="1" t="s">
        <v>47</v>
      </c>
      <c r="B6811" s="7" t="s">
        <v>187</v>
      </c>
      <c r="C6811" s="1" t="s">
        <v>6791</v>
      </c>
      <c r="D6811" s="8">
        <v>0.0</v>
      </c>
      <c r="E6811" s="1"/>
      <c r="F6811" s="1">
        <v>52.5</v>
      </c>
      <c r="G6811" s="1"/>
      <c r="H6811" s="1"/>
    </row>
    <row r="6812">
      <c r="A6812" s="1" t="s">
        <v>47</v>
      </c>
      <c r="B6812" s="7" t="s">
        <v>187</v>
      </c>
      <c r="C6812" s="1" t="s">
        <v>6792</v>
      </c>
      <c r="D6812" s="8">
        <v>0.0</v>
      </c>
      <c r="E6812" s="1"/>
      <c r="F6812" s="1">
        <v>13.5</v>
      </c>
      <c r="G6812" s="1"/>
      <c r="H6812" s="1"/>
    </row>
    <row r="6813">
      <c r="A6813" s="1" t="s">
        <v>47</v>
      </c>
      <c r="B6813" s="7" t="s">
        <v>187</v>
      </c>
      <c r="C6813" s="1" t="s">
        <v>6793</v>
      </c>
      <c r="D6813" s="8">
        <v>0.0</v>
      </c>
      <c r="E6813" s="1"/>
      <c r="F6813" s="1">
        <v>5.5</v>
      </c>
      <c r="G6813" s="1"/>
      <c r="H6813" s="1"/>
    </row>
    <row r="6814">
      <c r="A6814" s="1" t="s">
        <v>47</v>
      </c>
      <c r="B6814" s="7" t="s">
        <v>187</v>
      </c>
      <c r="C6814" s="1" t="s">
        <v>6794</v>
      </c>
      <c r="D6814" s="8">
        <v>0.0</v>
      </c>
      <c r="E6814" s="1"/>
      <c r="F6814" s="1">
        <v>6.0</v>
      </c>
      <c r="G6814" s="1"/>
      <c r="H6814" s="1"/>
    </row>
    <row r="6815">
      <c r="A6815" s="1" t="s">
        <v>47</v>
      </c>
      <c r="B6815" s="7" t="s">
        <v>187</v>
      </c>
      <c r="C6815" s="1" t="s">
        <v>6795</v>
      </c>
      <c r="D6815" s="8">
        <v>0.0</v>
      </c>
      <c r="E6815" s="1"/>
      <c r="F6815" s="1">
        <v>5.5</v>
      </c>
      <c r="G6815" s="1"/>
      <c r="H6815" s="1"/>
    </row>
    <row r="6816">
      <c r="A6816" s="1" t="s">
        <v>47</v>
      </c>
      <c r="B6816" s="7" t="s">
        <v>187</v>
      </c>
      <c r="C6816" s="1" t="s">
        <v>6796</v>
      </c>
      <c r="D6816" s="8">
        <v>0.0</v>
      </c>
      <c r="E6816" s="1"/>
      <c r="F6816" s="1">
        <v>1.0</v>
      </c>
      <c r="G6816" s="1"/>
      <c r="H6816" s="1"/>
    </row>
    <row r="6817">
      <c r="A6817" s="1" t="s">
        <v>47</v>
      </c>
      <c r="B6817" s="7" t="s">
        <v>187</v>
      </c>
      <c r="C6817" s="1" t="s">
        <v>6797</v>
      </c>
      <c r="D6817" s="8">
        <v>0.0</v>
      </c>
      <c r="E6817" s="1"/>
      <c r="F6817" s="1">
        <v>1.0</v>
      </c>
      <c r="G6817" s="1"/>
      <c r="H6817" s="1"/>
    </row>
    <row r="6818">
      <c r="A6818" s="1" t="s">
        <v>47</v>
      </c>
      <c r="B6818" s="7" t="s">
        <v>187</v>
      </c>
      <c r="C6818" s="1" t="s">
        <v>6798</v>
      </c>
      <c r="D6818" s="8">
        <v>0.0</v>
      </c>
      <c r="E6818" s="1"/>
      <c r="F6818" s="1">
        <v>1.0</v>
      </c>
      <c r="G6818" s="1"/>
      <c r="H6818" s="1"/>
    </row>
    <row r="6819">
      <c r="A6819" s="1" t="s">
        <v>47</v>
      </c>
      <c r="B6819" s="7" t="s">
        <v>187</v>
      </c>
      <c r="C6819" s="1" t="s">
        <v>6799</v>
      </c>
      <c r="D6819" s="8">
        <v>0.0</v>
      </c>
      <c r="E6819" s="1"/>
      <c r="F6819" s="1">
        <v>3.0</v>
      </c>
      <c r="G6819" s="1"/>
      <c r="H6819" s="1"/>
    </row>
    <row r="6820">
      <c r="A6820" s="1" t="s">
        <v>47</v>
      </c>
      <c r="B6820" s="7" t="s">
        <v>187</v>
      </c>
      <c r="C6820" s="1" t="s">
        <v>6800</v>
      </c>
      <c r="D6820" s="8">
        <v>0.0</v>
      </c>
      <c r="E6820" s="1"/>
      <c r="F6820" s="1">
        <v>1.0</v>
      </c>
      <c r="G6820" s="1"/>
      <c r="H6820" s="1"/>
    </row>
    <row r="6821">
      <c r="A6821" s="1" t="s">
        <v>47</v>
      </c>
      <c r="B6821" s="7" t="s">
        <v>187</v>
      </c>
      <c r="C6821" s="1" t="s">
        <v>6801</v>
      </c>
      <c r="D6821" s="8">
        <v>0.0</v>
      </c>
      <c r="E6821" s="1"/>
      <c r="F6821" s="1">
        <v>1.0</v>
      </c>
      <c r="G6821" s="1"/>
      <c r="H6821" s="1"/>
    </row>
    <row r="6822">
      <c r="A6822" s="1" t="s">
        <v>47</v>
      </c>
      <c r="B6822" s="7" t="s">
        <v>187</v>
      </c>
      <c r="C6822" s="1" t="s">
        <v>6802</v>
      </c>
      <c r="D6822" s="8">
        <v>0.0</v>
      </c>
      <c r="E6822" s="1"/>
      <c r="F6822" s="1">
        <v>2.0</v>
      </c>
      <c r="G6822" s="1"/>
      <c r="H6822" s="1"/>
    </row>
    <row r="6823">
      <c r="A6823" s="1" t="s">
        <v>47</v>
      </c>
      <c r="B6823" s="7" t="s">
        <v>187</v>
      </c>
      <c r="C6823" s="1" t="s">
        <v>6803</v>
      </c>
      <c r="D6823" s="8">
        <v>0.0</v>
      </c>
      <c r="E6823" s="1"/>
      <c r="F6823" s="1">
        <v>20.0</v>
      </c>
      <c r="G6823" s="1"/>
      <c r="H6823" s="1"/>
    </row>
    <row r="6824">
      <c r="A6824" s="1" t="s">
        <v>47</v>
      </c>
      <c r="B6824" s="7" t="s">
        <v>187</v>
      </c>
      <c r="C6824" s="1" t="s">
        <v>6804</v>
      </c>
      <c r="D6824" s="8">
        <v>0.0</v>
      </c>
      <c r="E6824" s="1"/>
      <c r="F6824" s="1">
        <v>2.0</v>
      </c>
      <c r="G6824" s="1"/>
      <c r="H6824" s="1"/>
    </row>
    <row r="6825">
      <c r="A6825" s="1" t="s">
        <v>47</v>
      </c>
      <c r="B6825" s="7" t="s">
        <v>187</v>
      </c>
      <c r="C6825" s="1" t="s">
        <v>6805</v>
      </c>
      <c r="D6825" s="8">
        <v>0.0</v>
      </c>
      <c r="E6825" s="1"/>
      <c r="F6825" s="1">
        <v>11.0</v>
      </c>
      <c r="G6825" s="1"/>
      <c r="H6825" s="1"/>
    </row>
    <row r="6826">
      <c r="A6826" s="1" t="s">
        <v>47</v>
      </c>
      <c r="B6826" s="7" t="s">
        <v>187</v>
      </c>
      <c r="C6826" s="1" t="s">
        <v>6806</v>
      </c>
      <c r="D6826" s="8">
        <v>0.0</v>
      </c>
      <c r="E6826" s="1"/>
      <c r="F6826" s="1">
        <v>1.0</v>
      </c>
      <c r="G6826" s="1"/>
      <c r="H6826" s="1"/>
    </row>
    <row r="6827">
      <c r="A6827" s="1" t="s">
        <v>47</v>
      </c>
      <c r="B6827" s="7" t="s">
        <v>187</v>
      </c>
      <c r="C6827" s="1" t="s">
        <v>6807</v>
      </c>
      <c r="D6827" s="8">
        <v>0.0</v>
      </c>
      <c r="E6827" s="1"/>
      <c r="F6827" s="1">
        <v>12.0</v>
      </c>
      <c r="G6827" s="1"/>
      <c r="H6827" s="1"/>
    </row>
    <row r="6828">
      <c r="A6828" s="1" t="s">
        <v>47</v>
      </c>
      <c r="B6828" s="7" t="s">
        <v>187</v>
      </c>
      <c r="C6828" s="1" t="s">
        <v>6808</v>
      </c>
      <c r="D6828" s="8">
        <v>0.0</v>
      </c>
      <c r="E6828" s="1"/>
      <c r="F6828" s="1">
        <v>12.0</v>
      </c>
      <c r="G6828" s="1"/>
      <c r="H6828" s="1"/>
    </row>
    <row r="6829">
      <c r="A6829" s="1" t="s">
        <v>47</v>
      </c>
      <c r="B6829" s="7" t="s">
        <v>187</v>
      </c>
      <c r="C6829" s="1" t="s">
        <v>6809</v>
      </c>
      <c r="D6829" s="8">
        <v>0.0</v>
      </c>
      <c r="E6829" s="1"/>
      <c r="F6829" s="1">
        <v>1.0</v>
      </c>
      <c r="G6829" s="1"/>
      <c r="H6829" s="1"/>
    </row>
    <row r="6830">
      <c r="A6830" s="1" t="s">
        <v>47</v>
      </c>
      <c r="B6830" s="7" t="s">
        <v>187</v>
      </c>
      <c r="C6830" s="1" t="s">
        <v>6810</v>
      </c>
      <c r="D6830" s="8">
        <v>0.0</v>
      </c>
      <c r="E6830" s="1"/>
      <c r="F6830" s="1">
        <v>19.0</v>
      </c>
      <c r="G6830" s="1"/>
      <c r="H6830" s="1"/>
    </row>
    <row r="6831">
      <c r="A6831" s="1" t="s">
        <v>47</v>
      </c>
      <c r="B6831" s="7" t="s">
        <v>187</v>
      </c>
      <c r="C6831" s="1" t="s">
        <v>6811</v>
      </c>
      <c r="D6831" s="8">
        <v>0.0</v>
      </c>
      <c r="E6831" s="1"/>
      <c r="F6831" s="1">
        <v>1.0</v>
      </c>
      <c r="G6831" s="1"/>
      <c r="H6831" s="1"/>
    </row>
    <row r="6832">
      <c r="A6832" s="1" t="s">
        <v>47</v>
      </c>
      <c r="B6832" s="7" t="s">
        <v>187</v>
      </c>
      <c r="C6832" s="1" t="s">
        <v>6812</v>
      </c>
      <c r="D6832" s="8">
        <v>0.0</v>
      </c>
      <c r="E6832" s="1"/>
      <c r="F6832" s="1">
        <v>3.0</v>
      </c>
      <c r="G6832" s="1"/>
      <c r="H6832" s="1"/>
    </row>
    <row r="6833">
      <c r="A6833" s="1" t="s">
        <v>47</v>
      </c>
      <c r="B6833" s="7" t="s">
        <v>188</v>
      </c>
      <c r="C6833" s="1" t="s">
        <v>6813</v>
      </c>
      <c r="D6833" s="8">
        <v>0.0</v>
      </c>
      <c r="E6833" s="1"/>
      <c r="F6833" s="1">
        <v>12.3</v>
      </c>
      <c r="G6833" s="1"/>
      <c r="H6833" s="1"/>
    </row>
    <row r="6834">
      <c r="A6834" s="1" t="s">
        <v>47</v>
      </c>
      <c r="B6834" s="7" t="s">
        <v>188</v>
      </c>
      <c r="C6834" s="1" t="s">
        <v>6814</v>
      </c>
      <c r="D6834" s="8">
        <v>0.0</v>
      </c>
      <c r="E6834" s="1"/>
      <c r="F6834" s="1">
        <v>1.0</v>
      </c>
      <c r="G6834" s="1"/>
      <c r="H6834" s="1"/>
    </row>
    <row r="6835">
      <c r="A6835" s="1" t="s">
        <v>47</v>
      </c>
      <c r="B6835" s="7" t="s">
        <v>188</v>
      </c>
      <c r="C6835" s="1" t="s">
        <v>6815</v>
      </c>
      <c r="D6835" s="8">
        <v>0.0</v>
      </c>
      <c r="E6835" s="1"/>
      <c r="F6835" s="1">
        <v>10.3</v>
      </c>
      <c r="G6835" s="1"/>
      <c r="H6835" s="1"/>
    </row>
    <row r="6836">
      <c r="A6836" s="1" t="s">
        <v>47</v>
      </c>
      <c r="B6836" s="7" t="s">
        <v>188</v>
      </c>
      <c r="C6836" s="1" t="s">
        <v>6816</v>
      </c>
      <c r="D6836" s="8">
        <v>0.0</v>
      </c>
      <c r="E6836" s="1"/>
      <c r="F6836" s="1">
        <v>2.0</v>
      </c>
      <c r="G6836" s="1"/>
      <c r="H6836" s="1"/>
    </row>
    <row r="6837">
      <c r="A6837" s="1" t="s">
        <v>47</v>
      </c>
      <c r="B6837" s="7" t="s">
        <v>188</v>
      </c>
      <c r="C6837" s="1" t="s">
        <v>6817</v>
      </c>
      <c r="D6837" s="8">
        <v>0.0</v>
      </c>
      <c r="E6837" s="1"/>
      <c r="F6837" s="1">
        <v>4.8</v>
      </c>
      <c r="G6837" s="1"/>
      <c r="H6837" s="1"/>
    </row>
    <row r="6838">
      <c r="A6838" s="1" t="s">
        <v>47</v>
      </c>
      <c r="B6838" s="7" t="s">
        <v>188</v>
      </c>
      <c r="C6838" s="1" t="s">
        <v>6818</v>
      </c>
      <c r="D6838" s="8">
        <v>0.0</v>
      </c>
      <c r="E6838" s="1"/>
      <c r="F6838" s="1">
        <v>1.0</v>
      </c>
      <c r="G6838" s="1"/>
      <c r="H6838" s="1"/>
    </row>
    <row r="6839">
      <c r="A6839" s="1" t="s">
        <v>47</v>
      </c>
      <c r="B6839" s="7" t="s">
        <v>188</v>
      </c>
      <c r="C6839" s="1" t="s">
        <v>6819</v>
      </c>
      <c r="D6839" s="8">
        <v>0.0</v>
      </c>
      <c r="E6839" s="1"/>
      <c r="F6839" s="1">
        <v>1.0</v>
      </c>
      <c r="G6839" s="1"/>
      <c r="H6839" s="1"/>
    </row>
    <row r="6840">
      <c r="A6840" s="1" t="s">
        <v>47</v>
      </c>
      <c r="B6840" s="7" t="s">
        <v>188</v>
      </c>
      <c r="C6840" s="1" t="s">
        <v>6820</v>
      </c>
      <c r="D6840" s="8">
        <v>0.0</v>
      </c>
      <c r="E6840" s="1"/>
      <c r="F6840" s="1">
        <v>12.7</v>
      </c>
      <c r="G6840" s="1"/>
      <c r="H6840" s="1"/>
    </row>
    <row r="6841">
      <c r="A6841" s="1" t="s">
        <v>47</v>
      </c>
      <c r="B6841" s="7" t="s">
        <v>188</v>
      </c>
      <c r="C6841" s="1" t="s">
        <v>6821</v>
      </c>
      <c r="D6841" s="8">
        <v>0.0</v>
      </c>
      <c r="E6841" s="1"/>
      <c r="F6841" s="1">
        <v>1.0</v>
      </c>
      <c r="G6841" s="1"/>
      <c r="H6841" s="1"/>
    </row>
    <row r="6842">
      <c r="A6842" s="1" t="s">
        <v>47</v>
      </c>
      <c r="B6842" s="7" t="s">
        <v>188</v>
      </c>
      <c r="C6842" s="1" t="s">
        <v>6822</v>
      </c>
      <c r="D6842" s="8">
        <v>0.0</v>
      </c>
      <c r="E6842" s="1"/>
      <c r="F6842" s="1">
        <v>4.2</v>
      </c>
      <c r="G6842" s="1"/>
      <c r="H6842" s="1"/>
    </row>
    <row r="6843">
      <c r="A6843" s="1" t="s">
        <v>47</v>
      </c>
      <c r="B6843" s="7" t="s">
        <v>188</v>
      </c>
      <c r="C6843" s="1" t="s">
        <v>6823</v>
      </c>
      <c r="D6843" s="8">
        <v>0.0</v>
      </c>
      <c r="E6843" s="1"/>
      <c r="F6843" s="1">
        <v>8.4</v>
      </c>
      <c r="G6843" s="1"/>
      <c r="H6843" s="1"/>
    </row>
    <row r="6844">
      <c r="A6844" s="1" t="s">
        <v>47</v>
      </c>
      <c r="B6844" s="7" t="s">
        <v>188</v>
      </c>
      <c r="C6844" s="1" t="s">
        <v>3702</v>
      </c>
      <c r="D6844" s="8">
        <v>0.0</v>
      </c>
      <c r="E6844" s="1"/>
      <c r="F6844" s="1">
        <v>11.8</v>
      </c>
      <c r="G6844" s="1"/>
      <c r="H6844" s="1"/>
    </row>
    <row r="6845">
      <c r="A6845" s="1" t="s">
        <v>47</v>
      </c>
      <c r="B6845" s="7" t="s">
        <v>188</v>
      </c>
      <c r="C6845" s="1" t="s">
        <v>6824</v>
      </c>
      <c r="D6845" s="8">
        <v>0.0</v>
      </c>
      <c r="E6845" s="1"/>
      <c r="F6845" s="1">
        <v>12.2</v>
      </c>
      <c r="G6845" s="1"/>
      <c r="H6845" s="1"/>
    </row>
    <row r="6846">
      <c r="A6846" s="1" t="s">
        <v>47</v>
      </c>
      <c r="B6846" s="7" t="s">
        <v>188</v>
      </c>
      <c r="C6846" s="1" t="s">
        <v>6825</v>
      </c>
      <c r="D6846" s="8">
        <v>0.0</v>
      </c>
      <c r="E6846" s="1"/>
      <c r="F6846" s="1">
        <v>1.0</v>
      </c>
      <c r="G6846" s="1"/>
      <c r="H6846" s="1"/>
    </row>
    <row r="6847">
      <c r="A6847" s="1" t="s">
        <v>47</v>
      </c>
      <c r="B6847" s="7" t="s">
        <v>188</v>
      </c>
      <c r="C6847" s="1" t="s">
        <v>6826</v>
      </c>
      <c r="D6847" s="8">
        <v>0.0</v>
      </c>
      <c r="E6847" s="1"/>
      <c r="F6847" s="1">
        <v>1.0</v>
      </c>
      <c r="G6847" s="1"/>
      <c r="H6847" s="1"/>
    </row>
    <row r="6848">
      <c r="A6848" s="1" t="s">
        <v>47</v>
      </c>
      <c r="B6848" s="7" t="s">
        <v>188</v>
      </c>
      <c r="C6848" s="1" t="s">
        <v>6827</v>
      </c>
      <c r="D6848" s="8">
        <v>0.0</v>
      </c>
      <c r="E6848" s="1"/>
      <c r="F6848" s="1">
        <v>1.0</v>
      </c>
      <c r="G6848" s="1"/>
      <c r="H6848" s="1"/>
    </row>
    <row r="6849">
      <c r="A6849" s="1" t="s">
        <v>47</v>
      </c>
      <c r="B6849" s="7" t="s">
        <v>188</v>
      </c>
      <c r="C6849" s="1" t="s">
        <v>6828</v>
      </c>
      <c r="D6849" s="8">
        <v>0.0</v>
      </c>
      <c r="E6849" s="1"/>
      <c r="F6849" s="1">
        <v>1.0</v>
      </c>
      <c r="G6849" s="1"/>
      <c r="H6849" s="1"/>
    </row>
    <row r="6850">
      <c r="A6850" s="1" t="s">
        <v>47</v>
      </c>
      <c r="B6850" s="7" t="s">
        <v>188</v>
      </c>
      <c r="C6850" s="1" t="s">
        <v>6829</v>
      </c>
      <c r="D6850" s="8">
        <v>0.0</v>
      </c>
      <c r="E6850" s="1"/>
      <c r="F6850" s="1">
        <v>1.0</v>
      </c>
      <c r="G6850" s="1"/>
      <c r="H6850" s="1"/>
    </row>
    <row r="6851">
      <c r="A6851" s="1" t="s">
        <v>47</v>
      </c>
      <c r="B6851" s="7" t="s">
        <v>188</v>
      </c>
      <c r="C6851" s="1" t="s">
        <v>6830</v>
      </c>
      <c r="D6851" s="8">
        <v>0.0</v>
      </c>
      <c r="E6851" s="1"/>
      <c r="F6851" s="1">
        <v>1.0</v>
      </c>
      <c r="G6851" s="1"/>
      <c r="H6851" s="1"/>
    </row>
    <row r="6852">
      <c r="A6852" s="1" t="s">
        <v>47</v>
      </c>
      <c r="B6852" s="7" t="s">
        <v>188</v>
      </c>
      <c r="C6852" s="1" t="s">
        <v>6831</v>
      </c>
      <c r="D6852" s="8">
        <v>0.0</v>
      </c>
      <c r="E6852" s="1"/>
      <c r="F6852" s="1">
        <v>1.0</v>
      </c>
      <c r="G6852" s="1"/>
      <c r="H6852" s="1"/>
    </row>
    <row r="6853">
      <c r="A6853" s="1" t="s">
        <v>47</v>
      </c>
      <c r="B6853" s="7" t="s">
        <v>188</v>
      </c>
      <c r="C6853" s="1" t="s">
        <v>6832</v>
      </c>
      <c r="D6853" s="8">
        <v>0.0</v>
      </c>
      <c r="E6853" s="1"/>
      <c r="F6853" s="1">
        <v>1.0</v>
      </c>
      <c r="G6853" s="1"/>
      <c r="H6853" s="1"/>
    </row>
    <row r="6854">
      <c r="A6854" s="1" t="s">
        <v>47</v>
      </c>
      <c r="B6854" s="7" t="s">
        <v>188</v>
      </c>
      <c r="C6854" s="1" t="s">
        <v>6833</v>
      </c>
      <c r="D6854" s="8">
        <v>0.0</v>
      </c>
      <c r="E6854" s="1"/>
      <c r="F6854" s="1">
        <v>1.0</v>
      </c>
      <c r="G6854" s="1"/>
      <c r="H6854" s="1"/>
    </row>
    <row r="6855">
      <c r="A6855" s="1" t="s">
        <v>47</v>
      </c>
      <c r="B6855" s="7" t="s">
        <v>188</v>
      </c>
      <c r="C6855" s="1" t="s">
        <v>6834</v>
      </c>
      <c r="D6855" s="8">
        <v>0.0</v>
      </c>
      <c r="E6855" s="1"/>
      <c r="F6855" s="1">
        <v>1.0</v>
      </c>
      <c r="G6855" s="1"/>
      <c r="H6855" s="1"/>
    </row>
    <row r="6856">
      <c r="A6856" s="1" t="s">
        <v>47</v>
      </c>
      <c r="B6856" s="7" t="s">
        <v>188</v>
      </c>
      <c r="C6856" s="1" t="s">
        <v>6835</v>
      </c>
      <c r="D6856" s="8">
        <v>0.0</v>
      </c>
      <c r="E6856" s="1"/>
      <c r="F6856" s="1">
        <v>1.0</v>
      </c>
      <c r="G6856" s="1"/>
      <c r="H6856" s="1"/>
    </row>
    <row r="6857">
      <c r="A6857" s="1" t="s">
        <v>47</v>
      </c>
      <c r="B6857" s="7" t="s">
        <v>188</v>
      </c>
      <c r="C6857" s="1" t="s">
        <v>6836</v>
      </c>
      <c r="D6857" s="8">
        <v>0.0</v>
      </c>
      <c r="E6857" s="1"/>
      <c r="F6857" s="1">
        <v>4.0</v>
      </c>
      <c r="G6857" s="1"/>
      <c r="H6857" s="1"/>
    </row>
    <row r="6858">
      <c r="A6858" s="1" t="s">
        <v>47</v>
      </c>
      <c r="B6858" s="7" t="s">
        <v>188</v>
      </c>
      <c r="C6858" s="1" t="s">
        <v>6837</v>
      </c>
      <c r="D6858" s="8">
        <v>0.0</v>
      </c>
      <c r="E6858" s="1"/>
      <c r="F6858" s="1">
        <v>1.0</v>
      </c>
      <c r="G6858" s="1"/>
      <c r="H6858" s="1"/>
    </row>
    <row r="6859">
      <c r="A6859" s="1" t="s">
        <v>47</v>
      </c>
      <c r="B6859" s="7" t="s">
        <v>188</v>
      </c>
      <c r="C6859" s="1" t="s">
        <v>6838</v>
      </c>
      <c r="D6859" s="8">
        <v>0.0</v>
      </c>
      <c r="E6859" s="1"/>
      <c r="F6859" s="1">
        <v>28.0</v>
      </c>
      <c r="G6859" s="1"/>
      <c r="H6859" s="1"/>
    </row>
    <row r="6860">
      <c r="A6860" s="1" t="s">
        <v>47</v>
      </c>
      <c r="B6860" s="7" t="s">
        <v>188</v>
      </c>
      <c r="C6860" s="1" t="s">
        <v>6839</v>
      </c>
      <c r="D6860" s="8">
        <v>0.0</v>
      </c>
      <c r="E6860" s="1"/>
      <c r="F6860" s="1">
        <v>6.5</v>
      </c>
      <c r="G6860" s="1"/>
      <c r="H6860" s="1"/>
    </row>
    <row r="6861">
      <c r="A6861" s="1" t="s">
        <v>47</v>
      </c>
      <c r="B6861" s="7" t="s">
        <v>188</v>
      </c>
      <c r="C6861" s="1" t="s">
        <v>6840</v>
      </c>
      <c r="D6861" s="8">
        <v>0.0</v>
      </c>
      <c r="E6861" s="1"/>
      <c r="F6861" s="1">
        <v>3.0</v>
      </c>
      <c r="G6861" s="1"/>
      <c r="H6861" s="1"/>
    </row>
    <row r="6862">
      <c r="A6862" s="1" t="s">
        <v>47</v>
      </c>
      <c r="B6862" s="7" t="s">
        <v>188</v>
      </c>
      <c r="C6862" s="1" t="s">
        <v>6841</v>
      </c>
      <c r="D6862" s="8">
        <v>0.0</v>
      </c>
      <c r="E6862" s="1"/>
      <c r="F6862" s="1">
        <v>1.0</v>
      </c>
      <c r="G6862" s="1"/>
      <c r="H6862" s="1"/>
    </row>
    <row r="6863">
      <c r="A6863" s="1" t="s">
        <v>47</v>
      </c>
      <c r="B6863" s="7" t="s">
        <v>188</v>
      </c>
      <c r="C6863" s="1" t="s">
        <v>6842</v>
      </c>
      <c r="D6863" s="8">
        <v>0.0</v>
      </c>
      <c r="E6863" s="1"/>
      <c r="F6863" s="1">
        <v>9.5</v>
      </c>
      <c r="G6863" s="1"/>
      <c r="H6863" s="1"/>
    </row>
    <row r="6864">
      <c r="A6864" s="1" t="s">
        <v>47</v>
      </c>
      <c r="B6864" s="7" t="s">
        <v>188</v>
      </c>
      <c r="C6864" s="1" t="s">
        <v>655</v>
      </c>
      <c r="D6864" s="8">
        <v>0.0</v>
      </c>
      <c r="E6864" s="1"/>
      <c r="F6864" s="1">
        <v>1.0</v>
      </c>
      <c r="G6864" s="1"/>
      <c r="H6864" s="1"/>
    </row>
    <row r="6865">
      <c r="A6865" s="1" t="s">
        <v>47</v>
      </c>
      <c r="B6865" s="7" t="s">
        <v>188</v>
      </c>
      <c r="C6865" s="1" t="s">
        <v>6843</v>
      </c>
      <c r="D6865" s="8">
        <v>0.0</v>
      </c>
      <c r="E6865" s="1"/>
      <c r="F6865" s="1">
        <v>1.0</v>
      </c>
      <c r="G6865" s="1"/>
      <c r="H6865" s="1"/>
    </row>
    <row r="6866">
      <c r="A6866" s="1" t="s">
        <v>47</v>
      </c>
      <c r="B6866" s="7" t="s">
        <v>188</v>
      </c>
      <c r="C6866" s="1" t="s">
        <v>3709</v>
      </c>
      <c r="D6866" s="8">
        <v>0.0</v>
      </c>
      <c r="E6866" s="1"/>
      <c r="F6866" s="1">
        <v>1.0</v>
      </c>
      <c r="G6866" s="1"/>
      <c r="H6866" s="1"/>
    </row>
    <row r="6867">
      <c r="A6867" s="1" t="s">
        <v>47</v>
      </c>
      <c r="B6867" s="7" t="s">
        <v>188</v>
      </c>
      <c r="C6867" s="1" t="s">
        <v>6844</v>
      </c>
      <c r="D6867" s="8">
        <v>0.0</v>
      </c>
      <c r="E6867" s="1"/>
      <c r="F6867" s="1">
        <v>1.0</v>
      </c>
      <c r="G6867" s="1"/>
      <c r="H6867" s="1"/>
    </row>
    <row r="6868">
      <c r="A6868" s="1" t="s">
        <v>47</v>
      </c>
      <c r="B6868" s="7" t="s">
        <v>188</v>
      </c>
      <c r="C6868" s="1" t="s">
        <v>6845</v>
      </c>
      <c r="D6868" s="8">
        <v>0.0</v>
      </c>
      <c r="E6868" s="1"/>
      <c r="F6868" s="1">
        <v>15.0</v>
      </c>
      <c r="G6868" s="1"/>
      <c r="H6868" s="1"/>
    </row>
    <row r="6869">
      <c r="A6869" s="1" t="s">
        <v>47</v>
      </c>
      <c r="B6869" s="7" t="s">
        <v>188</v>
      </c>
      <c r="C6869" s="1" t="s">
        <v>6846</v>
      </c>
      <c r="D6869" s="8">
        <v>0.0</v>
      </c>
      <c r="E6869" s="1"/>
      <c r="F6869" s="1">
        <v>3.0</v>
      </c>
      <c r="G6869" s="1"/>
      <c r="H6869" s="1"/>
    </row>
    <row r="6870">
      <c r="A6870" s="1" t="s">
        <v>47</v>
      </c>
      <c r="B6870" s="7" t="s">
        <v>188</v>
      </c>
      <c r="C6870" s="1" t="s">
        <v>6847</v>
      </c>
      <c r="D6870" s="8">
        <v>0.0</v>
      </c>
      <c r="E6870" s="1"/>
      <c r="F6870" s="1">
        <v>1.0</v>
      </c>
      <c r="G6870" s="1"/>
      <c r="H6870" s="1"/>
    </row>
    <row r="6871">
      <c r="A6871" s="1" t="s">
        <v>47</v>
      </c>
      <c r="B6871" s="7" t="s">
        <v>188</v>
      </c>
      <c r="C6871" s="1" t="s">
        <v>6848</v>
      </c>
      <c r="D6871" s="8">
        <v>0.0</v>
      </c>
      <c r="E6871" s="1"/>
      <c r="F6871" s="1">
        <v>11.0</v>
      </c>
      <c r="G6871" s="1"/>
      <c r="H6871" s="1"/>
    </row>
    <row r="6872">
      <c r="A6872" s="1" t="s">
        <v>47</v>
      </c>
      <c r="B6872" s="7" t="s">
        <v>188</v>
      </c>
      <c r="C6872" s="1" t="s">
        <v>6849</v>
      </c>
      <c r="D6872" s="8">
        <v>0.0</v>
      </c>
      <c r="E6872" s="1"/>
      <c r="F6872" s="1">
        <v>1.0</v>
      </c>
      <c r="G6872" s="1"/>
      <c r="H6872" s="1"/>
    </row>
    <row r="6873">
      <c r="A6873" s="1" t="s">
        <v>47</v>
      </c>
      <c r="B6873" s="7" t="s">
        <v>188</v>
      </c>
      <c r="C6873" s="1" t="s">
        <v>6850</v>
      </c>
      <c r="D6873" s="8">
        <v>0.0</v>
      </c>
      <c r="E6873" s="1"/>
      <c r="F6873" s="1">
        <v>2.0</v>
      </c>
      <c r="G6873" s="1"/>
      <c r="H6873" s="1"/>
    </row>
    <row r="6874">
      <c r="A6874" s="1" t="s">
        <v>47</v>
      </c>
      <c r="B6874" s="7" t="s">
        <v>188</v>
      </c>
      <c r="C6874" s="1" t="s">
        <v>6851</v>
      </c>
      <c r="D6874" s="8">
        <v>0.0</v>
      </c>
      <c r="E6874" s="1"/>
      <c r="F6874" s="1">
        <v>1.0</v>
      </c>
      <c r="G6874" s="1"/>
      <c r="H6874" s="1"/>
    </row>
    <row r="6875">
      <c r="A6875" s="1" t="s">
        <v>47</v>
      </c>
      <c r="B6875" s="7" t="s">
        <v>188</v>
      </c>
      <c r="C6875" s="1" t="s">
        <v>6852</v>
      </c>
      <c r="D6875" s="8">
        <v>0.0</v>
      </c>
      <c r="E6875" s="1"/>
      <c r="F6875" s="1">
        <v>11.0</v>
      </c>
      <c r="G6875" s="1"/>
      <c r="H6875" s="1"/>
    </row>
    <row r="6876">
      <c r="A6876" s="1" t="s">
        <v>47</v>
      </c>
      <c r="B6876" s="7" t="s">
        <v>188</v>
      </c>
      <c r="C6876" s="1" t="s">
        <v>6853</v>
      </c>
      <c r="D6876" s="8">
        <v>0.0</v>
      </c>
      <c r="E6876" s="1"/>
      <c r="F6876" s="1">
        <v>1.0</v>
      </c>
      <c r="G6876" s="1"/>
      <c r="H6876" s="1"/>
    </row>
    <row r="6877">
      <c r="A6877" s="1" t="s">
        <v>47</v>
      </c>
      <c r="B6877" s="7" t="s">
        <v>188</v>
      </c>
      <c r="C6877" s="1" t="s">
        <v>6854</v>
      </c>
      <c r="D6877" s="8">
        <v>0.0</v>
      </c>
      <c r="E6877" s="1"/>
      <c r="F6877" s="1">
        <v>2.0</v>
      </c>
      <c r="G6877" s="1"/>
      <c r="H6877" s="1"/>
    </row>
    <row r="6878">
      <c r="A6878" s="1" t="s">
        <v>47</v>
      </c>
      <c r="B6878" s="7" t="s">
        <v>188</v>
      </c>
      <c r="C6878" s="1" t="s">
        <v>6855</v>
      </c>
      <c r="D6878" s="8">
        <v>0.0</v>
      </c>
      <c r="E6878" s="1"/>
      <c r="F6878" s="1">
        <v>1.0</v>
      </c>
      <c r="G6878" s="1"/>
      <c r="H6878" s="1"/>
    </row>
    <row r="6879">
      <c r="A6879" s="1" t="s">
        <v>47</v>
      </c>
      <c r="B6879" s="7" t="s">
        <v>188</v>
      </c>
      <c r="C6879" s="1" t="s">
        <v>6856</v>
      </c>
      <c r="D6879" s="8">
        <v>0.0</v>
      </c>
      <c r="E6879" s="1"/>
      <c r="F6879" s="1">
        <v>3.0</v>
      </c>
      <c r="G6879" s="1"/>
      <c r="H6879" s="1"/>
    </row>
    <row r="6880">
      <c r="A6880" s="1" t="s">
        <v>47</v>
      </c>
      <c r="B6880" s="7" t="s">
        <v>188</v>
      </c>
      <c r="C6880" s="1" t="s">
        <v>6857</v>
      </c>
      <c r="D6880" s="8">
        <v>0.0</v>
      </c>
      <c r="E6880" s="1"/>
      <c r="F6880" s="1">
        <v>1.0</v>
      </c>
      <c r="G6880" s="1"/>
      <c r="H6880" s="1"/>
    </row>
    <row r="6881">
      <c r="A6881" s="1" t="s">
        <v>47</v>
      </c>
      <c r="B6881" s="7" t="s">
        <v>188</v>
      </c>
      <c r="C6881" s="1" t="s">
        <v>6858</v>
      </c>
      <c r="D6881" s="8">
        <v>0.0</v>
      </c>
      <c r="E6881" s="1"/>
      <c r="F6881" s="1">
        <v>1.0</v>
      </c>
      <c r="G6881" s="1"/>
      <c r="H6881" s="1"/>
    </row>
    <row r="6882">
      <c r="A6882" s="1" t="s">
        <v>47</v>
      </c>
      <c r="B6882" s="7" t="s">
        <v>188</v>
      </c>
      <c r="C6882" s="1" t="s">
        <v>5699</v>
      </c>
      <c r="D6882" s="8">
        <v>0.0</v>
      </c>
      <c r="E6882" s="1"/>
      <c r="F6882" s="1">
        <v>3.0</v>
      </c>
      <c r="G6882" s="1"/>
      <c r="H6882" s="1"/>
    </row>
    <row r="6883">
      <c r="A6883" s="1" t="s">
        <v>47</v>
      </c>
      <c r="B6883" s="7" t="s">
        <v>189</v>
      </c>
      <c r="C6883" s="1" t="s">
        <v>6045</v>
      </c>
      <c r="D6883" s="8">
        <v>0.0</v>
      </c>
      <c r="E6883" s="1"/>
      <c r="F6883" s="1">
        <v>1.0</v>
      </c>
      <c r="G6883" s="1"/>
      <c r="H6883" s="1"/>
    </row>
    <row r="6884">
      <c r="A6884" s="1" t="s">
        <v>47</v>
      </c>
      <c r="B6884" s="7" t="s">
        <v>189</v>
      </c>
      <c r="C6884" s="1" t="s">
        <v>6859</v>
      </c>
      <c r="D6884" s="8">
        <v>0.0</v>
      </c>
      <c r="E6884" s="1"/>
      <c r="F6884" s="1">
        <v>1.1</v>
      </c>
      <c r="G6884" s="1"/>
      <c r="H6884" s="1"/>
    </row>
    <row r="6885">
      <c r="A6885" s="1" t="s">
        <v>47</v>
      </c>
      <c r="B6885" s="7" t="s">
        <v>189</v>
      </c>
      <c r="C6885" s="1" t="s">
        <v>6860</v>
      </c>
      <c r="D6885" s="8">
        <v>0.0</v>
      </c>
      <c r="E6885" s="1"/>
      <c r="F6885" s="1">
        <v>4.4</v>
      </c>
      <c r="G6885" s="1"/>
      <c r="H6885" s="1"/>
    </row>
    <row r="6886">
      <c r="A6886" s="1" t="s">
        <v>47</v>
      </c>
      <c r="B6886" s="7" t="s">
        <v>189</v>
      </c>
      <c r="C6886" s="1" t="s">
        <v>6861</v>
      </c>
      <c r="D6886" s="8">
        <v>0.0</v>
      </c>
      <c r="E6886" s="1"/>
      <c r="F6886" s="1">
        <v>4.6</v>
      </c>
      <c r="G6886" s="1"/>
      <c r="H6886" s="1"/>
    </row>
    <row r="6887">
      <c r="A6887" s="1" t="s">
        <v>47</v>
      </c>
      <c r="B6887" s="7" t="s">
        <v>189</v>
      </c>
      <c r="C6887" s="1" t="s">
        <v>6862</v>
      </c>
      <c r="D6887" s="8">
        <v>0.0</v>
      </c>
      <c r="E6887" s="1"/>
      <c r="F6887" s="1">
        <v>10.3</v>
      </c>
      <c r="G6887" s="1"/>
      <c r="H6887" s="1"/>
    </row>
    <row r="6888">
      <c r="A6888" s="1" t="s">
        <v>47</v>
      </c>
      <c r="B6888" s="7" t="s">
        <v>189</v>
      </c>
      <c r="C6888" s="1" t="s">
        <v>6064</v>
      </c>
      <c r="D6888" s="8">
        <v>0.0</v>
      </c>
      <c r="E6888" s="1"/>
      <c r="F6888" s="1">
        <v>1.0</v>
      </c>
      <c r="G6888" s="1"/>
      <c r="H6888" s="1"/>
    </row>
    <row r="6889">
      <c r="A6889" s="1" t="s">
        <v>47</v>
      </c>
      <c r="B6889" s="7" t="s">
        <v>189</v>
      </c>
      <c r="C6889" s="1" t="s">
        <v>6863</v>
      </c>
      <c r="D6889" s="8">
        <v>0.0</v>
      </c>
      <c r="E6889" s="1"/>
      <c r="F6889" s="1">
        <v>1.0</v>
      </c>
      <c r="G6889" s="1"/>
      <c r="H6889" s="1"/>
    </row>
    <row r="6890">
      <c r="A6890" s="1" t="s">
        <v>47</v>
      </c>
      <c r="B6890" s="7" t="s">
        <v>189</v>
      </c>
      <c r="C6890" s="1" t="s">
        <v>6864</v>
      </c>
      <c r="D6890" s="8">
        <v>0.0</v>
      </c>
      <c r="E6890" s="1"/>
      <c r="F6890" s="1">
        <v>2.2</v>
      </c>
      <c r="G6890" s="1"/>
      <c r="H6890" s="1"/>
    </row>
    <row r="6891">
      <c r="A6891" s="1" t="s">
        <v>47</v>
      </c>
      <c r="B6891" s="7" t="s">
        <v>189</v>
      </c>
      <c r="C6891" s="1" t="s">
        <v>6865</v>
      </c>
      <c r="D6891" s="8">
        <v>0.0</v>
      </c>
      <c r="E6891" s="1"/>
      <c r="F6891" s="1">
        <v>6.4</v>
      </c>
      <c r="G6891" s="1"/>
      <c r="H6891" s="1"/>
    </row>
    <row r="6892">
      <c r="A6892" s="1" t="s">
        <v>47</v>
      </c>
      <c r="B6892" s="7" t="s">
        <v>189</v>
      </c>
      <c r="C6892" s="1" t="s">
        <v>6866</v>
      </c>
      <c r="D6892" s="8">
        <v>0.0</v>
      </c>
      <c r="E6892" s="1"/>
      <c r="F6892" s="1">
        <v>1.0</v>
      </c>
      <c r="G6892" s="1"/>
      <c r="H6892" s="1"/>
    </row>
    <row r="6893">
      <c r="A6893" s="1" t="s">
        <v>47</v>
      </c>
      <c r="B6893" s="7" t="s">
        <v>189</v>
      </c>
      <c r="C6893" s="1" t="s">
        <v>6062</v>
      </c>
      <c r="D6893" s="8">
        <v>0.0</v>
      </c>
      <c r="E6893" s="1"/>
      <c r="F6893" s="1">
        <v>1.0</v>
      </c>
      <c r="G6893" s="1"/>
      <c r="H6893" s="1"/>
    </row>
    <row r="6894">
      <c r="A6894" s="1" t="s">
        <v>47</v>
      </c>
      <c r="B6894" s="7" t="s">
        <v>189</v>
      </c>
      <c r="C6894" s="1" t="s">
        <v>6867</v>
      </c>
      <c r="D6894" s="8">
        <v>0.0</v>
      </c>
      <c r="E6894" s="1"/>
      <c r="F6894" s="1">
        <v>1.0</v>
      </c>
      <c r="G6894" s="1"/>
      <c r="H6894" s="1"/>
    </row>
    <row r="6895">
      <c r="A6895" s="1" t="s">
        <v>47</v>
      </c>
      <c r="B6895" s="7" t="s">
        <v>189</v>
      </c>
      <c r="C6895" s="1" t="s">
        <v>6868</v>
      </c>
      <c r="D6895" s="8">
        <v>0.0</v>
      </c>
      <c r="E6895" s="1"/>
      <c r="F6895" s="1">
        <v>3.0</v>
      </c>
      <c r="G6895" s="1"/>
      <c r="H6895" s="1"/>
    </row>
    <row r="6896">
      <c r="A6896" s="1" t="s">
        <v>47</v>
      </c>
      <c r="B6896" s="7" t="s">
        <v>189</v>
      </c>
      <c r="C6896" s="1" t="s">
        <v>6869</v>
      </c>
      <c r="D6896" s="8">
        <v>0.0</v>
      </c>
      <c r="E6896" s="1"/>
      <c r="F6896" s="1">
        <v>1.0</v>
      </c>
      <c r="G6896" s="1"/>
      <c r="H6896" s="1"/>
    </row>
    <row r="6897">
      <c r="A6897" s="1" t="s">
        <v>47</v>
      </c>
      <c r="B6897" s="7" t="s">
        <v>189</v>
      </c>
      <c r="C6897" s="1" t="s">
        <v>6870</v>
      </c>
      <c r="D6897" s="8">
        <v>0.0</v>
      </c>
      <c r="E6897" s="1"/>
      <c r="F6897" s="1">
        <v>2.3</v>
      </c>
      <c r="G6897" s="1"/>
      <c r="H6897" s="1"/>
    </row>
    <row r="6898">
      <c r="A6898" s="1" t="s">
        <v>47</v>
      </c>
      <c r="B6898" s="7" t="s">
        <v>189</v>
      </c>
      <c r="C6898" s="1" t="s">
        <v>6871</v>
      </c>
      <c r="D6898" s="8">
        <v>0.0</v>
      </c>
      <c r="E6898" s="1"/>
      <c r="F6898" s="1">
        <v>1.0</v>
      </c>
      <c r="G6898" s="1"/>
      <c r="H6898" s="1"/>
    </row>
    <row r="6899">
      <c r="A6899" s="1" t="s">
        <v>47</v>
      </c>
      <c r="B6899" s="7" t="s">
        <v>189</v>
      </c>
      <c r="C6899" s="1" t="s">
        <v>6872</v>
      </c>
      <c r="D6899" s="8">
        <v>0.0</v>
      </c>
      <c r="E6899" s="1"/>
      <c r="F6899" s="1">
        <v>1.0</v>
      </c>
      <c r="G6899" s="1"/>
      <c r="H6899" s="1"/>
    </row>
    <row r="6900">
      <c r="A6900" s="1" t="s">
        <v>47</v>
      </c>
      <c r="B6900" s="7" t="s">
        <v>189</v>
      </c>
      <c r="C6900" s="1" t="s">
        <v>6873</v>
      </c>
      <c r="D6900" s="8">
        <v>0.0</v>
      </c>
      <c r="E6900" s="1"/>
      <c r="F6900" s="1">
        <v>4.7</v>
      </c>
      <c r="G6900" s="1"/>
      <c r="H6900" s="1"/>
    </row>
    <row r="6901">
      <c r="A6901" s="1" t="s">
        <v>47</v>
      </c>
      <c r="B6901" s="7" t="s">
        <v>189</v>
      </c>
      <c r="C6901" s="1" t="s">
        <v>6874</v>
      </c>
      <c r="D6901" s="8">
        <v>0.0</v>
      </c>
      <c r="E6901" s="1"/>
      <c r="F6901" s="1">
        <v>2.0</v>
      </c>
      <c r="G6901" s="1"/>
      <c r="H6901" s="1"/>
    </row>
    <row r="6902">
      <c r="A6902" s="1" t="s">
        <v>47</v>
      </c>
      <c r="B6902" s="7" t="s">
        <v>189</v>
      </c>
      <c r="C6902" s="1" t="s">
        <v>6875</v>
      </c>
      <c r="D6902" s="8">
        <v>0.0</v>
      </c>
      <c r="E6902" s="1"/>
      <c r="F6902" s="1">
        <v>3.0</v>
      </c>
      <c r="G6902" s="1"/>
      <c r="H6902" s="1"/>
    </row>
    <row r="6903">
      <c r="A6903" s="1" t="s">
        <v>47</v>
      </c>
      <c r="B6903" s="7" t="s">
        <v>189</v>
      </c>
      <c r="C6903" s="1" t="s">
        <v>6876</v>
      </c>
      <c r="D6903" s="8">
        <v>0.0</v>
      </c>
      <c r="E6903" s="1"/>
      <c r="F6903" s="1">
        <v>1.0</v>
      </c>
      <c r="G6903" s="1"/>
      <c r="H6903" s="1"/>
    </row>
    <row r="6904">
      <c r="A6904" s="1" t="s">
        <v>47</v>
      </c>
      <c r="B6904" s="7" t="s">
        <v>189</v>
      </c>
      <c r="C6904" s="1" t="s">
        <v>6081</v>
      </c>
      <c r="D6904" s="8">
        <v>0.0</v>
      </c>
      <c r="E6904" s="1"/>
      <c r="F6904" s="1">
        <v>1.0</v>
      </c>
      <c r="G6904" s="1"/>
      <c r="H6904" s="1"/>
    </row>
    <row r="6905">
      <c r="A6905" s="1" t="s">
        <v>47</v>
      </c>
      <c r="B6905" s="7" t="s">
        <v>189</v>
      </c>
      <c r="C6905" s="1" t="s">
        <v>6877</v>
      </c>
      <c r="D6905" s="8">
        <v>0.0</v>
      </c>
      <c r="E6905" s="1"/>
      <c r="F6905" s="1">
        <v>12.0</v>
      </c>
      <c r="G6905" s="1"/>
      <c r="H6905" s="1"/>
    </row>
    <row r="6906">
      <c r="A6906" s="1" t="s">
        <v>47</v>
      </c>
      <c r="B6906" s="7" t="s">
        <v>189</v>
      </c>
      <c r="C6906" s="1" t="s">
        <v>6878</v>
      </c>
      <c r="D6906" s="8">
        <v>0.0</v>
      </c>
      <c r="E6906" s="1"/>
      <c r="F6906" s="1">
        <v>11.5</v>
      </c>
      <c r="G6906" s="1"/>
      <c r="H6906" s="1"/>
    </row>
    <row r="6907">
      <c r="A6907" s="1" t="s">
        <v>47</v>
      </c>
      <c r="B6907" s="7" t="s">
        <v>189</v>
      </c>
      <c r="C6907" s="1" t="s">
        <v>6879</v>
      </c>
      <c r="D6907" s="8">
        <v>0.0</v>
      </c>
      <c r="E6907" s="1"/>
      <c r="F6907" s="1">
        <v>1.0</v>
      </c>
      <c r="G6907" s="1"/>
      <c r="H6907" s="1"/>
    </row>
    <row r="6908">
      <c r="A6908" s="1" t="s">
        <v>47</v>
      </c>
      <c r="B6908" s="7" t="s">
        <v>189</v>
      </c>
      <c r="C6908" s="1" t="s">
        <v>6880</v>
      </c>
      <c r="D6908" s="8">
        <v>0.0</v>
      </c>
      <c r="E6908" s="1"/>
      <c r="F6908" s="1">
        <v>11.0</v>
      </c>
      <c r="G6908" s="1"/>
      <c r="H6908" s="1"/>
    </row>
    <row r="6909">
      <c r="A6909" s="1" t="s">
        <v>47</v>
      </c>
      <c r="B6909" s="7" t="s">
        <v>189</v>
      </c>
      <c r="C6909" s="1" t="s">
        <v>6881</v>
      </c>
      <c r="D6909" s="8">
        <v>0.0</v>
      </c>
      <c r="E6909" s="1"/>
      <c r="F6909" s="1">
        <v>10.0</v>
      </c>
      <c r="G6909" s="1"/>
      <c r="H6909" s="1"/>
    </row>
    <row r="6910">
      <c r="A6910" s="1" t="s">
        <v>47</v>
      </c>
      <c r="B6910" s="7" t="s">
        <v>189</v>
      </c>
      <c r="C6910" s="1" t="s">
        <v>6882</v>
      </c>
      <c r="D6910" s="8">
        <v>0.0</v>
      </c>
      <c r="E6910" s="1"/>
      <c r="F6910" s="1">
        <v>1.0</v>
      </c>
      <c r="G6910" s="1"/>
      <c r="H6910" s="1"/>
    </row>
    <row r="6911">
      <c r="A6911" s="1" t="s">
        <v>47</v>
      </c>
      <c r="B6911" s="7" t="s">
        <v>189</v>
      </c>
      <c r="C6911" s="1" t="s">
        <v>6883</v>
      </c>
      <c r="D6911" s="8">
        <v>0.0</v>
      </c>
      <c r="E6911" s="1"/>
      <c r="F6911" s="1">
        <v>3.0</v>
      </c>
      <c r="G6911" s="1"/>
      <c r="H6911" s="1"/>
    </row>
    <row r="6912">
      <c r="A6912" s="1" t="s">
        <v>47</v>
      </c>
      <c r="B6912" s="7" t="s">
        <v>189</v>
      </c>
      <c r="C6912" s="1" t="s">
        <v>6884</v>
      </c>
      <c r="D6912" s="8">
        <v>0.0</v>
      </c>
      <c r="E6912" s="1"/>
      <c r="F6912" s="1">
        <v>3.0</v>
      </c>
      <c r="G6912" s="1"/>
      <c r="H6912" s="1"/>
    </row>
    <row r="6913">
      <c r="A6913" s="1" t="s">
        <v>47</v>
      </c>
      <c r="B6913" s="7" t="s">
        <v>189</v>
      </c>
      <c r="C6913" s="1" t="s">
        <v>6885</v>
      </c>
      <c r="D6913" s="8">
        <v>0.0</v>
      </c>
      <c r="E6913" s="1"/>
      <c r="F6913" s="1">
        <v>1.0</v>
      </c>
      <c r="G6913" s="1"/>
      <c r="H6913" s="1"/>
    </row>
    <row r="6914">
      <c r="A6914" s="1" t="s">
        <v>47</v>
      </c>
      <c r="B6914" s="7" t="s">
        <v>189</v>
      </c>
      <c r="C6914" s="1" t="s">
        <v>6886</v>
      </c>
      <c r="D6914" s="8">
        <v>0.0</v>
      </c>
      <c r="E6914" s="1"/>
      <c r="F6914" s="1">
        <v>4.0</v>
      </c>
      <c r="G6914" s="1"/>
      <c r="H6914" s="1"/>
    </row>
    <row r="6915">
      <c r="A6915" s="1" t="s">
        <v>47</v>
      </c>
      <c r="B6915" s="7" t="s">
        <v>189</v>
      </c>
      <c r="C6915" s="1" t="s">
        <v>6887</v>
      </c>
      <c r="D6915" s="8">
        <v>0.0</v>
      </c>
      <c r="E6915" s="1"/>
      <c r="F6915" s="1">
        <v>1.0</v>
      </c>
      <c r="G6915" s="1"/>
      <c r="H6915" s="1"/>
    </row>
    <row r="6916">
      <c r="A6916" s="1" t="s">
        <v>47</v>
      </c>
      <c r="B6916" s="7" t="s">
        <v>189</v>
      </c>
      <c r="C6916" s="1" t="s">
        <v>6888</v>
      </c>
      <c r="D6916" s="8">
        <v>0.0</v>
      </c>
      <c r="E6916" s="1"/>
      <c r="F6916" s="1">
        <v>8.0</v>
      </c>
      <c r="G6916" s="1"/>
      <c r="H6916" s="1"/>
    </row>
    <row r="6917">
      <c r="A6917" s="1" t="s">
        <v>47</v>
      </c>
      <c r="B6917" s="7" t="s">
        <v>189</v>
      </c>
      <c r="C6917" s="1" t="s">
        <v>6889</v>
      </c>
      <c r="D6917" s="8">
        <v>0.0</v>
      </c>
      <c r="E6917" s="1"/>
      <c r="F6917" s="1">
        <v>1.0</v>
      </c>
      <c r="G6917" s="1"/>
      <c r="H6917" s="1"/>
    </row>
    <row r="6918">
      <c r="A6918" s="1" t="s">
        <v>47</v>
      </c>
      <c r="B6918" s="7" t="s">
        <v>189</v>
      </c>
      <c r="C6918" s="1" t="s">
        <v>6890</v>
      </c>
      <c r="D6918" s="8">
        <v>0.0</v>
      </c>
      <c r="E6918" s="1"/>
      <c r="F6918" s="1">
        <v>1.0</v>
      </c>
      <c r="G6918" s="1"/>
      <c r="H6918" s="1"/>
    </row>
    <row r="6919">
      <c r="A6919" s="1" t="s">
        <v>47</v>
      </c>
      <c r="B6919" s="7" t="s">
        <v>189</v>
      </c>
      <c r="C6919" s="1" t="s">
        <v>6891</v>
      </c>
      <c r="D6919" s="8">
        <v>0.0</v>
      </c>
      <c r="E6919" s="1"/>
      <c r="F6919" s="1">
        <v>1.0</v>
      </c>
      <c r="G6919" s="1"/>
      <c r="H6919" s="1"/>
    </row>
    <row r="6920">
      <c r="A6920" s="1" t="s">
        <v>47</v>
      </c>
      <c r="B6920" s="7" t="s">
        <v>189</v>
      </c>
      <c r="C6920" s="1" t="s">
        <v>6892</v>
      </c>
      <c r="D6920" s="8">
        <v>0.0</v>
      </c>
      <c r="E6920" s="1"/>
      <c r="F6920" s="1">
        <v>1.0</v>
      </c>
      <c r="G6920" s="1"/>
      <c r="H6920" s="1"/>
    </row>
    <row r="6921">
      <c r="A6921" s="1" t="s">
        <v>47</v>
      </c>
      <c r="B6921" s="7" t="s">
        <v>189</v>
      </c>
      <c r="C6921" s="1" t="s">
        <v>6893</v>
      </c>
      <c r="D6921" s="8">
        <v>0.0</v>
      </c>
      <c r="E6921" s="1"/>
      <c r="F6921" s="1">
        <v>2.0</v>
      </c>
      <c r="G6921" s="1"/>
      <c r="H6921" s="1"/>
    </row>
    <row r="6922">
      <c r="A6922" s="1" t="s">
        <v>47</v>
      </c>
      <c r="B6922" s="7" t="s">
        <v>189</v>
      </c>
      <c r="C6922" s="1" t="s">
        <v>6894</v>
      </c>
      <c r="D6922" s="8">
        <v>0.0</v>
      </c>
      <c r="E6922" s="1"/>
      <c r="F6922" s="1">
        <v>1.0</v>
      </c>
      <c r="G6922" s="1"/>
      <c r="H6922" s="1"/>
    </row>
    <row r="6923">
      <c r="A6923" s="1" t="s">
        <v>47</v>
      </c>
      <c r="B6923" s="7" t="s">
        <v>189</v>
      </c>
      <c r="C6923" s="1" t="s">
        <v>6895</v>
      </c>
      <c r="D6923" s="8">
        <v>0.0</v>
      </c>
      <c r="E6923" s="1"/>
      <c r="F6923" s="1">
        <v>11.0</v>
      </c>
      <c r="G6923" s="1"/>
      <c r="H6923" s="1"/>
    </row>
    <row r="6924">
      <c r="A6924" s="1" t="s">
        <v>47</v>
      </c>
      <c r="B6924" s="7" t="s">
        <v>189</v>
      </c>
      <c r="C6924" s="1" t="s">
        <v>6052</v>
      </c>
      <c r="D6924" s="8">
        <v>0.0</v>
      </c>
      <c r="E6924" s="1"/>
      <c r="F6924" s="1">
        <v>1.0</v>
      </c>
      <c r="G6924" s="1"/>
      <c r="H6924" s="1"/>
    </row>
    <row r="6925">
      <c r="A6925" s="1" t="s">
        <v>47</v>
      </c>
      <c r="B6925" s="7" t="s">
        <v>189</v>
      </c>
      <c r="C6925" s="1" t="s">
        <v>6090</v>
      </c>
      <c r="D6925" s="8">
        <v>0.0</v>
      </c>
      <c r="E6925" s="1"/>
      <c r="F6925" s="1">
        <v>1.0</v>
      </c>
      <c r="G6925" s="1"/>
      <c r="H6925" s="1"/>
    </row>
    <row r="6926">
      <c r="A6926" s="1" t="s">
        <v>47</v>
      </c>
      <c r="B6926" s="7" t="s">
        <v>189</v>
      </c>
      <c r="C6926" s="1" t="s">
        <v>6896</v>
      </c>
      <c r="D6926" s="8">
        <v>0.0</v>
      </c>
      <c r="E6926" s="1"/>
      <c r="F6926" s="1">
        <v>2.0</v>
      </c>
      <c r="G6926" s="1"/>
      <c r="H6926" s="1"/>
    </row>
    <row r="6927">
      <c r="A6927" s="1" t="s">
        <v>47</v>
      </c>
      <c r="B6927" s="7" t="s">
        <v>189</v>
      </c>
      <c r="C6927" s="1" t="s">
        <v>6897</v>
      </c>
      <c r="D6927" s="8">
        <v>0.0</v>
      </c>
      <c r="E6927" s="1"/>
      <c r="F6927" s="1">
        <v>1.0</v>
      </c>
      <c r="G6927" s="1"/>
      <c r="H6927" s="1"/>
    </row>
    <row r="6928">
      <c r="A6928" s="1" t="s">
        <v>47</v>
      </c>
      <c r="B6928" s="7" t="s">
        <v>189</v>
      </c>
      <c r="C6928" s="1" t="s">
        <v>6898</v>
      </c>
      <c r="D6928" s="8">
        <v>0.0</v>
      </c>
      <c r="E6928" s="1"/>
      <c r="F6928" s="1">
        <v>3.0</v>
      </c>
      <c r="G6928" s="1"/>
      <c r="H6928" s="1"/>
    </row>
    <row r="6929">
      <c r="A6929" s="1" t="s">
        <v>47</v>
      </c>
      <c r="B6929" s="7" t="s">
        <v>189</v>
      </c>
      <c r="C6929" s="1" t="s">
        <v>6899</v>
      </c>
      <c r="D6929" s="8">
        <v>0.0</v>
      </c>
      <c r="E6929" s="1"/>
      <c r="F6929" s="1">
        <v>1.0</v>
      </c>
      <c r="G6929" s="1"/>
      <c r="H6929" s="1"/>
    </row>
    <row r="6930">
      <c r="A6930" s="1" t="s">
        <v>47</v>
      </c>
      <c r="B6930" s="7" t="s">
        <v>189</v>
      </c>
      <c r="C6930" s="1" t="s">
        <v>6235</v>
      </c>
      <c r="D6930" s="8">
        <v>0.0</v>
      </c>
      <c r="E6930" s="1"/>
      <c r="F6930" s="1">
        <v>1.0</v>
      </c>
      <c r="G6930" s="1"/>
      <c r="H6930" s="1"/>
    </row>
    <row r="6931">
      <c r="A6931" s="1" t="s">
        <v>47</v>
      </c>
      <c r="B6931" s="7" t="s">
        <v>189</v>
      </c>
      <c r="C6931" s="1" t="s">
        <v>6900</v>
      </c>
      <c r="D6931" s="8">
        <v>0.0</v>
      </c>
      <c r="E6931" s="1"/>
      <c r="F6931" s="1">
        <v>9.0</v>
      </c>
      <c r="G6931" s="1"/>
      <c r="H6931" s="1"/>
    </row>
    <row r="6932">
      <c r="A6932" s="1" t="s">
        <v>47</v>
      </c>
      <c r="B6932" s="7" t="s">
        <v>189</v>
      </c>
      <c r="C6932" s="1" t="s">
        <v>6901</v>
      </c>
      <c r="D6932" s="8">
        <v>0.0</v>
      </c>
      <c r="E6932" s="1"/>
      <c r="F6932" s="1">
        <v>1.0</v>
      </c>
      <c r="G6932" s="1"/>
      <c r="H6932" s="1"/>
    </row>
    <row r="6933">
      <c r="A6933" s="1" t="s">
        <v>47</v>
      </c>
      <c r="B6933" s="7" t="s">
        <v>190</v>
      </c>
      <c r="C6933" s="1" t="s">
        <v>6902</v>
      </c>
      <c r="D6933" s="8">
        <v>0.0</v>
      </c>
      <c r="E6933" s="1"/>
      <c r="F6933" s="1">
        <v>3.2</v>
      </c>
      <c r="G6933" s="1"/>
      <c r="H6933" s="1"/>
    </row>
    <row r="6934">
      <c r="A6934" s="1" t="s">
        <v>47</v>
      </c>
      <c r="B6934" s="7" t="s">
        <v>190</v>
      </c>
      <c r="C6934" s="1" t="s">
        <v>6075</v>
      </c>
      <c r="D6934" s="8">
        <v>0.0</v>
      </c>
      <c r="E6934" s="1"/>
      <c r="F6934" s="1">
        <v>2.4</v>
      </c>
      <c r="G6934" s="1"/>
      <c r="H6934" s="1"/>
    </row>
    <row r="6935">
      <c r="A6935" s="1" t="s">
        <v>47</v>
      </c>
      <c r="B6935" s="7" t="s">
        <v>190</v>
      </c>
      <c r="C6935" s="1" t="s">
        <v>6903</v>
      </c>
      <c r="D6935" s="8">
        <v>0.0</v>
      </c>
      <c r="E6935" s="1"/>
      <c r="F6935" s="1">
        <v>1.0</v>
      </c>
      <c r="G6935" s="1"/>
      <c r="H6935" s="1"/>
    </row>
    <row r="6936">
      <c r="A6936" s="1" t="s">
        <v>47</v>
      </c>
      <c r="B6936" s="7" t="s">
        <v>190</v>
      </c>
      <c r="C6936" s="1" t="s">
        <v>6904</v>
      </c>
      <c r="D6936" s="8">
        <v>0.0</v>
      </c>
      <c r="E6936" s="1"/>
      <c r="F6936" s="1">
        <v>4.4</v>
      </c>
      <c r="G6936" s="1"/>
      <c r="H6936" s="1"/>
    </row>
    <row r="6937">
      <c r="A6937" s="1" t="s">
        <v>47</v>
      </c>
      <c r="B6937" s="7" t="s">
        <v>190</v>
      </c>
      <c r="C6937" s="1" t="s">
        <v>6905</v>
      </c>
      <c r="D6937" s="8">
        <v>0.0</v>
      </c>
      <c r="E6937" s="1"/>
      <c r="F6937" s="1">
        <v>7.7</v>
      </c>
      <c r="G6937" s="1"/>
      <c r="H6937" s="1"/>
    </row>
    <row r="6938">
      <c r="A6938" s="1" t="s">
        <v>47</v>
      </c>
      <c r="B6938" s="7" t="s">
        <v>190</v>
      </c>
      <c r="C6938" s="1" t="s">
        <v>1751</v>
      </c>
      <c r="D6938" s="8">
        <v>0.0</v>
      </c>
      <c r="E6938" s="1"/>
      <c r="F6938" s="1">
        <v>6.5</v>
      </c>
      <c r="G6938" s="1"/>
      <c r="H6938" s="1"/>
    </row>
    <row r="6939">
      <c r="A6939" s="1" t="s">
        <v>47</v>
      </c>
      <c r="B6939" s="7" t="s">
        <v>190</v>
      </c>
      <c r="C6939" s="1" t="s">
        <v>6906</v>
      </c>
      <c r="D6939" s="8">
        <v>0.0</v>
      </c>
      <c r="E6939" s="1"/>
      <c r="F6939" s="1">
        <v>11.6</v>
      </c>
      <c r="G6939" s="1"/>
      <c r="H6939" s="1"/>
    </row>
    <row r="6940">
      <c r="A6940" s="1" t="s">
        <v>47</v>
      </c>
      <c r="B6940" s="7" t="s">
        <v>190</v>
      </c>
      <c r="C6940" s="1" t="s">
        <v>6068</v>
      </c>
      <c r="D6940" s="8">
        <v>0.0</v>
      </c>
      <c r="E6940" s="1"/>
      <c r="F6940" s="1">
        <v>1.0</v>
      </c>
      <c r="G6940" s="1"/>
      <c r="H6940" s="1"/>
    </row>
    <row r="6941">
      <c r="A6941" s="1" t="s">
        <v>47</v>
      </c>
      <c r="B6941" s="7" t="s">
        <v>190</v>
      </c>
      <c r="C6941" s="1" t="s">
        <v>6907</v>
      </c>
      <c r="D6941" s="8">
        <v>0.0</v>
      </c>
      <c r="E6941" s="1"/>
      <c r="F6941" s="1">
        <v>6.8</v>
      </c>
      <c r="G6941" s="1"/>
      <c r="H6941" s="1"/>
    </row>
    <row r="6942">
      <c r="A6942" s="1" t="s">
        <v>47</v>
      </c>
      <c r="B6942" s="7" t="s">
        <v>190</v>
      </c>
      <c r="C6942" s="1" t="s">
        <v>6908</v>
      </c>
      <c r="D6942" s="8">
        <v>0.0</v>
      </c>
      <c r="E6942" s="1"/>
      <c r="F6942" s="1">
        <v>1.0</v>
      </c>
      <c r="G6942" s="1"/>
      <c r="H6942" s="1"/>
    </row>
    <row r="6943">
      <c r="A6943" s="1" t="s">
        <v>47</v>
      </c>
      <c r="B6943" s="7" t="s">
        <v>190</v>
      </c>
      <c r="C6943" s="1" t="s">
        <v>6909</v>
      </c>
      <c r="D6943" s="8">
        <v>0.0</v>
      </c>
      <c r="E6943" s="1"/>
      <c r="F6943" s="1">
        <v>1.0</v>
      </c>
      <c r="G6943" s="1"/>
      <c r="H6943" s="1"/>
    </row>
    <row r="6944">
      <c r="A6944" s="1" t="s">
        <v>47</v>
      </c>
      <c r="B6944" s="7" t="s">
        <v>190</v>
      </c>
      <c r="C6944" s="1" t="s">
        <v>6910</v>
      </c>
      <c r="D6944" s="8">
        <v>0.0</v>
      </c>
      <c r="E6944" s="1"/>
      <c r="F6944" s="1">
        <v>1.0</v>
      </c>
      <c r="G6944" s="1"/>
      <c r="H6944" s="1"/>
    </row>
    <row r="6945">
      <c r="A6945" s="1" t="s">
        <v>47</v>
      </c>
      <c r="B6945" s="7" t="s">
        <v>190</v>
      </c>
      <c r="C6945" s="1" t="s">
        <v>6911</v>
      </c>
      <c r="D6945" s="8">
        <v>0.0</v>
      </c>
      <c r="E6945" s="1"/>
      <c r="F6945" s="1">
        <v>1.0</v>
      </c>
      <c r="G6945" s="1"/>
      <c r="H6945" s="1"/>
    </row>
    <row r="6946">
      <c r="A6946" s="1" t="s">
        <v>47</v>
      </c>
      <c r="B6946" s="7" t="s">
        <v>190</v>
      </c>
      <c r="C6946" s="1" t="s">
        <v>6912</v>
      </c>
      <c r="D6946" s="8">
        <v>0.0</v>
      </c>
      <c r="E6946" s="1"/>
      <c r="F6946" s="1">
        <v>15.0</v>
      </c>
      <c r="G6946" s="1"/>
      <c r="H6946" s="1"/>
    </row>
    <row r="6947">
      <c r="A6947" s="1" t="s">
        <v>47</v>
      </c>
      <c r="B6947" s="7" t="s">
        <v>190</v>
      </c>
      <c r="C6947" s="1" t="s">
        <v>6913</v>
      </c>
      <c r="D6947" s="8">
        <v>0.0</v>
      </c>
      <c r="E6947" s="1"/>
      <c r="F6947" s="1">
        <v>1.0</v>
      </c>
      <c r="G6947" s="1"/>
      <c r="H6947" s="1"/>
    </row>
    <row r="6948">
      <c r="A6948" s="1" t="s">
        <v>47</v>
      </c>
      <c r="B6948" s="7" t="s">
        <v>190</v>
      </c>
      <c r="C6948" s="1" t="s">
        <v>6914</v>
      </c>
      <c r="D6948" s="8">
        <v>0.0</v>
      </c>
      <c r="E6948" s="1"/>
      <c r="F6948" s="1">
        <v>7.5</v>
      </c>
      <c r="G6948" s="1"/>
      <c r="H6948" s="1"/>
    </row>
    <row r="6949">
      <c r="A6949" s="1" t="s">
        <v>47</v>
      </c>
      <c r="B6949" s="7" t="s">
        <v>190</v>
      </c>
      <c r="C6949" s="1" t="s">
        <v>6915</v>
      </c>
      <c r="D6949" s="8">
        <v>0.0</v>
      </c>
      <c r="E6949" s="1"/>
      <c r="F6949" s="1">
        <v>1.0</v>
      </c>
      <c r="G6949" s="1"/>
      <c r="H6949" s="1"/>
    </row>
    <row r="6950">
      <c r="A6950" s="1" t="s">
        <v>47</v>
      </c>
      <c r="B6950" s="7" t="s">
        <v>190</v>
      </c>
      <c r="C6950" s="1" t="s">
        <v>6916</v>
      </c>
      <c r="D6950" s="8">
        <v>0.0</v>
      </c>
      <c r="E6950" s="1"/>
      <c r="F6950" s="1">
        <v>2.0</v>
      </c>
      <c r="G6950" s="1"/>
      <c r="H6950" s="1"/>
    </row>
    <row r="6951">
      <c r="A6951" s="1" t="s">
        <v>47</v>
      </c>
      <c r="B6951" s="7" t="s">
        <v>190</v>
      </c>
      <c r="C6951" s="1" t="s">
        <v>6016</v>
      </c>
      <c r="D6951" s="8">
        <v>0.0</v>
      </c>
      <c r="E6951" s="1"/>
      <c r="F6951" s="1">
        <v>1.0</v>
      </c>
      <c r="G6951" s="1"/>
      <c r="H6951" s="1"/>
    </row>
    <row r="6952">
      <c r="A6952" s="1" t="s">
        <v>47</v>
      </c>
      <c r="B6952" s="7" t="s">
        <v>190</v>
      </c>
      <c r="C6952" s="1" t="s">
        <v>6917</v>
      </c>
      <c r="D6952" s="8">
        <v>0.0</v>
      </c>
      <c r="E6952" s="1"/>
      <c r="F6952" s="1">
        <v>3.0</v>
      </c>
      <c r="G6952" s="1"/>
      <c r="H6952" s="1"/>
    </row>
    <row r="6953">
      <c r="A6953" s="1" t="s">
        <v>47</v>
      </c>
      <c r="B6953" s="7" t="s">
        <v>190</v>
      </c>
      <c r="C6953" s="1" t="s">
        <v>2758</v>
      </c>
      <c r="D6953" s="8">
        <v>0.0</v>
      </c>
      <c r="E6953" s="1"/>
      <c r="F6953" s="1">
        <v>1.0</v>
      </c>
      <c r="G6953" s="1"/>
      <c r="H6953" s="1"/>
    </row>
    <row r="6954">
      <c r="A6954" s="1" t="s">
        <v>47</v>
      </c>
      <c r="B6954" s="7" t="s">
        <v>190</v>
      </c>
      <c r="C6954" s="1" t="s">
        <v>6012</v>
      </c>
      <c r="D6954" s="8">
        <v>0.0</v>
      </c>
      <c r="E6954" s="1"/>
      <c r="F6954" s="1">
        <v>1.0</v>
      </c>
      <c r="G6954" s="1"/>
      <c r="H6954" s="1"/>
    </row>
    <row r="6955">
      <c r="A6955" s="1" t="s">
        <v>47</v>
      </c>
      <c r="B6955" s="7" t="s">
        <v>190</v>
      </c>
      <c r="C6955" s="1" t="s">
        <v>6918</v>
      </c>
      <c r="D6955" s="8">
        <v>0.0</v>
      </c>
      <c r="E6955" s="1"/>
      <c r="F6955" s="1">
        <v>1.0</v>
      </c>
      <c r="G6955" s="1"/>
      <c r="H6955" s="1"/>
    </row>
    <row r="6956">
      <c r="A6956" s="1" t="s">
        <v>47</v>
      </c>
      <c r="B6956" s="7" t="s">
        <v>190</v>
      </c>
      <c r="C6956" s="1" t="s">
        <v>6919</v>
      </c>
      <c r="D6956" s="8">
        <v>0.0</v>
      </c>
      <c r="E6956" s="1"/>
      <c r="F6956" s="1">
        <v>1.0</v>
      </c>
      <c r="G6956" s="1"/>
      <c r="H6956" s="1"/>
    </row>
    <row r="6957">
      <c r="A6957" s="1" t="s">
        <v>47</v>
      </c>
      <c r="B6957" s="7" t="s">
        <v>190</v>
      </c>
      <c r="C6957" s="1" t="s">
        <v>5713</v>
      </c>
      <c r="D6957" s="8">
        <v>0.0</v>
      </c>
      <c r="E6957" s="1"/>
      <c r="F6957" s="1">
        <v>1.0</v>
      </c>
      <c r="G6957" s="1"/>
      <c r="H6957" s="1"/>
    </row>
    <row r="6958">
      <c r="A6958" s="1" t="s">
        <v>47</v>
      </c>
      <c r="B6958" s="7" t="s">
        <v>190</v>
      </c>
      <c r="C6958" s="1" t="s">
        <v>6920</v>
      </c>
      <c r="D6958" s="8">
        <v>0.0</v>
      </c>
      <c r="E6958" s="1"/>
      <c r="F6958" s="1">
        <v>1.0</v>
      </c>
      <c r="G6958" s="1"/>
      <c r="H6958" s="1"/>
    </row>
    <row r="6959">
      <c r="A6959" s="1" t="s">
        <v>47</v>
      </c>
      <c r="B6959" s="7" t="s">
        <v>190</v>
      </c>
      <c r="C6959" s="1" t="s">
        <v>6921</v>
      </c>
      <c r="D6959" s="8">
        <v>0.0</v>
      </c>
      <c r="E6959" s="1"/>
      <c r="F6959" s="1">
        <v>1.0</v>
      </c>
      <c r="G6959" s="1"/>
      <c r="H6959" s="1"/>
    </row>
    <row r="6960">
      <c r="A6960" s="1" t="s">
        <v>47</v>
      </c>
      <c r="B6960" s="7" t="s">
        <v>190</v>
      </c>
      <c r="C6960" s="1" t="s">
        <v>6922</v>
      </c>
      <c r="D6960" s="8">
        <v>0.0</v>
      </c>
      <c r="E6960" s="1"/>
      <c r="F6960" s="1">
        <v>1.0</v>
      </c>
      <c r="G6960" s="1"/>
      <c r="H6960" s="1"/>
    </row>
    <row r="6961">
      <c r="A6961" s="1" t="s">
        <v>47</v>
      </c>
      <c r="B6961" s="7" t="s">
        <v>190</v>
      </c>
      <c r="C6961" s="1" t="s">
        <v>6923</v>
      </c>
      <c r="D6961" s="8">
        <v>0.0</v>
      </c>
      <c r="E6961" s="1"/>
      <c r="F6961" s="1">
        <v>2.0</v>
      </c>
      <c r="G6961" s="1"/>
      <c r="H6961" s="1"/>
    </row>
    <row r="6962">
      <c r="A6962" s="1" t="s">
        <v>47</v>
      </c>
      <c r="B6962" s="7" t="s">
        <v>190</v>
      </c>
      <c r="C6962" s="1" t="s">
        <v>6924</v>
      </c>
      <c r="D6962" s="8">
        <v>0.0</v>
      </c>
      <c r="E6962" s="1"/>
      <c r="F6962" s="1">
        <v>1.0</v>
      </c>
      <c r="G6962" s="1"/>
      <c r="H6962" s="1"/>
    </row>
    <row r="6963">
      <c r="A6963" s="1" t="s">
        <v>47</v>
      </c>
      <c r="B6963" s="7" t="s">
        <v>190</v>
      </c>
      <c r="C6963" s="1" t="s">
        <v>6925</v>
      </c>
      <c r="D6963" s="8">
        <v>0.0</v>
      </c>
      <c r="E6963" s="1"/>
      <c r="F6963" s="1">
        <v>1.0</v>
      </c>
      <c r="G6963" s="1"/>
      <c r="H6963" s="1"/>
    </row>
    <row r="6964">
      <c r="A6964" s="1" t="s">
        <v>47</v>
      </c>
      <c r="B6964" s="7" t="s">
        <v>190</v>
      </c>
      <c r="C6964" s="1" t="s">
        <v>6926</v>
      </c>
      <c r="D6964" s="8">
        <v>0.0</v>
      </c>
      <c r="E6964" s="1"/>
      <c r="F6964" s="1">
        <v>1.0</v>
      </c>
      <c r="G6964" s="1"/>
      <c r="H6964" s="1"/>
    </row>
    <row r="6965">
      <c r="A6965" s="1" t="s">
        <v>47</v>
      </c>
      <c r="B6965" s="7" t="s">
        <v>190</v>
      </c>
      <c r="C6965" s="1" t="s">
        <v>6927</v>
      </c>
      <c r="D6965" s="8">
        <v>0.0</v>
      </c>
      <c r="E6965" s="1"/>
      <c r="F6965" s="1">
        <v>1.0</v>
      </c>
      <c r="G6965" s="1"/>
      <c r="H6965" s="1"/>
    </row>
    <row r="6966">
      <c r="A6966" s="1" t="s">
        <v>47</v>
      </c>
      <c r="B6966" s="7" t="s">
        <v>190</v>
      </c>
      <c r="C6966" s="1" t="s">
        <v>6928</v>
      </c>
      <c r="D6966" s="8">
        <v>0.0</v>
      </c>
      <c r="E6966" s="1"/>
      <c r="F6966" s="1">
        <v>1.0</v>
      </c>
      <c r="G6966" s="1"/>
      <c r="H6966" s="1"/>
    </row>
    <row r="6967">
      <c r="A6967" s="1" t="s">
        <v>47</v>
      </c>
      <c r="B6967" s="7" t="s">
        <v>190</v>
      </c>
      <c r="C6967" s="1" t="s">
        <v>6929</v>
      </c>
      <c r="D6967" s="8">
        <v>0.0</v>
      </c>
      <c r="E6967" s="1"/>
      <c r="F6967" s="1">
        <v>1.0</v>
      </c>
      <c r="G6967" s="1"/>
      <c r="H6967" s="1"/>
    </row>
    <row r="6968">
      <c r="A6968" s="1" t="s">
        <v>47</v>
      </c>
      <c r="B6968" s="7" t="s">
        <v>190</v>
      </c>
      <c r="C6968" s="1" t="s">
        <v>6930</v>
      </c>
      <c r="D6968" s="8">
        <v>0.0</v>
      </c>
      <c r="E6968" s="1"/>
      <c r="F6968" s="1">
        <v>1.0</v>
      </c>
      <c r="G6968" s="1"/>
      <c r="H6968" s="1"/>
    </row>
    <row r="6969">
      <c r="A6969" s="1" t="s">
        <v>47</v>
      </c>
      <c r="B6969" s="7" t="s">
        <v>190</v>
      </c>
      <c r="C6969" s="1" t="s">
        <v>6931</v>
      </c>
      <c r="D6969" s="8">
        <v>0.0</v>
      </c>
      <c r="E6969" s="1"/>
      <c r="F6969" s="1">
        <v>1.0</v>
      </c>
      <c r="G6969" s="1"/>
      <c r="H6969" s="1"/>
    </row>
    <row r="6970">
      <c r="A6970" s="1" t="s">
        <v>47</v>
      </c>
      <c r="B6970" s="7" t="s">
        <v>190</v>
      </c>
      <c r="C6970" s="1" t="s">
        <v>6932</v>
      </c>
      <c r="D6970" s="8">
        <v>0.0</v>
      </c>
      <c r="E6970" s="1"/>
      <c r="F6970" s="1">
        <v>4.0</v>
      </c>
      <c r="G6970" s="1"/>
      <c r="H6970" s="1"/>
    </row>
    <row r="6971">
      <c r="A6971" s="1" t="s">
        <v>47</v>
      </c>
      <c r="B6971" s="7" t="s">
        <v>190</v>
      </c>
      <c r="C6971" s="1" t="s">
        <v>6933</v>
      </c>
      <c r="D6971" s="8">
        <v>0.0</v>
      </c>
      <c r="E6971" s="1"/>
      <c r="F6971" s="1">
        <v>2.0</v>
      </c>
      <c r="G6971" s="1"/>
      <c r="H6971" s="1"/>
    </row>
    <row r="6972">
      <c r="A6972" s="1" t="s">
        <v>47</v>
      </c>
      <c r="B6972" s="7" t="s">
        <v>190</v>
      </c>
      <c r="C6972" s="1" t="s">
        <v>6934</v>
      </c>
      <c r="D6972" s="8">
        <v>0.0</v>
      </c>
      <c r="E6972" s="1"/>
      <c r="F6972" s="1">
        <v>1.0</v>
      </c>
      <c r="G6972" s="1"/>
      <c r="H6972" s="1"/>
    </row>
    <row r="6973">
      <c r="A6973" s="1" t="s">
        <v>47</v>
      </c>
      <c r="B6973" s="7" t="s">
        <v>190</v>
      </c>
      <c r="C6973" s="1" t="s">
        <v>6935</v>
      </c>
      <c r="D6973" s="8">
        <v>0.0</v>
      </c>
      <c r="E6973" s="1"/>
      <c r="F6973" s="1">
        <v>1.0</v>
      </c>
      <c r="G6973" s="1"/>
      <c r="H6973" s="1"/>
    </row>
    <row r="6974">
      <c r="A6974" s="1" t="s">
        <v>47</v>
      </c>
      <c r="B6974" s="7" t="s">
        <v>190</v>
      </c>
      <c r="C6974" s="1" t="s">
        <v>6936</v>
      </c>
      <c r="D6974" s="8">
        <v>0.0</v>
      </c>
      <c r="E6974" s="1"/>
      <c r="F6974" s="1">
        <v>1.0</v>
      </c>
      <c r="G6974" s="1"/>
      <c r="H6974" s="1"/>
    </row>
    <row r="6975">
      <c r="A6975" s="1" t="s">
        <v>47</v>
      </c>
      <c r="B6975" s="7" t="s">
        <v>190</v>
      </c>
      <c r="C6975" s="1" t="s">
        <v>6937</v>
      </c>
      <c r="D6975" s="8">
        <v>0.0</v>
      </c>
      <c r="E6975" s="1"/>
      <c r="F6975" s="1">
        <v>1.0</v>
      </c>
      <c r="G6975" s="1"/>
      <c r="H6975" s="1"/>
    </row>
    <row r="6976">
      <c r="A6976" s="1" t="s">
        <v>47</v>
      </c>
      <c r="B6976" s="7" t="s">
        <v>190</v>
      </c>
      <c r="C6976" s="1" t="s">
        <v>6938</v>
      </c>
      <c r="D6976" s="8">
        <v>0.0</v>
      </c>
      <c r="E6976" s="1"/>
      <c r="F6976" s="1">
        <v>1.0</v>
      </c>
      <c r="G6976" s="1"/>
      <c r="H6976" s="1"/>
    </row>
    <row r="6977">
      <c r="A6977" s="1" t="s">
        <v>47</v>
      </c>
      <c r="B6977" s="7" t="s">
        <v>190</v>
      </c>
      <c r="C6977" s="1" t="s">
        <v>6939</v>
      </c>
      <c r="D6977" s="8">
        <v>0.0</v>
      </c>
      <c r="E6977" s="1"/>
      <c r="F6977" s="1">
        <v>13.0</v>
      </c>
      <c r="G6977" s="1"/>
      <c r="H6977" s="1"/>
    </row>
    <row r="6978">
      <c r="A6978" s="1" t="s">
        <v>47</v>
      </c>
      <c r="B6978" s="7" t="s">
        <v>190</v>
      </c>
      <c r="C6978" s="1" t="s">
        <v>6940</v>
      </c>
      <c r="D6978" s="8">
        <v>0.0</v>
      </c>
      <c r="E6978" s="1"/>
      <c r="F6978" s="1">
        <v>13.0</v>
      </c>
      <c r="G6978" s="1"/>
      <c r="H6978" s="1"/>
    </row>
    <row r="6979">
      <c r="A6979" s="1" t="s">
        <v>47</v>
      </c>
      <c r="B6979" s="7" t="s">
        <v>190</v>
      </c>
      <c r="C6979" s="1" t="s">
        <v>6941</v>
      </c>
      <c r="D6979" s="8">
        <v>0.0</v>
      </c>
      <c r="E6979" s="1"/>
      <c r="F6979" s="1">
        <v>10.0</v>
      </c>
      <c r="G6979" s="1"/>
      <c r="H6979" s="1"/>
    </row>
    <row r="6980">
      <c r="A6980" s="1" t="s">
        <v>47</v>
      </c>
      <c r="B6980" s="7" t="s">
        <v>190</v>
      </c>
      <c r="C6980" s="1" t="s">
        <v>6942</v>
      </c>
      <c r="D6980" s="8">
        <v>0.0</v>
      </c>
      <c r="E6980" s="1"/>
      <c r="F6980" s="1">
        <v>1.0</v>
      </c>
      <c r="G6980" s="1"/>
      <c r="H6980" s="1"/>
    </row>
    <row r="6981">
      <c r="A6981" s="1" t="s">
        <v>47</v>
      </c>
      <c r="B6981" s="7" t="s">
        <v>190</v>
      </c>
      <c r="C6981" s="1" t="s">
        <v>6943</v>
      </c>
      <c r="D6981" s="8">
        <v>0.0</v>
      </c>
      <c r="E6981" s="1"/>
      <c r="F6981" s="1">
        <v>2.0</v>
      </c>
      <c r="G6981" s="1"/>
      <c r="H6981" s="1"/>
    </row>
    <row r="6982">
      <c r="A6982" s="1" t="s">
        <v>47</v>
      </c>
      <c r="B6982" s="7" t="s">
        <v>190</v>
      </c>
      <c r="C6982" s="1" t="s">
        <v>6944</v>
      </c>
      <c r="D6982" s="8">
        <v>0.0</v>
      </c>
      <c r="E6982" s="1"/>
      <c r="F6982" s="1">
        <v>3.0</v>
      </c>
      <c r="G6982" s="1"/>
      <c r="H6982" s="1"/>
    </row>
    <row r="6983">
      <c r="A6983" s="1" t="s">
        <v>47</v>
      </c>
      <c r="B6983" s="7" t="s">
        <v>191</v>
      </c>
      <c r="C6983" s="1" t="s">
        <v>6945</v>
      </c>
      <c r="D6983" s="8">
        <v>0.0</v>
      </c>
      <c r="E6983" s="1"/>
      <c r="F6983" s="1">
        <v>10.0</v>
      </c>
      <c r="G6983" s="1"/>
      <c r="H6983" s="1"/>
    </row>
    <row r="6984">
      <c r="A6984" s="1" t="s">
        <v>47</v>
      </c>
      <c r="B6984" s="7" t="s">
        <v>191</v>
      </c>
      <c r="C6984" s="1" t="s">
        <v>6946</v>
      </c>
      <c r="D6984" s="8">
        <v>1.0</v>
      </c>
      <c r="E6984" s="1"/>
      <c r="F6984" s="1">
        <v>5.1</v>
      </c>
      <c r="G6984" s="1"/>
      <c r="H6984" s="1"/>
    </row>
    <row r="6985">
      <c r="A6985" s="1" t="s">
        <v>47</v>
      </c>
      <c r="B6985" s="7" t="s">
        <v>191</v>
      </c>
      <c r="C6985" s="1" t="s">
        <v>6947</v>
      </c>
      <c r="D6985" s="8">
        <v>0.0</v>
      </c>
      <c r="E6985" s="1"/>
      <c r="F6985" s="1">
        <v>4.4</v>
      </c>
      <c r="G6985" s="1"/>
      <c r="H6985" s="1"/>
    </row>
    <row r="6986">
      <c r="A6986" s="1" t="s">
        <v>47</v>
      </c>
      <c r="B6986" s="7" t="s">
        <v>191</v>
      </c>
      <c r="C6986" s="1" t="s">
        <v>6948</v>
      </c>
      <c r="D6986" s="8">
        <v>2.0</v>
      </c>
      <c r="E6986" s="1"/>
      <c r="F6986" s="1">
        <v>4.0</v>
      </c>
      <c r="G6986" s="1"/>
      <c r="H6986" s="1"/>
    </row>
    <row r="6987">
      <c r="A6987" s="1" t="s">
        <v>47</v>
      </c>
      <c r="B6987" s="7" t="s">
        <v>191</v>
      </c>
      <c r="C6987" s="1" t="s">
        <v>6949</v>
      </c>
      <c r="D6987" s="8">
        <v>0.0</v>
      </c>
      <c r="E6987" s="1"/>
      <c r="F6987" s="1">
        <v>4.8</v>
      </c>
      <c r="G6987" s="1"/>
      <c r="H6987" s="1"/>
    </row>
    <row r="6988">
      <c r="A6988" s="1" t="s">
        <v>47</v>
      </c>
      <c r="B6988" s="7" t="s">
        <v>191</v>
      </c>
      <c r="C6988" s="1" t="s">
        <v>6950</v>
      </c>
      <c r="D6988" s="8">
        <v>0.0</v>
      </c>
      <c r="E6988" s="1"/>
      <c r="F6988" s="1">
        <v>8.8</v>
      </c>
      <c r="G6988" s="1"/>
      <c r="H6988" s="1"/>
    </row>
    <row r="6989">
      <c r="A6989" s="1" t="s">
        <v>47</v>
      </c>
      <c r="B6989" s="7" t="s">
        <v>191</v>
      </c>
      <c r="C6989" s="1" t="s">
        <v>6951</v>
      </c>
      <c r="D6989" s="8">
        <v>0.0</v>
      </c>
      <c r="E6989" s="1"/>
      <c r="F6989" s="1">
        <v>1.6</v>
      </c>
      <c r="G6989" s="1"/>
      <c r="H6989" s="1"/>
    </row>
    <row r="6990">
      <c r="A6990" s="1" t="s">
        <v>47</v>
      </c>
      <c r="B6990" s="7" t="s">
        <v>191</v>
      </c>
      <c r="C6990" s="1" t="s">
        <v>6952</v>
      </c>
      <c r="D6990" s="8">
        <v>0.0</v>
      </c>
      <c r="E6990" s="1"/>
      <c r="F6990" s="1">
        <v>4.0</v>
      </c>
      <c r="G6990" s="1"/>
      <c r="H6990" s="1"/>
    </row>
    <row r="6991">
      <c r="A6991" s="1" t="s">
        <v>47</v>
      </c>
      <c r="B6991" s="7" t="s">
        <v>191</v>
      </c>
      <c r="C6991" s="1" t="s">
        <v>6953</v>
      </c>
      <c r="D6991" s="8">
        <v>0.0</v>
      </c>
      <c r="E6991" s="1"/>
      <c r="F6991" s="1">
        <v>3.5</v>
      </c>
      <c r="G6991" s="1"/>
      <c r="H6991" s="1"/>
    </row>
    <row r="6992">
      <c r="A6992" s="1" t="s">
        <v>47</v>
      </c>
      <c r="B6992" s="7" t="s">
        <v>191</v>
      </c>
      <c r="C6992" s="1" t="s">
        <v>6954</v>
      </c>
      <c r="D6992" s="8">
        <v>0.0</v>
      </c>
      <c r="E6992" s="1"/>
      <c r="F6992" s="1">
        <v>6.7</v>
      </c>
      <c r="G6992" s="1"/>
      <c r="H6992" s="1"/>
    </row>
    <row r="6993">
      <c r="A6993" s="1" t="s">
        <v>47</v>
      </c>
      <c r="B6993" s="7" t="s">
        <v>191</v>
      </c>
      <c r="C6993" s="1" t="s">
        <v>6955</v>
      </c>
      <c r="D6993" s="8">
        <v>0.0</v>
      </c>
      <c r="E6993" s="1"/>
      <c r="F6993" s="1">
        <v>4.9</v>
      </c>
      <c r="G6993" s="1"/>
      <c r="H6993" s="1"/>
    </row>
    <row r="6994">
      <c r="A6994" s="1" t="s">
        <v>47</v>
      </c>
      <c r="B6994" s="7" t="s">
        <v>191</v>
      </c>
      <c r="C6994" s="1" t="s">
        <v>6956</v>
      </c>
      <c r="D6994" s="8">
        <v>0.0</v>
      </c>
      <c r="E6994" s="1"/>
      <c r="F6994" s="1">
        <v>6.5</v>
      </c>
      <c r="G6994" s="1"/>
      <c r="H6994" s="1"/>
    </row>
    <row r="6995">
      <c r="A6995" s="1" t="s">
        <v>47</v>
      </c>
      <c r="B6995" s="7" t="s">
        <v>191</v>
      </c>
      <c r="C6995" s="1" t="s">
        <v>6957</v>
      </c>
      <c r="D6995" s="8">
        <v>0.0</v>
      </c>
      <c r="E6995" s="1"/>
      <c r="F6995" s="1">
        <v>1.0</v>
      </c>
      <c r="G6995" s="1"/>
      <c r="H6995" s="1"/>
    </row>
    <row r="6996">
      <c r="A6996" s="1" t="s">
        <v>47</v>
      </c>
      <c r="B6996" s="7" t="s">
        <v>191</v>
      </c>
      <c r="C6996" s="1" t="s">
        <v>6958</v>
      </c>
      <c r="D6996" s="8">
        <v>0.0</v>
      </c>
      <c r="E6996" s="1"/>
      <c r="F6996" s="1">
        <v>2.5</v>
      </c>
      <c r="G6996" s="1"/>
      <c r="H6996" s="1"/>
    </row>
    <row r="6997">
      <c r="A6997" s="1" t="s">
        <v>47</v>
      </c>
      <c r="B6997" s="7" t="s">
        <v>191</v>
      </c>
      <c r="C6997" s="1" t="s">
        <v>6959</v>
      </c>
      <c r="D6997" s="8">
        <v>0.0</v>
      </c>
      <c r="E6997" s="1"/>
      <c r="F6997" s="1">
        <v>2.7</v>
      </c>
      <c r="G6997" s="1"/>
      <c r="H6997" s="1"/>
    </row>
    <row r="6998">
      <c r="A6998" s="1" t="s">
        <v>47</v>
      </c>
      <c r="B6998" s="7" t="s">
        <v>191</v>
      </c>
      <c r="C6998" s="1" t="s">
        <v>6960</v>
      </c>
      <c r="D6998" s="8">
        <v>0.0</v>
      </c>
      <c r="E6998" s="1"/>
      <c r="F6998" s="1">
        <v>10.1</v>
      </c>
      <c r="G6998" s="1"/>
      <c r="H6998" s="1"/>
    </row>
    <row r="6999">
      <c r="A6999" s="1" t="s">
        <v>47</v>
      </c>
      <c r="B6999" s="7" t="s">
        <v>191</v>
      </c>
      <c r="C6999" s="1" t="s">
        <v>5969</v>
      </c>
      <c r="D6999" s="8">
        <v>0.0</v>
      </c>
      <c r="E6999" s="1"/>
      <c r="F6999" s="1">
        <v>1.0</v>
      </c>
      <c r="G6999" s="1"/>
      <c r="H6999" s="1"/>
    </row>
    <row r="7000">
      <c r="A7000" s="1" t="s">
        <v>47</v>
      </c>
      <c r="B7000" s="7" t="s">
        <v>191</v>
      </c>
      <c r="C7000" s="1" t="s">
        <v>6961</v>
      </c>
      <c r="D7000" s="8">
        <v>0.0</v>
      </c>
      <c r="E7000" s="1"/>
      <c r="F7000" s="1">
        <v>1.0</v>
      </c>
      <c r="G7000" s="1"/>
      <c r="H7000" s="1"/>
    </row>
    <row r="7001">
      <c r="A7001" s="1" t="s">
        <v>47</v>
      </c>
      <c r="B7001" s="7" t="s">
        <v>191</v>
      </c>
      <c r="C7001" s="1" t="s">
        <v>6962</v>
      </c>
      <c r="D7001" s="8">
        <v>0.0</v>
      </c>
      <c r="E7001" s="1"/>
      <c r="F7001" s="1">
        <v>2.2</v>
      </c>
      <c r="G7001" s="1"/>
      <c r="H7001" s="1"/>
    </row>
    <row r="7002">
      <c r="A7002" s="1" t="s">
        <v>47</v>
      </c>
      <c r="B7002" s="7" t="s">
        <v>191</v>
      </c>
      <c r="C7002" s="1" t="s">
        <v>6963</v>
      </c>
      <c r="D7002" s="8">
        <v>0.0</v>
      </c>
      <c r="E7002" s="1"/>
      <c r="F7002" s="1">
        <v>2.1</v>
      </c>
      <c r="G7002" s="1"/>
      <c r="H7002" s="1"/>
    </row>
    <row r="7003">
      <c r="A7003" s="1" t="s">
        <v>47</v>
      </c>
      <c r="B7003" s="7" t="s">
        <v>191</v>
      </c>
      <c r="C7003" s="1" t="s">
        <v>6964</v>
      </c>
      <c r="D7003" s="8">
        <v>0.0</v>
      </c>
      <c r="E7003" s="1"/>
      <c r="F7003" s="1">
        <v>5.1</v>
      </c>
      <c r="G7003" s="1"/>
      <c r="H7003" s="1"/>
    </row>
    <row r="7004">
      <c r="A7004" s="1" t="s">
        <v>47</v>
      </c>
      <c r="B7004" s="7" t="s">
        <v>191</v>
      </c>
      <c r="C7004" s="1" t="s">
        <v>6965</v>
      </c>
      <c r="D7004" s="8">
        <v>0.0</v>
      </c>
      <c r="E7004" s="1"/>
      <c r="F7004" s="1">
        <v>2.1</v>
      </c>
      <c r="G7004" s="1"/>
      <c r="H7004" s="1"/>
    </row>
    <row r="7005">
      <c r="A7005" s="1" t="s">
        <v>47</v>
      </c>
      <c r="B7005" s="7" t="s">
        <v>191</v>
      </c>
      <c r="C7005" s="1" t="s">
        <v>6966</v>
      </c>
      <c r="D7005" s="8">
        <v>0.0</v>
      </c>
      <c r="E7005" s="1"/>
      <c r="F7005" s="1">
        <v>3.1</v>
      </c>
      <c r="G7005" s="1"/>
      <c r="H7005" s="1"/>
    </row>
    <row r="7006">
      <c r="A7006" s="1" t="s">
        <v>47</v>
      </c>
      <c r="B7006" s="7" t="s">
        <v>191</v>
      </c>
      <c r="C7006" s="1" t="s">
        <v>6967</v>
      </c>
      <c r="D7006" s="8">
        <v>0.0</v>
      </c>
      <c r="E7006" s="1"/>
      <c r="F7006" s="1">
        <v>2.0</v>
      </c>
      <c r="G7006" s="1"/>
      <c r="H7006" s="1"/>
    </row>
    <row r="7007">
      <c r="A7007" s="1" t="s">
        <v>47</v>
      </c>
      <c r="B7007" s="7" t="s">
        <v>191</v>
      </c>
      <c r="C7007" s="1" t="s">
        <v>6968</v>
      </c>
      <c r="D7007" s="8">
        <v>0.0</v>
      </c>
      <c r="E7007" s="1"/>
      <c r="F7007" s="1">
        <v>2.1</v>
      </c>
      <c r="G7007" s="1"/>
      <c r="H7007" s="1"/>
    </row>
    <row r="7008">
      <c r="A7008" s="1" t="s">
        <v>47</v>
      </c>
      <c r="B7008" s="7" t="s">
        <v>191</v>
      </c>
      <c r="C7008" s="1" t="s">
        <v>6969</v>
      </c>
      <c r="D7008" s="8">
        <v>0.0</v>
      </c>
      <c r="E7008" s="1"/>
      <c r="F7008" s="1">
        <v>4.5</v>
      </c>
      <c r="G7008" s="1"/>
      <c r="H7008" s="1"/>
    </row>
    <row r="7009">
      <c r="A7009" s="1" t="s">
        <v>47</v>
      </c>
      <c r="B7009" s="7" t="s">
        <v>191</v>
      </c>
      <c r="C7009" s="1" t="s">
        <v>6970</v>
      </c>
      <c r="D7009" s="8">
        <v>0.0</v>
      </c>
      <c r="E7009" s="1"/>
      <c r="F7009" s="1">
        <v>7.6</v>
      </c>
      <c r="G7009" s="1"/>
      <c r="H7009" s="1"/>
    </row>
    <row r="7010">
      <c r="A7010" s="1" t="s">
        <v>47</v>
      </c>
      <c r="B7010" s="7" t="s">
        <v>191</v>
      </c>
      <c r="C7010" s="1" t="s">
        <v>6971</v>
      </c>
      <c r="D7010" s="8">
        <v>0.0</v>
      </c>
      <c r="E7010" s="1"/>
      <c r="F7010" s="1">
        <v>7.8</v>
      </c>
      <c r="G7010" s="1"/>
      <c r="H7010" s="1"/>
    </row>
    <row r="7011">
      <c r="A7011" s="1" t="s">
        <v>47</v>
      </c>
      <c r="B7011" s="7" t="s">
        <v>191</v>
      </c>
      <c r="C7011" s="1" t="s">
        <v>6972</v>
      </c>
      <c r="D7011" s="8">
        <v>0.0</v>
      </c>
      <c r="E7011" s="1"/>
      <c r="F7011" s="1">
        <v>11.1</v>
      </c>
      <c r="G7011" s="1"/>
      <c r="H7011" s="1"/>
    </row>
    <row r="7012">
      <c r="A7012" s="1" t="s">
        <v>47</v>
      </c>
      <c r="B7012" s="7" t="s">
        <v>191</v>
      </c>
      <c r="C7012" s="1" t="s">
        <v>6973</v>
      </c>
      <c r="D7012" s="8">
        <v>0.0</v>
      </c>
      <c r="E7012" s="1"/>
      <c r="F7012" s="1">
        <v>1.0</v>
      </c>
      <c r="G7012" s="1"/>
      <c r="H7012" s="1"/>
    </row>
    <row r="7013">
      <c r="A7013" s="1" t="s">
        <v>47</v>
      </c>
      <c r="B7013" s="7" t="s">
        <v>191</v>
      </c>
      <c r="C7013" s="1" t="s">
        <v>6974</v>
      </c>
      <c r="D7013" s="8">
        <v>0.0</v>
      </c>
      <c r="E7013" s="1"/>
      <c r="F7013" s="1">
        <v>2.0</v>
      </c>
      <c r="G7013" s="1"/>
      <c r="H7013" s="1"/>
    </row>
    <row r="7014">
      <c r="A7014" s="1" t="s">
        <v>47</v>
      </c>
      <c r="B7014" s="7" t="s">
        <v>191</v>
      </c>
      <c r="C7014" s="1" t="s">
        <v>6975</v>
      </c>
      <c r="D7014" s="8">
        <v>0.0</v>
      </c>
      <c r="E7014" s="1"/>
      <c r="F7014" s="1">
        <v>4.6</v>
      </c>
      <c r="G7014" s="1"/>
      <c r="H7014" s="1"/>
    </row>
    <row r="7015">
      <c r="A7015" s="1" t="s">
        <v>47</v>
      </c>
      <c r="B7015" s="7" t="s">
        <v>191</v>
      </c>
      <c r="C7015" s="1" t="s">
        <v>6976</v>
      </c>
      <c r="D7015" s="8">
        <v>0.0</v>
      </c>
      <c r="E7015" s="1"/>
      <c r="F7015" s="1">
        <v>4.5</v>
      </c>
      <c r="G7015" s="1"/>
      <c r="H7015" s="1"/>
    </row>
    <row r="7016">
      <c r="A7016" s="1" t="s">
        <v>47</v>
      </c>
      <c r="B7016" s="7" t="s">
        <v>191</v>
      </c>
      <c r="C7016" s="1" t="s">
        <v>6977</v>
      </c>
      <c r="D7016" s="8">
        <v>0.0</v>
      </c>
      <c r="E7016" s="1"/>
      <c r="F7016" s="1">
        <v>1.0</v>
      </c>
      <c r="G7016" s="1"/>
      <c r="H7016" s="1"/>
    </row>
    <row r="7017">
      <c r="A7017" s="1" t="s">
        <v>47</v>
      </c>
      <c r="B7017" s="7" t="s">
        <v>191</v>
      </c>
      <c r="C7017" s="1" t="s">
        <v>6978</v>
      </c>
      <c r="D7017" s="8">
        <v>1.0</v>
      </c>
      <c r="E7017" s="1"/>
      <c r="F7017" s="1">
        <v>1.2</v>
      </c>
      <c r="G7017" s="1"/>
      <c r="H7017" s="1"/>
    </row>
    <row r="7018">
      <c r="A7018" s="1" t="s">
        <v>47</v>
      </c>
      <c r="B7018" s="7" t="s">
        <v>191</v>
      </c>
      <c r="C7018" s="1" t="s">
        <v>6979</v>
      </c>
      <c r="D7018" s="8">
        <v>0.0</v>
      </c>
      <c r="E7018" s="1"/>
      <c r="F7018" s="1">
        <v>1.7</v>
      </c>
      <c r="G7018" s="1"/>
      <c r="H7018" s="1"/>
    </row>
    <row r="7019">
      <c r="A7019" s="1" t="s">
        <v>47</v>
      </c>
      <c r="B7019" s="7" t="s">
        <v>191</v>
      </c>
      <c r="C7019" s="1" t="s">
        <v>6980</v>
      </c>
      <c r="D7019" s="8">
        <v>0.0</v>
      </c>
      <c r="E7019" s="1"/>
      <c r="F7019" s="1">
        <v>8.0</v>
      </c>
      <c r="G7019" s="1"/>
      <c r="H7019" s="1"/>
    </row>
    <row r="7020">
      <c r="A7020" s="1" t="s">
        <v>47</v>
      </c>
      <c r="B7020" s="7" t="s">
        <v>191</v>
      </c>
      <c r="C7020" s="1" t="s">
        <v>6981</v>
      </c>
      <c r="D7020" s="8">
        <v>0.0</v>
      </c>
      <c r="E7020" s="1"/>
      <c r="F7020" s="1">
        <v>10.3</v>
      </c>
      <c r="G7020" s="1"/>
      <c r="H7020" s="1"/>
    </row>
    <row r="7021">
      <c r="A7021" s="1" t="s">
        <v>47</v>
      </c>
      <c r="B7021" s="7" t="s">
        <v>191</v>
      </c>
      <c r="C7021" s="1" t="s">
        <v>6982</v>
      </c>
      <c r="D7021" s="8">
        <v>0.0</v>
      </c>
      <c r="E7021" s="1"/>
      <c r="F7021" s="1">
        <v>7.6</v>
      </c>
      <c r="G7021" s="1"/>
      <c r="H7021" s="1"/>
    </row>
    <row r="7022">
      <c r="A7022" s="1" t="s">
        <v>47</v>
      </c>
      <c r="B7022" s="7" t="s">
        <v>191</v>
      </c>
      <c r="C7022" s="1" t="s">
        <v>644</v>
      </c>
      <c r="D7022" s="8">
        <v>0.0</v>
      </c>
      <c r="E7022" s="1"/>
      <c r="F7022" s="1">
        <v>1.0</v>
      </c>
      <c r="G7022" s="1"/>
      <c r="H7022" s="1"/>
    </row>
    <row r="7023">
      <c r="A7023" s="1" t="s">
        <v>47</v>
      </c>
      <c r="B7023" s="7" t="s">
        <v>191</v>
      </c>
      <c r="C7023" s="1" t="s">
        <v>6983</v>
      </c>
      <c r="D7023" s="8">
        <v>0.0</v>
      </c>
      <c r="E7023" s="1"/>
      <c r="F7023" s="1">
        <v>1.0</v>
      </c>
      <c r="G7023" s="1"/>
      <c r="H7023" s="1"/>
    </row>
    <row r="7024">
      <c r="A7024" s="1" t="s">
        <v>47</v>
      </c>
      <c r="B7024" s="7" t="s">
        <v>191</v>
      </c>
      <c r="C7024" s="1" t="s">
        <v>6984</v>
      </c>
      <c r="D7024" s="8">
        <v>0.0</v>
      </c>
      <c r="E7024" s="1"/>
      <c r="F7024" s="1">
        <v>2.4</v>
      </c>
      <c r="G7024" s="1"/>
      <c r="H7024" s="1"/>
    </row>
    <row r="7025">
      <c r="A7025" s="1" t="s">
        <v>47</v>
      </c>
      <c r="B7025" s="7" t="s">
        <v>191</v>
      </c>
      <c r="C7025" s="1" t="s">
        <v>670</v>
      </c>
      <c r="D7025" s="8">
        <v>0.0</v>
      </c>
      <c r="E7025" s="1"/>
      <c r="F7025" s="1">
        <v>1.0</v>
      </c>
      <c r="G7025" s="1"/>
      <c r="H7025" s="1"/>
    </row>
    <row r="7026">
      <c r="A7026" s="1" t="s">
        <v>47</v>
      </c>
      <c r="B7026" s="7" t="s">
        <v>191</v>
      </c>
      <c r="C7026" s="1" t="s">
        <v>6985</v>
      </c>
      <c r="D7026" s="8">
        <v>0.0</v>
      </c>
      <c r="E7026" s="1"/>
      <c r="F7026" s="1">
        <v>1.0</v>
      </c>
      <c r="G7026" s="1"/>
      <c r="H7026" s="1"/>
    </row>
    <row r="7027">
      <c r="A7027" s="1" t="s">
        <v>47</v>
      </c>
      <c r="B7027" s="7" t="s">
        <v>191</v>
      </c>
      <c r="C7027" s="1" t="s">
        <v>6986</v>
      </c>
      <c r="D7027" s="8">
        <v>0.0</v>
      </c>
      <c r="E7027" s="1"/>
      <c r="F7027" s="1">
        <v>9.3</v>
      </c>
      <c r="G7027" s="1"/>
      <c r="H7027" s="1"/>
    </row>
    <row r="7028">
      <c r="A7028" s="1" t="s">
        <v>47</v>
      </c>
      <c r="B7028" s="7" t="s">
        <v>191</v>
      </c>
      <c r="C7028" s="1" t="s">
        <v>6987</v>
      </c>
      <c r="D7028" s="8">
        <v>0.0</v>
      </c>
      <c r="E7028" s="1"/>
      <c r="F7028" s="1">
        <v>2.7</v>
      </c>
      <c r="G7028" s="1"/>
      <c r="H7028" s="1"/>
    </row>
    <row r="7029">
      <c r="A7029" s="1" t="s">
        <v>47</v>
      </c>
      <c r="B7029" s="7" t="s">
        <v>191</v>
      </c>
      <c r="C7029" s="1" t="s">
        <v>6988</v>
      </c>
      <c r="D7029" s="8">
        <v>0.0</v>
      </c>
      <c r="E7029" s="1"/>
      <c r="F7029" s="1">
        <v>1.0</v>
      </c>
      <c r="G7029" s="1"/>
      <c r="H7029" s="1"/>
    </row>
    <row r="7030">
      <c r="A7030" s="1" t="s">
        <v>47</v>
      </c>
      <c r="B7030" s="7" t="s">
        <v>191</v>
      </c>
      <c r="C7030" s="1" t="s">
        <v>6989</v>
      </c>
      <c r="D7030" s="8">
        <v>0.0</v>
      </c>
      <c r="E7030" s="1"/>
      <c r="F7030" s="1">
        <v>2.0</v>
      </c>
      <c r="G7030" s="1"/>
      <c r="H7030" s="1"/>
    </row>
    <row r="7031">
      <c r="A7031" s="1" t="s">
        <v>47</v>
      </c>
      <c r="B7031" s="7" t="s">
        <v>191</v>
      </c>
      <c r="C7031" s="1" t="s">
        <v>6990</v>
      </c>
      <c r="D7031" s="8">
        <v>0.0</v>
      </c>
      <c r="E7031" s="1"/>
      <c r="F7031" s="1">
        <v>4.7</v>
      </c>
      <c r="G7031" s="1"/>
      <c r="H7031" s="1"/>
    </row>
    <row r="7032">
      <c r="A7032" s="1" t="s">
        <v>47</v>
      </c>
      <c r="B7032" s="7" t="s">
        <v>191</v>
      </c>
      <c r="C7032" s="1" t="s">
        <v>6834</v>
      </c>
      <c r="D7032" s="8">
        <v>0.0</v>
      </c>
      <c r="E7032" s="1"/>
      <c r="F7032" s="1">
        <v>1.0</v>
      </c>
      <c r="G7032" s="1"/>
      <c r="H7032" s="1"/>
    </row>
    <row r="7033">
      <c r="A7033" s="1" t="s">
        <v>47</v>
      </c>
      <c r="B7033" s="7" t="s">
        <v>192</v>
      </c>
      <c r="C7033" s="1" t="s">
        <v>6991</v>
      </c>
      <c r="D7033" s="8">
        <v>0.0</v>
      </c>
      <c r="E7033" s="1"/>
      <c r="F7033" s="1">
        <v>1.7</v>
      </c>
      <c r="G7033" s="1"/>
      <c r="H7033" s="1"/>
    </row>
    <row r="7034">
      <c r="A7034" s="1" t="s">
        <v>47</v>
      </c>
      <c r="B7034" s="7" t="s">
        <v>192</v>
      </c>
      <c r="C7034" s="1" t="s">
        <v>6992</v>
      </c>
      <c r="D7034" s="8">
        <v>0.0</v>
      </c>
      <c r="E7034" s="1"/>
      <c r="F7034" s="1">
        <v>2.7</v>
      </c>
      <c r="G7034" s="1"/>
      <c r="H7034" s="1"/>
    </row>
    <row r="7035">
      <c r="A7035" s="1" t="s">
        <v>47</v>
      </c>
      <c r="B7035" s="7" t="s">
        <v>192</v>
      </c>
      <c r="C7035" s="1" t="s">
        <v>6993</v>
      </c>
      <c r="D7035" s="8">
        <v>0.0</v>
      </c>
      <c r="E7035" s="1"/>
      <c r="F7035" s="1">
        <v>1.0</v>
      </c>
      <c r="G7035" s="1"/>
      <c r="H7035" s="1"/>
    </row>
    <row r="7036">
      <c r="A7036" s="1" t="s">
        <v>47</v>
      </c>
      <c r="B7036" s="7" t="s">
        <v>192</v>
      </c>
      <c r="C7036" s="1" t="s">
        <v>6994</v>
      </c>
      <c r="D7036" s="8">
        <v>3.0</v>
      </c>
      <c r="E7036" s="1"/>
      <c r="F7036" s="1">
        <v>3.4</v>
      </c>
      <c r="G7036" s="1"/>
      <c r="H7036" s="1"/>
    </row>
    <row r="7037">
      <c r="A7037" s="1" t="s">
        <v>47</v>
      </c>
      <c r="B7037" s="7" t="s">
        <v>192</v>
      </c>
      <c r="C7037" s="1" t="s">
        <v>6995</v>
      </c>
      <c r="D7037" s="8">
        <v>0.0</v>
      </c>
      <c r="E7037" s="1"/>
      <c r="F7037" s="1">
        <v>1.2</v>
      </c>
      <c r="G7037" s="1"/>
      <c r="H7037" s="1"/>
    </row>
    <row r="7038">
      <c r="A7038" s="1" t="s">
        <v>47</v>
      </c>
      <c r="B7038" s="7" t="s">
        <v>192</v>
      </c>
      <c r="C7038" s="1" t="s">
        <v>6996</v>
      </c>
      <c r="D7038" s="8">
        <v>0.0</v>
      </c>
      <c r="E7038" s="1"/>
      <c r="F7038" s="1">
        <v>11.5</v>
      </c>
      <c r="G7038" s="1"/>
      <c r="H7038" s="1"/>
    </row>
    <row r="7039">
      <c r="A7039" s="1" t="s">
        <v>47</v>
      </c>
      <c r="B7039" s="7" t="s">
        <v>192</v>
      </c>
      <c r="C7039" s="1" t="s">
        <v>6997</v>
      </c>
      <c r="D7039" s="8">
        <v>0.0</v>
      </c>
      <c r="E7039" s="1"/>
      <c r="F7039" s="1">
        <v>2.7</v>
      </c>
      <c r="G7039" s="1"/>
      <c r="H7039" s="1"/>
    </row>
    <row r="7040">
      <c r="A7040" s="1" t="s">
        <v>47</v>
      </c>
      <c r="B7040" s="7" t="s">
        <v>192</v>
      </c>
      <c r="C7040" s="1" t="s">
        <v>6998</v>
      </c>
      <c r="D7040" s="8">
        <v>0.0</v>
      </c>
      <c r="E7040" s="1"/>
      <c r="F7040" s="1">
        <v>3.8</v>
      </c>
      <c r="G7040" s="1"/>
      <c r="H7040" s="1"/>
    </row>
    <row r="7041">
      <c r="A7041" s="1" t="s">
        <v>47</v>
      </c>
      <c r="B7041" s="7" t="s">
        <v>192</v>
      </c>
      <c r="C7041" s="1" t="s">
        <v>6999</v>
      </c>
      <c r="D7041" s="8">
        <v>0.0</v>
      </c>
      <c r="E7041" s="1"/>
      <c r="F7041" s="1">
        <v>1.5</v>
      </c>
      <c r="G7041" s="1"/>
      <c r="H7041" s="1"/>
    </row>
    <row r="7042">
      <c r="A7042" s="1" t="s">
        <v>47</v>
      </c>
      <c r="B7042" s="7" t="s">
        <v>192</v>
      </c>
      <c r="C7042" s="1" t="s">
        <v>7000</v>
      </c>
      <c r="D7042" s="8">
        <v>0.0</v>
      </c>
      <c r="E7042" s="1"/>
      <c r="F7042" s="1">
        <v>1.0</v>
      </c>
      <c r="G7042" s="1"/>
      <c r="H7042" s="1"/>
    </row>
    <row r="7043">
      <c r="A7043" s="1" t="s">
        <v>47</v>
      </c>
      <c r="B7043" s="7" t="s">
        <v>192</v>
      </c>
      <c r="C7043" s="1" t="s">
        <v>7001</v>
      </c>
      <c r="D7043" s="8">
        <v>0.0</v>
      </c>
      <c r="E7043" s="1"/>
      <c r="F7043" s="1">
        <v>1.1</v>
      </c>
      <c r="G7043" s="1"/>
      <c r="H7043" s="1"/>
    </row>
    <row r="7044">
      <c r="A7044" s="1" t="s">
        <v>47</v>
      </c>
      <c r="B7044" s="7" t="s">
        <v>192</v>
      </c>
      <c r="C7044" s="1" t="s">
        <v>7002</v>
      </c>
      <c r="D7044" s="8">
        <v>1.0</v>
      </c>
      <c r="E7044" s="1"/>
      <c r="F7044" s="1">
        <v>1.7</v>
      </c>
      <c r="G7044" s="1"/>
      <c r="H7044" s="1"/>
    </row>
    <row r="7045">
      <c r="A7045" s="1" t="s">
        <v>47</v>
      </c>
      <c r="B7045" s="7" t="s">
        <v>192</v>
      </c>
      <c r="C7045" s="1" t="s">
        <v>7003</v>
      </c>
      <c r="D7045" s="8">
        <v>0.0</v>
      </c>
      <c r="E7045" s="1"/>
      <c r="F7045" s="1">
        <v>4.6</v>
      </c>
      <c r="G7045" s="1"/>
      <c r="H7045" s="1"/>
    </row>
    <row r="7046">
      <c r="A7046" s="1" t="s">
        <v>47</v>
      </c>
      <c r="B7046" s="7" t="s">
        <v>192</v>
      </c>
      <c r="C7046" s="1" t="s">
        <v>7004</v>
      </c>
      <c r="D7046" s="8">
        <v>1.0</v>
      </c>
      <c r="E7046" s="1"/>
      <c r="F7046" s="1">
        <v>2.7</v>
      </c>
      <c r="G7046" s="1"/>
      <c r="H7046" s="1"/>
    </row>
    <row r="7047">
      <c r="A7047" s="1" t="s">
        <v>47</v>
      </c>
      <c r="B7047" s="7" t="s">
        <v>192</v>
      </c>
      <c r="C7047" s="1" t="s">
        <v>7005</v>
      </c>
      <c r="D7047" s="8">
        <v>0.0</v>
      </c>
      <c r="E7047" s="1"/>
      <c r="F7047" s="1">
        <v>3.3</v>
      </c>
      <c r="G7047" s="1"/>
      <c r="H7047" s="1"/>
    </row>
    <row r="7048">
      <c r="A7048" s="1" t="s">
        <v>47</v>
      </c>
      <c r="B7048" s="7" t="s">
        <v>192</v>
      </c>
      <c r="C7048" s="1" t="s">
        <v>7006</v>
      </c>
      <c r="D7048" s="8">
        <v>0.0</v>
      </c>
      <c r="E7048" s="1"/>
      <c r="F7048" s="1">
        <v>1.0</v>
      </c>
      <c r="G7048" s="1"/>
      <c r="H7048" s="1"/>
    </row>
    <row r="7049">
      <c r="A7049" s="1" t="s">
        <v>47</v>
      </c>
      <c r="B7049" s="7" t="s">
        <v>192</v>
      </c>
      <c r="C7049" s="1" t="s">
        <v>7007</v>
      </c>
      <c r="D7049" s="8">
        <v>0.0</v>
      </c>
      <c r="E7049" s="1"/>
      <c r="F7049" s="1">
        <v>7.5</v>
      </c>
      <c r="G7049" s="1"/>
      <c r="H7049" s="1"/>
    </row>
    <row r="7050">
      <c r="A7050" s="1" t="s">
        <v>47</v>
      </c>
      <c r="B7050" s="7" t="s">
        <v>192</v>
      </c>
      <c r="C7050" s="1" t="s">
        <v>7008</v>
      </c>
      <c r="D7050" s="8">
        <v>1.0</v>
      </c>
      <c r="E7050" s="1"/>
      <c r="F7050" s="1">
        <v>1.0</v>
      </c>
      <c r="G7050" s="1"/>
      <c r="H7050" s="1"/>
    </row>
    <row r="7051">
      <c r="A7051" s="1" t="s">
        <v>47</v>
      </c>
      <c r="B7051" s="7" t="s">
        <v>192</v>
      </c>
      <c r="C7051" s="1" t="s">
        <v>7009</v>
      </c>
      <c r="D7051" s="8">
        <v>0.0</v>
      </c>
      <c r="E7051" s="1"/>
      <c r="F7051" s="1">
        <v>8.2</v>
      </c>
      <c r="G7051" s="1"/>
      <c r="H7051" s="1"/>
    </row>
    <row r="7052">
      <c r="A7052" s="1" t="s">
        <v>47</v>
      </c>
      <c r="B7052" s="7" t="s">
        <v>192</v>
      </c>
      <c r="C7052" s="1" t="s">
        <v>7010</v>
      </c>
      <c r="D7052" s="8">
        <v>0.0</v>
      </c>
      <c r="E7052" s="1"/>
      <c r="F7052" s="1">
        <v>1.9</v>
      </c>
      <c r="G7052" s="1"/>
      <c r="H7052" s="1"/>
    </row>
    <row r="7053">
      <c r="A7053" s="1" t="s">
        <v>47</v>
      </c>
      <c r="B7053" s="7" t="s">
        <v>192</v>
      </c>
      <c r="C7053" s="1" t="s">
        <v>7011</v>
      </c>
      <c r="D7053" s="8">
        <v>0.0</v>
      </c>
      <c r="E7053" s="1"/>
      <c r="F7053" s="1">
        <v>2.8</v>
      </c>
      <c r="G7053" s="1"/>
      <c r="H7053" s="1"/>
    </row>
    <row r="7054">
      <c r="A7054" s="1" t="s">
        <v>47</v>
      </c>
      <c r="B7054" s="7" t="s">
        <v>192</v>
      </c>
      <c r="C7054" s="1" t="s">
        <v>7012</v>
      </c>
      <c r="D7054" s="8">
        <v>0.0</v>
      </c>
      <c r="E7054" s="1"/>
      <c r="F7054" s="1">
        <v>7.6</v>
      </c>
      <c r="G7054" s="1"/>
      <c r="H7054" s="1"/>
    </row>
    <row r="7055">
      <c r="A7055" s="1" t="s">
        <v>47</v>
      </c>
      <c r="B7055" s="7" t="s">
        <v>192</v>
      </c>
      <c r="C7055" s="1" t="s">
        <v>7013</v>
      </c>
      <c r="D7055" s="8">
        <v>0.0</v>
      </c>
      <c r="E7055" s="1"/>
      <c r="F7055" s="1">
        <v>1.0</v>
      </c>
      <c r="G7055" s="1"/>
      <c r="H7055" s="1"/>
    </row>
    <row r="7056">
      <c r="A7056" s="1" t="s">
        <v>47</v>
      </c>
      <c r="B7056" s="7" t="s">
        <v>192</v>
      </c>
      <c r="C7056" s="1" t="s">
        <v>7014</v>
      </c>
      <c r="D7056" s="8">
        <v>0.0</v>
      </c>
      <c r="E7056" s="1"/>
      <c r="F7056" s="1">
        <v>2.3</v>
      </c>
      <c r="G7056" s="1"/>
      <c r="H7056" s="1"/>
    </row>
    <row r="7057">
      <c r="A7057" s="1" t="s">
        <v>47</v>
      </c>
      <c r="B7057" s="7" t="s">
        <v>192</v>
      </c>
      <c r="C7057" s="1" t="s">
        <v>7015</v>
      </c>
      <c r="D7057" s="8">
        <v>0.0</v>
      </c>
      <c r="E7057" s="1"/>
      <c r="F7057" s="1">
        <v>8.9</v>
      </c>
      <c r="G7057" s="1"/>
      <c r="H7057" s="1"/>
    </row>
    <row r="7058">
      <c r="A7058" s="1" t="s">
        <v>47</v>
      </c>
      <c r="B7058" s="7" t="s">
        <v>192</v>
      </c>
      <c r="C7058" s="1" t="s">
        <v>7016</v>
      </c>
      <c r="D7058" s="8">
        <v>0.0</v>
      </c>
      <c r="E7058" s="1"/>
      <c r="F7058" s="1">
        <v>10.1</v>
      </c>
      <c r="G7058" s="1"/>
      <c r="H7058" s="1"/>
    </row>
    <row r="7059">
      <c r="A7059" s="1" t="s">
        <v>47</v>
      </c>
      <c r="B7059" s="7" t="s">
        <v>192</v>
      </c>
      <c r="C7059" s="1" t="s">
        <v>7017</v>
      </c>
      <c r="D7059" s="8">
        <v>0.0</v>
      </c>
      <c r="E7059" s="1"/>
      <c r="F7059" s="1">
        <v>1.0</v>
      </c>
      <c r="G7059" s="1"/>
      <c r="H7059" s="1"/>
    </row>
    <row r="7060">
      <c r="A7060" s="1" t="s">
        <v>47</v>
      </c>
      <c r="B7060" s="7" t="s">
        <v>192</v>
      </c>
      <c r="C7060" s="1" t="s">
        <v>7018</v>
      </c>
      <c r="D7060" s="8">
        <v>0.0</v>
      </c>
      <c r="E7060" s="1"/>
      <c r="F7060" s="1">
        <v>9.3</v>
      </c>
      <c r="G7060" s="1"/>
      <c r="H7060" s="1"/>
    </row>
    <row r="7061">
      <c r="A7061" s="1" t="s">
        <v>47</v>
      </c>
      <c r="B7061" s="7" t="s">
        <v>192</v>
      </c>
      <c r="C7061" s="1" t="s">
        <v>7019</v>
      </c>
      <c r="D7061" s="8">
        <v>0.0</v>
      </c>
      <c r="E7061" s="1"/>
      <c r="F7061" s="1">
        <v>1.0</v>
      </c>
      <c r="G7061" s="1"/>
      <c r="H7061" s="1"/>
    </row>
    <row r="7062">
      <c r="A7062" s="1" t="s">
        <v>47</v>
      </c>
      <c r="B7062" s="7" t="s">
        <v>192</v>
      </c>
      <c r="C7062" s="1" t="s">
        <v>7020</v>
      </c>
      <c r="D7062" s="8">
        <v>0.0</v>
      </c>
      <c r="E7062" s="1"/>
      <c r="F7062" s="1">
        <v>7.3</v>
      </c>
      <c r="G7062" s="1"/>
      <c r="H7062" s="1"/>
    </row>
    <row r="7063">
      <c r="A7063" s="1" t="s">
        <v>47</v>
      </c>
      <c r="B7063" s="7" t="s">
        <v>192</v>
      </c>
      <c r="C7063" s="1" t="s">
        <v>7021</v>
      </c>
      <c r="D7063" s="8">
        <v>0.0</v>
      </c>
      <c r="E7063" s="1"/>
      <c r="F7063" s="1">
        <v>2.2</v>
      </c>
      <c r="G7063" s="1"/>
      <c r="H7063" s="1"/>
    </row>
    <row r="7064">
      <c r="A7064" s="1" t="s">
        <v>47</v>
      </c>
      <c r="B7064" s="7" t="s">
        <v>192</v>
      </c>
      <c r="C7064" s="1" t="s">
        <v>7022</v>
      </c>
      <c r="D7064" s="8">
        <v>0.0</v>
      </c>
      <c r="E7064" s="1"/>
      <c r="F7064" s="1">
        <v>1.3</v>
      </c>
      <c r="G7064" s="1"/>
      <c r="H7064" s="1"/>
    </row>
    <row r="7065">
      <c r="A7065" s="1" t="s">
        <v>47</v>
      </c>
      <c r="B7065" s="7" t="s">
        <v>192</v>
      </c>
      <c r="C7065" s="1" t="s">
        <v>7023</v>
      </c>
      <c r="D7065" s="8">
        <v>0.0</v>
      </c>
      <c r="E7065" s="1"/>
      <c r="F7065" s="1">
        <v>1.0</v>
      </c>
      <c r="G7065" s="1"/>
      <c r="H7065" s="1"/>
    </row>
    <row r="7066">
      <c r="A7066" s="1" t="s">
        <v>47</v>
      </c>
      <c r="B7066" s="7" t="s">
        <v>192</v>
      </c>
      <c r="C7066" s="1" t="s">
        <v>7024</v>
      </c>
      <c r="D7066" s="8">
        <v>0.0</v>
      </c>
      <c r="E7066" s="1"/>
      <c r="F7066" s="1">
        <v>10.0</v>
      </c>
      <c r="G7066" s="1"/>
      <c r="H7066" s="1"/>
    </row>
    <row r="7067">
      <c r="A7067" s="1" t="s">
        <v>47</v>
      </c>
      <c r="B7067" s="7" t="s">
        <v>192</v>
      </c>
      <c r="C7067" s="1" t="s">
        <v>7025</v>
      </c>
      <c r="D7067" s="8">
        <v>0.0</v>
      </c>
      <c r="E7067" s="1"/>
      <c r="F7067" s="1">
        <v>11.0</v>
      </c>
      <c r="G7067" s="1"/>
      <c r="H7067" s="1"/>
    </row>
    <row r="7068">
      <c r="A7068" s="1" t="s">
        <v>47</v>
      </c>
      <c r="B7068" s="7" t="s">
        <v>192</v>
      </c>
      <c r="C7068" s="1" t="s">
        <v>7026</v>
      </c>
      <c r="D7068" s="8">
        <v>0.0</v>
      </c>
      <c r="E7068" s="1"/>
      <c r="F7068" s="1">
        <v>11.0</v>
      </c>
      <c r="G7068" s="1"/>
      <c r="H7068" s="1"/>
    </row>
    <row r="7069">
      <c r="A7069" s="1" t="s">
        <v>47</v>
      </c>
      <c r="B7069" s="7" t="s">
        <v>192</v>
      </c>
      <c r="C7069" s="1" t="s">
        <v>7027</v>
      </c>
      <c r="D7069" s="8">
        <v>0.0</v>
      </c>
      <c r="E7069" s="1"/>
      <c r="F7069" s="1">
        <v>2.0</v>
      </c>
      <c r="G7069" s="1"/>
      <c r="H7069" s="1"/>
    </row>
    <row r="7070">
      <c r="A7070" s="1" t="s">
        <v>47</v>
      </c>
      <c r="B7070" s="7" t="s">
        <v>192</v>
      </c>
      <c r="C7070" s="1" t="s">
        <v>7028</v>
      </c>
      <c r="D7070" s="8">
        <v>0.0</v>
      </c>
      <c r="E7070" s="1"/>
      <c r="F7070" s="1">
        <v>8.5</v>
      </c>
      <c r="G7070" s="1"/>
      <c r="H7070" s="1"/>
    </row>
    <row r="7071">
      <c r="A7071" s="1" t="s">
        <v>47</v>
      </c>
      <c r="B7071" s="7" t="s">
        <v>192</v>
      </c>
      <c r="C7071" s="1" t="s">
        <v>7029</v>
      </c>
      <c r="D7071" s="8">
        <v>0.0</v>
      </c>
      <c r="E7071" s="1"/>
      <c r="F7071" s="1">
        <v>8.3</v>
      </c>
      <c r="G7071" s="1"/>
      <c r="H7071" s="1"/>
    </row>
    <row r="7072">
      <c r="A7072" s="1" t="s">
        <v>47</v>
      </c>
      <c r="B7072" s="7" t="s">
        <v>192</v>
      </c>
      <c r="C7072" s="1" t="s">
        <v>7030</v>
      </c>
      <c r="D7072" s="8">
        <v>0.0</v>
      </c>
      <c r="E7072" s="1"/>
      <c r="F7072" s="1">
        <v>2.0</v>
      </c>
      <c r="G7072" s="1"/>
      <c r="H7072" s="1"/>
    </row>
    <row r="7073">
      <c r="A7073" s="1" t="s">
        <v>47</v>
      </c>
      <c r="B7073" s="7" t="s">
        <v>192</v>
      </c>
      <c r="C7073" s="1" t="s">
        <v>7031</v>
      </c>
      <c r="D7073" s="8">
        <v>0.0</v>
      </c>
      <c r="E7073" s="1"/>
      <c r="F7073" s="1">
        <v>12.8</v>
      </c>
      <c r="G7073" s="1"/>
      <c r="H7073" s="1"/>
    </row>
    <row r="7074">
      <c r="A7074" s="1" t="s">
        <v>47</v>
      </c>
      <c r="B7074" s="7" t="s">
        <v>192</v>
      </c>
      <c r="C7074" s="1" t="s">
        <v>7032</v>
      </c>
      <c r="D7074" s="8">
        <v>0.0</v>
      </c>
      <c r="E7074" s="1"/>
      <c r="F7074" s="1">
        <v>6.5</v>
      </c>
      <c r="G7074" s="1"/>
      <c r="H7074" s="1"/>
    </row>
    <row r="7075">
      <c r="A7075" s="1" t="s">
        <v>47</v>
      </c>
      <c r="B7075" s="7" t="s">
        <v>192</v>
      </c>
      <c r="C7075" s="1" t="s">
        <v>7033</v>
      </c>
      <c r="D7075" s="8">
        <v>0.0</v>
      </c>
      <c r="E7075" s="1"/>
      <c r="F7075" s="1">
        <v>1.0</v>
      </c>
      <c r="G7075" s="1"/>
      <c r="H7075" s="1"/>
    </row>
    <row r="7076">
      <c r="A7076" s="1" t="s">
        <v>47</v>
      </c>
      <c r="B7076" s="7" t="s">
        <v>192</v>
      </c>
      <c r="C7076" s="1" t="s">
        <v>7034</v>
      </c>
      <c r="D7076" s="8">
        <v>0.0</v>
      </c>
      <c r="E7076" s="1"/>
      <c r="F7076" s="1">
        <v>2.0</v>
      </c>
      <c r="G7076" s="1"/>
      <c r="H7076" s="1"/>
    </row>
    <row r="7077">
      <c r="A7077" s="1" t="s">
        <v>47</v>
      </c>
      <c r="B7077" s="7" t="s">
        <v>192</v>
      </c>
      <c r="C7077" s="1" t="s">
        <v>7035</v>
      </c>
      <c r="D7077" s="8">
        <v>0.0</v>
      </c>
      <c r="E7077" s="1"/>
      <c r="F7077" s="1">
        <v>9.3</v>
      </c>
      <c r="G7077" s="1"/>
      <c r="H7077" s="1"/>
    </row>
    <row r="7078">
      <c r="A7078" s="1" t="s">
        <v>47</v>
      </c>
      <c r="B7078" s="7" t="s">
        <v>192</v>
      </c>
      <c r="C7078" s="1" t="s">
        <v>7036</v>
      </c>
      <c r="D7078" s="8">
        <v>0.0</v>
      </c>
      <c r="E7078" s="1"/>
      <c r="F7078" s="1">
        <v>1.0</v>
      </c>
      <c r="G7078" s="1"/>
      <c r="H7078" s="1"/>
    </row>
    <row r="7079">
      <c r="A7079" s="1" t="s">
        <v>47</v>
      </c>
      <c r="B7079" s="7" t="s">
        <v>192</v>
      </c>
      <c r="C7079" s="1" t="s">
        <v>7037</v>
      </c>
      <c r="D7079" s="8">
        <v>0.0</v>
      </c>
      <c r="E7079" s="1"/>
      <c r="F7079" s="1">
        <v>6.8</v>
      </c>
      <c r="G7079" s="1"/>
      <c r="H7079" s="1"/>
    </row>
    <row r="7080">
      <c r="A7080" s="1" t="s">
        <v>47</v>
      </c>
      <c r="B7080" s="7" t="s">
        <v>192</v>
      </c>
      <c r="C7080" s="1" t="s">
        <v>7038</v>
      </c>
      <c r="D7080" s="8">
        <v>0.0</v>
      </c>
      <c r="E7080" s="1"/>
      <c r="F7080" s="1">
        <v>1.0</v>
      </c>
      <c r="G7080" s="1"/>
      <c r="H7080" s="1"/>
    </row>
    <row r="7081">
      <c r="A7081" s="1" t="s">
        <v>47</v>
      </c>
      <c r="B7081" s="7" t="s">
        <v>192</v>
      </c>
      <c r="C7081" s="1" t="s">
        <v>7039</v>
      </c>
      <c r="D7081" s="8">
        <v>0.0</v>
      </c>
      <c r="E7081" s="1"/>
      <c r="F7081" s="1">
        <v>10.7</v>
      </c>
      <c r="G7081" s="1"/>
      <c r="H7081" s="1"/>
    </row>
    <row r="7082">
      <c r="A7082" s="1" t="s">
        <v>47</v>
      </c>
      <c r="B7082" s="7" t="s">
        <v>192</v>
      </c>
      <c r="C7082" s="1" t="s">
        <v>7040</v>
      </c>
      <c r="D7082" s="8">
        <v>0.0</v>
      </c>
      <c r="E7082" s="1"/>
      <c r="F7082" s="1">
        <v>9.0</v>
      </c>
      <c r="G7082" s="1"/>
      <c r="H7082" s="1"/>
    </row>
    <row r="7083">
      <c r="A7083" s="1" t="s">
        <v>47</v>
      </c>
      <c r="B7083" s="7" t="s">
        <v>193</v>
      </c>
      <c r="C7083" s="1" t="s">
        <v>7041</v>
      </c>
      <c r="D7083" s="8">
        <v>0.0</v>
      </c>
      <c r="E7083" s="1"/>
      <c r="F7083" s="1">
        <v>1.0</v>
      </c>
      <c r="G7083" s="1"/>
      <c r="H7083" s="1"/>
    </row>
    <row r="7084">
      <c r="A7084" s="1" t="s">
        <v>47</v>
      </c>
      <c r="B7084" s="7" t="s">
        <v>193</v>
      </c>
      <c r="C7084" s="1" t="s">
        <v>7042</v>
      </c>
      <c r="D7084" s="8">
        <v>0.0</v>
      </c>
      <c r="E7084" s="1"/>
      <c r="F7084" s="1">
        <v>1.0</v>
      </c>
      <c r="G7084" s="1"/>
      <c r="H7084" s="1"/>
    </row>
    <row r="7085">
      <c r="A7085" s="1" t="s">
        <v>47</v>
      </c>
      <c r="B7085" s="7" t="s">
        <v>193</v>
      </c>
      <c r="C7085" s="1" t="s">
        <v>7043</v>
      </c>
      <c r="D7085" s="8">
        <v>0.0</v>
      </c>
      <c r="E7085" s="1"/>
      <c r="F7085" s="1">
        <v>1.0</v>
      </c>
      <c r="G7085" s="1"/>
      <c r="H7085" s="1"/>
    </row>
    <row r="7086">
      <c r="A7086" s="1" t="s">
        <v>47</v>
      </c>
      <c r="B7086" s="7" t="s">
        <v>193</v>
      </c>
      <c r="C7086" s="1" t="s">
        <v>7044</v>
      </c>
      <c r="D7086" s="8">
        <v>0.0</v>
      </c>
      <c r="E7086" s="1"/>
      <c r="F7086" s="1">
        <v>1.9</v>
      </c>
      <c r="G7086" s="1"/>
      <c r="H7086" s="1"/>
    </row>
    <row r="7087">
      <c r="A7087" s="1" t="s">
        <v>47</v>
      </c>
      <c r="B7087" s="7" t="s">
        <v>193</v>
      </c>
      <c r="C7087" s="1" t="s">
        <v>7045</v>
      </c>
      <c r="D7087" s="8">
        <v>0.0</v>
      </c>
      <c r="E7087" s="1"/>
      <c r="F7087" s="1">
        <v>1.0</v>
      </c>
      <c r="G7087" s="1"/>
      <c r="H7087" s="1"/>
    </row>
    <row r="7088">
      <c r="A7088" s="1" t="s">
        <v>47</v>
      </c>
      <c r="B7088" s="7" t="s">
        <v>193</v>
      </c>
      <c r="C7088" s="1" t="s">
        <v>7046</v>
      </c>
      <c r="D7088" s="8">
        <v>0.0</v>
      </c>
      <c r="E7088" s="1"/>
      <c r="F7088" s="1">
        <v>1.8</v>
      </c>
      <c r="G7088" s="1"/>
      <c r="H7088" s="1"/>
    </row>
    <row r="7089">
      <c r="A7089" s="1" t="s">
        <v>47</v>
      </c>
      <c r="B7089" s="7" t="s">
        <v>193</v>
      </c>
      <c r="C7089" s="1" t="s">
        <v>7047</v>
      </c>
      <c r="D7089" s="8">
        <v>0.0</v>
      </c>
      <c r="E7089" s="1"/>
      <c r="F7089" s="1">
        <v>1.1</v>
      </c>
      <c r="G7089" s="1"/>
      <c r="H7089" s="1"/>
    </row>
    <row r="7090">
      <c r="A7090" s="1" t="s">
        <v>47</v>
      </c>
      <c r="B7090" s="7" t="s">
        <v>193</v>
      </c>
      <c r="C7090" s="1" t="s">
        <v>7048</v>
      </c>
      <c r="D7090" s="8">
        <v>0.0</v>
      </c>
      <c r="E7090" s="1"/>
      <c r="F7090" s="1">
        <v>1.0</v>
      </c>
      <c r="G7090" s="1"/>
      <c r="H7090" s="1"/>
    </row>
    <row r="7091">
      <c r="A7091" s="1" t="s">
        <v>47</v>
      </c>
      <c r="B7091" s="7" t="s">
        <v>193</v>
      </c>
      <c r="C7091" s="1" t="s">
        <v>7049</v>
      </c>
      <c r="D7091" s="8">
        <v>0.0</v>
      </c>
      <c r="E7091" s="1"/>
      <c r="F7091" s="1">
        <v>1.0</v>
      </c>
      <c r="G7091" s="1"/>
      <c r="H7091" s="1"/>
    </row>
    <row r="7092">
      <c r="A7092" s="1" t="s">
        <v>47</v>
      </c>
      <c r="B7092" s="7" t="s">
        <v>193</v>
      </c>
      <c r="C7092" s="1" t="s">
        <v>7050</v>
      </c>
      <c r="D7092" s="8">
        <v>0.0</v>
      </c>
      <c r="E7092" s="1"/>
      <c r="F7092" s="1">
        <v>1.6</v>
      </c>
      <c r="G7092" s="1"/>
      <c r="H7092" s="1"/>
    </row>
    <row r="7093">
      <c r="A7093" s="1" t="s">
        <v>47</v>
      </c>
      <c r="B7093" s="7" t="s">
        <v>193</v>
      </c>
      <c r="C7093" s="1" t="s">
        <v>7051</v>
      </c>
      <c r="D7093" s="8">
        <v>0.0</v>
      </c>
      <c r="E7093" s="1"/>
      <c r="F7093" s="1">
        <v>1.0</v>
      </c>
      <c r="G7093" s="1"/>
      <c r="H7093" s="1"/>
    </row>
    <row r="7094">
      <c r="A7094" s="1" t="s">
        <v>47</v>
      </c>
      <c r="B7094" s="7" t="s">
        <v>193</v>
      </c>
      <c r="C7094" s="1" t="s">
        <v>7052</v>
      </c>
      <c r="D7094" s="8">
        <v>0.0</v>
      </c>
      <c r="E7094" s="1"/>
      <c r="F7094" s="1">
        <v>2.0</v>
      </c>
      <c r="G7094" s="1"/>
      <c r="H7094" s="1"/>
    </row>
    <row r="7095">
      <c r="A7095" s="1" t="s">
        <v>47</v>
      </c>
      <c r="B7095" s="7" t="s">
        <v>193</v>
      </c>
      <c r="C7095" s="1" t="s">
        <v>7053</v>
      </c>
      <c r="D7095" s="8">
        <v>0.0</v>
      </c>
      <c r="E7095" s="1"/>
      <c r="F7095" s="1">
        <v>1.6</v>
      </c>
      <c r="G7095" s="1"/>
      <c r="H7095" s="1"/>
    </row>
    <row r="7096">
      <c r="A7096" s="1" t="s">
        <v>47</v>
      </c>
      <c r="B7096" s="7" t="s">
        <v>193</v>
      </c>
      <c r="C7096" s="1" t="s">
        <v>7054</v>
      </c>
      <c r="D7096" s="8">
        <v>0.0</v>
      </c>
      <c r="E7096" s="1"/>
      <c r="F7096" s="1">
        <v>3.6</v>
      </c>
      <c r="G7096" s="1"/>
      <c r="H7096" s="1"/>
    </row>
    <row r="7097">
      <c r="A7097" s="1" t="s">
        <v>47</v>
      </c>
      <c r="B7097" s="7" t="s">
        <v>193</v>
      </c>
      <c r="C7097" s="1" t="s">
        <v>7055</v>
      </c>
      <c r="D7097" s="8">
        <v>0.0</v>
      </c>
      <c r="E7097" s="1"/>
      <c r="F7097" s="1">
        <v>1.0</v>
      </c>
      <c r="G7097" s="1"/>
      <c r="H7097" s="1"/>
    </row>
    <row r="7098">
      <c r="A7098" s="1" t="s">
        <v>47</v>
      </c>
      <c r="B7098" s="7" t="s">
        <v>193</v>
      </c>
      <c r="C7098" s="1" t="s">
        <v>7056</v>
      </c>
      <c r="D7098" s="8">
        <v>0.0</v>
      </c>
      <c r="E7098" s="1"/>
      <c r="F7098" s="1">
        <v>1.0</v>
      </c>
      <c r="G7098" s="1"/>
      <c r="H7098" s="1"/>
    </row>
    <row r="7099">
      <c r="A7099" s="1" t="s">
        <v>47</v>
      </c>
      <c r="B7099" s="7" t="s">
        <v>193</v>
      </c>
      <c r="C7099" s="1" t="s">
        <v>7057</v>
      </c>
      <c r="D7099" s="8">
        <v>0.0</v>
      </c>
      <c r="E7099" s="1"/>
      <c r="F7099" s="1">
        <v>6.5</v>
      </c>
      <c r="G7099" s="1"/>
      <c r="H7099" s="1"/>
    </row>
    <row r="7100">
      <c r="A7100" s="1" t="s">
        <v>47</v>
      </c>
      <c r="B7100" s="7" t="s">
        <v>193</v>
      </c>
      <c r="C7100" s="1" t="s">
        <v>7058</v>
      </c>
      <c r="D7100" s="8">
        <v>0.0</v>
      </c>
      <c r="E7100" s="1"/>
      <c r="F7100" s="1">
        <v>2.5</v>
      </c>
      <c r="G7100" s="1"/>
      <c r="H7100" s="1"/>
    </row>
    <row r="7101">
      <c r="A7101" s="1" t="s">
        <v>47</v>
      </c>
      <c r="B7101" s="7" t="s">
        <v>193</v>
      </c>
      <c r="C7101" s="1" t="s">
        <v>7059</v>
      </c>
      <c r="D7101" s="8">
        <v>0.0</v>
      </c>
      <c r="E7101" s="1"/>
      <c r="F7101" s="1">
        <v>1.3</v>
      </c>
      <c r="G7101" s="1"/>
      <c r="H7101" s="1"/>
    </row>
    <row r="7102">
      <c r="A7102" s="1" t="s">
        <v>47</v>
      </c>
      <c r="B7102" s="7" t="s">
        <v>193</v>
      </c>
      <c r="C7102" s="1" t="s">
        <v>7060</v>
      </c>
      <c r="D7102" s="8">
        <v>0.0</v>
      </c>
      <c r="E7102" s="1"/>
      <c r="F7102" s="1">
        <v>1.0</v>
      </c>
      <c r="G7102" s="1"/>
      <c r="H7102" s="1"/>
    </row>
    <row r="7103">
      <c r="A7103" s="1" t="s">
        <v>47</v>
      </c>
      <c r="B7103" s="7" t="s">
        <v>193</v>
      </c>
      <c r="C7103" s="1" t="s">
        <v>7061</v>
      </c>
      <c r="D7103" s="8">
        <v>0.0</v>
      </c>
      <c r="E7103" s="1"/>
      <c r="F7103" s="1">
        <v>2.0</v>
      </c>
      <c r="G7103" s="1"/>
      <c r="H7103" s="1"/>
    </row>
    <row r="7104">
      <c r="A7104" s="1" t="s">
        <v>47</v>
      </c>
      <c r="B7104" s="7" t="s">
        <v>193</v>
      </c>
      <c r="C7104" s="1" t="s">
        <v>7062</v>
      </c>
      <c r="D7104" s="8">
        <v>0.0</v>
      </c>
      <c r="E7104" s="1"/>
      <c r="F7104" s="1">
        <v>2.0</v>
      </c>
      <c r="G7104" s="1"/>
      <c r="H7104" s="1"/>
    </row>
    <row r="7105">
      <c r="A7105" s="1" t="s">
        <v>47</v>
      </c>
      <c r="B7105" s="7" t="s">
        <v>193</v>
      </c>
      <c r="C7105" s="1" t="s">
        <v>7063</v>
      </c>
      <c r="D7105" s="8">
        <v>0.0</v>
      </c>
      <c r="E7105" s="1"/>
      <c r="F7105" s="1">
        <v>4.0</v>
      </c>
      <c r="G7105" s="1"/>
      <c r="H7105" s="1"/>
    </row>
    <row r="7106">
      <c r="A7106" s="1" t="s">
        <v>47</v>
      </c>
      <c r="B7106" s="7" t="s">
        <v>193</v>
      </c>
      <c r="C7106" s="1" t="s">
        <v>7064</v>
      </c>
      <c r="D7106" s="8">
        <v>0.0</v>
      </c>
      <c r="E7106" s="1"/>
      <c r="F7106" s="1">
        <v>1.0</v>
      </c>
      <c r="G7106" s="1"/>
      <c r="H7106" s="1"/>
    </row>
    <row r="7107">
      <c r="A7107" s="1" t="s">
        <v>47</v>
      </c>
      <c r="B7107" s="7" t="s">
        <v>193</v>
      </c>
      <c r="C7107" s="1" t="s">
        <v>7065</v>
      </c>
      <c r="D7107" s="8">
        <v>0.0</v>
      </c>
      <c r="E7107" s="1"/>
      <c r="F7107" s="1">
        <v>1.0</v>
      </c>
      <c r="G7107" s="1"/>
      <c r="H7107" s="1"/>
    </row>
    <row r="7108">
      <c r="A7108" s="1" t="s">
        <v>47</v>
      </c>
      <c r="B7108" s="7" t="s">
        <v>193</v>
      </c>
      <c r="C7108" s="1" t="s">
        <v>7066</v>
      </c>
      <c r="D7108" s="8">
        <v>0.0</v>
      </c>
      <c r="E7108" s="1"/>
      <c r="F7108" s="1">
        <v>1.0</v>
      </c>
      <c r="G7108" s="1"/>
      <c r="H7108" s="1"/>
    </row>
    <row r="7109">
      <c r="A7109" s="1" t="s">
        <v>47</v>
      </c>
      <c r="B7109" s="7" t="s">
        <v>193</v>
      </c>
      <c r="C7109" s="1" t="s">
        <v>7067</v>
      </c>
      <c r="D7109" s="8">
        <v>0.0</v>
      </c>
      <c r="E7109" s="1"/>
      <c r="F7109" s="1">
        <v>1.0</v>
      </c>
      <c r="G7109" s="1"/>
      <c r="H7109" s="1"/>
    </row>
    <row r="7110">
      <c r="A7110" s="1" t="s">
        <v>47</v>
      </c>
      <c r="B7110" s="7" t="s">
        <v>193</v>
      </c>
      <c r="C7110" s="1" t="s">
        <v>7068</v>
      </c>
      <c r="D7110" s="8">
        <v>0.0</v>
      </c>
      <c r="E7110" s="1"/>
      <c r="F7110" s="1">
        <v>1.0</v>
      </c>
      <c r="G7110" s="1"/>
      <c r="H7110" s="1"/>
    </row>
    <row r="7111">
      <c r="A7111" s="1" t="s">
        <v>47</v>
      </c>
      <c r="B7111" s="7" t="s">
        <v>193</v>
      </c>
      <c r="C7111" s="1" t="s">
        <v>7069</v>
      </c>
      <c r="D7111" s="8">
        <v>0.0</v>
      </c>
      <c r="E7111" s="1"/>
      <c r="F7111" s="1">
        <v>1.0</v>
      </c>
      <c r="G7111" s="1"/>
      <c r="H7111" s="1"/>
    </row>
    <row r="7112">
      <c r="A7112" s="1" t="s">
        <v>47</v>
      </c>
      <c r="B7112" s="7" t="s">
        <v>193</v>
      </c>
      <c r="C7112" s="1" t="s">
        <v>7070</v>
      </c>
      <c r="D7112" s="8">
        <v>0.0</v>
      </c>
      <c r="E7112" s="1"/>
      <c r="F7112" s="1">
        <v>1.0</v>
      </c>
      <c r="G7112" s="1"/>
      <c r="H7112" s="1"/>
    </row>
    <row r="7113">
      <c r="A7113" s="1" t="s">
        <v>47</v>
      </c>
      <c r="B7113" s="7" t="s">
        <v>193</v>
      </c>
      <c r="C7113" s="1" t="s">
        <v>7071</v>
      </c>
      <c r="D7113" s="8">
        <v>0.0</v>
      </c>
      <c r="E7113" s="1"/>
      <c r="F7113" s="1">
        <v>1.0</v>
      </c>
      <c r="G7113" s="1"/>
      <c r="H7113" s="1"/>
    </row>
    <row r="7114">
      <c r="A7114" s="1" t="s">
        <v>47</v>
      </c>
      <c r="B7114" s="7" t="s">
        <v>193</v>
      </c>
      <c r="C7114" s="1" t="s">
        <v>7072</v>
      </c>
      <c r="D7114" s="8">
        <v>0.0</v>
      </c>
      <c r="E7114" s="1"/>
      <c r="F7114" s="1">
        <v>1.0</v>
      </c>
      <c r="G7114" s="1"/>
      <c r="H7114" s="1"/>
    </row>
    <row r="7115">
      <c r="A7115" s="1" t="s">
        <v>47</v>
      </c>
      <c r="B7115" s="7" t="s">
        <v>193</v>
      </c>
      <c r="C7115" s="1" t="s">
        <v>7073</v>
      </c>
      <c r="D7115" s="8">
        <v>0.0</v>
      </c>
      <c r="E7115" s="1"/>
      <c r="F7115" s="1">
        <v>3.0</v>
      </c>
      <c r="G7115" s="1"/>
      <c r="H7115" s="1"/>
    </row>
    <row r="7116">
      <c r="A7116" s="1" t="s">
        <v>47</v>
      </c>
      <c r="B7116" s="7" t="s">
        <v>193</v>
      </c>
      <c r="C7116" s="1" t="s">
        <v>7074</v>
      </c>
      <c r="D7116" s="8">
        <v>0.0</v>
      </c>
      <c r="E7116" s="1"/>
      <c r="F7116" s="1">
        <v>1.0</v>
      </c>
      <c r="G7116" s="1"/>
      <c r="H7116" s="1"/>
    </row>
    <row r="7117">
      <c r="A7117" s="1" t="s">
        <v>47</v>
      </c>
      <c r="B7117" s="7" t="s">
        <v>193</v>
      </c>
      <c r="C7117" s="1" t="s">
        <v>7075</v>
      </c>
      <c r="D7117" s="8">
        <v>0.0</v>
      </c>
      <c r="E7117" s="1"/>
      <c r="F7117" s="1">
        <v>2.0</v>
      </c>
      <c r="G7117" s="1"/>
      <c r="H7117" s="1"/>
    </row>
    <row r="7118">
      <c r="A7118" s="1" t="s">
        <v>47</v>
      </c>
      <c r="B7118" s="7" t="s">
        <v>193</v>
      </c>
      <c r="C7118" s="1" t="s">
        <v>7076</v>
      </c>
      <c r="D7118" s="8">
        <v>0.0</v>
      </c>
      <c r="E7118" s="1"/>
      <c r="F7118" s="1">
        <v>1.0</v>
      </c>
      <c r="G7118" s="1"/>
      <c r="H7118" s="1"/>
    </row>
    <row r="7119">
      <c r="A7119" s="1" t="s">
        <v>47</v>
      </c>
      <c r="B7119" s="7" t="s">
        <v>193</v>
      </c>
      <c r="C7119" s="1" t="s">
        <v>7077</v>
      </c>
      <c r="D7119" s="8">
        <v>0.0</v>
      </c>
      <c r="E7119" s="1"/>
      <c r="F7119" s="1">
        <v>1.0</v>
      </c>
      <c r="G7119" s="1"/>
      <c r="H7119" s="1"/>
    </row>
    <row r="7120">
      <c r="A7120" s="1" t="s">
        <v>47</v>
      </c>
      <c r="B7120" s="7" t="s">
        <v>193</v>
      </c>
      <c r="C7120" s="1" t="s">
        <v>7078</v>
      </c>
      <c r="D7120" s="8">
        <v>0.0</v>
      </c>
      <c r="E7120" s="1"/>
      <c r="F7120" s="1">
        <v>1.0</v>
      </c>
      <c r="G7120" s="1"/>
      <c r="H7120" s="1"/>
    </row>
    <row r="7121">
      <c r="A7121" s="1" t="s">
        <v>47</v>
      </c>
      <c r="B7121" s="7" t="s">
        <v>193</v>
      </c>
      <c r="C7121" s="1" t="s">
        <v>7079</v>
      </c>
      <c r="D7121" s="8">
        <v>0.0</v>
      </c>
      <c r="E7121" s="1"/>
      <c r="F7121" s="1">
        <v>1.0</v>
      </c>
      <c r="G7121" s="1"/>
      <c r="H7121" s="1"/>
    </row>
    <row r="7122">
      <c r="A7122" s="1" t="s">
        <v>47</v>
      </c>
      <c r="B7122" s="7" t="s">
        <v>193</v>
      </c>
      <c r="C7122" s="1" t="s">
        <v>7080</v>
      </c>
      <c r="D7122" s="8">
        <v>0.0</v>
      </c>
      <c r="E7122" s="1"/>
      <c r="F7122" s="1">
        <v>1.0</v>
      </c>
      <c r="G7122" s="1"/>
      <c r="H7122" s="1"/>
    </row>
    <row r="7123">
      <c r="A7123" s="1" t="s">
        <v>47</v>
      </c>
      <c r="B7123" s="7" t="s">
        <v>193</v>
      </c>
      <c r="C7123" s="1" t="s">
        <v>7081</v>
      </c>
      <c r="D7123" s="8">
        <v>0.0</v>
      </c>
      <c r="E7123" s="1"/>
      <c r="F7123" s="1">
        <v>1.0</v>
      </c>
      <c r="G7123" s="1"/>
      <c r="H7123" s="1"/>
    </row>
    <row r="7124">
      <c r="A7124" s="1" t="s">
        <v>47</v>
      </c>
      <c r="B7124" s="7" t="s">
        <v>193</v>
      </c>
      <c r="C7124" s="1" t="s">
        <v>7082</v>
      </c>
      <c r="D7124" s="8">
        <v>0.0</v>
      </c>
      <c r="E7124" s="1"/>
      <c r="F7124" s="1">
        <v>1.0</v>
      </c>
      <c r="G7124" s="1"/>
      <c r="H7124" s="1"/>
    </row>
    <row r="7125">
      <c r="A7125" s="1" t="s">
        <v>47</v>
      </c>
      <c r="B7125" s="7" t="s">
        <v>193</v>
      </c>
      <c r="C7125" s="1" t="s">
        <v>7083</v>
      </c>
      <c r="D7125" s="8">
        <v>0.0</v>
      </c>
      <c r="E7125" s="1"/>
      <c r="F7125" s="1">
        <v>2.0</v>
      </c>
      <c r="G7125" s="1"/>
      <c r="H7125" s="1"/>
    </row>
    <row r="7126">
      <c r="A7126" s="1" t="s">
        <v>47</v>
      </c>
      <c r="B7126" s="7" t="s">
        <v>193</v>
      </c>
      <c r="C7126" s="1" t="s">
        <v>7084</v>
      </c>
      <c r="D7126" s="8">
        <v>0.0</v>
      </c>
      <c r="E7126" s="1"/>
      <c r="F7126" s="1">
        <v>1.0</v>
      </c>
      <c r="G7126" s="1"/>
      <c r="H7126" s="1"/>
    </row>
    <row r="7127">
      <c r="A7127" s="1" t="s">
        <v>47</v>
      </c>
      <c r="B7127" s="7" t="s">
        <v>193</v>
      </c>
      <c r="C7127" s="1" t="s">
        <v>7085</v>
      </c>
      <c r="D7127" s="8">
        <v>0.0</v>
      </c>
      <c r="E7127" s="1"/>
      <c r="F7127" s="1">
        <v>1.0</v>
      </c>
      <c r="G7127" s="1"/>
      <c r="H7127" s="1"/>
    </row>
    <row r="7128">
      <c r="A7128" s="1" t="s">
        <v>47</v>
      </c>
      <c r="B7128" s="7" t="s">
        <v>193</v>
      </c>
      <c r="C7128" s="1" t="s">
        <v>7086</v>
      </c>
      <c r="D7128" s="8">
        <v>0.0</v>
      </c>
      <c r="E7128" s="1"/>
      <c r="F7128" s="1">
        <v>2.0</v>
      </c>
      <c r="G7128" s="1"/>
      <c r="H7128" s="1"/>
    </row>
    <row r="7129">
      <c r="A7129" s="1" t="s">
        <v>47</v>
      </c>
      <c r="B7129" s="7" t="s">
        <v>193</v>
      </c>
      <c r="C7129" s="1" t="s">
        <v>7087</v>
      </c>
      <c r="D7129" s="8">
        <v>0.0</v>
      </c>
      <c r="E7129" s="1"/>
      <c r="F7129" s="1">
        <v>1.0</v>
      </c>
      <c r="G7129" s="1"/>
      <c r="H7129" s="1"/>
    </row>
    <row r="7130">
      <c r="A7130" s="1" t="s">
        <v>47</v>
      </c>
      <c r="B7130" s="7" t="s">
        <v>193</v>
      </c>
      <c r="C7130" s="1" t="s">
        <v>7088</v>
      </c>
      <c r="D7130" s="8">
        <v>0.0</v>
      </c>
      <c r="E7130" s="1"/>
      <c r="F7130" s="1">
        <v>1.0</v>
      </c>
      <c r="G7130" s="1"/>
      <c r="H7130" s="1"/>
    </row>
    <row r="7131">
      <c r="A7131" s="1" t="s">
        <v>47</v>
      </c>
      <c r="B7131" s="7" t="s">
        <v>193</v>
      </c>
      <c r="C7131" s="1" t="s">
        <v>7089</v>
      </c>
      <c r="D7131" s="8">
        <v>0.0</v>
      </c>
      <c r="E7131" s="1"/>
      <c r="F7131" s="1">
        <v>1.0</v>
      </c>
      <c r="G7131" s="1"/>
      <c r="H7131" s="1"/>
    </row>
    <row r="7132">
      <c r="A7132" s="1" t="s">
        <v>47</v>
      </c>
      <c r="B7132" s="7" t="s">
        <v>193</v>
      </c>
      <c r="C7132" s="1" t="s">
        <v>7090</v>
      </c>
      <c r="D7132" s="8">
        <v>0.0</v>
      </c>
      <c r="E7132" s="1"/>
      <c r="F7132" s="1">
        <v>1.0</v>
      </c>
      <c r="G7132" s="1"/>
      <c r="H7132" s="1"/>
    </row>
    <row r="7133">
      <c r="A7133" s="1" t="s">
        <v>47</v>
      </c>
      <c r="B7133" s="7" t="s">
        <v>194</v>
      </c>
      <c r="C7133" s="1" t="s">
        <v>7091</v>
      </c>
      <c r="D7133" s="8">
        <v>0.0</v>
      </c>
      <c r="E7133" s="1"/>
      <c r="F7133" s="1">
        <v>1.0</v>
      </c>
      <c r="G7133" s="1"/>
      <c r="H7133" s="1"/>
    </row>
    <row r="7134">
      <c r="A7134" s="1" t="s">
        <v>47</v>
      </c>
      <c r="B7134" s="7" t="s">
        <v>194</v>
      </c>
      <c r="C7134" s="1" t="s">
        <v>7092</v>
      </c>
      <c r="D7134" s="8">
        <v>0.0</v>
      </c>
      <c r="E7134" s="1"/>
      <c r="F7134" s="1">
        <v>1.0</v>
      </c>
      <c r="G7134" s="1"/>
      <c r="H7134" s="1"/>
    </row>
    <row r="7135">
      <c r="A7135" s="1" t="s">
        <v>47</v>
      </c>
      <c r="B7135" s="7" t="s">
        <v>194</v>
      </c>
      <c r="C7135" s="1" t="s">
        <v>7093</v>
      </c>
      <c r="D7135" s="8">
        <v>0.0</v>
      </c>
      <c r="E7135" s="1"/>
      <c r="F7135" s="1">
        <v>1.0</v>
      </c>
      <c r="G7135" s="1"/>
      <c r="H7135" s="1"/>
    </row>
    <row r="7136">
      <c r="A7136" s="1" t="s">
        <v>47</v>
      </c>
      <c r="B7136" s="7" t="s">
        <v>194</v>
      </c>
      <c r="C7136" s="1" t="s">
        <v>7094</v>
      </c>
      <c r="D7136" s="8">
        <v>0.0</v>
      </c>
      <c r="E7136" s="1"/>
      <c r="F7136" s="1">
        <v>2.9</v>
      </c>
      <c r="G7136" s="1"/>
      <c r="H7136" s="1"/>
    </row>
    <row r="7137">
      <c r="A7137" s="1" t="s">
        <v>47</v>
      </c>
      <c r="B7137" s="7" t="s">
        <v>194</v>
      </c>
      <c r="C7137" s="1" t="s">
        <v>7095</v>
      </c>
      <c r="D7137" s="8">
        <v>0.0</v>
      </c>
      <c r="E7137" s="1"/>
      <c r="F7137" s="1">
        <v>2.4</v>
      </c>
      <c r="G7137" s="1"/>
      <c r="H7137" s="1"/>
    </row>
    <row r="7138">
      <c r="A7138" s="1" t="s">
        <v>47</v>
      </c>
      <c r="B7138" s="7" t="s">
        <v>194</v>
      </c>
      <c r="C7138" s="1" t="s">
        <v>7096</v>
      </c>
      <c r="D7138" s="8">
        <v>0.0</v>
      </c>
      <c r="E7138" s="1"/>
      <c r="F7138" s="1">
        <v>2.1</v>
      </c>
      <c r="G7138" s="1"/>
      <c r="H7138" s="1"/>
    </row>
    <row r="7139">
      <c r="A7139" s="1" t="s">
        <v>47</v>
      </c>
      <c r="B7139" s="7" t="s">
        <v>194</v>
      </c>
      <c r="C7139" s="1" t="s">
        <v>7097</v>
      </c>
      <c r="D7139" s="8">
        <v>0.0</v>
      </c>
      <c r="E7139" s="1"/>
      <c r="F7139" s="1">
        <v>3.0</v>
      </c>
      <c r="G7139" s="1"/>
      <c r="H7139" s="1"/>
    </row>
    <row r="7140">
      <c r="A7140" s="1" t="s">
        <v>47</v>
      </c>
      <c r="B7140" s="7" t="s">
        <v>194</v>
      </c>
      <c r="C7140" s="1" t="s">
        <v>7098</v>
      </c>
      <c r="D7140" s="8">
        <v>0.0</v>
      </c>
      <c r="E7140" s="1"/>
      <c r="F7140" s="1">
        <v>2.1</v>
      </c>
      <c r="G7140" s="1"/>
      <c r="H7140" s="1"/>
    </row>
    <row r="7141">
      <c r="A7141" s="1" t="s">
        <v>47</v>
      </c>
      <c r="B7141" s="7" t="s">
        <v>194</v>
      </c>
      <c r="C7141" s="1" t="s">
        <v>7099</v>
      </c>
      <c r="D7141" s="8">
        <v>0.0</v>
      </c>
      <c r="E7141" s="1"/>
      <c r="F7141" s="1">
        <v>1.3</v>
      </c>
      <c r="G7141" s="1"/>
      <c r="H7141" s="1"/>
    </row>
    <row r="7142">
      <c r="A7142" s="1" t="s">
        <v>47</v>
      </c>
      <c r="B7142" s="7" t="s">
        <v>194</v>
      </c>
      <c r="C7142" s="1" t="s">
        <v>7100</v>
      </c>
      <c r="D7142" s="8">
        <v>0.0</v>
      </c>
      <c r="E7142" s="1"/>
      <c r="F7142" s="1">
        <v>4.5</v>
      </c>
      <c r="G7142" s="1"/>
      <c r="H7142" s="1"/>
    </row>
    <row r="7143">
      <c r="A7143" s="1" t="s">
        <v>47</v>
      </c>
      <c r="B7143" s="7" t="s">
        <v>194</v>
      </c>
      <c r="C7143" s="1" t="s">
        <v>7101</v>
      </c>
      <c r="D7143" s="8">
        <v>0.0</v>
      </c>
      <c r="E7143" s="1"/>
      <c r="F7143" s="1">
        <v>1.1</v>
      </c>
      <c r="G7143" s="1"/>
      <c r="H7143" s="1"/>
    </row>
    <row r="7144">
      <c r="A7144" s="1" t="s">
        <v>47</v>
      </c>
      <c r="B7144" s="7" t="s">
        <v>194</v>
      </c>
      <c r="C7144" s="1" t="s">
        <v>7102</v>
      </c>
      <c r="D7144" s="8">
        <v>0.0</v>
      </c>
      <c r="E7144" s="1"/>
      <c r="F7144" s="1">
        <v>2.7</v>
      </c>
      <c r="G7144" s="1"/>
      <c r="H7144" s="1"/>
    </row>
    <row r="7145">
      <c r="A7145" s="1" t="s">
        <v>47</v>
      </c>
      <c r="B7145" s="7" t="s">
        <v>194</v>
      </c>
      <c r="C7145" s="1" t="s">
        <v>7103</v>
      </c>
      <c r="D7145" s="8">
        <v>0.0</v>
      </c>
      <c r="E7145" s="1"/>
      <c r="F7145" s="1">
        <v>2.4</v>
      </c>
      <c r="G7145" s="1"/>
      <c r="H7145" s="1"/>
    </row>
    <row r="7146">
      <c r="A7146" s="1" t="s">
        <v>47</v>
      </c>
      <c r="B7146" s="7" t="s">
        <v>194</v>
      </c>
      <c r="C7146" s="1" t="s">
        <v>7104</v>
      </c>
      <c r="D7146" s="8">
        <v>0.0</v>
      </c>
      <c r="E7146" s="1"/>
      <c r="F7146" s="1">
        <v>10.9</v>
      </c>
      <c r="G7146" s="1"/>
      <c r="H7146" s="1"/>
    </row>
    <row r="7147">
      <c r="A7147" s="1" t="s">
        <v>47</v>
      </c>
      <c r="B7147" s="7" t="s">
        <v>194</v>
      </c>
      <c r="C7147" s="1" t="s">
        <v>7105</v>
      </c>
      <c r="D7147" s="8">
        <v>0.0</v>
      </c>
      <c r="E7147" s="1"/>
      <c r="F7147" s="1">
        <v>1.4</v>
      </c>
      <c r="G7147" s="1"/>
      <c r="H7147" s="1"/>
    </row>
    <row r="7148">
      <c r="A7148" s="1" t="s">
        <v>47</v>
      </c>
      <c r="B7148" s="7" t="s">
        <v>194</v>
      </c>
      <c r="C7148" s="1" t="s">
        <v>7106</v>
      </c>
      <c r="D7148" s="8">
        <v>0.0</v>
      </c>
      <c r="E7148" s="1"/>
      <c r="F7148" s="1">
        <v>5.5</v>
      </c>
      <c r="G7148" s="1"/>
      <c r="H7148" s="1"/>
    </row>
    <row r="7149">
      <c r="A7149" s="1" t="s">
        <v>47</v>
      </c>
      <c r="B7149" s="7" t="s">
        <v>194</v>
      </c>
      <c r="C7149" s="1" t="s">
        <v>7107</v>
      </c>
      <c r="D7149" s="8">
        <v>0.0</v>
      </c>
      <c r="E7149" s="1"/>
      <c r="F7149" s="1">
        <v>2.7</v>
      </c>
      <c r="G7149" s="1"/>
      <c r="H7149" s="1"/>
    </row>
    <row r="7150">
      <c r="A7150" s="1" t="s">
        <v>47</v>
      </c>
      <c r="B7150" s="7" t="s">
        <v>194</v>
      </c>
      <c r="C7150" s="1" t="s">
        <v>7108</v>
      </c>
      <c r="D7150" s="8">
        <v>0.0</v>
      </c>
      <c r="E7150" s="1"/>
      <c r="F7150" s="1">
        <v>7.7</v>
      </c>
      <c r="G7150" s="1"/>
      <c r="H7150" s="1"/>
    </row>
    <row r="7151">
      <c r="A7151" s="1" t="s">
        <v>47</v>
      </c>
      <c r="B7151" s="7" t="s">
        <v>194</v>
      </c>
      <c r="C7151" s="1" t="s">
        <v>7109</v>
      </c>
      <c r="D7151" s="8">
        <v>0.0</v>
      </c>
      <c r="E7151" s="1"/>
      <c r="F7151" s="1">
        <v>10.6</v>
      </c>
      <c r="G7151" s="1"/>
      <c r="H7151" s="1"/>
    </row>
    <row r="7152">
      <c r="A7152" s="1" t="s">
        <v>47</v>
      </c>
      <c r="B7152" s="7" t="s">
        <v>194</v>
      </c>
      <c r="C7152" s="1" t="s">
        <v>7110</v>
      </c>
      <c r="D7152" s="8">
        <v>0.0</v>
      </c>
      <c r="E7152" s="1"/>
      <c r="F7152" s="1">
        <v>3.7</v>
      </c>
      <c r="G7152" s="1"/>
      <c r="H7152" s="1"/>
    </row>
    <row r="7153">
      <c r="A7153" s="1" t="s">
        <v>47</v>
      </c>
      <c r="B7153" s="7" t="s">
        <v>194</v>
      </c>
      <c r="C7153" s="1" t="s">
        <v>7111</v>
      </c>
      <c r="D7153" s="8">
        <v>0.0</v>
      </c>
      <c r="E7153" s="1"/>
      <c r="F7153" s="1">
        <v>3.6</v>
      </c>
      <c r="G7153" s="1"/>
      <c r="H7153" s="1"/>
    </row>
    <row r="7154">
      <c r="A7154" s="1" t="s">
        <v>47</v>
      </c>
      <c r="B7154" s="7" t="s">
        <v>194</v>
      </c>
      <c r="C7154" s="1" t="s">
        <v>7112</v>
      </c>
      <c r="D7154" s="8">
        <v>0.0</v>
      </c>
      <c r="E7154" s="1"/>
      <c r="F7154" s="1">
        <v>3.7</v>
      </c>
      <c r="G7154" s="1"/>
      <c r="H7154" s="1"/>
    </row>
    <row r="7155">
      <c r="A7155" s="1" t="s">
        <v>47</v>
      </c>
      <c r="B7155" s="7" t="s">
        <v>194</v>
      </c>
      <c r="C7155" s="1" t="s">
        <v>7113</v>
      </c>
      <c r="D7155" s="8">
        <v>0.0</v>
      </c>
      <c r="E7155" s="1"/>
      <c r="F7155" s="1">
        <v>3.0</v>
      </c>
      <c r="G7155" s="1"/>
      <c r="H7155" s="1"/>
    </row>
    <row r="7156">
      <c r="A7156" s="1" t="s">
        <v>47</v>
      </c>
      <c r="B7156" s="7" t="s">
        <v>194</v>
      </c>
      <c r="C7156" s="1" t="s">
        <v>7114</v>
      </c>
      <c r="D7156" s="8">
        <v>0.0</v>
      </c>
      <c r="E7156" s="1"/>
      <c r="F7156" s="1">
        <v>7.7</v>
      </c>
      <c r="G7156" s="1"/>
      <c r="H7156" s="1"/>
    </row>
    <row r="7157">
      <c r="A7157" s="1" t="s">
        <v>47</v>
      </c>
      <c r="B7157" s="7" t="s">
        <v>194</v>
      </c>
      <c r="C7157" s="1" t="s">
        <v>7115</v>
      </c>
      <c r="D7157" s="8">
        <v>0.0</v>
      </c>
      <c r="E7157" s="1"/>
      <c r="F7157" s="1">
        <v>3.0</v>
      </c>
      <c r="G7157" s="1"/>
      <c r="H7157" s="1"/>
    </row>
    <row r="7158">
      <c r="A7158" s="1" t="s">
        <v>47</v>
      </c>
      <c r="B7158" s="7" t="s">
        <v>194</v>
      </c>
      <c r="C7158" s="1" t="s">
        <v>7116</v>
      </c>
      <c r="D7158" s="8">
        <v>0.0</v>
      </c>
      <c r="E7158" s="1"/>
      <c r="F7158" s="1">
        <v>3.4</v>
      </c>
      <c r="G7158" s="1"/>
      <c r="H7158" s="1"/>
    </row>
    <row r="7159">
      <c r="A7159" s="1" t="s">
        <v>47</v>
      </c>
      <c r="B7159" s="7" t="s">
        <v>194</v>
      </c>
      <c r="C7159" s="1" t="s">
        <v>7117</v>
      </c>
      <c r="D7159" s="8">
        <v>0.0</v>
      </c>
      <c r="E7159" s="1"/>
      <c r="F7159" s="1">
        <v>1.0</v>
      </c>
      <c r="G7159" s="1"/>
      <c r="H7159" s="1"/>
    </row>
    <row r="7160">
      <c r="A7160" s="1" t="s">
        <v>47</v>
      </c>
      <c r="B7160" s="7" t="s">
        <v>194</v>
      </c>
      <c r="C7160" s="1" t="s">
        <v>7118</v>
      </c>
      <c r="D7160" s="8">
        <v>0.0</v>
      </c>
      <c r="E7160" s="1"/>
      <c r="F7160" s="1">
        <v>1.2</v>
      </c>
      <c r="G7160" s="1"/>
      <c r="H7160" s="1"/>
    </row>
    <row r="7161">
      <c r="A7161" s="1" t="s">
        <v>47</v>
      </c>
      <c r="B7161" s="7" t="s">
        <v>194</v>
      </c>
      <c r="C7161" s="1" t="s">
        <v>7119</v>
      </c>
      <c r="D7161" s="8">
        <v>0.0</v>
      </c>
      <c r="E7161" s="1"/>
      <c r="F7161" s="1">
        <v>1.0</v>
      </c>
      <c r="G7161" s="1"/>
      <c r="H7161" s="1"/>
    </row>
    <row r="7162">
      <c r="A7162" s="1" t="s">
        <v>47</v>
      </c>
      <c r="B7162" s="7" t="s">
        <v>194</v>
      </c>
      <c r="C7162" s="1" t="s">
        <v>7120</v>
      </c>
      <c r="D7162" s="8">
        <v>0.0</v>
      </c>
      <c r="E7162" s="1"/>
      <c r="F7162" s="1">
        <v>1.0</v>
      </c>
      <c r="G7162" s="1"/>
      <c r="H7162" s="1"/>
    </row>
    <row r="7163">
      <c r="A7163" s="1" t="s">
        <v>47</v>
      </c>
      <c r="B7163" s="7" t="s">
        <v>194</v>
      </c>
      <c r="C7163" s="1" t="s">
        <v>7121</v>
      </c>
      <c r="D7163" s="8">
        <v>0.0</v>
      </c>
      <c r="E7163" s="1"/>
      <c r="F7163" s="1">
        <v>1.0</v>
      </c>
      <c r="G7163" s="1"/>
      <c r="H7163" s="1"/>
    </row>
    <row r="7164">
      <c r="A7164" s="1" t="s">
        <v>47</v>
      </c>
      <c r="B7164" s="7" t="s">
        <v>194</v>
      </c>
      <c r="C7164" s="1" t="s">
        <v>7122</v>
      </c>
      <c r="D7164" s="8">
        <v>0.0</v>
      </c>
      <c r="E7164" s="1"/>
      <c r="F7164" s="1">
        <v>3.0</v>
      </c>
      <c r="G7164" s="1"/>
      <c r="H7164" s="1"/>
    </row>
    <row r="7165">
      <c r="A7165" s="1" t="s">
        <v>47</v>
      </c>
      <c r="B7165" s="7" t="s">
        <v>194</v>
      </c>
      <c r="C7165" s="1" t="s">
        <v>7123</v>
      </c>
      <c r="D7165" s="8">
        <v>0.0</v>
      </c>
      <c r="E7165" s="1"/>
      <c r="F7165" s="1">
        <v>4.8</v>
      </c>
      <c r="G7165" s="1"/>
      <c r="H7165" s="1"/>
    </row>
    <row r="7166">
      <c r="A7166" s="1" t="s">
        <v>47</v>
      </c>
      <c r="B7166" s="7" t="s">
        <v>194</v>
      </c>
      <c r="C7166" s="1" t="s">
        <v>3446</v>
      </c>
      <c r="D7166" s="8">
        <v>0.0</v>
      </c>
      <c r="E7166" s="1"/>
      <c r="F7166" s="1">
        <v>12.0</v>
      </c>
      <c r="G7166" s="1"/>
      <c r="H7166" s="1"/>
    </row>
    <row r="7167">
      <c r="A7167" s="1" t="s">
        <v>47</v>
      </c>
      <c r="B7167" s="7" t="s">
        <v>194</v>
      </c>
      <c r="C7167" s="1" t="s">
        <v>7124</v>
      </c>
      <c r="D7167" s="8">
        <v>0.0</v>
      </c>
      <c r="E7167" s="1"/>
      <c r="F7167" s="1">
        <v>2.7</v>
      </c>
      <c r="G7167" s="1"/>
      <c r="H7167" s="1"/>
    </row>
    <row r="7168">
      <c r="A7168" s="1" t="s">
        <v>47</v>
      </c>
      <c r="B7168" s="7" t="s">
        <v>194</v>
      </c>
      <c r="C7168" s="1" t="s">
        <v>7125</v>
      </c>
      <c r="D7168" s="8">
        <v>0.0</v>
      </c>
      <c r="E7168" s="1"/>
      <c r="F7168" s="1">
        <v>2.7</v>
      </c>
      <c r="G7168" s="1"/>
      <c r="H7168" s="1"/>
    </row>
    <row r="7169">
      <c r="A7169" s="1" t="s">
        <v>47</v>
      </c>
      <c r="B7169" s="7" t="s">
        <v>194</v>
      </c>
      <c r="C7169" s="1" t="s">
        <v>7126</v>
      </c>
      <c r="D7169" s="8">
        <v>0.0</v>
      </c>
      <c r="E7169" s="1"/>
      <c r="F7169" s="1">
        <v>3.0</v>
      </c>
      <c r="G7169" s="1"/>
      <c r="H7169" s="1"/>
    </row>
    <row r="7170">
      <c r="A7170" s="1" t="s">
        <v>47</v>
      </c>
      <c r="B7170" s="7" t="s">
        <v>194</v>
      </c>
      <c r="C7170" s="1" t="s">
        <v>7127</v>
      </c>
      <c r="D7170" s="8">
        <v>0.0</v>
      </c>
      <c r="E7170" s="1"/>
      <c r="F7170" s="1">
        <v>2.0</v>
      </c>
      <c r="G7170" s="1"/>
      <c r="H7170" s="1"/>
    </row>
    <row r="7171">
      <c r="A7171" s="1" t="s">
        <v>47</v>
      </c>
      <c r="B7171" s="7" t="s">
        <v>194</v>
      </c>
      <c r="C7171" s="1" t="s">
        <v>7128</v>
      </c>
      <c r="D7171" s="8">
        <v>0.0</v>
      </c>
      <c r="E7171" s="1"/>
      <c r="F7171" s="1">
        <v>1.0</v>
      </c>
      <c r="G7171" s="1"/>
      <c r="H7171" s="1"/>
    </row>
    <row r="7172">
      <c r="A7172" s="1" t="s">
        <v>47</v>
      </c>
      <c r="B7172" s="7" t="s">
        <v>194</v>
      </c>
      <c r="C7172" s="1" t="s">
        <v>7129</v>
      </c>
      <c r="D7172" s="8">
        <v>0.0</v>
      </c>
      <c r="E7172" s="1"/>
      <c r="F7172" s="1">
        <v>11.3</v>
      </c>
      <c r="G7172" s="1"/>
      <c r="H7172" s="1"/>
    </row>
    <row r="7173">
      <c r="A7173" s="1" t="s">
        <v>47</v>
      </c>
      <c r="B7173" s="7" t="s">
        <v>194</v>
      </c>
      <c r="C7173" s="1" t="s">
        <v>7130</v>
      </c>
      <c r="D7173" s="8">
        <v>0.0</v>
      </c>
      <c r="E7173" s="1"/>
      <c r="F7173" s="1">
        <v>1.0</v>
      </c>
      <c r="G7173" s="1"/>
      <c r="H7173" s="1"/>
    </row>
    <row r="7174">
      <c r="A7174" s="1" t="s">
        <v>47</v>
      </c>
      <c r="B7174" s="7" t="s">
        <v>194</v>
      </c>
      <c r="C7174" s="1" t="s">
        <v>7131</v>
      </c>
      <c r="D7174" s="8">
        <v>0.0</v>
      </c>
      <c r="E7174" s="1"/>
      <c r="F7174" s="1">
        <v>1.0</v>
      </c>
      <c r="G7174" s="1"/>
      <c r="H7174" s="1"/>
    </row>
    <row r="7175">
      <c r="A7175" s="1" t="s">
        <v>47</v>
      </c>
      <c r="B7175" s="7" t="s">
        <v>194</v>
      </c>
      <c r="C7175" s="1" t="s">
        <v>7132</v>
      </c>
      <c r="D7175" s="8">
        <v>0.0</v>
      </c>
      <c r="E7175" s="1"/>
      <c r="F7175" s="1">
        <v>1.0</v>
      </c>
      <c r="G7175" s="1"/>
      <c r="H7175" s="1"/>
    </row>
    <row r="7176">
      <c r="A7176" s="1" t="s">
        <v>47</v>
      </c>
      <c r="B7176" s="7" t="s">
        <v>194</v>
      </c>
      <c r="C7176" s="1" t="s">
        <v>7133</v>
      </c>
      <c r="D7176" s="8">
        <v>0.0</v>
      </c>
      <c r="E7176" s="1"/>
      <c r="F7176" s="1">
        <v>2.5</v>
      </c>
      <c r="G7176" s="1"/>
      <c r="H7176" s="1"/>
    </row>
    <row r="7177">
      <c r="A7177" s="1" t="s">
        <v>47</v>
      </c>
      <c r="B7177" s="7" t="s">
        <v>194</v>
      </c>
      <c r="C7177" s="1" t="s">
        <v>7134</v>
      </c>
      <c r="D7177" s="8">
        <v>0.0</v>
      </c>
      <c r="E7177" s="1"/>
      <c r="F7177" s="1">
        <v>1.0</v>
      </c>
      <c r="G7177" s="1"/>
      <c r="H7177" s="1"/>
    </row>
    <row r="7178">
      <c r="A7178" s="1" t="s">
        <v>47</v>
      </c>
      <c r="B7178" s="7" t="s">
        <v>194</v>
      </c>
      <c r="C7178" s="1" t="s">
        <v>7135</v>
      </c>
      <c r="D7178" s="8">
        <v>0.0</v>
      </c>
      <c r="E7178" s="1"/>
      <c r="F7178" s="1">
        <v>1.5</v>
      </c>
      <c r="G7178" s="1"/>
      <c r="H7178" s="1"/>
    </row>
    <row r="7179">
      <c r="A7179" s="1" t="s">
        <v>47</v>
      </c>
      <c r="B7179" s="7" t="s">
        <v>194</v>
      </c>
      <c r="C7179" s="1" t="s">
        <v>7136</v>
      </c>
      <c r="D7179" s="8">
        <v>0.0</v>
      </c>
      <c r="E7179" s="1"/>
      <c r="F7179" s="1">
        <v>2.0</v>
      </c>
      <c r="G7179" s="1"/>
      <c r="H7179" s="1"/>
    </row>
    <row r="7180">
      <c r="A7180" s="1" t="s">
        <v>47</v>
      </c>
      <c r="B7180" s="7" t="s">
        <v>194</v>
      </c>
      <c r="C7180" s="1" t="s">
        <v>7137</v>
      </c>
      <c r="D7180" s="8">
        <v>0.0</v>
      </c>
      <c r="E7180" s="1"/>
      <c r="F7180" s="1">
        <v>1.5</v>
      </c>
      <c r="G7180" s="1"/>
      <c r="H7180" s="1"/>
    </row>
    <row r="7181">
      <c r="A7181" s="1" t="s">
        <v>47</v>
      </c>
      <c r="B7181" s="7" t="s">
        <v>194</v>
      </c>
      <c r="C7181" s="1" t="s">
        <v>7138</v>
      </c>
      <c r="D7181" s="8">
        <v>0.0</v>
      </c>
      <c r="E7181" s="1"/>
      <c r="F7181" s="1">
        <v>2.5</v>
      </c>
      <c r="G7181" s="1"/>
      <c r="H7181" s="1"/>
    </row>
    <row r="7182">
      <c r="A7182" s="1" t="s">
        <v>47</v>
      </c>
      <c r="B7182" s="7" t="s">
        <v>194</v>
      </c>
      <c r="C7182" s="1" t="s">
        <v>7139</v>
      </c>
      <c r="D7182" s="8">
        <v>0.0</v>
      </c>
      <c r="E7182" s="1"/>
      <c r="F7182" s="1">
        <v>1.0</v>
      </c>
      <c r="G7182" s="1"/>
      <c r="H7182" s="1"/>
    </row>
    <row r="7183">
      <c r="A7183" s="1" t="s">
        <v>47</v>
      </c>
      <c r="B7183" s="7" t="s">
        <v>195</v>
      </c>
      <c r="C7183" s="1" t="s">
        <v>7140</v>
      </c>
      <c r="D7183" s="8">
        <v>0.0</v>
      </c>
      <c r="E7183" s="1"/>
      <c r="F7183" s="1">
        <v>6.5</v>
      </c>
      <c r="G7183" s="1"/>
      <c r="H7183" s="1"/>
    </row>
    <row r="7184">
      <c r="A7184" s="1" t="s">
        <v>47</v>
      </c>
      <c r="B7184" s="7" t="s">
        <v>195</v>
      </c>
      <c r="C7184" s="1" t="s">
        <v>7141</v>
      </c>
      <c r="D7184" s="8">
        <v>0.0</v>
      </c>
      <c r="E7184" s="1"/>
      <c r="F7184" s="1">
        <v>4.9</v>
      </c>
      <c r="G7184" s="1"/>
      <c r="H7184" s="1"/>
    </row>
    <row r="7185">
      <c r="A7185" s="1" t="s">
        <v>47</v>
      </c>
      <c r="B7185" s="7" t="s">
        <v>195</v>
      </c>
      <c r="C7185" s="1" t="s">
        <v>7142</v>
      </c>
      <c r="D7185" s="8">
        <v>0.0</v>
      </c>
      <c r="E7185" s="1"/>
      <c r="F7185" s="1">
        <v>1.0</v>
      </c>
      <c r="G7185" s="1"/>
      <c r="H7185" s="1"/>
    </row>
    <row r="7186">
      <c r="A7186" s="1" t="s">
        <v>47</v>
      </c>
      <c r="B7186" s="7" t="s">
        <v>195</v>
      </c>
      <c r="C7186" s="1" t="s">
        <v>7143</v>
      </c>
      <c r="D7186" s="8">
        <v>0.0</v>
      </c>
      <c r="E7186" s="1"/>
      <c r="F7186" s="1">
        <v>6.2</v>
      </c>
      <c r="G7186" s="1"/>
      <c r="H7186" s="1"/>
    </row>
    <row r="7187">
      <c r="A7187" s="1" t="s">
        <v>47</v>
      </c>
      <c r="B7187" s="7" t="s">
        <v>195</v>
      </c>
      <c r="C7187" s="1" t="s">
        <v>7144</v>
      </c>
      <c r="D7187" s="8">
        <v>0.0</v>
      </c>
      <c r="E7187" s="1"/>
      <c r="F7187" s="1">
        <v>4.1</v>
      </c>
      <c r="G7187" s="1"/>
      <c r="H7187" s="1"/>
    </row>
    <row r="7188">
      <c r="A7188" s="1" t="s">
        <v>47</v>
      </c>
      <c r="B7188" s="7" t="s">
        <v>195</v>
      </c>
      <c r="C7188" s="1" t="s">
        <v>7145</v>
      </c>
      <c r="D7188" s="8">
        <v>0.0</v>
      </c>
      <c r="E7188" s="1"/>
      <c r="F7188" s="1">
        <v>1.0</v>
      </c>
      <c r="G7188" s="1"/>
      <c r="H7188" s="1"/>
    </row>
    <row r="7189">
      <c r="A7189" s="1" t="s">
        <v>47</v>
      </c>
      <c r="B7189" s="7" t="s">
        <v>195</v>
      </c>
      <c r="C7189" s="1" t="s">
        <v>7146</v>
      </c>
      <c r="D7189" s="8">
        <v>0.0</v>
      </c>
      <c r="E7189" s="1"/>
      <c r="F7189" s="1">
        <v>1.1</v>
      </c>
      <c r="G7189" s="1"/>
      <c r="H7189" s="1"/>
    </row>
    <row r="7190">
      <c r="A7190" s="1" t="s">
        <v>47</v>
      </c>
      <c r="B7190" s="7" t="s">
        <v>195</v>
      </c>
      <c r="C7190" s="1" t="s">
        <v>7147</v>
      </c>
      <c r="D7190" s="8">
        <v>0.0</v>
      </c>
      <c r="E7190" s="1"/>
      <c r="F7190" s="1">
        <v>1.0</v>
      </c>
      <c r="G7190" s="1"/>
      <c r="H7190" s="1"/>
    </row>
    <row r="7191">
      <c r="A7191" s="1" t="s">
        <v>47</v>
      </c>
      <c r="B7191" s="7" t="s">
        <v>195</v>
      </c>
      <c r="C7191" s="1" t="s">
        <v>7148</v>
      </c>
      <c r="D7191" s="8">
        <v>0.0</v>
      </c>
      <c r="E7191" s="1"/>
      <c r="F7191" s="1">
        <v>1.0</v>
      </c>
      <c r="G7191" s="1"/>
      <c r="H7191" s="1"/>
    </row>
    <row r="7192">
      <c r="A7192" s="1" t="s">
        <v>47</v>
      </c>
      <c r="B7192" s="7" t="s">
        <v>195</v>
      </c>
      <c r="C7192" s="1" t="s">
        <v>7149</v>
      </c>
      <c r="D7192" s="8">
        <v>0.0</v>
      </c>
      <c r="E7192" s="1"/>
      <c r="F7192" s="1">
        <v>4.2</v>
      </c>
      <c r="G7192" s="1"/>
      <c r="H7192" s="1"/>
    </row>
    <row r="7193">
      <c r="A7193" s="1" t="s">
        <v>47</v>
      </c>
      <c r="B7193" s="7" t="s">
        <v>195</v>
      </c>
      <c r="C7193" s="1" t="s">
        <v>7150</v>
      </c>
      <c r="D7193" s="8">
        <v>0.0</v>
      </c>
      <c r="E7193" s="1"/>
      <c r="F7193" s="1">
        <v>1.1</v>
      </c>
      <c r="G7193" s="1"/>
      <c r="H7193" s="1"/>
    </row>
    <row r="7194">
      <c r="A7194" s="1" t="s">
        <v>47</v>
      </c>
      <c r="B7194" s="7" t="s">
        <v>195</v>
      </c>
      <c r="C7194" s="1" t="s">
        <v>7151</v>
      </c>
      <c r="D7194" s="8">
        <v>0.0</v>
      </c>
      <c r="E7194" s="1"/>
      <c r="F7194" s="1">
        <v>1.1</v>
      </c>
      <c r="G7194" s="1"/>
      <c r="H7194" s="1"/>
    </row>
    <row r="7195">
      <c r="A7195" s="1" t="s">
        <v>47</v>
      </c>
      <c r="B7195" s="7" t="s">
        <v>195</v>
      </c>
      <c r="C7195" s="1" t="s">
        <v>7152</v>
      </c>
      <c r="D7195" s="8">
        <v>0.0</v>
      </c>
      <c r="E7195" s="1"/>
      <c r="F7195" s="1">
        <v>1.0</v>
      </c>
      <c r="G7195" s="1"/>
      <c r="H7195" s="1"/>
    </row>
    <row r="7196">
      <c r="A7196" s="1" t="s">
        <v>47</v>
      </c>
      <c r="B7196" s="7" t="s">
        <v>195</v>
      </c>
      <c r="C7196" s="1" t="s">
        <v>7153</v>
      </c>
      <c r="D7196" s="8">
        <v>0.0</v>
      </c>
      <c r="E7196" s="1"/>
      <c r="F7196" s="1">
        <v>1.0</v>
      </c>
      <c r="G7196" s="1"/>
      <c r="H7196" s="1"/>
    </row>
    <row r="7197">
      <c r="A7197" s="1" t="s">
        <v>47</v>
      </c>
      <c r="B7197" s="7" t="s">
        <v>195</v>
      </c>
      <c r="C7197" s="1" t="s">
        <v>7154</v>
      </c>
      <c r="D7197" s="8">
        <v>0.0</v>
      </c>
      <c r="E7197" s="1"/>
      <c r="F7197" s="1">
        <v>1.4</v>
      </c>
      <c r="G7197" s="1"/>
      <c r="H7197" s="1"/>
    </row>
    <row r="7198">
      <c r="A7198" s="1" t="s">
        <v>47</v>
      </c>
      <c r="B7198" s="7" t="s">
        <v>195</v>
      </c>
      <c r="C7198" s="1" t="s">
        <v>7155</v>
      </c>
      <c r="D7198" s="8">
        <v>0.0</v>
      </c>
      <c r="E7198" s="1"/>
      <c r="F7198" s="1">
        <v>6.6</v>
      </c>
      <c r="G7198" s="1"/>
      <c r="H7198" s="1"/>
    </row>
    <row r="7199">
      <c r="A7199" s="1" t="s">
        <v>47</v>
      </c>
      <c r="B7199" s="7" t="s">
        <v>195</v>
      </c>
      <c r="C7199" s="1" t="s">
        <v>7156</v>
      </c>
      <c r="D7199" s="8">
        <v>0.0</v>
      </c>
      <c r="E7199" s="1"/>
      <c r="F7199" s="1">
        <v>8.4</v>
      </c>
      <c r="G7199" s="1"/>
      <c r="H7199" s="1"/>
    </row>
    <row r="7200">
      <c r="A7200" s="1" t="s">
        <v>47</v>
      </c>
      <c r="B7200" s="7" t="s">
        <v>195</v>
      </c>
      <c r="C7200" s="1" t="s">
        <v>7157</v>
      </c>
      <c r="D7200" s="8">
        <v>0.0</v>
      </c>
      <c r="E7200" s="1"/>
      <c r="F7200" s="1">
        <v>5.1</v>
      </c>
      <c r="G7200" s="1"/>
      <c r="H7200" s="1"/>
    </row>
    <row r="7201">
      <c r="A7201" s="1" t="s">
        <v>47</v>
      </c>
      <c r="B7201" s="7" t="s">
        <v>195</v>
      </c>
      <c r="C7201" s="1" t="s">
        <v>7158</v>
      </c>
      <c r="D7201" s="8">
        <v>0.0</v>
      </c>
      <c r="E7201" s="1"/>
      <c r="F7201" s="1">
        <v>5.5</v>
      </c>
      <c r="G7201" s="1"/>
      <c r="H7201" s="1"/>
    </row>
    <row r="7202">
      <c r="A7202" s="1" t="s">
        <v>47</v>
      </c>
      <c r="B7202" s="7" t="s">
        <v>195</v>
      </c>
      <c r="C7202" s="1" t="s">
        <v>7159</v>
      </c>
      <c r="D7202" s="8">
        <v>0.0</v>
      </c>
      <c r="E7202" s="1"/>
      <c r="F7202" s="1">
        <v>1.0</v>
      </c>
      <c r="G7202" s="1"/>
      <c r="H7202" s="1"/>
    </row>
    <row r="7203">
      <c r="A7203" s="1" t="s">
        <v>47</v>
      </c>
      <c r="B7203" s="7" t="s">
        <v>195</v>
      </c>
      <c r="C7203" s="1" t="s">
        <v>7160</v>
      </c>
      <c r="D7203" s="8">
        <v>0.0</v>
      </c>
      <c r="E7203" s="1"/>
      <c r="F7203" s="1">
        <v>1.1</v>
      </c>
      <c r="G7203" s="1"/>
      <c r="H7203" s="1"/>
    </row>
    <row r="7204">
      <c r="A7204" s="1" t="s">
        <v>47</v>
      </c>
      <c r="B7204" s="7" t="s">
        <v>195</v>
      </c>
      <c r="C7204" s="1" t="s">
        <v>7161</v>
      </c>
      <c r="D7204" s="8">
        <v>0.0</v>
      </c>
      <c r="E7204" s="1"/>
      <c r="F7204" s="1">
        <v>3.7</v>
      </c>
      <c r="G7204" s="1"/>
      <c r="H7204" s="1"/>
    </row>
    <row r="7205">
      <c r="A7205" s="1" t="s">
        <v>47</v>
      </c>
      <c r="B7205" s="7" t="s">
        <v>195</v>
      </c>
      <c r="C7205" s="1" t="s">
        <v>7162</v>
      </c>
      <c r="D7205" s="8">
        <v>0.0</v>
      </c>
      <c r="E7205" s="1"/>
      <c r="F7205" s="1">
        <v>1.0</v>
      </c>
      <c r="G7205" s="1"/>
      <c r="H7205" s="1"/>
    </row>
    <row r="7206">
      <c r="A7206" s="1" t="s">
        <v>47</v>
      </c>
      <c r="B7206" s="7" t="s">
        <v>195</v>
      </c>
      <c r="C7206" s="1" t="s">
        <v>7163</v>
      </c>
      <c r="D7206" s="8">
        <v>0.0</v>
      </c>
      <c r="E7206" s="1"/>
      <c r="F7206" s="1">
        <v>4.8</v>
      </c>
      <c r="G7206" s="1"/>
      <c r="H7206" s="1"/>
    </row>
    <row r="7207">
      <c r="A7207" s="1" t="s">
        <v>47</v>
      </c>
      <c r="B7207" s="7" t="s">
        <v>195</v>
      </c>
      <c r="C7207" s="1" t="s">
        <v>7164</v>
      </c>
      <c r="D7207" s="8">
        <v>0.0</v>
      </c>
      <c r="E7207" s="1"/>
      <c r="F7207" s="1">
        <v>1.9</v>
      </c>
      <c r="G7207" s="1"/>
      <c r="H7207" s="1"/>
    </row>
    <row r="7208">
      <c r="A7208" s="1" t="s">
        <v>47</v>
      </c>
      <c r="B7208" s="7" t="s">
        <v>195</v>
      </c>
      <c r="C7208" s="1" t="s">
        <v>7165</v>
      </c>
      <c r="D7208" s="8">
        <v>0.0</v>
      </c>
      <c r="E7208" s="1"/>
      <c r="F7208" s="1">
        <v>3.2</v>
      </c>
      <c r="G7208" s="1"/>
      <c r="H7208" s="1"/>
    </row>
    <row r="7209">
      <c r="A7209" s="1" t="s">
        <v>47</v>
      </c>
      <c r="B7209" s="7" t="s">
        <v>195</v>
      </c>
      <c r="C7209" s="1" t="s">
        <v>7166</v>
      </c>
      <c r="D7209" s="8">
        <v>1.0</v>
      </c>
      <c r="E7209" s="1"/>
      <c r="F7209" s="1">
        <v>4.4</v>
      </c>
      <c r="G7209" s="1"/>
      <c r="H7209" s="1"/>
    </row>
    <row r="7210">
      <c r="A7210" s="1" t="s">
        <v>47</v>
      </c>
      <c r="B7210" s="7" t="s">
        <v>195</v>
      </c>
      <c r="C7210" s="1" t="s">
        <v>7167</v>
      </c>
      <c r="D7210" s="8">
        <v>0.0</v>
      </c>
      <c r="E7210" s="1"/>
      <c r="F7210" s="1">
        <v>9.1</v>
      </c>
      <c r="G7210" s="1"/>
      <c r="H7210" s="1"/>
    </row>
    <row r="7211">
      <c r="A7211" s="1" t="s">
        <v>47</v>
      </c>
      <c r="B7211" s="7" t="s">
        <v>195</v>
      </c>
      <c r="C7211" s="1" t="s">
        <v>7168</v>
      </c>
      <c r="D7211" s="8">
        <v>0.0</v>
      </c>
      <c r="E7211" s="1"/>
      <c r="F7211" s="1">
        <v>11.7</v>
      </c>
      <c r="G7211" s="1"/>
      <c r="H7211" s="1"/>
    </row>
    <row r="7212">
      <c r="A7212" s="1" t="s">
        <v>47</v>
      </c>
      <c r="B7212" s="7" t="s">
        <v>195</v>
      </c>
      <c r="C7212" s="1" t="s">
        <v>7169</v>
      </c>
      <c r="D7212" s="8">
        <v>0.0</v>
      </c>
      <c r="E7212" s="1"/>
      <c r="F7212" s="1">
        <v>3.2</v>
      </c>
      <c r="G7212" s="1"/>
      <c r="H7212" s="1"/>
    </row>
    <row r="7213">
      <c r="A7213" s="1" t="s">
        <v>47</v>
      </c>
      <c r="B7213" s="7" t="s">
        <v>195</v>
      </c>
      <c r="C7213" s="1" t="s">
        <v>7170</v>
      </c>
      <c r="D7213" s="8">
        <v>0.0</v>
      </c>
      <c r="E7213" s="1"/>
      <c r="F7213" s="1">
        <v>1.0</v>
      </c>
      <c r="G7213" s="1"/>
      <c r="H7213" s="1"/>
    </row>
    <row r="7214">
      <c r="A7214" s="1" t="s">
        <v>47</v>
      </c>
      <c r="B7214" s="7" t="s">
        <v>195</v>
      </c>
      <c r="C7214" s="1" t="s">
        <v>7171</v>
      </c>
      <c r="D7214" s="8">
        <v>0.0</v>
      </c>
      <c r="E7214" s="1"/>
      <c r="F7214" s="1">
        <v>3.5</v>
      </c>
      <c r="G7214" s="1"/>
      <c r="H7214" s="1"/>
    </row>
    <row r="7215">
      <c r="A7215" s="1" t="s">
        <v>47</v>
      </c>
      <c r="B7215" s="7" t="s">
        <v>195</v>
      </c>
      <c r="C7215" s="1" t="s">
        <v>7172</v>
      </c>
      <c r="D7215" s="8">
        <v>0.0</v>
      </c>
      <c r="E7215" s="1"/>
      <c r="F7215" s="1">
        <v>2.1</v>
      </c>
      <c r="G7215" s="1"/>
      <c r="H7215" s="1"/>
    </row>
    <row r="7216">
      <c r="A7216" s="1" t="s">
        <v>47</v>
      </c>
      <c r="B7216" s="7" t="s">
        <v>195</v>
      </c>
      <c r="C7216" s="1" t="s">
        <v>7173</v>
      </c>
      <c r="D7216" s="8">
        <v>0.0</v>
      </c>
      <c r="E7216" s="1"/>
      <c r="F7216" s="1">
        <v>5.9</v>
      </c>
      <c r="G7216" s="1"/>
      <c r="H7216" s="1"/>
    </row>
    <row r="7217">
      <c r="A7217" s="1" t="s">
        <v>47</v>
      </c>
      <c r="B7217" s="7" t="s">
        <v>195</v>
      </c>
      <c r="C7217" s="1" t="s">
        <v>7174</v>
      </c>
      <c r="D7217" s="8">
        <v>0.0</v>
      </c>
      <c r="E7217" s="1"/>
      <c r="F7217" s="1">
        <v>3.3</v>
      </c>
      <c r="G7217" s="1"/>
      <c r="H7217" s="1"/>
    </row>
    <row r="7218">
      <c r="A7218" s="1" t="s">
        <v>47</v>
      </c>
      <c r="B7218" s="7" t="s">
        <v>195</v>
      </c>
      <c r="C7218" s="1" t="s">
        <v>7175</v>
      </c>
      <c r="D7218" s="8">
        <v>0.0</v>
      </c>
      <c r="E7218" s="1"/>
      <c r="F7218" s="1">
        <v>5.9</v>
      </c>
      <c r="G7218" s="1"/>
      <c r="H7218" s="1"/>
    </row>
    <row r="7219">
      <c r="A7219" s="1" t="s">
        <v>47</v>
      </c>
      <c r="B7219" s="7" t="s">
        <v>195</v>
      </c>
      <c r="C7219" s="1" t="s">
        <v>7176</v>
      </c>
      <c r="D7219" s="8">
        <v>0.0</v>
      </c>
      <c r="E7219" s="1"/>
      <c r="F7219" s="1">
        <v>1.0</v>
      </c>
      <c r="G7219" s="1"/>
      <c r="H7219" s="1"/>
    </row>
    <row r="7220">
      <c r="A7220" s="1" t="s">
        <v>47</v>
      </c>
      <c r="B7220" s="7" t="s">
        <v>195</v>
      </c>
      <c r="C7220" s="1" t="s">
        <v>7177</v>
      </c>
      <c r="D7220" s="8">
        <v>0.0</v>
      </c>
      <c r="E7220" s="1"/>
      <c r="F7220" s="1">
        <v>1.0</v>
      </c>
      <c r="G7220" s="1"/>
      <c r="H7220" s="1"/>
    </row>
    <row r="7221">
      <c r="A7221" s="1" t="s">
        <v>47</v>
      </c>
      <c r="B7221" s="7" t="s">
        <v>195</v>
      </c>
      <c r="C7221" s="1" t="s">
        <v>7178</v>
      </c>
      <c r="D7221" s="8">
        <v>0.0</v>
      </c>
      <c r="E7221" s="1"/>
      <c r="F7221" s="1">
        <v>1.0</v>
      </c>
      <c r="G7221" s="1"/>
      <c r="H7221" s="1"/>
    </row>
    <row r="7222">
      <c r="A7222" s="1" t="s">
        <v>47</v>
      </c>
      <c r="B7222" s="7" t="s">
        <v>195</v>
      </c>
      <c r="C7222" s="1" t="s">
        <v>7179</v>
      </c>
      <c r="D7222" s="8">
        <v>0.0</v>
      </c>
      <c r="E7222" s="1"/>
      <c r="F7222" s="1">
        <v>3.0</v>
      </c>
      <c r="G7222" s="1"/>
      <c r="H7222" s="1"/>
    </row>
    <row r="7223">
      <c r="A7223" s="1" t="s">
        <v>47</v>
      </c>
      <c r="B7223" s="7" t="s">
        <v>195</v>
      </c>
      <c r="C7223" s="1" t="s">
        <v>7180</v>
      </c>
      <c r="D7223" s="8">
        <v>0.0</v>
      </c>
      <c r="E7223" s="1"/>
      <c r="F7223" s="1">
        <v>6.0</v>
      </c>
      <c r="G7223" s="1"/>
      <c r="H7223" s="1"/>
    </row>
    <row r="7224">
      <c r="A7224" s="1" t="s">
        <v>47</v>
      </c>
      <c r="B7224" s="7" t="s">
        <v>195</v>
      </c>
      <c r="C7224" s="1" t="s">
        <v>7181</v>
      </c>
      <c r="D7224" s="8">
        <v>0.0</v>
      </c>
      <c r="E7224" s="1"/>
      <c r="F7224" s="1">
        <v>2.8</v>
      </c>
      <c r="G7224" s="1"/>
      <c r="H7224" s="1"/>
    </row>
    <row r="7225">
      <c r="A7225" s="1" t="s">
        <v>47</v>
      </c>
      <c r="B7225" s="7" t="s">
        <v>195</v>
      </c>
      <c r="C7225" s="1" t="s">
        <v>7182</v>
      </c>
      <c r="D7225" s="8">
        <v>0.0</v>
      </c>
      <c r="E7225" s="1"/>
      <c r="F7225" s="1">
        <v>1.0</v>
      </c>
      <c r="G7225" s="1"/>
      <c r="H7225" s="1"/>
    </row>
    <row r="7226">
      <c r="A7226" s="1" t="s">
        <v>47</v>
      </c>
      <c r="B7226" s="7" t="s">
        <v>195</v>
      </c>
      <c r="C7226" s="1" t="s">
        <v>7183</v>
      </c>
      <c r="D7226" s="8">
        <v>0.0</v>
      </c>
      <c r="E7226" s="1"/>
      <c r="F7226" s="1">
        <v>1.6</v>
      </c>
      <c r="G7226" s="1"/>
      <c r="H7226" s="1"/>
    </row>
    <row r="7227">
      <c r="A7227" s="1" t="s">
        <v>47</v>
      </c>
      <c r="B7227" s="7" t="s">
        <v>195</v>
      </c>
      <c r="C7227" s="1" t="s">
        <v>7184</v>
      </c>
      <c r="D7227" s="8">
        <v>0.0</v>
      </c>
      <c r="E7227" s="1"/>
      <c r="F7227" s="1">
        <v>1.0</v>
      </c>
      <c r="G7227" s="1"/>
      <c r="H7227" s="1"/>
    </row>
    <row r="7228">
      <c r="A7228" s="1" t="s">
        <v>47</v>
      </c>
      <c r="B7228" s="7" t="s">
        <v>195</v>
      </c>
      <c r="C7228" s="1" t="s">
        <v>7185</v>
      </c>
      <c r="D7228" s="8">
        <v>0.0</v>
      </c>
      <c r="E7228" s="1"/>
      <c r="F7228" s="1">
        <v>2.6</v>
      </c>
      <c r="G7228" s="1"/>
      <c r="H7228" s="1"/>
    </row>
    <row r="7229">
      <c r="A7229" s="1" t="s">
        <v>47</v>
      </c>
      <c r="B7229" s="7" t="s">
        <v>195</v>
      </c>
      <c r="C7229" s="1" t="s">
        <v>7186</v>
      </c>
      <c r="D7229" s="8">
        <v>0.0</v>
      </c>
      <c r="E7229" s="1"/>
      <c r="F7229" s="1">
        <v>1.2</v>
      </c>
      <c r="G7229" s="1"/>
      <c r="H7229" s="1"/>
    </row>
    <row r="7230">
      <c r="A7230" s="1" t="s">
        <v>47</v>
      </c>
      <c r="B7230" s="7" t="s">
        <v>195</v>
      </c>
      <c r="C7230" s="1" t="s">
        <v>7187</v>
      </c>
      <c r="D7230" s="8">
        <v>0.0</v>
      </c>
      <c r="E7230" s="1"/>
      <c r="F7230" s="1">
        <v>1.0</v>
      </c>
      <c r="G7230" s="1"/>
      <c r="H7230" s="1"/>
    </row>
    <row r="7231">
      <c r="A7231" s="1" t="s">
        <v>47</v>
      </c>
      <c r="B7231" s="7" t="s">
        <v>195</v>
      </c>
      <c r="C7231" s="1" t="s">
        <v>7188</v>
      </c>
      <c r="D7231" s="8">
        <v>0.0</v>
      </c>
      <c r="E7231" s="1"/>
      <c r="F7231" s="1">
        <v>2.8</v>
      </c>
      <c r="G7231" s="1"/>
      <c r="H7231" s="1"/>
    </row>
    <row r="7232">
      <c r="A7232" s="1" t="s">
        <v>47</v>
      </c>
      <c r="B7232" s="7" t="s">
        <v>195</v>
      </c>
      <c r="C7232" s="1" t="s">
        <v>7189</v>
      </c>
      <c r="D7232" s="8">
        <v>0.0</v>
      </c>
      <c r="E7232" s="1"/>
      <c r="F7232" s="1">
        <v>1.0</v>
      </c>
      <c r="G7232" s="1"/>
      <c r="H7232" s="1"/>
    </row>
    <row r="7233">
      <c r="A7233" s="1" t="s">
        <v>47</v>
      </c>
      <c r="B7233" s="7" t="s">
        <v>196</v>
      </c>
      <c r="C7233" s="1" t="s">
        <v>7190</v>
      </c>
      <c r="D7233" s="8">
        <v>3.0</v>
      </c>
      <c r="E7233" s="1"/>
      <c r="F7233" s="1">
        <v>5.3</v>
      </c>
      <c r="G7233" s="1"/>
      <c r="H7233" s="1"/>
    </row>
    <row r="7234">
      <c r="A7234" s="1" t="s">
        <v>47</v>
      </c>
      <c r="B7234" s="7" t="s">
        <v>196</v>
      </c>
      <c r="C7234" s="1" t="s">
        <v>7191</v>
      </c>
      <c r="D7234" s="8">
        <v>0.0</v>
      </c>
      <c r="E7234" s="1"/>
      <c r="F7234" s="1">
        <v>4.8</v>
      </c>
      <c r="G7234" s="1"/>
      <c r="H7234" s="1"/>
    </row>
    <row r="7235">
      <c r="A7235" s="1" t="s">
        <v>47</v>
      </c>
      <c r="B7235" s="7" t="s">
        <v>196</v>
      </c>
      <c r="C7235" s="1" t="s">
        <v>7192</v>
      </c>
      <c r="D7235" s="8">
        <v>0.0</v>
      </c>
      <c r="E7235" s="1"/>
      <c r="F7235" s="1">
        <v>5.1</v>
      </c>
      <c r="G7235" s="1"/>
      <c r="H7235" s="1"/>
    </row>
    <row r="7236">
      <c r="A7236" s="1" t="s">
        <v>47</v>
      </c>
      <c r="B7236" s="7" t="s">
        <v>196</v>
      </c>
      <c r="C7236" s="1" t="s">
        <v>7193</v>
      </c>
      <c r="D7236" s="8">
        <v>0.0</v>
      </c>
      <c r="E7236" s="1"/>
      <c r="F7236" s="1">
        <v>3.0</v>
      </c>
      <c r="G7236" s="1"/>
      <c r="H7236" s="1"/>
    </row>
    <row r="7237">
      <c r="A7237" s="1" t="s">
        <v>47</v>
      </c>
      <c r="B7237" s="7" t="s">
        <v>196</v>
      </c>
      <c r="C7237" s="1" t="s">
        <v>7194</v>
      </c>
      <c r="D7237" s="8">
        <v>0.0</v>
      </c>
      <c r="E7237" s="1"/>
      <c r="F7237" s="1">
        <v>3.5</v>
      </c>
      <c r="G7237" s="1"/>
      <c r="H7237" s="1"/>
    </row>
    <row r="7238">
      <c r="A7238" s="1" t="s">
        <v>47</v>
      </c>
      <c r="B7238" s="7" t="s">
        <v>196</v>
      </c>
      <c r="C7238" s="1" t="s">
        <v>5460</v>
      </c>
      <c r="D7238" s="8">
        <v>1.0</v>
      </c>
      <c r="E7238" s="1"/>
      <c r="F7238" s="1">
        <v>4.4</v>
      </c>
      <c r="G7238" s="1"/>
      <c r="H7238" s="1"/>
    </row>
    <row r="7239">
      <c r="A7239" s="1" t="s">
        <v>47</v>
      </c>
      <c r="B7239" s="7" t="s">
        <v>196</v>
      </c>
      <c r="C7239" s="1" t="s">
        <v>7195</v>
      </c>
      <c r="D7239" s="8">
        <v>0.0</v>
      </c>
      <c r="E7239" s="1"/>
      <c r="F7239" s="1">
        <v>2.1</v>
      </c>
      <c r="G7239" s="1"/>
      <c r="H7239" s="1"/>
    </row>
    <row r="7240">
      <c r="A7240" s="1" t="s">
        <v>47</v>
      </c>
      <c r="B7240" s="7" t="s">
        <v>196</v>
      </c>
      <c r="C7240" s="1" t="s">
        <v>7196</v>
      </c>
      <c r="D7240" s="8">
        <v>0.0</v>
      </c>
      <c r="E7240" s="1"/>
      <c r="F7240" s="1">
        <v>4.7</v>
      </c>
      <c r="G7240" s="1"/>
      <c r="H7240" s="1"/>
    </row>
    <row r="7241">
      <c r="A7241" s="1" t="s">
        <v>47</v>
      </c>
      <c r="B7241" s="7" t="s">
        <v>196</v>
      </c>
      <c r="C7241" s="1" t="s">
        <v>2943</v>
      </c>
      <c r="D7241" s="8">
        <v>0.0</v>
      </c>
      <c r="E7241" s="1"/>
      <c r="F7241" s="1">
        <v>1.0</v>
      </c>
      <c r="G7241" s="1"/>
      <c r="H7241" s="1"/>
    </row>
    <row r="7242">
      <c r="A7242" s="1" t="s">
        <v>47</v>
      </c>
      <c r="B7242" s="7" t="s">
        <v>196</v>
      </c>
      <c r="C7242" s="1" t="s">
        <v>7197</v>
      </c>
      <c r="D7242" s="8">
        <v>0.0</v>
      </c>
      <c r="E7242" s="1"/>
      <c r="F7242" s="1">
        <v>6.3</v>
      </c>
      <c r="G7242" s="1"/>
      <c r="H7242" s="1"/>
    </row>
    <row r="7243">
      <c r="A7243" s="1" t="s">
        <v>47</v>
      </c>
      <c r="B7243" s="7" t="s">
        <v>196</v>
      </c>
      <c r="C7243" s="1" t="s">
        <v>7198</v>
      </c>
      <c r="D7243" s="8">
        <v>0.0</v>
      </c>
      <c r="E7243" s="1"/>
      <c r="F7243" s="1">
        <v>3.5</v>
      </c>
      <c r="G7243" s="1"/>
      <c r="H7243" s="1"/>
    </row>
    <row r="7244">
      <c r="A7244" s="1" t="s">
        <v>47</v>
      </c>
      <c r="B7244" s="7" t="s">
        <v>196</v>
      </c>
      <c r="C7244" s="1" t="s">
        <v>7199</v>
      </c>
      <c r="D7244" s="8">
        <v>1.0</v>
      </c>
      <c r="E7244" s="1"/>
      <c r="F7244" s="1">
        <v>4.9</v>
      </c>
      <c r="G7244" s="1"/>
      <c r="H7244" s="1"/>
    </row>
    <row r="7245">
      <c r="A7245" s="1" t="s">
        <v>47</v>
      </c>
      <c r="B7245" s="7" t="s">
        <v>196</v>
      </c>
      <c r="C7245" s="1" t="s">
        <v>7200</v>
      </c>
      <c r="D7245" s="8">
        <v>0.0</v>
      </c>
      <c r="E7245" s="1"/>
      <c r="F7245" s="1">
        <v>8.7</v>
      </c>
      <c r="G7245" s="1"/>
      <c r="H7245" s="1"/>
    </row>
    <row r="7246">
      <c r="A7246" s="1" t="s">
        <v>47</v>
      </c>
      <c r="B7246" s="7" t="s">
        <v>196</v>
      </c>
      <c r="C7246" s="1" t="s">
        <v>7201</v>
      </c>
      <c r="D7246" s="8">
        <v>0.0</v>
      </c>
      <c r="E7246" s="1"/>
      <c r="F7246" s="1">
        <v>4.6</v>
      </c>
      <c r="G7246" s="1"/>
      <c r="H7246" s="1"/>
    </row>
    <row r="7247">
      <c r="A7247" s="1" t="s">
        <v>47</v>
      </c>
      <c r="B7247" s="7" t="s">
        <v>196</v>
      </c>
      <c r="C7247" s="1" t="s">
        <v>7202</v>
      </c>
      <c r="D7247" s="8">
        <v>0.0</v>
      </c>
      <c r="E7247" s="1"/>
      <c r="F7247" s="1">
        <v>2.1</v>
      </c>
      <c r="G7247" s="1"/>
      <c r="H7247" s="1"/>
    </row>
    <row r="7248">
      <c r="A7248" s="1" t="s">
        <v>47</v>
      </c>
      <c r="B7248" s="7" t="s">
        <v>196</v>
      </c>
      <c r="C7248" s="1" t="s">
        <v>7203</v>
      </c>
      <c r="D7248" s="8">
        <v>0.0</v>
      </c>
      <c r="E7248" s="1"/>
      <c r="F7248" s="1">
        <v>4.2</v>
      </c>
      <c r="G7248" s="1"/>
      <c r="H7248" s="1"/>
    </row>
    <row r="7249">
      <c r="A7249" s="1" t="s">
        <v>47</v>
      </c>
      <c r="B7249" s="7" t="s">
        <v>196</v>
      </c>
      <c r="C7249" s="1" t="s">
        <v>7204</v>
      </c>
      <c r="D7249" s="8">
        <v>0.0</v>
      </c>
      <c r="E7249" s="1"/>
      <c r="F7249" s="1">
        <v>6.9</v>
      </c>
      <c r="G7249" s="1"/>
      <c r="H7249" s="1"/>
    </row>
    <row r="7250">
      <c r="A7250" s="1" t="s">
        <v>47</v>
      </c>
      <c r="B7250" s="7" t="s">
        <v>196</v>
      </c>
      <c r="C7250" s="1" t="s">
        <v>7205</v>
      </c>
      <c r="D7250" s="8">
        <v>0.0</v>
      </c>
      <c r="E7250" s="1"/>
      <c r="F7250" s="1">
        <v>5.4</v>
      </c>
      <c r="G7250" s="1"/>
      <c r="H7250" s="1"/>
    </row>
    <row r="7251">
      <c r="A7251" s="1" t="s">
        <v>47</v>
      </c>
      <c r="B7251" s="7" t="s">
        <v>196</v>
      </c>
      <c r="C7251" s="1" t="s">
        <v>2934</v>
      </c>
      <c r="D7251" s="8">
        <v>0.0</v>
      </c>
      <c r="E7251" s="1"/>
      <c r="F7251" s="1">
        <v>1.0</v>
      </c>
      <c r="G7251" s="1"/>
      <c r="H7251" s="1"/>
    </row>
    <row r="7252">
      <c r="A7252" s="1" t="s">
        <v>47</v>
      </c>
      <c r="B7252" s="7" t="s">
        <v>196</v>
      </c>
      <c r="C7252" s="1" t="s">
        <v>2954</v>
      </c>
      <c r="D7252" s="8">
        <v>0.0</v>
      </c>
      <c r="E7252" s="1"/>
      <c r="F7252" s="1">
        <v>1.0</v>
      </c>
      <c r="G7252" s="1"/>
      <c r="H7252" s="1"/>
    </row>
    <row r="7253">
      <c r="A7253" s="1" t="s">
        <v>47</v>
      </c>
      <c r="B7253" s="7" t="s">
        <v>196</v>
      </c>
      <c r="C7253" s="1" t="s">
        <v>7206</v>
      </c>
      <c r="D7253" s="8">
        <v>1.0</v>
      </c>
      <c r="E7253" s="1"/>
      <c r="F7253" s="1">
        <v>1.7</v>
      </c>
      <c r="G7253" s="1"/>
      <c r="H7253" s="1"/>
    </row>
    <row r="7254">
      <c r="A7254" s="1" t="s">
        <v>47</v>
      </c>
      <c r="B7254" s="7" t="s">
        <v>196</v>
      </c>
      <c r="C7254" s="1" t="s">
        <v>7207</v>
      </c>
      <c r="D7254" s="8">
        <v>0.0</v>
      </c>
      <c r="E7254" s="1"/>
      <c r="F7254" s="1">
        <v>9.2</v>
      </c>
      <c r="G7254" s="1"/>
      <c r="H7254" s="1"/>
    </row>
    <row r="7255">
      <c r="A7255" s="1" t="s">
        <v>47</v>
      </c>
      <c r="B7255" s="7" t="s">
        <v>196</v>
      </c>
      <c r="C7255" s="1" t="s">
        <v>7208</v>
      </c>
      <c r="D7255" s="8">
        <v>0.0</v>
      </c>
      <c r="E7255" s="1"/>
      <c r="F7255" s="1">
        <v>2.8</v>
      </c>
      <c r="G7255" s="1"/>
      <c r="H7255" s="1"/>
    </row>
    <row r="7256">
      <c r="A7256" s="1" t="s">
        <v>47</v>
      </c>
      <c r="B7256" s="7" t="s">
        <v>196</v>
      </c>
      <c r="C7256" s="1" t="s">
        <v>2962</v>
      </c>
      <c r="D7256" s="8">
        <v>0.0</v>
      </c>
      <c r="E7256" s="1"/>
      <c r="F7256" s="1">
        <v>1.0</v>
      </c>
      <c r="G7256" s="1"/>
      <c r="H7256" s="1"/>
    </row>
    <row r="7257">
      <c r="A7257" s="1" t="s">
        <v>47</v>
      </c>
      <c r="B7257" s="7" t="s">
        <v>196</v>
      </c>
      <c r="C7257" s="1" t="s">
        <v>7209</v>
      </c>
      <c r="D7257" s="8">
        <v>0.0</v>
      </c>
      <c r="E7257" s="1"/>
      <c r="F7257" s="1">
        <v>3.7</v>
      </c>
      <c r="G7257" s="1"/>
      <c r="H7257" s="1"/>
    </row>
    <row r="7258">
      <c r="A7258" s="1" t="s">
        <v>47</v>
      </c>
      <c r="B7258" s="7" t="s">
        <v>196</v>
      </c>
      <c r="C7258" s="1" t="s">
        <v>7210</v>
      </c>
      <c r="D7258" s="8">
        <v>0.0</v>
      </c>
      <c r="E7258" s="1"/>
      <c r="F7258" s="1">
        <v>1.0</v>
      </c>
      <c r="G7258" s="1"/>
      <c r="H7258" s="1"/>
    </row>
    <row r="7259">
      <c r="A7259" s="1" t="s">
        <v>47</v>
      </c>
      <c r="B7259" s="7" t="s">
        <v>196</v>
      </c>
      <c r="C7259" s="1" t="s">
        <v>2967</v>
      </c>
      <c r="D7259" s="8">
        <v>0.0</v>
      </c>
      <c r="E7259" s="1"/>
      <c r="F7259" s="1">
        <v>1.0</v>
      </c>
      <c r="G7259" s="1"/>
      <c r="H7259" s="1"/>
    </row>
    <row r="7260">
      <c r="A7260" s="1" t="s">
        <v>47</v>
      </c>
      <c r="B7260" s="7" t="s">
        <v>196</v>
      </c>
      <c r="C7260" s="1" t="s">
        <v>7211</v>
      </c>
      <c r="D7260" s="8">
        <v>0.0</v>
      </c>
      <c r="E7260" s="1"/>
      <c r="F7260" s="1">
        <v>1.8</v>
      </c>
      <c r="G7260" s="1"/>
      <c r="H7260" s="1"/>
    </row>
    <row r="7261">
      <c r="A7261" s="1" t="s">
        <v>47</v>
      </c>
      <c r="B7261" s="7" t="s">
        <v>196</v>
      </c>
      <c r="C7261" s="1" t="s">
        <v>7212</v>
      </c>
      <c r="D7261" s="8">
        <v>0.0</v>
      </c>
      <c r="E7261" s="1"/>
      <c r="F7261" s="1">
        <v>7.6</v>
      </c>
      <c r="G7261" s="1"/>
      <c r="H7261" s="1"/>
    </row>
    <row r="7262">
      <c r="A7262" s="1" t="s">
        <v>47</v>
      </c>
      <c r="B7262" s="7" t="s">
        <v>196</v>
      </c>
      <c r="C7262" s="1" t="s">
        <v>7213</v>
      </c>
      <c r="D7262" s="8">
        <v>0.0</v>
      </c>
      <c r="E7262" s="1"/>
      <c r="F7262" s="1">
        <v>11.2</v>
      </c>
      <c r="G7262" s="1"/>
      <c r="H7262" s="1"/>
    </row>
    <row r="7263">
      <c r="A7263" s="1" t="s">
        <v>47</v>
      </c>
      <c r="B7263" s="7" t="s">
        <v>196</v>
      </c>
      <c r="C7263" s="1" t="s">
        <v>7214</v>
      </c>
      <c r="D7263" s="8">
        <v>0.0</v>
      </c>
      <c r="E7263" s="1"/>
      <c r="F7263" s="1">
        <v>5.7</v>
      </c>
      <c r="G7263" s="1"/>
      <c r="H7263" s="1"/>
    </row>
    <row r="7264">
      <c r="A7264" s="1" t="s">
        <v>47</v>
      </c>
      <c r="B7264" s="7" t="s">
        <v>196</v>
      </c>
      <c r="C7264" s="1" t="s">
        <v>7215</v>
      </c>
      <c r="D7264" s="8">
        <v>0.0</v>
      </c>
      <c r="E7264" s="1"/>
      <c r="F7264" s="1">
        <v>1.0</v>
      </c>
      <c r="G7264" s="1"/>
      <c r="H7264" s="1"/>
    </row>
    <row r="7265">
      <c r="A7265" s="1" t="s">
        <v>47</v>
      </c>
      <c r="B7265" s="7" t="s">
        <v>196</v>
      </c>
      <c r="C7265" s="1" t="s">
        <v>2781</v>
      </c>
      <c r="D7265" s="8">
        <v>0.0</v>
      </c>
      <c r="E7265" s="1"/>
      <c r="F7265" s="1">
        <v>1.1</v>
      </c>
      <c r="G7265" s="1"/>
      <c r="H7265" s="1"/>
    </row>
    <row r="7266">
      <c r="A7266" s="1" t="s">
        <v>47</v>
      </c>
      <c r="B7266" s="7" t="s">
        <v>196</v>
      </c>
      <c r="C7266" s="1" t="s">
        <v>7216</v>
      </c>
      <c r="D7266" s="8">
        <v>0.0</v>
      </c>
      <c r="E7266" s="1"/>
      <c r="F7266" s="1">
        <v>4.8</v>
      </c>
      <c r="G7266" s="1"/>
      <c r="H7266" s="1"/>
    </row>
    <row r="7267">
      <c r="A7267" s="1" t="s">
        <v>47</v>
      </c>
      <c r="B7267" s="7" t="s">
        <v>196</v>
      </c>
      <c r="C7267" s="1" t="s">
        <v>7217</v>
      </c>
      <c r="D7267" s="8">
        <v>0.0</v>
      </c>
      <c r="E7267" s="1"/>
      <c r="F7267" s="1">
        <v>1.0</v>
      </c>
      <c r="G7267" s="1"/>
      <c r="H7267" s="1"/>
    </row>
    <row r="7268">
      <c r="A7268" s="1" t="s">
        <v>47</v>
      </c>
      <c r="B7268" s="7" t="s">
        <v>196</v>
      </c>
      <c r="C7268" s="1" t="s">
        <v>7218</v>
      </c>
      <c r="D7268" s="8">
        <v>0.0</v>
      </c>
      <c r="E7268" s="1"/>
      <c r="F7268" s="1">
        <v>1.0</v>
      </c>
      <c r="G7268" s="1"/>
      <c r="H7268" s="1"/>
    </row>
    <row r="7269">
      <c r="A7269" s="1" t="s">
        <v>47</v>
      </c>
      <c r="B7269" s="7" t="s">
        <v>196</v>
      </c>
      <c r="C7269" s="1" t="s">
        <v>7219</v>
      </c>
      <c r="D7269" s="8">
        <v>0.0</v>
      </c>
      <c r="E7269" s="1"/>
      <c r="F7269" s="1">
        <v>9.0</v>
      </c>
      <c r="G7269" s="1"/>
      <c r="H7269" s="1"/>
    </row>
    <row r="7270">
      <c r="A7270" s="1" t="s">
        <v>47</v>
      </c>
      <c r="B7270" s="7" t="s">
        <v>196</v>
      </c>
      <c r="C7270" s="1" t="s">
        <v>7220</v>
      </c>
      <c r="D7270" s="8">
        <v>0.0</v>
      </c>
      <c r="E7270" s="1"/>
      <c r="F7270" s="1">
        <v>81.7</v>
      </c>
      <c r="G7270" s="1"/>
      <c r="H7270" s="1"/>
    </row>
    <row r="7271">
      <c r="A7271" s="1" t="s">
        <v>47</v>
      </c>
      <c r="B7271" s="7" t="s">
        <v>196</v>
      </c>
      <c r="C7271" s="1" t="s">
        <v>7221</v>
      </c>
      <c r="D7271" s="8">
        <v>0.0</v>
      </c>
      <c r="E7271" s="1"/>
      <c r="F7271" s="1">
        <v>7.3</v>
      </c>
      <c r="G7271" s="1"/>
      <c r="H7271" s="1"/>
    </row>
    <row r="7272">
      <c r="A7272" s="1" t="s">
        <v>47</v>
      </c>
      <c r="B7272" s="7" t="s">
        <v>196</v>
      </c>
      <c r="C7272" s="1" t="s">
        <v>7222</v>
      </c>
      <c r="D7272" s="8">
        <v>0.0</v>
      </c>
      <c r="E7272" s="1"/>
      <c r="F7272" s="1">
        <v>1.0</v>
      </c>
      <c r="G7272" s="1"/>
      <c r="H7272" s="1"/>
    </row>
    <row r="7273">
      <c r="A7273" s="1" t="s">
        <v>47</v>
      </c>
      <c r="B7273" s="7" t="s">
        <v>196</v>
      </c>
      <c r="C7273" s="1" t="s">
        <v>7223</v>
      </c>
      <c r="D7273" s="8">
        <v>0.0</v>
      </c>
      <c r="E7273" s="1"/>
      <c r="F7273" s="1">
        <v>1.0</v>
      </c>
      <c r="G7273" s="1"/>
      <c r="H7273" s="1"/>
    </row>
    <row r="7274">
      <c r="A7274" s="1" t="s">
        <v>47</v>
      </c>
      <c r="B7274" s="7" t="s">
        <v>196</v>
      </c>
      <c r="C7274" s="1" t="s">
        <v>7224</v>
      </c>
      <c r="D7274" s="8">
        <v>0.0</v>
      </c>
      <c r="E7274" s="1"/>
      <c r="F7274" s="1">
        <v>2.2</v>
      </c>
      <c r="G7274" s="1"/>
      <c r="H7274" s="1"/>
    </row>
    <row r="7275">
      <c r="A7275" s="1" t="s">
        <v>47</v>
      </c>
      <c r="B7275" s="7" t="s">
        <v>196</v>
      </c>
      <c r="C7275" s="1" t="s">
        <v>7225</v>
      </c>
      <c r="D7275" s="8">
        <v>0.0</v>
      </c>
      <c r="E7275" s="1"/>
      <c r="F7275" s="1">
        <v>1.0</v>
      </c>
      <c r="G7275" s="1"/>
      <c r="H7275" s="1"/>
    </row>
    <row r="7276">
      <c r="A7276" s="1" t="s">
        <v>47</v>
      </c>
      <c r="B7276" s="7" t="s">
        <v>196</v>
      </c>
      <c r="C7276" s="1" t="s">
        <v>7226</v>
      </c>
      <c r="D7276" s="8">
        <v>0.0</v>
      </c>
      <c r="E7276" s="1"/>
      <c r="F7276" s="1">
        <v>6.0</v>
      </c>
      <c r="G7276" s="1"/>
      <c r="H7276" s="1"/>
    </row>
    <row r="7277">
      <c r="A7277" s="1" t="s">
        <v>47</v>
      </c>
      <c r="B7277" s="7" t="s">
        <v>196</v>
      </c>
      <c r="C7277" s="1" t="s">
        <v>7227</v>
      </c>
      <c r="D7277" s="8">
        <v>0.0</v>
      </c>
      <c r="E7277" s="1"/>
      <c r="F7277" s="1">
        <v>12.8</v>
      </c>
      <c r="G7277" s="1"/>
      <c r="H7277" s="1"/>
    </row>
    <row r="7278">
      <c r="A7278" s="1" t="s">
        <v>47</v>
      </c>
      <c r="B7278" s="7" t="s">
        <v>196</v>
      </c>
      <c r="C7278" s="1" t="s">
        <v>7228</v>
      </c>
      <c r="D7278" s="8">
        <v>0.0</v>
      </c>
      <c r="E7278" s="1"/>
      <c r="F7278" s="1">
        <v>1.0</v>
      </c>
      <c r="G7278" s="1"/>
      <c r="H7278" s="1"/>
    </row>
    <row r="7279">
      <c r="A7279" s="1" t="s">
        <v>47</v>
      </c>
      <c r="B7279" s="7" t="s">
        <v>196</v>
      </c>
      <c r="C7279" s="1" t="s">
        <v>5318</v>
      </c>
      <c r="D7279" s="8">
        <v>0.0</v>
      </c>
      <c r="E7279" s="1"/>
      <c r="F7279" s="1">
        <v>2.2</v>
      </c>
      <c r="G7279" s="1"/>
      <c r="H7279" s="1"/>
    </row>
    <row r="7280">
      <c r="A7280" s="1" t="s">
        <v>47</v>
      </c>
      <c r="B7280" s="7" t="s">
        <v>196</v>
      </c>
      <c r="C7280" s="1" t="s">
        <v>7229</v>
      </c>
      <c r="D7280" s="8">
        <v>0.0</v>
      </c>
      <c r="E7280" s="1"/>
      <c r="F7280" s="1">
        <v>1.0</v>
      </c>
      <c r="G7280" s="1"/>
      <c r="H7280" s="1"/>
    </row>
    <row r="7281">
      <c r="A7281" s="1" t="s">
        <v>47</v>
      </c>
      <c r="B7281" s="7" t="s">
        <v>196</v>
      </c>
      <c r="C7281" s="1" t="s">
        <v>7230</v>
      </c>
      <c r="D7281" s="8">
        <v>0.0</v>
      </c>
      <c r="E7281" s="1"/>
      <c r="F7281" s="1">
        <v>1.0</v>
      </c>
      <c r="G7281" s="1"/>
      <c r="H7281" s="1"/>
    </row>
    <row r="7282">
      <c r="A7282" s="1" t="s">
        <v>47</v>
      </c>
      <c r="B7282" s="7" t="s">
        <v>196</v>
      </c>
      <c r="C7282" s="1" t="s">
        <v>4011</v>
      </c>
      <c r="D7282" s="8">
        <v>0.0</v>
      </c>
      <c r="E7282" s="1"/>
      <c r="F7282" s="1">
        <v>1.0</v>
      </c>
      <c r="G7282" s="1"/>
      <c r="H7282" s="1"/>
    </row>
    <row r="7283">
      <c r="A7283" s="1" t="s">
        <v>47</v>
      </c>
      <c r="B7283" s="7" t="s">
        <v>197</v>
      </c>
      <c r="C7283" s="1" t="s">
        <v>7231</v>
      </c>
      <c r="D7283" s="8">
        <v>0.0</v>
      </c>
      <c r="E7283" s="1"/>
      <c r="F7283" s="1">
        <v>11.4</v>
      </c>
      <c r="G7283" s="1"/>
      <c r="H7283" s="1"/>
    </row>
    <row r="7284">
      <c r="A7284" s="1" t="s">
        <v>47</v>
      </c>
      <c r="B7284" s="7" t="s">
        <v>197</v>
      </c>
      <c r="C7284" s="1" t="s">
        <v>7232</v>
      </c>
      <c r="D7284" s="8">
        <v>0.0</v>
      </c>
      <c r="E7284" s="1"/>
      <c r="F7284" s="1">
        <v>11.2</v>
      </c>
      <c r="G7284" s="1"/>
      <c r="H7284" s="1"/>
    </row>
    <row r="7285">
      <c r="A7285" s="1" t="s">
        <v>47</v>
      </c>
      <c r="B7285" s="7" t="s">
        <v>197</v>
      </c>
      <c r="C7285" s="1" t="s">
        <v>7233</v>
      </c>
      <c r="D7285" s="8">
        <v>0.0</v>
      </c>
      <c r="E7285" s="1"/>
      <c r="F7285" s="1">
        <v>10.7</v>
      </c>
      <c r="G7285" s="1"/>
      <c r="H7285" s="1"/>
    </row>
    <row r="7286">
      <c r="A7286" s="1" t="s">
        <v>47</v>
      </c>
      <c r="B7286" s="7" t="s">
        <v>197</v>
      </c>
      <c r="C7286" s="1" t="s">
        <v>3945</v>
      </c>
      <c r="D7286" s="8">
        <v>0.0</v>
      </c>
      <c r="E7286" s="1"/>
      <c r="F7286" s="1">
        <v>12.4</v>
      </c>
      <c r="G7286" s="1"/>
      <c r="H7286" s="1"/>
    </row>
    <row r="7287">
      <c r="A7287" s="1" t="s">
        <v>47</v>
      </c>
      <c r="B7287" s="7" t="s">
        <v>197</v>
      </c>
      <c r="C7287" s="1" t="s">
        <v>7234</v>
      </c>
      <c r="D7287" s="8">
        <v>1.0</v>
      </c>
      <c r="E7287" s="1"/>
      <c r="F7287" s="1">
        <v>11.7</v>
      </c>
      <c r="G7287" s="1"/>
      <c r="H7287" s="1"/>
    </row>
    <row r="7288">
      <c r="A7288" s="1" t="s">
        <v>47</v>
      </c>
      <c r="B7288" s="7" t="s">
        <v>197</v>
      </c>
      <c r="C7288" s="1" t="s">
        <v>7235</v>
      </c>
      <c r="D7288" s="8">
        <v>0.0</v>
      </c>
      <c r="E7288" s="1"/>
      <c r="F7288" s="1">
        <v>11.9</v>
      </c>
      <c r="G7288" s="1"/>
      <c r="H7288" s="1"/>
    </row>
    <row r="7289">
      <c r="A7289" s="1" t="s">
        <v>47</v>
      </c>
      <c r="B7289" s="7" t="s">
        <v>197</v>
      </c>
      <c r="C7289" s="1" t="s">
        <v>7236</v>
      </c>
      <c r="D7289" s="8">
        <v>0.0</v>
      </c>
      <c r="E7289" s="1"/>
      <c r="F7289" s="1">
        <v>6.6</v>
      </c>
      <c r="G7289" s="1"/>
      <c r="H7289" s="1"/>
    </row>
    <row r="7290">
      <c r="A7290" s="1" t="s">
        <v>47</v>
      </c>
      <c r="B7290" s="7" t="s">
        <v>197</v>
      </c>
      <c r="C7290" s="1" t="s">
        <v>7237</v>
      </c>
      <c r="D7290" s="8">
        <v>0.0</v>
      </c>
      <c r="E7290" s="1"/>
      <c r="F7290" s="1">
        <v>11.2</v>
      </c>
      <c r="G7290" s="1"/>
      <c r="H7290" s="1"/>
    </row>
    <row r="7291">
      <c r="A7291" s="1" t="s">
        <v>47</v>
      </c>
      <c r="B7291" s="7" t="s">
        <v>197</v>
      </c>
      <c r="C7291" s="1" t="s">
        <v>7238</v>
      </c>
      <c r="D7291" s="8">
        <v>0.0</v>
      </c>
      <c r="E7291" s="1"/>
      <c r="F7291" s="1">
        <v>3.2</v>
      </c>
      <c r="G7291" s="1"/>
      <c r="H7291" s="1"/>
    </row>
    <row r="7292">
      <c r="A7292" s="1" t="s">
        <v>47</v>
      </c>
      <c r="B7292" s="7" t="s">
        <v>197</v>
      </c>
      <c r="C7292" s="1" t="s">
        <v>7239</v>
      </c>
      <c r="D7292" s="8">
        <v>0.0</v>
      </c>
      <c r="E7292" s="1"/>
      <c r="F7292" s="1">
        <v>11.7</v>
      </c>
      <c r="G7292" s="1"/>
      <c r="H7292" s="1"/>
    </row>
    <row r="7293">
      <c r="A7293" s="1" t="s">
        <v>47</v>
      </c>
      <c r="B7293" s="7" t="s">
        <v>197</v>
      </c>
      <c r="C7293" s="1" t="s">
        <v>3917</v>
      </c>
      <c r="D7293" s="8">
        <v>0.0</v>
      </c>
      <c r="E7293" s="1"/>
      <c r="F7293" s="1">
        <v>11.9</v>
      </c>
      <c r="G7293" s="1"/>
      <c r="H7293" s="1"/>
    </row>
    <row r="7294">
      <c r="A7294" s="1" t="s">
        <v>47</v>
      </c>
      <c r="B7294" s="7" t="s">
        <v>197</v>
      </c>
      <c r="C7294" s="1" t="s">
        <v>7240</v>
      </c>
      <c r="D7294" s="8">
        <v>0.0</v>
      </c>
      <c r="E7294" s="1"/>
      <c r="F7294" s="1">
        <v>10.4</v>
      </c>
      <c r="G7294" s="1"/>
      <c r="H7294" s="1"/>
    </row>
    <row r="7295">
      <c r="A7295" s="1" t="s">
        <v>47</v>
      </c>
      <c r="B7295" s="7" t="s">
        <v>197</v>
      </c>
      <c r="C7295" s="1" t="s">
        <v>7241</v>
      </c>
      <c r="D7295" s="8">
        <v>0.0</v>
      </c>
      <c r="E7295" s="1"/>
      <c r="F7295" s="1">
        <v>9.1</v>
      </c>
      <c r="G7295" s="1"/>
      <c r="H7295" s="1"/>
    </row>
    <row r="7296">
      <c r="A7296" s="1" t="s">
        <v>47</v>
      </c>
      <c r="B7296" s="7" t="s">
        <v>197</v>
      </c>
      <c r="C7296" s="1" t="s">
        <v>7242</v>
      </c>
      <c r="D7296" s="8">
        <v>0.0</v>
      </c>
      <c r="E7296" s="1"/>
      <c r="F7296" s="1">
        <v>21.7</v>
      </c>
      <c r="G7296" s="1"/>
      <c r="H7296" s="1"/>
    </row>
    <row r="7297">
      <c r="A7297" s="1" t="s">
        <v>47</v>
      </c>
      <c r="B7297" s="7" t="s">
        <v>197</v>
      </c>
      <c r="C7297" s="1" t="s">
        <v>7243</v>
      </c>
      <c r="D7297" s="8">
        <v>0.0</v>
      </c>
      <c r="E7297" s="1"/>
      <c r="F7297" s="1">
        <v>12.2</v>
      </c>
      <c r="G7297" s="1"/>
      <c r="H7297" s="1"/>
    </row>
    <row r="7298">
      <c r="A7298" s="1" t="s">
        <v>47</v>
      </c>
      <c r="B7298" s="7" t="s">
        <v>197</v>
      </c>
      <c r="C7298" s="1" t="s">
        <v>7244</v>
      </c>
      <c r="D7298" s="8">
        <v>0.0</v>
      </c>
      <c r="E7298" s="1"/>
      <c r="F7298" s="1">
        <v>3.0</v>
      </c>
      <c r="G7298" s="1"/>
      <c r="H7298" s="1"/>
    </row>
    <row r="7299">
      <c r="A7299" s="1" t="s">
        <v>47</v>
      </c>
      <c r="B7299" s="7" t="s">
        <v>197</v>
      </c>
      <c r="C7299" s="1" t="s">
        <v>7245</v>
      </c>
      <c r="D7299" s="8">
        <v>0.0</v>
      </c>
      <c r="E7299" s="1"/>
      <c r="F7299" s="1">
        <v>6.6</v>
      </c>
      <c r="G7299" s="1"/>
      <c r="H7299" s="1"/>
    </row>
    <row r="7300">
      <c r="A7300" s="1" t="s">
        <v>47</v>
      </c>
      <c r="B7300" s="7" t="s">
        <v>197</v>
      </c>
      <c r="C7300" s="1" t="s">
        <v>7246</v>
      </c>
      <c r="D7300" s="8">
        <v>0.0</v>
      </c>
      <c r="E7300" s="1"/>
      <c r="F7300" s="1">
        <v>2.0</v>
      </c>
      <c r="G7300" s="1"/>
      <c r="H7300" s="1"/>
    </row>
    <row r="7301">
      <c r="A7301" s="1" t="s">
        <v>47</v>
      </c>
      <c r="B7301" s="7" t="s">
        <v>197</v>
      </c>
      <c r="C7301" s="1" t="s">
        <v>7247</v>
      </c>
      <c r="D7301" s="8">
        <v>0.0</v>
      </c>
      <c r="E7301" s="1"/>
      <c r="F7301" s="1">
        <v>8.1</v>
      </c>
      <c r="G7301" s="1"/>
      <c r="H7301" s="1"/>
    </row>
    <row r="7302">
      <c r="A7302" s="1" t="s">
        <v>47</v>
      </c>
      <c r="B7302" s="7" t="s">
        <v>197</v>
      </c>
      <c r="C7302" s="1" t="s">
        <v>7248</v>
      </c>
      <c r="D7302" s="8">
        <v>0.0</v>
      </c>
      <c r="E7302" s="1"/>
      <c r="F7302" s="1">
        <v>9.3</v>
      </c>
      <c r="G7302" s="1"/>
      <c r="H7302" s="1"/>
    </row>
    <row r="7303">
      <c r="A7303" s="1" t="s">
        <v>47</v>
      </c>
      <c r="B7303" s="7" t="s">
        <v>197</v>
      </c>
      <c r="C7303" s="1" t="s">
        <v>7249</v>
      </c>
      <c r="D7303" s="8">
        <v>0.0</v>
      </c>
      <c r="E7303" s="1"/>
      <c r="F7303" s="1">
        <v>1.5</v>
      </c>
      <c r="G7303" s="1"/>
      <c r="H7303" s="1"/>
    </row>
    <row r="7304">
      <c r="A7304" s="1" t="s">
        <v>47</v>
      </c>
      <c r="B7304" s="7" t="s">
        <v>197</v>
      </c>
      <c r="C7304" s="1" t="s">
        <v>7250</v>
      </c>
      <c r="D7304" s="8">
        <v>0.0</v>
      </c>
      <c r="E7304" s="1"/>
      <c r="F7304" s="1">
        <v>2.9</v>
      </c>
      <c r="G7304" s="1"/>
      <c r="H7304" s="1"/>
    </row>
    <row r="7305">
      <c r="A7305" s="1" t="s">
        <v>47</v>
      </c>
      <c r="B7305" s="7" t="s">
        <v>197</v>
      </c>
      <c r="C7305" s="1" t="s">
        <v>7251</v>
      </c>
      <c r="D7305" s="8">
        <v>0.0</v>
      </c>
      <c r="E7305" s="1"/>
      <c r="F7305" s="1">
        <v>12.0</v>
      </c>
      <c r="G7305" s="1"/>
      <c r="H7305" s="1"/>
    </row>
    <row r="7306">
      <c r="A7306" s="1" t="s">
        <v>47</v>
      </c>
      <c r="B7306" s="7" t="s">
        <v>197</v>
      </c>
      <c r="C7306" s="1" t="s">
        <v>7252</v>
      </c>
      <c r="D7306" s="8">
        <v>0.0</v>
      </c>
      <c r="E7306" s="1"/>
      <c r="F7306" s="1">
        <v>10.6</v>
      </c>
      <c r="G7306" s="1"/>
      <c r="H7306" s="1"/>
    </row>
    <row r="7307">
      <c r="A7307" s="1" t="s">
        <v>47</v>
      </c>
      <c r="B7307" s="7" t="s">
        <v>197</v>
      </c>
      <c r="C7307" s="1" t="s">
        <v>7253</v>
      </c>
      <c r="D7307" s="8">
        <v>0.0</v>
      </c>
      <c r="E7307" s="1"/>
      <c r="F7307" s="1">
        <v>11.3</v>
      </c>
      <c r="G7307" s="1"/>
      <c r="H7307" s="1"/>
    </row>
    <row r="7308">
      <c r="A7308" s="1" t="s">
        <v>47</v>
      </c>
      <c r="B7308" s="7" t="s">
        <v>197</v>
      </c>
      <c r="C7308" s="1" t="s">
        <v>7254</v>
      </c>
      <c r="D7308" s="8">
        <v>0.0</v>
      </c>
      <c r="E7308" s="1"/>
      <c r="F7308" s="1">
        <v>1.0</v>
      </c>
      <c r="G7308" s="1"/>
      <c r="H7308" s="1"/>
    </row>
    <row r="7309">
      <c r="A7309" s="1" t="s">
        <v>47</v>
      </c>
      <c r="B7309" s="7" t="s">
        <v>197</v>
      </c>
      <c r="C7309" s="1" t="s">
        <v>7255</v>
      </c>
      <c r="D7309" s="8">
        <v>0.0</v>
      </c>
      <c r="E7309" s="1"/>
      <c r="F7309" s="1">
        <v>1.2</v>
      </c>
      <c r="G7309" s="1"/>
      <c r="H7309" s="1"/>
    </row>
    <row r="7310">
      <c r="A7310" s="1" t="s">
        <v>47</v>
      </c>
      <c r="B7310" s="7" t="s">
        <v>197</v>
      </c>
      <c r="C7310" s="1" t="s">
        <v>7256</v>
      </c>
      <c r="D7310" s="8">
        <v>0.0</v>
      </c>
      <c r="E7310" s="1"/>
      <c r="F7310" s="1">
        <v>9.2</v>
      </c>
      <c r="G7310" s="1"/>
      <c r="H7310" s="1"/>
    </row>
    <row r="7311">
      <c r="A7311" s="1" t="s">
        <v>47</v>
      </c>
      <c r="B7311" s="7" t="s">
        <v>197</v>
      </c>
      <c r="C7311" s="1" t="s">
        <v>7257</v>
      </c>
      <c r="D7311" s="8">
        <v>0.0</v>
      </c>
      <c r="E7311" s="1"/>
      <c r="F7311" s="1">
        <v>1.0</v>
      </c>
      <c r="G7311" s="1"/>
      <c r="H7311" s="1"/>
    </row>
    <row r="7312">
      <c r="A7312" s="1" t="s">
        <v>47</v>
      </c>
      <c r="B7312" s="7" t="s">
        <v>197</v>
      </c>
      <c r="C7312" s="1" t="s">
        <v>7258</v>
      </c>
      <c r="D7312" s="8">
        <v>0.0</v>
      </c>
      <c r="E7312" s="1"/>
      <c r="F7312" s="1">
        <v>3.8</v>
      </c>
      <c r="G7312" s="1"/>
      <c r="H7312" s="1"/>
    </row>
    <row r="7313">
      <c r="A7313" s="1" t="s">
        <v>47</v>
      </c>
      <c r="B7313" s="7" t="s">
        <v>197</v>
      </c>
      <c r="C7313" s="1" t="s">
        <v>7259</v>
      </c>
      <c r="D7313" s="8">
        <v>0.0</v>
      </c>
      <c r="E7313" s="1"/>
      <c r="F7313" s="1">
        <v>9.8</v>
      </c>
      <c r="G7313" s="1"/>
      <c r="H7313" s="1"/>
    </row>
    <row r="7314">
      <c r="A7314" s="1" t="s">
        <v>47</v>
      </c>
      <c r="B7314" s="7" t="s">
        <v>197</v>
      </c>
      <c r="C7314" s="1" t="s">
        <v>7260</v>
      </c>
      <c r="D7314" s="8">
        <v>0.0</v>
      </c>
      <c r="E7314" s="1"/>
      <c r="F7314" s="1">
        <v>11.5</v>
      </c>
      <c r="G7314" s="1"/>
      <c r="H7314" s="1"/>
    </row>
    <row r="7315">
      <c r="A7315" s="1" t="s">
        <v>47</v>
      </c>
      <c r="B7315" s="7" t="s">
        <v>197</v>
      </c>
      <c r="C7315" s="1" t="s">
        <v>7261</v>
      </c>
      <c r="D7315" s="8">
        <v>0.0</v>
      </c>
      <c r="E7315" s="1"/>
      <c r="F7315" s="1">
        <v>9.5</v>
      </c>
      <c r="G7315" s="1"/>
      <c r="H7315" s="1"/>
    </row>
    <row r="7316">
      <c r="A7316" s="1" t="s">
        <v>47</v>
      </c>
      <c r="B7316" s="7" t="s">
        <v>197</v>
      </c>
      <c r="C7316" s="1" t="s">
        <v>7262</v>
      </c>
      <c r="D7316" s="8">
        <v>0.0</v>
      </c>
      <c r="E7316" s="1"/>
      <c r="F7316" s="1">
        <v>1.0</v>
      </c>
      <c r="G7316" s="1"/>
      <c r="H7316" s="1"/>
    </row>
    <row r="7317">
      <c r="A7317" s="1" t="s">
        <v>47</v>
      </c>
      <c r="B7317" s="7" t="s">
        <v>197</v>
      </c>
      <c r="C7317" s="1" t="s">
        <v>7263</v>
      </c>
      <c r="D7317" s="8">
        <v>0.0</v>
      </c>
      <c r="E7317" s="1"/>
      <c r="F7317" s="1">
        <v>1.0</v>
      </c>
      <c r="G7317" s="1"/>
      <c r="H7317" s="1"/>
    </row>
    <row r="7318">
      <c r="A7318" s="1" t="s">
        <v>47</v>
      </c>
      <c r="B7318" s="7" t="s">
        <v>197</v>
      </c>
      <c r="C7318" s="1" t="s">
        <v>7264</v>
      </c>
      <c r="D7318" s="8">
        <v>0.0</v>
      </c>
      <c r="E7318" s="1"/>
      <c r="F7318" s="1">
        <v>1.0</v>
      </c>
      <c r="G7318" s="1"/>
      <c r="H7318" s="1"/>
    </row>
    <row r="7319">
      <c r="A7319" s="1" t="s">
        <v>47</v>
      </c>
      <c r="B7319" s="7" t="s">
        <v>197</v>
      </c>
      <c r="C7319" s="1" t="s">
        <v>7265</v>
      </c>
      <c r="D7319" s="8">
        <v>0.0</v>
      </c>
      <c r="E7319" s="1"/>
      <c r="F7319" s="1">
        <v>13.3</v>
      </c>
      <c r="G7319" s="1"/>
      <c r="H7319" s="1"/>
    </row>
    <row r="7320">
      <c r="A7320" s="1" t="s">
        <v>47</v>
      </c>
      <c r="B7320" s="7" t="s">
        <v>197</v>
      </c>
      <c r="C7320" s="1" t="s">
        <v>7266</v>
      </c>
      <c r="D7320" s="8">
        <v>0.0</v>
      </c>
      <c r="E7320" s="1"/>
      <c r="F7320" s="1">
        <v>3.8</v>
      </c>
      <c r="G7320" s="1"/>
      <c r="H7320" s="1"/>
    </row>
    <row r="7321">
      <c r="A7321" s="1" t="s">
        <v>47</v>
      </c>
      <c r="B7321" s="7" t="s">
        <v>197</v>
      </c>
      <c r="C7321" s="1" t="s">
        <v>7267</v>
      </c>
      <c r="D7321" s="8">
        <v>0.0</v>
      </c>
      <c r="E7321" s="1"/>
      <c r="F7321" s="1">
        <v>1.0</v>
      </c>
      <c r="G7321" s="1"/>
      <c r="H7321" s="1"/>
    </row>
    <row r="7322">
      <c r="A7322" s="1" t="s">
        <v>47</v>
      </c>
      <c r="B7322" s="7" t="s">
        <v>197</v>
      </c>
      <c r="C7322" s="1" t="s">
        <v>7268</v>
      </c>
      <c r="D7322" s="8">
        <v>0.0</v>
      </c>
      <c r="E7322" s="1"/>
      <c r="F7322" s="1">
        <v>8.0</v>
      </c>
      <c r="G7322" s="1"/>
      <c r="H7322" s="1"/>
    </row>
    <row r="7323">
      <c r="A7323" s="1" t="s">
        <v>47</v>
      </c>
      <c r="B7323" s="7" t="s">
        <v>197</v>
      </c>
      <c r="C7323" s="1" t="s">
        <v>7269</v>
      </c>
      <c r="D7323" s="8">
        <v>0.0</v>
      </c>
      <c r="E7323" s="1"/>
      <c r="F7323" s="1">
        <v>2.0</v>
      </c>
      <c r="G7323" s="1"/>
      <c r="H7323" s="1"/>
    </row>
    <row r="7324">
      <c r="A7324" s="1" t="s">
        <v>47</v>
      </c>
      <c r="B7324" s="7" t="s">
        <v>197</v>
      </c>
      <c r="C7324" s="1" t="s">
        <v>7270</v>
      </c>
      <c r="D7324" s="8">
        <v>0.0</v>
      </c>
      <c r="E7324" s="1"/>
      <c r="F7324" s="1">
        <v>1.0</v>
      </c>
      <c r="G7324" s="1"/>
      <c r="H7324" s="1"/>
    </row>
    <row r="7325">
      <c r="A7325" s="1" t="s">
        <v>47</v>
      </c>
      <c r="B7325" s="7" t="s">
        <v>197</v>
      </c>
      <c r="C7325" s="1" t="s">
        <v>7271</v>
      </c>
      <c r="D7325" s="8">
        <v>0.0</v>
      </c>
      <c r="E7325" s="1"/>
      <c r="F7325" s="1">
        <v>1.0</v>
      </c>
      <c r="G7325" s="1"/>
      <c r="H7325" s="1"/>
    </row>
    <row r="7326">
      <c r="A7326" s="1" t="s">
        <v>47</v>
      </c>
      <c r="B7326" s="7" t="s">
        <v>197</v>
      </c>
      <c r="C7326" s="1" t="s">
        <v>7272</v>
      </c>
      <c r="D7326" s="8">
        <v>0.0</v>
      </c>
      <c r="E7326" s="1"/>
      <c r="F7326" s="1">
        <v>16.7</v>
      </c>
      <c r="G7326" s="1"/>
      <c r="H7326" s="1"/>
    </row>
    <row r="7327">
      <c r="A7327" s="1" t="s">
        <v>47</v>
      </c>
      <c r="B7327" s="7" t="s">
        <v>197</v>
      </c>
      <c r="C7327" s="1" t="s">
        <v>7273</v>
      </c>
      <c r="D7327" s="8">
        <v>0.0</v>
      </c>
      <c r="E7327" s="1"/>
      <c r="F7327" s="1">
        <v>1.0</v>
      </c>
      <c r="G7327" s="1"/>
      <c r="H7327" s="1"/>
    </row>
    <row r="7328">
      <c r="A7328" s="1" t="s">
        <v>47</v>
      </c>
      <c r="B7328" s="7" t="s">
        <v>197</v>
      </c>
      <c r="C7328" s="1" t="s">
        <v>7274</v>
      </c>
      <c r="D7328" s="8">
        <v>0.0</v>
      </c>
      <c r="E7328" s="1"/>
      <c r="F7328" s="1">
        <v>1.0</v>
      </c>
      <c r="G7328" s="1"/>
      <c r="H7328" s="1"/>
    </row>
    <row r="7329">
      <c r="A7329" s="1" t="s">
        <v>47</v>
      </c>
      <c r="B7329" s="7" t="s">
        <v>197</v>
      </c>
      <c r="C7329" s="1" t="s">
        <v>6631</v>
      </c>
      <c r="D7329" s="8">
        <v>0.0</v>
      </c>
      <c r="E7329" s="1"/>
      <c r="F7329" s="1">
        <v>2.0</v>
      </c>
      <c r="G7329" s="1"/>
      <c r="H7329" s="1"/>
    </row>
    <row r="7330">
      <c r="A7330" s="1" t="s">
        <v>47</v>
      </c>
      <c r="B7330" s="7" t="s">
        <v>197</v>
      </c>
      <c r="C7330" s="1" t="s">
        <v>7275</v>
      </c>
      <c r="D7330" s="8">
        <v>0.0</v>
      </c>
      <c r="E7330" s="1"/>
      <c r="F7330" s="1">
        <v>2.0</v>
      </c>
      <c r="G7330" s="1"/>
      <c r="H7330" s="1"/>
    </row>
    <row r="7331">
      <c r="A7331" s="1" t="s">
        <v>47</v>
      </c>
      <c r="B7331" s="7" t="s">
        <v>197</v>
      </c>
      <c r="C7331" s="1" t="s">
        <v>7276</v>
      </c>
      <c r="D7331" s="8">
        <v>0.0</v>
      </c>
      <c r="E7331" s="1"/>
      <c r="F7331" s="1">
        <v>11.3</v>
      </c>
      <c r="G7331" s="1"/>
      <c r="H7331" s="1"/>
    </row>
    <row r="7332">
      <c r="A7332" s="1" t="s">
        <v>47</v>
      </c>
      <c r="B7332" s="7" t="s">
        <v>197</v>
      </c>
      <c r="C7332" s="1" t="s">
        <v>7277</v>
      </c>
      <c r="D7332" s="8">
        <v>0.0</v>
      </c>
      <c r="E7332" s="1"/>
      <c r="F7332" s="1">
        <v>3.0</v>
      </c>
      <c r="G7332" s="1"/>
      <c r="H7332" s="1"/>
    </row>
    <row r="7333">
      <c r="A7333" s="1" t="s">
        <v>47</v>
      </c>
      <c r="B7333" s="7" t="s">
        <v>198</v>
      </c>
      <c r="C7333" s="1" t="s">
        <v>7278</v>
      </c>
      <c r="D7333" s="8">
        <v>0.0</v>
      </c>
      <c r="E7333" s="1"/>
      <c r="F7333" s="1">
        <v>7.2</v>
      </c>
      <c r="G7333" s="1"/>
      <c r="H7333" s="1"/>
    </row>
    <row r="7334">
      <c r="A7334" s="1" t="s">
        <v>47</v>
      </c>
      <c r="B7334" s="7" t="s">
        <v>198</v>
      </c>
      <c r="C7334" s="1" t="s">
        <v>7279</v>
      </c>
      <c r="D7334" s="8">
        <v>0.0</v>
      </c>
      <c r="E7334" s="1"/>
      <c r="F7334" s="1">
        <v>11.3</v>
      </c>
      <c r="G7334" s="1"/>
      <c r="H7334" s="1"/>
    </row>
    <row r="7335">
      <c r="A7335" s="1" t="s">
        <v>47</v>
      </c>
      <c r="B7335" s="7" t="s">
        <v>198</v>
      </c>
      <c r="C7335" s="1" t="s">
        <v>7280</v>
      </c>
      <c r="D7335" s="8">
        <v>0.0</v>
      </c>
      <c r="E7335" s="1"/>
      <c r="F7335" s="1">
        <v>8.2</v>
      </c>
      <c r="G7335" s="1"/>
      <c r="H7335" s="1"/>
    </row>
    <row r="7336">
      <c r="A7336" s="1" t="s">
        <v>47</v>
      </c>
      <c r="B7336" s="7" t="s">
        <v>198</v>
      </c>
      <c r="C7336" s="1" t="s">
        <v>7281</v>
      </c>
      <c r="D7336" s="8">
        <v>0.0</v>
      </c>
      <c r="E7336" s="1"/>
      <c r="F7336" s="1">
        <v>10.0</v>
      </c>
      <c r="G7336" s="1"/>
      <c r="H7336" s="1"/>
    </row>
    <row r="7337">
      <c r="A7337" s="1" t="s">
        <v>47</v>
      </c>
      <c r="B7337" s="7" t="s">
        <v>198</v>
      </c>
      <c r="C7337" s="1" t="s">
        <v>7282</v>
      </c>
      <c r="D7337" s="8">
        <v>0.0</v>
      </c>
      <c r="E7337" s="1"/>
      <c r="F7337" s="1">
        <v>7.6</v>
      </c>
      <c r="G7337" s="1"/>
      <c r="H7337" s="1"/>
    </row>
    <row r="7338">
      <c r="A7338" s="1" t="s">
        <v>47</v>
      </c>
      <c r="B7338" s="7" t="s">
        <v>198</v>
      </c>
      <c r="C7338" s="1" t="s">
        <v>7283</v>
      </c>
      <c r="D7338" s="8">
        <v>0.0</v>
      </c>
      <c r="E7338" s="1"/>
      <c r="F7338" s="1">
        <v>5.3</v>
      </c>
      <c r="G7338" s="1"/>
      <c r="H7338" s="1"/>
    </row>
    <row r="7339">
      <c r="A7339" s="1" t="s">
        <v>47</v>
      </c>
      <c r="B7339" s="7" t="s">
        <v>198</v>
      </c>
      <c r="C7339" s="1" t="s">
        <v>7284</v>
      </c>
      <c r="D7339" s="8">
        <v>0.0</v>
      </c>
      <c r="E7339" s="1"/>
      <c r="F7339" s="1">
        <v>7.4</v>
      </c>
      <c r="G7339" s="1"/>
      <c r="H7339" s="1"/>
    </row>
    <row r="7340">
      <c r="A7340" s="1" t="s">
        <v>47</v>
      </c>
      <c r="B7340" s="7" t="s">
        <v>198</v>
      </c>
      <c r="C7340" s="1" t="s">
        <v>7285</v>
      </c>
      <c r="D7340" s="8">
        <v>0.0</v>
      </c>
      <c r="E7340" s="1"/>
      <c r="F7340" s="1">
        <v>9.9</v>
      </c>
      <c r="G7340" s="1"/>
      <c r="H7340" s="1"/>
    </row>
    <row r="7341">
      <c r="A7341" s="1" t="s">
        <v>47</v>
      </c>
      <c r="B7341" s="7" t="s">
        <v>198</v>
      </c>
      <c r="C7341" s="1" t="s">
        <v>7286</v>
      </c>
      <c r="D7341" s="8">
        <v>0.0</v>
      </c>
      <c r="E7341" s="1"/>
      <c r="F7341" s="1">
        <v>6.6</v>
      </c>
      <c r="G7341" s="1"/>
      <c r="H7341" s="1"/>
    </row>
    <row r="7342">
      <c r="A7342" s="1" t="s">
        <v>47</v>
      </c>
      <c r="B7342" s="7" t="s">
        <v>198</v>
      </c>
      <c r="C7342" s="1" t="s">
        <v>7287</v>
      </c>
      <c r="D7342" s="8">
        <v>0.0</v>
      </c>
      <c r="E7342" s="1"/>
      <c r="F7342" s="1">
        <v>4.9</v>
      </c>
      <c r="G7342" s="1"/>
      <c r="H7342" s="1"/>
    </row>
    <row r="7343">
      <c r="A7343" s="1" t="s">
        <v>47</v>
      </c>
      <c r="B7343" s="7" t="s">
        <v>198</v>
      </c>
      <c r="C7343" s="1" t="s">
        <v>7288</v>
      </c>
      <c r="D7343" s="8">
        <v>0.0</v>
      </c>
      <c r="E7343" s="1"/>
      <c r="F7343" s="1">
        <v>10.4</v>
      </c>
      <c r="G7343" s="1"/>
      <c r="H7343" s="1"/>
    </row>
    <row r="7344">
      <c r="A7344" s="1" t="s">
        <v>47</v>
      </c>
      <c r="B7344" s="7" t="s">
        <v>198</v>
      </c>
      <c r="C7344" s="1" t="s">
        <v>7289</v>
      </c>
      <c r="D7344" s="8">
        <v>0.0</v>
      </c>
      <c r="E7344" s="1"/>
      <c r="F7344" s="1">
        <v>8.8</v>
      </c>
      <c r="G7344" s="1"/>
      <c r="H7344" s="1"/>
    </row>
    <row r="7345">
      <c r="A7345" s="1" t="s">
        <v>47</v>
      </c>
      <c r="B7345" s="7" t="s">
        <v>198</v>
      </c>
      <c r="C7345" s="1" t="s">
        <v>7290</v>
      </c>
      <c r="D7345" s="8">
        <v>1.0</v>
      </c>
      <c r="E7345" s="1"/>
      <c r="F7345" s="1">
        <v>6.9</v>
      </c>
      <c r="G7345" s="1"/>
      <c r="H7345" s="1"/>
    </row>
    <row r="7346">
      <c r="A7346" s="1" t="s">
        <v>47</v>
      </c>
      <c r="B7346" s="7" t="s">
        <v>198</v>
      </c>
      <c r="C7346" s="1" t="s">
        <v>7291</v>
      </c>
      <c r="D7346" s="8">
        <v>0.0</v>
      </c>
      <c r="E7346" s="1"/>
      <c r="F7346" s="1">
        <v>8.5</v>
      </c>
      <c r="G7346" s="1"/>
      <c r="H7346" s="1"/>
    </row>
    <row r="7347">
      <c r="A7347" s="1" t="s">
        <v>47</v>
      </c>
      <c r="B7347" s="7" t="s">
        <v>198</v>
      </c>
      <c r="C7347" s="1" t="s">
        <v>7292</v>
      </c>
      <c r="D7347" s="8">
        <v>0.0</v>
      </c>
      <c r="E7347" s="1"/>
      <c r="F7347" s="1">
        <v>9.2</v>
      </c>
      <c r="G7347" s="1"/>
      <c r="H7347" s="1"/>
    </row>
    <row r="7348">
      <c r="A7348" s="1" t="s">
        <v>47</v>
      </c>
      <c r="B7348" s="7" t="s">
        <v>198</v>
      </c>
      <c r="C7348" s="1" t="s">
        <v>7293</v>
      </c>
      <c r="D7348" s="8">
        <v>0.0</v>
      </c>
      <c r="E7348" s="1"/>
      <c r="F7348" s="1">
        <v>9.9</v>
      </c>
      <c r="G7348" s="1"/>
      <c r="H7348" s="1"/>
    </row>
    <row r="7349">
      <c r="A7349" s="1" t="s">
        <v>47</v>
      </c>
      <c r="B7349" s="7" t="s">
        <v>198</v>
      </c>
      <c r="C7349" s="1" t="s">
        <v>7294</v>
      </c>
      <c r="D7349" s="8">
        <v>0.0</v>
      </c>
      <c r="E7349" s="1"/>
      <c r="F7349" s="1">
        <v>9.8</v>
      </c>
      <c r="G7349" s="1"/>
      <c r="H7349" s="1"/>
    </row>
    <row r="7350">
      <c r="A7350" s="1" t="s">
        <v>47</v>
      </c>
      <c r="B7350" s="7" t="s">
        <v>198</v>
      </c>
      <c r="C7350" s="1" t="s">
        <v>7295</v>
      </c>
      <c r="D7350" s="8">
        <v>0.0</v>
      </c>
      <c r="E7350" s="1"/>
      <c r="F7350" s="1">
        <v>9.2</v>
      </c>
      <c r="G7350" s="1"/>
      <c r="H7350" s="1"/>
    </row>
    <row r="7351">
      <c r="A7351" s="1" t="s">
        <v>47</v>
      </c>
      <c r="B7351" s="7" t="s">
        <v>198</v>
      </c>
      <c r="C7351" s="1" t="s">
        <v>7296</v>
      </c>
      <c r="D7351" s="8">
        <v>0.0</v>
      </c>
      <c r="E7351" s="1"/>
      <c r="F7351" s="1">
        <v>1.0</v>
      </c>
      <c r="G7351" s="1"/>
      <c r="H7351" s="1"/>
    </row>
    <row r="7352">
      <c r="A7352" s="1" t="s">
        <v>47</v>
      </c>
      <c r="B7352" s="7" t="s">
        <v>198</v>
      </c>
      <c r="C7352" s="1" t="s">
        <v>7297</v>
      </c>
      <c r="D7352" s="8">
        <v>0.0</v>
      </c>
      <c r="E7352" s="1"/>
      <c r="F7352" s="1">
        <v>1.0</v>
      </c>
      <c r="G7352" s="1"/>
      <c r="H7352" s="1"/>
    </row>
    <row r="7353">
      <c r="A7353" s="1" t="s">
        <v>47</v>
      </c>
      <c r="B7353" s="7" t="s">
        <v>198</v>
      </c>
      <c r="C7353" s="1" t="s">
        <v>7298</v>
      </c>
      <c r="D7353" s="8">
        <v>0.0</v>
      </c>
      <c r="E7353" s="1"/>
      <c r="F7353" s="1">
        <v>7.1</v>
      </c>
      <c r="G7353" s="1"/>
      <c r="H7353" s="1"/>
    </row>
    <row r="7354">
      <c r="A7354" s="1" t="s">
        <v>47</v>
      </c>
      <c r="B7354" s="7" t="s">
        <v>198</v>
      </c>
      <c r="C7354" s="1" t="s">
        <v>7299</v>
      </c>
      <c r="D7354" s="8">
        <v>1.0</v>
      </c>
      <c r="E7354" s="1"/>
      <c r="F7354" s="1">
        <v>3.7</v>
      </c>
      <c r="G7354" s="1"/>
      <c r="H7354" s="1"/>
    </row>
    <row r="7355">
      <c r="A7355" s="1" t="s">
        <v>47</v>
      </c>
      <c r="B7355" s="7" t="s">
        <v>198</v>
      </c>
      <c r="C7355" s="1" t="s">
        <v>7300</v>
      </c>
      <c r="D7355" s="8">
        <v>0.0</v>
      </c>
      <c r="E7355" s="1"/>
      <c r="F7355" s="1">
        <v>8.6</v>
      </c>
      <c r="G7355" s="1"/>
      <c r="H7355" s="1"/>
    </row>
    <row r="7356">
      <c r="A7356" s="1" t="s">
        <v>47</v>
      </c>
      <c r="B7356" s="7" t="s">
        <v>198</v>
      </c>
      <c r="C7356" s="1" t="s">
        <v>7301</v>
      </c>
      <c r="D7356" s="8">
        <v>1.0</v>
      </c>
      <c r="E7356" s="1"/>
      <c r="F7356" s="1">
        <v>3.4</v>
      </c>
      <c r="G7356" s="1"/>
      <c r="H7356" s="1"/>
    </row>
    <row r="7357">
      <c r="A7357" s="1" t="s">
        <v>47</v>
      </c>
      <c r="B7357" s="7" t="s">
        <v>198</v>
      </c>
      <c r="C7357" s="1" t="s">
        <v>7302</v>
      </c>
      <c r="D7357" s="8">
        <v>0.0</v>
      </c>
      <c r="E7357" s="1"/>
      <c r="F7357" s="1">
        <v>5.9</v>
      </c>
      <c r="G7357" s="1"/>
      <c r="H7357" s="1"/>
    </row>
    <row r="7358">
      <c r="A7358" s="1" t="s">
        <v>47</v>
      </c>
      <c r="B7358" s="7" t="s">
        <v>198</v>
      </c>
      <c r="C7358" s="1" t="s">
        <v>7303</v>
      </c>
      <c r="D7358" s="8">
        <v>0.0</v>
      </c>
      <c r="E7358" s="1"/>
      <c r="F7358" s="1">
        <v>8.3</v>
      </c>
      <c r="G7358" s="1"/>
      <c r="H7358" s="1"/>
    </row>
    <row r="7359">
      <c r="A7359" s="1" t="s">
        <v>47</v>
      </c>
      <c r="B7359" s="7" t="s">
        <v>198</v>
      </c>
      <c r="C7359" s="1" t="s">
        <v>7304</v>
      </c>
      <c r="D7359" s="8">
        <v>0.0</v>
      </c>
      <c r="E7359" s="1"/>
      <c r="F7359" s="1">
        <v>6.8</v>
      </c>
      <c r="G7359" s="1"/>
      <c r="H7359" s="1"/>
    </row>
    <row r="7360">
      <c r="A7360" s="1" t="s">
        <v>47</v>
      </c>
      <c r="B7360" s="7" t="s">
        <v>198</v>
      </c>
      <c r="C7360" s="1" t="s">
        <v>7305</v>
      </c>
      <c r="D7360" s="8">
        <v>0.0</v>
      </c>
      <c r="E7360" s="1"/>
      <c r="F7360" s="1">
        <v>5.8</v>
      </c>
      <c r="G7360" s="1"/>
      <c r="H7360" s="1"/>
    </row>
    <row r="7361">
      <c r="A7361" s="1" t="s">
        <v>47</v>
      </c>
      <c r="B7361" s="7" t="s">
        <v>198</v>
      </c>
      <c r="C7361" s="1" t="s">
        <v>7306</v>
      </c>
      <c r="D7361" s="8">
        <v>0.0</v>
      </c>
      <c r="E7361" s="1"/>
      <c r="F7361" s="1">
        <v>7.2</v>
      </c>
      <c r="G7361" s="1"/>
      <c r="H7361" s="1"/>
    </row>
    <row r="7362">
      <c r="A7362" s="1" t="s">
        <v>47</v>
      </c>
      <c r="B7362" s="7" t="s">
        <v>198</v>
      </c>
      <c r="C7362" s="1" t="s">
        <v>7307</v>
      </c>
      <c r="D7362" s="8">
        <v>0.0</v>
      </c>
      <c r="E7362" s="1"/>
      <c r="F7362" s="1">
        <v>4.7</v>
      </c>
      <c r="G7362" s="1"/>
      <c r="H7362" s="1"/>
    </row>
    <row r="7363">
      <c r="A7363" s="1" t="s">
        <v>47</v>
      </c>
      <c r="B7363" s="7" t="s">
        <v>198</v>
      </c>
      <c r="C7363" s="1" t="s">
        <v>7308</v>
      </c>
      <c r="D7363" s="8">
        <v>0.0</v>
      </c>
      <c r="E7363" s="1"/>
      <c r="F7363" s="1">
        <v>11.6</v>
      </c>
      <c r="G7363" s="1"/>
      <c r="H7363" s="1"/>
    </row>
    <row r="7364">
      <c r="A7364" s="1" t="s">
        <v>47</v>
      </c>
      <c r="B7364" s="7" t="s">
        <v>198</v>
      </c>
      <c r="C7364" s="1" t="s">
        <v>7309</v>
      </c>
      <c r="D7364" s="8">
        <v>0.0</v>
      </c>
      <c r="E7364" s="1"/>
      <c r="F7364" s="1">
        <v>5.6</v>
      </c>
      <c r="G7364" s="1"/>
      <c r="H7364" s="1"/>
    </row>
    <row r="7365">
      <c r="A7365" s="1" t="s">
        <v>47</v>
      </c>
      <c r="B7365" s="7" t="s">
        <v>198</v>
      </c>
      <c r="C7365" s="1" t="s">
        <v>7310</v>
      </c>
      <c r="D7365" s="8">
        <v>0.0</v>
      </c>
      <c r="E7365" s="1"/>
      <c r="F7365" s="1">
        <v>6.9</v>
      </c>
      <c r="G7365" s="1"/>
      <c r="H7365" s="1"/>
    </row>
    <row r="7366">
      <c r="A7366" s="1" t="s">
        <v>47</v>
      </c>
      <c r="B7366" s="7" t="s">
        <v>198</v>
      </c>
      <c r="C7366" s="1" t="s">
        <v>7311</v>
      </c>
      <c r="D7366" s="8">
        <v>0.0</v>
      </c>
      <c r="E7366" s="1"/>
      <c r="F7366" s="1">
        <v>10.3</v>
      </c>
      <c r="G7366" s="1"/>
      <c r="H7366" s="1"/>
    </row>
    <row r="7367">
      <c r="A7367" s="1" t="s">
        <v>47</v>
      </c>
      <c r="B7367" s="7" t="s">
        <v>198</v>
      </c>
      <c r="C7367" s="1" t="s">
        <v>7312</v>
      </c>
      <c r="D7367" s="8">
        <v>0.0</v>
      </c>
      <c r="E7367" s="1"/>
      <c r="F7367" s="1">
        <v>8.0</v>
      </c>
      <c r="G7367" s="1"/>
      <c r="H7367" s="1"/>
    </row>
    <row r="7368">
      <c r="A7368" s="1" t="s">
        <v>47</v>
      </c>
      <c r="B7368" s="7" t="s">
        <v>198</v>
      </c>
      <c r="C7368" s="1" t="s">
        <v>7313</v>
      </c>
      <c r="D7368" s="8">
        <v>0.0</v>
      </c>
      <c r="E7368" s="1"/>
      <c r="F7368" s="1">
        <v>3.0</v>
      </c>
      <c r="G7368" s="1"/>
      <c r="H7368" s="1"/>
    </row>
    <row r="7369">
      <c r="A7369" s="1" t="s">
        <v>47</v>
      </c>
      <c r="B7369" s="7" t="s">
        <v>198</v>
      </c>
      <c r="C7369" s="1" t="s">
        <v>7314</v>
      </c>
      <c r="D7369" s="8">
        <v>0.0</v>
      </c>
      <c r="E7369" s="1"/>
      <c r="F7369" s="1">
        <v>11.1</v>
      </c>
      <c r="G7369" s="1"/>
      <c r="H7369" s="1"/>
    </row>
    <row r="7370">
      <c r="A7370" s="1" t="s">
        <v>47</v>
      </c>
      <c r="B7370" s="7" t="s">
        <v>198</v>
      </c>
      <c r="C7370" s="1" t="s">
        <v>7315</v>
      </c>
      <c r="D7370" s="8">
        <v>0.0</v>
      </c>
      <c r="E7370" s="1"/>
      <c r="F7370" s="1">
        <v>7.9</v>
      </c>
      <c r="G7370" s="1"/>
      <c r="H7370" s="1"/>
    </row>
    <row r="7371">
      <c r="A7371" s="1" t="s">
        <v>47</v>
      </c>
      <c r="B7371" s="7" t="s">
        <v>198</v>
      </c>
      <c r="C7371" s="1" t="s">
        <v>7316</v>
      </c>
      <c r="D7371" s="8">
        <v>0.0</v>
      </c>
      <c r="E7371" s="1"/>
      <c r="F7371" s="1">
        <v>9.8</v>
      </c>
      <c r="G7371" s="1"/>
      <c r="H7371" s="1"/>
    </row>
    <row r="7372">
      <c r="A7372" s="1" t="s">
        <v>47</v>
      </c>
      <c r="B7372" s="7" t="s">
        <v>198</v>
      </c>
      <c r="C7372" s="1" t="s">
        <v>7317</v>
      </c>
      <c r="D7372" s="8">
        <v>0.0</v>
      </c>
      <c r="E7372" s="1"/>
      <c r="F7372" s="1">
        <v>6.3</v>
      </c>
      <c r="G7372" s="1"/>
      <c r="H7372" s="1"/>
    </row>
    <row r="7373">
      <c r="A7373" s="1" t="s">
        <v>47</v>
      </c>
      <c r="B7373" s="7" t="s">
        <v>198</v>
      </c>
      <c r="C7373" s="1" t="s">
        <v>7318</v>
      </c>
      <c r="D7373" s="8">
        <v>0.0</v>
      </c>
      <c r="E7373" s="1"/>
      <c r="F7373" s="1">
        <v>6.7</v>
      </c>
      <c r="G7373" s="1"/>
      <c r="H7373" s="1"/>
    </row>
    <row r="7374">
      <c r="A7374" s="1" t="s">
        <v>47</v>
      </c>
      <c r="B7374" s="7" t="s">
        <v>198</v>
      </c>
      <c r="C7374" s="1" t="s">
        <v>7319</v>
      </c>
      <c r="D7374" s="8">
        <v>0.0</v>
      </c>
      <c r="E7374" s="1"/>
      <c r="F7374" s="1">
        <v>11.5</v>
      </c>
      <c r="G7374" s="1"/>
      <c r="H7374" s="1"/>
    </row>
    <row r="7375">
      <c r="A7375" s="1" t="s">
        <v>47</v>
      </c>
      <c r="B7375" s="7" t="s">
        <v>198</v>
      </c>
      <c r="C7375" s="1" t="s">
        <v>7320</v>
      </c>
      <c r="D7375" s="8">
        <v>0.0</v>
      </c>
      <c r="E7375" s="1"/>
      <c r="F7375" s="1">
        <v>3.5</v>
      </c>
      <c r="G7375" s="1"/>
      <c r="H7375" s="1"/>
    </row>
    <row r="7376">
      <c r="A7376" s="1" t="s">
        <v>47</v>
      </c>
      <c r="B7376" s="7" t="s">
        <v>198</v>
      </c>
      <c r="C7376" s="1" t="s">
        <v>7321</v>
      </c>
      <c r="D7376" s="8">
        <v>0.0</v>
      </c>
      <c r="E7376" s="1"/>
      <c r="F7376" s="1">
        <v>2.1</v>
      </c>
      <c r="G7376" s="1"/>
      <c r="H7376" s="1"/>
    </row>
    <row r="7377">
      <c r="A7377" s="1" t="s">
        <v>47</v>
      </c>
      <c r="B7377" s="7" t="s">
        <v>198</v>
      </c>
      <c r="C7377" s="1" t="s">
        <v>7322</v>
      </c>
      <c r="D7377" s="8">
        <v>0.0</v>
      </c>
      <c r="E7377" s="1"/>
      <c r="F7377" s="1">
        <v>11.3</v>
      </c>
      <c r="G7377" s="1"/>
      <c r="H7377" s="1"/>
    </row>
    <row r="7378">
      <c r="A7378" s="1" t="s">
        <v>47</v>
      </c>
      <c r="B7378" s="7" t="s">
        <v>198</v>
      </c>
      <c r="C7378" s="1" t="s">
        <v>7323</v>
      </c>
      <c r="D7378" s="8">
        <v>0.0</v>
      </c>
      <c r="E7378" s="1"/>
      <c r="F7378" s="1">
        <v>9.9</v>
      </c>
      <c r="G7378" s="1"/>
      <c r="H7378" s="1"/>
    </row>
    <row r="7379">
      <c r="A7379" s="1" t="s">
        <v>47</v>
      </c>
      <c r="B7379" s="7" t="s">
        <v>198</v>
      </c>
      <c r="C7379" s="1" t="s">
        <v>7324</v>
      </c>
      <c r="D7379" s="8">
        <v>0.0</v>
      </c>
      <c r="E7379" s="1"/>
      <c r="F7379" s="1">
        <v>9.5</v>
      </c>
      <c r="G7379" s="1"/>
      <c r="H7379" s="1"/>
    </row>
    <row r="7380">
      <c r="A7380" s="1" t="s">
        <v>47</v>
      </c>
      <c r="B7380" s="7" t="s">
        <v>198</v>
      </c>
      <c r="C7380" s="1" t="s">
        <v>7325</v>
      </c>
      <c r="D7380" s="8">
        <v>0.0</v>
      </c>
      <c r="E7380" s="1"/>
      <c r="F7380" s="1">
        <v>12.0</v>
      </c>
      <c r="G7380" s="1"/>
      <c r="H7380" s="1"/>
    </row>
    <row r="7381">
      <c r="A7381" s="1" t="s">
        <v>47</v>
      </c>
      <c r="B7381" s="7" t="s">
        <v>198</v>
      </c>
      <c r="C7381" s="1" t="s">
        <v>7326</v>
      </c>
      <c r="D7381" s="8">
        <v>0.0</v>
      </c>
      <c r="E7381" s="1"/>
      <c r="F7381" s="1">
        <v>11.4</v>
      </c>
      <c r="G7381" s="1"/>
      <c r="H7381" s="1"/>
    </row>
    <row r="7382">
      <c r="A7382" s="1" t="s">
        <v>47</v>
      </c>
      <c r="B7382" s="7" t="s">
        <v>198</v>
      </c>
      <c r="C7382" s="1" t="s">
        <v>7327</v>
      </c>
      <c r="D7382" s="8">
        <v>0.0</v>
      </c>
      <c r="E7382" s="1"/>
      <c r="F7382" s="1">
        <v>12.2</v>
      </c>
      <c r="G7382" s="1"/>
      <c r="H7382" s="1"/>
    </row>
    <row r="7383">
      <c r="A7383" s="1" t="s">
        <v>47</v>
      </c>
      <c r="B7383" s="7" t="s">
        <v>199</v>
      </c>
      <c r="C7383" s="1" t="s">
        <v>7328</v>
      </c>
      <c r="D7383" s="8">
        <v>0.0</v>
      </c>
      <c r="E7383" s="1"/>
      <c r="F7383" s="1">
        <v>1.1</v>
      </c>
      <c r="G7383" s="1"/>
      <c r="H7383" s="1"/>
    </row>
    <row r="7384">
      <c r="A7384" s="1" t="s">
        <v>47</v>
      </c>
      <c r="B7384" s="7" t="s">
        <v>199</v>
      </c>
      <c r="C7384" s="1" t="s">
        <v>7329</v>
      </c>
      <c r="D7384" s="8">
        <v>0.0</v>
      </c>
      <c r="E7384" s="1"/>
      <c r="F7384" s="1">
        <v>2.0</v>
      </c>
      <c r="G7384" s="1"/>
      <c r="H7384" s="1"/>
    </row>
    <row r="7385">
      <c r="A7385" s="1" t="s">
        <v>47</v>
      </c>
      <c r="B7385" s="7" t="s">
        <v>199</v>
      </c>
      <c r="C7385" s="1" t="s">
        <v>7330</v>
      </c>
      <c r="D7385" s="8">
        <v>0.0</v>
      </c>
      <c r="E7385" s="1"/>
      <c r="F7385" s="1">
        <v>2.1</v>
      </c>
      <c r="G7385" s="1"/>
      <c r="H7385" s="1"/>
    </row>
    <row r="7386">
      <c r="A7386" s="1" t="s">
        <v>47</v>
      </c>
      <c r="B7386" s="7" t="s">
        <v>199</v>
      </c>
      <c r="C7386" s="1" t="s">
        <v>7331</v>
      </c>
      <c r="D7386" s="8">
        <v>0.0</v>
      </c>
      <c r="E7386" s="1"/>
      <c r="F7386" s="1">
        <v>1.0</v>
      </c>
      <c r="G7386" s="1"/>
      <c r="H7386" s="1"/>
    </row>
    <row r="7387">
      <c r="A7387" s="1" t="s">
        <v>47</v>
      </c>
      <c r="B7387" s="7" t="s">
        <v>199</v>
      </c>
      <c r="C7387" s="1" t="s">
        <v>7332</v>
      </c>
      <c r="D7387" s="8">
        <v>0.0</v>
      </c>
      <c r="E7387" s="1"/>
      <c r="F7387" s="1">
        <v>1.3</v>
      </c>
      <c r="G7387" s="1"/>
      <c r="H7387" s="1"/>
    </row>
    <row r="7388">
      <c r="A7388" s="1" t="s">
        <v>47</v>
      </c>
      <c r="B7388" s="7" t="s">
        <v>199</v>
      </c>
      <c r="C7388" s="1" t="s">
        <v>7333</v>
      </c>
      <c r="D7388" s="8">
        <v>0.0</v>
      </c>
      <c r="E7388" s="1"/>
      <c r="F7388" s="1">
        <v>1.0</v>
      </c>
      <c r="G7388" s="1"/>
      <c r="H7388" s="1"/>
    </row>
    <row r="7389">
      <c r="A7389" s="1" t="s">
        <v>47</v>
      </c>
      <c r="B7389" s="7" t="s">
        <v>199</v>
      </c>
      <c r="C7389" s="1" t="s">
        <v>7334</v>
      </c>
      <c r="D7389" s="8">
        <v>0.0</v>
      </c>
      <c r="E7389" s="1"/>
      <c r="F7389" s="1">
        <v>5.2</v>
      </c>
      <c r="G7389" s="1"/>
      <c r="H7389" s="1"/>
    </row>
    <row r="7390">
      <c r="A7390" s="1" t="s">
        <v>47</v>
      </c>
      <c r="B7390" s="7" t="s">
        <v>199</v>
      </c>
      <c r="C7390" s="1" t="s">
        <v>7335</v>
      </c>
      <c r="D7390" s="8">
        <v>0.0</v>
      </c>
      <c r="E7390" s="1"/>
      <c r="F7390" s="1">
        <v>1.0</v>
      </c>
      <c r="G7390" s="1"/>
      <c r="H7390" s="1"/>
    </row>
    <row r="7391">
      <c r="A7391" s="1" t="s">
        <v>47</v>
      </c>
      <c r="B7391" s="7" t="s">
        <v>199</v>
      </c>
      <c r="C7391" s="1" t="s">
        <v>7336</v>
      </c>
      <c r="D7391" s="8">
        <v>0.0</v>
      </c>
      <c r="E7391" s="1"/>
      <c r="F7391" s="1">
        <v>1.0</v>
      </c>
      <c r="G7391" s="1"/>
      <c r="H7391" s="1"/>
    </row>
    <row r="7392">
      <c r="A7392" s="1" t="s">
        <v>47</v>
      </c>
      <c r="B7392" s="7" t="s">
        <v>199</v>
      </c>
      <c r="C7392" s="1" t="s">
        <v>7337</v>
      </c>
      <c r="D7392" s="8">
        <v>0.0</v>
      </c>
      <c r="E7392" s="1"/>
      <c r="F7392" s="1">
        <v>1.0</v>
      </c>
      <c r="G7392" s="1"/>
      <c r="H7392" s="1"/>
    </row>
    <row r="7393">
      <c r="A7393" s="1" t="s">
        <v>47</v>
      </c>
      <c r="B7393" s="7" t="s">
        <v>199</v>
      </c>
      <c r="C7393" s="1" t="s">
        <v>7338</v>
      </c>
      <c r="D7393" s="8">
        <v>0.0</v>
      </c>
      <c r="E7393" s="1"/>
      <c r="F7393" s="1">
        <v>2.3</v>
      </c>
      <c r="G7393" s="1"/>
      <c r="H7393" s="1"/>
    </row>
    <row r="7394">
      <c r="A7394" s="1" t="s">
        <v>47</v>
      </c>
      <c r="B7394" s="7" t="s">
        <v>199</v>
      </c>
      <c r="C7394" s="1" t="s">
        <v>7339</v>
      </c>
      <c r="D7394" s="8">
        <v>0.0</v>
      </c>
      <c r="E7394" s="1"/>
      <c r="F7394" s="1">
        <v>14.0</v>
      </c>
      <c r="G7394" s="1"/>
      <c r="H7394" s="1"/>
    </row>
    <row r="7395">
      <c r="A7395" s="1" t="s">
        <v>47</v>
      </c>
      <c r="B7395" s="7" t="s">
        <v>199</v>
      </c>
      <c r="C7395" s="1" t="s">
        <v>7340</v>
      </c>
      <c r="D7395" s="8">
        <v>0.0</v>
      </c>
      <c r="E7395" s="1"/>
      <c r="F7395" s="1">
        <v>2.3</v>
      </c>
      <c r="G7395" s="1"/>
      <c r="H7395" s="1"/>
    </row>
    <row r="7396">
      <c r="A7396" s="1" t="s">
        <v>47</v>
      </c>
      <c r="B7396" s="7" t="s">
        <v>199</v>
      </c>
      <c r="C7396" s="1" t="s">
        <v>7341</v>
      </c>
      <c r="D7396" s="8">
        <v>0.0</v>
      </c>
      <c r="E7396" s="1"/>
      <c r="F7396" s="1">
        <v>1.0</v>
      </c>
      <c r="G7396" s="1"/>
      <c r="H7396" s="1"/>
    </row>
    <row r="7397">
      <c r="A7397" s="1" t="s">
        <v>47</v>
      </c>
      <c r="B7397" s="7" t="s">
        <v>199</v>
      </c>
      <c r="C7397" s="1" t="s">
        <v>7342</v>
      </c>
      <c r="D7397" s="8">
        <v>0.0</v>
      </c>
      <c r="E7397" s="1"/>
      <c r="F7397" s="1">
        <v>37.0</v>
      </c>
      <c r="G7397" s="1"/>
      <c r="H7397" s="1"/>
    </row>
    <row r="7398">
      <c r="A7398" s="1" t="s">
        <v>47</v>
      </c>
      <c r="B7398" s="7" t="s">
        <v>199</v>
      </c>
      <c r="C7398" s="1" t="s">
        <v>7343</v>
      </c>
      <c r="D7398" s="8">
        <v>0.0</v>
      </c>
      <c r="E7398" s="1"/>
      <c r="F7398" s="1">
        <v>1.5</v>
      </c>
      <c r="G7398" s="1"/>
      <c r="H7398" s="1"/>
    </row>
    <row r="7399">
      <c r="A7399" s="1" t="s">
        <v>47</v>
      </c>
      <c r="B7399" s="7" t="s">
        <v>199</v>
      </c>
      <c r="C7399" s="1" t="s">
        <v>7344</v>
      </c>
      <c r="D7399" s="8">
        <v>0.0</v>
      </c>
      <c r="E7399" s="1"/>
      <c r="F7399" s="1">
        <v>1.0</v>
      </c>
      <c r="G7399" s="1"/>
      <c r="H7399" s="1"/>
    </row>
    <row r="7400">
      <c r="A7400" s="1" t="s">
        <v>47</v>
      </c>
      <c r="B7400" s="7" t="s">
        <v>199</v>
      </c>
      <c r="C7400" s="1" t="s">
        <v>7345</v>
      </c>
      <c r="D7400" s="8">
        <v>0.0</v>
      </c>
      <c r="E7400" s="1"/>
      <c r="F7400" s="1">
        <v>53.5</v>
      </c>
      <c r="G7400" s="1"/>
      <c r="H7400" s="1"/>
    </row>
    <row r="7401">
      <c r="A7401" s="1" t="s">
        <v>47</v>
      </c>
      <c r="B7401" s="7" t="s">
        <v>199</v>
      </c>
      <c r="C7401" s="1" t="s">
        <v>7346</v>
      </c>
      <c r="D7401" s="8">
        <v>0.0</v>
      </c>
      <c r="E7401" s="1"/>
      <c r="F7401" s="1">
        <v>1.0</v>
      </c>
      <c r="G7401" s="1"/>
      <c r="H7401" s="1"/>
    </row>
    <row r="7402">
      <c r="A7402" s="1" t="s">
        <v>47</v>
      </c>
      <c r="B7402" s="7" t="s">
        <v>199</v>
      </c>
      <c r="C7402" s="1" t="s">
        <v>7347</v>
      </c>
      <c r="D7402" s="8">
        <v>0.0</v>
      </c>
      <c r="E7402" s="1"/>
      <c r="F7402" s="1">
        <v>10.5</v>
      </c>
      <c r="G7402" s="1"/>
      <c r="H7402" s="1"/>
    </row>
    <row r="7403">
      <c r="A7403" s="1" t="s">
        <v>47</v>
      </c>
      <c r="B7403" s="7" t="s">
        <v>199</v>
      </c>
      <c r="C7403" s="1" t="s">
        <v>7348</v>
      </c>
      <c r="D7403" s="8">
        <v>0.0</v>
      </c>
      <c r="E7403" s="1"/>
      <c r="F7403" s="1">
        <v>1.0</v>
      </c>
      <c r="G7403" s="1"/>
      <c r="H7403" s="1"/>
    </row>
    <row r="7404">
      <c r="A7404" s="1" t="s">
        <v>47</v>
      </c>
      <c r="B7404" s="7" t="s">
        <v>199</v>
      </c>
      <c r="C7404" s="1" t="s">
        <v>7349</v>
      </c>
      <c r="D7404" s="8">
        <v>0.0</v>
      </c>
      <c r="E7404" s="1"/>
      <c r="F7404" s="1">
        <v>2.5</v>
      </c>
      <c r="G7404" s="1"/>
      <c r="H7404" s="1"/>
    </row>
    <row r="7405">
      <c r="A7405" s="1" t="s">
        <v>47</v>
      </c>
      <c r="B7405" s="7" t="s">
        <v>199</v>
      </c>
      <c r="C7405" s="1" t="s">
        <v>7350</v>
      </c>
      <c r="D7405" s="8">
        <v>0.0</v>
      </c>
      <c r="E7405" s="1"/>
      <c r="F7405" s="1">
        <v>4.0</v>
      </c>
      <c r="G7405" s="1"/>
      <c r="H7405" s="1"/>
    </row>
    <row r="7406">
      <c r="A7406" s="1" t="s">
        <v>47</v>
      </c>
      <c r="B7406" s="7" t="s">
        <v>199</v>
      </c>
      <c r="C7406" s="1" t="s">
        <v>7351</v>
      </c>
      <c r="D7406" s="8">
        <v>0.0</v>
      </c>
      <c r="E7406" s="1"/>
      <c r="F7406" s="1">
        <v>1.0</v>
      </c>
      <c r="G7406" s="1"/>
      <c r="H7406" s="1"/>
    </row>
    <row r="7407">
      <c r="A7407" s="1" t="s">
        <v>47</v>
      </c>
      <c r="B7407" s="7" t="s">
        <v>199</v>
      </c>
      <c r="C7407" s="1" t="s">
        <v>7352</v>
      </c>
      <c r="D7407" s="8">
        <v>0.0</v>
      </c>
      <c r="E7407" s="1"/>
      <c r="F7407" s="1">
        <v>1.0</v>
      </c>
      <c r="G7407" s="1"/>
      <c r="H7407" s="1"/>
    </row>
    <row r="7408">
      <c r="A7408" s="1" t="s">
        <v>47</v>
      </c>
      <c r="B7408" s="7" t="s">
        <v>199</v>
      </c>
      <c r="C7408" s="1" t="s">
        <v>7353</v>
      </c>
      <c r="D7408" s="8">
        <v>0.0</v>
      </c>
      <c r="E7408" s="1"/>
      <c r="F7408" s="1">
        <v>1.0</v>
      </c>
      <c r="G7408" s="1"/>
      <c r="H7408" s="1"/>
    </row>
    <row r="7409">
      <c r="A7409" s="1" t="s">
        <v>47</v>
      </c>
      <c r="B7409" s="7" t="s">
        <v>199</v>
      </c>
      <c r="C7409" s="1" t="s">
        <v>7354</v>
      </c>
      <c r="D7409" s="8">
        <v>0.0</v>
      </c>
      <c r="E7409" s="1"/>
      <c r="F7409" s="1">
        <v>3.0</v>
      </c>
      <c r="G7409" s="1"/>
      <c r="H7409" s="1"/>
    </row>
    <row r="7410">
      <c r="A7410" s="1" t="s">
        <v>47</v>
      </c>
      <c r="B7410" s="7" t="s">
        <v>199</v>
      </c>
      <c r="C7410" s="1" t="s">
        <v>7355</v>
      </c>
      <c r="D7410" s="8">
        <v>0.0</v>
      </c>
      <c r="E7410" s="1"/>
      <c r="F7410" s="1">
        <v>32.0</v>
      </c>
      <c r="G7410" s="1"/>
      <c r="H7410" s="1"/>
    </row>
    <row r="7411">
      <c r="A7411" s="1" t="s">
        <v>47</v>
      </c>
      <c r="B7411" s="7" t="s">
        <v>199</v>
      </c>
      <c r="C7411" s="1" t="s">
        <v>7356</v>
      </c>
      <c r="D7411" s="8">
        <v>0.0</v>
      </c>
      <c r="E7411" s="1"/>
      <c r="F7411" s="1">
        <v>1.0</v>
      </c>
      <c r="G7411" s="1"/>
      <c r="H7411" s="1"/>
    </row>
    <row r="7412">
      <c r="A7412" s="1" t="s">
        <v>47</v>
      </c>
      <c r="B7412" s="7" t="s">
        <v>199</v>
      </c>
      <c r="C7412" s="1" t="s">
        <v>7357</v>
      </c>
      <c r="D7412" s="8">
        <v>0.0</v>
      </c>
      <c r="E7412" s="1"/>
      <c r="F7412" s="1">
        <v>10.0</v>
      </c>
      <c r="G7412" s="1"/>
      <c r="H7412" s="1"/>
    </row>
    <row r="7413">
      <c r="A7413" s="1" t="s">
        <v>47</v>
      </c>
      <c r="B7413" s="7" t="s">
        <v>199</v>
      </c>
      <c r="C7413" s="1" t="s">
        <v>7358</v>
      </c>
      <c r="D7413" s="8">
        <v>0.0</v>
      </c>
      <c r="E7413" s="1"/>
      <c r="F7413" s="1">
        <v>3.0</v>
      </c>
      <c r="G7413" s="1"/>
      <c r="H7413" s="1"/>
    </row>
    <row r="7414">
      <c r="A7414" s="1" t="s">
        <v>47</v>
      </c>
      <c r="B7414" s="7" t="s">
        <v>199</v>
      </c>
      <c r="C7414" s="1" t="s">
        <v>7359</v>
      </c>
      <c r="D7414" s="8">
        <v>0.0</v>
      </c>
      <c r="E7414" s="1"/>
      <c r="F7414" s="1">
        <v>1.0</v>
      </c>
      <c r="G7414" s="1"/>
      <c r="H7414" s="1"/>
    </row>
    <row r="7415">
      <c r="A7415" s="1" t="s">
        <v>47</v>
      </c>
      <c r="B7415" s="7" t="s">
        <v>199</v>
      </c>
      <c r="C7415" s="1" t="s">
        <v>7360</v>
      </c>
      <c r="D7415" s="8">
        <v>0.0</v>
      </c>
      <c r="E7415" s="1"/>
      <c r="F7415" s="1">
        <v>1.0</v>
      </c>
      <c r="G7415" s="1"/>
      <c r="H7415" s="1"/>
    </row>
    <row r="7416">
      <c r="A7416" s="1" t="s">
        <v>47</v>
      </c>
      <c r="B7416" s="7" t="s">
        <v>199</v>
      </c>
      <c r="C7416" s="1" t="s">
        <v>7361</v>
      </c>
      <c r="D7416" s="8">
        <v>0.0</v>
      </c>
      <c r="E7416" s="1"/>
      <c r="F7416" s="1">
        <v>4.0</v>
      </c>
      <c r="G7416" s="1"/>
      <c r="H7416" s="1"/>
    </row>
    <row r="7417">
      <c r="A7417" s="1" t="s">
        <v>47</v>
      </c>
      <c r="B7417" s="7" t="s">
        <v>199</v>
      </c>
      <c r="C7417" s="1" t="s">
        <v>7362</v>
      </c>
      <c r="D7417" s="8">
        <v>0.0</v>
      </c>
      <c r="E7417" s="1"/>
      <c r="F7417" s="1">
        <v>1.0</v>
      </c>
      <c r="G7417" s="1"/>
      <c r="H7417" s="1"/>
    </row>
    <row r="7418">
      <c r="A7418" s="1" t="s">
        <v>47</v>
      </c>
      <c r="B7418" s="7" t="s">
        <v>199</v>
      </c>
      <c r="C7418" s="1" t="s">
        <v>7363</v>
      </c>
      <c r="D7418" s="8">
        <v>0.0</v>
      </c>
      <c r="E7418" s="1"/>
      <c r="F7418" s="1">
        <v>1.0</v>
      </c>
      <c r="G7418" s="1"/>
      <c r="H7418" s="1"/>
    </row>
    <row r="7419">
      <c r="A7419" s="1" t="s">
        <v>47</v>
      </c>
      <c r="B7419" s="7" t="s">
        <v>199</v>
      </c>
      <c r="C7419" s="1" t="s">
        <v>7364</v>
      </c>
      <c r="D7419" s="8">
        <v>0.0</v>
      </c>
      <c r="E7419" s="1"/>
      <c r="F7419" s="1">
        <v>1.0</v>
      </c>
      <c r="G7419" s="1"/>
      <c r="H7419" s="1"/>
    </row>
    <row r="7420">
      <c r="A7420" s="1" t="s">
        <v>47</v>
      </c>
      <c r="B7420" s="7" t="s">
        <v>199</v>
      </c>
      <c r="C7420" s="1" t="s">
        <v>7365</v>
      </c>
      <c r="D7420" s="8">
        <v>0.0</v>
      </c>
      <c r="E7420" s="1"/>
      <c r="F7420" s="1">
        <v>31.0</v>
      </c>
      <c r="G7420" s="1"/>
      <c r="H7420" s="1"/>
    </row>
    <row r="7421">
      <c r="A7421" s="1" t="s">
        <v>47</v>
      </c>
      <c r="B7421" s="7" t="s">
        <v>199</v>
      </c>
      <c r="C7421" s="1" t="s">
        <v>7366</v>
      </c>
      <c r="D7421" s="8">
        <v>0.0</v>
      </c>
      <c r="E7421" s="1"/>
      <c r="F7421" s="1">
        <v>1.0</v>
      </c>
      <c r="G7421" s="1"/>
      <c r="H7421" s="1"/>
    </row>
    <row r="7422">
      <c r="A7422" s="1" t="s">
        <v>47</v>
      </c>
      <c r="B7422" s="7" t="s">
        <v>199</v>
      </c>
      <c r="C7422" s="1" t="s">
        <v>7367</v>
      </c>
      <c r="D7422" s="8">
        <v>0.0</v>
      </c>
      <c r="E7422" s="1"/>
      <c r="F7422" s="1">
        <v>5.0</v>
      </c>
      <c r="G7422" s="1"/>
      <c r="H7422" s="1"/>
    </row>
    <row r="7423">
      <c r="A7423" s="1" t="s">
        <v>47</v>
      </c>
      <c r="B7423" s="7" t="s">
        <v>199</v>
      </c>
      <c r="C7423" s="1" t="s">
        <v>7368</v>
      </c>
      <c r="D7423" s="8">
        <v>0.0</v>
      </c>
      <c r="E7423" s="1"/>
      <c r="F7423" s="1">
        <v>1.0</v>
      </c>
      <c r="G7423" s="1"/>
      <c r="H7423" s="1"/>
    </row>
    <row r="7424">
      <c r="A7424" s="1" t="s">
        <v>47</v>
      </c>
      <c r="B7424" s="7" t="s">
        <v>199</v>
      </c>
      <c r="C7424" s="1" t="s">
        <v>7369</v>
      </c>
      <c r="D7424" s="8">
        <v>0.0</v>
      </c>
      <c r="E7424" s="1"/>
      <c r="F7424" s="1">
        <v>41.0</v>
      </c>
      <c r="G7424" s="1"/>
      <c r="H7424" s="1"/>
    </row>
    <row r="7425">
      <c r="A7425" s="1" t="s">
        <v>47</v>
      </c>
      <c r="B7425" s="7" t="s">
        <v>199</v>
      </c>
      <c r="C7425" s="1" t="s">
        <v>7370</v>
      </c>
      <c r="D7425" s="8">
        <v>0.0</v>
      </c>
      <c r="E7425" s="1"/>
      <c r="F7425" s="1">
        <v>41.0</v>
      </c>
      <c r="G7425" s="1"/>
      <c r="H7425" s="1"/>
    </row>
    <row r="7426">
      <c r="A7426" s="1" t="s">
        <v>47</v>
      </c>
      <c r="B7426" s="7" t="s">
        <v>199</v>
      </c>
      <c r="C7426" s="1" t="s">
        <v>7371</v>
      </c>
      <c r="D7426" s="8">
        <v>0.0</v>
      </c>
      <c r="E7426" s="1"/>
      <c r="F7426" s="1">
        <v>3.0</v>
      </c>
      <c r="G7426" s="1"/>
      <c r="H7426" s="1"/>
    </row>
    <row r="7427">
      <c r="A7427" s="1" t="s">
        <v>47</v>
      </c>
      <c r="B7427" s="7" t="s">
        <v>199</v>
      </c>
      <c r="C7427" s="1" t="s">
        <v>7372</v>
      </c>
      <c r="D7427" s="8">
        <v>0.0</v>
      </c>
      <c r="E7427" s="1"/>
      <c r="F7427" s="1">
        <v>2.0</v>
      </c>
      <c r="G7427" s="1"/>
      <c r="H7427" s="1"/>
    </row>
    <row r="7428">
      <c r="A7428" s="1" t="s">
        <v>47</v>
      </c>
      <c r="B7428" s="7" t="s">
        <v>199</v>
      </c>
      <c r="C7428" s="1" t="s">
        <v>7373</v>
      </c>
      <c r="D7428" s="8">
        <v>0.0</v>
      </c>
      <c r="E7428" s="1"/>
      <c r="F7428" s="1">
        <v>1.0</v>
      </c>
      <c r="G7428" s="1"/>
      <c r="H7428" s="1"/>
    </row>
    <row r="7429">
      <c r="A7429" s="1" t="s">
        <v>47</v>
      </c>
      <c r="B7429" s="7" t="s">
        <v>199</v>
      </c>
      <c r="C7429" s="1" t="s">
        <v>7374</v>
      </c>
      <c r="D7429" s="8">
        <v>0.0</v>
      </c>
      <c r="E7429" s="1"/>
      <c r="F7429" s="1">
        <v>1.0</v>
      </c>
      <c r="G7429" s="1"/>
      <c r="H7429" s="1"/>
    </row>
    <row r="7430">
      <c r="A7430" s="1" t="s">
        <v>47</v>
      </c>
      <c r="B7430" s="7" t="s">
        <v>199</v>
      </c>
      <c r="C7430" s="1" t="s">
        <v>7375</v>
      </c>
      <c r="D7430" s="8">
        <v>0.0</v>
      </c>
      <c r="E7430" s="1"/>
      <c r="F7430" s="1">
        <v>4.0</v>
      </c>
      <c r="G7430" s="1"/>
      <c r="H7430" s="1"/>
    </row>
    <row r="7431">
      <c r="A7431" s="1" t="s">
        <v>47</v>
      </c>
      <c r="B7431" s="7" t="s">
        <v>199</v>
      </c>
      <c r="C7431" s="1" t="s">
        <v>7376</v>
      </c>
      <c r="D7431" s="8">
        <v>0.0</v>
      </c>
      <c r="E7431" s="1"/>
      <c r="F7431" s="1">
        <v>1.0</v>
      </c>
      <c r="G7431" s="1"/>
      <c r="H7431" s="1"/>
    </row>
    <row r="7432">
      <c r="A7432" s="1" t="s">
        <v>47</v>
      </c>
      <c r="B7432" s="7" t="s">
        <v>199</v>
      </c>
      <c r="C7432" s="1" t="s">
        <v>7377</v>
      </c>
      <c r="D7432" s="8">
        <v>0.0</v>
      </c>
      <c r="E7432" s="1"/>
      <c r="F7432" s="1">
        <v>2.0</v>
      </c>
      <c r="G7432" s="1"/>
      <c r="H7432" s="1"/>
    </row>
    <row r="7433">
      <c r="A7433" s="1" t="s">
        <v>47</v>
      </c>
      <c r="B7433" s="7" t="s">
        <v>200</v>
      </c>
      <c r="C7433" s="1" t="s">
        <v>3511</v>
      </c>
      <c r="D7433" s="8">
        <v>0.0</v>
      </c>
      <c r="E7433" s="1"/>
      <c r="F7433" s="1">
        <v>1.1</v>
      </c>
      <c r="G7433" s="1"/>
      <c r="H7433" s="1"/>
    </row>
    <row r="7434">
      <c r="A7434" s="1" t="s">
        <v>47</v>
      </c>
      <c r="B7434" s="7" t="s">
        <v>200</v>
      </c>
      <c r="C7434" s="1" t="s">
        <v>7378</v>
      </c>
      <c r="D7434" s="8">
        <v>0.0</v>
      </c>
      <c r="E7434" s="1"/>
      <c r="F7434" s="1">
        <v>1.9</v>
      </c>
      <c r="G7434" s="1"/>
      <c r="H7434" s="1"/>
    </row>
    <row r="7435">
      <c r="A7435" s="1" t="s">
        <v>47</v>
      </c>
      <c r="B7435" s="7" t="s">
        <v>200</v>
      </c>
      <c r="C7435" s="1" t="s">
        <v>7379</v>
      </c>
      <c r="D7435" s="8">
        <v>0.0</v>
      </c>
      <c r="E7435" s="1"/>
      <c r="F7435" s="1">
        <v>2.7</v>
      </c>
      <c r="G7435" s="1"/>
      <c r="H7435" s="1"/>
    </row>
    <row r="7436">
      <c r="A7436" s="1" t="s">
        <v>47</v>
      </c>
      <c r="B7436" s="7" t="s">
        <v>200</v>
      </c>
      <c r="C7436" s="1" t="s">
        <v>7380</v>
      </c>
      <c r="D7436" s="8">
        <v>0.0</v>
      </c>
      <c r="E7436" s="1"/>
      <c r="F7436" s="1">
        <v>2.4</v>
      </c>
      <c r="G7436" s="1"/>
      <c r="H7436" s="1"/>
    </row>
    <row r="7437">
      <c r="A7437" s="1" t="s">
        <v>47</v>
      </c>
      <c r="B7437" s="7" t="s">
        <v>200</v>
      </c>
      <c r="C7437" s="1" t="s">
        <v>7381</v>
      </c>
      <c r="D7437" s="8">
        <v>0.0</v>
      </c>
      <c r="E7437" s="1"/>
      <c r="F7437" s="1">
        <v>1.0</v>
      </c>
      <c r="G7437" s="1"/>
      <c r="H7437" s="1"/>
    </row>
    <row r="7438">
      <c r="A7438" s="1" t="s">
        <v>47</v>
      </c>
      <c r="B7438" s="7" t="s">
        <v>200</v>
      </c>
      <c r="C7438" s="1" t="s">
        <v>7382</v>
      </c>
      <c r="D7438" s="8">
        <v>0.0</v>
      </c>
      <c r="E7438" s="1"/>
      <c r="F7438" s="1">
        <v>4.6</v>
      </c>
      <c r="G7438" s="1"/>
      <c r="H7438" s="1"/>
    </row>
    <row r="7439">
      <c r="A7439" s="1" t="s">
        <v>47</v>
      </c>
      <c r="B7439" s="7" t="s">
        <v>200</v>
      </c>
      <c r="C7439" s="1" t="s">
        <v>7383</v>
      </c>
      <c r="D7439" s="8">
        <v>0.0</v>
      </c>
      <c r="E7439" s="1"/>
      <c r="F7439" s="1">
        <v>3.1</v>
      </c>
      <c r="G7439" s="1"/>
      <c r="H7439" s="1"/>
    </row>
    <row r="7440">
      <c r="A7440" s="1" t="s">
        <v>47</v>
      </c>
      <c r="B7440" s="7" t="s">
        <v>200</v>
      </c>
      <c r="C7440" s="1" t="s">
        <v>3515</v>
      </c>
      <c r="D7440" s="8">
        <v>0.0</v>
      </c>
      <c r="E7440" s="1"/>
      <c r="F7440" s="1">
        <v>3.9</v>
      </c>
      <c r="G7440" s="1"/>
      <c r="H7440" s="1"/>
    </row>
    <row r="7441">
      <c r="A7441" s="1" t="s">
        <v>47</v>
      </c>
      <c r="B7441" s="7" t="s">
        <v>200</v>
      </c>
      <c r="C7441" s="1" t="s">
        <v>7384</v>
      </c>
      <c r="D7441" s="8">
        <v>1.0</v>
      </c>
      <c r="E7441" s="1"/>
      <c r="F7441" s="1">
        <v>5.4</v>
      </c>
      <c r="G7441" s="1"/>
      <c r="H7441" s="1"/>
    </row>
    <row r="7442">
      <c r="A7442" s="1" t="s">
        <v>47</v>
      </c>
      <c r="B7442" s="7" t="s">
        <v>200</v>
      </c>
      <c r="C7442" s="1" t="s">
        <v>7385</v>
      </c>
      <c r="D7442" s="8">
        <v>0.0</v>
      </c>
      <c r="E7442" s="1"/>
      <c r="F7442" s="1">
        <v>1.4</v>
      </c>
      <c r="G7442" s="1"/>
      <c r="H7442" s="1"/>
    </row>
    <row r="7443">
      <c r="A7443" s="1" t="s">
        <v>47</v>
      </c>
      <c r="B7443" s="7" t="s">
        <v>200</v>
      </c>
      <c r="C7443" s="1" t="s">
        <v>7386</v>
      </c>
      <c r="D7443" s="8">
        <v>0.0</v>
      </c>
      <c r="E7443" s="1"/>
      <c r="F7443" s="1">
        <v>1.0</v>
      </c>
      <c r="G7443" s="1"/>
      <c r="H7443" s="1"/>
    </row>
    <row r="7444">
      <c r="A7444" s="1" t="s">
        <v>47</v>
      </c>
      <c r="B7444" s="7" t="s">
        <v>200</v>
      </c>
      <c r="C7444" s="1" t="s">
        <v>7387</v>
      </c>
      <c r="D7444" s="8">
        <v>0.0</v>
      </c>
      <c r="E7444" s="1"/>
      <c r="F7444" s="1">
        <v>2.8</v>
      </c>
      <c r="G7444" s="1"/>
      <c r="H7444" s="1"/>
    </row>
    <row r="7445">
      <c r="A7445" s="1" t="s">
        <v>47</v>
      </c>
      <c r="B7445" s="7" t="s">
        <v>200</v>
      </c>
      <c r="C7445" s="1" t="s">
        <v>7388</v>
      </c>
      <c r="D7445" s="8">
        <v>1.0</v>
      </c>
      <c r="E7445" s="1"/>
      <c r="F7445" s="1">
        <v>8.2</v>
      </c>
      <c r="G7445" s="1"/>
      <c r="H7445" s="1"/>
    </row>
    <row r="7446">
      <c r="A7446" s="1" t="s">
        <v>47</v>
      </c>
      <c r="B7446" s="7" t="s">
        <v>200</v>
      </c>
      <c r="C7446" s="1" t="s">
        <v>7389</v>
      </c>
      <c r="D7446" s="8">
        <v>0.0</v>
      </c>
      <c r="E7446" s="1"/>
      <c r="F7446" s="1">
        <v>2.1</v>
      </c>
      <c r="G7446" s="1"/>
      <c r="H7446" s="1"/>
    </row>
    <row r="7447">
      <c r="A7447" s="1" t="s">
        <v>47</v>
      </c>
      <c r="B7447" s="7" t="s">
        <v>200</v>
      </c>
      <c r="C7447" s="1" t="s">
        <v>7390</v>
      </c>
      <c r="D7447" s="8">
        <v>0.0</v>
      </c>
      <c r="E7447" s="1"/>
      <c r="F7447" s="1">
        <v>1.0</v>
      </c>
      <c r="G7447" s="1"/>
      <c r="H7447" s="1"/>
    </row>
    <row r="7448">
      <c r="A7448" s="1" t="s">
        <v>47</v>
      </c>
      <c r="B7448" s="7" t="s">
        <v>200</v>
      </c>
      <c r="C7448" s="1" t="s">
        <v>7391</v>
      </c>
      <c r="D7448" s="8">
        <v>0.0</v>
      </c>
      <c r="E7448" s="1"/>
      <c r="F7448" s="1">
        <v>2.5</v>
      </c>
      <c r="G7448" s="1"/>
      <c r="H7448" s="1"/>
    </row>
    <row r="7449">
      <c r="A7449" s="1" t="s">
        <v>47</v>
      </c>
      <c r="B7449" s="7" t="s">
        <v>200</v>
      </c>
      <c r="C7449" s="1" t="s">
        <v>7392</v>
      </c>
      <c r="D7449" s="8">
        <v>0.0</v>
      </c>
      <c r="E7449" s="1"/>
      <c r="F7449" s="1">
        <v>3.1</v>
      </c>
      <c r="G7449" s="1"/>
      <c r="H7449" s="1"/>
    </row>
    <row r="7450">
      <c r="A7450" s="1" t="s">
        <v>47</v>
      </c>
      <c r="B7450" s="7" t="s">
        <v>200</v>
      </c>
      <c r="C7450" s="1" t="s">
        <v>7393</v>
      </c>
      <c r="D7450" s="8">
        <v>0.0</v>
      </c>
      <c r="E7450" s="1"/>
      <c r="F7450" s="1">
        <v>1.1</v>
      </c>
      <c r="G7450" s="1"/>
      <c r="H7450" s="1"/>
    </row>
    <row r="7451">
      <c r="A7451" s="1" t="s">
        <v>47</v>
      </c>
      <c r="B7451" s="7" t="s">
        <v>200</v>
      </c>
      <c r="C7451" s="1" t="s">
        <v>7394</v>
      </c>
      <c r="D7451" s="8">
        <v>1.0</v>
      </c>
      <c r="E7451" s="1"/>
      <c r="F7451" s="1">
        <v>5.1</v>
      </c>
      <c r="G7451" s="1"/>
      <c r="H7451" s="1"/>
    </row>
    <row r="7452">
      <c r="A7452" s="1" t="s">
        <v>47</v>
      </c>
      <c r="B7452" s="7" t="s">
        <v>200</v>
      </c>
      <c r="C7452" s="1" t="s">
        <v>7395</v>
      </c>
      <c r="D7452" s="8">
        <v>0.0</v>
      </c>
      <c r="E7452" s="1"/>
      <c r="F7452" s="1">
        <v>4.6</v>
      </c>
      <c r="G7452" s="1"/>
      <c r="H7452" s="1"/>
    </row>
    <row r="7453">
      <c r="A7453" s="1" t="s">
        <v>47</v>
      </c>
      <c r="B7453" s="7" t="s">
        <v>200</v>
      </c>
      <c r="C7453" s="1" t="s">
        <v>7396</v>
      </c>
      <c r="D7453" s="8">
        <v>0.0</v>
      </c>
      <c r="E7453" s="1"/>
      <c r="F7453" s="1">
        <v>3.9</v>
      </c>
      <c r="G7453" s="1"/>
      <c r="H7453" s="1"/>
    </row>
    <row r="7454">
      <c r="A7454" s="1" t="s">
        <v>47</v>
      </c>
      <c r="B7454" s="7" t="s">
        <v>200</v>
      </c>
      <c r="C7454" s="1" t="s">
        <v>7397</v>
      </c>
      <c r="D7454" s="8">
        <v>0.0</v>
      </c>
      <c r="E7454" s="1"/>
      <c r="F7454" s="1">
        <v>1.6</v>
      </c>
      <c r="G7454" s="1"/>
      <c r="H7454" s="1"/>
    </row>
    <row r="7455">
      <c r="A7455" s="1" t="s">
        <v>47</v>
      </c>
      <c r="B7455" s="7" t="s">
        <v>200</v>
      </c>
      <c r="C7455" s="1" t="s">
        <v>7398</v>
      </c>
      <c r="D7455" s="8">
        <v>0.0</v>
      </c>
      <c r="E7455" s="1"/>
      <c r="F7455" s="1">
        <v>7.7</v>
      </c>
      <c r="G7455" s="1"/>
      <c r="H7455" s="1"/>
    </row>
    <row r="7456">
      <c r="A7456" s="1" t="s">
        <v>47</v>
      </c>
      <c r="B7456" s="7" t="s">
        <v>200</v>
      </c>
      <c r="C7456" s="1" t="s">
        <v>7399</v>
      </c>
      <c r="D7456" s="8">
        <v>0.0</v>
      </c>
      <c r="E7456" s="1"/>
      <c r="F7456" s="1">
        <v>5.1</v>
      </c>
      <c r="G7456" s="1"/>
      <c r="H7456" s="1"/>
    </row>
    <row r="7457">
      <c r="A7457" s="1" t="s">
        <v>47</v>
      </c>
      <c r="B7457" s="7" t="s">
        <v>200</v>
      </c>
      <c r="C7457" s="1" t="s">
        <v>7400</v>
      </c>
      <c r="D7457" s="8">
        <v>0.0</v>
      </c>
      <c r="E7457" s="1"/>
      <c r="F7457" s="1">
        <v>7.0</v>
      </c>
      <c r="G7457" s="1"/>
      <c r="H7457" s="1"/>
    </row>
    <row r="7458">
      <c r="A7458" s="1" t="s">
        <v>47</v>
      </c>
      <c r="B7458" s="7" t="s">
        <v>200</v>
      </c>
      <c r="C7458" s="1" t="s">
        <v>7401</v>
      </c>
      <c r="D7458" s="8">
        <v>1.0</v>
      </c>
      <c r="E7458" s="1"/>
      <c r="F7458" s="1">
        <v>1.2</v>
      </c>
      <c r="G7458" s="1"/>
      <c r="H7458" s="1"/>
    </row>
    <row r="7459">
      <c r="A7459" s="1" t="s">
        <v>47</v>
      </c>
      <c r="B7459" s="7" t="s">
        <v>200</v>
      </c>
      <c r="C7459" s="1" t="s">
        <v>7402</v>
      </c>
      <c r="D7459" s="8">
        <v>0.0</v>
      </c>
      <c r="E7459" s="1"/>
      <c r="F7459" s="1">
        <v>1.3</v>
      </c>
      <c r="G7459" s="1"/>
      <c r="H7459" s="1"/>
    </row>
    <row r="7460">
      <c r="A7460" s="1" t="s">
        <v>47</v>
      </c>
      <c r="B7460" s="7" t="s">
        <v>200</v>
      </c>
      <c r="C7460" s="1" t="s">
        <v>7403</v>
      </c>
      <c r="D7460" s="8">
        <v>0.0</v>
      </c>
      <c r="E7460" s="1"/>
      <c r="F7460" s="1">
        <v>3.3</v>
      </c>
      <c r="G7460" s="1"/>
      <c r="H7460" s="1"/>
    </row>
    <row r="7461">
      <c r="A7461" s="1" t="s">
        <v>47</v>
      </c>
      <c r="B7461" s="7" t="s">
        <v>200</v>
      </c>
      <c r="C7461" s="1" t="s">
        <v>7404</v>
      </c>
      <c r="D7461" s="8">
        <v>0.0</v>
      </c>
      <c r="E7461" s="1"/>
      <c r="F7461" s="1">
        <v>8.8</v>
      </c>
      <c r="G7461" s="1"/>
      <c r="H7461" s="1"/>
    </row>
    <row r="7462">
      <c r="A7462" s="1" t="s">
        <v>47</v>
      </c>
      <c r="B7462" s="7" t="s">
        <v>200</v>
      </c>
      <c r="C7462" s="1" t="s">
        <v>7405</v>
      </c>
      <c r="D7462" s="8">
        <v>0.0</v>
      </c>
      <c r="E7462" s="1"/>
      <c r="F7462" s="1">
        <v>2.9</v>
      </c>
      <c r="G7462" s="1"/>
      <c r="H7462" s="1"/>
    </row>
    <row r="7463">
      <c r="A7463" s="1" t="s">
        <v>47</v>
      </c>
      <c r="B7463" s="7" t="s">
        <v>200</v>
      </c>
      <c r="C7463" s="1" t="s">
        <v>7406</v>
      </c>
      <c r="D7463" s="8">
        <v>0.0</v>
      </c>
      <c r="E7463" s="1"/>
      <c r="F7463" s="1">
        <v>8.5</v>
      </c>
      <c r="G7463" s="1"/>
      <c r="H7463" s="1"/>
    </row>
    <row r="7464">
      <c r="A7464" s="1" t="s">
        <v>47</v>
      </c>
      <c r="B7464" s="7" t="s">
        <v>200</v>
      </c>
      <c r="C7464" s="1" t="s">
        <v>7407</v>
      </c>
      <c r="D7464" s="8">
        <v>0.0</v>
      </c>
      <c r="E7464" s="1"/>
      <c r="F7464" s="1">
        <v>1.0</v>
      </c>
      <c r="G7464" s="1"/>
      <c r="H7464" s="1"/>
    </row>
    <row r="7465">
      <c r="A7465" s="1" t="s">
        <v>47</v>
      </c>
      <c r="B7465" s="7" t="s">
        <v>200</v>
      </c>
      <c r="C7465" s="1" t="s">
        <v>7408</v>
      </c>
      <c r="D7465" s="8">
        <v>0.0</v>
      </c>
      <c r="E7465" s="1"/>
      <c r="F7465" s="1">
        <v>3.9</v>
      </c>
      <c r="G7465" s="1"/>
      <c r="H7465" s="1"/>
    </row>
    <row r="7466">
      <c r="A7466" s="1" t="s">
        <v>47</v>
      </c>
      <c r="B7466" s="7" t="s">
        <v>200</v>
      </c>
      <c r="C7466" s="1" t="s">
        <v>7409</v>
      </c>
      <c r="D7466" s="8">
        <v>0.0</v>
      </c>
      <c r="E7466" s="1"/>
      <c r="F7466" s="1">
        <v>1.0</v>
      </c>
      <c r="G7466" s="1"/>
      <c r="H7466" s="1"/>
    </row>
    <row r="7467">
      <c r="A7467" s="1" t="s">
        <v>47</v>
      </c>
      <c r="B7467" s="7" t="s">
        <v>200</v>
      </c>
      <c r="C7467" s="1" t="s">
        <v>3540</v>
      </c>
      <c r="D7467" s="8">
        <v>0.0</v>
      </c>
      <c r="E7467" s="1"/>
      <c r="F7467" s="1">
        <v>6.0</v>
      </c>
      <c r="G7467" s="1"/>
      <c r="H7467" s="1"/>
    </row>
    <row r="7468">
      <c r="A7468" s="1" t="s">
        <v>47</v>
      </c>
      <c r="B7468" s="7" t="s">
        <v>200</v>
      </c>
      <c r="C7468" s="1" t="s">
        <v>7410</v>
      </c>
      <c r="D7468" s="8">
        <v>0.0</v>
      </c>
      <c r="E7468" s="1"/>
      <c r="F7468" s="1">
        <v>1.0</v>
      </c>
      <c r="G7468" s="1"/>
      <c r="H7468" s="1"/>
    </row>
    <row r="7469">
      <c r="A7469" s="1" t="s">
        <v>47</v>
      </c>
      <c r="B7469" s="7" t="s">
        <v>200</v>
      </c>
      <c r="C7469" s="1" t="s">
        <v>7411</v>
      </c>
      <c r="D7469" s="8">
        <v>0.0</v>
      </c>
      <c r="E7469" s="1"/>
      <c r="F7469" s="1">
        <v>6.9</v>
      </c>
      <c r="G7469" s="1"/>
      <c r="H7469" s="1"/>
    </row>
    <row r="7470">
      <c r="A7470" s="1" t="s">
        <v>47</v>
      </c>
      <c r="B7470" s="7" t="s">
        <v>200</v>
      </c>
      <c r="C7470" s="1" t="s">
        <v>7412</v>
      </c>
      <c r="D7470" s="8">
        <v>0.0</v>
      </c>
      <c r="E7470" s="1"/>
      <c r="F7470" s="1">
        <v>1.1</v>
      </c>
      <c r="G7470" s="1"/>
      <c r="H7470" s="1"/>
    </row>
    <row r="7471">
      <c r="A7471" s="1" t="s">
        <v>47</v>
      </c>
      <c r="B7471" s="7" t="s">
        <v>200</v>
      </c>
      <c r="C7471" s="1" t="s">
        <v>7413</v>
      </c>
      <c r="D7471" s="8">
        <v>0.0</v>
      </c>
      <c r="E7471" s="1"/>
      <c r="F7471" s="1">
        <v>1.0</v>
      </c>
      <c r="G7471" s="1"/>
      <c r="H7471" s="1"/>
    </row>
    <row r="7472">
      <c r="A7472" s="1" t="s">
        <v>47</v>
      </c>
      <c r="B7472" s="7" t="s">
        <v>200</v>
      </c>
      <c r="C7472" s="1" t="s">
        <v>7414</v>
      </c>
      <c r="D7472" s="8">
        <v>0.0</v>
      </c>
      <c r="E7472" s="1"/>
      <c r="F7472" s="1">
        <v>7.1</v>
      </c>
      <c r="G7472" s="1"/>
      <c r="H7472" s="1"/>
    </row>
    <row r="7473">
      <c r="A7473" s="1" t="s">
        <v>47</v>
      </c>
      <c r="B7473" s="7" t="s">
        <v>200</v>
      </c>
      <c r="C7473" s="1" t="s">
        <v>7415</v>
      </c>
      <c r="D7473" s="8">
        <v>0.0</v>
      </c>
      <c r="E7473" s="1"/>
      <c r="F7473" s="1">
        <v>8.2</v>
      </c>
      <c r="G7473" s="1"/>
      <c r="H7473" s="1"/>
    </row>
    <row r="7474">
      <c r="A7474" s="1" t="s">
        <v>47</v>
      </c>
      <c r="B7474" s="7" t="s">
        <v>200</v>
      </c>
      <c r="C7474" s="1" t="s">
        <v>7416</v>
      </c>
      <c r="D7474" s="8">
        <v>0.0</v>
      </c>
      <c r="E7474" s="1"/>
      <c r="F7474" s="1">
        <v>3.1</v>
      </c>
      <c r="G7474" s="1"/>
      <c r="H7474" s="1"/>
    </row>
    <row r="7475">
      <c r="A7475" s="1" t="s">
        <v>47</v>
      </c>
      <c r="B7475" s="7" t="s">
        <v>200</v>
      </c>
      <c r="C7475" s="1" t="s">
        <v>7417</v>
      </c>
      <c r="D7475" s="8">
        <v>0.0</v>
      </c>
      <c r="E7475" s="1"/>
      <c r="F7475" s="1">
        <v>5.0</v>
      </c>
      <c r="G7475" s="1"/>
      <c r="H7475" s="1"/>
    </row>
    <row r="7476">
      <c r="A7476" s="1" t="s">
        <v>47</v>
      </c>
      <c r="B7476" s="7" t="s">
        <v>200</v>
      </c>
      <c r="C7476" s="1" t="s">
        <v>7418</v>
      </c>
      <c r="D7476" s="8">
        <v>0.0</v>
      </c>
      <c r="E7476" s="1"/>
      <c r="F7476" s="1">
        <v>9.8</v>
      </c>
      <c r="G7476" s="1"/>
      <c r="H7476" s="1"/>
    </row>
    <row r="7477">
      <c r="A7477" s="1" t="s">
        <v>47</v>
      </c>
      <c r="B7477" s="7" t="s">
        <v>200</v>
      </c>
      <c r="C7477" s="1" t="s">
        <v>7419</v>
      </c>
      <c r="D7477" s="8">
        <v>0.0</v>
      </c>
      <c r="E7477" s="1"/>
      <c r="F7477" s="1">
        <v>1.0</v>
      </c>
      <c r="G7477" s="1"/>
      <c r="H7477" s="1"/>
    </row>
    <row r="7478">
      <c r="A7478" s="1" t="s">
        <v>47</v>
      </c>
      <c r="B7478" s="7" t="s">
        <v>200</v>
      </c>
      <c r="C7478" s="1" t="s">
        <v>7420</v>
      </c>
      <c r="D7478" s="8">
        <v>0.0</v>
      </c>
      <c r="E7478" s="1"/>
      <c r="F7478" s="1">
        <v>1.3</v>
      </c>
      <c r="G7478" s="1"/>
      <c r="H7478" s="1"/>
    </row>
    <row r="7479">
      <c r="A7479" s="1" t="s">
        <v>47</v>
      </c>
      <c r="B7479" s="7" t="s">
        <v>200</v>
      </c>
      <c r="C7479" s="1" t="s">
        <v>7421</v>
      </c>
      <c r="D7479" s="8">
        <v>0.0</v>
      </c>
      <c r="E7479" s="1"/>
      <c r="F7479" s="1">
        <v>8.7</v>
      </c>
      <c r="G7479" s="1"/>
      <c r="H7479" s="1"/>
    </row>
    <row r="7480">
      <c r="A7480" s="1" t="s">
        <v>47</v>
      </c>
      <c r="B7480" s="7" t="s">
        <v>200</v>
      </c>
      <c r="C7480" s="1" t="s">
        <v>7422</v>
      </c>
      <c r="D7480" s="8">
        <v>0.0</v>
      </c>
      <c r="E7480" s="1"/>
      <c r="F7480" s="1">
        <v>10.9</v>
      </c>
      <c r="G7480" s="1"/>
      <c r="H7480" s="1"/>
    </row>
    <row r="7481">
      <c r="A7481" s="1" t="s">
        <v>47</v>
      </c>
      <c r="B7481" s="7" t="s">
        <v>200</v>
      </c>
      <c r="C7481" s="1" t="s">
        <v>7423</v>
      </c>
      <c r="D7481" s="8">
        <v>0.0</v>
      </c>
      <c r="E7481" s="1"/>
      <c r="F7481" s="1">
        <v>8.1</v>
      </c>
      <c r="G7481" s="1"/>
      <c r="H7481" s="1"/>
    </row>
    <row r="7482">
      <c r="A7482" s="1" t="s">
        <v>47</v>
      </c>
      <c r="B7482" s="7" t="s">
        <v>200</v>
      </c>
      <c r="C7482" s="1" t="s">
        <v>7424</v>
      </c>
      <c r="D7482" s="8">
        <v>0.0</v>
      </c>
      <c r="E7482" s="1"/>
      <c r="F7482" s="1">
        <v>2.3</v>
      </c>
      <c r="G7482" s="1"/>
      <c r="H7482" s="1"/>
    </row>
    <row r="7483">
      <c r="A7483" s="1" t="s">
        <v>47</v>
      </c>
      <c r="B7483" s="7" t="s">
        <v>201</v>
      </c>
      <c r="C7483" s="1" t="s">
        <v>7425</v>
      </c>
      <c r="D7483" s="8">
        <v>0.0</v>
      </c>
      <c r="E7483" s="1"/>
      <c r="F7483" s="1">
        <v>3.6</v>
      </c>
      <c r="G7483" s="1"/>
      <c r="H7483" s="1"/>
    </row>
    <row r="7484">
      <c r="A7484" s="1" t="s">
        <v>47</v>
      </c>
      <c r="B7484" s="7" t="s">
        <v>201</v>
      </c>
      <c r="C7484" s="1" t="s">
        <v>7426</v>
      </c>
      <c r="D7484" s="8">
        <v>2.0</v>
      </c>
      <c r="E7484" s="1"/>
      <c r="F7484" s="1">
        <v>1.1</v>
      </c>
      <c r="G7484" s="1"/>
      <c r="H7484" s="1"/>
    </row>
    <row r="7485">
      <c r="A7485" s="1" t="s">
        <v>47</v>
      </c>
      <c r="B7485" s="7" t="s">
        <v>201</v>
      </c>
      <c r="C7485" s="1" t="s">
        <v>7427</v>
      </c>
      <c r="D7485" s="8">
        <v>1.0</v>
      </c>
      <c r="E7485" s="1"/>
      <c r="F7485" s="1">
        <v>3.0</v>
      </c>
      <c r="G7485" s="1"/>
      <c r="H7485" s="1"/>
    </row>
    <row r="7486">
      <c r="A7486" s="1" t="s">
        <v>47</v>
      </c>
      <c r="B7486" s="7" t="s">
        <v>201</v>
      </c>
      <c r="C7486" s="1" t="s">
        <v>7428</v>
      </c>
      <c r="D7486" s="8">
        <v>0.0</v>
      </c>
      <c r="E7486" s="1"/>
      <c r="F7486" s="1">
        <v>5.1</v>
      </c>
      <c r="G7486" s="1"/>
      <c r="H7486" s="1"/>
    </row>
    <row r="7487">
      <c r="A7487" s="1" t="s">
        <v>47</v>
      </c>
      <c r="B7487" s="7" t="s">
        <v>201</v>
      </c>
      <c r="C7487" s="1" t="s">
        <v>7429</v>
      </c>
      <c r="D7487" s="8">
        <v>1.0</v>
      </c>
      <c r="E7487" s="1"/>
      <c r="F7487" s="1">
        <v>1.0</v>
      </c>
      <c r="G7487" s="1"/>
      <c r="H7487" s="1"/>
    </row>
    <row r="7488">
      <c r="A7488" s="1" t="s">
        <v>47</v>
      </c>
      <c r="B7488" s="7" t="s">
        <v>201</v>
      </c>
      <c r="C7488" s="1" t="s">
        <v>7430</v>
      </c>
      <c r="D7488" s="8">
        <v>0.0</v>
      </c>
      <c r="E7488" s="1"/>
      <c r="F7488" s="1">
        <v>1.0</v>
      </c>
      <c r="G7488" s="1"/>
      <c r="H7488" s="1"/>
    </row>
    <row r="7489">
      <c r="A7489" s="1" t="s">
        <v>47</v>
      </c>
      <c r="B7489" s="7" t="s">
        <v>201</v>
      </c>
      <c r="C7489" s="1" t="s">
        <v>4346</v>
      </c>
      <c r="D7489" s="8">
        <v>0.0</v>
      </c>
      <c r="E7489" s="1"/>
      <c r="F7489" s="1">
        <v>3.4</v>
      </c>
      <c r="G7489" s="1"/>
      <c r="H7489" s="1"/>
    </row>
    <row r="7490">
      <c r="A7490" s="1" t="s">
        <v>47</v>
      </c>
      <c r="B7490" s="7" t="s">
        <v>201</v>
      </c>
      <c r="C7490" s="1" t="s">
        <v>7431</v>
      </c>
      <c r="D7490" s="8">
        <v>0.0</v>
      </c>
      <c r="E7490" s="1"/>
      <c r="F7490" s="1">
        <v>1.0</v>
      </c>
      <c r="G7490" s="1"/>
      <c r="H7490" s="1"/>
    </row>
    <row r="7491">
      <c r="A7491" s="1" t="s">
        <v>47</v>
      </c>
      <c r="B7491" s="7" t="s">
        <v>201</v>
      </c>
      <c r="C7491" s="1" t="s">
        <v>7432</v>
      </c>
      <c r="D7491" s="8">
        <v>1.0</v>
      </c>
      <c r="E7491" s="1"/>
      <c r="F7491" s="1">
        <v>6.8</v>
      </c>
      <c r="G7491" s="1"/>
      <c r="H7491" s="1"/>
    </row>
    <row r="7492">
      <c r="A7492" s="1" t="s">
        <v>47</v>
      </c>
      <c r="B7492" s="7" t="s">
        <v>201</v>
      </c>
      <c r="C7492" s="1" t="s">
        <v>7433</v>
      </c>
      <c r="D7492" s="8">
        <v>0.0</v>
      </c>
      <c r="E7492" s="1"/>
      <c r="F7492" s="1">
        <v>6.8</v>
      </c>
      <c r="G7492" s="1"/>
      <c r="H7492" s="1"/>
    </row>
    <row r="7493">
      <c r="A7493" s="1" t="s">
        <v>47</v>
      </c>
      <c r="B7493" s="7" t="s">
        <v>201</v>
      </c>
      <c r="C7493" s="1" t="s">
        <v>7434</v>
      </c>
      <c r="D7493" s="8">
        <v>0.0</v>
      </c>
      <c r="E7493" s="1"/>
      <c r="F7493" s="1">
        <v>1.0</v>
      </c>
      <c r="G7493" s="1"/>
      <c r="H7493" s="1"/>
    </row>
    <row r="7494">
      <c r="A7494" s="1" t="s">
        <v>47</v>
      </c>
      <c r="B7494" s="7" t="s">
        <v>201</v>
      </c>
      <c r="C7494" s="1" t="s">
        <v>7435</v>
      </c>
      <c r="D7494" s="8">
        <v>0.0</v>
      </c>
      <c r="E7494" s="1"/>
      <c r="F7494" s="1">
        <v>1.0</v>
      </c>
      <c r="G7494" s="1"/>
      <c r="H7494" s="1"/>
    </row>
    <row r="7495">
      <c r="A7495" s="1" t="s">
        <v>47</v>
      </c>
      <c r="B7495" s="7" t="s">
        <v>201</v>
      </c>
      <c r="C7495" s="1" t="s">
        <v>4373</v>
      </c>
      <c r="D7495" s="8">
        <v>0.0</v>
      </c>
      <c r="E7495" s="1"/>
      <c r="F7495" s="1">
        <v>2.9</v>
      </c>
      <c r="G7495" s="1"/>
      <c r="H7495" s="1"/>
    </row>
    <row r="7496">
      <c r="A7496" s="1" t="s">
        <v>47</v>
      </c>
      <c r="B7496" s="7" t="s">
        <v>201</v>
      </c>
      <c r="C7496" s="1" t="s">
        <v>7436</v>
      </c>
      <c r="D7496" s="8">
        <v>0.0</v>
      </c>
      <c r="E7496" s="1"/>
      <c r="F7496" s="1">
        <v>6.2</v>
      </c>
      <c r="G7496" s="1"/>
      <c r="H7496" s="1"/>
    </row>
    <row r="7497">
      <c r="A7497" s="1" t="s">
        <v>47</v>
      </c>
      <c r="B7497" s="7" t="s">
        <v>201</v>
      </c>
      <c r="C7497" s="1" t="s">
        <v>7437</v>
      </c>
      <c r="D7497" s="8">
        <v>0.0</v>
      </c>
      <c r="E7497" s="1"/>
      <c r="F7497" s="1">
        <v>5.8</v>
      </c>
      <c r="G7497" s="1"/>
      <c r="H7497" s="1"/>
    </row>
    <row r="7498">
      <c r="A7498" s="1" t="s">
        <v>47</v>
      </c>
      <c r="B7498" s="7" t="s">
        <v>201</v>
      </c>
      <c r="C7498" s="1" t="s">
        <v>7438</v>
      </c>
      <c r="D7498" s="8">
        <v>0.0</v>
      </c>
      <c r="E7498" s="1"/>
      <c r="F7498" s="1">
        <v>11.3</v>
      </c>
      <c r="G7498" s="1"/>
      <c r="H7498" s="1"/>
    </row>
    <row r="7499">
      <c r="A7499" s="1" t="s">
        <v>47</v>
      </c>
      <c r="B7499" s="7" t="s">
        <v>201</v>
      </c>
      <c r="C7499" s="1" t="s">
        <v>7439</v>
      </c>
      <c r="D7499" s="8">
        <v>0.0</v>
      </c>
      <c r="E7499" s="1"/>
      <c r="F7499" s="1">
        <v>1.6</v>
      </c>
      <c r="G7499" s="1"/>
      <c r="H7499" s="1"/>
    </row>
    <row r="7500">
      <c r="A7500" s="1" t="s">
        <v>47</v>
      </c>
      <c r="B7500" s="7" t="s">
        <v>201</v>
      </c>
      <c r="C7500" s="1" t="s">
        <v>7440</v>
      </c>
      <c r="D7500" s="8">
        <v>0.0</v>
      </c>
      <c r="E7500" s="1"/>
      <c r="F7500" s="1">
        <v>1.0</v>
      </c>
      <c r="G7500" s="1"/>
      <c r="H7500" s="1"/>
    </row>
    <row r="7501">
      <c r="A7501" s="1" t="s">
        <v>47</v>
      </c>
      <c r="B7501" s="7" t="s">
        <v>201</v>
      </c>
      <c r="C7501" s="1" t="s">
        <v>7441</v>
      </c>
      <c r="D7501" s="8">
        <v>0.0</v>
      </c>
      <c r="E7501" s="1"/>
      <c r="F7501" s="1">
        <v>1.0</v>
      </c>
      <c r="G7501" s="1"/>
      <c r="H7501" s="1"/>
    </row>
    <row r="7502">
      <c r="A7502" s="1" t="s">
        <v>47</v>
      </c>
      <c r="B7502" s="7" t="s">
        <v>201</v>
      </c>
      <c r="C7502" s="1" t="s">
        <v>7442</v>
      </c>
      <c r="D7502" s="8">
        <v>0.0</v>
      </c>
      <c r="E7502" s="1"/>
      <c r="F7502" s="1">
        <v>10.1</v>
      </c>
      <c r="G7502" s="1"/>
      <c r="H7502" s="1"/>
    </row>
    <row r="7503">
      <c r="A7503" s="1" t="s">
        <v>47</v>
      </c>
      <c r="B7503" s="7" t="s">
        <v>201</v>
      </c>
      <c r="C7503" s="1" t="s">
        <v>7443</v>
      </c>
      <c r="D7503" s="8">
        <v>0.0</v>
      </c>
      <c r="E7503" s="1"/>
      <c r="F7503" s="1">
        <v>1.0</v>
      </c>
      <c r="G7503" s="1"/>
      <c r="H7503" s="1"/>
    </row>
    <row r="7504">
      <c r="A7504" s="1" t="s">
        <v>47</v>
      </c>
      <c r="B7504" s="7" t="s">
        <v>201</v>
      </c>
      <c r="C7504" s="1" t="s">
        <v>7444</v>
      </c>
      <c r="D7504" s="8">
        <v>0.0</v>
      </c>
      <c r="E7504" s="1"/>
      <c r="F7504" s="1">
        <v>1.0</v>
      </c>
      <c r="G7504" s="1"/>
      <c r="H7504" s="1"/>
    </row>
    <row r="7505">
      <c r="A7505" s="1" t="s">
        <v>47</v>
      </c>
      <c r="B7505" s="7" t="s">
        <v>201</v>
      </c>
      <c r="C7505" s="1" t="s">
        <v>7445</v>
      </c>
      <c r="D7505" s="8">
        <v>0.0</v>
      </c>
      <c r="E7505" s="1"/>
      <c r="F7505" s="1">
        <v>20.2</v>
      </c>
      <c r="G7505" s="1"/>
      <c r="H7505" s="1"/>
    </row>
    <row r="7506">
      <c r="A7506" s="1" t="s">
        <v>47</v>
      </c>
      <c r="B7506" s="7" t="s">
        <v>201</v>
      </c>
      <c r="C7506" s="1" t="s">
        <v>7446</v>
      </c>
      <c r="D7506" s="8">
        <v>0.0</v>
      </c>
      <c r="E7506" s="1"/>
      <c r="F7506" s="1">
        <v>11.8</v>
      </c>
      <c r="G7506" s="1"/>
      <c r="H7506" s="1"/>
    </row>
    <row r="7507">
      <c r="A7507" s="1" t="s">
        <v>47</v>
      </c>
      <c r="B7507" s="7" t="s">
        <v>201</v>
      </c>
      <c r="C7507" s="1" t="s">
        <v>7447</v>
      </c>
      <c r="D7507" s="8">
        <v>0.0</v>
      </c>
      <c r="E7507" s="1"/>
      <c r="F7507" s="1">
        <v>1.7</v>
      </c>
      <c r="G7507" s="1"/>
      <c r="H7507" s="1"/>
    </row>
    <row r="7508">
      <c r="A7508" s="1" t="s">
        <v>47</v>
      </c>
      <c r="B7508" s="7" t="s">
        <v>201</v>
      </c>
      <c r="C7508" s="1" t="s">
        <v>7448</v>
      </c>
      <c r="D7508" s="8">
        <v>0.0</v>
      </c>
      <c r="E7508" s="1"/>
      <c r="F7508" s="1">
        <v>10.7</v>
      </c>
      <c r="G7508" s="1"/>
      <c r="H7508" s="1"/>
    </row>
    <row r="7509">
      <c r="A7509" s="1" t="s">
        <v>47</v>
      </c>
      <c r="B7509" s="7" t="s">
        <v>201</v>
      </c>
      <c r="C7509" s="1" t="s">
        <v>7449</v>
      </c>
      <c r="D7509" s="8">
        <v>0.0</v>
      </c>
      <c r="E7509" s="1"/>
      <c r="F7509" s="1">
        <v>1.6</v>
      </c>
      <c r="G7509" s="1"/>
      <c r="H7509" s="1"/>
    </row>
    <row r="7510">
      <c r="A7510" s="1" t="s">
        <v>47</v>
      </c>
      <c r="B7510" s="7" t="s">
        <v>201</v>
      </c>
      <c r="C7510" s="1" t="s">
        <v>7450</v>
      </c>
      <c r="D7510" s="8">
        <v>0.0</v>
      </c>
      <c r="E7510" s="1"/>
      <c r="F7510" s="1">
        <v>5.5</v>
      </c>
      <c r="G7510" s="1"/>
      <c r="H7510" s="1"/>
    </row>
    <row r="7511">
      <c r="A7511" s="1" t="s">
        <v>47</v>
      </c>
      <c r="B7511" s="7" t="s">
        <v>201</v>
      </c>
      <c r="C7511" s="1" t="s">
        <v>7451</v>
      </c>
      <c r="D7511" s="8">
        <v>0.0</v>
      </c>
      <c r="E7511" s="1"/>
      <c r="F7511" s="1">
        <v>1.0</v>
      </c>
      <c r="G7511" s="1"/>
      <c r="H7511" s="1"/>
    </row>
    <row r="7512">
      <c r="A7512" s="1" t="s">
        <v>47</v>
      </c>
      <c r="B7512" s="7" t="s">
        <v>201</v>
      </c>
      <c r="C7512" s="1" t="s">
        <v>7452</v>
      </c>
      <c r="D7512" s="8">
        <v>0.0</v>
      </c>
      <c r="E7512" s="1"/>
      <c r="F7512" s="1">
        <v>4.4</v>
      </c>
      <c r="G7512" s="1"/>
      <c r="H7512" s="1"/>
    </row>
    <row r="7513">
      <c r="A7513" s="1" t="s">
        <v>47</v>
      </c>
      <c r="B7513" s="7" t="s">
        <v>201</v>
      </c>
      <c r="C7513" s="1" t="s">
        <v>7453</v>
      </c>
      <c r="D7513" s="8">
        <v>0.0</v>
      </c>
      <c r="E7513" s="1"/>
      <c r="F7513" s="1">
        <v>4.7</v>
      </c>
      <c r="G7513" s="1"/>
      <c r="H7513" s="1"/>
    </row>
    <row r="7514">
      <c r="A7514" s="1" t="s">
        <v>47</v>
      </c>
      <c r="B7514" s="7" t="s">
        <v>201</v>
      </c>
      <c r="C7514" s="1" t="s">
        <v>7454</v>
      </c>
      <c r="D7514" s="8">
        <v>0.0</v>
      </c>
      <c r="E7514" s="1"/>
      <c r="F7514" s="1">
        <v>10.6</v>
      </c>
      <c r="G7514" s="1"/>
      <c r="H7514" s="1"/>
    </row>
    <row r="7515">
      <c r="A7515" s="1" t="s">
        <v>47</v>
      </c>
      <c r="B7515" s="7" t="s">
        <v>201</v>
      </c>
      <c r="C7515" s="1" t="s">
        <v>7455</v>
      </c>
      <c r="D7515" s="8">
        <v>0.0</v>
      </c>
      <c r="E7515" s="1"/>
      <c r="F7515" s="1">
        <v>2.6</v>
      </c>
      <c r="G7515" s="1"/>
      <c r="H7515" s="1"/>
    </row>
    <row r="7516">
      <c r="A7516" s="1" t="s">
        <v>47</v>
      </c>
      <c r="B7516" s="7" t="s">
        <v>201</v>
      </c>
      <c r="C7516" s="1" t="s">
        <v>7456</v>
      </c>
      <c r="D7516" s="8">
        <v>0.0</v>
      </c>
      <c r="E7516" s="1"/>
      <c r="F7516" s="1">
        <v>10.6</v>
      </c>
      <c r="G7516" s="1"/>
      <c r="H7516" s="1"/>
    </row>
    <row r="7517">
      <c r="A7517" s="1" t="s">
        <v>47</v>
      </c>
      <c r="B7517" s="7" t="s">
        <v>201</v>
      </c>
      <c r="C7517" s="1" t="s">
        <v>7457</v>
      </c>
      <c r="D7517" s="8">
        <v>0.0</v>
      </c>
      <c r="E7517" s="1"/>
      <c r="F7517" s="1">
        <v>1.0</v>
      </c>
      <c r="G7517" s="1"/>
      <c r="H7517" s="1"/>
    </row>
    <row r="7518">
      <c r="A7518" s="1" t="s">
        <v>47</v>
      </c>
      <c r="B7518" s="7" t="s">
        <v>201</v>
      </c>
      <c r="C7518" s="1" t="s">
        <v>7458</v>
      </c>
      <c r="D7518" s="8">
        <v>0.0</v>
      </c>
      <c r="E7518" s="1"/>
      <c r="F7518" s="1">
        <v>4.3</v>
      </c>
      <c r="G7518" s="1"/>
      <c r="H7518" s="1"/>
    </row>
    <row r="7519">
      <c r="A7519" s="1" t="s">
        <v>47</v>
      </c>
      <c r="B7519" s="7" t="s">
        <v>201</v>
      </c>
      <c r="C7519" s="1" t="s">
        <v>7459</v>
      </c>
      <c r="D7519" s="8">
        <v>0.0</v>
      </c>
      <c r="E7519" s="1"/>
      <c r="F7519" s="1">
        <v>1.0</v>
      </c>
      <c r="G7519" s="1"/>
      <c r="H7519" s="1"/>
    </row>
    <row r="7520">
      <c r="A7520" s="1" t="s">
        <v>47</v>
      </c>
      <c r="B7520" s="7" t="s">
        <v>201</v>
      </c>
      <c r="C7520" s="1" t="s">
        <v>7460</v>
      </c>
      <c r="D7520" s="8">
        <v>0.0</v>
      </c>
      <c r="E7520" s="1"/>
      <c r="F7520" s="1">
        <v>7.4</v>
      </c>
      <c r="G7520" s="1"/>
      <c r="H7520" s="1"/>
    </row>
    <row r="7521">
      <c r="A7521" s="1" t="s">
        <v>47</v>
      </c>
      <c r="B7521" s="7" t="s">
        <v>201</v>
      </c>
      <c r="C7521" s="1" t="s">
        <v>7461</v>
      </c>
      <c r="D7521" s="8">
        <v>0.0</v>
      </c>
      <c r="E7521" s="1"/>
      <c r="F7521" s="1">
        <v>3.3</v>
      </c>
      <c r="G7521" s="1"/>
      <c r="H7521" s="1"/>
    </row>
    <row r="7522">
      <c r="A7522" s="1" t="s">
        <v>47</v>
      </c>
      <c r="B7522" s="7" t="s">
        <v>201</v>
      </c>
      <c r="C7522" s="1" t="s">
        <v>7462</v>
      </c>
      <c r="D7522" s="8">
        <v>0.0</v>
      </c>
      <c r="E7522" s="1"/>
      <c r="F7522" s="1">
        <v>1.0</v>
      </c>
      <c r="G7522" s="1"/>
      <c r="H7522" s="1"/>
    </row>
    <row r="7523">
      <c r="A7523" s="1" t="s">
        <v>47</v>
      </c>
      <c r="B7523" s="7" t="s">
        <v>201</v>
      </c>
      <c r="C7523" s="1" t="s">
        <v>7463</v>
      </c>
      <c r="D7523" s="8">
        <v>0.0</v>
      </c>
      <c r="E7523" s="1"/>
      <c r="F7523" s="1">
        <v>7.4</v>
      </c>
      <c r="G7523" s="1"/>
      <c r="H7523" s="1"/>
    </row>
    <row r="7524">
      <c r="A7524" s="1" t="s">
        <v>47</v>
      </c>
      <c r="B7524" s="7" t="s">
        <v>201</v>
      </c>
      <c r="C7524" s="1" t="s">
        <v>7464</v>
      </c>
      <c r="D7524" s="8">
        <v>0.0</v>
      </c>
      <c r="E7524" s="1"/>
      <c r="F7524" s="1">
        <v>9.4</v>
      </c>
      <c r="G7524" s="1"/>
      <c r="H7524" s="1"/>
    </row>
    <row r="7525">
      <c r="A7525" s="1" t="s">
        <v>47</v>
      </c>
      <c r="B7525" s="7" t="s">
        <v>201</v>
      </c>
      <c r="C7525" s="1" t="s">
        <v>7465</v>
      </c>
      <c r="D7525" s="8">
        <v>0.0</v>
      </c>
      <c r="E7525" s="1"/>
      <c r="F7525" s="1">
        <v>2.7</v>
      </c>
      <c r="G7525" s="1"/>
      <c r="H7525" s="1"/>
    </row>
    <row r="7526">
      <c r="A7526" s="1" t="s">
        <v>47</v>
      </c>
      <c r="B7526" s="7" t="s">
        <v>201</v>
      </c>
      <c r="C7526" s="1" t="s">
        <v>7466</v>
      </c>
      <c r="D7526" s="8">
        <v>0.0</v>
      </c>
      <c r="E7526" s="1"/>
      <c r="F7526" s="1">
        <v>2.5</v>
      </c>
      <c r="G7526" s="1"/>
      <c r="H7526" s="1"/>
    </row>
    <row r="7527">
      <c r="A7527" s="1" t="s">
        <v>47</v>
      </c>
      <c r="B7527" s="7" t="s">
        <v>201</v>
      </c>
      <c r="C7527" s="1" t="s">
        <v>7467</v>
      </c>
      <c r="D7527" s="8">
        <v>0.0</v>
      </c>
      <c r="E7527" s="1"/>
      <c r="F7527" s="1">
        <v>1.0</v>
      </c>
      <c r="G7527" s="1"/>
      <c r="H7527" s="1"/>
    </row>
    <row r="7528">
      <c r="A7528" s="1" t="s">
        <v>47</v>
      </c>
      <c r="B7528" s="7" t="s">
        <v>201</v>
      </c>
      <c r="C7528" s="1" t="s">
        <v>7468</v>
      </c>
      <c r="D7528" s="8">
        <v>0.0</v>
      </c>
      <c r="E7528" s="1"/>
      <c r="F7528" s="1">
        <v>8.0</v>
      </c>
      <c r="G7528" s="1"/>
      <c r="H7528" s="1"/>
    </row>
    <row r="7529">
      <c r="A7529" s="1" t="s">
        <v>47</v>
      </c>
      <c r="B7529" s="7" t="s">
        <v>201</v>
      </c>
      <c r="C7529" s="1" t="s">
        <v>7469</v>
      </c>
      <c r="D7529" s="8">
        <v>0.0</v>
      </c>
      <c r="E7529" s="1"/>
      <c r="F7529" s="1">
        <v>1.0</v>
      </c>
      <c r="G7529" s="1"/>
      <c r="H7529" s="1"/>
    </row>
    <row r="7530">
      <c r="A7530" s="1" t="s">
        <v>47</v>
      </c>
      <c r="B7530" s="7" t="s">
        <v>201</v>
      </c>
      <c r="C7530" s="1" t="s">
        <v>7470</v>
      </c>
      <c r="D7530" s="8">
        <v>0.0</v>
      </c>
      <c r="E7530" s="1"/>
      <c r="F7530" s="1">
        <v>1.0</v>
      </c>
      <c r="G7530" s="1"/>
      <c r="H7530" s="1"/>
    </row>
    <row r="7531">
      <c r="A7531" s="1" t="s">
        <v>47</v>
      </c>
      <c r="B7531" s="7" t="s">
        <v>201</v>
      </c>
      <c r="C7531" s="1" t="s">
        <v>7471</v>
      </c>
      <c r="D7531" s="8">
        <v>0.0</v>
      </c>
      <c r="E7531" s="1"/>
      <c r="F7531" s="1">
        <v>2.0</v>
      </c>
      <c r="G7531" s="1"/>
      <c r="H7531" s="1"/>
    </row>
    <row r="7532">
      <c r="A7532" s="1" t="s">
        <v>47</v>
      </c>
      <c r="B7532" s="7" t="s">
        <v>201</v>
      </c>
      <c r="C7532" s="1" t="s">
        <v>7472</v>
      </c>
      <c r="D7532" s="8">
        <v>0.0</v>
      </c>
      <c r="E7532" s="1"/>
      <c r="F7532" s="1">
        <v>1.0</v>
      </c>
      <c r="G7532" s="1"/>
      <c r="H7532" s="1"/>
    </row>
    <row r="7533">
      <c r="A7533" s="1" t="s">
        <v>47</v>
      </c>
      <c r="B7533" s="7" t="s">
        <v>202</v>
      </c>
      <c r="C7533" s="1" t="s">
        <v>7473</v>
      </c>
      <c r="D7533" s="8">
        <v>0.0</v>
      </c>
      <c r="E7533" s="1"/>
      <c r="F7533" s="1">
        <v>6.5</v>
      </c>
      <c r="G7533" s="1"/>
      <c r="H7533" s="1"/>
    </row>
    <row r="7534">
      <c r="A7534" s="1" t="s">
        <v>47</v>
      </c>
      <c r="B7534" s="7" t="s">
        <v>202</v>
      </c>
      <c r="C7534" s="1" t="s">
        <v>7474</v>
      </c>
      <c r="D7534" s="8">
        <v>0.0</v>
      </c>
      <c r="E7534" s="1"/>
      <c r="F7534" s="1">
        <v>5.8</v>
      </c>
      <c r="G7534" s="1"/>
      <c r="H7534" s="1"/>
    </row>
    <row r="7535">
      <c r="A7535" s="1" t="s">
        <v>47</v>
      </c>
      <c r="B7535" s="7" t="s">
        <v>202</v>
      </c>
      <c r="C7535" s="1" t="s">
        <v>7475</v>
      </c>
      <c r="D7535" s="8">
        <v>0.0</v>
      </c>
      <c r="E7535" s="1"/>
      <c r="F7535" s="1">
        <v>5.7</v>
      </c>
      <c r="G7535" s="1"/>
      <c r="H7535" s="1"/>
    </row>
    <row r="7536">
      <c r="A7536" s="1" t="s">
        <v>47</v>
      </c>
      <c r="B7536" s="7" t="s">
        <v>202</v>
      </c>
      <c r="C7536" s="1" t="s">
        <v>7476</v>
      </c>
      <c r="D7536" s="8">
        <v>0.0</v>
      </c>
      <c r="E7536" s="1"/>
      <c r="F7536" s="1">
        <v>2.8</v>
      </c>
      <c r="G7536" s="1"/>
      <c r="H7536" s="1"/>
    </row>
    <row r="7537">
      <c r="A7537" s="1" t="s">
        <v>47</v>
      </c>
      <c r="B7537" s="7" t="s">
        <v>202</v>
      </c>
      <c r="C7537" s="1" t="s">
        <v>7477</v>
      </c>
      <c r="D7537" s="8">
        <v>0.0</v>
      </c>
      <c r="E7537" s="1"/>
      <c r="F7537" s="1">
        <v>8.9</v>
      </c>
      <c r="G7537" s="1"/>
      <c r="H7537" s="1"/>
    </row>
    <row r="7538">
      <c r="A7538" s="1" t="s">
        <v>47</v>
      </c>
      <c r="B7538" s="7" t="s">
        <v>202</v>
      </c>
      <c r="C7538" s="1" t="s">
        <v>7478</v>
      </c>
      <c r="D7538" s="8">
        <v>0.0</v>
      </c>
      <c r="E7538" s="1"/>
      <c r="F7538" s="1">
        <v>4.6</v>
      </c>
      <c r="G7538" s="1"/>
      <c r="H7538" s="1"/>
    </row>
    <row r="7539">
      <c r="A7539" s="1" t="s">
        <v>47</v>
      </c>
      <c r="B7539" s="7" t="s">
        <v>202</v>
      </c>
      <c r="C7539" s="1" t="s">
        <v>7479</v>
      </c>
      <c r="D7539" s="8">
        <v>0.0</v>
      </c>
      <c r="E7539" s="1"/>
      <c r="F7539" s="1">
        <v>6.7</v>
      </c>
      <c r="G7539" s="1"/>
      <c r="H7539" s="1"/>
    </row>
    <row r="7540">
      <c r="A7540" s="1" t="s">
        <v>47</v>
      </c>
      <c r="B7540" s="7" t="s">
        <v>202</v>
      </c>
      <c r="C7540" s="1" t="s">
        <v>7480</v>
      </c>
      <c r="D7540" s="8">
        <v>0.0</v>
      </c>
      <c r="E7540" s="1"/>
      <c r="F7540" s="1">
        <v>8.0</v>
      </c>
      <c r="G7540" s="1"/>
      <c r="H7540" s="1"/>
    </row>
    <row r="7541">
      <c r="A7541" s="1" t="s">
        <v>47</v>
      </c>
      <c r="B7541" s="7" t="s">
        <v>202</v>
      </c>
      <c r="C7541" s="1" t="s">
        <v>7481</v>
      </c>
      <c r="D7541" s="8">
        <v>0.0</v>
      </c>
      <c r="E7541" s="1"/>
      <c r="F7541" s="1">
        <v>7.8</v>
      </c>
      <c r="G7541" s="1"/>
      <c r="H7541" s="1"/>
    </row>
    <row r="7542">
      <c r="A7542" s="1" t="s">
        <v>47</v>
      </c>
      <c r="B7542" s="7" t="s">
        <v>202</v>
      </c>
      <c r="C7542" s="1" t="s">
        <v>7482</v>
      </c>
      <c r="D7542" s="8">
        <v>0.0</v>
      </c>
      <c r="E7542" s="1"/>
      <c r="F7542" s="1">
        <v>2.2</v>
      </c>
      <c r="G7542" s="1"/>
      <c r="H7542" s="1"/>
    </row>
    <row r="7543">
      <c r="A7543" s="1" t="s">
        <v>47</v>
      </c>
      <c r="B7543" s="7" t="s">
        <v>202</v>
      </c>
      <c r="C7543" s="1" t="s">
        <v>7483</v>
      </c>
      <c r="D7543" s="8">
        <v>0.0</v>
      </c>
      <c r="E7543" s="1"/>
      <c r="F7543" s="1">
        <v>7.8</v>
      </c>
      <c r="G7543" s="1"/>
      <c r="H7543" s="1"/>
    </row>
    <row r="7544">
      <c r="A7544" s="1" t="s">
        <v>47</v>
      </c>
      <c r="B7544" s="7" t="s">
        <v>202</v>
      </c>
      <c r="C7544" s="1" t="s">
        <v>7484</v>
      </c>
      <c r="D7544" s="8">
        <v>0.0</v>
      </c>
      <c r="E7544" s="1"/>
      <c r="F7544" s="1">
        <v>2.4</v>
      </c>
      <c r="G7544" s="1"/>
      <c r="H7544" s="1"/>
    </row>
    <row r="7545">
      <c r="A7545" s="1" t="s">
        <v>47</v>
      </c>
      <c r="B7545" s="7" t="s">
        <v>202</v>
      </c>
      <c r="C7545" s="1" t="s">
        <v>7485</v>
      </c>
      <c r="D7545" s="8">
        <v>0.0</v>
      </c>
      <c r="E7545" s="1"/>
      <c r="F7545" s="1">
        <v>3.0</v>
      </c>
      <c r="G7545" s="1"/>
      <c r="H7545" s="1"/>
    </row>
    <row r="7546">
      <c r="A7546" s="1" t="s">
        <v>47</v>
      </c>
      <c r="B7546" s="7" t="s">
        <v>202</v>
      </c>
      <c r="C7546" s="1" t="s">
        <v>7486</v>
      </c>
      <c r="D7546" s="8">
        <v>0.0</v>
      </c>
      <c r="E7546" s="1"/>
      <c r="F7546" s="1">
        <v>5.0</v>
      </c>
      <c r="G7546" s="1"/>
      <c r="H7546" s="1"/>
    </row>
    <row r="7547">
      <c r="A7547" s="1" t="s">
        <v>47</v>
      </c>
      <c r="B7547" s="7" t="s">
        <v>202</v>
      </c>
      <c r="C7547" s="1" t="s">
        <v>7487</v>
      </c>
      <c r="D7547" s="8">
        <v>0.0</v>
      </c>
      <c r="E7547" s="1"/>
      <c r="F7547" s="1">
        <v>1.0</v>
      </c>
      <c r="G7547" s="1"/>
      <c r="H7547" s="1"/>
    </row>
    <row r="7548">
      <c r="A7548" s="1" t="s">
        <v>47</v>
      </c>
      <c r="B7548" s="7" t="s">
        <v>202</v>
      </c>
      <c r="C7548" s="1" t="s">
        <v>7488</v>
      </c>
      <c r="D7548" s="8">
        <v>0.0</v>
      </c>
      <c r="E7548" s="1"/>
      <c r="F7548" s="1">
        <v>9.0</v>
      </c>
      <c r="G7548" s="1"/>
      <c r="H7548" s="1"/>
    </row>
    <row r="7549">
      <c r="A7549" s="1" t="s">
        <v>47</v>
      </c>
      <c r="B7549" s="7" t="s">
        <v>202</v>
      </c>
      <c r="C7549" s="1" t="s">
        <v>7489</v>
      </c>
      <c r="D7549" s="8">
        <v>0.0</v>
      </c>
      <c r="E7549" s="1"/>
      <c r="F7549" s="1">
        <v>1.0</v>
      </c>
      <c r="G7549" s="1"/>
      <c r="H7549" s="1"/>
    </row>
    <row r="7550">
      <c r="A7550" s="1" t="s">
        <v>47</v>
      </c>
      <c r="B7550" s="7" t="s">
        <v>202</v>
      </c>
      <c r="C7550" s="1" t="s">
        <v>7490</v>
      </c>
      <c r="D7550" s="8">
        <v>0.0</v>
      </c>
      <c r="E7550" s="1"/>
      <c r="F7550" s="1">
        <v>2.0</v>
      </c>
      <c r="G7550" s="1"/>
      <c r="H7550" s="1"/>
    </row>
    <row r="7551">
      <c r="A7551" s="1" t="s">
        <v>47</v>
      </c>
      <c r="B7551" s="7" t="s">
        <v>202</v>
      </c>
      <c r="C7551" s="1" t="s">
        <v>7491</v>
      </c>
      <c r="D7551" s="8">
        <v>0.0</v>
      </c>
      <c r="E7551" s="1"/>
      <c r="F7551" s="1">
        <v>1.0</v>
      </c>
      <c r="G7551" s="1"/>
      <c r="H7551" s="1"/>
    </row>
    <row r="7552">
      <c r="A7552" s="1" t="s">
        <v>47</v>
      </c>
      <c r="B7552" s="7" t="s">
        <v>202</v>
      </c>
      <c r="C7552" s="1" t="s">
        <v>7492</v>
      </c>
      <c r="D7552" s="8">
        <v>0.0</v>
      </c>
      <c r="E7552" s="1"/>
      <c r="F7552" s="1">
        <v>2.0</v>
      </c>
      <c r="G7552" s="1"/>
      <c r="H7552" s="1"/>
    </row>
    <row r="7553">
      <c r="A7553" s="1" t="s">
        <v>47</v>
      </c>
      <c r="B7553" s="7" t="s">
        <v>203</v>
      </c>
      <c r="C7553" s="1" t="s">
        <v>7493</v>
      </c>
      <c r="D7553" s="8">
        <v>0.0</v>
      </c>
      <c r="E7553" s="1"/>
      <c r="F7553" s="1">
        <v>3.2</v>
      </c>
      <c r="G7553" s="1"/>
      <c r="H7553" s="1"/>
    </row>
    <row r="7554">
      <c r="A7554" s="1" t="s">
        <v>47</v>
      </c>
      <c r="B7554" s="7" t="s">
        <v>203</v>
      </c>
      <c r="C7554" s="1" t="s">
        <v>7494</v>
      </c>
      <c r="D7554" s="8">
        <v>0.0</v>
      </c>
      <c r="E7554" s="1"/>
      <c r="F7554" s="1">
        <v>73.1</v>
      </c>
      <c r="G7554" s="1"/>
      <c r="H7554" s="1"/>
    </row>
    <row r="7555">
      <c r="A7555" s="1" t="s">
        <v>47</v>
      </c>
      <c r="B7555" s="7" t="s">
        <v>203</v>
      </c>
      <c r="C7555" s="1" t="s">
        <v>7495</v>
      </c>
      <c r="D7555" s="8">
        <v>0.0</v>
      </c>
      <c r="E7555" s="1"/>
      <c r="F7555" s="1">
        <v>31.6</v>
      </c>
      <c r="G7555" s="1"/>
      <c r="H7555" s="1"/>
    </row>
    <row r="7556">
      <c r="A7556" s="1" t="s">
        <v>47</v>
      </c>
      <c r="B7556" s="7" t="s">
        <v>203</v>
      </c>
      <c r="C7556" s="1" t="s">
        <v>7496</v>
      </c>
      <c r="D7556" s="8">
        <v>0.0</v>
      </c>
      <c r="E7556" s="1"/>
      <c r="F7556" s="1">
        <v>1.0</v>
      </c>
      <c r="G7556" s="1"/>
      <c r="H7556" s="1"/>
    </row>
    <row r="7557">
      <c r="A7557" s="1" t="s">
        <v>47</v>
      </c>
      <c r="B7557" s="7" t="s">
        <v>203</v>
      </c>
      <c r="C7557" s="1" t="s">
        <v>7497</v>
      </c>
      <c r="D7557" s="8">
        <v>0.0</v>
      </c>
      <c r="E7557" s="1"/>
      <c r="F7557" s="1">
        <v>49.3</v>
      </c>
      <c r="G7557" s="1"/>
      <c r="H7557" s="1"/>
    </row>
    <row r="7558">
      <c r="A7558" s="1" t="s">
        <v>47</v>
      </c>
      <c r="B7558" s="7" t="s">
        <v>203</v>
      </c>
      <c r="C7558" s="1" t="s">
        <v>7498</v>
      </c>
      <c r="D7558" s="8">
        <v>0.0</v>
      </c>
      <c r="E7558" s="1"/>
      <c r="F7558" s="1">
        <v>1.7</v>
      </c>
      <c r="G7558" s="1"/>
      <c r="H7558" s="1"/>
    </row>
    <row r="7559">
      <c r="A7559" s="1" t="s">
        <v>47</v>
      </c>
      <c r="B7559" s="7" t="s">
        <v>203</v>
      </c>
      <c r="C7559" s="1" t="s">
        <v>7499</v>
      </c>
      <c r="D7559" s="8">
        <v>0.0</v>
      </c>
      <c r="E7559" s="1"/>
      <c r="F7559" s="1">
        <v>3.3</v>
      </c>
      <c r="G7559" s="1"/>
      <c r="H7559" s="1"/>
    </row>
    <row r="7560">
      <c r="A7560" s="1" t="s">
        <v>47</v>
      </c>
      <c r="B7560" s="7" t="s">
        <v>203</v>
      </c>
      <c r="C7560" s="1" t="s">
        <v>7500</v>
      </c>
      <c r="D7560" s="8">
        <v>0.0</v>
      </c>
      <c r="E7560" s="1"/>
      <c r="F7560" s="1">
        <v>2.0</v>
      </c>
      <c r="G7560" s="1"/>
      <c r="H7560" s="1"/>
    </row>
    <row r="7561">
      <c r="A7561" s="1" t="s">
        <v>47</v>
      </c>
      <c r="B7561" s="7" t="s">
        <v>203</v>
      </c>
      <c r="C7561" s="1" t="s">
        <v>7501</v>
      </c>
      <c r="D7561" s="8">
        <v>0.0</v>
      </c>
      <c r="E7561" s="1"/>
      <c r="F7561" s="1">
        <v>1.0</v>
      </c>
      <c r="G7561" s="1"/>
      <c r="H7561" s="1"/>
    </row>
    <row r="7562">
      <c r="A7562" s="1" t="s">
        <v>47</v>
      </c>
      <c r="B7562" s="7" t="s">
        <v>203</v>
      </c>
      <c r="C7562" s="1" t="s">
        <v>7502</v>
      </c>
      <c r="D7562" s="8">
        <v>0.0</v>
      </c>
      <c r="E7562" s="1"/>
      <c r="F7562" s="1">
        <v>1.0</v>
      </c>
      <c r="G7562" s="1"/>
      <c r="H7562" s="1"/>
    </row>
    <row r="7563">
      <c r="A7563" s="1" t="s">
        <v>47</v>
      </c>
      <c r="B7563" s="7" t="s">
        <v>203</v>
      </c>
      <c r="C7563" s="1" t="s">
        <v>7503</v>
      </c>
      <c r="D7563" s="8">
        <v>0.0</v>
      </c>
      <c r="E7563" s="1"/>
      <c r="F7563" s="1">
        <v>2.0</v>
      </c>
      <c r="G7563" s="1"/>
      <c r="H7563" s="1"/>
    </row>
    <row r="7564">
      <c r="A7564" s="1" t="s">
        <v>47</v>
      </c>
      <c r="B7564" s="7" t="s">
        <v>203</v>
      </c>
      <c r="C7564" s="1" t="s">
        <v>7504</v>
      </c>
      <c r="D7564" s="8">
        <v>0.0</v>
      </c>
      <c r="E7564" s="1"/>
      <c r="F7564" s="1">
        <v>1.0</v>
      </c>
      <c r="G7564" s="1"/>
      <c r="H7564" s="1"/>
    </row>
    <row r="7565">
      <c r="A7565" s="1" t="s">
        <v>47</v>
      </c>
      <c r="B7565" s="7" t="s">
        <v>203</v>
      </c>
      <c r="C7565" s="1" t="s">
        <v>7505</v>
      </c>
      <c r="D7565" s="8">
        <v>0.0</v>
      </c>
      <c r="E7565" s="1"/>
      <c r="F7565" s="1">
        <v>2.0</v>
      </c>
      <c r="G7565" s="1"/>
      <c r="H7565" s="1"/>
    </row>
    <row r="7566">
      <c r="A7566" s="1" t="s">
        <v>47</v>
      </c>
      <c r="B7566" s="7" t="s">
        <v>203</v>
      </c>
      <c r="C7566" s="1" t="s">
        <v>7506</v>
      </c>
      <c r="D7566" s="8">
        <v>0.0</v>
      </c>
      <c r="E7566" s="1"/>
      <c r="F7566" s="1">
        <v>1.0</v>
      </c>
      <c r="G7566" s="1"/>
      <c r="H7566" s="1"/>
    </row>
    <row r="7567">
      <c r="A7567" s="1" t="s">
        <v>47</v>
      </c>
      <c r="B7567" s="7" t="s">
        <v>203</v>
      </c>
      <c r="C7567" s="1" t="s">
        <v>7507</v>
      </c>
      <c r="D7567" s="8">
        <v>0.0</v>
      </c>
      <c r="E7567" s="1"/>
      <c r="F7567" s="1">
        <v>2.0</v>
      </c>
      <c r="G7567" s="1"/>
      <c r="H7567" s="1"/>
    </row>
    <row r="7568">
      <c r="A7568" s="1" t="s">
        <v>47</v>
      </c>
      <c r="B7568" s="7" t="s">
        <v>203</v>
      </c>
      <c r="C7568" s="1" t="s">
        <v>7508</v>
      </c>
      <c r="D7568" s="8">
        <v>0.0</v>
      </c>
      <c r="E7568" s="1"/>
      <c r="F7568" s="1">
        <v>2.0</v>
      </c>
      <c r="G7568" s="1"/>
      <c r="H7568" s="1"/>
    </row>
    <row r="7569">
      <c r="A7569" s="1" t="s">
        <v>47</v>
      </c>
      <c r="B7569" s="7" t="s">
        <v>203</v>
      </c>
      <c r="C7569" s="1" t="s">
        <v>7509</v>
      </c>
      <c r="D7569" s="8">
        <v>0.0</v>
      </c>
      <c r="E7569" s="1"/>
      <c r="F7569" s="1">
        <v>3.0</v>
      </c>
      <c r="G7569" s="1"/>
      <c r="H7569" s="1"/>
    </row>
    <row r="7570">
      <c r="A7570" s="1" t="s">
        <v>47</v>
      </c>
      <c r="B7570" s="7" t="s">
        <v>203</v>
      </c>
      <c r="C7570" s="1" t="s">
        <v>7510</v>
      </c>
      <c r="D7570" s="8">
        <v>0.0</v>
      </c>
      <c r="E7570" s="1"/>
      <c r="F7570" s="1">
        <v>4.0</v>
      </c>
      <c r="G7570" s="1"/>
      <c r="H7570" s="1"/>
    </row>
    <row r="7571">
      <c r="A7571" s="1" t="s">
        <v>47</v>
      </c>
      <c r="B7571" s="7" t="s">
        <v>203</v>
      </c>
      <c r="C7571" s="1" t="s">
        <v>7511</v>
      </c>
      <c r="D7571" s="8">
        <v>0.0</v>
      </c>
      <c r="E7571" s="1"/>
      <c r="F7571" s="1">
        <v>10.0</v>
      </c>
      <c r="G7571" s="1"/>
      <c r="H7571" s="1"/>
    </row>
    <row r="7572">
      <c r="A7572" s="1" t="s">
        <v>47</v>
      </c>
      <c r="B7572" s="7" t="s">
        <v>203</v>
      </c>
      <c r="C7572" s="1" t="s">
        <v>7512</v>
      </c>
      <c r="D7572" s="8">
        <v>0.0</v>
      </c>
      <c r="E7572" s="1"/>
      <c r="F7572" s="1">
        <v>18.0</v>
      </c>
      <c r="G7572" s="1"/>
      <c r="H7572" s="1"/>
    </row>
    <row r="7573">
      <c r="A7573" s="1" t="s">
        <v>47</v>
      </c>
      <c r="B7573" s="7" t="s">
        <v>203</v>
      </c>
      <c r="C7573" s="1" t="s">
        <v>7513</v>
      </c>
      <c r="D7573" s="8">
        <v>0.0</v>
      </c>
      <c r="E7573" s="1"/>
      <c r="F7573" s="1">
        <v>1.0</v>
      </c>
      <c r="G7573" s="1"/>
      <c r="H7573" s="1"/>
    </row>
    <row r="7574">
      <c r="A7574" s="1" t="s">
        <v>47</v>
      </c>
      <c r="B7574" s="7" t="s">
        <v>203</v>
      </c>
      <c r="C7574" s="1" t="s">
        <v>7514</v>
      </c>
      <c r="D7574" s="8">
        <v>0.0</v>
      </c>
      <c r="E7574" s="1"/>
      <c r="F7574" s="1">
        <v>3.0</v>
      </c>
      <c r="G7574" s="1"/>
      <c r="H7574" s="1"/>
    </row>
    <row r="7575">
      <c r="A7575" s="1" t="s">
        <v>47</v>
      </c>
      <c r="B7575" s="7" t="s">
        <v>203</v>
      </c>
      <c r="C7575" s="1" t="s">
        <v>7515</v>
      </c>
      <c r="D7575" s="8">
        <v>0.0</v>
      </c>
      <c r="E7575" s="1"/>
      <c r="F7575" s="1">
        <v>3.0</v>
      </c>
      <c r="G7575" s="1"/>
      <c r="H7575" s="1"/>
    </row>
    <row r="7576">
      <c r="A7576" s="1" t="s">
        <v>47</v>
      </c>
      <c r="B7576" s="7" t="s">
        <v>203</v>
      </c>
      <c r="C7576" s="1" t="s">
        <v>7516</v>
      </c>
      <c r="D7576" s="8">
        <v>0.0</v>
      </c>
      <c r="E7576" s="1"/>
      <c r="F7576" s="1">
        <v>8.0</v>
      </c>
      <c r="G7576" s="1"/>
      <c r="H7576" s="1"/>
    </row>
    <row r="7577">
      <c r="A7577" s="1" t="s">
        <v>47</v>
      </c>
      <c r="B7577" s="7" t="s">
        <v>204</v>
      </c>
      <c r="C7577" s="1" t="s">
        <v>7517</v>
      </c>
      <c r="D7577" s="8">
        <v>0.0</v>
      </c>
      <c r="E7577" s="1"/>
      <c r="F7577" s="1">
        <v>10.9</v>
      </c>
      <c r="G7577" s="1"/>
      <c r="H7577" s="1"/>
    </row>
    <row r="7578">
      <c r="A7578" s="1" t="s">
        <v>47</v>
      </c>
      <c r="B7578" s="7" t="s">
        <v>204</v>
      </c>
      <c r="C7578" s="1" t="s">
        <v>7518</v>
      </c>
      <c r="D7578" s="8">
        <v>0.0</v>
      </c>
      <c r="E7578" s="1"/>
      <c r="F7578" s="1">
        <v>5.6</v>
      </c>
      <c r="G7578" s="1"/>
      <c r="H7578" s="1"/>
    </row>
    <row r="7579">
      <c r="A7579" s="1" t="s">
        <v>47</v>
      </c>
      <c r="B7579" s="7" t="s">
        <v>204</v>
      </c>
      <c r="C7579" s="1" t="s">
        <v>7519</v>
      </c>
      <c r="D7579" s="8">
        <v>0.0</v>
      </c>
      <c r="E7579" s="1"/>
      <c r="F7579" s="1">
        <v>6.2</v>
      </c>
      <c r="G7579" s="1"/>
      <c r="H7579" s="1"/>
    </row>
    <row r="7580">
      <c r="A7580" s="1" t="s">
        <v>47</v>
      </c>
      <c r="B7580" s="7" t="s">
        <v>204</v>
      </c>
      <c r="C7580" s="1" t="s">
        <v>7520</v>
      </c>
      <c r="D7580" s="8">
        <v>0.0</v>
      </c>
      <c r="E7580" s="1"/>
      <c r="F7580" s="1">
        <v>7.7</v>
      </c>
      <c r="G7580" s="1"/>
      <c r="H7580" s="1"/>
    </row>
    <row r="7581">
      <c r="A7581" s="1" t="s">
        <v>47</v>
      </c>
      <c r="B7581" s="7" t="s">
        <v>204</v>
      </c>
      <c r="C7581" s="1" t="s">
        <v>7521</v>
      </c>
      <c r="D7581" s="8">
        <v>1.0</v>
      </c>
      <c r="E7581" s="1"/>
      <c r="F7581" s="1">
        <v>2.5</v>
      </c>
      <c r="G7581" s="1"/>
      <c r="H7581" s="1"/>
    </row>
    <row r="7582">
      <c r="A7582" s="1" t="s">
        <v>47</v>
      </c>
      <c r="B7582" s="7" t="s">
        <v>204</v>
      </c>
      <c r="C7582" s="1" t="s">
        <v>7522</v>
      </c>
      <c r="D7582" s="8">
        <v>0.0</v>
      </c>
      <c r="E7582" s="1"/>
      <c r="F7582" s="1">
        <v>37.7</v>
      </c>
      <c r="G7582" s="1"/>
      <c r="H7582" s="1"/>
    </row>
    <row r="7583">
      <c r="A7583" s="1" t="s">
        <v>47</v>
      </c>
      <c r="B7583" s="7" t="s">
        <v>204</v>
      </c>
      <c r="C7583" s="1" t="s">
        <v>7523</v>
      </c>
      <c r="D7583" s="8">
        <v>0.0</v>
      </c>
      <c r="E7583" s="1"/>
      <c r="F7583" s="1">
        <v>6.0</v>
      </c>
      <c r="G7583" s="1"/>
      <c r="H7583" s="1"/>
    </row>
    <row r="7584">
      <c r="A7584" s="1" t="s">
        <v>47</v>
      </c>
      <c r="B7584" s="7" t="s">
        <v>204</v>
      </c>
      <c r="C7584" s="1" t="s">
        <v>7524</v>
      </c>
      <c r="D7584" s="8">
        <v>0.0</v>
      </c>
      <c r="E7584" s="1"/>
      <c r="F7584" s="1">
        <v>1.0</v>
      </c>
      <c r="G7584" s="1"/>
      <c r="H7584" s="1"/>
    </row>
    <row r="7585">
      <c r="A7585" s="1" t="s">
        <v>47</v>
      </c>
      <c r="B7585" s="7" t="s">
        <v>204</v>
      </c>
      <c r="C7585" s="1" t="s">
        <v>7525</v>
      </c>
      <c r="D7585" s="8">
        <v>0.0</v>
      </c>
      <c r="E7585" s="1"/>
      <c r="F7585" s="1">
        <v>16.7</v>
      </c>
      <c r="G7585" s="1"/>
      <c r="H7585" s="1"/>
    </row>
    <row r="7586">
      <c r="A7586" s="1" t="s">
        <v>47</v>
      </c>
      <c r="B7586" s="7" t="s">
        <v>204</v>
      </c>
      <c r="C7586" s="1" t="s">
        <v>7526</v>
      </c>
      <c r="D7586" s="8">
        <v>0.0</v>
      </c>
      <c r="E7586" s="1"/>
      <c r="F7586" s="1">
        <v>1.0</v>
      </c>
      <c r="G7586" s="1"/>
      <c r="H7586" s="1"/>
    </row>
    <row r="7587">
      <c r="A7587" s="1" t="s">
        <v>47</v>
      </c>
      <c r="B7587" s="7" t="s">
        <v>204</v>
      </c>
      <c r="C7587" s="1" t="s">
        <v>7527</v>
      </c>
      <c r="D7587" s="8">
        <v>0.0</v>
      </c>
      <c r="E7587" s="1"/>
      <c r="F7587" s="1">
        <v>1.0</v>
      </c>
      <c r="G7587" s="1"/>
      <c r="H7587" s="1"/>
    </row>
    <row r="7588">
      <c r="A7588" s="1" t="s">
        <v>47</v>
      </c>
      <c r="B7588" s="7" t="s">
        <v>204</v>
      </c>
      <c r="C7588" s="1" t="s">
        <v>7528</v>
      </c>
      <c r="D7588" s="8">
        <v>1.0</v>
      </c>
      <c r="E7588" s="1"/>
      <c r="F7588" s="1">
        <v>36.0</v>
      </c>
      <c r="G7588" s="1"/>
      <c r="H7588" s="1"/>
    </row>
    <row r="7589">
      <c r="A7589" s="1" t="s">
        <v>47</v>
      </c>
      <c r="B7589" s="7" t="s">
        <v>204</v>
      </c>
      <c r="C7589" s="1" t="s">
        <v>7529</v>
      </c>
      <c r="D7589" s="8">
        <v>0.0</v>
      </c>
      <c r="E7589" s="1"/>
      <c r="F7589" s="1">
        <v>1.0</v>
      </c>
      <c r="G7589" s="1"/>
      <c r="H7589" s="1"/>
    </row>
    <row r="7590">
      <c r="A7590" s="1" t="s">
        <v>47</v>
      </c>
      <c r="B7590" s="7" t="s">
        <v>204</v>
      </c>
      <c r="C7590" s="1" t="s">
        <v>7530</v>
      </c>
      <c r="D7590" s="8">
        <v>0.0</v>
      </c>
      <c r="E7590" s="1"/>
      <c r="F7590" s="1">
        <v>9.5</v>
      </c>
      <c r="G7590" s="1"/>
      <c r="H7590" s="1"/>
    </row>
    <row r="7591">
      <c r="A7591" s="1" t="s">
        <v>47</v>
      </c>
      <c r="B7591" s="7" t="s">
        <v>204</v>
      </c>
      <c r="C7591" s="1" t="s">
        <v>7531</v>
      </c>
      <c r="D7591" s="8">
        <v>0.0</v>
      </c>
      <c r="E7591" s="1"/>
      <c r="F7591" s="1">
        <v>4.0</v>
      </c>
      <c r="G7591" s="1"/>
      <c r="H7591" s="1"/>
    </row>
    <row r="7592">
      <c r="A7592" s="1" t="s">
        <v>47</v>
      </c>
      <c r="B7592" s="7" t="s">
        <v>204</v>
      </c>
      <c r="C7592" s="1" t="s">
        <v>7532</v>
      </c>
      <c r="D7592" s="8">
        <v>0.0</v>
      </c>
      <c r="E7592" s="1"/>
      <c r="F7592" s="1">
        <v>5.0</v>
      </c>
      <c r="G7592" s="1"/>
      <c r="H7592" s="1"/>
    </row>
    <row r="7593">
      <c r="A7593" s="1" t="s">
        <v>47</v>
      </c>
      <c r="B7593" s="7" t="s">
        <v>204</v>
      </c>
      <c r="C7593" s="1" t="s">
        <v>7533</v>
      </c>
      <c r="D7593" s="8">
        <v>0.0</v>
      </c>
      <c r="E7593" s="1"/>
      <c r="F7593" s="1">
        <v>1.0</v>
      </c>
      <c r="G7593" s="1"/>
      <c r="H7593" s="1"/>
    </row>
    <row r="7594">
      <c r="A7594" s="1" t="s">
        <v>47</v>
      </c>
      <c r="B7594" s="7" t="s">
        <v>204</v>
      </c>
      <c r="C7594" s="1" t="s">
        <v>7534</v>
      </c>
      <c r="D7594" s="8">
        <v>0.0</v>
      </c>
      <c r="E7594" s="1"/>
      <c r="F7594" s="1">
        <v>4.0</v>
      </c>
      <c r="G7594" s="1"/>
      <c r="H7594" s="1"/>
    </row>
    <row r="7595">
      <c r="A7595" s="1" t="s">
        <v>47</v>
      </c>
      <c r="B7595" s="7" t="s">
        <v>204</v>
      </c>
      <c r="C7595" s="1" t="s">
        <v>7535</v>
      </c>
      <c r="D7595" s="8">
        <v>0.0</v>
      </c>
      <c r="E7595" s="1"/>
      <c r="F7595" s="1">
        <v>1.0</v>
      </c>
      <c r="G7595" s="1"/>
      <c r="H7595" s="1"/>
    </row>
    <row r="7596">
      <c r="A7596" s="1" t="s">
        <v>47</v>
      </c>
      <c r="B7596" s="7" t="s">
        <v>204</v>
      </c>
      <c r="C7596" s="1" t="s">
        <v>7536</v>
      </c>
      <c r="D7596" s="8">
        <v>0.0</v>
      </c>
      <c r="E7596" s="1"/>
      <c r="F7596" s="1">
        <v>31.0</v>
      </c>
      <c r="G7596" s="1"/>
      <c r="H7596" s="1"/>
    </row>
    <row r="7597">
      <c r="A7597" s="1" t="s">
        <v>47</v>
      </c>
      <c r="B7597" s="7" t="s">
        <v>204</v>
      </c>
      <c r="C7597" s="1" t="s">
        <v>7537</v>
      </c>
      <c r="D7597" s="8">
        <v>0.0</v>
      </c>
      <c r="E7597" s="1"/>
      <c r="F7597" s="1">
        <v>74.0</v>
      </c>
      <c r="G7597" s="1"/>
      <c r="H7597" s="1"/>
    </row>
    <row r="7598">
      <c r="A7598" s="1" t="s">
        <v>47</v>
      </c>
      <c r="B7598" s="7" t="s">
        <v>204</v>
      </c>
      <c r="C7598" s="1" t="s">
        <v>7538</v>
      </c>
      <c r="D7598" s="8">
        <v>0.0</v>
      </c>
      <c r="E7598" s="1"/>
      <c r="F7598" s="1">
        <v>37.0</v>
      </c>
      <c r="G7598" s="1"/>
      <c r="H7598" s="1"/>
    </row>
    <row r="7599">
      <c r="A7599" s="1" t="s">
        <v>47</v>
      </c>
      <c r="B7599" s="7" t="s">
        <v>204</v>
      </c>
      <c r="C7599" s="1" t="s">
        <v>7539</v>
      </c>
      <c r="D7599" s="8">
        <v>0.0</v>
      </c>
      <c r="E7599" s="1"/>
      <c r="F7599" s="1">
        <v>1.0</v>
      </c>
      <c r="G7599" s="1"/>
      <c r="H7599" s="1"/>
    </row>
    <row r="7600">
      <c r="A7600" s="1" t="s">
        <v>47</v>
      </c>
      <c r="B7600" s="7" t="s">
        <v>204</v>
      </c>
      <c r="C7600" s="1" t="s">
        <v>7540</v>
      </c>
      <c r="D7600" s="8">
        <v>0.0</v>
      </c>
      <c r="E7600" s="1"/>
      <c r="F7600" s="1">
        <v>1.0</v>
      </c>
      <c r="G7600" s="1"/>
      <c r="H7600" s="1"/>
    </row>
    <row r="7601">
      <c r="A7601" s="1" t="s">
        <v>47</v>
      </c>
      <c r="B7601" s="7" t="s">
        <v>204</v>
      </c>
      <c r="C7601" s="1" t="s">
        <v>7541</v>
      </c>
      <c r="D7601" s="8">
        <v>0.0</v>
      </c>
      <c r="E7601" s="1"/>
      <c r="F7601" s="1">
        <v>11.0</v>
      </c>
      <c r="G7601" s="1"/>
      <c r="H7601" s="1"/>
    </row>
    <row r="7602">
      <c r="A7602" s="1" t="s">
        <v>47</v>
      </c>
      <c r="B7602" s="7" t="s">
        <v>204</v>
      </c>
      <c r="C7602" s="1" t="s">
        <v>7542</v>
      </c>
      <c r="D7602" s="8">
        <v>0.0</v>
      </c>
      <c r="E7602" s="1"/>
      <c r="F7602" s="1">
        <v>8.0</v>
      </c>
      <c r="G7602" s="1"/>
      <c r="H7602" s="1"/>
    </row>
    <row r="7603">
      <c r="A7603" s="1" t="s">
        <v>47</v>
      </c>
      <c r="B7603" s="7" t="s">
        <v>204</v>
      </c>
      <c r="C7603" s="1" t="s">
        <v>7543</v>
      </c>
      <c r="D7603" s="8">
        <v>0.0</v>
      </c>
      <c r="E7603" s="1"/>
      <c r="F7603" s="1">
        <v>1.0</v>
      </c>
      <c r="G7603" s="1"/>
      <c r="H7603" s="1"/>
    </row>
    <row r="7604">
      <c r="A7604" s="1" t="s">
        <v>47</v>
      </c>
      <c r="B7604" s="7" t="s">
        <v>204</v>
      </c>
      <c r="C7604" s="1" t="s">
        <v>7544</v>
      </c>
      <c r="D7604" s="8">
        <v>0.0</v>
      </c>
      <c r="E7604" s="1"/>
      <c r="F7604" s="1">
        <v>1.0</v>
      </c>
      <c r="G7604" s="1"/>
      <c r="H7604" s="1"/>
    </row>
    <row r="7605">
      <c r="A7605" s="1" t="s">
        <v>47</v>
      </c>
      <c r="B7605" s="7" t="s">
        <v>204</v>
      </c>
      <c r="C7605" s="1" t="s">
        <v>7545</v>
      </c>
      <c r="D7605" s="8">
        <v>0.0</v>
      </c>
      <c r="E7605" s="1"/>
      <c r="F7605" s="1">
        <v>12.0</v>
      </c>
      <c r="G7605" s="1"/>
      <c r="H7605" s="1"/>
    </row>
    <row r="7606">
      <c r="A7606" s="1" t="s">
        <v>47</v>
      </c>
      <c r="B7606" s="7" t="s">
        <v>205</v>
      </c>
      <c r="C7606" s="1" t="s">
        <v>7546</v>
      </c>
      <c r="D7606" s="8">
        <v>0.0</v>
      </c>
      <c r="E7606" s="1"/>
      <c r="F7606" s="1">
        <v>3.6</v>
      </c>
      <c r="G7606" s="1"/>
      <c r="H7606" s="1"/>
    </row>
    <row r="7607">
      <c r="A7607" s="1" t="s">
        <v>47</v>
      </c>
      <c r="B7607" s="7" t="s">
        <v>205</v>
      </c>
      <c r="C7607" s="1" t="s">
        <v>7547</v>
      </c>
      <c r="D7607" s="8">
        <v>0.0</v>
      </c>
      <c r="E7607" s="1"/>
      <c r="F7607" s="1">
        <v>1.0</v>
      </c>
      <c r="G7607" s="1"/>
      <c r="H7607" s="1"/>
    </row>
    <row r="7608">
      <c r="A7608" s="1" t="s">
        <v>47</v>
      </c>
      <c r="B7608" s="7" t="s">
        <v>205</v>
      </c>
      <c r="C7608" s="1" t="s">
        <v>7548</v>
      </c>
      <c r="D7608" s="8">
        <v>0.0</v>
      </c>
      <c r="E7608" s="1"/>
      <c r="F7608" s="1">
        <v>4.6</v>
      </c>
      <c r="G7608" s="1"/>
      <c r="H7608" s="1"/>
    </row>
    <row r="7609">
      <c r="A7609" s="1" t="s">
        <v>47</v>
      </c>
      <c r="B7609" s="7" t="s">
        <v>205</v>
      </c>
      <c r="C7609" s="1" t="s">
        <v>7549</v>
      </c>
      <c r="D7609" s="8">
        <v>0.0</v>
      </c>
      <c r="E7609" s="1"/>
      <c r="F7609" s="1">
        <v>9.1</v>
      </c>
      <c r="G7609" s="1"/>
      <c r="H7609" s="1"/>
    </row>
    <row r="7610">
      <c r="A7610" s="1" t="s">
        <v>47</v>
      </c>
      <c r="B7610" s="7" t="s">
        <v>205</v>
      </c>
      <c r="C7610" s="1" t="s">
        <v>7550</v>
      </c>
      <c r="D7610" s="8">
        <v>0.0</v>
      </c>
      <c r="E7610" s="1"/>
      <c r="F7610" s="1">
        <v>4.2</v>
      </c>
      <c r="G7610" s="1"/>
      <c r="H7610" s="1"/>
    </row>
    <row r="7611">
      <c r="A7611" s="1" t="s">
        <v>47</v>
      </c>
      <c r="B7611" s="7" t="s">
        <v>205</v>
      </c>
      <c r="C7611" s="1" t="s">
        <v>7551</v>
      </c>
      <c r="D7611" s="8">
        <v>0.0</v>
      </c>
      <c r="E7611" s="1"/>
      <c r="F7611" s="1">
        <v>1.0</v>
      </c>
      <c r="G7611" s="1"/>
      <c r="H7611" s="1"/>
    </row>
    <row r="7612">
      <c r="A7612" s="1" t="s">
        <v>47</v>
      </c>
      <c r="B7612" s="7" t="s">
        <v>205</v>
      </c>
      <c r="C7612" s="1" t="s">
        <v>7552</v>
      </c>
      <c r="D7612" s="8">
        <v>0.0</v>
      </c>
      <c r="E7612" s="1"/>
      <c r="F7612" s="1">
        <v>1.6</v>
      </c>
      <c r="G7612" s="1"/>
      <c r="H7612" s="1"/>
    </row>
    <row r="7613">
      <c r="A7613" s="1" t="s">
        <v>47</v>
      </c>
      <c r="B7613" s="7" t="s">
        <v>205</v>
      </c>
      <c r="C7613" s="1" t="s">
        <v>7553</v>
      </c>
      <c r="D7613" s="8">
        <v>0.0</v>
      </c>
      <c r="E7613" s="1"/>
      <c r="F7613" s="1">
        <v>5.6</v>
      </c>
      <c r="G7613" s="1"/>
      <c r="H7613" s="1"/>
    </row>
    <row r="7614">
      <c r="A7614" s="1" t="s">
        <v>47</v>
      </c>
      <c r="B7614" s="7" t="s">
        <v>205</v>
      </c>
      <c r="C7614" s="1" t="s">
        <v>7554</v>
      </c>
      <c r="D7614" s="8">
        <v>0.0</v>
      </c>
      <c r="E7614" s="1"/>
      <c r="F7614" s="1">
        <v>1.0</v>
      </c>
      <c r="G7614" s="1"/>
      <c r="H7614" s="1"/>
    </row>
    <row r="7615">
      <c r="A7615" s="1" t="s">
        <v>47</v>
      </c>
      <c r="B7615" s="7" t="s">
        <v>205</v>
      </c>
      <c r="C7615" s="1" t="s">
        <v>7555</v>
      </c>
      <c r="D7615" s="8">
        <v>0.0</v>
      </c>
      <c r="E7615" s="1"/>
      <c r="F7615" s="1">
        <v>2.1</v>
      </c>
      <c r="G7615" s="1"/>
      <c r="H7615" s="1"/>
    </row>
    <row r="7616">
      <c r="A7616" s="1" t="s">
        <v>47</v>
      </c>
      <c r="B7616" s="7" t="s">
        <v>205</v>
      </c>
      <c r="C7616" s="1" t="s">
        <v>7556</v>
      </c>
      <c r="D7616" s="8">
        <v>0.0</v>
      </c>
      <c r="E7616" s="1"/>
      <c r="F7616" s="1">
        <v>1.0</v>
      </c>
      <c r="G7616" s="1"/>
      <c r="H7616" s="1"/>
    </row>
    <row r="7617">
      <c r="A7617" s="1" t="s">
        <v>47</v>
      </c>
      <c r="B7617" s="7" t="s">
        <v>205</v>
      </c>
      <c r="C7617" s="1" t="s">
        <v>7557</v>
      </c>
      <c r="D7617" s="8">
        <v>0.0</v>
      </c>
      <c r="E7617" s="1"/>
      <c r="F7617" s="1">
        <v>1.0</v>
      </c>
      <c r="G7617" s="1"/>
      <c r="H7617" s="1"/>
    </row>
    <row r="7618">
      <c r="A7618" s="1" t="s">
        <v>47</v>
      </c>
      <c r="B7618" s="7" t="s">
        <v>205</v>
      </c>
      <c r="C7618" s="1" t="s">
        <v>7558</v>
      </c>
      <c r="D7618" s="8">
        <v>0.0</v>
      </c>
      <c r="E7618" s="1"/>
      <c r="F7618" s="1">
        <v>4.1</v>
      </c>
      <c r="G7618" s="1"/>
      <c r="H7618" s="1"/>
    </row>
    <row r="7619">
      <c r="A7619" s="1" t="s">
        <v>47</v>
      </c>
      <c r="B7619" s="7" t="s">
        <v>205</v>
      </c>
      <c r="C7619" s="1" t="s">
        <v>7559</v>
      </c>
      <c r="D7619" s="8">
        <v>0.0</v>
      </c>
      <c r="E7619" s="1"/>
      <c r="F7619" s="1">
        <v>5.6</v>
      </c>
      <c r="G7619" s="1"/>
      <c r="H7619" s="1"/>
    </row>
    <row r="7620">
      <c r="A7620" s="1" t="s">
        <v>47</v>
      </c>
      <c r="B7620" s="7" t="s">
        <v>205</v>
      </c>
      <c r="C7620" s="1" t="s">
        <v>7560</v>
      </c>
      <c r="D7620" s="8">
        <v>0.0</v>
      </c>
      <c r="E7620" s="1"/>
      <c r="F7620" s="1">
        <v>1.0</v>
      </c>
      <c r="G7620" s="1"/>
      <c r="H7620" s="1"/>
    </row>
    <row r="7621">
      <c r="A7621" s="1" t="s">
        <v>47</v>
      </c>
      <c r="B7621" s="7" t="s">
        <v>205</v>
      </c>
      <c r="C7621" s="1" t="s">
        <v>7561</v>
      </c>
      <c r="D7621" s="8">
        <v>0.0</v>
      </c>
      <c r="E7621" s="1"/>
      <c r="F7621" s="1">
        <v>9.4</v>
      </c>
      <c r="G7621" s="1"/>
      <c r="H7621" s="1"/>
    </row>
    <row r="7622">
      <c r="A7622" s="1" t="s">
        <v>47</v>
      </c>
      <c r="B7622" s="7" t="s">
        <v>205</v>
      </c>
      <c r="C7622" s="1" t="s">
        <v>7562</v>
      </c>
      <c r="D7622" s="8">
        <v>0.0</v>
      </c>
      <c r="E7622" s="1"/>
      <c r="F7622" s="1">
        <v>1.0</v>
      </c>
      <c r="G7622" s="1"/>
      <c r="H7622" s="1"/>
    </row>
    <row r="7623">
      <c r="A7623" s="1" t="s">
        <v>47</v>
      </c>
      <c r="B7623" s="7" t="s">
        <v>205</v>
      </c>
      <c r="C7623" s="1" t="s">
        <v>7563</v>
      </c>
      <c r="D7623" s="8">
        <v>0.0</v>
      </c>
      <c r="E7623" s="1"/>
      <c r="F7623" s="1">
        <v>1.1</v>
      </c>
      <c r="G7623" s="1"/>
      <c r="H7623" s="1"/>
    </row>
    <row r="7624">
      <c r="A7624" s="1" t="s">
        <v>47</v>
      </c>
      <c r="B7624" s="7" t="s">
        <v>205</v>
      </c>
      <c r="C7624" s="1" t="s">
        <v>7564</v>
      </c>
      <c r="D7624" s="8">
        <v>0.0</v>
      </c>
      <c r="E7624" s="1"/>
      <c r="F7624" s="1">
        <v>1.0</v>
      </c>
      <c r="G7624" s="1"/>
      <c r="H7624" s="1"/>
    </row>
    <row r="7625">
      <c r="A7625" s="1" t="s">
        <v>47</v>
      </c>
      <c r="B7625" s="7" t="s">
        <v>205</v>
      </c>
      <c r="C7625" s="1" t="s">
        <v>7565</v>
      </c>
      <c r="D7625" s="8">
        <v>0.0</v>
      </c>
      <c r="E7625" s="1"/>
      <c r="F7625" s="1">
        <v>7.0</v>
      </c>
      <c r="G7625" s="1"/>
      <c r="H7625" s="1"/>
    </row>
    <row r="7626">
      <c r="A7626" s="1" t="s">
        <v>47</v>
      </c>
      <c r="B7626" s="7" t="s">
        <v>205</v>
      </c>
      <c r="C7626" s="1" t="s">
        <v>7566</v>
      </c>
      <c r="D7626" s="8">
        <v>0.0</v>
      </c>
      <c r="E7626" s="1"/>
      <c r="F7626" s="1">
        <v>6.5</v>
      </c>
      <c r="G7626" s="1"/>
      <c r="H7626" s="1"/>
    </row>
    <row r="7627">
      <c r="A7627" s="1" t="s">
        <v>47</v>
      </c>
      <c r="B7627" s="7" t="s">
        <v>205</v>
      </c>
      <c r="C7627" s="1" t="s">
        <v>7567</v>
      </c>
      <c r="D7627" s="8">
        <v>0.0</v>
      </c>
      <c r="E7627" s="1"/>
      <c r="F7627" s="1">
        <v>6.8</v>
      </c>
      <c r="G7627" s="1"/>
      <c r="H7627" s="1"/>
    </row>
    <row r="7628">
      <c r="A7628" s="1" t="s">
        <v>47</v>
      </c>
      <c r="B7628" s="7" t="s">
        <v>205</v>
      </c>
      <c r="C7628" s="1" t="s">
        <v>7568</v>
      </c>
      <c r="D7628" s="8">
        <v>0.0</v>
      </c>
      <c r="E7628" s="1"/>
      <c r="F7628" s="1">
        <v>1.0</v>
      </c>
      <c r="G7628" s="1"/>
      <c r="H7628" s="1"/>
    </row>
    <row r="7629">
      <c r="A7629" s="1" t="s">
        <v>47</v>
      </c>
      <c r="B7629" s="7" t="s">
        <v>205</v>
      </c>
      <c r="C7629" s="1" t="s">
        <v>7569</v>
      </c>
      <c r="D7629" s="8">
        <v>0.0</v>
      </c>
      <c r="E7629" s="1"/>
      <c r="F7629" s="1">
        <v>1.0</v>
      </c>
      <c r="G7629" s="1"/>
      <c r="H7629" s="1"/>
    </row>
    <row r="7630">
      <c r="A7630" s="1" t="s">
        <v>47</v>
      </c>
      <c r="B7630" s="7" t="s">
        <v>205</v>
      </c>
      <c r="C7630" s="1" t="s">
        <v>7570</v>
      </c>
      <c r="D7630" s="8">
        <v>0.0</v>
      </c>
      <c r="E7630" s="1"/>
      <c r="F7630" s="1">
        <v>6.0</v>
      </c>
      <c r="G7630" s="1"/>
      <c r="H7630" s="1"/>
    </row>
    <row r="7631">
      <c r="A7631" s="1" t="s">
        <v>47</v>
      </c>
      <c r="B7631" s="7" t="s">
        <v>205</v>
      </c>
      <c r="C7631" s="1" t="s">
        <v>7571</v>
      </c>
      <c r="D7631" s="8">
        <v>0.0</v>
      </c>
      <c r="E7631" s="1"/>
      <c r="F7631" s="1">
        <v>1.0</v>
      </c>
      <c r="G7631" s="1"/>
      <c r="H7631" s="1"/>
    </row>
    <row r="7632">
      <c r="A7632" s="1" t="s">
        <v>47</v>
      </c>
      <c r="B7632" s="7" t="s">
        <v>205</v>
      </c>
      <c r="C7632" s="1" t="s">
        <v>7572</v>
      </c>
      <c r="D7632" s="8">
        <v>0.0</v>
      </c>
      <c r="E7632" s="1"/>
      <c r="F7632" s="1">
        <v>1.0</v>
      </c>
      <c r="G7632" s="1"/>
      <c r="H7632" s="1"/>
    </row>
    <row r="7633">
      <c r="A7633" s="1" t="s">
        <v>47</v>
      </c>
      <c r="B7633" s="7" t="s">
        <v>205</v>
      </c>
      <c r="C7633" s="1" t="s">
        <v>7573</v>
      </c>
      <c r="D7633" s="8">
        <v>0.0</v>
      </c>
      <c r="E7633" s="1"/>
      <c r="F7633" s="1">
        <v>6.6</v>
      </c>
      <c r="G7633" s="1"/>
      <c r="H7633" s="1"/>
    </row>
    <row r="7634">
      <c r="A7634" s="1" t="s">
        <v>47</v>
      </c>
      <c r="B7634" s="7" t="s">
        <v>205</v>
      </c>
      <c r="C7634" s="1" t="s">
        <v>7574</v>
      </c>
      <c r="D7634" s="8">
        <v>0.0</v>
      </c>
      <c r="E7634" s="1"/>
      <c r="F7634" s="1">
        <v>9.9</v>
      </c>
      <c r="G7634" s="1"/>
      <c r="H7634" s="1"/>
    </row>
    <row r="7635">
      <c r="A7635" s="1" t="s">
        <v>47</v>
      </c>
      <c r="B7635" s="7" t="s">
        <v>205</v>
      </c>
      <c r="C7635" s="1" t="s">
        <v>7575</v>
      </c>
      <c r="D7635" s="8">
        <v>0.0</v>
      </c>
      <c r="E7635" s="1"/>
      <c r="F7635" s="1">
        <v>7.7</v>
      </c>
      <c r="G7635" s="1"/>
      <c r="H7635" s="1"/>
    </row>
    <row r="7636">
      <c r="A7636" s="1" t="s">
        <v>47</v>
      </c>
      <c r="B7636" s="7" t="s">
        <v>205</v>
      </c>
      <c r="C7636" s="1" t="s">
        <v>7576</v>
      </c>
      <c r="D7636" s="8">
        <v>0.0</v>
      </c>
      <c r="E7636" s="1"/>
      <c r="F7636" s="1">
        <v>1.0</v>
      </c>
      <c r="G7636" s="1"/>
      <c r="H7636" s="1"/>
    </row>
    <row r="7637">
      <c r="A7637" s="1" t="s">
        <v>47</v>
      </c>
      <c r="B7637" s="7" t="s">
        <v>205</v>
      </c>
      <c r="C7637" s="1" t="s">
        <v>7577</v>
      </c>
      <c r="D7637" s="8">
        <v>0.0</v>
      </c>
      <c r="E7637" s="1"/>
      <c r="F7637" s="1">
        <v>2.0</v>
      </c>
      <c r="G7637" s="1"/>
      <c r="H7637" s="1"/>
    </row>
    <row r="7638">
      <c r="A7638" s="1" t="s">
        <v>47</v>
      </c>
      <c r="B7638" s="7" t="s">
        <v>205</v>
      </c>
      <c r="C7638" s="1" t="s">
        <v>7578</v>
      </c>
      <c r="D7638" s="8">
        <v>0.0</v>
      </c>
      <c r="E7638" s="1"/>
      <c r="F7638" s="1">
        <v>1.0</v>
      </c>
      <c r="G7638" s="1"/>
      <c r="H7638" s="1"/>
    </row>
    <row r="7639">
      <c r="A7639" s="1" t="s">
        <v>47</v>
      </c>
      <c r="B7639" s="7" t="s">
        <v>205</v>
      </c>
      <c r="C7639" s="1" t="s">
        <v>7579</v>
      </c>
      <c r="D7639" s="8">
        <v>0.0</v>
      </c>
      <c r="E7639" s="1"/>
      <c r="F7639" s="1">
        <v>11.2</v>
      </c>
      <c r="G7639" s="1"/>
      <c r="H7639" s="1"/>
    </row>
    <row r="7640">
      <c r="A7640" s="1" t="s">
        <v>47</v>
      </c>
      <c r="B7640" s="7" t="s">
        <v>205</v>
      </c>
      <c r="C7640" s="1" t="s">
        <v>7580</v>
      </c>
      <c r="D7640" s="8">
        <v>0.0</v>
      </c>
      <c r="E7640" s="1"/>
      <c r="F7640" s="1">
        <v>1.0</v>
      </c>
      <c r="G7640" s="1"/>
      <c r="H7640" s="1"/>
    </row>
    <row r="7641">
      <c r="A7641" s="1" t="s">
        <v>47</v>
      </c>
      <c r="B7641" s="7" t="s">
        <v>205</v>
      </c>
      <c r="C7641" s="1" t="s">
        <v>7581</v>
      </c>
      <c r="D7641" s="8">
        <v>0.0</v>
      </c>
      <c r="E7641" s="1"/>
      <c r="F7641" s="1">
        <v>6.5</v>
      </c>
      <c r="G7641" s="1"/>
      <c r="H7641" s="1"/>
    </row>
    <row r="7642">
      <c r="A7642" s="1" t="s">
        <v>47</v>
      </c>
      <c r="B7642" s="7" t="s">
        <v>205</v>
      </c>
      <c r="C7642" s="1" t="s">
        <v>7582</v>
      </c>
      <c r="D7642" s="8">
        <v>0.0</v>
      </c>
      <c r="E7642" s="1"/>
      <c r="F7642" s="1">
        <v>9.8</v>
      </c>
      <c r="G7642" s="1"/>
      <c r="H7642" s="1"/>
    </row>
    <row r="7643">
      <c r="A7643" s="1" t="s">
        <v>47</v>
      </c>
      <c r="B7643" s="7" t="s">
        <v>205</v>
      </c>
      <c r="C7643" s="1" t="s">
        <v>7583</v>
      </c>
      <c r="D7643" s="8">
        <v>0.0</v>
      </c>
      <c r="E7643" s="1"/>
      <c r="F7643" s="1">
        <v>2.9</v>
      </c>
      <c r="G7643" s="1"/>
      <c r="H7643" s="1"/>
    </row>
    <row r="7644">
      <c r="A7644" s="1" t="s">
        <v>47</v>
      </c>
      <c r="B7644" s="7" t="s">
        <v>205</v>
      </c>
      <c r="C7644" s="1" t="s">
        <v>7584</v>
      </c>
      <c r="D7644" s="8">
        <v>0.0</v>
      </c>
      <c r="E7644" s="1"/>
      <c r="F7644" s="1">
        <v>1.0</v>
      </c>
      <c r="G7644" s="1"/>
      <c r="H7644" s="1"/>
    </row>
    <row r="7645">
      <c r="A7645" s="1" t="s">
        <v>47</v>
      </c>
      <c r="B7645" s="7" t="s">
        <v>205</v>
      </c>
      <c r="C7645" s="1" t="s">
        <v>7585</v>
      </c>
      <c r="D7645" s="8">
        <v>0.0</v>
      </c>
      <c r="E7645" s="1"/>
      <c r="F7645" s="1">
        <v>1.0</v>
      </c>
      <c r="G7645" s="1"/>
      <c r="H7645" s="1"/>
    </row>
    <row r="7646">
      <c r="A7646" s="1" t="s">
        <v>47</v>
      </c>
      <c r="B7646" s="7" t="s">
        <v>205</v>
      </c>
      <c r="C7646" s="1" t="s">
        <v>7586</v>
      </c>
      <c r="D7646" s="8">
        <v>0.0</v>
      </c>
      <c r="E7646" s="1"/>
      <c r="F7646" s="1">
        <v>2.4</v>
      </c>
      <c r="G7646" s="1"/>
      <c r="H7646" s="1"/>
    </row>
    <row r="7647">
      <c r="A7647" s="1" t="s">
        <v>47</v>
      </c>
      <c r="B7647" s="7" t="s">
        <v>205</v>
      </c>
      <c r="C7647" s="1" t="s">
        <v>7587</v>
      </c>
      <c r="D7647" s="8">
        <v>0.0</v>
      </c>
      <c r="E7647" s="1"/>
      <c r="F7647" s="1">
        <v>6.6</v>
      </c>
      <c r="G7647" s="1"/>
      <c r="H7647" s="1"/>
    </row>
    <row r="7648">
      <c r="A7648" s="1" t="s">
        <v>47</v>
      </c>
      <c r="B7648" s="7" t="s">
        <v>205</v>
      </c>
      <c r="C7648" s="1" t="s">
        <v>7588</v>
      </c>
      <c r="D7648" s="8">
        <v>0.0</v>
      </c>
      <c r="E7648" s="1"/>
      <c r="F7648" s="1">
        <v>5.0</v>
      </c>
      <c r="G7648" s="1"/>
      <c r="H7648" s="1"/>
    </row>
    <row r="7649">
      <c r="A7649" s="1" t="s">
        <v>47</v>
      </c>
      <c r="B7649" s="7" t="s">
        <v>205</v>
      </c>
      <c r="C7649" s="1" t="s">
        <v>7589</v>
      </c>
      <c r="D7649" s="8">
        <v>0.0</v>
      </c>
      <c r="E7649" s="1"/>
      <c r="F7649" s="1">
        <v>1.0</v>
      </c>
      <c r="G7649" s="1"/>
      <c r="H7649" s="1"/>
    </row>
    <row r="7650">
      <c r="A7650" s="1" t="s">
        <v>47</v>
      </c>
      <c r="B7650" s="7" t="s">
        <v>205</v>
      </c>
      <c r="C7650" s="1" t="s">
        <v>7590</v>
      </c>
      <c r="D7650" s="8">
        <v>0.0</v>
      </c>
      <c r="E7650" s="1"/>
      <c r="F7650" s="1">
        <v>1.0</v>
      </c>
      <c r="G7650" s="1"/>
      <c r="H7650" s="1"/>
    </row>
    <row r="7651">
      <c r="A7651" s="1" t="s">
        <v>47</v>
      </c>
      <c r="B7651" s="7" t="s">
        <v>205</v>
      </c>
      <c r="C7651" s="1" t="s">
        <v>7591</v>
      </c>
      <c r="D7651" s="8">
        <v>0.0</v>
      </c>
      <c r="E7651" s="1"/>
      <c r="F7651" s="1">
        <v>1.0</v>
      </c>
      <c r="G7651" s="1"/>
      <c r="H7651" s="1"/>
    </row>
    <row r="7652">
      <c r="A7652" s="1" t="s">
        <v>47</v>
      </c>
      <c r="B7652" s="7" t="s">
        <v>205</v>
      </c>
      <c r="C7652" s="1" t="s">
        <v>7592</v>
      </c>
      <c r="D7652" s="8">
        <v>0.0</v>
      </c>
      <c r="E7652" s="1"/>
      <c r="F7652" s="1">
        <v>1.0</v>
      </c>
      <c r="G7652" s="1"/>
      <c r="H7652" s="1"/>
    </row>
    <row r="7653">
      <c r="A7653" s="1" t="s">
        <v>47</v>
      </c>
      <c r="B7653" s="7" t="s">
        <v>205</v>
      </c>
      <c r="C7653" s="1" t="s">
        <v>7593</v>
      </c>
      <c r="D7653" s="8">
        <v>0.0</v>
      </c>
      <c r="E7653" s="1"/>
      <c r="F7653" s="1">
        <v>1.0</v>
      </c>
      <c r="G7653" s="1"/>
      <c r="H7653" s="1"/>
    </row>
    <row r="7654">
      <c r="A7654" s="1" t="s">
        <v>47</v>
      </c>
      <c r="B7654" s="7" t="s">
        <v>205</v>
      </c>
      <c r="C7654" s="1" t="s">
        <v>7594</v>
      </c>
      <c r="D7654" s="8">
        <v>0.0</v>
      </c>
      <c r="E7654" s="1"/>
      <c r="F7654" s="1">
        <v>11.6</v>
      </c>
      <c r="G7654" s="1"/>
      <c r="H7654" s="1"/>
    </row>
    <row r="7655">
      <c r="A7655" s="1" t="s">
        <v>47</v>
      </c>
      <c r="B7655" s="7" t="s">
        <v>205</v>
      </c>
      <c r="C7655" s="1" t="s">
        <v>7595</v>
      </c>
      <c r="D7655" s="8">
        <v>0.0</v>
      </c>
      <c r="E7655" s="1"/>
      <c r="F7655" s="1">
        <v>1.0</v>
      </c>
      <c r="G7655" s="1"/>
      <c r="H7655" s="1"/>
    </row>
    <row r="7656">
      <c r="A7656" s="1" t="s">
        <v>47</v>
      </c>
      <c r="B7656" s="7" t="s">
        <v>206</v>
      </c>
      <c r="C7656" s="1" t="s">
        <v>3035</v>
      </c>
      <c r="D7656" s="8">
        <v>0.0</v>
      </c>
      <c r="E7656" s="1"/>
      <c r="F7656" s="1">
        <v>1.0</v>
      </c>
      <c r="G7656" s="1"/>
      <c r="H7656" s="1"/>
    </row>
    <row r="7657">
      <c r="A7657" s="1" t="s">
        <v>47</v>
      </c>
      <c r="B7657" s="7" t="s">
        <v>206</v>
      </c>
      <c r="C7657" s="1" t="s">
        <v>7596</v>
      </c>
      <c r="D7657" s="8">
        <v>0.0</v>
      </c>
      <c r="E7657" s="1"/>
      <c r="F7657" s="1">
        <v>1.0</v>
      </c>
      <c r="G7657" s="1"/>
      <c r="H7657" s="1"/>
    </row>
    <row r="7658">
      <c r="A7658" s="1" t="s">
        <v>47</v>
      </c>
      <c r="B7658" s="7" t="s">
        <v>206</v>
      </c>
      <c r="C7658" s="1" t="s">
        <v>5729</v>
      </c>
      <c r="D7658" s="8">
        <v>0.0</v>
      </c>
      <c r="E7658" s="1"/>
      <c r="F7658" s="1">
        <v>1.0</v>
      </c>
      <c r="G7658" s="1"/>
      <c r="H7658" s="1"/>
    </row>
    <row r="7659">
      <c r="A7659" s="1" t="s">
        <v>47</v>
      </c>
      <c r="B7659" s="7" t="s">
        <v>206</v>
      </c>
      <c r="C7659" s="1" t="s">
        <v>7597</v>
      </c>
      <c r="D7659" s="8">
        <v>0.0</v>
      </c>
      <c r="E7659" s="1"/>
      <c r="F7659" s="1">
        <v>1.1</v>
      </c>
      <c r="G7659" s="1"/>
      <c r="H7659" s="1"/>
    </row>
    <row r="7660">
      <c r="A7660" s="1" t="s">
        <v>47</v>
      </c>
      <c r="B7660" s="7" t="s">
        <v>206</v>
      </c>
      <c r="C7660" s="1" t="s">
        <v>7598</v>
      </c>
      <c r="D7660" s="8">
        <v>0.0</v>
      </c>
      <c r="E7660" s="1"/>
      <c r="F7660" s="1">
        <v>3.8</v>
      </c>
      <c r="G7660" s="1"/>
      <c r="H7660" s="1"/>
    </row>
    <row r="7661">
      <c r="A7661" s="1" t="s">
        <v>47</v>
      </c>
      <c r="B7661" s="7" t="s">
        <v>206</v>
      </c>
      <c r="C7661" s="1" t="s">
        <v>7599</v>
      </c>
      <c r="D7661" s="8">
        <v>0.0</v>
      </c>
      <c r="E7661" s="1"/>
      <c r="F7661" s="1">
        <v>3.5</v>
      </c>
      <c r="G7661" s="1"/>
      <c r="H7661" s="1"/>
    </row>
    <row r="7662">
      <c r="A7662" s="1" t="s">
        <v>47</v>
      </c>
      <c r="B7662" s="7" t="s">
        <v>206</v>
      </c>
      <c r="C7662" s="1" t="s">
        <v>3038</v>
      </c>
      <c r="D7662" s="8">
        <v>0.0</v>
      </c>
      <c r="E7662" s="1"/>
      <c r="F7662" s="1">
        <v>1.0</v>
      </c>
      <c r="G7662" s="1"/>
      <c r="H7662" s="1"/>
    </row>
    <row r="7663">
      <c r="A7663" s="1" t="s">
        <v>47</v>
      </c>
      <c r="B7663" s="7" t="s">
        <v>206</v>
      </c>
      <c r="C7663" s="1" t="s">
        <v>7600</v>
      </c>
      <c r="D7663" s="8">
        <v>0.0</v>
      </c>
      <c r="E7663" s="1"/>
      <c r="F7663" s="1">
        <v>1.0</v>
      </c>
      <c r="G7663" s="1"/>
      <c r="H7663" s="1"/>
    </row>
    <row r="7664">
      <c r="A7664" s="1" t="s">
        <v>47</v>
      </c>
      <c r="B7664" s="7" t="s">
        <v>206</v>
      </c>
      <c r="C7664" s="1" t="s">
        <v>3040</v>
      </c>
      <c r="D7664" s="8">
        <v>0.0</v>
      </c>
      <c r="E7664" s="1"/>
      <c r="F7664" s="1">
        <v>1.0</v>
      </c>
      <c r="G7664" s="1"/>
      <c r="H7664" s="1"/>
    </row>
    <row r="7665">
      <c r="A7665" s="1" t="s">
        <v>47</v>
      </c>
      <c r="B7665" s="7" t="s">
        <v>206</v>
      </c>
      <c r="C7665" s="1" t="s">
        <v>3068</v>
      </c>
      <c r="D7665" s="8">
        <v>0.0</v>
      </c>
      <c r="E7665" s="1"/>
      <c r="F7665" s="1">
        <v>1.0</v>
      </c>
      <c r="G7665" s="1"/>
      <c r="H7665" s="1"/>
    </row>
    <row r="7666">
      <c r="A7666" s="1" t="s">
        <v>47</v>
      </c>
      <c r="B7666" s="7" t="s">
        <v>206</v>
      </c>
      <c r="C7666" s="1" t="s">
        <v>7601</v>
      </c>
      <c r="D7666" s="8">
        <v>0.0</v>
      </c>
      <c r="E7666" s="1"/>
      <c r="F7666" s="1">
        <v>1.0</v>
      </c>
      <c r="G7666" s="1"/>
      <c r="H7666" s="1"/>
    </row>
    <row r="7667">
      <c r="A7667" s="1" t="s">
        <v>47</v>
      </c>
      <c r="B7667" s="7" t="s">
        <v>206</v>
      </c>
      <c r="C7667" s="1" t="s">
        <v>7602</v>
      </c>
      <c r="D7667" s="8">
        <v>0.0</v>
      </c>
      <c r="E7667" s="1"/>
      <c r="F7667" s="1">
        <v>3.3</v>
      </c>
      <c r="G7667" s="1"/>
      <c r="H7667" s="1"/>
    </row>
    <row r="7668">
      <c r="A7668" s="1" t="s">
        <v>47</v>
      </c>
      <c r="B7668" s="7" t="s">
        <v>206</v>
      </c>
      <c r="C7668" s="1" t="s">
        <v>7603</v>
      </c>
      <c r="D7668" s="8">
        <v>0.0</v>
      </c>
      <c r="E7668" s="1"/>
      <c r="F7668" s="1">
        <v>5.1</v>
      </c>
      <c r="G7668" s="1"/>
      <c r="H7668" s="1"/>
    </row>
    <row r="7669">
      <c r="A7669" s="1" t="s">
        <v>47</v>
      </c>
      <c r="B7669" s="7" t="s">
        <v>206</v>
      </c>
      <c r="C7669" s="1" t="s">
        <v>7604</v>
      </c>
      <c r="D7669" s="8">
        <v>0.0</v>
      </c>
      <c r="E7669" s="1"/>
      <c r="F7669" s="1">
        <v>1.0</v>
      </c>
      <c r="G7669" s="1"/>
      <c r="H7669" s="1"/>
    </row>
    <row r="7670">
      <c r="A7670" s="1" t="s">
        <v>47</v>
      </c>
      <c r="B7670" s="7" t="s">
        <v>206</v>
      </c>
      <c r="C7670" s="1" t="s">
        <v>7605</v>
      </c>
      <c r="D7670" s="8">
        <v>0.0</v>
      </c>
      <c r="E7670" s="1"/>
      <c r="F7670" s="1">
        <v>1.0</v>
      </c>
      <c r="G7670" s="1"/>
      <c r="H7670" s="1"/>
    </row>
    <row r="7671">
      <c r="A7671" s="1" t="s">
        <v>47</v>
      </c>
      <c r="B7671" s="7" t="s">
        <v>206</v>
      </c>
      <c r="C7671" s="1" t="s">
        <v>3055</v>
      </c>
      <c r="D7671" s="8">
        <v>0.0</v>
      </c>
      <c r="E7671" s="1"/>
      <c r="F7671" s="1">
        <v>1.0</v>
      </c>
      <c r="G7671" s="1"/>
      <c r="H7671" s="1"/>
    </row>
    <row r="7672">
      <c r="A7672" s="1" t="s">
        <v>47</v>
      </c>
      <c r="B7672" s="7" t="s">
        <v>206</v>
      </c>
      <c r="C7672" s="1" t="s">
        <v>3045</v>
      </c>
      <c r="D7672" s="8">
        <v>0.0</v>
      </c>
      <c r="E7672" s="1"/>
      <c r="F7672" s="1">
        <v>1.0</v>
      </c>
      <c r="G7672" s="1"/>
      <c r="H7672" s="1"/>
    </row>
    <row r="7673">
      <c r="A7673" s="1" t="s">
        <v>47</v>
      </c>
      <c r="B7673" s="7" t="s">
        <v>206</v>
      </c>
      <c r="C7673" s="1" t="s">
        <v>7606</v>
      </c>
      <c r="D7673" s="8">
        <v>0.0</v>
      </c>
      <c r="E7673" s="1"/>
      <c r="F7673" s="1">
        <v>4.5</v>
      </c>
      <c r="G7673" s="1"/>
      <c r="H7673" s="1"/>
    </row>
    <row r="7674">
      <c r="A7674" s="1" t="s">
        <v>47</v>
      </c>
      <c r="B7674" s="7" t="s">
        <v>206</v>
      </c>
      <c r="C7674" s="1" t="s">
        <v>7607</v>
      </c>
      <c r="D7674" s="8">
        <v>0.0</v>
      </c>
      <c r="E7674" s="1"/>
      <c r="F7674" s="1">
        <v>1.2</v>
      </c>
      <c r="G7674" s="1"/>
      <c r="H7674" s="1"/>
    </row>
    <row r="7675">
      <c r="A7675" s="1" t="s">
        <v>47</v>
      </c>
      <c r="B7675" s="7" t="s">
        <v>206</v>
      </c>
      <c r="C7675" s="1" t="s">
        <v>7608</v>
      </c>
      <c r="D7675" s="8">
        <v>0.0</v>
      </c>
      <c r="E7675" s="1"/>
      <c r="F7675" s="1">
        <v>3.8</v>
      </c>
      <c r="G7675" s="1"/>
      <c r="H7675" s="1"/>
    </row>
    <row r="7676">
      <c r="A7676" s="1" t="s">
        <v>47</v>
      </c>
      <c r="B7676" s="7" t="s">
        <v>206</v>
      </c>
      <c r="C7676" s="1" t="s">
        <v>7609</v>
      </c>
      <c r="D7676" s="8">
        <v>0.0</v>
      </c>
      <c r="E7676" s="1"/>
      <c r="F7676" s="1">
        <v>12.8</v>
      </c>
      <c r="G7676" s="1"/>
      <c r="H7676" s="1"/>
    </row>
    <row r="7677">
      <c r="A7677" s="1" t="s">
        <v>47</v>
      </c>
      <c r="B7677" s="7" t="s">
        <v>206</v>
      </c>
      <c r="C7677" s="1" t="s">
        <v>7610</v>
      </c>
      <c r="D7677" s="8">
        <v>0.0</v>
      </c>
      <c r="E7677" s="1"/>
      <c r="F7677" s="1">
        <v>1.0</v>
      </c>
      <c r="G7677" s="1"/>
      <c r="H7677" s="1"/>
    </row>
    <row r="7678">
      <c r="A7678" s="1" t="s">
        <v>47</v>
      </c>
      <c r="B7678" s="7" t="s">
        <v>206</v>
      </c>
      <c r="C7678" s="1" t="s">
        <v>7611</v>
      </c>
      <c r="D7678" s="8">
        <v>0.0</v>
      </c>
      <c r="E7678" s="1"/>
      <c r="F7678" s="1">
        <v>1.0</v>
      </c>
      <c r="G7678" s="1"/>
      <c r="H7678" s="1"/>
    </row>
    <row r="7679">
      <c r="A7679" s="1" t="s">
        <v>47</v>
      </c>
      <c r="B7679" s="7" t="s">
        <v>206</v>
      </c>
      <c r="C7679" s="1" t="s">
        <v>7612</v>
      </c>
      <c r="D7679" s="8">
        <v>0.0</v>
      </c>
      <c r="E7679" s="1"/>
      <c r="F7679" s="1">
        <v>1.0</v>
      </c>
      <c r="G7679" s="1"/>
      <c r="H7679" s="1"/>
    </row>
    <row r="7680">
      <c r="A7680" s="1" t="s">
        <v>47</v>
      </c>
      <c r="B7680" s="7" t="s">
        <v>206</v>
      </c>
      <c r="C7680" s="1" t="s">
        <v>7613</v>
      </c>
      <c r="D7680" s="8">
        <v>0.0</v>
      </c>
      <c r="E7680" s="1"/>
      <c r="F7680" s="1">
        <v>3.4</v>
      </c>
      <c r="G7680" s="1"/>
      <c r="H7680" s="1"/>
    </row>
    <row r="7681">
      <c r="A7681" s="1" t="s">
        <v>47</v>
      </c>
      <c r="B7681" s="7" t="s">
        <v>206</v>
      </c>
      <c r="C7681" s="1" t="s">
        <v>3052</v>
      </c>
      <c r="D7681" s="8">
        <v>0.0</v>
      </c>
      <c r="E7681" s="1"/>
      <c r="F7681" s="1">
        <v>1.0</v>
      </c>
      <c r="G7681" s="1"/>
      <c r="H7681" s="1"/>
    </row>
    <row r="7682">
      <c r="A7682" s="1" t="s">
        <v>47</v>
      </c>
      <c r="B7682" s="7" t="s">
        <v>206</v>
      </c>
      <c r="C7682" s="1" t="s">
        <v>3050</v>
      </c>
      <c r="D7682" s="8">
        <v>0.0</v>
      </c>
      <c r="E7682" s="1"/>
      <c r="F7682" s="1">
        <v>1.0</v>
      </c>
      <c r="G7682" s="1"/>
      <c r="H7682" s="1"/>
    </row>
    <row r="7683">
      <c r="A7683" s="1" t="s">
        <v>47</v>
      </c>
      <c r="B7683" s="7" t="s">
        <v>206</v>
      </c>
      <c r="C7683" s="1" t="s">
        <v>7614</v>
      </c>
      <c r="D7683" s="8">
        <v>0.0</v>
      </c>
      <c r="E7683" s="1"/>
      <c r="F7683" s="1">
        <v>1.2</v>
      </c>
      <c r="G7683" s="1"/>
      <c r="H7683" s="1"/>
    </row>
    <row r="7684">
      <c r="A7684" s="1" t="s">
        <v>47</v>
      </c>
      <c r="B7684" s="7" t="s">
        <v>206</v>
      </c>
      <c r="C7684" s="1" t="s">
        <v>7615</v>
      </c>
      <c r="D7684" s="8">
        <v>0.0</v>
      </c>
      <c r="E7684" s="1"/>
      <c r="F7684" s="1">
        <v>1.0</v>
      </c>
      <c r="G7684" s="1"/>
      <c r="H7684" s="1"/>
    </row>
    <row r="7685">
      <c r="A7685" s="1" t="s">
        <v>47</v>
      </c>
      <c r="B7685" s="7" t="s">
        <v>206</v>
      </c>
      <c r="C7685" s="1" t="s">
        <v>7616</v>
      </c>
      <c r="D7685" s="8">
        <v>0.0</v>
      </c>
      <c r="E7685" s="1"/>
      <c r="F7685" s="1">
        <v>1.0</v>
      </c>
      <c r="G7685" s="1"/>
      <c r="H7685" s="1"/>
    </row>
    <row r="7686">
      <c r="A7686" s="1" t="s">
        <v>47</v>
      </c>
      <c r="B7686" s="7" t="s">
        <v>206</v>
      </c>
      <c r="C7686" s="1" t="s">
        <v>7617</v>
      </c>
      <c r="D7686" s="8">
        <v>0.0</v>
      </c>
      <c r="E7686" s="1"/>
      <c r="F7686" s="1">
        <v>1.0</v>
      </c>
      <c r="G7686" s="1"/>
      <c r="H7686" s="1"/>
    </row>
    <row r="7687">
      <c r="A7687" s="1" t="s">
        <v>47</v>
      </c>
      <c r="B7687" s="7" t="s">
        <v>206</v>
      </c>
      <c r="C7687" s="1" t="s">
        <v>7618</v>
      </c>
      <c r="D7687" s="8">
        <v>0.0</v>
      </c>
      <c r="E7687" s="1"/>
      <c r="F7687" s="1">
        <v>1.0</v>
      </c>
      <c r="G7687" s="1"/>
      <c r="H7687" s="1"/>
    </row>
    <row r="7688">
      <c r="A7688" s="1" t="s">
        <v>47</v>
      </c>
      <c r="B7688" s="7" t="s">
        <v>206</v>
      </c>
      <c r="C7688" s="1" t="s">
        <v>7619</v>
      </c>
      <c r="D7688" s="8">
        <v>0.0</v>
      </c>
      <c r="E7688" s="1"/>
      <c r="F7688" s="1">
        <v>3.3</v>
      </c>
      <c r="G7688" s="1"/>
      <c r="H7688" s="1"/>
    </row>
    <row r="7689">
      <c r="A7689" s="1" t="s">
        <v>47</v>
      </c>
      <c r="B7689" s="7" t="s">
        <v>206</v>
      </c>
      <c r="C7689" s="1" t="s">
        <v>3059</v>
      </c>
      <c r="D7689" s="8">
        <v>0.0</v>
      </c>
      <c r="E7689" s="1"/>
      <c r="F7689" s="1">
        <v>1.0</v>
      </c>
      <c r="G7689" s="1"/>
      <c r="H7689" s="1"/>
    </row>
    <row r="7690">
      <c r="A7690" s="1" t="s">
        <v>47</v>
      </c>
      <c r="B7690" s="7" t="s">
        <v>206</v>
      </c>
      <c r="C7690" s="1" t="s">
        <v>7620</v>
      </c>
      <c r="D7690" s="8">
        <v>0.0</v>
      </c>
      <c r="E7690" s="1"/>
      <c r="F7690" s="1">
        <v>2.9</v>
      </c>
      <c r="G7690" s="1"/>
      <c r="H7690" s="1"/>
    </row>
    <row r="7691">
      <c r="A7691" s="1" t="s">
        <v>47</v>
      </c>
      <c r="B7691" s="7" t="s">
        <v>206</v>
      </c>
      <c r="C7691" s="1" t="s">
        <v>7621</v>
      </c>
      <c r="D7691" s="8">
        <v>0.0</v>
      </c>
      <c r="E7691" s="1"/>
      <c r="F7691" s="1">
        <v>1.0</v>
      </c>
      <c r="G7691" s="1"/>
      <c r="H7691" s="1"/>
    </row>
    <row r="7692">
      <c r="A7692" s="1" t="s">
        <v>47</v>
      </c>
      <c r="B7692" s="7" t="s">
        <v>206</v>
      </c>
      <c r="C7692" s="1" t="s">
        <v>7622</v>
      </c>
      <c r="D7692" s="8">
        <v>0.0</v>
      </c>
      <c r="E7692" s="1"/>
      <c r="F7692" s="1">
        <v>1.0</v>
      </c>
      <c r="G7692" s="1"/>
      <c r="H7692" s="1"/>
    </row>
    <row r="7693">
      <c r="A7693" s="1" t="s">
        <v>47</v>
      </c>
      <c r="B7693" s="7" t="s">
        <v>206</v>
      </c>
      <c r="C7693" s="1" t="s">
        <v>7623</v>
      </c>
      <c r="D7693" s="8">
        <v>0.0</v>
      </c>
      <c r="E7693" s="1"/>
      <c r="F7693" s="1">
        <v>1.0</v>
      </c>
      <c r="G7693" s="1"/>
      <c r="H7693" s="1"/>
    </row>
    <row r="7694">
      <c r="A7694" s="1" t="s">
        <v>47</v>
      </c>
      <c r="B7694" s="7" t="s">
        <v>206</v>
      </c>
      <c r="C7694" s="1" t="s">
        <v>7624</v>
      </c>
      <c r="D7694" s="8">
        <v>0.0</v>
      </c>
      <c r="E7694" s="1"/>
      <c r="F7694" s="1">
        <v>2.0</v>
      </c>
      <c r="G7694" s="1"/>
      <c r="H7694" s="1"/>
    </row>
    <row r="7695">
      <c r="A7695" s="1" t="s">
        <v>47</v>
      </c>
      <c r="B7695" s="7" t="s">
        <v>206</v>
      </c>
      <c r="C7695" s="1" t="s">
        <v>3054</v>
      </c>
      <c r="D7695" s="8">
        <v>0.0</v>
      </c>
      <c r="E7695" s="1"/>
      <c r="F7695" s="1">
        <v>1.1</v>
      </c>
      <c r="G7695" s="1"/>
      <c r="H7695" s="1"/>
    </row>
    <row r="7696">
      <c r="A7696" s="1" t="s">
        <v>47</v>
      </c>
      <c r="B7696" s="7" t="s">
        <v>206</v>
      </c>
      <c r="C7696" s="1" t="s">
        <v>7625</v>
      </c>
      <c r="D7696" s="8">
        <v>0.0</v>
      </c>
      <c r="E7696" s="1"/>
      <c r="F7696" s="1">
        <v>3.8</v>
      </c>
      <c r="G7696" s="1"/>
      <c r="H7696" s="1"/>
    </row>
    <row r="7697">
      <c r="A7697" s="1" t="s">
        <v>47</v>
      </c>
      <c r="B7697" s="7" t="s">
        <v>206</v>
      </c>
      <c r="C7697" s="1" t="s">
        <v>5738</v>
      </c>
      <c r="D7697" s="8">
        <v>0.0</v>
      </c>
      <c r="E7697" s="1"/>
      <c r="F7697" s="1">
        <v>1.0</v>
      </c>
      <c r="G7697" s="1"/>
      <c r="H7697" s="1"/>
    </row>
    <row r="7698">
      <c r="A7698" s="1" t="s">
        <v>47</v>
      </c>
      <c r="B7698" s="7" t="s">
        <v>206</v>
      </c>
      <c r="C7698" s="1" t="s">
        <v>7626</v>
      </c>
      <c r="D7698" s="8">
        <v>0.0</v>
      </c>
      <c r="E7698" s="1"/>
      <c r="F7698" s="1">
        <v>1.0</v>
      </c>
      <c r="G7698" s="1"/>
      <c r="H7698" s="1"/>
    </row>
    <row r="7699">
      <c r="A7699" s="1" t="s">
        <v>47</v>
      </c>
      <c r="B7699" s="7" t="s">
        <v>206</v>
      </c>
      <c r="C7699" s="1" t="s">
        <v>3075</v>
      </c>
      <c r="D7699" s="8">
        <v>0.0</v>
      </c>
      <c r="E7699" s="1"/>
      <c r="F7699" s="1">
        <v>1.0</v>
      </c>
      <c r="G7699" s="1"/>
      <c r="H7699" s="1"/>
    </row>
    <row r="7700">
      <c r="A7700" s="1" t="s">
        <v>47</v>
      </c>
      <c r="B7700" s="7" t="s">
        <v>206</v>
      </c>
      <c r="C7700" s="1" t="s">
        <v>3071</v>
      </c>
      <c r="D7700" s="8">
        <v>0.0</v>
      </c>
      <c r="E7700" s="1"/>
      <c r="F7700" s="1">
        <v>1.0</v>
      </c>
      <c r="G7700" s="1"/>
      <c r="H7700" s="1"/>
    </row>
    <row r="7701">
      <c r="A7701" s="1" t="s">
        <v>47</v>
      </c>
      <c r="B7701" s="7" t="s">
        <v>206</v>
      </c>
      <c r="C7701" s="1" t="s">
        <v>5749</v>
      </c>
      <c r="D7701" s="8">
        <v>0.0</v>
      </c>
      <c r="E7701" s="1"/>
      <c r="F7701" s="1">
        <v>1.0</v>
      </c>
      <c r="G7701" s="1"/>
      <c r="H7701" s="1"/>
    </row>
    <row r="7702">
      <c r="A7702" s="1" t="s">
        <v>47</v>
      </c>
      <c r="B7702" s="7" t="s">
        <v>206</v>
      </c>
      <c r="C7702" s="1" t="s">
        <v>7627</v>
      </c>
      <c r="D7702" s="8">
        <v>0.0</v>
      </c>
      <c r="E7702" s="1"/>
      <c r="F7702" s="1">
        <v>3.8</v>
      </c>
      <c r="G7702" s="1"/>
      <c r="H7702" s="1"/>
    </row>
    <row r="7703">
      <c r="A7703" s="1" t="s">
        <v>47</v>
      </c>
      <c r="B7703" s="7" t="s">
        <v>206</v>
      </c>
      <c r="C7703" s="1" t="s">
        <v>7628</v>
      </c>
      <c r="D7703" s="8">
        <v>0.0</v>
      </c>
      <c r="E7703" s="1"/>
      <c r="F7703" s="1">
        <v>13.0</v>
      </c>
      <c r="G7703" s="1"/>
      <c r="H7703" s="1"/>
    </row>
    <row r="7704">
      <c r="A7704" s="1" t="s">
        <v>47</v>
      </c>
      <c r="B7704" s="7" t="s">
        <v>206</v>
      </c>
      <c r="C7704" s="1" t="s">
        <v>7629</v>
      </c>
      <c r="D7704" s="8">
        <v>0.0</v>
      </c>
      <c r="E7704" s="1"/>
      <c r="F7704" s="1">
        <v>3.2</v>
      </c>
      <c r="G7704" s="1"/>
      <c r="H7704" s="1"/>
    </row>
    <row r="7705">
      <c r="A7705" s="1" t="s">
        <v>47</v>
      </c>
      <c r="B7705" s="7" t="s">
        <v>206</v>
      </c>
      <c r="C7705" s="1" t="s">
        <v>7630</v>
      </c>
      <c r="D7705" s="8">
        <v>0.0</v>
      </c>
      <c r="E7705" s="1"/>
      <c r="F7705" s="1">
        <v>1.0</v>
      </c>
      <c r="G7705" s="1"/>
      <c r="H7705" s="1"/>
    </row>
    <row r="7706">
      <c r="A7706" s="1" t="s">
        <v>47</v>
      </c>
      <c r="B7706" s="7" t="s">
        <v>207</v>
      </c>
      <c r="C7706" s="1" t="s">
        <v>7631</v>
      </c>
      <c r="D7706" s="8">
        <v>1.0</v>
      </c>
      <c r="E7706" s="1"/>
      <c r="F7706" s="1">
        <v>3.4</v>
      </c>
      <c r="G7706" s="1"/>
      <c r="H7706" s="1"/>
    </row>
    <row r="7707">
      <c r="A7707" s="1" t="s">
        <v>47</v>
      </c>
      <c r="B7707" s="7" t="s">
        <v>207</v>
      </c>
      <c r="C7707" s="1" t="s">
        <v>7632</v>
      </c>
      <c r="D7707" s="8">
        <v>0.0</v>
      </c>
      <c r="E7707" s="1"/>
      <c r="F7707" s="1">
        <v>8.6</v>
      </c>
      <c r="G7707" s="1"/>
      <c r="H7707" s="1"/>
    </row>
    <row r="7708">
      <c r="A7708" s="1" t="s">
        <v>47</v>
      </c>
      <c r="B7708" s="7" t="s">
        <v>207</v>
      </c>
      <c r="C7708" s="1" t="s">
        <v>6703</v>
      </c>
      <c r="D7708" s="8">
        <v>0.0</v>
      </c>
      <c r="E7708" s="1"/>
      <c r="F7708" s="1">
        <v>1.2</v>
      </c>
      <c r="G7708" s="1"/>
      <c r="H7708" s="1"/>
    </row>
    <row r="7709">
      <c r="A7709" s="1" t="s">
        <v>47</v>
      </c>
      <c r="B7709" s="7" t="s">
        <v>207</v>
      </c>
      <c r="C7709" s="1" t="s">
        <v>7633</v>
      </c>
      <c r="D7709" s="8">
        <v>0.0</v>
      </c>
      <c r="E7709" s="1"/>
      <c r="F7709" s="1">
        <v>5.1</v>
      </c>
      <c r="G7709" s="1"/>
      <c r="H7709" s="1"/>
    </row>
    <row r="7710">
      <c r="A7710" s="1" t="s">
        <v>47</v>
      </c>
      <c r="B7710" s="7" t="s">
        <v>207</v>
      </c>
      <c r="C7710" s="1" t="s">
        <v>7634</v>
      </c>
      <c r="D7710" s="8">
        <v>0.0</v>
      </c>
      <c r="E7710" s="1"/>
      <c r="F7710" s="1">
        <v>3.1</v>
      </c>
      <c r="G7710" s="1"/>
      <c r="H7710" s="1"/>
    </row>
    <row r="7711">
      <c r="A7711" s="1" t="s">
        <v>47</v>
      </c>
      <c r="B7711" s="7" t="s">
        <v>207</v>
      </c>
      <c r="C7711" s="1" t="s">
        <v>7635</v>
      </c>
      <c r="D7711" s="8">
        <v>0.0</v>
      </c>
      <c r="E7711" s="1"/>
      <c r="F7711" s="1">
        <v>1.0</v>
      </c>
      <c r="G7711" s="1"/>
      <c r="H7711" s="1"/>
    </row>
    <row r="7712">
      <c r="A7712" s="1" t="s">
        <v>47</v>
      </c>
      <c r="B7712" s="7" t="s">
        <v>207</v>
      </c>
      <c r="C7712" s="1" t="s">
        <v>7636</v>
      </c>
      <c r="D7712" s="8">
        <v>0.0</v>
      </c>
      <c r="E7712" s="1"/>
      <c r="F7712" s="1">
        <v>1.6</v>
      </c>
      <c r="G7712" s="1"/>
      <c r="H7712" s="1"/>
    </row>
    <row r="7713">
      <c r="A7713" s="1" t="s">
        <v>47</v>
      </c>
      <c r="B7713" s="7" t="s">
        <v>207</v>
      </c>
      <c r="C7713" s="1" t="s">
        <v>7637</v>
      </c>
      <c r="D7713" s="8">
        <v>0.0</v>
      </c>
      <c r="E7713" s="1"/>
      <c r="F7713" s="1">
        <v>3.9</v>
      </c>
      <c r="G7713" s="1"/>
      <c r="H7713" s="1"/>
    </row>
    <row r="7714">
      <c r="A7714" s="1" t="s">
        <v>47</v>
      </c>
      <c r="B7714" s="7" t="s">
        <v>207</v>
      </c>
      <c r="C7714" s="1" t="s">
        <v>7638</v>
      </c>
      <c r="D7714" s="8">
        <v>0.0</v>
      </c>
      <c r="E7714" s="1"/>
      <c r="F7714" s="1">
        <v>1.2</v>
      </c>
      <c r="G7714" s="1"/>
      <c r="H7714" s="1"/>
    </row>
    <row r="7715">
      <c r="A7715" s="1" t="s">
        <v>47</v>
      </c>
      <c r="B7715" s="7" t="s">
        <v>207</v>
      </c>
      <c r="C7715" s="1" t="s">
        <v>7639</v>
      </c>
      <c r="D7715" s="8">
        <v>0.0</v>
      </c>
      <c r="E7715" s="1"/>
      <c r="F7715" s="1">
        <v>8.4</v>
      </c>
      <c r="G7715" s="1"/>
      <c r="H7715" s="1"/>
    </row>
    <row r="7716">
      <c r="A7716" s="1" t="s">
        <v>47</v>
      </c>
      <c r="B7716" s="7" t="s">
        <v>207</v>
      </c>
      <c r="C7716" s="1" t="s">
        <v>7640</v>
      </c>
      <c r="D7716" s="8">
        <v>0.0</v>
      </c>
      <c r="E7716" s="1"/>
      <c r="F7716" s="1">
        <v>2.0</v>
      </c>
      <c r="G7716" s="1"/>
      <c r="H7716" s="1"/>
    </row>
    <row r="7717">
      <c r="A7717" s="1" t="s">
        <v>47</v>
      </c>
      <c r="B7717" s="7" t="s">
        <v>207</v>
      </c>
      <c r="C7717" s="1" t="s">
        <v>7641</v>
      </c>
      <c r="D7717" s="8">
        <v>0.0</v>
      </c>
      <c r="E7717" s="1"/>
      <c r="F7717" s="1">
        <v>4.8</v>
      </c>
      <c r="G7717" s="1"/>
      <c r="H7717" s="1"/>
    </row>
    <row r="7718">
      <c r="A7718" s="1" t="s">
        <v>47</v>
      </c>
      <c r="B7718" s="7" t="s">
        <v>207</v>
      </c>
      <c r="C7718" s="1" t="s">
        <v>7642</v>
      </c>
      <c r="D7718" s="8">
        <v>0.0</v>
      </c>
      <c r="E7718" s="1"/>
      <c r="F7718" s="1">
        <v>3.4</v>
      </c>
      <c r="G7718" s="1"/>
      <c r="H7718" s="1"/>
    </row>
    <row r="7719">
      <c r="A7719" s="1" t="s">
        <v>47</v>
      </c>
      <c r="B7719" s="7" t="s">
        <v>207</v>
      </c>
      <c r="C7719" s="1" t="s">
        <v>7643</v>
      </c>
      <c r="D7719" s="8">
        <v>0.0</v>
      </c>
      <c r="E7719" s="1"/>
      <c r="F7719" s="1">
        <v>1.0</v>
      </c>
      <c r="G7719" s="1"/>
      <c r="H7719" s="1"/>
    </row>
    <row r="7720">
      <c r="A7720" s="1" t="s">
        <v>47</v>
      </c>
      <c r="B7720" s="7" t="s">
        <v>207</v>
      </c>
      <c r="C7720" s="1" t="s">
        <v>7644</v>
      </c>
      <c r="D7720" s="8">
        <v>0.0</v>
      </c>
      <c r="E7720" s="1"/>
      <c r="F7720" s="1">
        <v>4.3</v>
      </c>
      <c r="G7720" s="1"/>
      <c r="H7720" s="1"/>
    </row>
    <row r="7721">
      <c r="A7721" s="1" t="s">
        <v>47</v>
      </c>
      <c r="B7721" s="7" t="s">
        <v>207</v>
      </c>
      <c r="C7721" s="1" t="s">
        <v>7645</v>
      </c>
      <c r="D7721" s="8">
        <v>0.0</v>
      </c>
      <c r="E7721" s="1"/>
      <c r="F7721" s="1">
        <v>2.6</v>
      </c>
      <c r="G7721" s="1"/>
      <c r="H7721" s="1"/>
    </row>
    <row r="7722">
      <c r="A7722" s="1" t="s">
        <v>47</v>
      </c>
      <c r="B7722" s="7" t="s">
        <v>207</v>
      </c>
      <c r="C7722" s="1" t="s">
        <v>7646</v>
      </c>
      <c r="D7722" s="8">
        <v>0.0</v>
      </c>
      <c r="E7722" s="1"/>
      <c r="F7722" s="1">
        <v>10.0</v>
      </c>
      <c r="G7722" s="1"/>
      <c r="H7722" s="1"/>
    </row>
    <row r="7723">
      <c r="A7723" s="1" t="s">
        <v>47</v>
      </c>
      <c r="B7723" s="7" t="s">
        <v>207</v>
      </c>
      <c r="C7723" s="1" t="s">
        <v>7647</v>
      </c>
      <c r="D7723" s="8">
        <v>0.0</v>
      </c>
      <c r="E7723" s="1"/>
      <c r="F7723" s="1">
        <v>2.4</v>
      </c>
      <c r="G7723" s="1"/>
      <c r="H7723" s="1"/>
    </row>
    <row r="7724">
      <c r="A7724" s="1" t="s">
        <v>47</v>
      </c>
      <c r="B7724" s="7" t="s">
        <v>207</v>
      </c>
      <c r="C7724" s="1" t="s">
        <v>7648</v>
      </c>
      <c r="D7724" s="8">
        <v>0.0</v>
      </c>
      <c r="E7724" s="1"/>
      <c r="F7724" s="1">
        <v>4.3</v>
      </c>
      <c r="G7724" s="1"/>
      <c r="H7724" s="1"/>
    </row>
    <row r="7725">
      <c r="A7725" s="1" t="s">
        <v>47</v>
      </c>
      <c r="B7725" s="7" t="s">
        <v>207</v>
      </c>
      <c r="C7725" s="1" t="s">
        <v>7649</v>
      </c>
      <c r="D7725" s="8">
        <v>0.0</v>
      </c>
      <c r="E7725" s="1"/>
      <c r="F7725" s="1">
        <v>1.0</v>
      </c>
      <c r="G7725" s="1"/>
      <c r="H7725" s="1"/>
    </row>
    <row r="7726">
      <c r="A7726" s="1" t="s">
        <v>47</v>
      </c>
      <c r="B7726" s="7" t="s">
        <v>207</v>
      </c>
      <c r="C7726" s="1" t="s">
        <v>7650</v>
      </c>
      <c r="D7726" s="8">
        <v>0.0</v>
      </c>
      <c r="E7726" s="1"/>
      <c r="F7726" s="1">
        <v>1.0</v>
      </c>
      <c r="G7726" s="1"/>
      <c r="H7726" s="1"/>
    </row>
    <row r="7727">
      <c r="A7727" s="1" t="s">
        <v>47</v>
      </c>
      <c r="B7727" s="7" t="s">
        <v>207</v>
      </c>
      <c r="C7727" s="1" t="s">
        <v>7651</v>
      </c>
      <c r="D7727" s="8">
        <v>0.0</v>
      </c>
      <c r="E7727" s="1"/>
      <c r="F7727" s="1">
        <v>3.0</v>
      </c>
      <c r="G7727" s="1"/>
      <c r="H7727" s="1"/>
    </row>
    <row r="7728">
      <c r="A7728" s="1" t="s">
        <v>47</v>
      </c>
      <c r="B7728" s="7" t="s">
        <v>207</v>
      </c>
      <c r="C7728" s="1" t="s">
        <v>7652</v>
      </c>
      <c r="D7728" s="8">
        <v>0.0</v>
      </c>
      <c r="E7728" s="1"/>
      <c r="F7728" s="1">
        <v>1.0</v>
      </c>
      <c r="G7728" s="1"/>
      <c r="H7728" s="1"/>
    </row>
    <row r="7729">
      <c r="A7729" s="1" t="s">
        <v>47</v>
      </c>
      <c r="B7729" s="7" t="s">
        <v>207</v>
      </c>
      <c r="C7729" s="1" t="s">
        <v>7653</v>
      </c>
      <c r="D7729" s="8">
        <v>0.0</v>
      </c>
      <c r="E7729" s="1"/>
      <c r="F7729" s="1">
        <v>3.0</v>
      </c>
      <c r="G7729" s="1"/>
      <c r="H7729" s="1"/>
    </row>
    <row r="7730">
      <c r="A7730" s="1" t="s">
        <v>47</v>
      </c>
      <c r="B7730" s="7" t="s">
        <v>207</v>
      </c>
      <c r="C7730" s="1" t="s">
        <v>7654</v>
      </c>
      <c r="D7730" s="8">
        <v>0.0</v>
      </c>
      <c r="E7730" s="1"/>
      <c r="F7730" s="1">
        <v>2.6</v>
      </c>
      <c r="G7730" s="1"/>
      <c r="H7730" s="1"/>
    </row>
    <row r="7731">
      <c r="A7731" s="1" t="s">
        <v>47</v>
      </c>
      <c r="B7731" s="7" t="s">
        <v>207</v>
      </c>
      <c r="C7731" s="1" t="s">
        <v>7655</v>
      </c>
      <c r="D7731" s="8">
        <v>0.0</v>
      </c>
      <c r="E7731" s="1"/>
      <c r="F7731" s="1">
        <v>6.7</v>
      </c>
      <c r="G7731" s="1"/>
      <c r="H7731" s="1"/>
    </row>
    <row r="7732">
      <c r="A7732" s="1" t="s">
        <v>47</v>
      </c>
      <c r="B7732" s="7" t="s">
        <v>207</v>
      </c>
      <c r="C7732" s="1" t="s">
        <v>7656</v>
      </c>
      <c r="D7732" s="8">
        <v>0.0</v>
      </c>
      <c r="E7732" s="1"/>
      <c r="F7732" s="1">
        <v>3.6</v>
      </c>
      <c r="G7732" s="1"/>
      <c r="H7732" s="1"/>
    </row>
    <row r="7733">
      <c r="A7733" s="1" t="s">
        <v>47</v>
      </c>
      <c r="B7733" s="7" t="s">
        <v>207</v>
      </c>
      <c r="C7733" s="1" t="s">
        <v>7657</v>
      </c>
      <c r="D7733" s="8">
        <v>0.0</v>
      </c>
      <c r="E7733" s="1"/>
      <c r="F7733" s="1">
        <v>4.6</v>
      </c>
      <c r="G7733" s="1"/>
      <c r="H7733" s="1"/>
    </row>
    <row r="7734">
      <c r="A7734" s="1" t="s">
        <v>47</v>
      </c>
      <c r="B7734" s="7" t="s">
        <v>207</v>
      </c>
      <c r="C7734" s="1" t="s">
        <v>4925</v>
      </c>
      <c r="D7734" s="8">
        <v>0.0</v>
      </c>
      <c r="E7734" s="1"/>
      <c r="F7734" s="1">
        <v>3.0</v>
      </c>
      <c r="G7734" s="1"/>
      <c r="H7734" s="1"/>
    </row>
    <row r="7735">
      <c r="A7735" s="1" t="s">
        <v>47</v>
      </c>
      <c r="B7735" s="7" t="s">
        <v>207</v>
      </c>
      <c r="C7735" s="1" t="s">
        <v>7658</v>
      </c>
      <c r="D7735" s="8">
        <v>0.0</v>
      </c>
      <c r="E7735" s="1"/>
      <c r="F7735" s="1">
        <v>10.8</v>
      </c>
      <c r="G7735" s="1"/>
      <c r="H7735" s="1"/>
    </row>
    <row r="7736">
      <c r="A7736" s="1" t="s">
        <v>47</v>
      </c>
      <c r="B7736" s="7" t="s">
        <v>207</v>
      </c>
      <c r="C7736" s="1" t="s">
        <v>7659</v>
      </c>
      <c r="D7736" s="8">
        <v>0.0</v>
      </c>
      <c r="E7736" s="1"/>
      <c r="F7736" s="1">
        <v>1.0</v>
      </c>
      <c r="G7736" s="1"/>
      <c r="H7736" s="1"/>
    </row>
    <row r="7737">
      <c r="A7737" s="1" t="s">
        <v>47</v>
      </c>
      <c r="B7737" s="7" t="s">
        <v>207</v>
      </c>
      <c r="C7737" s="1" t="s">
        <v>7660</v>
      </c>
      <c r="D7737" s="8">
        <v>0.0</v>
      </c>
      <c r="E7737" s="1"/>
      <c r="F7737" s="1">
        <v>2.7</v>
      </c>
      <c r="G7737" s="1"/>
      <c r="H7737" s="1"/>
    </row>
    <row r="7738">
      <c r="A7738" s="1" t="s">
        <v>47</v>
      </c>
      <c r="B7738" s="7" t="s">
        <v>207</v>
      </c>
      <c r="C7738" s="1" t="s">
        <v>7661</v>
      </c>
      <c r="D7738" s="8">
        <v>0.0</v>
      </c>
      <c r="E7738" s="1"/>
      <c r="F7738" s="1">
        <v>11.9</v>
      </c>
      <c r="G7738" s="1"/>
      <c r="H7738" s="1"/>
    </row>
    <row r="7739">
      <c r="A7739" s="1" t="s">
        <v>47</v>
      </c>
      <c r="B7739" s="7" t="s">
        <v>207</v>
      </c>
      <c r="C7739" s="1" t="s">
        <v>7662</v>
      </c>
      <c r="D7739" s="8">
        <v>0.0</v>
      </c>
      <c r="E7739" s="1"/>
      <c r="F7739" s="1">
        <v>1.0</v>
      </c>
      <c r="G7739" s="1"/>
      <c r="H7739" s="1"/>
    </row>
    <row r="7740">
      <c r="A7740" s="1" t="s">
        <v>47</v>
      </c>
      <c r="B7740" s="7" t="s">
        <v>207</v>
      </c>
      <c r="C7740" s="1" t="s">
        <v>7663</v>
      </c>
      <c r="D7740" s="8">
        <v>0.0</v>
      </c>
      <c r="E7740" s="1"/>
      <c r="F7740" s="1">
        <v>2.4</v>
      </c>
      <c r="G7740" s="1"/>
      <c r="H7740" s="1"/>
    </row>
    <row r="7741">
      <c r="A7741" s="1" t="s">
        <v>47</v>
      </c>
      <c r="B7741" s="7" t="s">
        <v>207</v>
      </c>
      <c r="C7741" s="1" t="s">
        <v>7664</v>
      </c>
      <c r="D7741" s="8">
        <v>0.0</v>
      </c>
      <c r="E7741" s="1"/>
      <c r="F7741" s="1">
        <v>3.1</v>
      </c>
      <c r="G7741" s="1"/>
      <c r="H7741" s="1"/>
    </row>
    <row r="7742">
      <c r="A7742" s="1" t="s">
        <v>47</v>
      </c>
      <c r="B7742" s="7" t="s">
        <v>207</v>
      </c>
      <c r="C7742" s="1" t="s">
        <v>7665</v>
      </c>
      <c r="D7742" s="8">
        <v>0.0</v>
      </c>
      <c r="E7742" s="1"/>
      <c r="F7742" s="1">
        <v>3.0</v>
      </c>
      <c r="G7742" s="1"/>
      <c r="H7742" s="1"/>
    </row>
    <row r="7743">
      <c r="A7743" s="1" t="s">
        <v>47</v>
      </c>
      <c r="B7743" s="7" t="s">
        <v>207</v>
      </c>
      <c r="C7743" s="1" t="s">
        <v>7666</v>
      </c>
      <c r="D7743" s="8">
        <v>0.0</v>
      </c>
      <c r="E7743" s="1"/>
      <c r="F7743" s="1">
        <v>1.0</v>
      </c>
      <c r="G7743" s="1"/>
      <c r="H7743" s="1"/>
    </row>
    <row r="7744">
      <c r="A7744" s="1" t="s">
        <v>47</v>
      </c>
      <c r="B7744" s="7" t="s">
        <v>207</v>
      </c>
      <c r="C7744" s="1" t="s">
        <v>7667</v>
      </c>
      <c r="D7744" s="8">
        <v>0.0</v>
      </c>
      <c r="E7744" s="1"/>
      <c r="F7744" s="1">
        <v>4.5</v>
      </c>
      <c r="G7744" s="1"/>
      <c r="H7744" s="1"/>
    </row>
    <row r="7745">
      <c r="A7745" s="1" t="s">
        <v>47</v>
      </c>
      <c r="B7745" s="7" t="s">
        <v>207</v>
      </c>
      <c r="C7745" s="1" t="s">
        <v>7668</v>
      </c>
      <c r="D7745" s="8">
        <v>0.0</v>
      </c>
      <c r="E7745" s="1"/>
      <c r="F7745" s="1">
        <v>2.2</v>
      </c>
      <c r="G7745" s="1"/>
      <c r="H7745" s="1"/>
    </row>
    <row r="7746">
      <c r="A7746" s="1" t="s">
        <v>47</v>
      </c>
      <c r="B7746" s="7" t="s">
        <v>207</v>
      </c>
      <c r="C7746" s="1" t="s">
        <v>7669</v>
      </c>
      <c r="D7746" s="8">
        <v>0.0</v>
      </c>
      <c r="E7746" s="1"/>
      <c r="F7746" s="1">
        <v>1.0</v>
      </c>
      <c r="G7746" s="1"/>
      <c r="H7746" s="1"/>
    </row>
    <row r="7747">
      <c r="A7747" s="1" t="s">
        <v>47</v>
      </c>
      <c r="B7747" s="7" t="s">
        <v>207</v>
      </c>
      <c r="C7747" s="1" t="s">
        <v>7670</v>
      </c>
      <c r="D7747" s="8">
        <v>0.0</v>
      </c>
      <c r="E7747" s="1"/>
      <c r="F7747" s="1">
        <v>1.0</v>
      </c>
      <c r="G7747" s="1"/>
      <c r="H7747" s="1"/>
    </row>
    <row r="7748">
      <c r="A7748" s="1" t="s">
        <v>47</v>
      </c>
      <c r="B7748" s="7" t="s">
        <v>207</v>
      </c>
      <c r="C7748" s="1" t="s">
        <v>7671</v>
      </c>
      <c r="D7748" s="8">
        <v>0.0</v>
      </c>
      <c r="E7748" s="1"/>
      <c r="F7748" s="1">
        <v>2.8</v>
      </c>
      <c r="G7748" s="1"/>
      <c r="H7748" s="1"/>
    </row>
    <row r="7749">
      <c r="A7749" s="1" t="s">
        <v>47</v>
      </c>
      <c r="B7749" s="7" t="s">
        <v>207</v>
      </c>
      <c r="C7749" s="1" t="s">
        <v>7672</v>
      </c>
      <c r="D7749" s="8">
        <v>0.0</v>
      </c>
      <c r="E7749" s="1"/>
      <c r="F7749" s="1">
        <v>1.0</v>
      </c>
      <c r="G7749" s="1"/>
      <c r="H7749" s="1"/>
    </row>
    <row r="7750">
      <c r="A7750" s="1" t="s">
        <v>47</v>
      </c>
      <c r="B7750" s="7" t="s">
        <v>207</v>
      </c>
      <c r="C7750" s="1" t="s">
        <v>7673</v>
      </c>
      <c r="D7750" s="8">
        <v>0.0</v>
      </c>
      <c r="E7750" s="1"/>
      <c r="F7750" s="1">
        <v>3.2</v>
      </c>
      <c r="G7750" s="1"/>
      <c r="H7750" s="1"/>
    </row>
    <row r="7751">
      <c r="A7751" s="1" t="s">
        <v>47</v>
      </c>
      <c r="B7751" s="7" t="s">
        <v>207</v>
      </c>
      <c r="C7751" s="1" t="s">
        <v>7674</v>
      </c>
      <c r="D7751" s="8">
        <v>0.0</v>
      </c>
      <c r="E7751" s="1"/>
      <c r="F7751" s="1">
        <v>2.8</v>
      </c>
      <c r="G7751" s="1"/>
      <c r="H7751" s="1"/>
    </row>
    <row r="7752">
      <c r="A7752" s="1" t="s">
        <v>47</v>
      </c>
      <c r="B7752" s="7" t="s">
        <v>207</v>
      </c>
      <c r="C7752" s="1" t="s">
        <v>7675</v>
      </c>
      <c r="D7752" s="8">
        <v>0.0</v>
      </c>
      <c r="E7752" s="1"/>
      <c r="F7752" s="1">
        <v>8.0</v>
      </c>
      <c r="G7752" s="1"/>
      <c r="H7752" s="1"/>
    </row>
    <row r="7753">
      <c r="A7753" s="1" t="s">
        <v>47</v>
      </c>
      <c r="B7753" s="7" t="s">
        <v>207</v>
      </c>
      <c r="C7753" s="1" t="s">
        <v>7676</v>
      </c>
      <c r="D7753" s="8">
        <v>0.0</v>
      </c>
      <c r="E7753" s="1"/>
      <c r="F7753" s="1">
        <v>1.0</v>
      </c>
      <c r="G7753" s="1"/>
      <c r="H7753" s="1"/>
    </row>
    <row r="7754">
      <c r="A7754" s="1" t="s">
        <v>47</v>
      </c>
      <c r="B7754" s="7" t="s">
        <v>207</v>
      </c>
      <c r="C7754" s="1" t="s">
        <v>2693</v>
      </c>
      <c r="D7754" s="8">
        <v>0.0</v>
      </c>
      <c r="E7754" s="1"/>
      <c r="F7754" s="1">
        <v>1.0</v>
      </c>
      <c r="G7754" s="1"/>
      <c r="H7754" s="1"/>
    </row>
    <row r="7755">
      <c r="A7755" s="1" t="s">
        <v>47</v>
      </c>
      <c r="B7755" s="7" t="s">
        <v>207</v>
      </c>
      <c r="C7755" s="1" t="s">
        <v>7677</v>
      </c>
      <c r="D7755" s="8">
        <v>0.0</v>
      </c>
      <c r="E7755" s="1"/>
      <c r="F7755" s="1">
        <v>4.8</v>
      </c>
      <c r="G7755" s="1"/>
      <c r="H7755" s="1"/>
    </row>
    <row r="7756">
      <c r="A7756" s="1" t="s">
        <v>47</v>
      </c>
      <c r="B7756" s="7" t="s">
        <v>208</v>
      </c>
      <c r="C7756" s="1" t="s">
        <v>6035</v>
      </c>
      <c r="D7756" s="8">
        <v>0.0</v>
      </c>
      <c r="E7756" s="1"/>
      <c r="F7756" s="1">
        <v>13.7</v>
      </c>
      <c r="G7756" s="1"/>
      <c r="H7756" s="1"/>
    </row>
    <row r="7757">
      <c r="A7757" s="1" t="s">
        <v>47</v>
      </c>
      <c r="B7757" s="7" t="s">
        <v>208</v>
      </c>
      <c r="C7757" s="1" t="s">
        <v>7678</v>
      </c>
      <c r="D7757" s="8">
        <v>0.0</v>
      </c>
      <c r="E7757" s="1"/>
      <c r="F7757" s="1">
        <v>8.8</v>
      </c>
      <c r="G7757" s="1"/>
      <c r="H7757" s="1"/>
    </row>
    <row r="7758">
      <c r="A7758" s="1" t="s">
        <v>47</v>
      </c>
      <c r="B7758" s="7" t="s">
        <v>208</v>
      </c>
      <c r="C7758" s="1" t="s">
        <v>7679</v>
      </c>
      <c r="D7758" s="8">
        <v>0.0</v>
      </c>
      <c r="E7758" s="1"/>
      <c r="F7758" s="1">
        <v>13.0</v>
      </c>
      <c r="G7758" s="1"/>
      <c r="H7758" s="1"/>
    </row>
    <row r="7759">
      <c r="A7759" s="1" t="s">
        <v>47</v>
      </c>
      <c r="B7759" s="7" t="s">
        <v>208</v>
      </c>
      <c r="C7759" s="1" t="s">
        <v>7680</v>
      </c>
      <c r="D7759" s="8">
        <v>0.0</v>
      </c>
      <c r="E7759" s="1"/>
      <c r="F7759" s="1">
        <v>11.3</v>
      </c>
      <c r="G7759" s="1"/>
      <c r="H7759" s="1"/>
    </row>
    <row r="7760">
      <c r="A7760" s="1" t="s">
        <v>47</v>
      </c>
      <c r="B7760" s="7" t="s">
        <v>208</v>
      </c>
      <c r="C7760" s="1" t="s">
        <v>7681</v>
      </c>
      <c r="D7760" s="8">
        <v>0.0</v>
      </c>
      <c r="E7760" s="1"/>
      <c r="F7760" s="1">
        <v>11.8</v>
      </c>
      <c r="G7760" s="1"/>
      <c r="H7760" s="1"/>
    </row>
    <row r="7761">
      <c r="A7761" s="1" t="s">
        <v>47</v>
      </c>
      <c r="B7761" s="7" t="s">
        <v>208</v>
      </c>
      <c r="C7761" s="1" t="s">
        <v>7682</v>
      </c>
      <c r="D7761" s="8">
        <v>0.0</v>
      </c>
      <c r="E7761" s="1"/>
      <c r="F7761" s="1">
        <v>10.5</v>
      </c>
      <c r="G7761" s="1"/>
      <c r="H7761" s="1"/>
    </row>
    <row r="7762">
      <c r="A7762" s="1" t="s">
        <v>47</v>
      </c>
      <c r="B7762" s="7" t="s">
        <v>208</v>
      </c>
      <c r="C7762" s="1" t="s">
        <v>7683</v>
      </c>
      <c r="D7762" s="8">
        <v>0.0</v>
      </c>
      <c r="E7762" s="1"/>
      <c r="F7762" s="1">
        <v>8.0</v>
      </c>
      <c r="G7762" s="1"/>
      <c r="H7762" s="1"/>
    </row>
    <row r="7763">
      <c r="A7763" s="1" t="s">
        <v>47</v>
      </c>
      <c r="B7763" s="7" t="s">
        <v>208</v>
      </c>
      <c r="C7763" s="1" t="s">
        <v>4522</v>
      </c>
      <c r="D7763" s="8">
        <v>0.0</v>
      </c>
      <c r="E7763" s="1"/>
      <c r="F7763" s="1">
        <v>7.5</v>
      </c>
      <c r="G7763" s="1"/>
      <c r="H7763" s="1"/>
    </row>
    <row r="7764">
      <c r="A7764" s="1" t="s">
        <v>47</v>
      </c>
      <c r="B7764" s="7" t="s">
        <v>208</v>
      </c>
      <c r="C7764" s="1" t="s">
        <v>7684</v>
      </c>
      <c r="D7764" s="8">
        <v>0.0</v>
      </c>
      <c r="E7764" s="1"/>
      <c r="F7764" s="1">
        <v>12.0</v>
      </c>
      <c r="G7764" s="1"/>
      <c r="H7764" s="1"/>
    </row>
    <row r="7765">
      <c r="A7765" s="1" t="s">
        <v>47</v>
      </c>
      <c r="B7765" s="7" t="s">
        <v>208</v>
      </c>
      <c r="C7765" s="1" t="s">
        <v>7685</v>
      </c>
      <c r="D7765" s="8">
        <v>0.0</v>
      </c>
      <c r="E7765" s="1"/>
      <c r="F7765" s="1">
        <v>9.0</v>
      </c>
      <c r="G7765" s="1"/>
      <c r="H7765" s="1"/>
    </row>
    <row r="7766">
      <c r="A7766" s="1" t="s">
        <v>47</v>
      </c>
      <c r="B7766" s="7" t="s">
        <v>208</v>
      </c>
      <c r="C7766" s="1" t="s">
        <v>7686</v>
      </c>
      <c r="D7766" s="8">
        <v>0.0</v>
      </c>
      <c r="E7766" s="1"/>
      <c r="F7766" s="1">
        <v>11.0</v>
      </c>
      <c r="G7766" s="1"/>
      <c r="H7766" s="1"/>
    </row>
    <row r="7767">
      <c r="A7767" s="1" t="s">
        <v>47</v>
      </c>
      <c r="B7767" s="7" t="s">
        <v>208</v>
      </c>
      <c r="C7767" s="1" t="s">
        <v>7687</v>
      </c>
      <c r="D7767" s="8">
        <v>0.0</v>
      </c>
      <c r="E7767" s="1"/>
      <c r="F7767" s="1">
        <v>7.0</v>
      </c>
      <c r="G7767" s="1"/>
      <c r="H7767" s="1"/>
    </row>
    <row r="7768">
      <c r="A7768" s="1" t="s">
        <v>47</v>
      </c>
      <c r="B7768" s="7" t="s">
        <v>208</v>
      </c>
      <c r="C7768" s="1" t="s">
        <v>7688</v>
      </c>
      <c r="D7768" s="8">
        <v>0.0</v>
      </c>
      <c r="E7768" s="1"/>
      <c r="F7768" s="1">
        <v>10.0</v>
      </c>
      <c r="G7768" s="1"/>
      <c r="H7768" s="1"/>
    </row>
    <row r="7769">
      <c r="A7769" s="1" t="s">
        <v>47</v>
      </c>
      <c r="B7769" s="7" t="s">
        <v>208</v>
      </c>
      <c r="C7769" s="1" t="s">
        <v>7689</v>
      </c>
      <c r="D7769" s="8">
        <v>0.0</v>
      </c>
      <c r="E7769" s="1"/>
      <c r="F7769" s="1">
        <v>10.0</v>
      </c>
      <c r="G7769" s="1"/>
      <c r="H7769" s="1"/>
    </row>
    <row r="7770">
      <c r="A7770" s="1" t="s">
        <v>47</v>
      </c>
      <c r="B7770" s="7" t="s">
        <v>208</v>
      </c>
      <c r="C7770" s="1" t="s">
        <v>7690</v>
      </c>
      <c r="D7770" s="8">
        <v>0.0</v>
      </c>
      <c r="E7770" s="1"/>
      <c r="F7770" s="1">
        <v>12.0</v>
      </c>
      <c r="G7770" s="1"/>
      <c r="H7770" s="1"/>
    </row>
    <row r="7771">
      <c r="A7771" s="1" t="s">
        <v>47</v>
      </c>
      <c r="B7771" s="7" t="s">
        <v>208</v>
      </c>
      <c r="C7771" s="1" t="s">
        <v>7691</v>
      </c>
      <c r="D7771" s="8">
        <v>0.0</v>
      </c>
      <c r="E7771" s="1"/>
      <c r="F7771" s="1">
        <v>9.0</v>
      </c>
      <c r="G7771" s="1"/>
      <c r="H7771" s="1"/>
    </row>
    <row r="7772">
      <c r="A7772" s="1" t="s">
        <v>47</v>
      </c>
      <c r="B7772" s="7" t="s">
        <v>208</v>
      </c>
      <c r="C7772" s="1" t="s">
        <v>7692</v>
      </c>
      <c r="D7772" s="8">
        <v>0.0</v>
      </c>
      <c r="E7772" s="1"/>
      <c r="F7772" s="1">
        <v>8.0</v>
      </c>
      <c r="G7772" s="1"/>
      <c r="H7772" s="1"/>
    </row>
    <row r="7773">
      <c r="A7773" s="1" t="s">
        <v>47</v>
      </c>
      <c r="B7773" s="7" t="s">
        <v>209</v>
      </c>
      <c r="C7773" s="1" t="s">
        <v>7693</v>
      </c>
      <c r="D7773" s="8">
        <v>0.0</v>
      </c>
      <c r="E7773" s="1"/>
      <c r="F7773" s="1">
        <v>7.3</v>
      </c>
      <c r="G7773" s="1"/>
      <c r="H7773" s="1"/>
    </row>
    <row r="7774">
      <c r="A7774" s="1" t="s">
        <v>47</v>
      </c>
      <c r="B7774" s="7" t="s">
        <v>209</v>
      </c>
      <c r="C7774" s="1" t="s">
        <v>7694</v>
      </c>
      <c r="D7774" s="8">
        <v>0.0</v>
      </c>
      <c r="E7774" s="1"/>
      <c r="F7774" s="1">
        <v>8.0</v>
      </c>
      <c r="G7774" s="1"/>
      <c r="H7774" s="1"/>
    </row>
    <row r="7775">
      <c r="A7775" s="1" t="s">
        <v>47</v>
      </c>
      <c r="B7775" s="7" t="s">
        <v>209</v>
      </c>
      <c r="C7775" s="1" t="s">
        <v>7695</v>
      </c>
      <c r="D7775" s="8">
        <v>0.0</v>
      </c>
      <c r="E7775" s="1"/>
      <c r="F7775" s="1">
        <v>10.2</v>
      </c>
      <c r="G7775" s="1"/>
      <c r="H7775" s="1"/>
    </row>
    <row r="7776">
      <c r="A7776" s="1" t="s">
        <v>47</v>
      </c>
      <c r="B7776" s="7" t="s">
        <v>209</v>
      </c>
      <c r="C7776" s="1" t="s">
        <v>7696</v>
      </c>
      <c r="D7776" s="8">
        <v>0.0</v>
      </c>
      <c r="E7776" s="1"/>
      <c r="F7776" s="1">
        <v>2.5</v>
      </c>
      <c r="G7776" s="1"/>
      <c r="H7776" s="1"/>
    </row>
    <row r="7777">
      <c r="A7777" s="1" t="s">
        <v>47</v>
      </c>
      <c r="B7777" s="7" t="s">
        <v>209</v>
      </c>
      <c r="C7777" s="1" t="s">
        <v>7697</v>
      </c>
      <c r="D7777" s="8">
        <v>0.0</v>
      </c>
      <c r="E7777" s="1"/>
      <c r="F7777" s="1">
        <v>1.2</v>
      </c>
      <c r="G7777" s="1"/>
      <c r="H7777" s="1"/>
    </row>
    <row r="7778">
      <c r="A7778" s="1" t="s">
        <v>47</v>
      </c>
      <c r="B7778" s="7" t="s">
        <v>209</v>
      </c>
      <c r="C7778" s="1" t="s">
        <v>7698</v>
      </c>
      <c r="D7778" s="8">
        <v>0.0</v>
      </c>
      <c r="E7778" s="1"/>
      <c r="F7778" s="1">
        <v>10.3</v>
      </c>
      <c r="G7778" s="1"/>
      <c r="H7778" s="1"/>
    </row>
    <row r="7779">
      <c r="A7779" s="1" t="s">
        <v>47</v>
      </c>
      <c r="B7779" s="7" t="s">
        <v>209</v>
      </c>
      <c r="C7779" s="1" t="s">
        <v>5968</v>
      </c>
      <c r="D7779" s="8">
        <v>0.0</v>
      </c>
      <c r="E7779" s="1"/>
      <c r="F7779" s="1">
        <v>1.0</v>
      </c>
      <c r="G7779" s="1"/>
      <c r="H7779" s="1"/>
    </row>
    <row r="7780">
      <c r="A7780" s="1" t="s">
        <v>47</v>
      </c>
      <c r="B7780" s="7" t="s">
        <v>209</v>
      </c>
      <c r="C7780" s="1" t="s">
        <v>7699</v>
      </c>
      <c r="D7780" s="8">
        <v>0.0</v>
      </c>
      <c r="E7780" s="1"/>
      <c r="F7780" s="1">
        <v>4.2</v>
      </c>
      <c r="G7780" s="1"/>
      <c r="H7780" s="1"/>
    </row>
    <row r="7781">
      <c r="A7781" s="1" t="s">
        <v>47</v>
      </c>
      <c r="B7781" s="7" t="s">
        <v>209</v>
      </c>
      <c r="C7781" s="1" t="s">
        <v>7700</v>
      </c>
      <c r="D7781" s="8">
        <v>0.0</v>
      </c>
      <c r="E7781" s="1"/>
      <c r="F7781" s="1">
        <v>9.5</v>
      </c>
      <c r="G7781" s="1"/>
      <c r="H7781" s="1"/>
    </row>
    <row r="7782">
      <c r="A7782" s="1" t="s">
        <v>47</v>
      </c>
      <c r="B7782" s="7" t="s">
        <v>209</v>
      </c>
      <c r="C7782" s="1" t="s">
        <v>7701</v>
      </c>
      <c r="D7782" s="8">
        <v>0.0</v>
      </c>
      <c r="E7782" s="1"/>
      <c r="F7782" s="1">
        <v>9.8</v>
      </c>
      <c r="G7782" s="1"/>
      <c r="H7782" s="1"/>
    </row>
    <row r="7783">
      <c r="A7783" s="1" t="s">
        <v>47</v>
      </c>
      <c r="B7783" s="7" t="s">
        <v>209</v>
      </c>
      <c r="C7783" s="1" t="s">
        <v>7702</v>
      </c>
      <c r="D7783" s="8">
        <v>0.0</v>
      </c>
      <c r="E7783" s="1"/>
      <c r="F7783" s="1">
        <v>1.0</v>
      </c>
      <c r="G7783" s="1"/>
      <c r="H7783" s="1"/>
    </row>
    <row r="7784">
      <c r="A7784" s="1" t="s">
        <v>47</v>
      </c>
      <c r="B7784" s="7" t="s">
        <v>209</v>
      </c>
      <c r="C7784" s="1" t="s">
        <v>7703</v>
      </c>
      <c r="D7784" s="8">
        <v>0.0</v>
      </c>
      <c r="E7784" s="1"/>
      <c r="F7784" s="1">
        <v>8.6</v>
      </c>
      <c r="G7784" s="1"/>
      <c r="H7784" s="1"/>
    </row>
    <row r="7785">
      <c r="A7785" s="1" t="s">
        <v>47</v>
      </c>
      <c r="B7785" s="7" t="s">
        <v>209</v>
      </c>
      <c r="C7785" s="1" t="s">
        <v>7704</v>
      </c>
      <c r="D7785" s="8">
        <v>0.0</v>
      </c>
      <c r="E7785" s="1"/>
      <c r="F7785" s="1">
        <v>6.6</v>
      </c>
      <c r="G7785" s="1"/>
      <c r="H7785" s="1"/>
    </row>
    <row r="7786">
      <c r="A7786" s="1" t="s">
        <v>47</v>
      </c>
      <c r="B7786" s="7" t="s">
        <v>209</v>
      </c>
      <c r="C7786" s="1" t="s">
        <v>7705</v>
      </c>
      <c r="D7786" s="8">
        <v>0.0</v>
      </c>
      <c r="E7786" s="1"/>
      <c r="F7786" s="1">
        <v>3.4</v>
      </c>
      <c r="G7786" s="1"/>
      <c r="H7786" s="1"/>
    </row>
    <row r="7787">
      <c r="A7787" s="1" t="s">
        <v>47</v>
      </c>
      <c r="B7787" s="7" t="s">
        <v>209</v>
      </c>
      <c r="C7787" s="1" t="s">
        <v>7706</v>
      </c>
      <c r="D7787" s="8">
        <v>0.0</v>
      </c>
      <c r="E7787" s="1"/>
      <c r="F7787" s="1">
        <v>9.3</v>
      </c>
      <c r="G7787" s="1"/>
      <c r="H7787" s="1"/>
    </row>
    <row r="7788">
      <c r="A7788" s="1" t="s">
        <v>47</v>
      </c>
      <c r="B7788" s="7" t="s">
        <v>209</v>
      </c>
      <c r="C7788" s="1" t="s">
        <v>5376</v>
      </c>
      <c r="D7788" s="8">
        <v>0.0</v>
      </c>
      <c r="E7788" s="1"/>
      <c r="F7788" s="1">
        <v>8.0</v>
      </c>
      <c r="G7788" s="1"/>
      <c r="H7788" s="1"/>
    </row>
    <row r="7789">
      <c r="A7789" s="1" t="s">
        <v>47</v>
      </c>
      <c r="B7789" s="7" t="s">
        <v>209</v>
      </c>
      <c r="C7789" s="1" t="s">
        <v>7707</v>
      </c>
      <c r="D7789" s="8">
        <v>0.0</v>
      </c>
      <c r="E7789" s="1"/>
      <c r="F7789" s="1">
        <v>2.4</v>
      </c>
      <c r="G7789" s="1"/>
      <c r="H7789" s="1"/>
    </row>
    <row r="7790">
      <c r="A7790" s="1" t="s">
        <v>47</v>
      </c>
      <c r="B7790" s="7" t="s">
        <v>209</v>
      </c>
      <c r="C7790" s="1" t="s">
        <v>7708</v>
      </c>
      <c r="D7790" s="8">
        <v>0.0</v>
      </c>
      <c r="E7790" s="1"/>
      <c r="F7790" s="1">
        <v>1.2</v>
      </c>
      <c r="G7790" s="1"/>
      <c r="H7790" s="1"/>
    </row>
    <row r="7791">
      <c r="A7791" s="1" t="s">
        <v>47</v>
      </c>
      <c r="B7791" s="7" t="s">
        <v>209</v>
      </c>
      <c r="C7791" s="1" t="s">
        <v>7709</v>
      </c>
      <c r="D7791" s="8">
        <v>0.0</v>
      </c>
      <c r="E7791" s="1"/>
      <c r="F7791" s="1">
        <v>3.1</v>
      </c>
      <c r="G7791" s="1"/>
      <c r="H7791" s="1"/>
    </row>
    <row r="7792">
      <c r="A7792" s="1" t="s">
        <v>47</v>
      </c>
      <c r="B7792" s="7" t="s">
        <v>209</v>
      </c>
      <c r="C7792" s="1" t="s">
        <v>7710</v>
      </c>
      <c r="D7792" s="8">
        <v>0.0</v>
      </c>
      <c r="E7792" s="1"/>
      <c r="F7792" s="1">
        <v>4.9</v>
      </c>
      <c r="G7792" s="1"/>
      <c r="H7792" s="1"/>
    </row>
    <row r="7793">
      <c r="A7793" s="1" t="s">
        <v>47</v>
      </c>
      <c r="B7793" s="7" t="s">
        <v>209</v>
      </c>
      <c r="C7793" s="1" t="s">
        <v>7711</v>
      </c>
      <c r="D7793" s="8">
        <v>0.0</v>
      </c>
      <c r="E7793" s="1"/>
      <c r="F7793" s="1">
        <v>11.1</v>
      </c>
      <c r="G7793" s="1"/>
      <c r="H7793" s="1"/>
    </row>
    <row r="7794">
      <c r="A7794" s="1" t="s">
        <v>47</v>
      </c>
      <c r="B7794" s="7" t="s">
        <v>209</v>
      </c>
      <c r="C7794" s="1" t="s">
        <v>7712</v>
      </c>
      <c r="D7794" s="8">
        <v>0.0</v>
      </c>
      <c r="E7794" s="1"/>
      <c r="F7794" s="1">
        <v>11.0</v>
      </c>
      <c r="G7794" s="1"/>
      <c r="H7794" s="1"/>
    </row>
    <row r="7795">
      <c r="A7795" s="1" t="s">
        <v>47</v>
      </c>
      <c r="B7795" s="7" t="s">
        <v>209</v>
      </c>
      <c r="C7795" s="1" t="s">
        <v>7713</v>
      </c>
      <c r="D7795" s="8">
        <v>0.0</v>
      </c>
      <c r="E7795" s="1"/>
      <c r="F7795" s="1">
        <v>7.3</v>
      </c>
      <c r="G7795" s="1"/>
      <c r="H7795" s="1"/>
    </row>
    <row r="7796">
      <c r="A7796" s="1" t="s">
        <v>47</v>
      </c>
      <c r="B7796" s="7" t="s">
        <v>209</v>
      </c>
      <c r="C7796" s="1" t="s">
        <v>7714</v>
      </c>
      <c r="D7796" s="8">
        <v>0.0</v>
      </c>
      <c r="E7796" s="1"/>
      <c r="F7796" s="1">
        <v>1.6</v>
      </c>
      <c r="G7796" s="1"/>
      <c r="H7796" s="1"/>
    </row>
    <row r="7797">
      <c r="A7797" s="1" t="s">
        <v>47</v>
      </c>
      <c r="B7797" s="7" t="s">
        <v>209</v>
      </c>
      <c r="C7797" s="1" t="s">
        <v>7715</v>
      </c>
      <c r="D7797" s="8">
        <v>1.0</v>
      </c>
      <c r="E7797" s="1"/>
      <c r="F7797" s="1">
        <v>5.4</v>
      </c>
      <c r="G7797" s="1"/>
      <c r="H7797" s="1"/>
    </row>
    <row r="7798">
      <c r="A7798" s="1" t="s">
        <v>47</v>
      </c>
      <c r="B7798" s="7" t="s">
        <v>209</v>
      </c>
      <c r="C7798" s="1" t="s">
        <v>7716</v>
      </c>
      <c r="D7798" s="8">
        <v>0.0</v>
      </c>
      <c r="E7798" s="1"/>
      <c r="F7798" s="1">
        <v>2.6</v>
      </c>
      <c r="G7798" s="1"/>
      <c r="H7798" s="1"/>
    </row>
    <row r="7799">
      <c r="A7799" s="1" t="s">
        <v>47</v>
      </c>
      <c r="B7799" s="7" t="s">
        <v>209</v>
      </c>
      <c r="C7799" s="1" t="s">
        <v>7717</v>
      </c>
      <c r="D7799" s="8">
        <v>0.0</v>
      </c>
      <c r="E7799" s="1"/>
      <c r="F7799" s="1">
        <v>1.7</v>
      </c>
      <c r="G7799" s="1"/>
      <c r="H7799" s="1"/>
    </row>
    <row r="7800">
      <c r="A7800" s="1" t="s">
        <v>47</v>
      </c>
      <c r="B7800" s="7" t="s">
        <v>209</v>
      </c>
      <c r="C7800" s="1" t="s">
        <v>7718</v>
      </c>
      <c r="D7800" s="8">
        <v>0.0</v>
      </c>
      <c r="E7800" s="1"/>
      <c r="F7800" s="1">
        <v>1.5</v>
      </c>
      <c r="G7800" s="1"/>
      <c r="H7800" s="1"/>
    </row>
    <row r="7801">
      <c r="A7801" s="1" t="s">
        <v>47</v>
      </c>
      <c r="B7801" s="7" t="s">
        <v>209</v>
      </c>
      <c r="C7801" s="1" t="s">
        <v>7719</v>
      </c>
      <c r="D7801" s="8">
        <v>0.0</v>
      </c>
      <c r="E7801" s="1"/>
      <c r="F7801" s="1">
        <v>2.8</v>
      </c>
      <c r="G7801" s="1"/>
      <c r="H7801" s="1"/>
    </row>
    <row r="7802">
      <c r="A7802" s="1" t="s">
        <v>47</v>
      </c>
      <c r="B7802" s="7" t="s">
        <v>209</v>
      </c>
      <c r="C7802" s="1" t="s">
        <v>7720</v>
      </c>
      <c r="D7802" s="8">
        <v>0.0</v>
      </c>
      <c r="E7802" s="1"/>
      <c r="F7802" s="1">
        <v>5.8</v>
      </c>
      <c r="G7802" s="1"/>
      <c r="H7802" s="1"/>
    </row>
    <row r="7803">
      <c r="A7803" s="1" t="s">
        <v>47</v>
      </c>
      <c r="B7803" s="7" t="s">
        <v>209</v>
      </c>
      <c r="C7803" s="1" t="s">
        <v>7721</v>
      </c>
      <c r="D7803" s="8">
        <v>0.0</v>
      </c>
      <c r="E7803" s="1"/>
      <c r="F7803" s="1">
        <v>1.8</v>
      </c>
      <c r="G7803" s="1"/>
      <c r="H7803" s="1"/>
    </row>
    <row r="7804">
      <c r="A7804" s="1" t="s">
        <v>47</v>
      </c>
      <c r="B7804" s="7" t="s">
        <v>209</v>
      </c>
      <c r="C7804" s="1" t="s">
        <v>7722</v>
      </c>
      <c r="D7804" s="8">
        <v>0.0</v>
      </c>
      <c r="E7804" s="1"/>
      <c r="F7804" s="1">
        <v>2.3</v>
      </c>
      <c r="G7804" s="1"/>
      <c r="H7804" s="1"/>
    </row>
    <row r="7805">
      <c r="A7805" s="1" t="s">
        <v>47</v>
      </c>
      <c r="B7805" s="7" t="s">
        <v>209</v>
      </c>
      <c r="C7805" s="1" t="s">
        <v>7723</v>
      </c>
      <c r="D7805" s="8">
        <v>0.0</v>
      </c>
      <c r="E7805" s="1"/>
      <c r="F7805" s="1">
        <v>7.8</v>
      </c>
      <c r="G7805" s="1"/>
      <c r="H7805" s="1"/>
    </row>
    <row r="7806">
      <c r="A7806" s="1" t="s">
        <v>47</v>
      </c>
      <c r="B7806" s="7" t="s">
        <v>209</v>
      </c>
      <c r="C7806" s="1" t="s">
        <v>7724</v>
      </c>
      <c r="D7806" s="8">
        <v>0.0</v>
      </c>
      <c r="E7806" s="1"/>
      <c r="F7806" s="1">
        <v>10.3</v>
      </c>
      <c r="G7806" s="1"/>
      <c r="H7806" s="1"/>
    </row>
    <row r="7807">
      <c r="A7807" s="1" t="s">
        <v>47</v>
      </c>
      <c r="B7807" s="7" t="s">
        <v>209</v>
      </c>
      <c r="C7807" s="1" t="s">
        <v>3504</v>
      </c>
      <c r="D7807" s="8">
        <v>0.0</v>
      </c>
      <c r="E7807" s="1"/>
      <c r="F7807" s="1">
        <v>1.3</v>
      </c>
      <c r="G7807" s="1"/>
      <c r="H7807" s="1"/>
    </row>
    <row r="7808">
      <c r="A7808" s="1" t="s">
        <v>47</v>
      </c>
      <c r="B7808" s="7" t="s">
        <v>209</v>
      </c>
      <c r="C7808" s="1" t="s">
        <v>7725</v>
      </c>
      <c r="D7808" s="8">
        <v>0.0</v>
      </c>
      <c r="E7808" s="1"/>
      <c r="F7808" s="1">
        <v>8.0</v>
      </c>
      <c r="G7808" s="1"/>
      <c r="H7808" s="1"/>
    </row>
    <row r="7809">
      <c r="A7809" s="1" t="s">
        <v>47</v>
      </c>
      <c r="B7809" s="7" t="s">
        <v>209</v>
      </c>
      <c r="C7809" s="1" t="s">
        <v>7726</v>
      </c>
      <c r="D7809" s="8">
        <v>0.0</v>
      </c>
      <c r="E7809" s="1"/>
      <c r="F7809" s="1">
        <v>9.9</v>
      </c>
      <c r="G7809" s="1"/>
      <c r="H7809" s="1"/>
    </row>
    <row r="7810">
      <c r="A7810" s="1" t="s">
        <v>47</v>
      </c>
      <c r="B7810" s="7" t="s">
        <v>209</v>
      </c>
      <c r="C7810" s="1" t="s">
        <v>7727</v>
      </c>
      <c r="D7810" s="8">
        <v>0.0</v>
      </c>
      <c r="E7810" s="1"/>
      <c r="F7810" s="1">
        <v>4.2</v>
      </c>
      <c r="G7810" s="1"/>
      <c r="H7810" s="1"/>
    </row>
    <row r="7811">
      <c r="A7811" s="1" t="s">
        <v>47</v>
      </c>
      <c r="B7811" s="7" t="s">
        <v>209</v>
      </c>
      <c r="C7811" s="1" t="s">
        <v>7728</v>
      </c>
      <c r="D7811" s="8">
        <v>0.0</v>
      </c>
      <c r="E7811" s="1"/>
      <c r="F7811" s="1">
        <v>11.4</v>
      </c>
      <c r="G7811" s="1"/>
      <c r="H7811" s="1"/>
    </row>
    <row r="7812">
      <c r="A7812" s="1" t="s">
        <v>47</v>
      </c>
      <c r="B7812" s="7" t="s">
        <v>209</v>
      </c>
      <c r="C7812" s="1" t="s">
        <v>7729</v>
      </c>
      <c r="D7812" s="8">
        <v>0.0</v>
      </c>
      <c r="E7812" s="1"/>
      <c r="F7812" s="1">
        <v>1.0</v>
      </c>
      <c r="G7812" s="1"/>
      <c r="H7812" s="1"/>
    </row>
    <row r="7813">
      <c r="A7813" s="1" t="s">
        <v>47</v>
      </c>
      <c r="B7813" s="7" t="s">
        <v>209</v>
      </c>
      <c r="C7813" s="1" t="s">
        <v>7730</v>
      </c>
      <c r="D7813" s="8">
        <v>0.0</v>
      </c>
      <c r="E7813" s="1"/>
      <c r="F7813" s="1">
        <v>12.2</v>
      </c>
      <c r="G7813" s="1"/>
      <c r="H7813" s="1"/>
    </row>
    <row r="7814">
      <c r="A7814" s="1" t="s">
        <v>47</v>
      </c>
      <c r="B7814" s="7" t="s">
        <v>209</v>
      </c>
      <c r="C7814" s="1" t="s">
        <v>7731</v>
      </c>
      <c r="D7814" s="8">
        <v>0.0</v>
      </c>
      <c r="E7814" s="1"/>
      <c r="F7814" s="1">
        <v>9.8</v>
      </c>
      <c r="G7814" s="1"/>
      <c r="H7814" s="1"/>
    </row>
    <row r="7815">
      <c r="A7815" s="1" t="s">
        <v>47</v>
      </c>
      <c r="B7815" s="7" t="s">
        <v>209</v>
      </c>
      <c r="C7815" s="1" t="s">
        <v>2443</v>
      </c>
      <c r="D7815" s="8">
        <v>0.0</v>
      </c>
      <c r="E7815" s="1"/>
      <c r="F7815" s="1">
        <v>1.0</v>
      </c>
      <c r="G7815" s="1"/>
      <c r="H7815" s="1"/>
    </row>
    <row r="7816">
      <c r="A7816" s="1" t="s">
        <v>47</v>
      </c>
      <c r="B7816" s="7" t="s">
        <v>209</v>
      </c>
      <c r="C7816" s="1" t="s">
        <v>7732</v>
      </c>
      <c r="D7816" s="8">
        <v>0.0</v>
      </c>
      <c r="E7816" s="1"/>
      <c r="F7816" s="1">
        <v>1.1</v>
      </c>
      <c r="G7816" s="1"/>
      <c r="H7816" s="1"/>
    </row>
    <row r="7817">
      <c r="A7817" s="1" t="s">
        <v>47</v>
      </c>
      <c r="B7817" s="7" t="s">
        <v>209</v>
      </c>
      <c r="C7817" s="1" t="s">
        <v>7733</v>
      </c>
      <c r="D7817" s="8">
        <v>0.0</v>
      </c>
      <c r="E7817" s="1"/>
      <c r="F7817" s="1">
        <v>9.0</v>
      </c>
      <c r="G7817" s="1"/>
      <c r="H7817" s="1"/>
    </row>
    <row r="7818">
      <c r="A7818" s="1" t="s">
        <v>47</v>
      </c>
      <c r="B7818" s="7" t="s">
        <v>209</v>
      </c>
      <c r="C7818" s="1" t="s">
        <v>7734</v>
      </c>
      <c r="D7818" s="8">
        <v>0.0</v>
      </c>
      <c r="E7818" s="1"/>
      <c r="F7818" s="1">
        <v>2.0</v>
      </c>
      <c r="G7818" s="1"/>
      <c r="H7818" s="1"/>
    </row>
    <row r="7819">
      <c r="A7819" s="1" t="s">
        <v>47</v>
      </c>
      <c r="B7819" s="7" t="s">
        <v>209</v>
      </c>
      <c r="C7819" s="1" t="s">
        <v>7735</v>
      </c>
      <c r="D7819" s="8">
        <v>0.0</v>
      </c>
      <c r="E7819" s="1"/>
      <c r="F7819" s="1">
        <v>4.5</v>
      </c>
      <c r="G7819" s="1"/>
      <c r="H7819" s="1"/>
    </row>
    <row r="7820">
      <c r="A7820" s="1" t="s">
        <v>47</v>
      </c>
      <c r="B7820" s="7" t="s">
        <v>209</v>
      </c>
      <c r="C7820" s="1" t="s">
        <v>7736</v>
      </c>
      <c r="D7820" s="8">
        <v>0.0</v>
      </c>
      <c r="E7820" s="1"/>
      <c r="F7820" s="1">
        <v>11.1</v>
      </c>
      <c r="G7820" s="1"/>
      <c r="H7820" s="1"/>
    </row>
    <row r="7821">
      <c r="A7821" s="1" t="s">
        <v>47</v>
      </c>
      <c r="B7821" s="7" t="s">
        <v>209</v>
      </c>
      <c r="C7821" s="1" t="s">
        <v>7737</v>
      </c>
      <c r="D7821" s="8">
        <v>0.0</v>
      </c>
      <c r="E7821" s="1"/>
      <c r="F7821" s="1">
        <v>1.0</v>
      </c>
      <c r="G7821" s="1"/>
      <c r="H7821" s="1"/>
    </row>
    <row r="7822">
      <c r="A7822" s="1" t="s">
        <v>47</v>
      </c>
      <c r="B7822" s="7" t="s">
        <v>209</v>
      </c>
      <c r="C7822" s="1" t="s">
        <v>7738</v>
      </c>
      <c r="D7822" s="8">
        <v>0.0</v>
      </c>
      <c r="E7822" s="1"/>
      <c r="F7822" s="1">
        <v>2.6</v>
      </c>
      <c r="G7822" s="1"/>
      <c r="H7822" s="1"/>
    </row>
    <row r="7823">
      <c r="A7823" s="1" t="s">
        <v>47</v>
      </c>
      <c r="B7823" s="7" t="s">
        <v>210</v>
      </c>
      <c r="C7823" s="1" t="s">
        <v>7739</v>
      </c>
      <c r="D7823" s="8">
        <v>0.0</v>
      </c>
      <c r="E7823" s="1"/>
      <c r="F7823" s="1">
        <v>1.0</v>
      </c>
      <c r="G7823" s="1"/>
      <c r="H7823" s="1"/>
    </row>
    <row r="7824">
      <c r="A7824" s="1" t="s">
        <v>47</v>
      </c>
      <c r="B7824" s="7" t="s">
        <v>210</v>
      </c>
      <c r="C7824" s="1" t="s">
        <v>7740</v>
      </c>
      <c r="D7824" s="8">
        <v>0.0</v>
      </c>
      <c r="E7824" s="1"/>
      <c r="F7824" s="1">
        <v>1.0</v>
      </c>
      <c r="G7824" s="1"/>
      <c r="H7824" s="1"/>
    </row>
    <row r="7825">
      <c r="A7825" s="1" t="s">
        <v>47</v>
      </c>
      <c r="B7825" s="7" t="s">
        <v>210</v>
      </c>
      <c r="C7825" s="1" t="s">
        <v>7741</v>
      </c>
      <c r="D7825" s="8">
        <v>0.0</v>
      </c>
      <c r="E7825" s="1"/>
      <c r="F7825" s="1">
        <v>1.0</v>
      </c>
      <c r="G7825" s="1"/>
      <c r="H7825" s="1"/>
    </row>
    <row r="7826">
      <c r="A7826" s="1" t="s">
        <v>47</v>
      </c>
      <c r="B7826" s="7" t="s">
        <v>210</v>
      </c>
      <c r="C7826" s="1" t="s">
        <v>7742</v>
      </c>
      <c r="D7826" s="8">
        <v>0.0</v>
      </c>
      <c r="E7826" s="1"/>
      <c r="F7826" s="1">
        <v>7.1</v>
      </c>
      <c r="G7826" s="1"/>
      <c r="H7826" s="1"/>
    </row>
    <row r="7827">
      <c r="A7827" s="1" t="s">
        <v>47</v>
      </c>
      <c r="B7827" s="7" t="s">
        <v>210</v>
      </c>
      <c r="C7827" s="1" t="s">
        <v>7743</v>
      </c>
      <c r="D7827" s="8">
        <v>0.0</v>
      </c>
      <c r="E7827" s="1"/>
      <c r="F7827" s="1">
        <v>1.0</v>
      </c>
      <c r="G7827" s="1"/>
      <c r="H7827" s="1"/>
    </row>
    <row r="7828">
      <c r="A7828" s="1" t="s">
        <v>47</v>
      </c>
      <c r="B7828" s="7" t="s">
        <v>210</v>
      </c>
      <c r="C7828" s="1" t="s">
        <v>7744</v>
      </c>
      <c r="D7828" s="8">
        <v>0.0</v>
      </c>
      <c r="E7828" s="1"/>
      <c r="F7828" s="1">
        <v>1.0</v>
      </c>
      <c r="G7828" s="1"/>
      <c r="H7828" s="1"/>
    </row>
    <row r="7829">
      <c r="A7829" s="1" t="s">
        <v>47</v>
      </c>
      <c r="B7829" s="7" t="s">
        <v>210</v>
      </c>
      <c r="C7829" s="1" t="s">
        <v>7745</v>
      </c>
      <c r="D7829" s="8">
        <v>0.0</v>
      </c>
      <c r="E7829" s="1"/>
      <c r="F7829" s="1">
        <v>1.0</v>
      </c>
      <c r="G7829" s="1"/>
      <c r="H7829" s="1"/>
    </row>
    <row r="7830">
      <c r="A7830" s="1" t="s">
        <v>47</v>
      </c>
      <c r="B7830" s="7" t="s">
        <v>210</v>
      </c>
      <c r="C7830" s="1" t="s">
        <v>7746</v>
      </c>
      <c r="D7830" s="8">
        <v>0.0</v>
      </c>
      <c r="E7830" s="1"/>
      <c r="F7830" s="1">
        <v>1.0</v>
      </c>
      <c r="G7830" s="1"/>
      <c r="H7830" s="1"/>
    </row>
    <row r="7831">
      <c r="A7831" s="1" t="s">
        <v>47</v>
      </c>
      <c r="B7831" s="7" t="s">
        <v>210</v>
      </c>
      <c r="C7831" s="1" t="s">
        <v>7747</v>
      </c>
      <c r="D7831" s="8">
        <v>0.0</v>
      </c>
      <c r="E7831" s="1"/>
      <c r="F7831" s="1">
        <v>1.0</v>
      </c>
      <c r="G7831" s="1"/>
      <c r="H7831" s="1"/>
    </row>
    <row r="7832">
      <c r="A7832" s="1" t="s">
        <v>47</v>
      </c>
      <c r="B7832" s="7" t="s">
        <v>210</v>
      </c>
      <c r="C7832" s="1" t="s">
        <v>7748</v>
      </c>
      <c r="D7832" s="8">
        <v>0.0</v>
      </c>
      <c r="E7832" s="1"/>
      <c r="F7832" s="1">
        <v>1.0</v>
      </c>
      <c r="G7832" s="1"/>
      <c r="H7832" s="1"/>
    </row>
    <row r="7833">
      <c r="A7833" s="1" t="s">
        <v>47</v>
      </c>
      <c r="B7833" s="7" t="s">
        <v>210</v>
      </c>
      <c r="C7833" s="1" t="s">
        <v>7749</v>
      </c>
      <c r="D7833" s="8">
        <v>0.0</v>
      </c>
      <c r="E7833" s="1"/>
      <c r="F7833" s="1">
        <v>1.0</v>
      </c>
      <c r="G7833" s="1"/>
      <c r="H7833" s="1"/>
    </row>
    <row r="7834">
      <c r="A7834" s="1" t="s">
        <v>47</v>
      </c>
      <c r="B7834" s="7" t="s">
        <v>210</v>
      </c>
      <c r="C7834" s="1" t="s">
        <v>7750</v>
      </c>
      <c r="D7834" s="8">
        <v>0.0</v>
      </c>
      <c r="E7834" s="1"/>
      <c r="F7834" s="1">
        <v>3.4</v>
      </c>
      <c r="G7834" s="1"/>
      <c r="H7834" s="1"/>
    </row>
    <row r="7835">
      <c r="A7835" s="1" t="s">
        <v>47</v>
      </c>
      <c r="B7835" s="7" t="s">
        <v>210</v>
      </c>
      <c r="C7835" s="1" t="s">
        <v>7751</v>
      </c>
      <c r="D7835" s="8">
        <v>0.0</v>
      </c>
      <c r="E7835" s="1"/>
      <c r="F7835" s="1">
        <v>1.0</v>
      </c>
      <c r="G7835" s="1"/>
      <c r="H7835" s="1"/>
    </row>
    <row r="7836">
      <c r="A7836" s="1" t="s">
        <v>47</v>
      </c>
      <c r="B7836" s="7" t="s">
        <v>210</v>
      </c>
      <c r="C7836" s="1" t="s">
        <v>7752</v>
      </c>
      <c r="D7836" s="8">
        <v>0.0</v>
      </c>
      <c r="E7836" s="1"/>
      <c r="F7836" s="1">
        <v>7.6</v>
      </c>
      <c r="G7836" s="1"/>
      <c r="H7836" s="1"/>
    </row>
    <row r="7837">
      <c r="A7837" s="1" t="s">
        <v>47</v>
      </c>
      <c r="B7837" s="7" t="s">
        <v>210</v>
      </c>
      <c r="C7837" s="1" t="s">
        <v>7753</v>
      </c>
      <c r="D7837" s="8">
        <v>0.0</v>
      </c>
      <c r="E7837" s="1"/>
      <c r="F7837" s="1">
        <v>2.1</v>
      </c>
      <c r="G7837" s="1"/>
      <c r="H7837" s="1"/>
    </row>
    <row r="7838">
      <c r="A7838" s="1" t="s">
        <v>47</v>
      </c>
      <c r="B7838" s="7" t="s">
        <v>210</v>
      </c>
      <c r="C7838" s="1" t="s">
        <v>7754</v>
      </c>
      <c r="D7838" s="8">
        <v>0.0</v>
      </c>
      <c r="E7838" s="1"/>
      <c r="F7838" s="1">
        <v>1.0</v>
      </c>
      <c r="G7838" s="1"/>
      <c r="H7838" s="1"/>
    </row>
    <row r="7839">
      <c r="A7839" s="1" t="s">
        <v>47</v>
      </c>
      <c r="B7839" s="7" t="s">
        <v>210</v>
      </c>
      <c r="C7839" s="1" t="s">
        <v>7755</v>
      </c>
      <c r="D7839" s="8">
        <v>0.0</v>
      </c>
      <c r="E7839" s="1"/>
      <c r="F7839" s="1">
        <v>1.0</v>
      </c>
      <c r="G7839" s="1"/>
      <c r="H7839" s="1"/>
    </row>
    <row r="7840">
      <c r="A7840" s="1" t="s">
        <v>47</v>
      </c>
      <c r="B7840" s="7" t="s">
        <v>210</v>
      </c>
      <c r="C7840" s="1" t="s">
        <v>7756</v>
      </c>
      <c r="D7840" s="8">
        <v>0.0</v>
      </c>
      <c r="E7840" s="1"/>
      <c r="F7840" s="1">
        <v>1.0</v>
      </c>
      <c r="G7840" s="1"/>
      <c r="H7840" s="1"/>
    </row>
    <row r="7841">
      <c r="A7841" s="1" t="s">
        <v>47</v>
      </c>
      <c r="B7841" s="7" t="s">
        <v>210</v>
      </c>
      <c r="C7841" s="1" t="s">
        <v>7757</v>
      </c>
      <c r="D7841" s="8">
        <v>0.0</v>
      </c>
      <c r="E7841" s="1"/>
      <c r="F7841" s="1">
        <v>5.7</v>
      </c>
      <c r="G7841" s="1"/>
      <c r="H7841" s="1"/>
    </row>
    <row r="7842">
      <c r="A7842" s="1" t="s">
        <v>47</v>
      </c>
      <c r="B7842" s="7" t="s">
        <v>210</v>
      </c>
      <c r="C7842" s="1" t="s">
        <v>7758</v>
      </c>
      <c r="D7842" s="8">
        <v>0.0</v>
      </c>
      <c r="E7842" s="1"/>
      <c r="F7842" s="1">
        <v>10.0</v>
      </c>
      <c r="G7842" s="1"/>
      <c r="H7842" s="1"/>
    </row>
    <row r="7843">
      <c r="A7843" s="1" t="s">
        <v>47</v>
      </c>
      <c r="B7843" s="7" t="s">
        <v>210</v>
      </c>
      <c r="C7843" s="1" t="s">
        <v>7759</v>
      </c>
      <c r="D7843" s="8">
        <v>0.0</v>
      </c>
      <c r="E7843" s="1"/>
      <c r="F7843" s="1">
        <v>1.0</v>
      </c>
      <c r="G7843" s="1"/>
      <c r="H7843" s="1"/>
    </row>
    <row r="7844">
      <c r="A7844" s="1" t="s">
        <v>47</v>
      </c>
      <c r="B7844" s="7" t="s">
        <v>210</v>
      </c>
      <c r="C7844" s="1" t="s">
        <v>7760</v>
      </c>
      <c r="D7844" s="8">
        <v>0.0</v>
      </c>
      <c r="E7844" s="1"/>
      <c r="F7844" s="1">
        <v>9.0</v>
      </c>
      <c r="G7844" s="1"/>
      <c r="H7844" s="1"/>
    </row>
    <row r="7845">
      <c r="A7845" s="1" t="s">
        <v>47</v>
      </c>
      <c r="B7845" s="7" t="s">
        <v>210</v>
      </c>
      <c r="C7845" s="1" t="s">
        <v>7761</v>
      </c>
      <c r="D7845" s="8">
        <v>0.0</v>
      </c>
      <c r="E7845" s="1"/>
      <c r="F7845" s="1">
        <v>1.7</v>
      </c>
      <c r="G7845" s="1"/>
      <c r="H7845" s="1"/>
    </row>
    <row r="7846">
      <c r="A7846" s="1" t="s">
        <v>47</v>
      </c>
      <c r="B7846" s="7" t="s">
        <v>210</v>
      </c>
      <c r="C7846" s="1" t="s">
        <v>7762</v>
      </c>
      <c r="D7846" s="8">
        <v>0.0</v>
      </c>
      <c r="E7846" s="1"/>
      <c r="F7846" s="1">
        <v>2.5</v>
      </c>
      <c r="G7846" s="1"/>
      <c r="H7846" s="1"/>
    </row>
    <row r="7847">
      <c r="A7847" s="1" t="s">
        <v>47</v>
      </c>
      <c r="B7847" s="7" t="s">
        <v>210</v>
      </c>
      <c r="C7847" s="1" t="s">
        <v>7763</v>
      </c>
      <c r="D7847" s="8">
        <v>0.0</v>
      </c>
      <c r="E7847" s="1"/>
      <c r="F7847" s="1">
        <v>1.3</v>
      </c>
      <c r="G7847" s="1"/>
      <c r="H7847" s="1"/>
    </row>
    <row r="7848">
      <c r="A7848" s="1" t="s">
        <v>47</v>
      </c>
      <c r="B7848" s="7" t="s">
        <v>210</v>
      </c>
      <c r="C7848" s="1" t="s">
        <v>6998</v>
      </c>
      <c r="D7848" s="8">
        <v>0.0</v>
      </c>
      <c r="E7848" s="1"/>
      <c r="F7848" s="1">
        <v>1.0</v>
      </c>
      <c r="G7848" s="1"/>
      <c r="H7848" s="1"/>
    </row>
    <row r="7849">
      <c r="A7849" s="1" t="s">
        <v>47</v>
      </c>
      <c r="B7849" s="7" t="s">
        <v>210</v>
      </c>
      <c r="C7849" s="1" t="s">
        <v>7764</v>
      </c>
      <c r="D7849" s="8">
        <v>0.0</v>
      </c>
      <c r="E7849" s="1"/>
      <c r="F7849" s="1">
        <v>1.0</v>
      </c>
      <c r="G7849" s="1"/>
      <c r="H7849" s="1"/>
    </row>
    <row r="7850">
      <c r="A7850" s="1" t="s">
        <v>47</v>
      </c>
      <c r="B7850" s="7" t="s">
        <v>210</v>
      </c>
      <c r="C7850" s="1" t="s">
        <v>7765</v>
      </c>
      <c r="D7850" s="8">
        <v>0.0</v>
      </c>
      <c r="E7850" s="1"/>
      <c r="F7850" s="1">
        <v>1.0</v>
      </c>
      <c r="G7850" s="1"/>
      <c r="H7850" s="1"/>
    </row>
    <row r="7851">
      <c r="A7851" s="1" t="s">
        <v>47</v>
      </c>
      <c r="B7851" s="7" t="s">
        <v>210</v>
      </c>
      <c r="C7851" s="1" t="s">
        <v>7766</v>
      </c>
      <c r="D7851" s="8">
        <v>0.0</v>
      </c>
      <c r="E7851" s="1"/>
      <c r="F7851" s="1">
        <v>1.0</v>
      </c>
      <c r="G7851" s="1"/>
      <c r="H7851" s="1"/>
    </row>
    <row r="7852">
      <c r="A7852" s="1" t="s">
        <v>47</v>
      </c>
      <c r="B7852" s="7" t="s">
        <v>210</v>
      </c>
      <c r="C7852" s="1" t="s">
        <v>7767</v>
      </c>
      <c r="D7852" s="8">
        <v>0.0</v>
      </c>
      <c r="E7852" s="1"/>
      <c r="F7852" s="1">
        <v>9.4</v>
      </c>
      <c r="G7852" s="1"/>
      <c r="H7852" s="1"/>
    </row>
    <row r="7853">
      <c r="A7853" s="1" t="s">
        <v>47</v>
      </c>
      <c r="B7853" s="7" t="s">
        <v>210</v>
      </c>
      <c r="C7853" s="1" t="s">
        <v>7768</v>
      </c>
      <c r="D7853" s="8">
        <v>0.0</v>
      </c>
      <c r="E7853" s="1"/>
      <c r="F7853" s="1">
        <v>1.0</v>
      </c>
      <c r="G7853" s="1"/>
      <c r="H7853" s="1"/>
    </row>
    <row r="7854">
      <c r="A7854" s="1" t="s">
        <v>47</v>
      </c>
      <c r="B7854" s="7" t="s">
        <v>210</v>
      </c>
      <c r="C7854" s="1" t="s">
        <v>7769</v>
      </c>
      <c r="D7854" s="8">
        <v>0.0</v>
      </c>
      <c r="E7854" s="1"/>
      <c r="F7854" s="1">
        <v>2.3</v>
      </c>
      <c r="G7854" s="1"/>
      <c r="H7854" s="1"/>
    </row>
    <row r="7855">
      <c r="A7855" s="1" t="s">
        <v>47</v>
      </c>
      <c r="B7855" s="7" t="s">
        <v>210</v>
      </c>
      <c r="C7855" s="1" t="s">
        <v>7770</v>
      </c>
      <c r="D7855" s="8">
        <v>0.0</v>
      </c>
      <c r="E7855" s="1"/>
      <c r="F7855" s="1">
        <v>1.2</v>
      </c>
      <c r="G7855" s="1"/>
      <c r="H7855" s="1"/>
    </row>
    <row r="7856">
      <c r="A7856" s="1" t="s">
        <v>47</v>
      </c>
      <c r="B7856" s="7" t="s">
        <v>210</v>
      </c>
      <c r="C7856" s="1" t="s">
        <v>6997</v>
      </c>
      <c r="D7856" s="8">
        <v>0.0</v>
      </c>
      <c r="E7856" s="1"/>
      <c r="F7856" s="1">
        <v>3.0</v>
      </c>
      <c r="G7856" s="1"/>
      <c r="H7856" s="1"/>
    </row>
    <row r="7857">
      <c r="A7857" s="1" t="s">
        <v>47</v>
      </c>
      <c r="B7857" s="7" t="s">
        <v>210</v>
      </c>
      <c r="C7857" s="1" t="s">
        <v>7771</v>
      </c>
      <c r="D7857" s="8">
        <v>1.0</v>
      </c>
      <c r="E7857" s="1"/>
      <c r="F7857" s="1">
        <v>3.0</v>
      </c>
      <c r="G7857" s="1"/>
      <c r="H7857" s="1"/>
    </row>
    <row r="7858">
      <c r="A7858" s="1" t="s">
        <v>47</v>
      </c>
      <c r="B7858" s="7" t="s">
        <v>210</v>
      </c>
      <c r="C7858" s="1" t="s">
        <v>7772</v>
      </c>
      <c r="D7858" s="8">
        <v>0.0</v>
      </c>
      <c r="E7858" s="1"/>
      <c r="F7858" s="1">
        <v>1.0</v>
      </c>
      <c r="G7858" s="1"/>
      <c r="H7858" s="1"/>
    </row>
    <row r="7859">
      <c r="A7859" s="1" t="s">
        <v>47</v>
      </c>
      <c r="B7859" s="7" t="s">
        <v>210</v>
      </c>
      <c r="C7859" s="1" t="s">
        <v>7773</v>
      </c>
      <c r="D7859" s="8">
        <v>0.0</v>
      </c>
      <c r="E7859" s="1"/>
      <c r="F7859" s="1">
        <v>1.0</v>
      </c>
      <c r="G7859" s="1"/>
      <c r="H7859" s="1"/>
    </row>
    <row r="7860">
      <c r="A7860" s="1" t="s">
        <v>47</v>
      </c>
      <c r="B7860" s="7" t="s">
        <v>210</v>
      </c>
      <c r="C7860" s="1" t="s">
        <v>7774</v>
      </c>
      <c r="D7860" s="8">
        <v>0.0</v>
      </c>
      <c r="E7860" s="1"/>
      <c r="F7860" s="1">
        <v>1.0</v>
      </c>
      <c r="G7860" s="1"/>
      <c r="H7860" s="1"/>
    </row>
    <row r="7861">
      <c r="A7861" s="1" t="s">
        <v>47</v>
      </c>
      <c r="B7861" s="7" t="s">
        <v>210</v>
      </c>
      <c r="C7861" s="1" t="s">
        <v>7775</v>
      </c>
      <c r="D7861" s="8">
        <v>0.0</v>
      </c>
      <c r="E7861" s="1"/>
      <c r="F7861" s="1">
        <v>1.0</v>
      </c>
      <c r="G7861" s="1"/>
      <c r="H7861" s="1"/>
    </row>
    <row r="7862">
      <c r="A7862" s="1" t="s">
        <v>47</v>
      </c>
      <c r="B7862" s="7" t="s">
        <v>210</v>
      </c>
      <c r="C7862" s="1" t="s">
        <v>7776</v>
      </c>
      <c r="D7862" s="8">
        <v>0.0</v>
      </c>
      <c r="E7862" s="1"/>
      <c r="F7862" s="1">
        <v>1.0</v>
      </c>
      <c r="G7862" s="1"/>
      <c r="H7862" s="1"/>
    </row>
    <row r="7863">
      <c r="A7863" s="1" t="s">
        <v>47</v>
      </c>
      <c r="B7863" s="7" t="s">
        <v>210</v>
      </c>
      <c r="C7863" s="1" t="s">
        <v>7777</v>
      </c>
      <c r="D7863" s="8">
        <v>0.0</v>
      </c>
      <c r="E7863" s="1"/>
      <c r="F7863" s="1">
        <v>1.0</v>
      </c>
      <c r="G7863" s="1"/>
      <c r="H7863" s="1"/>
    </row>
    <row r="7864">
      <c r="A7864" s="1" t="s">
        <v>47</v>
      </c>
      <c r="B7864" s="7" t="s">
        <v>210</v>
      </c>
      <c r="C7864" s="1" t="s">
        <v>7778</v>
      </c>
      <c r="D7864" s="8">
        <v>0.0</v>
      </c>
      <c r="E7864" s="1"/>
      <c r="F7864" s="1">
        <v>1.4</v>
      </c>
      <c r="G7864" s="1"/>
      <c r="H7864" s="1"/>
    </row>
    <row r="7865">
      <c r="A7865" s="1" t="s">
        <v>47</v>
      </c>
      <c r="B7865" s="7" t="s">
        <v>210</v>
      </c>
      <c r="C7865" s="1" t="s">
        <v>7779</v>
      </c>
      <c r="D7865" s="8">
        <v>0.0</v>
      </c>
      <c r="E7865" s="1"/>
      <c r="F7865" s="1">
        <v>1.0</v>
      </c>
      <c r="G7865" s="1"/>
      <c r="H7865" s="1"/>
    </row>
    <row r="7866">
      <c r="A7866" s="1" t="s">
        <v>47</v>
      </c>
      <c r="B7866" s="7" t="s">
        <v>210</v>
      </c>
      <c r="C7866" s="1" t="s">
        <v>7058</v>
      </c>
      <c r="D7866" s="8">
        <v>0.0</v>
      </c>
      <c r="E7866" s="1"/>
      <c r="F7866" s="1">
        <v>3.0</v>
      </c>
      <c r="G7866" s="1"/>
      <c r="H7866" s="1"/>
    </row>
    <row r="7867">
      <c r="A7867" s="1" t="s">
        <v>47</v>
      </c>
      <c r="B7867" s="7" t="s">
        <v>210</v>
      </c>
      <c r="C7867" s="1" t="s">
        <v>7780</v>
      </c>
      <c r="D7867" s="8">
        <v>0.0</v>
      </c>
      <c r="E7867" s="1"/>
      <c r="F7867" s="1">
        <v>8.6</v>
      </c>
      <c r="G7867" s="1"/>
      <c r="H7867" s="1"/>
    </row>
    <row r="7868">
      <c r="A7868" s="1" t="s">
        <v>47</v>
      </c>
      <c r="B7868" s="7" t="s">
        <v>210</v>
      </c>
      <c r="C7868" s="1" t="s">
        <v>7781</v>
      </c>
      <c r="D7868" s="8">
        <v>0.0</v>
      </c>
      <c r="E7868" s="1"/>
      <c r="F7868" s="1">
        <v>2.5</v>
      </c>
      <c r="G7868" s="1"/>
      <c r="H7868" s="1"/>
    </row>
    <row r="7869">
      <c r="A7869" s="1" t="s">
        <v>47</v>
      </c>
      <c r="B7869" s="7" t="s">
        <v>210</v>
      </c>
      <c r="C7869" s="1" t="s">
        <v>7782</v>
      </c>
      <c r="D7869" s="8">
        <v>0.0</v>
      </c>
      <c r="E7869" s="1"/>
      <c r="F7869" s="1">
        <v>1.0</v>
      </c>
      <c r="G7869" s="1"/>
      <c r="H7869" s="1"/>
    </row>
    <row r="7870">
      <c r="A7870" s="1" t="s">
        <v>47</v>
      </c>
      <c r="B7870" s="7" t="s">
        <v>210</v>
      </c>
      <c r="C7870" s="1" t="s">
        <v>7783</v>
      </c>
      <c r="D7870" s="8">
        <v>0.0</v>
      </c>
      <c r="E7870" s="1"/>
      <c r="F7870" s="1">
        <v>1.0</v>
      </c>
      <c r="G7870" s="1"/>
      <c r="H7870" s="1"/>
    </row>
    <row r="7871">
      <c r="A7871" s="1" t="s">
        <v>47</v>
      </c>
      <c r="B7871" s="7" t="s">
        <v>210</v>
      </c>
      <c r="C7871" s="1" t="s">
        <v>7784</v>
      </c>
      <c r="D7871" s="8">
        <v>0.0</v>
      </c>
      <c r="E7871" s="1"/>
      <c r="F7871" s="1">
        <v>1.0</v>
      </c>
      <c r="G7871" s="1"/>
      <c r="H7871" s="1"/>
    </row>
    <row r="7872">
      <c r="A7872" s="1" t="s">
        <v>47</v>
      </c>
      <c r="B7872" s="7" t="s">
        <v>210</v>
      </c>
      <c r="C7872" s="1" t="s">
        <v>7785</v>
      </c>
      <c r="D7872" s="8">
        <v>0.0</v>
      </c>
      <c r="E7872" s="1"/>
      <c r="F7872" s="1">
        <v>1.0</v>
      </c>
      <c r="G7872" s="1"/>
      <c r="H7872" s="1"/>
    </row>
    <row r="7873">
      <c r="A7873" s="1" t="s">
        <v>47</v>
      </c>
      <c r="B7873" s="7" t="s">
        <v>211</v>
      </c>
      <c r="C7873" s="1" t="s">
        <v>2467</v>
      </c>
      <c r="D7873" s="8">
        <v>0.0</v>
      </c>
      <c r="E7873" s="1"/>
      <c r="F7873" s="1">
        <v>1.0</v>
      </c>
      <c r="G7873" s="1"/>
      <c r="H7873" s="1"/>
    </row>
    <row r="7874">
      <c r="A7874" s="1" t="s">
        <v>47</v>
      </c>
      <c r="B7874" s="7" t="s">
        <v>211</v>
      </c>
      <c r="C7874" s="1" t="s">
        <v>2446</v>
      </c>
      <c r="D7874" s="8">
        <v>0.0</v>
      </c>
      <c r="E7874" s="1"/>
      <c r="F7874" s="1">
        <v>1.0</v>
      </c>
      <c r="G7874" s="1"/>
      <c r="H7874" s="1"/>
    </row>
    <row r="7875">
      <c r="A7875" s="1" t="s">
        <v>47</v>
      </c>
      <c r="B7875" s="7" t="s">
        <v>211</v>
      </c>
      <c r="C7875" s="1" t="s">
        <v>5969</v>
      </c>
      <c r="D7875" s="8">
        <v>0.0</v>
      </c>
      <c r="E7875" s="1"/>
      <c r="F7875" s="1">
        <v>1.0</v>
      </c>
      <c r="G7875" s="1"/>
      <c r="H7875" s="1"/>
    </row>
    <row r="7876">
      <c r="A7876" s="1" t="s">
        <v>47</v>
      </c>
      <c r="B7876" s="7" t="s">
        <v>211</v>
      </c>
      <c r="C7876" s="1" t="s">
        <v>5967</v>
      </c>
      <c r="D7876" s="8">
        <v>0.0</v>
      </c>
      <c r="E7876" s="1"/>
      <c r="F7876" s="1">
        <v>3.6</v>
      </c>
      <c r="G7876" s="1"/>
      <c r="H7876" s="1"/>
    </row>
    <row r="7877">
      <c r="A7877" s="1" t="s">
        <v>47</v>
      </c>
      <c r="B7877" s="7" t="s">
        <v>211</v>
      </c>
      <c r="C7877" s="1" t="s">
        <v>2458</v>
      </c>
      <c r="D7877" s="8">
        <v>0.0</v>
      </c>
      <c r="E7877" s="1"/>
      <c r="F7877" s="1">
        <v>1.0</v>
      </c>
      <c r="G7877" s="1"/>
      <c r="H7877" s="1"/>
    </row>
    <row r="7878">
      <c r="A7878" s="1" t="s">
        <v>47</v>
      </c>
      <c r="B7878" s="7" t="s">
        <v>211</v>
      </c>
      <c r="C7878" s="1" t="s">
        <v>2456</v>
      </c>
      <c r="D7878" s="8">
        <v>0.0</v>
      </c>
      <c r="E7878" s="1"/>
      <c r="F7878" s="1">
        <v>1.0</v>
      </c>
      <c r="G7878" s="1"/>
      <c r="H7878" s="1"/>
    </row>
    <row r="7879">
      <c r="A7879" s="1" t="s">
        <v>47</v>
      </c>
      <c r="B7879" s="7" t="s">
        <v>211</v>
      </c>
      <c r="C7879" s="1" t="s">
        <v>2491</v>
      </c>
      <c r="D7879" s="8">
        <v>0.0</v>
      </c>
      <c r="E7879" s="1"/>
      <c r="F7879" s="1">
        <v>1.0</v>
      </c>
      <c r="G7879" s="1"/>
      <c r="H7879" s="1"/>
    </row>
    <row r="7880">
      <c r="A7880" s="1" t="s">
        <v>47</v>
      </c>
      <c r="B7880" s="7" t="s">
        <v>211</v>
      </c>
      <c r="C7880" s="1" t="s">
        <v>639</v>
      </c>
      <c r="D7880" s="8">
        <v>0.0</v>
      </c>
      <c r="E7880" s="1"/>
      <c r="F7880" s="1">
        <v>1.0</v>
      </c>
      <c r="G7880" s="1"/>
      <c r="H7880" s="1"/>
    </row>
    <row r="7881">
      <c r="A7881" s="1" t="s">
        <v>47</v>
      </c>
      <c r="B7881" s="7" t="s">
        <v>211</v>
      </c>
      <c r="C7881" s="1" t="s">
        <v>7786</v>
      </c>
      <c r="D7881" s="8">
        <v>0.0</v>
      </c>
      <c r="E7881" s="1"/>
      <c r="F7881" s="1">
        <v>1.0</v>
      </c>
      <c r="G7881" s="1"/>
      <c r="H7881" s="1"/>
    </row>
    <row r="7882">
      <c r="A7882" s="1" t="s">
        <v>47</v>
      </c>
      <c r="B7882" s="7" t="s">
        <v>211</v>
      </c>
      <c r="C7882" s="1" t="s">
        <v>683</v>
      </c>
      <c r="D7882" s="8">
        <v>0.0</v>
      </c>
      <c r="E7882" s="1"/>
      <c r="F7882" s="1">
        <v>1.0</v>
      </c>
      <c r="G7882" s="1"/>
      <c r="H7882" s="1"/>
    </row>
    <row r="7883">
      <c r="A7883" s="1" t="s">
        <v>47</v>
      </c>
      <c r="B7883" s="7" t="s">
        <v>211</v>
      </c>
      <c r="C7883" s="1" t="s">
        <v>640</v>
      </c>
      <c r="D7883" s="8">
        <v>0.0</v>
      </c>
      <c r="E7883" s="1"/>
      <c r="F7883" s="1">
        <v>1.0</v>
      </c>
      <c r="G7883" s="1"/>
      <c r="H7883" s="1"/>
    </row>
    <row r="7884">
      <c r="A7884" s="1" t="s">
        <v>47</v>
      </c>
      <c r="B7884" s="7" t="s">
        <v>211</v>
      </c>
      <c r="C7884" s="1" t="s">
        <v>7787</v>
      </c>
      <c r="D7884" s="8">
        <v>0.0</v>
      </c>
      <c r="E7884" s="1"/>
      <c r="F7884" s="1">
        <v>1.5</v>
      </c>
      <c r="G7884" s="1"/>
      <c r="H7884" s="1"/>
    </row>
    <row r="7885">
      <c r="A7885" s="1" t="s">
        <v>47</v>
      </c>
      <c r="B7885" s="7" t="s">
        <v>211</v>
      </c>
      <c r="C7885" s="1" t="s">
        <v>681</v>
      </c>
      <c r="D7885" s="8">
        <v>0.0</v>
      </c>
      <c r="E7885" s="1"/>
      <c r="F7885" s="1">
        <v>1.0</v>
      </c>
      <c r="G7885" s="1"/>
      <c r="H7885" s="1"/>
    </row>
    <row r="7886">
      <c r="A7886" s="1" t="s">
        <v>47</v>
      </c>
      <c r="B7886" s="7" t="s">
        <v>211</v>
      </c>
      <c r="C7886" s="1" t="s">
        <v>7788</v>
      </c>
      <c r="D7886" s="8">
        <v>0.0</v>
      </c>
      <c r="E7886" s="1"/>
      <c r="F7886" s="1">
        <v>1.0</v>
      </c>
      <c r="G7886" s="1"/>
      <c r="H7886" s="1"/>
    </row>
    <row r="7887">
      <c r="A7887" s="1" t="s">
        <v>47</v>
      </c>
      <c r="B7887" s="7" t="s">
        <v>211</v>
      </c>
      <c r="C7887" s="1" t="s">
        <v>647</v>
      </c>
      <c r="D7887" s="8">
        <v>0.0</v>
      </c>
      <c r="E7887" s="1"/>
      <c r="F7887" s="1">
        <v>2.9</v>
      </c>
      <c r="G7887" s="1"/>
      <c r="H7887" s="1"/>
    </row>
    <row r="7888">
      <c r="A7888" s="1" t="s">
        <v>47</v>
      </c>
      <c r="B7888" s="7" t="s">
        <v>211</v>
      </c>
      <c r="C7888" s="1" t="s">
        <v>7789</v>
      </c>
      <c r="D7888" s="8">
        <v>0.0</v>
      </c>
      <c r="E7888" s="1"/>
      <c r="F7888" s="1">
        <v>1.2</v>
      </c>
      <c r="G7888" s="1"/>
      <c r="H7888" s="1"/>
    </row>
    <row r="7889">
      <c r="A7889" s="1" t="s">
        <v>47</v>
      </c>
      <c r="B7889" s="7" t="s">
        <v>211</v>
      </c>
      <c r="C7889" s="1" t="s">
        <v>2490</v>
      </c>
      <c r="D7889" s="8">
        <v>0.0</v>
      </c>
      <c r="E7889" s="1"/>
      <c r="F7889" s="1">
        <v>1.0</v>
      </c>
      <c r="G7889" s="1"/>
      <c r="H7889" s="1"/>
    </row>
    <row r="7890">
      <c r="A7890" s="1" t="s">
        <v>47</v>
      </c>
      <c r="B7890" s="7" t="s">
        <v>211</v>
      </c>
      <c r="C7890" s="1" t="s">
        <v>7790</v>
      </c>
      <c r="D7890" s="8">
        <v>1.0</v>
      </c>
      <c r="E7890" s="1"/>
      <c r="F7890" s="1">
        <v>2.5</v>
      </c>
      <c r="G7890" s="1"/>
      <c r="H7890" s="1"/>
    </row>
    <row r="7891">
      <c r="A7891" s="1" t="s">
        <v>47</v>
      </c>
      <c r="B7891" s="7" t="s">
        <v>211</v>
      </c>
      <c r="C7891" s="1" t="s">
        <v>7791</v>
      </c>
      <c r="D7891" s="8">
        <v>0.0</v>
      </c>
      <c r="E7891" s="1"/>
      <c r="F7891" s="1">
        <v>4.5</v>
      </c>
      <c r="G7891" s="1"/>
      <c r="H7891" s="1"/>
    </row>
    <row r="7892">
      <c r="A7892" s="1" t="s">
        <v>47</v>
      </c>
      <c r="B7892" s="7" t="s">
        <v>211</v>
      </c>
      <c r="C7892" s="1" t="s">
        <v>7792</v>
      </c>
      <c r="D7892" s="8">
        <v>0.0</v>
      </c>
      <c r="E7892" s="1"/>
      <c r="F7892" s="1">
        <v>1.0</v>
      </c>
      <c r="G7892" s="1"/>
      <c r="H7892" s="1"/>
    </row>
    <row r="7893">
      <c r="A7893" s="1" t="s">
        <v>47</v>
      </c>
      <c r="B7893" s="7" t="s">
        <v>211</v>
      </c>
      <c r="C7893" s="1" t="s">
        <v>7793</v>
      </c>
      <c r="D7893" s="8">
        <v>0.0</v>
      </c>
      <c r="E7893" s="1"/>
      <c r="F7893" s="1">
        <v>2.1</v>
      </c>
      <c r="G7893" s="1"/>
      <c r="H7893" s="1"/>
    </row>
    <row r="7894">
      <c r="A7894" s="1" t="s">
        <v>47</v>
      </c>
      <c r="B7894" s="7" t="s">
        <v>211</v>
      </c>
      <c r="C7894" s="1" t="s">
        <v>2484</v>
      </c>
      <c r="D7894" s="8">
        <v>0.0</v>
      </c>
      <c r="E7894" s="1"/>
      <c r="F7894" s="1">
        <v>1.0</v>
      </c>
      <c r="G7894" s="1"/>
      <c r="H7894" s="1"/>
    </row>
    <row r="7895">
      <c r="A7895" s="1" t="s">
        <v>47</v>
      </c>
      <c r="B7895" s="7" t="s">
        <v>211</v>
      </c>
      <c r="C7895" s="1" t="s">
        <v>6004</v>
      </c>
      <c r="D7895" s="8">
        <v>0.0</v>
      </c>
      <c r="E7895" s="1"/>
      <c r="F7895" s="1">
        <v>10.5</v>
      </c>
      <c r="G7895" s="1"/>
      <c r="H7895" s="1"/>
    </row>
    <row r="7896">
      <c r="A7896" s="1" t="s">
        <v>47</v>
      </c>
      <c r="B7896" s="7" t="s">
        <v>211</v>
      </c>
      <c r="C7896" s="1" t="s">
        <v>652</v>
      </c>
      <c r="D7896" s="8">
        <v>0.0</v>
      </c>
      <c r="E7896" s="1"/>
      <c r="F7896" s="1">
        <v>1.0</v>
      </c>
      <c r="G7896" s="1"/>
      <c r="H7896" s="1"/>
    </row>
    <row r="7897">
      <c r="A7897" s="1" t="s">
        <v>47</v>
      </c>
      <c r="B7897" s="7" t="s">
        <v>211</v>
      </c>
      <c r="C7897" s="1" t="s">
        <v>5971</v>
      </c>
      <c r="D7897" s="8">
        <v>0.0</v>
      </c>
      <c r="E7897" s="1"/>
      <c r="F7897" s="1">
        <v>1.0</v>
      </c>
      <c r="G7897" s="1"/>
      <c r="H7897" s="1"/>
    </row>
    <row r="7898">
      <c r="A7898" s="1" t="s">
        <v>47</v>
      </c>
      <c r="B7898" s="7" t="s">
        <v>211</v>
      </c>
      <c r="C7898" s="1" t="s">
        <v>5979</v>
      </c>
      <c r="D7898" s="8">
        <v>0.0</v>
      </c>
      <c r="E7898" s="1"/>
      <c r="F7898" s="1">
        <v>1.6</v>
      </c>
      <c r="G7898" s="1"/>
      <c r="H7898" s="1"/>
    </row>
    <row r="7899">
      <c r="A7899" s="1" t="s">
        <v>47</v>
      </c>
      <c r="B7899" s="7" t="s">
        <v>211</v>
      </c>
      <c r="C7899" s="1" t="s">
        <v>5999</v>
      </c>
      <c r="D7899" s="8">
        <v>0.0</v>
      </c>
      <c r="E7899" s="1"/>
      <c r="F7899" s="1">
        <v>3.4</v>
      </c>
      <c r="G7899" s="1"/>
      <c r="H7899" s="1"/>
    </row>
    <row r="7900">
      <c r="A7900" s="1" t="s">
        <v>47</v>
      </c>
      <c r="B7900" s="7" t="s">
        <v>211</v>
      </c>
      <c r="C7900" s="1" t="s">
        <v>5991</v>
      </c>
      <c r="D7900" s="8">
        <v>0.0</v>
      </c>
      <c r="E7900" s="1"/>
      <c r="F7900" s="1">
        <v>8.9</v>
      </c>
      <c r="G7900" s="1"/>
      <c r="H7900" s="1"/>
    </row>
    <row r="7901">
      <c r="A7901" s="1" t="s">
        <v>47</v>
      </c>
      <c r="B7901" s="7" t="s">
        <v>211</v>
      </c>
      <c r="C7901" s="1" t="s">
        <v>7794</v>
      </c>
      <c r="D7901" s="8">
        <v>0.0</v>
      </c>
      <c r="E7901" s="1"/>
      <c r="F7901" s="1">
        <v>1.0</v>
      </c>
      <c r="G7901" s="1"/>
      <c r="H7901" s="1"/>
    </row>
    <row r="7902">
      <c r="A7902" s="1" t="s">
        <v>47</v>
      </c>
      <c r="B7902" s="7" t="s">
        <v>211</v>
      </c>
      <c r="C7902" s="1" t="s">
        <v>7795</v>
      </c>
      <c r="D7902" s="8">
        <v>0.0</v>
      </c>
      <c r="E7902" s="1"/>
      <c r="F7902" s="1">
        <v>3.2</v>
      </c>
      <c r="G7902" s="1"/>
      <c r="H7902" s="1"/>
    </row>
    <row r="7903">
      <c r="A7903" s="1" t="s">
        <v>47</v>
      </c>
      <c r="B7903" s="7" t="s">
        <v>211</v>
      </c>
      <c r="C7903" s="1" t="s">
        <v>657</v>
      </c>
      <c r="D7903" s="8">
        <v>0.0</v>
      </c>
      <c r="E7903" s="1"/>
      <c r="F7903" s="1">
        <v>1.0</v>
      </c>
      <c r="G7903" s="1"/>
      <c r="H7903" s="1"/>
    </row>
    <row r="7904">
      <c r="A7904" s="1" t="s">
        <v>47</v>
      </c>
      <c r="B7904" s="7" t="s">
        <v>211</v>
      </c>
      <c r="C7904" s="1" t="s">
        <v>7796</v>
      </c>
      <c r="D7904" s="8">
        <v>0.0</v>
      </c>
      <c r="E7904" s="1"/>
      <c r="F7904" s="1">
        <v>1.0</v>
      </c>
      <c r="G7904" s="1"/>
      <c r="H7904" s="1"/>
    </row>
    <row r="7905">
      <c r="A7905" s="1" t="s">
        <v>47</v>
      </c>
      <c r="B7905" s="7" t="s">
        <v>211</v>
      </c>
      <c r="C7905" s="1" t="s">
        <v>5998</v>
      </c>
      <c r="D7905" s="8">
        <v>0.0</v>
      </c>
      <c r="E7905" s="1"/>
      <c r="F7905" s="1">
        <v>2.9</v>
      </c>
      <c r="G7905" s="1"/>
      <c r="H7905" s="1"/>
    </row>
    <row r="7906">
      <c r="A7906" s="1" t="s">
        <v>47</v>
      </c>
      <c r="B7906" s="7" t="s">
        <v>211</v>
      </c>
      <c r="C7906" s="1" t="s">
        <v>7797</v>
      </c>
      <c r="D7906" s="8">
        <v>0.0</v>
      </c>
      <c r="E7906" s="1"/>
      <c r="F7906" s="1">
        <v>3.0</v>
      </c>
      <c r="G7906" s="1"/>
      <c r="H7906" s="1"/>
    </row>
    <row r="7907">
      <c r="A7907" s="1" t="s">
        <v>47</v>
      </c>
      <c r="B7907" s="7" t="s">
        <v>211</v>
      </c>
      <c r="C7907" s="1" t="s">
        <v>7798</v>
      </c>
      <c r="D7907" s="8">
        <v>0.0</v>
      </c>
      <c r="E7907" s="1"/>
      <c r="F7907" s="1">
        <v>1.0</v>
      </c>
      <c r="G7907" s="1"/>
      <c r="H7907" s="1"/>
    </row>
    <row r="7908">
      <c r="A7908" s="1" t="s">
        <v>47</v>
      </c>
      <c r="B7908" s="7" t="s">
        <v>211</v>
      </c>
      <c r="C7908" s="1" t="s">
        <v>7799</v>
      </c>
      <c r="D7908" s="8">
        <v>0.0</v>
      </c>
      <c r="E7908" s="1"/>
      <c r="F7908" s="1">
        <v>1.5</v>
      </c>
      <c r="G7908" s="1"/>
      <c r="H7908" s="1"/>
    </row>
    <row r="7909">
      <c r="A7909" s="1" t="s">
        <v>47</v>
      </c>
      <c r="B7909" s="7" t="s">
        <v>211</v>
      </c>
      <c r="C7909" s="1" t="s">
        <v>2443</v>
      </c>
      <c r="D7909" s="8">
        <v>0.0</v>
      </c>
      <c r="E7909" s="1"/>
      <c r="F7909" s="1">
        <v>2.8</v>
      </c>
      <c r="G7909" s="1"/>
      <c r="H7909" s="1"/>
    </row>
    <row r="7910">
      <c r="A7910" s="1" t="s">
        <v>47</v>
      </c>
      <c r="B7910" s="7" t="s">
        <v>211</v>
      </c>
      <c r="C7910" s="1" t="s">
        <v>5980</v>
      </c>
      <c r="D7910" s="8">
        <v>0.0</v>
      </c>
      <c r="E7910" s="1"/>
      <c r="F7910" s="1">
        <v>4.2</v>
      </c>
      <c r="G7910" s="1"/>
      <c r="H7910" s="1"/>
    </row>
    <row r="7911">
      <c r="A7911" s="1" t="s">
        <v>47</v>
      </c>
      <c r="B7911" s="7" t="s">
        <v>211</v>
      </c>
      <c r="C7911" s="1" t="s">
        <v>7800</v>
      </c>
      <c r="D7911" s="8">
        <v>0.0</v>
      </c>
      <c r="E7911" s="1"/>
      <c r="F7911" s="1">
        <v>2.0</v>
      </c>
      <c r="G7911" s="1"/>
      <c r="H7911" s="1"/>
    </row>
    <row r="7912">
      <c r="A7912" s="1" t="s">
        <v>47</v>
      </c>
      <c r="B7912" s="7" t="s">
        <v>211</v>
      </c>
      <c r="C7912" s="1" t="s">
        <v>7801</v>
      </c>
      <c r="D7912" s="8">
        <v>0.0</v>
      </c>
      <c r="E7912" s="1"/>
      <c r="F7912" s="1">
        <v>4.7</v>
      </c>
      <c r="G7912" s="1"/>
      <c r="H7912" s="1"/>
    </row>
    <row r="7913">
      <c r="A7913" s="1" t="s">
        <v>47</v>
      </c>
      <c r="B7913" s="7" t="s">
        <v>211</v>
      </c>
      <c r="C7913" s="1" t="s">
        <v>7802</v>
      </c>
      <c r="D7913" s="8">
        <v>0.0</v>
      </c>
      <c r="E7913" s="1"/>
      <c r="F7913" s="1">
        <v>1.0</v>
      </c>
      <c r="G7913" s="1"/>
      <c r="H7913" s="1"/>
    </row>
    <row r="7914">
      <c r="A7914" s="1" t="s">
        <v>47</v>
      </c>
      <c r="B7914" s="7" t="s">
        <v>211</v>
      </c>
      <c r="C7914" s="1" t="s">
        <v>6988</v>
      </c>
      <c r="D7914" s="8">
        <v>0.0</v>
      </c>
      <c r="E7914" s="1"/>
      <c r="F7914" s="1">
        <v>2.1</v>
      </c>
      <c r="G7914" s="1"/>
      <c r="H7914" s="1"/>
    </row>
    <row r="7915">
      <c r="A7915" s="1" t="s">
        <v>47</v>
      </c>
      <c r="B7915" s="7" t="s">
        <v>211</v>
      </c>
      <c r="C7915" s="1" t="s">
        <v>7803</v>
      </c>
      <c r="D7915" s="8">
        <v>0.0</v>
      </c>
      <c r="E7915" s="1"/>
      <c r="F7915" s="1">
        <v>11.0</v>
      </c>
      <c r="G7915" s="1"/>
      <c r="H7915" s="1"/>
    </row>
    <row r="7916">
      <c r="A7916" s="1" t="s">
        <v>47</v>
      </c>
      <c r="B7916" s="7" t="s">
        <v>211</v>
      </c>
      <c r="C7916" s="1" t="s">
        <v>7804</v>
      </c>
      <c r="D7916" s="8">
        <v>0.0</v>
      </c>
      <c r="E7916" s="1"/>
      <c r="F7916" s="1">
        <v>1.0</v>
      </c>
      <c r="G7916" s="1"/>
      <c r="H7916" s="1"/>
    </row>
    <row r="7917">
      <c r="A7917" s="1" t="s">
        <v>47</v>
      </c>
      <c r="B7917" s="7" t="s">
        <v>211</v>
      </c>
      <c r="C7917" s="1" t="s">
        <v>7805</v>
      </c>
      <c r="D7917" s="8">
        <v>0.0</v>
      </c>
      <c r="E7917" s="1"/>
      <c r="F7917" s="1">
        <v>1.0</v>
      </c>
      <c r="G7917" s="1"/>
      <c r="H7917" s="1"/>
    </row>
    <row r="7918">
      <c r="A7918" s="1" t="s">
        <v>47</v>
      </c>
      <c r="B7918" s="7" t="s">
        <v>211</v>
      </c>
      <c r="C7918" s="1" t="s">
        <v>7806</v>
      </c>
      <c r="D7918" s="8">
        <v>0.0</v>
      </c>
      <c r="E7918" s="1"/>
      <c r="F7918" s="1">
        <v>1.0</v>
      </c>
      <c r="G7918" s="1"/>
      <c r="H7918" s="1"/>
    </row>
    <row r="7919">
      <c r="A7919" s="1" t="s">
        <v>47</v>
      </c>
      <c r="B7919" s="7" t="s">
        <v>211</v>
      </c>
      <c r="C7919" s="1" t="s">
        <v>6977</v>
      </c>
      <c r="D7919" s="8">
        <v>0.0</v>
      </c>
      <c r="E7919" s="1"/>
      <c r="F7919" s="1">
        <v>1.0</v>
      </c>
      <c r="G7919" s="1"/>
      <c r="H7919" s="1"/>
    </row>
    <row r="7920">
      <c r="A7920" s="1" t="s">
        <v>47</v>
      </c>
      <c r="B7920" s="7" t="s">
        <v>211</v>
      </c>
      <c r="C7920" s="1" t="s">
        <v>6834</v>
      </c>
      <c r="D7920" s="8">
        <v>0.0</v>
      </c>
      <c r="E7920" s="1"/>
      <c r="F7920" s="1">
        <v>1.0</v>
      </c>
      <c r="G7920" s="1"/>
      <c r="H7920" s="1"/>
    </row>
    <row r="7921">
      <c r="A7921" s="1" t="s">
        <v>47</v>
      </c>
      <c r="B7921" s="7" t="s">
        <v>211</v>
      </c>
      <c r="C7921" s="1" t="s">
        <v>7807</v>
      </c>
      <c r="D7921" s="8">
        <v>0.0</v>
      </c>
      <c r="E7921" s="1"/>
      <c r="F7921" s="1">
        <v>10.1</v>
      </c>
      <c r="G7921" s="1"/>
      <c r="H7921" s="1"/>
    </row>
    <row r="7922">
      <c r="A7922" s="1" t="s">
        <v>47</v>
      </c>
      <c r="B7922" s="7" t="s">
        <v>211</v>
      </c>
      <c r="C7922" s="1" t="s">
        <v>7808</v>
      </c>
      <c r="D7922" s="8">
        <v>0.0</v>
      </c>
      <c r="E7922" s="1"/>
      <c r="F7922" s="1">
        <v>2.7</v>
      </c>
      <c r="G7922" s="1"/>
      <c r="H7922" s="1"/>
    </row>
    <row r="7923">
      <c r="A7923" s="1" t="s">
        <v>47</v>
      </c>
      <c r="B7923" s="7" t="s">
        <v>212</v>
      </c>
      <c r="C7923" s="1" t="s">
        <v>7809</v>
      </c>
      <c r="D7923" s="8">
        <v>0.0</v>
      </c>
      <c r="E7923" s="1"/>
      <c r="F7923" s="1">
        <v>6.6</v>
      </c>
      <c r="G7923" s="1"/>
      <c r="H7923" s="1"/>
    </row>
    <row r="7924">
      <c r="A7924" s="1" t="s">
        <v>47</v>
      </c>
      <c r="B7924" s="7" t="s">
        <v>212</v>
      </c>
      <c r="C7924" s="1" t="s">
        <v>7810</v>
      </c>
      <c r="D7924" s="8">
        <v>0.0</v>
      </c>
      <c r="E7924" s="1"/>
      <c r="F7924" s="1">
        <v>9.9</v>
      </c>
      <c r="G7924" s="1"/>
      <c r="H7924" s="1"/>
    </row>
    <row r="7925">
      <c r="A7925" s="1" t="s">
        <v>47</v>
      </c>
      <c r="B7925" s="7" t="s">
        <v>212</v>
      </c>
      <c r="C7925" s="1" t="s">
        <v>7811</v>
      </c>
      <c r="D7925" s="8">
        <v>0.0</v>
      </c>
      <c r="E7925" s="1"/>
      <c r="F7925" s="1">
        <v>8.5</v>
      </c>
      <c r="G7925" s="1"/>
      <c r="H7925" s="1"/>
    </row>
    <row r="7926">
      <c r="A7926" s="1" t="s">
        <v>47</v>
      </c>
      <c r="B7926" s="7" t="s">
        <v>212</v>
      </c>
      <c r="C7926" s="1" t="s">
        <v>7812</v>
      </c>
      <c r="D7926" s="8">
        <v>0.0</v>
      </c>
      <c r="E7926" s="1"/>
      <c r="F7926" s="1">
        <v>10.1</v>
      </c>
      <c r="G7926" s="1"/>
      <c r="H7926" s="1"/>
    </row>
    <row r="7927">
      <c r="A7927" s="1" t="s">
        <v>47</v>
      </c>
      <c r="B7927" s="7" t="s">
        <v>212</v>
      </c>
      <c r="C7927" s="1" t="s">
        <v>7813</v>
      </c>
      <c r="D7927" s="8">
        <v>0.0</v>
      </c>
      <c r="E7927" s="1"/>
      <c r="F7927" s="1">
        <v>9.8</v>
      </c>
      <c r="G7927" s="1"/>
      <c r="H7927" s="1"/>
    </row>
    <row r="7928">
      <c r="A7928" s="1" t="s">
        <v>47</v>
      </c>
      <c r="B7928" s="7" t="s">
        <v>212</v>
      </c>
      <c r="C7928" s="1" t="s">
        <v>7814</v>
      </c>
      <c r="D7928" s="8">
        <v>0.0</v>
      </c>
      <c r="E7928" s="1"/>
      <c r="F7928" s="1">
        <v>8.9</v>
      </c>
      <c r="G7928" s="1"/>
      <c r="H7928" s="1"/>
    </row>
    <row r="7929">
      <c r="A7929" s="1" t="s">
        <v>47</v>
      </c>
      <c r="B7929" s="7" t="s">
        <v>212</v>
      </c>
      <c r="C7929" s="1" t="s">
        <v>7815</v>
      </c>
      <c r="D7929" s="8">
        <v>0.0</v>
      </c>
      <c r="E7929" s="1"/>
      <c r="F7929" s="1">
        <v>8.6</v>
      </c>
      <c r="G7929" s="1"/>
      <c r="H7929" s="1"/>
    </row>
    <row r="7930">
      <c r="A7930" s="1" t="s">
        <v>47</v>
      </c>
      <c r="B7930" s="7" t="s">
        <v>212</v>
      </c>
      <c r="C7930" s="1" t="s">
        <v>7816</v>
      </c>
      <c r="D7930" s="8">
        <v>0.0</v>
      </c>
      <c r="E7930" s="1"/>
      <c r="F7930" s="1">
        <v>10.0</v>
      </c>
      <c r="G7930" s="1"/>
      <c r="H7930" s="1"/>
    </row>
    <row r="7931">
      <c r="A7931" s="1" t="s">
        <v>47</v>
      </c>
      <c r="B7931" s="7" t="s">
        <v>212</v>
      </c>
      <c r="C7931" s="1" t="s">
        <v>7817</v>
      </c>
      <c r="D7931" s="8">
        <v>0.0</v>
      </c>
      <c r="E7931" s="1"/>
      <c r="F7931" s="1">
        <v>7.3</v>
      </c>
      <c r="G7931" s="1"/>
      <c r="H7931" s="1"/>
    </row>
    <row r="7932">
      <c r="A7932" s="1" t="s">
        <v>47</v>
      </c>
      <c r="B7932" s="7" t="s">
        <v>212</v>
      </c>
      <c r="C7932" s="1" t="s">
        <v>7818</v>
      </c>
      <c r="D7932" s="8">
        <v>0.0</v>
      </c>
      <c r="E7932" s="1"/>
      <c r="F7932" s="1">
        <v>8.6</v>
      </c>
      <c r="G7932" s="1"/>
      <c r="H7932" s="1"/>
    </row>
    <row r="7933">
      <c r="A7933" s="1" t="s">
        <v>47</v>
      </c>
      <c r="B7933" s="7" t="s">
        <v>212</v>
      </c>
      <c r="C7933" s="1" t="s">
        <v>7819</v>
      </c>
      <c r="D7933" s="8">
        <v>0.0</v>
      </c>
      <c r="E7933" s="1"/>
      <c r="F7933" s="1">
        <v>6.3</v>
      </c>
      <c r="G7933" s="1"/>
      <c r="H7933" s="1"/>
    </row>
    <row r="7934">
      <c r="A7934" s="1" t="s">
        <v>47</v>
      </c>
      <c r="B7934" s="7" t="s">
        <v>212</v>
      </c>
      <c r="C7934" s="1" t="s">
        <v>7820</v>
      </c>
      <c r="D7934" s="8">
        <v>0.0</v>
      </c>
      <c r="E7934" s="1"/>
      <c r="F7934" s="1">
        <v>7.8</v>
      </c>
      <c r="G7934" s="1"/>
      <c r="H7934" s="1"/>
    </row>
    <row r="7935">
      <c r="A7935" s="1" t="s">
        <v>47</v>
      </c>
      <c r="B7935" s="7" t="s">
        <v>212</v>
      </c>
      <c r="C7935" s="1" t="s">
        <v>7821</v>
      </c>
      <c r="D7935" s="8">
        <v>0.0</v>
      </c>
      <c r="E7935" s="1"/>
      <c r="F7935" s="1">
        <v>7.9</v>
      </c>
      <c r="G7935" s="1"/>
      <c r="H7935" s="1"/>
    </row>
    <row r="7936">
      <c r="A7936" s="1" t="s">
        <v>47</v>
      </c>
      <c r="B7936" s="7" t="s">
        <v>212</v>
      </c>
      <c r="C7936" s="1" t="s">
        <v>7822</v>
      </c>
      <c r="D7936" s="8">
        <v>0.0</v>
      </c>
      <c r="E7936" s="1"/>
      <c r="F7936" s="1">
        <v>9.7</v>
      </c>
      <c r="G7936" s="1"/>
      <c r="H7936" s="1"/>
    </row>
    <row r="7937">
      <c r="A7937" s="1" t="s">
        <v>47</v>
      </c>
      <c r="B7937" s="7" t="s">
        <v>212</v>
      </c>
      <c r="C7937" s="1" t="s">
        <v>7823</v>
      </c>
      <c r="D7937" s="8">
        <v>0.0</v>
      </c>
      <c r="E7937" s="1"/>
      <c r="F7937" s="1">
        <v>10.7</v>
      </c>
      <c r="G7937" s="1"/>
      <c r="H7937" s="1"/>
    </row>
    <row r="7938">
      <c r="A7938" s="1" t="s">
        <v>47</v>
      </c>
      <c r="B7938" s="7" t="s">
        <v>212</v>
      </c>
      <c r="C7938" s="1" t="s">
        <v>7824</v>
      </c>
      <c r="D7938" s="8">
        <v>0.0</v>
      </c>
      <c r="E7938" s="1"/>
      <c r="F7938" s="1">
        <v>4.1</v>
      </c>
      <c r="G7938" s="1"/>
      <c r="H7938" s="1"/>
    </row>
    <row r="7939">
      <c r="A7939" s="1" t="s">
        <v>47</v>
      </c>
      <c r="B7939" s="7" t="s">
        <v>212</v>
      </c>
      <c r="C7939" s="1" t="s">
        <v>7825</v>
      </c>
      <c r="D7939" s="8">
        <v>0.0</v>
      </c>
      <c r="E7939" s="1"/>
      <c r="F7939" s="1">
        <v>10.2</v>
      </c>
      <c r="G7939" s="1"/>
      <c r="H7939" s="1"/>
    </row>
    <row r="7940">
      <c r="A7940" s="1" t="s">
        <v>47</v>
      </c>
      <c r="B7940" s="7" t="s">
        <v>212</v>
      </c>
      <c r="C7940" s="1" t="s">
        <v>7826</v>
      </c>
      <c r="D7940" s="8">
        <v>0.0</v>
      </c>
      <c r="E7940" s="1"/>
      <c r="F7940" s="1">
        <v>6.6</v>
      </c>
      <c r="G7940" s="1"/>
      <c r="H7940" s="1"/>
    </row>
    <row r="7941">
      <c r="A7941" s="1" t="s">
        <v>47</v>
      </c>
      <c r="B7941" s="7" t="s">
        <v>212</v>
      </c>
      <c r="C7941" s="1" t="s">
        <v>7827</v>
      </c>
      <c r="D7941" s="8">
        <v>0.0</v>
      </c>
      <c r="E7941" s="1"/>
      <c r="F7941" s="1">
        <v>10.0</v>
      </c>
      <c r="G7941" s="1"/>
      <c r="H7941" s="1"/>
    </row>
    <row r="7942">
      <c r="A7942" s="1" t="s">
        <v>47</v>
      </c>
      <c r="B7942" s="7" t="s">
        <v>212</v>
      </c>
      <c r="C7942" s="1" t="s">
        <v>7828</v>
      </c>
      <c r="D7942" s="8">
        <v>0.0</v>
      </c>
      <c r="E7942" s="1"/>
      <c r="F7942" s="1">
        <v>1.0</v>
      </c>
      <c r="G7942" s="1"/>
      <c r="H7942" s="1"/>
    </row>
    <row r="7943">
      <c r="A7943" s="1" t="s">
        <v>47</v>
      </c>
      <c r="B7943" s="7" t="s">
        <v>212</v>
      </c>
      <c r="C7943" s="1" t="s">
        <v>5566</v>
      </c>
      <c r="D7943" s="8">
        <v>0.0</v>
      </c>
      <c r="E7943" s="1"/>
      <c r="F7943" s="1">
        <v>10.6</v>
      </c>
      <c r="G7943" s="1"/>
      <c r="H7943" s="1"/>
    </row>
    <row r="7944">
      <c r="A7944" s="1" t="s">
        <v>47</v>
      </c>
      <c r="B7944" s="7" t="s">
        <v>212</v>
      </c>
      <c r="C7944" s="1" t="s">
        <v>7829</v>
      </c>
      <c r="D7944" s="8">
        <v>0.0</v>
      </c>
      <c r="E7944" s="1"/>
      <c r="F7944" s="1">
        <v>7.7</v>
      </c>
      <c r="G7944" s="1"/>
      <c r="H7944" s="1"/>
    </row>
    <row r="7945">
      <c r="A7945" s="1" t="s">
        <v>47</v>
      </c>
      <c r="B7945" s="7" t="s">
        <v>212</v>
      </c>
      <c r="C7945" s="1" t="s">
        <v>7830</v>
      </c>
      <c r="D7945" s="8">
        <v>0.0</v>
      </c>
      <c r="E7945" s="1"/>
      <c r="F7945" s="1">
        <v>8.1</v>
      </c>
      <c r="G7945" s="1"/>
      <c r="H7945" s="1"/>
    </row>
    <row r="7946">
      <c r="A7946" s="1" t="s">
        <v>47</v>
      </c>
      <c r="B7946" s="7" t="s">
        <v>212</v>
      </c>
      <c r="C7946" s="1" t="s">
        <v>7831</v>
      </c>
      <c r="D7946" s="8">
        <v>0.0</v>
      </c>
      <c r="E7946" s="1"/>
      <c r="F7946" s="1">
        <v>1.4</v>
      </c>
      <c r="G7946" s="1"/>
      <c r="H7946" s="1"/>
    </row>
    <row r="7947">
      <c r="A7947" s="1" t="s">
        <v>47</v>
      </c>
      <c r="B7947" s="7" t="s">
        <v>212</v>
      </c>
      <c r="C7947" s="1" t="s">
        <v>7832</v>
      </c>
      <c r="D7947" s="8">
        <v>0.0</v>
      </c>
      <c r="E7947" s="1"/>
      <c r="F7947" s="1">
        <v>8.0</v>
      </c>
      <c r="G7947" s="1"/>
      <c r="H7947" s="1"/>
    </row>
    <row r="7948">
      <c r="A7948" s="1" t="s">
        <v>47</v>
      </c>
      <c r="B7948" s="7" t="s">
        <v>212</v>
      </c>
      <c r="C7948" s="1" t="s">
        <v>7833</v>
      </c>
      <c r="D7948" s="8">
        <v>0.0</v>
      </c>
      <c r="E7948" s="1"/>
      <c r="F7948" s="1">
        <v>8.4</v>
      </c>
      <c r="G7948" s="1"/>
      <c r="H7948" s="1"/>
    </row>
    <row r="7949">
      <c r="A7949" s="1" t="s">
        <v>47</v>
      </c>
      <c r="B7949" s="7" t="s">
        <v>212</v>
      </c>
      <c r="C7949" s="1" t="s">
        <v>5610</v>
      </c>
      <c r="D7949" s="8">
        <v>0.0</v>
      </c>
      <c r="E7949" s="1"/>
      <c r="F7949" s="1">
        <v>11.5</v>
      </c>
      <c r="G7949" s="1"/>
      <c r="H7949" s="1"/>
    </row>
    <row r="7950">
      <c r="A7950" s="1" t="s">
        <v>47</v>
      </c>
      <c r="B7950" s="7" t="s">
        <v>212</v>
      </c>
      <c r="C7950" s="1" t="s">
        <v>7834</v>
      </c>
      <c r="D7950" s="8">
        <v>0.0</v>
      </c>
      <c r="E7950" s="1"/>
      <c r="F7950" s="1">
        <v>1.0</v>
      </c>
      <c r="G7950" s="1"/>
      <c r="H7950" s="1"/>
    </row>
    <row r="7951">
      <c r="A7951" s="1" t="s">
        <v>47</v>
      </c>
      <c r="B7951" s="7" t="s">
        <v>212</v>
      </c>
      <c r="C7951" s="1" t="s">
        <v>7835</v>
      </c>
      <c r="D7951" s="8">
        <v>0.0</v>
      </c>
      <c r="E7951" s="1"/>
      <c r="F7951" s="1">
        <v>2.3</v>
      </c>
      <c r="G7951" s="1"/>
      <c r="H7951" s="1"/>
    </row>
    <row r="7952">
      <c r="A7952" s="1" t="s">
        <v>47</v>
      </c>
      <c r="B7952" s="7" t="s">
        <v>212</v>
      </c>
      <c r="C7952" s="1" t="s">
        <v>7836</v>
      </c>
      <c r="D7952" s="8">
        <v>0.0</v>
      </c>
      <c r="E7952" s="1"/>
      <c r="F7952" s="1">
        <v>9.0</v>
      </c>
      <c r="G7952" s="1"/>
      <c r="H7952" s="1"/>
    </row>
    <row r="7953">
      <c r="A7953" s="1" t="s">
        <v>47</v>
      </c>
      <c r="B7953" s="7" t="s">
        <v>212</v>
      </c>
      <c r="C7953" s="1" t="s">
        <v>7837</v>
      </c>
      <c r="D7953" s="8">
        <v>0.0</v>
      </c>
      <c r="E7953" s="1"/>
      <c r="F7953" s="1">
        <v>11.0</v>
      </c>
      <c r="G7953" s="1"/>
      <c r="H7953" s="1"/>
    </row>
    <row r="7954">
      <c r="A7954" s="1" t="s">
        <v>47</v>
      </c>
      <c r="B7954" s="7" t="s">
        <v>212</v>
      </c>
      <c r="C7954" s="1" t="s">
        <v>7838</v>
      </c>
      <c r="D7954" s="8">
        <v>0.0</v>
      </c>
      <c r="E7954" s="1"/>
      <c r="F7954" s="1">
        <v>11.0</v>
      </c>
      <c r="G7954" s="1"/>
      <c r="H7954" s="1"/>
    </row>
    <row r="7955">
      <c r="A7955" s="1" t="s">
        <v>47</v>
      </c>
      <c r="B7955" s="7" t="s">
        <v>212</v>
      </c>
      <c r="C7955" s="1" t="s">
        <v>7839</v>
      </c>
      <c r="D7955" s="8">
        <v>0.0</v>
      </c>
      <c r="E7955" s="1"/>
      <c r="F7955" s="1">
        <v>10.3</v>
      </c>
      <c r="G7955" s="1"/>
      <c r="H7955" s="1"/>
    </row>
    <row r="7956">
      <c r="A7956" s="1" t="s">
        <v>47</v>
      </c>
      <c r="B7956" s="7" t="s">
        <v>212</v>
      </c>
      <c r="C7956" s="1" t="s">
        <v>7840</v>
      </c>
      <c r="D7956" s="8">
        <v>0.0</v>
      </c>
      <c r="E7956" s="1"/>
      <c r="F7956" s="1">
        <v>2.0</v>
      </c>
      <c r="G7956" s="1"/>
      <c r="H7956" s="1"/>
    </row>
    <row r="7957">
      <c r="A7957" s="1" t="s">
        <v>47</v>
      </c>
      <c r="B7957" s="7" t="s">
        <v>212</v>
      </c>
      <c r="C7957" s="1" t="s">
        <v>7841</v>
      </c>
      <c r="D7957" s="8">
        <v>0.0</v>
      </c>
      <c r="E7957" s="1"/>
      <c r="F7957" s="1">
        <v>1.0</v>
      </c>
      <c r="G7957" s="1"/>
      <c r="H7957" s="1"/>
    </row>
    <row r="7958">
      <c r="A7958" s="1" t="s">
        <v>47</v>
      </c>
      <c r="B7958" s="7" t="s">
        <v>212</v>
      </c>
      <c r="C7958" s="1" t="s">
        <v>7842</v>
      </c>
      <c r="D7958" s="8">
        <v>0.0</v>
      </c>
      <c r="E7958" s="1"/>
      <c r="F7958" s="1">
        <v>9.0</v>
      </c>
      <c r="G7958" s="1"/>
      <c r="H7958" s="1"/>
    </row>
    <row r="7959">
      <c r="A7959" s="1" t="s">
        <v>47</v>
      </c>
      <c r="B7959" s="7" t="s">
        <v>212</v>
      </c>
      <c r="C7959" s="1" t="s">
        <v>7843</v>
      </c>
      <c r="D7959" s="8">
        <v>0.0</v>
      </c>
      <c r="E7959" s="1"/>
      <c r="F7959" s="1">
        <v>8.0</v>
      </c>
      <c r="G7959" s="1"/>
      <c r="H7959" s="1"/>
    </row>
    <row r="7960">
      <c r="A7960" s="1" t="s">
        <v>47</v>
      </c>
      <c r="B7960" s="7" t="s">
        <v>212</v>
      </c>
      <c r="C7960" s="1" t="s">
        <v>7844</v>
      </c>
      <c r="D7960" s="8">
        <v>0.0</v>
      </c>
      <c r="E7960" s="1"/>
      <c r="F7960" s="1">
        <v>8.0</v>
      </c>
      <c r="G7960" s="1"/>
      <c r="H7960" s="1"/>
    </row>
    <row r="7961">
      <c r="A7961" s="1" t="s">
        <v>47</v>
      </c>
      <c r="B7961" s="7" t="s">
        <v>212</v>
      </c>
      <c r="C7961" s="1" t="s">
        <v>7845</v>
      </c>
      <c r="D7961" s="8">
        <v>0.0</v>
      </c>
      <c r="E7961" s="1"/>
      <c r="F7961" s="1">
        <v>11.0</v>
      </c>
      <c r="G7961" s="1"/>
      <c r="H7961" s="1"/>
    </row>
    <row r="7962">
      <c r="A7962" s="1" t="s">
        <v>47</v>
      </c>
      <c r="B7962" s="7" t="s">
        <v>212</v>
      </c>
      <c r="C7962" s="1" t="s">
        <v>5597</v>
      </c>
      <c r="D7962" s="8">
        <v>0.0</v>
      </c>
      <c r="E7962" s="1"/>
      <c r="F7962" s="1">
        <v>11.5</v>
      </c>
      <c r="G7962" s="1"/>
      <c r="H7962" s="1"/>
    </row>
    <row r="7963">
      <c r="A7963" s="1" t="s">
        <v>47</v>
      </c>
      <c r="B7963" s="7" t="s">
        <v>212</v>
      </c>
      <c r="C7963" s="1" t="s">
        <v>7846</v>
      </c>
      <c r="D7963" s="8">
        <v>0.0</v>
      </c>
      <c r="E7963" s="1"/>
      <c r="F7963" s="1">
        <v>3.5</v>
      </c>
      <c r="G7963" s="1"/>
      <c r="H7963" s="1"/>
    </row>
    <row r="7964">
      <c r="A7964" s="1" t="s">
        <v>47</v>
      </c>
      <c r="B7964" s="7" t="s">
        <v>212</v>
      </c>
      <c r="C7964" s="1" t="s">
        <v>7847</v>
      </c>
      <c r="D7964" s="8">
        <v>0.0</v>
      </c>
      <c r="E7964" s="1"/>
      <c r="F7964" s="1">
        <v>1.0</v>
      </c>
      <c r="G7964" s="1"/>
      <c r="H7964" s="1"/>
    </row>
    <row r="7965">
      <c r="A7965" s="1" t="s">
        <v>47</v>
      </c>
      <c r="B7965" s="7" t="s">
        <v>212</v>
      </c>
      <c r="C7965" s="1" t="s">
        <v>7848</v>
      </c>
      <c r="D7965" s="8">
        <v>0.0</v>
      </c>
      <c r="E7965" s="1"/>
      <c r="F7965" s="1">
        <v>5.0</v>
      </c>
      <c r="G7965" s="1"/>
      <c r="H7965" s="1"/>
    </row>
    <row r="7966">
      <c r="A7966" s="1" t="s">
        <v>47</v>
      </c>
      <c r="B7966" s="7" t="s">
        <v>212</v>
      </c>
      <c r="C7966" s="1" t="s">
        <v>7849</v>
      </c>
      <c r="D7966" s="8">
        <v>0.0</v>
      </c>
      <c r="E7966" s="1"/>
      <c r="F7966" s="1">
        <v>1.0</v>
      </c>
      <c r="G7966" s="1"/>
      <c r="H7966" s="1"/>
    </row>
    <row r="7967">
      <c r="A7967" s="1" t="s">
        <v>47</v>
      </c>
      <c r="B7967" s="7" t="s">
        <v>212</v>
      </c>
      <c r="C7967" s="1" t="s">
        <v>7850</v>
      </c>
      <c r="D7967" s="8">
        <v>0.0</v>
      </c>
      <c r="E7967" s="1"/>
      <c r="F7967" s="1">
        <v>1.0</v>
      </c>
      <c r="G7967" s="1"/>
      <c r="H7967" s="1"/>
    </row>
    <row r="7968">
      <c r="A7968" s="1" t="s">
        <v>47</v>
      </c>
      <c r="B7968" s="7" t="s">
        <v>212</v>
      </c>
      <c r="C7968" s="1" t="s">
        <v>7851</v>
      </c>
      <c r="D7968" s="8">
        <v>0.0</v>
      </c>
      <c r="E7968" s="1"/>
      <c r="F7968" s="1">
        <v>38.0</v>
      </c>
      <c r="G7968" s="1"/>
      <c r="H7968" s="1"/>
    </row>
    <row r="7969">
      <c r="A7969" s="1" t="s">
        <v>47</v>
      </c>
      <c r="B7969" s="7" t="s">
        <v>212</v>
      </c>
      <c r="C7969" s="1" t="s">
        <v>7852</v>
      </c>
      <c r="D7969" s="8">
        <v>0.0</v>
      </c>
      <c r="E7969" s="1"/>
      <c r="F7969" s="1">
        <v>2.0</v>
      </c>
      <c r="G7969" s="1"/>
      <c r="H7969" s="1"/>
    </row>
    <row r="7970">
      <c r="A7970" s="1" t="s">
        <v>47</v>
      </c>
      <c r="B7970" s="7" t="s">
        <v>212</v>
      </c>
      <c r="C7970" s="1" t="s">
        <v>7853</v>
      </c>
      <c r="D7970" s="8">
        <v>0.0</v>
      </c>
      <c r="E7970" s="1"/>
      <c r="F7970" s="1">
        <v>1.0</v>
      </c>
      <c r="G7970" s="1"/>
      <c r="H7970" s="1"/>
    </row>
    <row r="7971">
      <c r="A7971" s="1" t="s">
        <v>47</v>
      </c>
      <c r="B7971" s="7" t="s">
        <v>212</v>
      </c>
      <c r="C7971" s="1" t="s">
        <v>7854</v>
      </c>
      <c r="D7971" s="8">
        <v>0.0</v>
      </c>
      <c r="E7971" s="1"/>
      <c r="F7971" s="1">
        <v>10.0</v>
      </c>
      <c r="G7971" s="1"/>
      <c r="H7971" s="1"/>
    </row>
    <row r="7972">
      <c r="A7972" s="1" t="s">
        <v>47</v>
      </c>
      <c r="B7972" s="7" t="s">
        <v>212</v>
      </c>
      <c r="C7972" s="1" t="s">
        <v>7855</v>
      </c>
      <c r="D7972" s="8">
        <v>0.0</v>
      </c>
      <c r="E7972" s="1"/>
      <c r="F7972" s="1">
        <v>1.0</v>
      </c>
      <c r="G7972" s="1"/>
      <c r="H7972" s="1"/>
    </row>
    <row r="7973">
      <c r="A7973" s="1" t="s">
        <v>47</v>
      </c>
      <c r="B7973" s="7" t="s">
        <v>213</v>
      </c>
      <c r="C7973" s="1" t="s">
        <v>7856</v>
      </c>
      <c r="D7973" s="8">
        <v>0.0</v>
      </c>
      <c r="E7973" s="1"/>
      <c r="F7973" s="1">
        <v>9.8</v>
      </c>
      <c r="G7973" s="1"/>
      <c r="H7973" s="1"/>
    </row>
    <row r="7974">
      <c r="A7974" s="1" t="s">
        <v>47</v>
      </c>
      <c r="B7974" s="7" t="s">
        <v>213</v>
      </c>
      <c r="C7974" s="1" t="s">
        <v>7857</v>
      </c>
      <c r="D7974" s="8">
        <v>0.0</v>
      </c>
      <c r="E7974" s="1"/>
      <c r="F7974" s="1">
        <v>8.5</v>
      </c>
      <c r="G7974" s="1"/>
      <c r="H7974" s="1"/>
    </row>
    <row r="7975">
      <c r="A7975" s="1" t="s">
        <v>47</v>
      </c>
      <c r="B7975" s="7" t="s">
        <v>213</v>
      </c>
      <c r="C7975" s="1" t="s">
        <v>7858</v>
      </c>
      <c r="D7975" s="8">
        <v>0.0</v>
      </c>
      <c r="E7975" s="1"/>
      <c r="F7975" s="1">
        <v>9.8</v>
      </c>
      <c r="G7975" s="1"/>
      <c r="H7975" s="1"/>
    </row>
    <row r="7976">
      <c r="A7976" s="1" t="s">
        <v>47</v>
      </c>
      <c r="B7976" s="7" t="s">
        <v>213</v>
      </c>
      <c r="C7976" s="1" t="s">
        <v>7859</v>
      </c>
      <c r="D7976" s="8">
        <v>0.0</v>
      </c>
      <c r="E7976" s="1"/>
      <c r="F7976" s="1">
        <v>9.2</v>
      </c>
      <c r="G7976" s="1"/>
      <c r="H7976" s="1"/>
    </row>
    <row r="7977">
      <c r="A7977" s="1" t="s">
        <v>47</v>
      </c>
      <c r="B7977" s="7" t="s">
        <v>213</v>
      </c>
      <c r="C7977" s="1" t="s">
        <v>7860</v>
      </c>
      <c r="D7977" s="8">
        <v>0.0</v>
      </c>
      <c r="E7977" s="1"/>
      <c r="F7977" s="1">
        <v>8.3</v>
      </c>
      <c r="G7977" s="1"/>
      <c r="H7977" s="1"/>
    </row>
    <row r="7978">
      <c r="A7978" s="1" t="s">
        <v>47</v>
      </c>
      <c r="B7978" s="7" t="s">
        <v>213</v>
      </c>
      <c r="C7978" s="1" t="s">
        <v>7861</v>
      </c>
      <c r="D7978" s="8">
        <v>0.0</v>
      </c>
      <c r="E7978" s="1"/>
      <c r="F7978" s="1">
        <v>8.5</v>
      </c>
      <c r="G7978" s="1"/>
      <c r="H7978" s="1"/>
    </row>
    <row r="7979">
      <c r="A7979" s="1" t="s">
        <v>47</v>
      </c>
      <c r="B7979" s="7" t="s">
        <v>213</v>
      </c>
      <c r="C7979" s="1" t="s">
        <v>7862</v>
      </c>
      <c r="D7979" s="8">
        <v>0.0</v>
      </c>
      <c r="E7979" s="1"/>
      <c r="F7979" s="1">
        <v>5.8</v>
      </c>
      <c r="G7979" s="1"/>
      <c r="H7979" s="1"/>
    </row>
    <row r="7980">
      <c r="A7980" s="1" t="s">
        <v>47</v>
      </c>
      <c r="B7980" s="7" t="s">
        <v>213</v>
      </c>
      <c r="C7980" s="1" t="s">
        <v>7863</v>
      </c>
      <c r="D7980" s="8">
        <v>0.0</v>
      </c>
      <c r="E7980" s="1"/>
      <c r="F7980" s="1">
        <v>9.3</v>
      </c>
      <c r="G7980" s="1"/>
      <c r="H7980" s="1"/>
    </row>
    <row r="7981">
      <c r="A7981" s="1" t="s">
        <v>47</v>
      </c>
      <c r="B7981" s="7" t="s">
        <v>213</v>
      </c>
      <c r="C7981" s="1" t="s">
        <v>7864</v>
      </c>
      <c r="D7981" s="8">
        <v>0.0</v>
      </c>
      <c r="E7981" s="1"/>
      <c r="F7981" s="1">
        <v>6.6</v>
      </c>
      <c r="G7981" s="1"/>
      <c r="H7981" s="1"/>
    </row>
    <row r="7982">
      <c r="A7982" s="1" t="s">
        <v>47</v>
      </c>
      <c r="B7982" s="7" t="s">
        <v>213</v>
      </c>
      <c r="C7982" s="1" t="s">
        <v>7865</v>
      </c>
      <c r="D7982" s="8">
        <v>0.0</v>
      </c>
      <c r="E7982" s="1"/>
      <c r="F7982" s="1">
        <v>7.0</v>
      </c>
      <c r="G7982" s="1"/>
      <c r="H7982" s="1"/>
    </row>
    <row r="7983">
      <c r="A7983" s="1" t="s">
        <v>47</v>
      </c>
      <c r="B7983" s="7" t="s">
        <v>213</v>
      </c>
      <c r="C7983" s="1" t="s">
        <v>3027</v>
      </c>
      <c r="D7983" s="8">
        <v>0.0</v>
      </c>
      <c r="E7983" s="1"/>
      <c r="F7983" s="1">
        <v>8.8</v>
      </c>
      <c r="G7983" s="1"/>
      <c r="H7983" s="1"/>
    </row>
    <row r="7984">
      <c r="A7984" s="1" t="s">
        <v>47</v>
      </c>
      <c r="B7984" s="7" t="s">
        <v>213</v>
      </c>
      <c r="C7984" s="1" t="s">
        <v>7866</v>
      </c>
      <c r="D7984" s="8">
        <v>0.0</v>
      </c>
      <c r="E7984" s="1"/>
      <c r="F7984" s="1">
        <v>8.4</v>
      </c>
      <c r="G7984" s="1"/>
      <c r="H7984" s="1"/>
    </row>
    <row r="7985">
      <c r="A7985" s="1" t="s">
        <v>47</v>
      </c>
      <c r="B7985" s="7" t="s">
        <v>213</v>
      </c>
      <c r="C7985" s="1" t="s">
        <v>7867</v>
      </c>
      <c r="D7985" s="8">
        <v>0.0</v>
      </c>
      <c r="E7985" s="1"/>
      <c r="F7985" s="1">
        <v>12.0</v>
      </c>
      <c r="G7985" s="1"/>
      <c r="H7985" s="1"/>
    </row>
    <row r="7986">
      <c r="A7986" s="1" t="s">
        <v>47</v>
      </c>
      <c r="B7986" s="7" t="s">
        <v>213</v>
      </c>
      <c r="C7986" s="1" t="s">
        <v>7868</v>
      </c>
      <c r="D7986" s="8">
        <v>0.0</v>
      </c>
      <c r="E7986" s="1"/>
      <c r="F7986" s="1">
        <v>8.0</v>
      </c>
      <c r="G7986" s="1"/>
      <c r="H7986" s="1"/>
    </row>
    <row r="7987">
      <c r="A7987" s="1" t="s">
        <v>47</v>
      </c>
      <c r="B7987" s="7" t="s">
        <v>213</v>
      </c>
      <c r="C7987" s="1" t="s">
        <v>7869</v>
      </c>
      <c r="D7987" s="8">
        <v>0.0</v>
      </c>
      <c r="E7987" s="1"/>
      <c r="F7987" s="1">
        <v>10.0</v>
      </c>
      <c r="G7987" s="1"/>
      <c r="H7987" s="1"/>
    </row>
    <row r="7988">
      <c r="A7988" s="1" t="s">
        <v>47</v>
      </c>
      <c r="B7988" s="7" t="s">
        <v>213</v>
      </c>
      <c r="C7988" s="1" t="s">
        <v>7870</v>
      </c>
      <c r="D7988" s="8">
        <v>0.0</v>
      </c>
      <c r="E7988" s="1"/>
      <c r="F7988" s="1">
        <v>8.5</v>
      </c>
      <c r="G7988" s="1"/>
      <c r="H7988" s="1"/>
    </row>
    <row r="7989">
      <c r="A7989" s="1" t="s">
        <v>47</v>
      </c>
      <c r="B7989" s="7" t="s">
        <v>213</v>
      </c>
      <c r="C7989" s="1" t="s">
        <v>7871</v>
      </c>
      <c r="D7989" s="8">
        <v>0.0</v>
      </c>
      <c r="E7989" s="1"/>
      <c r="F7989" s="1">
        <v>5.3</v>
      </c>
      <c r="G7989" s="1"/>
      <c r="H7989" s="1"/>
    </row>
    <row r="7990">
      <c r="A7990" s="1" t="s">
        <v>47</v>
      </c>
      <c r="B7990" s="7" t="s">
        <v>213</v>
      </c>
      <c r="C7990" s="1" t="s">
        <v>7872</v>
      </c>
      <c r="D7990" s="8">
        <v>0.0</v>
      </c>
      <c r="E7990" s="1"/>
      <c r="F7990" s="1">
        <v>9.3</v>
      </c>
      <c r="G7990" s="1"/>
      <c r="H7990" s="1"/>
    </row>
    <row r="7991">
      <c r="A7991" s="1" t="s">
        <v>47</v>
      </c>
      <c r="B7991" s="7" t="s">
        <v>213</v>
      </c>
      <c r="C7991" s="1" t="s">
        <v>7873</v>
      </c>
      <c r="D7991" s="8">
        <v>0.0</v>
      </c>
      <c r="E7991" s="1"/>
      <c r="F7991" s="1">
        <v>6.6</v>
      </c>
      <c r="G7991" s="1"/>
      <c r="H7991" s="1"/>
    </row>
    <row r="7992">
      <c r="A7992" s="1" t="s">
        <v>47</v>
      </c>
      <c r="B7992" s="7" t="s">
        <v>213</v>
      </c>
      <c r="C7992" s="1" t="s">
        <v>7874</v>
      </c>
      <c r="D7992" s="8">
        <v>0.0</v>
      </c>
      <c r="E7992" s="1"/>
      <c r="F7992" s="1">
        <v>10.6</v>
      </c>
      <c r="G7992" s="1"/>
      <c r="H7992" s="1"/>
    </row>
    <row r="7993">
      <c r="A7993" s="1" t="s">
        <v>47</v>
      </c>
      <c r="B7993" s="7" t="s">
        <v>213</v>
      </c>
      <c r="C7993" s="1" t="s">
        <v>7875</v>
      </c>
      <c r="D7993" s="8">
        <v>0.0</v>
      </c>
      <c r="E7993" s="1"/>
      <c r="F7993" s="1">
        <v>10.7</v>
      </c>
      <c r="G7993" s="1"/>
      <c r="H7993" s="1"/>
    </row>
    <row r="7994">
      <c r="A7994" s="1" t="s">
        <v>47</v>
      </c>
      <c r="B7994" s="7" t="s">
        <v>213</v>
      </c>
      <c r="C7994" s="1" t="s">
        <v>7876</v>
      </c>
      <c r="D7994" s="8">
        <v>0.0</v>
      </c>
      <c r="E7994" s="1"/>
      <c r="F7994" s="1">
        <v>8.8</v>
      </c>
      <c r="G7994" s="1"/>
      <c r="H7994" s="1"/>
    </row>
    <row r="7995">
      <c r="A7995" s="1" t="s">
        <v>47</v>
      </c>
      <c r="B7995" s="7" t="s">
        <v>213</v>
      </c>
      <c r="C7995" s="1" t="s">
        <v>7877</v>
      </c>
      <c r="D7995" s="8">
        <v>0.0</v>
      </c>
      <c r="E7995" s="1"/>
      <c r="F7995" s="1">
        <v>7.3</v>
      </c>
      <c r="G7995" s="1"/>
      <c r="H7995" s="1"/>
    </row>
    <row r="7996">
      <c r="A7996" s="1" t="s">
        <v>47</v>
      </c>
      <c r="B7996" s="7" t="s">
        <v>213</v>
      </c>
      <c r="C7996" s="1" t="s">
        <v>7878</v>
      </c>
      <c r="D7996" s="8">
        <v>0.0</v>
      </c>
      <c r="E7996" s="1"/>
      <c r="F7996" s="1">
        <v>10.1</v>
      </c>
      <c r="G7996" s="1"/>
      <c r="H7996" s="1"/>
    </row>
    <row r="7997">
      <c r="A7997" s="1" t="s">
        <v>47</v>
      </c>
      <c r="B7997" s="7" t="s">
        <v>213</v>
      </c>
      <c r="C7997" s="1" t="s">
        <v>7879</v>
      </c>
      <c r="D7997" s="8">
        <v>0.0</v>
      </c>
      <c r="E7997" s="1"/>
      <c r="F7997" s="1">
        <v>11.2</v>
      </c>
      <c r="G7997" s="1"/>
      <c r="H7997" s="1"/>
    </row>
    <row r="7998">
      <c r="A7998" s="1" t="s">
        <v>47</v>
      </c>
      <c r="B7998" s="7" t="s">
        <v>213</v>
      </c>
      <c r="C7998" s="1" t="s">
        <v>7880</v>
      </c>
      <c r="D7998" s="8">
        <v>0.0</v>
      </c>
      <c r="E7998" s="1"/>
      <c r="F7998" s="1">
        <v>8.4</v>
      </c>
      <c r="G7998" s="1"/>
      <c r="H7998" s="1"/>
    </row>
    <row r="7999">
      <c r="A7999" s="1" t="s">
        <v>47</v>
      </c>
      <c r="B7999" s="7" t="s">
        <v>213</v>
      </c>
      <c r="C7999" s="1" t="s">
        <v>7881</v>
      </c>
      <c r="D7999" s="8">
        <v>0.0</v>
      </c>
      <c r="E7999" s="1"/>
      <c r="F7999" s="1">
        <v>11.0</v>
      </c>
      <c r="G7999" s="1"/>
      <c r="H7999" s="1"/>
    </row>
    <row r="8000">
      <c r="A8000" s="1" t="s">
        <v>47</v>
      </c>
      <c r="B8000" s="7" t="s">
        <v>213</v>
      </c>
      <c r="C8000" s="1" t="s">
        <v>7882</v>
      </c>
      <c r="D8000" s="8">
        <v>0.0</v>
      </c>
      <c r="E8000" s="1"/>
      <c r="F8000" s="1">
        <v>10.4</v>
      </c>
      <c r="G8000" s="1"/>
      <c r="H8000" s="1"/>
    </row>
    <row r="8001">
      <c r="A8001" s="1" t="s">
        <v>47</v>
      </c>
      <c r="B8001" s="7" t="s">
        <v>213</v>
      </c>
      <c r="C8001" s="1" t="s">
        <v>7883</v>
      </c>
      <c r="D8001" s="8">
        <v>0.0</v>
      </c>
      <c r="E8001" s="1"/>
      <c r="F8001" s="1">
        <v>5.6</v>
      </c>
      <c r="G8001" s="1"/>
      <c r="H8001" s="1"/>
    </row>
    <row r="8002">
      <c r="A8002" s="1" t="s">
        <v>47</v>
      </c>
      <c r="B8002" s="7" t="s">
        <v>213</v>
      </c>
      <c r="C8002" s="1" t="s">
        <v>7884</v>
      </c>
      <c r="D8002" s="8">
        <v>0.0</v>
      </c>
      <c r="E8002" s="1"/>
      <c r="F8002" s="1">
        <v>2.8</v>
      </c>
      <c r="G8002" s="1"/>
      <c r="H8002" s="1"/>
    </row>
    <row r="8003">
      <c r="A8003" s="1" t="s">
        <v>47</v>
      </c>
      <c r="B8003" s="7" t="s">
        <v>213</v>
      </c>
      <c r="C8003" s="1" t="s">
        <v>7885</v>
      </c>
      <c r="D8003" s="8">
        <v>0.0</v>
      </c>
      <c r="E8003" s="1"/>
      <c r="F8003" s="1">
        <v>10.0</v>
      </c>
      <c r="G8003" s="1"/>
      <c r="H8003" s="1"/>
    </row>
    <row r="8004">
      <c r="A8004" s="1" t="s">
        <v>47</v>
      </c>
      <c r="B8004" s="7" t="s">
        <v>213</v>
      </c>
      <c r="C8004" s="1" t="s">
        <v>7886</v>
      </c>
      <c r="D8004" s="8">
        <v>0.0</v>
      </c>
      <c r="E8004" s="1"/>
      <c r="F8004" s="1">
        <v>11.3</v>
      </c>
      <c r="G8004" s="1"/>
      <c r="H8004" s="1"/>
    </row>
    <row r="8005">
      <c r="A8005" s="1" t="s">
        <v>47</v>
      </c>
      <c r="B8005" s="7" t="s">
        <v>213</v>
      </c>
      <c r="C8005" s="1" t="s">
        <v>7887</v>
      </c>
      <c r="D8005" s="8">
        <v>0.0</v>
      </c>
      <c r="E8005" s="1"/>
      <c r="F8005" s="1">
        <v>8.5</v>
      </c>
      <c r="G8005" s="1"/>
      <c r="H8005" s="1"/>
    </row>
    <row r="8006">
      <c r="A8006" s="1" t="s">
        <v>47</v>
      </c>
      <c r="B8006" s="7" t="s">
        <v>213</v>
      </c>
      <c r="C8006" s="1" t="s">
        <v>7888</v>
      </c>
      <c r="D8006" s="8">
        <v>0.0</v>
      </c>
      <c r="E8006" s="1"/>
      <c r="F8006" s="1">
        <v>10.3</v>
      </c>
      <c r="G8006" s="1"/>
      <c r="H8006" s="1"/>
    </row>
    <row r="8007">
      <c r="A8007" s="1" t="s">
        <v>47</v>
      </c>
      <c r="B8007" s="7" t="s">
        <v>213</v>
      </c>
      <c r="C8007" s="1" t="s">
        <v>7889</v>
      </c>
      <c r="D8007" s="8">
        <v>0.0</v>
      </c>
      <c r="E8007" s="1"/>
      <c r="F8007" s="1">
        <v>15.5</v>
      </c>
      <c r="G8007" s="1"/>
      <c r="H8007" s="1"/>
    </row>
    <row r="8008">
      <c r="A8008" s="1" t="s">
        <v>47</v>
      </c>
      <c r="B8008" s="7" t="s">
        <v>213</v>
      </c>
      <c r="C8008" s="1" t="s">
        <v>7890</v>
      </c>
      <c r="D8008" s="8">
        <v>0.0</v>
      </c>
      <c r="E8008" s="1"/>
      <c r="F8008" s="1">
        <v>10.0</v>
      </c>
      <c r="G8008" s="1"/>
      <c r="H8008" s="1"/>
    </row>
    <row r="8009">
      <c r="A8009" s="1" t="s">
        <v>47</v>
      </c>
      <c r="B8009" s="7" t="s">
        <v>213</v>
      </c>
      <c r="C8009" s="1" t="s">
        <v>7891</v>
      </c>
      <c r="D8009" s="8">
        <v>0.0</v>
      </c>
      <c r="E8009" s="1"/>
      <c r="F8009" s="1">
        <v>11.7</v>
      </c>
      <c r="G8009" s="1"/>
      <c r="H8009" s="1"/>
    </row>
    <row r="8010">
      <c r="A8010" s="1" t="s">
        <v>47</v>
      </c>
      <c r="B8010" s="7" t="s">
        <v>213</v>
      </c>
      <c r="C8010" s="1" t="s">
        <v>7892</v>
      </c>
      <c r="D8010" s="8">
        <v>0.0</v>
      </c>
      <c r="E8010" s="1"/>
      <c r="F8010" s="1">
        <v>17.0</v>
      </c>
      <c r="G8010" s="1"/>
      <c r="H8010" s="1"/>
    </row>
    <row r="8011">
      <c r="A8011" s="1" t="s">
        <v>47</v>
      </c>
      <c r="B8011" s="7" t="s">
        <v>213</v>
      </c>
      <c r="C8011" s="1" t="s">
        <v>7893</v>
      </c>
      <c r="D8011" s="8">
        <v>0.0</v>
      </c>
      <c r="E8011" s="1"/>
      <c r="F8011" s="1">
        <v>10.3</v>
      </c>
      <c r="G8011" s="1"/>
      <c r="H8011" s="1"/>
    </row>
    <row r="8012">
      <c r="A8012" s="1" t="s">
        <v>47</v>
      </c>
      <c r="B8012" s="7" t="s">
        <v>213</v>
      </c>
      <c r="C8012" s="1" t="s">
        <v>7894</v>
      </c>
      <c r="D8012" s="8">
        <v>0.0</v>
      </c>
      <c r="E8012" s="1"/>
      <c r="F8012" s="1">
        <v>7.5</v>
      </c>
      <c r="G8012" s="1"/>
      <c r="H8012" s="1"/>
    </row>
    <row r="8013">
      <c r="A8013" s="1" t="s">
        <v>47</v>
      </c>
      <c r="B8013" s="7" t="s">
        <v>213</v>
      </c>
      <c r="C8013" s="1" t="s">
        <v>7895</v>
      </c>
      <c r="D8013" s="8">
        <v>0.0</v>
      </c>
      <c r="E8013" s="1"/>
      <c r="F8013" s="1">
        <v>7.5</v>
      </c>
      <c r="G8013" s="1"/>
      <c r="H8013" s="1"/>
    </row>
    <row r="8014">
      <c r="A8014" s="1" t="s">
        <v>47</v>
      </c>
      <c r="B8014" s="7" t="s">
        <v>213</v>
      </c>
      <c r="C8014" s="1" t="s">
        <v>7896</v>
      </c>
      <c r="D8014" s="8">
        <v>0.0</v>
      </c>
      <c r="E8014" s="1"/>
      <c r="F8014" s="1">
        <v>10.0</v>
      </c>
      <c r="G8014" s="1"/>
      <c r="H8014" s="1"/>
    </row>
    <row r="8015">
      <c r="A8015" s="1" t="s">
        <v>47</v>
      </c>
      <c r="B8015" s="7" t="s">
        <v>213</v>
      </c>
      <c r="C8015" s="1" t="s">
        <v>7897</v>
      </c>
      <c r="D8015" s="8">
        <v>0.0</v>
      </c>
      <c r="E8015" s="1"/>
      <c r="F8015" s="1">
        <v>7.5</v>
      </c>
      <c r="G8015" s="1"/>
      <c r="H8015" s="1"/>
    </row>
    <row r="8016">
      <c r="A8016" s="1" t="s">
        <v>47</v>
      </c>
      <c r="B8016" s="7" t="s">
        <v>213</v>
      </c>
      <c r="C8016" s="1" t="s">
        <v>7898</v>
      </c>
      <c r="D8016" s="8">
        <v>0.0</v>
      </c>
      <c r="E8016" s="1"/>
      <c r="F8016" s="1">
        <v>12.0</v>
      </c>
      <c r="G8016" s="1"/>
      <c r="H8016" s="1"/>
    </row>
    <row r="8017">
      <c r="A8017" s="1" t="s">
        <v>47</v>
      </c>
      <c r="B8017" s="7" t="s">
        <v>213</v>
      </c>
      <c r="C8017" s="1" t="s">
        <v>7899</v>
      </c>
      <c r="D8017" s="8">
        <v>0.0</v>
      </c>
      <c r="E8017" s="1"/>
      <c r="F8017" s="1">
        <v>12.0</v>
      </c>
      <c r="G8017" s="1"/>
      <c r="H8017" s="1"/>
    </row>
    <row r="8018">
      <c r="A8018" s="1" t="s">
        <v>47</v>
      </c>
      <c r="B8018" s="7" t="s">
        <v>213</v>
      </c>
      <c r="C8018" s="1" t="s">
        <v>7900</v>
      </c>
      <c r="D8018" s="8">
        <v>0.0</v>
      </c>
      <c r="E8018" s="1"/>
      <c r="F8018" s="1">
        <v>8.5</v>
      </c>
      <c r="G8018" s="1"/>
      <c r="H8018" s="1"/>
    </row>
    <row r="8019">
      <c r="A8019" s="1" t="s">
        <v>47</v>
      </c>
      <c r="B8019" s="7" t="s">
        <v>213</v>
      </c>
      <c r="C8019" s="1" t="s">
        <v>7901</v>
      </c>
      <c r="D8019" s="8">
        <v>0.0</v>
      </c>
      <c r="E8019" s="1"/>
      <c r="F8019" s="1">
        <v>8.5</v>
      </c>
      <c r="G8019" s="1"/>
      <c r="H8019" s="1"/>
    </row>
    <row r="8020">
      <c r="A8020" s="1" t="s">
        <v>47</v>
      </c>
      <c r="B8020" s="7" t="s">
        <v>213</v>
      </c>
      <c r="C8020" s="1" t="s">
        <v>7902</v>
      </c>
      <c r="D8020" s="8">
        <v>0.0</v>
      </c>
      <c r="E8020" s="1"/>
      <c r="F8020" s="1">
        <v>11.0</v>
      </c>
      <c r="G8020" s="1"/>
      <c r="H8020" s="1"/>
    </row>
    <row r="8021">
      <c r="A8021" s="1" t="s">
        <v>47</v>
      </c>
      <c r="B8021" s="7" t="s">
        <v>213</v>
      </c>
      <c r="C8021" s="1" t="s">
        <v>7903</v>
      </c>
      <c r="D8021" s="8">
        <v>0.0</v>
      </c>
      <c r="E8021" s="1"/>
      <c r="F8021" s="1">
        <v>1.0</v>
      </c>
      <c r="G8021" s="1"/>
      <c r="H8021" s="1"/>
    </row>
    <row r="8022">
      <c r="A8022" s="1" t="s">
        <v>47</v>
      </c>
      <c r="B8022" s="7" t="s">
        <v>213</v>
      </c>
      <c r="C8022" s="1" t="s">
        <v>7904</v>
      </c>
      <c r="D8022" s="8">
        <v>0.0</v>
      </c>
      <c r="E8022" s="1"/>
      <c r="F8022" s="1">
        <v>3.0</v>
      </c>
      <c r="G8022" s="1"/>
      <c r="H8022" s="1"/>
    </row>
    <row r="8023">
      <c r="A8023" s="1" t="s">
        <v>47</v>
      </c>
      <c r="B8023" s="7" t="s">
        <v>214</v>
      </c>
      <c r="C8023" s="1" t="s">
        <v>7905</v>
      </c>
      <c r="D8023" s="8">
        <v>7.0</v>
      </c>
      <c r="E8023" s="1"/>
      <c r="F8023" s="1">
        <v>4.3</v>
      </c>
      <c r="G8023" s="1"/>
      <c r="H8023" s="1"/>
    </row>
    <row r="8024">
      <c r="A8024" s="1" t="s">
        <v>47</v>
      </c>
      <c r="B8024" s="7" t="s">
        <v>214</v>
      </c>
      <c r="C8024" s="1" t="s">
        <v>7906</v>
      </c>
      <c r="D8024" s="8">
        <v>1.0</v>
      </c>
      <c r="E8024" s="1"/>
      <c r="F8024" s="1">
        <v>6.4</v>
      </c>
      <c r="G8024" s="1"/>
      <c r="H8024" s="1"/>
    </row>
    <row r="8025">
      <c r="A8025" s="1" t="s">
        <v>47</v>
      </c>
      <c r="B8025" s="7" t="s">
        <v>214</v>
      </c>
      <c r="C8025" s="1" t="s">
        <v>7907</v>
      </c>
      <c r="D8025" s="8">
        <v>2.0</v>
      </c>
      <c r="E8025" s="1"/>
      <c r="F8025" s="1">
        <v>2.4</v>
      </c>
      <c r="G8025" s="1"/>
      <c r="H8025" s="1"/>
    </row>
    <row r="8026">
      <c r="A8026" s="1" t="s">
        <v>47</v>
      </c>
      <c r="B8026" s="7" t="s">
        <v>214</v>
      </c>
      <c r="C8026" s="1" t="s">
        <v>7908</v>
      </c>
      <c r="D8026" s="8">
        <v>3.0</v>
      </c>
      <c r="E8026" s="1"/>
      <c r="F8026" s="1">
        <v>3.9</v>
      </c>
      <c r="G8026" s="1"/>
      <c r="H8026" s="1"/>
    </row>
    <row r="8027">
      <c r="A8027" s="1" t="s">
        <v>47</v>
      </c>
      <c r="B8027" s="7" t="s">
        <v>214</v>
      </c>
      <c r="C8027" s="1" t="s">
        <v>7909</v>
      </c>
      <c r="D8027" s="8">
        <v>0.0</v>
      </c>
      <c r="E8027" s="1"/>
      <c r="F8027" s="1">
        <v>6.9</v>
      </c>
      <c r="G8027" s="1"/>
      <c r="H8027" s="1"/>
    </row>
    <row r="8028">
      <c r="A8028" s="1" t="s">
        <v>47</v>
      </c>
      <c r="B8028" s="7" t="s">
        <v>214</v>
      </c>
      <c r="C8028" s="1" t="s">
        <v>7910</v>
      </c>
      <c r="D8028" s="8">
        <v>1.0</v>
      </c>
      <c r="E8028" s="1"/>
      <c r="F8028" s="1">
        <v>2.7</v>
      </c>
      <c r="G8028" s="1"/>
      <c r="H8028" s="1"/>
    </row>
    <row r="8029">
      <c r="A8029" s="1" t="s">
        <v>47</v>
      </c>
      <c r="B8029" s="7" t="s">
        <v>214</v>
      </c>
      <c r="C8029" s="1" t="s">
        <v>7911</v>
      </c>
      <c r="D8029" s="8">
        <v>1.0</v>
      </c>
      <c r="E8029" s="1"/>
      <c r="F8029" s="1">
        <v>2.2</v>
      </c>
      <c r="G8029" s="1"/>
      <c r="H8029" s="1"/>
    </row>
    <row r="8030">
      <c r="A8030" s="1" t="s">
        <v>47</v>
      </c>
      <c r="B8030" s="7" t="s">
        <v>214</v>
      </c>
      <c r="C8030" s="1" t="s">
        <v>7912</v>
      </c>
      <c r="D8030" s="8">
        <v>0.0</v>
      </c>
      <c r="E8030" s="1"/>
      <c r="F8030" s="1">
        <v>5.4</v>
      </c>
      <c r="G8030" s="1"/>
      <c r="H8030" s="1"/>
    </row>
    <row r="8031">
      <c r="A8031" s="1" t="s">
        <v>47</v>
      </c>
      <c r="B8031" s="7" t="s">
        <v>214</v>
      </c>
      <c r="C8031" s="1" t="s">
        <v>7913</v>
      </c>
      <c r="D8031" s="8">
        <v>0.0</v>
      </c>
      <c r="E8031" s="1"/>
      <c r="F8031" s="1">
        <v>1.0</v>
      </c>
      <c r="G8031" s="1"/>
      <c r="H8031" s="1"/>
    </row>
    <row r="8032">
      <c r="A8032" s="1" t="s">
        <v>47</v>
      </c>
      <c r="B8032" s="7" t="s">
        <v>214</v>
      </c>
      <c r="C8032" s="1" t="s">
        <v>7914</v>
      </c>
      <c r="D8032" s="8">
        <v>0.0</v>
      </c>
      <c r="E8032" s="1"/>
      <c r="F8032" s="1">
        <v>6.5</v>
      </c>
      <c r="G8032" s="1"/>
      <c r="H8032" s="1"/>
    </row>
    <row r="8033">
      <c r="A8033" s="1" t="s">
        <v>47</v>
      </c>
      <c r="B8033" s="7" t="s">
        <v>214</v>
      </c>
      <c r="C8033" s="1" t="s">
        <v>7915</v>
      </c>
      <c r="D8033" s="8">
        <v>0.0</v>
      </c>
      <c r="E8033" s="1"/>
      <c r="F8033" s="1">
        <v>2.5</v>
      </c>
      <c r="G8033" s="1"/>
      <c r="H8033" s="1"/>
    </row>
    <row r="8034">
      <c r="A8034" s="1" t="s">
        <v>47</v>
      </c>
      <c r="B8034" s="7" t="s">
        <v>214</v>
      </c>
      <c r="C8034" s="1" t="s">
        <v>7916</v>
      </c>
      <c r="D8034" s="8">
        <v>1.0</v>
      </c>
      <c r="E8034" s="1"/>
      <c r="F8034" s="1">
        <v>5.0</v>
      </c>
      <c r="G8034" s="1"/>
      <c r="H8034" s="1"/>
    </row>
    <row r="8035">
      <c r="A8035" s="1" t="s">
        <v>47</v>
      </c>
      <c r="B8035" s="7" t="s">
        <v>214</v>
      </c>
      <c r="C8035" s="1" t="s">
        <v>7917</v>
      </c>
      <c r="D8035" s="8">
        <v>0.0</v>
      </c>
      <c r="E8035" s="1"/>
      <c r="F8035" s="1">
        <v>5.9</v>
      </c>
      <c r="G8035" s="1"/>
      <c r="H8035" s="1"/>
    </row>
    <row r="8036">
      <c r="A8036" s="1" t="s">
        <v>47</v>
      </c>
      <c r="B8036" s="7" t="s">
        <v>214</v>
      </c>
      <c r="C8036" s="1" t="s">
        <v>7918</v>
      </c>
      <c r="D8036" s="8">
        <v>0.0</v>
      </c>
      <c r="E8036" s="1"/>
      <c r="F8036" s="1">
        <v>7.7</v>
      </c>
      <c r="G8036" s="1"/>
      <c r="H8036" s="1"/>
    </row>
    <row r="8037">
      <c r="A8037" s="1" t="s">
        <v>47</v>
      </c>
      <c r="B8037" s="7" t="s">
        <v>214</v>
      </c>
      <c r="C8037" s="1" t="s">
        <v>7919</v>
      </c>
      <c r="D8037" s="8">
        <v>0.0</v>
      </c>
      <c r="E8037" s="1"/>
      <c r="F8037" s="1">
        <v>7.4</v>
      </c>
      <c r="G8037" s="1"/>
      <c r="H8037" s="1"/>
    </row>
    <row r="8038">
      <c r="A8038" s="1" t="s">
        <v>47</v>
      </c>
      <c r="B8038" s="7" t="s">
        <v>214</v>
      </c>
      <c r="C8038" s="1" t="s">
        <v>7920</v>
      </c>
      <c r="D8038" s="8">
        <v>0.0</v>
      </c>
      <c r="E8038" s="1"/>
      <c r="F8038" s="1">
        <v>8.6</v>
      </c>
      <c r="G8038" s="1"/>
      <c r="H8038" s="1"/>
    </row>
    <row r="8039">
      <c r="A8039" s="1" t="s">
        <v>47</v>
      </c>
      <c r="B8039" s="7" t="s">
        <v>214</v>
      </c>
      <c r="C8039" s="1" t="s">
        <v>7921</v>
      </c>
      <c r="D8039" s="8">
        <v>0.0</v>
      </c>
      <c r="E8039" s="1"/>
      <c r="F8039" s="1">
        <v>3.2</v>
      </c>
      <c r="G8039" s="1"/>
      <c r="H8039" s="1"/>
    </row>
    <row r="8040">
      <c r="A8040" s="1" t="s">
        <v>47</v>
      </c>
      <c r="B8040" s="7" t="s">
        <v>214</v>
      </c>
      <c r="C8040" s="1" t="s">
        <v>7922</v>
      </c>
      <c r="D8040" s="8">
        <v>1.0</v>
      </c>
      <c r="E8040" s="1"/>
      <c r="F8040" s="1">
        <v>9.8</v>
      </c>
      <c r="G8040" s="1"/>
      <c r="H8040" s="1"/>
    </row>
    <row r="8041">
      <c r="A8041" s="1" t="s">
        <v>47</v>
      </c>
      <c r="B8041" s="7" t="s">
        <v>214</v>
      </c>
      <c r="C8041" s="1" t="s">
        <v>7923</v>
      </c>
      <c r="D8041" s="8">
        <v>0.0</v>
      </c>
      <c r="E8041" s="1"/>
      <c r="F8041" s="1">
        <v>1.0</v>
      </c>
      <c r="G8041" s="1"/>
      <c r="H8041" s="1"/>
    </row>
    <row r="8042">
      <c r="A8042" s="1" t="s">
        <v>47</v>
      </c>
      <c r="B8042" s="7" t="s">
        <v>214</v>
      </c>
      <c r="C8042" s="1" t="s">
        <v>7924</v>
      </c>
      <c r="D8042" s="8">
        <v>0.0</v>
      </c>
      <c r="E8042" s="1"/>
      <c r="F8042" s="1">
        <v>1.0</v>
      </c>
      <c r="G8042" s="1"/>
      <c r="H8042" s="1"/>
    </row>
    <row r="8043">
      <c r="A8043" s="1" t="s">
        <v>47</v>
      </c>
      <c r="B8043" s="7" t="s">
        <v>214</v>
      </c>
      <c r="C8043" s="1" t="s">
        <v>7925</v>
      </c>
      <c r="D8043" s="8">
        <v>0.0</v>
      </c>
      <c r="E8043" s="1"/>
      <c r="F8043" s="1">
        <v>8.4</v>
      </c>
      <c r="G8043" s="1"/>
      <c r="H8043" s="1"/>
    </row>
    <row r="8044">
      <c r="A8044" s="1" t="s">
        <v>47</v>
      </c>
      <c r="B8044" s="7" t="s">
        <v>214</v>
      </c>
      <c r="C8044" s="1" t="s">
        <v>7926</v>
      </c>
      <c r="D8044" s="8">
        <v>0.0</v>
      </c>
      <c r="E8044" s="1"/>
      <c r="F8044" s="1">
        <v>6.5</v>
      </c>
      <c r="G8044" s="1"/>
      <c r="H8044" s="1"/>
    </row>
    <row r="8045">
      <c r="A8045" s="1" t="s">
        <v>47</v>
      </c>
      <c r="B8045" s="7" t="s">
        <v>214</v>
      </c>
      <c r="C8045" s="1" t="s">
        <v>7927</v>
      </c>
      <c r="D8045" s="8">
        <v>0.0</v>
      </c>
      <c r="E8045" s="1"/>
      <c r="F8045" s="1">
        <v>1.3</v>
      </c>
      <c r="G8045" s="1"/>
      <c r="H8045" s="1"/>
    </row>
    <row r="8046">
      <c r="A8046" s="1" t="s">
        <v>47</v>
      </c>
      <c r="B8046" s="7" t="s">
        <v>214</v>
      </c>
      <c r="C8046" s="1" t="s">
        <v>2907</v>
      </c>
      <c r="D8046" s="8">
        <v>0.0</v>
      </c>
      <c r="E8046" s="1"/>
      <c r="F8046" s="1">
        <v>1.0</v>
      </c>
      <c r="G8046" s="1"/>
      <c r="H8046" s="1"/>
    </row>
    <row r="8047">
      <c r="A8047" s="1" t="s">
        <v>47</v>
      </c>
      <c r="B8047" s="7" t="s">
        <v>214</v>
      </c>
      <c r="C8047" s="1" t="s">
        <v>7928</v>
      </c>
      <c r="D8047" s="8">
        <v>1.0</v>
      </c>
      <c r="E8047" s="1"/>
      <c r="F8047" s="1">
        <v>2.1</v>
      </c>
      <c r="G8047" s="1"/>
      <c r="H8047" s="1"/>
    </row>
    <row r="8048">
      <c r="A8048" s="1" t="s">
        <v>47</v>
      </c>
      <c r="B8048" s="7" t="s">
        <v>214</v>
      </c>
      <c r="C8048" s="1" t="s">
        <v>7929</v>
      </c>
      <c r="D8048" s="8">
        <v>0.0</v>
      </c>
      <c r="E8048" s="1"/>
      <c r="F8048" s="1">
        <v>10.2</v>
      </c>
      <c r="G8048" s="1"/>
      <c r="H8048" s="1"/>
    </row>
    <row r="8049">
      <c r="A8049" s="1" t="s">
        <v>47</v>
      </c>
      <c r="B8049" s="7" t="s">
        <v>214</v>
      </c>
      <c r="C8049" s="1" t="s">
        <v>7930</v>
      </c>
      <c r="D8049" s="8">
        <v>0.0</v>
      </c>
      <c r="E8049" s="1"/>
      <c r="F8049" s="1">
        <v>1.5</v>
      </c>
      <c r="G8049" s="1"/>
      <c r="H8049" s="1"/>
    </row>
    <row r="8050">
      <c r="A8050" s="1" t="s">
        <v>47</v>
      </c>
      <c r="B8050" s="7" t="s">
        <v>214</v>
      </c>
      <c r="C8050" s="1" t="s">
        <v>7931</v>
      </c>
      <c r="D8050" s="8">
        <v>0.0</v>
      </c>
      <c r="E8050" s="1"/>
      <c r="F8050" s="1">
        <v>1.0</v>
      </c>
      <c r="G8050" s="1"/>
      <c r="H8050" s="1"/>
    </row>
    <row r="8051">
      <c r="A8051" s="1" t="s">
        <v>47</v>
      </c>
      <c r="B8051" s="7" t="s">
        <v>214</v>
      </c>
      <c r="C8051" s="1" t="s">
        <v>7932</v>
      </c>
      <c r="D8051" s="8">
        <v>0.0</v>
      </c>
      <c r="E8051" s="1"/>
      <c r="F8051" s="1">
        <v>5.9</v>
      </c>
      <c r="G8051" s="1"/>
      <c r="H8051" s="1"/>
    </row>
    <row r="8052">
      <c r="A8052" s="1" t="s">
        <v>47</v>
      </c>
      <c r="B8052" s="7" t="s">
        <v>214</v>
      </c>
      <c r="C8052" s="1" t="s">
        <v>7933</v>
      </c>
      <c r="D8052" s="8">
        <v>0.0</v>
      </c>
      <c r="E8052" s="1"/>
      <c r="F8052" s="1">
        <v>1.9</v>
      </c>
      <c r="G8052" s="1"/>
      <c r="H8052" s="1"/>
    </row>
    <row r="8053">
      <c r="A8053" s="1" t="s">
        <v>47</v>
      </c>
      <c r="B8053" s="7" t="s">
        <v>214</v>
      </c>
      <c r="C8053" s="1" t="s">
        <v>7934</v>
      </c>
      <c r="D8053" s="8">
        <v>0.0</v>
      </c>
      <c r="E8053" s="1"/>
      <c r="F8053" s="1">
        <v>11.2</v>
      </c>
      <c r="G8053" s="1"/>
      <c r="H8053" s="1"/>
    </row>
    <row r="8054">
      <c r="A8054" s="1" t="s">
        <v>47</v>
      </c>
      <c r="B8054" s="7" t="s">
        <v>214</v>
      </c>
      <c r="C8054" s="1" t="s">
        <v>7935</v>
      </c>
      <c r="D8054" s="8">
        <v>0.0</v>
      </c>
      <c r="E8054" s="1"/>
      <c r="F8054" s="1">
        <v>4.4</v>
      </c>
      <c r="G8054" s="1"/>
      <c r="H8054" s="1"/>
    </row>
    <row r="8055">
      <c r="A8055" s="1" t="s">
        <v>47</v>
      </c>
      <c r="B8055" s="7" t="s">
        <v>214</v>
      </c>
      <c r="C8055" s="1" t="s">
        <v>7936</v>
      </c>
      <c r="D8055" s="8">
        <v>0.0</v>
      </c>
      <c r="E8055" s="1"/>
      <c r="F8055" s="1">
        <v>2.9</v>
      </c>
      <c r="G8055" s="1"/>
      <c r="H8055" s="1"/>
    </row>
    <row r="8056">
      <c r="A8056" s="1" t="s">
        <v>47</v>
      </c>
      <c r="B8056" s="7" t="s">
        <v>214</v>
      </c>
      <c r="C8056" s="1" t="s">
        <v>7937</v>
      </c>
      <c r="D8056" s="8">
        <v>0.0</v>
      </c>
      <c r="E8056" s="1"/>
      <c r="F8056" s="1">
        <v>2.8</v>
      </c>
      <c r="G8056" s="1"/>
      <c r="H8056" s="1"/>
    </row>
    <row r="8057">
      <c r="A8057" s="1" t="s">
        <v>47</v>
      </c>
      <c r="B8057" s="7" t="s">
        <v>214</v>
      </c>
      <c r="C8057" s="1" t="s">
        <v>7938</v>
      </c>
      <c r="D8057" s="8">
        <v>0.0</v>
      </c>
      <c r="E8057" s="1"/>
      <c r="F8057" s="1">
        <v>11.1</v>
      </c>
      <c r="G8057" s="1"/>
      <c r="H8057" s="1"/>
    </row>
    <row r="8058">
      <c r="A8058" s="1" t="s">
        <v>47</v>
      </c>
      <c r="B8058" s="7" t="s">
        <v>214</v>
      </c>
      <c r="C8058" s="1" t="s">
        <v>7939</v>
      </c>
      <c r="D8058" s="8">
        <v>0.0</v>
      </c>
      <c r="E8058" s="1"/>
      <c r="F8058" s="1">
        <v>10.4</v>
      </c>
      <c r="G8058" s="1"/>
      <c r="H8058" s="1"/>
    </row>
    <row r="8059">
      <c r="A8059" s="1" t="s">
        <v>47</v>
      </c>
      <c r="B8059" s="7" t="s">
        <v>214</v>
      </c>
      <c r="C8059" s="1" t="s">
        <v>7940</v>
      </c>
      <c r="D8059" s="8">
        <v>0.0</v>
      </c>
      <c r="E8059" s="1"/>
      <c r="F8059" s="1">
        <v>9.5</v>
      </c>
      <c r="G8059" s="1"/>
      <c r="H8059" s="1"/>
    </row>
    <row r="8060">
      <c r="A8060" s="1" t="s">
        <v>47</v>
      </c>
      <c r="B8060" s="7" t="s">
        <v>214</v>
      </c>
      <c r="C8060" s="1" t="s">
        <v>7941</v>
      </c>
      <c r="D8060" s="8">
        <v>0.0</v>
      </c>
      <c r="E8060" s="1"/>
      <c r="F8060" s="1">
        <v>4.1</v>
      </c>
      <c r="G8060" s="1"/>
      <c r="H8060" s="1"/>
    </row>
    <row r="8061">
      <c r="A8061" s="1" t="s">
        <v>47</v>
      </c>
      <c r="B8061" s="7" t="s">
        <v>214</v>
      </c>
      <c r="C8061" s="1" t="s">
        <v>7942</v>
      </c>
      <c r="D8061" s="8">
        <v>0.0</v>
      </c>
      <c r="E8061" s="1"/>
      <c r="F8061" s="1">
        <v>11.1</v>
      </c>
      <c r="G8061" s="1"/>
      <c r="H8061" s="1"/>
    </row>
    <row r="8062">
      <c r="A8062" s="1" t="s">
        <v>47</v>
      </c>
      <c r="B8062" s="7" t="s">
        <v>214</v>
      </c>
      <c r="C8062" s="1" t="s">
        <v>7943</v>
      </c>
      <c r="D8062" s="8">
        <v>1.0</v>
      </c>
      <c r="E8062" s="1"/>
      <c r="F8062" s="1">
        <v>2.9</v>
      </c>
      <c r="G8062" s="1"/>
      <c r="H8062" s="1"/>
    </row>
    <row r="8063">
      <c r="A8063" s="1" t="s">
        <v>47</v>
      </c>
      <c r="B8063" s="7" t="s">
        <v>214</v>
      </c>
      <c r="C8063" s="1" t="s">
        <v>7944</v>
      </c>
      <c r="D8063" s="8">
        <v>0.0</v>
      </c>
      <c r="E8063" s="1"/>
      <c r="F8063" s="1">
        <v>9.9</v>
      </c>
      <c r="G8063" s="1"/>
      <c r="H8063" s="1"/>
    </row>
    <row r="8064">
      <c r="A8064" s="1" t="s">
        <v>47</v>
      </c>
      <c r="B8064" s="7" t="s">
        <v>214</v>
      </c>
      <c r="C8064" s="1" t="s">
        <v>7945</v>
      </c>
      <c r="D8064" s="8">
        <v>0.0</v>
      </c>
      <c r="E8064" s="1"/>
      <c r="F8064" s="1">
        <v>1.4</v>
      </c>
      <c r="G8064" s="1"/>
      <c r="H8064" s="1"/>
    </row>
    <row r="8065">
      <c r="A8065" s="1" t="s">
        <v>47</v>
      </c>
      <c r="B8065" s="7" t="s">
        <v>214</v>
      </c>
      <c r="C8065" s="1" t="s">
        <v>7946</v>
      </c>
      <c r="D8065" s="8">
        <v>0.0</v>
      </c>
      <c r="E8065" s="1"/>
      <c r="F8065" s="1">
        <v>2.3</v>
      </c>
      <c r="G8065" s="1"/>
      <c r="H8065" s="1"/>
    </row>
    <row r="8066">
      <c r="A8066" s="1" t="s">
        <v>47</v>
      </c>
      <c r="B8066" s="7" t="s">
        <v>214</v>
      </c>
      <c r="C8066" s="1" t="s">
        <v>7947</v>
      </c>
      <c r="D8066" s="8">
        <v>0.0</v>
      </c>
      <c r="E8066" s="1"/>
      <c r="F8066" s="1">
        <v>3.7</v>
      </c>
      <c r="G8066" s="1"/>
      <c r="H8066" s="1"/>
    </row>
    <row r="8067">
      <c r="A8067" s="1" t="s">
        <v>47</v>
      </c>
      <c r="B8067" s="7" t="s">
        <v>214</v>
      </c>
      <c r="C8067" s="1" t="s">
        <v>7948</v>
      </c>
      <c r="D8067" s="8">
        <v>1.0</v>
      </c>
      <c r="E8067" s="1"/>
      <c r="F8067" s="1">
        <v>3.2</v>
      </c>
      <c r="G8067" s="1"/>
      <c r="H8067" s="1"/>
    </row>
    <row r="8068">
      <c r="A8068" s="1" t="s">
        <v>47</v>
      </c>
      <c r="B8068" s="7" t="s">
        <v>214</v>
      </c>
      <c r="C8068" s="1" t="s">
        <v>7949</v>
      </c>
      <c r="D8068" s="8">
        <v>0.0</v>
      </c>
      <c r="E8068" s="1"/>
      <c r="F8068" s="1">
        <v>1.0</v>
      </c>
      <c r="G8068" s="1"/>
      <c r="H8068" s="1"/>
    </row>
    <row r="8069">
      <c r="A8069" s="1" t="s">
        <v>47</v>
      </c>
      <c r="B8069" s="7" t="s">
        <v>214</v>
      </c>
      <c r="C8069" s="1" t="s">
        <v>7950</v>
      </c>
      <c r="D8069" s="8">
        <v>0.0</v>
      </c>
      <c r="E8069" s="1"/>
      <c r="F8069" s="1">
        <v>9.8</v>
      </c>
      <c r="G8069" s="1"/>
      <c r="H8069" s="1"/>
    </row>
    <row r="8070">
      <c r="A8070" s="1" t="s">
        <v>47</v>
      </c>
      <c r="B8070" s="7" t="s">
        <v>214</v>
      </c>
      <c r="C8070" s="1" t="s">
        <v>7951</v>
      </c>
      <c r="D8070" s="8">
        <v>0.0</v>
      </c>
      <c r="E8070" s="1"/>
      <c r="F8070" s="1">
        <v>1.8</v>
      </c>
      <c r="G8070" s="1"/>
      <c r="H8070" s="1"/>
    </row>
    <row r="8071">
      <c r="A8071" s="1" t="s">
        <v>47</v>
      </c>
      <c r="B8071" s="7" t="s">
        <v>214</v>
      </c>
      <c r="C8071" s="1" t="s">
        <v>7952</v>
      </c>
      <c r="D8071" s="8">
        <v>1.0</v>
      </c>
      <c r="E8071" s="1"/>
      <c r="F8071" s="1">
        <v>3.5</v>
      </c>
      <c r="G8071" s="1"/>
      <c r="H8071" s="1"/>
    </row>
    <row r="8072">
      <c r="A8072" s="1" t="s">
        <v>47</v>
      </c>
      <c r="B8072" s="7" t="s">
        <v>214</v>
      </c>
      <c r="C8072" s="1" t="s">
        <v>2884</v>
      </c>
      <c r="D8072" s="8">
        <v>0.0</v>
      </c>
      <c r="E8072" s="1"/>
      <c r="F8072" s="1">
        <v>1.0</v>
      </c>
      <c r="G8072" s="1"/>
      <c r="H8072" s="1"/>
    </row>
    <row r="8073">
      <c r="A8073" s="1" t="s">
        <v>47</v>
      </c>
      <c r="B8073" s="7" t="s">
        <v>215</v>
      </c>
      <c r="C8073" s="1" t="s">
        <v>3611</v>
      </c>
      <c r="D8073" s="8">
        <v>0.0</v>
      </c>
      <c r="E8073" s="1"/>
      <c r="F8073" s="1">
        <v>2.4</v>
      </c>
      <c r="G8073" s="1"/>
      <c r="H8073" s="1"/>
    </row>
    <row r="8074">
      <c r="A8074" s="1" t="s">
        <v>47</v>
      </c>
      <c r="B8074" s="7" t="s">
        <v>215</v>
      </c>
      <c r="C8074" s="1" t="s">
        <v>3620</v>
      </c>
      <c r="D8074" s="8">
        <v>0.0</v>
      </c>
      <c r="E8074" s="1"/>
      <c r="F8074" s="1">
        <v>2.2</v>
      </c>
      <c r="G8074" s="1"/>
      <c r="H8074" s="1"/>
    </row>
    <row r="8075">
      <c r="A8075" s="1" t="s">
        <v>47</v>
      </c>
      <c r="B8075" s="7" t="s">
        <v>215</v>
      </c>
      <c r="C8075" s="1" t="s">
        <v>3623</v>
      </c>
      <c r="D8075" s="8">
        <v>0.0</v>
      </c>
      <c r="E8075" s="1"/>
      <c r="F8075" s="1">
        <v>1.3</v>
      </c>
      <c r="G8075" s="1"/>
      <c r="H8075" s="1"/>
    </row>
    <row r="8076">
      <c r="A8076" s="1" t="s">
        <v>47</v>
      </c>
      <c r="B8076" s="7" t="s">
        <v>215</v>
      </c>
      <c r="C8076" s="1" t="s">
        <v>3621</v>
      </c>
      <c r="D8076" s="8">
        <v>0.0</v>
      </c>
      <c r="E8076" s="1"/>
      <c r="F8076" s="1">
        <v>2.8</v>
      </c>
      <c r="G8076" s="1"/>
      <c r="H8076" s="1"/>
    </row>
    <row r="8077">
      <c r="A8077" s="1" t="s">
        <v>47</v>
      </c>
      <c r="B8077" s="7" t="s">
        <v>215</v>
      </c>
      <c r="C8077" s="1" t="s">
        <v>7953</v>
      </c>
      <c r="D8077" s="8">
        <v>0.0</v>
      </c>
      <c r="E8077" s="1"/>
      <c r="F8077" s="1">
        <v>3.7</v>
      </c>
      <c r="G8077" s="1"/>
      <c r="H8077" s="1"/>
    </row>
    <row r="8078">
      <c r="A8078" s="1" t="s">
        <v>47</v>
      </c>
      <c r="B8078" s="7" t="s">
        <v>215</v>
      </c>
      <c r="C8078" s="1" t="s">
        <v>3618</v>
      </c>
      <c r="D8078" s="8">
        <v>1.0</v>
      </c>
      <c r="E8078" s="1"/>
      <c r="F8078" s="1">
        <v>4.1</v>
      </c>
      <c r="G8078" s="1"/>
      <c r="H8078" s="1"/>
    </row>
    <row r="8079">
      <c r="A8079" s="1" t="s">
        <v>47</v>
      </c>
      <c r="B8079" s="7" t="s">
        <v>215</v>
      </c>
      <c r="C8079" s="1" t="s">
        <v>7954</v>
      </c>
      <c r="D8079" s="8">
        <v>0.0</v>
      </c>
      <c r="E8079" s="1"/>
      <c r="F8079" s="1">
        <v>1.3</v>
      </c>
      <c r="G8079" s="1"/>
      <c r="H8079" s="1"/>
    </row>
    <row r="8080">
      <c r="A8080" s="1" t="s">
        <v>47</v>
      </c>
      <c r="B8080" s="7" t="s">
        <v>215</v>
      </c>
      <c r="C8080" s="1" t="s">
        <v>7955</v>
      </c>
      <c r="D8080" s="8">
        <v>0.0</v>
      </c>
      <c r="E8080" s="1"/>
      <c r="F8080" s="1">
        <v>8.6</v>
      </c>
      <c r="G8080" s="1"/>
      <c r="H8080" s="1"/>
    </row>
    <row r="8081">
      <c r="A8081" s="1" t="s">
        <v>47</v>
      </c>
      <c r="B8081" s="7" t="s">
        <v>215</v>
      </c>
      <c r="C8081" s="1" t="s">
        <v>3633</v>
      </c>
      <c r="D8081" s="8">
        <v>0.0</v>
      </c>
      <c r="E8081" s="1"/>
      <c r="F8081" s="1">
        <v>4.1</v>
      </c>
      <c r="G8081" s="1"/>
      <c r="H8081" s="1"/>
    </row>
    <row r="8082">
      <c r="A8082" s="1" t="s">
        <v>47</v>
      </c>
      <c r="B8082" s="7" t="s">
        <v>215</v>
      </c>
      <c r="C8082" s="1" t="s">
        <v>3648</v>
      </c>
      <c r="D8082" s="8">
        <v>0.0</v>
      </c>
      <c r="E8082" s="1"/>
      <c r="F8082" s="1">
        <v>1.1</v>
      </c>
      <c r="G8082" s="1"/>
      <c r="H8082" s="1"/>
    </row>
    <row r="8083">
      <c r="A8083" s="1" t="s">
        <v>47</v>
      </c>
      <c r="B8083" s="7" t="s">
        <v>215</v>
      </c>
      <c r="C8083" s="1" t="s">
        <v>3629</v>
      </c>
      <c r="D8083" s="8">
        <v>1.0</v>
      </c>
      <c r="E8083" s="1"/>
      <c r="F8083" s="1">
        <v>1.1</v>
      </c>
      <c r="G8083" s="1"/>
      <c r="H8083" s="1"/>
    </row>
    <row r="8084">
      <c r="A8084" s="1" t="s">
        <v>47</v>
      </c>
      <c r="B8084" s="7" t="s">
        <v>215</v>
      </c>
      <c r="C8084" s="1" t="s">
        <v>3622</v>
      </c>
      <c r="D8084" s="8">
        <v>0.0</v>
      </c>
      <c r="E8084" s="1"/>
      <c r="F8084" s="1">
        <v>3.3</v>
      </c>
      <c r="G8084" s="1"/>
      <c r="H8084" s="1"/>
    </row>
    <row r="8085">
      <c r="A8085" s="1" t="s">
        <v>47</v>
      </c>
      <c r="B8085" s="7" t="s">
        <v>215</v>
      </c>
      <c r="C8085" s="1" t="s">
        <v>7956</v>
      </c>
      <c r="D8085" s="8">
        <v>0.0</v>
      </c>
      <c r="E8085" s="1"/>
      <c r="F8085" s="1">
        <v>1.5</v>
      </c>
      <c r="G8085" s="1"/>
      <c r="H8085" s="1"/>
    </row>
    <row r="8086">
      <c r="A8086" s="1" t="s">
        <v>47</v>
      </c>
      <c r="B8086" s="7" t="s">
        <v>215</v>
      </c>
      <c r="C8086" s="1" t="s">
        <v>7957</v>
      </c>
      <c r="D8086" s="8">
        <v>0.0</v>
      </c>
      <c r="E8086" s="1"/>
      <c r="F8086" s="1">
        <v>2.6</v>
      </c>
      <c r="G8086" s="1"/>
      <c r="H8086" s="1"/>
    </row>
    <row r="8087">
      <c r="A8087" s="1" t="s">
        <v>47</v>
      </c>
      <c r="B8087" s="7" t="s">
        <v>215</v>
      </c>
      <c r="C8087" s="1" t="s">
        <v>3652</v>
      </c>
      <c r="D8087" s="8">
        <v>0.0</v>
      </c>
      <c r="E8087" s="1"/>
      <c r="F8087" s="1">
        <v>1.2</v>
      </c>
      <c r="G8087" s="1"/>
      <c r="H8087" s="1"/>
    </row>
    <row r="8088">
      <c r="A8088" s="1" t="s">
        <v>47</v>
      </c>
      <c r="B8088" s="7" t="s">
        <v>215</v>
      </c>
      <c r="C8088" s="1" t="s">
        <v>3656</v>
      </c>
      <c r="D8088" s="8">
        <v>0.0</v>
      </c>
      <c r="E8088" s="1"/>
      <c r="F8088" s="1">
        <v>1.4</v>
      </c>
      <c r="G8088" s="1"/>
      <c r="H8088" s="1"/>
    </row>
    <row r="8089">
      <c r="A8089" s="1" t="s">
        <v>47</v>
      </c>
      <c r="B8089" s="7" t="s">
        <v>215</v>
      </c>
      <c r="C8089" s="1" t="s">
        <v>7958</v>
      </c>
      <c r="D8089" s="8">
        <v>0.0</v>
      </c>
      <c r="E8089" s="1"/>
      <c r="F8089" s="1">
        <v>3.0</v>
      </c>
      <c r="G8089" s="1"/>
      <c r="H8089" s="1"/>
    </row>
    <row r="8090">
      <c r="A8090" s="1" t="s">
        <v>47</v>
      </c>
      <c r="B8090" s="7" t="s">
        <v>215</v>
      </c>
      <c r="C8090" s="1" t="s">
        <v>7959</v>
      </c>
      <c r="D8090" s="8">
        <v>0.0</v>
      </c>
      <c r="E8090" s="1"/>
      <c r="F8090" s="1">
        <v>2.3</v>
      </c>
      <c r="G8090" s="1"/>
      <c r="H8090" s="1"/>
    </row>
    <row r="8091">
      <c r="A8091" s="1" t="s">
        <v>47</v>
      </c>
      <c r="B8091" s="7" t="s">
        <v>215</v>
      </c>
      <c r="C8091" s="1" t="s">
        <v>7960</v>
      </c>
      <c r="D8091" s="8">
        <v>0.0</v>
      </c>
      <c r="E8091" s="1"/>
      <c r="F8091" s="1">
        <v>1.6</v>
      </c>
      <c r="G8091" s="1"/>
      <c r="H8091" s="1"/>
    </row>
    <row r="8092">
      <c r="A8092" s="1" t="s">
        <v>47</v>
      </c>
      <c r="B8092" s="7" t="s">
        <v>215</v>
      </c>
      <c r="C8092" s="1" t="s">
        <v>3659</v>
      </c>
      <c r="D8092" s="8">
        <v>0.0</v>
      </c>
      <c r="E8092" s="1"/>
      <c r="F8092" s="1">
        <v>3.1</v>
      </c>
      <c r="G8092" s="1"/>
      <c r="H8092" s="1"/>
    </row>
    <row r="8093">
      <c r="A8093" s="1" t="s">
        <v>47</v>
      </c>
      <c r="B8093" s="7" t="s">
        <v>215</v>
      </c>
      <c r="C8093" s="1" t="s">
        <v>7961</v>
      </c>
      <c r="D8093" s="8">
        <v>0.0</v>
      </c>
      <c r="E8093" s="1"/>
      <c r="F8093" s="1">
        <v>1.3</v>
      </c>
      <c r="G8093" s="1"/>
      <c r="H8093" s="1"/>
    </row>
    <row r="8094">
      <c r="A8094" s="1" t="s">
        <v>47</v>
      </c>
      <c r="B8094" s="7" t="s">
        <v>215</v>
      </c>
      <c r="C8094" s="1" t="s">
        <v>3646</v>
      </c>
      <c r="D8094" s="8">
        <v>0.0</v>
      </c>
      <c r="E8094" s="1"/>
      <c r="F8094" s="1">
        <v>1.9</v>
      </c>
      <c r="G8094" s="1"/>
      <c r="H8094" s="1"/>
    </row>
    <row r="8095">
      <c r="A8095" s="1" t="s">
        <v>47</v>
      </c>
      <c r="B8095" s="7" t="s">
        <v>215</v>
      </c>
      <c r="C8095" s="1" t="s">
        <v>3637</v>
      </c>
      <c r="D8095" s="8">
        <v>0.0</v>
      </c>
      <c r="E8095" s="1"/>
      <c r="F8095" s="1">
        <v>1.1</v>
      </c>
      <c r="G8095" s="1"/>
      <c r="H8095" s="1"/>
    </row>
    <row r="8096">
      <c r="A8096" s="1" t="s">
        <v>47</v>
      </c>
      <c r="B8096" s="7" t="s">
        <v>215</v>
      </c>
      <c r="C8096" s="1" t="s">
        <v>7962</v>
      </c>
      <c r="D8096" s="8">
        <v>0.0</v>
      </c>
      <c r="E8096" s="1"/>
      <c r="F8096" s="1">
        <v>1.0</v>
      </c>
      <c r="G8096" s="1"/>
      <c r="H8096" s="1"/>
    </row>
    <row r="8097">
      <c r="A8097" s="1" t="s">
        <v>47</v>
      </c>
      <c r="B8097" s="7" t="s">
        <v>215</v>
      </c>
      <c r="C8097" s="1" t="s">
        <v>7963</v>
      </c>
      <c r="D8097" s="8">
        <v>0.0</v>
      </c>
      <c r="E8097" s="1"/>
      <c r="F8097" s="1">
        <v>2.6</v>
      </c>
      <c r="G8097" s="1"/>
      <c r="H8097" s="1"/>
    </row>
    <row r="8098">
      <c r="A8098" s="1" t="s">
        <v>47</v>
      </c>
      <c r="B8098" s="7" t="s">
        <v>215</v>
      </c>
      <c r="C8098" s="1" t="s">
        <v>7964</v>
      </c>
      <c r="D8098" s="8">
        <v>0.0</v>
      </c>
      <c r="E8098" s="1"/>
      <c r="F8098" s="1">
        <v>1.0</v>
      </c>
      <c r="G8098" s="1"/>
      <c r="H8098" s="1"/>
    </row>
    <row r="8099">
      <c r="A8099" s="1" t="s">
        <v>47</v>
      </c>
      <c r="B8099" s="7" t="s">
        <v>215</v>
      </c>
      <c r="C8099" s="1" t="s">
        <v>3641</v>
      </c>
      <c r="D8099" s="8">
        <v>0.0</v>
      </c>
      <c r="E8099" s="1"/>
      <c r="F8099" s="1">
        <v>2.4</v>
      </c>
      <c r="G8099" s="1"/>
      <c r="H8099" s="1"/>
    </row>
    <row r="8100">
      <c r="A8100" s="1" t="s">
        <v>47</v>
      </c>
      <c r="B8100" s="7" t="s">
        <v>215</v>
      </c>
      <c r="C8100" s="1" t="s">
        <v>3654</v>
      </c>
      <c r="D8100" s="8">
        <v>0.0</v>
      </c>
      <c r="E8100" s="1"/>
      <c r="F8100" s="1">
        <v>6.9</v>
      </c>
      <c r="G8100" s="1"/>
      <c r="H8100" s="1"/>
    </row>
    <row r="8101">
      <c r="A8101" s="1" t="s">
        <v>47</v>
      </c>
      <c r="B8101" s="7" t="s">
        <v>215</v>
      </c>
      <c r="C8101" s="1" t="s">
        <v>7965</v>
      </c>
      <c r="D8101" s="8">
        <v>0.0</v>
      </c>
      <c r="E8101" s="1"/>
      <c r="F8101" s="1">
        <v>6.4</v>
      </c>
      <c r="G8101" s="1"/>
      <c r="H8101" s="1"/>
    </row>
    <row r="8102">
      <c r="A8102" s="1" t="s">
        <v>47</v>
      </c>
      <c r="B8102" s="7" t="s">
        <v>215</v>
      </c>
      <c r="C8102" s="1" t="s">
        <v>3655</v>
      </c>
      <c r="D8102" s="8">
        <v>0.0</v>
      </c>
      <c r="E8102" s="1"/>
      <c r="F8102" s="1">
        <v>2.3</v>
      </c>
      <c r="G8102" s="1"/>
      <c r="H8102" s="1"/>
    </row>
    <row r="8103">
      <c r="A8103" s="1" t="s">
        <v>47</v>
      </c>
      <c r="B8103" s="7" t="s">
        <v>215</v>
      </c>
      <c r="C8103" s="1" t="s">
        <v>3639</v>
      </c>
      <c r="D8103" s="8">
        <v>0.0</v>
      </c>
      <c r="E8103" s="1"/>
      <c r="F8103" s="1">
        <v>2.1</v>
      </c>
      <c r="G8103" s="1"/>
      <c r="H8103" s="1"/>
    </row>
    <row r="8104">
      <c r="A8104" s="1" t="s">
        <v>47</v>
      </c>
      <c r="B8104" s="7" t="s">
        <v>215</v>
      </c>
      <c r="C8104" s="1" t="s">
        <v>7966</v>
      </c>
      <c r="D8104" s="8">
        <v>0.0</v>
      </c>
      <c r="E8104" s="1"/>
      <c r="F8104" s="1">
        <v>3.5</v>
      </c>
      <c r="G8104" s="1"/>
      <c r="H8104" s="1"/>
    </row>
    <row r="8105">
      <c r="A8105" s="1" t="s">
        <v>47</v>
      </c>
      <c r="B8105" s="7" t="s">
        <v>215</v>
      </c>
      <c r="C8105" s="1" t="s">
        <v>7967</v>
      </c>
      <c r="D8105" s="8">
        <v>0.0</v>
      </c>
      <c r="E8105" s="1"/>
      <c r="F8105" s="1">
        <v>3.2</v>
      </c>
      <c r="G8105" s="1"/>
      <c r="H8105" s="1"/>
    </row>
    <row r="8106">
      <c r="A8106" s="1" t="s">
        <v>47</v>
      </c>
      <c r="B8106" s="7" t="s">
        <v>215</v>
      </c>
      <c r="C8106" s="1" t="s">
        <v>7968</v>
      </c>
      <c r="D8106" s="8">
        <v>0.0</v>
      </c>
      <c r="E8106" s="1"/>
      <c r="F8106" s="1">
        <v>1.0</v>
      </c>
      <c r="G8106" s="1"/>
      <c r="H8106" s="1"/>
    </row>
    <row r="8107">
      <c r="A8107" s="1" t="s">
        <v>47</v>
      </c>
      <c r="B8107" s="7" t="s">
        <v>215</v>
      </c>
      <c r="C8107" s="1" t="s">
        <v>7969</v>
      </c>
      <c r="D8107" s="8">
        <v>1.0</v>
      </c>
      <c r="E8107" s="1"/>
      <c r="F8107" s="1">
        <v>1.9</v>
      </c>
      <c r="G8107" s="1"/>
      <c r="H8107" s="1"/>
    </row>
    <row r="8108">
      <c r="A8108" s="1" t="s">
        <v>47</v>
      </c>
      <c r="B8108" s="7" t="s">
        <v>215</v>
      </c>
      <c r="C8108" s="1" t="s">
        <v>7970</v>
      </c>
      <c r="D8108" s="8">
        <v>0.0</v>
      </c>
      <c r="E8108" s="1"/>
      <c r="F8108" s="1">
        <v>1.0</v>
      </c>
      <c r="G8108" s="1"/>
      <c r="H8108" s="1"/>
    </row>
    <row r="8109">
      <c r="A8109" s="1" t="s">
        <v>47</v>
      </c>
      <c r="B8109" s="7" t="s">
        <v>215</v>
      </c>
      <c r="C8109" s="1" t="s">
        <v>7971</v>
      </c>
      <c r="D8109" s="8">
        <v>0.0</v>
      </c>
      <c r="E8109" s="1"/>
      <c r="F8109" s="1">
        <v>1.0</v>
      </c>
      <c r="G8109" s="1"/>
      <c r="H8109" s="1"/>
    </row>
    <row r="8110">
      <c r="A8110" s="1" t="s">
        <v>47</v>
      </c>
      <c r="B8110" s="7" t="s">
        <v>215</v>
      </c>
      <c r="C8110" s="1" t="s">
        <v>7972</v>
      </c>
      <c r="D8110" s="8">
        <v>0.0</v>
      </c>
      <c r="E8110" s="1"/>
      <c r="F8110" s="1">
        <v>3.4</v>
      </c>
      <c r="G8110" s="1"/>
      <c r="H8110" s="1"/>
    </row>
    <row r="8111">
      <c r="A8111" s="1" t="s">
        <v>47</v>
      </c>
      <c r="B8111" s="7" t="s">
        <v>215</v>
      </c>
      <c r="C8111" s="1" t="s">
        <v>7973</v>
      </c>
      <c r="D8111" s="8">
        <v>1.0</v>
      </c>
      <c r="E8111" s="1"/>
      <c r="F8111" s="1">
        <v>4.3</v>
      </c>
      <c r="G8111" s="1"/>
      <c r="H8111" s="1"/>
    </row>
    <row r="8112">
      <c r="A8112" s="1" t="s">
        <v>47</v>
      </c>
      <c r="B8112" s="7" t="s">
        <v>215</v>
      </c>
      <c r="C8112" s="1" t="s">
        <v>7974</v>
      </c>
      <c r="D8112" s="8">
        <v>0.0</v>
      </c>
      <c r="E8112" s="1"/>
      <c r="F8112" s="1">
        <v>5.1</v>
      </c>
      <c r="G8112" s="1"/>
      <c r="H8112" s="1"/>
    </row>
    <row r="8113">
      <c r="A8113" s="1" t="s">
        <v>47</v>
      </c>
      <c r="B8113" s="7" t="s">
        <v>215</v>
      </c>
      <c r="C8113" s="1" t="s">
        <v>7975</v>
      </c>
      <c r="D8113" s="8">
        <v>0.0</v>
      </c>
      <c r="E8113" s="1"/>
      <c r="F8113" s="1">
        <v>3.3</v>
      </c>
      <c r="G8113" s="1"/>
      <c r="H8113" s="1"/>
    </row>
    <row r="8114">
      <c r="A8114" s="1" t="s">
        <v>47</v>
      </c>
      <c r="B8114" s="7" t="s">
        <v>215</v>
      </c>
      <c r="C8114" s="1" t="s">
        <v>7976</v>
      </c>
      <c r="D8114" s="8">
        <v>0.0</v>
      </c>
      <c r="E8114" s="1"/>
      <c r="F8114" s="1">
        <v>1.0</v>
      </c>
      <c r="G8114" s="1"/>
      <c r="H8114" s="1"/>
    </row>
    <row r="8115">
      <c r="A8115" s="1" t="s">
        <v>47</v>
      </c>
      <c r="B8115" s="7" t="s">
        <v>215</v>
      </c>
      <c r="C8115" s="1" t="s">
        <v>3636</v>
      </c>
      <c r="D8115" s="8">
        <v>0.0</v>
      </c>
      <c r="E8115" s="1"/>
      <c r="F8115" s="1">
        <v>2.4</v>
      </c>
      <c r="G8115" s="1"/>
      <c r="H8115" s="1"/>
    </row>
    <row r="8116">
      <c r="A8116" s="1" t="s">
        <v>47</v>
      </c>
      <c r="B8116" s="7" t="s">
        <v>215</v>
      </c>
      <c r="C8116" s="1" t="s">
        <v>7977</v>
      </c>
      <c r="D8116" s="8">
        <v>0.0</v>
      </c>
      <c r="E8116" s="1"/>
      <c r="F8116" s="1">
        <v>1.9</v>
      </c>
      <c r="G8116" s="1"/>
      <c r="H8116" s="1"/>
    </row>
    <row r="8117">
      <c r="A8117" s="1" t="s">
        <v>47</v>
      </c>
      <c r="B8117" s="7" t="s">
        <v>215</v>
      </c>
      <c r="C8117" s="1" t="s">
        <v>7978</v>
      </c>
      <c r="D8117" s="8">
        <v>0.0</v>
      </c>
      <c r="E8117" s="1"/>
      <c r="F8117" s="1">
        <v>1.0</v>
      </c>
      <c r="G8117" s="1"/>
      <c r="H8117" s="1"/>
    </row>
    <row r="8118">
      <c r="A8118" s="1" t="s">
        <v>47</v>
      </c>
      <c r="B8118" s="7" t="s">
        <v>215</v>
      </c>
      <c r="C8118" s="1" t="s">
        <v>7979</v>
      </c>
      <c r="D8118" s="8">
        <v>0.0</v>
      </c>
      <c r="E8118" s="1"/>
      <c r="F8118" s="1">
        <v>1.0</v>
      </c>
      <c r="G8118" s="1"/>
      <c r="H8118" s="1"/>
    </row>
    <row r="8119">
      <c r="A8119" s="1" t="s">
        <v>47</v>
      </c>
      <c r="B8119" s="7" t="s">
        <v>215</v>
      </c>
      <c r="C8119" s="1" t="s">
        <v>7980</v>
      </c>
      <c r="D8119" s="8">
        <v>0.0</v>
      </c>
      <c r="E8119" s="1"/>
      <c r="F8119" s="1">
        <v>1.6</v>
      </c>
      <c r="G8119" s="1"/>
      <c r="H8119" s="1"/>
    </row>
    <row r="8120">
      <c r="A8120" s="1" t="s">
        <v>47</v>
      </c>
      <c r="B8120" s="7" t="s">
        <v>215</v>
      </c>
      <c r="C8120" s="1" t="s">
        <v>7981</v>
      </c>
      <c r="D8120" s="8">
        <v>0.0</v>
      </c>
      <c r="E8120" s="1"/>
      <c r="F8120" s="1">
        <v>1.3</v>
      </c>
      <c r="G8120" s="1"/>
      <c r="H8120" s="1"/>
    </row>
    <row r="8121">
      <c r="A8121" s="1" t="s">
        <v>47</v>
      </c>
      <c r="B8121" s="7" t="s">
        <v>215</v>
      </c>
      <c r="C8121" s="1" t="s">
        <v>7982</v>
      </c>
      <c r="D8121" s="8">
        <v>0.0</v>
      </c>
      <c r="E8121" s="1"/>
      <c r="F8121" s="1">
        <v>57.5</v>
      </c>
      <c r="G8121" s="1"/>
      <c r="H8121" s="1"/>
    </row>
    <row r="8122">
      <c r="A8122" s="1" t="s">
        <v>47</v>
      </c>
      <c r="B8122" s="7" t="s">
        <v>215</v>
      </c>
      <c r="C8122" s="1" t="s">
        <v>7983</v>
      </c>
      <c r="D8122" s="8">
        <v>0.0</v>
      </c>
      <c r="E8122" s="1"/>
      <c r="F8122" s="1">
        <v>1.5</v>
      </c>
      <c r="G8122" s="1"/>
      <c r="H8122" s="1"/>
    </row>
    <row r="8123">
      <c r="A8123" s="1" t="s">
        <v>47</v>
      </c>
      <c r="B8123" s="7" t="s">
        <v>216</v>
      </c>
      <c r="C8123" s="1" t="s">
        <v>7984</v>
      </c>
      <c r="D8123" s="8">
        <v>0.0</v>
      </c>
      <c r="E8123" s="1"/>
      <c r="F8123" s="1">
        <v>8.8</v>
      </c>
      <c r="G8123" s="1"/>
      <c r="H8123" s="1"/>
    </row>
    <row r="8124">
      <c r="A8124" s="1" t="s">
        <v>47</v>
      </c>
      <c r="B8124" s="7" t="s">
        <v>216</v>
      </c>
      <c r="C8124" s="1" t="s">
        <v>7985</v>
      </c>
      <c r="D8124" s="8">
        <v>0.0</v>
      </c>
      <c r="E8124" s="1"/>
      <c r="F8124" s="1">
        <v>8.1</v>
      </c>
      <c r="G8124" s="1"/>
      <c r="H8124" s="1"/>
    </row>
    <row r="8125">
      <c r="A8125" s="1" t="s">
        <v>47</v>
      </c>
      <c r="B8125" s="7" t="s">
        <v>216</v>
      </c>
      <c r="C8125" s="1" t="s">
        <v>7986</v>
      </c>
      <c r="D8125" s="8">
        <v>0.0</v>
      </c>
      <c r="E8125" s="1"/>
      <c r="F8125" s="1">
        <v>8.9</v>
      </c>
      <c r="G8125" s="1"/>
      <c r="H8125" s="1"/>
    </row>
    <row r="8126">
      <c r="A8126" s="1" t="s">
        <v>47</v>
      </c>
      <c r="B8126" s="7" t="s">
        <v>216</v>
      </c>
      <c r="C8126" s="1" t="s">
        <v>1858</v>
      </c>
      <c r="D8126" s="8">
        <v>0.0</v>
      </c>
      <c r="E8126" s="1"/>
      <c r="F8126" s="1">
        <v>13.2</v>
      </c>
      <c r="G8126" s="1"/>
      <c r="H8126" s="1"/>
    </row>
    <row r="8127">
      <c r="A8127" s="1" t="s">
        <v>47</v>
      </c>
      <c r="B8127" s="7" t="s">
        <v>216</v>
      </c>
      <c r="C8127" s="1" t="s">
        <v>7987</v>
      </c>
      <c r="D8127" s="8">
        <v>0.0</v>
      </c>
      <c r="E8127" s="1"/>
      <c r="F8127" s="1">
        <v>7.0</v>
      </c>
      <c r="G8127" s="1"/>
      <c r="H8127" s="1"/>
    </row>
    <row r="8128">
      <c r="A8128" s="1" t="s">
        <v>47</v>
      </c>
      <c r="B8128" s="7" t="s">
        <v>216</v>
      </c>
      <c r="C8128" s="1" t="s">
        <v>7988</v>
      </c>
      <c r="D8128" s="8">
        <v>0.0</v>
      </c>
      <c r="E8128" s="1"/>
      <c r="F8128" s="1">
        <v>11.7</v>
      </c>
      <c r="G8128" s="1"/>
      <c r="H8128" s="1"/>
    </row>
    <row r="8129">
      <c r="A8129" s="1" t="s">
        <v>47</v>
      </c>
      <c r="B8129" s="7" t="s">
        <v>216</v>
      </c>
      <c r="C8129" s="1" t="s">
        <v>7989</v>
      </c>
      <c r="D8129" s="8">
        <v>0.0</v>
      </c>
      <c r="E8129" s="1"/>
      <c r="F8129" s="1">
        <v>11.3</v>
      </c>
      <c r="G8129" s="1"/>
      <c r="H8129" s="1"/>
    </row>
    <row r="8130">
      <c r="A8130" s="1" t="s">
        <v>47</v>
      </c>
      <c r="B8130" s="7" t="s">
        <v>216</v>
      </c>
      <c r="C8130" s="1" t="s">
        <v>7990</v>
      </c>
      <c r="D8130" s="8">
        <v>0.0</v>
      </c>
      <c r="E8130" s="1"/>
      <c r="F8130" s="1">
        <v>94.3</v>
      </c>
      <c r="G8130" s="1"/>
      <c r="H8130" s="1"/>
    </row>
    <row r="8131">
      <c r="A8131" s="1" t="s">
        <v>47</v>
      </c>
      <c r="B8131" s="7" t="s">
        <v>216</v>
      </c>
      <c r="C8131" s="1" t="s">
        <v>7991</v>
      </c>
      <c r="D8131" s="8">
        <v>0.0</v>
      </c>
      <c r="E8131" s="1"/>
      <c r="F8131" s="1">
        <v>12.0</v>
      </c>
      <c r="G8131" s="1"/>
      <c r="H8131" s="1"/>
    </row>
    <row r="8132">
      <c r="A8132" s="1" t="s">
        <v>47</v>
      </c>
      <c r="B8132" s="7" t="s">
        <v>216</v>
      </c>
      <c r="C8132" s="1" t="s">
        <v>7992</v>
      </c>
      <c r="D8132" s="8">
        <v>0.0</v>
      </c>
      <c r="E8132" s="1"/>
      <c r="F8132" s="1">
        <v>8.0</v>
      </c>
      <c r="G8132" s="1"/>
      <c r="H8132" s="1"/>
    </row>
    <row r="8133">
      <c r="A8133" s="1" t="s">
        <v>47</v>
      </c>
      <c r="B8133" s="7" t="s">
        <v>216</v>
      </c>
      <c r="C8133" s="1" t="s">
        <v>7993</v>
      </c>
      <c r="D8133" s="8">
        <v>0.0</v>
      </c>
      <c r="E8133" s="1"/>
      <c r="F8133" s="1">
        <v>82.0</v>
      </c>
      <c r="G8133" s="1"/>
      <c r="H8133" s="1"/>
    </row>
    <row r="8134">
      <c r="A8134" s="1" t="s">
        <v>47</v>
      </c>
      <c r="B8134" s="7" t="s">
        <v>216</v>
      </c>
      <c r="C8134" s="1" t="s">
        <v>7994</v>
      </c>
      <c r="D8134" s="8">
        <v>0.0</v>
      </c>
      <c r="E8134" s="1"/>
      <c r="F8134" s="1">
        <v>10.0</v>
      </c>
      <c r="G8134" s="1"/>
      <c r="H8134" s="1"/>
    </row>
    <row r="8135">
      <c r="A8135" s="1" t="s">
        <v>47</v>
      </c>
      <c r="B8135" s="7" t="s">
        <v>216</v>
      </c>
      <c r="C8135" s="1" t="s">
        <v>7995</v>
      </c>
      <c r="D8135" s="8">
        <v>0.0</v>
      </c>
      <c r="E8135" s="1"/>
      <c r="F8135" s="1">
        <v>7.0</v>
      </c>
      <c r="G8135" s="1"/>
      <c r="H8135" s="1"/>
    </row>
    <row r="8136">
      <c r="A8136" s="1" t="s">
        <v>47</v>
      </c>
      <c r="B8136" s="7" t="s">
        <v>216</v>
      </c>
      <c r="C8136" s="1" t="s">
        <v>7996</v>
      </c>
      <c r="D8136" s="8">
        <v>0.0</v>
      </c>
      <c r="E8136" s="1"/>
      <c r="F8136" s="1">
        <v>11.0</v>
      </c>
      <c r="G8136" s="1"/>
      <c r="H8136" s="1"/>
    </row>
    <row r="8137">
      <c r="A8137" s="1" t="s">
        <v>47</v>
      </c>
      <c r="B8137" s="7" t="s">
        <v>216</v>
      </c>
      <c r="C8137" s="1" t="s">
        <v>7997</v>
      </c>
      <c r="D8137" s="8">
        <v>0.0</v>
      </c>
      <c r="E8137" s="1"/>
      <c r="F8137" s="1">
        <v>9.0</v>
      </c>
      <c r="G8137" s="1"/>
      <c r="H8137" s="1"/>
    </row>
    <row r="8138">
      <c r="A8138" s="1" t="s">
        <v>47</v>
      </c>
      <c r="B8138" s="7" t="s">
        <v>216</v>
      </c>
      <c r="C8138" s="1" t="s">
        <v>7998</v>
      </c>
      <c r="D8138" s="8">
        <v>0.0</v>
      </c>
      <c r="E8138" s="1"/>
      <c r="F8138" s="1">
        <v>11.0</v>
      </c>
      <c r="G8138" s="1"/>
      <c r="H8138" s="1"/>
    </row>
    <row r="8139">
      <c r="A8139" s="1" t="s">
        <v>47</v>
      </c>
      <c r="B8139" s="7" t="s">
        <v>216</v>
      </c>
      <c r="C8139" s="1" t="s">
        <v>4604</v>
      </c>
      <c r="D8139" s="8">
        <v>0.0</v>
      </c>
      <c r="E8139" s="1"/>
      <c r="F8139" s="1">
        <v>12.0</v>
      </c>
      <c r="G8139" s="1"/>
      <c r="H8139" s="1"/>
    </row>
    <row r="8140">
      <c r="A8140" s="1" t="s">
        <v>47</v>
      </c>
      <c r="B8140" s="7" t="s">
        <v>216</v>
      </c>
      <c r="C8140" s="1" t="s">
        <v>7999</v>
      </c>
      <c r="D8140" s="8">
        <v>0.0</v>
      </c>
      <c r="E8140" s="1"/>
      <c r="F8140" s="1">
        <v>5.0</v>
      </c>
      <c r="G8140" s="1"/>
      <c r="H8140" s="1"/>
    </row>
    <row r="8141">
      <c r="A8141" s="1" t="s">
        <v>47</v>
      </c>
      <c r="B8141" s="7" t="s">
        <v>216</v>
      </c>
      <c r="C8141" s="1" t="s">
        <v>8000</v>
      </c>
      <c r="D8141" s="8">
        <v>0.0</v>
      </c>
      <c r="E8141" s="1"/>
      <c r="F8141" s="1">
        <v>1.0</v>
      </c>
      <c r="G8141" s="1"/>
      <c r="H8141" s="1"/>
    </row>
    <row r="8142">
      <c r="A8142" s="1" t="s">
        <v>47</v>
      </c>
      <c r="B8142" s="7" t="s">
        <v>217</v>
      </c>
      <c r="C8142" s="1" t="s">
        <v>8001</v>
      </c>
      <c r="D8142" s="8">
        <v>0.0</v>
      </c>
      <c r="E8142" s="1"/>
      <c r="F8142" s="1">
        <v>8.6</v>
      </c>
      <c r="G8142" s="1"/>
      <c r="H8142" s="1"/>
    </row>
    <row r="8143">
      <c r="A8143" s="1" t="s">
        <v>47</v>
      </c>
      <c r="B8143" s="7" t="s">
        <v>217</v>
      </c>
      <c r="C8143" s="1" t="s">
        <v>8002</v>
      </c>
      <c r="D8143" s="8">
        <v>0.0</v>
      </c>
      <c r="E8143" s="1"/>
      <c r="F8143" s="1">
        <v>7.6</v>
      </c>
      <c r="G8143" s="1"/>
      <c r="H8143" s="1"/>
    </row>
    <row r="8144">
      <c r="A8144" s="1" t="s">
        <v>47</v>
      </c>
      <c r="B8144" s="7" t="s">
        <v>217</v>
      </c>
      <c r="C8144" s="1" t="s">
        <v>8003</v>
      </c>
      <c r="D8144" s="8">
        <v>0.0</v>
      </c>
      <c r="E8144" s="1"/>
      <c r="F8144" s="1">
        <v>2.1</v>
      </c>
      <c r="G8144" s="1"/>
      <c r="H8144" s="1"/>
    </row>
    <row r="8145">
      <c r="A8145" s="1" t="s">
        <v>47</v>
      </c>
      <c r="B8145" s="7" t="s">
        <v>217</v>
      </c>
      <c r="C8145" s="1" t="s">
        <v>8004</v>
      </c>
      <c r="D8145" s="8">
        <v>0.0</v>
      </c>
      <c r="E8145" s="1"/>
      <c r="F8145" s="1">
        <v>4.4</v>
      </c>
      <c r="G8145" s="1"/>
      <c r="H8145" s="1"/>
    </row>
    <row r="8146">
      <c r="A8146" s="1" t="s">
        <v>47</v>
      </c>
      <c r="B8146" s="7" t="s">
        <v>217</v>
      </c>
      <c r="C8146" s="1" t="s">
        <v>8005</v>
      </c>
      <c r="D8146" s="8">
        <v>0.0</v>
      </c>
      <c r="E8146" s="1"/>
      <c r="F8146" s="1">
        <v>9.4</v>
      </c>
      <c r="G8146" s="1"/>
      <c r="H8146" s="1"/>
    </row>
    <row r="8147">
      <c r="A8147" s="1" t="s">
        <v>47</v>
      </c>
      <c r="B8147" s="7" t="s">
        <v>217</v>
      </c>
      <c r="C8147" s="1" t="s">
        <v>8006</v>
      </c>
      <c r="D8147" s="8">
        <v>0.0</v>
      </c>
      <c r="E8147" s="1"/>
      <c r="F8147" s="1">
        <v>6.3</v>
      </c>
      <c r="G8147" s="1"/>
      <c r="H8147" s="1"/>
    </row>
    <row r="8148">
      <c r="A8148" s="1" t="s">
        <v>47</v>
      </c>
      <c r="B8148" s="7" t="s">
        <v>217</v>
      </c>
      <c r="C8148" s="1" t="s">
        <v>8007</v>
      </c>
      <c r="D8148" s="8">
        <v>0.0</v>
      </c>
      <c r="E8148" s="1"/>
      <c r="F8148" s="1">
        <v>7.6</v>
      </c>
      <c r="G8148" s="1"/>
      <c r="H8148" s="1"/>
    </row>
    <row r="8149">
      <c r="A8149" s="1" t="s">
        <v>47</v>
      </c>
      <c r="B8149" s="7" t="s">
        <v>217</v>
      </c>
      <c r="C8149" s="1" t="s">
        <v>8008</v>
      </c>
      <c r="D8149" s="8">
        <v>0.0</v>
      </c>
      <c r="E8149" s="1"/>
      <c r="F8149" s="1">
        <v>3.7</v>
      </c>
      <c r="G8149" s="1"/>
      <c r="H8149" s="1"/>
    </row>
    <row r="8150">
      <c r="A8150" s="1" t="s">
        <v>47</v>
      </c>
      <c r="B8150" s="7" t="s">
        <v>217</v>
      </c>
      <c r="C8150" s="1" t="s">
        <v>8009</v>
      </c>
      <c r="D8150" s="8">
        <v>0.0</v>
      </c>
      <c r="E8150" s="1"/>
      <c r="F8150" s="1">
        <v>8.2</v>
      </c>
      <c r="G8150" s="1"/>
      <c r="H8150" s="1"/>
    </row>
    <row r="8151">
      <c r="A8151" s="1" t="s">
        <v>47</v>
      </c>
      <c r="B8151" s="7" t="s">
        <v>217</v>
      </c>
      <c r="C8151" s="1" t="s">
        <v>8010</v>
      </c>
      <c r="D8151" s="8">
        <v>0.0</v>
      </c>
      <c r="E8151" s="1"/>
      <c r="F8151" s="1">
        <v>7.3</v>
      </c>
      <c r="G8151" s="1"/>
      <c r="H8151" s="1"/>
    </row>
    <row r="8152">
      <c r="A8152" s="1" t="s">
        <v>47</v>
      </c>
      <c r="B8152" s="7" t="s">
        <v>217</v>
      </c>
      <c r="C8152" s="1" t="s">
        <v>8011</v>
      </c>
      <c r="D8152" s="8">
        <v>0.0</v>
      </c>
      <c r="E8152" s="1"/>
      <c r="F8152" s="1">
        <v>3.9</v>
      </c>
      <c r="G8152" s="1"/>
      <c r="H8152" s="1"/>
    </row>
    <row r="8153">
      <c r="A8153" s="1" t="s">
        <v>47</v>
      </c>
      <c r="B8153" s="7" t="s">
        <v>217</v>
      </c>
      <c r="C8153" s="1" t="s">
        <v>8012</v>
      </c>
      <c r="D8153" s="8">
        <v>0.0</v>
      </c>
      <c r="E8153" s="1"/>
      <c r="F8153" s="1">
        <v>18.7</v>
      </c>
      <c r="G8153" s="1"/>
      <c r="H8153" s="1"/>
    </row>
    <row r="8154">
      <c r="A8154" s="1" t="s">
        <v>47</v>
      </c>
      <c r="B8154" s="7" t="s">
        <v>217</v>
      </c>
      <c r="C8154" s="1" t="s">
        <v>8013</v>
      </c>
      <c r="D8154" s="8">
        <v>0.0</v>
      </c>
      <c r="E8154" s="1"/>
      <c r="F8154" s="1">
        <v>1.0</v>
      </c>
      <c r="G8154" s="1"/>
      <c r="H8154" s="1"/>
    </row>
    <row r="8155">
      <c r="A8155" s="1" t="s">
        <v>47</v>
      </c>
      <c r="B8155" s="7" t="s">
        <v>217</v>
      </c>
      <c r="C8155" s="1" t="s">
        <v>8014</v>
      </c>
      <c r="D8155" s="8">
        <v>0.0</v>
      </c>
      <c r="E8155" s="1"/>
      <c r="F8155" s="1">
        <v>2.3</v>
      </c>
      <c r="G8155" s="1"/>
      <c r="H8155" s="1"/>
    </row>
    <row r="8156">
      <c r="A8156" s="1" t="s">
        <v>47</v>
      </c>
      <c r="B8156" s="7" t="s">
        <v>217</v>
      </c>
      <c r="C8156" s="1" t="s">
        <v>8015</v>
      </c>
      <c r="D8156" s="8">
        <v>0.0</v>
      </c>
      <c r="E8156" s="1"/>
      <c r="F8156" s="1">
        <v>5.7</v>
      </c>
      <c r="G8156" s="1"/>
      <c r="H8156" s="1"/>
    </row>
    <row r="8157">
      <c r="A8157" s="1" t="s">
        <v>47</v>
      </c>
      <c r="B8157" s="7" t="s">
        <v>217</v>
      </c>
      <c r="C8157" s="1" t="s">
        <v>8016</v>
      </c>
      <c r="D8157" s="8">
        <v>0.0</v>
      </c>
      <c r="E8157" s="1"/>
      <c r="F8157" s="1">
        <v>10.8</v>
      </c>
      <c r="G8157" s="1"/>
      <c r="H8157" s="1"/>
    </row>
    <row r="8158">
      <c r="A8158" s="1" t="s">
        <v>47</v>
      </c>
      <c r="B8158" s="7" t="s">
        <v>217</v>
      </c>
      <c r="C8158" s="1" t="s">
        <v>8017</v>
      </c>
      <c r="D8158" s="8">
        <v>0.0</v>
      </c>
      <c r="E8158" s="1"/>
      <c r="F8158" s="1">
        <v>2.6</v>
      </c>
      <c r="G8158" s="1"/>
      <c r="H8158" s="1"/>
    </row>
    <row r="8159">
      <c r="A8159" s="1" t="s">
        <v>47</v>
      </c>
      <c r="B8159" s="7" t="s">
        <v>217</v>
      </c>
      <c r="C8159" s="1" t="s">
        <v>8018</v>
      </c>
      <c r="D8159" s="8">
        <v>0.0</v>
      </c>
      <c r="E8159" s="1"/>
      <c r="F8159" s="1">
        <v>6.2</v>
      </c>
      <c r="G8159" s="1"/>
      <c r="H8159" s="1"/>
    </row>
    <row r="8160">
      <c r="A8160" s="1" t="s">
        <v>47</v>
      </c>
      <c r="B8160" s="7" t="s">
        <v>217</v>
      </c>
      <c r="C8160" s="1" t="s">
        <v>8019</v>
      </c>
      <c r="D8160" s="8">
        <v>0.0</v>
      </c>
      <c r="E8160" s="1"/>
      <c r="F8160" s="1">
        <v>11.8</v>
      </c>
      <c r="G8160" s="1"/>
      <c r="H8160" s="1"/>
    </row>
    <row r="8161">
      <c r="A8161" s="1" t="s">
        <v>47</v>
      </c>
      <c r="B8161" s="7" t="s">
        <v>217</v>
      </c>
      <c r="C8161" s="1" t="s">
        <v>8020</v>
      </c>
      <c r="D8161" s="8">
        <v>0.0</v>
      </c>
      <c r="E8161" s="1"/>
      <c r="F8161" s="1">
        <v>6.3</v>
      </c>
      <c r="G8161" s="1"/>
      <c r="H8161" s="1"/>
    </row>
    <row r="8162">
      <c r="A8162" s="1" t="s">
        <v>47</v>
      </c>
      <c r="B8162" s="7" t="s">
        <v>217</v>
      </c>
      <c r="C8162" s="1" t="s">
        <v>8021</v>
      </c>
      <c r="D8162" s="8">
        <v>0.0</v>
      </c>
      <c r="E8162" s="1"/>
      <c r="F8162" s="1">
        <v>5.7</v>
      </c>
      <c r="G8162" s="1"/>
      <c r="H8162" s="1"/>
    </row>
    <row r="8163">
      <c r="A8163" s="1" t="s">
        <v>47</v>
      </c>
      <c r="B8163" s="7" t="s">
        <v>217</v>
      </c>
      <c r="C8163" s="1" t="s">
        <v>8022</v>
      </c>
      <c r="D8163" s="8">
        <v>0.0</v>
      </c>
      <c r="E8163" s="1"/>
      <c r="F8163" s="1">
        <v>2.7</v>
      </c>
      <c r="G8163" s="1"/>
      <c r="H8163" s="1"/>
    </row>
    <row r="8164">
      <c r="A8164" s="1" t="s">
        <v>47</v>
      </c>
      <c r="B8164" s="7" t="s">
        <v>217</v>
      </c>
      <c r="C8164" s="1" t="s">
        <v>8023</v>
      </c>
      <c r="D8164" s="8">
        <v>0.0</v>
      </c>
      <c r="E8164" s="1"/>
      <c r="F8164" s="1">
        <v>1.0</v>
      </c>
      <c r="G8164" s="1"/>
      <c r="H8164" s="1"/>
    </row>
    <row r="8165">
      <c r="A8165" s="1" t="s">
        <v>47</v>
      </c>
      <c r="B8165" s="7" t="s">
        <v>217</v>
      </c>
      <c r="C8165" s="1" t="s">
        <v>8024</v>
      </c>
      <c r="D8165" s="8">
        <v>0.0</v>
      </c>
      <c r="E8165" s="1"/>
      <c r="F8165" s="1">
        <v>1.0</v>
      </c>
      <c r="G8165" s="1"/>
      <c r="H8165" s="1"/>
    </row>
    <row r="8166">
      <c r="A8166" s="1" t="s">
        <v>47</v>
      </c>
      <c r="B8166" s="7" t="s">
        <v>217</v>
      </c>
      <c r="C8166" s="1" t="s">
        <v>8025</v>
      </c>
      <c r="D8166" s="8">
        <v>0.0</v>
      </c>
      <c r="E8166" s="1"/>
      <c r="F8166" s="1">
        <v>5.5</v>
      </c>
      <c r="G8166" s="1"/>
      <c r="H8166" s="1"/>
    </row>
    <row r="8167">
      <c r="A8167" s="1" t="s">
        <v>47</v>
      </c>
      <c r="B8167" s="7" t="s">
        <v>217</v>
      </c>
      <c r="C8167" s="1" t="s">
        <v>8026</v>
      </c>
      <c r="D8167" s="8">
        <v>0.0</v>
      </c>
      <c r="E8167" s="1"/>
      <c r="F8167" s="1">
        <v>1.0</v>
      </c>
      <c r="G8167" s="1"/>
      <c r="H8167" s="1"/>
    </row>
    <row r="8168">
      <c r="A8168" s="1" t="s">
        <v>47</v>
      </c>
      <c r="B8168" s="7" t="s">
        <v>217</v>
      </c>
      <c r="C8168" s="1" t="s">
        <v>8027</v>
      </c>
      <c r="D8168" s="8">
        <v>0.0</v>
      </c>
      <c r="E8168" s="1"/>
      <c r="F8168" s="1">
        <v>1.0</v>
      </c>
      <c r="G8168" s="1"/>
      <c r="H8168" s="1"/>
    </row>
    <row r="8169">
      <c r="A8169" s="1" t="s">
        <v>47</v>
      </c>
      <c r="B8169" s="7" t="s">
        <v>217</v>
      </c>
      <c r="C8169" s="1" t="s">
        <v>8028</v>
      </c>
      <c r="D8169" s="8">
        <v>0.0</v>
      </c>
      <c r="E8169" s="1"/>
      <c r="F8169" s="1">
        <v>1.0</v>
      </c>
      <c r="G8169" s="1"/>
      <c r="H8169" s="1"/>
    </row>
    <row r="8170">
      <c r="A8170" s="1" t="s">
        <v>47</v>
      </c>
      <c r="B8170" s="7" t="s">
        <v>217</v>
      </c>
      <c r="C8170" s="1" t="s">
        <v>8029</v>
      </c>
      <c r="D8170" s="8">
        <v>0.0</v>
      </c>
      <c r="E8170" s="1"/>
      <c r="F8170" s="1">
        <v>3.0</v>
      </c>
      <c r="G8170" s="1"/>
      <c r="H8170" s="1"/>
    </row>
    <row r="8171">
      <c r="A8171" s="1" t="s">
        <v>47</v>
      </c>
      <c r="B8171" s="7" t="s">
        <v>217</v>
      </c>
      <c r="C8171" s="1" t="s">
        <v>8030</v>
      </c>
      <c r="D8171" s="8">
        <v>0.0</v>
      </c>
      <c r="E8171" s="1"/>
      <c r="F8171" s="1">
        <v>12.0</v>
      </c>
      <c r="G8171" s="1"/>
      <c r="H8171" s="1"/>
    </row>
    <row r="8172">
      <c r="A8172" s="1" t="s">
        <v>47</v>
      </c>
      <c r="B8172" s="7" t="s">
        <v>217</v>
      </c>
      <c r="C8172" s="1" t="s">
        <v>8031</v>
      </c>
      <c r="D8172" s="8">
        <v>0.0</v>
      </c>
      <c r="E8172" s="1"/>
      <c r="F8172" s="1">
        <v>2.0</v>
      </c>
      <c r="G8172" s="1"/>
      <c r="H8172" s="1"/>
    </row>
    <row r="8173">
      <c r="A8173" s="1" t="s">
        <v>47</v>
      </c>
      <c r="B8173" s="7" t="s">
        <v>217</v>
      </c>
      <c r="C8173" s="1" t="s">
        <v>8032</v>
      </c>
      <c r="D8173" s="8">
        <v>0.0</v>
      </c>
      <c r="E8173" s="1"/>
      <c r="F8173" s="1">
        <v>1.0</v>
      </c>
      <c r="G8173" s="1"/>
      <c r="H8173" s="1"/>
    </row>
    <row r="8174">
      <c r="A8174" s="1" t="s">
        <v>47</v>
      </c>
      <c r="B8174" s="7" t="s">
        <v>217</v>
      </c>
      <c r="C8174" s="1" t="s">
        <v>8033</v>
      </c>
      <c r="D8174" s="8">
        <v>0.0</v>
      </c>
      <c r="E8174" s="1"/>
      <c r="F8174" s="1">
        <v>7.0</v>
      </c>
      <c r="G8174" s="1"/>
      <c r="H8174" s="1"/>
    </row>
    <row r="8175">
      <c r="A8175" s="1" t="s">
        <v>47</v>
      </c>
      <c r="B8175" s="7" t="s">
        <v>217</v>
      </c>
      <c r="C8175" s="1" t="s">
        <v>8034</v>
      </c>
      <c r="D8175" s="8">
        <v>0.0</v>
      </c>
      <c r="E8175" s="1"/>
      <c r="F8175" s="1">
        <v>1.0</v>
      </c>
      <c r="G8175" s="1"/>
      <c r="H8175" s="1"/>
    </row>
    <row r="8176">
      <c r="A8176" s="1" t="s">
        <v>47</v>
      </c>
      <c r="B8176" s="7" t="s">
        <v>217</v>
      </c>
      <c r="C8176" s="1" t="s">
        <v>8035</v>
      </c>
      <c r="D8176" s="8">
        <v>0.0</v>
      </c>
      <c r="E8176" s="1"/>
      <c r="F8176" s="1">
        <v>6.0</v>
      </c>
      <c r="G8176" s="1"/>
      <c r="H8176" s="1"/>
    </row>
    <row r="8177">
      <c r="A8177" s="1" t="s">
        <v>47</v>
      </c>
      <c r="B8177" s="7" t="s">
        <v>217</v>
      </c>
      <c r="C8177" s="1" t="s">
        <v>8036</v>
      </c>
      <c r="D8177" s="8">
        <v>0.0</v>
      </c>
      <c r="E8177" s="1"/>
      <c r="F8177" s="1">
        <v>3.0</v>
      </c>
      <c r="G8177" s="1"/>
      <c r="H8177" s="1"/>
    </row>
    <row r="8178">
      <c r="A8178" s="1" t="s">
        <v>47</v>
      </c>
      <c r="B8178" s="7" t="s">
        <v>217</v>
      </c>
      <c r="C8178" s="1" t="s">
        <v>8037</v>
      </c>
      <c r="D8178" s="8">
        <v>0.0</v>
      </c>
      <c r="E8178" s="1"/>
      <c r="F8178" s="1">
        <v>88.0</v>
      </c>
      <c r="G8178" s="1"/>
      <c r="H8178" s="1"/>
    </row>
    <row r="8179">
      <c r="A8179" s="1" t="s">
        <v>47</v>
      </c>
      <c r="B8179" s="7" t="s">
        <v>217</v>
      </c>
      <c r="C8179" s="1" t="s">
        <v>8038</v>
      </c>
      <c r="D8179" s="8">
        <v>0.0</v>
      </c>
      <c r="E8179" s="1"/>
      <c r="F8179" s="1">
        <v>3.0</v>
      </c>
      <c r="G8179" s="1"/>
      <c r="H8179" s="1"/>
    </row>
    <row r="8180">
      <c r="A8180" s="1" t="s">
        <v>47</v>
      </c>
      <c r="B8180" s="7" t="s">
        <v>217</v>
      </c>
      <c r="C8180" s="1" t="s">
        <v>8039</v>
      </c>
      <c r="D8180" s="8">
        <v>0.0</v>
      </c>
      <c r="E8180" s="1"/>
      <c r="F8180" s="1">
        <v>3.0</v>
      </c>
      <c r="G8180" s="1"/>
      <c r="H8180" s="1"/>
    </row>
    <row r="8181">
      <c r="A8181" s="1" t="s">
        <v>47</v>
      </c>
      <c r="B8181" s="7" t="s">
        <v>217</v>
      </c>
      <c r="C8181" s="1" t="s">
        <v>900</v>
      </c>
      <c r="D8181" s="8">
        <v>0.0</v>
      </c>
      <c r="E8181" s="1"/>
      <c r="F8181" s="1">
        <v>2.0</v>
      </c>
      <c r="G8181" s="1"/>
      <c r="H8181" s="1"/>
    </row>
    <row r="8182">
      <c r="A8182" s="1" t="s">
        <v>47</v>
      </c>
      <c r="B8182" s="7" t="s">
        <v>217</v>
      </c>
      <c r="C8182" s="1" t="s">
        <v>8040</v>
      </c>
      <c r="D8182" s="8">
        <v>0.0</v>
      </c>
      <c r="E8182" s="1"/>
      <c r="F8182" s="1">
        <v>1.0</v>
      </c>
      <c r="G8182" s="1"/>
      <c r="H8182" s="1"/>
    </row>
    <row r="8183">
      <c r="A8183" s="1" t="s">
        <v>47</v>
      </c>
      <c r="B8183" s="7" t="s">
        <v>217</v>
      </c>
      <c r="C8183" s="1" t="s">
        <v>8041</v>
      </c>
      <c r="D8183" s="8">
        <v>0.0</v>
      </c>
      <c r="E8183" s="1"/>
      <c r="F8183" s="1">
        <v>1.0</v>
      </c>
      <c r="G8183" s="1"/>
      <c r="H8183" s="1"/>
    </row>
    <row r="8184">
      <c r="A8184" s="1" t="s">
        <v>47</v>
      </c>
      <c r="B8184" s="7" t="s">
        <v>217</v>
      </c>
      <c r="C8184" s="1" t="s">
        <v>8042</v>
      </c>
      <c r="D8184" s="8">
        <v>0.0</v>
      </c>
      <c r="E8184" s="1"/>
      <c r="F8184" s="1">
        <v>3.0</v>
      </c>
      <c r="G8184" s="1"/>
      <c r="H8184" s="1"/>
    </row>
    <row r="8185">
      <c r="A8185" s="1" t="s">
        <v>47</v>
      </c>
      <c r="B8185" s="7" t="s">
        <v>217</v>
      </c>
      <c r="C8185" s="1" t="s">
        <v>8043</v>
      </c>
      <c r="D8185" s="8">
        <v>0.0</v>
      </c>
      <c r="E8185" s="1"/>
      <c r="F8185" s="1">
        <v>1.0</v>
      </c>
      <c r="G8185" s="1"/>
      <c r="H8185" s="1"/>
    </row>
    <row r="8186">
      <c r="A8186" s="1" t="s">
        <v>47</v>
      </c>
      <c r="B8186" s="7" t="s">
        <v>217</v>
      </c>
      <c r="C8186" s="1" t="s">
        <v>8044</v>
      </c>
      <c r="D8186" s="8">
        <v>0.0</v>
      </c>
      <c r="E8186" s="1"/>
      <c r="F8186" s="1">
        <v>1.0</v>
      </c>
      <c r="G8186" s="1"/>
      <c r="H8186" s="1"/>
    </row>
    <row r="8187">
      <c r="A8187" s="1" t="s">
        <v>47</v>
      </c>
      <c r="B8187" s="7" t="s">
        <v>217</v>
      </c>
      <c r="C8187" s="1" t="s">
        <v>8045</v>
      </c>
      <c r="D8187" s="8">
        <v>0.0</v>
      </c>
      <c r="E8187" s="1"/>
      <c r="F8187" s="1">
        <v>21.0</v>
      </c>
      <c r="G8187" s="1"/>
      <c r="H8187" s="1"/>
    </row>
    <row r="8188">
      <c r="A8188" s="1" t="s">
        <v>47</v>
      </c>
      <c r="B8188" s="7" t="s">
        <v>217</v>
      </c>
      <c r="C8188" s="1" t="s">
        <v>8046</v>
      </c>
      <c r="D8188" s="8">
        <v>0.0</v>
      </c>
      <c r="E8188" s="1"/>
      <c r="F8188" s="1">
        <v>1.0</v>
      </c>
      <c r="G8188" s="1"/>
      <c r="H8188" s="1"/>
    </row>
    <row r="8189">
      <c r="A8189" s="1" t="s">
        <v>47</v>
      </c>
      <c r="B8189" s="7" t="s">
        <v>217</v>
      </c>
      <c r="C8189" s="1" t="s">
        <v>8047</v>
      </c>
      <c r="D8189" s="8">
        <v>0.0</v>
      </c>
      <c r="E8189" s="1"/>
      <c r="F8189" s="1">
        <v>1.0</v>
      </c>
      <c r="G8189" s="1"/>
      <c r="H8189" s="1"/>
    </row>
    <row r="8190">
      <c r="A8190" s="1" t="s">
        <v>47</v>
      </c>
      <c r="B8190" s="7" t="s">
        <v>217</v>
      </c>
      <c r="C8190" s="1" t="s">
        <v>8048</v>
      </c>
      <c r="D8190" s="8">
        <v>0.0</v>
      </c>
      <c r="E8190" s="1"/>
      <c r="F8190" s="1">
        <v>1.0</v>
      </c>
      <c r="G8190" s="1"/>
      <c r="H8190" s="1"/>
    </row>
    <row r="8191">
      <c r="A8191" s="1" t="s">
        <v>47</v>
      </c>
      <c r="B8191" s="7" t="s">
        <v>217</v>
      </c>
      <c r="C8191" s="1" t="s">
        <v>8049</v>
      </c>
      <c r="D8191" s="8">
        <v>0.0</v>
      </c>
      <c r="E8191" s="1"/>
      <c r="F8191" s="1">
        <v>1.0</v>
      </c>
      <c r="G8191" s="1"/>
      <c r="H8191" s="1"/>
    </row>
    <row r="8192">
      <c r="A8192" s="1" t="s">
        <v>47</v>
      </c>
      <c r="B8192" s="7" t="s">
        <v>218</v>
      </c>
      <c r="C8192" s="1" t="s">
        <v>8050</v>
      </c>
      <c r="D8192" s="8">
        <v>0.0</v>
      </c>
      <c r="E8192" s="1"/>
      <c r="F8192" s="1">
        <v>10.4</v>
      </c>
      <c r="G8192" s="1"/>
      <c r="H8192" s="1"/>
    </row>
    <row r="8193">
      <c r="A8193" s="1" t="s">
        <v>47</v>
      </c>
      <c r="B8193" s="7" t="s">
        <v>218</v>
      </c>
      <c r="C8193" s="1" t="s">
        <v>8051</v>
      </c>
      <c r="D8193" s="8">
        <v>2.0</v>
      </c>
      <c r="E8193" s="1"/>
      <c r="F8193" s="1">
        <v>2.0</v>
      </c>
      <c r="G8193" s="1"/>
      <c r="H8193" s="1"/>
    </row>
    <row r="8194">
      <c r="A8194" s="1" t="s">
        <v>47</v>
      </c>
      <c r="B8194" s="7" t="s">
        <v>218</v>
      </c>
      <c r="C8194" s="1" t="s">
        <v>8052</v>
      </c>
      <c r="D8194" s="8">
        <v>0.0</v>
      </c>
      <c r="E8194" s="1"/>
      <c r="F8194" s="1">
        <v>3.3</v>
      </c>
      <c r="G8194" s="1"/>
      <c r="H8194" s="1"/>
    </row>
    <row r="8195">
      <c r="A8195" s="1" t="s">
        <v>47</v>
      </c>
      <c r="B8195" s="7" t="s">
        <v>218</v>
      </c>
      <c r="C8195" s="1" t="s">
        <v>8053</v>
      </c>
      <c r="D8195" s="8">
        <v>1.0</v>
      </c>
      <c r="E8195" s="1"/>
      <c r="F8195" s="1">
        <v>8.7</v>
      </c>
      <c r="G8195" s="1"/>
      <c r="H8195" s="1"/>
    </row>
    <row r="8196">
      <c r="A8196" s="1" t="s">
        <v>47</v>
      </c>
      <c r="B8196" s="7" t="s">
        <v>218</v>
      </c>
      <c r="C8196" s="1" t="s">
        <v>8054</v>
      </c>
      <c r="D8196" s="8">
        <v>0.0</v>
      </c>
      <c r="E8196" s="1"/>
      <c r="F8196" s="1">
        <v>10.9</v>
      </c>
      <c r="G8196" s="1"/>
      <c r="H8196" s="1"/>
    </row>
    <row r="8197">
      <c r="A8197" s="1" t="s">
        <v>47</v>
      </c>
      <c r="B8197" s="7" t="s">
        <v>218</v>
      </c>
      <c r="C8197" s="1" t="s">
        <v>8055</v>
      </c>
      <c r="D8197" s="8">
        <v>1.0</v>
      </c>
      <c r="E8197" s="1"/>
      <c r="F8197" s="1">
        <v>5.1</v>
      </c>
      <c r="G8197" s="1"/>
      <c r="H8197" s="1"/>
    </row>
    <row r="8198">
      <c r="A8198" s="1" t="s">
        <v>47</v>
      </c>
      <c r="B8198" s="7" t="s">
        <v>218</v>
      </c>
      <c r="C8198" s="1" t="s">
        <v>8056</v>
      </c>
      <c r="D8198" s="8">
        <v>0.0</v>
      </c>
      <c r="E8198" s="1"/>
      <c r="F8198" s="1">
        <v>9.4</v>
      </c>
      <c r="G8198" s="1"/>
      <c r="H8198" s="1"/>
    </row>
    <row r="8199">
      <c r="A8199" s="1" t="s">
        <v>47</v>
      </c>
      <c r="B8199" s="7" t="s">
        <v>218</v>
      </c>
      <c r="C8199" s="1" t="s">
        <v>8057</v>
      </c>
      <c r="D8199" s="8">
        <v>0.0</v>
      </c>
      <c r="E8199" s="1"/>
      <c r="F8199" s="1">
        <v>9.4</v>
      </c>
      <c r="G8199" s="1"/>
      <c r="H8199" s="1"/>
    </row>
    <row r="8200">
      <c r="A8200" s="1" t="s">
        <v>47</v>
      </c>
      <c r="B8200" s="7" t="s">
        <v>218</v>
      </c>
      <c r="C8200" s="1" t="s">
        <v>8058</v>
      </c>
      <c r="D8200" s="8">
        <v>0.0</v>
      </c>
      <c r="E8200" s="1"/>
      <c r="F8200" s="1">
        <v>1.0</v>
      </c>
      <c r="G8200" s="1"/>
      <c r="H8200" s="1"/>
    </row>
    <row r="8201">
      <c r="A8201" s="1" t="s">
        <v>47</v>
      </c>
      <c r="B8201" s="7" t="s">
        <v>218</v>
      </c>
      <c r="C8201" s="1" t="s">
        <v>8059</v>
      </c>
      <c r="D8201" s="8">
        <v>0.0</v>
      </c>
      <c r="E8201" s="1"/>
      <c r="F8201" s="1">
        <v>9.6</v>
      </c>
      <c r="G8201" s="1"/>
      <c r="H8201" s="1"/>
    </row>
    <row r="8202">
      <c r="A8202" s="1" t="s">
        <v>47</v>
      </c>
      <c r="B8202" s="7" t="s">
        <v>218</v>
      </c>
      <c r="C8202" s="1" t="s">
        <v>8060</v>
      </c>
      <c r="D8202" s="8">
        <v>0.0</v>
      </c>
      <c r="E8202" s="1"/>
      <c r="F8202" s="1">
        <v>6.8</v>
      </c>
      <c r="G8202" s="1"/>
      <c r="H8202" s="1"/>
    </row>
    <row r="8203">
      <c r="A8203" s="1" t="s">
        <v>47</v>
      </c>
      <c r="B8203" s="7" t="s">
        <v>218</v>
      </c>
      <c r="C8203" s="1" t="s">
        <v>8061</v>
      </c>
      <c r="D8203" s="8">
        <v>0.0</v>
      </c>
      <c r="E8203" s="1"/>
      <c r="F8203" s="1">
        <v>8.3</v>
      </c>
      <c r="G8203" s="1"/>
      <c r="H8203" s="1"/>
    </row>
    <row r="8204">
      <c r="A8204" s="1" t="s">
        <v>47</v>
      </c>
      <c r="B8204" s="7" t="s">
        <v>218</v>
      </c>
      <c r="C8204" s="1" t="s">
        <v>8062</v>
      </c>
      <c r="D8204" s="8">
        <v>0.0</v>
      </c>
      <c r="E8204" s="1"/>
      <c r="F8204" s="1">
        <v>9.6</v>
      </c>
      <c r="G8204" s="1"/>
      <c r="H8204" s="1"/>
    </row>
    <row r="8205">
      <c r="A8205" s="1" t="s">
        <v>47</v>
      </c>
      <c r="B8205" s="7" t="s">
        <v>218</v>
      </c>
      <c r="C8205" s="1" t="s">
        <v>8063</v>
      </c>
      <c r="D8205" s="8">
        <v>0.0</v>
      </c>
      <c r="E8205" s="1"/>
      <c r="F8205" s="1">
        <v>3.4</v>
      </c>
      <c r="G8205" s="1"/>
      <c r="H8205" s="1"/>
    </row>
    <row r="8206">
      <c r="A8206" s="1" t="s">
        <v>47</v>
      </c>
      <c r="B8206" s="7" t="s">
        <v>218</v>
      </c>
      <c r="C8206" s="1" t="s">
        <v>8064</v>
      </c>
      <c r="D8206" s="8">
        <v>0.0</v>
      </c>
      <c r="E8206" s="1"/>
      <c r="F8206" s="1">
        <v>10.3</v>
      </c>
      <c r="G8206" s="1"/>
      <c r="H8206" s="1"/>
    </row>
    <row r="8207">
      <c r="A8207" s="1" t="s">
        <v>47</v>
      </c>
      <c r="B8207" s="7" t="s">
        <v>218</v>
      </c>
      <c r="C8207" s="1" t="s">
        <v>8065</v>
      </c>
      <c r="D8207" s="8">
        <v>0.0</v>
      </c>
      <c r="E8207" s="1"/>
      <c r="F8207" s="1">
        <v>6.3</v>
      </c>
      <c r="G8207" s="1"/>
      <c r="H8207" s="1"/>
    </row>
    <row r="8208">
      <c r="A8208" s="1" t="s">
        <v>47</v>
      </c>
      <c r="B8208" s="7" t="s">
        <v>218</v>
      </c>
      <c r="C8208" s="1" t="s">
        <v>8066</v>
      </c>
      <c r="D8208" s="8">
        <v>0.0</v>
      </c>
      <c r="E8208" s="1"/>
      <c r="F8208" s="1">
        <v>6.3</v>
      </c>
      <c r="G8208" s="1"/>
      <c r="H8208" s="1"/>
    </row>
    <row r="8209">
      <c r="A8209" s="1" t="s">
        <v>47</v>
      </c>
      <c r="B8209" s="7" t="s">
        <v>218</v>
      </c>
      <c r="C8209" s="1" t="s">
        <v>8067</v>
      </c>
      <c r="D8209" s="8">
        <v>0.0</v>
      </c>
      <c r="E8209" s="1"/>
      <c r="F8209" s="1">
        <v>9.9</v>
      </c>
      <c r="G8209" s="1"/>
      <c r="H8209" s="1"/>
    </row>
    <row r="8210">
      <c r="A8210" s="1" t="s">
        <v>47</v>
      </c>
      <c r="B8210" s="7" t="s">
        <v>218</v>
      </c>
      <c r="C8210" s="1" t="s">
        <v>8068</v>
      </c>
      <c r="D8210" s="8">
        <v>0.0</v>
      </c>
      <c r="E8210" s="1"/>
      <c r="F8210" s="1">
        <v>1.6</v>
      </c>
      <c r="G8210" s="1"/>
      <c r="H8210" s="1"/>
    </row>
    <row r="8211">
      <c r="A8211" s="1" t="s">
        <v>47</v>
      </c>
      <c r="B8211" s="7" t="s">
        <v>218</v>
      </c>
      <c r="C8211" s="1" t="s">
        <v>8069</v>
      </c>
      <c r="D8211" s="8">
        <v>0.0</v>
      </c>
      <c r="E8211" s="1"/>
      <c r="F8211" s="1">
        <v>1.0</v>
      </c>
      <c r="G8211" s="1"/>
      <c r="H8211" s="1"/>
    </row>
    <row r="8212">
      <c r="A8212" s="1" t="s">
        <v>47</v>
      </c>
      <c r="B8212" s="7" t="s">
        <v>218</v>
      </c>
      <c r="C8212" s="1" t="s">
        <v>8070</v>
      </c>
      <c r="D8212" s="8">
        <v>0.0</v>
      </c>
      <c r="E8212" s="1"/>
      <c r="F8212" s="1">
        <v>7.7</v>
      </c>
      <c r="G8212" s="1"/>
      <c r="H8212" s="1"/>
    </row>
    <row r="8213">
      <c r="A8213" s="1" t="s">
        <v>47</v>
      </c>
      <c r="B8213" s="7" t="s">
        <v>218</v>
      </c>
      <c r="C8213" s="1" t="s">
        <v>8071</v>
      </c>
      <c r="D8213" s="8">
        <v>0.0</v>
      </c>
      <c r="E8213" s="1"/>
      <c r="F8213" s="1">
        <v>8.0</v>
      </c>
      <c r="G8213" s="1"/>
      <c r="H8213" s="1"/>
    </row>
    <row r="8214">
      <c r="A8214" s="1" t="s">
        <v>47</v>
      </c>
      <c r="B8214" s="7" t="s">
        <v>218</v>
      </c>
      <c r="C8214" s="1" t="s">
        <v>8072</v>
      </c>
      <c r="D8214" s="8">
        <v>0.0</v>
      </c>
      <c r="E8214" s="1"/>
      <c r="F8214" s="1">
        <v>1.0</v>
      </c>
      <c r="G8214" s="1"/>
      <c r="H8214" s="1"/>
    </row>
    <row r="8215">
      <c r="A8215" s="1" t="s">
        <v>47</v>
      </c>
      <c r="B8215" s="7" t="s">
        <v>218</v>
      </c>
      <c r="C8215" s="1" t="s">
        <v>8073</v>
      </c>
      <c r="D8215" s="8">
        <v>0.0</v>
      </c>
      <c r="E8215" s="1"/>
      <c r="F8215" s="1">
        <v>3.2</v>
      </c>
      <c r="G8215" s="1"/>
      <c r="H8215" s="1"/>
    </row>
    <row r="8216">
      <c r="A8216" s="1" t="s">
        <v>47</v>
      </c>
      <c r="B8216" s="7" t="s">
        <v>218</v>
      </c>
      <c r="C8216" s="1" t="s">
        <v>8074</v>
      </c>
      <c r="D8216" s="8">
        <v>0.0</v>
      </c>
      <c r="E8216" s="1"/>
      <c r="F8216" s="1">
        <v>9.2</v>
      </c>
      <c r="G8216" s="1"/>
      <c r="H8216" s="1"/>
    </row>
    <row r="8217">
      <c r="A8217" s="1" t="s">
        <v>47</v>
      </c>
      <c r="B8217" s="7" t="s">
        <v>218</v>
      </c>
      <c r="C8217" s="1" t="s">
        <v>8075</v>
      </c>
      <c r="D8217" s="8">
        <v>0.0</v>
      </c>
      <c r="E8217" s="1"/>
      <c r="F8217" s="1">
        <v>1.0</v>
      </c>
      <c r="G8217" s="1"/>
      <c r="H8217" s="1"/>
    </row>
    <row r="8218">
      <c r="A8218" s="1" t="s">
        <v>47</v>
      </c>
      <c r="B8218" s="7" t="s">
        <v>218</v>
      </c>
      <c r="C8218" s="1" t="s">
        <v>8076</v>
      </c>
      <c r="D8218" s="8">
        <v>0.0</v>
      </c>
      <c r="E8218" s="1"/>
      <c r="F8218" s="1">
        <v>10.6</v>
      </c>
      <c r="G8218" s="1"/>
      <c r="H8218" s="1"/>
    </row>
    <row r="8219">
      <c r="A8219" s="1" t="s">
        <v>47</v>
      </c>
      <c r="B8219" s="7" t="s">
        <v>218</v>
      </c>
      <c r="C8219" s="1" t="s">
        <v>8077</v>
      </c>
      <c r="D8219" s="8">
        <v>0.0</v>
      </c>
      <c r="E8219" s="1"/>
      <c r="F8219" s="1">
        <v>7.5</v>
      </c>
      <c r="G8219" s="1"/>
      <c r="H8219" s="1"/>
    </row>
    <row r="8220">
      <c r="A8220" s="1" t="s">
        <v>47</v>
      </c>
      <c r="B8220" s="7" t="s">
        <v>218</v>
      </c>
      <c r="C8220" s="1" t="s">
        <v>8078</v>
      </c>
      <c r="D8220" s="8">
        <v>0.0</v>
      </c>
      <c r="E8220" s="1"/>
      <c r="F8220" s="1">
        <v>26.5</v>
      </c>
      <c r="G8220" s="1"/>
      <c r="H8220" s="1"/>
    </row>
    <row r="8221">
      <c r="A8221" s="1" t="s">
        <v>47</v>
      </c>
      <c r="B8221" s="7" t="s">
        <v>218</v>
      </c>
      <c r="C8221" s="1" t="s">
        <v>8079</v>
      </c>
      <c r="D8221" s="8">
        <v>0.0</v>
      </c>
      <c r="E8221" s="1"/>
      <c r="F8221" s="1">
        <v>6.3</v>
      </c>
      <c r="G8221" s="1"/>
      <c r="H8221" s="1"/>
    </row>
    <row r="8222">
      <c r="A8222" s="1" t="s">
        <v>47</v>
      </c>
      <c r="B8222" s="7" t="s">
        <v>218</v>
      </c>
      <c r="C8222" s="1" t="s">
        <v>8080</v>
      </c>
      <c r="D8222" s="8">
        <v>0.0</v>
      </c>
      <c r="E8222" s="1"/>
      <c r="F8222" s="1">
        <v>1.0</v>
      </c>
      <c r="G8222" s="1"/>
      <c r="H8222" s="1"/>
    </row>
    <row r="8223">
      <c r="A8223" s="1" t="s">
        <v>47</v>
      </c>
      <c r="B8223" s="7" t="s">
        <v>218</v>
      </c>
      <c r="C8223" s="1" t="s">
        <v>8081</v>
      </c>
      <c r="D8223" s="8">
        <v>0.0</v>
      </c>
      <c r="E8223" s="1"/>
      <c r="F8223" s="1">
        <v>1.5</v>
      </c>
      <c r="G8223" s="1"/>
      <c r="H8223" s="1"/>
    </row>
    <row r="8224">
      <c r="A8224" s="1" t="s">
        <v>47</v>
      </c>
      <c r="B8224" s="7" t="s">
        <v>218</v>
      </c>
      <c r="C8224" s="1" t="s">
        <v>8082</v>
      </c>
      <c r="D8224" s="8">
        <v>0.0</v>
      </c>
      <c r="E8224" s="1"/>
      <c r="F8224" s="1">
        <v>1.0</v>
      </c>
      <c r="G8224" s="1"/>
      <c r="H8224" s="1"/>
    </row>
    <row r="8225">
      <c r="A8225" s="1" t="s">
        <v>47</v>
      </c>
      <c r="B8225" s="7" t="s">
        <v>218</v>
      </c>
      <c r="C8225" s="1" t="s">
        <v>8083</v>
      </c>
      <c r="D8225" s="8">
        <v>0.0</v>
      </c>
      <c r="E8225" s="1"/>
      <c r="F8225" s="1">
        <v>5.0</v>
      </c>
      <c r="G8225" s="1"/>
      <c r="H8225" s="1"/>
    </row>
    <row r="8226">
      <c r="A8226" s="1" t="s">
        <v>47</v>
      </c>
      <c r="B8226" s="7" t="s">
        <v>218</v>
      </c>
      <c r="C8226" s="1" t="s">
        <v>8084</v>
      </c>
      <c r="D8226" s="8">
        <v>0.0</v>
      </c>
      <c r="E8226" s="1"/>
      <c r="F8226" s="1">
        <v>1.0</v>
      </c>
      <c r="G8226" s="1"/>
      <c r="H8226" s="1"/>
    </row>
    <row r="8227">
      <c r="A8227" s="1" t="s">
        <v>47</v>
      </c>
      <c r="B8227" s="7" t="s">
        <v>218</v>
      </c>
      <c r="C8227" s="1" t="s">
        <v>8085</v>
      </c>
      <c r="D8227" s="8">
        <v>0.0</v>
      </c>
      <c r="E8227" s="1"/>
      <c r="F8227" s="1">
        <v>1.0</v>
      </c>
      <c r="G8227" s="1"/>
      <c r="H8227" s="1"/>
    </row>
    <row r="8228">
      <c r="A8228" s="1" t="s">
        <v>47</v>
      </c>
      <c r="B8228" s="7" t="s">
        <v>218</v>
      </c>
      <c r="C8228" s="1" t="s">
        <v>8086</v>
      </c>
      <c r="D8228" s="8">
        <v>0.0</v>
      </c>
      <c r="E8228" s="1"/>
      <c r="F8228" s="1">
        <v>1.7</v>
      </c>
      <c r="G8228" s="1"/>
      <c r="H8228" s="1"/>
    </row>
    <row r="8229">
      <c r="A8229" s="1" t="s">
        <v>47</v>
      </c>
      <c r="B8229" s="7" t="s">
        <v>218</v>
      </c>
      <c r="C8229" s="1" t="s">
        <v>8087</v>
      </c>
      <c r="D8229" s="8">
        <v>0.0</v>
      </c>
      <c r="E8229" s="1"/>
      <c r="F8229" s="1">
        <v>10.7</v>
      </c>
      <c r="G8229" s="1"/>
      <c r="H8229" s="1"/>
    </row>
    <row r="8230">
      <c r="A8230" s="1" t="s">
        <v>47</v>
      </c>
      <c r="B8230" s="7" t="s">
        <v>218</v>
      </c>
      <c r="C8230" s="1" t="s">
        <v>8088</v>
      </c>
      <c r="D8230" s="8">
        <v>0.0</v>
      </c>
      <c r="E8230" s="1"/>
      <c r="F8230" s="1">
        <v>8.0</v>
      </c>
      <c r="G8230" s="1"/>
      <c r="H8230" s="1"/>
    </row>
    <row r="8231">
      <c r="A8231" s="1" t="s">
        <v>47</v>
      </c>
      <c r="B8231" s="7" t="s">
        <v>218</v>
      </c>
      <c r="C8231" s="1" t="s">
        <v>8089</v>
      </c>
      <c r="D8231" s="8">
        <v>0.0</v>
      </c>
      <c r="E8231" s="1"/>
      <c r="F8231" s="1">
        <v>1.7</v>
      </c>
      <c r="G8231" s="1"/>
      <c r="H8231" s="1"/>
    </row>
    <row r="8232">
      <c r="A8232" s="1" t="s">
        <v>47</v>
      </c>
      <c r="B8232" s="7" t="s">
        <v>218</v>
      </c>
      <c r="C8232" s="1" t="s">
        <v>8090</v>
      </c>
      <c r="D8232" s="8">
        <v>0.0</v>
      </c>
      <c r="E8232" s="1"/>
      <c r="F8232" s="1">
        <v>25.0</v>
      </c>
      <c r="G8232" s="1"/>
      <c r="H8232" s="1"/>
    </row>
    <row r="8233">
      <c r="A8233" s="1" t="s">
        <v>47</v>
      </c>
      <c r="B8233" s="7" t="s">
        <v>218</v>
      </c>
      <c r="C8233" s="1" t="s">
        <v>8091</v>
      </c>
      <c r="D8233" s="8">
        <v>0.0</v>
      </c>
      <c r="E8233" s="1"/>
      <c r="F8233" s="1">
        <v>2.7</v>
      </c>
      <c r="G8233" s="1"/>
      <c r="H8233" s="1"/>
    </row>
    <row r="8234">
      <c r="A8234" s="1" t="s">
        <v>47</v>
      </c>
      <c r="B8234" s="7" t="s">
        <v>218</v>
      </c>
      <c r="C8234" s="1" t="s">
        <v>8092</v>
      </c>
      <c r="D8234" s="8">
        <v>0.0</v>
      </c>
      <c r="E8234" s="1"/>
      <c r="F8234" s="1">
        <v>2.0</v>
      </c>
      <c r="G8234" s="1"/>
      <c r="H8234" s="1"/>
    </row>
    <row r="8235">
      <c r="A8235" s="1" t="s">
        <v>47</v>
      </c>
      <c r="B8235" s="7" t="s">
        <v>218</v>
      </c>
      <c r="C8235" s="1" t="s">
        <v>8093</v>
      </c>
      <c r="D8235" s="8">
        <v>0.0</v>
      </c>
      <c r="E8235" s="1"/>
      <c r="F8235" s="1">
        <v>4.3</v>
      </c>
      <c r="G8235" s="1"/>
      <c r="H8235" s="1"/>
    </row>
    <row r="8236">
      <c r="A8236" s="1" t="s">
        <v>47</v>
      </c>
      <c r="B8236" s="7" t="s">
        <v>218</v>
      </c>
      <c r="C8236" s="1" t="s">
        <v>8094</v>
      </c>
      <c r="D8236" s="8">
        <v>0.0</v>
      </c>
      <c r="E8236" s="1"/>
      <c r="F8236" s="1">
        <v>1.0</v>
      </c>
      <c r="G8236" s="1"/>
      <c r="H8236" s="1"/>
    </row>
    <row r="8237">
      <c r="A8237" s="1" t="s">
        <v>47</v>
      </c>
      <c r="B8237" s="7" t="s">
        <v>218</v>
      </c>
      <c r="C8237" s="1" t="s">
        <v>8095</v>
      </c>
      <c r="D8237" s="8">
        <v>0.0</v>
      </c>
      <c r="E8237" s="1"/>
      <c r="F8237" s="1">
        <v>12.0</v>
      </c>
      <c r="G8237" s="1"/>
      <c r="H8237" s="1"/>
    </row>
    <row r="8238">
      <c r="A8238" s="1" t="s">
        <v>47</v>
      </c>
      <c r="B8238" s="7" t="s">
        <v>218</v>
      </c>
      <c r="C8238" s="1" t="s">
        <v>8096</v>
      </c>
      <c r="D8238" s="8">
        <v>0.0</v>
      </c>
      <c r="E8238" s="1"/>
      <c r="F8238" s="1">
        <v>4.5</v>
      </c>
      <c r="G8238" s="1"/>
      <c r="H8238" s="1"/>
    </row>
    <row r="8239">
      <c r="A8239" s="1" t="s">
        <v>47</v>
      </c>
      <c r="B8239" s="7" t="s">
        <v>218</v>
      </c>
      <c r="C8239" s="1" t="s">
        <v>8097</v>
      </c>
      <c r="D8239" s="8">
        <v>0.0</v>
      </c>
      <c r="E8239" s="1"/>
      <c r="F8239" s="1">
        <v>1.0</v>
      </c>
      <c r="G8239" s="1"/>
      <c r="H8239" s="1"/>
    </row>
    <row r="8240">
      <c r="A8240" s="1" t="s">
        <v>47</v>
      </c>
      <c r="B8240" s="7" t="s">
        <v>218</v>
      </c>
      <c r="C8240" s="1" t="s">
        <v>8098</v>
      </c>
      <c r="D8240" s="8">
        <v>0.0</v>
      </c>
      <c r="E8240" s="1"/>
      <c r="F8240" s="1">
        <v>10.5</v>
      </c>
      <c r="G8240" s="1"/>
      <c r="H8240" s="1"/>
    </row>
    <row r="8241">
      <c r="A8241" s="1" t="s">
        <v>47</v>
      </c>
      <c r="B8241" s="7" t="s">
        <v>218</v>
      </c>
      <c r="C8241" s="1" t="s">
        <v>8099</v>
      </c>
      <c r="D8241" s="8">
        <v>0.0</v>
      </c>
      <c r="E8241" s="1"/>
      <c r="F8241" s="1">
        <v>3.0</v>
      </c>
      <c r="G8241" s="1"/>
      <c r="H8241" s="1"/>
    </row>
    <row r="8242">
      <c r="A8242" s="1" t="s">
        <v>47</v>
      </c>
      <c r="B8242" s="7" t="s">
        <v>219</v>
      </c>
      <c r="C8242" s="1" t="s">
        <v>8100</v>
      </c>
      <c r="D8242" s="8">
        <v>0.0</v>
      </c>
      <c r="E8242" s="1"/>
      <c r="F8242" s="1">
        <v>4.3</v>
      </c>
      <c r="G8242" s="1"/>
      <c r="H8242" s="1"/>
    </row>
    <row r="8243">
      <c r="A8243" s="1" t="s">
        <v>47</v>
      </c>
      <c r="B8243" s="7" t="s">
        <v>219</v>
      </c>
      <c r="C8243" s="1" t="s">
        <v>8101</v>
      </c>
      <c r="D8243" s="8">
        <v>0.0</v>
      </c>
      <c r="E8243" s="1"/>
      <c r="F8243" s="1">
        <v>1.0</v>
      </c>
      <c r="G8243" s="1"/>
      <c r="H8243" s="1"/>
    </row>
    <row r="8244">
      <c r="A8244" s="1" t="s">
        <v>47</v>
      </c>
      <c r="B8244" s="7" t="s">
        <v>219</v>
      </c>
      <c r="C8244" s="1" t="s">
        <v>8102</v>
      </c>
      <c r="D8244" s="8">
        <v>0.0</v>
      </c>
      <c r="E8244" s="1"/>
      <c r="F8244" s="1">
        <v>2.2</v>
      </c>
      <c r="G8244" s="1"/>
      <c r="H8244" s="1"/>
    </row>
    <row r="8245">
      <c r="A8245" s="1" t="s">
        <v>47</v>
      </c>
      <c r="B8245" s="7" t="s">
        <v>219</v>
      </c>
      <c r="C8245" s="1" t="s">
        <v>8103</v>
      </c>
      <c r="D8245" s="8">
        <v>0.0</v>
      </c>
      <c r="E8245" s="1"/>
      <c r="F8245" s="1">
        <v>1.0</v>
      </c>
      <c r="G8245" s="1"/>
      <c r="H8245" s="1"/>
    </row>
    <row r="8246">
      <c r="A8246" s="1" t="s">
        <v>47</v>
      </c>
      <c r="B8246" s="7" t="s">
        <v>219</v>
      </c>
      <c r="C8246" s="1" t="s">
        <v>8104</v>
      </c>
      <c r="D8246" s="8">
        <v>0.0</v>
      </c>
      <c r="E8246" s="1"/>
      <c r="F8246" s="1">
        <v>1.3</v>
      </c>
      <c r="G8246" s="1"/>
      <c r="H8246" s="1"/>
    </row>
    <row r="8247">
      <c r="A8247" s="1" t="s">
        <v>47</v>
      </c>
      <c r="B8247" s="7" t="s">
        <v>219</v>
      </c>
      <c r="C8247" s="1" t="s">
        <v>8105</v>
      </c>
      <c r="D8247" s="8">
        <v>0.0</v>
      </c>
      <c r="E8247" s="1"/>
      <c r="F8247" s="1">
        <v>1.0</v>
      </c>
      <c r="G8247" s="1"/>
      <c r="H8247" s="1"/>
    </row>
    <row r="8248">
      <c r="A8248" s="1" t="s">
        <v>47</v>
      </c>
      <c r="B8248" s="7" t="s">
        <v>219</v>
      </c>
      <c r="C8248" s="1" t="s">
        <v>8106</v>
      </c>
      <c r="D8248" s="8">
        <v>0.0</v>
      </c>
      <c r="E8248" s="1"/>
      <c r="F8248" s="1">
        <v>1.0</v>
      </c>
      <c r="G8248" s="1"/>
      <c r="H8248" s="1"/>
    </row>
    <row r="8249">
      <c r="A8249" s="1" t="s">
        <v>47</v>
      </c>
      <c r="B8249" s="7" t="s">
        <v>219</v>
      </c>
      <c r="C8249" s="1" t="s">
        <v>8107</v>
      </c>
      <c r="D8249" s="8">
        <v>0.0</v>
      </c>
      <c r="E8249" s="1"/>
      <c r="F8249" s="1">
        <v>1.0</v>
      </c>
      <c r="G8249" s="1"/>
      <c r="H8249" s="1"/>
    </row>
    <row r="8250">
      <c r="A8250" s="1" t="s">
        <v>47</v>
      </c>
      <c r="B8250" s="7" t="s">
        <v>219</v>
      </c>
      <c r="C8250" s="1" t="s">
        <v>8108</v>
      </c>
      <c r="D8250" s="8">
        <v>0.0</v>
      </c>
      <c r="E8250" s="1"/>
      <c r="F8250" s="1">
        <v>1.0</v>
      </c>
      <c r="G8250" s="1"/>
      <c r="H8250" s="1"/>
    </row>
    <row r="8251">
      <c r="A8251" s="1" t="s">
        <v>47</v>
      </c>
      <c r="B8251" s="7" t="s">
        <v>219</v>
      </c>
      <c r="C8251" s="1" t="s">
        <v>8109</v>
      </c>
      <c r="D8251" s="8">
        <v>0.0</v>
      </c>
      <c r="E8251" s="1"/>
      <c r="F8251" s="1">
        <v>1.0</v>
      </c>
      <c r="G8251" s="1"/>
      <c r="H8251" s="1"/>
    </row>
    <row r="8252">
      <c r="A8252" s="1" t="s">
        <v>47</v>
      </c>
      <c r="B8252" s="7" t="s">
        <v>219</v>
      </c>
      <c r="C8252" s="1" t="s">
        <v>8110</v>
      </c>
      <c r="D8252" s="8">
        <v>0.0</v>
      </c>
      <c r="E8252" s="1"/>
      <c r="F8252" s="1">
        <v>1.0</v>
      </c>
      <c r="G8252" s="1"/>
      <c r="H8252" s="1"/>
    </row>
    <row r="8253">
      <c r="A8253" s="1" t="s">
        <v>47</v>
      </c>
      <c r="B8253" s="7" t="s">
        <v>219</v>
      </c>
      <c r="C8253" s="1" t="s">
        <v>8111</v>
      </c>
      <c r="D8253" s="8">
        <v>0.0</v>
      </c>
      <c r="E8253" s="1"/>
      <c r="F8253" s="1">
        <v>5.0</v>
      </c>
      <c r="G8253" s="1"/>
      <c r="H8253" s="1"/>
    </row>
    <row r="8254">
      <c r="A8254" s="1" t="s">
        <v>47</v>
      </c>
      <c r="B8254" s="7" t="s">
        <v>219</v>
      </c>
      <c r="C8254" s="1" t="s">
        <v>8112</v>
      </c>
      <c r="D8254" s="8">
        <v>0.0</v>
      </c>
      <c r="E8254" s="1"/>
      <c r="F8254" s="1">
        <v>1.0</v>
      </c>
      <c r="G8254" s="1"/>
      <c r="H8254" s="1"/>
    </row>
    <row r="8255">
      <c r="A8255" s="1" t="s">
        <v>47</v>
      </c>
      <c r="B8255" s="7" t="s">
        <v>219</v>
      </c>
      <c r="C8255" s="1" t="s">
        <v>8113</v>
      </c>
      <c r="D8255" s="8">
        <v>0.0</v>
      </c>
      <c r="E8255" s="1"/>
      <c r="F8255" s="1">
        <v>1.0</v>
      </c>
      <c r="G8255" s="1"/>
      <c r="H8255" s="1"/>
    </row>
    <row r="8256">
      <c r="A8256" s="1" t="s">
        <v>47</v>
      </c>
      <c r="B8256" s="7" t="s">
        <v>219</v>
      </c>
      <c r="C8256" s="1" t="s">
        <v>8114</v>
      </c>
      <c r="D8256" s="8">
        <v>0.0</v>
      </c>
      <c r="E8256" s="1"/>
      <c r="F8256" s="1">
        <v>1.0</v>
      </c>
      <c r="G8256" s="1"/>
      <c r="H8256" s="1"/>
    </row>
    <row r="8257">
      <c r="A8257" s="1" t="s">
        <v>47</v>
      </c>
      <c r="B8257" s="7" t="s">
        <v>219</v>
      </c>
      <c r="C8257" s="1" t="s">
        <v>8115</v>
      </c>
      <c r="D8257" s="8">
        <v>0.0</v>
      </c>
      <c r="E8257" s="1"/>
      <c r="F8257" s="1">
        <v>1.0</v>
      </c>
      <c r="G8257" s="1"/>
      <c r="H8257" s="1"/>
    </row>
    <row r="8258">
      <c r="A8258" s="1" t="s">
        <v>47</v>
      </c>
      <c r="B8258" s="7" t="s">
        <v>219</v>
      </c>
      <c r="C8258" s="1" t="s">
        <v>8116</v>
      </c>
      <c r="D8258" s="8">
        <v>0.0</v>
      </c>
      <c r="E8258" s="1"/>
      <c r="F8258" s="1">
        <v>1.0</v>
      </c>
      <c r="G8258" s="1"/>
      <c r="H8258" s="1"/>
    </row>
    <row r="8259">
      <c r="A8259" s="1" t="s">
        <v>47</v>
      </c>
      <c r="B8259" s="7" t="s">
        <v>219</v>
      </c>
      <c r="C8259" s="1" t="s">
        <v>8117</v>
      </c>
      <c r="D8259" s="8">
        <v>0.0</v>
      </c>
      <c r="E8259" s="1"/>
      <c r="F8259" s="1">
        <v>1.0</v>
      </c>
      <c r="G8259" s="1"/>
      <c r="H8259" s="1"/>
    </row>
    <row r="8260">
      <c r="A8260" s="1" t="s">
        <v>47</v>
      </c>
      <c r="B8260" s="7" t="s">
        <v>219</v>
      </c>
      <c r="C8260" s="1" t="s">
        <v>8118</v>
      </c>
      <c r="D8260" s="8">
        <v>0.0</v>
      </c>
      <c r="E8260" s="1"/>
      <c r="F8260" s="1">
        <v>3.0</v>
      </c>
      <c r="G8260" s="1"/>
      <c r="H8260" s="1"/>
    </row>
    <row r="8261">
      <c r="A8261" s="1" t="s">
        <v>47</v>
      </c>
      <c r="B8261" s="7" t="s">
        <v>219</v>
      </c>
      <c r="C8261" s="1" t="s">
        <v>7368</v>
      </c>
      <c r="D8261" s="8">
        <v>0.0</v>
      </c>
      <c r="E8261" s="1"/>
      <c r="F8261" s="1">
        <v>1.0</v>
      </c>
      <c r="G8261" s="1"/>
      <c r="H8261" s="1"/>
    </row>
    <row r="8262">
      <c r="A8262" s="1" t="s">
        <v>47</v>
      </c>
      <c r="B8262" s="7" t="s">
        <v>219</v>
      </c>
      <c r="C8262" s="1" t="s">
        <v>8119</v>
      </c>
      <c r="D8262" s="8">
        <v>0.0</v>
      </c>
      <c r="E8262" s="1"/>
      <c r="F8262" s="1">
        <v>1.0</v>
      </c>
      <c r="G8262" s="1"/>
      <c r="H8262" s="1"/>
    </row>
    <row r="8263">
      <c r="A8263" s="1" t="s">
        <v>47</v>
      </c>
      <c r="B8263" s="7" t="s">
        <v>219</v>
      </c>
      <c r="C8263" s="1" t="s">
        <v>8120</v>
      </c>
      <c r="D8263" s="8">
        <v>0.0</v>
      </c>
      <c r="E8263" s="1"/>
      <c r="F8263" s="1">
        <v>4.0</v>
      </c>
      <c r="G8263" s="1"/>
      <c r="H8263" s="1"/>
    </row>
    <row r="8264">
      <c r="A8264" s="1" t="s">
        <v>47</v>
      </c>
      <c r="B8264" s="7" t="s">
        <v>219</v>
      </c>
      <c r="C8264" s="1" t="s">
        <v>8121</v>
      </c>
      <c r="D8264" s="8">
        <v>0.0</v>
      </c>
      <c r="E8264" s="1"/>
      <c r="F8264" s="1">
        <v>1.0</v>
      </c>
      <c r="G8264" s="1"/>
      <c r="H8264" s="1"/>
    </row>
    <row r="8265">
      <c r="A8265" s="1" t="s">
        <v>47</v>
      </c>
      <c r="B8265" s="7" t="s">
        <v>220</v>
      </c>
      <c r="C8265" s="1" t="s">
        <v>8122</v>
      </c>
      <c r="D8265" s="8">
        <v>0.0</v>
      </c>
      <c r="E8265" s="1"/>
      <c r="F8265" s="1">
        <v>1.9</v>
      </c>
      <c r="G8265" s="1"/>
      <c r="H8265" s="1"/>
    </row>
    <row r="8266">
      <c r="A8266" s="1" t="s">
        <v>47</v>
      </c>
      <c r="B8266" s="7" t="s">
        <v>220</v>
      </c>
      <c r="C8266" s="1" t="s">
        <v>8123</v>
      </c>
      <c r="D8266" s="8">
        <v>0.0</v>
      </c>
      <c r="E8266" s="1"/>
      <c r="F8266" s="1">
        <v>10.4</v>
      </c>
      <c r="G8266" s="1"/>
      <c r="H8266" s="1"/>
    </row>
    <row r="8267">
      <c r="A8267" s="1" t="s">
        <v>47</v>
      </c>
      <c r="B8267" s="7" t="s">
        <v>220</v>
      </c>
      <c r="C8267" s="1" t="s">
        <v>8124</v>
      </c>
      <c r="D8267" s="8">
        <v>0.0</v>
      </c>
      <c r="E8267" s="1"/>
      <c r="F8267" s="1">
        <v>4.1</v>
      </c>
      <c r="G8267" s="1"/>
      <c r="H8267" s="1"/>
    </row>
    <row r="8268">
      <c r="A8268" s="1" t="s">
        <v>47</v>
      </c>
      <c r="B8268" s="7" t="s">
        <v>220</v>
      </c>
      <c r="C8268" s="1" t="s">
        <v>8125</v>
      </c>
      <c r="D8268" s="8">
        <v>0.0</v>
      </c>
      <c r="E8268" s="1"/>
      <c r="F8268" s="1">
        <v>1.0</v>
      </c>
      <c r="G8268" s="1"/>
      <c r="H8268" s="1"/>
    </row>
    <row r="8269">
      <c r="A8269" s="1" t="s">
        <v>47</v>
      </c>
      <c r="B8269" s="7" t="s">
        <v>220</v>
      </c>
      <c r="C8269" s="1" t="s">
        <v>8126</v>
      </c>
      <c r="D8269" s="8">
        <v>0.0</v>
      </c>
      <c r="E8269" s="1"/>
      <c r="F8269" s="1">
        <v>1.0</v>
      </c>
      <c r="G8269" s="1"/>
      <c r="H8269" s="1"/>
    </row>
    <row r="8270">
      <c r="A8270" s="1" t="s">
        <v>47</v>
      </c>
      <c r="B8270" s="7" t="s">
        <v>220</v>
      </c>
      <c r="C8270" s="1" t="s">
        <v>8127</v>
      </c>
      <c r="D8270" s="8">
        <v>0.0</v>
      </c>
      <c r="E8270" s="1"/>
      <c r="F8270" s="1">
        <v>8.5</v>
      </c>
      <c r="G8270" s="1"/>
      <c r="H8270" s="1"/>
    </row>
    <row r="8271">
      <c r="A8271" s="1" t="s">
        <v>47</v>
      </c>
      <c r="B8271" s="7" t="s">
        <v>220</v>
      </c>
      <c r="C8271" s="1" t="s">
        <v>8128</v>
      </c>
      <c r="D8271" s="8">
        <v>0.0</v>
      </c>
      <c r="E8271" s="1"/>
      <c r="F8271" s="1">
        <v>8.9</v>
      </c>
      <c r="G8271" s="1"/>
      <c r="H8271" s="1"/>
    </row>
    <row r="8272">
      <c r="A8272" s="1" t="s">
        <v>47</v>
      </c>
      <c r="B8272" s="7" t="s">
        <v>220</v>
      </c>
      <c r="C8272" s="1" t="s">
        <v>8129</v>
      </c>
      <c r="D8272" s="8">
        <v>0.0</v>
      </c>
      <c r="E8272" s="1"/>
      <c r="F8272" s="1">
        <v>3.0</v>
      </c>
      <c r="G8272" s="1"/>
      <c r="H8272" s="1"/>
    </row>
    <row r="8273">
      <c r="A8273" s="1" t="s">
        <v>47</v>
      </c>
      <c r="B8273" s="7" t="s">
        <v>220</v>
      </c>
      <c r="C8273" s="1" t="s">
        <v>8130</v>
      </c>
      <c r="D8273" s="8">
        <v>0.0</v>
      </c>
      <c r="E8273" s="1"/>
      <c r="F8273" s="1">
        <v>1.0</v>
      </c>
      <c r="G8273" s="1"/>
      <c r="H8273" s="1"/>
    </row>
    <row r="8274">
      <c r="A8274" s="1" t="s">
        <v>47</v>
      </c>
      <c r="B8274" s="7" t="s">
        <v>220</v>
      </c>
      <c r="C8274" s="1" t="s">
        <v>8131</v>
      </c>
      <c r="D8274" s="8">
        <v>0.0</v>
      </c>
      <c r="E8274" s="1"/>
      <c r="F8274" s="1">
        <v>5.8</v>
      </c>
      <c r="G8274" s="1"/>
      <c r="H8274" s="1"/>
    </row>
    <row r="8275">
      <c r="A8275" s="1" t="s">
        <v>47</v>
      </c>
      <c r="B8275" s="7" t="s">
        <v>220</v>
      </c>
      <c r="C8275" s="1" t="s">
        <v>8132</v>
      </c>
      <c r="D8275" s="8">
        <v>0.0</v>
      </c>
      <c r="E8275" s="1"/>
      <c r="F8275" s="1">
        <v>1.0</v>
      </c>
      <c r="G8275" s="1"/>
      <c r="H8275" s="1"/>
    </row>
    <row r="8276">
      <c r="A8276" s="1" t="s">
        <v>47</v>
      </c>
      <c r="B8276" s="7" t="s">
        <v>220</v>
      </c>
      <c r="C8276" s="1" t="s">
        <v>8133</v>
      </c>
      <c r="D8276" s="8">
        <v>0.0</v>
      </c>
      <c r="E8276" s="1"/>
      <c r="F8276" s="1">
        <v>2.5</v>
      </c>
      <c r="G8276" s="1"/>
      <c r="H8276" s="1"/>
    </row>
    <row r="8277">
      <c r="A8277" s="1" t="s">
        <v>47</v>
      </c>
      <c r="B8277" s="7" t="s">
        <v>220</v>
      </c>
      <c r="C8277" s="1" t="s">
        <v>8134</v>
      </c>
      <c r="D8277" s="8">
        <v>0.0</v>
      </c>
      <c r="E8277" s="1"/>
      <c r="F8277" s="1">
        <v>5.7</v>
      </c>
      <c r="G8277" s="1"/>
      <c r="H8277" s="1"/>
    </row>
    <row r="8278">
      <c r="A8278" s="1" t="s">
        <v>47</v>
      </c>
      <c r="B8278" s="7" t="s">
        <v>220</v>
      </c>
      <c r="C8278" s="1" t="s">
        <v>8135</v>
      </c>
      <c r="D8278" s="8">
        <v>0.0</v>
      </c>
      <c r="E8278" s="1"/>
      <c r="F8278" s="1">
        <v>2.8</v>
      </c>
      <c r="G8278" s="1"/>
      <c r="H8278" s="1"/>
    </row>
    <row r="8279">
      <c r="A8279" s="1" t="s">
        <v>47</v>
      </c>
      <c r="B8279" s="7" t="s">
        <v>220</v>
      </c>
      <c r="C8279" s="1" t="s">
        <v>8136</v>
      </c>
      <c r="D8279" s="8">
        <v>0.0</v>
      </c>
      <c r="E8279" s="1"/>
      <c r="F8279" s="1">
        <v>5.0</v>
      </c>
      <c r="G8279" s="1"/>
      <c r="H8279" s="1"/>
    </row>
    <row r="8280">
      <c r="A8280" s="1" t="s">
        <v>47</v>
      </c>
      <c r="B8280" s="7" t="s">
        <v>220</v>
      </c>
      <c r="C8280" s="1" t="s">
        <v>8137</v>
      </c>
      <c r="D8280" s="8">
        <v>0.0</v>
      </c>
      <c r="E8280" s="1"/>
      <c r="F8280" s="1">
        <v>1.2</v>
      </c>
      <c r="G8280" s="1"/>
      <c r="H8280" s="1"/>
    </row>
    <row r="8281">
      <c r="A8281" s="1" t="s">
        <v>47</v>
      </c>
      <c r="B8281" s="7" t="s">
        <v>220</v>
      </c>
      <c r="C8281" s="1" t="s">
        <v>8138</v>
      </c>
      <c r="D8281" s="8">
        <v>0.0</v>
      </c>
      <c r="E8281" s="1"/>
      <c r="F8281" s="1">
        <v>1.6</v>
      </c>
      <c r="G8281" s="1"/>
      <c r="H8281" s="1"/>
    </row>
    <row r="8282">
      <c r="A8282" s="1" t="s">
        <v>47</v>
      </c>
      <c r="B8282" s="7" t="s">
        <v>220</v>
      </c>
      <c r="C8282" s="1" t="s">
        <v>8139</v>
      </c>
      <c r="D8282" s="8">
        <v>0.0</v>
      </c>
      <c r="E8282" s="1"/>
      <c r="F8282" s="1">
        <v>8.4</v>
      </c>
      <c r="G8282" s="1"/>
      <c r="H8282" s="1"/>
    </row>
    <row r="8283">
      <c r="A8283" s="1" t="s">
        <v>47</v>
      </c>
      <c r="B8283" s="7" t="s">
        <v>220</v>
      </c>
      <c r="C8283" s="1" t="s">
        <v>8140</v>
      </c>
      <c r="D8283" s="8">
        <v>0.0</v>
      </c>
      <c r="E8283" s="1"/>
      <c r="F8283" s="1">
        <v>3.9</v>
      </c>
      <c r="G8283" s="1"/>
      <c r="H8283" s="1"/>
    </row>
    <row r="8284">
      <c r="A8284" s="1" t="s">
        <v>47</v>
      </c>
      <c r="B8284" s="7" t="s">
        <v>220</v>
      </c>
      <c r="C8284" s="1" t="s">
        <v>8141</v>
      </c>
      <c r="D8284" s="8">
        <v>0.0</v>
      </c>
      <c r="E8284" s="1"/>
      <c r="F8284" s="1">
        <v>3.6</v>
      </c>
      <c r="G8284" s="1"/>
      <c r="H8284" s="1"/>
    </row>
    <row r="8285">
      <c r="A8285" s="1" t="s">
        <v>47</v>
      </c>
      <c r="B8285" s="7" t="s">
        <v>220</v>
      </c>
      <c r="C8285" s="1" t="s">
        <v>8142</v>
      </c>
      <c r="D8285" s="8">
        <v>0.0</v>
      </c>
      <c r="E8285" s="1"/>
      <c r="F8285" s="1">
        <v>2.2</v>
      </c>
      <c r="G8285" s="1"/>
      <c r="H8285" s="1"/>
    </row>
    <row r="8286">
      <c r="A8286" s="1" t="s">
        <v>47</v>
      </c>
      <c r="B8286" s="7" t="s">
        <v>220</v>
      </c>
      <c r="C8286" s="1" t="s">
        <v>8143</v>
      </c>
      <c r="D8286" s="8">
        <v>0.0</v>
      </c>
      <c r="E8286" s="1"/>
      <c r="F8286" s="1">
        <v>1.0</v>
      </c>
      <c r="G8286" s="1"/>
      <c r="H8286" s="1"/>
    </row>
    <row r="8287">
      <c r="A8287" s="1" t="s">
        <v>47</v>
      </c>
      <c r="B8287" s="7" t="s">
        <v>220</v>
      </c>
      <c r="C8287" s="1" t="s">
        <v>8144</v>
      </c>
      <c r="D8287" s="8">
        <v>0.0</v>
      </c>
      <c r="E8287" s="1"/>
      <c r="F8287" s="1">
        <v>1.0</v>
      </c>
      <c r="G8287" s="1"/>
      <c r="H8287" s="1"/>
    </row>
    <row r="8288">
      <c r="A8288" s="1" t="s">
        <v>47</v>
      </c>
      <c r="B8288" s="7" t="s">
        <v>220</v>
      </c>
      <c r="C8288" s="1" t="s">
        <v>8145</v>
      </c>
      <c r="D8288" s="8">
        <v>0.0</v>
      </c>
      <c r="E8288" s="1"/>
      <c r="F8288" s="1">
        <v>1.0</v>
      </c>
      <c r="G8288" s="1"/>
      <c r="H8288" s="1"/>
    </row>
    <row r="8289">
      <c r="A8289" s="1" t="s">
        <v>47</v>
      </c>
      <c r="B8289" s="7" t="s">
        <v>220</v>
      </c>
      <c r="C8289" s="1" t="s">
        <v>8146</v>
      </c>
      <c r="D8289" s="8">
        <v>0.0</v>
      </c>
      <c r="E8289" s="1"/>
      <c r="F8289" s="1">
        <v>11.0</v>
      </c>
      <c r="G8289" s="1"/>
      <c r="H8289" s="1"/>
    </row>
    <row r="8290">
      <c r="A8290" s="1" t="s">
        <v>47</v>
      </c>
      <c r="B8290" s="7" t="s">
        <v>220</v>
      </c>
      <c r="C8290" s="1" t="s">
        <v>8147</v>
      </c>
      <c r="D8290" s="8">
        <v>0.0</v>
      </c>
      <c r="E8290" s="1"/>
      <c r="F8290" s="1">
        <v>1.0</v>
      </c>
      <c r="G8290" s="1"/>
      <c r="H8290" s="1"/>
    </row>
    <row r="8291">
      <c r="A8291" s="1" t="s">
        <v>47</v>
      </c>
      <c r="B8291" s="7" t="s">
        <v>220</v>
      </c>
      <c r="C8291" s="1" t="s">
        <v>8148</v>
      </c>
      <c r="D8291" s="8">
        <v>0.0</v>
      </c>
      <c r="E8291" s="1"/>
      <c r="F8291" s="1">
        <v>8.2</v>
      </c>
      <c r="G8291" s="1"/>
      <c r="H8291" s="1"/>
    </row>
    <row r="8292">
      <c r="A8292" s="1" t="s">
        <v>47</v>
      </c>
      <c r="B8292" s="7" t="s">
        <v>220</v>
      </c>
      <c r="C8292" s="1" t="s">
        <v>8149</v>
      </c>
      <c r="D8292" s="8">
        <v>0.0</v>
      </c>
      <c r="E8292" s="1"/>
      <c r="F8292" s="1">
        <v>1.0</v>
      </c>
      <c r="G8292" s="1"/>
      <c r="H8292" s="1"/>
    </row>
    <row r="8293">
      <c r="A8293" s="1" t="s">
        <v>47</v>
      </c>
      <c r="B8293" s="7" t="s">
        <v>220</v>
      </c>
      <c r="C8293" s="1" t="s">
        <v>8150</v>
      </c>
      <c r="D8293" s="8">
        <v>0.0</v>
      </c>
      <c r="E8293" s="1"/>
      <c r="F8293" s="1">
        <v>1.0</v>
      </c>
      <c r="G8293" s="1"/>
      <c r="H8293" s="1"/>
    </row>
    <row r="8294">
      <c r="A8294" s="1" t="s">
        <v>47</v>
      </c>
      <c r="B8294" s="7" t="s">
        <v>220</v>
      </c>
      <c r="C8294" s="1" t="s">
        <v>8151</v>
      </c>
      <c r="D8294" s="8">
        <v>0.0</v>
      </c>
      <c r="E8294" s="1"/>
      <c r="F8294" s="1">
        <v>58.5</v>
      </c>
      <c r="G8294" s="1"/>
      <c r="H8294" s="1"/>
    </row>
    <row r="8295">
      <c r="A8295" s="1" t="s">
        <v>47</v>
      </c>
      <c r="B8295" s="7" t="s">
        <v>220</v>
      </c>
      <c r="C8295" s="1" t="s">
        <v>8152</v>
      </c>
      <c r="D8295" s="8">
        <v>0.0</v>
      </c>
      <c r="E8295" s="1"/>
      <c r="F8295" s="1">
        <v>1.0</v>
      </c>
      <c r="G8295" s="1"/>
      <c r="H8295" s="1"/>
    </row>
    <row r="8296">
      <c r="A8296" s="1" t="s">
        <v>47</v>
      </c>
      <c r="B8296" s="7" t="s">
        <v>220</v>
      </c>
      <c r="C8296" s="1" t="s">
        <v>8153</v>
      </c>
      <c r="D8296" s="8">
        <v>0.0</v>
      </c>
      <c r="E8296" s="1"/>
      <c r="F8296" s="1">
        <v>1.0</v>
      </c>
      <c r="G8296" s="1"/>
      <c r="H8296" s="1"/>
    </row>
    <row r="8297">
      <c r="A8297" s="1" t="s">
        <v>47</v>
      </c>
      <c r="B8297" s="7" t="s">
        <v>220</v>
      </c>
      <c r="C8297" s="1" t="s">
        <v>8154</v>
      </c>
      <c r="D8297" s="8">
        <v>0.0</v>
      </c>
      <c r="E8297" s="1"/>
      <c r="F8297" s="1">
        <v>1.0</v>
      </c>
      <c r="G8297" s="1"/>
      <c r="H8297" s="1"/>
    </row>
    <row r="8298">
      <c r="A8298" s="1" t="s">
        <v>47</v>
      </c>
      <c r="B8298" s="7" t="s">
        <v>220</v>
      </c>
      <c r="C8298" s="1" t="s">
        <v>8155</v>
      </c>
      <c r="D8298" s="8">
        <v>0.0</v>
      </c>
      <c r="E8298" s="1"/>
      <c r="F8298" s="1">
        <v>32.5</v>
      </c>
      <c r="G8298" s="1"/>
      <c r="H8298" s="1"/>
    </row>
    <row r="8299">
      <c r="A8299" s="1" t="s">
        <v>47</v>
      </c>
      <c r="B8299" s="7" t="s">
        <v>220</v>
      </c>
      <c r="C8299" s="1" t="s">
        <v>8156</v>
      </c>
      <c r="D8299" s="8">
        <v>0.0</v>
      </c>
      <c r="E8299" s="1"/>
      <c r="F8299" s="1">
        <v>1.0</v>
      </c>
      <c r="G8299" s="1"/>
      <c r="H8299" s="1"/>
    </row>
    <row r="8300">
      <c r="A8300" s="1" t="s">
        <v>47</v>
      </c>
      <c r="B8300" s="7" t="s">
        <v>220</v>
      </c>
      <c r="C8300" s="1" t="s">
        <v>8157</v>
      </c>
      <c r="D8300" s="8">
        <v>0.0</v>
      </c>
      <c r="E8300" s="1"/>
      <c r="F8300" s="1">
        <v>5.3</v>
      </c>
      <c r="G8300" s="1"/>
      <c r="H8300" s="1"/>
    </row>
    <row r="8301">
      <c r="A8301" s="1" t="s">
        <v>47</v>
      </c>
      <c r="B8301" s="7" t="s">
        <v>220</v>
      </c>
      <c r="C8301" s="1" t="s">
        <v>8158</v>
      </c>
      <c r="D8301" s="8">
        <v>0.0</v>
      </c>
      <c r="E8301" s="1"/>
      <c r="F8301" s="1">
        <v>1.0</v>
      </c>
      <c r="G8301" s="1"/>
      <c r="H8301" s="1"/>
    </row>
    <row r="8302">
      <c r="A8302" s="1" t="s">
        <v>47</v>
      </c>
      <c r="B8302" s="7" t="s">
        <v>220</v>
      </c>
      <c r="C8302" s="1" t="s">
        <v>8159</v>
      </c>
      <c r="D8302" s="8">
        <v>0.0</v>
      </c>
      <c r="E8302" s="1"/>
      <c r="F8302" s="1">
        <v>1.0</v>
      </c>
      <c r="G8302" s="1"/>
      <c r="H8302" s="1"/>
    </row>
    <row r="8303">
      <c r="A8303" s="1" t="s">
        <v>47</v>
      </c>
      <c r="B8303" s="7" t="s">
        <v>220</v>
      </c>
      <c r="C8303" s="1" t="s">
        <v>8160</v>
      </c>
      <c r="D8303" s="8">
        <v>0.0</v>
      </c>
      <c r="E8303" s="1"/>
      <c r="F8303" s="1">
        <v>1.0</v>
      </c>
      <c r="G8303" s="1"/>
      <c r="H8303" s="1"/>
    </row>
    <row r="8304">
      <c r="A8304" s="1" t="s">
        <v>47</v>
      </c>
      <c r="B8304" s="7" t="s">
        <v>220</v>
      </c>
      <c r="C8304" s="1" t="s">
        <v>8161</v>
      </c>
      <c r="D8304" s="8">
        <v>0.0</v>
      </c>
      <c r="E8304" s="1"/>
      <c r="F8304" s="1">
        <v>6.3</v>
      </c>
      <c r="G8304" s="1"/>
      <c r="H8304" s="1"/>
    </row>
    <row r="8305">
      <c r="A8305" s="1" t="s">
        <v>47</v>
      </c>
      <c r="B8305" s="7" t="s">
        <v>220</v>
      </c>
      <c r="C8305" s="1" t="s">
        <v>8162</v>
      </c>
      <c r="D8305" s="8">
        <v>0.0</v>
      </c>
      <c r="E8305" s="1"/>
      <c r="F8305" s="1">
        <v>1.0</v>
      </c>
      <c r="G8305" s="1"/>
      <c r="H8305" s="1"/>
    </row>
    <row r="8306">
      <c r="A8306" s="1" t="s">
        <v>47</v>
      </c>
      <c r="B8306" s="7" t="s">
        <v>220</v>
      </c>
      <c r="C8306" s="1" t="s">
        <v>8163</v>
      </c>
      <c r="D8306" s="8">
        <v>0.0</v>
      </c>
      <c r="E8306" s="1"/>
      <c r="F8306" s="1">
        <v>11.0</v>
      </c>
      <c r="G8306" s="1"/>
      <c r="H8306" s="1"/>
    </row>
    <row r="8307">
      <c r="A8307" s="1" t="s">
        <v>47</v>
      </c>
      <c r="B8307" s="7" t="s">
        <v>220</v>
      </c>
      <c r="C8307" s="1" t="s">
        <v>8164</v>
      </c>
      <c r="D8307" s="8">
        <v>0.0</v>
      </c>
      <c r="E8307" s="1"/>
      <c r="F8307" s="1">
        <v>1.0</v>
      </c>
      <c r="G8307" s="1"/>
      <c r="H8307" s="1"/>
    </row>
    <row r="8308">
      <c r="A8308" s="1" t="s">
        <v>47</v>
      </c>
      <c r="B8308" s="7" t="s">
        <v>220</v>
      </c>
      <c r="C8308" s="1" t="s">
        <v>8165</v>
      </c>
      <c r="D8308" s="8">
        <v>0.0</v>
      </c>
      <c r="E8308" s="1"/>
      <c r="F8308" s="1">
        <v>1.0</v>
      </c>
      <c r="G8308" s="1"/>
      <c r="H8308" s="1"/>
    </row>
    <row r="8309">
      <c r="A8309" s="1" t="s">
        <v>47</v>
      </c>
      <c r="B8309" s="7" t="s">
        <v>220</v>
      </c>
      <c r="C8309" s="1" t="s">
        <v>8166</v>
      </c>
      <c r="D8309" s="8">
        <v>0.0</v>
      </c>
      <c r="E8309" s="1"/>
      <c r="F8309" s="1">
        <v>1.7</v>
      </c>
      <c r="G8309" s="1"/>
      <c r="H8309" s="1"/>
    </row>
    <row r="8310">
      <c r="A8310" s="1" t="s">
        <v>47</v>
      </c>
      <c r="B8310" s="7" t="s">
        <v>220</v>
      </c>
      <c r="C8310" s="1" t="s">
        <v>8167</v>
      </c>
      <c r="D8310" s="8">
        <v>0.0</v>
      </c>
      <c r="E8310" s="1"/>
      <c r="F8310" s="1">
        <v>1.0</v>
      </c>
      <c r="G8310" s="1"/>
      <c r="H8310" s="1"/>
    </row>
    <row r="8311">
      <c r="A8311" s="1" t="s">
        <v>47</v>
      </c>
      <c r="B8311" s="7" t="s">
        <v>220</v>
      </c>
      <c r="C8311" s="1" t="s">
        <v>8168</v>
      </c>
      <c r="D8311" s="8">
        <v>0.0</v>
      </c>
      <c r="E8311" s="1"/>
      <c r="F8311" s="1">
        <v>2.0</v>
      </c>
      <c r="G8311" s="1"/>
      <c r="H8311" s="1"/>
    </row>
    <row r="8312">
      <c r="A8312" s="1" t="s">
        <v>47</v>
      </c>
      <c r="B8312" s="7" t="s">
        <v>220</v>
      </c>
      <c r="C8312" s="1" t="s">
        <v>8169</v>
      </c>
      <c r="D8312" s="8">
        <v>0.0</v>
      </c>
      <c r="E8312" s="1"/>
      <c r="F8312" s="1">
        <v>1.3</v>
      </c>
      <c r="G8312" s="1"/>
      <c r="H8312" s="1"/>
    </row>
    <row r="8313">
      <c r="A8313" s="1" t="s">
        <v>47</v>
      </c>
      <c r="B8313" s="7" t="s">
        <v>220</v>
      </c>
      <c r="C8313" s="1" t="s">
        <v>8170</v>
      </c>
      <c r="D8313" s="8">
        <v>0.0</v>
      </c>
      <c r="E8313" s="1"/>
      <c r="F8313" s="1">
        <v>1.0</v>
      </c>
      <c r="G8313" s="1"/>
      <c r="H8313" s="1"/>
    </row>
    <row r="8314">
      <c r="A8314" s="1" t="s">
        <v>47</v>
      </c>
      <c r="B8314" s="7" t="s">
        <v>220</v>
      </c>
      <c r="C8314" s="1" t="s">
        <v>8171</v>
      </c>
      <c r="D8314" s="8">
        <v>0.0</v>
      </c>
      <c r="E8314" s="1"/>
      <c r="F8314" s="1">
        <v>1.0</v>
      </c>
      <c r="G8314" s="1"/>
      <c r="H8314" s="1"/>
    </row>
    <row r="8315">
      <c r="A8315" s="1" t="s">
        <v>47</v>
      </c>
      <c r="B8315" s="7" t="s">
        <v>221</v>
      </c>
      <c r="C8315" s="1" t="s">
        <v>8172</v>
      </c>
      <c r="D8315" s="8">
        <v>0.0</v>
      </c>
      <c r="E8315" s="1"/>
      <c r="F8315" s="1">
        <v>7.0</v>
      </c>
      <c r="G8315" s="1"/>
      <c r="H8315" s="1"/>
    </row>
    <row r="8316">
      <c r="A8316" s="1" t="s">
        <v>47</v>
      </c>
      <c r="B8316" s="7" t="s">
        <v>221</v>
      </c>
      <c r="C8316" s="1" t="s">
        <v>8173</v>
      </c>
      <c r="D8316" s="8">
        <v>0.0</v>
      </c>
      <c r="E8316" s="1"/>
      <c r="F8316" s="1">
        <v>9.5</v>
      </c>
      <c r="G8316" s="1"/>
      <c r="H8316" s="1"/>
    </row>
    <row r="8317">
      <c r="A8317" s="1" t="s">
        <v>47</v>
      </c>
      <c r="B8317" s="7" t="s">
        <v>221</v>
      </c>
      <c r="C8317" s="1" t="s">
        <v>8174</v>
      </c>
      <c r="D8317" s="8">
        <v>0.0</v>
      </c>
      <c r="E8317" s="1"/>
      <c r="F8317" s="1">
        <v>12.0</v>
      </c>
      <c r="G8317" s="1"/>
      <c r="H8317" s="1"/>
    </row>
    <row r="8318">
      <c r="A8318" s="1" t="s">
        <v>47</v>
      </c>
      <c r="B8318" s="7" t="s">
        <v>221</v>
      </c>
      <c r="C8318" s="1" t="s">
        <v>8175</v>
      </c>
      <c r="D8318" s="8">
        <v>0.0</v>
      </c>
      <c r="E8318" s="1"/>
      <c r="F8318" s="1">
        <v>6.0</v>
      </c>
      <c r="G8318" s="1"/>
      <c r="H8318" s="1"/>
    </row>
    <row r="8319">
      <c r="A8319" s="1" t="s">
        <v>47</v>
      </c>
      <c r="B8319" s="7" t="s">
        <v>221</v>
      </c>
      <c r="C8319" s="1" t="s">
        <v>8176</v>
      </c>
      <c r="D8319" s="8">
        <v>0.0</v>
      </c>
      <c r="E8319" s="1"/>
      <c r="F8319" s="1">
        <v>2.0</v>
      </c>
      <c r="G8319" s="1"/>
      <c r="H8319" s="1"/>
    </row>
    <row r="8320">
      <c r="A8320" s="1" t="s">
        <v>47</v>
      </c>
      <c r="B8320" s="7" t="s">
        <v>221</v>
      </c>
      <c r="C8320" s="1" t="s">
        <v>3199</v>
      </c>
      <c r="D8320" s="8">
        <v>0.0</v>
      </c>
      <c r="E8320" s="1"/>
      <c r="F8320" s="1">
        <v>3.0</v>
      </c>
      <c r="G8320" s="1"/>
      <c r="H8320" s="1"/>
    </row>
    <row r="8321">
      <c r="A8321" s="1" t="s">
        <v>47</v>
      </c>
      <c r="B8321" s="7" t="s">
        <v>221</v>
      </c>
      <c r="C8321" s="1" t="s">
        <v>8177</v>
      </c>
      <c r="D8321" s="8">
        <v>0.0</v>
      </c>
      <c r="E8321" s="1"/>
      <c r="F8321" s="1">
        <v>1.0</v>
      </c>
      <c r="G8321" s="1"/>
      <c r="H8321" s="1"/>
    </row>
    <row r="8322">
      <c r="A8322" s="1" t="s">
        <v>47</v>
      </c>
      <c r="B8322" s="7" t="s">
        <v>222</v>
      </c>
      <c r="C8322" s="1" t="s">
        <v>2888</v>
      </c>
      <c r="D8322" s="8">
        <v>2.0</v>
      </c>
      <c r="E8322" s="1"/>
      <c r="F8322" s="1">
        <v>6.3</v>
      </c>
      <c r="G8322" s="1"/>
      <c r="H8322" s="1"/>
    </row>
    <row r="8323">
      <c r="A8323" s="1" t="s">
        <v>47</v>
      </c>
      <c r="B8323" s="7" t="s">
        <v>222</v>
      </c>
      <c r="C8323" s="1" t="s">
        <v>2887</v>
      </c>
      <c r="D8323" s="8">
        <v>1.0</v>
      </c>
      <c r="E8323" s="1"/>
      <c r="F8323" s="1">
        <v>2.2</v>
      </c>
      <c r="G8323" s="1"/>
      <c r="H8323" s="1"/>
    </row>
    <row r="8324">
      <c r="A8324" s="1" t="s">
        <v>47</v>
      </c>
      <c r="B8324" s="7" t="s">
        <v>222</v>
      </c>
      <c r="C8324" s="1" t="s">
        <v>2884</v>
      </c>
      <c r="D8324" s="8">
        <v>1.0</v>
      </c>
      <c r="E8324" s="1"/>
      <c r="F8324" s="1">
        <v>5.7</v>
      </c>
      <c r="G8324" s="1"/>
      <c r="H8324" s="1"/>
    </row>
    <row r="8325">
      <c r="A8325" s="1" t="s">
        <v>47</v>
      </c>
      <c r="B8325" s="7" t="s">
        <v>222</v>
      </c>
      <c r="C8325" s="1" t="s">
        <v>2885</v>
      </c>
      <c r="D8325" s="8">
        <v>0.0</v>
      </c>
      <c r="E8325" s="1"/>
      <c r="F8325" s="1">
        <v>4.1</v>
      </c>
      <c r="G8325" s="1"/>
      <c r="H8325" s="1"/>
    </row>
    <row r="8326">
      <c r="A8326" s="1" t="s">
        <v>47</v>
      </c>
      <c r="B8326" s="7" t="s">
        <v>222</v>
      </c>
      <c r="C8326" s="1" t="s">
        <v>2889</v>
      </c>
      <c r="D8326" s="8">
        <v>0.0</v>
      </c>
      <c r="E8326" s="1"/>
      <c r="F8326" s="1">
        <v>5.3</v>
      </c>
      <c r="G8326" s="1"/>
      <c r="H8326" s="1"/>
    </row>
    <row r="8327">
      <c r="A8327" s="1" t="s">
        <v>47</v>
      </c>
      <c r="B8327" s="7" t="s">
        <v>222</v>
      </c>
      <c r="C8327" s="1" t="s">
        <v>2906</v>
      </c>
      <c r="D8327" s="8">
        <v>2.0</v>
      </c>
      <c r="E8327" s="1"/>
      <c r="F8327" s="1">
        <v>5.3</v>
      </c>
      <c r="G8327" s="1"/>
      <c r="H8327" s="1"/>
    </row>
    <row r="8328">
      <c r="A8328" s="1" t="s">
        <v>47</v>
      </c>
      <c r="B8328" s="7" t="s">
        <v>222</v>
      </c>
      <c r="C8328" s="1" t="s">
        <v>8178</v>
      </c>
      <c r="D8328" s="8">
        <v>1.0</v>
      </c>
      <c r="E8328" s="1"/>
      <c r="F8328" s="1">
        <v>4.3</v>
      </c>
      <c r="G8328" s="1"/>
      <c r="H8328" s="1"/>
    </row>
    <row r="8329">
      <c r="A8329" s="1" t="s">
        <v>47</v>
      </c>
      <c r="B8329" s="7" t="s">
        <v>222</v>
      </c>
      <c r="C8329" s="1" t="s">
        <v>2927</v>
      </c>
      <c r="D8329" s="8">
        <v>0.0</v>
      </c>
      <c r="E8329" s="1"/>
      <c r="F8329" s="1">
        <v>5.3</v>
      </c>
      <c r="G8329" s="1"/>
      <c r="H8329" s="1"/>
    </row>
    <row r="8330">
      <c r="A8330" s="1" t="s">
        <v>47</v>
      </c>
      <c r="B8330" s="7" t="s">
        <v>222</v>
      </c>
      <c r="C8330" s="1" t="s">
        <v>8179</v>
      </c>
      <c r="D8330" s="8">
        <v>0.0</v>
      </c>
      <c r="E8330" s="1"/>
      <c r="F8330" s="1">
        <v>1.0</v>
      </c>
      <c r="G8330" s="1"/>
      <c r="H8330" s="1"/>
    </row>
    <row r="8331">
      <c r="A8331" s="1" t="s">
        <v>47</v>
      </c>
      <c r="B8331" s="7" t="s">
        <v>222</v>
      </c>
      <c r="C8331" s="1" t="s">
        <v>2905</v>
      </c>
      <c r="D8331" s="8">
        <v>0.0</v>
      </c>
      <c r="E8331" s="1"/>
      <c r="F8331" s="1">
        <v>5.2</v>
      </c>
      <c r="G8331" s="1"/>
      <c r="H8331" s="1"/>
    </row>
    <row r="8332">
      <c r="A8332" s="1" t="s">
        <v>47</v>
      </c>
      <c r="B8332" s="7" t="s">
        <v>222</v>
      </c>
      <c r="C8332" s="1" t="s">
        <v>2891</v>
      </c>
      <c r="D8332" s="8">
        <v>0.0</v>
      </c>
      <c r="E8332" s="1"/>
      <c r="F8332" s="1">
        <v>8.8</v>
      </c>
      <c r="G8332" s="1"/>
      <c r="H8332" s="1"/>
    </row>
    <row r="8333">
      <c r="A8333" s="1" t="s">
        <v>47</v>
      </c>
      <c r="B8333" s="7" t="s">
        <v>222</v>
      </c>
      <c r="C8333" s="1" t="s">
        <v>2903</v>
      </c>
      <c r="D8333" s="8">
        <v>0.0</v>
      </c>
      <c r="E8333" s="1"/>
      <c r="F8333" s="1">
        <v>4.9</v>
      </c>
      <c r="G8333" s="1"/>
      <c r="H8333" s="1"/>
    </row>
    <row r="8334">
      <c r="A8334" s="1" t="s">
        <v>47</v>
      </c>
      <c r="B8334" s="7" t="s">
        <v>222</v>
      </c>
      <c r="C8334" s="1" t="s">
        <v>8180</v>
      </c>
      <c r="D8334" s="8">
        <v>0.0</v>
      </c>
      <c r="E8334" s="1"/>
      <c r="F8334" s="1">
        <v>6.5</v>
      </c>
      <c r="G8334" s="1"/>
      <c r="H8334" s="1"/>
    </row>
    <row r="8335">
      <c r="A8335" s="1" t="s">
        <v>47</v>
      </c>
      <c r="B8335" s="7" t="s">
        <v>222</v>
      </c>
      <c r="C8335" s="1" t="s">
        <v>2911</v>
      </c>
      <c r="D8335" s="8">
        <v>1.0</v>
      </c>
      <c r="E8335" s="1"/>
      <c r="F8335" s="1">
        <v>3.6</v>
      </c>
      <c r="G8335" s="1"/>
      <c r="H8335" s="1"/>
    </row>
    <row r="8336">
      <c r="A8336" s="1" t="s">
        <v>47</v>
      </c>
      <c r="B8336" s="7" t="s">
        <v>222</v>
      </c>
      <c r="C8336" s="1" t="s">
        <v>8181</v>
      </c>
      <c r="D8336" s="8">
        <v>0.0</v>
      </c>
      <c r="E8336" s="1"/>
      <c r="F8336" s="1">
        <v>2.4</v>
      </c>
      <c r="G8336" s="1"/>
      <c r="H8336" s="1"/>
    </row>
    <row r="8337">
      <c r="A8337" s="1" t="s">
        <v>47</v>
      </c>
      <c r="B8337" s="7" t="s">
        <v>222</v>
      </c>
      <c r="C8337" s="1" t="s">
        <v>2931</v>
      </c>
      <c r="D8337" s="8">
        <v>0.0</v>
      </c>
      <c r="E8337" s="1"/>
      <c r="F8337" s="1">
        <v>4.8</v>
      </c>
      <c r="G8337" s="1"/>
      <c r="H8337" s="1"/>
    </row>
    <row r="8338">
      <c r="A8338" s="1" t="s">
        <v>47</v>
      </c>
      <c r="B8338" s="7" t="s">
        <v>222</v>
      </c>
      <c r="C8338" s="1" t="s">
        <v>8182</v>
      </c>
      <c r="D8338" s="8">
        <v>0.0</v>
      </c>
      <c r="E8338" s="1"/>
      <c r="F8338" s="1">
        <v>4.3</v>
      </c>
      <c r="G8338" s="1"/>
      <c r="H8338" s="1"/>
    </row>
    <row r="8339">
      <c r="A8339" s="1" t="s">
        <v>47</v>
      </c>
      <c r="B8339" s="7" t="s">
        <v>222</v>
      </c>
      <c r="C8339" s="1" t="s">
        <v>8183</v>
      </c>
      <c r="D8339" s="8">
        <v>0.0</v>
      </c>
      <c r="E8339" s="1"/>
      <c r="F8339" s="1">
        <v>5.0</v>
      </c>
      <c r="G8339" s="1"/>
      <c r="H8339" s="1"/>
    </row>
    <row r="8340">
      <c r="A8340" s="1" t="s">
        <v>47</v>
      </c>
      <c r="B8340" s="7" t="s">
        <v>222</v>
      </c>
      <c r="C8340" s="1" t="s">
        <v>8184</v>
      </c>
      <c r="D8340" s="8">
        <v>0.0</v>
      </c>
      <c r="E8340" s="1"/>
      <c r="F8340" s="1">
        <v>7.4</v>
      </c>
      <c r="G8340" s="1"/>
      <c r="H8340" s="1"/>
    </row>
    <row r="8341">
      <c r="A8341" s="1" t="s">
        <v>47</v>
      </c>
      <c r="B8341" s="7" t="s">
        <v>222</v>
      </c>
      <c r="C8341" s="1" t="s">
        <v>2932</v>
      </c>
      <c r="D8341" s="8">
        <v>0.0</v>
      </c>
      <c r="E8341" s="1"/>
      <c r="F8341" s="1">
        <v>8.6</v>
      </c>
      <c r="G8341" s="1"/>
      <c r="H8341" s="1"/>
    </row>
    <row r="8342">
      <c r="A8342" s="1" t="s">
        <v>47</v>
      </c>
      <c r="B8342" s="7" t="s">
        <v>222</v>
      </c>
      <c r="C8342" s="1" t="s">
        <v>8185</v>
      </c>
      <c r="D8342" s="8">
        <v>0.0</v>
      </c>
      <c r="E8342" s="1"/>
      <c r="F8342" s="1">
        <v>6.2</v>
      </c>
      <c r="G8342" s="1"/>
      <c r="H8342" s="1"/>
    </row>
    <row r="8343">
      <c r="A8343" s="1" t="s">
        <v>47</v>
      </c>
      <c r="B8343" s="7" t="s">
        <v>222</v>
      </c>
      <c r="C8343" s="1" t="s">
        <v>2893</v>
      </c>
      <c r="D8343" s="8">
        <v>0.0</v>
      </c>
      <c r="E8343" s="1"/>
      <c r="F8343" s="1">
        <v>5.1</v>
      </c>
      <c r="G8343" s="1"/>
      <c r="H8343" s="1"/>
    </row>
    <row r="8344">
      <c r="A8344" s="1" t="s">
        <v>47</v>
      </c>
      <c r="B8344" s="7" t="s">
        <v>222</v>
      </c>
      <c r="C8344" s="1" t="s">
        <v>8186</v>
      </c>
      <c r="D8344" s="8">
        <v>0.0</v>
      </c>
      <c r="E8344" s="1"/>
      <c r="F8344" s="1">
        <v>2.8</v>
      </c>
      <c r="G8344" s="1"/>
      <c r="H8344" s="1"/>
    </row>
    <row r="8345">
      <c r="A8345" s="1" t="s">
        <v>47</v>
      </c>
      <c r="B8345" s="7" t="s">
        <v>222</v>
      </c>
      <c r="C8345" s="1" t="s">
        <v>2917</v>
      </c>
      <c r="D8345" s="8">
        <v>0.0</v>
      </c>
      <c r="E8345" s="1"/>
      <c r="F8345" s="1">
        <v>3.8</v>
      </c>
      <c r="G8345" s="1"/>
      <c r="H8345" s="1"/>
    </row>
    <row r="8346">
      <c r="A8346" s="1" t="s">
        <v>47</v>
      </c>
      <c r="B8346" s="7" t="s">
        <v>222</v>
      </c>
      <c r="C8346" s="1" t="s">
        <v>2916</v>
      </c>
      <c r="D8346" s="8">
        <v>1.0</v>
      </c>
      <c r="E8346" s="1"/>
      <c r="F8346" s="1">
        <v>1.3</v>
      </c>
      <c r="G8346" s="1"/>
      <c r="H8346" s="1"/>
    </row>
    <row r="8347">
      <c r="A8347" s="1" t="s">
        <v>47</v>
      </c>
      <c r="B8347" s="7" t="s">
        <v>222</v>
      </c>
      <c r="C8347" s="1" t="s">
        <v>8187</v>
      </c>
      <c r="D8347" s="8">
        <v>1.0</v>
      </c>
      <c r="E8347" s="1"/>
      <c r="F8347" s="1">
        <v>3.8</v>
      </c>
      <c r="G8347" s="1"/>
      <c r="H8347" s="1"/>
    </row>
    <row r="8348">
      <c r="A8348" s="1" t="s">
        <v>47</v>
      </c>
      <c r="B8348" s="7" t="s">
        <v>222</v>
      </c>
      <c r="C8348" s="1" t="s">
        <v>8188</v>
      </c>
      <c r="D8348" s="8">
        <v>0.0</v>
      </c>
      <c r="E8348" s="1"/>
      <c r="F8348" s="1">
        <v>1.0</v>
      </c>
      <c r="G8348" s="1"/>
      <c r="H8348" s="1"/>
    </row>
    <row r="8349">
      <c r="A8349" s="1" t="s">
        <v>47</v>
      </c>
      <c r="B8349" s="7" t="s">
        <v>222</v>
      </c>
      <c r="C8349" s="1" t="s">
        <v>2912</v>
      </c>
      <c r="D8349" s="8">
        <v>0.0</v>
      </c>
      <c r="E8349" s="1"/>
      <c r="F8349" s="1">
        <v>5.3</v>
      </c>
      <c r="G8349" s="1"/>
      <c r="H8349" s="1"/>
    </row>
    <row r="8350">
      <c r="A8350" s="1" t="s">
        <v>47</v>
      </c>
      <c r="B8350" s="7" t="s">
        <v>222</v>
      </c>
      <c r="C8350" s="1" t="s">
        <v>7949</v>
      </c>
      <c r="D8350" s="8">
        <v>0.0</v>
      </c>
      <c r="E8350" s="1"/>
      <c r="F8350" s="1">
        <v>5.0</v>
      </c>
      <c r="G8350" s="1"/>
      <c r="H8350" s="1"/>
    </row>
    <row r="8351">
      <c r="A8351" s="1" t="s">
        <v>47</v>
      </c>
      <c r="B8351" s="7" t="s">
        <v>222</v>
      </c>
      <c r="C8351" s="1" t="s">
        <v>8189</v>
      </c>
      <c r="D8351" s="8">
        <v>0.0</v>
      </c>
      <c r="E8351" s="1"/>
      <c r="F8351" s="1">
        <v>6.3</v>
      </c>
      <c r="G8351" s="1"/>
      <c r="H8351" s="1"/>
    </row>
    <row r="8352">
      <c r="A8352" s="1" t="s">
        <v>47</v>
      </c>
      <c r="B8352" s="7" t="s">
        <v>222</v>
      </c>
      <c r="C8352" s="1" t="s">
        <v>2890</v>
      </c>
      <c r="D8352" s="8">
        <v>0.0</v>
      </c>
      <c r="E8352" s="1"/>
      <c r="F8352" s="1">
        <v>12.4</v>
      </c>
      <c r="G8352" s="1"/>
      <c r="H8352" s="1"/>
    </row>
    <row r="8353">
      <c r="A8353" s="1" t="s">
        <v>47</v>
      </c>
      <c r="B8353" s="7" t="s">
        <v>222</v>
      </c>
      <c r="C8353" s="1" t="s">
        <v>2910</v>
      </c>
      <c r="D8353" s="8">
        <v>0.0</v>
      </c>
      <c r="E8353" s="1"/>
      <c r="F8353" s="1">
        <v>2.4</v>
      </c>
      <c r="G8353" s="1"/>
      <c r="H8353" s="1"/>
    </row>
    <row r="8354">
      <c r="A8354" s="1" t="s">
        <v>47</v>
      </c>
      <c r="B8354" s="7" t="s">
        <v>222</v>
      </c>
      <c r="C8354" s="1" t="s">
        <v>2922</v>
      </c>
      <c r="D8354" s="8">
        <v>0.0</v>
      </c>
      <c r="E8354" s="1"/>
      <c r="F8354" s="1">
        <v>2.1</v>
      </c>
      <c r="G8354" s="1"/>
      <c r="H8354" s="1"/>
    </row>
    <row r="8355">
      <c r="A8355" s="1" t="s">
        <v>47</v>
      </c>
      <c r="B8355" s="7" t="s">
        <v>222</v>
      </c>
      <c r="C8355" s="1" t="s">
        <v>8190</v>
      </c>
      <c r="D8355" s="8">
        <v>0.0</v>
      </c>
      <c r="E8355" s="1"/>
      <c r="F8355" s="1">
        <v>1.0</v>
      </c>
      <c r="G8355" s="1"/>
      <c r="H8355" s="1"/>
    </row>
    <row r="8356">
      <c r="A8356" s="1" t="s">
        <v>47</v>
      </c>
      <c r="B8356" s="7" t="s">
        <v>222</v>
      </c>
      <c r="C8356" s="1" t="s">
        <v>2921</v>
      </c>
      <c r="D8356" s="8">
        <v>0.0</v>
      </c>
      <c r="E8356" s="1"/>
      <c r="F8356" s="1">
        <v>4.3</v>
      </c>
      <c r="G8356" s="1"/>
      <c r="H8356" s="1"/>
    </row>
    <row r="8357">
      <c r="A8357" s="1" t="s">
        <v>47</v>
      </c>
      <c r="B8357" s="7" t="s">
        <v>222</v>
      </c>
      <c r="C8357" s="1" t="s">
        <v>8191</v>
      </c>
      <c r="D8357" s="8">
        <v>0.0</v>
      </c>
      <c r="E8357" s="1"/>
      <c r="F8357" s="1">
        <v>6.8</v>
      </c>
      <c r="G8357" s="1"/>
      <c r="H8357" s="1"/>
    </row>
    <row r="8358">
      <c r="A8358" s="1" t="s">
        <v>47</v>
      </c>
      <c r="B8358" s="7" t="s">
        <v>222</v>
      </c>
      <c r="C8358" s="1" t="s">
        <v>8192</v>
      </c>
      <c r="D8358" s="8">
        <v>0.0</v>
      </c>
      <c r="E8358" s="1"/>
      <c r="F8358" s="1">
        <v>1.7</v>
      </c>
      <c r="G8358" s="1"/>
      <c r="H8358" s="1"/>
    </row>
    <row r="8359">
      <c r="A8359" s="1" t="s">
        <v>47</v>
      </c>
      <c r="B8359" s="7" t="s">
        <v>222</v>
      </c>
      <c r="C8359" s="1" t="s">
        <v>8193</v>
      </c>
      <c r="D8359" s="8">
        <v>0.0</v>
      </c>
      <c r="E8359" s="1"/>
      <c r="F8359" s="1">
        <v>7.6</v>
      </c>
      <c r="G8359" s="1"/>
      <c r="H8359" s="1"/>
    </row>
    <row r="8360">
      <c r="A8360" s="1" t="s">
        <v>47</v>
      </c>
      <c r="B8360" s="7" t="s">
        <v>222</v>
      </c>
      <c r="C8360" s="1" t="s">
        <v>8194</v>
      </c>
      <c r="D8360" s="8">
        <v>0.0</v>
      </c>
      <c r="E8360" s="1"/>
      <c r="F8360" s="1">
        <v>1.0</v>
      </c>
      <c r="G8360" s="1"/>
      <c r="H8360" s="1"/>
    </row>
    <row r="8361">
      <c r="A8361" s="1" t="s">
        <v>47</v>
      </c>
      <c r="B8361" s="7" t="s">
        <v>222</v>
      </c>
      <c r="C8361" s="1" t="s">
        <v>8195</v>
      </c>
      <c r="D8361" s="8">
        <v>0.0</v>
      </c>
      <c r="E8361" s="1"/>
      <c r="F8361" s="1">
        <v>8.0</v>
      </c>
      <c r="G8361" s="1"/>
      <c r="H8361" s="1"/>
    </row>
    <row r="8362">
      <c r="A8362" s="1" t="s">
        <v>47</v>
      </c>
      <c r="B8362" s="7" t="s">
        <v>222</v>
      </c>
      <c r="C8362" s="1" t="s">
        <v>2925</v>
      </c>
      <c r="D8362" s="8">
        <v>0.0</v>
      </c>
      <c r="E8362" s="1"/>
      <c r="F8362" s="1">
        <v>5.8</v>
      </c>
      <c r="G8362" s="1"/>
      <c r="H8362" s="1"/>
    </row>
    <row r="8363">
      <c r="A8363" s="1" t="s">
        <v>47</v>
      </c>
      <c r="B8363" s="7" t="s">
        <v>222</v>
      </c>
      <c r="C8363" s="1" t="s">
        <v>2923</v>
      </c>
      <c r="D8363" s="8">
        <v>0.0</v>
      </c>
      <c r="E8363" s="1"/>
      <c r="F8363" s="1">
        <v>4.6</v>
      </c>
      <c r="G8363" s="1"/>
      <c r="H8363" s="1"/>
    </row>
    <row r="8364">
      <c r="A8364" s="1" t="s">
        <v>47</v>
      </c>
      <c r="B8364" s="7" t="s">
        <v>222</v>
      </c>
      <c r="C8364" s="1" t="s">
        <v>8196</v>
      </c>
      <c r="D8364" s="8">
        <v>0.0</v>
      </c>
      <c r="E8364" s="1"/>
      <c r="F8364" s="1">
        <v>4.0</v>
      </c>
      <c r="G8364" s="1"/>
      <c r="H8364" s="1"/>
    </row>
    <row r="8365">
      <c r="A8365" s="1" t="s">
        <v>47</v>
      </c>
      <c r="B8365" s="7" t="s">
        <v>222</v>
      </c>
      <c r="C8365" s="1" t="s">
        <v>2901</v>
      </c>
      <c r="D8365" s="8">
        <v>0.0</v>
      </c>
      <c r="E8365" s="1"/>
      <c r="F8365" s="1">
        <v>8.2</v>
      </c>
      <c r="G8365" s="1"/>
      <c r="H8365" s="1"/>
    </row>
    <row r="8366">
      <c r="A8366" s="1" t="s">
        <v>47</v>
      </c>
      <c r="B8366" s="7" t="s">
        <v>222</v>
      </c>
      <c r="C8366" s="1" t="s">
        <v>2896</v>
      </c>
      <c r="D8366" s="8">
        <v>0.0</v>
      </c>
      <c r="E8366" s="1"/>
      <c r="F8366" s="1">
        <v>4.3</v>
      </c>
      <c r="G8366" s="1"/>
      <c r="H8366" s="1"/>
    </row>
    <row r="8367">
      <c r="A8367" s="1" t="s">
        <v>47</v>
      </c>
      <c r="B8367" s="7" t="s">
        <v>222</v>
      </c>
      <c r="C8367" s="1" t="s">
        <v>2918</v>
      </c>
      <c r="D8367" s="8">
        <v>0.0</v>
      </c>
      <c r="E8367" s="1"/>
      <c r="F8367" s="1">
        <v>4.0</v>
      </c>
      <c r="G8367" s="1"/>
      <c r="H8367" s="1"/>
    </row>
    <row r="8368">
      <c r="A8368" s="1" t="s">
        <v>47</v>
      </c>
      <c r="B8368" s="7" t="s">
        <v>222</v>
      </c>
      <c r="C8368" s="1" t="s">
        <v>8197</v>
      </c>
      <c r="D8368" s="8">
        <v>0.0</v>
      </c>
      <c r="E8368" s="1"/>
      <c r="F8368" s="1">
        <v>4.5</v>
      </c>
      <c r="G8368" s="1"/>
      <c r="H8368" s="1"/>
    </row>
    <row r="8369">
      <c r="A8369" s="1" t="s">
        <v>47</v>
      </c>
      <c r="B8369" s="7" t="s">
        <v>222</v>
      </c>
      <c r="C8369" s="1" t="s">
        <v>8198</v>
      </c>
      <c r="D8369" s="8">
        <v>0.0</v>
      </c>
      <c r="E8369" s="1"/>
      <c r="F8369" s="1">
        <v>1.0</v>
      </c>
      <c r="G8369" s="1"/>
      <c r="H8369" s="1"/>
    </row>
    <row r="8370">
      <c r="A8370" s="1" t="s">
        <v>47</v>
      </c>
      <c r="B8370" s="7" t="s">
        <v>222</v>
      </c>
      <c r="C8370" s="1" t="s">
        <v>2926</v>
      </c>
      <c r="D8370" s="8">
        <v>0.0</v>
      </c>
      <c r="E8370" s="1"/>
      <c r="F8370" s="1">
        <v>1.0</v>
      </c>
      <c r="G8370" s="1"/>
      <c r="H8370" s="1"/>
    </row>
    <row r="8371">
      <c r="A8371" s="1" t="s">
        <v>47</v>
      </c>
      <c r="B8371" s="7" t="s">
        <v>222</v>
      </c>
      <c r="C8371" s="1" t="s">
        <v>2914</v>
      </c>
      <c r="D8371" s="8">
        <v>0.0</v>
      </c>
      <c r="E8371" s="1"/>
      <c r="F8371" s="1">
        <v>6.0</v>
      </c>
      <c r="G8371" s="1"/>
      <c r="H8371" s="1"/>
    </row>
    <row r="8372">
      <c r="A8372" s="1" t="s">
        <v>47</v>
      </c>
      <c r="B8372" s="7" t="s">
        <v>223</v>
      </c>
      <c r="C8372" s="1" t="s">
        <v>8199</v>
      </c>
      <c r="D8372" s="8">
        <v>0.0</v>
      </c>
      <c r="E8372" s="1"/>
      <c r="F8372" s="1">
        <v>5.8</v>
      </c>
      <c r="G8372" s="1"/>
      <c r="H8372" s="1"/>
    </row>
    <row r="8373">
      <c r="A8373" s="1" t="s">
        <v>47</v>
      </c>
      <c r="B8373" s="7" t="s">
        <v>223</v>
      </c>
      <c r="C8373" s="1" t="s">
        <v>8200</v>
      </c>
      <c r="D8373" s="8">
        <v>0.0</v>
      </c>
      <c r="E8373" s="1"/>
      <c r="F8373" s="1">
        <v>4.3</v>
      </c>
      <c r="G8373" s="1"/>
      <c r="H8373" s="1"/>
    </row>
    <row r="8374">
      <c r="A8374" s="1" t="s">
        <v>47</v>
      </c>
      <c r="B8374" s="7" t="s">
        <v>223</v>
      </c>
      <c r="C8374" s="1" t="s">
        <v>8201</v>
      </c>
      <c r="D8374" s="8">
        <v>1.0</v>
      </c>
      <c r="E8374" s="1"/>
      <c r="F8374" s="1">
        <v>7.0</v>
      </c>
      <c r="G8374" s="1"/>
      <c r="H8374" s="1"/>
    </row>
    <row r="8375">
      <c r="A8375" s="1" t="s">
        <v>47</v>
      </c>
      <c r="B8375" s="7" t="s">
        <v>223</v>
      </c>
      <c r="C8375" s="1" t="s">
        <v>8202</v>
      </c>
      <c r="D8375" s="8">
        <v>0.0</v>
      </c>
      <c r="E8375" s="1"/>
      <c r="F8375" s="1">
        <v>5.5</v>
      </c>
      <c r="G8375" s="1"/>
      <c r="H8375" s="1"/>
    </row>
    <row r="8376">
      <c r="A8376" s="1" t="s">
        <v>47</v>
      </c>
      <c r="B8376" s="7" t="s">
        <v>223</v>
      </c>
      <c r="C8376" s="1" t="s">
        <v>8203</v>
      </c>
      <c r="D8376" s="8">
        <v>0.0</v>
      </c>
      <c r="E8376" s="1"/>
      <c r="F8376" s="1">
        <v>9.0</v>
      </c>
      <c r="G8376" s="1"/>
      <c r="H8376" s="1"/>
    </row>
    <row r="8377">
      <c r="A8377" s="1" t="s">
        <v>47</v>
      </c>
      <c r="B8377" s="7" t="s">
        <v>223</v>
      </c>
      <c r="C8377" s="1" t="s">
        <v>8204</v>
      </c>
      <c r="D8377" s="8">
        <v>0.0</v>
      </c>
      <c r="E8377" s="1"/>
      <c r="F8377" s="1">
        <v>7.0</v>
      </c>
      <c r="G8377" s="1"/>
      <c r="H8377" s="1"/>
    </row>
    <row r="8378">
      <c r="A8378" s="1" t="s">
        <v>47</v>
      </c>
      <c r="B8378" s="7" t="s">
        <v>223</v>
      </c>
      <c r="C8378" s="1" t="s">
        <v>8205</v>
      </c>
      <c r="D8378" s="8">
        <v>0.0</v>
      </c>
      <c r="E8378" s="1"/>
      <c r="F8378" s="1">
        <v>1.0</v>
      </c>
      <c r="G8378" s="1"/>
      <c r="H8378" s="1"/>
    </row>
    <row r="8379">
      <c r="A8379" s="1" t="s">
        <v>47</v>
      </c>
      <c r="B8379" s="7" t="s">
        <v>223</v>
      </c>
      <c r="C8379" s="1" t="s">
        <v>8206</v>
      </c>
      <c r="D8379" s="8">
        <v>0.0</v>
      </c>
      <c r="E8379" s="1"/>
      <c r="F8379" s="1">
        <v>7.2</v>
      </c>
      <c r="G8379" s="1"/>
      <c r="H8379" s="1"/>
    </row>
    <row r="8380">
      <c r="A8380" s="1" t="s">
        <v>47</v>
      </c>
      <c r="B8380" s="7" t="s">
        <v>223</v>
      </c>
      <c r="C8380" s="1" t="s">
        <v>8207</v>
      </c>
      <c r="D8380" s="8">
        <v>0.0</v>
      </c>
      <c r="E8380" s="1"/>
      <c r="F8380" s="1">
        <v>6.1</v>
      </c>
      <c r="G8380" s="1"/>
      <c r="H8380" s="1"/>
    </row>
    <row r="8381">
      <c r="A8381" s="1" t="s">
        <v>47</v>
      </c>
      <c r="B8381" s="7" t="s">
        <v>223</v>
      </c>
      <c r="C8381" s="1" t="s">
        <v>8208</v>
      </c>
      <c r="D8381" s="8">
        <v>0.0</v>
      </c>
      <c r="E8381" s="1"/>
      <c r="F8381" s="1">
        <v>3.7</v>
      </c>
      <c r="G8381" s="1"/>
      <c r="H8381" s="1"/>
    </row>
    <row r="8382">
      <c r="A8382" s="1" t="s">
        <v>47</v>
      </c>
      <c r="B8382" s="7" t="s">
        <v>223</v>
      </c>
      <c r="C8382" s="1" t="s">
        <v>8209</v>
      </c>
      <c r="D8382" s="8">
        <v>1.0</v>
      </c>
      <c r="E8382" s="1"/>
      <c r="F8382" s="1">
        <v>6.7</v>
      </c>
      <c r="G8382" s="1"/>
      <c r="H8382" s="1"/>
    </row>
    <row r="8383">
      <c r="A8383" s="1" t="s">
        <v>47</v>
      </c>
      <c r="B8383" s="7" t="s">
        <v>223</v>
      </c>
      <c r="C8383" s="1" t="s">
        <v>8210</v>
      </c>
      <c r="D8383" s="8">
        <v>0.0</v>
      </c>
      <c r="E8383" s="1"/>
      <c r="F8383" s="1">
        <v>10.9</v>
      </c>
      <c r="G8383" s="1"/>
      <c r="H8383" s="1"/>
    </row>
    <row r="8384">
      <c r="A8384" s="1" t="s">
        <v>47</v>
      </c>
      <c r="B8384" s="7" t="s">
        <v>223</v>
      </c>
      <c r="C8384" s="1" t="s">
        <v>8211</v>
      </c>
      <c r="D8384" s="8">
        <v>0.0</v>
      </c>
      <c r="E8384" s="1"/>
      <c r="F8384" s="1">
        <v>1.3</v>
      </c>
      <c r="G8384" s="1"/>
      <c r="H8384" s="1"/>
    </row>
    <row r="8385">
      <c r="A8385" s="1" t="s">
        <v>47</v>
      </c>
      <c r="B8385" s="7" t="s">
        <v>223</v>
      </c>
      <c r="C8385" s="1" t="s">
        <v>8212</v>
      </c>
      <c r="D8385" s="8">
        <v>0.0</v>
      </c>
      <c r="E8385" s="1"/>
      <c r="F8385" s="1">
        <v>7.3</v>
      </c>
      <c r="G8385" s="1"/>
      <c r="H8385" s="1"/>
    </row>
    <row r="8386">
      <c r="A8386" s="1" t="s">
        <v>47</v>
      </c>
      <c r="B8386" s="7" t="s">
        <v>223</v>
      </c>
      <c r="C8386" s="1" t="s">
        <v>8213</v>
      </c>
      <c r="D8386" s="8">
        <v>0.0</v>
      </c>
      <c r="E8386" s="1"/>
      <c r="F8386" s="1">
        <v>5.5</v>
      </c>
      <c r="G8386" s="1"/>
      <c r="H8386" s="1"/>
    </row>
    <row r="8387">
      <c r="A8387" s="1" t="s">
        <v>47</v>
      </c>
      <c r="B8387" s="7" t="s">
        <v>223</v>
      </c>
      <c r="C8387" s="1" t="s">
        <v>8214</v>
      </c>
      <c r="D8387" s="8">
        <v>0.0</v>
      </c>
      <c r="E8387" s="1"/>
      <c r="F8387" s="1">
        <v>2.1</v>
      </c>
      <c r="G8387" s="1"/>
      <c r="H8387" s="1"/>
    </row>
    <row r="8388">
      <c r="A8388" s="1" t="s">
        <v>47</v>
      </c>
      <c r="B8388" s="7" t="s">
        <v>223</v>
      </c>
      <c r="C8388" s="1" t="s">
        <v>8215</v>
      </c>
      <c r="D8388" s="8">
        <v>0.0</v>
      </c>
      <c r="E8388" s="1"/>
      <c r="F8388" s="1">
        <v>1.0</v>
      </c>
      <c r="G8388" s="1"/>
      <c r="H8388" s="1"/>
    </row>
    <row r="8389">
      <c r="A8389" s="1" t="s">
        <v>47</v>
      </c>
      <c r="B8389" s="7" t="s">
        <v>223</v>
      </c>
      <c r="C8389" s="1" t="s">
        <v>8216</v>
      </c>
      <c r="D8389" s="8">
        <v>0.0</v>
      </c>
      <c r="E8389" s="1"/>
      <c r="F8389" s="1">
        <v>2.0</v>
      </c>
      <c r="G8389" s="1"/>
      <c r="H8389" s="1"/>
    </row>
    <row r="8390">
      <c r="A8390" s="1" t="s">
        <v>47</v>
      </c>
      <c r="B8390" s="7" t="s">
        <v>223</v>
      </c>
      <c r="C8390" s="1" t="s">
        <v>8217</v>
      </c>
      <c r="D8390" s="8">
        <v>0.0</v>
      </c>
      <c r="E8390" s="1"/>
      <c r="F8390" s="1">
        <v>1.0</v>
      </c>
      <c r="G8390" s="1"/>
      <c r="H8390" s="1"/>
    </row>
    <row r="8391">
      <c r="A8391" s="1" t="s">
        <v>47</v>
      </c>
      <c r="B8391" s="7" t="s">
        <v>223</v>
      </c>
      <c r="C8391" s="1" t="s">
        <v>8218</v>
      </c>
      <c r="D8391" s="8">
        <v>0.0</v>
      </c>
      <c r="E8391" s="1"/>
      <c r="F8391" s="1">
        <v>6.6</v>
      </c>
      <c r="G8391" s="1"/>
      <c r="H8391" s="1"/>
    </row>
    <row r="8392">
      <c r="A8392" s="1" t="s">
        <v>47</v>
      </c>
      <c r="B8392" s="7" t="s">
        <v>223</v>
      </c>
      <c r="C8392" s="1" t="s">
        <v>8219</v>
      </c>
      <c r="D8392" s="8">
        <v>0.0</v>
      </c>
      <c r="E8392" s="1"/>
      <c r="F8392" s="1">
        <v>4.8</v>
      </c>
      <c r="G8392" s="1"/>
      <c r="H8392" s="1"/>
    </row>
    <row r="8393">
      <c r="A8393" s="1" t="s">
        <v>47</v>
      </c>
      <c r="B8393" s="7" t="s">
        <v>223</v>
      </c>
      <c r="C8393" s="1" t="s">
        <v>8220</v>
      </c>
      <c r="D8393" s="8">
        <v>0.0</v>
      </c>
      <c r="E8393" s="1"/>
      <c r="F8393" s="1">
        <v>6.3</v>
      </c>
      <c r="G8393" s="1"/>
      <c r="H8393" s="1"/>
    </row>
    <row r="8394">
      <c r="A8394" s="1" t="s">
        <v>47</v>
      </c>
      <c r="B8394" s="7" t="s">
        <v>223</v>
      </c>
      <c r="C8394" s="1" t="s">
        <v>8221</v>
      </c>
      <c r="D8394" s="8">
        <v>0.0</v>
      </c>
      <c r="E8394" s="1"/>
      <c r="F8394" s="1">
        <v>6.4</v>
      </c>
      <c r="G8394" s="1"/>
      <c r="H8394" s="1"/>
    </row>
    <row r="8395">
      <c r="A8395" s="1" t="s">
        <v>47</v>
      </c>
      <c r="B8395" s="7" t="s">
        <v>223</v>
      </c>
      <c r="C8395" s="1" t="s">
        <v>8222</v>
      </c>
      <c r="D8395" s="8">
        <v>0.0</v>
      </c>
      <c r="E8395" s="1"/>
      <c r="F8395" s="1">
        <v>6.3</v>
      </c>
      <c r="G8395" s="1"/>
      <c r="H8395" s="1"/>
    </row>
    <row r="8396">
      <c r="A8396" s="1" t="s">
        <v>47</v>
      </c>
      <c r="B8396" s="7" t="s">
        <v>223</v>
      </c>
      <c r="C8396" s="1" t="s">
        <v>8223</v>
      </c>
      <c r="D8396" s="8">
        <v>0.0</v>
      </c>
      <c r="E8396" s="1"/>
      <c r="F8396" s="1">
        <v>11.8</v>
      </c>
      <c r="G8396" s="1"/>
      <c r="H8396" s="1"/>
    </row>
    <row r="8397">
      <c r="A8397" s="1" t="s">
        <v>47</v>
      </c>
      <c r="B8397" s="7" t="s">
        <v>223</v>
      </c>
      <c r="C8397" s="1" t="s">
        <v>8224</v>
      </c>
      <c r="D8397" s="8">
        <v>0.0</v>
      </c>
      <c r="E8397" s="1"/>
      <c r="F8397" s="1">
        <v>6.8</v>
      </c>
      <c r="G8397" s="1"/>
      <c r="H8397" s="1"/>
    </row>
    <row r="8398">
      <c r="A8398" s="1" t="s">
        <v>47</v>
      </c>
      <c r="B8398" s="7" t="s">
        <v>223</v>
      </c>
      <c r="C8398" s="1" t="s">
        <v>8225</v>
      </c>
      <c r="D8398" s="8">
        <v>0.0</v>
      </c>
      <c r="E8398" s="1"/>
      <c r="F8398" s="1">
        <v>8.8</v>
      </c>
      <c r="G8398" s="1"/>
      <c r="H8398" s="1"/>
    </row>
    <row r="8399">
      <c r="A8399" s="1" t="s">
        <v>47</v>
      </c>
      <c r="B8399" s="7" t="s">
        <v>223</v>
      </c>
      <c r="C8399" s="1" t="s">
        <v>8226</v>
      </c>
      <c r="D8399" s="8">
        <v>0.0</v>
      </c>
      <c r="E8399" s="1"/>
      <c r="F8399" s="1">
        <v>7.7</v>
      </c>
      <c r="G8399" s="1"/>
      <c r="H8399" s="1"/>
    </row>
    <row r="8400">
      <c r="A8400" s="1" t="s">
        <v>47</v>
      </c>
      <c r="B8400" s="7" t="s">
        <v>223</v>
      </c>
      <c r="C8400" s="1" t="s">
        <v>8227</v>
      </c>
      <c r="D8400" s="8">
        <v>0.0</v>
      </c>
      <c r="E8400" s="1"/>
      <c r="F8400" s="1">
        <v>9.0</v>
      </c>
      <c r="G8400" s="1"/>
      <c r="H8400" s="1"/>
    </row>
    <row r="8401">
      <c r="A8401" s="1" t="s">
        <v>47</v>
      </c>
      <c r="B8401" s="7" t="s">
        <v>223</v>
      </c>
      <c r="C8401" s="1" t="s">
        <v>8228</v>
      </c>
      <c r="D8401" s="8">
        <v>0.0</v>
      </c>
      <c r="E8401" s="1"/>
      <c r="F8401" s="1">
        <v>6.8</v>
      </c>
      <c r="G8401" s="1"/>
      <c r="H8401" s="1"/>
    </row>
    <row r="8402">
      <c r="A8402" s="1" t="s">
        <v>47</v>
      </c>
      <c r="B8402" s="7" t="s">
        <v>223</v>
      </c>
      <c r="C8402" s="1" t="s">
        <v>8229</v>
      </c>
      <c r="D8402" s="8">
        <v>0.0</v>
      </c>
      <c r="E8402" s="1"/>
      <c r="F8402" s="1">
        <v>5.6</v>
      </c>
      <c r="G8402" s="1"/>
      <c r="H8402" s="1"/>
    </row>
    <row r="8403">
      <c r="A8403" s="1" t="s">
        <v>47</v>
      </c>
      <c r="B8403" s="7" t="s">
        <v>223</v>
      </c>
      <c r="C8403" s="1" t="s">
        <v>8230</v>
      </c>
      <c r="D8403" s="8">
        <v>0.0</v>
      </c>
      <c r="E8403" s="1"/>
      <c r="F8403" s="1">
        <v>6.9</v>
      </c>
      <c r="G8403" s="1"/>
      <c r="H8403" s="1"/>
    </row>
    <row r="8404">
      <c r="A8404" s="1" t="s">
        <v>47</v>
      </c>
      <c r="B8404" s="7" t="s">
        <v>223</v>
      </c>
      <c r="C8404" s="1" t="s">
        <v>8231</v>
      </c>
      <c r="D8404" s="8">
        <v>0.0</v>
      </c>
      <c r="E8404" s="1"/>
      <c r="F8404" s="1">
        <v>1.0</v>
      </c>
      <c r="G8404" s="1"/>
      <c r="H8404" s="1"/>
    </row>
    <row r="8405">
      <c r="A8405" s="1" t="s">
        <v>47</v>
      </c>
      <c r="B8405" s="7" t="s">
        <v>223</v>
      </c>
      <c r="C8405" s="1" t="s">
        <v>8232</v>
      </c>
      <c r="D8405" s="8">
        <v>0.0</v>
      </c>
      <c r="E8405" s="1"/>
      <c r="F8405" s="1">
        <v>11.3</v>
      </c>
      <c r="G8405" s="1"/>
      <c r="H8405" s="1"/>
    </row>
    <row r="8406">
      <c r="A8406" s="1" t="s">
        <v>47</v>
      </c>
      <c r="B8406" s="7" t="s">
        <v>223</v>
      </c>
      <c r="C8406" s="1" t="s">
        <v>8233</v>
      </c>
      <c r="D8406" s="8">
        <v>0.0</v>
      </c>
      <c r="E8406" s="1"/>
      <c r="F8406" s="1">
        <v>9.5</v>
      </c>
      <c r="G8406" s="1"/>
      <c r="H8406" s="1"/>
    </row>
    <row r="8407">
      <c r="A8407" s="1" t="s">
        <v>47</v>
      </c>
      <c r="B8407" s="7" t="s">
        <v>223</v>
      </c>
      <c r="C8407" s="1" t="s">
        <v>8234</v>
      </c>
      <c r="D8407" s="8">
        <v>0.0</v>
      </c>
      <c r="E8407" s="1"/>
      <c r="F8407" s="1">
        <v>9.4</v>
      </c>
      <c r="G8407" s="1"/>
      <c r="H8407" s="1"/>
    </row>
    <row r="8408">
      <c r="A8408" s="1" t="s">
        <v>47</v>
      </c>
      <c r="B8408" s="7" t="s">
        <v>223</v>
      </c>
      <c r="C8408" s="1" t="s">
        <v>8235</v>
      </c>
      <c r="D8408" s="8">
        <v>0.0</v>
      </c>
      <c r="E8408" s="1"/>
      <c r="F8408" s="1">
        <v>1.0</v>
      </c>
      <c r="G8408" s="1"/>
      <c r="H8408" s="1"/>
    </row>
    <row r="8409">
      <c r="A8409" s="1" t="s">
        <v>47</v>
      </c>
      <c r="B8409" s="7" t="s">
        <v>223</v>
      </c>
      <c r="C8409" s="1" t="s">
        <v>8236</v>
      </c>
      <c r="D8409" s="8">
        <v>0.0</v>
      </c>
      <c r="E8409" s="1"/>
      <c r="F8409" s="1">
        <v>6.4</v>
      </c>
      <c r="G8409" s="1"/>
      <c r="H8409" s="1"/>
    </row>
    <row r="8410">
      <c r="A8410" s="1" t="s">
        <v>47</v>
      </c>
      <c r="B8410" s="7" t="s">
        <v>223</v>
      </c>
      <c r="C8410" s="1" t="s">
        <v>8237</v>
      </c>
      <c r="D8410" s="8">
        <v>0.0</v>
      </c>
      <c r="E8410" s="1"/>
      <c r="F8410" s="1">
        <v>8.2</v>
      </c>
      <c r="G8410" s="1"/>
      <c r="H8410" s="1"/>
    </row>
    <row r="8411">
      <c r="A8411" s="1" t="s">
        <v>47</v>
      </c>
      <c r="B8411" s="7" t="s">
        <v>223</v>
      </c>
      <c r="C8411" s="1" t="s">
        <v>8238</v>
      </c>
      <c r="D8411" s="8">
        <v>0.0</v>
      </c>
      <c r="E8411" s="1"/>
      <c r="F8411" s="1">
        <v>1.2</v>
      </c>
      <c r="G8411" s="1"/>
      <c r="H8411" s="1"/>
    </row>
    <row r="8412">
      <c r="A8412" s="1" t="s">
        <v>47</v>
      </c>
      <c r="B8412" s="7" t="s">
        <v>223</v>
      </c>
      <c r="C8412" s="1" t="s">
        <v>8239</v>
      </c>
      <c r="D8412" s="8">
        <v>0.0</v>
      </c>
      <c r="E8412" s="1"/>
      <c r="F8412" s="1">
        <v>1.0</v>
      </c>
      <c r="G8412" s="1"/>
      <c r="H8412" s="1"/>
    </row>
    <row r="8413">
      <c r="A8413" s="1" t="s">
        <v>47</v>
      </c>
      <c r="B8413" s="7" t="s">
        <v>223</v>
      </c>
      <c r="C8413" s="1" t="s">
        <v>8240</v>
      </c>
      <c r="D8413" s="8">
        <v>0.0</v>
      </c>
      <c r="E8413" s="1"/>
      <c r="F8413" s="1">
        <v>7.9</v>
      </c>
      <c r="G8413" s="1"/>
      <c r="H8413" s="1"/>
    </row>
    <row r="8414">
      <c r="A8414" s="1" t="s">
        <v>47</v>
      </c>
      <c r="B8414" s="7" t="s">
        <v>223</v>
      </c>
      <c r="C8414" s="1" t="s">
        <v>8241</v>
      </c>
      <c r="D8414" s="8">
        <v>0.0</v>
      </c>
      <c r="E8414" s="1"/>
      <c r="F8414" s="1">
        <v>1.0</v>
      </c>
      <c r="G8414" s="1"/>
      <c r="H8414" s="1"/>
    </row>
    <row r="8415">
      <c r="A8415" s="1" t="s">
        <v>47</v>
      </c>
      <c r="B8415" s="7" t="s">
        <v>223</v>
      </c>
      <c r="C8415" s="1" t="s">
        <v>8242</v>
      </c>
      <c r="D8415" s="8">
        <v>0.0</v>
      </c>
      <c r="E8415" s="1"/>
      <c r="F8415" s="1">
        <v>1.0</v>
      </c>
      <c r="G8415" s="1"/>
      <c r="H8415" s="1"/>
    </row>
    <row r="8416">
      <c r="A8416" s="1" t="s">
        <v>47</v>
      </c>
      <c r="B8416" s="7" t="s">
        <v>223</v>
      </c>
      <c r="C8416" s="1" t="s">
        <v>8243</v>
      </c>
      <c r="D8416" s="8">
        <v>0.0</v>
      </c>
      <c r="E8416" s="1"/>
      <c r="F8416" s="1">
        <v>1.0</v>
      </c>
      <c r="G8416" s="1"/>
      <c r="H8416" s="1"/>
    </row>
    <row r="8417">
      <c r="A8417" s="1" t="s">
        <v>47</v>
      </c>
      <c r="B8417" s="7" t="s">
        <v>223</v>
      </c>
      <c r="C8417" s="1" t="s">
        <v>8244</v>
      </c>
      <c r="D8417" s="8">
        <v>0.0</v>
      </c>
      <c r="E8417" s="1"/>
      <c r="F8417" s="1">
        <v>4.9</v>
      </c>
      <c r="G8417" s="1"/>
      <c r="H8417" s="1"/>
    </row>
    <row r="8418">
      <c r="A8418" s="1" t="s">
        <v>47</v>
      </c>
      <c r="B8418" s="7" t="s">
        <v>223</v>
      </c>
      <c r="C8418" s="1" t="s">
        <v>8245</v>
      </c>
      <c r="D8418" s="8">
        <v>0.0</v>
      </c>
      <c r="E8418" s="1"/>
      <c r="F8418" s="1">
        <v>1.0</v>
      </c>
      <c r="G8418" s="1"/>
      <c r="H8418" s="1"/>
    </row>
    <row r="8419">
      <c r="A8419" s="1" t="s">
        <v>47</v>
      </c>
      <c r="B8419" s="7" t="s">
        <v>223</v>
      </c>
      <c r="C8419" s="1" t="s">
        <v>8246</v>
      </c>
      <c r="D8419" s="8">
        <v>0.0</v>
      </c>
      <c r="E8419" s="1"/>
      <c r="F8419" s="1">
        <v>8.4</v>
      </c>
      <c r="G8419" s="1"/>
      <c r="H8419" s="1"/>
    </row>
    <row r="8420">
      <c r="A8420" s="1" t="s">
        <v>47</v>
      </c>
      <c r="B8420" s="7" t="s">
        <v>223</v>
      </c>
      <c r="C8420" s="1" t="s">
        <v>8247</v>
      </c>
      <c r="D8420" s="8">
        <v>0.0</v>
      </c>
      <c r="E8420" s="1"/>
      <c r="F8420" s="1">
        <v>1.8</v>
      </c>
      <c r="G8420" s="1"/>
      <c r="H8420" s="1"/>
    </row>
    <row r="8421">
      <c r="A8421" s="1" t="s">
        <v>47</v>
      </c>
      <c r="B8421" s="7" t="s">
        <v>223</v>
      </c>
      <c r="C8421" s="1" t="s">
        <v>8248</v>
      </c>
      <c r="D8421" s="8">
        <v>0.0</v>
      </c>
      <c r="E8421" s="1"/>
      <c r="F8421" s="1">
        <v>1.0</v>
      </c>
      <c r="G8421" s="1"/>
      <c r="H8421" s="1"/>
    </row>
    <row r="8422">
      <c r="A8422" s="1" t="s">
        <v>47</v>
      </c>
      <c r="B8422" s="7" t="s">
        <v>224</v>
      </c>
      <c r="C8422" s="1" t="s">
        <v>1165</v>
      </c>
      <c r="D8422" s="8">
        <v>0.0</v>
      </c>
      <c r="E8422" s="1"/>
      <c r="F8422" s="1">
        <v>1.2</v>
      </c>
      <c r="G8422" s="1"/>
      <c r="H8422" s="1"/>
    </row>
    <row r="8423">
      <c r="A8423" s="1" t="s">
        <v>47</v>
      </c>
      <c r="B8423" s="7" t="s">
        <v>224</v>
      </c>
      <c r="C8423" s="1" t="s">
        <v>1666</v>
      </c>
      <c r="D8423" s="8">
        <v>0.0</v>
      </c>
      <c r="E8423" s="1"/>
      <c r="F8423" s="1">
        <v>3.0</v>
      </c>
      <c r="G8423" s="1"/>
      <c r="H8423" s="1"/>
    </row>
    <row r="8424">
      <c r="A8424" s="1" t="s">
        <v>47</v>
      </c>
      <c r="B8424" s="7" t="s">
        <v>224</v>
      </c>
      <c r="C8424" s="1" t="s">
        <v>1185</v>
      </c>
      <c r="D8424" s="8">
        <v>0.0</v>
      </c>
      <c r="E8424" s="1"/>
      <c r="F8424" s="1">
        <v>1.6</v>
      </c>
      <c r="G8424" s="1"/>
      <c r="H8424" s="1"/>
    </row>
    <row r="8425">
      <c r="A8425" s="1" t="s">
        <v>47</v>
      </c>
      <c r="B8425" s="7" t="s">
        <v>224</v>
      </c>
      <c r="C8425" s="1" t="s">
        <v>1214</v>
      </c>
      <c r="D8425" s="8">
        <v>0.0</v>
      </c>
      <c r="E8425" s="1"/>
      <c r="F8425" s="1">
        <v>6.8</v>
      </c>
      <c r="G8425" s="1"/>
      <c r="H8425" s="1"/>
    </row>
    <row r="8426">
      <c r="A8426" s="1" t="s">
        <v>47</v>
      </c>
      <c r="B8426" s="7" t="s">
        <v>224</v>
      </c>
      <c r="C8426" s="1" t="s">
        <v>1175</v>
      </c>
      <c r="D8426" s="8">
        <v>0.0</v>
      </c>
      <c r="E8426" s="1"/>
      <c r="F8426" s="1">
        <v>1.0</v>
      </c>
      <c r="G8426" s="1"/>
      <c r="H8426" s="1"/>
    </row>
    <row r="8427">
      <c r="A8427" s="1" t="s">
        <v>47</v>
      </c>
      <c r="B8427" s="7" t="s">
        <v>224</v>
      </c>
      <c r="C8427" s="1" t="s">
        <v>1169</v>
      </c>
      <c r="D8427" s="8">
        <v>0.0</v>
      </c>
      <c r="E8427" s="1"/>
      <c r="F8427" s="1">
        <v>1.2</v>
      </c>
      <c r="G8427" s="1"/>
      <c r="H8427" s="1"/>
    </row>
    <row r="8428">
      <c r="A8428" s="1" t="s">
        <v>47</v>
      </c>
      <c r="B8428" s="7" t="s">
        <v>224</v>
      </c>
      <c r="C8428" s="1" t="s">
        <v>1189</v>
      </c>
      <c r="D8428" s="8">
        <v>0.0</v>
      </c>
      <c r="E8428" s="1"/>
      <c r="F8428" s="1">
        <v>1.0</v>
      </c>
      <c r="G8428" s="1"/>
      <c r="H8428" s="1"/>
    </row>
    <row r="8429">
      <c r="A8429" s="1" t="s">
        <v>47</v>
      </c>
      <c r="B8429" s="7" t="s">
        <v>224</v>
      </c>
      <c r="C8429" s="1" t="s">
        <v>1170</v>
      </c>
      <c r="D8429" s="8">
        <v>0.0</v>
      </c>
      <c r="E8429" s="1"/>
      <c r="F8429" s="1">
        <v>1.1</v>
      </c>
      <c r="G8429" s="1"/>
      <c r="H8429" s="1"/>
    </row>
    <row r="8430">
      <c r="A8430" s="1" t="s">
        <v>47</v>
      </c>
      <c r="B8430" s="7" t="s">
        <v>224</v>
      </c>
      <c r="C8430" s="1" t="s">
        <v>1173</v>
      </c>
      <c r="D8430" s="8">
        <v>0.0</v>
      </c>
      <c r="E8430" s="1"/>
      <c r="F8430" s="1">
        <v>4.2</v>
      </c>
      <c r="G8430" s="1"/>
      <c r="H8430" s="1"/>
    </row>
    <row r="8431">
      <c r="A8431" s="1" t="s">
        <v>47</v>
      </c>
      <c r="B8431" s="7" t="s">
        <v>224</v>
      </c>
      <c r="C8431" s="1" t="s">
        <v>1167</v>
      </c>
      <c r="D8431" s="8">
        <v>0.0</v>
      </c>
      <c r="E8431" s="1"/>
      <c r="F8431" s="1">
        <v>2.5</v>
      </c>
      <c r="G8431" s="1"/>
      <c r="H8431" s="1"/>
    </row>
    <row r="8432">
      <c r="A8432" s="1" t="s">
        <v>47</v>
      </c>
      <c r="B8432" s="7" t="s">
        <v>224</v>
      </c>
      <c r="C8432" s="1" t="s">
        <v>8249</v>
      </c>
      <c r="D8432" s="8">
        <v>0.0</v>
      </c>
      <c r="E8432" s="1"/>
      <c r="F8432" s="1">
        <v>10.8</v>
      </c>
      <c r="G8432" s="1"/>
      <c r="H8432" s="1"/>
    </row>
    <row r="8433">
      <c r="A8433" s="1" t="s">
        <v>47</v>
      </c>
      <c r="B8433" s="7" t="s">
        <v>224</v>
      </c>
      <c r="C8433" s="1" t="s">
        <v>8250</v>
      </c>
      <c r="D8433" s="8">
        <v>0.0</v>
      </c>
      <c r="E8433" s="1"/>
      <c r="F8433" s="1">
        <v>9.3</v>
      </c>
      <c r="G8433" s="1"/>
      <c r="H8433" s="1"/>
    </row>
    <row r="8434">
      <c r="A8434" s="1" t="s">
        <v>47</v>
      </c>
      <c r="B8434" s="7" t="s">
        <v>224</v>
      </c>
      <c r="C8434" s="1" t="s">
        <v>1180</v>
      </c>
      <c r="D8434" s="8">
        <v>0.0</v>
      </c>
      <c r="E8434" s="1"/>
      <c r="F8434" s="1">
        <v>3.1</v>
      </c>
      <c r="G8434" s="1"/>
      <c r="H8434" s="1"/>
    </row>
    <row r="8435">
      <c r="A8435" s="1" t="s">
        <v>47</v>
      </c>
      <c r="B8435" s="7" t="s">
        <v>224</v>
      </c>
      <c r="C8435" s="1" t="s">
        <v>8251</v>
      </c>
      <c r="D8435" s="8">
        <v>0.0</v>
      </c>
      <c r="E8435" s="1"/>
      <c r="F8435" s="1">
        <v>1.0</v>
      </c>
      <c r="G8435" s="1"/>
      <c r="H8435" s="1"/>
    </row>
    <row r="8436">
      <c r="A8436" s="1" t="s">
        <v>47</v>
      </c>
      <c r="B8436" s="7" t="s">
        <v>224</v>
      </c>
      <c r="C8436" s="1" t="s">
        <v>8252</v>
      </c>
      <c r="D8436" s="8">
        <v>0.0</v>
      </c>
      <c r="E8436" s="1"/>
      <c r="F8436" s="1">
        <v>1.0</v>
      </c>
      <c r="G8436" s="1"/>
      <c r="H8436" s="1"/>
    </row>
    <row r="8437">
      <c r="A8437" s="1" t="s">
        <v>47</v>
      </c>
      <c r="B8437" s="7" t="s">
        <v>224</v>
      </c>
      <c r="C8437" s="1" t="s">
        <v>1168</v>
      </c>
      <c r="D8437" s="8">
        <v>0.0</v>
      </c>
      <c r="E8437" s="1"/>
      <c r="F8437" s="1">
        <v>1.0</v>
      </c>
      <c r="G8437" s="1"/>
      <c r="H8437" s="1"/>
    </row>
    <row r="8438">
      <c r="A8438" s="1" t="s">
        <v>47</v>
      </c>
      <c r="B8438" s="7" t="s">
        <v>224</v>
      </c>
      <c r="C8438" s="1" t="s">
        <v>1171</v>
      </c>
      <c r="D8438" s="8">
        <v>0.0</v>
      </c>
      <c r="E8438" s="1"/>
      <c r="F8438" s="1">
        <v>1.0</v>
      </c>
      <c r="G8438" s="1"/>
      <c r="H8438" s="1"/>
    </row>
    <row r="8439">
      <c r="A8439" s="1" t="s">
        <v>47</v>
      </c>
      <c r="B8439" s="7" t="s">
        <v>224</v>
      </c>
      <c r="C8439" s="1" t="s">
        <v>8253</v>
      </c>
      <c r="D8439" s="8">
        <v>0.0</v>
      </c>
      <c r="E8439" s="1"/>
      <c r="F8439" s="1">
        <v>2.4</v>
      </c>
      <c r="G8439" s="1"/>
      <c r="H8439" s="1"/>
    </row>
    <row r="8440">
      <c r="A8440" s="1" t="s">
        <v>47</v>
      </c>
      <c r="B8440" s="7" t="s">
        <v>224</v>
      </c>
      <c r="C8440" s="1" t="s">
        <v>8254</v>
      </c>
      <c r="D8440" s="8">
        <v>0.0</v>
      </c>
      <c r="E8440" s="1"/>
      <c r="F8440" s="1">
        <v>7.1</v>
      </c>
      <c r="G8440" s="1"/>
      <c r="H8440" s="1"/>
    </row>
    <row r="8441">
      <c r="A8441" s="1" t="s">
        <v>47</v>
      </c>
      <c r="B8441" s="7" t="s">
        <v>224</v>
      </c>
      <c r="C8441" s="1" t="s">
        <v>8255</v>
      </c>
      <c r="D8441" s="8">
        <v>0.0</v>
      </c>
      <c r="E8441" s="1"/>
      <c r="F8441" s="1">
        <v>1.0</v>
      </c>
      <c r="G8441" s="1"/>
      <c r="H8441" s="1"/>
    </row>
    <row r="8442">
      <c r="A8442" s="1" t="s">
        <v>47</v>
      </c>
      <c r="B8442" s="7" t="s">
        <v>224</v>
      </c>
      <c r="C8442" s="1" t="s">
        <v>8256</v>
      </c>
      <c r="D8442" s="8">
        <v>0.0</v>
      </c>
      <c r="E8442" s="1"/>
      <c r="F8442" s="1">
        <v>4.7</v>
      </c>
      <c r="G8442" s="1"/>
      <c r="H8442" s="1"/>
    </row>
    <row r="8443">
      <c r="A8443" s="1" t="s">
        <v>47</v>
      </c>
      <c r="B8443" s="7" t="s">
        <v>224</v>
      </c>
      <c r="C8443" s="1" t="s">
        <v>1685</v>
      </c>
      <c r="D8443" s="8">
        <v>0.0</v>
      </c>
      <c r="E8443" s="1"/>
      <c r="F8443" s="1">
        <v>2.3</v>
      </c>
      <c r="G8443" s="1"/>
      <c r="H8443" s="1"/>
    </row>
    <row r="8444">
      <c r="A8444" s="1" t="s">
        <v>47</v>
      </c>
      <c r="B8444" s="7" t="s">
        <v>224</v>
      </c>
      <c r="C8444" s="1" t="s">
        <v>8257</v>
      </c>
      <c r="D8444" s="8">
        <v>0.0</v>
      </c>
      <c r="E8444" s="1"/>
      <c r="F8444" s="1">
        <v>12.5</v>
      </c>
      <c r="G8444" s="1"/>
      <c r="H8444" s="1"/>
    </row>
    <row r="8445">
      <c r="A8445" s="1" t="s">
        <v>47</v>
      </c>
      <c r="B8445" s="7" t="s">
        <v>224</v>
      </c>
      <c r="C8445" s="1" t="s">
        <v>8258</v>
      </c>
      <c r="D8445" s="8">
        <v>0.0</v>
      </c>
      <c r="E8445" s="1"/>
      <c r="F8445" s="1">
        <v>3.8</v>
      </c>
      <c r="G8445" s="1"/>
      <c r="H8445" s="1"/>
    </row>
    <row r="8446">
      <c r="A8446" s="1" t="s">
        <v>47</v>
      </c>
      <c r="B8446" s="7" t="s">
        <v>224</v>
      </c>
      <c r="C8446" s="1" t="s">
        <v>8259</v>
      </c>
      <c r="D8446" s="8">
        <v>0.0</v>
      </c>
      <c r="E8446" s="1"/>
      <c r="F8446" s="1">
        <v>1.0</v>
      </c>
      <c r="G8446" s="1"/>
      <c r="H8446" s="1"/>
    </row>
    <row r="8447">
      <c r="A8447" s="1" t="s">
        <v>47</v>
      </c>
      <c r="B8447" s="7" t="s">
        <v>224</v>
      </c>
      <c r="C8447" s="1" t="s">
        <v>8260</v>
      </c>
      <c r="D8447" s="8">
        <v>0.0</v>
      </c>
      <c r="E8447" s="1"/>
      <c r="F8447" s="1">
        <v>2.8</v>
      </c>
      <c r="G8447" s="1"/>
      <c r="H8447" s="1"/>
    </row>
    <row r="8448">
      <c r="A8448" s="1" t="s">
        <v>47</v>
      </c>
      <c r="B8448" s="7" t="s">
        <v>224</v>
      </c>
      <c r="C8448" s="1" t="s">
        <v>1696</v>
      </c>
      <c r="D8448" s="8">
        <v>0.0</v>
      </c>
      <c r="E8448" s="1"/>
      <c r="F8448" s="1">
        <v>2.6</v>
      </c>
      <c r="G8448" s="1"/>
      <c r="H8448" s="1"/>
    </row>
    <row r="8449">
      <c r="A8449" s="1" t="s">
        <v>47</v>
      </c>
      <c r="B8449" s="7" t="s">
        <v>224</v>
      </c>
      <c r="C8449" s="1" t="s">
        <v>8261</v>
      </c>
      <c r="D8449" s="8">
        <v>0.0</v>
      </c>
      <c r="E8449" s="1"/>
      <c r="F8449" s="1">
        <v>7.2</v>
      </c>
      <c r="G8449" s="1"/>
      <c r="H8449" s="1"/>
    </row>
    <row r="8450">
      <c r="A8450" s="1" t="s">
        <v>47</v>
      </c>
      <c r="B8450" s="7" t="s">
        <v>224</v>
      </c>
      <c r="C8450" s="1" t="s">
        <v>1670</v>
      </c>
      <c r="D8450" s="8">
        <v>0.0</v>
      </c>
      <c r="E8450" s="1"/>
      <c r="F8450" s="1">
        <v>1.0</v>
      </c>
      <c r="G8450" s="1"/>
      <c r="H8450" s="1"/>
    </row>
    <row r="8451">
      <c r="A8451" s="1" t="s">
        <v>47</v>
      </c>
      <c r="B8451" s="7" t="s">
        <v>224</v>
      </c>
      <c r="C8451" s="1" t="s">
        <v>8262</v>
      </c>
      <c r="D8451" s="8">
        <v>0.0</v>
      </c>
      <c r="E8451" s="1"/>
      <c r="F8451" s="1">
        <v>11.2</v>
      </c>
      <c r="G8451" s="1"/>
      <c r="H8451" s="1"/>
    </row>
    <row r="8452">
      <c r="A8452" s="1" t="s">
        <v>47</v>
      </c>
      <c r="B8452" s="7" t="s">
        <v>224</v>
      </c>
      <c r="C8452" s="1" t="s">
        <v>8263</v>
      </c>
      <c r="D8452" s="8">
        <v>0.0</v>
      </c>
      <c r="E8452" s="1"/>
      <c r="F8452" s="1">
        <v>1.0</v>
      </c>
      <c r="G8452" s="1"/>
      <c r="H8452" s="1"/>
    </row>
    <row r="8453">
      <c r="A8453" s="1" t="s">
        <v>47</v>
      </c>
      <c r="B8453" s="7" t="s">
        <v>224</v>
      </c>
      <c r="C8453" s="1" t="s">
        <v>1188</v>
      </c>
      <c r="D8453" s="8">
        <v>0.0</v>
      </c>
      <c r="E8453" s="1"/>
      <c r="F8453" s="1">
        <v>1.0</v>
      </c>
      <c r="G8453" s="1"/>
      <c r="H8453" s="1"/>
    </row>
    <row r="8454">
      <c r="A8454" s="1" t="s">
        <v>47</v>
      </c>
      <c r="B8454" s="7" t="s">
        <v>224</v>
      </c>
      <c r="C8454" s="1" t="s">
        <v>8264</v>
      </c>
      <c r="D8454" s="8">
        <v>0.0</v>
      </c>
      <c r="E8454" s="1"/>
      <c r="F8454" s="1">
        <v>11.3</v>
      </c>
      <c r="G8454" s="1"/>
      <c r="H8454" s="1"/>
    </row>
    <row r="8455">
      <c r="A8455" s="1" t="s">
        <v>47</v>
      </c>
      <c r="B8455" s="7" t="s">
        <v>224</v>
      </c>
      <c r="C8455" s="1" t="s">
        <v>4381</v>
      </c>
      <c r="D8455" s="8">
        <v>0.0</v>
      </c>
      <c r="E8455" s="1"/>
      <c r="F8455" s="1">
        <v>1.0</v>
      </c>
      <c r="G8455" s="1"/>
      <c r="H8455" s="1"/>
    </row>
    <row r="8456">
      <c r="A8456" s="1" t="s">
        <v>47</v>
      </c>
      <c r="B8456" s="7" t="s">
        <v>224</v>
      </c>
      <c r="C8456" s="1" t="s">
        <v>8265</v>
      </c>
      <c r="D8456" s="8">
        <v>0.0</v>
      </c>
      <c r="E8456" s="1"/>
      <c r="F8456" s="1">
        <v>1.0</v>
      </c>
      <c r="G8456" s="1"/>
      <c r="H8456" s="1"/>
    </row>
    <row r="8457">
      <c r="A8457" s="1" t="s">
        <v>47</v>
      </c>
      <c r="B8457" s="7" t="s">
        <v>224</v>
      </c>
      <c r="C8457" s="1" t="s">
        <v>8266</v>
      </c>
      <c r="D8457" s="8">
        <v>0.0</v>
      </c>
      <c r="E8457" s="1"/>
      <c r="F8457" s="1">
        <v>1.0</v>
      </c>
      <c r="G8457" s="1"/>
      <c r="H8457" s="1"/>
    </row>
    <row r="8458">
      <c r="A8458" s="1" t="s">
        <v>47</v>
      </c>
      <c r="B8458" s="7" t="s">
        <v>224</v>
      </c>
      <c r="C8458" s="1" t="s">
        <v>8267</v>
      </c>
      <c r="D8458" s="8">
        <v>0.0</v>
      </c>
      <c r="E8458" s="1"/>
      <c r="F8458" s="1">
        <v>7.0</v>
      </c>
      <c r="G8458" s="1"/>
      <c r="H8458" s="1"/>
    </row>
    <row r="8459">
      <c r="A8459" s="1" t="s">
        <v>47</v>
      </c>
      <c r="B8459" s="7" t="s">
        <v>224</v>
      </c>
      <c r="C8459" s="1" t="s">
        <v>8268</v>
      </c>
      <c r="D8459" s="8">
        <v>0.0</v>
      </c>
      <c r="E8459" s="1"/>
      <c r="F8459" s="1">
        <v>10.7</v>
      </c>
      <c r="G8459" s="1"/>
      <c r="H8459" s="1"/>
    </row>
    <row r="8460">
      <c r="A8460" s="1" t="s">
        <v>47</v>
      </c>
      <c r="B8460" s="7" t="s">
        <v>224</v>
      </c>
      <c r="C8460" s="1" t="s">
        <v>1200</v>
      </c>
      <c r="D8460" s="8">
        <v>0.0</v>
      </c>
      <c r="E8460" s="1"/>
      <c r="F8460" s="1">
        <v>1.0</v>
      </c>
      <c r="G8460" s="1"/>
      <c r="H8460" s="1"/>
    </row>
    <row r="8461">
      <c r="A8461" s="1" t="s">
        <v>47</v>
      </c>
      <c r="B8461" s="7" t="s">
        <v>224</v>
      </c>
      <c r="C8461" s="1" t="s">
        <v>1677</v>
      </c>
      <c r="D8461" s="8">
        <v>0.0</v>
      </c>
      <c r="E8461" s="1"/>
      <c r="F8461" s="1">
        <v>2.0</v>
      </c>
      <c r="G8461" s="1"/>
      <c r="H8461" s="1"/>
    </row>
    <row r="8462">
      <c r="A8462" s="1" t="s">
        <v>47</v>
      </c>
      <c r="B8462" s="7" t="s">
        <v>224</v>
      </c>
      <c r="C8462" s="1" t="s">
        <v>8269</v>
      </c>
      <c r="D8462" s="8">
        <v>0.0</v>
      </c>
      <c r="E8462" s="1"/>
      <c r="F8462" s="1">
        <v>1.0</v>
      </c>
      <c r="G8462" s="1"/>
      <c r="H8462" s="1"/>
    </row>
    <row r="8463">
      <c r="A8463" s="1" t="s">
        <v>47</v>
      </c>
      <c r="B8463" s="7" t="s">
        <v>224</v>
      </c>
      <c r="C8463" s="1" t="s">
        <v>8270</v>
      </c>
      <c r="D8463" s="8">
        <v>0.0</v>
      </c>
      <c r="E8463" s="1"/>
      <c r="F8463" s="1">
        <v>6.0</v>
      </c>
      <c r="G8463" s="1"/>
      <c r="H8463" s="1"/>
    </row>
    <row r="8464">
      <c r="A8464" s="1" t="s">
        <v>47</v>
      </c>
      <c r="B8464" s="7" t="s">
        <v>224</v>
      </c>
      <c r="C8464" s="1" t="s">
        <v>1166</v>
      </c>
      <c r="D8464" s="8">
        <v>0.0</v>
      </c>
      <c r="E8464" s="1"/>
      <c r="F8464" s="1">
        <v>3.0</v>
      </c>
      <c r="G8464" s="1"/>
      <c r="H8464" s="1"/>
    </row>
    <row r="8465">
      <c r="A8465" s="1" t="s">
        <v>47</v>
      </c>
      <c r="B8465" s="7" t="s">
        <v>224</v>
      </c>
      <c r="C8465" s="1" t="s">
        <v>8271</v>
      </c>
      <c r="D8465" s="8">
        <v>0.0</v>
      </c>
      <c r="E8465" s="1"/>
      <c r="F8465" s="1">
        <v>9.0</v>
      </c>
      <c r="G8465" s="1"/>
      <c r="H8465" s="1"/>
    </row>
    <row r="8466">
      <c r="A8466" s="1" t="s">
        <v>47</v>
      </c>
      <c r="B8466" s="7" t="s">
        <v>224</v>
      </c>
      <c r="C8466" s="1" t="s">
        <v>8272</v>
      </c>
      <c r="D8466" s="8">
        <v>0.0</v>
      </c>
      <c r="E8466" s="1"/>
      <c r="F8466" s="1">
        <v>1.0</v>
      </c>
      <c r="G8466" s="1"/>
      <c r="H8466" s="1"/>
    </row>
    <row r="8467">
      <c r="A8467" s="1" t="s">
        <v>47</v>
      </c>
      <c r="B8467" s="7" t="s">
        <v>224</v>
      </c>
      <c r="C8467" s="1" t="s">
        <v>1679</v>
      </c>
      <c r="D8467" s="8">
        <v>0.0</v>
      </c>
      <c r="E8467" s="1"/>
      <c r="F8467" s="1">
        <v>2.0</v>
      </c>
      <c r="G8467" s="1"/>
      <c r="H8467" s="1"/>
    </row>
    <row r="8468">
      <c r="A8468" s="1" t="s">
        <v>47</v>
      </c>
      <c r="B8468" s="7" t="s">
        <v>224</v>
      </c>
      <c r="C8468" s="1" t="s">
        <v>8273</v>
      </c>
      <c r="D8468" s="8">
        <v>0.0</v>
      </c>
      <c r="E8468" s="1"/>
      <c r="F8468" s="1">
        <v>1.0</v>
      </c>
      <c r="G8468" s="1"/>
      <c r="H8468" s="1"/>
    </row>
    <row r="8469">
      <c r="A8469" s="1" t="s">
        <v>47</v>
      </c>
      <c r="B8469" s="7" t="s">
        <v>224</v>
      </c>
      <c r="C8469" s="1" t="s">
        <v>1692</v>
      </c>
      <c r="D8469" s="8">
        <v>0.0</v>
      </c>
      <c r="E8469" s="1"/>
      <c r="F8469" s="1">
        <v>7.5</v>
      </c>
      <c r="G8469" s="1"/>
      <c r="H8469" s="1"/>
    </row>
    <row r="8470">
      <c r="A8470" s="1" t="s">
        <v>47</v>
      </c>
      <c r="B8470" s="7" t="s">
        <v>224</v>
      </c>
      <c r="C8470" s="1" t="s">
        <v>1683</v>
      </c>
      <c r="D8470" s="8">
        <v>0.0</v>
      </c>
      <c r="E8470" s="1"/>
      <c r="F8470" s="1">
        <v>1.0</v>
      </c>
      <c r="G8470" s="1"/>
      <c r="H8470" s="1"/>
    </row>
    <row r="8471">
      <c r="A8471" s="1" t="s">
        <v>47</v>
      </c>
      <c r="B8471" s="7" t="s">
        <v>224</v>
      </c>
      <c r="C8471" s="1" t="s">
        <v>8274</v>
      </c>
      <c r="D8471" s="8">
        <v>0.0</v>
      </c>
      <c r="E8471" s="1"/>
      <c r="F8471" s="1">
        <v>7.0</v>
      </c>
      <c r="G8471" s="1"/>
      <c r="H8471" s="1"/>
    </row>
    <row r="8472">
      <c r="A8472" s="1" t="s">
        <v>47</v>
      </c>
      <c r="B8472" s="7" t="s">
        <v>225</v>
      </c>
      <c r="C8472" s="1" t="s">
        <v>8275</v>
      </c>
      <c r="D8472" s="8">
        <v>0.0</v>
      </c>
      <c r="E8472" s="1"/>
      <c r="F8472" s="1">
        <v>1.9</v>
      </c>
      <c r="G8472" s="1"/>
      <c r="H8472" s="1"/>
    </row>
    <row r="8473">
      <c r="A8473" s="1" t="s">
        <v>47</v>
      </c>
      <c r="B8473" s="7" t="s">
        <v>225</v>
      </c>
      <c r="C8473" s="1" t="s">
        <v>8276</v>
      </c>
      <c r="D8473" s="8">
        <v>0.0</v>
      </c>
      <c r="E8473" s="1"/>
      <c r="F8473" s="1">
        <v>1.2</v>
      </c>
      <c r="G8473" s="1"/>
      <c r="H8473" s="1"/>
    </row>
    <row r="8474">
      <c r="A8474" s="1" t="s">
        <v>47</v>
      </c>
      <c r="B8474" s="7" t="s">
        <v>225</v>
      </c>
      <c r="C8474" s="1" t="s">
        <v>8277</v>
      </c>
      <c r="D8474" s="8">
        <v>0.0</v>
      </c>
      <c r="E8474" s="1"/>
      <c r="F8474" s="1">
        <v>1.2</v>
      </c>
      <c r="G8474" s="1"/>
      <c r="H8474" s="1"/>
    </row>
    <row r="8475">
      <c r="A8475" s="1" t="s">
        <v>47</v>
      </c>
      <c r="B8475" s="7" t="s">
        <v>225</v>
      </c>
      <c r="C8475" s="1" t="s">
        <v>8278</v>
      </c>
      <c r="D8475" s="8">
        <v>0.0</v>
      </c>
      <c r="E8475" s="1"/>
      <c r="F8475" s="1">
        <v>2.4</v>
      </c>
      <c r="G8475" s="1"/>
      <c r="H8475" s="1"/>
    </row>
    <row r="8476">
      <c r="A8476" s="1" t="s">
        <v>47</v>
      </c>
      <c r="B8476" s="7" t="s">
        <v>225</v>
      </c>
      <c r="C8476" s="1" t="s">
        <v>8279</v>
      </c>
      <c r="D8476" s="8">
        <v>0.0</v>
      </c>
      <c r="E8476" s="1"/>
      <c r="F8476" s="1">
        <v>1.0</v>
      </c>
      <c r="G8476" s="1"/>
      <c r="H8476" s="1"/>
    </row>
    <row r="8477">
      <c r="A8477" s="1" t="s">
        <v>47</v>
      </c>
      <c r="B8477" s="7" t="s">
        <v>225</v>
      </c>
      <c r="C8477" s="1" t="s">
        <v>8280</v>
      </c>
      <c r="D8477" s="8">
        <v>0.0</v>
      </c>
      <c r="E8477" s="1"/>
      <c r="F8477" s="1">
        <v>2.2</v>
      </c>
      <c r="G8477" s="1"/>
      <c r="H8477" s="1"/>
    </row>
    <row r="8478">
      <c r="A8478" s="1" t="s">
        <v>47</v>
      </c>
      <c r="B8478" s="7" t="s">
        <v>225</v>
      </c>
      <c r="C8478" s="1" t="s">
        <v>8281</v>
      </c>
      <c r="D8478" s="8">
        <v>0.0</v>
      </c>
      <c r="E8478" s="1"/>
      <c r="F8478" s="1">
        <v>4.1</v>
      </c>
      <c r="G8478" s="1"/>
      <c r="H8478" s="1"/>
    </row>
    <row r="8479">
      <c r="A8479" s="1" t="s">
        <v>47</v>
      </c>
      <c r="B8479" s="7" t="s">
        <v>225</v>
      </c>
      <c r="C8479" s="1" t="s">
        <v>8282</v>
      </c>
      <c r="D8479" s="8">
        <v>0.0</v>
      </c>
      <c r="E8479" s="1"/>
      <c r="F8479" s="1">
        <v>1.8</v>
      </c>
      <c r="G8479" s="1"/>
      <c r="H8479" s="1"/>
    </row>
    <row r="8480">
      <c r="A8480" s="1" t="s">
        <v>47</v>
      </c>
      <c r="B8480" s="7" t="s">
        <v>225</v>
      </c>
      <c r="C8480" s="1" t="s">
        <v>8283</v>
      </c>
      <c r="D8480" s="8">
        <v>0.0</v>
      </c>
      <c r="E8480" s="1"/>
      <c r="F8480" s="1">
        <v>1.0</v>
      </c>
      <c r="G8480" s="1"/>
      <c r="H8480" s="1"/>
    </row>
    <row r="8481">
      <c r="A8481" s="1" t="s">
        <v>47</v>
      </c>
      <c r="B8481" s="7" t="s">
        <v>225</v>
      </c>
      <c r="C8481" s="1" t="s">
        <v>8284</v>
      </c>
      <c r="D8481" s="8">
        <v>0.0</v>
      </c>
      <c r="E8481" s="1"/>
      <c r="F8481" s="1">
        <v>1.1</v>
      </c>
      <c r="G8481" s="1"/>
      <c r="H8481" s="1"/>
    </row>
    <row r="8482">
      <c r="A8482" s="1" t="s">
        <v>47</v>
      </c>
      <c r="B8482" s="7" t="s">
        <v>225</v>
      </c>
      <c r="C8482" s="1" t="s">
        <v>8285</v>
      </c>
      <c r="D8482" s="8">
        <v>0.0</v>
      </c>
      <c r="E8482" s="1"/>
      <c r="F8482" s="1">
        <v>1.2</v>
      </c>
      <c r="G8482" s="1"/>
      <c r="H8482" s="1"/>
    </row>
    <row r="8483">
      <c r="A8483" s="1" t="s">
        <v>47</v>
      </c>
      <c r="B8483" s="7" t="s">
        <v>225</v>
      </c>
      <c r="C8483" s="1" t="s">
        <v>8286</v>
      </c>
      <c r="D8483" s="8">
        <v>0.0</v>
      </c>
      <c r="E8483" s="1"/>
      <c r="F8483" s="1">
        <v>1.0</v>
      </c>
      <c r="G8483" s="1"/>
      <c r="H8483" s="1"/>
    </row>
    <row r="8484">
      <c r="A8484" s="1" t="s">
        <v>47</v>
      </c>
      <c r="B8484" s="7" t="s">
        <v>225</v>
      </c>
      <c r="C8484" s="1" t="s">
        <v>8287</v>
      </c>
      <c r="D8484" s="8">
        <v>0.0</v>
      </c>
      <c r="E8484" s="1"/>
      <c r="F8484" s="1">
        <v>3.9</v>
      </c>
      <c r="G8484" s="1"/>
      <c r="H8484" s="1"/>
    </row>
    <row r="8485">
      <c r="A8485" s="1" t="s">
        <v>47</v>
      </c>
      <c r="B8485" s="7" t="s">
        <v>225</v>
      </c>
      <c r="C8485" s="1" t="s">
        <v>8288</v>
      </c>
      <c r="D8485" s="8">
        <v>0.0</v>
      </c>
      <c r="E8485" s="1"/>
      <c r="F8485" s="1">
        <v>1.9</v>
      </c>
      <c r="G8485" s="1"/>
      <c r="H8485" s="1"/>
    </row>
    <row r="8486">
      <c r="A8486" s="1" t="s">
        <v>47</v>
      </c>
      <c r="B8486" s="7" t="s">
        <v>225</v>
      </c>
      <c r="C8486" s="1" t="s">
        <v>8289</v>
      </c>
      <c r="D8486" s="8">
        <v>0.0</v>
      </c>
      <c r="E8486" s="1"/>
      <c r="F8486" s="1">
        <v>3.5</v>
      </c>
      <c r="G8486" s="1"/>
      <c r="H8486" s="1"/>
    </row>
    <row r="8487">
      <c r="A8487" s="1" t="s">
        <v>47</v>
      </c>
      <c r="B8487" s="7" t="s">
        <v>225</v>
      </c>
      <c r="C8487" s="1" t="s">
        <v>8290</v>
      </c>
      <c r="D8487" s="8">
        <v>0.0</v>
      </c>
      <c r="E8487" s="1"/>
      <c r="F8487" s="1">
        <v>1.0</v>
      </c>
      <c r="G8487" s="1"/>
      <c r="H8487" s="1"/>
    </row>
    <row r="8488">
      <c r="A8488" s="1" t="s">
        <v>47</v>
      </c>
      <c r="B8488" s="7" t="s">
        <v>225</v>
      </c>
      <c r="C8488" s="1" t="s">
        <v>8291</v>
      </c>
      <c r="D8488" s="8">
        <v>0.0</v>
      </c>
      <c r="E8488" s="1"/>
      <c r="F8488" s="1">
        <v>1.0</v>
      </c>
      <c r="G8488" s="1"/>
      <c r="H8488" s="1"/>
    </row>
    <row r="8489">
      <c r="A8489" s="1" t="s">
        <v>47</v>
      </c>
      <c r="B8489" s="7" t="s">
        <v>225</v>
      </c>
      <c r="C8489" s="1" t="s">
        <v>8292</v>
      </c>
      <c r="D8489" s="8">
        <v>0.0</v>
      </c>
      <c r="E8489" s="1"/>
      <c r="F8489" s="1">
        <v>1.0</v>
      </c>
      <c r="G8489" s="1"/>
      <c r="H8489" s="1"/>
    </row>
    <row r="8490">
      <c r="A8490" s="1" t="s">
        <v>47</v>
      </c>
      <c r="B8490" s="7" t="s">
        <v>225</v>
      </c>
      <c r="C8490" s="1" t="s">
        <v>8293</v>
      </c>
      <c r="D8490" s="8">
        <v>0.0</v>
      </c>
      <c r="E8490" s="1"/>
      <c r="F8490" s="1">
        <v>2.3</v>
      </c>
      <c r="G8490" s="1"/>
      <c r="H8490" s="1"/>
    </row>
    <row r="8491">
      <c r="A8491" s="1" t="s">
        <v>47</v>
      </c>
      <c r="B8491" s="7" t="s">
        <v>225</v>
      </c>
      <c r="C8491" s="1" t="s">
        <v>8294</v>
      </c>
      <c r="D8491" s="8">
        <v>0.0</v>
      </c>
      <c r="E8491" s="1"/>
      <c r="F8491" s="1">
        <v>3.7</v>
      </c>
      <c r="G8491" s="1"/>
      <c r="H8491" s="1"/>
    </row>
    <row r="8492">
      <c r="A8492" s="1" t="s">
        <v>47</v>
      </c>
      <c r="B8492" s="7" t="s">
        <v>225</v>
      </c>
      <c r="C8492" s="1" t="s">
        <v>8295</v>
      </c>
      <c r="D8492" s="8">
        <v>0.0</v>
      </c>
      <c r="E8492" s="1"/>
      <c r="F8492" s="1">
        <v>2.2</v>
      </c>
      <c r="G8492" s="1"/>
      <c r="H8492" s="1"/>
    </row>
    <row r="8493">
      <c r="A8493" s="1" t="s">
        <v>47</v>
      </c>
      <c r="B8493" s="7" t="s">
        <v>225</v>
      </c>
      <c r="C8493" s="1" t="s">
        <v>8296</v>
      </c>
      <c r="D8493" s="8">
        <v>0.0</v>
      </c>
      <c r="E8493" s="1"/>
      <c r="F8493" s="1">
        <v>3.6</v>
      </c>
      <c r="G8493" s="1"/>
      <c r="H8493" s="1"/>
    </row>
    <row r="8494">
      <c r="A8494" s="1" t="s">
        <v>47</v>
      </c>
      <c r="B8494" s="7" t="s">
        <v>225</v>
      </c>
      <c r="C8494" s="1" t="s">
        <v>8297</v>
      </c>
      <c r="D8494" s="8">
        <v>0.0</v>
      </c>
      <c r="E8494" s="1"/>
      <c r="F8494" s="1">
        <v>1.0</v>
      </c>
      <c r="G8494" s="1"/>
      <c r="H8494" s="1"/>
    </row>
    <row r="8495">
      <c r="A8495" s="1" t="s">
        <v>47</v>
      </c>
      <c r="B8495" s="7" t="s">
        <v>225</v>
      </c>
      <c r="C8495" s="1" t="s">
        <v>8298</v>
      </c>
      <c r="D8495" s="8">
        <v>0.0</v>
      </c>
      <c r="E8495" s="1"/>
      <c r="F8495" s="1">
        <v>1.0</v>
      </c>
      <c r="G8495" s="1"/>
      <c r="H8495" s="1"/>
    </row>
    <row r="8496">
      <c r="A8496" s="1" t="s">
        <v>47</v>
      </c>
      <c r="B8496" s="7" t="s">
        <v>225</v>
      </c>
      <c r="C8496" s="1" t="s">
        <v>8299</v>
      </c>
      <c r="D8496" s="8">
        <v>0.0</v>
      </c>
      <c r="E8496" s="1"/>
      <c r="F8496" s="1">
        <v>2.4</v>
      </c>
      <c r="G8496" s="1"/>
      <c r="H8496" s="1"/>
    </row>
    <row r="8497">
      <c r="A8497" s="1" t="s">
        <v>47</v>
      </c>
      <c r="B8497" s="7" t="s">
        <v>225</v>
      </c>
      <c r="C8497" s="1" t="s">
        <v>8300</v>
      </c>
      <c r="D8497" s="8">
        <v>0.0</v>
      </c>
      <c r="E8497" s="1"/>
      <c r="F8497" s="1">
        <v>8.8</v>
      </c>
      <c r="G8497" s="1"/>
      <c r="H8497" s="1"/>
    </row>
    <row r="8498">
      <c r="A8498" s="1" t="s">
        <v>47</v>
      </c>
      <c r="B8498" s="7" t="s">
        <v>225</v>
      </c>
      <c r="C8498" s="1" t="s">
        <v>8301</v>
      </c>
      <c r="D8498" s="8">
        <v>0.0</v>
      </c>
      <c r="E8498" s="1"/>
      <c r="F8498" s="1">
        <v>3.0</v>
      </c>
      <c r="G8498" s="1"/>
      <c r="H8498" s="1"/>
    </row>
    <row r="8499">
      <c r="A8499" s="1" t="s">
        <v>47</v>
      </c>
      <c r="B8499" s="7" t="s">
        <v>225</v>
      </c>
      <c r="C8499" s="1" t="s">
        <v>8302</v>
      </c>
      <c r="D8499" s="8">
        <v>0.0</v>
      </c>
      <c r="E8499" s="1"/>
      <c r="F8499" s="1">
        <v>1.0</v>
      </c>
      <c r="G8499" s="1"/>
      <c r="H8499" s="1"/>
    </row>
    <row r="8500">
      <c r="A8500" s="1" t="s">
        <v>47</v>
      </c>
      <c r="B8500" s="7" t="s">
        <v>225</v>
      </c>
      <c r="C8500" s="1" t="s">
        <v>8303</v>
      </c>
      <c r="D8500" s="8">
        <v>0.0</v>
      </c>
      <c r="E8500" s="1"/>
      <c r="F8500" s="1">
        <v>4.6</v>
      </c>
      <c r="G8500" s="1"/>
      <c r="H8500" s="1"/>
    </row>
    <row r="8501">
      <c r="A8501" s="1" t="s">
        <v>47</v>
      </c>
      <c r="B8501" s="7" t="s">
        <v>225</v>
      </c>
      <c r="C8501" s="1" t="s">
        <v>8304</v>
      </c>
      <c r="D8501" s="8">
        <v>0.0</v>
      </c>
      <c r="E8501" s="1"/>
      <c r="F8501" s="1">
        <v>3.5</v>
      </c>
      <c r="G8501" s="1"/>
      <c r="H8501" s="1"/>
    </row>
    <row r="8502">
      <c r="A8502" s="1" t="s">
        <v>47</v>
      </c>
      <c r="B8502" s="7" t="s">
        <v>225</v>
      </c>
      <c r="C8502" s="1" t="s">
        <v>8305</v>
      </c>
      <c r="D8502" s="8">
        <v>0.0</v>
      </c>
      <c r="E8502" s="1"/>
      <c r="F8502" s="1">
        <v>3.3</v>
      </c>
      <c r="G8502" s="1"/>
      <c r="H8502" s="1"/>
    </row>
    <row r="8503">
      <c r="A8503" s="1" t="s">
        <v>47</v>
      </c>
      <c r="B8503" s="7" t="s">
        <v>225</v>
      </c>
      <c r="C8503" s="1" t="s">
        <v>8306</v>
      </c>
      <c r="D8503" s="8">
        <v>0.0</v>
      </c>
      <c r="E8503" s="1"/>
      <c r="F8503" s="1">
        <v>2.0</v>
      </c>
      <c r="G8503" s="1"/>
      <c r="H8503" s="1"/>
    </row>
    <row r="8504">
      <c r="A8504" s="1" t="s">
        <v>47</v>
      </c>
      <c r="B8504" s="7" t="s">
        <v>225</v>
      </c>
      <c r="C8504" s="1" t="s">
        <v>8307</v>
      </c>
      <c r="D8504" s="8">
        <v>0.0</v>
      </c>
      <c r="E8504" s="1"/>
      <c r="F8504" s="1">
        <v>2.0</v>
      </c>
      <c r="G8504" s="1"/>
      <c r="H8504" s="1"/>
    </row>
    <row r="8505">
      <c r="A8505" s="1" t="s">
        <v>47</v>
      </c>
      <c r="B8505" s="7" t="s">
        <v>225</v>
      </c>
      <c r="C8505" s="1" t="s">
        <v>8308</v>
      </c>
      <c r="D8505" s="8">
        <v>0.0</v>
      </c>
      <c r="E8505" s="1"/>
      <c r="F8505" s="1">
        <v>2.8</v>
      </c>
      <c r="G8505" s="1"/>
      <c r="H8505" s="1"/>
    </row>
    <row r="8506">
      <c r="A8506" s="1" t="s">
        <v>47</v>
      </c>
      <c r="B8506" s="7" t="s">
        <v>225</v>
      </c>
      <c r="C8506" s="1" t="s">
        <v>8309</v>
      </c>
      <c r="D8506" s="8">
        <v>0.0</v>
      </c>
      <c r="E8506" s="1"/>
      <c r="F8506" s="1">
        <v>2.0</v>
      </c>
      <c r="G8506" s="1"/>
      <c r="H8506" s="1"/>
    </row>
    <row r="8507">
      <c r="A8507" s="1" t="s">
        <v>47</v>
      </c>
      <c r="B8507" s="7" t="s">
        <v>225</v>
      </c>
      <c r="C8507" s="1" t="s">
        <v>8310</v>
      </c>
      <c r="D8507" s="8">
        <v>0.0</v>
      </c>
      <c r="E8507" s="1"/>
      <c r="F8507" s="1">
        <v>3.7</v>
      </c>
      <c r="G8507" s="1"/>
      <c r="H8507" s="1"/>
    </row>
    <row r="8508">
      <c r="A8508" s="1" t="s">
        <v>47</v>
      </c>
      <c r="B8508" s="7" t="s">
        <v>225</v>
      </c>
      <c r="C8508" s="1" t="s">
        <v>8311</v>
      </c>
      <c r="D8508" s="8">
        <v>0.0</v>
      </c>
      <c r="E8508" s="1"/>
      <c r="F8508" s="1">
        <v>1.0</v>
      </c>
      <c r="G8508" s="1"/>
      <c r="H8508" s="1"/>
    </row>
    <row r="8509">
      <c r="A8509" s="1" t="s">
        <v>47</v>
      </c>
      <c r="B8509" s="7" t="s">
        <v>225</v>
      </c>
      <c r="C8509" s="1" t="s">
        <v>8312</v>
      </c>
      <c r="D8509" s="8">
        <v>0.0</v>
      </c>
      <c r="E8509" s="1"/>
      <c r="F8509" s="1">
        <v>5.3</v>
      </c>
      <c r="G8509" s="1"/>
      <c r="H8509" s="1"/>
    </row>
    <row r="8510">
      <c r="A8510" s="1" t="s">
        <v>47</v>
      </c>
      <c r="B8510" s="7" t="s">
        <v>225</v>
      </c>
      <c r="C8510" s="1" t="s">
        <v>2177</v>
      </c>
      <c r="D8510" s="8">
        <v>0.0</v>
      </c>
      <c r="E8510" s="1"/>
      <c r="F8510" s="1">
        <v>1.0</v>
      </c>
      <c r="G8510" s="1"/>
      <c r="H8510" s="1"/>
    </row>
    <row r="8511">
      <c r="A8511" s="1" t="s">
        <v>47</v>
      </c>
      <c r="B8511" s="7" t="s">
        <v>225</v>
      </c>
      <c r="C8511" s="1" t="s">
        <v>8313</v>
      </c>
      <c r="D8511" s="8">
        <v>0.0</v>
      </c>
      <c r="E8511" s="1"/>
      <c r="F8511" s="1">
        <v>1.0</v>
      </c>
      <c r="G8511" s="1"/>
      <c r="H8511" s="1"/>
    </row>
    <row r="8512">
      <c r="A8512" s="1" t="s">
        <v>47</v>
      </c>
      <c r="B8512" s="7" t="s">
        <v>225</v>
      </c>
      <c r="C8512" s="1" t="s">
        <v>8314</v>
      </c>
      <c r="D8512" s="8">
        <v>0.0</v>
      </c>
      <c r="E8512" s="1"/>
      <c r="F8512" s="1">
        <v>2.0</v>
      </c>
      <c r="G8512" s="1"/>
      <c r="H8512" s="1"/>
    </row>
    <row r="8513">
      <c r="A8513" s="1" t="s">
        <v>47</v>
      </c>
      <c r="B8513" s="7" t="s">
        <v>225</v>
      </c>
      <c r="C8513" s="1" t="s">
        <v>8315</v>
      </c>
      <c r="D8513" s="8">
        <v>0.0</v>
      </c>
      <c r="E8513" s="1"/>
      <c r="F8513" s="1">
        <v>1.0</v>
      </c>
      <c r="G8513" s="1"/>
      <c r="H8513" s="1"/>
    </row>
    <row r="8514">
      <c r="A8514" s="1" t="s">
        <v>47</v>
      </c>
      <c r="B8514" s="7" t="s">
        <v>225</v>
      </c>
      <c r="C8514" s="1" t="s">
        <v>8316</v>
      </c>
      <c r="D8514" s="8">
        <v>0.0</v>
      </c>
      <c r="E8514" s="1"/>
      <c r="F8514" s="1">
        <v>1.0</v>
      </c>
      <c r="G8514" s="1"/>
      <c r="H8514" s="1"/>
    </row>
    <row r="8515">
      <c r="A8515" s="1" t="s">
        <v>47</v>
      </c>
      <c r="B8515" s="7" t="s">
        <v>225</v>
      </c>
      <c r="C8515" s="1" t="s">
        <v>8317</v>
      </c>
      <c r="D8515" s="8">
        <v>0.0</v>
      </c>
      <c r="E8515" s="1"/>
      <c r="F8515" s="1">
        <v>1.0</v>
      </c>
      <c r="G8515" s="1"/>
      <c r="H8515" s="1"/>
    </row>
    <row r="8516">
      <c r="A8516" s="1" t="s">
        <v>47</v>
      </c>
      <c r="B8516" s="7" t="s">
        <v>225</v>
      </c>
      <c r="C8516" s="1" t="s">
        <v>8318</v>
      </c>
      <c r="D8516" s="8">
        <v>0.0</v>
      </c>
      <c r="E8516" s="1"/>
      <c r="F8516" s="1">
        <v>1.0</v>
      </c>
      <c r="G8516" s="1"/>
      <c r="H8516" s="1"/>
    </row>
    <row r="8517">
      <c r="A8517" s="1" t="s">
        <v>47</v>
      </c>
      <c r="B8517" s="7" t="s">
        <v>225</v>
      </c>
      <c r="C8517" s="1" t="s">
        <v>8319</v>
      </c>
      <c r="D8517" s="8">
        <v>0.0</v>
      </c>
      <c r="E8517" s="1"/>
      <c r="F8517" s="1">
        <v>4.0</v>
      </c>
      <c r="G8517" s="1"/>
      <c r="H8517" s="1"/>
    </row>
    <row r="8518">
      <c r="A8518" s="1" t="s">
        <v>47</v>
      </c>
      <c r="B8518" s="7" t="s">
        <v>225</v>
      </c>
      <c r="C8518" s="1" t="s">
        <v>8320</v>
      </c>
      <c r="D8518" s="8">
        <v>0.0</v>
      </c>
      <c r="E8518" s="1"/>
      <c r="F8518" s="1">
        <v>3.0</v>
      </c>
      <c r="G8518" s="1"/>
      <c r="H8518" s="1"/>
    </row>
    <row r="8519">
      <c r="A8519" s="1" t="s">
        <v>47</v>
      </c>
      <c r="B8519" s="7" t="s">
        <v>225</v>
      </c>
      <c r="C8519" s="1" t="s">
        <v>8321</v>
      </c>
      <c r="D8519" s="8">
        <v>0.0</v>
      </c>
      <c r="E8519" s="1"/>
      <c r="F8519" s="1">
        <v>2.0</v>
      </c>
      <c r="G8519" s="1"/>
      <c r="H8519" s="1"/>
    </row>
    <row r="8520">
      <c r="A8520" s="1" t="s">
        <v>47</v>
      </c>
      <c r="B8520" s="7" t="s">
        <v>225</v>
      </c>
      <c r="C8520" s="1" t="s">
        <v>8322</v>
      </c>
      <c r="D8520" s="8">
        <v>0.0</v>
      </c>
      <c r="E8520" s="1"/>
      <c r="F8520" s="1">
        <v>8.5</v>
      </c>
      <c r="G8520" s="1"/>
      <c r="H8520" s="1"/>
    </row>
    <row r="8521">
      <c r="A8521" s="1" t="s">
        <v>47</v>
      </c>
      <c r="B8521" s="7" t="s">
        <v>225</v>
      </c>
      <c r="C8521" s="1" t="s">
        <v>8323</v>
      </c>
      <c r="D8521" s="8">
        <v>1.0</v>
      </c>
      <c r="E8521" s="1"/>
      <c r="F8521" s="1">
        <v>1.0</v>
      </c>
      <c r="G8521" s="1"/>
      <c r="H8521" s="1"/>
    </row>
    <row r="8522">
      <c r="A8522" s="1" t="s">
        <v>47</v>
      </c>
      <c r="B8522" s="7" t="s">
        <v>226</v>
      </c>
      <c r="C8522" s="1" t="s">
        <v>8324</v>
      </c>
      <c r="D8522" s="8">
        <v>0.0</v>
      </c>
      <c r="E8522" s="1"/>
      <c r="F8522" s="1">
        <v>1.0</v>
      </c>
      <c r="G8522" s="1"/>
      <c r="H8522" s="1"/>
    </row>
    <row r="8523">
      <c r="A8523" s="1" t="s">
        <v>47</v>
      </c>
      <c r="B8523" s="7" t="s">
        <v>226</v>
      </c>
      <c r="C8523" s="1" t="s">
        <v>8325</v>
      </c>
      <c r="D8523" s="8">
        <v>0.0</v>
      </c>
      <c r="E8523" s="1"/>
      <c r="F8523" s="1">
        <v>1.0</v>
      </c>
      <c r="G8523" s="1"/>
      <c r="H8523" s="1"/>
    </row>
    <row r="8524">
      <c r="A8524" s="1" t="s">
        <v>47</v>
      </c>
      <c r="B8524" s="7" t="s">
        <v>226</v>
      </c>
      <c r="C8524" s="1" t="s">
        <v>8326</v>
      </c>
      <c r="D8524" s="8">
        <v>0.0</v>
      </c>
      <c r="E8524" s="1"/>
      <c r="F8524" s="1">
        <v>1.0</v>
      </c>
      <c r="G8524" s="1"/>
      <c r="H8524" s="1"/>
    </row>
    <row r="8525">
      <c r="A8525" s="1" t="s">
        <v>47</v>
      </c>
      <c r="B8525" s="7" t="s">
        <v>226</v>
      </c>
      <c r="C8525" s="1" t="s">
        <v>8327</v>
      </c>
      <c r="D8525" s="8">
        <v>0.0</v>
      </c>
      <c r="E8525" s="1"/>
      <c r="F8525" s="1">
        <v>2.0</v>
      </c>
      <c r="G8525" s="1"/>
      <c r="H8525" s="1"/>
    </row>
    <row r="8526">
      <c r="A8526" s="1" t="s">
        <v>47</v>
      </c>
      <c r="B8526" s="7" t="s">
        <v>226</v>
      </c>
      <c r="C8526" s="1" t="s">
        <v>8328</v>
      </c>
      <c r="D8526" s="8">
        <v>0.0</v>
      </c>
      <c r="E8526" s="1"/>
      <c r="F8526" s="1">
        <v>3.0</v>
      </c>
      <c r="G8526" s="1"/>
      <c r="H8526" s="1"/>
    </row>
    <row r="8527">
      <c r="A8527" s="1" t="s">
        <v>47</v>
      </c>
      <c r="B8527" s="7" t="s">
        <v>226</v>
      </c>
      <c r="C8527" s="1" t="s">
        <v>8329</v>
      </c>
      <c r="D8527" s="8">
        <v>0.0</v>
      </c>
      <c r="E8527" s="1"/>
      <c r="F8527" s="1">
        <v>1.0</v>
      </c>
      <c r="G8527" s="1"/>
      <c r="H8527" s="1"/>
    </row>
    <row r="8528">
      <c r="A8528" s="1" t="s">
        <v>47</v>
      </c>
      <c r="B8528" s="7" t="s">
        <v>226</v>
      </c>
      <c r="C8528" s="1" t="s">
        <v>8330</v>
      </c>
      <c r="D8528" s="8">
        <v>0.0</v>
      </c>
      <c r="E8528" s="1"/>
      <c r="F8528" s="1">
        <v>1.0</v>
      </c>
      <c r="G8528" s="1"/>
      <c r="H8528" s="1"/>
    </row>
    <row r="8529">
      <c r="A8529" s="1" t="s">
        <v>47</v>
      </c>
      <c r="B8529" s="7" t="s">
        <v>226</v>
      </c>
      <c r="C8529" s="1" t="s">
        <v>8331</v>
      </c>
      <c r="D8529" s="8">
        <v>0.0</v>
      </c>
      <c r="E8529" s="1"/>
      <c r="F8529" s="1">
        <v>3.0</v>
      </c>
      <c r="G8529" s="1"/>
      <c r="H8529" s="1"/>
    </row>
    <row r="8530">
      <c r="A8530" s="1" t="s">
        <v>47</v>
      </c>
      <c r="B8530" s="7" t="s">
        <v>226</v>
      </c>
      <c r="C8530" s="1" t="s">
        <v>8332</v>
      </c>
      <c r="D8530" s="8">
        <v>0.0</v>
      </c>
      <c r="E8530" s="1"/>
      <c r="F8530" s="1">
        <v>1.0</v>
      </c>
      <c r="G8530" s="1"/>
      <c r="H8530" s="1"/>
    </row>
    <row r="8531">
      <c r="A8531" s="1" t="s">
        <v>47</v>
      </c>
      <c r="B8531" s="7" t="s">
        <v>226</v>
      </c>
      <c r="C8531" s="1" t="s">
        <v>8333</v>
      </c>
      <c r="D8531" s="8">
        <v>0.0</v>
      </c>
      <c r="E8531" s="1"/>
      <c r="F8531" s="1">
        <v>1.0</v>
      </c>
      <c r="G8531" s="1"/>
      <c r="H8531" s="1"/>
    </row>
    <row r="8532">
      <c r="A8532" s="1" t="s">
        <v>47</v>
      </c>
      <c r="B8532" s="7" t="s">
        <v>226</v>
      </c>
      <c r="C8532" s="1" t="s">
        <v>8334</v>
      </c>
      <c r="D8532" s="8">
        <v>0.0</v>
      </c>
      <c r="E8532" s="1"/>
      <c r="F8532" s="1">
        <v>1.0</v>
      </c>
      <c r="G8532" s="1"/>
      <c r="H8532" s="1"/>
    </row>
    <row r="8533">
      <c r="A8533" s="1" t="s">
        <v>47</v>
      </c>
      <c r="B8533" s="7" t="s">
        <v>226</v>
      </c>
      <c r="C8533" s="1" t="s">
        <v>8335</v>
      </c>
      <c r="D8533" s="8">
        <v>0.0</v>
      </c>
      <c r="E8533" s="1"/>
      <c r="F8533" s="1">
        <v>1.0</v>
      </c>
      <c r="G8533" s="1"/>
      <c r="H8533" s="1"/>
    </row>
    <row r="8534">
      <c r="A8534" s="1" t="s">
        <v>47</v>
      </c>
      <c r="B8534" s="7" t="s">
        <v>226</v>
      </c>
      <c r="C8534" s="1" t="s">
        <v>8336</v>
      </c>
      <c r="D8534" s="8">
        <v>0.0</v>
      </c>
      <c r="E8534" s="1"/>
      <c r="F8534" s="1">
        <v>1.0</v>
      </c>
      <c r="G8534" s="1"/>
      <c r="H8534" s="1"/>
    </row>
    <row r="8535">
      <c r="A8535" s="1" t="s">
        <v>47</v>
      </c>
      <c r="B8535" s="7" t="s">
        <v>226</v>
      </c>
      <c r="C8535" s="1" t="s">
        <v>8337</v>
      </c>
      <c r="D8535" s="8">
        <v>0.0</v>
      </c>
      <c r="E8535" s="1"/>
      <c r="F8535" s="1">
        <v>1.0</v>
      </c>
      <c r="G8535" s="1"/>
      <c r="H8535" s="1"/>
    </row>
    <row r="8536">
      <c r="A8536" s="1" t="s">
        <v>47</v>
      </c>
      <c r="B8536" s="7" t="s">
        <v>226</v>
      </c>
      <c r="C8536" s="1" t="s">
        <v>8338</v>
      </c>
      <c r="D8536" s="8">
        <v>0.0</v>
      </c>
      <c r="E8536" s="1"/>
      <c r="F8536" s="1">
        <v>1.0</v>
      </c>
      <c r="G8536" s="1"/>
      <c r="H8536" s="1"/>
    </row>
    <row r="8537">
      <c r="A8537" s="1" t="s">
        <v>47</v>
      </c>
      <c r="B8537" s="7" t="s">
        <v>226</v>
      </c>
      <c r="C8537" s="1" t="s">
        <v>8339</v>
      </c>
      <c r="D8537" s="8">
        <v>0.0</v>
      </c>
      <c r="E8537" s="1"/>
      <c r="F8537" s="1">
        <v>3.0</v>
      </c>
      <c r="G8537" s="1"/>
      <c r="H8537" s="1"/>
    </row>
    <row r="8538">
      <c r="A8538" s="1" t="s">
        <v>47</v>
      </c>
      <c r="B8538" s="7" t="s">
        <v>226</v>
      </c>
      <c r="C8538" s="1" t="s">
        <v>2236</v>
      </c>
      <c r="D8538" s="8">
        <v>0.0</v>
      </c>
      <c r="E8538" s="1"/>
      <c r="F8538" s="1">
        <v>2.0</v>
      </c>
      <c r="G8538" s="1"/>
      <c r="H8538" s="1"/>
    </row>
    <row r="8539">
      <c r="A8539" s="1" t="s">
        <v>47</v>
      </c>
      <c r="B8539" s="7" t="s">
        <v>226</v>
      </c>
      <c r="C8539" s="1" t="s">
        <v>8340</v>
      </c>
      <c r="D8539" s="8">
        <v>0.0</v>
      </c>
      <c r="E8539" s="1"/>
      <c r="F8539" s="1">
        <v>3.0</v>
      </c>
      <c r="G8539" s="1"/>
      <c r="H8539" s="1"/>
    </row>
    <row r="8540">
      <c r="A8540" s="1" t="s">
        <v>47</v>
      </c>
      <c r="B8540" s="7" t="s">
        <v>226</v>
      </c>
      <c r="C8540" s="1" t="s">
        <v>8341</v>
      </c>
      <c r="D8540" s="8">
        <v>0.0</v>
      </c>
      <c r="E8540" s="1"/>
      <c r="F8540" s="1">
        <v>1.0</v>
      </c>
      <c r="G8540" s="1"/>
      <c r="H8540" s="1"/>
    </row>
    <row r="8541">
      <c r="A8541" s="1" t="s">
        <v>47</v>
      </c>
      <c r="B8541" s="7" t="s">
        <v>226</v>
      </c>
      <c r="C8541" s="1" t="s">
        <v>8342</v>
      </c>
      <c r="D8541" s="8">
        <v>0.0</v>
      </c>
      <c r="E8541" s="1"/>
      <c r="F8541" s="1">
        <v>2.0</v>
      </c>
      <c r="G8541" s="1"/>
      <c r="H8541" s="1"/>
    </row>
    <row r="8542">
      <c r="A8542" s="1" t="s">
        <v>47</v>
      </c>
      <c r="B8542" s="7" t="s">
        <v>226</v>
      </c>
      <c r="C8542" s="1" t="s">
        <v>8343</v>
      </c>
      <c r="D8542" s="8">
        <v>0.0</v>
      </c>
      <c r="E8542" s="1"/>
      <c r="F8542" s="1">
        <v>1.0</v>
      </c>
      <c r="G8542" s="1"/>
      <c r="H8542" s="1"/>
    </row>
    <row r="8543">
      <c r="A8543" s="1" t="s">
        <v>47</v>
      </c>
      <c r="B8543" s="7" t="s">
        <v>226</v>
      </c>
      <c r="C8543" s="1" t="s">
        <v>8344</v>
      </c>
      <c r="D8543" s="8">
        <v>0.0</v>
      </c>
      <c r="E8543" s="1"/>
      <c r="F8543" s="1">
        <v>8.0</v>
      </c>
      <c r="G8543" s="1"/>
      <c r="H8543" s="1"/>
    </row>
    <row r="8544">
      <c r="A8544" s="1" t="s">
        <v>47</v>
      </c>
      <c r="B8544" s="7" t="s">
        <v>226</v>
      </c>
      <c r="C8544" s="1" t="s">
        <v>8345</v>
      </c>
      <c r="D8544" s="8">
        <v>0.0</v>
      </c>
      <c r="E8544" s="1"/>
      <c r="F8544" s="1">
        <v>1.0</v>
      </c>
      <c r="G8544" s="1"/>
      <c r="H8544" s="1"/>
    </row>
    <row r="8545">
      <c r="A8545" s="1" t="s">
        <v>47</v>
      </c>
      <c r="B8545" s="7" t="s">
        <v>227</v>
      </c>
      <c r="C8545" s="1" t="s">
        <v>8346</v>
      </c>
      <c r="D8545" s="8">
        <v>0.0</v>
      </c>
      <c r="E8545" s="1"/>
      <c r="F8545" s="1">
        <v>1.1</v>
      </c>
      <c r="G8545" s="1"/>
      <c r="H8545" s="1"/>
    </row>
    <row r="8546">
      <c r="A8546" s="1" t="s">
        <v>47</v>
      </c>
      <c r="B8546" s="7" t="s">
        <v>227</v>
      </c>
      <c r="C8546" s="1" t="s">
        <v>8347</v>
      </c>
      <c r="D8546" s="8">
        <v>1.0</v>
      </c>
      <c r="E8546" s="1"/>
      <c r="F8546" s="1">
        <v>2.5</v>
      </c>
      <c r="G8546" s="1"/>
      <c r="H8546" s="1"/>
    </row>
    <row r="8547">
      <c r="A8547" s="1" t="s">
        <v>47</v>
      </c>
      <c r="B8547" s="7" t="s">
        <v>227</v>
      </c>
      <c r="C8547" s="1" t="s">
        <v>8348</v>
      </c>
      <c r="D8547" s="8">
        <v>0.0</v>
      </c>
      <c r="E8547" s="1"/>
      <c r="F8547" s="1">
        <v>1.0</v>
      </c>
      <c r="G8547" s="1"/>
      <c r="H8547" s="1"/>
    </row>
    <row r="8548">
      <c r="A8548" s="1" t="s">
        <v>47</v>
      </c>
      <c r="B8548" s="7" t="s">
        <v>227</v>
      </c>
      <c r="C8548" s="1" t="s">
        <v>8349</v>
      </c>
      <c r="D8548" s="8">
        <v>0.0</v>
      </c>
      <c r="E8548" s="1"/>
      <c r="F8548" s="1">
        <v>1.0</v>
      </c>
      <c r="G8548" s="1"/>
      <c r="H8548" s="1"/>
    </row>
    <row r="8549">
      <c r="A8549" s="1" t="s">
        <v>47</v>
      </c>
      <c r="B8549" s="7" t="s">
        <v>227</v>
      </c>
      <c r="C8549" s="1" t="s">
        <v>8350</v>
      </c>
      <c r="D8549" s="8">
        <v>0.0</v>
      </c>
      <c r="E8549" s="1"/>
      <c r="F8549" s="1">
        <v>12.0</v>
      </c>
      <c r="G8549" s="1"/>
      <c r="H8549" s="1"/>
    </row>
    <row r="8550">
      <c r="A8550" s="1" t="s">
        <v>47</v>
      </c>
      <c r="B8550" s="7" t="s">
        <v>227</v>
      </c>
      <c r="C8550" s="1" t="s">
        <v>8351</v>
      </c>
      <c r="D8550" s="8">
        <v>0.0</v>
      </c>
      <c r="E8550" s="1"/>
      <c r="F8550" s="1">
        <v>1.3</v>
      </c>
      <c r="G8550" s="1"/>
      <c r="H8550" s="1"/>
    </row>
    <row r="8551">
      <c r="A8551" s="1" t="s">
        <v>47</v>
      </c>
      <c r="B8551" s="7" t="s">
        <v>227</v>
      </c>
      <c r="C8551" s="1" t="s">
        <v>8352</v>
      </c>
      <c r="D8551" s="8">
        <v>0.0</v>
      </c>
      <c r="E8551" s="1"/>
      <c r="F8551" s="1">
        <v>1.2</v>
      </c>
      <c r="G8551" s="1"/>
      <c r="H8551" s="1"/>
    </row>
    <row r="8552">
      <c r="A8552" s="1" t="s">
        <v>47</v>
      </c>
      <c r="B8552" s="7" t="s">
        <v>227</v>
      </c>
      <c r="C8552" s="1" t="s">
        <v>8353</v>
      </c>
      <c r="D8552" s="8">
        <v>0.0</v>
      </c>
      <c r="E8552" s="1"/>
      <c r="F8552" s="1">
        <v>11.8</v>
      </c>
      <c r="G8552" s="1"/>
      <c r="H8552" s="1"/>
    </row>
    <row r="8553">
      <c r="A8553" s="1" t="s">
        <v>47</v>
      </c>
      <c r="B8553" s="7" t="s">
        <v>227</v>
      </c>
      <c r="C8553" s="1" t="s">
        <v>8354</v>
      </c>
      <c r="D8553" s="8">
        <v>0.0</v>
      </c>
      <c r="E8553" s="1"/>
      <c r="F8553" s="1">
        <v>1.0</v>
      </c>
      <c r="G8553" s="1"/>
      <c r="H8553" s="1"/>
    </row>
    <row r="8554">
      <c r="A8554" s="1" t="s">
        <v>47</v>
      </c>
      <c r="B8554" s="7" t="s">
        <v>227</v>
      </c>
      <c r="C8554" s="1" t="s">
        <v>8355</v>
      </c>
      <c r="D8554" s="8">
        <v>0.0</v>
      </c>
      <c r="E8554" s="1"/>
      <c r="F8554" s="1">
        <v>1.0</v>
      </c>
      <c r="G8554" s="1"/>
      <c r="H8554" s="1"/>
    </row>
    <row r="8555">
      <c r="A8555" s="1" t="s">
        <v>47</v>
      </c>
      <c r="B8555" s="7" t="s">
        <v>227</v>
      </c>
      <c r="C8555" s="1" t="s">
        <v>8356</v>
      </c>
      <c r="D8555" s="8">
        <v>0.0</v>
      </c>
      <c r="E8555" s="1"/>
      <c r="F8555" s="1">
        <v>1.0</v>
      </c>
      <c r="G8555" s="1"/>
      <c r="H8555" s="1"/>
    </row>
    <row r="8556">
      <c r="A8556" s="1" t="s">
        <v>47</v>
      </c>
      <c r="B8556" s="7" t="s">
        <v>227</v>
      </c>
      <c r="C8556" s="1" t="s">
        <v>8357</v>
      </c>
      <c r="D8556" s="8">
        <v>0.0</v>
      </c>
      <c r="E8556" s="1"/>
      <c r="F8556" s="1">
        <v>1.0</v>
      </c>
      <c r="G8556" s="1"/>
      <c r="H8556" s="1"/>
    </row>
    <row r="8557">
      <c r="A8557" s="1" t="s">
        <v>47</v>
      </c>
      <c r="B8557" s="7" t="s">
        <v>227</v>
      </c>
      <c r="C8557" s="1" t="s">
        <v>8358</v>
      </c>
      <c r="D8557" s="8">
        <v>0.0</v>
      </c>
      <c r="E8557" s="1"/>
      <c r="F8557" s="1">
        <v>1.0</v>
      </c>
      <c r="G8557" s="1"/>
      <c r="H8557" s="1"/>
    </row>
    <row r="8558">
      <c r="A8558" s="1" t="s">
        <v>47</v>
      </c>
      <c r="B8558" s="7" t="s">
        <v>227</v>
      </c>
      <c r="C8558" s="1" t="s">
        <v>8359</v>
      </c>
      <c r="D8558" s="8">
        <v>0.0</v>
      </c>
      <c r="E8558" s="1"/>
      <c r="F8558" s="1">
        <v>4.3</v>
      </c>
      <c r="G8558" s="1"/>
      <c r="H8558" s="1"/>
    </row>
    <row r="8559">
      <c r="A8559" s="1" t="s">
        <v>47</v>
      </c>
      <c r="B8559" s="7" t="s">
        <v>227</v>
      </c>
      <c r="C8559" s="1" t="s">
        <v>8360</v>
      </c>
      <c r="D8559" s="8">
        <v>0.0</v>
      </c>
      <c r="E8559" s="1"/>
      <c r="F8559" s="1">
        <v>9.1</v>
      </c>
      <c r="G8559" s="1"/>
      <c r="H8559" s="1"/>
    </row>
    <row r="8560">
      <c r="A8560" s="1" t="s">
        <v>47</v>
      </c>
      <c r="B8560" s="7" t="s">
        <v>227</v>
      </c>
      <c r="C8560" s="1" t="s">
        <v>8361</v>
      </c>
      <c r="D8560" s="8">
        <v>0.0</v>
      </c>
      <c r="E8560" s="1"/>
      <c r="F8560" s="1">
        <v>1.0</v>
      </c>
      <c r="G8560" s="1"/>
      <c r="H8560" s="1"/>
    </row>
    <row r="8561">
      <c r="A8561" s="1" t="s">
        <v>47</v>
      </c>
      <c r="B8561" s="7" t="s">
        <v>227</v>
      </c>
      <c r="C8561" s="1" t="s">
        <v>8362</v>
      </c>
      <c r="D8561" s="8">
        <v>0.0</v>
      </c>
      <c r="E8561" s="1"/>
      <c r="F8561" s="1">
        <v>1.0</v>
      </c>
      <c r="G8561" s="1"/>
      <c r="H8561" s="1"/>
    </row>
    <row r="8562">
      <c r="A8562" s="1" t="s">
        <v>47</v>
      </c>
      <c r="B8562" s="7" t="s">
        <v>227</v>
      </c>
      <c r="C8562" s="1" t="s">
        <v>8363</v>
      </c>
      <c r="D8562" s="8">
        <v>0.0</v>
      </c>
      <c r="E8562" s="1"/>
      <c r="F8562" s="1">
        <v>1.0</v>
      </c>
      <c r="G8562" s="1"/>
      <c r="H8562" s="1"/>
    </row>
    <row r="8563">
      <c r="A8563" s="1" t="s">
        <v>47</v>
      </c>
      <c r="B8563" s="7" t="s">
        <v>227</v>
      </c>
      <c r="C8563" s="1" t="s">
        <v>8364</v>
      </c>
      <c r="D8563" s="8">
        <v>0.0</v>
      </c>
      <c r="E8563" s="1"/>
      <c r="F8563" s="1">
        <v>6.6</v>
      </c>
      <c r="G8563" s="1"/>
      <c r="H8563" s="1"/>
    </row>
    <row r="8564">
      <c r="A8564" s="1" t="s">
        <v>47</v>
      </c>
      <c r="B8564" s="7" t="s">
        <v>227</v>
      </c>
      <c r="C8564" s="1" t="s">
        <v>8365</v>
      </c>
      <c r="D8564" s="8">
        <v>0.0</v>
      </c>
      <c r="E8564" s="1"/>
      <c r="F8564" s="1">
        <v>1.0</v>
      </c>
      <c r="G8564" s="1"/>
      <c r="H8564" s="1"/>
    </row>
    <row r="8565">
      <c r="A8565" s="1" t="s">
        <v>47</v>
      </c>
      <c r="B8565" s="7" t="s">
        <v>227</v>
      </c>
      <c r="C8565" s="1" t="s">
        <v>8366</v>
      </c>
      <c r="D8565" s="8">
        <v>0.0</v>
      </c>
      <c r="E8565" s="1"/>
      <c r="F8565" s="1">
        <v>1.0</v>
      </c>
      <c r="G8565" s="1"/>
      <c r="H8565" s="1"/>
    </row>
    <row r="8566">
      <c r="A8566" s="1" t="s">
        <v>47</v>
      </c>
      <c r="B8566" s="7" t="s">
        <v>227</v>
      </c>
      <c r="C8566" s="1" t="s">
        <v>8367</v>
      </c>
      <c r="D8566" s="8">
        <v>0.0</v>
      </c>
      <c r="E8566" s="1"/>
      <c r="F8566" s="1">
        <v>1.0</v>
      </c>
      <c r="G8566" s="1"/>
      <c r="H8566" s="1"/>
    </row>
    <row r="8567">
      <c r="A8567" s="1" t="s">
        <v>47</v>
      </c>
      <c r="B8567" s="7" t="s">
        <v>227</v>
      </c>
      <c r="C8567" s="1" t="s">
        <v>8368</v>
      </c>
      <c r="D8567" s="8">
        <v>0.0</v>
      </c>
      <c r="E8567" s="1"/>
      <c r="F8567" s="1">
        <v>1.0</v>
      </c>
      <c r="G8567" s="1"/>
      <c r="H8567" s="1"/>
    </row>
    <row r="8568">
      <c r="A8568" s="1" t="s">
        <v>47</v>
      </c>
      <c r="B8568" s="7" t="s">
        <v>227</v>
      </c>
      <c r="C8568" s="1" t="s">
        <v>8369</v>
      </c>
      <c r="D8568" s="8">
        <v>0.0</v>
      </c>
      <c r="E8568" s="1"/>
      <c r="F8568" s="1">
        <v>1.0</v>
      </c>
      <c r="G8568" s="1"/>
      <c r="H8568" s="1"/>
    </row>
    <row r="8569">
      <c r="A8569" s="1" t="s">
        <v>47</v>
      </c>
      <c r="B8569" s="7" t="s">
        <v>227</v>
      </c>
      <c r="C8569" s="1" t="s">
        <v>8370</v>
      </c>
      <c r="D8569" s="8">
        <v>0.0</v>
      </c>
      <c r="E8569" s="1"/>
      <c r="F8569" s="1">
        <v>11.7</v>
      </c>
      <c r="G8569" s="1"/>
      <c r="H8569" s="1"/>
    </row>
    <row r="8570">
      <c r="A8570" s="1" t="s">
        <v>47</v>
      </c>
      <c r="B8570" s="7" t="s">
        <v>227</v>
      </c>
      <c r="C8570" s="1" t="s">
        <v>8371</v>
      </c>
      <c r="D8570" s="8">
        <v>0.0</v>
      </c>
      <c r="E8570" s="1"/>
      <c r="F8570" s="1">
        <v>1.0</v>
      </c>
      <c r="G8570" s="1"/>
      <c r="H8570" s="1"/>
    </row>
    <row r="8571">
      <c r="A8571" s="1" t="s">
        <v>47</v>
      </c>
      <c r="B8571" s="7" t="s">
        <v>227</v>
      </c>
      <c r="C8571" s="1" t="s">
        <v>8372</v>
      </c>
      <c r="D8571" s="8">
        <v>0.0</v>
      </c>
      <c r="E8571" s="1"/>
      <c r="F8571" s="1">
        <v>1.0</v>
      </c>
      <c r="G8571" s="1"/>
      <c r="H8571" s="1"/>
    </row>
    <row r="8572">
      <c r="A8572" s="1" t="s">
        <v>47</v>
      </c>
      <c r="B8572" s="7" t="s">
        <v>227</v>
      </c>
      <c r="C8572" s="1" t="s">
        <v>8373</v>
      </c>
      <c r="D8572" s="8">
        <v>0.0</v>
      </c>
      <c r="E8572" s="1"/>
      <c r="F8572" s="1">
        <v>1.0</v>
      </c>
      <c r="G8572" s="1"/>
      <c r="H8572" s="1"/>
    </row>
    <row r="8573">
      <c r="A8573" s="1" t="s">
        <v>47</v>
      </c>
      <c r="B8573" s="7" t="s">
        <v>227</v>
      </c>
      <c r="C8573" s="1" t="s">
        <v>8374</v>
      </c>
      <c r="D8573" s="8">
        <v>0.0</v>
      </c>
      <c r="E8573" s="1"/>
      <c r="F8573" s="1">
        <v>1.0</v>
      </c>
      <c r="G8573" s="1"/>
      <c r="H8573" s="1"/>
    </row>
    <row r="8574">
      <c r="A8574" s="1" t="s">
        <v>47</v>
      </c>
      <c r="B8574" s="7" t="s">
        <v>227</v>
      </c>
      <c r="C8574" s="1" t="s">
        <v>8375</v>
      </c>
      <c r="D8574" s="8">
        <v>0.0</v>
      </c>
      <c r="E8574" s="1"/>
      <c r="F8574" s="1">
        <v>1.0</v>
      </c>
      <c r="G8574" s="1"/>
      <c r="H8574" s="1"/>
    </row>
    <row r="8575">
      <c r="A8575" s="1" t="s">
        <v>47</v>
      </c>
      <c r="B8575" s="7" t="s">
        <v>227</v>
      </c>
      <c r="C8575" s="1" t="s">
        <v>8376</v>
      </c>
      <c r="D8575" s="8">
        <v>0.0</v>
      </c>
      <c r="E8575" s="1"/>
      <c r="F8575" s="1">
        <v>1.0</v>
      </c>
      <c r="G8575" s="1"/>
      <c r="H8575" s="1"/>
    </row>
    <row r="8576">
      <c r="A8576" s="1" t="s">
        <v>47</v>
      </c>
      <c r="B8576" s="7" t="s">
        <v>227</v>
      </c>
      <c r="C8576" s="1" t="s">
        <v>8377</v>
      </c>
      <c r="D8576" s="8">
        <v>0.0</v>
      </c>
      <c r="E8576" s="1"/>
      <c r="F8576" s="1">
        <v>5.6</v>
      </c>
      <c r="G8576" s="1"/>
      <c r="H8576" s="1"/>
    </row>
    <row r="8577">
      <c r="A8577" s="1" t="s">
        <v>47</v>
      </c>
      <c r="B8577" s="7" t="s">
        <v>227</v>
      </c>
      <c r="C8577" s="1" t="s">
        <v>8378</v>
      </c>
      <c r="D8577" s="8">
        <v>0.0</v>
      </c>
      <c r="E8577" s="1"/>
      <c r="F8577" s="1">
        <v>3.4</v>
      </c>
      <c r="G8577" s="1"/>
      <c r="H8577" s="1"/>
    </row>
    <row r="8578">
      <c r="A8578" s="1" t="s">
        <v>47</v>
      </c>
      <c r="B8578" s="7" t="s">
        <v>227</v>
      </c>
      <c r="C8578" s="1" t="s">
        <v>8379</v>
      </c>
      <c r="D8578" s="8">
        <v>0.0</v>
      </c>
      <c r="E8578" s="1"/>
      <c r="F8578" s="1">
        <v>1.8</v>
      </c>
      <c r="G8578" s="1"/>
      <c r="H8578" s="1"/>
    </row>
    <row r="8579">
      <c r="A8579" s="1" t="s">
        <v>47</v>
      </c>
      <c r="B8579" s="7" t="s">
        <v>227</v>
      </c>
      <c r="C8579" s="1" t="s">
        <v>5275</v>
      </c>
      <c r="D8579" s="8">
        <v>0.0</v>
      </c>
      <c r="E8579" s="1"/>
      <c r="F8579" s="1">
        <v>1.0</v>
      </c>
      <c r="G8579" s="1"/>
      <c r="H8579" s="1"/>
    </row>
    <row r="8580">
      <c r="A8580" s="1" t="s">
        <v>47</v>
      </c>
      <c r="B8580" s="7" t="s">
        <v>227</v>
      </c>
      <c r="C8580" s="1" t="s">
        <v>8380</v>
      </c>
      <c r="D8580" s="8">
        <v>0.0</v>
      </c>
      <c r="E8580" s="1"/>
      <c r="F8580" s="1">
        <v>1.0</v>
      </c>
      <c r="G8580" s="1"/>
      <c r="H8580" s="1"/>
    </row>
    <row r="8581">
      <c r="A8581" s="1" t="s">
        <v>47</v>
      </c>
      <c r="B8581" s="7" t="s">
        <v>227</v>
      </c>
      <c r="C8581" s="1" t="s">
        <v>8381</v>
      </c>
      <c r="D8581" s="8">
        <v>0.0</v>
      </c>
      <c r="E8581" s="1"/>
      <c r="F8581" s="1">
        <v>11.8</v>
      </c>
      <c r="G8581" s="1"/>
      <c r="H8581" s="1"/>
    </row>
    <row r="8582">
      <c r="A8582" s="1" t="s">
        <v>47</v>
      </c>
      <c r="B8582" s="7" t="s">
        <v>227</v>
      </c>
      <c r="C8582" s="1" t="s">
        <v>8382</v>
      </c>
      <c r="D8582" s="8">
        <v>0.0</v>
      </c>
      <c r="E8582" s="1"/>
      <c r="F8582" s="1">
        <v>1.4</v>
      </c>
      <c r="G8582" s="1"/>
      <c r="H8582" s="1"/>
    </row>
    <row r="8583">
      <c r="A8583" s="1" t="s">
        <v>47</v>
      </c>
      <c r="B8583" s="7" t="s">
        <v>227</v>
      </c>
      <c r="C8583" s="1" t="s">
        <v>8383</v>
      </c>
      <c r="D8583" s="8">
        <v>0.0</v>
      </c>
      <c r="E8583" s="1"/>
      <c r="F8583" s="1">
        <v>1.0</v>
      </c>
      <c r="G8583" s="1"/>
      <c r="H8583" s="1"/>
    </row>
    <row r="8584">
      <c r="A8584" s="1" t="s">
        <v>47</v>
      </c>
      <c r="B8584" s="7" t="s">
        <v>227</v>
      </c>
      <c r="C8584" s="1" t="s">
        <v>8384</v>
      </c>
      <c r="D8584" s="8">
        <v>0.0</v>
      </c>
      <c r="E8584" s="1"/>
      <c r="F8584" s="1">
        <v>1.0</v>
      </c>
      <c r="G8584" s="1"/>
      <c r="H8584" s="1"/>
    </row>
    <row r="8585">
      <c r="A8585" s="1" t="s">
        <v>47</v>
      </c>
      <c r="B8585" s="7" t="s">
        <v>227</v>
      </c>
      <c r="C8585" s="1" t="s">
        <v>8385</v>
      </c>
      <c r="D8585" s="8">
        <v>0.0</v>
      </c>
      <c r="E8585" s="1"/>
      <c r="F8585" s="1">
        <v>1.0</v>
      </c>
      <c r="G8585" s="1"/>
      <c r="H8585" s="1"/>
    </row>
    <row r="8586">
      <c r="A8586" s="1" t="s">
        <v>47</v>
      </c>
      <c r="B8586" s="7" t="s">
        <v>227</v>
      </c>
      <c r="C8586" s="1" t="s">
        <v>8386</v>
      </c>
      <c r="D8586" s="8">
        <v>0.0</v>
      </c>
      <c r="E8586" s="1"/>
      <c r="F8586" s="1">
        <v>1.0</v>
      </c>
      <c r="G8586" s="1"/>
      <c r="H8586" s="1"/>
    </row>
    <row r="8587">
      <c r="A8587" s="1" t="s">
        <v>47</v>
      </c>
      <c r="B8587" s="7" t="s">
        <v>227</v>
      </c>
      <c r="C8587" s="1" t="s">
        <v>8387</v>
      </c>
      <c r="D8587" s="8">
        <v>0.0</v>
      </c>
      <c r="E8587" s="1"/>
      <c r="F8587" s="1">
        <v>1.3</v>
      </c>
      <c r="G8587" s="1"/>
      <c r="H8587" s="1"/>
    </row>
    <row r="8588">
      <c r="A8588" s="1" t="s">
        <v>47</v>
      </c>
      <c r="B8588" s="7" t="s">
        <v>227</v>
      </c>
      <c r="C8588" s="1" t="s">
        <v>8388</v>
      </c>
      <c r="D8588" s="8">
        <v>0.0</v>
      </c>
      <c r="E8588" s="1"/>
      <c r="F8588" s="1">
        <v>1.0</v>
      </c>
      <c r="G8588" s="1"/>
      <c r="H8588" s="1"/>
    </row>
    <row r="8589">
      <c r="A8589" s="1" t="s">
        <v>47</v>
      </c>
      <c r="B8589" s="7" t="s">
        <v>227</v>
      </c>
      <c r="C8589" s="1" t="s">
        <v>8389</v>
      </c>
      <c r="D8589" s="8">
        <v>0.0</v>
      </c>
      <c r="E8589" s="1"/>
      <c r="F8589" s="1">
        <v>2.5</v>
      </c>
      <c r="G8589" s="1"/>
      <c r="H8589" s="1"/>
    </row>
    <row r="8590">
      <c r="A8590" s="1" t="s">
        <v>47</v>
      </c>
      <c r="B8590" s="7" t="s">
        <v>227</v>
      </c>
      <c r="C8590" s="1" t="s">
        <v>8390</v>
      </c>
      <c r="D8590" s="8">
        <v>0.0</v>
      </c>
      <c r="E8590" s="1"/>
      <c r="F8590" s="1">
        <v>3.5</v>
      </c>
      <c r="G8590" s="1"/>
      <c r="H8590" s="1"/>
    </row>
    <row r="8591">
      <c r="A8591" s="1" t="s">
        <v>47</v>
      </c>
      <c r="B8591" s="7" t="s">
        <v>227</v>
      </c>
      <c r="C8591" s="1" t="s">
        <v>8391</v>
      </c>
      <c r="D8591" s="8">
        <v>0.0</v>
      </c>
      <c r="E8591" s="1"/>
      <c r="F8591" s="1">
        <v>11.5</v>
      </c>
      <c r="G8591" s="1"/>
      <c r="H8591" s="1"/>
    </row>
    <row r="8592">
      <c r="A8592" s="1" t="s">
        <v>47</v>
      </c>
      <c r="B8592" s="7" t="s">
        <v>227</v>
      </c>
      <c r="C8592" s="1" t="s">
        <v>8392</v>
      </c>
      <c r="D8592" s="8">
        <v>0.0</v>
      </c>
      <c r="E8592" s="1"/>
      <c r="F8592" s="1">
        <v>3.7</v>
      </c>
      <c r="G8592" s="1"/>
      <c r="H8592" s="1"/>
    </row>
    <row r="8593">
      <c r="A8593" s="1" t="s">
        <v>47</v>
      </c>
      <c r="B8593" s="7" t="s">
        <v>227</v>
      </c>
      <c r="C8593" s="1" t="s">
        <v>8393</v>
      </c>
      <c r="D8593" s="8">
        <v>0.0</v>
      </c>
      <c r="E8593" s="1"/>
      <c r="F8593" s="1">
        <v>1.0</v>
      </c>
      <c r="G8593" s="1"/>
      <c r="H8593" s="1"/>
    </row>
    <row r="8594">
      <c r="A8594" s="1" t="s">
        <v>47</v>
      </c>
      <c r="B8594" s="7" t="s">
        <v>227</v>
      </c>
      <c r="C8594" s="1" t="s">
        <v>8394</v>
      </c>
      <c r="D8594" s="8">
        <v>0.0</v>
      </c>
      <c r="E8594" s="1"/>
      <c r="F8594" s="1">
        <v>1.0</v>
      </c>
      <c r="G8594" s="1"/>
      <c r="H8594" s="1"/>
    </row>
    <row r="8595">
      <c r="A8595" s="1" t="s">
        <v>47</v>
      </c>
      <c r="B8595" s="7" t="s">
        <v>228</v>
      </c>
      <c r="C8595" s="1" t="s">
        <v>8395</v>
      </c>
      <c r="D8595" s="8">
        <v>0.0</v>
      </c>
      <c r="E8595" s="1"/>
      <c r="F8595" s="1">
        <v>7.4</v>
      </c>
      <c r="G8595" s="1"/>
      <c r="H8595" s="1"/>
    </row>
    <row r="8596">
      <c r="A8596" s="1" t="s">
        <v>47</v>
      </c>
      <c r="B8596" s="7" t="s">
        <v>228</v>
      </c>
      <c r="C8596" s="1" t="s">
        <v>8396</v>
      </c>
      <c r="D8596" s="8">
        <v>1.0</v>
      </c>
      <c r="E8596" s="1"/>
      <c r="F8596" s="1">
        <v>7.3</v>
      </c>
      <c r="G8596" s="1"/>
      <c r="H8596" s="1"/>
    </row>
    <row r="8597">
      <c r="A8597" s="1" t="s">
        <v>47</v>
      </c>
      <c r="B8597" s="7" t="s">
        <v>228</v>
      </c>
      <c r="C8597" s="1" t="s">
        <v>8397</v>
      </c>
      <c r="D8597" s="8">
        <v>0.0</v>
      </c>
      <c r="E8597" s="1"/>
      <c r="F8597" s="1">
        <v>8.3</v>
      </c>
      <c r="G8597" s="1"/>
      <c r="H8597" s="1"/>
    </row>
    <row r="8598">
      <c r="A8598" s="1" t="s">
        <v>47</v>
      </c>
      <c r="B8598" s="7" t="s">
        <v>228</v>
      </c>
      <c r="C8598" s="1" t="s">
        <v>8398</v>
      </c>
      <c r="D8598" s="8">
        <v>0.0</v>
      </c>
      <c r="E8598" s="1"/>
      <c r="F8598" s="1">
        <v>9.4</v>
      </c>
      <c r="G8598" s="1"/>
      <c r="H8598" s="1"/>
    </row>
    <row r="8599">
      <c r="A8599" s="1" t="s">
        <v>47</v>
      </c>
      <c r="B8599" s="7" t="s">
        <v>228</v>
      </c>
      <c r="C8599" s="1" t="s">
        <v>8399</v>
      </c>
      <c r="D8599" s="8">
        <v>0.0</v>
      </c>
      <c r="E8599" s="1"/>
      <c r="F8599" s="1">
        <v>10.1</v>
      </c>
      <c r="G8599" s="1"/>
      <c r="H8599" s="1"/>
    </row>
    <row r="8600">
      <c r="A8600" s="1" t="s">
        <v>47</v>
      </c>
      <c r="B8600" s="7" t="s">
        <v>228</v>
      </c>
      <c r="C8600" s="1" t="s">
        <v>8400</v>
      </c>
      <c r="D8600" s="8">
        <v>0.0</v>
      </c>
      <c r="E8600" s="1"/>
      <c r="F8600" s="1">
        <v>9.8</v>
      </c>
      <c r="G8600" s="1"/>
      <c r="H8600" s="1"/>
    </row>
    <row r="8601">
      <c r="A8601" s="1" t="s">
        <v>47</v>
      </c>
      <c r="B8601" s="7" t="s">
        <v>228</v>
      </c>
      <c r="C8601" s="1" t="s">
        <v>8401</v>
      </c>
      <c r="D8601" s="8">
        <v>0.0</v>
      </c>
      <c r="E8601" s="1"/>
      <c r="F8601" s="1">
        <v>9.8</v>
      </c>
      <c r="G8601" s="1"/>
      <c r="H8601" s="1"/>
    </row>
    <row r="8602">
      <c r="A8602" s="1" t="s">
        <v>47</v>
      </c>
      <c r="B8602" s="7" t="s">
        <v>228</v>
      </c>
      <c r="C8602" s="1" t="s">
        <v>8402</v>
      </c>
      <c r="D8602" s="8">
        <v>0.0</v>
      </c>
      <c r="E8602" s="1"/>
      <c r="F8602" s="1">
        <v>1.5</v>
      </c>
      <c r="G8602" s="1"/>
      <c r="H8602" s="1"/>
    </row>
    <row r="8603">
      <c r="A8603" s="1" t="s">
        <v>47</v>
      </c>
      <c r="B8603" s="7" t="s">
        <v>228</v>
      </c>
      <c r="C8603" s="1" t="s">
        <v>8403</v>
      </c>
      <c r="D8603" s="8">
        <v>0.0</v>
      </c>
      <c r="E8603" s="1"/>
      <c r="F8603" s="1">
        <v>8.7</v>
      </c>
      <c r="G8603" s="1"/>
      <c r="H8603" s="1"/>
    </row>
    <row r="8604">
      <c r="A8604" s="1" t="s">
        <v>47</v>
      </c>
      <c r="B8604" s="7" t="s">
        <v>228</v>
      </c>
      <c r="C8604" s="1" t="s">
        <v>8404</v>
      </c>
      <c r="D8604" s="8">
        <v>0.0</v>
      </c>
      <c r="E8604" s="1"/>
      <c r="F8604" s="1">
        <v>8.0</v>
      </c>
      <c r="G8604" s="1"/>
      <c r="H8604" s="1"/>
    </row>
    <row r="8605">
      <c r="A8605" s="1" t="s">
        <v>47</v>
      </c>
      <c r="B8605" s="7" t="s">
        <v>228</v>
      </c>
      <c r="C8605" s="1" t="s">
        <v>8405</v>
      </c>
      <c r="D8605" s="8">
        <v>1.0</v>
      </c>
      <c r="E8605" s="1"/>
      <c r="F8605" s="1">
        <v>8.3</v>
      </c>
      <c r="G8605" s="1"/>
      <c r="H8605" s="1"/>
    </row>
    <row r="8606">
      <c r="A8606" s="1" t="s">
        <v>47</v>
      </c>
      <c r="B8606" s="7" t="s">
        <v>228</v>
      </c>
      <c r="C8606" s="1" t="s">
        <v>8406</v>
      </c>
      <c r="D8606" s="8">
        <v>0.0</v>
      </c>
      <c r="E8606" s="1"/>
      <c r="F8606" s="1">
        <v>8.2</v>
      </c>
      <c r="G8606" s="1"/>
      <c r="H8606" s="1"/>
    </row>
    <row r="8607">
      <c r="A8607" s="1" t="s">
        <v>47</v>
      </c>
      <c r="B8607" s="7" t="s">
        <v>228</v>
      </c>
      <c r="C8607" s="1" t="s">
        <v>8407</v>
      </c>
      <c r="D8607" s="8">
        <v>0.0</v>
      </c>
      <c r="E8607" s="1"/>
      <c r="F8607" s="1">
        <v>1.0</v>
      </c>
      <c r="G8607" s="1"/>
      <c r="H8607" s="1"/>
    </row>
    <row r="8608">
      <c r="A8608" s="1" t="s">
        <v>47</v>
      </c>
      <c r="B8608" s="7" t="s">
        <v>228</v>
      </c>
      <c r="C8608" s="1" t="s">
        <v>8408</v>
      </c>
      <c r="D8608" s="8">
        <v>0.0</v>
      </c>
      <c r="E8608" s="1"/>
      <c r="F8608" s="1">
        <v>2.7</v>
      </c>
      <c r="G8608" s="1"/>
      <c r="H8608" s="1"/>
    </row>
    <row r="8609">
      <c r="A8609" s="1" t="s">
        <v>47</v>
      </c>
      <c r="B8609" s="7" t="s">
        <v>228</v>
      </c>
      <c r="C8609" s="1" t="s">
        <v>8409</v>
      </c>
      <c r="D8609" s="8">
        <v>0.0</v>
      </c>
      <c r="E8609" s="1"/>
      <c r="F8609" s="1">
        <v>7.5</v>
      </c>
      <c r="G8609" s="1"/>
      <c r="H8609" s="1"/>
    </row>
    <row r="8610">
      <c r="A8610" s="1" t="s">
        <v>47</v>
      </c>
      <c r="B8610" s="7" t="s">
        <v>228</v>
      </c>
      <c r="C8610" s="1" t="s">
        <v>8410</v>
      </c>
      <c r="D8610" s="8">
        <v>0.0</v>
      </c>
      <c r="E8610" s="1"/>
      <c r="F8610" s="1">
        <v>11.1</v>
      </c>
      <c r="G8610" s="1"/>
      <c r="H8610" s="1"/>
    </row>
    <row r="8611">
      <c r="A8611" s="1" t="s">
        <v>47</v>
      </c>
      <c r="B8611" s="7" t="s">
        <v>228</v>
      </c>
      <c r="C8611" s="1" t="s">
        <v>8411</v>
      </c>
      <c r="D8611" s="8">
        <v>0.0</v>
      </c>
      <c r="E8611" s="1"/>
      <c r="F8611" s="1">
        <v>9.8</v>
      </c>
      <c r="G8611" s="1"/>
      <c r="H8611" s="1"/>
    </row>
    <row r="8612">
      <c r="A8612" s="1" t="s">
        <v>47</v>
      </c>
      <c r="B8612" s="7" t="s">
        <v>228</v>
      </c>
      <c r="C8612" s="1" t="s">
        <v>8412</v>
      </c>
      <c r="D8612" s="8">
        <v>0.0</v>
      </c>
      <c r="E8612" s="1"/>
      <c r="F8612" s="1">
        <v>1.0</v>
      </c>
      <c r="G8612" s="1"/>
      <c r="H8612" s="1"/>
    </row>
    <row r="8613">
      <c r="A8613" s="1" t="s">
        <v>47</v>
      </c>
      <c r="B8613" s="7" t="s">
        <v>228</v>
      </c>
      <c r="C8613" s="1" t="s">
        <v>8413</v>
      </c>
      <c r="D8613" s="8">
        <v>0.0</v>
      </c>
      <c r="E8613" s="1"/>
      <c r="F8613" s="1">
        <v>1.1</v>
      </c>
      <c r="G8613" s="1"/>
      <c r="H8613" s="1"/>
    </row>
    <row r="8614">
      <c r="A8614" s="1" t="s">
        <v>47</v>
      </c>
      <c r="B8614" s="7" t="s">
        <v>228</v>
      </c>
      <c r="C8614" s="1" t="s">
        <v>8414</v>
      </c>
      <c r="D8614" s="8">
        <v>0.0</v>
      </c>
      <c r="E8614" s="1"/>
      <c r="F8614" s="1">
        <v>8.8</v>
      </c>
      <c r="G8614" s="1"/>
      <c r="H8614" s="1"/>
    </row>
    <row r="8615">
      <c r="A8615" s="1" t="s">
        <v>47</v>
      </c>
      <c r="B8615" s="7" t="s">
        <v>228</v>
      </c>
      <c r="C8615" s="1" t="s">
        <v>8415</v>
      </c>
      <c r="D8615" s="8">
        <v>0.0</v>
      </c>
      <c r="E8615" s="1"/>
      <c r="F8615" s="1">
        <v>9.9</v>
      </c>
      <c r="G8615" s="1"/>
      <c r="H8615" s="1"/>
    </row>
    <row r="8616">
      <c r="A8616" s="1" t="s">
        <v>47</v>
      </c>
      <c r="B8616" s="7" t="s">
        <v>228</v>
      </c>
      <c r="C8616" s="1" t="s">
        <v>8416</v>
      </c>
      <c r="D8616" s="8">
        <v>0.0</v>
      </c>
      <c r="E8616" s="1"/>
      <c r="F8616" s="1">
        <v>1.0</v>
      </c>
      <c r="G8616" s="1"/>
      <c r="H8616" s="1"/>
    </row>
    <row r="8617">
      <c r="A8617" s="1" t="s">
        <v>47</v>
      </c>
      <c r="B8617" s="7" t="s">
        <v>228</v>
      </c>
      <c r="C8617" s="1" t="s">
        <v>8417</v>
      </c>
      <c r="D8617" s="8">
        <v>0.0</v>
      </c>
      <c r="E8617" s="1"/>
      <c r="F8617" s="1">
        <v>40.5</v>
      </c>
      <c r="G8617" s="1"/>
      <c r="H8617" s="1"/>
    </row>
    <row r="8618">
      <c r="A8618" s="1" t="s">
        <v>47</v>
      </c>
      <c r="B8618" s="7" t="s">
        <v>228</v>
      </c>
      <c r="C8618" s="1" t="s">
        <v>8418</v>
      </c>
      <c r="D8618" s="8">
        <v>0.0</v>
      </c>
      <c r="E8618" s="1"/>
      <c r="F8618" s="1">
        <v>4.5</v>
      </c>
      <c r="G8618" s="1"/>
      <c r="H8618" s="1"/>
    </row>
    <row r="8619">
      <c r="A8619" s="1" t="s">
        <v>47</v>
      </c>
      <c r="B8619" s="7" t="s">
        <v>228</v>
      </c>
      <c r="C8619" s="1" t="s">
        <v>8419</v>
      </c>
      <c r="D8619" s="8">
        <v>0.0</v>
      </c>
      <c r="E8619" s="1"/>
      <c r="F8619" s="1">
        <v>12.9</v>
      </c>
      <c r="G8619" s="1"/>
      <c r="H8619" s="1"/>
    </row>
    <row r="8620">
      <c r="A8620" s="1" t="s">
        <v>47</v>
      </c>
      <c r="B8620" s="7" t="s">
        <v>228</v>
      </c>
      <c r="C8620" s="1" t="s">
        <v>8420</v>
      </c>
      <c r="D8620" s="8">
        <v>0.0</v>
      </c>
      <c r="E8620" s="1"/>
      <c r="F8620" s="1">
        <v>1.0</v>
      </c>
      <c r="G8620" s="1"/>
      <c r="H8620" s="1"/>
    </row>
    <row r="8621">
      <c r="A8621" s="1" t="s">
        <v>47</v>
      </c>
      <c r="B8621" s="7" t="s">
        <v>228</v>
      </c>
      <c r="C8621" s="1" t="s">
        <v>8421</v>
      </c>
      <c r="D8621" s="8">
        <v>1.0</v>
      </c>
      <c r="E8621" s="1"/>
      <c r="F8621" s="1">
        <v>6.0</v>
      </c>
      <c r="G8621" s="1"/>
      <c r="H8621" s="1"/>
    </row>
    <row r="8622">
      <c r="A8622" s="1" t="s">
        <v>47</v>
      </c>
      <c r="B8622" s="7" t="s">
        <v>228</v>
      </c>
      <c r="C8622" s="1" t="s">
        <v>8422</v>
      </c>
      <c r="D8622" s="8">
        <v>0.0</v>
      </c>
      <c r="E8622" s="1"/>
      <c r="F8622" s="1">
        <v>9.0</v>
      </c>
      <c r="G8622" s="1"/>
      <c r="H8622" s="1"/>
    </row>
    <row r="8623">
      <c r="A8623" s="1" t="s">
        <v>47</v>
      </c>
      <c r="B8623" s="7" t="s">
        <v>228</v>
      </c>
      <c r="C8623" s="1" t="s">
        <v>8423</v>
      </c>
      <c r="D8623" s="8">
        <v>0.0</v>
      </c>
      <c r="E8623" s="1"/>
      <c r="F8623" s="1">
        <v>9.4</v>
      </c>
      <c r="G8623" s="1"/>
      <c r="H8623" s="1"/>
    </row>
    <row r="8624">
      <c r="A8624" s="1" t="s">
        <v>47</v>
      </c>
      <c r="B8624" s="7" t="s">
        <v>228</v>
      </c>
      <c r="C8624" s="1" t="s">
        <v>8424</v>
      </c>
      <c r="D8624" s="8">
        <v>0.0</v>
      </c>
      <c r="E8624" s="1"/>
      <c r="F8624" s="1">
        <v>5.6</v>
      </c>
      <c r="G8624" s="1"/>
      <c r="H8624" s="1"/>
    </row>
    <row r="8625">
      <c r="A8625" s="1" t="s">
        <v>47</v>
      </c>
      <c r="B8625" s="7" t="s">
        <v>228</v>
      </c>
      <c r="C8625" s="1" t="s">
        <v>8425</v>
      </c>
      <c r="D8625" s="8">
        <v>0.0</v>
      </c>
      <c r="E8625" s="1"/>
      <c r="F8625" s="1">
        <v>11.1</v>
      </c>
      <c r="G8625" s="1"/>
      <c r="H8625" s="1"/>
    </row>
    <row r="8626">
      <c r="A8626" s="1" t="s">
        <v>47</v>
      </c>
      <c r="B8626" s="7" t="s">
        <v>228</v>
      </c>
      <c r="C8626" s="1" t="s">
        <v>8426</v>
      </c>
      <c r="D8626" s="8">
        <v>0.0</v>
      </c>
      <c r="E8626" s="1"/>
      <c r="F8626" s="1">
        <v>8.9</v>
      </c>
      <c r="G8626" s="1"/>
      <c r="H8626" s="1"/>
    </row>
    <row r="8627">
      <c r="A8627" s="1" t="s">
        <v>47</v>
      </c>
      <c r="B8627" s="7" t="s">
        <v>228</v>
      </c>
      <c r="C8627" s="1" t="s">
        <v>8427</v>
      </c>
      <c r="D8627" s="8">
        <v>0.0</v>
      </c>
      <c r="E8627" s="1"/>
      <c r="F8627" s="1">
        <v>12.8</v>
      </c>
      <c r="G8627" s="1"/>
      <c r="H8627" s="1"/>
    </row>
    <row r="8628">
      <c r="A8628" s="1" t="s">
        <v>47</v>
      </c>
      <c r="B8628" s="7" t="s">
        <v>228</v>
      </c>
      <c r="C8628" s="1" t="s">
        <v>8428</v>
      </c>
      <c r="D8628" s="8">
        <v>0.0</v>
      </c>
      <c r="E8628" s="1"/>
      <c r="F8628" s="1">
        <v>11.0</v>
      </c>
      <c r="G8628" s="1"/>
      <c r="H8628" s="1"/>
    </row>
    <row r="8629">
      <c r="A8629" s="1" t="s">
        <v>47</v>
      </c>
      <c r="B8629" s="7" t="s">
        <v>228</v>
      </c>
      <c r="C8629" s="1" t="s">
        <v>8429</v>
      </c>
      <c r="D8629" s="8">
        <v>0.0</v>
      </c>
      <c r="E8629" s="1"/>
      <c r="F8629" s="1">
        <v>1.0</v>
      </c>
      <c r="G8629" s="1"/>
      <c r="H8629" s="1"/>
    </row>
    <row r="8630">
      <c r="A8630" s="1" t="s">
        <v>47</v>
      </c>
      <c r="B8630" s="7" t="s">
        <v>228</v>
      </c>
      <c r="C8630" s="1" t="s">
        <v>8430</v>
      </c>
      <c r="D8630" s="8">
        <v>0.0</v>
      </c>
      <c r="E8630" s="1"/>
      <c r="F8630" s="1">
        <v>8.1</v>
      </c>
      <c r="G8630" s="1"/>
      <c r="H8630" s="1"/>
    </row>
    <row r="8631">
      <c r="A8631" s="1" t="s">
        <v>47</v>
      </c>
      <c r="B8631" s="7" t="s">
        <v>228</v>
      </c>
      <c r="C8631" s="1" t="s">
        <v>8431</v>
      </c>
      <c r="D8631" s="8">
        <v>0.0</v>
      </c>
      <c r="E8631" s="1"/>
      <c r="F8631" s="1">
        <v>11.4</v>
      </c>
      <c r="G8631" s="1"/>
      <c r="H8631" s="1"/>
    </row>
    <row r="8632">
      <c r="A8632" s="1" t="s">
        <v>47</v>
      </c>
      <c r="B8632" s="7" t="s">
        <v>228</v>
      </c>
      <c r="C8632" s="1" t="s">
        <v>8432</v>
      </c>
      <c r="D8632" s="8">
        <v>0.0</v>
      </c>
      <c r="E8632" s="1"/>
      <c r="F8632" s="1">
        <v>1.0</v>
      </c>
      <c r="G8632" s="1"/>
      <c r="H8632" s="1"/>
    </row>
    <row r="8633">
      <c r="A8633" s="1" t="s">
        <v>47</v>
      </c>
      <c r="B8633" s="7" t="s">
        <v>228</v>
      </c>
      <c r="C8633" s="1" t="s">
        <v>8433</v>
      </c>
      <c r="D8633" s="8">
        <v>0.0</v>
      </c>
      <c r="E8633" s="1"/>
      <c r="F8633" s="1">
        <v>11.3</v>
      </c>
      <c r="G8633" s="1"/>
      <c r="H8633" s="1"/>
    </row>
    <row r="8634">
      <c r="A8634" s="1" t="s">
        <v>47</v>
      </c>
      <c r="B8634" s="7" t="s">
        <v>228</v>
      </c>
      <c r="C8634" s="1" t="s">
        <v>8434</v>
      </c>
      <c r="D8634" s="8">
        <v>0.0</v>
      </c>
      <c r="E8634" s="1"/>
      <c r="F8634" s="1">
        <v>10.5</v>
      </c>
      <c r="G8634" s="1"/>
      <c r="H8634" s="1"/>
    </row>
    <row r="8635">
      <c r="A8635" s="1" t="s">
        <v>47</v>
      </c>
      <c r="B8635" s="7" t="s">
        <v>228</v>
      </c>
      <c r="C8635" s="1" t="s">
        <v>8435</v>
      </c>
      <c r="D8635" s="8">
        <v>0.0</v>
      </c>
      <c r="E8635" s="1"/>
      <c r="F8635" s="1">
        <v>1.8</v>
      </c>
      <c r="G8635" s="1"/>
      <c r="H8635" s="1"/>
    </row>
    <row r="8636">
      <c r="A8636" s="1" t="s">
        <v>47</v>
      </c>
      <c r="B8636" s="7" t="s">
        <v>228</v>
      </c>
      <c r="C8636" s="1" t="s">
        <v>8436</v>
      </c>
      <c r="D8636" s="8">
        <v>0.0</v>
      </c>
      <c r="E8636" s="1"/>
      <c r="F8636" s="1">
        <v>3.2</v>
      </c>
      <c r="G8636" s="1"/>
      <c r="H8636" s="1"/>
    </row>
    <row r="8637">
      <c r="A8637" s="1" t="s">
        <v>47</v>
      </c>
      <c r="B8637" s="7" t="s">
        <v>228</v>
      </c>
      <c r="C8637" s="1" t="s">
        <v>8437</v>
      </c>
      <c r="D8637" s="8">
        <v>0.0</v>
      </c>
      <c r="E8637" s="1"/>
      <c r="F8637" s="1">
        <v>7.4</v>
      </c>
      <c r="G8637" s="1"/>
      <c r="H8637" s="1"/>
    </row>
    <row r="8638">
      <c r="A8638" s="1" t="s">
        <v>47</v>
      </c>
      <c r="B8638" s="7" t="s">
        <v>228</v>
      </c>
      <c r="C8638" s="1" t="s">
        <v>8438</v>
      </c>
      <c r="D8638" s="8">
        <v>0.0</v>
      </c>
      <c r="E8638" s="1"/>
      <c r="F8638" s="1">
        <v>9.8</v>
      </c>
      <c r="G8638" s="1"/>
      <c r="H8638" s="1"/>
    </row>
    <row r="8639">
      <c r="A8639" s="1" t="s">
        <v>47</v>
      </c>
      <c r="B8639" s="7" t="s">
        <v>228</v>
      </c>
      <c r="C8639" s="1" t="s">
        <v>8439</v>
      </c>
      <c r="D8639" s="8">
        <v>0.0</v>
      </c>
      <c r="E8639" s="1"/>
      <c r="F8639" s="1">
        <v>8.4</v>
      </c>
      <c r="G8639" s="1"/>
      <c r="H8639" s="1"/>
    </row>
    <row r="8640">
      <c r="A8640" s="1" t="s">
        <v>47</v>
      </c>
      <c r="B8640" s="7" t="s">
        <v>228</v>
      </c>
      <c r="C8640" s="1" t="s">
        <v>8440</v>
      </c>
      <c r="D8640" s="8">
        <v>0.0</v>
      </c>
      <c r="E8640" s="1"/>
      <c r="F8640" s="1">
        <v>8.4</v>
      </c>
      <c r="G8640" s="1"/>
      <c r="H8640" s="1"/>
    </row>
    <row r="8641">
      <c r="A8641" s="1" t="s">
        <v>47</v>
      </c>
      <c r="B8641" s="7" t="s">
        <v>228</v>
      </c>
      <c r="C8641" s="1" t="s">
        <v>8441</v>
      </c>
      <c r="D8641" s="8">
        <v>0.0</v>
      </c>
      <c r="E8641" s="1"/>
      <c r="F8641" s="1">
        <v>11.8</v>
      </c>
      <c r="G8641" s="1"/>
      <c r="H8641" s="1"/>
    </row>
    <row r="8642">
      <c r="A8642" s="1" t="s">
        <v>47</v>
      </c>
      <c r="B8642" s="7" t="s">
        <v>228</v>
      </c>
      <c r="C8642" s="1" t="s">
        <v>8442</v>
      </c>
      <c r="D8642" s="8">
        <v>0.0</v>
      </c>
      <c r="E8642" s="1"/>
      <c r="F8642" s="1">
        <v>1.0</v>
      </c>
      <c r="G8642" s="1"/>
      <c r="H8642" s="1"/>
    </row>
    <row r="8643">
      <c r="A8643" s="1" t="s">
        <v>47</v>
      </c>
      <c r="B8643" s="7" t="s">
        <v>228</v>
      </c>
      <c r="C8643" s="1" t="s">
        <v>8443</v>
      </c>
      <c r="D8643" s="8">
        <v>0.0</v>
      </c>
      <c r="E8643" s="1"/>
      <c r="F8643" s="1">
        <v>1.0</v>
      </c>
      <c r="G8643" s="1"/>
      <c r="H8643" s="1"/>
    </row>
    <row r="8644">
      <c r="A8644" s="1" t="s">
        <v>47</v>
      </c>
      <c r="B8644" s="7" t="s">
        <v>228</v>
      </c>
      <c r="C8644" s="1" t="s">
        <v>8444</v>
      </c>
      <c r="D8644" s="8">
        <v>0.0</v>
      </c>
      <c r="E8644" s="1"/>
      <c r="F8644" s="1">
        <v>9.8</v>
      </c>
      <c r="G8644" s="1"/>
      <c r="H8644" s="1"/>
    </row>
    <row r="8645">
      <c r="A8645" s="1" t="s">
        <v>47</v>
      </c>
      <c r="B8645" s="7" t="s">
        <v>229</v>
      </c>
      <c r="C8645" s="1" t="s">
        <v>8445</v>
      </c>
      <c r="D8645" s="8">
        <v>0.0</v>
      </c>
      <c r="E8645" s="1"/>
      <c r="F8645" s="1">
        <v>8.0</v>
      </c>
      <c r="G8645" s="1"/>
      <c r="H8645" s="1"/>
    </row>
    <row r="8646">
      <c r="A8646" s="1" t="s">
        <v>47</v>
      </c>
      <c r="B8646" s="7" t="s">
        <v>229</v>
      </c>
      <c r="C8646" s="1" t="s">
        <v>8446</v>
      </c>
      <c r="D8646" s="8">
        <v>0.0</v>
      </c>
      <c r="E8646" s="1"/>
      <c r="F8646" s="1">
        <v>1.0</v>
      </c>
      <c r="G8646" s="1"/>
      <c r="H8646" s="1"/>
    </row>
    <row r="8647">
      <c r="A8647" s="1" t="s">
        <v>47</v>
      </c>
      <c r="B8647" s="7" t="s">
        <v>229</v>
      </c>
      <c r="C8647" s="1" t="s">
        <v>8447</v>
      </c>
      <c r="D8647" s="8">
        <v>0.0</v>
      </c>
      <c r="E8647" s="1"/>
      <c r="F8647" s="1">
        <v>1.0</v>
      </c>
      <c r="G8647" s="1"/>
      <c r="H8647" s="1"/>
    </row>
    <row r="8648">
      <c r="A8648" s="1" t="s">
        <v>47</v>
      </c>
      <c r="B8648" s="7" t="s">
        <v>229</v>
      </c>
      <c r="C8648" s="1" t="s">
        <v>8448</v>
      </c>
      <c r="D8648" s="8">
        <v>0.0</v>
      </c>
      <c r="E8648" s="1"/>
      <c r="F8648" s="1">
        <v>13.0</v>
      </c>
      <c r="G8648" s="1"/>
      <c r="H8648" s="1"/>
    </row>
    <row r="8649">
      <c r="A8649" s="1" t="s">
        <v>47</v>
      </c>
      <c r="B8649" s="7" t="s">
        <v>229</v>
      </c>
      <c r="C8649" s="1" t="s">
        <v>8449</v>
      </c>
      <c r="D8649" s="8">
        <v>0.0</v>
      </c>
      <c r="E8649" s="1"/>
      <c r="F8649" s="1">
        <v>3.0</v>
      </c>
      <c r="G8649" s="1"/>
      <c r="H8649" s="1"/>
    </row>
    <row r="8650">
      <c r="A8650" s="1" t="s">
        <v>47</v>
      </c>
      <c r="B8650" s="7" t="s">
        <v>229</v>
      </c>
      <c r="C8650" s="1" t="s">
        <v>8450</v>
      </c>
      <c r="D8650" s="8">
        <v>0.0</v>
      </c>
      <c r="E8650" s="1"/>
      <c r="F8650" s="1">
        <v>1.0</v>
      </c>
      <c r="G8650" s="1"/>
      <c r="H8650" s="1"/>
    </row>
    <row r="8651">
      <c r="A8651" s="1" t="s">
        <v>47</v>
      </c>
      <c r="B8651" s="7" t="s">
        <v>229</v>
      </c>
      <c r="C8651" s="1" t="s">
        <v>8451</v>
      </c>
      <c r="D8651" s="8">
        <v>0.0</v>
      </c>
      <c r="E8651" s="1"/>
      <c r="F8651" s="1">
        <v>5.0</v>
      </c>
      <c r="G8651" s="1"/>
      <c r="H8651" s="1"/>
    </row>
    <row r="8652">
      <c r="A8652" s="1" t="s">
        <v>47</v>
      </c>
      <c r="B8652" s="7" t="s">
        <v>229</v>
      </c>
      <c r="C8652" s="1" t="s">
        <v>8452</v>
      </c>
      <c r="D8652" s="8">
        <v>0.0</v>
      </c>
      <c r="E8652" s="1"/>
      <c r="F8652" s="1">
        <v>1.0</v>
      </c>
      <c r="G8652" s="1"/>
      <c r="H8652" s="1"/>
    </row>
    <row r="8653">
      <c r="A8653" s="1" t="s">
        <v>47</v>
      </c>
      <c r="B8653" s="7" t="s">
        <v>231</v>
      </c>
      <c r="C8653" s="1" t="s">
        <v>8453</v>
      </c>
      <c r="D8653" s="8">
        <v>0.0</v>
      </c>
      <c r="E8653" s="1"/>
      <c r="F8653" s="1">
        <v>2.8</v>
      </c>
      <c r="G8653" s="1"/>
      <c r="H8653" s="1"/>
    </row>
    <row r="8654">
      <c r="A8654" s="1" t="s">
        <v>47</v>
      </c>
      <c r="B8654" s="7" t="s">
        <v>231</v>
      </c>
      <c r="C8654" s="1" t="s">
        <v>8454</v>
      </c>
      <c r="D8654" s="8">
        <v>0.0</v>
      </c>
      <c r="E8654" s="1"/>
      <c r="F8654" s="1">
        <v>2.8</v>
      </c>
      <c r="G8654" s="1"/>
      <c r="H8654" s="1"/>
    </row>
    <row r="8655">
      <c r="A8655" s="1" t="s">
        <v>47</v>
      </c>
      <c r="B8655" s="7" t="s">
        <v>231</v>
      </c>
      <c r="C8655" s="1" t="s">
        <v>8455</v>
      </c>
      <c r="D8655" s="8">
        <v>0.0</v>
      </c>
      <c r="E8655" s="1"/>
      <c r="F8655" s="1">
        <v>7.5</v>
      </c>
      <c r="G8655" s="1"/>
      <c r="H8655" s="1"/>
    </row>
    <row r="8656">
      <c r="A8656" s="1" t="s">
        <v>47</v>
      </c>
      <c r="B8656" s="7" t="s">
        <v>231</v>
      </c>
      <c r="C8656" s="1" t="s">
        <v>8456</v>
      </c>
      <c r="D8656" s="8">
        <v>0.0</v>
      </c>
      <c r="E8656" s="1"/>
      <c r="F8656" s="1">
        <v>2.3</v>
      </c>
      <c r="G8656" s="1"/>
      <c r="H8656" s="1"/>
    </row>
    <row r="8657">
      <c r="A8657" s="1" t="s">
        <v>47</v>
      </c>
      <c r="B8657" s="7" t="s">
        <v>231</v>
      </c>
      <c r="C8657" s="1" t="s">
        <v>8457</v>
      </c>
      <c r="D8657" s="8">
        <v>0.0</v>
      </c>
      <c r="E8657" s="1"/>
      <c r="F8657" s="1">
        <v>37.3</v>
      </c>
      <c r="G8657" s="1"/>
      <c r="H8657" s="1"/>
    </row>
    <row r="8658">
      <c r="A8658" s="1" t="s">
        <v>47</v>
      </c>
      <c r="B8658" s="7" t="s">
        <v>231</v>
      </c>
      <c r="C8658" s="1" t="s">
        <v>8458</v>
      </c>
      <c r="D8658" s="8">
        <v>0.0</v>
      </c>
      <c r="E8658" s="1"/>
      <c r="F8658" s="1">
        <v>28.0</v>
      </c>
      <c r="G8658" s="1"/>
      <c r="H8658" s="1"/>
    </row>
    <row r="8659">
      <c r="A8659" s="1" t="s">
        <v>47</v>
      </c>
      <c r="B8659" s="7" t="s">
        <v>231</v>
      </c>
      <c r="C8659" s="1" t="s">
        <v>8459</v>
      </c>
      <c r="D8659" s="8">
        <v>0.0</v>
      </c>
      <c r="E8659" s="1"/>
      <c r="F8659" s="1">
        <v>3.0</v>
      </c>
      <c r="G8659" s="1"/>
      <c r="H8659" s="1"/>
    </row>
    <row r="8660">
      <c r="A8660" s="1" t="s">
        <v>47</v>
      </c>
      <c r="B8660" s="7" t="s">
        <v>231</v>
      </c>
      <c r="C8660" s="1" t="s">
        <v>8460</v>
      </c>
      <c r="D8660" s="8">
        <v>0.0</v>
      </c>
      <c r="E8660" s="1"/>
      <c r="F8660" s="1">
        <v>29.0</v>
      </c>
      <c r="G8660" s="1"/>
      <c r="H8660" s="1"/>
    </row>
    <row r="8661">
      <c r="A8661" s="1" t="s">
        <v>47</v>
      </c>
      <c r="B8661" s="7" t="s">
        <v>231</v>
      </c>
      <c r="C8661" s="1" t="s">
        <v>8461</v>
      </c>
      <c r="D8661" s="8">
        <v>0.0</v>
      </c>
      <c r="E8661" s="1"/>
      <c r="F8661" s="1">
        <v>9.0</v>
      </c>
      <c r="G8661" s="1"/>
      <c r="H8661" s="1"/>
    </row>
    <row r="8662">
      <c r="A8662" s="1" t="s">
        <v>47</v>
      </c>
      <c r="B8662" s="7" t="s">
        <v>231</v>
      </c>
      <c r="C8662" s="1" t="s">
        <v>8462</v>
      </c>
      <c r="D8662" s="8">
        <v>0.0</v>
      </c>
      <c r="E8662" s="1"/>
      <c r="F8662" s="1">
        <v>5.0</v>
      </c>
      <c r="G8662" s="1"/>
      <c r="H8662" s="1"/>
    </row>
    <row r="8663">
      <c r="A8663" s="1" t="s">
        <v>47</v>
      </c>
      <c r="B8663" s="7" t="s">
        <v>232</v>
      </c>
      <c r="C8663" s="1" t="s">
        <v>8463</v>
      </c>
      <c r="D8663" s="8">
        <v>0.0</v>
      </c>
      <c r="E8663" s="1"/>
      <c r="F8663" s="1">
        <v>1.0</v>
      </c>
      <c r="G8663" s="1"/>
      <c r="H8663" s="1"/>
    </row>
    <row r="8664">
      <c r="A8664" s="1" t="s">
        <v>47</v>
      </c>
      <c r="B8664" s="7" t="s">
        <v>232</v>
      </c>
      <c r="C8664" s="1" t="s">
        <v>4564</v>
      </c>
      <c r="D8664" s="8">
        <v>0.0</v>
      </c>
      <c r="E8664" s="1"/>
      <c r="F8664" s="1">
        <v>1.0</v>
      </c>
      <c r="G8664" s="1"/>
      <c r="H8664" s="1"/>
    </row>
    <row r="8665">
      <c r="A8665" s="1" t="s">
        <v>47</v>
      </c>
      <c r="B8665" s="7" t="s">
        <v>232</v>
      </c>
      <c r="C8665" s="1" t="s">
        <v>8464</v>
      </c>
      <c r="D8665" s="8">
        <v>0.0</v>
      </c>
      <c r="E8665" s="1"/>
      <c r="F8665" s="1">
        <v>1.0</v>
      </c>
      <c r="G8665" s="1"/>
      <c r="H8665" s="1"/>
    </row>
    <row r="8666">
      <c r="A8666" s="1" t="s">
        <v>47</v>
      </c>
      <c r="B8666" s="7" t="s">
        <v>232</v>
      </c>
      <c r="C8666" s="1" t="s">
        <v>8465</v>
      </c>
      <c r="D8666" s="8">
        <v>0.0</v>
      </c>
      <c r="E8666" s="1"/>
      <c r="F8666" s="1">
        <v>41.5</v>
      </c>
      <c r="G8666" s="1"/>
      <c r="H8666" s="1"/>
    </row>
    <row r="8667">
      <c r="A8667" s="1" t="s">
        <v>47</v>
      </c>
      <c r="B8667" s="7" t="s">
        <v>232</v>
      </c>
      <c r="C8667" s="1" t="s">
        <v>8466</v>
      </c>
      <c r="D8667" s="8">
        <v>0.0</v>
      </c>
      <c r="E8667" s="1"/>
      <c r="F8667" s="1">
        <v>89.5</v>
      </c>
      <c r="G8667" s="1"/>
      <c r="H8667" s="1"/>
    </row>
    <row r="8668">
      <c r="A8668" s="1" t="s">
        <v>47</v>
      </c>
      <c r="B8668" s="7" t="s">
        <v>232</v>
      </c>
      <c r="C8668" s="1" t="s">
        <v>8467</v>
      </c>
      <c r="D8668" s="8">
        <v>0.0</v>
      </c>
      <c r="E8668" s="1"/>
      <c r="F8668" s="1">
        <v>1.0</v>
      </c>
      <c r="G8668" s="1"/>
      <c r="H8668" s="1"/>
    </row>
    <row r="8669">
      <c r="A8669" s="1" t="s">
        <v>47</v>
      </c>
      <c r="B8669" s="7" t="s">
        <v>232</v>
      </c>
      <c r="C8669" s="1" t="s">
        <v>8468</v>
      </c>
      <c r="D8669" s="8">
        <v>0.0</v>
      </c>
      <c r="E8669" s="1"/>
      <c r="F8669" s="1">
        <v>1.0</v>
      </c>
      <c r="G8669" s="1"/>
      <c r="H8669" s="1"/>
    </row>
    <row r="8670">
      <c r="A8670" s="1" t="s">
        <v>47</v>
      </c>
      <c r="B8670" s="7" t="s">
        <v>232</v>
      </c>
      <c r="C8670" s="1" t="s">
        <v>8469</v>
      </c>
      <c r="D8670" s="8">
        <v>0.0</v>
      </c>
      <c r="E8670" s="1"/>
      <c r="F8670" s="1">
        <v>11.0</v>
      </c>
      <c r="G8670" s="1"/>
      <c r="H8670" s="1"/>
    </row>
    <row r="8671">
      <c r="A8671" s="1" t="s">
        <v>47</v>
      </c>
      <c r="B8671" s="7" t="s">
        <v>232</v>
      </c>
      <c r="C8671" s="1" t="s">
        <v>8470</v>
      </c>
      <c r="D8671" s="8">
        <v>0.0</v>
      </c>
      <c r="E8671" s="1"/>
      <c r="F8671" s="1">
        <v>7.0</v>
      </c>
      <c r="G8671" s="1"/>
      <c r="H8671" s="1"/>
    </row>
    <row r="8672">
      <c r="A8672" s="1" t="s">
        <v>47</v>
      </c>
      <c r="B8672" s="7" t="s">
        <v>232</v>
      </c>
      <c r="C8672" s="1" t="s">
        <v>8471</v>
      </c>
      <c r="D8672" s="8">
        <v>0.0</v>
      </c>
      <c r="E8672" s="1"/>
      <c r="F8672" s="1">
        <v>4.0</v>
      </c>
      <c r="G8672" s="1"/>
      <c r="H8672" s="1"/>
    </row>
    <row r="8673">
      <c r="A8673" s="1" t="s">
        <v>47</v>
      </c>
      <c r="B8673" s="7" t="s">
        <v>232</v>
      </c>
      <c r="C8673" s="1" t="s">
        <v>8472</v>
      </c>
      <c r="D8673" s="8">
        <v>0.0</v>
      </c>
      <c r="E8673" s="1"/>
      <c r="F8673" s="1">
        <v>1.0</v>
      </c>
      <c r="G8673" s="1"/>
      <c r="H8673" s="1"/>
    </row>
    <row r="8674">
      <c r="A8674" s="1" t="s">
        <v>47</v>
      </c>
      <c r="B8674" s="7" t="s">
        <v>232</v>
      </c>
      <c r="C8674" s="1" t="s">
        <v>8473</v>
      </c>
      <c r="D8674" s="8">
        <v>0.0</v>
      </c>
      <c r="E8674" s="1"/>
      <c r="F8674" s="1">
        <v>1.0</v>
      </c>
      <c r="G8674" s="1"/>
      <c r="H8674" s="1"/>
    </row>
    <row r="8675">
      <c r="A8675" s="1" t="s">
        <v>47</v>
      </c>
      <c r="B8675" s="7" t="s">
        <v>233</v>
      </c>
      <c r="C8675" s="1" t="s">
        <v>8474</v>
      </c>
      <c r="D8675" s="8">
        <v>0.0</v>
      </c>
      <c r="E8675" s="1"/>
      <c r="F8675" s="1">
        <v>1.0</v>
      </c>
      <c r="G8675" s="1"/>
      <c r="H8675" s="1"/>
    </row>
    <row r="8676">
      <c r="A8676" s="1" t="s">
        <v>47</v>
      </c>
      <c r="B8676" s="7" t="s">
        <v>233</v>
      </c>
      <c r="C8676" s="1" t="s">
        <v>8475</v>
      </c>
      <c r="D8676" s="8">
        <v>0.0</v>
      </c>
      <c r="E8676" s="1"/>
      <c r="F8676" s="1">
        <v>2.0</v>
      </c>
      <c r="G8676" s="1"/>
      <c r="H8676" s="1"/>
    </row>
    <row r="8677">
      <c r="A8677" s="1" t="s">
        <v>47</v>
      </c>
      <c r="B8677" s="7" t="s">
        <v>233</v>
      </c>
      <c r="C8677" s="1" t="s">
        <v>8476</v>
      </c>
      <c r="D8677" s="8">
        <v>0.0</v>
      </c>
      <c r="E8677" s="1"/>
      <c r="F8677" s="1">
        <v>1.0</v>
      </c>
      <c r="G8677" s="1"/>
      <c r="H8677" s="1"/>
    </row>
    <row r="8678">
      <c r="A8678" s="1" t="s">
        <v>47</v>
      </c>
      <c r="B8678" s="7" t="s">
        <v>234</v>
      </c>
      <c r="C8678" s="1" t="s">
        <v>8477</v>
      </c>
      <c r="D8678" s="8">
        <v>0.0</v>
      </c>
      <c r="E8678" s="1"/>
      <c r="F8678" s="1">
        <v>1.6</v>
      </c>
      <c r="G8678" s="1"/>
      <c r="H8678" s="1"/>
    </row>
    <row r="8679">
      <c r="A8679" s="1" t="s">
        <v>47</v>
      </c>
      <c r="B8679" s="7" t="s">
        <v>234</v>
      </c>
      <c r="C8679" s="1" t="s">
        <v>8478</v>
      </c>
      <c r="D8679" s="8">
        <v>0.0</v>
      </c>
      <c r="E8679" s="1"/>
      <c r="F8679" s="1">
        <v>10.3</v>
      </c>
      <c r="G8679" s="1"/>
      <c r="H8679" s="1"/>
    </row>
    <row r="8680">
      <c r="A8680" s="1" t="s">
        <v>47</v>
      </c>
      <c r="B8680" s="7" t="s">
        <v>234</v>
      </c>
      <c r="C8680" s="1" t="s">
        <v>8479</v>
      </c>
      <c r="D8680" s="8">
        <v>0.0</v>
      </c>
      <c r="E8680" s="1"/>
      <c r="F8680" s="1">
        <v>7.3</v>
      </c>
      <c r="G8680" s="1"/>
      <c r="H8680" s="1"/>
    </row>
    <row r="8681">
      <c r="A8681" s="1" t="s">
        <v>47</v>
      </c>
      <c r="B8681" s="7" t="s">
        <v>234</v>
      </c>
      <c r="C8681" s="1" t="s">
        <v>378</v>
      </c>
      <c r="D8681" s="8">
        <v>0.0</v>
      </c>
      <c r="E8681" s="1"/>
      <c r="F8681" s="1">
        <v>1.7</v>
      </c>
      <c r="G8681" s="1"/>
      <c r="H8681" s="1"/>
    </row>
    <row r="8682">
      <c r="A8682" s="1" t="s">
        <v>47</v>
      </c>
      <c r="B8682" s="7" t="s">
        <v>234</v>
      </c>
      <c r="C8682" s="1" t="s">
        <v>8480</v>
      </c>
      <c r="D8682" s="8">
        <v>0.0</v>
      </c>
      <c r="E8682" s="1"/>
      <c r="F8682" s="1">
        <v>1.0</v>
      </c>
      <c r="G8682" s="1"/>
      <c r="H8682" s="1"/>
    </row>
    <row r="8683">
      <c r="A8683" s="1" t="s">
        <v>47</v>
      </c>
      <c r="B8683" s="7" t="s">
        <v>234</v>
      </c>
      <c r="C8683" s="1" t="s">
        <v>8481</v>
      </c>
      <c r="D8683" s="8">
        <v>0.0</v>
      </c>
      <c r="E8683" s="1"/>
      <c r="F8683" s="1">
        <v>16.0</v>
      </c>
      <c r="G8683" s="1"/>
      <c r="H8683" s="1"/>
    </row>
    <row r="8684">
      <c r="A8684" s="1" t="s">
        <v>47</v>
      </c>
      <c r="B8684" s="7" t="s">
        <v>234</v>
      </c>
      <c r="C8684" s="1" t="s">
        <v>8482</v>
      </c>
      <c r="D8684" s="8">
        <v>1.0</v>
      </c>
      <c r="E8684" s="1"/>
      <c r="F8684" s="1">
        <v>18.0</v>
      </c>
      <c r="G8684" s="1"/>
      <c r="H8684" s="1"/>
    </row>
    <row r="8685">
      <c r="A8685" s="1" t="s">
        <v>47</v>
      </c>
      <c r="B8685" s="7" t="s">
        <v>234</v>
      </c>
      <c r="C8685" s="1" t="s">
        <v>8483</v>
      </c>
      <c r="D8685" s="8">
        <v>0.0</v>
      </c>
      <c r="E8685" s="1"/>
      <c r="F8685" s="1">
        <v>1.0</v>
      </c>
      <c r="G8685" s="1"/>
      <c r="H8685" s="1"/>
    </row>
    <row r="8686">
      <c r="A8686" s="1" t="s">
        <v>47</v>
      </c>
      <c r="B8686" s="7" t="s">
        <v>234</v>
      </c>
      <c r="C8686" s="1" t="s">
        <v>8484</v>
      </c>
      <c r="D8686" s="8">
        <v>0.0</v>
      </c>
      <c r="E8686" s="1"/>
      <c r="F8686" s="1">
        <v>9.0</v>
      </c>
      <c r="G8686" s="1"/>
      <c r="H8686" s="1"/>
    </row>
    <row r="8687">
      <c r="A8687" s="1" t="s">
        <v>47</v>
      </c>
      <c r="B8687" s="7" t="s">
        <v>234</v>
      </c>
      <c r="C8687" s="1" t="s">
        <v>8485</v>
      </c>
      <c r="D8687" s="8">
        <v>0.0</v>
      </c>
      <c r="E8687" s="1"/>
      <c r="F8687" s="1">
        <v>17.0</v>
      </c>
      <c r="G8687" s="1"/>
      <c r="H8687" s="1"/>
    </row>
    <row r="8688">
      <c r="A8688" s="1" t="s">
        <v>47</v>
      </c>
      <c r="B8688" s="7" t="s">
        <v>234</v>
      </c>
      <c r="C8688" s="1" t="s">
        <v>8486</v>
      </c>
      <c r="D8688" s="8">
        <v>0.0</v>
      </c>
      <c r="E8688" s="1"/>
      <c r="F8688" s="1">
        <v>19.0</v>
      </c>
      <c r="G8688" s="1"/>
      <c r="H8688" s="1"/>
    </row>
    <row r="8689">
      <c r="A8689" s="1" t="s">
        <v>47</v>
      </c>
      <c r="B8689" s="7" t="s">
        <v>234</v>
      </c>
      <c r="C8689" s="1" t="s">
        <v>8487</v>
      </c>
      <c r="D8689" s="8">
        <v>0.0</v>
      </c>
      <c r="E8689" s="1"/>
      <c r="F8689" s="1">
        <v>1.0</v>
      </c>
      <c r="G8689" s="1"/>
      <c r="H8689" s="1"/>
    </row>
    <row r="8690">
      <c r="A8690" s="1" t="s">
        <v>47</v>
      </c>
      <c r="B8690" s="7" t="s">
        <v>234</v>
      </c>
      <c r="C8690" s="1" t="s">
        <v>8488</v>
      </c>
      <c r="D8690" s="8">
        <v>0.0</v>
      </c>
      <c r="E8690" s="1"/>
      <c r="F8690" s="1">
        <v>1.0</v>
      </c>
      <c r="G8690" s="1"/>
      <c r="H8690" s="1"/>
    </row>
    <row r="8691">
      <c r="A8691" s="1" t="s">
        <v>47</v>
      </c>
      <c r="B8691" s="7" t="s">
        <v>235</v>
      </c>
      <c r="C8691" s="1" t="s">
        <v>8489</v>
      </c>
      <c r="D8691" s="8">
        <v>0.0</v>
      </c>
      <c r="E8691" s="1"/>
      <c r="F8691" s="1">
        <v>10.5</v>
      </c>
      <c r="G8691" s="1"/>
      <c r="H8691" s="1"/>
    </row>
    <row r="8692">
      <c r="A8692" s="1" t="s">
        <v>47</v>
      </c>
      <c r="B8692" s="7" t="s">
        <v>235</v>
      </c>
      <c r="C8692" s="1" t="s">
        <v>8490</v>
      </c>
      <c r="D8692" s="8">
        <v>0.0</v>
      </c>
      <c r="E8692" s="1"/>
      <c r="F8692" s="1">
        <v>2.5</v>
      </c>
      <c r="G8692" s="1"/>
      <c r="H8692" s="1"/>
    </row>
    <row r="8693">
      <c r="A8693" s="1" t="s">
        <v>47</v>
      </c>
      <c r="B8693" s="7" t="s">
        <v>235</v>
      </c>
      <c r="C8693" s="1" t="s">
        <v>8491</v>
      </c>
      <c r="D8693" s="8">
        <v>0.0</v>
      </c>
      <c r="E8693" s="1"/>
      <c r="F8693" s="1">
        <v>1.0</v>
      </c>
      <c r="G8693" s="1"/>
      <c r="H8693" s="1"/>
    </row>
    <row r="8694">
      <c r="A8694" s="1" t="s">
        <v>47</v>
      </c>
      <c r="B8694" s="7" t="s">
        <v>235</v>
      </c>
      <c r="C8694" s="1" t="s">
        <v>8492</v>
      </c>
      <c r="D8694" s="8">
        <v>0.0</v>
      </c>
      <c r="E8694" s="1"/>
      <c r="F8694" s="1">
        <v>1.0</v>
      </c>
      <c r="G8694" s="1"/>
      <c r="H8694" s="1"/>
    </row>
    <row r="8695">
      <c r="A8695" s="1" t="s">
        <v>47</v>
      </c>
      <c r="B8695" s="7" t="s">
        <v>236</v>
      </c>
      <c r="C8695" s="1" t="s">
        <v>8493</v>
      </c>
      <c r="D8695" s="8">
        <v>0.0</v>
      </c>
      <c r="E8695" s="1"/>
      <c r="F8695" s="1">
        <v>10.0</v>
      </c>
      <c r="G8695" s="1"/>
      <c r="H8695" s="1"/>
    </row>
    <row r="8696">
      <c r="A8696" s="1" t="s">
        <v>47</v>
      </c>
      <c r="B8696" s="7" t="s">
        <v>236</v>
      </c>
      <c r="C8696" s="1" t="s">
        <v>8494</v>
      </c>
      <c r="D8696" s="8">
        <v>0.0</v>
      </c>
      <c r="E8696" s="1"/>
      <c r="F8696" s="1">
        <v>10.0</v>
      </c>
      <c r="G8696" s="1"/>
      <c r="H8696" s="1"/>
    </row>
    <row r="8697">
      <c r="A8697" s="1" t="s">
        <v>47</v>
      </c>
      <c r="B8697" s="7" t="s">
        <v>236</v>
      </c>
      <c r="C8697" s="1" t="s">
        <v>8495</v>
      </c>
      <c r="D8697" s="8">
        <v>0.0</v>
      </c>
      <c r="E8697" s="1"/>
      <c r="F8697" s="1">
        <v>12.0</v>
      </c>
      <c r="G8697" s="1"/>
      <c r="H8697" s="1"/>
    </row>
    <row r="8698">
      <c r="A8698" s="1" t="s">
        <v>47</v>
      </c>
      <c r="B8698" s="7" t="s">
        <v>236</v>
      </c>
      <c r="C8698" s="1" t="s">
        <v>8496</v>
      </c>
      <c r="D8698" s="8">
        <v>0.0</v>
      </c>
      <c r="E8698" s="1"/>
      <c r="F8698" s="1">
        <v>12.0</v>
      </c>
      <c r="G8698" s="1"/>
      <c r="H8698" s="1"/>
    </row>
    <row r="8699">
      <c r="A8699" s="1" t="s">
        <v>47</v>
      </c>
      <c r="B8699" s="7" t="s">
        <v>237</v>
      </c>
      <c r="C8699" s="1" t="s">
        <v>8497</v>
      </c>
      <c r="D8699" s="8">
        <v>0.0</v>
      </c>
      <c r="E8699" s="1"/>
      <c r="F8699" s="1">
        <v>1.0</v>
      </c>
      <c r="G8699" s="1"/>
      <c r="H8699" s="1"/>
    </row>
    <row r="8700">
      <c r="A8700" s="1" t="s">
        <v>47</v>
      </c>
      <c r="B8700" s="7" t="s">
        <v>237</v>
      </c>
      <c r="C8700" s="1" t="s">
        <v>8498</v>
      </c>
      <c r="D8700" s="8">
        <v>0.0</v>
      </c>
      <c r="E8700" s="1"/>
      <c r="F8700" s="1">
        <v>1.0</v>
      </c>
      <c r="G8700" s="1"/>
      <c r="H8700" s="1"/>
    </row>
    <row r="8701">
      <c r="A8701" s="1" t="s">
        <v>47</v>
      </c>
      <c r="B8701" s="7" t="s">
        <v>237</v>
      </c>
      <c r="C8701" s="1" t="s">
        <v>8499</v>
      </c>
      <c r="D8701" s="8">
        <v>0.0</v>
      </c>
      <c r="E8701" s="1"/>
      <c r="F8701" s="1">
        <v>1.0</v>
      </c>
      <c r="G8701" s="1"/>
      <c r="H8701" s="1"/>
    </row>
    <row r="8702">
      <c r="A8702" s="1" t="s">
        <v>47</v>
      </c>
      <c r="B8702" s="7" t="s">
        <v>237</v>
      </c>
      <c r="C8702" s="1" t="s">
        <v>8500</v>
      </c>
      <c r="D8702" s="8">
        <v>0.0</v>
      </c>
      <c r="E8702" s="1"/>
      <c r="F8702" s="1">
        <v>7.0</v>
      </c>
      <c r="G8702" s="1"/>
      <c r="H8702" s="1"/>
    </row>
    <row r="8703">
      <c r="A8703" s="1" t="s">
        <v>47</v>
      </c>
      <c r="B8703" s="7" t="s">
        <v>237</v>
      </c>
      <c r="C8703" s="1" t="s">
        <v>8501</v>
      </c>
      <c r="D8703" s="8">
        <v>0.0</v>
      </c>
      <c r="E8703" s="1"/>
      <c r="F8703" s="1">
        <v>1.0</v>
      </c>
      <c r="G8703" s="1"/>
      <c r="H8703" s="1"/>
    </row>
    <row r="8704">
      <c r="A8704" s="1" t="s">
        <v>47</v>
      </c>
      <c r="B8704" s="7" t="s">
        <v>237</v>
      </c>
      <c r="C8704" s="1" t="s">
        <v>8502</v>
      </c>
      <c r="D8704" s="8">
        <v>0.0</v>
      </c>
      <c r="E8704" s="1"/>
      <c r="F8704" s="1">
        <v>6.0</v>
      </c>
      <c r="G8704" s="1"/>
      <c r="H8704" s="1"/>
    </row>
    <row r="8705">
      <c r="A8705" s="1" t="s">
        <v>47</v>
      </c>
      <c r="B8705" s="7" t="s">
        <v>237</v>
      </c>
      <c r="C8705" s="1" t="s">
        <v>8503</v>
      </c>
      <c r="D8705" s="8">
        <v>0.0</v>
      </c>
      <c r="E8705" s="1"/>
      <c r="F8705" s="1">
        <v>9.0</v>
      </c>
      <c r="G8705" s="1"/>
      <c r="H8705" s="1"/>
    </row>
    <row r="8706">
      <c r="A8706" s="1" t="s">
        <v>47</v>
      </c>
      <c r="B8706" s="7" t="s">
        <v>237</v>
      </c>
      <c r="C8706" s="1" t="s">
        <v>8504</v>
      </c>
      <c r="D8706" s="8">
        <v>0.0</v>
      </c>
      <c r="E8706" s="1"/>
      <c r="F8706" s="1">
        <v>1.0</v>
      </c>
      <c r="G8706" s="1"/>
      <c r="H8706" s="1"/>
    </row>
    <row r="8707">
      <c r="A8707" s="1" t="s">
        <v>47</v>
      </c>
      <c r="B8707" s="7" t="s">
        <v>237</v>
      </c>
      <c r="C8707" s="1" t="s">
        <v>8505</v>
      </c>
      <c r="D8707" s="8">
        <v>0.0</v>
      </c>
      <c r="E8707" s="1"/>
      <c r="F8707" s="1">
        <v>1.0</v>
      </c>
      <c r="G8707" s="1"/>
      <c r="H8707" s="1"/>
    </row>
    <row r="8708">
      <c r="A8708" s="1" t="s">
        <v>47</v>
      </c>
      <c r="B8708" s="7" t="s">
        <v>237</v>
      </c>
      <c r="C8708" s="1" t="s">
        <v>8506</v>
      </c>
      <c r="D8708" s="8">
        <v>0.0</v>
      </c>
      <c r="E8708" s="1"/>
      <c r="F8708" s="1">
        <v>1.0</v>
      </c>
      <c r="G8708" s="1"/>
      <c r="H8708" s="1"/>
    </row>
    <row r="8709">
      <c r="A8709" s="1" t="s">
        <v>47</v>
      </c>
      <c r="B8709" s="7" t="s">
        <v>237</v>
      </c>
      <c r="C8709" s="1" t="s">
        <v>8507</v>
      </c>
      <c r="D8709" s="8">
        <v>0.0</v>
      </c>
      <c r="E8709" s="1"/>
      <c r="F8709" s="1">
        <v>11.0</v>
      </c>
      <c r="G8709" s="1"/>
      <c r="H8709" s="1"/>
    </row>
    <row r="8710">
      <c r="A8710" s="1" t="s">
        <v>47</v>
      </c>
      <c r="B8710" s="7" t="s">
        <v>238</v>
      </c>
      <c r="C8710" s="1" t="s">
        <v>8508</v>
      </c>
      <c r="D8710" s="8">
        <v>0.0</v>
      </c>
      <c r="E8710" s="1"/>
      <c r="F8710" s="1">
        <v>9.3</v>
      </c>
      <c r="G8710" s="1"/>
      <c r="H8710" s="1"/>
    </row>
    <row r="8711">
      <c r="A8711" s="1" t="s">
        <v>47</v>
      </c>
      <c r="B8711" s="7" t="s">
        <v>238</v>
      </c>
      <c r="C8711" s="1" t="s">
        <v>8509</v>
      </c>
      <c r="D8711" s="8">
        <v>0.0</v>
      </c>
      <c r="E8711" s="1"/>
      <c r="F8711" s="1">
        <v>13.3</v>
      </c>
      <c r="G8711" s="1"/>
      <c r="H8711" s="1"/>
    </row>
    <row r="8712">
      <c r="A8712" s="1" t="s">
        <v>47</v>
      </c>
      <c r="B8712" s="7" t="s">
        <v>238</v>
      </c>
      <c r="C8712" s="1" t="s">
        <v>8510</v>
      </c>
      <c r="D8712" s="8">
        <v>0.0</v>
      </c>
      <c r="E8712" s="1"/>
      <c r="F8712" s="1">
        <v>11.2</v>
      </c>
      <c r="G8712" s="1"/>
      <c r="H8712" s="1"/>
    </row>
    <row r="8713">
      <c r="A8713" s="1" t="s">
        <v>47</v>
      </c>
      <c r="B8713" s="7" t="s">
        <v>238</v>
      </c>
      <c r="C8713" s="1" t="s">
        <v>8511</v>
      </c>
      <c r="D8713" s="8">
        <v>0.0</v>
      </c>
      <c r="E8713" s="1"/>
      <c r="F8713" s="1">
        <v>21.3</v>
      </c>
      <c r="G8713" s="1"/>
      <c r="H8713" s="1"/>
    </row>
    <row r="8714">
      <c r="A8714" s="1" t="s">
        <v>47</v>
      </c>
      <c r="B8714" s="7" t="s">
        <v>238</v>
      </c>
      <c r="C8714" s="1" t="s">
        <v>8512</v>
      </c>
      <c r="D8714" s="8">
        <v>0.0</v>
      </c>
      <c r="E8714" s="1"/>
      <c r="F8714" s="1">
        <v>9.0</v>
      </c>
      <c r="G8714" s="1"/>
      <c r="H8714" s="1"/>
    </row>
    <row r="8715">
      <c r="A8715" s="1" t="s">
        <v>47</v>
      </c>
      <c r="B8715" s="7" t="s">
        <v>238</v>
      </c>
      <c r="C8715" s="1" t="s">
        <v>8513</v>
      </c>
      <c r="D8715" s="8">
        <v>0.0</v>
      </c>
      <c r="E8715" s="1"/>
      <c r="F8715" s="1">
        <v>10.0</v>
      </c>
      <c r="G8715" s="1"/>
      <c r="H8715" s="1"/>
    </row>
    <row r="8716">
      <c r="A8716" s="1" t="s">
        <v>47</v>
      </c>
      <c r="B8716" s="7" t="s">
        <v>238</v>
      </c>
      <c r="C8716" s="1" t="s">
        <v>8514</v>
      </c>
      <c r="D8716" s="8">
        <v>0.0</v>
      </c>
      <c r="E8716" s="1"/>
      <c r="F8716" s="1">
        <v>11.0</v>
      </c>
      <c r="G8716" s="1"/>
      <c r="H8716" s="1"/>
    </row>
    <row r="8717">
      <c r="A8717" s="1" t="s">
        <v>47</v>
      </c>
      <c r="B8717" s="7" t="s">
        <v>239</v>
      </c>
      <c r="C8717" s="1" t="s">
        <v>8515</v>
      </c>
      <c r="D8717" s="8">
        <v>0.0</v>
      </c>
      <c r="E8717" s="1"/>
      <c r="F8717" s="1">
        <v>4.0</v>
      </c>
      <c r="G8717" s="1"/>
      <c r="H8717" s="1"/>
    </row>
    <row r="8718">
      <c r="A8718" s="1" t="s">
        <v>47</v>
      </c>
      <c r="B8718" s="7" t="s">
        <v>239</v>
      </c>
      <c r="C8718" s="1" t="s">
        <v>8516</v>
      </c>
      <c r="D8718" s="8">
        <v>0.0</v>
      </c>
      <c r="E8718" s="1"/>
      <c r="F8718" s="1">
        <v>2.0</v>
      </c>
      <c r="G8718" s="1"/>
      <c r="H8718" s="1"/>
    </row>
    <row r="8719">
      <c r="A8719" s="1" t="s">
        <v>47</v>
      </c>
      <c r="B8719" s="7" t="s">
        <v>239</v>
      </c>
      <c r="C8719" s="1" t="s">
        <v>8517</v>
      </c>
      <c r="D8719" s="8">
        <v>0.0</v>
      </c>
      <c r="E8719" s="1"/>
      <c r="F8719" s="1">
        <v>46.0</v>
      </c>
      <c r="G8719" s="1"/>
      <c r="H8719" s="1"/>
    </row>
    <row r="8720">
      <c r="A8720" s="1" t="s">
        <v>47</v>
      </c>
      <c r="B8720" s="7" t="s">
        <v>239</v>
      </c>
      <c r="C8720" s="1" t="s">
        <v>8518</v>
      </c>
      <c r="D8720" s="8">
        <v>0.0</v>
      </c>
      <c r="E8720" s="1"/>
      <c r="F8720" s="1">
        <v>24.0</v>
      </c>
      <c r="G8720" s="1"/>
      <c r="H8720" s="1"/>
    </row>
    <row r="8721">
      <c r="A8721" s="1" t="s">
        <v>47</v>
      </c>
      <c r="B8721" s="7" t="s">
        <v>239</v>
      </c>
      <c r="C8721" s="1" t="s">
        <v>8519</v>
      </c>
      <c r="D8721" s="8">
        <v>0.0</v>
      </c>
      <c r="E8721" s="1"/>
      <c r="F8721" s="1">
        <v>1.0</v>
      </c>
      <c r="G8721" s="1"/>
      <c r="H8721" s="1"/>
    </row>
    <row r="8722">
      <c r="A8722" s="1" t="s">
        <v>47</v>
      </c>
      <c r="B8722" s="7" t="s">
        <v>240</v>
      </c>
      <c r="C8722" s="1" t="s">
        <v>8520</v>
      </c>
      <c r="D8722" s="8">
        <v>0.0</v>
      </c>
      <c r="E8722" s="1"/>
      <c r="F8722" s="1">
        <v>1.0</v>
      </c>
      <c r="G8722" s="1"/>
      <c r="H8722" s="1"/>
    </row>
    <row r="8723">
      <c r="A8723" s="1" t="s">
        <v>47</v>
      </c>
      <c r="B8723" s="7" t="s">
        <v>240</v>
      </c>
      <c r="C8723" s="1" t="s">
        <v>8521</v>
      </c>
      <c r="D8723" s="8">
        <v>0.0</v>
      </c>
      <c r="E8723" s="1"/>
      <c r="F8723" s="1">
        <v>1.0</v>
      </c>
      <c r="G8723" s="1"/>
      <c r="H8723" s="1"/>
    </row>
    <row r="8724">
      <c r="A8724" s="1" t="s">
        <v>47</v>
      </c>
      <c r="B8724" s="7" t="s">
        <v>240</v>
      </c>
      <c r="C8724" s="1" t="s">
        <v>8522</v>
      </c>
      <c r="D8724" s="8">
        <v>0.0</v>
      </c>
      <c r="E8724" s="1"/>
      <c r="F8724" s="1">
        <v>1.0</v>
      </c>
      <c r="G8724" s="1"/>
      <c r="H8724" s="1"/>
    </row>
    <row r="8725">
      <c r="A8725" s="1" t="s">
        <v>47</v>
      </c>
      <c r="B8725" s="7" t="s">
        <v>240</v>
      </c>
      <c r="C8725" s="1" t="s">
        <v>8523</v>
      </c>
      <c r="D8725" s="8">
        <v>0.0</v>
      </c>
      <c r="E8725" s="1"/>
      <c r="F8725" s="1">
        <v>1.0</v>
      </c>
      <c r="G8725" s="1"/>
      <c r="H8725" s="1"/>
    </row>
    <row r="8726">
      <c r="A8726" s="1" t="s">
        <v>47</v>
      </c>
      <c r="B8726" s="7" t="s">
        <v>240</v>
      </c>
      <c r="C8726" s="1" t="s">
        <v>8524</v>
      </c>
      <c r="D8726" s="8">
        <v>0.0</v>
      </c>
      <c r="E8726" s="1"/>
      <c r="F8726" s="1">
        <v>1.0</v>
      </c>
      <c r="G8726" s="1"/>
      <c r="H8726" s="1"/>
    </row>
    <row r="8727">
      <c r="A8727" s="1" t="s">
        <v>47</v>
      </c>
      <c r="B8727" s="7" t="s">
        <v>240</v>
      </c>
      <c r="C8727" s="1" t="s">
        <v>8525</v>
      </c>
      <c r="D8727" s="8">
        <v>0.0</v>
      </c>
      <c r="E8727" s="1"/>
      <c r="F8727" s="1">
        <v>1.0</v>
      </c>
      <c r="G8727" s="1"/>
      <c r="H8727" s="1"/>
    </row>
    <row r="8728">
      <c r="A8728" s="1" t="s">
        <v>47</v>
      </c>
      <c r="B8728" s="7" t="s">
        <v>240</v>
      </c>
      <c r="C8728" s="1" t="s">
        <v>8526</v>
      </c>
      <c r="D8728" s="8">
        <v>0.0</v>
      </c>
      <c r="E8728" s="1"/>
      <c r="F8728" s="1">
        <v>1.0</v>
      </c>
      <c r="G8728" s="1"/>
      <c r="H8728" s="1"/>
    </row>
    <row r="8729">
      <c r="A8729" s="1" t="s">
        <v>47</v>
      </c>
      <c r="B8729" s="7" t="s">
        <v>240</v>
      </c>
      <c r="C8729" s="1" t="s">
        <v>8527</v>
      </c>
      <c r="D8729" s="8">
        <v>0.0</v>
      </c>
      <c r="E8729" s="1"/>
      <c r="F8729" s="1">
        <v>1.0</v>
      </c>
      <c r="G8729" s="1"/>
      <c r="H8729" s="1"/>
    </row>
    <row r="8730">
      <c r="A8730" s="1" t="s">
        <v>47</v>
      </c>
      <c r="B8730" s="7" t="s">
        <v>240</v>
      </c>
      <c r="C8730" s="1" t="s">
        <v>8528</v>
      </c>
      <c r="D8730" s="8">
        <v>0.0</v>
      </c>
      <c r="E8730" s="1"/>
      <c r="F8730" s="1">
        <v>1.0</v>
      </c>
      <c r="G8730" s="1"/>
      <c r="H8730" s="1"/>
    </row>
    <row r="8731">
      <c r="A8731" s="1" t="s">
        <v>47</v>
      </c>
      <c r="B8731" s="7" t="s">
        <v>240</v>
      </c>
      <c r="C8731" s="1" t="s">
        <v>8529</v>
      </c>
      <c r="D8731" s="8">
        <v>0.0</v>
      </c>
      <c r="E8731" s="1"/>
      <c r="F8731" s="1">
        <v>1.0</v>
      </c>
      <c r="G8731" s="1"/>
      <c r="H8731" s="1"/>
    </row>
    <row r="8732">
      <c r="A8732" s="1" t="s">
        <v>47</v>
      </c>
      <c r="B8732" s="7" t="s">
        <v>240</v>
      </c>
      <c r="C8732" s="1" t="s">
        <v>8530</v>
      </c>
      <c r="D8732" s="8">
        <v>0.0</v>
      </c>
      <c r="E8732" s="1"/>
      <c r="F8732" s="1">
        <v>2.0</v>
      </c>
      <c r="G8732" s="1"/>
      <c r="H8732" s="1"/>
    </row>
    <row r="8733">
      <c r="A8733" s="1" t="s">
        <v>47</v>
      </c>
      <c r="B8733" s="7" t="s">
        <v>240</v>
      </c>
      <c r="C8733" s="1" t="s">
        <v>8531</v>
      </c>
      <c r="D8733" s="8">
        <v>0.0</v>
      </c>
      <c r="E8733" s="1"/>
      <c r="F8733" s="1">
        <v>1.0</v>
      </c>
      <c r="G8733" s="1"/>
      <c r="H8733" s="1"/>
    </row>
    <row r="8734">
      <c r="A8734" s="1" t="s">
        <v>47</v>
      </c>
      <c r="B8734" s="7" t="s">
        <v>240</v>
      </c>
      <c r="C8734" s="1" t="s">
        <v>8532</v>
      </c>
      <c r="D8734" s="8">
        <v>0.0</v>
      </c>
      <c r="E8734" s="1"/>
      <c r="F8734" s="1">
        <v>3.0</v>
      </c>
      <c r="G8734" s="1"/>
      <c r="H8734" s="1"/>
    </row>
    <row r="8735">
      <c r="A8735" s="1" t="s">
        <v>47</v>
      </c>
      <c r="B8735" s="7" t="s">
        <v>240</v>
      </c>
      <c r="C8735" s="1" t="s">
        <v>8533</v>
      </c>
      <c r="D8735" s="8">
        <v>0.0</v>
      </c>
      <c r="E8735" s="1"/>
      <c r="F8735" s="1">
        <v>1.0</v>
      </c>
      <c r="G8735" s="1"/>
      <c r="H8735" s="1"/>
    </row>
    <row r="8736">
      <c r="A8736" s="1" t="s">
        <v>47</v>
      </c>
      <c r="B8736" s="7" t="s">
        <v>240</v>
      </c>
      <c r="C8736" s="1" t="s">
        <v>8534</v>
      </c>
      <c r="D8736" s="8">
        <v>0.0</v>
      </c>
      <c r="E8736" s="1"/>
      <c r="F8736" s="1">
        <v>1.0</v>
      </c>
      <c r="G8736" s="1"/>
      <c r="H8736" s="1"/>
    </row>
    <row r="8737">
      <c r="A8737" s="1" t="s">
        <v>47</v>
      </c>
      <c r="B8737" s="7" t="s">
        <v>240</v>
      </c>
      <c r="C8737" s="1" t="s">
        <v>8535</v>
      </c>
      <c r="D8737" s="8">
        <v>0.0</v>
      </c>
      <c r="E8737" s="1"/>
      <c r="F8737" s="1">
        <v>1.0</v>
      </c>
      <c r="G8737" s="1"/>
      <c r="H8737" s="1"/>
    </row>
    <row r="8738">
      <c r="A8738" s="1" t="s">
        <v>47</v>
      </c>
      <c r="B8738" s="7" t="s">
        <v>240</v>
      </c>
      <c r="C8738" s="1" t="s">
        <v>8536</v>
      </c>
      <c r="D8738" s="8">
        <v>0.0</v>
      </c>
      <c r="E8738" s="1"/>
      <c r="F8738" s="1">
        <v>1.0</v>
      </c>
      <c r="G8738" s="1"/>
      <c r="H8738" s="1"/>
    </row>
    <row r="8739">
      <c r="A8739" s="1" t="s">
        <v>47</v>
      </c>
      <c r="B8739" s="7" t="s">
        <v>240</v>
      </c>
      <c r="C8739" s="1" t="s">
        <v>374</v>
      </c>
      <c r="D8739" s="8">
        <v>0.0</v>
      </c>
      <c r="E8739" s="1"/>
      <c r="F8739" s="1">
        <v>1.0</v>
      </c>
      <c r="G8739" s="1"/>
      <c r="H8739" s="1"/>
    </row>
    <row r="8740">
      <c r="A8740" s="1" t="s">
        <v>47</v>
      </c>
      <c r="B8740" s="7" t="s">
        <v>240</v>
      </c>
      <c r="C8740" s="1" t="s">
        <v>8537</v>
      </c>
      <c r="D8740" s="8">
        <v>0.0</v>
      </c>
      <c r="E8740" s="1"/>
      <c r="F8740" s="1">
        <v>1.0</v>
      </c>
      <c r="G8740" s="1"/>
      <c r="H8740" s="1"/>
    </row>
    <row r="8741">
      <c r="A8741" s="1" t="s">
        <v>47</v>
      </c>
      <c r="B8741" s="7" t="s">
        <v>241</v>
      </c>
      <c r="C8741" s="1" t="s">
        <v>8538</v>
      </c>
      <c r="D8741" s="8">
        <v>0.0</v>
      </c>
      <c r="E8741" s="1"/>
      <c r="F8741" s="1">
        <v>8.8</v>
      </c>
      <c r="G8741" s="1"/>
      <c r="H8741" s="1"/>
    </row>
    <row r="8742">
      <c r="A8742" s="1" t="s">
        <v>47</v>
      </c>
      <c r="B8742" s="7" t="s">
        <v>241</v>
      </c>
      <c r="C8742" s="1" t="s">
        <v>8539</v>
      </c>
      <c r="D8742" s="8">
        <v>0.0</v>
      </c>
      <c r="E8742" s="1"/>
      <c r="F8742" s="1">
        <v>9.3</v>
      </c>
      <c r="G8742" s="1"/>
      <c r="H8742" s="1"/>
    </row>
    <row r="8743">
      <c r="A8743" s="1" t="s">
        <v>47</v>
      </c>
      <c r="B8743" s="7" t="s">
        <v>241</v>
      </c>
      <c r="C8743" s="1" t="s">
        <v>8540</v>
      </c>
      <c r="D8743" s="8">
        <v>1.0</v>
      </c>
      <c r="E8743" s="1"/>
      <c r="F8743" s="1">
        <v>11.0</v>
      </c>
      <c r="G8743" s="1"/>
      <c r="H8743" s="1"/>
    </row>
    <row r="8744">
      <c r="A8744" s="1" t="s">
        <v>47</v>
      </c>
      <c r="B8744" s="7" t="s">
        <v>241</v>
      </c>
      <c r="C8744" s="1" t="s">
        <v>8541</v>
      </c>
      <c r="D8744" s="8">
        <v>0.0</v>
      </c>
      <c r="E8744" s="1"/>
      <c r="F8744" s="1">
        <v>11.5</v>
      </c>
      <c r="G8744" s="1"/>
      <c r="H8744" s="1"/>
    </row>
    <row r="8745">
      <c r="A8745" s="1" t="s">
        <v>47</v>
      </c>
      <c r="B8745" s="7" t="s">
        <v>241</v>
      </c>
      <c r="C8745" s="1" t="s">
        <v>8542</v>
      </c>
      <c r="D8745" s="8">
        <v>0.0</v>
      </c>
      <c r="E8745" s="1"/>
      <c r="F8745" s="1">
        <v>3.0</v>
      </c>
      <c r="G8745" s="1"/>
      <c r="H8745" s="1"/>
    </row>
    <row r="8746">
      <c r="A8746" s="1" t="s">
        <v>47</v>
      </c>
      <c r="B8746" s="7" t="s">
        <v>241</v>
      </c>
      <c r="C8746" s="1" t="s">
        <v>8543</v>
      </c>
      <c r="D8746" s="8">
        <v>0.0</v>
      </c>
      <c r="E8746" s="1"/>
      <c r="F8746" s="1">
        <v>12.0</v>
      </c>
      <c r="G8746" s="1"/>
      <c r="H8746" s="1"/>
    </row>
    <row r="8747">
      <c r="A8747" s="1" t="s">
        <v>47</v>
      </c>
      <c r="B8747" s="7" t="s">
        <v>242</v>
      </c>
      <c r="C8747" s="1" t="s">
        <v>8544</v>
      </c>
      <c r="D8747" s="8">
        <v>0.0</v>
      </c>
      <c r="E8747" s="1"/>
      <c r="F8747" s="1">
        <v>1.7</v>
      </c>
      <c r="G8747" s="1"/>
      <c r="H8747" s="1"/>
    </row>
    <row r="8748">
      <c r="A8748" s="1" t="s">
        <v>47</v>
      </c>
      <c r="B8748" s="7" t="s">
        <v>242</v>
      </c>
      <c r="C8748" s="1" t="s">
        <v>8545</v>
      </c>
      <c r="D8748" s="8">
        <v>0.0</v>
      </c>
      <c r="E8748" s="1"/>
      <c r="F8748" s="1">
        <v>6.2</v>
      </c>
      <c r="G8748" s="1"/>
      <c r="H8748" s="1"/>
    </row>
    <row r="8749">
      <c r="A8749" s="1" t="s">
        <v>47</v>
      </c>
      <c r="B8749" s="7" t="s">
        <v>242</v>
      </c>
      <c r="C8749" s="1" t="s">
        <v>8546</v>
      </c>
      <c r="D8749" s="8">
        <v>1.0</v>
      </c>
      <c r="E8749" s="1"/>
      <c r="F8749" s="1">
        <v>6.6</v>
      </c>
      <c r="G8749" s="1"/>
      <c r="H8749" s="1"/>
    </row>
    <row r="8750">
      <c r="A8750" s="1" t="s">
        <v>47</v>
      </c>
      <c r="B8750" s="7" t="s">
        <v>242</v>
      </c>
      <c r="C8750" s="1" t="s">
        <v>8547</v>
      </c>
      <c r="D8750" s="8">
        <v>1.0</v>
      </c>
      <c r="E8750" s="1"/>
      <c r="F8750" s="1">
        <v>3.2</v>
      </c>
      <c r="G8750" s="1"/>
      <c r="H8750" s="1"/>
    </row>
    <row r="8751">
      <c r="A8751" s="1" t="s">
        <v>47</v>
      </c>
      <c r="B8751" s="7" t="s">
        <v>242</v>
      </c>
      <c r="C8751" s="1" t="s">
        <v>8548</v>
      </c>
      <c r="D8751" s="8">
        <v>0.0</v>
      </c>
      <c r="E8751" s="1"/>
      <c r="F8751" s="1">
        <v>1.0</v>
      </c>
      <c r="G8751" s="1"/>
      <c r="H8751" s="1"/>
    </row>
    <row r="8752">
      <c r="A8752" s="1" t="s">
        <v>47</v>
      </c>
      <c r="B8752" s="7" t="s">
        <v>242</v>
      </c>
      <c r="C8752" s="1" t="s">
        <v>8549</v>
      </c>
      <c r="D8752" s="8">
        <v>0.0</v>
      </c>
      <c r="E8752" s="1"/>
      <c r="F8752" s="1">
        <v>1.0</v>
      </c>
      <c r="G8752" s="1"/>
      <c r="H8752" s="1"/>
    </row>
    <row r="8753">
      <c r="A8753" s="1" t="s">
        <v>47</v>
      </c>
      <c r="B8753" s="7" t="s">
        <v>242</v>
      </c>
      <c r="C8753" s="1" t="s">
        <v>8550</v>
      </c>
      <c r="D8753" s="8">
        <v>0.0</v>
      </c>
      <c r="E8753" s="1"/>
      <c r="F8753" s="1">
        <v>4.4</v>
      </c>
      <c r="G8753" s="1"/>
      <c r="H8753" s="1"/>
    </row>
    <row r="8754">
      <c r="A8754" s="1" t="s">
        <v>47</v>
      </c>
      <c r="B8754" s="7" t="s">
        <v>242</v>
      </c>
      <c r="C8754" s="1" t="s">
        <v>8551</v>
      </c>
      <c r="D8754" s="8">
        <v>0.0</v>
      </c>
      <c r="E8754" s="1"/>
      <c r="F8754" s="1">
        <v>6.8</v>
      </c>
      <c r="G8754" s="1"/>
      <c r="H8754" s="1"/>
    </row>
    <row r="8755">
      <c r="A8755" s="1" t="s">
        <v>47</v>
      </c>
      <c r="B8755" s="7" t="s">
        <v>242</v>
      </c>
      <c r="C8755" s="1" t="s">
        <v>8552</v>
      </c>
      <c r="D8755" s="8">
        <v>0.0</v>
      </c>
      <c r="E8755" s="1"/>
      <c r="F8755" s="1">
        <v>1.0</v>
      </c>
      <c r="G8755" s="1"/>
      <c r="H8755" s="1"/>
    </row>
    <row r="8756">
      <c r="A8756" s="1" t="s">
        <v>47</v>
      </c>
      <c r="B8756" s="7" t="s">
        <v>242</v>
      </c>
      <c r="C8756" s="1" t="s">
        <v>8553</v>
      </c>
      <c r="D8756" s="8">
        <v>0.0</v>
      </c>
      <c r="E8756" s="1"/>
      <c r="F8756" s="1">
        <v>2.5</v>
      </c>
      <c r="G8756" s="1"/>
      <c r="H8756" s="1"/>
    </row>
    <row r="8757">
      <c r="A8757" s="1" t="s">
        <v>47</v>
      </c>
      <c r="B8757" s="7" t="s">
        <v>242</v>
      </c>
      <c r="C8757" s="1" t="s">
        <v>8554</v>
      </c>
      <c r="D8757" s="8">
        <v>0.0</v>
      </c>
      <c r="E8757" s="1"/>
      <c r="F8757" s="1">
        <v>7.6</v>
      </c>
      <c r="G8757" s="1"/>
      <c r="H8757" s="1"/>
    </row>
    <row r="8758">
      <c r="A8758" s="1" t="s">
        <v>47</v>
      </c>
      <c r="B8758" s="7" t="s">
        <v>242</v>
      </c>
      <c r="C8758" s="1" t="s">
        <v>8555</v>
      </c>
      <c r="D8758" s="8">
        <v>0.0</v>
      </c>
      <c r="E8758" s="1"/>
      <c r="F8758" s="1">
        <v>5.3</v>
      </c>
      <c r="G8758" s="1"/>
      <c r="H8758" s="1"/>
    </row>
    <row r="8759">
      <c r="A8759" s="1" t="s">
        <v>47</v>
      </c>
      <c r="B8759" s="7" t="s">
        <v>242</v>
      </c>
      <c r="C8759" s="1" t="s">
        <v>8556</v>
      </c>
      <c r="D8759" s="8">
        <v>0.0</v>
      </c>
      <c r="E8759" s="1"/>
      <c r="F8759" s="1">
        <v>5.3</v>
      </c>
      <c r="G8759" s="1"/>
      <c r="H8759" s="1"/>
    </row>
    <row r="8760">
      <c r="A8760" s="1" t="s">
        <v>47</v>
      </c>
      <c r="B8760" s="7" t="s">
        <v>242</v>
      </c>
      <c r="C8760" s="1" t="s">
        <v>8557</v>
      </c>
      <c r="D8760" s="8">
        <v>0.0</v>
      </c>
      <c r="E8760" s="1"/>
      <c r="F8760" s="1">
        <v>3.2</v>
      </c>
      <c r="G8760" s="1"/>
      <c r="H8760" s="1"/>
    </row>
    <row r="8761">
      <c r="A8761" s="1" t="s">
        <v>47</v>
      </c>
      <c r="B8761" s="7" t="s">
        <v>242</v>
      </c>
      <c r="C8761" s="1" t="s">
        <v>8558</v>
      </c>
      <c r="D8761" s="8">
        <v>0.0</v>
      </c>
      <c r="E8761" s="1"/>
      <c r="F8761" s="1">
        <v>2.5</v>
      </c>
      <c r="G8761" s="1"/>
      <c r="H8761" s="1"/>
    </row>
    <row r="8762">
      <c r="A8762" s="1" t="s">
        <v>47</v>
      </c>
      <c r="B8762" s="7" t="s">
        <v>242</v>
      </c>
      <c r="C8762" s="1" t="s">
        <v>8559</v>
      </c>
      <c r="D8762" s="8">
        <v>1.0</v>
      </c>
      <c r="E8762" s="1"/>
      <c r="F8762" s="1">
        <v>5.0</v>
      </c>
      <c r="G8762" s="1"/>
      <c r="H8762" s="1"/>
    </row>
    <row r="8763">
      <c r="A8763" s="1" t="s">
        <v>47</v>
      </c>
      <c r="B8763" s="7" t="s">
        <v>242</v>
      </c>
      <c r="C8763" s="1" t="s">
        <v>8560</v>
      </c>
      <c r="D8763" s="8">
        <v>0.0</v>
      </c>
      <c r="E8763" s="1"/>
      <c r="F8763" s="1">
        <v>1.0</v>
      </c>
      <c r="G8763" s="1"/>
      <c r="H8763" s="1"/>
    </row>
    <row r="8764">
      <c r="A8764" s="1" t="s">
        <v>47</v>
      </c>
      <c r="B8764" s="7" t="s">
        <v>242</v>
      </c>
      <c r="C8764" s="1" t="s">
        <v>8561</v>
      </c>
      <c r="D8764" s="8">
        <v>0.0</v>
      </c>
      <c r="E8764" s="1"/>
      <c r="F8764" s="1">
        <v>7.4</v>
      </c>
      <c r="G8764" s="1"/>
      <c r="H8764" s="1"/>
    </row>
    <row r="8765">
      <c r="A8765" s="1" t="s">
        <v>47</v>
      </c>
      <c r="B8765" s="7" t="s">
        <v>242</v>
      </c>
      <c r="C8765" s="1" t="s">
        <v>8562</v>
      </c>
      <c r="D8765" s="8">
        <v>0.0</v>
      </c>
      <c r="E8765" s="1"/>
      <c r="F8765" s="1">
        <v>1.8</v>
      </c>
      <c r="G8765" s="1"/>
      <c r="H8765" s="1"/>
    </row>
    <row r="8766">
      <c r="A8766" s="1" t="s">
        <v>47</v>
      </c>
      <c r="B8766" s="7" t="s">
        <v>242</v>
      </c>
      <c r="C8766" s="1" t="s">
        <v>8563</v>
      </c>
      <c r="D8766" s="8">
        <v>0.0</v>
      </c>
      <c r="E8766" s="1"/>
      <c r="F8766" s="1">
        <v>10.8</v>
      </c>
      <c r="G8766" s="1"/>
      <c r="H8766" s="1"/>
    </row>
    <row r="8767">
      <c r="A8767" s="1" t="s">
        <v>47</v>
      </c>
      <c r="B8767" s="7" t="s">
        <v>242</v>
      </c>
      <c r="C8767" s="1" t="s">
        <v>8564</v>
      </c>
      <c r="D8767" s="8">
        <v>0.0</v>
      </c>
      <c r="E8767" s="1"/>
      <c r="F8767" s="1">
        <v>5.0</v>
      </c>
      <c r="G8767" s="1"/>
      <c r="H8767" s="1"/>
    </row>
    <row r="8768">
      <c r="A8768" s="1" t="s">
        <v>47</v>
      </c>
      <c r="B8768" s="7" t="s">
        <v>242</v>
      </c>
      <c r="C8768" s="1" t="s">
        <v>8565</v>
      </c>
      <c r="D8768" s="8">
        <v>0.0</v>
      </c>
      <c r="E8768" s="1"/>
      <c r="F8768" s="1">
        <v>4.4</v>
      </c>
      <c r="G8768" s="1"/>
      <c r="H8768" s="1"/>
    </row>
    <row r="8769">
      <c r="A8769" s="1" t="s">
        <v>47</v>
      </c>
      <c r="B8769" s="7" t="s">
        <v>242</v>
      </c>
      <c r="C8769" s="1" t="s">
        <v>8566</v>
      </c>
      <c r="D8769" s="8">
        <v>0.0</v>
      </c>
      <c r="E8769" s="1"/>
      <c r="F8769" s="1">
        <v>1.3</v>
      </c>
      <c r="G8769" s="1"/>
      <c r="H8769" s="1"/>
    </row>
    <row r="8770">
      <c r="A8770" s="1" t="s">
        <v>47</v>
      </c>
      <c r="B8770" s="7" t="s">
        <v>242</v>
      </c>
      <c r="C8770" s="1" t="s">
        <v>8567</v>
      </c>
      <c r="D8770" s="8">
        <v>0.0</v>
      </c>
      <c r="E8770" s="1"/>
      <c r="F8770" s="1">
        <v>12.0</v>
      </c>
      <c r="G8770" s="1"/>
      <c r="H8770" s="1"/>
    </row>
    <row r="8771">
      <c r="A8771" s="1" t="s">
        <v>47</v>
      </c>
      <c r="B8771" s="7" t="s">
        <v>242</v>
      </c>
      <c r="C8771" s="1" t="s">
        <v>8568</v>
      </c>
      <c r="D8771" s="8">
        <v>0.0</v>
      </c>
      <c r="E8771" s="1"/>
      <c r="F8771" s="1">
        <v>10.5</v>
      </c>
      <c r="G8771" s="1"/>
      <c r="H8771" s="1"/>
    </row>
    <row r="8772">
      <c r="A8772" s="1" t="s">
        <v>47</v>
      </c>
      <c r="B8772" s="7" t="s">
        <v>242</v>
      </c>
      <c r="C8772" s="1" t="s">
        <v>8569</v>
      </c>
      <c r="D8772" s="8">
        <v>0.0</v>
      </c>
      <c r="E8772" s="1"/>
      <c r="F8772" s="1">
        <v>1.0</v>
      </c>
      <c r="G8772" s="1"/>
      <c r="H8772" s="1"/>
    </row>
    <row r="8773">
      <c r="A8773" s="1" t="s">
        <v>47</v>
      </c>
      <c r="B8773" s="7" t="s">
        <v>242</v>
      </c>
      <c r="C8773" s="1" t="s">
        <v>8570</v>
      </c>
      <c r="D8773" s="8">
        <v>0.0</v>
      </c>
      <c r="E8773" s="1"/>
      <c r="F8773" s="1">
        <v>9.0</v>
      </c>
      <c r="G8773" s="1"/>
      <c r="H8773" s="1"/>
    </row>
    <row r="8774">
      <c r="A8774" s="1" t="s">
        <v>47</v>
      </c>
      <c r="B8774" s="7" t="s">
        <v>242</v>
      </c>
      <c r="C8774" s="1" t="s">
        <v>8571</v>
      </c>
      <c r="D8774" s="8">
        <v>0.0</v>
      </c>
      <c r="E8774" s="1"/>
      <c r="F8774" s="1">
        <v>1.0</v>
      </c>
      <c r="G8774" s="1"/>
      <c r="H8774" s="1"/>
    </row>
    <row r="8775">
      <c r="A8775" s="1" t="s">
        <v>47</v>
      </c>
      <c r="B8775" s="7" t="s">
        <v>242</v>
      </c>
      <c r="C8775" s="1" t="s">
        <v>8572</v>
      </c>
      <c r="D8775" s="8">
        <v>0.0</v>
      </c>
      <c r="E8775" s="1"/>
      <c r="F8775" s="1">
        <v>17.0</v>
      </c>
      <c r="G8775" s="1"/>
      <c r="H8775" s="1"/>
    </row>
    <row r="8776">
      <c r="A8776" s="1" t="s">
        <v>47</v>
      </c>
      <c r="B8776" s="7" t="s">
        <v>242</v>
      </c>
      <c r="C8776" s="1" t="s">
        <v>8573</v>
      </c>
      <c r="D8776" s="8">
        <v>0.0</v>
      </c>
      <c r="E8776" s="1"/>
      <c r="F8776" s="1">
        <v>1.0</v>
      </c>
      <c r="G8776" s="1"/>
      <c r="H8776" s="1"/>
    </row>
    <row r="8777">
      <c r="A8777" s="1" t="s">
        <v>47</v>
      </c>
      <c r="B8777" s="7" t="s">
        <v>242</v>
      </c>
      <c r="C8777" s="1" t="s">
        <v>8574</v>
      </c>
      <c r="D8777" s="8">
        <v>0.0</v>
      </c>
      <c r="E8777" s="1"/>
      <c r="F8777" s="1">
        <v>2.0</v>
      </c>
      <c r="G8777" s="1"/>
      <c r="H8777" s="1"/>
    </row>
    <row r="8778">
      <c r="A8778" s="1" t="s">
        <v>47</v>
      </c>
      <c r="B8778" s="7" t="s">
        <v>242</v>
      </c>
      <c r="C8778" s="1" t="s">
        <v>8575</v>
      </c>
      <c r="D8778" s="8">
        <v>0.0</v>
      </c>
      <c r="E8778" s="1"/>
      <c r="F8778" s="1">
        <v>3.0</v>
      </c>
      <c r="G8778" s="1"/>
      <c r="H8778" s="1"/>
    </row>
    <row r="8779">
      <c r="A8779" s="1" t="s">
        <v>47</v>
      </c>
      <c r="B8779" s="7" t="s">
        <v>242</v>
      </c>
      <c r="C8779" s="1" t="s">
        <v>8576</v>
      </c>
      <c r="D8779" s="8">
        <v>0.0</v>
      </c>
      <c r="E8779" s="1"/>
      <c r="F8779" s="1">
        <v>11.0</v>
      </c>
      <c r="G8779" s="1"/>
      <c r="H8779" s="1"/>
    </row>
    <row r="8780">
      <c r="A8780" s="1" t="s">
        <v>47</v>
      </c>
      <c r="B8780" s="7" t="s">
        <v>242</v>
      </c>
      <c r="C8780" s="1" t="s">
        <v>8577</v>
      </c>
      <c r="D8780" s="8">
        <v>0.0</v>
      </c>
      <c r="E8780" s="1"/>
      <c r="F8780" s="1">
        <v>11.0</v>
      </c>
      <c r="G8780" s="1"/>
      <c r="H8780" s="1"/>
    </row>
    <row r="8781">
      <c r="A8781" s="1" t="s">
        <v>47</v>
      </c>
      <c r="B8781" s="7" t="s">
        <v>242</v>
      </c>
      <c r="C8781" s="1" t="s">
        <v>8578</v>
      </c>
      <c r="D8781" s="8">
        <v>0.0</v>
      </c>
      <c r="E8781" s="1"/>
      <c r="F8781" s="1">
        <v>3.0</v>
      </c>
      <c r="G8781" s="1"/>
      <c r="H8781" s="1"/>
    </row>
    <row r="8782">
      <c r="A8782" s="1" t="s">
        <v>47</v>
      </c>
      <c r="B8782" s="7" t="s">
        <v>243</v>
      </c>
      <c r="C8782" s="1" t="s">
        <v>8579</v>
      </c>
      <c r="D8782" s="8">
        <v>0.0</v>
      </c>
      <c r="E8782" s="1"/>
      <c r="F8782" s="1">
        <v>10.8</v>
      </c>
      <c r="G8782" s="1"/>
      <c r="H8782" s="1"/>
    </row>
    <row r="8783">
      <c r="A8783" s="1" t="s">
        <v>47</v>
      </c>
      <c r="B8783" s="7" t="s">
        <v>243</v>
      </c>
      <c r="C8783" s="1" t="s">
        <v>8580</v>
      </c>
      <c r="D8783" s="8">
        <v>0.0</v>
      </c>
      <c r="E8783" s="1"/>
      <c r="F8783" s="1">
        <v>10.8</v>
      </c>
      <c r="G8783" s="1"/>
      <c r="H8783" s="1"/>
    </row>
    <row r="8784">
      <c r="A8784" s="1" t="s">
        <v>47</v>
      </c>
      <c r="B8784" s="7" t="s">
        <v>243</v>
      </c>
      <c r="C8784" s="1" t="s">
        <v>8581</v>
      </c>
      <c r="D8784" s="8">
        <v>0.0</v>
      </c>
      <c r="E8784" s="1"/>
      <c r="F8784" s="1">
        <v>12.1</v>
      </c>
      <c r="G8784" s="1"/>
      <c r="H8784" s="1"/>
    </row>
    <row r="8785">
      <c r="A8785" s="1" t="s">
        <v>47</v>
      </c>
      <c r="B8785" s="7" t="s">
        <v>243</v>
      </c>
      <c r="C8785" s="1" t="s">
        <v>8582</v>
      </c>
      <c r="D8785" s="8">
        <v>0.0</v>
      </c>
      <c r="E8785" s="1"/>
      <c r="F8785" s="1">
        <v>2.2</v>
      </c>
      <c r="G8785" s="1"/>
      <c r="H8785" s="1"/>
    </row>
    <row r="8786">
      <c r="A8786" s="1" t="s">
        <v>47</v>
      </c>
      <c r="B8786" s="7" t="s">
        <v>243</v>
      </c>
      <c r="C8786" s="1" t="s">
        <v>8583</v>
      </c>
      <c r="D8786" s="8">
        <v>0.0</v>
      </c>
      <c r="E8786" s="1"/>
      <c r="F8786" s="1">
        <v>11.4</v>
      </c>
      <c r="G8786" s="1"/>
      <c r="H8786" s="1"/>
    </row>
    <row r="8787">
      <c r="A8787" s="1" t="s">
        <v>47</v>
      </c>
      <c r="B8787" s="7" t="s">
        <v>243</v>
      </c>
      <c r="C8787" s="1" t="s">
        <v>8584</v>
      </c>
      <c r="D8787" s="8">
        <v>0.0</v>
      </c>
      <c r="E8787" s="1"/>
      <c r="F8787" s="1">
        <v>6.4</v>
      </c>
      <c r="G8787" s="1"/>
      <c r="H8787" s="1"/>
    </row>
    <row r="8788">
      <c r="A8788" s="1" t="s">
        <v>47</v>
      </c>
      <c r="B8788" s="7" t="s">
        <v>243</v>
      </c>
      <c r="C8788" s="1" t="s">
        <v>8585</v>
      </c>
      <c r="D8788" s="8">
        <v>0.0</v>
      </c>
      <c r="E8788" s="1"/>
      <c r="F8788" s="1">
        <v>10.3</v>
      </c>
      <c r="G8788" s="1"/>
      <c r="H8788" s="1"/>
    </row>
    <row r="8789">
      <c r="A8789" s="1" t="s">
        <v>47</v>
      </c>
      <c r="B8789" s="7" t="s">
        <v>243</v>
      </c>
      <c r="C8789" s="1" t="s">
        <v>8586</v>
      </c>
      <c r="D8789" s="8">
        <v>0.0</v>
      </c>
      <c r="E8789" s="1"/>
      <c r="F8789" s="1">
        <v>8.3</v>
      </c>
      <c r="G8789" s="1"/>
      <c r="H8789" s="1"/>
    </row>
    <row r="8790">
      <c r="A8790" s="1" t="s">
        <v>47</v>
      </c>
      <c r="B8790" s="7" t="s">
        <v>243</v>
      </c>
      <c r="C8790" s="1" t="s">
        <v>8587</v>
      </c>
      <c r="D8790" s="8">
        <v>0.0</v>
      </c>
      <c r="E8790" s="1"/>
      <c r="F8790" s="1">
        <v>6.9</v>
      </c>
      <c r="G8790" s="1"/>
      <c r="H8790" s="1"/>
    </row>
    <row r="8791">
      <c r="A8791" s="1" t="s">
        <v>47</v>
      </c>
      <c r="B8791" s="7" t="s">
        <v>243</v>
      </c>
      <c r="C8791" s="1" t="s">
        <v>8588</v>
      </c>
      <c r="D8791" s="8">
        <v>0.0</v>
      </c>
      <c r="E8791" s="1"/>
      <c r="F8791" s="1">
        <v>11.2</v>
      </c>
      <c r="G8791" s="1"/>
      <c r="H8791" s="1"/>
    </row>
    <row r="8792">
      <c r="A8792" s="1" t="s">
        <v>47</v>
      </c>
      <c r="B8792" s="7" t="s">
        <v>243</v>
      </c>
      <c r="C8792" s="1" t="s">
        <v>8589</v>
      </c>
      <c r="D8792" s="8">
        <v>0.0</v>
      </c>
      <c r="E8792" s="1"/>
      <c r="F8792" s="1">
        <v>10.4</v>
      </c>
      <c r="G8792" s="1"/>
      <c r="H8792" s="1"/>
    </row>
    <row r="8793">
      <c r="A8793" s="1" t="s">
        <v>47</v>
      </c>
      <c r="B8793" s="7" t="s">
        <v>243</v>
      </c>
      <c r="C8793" s="1" t="s">
        <v>8590</v>
      </c>
      <c r="D8793" s="8">
        <v>0.0</v>
      </c>
      <c r="E8793" s="1"/>
      <c r="F8793" s="1">
        <v>8.6</v>
      </c>
      <c r="G8793" s="1"/>
      <c r="H8793" s="1"/>
    </row>
    <row r="8794">
      <c r="A8794" s="1" t="s">
        <v>47</v>
      </c>
      <c r="B8794" s="7" t="s">
        <v>243</v>
      </c>
      <c r="C8794" s="1" t="s">
        <v>8591</v>
      </c>
      <c r="D8794" s="8">
        <v>0.0</v>
      </c>
      <c r="E8794" s="1"/>
      <c r="F8794" s="1">
        <v>11.1</v>
      </c>
      <c r="G8794" s="1"/>
      <c r="H8794" s="1"/>
    </row>
    <row r="8795">
      <c r="A8795" s="1" t="s">
        <v>47</v>
      </c>
      <c r="B8795" s="7" t="s">
        <v>243</v>
      </c>
      <c r="C8795" s="1" t="s">
        <v>8592</v>
      </c>
      <c r="D8795" s="8">
        <v>0.0</v>
      </c>
      <c r="E8795" s="1"/>
      <c r="F8795" s="1">
        <v>11.9</v>
      </c>
      <c r="G8795" s="1"/>
      <c r="H8795" s="1"/>
    </row>
    <row r="8796">
      <c r="A8796" s="1" t="s">
        <v>47</v>
      </c>
      <c r="B8796" s="7" t="s">
        <v>243</v>
      </c>
      <c r="C8796" s="1" t="s">
        <v>8593</v>
      </c>
      <c r="D8796" s="8">
        <v>0.0</v>
      </c>
      <c r="E8796" s="1"/>
      <c r="F8796" s="1">
        <v>7.1</v>
      </c>
      <c r="G8796" s="1"/>
      <c r="H8796" s="1"/>
    </row>
    <row r="8797">
      <c r="A8797" s="1" t="s">
        <v>47</v>
      </c>
      <c r="B8797" s="7" t="s">
        <v>243</v>
      </c>
      <c r="C8797" s="1" t="s">
        <v>8594</v>
      </c>
      <c r="D8797" s="8">
        <v>0.0</v>
      </c>
      <c r="E8797" s="1"/>
      <c r="F8797" s="1">
        <v>3.5</v>
      </c>
      <c r="G8797" s="1"/>
      <c r="H8797" s="1"/>
    </row>
    <row r="8798">
      <c r="A8798" s="1" t="s">
        <v>47</v>
      </c>
      <c r="B8798" s="7" t="s">
        <v>243</v>
      </c>
      <c r="C8798" s="1" t="s">
        <v>8595</v>
      </c>
      <c r="D8798" s="8">
        <v>0.0</v>
      </c>
      <c r="E8798" s="1"/>
      <c r="F8798" s="1">
        <v>11.8</v>
      </c>
      <c r="G8798" s="1"/>
      <c r="H8798" s="1"/>
    </row>
    <row r="8799">
      <c r="A8799" s="1" t="s">
        <v>47</v>
      </c>
      <c r="B8799" s="7" t="s">
        <v>243</v>
      </c>
      <c r="C8799" s="1" t="s">
        <v>8596</v>
      </c>
      <c r="D8799" s="8">
        <v>0.0</v>
      </c>
      <c r="E8799" s="1"/>
      <c r="F8799" s="1">
        <v>11.5</v>
      </c>
      <c r="G8799" s="1"/>
      <c r="H8799" s="1"/>
    </row>
    <row r="8800">
      <c r="A8800" s="1" t="s">
        <v>47</v>
      </c>
      <c r="B8800" s="7" t="s">
        <v>243</v>
      </c>
      <c r="C8800" s="1" t="s">
        <v>8597</v>
      </c>
      <c r="D8800" s="8">
        <v>0.0</v>
      </c>
      <c r="E8800" s="1"/>
      <c r="F8800" s="1">
        <v>10.7</v>
      </c>
      <c r="G8800" s="1"/>
      <c r="H8800" s="1"/>
    </row>
    <row r="8801">
      <c r="A8801" s="1" t="s">
        <v>47</v>
      </c>
      <c r="B8801" s="7" t="s">
        <v>243</v>
      </c>
      <c r="C8801" s="1" t="s">
        <v>8598</v>
      </c>
      <c r="D8801" s="8">
        <v>0.0</v>
      </c>
      <c r="E8801" s="1"/>
      <c r="F8801" s="1">
        <v>9.6</v>
      </c>
      <c r="G8801" s="1"/>
      <c r="H8801" s="1"/>
    </row>
    <row r="8802">
      <c r="A8802" s="1" t="s">
        <v>47</v>
      </c>
      <c r="B8802" s="7" t="s">
        <v>243</v>
      </c>
      <c r="C8802" s="1" t="s">
        <v>8599</v>
      </c>
      <c r="D8802" s="8">
        <v>0.0</v>
      </c>
      <c r="E8802" s="1"/>
      <c r="F8802" s="1">
        <v>10.7</v>
      </c>
      <c r="G8802" s="1"/>
      <c r="H8802" s="1"/>
    </row>
    <row r="8803">
      <c r="A8803" s="1" t="s">
        <v>47</v>
      </c>
      <c r="B8803" s="7" t="s">
        <v>243</v>
      </c>
      <c r="C8803" s="1" t="s">
        <v>8600</v>
      </c>
      <c r="D8803" s="8">
        <v>0.0</v>
      </c>
      <c r="E8803" s="1"/>
      <c r="F8803" s="1">
        <v>9.7</v>
      </c>
      <c r="G8803" s="1"/>
      <c r="H8803" s="1"/>
    </row>
    <row r="8804">
      <c r="A8804" s="1" t="s">
        <v>47</v>
      </c>
      <c r="B8804" s="7" t="s">
        <v>243</v>
      </c>
      <c r="C8804" s="1" t="s">
        <v>8601</v>
      </c>
      <c r="D8804" s="8">
        <v>0.0</v>
      </c>
      <c r="E8804" s="1"/>
      <c r="F8804" s="1">
        <v>15.6</v>
      </c>
      <c r="G8804" s="1"/>
      <c r="H8804" s="1"/>
    </row>
    <row r="8805">
      <c r="A8805" s="1" t="s">
        <v>47</v>
      </c>
      <c r="B8805" s="7" t="s">
        <v>243</v>
      </c>
      <c r="C8805" s="1" t="s">
        <v>8602</v>
      </c>
      <c r="D8805" s="8">
        <v>0.0</v>
      </c>
      <c r="E8805" s="1"/>
      <c r="F8805" s="1">
        <v>12.2</v>
      </c>
      <c r="G8805" s="1"/>
      <c r="H8805" s="1"/>
    </row>
    <row r="8806">
      <c r="A8806" s="1" t="s">
        <v>47</v>
      </c>
      <c r="B8806" s="7" t="s">
        <v>243</v>
      </c>
      <c r="C8806" s="1" t="s">
        <v>8603</v>
      </c>
      <c r="D8806" s="8">
        <v>0.0</v>
      </c>
      <c r="E8806" s="1"/>
      <c r="F8806" s="1">
        <v>1.0</v>
      </c>
      <c r="G8806" s="1"/>
      <c r="H8806" s="1"/>
    </row>
    <row r="8807">
      <c r="A8807" s="1" t="s">
        <v>47</v>
      </c>
      <c r="B8807" s="7" t="s">
        <v>243</v>
      </c>
      <c r="C8807" s="1" t="s">
        <v>8604</v>
      </c>
      <c r="D8807" s="8">
        <v>0.0</v>
      </c>
      <c r="E8807" s="1"/>
      <c r="F8807" s="1">
        <v>9.0</v>
      </c>
      <c r="G8807" s="1"/>
      <c r="H8807" s="1"/>
    </row>
    <row r="8808">
      <c r="A8808" s="1" t="s">
        <v>47</v>
      </c>
      <c r="B8808" s="7" t="s">
        <v>243</v>
      </c>
      <c r="C8808" s="1" t="s">
        <v>8605</v>
      </c>
      <c r="D8808" s="8">
        <v>1.0</v>
      </c>
      <c r="E8808" s="1"/>
      <c r="F8808" s="1">
        <v>24.7</v>
      </c>
      <c r="G8808" s="1"/>
      <c r="H8808" s="1"/>
    </row>
    <row r="8809">
      <c r="A8809" s="1" t="s">
        <v>47</v>
      </c>
      <c r="B8809" s="7" t="s">
        <v>243</v>
      </c>
      <c r="C8809" s="1" t="s">
        <v>8606</v>
      </c>
      <c r="D8809" s="8">
        <v>0.0</v>
      </c>
      <c r="E8809" s="1"/>
      <c r="F8809" s="1">
        <v>1.0</v>
      </c>
      <c r="G8809" s="1"/>
      <c r="H8809" s="1"/>
    </row>
    <row r="8810">
      <c r="A8810" s="1" t="s">
        <v>47</v>
      </c>
      <c r="B8810" s="7" t="s">
        <v>243</v>
      </c>
      <c r="C8810" s="1" t="s">
        <v>8607</v>
      </c>
      <c r="D8810" s="8">
        <v>0.0</v>
      </c>
      <c r="E8810" s="1"/>
      <c r="F8810" s="1">
        <v>7.0</v>
      </c>
      <c r="G8810" s="1"/>
      <c r="H8810" s="1"/>
    </row>
    <row r="8811">
      <c r="A8811" s="1" t="s">
        <v>47</v>
      </c>
      <c r="B8811" s="7" t="s">
        <v>243</v>
      </c>
      <c r="C8811" s="1" t="s">
        <v>8608</v>
      </c>
      <c r="D8811" s="8">
        <v>0.0</v>
      </c>
      <c r="E8811" s="1"/>
      <c r="F8811" s="1">
        <v>12.0</v>
      </c>
      <c r="G8811" s="1"/>
      <c r="H8811" s="1"/>
    </row>
    <row r="8812">
      <c r="A8812" s="1" t="s">
        <v>47</v>
      </c>
      <c r="B8812" s="7" t="s">
        <v>243</v>
      </c>
      <c r="C8812" s="1" t="s">
        <v>8609</v>
      </c>
      <c r="D8812" s="8">
        <v>0.0</v>
      </c>
      <c r="E8812" s="1"/>
      <c r="F8812" s="1">
        <v>8.0</v>
      </c>
      <c r="G8812" s="1"/>
      <c r="H8812" s="1"/>
    </row>
    <row r="8813">
      <c r="A8813" s="1" t="s">
        <v>47</v>
      </c>
      <c r="B8813" s="7" t="s">
        <v>243</v>
      </c>
      <c r="C8813" s="1" t="s">
        <v>8610</v>
      </c>
      <c r="D8813" s="8">
        <v>0.0</v>
      </c>
      <c r="E8813" s="1"/>
      <c r="F8813" s="1">
        <v>12.0</v>
      </c>
      <c r="G8813" s="1"/>
      <c r="H8813" s="1"/>
    </row>
    <row r="8814">
      <c r="A8814" s="1" t="s">
        <v>47</v>
      </c>
      <c r="B8814" s="7" t="s">
        <v>243</v>
      </c>
      <c r="C8814" s="1" t="s">
        <v>8611</v>
      </c>
      <c r="D8814" s="8">
        <v>0.0</v>
      </c>
      <c r="E8814" s="1"/>
      <c r="F8814" s="1">
        <v>11.0</v>
      </c>
      <c r="G8814" s="1"/>
      <c r="H8814" s="1"/>
    </row>
    <row r="8815">
      <c r="A8815" s="1" t="s">
        <v>47</v>
      </c>
      <c r="B8815" s="7" t="s">
        <v>243</v>
      </c>
      <c r="C8815" s="1" t="s">
        <v>8612</v>
      </c>
      <c r="D8815" s="8">
        <v>0.0</v>
      </c>
      <c r="E8815" s="1"/>
      <c r="F8815" s="1">
        <v>40.0</v>
      </c>
      <c r="G8815" s="1"/>
      <c r="H8815" s="1"/>
    </row>
    <row r="8816">
      <c r="A8816" s="1" t="s">
        <v>47</v>
      </c>
      <c r="B8816" s="7" t="s">
        <v>243</v>
      </c>
      <c r="C8816" s="1" t="s">
        <v>8613</v>
      </c>
      <c r="D8816" s="8">
        <v>0.0</v>
      </c>
      <c r="E8816" s="1"/>
      <c r="F8816" s="1">
        <v>11.0</v>
      </c>
      <c r="G8816" s="1"/>
      <c r="H8816" s="1"/>
    </row>
    <row r="8817">
      <c r="A8817" s="1" t="s">
        <v>47</v>
      </c>
      <c r="B8817" s="7" t="s">
        <v>243</v>
      </c>
      <c r="C8817" s="1" t="s">
        <v>8614</v>
      </c>
      <c r="D8817" s="8">
        <v>0.0</v>
      </c>
      <c r="E8817" s="1"/>
      <c r="F8817" s="1">
        <v>13.0</v>
      </c>
      <c r="G8817" s="1"/>
      <c r="H8817" s="1"/>
    </row>
    <row r="8818">
      <c r="A8818" s="1" t="s">
        <v>47</v>
      </c>
      <c r="B8818" s="7" t="s">
        <v>243</v>
      </c>
      <c r="C8818" s="1" t="s">
        <v>8615</v>
      </c>
      <c r="D8818" s="8">
        <v>0.0</v>
      </c>
      <c r="E8818" s="1"/>
      <c r="F8818" s="1">
        <v>11.5</v>
      </c>
      <c r="G8818" s="1"/>
      <c r="H8818" s="1"/>
    </row>
    <row r="8819">
      <c r="A8819" s="1" t="s">
        <v>47</v>
      </c>
      <c r="B8819" s="7" t="s">
        <v>243</v>
      </c>
      <c r="C8819" s="1" t="s">
        <v>8616</v>
      </c>
      <c r="D8819" s="8">
        <v>0.0</v>
      </c>
      <c r="E8819" s="1"/>
      <c r="F8819" s="1">
        <v>1.0</v>
      </c>
      <c r="G8819" s="1"/>
      <c r="H8819" s="1"/>
    </row>
    <row r="8820">
      <c r="A8820" s="1" t="s">
        <v>47</v>
      </c>
      <c r="B8820" s="7" t="s">
        <v>243</v>
      </c>
      <c r="C8820" s="1" t="s">
        <v>8617</v>
      </c>
      <c r="D8820" s="8">
        <v>0.0</v>
      </c>
      <c r="E8820" s="1"/>
      <c r="F8820" s="1">
        <v>12.0</v>
      </c>
      <c r="G8820" s="1"/>
      <c r="H8820" s="1"/>
    </row>
    <row r="8821">
      <c r="A8821" s="1" t="s">
        <v>47</v>
      </c>
      <c r="B8821" s="7" t="s">
        <v>243</v>
      </c>
      <c r="C8821" s="1" t="s">
        <v>8618</v>
      </c>
      <c r="D8821" s="8">
        <v>0.0</v>
      </c>
      <c r="E8821" s="1"/>
      <c r="F8821" s="1">
        <v>2.0</v>
      </c>
      <c r="G8821" s="1"/>
      <c r="H8821" s="1"/>
    </row>
    <row r="8822">
      <c r="A8822" s="1" t="s">
        <v>47</v>
      </c>
      <c r="B8822" s="7" t="s">
        <v>243</v>
      </c>
      <c r="C8822" s="1" t="s">
        <v>8619</v>
      </c>
      <c r="D8822" s="8">
        <v>0.0</v>
      </c>
      <c r="E8822" s="1"/>
      <c r="F8822" s="1">
        <v>12.0</v>
      </c>
      <c r="G8822" s="1"/>
      <c r="H8822" s="1"/>
    </row>
    <row r="8823">
      <c r="A8823" s="1" t="s">
        <v>47</v>
      </c>
      <c r="B8823" s="7" t="s">
        <v>243</v>
      </c>
      <c r="C8823" s="1" t="s">
        <v>8620</v>
      </c>
      <c r="D8823" s="8">
        <v>0.0</v>
      </c>
      <c r="E8823" s="1"/>
      <c r="F8823" s="1">
        <v>12.0</v>
      </c>
      <c r="G8823" s="1"/>
      <c r="H8823" s="1"/>
    </row>
    <row r="8824">
      <c r="A8824" s="1" t="s">
        <v>47</v>
      </c>
      <c r="B8824" s="7" t="s">
        <v>243</v>
      </c>
      <c r="C8824" s="1" t="s">
        <v>8621</v>
      </c>
      <c r="D8824" s="8">
        <v>0.0</v>
      </c>
      <c r="E8824" s="1"/>
      <c r="F8824" s="1">
        <v>12.0</v>
      </c>
      <c r="G8824" s="1"/>
      <c r="H8824" s="1"/>
    </row>
    <row r="8825">
      <c r="A8825" s="1" t="s">
        <v>47</v>
      </c>
      <c r="B8825" s="7" t="s">
        <v>243</v>
      </c>
      <c r="C8825" s="1" t="s">
        <v>8622</v>
      </c>
      <c r="D8825" s="8">
        <v>0.0</v>
      </c>
      <c r="E8825" s="1"/>
      <c r="F8825" s="1">
        <v>20.0</v>
      </c>
      <c r="G8825" s="1"/>
      <c r="H8825" s="1"/>
    </row>
    <row r="8826">
      <c r="A8826" s="1" t="s">
        <v>47</v>
      </c>
      <c r="B8826" s="7" t="s">
        <v>243</v>
      </c>
      <c r="C8826" s="1" t="s">
        <v>8623</v>
      </c>
      <c r="D8826" s="8">
        <v>0.0</v>
      </c>
      <c r="E8826" s="1"/>
      <c r="F8826" s="1">
        <v>11.0</v>
      </c>
      <c r="G8826" s="1"/>
      <c r="H8826" s="1"/>
    </row>
    <row r="8827">
      <c r="A8827" s="1" t="s">
        <v>47</v>
      </c>
      <c r="B8827" s="7" t="s">
        <v>243</v>
      </c>
      <c r="C8827" s="1" t="s">
        <v>8624</v>
      </c>
      <c r="D8827" s="8">
        <v>0.0</v>
      </c>
      <c r="E8827" s="1"/>
      <c r="F8827" s="1">
        <v>18.0</v>
      </c>
      <c r="G8827" s="1"/>
      <c r="H8827" s="1"/>
    </row>
    <row r="8828">
      <c r="A8828" s="1" t="s">
        <v>47</v>
      </c>
      <c r="B8828" s="7" t="s">
        <v>243</v>
      </c>
      <c r="C8828" s="1" t="s">
        <v>8625</v>
      </c>
      <c r="D8828" s="8">
        <v>0.0</v>
      </c>
      <c r="E8828" s="1"/>
      <c r="F8828" s="1">
        <v>1.0</v>
      </c>
      <c r="G8828" s="1"/>
      <c r="H8828" s="1"/>
    </row>
    <row r="8829">
      <c r="A8829" s="1" t="s">
        <v>47</v>
      </c>
      <c r="B8829" s="7" t="s">
        <v>243</v>
      </c>
      <c r="C8829" s="1" t="s">
        <v>8626</v>
      </c>
      <c r="D8829" s="8">
        <v>0.0</v>
      </c>
      <c r="E8829" s="1"/>
      <c r="F8829" s="1">
        <v>12.0</v>
      </c>
      <c r="G8829" s="1"/>
      <c r="H8829" s="1"/>
    </row>
    <row r="8830">
      <c r="A8830" s="1" t="s">
        <v>47</v>
      </c>
      <c r="B8830" s="7" t="s">
        <v>243</v>
      </c>
      <c r="C8830" s="1" t="s">
        <v>8627</v>
      </c>
      <c r="D8830" s="8">
        <v>0.0</v>
      </c>
      <c r="E8830" s="1"/>
      <c r="F8830" s="1">
        <v>1.0</v>
      </c>
      <c r="G8830" s="1"/>
      <c r="H8830" s="1"/>
    </row>
    <row r="8831">
      <c r="A8831" s="1" t="s">
        <v>47</v>
      </c>
      <c r="B8831" s="7" t="s">
        <v>243</v>
      </c>
      <c r="C8831" s="1" t="s">
        <v>8628</v>
      </c>
      <c r="D8831" s="8">
        <v>0.0</v>
      </c>
      <c r="E8831" s="1"/>
      <c r="F8831" s="1">
        <v>11.0</v>
      </c>
      <c r="G8831" s="1"/>
      <c r="H8831" s="1"/>
    </row>
    <row r="8832">
      <c r="A8832" s="1" t="s">
        <v>47</v>
      </c>
      <c r="B8832" s="7" t="s">
        <v>244</v>
      </c>
      <c r="C8832" s="1" t="s">
        <v>8629</v>
      </c>
      <c r="D8832" s="8">
        <v>0.0</v>
      </c>
      <c r="E8832" s="1"/>
      <c r="F8832" s="1">
        <v>1.9</v>
      </c>
      <c r="G8832" s="1"/>
      <c r="H8832" s="1"/>
    </row>
    <row r="8833">
      <c r="A8833" s="1" t="s">
        <v>47</v>
      </c>
      <c r="B8833" s="7" t="s">
        <v>244</v>
      </c>
      <c r="C8833" s="1" t="s">
        <v>3446</v>
      </c>
      <c r="D8833" s="8">
        <v>0.0</v>
      </c>
      <c r="E8833" s="1"/>
      <c r="F8833" s="1">
        <v>1.9</v>
      </c>
      <c r="G8833" s="1"/>
      <c r="H8833" s="1"/>
    </row>
    <row r="8834">
      <c r="A8834" s="1" t="s">
        <v>47</v>
      </c>
      <c r="B8834" s="7" t="s">
        <v>244</v>
      </c>
      <c r="C8834" s="1" t="s">
        <v>8630</v>
      </c>
      <c r="D8834" s="8">
        <v>0.0</v>
      </c>
      <c r="E8834" s="1"/>
      <c r="F8834" s="1">
        <v>11.2</v>
      </c>
      <c r="G8834" s="1"/>
      <c r="H8834" s="1"/>
    </row>
    <row r="8835">
      <c r="A8835" s="1" t="s">
        <v>47</v>
      </c>
      <c r="B8835" s="7" t="s">
        <v>244</v>
      </c>
      <c r="C8835" s="1" t="s">
        <v>8631</v>
      </c>
      <c r="D8835" s="8">
        <v>1.0</v>
      </c>
      <c r="E8835" s="1"/>
      <c r="F8835" s="1">
        <v>2.3</v>
      </c>
      <c r="G8835" s="1"/>
      <c r="H8835" s="1"/>
    </row>
    <row r="8836">
      <c r="A8836" s="1" t="s">
        <v>47</v>
      </c>
      <c r="B8836" s="7" t="s">
        <v>244</v>
      </c>
      <c r="C8836" s="1" t="s">
        <v>8632</v>
      </c>
      <c r="D8836" s="8">
        <v>0.0</v>
      </c>
      <c r="E8836" s="1"/>
      <c r="F8836" s="1">
        <v>4.0</v>
      </c>
      <c r="G8836" s="1"/>
      <c r="H8836" s="1"/>
    </row>
    <row r="8837">
      <c r="A8837" s="1" t="s">
        <v>47</v>
      </c>
      <c r="B8837" s="7" t="s">
        <v>244</v>
      </c>
      <c r="C8837" s="1" t="s">
        <v>8633</v>
      </c>
      <c r="D8837" s="8">
        <v>0.0</v>
      </c>
      <c r="E8837" s="1"/>
      <c r="F8837" s="1">
        <v>1.0</v>
      </c>
      <c r="G8837" s="1"/>
      <c r="H8837" s="1"/>
    </row>
    <row r="8838">
      <c r="A8838" s="1" t="s">
        <v>47</v>
      </c>
      <c r="B8838" s="7" t="s">
        <v>244</v>
      </c>
      <c r="C8838" s="1" t="s">
        <v>8634</v>
      </c>
      <c r="D8838" s="8">
        <v>0.0</v>
      </c>
      <c r="E8838" s="1"/>
      <c r="F8838" s="1">
        <v>1.2</v>
      </c>
      <c r="G8838" s="1"/>
      <c r="H8838" s="1"/>
    </row>
    <row r="8839">
      <c r="A8839" s="1" t="s">
        <v>47</v>
      </c>
      <c r="B8839" s="7" t="s">
        <v>244</v>
      </c>
      <c r="C8839" s="1" t="s">
        <v>8635</v>
      </c>
      <c r="D8839" s="8">
        <v>0.0</v>
      </c>
      <c r="E8839" s="1"/>
      <c r="F8839" s="1">
        <v>9.8</v>
      </c>
      <c r="G8839" s="1"/>
      <c r="H8839" s="1"/>
    </row>
    <row r="8840">
      <c r="A8840" s="1" t="s">
        <v>47</v>
      </c>
      <c r="B8840" s="7" t="s">
        <v>244</v>
      </c>
      <c r="C8840" s="1" t="s">
        <v>8636</v>
      </c>
      <c r="D8840" s="8">
        <v>0.0</v>
      </c>
      <c r="E8840" s="1"/>
      <c r="F8840" s="1">
        <v>7.4</v>
      </c>
      <c r="G8840" s="1"/>
      <c r="H8840" s="1"/>
    </row>
    <row r="8841">
      <c r="A8841" s="1" t="s">
        <v>47</v>
      </c>
      <c r="B8841" s="7" t="s">
        <v>244</v>
      </c>
      <c r="C8841" s="1" t="s">
        <v>8637</v>
      </c>
      <c r="D8841" s="8">
        <v>0.0</v>
      </c>
      <c r="E8841" s="1"/>
      <c r="F8841" s="1">
        <v>1.0</v>
      </c>
      <c r="G8841" s="1"/>
      <c r="H8841" s="1"/>
    </row>
    <row r="8842">
      <c r="A8842" s="1" t="s">
        <v>47</v>
      </c>
      <c r="B8842" s="7" t="s">
        <v>244</v>
      </c>
      <c r="C8842" s="1" t="s">
        <v>8638</v>
      </c>
      <c r="D8842" s="8">
        <v>0.0</v>
      </c>
      <c r="E8842" s="1"/>
      <c r="F8842" s="1">
        <v>1.0</v>
      </c>
      <c r="G8842" s="1"/>
      <c r="H8842" s="1"/>
    </row>
    <row r="8843">
      <c r="A8843" s="1" t="s">
        <v>47</v>
      </c>
      <c r="B8843" s="7" t="s">
        <v>244</v>
      </c>
      <c r="C8843" s="1" t="s">
        <v>8639</v>
      </c>
      <c r="D8843" s="8">
        <v>0.0</v>
      </c>
      <c r="E8843" s="1"/>
      <c r="F8843" s="1">
        <v>1.0</v>
      </c>
      <c r="G8843" s="1"/>
      <c r="H8843" s="1"/>
    </row>
    <row r="8844">
      <c r="A8844" s="1" t="s">
        <v>47</v>
      </c>
      <c r="B8844" s="7" t="s">
        <v>244</v>
      </c>
      <c r="C8844" s="1" t="s">
        <v>8640</v>
      </c>
      <c r="D8844" s="8">
        <v>0.0</v>
      </c>
      <c r="E8844" s="1"/>
      <c r="F8844" s="1">
        <v>1.0</v>
      </c>
      <c r="G8844" s="1"/>
      <c r="H8844" s="1"/>
    </row>
    <row r="8845">
      <c r="A8845" s="1" t="s">
        <v>47</v>
      </c>
      <c r="B8845" s="7" t="s">
        <v>244</v>
      </c>
      <c r="C8845" s="1" t="s">
        <v>8641</v>
      </c>
      <c r="D8845" s="8">
        <v>0.0</v>
      </c>
      <c r="E8845" s="1"/>
      <c r="F8845" s="1">
        <v>1.0</v>
      </c>
      <c r="G8845" s="1"/>
      <c r="H8845" s="1"/>
    </row>
    <row r="8846">
      <c r="A8846" s="1" t="s">
        <v>47</v>
      </c>
      <c r="B8846" s="7" t="s">
        <v>244</v>
      </c>
      <c r="C8846" s="1" t="s">
        <v>8642</v>
      </c>
      <c r="D8846" s="8">
        <v>0.0</v>
      </c>
      <c r="E8846" s="1"/>
      <c r="F8846" s="1">
        <v>1.2</v>
      </c>
      <c r="G8846" s="1"/>
      <c r="H8846" s="1"/>
    </row>
    <row r="8847">
      <c r="A8847" s="1" t="s">
        <v>47</v>
      </c>
      <c r="B8847" s="7" t="s">
        <v>244</v>
      </c>
      <c r="C8847" s="1" t="s">
        <v>8643</v>
      </c>
      <c r="D8847" s="8">
        <v>0.0</v>
      </c>
      <c r="E8847" s="1"/>
      <c r="F8847" s="1">
        <v>1.0</v>
      </c>
      <c r="G8847" s="1"/>
      <c r="H8847" s="1"/>
    </row>
    <row r="8848">
      <c r="A8848" s="1" t="s">
        <v>47</v>
      </c>
      <c r="B8848" s="7" t="s">
        <v>244</v>
      </c>
      <c r="C8848" s="1" t="s">
        <v>8644</v>
      </c>
      <c r="D8848" s="8">
        <v>0.0</v>
      </c>
      <c r="E8848" s="1"/>
      <c r="F8848" s="1">
        <v>3.7</v>
      </c>
      <c r="G8848" s="1"/>
      <c r="H8848" s="1"/>
    </row>
    <row r="8849">
      <c r="A8849" s="1" t="s">
        <v>47</v>
      </c>
      <c r="B8849" s="7" t="s">
        <v>244</v>
      </c>
      <c r="C8849" s="1" t="s">
        <v>8645</v>
      </c>
      <c r="D8849" s="8">
        <v>0.0</v>
      </c>
      <c r="E8849" s="1"/>
      <c r="F8849" s="1">
        <v>1.0</v>
      </c>
      <c r="G8849" s="1"/>
      <c r="H8849" s="1"/>
    </row>
    <row r="8850">
      <c r="A8850" s="1" t="s">
        <v>47</v>
      </c>
      <c r="B8850" s="7" t="s">
        <v>244</v>
      </c>
      <c r="C8850" s="1" t="s">
        <v>8646</v>
      </c>
      <c r="D8850" s="8">
        <v>1.0</v>
      </c>
      <c r="E8850" s="1"/>
      <c r="F8850" s="1">
        <v>4.5</v>
      </c>
      <c r="G8850" s="1"/>
      <c r="H8850" s="1"/>
    </row>
    <row r="8851">
      <c r="A8851" s="1" t="s">
        <v>47</v>
      </c>
      <c r="B8851" s="7" t="s">
        <v>244</v>
      </c>
      <c r="C8851" s="1" t="s">
        <v>8647</v>
      </c>
      <c r="D8851" s="8">
        <v>0.0</v>
      </c>
      <c r="E8851" s="1"/>
      <c r="F8851" s="1">
        <v>1.0</v>
      </c>
      <c r="G8851" s="1"/>
      <c r="H8851" s="1"/>
    </row>
    <row r="8852">
      <c r="A8852" s="1" t="s">
        <v>47</v>
      </c>
      <c r="B8852" s="7" t="s">
        <v>244</v>
      </c>
      <c r="C8852" s="1" t="s">
        <v>8648</v>
      </c>
      <c r="D8852" s="8">
        <v>0.0</v>
      </c>
      <c r="E8852" s="1"/>
      <c r="F8852" s="1">
        <v>1.3</v>
      </c>
      <c r="G8852" s="1"/>
      <c r="H8852" s="1"/>
    </row>
    <row r="8853">
      <c r="A8853" s="1" t="s">
        <v>47</v>
      </c>
      <c r="B8853" s="7" t="s">
        <v>244</v>
      </c>
      <c r="C8853" s="1" t="s">
        <v>8649</v>
      </c>
      <c r="D8853" s="8">
        <v>0.0</v>
      </c>
      <c r="E8853" s="1"/>
      <c r="F8853" s="1">
        <v>2.0</v>
      </c>
      <c r="G8853" s="1"/>
      <c r="H8853" s="1"/>
    </row>
    <row r="8854">
      <c r="A8854" s="1" t="s">
        <v>47</v>
      </c>
      <c r="B8854" s="7" t="s">
        <v>244</v>
      </c>
      <c r="C8854" s="1" t="s">
        <v>7121</v>
      </c>
      <c r="D8854" s="8">
        <v>0.0</v>
      </c>
      <c r="E8854" s="1"/>
      <c r="F8854" s="1">
        <v>1.0</v>
      </c>
      <c r="G8854" s="1"/>
      <c r="H8854" s="1"/>
    </row>
    <row r="8855">
      <c r="A8855" s="1" t="s">
        <v>47</v>
      </c>
      <c r="B8855" s="7" t="s">
        <v>244</v>
      </c>
      <c r="C8855" s="1" t="s">
        <v>8650</v>
      </c>
      <c r="D8855" s="8">
        <v>0.0</v>
      </c>
      <c r="E8855" s="1"/>
      <c r="F8855" s="1">
        <v>1.0</v>
      </c>
      <c r="G8855" s="1"/>
      <c r="H8855" s="1"/>
    </row>
    <row r="8856">
      <c r="A8856" s="1" t="s">
        <v>47</v>
      </c>
      <c r="B8856" s="7" t="s">
        <v>244</v>
      </c>
      <c r="C8856" s="1" t="s">
        <v>8651</v>
      </c>
      <c r="D8856" s="8">
        <v>0.0</v>
      </c>
      <c r="E8856" s="1"/>
      <c r="F8856" s="1">
        <v>2.0</v>
      </c>
      <c r="G8856" s="1"/>
      <c r="H8856" s="1"/>
    </row>
    <row r="8857">
      <c r="A8857" s="1" t="s">
        <v>47</v>
      </c>
      <c r="B8857" s="7" t="s">
        <v>244</v>
      </c>
      <c r="C8857" s="1" t="s">
        <v>8652</v>
      </c>
      <c r="D8857" s="8">
        <v>0.0</v>
      </c>
      <c r="E8857" s="1"/>
      <c r="F8857" s="1">
        <v>2.2</v>
      </c>
      <c r="G8857" s="1"/>
      <c r="H8857" s="1"/>
    </row>
    <row r="8858">
      <c r="A8858" s="1" t="s">
        <v>47</v>
      </c>
      <c r="B8858" s="7" t="s">
        <v>244</v>
      </c>
      <c r="C8858" s="1" t="s">
        <v>8653</v>
      </c>
      <c r="D8858" s="8">
        <v>0.0</v>
      </c>
      <c r="E8858" s="1"/>
      <c r="F8858" s="1">
        <v>2.0</v>
      </c>
      <c r="G8858" s="1"/>
      <c r="H8858" s="1"/>
    </row>
    <row r="8859">
      <c r="A8859" s="1" t="s">
        <v>47</v>
      </c>
      <c r="B8859" s="7" t="s">
        <v>244</v>
      </c>
      <c r="C8859" s="1" t="s">
        <v>8654</v>
      </c>
      <c r="D8859" s="8">
        <v>0.0</v>
      </c>
      <c r="E8859" s="1"/>
      <c r="F8859" s="1">
        <v>2.6</v>
      </c>
      <c r="G8859" s="1"/>
      <c r="H8859" s="1"/>
    </row>
    <row r="8860">
      <c r="A8860" s="1" t="s">
        <v>47</v>
      </c>
      <c r="B8860" s="7" t="s">
        <v>244</v>
      </c>
      <c r="C8860" s="1" t="s">
        <v>8655</v>
      </c>
      <c r="D8860" s="8">
        <v>0.0</v>
      </c>
      <c r="E8860" s="1"/>
      <c r="F8860" s="1">
        <v>1.0</v>
      </c>
      <c r="G8860" s="1"/>
      <c r="H8860" s="1"/>
    </row>
    <row r="8861">
      <c r="A8861" s="1" t="s">
        <v>47</v>
      </c>
      <c r="B8861" s="7" t="s">
        <v>244</v>
      </c>
      <c r="C8861" s="1" t="s">
        <v>8656</v>
      </c>
      <c r="D8861" s="8">
        <v>0.0</v>
      </c>
      <c r="E8861" s="1"/>
      <c r="F8861" s="1">
        <v>1.0</v>
      </c>
      <c r="G8861" s="1"/>
      <c r="H8861" s="1"/>
    </row>
    <row r="8862">
      <c r="A8862" s="1" t="s">
        <v>47</v>
      </c>
      <c r="B8862" s="7" t="s">
        <v>244</v>
      </c>
      <c r="C8862" s="1" t="s">
        <v>8657</v>
      </c>
      <c r="D8862" s="8">
        <v>0.0</v>
      </c>
      <c r="E8862" s="1"/>
      <c r="F8862" s="1">
        <v>1.0</v>
      </c>
      <c r="G8862" s="1"/>
      <c r="H8862" s="1"/>
    </row>
    <row r="8863">
      <c r="A8863" s="1" t="s">
        <v>47</v>
      </c>
      <c r="B8863" s="7" t="s">
        <v>244</v>
      </c>
      <c r="C8863" s="1" t="s">
        <v>8658</v>
      </c>
      <c r="D8863" s="8">
        <v>0.0</v>
      </c>
      <c r="E8863" s="1"/>
      <c r="F8863" s="1">
        <v>1.0</v>
      </c>
      <c r="G8863" s="1"/>
      <c r="H8863" s="1"/>
    </row>
    <row r="8864">
      <c r="A8864" s="1" t="s">
        <v>47</v>
      </c>
      <c r="B8864" s="7" t="s">
        <v>244</v>
      </c>
      <c r="C8864" s="1" t="s">
        <v>8659</v>
      </c>
      <c r="D8864" s="8">
        <v>0.0</v>
      </c>
      <c r="E8864" s="1"/>
      <c r="F8864" s="1">
        <v>1.0</v>
      </c>
      <c r="G8864" s="1"/>
      <c r="H8864" s="1"/>
    </row>
    <row r="8865">
      <c r="A8865" s="1" t="s">
        <v>47</v>
      </c>
      <c r="B8865" s="7" t="s">
        <v>244</v>
      </c>
      <c r="C8865" s="1" t="s">
        <v>8660</v>
      </c>
      <c r="D8865" s="8">
        <v>0.0</v>
      </c>
      <c r="E8865" s="1"/>
      <c r="F8865" s="1">
        <v>1.0</v>
      </c>
      <c r="G8865" s="1"/>
      <c r="H8865" s="1"/>
    </row>
    <row r="8866">
      <c r="A8866" s="1" t="s">
        <v>47</v>
      </c>
      <c r="B8866" s="7" t="s">
        <v>244</v>
      </c>
      <c r="C8866" s="1" t="s">
        <v>8661</v>
      </c>
      <c r="D8866" s="8">
        <v>0.0</v>
      </c>
      <c r="E8866" s="1"/>
      <c r="F8866" s="1">
        <v>1.0</v>
      </c>
      <c r="G8866" s="1"/>
      <c r="H8866" s="1"/>
    </row>
    <row r="8867">
      <c r="A8867" s="1" t="s">
        <v>47</v>
      </c>
      <c r="B8867" s="7" t="s">
        <v>244</v>
      </c>
      <c r="C8867" s="1" t="s">
        <v>8662</v>
      </c>
      <c r="D8867" s="8">
        <v>0.0</v>
      </c>
      <c r="E8867" s="1"/>
      <c r="F8867" s="1">
        <v>2.5</v>
      </c>
      <c r="G8867" s="1"/>
      <c r="H8867" s="1"/>
    </row>
    <row r="8868">
      <c r="A8868" s="1" t="s">
        <v>47</v>
      </c>
      <c r="B8868" s="7" t="s">
        <v>244</v>
      </c>
      <c r="C8868" s="1" t="s">
        <v>8663</v>
      </c>
      <c r="D8868" s="8">
        <v>0.0</v>
      </c>
      <c r="E8868" s="1"/>
      <c r="F8868" s="1">
        <v>1.0</v>
      </c>
      <c r="G8868" s="1"/>
      <c r="H8868" s="1"/>
    </row>
    <row r="8869">
      <c r="A8869" s="1" t="s">
        <v>47</v>
      </c>
      <c r="B8869" s="7" t="s">
        <v>244</v>
      </c>
      <c r="C8869" s="1" t="s">
        <v>8664</v>
      </c>
      <c r="D8869" s="8">
        <v>0.0</v>
      </c>
      <c r="E8869" s="1"/>
      <c r="F8869" s="1">
        <v>1.3</v>
      </c>
      <c r="G8869" s="1"/>
      <c r="H8869" s="1"/>
    </row>
    <row r="8870">
      <c r="A8870" s="1" t="s">
        <v>47</v>
      </c>
      <c r="B8870" s="7" t="s">
        <v>244</v>
      </c>
      <c r="C8870" s="1" t="s">
        <v>8665</v>
      </c>
      <c r="D8870" s="8">
        <v>0.0</v>
      </c>
      <c r="E8870" s="1"/>
      <c r="F8870" s="1">
        <v>2.0</v>
      </c>
      <c r="G8870" s="1"/>
      <c r="H8870" s="1"/>
    </row>
    <row r="8871">
      <c r="A8871" s="1" t="s">
        <v>47</v>
      </c>
      <c r="B8871" s="7" t="s">
        <v>244</v>
      </c>
      <c r="C8871" s="1" t="s">
        <v>8666</v>
      </c>
      <c r="D8871" s="8">
        <v>0.0</v>
      </c>
      <c r="E8871" s="1"/>
      <c r="F8871" s="1">
        <v>6.7</v>
      </c>
      <c r="G8871" s="1"/>
      <c r="H8871" s="1"/>
    </row>
    <row r="8872">
      <c r="A8872" s="1" t="s">
        <v>47</v>
      </c>
      <c r="B8872" s="7" t="s">
        <v>244</v>
      </c>
      <c r="C8872" s="1" t="s">
        <v>8667</v>
      </c>
      <c r="D8872" s="8">
        <v>0.0</v>
      </c>
      <c r="E8872" s="1"/>
      <c r="F8872" s="1">
        <v>5.7</v>
      </c>
      <c r="G8872" s="1"/>
      <c r="H8872" s="1"/>
    </row>
    <row r="8873">
      <c r="A8873" s="1" t="s">
        <v>47</v>
      </c>
      <c r="B8873" s="7" t="s">
        <v>244</v>
      </c>
      <c r="C8873" s="1" t="s">
        <v>8668</v>
      </c>
      <c r="D8873" s="8">
        <v>0.0</v>
      </c>
      <c r="E8873" s="1"/>
      <c r="F8873" s="1">
        <v>1.0</v>
      </c>
      <c r="G8873" s="1"/>
      <c r="H8873" s="1"/>
    </row>
    <row r="8874">
      <c r="A8874" s="1" t="s">
        <v>47</v>
      </c>
      <c r="B8874" s="7" t="s">
        <v>244</v>
      </c>
      <c r="C8874" s="1" t="s">
        <v>8669</v>
      </c>
      <c r="D8874" s="8">
        <v>0.0</v>
      </c>
      <c r="E8874" s="1"/>
      <c r="F8874" s="1">
        <v>1.0</v>
      </c>
      <c r="G8874" s="1"/>
      <c r="H8874" s="1"/>
    </row>
    <row r="8875">
      <c r="A8875" s="1" t="s">
        <v>47</v>
      </c>
      <c r="B8875" s="7" t="s">
        <v>244</v>
      </c>
      <c r="C8875" s="1" t="s">
        <v>8670</v>
      </c>
      <c r="D8875" s="8">
        <v>0.0</v>
      </c>
      <c r="E8875" s="1"/>
      <c r="F8875" s="1">
        <v>2.3</v>
      </c>
      <c r="G8875" s="1"/>
      <c r="H8875" s="1"/>
    </row>
    <row r="8876">
      <c r="A8876" s="1" t="s">
        <v>47</v>
      </c>
      <c r="B8876" s="7" t="s">
        <v>244</v>
      </c>
      <c r="C8876" s="1" t="s">
        <v>8671</v>
      </c>
      <c r="D8876" s="8">
        <v>0.0</v>
      </c>
      <c r="E8876" s="1"/>
      <c r="F8876" s="1">
        <v>1.0</v>
      </c>
      <c r="G8876" s="1"/>
      <c r="H8876" s="1"/>
    </row>
    <row r="8877">
      <c r="A8877" s="1" t="s">
        <v>47</v>
      </c>
      <c r="B8877" s="7" t="s">
        <v>244</v>
      </c>
      <c r="C8877" s="1" t="s">
        <v>8672</v>
      </c>
      <c r="D8877" s="8">
        <v>0.0</v>
      </c>
      <c r="E8877" s="1"/>
      <c r="F8877" s="1">
        <v>5.0</v>
      </c>
      <c r="G8877" s="1"/>
      <c r="H8877" s="1"/>
    </row>
    <row r="8878">
      <c r="A8878" s="1" t="s">
        <v>47</v>
      </c>
      <c r="B8878" s="7" t="s">
        <v>244</v>
      </c>
      <c r="C8878" s="1" t="s">
        <v>8673</v>
      </c>
      <c r="D8878" s="8">
        <v>0.0</v>
      </c>
      <c r="E8878" s="1"/>
      <c r="F8878" s="1">
        <v>1.0</v>
      </c>
      <c r="G8878" s="1"/>
      <c r="H8878" s="1"/>
    </row>
    <row r="8879">
      <c r="A8879" s="1" t="s">
        <v>47</v>
      </c>
      <c r="B8879" s="7" t="s">
        <v>244</v>
      </c>
      <c r="C8879" s="1" t="s">
        <v>8674</v>
      </c>
      <c r="D8879" s="8">
        <v>0.0</v>
      </c>
      <c r="E8879" s="1"/>
      <c r="F8879" s="1">
        <v>1.0</v>
      </c>
      <c r="G8879" s="1"/>
      <c r="H8879" s="1"/>
    </row>
    <row r="8880">
      <c r="A8880" s="1" t="s">
        <v>47</v>
      </c>
      <c r="B8880" s="7" t="s">
        <v>244</v>
      </c>
      <c r="C8880" s="1" t="s">
        <v>8675</v>
      </c>
      <c r="D8880" s="8">
        <v>0.0</v>
      </c>
      <c r="E8880" s="1"/>
      <c r="F8880" s="1">
        <v>4.3</v>
      </c>
      <c r="G8880" s="1"/>
      <c r="H8880" s="1"/>
    </row>
    <row r="8881">
      <c r="A8881" s="1" t="s">
        <v>47</v>
      </c>
      <c r="B8881" s="7" t="s">
        <v>244</v>
      </c>
      <c r="C8881" s="1" t="s">
        <v>7092</v>
      </c>
      <c r="D8881" s="8">
        <v>0.0</v>
      </c>
      <c r="E8881" s="1"/>
      <c r="F8881" s="1">
        <v>1.0</v>
      </c>
      <c r="G8881" s="1"/>
      <c r="H8881" s="1"/>
    </row>
    <row r="8882">
      <c r="A8882" s="1" t="s">
        <v>47</v>
      </c>
      <c r="B8882" s="7" t="s">
        <v>245</v>
      </c>
      <c r="C8882" s="1" t="s">
        <v>8676</v>
      </c>
      <c r="D8882" s="8">
        <v>0.0</v>
      </c>
      <c r="E8882" s="1"/>
      <c r="F8882" s="1">
        <v>1.0</v>
      </c>
      <c r="G8882" s="1"/>
      <c r="H8882" s="1"/>
    </row>
    <row r="8883">
      <c r="A8883" s="1" t="s">
        <v>47</v>
      </c>
      <c r="B8883" s="7" t="s">
        <v>245</v>
      </c>
      <c r="C8883" s="1" t="s">
        <v>8677</v>
      </c>
      <c r="D8883" s="8">
        <v>0.0</v>
      </c>
      <c r="E8883" s="1"/>
      <c r="F8883" s="1">
        <v>3.4</v>
      </c>
      <c r="G8883" s="1"/>
      <c r="H8883" s="1"/>
    </row>
    <row r="8884">
      <c r="A8884" s="1" t="s">
        <v>47</v>
      </c>
      <c r="B8884" s="7" t="s">
        <v>245</v>
      </c>
      <c r="C8884" s="1" t="s">
        <v>8678</v>
      </c>
      <c r="D8884" s="8">
        <v>0.0</v>
      </c>
      <c r="E8884" s="1"/>
      <c r="F8884" s="1">
        <v>4.8</v>
      </c>
      <c r="G8884" s="1"/>
      <c r="H8884" s="1"/>
    </row>
    <row r="8885">
      <c r="A8885" s="1" t="s">
        <v>47</v>
      </c>
      <c r="B8885" s="7" t="s">
        <v>245</v>
      </c>
      <c r="C8885" s="1" t="s">
        <v>8679</v>
      </c>
      <c r="D8885" s="8">
        <v>0.0</v>
      </c>
      <c r="E8885" s="1"/>
      <c r="F8885" s="1">
        <v>5.4</v>
      </c>
      <c r="G8885" s="1"/>
      <c r="H8885" s="1"/>
    </row>
    <row r="8886">
      <c r="A8886" s="1" t="s">
        <v>47</v>
      </c>
      <c r="B8886" s="7" t="s">
        <v>245</v>
      </c>
      <c r="C8886" s="1" t="s">
        <v>8680</v>
      </c>
      <c r="D8886" s="8">
        <v>0.0</v>
      </c>
      <c r="E8886" s="1"/>
      <c r="F8886" s="1">
        <v>1.0</v>
      </c>
      <c r="G8886" s="1"/>
      <c r="H8886" s="1"/>
    </row>
    <row r="8887">
      <c r="A8887" s="1" t="s">
        <v>47</v>
      </c>
      <c r="B8887" s="7" t="s">
        <v>245</v>
      </c>
      <c r="C8887" s="1" t="s">
        <v>8681</v>
      </c>
      <c r="D8887" s="8">
        <v>0.0</v>
      </c>
      <c r="E8887" s="1"/>
      <c r="F8887" s="1">
        <v>1.1</v>
      </c>
      <c r="G8887" s="1"/>
      <c r="H8887" s="1"/>
    </row>
    <row r="8888">
      <c r="A8888" s="1" t="s">
        <v>47</v>
      </c>
      <c r="B8888" s="7" t="s">
        <v>245</v>
      </c>
      <c r="C8888" s="1" t="s">
        <v>8682</v>
      </c>
      <c r="D8888" s="8">
        <v>0.0</v>
      </c>
      <c r="E8888" s="1"/>
      <c r="F8888" s="1">
        <v>2.3</v>
      </c>
      <c r="G8888" s="1"/>
      <c r="H8888" s="1"/>
    </row>
    <row r="8889">
      <c r="A8889" s="1" t="s">
        <v>47</v>
      </c>
      <c r="B8889" s="7" t="s">
        <v>245</v>
      </c>
      <c r="C8889" s="1" t="s">
        <v>8683</v>
      </c>
      <c r="D8889" s="8">
        <v>0.0</v>
      </c>
      <c r="E8889" s="1"/>
      <c r="F8889" s="1">
        <v>6.7</v>
      </c>
      <c r="G8889" s="1"/>
      <c r="H8889" s="1"/>
    </row>
    <row r="8890">
      <c r="A8890" s="1" t="s">
        <v>47</v>
      </c>
      <c r="B8890" s="7" t="s">
        <v>245</v>
      </c>
      <c r="C8890" s="1" t="s">
        <v>8684</v>
      </c>
      <c r="D8890" s="8">
        <v>0.0</v>
      </c>
      <c r="E8890" s="1"/>
      <c r="F8890" s="1">
        <v>6.7</v>
      </c>
      <c r="G8890" s="1"/>
      <c r="H8890" s="1"/>
    </row>
    <row r="8891">
      <c r="A8891" s="1" t="s">
        <v>47</v>
      </c>
      <c r="B8891" s="7" t="s">
        <v>245</v>
      </c>
      <c r="C8891" s="1" t="s">
        <v>8685</v>
      </c>
      <c r="D8891" s="8">
        <v>0.0</v>
      </c>
      <c r="E8891" s="1"/>
      <c r="F8891" s="1">
        <v>6.9</v>
      </c>
      <c r="G8891" s="1"/>
      <c r="H8891" s="1"/>
    </row>
    <row r="8892">
      <c r="A8892" s="1" t="s">
        <v>47</v>
      </c>
      <c r="B8892" s="7" t="s">
        <v>245</v>
      </c>
      <c r="C8892" s="1" t="s">
        <v>8686</v>
      </c>
      <c r="D8892" s="8">
        <v>0.0</v>
      </c>
      <c r="E8892" s="1"/>
      <c r="F8892" s="1">
        <v>12.8</v>
      </c>
      <c r="G8892" s="1"/>
      <c r="H8892" s="1"/>
    </row>
    <row r="8893">
      <c r="A8893" s="1" t="s">
        <v>47</v>
      </c>
      <c r="B8893" s="7" t="s">
        <v>245</v>
      </c>
      <c r="C8893" s="1" t="s">
        <v>8687</v>
      </c>
      <c r="D8893" s="8">
        <v>0.0</v>
      </c>
      <c r="E8893" s="1"/>
      <c r="F8893" s="1">
        <v>1.3</v>
      </c>
      <c r="G8893" s="1"/>
      <c r="H8893" s="1"/>
    </row>
    <row r="8894">
      <c r="A8894" s="1" t="s">
        <v>47</v>
      </c>
      <c r="B8894" s="7" t="s">
        <v>245</v>
      </c>
      <c r="C8894" s="1" t="s">
        <v>8688</v>
      </c>
      <c r="D8894" s="8">
        <v>0.0</v>
      </c>
      <c r="E8894" s="1"/>
      <c r="F8894" s="1">
        <v>1.4</v>
      </c>
      <c r="G8894" s="1"/>
      <c r="H8894" s="1"/>
    </row>
    <row r="8895">
      <c r="A8895" s="1" t="s">
        <v>47</v>
      </c>
      <c r="B8895" s="7" t="s">
        <v>245</v>
      </c>
      <c r="C8895" s="1" t="s">
        <v>8689</v>
      </c>
      <c r="D8895" s="8">
        <v>0.0</v>
      </c>
      <c r="E8895" s="1"/>
      <c r="F8895" s="1">
        <v>10.5</v>
      </c>
      <c r="G8895" s="1"/>
      <c r="H8895" s="1"/>
    </row>
    <row r="8896">
      <c r="A8896" s="1" t="s">
        <v>47</v>
      </c>
      <c r="B8896" s="7" t="s">
        <v>245</v>
      </c>
      <c r="C8896" s="1" t="s">
        <v>8690</v>
      </c>
      <c r="D8896" s="8">
        <v>0.0</v>
      </c>
      <c r="E8896" s="1"/>
      <c r="F8896" s="1">
        <v>6.4</v>
      </c>
      <c r="G8896" s="1"/>
      <c r="H8896" s="1"/>
    </row>
    <row r="8897">
      <c r="A8897" s="1" t="s">
        <v>47</v>
      </c>
      <c r="B8897" s="7" t="s">
        <v>245</v>
      </c>
      <c r="C8897" s="1" t="s">
        <v>8691</v>
      </c>
      <c r="D8897" s="8">
        <v>0.0</v>
      </c>
      <c r="E8897" s="1"/>
      <c r="F8897" s="1">
        <v>7.2</v>
      </c>
      <c r="G8897" s="1"/>
      <c r="H8897" s="1"/>
    </row>
    <row r="8898">
      <c r="A8898" s="1" t="s">
        <v>47</v>
      </c>
      <c r="B8898" s="7" t="s">
        <v>245</v>
      </c>
      <c r="C8898" s="1" t="s">
        <v>8692</v>
      </c>
      <c r="D8898" s="8">
        <v>0.0</v>
      </c>
      <c r="E8898" s="1"/>
      <c r="F8898" s="1">
        <v>8.3</v>
      </c>
      <c r="G8898" s="1"/>
      <c r="H8898" s="1"/>
    </row>
    <row r="8899">
      <c r="A8899" s="1" t="s">
        <v>47</v>
      </c>
      <c r="B8899" s="7" t="s">
        <v>245</v>
      </c>
      <c r="C8899" s="1" t="s">
        <v>8693</v>
      </c>
      <c r="D8899" s="8">
        <v>0.0</v>
      </c>
      <c r="E8899" s="1"/>
      <c r="F8899" s="1">
        <v>1.0</v>
      </c>
      <c r="G8899" s="1"/>
      <c r="H8899" s="1"/>
    </row>
    <row r="8900">
      <c r="A8900" s="1" t="s">
        <v>47</v>
      </c>
      <c r="B8900" s="7" t="s">
        <v>245</v>
      </c>
      <c r="C8900" s="1" t="s">
        <v>8694</v>
      </c>
      <c r="D8900" s="8">
        <v>0.0</v>
      </c>
      <c r="E8900" s="1"/>
      <c r="F8900" s="1">
        <v>1.8</v>
      </c>
      <c r="G8900" s="1"/>
      <c r="H8900" s="1"/>
    </row>
    <row r="8901">
      <c r="A8901" s="1" t="s">
        <v>47</v>
      </c>
      <c r="B8901" s="7" t="s">
        <v>245</v>
      </c>
      <c r="C8901" s="1" t="s">
        <v>8695</v>
      </c>
      <c r="D8901" s="8">
        <v>0.0</v>
      </c>
      <c r="E8901" s="1"/>
      <c r="F8901" s="1">
        <v>1.9</v>
      </c>
      <c r="G8901" s="1"/>
      <c r="H8901" s="1"/>
    </row>
    <row r="8902">
      <c r="A8902" s="1" t="s">
        <v>47</v>
      </c>
      <c r="B8902" s="7" t="s">
        <v>245</v>
      </c>
      <c r="C8902" s="1" t="s">
        <v>8696</v>
      </c>
      <c r="D8902" s="8">
        <v>0.0</v>
      </c>
      <c r="E8902" s="1"/>
      <c r="F8902" s="1">
        <v>2.8</v>
      </c>
      <c r="G8902" s="1"/>
      <c r="H8902" s="1"/>
    </row>
    <row r="8903">
      <c r="A8903" s="1" t="s">
        <v>47</v>
      </c>
      <c r="B8903" s="7" t="s">
        <v>245</v>
      </c>
      <c r="C8903" s="1" t="s">
        <v>8697</v>
      </c>
      <c r="D8903" s="8">
        <v>0.0</v>
      </c>
      <c r="E8903" s="1"/>
      <c r="F8903" s="1">
        <v>1.0</v>
      </c>
      <c r="G8903" s="1"/>
      <c r="H8903" s="1"/>
    </row>
    <row r="8904">
      <c r="A8904" s="1" t="s">
        <v>47</v>
      </c>
      <c r="B8904" s="7" t="s">
        <v>245</v>
      </c>
      <c r="C8904" s="1" t="s">
        <v>8698</v>
      </c>
      <c r="D8904" s="8">
        <v>0.0</v>
      </c>
      <c r="E8904" s="1"/>
      <c r="F8904" s="1">
        <v>1.6</v>
      </c>
      <c r="G8904" s="1"/>
      <c r="H8904" s="1"/>
    </row>
    <row r="8905">
      <c r="A8905" s="1" t="s">
        <v>47</v>
      </c>
      <c r="B8905" s="7" t="s">
        <v>245</v>
      </c>
      <c r="C8905" s="1" t="s">
        <v>8699</v>
      </c>
      <c r="D8905" s="8">
        <v>0.0</v>
      </c>
      <c r="E8905" s="1"/>
      <c r="F8905" s="1">
        <v>7.5</v>
      </c>
      <c r="G8905" s="1"/>
      <c r="H8905" s="1"/>
    </row>
    <row r="8906">
      <c r="A8906" s="1" t="s">
        <v>47</v>
      </c>
      <c r="B8906" s="7" t="s">
        <v>245</v>
      </c>
      <c r="C8906" s="1" t="s">
        <v>8700</v>
      </c>
      <c r="D8906" s="8">
        <v>0.0</v>
      </c>
      <c r="E8906" s="1"/>
      <c r="F8906" s="1">
        <v>30.2</v>
      </c>
      <c r="G8906" s="1"/>
      <c r="H8906" s="1"/>
    </row>
    <row r="8907">
      <c r="A8907" s="1" t="s">
        <v>47</v>
      </c>
      <c r="B8907" s="7" t="s">
        <v>245</v>
      </c>
      <c r="C8907" s="1" t="s">
        <v>8701</v>
      </c>
      <c r="D8907" s="8">
        <v>0.0</v>
      </c>
      <c r="E8907" s="1"/>
      <c r="F8907" s="1">
        <v>4.8</v>
      </c>
      <c r="G8907" s="1"/>
      <c r="H8907" s="1"/>
    </row>
    <row r="8908">
      <c r="A8908" s="1" t="s">
        <v>47</v>
      </c>
      <c r="B8908" s="7" t="s">
        <v>245</v>
      </c>
      <c r="C8908" s="1" t="s">
        <v>8702</v>
      </c>
      <c r="D8908" s="8">
        <v>0.0</v>
      </c>
      <c r="E8908" s="1"/>
      <c r="F8908" s="1">
        <v>1.2</v>
      </c>
      <c r="G8908" s="1"/>
      <c r="H8908" s="1"/>
    </row>
    <row r="8909">
      <c r="A8909" s="1" t="s">
        <v>47</v>
      </c>
      <c r="B8909" s="7" t="s">
        <v>245</v>
      </c>
      <c r="C8909" s="1" t="s">
        <v>8703</v>
      </c>
      <c r="D8909" s="8">
        <v>0.0</v>
      </c>
      <c r="E8909" s="1"/>
      <c r="F8909" s="1">
        <v>3.6</v>
      </c>
      <c r="G8909" s="1"/>
      <c r="H8909" s="1"/>
    </row>
    <row r="8910">
      <c r="A8910" s="1" t="s">
        <v>47</v>
      </c>
      <c r="B8910" s="7" t="s">
        <v>245</v>
      </c>
      <c r="C8910" s="1" t="s">
        <v>8704</v>
      </c>
      <c r="D8910" s="8">
        <v>1.0</v>
      </c>
      <c r="E8910" s="1"/>
      <c r="F8910" s="1">
        <v>2.0</v>
      </c>
      <c r="G8910" s="1"/>
      <c r="H8910" s="1"/>
    </row>
    <row r="8911">
      <c r="A8911" s="1" t="s">
        <v>47</v>
      </c>
      <c r="B8911" s="7" t="s">
        <v>245</v>
      </c>
      <c r="C8911" s="1" t="s">
        <v>8705</v>
      </c>
      <c r="D8911" s="8">
        <v>0.0</v>
      </c>
      <c r="E8911" s="1"/>
      <c r="F8911" s="1">
        <v>1.0</v>
      </c>
      <c r="G8911" s="1"/>
      <c r="H8911" s="1"/>
    </row>
    <row r="8912">
      <c r="A8912" s="1" t="s">
        <v>47</v>
      </c>
      <c r="B8912" s="7" t="s">
        <v>245</v>
      </c>
      <c r="C8912" s="1" t="s">
        <v>8706</v>
      </c>
      <c r="D8912" s="8">
        <v>0.0</v>
      </c>
      <c r="E8912" s="1"/>
      <c r="F8912" s="1">
        <v>6.9</v>
      </c>
      <c r="G8912" s="1"/>
      <c r="H8912" s="1"/>
    </row>
    <row r="8913">
      <c r="A8913" s="1" t="s">
        <v>47</v>
      </c>
      <c r="B8913" s="7" t="s">
        <v>245</v>
      </c>
      <c r="C8913" s="1" t="s">
        <v>8707</v>
      </c>
      <c r="D8913" s="8">
        <v>0.0</v>
      </c>
      <c r="E8913" s="1"/>
      <c r="F8913" s="1">
        <v>1.0</v>
      </c>
      <c r="G8913" s="1"/>
      <c r="H8913" s="1"/>
    </row>
    <row r="8914">
      <c r="A8914" s="1" t="s">
        <v>47</v>
      </c>
      <c r="B8914" s="7" t="s">
        <v>245</v>
      </c>
      <c r="C8914" s="1" t="s">
        <v>8708</v>
      </c>
      <c r="D8914" s="8">
        <v>0.0</v>
      </c>
      <c r="E8914" s="1"/>
      <c r="F8914" s="1">
        <v>1.0</v>
      </c>
      <c r="G8914" s="1"/>
      <c r="H8914" s="1"/>
    </row>
    <row r="8915">
      <c r="A8915" s="1" t="s">
        <v>47</v>
      </c>
      <c r="B8915" s="7" t="s">
        <v>245</v>
      </c>
      <c r="C8915" s="1" t="s">
        <v>8709</v>
      </c>
      <c r="D8915" s="8">
        <v>0.0</v>
      </c>
      <c r="E8915" s="1"/>
      <c r="F8915" s="1">
        <v>1.0</v>
      </c>
      <c r="G8915" s="1"/>
      <c r="H8915" s="1"/>
    </row>
    <row r="8916">
      <c r="A8916" s="1" t="s">
        <v>47</v>
      </c>
      <c r="B8916" s="7" t="s">
        <v>245</v>
      </c>
      <c r="C8916" s="1" t="s">
        <v>8710</v>
      </c>
      <c r="D8916" s="8">
        <v>0.0</v>
      </c>
      <c r="E8916" s="1"/>
      <c r="F8916" s="1">
        <v>1.0</v>
      </c>
      <c r="G8916" s="1"/>
      <c r="H8916" s="1"/>
    </row>
    <row r="8917">
      <c r="A8917" s="1" t="s">
        <v>47</v>
      </c>
      <c r="B8917" s="7" t="s">
        <v>245</v>
      </c>
      <c r="C8917" s="1" t="s">
        <v>8711</v>
      </c>
      <c r="D8917" s="8">
        <v>0.0</v>
      </c>
      <c r="E8917" s="1"/>
      <c r="F8917" s="1">
        <v>1.0</v>
      </c>
      <c r="G8917" s="1"/>
      <c r="H8917" s="1"/>
    </row>
    <row r="8918">
      <c r="A8918" s="1" t="s">
        <v>47</v>
      </c>
      <c r="B8918" s="7" t="s">
        <v>245</v>
      </c>
      <c r="C8918" s="1" t="s">
        <v>8712</v>
      </c>
      <c r="D8918" s="8">
        <v>0.0</v>
      </c>
      <c r="E8918" s="1"/>
      <c r="F8918" s="1">
        <v>4.3</v>
      </c>
      <c r="G8918" s="1"/>
      <c r="H8918" s="1"/>
    </row>
    <row r="8919">
      <c r="A8919" s="1" t="s">
        <v>47</v>
      </c>
      <c r="B8919" s="7" t="s">
        <v>245</v>
      </c>
      <c r="C8919" s="1" t="s">
        <v>8713</v>
      </c>
      <c r="D8919" s="8">
        <v>0.0</v>
      </c>
      <c r="E8919" s="1"/>
      <c r="F8919" s="1">
        <v>3.0</v>
      </c>
      <c r="G8919" s="1"/>
      <c r="H8919" s="1"/>
    </row>
    <row r="8920">
      <c r="A8920" s="1" t="s">
        <v>47</v>
      </c>
      <c r="B8920" s="7" t="s">
        <v>245</v>
      </c>
      <c r="C8920" s="1" t="s">
        <v>8714</v>
      </c>
      <c r="D8920" s="8">
        <v>0.0</v>
      </c>
      <c r="E8920" s="1"/>
      <c r="F8920" s="1">
        <v>3.1</v>
      </c>
      <c r="G8920" s="1"/>
      <c r="H8920" s="1"/>
    </row>
    <row r="8921">
      <c r="A8921" s="1" t="s">
        <v>47</v>
      </c>
      <c r="B8921" s="7" t="s">
        <v>245</v>
      </c>
      <c r="C8921" s="1" t="s">
        <v>8715</v>
      </c>
      <c r="D8921" s="8">
        <v>0.0</v>
      </c>
      <c r="E8921" s="1"/>
      <c r="F8921" s="1">
        <v>1.0</v>
      </c>
      <c r="G8921" s="1"/>
      <c r="H8921" s="1"/>
    </row>
    <row r="8922">
      <c r="A8922" s="1" t="s">
        <v>47</v>
      </c>
      <c r="B8922" s="7" t="s">
        <v>245</v>
      </c>
      <c r="C8922" s="1" t="s">
        <v>8716</v>
      </c>
      <c r="D8922" s="8">
        <v>0.0</v>
      </c>
      <c r="E8922" s="1"/>
      <c r="F8922" s="1">
        <v>8.3</v>
      </c>
      <c r="G8922" s="1"/>
      <c r="H8922" s="1"/>
    </row>
    <row r="8923">
      <c r="A8923" s="1" t="s">
        <v>47</v>
      </c>
      <c r="B8923" s="7" t="s">
        <v>245</v>
      </c>
      <c r="C8923" s="1" t="s">
        <v>8717</v>
      </c>
      <c r="D8923" s="8">
        <v>0.0</v>
      </c>
      <c r="E8923" s="1"/>
      <c r="F8923" s="1">
        <v>2.2</v>
      </c>
      <c r="G8923" s="1"/>
      <c r="H8923" s="1"/>
    </row>
    <row r="8924">
      <c r="A8924" s="1" t="s">
        <v>47</v>
      </c>
      <c r="B8924" s="7" t="s">
        <v>245</v>
      </c>
      <c r="C8924" s="1" t="s">
        <v>8718</v>
      </c>
      <c r="D8924" s="8">
        <v>0.0</v>
      </c>
      <c r="E8924" s="1"/>
      <c r="F8924" s="1">
        <v>10.3</v>
      </c>
      <c r="G8924" s="1"/>
      <c r="H8924" s="1"/>
    </row>
    <row r="8925">
      <c r="A8925" s="1" t="s">
        <v>47</v>
      </c>
      <c r="B8925" s="7" t="s">
        <v>245</v>
      </c>
      <c r="C8925" s="1" t="s">
        <v>8719</v>
      </c>
      <c r="D8925" s="8">
        <v>0.0</v>
      </c>
      <c r="E8925" s="1"/>
      <c r="F8925" s="1">
        <v>5.0</v>
      </c>
      <c r="G8925" s="1"/>
      <c r="H8925" s="1"/>
    </row>
    <row r="8926">
      <c r="A8926" s="1" t="s">
        <v>47</v>
      </c>
      <c r="B8926" s="7" t="s">
        <v>245</v>
      </c>
      <c r="C8926" s="1" t="s">
        <v>8720</v>
      </c>
      <c r="D8926" s="8">
        <v>0.0</v>
      </c>
      <c r="E8926" s="1"/>
      <c r="F8926" s="1">
        <v>1.0</v>
      </c>
      <c r="G8926" s="1"/>
      <c r="H8926" s="1"/>
    </row>
    <row r="8927">
      <c r="A8927" s="1" t="s">
        <v>47</v>
      </c>
      <c r="B8927" s="7" t="s">
        <v>245</v>
      </c>
      <c r="C8927" s="1" t="s">
        <v>8721</v>
      </c>
      <c r="D8927" s="8">
        <v>0.0</v>
      </c>
      <c r="E8927" s="1"/>
      <c r="F8927" s="1">
        <v>3.6</v>
      </c>
      <c r="G8927" s="1"/>
      <c r="H8927" s="1"/>
    </row>
    <row r="8928">
      <c r="A8928" s="1" t="s">
        <v>47</v>
      </c>
      <c r="B8928" s="7" t="s">
        <v>245</v>
      </c>
      <c r="C8928" s="1" t="s">
        <v>8722</v>
      </c>
      <c r="D8928" s="8">
        <v>0.0</v>
      </c>
      <c r="E8928" s="1"/>
      <c r="F8928" s="1">
        <v>3.4</v>
      </c>
      <c r="G8928" s="1"/>
      <c r="H8928" s="1"/>
    </row>
    <row r="8929">
      <c r="A8929" s="1" t="s">
        <v>47</v>
      </c>
      <c r="B8929" s="7" t="s">
        <v>245</v>
      </c>
      <c r="C8929" s="1" t="s">
        <v>8723</v>
      </c>
      <c r="D8929" s="8">
        <v>0.0</v>
      </c>
      <c r="E8929" s="1"/>
      <c r="F8929" s="1">
        <v>5.9</v>
      </c>
      <c r="G8929" s="1"/>
      <c r="H8929" s="1"/>
    </row>
    <row r="8930">
      <c r="A8930" s="1" t="s">
        <v>47</v>
      </c>
      <c r="B8930" s="7" t="s">
        <v>245</v>
      </c>
      <c r="C8930" s="1" t="s">
        <v>8724</v>
      </c>
      <c r="D8930" s="8">
        <v>0.0</v>
      </c>
      <c r="E8930" s="1"/>
      <c r="F8930" s="1">
        <v>3.5</v>
      </c>
      <c r="G8930" s="1"/>
      <c r="H8930" s="1"/>
    </row>
    <row r="8931">
      <c r="A8931" s="1" t="s">
        <v>47</v>
      </c>
      <c r="B8931" s="7" t="s">
        <v>245</v>
      </c>
      <c r="C8931" s="1" t="s">
        <v>8725</v>
      </c>
      <c r="D8931" s="8">
        <v>0.0</v>
      </c>
      <c r="E8931" s="1"/>
      <c r="F8931" s="1">
        <v>2.3</v>
      </c>
      <c r="G8931" s="1"/>
      <c r="H8931" s="1"/>
    </row>
    <row r="8932">
      <c r="A8932" s="1" t="s">
        <v>47</v>
      </c>
      <c r="B8932" s="7" t="s">
        <v>246</v>
      </c>
      <c r="C8932" s="1" t="s">
        <v>8726</v>
      </c>
      <c r="D8932" s="8">
        <v>0.0</v>
      </c>
      <c r="E8932" s="1"/>
      <c r="F8932" s="1">
        <v>2.4</v>
      </c>
      <c r="G8932" s="1"/>
      <c r="H8932" s="1"/>
    </row>
    <row r="8933">
      <c r="A8933" s="1" t="s">
        <v>47</v>
      </c>
      <c r="B8933" s="7" t="s">
        <v>246</v>
      </c>
      <c r="C8933" s="1" t="s">
        <v>8727</v>
      </c>
      <c r="D8933" s="8">
        <v>0.0</v>
      </c>
      <c r="E8933" s="1"/>
      <c r="F8933" s="1">
        <v>1.9</v>
      </c>
      <c r="G8933" s="1"/>
      <c r="H8933" s="1"/>
    </row>
    <row r="8934">
      <c r="A8934" s="1" t="s">
        <v>47</v>
      </c>
      <c r="B8934" s="7" t="s">
        <v>246</v>
      </c>
      <c r="C8934" s="1" t="s">
        <v>8728</v>
      </c>
      <c r="D8934" s="8">
        <v>0.0</v>
      </c>
      <c r="E8934" s="1"/>
      <c r="F8934" s="1">
        <v>3.9</v>
      </c>
      <c r="G8934" s="1"/>
      <c r="H8934" s="1"/>
    </row>
    <row r="8935">
      <c r="A8935" s="1" t="s">
        <v>47</v>
      </c>
      <c r="B8935" s="7" t="s">
        <v>246</v>
      </c>
      <c r="C8935" s="1" t="s">
        <v>8729</v>
      </c>
      <c r="D8935" s="8">
        <v>0.0</v>
      </c>
      <c r="E8935" s="1"/>
      <c r="F8935" s="1">
        <v>1.1</v>
      </c>
      <c r="G8935" s="1"/>
      <c r="H8935" s="1"/>
    </row>
    <row r="8936">
      <c r="A8936" s="1" t="s">
        <v>47</v>
      </c>
      <c r="B8936" s="7" t="s">
        <v>246</v>
      </c>
      <c r="C8936" s="1" t="s">
        <v>8730</v>
      </c>
      <c r="D8936" s="8">
        <v>0.0</v>
      </c>
      <c r="E8936" s="1"/>
      <c r="F8936" s="1">
        <v>2.5</v>
      </c>
      <c r="G8936" s="1"/>
      <c r="H8936" s="1"/>
    </row>
    <row r="8937">
      <c r="A8937" s="1" t="s">
        <v>47</v>
      </c>
      <c r="B8937" s="7" t="s">
        <v>246</v>
      </c>
      <c r="C8937" s="1" t="s">
        <v>8731</v>
      </c>
      <c r="D8937" s="8">
        <v>0.0</v>
      </c>
      <c r="E8937" s="1"/>
      <c r="F8937" s="1">
        <v>1.9</v>
      </c>
      <c r="G8937" s="1"/>
      <c r="H8937" s="1"/>
    </row>
    <row r="8938">
      <c r="A8938" s="1" t="s">
        <v>47</v>
      </c>
      <c r="B8938" s="7" t="s">
        <v>246</v>
      </c>
      <c r="C8938" s="1" t="s">
        <v>8732</v>
      </c>
      <c r="D8938" s="8">
        <v>0.0</v>
      </c>
      <c r="E8938" s="1"/>
      <c r="F8938" s="1">
        <v>2.2</v>
      </c>
      <c r="G8938" s="1"/>
      <c r="H8938" s="1"/>
    </row>
    <row r="8939">
      <c r="A8939" s="1" t="s">
        <v>47</v>
      </c>
      <c r="B8939" s="7" t="s">
        <v>246</v>
      </c>
      <c r="C8939" s="1" t="s">
        <v>8733</v>
      </c>
      <c r="D8939" s="8">
        <v>0.0</v>
      </c>
      <c r="E8939" s="1"/>
      <c r="F8939" s="1">
        <v>1.0</v>
      </c>
      <c r="G8939" s="1"/>
      <c r="H8939" s="1"/>
    </row>
    <row r="8940">
      <c r="A8940" s="1" t="s">
        <v>47</v>
      </c>
      <c r="B8940" s="7" t="s">
        <v>246</v>
      </c>
      <c r="C8940" s="1" t="s">
        <v>8734</v>
      </c>
      <c r="D8940" s="8">
        <v>0.0</v>
      </c>
      <c r="E8940" s="1"/>
      <c r="F8940" s="1">
        <v>2.8</v>
      </c>
      <c r="G8940" s="1"/>
      <c r="H8940" s="1"/>
    </row>
    <row r="8941">
      <c r="A8941" s="1" t="s">
        <v>47</v>
      </c>
      <c r="B8941" s="7" t="s">
        <v>246</v>
      </c>
      <c r="C8941" s="1" t="s">
        <v>8735</v>
      </c>
      <c r="D8941" s="8">
        <v>1.0</v>
      </c>
      <c r="E8941" s="1"/>
      <c r="F8941" s="1">
        <v>2.5</v>
      </c>
      <c r="G8941" s="1"/>
      <c r="H8941" s="1"/>
    </row>
    <row r="8942">
      <c r="A8942" s="1" t="s">
        <v>47</v>
      </c>
      <c r="B8942" s="7" t="s">
        <v>246</v>
      </c>
      <c r="C8942" s="1" t="s">
        <v>8736</v>
      </c>
      <c r="D8942" s="8">
        <v>0.0</v>
      </c>
      <c r="E8942" s="1"/>
      <c r="F8942" s="1">
        <v>2.8</v>
      </c>
      <c r="G8942" s="1"/>
      <c r="H8942" s="1"/>
    </row>
    <row r="8943">
      <c r="A8943" s="1" t="s">
        <v>47</v>
      </c>
      <c r="B8943" s="7" t="s">
        <v>246</v>
      </c>
      <c r="C8943" s="1" t="s">
        <v>8737</v>
      </c>
      <c r="D8943" s="8">
        <v>0.0</v>
      </c>
      <c r="E8943" s="1"/>
      <c r="F8943" s="1">
        <v>4.0</v>
      </c>
      <c r="G8943" s="1"/>
      <c r="H8943" s="1"/>
    </row>
    <row r="8944">
      <c r="A8944" s="1" t="s">
        <v>47</v>
      </c>
      <c r="B8944" s="7" t="s">
        <v>246</v>
      </c>
      <c r="C8944" s="1" t="s">
        <v>8738</v>
      </c>
      <c r="D8944" s="8">
        <v>0.0</v>
      </c>
      <c r="E8944" s="1"/>
      <c r="F8944" s="1">
        <v>1.0</v>
      </c>
      <c r="G8944" s="1"/>
      <c r="H8944" s="1"/>
    </row>
    <row r="8945">
      <c r="A8945" s="1" t="s">
        <v>47</v>
      </c>
      <c r="B8945" s="7" t="s">
        <v>246</v>
      </c>
      <c r="C8945" s="1" t="s">
        <v>8739</v>
      </c>
      <c r="D8945" s="8">
        <v>0.0</v>
      </c>
      <c r="E8945" s="1"/>
      <c r="F8945" s="1">
        <v>4.4</v>
      </c>
      <c r="G8945" s="1"/>
      <c r="H8945" s="1"/>
    </row>
    <row r="8946">
      <c r="A8946" s="1" t="s">
        <v>47</v>
      </c>
      <c r="B8946" s="7" t="s">
        <v>246</v>
      </c>
      <c r="C8946" s="1" t="s">
        <v>8740</v>
      </c>
      <c r="D8946" s="8">
        <v>0.0</v>
      </c>
      <c r="E8946" s="1"/>
      <c r="F8946" s="1">
        <v>5.7</v>
      </c>
      <c r="G8946" s="1"/>
      <c r="H8946" s="1"/>
    </row>
    <row r="8947">
      <c r="A8947" s="1" t="s">
        <v>47</v>
      </c>
      <c r="B8947" s="7" t="s">
        <v>246</v>
      </c>
      <c r="C8947" s="1" t="s">
        <v>8741</v>
      </c>
      <c r="D8947" s="8">
        <v>0.0</v>
      </c>
      <c r="E8947" s="1"/>
      <c r="F8947" s="1">
        <v>1.8</v>
      </c>
      <c r="G8947" s="1"/>
      <c r="H8947" s="1"/>
    </row>
    <row r="8948">
      <c r="A8948" s="1" t="s">
        <v>47</v>
      </c>
      <c r="B8948" s="7" t="s">
        <v>246</v>
      </c>
      <c r="C8948" s="1" t="s">
        <v>8742</v>
      </c>
      <c r="D8948" s="8">
        <v>0.0</v>
      </c>
      <c r="E8948" s="1"/>
      <c r="F8948" s="1">
        <v>1.1</v>
      </c>
      <c r="G8948" s="1"/>
      <c r="H8948" s="1"/>
    </row>
    <row r="8949">
      <c r="A8949" s="1" t="s">
        <v>47</v>
      </c>
      <c r="B8949" s="7" t="s">
        <v>246</v>
      </c>
      <c r="C8949" s="1" t="s">
        <v>8743</v>
      </c>
      <c r="D8949" s="8">
        <v>0.0</v>
      </c>
      <c r="E8949" s="1"/>
      <c r="F8949" s="1">
        <v>12.9</v>
      </c>
      <c r="G8949" s="1"/>
      <c r="H8949" s="1"/>
    </row>
    <row r="8950">
      <c r="A8950" s="1" t="s">
        <v>47</v>
      </c>
      <c r="B8950" s="7" t="s">
        <v>246</v>
      </c>
      <c r="C8950" s="1" t="s">
        <v>8744</v>
      </c>
      <c r="D8950" s="8">
        <v>1.0</v>
      </c>
      <c r="E8950" s="1"/>
      <c r="F8950" s="1">
        <v>2.0</v>
      </c>
      <c r="G8950" s="1"/>
      <c r="H8950" s="1"/>
    </row>
    <row r="8951">
      <c r="A8951" s="1" t="s">
        <v>47</v>
      </c>
      <c r="B8951" s="7" t="s">
        <v>246</v>
      </c>
      <c r="C8951" s="1" t="s">
        <v>8745</v>
      </c>
      <c r="D8951" s="8">
        <v>0.0</v>
      </c>
      <c r="E8951" s="1"/>
      <c r="F8951" s="1">
        <v>2.9</v>
      </c>
      <c r="G8951" s="1"/>
      <c r="H8951" s="1"/>
    </row>
    <row r="8952">
      <c r="A8952" s="1" t="s">
        <v>47</v>
      </c>
      <c r="B8952" s="7" t="s">
        <v>246</v>
      </c>
      <c r="C8952" s="1" t="s">
        <v>8746</v>
      </c>
      <c r="D8952" s="8">
        <v>0.0</v>
      </c>
      <c r="E8952" s="1"/>
      <c r="F8952" s="1">
        <v>1.0</v>
      </c>
      <c r="G8952" s="1"/>
      <c r="H8952" s="1"/>
    </row>
    <row r="8953">
      <c r="A8953" s="1" t="s">
        <v>47</v>
      </c>
      <c r="B8953" s="7" t="s">
        <v>246</v>
      </c>
      <c r="C8953" s="1" t="s">
        <v>8747</v>
      </c>
      <c r="D8953" s="8">
        <v>0.0</v>
      </c>
      <c r="E8953" s="1"/>
      <c r="F8953" s="1">
        <v>4.1</v>
      </c>
      <c r="G8953" s="1"/>
      <c r="H8953" s="1"/>
    </row>
    <row r="8954">
      <c r="A8954" s="1" t="s">
        <v>47</v>
      </c>
      <c r="B8954" s="7" t="s">
        <v>246</v>
      </c>
      <c r="C8954" s="1" t="s">
        <v>8748</v>
      </c>
      <c r="D8954" s="8">
        <v>0.0</v>
      </c>
      <c r="E8954" s="1"/>
      <c r="F8954" s="1">
        <v>3.1</v>
      </c>
      <c r="G8954" s="1"/>
      <c r="H8954" s="1"/>
    </row>
    <row r="8955">
      <c r="A8955" s="1" t="s">
        <v>47</v>
      </c>
      <c r="B8955" s="7" t="s">
        <v>246</v>
      </c>
      <c r="C8955" s="1" t="s">
        <v>8749</v>
      </c>
      <c r="D8955" s="8">
        <v>0.0</v>
      </c>
      <c r="E8955" s="1"/>
      <c r="F8955" s="1">
        <v>5.4</v>
      </c>
      <c r="G8955" s="1"/>
      <c r="H8955" s="1"/>
    </row>
    <row r="8956">
      <c r="A8956" s="1" t="s">
        <v>47</v>
      </c>
      <c r="B8956" s="7" t="s">
        <v>246</v>
      </c>
      <c r="C8956" s="1" t="s">
        <v>8750</v>
      </c>
      <c r="D8956" s="8">
        <v>0.0</v>
      </c>
      <c r="E8956" s="1"/>
      <c r="F8956" s="1">
        <v>1.0</v>
      </c>
      <c r="G8956" s="1"/>
      <c r="H8956" s="1"/>
    </row>
    <row r="8957">
      <c r="A8957" s="1" t="s">
        <v>47</v>
      </c>
      <c r="B8957" s="7" t="s">
        <v>246</v>
      </c>
      <c r="C8957" s="1" t="s">
        <v>8751</v>
      </c>
      <c r="D8957" s="8">
        <v>0.0</v>
      </c>
      <c r="E8957" s="1"/>
      <c r="F8957" s="1">
        <v>3.0</v>
      </c>
      <c r="G8957" s="1"/>
      <c r="H8957" s="1"/>
    </row>
    <row r="8958">
      <c r="A8958" s="1" t="s">
        <v>47</v>
      </c>
      <c r="B8958" s="7" t="s">
        <v>246</v>
      </c>
      <c r="C8958" s="1" t="s">
        <v>8752</v>
      </c>
      <c r="D8958" s="8">
        <v>0.0</v>
      </c>
      <c r="E8958" s="1"/>
      <c r="F8958" s="1">
        <v>4.1</v>
      </c>
      <c r="G8958" s="1"/>
      <c r="H8958" s="1"/>
    </row>
    <row r="8959">
      <c r="A8959" s="1" t="s">
        <v>47</v>
      </c>
      <c r="B8959" s="7" t="s">
        <v>246</v>
      </c>
      <c r="C8959" s="1" t="s">
        <v>8753</v>
      </c>
      <c r="D8959" s="8">
        <v>0.0</v>
      </c>
      <c r="E8959" s="1"/>
      <c r="F8959" s="1">
        <v>2.0</v>
      </c>
      <c r="G8959" s="1"/>
      <c r="H8959" s="1"/>
    </row>
    <row r="8960">
      <c r="A8960" s="1" t="s">
        <v>47</v>
      </c>
      <c r="B8960" s="7" t="s">
        <v>246</v>
      </c>
      <c r="C8960" s="1" t="s">
        <v>8754</v>
      </c>
      <c r="D8960" s="8">
        <v>0.0</v>
      </c>
      <c r="E8960" s="1"/>
      <c r="F8960" s="1">
        <v>2.3</v>
      </c>
      <c r="G8960" s="1"/>
      <c r="H8960" s="1"/>
    </row>
    <row r="8961">
      <c r="A8961" s="1" t="s">
        <v>47</v>
      </c>
      <c r="B8961" s="7" t="s">
        <v>246</v>
      </c>
      <c r="C8961" s="1" t="s">
        <v>8755</v>
      </c>
      <c r="D8961" s="8">
        <v>0.0</v>
      </c>
      <c r="E8961" s="1"/>
      <c r="F8961" s="1">
        <v>1.1</v>
      </c>
      <c r="G8961" s="1"/>
      <c r="H8961" s="1"/>
    </row>
    <row r="8962">
      <c r="A8962" s="1" t="s">
        <v>47</v>
      </c>
      <c r="B8962" s="7" t="s">
        <v>246</v>
      </c>
      <c r="C8962" s="1" t="s">
        <v>8756</v>
      </c>
      <c r="D8962" s="8">
        <v>0.0</v>
      </c>
      <c r="E8962" s="1"/>
      <c r="F8962" s="1">
        <v>5.4</v>
      </c>
      <c r="G8962" s="1"/>
      <c r="H8962" s="1"/>
    </row>
    <row r="8963">
      <c r="A8963" s="1" t="s">
        <v>47</v>
      </c>
      <c r="B8963" s="7" t="s">
        <v>246</v>
      </c>
      <c r="C8963" s="1" t="s">
        <v>8757</v>
      </c>
      <c r="D8963" s="8">
        <v>0.0</v>
      </c>
      <c r="E8963" s="1"/>
      <c r="F8963" s="1">
        <v>2.3</v>
      </c>
      <c r="G8963" s="1"/>
      <c r="H8963" s="1"/>
    </row>
    <row r="8964">
      <c r="A8964" s="1" t="s">
        <v>47</v>
      </c>
      <c r="B8964" s="7" t="s">
        <v>246</v>
      </c>
      <c r="C8964" s="1" t="s">
        <v>8758</v>
      </c>
      <c r="D8964" s="8">
        <v>0.0</v>
      </c>
      <c r="E8964" s="1"/>
      <c r="F8964" s="1">
        <v>2.6</v>
      </c>
      <c r="G8964" s="1"/>
      <c r="H8964" s="1"/>
    </row>
    <row r="8965">
      <c r="A8965" s="1" t="s">
        <v>47</v>
      </c>
      <c r="B8965" s="7" t="s">
        <v>246</v>
      </c>
      <c r="C8965" s="1" t="s">
        <v>8759</v>
      </c>
      <c r="D8965" s="8">
        <v>0.0</v>
      </c>
      <c r="E8965" s="1"/>
      <c r="F8965" s="1">
        <v>1.0</v>
      </c>
      <c r="G8965" s="1"/>
      <c r="H8965" s="1"/>
    </row>
    <row r="8966">
      <c r="A8966" s="1" t="s">
        <v>47</v>
      </c>
      <c r="B8966" s="7" t="s">
        <v>246</v>
      </c>
      <c r="C8966" s="1" t="s">
        <v>8760</v>
      </c>
      <c r="D8966" s="8">
        <v>0.0</v>
      </c>
      <c r="E8966" s="1"/>
      <c r="F8966" s="1">
        <v>1.0</v>
      </c>
      <c r="G8966" s="1"/>
      <c r="H8966" s="1"/>
    </row>
    <row r="8967">
      <c r="A8967" s="1" t="s">
        <v>47</v>
      </c>
      <c r="B8967" s="7" t="s">
        <v>246</v>
      </c>
      <c r="C8967" s="1" t="s">
        <v>8761</v>
      </c>
      <c r="D8967" s="8">
        <v>0.0</v>
      </c>
      <c r="E8967" s="1"/>
      <c r="F8967" s="1">
        <v>1.0</v>
      </c>
      <c r="G8967" s="1"/>
      <c r="H8967" s="1"/>
    </row>
    <row r="8968">
      <c r="A8968" s="1" t="s">
        <v>47</v>
      </c>
      <c r="B8968" s="7" t="s">
        <v>246</v>
      </c>
      <c r="C8968" s="1" t="s">
        <v>8762</v>
      </c>
      <c r="D8968" s="8">
        <v>0.0</v>
      </c>
      <c r="E8968" s="1"/>
      <c r="F8968" s="1">
        <v>1.0</v>
      </c>
      <c r="G8968" s="1"/>
      <c r="H8968" s="1"/>
    </row>
    <row r="8969">
      <c r="A8969" s="1" t="s">
        <v>47</v>
      </c>
      <c r="B8969" s="7" t="s">
        <v>246</v>
      </c>
      <c r="C8969" s="1" t="s">
        <v>8763</v>
      </c>
      <c r="D8969" s="8">
        <v>0.0</v>
      </c>
      <c r="E8969" s="1"/>
      <c r="F8969" s="1">
        <v>3.0</v>
      </c>
      <c r="G8969" s="1"/>
      <c r="H8969" s="1"/>
    </row>
    <row r="8970">
      <c r="A8970" s="1" t="s">
        <v>47</v>
      </c>
      <c r="B8970" s="7" t="s">
        <v>246</v>
      </c>
      <c r="C8970" s="1" t="s">
        <v>8764</v>
      </c>
      <c r="D8970" s="8">
        <v>0.0</v>
      </c>
      <c r="E8970" s="1"/>
      <c r="F8970" s="1">
        <v>1.0</v>
      </c>
      <c r="G8970" s="1"/>
      <c r="H8970" s="1"/>
    </row>
    <row r="8971">
      <c r="A8971" s="1" t="s">
        <v>47</v>
      </c>
      <c r="B8971" s="7" t="s">
        <v>246</v>
      </c>
      <c r="C8971" s="1" t="s">
        <v>8765</v>
      </c>
      <c r="D8971" s="8">
        <v>0.0</v>
      </c>
      <c r="E8971" s="1"/>
      <c r="F8971" s="1">
        <v>1.0</v>
      </c>
      <c r="G8971" s="1"/>
      <c r="H8971" s="1"/>
    </row>
    <row r="8972">
      <c r="A8972" s="1" t="s">
        <v>47</v>
      </c>
      <c r="B8972" s="7" t="s">
        <v>246</v>
      </c>
      <c r="C8972" s="1" t="s">
        <v>8766</v>
      </c>
      <c r="D8972" s="8">
        <v>0.0</v>
      </c>
      <c r="E8972" s="1"/>
      <c r="F8972" s="1">
        <v>1.0</v>
      </c>
      <c r="G8972" s="1"/>
      <c r="H8972" s="1"/>
    </row>
    <row r="8973">
      <c r="A8973" s="1" t="s">
        <v>47</v>
      </c>
      <c r="B8973" s="7" t="s">
        <v>246</v>
      </c>
      <c r="C8973" s="1" t="s">
        <v>8767</v>
      </c>
      <c r="D8973" s="8">
        <v>0.0</v>
      </c>
      <c r="E8973" s="1"/>
      <c r="F8973" s="1">
        <v>1.0</v>
      </c>
      <c r="G8973" s="1"/>
      <c r="H8973" s="1"/>
    </row>
    <row r="8974">
      <c r="A8974" s="1" t="s">
        <v>47</v>
      </c>
      <c r="B8974" s="7" t="s">
        <v>246</v>
      </c>
      <c r="C8974" s="1" t="s">
        <v>8768</v>
      </c>
      <c r="D8974" s="8">
        <v>0.0</v>
      </c>
      <c r="E8974" s="1"/>
      <c r="F8974" s="1">
        <v>1.0</v>
      </c>
      <c r="G8974" s="1"/>
      <c r="H8974" s="1"/>
    </row>
    <row r="8975">
      <c r="A8975" s="1" t="s">
        <v>47</v>
      </c>
      <c r="B8975" s="7" t="s">
        <v>246</v>
      </c>
      <c r="C8975" s="1" t="s">
        <v>8769</v>
      </c>
      <c r="D8975" s="8">
        <v>0.0</v>
      </c>
      <c r="E8975" s="1"/>
      <c r="F8975" s="1">
        <v>1.0</v>
      </c>
      <c r="G8975" s="1"/>
      <c r="H8975" s="1"/>
    </row>
    <row r="8976">
      <c r="A8976" s="1" t="s">
        <v>47</v>
      </c>
      <c r="B8976" s="7" t="s">
        <v>246</v>
      </c>
      <c r="C8976" s="1" t="s">
        <v>8770</v>
      </c>
      <c r="D8976" s="8">
        <v>0.0</v>
      </c>
      <c r="E8976" s="1"/>
      <c r="F8976" s="1">
        <v>2.3</v>
      </c>
      <c r="G8976" s="1"/>
      <c r="H8976" s="1"/>
    </row>
    <row r="8977">
      <c r="A8977" s="1" t="s">
        <v>47</v>
      </c>
      <c r="B8977" s="7" t="s">
        <v>246</v>
      </c>
      <c r="C8977" s="1" t="s">
        <v>8771</v>
      </c>
      <c r="D8977" s="8">
        <v>0.0</v>
      </c>
      <c r="E8977" s="1"/>
      <c r="F8977" s="1">
        <v>1.3</v>
      </c>
      <c r="G8977" s="1"/>
      <c r="H8977" s="1"/>
    </row>
    <row r="8978">
      <c r="A8978" s="1" t="s">
        <v>47</v>
      </c>
      <c r="B8978" s="7" t="s">
        <v>246</v>
      </c>
      <c r="C8978" s="1" t="s">
        <v>8772</v>
      </c>
      <c r="D8978" s="8">
        <v>0.0</v>
      </c>
      <c r="E8978" s="1"/>
      <c r="F8978" s="1">
        <v>4.7</v>
      </c>
      <c r="G8978" s="1"/>
      <c r="H8978" s="1"/>
    </row>
    <row r="8979">
      <c r="A8979" s="1" t="s">
        <v>47</v>
      </c>
      <c r="B8979" s="7" t="s">
        <v>246</v>
      </c>
      <c r="C8979" s="1" t="s">
        <v>8773</v>
      </c>
      <c r="D8979" s="8">
        <v>0.0</v>
      </c>
      <c r="E8979" s="1"/>
      <c r="F8979" s="1">
        <v>3.3</v>
      </c>
      <c r="G8979" s="1"/>
      <c r="H8979" s="1"/>
    </row>
    <row r="8980">
      <c r="A8980" s="1" t="s">
        <v>47</v>
      </c>
      <c r="B8980" s="7" t="s">
        <v>246</v>
      </c>
      <c r="C8980" s="1" t="s">
        <v>8774</v>
      </c>
      <c r="D8980" s="8">
        <v>0.0</v>
      </c>
      <c r="E8980" s="1"/>
      <c r="F8980" s="1">
        <v>4.7</v>
      </c>
      <c r="G8980" s="1"/>
      <c r="H8980" s="1"/>
    </row>
    <row r="8981">
      <c r="A8981" s="1" t="s">
        <v>47</v>
      </c>
      <c r="B8981" s="7" t="s">
        <v>246</v>
      </c>
      <c r="C8981" s="1" t="s">
        <v>8775</v>
      </c>
      <c r="D8981" s="8">
        <v>0.0</v>
      </c>
      <c r="E8981" s="1"/>
      <c r="F8981" s="1">
        <v>1.0</v>
      </c>
      <c r="G8981" s="1"/>
      <c r="H8981" s="1"/>
    </row>
    <row r="8982">
      <c r="A8982" s="1" t="s">
        <v>47</v>
      </c>
      <c r="B8982" s="7" t="s">
        <v>247</v>
      </c>
      <c r="C8982" s="1" t="s">
        <v>8776</v>
      </c>
      <c r="D8982" s="8">
        <v>0.0</v>
      </c>
      <c r="E8982" s="1"/>
      <c r="F8982" s="1">
        <v>1.0</v>
      </c>
      <c r="G8982" s="1"/>
      <c r="H8982" s="1"/>
    </row>
    <row r="8983">
      <c r="A8983" s="1" t="s">
        <v>47</v>
      </c>
      <c r="B8983" s="7" t="s">
        <v>247</v>
      </c>
      <c r="C8983" s="1" t="s">
        <v>8777</v>
      </c>
      <c r="D8983" s="8">
        <v>0.0</v>
      </c>
      <c r="E8983" s="1"/>
      <c r="F8983" s="1">
        <v>1.0</v>
      </c>
      <c r="G8983" s="1"/>
      <c r="H8983" s="1"/>
    </row>
    <row r="8984">
      <c r="A8984" s="1" t="s">
        <v>47</v>
      </c>
      <c r="B8984" s="7" t="s">
        <v>247</v>
      </c>
      <c r="C8984" s="1" t="s">
        <v>8778</v>
      </c>
      <c r="D8984" s="8">
        <v>0.0</v>
      </c>
      <c r="E8984" s="1"/>
      <c r="F8984" s="1">
        <v>1.0</v>
      </c>
      <c r="G8984" s="1"/>
      <c r="H8984" s="1"/>
    </row>
    <row r="8985">
      <c r="A8985" s="1" t="s">
        <v>47</v>
      </c>
      <c r="B8985" s="7" t="s">
        <v>247</v>
      </c>
      <c r="C8985" s="1" t="s">
        <v>8779</v>
      </c>
      <c r="D8985" s="8">
        <v>0.0</v>
      </c>
      <c r="E8985" s="1"/>
      <c r="F8985" s="1">
        <v>1.0</v>
      </c>
      <c r="G8985" s="1"/>
      <c r="H8985" s="1"/>
    </row>
    <row r="8986">
      <c r="A8986" s="1" t="s">
        <v>47</v>
      </c>
      <c r="B8986" s="7" t="s">
        <v>247</v>
      </c>
      <c r="C8986" s="1" t="s">
        <v>8780</v>
      </c>
      <c r="D8986" s="8">
        <v>0.0</v>
      </c>
      <c r="E8986" s="1"/>
      <c r="F8986" s="1">
        <v>1.0</v>
      </c>
      <c r="G8986" s="1"/>
      <c r="H8986" s="1"/>
    </row>
    <row r="8987">
      <c r="A8987" s="1" t="s">
        <v>47</v>
      </c>
      <c r="B8987" s="7" t="s">
        <v>247</v>
      </c>
      <c r="C8987" s="1" t="s">
        <v>8781</v>
      </c>
      <c r="D8987" s="8">
        <v>0.0</v>
      </c>
      <c r="E8987" s="1"/>
      <c r="F8987" s="1">
        <v>3.6</v>
      </c>
      <c r="G8987" s="1"/>
      <c r="H8987" s="1"/>
    </row>
    <row r="8988">
      <c r="A8988" s="1" t="s">
        <v>47</v>
      </c>
      <c r="B8988" s="7" t="s">
        <v>247</v>
      </c>
      <c r="C8988" s="1" t="s">
        <v>8782</v>
      </c>
      <c r="D8988" s="8">
        <v>0.0</v>
      </c>
      <c r="E8988" s="1"/>
      <c r="F8988" s="1">
        <v>1.2</v>
      </c>
      <c r="G8988" s="1"/>
      <c r="H8988" s="1"/>
    </row>
    <row r="8989">
      <c r="A8989" s="1" t="s">
        <v>47</v>
      </c>
      <c r="B8989" s="7" t="s">
        <v>247</v>
      </c>
      <c r="C8989" s="1" t="s">
        <v>8783</v>
      </c>
      <c r="D8989" s="8">
        <v>0.0</v>
      </c>
      <c r="E8989" s="1"/>
      <c r="F8989" s="1">
        <v>1.3</v>
      </c>
      <c r="G8989" s="1"/>
      <c r="H8989" s="1"/>
    </row>
    <row r="8990">
      <c r="A8990" s="1" t="s">
        <v>47</v>
      </c>
      <c r="B8990" s="7" t="s">
        <v>247</v>
      </c>
      <c r="C8990" s="1" t="s">
        <v>8784</v>
      </c>
      <c r="D8990" s="8">
        <v>0.0</v>
      </c>
      <c r="E8990" s="1"/>
      <c r="F8990" s="1">
        <v>1.0</v>
      </c>
      <c r="G8990" s="1"/>
      <c r="H8990" s="1"/>
    </row>
    <row r="8991">
      <c r="A8991" s="1" t="s">
        <v>47</v>
      </c>
      <c r="B8991" s="7" t="s">
        <v>247</v>
      </c>
      <c r="C8991" s="1" t="s">
        <v>8785</v>
      </c>
      <c r="D8991" s="8">
        <v>0.0</v>
      </c>
      <c r="E8991" s="1"/>
      <c r="F8991" s="1">
        <v>2.7</v>
      </c>
      <c r="G8991" s="1"/>
      <c r="H8991" s="1"/>
    </row>
    <row r="8992">
      <c r="A8992" s="1" t="s">
        <v>47</v>
      </c>
      <c r="B8992" s="7" t="s">
        <v>247</v>
      </c>
      <c r="C8992" s="1" t="s">
        <v>8786</v>
      </c>
      <c r="D8992" s="8">
        <v>0.0</v>
      </c>
      <c r="E8992" s="1"/>
      <c r="F8992" s="1">
        <v>1.0</v>
      </c>
      <c r="G8992" s="1"/>
      <c r="H8992" s="1"/>
    </row>
    <row r="8993">
      <c r="A8993" s="1" t="s">
        <v>47</v>
      </c>
      <c r="B8993" s="7" t="s">
        <v>247</v>
      </c>
      <c r="C8993" s="1" t="s">
        <v>8787</v>
      </c>
      <c r="D8993" s="8">
        <v>0.0</v>
      </c>
      <c r="E8993" s="1"/>
      <c r="F8993" s="1">
        <v>1.0</v>
      </c>
      <c r="G8993" s="1"/>
      <c r="H8993" s="1"/>
    </row>
    <row r="8994">
      <c r="A8994" s="1" t="s">
        <v>47</v>
      </c>
      <c r="B8994" s="7" t="s">
        <v>247</v>
      </c>
      <c r="C8994" s="1" t="s">
        <v>8788</v>
      </c>
      <c r="D8994" s="8">
        <v>0.0</v>
      </c>
      <c r="E8994" s="1"/>
      <c r="F8994" s="1">
        <v>1.1</v>
      </c>
      <c r="G8994" s="1"/>
      <c r="H8994" s="1"/>
    </row>
    <row r="8995">
      <c r="A8995" s="1" t="s">
        <v>47</v>
      </c>
      <c r="B8995" s="7" t="s">
        <v>247</v>
      </c>
      <c r="C8995" s="1" t="s">
        <v>8789</v>
      </c>
      <c r="D8995" s="8">
        <v>0.0</v>
      </c>
      <c r="E8995" s="1"/>
      <c r="F8995" s="1">
        <v>1.0</v>
      </c>
      <c r="G8995" s="1"/>
      <c r="H8995" s="1"/>
    </row>
    <row r="8996">
      <c r="A8996" s="1" t="s">
        <v>47</v>
      </c>
      <c r="B8996" s="7" t="s">
        <v>247</v>
      </c>
      <c r="C8996" s="1" t="s">
        <v>8790</v>
      </c>
      <c r="D8996" s="8">
        <v>0.0</v>
      </c>
      <c r="E8996" s="1"/>
      <c r="F8996" s="1">
        <v>1.0</v>
      </c>
      <c r="G8996" s="1"/>
      <c r="H8996" s="1"/>
    </row>
    <row r="8997">
      <c r="A8997" s="1" t="s">
        <v>47</v>
      </c>
      <c r="B8997" s="7" t="s">
        <v>247</v>
      </c>
      <c r="C8997" s="1" t="s">
        <v>8791</v>
      </c>
      <c r="D8997" s="8">
        <v>0.0</v>
      </c>
      <c r="E8997" s="1"/>
      <c r="F8997" s="1">
        <v>1.0</v>
      </c>
      <c r="G8997" s="1"/>
      <c r="H8997" s="1"/>
    </row>
    <row r="8998">
      <c r="A8998" s="1" t="s">
        <v>47</v>
      </c>
      <c r="B8998" s="7" t="s">
        <v>247</v>
      </c>
      <c r="C8998" s="1" t="s">
        <v>8792</v>
      </c>
      <c r="D8998" s="8">
        <v>0.0</v>
      </c>
      <c r="E8998" s="1"/>
      <c r="F8998" s="1">
        <v>1.0</v>
      </c>
      <c r="G8998" s="1"/>
      <c r="H8998" s="1"/>
    </row>
    <row r="8999">
      <c r="A8999" s="1" t="s">
        <v>47</v>
      </c>
      <c r="B8999" s="7" t="s">
        <v>247</v>
      </c>
      <c r="C8999" s="1" t="s">
        <v>8793</v>
      </c>
      <c r="D8999" s="8">
        <v>0.0</v>
      </c>
      <c r="E8999" s="1"/>
      <c r="F8999" s="1">
        <v>1.0</v>
      </c>
      <c r="G8999" s="1"/>
      <c r="H8999" s="1"/>
    </row>
    <row r="9000">
      <c r="A9000" s="1" t="s">
        <v>47</v>
      </c>
      <c r="B9000" s="7" t="s">
        <v>247</v>
      </c>
      <c r="C9000" s="1" t="s">
        <v>8794</v>
      </c>
      <c r="D9000" s="8">
        <v>0.0</v>
      </c>
      <c r="E9000" s="1"/>
      <c r="F9000" s="1">
        <v>1.0</v>
      </c>
      <c r="G9000" s="1"/>
      <c r="H9000" s="1"/>
    </row>
    <row r="9001">
      <c r="A9001" s="1" t="s">
        <v>47</v>
      </c>
      <c r="B9001" s="7" t="s">
        <v>247</v>
      </c>
      <c r="C9001" s="1" t="s">
        <v>8795</v>
      </c>
      <c r="D9001" s="8">
        <v>0.0</v>
      </c>
      <c r="E9001" s="1"/>
      <c r="F9001" s="1">
        <v>1.0</v>
      </c>
      <c r="G9001" s="1"/>
      <c r="H9001" s="1"/>
    </row>
    <row r="9002">
      <c r="A9002" s="1" t="s">
        <v>47</v>
      </c>
      <c r="B9002" s="7" t="s">
        <v>247</v>
      </c>
      <c r="C9002" s="1" t="s">
        <v>8796</v>
      </c>
      <c r="D9002" s="8">
        <v>0.0</v>
      </c>
      <c r="E9002" s="1"/>
      <c r="F9002" s="1">
        <v>1.0</v>
      </c>
      <c r="G9002" s="1"/>
      <c r="H9002" s="1"/>
    </row>
    <row r="9003">
      <c r="A9003" s="1" t="s">
        <v>47</v>
      </c>
      <c r="B9003" s="7" t="s">
        <v>247</v>
      </c>
      <c r="C9003" s="1" t="s">
        <v>8797</v>
      </c>
      <c r="D9003" s="8">
        <v>0.0</v>
      </c>
      <c r="E9003" s="1"/>
      <c r="F9003" s="1">
        <v>1.0</v>
      </c>
      <c r="G9003" s="1"/>
      <c r="H9003" s="1"/>
    </row>
    <row r="9004">
      <c r="A9004" s="1" t="s">
        <v>47</v>
      </c>
      <c r="B9004" s="7" t="s">
        <v>247</v>
      </c>
      <c r="C9004" s="1" t="s">
        <v>8798</v>
      </c>
      <c r="D9004" s="8">
        <v>0.0</v>
      </c>
      <c r="E9004" s="1"/>
      <c r="F9004" s="1">
        <v>1.0</v>
      </c>
      <c r="G9004" s="1"/>
      <c r="H9004" s="1"/>
    </row>
    <row r="9005">
      <c r="A9005" s="1" t="s">
        <v>47</v>
      </c>
      <c r="B9005" s="7" t="s">
        <v>247</v>
      </c>
      <c r="C9005" s="1" t="s">
        <v>8799</v>
      </c>
      <c r="D9005" s="8">
        <v>0.0</v>
      </c>
      <c r="E9005" s="1"/>
      <c r="F9005" s="1">
        <v>1.0</v>
      </c>
      <c r="G9005" s="1"/>
      <c r="H9005" s="1"/>
    </row>
    <row r="9006">
      <c r="A9006" s="1" t="s">
        <v>47</v>
      </c>
      <c r="B9006" s="7" t="s">
        <v>247</v>
      </c>
      <c r="C9006" s="1" t="s">
        <v>8800</v>
      </c>
      <c r="D9006" s="8">
        <v>0.0</v>
      </c>
      <c r="E9006" s="1"/>
      <c r="F9006" s="1">
        <v>1.0</v>
      </c>
      <c r="G9006" s="1"/>
      <c r="H9006" s="1"/>
    </row>
    <row r="9007">
      <c r="A9007" s="1" t="s">
        <v>47</v>
      </c>
      <c r="B9007" s="7" t="s">
        <v>247</v>
      </c>
      <c r="C9007" s="1" t="s">
        <v>8801</v>
      </c>
      <c r="D9007" s="8">
        <v>0.0</v>
      </c>
      <c r="E9007" s="1"/>
      <c r="F9007" s="1">
        <v>1.0</v>
      </c>
      <c r="G9007" s="1"/>
      <c r="H9007" s="1"/>
    </row>
    <row r="9008">
      <c r="A9008" s="1" t="s">
        <v>47</v>
      </c>
      <c r="B9008" s="7" t="s">
        <v>247</v>
      </c>
      <c r="C9008" s="1" t="s">
        <v>8802</v>
      </c>
      <c r="D9008" s="8">
        <v>0.0</v>
      </c>
      <c r="E9008" s="1"/>
      <c r="F9008" s="1">
        <v>1.0</v>
      </c>
      <c r="G9008" s="1"/>
      <c r="H9008" s="1"/>
    </row>
    <row r="9009">
      <c r="A9009" s="1" t="s">
        <v>47</v>
      </c>
      <c r="B9009" s="7" t="s">
        <v>247</v>
      </c>
      <c r="C9009" s="1" t="s">
        <v>8803</v>
      </c>
      <c r="D9009" s="8">
        <v>0.0</v>
      </c>
      <c r="E9009" s="1"/>
      <c r="F9009" s="1">
        <v>1.0</v>
      </c>
      <c r="G9009" s="1"/>
      <c r="H9009" s="1"/>
    </row>
    <row r="9010">
      <c r="A9010" s="1" t="s">
        <v>47</v>
      </c>
      <c r="B9010" s="7" t="s">
        <v>247</v>
      </c>
      <c r="C9010" s="1" t="s">
        <v>8804</v>
      </c>
      <c r="D9010" s="8">
        <v>0.0</v>
      </c>
      <c r="E9010" s="1"/>
      <c r="F9010" s="1">
        <v>12.0</v>
      </c>
      <c r="G9010" s="1"/>
      <c r="H9010" s="1"/>
    </row>
    <row r="9011">
      <c r="A9011" s="1" t="s">
        <v>47</v>
      </c>
      <c r="B9011" s="7" t="s">
        <v>247</v>
      </c>
      <c r="C9011" s="1" t="s">
        <v>8805</v>
      </c>
      <c r="D9011" s="8">
        <v>0.0</v>
      </c>
      <c r="E9011" s="1"/>
      <c r="F9011" s="1">
        <v>1.0</v>
      </c>
      <c r="G9011" s="1"/>
      <c r="H9011" s="1"/>
    </row>
    <row r="9012">
      <c r="A9012" s="1" t="s">
        <v>47</v>
      </c>
      <c r="B9012" s="7" t="s">
        <v>247</v>
      </c>
      <c r="C9012" s="1" t="s">
        <v>8806</v>
      </c>
      <c r="D9012" s="8">
        <v>0.0</v>
      </c>
      <c r="E9012" s="1"/>
      <c r="F9012" s="1">
        <v>1.0</v>
      </c>
      <c r="G9012" s="1"/>
      <c r="H9012" s="1"/>
    </row>
    <row r="9013">
      <c r="A9013" s="1" t="s">
        <v>47</v>
      </c>
      <c r="B9013" s="7" t="s">
        <v>247</v>
      </c>
      <c r="C9013" s="1" t="s">
        <v>8807</v>
      </c>
      <c r="D9013" s="8">
        <v>0.0</v>
      </c>
      <c r="E9013" s="1"/>
      <c r="F9013" s="1">
        <v>11.0</v>
      </c>
      <c r="G9013" s="1"/>
      <c r="H9013" s="1"/>
    </row>
    <row r="9014">
      <c r="A9014" s="1" t="s">
        <v>47</v>
      </c>
      <c r="B9014" s="7" t="s">
        <v>247</v>
      </c>
      <c r="C9014" s="1" t="s">
        <v>8808</v>
      </c>
      <c r="D9014" s="8">
        <v>0.0</v>
      </c>
      <c r="E9014" s="1"/>
      <c r="F9014" s="1">
        <v>10.5</v>
      </c>
      <c r="G9014" s="1"/>
      <c r="H9014" s="1"/>
    </row>
    <row r="9015">
      <c r="A9015" s="1" t="s">
        <v>47</v>
      </c>
      <c r="B9015" s="7" t="s">
        <v>247</v>
      </c>
      <c r="C9015" s="1" t="s">
        <v>8809</v>
      </c>
      <c r="D9015" s="8">
        <v>0.0</v>
      </c>
      <c r="E9015" s="1"/>
      <c r="F9015" s="1">
        <v>2.0</v>
      </c>
      <c r="G9015" s="1"/>
      <c r="H9015" s="1"/>
    </row>
    <row r="9016">
      <c r="A9016" s="1" t="s">
        <v>47</v>
      </c>
      <c r="B9016" s="7" t="s">
        <v>247</v>
      </c>
      <c r="C9016" s="1" t="s">
        <v>8810</v>
      </c>
      <c r="D9016" s="8">
        <v>0.0</v>
      </c>
      <c r="E9016" s="1"/>
      <c r="F9016" s="1">
        <v>1.0</v>
      </c>
      <c r="G9016" s="1"/>
      <c r="H9016" s="1"/>
    </row>
    <row r="9017">
      <c r="A9017" s="1" t="s">
        <v>47</v>
      </c>
      <c r="B9017" s="7" t="s">
        <v>247</v>
      </c>
      <c r="C9017" s="1" t="s">
        <v>8811</v>
      </c>
      <c r="D9017" s="8">
        <v>0.0</v>
      </c>
      <c r="E9017" s="1"/>
      <c r="F9017" s="1">
        <v>1.0</v>
      </c>
      <c r="G9017" s="1"/>
      <c r="H9017" s="1"/>
    </row>
    <row r="9018">
      <c r="A9018" s="1" t="s">
        <v>47</v>
      </c>
      <c r="B9018" s="7" t="s">
        <v>247</v>
      </c>
      <c r="C9018" s="1" t="s">
        <v>8812</v>
      </c>
      <c r="D9018" s="8">
        <v>0.0</v>
      </c>
      <c r="E9018" s="1"/>
      <c r="F9018" s="1">
        <v>1.0</v>
      </c>
      <c r="G9018" s="1"/>
      <c r="H9018" s="1"/>
    </row>
    <row r="9019">
      <c r="A9019" s="1" t="s">
        <v>47</v>
      </c>
      <c r="B9019" s="7" t="s">
        <v>247</v>
      </c>
      <c r="C9019" s="1" t="s">
        <v>8813</v>
      </c>
      <c r="D9019" s="8">
        <v>0.0</v>
      </c>
      <c r="E9019" s="1"/>
      <c r="F9019" s="1">
        <v>1.0</v>
      </c>
      <c r="G9019" s="1"/>
      <c r="H9019" s="1"/>
    </row>
    <row r="9020">
      <c r="A9020" s="1" t="s">
        <v>47</v>
      </c>
      <c r="B9020" s="7" t="s">
        <v>247</v>
      </c>
      <c r="C9020" s="1" t="s">
        <v>8814</v>
      </c>
      <c r="D9020" s="8">
        <v>0.0</v>
      </c>
      <c r="E9020" s="1"/>
      <c r="F9020" s="1">
        <v>1.0</v>
      </c>
      <c r="G9020" s="1"/>
      <c r="H9020" s="1"/>
    </row>
    <row r="9021">
      <c r="A9021" s="1" t="s">
        <v>47</v>
      </c>
      <c r="B9021" s="7" t="s">
        <v>247</v>
      </c>
      <c r="C9021" s="1" t="s">
        <v>8815</v>
      </c>
      <c r="D9021" s="8">
        <v>0.0</v>
      </c>
      <c r="E9021" s="1"/>
      <c r="F9021" s="1">
        <v>1.0</v>
      </c>
      <c r="G9021" s="1"/>
      <c r="H9021" s="1"/>
    </row>
    <row r="9022">
      <c r="A9022" s="1" t="s">
        <v>47</v>
      </c>
      <c r="B9022" s="7" t="s">
        <v>247</v>
      </c>
      <c r="C9022" s="1" t="s">
        <v>8816</v>
      </c>
      <c r="D9022" s="8">
        <v>0.0</v>
      </c>
      <c r="E9022" s="1"/>
      <c r="F9022" s="1">
        <v>1.0</v>
      </c>
      <c r="G9022" s="1"/>
      <c r="H9022" s="1"/>
    </row>
    <row r="9023">
      <c r="A9023" s="1" t="s">
        <v>47</v>
      </c>
      <c r="B9023" s="7" t="s">
        <v>247</v>
      </c>
      <c r="C9023" s="1" t="s">
        <v>8817</v>
      </c>
      <c r="D9023" s="8">
        <v>0.0</v>
      </c>
      <c r="E9023" s="1"/>
      <c r="F9023" s="1">
        <v>1.0</v>
      </c>
      <c r="G9023" s="1"/>
      <c r="H9023" s="1"/>
    </row>
    <row r="9024">
      <c r="A9024" s="1" t="s">
        <v>47</v>
      </c>
      <c r="B9024" s="7" t="s">
        <v>247</v>
      </c>
      <c r="C9024" s="1" t="s">
        <v>8818</v>
      </c>
      <c r="D9024" s="8">
        <v>0.0</v>
      </c>
      <c r="E9024" s="1"/>
      <c r="F9024" s="1">
        <v>1.0</v>
      </c>
      <c r="G9024" s="1"/>
      <c r="H9024" s="1"/>
    </row>
    <row r="9025">
      <c r="A9025" s="1" t="s">
        <v>47</v>
      </c>
      <c r="B9025" s="7" t="s">
        <v>247</v>
      </c>
      <c r="C9025" s="1" t="s">
        <v>8819</v>
      </c>
      <c r="D9025" s="8">
        <v>0.0</v>
      </c>
      <c r="E9025" s="1"/>
      <c r="F9025" s="1">
        <v>1.0</v>
      </c>
      <c r="G9025" s="1"/>
      <c r="H9025" s="1"/>
    </row>
    <row r="9026">
      <c r="A9026" s="1" t="s">
        <v>47</v>
      </c>
      <c r="B9026" s="7" t="s">
        <v>247</v>
      </c>
      <c r="C9026" s="1" t="s">
        <v>8820</v>
      </c>
      <c r="D9026" s="8">
        <v>0.0</v>
      </c>
      <c r="E9026" s="1"/>
      <c r="F9026" s="1">
        <v>4.0</v>
      </c>
      <c r="G9026" s="1"/>
      <c r="H9026" s="1"/>
    </row>
    <row r="9027">
      <c r="A9027" s="1" t="s">
        <v>47</v>
      </c>
      <c r="B9027" s="7" t="s">
        <v>247</v>
      </c>
      <c r="C9027" s="1" t="s">
        <v>8821</v>
      </c>
      <c r="D9027" s="8">
        <v>0.0</v>
      </c>
      <c r="E9027" s="1"/>
      <c r="F9027" s="1">
        <v>2.0</v>
      </c>
      <c r="G9027" s="1"/>
      <c r="H9027" s="1"/>
    </row>
    <row r="9028">
      <c r="A9028" s="1" t="s">
        <v>47</v>
      </c>
      <c r="B9028" s="7" t="s">
        <v>247</v>
      </c>
      <c r="C9028" s="1" t="s">
        <v>8822</v>
      </c>
      <c r="D9028" s="8">
        <v>0.0</v>
      </c>
      <c r="E9028" s="1"/>
      <c r="F9028" s="1">
        <v>2.0</v>
      </c>
      <c r="G9028" s="1"/>
      <c r="H9028" s="1"/>
    </row>
    <row r="9029">
      <c r="A9029" s="1" t="s">
        <v>47</v>
      </c>
      <c r="B9029" s="7" t="s">
        <v>247</v>
      </c>
      <c r="C9029" s="1" t="s">
        <v>8823</v>
      </c>
      <c r="D9029" s="8">
        <v>0.0</v>
      </c>
      <c r="E9029" s="1"/>
      <c r="F9029" s="1">
        <v>1.0</v>
      </c>
      <c r="G9029" s="1"/>
      <c r="H9029" s="1"/>
    </row>
    <row r="9030">
      <c r="A9030" s="1" t="s">
        <v>47</v>
      </c>
      <c r="B9030" s="7" t="s">
        <v>247</v>
      </c>
      <c r="C9030" s="1" t="s">
        <v>8824</v>
      </c>
      <c r="D9030" s="8">
        <v>0.0</v>
      </c>
      <c r="E9030" s="1"/>
      <c r="F9030" s="1">
        <v>1.0</v>
      </c>
      <c r="G9030" s="1"/>
      <c r="H9030" s="1"/>
    </row>
    <row r="9031">
      <c r="A9031" s="1" t="s">
        <v>47</v>
      </c>
      <c r="B9031" s="7" t="s">
        <v>247</v>
      </c>
      <c r="C9031" s="1" t="s">
        <v>8825</v>
      </c>
      <c r="D9031" s="8">
        <v>0.0</v>
      </c>
      <c r="E9031" s="1"/>
      <c r="F9031" s="1">
        <v>1.0</v>
      </c>
      <c r="G9031" s="1"/>
      <c r="H9031" s="1"/>
    </row>
    <row r="9032">
      <c r="A9032" s="1" t="s">
        <v>47</v>
      </c>
      <c r="B9032" s="7" t="s">
        <v>248</v>
      </c>
      <c r="C9032" s="1" t="s">
        <v>8826</v>
      </c>
      <c r="D9032" s="8">
        <v>8.0</v>
      </c>
      <c r="E9032" s="1"/>
      <c r="F9032" s="1">
        <v>6.4</v>
      </c>
      <c r="G9032" s="1"/>
      <c r="H9032" s="1"/>
    </row>
    <row r="9033">
      <c r="A9033" s="1" t="s">
        <v>47</v>
      </c>
      <c r="B9033" s="7" t="s">
        <v>248</v>
      </c>
      <c r="C9033" s="1" t="s">
        <v>8827</v>
      </c>
      <c r="D9033" s="8">
        <v>0.0</v>
      </c>
      <c r="E9033" s="1"/>
      <c r="F9033" s="1">
        <v>4.9</v>
      </c>
      <c r="G9033" s="1"/>
      <c r="H9033" s="1"/>
    </row>
    <row r="9034">
      <c r="A9034" s="1" t="s">
        <v>47</v>
      </c>
      <c r="B9034" s="7" t="s">
        <v>248</v>
      </c>
      <c r="C9034" s="1" t="s">
        <v>8828</v>
      </c>
      <c r="D9034" s="8">
        <v>1.0</v>
      </c>
      <c r="E9034" s="1"/>
      <c r="F9034" s="1">
        <v>5.7</v>
      </c>
      <c r="G9034" s="1"/>
      <c r="H9034" s="1"/>
    </row>
    <row r="9035">
      <c r="A9035" s="1" t="s">
        <v>47</v>
      </c>
      <c r="B9035" s="7" t="s">
        <v>248</v>
      </c>
      <c r="C9035" s="1" t="s">
        <v>8829</v>
      </c>
      <c r="D9035" s="8">
        <v>0.0</v>
      </c>
      <c r="E9035" s="1"/>
      <c r="F9035" s="1">
        <v>7.5</v>
      </c>
      <c r="G9035" s="1"/>
      <c r="H9035" s="1"/>
    </row>
    <row r="9036">
      <c r="A9036" s="1" t="s">
        <v>47</v>
      </c>
      <c r="B9036" s="7" t="s">
        <v>248</v>
      </c>
      <c r="C9036" s="1" t="s">
        <v>8830</v>
      </c>
      <c r="D9036" s="8">
        <v>1.0</v>
      </c>
      <c r="E9036" s="1"/>
      <c r="F9036" s="1">
        <v>6.3</v>
      </c>
      <c r="G9036" s="1"/>
      <c r="H9036" s="1"/>
    </row>
    <row r="9037">
      <c r="A9037" s="1" t="s">
        <v>47</v>
      </c>
      <c r="B9037" s="7" t="s">
        <v>248</v>
      </c>
      <c r="C9037" s="1" t="s">
        <v>8831</v>
      </c>
      <c r="D9037" s="8">
        <v>0.0</v>
      </c>
      <c r="E9037" s="1"/>
      <c r="F9037" s="1">
        <v>4.8</v>
      </c>
      <c r="G9037" s="1"/>
      <c r="H9037" s="1"/>
    </row>
    <row r="9038">
      <c r="A9038" s="1" t="s">
        <v>47</v>
      </c>
      <c r="B9038" s="7" t="s">
        <v>248</v>
      </c>
      <c r="C9038" s="1" t="s">
        <v>8832</v>
      </c>
      <c r="D9038" s="8">
        <v>0.0</v>
      </c>
      <c r="E9038" s="1"/>
      <c r="F9038" s="1">
        <v>5.8</v>
      </c>
      <c r="G9038" s="1"/>
      <c r="H9038" s="1"/>
    </row>
    <row r="9039">
      <c r="A9039" s="1" t="s">
        <v>47</v>
      </c>
      <c r="B9039" s="7" t="s">
        <v>248</v>
      </c>
      <c r="C9039" s="1" t="s">
        <v>8833</v>
      </c>
      <c r="D9039" s="8">
        <v>0.0</v>
      </c>
      <c r="E9039" s="1"/>
      <c r="F9039" s="1">
        <v>3.7</v>
      </c>
      <c r="G9039" s="1"/>
      <c r="H9039" s="1"/>
    </row>
    <row r="9040">
      <c r="A9040" s="1" t="s">
        <v>47</v>
      </c>
      <c r="B9040" s="7" t="s">
        <v>248</v>
      </c>
      <c r="C9040" s="1" t="s">
        <v>8834</v>
      </c>
      <c r="D9040" s="8">
        <v>0.0</v>
      </c>
      <c r="E9040" s="1"/>
      <c r="F9040" s="1">
        <v>7.8</v>
      </c>
      <c r="G9040" s="1"/>
      <c r="H9040" s="1"/>
    </row>
    <row r="9041">
      <c r="A9041" s="1" t="s">
        <v>47</v>
      </c>
      <c r="B9041" s="7" t="s">
        <v>248</v>
      </c>
      <c r="C9041" s="1" t="s">
        <v>8835</v>
      </c>
      <c r="D9041" s="8">
        <v>0.0</v>
      </c>
      <c r="E9041" s="1"/>
      <c r="F9041" s="1">
        <v>8.8</v>
      </c>
      <c r="G9041" s="1"/>
      <c r="H9041" s="1"/>
    </row>
    <row r="9042">
      <c r="A9042" s="1" t="s">
        <v>47</v>
      </c>
      <c r="B9042" s="7" t="s">
        <v>248</v>
      </c>
      <c r="C9042" s="1" t="s">
        <v>8836</v>
      </c>
      <c r="D9042" s="8">
        <v>0.0</v>
      </c>
      <c r="E9042" s="1"/>
      <c r="F9042" s="1">
        <v>6.7</v>
      </c>
      <c r="G9042" s="1"/>
      <c r="H9042" s="1"/>
    </row>
    <row r="9043">
      <c r="A9043" s="1" t="s">
        <v>47</v>
      </c>
      <c r="B9043" s="7" t="s">
        <v>248</v>
      </c>
      <c r="C9043" s="1" t="s">
        <v>8837</v>
      </c>
      <c r="D9043" s="8">
        <v>0.0</v>
      </c>
      <c r="E9043" s="1"/>
      <c r="F9043" s="1">
        <v>5.8</v>
      </c>
      <c r="G9043" s="1"/>
      <c r="H9043" s="1"/>
    </row>
    <row r="9044">
      <c r="A9044" s="1" t="s">
        <v>47</v>
      </c>
      <c r="B9044" s="7" t="s">
        <v>248</v>
      </c>
      <c r="C9044" s="1" t="s">
        <v>8838</v>
      </c>
      <c r="D9044" s="8">
        <v>0.0</v>
      </c>
      <c r="E9044" s="1"/>
      <c r="F9044" s="1">
        <v>12.0</v>
      </c>
      <c r="G9044" s="1"/>
      <c r="H9044" s="1"/>
    </row>
    <row r="9045">
      <c r="A9045" s="1" t="s">
        <v>47</v>
      </c>
      <c r="B9045" s="7" t="s">
        <v>248</v>
      </c>
      <c r="C9045" s="1" t="s">
        <v>8839</v>
      </c>
      <c r="D9045" s="8">
        <v>0.0</v>
      </c>
      <c r="E9045" s="1"/>
      <c r="F9045" s="1">
        <v>7.5</v>
      </c>
      <c r="G9045" s="1"/>
      <c r="H9045" s="1"/>
    </row>
    <row r="9046">
      <c r="A9046" s="1" t="s">
        <v>47</v>
      </c>
      <c r="B9046" s="7" t="s">
        <v>248</v>
      </c>
      <c r="C9046" s="1" t="s">
        <v>8840</v>
      </c>
      <c r="D9046" s="8">
        <v>0.0</v>
      </c>
      <c r="E9046" s="1"/>
      <c r="F9046" s="1">
        <v>8.4</v>
      </c>
      <c r="G9046" s="1"/>
      <c r="H9046" s="1"/>
    </row>
    <row r="9047">
      <c r="A9047" s="1" t="s">
        <v>47</v>
      </c>
      <c r="B9047" s="7" t="s">
        <v>248</v>
      </c>
      <c r="C9047" s="1" t="s">
        <v>8841</v>
      </c>
      <c r="D9047" s="8">
        <v>0.0</v>
      </c>
      <c r="E9047" s="1"/>
      <c r="F9047" s="1">
        <v>5.0</v>
      </c>
      <c r="G9047" s="1"/>
      <c r="H9047" s="1"/>
    </row>
    <row r="9048">
      <c r="A9048" s="1" t="s">
        <v>47</v>
      </c>
      <c r="B9048" s="7" t="s">
        <v>248</v>
      </c>
      <c r="C9048" s="1" t="s">
        <v>8842</v>
      </c>
      <c r="D9048" s="8">
        <v>0.0</v>
      </c>
      <c r="E9048" s="1"/>
      <c r="F9048" s="1">
        <v>5.6</v>
      </c>
      <c r="G9048" s="1"/>
      <c r="H9048" s="1"/>
    </row>
    <row r="9049">
      <c r="A9049" s="1" t="s">
        <v>47</v>
      </c>
      <c r="B9049" s="7" t="s">
        <v>248</v>
      </c>
      <c r="C9049" s="1" t="s">
        <v>8843</v>
      </c>
      <c r="D9049" s="8">
        <v>0.0</v>
      </c>
      <c r="E9049" s="1"/>
      <c r="F9049" s="1">
        <v>4.5</v>
      </c>
      <c r="G9049" s="1"/>
      <c r="H9049" s="1"/>
    </row>
    <row r="9050">
      <c r="A9050" s="1" t="s">
        <v>47</v>
      </c>
      <c r="B9050" s="7" t="s">
        <v>248</v>
      </c>
      <c r="C9050" s="1" t="s">
        <v>8844</v>
      </c>
      <c r="D9050" s="8">
        <v>0.0</v>
      </c>
      <c r="E9050" s="1"/>
      <c r="F9050" s="1">
        <v>9.7</v>
      </c>
      <c r="G9050" s="1"/>
      <c r="H9050" s="1"/>
    </row>
    <row r="9051">
      <c r="A9051" s="1" t="s">
        <v>47</v>
      </c>
      <c r="B9051" s="7" t="s">
        <v>248</v>
      </c>
      <c r="C9051" s="1" t="s">
        <v>8845</v>
      </c>
      <c r="D9051" s="8">
        <v>0.0</v>
      </c>
      <c r="E9051" s="1"/>
      <c r="F9051" s="1">
        <v>9.4</v>
      </c>
      <c r="G9051" s="1"/>
      <c r="H9051" s="1"/>
    </row>
    <row r="9052">
      <c r="A9052" s="1" t="s">
        <v>47</v>
      </c>
      <c r="B9052" s="7" t="s">
        <v>248</v>
      </c>
      <c r="C9052" s="1" t="s">
        <v>8846</v>
      </c>
      <c r="D9052" s="8">
        <v>0.0</v>
      </c>
      <c r="E9052" s="1"/>
      <c r="F9052" s="1">
        <v>8.5</v>
      </c>
      <c r="G9052" s="1"/>
      <c r="H9052" s="1"/>
    </row>
    <row r="9053">
      <c r="A9053" s="1" t="s">
        <v>47</v>
      </c>
      <c r="B9053" s="7" t="s">
        <v>248</v>
      </c>
      <c r="C9053" s="1" t="s">
        <v>8847</v>
      </c>
      <c r="D9053" s="8">
        <v>0.0</v>
      </c>
      <c r="E9053" s="1"/>
      <c r="F9053" s="1">
        <v>8.0</v>
      </c>
      <c r="G9053" s="1"/>
      <c r="H9053" s="1"/>
    </row>
    <row r="9054">
      <c r="A9054" s="1" t="s">
        <v>47</v>
      </c>
      <c r="B9054" s="7" t="s">
        <v>248</v>
      </c>
      <c r="C9054" s="1" t="s">
        <v>8848</v>
      </c>
      <c r="D9054" s="8">
        <v>0.0</v>
      </c>
      <c r="E9054" s="1"/>
      <c r="F9054" s="1">
        <v>10.0</v>
      </c>
      <c r="G9054" s="1"/>
      <c r="H9054" s="1"/>
    </row>
    <row r="9055">
      <c r="A9055" s="1" t="s">
        <v>47</v>
      </c>
      <c r="B9055" s="7" t="s">
        <v>248</v>
      </c>
      <c r="C9055" s="1" t="s">
        <v>8849</v>
      </c>
      <c r="D9055" s="8">
        <v>0.0</v>
      </c>
      <c r="E9055" s="1"/>
      <c r="F9055" s="1">
        <v>10.4</v>
      </c>
      <c r="G9055" s="1"/>
      <c r="H9055" s="1"/>
    </row>
    <row r="9056">
      <c r="A9056" s="1" t="s">
        <v>47</v>
      </c>
      <c r="B9056" s="7" t="s">
        <v>248</v>
      </c>
      <c r="C9056" s="1" t="s">
        <v>8850</v>
      </c>
      <c r="D9056" s="8">
        <v>0.0</v>
      </c>
      <c r="E9056" s="1"/>
      <c r="F9056" s="1">
        <v>9.1</v>
      </c>
      <c r="G9056" s="1"/>
      <c r="H9056" s="1"/>
    </row>
    <row r="9057">
      <c r="A9057" s="1" t="s">
        <v>47</v>
      </c>
      <c r="B9057" s="7" t="s">
        <v>248</v>
      </c>
      <c r="C9057" s="1" t="s">
        <v>8851</v>
      </c>
      <c r="D9057" s="8">
        <v>1.0</v>
      </c>
      <c r="E9057" s="1"/>
      <c r="F9057" s="1">
        <v>7.0</v>
      </c>
      <c r="G9057" s="1"/>
      <c r="H9057" s="1"/>
    </row>
    <row r="9058">
      <c r="A9058" s="1" t="s">
        <v>47</v>
      </c>
      <c r="B9058" s="7" t="s">
        <v>248</v>
      </c>
      <c r="C9058" s="1" t="s">
        <v>8852</v>
      </c>
      <c r="D9058" s="8">
        <v>0.0</v>
      </c>
      <c r="E9058" s="1"/>
      <c r="F9058" s="1">
        <v>8.4</v>
      </c>
      <c r="G9058" s="1"/>
      <c r="H9058" s="1"/>
    </row>
    <row r="9059">
      <c r="A9059" s="1" t="s">
        <v>47</v>
      </c>
      <c r="B9059" s="7" t="s">
        <v>248</v>
      </c>
      <c r="C9059" s="1" t="s">
        <v>8853</v>
      </c>
      <c r="D9059" s="8">
        <v>0.0</v>
      </c>
      <c r="E9059" s="1"/>
      <c r="F9059" s="1">
        <v>6.8</v>
      </c>
      <c r="G9059" s="1"/>
      <c r="H9059" s="1"/>
    </row>
    <row r="9060">
      <c r="A9060" s="1" t="s">
        <v>47</v>
      </c>
      <c r="B9060" s="7" t="s">
        <v>248</v>
      </c>
      <c r="C9060" s="1" t="s">
        <v>8854</v>
      </c>
      <c r="D9060" s="8">
        <v>0.0</v>
      </c>
      <c r="E9060" s="1"/>
      <c r="F9060" s="1">
        <v>5.6</v>
      </c>
      <c r="G9060" s="1"/>
      <c r="H9060" s="1"/>
    </row>
    <row r="9061">
      <c r="A9061" s="1" t="s">
        <v>47</v>
      </c>
      <c r="B9061" s="7" t="s">
        <v>248</v>
      </c>
      <c r="C9061" s="1" t="s">
        <v>8855</v>
      </c>
      <c r="D9061" s="8">
        <v>0.0</v>
      </c>
      <c r="E9061" s="1"/>
      <c r="F9061" s="1">
        <v>10.6</v>
      </c>
      <c r="G9061" s="1"/>
      <c r="H9061" s="1"/>
    </row>
    <row r="9062">
      <c r="A9062" s="1" t="s">
        <v>47</v>
      </c>
      <c r="B9062" s="7" t="s">
        <v>248</v>
      </c>
      <c r="C9062" s="1" t="s">
        <v>8856</v>
      </c>
      <c r="D9062" s="8">
        <v>0.0</v>
      </c>
      <c r="E9062" s="1"/>
      <c r="F9062" s="1">
        <v>4.6</v>
      </c>
      <c r="G9062" s="1"/>
      <c r="H9062" s="1"/>
    </row>
    <row r="9063">
      <c r="A9063" s="1" t="s">
        <v>47</v>
      </c>
      <c r="B9063" s="7" t="s">
        <v>248</v>
      </c>
      <c r="C9063" s="1" t="s">
        <v>8857</v>
      </c>
      <c r="D9063" s="8">
        <v>0.0</v>
      </c>
      <c r="E9063" s="1"/>
      <c r="F9063" s="1">
        <v>6.8</v>
      </c>
      <c r="G9063" s="1"/>
      <c r="H9063" s="1"/>
    </row>
    <row r="9064">
      <c r="A9064" s="1" t="s">
        <v>47</v>
      </c>
      <c r="B9064" s="7" t="s">
        <v>248</v>
      </c>
      <c r="C9064" s="1" t="s">
        <v>8858</v>
      </c>
      <c r="D9064" s="8">
        <v>0.0</v>
      </c>
      <c r="E9064" s="1"/>
      <c r="F9064" s="1">
        <v>10.0</v>
      </c>
      <c r="G9064" s="1"/>
      <c r="H9064" s="1"/>
    </row>
    <row r="9065">
      <c r="A9065" s="1" t="s">
        <v>47</v>
      </c>
      <c r="B9065" s="7" t="s">
        <v>248</v>
      </c>
      <c r="C9065" s="1" t="s">
        <v>8859</v>
      </c>
      <c r="D9065" s="8">
        <v>0.0</v>
      </c>
      <c r="E9065" s="1"/>
      <c r="F9065" s="1">
        <v>10.0</v>
      </c>
      <c r="G9065" s="1"/>
      <c r="H9065" s="1"/>
    </row>
    <row r="9066">
      <c r="A9066" s="1" t="s">
        <v>47</v>
      </c>
      <c r="B9066" s="7" t="s">
        <v>248</v>
      </c>
      <c r="C9066" s="1" t="s">
        <v>8860</v>
      </c>
      <c r="D9066" s="8">
        <v>0.0</v>
      </c>
      <c r="E9066" s="1"/>
      <c r="F9066" s="1">
        <v>7.5</v>
      </c>
      <c r="G9066" s="1"/>
      <c r="H9066" s="1"/>
    </row>
    <row r="9067">
      <c r="A9067" s="1" t="s">
        <v>47</v>
      </c>
      <c r="B9067" s="7" t="s">
        <v>248</v>
      </c>
      <c r="C9067" s="1" t="s">
        <v>8861</v>
      </c>
      <c r="D9067" s="8">
        <v>0.0</v>
      </c>
      <c r="E9067" s="1"/>
      <c r="F9067" s="1">
        <v>5.3</v>
      </c>
      <c r="G9067" s="1"/>
      <c r="H9067" s="1"/>
    </row>
    <row r="9068">
      <c r="A9068" s="1" t="s">
        <v>47</v>
      </c>
      <c r="B9068" s="7" t="s">
        <v>248</v>
      </c>
      <c r="C9068" s="1" t="s">
        <v>8862</v>
      </c>
      <c r="D9068" s="8">
        <v>0.0</v>
      </c>
      <c r="E9068" s="1"/>
      <c r="F9068" s="1">
        <v>12.0</v>
      </c>
      <c r="G9068" s="1"/>
      <c r="H9068" s="1"/>
    </row>
    <row r="9069">
      <c r="A9069" s="1" t="s">
        <v>47</v>
      </c>
      <c r="B9069" s="7" t="s">
        <v>248</v>
      </c>
      <c r="C9069" s="1" t="s">
        <v>8863</v>
      </c>
      <c r="D9069" s="8">
        <v>0.0</v>
      </c>
      <c r="E9069" s="1"/>
      <c r="F9069" s="1">
        <v>8.3</v>
      </c>
      <c r="G9069" s="1"/>
      <c r="H9069" s="1"/>
    </row>
    <row r="9070">
      <c r="A9070" s="1" t="s">
        <v>47</v>
      </c>
      <c r="B9070" s="7" t="s">
        <v>248</v>
      </c>
      <c r="C9070" s="1" t="s">
        <v>8864</v>
      </c>
      <c r="D9070" s="8">
        <v>0.0</v>
      </c>
      <c r="E9070" s="1"/>
      <c r="F9070" s="1">
        <v>9.7</v>
      </c>
      <c r="G9070" s="1"/>
      <c r="H9070" s="1"/>
    </row>
    <row r="9071">
      <c r="A9071" s="1" t="s">
        <v>47</v>
      </c>
      <c r="B9071" s="7" t="s">
        <v>248</v>
      </c>
      <c r="C9071" s="1" t="s">
        <v>8865</v>
      </c>
      <c r="D9071" s="8">
        <v>0.0</v>
      </c>
      <c r="E9071" s="1"/>
      <c r="F9071" s="1">
        <v>7.3</v>
      </c>
      <c r="G9071" s="1"/>
      <c r="H9071" s="1"/>
    </row>
    <row r="9072">
      <c r="A9072" s="1" t="s">
        <v>47</v>
      </c>
      <c r="B9072" s="7" t="s">
        <v>248</v>
      </c>
      <c r="C9072" s="1" t="s">
        <v>8866</v>
      </c>
      <c r="D9072" s="8">
        <v>0.0</v>
      </c>
      <c r="E9072" s="1"/>
      <c r="F9072" s="1">
        <v>10.0</v>
      </c>
      <c r="G9072" s="1"/>
      <c r="H9072" s="1"/>
    </row>
    <row r="9073">
      <c r="A9073" s="1" t="s">
        <v>47</v>
      </c>
      <c r="B9073" s="7" t="s">
        <v>248</v>
      </c>
      <c r="C9073" s="1" t="s">
        <v>8867</v>
      </c>
      <c r="D9073" s="8">
        <v>0.0</v>
      </c>
      <c r="E9073" s="1"/>
      <c r="F9073" s="1">
        <v>11.0</v>
      </c>
      <c r="G9073" s="1"/>
      <c r="H9073" s="1"/>
    </row>
    <row r="9074">
      <c r="A9074" s="1" t="s">
        <v>47</v>
      </c>
      <c r="B9074" s="7" t="s">
        <v>248</v>
      </c>
      <c r="C9074" s="1" t="s">
        <v>8868</v>
      </c>
      <c r="D9074" s="8">
        <v>0.0</v>
      </c>
      <c r="E9074" s="1"/>
      <c r="F9074" s="1">
        <v>6.0</v>
      </c>
      <c r="G9074" s="1"/>
      <c r="H9074" s="1"/>
    </row>
    <row r="9075">
      <c r="A9075" s="1" t="s">
        <v>47</v>
      </c>
      <c r="B9075" s="7" t="s">
        <v>248</v>
      </c>
      <c r="C9075" s="1" t="s">
        <v>8869</v>
      </c>
      <c r="D9075" s="8">
        <v>0.0</v>
      </c>
      <c r="E9075" s="1"/>
      <c r="F9075" s="1">
        <v>3.0</v>
      </c>
      <c r="G9075" s="1"/>
      <c r="H9075" s="1"/>
    </row>
    <row r="9076">
      <c r="A9076" s="1" t="s">
        <v>47</v>
      </c>
      <c r="B9076" s="7" t="s">
        <v>248</v>
      </c>
      <c r="C9076" s="1" t="s">
        <v>8870</v>
      </c>
      <c r="D9076" s="8">
        <v>0.0</v>
      </c>
      <c r="E9076" s="1"/>
      <c r="F9076" s="1">
        <v>8.0</v>
      </c>
      <c r="G9076" s="1"/>
      <c r="H9076" s="1"/>
    </row>
    <row r="9077">
      <c r="A9077" s="1" t="s">
        <v>47</v>
      </c>
      <c r="B9077" s="7" t="s">
        <v>248</v>
      </c>
      <c r="C9077" s="1" t="s">
        <v>8871</v>
      </c>
      <c r="D9077" s="8">
        <v>0.0</v>
      </c>
      <c r="E9077" s="1"/>
      <c r="F9077" s="1">
        <v>8.0</v>
      </c>
      <c r="G9077" s="1"/>
      <c r="H9077" s="1"/>
    </row>
    <row r="9078">
      <c r="A9078" s="1" t="s">
        <v>47</v>
      </c>
      <c r="B9078" s="7" t="s">
        <v>248</v>
      </c>
      <c r="C9078" s="1" t="s">
        <v>8872</v>
      </c>
      <c r="D9078" s="8">
        <v>0.0</v>
      </c>
      <c r="E9078" s="1"/>
      <c r="F9078" s="1">
        <v>11.0</v>
      </c>
      <c r="G9078" s="1"/>
      <c r="H9078" s="1"/>
    </row>
    <row r="9079">
      <c r="A9079" s="1" t="s">
        <v>47</v>
      </c>
      <c r="B9079" s="7" t="s">
        <v>248</v>
      </c>
      <c r="C9079" s="1" t="s">
        <v>8873</v>
      </c>
      <c r="D9079" s="8">
        <v>0.0</v>
      </c>
      <c r="E9079" s="1"/>
      <c r="F9079" s="1">
        <v>12.0</v>
      </c>
      <c r="G9079" s="1"/>
      <c r="H9079" s="1"/>
    </row>
    <row r="9080">
      <c r="A9080" s="1" t="s">
        <v>47</v>
      </c>
      <c r="B9080" s="7" t="s">
        <v>248</v>
      </c>
      <c r="C9080" s="1" t="s">
        <v>8874</v>
      </c>
      <c r="D9080" s="8">
        <v>0.0</v>
      </c>
      <c r="E9080" s="1"/>
      <c r="F9080" s="1">
        <v>13.0</v>
      </c>
      <c r="G9080" s="1"/>
      <c r="H9080" s="1"/>
    </row>
    <row r="9081">
      <c r="A9081" s="1" t="s">
        <v>47</v>
      </c>
      <c r="B9081" s="7" t="s">
        <v>248</v>
      </c>
      <c r="C9081" s="1" t="s">
        <v>8875</v>
      </c>
      <c r="D9081" s="8">
        <v>0.0</v>
      </c>
      <c r="E9081" s="1"/>
      <c r="F9081" s="1">
        <v>2.0</v>
      </c>
      <c r="G9081" s="1"/>
      <c r="H9081" s="1"/>
    </row>
    <row r="9082">
      <c r="A9082" s="1" t="s">
        <v>47</v>
      </c>
      <c r="B9082" s="7" t="s">
        <v>249</v>
      </c>
      <c r="C9082" s="1" t="s">
        <v>6161</v>
      </c>
      <c r="D9082" s="8">
        <v>0.0</v>
      </c>
      <c r="E9082" s="1"/>
      <c r="F9082" s="1">
        <v>4.4</v>
      </c>
      <c r="G9082" s="1"/>
      <c r="H9082" s="1"/>
    </row>
    <row r="9083">
      <c r="A9083" s="1" t="s">
        <v>47</v>
      </c>
      <c r="B9083" s="7" t="s">
        <v>249</v>
      </c>
      <c r="C9083" s="1" t="s">
        <v>6160</v>
      </c>
      <c r="D9083" s="8">
        <v>0.0</v>
      </c>
      <c r="E9083" s="1"/>
      <c r="F9083" s="1">
        <v>3.3</v>
      </c>
      <c r="G9083" s="1"/>
      <c r="H9083" s="1"/>
    </row>
    <row r="9084">
      <c r="A9084" s="1" t="s">
        <v>47</v>
      </c>
      <c r="B9084" s="7" t="s">
        <v>249</v>
      </c>
      <c r="C9084" s="1" t="s">
        <v>6165</v>
      </c>
      <c r="D9084" s="8">
        <v>0.0</v>
      </c>
      <c r="E9084" s="1"/>
      <c r="F9084" s="1">
        <v>3.2</v>
      </c>
      <c r="G9084" s="1"/>
      <c r="H9084" s="1"/>
    </row>
    <row r="9085">
      <c r="A9085" s="1" t="s">
        <v>47</v>
      </c>
      <c r="B9085" s="7" t="s">
        <v>249</v>
      </c>
      <c r="C9085" s="1" t="s">
        <v>8876</v>
      </c>
      <c r="D9085" s="8">
        <v>0.0</v>
      </c>
      <c r="E9085" s="1"/>
      <c r="F9085" s="1">
        <v>1.0</v>
      </c>
      <c r="G9085" s="1"/>
      <c r="H9085" s="1"/>
    </row>
    <row r="9086">
      <c r="A9086" s="1" t="s">
        <v>47</v>
      </c>
      <c r="B9086" s="7" t="s">
        <v>249</v>
      </c>
      <c r="C9086" s="1" t="s">
        <v>6173</v>
      </c>
      <c r="D9086" s="8">
        <v>0.0</v>
      </c>
      <c r="E9086" s="1"/>
      <c r="F9086" s="1">
        <v>1.0</v>
      </c>
      <c r="G9086" s="1"/>
      <c r="H9086" s="1"/>
    </row>
    <row r="9087">
      <c r="A9087" s="1" t="s">
        <v>47</v>
      </c>
      <c r="B9087" s="7" t="s">
        <v>249</v>
      </c>
      <c r="C9087" s="1" t="s">
        <v>8877</v>
      </c>
      <c r="D9087" s="8">
        <v>0.0</v>
      </c>
      <c r="E9087" s="1"/>
      <c r="F9087" s="1">
        <v>1.8</v>
      </c>
      <c r="G9087" s="1"/>
      <c r="H9087" s="1"/>
    </row>
    <row r="9088">
      <c r="A9088" s="1" t="s">
        <v>47</v>
      </c>
      <c r="B9088" s="7" t="s">
        <v>249</v>
      </c>
      <c r="C9088" s="1" t="s">
        <v>6162</v>
      </c>
      <c r="D9088" s="8">
        <v>0.0</v>
      </c>
      <c r="E9088" s="1"/>
      <c r="F9088" s="1">
        <v>5.3</v>
      </c>
      <c r="G9088" s="1"/>
      <c r="H9088" s="1"/>
    </row>
    <row r="9089">
      <c r="A9089" s="1" t="s">
        <v>47</v>
      </c>
      <c r="B9089" s="7" t="s">
        <v>249</v>
      </c>
      <c r="C9089" s="1" t="s">
        <v>8878</v>
      </c>
      <c r="D9089" s="8">
        <v>0.0</v>
      </c>
      <c r="E9089" s="1"/>
      <c r="F9089" s="1">
        <v>8.2</v>
      </c>
      <c r="G9089" s="1"/>
      <c r="H9089" s="1"/>
    </row>
    <row r="9090">
      <c r="A9090" s="1" t="s">
        <v>47</v>
      </c>
      <c r="B9090" s="7" t="s">
        <v>249</v>
      </c>
      <c r="C9090" s="1" t="s">
        <v>6192</v>
      </c>
      <c r="D9090" s="8">
        <v>0.0</v>
      </c>
      <c r="E9090" s="1"/>
      <c r="F9090" s="1">
        <v>1.0</v>
      </c>
      <c r="G9090" s="1"/>
      <c r="H9090" s="1"/>
    </row>
    <row r="9091">
      <c r="A9091" s="1" t="s">
        <v>47</v>
      </c>
      <c r="B9091" s="7" t="s">
        <v>249</v>
      </c>
      <c r="C9091" s="1" t="s">
        <v>6181</v>
      </c>
      <c r="D9091" s="8">
        <v>0.0</v>
      </c>
      <c r="E9091" s="1"/>
      <c r="F9091" s="1">
        <v>4.1</v>
      </c>
      <c r="G9091" s="1"/>
      <c r="H9091" s="1"/>
    </row>
    <row r="9092">
      <c r="A9092" s="1" t="s">
        <v>47</v>
      </c>
      <c r="B9092" s="7" t="s">
        <v>249</v>
      </c>
      <c r="C9092" s="1" t="s">
        <v>6164</v>
      </c>
      <c r="D9092" s="8">
        <v>0.0</v>
      </c>
      <c r="E9092" s="1"/>
      <c r="F9092" s="1">
        <v>7.4</v>
      </c>
      <c r="G9092" s="1"/>
      <c r="H9092" s="1"/>
    </row>
    <row r="9093">
      <c r="A9093" s="1" t="s">
        <v>47</v>
      </c>
      <c r="B9093" s="7" t="s">
        <v>249</v>
      </c>
      <c r="C9093" s="1" t="s">
        <v>6170</v>
      </c>
      <c r="D9093" s="8">
        <v>0.0</v>
      </c>
      <c r="E9093" s="1"/>
      <c r="F9093" s="1">
        <v>4.5</v>
      </c>
      <c r="G9093" s="1"/>
      <c r="H9093" s="1"/>
    </row>
    <row r="9094">
      <c r="A9094" s="1" t="s">
        <v>47</v>
      </c>
      <c r="B9094" s="7" t="s">
        <v>249</v>
      </c>
      <c r="C9094" s="1" t="s">
        <v>6167</v>
      </c>
      <c r="D9094" s="8">
        <v>1.0</v>
      </c>
      <c r="E9094" s="1"/>
      <c r="F9094" s="1">
        <v>8.0</v>
      </c>
      <c r="G9094" s="1"/>
      <c r="H9094" s="1"/>
    </row>
    <row r="9095">
      <c r="A9095" s="1" t="s">
        <v>47</v>
      </c>
      <c r="B9095" s="7" t="s">
        <v>249</v>
      </c>
      <c r="C9095" s="1" t="s">
        <v>6171</v>
      </c>
      <c r="D9095" s="8">
        <v>0.0</v>
      </c>
      <c r="E9095" s="1"/>
      <c r="F9095" s="1">
        <v>2.9</v>
      </c>
      <c r="G9095" s="1"/>
      <c r="H9095" s="1"/>
    </row>
    <row r="9096">
      <c r="A9096" s="1" t="s">
        <v>47</v>
      </c>
      <c r="B9096" s="7" t="s">
        <v>249</v>
      </c>
      <c r="C9096" s="1" t="s">
        <v>6163</v>
      </c>
      <c r="D9096" s="8">
        <v>0.0</v>
      </c>
      <c r="E9096" s="1"/>
      <c r="F9096" s="1">
        <v>7.0</v>
      </c>
      <c r="G9096" s="1"/>
      <c r="H9096" s="1"/>
    </row>
    <row r="9097">
      <c r="A9097" s="1" t="s">
        <v>47</v>
      </c>
      <c r="B9097" s="7" t="s">
        <v>249</v>
      </c>
      <c r="C9097" s="1" t="s">
        <v>8879</v>
      </c>
      <c r="D9097" s="8">
        <v>0.0</v>
      </c>
      <c r="E9097" s="1"/>
      <c r="F9097" s="1">
        <v>6.1</v>
      </c>
      <c r="G9097" s="1"/>
      <c r="H9097" s="1"/>
    </row>
    <row r="9098">
      <c r="A9098" s="1" t="s">
        <v>47</v>
      </c>
      <c r="B9098" s="7" t="s">
        <v>249</v>
      </c>
      <c r="C9098" s="1" t="s">
        <v>8880</v>
      </c>
      <c r="D9098" s="8">
        <v>0.0</v>
      </c>
      <c r="E9098" s="1"/>
      <c r="F9098" s="1">
        <v>3.6</v>
      </c>
      <c r="G9098" s="1"/>
      <c r="H9098" s="1"/>
    </row>
    <row r="9099">
      <c r="A9099" s="1" t="s">
        <v>47</v>
      </c>
      <c r="B9099" s="7" t="s">
        <v>249</v>
      </c>
      <c r="C9099" s="1" t="s">
        <v>8881</v>
      </c>
      <c r="D9099" s="8">
        <v>0.0</v>
      </c>
      <c r="E9099" s="1"/>
      <c r="F9099" s="1">
        <v>5.8</v>
      </c>
      <c r="G9099" s="1"/>
      <c r="H9099" s="1"/>
    </row>
    <row r="9100">
      <c r="A9100" s="1" t="s">
        <v>47</v>
      </c>
      <c r="B9100" s="7" t="s">
        <v>249</v>
      </c>
      <c r="C9100" s="1" t="s">
        <v>8882</v>
      </c>
      <c r="D9100" s="8">
        <v>0.0</v>
      </c>
      <c r="E9100" s="1"/>
      <c r="F9100" s="1">
        <v>1.9</v>
      </c>
      <c r="G9100" s="1"/>
      <c r="H9100" s="1"/>
    </row>
    <row r="9101">
      <c r="A9101" s="1" t="s">
        <v>47</v>
      </c>
      <c r="B9101" s="7" t="s">
        <v>249</v>
      </c>
      <c r="C9101" s="1" t="s">
        <v>8883</v>
      </c>
      <c r="D9101" s="8">
        <v>0.0</v>
      </c>
      <c r="E9101" s="1"/>
      <c r="F9101" s="1">
        <v>5.4</v>
      </c>
      <c r="G9101" s="1"/>
      <c r="H9101" s="1"/>
    </row>
    <row r="9102">
      <c r="A9102" s="1" t="s">
        <v>47</v>
      </c>
      <c r="B9102" s="7" t="s">
        <v>249</v>
      </c>
      <c r="C9102" s="1" t="s">
        <v>6176</v>
      </c>
      <c r="D9102" s="8">
        <v>0.0</v>
      </c>
      <c r="E9102" s="1"/>
      <c r="F9102" s="1">
        <v>2.1</v>
      </c>
      <c r="G9102" s="1"/>
      <c r="H9102" s="1"/>
    </row>
    <row r="9103">
      <c r="A9103" s="1" t="s">
        <v>47</v>
      </c>
      <c r="B9103" s="7" t="s">
        <v>249</v>
      </c>
      <c r="C9103" s="1" t="s">
        <v>8884</v>
      </c>
      <c r="D9103" s="8">
        <v>0.0</v>
      </c>
      <c r="E9103" s="1"/>
      <c r="F9103" s="1">
        <v>4.1</v>
      </c>
      <c r="G9103" s="1"/>
      <c r="H9103" s="1"/>
    </row>
    <row r="9104">
      <c r="A9104" s="1" t="s">
        <v>47</v>
      </c>
      <c r="B9104" s="7" t="s">
        <v>249</v>
      </c>
      <c r="C9104" s="1" t="s">
        <v>8885</v>
      </c>
      <c r="D9104" s="8">
        <v>0.0</v>
      </c>
      <c r="E9104" s="1"/>
      <c r="F9104" s="1">
        <v>9.3</v>
      </c>
      <c r="G9104" s="1"/>
      <c r="H9104" s="1"/>
    </row>
    <row r="9105">
      <c r="A9105" s="1" t="s">
        <v>47</v>
      </c>
      <c r="B9105" s="7" t="s">
        <v>249</v>
      </c>
      <c r="C9105" s="1" t="s">
        <v>6185</v>
      </c>
      <c r="D9105" s="8">
        <v>0.0</v>
      </c>
      <c r="E9105" s="1"/>
      <c r="F9105" s="1">
        <v>3.0</v>
      </c>
      <c r="G9105" s="1"/>
      <c r="H9105" s="1"/>
    </row>
    <row r="9106">
      <c r="A9106" s="1" t="s">
        <v>47</v>
      </c>
      <c r="B9106" s="7" t="s">
        <v>249</v>
      </c>
      <c r="C9106" s="1" t="s">
        <v>7852</v>
      </c>
      <c r="D9106" s="8">
        <v>0.0</v>
      </c>
      <c r="E9106" s="1"/>
      <c r="F9106" s="1">
        <v>2.9</v>
      </c>
      <c r="G9106" s="1"/>
      <c r="H9106" s="1"/>
    </row>
    <row r="9107">
      <c r="A9107" s="1" t="s">
        <v>47</v>
      </c>
      <c r="B9107" s="7" t="s">
        <v>249</v>
      </c>
      <c r="C9107" s="1" t="s">
        <v>6183</v>
      </c>
      <c r="D9107" s="8">
        <v>0.0</v>
      </c>
      <c r="E9107" s="1"/>
      <c r="F9107" s="1">
        <v>2.7</v>
      </c>
      <c r="G9107" s="1"/>
      <c r="H9107" s="1"/>
    </row>
    <row r="9108">
      <c r="A9108" s="1" t="s">
        <v>47</v>
      </c>
      <c r="B9108" s="7" t="s">
        <v>249</v>
      </c>
      <c r="C9108" s="1" t="s">
        <v>8886</v>
      </c>
      <c r="D9108" s="8">
        <v>0.0</v>
      </c>
      <c r="E9108" s="1"/>
      <c r="F9108" s="1">
        <v>3.4</v>
      </c>
      <c r="G9108" s="1"/>
      <c r="H9108" s="1"/>
    </row>
    <row r="9109">
      <c r="A9109" s="1" t="s">
        <v>47</v>
      </c>
      <c r="B9109" s="7" t="s">
        <v>249</v>
      </c>
      <c r="C9109" s="1" t="s">
        <v>6172</v>
      </c>
      <c r="D9109" s="8">
        <v>0.0</v>
      </c>
      <c r="E9109" s="1"/>
      <c r="F9109" s="1">
        <v>4.2</v>
      </c>
      <c r="G9109" s="1"/>
      <c r="H9109" s="1"/>
    </row>
    <row r="9110">
      <c r="A9110" s="1" t="s">
        <v>47</v>
      </c>
      <c r="B9110" s="7" t="s">
        <v>249</v>
      </c>
      <c r="C9110" s="1" t="s">
        <v>8887</v>
      </c>
      <c r="D9110" s="8">
        <v>0.0</v>
      </c>
      <c r="E9110" s="1"/>
      <c r="F9110" s="1">
        <v>5.5</v>
      </c>
      <c r="G9110" s="1"/>
      <c r="H9110" s="1"/>
    </row>
    <row r="9111">
      <c r="A9111" s="1" t="s">
        <v>47</v>
      </c>
      <c r="B9111" s="7" t="s">
        <v>249</v>
      </c>
      <c r="C9111" s="1" t="s">
        <v>8888</v>
      </c>
      <c r="D9111" s="8">
        <v>0.0</v>
      </c>
      <c r="E9111" s="1"/>
      <c r="F9111" s="1">
        <v>6.6</v>
      </c>
      <c r="G9111" s="1"/>
      <c r="H9111" s="1"/>
    </row>
    <row r="9112">
      <c r="A9112" s="1" t="s">
        <v>47</v>
      </c>
      <c r="B9112" s="7" t="s">
        <v>249</v>
      </c>
      <c r="C9112" s="1" t="s">
        <v>8889</v>
      </c>
      <c r="D9112" s="8">
        <v>1.0</v>
      </c>
      <c r="E9112" s="1"/>
      <c r="F9112" s="1">
        <v>3.3</v>
      </c>
      <c r="G9112" s="1"/>
      <c r="H9112" s="1"/>
    </row>
    <row r="9113">
      <c r="A9113" s="1" t="s">
        <v>47</v>
      </c>
      <c r="B9113" s="7" t="s">
        <v>249</v>
      </c>
      <c r="C9113" s="1" t="s">
        <v>8890</v>
      </c>
      <c r="D9113" s="8">
        <v>0.0</v>
      </c>
      <c r="E9113" s="1"/>
      <c r="F9113" s="1">
        <v>2.5</v>
      </c>
      <c r="G9113" s="1"/>
      <c r="H9113" s="1"/>
    </row>
    <row r="9114">
      <c r="A9114" s="1" t="s">
        <v>47</v>
      </c>
      <c r="B9114" s="7" t="s">
        <v>249</v>
      </c>
      <c r="C9114" s="1" t="s">
        <v>6202</v>
      </c>
      <c r="D9114" s="8">
        <v>0.0</v>
      </c>
      <c r="E9114" s="1"/>
      <c r="F9114" s="1">
        <v>7.4</v>
      </c>
      <c r="G9114" s="1"/>
      <c r="H9114" s="1"/>
    </row>
    <row r="9115">
      <c r="A9115" s="1" t="s">
        <v>47</v>
      </c>
      <c r="B9115" s="7" t="s">
        <v>249</v>
      </c>
      <c r="C9115" s="1" t="s">
        <v>8891</v>
      </c>
      <c r="D9115" s="8">
        <v>0.0</v>
      </c>
      <c r="E9115" s="1"/>
      <c r="F9115" s="1">
        <v>7.0</v>
      </c>
      <c r="G9115" s="1"/>
      <c r="H9115" s="1"/>
    </row>
    <row r="9116">
      <c r="A9116" s="1" t="s">
        <v>47</v>
      </c>
      <c r="B9116" s="7" t="s">
        <v>249</v>
      </c>
      <c r="C9116" s="1" t="s">
        <v>8892</v>
      </c>
      <c r="D9116" s="8">
        <v>0.0</v>
      </c>
      <c r="E9116" s="1"/>
      <c r="F9116" s="1">
        <v>5.7</v>
      </c>
      <c r="G9116" s="1"/>
      <c r="H9116" s="1"/>
    </row>
    <row r="9117">
      <c r="A9117" s="1" t="s">
        <v>47</v>
      </c>
      <c r="B9117" s="7" t="s">
        <v>249</v>
      </c>
      <c r="C9117" s="1" t="s">
        <v>8893</v>
      </c>
      <c r="D9117" s="8">
        <v>0.0</v>
      </c>
      <c r="E9117" s="1"/>
      <c r="F9117" s="1">
        <v>7.2</v>
      </c>
      <c r="G9117" s="1"/>
      <c r="H9117" s="1"/>
    </row>
    <row r="9118">
      <c r="A9118" s="1" t="s">
        <v>47</v>
      </c>
      <c r="B9118" s="7" t="s">
        <v>249</v>
      </c>
      <c r="C9118" s="1" t="s">
        <v>6179</v>
      </c>
      <c r="D9118" s="8">
        <v>0.0</v>
      </c>
      <c r="E9118" s="1"/>
      <c r="F9118" s="1">
        <v>8.4</v>
      </c>
      <c r="G9118" s="1"/>
      <c r="H9118" s="1"/>
    </row>
    <row r="9119">
      <c r="A9119" s="1" t="s">
        <v>47</v>
      </c>
      <c r="B9119" s="7" t="s">
        <v>249</v>
      </c>
      <c r="C9119" s="1" t="s">
        <v>8894</v>
      </c>
      <c r="D9119" s="8">
        <v>0.0</v>
      </c>
      <c r="E9119" s="1"/>
      <c r="F9119" s="1">
        <v>5.0</v>
      </c>
      <c r="G9119" s="1"/>
      <c r="H9119" s="1"/>
    </row>
    <row r="9120">
      <c r="A9120" s="1" t="s">
        <v>47</v>
      </c>
      <c r="B9120" s="7" t="s">
        <v>249</v>
      </c>
      <c r="C9120" s="1" t="s">
        <v>8895</v>
      </c>
      <c r="D9120" s="8">
        <v>0.0</v>
      </c>
      <c r="E9120" s="1"/>
      <c r="F9120" s="1">
        <v>4.2</v>
      </c>
      <c r="G9120" s="1"/>
      <c r="H9120" s="1"/>
    </row>
    <row r="9121">
      <c r="A9121" s="1" t="s">
        <v>47</v>
      </c>
      <c r="B9121" s="7" t="s">
        <v>249</v>
      </c>
      <c r="C9121" s="1" t="s">
        <v>8896</v>
      </c>
      <c r="D9121" s="8">
        <v>0.0</v>
      </c>
      <c r="E9121" s="1"/>
      <c r="F9121" s="1">
        <v>5.9</v>
      </c>
      <c r="G9121" s="1"/>
      <c r="H9121" s="1"/>
    </row>
    <row r="9122">
      <c r="A9122" s="1" t="s">
        <v>47</v>
      </c>
      <c r="B9122" s="7" t="s">
        <v>249</v>
      </c>
      <c r="C9122" s="1" t="s">
        <v>6187</v>
      </c>
      <c r="D9122" s="8">
        <v>0.0</v>
      </c>
      <c r="E9122" s="1"/>
      <c r="F9122" s="1">
        <v>8.7</v>
      </c>
      <c r="G9122" s="1"/>
      <c r="H9122" s="1"/>
    </row>
    <row r="9123">
      <c r="A9123" s="1" t="s">
        <v>47</v>
      </c>
      <c r="B9123" s="7" t="s">
        <v>249</v>
      </c>
      <c r="C9123" s="1" t="s">
        <v>8897</v>
      </c>
      <c r="D9123" s="8">
        <v>0.0</v>
      </c>
      <c r="E9123" s="1"/>
      <c r="F9123" s="1">
        <v>5.1</v>
      </c>
      <c r="G9123" s="1"/>
      <c r="H9123" s="1"/>
    </row>
    <row r="9124">
      <c r="A9124" s="1" t="s">
        <v>47</v>
      </c>
      <c r="B9124" s="7" t="s">
        <v>249</v>
      </c>
      <c r="C9124" s="1" t="s">
        <v>6203</v>
      </c>
      <c r="D9124" s="8">
        <v>0.0</v>
      </c>
      <c r="E9124" s="1"/>
      <c r="F9124" s="1">
        <v>3.3</v>
      </c>
      <c r="G9124" s="1"/>
      <c r="H9124" s="1"/>
    </row>
    <row r="9125">
      <c r="A9125" s="1" t="s">
        <v>47</v>
      </c>
      <c r="B9125" s="7" t="s">
        <v>249</v>
      </c>
      <c r="C9125" s="1" t="s">
        <v>8898</v>
      </c>
      <c r="D9125" s="8">
        <v>0.0</v>
      </c>
      <c r="E9125" s="1"/>
      <c r="F9125" s="1">
        <v>3.0</v>
      </c>
      <c r="G9125" s="1"/>
      <c r="H9125" s="1"/>
    </row>
    <row r="9126">
      <c r="A9126" s="1" t="s">
        <v>47</v>
      </c>
      <c r="B9126" s="7" t="s">
        <v>249</v>
      </c>
      <c r="C9126" s="1" t="s">
        <v>8899</v>
      </c>
      <c r="D9126" s="8">
        <v>0.0</v>
      </c>
      <c r="E9126" s="1"/>
      <c r="F9126" s="1">
        <v>6.9</v>
      </c>
      <c r="G9126" s="1"/>
      <c r="H9126" s="1"/>
    </row>
    <row r="9127">
      <c r="A9127" s="1" t="s">
        <v>47</v>
      </c>
      <c r="B9127" s="7" t="s">
        <v>249</v>
      </c>
      <c r="C9127" s="1" t="s">
        <v>8900</v>
      </c>
      <c r="D9127" s="8">
        <v>0.0</v>
      </c>
      <c r="E9127" s="1"/>
      <c r="F9127" s="1">
        <v>3.9</v>
      </c>
      <c r="G9127" s="1"/>
      <c r="H9127" s="1"/>
    </row>
    <row r="9128">
      <c r="A9128" s="1" t="s">
        <v>47</v>
      </c>
      <c r="B9128" s="7" t="s">
        <v>249</v>
      </c>
      <c r="C9128" s="1" t="s">
        <v>4103</v>
      </c>
      <c r="D9128" s="8">
        <v>0.0</v>
      </c>
      <c r="E9128" s="1"/>
      <c r="F9128" s="1">
        <v>1.0</v>
      </c>
      <c r="G9128" s="1"/>
      <c r="H9128" s="1"/>
    </row>
    <row r="9129">
      <c r="A9129" s="1" t="s">
        <v>47</v>
      </c>
      <c r="B9129" s="7" t="s">
        <v>249</v>
      </c>
      <c r="C9129" s="1" t="s">
        <v>8901</v>
      </c>
      <c r="D9129" s="8">
        <v>0.0</v>
      </c>
      <c r="E9129" s="1"/>
      <c r="F9129" s="1">
        <v>4.8</v>
      </c>
      <c r="G9129" s="1"/>
      <c r="H9129" s="1"/>
    </row>
    <row r="9130">
      <c r="A9130" s="1" t="s">
        <v>47</v>
      </c>
      <c r="B9130" s="7" t="s">
        <v>249</v>
      </c>
      <c r="C9130" s="1" t="s">
        <v>8902</v>
      </c>
      <c r="D9130" s="8">
        <v>0.0</v>
      </c>
      <c r="E9130" s="1"/>
      <c r="F9130" s="1">
        <v>10.4</v>
      </c>
      <c r="G9130" s="1"/>
      <c r="H9130" s="1"/>
    </row>
    <row r="9131">
      <c r="A9131" s="1" t="s">
        <v>47</v>
      </c>
      <c r="B9131" s="7" t="s">
        <v>249</v>
      </c>
      <c r="C9131" s="1" t="s">
        <v>8903</v>
      </c>
      <c r="D9131" s="8">
        <v>0.0</v>
      </c>
      <c r="E9131" s="1"/>
      <c r="F9131" s="1">
        <v>5.3</v>
      </c>
      <c r="G9131" s="1"/>
      <c r="H9131" s="1"/>
    </row>
    <row r="9132">
      <c r="A9132" s="1" t="s">
        <v>47</v>
      </c>
      <c r="B9132" s="7" t="s">
        <v>250</v>
      </c>
      <c r="C9132" s="1" t="s">
        <v>8904</v>
      </c>
      <c r="D9132" s="8">
        <v>0.0</v>
      </c>
      <c r="E9132" s="1"/>
      <c r="F9132" s="1">
        <v>1.0</v>
      </c>
      <c r="G9132" s="1"/>
      <c r="H9132" s="1"/>
    </row>
    <row r="9133">
      <c r="A9133" s="1" t="s">
        <v>47</v>
      </c>
      <c r="B9133" s="7" t="s">
        <v>250</v>
      </c>
      <c r="C9133" s="1" t="s">
        <v>8905</v>
      </c>
      <c r="D9133" s="8">
        <v>0.0</v>
      </c>
      <c r="E9133" s="1"/>
      <c r="F9133" s="1">
        <v>1.0</v>
      </c>
      <c r="G9133" s="1"/>
      <c r="H9133" s="1"/>
    </row>
    <row r="9134">
      <c r="A9134" s="1" t="s">
        <v>47</v>
      </c>
      <c r="B9134" s="7" t="s">
        <v>250</v>
      </c>
      <c r="C9134" s="1" t="s">
        <v>8906</v>
      </c>
      <c r="D9134" s="8">
        <v>0.0</v>
      </c>
      <c r="E9134" s="1"/>
      <c r="F9134" s="1">
        <v>1.0</v>
      </c>
      <c r="G9134" s="1"/>
      <c r="H9134" s="1"/>
    </row>
    <row r="9135">
      <c r="A9135" s="1" t="s">
        <v>47</v>
      </c>
      <c r="B9135" s="7" t="s">
        <v>250</v>
      </c>
      <c r="C9135" s="1" t="s">
        <v>8907</v>
      </c>
      <c r="D9135" s="8">
        <v>0.0</v>
      </c>
      <c r="E9135" s="1"/>
      <c r="F9135" s="1">
        <v>2.3</v>
      </c>
      <c r="G9135" s="1"/>
      <c r="H9135" s="1"/>
    </row>
    <row r="9136">
      <c r="A9136" s="1" t="s">
        <v>47</v>
      </c>
      <c r="B9136" s="7" t="s">
        <v>250</v>
      </c>
      <c r="C9136" s="1" t="s">
        <v>8908</v>
      </c>
      <c r="D9136" s="8">
        <v>0.0</v>
      </c>
      <c r="E9136" s="1"/>
      <c r="F9136" s="1">
        <v>9.4</v>
      </c>
      <c r="G9136" s="1"/>
      <c r="H9136" s="1"/>
    </row>
    <row r="9137">
      <c r="A9137" s="1" t="s">
        <v>47</v>
      </c>
      <c r="B9137" s="7" t="s">
        <v>250</v>
      </c>
      <c r="C9137" s="1" t="s">
        <v>8909</v>
      </c>
      <c r="D9137" s="8">
        <v>0.0</v>
      </c>
      <c r="E9137" s="1"/>
      <c r="F9137" s="1">
        <v>1.0</v>
      </c>
      <c r="G9137" s="1"/>
      <c r="H9137" s="1"/>
    </row>
    <row r="9138">
      <c r="A9138" s="1" t="s">
        <v>47</v>
      </c>
      <c r="B9138" s="7" t="s">
        <v>250</v>
      </c>
      <c r="C9138" s="1" t="s">
        <v>8910</v>
      </c>
      <c r="D9138" s="8">
        <v>0.0</v>
      </c>
      <c r="E9138" s="1"/>
      <c r="F9138" s="1">
        <v>1.0</v>
      </c>
      <c r="G9138" s="1"/>
      <c r="H9138" s="1"/>
    </row>
    <row r="9139">
      <c r="A9139" s="1" t="s">
        <v>47</v>
      </c>
      <c r="B9139" s="7" t="s">
        <v>250</v>
      </c>
      <c r="C9139" s="1" t="s">
        <v>8911</v>
      </c>
      <c r="D9139" s="8">
        <v>0.0</v>
      </c>
      <c r="E9139" s="1"/>
      <c r="F9139" s="1">
        <v>1.0</v>
      </c>
      <c r="G9139" s="1"/>
      <c r="H9139" s="1"/>
    </row>
    <row r="9140">
      <c r="A9140" s="1" t="s">
        <v>47</v>
      </c>
      <c r="B9140" s="7" t="s">
        <v>250</v>
      </c>
      <c r="C9140" s="1" t="s">
        <v>8912</v>
      </c>
      <c r="D9140" s="8">
        <v>0.0</v>
      </c>
      <c r="E9140" s="1"/>
      <c r="F9140" s="1">
        <v>1.0</v>
      </c>
      <c r="G9140" s="1"/>
      <c r="H9140" s="1"/>
    </row>
    <row r="9141">
      <c r="A9141" s="1" t="s">
        <v>47</v>
      </c>
      <c r="B9141" s="7" t="s">
        <v>250</v>
      </c>
      <c r="C9141" s="1" t="s">
        <v>8913</v>
      </c>
      <c r="D9141" s="8">
        <v>0.0</v>
      </c>
      <c r="E9141" s="1"/>
      <c r="F9141" s="1">
        <v>1.0</v>
      </c>
      <c r="G9141" s="1"/>
      <c r="H9141" s="1"/>
    </row>
    <row r="9142">
      <c r="A9142" s="1" t="s">
        <v>47</v>
      </c>
      <c r="B9142" s="7" t="s">
        <v>250</v>
      </c>
      <c r="C9142" s="1" t="s">
        <v>8914</v>
      </c>
      <c r="D9142" s="8">
        <v>0.0</v>
      </c>
      <c r="E9142" s="1"/>
      <c r="F9142" s="1">
        <v>1.0</v>
      </c>
      <c r="G9142" s="1"/>
      <c r="H9142" s="1"/>
    </row>
    <row r="9143">
      <c r="A9143" s="1" t="s">
        <v>47</v>
      </c>
      <c r="B9143" s="7" t="s">
        <v>250</v>
      </c>
      <c r="C9143" s="1" t="s">
        <v>8915</v>
      </c>
      <c r="D9143" s="8">
        <v>0.0</v>
      </c>
      <c r="E9143" s="1"/>
      <c r="F9143" s="1">
        <v>1.8</v>
      </c>
      <c r="G9143" s="1"/>
      <c r="H9143" s="1"/>
    </row>
    <row r="9144">
      <c r="A9144" s="1" t="s">
        <v>47</v>
      </c>
      <c r="B9144" s="7" t="s">
        <v>250</v>
      </c>
      <c r="C9144" s="1" t="s">
        <v>8916</v>
      </c>
      <c r="D9144" s="8">
        <v>0.0</v>
      </c>
      <c r="E9144" s="1"/>
      <c r="F9144" s="1">
        <v>9.5</v>
      </c>
      <c r="G9144" s="1"/>
      <c r="H9144" s="1"/>
    </row>
    <row r="9145">
      <c r="A9145" s="1" t="s">
        <v>47</v>
      </c>
      <c r="B9145" s="7" t="s">
        <v>250</v>
      </c>
      <c r="C9145" s="1" t="s">
        <v>8917</v>
      </c>
      <c r="D9145" s="8">
        <v>0.0</v>
      </c>
      <c r="E9145" s="1"/>
      <c r="F9145" s="1">
        <v>1.0</v>
      </c>
      <c r="G9145" s="1"/>
      <c r="H9145" s="1"/>
    </row>
    <row r="9146">
      <c r="A9146" s="1" t="s">
        <v>47</v>
      </c>
      <c r="B9146" s="7" t="s">
        <v>250</v>
      </c>
      <c r="C9146" s="1" t="s">
        <v>8918</v>
      </c>
      <c r="D9146" s="8">
        <v>0.0</v>
      </c>
      <c r="E9146" s="1"/>
      <c r="F9146" s="1">
        <v>1.0</v>
      </c>
      <c r="G9146" s="1"/>
      <c r="H9146" s="1"/>
    </row>
    <row r="9147">
      <c r="A9147" s="1" t="s">
        <v>47</v>
      </c>
      <c r="B9147" s="7" t="s">
        <v>250</v>
      </c>
      <c r="C9147" s="1" t="s">
        <v>8919</v>
      </c>
      <c r="D9147" s="8">
        <v>0.0</v>
      </c>
      <c r="E9147" s="1"/>
      <c r="F9147" s="1">
        <v>1.0</v>
      </c>
      <c r="G9147" s="1"/>
      <c r="H9147" s="1"/>
    </row>
    <row r="9148">
      <c r="A9148" s="1" t="s">
        <v>47</v>
      </c>
      <c r="B9148" s="7" t="s">
        <v>250</v>
      </c>
      <c r="C9148" s="1" t="s">
        <v>8920</v>
      </c>
      <c r="D9148" s="8">
        <v>0.0</v>
      </c>
      <c r="E9148" s="1"/>
      <c r="F9148" s="1">
        <v>3.4</v>
      </c>
      <c r="G9148" s="1"/>
      <c r="H9148" s="1"/>
    </row>
    <row r="9149">
      <c r="A9149" s="1" t="s">
        <v>47</v>
      </c>
      <c r="B9149" s="7" t="s">
        <v>250</v>
      </c>
      <c r="C9149" s="1" t="s">
        <v>8921</v>
      </c>
      <c r="D9149" s="8">
        <v>0.0</v>
      </c>
      <c r="E9149" s="1"/>
      <c r="F9149" s="1">
        <v>1.0</v>
      </c>
      <c r="G9149" s="1"/>
      <c r="H9149" s="1"/>
    </row>
    <row r="9150">
      <c r="A9150" s="1" t="s">
        <v>47</v>
      </c>
      <c r="B9150" s="7" t="s">
        <v>250</v>
      </c>
      <c r="C9150" s="1" t="s">
        <v>8922</v>
      </c>
      <c r="D9150" s="8">
        <v>0.0</v>
      </c>
      <c r="E9150" s="1"/>
      <c r="F9150" s="1">
        <v>3.4</v>
      </c>
      <c r="G9150" s="1"/>
      <c r="H9150" s="1"/>
    </row>
    <row r="9151">
      <c r="A9151" s="1" t="s">
        <v>47</v>
      </c>
      <c r="B9151" s="7" t="s">
        <v>250</v>
      </c>
      <c r="C9151" s="1" t="s">
        <v>8923</v>
      </c>
      <c r="D9151" s="8">
        <v>0.0</v>
      </c>
      <c r="E9151" s="1"/>
      <c r="F9151" s="1">
        <v>2.4</v>
      </c>
      <c r="G9151" s="1"/>
      <c r="H9151" s="1"/>
    </row>
    <row r="9152">
      <c r="A9152" s="1" t="s">
        <v>47</v>
      </c>
      <c r="B9152" s="7" t="s">
        <v>250</v>
      </c>
      <c r="C9152" s="1" t="s">
        <v>8924</v>
      </c>
      <c r="D9152" s="8">
        <v>0.0</v>
      </c>
      <c r="E9152" s="1"/>
      <c r="F9152" s="1">
        <v>1.0</v>
      </c>
      <c r="G9152" s="1"/>
      <c r="H9152" s="1"/>
    </row>
    <row r="9153">
      <c r="A9153" s="1" t="s">
        <v>47</v>
      </c>
      <c r="B9153" s="7" t="s">
        <v>250</v>
      </c>
      <c r="C9153" s="1" t="s">
        <v>8925</v>
      </c>
      <c r="D9153" s="8">
        <v>0.0</v>
      </c>
      <c r="E9153" s="1"/>
      <c r="F9153" s="1">
        <v>1.0</v>
      </c>
      <c r="G9153" s="1"/>
      <c r="H9153" s="1"/>
    </row>
    <row r="9154">
      <c r="A9154" s="1" t="s">
        <v>47</v>
      </c>
      <c r="B9154" s="7" t="s">
        <v>250</v>
      </c>
      <c r="C9154" s="1" t="s">
        <v>8926</v>
      </c>
      <c r="D9154" s="8">
        <v>0.0</v>
      </c>
      <c r="E9154" s="1"/>
      <c r="F9154" s="1">
        <v>1.0</v>
      </c>
      <c r="G9154" s="1"/>
      <c r="H9154" s="1"/>
    </row>
    <row r="9155">
      <c r="A9155" s="1" t="s">
        <v>47</v>
      </c>
      <c r="B9155" s="7" t="s">
        <v>250</v>
      </c>
      <c r="C9155" s="1" t="s">
        <v>8927</v>
      </c>
      <c r="D9155" s="8">
        <v>0.0</v>
      </c>
      <c r="E9155" s="1"/>
      <c r="F9155" s="1">
        <v>1.0</v>
      </c>
      <c r="G9155" s="1"/>
      <c r="H9155" s="1"/>
    </row>
    <row r="9156">
      <c r="A9156" s="1" t="s">
        <v>47</v>
      </c>
      <c r="B9156" s="7" t="s">
        <v>250</v>
      </c>
      <c r="C9156" s="1" t="s">
        <v>8928</v>
      </c>
      <c r="D9156" s="8">
        <v>0.0</v>
      </c>
      <c r="E9156" s="1"/>
      <c r="F9156" s="1">
        <v>1.0</v>
      </c>
      <c r="G9156" s="1"/>
      <c r="H9156" s="1"/>
    </row>
    <row r="9157">
      <c r="A9157" s="1" t="s">
        <v>47</v>
      </c>
      <c r="B9157" s="7" t="s">
        <v>250</v>
      </c>
      <c r="C9157" s="1" t="s">
        <v>8929</v>
      </c>
      <c r="D9157" s="8">
        <v>0.0</v>
      </c>
      <c r="E9157" s="1"/>
      <c r="F9157" s="1">
        <v>1.0</v>
      </c>
      <c r="G9157" s="1"/>
      <c r="H9157" s="1"/>
    </row>
    <row r="9158">
      <c r="A9158" s="1" t="s">
        <v>47</v>
      </c>
      <c r="B9158" s="7" t="s">
        <v>250</v>
      </c>
      <c r="C9158" s="1" t="s">
        <v>8930</v>
      </c>
      <c r="D9158" s="8">
        <v>0.0</v>
      </c>
      <c r="E9158" s="1"/>
      <c r="F9158" s="1">
        <v>11.9</v>
      </c>
      <c r="G9158" s="1"/>
      <c r="H9158" s="1"/>
    </row>
    <row r="9159">
      <c r="A9159" s="1" t="s">
        <v>47</v>
      </c>
      <c r="B9159" s="7" t="s">
        <v>250</v>
      </c>
      <c r="C9159" s="1" t="s">
        <v>8931</v>
      </c>
      <c r="D9159" s="8">
        <v>0.0</v>
      </c>
      <c r="E9159" s="1"/>
      <c r="F9159" s="1">
        <v>3.7</v>
      </c>
      <c r="G9159" s="1"/>
      <c r="H9159" s="1"/>
    </row>
    <row r="9160">
      <c r="A9160" s="1" t="s">
        <v>47</v>
      </c>
      <c r="B9160" s="7" t="s">
        <v>250</v>
      </c>
      <c r="C9160" s="1" t="s">
        <v>8932</v>
      </c>
      <c r="D9160" s="8">
        <v>0.0</v>
      </c>
      <c r="E9160" s="1"/>
      <c r="F9160" s="1">
        <v>1.0</v>
      </c>
      <c r="G9160" s="1"/>
      <c r="H9160" s="1"/>
    </row>
    <row r="9161">
      <c r="A9161" s="1" t="s">
        <v>47</v>
      </c>
      <c r="B9161" s="7" t="s">
        <v>250</v>
      </c>
      <c r="C9161" s="1" t="s">
        <v>8933</v>
      </c>
      <c r="D9161" s="8">
        <v>0.0</v>
      </c>
      <c r="E9161" s="1"/>
      <c r="F9161" s="1">
        <v>1.1</v>
      </c>
      <c r="G9161" s="1"/>
      <c r="H9161" s="1"/>
    </row>
    <row r="9162">
      <c r="A9162" s="1" t="s">
        <v>47</v>
      </c>
      <c r="B9162" s="7" t="s">
        <v>250</v>
      </c>
      <c r="C9162" s="1" t="s">
        <v>8934</v>
      </c>
      <c r="D9162" s="8">
        <v>0.0</v>
      </c>
      <c r="E9162" s="1"/>
      <c r="F9162" s="1">
        <v>1.0</v>
      </c>
      <c r="G9162" s="1"/>
      <c r="H9162" s="1"/>
    </row>
    <row r="9163">
      <c r="A9163" s="1" t="s">
        <v>47</v>
      </c>
      <c r="B9163" s="7" t="s">
        <v>250</v>
      </c>
      <c r="C9163" s="1" t="s">
        <v>8935</v>
      </c>
      <c r="D9163" s="8">
        <v>0.0</v>
      </c>
      <c r="E9163" s="1"/>
      <c r="F9163" s="1">
        <v>1.0</v>
      </c>
      <c r="G9163" s="1"/>
      <c r="H9163" s="1"/>
    </row>
    <row r="9164">
      <c r="A9164" s="1" t="s">
        <v>47</v>
      </c>
      <c r="B9164" s="7" t="s">
        <v>250</v>
      </c>
      <c r="C9164" s="1" t="s">
        <v>8936</v>
      </c>
      <c r="D9164" s="8">
        <v>0.0</v>
      </c>
      <c r="E9164" s="1"/>
      <c r="F9164" s="1">
        <v>1.0</v>
      </c>
      <c r="G9164" s="1"/>
      <c r="H9164" s="1"/>
    </row>
    <row r="9165">
      <c r="A9165" s="1" t="s">
        <v>47</v>
      </c>
      <c r="B9165" s="7" t="s">
        <v>250</v>
      </c>
      <c r="C9165" s="1" t="s">
        <v>8937</v>
      </c>
      <c r="D9165" s="8">
        <v>0.0</v>
      </c>
      <c r="E9165" s="1"/>
      <c r="F9165" s="1">
        <v>1.0</v>
      </c>
      <c r="G9165" s="1"/>
      <c r="H9165" s="1"/>
    </row>
    <row r="9166">
      <c r="A9166" s="1" t="s">
        <v>47</v>
      </c>
      <c r="B9166" s="7" t="s">
        <v>250</v>
      </c>
      <c r="C9166" s="1" t="s">
        <v>8938</v>
      </c>
      <c r="D9166" s="8">
        <v>0.0</v>
      </c>
      <c r="E9166" s="1"/>
      <c r="F9166" s="1">
        <v>11.5</v>
      </c>
      <c r="G9166" s="1"/>
      <c r="H9166" s="1"/>
    </row>
    <row r="9167">
      <c r="A9167" s="1" t="s">
        <v>47</v>
      </c>
      <c r="B9167" s="7" t="s">
        <v>250</v>
      </c>
      <c r="C9167" s="1" t="s">
        <v>8939</v>
      </c>
      <c r="D9167" s="8">
        <v>0.0</v>
      </c>
      <c r="E9167" s="1"/>
      <c r="F9167" s="1">
        <v>1.0</v>
      </c>
      <c r="G9167" s="1"/>
      <c r="H9167" s="1"/>
    </row>
    <row r="9168">
      <c r="A9168" s="1" t="s">
        <v>47</v>
      </c>
      <c r="B9168" s="7" t="s">
        <v>250</v>
      </c>
      <c r="C9168" s="1" t="s">
        <v>8940</v>
      </c>
      <c r="D9168" s="8">
        <v>0.0</v>
      </c>
      <c r="E9168" s="1"/>
      <c r="F9168" s="1">
        <v>2.0</v>
      </c>
      <c r="G9168" s="1"/>
      <c r="H9168" s="1"/>
    </row>
    <row r="9169">
      <c r="A9169" s="1" t="s">
        <v>47</v>
      </c>
      <c r="B9169" s="7" t="s">
        <v>250</v>
      </c>
      <c r="C9169" s="1" t="s">
        <v>8941</v>
      </c>
      <c r="D9169" s="8">
        <v>0.0</v>
      </c>
      <c r="E9169" s="1"/>
      <c r="F9169" s="1">
        <v>1.0</v>
      </c>
      <c r="G9169" s="1"/>
      <c r="H9169" s="1"/>
    </row>
    <row r="9170">
      <c r="A9170" s="1" t="s">
        <v>47</v>
      </c>
      <c r="B9170" s="7" t="s">
        <v>250</v>
      </c>
      <c r="C9170" s="1" t="s">
        <v>8942</v>
      </c>
      <c r="D9170" s="8">
        <v>0.0</v>
      </c>
      <c r="E9170" s="1"/>
      <c r="F9170" s="1">
        <v>1.0</v>
      </c>
      <c r="G9170" s="1"/>
      <c r="H9170" s="1"/>
    </row>
    <row r="9171">
      <c r="A9171" s="1" t="s">
        <v>47</v>
      </c>
      <c r="B9171" s="7" t="s">
        <v>250</v>
      </c>
      <c r="C9171" s="1" t="s">
        <v>8943</v>
      </c>
      <c r="D9171" s="8">
        <v>0.0</v>
      </c>
      <c r="E9171" s="1"/>
      <c r="F9171" s="1">
        <v>3.7</v>
      </c>
      <c r="G9171" s="1"/>
      <c r="H9171" s="1"/>
    </row>
    <row r="9172">
      <c r="A9172" s="1" t="s">
        <v>47</v>
      </c>
      <c r="B9172" s="7" t="s">
        <v>250</v>
      </c>
      <c r="C9172" s="1" t="s">
        <v>8944</v>
      </c>
      <c r="D9172" s="8">
        <v>0.0</v>
      </c>
      <c r="E9172" s="1"/>
      <c r="F9172" s="1">
        <v>2.8</v>
      </c>
      <c r="G9172" s="1"/>
      <c r="H9172" s="1"/>
    </row>
    <row r="9173">
      <c r="A9173" s="1" t="s">
        <v>47</v>
      </c>
      <c r="B9173" s="7" t="s">
        <v>250</v>
      </c>
      <c r="C9173" s="1" t="s">
        <v>8945</v>
      </c>
      <c r="D9173" s="8">
        <v>0.0</v>
      </c>
      <c r="E9173" s="1"/>
      <c r="F9173" s="1">
        <v>11.4</v>
      </c>
      <c r="G9173" s="1"/>
      <c r="H9173" s="1"/>
    </row>
    <row r="9174">
      <c r="A9174" s="1" t="s">
        <v>47</v>
      </c>
      <c r="B9174" s="7" t="s">
        <v>250</v>
      </c>
      <c r="C9174" s="1" t="s">
        <v>8946</v>
      </c>
      <c r="D9174" s="8">
        <v>0.0</v>
      </c>
      <c r="E9174" s="1"/>
      <c r="F9174" s="1">
        <v>1.0</v>
      </c>
      <c r="G9174" s="1"/>
      <c r="H9174" s="1"/>
    </row>
    <row r="9175">
      <c r="A9175" s="1" t="s">
        <v>47</v>
      </c>
      <c r="B9175" s="7" t="s">
        <v>250</v>
      </c>
      <c r="C9175" s="1" t="s">
        <v>8947</v>
      </c>
      <c r="D9175" s="8">
        <v>0.0</v>
      </c>
      <c r="E9175" s="1"/>
      <c r="F9175" s="1">
        <v>1.0</v>
      </c>
      <c r="G9175" s="1"/>
      <c r="H9175" s="1"/>
    </row>
    <row r="9176">
      <c r="A9176" s="1" t="s">
        <v>47</v>
      </c>
      <c r="B9176" s="7" t="s">
        <v>250</v>
      </c>
      <c r="C9176" s="1" t="s">
        <v>8948</v>
      </c>
      <c r="D9176" s="8">
        <v>0.0</v>
      </c>
      <c r="E9176" s="1"/>
      <c r="F9176" s="1">
        <v>1.0</v>
      </c>
      <c r="G9176" s="1"/>
      <c r="H9176" s="1"/>
    </row>
    <row r="9177">
      <c r="A9177" s="1" t="s">
        <v>47</v>
      </c>
      <c r="B9177" s="7" t="s">
        <v>250</v>
      </c>
      <c r="C9177" s="1" t="s">
        <v>8949</v>
      </c>
      <c r="D9177" s="8">
        <v>0.0</v>
      </c>
      <c r="E9177" s="1"/>
      <c r="F9177" s="1">
        <v>2.0</v>
      </c>
      <c r="G9177" s="1"/>
      <c r="H9177" s="1"/>
    </row>
    <row r="9178">
      <c r="A9178" s="1" t="s">
        <v>47</v>
      </c>
      <c r="B9178" s="7" t="s">
        <v>250</v>
      </c>
      <c r="C9178" s="1" t="s">
        <v>8950</v>
      </c>
      <c r="D9178" s="8">
        <v>0.0</v>
      </c>
      <c r="E9178" s="1"/>
      <c r="F9178" s="1">
        <v>1.0</v>
      </c>
      <c r="G9178" s="1"/>
      <c r="H9178" s="1"/>
    </row>
    <row r="9179">
      <c r="A9179" s="1" t="s">
        <v>47</v>
      </c>
      <c r="B9179" s="7" t="s">
        <v>250</v>
      </c>
      <c r="C9179" s="1" t="s">
        <v>8951</v>
      </c>
      <c r="D9179" s="8">
        <v>0.0</v>
      </c>
      <c r="E9179" s="1"/>
      <c r="F9179" s="1">
        <v>1.6</v>
      </c>
      <c r="G9179" s="1"/>
      <c r="H9179" s="1"/>
    </row>
    <row r="9180">
      <c r="A9180" s="1" t="s">
        <v>47</v>
      </c>
      <c r="B9180" s="7" t="s">
        <v>250</v>
      </c>
      <c r="C9180" s="1" t="s">
        <v>8952</v>
      </c>
      <c r="D9180" s="8">
        <v>0.0</v>
      </c>
      <c r="E9180" s="1"/>
      <c r="F9180" s="1">
        <v>1.0</v>
      </c>
      <c r="G9180" s="1"/>
      <c r="H9180" s="1"/>
    </row>
    <row r="9181">
      <c r="A9181" s="1" t="s">
        <v>47</v>
      </c>
      <c r="B9181" s="7" t="s">
        <v>250</v>
      </c>
      <c r="C9181" s="1" t="s">
        <v>8953</v>
      </c>
      <c r="D9181" s="8">
        <v>0.0</v>
      </c>
      <c r="E9181" s="1"/>
      <c r="F9181" s="1">
        <v>1.0</v>
      </c>
      <c r="G9181" s="1"/>
      <c r="H9181" s="1"/>
    </row>
    <row r="9182">
      <c r="A9182" s="1" t="s">
        <v>252</v>
      </c>
      <c r="B9182" s="7" t="s">
        <v>251</v>
      </c>
      <c r="C9182" s="1" t="s">
        <v>8954</v>
      </c>
      <c r="D9182" s="8">
        <v>0.0</v>
      </c>
      <c r="E9182" s="1"/>
      <c r="F9182" s="1">
        <v>1.0</v>
      </c>
      <c r="G9182" s="1"/>
      <c r="H9182" s="1"/>
    </row>
    <row r="9183">
      <c r="A9183" s="1" t="s">
        <v>252</v>
      </c>
      <c r="B9183" s="7" t="s">
        <v>251</v>
      </c>
      <c r="C9183" s="1" t="s">
        <v>8955</v>
      </c>
      <c r="D9183" s="8">
        <v>0.0</v>
      </c>
      <c r="E9183" s="1"/>
      <c r="F9183" s="1">
        <v>1.0</v>
      </c>
      <c r="G9183" s="1"/>
      <c r="H9183" s="1"/>
    </row>
    <row r="9184">
      <c r="A9184" s="1" t="s">
        <v>252</v>
      </c>
      <c r="B9184" s="7" t="s">
        <v>251</v>
      </c>
      <c r="C9184" s="1" t="s">
        <v>8956</v>
      </c>
      <c r="D9184" s="8">
        <v>0.0</v>
      </c>
      <c r="E9184" s="1"/>
      <c r="F9184" s="1">
        <v>1.0</v>
      </c>
      <c r="G9184" s="1"/>
      <c r="H9184" s="1"/>
    </row>
    <row r="9185">
      <c r="A9185" s="1" t="s">
        <v>252</v>
      </c>
      <c r="B9185" s="7" t="s">
        <v>254</v>
      </c>
      <c r="C9185" s="1" t="s">
        <v>8957</v>
      </c>
      <c r="D9185" s="8">
        <v>0.0</v>
      </c>
      <c r="E9185" s="1"/>
      <c r="F9185" s="1">
        <v>11.5</v>
      </c>
      <c r="G9185" s="1"/>
      <c r="H9185" s="1"/>
    </row>
    <row r="9186">
      <c r="A9186" s="1" t="s">
        <v>252</v>
      </c>
      <c r="B9186" s="7" t="s">
        <v>254</v>
      </c>
      <c r="C9186" s="1" t="s">
        <v>7529</v>
      </c>
      <c r="D9186" s="8">
        <v>0.0</v>
      </c>
      <c r="E9186" s="1"/>
      <c r="F9186" s="1">
        <v>10.0</v>
      </c>
      <c r="G9186" s="1"/>
      <c r="H9186" s="1"/>
    </row>
    <row r="9187">
      <c r="A9187" s="1" t="s">
        <v>252</v>
      </c>
      <c r="B9187" s="7" t="s">
        <v>254</v>
      </c>
      <c r="C9187" s="1" t="s">
        <v>8958</v>
      </c>
      <c r="D9187" s="8">
        <v>0.0</v>
      </c>
      <c r="E9187" s="1"/>
      <c r="F9187" s="1">
        <v>10.5</v>
      </c>
      <c r="G9187" s="1"/>
      <c r="H9187" s="1"/>
    </row>
    <row r="9188">
      <c r="A9188" s="1" t="s">
        <v>252</v>
      </c>
      <c r="B9188" s="7" t="s">
        <v>254</v>
      </c>
      <c r="C9188" s="1" t="s">
        <v>8959</v>
      </c>
      <c r="D9188" s="8">
        <v>0.0</v>
      </c>
      <c r="E9188" s="1"/>
      <c r="F9188" s="1">
        <v>10.5</v>
      </c>
      <c r="G9188" s="1"/>
      <c r="H9188" s="1"/>
    </row>
    <row r="9189">
      <c r="A9189" s="1" t="s">
        <v>252</v>
      </c>
      <c r="B9189" s="7" t="s">
        <v>254</v>
      </c>
      <c r="C9189" s="1" t="s">
        <v>8960</v>
      </c>
      <c r="D9189" s="8">
        <v>0.0</v>
      </c>
      <c r="E9189" s="1"/>
      <c r="F9189" s="1">
        <v>23.0</v>
      </c>
      <c r="G9189" s="1"/>
      <c r="H9189" s="1"/>
    </row>
    <row r="9190">
      <c r="A9190" s="1" t="s">
        <v>252</v>
      </c>
      <c r="B9190" s="7" t="s">
        <v>254</v>
      </c>
      <c r="C9190" s="1" t="s">
        <v>8961</v>
      </c>
      <c r="D9190" s="8">
        <v>0.0</v>
      </c>
      <c r="E9190" s="1"/>
      <c r="F9190" s="1">
        <v>17.0</v>
      </c>
      <c r="G9190" s="1"/>
      <c r="H9190" s="1"/>
    </row>
    <row r="9191">
      <c r="A9191" s="1" t="s">
        <v>252</v>
      </c>
      <c r="B9191" s="7" t="s">
        <v>254</v>
      </c>
      <c r="C9191" s="1" t="s">
        <v>8962</v>
      </c>
      <c r="D9191" s="8">
        <v>0.0</v>
      </c>
      <c r="E9191" s="1"/>
      <c r="F9191" s="1">
        <v>24.0</v>
      </c>
      <c r="G9191" s="1"/>
      <c r="H9191" s="1"/>
    </row>
    <row r="9192">
      <c r="A9192" s="1" t="s">
        <v>252</v>
      </c>
      <c r="B9192" s="7" t="s">
        <v>254</v>
      </c>
      <c r="C9192" s="1" t="s">
        <v>8963</v>
      </c>
      <c r="D9192" s="8">
        <v>0.0</v>
      </c>
      <c r="E9192" s="1"/>
      <c r="F9192" s="1">
        <v>11.0</v>
      </c>
      <c r="G9192" s="1"/>
      <c r="H9192" s="1"/>
    </row>
    <row r="9193">
      <c r="A9193" s="1" t="s">
        <v>252</v>
      </c>
      <c r="B9193" s="7" t="s">
        <v>255</v>
      </c>
      <c r="C9193" s="1" t="s">
        <v>8964</v>
      </c>
      <c r="D9193" s="8">
        <v>0.0</v>
      </c>
      <c r="E9193" s="1"/>
      <c r="F9193" s="1">
        <v>10.3</v>
      </c>
      <c r="G9193" s="1"/>
      <c r="H9193" s="1"/>
    </row>
    <row r="9194">
      <c r="A9194" s="1" t="s">
        <v>252</v>
      </c>
      <c r="B9194" s="7" t="s">
        <v>255</v>
      </c>
      <c r="C9194" s="1" t="s">
        <v>8965</v>
      </c>
      <c r="D9194" s="8">
        <v>0.0</v>
      </c>
      <c r="E9194" s="1"/>
      <c r="F9194" s="1">
        <v>16.3</v>
      </c>
      <c r="G9194" s="1"/>
      <c r="H9194" s="1"/>
    </row>
    <row r="9195">
      <c r="A9195" s="1" t="s">
        <v>252</v>
      </c>
      <c r="B9195" s="7" t="s">
        <v>255</v>
      </c>
      <c r="C9195" s="1" t="s">
        <v>8966</v>
      </c>
      <c r="D9195" s="8">
        <v>0.0</v>
      </c>
      <c r="E9195" s="1"/>
      <c r="F9195" s="1">
        <v>44.0</v>
      </c>
      <c r="G9195" s="1"/>
      <c r="H9195" s="1"/>
    </row>
    <row r="9196">
      <c r="A9196" s="1" t="s">
        <v>252</v>
      </c>
      <c r="B9196" s="7" t="s">
        <v>255</v>
      </c>
      <c r="C9196" s="1" t="s">
        <v>8967</v>
      </c>
      <c r="D9196" s="8">
        <v>0.0</v>
      </c>
      <c r="E9196" s="1"/>
      <c r="F9196" s="1">
        <v>12.0</v>
      </c>
      <c r="G9196" s="1"/>
      <c r="H9196" s="1"/>
    </row>
    <row r="9197">
      <c r="A9197" s="1" t="s">
        <v>252</v>
      </c>
      <c r="B9197" s="7" t="s">
        <v>256</v>
      </c>
      <c r="C9197" s="1" t="s">
        <v>8968</v>
      </c>
      <c r="D9197" s="8">
        <v>0.0</v>
      </c>
      <c r="E9197" s="1"/>
      <c r="F9197" s="1">
        <v>8.6</v>
      </c>
      <c r="G9197" s="1"/>
      <c r="H9197" s="1"/>
    </row>
    <row r="9198">
      <c r="A9198" s="1" t="s">
        <v>252</v>
      </c>
      <c r="B9198" s="7" t="s">
        <v>256</v>
      </c>
      <c r="C9198" s="1" t="s">
        <v>8969</v>
      </c>
      <c r="D9198" s="8">
        <v>0.0</v>
      </c>
      <c r="E9198" s="1"/>
      <c r="F9198" s="1">
        <v>1.0</v>
      </c>
      <c r="G9198" s="1"/>
      <c r="H9198" s="1"/>
    </row>
    <row r="9199">
      <c r="A9199" s="1" t="s">
        <v>252</v>
      </c>
      <c r="B9199" s="7" t="s">
        <v>256</v>
      </c>
      <c r="C9199" s="1" t="s">
        <v>8970</v>
      </c>
      <c r="D9199" s="8">
        <v>0.0</v>
      </c>
      <c r="E9199" s="1"/>
      <c r="F9199" s="1">
        <v>8.0</v>
      </c>
      <c r="G9199" s="1"/>
      <c r="H9199" s="1"/>
    </row>
    <row r="9200">
      <c r="A9200" s="1" t="s">
        <v>252</v>
      </c>
      <c r="B9200" s="7" t="s">
        <v>256</v>
      </c>
      <c r="C9200" s="1" t="s">
        <v>8971</v>
      </c>
      <c r="D9200" s="8">
        <v>0.0</v>
      </c>
      <c r="E9200" s="1"/>
      <c r="F9200" s="1">
        <v>2.0</v>
      </c>
      <c r="G9200" s="1"/>
      <c r="H9200" s="1"/>
    </row>
    <row r="9201">
      <c r="A9201" s="1" t="s">
        <v>252</v>
      </c>
      <c r="B9201" s="7" t="s">
        <v>256</v>
      </c>
      <c r="C9201" s="1" t="s">
        <v>8972</v>
      </c>
      <c r="D9201" s="8">
        <v>0.0</v>
      </c>
      <c r="E9201" s="1"/>
      <c r="F9201" s="1">
        <v>1.0</v>
      </c>
      <c r="G9201" s="1"/>
      <c r="H9201" s="1"/>
    </row>
    <row r="9202">
      <c r="A9202" s="1" t="s">
        <v>252</v>
      </c>
      <c r="B9202" s="7" t="s">
        <v>256</v>
      </c>
      <c r="C9202" s="1" t="s">
        <v>8973</v>
      </c>
      <c r="D9202" s="8">
        <v>0.0</v>
      </c>
      <c r="E9202" s="1"/>
      <c r="F9202" s="1">
        <v>1.0</v>
      </c>
      <c r="G9202" s="1"/>
      <c r="H9202" s="1"/>
    </row>
    <row r="9203">
      <c r="A9203" s="1" t="s">
        <v>252</v>
      </c>
      <c r="B9203" s="7" t="s">
        <v>257</v>
      </c>
      <c r="C9203" s="1" t="s">
        <v>8974</v>
      </c>
      <c r="D9203" s="8">
        <v>0.0</v>
      </c>
      <c r="E9203" s="1"/>
      <c r="F9203" s="1">
        <v>22.8</v>
      </c>
      <c r="G9203" s="1"/>
      <c r="H9203" s="1"/>
    </row>
    <row r="9204">
      <c r="A9204" s="1" t="s">
        <v>252</v>
      </c>
      <c r="B9204" s="7" t="s">
        <v>257</v>
      </c>
      <c r="C9204" s="1" t="s">
        <v>8975</v>
      </c>
      <c r="D9204" s="8">
        <v>0.0</v>
      </c>
      <c r="E9204" s="1"/>
      <c r="F9204" s="1">
        <v>11.5</v>
      </c>
      <c r="G9204" s="1"/>
      <c r="H9204" s="1"/>
    </row>
    <row r="9205">
      <c r="A9205" s="1" t="s">
        <v>252</v>
      </c>
      <c r="B9205" s="7" t="s">
        <v>257</v>
      </c>
      <c r="C9205" s="1" t="s">
        <v>8976</v>
      </c>
      <c r="D9205" s="8">
        <v>0.0</v>
      </c>
      <c r="E9205" s="1"/>
      <c r="F9205" s="1">
        <v>1.0</v>
      </c>
      <c r="G9205" s="1"/>
      <c r="H9205" s="1"/>
    </row>
    <row r="9206">
      <c r="A9206" s="1" t="s">
        <v>252</v>
      </c>
      <c r="B9206" s="7" t="s">
        <v>257</v>
      </c>
      <c r="C9206" s="1" t="s">
        <v>8977</v>
      </c>
      <c r="D9206" s="8">
        <v>0.0</v>
      </c>
      <c r="E9206" s="1"/>
      <c r="F9206" s="1">
        <v>17.0</v>
      </c>
      <c r="G9206" s="1"/>
      <c r="H9206" s="1"/>
    </row>
    <row r="9207">
      <c r="A9207" s="1" t="s">
        <v>252</v>
      </c>
      <c r="B9207" s="7" t="s">
        <v>257</v>
      </c>
      <c r="C9207" s="1" t="s">
        <v>8978</v>
      </c>
      <c r="D9207" s="8">
        <v>0.0</v>
      </c>
      <c r="E9207" s="1"/>
      <c r="F9207" s="1">
        <v>12.0</v>
      </c>
      <c r="G9207" s="1"/>
      <c r="H9207" s="1"/>
    </row>
    <row r="9208">
      <c r="A9208" s="1" t="s">
        <v>252</v>
      </c>
      <c r="B9208" s="7" t="s">
        <v>257</v>
      </c>
      <c r="C9208" s="1" t="s">
        <v>8979</v>
      </c>
      <c r="D9208" s="8">
        <v>0.0</v>
      </c>
      <c r="E9208" s="1"/>
      <c r="F9208" s="1">
        <v>3.0</v>
      </c>
      <c r="G9208" s="1"/>
      <c r="H9208" s="1"/>
    </row>
    <row r="9209">
      <c r="A9209" s="1" t="s">
        <v>252</v>
      </c>
      <c r="B9209" s="7" t="s">
        <v>258</v>
      </c>
      <c r="C9209" s="1" t="s">
        <v>8980</v>
      </c>
      <c r="D9209" s="8">
        <v>0.0</v>
      </c>
      <c r="E9209" s="1"/>
      <c r="F9209" s="1">
        <v>24.5</v>
      </c>
      <c r="G9209" s="1"/>
      <c r="H9209" s="1"/>
    </row>
    <row r="9210">
      <c r="A9210" s="1" t="s">
        <v>252</v>
      </c>
      <c r="B9210" s="7" t="s">
        <v>258</v>
      </c>
      <c r="C9210" s="1" t="s">
        <v>8981</v>
      </c>
      <c r="D9210" s="8">
        <v>0.0</v>
      </c>
      <c r="E9210" s="1"/>
      <c r="F9210" s="1">
        <v>40.9</v>
      </c>
      <c r="G9210" s="1"/>
      <c r="H9210" s="1"/>
    </row>
    <row r="9211">
      <c r="A9211" s="1" t="s">
        <v>252</v>
      </c>
      <c r="B9211" s="7" t="s">
        <v>258</v>
      </c>
      <c r="C9211" s="1" t="s">
        <v>8982</v>
      </c>
      <c r="D9211" s="8">
        <v>0.0</v>
      </c>
      <c r="E9211" s="1"/>
      <c r="F9211" s="1">
        <v>12.3</v>
      </c>
      <c r="G9211" s="1"/>
      <c r="H9211" s="1"/>
    </row>
    <row r="9212">
      <c r="A9212" s="1" t="s">
        <v>252</v>
      </c>
      <c r="B9212" s="7" t="s">
        <v>258</v>
      </c>
      <c r="C9212" s="1" t="s">
        <v>8983</v>
      </c>
      <c r="D9212" s="8">
        <v>0.0</v>
      </c>
      <c r="E9212" s="1"/>
      <c r="F9212" s="1">
        <v>32.0</v>
      </c>
      <c r="G9212" s="1"/>
      <c r="H9212" s="1"/>
    </row>
    <row r="9213">
      <c r="A9213" s="1" t="s">
        <v>252</v>
      </c>
      <c r="B9213" s="7" t="s">
        <v>258</v>
      </c>
      <c r="C9213" s="1" t="s">
        <v>8984</v>
      </c>
      <c r="D9213" s="8">
        <v>0.0</v>
      </c>
      <c r="E9213" s="1"/>
      <c r="F9213" s="1">
        <v>1.0</v>
      </c>
      <c r="G9213" s="1"/>
      <c r="H9213" s="1"/>
    </row>
    <row r="9214">
      <c r="A9214" s="1" t="s">
        <v>252</v>
      </c>
      <c r="B9214" s="7" t="s">
        <v>258</v>
      </c>
      <c r="C9214" s="1" t="s">
        <v>8985</v>
      </c>
      <c r="D9214" s="8">
        <v>0.0</v>
      </c>
      <c r="E9214" s="1"/>
      <c r="F9214" s="1">
        <v>42.0</v>
      </c>
      <c r="G9214" s="1"/>
      <c r="H9214" s="1"/>
    </row>
    <row r="9215">
      <c r="A9215" s="1" t="s">
        <v>252</v>
      </c>
      <c r="B9215" s="7" t="s">
        <v>258</v>
      </c>
      <c r="C9215" s="1" t="s">
        <v>8986</v>
      </c>
      <c r="D9215" s="8">
        <v>0.0</v>
      </c>
      <c r="E9215" s="1"/>
      <c r="F9215" s="1">
        <v>70.0</v>
      </c>
      <c r="G9215" s="1"/>
      <c r="H9215" s="1"/>
    </row>
    <row r="9216">
      <c r="A9216" s="1" t="s">
        <v>252</v>
      </c>
      <c r="B9216" s="7" t="s">
        <v>258</v>
      </c>
      <c r="C9216" s="1" t="s">
        <v>8987</v>
      </c>
      <c r="D9216" s="8">
        <v>0.0</v>
      </c>
      <c r="E9216" s="1"/>
      <c r="F9216" s="1">
        <v>1.0</v>
      </c>
      <c r="G9216" s="1"/>
      <c r="H9216" s="1"/>
    </row>
    <row r="9217">
      <c r="A9217" s="1" t="s">
        <v>252</v>
      </c>
      <c r="B9217" s="7" t="s">
        <v>259</v>
      </c>
      <c r="C9217" s="1" t="s">
        <v>8988</v>
      </c>
      <c r="D9217" s="8">
        <v>0.0</v>
      </c>
      <c r="E9217" s="1"/>
      <c r="F9217" s="1">
        <v>13.8</v>
      </c>
      <c r="G9217" s="1"/>
      <c r="H9217" s="1"/>
    </row>
    <row r="9218">
      <c r="A9218" s="1" t="s">
        <v>252</v>
      </c>
      <c r="B9218" s="7" t="s">
        <v>259</v>
      </c>
      <c r="C9218" s="1" t="s">
        <v>1620</v>
      </c>
      <c r="D9218" s="8">
        <v>0.0</v>
      </c>
      <c r="E9218" s="1"/>
      <c r="F9218" s="1">
        <v>4.8</v>
      </c>
      <c r="G9218" s="1"/>
      <c r="H9218" s="1"/>
    </row>
    <row r="9219">
      <c r="A9219" s="1" t="s">
        <v>252</v>
      </c>
      <c r="B9219" s="7" t="s">
        <v>259</v>
      </c>
      <c r="C9219" s="1" t="s">
        <v>8989</v>
      </c>
      <c r="D9219" s="8">
        <v>0.0</v>
      </c>
      <c r="E9219" s="1"/>
      <c r="F9219" s="1">
        <v>31.8</v>
      </c>
      <c r="G9219" s="1"/>
      <c r="H9219" s="1"/>
    </row>
    <row r="9220">
      <c r="A9220" s="1" t="s">
        <v>252</v>
      </c>
      <c r="B9220" s="7" t="s">
        <v>259</v>
      </c>
      <c r="C9220" s="1" t="s">
        <v>8990</v>
      </c>
      <c r="D9220" s="8">
        <v>0.0</v>
      </c>
      <c r="E9220" s="1"/>
      <c r="F9220" s="1">
        <v>23.0</v>
      </c>
      <c r="G9220" s="1"/>
      <c r="H9220" s="1"/>
    </row>
    <row r="9221">
      <c r="A9221" s="1" t="s">
        <v>252</v>
      </c>
      <c r="B9221" s="7" t="s">
        <v>259</v>
      </c>
      <c r="C9221" s="1" t="s">
        <v>1617</v>
      </c>
      <c r="D9221" s="8">
        <v>0.0</v>
      </c>
      <c r="E9221" s="1"/>
      <c r="F9221" s="1">
        <v>1.0</v>
      </c>
      <c r="G9221" s="1"/>
      <c r="H9221" s="1"/>
    </row>
    <row r="9222">
      <c r="A9222" s="1" t="s">
        <v>252</v>
      </c>
      <c r="B9222" s="7" t="s">
        <v>259</v>
      </c>
      <c r="C9222" s="1" t="s">
        <v>1631</v>
      </c>
      <c r="D9222" s="8">
        <v>0.0</v>
      </c>
      <c r="E9222" s="1"/>
      <c r="F9222" s="1">
        <v>1.0</v>
      </c>
      <c r="G9222" s="1"/>
      <c r="H9222" s="1"/>
    </row>
    <row r="9223">
      <c r="A9223" s="1" t="s">
        <v>252</v>
      </c>
      <c r="B9223" s="7" t="s">
        <v>259</v>
      </c>
      <c r="C9223" s="1" t="s">
        <v>8991</v>
      </c>
      <c r="D9223" s="8">
        <v>0.0</v>
      </c>
      <c r="E9223" s="1"/>
      <c r="F9223" s="1">
        <v>1.0</v>
      </c>
      <c r="G9223" s="1"/>
      <c r="H9223" s="1"/>
    </row>
    <row r="9224">
      <c r="A9224" s="1" t="s">
        <v>252</v>
      </c>
      <c r="B9224" s="7" t="s">
        <v>259</v>
      </c>
      <c r="C9224" s="1" t="s">
        <v>1643</v>
      </c>
      <c r="D9224" s="8">
        <v>0.0</v>
      </c>
      <c r="E9224" s="1"/>
      <c r="F9224" s="1">
        <v>12.0</v>
      </c>
      <c r="G9224" s="1"/>
      <c r="H9224" s="1"/>
    </row>
    <row r="9225">
      <c r="A9225" s="1" t="s">
        <v>252</v>
      </c>
      <c r="B9225" s="7" t="s">
        <v>259</v>
      </c>
      <c r="C9225" s="1" t="s">
        <v>8992</v>
      </c>
      <c r="D9225" s="8">
        <v>0.0</v>
      </c>
      <c r="E9225" s="1"/>
      <c r="F9225" s="1">
        <v>6.0</v>
      </c>
      <c r="G9225" s="1"/>
      <c r="H9225" s="1"/>
    </row>
    <row r="9226">
      <c r="A9226" s="1" t="s">
        <v>252</v>
      </c>
      <c r="B9226" s="7" t="s">
        <v>260</v>
      </c>
      <c r="C9226" s="1" t="s">
        <v>8993</v>
      </c>
      <c r="D9226" s="8">
        <v>0.0</v>
      </c>
      <c r="E9226" s="1"/>
      <c r="F9226" s="1">
        <v>7.0</v>
      </c>
      <c r="G9226" s="1"/>
      <c r="H9226" s="1"/>
    </row>
    <row r="9227">
      <c r="A9227" s="1" t="s">
        <v>252</v>
      </c>
      <c r="B9227" s="7" t="s">
        <v>260</v>
      </c>
      <c r="C9227" s="1" t="s">
        <v>8994</v>
      </c>
      <c r="D9227" s="8">
        <v>0.0</v>
      </c>
      <c r="E9227" s="1"/>
      <c r="F9227" s="1">
        <v>13.8</v>
      </c>
      <c r="G9227" s="1"/>
      <c r="H9227" s="1"/>
    </row>
    <row r="9228">
      <c r="A9228" s="1" t="s">
        <v>252</v>
      </c>
      <c r="B9228" s="7" t="s">
        <v>260</v>
      </c>
      <c r="C9228" s="1" t="s">
        <v>8995</v>
      </c>
      <c r="D9228" s="8">
        <v>0.0</v>
      </c>
      <c r="E9228" s="1"/>
      <c r="F9228" s="1">
        <v>28.6</v>
      </c>
      <c r="G9228" s="1"/>
      <c r="H9228" s="1"/>
    </row>
    <row r="9229">
      <c r="A9229" s="1" t="s">
        <v>252</v>
      </c>
      <c r="B9229" s="7" t="s">
        <v>260</v>
      </c>
      <c r="C9229" s="1" t="s">
        <v>8996</v>
      </c>
      <c r="D9229" s="8">
        <v>0.0</v>
      </c>
      <c r="E9229" s="1"/>
      <c r="F9229" s="1">
        <v>16.3</v>
      </c>
      <c r="G9229" s="1"/>
      <c r="H9229" s="1"/>
    </row>
    <row r="9230">
      <c r="A9230" s="1" t="s">
        <v>252</v>
      </c>
      <c r="B9230" s="7" t="s">
        <v>260</v>
      </c>
      <c r="C9230" s="1" t="s">
        <v>8997</v>
      </c>
      <c r="D9230" s="8">
        <v>0.0</v>
      </c>
      <c r="E9230" s="1"/>
      <c r="F9230" s="1">
        <v>36.0</v>
      </c>
      <c r="G9230" s="1"/>
      <c r="H9230" s="1"/>
    </row>
    <row r="9231">
      <c r="A9231" s="1" t="s">
        <v>252</v>
      </c>
      <c r="B9231" s="7" t="s">
        <v>261</v>
      </c>
      <c r="C9231" s="1" t="s">
        <v>8998</v>
      </c>
      <c r="D9231" s="8">
        <v>0.0</v>
      </c>
      <c r="E9231" s="1"/>
      <c r="F9231" s="1">
        <v>2.2</v>
      </c>
      <c r="G9231" s="1"/>
      <c r="H9231" s="1"/>
    </row>
    <row r="9232">
      <c r="A9232" s="1" t="s">
        <v>252</v>
      </c>
      <c r="B9232" s="7" t="s">
        <v>261</v>
      </c>
      <c r="C9232" s="1" t="s">
        <v>8072</v>
      </c>
      <c r="D9232" s="8">
        <v>0.0</v>
      </c>
      <c r="E9232" s="1"/>
      <c r="F9232" s="1">
        <v>1.9</v>
      </c>
      <c r="G9232" s="1"/>
      <c r="H9232" s="1"/>
    </row>
    <row r="9233">
      <c r="A9233" s="1" t="s">
        <v>252</v>
      </c>
      <c r="B9233" s="7" t="s">
        <v>261</v>
      </c>
      <c r="C9233" s="1" t="s">
        <v>8999</v>
      </c>
      <c r="D9233" s="8">
        <v>0.0</v>
      </c>
      <c r="E9233" s="1"/>
      <c r="F9233" s="1">
        <v>1.0</v>
      </c>
      <c r="G9233" s="1"/>
      <c r="H9233" s="1"/>
    </row>
    <row r="9234">
      <c r="A9234" s="1" t="s">
        <v>252</v>
      </c>
      <c r="B9234" s="7" t="s">
        <v>261</v>
      </c>
      <c r="C9234" s="1" t="s">
        <v>9000</v>
      </c>
      <c r="D9234" s="8">
        <v>0.0</v>
      </c>
      <c r="E9234" s="1"/>
      <c r="F9234" s="1">
        <v>1.0</v>
      </c>
      <c r="G9234" s="1"/>
      <c r="H9234" s="1"/>
    </row>
    <row r="9235">
      <c r="A9235" s="1" t="s">
        <v>252</v>
      </c>
      <c r="B9235" s="7" t="s">
        <v>261</v>
      </c>
      <c r="C9235" s="1" t="s">
        <v>8079</v>
      </c>
      <c r="D9235" s="8">
        <v>0.0</v>
      </c>
      <c r="E9235" s="1"/>
      <c r="F9235" s="1">
        <v>2.0</v>
      </c>
      <c r="G9235" s="1"/>
      <c r="H9235" s="1"/>
    </row>
    <row r="9236">
      <c r="A9236" s="1" t="s">
        <v>252</v>
      </c>
      <c r="B9236" s="7" t="s">
        <v>261</v>
      </c>
      <c r="C9236" s="1" t="s">
        <v>8058</v>
      </c>
      <c r="D9236" s="8">
        <v>0.0</v>
      </c>
      <c r="E9236" s="1"/>
      <c r="F9236" s="1">
        <v>1.0</v>
      </c>
      <c r="G9236" s="1"/>
      <c r="H9236" s="1"/>
    </row>
    <row r="9237">
      <c r="A9237" s="1" t="s">
        <v>252</v>
      </c>
      <c r="B9237" s="7" t="s">
        <v>261</v>
      </c>
      <c r="C9237" s="1" t="s">
        <v>9001</v>
      </c>
      <c r="D9237" s="8">
        <v>0.0</v>
      </c>
      <c r="E9237" s="1"/>
      <c r="F9237" s="1">
        <v>3.0</v>
      </c>
      <c r="G9237" s="1"/>
      <c r="H9237" s="1"/>
    </row>
    <row r="9238">
      <c r="A9238" s="1" t="s">
        <v>252</v>
      </c>
      <c r="B9238" s="7" t="s">
        <v>262</v>
      </c>
      <c r="C9238" s="1" t="s">
        <v>9002</v>
      </c>
      <c r="D9238" s="8">
        <v>0.0</v>
      </c>
      <c r="E9238" s="1"/>
      <c r="F9238" s="1">
        <v>35.7</v>
      </c>
      <c r="G9238" s="1"/>
      <c r="H9238" s="1"/>
    </row>
    <row r="9239">
      <c r="A9239" s="1" t="s">
        <v>252</v>
      </c>
      <c r="B9239" s="7" t="s">
        <v>262</v>
      </c>
      <c r="C9239" s="1" t="s">
        <v>9003</v>
      </c>
      <c r="D9239" s="8">
        <v>0.0</v>
      </c>
      <c r="E9239" s="1"/>
      <c r="F9239" s="1">
        <v>17.0</v>
      </c>
      <c r="G9239" s="1"/>
      <c r="H9239" s="1"/>
    </row>
    <row r="9240">
      <c r="A9240" s="1" t="s">
        <v>252</v>
      </c>
      <c r="B9240" s="7" t="s">
        <v>262</v>
      </c>
      <c r="C9240" s="1" t="s">
        <v>9004</v>
      </c>
      <c r="D9240" s="8">
        <v>0.0</v>
      </c>
      <c r="E9240" s="1"/>
      <c r="F9240" s="1">
        <v>15.8</v>
      </c>
      <c r="G9240" s="1"/>
      <c r="H9240" s="1"/>
    </row>
    <row r="9241">
      <c r="A9241" s="1" t="s">
        <v>252</v>
      </c>
      <c r="B9241" s="7" t="s">
        <v>262</v>
      </c>
      <c r="C9241" s="1" t="s">
        <v>9005</v>
      </c>
      <c r="D9241" s="8">
        <v>0.0</v>
      </c>
      <c r="E9241" s="1"/>
      <c r="F9241" s="1">
        <v>13.8</v>
      </c>
      <c r="G9241" s="1"/>
      <c r="H9241" s="1"/>
    </row>
    <row r="9242">
      <c r="A9242" s="1" t="s">
        <v>252</v>
      </c>
      <c r="B9242" s="7" t="s">
        <v>262</v>
      </c>
      <c r="C9242" s="1" t="s">
        <v>9006</v>
      </c>
      <c r="D9242" s="8">
        <v>0.0</v>
      </c>
      <c r="E9242" s="1"/>
      <c r="F9242" s="1">
        <v>18.6</v>
      </c>
      <c r="G9242" s="1"/>
      <c r="H9242" s="1"/>
    </row>
    <row r="9243">
      <c r="A9243" s="1" t="s">
        <v>252</v>
      </c>
      <c r="B9243" s="7" t="s">
        <v>262</v>
      </c>
      <c r="C9243" s="1" t="s">
        <v>9007</v>
      </c>
      <c r="D9243" s="8">
        <v>0.0</v>
      </c>
      <c r="E9243" s="1"/>
      <c r="F9243" s="1">
        <v>12.0</v>
      </c>
      <c r="G9243" s="1"/>
      <c r="H9243" s="1"/>
    </row>
    <row r="9244">
      <c r="A9244" s="1" t="s">
        <v>252</v>
      </c>
      <c r="B9244" s="7" t="s">
        <v>263</v>
      </c>
      <c r="C9244" s="1" t="s">
        <v>9008</v>
      </c>
      <c r="D9244" s="8">
        <v>0.0</v>
      </c>
      <c r="E9244" s="1"/>
      <c r="F9244" s="1">
        <v>3.3</v>
      </c>
      <c r="G9244" s="1"/>
      <c r="H9244" s="1"/>
    </row>
    <row r="9245">
      <c r="A9245" s="1" t="s">
        <v>252</v>
      </c>
      <c r="B9245" s="7" t="s">
        <v>264</v>
      </c>
      <c r="C9245" s="1" t="s">
        <v>9009</v>
      </c>
      <c r="D9245" s="8">
        <v>0.0</v>
      </c>
      <c r="E9245" s="1"/>
      <c r="F9245" s="1">
        <v>1.0</v>
      </c>
      <c r="G9245" s="1"/>
      <c r="H9245" s="1"/>
    </row>
    <row r="9246">
      <c r="A9246" s="1" t="s">
        <v>252</v>
      </c>
      <c r="B9246" s="7" t="s">
        <v>264</v>
      </c>
      <c r="C9246" s="1" t="s">
        <v>9010</v>
      </c>
      <c r="D9246" s="8">
        <v>0.0</v>
      </c>
      <c r="E9246" s="1"/>
      <c r="F9246" s="1">
        <v>5.0</v>
      </c>
      <c r="G9246" s="1"/>
      <c r="H9246" s="1"/>
    </row>
    <row r="9247">
      <c r="A9247" s="1" t="s">
        <v>252</v>
      </c>
      <c r="B9247" s="7" t="s">
        <v>264</v>
      </c>
      <c r="C9247" s="1" t="s">
        <v>9011</v>
      </c>
      <c r="D9247" s="8">
        <v>0.0</v>
      </c>
      <c r="E9247" s="1"/>
      <c r="F9247" s="1">
        <v>7.5</v>
      </c>
      <c r="G9247" s="1"/>
      <c r="H9247" s="1"/>
    </row>
    <row r="9248">
      <c r="A9248" s="1" t="s">
        <v>252</v>
      </c>
      <c r="B9248" s="7" t="s">
        <v>264</v>
      </c>
      <c r="C9248" s="1" t="s">
        <v>9012</v>
      </c>
      <c r="D9248" s="8">
        <v>0.0</v>
      </c>
      <c r="E9248" s="1"/>
      <c r="F9248" s="1">
        <v>1.0</v>
      </c>
      <c r="G9248" s="1"/>
      <c r="H9248" s="1"/>
    </row>
    <row r="9249">
      <c r="A9249" s="1" t="s">
        <v>252</v>
      </c>
      <c r="B9249" s="7" t="s">
        <v>264</v>
      </c>
      <c r="C9249" s="1" t="s">
        <v>8518</v>
      </c>
      <c r="D9249" s="8">
        <v>0.0</v>
      </c>
      <c r="E9249" s="1"/>
      <c r="F9249" s="1">
        <v>27.0</v>
      </c>
      <c r="G9249" s="1"/>
      <c r="H9249" s="1"/>
    </row>
    <row r="9250">
      <c r="A9250" s="1" t="s">
        <v>252</v>
      </c>
      <c r="B9250" s="7" t="s">
        <v>264</v>
      </c>
      <c r="C9250" s="1" t="s">
        <v>9013</v>
      </c>
      <c r="D9250" s="8">
        <v>0.0</v>
      </c>
      <c r="E9250" s="1"/>
      <c r="F9250" s="1">
        <v>8.0</v>
      </c>
      <c r="G9250" s="1"/>
      <c r="H9250" s="1"/>
    </row>
    <row r="9251">
      <c r="A9251" s="1" t="s">
        <v>252</v>
      </c>
      <c r="B9251" s="7" t="s">
        <v>265</v>
      </c>
      <c r="C9251" s="1" t="s">
        <v>9014</v>
      </c>
      <c r="D9251" s="8">
        <v>0.0</v>
      </c>
      <c r="E9251" s="1"/>
      <c r="F9251" s="1">
        <v>14.1</v>
      </c>
      <c r="G9251" s="1"/>
      <c r="H9251" s="1"/>
    </row>
    <row r="9252">
      <c r="A9252" s="1" t="s">
        <v>252</v>
      </c>
      <c r="B9252" s="7" t="s">
        <v>265</v>
      </c>
      <c r="C9252" s="1" t="s">
        <v>9015</v>
      </c>
      <c r="D9252" s="8">
        <v>0.0</v>
      </c>
      <c r="E9252" s="1"/>
      <c r="F9252" s="1">
        <v>14.3</v>
      </c>
      <c r="G9252" s="1"/>
      <c r="H9252" s="1"/>
    </row>
    <row r="9253">
      <c r="A9253" s="1" t="s">
        <v>252</v>
      </c>
      <c r="B9253" s="7" t="s">
        <v>265</v>
      </c>
      <c r="C9253" s="1" t="s">
        <v>9016</v>
      </c>
      <c r="D9253" s="8">
        <v>0.0</v>
      </c>
      <c r="E9253" s="1"/>
      <c r="F9253" s="1">
        <v>15.4</v>
      </c>
      <c r="G9253" s="1"/>
      <c r="H9253" s="1"/>
    </row>
    <row r="9254">
      <c r="A9254" s="1" t="s">
        <v>252</v>
      </c>
      <c r="B9254" s="7" t="s">
        <v>265</v>
      </c>
      <c r="C9254" s="1" t="s">
        <v>9017</v>
      </c>
      <c r="D9254" s="8">
        <v>0.0</v>
      </c>
      <c r="E9254" s="1"/>
      <c r="F9254" s="1">
        <v>1.0</v>
      </c>
      <c r="G9254" s="1"/>
      <c r="H9254" s="1"/>
    </row>
    <row r="9255">
      <c r="A9255" s="1" t="s">
        <v>252</v>
      </c>
      <c r="B9255" s="7" t="s">
        <v>265</v>
      </c>
      <c r="C9255" s="1" t="s">
        <v>9018</v>
      </c>
      <c r="D9255" s="8">
        <v>0.0</v>
      </c>
      <c r="E9255" s="1"/>
      <c r="F9255" s="1">
        <v>48.0</v>
      </c>
      <c r="G9255" s="1"/>
      <c r="H9255" s="1"/>
    </row>
    <row r="9256">
      <c r="A9256" s="1" t="s">
        <v>252</v>
      </c>
      <c r="B9256" s="7" t="s">
        <v>266</v>
      </c>
      <c r="C9256" s="1" t="s">
        <v>9019</v>
      </c>
      <c r="D9256" s="8">
        <v>0.0</v>
      </c>
      <c r="E9256" s="1"/>
      <c r="F9256" s="1">
        <v>12.0</v>
      </c>
      <c r="G9256" s="1"/>
      <c r="H9256" s="1"/>
    </row>
    <row r="9257">
      <c r="A9257" s="1" t="s">
        <v>252</v>
      </c>
      <c r="B9257" s="7" t="s">
        <v>266</v>
      </c>
      <c r="C9257" s="1" t="s">
        <v>9020</v>
      </c>
      <c r="D9257" s="8">
        <v>0.0</v>
      </c>
      <c r="E9257" s="1"/>
      <c r="F9257" s="1">
        <v>4.7</v>
      </c>
      <c r="G9257" s="1"/>
      <c r="H9257" s="1"/>
    </row>
    <row r="9258">
      <c r="A9258" s="1" t="s">
        <v>252</v>
      </c>
      <c r="B9258" s="7" t="s">
        <v>266</v>
      </c>
      <c r="C9258" s="1" t="s">
        <v>9021</v>
      </c>
      <c r="D9258" s="8">
        <v>0.0</v>
      </c>
      <c r="E9258" s="1"/>
      <c r="F9258" s="1">
        <v>13.4</v>
      </c>
      <c r="G9258" s="1"/>
      <c r="H9258" s="1"/>
    </row>
    <row r="9259">
      <c r="A9259" s="1" t="s">
        <v>252</v>
      </c>
      <c r="B9259" s="7" t="s">
        <v>266</v>
      </c>
      <c r="C9259" s="1" t="s">
        <v>9022</v>
      </c>
      <c r="D9259" s="8">
        <v>0.0</v>
      </c>
      <c r="E9259" s="1"/>
      <c r="F9259" s="1">
        <v>11.8</v>
      </c>
      <c r="G9259" s="1"/>
      <c r="H9259" s="1"/>
    </row>
    <row r="9260">
      <c r="A9260" s="1" t="s">
        <v>252</v>
      </c>
      <c r="B9260" s="7" t="s">
        <v>266</v>
      </c>
      <c r="C9260" s="1" t="s">
        <v>9023</v>
      </c>
      <c r="D9260" s="8">
        <v>0.0</v>
      </c>
      <c r="E9260" s="1"/>
      <c r="F9260" s="1">
        <v>13.0</v>
      </c>
      <c r="G9260" s="1"/>
      <c r="H9260" s="1"/>
    </row>
    <row r="9261">
      <c r="A9261" s="1" t="s">
        <v>252</v>
      </c>
      <c r="B9261" s="7" t="s">
        <v>267</v>
      </c>
      <c r="C9261" s="1" t="s">
        <v>9024</v>
      </c>
      <c r="D9261" s="8">
        <v>0.0</v>
      </c>
      <c r="E9261" s="1"/>
      <c r="F9261" s="1">
        <v>10.3</v>
      </c>
      <c r="G9261" s="1"/>
      <c r="H9261" s="1"/>
    </row>
    <row r="9262">
      <c r="A9262" s="1" t="s">
        <v>252</v>
      </c>
      <c r="B9262" s="7" t="s">
        <v>267</v>
      </c>
      <c r="C9262" s="1" t="s">
        <v>9025</v>
      </c>
      <c r="D9262" s="8">
        <v>0.0</v>
      </c>
      <c r="E9262" s="1"/>
      <c r="F9262" s="1">
        <v>3.1</v>
      </c>
      <c r="G9262" s="1"/>
      <c r="H9262" s="1"/>
    </row>
    <row r="9263">
      <c r="A9263" s="1" t="s">
        <v>252</v>
      </c>
      <c r="B9263" s="7" t="s">
        <v>267</v>
      </c>
      <c r="C9263" s="1" t="s">
        <v>9026</v>
      </c>
      <c r="D9263" s="8">
        <v>0.0</v>
      </c>
      <c r="E9263" s="1"/>
      <c r="F9263" s="1">
        <v>14.4</v>
      </c>
      <c r="G9263" s="1"/>
      <c r="H9263" s="1"/>
    </row>
    <row r="9264">
      <c r="A9264" s="1" t="s">
        <v>252</v>
      </c>
      <c r="B9264" s="7" t="s">
        <v>267</v>
      </c>
      <c r="C9264" s="1" t="s">
        <v>8077</v>
      </c>
      <c r="D9264" s="8">
        <v>0.0</v>
      </c>
      <c r="E9264" s="1"/>
      <c r="F9264" s="1">
        <v>6.5</v>
      </c>
      <c r="G9264" s="1"/>
      <c r="H9264" s="1"/>
    </row>
    <row r="9265">
      <c r="A9265" s="1" t="s">
        <v>252</v>
      </c>
      <c r="B9265" s="7" t="s">
        <v>267</v>
      </c>
      <c r="C9265" s="1" t="s">
        <v>9027</v>
      </c>
      <c r="D9265" s="8">
        <v>0.0</v>
      </c>
      <c r="E9265" s="1"/>
      <c r="F9265" s="1">
        <v>1.0</v>
      </c>
      <c r="G9265" s="1"/>
      <c r="H9265" s="1"/>
    </row>
    <row r="9266">
      <c r="A9266" s="1" t="s">
        <v>252</v>
      </c>
      <c r="B9266" s="7" t="s">
        <v>267</v>
      </c>
      <c r="C9266" s="1" t="s">
        <v>8107</v>
      </c>
      <c r="D9266" s="8">
        <v>0.0</v>
      </c>
      <c r="E9266" s="1"/>
      <c r="F9266" s="1">
        <v>1.0</v>
      </c>
      <c r="G9266" s="1"/>
      <c r="H9266" s="1"/>
    </row>
    <row r="9267">
      <c r="A9267" s="1" t="s">
        <v>252</v>
      </c>
      <c r="B9267" s="7" t="s">
        <v>267</v>
      </c>
      <c r="C9267" s="1" t="s">
        <v>9028</v>
      </c>
      <c r="D9267" s="8">
        <v>0.0</v>
      </c>
      <c r="E9267" s="1"/>
      <c r="F9267" s="1">
        <v>5.0</v>
      </c>
      <c r="G9267" s="1"/>
      <c r="H9267" s="1"/>
    </row>
    <row r="9268">
      <c r="A9268" s="1" t="s">
        <v>252</v>
      </c>
      <c r="B9268" s="7" t="s">
        <v>268</v>
      </c>
      <c r="C9268" s="1" t="s">
        <v>9029</v>
      </c>
      <c r="D9268" s="8">
        <v>0.0</v>
      </c>
      <c r="E9268" s="1"/>
      <c r="F9268" s="1">
        <v>9.3</v>
      </c>
      <c r="G9268" s="1"/>
      <c r="H9268" s="1"/>
    </row>
    <row r="9269">
      <c r="A9269" s="1" t="s">
        <v>252</v>
      </c>
      <c r="B9269" s="7" t="s">
        <v>268</v>
      </c>
      <c r="C9269" s="1" t="s">
        <v>9030</v>
      </c>
      <c r="D9269" s="8">
        <v>0.0</v>
      </c>
      <c r="E9269" s="1"/>
      <c r="F9269" s="1">
        <v>13.0</v>
      </c>
      <c r="G9269" s="1"/>
      <c r="H9269" s="1"/>
    </row>
    <row r="9270">
      <c r="A9270" s="1" t="s">
        <v>252</v>
      </c>
      <c r="B9270" s="7" t="s">
        <v>268</v>
      </c>
      <c r="C9270" s="1" t="s">
        <v>9031</v>
      </c>
      <c r="D9270" s="8">
        <v>0.0</v>
      </c>
      <c r="E9270" s="1"/>
      <c r="F9270" s="1">
        <v>1.0</v>
      </c>
      <c r="G9270" s="1"/>
      <c r="H9270" s="1"/>
    </row>
    <row r="9271">
      <c r="A9271" s="1" t="s">
        <v>252</v>
      </c>
      <c r="B9271" s="7" t="s">
        <v>268</v>
      </c>
      <c r="C9271" s="1" t="s">
        <v>9032</v>
      </c>
      <c r="D9271" s="8">
        <v>0.0</v>
      </c>
      <c r="E9271" s="1"/>
      <c r="F9271" s="1">
        <v>4.0</v>
      </c>
      <c r="G9271" s="1"/>
      <c r="H9271" s="1"/>
    </row>
    <row r="9272">
      <c r="A9272" s="1" t="s">
        <v>252</v>
      </c>
      <c r="B9272" s="7" t="s">
        <v>269</v>
      </c>
      <c r="C9272" s="1" t="s">
        <v>9033</v>
      </c>
      <c r="D9272" s="8">
        <v>0.0</v>
      </c>
      <c r="E9272" s="1"/>
      <c r="F9272" s="1">
        <v>11.0</v>
      </c>
      <c r="G9272" s="1"/>
      <c r="H9272" s="1"/>
    </row>
    <row r="9273">
      <c r="A9273" s="1" t="s">
        <v>252</v>
      </c>
      <c r="B9273" s="7" t="s">
        <v>269</v>
      </c>
      <c r="C9273" s="1" t="s">
        <v>9034</v>
      </c>
      <c r="D9273" s="8">
        <v>0.0</v>
      </c>
      <c r="E9273" s="1"/>
      <c r="F9273" s="1">
        <v>8.0</v>
      </c>
      <c r="G9273" s="1"/>
      <c r="H9273" s="1"/>
    </row>
    <row r="9274">
      <c r="A9274" s="1" t="s">
        <v>252</v>
      </c>
      <c r="B9274" s="7" t="s">
        <v>270</v>
      </c>
      <c r="C9274" s="1" t="s">
        <v>8077</v>
      </c>
      <c r="D9274" s="8">
        <v>0.0</v>
      </c>
      <c r="E9274" s="1"/>
      <c r="F9274" s="1">
        <v>6.5</v>
      </c>
      <c r="G9274" s="1"/>
      <c r="H9274" s="1"/>
    </row>
    <row r="9275">
      <c r="A9275" s="1" t="s">
        <v>252</v>
      </c>
      <c r="B9275" s="7" t="s">
        <v>270</v>
      </c>
      <c r="C9275" s="1" t="s">
        <v>9035</v>
      </c>
      <c r="D9275" s="8">
        <v>0.0</v>
      </c>
      <c r="E9275" s="1"/>
      <c r="F9275" s="1">
        <v>4.0</v>
      </c>
      <c r="G9275" s="1"/>
      <c r="H9275" s="1"/>
    </row>
    <row r="9276">
      <c r="A9276" s="1" t="s">
        <v>252</v>
      </c>
      <c r="B9276" s="7" t="s">
        <v>270</v>
      </c>
      <c r="C9276" s="1" t="s">
        <v>9036</v>
      </c>
      <c r="D9276" s="8">
        <v>0.0</v>
      </c>
      <c r="E9276" s="1"/>
      <c r="F9276" s="1">
        <v>12.0</v>
      </c>
      <c r="G9276" s="1"/>
      <c r="H9276" s="1"/>
    </row>
    <row r="9277">
      <c r="A9277" s="1" t="s">
        <v>252</v>
      </c>
      <c r="B9277" s="7" t="s">
        <v>271</v>
      </c>
      <c r="C9277" s="1" t="s">
        <v>8993</v>
      </c>
      <c r="D9277" s="8">
        <v>0.0</v>
      </c>
      <c r="E9277" s="1"/>
      <c r="F9277" s="1">
        <v>47.6</v>
      </c>
      <c r="G9277" s="1"/>
      <c r="H9277" s="1"/>
    </row>
    <row r="9278">
      <c r="A9278" s="1" t="s">
        <v>252</v>
      </c>
      <c r="B9278" s="7" t="s">
        <v>271</v>
      </c>
      <c r="C9278" s="1" t="s">
        <v>9037</v>
      </c>
      <c r="D9278" s="8">
        <v>0.0</v>
      </c>
      <c r="E9278" s="1"/>
      <c r="F9278" s="1">
        <v>53.0</v>
      </c>
      <c r="G9278" s="1"/>
      <c r="H9278" s="1"/>
    </row>
    <row r="9279">
      <c r="A9279" s="1" t="s">
        <v>252</v>
      </c>
      <c r="B9279" s="7" t="s">
        <v>271</v>
      </c>
      <c r="C9279" s="1" t="s">
        <v>8995</v>
      </c>
      <c r="D9279" s="8">
        <v>0.0</v>
      </c>
      <c r="E9279" s="1"/>
      <c r="F9279" s="1">
        <v>77.0</v>
      </c>
      <c r="G9279" s="1"/>
      <c r="H9279" s="1"/>
    </row>
    <row r="9280">
      <c r="A9280" s="1" t="s">
        <v>252</v>
      </c>
      <c r="B9280" s="7" t="s">
        <v>271</v>
      </c>
      <c r="C9280" s="1" t="s">
        <v>9038</v>
      </c>
      <c r="D9280" s="8">
        <v>0.0</v>
      </c>
      <c r="E9280" s="1"/>
      <c r="F9280" s="1">
        <v>8.0</v>
      </c>
      <c r="G9280" s="1"/>
      <c r="H9280" s="1"/>
    </row>
    <row r="9281">
      <c r="A9281" s="1" t="s">
        <v>252</v>
      </c>
      <c r="B9281" s="7" t="s">
        <v>271</v>
      </c>
      <c r="C9281" s="1" t="s">
        <v>8994</v>
      </c>
      <c r="D9281" s="8">
        <v>0.0</v>
      </c>
      <c r="E9281" s="1"/>
      <c r="F9281" s="1">
        <v>79.0</v>
      </c>
      <c r="G9281" s="1"/>
      <c r="H9281" s="1"/>
    </row>
    <row r="9282">
      <c r="A9282" s="1" t="s">
        <v>252</v>
      </c>
      <c r="B9282" s="7" t="s">
        <v>271</v>
      </c>
      <c r="C9282" s="1" t="s">
        <v>9039</v>
      </c>
      <c r="D9282" s="8">
        <v>0.0</v>
      </c>
      <c r="E9282" s="1"/>
      <c r="F9282" s="1">
        <v>1.0</v>
      </c>
      <c r="G9282" s="1"/>
      <c r="H9282" s="1"/>
    </row>
    <row r="9283">
      <c r="A9283" s="1" t="s">
        <v>252</v>
      </c>
      <c r="B9283" s="7" t="s">
        <v>272</v>
      </c>
      <c r="C9283" s="1" t="s">
        <v>9040</v>
      </c>
      <c r="D9283" s="8">
        <v>0.0</v>
      </c>
      <c r="E9283" s="1"/>
      <c r="F9283" s="1">
        <v>12.4</v>
      </c>
      <c r="G9283" s="1"/>
      <c r="H9283" s="1"/>
    </row>
    <row r="9284">
      <c r="A9284" s="1" t="s">
        <v>252</v>
      </c>
      <c r="B9284" s="7" t="s">
        <v>272</v>
      </c>
      <c r="C9284" s="1" t="s">
        <v>9041</v>
      </c>
      <c r="D9284" s="8">
        <v>0.0</v>
      </c>
      <c r="E9284" s="1"/>
      <c r="F9284" s="1">
        <v>10.0</v>
      </c>
      <c r="G9284" s="1"/>
      <c r="H9284" s="1"/>
    </row>
    <row r="9285">
      <c r="A9285" s="1" t="s">
        <v>252</v>
      </c>
      <c r="B9285" s="7" t="s">
        <v>272</v>
      </c>
      <c r="C9285" s="1" t="s">
        <v>9042</v>
      </c>
      <c r="D9285" s="8">
        <v>0.0</v>
      </c>
      <c r="E9285" s="1"/>
      <c r="F9285" s="1">
        <v>10.0</v>
      </c>
      <c r="G9285" s="1"/>
      <c r="H9285" s="1"/>
    </row>
    <row r="9286">
      <c r="A9286" s="1" t="s">
        <v>252</v>
      </c>
      <c r="B9286" s="7" t="s">
        <v>272</v>
      </c>
      <c r="C9286" s="1" t="s">
        <v>9043</v>
      </c>
      <c r="D9286" s="8">
        <v>0.0</v>
      </c>
      <c r="E9286" s="1"/>
      <c r="F9286" s="1">
        <v>13.0</v>
      </c>
      <c r="G9286" s="1"/>
      <c r="H9286" s="1"/>
    </row>
    <row r="9287">
      <c r="A9287" s="1" t="s">
        <v>252</v>
      </c>
      <c r="B9287" s="7" t="s">
        <v>272</v>
      </c>
      <c r="C9287" s="1" t="s">
        <v>9044</v>
      </c>
      <c r="D9287" s="8">
        <v>0.0</v>
      </c>
      <c r="E9287" s="1"/>
      <c r="F9287" s="1">
        <v>1.0</v>
      </c>
      <c r="G9287" s="1"/>
      <c r="H9287" s="1"/>
    </row>
    <row r="9288">
      <c r="A9288" s="1" t="s">
        <v>252</v>
      </c>
      <c r="B9288" s="7" t="s">
        <v>272</v>
      </c>
      <c r="C9288" s="1" t="s">
        <v>9045</v>
      </c>
      <c r="D9288" s="8">
        <v>0.0</v>
      </c>
      <c r="E9288" s="1"/>
      <c r="F9288" s="1">
        <v>13.0</v>
      </c>
      <c r="G9288" s="1"/>
      <c r="H9288" s="1"/>
    </row>
    <row r="9289">
      <c r="A9289" s="1" t="s">
        <v>252</v>
      </c>
      <c r="B9289" s="7" t="s">
        <v>273</v>
      </c>
      <c r="C9289" s="1" t="s">
        <v>9046</v>
      </c>
      <c r="D9289" s="8">
        <v>0.0</v>
      </c>
      <c r="E9289" s="1"/>
      <c r="F9289" s="1">
        <v>6.9</v>
      </c>
      <c r="G9289" s="1"/>
      <c r="H9289" s="1"/>
    </row>
    <row r="9290">
      <c r="A9290" s="1" t="s">
        <v>252</v>
      </c>
      <c r="B9290" s="7" t="s">
        <v>273</v>
      </c>
      <c r="C9290" s="1" t="s">
        <v>9047</v>
      </c>
      <c r="D9290" s="8">
        <v>0.0</v>
      </c>
      <c r="E9290" s="1"/>
      <c r="F9290" s="1">
        <v>7.3</v>
      </c>
      <c r="G9290" s="1"/>
      <c r="H9290" s="1"/>
    </row>
    <row r="9291">
      <c r="A9291" s="1" t="s">
        <v>252</v>
      </c>
      <c r="B9291" s="7" t="s">
        <v>273</v>
      </c>
      <c r="C9291" s="1" t="s">
        <v>9048</v>
      </c>
      <c r="D9291" s="8">
        <v>0.0</v>
      </c>
      <c r="E9291" s="1"/>
      <c r="F9291" s="1">
        <v>5.9</v>
      </c>
      <c r="G9291" s="1"/>
      <c r="H9291" s="1"/>
    </row>
    <row r="9292">
      <c r="A9292" s="1" t="s">
        <v>252</v>
      </c>
      <c r="B9292" s="7" t="s">
        <v>273</v>
      </c>
      <c r="C9292" s="1" t="s">
        <v>9049</v>
      </c>
      <c r="D9292" s="8">
        <v>0.0</v>
      </c>
      <c r="E9292" s="1"/>
      <c r="F9292" s="1">
        <v>6.0</v>
      </c>
      <c r="G9292" s="1"/>
      <c r="H9292" s="1"/>
    </row>
    <row r="9293">
      <c r="A9293" s="1" t="s">
        <v>252</v>
      </c>
      <c r="B9293" s="7" t="s">
        <v>273</v>
      </c>
      <c r="C9293" s="1" t="s">
        <v>9050</v>
      </c>
      <c r="D9293" s="8">
        <v>0.0</v>
      </c>
      <c r="E9293" s="1"/>
      <c r="F9293" s="1">
        <v>31.0</v>
      </c>
      <c r="G9293" s="1"/>
      <c r="H9293" s="1"/>
    </row>
    <row r="9294">
      <c r="A9294" s="1" t="s">
        <v>252</v>
      </c>
      <c r="B9294" s="7" t="s">
        <v>273</v>
      </c>
      <c r="C9294" s="1" t="s">
        <v>9051</v>
      </c>
      <c r="D9294" s="8">
        <v>0.0</v>
      </c>
      <c r="E9294" s="1"/>
      <c r="F9294" s="1">
        <v>11.0</v>
      </c>
      <c r="G9294" s="1"/>
      <c r="H9294" s="1"/>
    </row>
    <row r="9295">
      <c r="A9295" s="1" t="s">
        <v>252</v>
      </c>
      <c r="B9295" s="7" t="s">
        <v>273</v>
      </c>
      <c r="C9295" s="1" t="s">
        <v>9052</v>
      </c>
      <c r="D9295" s="8">
        <v>0.0</v>
      </c>
      <c r="E9295" s="1"/>
      <c r="F9295" s="1">
        <v>12.0</v>
      </c>
      <c r="G9295" s="1"/>
      <c r="H9295" s="1"/>
    </row>
    <row r="9296">
      <c r="A9296" s="1" t="s">
        <v>252</v>
      </c>
      <c r="B9296" s="7" t="s">
        <v>273</v>
      </c>
      <c r="C9296" s="1" t="s">
        <v>9053</v>
      </c>
      <c r="D9296" s="8">
        <v>0.0</v>
      </c>
      <c r="E9296" s="1"/>
      <c r="F9296" s="1">
        <v>17.0</v>
      </c>
      <c r="G9296" s="1"/>
      <c r="H9296" s="1"/>
    </row>
    <row r="9297">
      <c r="A9297" s="1" t="s">
        <v>252</v>
      </c>
      <c r="B9297" s="7" t="s">
        <v>273</v>
      </c>
      <c r="C9297" s="1" t="s">
        <v>9054</v>
      </c>
      <c r="D9297" s="8">
        <v>0.0</v>
      </c>
      <c r="E9297" s="1"/>
      <c r="F9297" s="1">
        <v>1.0</v>
      </c>
      <c r="G9297" s="1"/>
      <c r="H9297" s="1"/>
    </row>
    <row r="9298">
      <c r="A9298" s="1" t="s">
        <v>252</v>
      </c>
      <c r="B9298" s="7" t="s">
        <v>273</v>
      </c>
      <c r="C9298" s="1" t="s">
        <v>9055</v>
      </c>
      <c r="D9298" s="8">
        <v>0.0</v>
      </c>
      <c r="E9298" s="1"/>
      <c r="F9298" s="1">
        <v>2.0</v>
      </c>
      <c r="G9298" s="1"/>
      <c r="H9298" s="1"/>
    </row>
    <row r="9299">
      <c r="A9299" s="1" t="s">
        <v>252</v>
      </c>
      <c r="B9299" s="7" t="s">
        <v>273</v>
      </c>
      <c r="C9299" s="1" t="s">
        <v>9056</v>
      </c>
      <c r="D9299" s="8">
        <v>0.0</v>
      </c>
      <c r="E9299" s="1"/>
      <c r="F9299" s="1">
        <v>2.0</v>
      </c>
      <c r="G9299" s="1"/>
      <c r="H9299" s="1"/>
    </row>
    <row r="9300">
      <c r="A9300" s="1" t="s">
        <v>252</v>
      </c>
      <c r="B9300" s="7" t="s">
        <v>274</v>
      </c>
      <c r="C9300" s="1" t="s">
        <v>9057</v>
      </c>
      <c r="D9300" s="8">
        <v>0.0</v>
      </c>
      <c r="E9300" s="1"/>
      <c r="F9300" s="1">
        <v>30.0</v>
      </c>
      <c r="G9300" s="1"/>
      <c r="H9300" s="1"/>
    </row>
    <row r="9301">
      <c r="A9301" s="1" t="s">
        <v>252</v>
      </c>
      <c r="B9301" s="7" t="s">
        <v>274</v>
      </c>
      <c r="C9301" s="1" t="s">
        <v>9058</v>
      </c>
      <c r="D9301" s="8">
        <v>0.0</v>
      </c>
      <c r="E9301" s="1"/>
      <c r="F9301" s="1">
        <v>24.0</v>
      </c>
      <c r="G9301" s="1"/>
      <c r="H9301" s="1"/>
    </row>
    <row r="9302">
      <c r="A9302" s="1" t="s">
        <v>252</v>
      </c>
      <c r="B9302" s="7" t="s">
        <v>274</v>
      </c>
      <c r="C9302" s="1" t="s">
        <v>9059</v>
      </c>
      <c r="D9302" s="8">
        <v>0.0</v>
      </c>
      <c r="E9302" s="1"/>
      <c r="F9302" s="1">
        <v>29.5</v>
      </c>
      <c r="G9302" s="1"/>
      <c r="H9302" s="1"/>
    </row>
    <row r="9303">
      <c r="A9303" s="1" t="s">
        <v>252</v>
      </c>
      <c r="B9303" s="7" t="s">
        <v>274</v>
      </c>
      <c r="C9303" s="1" t="s">
        <v>9060</v>
      </c>
      <c r="D9303" s="8">
        <v>0.0</v>
      </c>
      <c r="E9303" s="1"/>
      <c r="F9303" s="1">
        <v>7.0</v>
      </c>
      <c r="G9303" s="1"/>
      <c r="H9303" s="1"/>
    </row>
    <row r="9304">
      <c r="A9304" s="1" t="s">
        <v>252</v>
      </c>
      <c r="B9304" s="7" t="s">
        <v>274</v>
      </c>
      <c r="C9304" s="1" t="s">
        <v>9061</v>
      </c>
      <c r="D9304" s="8">
        <v>0.0</v>
      </c>
      <c r="E9304" s="1"/>
      <c r="F9304" s="1">
        <v>20.0</v>
      </c>
      <c r="G9304" s="1"/>
      <c r="H9304" s="1"/>
    </row>
    <row r="9305">
      <c r="A9305" s="1" t="s">
        <v>252</v>
      </c>
      <c r="B9305" s="7" t="s">
        <v>274</v>
      </c>
      <c r="C9305" s="1" t="s">
        <v>9062</v>
      </c>
      <c r="D9305" s="8">
        <v>0.0</v>
      </c>
      <c r="E9305" s="1"/>
      <c r="F9305" s="1">
        <v>33.0</v>
      </c>
      <c r="G9305" s="1"/>
      <c r="H9305" s="1"/>
    </row>
    <row r="9306">
      <c r="A9306" s="1" t="s">
        <v>252</v>
      </c>
      <c r="B9306" s="7" t="s">
        <v>274</v>
      </c>
      <c r="C9306" s="1" t="s">
        <v>9063</v>
      </c>
      <c r="D9306" s="8">
        <v>0.0</v>
      </c>
      <c r="E9306" s="1"/>
      <c r="F9306" s="1">
        <v>35.0</v>
      </c>
      <c r="G9306" s="1"/>
      <c r="H9306" s="1"/>
    </row>
    <row r="9307">
      <c r="A9307" s="1" t="s">
        <v>252</v>
      </c>
      <c r="B9307" s="7" t="s">
        <v>274</v>
      </c>
      <c r="C9307" s="1" t="s">
        <v>9064</v>
      </c>
      <c r="D9307" s="8">
        <v>0.0</v>
      </c>
      <c r="E9307" s="1"/>
      <c r="F9307" s="1">
        <v>18.0</v>
      </c>
      <c r="G9307" s="1"/>
      <c r="H9307" s="1"/>
    </row>
    <row r="9308">
      <c r="A9308" s="1" t="s">
        <v>252</v>
      </c>
      <c r="B9308" s="7" t="s">
        <v>274</v>
      </c>
      <c r="C9308" s="1" t="s">
        <v>9065</v>
      </c>
      <c r="D9308" s="8">
        <v>0.0</v>
      </c>
      <c r="E9308" s="1"/>
      <c r="F9308" s="1">
        <v>60.0</v>
      </c>
      <c r="G9308" s="1"/>
      <c r="H9308" s="1"/>
    </row>
    <row r="9309">
      <c r="A9309" s="1" t="s">
        <v>252</v>
      </c>
      <c r="B9309" s="7" t="s">
        <v>275</v>
      </c>
      <c r="C9309" s="1" t="s">
        <v>6420</v>
      </c>
      <c r="D9309" s="8">
        <v>0.0</v>
      </c>
      <c r="E9309" s="1"/>
      <c r="F9309" s="1">
        <v>81.0</v>
      </c>
      <c r="G9309" s="1"/>
      <c r="H9309" s="1"/>
    </row>
    <row r="9310">
      <c r="A9310" s="1" t="s">
        <v>252</v>
      </c>
      <c r="B9310" s="7" t="s">
        <v>276</v>
      </c>
      <c r="C9310" s="1" t="s">
        <v>9066</v>
      </c>
      <c r="D9310" s="8">
        <v>0.0</v>
      </c>
      <c r="E9310" s="1"/>
      <c r="F9310" s="1">
        <v>1.0</v>
      </c>
      <c r="G9310" s="1"/>
      <c r="H9310" s="1"/>
    </row>
    <row r="9311">
      <c r="A9311" s="1" t="s">
        <v>252</v>
      </c>
      <c r="B9311" s="7" t="s">
        <v>276</v>
      </c>
      <c r="C9311" s="1" t="s">
        <v>9067</v>
      </c>
      <c r="D9311" s="8">
        <v>0.0</v>
      </c>
      <c r="E9311" s="1"/>
      <c r="F9311" s="1">
        <v>1.0</v>
      </c>
      <c r="G9311" s="1"/>
      <c r="H9311" s="1"/>
    </row>
    <row r="9312">
      <c r="A9312" s="1" t="s">
        <v>252</v>
      </c>
      <c r="B9312" s="7" t="s">
        <v>276</v>
      </c>
      <c r="C9312" s="1" t="s">
        <v>9068</v>
      </c>
      <c r="D9312" s="8">
        <v>0.0</v>
      </c>
      <c r="E9312" s="1"/>
      <c r="F9312" s="1">
        <v>1.0</v>
      </c>
      <c r="G9312" s="1"/>
      <c r="H9312" s="1"/>
    </row>
    <row r="9313">
      <c r="A9313" s="1" t="s">
        <v>252</v>
      </c>
      <c r="B9313" s="7" t="s">
        <v>276</v>
      </c>
      <c r="C9313" s="1" t="s">
        <v>9069</v>
      </c>
      <c r="D9313" s="8">
        <v>0.0</v>
      </c>
      <c r="E9313" s="1"/>
      <c r="F9313" s="1">
        <v>1.0</v>
      </c>
      <c r="G9313" s="1"/>
      <c r="H9313" s="1"/>
    </row>
    <row r="9314">
      <c r="A9314" s="1" t="s">
        <v>252</v>
      </c>
      <c r="B9314" s="7" t="s">
        <v>276</v>
      </c>
      <c r="C9314" s="1" t="s">
        <v>9070</v>
      </c>
      <c r="D9314" s="8">
        <v>0.0</v>
      </c>
      <c r="E9314" s="1"/>
      <c r="F9314" s="1">
        <v>1.0</v>
      </c>
      <c r="G9314" s="1"/>
      <c r="H9314" s="1"/>
    </row>
    <row r="9315">
      <c r="A9315" s="1" t="s">
        <v>252</v>
      </c>
      <c r="B9315" s="7" t="s">
        <v>276</v>
      </c>
      <c r="C9315" s="1" t="s">
        <v>9071</v>
      </c>
      <c r="D9315" s="8">
        <v>0.0</v>
      </c>
      <c r="E9315" s="1"/>
      <c r="F9315" s="1">
        <v>1.0</v>
      </c>
      <c r="G9315" s="1"/>
      <c r="H9315" s="1"/>
    </row>
    <row r="9316">
      <c r="A9316" s="1" t="s">
        <v>252</v>
      </c>
      <c r="B9316" s="7" t="s">
        <v>276</v>
      </c>
      <c r="C9316" s="1" t="s">
        <v>9072</v>
      </c>
      <c r="D9316" s="8">
        <v>0.0</v>
      </c>
      <c r="E9316" s="1"/>
      <c r="F9316" s="1">
        <v>1.0</v>
      </c>
      <c r="G9316" s="1"/>
      <c r="H9316" s="1"/>
    </row>
    <row r="9317">
      <c r="A9317" s="1" t="s">
        <v>252</v>
      </c>
      <c r="B9317" s="7" t="s">
        <v>276</v>
      </c>
      <c r="C9317" s="1" t="s">
        <v>9073</v>
      </c>
      <c r="D9317" s="8">
        <v>0.0</v>
      </c>
      <c r="E9317" s="1"/>
      <c r="F9317" s="1">
        <v>1.0</v>
      </c>
      <c r="G9317" s="1"/>
      <c r="H9317" s="1"/>
    </row>
    <row r="9318">
      <c r="A9318" s="1" t="s">
        <v>252</v>
      </c>
      <c r="B9318" s="7" t="s">
        <v>276</v>
      </c>
      <c r="C9318" s="1" t="s">
        <v>9074</v>
      </c>
      <c r="D9318" s="8">
        <v>0.0</v>
      </c>
      <c r="E9318" s="1"/>
      <c r="F9318" s="1">
        <v>1.0</v>
      </c>
      <c r="G9318" s="1"/>
      <c r="H9318" s="1"/>
    </row>
    <row r="9319">
      <c r="A9319" s="1" t="s">
        <v>252</v>
      </c>
      <c r="B9319" s="7" t="s">
        <v>276</v>
      </c>
      <c r="C9319" s="1" t="s">
        <v>9075</v>
      </c>
      <c r="D9319" s="8">
        <v>0.0</v>
      </c>
      <c r="E9319" s="1"/>
      <c r="F9319" s="1">
        <v>1.0</v>
      </c>
      <c r="G9319" s="1"/>
      <c r="H9319" s="1"/>
    </row>
    <row r="9320">
      <c r="A9320" s="1" t="s">
        <v>252</v>
      </c>
      <c r="B9320" s="7" t="s">
        <v>276</v>
      </c>
      <c r="C9320" s="1" t="s">
        <v>9076</v>
      </c>
      <c r="D9320" s="8">
        <v>0.0</v>
      </c>
      <c r="E9320" s="1"/>
      <c r="F9320" s="1">
        <v>1.0</v>
      </c>
      <c r="G9320" s="1"/>
      <c r="H9320" s="1"/>
    </row>
    <row r="9321">
      <c r="A9321" s="1" t="s">
        <v>252</v>
      </c>
      <c r="B9321" s="7" t="s">
        <v>276</v>
      </c>
      <c r="C9321" s="1" t="s">
        <v>9077</v>
      </c>
      <c r="D9321" s="8">
        <v>0.0</v>
      </c>
      <c r="E9321" s="1"/>
      <c r="F9321" s="1">
        <v>1.0</v>
      </c>
      <c r="G9321" s="1"/>
      <c r="H9321" s="1"/>
    </row>
    <row r="9322">
      <c r="A9322" s="1" t="s">
        <v>252</v>
      </c>
      <c r="B9322" s="7" t="s">
        <v>276</v>
      </c>
      <c r="C9322" s="1" t="s">
        <v>9078</v>
      </c>
      <c r="D9322" s="8">
        <v>0.0</v>
      </c>
      <c r="E9322" s="1"/>
      <c r="F9322" s="1">
        <v>1.0</v>
      </c>
      <c r="G9322" s="1"/>
      <c r="H9322" s="1"/>
    </row>
    <row r="9323">
      <c r="A9323" s="1" t="s">
        <v>252</v>
      </c>
      <c r="B9323" s="7" t="s">
        <v>276</v>
      </c>
      <c r="C9323" s="1" t="s">
        <v>9079</v>
      </c>
      <c r="D9323" s="8">
        <v>0.0</v>
      </c>
      <c r="E9323" s="1"/>
      <c r="F9323" s="1">
        <v>1.0</v>
      </c>
      <c r="G9323" s="1"/>
      <c r="H9323" s="1"/>
    </row>
    <row r="9324">
      <c r="A9324" s="1" t="s">
        <v>252</v>
      </c>
      <c r="B9324" s="7" t="s">
        <v>276</v>
      </c>
      <c r="C9324" s="1" t="s">
        <v>9080</v>
      </c>
      <c r="D9324" s="8">
        <v>0.0</v>
      </c>
      <c r="E9324" s="1"/>
      <c r="F9324" s="1">
        <v>1.0</v>
      </c>
      <c r="G9324" s="1"/>
      <c r="H9324" s="1"/>
    </row>
    <row r="9325">
      <c r="A9325" s="1" t="s">
        <v>252</v>
      </c>
      <c r="B9325" s="7" t="s">
        <v>276</v>
      </c>
      <c r="C9325" s="1" t="s">
        <v>9081</v>
      </c>
      <c r="D9325" s="8">
        <v>0.0</v>
      </c>
      <c r="E9325" s="1"/>
      <c r="F9325" s="1">
        <v>1.0</v>
      </c>
      <c r="G9325" s="1"/>
      <c r="H9325" s="1"/>
    </row>
    <row r="9326">
      <c r="A9326" s="1" t="s">
        <v>252</v>
      </c>
      <c r="B9326" s="7" t="s">
        <v>276</v>
      </c>
      <c r="C9326" s="1" t="s">
        <v>9082</v>
      </c>
      <c r="D9326" s="8">
        <v>0.0</v>
      </c>
      <c r="E9326" s="1"/>
      <c r="F9326" s="1">
        <v>3.0</v>
      </c>
      <c r="G9326" s="1"/>
      <c r="H9326" s="1"/>
    </row>
    <row r="9327">
      <c r="A9327" s="1" t="s">
        <v>252</v>
      </c>
      <c r="B9327" s="7" t="s">
        <v>276</v>
      </c>
      <c r="C9327" s="1" t="s">
        <v>9083</v>
      </c>
      <c r="D9327" s="8">
        <v>0.0</v>
      </c>
      <c r="E9327" s="1"/>
      <c r="F9327" s="1">
        <v>3.0</v>
      </c>
      <c r="G9327" s="1"/>
      <c r="H9327" s="1"/>
    </row>
    <row r="9328">
      <c r="A9328" s="1" t="s">
        <v>252</v>
      </c>
      <c r="B9328" s="7" t="s">
        <v>276</v>
      </c>
      <c r="C9328" s="1" t="s">
        <v>9084</v>
      </c>
      <c r="D9328" s="8">
        <v>0.0</v>
      </c>
      <c r="E9328" s="1"/>
      <c r="F9328" s="1">
        <v>1.0</v>
      </c>
      <c r="G9328" s="1"/>
      <c r="H9328" s="1"/>
    </row>
    <row r="9329">
      <c r="A9329" s="1" t="s">
        <v>252</v>
      </c>
      <c r="B9329" s="7" t="s">
        <v>276</v>
      </c>
      <c r="C9329" s="1" t="s">
        <v>9085</v>
      </c>
      <c r="D9329" s="8">
        <v>0.0</v>
      </c>
      <c r="E9329" s="1"/>
      <c r="F9329" s="1">
        <v>3.0</v>
      </c>
      <c r="G9329" s="1"/>
      <c r="H9329" s="1"/>
    </row>
    <row r="9330">
      <c r="A9330" s="1" t="s">
        <v>252</v>
      </c>
      <c r="B9330" s="7" t="s">
        <v>276</v>
      </c>
      <c r="C9330" s="1" t="s">
        <v>9086</v>
      </c>
      <c r="D9330" s="8">
        <v>0.0</v>
      </c>
      <c r="E9330" s="1"/>
      <c r="F9330" s="1">
        <v>1.0</v>
      </c>
      <c r="G9330" s="1"/>
      <c r="H9330" s="1"/>
    </row>
    <row r="9331">
      <c r="A9331" s="1" t="s">
        <v>252</v>
      </c>
      <c r="B9331" s="7" t="s">
        <v>276</v>
      </c>
      <c r="C9331" s="1" t="s">
        <v>9087</v>
      </c>
      <c r="D9331" s="8">
        <v>0.0</v>
      </c>
      <c r="E9331" s="1"/>
      <c r="F9331" s="1">
        <v>1.0</v>
      </c>
      <c r="G9331" s="1"/>
      <c r="H9331" s="1"/>
    </row>
    <row r="9332">
      <c r="A9332" s="1" t="s">
        <v>252</v>
      </c>
      <c r="B9332" s="7" t="s">
        <v>276</v>
      </c>
      <c r="C9332" s="1" t="s">
        <v>9088</v>
      </c>
      <c r="D9332" s="8">
        <v>0.0</v>
      </c>
      <c r="E9332" s="1"/>
      <c r="F9332" s="1">
        <v>1.0</v>
      </c>
      <c r="G9332" s="1"/>
      <c r="H9332" s="1"/>
    </row>
    <row r="9333">
      <c r="A9333" s="1" t="s">
        <v>252</v>
      </c>
      <c r="B9333" s="7" t="s">
        <v>277</v>
      </c>
      <c r="C9333" s="1" t="s">
        <v>9089</v>
      </c>
      <c r="D9333" s="8">
        <v>0.0</v>
      </c>
      <c r="E9333" s="1"/>
      <c r="F9333" s="1">
        <v>1.0</v>
      </c>
      <c r="G9333" s="1"/>
      <c r="H9333" s="1"/>
    </row>
    <row r="9334">
      <c r="A9334" s="1" t="s">
        <v>252</v>
      </c>
      <c r="B9334" s="7" t="s">
        <v>277</v>
      </c>
      <c r="C9334" s="1" t="s">
        <v>9090</v>
      </c>
      <c r="D9334" s="8">
        <v>0.0</v>
      </c>
      <c r="E9334" s="1"/>
      <c r="F9334" s="1">
        <v>1.0</v>
      </c>
      <c r="G9334" s="1"/>
      <c r="H9334" s="1"/>
    </row>
    <row r="9335">
      <c r="A9335" s="1" t="s">
        <v>252</v>
      </c>
      <c r="B9335" s="7" t="s">
        <v>277</v>
      </c>
      <c r="C9335" s="1" t="s">
        <v>9091</v>
      </c>
      <c r="D9335" s="8">
        <v>0.0</v>
      </c>
      <c r="E9335" s="1"/>
      <c r="F9335" s="1">
        <v>1.0</v>
      </c>
      <c r="G9335" s="1"/>
      <c r="H9335" s="1"/>
    </row>
    <row r="9336">
      <c r="A9336" s="1" t="s">
        <v>252</v>
      </c>
      <c r="B9336" s="7" t="s">
        <v>277</v>
      </c>
      <c r="C9336" s="1" t="s">
        <v>9092</v>
      </c>
      <c r="D9336" s="8">
        <v>0.0</v>
      </c>
      <c r="E9336" s="1"/>
      <c r="F9336" s="1">
        <v>1.0</v>
      </c>
      <c r="G9336" s="1"/>
      <c r="H9336" s="1"/>
    </row>
    <row r="9337">
      <c r="A9337" s="1" t="s">
        <v>252</v>
      </c>
      <c r="B9337" s="7" t="s">
        <v>277</v>
      </c>
      <c r="C9337" s="1" t="s">
        <v>9093</v>
      </c>
      <c r="D9337" s="8">
        <v>0.0</v>
      </c>
      <c r="E9337" s="1"/>
      <c r="F9337" s="1">
        <v>2.0</v>
      </c>
      <c r="G9337" s="1"/>
      <c r="H9337" s="1"/>
    </row>
    <row r="9338">
      <c r="A9338" s="1" t="s">
        <v>252</v>
      </c>
      <c r="B9338" s="7" t="s">
        <v>277</v>
      </c>
      <c r="C9338" s="1" t="s">
        <v>9094</v>
      </c>
      <c r="D9338" s="8">
        <v>0.0</v>
      </c>
      <c r="E9338" s="1"/>
      <c r="F9338" s="1">
        <v>10.0</v>
      </c>
      <c r="G9338" s="1"/>
      <c r="H9338" s="1"/>
    </row>
    <row r="9339">
      <c r="A9339" s="1" t="s">
        <v>252</v>
      </c>
      <c r="B9339" s="7" t="s">
        <v>277</v>
      </c>
      <c r="C9339" s="1" t="s">
        <v>9095</v>
      </c>
      <c r="D9339" s="8">
        <v>0.0</v>
      </c>
      <c r="E9339" s="1"/>
      <c r="F9339" s="1">
        <v>1.0</v>
      </c>
      <c r="G9339" s="1"/>
      <c r="H9339" s="1"/>
    </row>
    <row r="9340">
      <c r="A9340" s="1" t="s">
        <v>252</v>
      </c>
      <c r="B9340" s="7" t="s">
        <v>277</v>
      </c>
      <c r="C9340" s="1" t="s">
        <v>9096</v>
      </c>
      <c r="D9340" s="8">
        <v>0.0</v>
      </c>
      <c r="E9340" s="1"/>
      <c r="F9340" s="1">
        <v>15.5</v>
      </c>
      <c r="G9340" s="1"/>
      <c r="H9340" s="1"/>
    </row>
    <row r="9341">
      <c r="A9341" s="1" t="s">
        <v>252</v>
      </c>
      <c r="B9341" s="7" t="s">
        <v>277</v>
      </c>
      <c r="C9341" s="1" t="s">
        <v>9097</v>
      </c>
      <c r="D9341" s="8">
        <v>0.0</v>
      </c>
      <c r="E9341" s="1"/>
      <c r="F9341" s="1">
        <v>1.0</v>
      </c>
      <c r="G9341" s="1"/>
      <c r="H9341" s="1"/>
    </row>
    <row r="9342">
      <c r="A9342" s="1" t="s">
        <v>252</v>
      </c>
      <c r="B9342" s="7" t="s">
        <v>277</v>
      </c>
      <c r="C9342" s="1" t="s">
        <v>9098</v>
      </c>
      <c r="D9342" s="8">
        <v>0.0</v>
      </c>
      <c r="E9342" s="1"/>
      <c r="F9342" s="1">
        <v>12.0</v>
      </c>
      <c r="G9342" s="1"/>
      <c r="H9342" s="1"/>
    </row>
    <row r="9343">
      <c r="A9343" s="1" t="s">
        <v>252</v>
      </c>
      <c r="B9343" s="7" t="s">
        <v>277</v>
      </c>
      <c r="C9343" s="1" t="s">
        <v>9099</v>
      </c>
      <c r="D9343" s="8">
        <v>0.0</v>
      </c>
      <c r="E9343" s="1"/>
      <c r="F9343" s="1">
        <v>2.0</v>
      </c>
      <c r="G9343" s="1"/>
      <c r="H9343" s="1"/>
    </row>
    <row r="9344">
      <c r="A9344" s="1" t="s">
        <v>252</v>
      </c>
      <c r="B9344" s="7" t="s">
        <v>277</v>
      </c>
      <c r="C9344" s="1" t="s">
        <v>9100</v>
      </c>
      <c r="D9344" s="8">
        <v>0.0</v>
      </c>
      <c r="E9344" s="1"/>
      <c r="F9344" s="1">
        <v>1.0</v>
      </c>
      <c r="G9344" s="1"/>
      <c r="H9344" s="1"/>
    </row>
    <row r="9345">
      <c r="A9345" s="1" t="s">
        <v>252</v>
      </c>
      <c r="B9345" s="7" t="s">
        <v>278</v>
      </c>
      <c r="C9345" s="1" t="s">
        <v>9101</v>
      </c>
      <c r="D9345" s="8">
        <v>0.0</v>
      </c>
      <c r="E9345" s="1"/>
      <c r="F9345" s="1">
        <v>4.1</v>
      </c>
      <c r="G9345" s="1"/>
      <c r="H9345" s="1"/>
    </row>
    <row r="9346">
      <c r="A9346" s="1" t="s">
        <v>252</v>
      </c>
      <c r="B9346" s="7" t="s">
        <v>278</v>
      </c>
      <c r="C9346" s="1" t="s">
        <v>9102</v>
      </c>
      <c r="D9346" s="8">
        <v>0.0</v>
      </c>
      <c r="E9346" s="1"/>
      <c r="F9346" s="1">
        <v>2.0</v>
      </c>
      <c r="G9346" s="1"/>
      <c r="H9346" s="1"/>
    </row>
    <row r="9347">
      <c r="A9347" s="1" t="s">
        <v>252</v>
      </c>
      <c r="B9347" s="7" t="s">
        <v>278</v>
      </c>
      <c r="C9347" s="1" t="s">
        <v>9103</v>
      </c>
      <c r="D9347" s="8">
        <v>0.0</v>
      </c>
      <c r="E9347" s="1"/>
      <c r="F9347" s="1">
        <v>4.0</v>
      </c>
      <c r="G9347" s="1"/>
      <c r="H9347" s="1"/>
    </row>
    <row r="9348">
      <c r="A9348" s="1" t="s">
        <v>252</v>
      </c>
      <c r="B9348" s="7" t="s">
        <v>279</v>
      </c>
      <c r="C9348" s="1" t="s">
        <v>9104</v>
      </c>
      <c r="D9348" s="8">
        <v>0.0</v>
      </c>
      <c r="E9348" s="1"/>
      <c r="F9348" s="1">
        <v>1.5</v>
      </c>
      <c r="G9348" s="1"/>
      <c r="H9348" s="1"/>
    </row>
    <row r="9349">
      <c r="A9349" s="1" t="s">
        <v>252</v>
      </c>
      <c r="B9349" s="7" t="s">
        <v>280</v>
      </c>
      <c r="C9349" s="1" t="s">
        <v>9105</v>
      </c>
      <c r="D9349" s="8">
        <v>0.0</v>
      </c>
      <c r="E9349" s="1"/>
      <c r="F9349" s="1">
        <v>13.7</v>
      </c>
      <c r="G9349" s="1"/>
      <c r="H9349" s="1"/>
    </row>
    <row r="9350">
      <c r="A9350" s="1" t="s">
        <v>252</v>
      </c>
      <c r="B9350" s="7" t="s">
        <v>280</v>
      </c>
      <c r="C9350" s="1" t="s">
        <v>9106</v>
      </c>
      <c r="D9350" s="8">
        <v>0.0</v>
      </c>
      <c r="E9350" s="1"/>
      <c r="F9350" s="1">
        <v>30.3</v>
      </c>
      <c r="G9350" s="1"/>
      <c r="H9350" s="1"/>
    </row>
    <row r="9351">
      <c r="A9351" s="1" t="s">
        <v>252</v>
      </c>
      <c r="B9351" s="7" t="s">
        <v>280</v>
      </c>
      <c r="C9351" s="1" t="s">
        <v>9107</v>
      </c>
      <c r="D9351" s="8">
        <v>0.0</v>
      </c>
      <c r="E9351" s="1"/>
      <c r="F9351" s="1">
        <v>10.3</v>
      </c>
      <c r="G9351" s="1"/>
      <c r="H9351" s="1"/>
    </row>
    <row r="9352">
      <c r="A9352" s="1" t="s">
        <v>252</v>
      </c>
      <c r="B9352" s="7" t="s">
        <v>280</v>
      </c>
      <c r="C9352" s="1" t="s">
        <v>9108</v>
      </c>
      <c r="D9352" s="8">
        <v>0.0</v>
      </c>
      <c r="E9352" s="1"/>
      <c r="F9352" s="1">
        <v>3.0</v>
      </c>
      <c r="G9352" s="1"/>
      <c r="H9352" s="1"/>
    </row>
    <row r="9353">
      <c r="A9353" s="1" t="s">
        <v>252</v>
      </c>
      <c r="B9353" s="7" t="s">
        <v>281</v>
      </c>
      <c r="C9353" s="1" t="s">
        <v>9109</v>
      </c>
      <c r="D9353" s="8">
        <v>0.0</v>
      </c>
      <c r="E9353" s="1"/>
      <c r="F9353" s="1">
        <v>2.2</v>
      </c>
      <c r="G9353" s="1"/>
      <c r="H9353" s="1"/>
    </row>
    <row r="9354">
      <c r="A9354" s="1" t="s">
        <v>252</v>
      </c>
      <c r="B9354" s="7" t="s">
        <v>281</v>
      </c>
      <c r="C9354" s="1" t="s">
        <v>9110</v>
      </c>
      <c r="D9354" s="8">
        <v>0.0</v>
      </c>
      <c r="E9354" s="1"/>
      <c r="F9354" s="1">
        <v>1.2</v>
      </c>
      <c r="G9354" s="1"/>
      <c r="H9354" s="1"/>
    </row>
    <row r="9355">
      <c r="A9355" s="1" t="s">
        <v>252</v>
      </c>
      <c r="B9355" s="7" t="s">
        <v>281</v>
      </c>
      <c r="C9355" s="1" t="s">
        <v>9111</v>
      </c>
      <c r="D9355" s="8">
        <v>0.0</v>
      </c>
      <c r="E9355" s="1"/>
      <c r="F9355" s="1">
        <v>6.9</v>
      </c>
      <c r="G9355" s="1"/>
      <c r="H9355" s="1"/>
    </row>
    <row r="9356">
      <c r="A9356" s="1" t="s">
        <v>252</v>
      </c>
      <c r="B9356" s="7" t="s">
        <v>281</v>
      </c>
      <c r="C9356" s="1" t="s">
        <v>9112</v>
      </c>
      <c r="D9356" s="8">
        <v>0.0</v>
      </c>
      <c r="E9356" s="1"/>
      <c r="F9356" s="1">
        <v>4.8</v>
      </c>
      <c r="G9356" s="1"/>
      <c r="H9356" s="1"/>
    </row>
    <row r="9357">
      <c r="A9357" s="1" t="s">
        <v>252</v>
      </c>
      <c r="B9357" s="7" t="s">
        <v>281</v>
      </c>
      <c r="C9357" s="1" t="s">
        <v>9113</v>
      </c>
      <c r="D9357" s="8">
        <v>0.0</v>
      </c>
      <c r="E9357" s="1"/>
      <c r="F9357" s="1">
        <v>6.7</v>
      </c>
      <c r="G9357" s="1"/>
      <c r="H9357" s="1"/>
    </row>
    <row r="9358">
      <c r="A9358" s="1" t="s">
        <v>252</v>
      </c>
      <c r="B9358" s="7" t="s">
        <v>281</v>
      </c>
      <c r="C9358" s="1" t="s">
        <v>9114</v>
      </c>
      <c r="D9358" s="8">
        <v>0.0</v>
      </c>
      <c r="E9358" s="1"/>
      <c r="F9358" s="1">
        <v>4.5</v>
      </c>
      <c r="G9358" s="1"/>
      <c r="H9358" s="1"/>
    </row>
    <row r="9359">
      <c r="A9359" s="1" t="s">
        <v>252</v>
      </c>
      <c r="B9359" s="7" t="s">
        <v>281</v>
      </c>
      <c r="C9359" s="1" t="s">
        <v>9115</v>
      </c>
      <c r="D9359" s="8">
        <v>0.0</v>
      </c>
      <c r="E9359" s="1"/>
      <c r="F9359" s="1">
        <v>1.0</v>
      </c>
      <c r="G9359" s="1"/>
      <c r="H9359" s="1"/>
    </row>
    <row r="9360">
      <c r="A9360" s="1" t="s">
        <v>252</v>
      </c>
      <c r="B9360" s="7" t="s">
        <v>281</v>
      </c>
      <c r="C9360" s="1" t="s">
        <v>9116</v>
      </c>
      <c r="D9360" s="8">
        <v>0.0</v>
      </c>
      <c r="E9360" s="1"/>
      <c r="F9360" s="1">
        <v>2.0</v>
      </c>
      <c r="G9360" s="1"/>
      <c r="H9360" s="1"/>
    </row>
    <row r="9361">
      <c r="A9361" s="1" t="s">
        <v>252</v>
      </c>
      <c r="B9361" s="7" t="s">
        <v>281</v>
      </c>
      <c r="C9361" s="1" t="s">
        <v>9117</v>
      </c>
      <c r="D9361" s="8">
        <v>0.0</v>
      </c>
      <c r="E9361" s="1"/>
      <c r="F9361" s="1">
        <v>2.0</v>
      </c>
      <c r="G9361" s="1"/>
      <c r="H9361" s="1"/>
    </row>
    <row r="9362">
      <c r="A9362" s="1" t="s">
        <v>252</v>
      </c>
      <c r="B9362" s="7" t="s">
        <v>281</v>
      </c>
      <c r="C9362" s="1" t="s">
        <v>9118</v>
      </c>
      <c r="D9362" s="8">
        <v>0.0</v>
      </c>
      <c r="E9362" s="1"/>
      <c r="F9362" s="1">
        <v>1.0</v>
      </c>
      <c r="G9362" s="1"/>
      <c r="H9362" s="1"/>
    </row>
    <row r="9363">
      <c r="A9363" s="1" t="s">
        <v>252</v>
      </c>
      <c r="B9363" s="7" t="s">
        <v>281</v>
      </c>
      <c r="C9363" s="1" t="s">
        <v>9119</v>
      </c>
      <c r="D9363" s="8">
        <v>0.0</v>
      </c>
      <c r="E9363" s="1"/>
      <c r="F9363" s="1">
        <v>1.0</v>
      </c>
      <c r="G9363" s="1"/>
      <c r="H9363" s="1"/>
    </row>
    <row r="9364">
      <c r="A9364" s="1" t="s">
        <v>252</v>
      </c>
      <c r="B9364" s="7" t="s">
        <v>281</v>
      </c>
      <c r="C9364" s="1" t="s">
        <v>9120</v>
      </c>
      <c r="D9364" s="8">
        <v>0.0</v>
      </c>
      <c r="E9364" s="1"/>
      <c r="F9364" s="1">
        <v>1.0</v>
      </c>
      <c r="G9364" s="1"/>
      <c r="H9364" s="1"/>
    </row>
    <row r="9365">
      <c r="A9365" s="1" t="s">
        <v>252</v>
      </c>
      <c r="B9365" s="7" t="s">
        <v>281</v>
      </c>
      <c r="C9365" s="1" t="s">
        <v>9121</v>
      </c>
      <c r="D9365" s="8">
        <v>0.0</v>
      </c>
      <c r="E9365" s="1"/>
      <c r="F9365" s="1">
        <v>1.0</v>
      </c>
      <c r="G9365" s="1"/>
      <c r="H9365" s="1"/>
    </row>
    <row r="9366">
      <c r="A9366" s="1" t="s">
        <v>252</v>
      </c>
      <c r="B9366" s="7" t="s">
        <v>281</v>
      </c>
      <c r="C9366" s="1" t="s">
        <v>9122</v>
      </c>
      <c r="D9366" s="8">
        <v>0.0</v>
      </c>
      <c r="E9366" s="1"/>
      <c r="F9366" s="1">
        <v>1.0</v>
      </c>
      <c r="G9366" s="1"/>
      <c r="H9366" s="1"/>
    </row>
    <row r="9367">
      <c r="A9367" s="1" t="s">
        <v>252</v>
      </c>
      <c r="B9367" s="7" t="s">
        <v>281</v>
      </c>
      <c r="C9367" s="1" t="s">
        <v>9123</v>
      </c>
      <c r="D9367" s="8">
        <v>0.0</v>
      </c>
      <c r="E9367" s="1"/>
      <c r="F9367" s="1">
        <v>1.0</v>
      </c>
      <c r="G9367" s="1"/>
      <c r="H9367" s="1"/>
    </row>
    <row r="9368">
      <c r="A9368" s="1" t="s">
        <v>252</v>
      </c>
      <c r="B9368" s="7" t="s">
        <v>281</v>
      </c>
      <c r="C9368" s="1" t="s">
        <v>9124</v>
      </c>
      <c r="D9368" s="8">
        <v>0.0</v>
      </c>
      <c r="E9368" s="1"/>
      <c r="F9368" s="1">
        <v>1.0</v>
      </c>
      <c r="G9368" s="1"/>
      <c r="H9368" s="1"/>
    </row>
    <row r="9369">
      <c r="A9369" s="1" t="s">
        <v>252</v>
      </c>
      <c r="B9369" s="7" t="s">
        <v>281</v>
      </c>
      <c r="C9369" s="1" t="s">
        <v>9125</v>
      </c>
      <c r="D9369" s="8">
        <v>0.0</v>
      </c>
      <c r="E9369" s="1"/>
      <c r="F9369" s="1">
        <v>1.0</v>
      </c>
      <c r="G9369" s="1"/>
      <c r="H9369" s="1"/>
    </row>
    <row r="9370">
      <c r="A9370" s="1" t="s">
        <v>252</v>
      </c>
      <c r="B9370" s="7" t="s">
        <v>282</v>
      </c>
      <c r="C9370" s="1" t="s">
        <v>9126</v>
      </c>
      <c r="D9370" s="8">
        <v>0.0</v>
      </c>
      <c r="E9370" s="1"/>
      <c r="F9370" s="1">
        <v>24.3</v>
      </c>
      <c r="G9370" s="1"/>
      <c r="H9370" s="1"/>
    </row>
    <row r="9371">
      <c r="A9371" s="1" t="s">
        <v>252</v>
      </c>
      <c r="B9371" s="7" t="s">
        <v>282</v>
      </c>
      <c r="C9371" s="1" t="s">
        <v>9127</v>
      </c>
      <c r="D9371" s="8">
        <v>0.0</v>
      </c>
      <c r="E9371" s="1"/>
      <c r="F9371" s="1">
        <v>13.0</v>
      </c>
      <c r="G9371" s="1"/>
      <c r="H9371" s="1"/>
    </row>
    <row r="9372">
      <c r="A9372" s="1" t="s">
        <v>252</v>
      </c>
      <c r="B9372" s="7" t="s">
        <v>282</v>
      </c>
      <c r="C9372" s="1" t="s">
        <v>9128</v>
      </c>
      <c r="D9372" s="8">
        <v>0.0</v>
      </c>
      <c r="E9372" s="1"/>
      <c r="F9372" s="1">
        <v>17.0</v>
      </c>
      <c r="G9372" s="1"/>
      <c r="H9372" s="1"/>
    </row>
    <row r="9373">
      <c r="A9373" s="1" t="s">
        <v>252</v>
      </c>
      <c r="B9373" s="7" t="s">
        <v>282</v>
      </c>
      <c r="C9373" s="1" t="s">
        <v>9129</v>
      </c>
      <c r="D9373" s="8">
        <v>0.0</v>
      </c>
      <c r="E9373" s="1"/>
      <c r="F9373" s="1">
        <v>2.0</v>
      </c>
      <c r="G9373" s="1"/>
      <c r="H9373" s="1"/>
    </row>
    <row r="9374">
      <c r="A9374" s="1" t="s">
        <v>252</v>
      </c>
      <c r="B9374" s="7" t="s">
        <v>283</v>
      </c>
      <c r="C9374" s="1" t="s">
        <v>9130</v>
      </c>
      <c r="D9374" s="8">
        <v>0.0</v>
      </c>
      <c r="E9374" s="1"/>
      <c r="F9374" s="1">
        <v>31.2</v>
      </c>
      <c r="G9374" s="1"/>
      <c r="H9374" s="1"/>
    </row>
    <row r="9375">
      <c r="A9375" s="1" t="s">
        <v>252</v>
      </c>
      <c r="B9375" s="7" t="s">
        <v>284</v>
      </c>
      <c r="C9375" s="1" t="s">
        <v>9131</v>
      </c>
      <c r="D9375" s="8">
        <v>0.0</v>
      </c>
      <c r="E9375" s="1"/>
      <c r="F9375" s="1">
        <v>1.0</v>
      </c>
      <c r="G9375" s="1"/>
      <c r="H9375" s="1"/>
    </row>
    <row r="9376">
      <c r="A9376" s="1" t="s">
        <v>252</v>
      </c>
      <c r="B9376" s="7" t="s">
        <v>284</v>
      </c>
      <c r="C9376" s="1" t="s">
        <v>9132</v>
      </c>
      <c r="D9376" s="8">
        <v>0.0</v>
      </c>
      <c r="E9376" s="1"/>
      <c r="F9376" s="1">
        <v>16.5</v>
      </c>
      <c r="G9376" s="1"/>
      <c r="H9376" s="1"/>
    </row>
    <row r="9377">
      <c r="A9377" s="1" t="s">
        <v>252</v>
      </c>
      <c r="B9377" s="7" t="s">
        <v>284</v>
      </c>
      <c r="C9377" s="1" t="s">
        <v>9133</v>
      </c>
      <c r="D9377" s="8">
        <v>0.0</v>
      </c>
      <c r="E9377" s="1"/>
      <c r="F9377" s="1">
        <v>9.5</v>
      </c>
      <c r="G9377" s="1"/>
      <c r="H9377" s="1"/>
    </row>
    <row r="9378">
      <c r="A9378" s="1" t="s">
        <v>252</v>
      </c>
      <c r="B9378" s="7" t="s">
        <v>284</v>
      </c>
      <c r="C9378" s="1" t="s">
        <v>9134</v>
      </c>
      <c r="D9378" s="8">
        <v>0.0</v>
      </c>
      <c r="E9378" s="1"/>
      <c r="F9378" s="1">
        <v>1.0</v>
      </c>
      <c r="G9378" s="1"/>
      <c r="H9378" s="1"/>
    </row>
    <row r="9379">
      <c r="A9379" s="1" t="s">
        <v>252</v>
      </c>
      <c r="B9379" s="7" t="s">
        <v>284</v>
      </c>
      <c r="C9379" s="1" t="s">
        <v>9135</v>
      </c>
      <c r="D9379" s="8">
        <v>0.0</v>
      </c>
      <c r="E9379" s="1"/>
      <c r="F9379" s="1">
        <v>1.0</v>
      </c>
      <c r="G9379" s="1"/>
      <c r="H9379" s="1"/>
    </row>
    <row r="9380">
      <c r="A9380" s="1" t="s">
        <v>252</v>
      </c>
      <c r="B9380" s="7" t="s">
        <v>284</v>
      </c>
      <c r="C9380" s="1" t="s">
        <v>9136</v>
      </c>
      <c r="D9380" s="8">
        <v>0.0</v>
      </c>
      <c r="E9380" s="1"/>
      <c r="F9380" s="1">
        <v>1.0</v>
      </c>
      <c r="G9380" s="1"/>
      <c r="H9380" s="1"/>
    </row>
    <row r="9381">
      <c r="A9381" s="1" t="s">
        <v>252</v>
      </c>
      <c r="B9381" s="7" t="s">
        <v>284</v>
      </c>
      <c r="C9381" s="1" t="s">
        <v>9137</v>
      </c>
      <c r="D9381" s="8">
        <v>0.0</v>
      </c>
      <c r="E9381" s="1"/>
      <c r="F9381" s="1">
        <v>1.0</v>
      </c>
      <c r="G9381" s="1"/>
      <c r="H9381" s="1"/>
    </row>
    <row r="9382">
      <c r="A9382" s="1" t="s">
        <v>252</v>
      </c>
      <c r="B9382" s="7" t="s">
        <v>284</v>
      </c>
      <c r="C9382" s="1" t="s">
        <v>9138</v>
      </c>
      <c r="D9382" s="8">
        <v>0.0</v>
      </c>
      <c r="E9382" s="1"/>
      <c r="F9382" s="1">
        <v>1.0</v>
      </c>
      <c r="G9382" s="1"/>
      <c r="H9382" s="1"/>
    </row>
    <row r="9383">
      <c r="A9383" s="1" t="s">
        <v>252</v>
      </c>
      <c r="B9383" s="7" t="s">
        <v>284</v>
      </c>
      <c r="C9383" s="1" t="s">
        <v>9139</v>
      </c>
      <c r="D9383" s="8">
        <v>0.0</v>
      </c>
      <c r="E9383" s="1"/>
      <c r="F9383" s="1">
        <v>1.0</v>
      </c>
      <c r="G9383" s="1"/>
      <c r="H9383" s="1"/>
    </row>
    <row r="9384">
      <c r="A9384" s="1" t="s">
        <v>252</v>
      </c>
      <c r="B9384" s="7" t="s">
        <v>284</v>
      </c>
      <c r="C9384" s="1" t="s">
        <v>9140</v>
      </c>
      <c r="D9384" s="8">
        <v>0.0</v>
      </c>
      <c r="E9384" s="1"/>
      <c r="F9384" s="1">
        <v>67.0</v>
      </c>
      <c r="G9384" s="1"/>
      <c r="H9384" s="1"/>
    </row>
    <row r="9385">
      <c r="A9385" s="1" t="s">
        <v>252</v>
      </c>
      <c r="B9385" s="7" t="s">
        <v>284</v>
      </c>
      <c r="C9385" s="1" t="s">
        <v>9141</v>
      </c>
      <c r="D9385" s="8">
        <v>0.0</v>
      </c>
      <c r="E9385" s="1"/>
      <c r="F9385" s="1">
        <v>21.0</v>
      </c>
      <c r="G9385" s="1"/>
      <c r="H9385" s="1"/>
    </row>
    <row r="9386">
      <c r="A9386" s="1" t="s">
        <v>252</v>
      </c>
      <c r="B9386" s="7" t="s">
        <v>284</v>
      </c>
      <c r="C9386" s="1" t="s">
        <v>9142</v>
      </c>
      <c r="D9386" s="8">
        <v>0.0</v>
      </c>
      <c r="E9386" s="1"/>
      <c r="F9386" s="1">
        <v>16.0</v>
      </c>
      <c r="G9386" s="1"/>
      <c r="H9386" s="1"/>
    </row>
    <row r="9387">
      <c r="A9387" s="1" t="s">
        <v>252</v>
      </c>
      <c r="B9387" s="7" t="s">
        <v>285</v>
      </c>
      <c r="C9387" s="1" t="s">
        <v>9143</v>
      </c>
      <c r="D9387" s="8">
        <v>0.0</v>
      </c>
      <c r="E9387" s="1"/>
      <c r="F9387" s="1">
        <v>4.6</v>
      </c>
      <c r="G9387" s="1"/>
      <c r="H9387" s="1"/>
    </row>
    <row r="9388">
      <c r="A9388" s="1" t="s">
        <v>252</v>
      </c>
      <c r="B9388" s="7" t="s">
        <v>285</v>
      </c>
      <c r="C9388" s="1" t="s">
        <v>9144</v>
      </c>
      <c r="D9388" s="8">
        <v>0.0</v>
      </c>
      <c r="E9388" s="1"/>
      <c r="F9388" s="1">
        <v>9.3</v>
      </c>
      <c r="G9388" s="1"/>
      <c r="H9388" s="1"/>
    </row>
    <row r="9389">
      <c r="A9389" s="1" t="s">
        <v>252</v>
      </c>
      <c r="B9389" s="7" t="s">
        <v>286</v>
      </c>
      <c r="C9389" s="1" t="s">
        <v>5472</v>
      </c>
      <c r="D9389" s="8">
        <v>0.0</v>
      </c>
      <c r="E9389" s="1"/>
      <c r="F9389" s="1">
        <v>1.0</v>
      </c>
      <c r="G9389" s="1"/>
      <c r="H9389" s="1"/>
    </row>
    <row r="9390">
      <c r="A9390" s="1" t="s">
        <v>252</v>
      </c>
      <c r="B9390" s="7" t="s">
        <v>286</v>
      </c>
      <c r="C9390" s="1" t="s">
        <v>9145</v>
      </c>
      <c r="D9390" s="8">
        <v>0.0</v>
      </c>
      <c r="E9390" s="1"/>
      <c r="F9390" s="1">
        <v>1.0</v>
      </c>
      <c r="G9390" s="1"/>
      <c r="H9390" s="1"/>
    </row>
    <row r="9391">
      <c r="A9391" s="1" t="s">
        <v>252</v>
      </c>
      <c r="B9391" s="7" t="s">
        <v>286</v>
      </c>
      <c r="C9391" s="1" t="s">
        <v>9146</v>
      </c>
      <c r="D9391" s="8">
        <v>0.0</v>
      </c>
      <c r="E9391" s="1"/>
      <c r="F9391" s="1">
        <v>3.4</v>
      </c>
      <c r="G9391" s="1"/>
      <c r="H9391" s="1"/>
    </row>
    <row r="9392">
      <c r="A9392" s="1" t="s">
        <v>252</v>
      </c>
      <c r="B9392" s="7" t="s">
        <v>286</v>
      </c>
      <c r="C9392" s="1" t="s">
        <v>9147</v>
      </c>
      <c r="D9392" s="8">
        <v>0.0</v>
      </c>
      <c r="E9392" s="1"/>
      <c r="F9392" s="1">
        <v>7.7</v>
      </c>
      <c r="G9392" s="1"/>
      <c r="H9392" s="1"/>
    </row>
    <row r="9393">
      <c r="A9393" s="1" t="s">
        <v>252</v>
      </c>
      <c r="B9393" s="7" t="s">
        <v>286</v>
      </c>
      <c r="C9393" s="1" t="s">
        <v>9148</v>
      </c>
      <c r="D9393" s="8">
        <v>0.0</v>
      </c>
      <c r="E9393" s="1"/>
      <c r="F9393" s="1">
        <v>1.0</v>
      </c>
      <c r="G9393" s="1"/>
      <c r="H9393" s="1"/>
    </row>
    <row r="9394">
      <c r="A9394" s="1" t="s">
        <v>252</v>
      </c>
      <c r="B9394" s="7" t="s">
        <v>286</v>
      </c>
      <c r="C9394" s="1" t="s">
        <v>9149</v>
      </c>
      <c r="D9394" s="8">
        <v>0.0</v>
      </c>
      <c r="E9394" s="1"/>
      <c r="F9394" s="1">
        <v>1.0</v>
      </c>
      <c r="G9394" s="1"/>
      <c r="H9394" s="1"/>
    </row>
    <row r="9395">
      <c r="A9395" s="1" t="s">
        <v>252</v>
      </c>
      <c r="B9395" s="7" t="s">
        <v>286</v>
      </c>
      <c r="C9395" s="1" t="s">
        <v>5496</v>
      </c>
      <c r="D9395" s="8">
        <v>0.0</v>
      </c>
      <c r="E9395" s="1"/>
      <c r="F9395" s="1">
        <v>1.0</v>
      </c>
      <c r="G9395" s="1"/>
      <c r="H9395" s="1"/>
    </row>
    <row r="9396">
      <c r="A9396" s="1" t="s">
        <v>252</v>
      </c>
      <c r="B9396" s="7" t="s">
        <v>286</v>
      </c>
      <c r="C9396" s="1" t="s">
        <v>9150</v>
      </c>
      <c r="D9396" s="8">
        <v>0.0</v>
      </c>
      <c r="E9396" s="1"/>
      <c r="F9396" s="1">
        <v>1.0</v>
      </c>
      <c r="G9396" s="1"/>
      <c r="H9396" s="1"/>
    </row>
    <row r="9397">
      <c r="A9397" s="1" t="s">
        <v>252</v>
      </c>
      <c r="B9397" s="7" t="s">
        <v>286</v>
      </c>
      <c r="C9397" s="1" t="s">
        <v>9151</v>
      </c>
      <c r="D9397" s="8">
        <v>0.0</v>
      </c>
      <c r="E9397" s="1"/>
      <c r="F9397" s="1">
        <v>1.0</v>
      </c>
      <c r="G9397" s="1"/>
      <c r="H9397" s="1"/>
    </row>
    <row r="9398">
      <c r="A9398" s="1" t="s">
        <v>252</v>
      </c>
      <c r="B9398" s="7" t="s">
        <v>286</v>
      </c>
      <c r="C9398" s="1" t="s">
        <v>9152</v>
      </c>
      <c r="D9398" s="8">
        <v>0.0</v>
      </c>
      <c r="E9398" s="1"/>
      <c r="F9398" s="1">
        <v>1.0</v>
      </c>
      <c r="G9398" s="1"/>
      <c r="H9398" s="1"/>
    </row>
    <row r="9399">
      <c r="A9399" s="1" t="s">
        <v>252</v>
      </c>
      <c r="B9399" s="7" t="s">
        <v>286</v>
      </c>
      <c r="C9399" s="1" t="s">
        <v>5894</v>
      </c>
      <c r="D9399" s="8">
        <v>0.0</v>
      </c>
      <c r="E9399" s="1"/>
      <c r="F9399" s="1">
        <v>1.0</v>
      </c>
      <c r="G9399" s="1"/>
      <c r="H9399" s="1"/>
    </row>
    <row r="9400">
      <c r="A9400" s="1" t="s">
        <v>252</v>
      </c>
      <c r="B9400" s="7" t="s">
        <v>286</v>
      </c>
      <c r="C9400" s="1" t="s">
        <v>9153</v>
      </c>
      <c r="D9400" s="8">
        <v>0.0</v>
      </c>
      <c r="E9400" s="1"/>
      <c r="F9400" s="1">
        <v>8.0</v>
      </c>
      <c r="G9400" s="1"/>
      <c r="H9400" s="1"/>
    </row>
    <row r="9401">
      <c r="A9401" s="1" t="s">
        <v>252</v>
      </c>
      <c r="B9401" s="7" t="s">
        <v>286</v>
      </c>
      <c r="C9401" s="1" t="s">
        <v>9154</v>
      </c>
      <c r="D9401" s="8">
        <v>0.0</v>
      </c>
      <c r="E9401" s="1"/>
      <c r="F9401" s="1">
        <v>3.0</v>
      </c>
      <c r="G9401" s="1"/>
      <c r="H9401" s="1"/>
    </row>
    <row r="9402">
      <c r="A9402" s="1" t="s">
        <v>252</v>
      </c>
      <c r="B9402" s="7" t="s">
        <v>286</v>
      </c>
      <c r="C9402" s="1" t="s">
        <v>9155</v>
      </c>
      <c r="D9402" s="8">
        <v>0.0</v>
      </c>
      <c r="E9402" s="1"/>
      <c r="F9402" s="1">
        <v>11.6</v>
      </c>
      <c r="G9402" s="1"/>
      <c r="H9402" s="1"/>
    </row>
    <row r="9403">
      <c r="A9403" s="1" t="s">
        <v>252</v>
      </c>
      <c r="B9403" s="7" t="s">
        <v>286</v>
      </c>
      <c r="C9403" s="1" t="s">
        <v>9156</v>
      </c>
      <c r="D9403" s="8">
        <v>0.0</v>
      </c>
      <c r="E9403" s="1"/>
      <c r="F9403" s="1">
        <v>2.5</v>
      </c>
      <c r="G9403" s="1"/>
      <c r="H9403" s="1"/>
    </row>
    <row r="9404">
      <c r="A9404" s="1" t="s">
        <v>252</v>
      </c>
      <c r="B9404" s="7" t="s">
        <v>286</v>
      </c>
      <c r="C9404" s="1" t="s">
        <v>9157</v>
      </c>
      <c r="D9404" s="8">
        <v>0.0</v>
      </c>
      <c r="E9404" s="1"/>
      <c r="F9404" s="1">
        <v>3.7</v>
      </c>
      <c r="G9404" s="1"/>
      <c r="H9404" s="1"/>
    </row>
    <row r="9405">
      <c r="A9405" s="1" t="s">
        <v>252</v>
      </c>
      <c r="B9405" s="7" t="s">
        <v>286</v>
      </c>
      <c r="C9405" s="1" t="s">
        <v>9158</v>
      </c>
      <c r="D9405" s="8">
        <v>0.0</v>
      </c>
      <c r="E9405" s="1"/>
      <c r="F9405" s="1">
        <v>6.2</v>
      </c>
      <c r="G9405" s="1"/>
      <c r="H9405" s="1"/>
    </row>
    <row r="9406">
      <c r="A9406" s="1" t="s">
        <v>252</v>
      </c>
      <c r="B9406" s="7" t="s">
        <v>286</v>
      </c>
      <c r="C9406" s="1" t="s">
        <v>9159</v>
      </c>
      <c r="D9406" s="8">
        <v>0.0</v>
      </c>
      <c r="E9406" s="1"/>
      <c r="F9406" s="1">
        <v>1.3</v>
      </c>
      <c r="G9406" s="1"/>
      <c r="H9406" s="1"/>
    </row>
    <row r="9407">
      <c r="A9407" s="1" t="s">
        <v>252</v>
      </c>
      <c r="B9407" s="7" t="s">
        <v>286</v>
      </c>
      <c r="C9407" s="1" t="s">
        <v>9160</v>
      </c>
      <c r="D9407" s="8">
        <v>0.0</v>
      </c>
      <c r="E9407" s="1"/>
      <c r="F9407" s="1">
        <v>1.0</v>
      </c>
      <c r="G9407" s="1"/>
      <c r="H9407" s="1"/>
    </row>
    <row r="9408">
      <c r="A9408" s="1" t="s">
        <v>252</v>
      </c>
      <c r="B9408" s="7" t="s">
        <v>286</v>
      </c>
      <c r="C9408" s="1" t="s">
        <v>9161</v>
      </c>
      <c r="D9408" s="8">
        <v>0.0</v>
      </c>
      <c r="E9408" s="1"/>
      <c r="F9408" s="1">
        <v>1.0</v>
      </c>
      <c r="G9408" s="1"/>
      <c r="H9408" s="1"/>
    </row>
    <row r="9409">
      <c r="A9409" s="1" t="s">
        <v>252</v>
      </c>
      <c r="B9409" s="7" t="s">
        <v>286</v>
      </c>
      <c r="C9409" s="1" t="s">
        <v>5366</v>
      </c>
      <c r="D9409" s="8">
        <v>0.0</v>
      </c>
      <c r="E9409" s="1"/>
      <c r="F9409" s="1">
        <v>1.0</v>
      </c>
      <c r="G9409" s="1"/>
      <c r="H9409" s="1"/>
    </row>
    <row r="9410">
      <c r="A9410" s="1" t="s">
        <v>252</v>
      </c>
      <c r="B9410" s="7" t="s">
        <v>286</v>
      </c>
      <c r="C9410" s="1" t="s">
        <v>9162</v>
      </c>
      <c r="D9410" s="8">
        <v>0.0</v>
      </c>
      <c r="E9410" s="1"/>
      <c r="F9410" s="1">
        <v>1.0</v>
      </c>
      <c r="G9410" s="1"/>
      <c r="H9410" s="1"/>
    </row>
    <row r="9411">
      <c r="A9411" s="1" t="s">
        <v>252</v>
      </c>
      <c r="B9411" s="7" t="s">
        <v>286</v>
      </c>
      <c r="C9411" s="1" t="s">
        <v>9163</v>
      </c>
      <c r="D9411" s="8">
        <v>0.0</v>
      </c>
      <c r="E9411" s="1"/>
      <c r="F9411" s="1">
        <v>1.0</v>
      </c>
      <c r="G9411" s="1"/>
      <c r="H9411" s="1"/>
    </row>
    <row r="9412">
      <c r="A9412" s="1" t="s">
        <v>252</v>
      </c>
      <c r="B9412" s="7" t="s">
        <v>286</v>
      </c>
      <c r="C9412" s="1" t="s">
        <v>9164</v>
      </c>
      <c r="D9412" s="8">
        <v>0.0</v>
      </c>
      <c r="E9412" s="1"/>
      <c r="F9412" s="1">
        <v>1.0</v>
      </c>
      <c r="G9412" s="1"/>
      <c r="H9412" s="1"/>
    </row>
    <row r="9413">
      <c r="A9413" s="1" t="s">
        <v>252</v>
      </c>
      <c r="B9413" s="7" t="s">
        <v>286</v>
      </c>
      <c r="C9413" s="1" t="s">
        <v>9165</v>
      </c>
      <c r="D9413" s="8">
        <v>0.0</v>
      </c>
      <c r="E9413" s="1"/>
      <c r="F9413" s="1">
        <v>1.0</v>
      </c>
      <c r="G9413" s="1"/>
      <c r="H9413" s="1"/>
    </row>
    <row r="9414">
      <c r="A9414" s="1" t="s">
        <v>252</v>
      </c>
      <c r="B9414" s="7" t="s">
        <v>286</v>
      </c>
      <c r="C9414" s="1" t="s">
        <v>9166</v>
      </c>
      <c r="D9414" s="8">
        <v>0.0</v>
      </c>
      <c r="E9414" s="1"/>
      <c r="F9414" s="1">
        <v>1.0</v>
      </c>
      <c r="G9414" s="1"/>
      <c r="H9414" s="1"/>
    </row>
    <row r="9415">
      <c r="A9415" s="1" t="s">
        <v>252</v>
      </c>
      <c r="B9415" s="7" t="s">
        <v>286</v>
      </c>
      <c r="C9415" s="1" t="s">
        <v>9167</v>
      </c>
      <c r="D9415" s="8">
        <v>0.0</v>
      </c>
      <c r="E9415" s="1"/>
      <c r="F9415" s="1">
        <v>1.0</v>
      </c>
      <c r="G9415" s="1"/>
      <c r="H9415" s="1"/>
    </row>
    <row r="9416">
      <c r="A9416" s="1" t="s">
        <v>252</v>
      </c>
      <c r="B9416" s="7" t="s">
        <v>286</v>
      </c>
      <c r="C9416" s="1" t="s">
        <v>9168</v>
      </c>
      <c r="D9416" s="8">
        <v>0.0</v>
      </c>
      <c r="E9416" s="1"/>
      <c r="F9416" s="1">
        <v>1.0</v>
      </c>
      <c r="G9416" s="1"/>
      <c r="H9416" s="1"/>
    </row>
    <row r="9417">
      <c r="A9417" s="1" t="s">
        <v>252</v>
      </c>
      <c r="B9417" s="7" t="s">
        <v>286</v>
      </c>
      <c r="C9417" s="1" t="s">
        <v>9169</v>
      </c>
      <c r="D9417" s="8">
        <v>0.0</v>
      </c>
      <c r="E9417" s="1"/>
      <c r="F9417" s="1">
        <v>3.0</v>
      </c>
      <c r="G9417" s="1"/>
      <c r="H9417" s="1"/>
    </row>
    <row r="9418">
      <c r="A9418" s="1" t="s">
        <v>252</v>
      </c>
      <c r="B9418" s="7" t="s">
        <v>286</v>
      </c>
      <c r="C9418" s="1" t="s">
        <v>9170</v>
      </c>
      <c r="D9418" s="8">
        <v>0.0</v>
      </c>
      <c r="E9418" s="1"/>
      <c r="F9418" s="1">
        <v>1.0</v>
      </c>
      <c r="G9418" s="1"/>
      <c r="H9418" s="1"/>
    </row>
    <row r="9419">
      <c r="A9419" s="1" t="s">
        <v>252</v>
      </c>
      <c r="B9419" s="7" t="s">
        <v>286</v>
      </c>
      <c r="C9419" s="1" t="s">
        <v>9171</v>
      </c>
      <c r="D9419" s="8">
        <v>0.0</v>
      </c>
      <c r="E9419" s="1"/>
      <c r="F9419" s="1">
        <v>1.0</v>
      </c>
      <c r="G9419" s="1"/>
      <c r="H9419" s="1"/>
    </row>
    <row r="9420">
      <c r="A9420" s="1" t="s">
        <v>252</v>
      </c>
      <c r="B9420" s="7" t="s">
        <v>286</v>
      </c>
      <c r="C9420" s="1" t="s">
        <v>9172</v>
      </c>
      <c r="D9420" s="8">
        <v>0.0</v>
      </c>
      <c r="E9420" s="1"/>
      <c r="F9420" s="1">
        <v>2.0</v>
      </c>
      <c r="G9420" s="1"/>
      <c r="H9420" s="1"/>
    </row>
    <row r="9421">
      <c r="A9421" s="1" t="s">
        <v>252</v>
      </c>
      <c r="B9421" s="7" t="s">
        <v>286</v>
      </c>
      <c r="C9421" s="1" t="s">
        <v>9173</v>
      </c>
      <c r="D9421" s="8">
        <v>0.0</v>
      </c>
      <c r="E9421" s="1"/>
      <c r="F9421" s="1">
        <v>1.0</v>
      </c>
      <c r="G9421" s="1"/>
      <c r="H9421" s="1"/>
    </row>
    <row r="9422">
      <c r="A9422" s="1" t="s">
        <v>252</v>
      </c>
      <c r="B9422" s="7" t="s">
        <v>286</v>
      </c>
      <c r="C9422" s="1" t="s">
        <v>9174</v>
      </c>
      <c r="D9422" s="8">
        <v>0.0</v>
      </c>
      <c r="E9422" s="1"/>
      <c r="F9422" s="1">
        <v>8.5</v>
      </c>
      <c r="G9422" s="1"/>
      <c r="H9422" s="1"/>
    </row>
    <row r="9423">
      <c r="A9423" s="1" t="s">
        <v>252</v>
      </c>
      <c r="B9423" s="7" t="s">
        <v>286</v>
      </c>
      <c r="C9423" s="1" t="s">
        <v>9175</v>
      </c>
      <c r="D9423" s="8">
        <v>0.0</v>
      </c>
      <c r="E9423" s="1"/>
      <c r="F9423" s="1">
        <v>1.0</v>
      </c>
      <c r="G9423" s="1"/>
      <c r="H9423" s="1"/>
    </row>
    <row r="9424">
      <c r="A9424" s="1" t="s">
        <v>252</v>
      </c>
      <c r="B9424" s="7" t="s">
        <v>286</v>
      </c>
      <c r="C9424" s="1" t="s">
        <v>9176</v>
      </c>
      <c r="D9424" s="8">
        <v>0.0</v>
      </c>
      <c r="E9424" s="1"/>
      <c r="F9424" s="1">
        <v>1.0</v>
      </c>
      <c r="G9424" s="1"/>
      <c r="H9424" s="1"/>
    </row>
    <row r="9425">
      <c r="A9425" s="1" t="s">
        <v>252</v>
      </c>
      <c r="B9425" s="7" t="s">
        <v>286</v>
      </c>
      <c r="C9425" s="1" t="s">
        <v>9177</v>
      </c>
      <c r="D9425" s="8">
        <v>0.0</v>
      </c>
      <c r="E9425" s="1"/>
      <c r="F9425" s="1">
        <v>1.0</v>
      </c>
      <c r="G9425" s="1"/>
      <c r="H9425" s="1"/>
    </row>
    <row r="9426">
      <c r="A9426" s="1" t="s">
        <v>252</v>
      </c>
      <c r="B9426" s="7" t="s">
        <v>286</v>
      </c>
      <c r="C9426" s="1" t="s">
        <v>5516</v>
      </c>
      <c r="D9426" s="8">
        <v>0.0</v>
      </c>
      <c r="E9426" s="1"/>
      <c r="F9426" s="1">
        <v>1.0</v>
      </c>
      <c r="G9426" s="1"/>
      <c r="H9426" s="1"/>
    </row>
    <row r="9427">
      <c r="A9427" s="1" t="s">
        <v>252</v>
      </c>
      <c r="B9427" s="7" t="s">
        <v>286</v>
      </c>
      <c r="C9427" s="1" t="s">
        <v>9178</v>
      </c>
      <c r="D9427" s="8">
        <v>0.0</v>
      </c>
      <c r="E9427" s="1"/>
      <c r="F9427" s="1">
        <v>1.0</v>
      </c>
      <c r="G9427" s="1"/>
      <c r="H9427" s="1"/>
    </row>
    <row r="9428">
      <c r="A9428" s="1" t="s">
        <v>252</v>
      </c>
      <c r="B9428" s="7" t="s">
        <v>286</v>
      </c>
      <c r="C9428" s="1" t="s">
        <v>9179</v>
      </c>
      <c r="D9428" s="8">
        <v>0.0</v>
      </c>
      <c r="E9428" s="1"/>
      <c r="F9428" s="1">
        <v>1.0</v>
      </c>
      <c r="G9428" s="1"/>
      <c r="H9428" s="1"/>
    </row>
    <row r="9429">
      <c r="A9429" s="1" t="s">
        <v>252</v>
      </c>
      <c r="B9429" s="7" t="s">
        <v>286</v>
      </c>
      <c r="C9429" s="1" t="s">
        <v>9180</v>
      </c>
      <c r="D9429" s="8">
        <v>0.0</v>
      </c>
      <c r="E9429" s="1"/>
      <c r="F9429" s="1">
        <v>1.0</v>
      </c>
      <c r="G9429" s="1"/>
      <c r="H9429" s="1"/>
    </row>
    <row r="9430">
      <c r="A9430" s="1" t="s">
        <v>252</v>
      </c>
      <c r="B9430" s="7" t="s">
        <v>286</v>
      </c>
      <c r="C9430" s="1" t="s">
        <v>9181</v>
      </c>
      <c r="D9430" s="8">
        <v>0.0</v>
      </c>
      <c r="E9430" s="1"/>
      <c r="F9430" s="1">
        <v>1.0</v>
      </c>
      <c r="G9430" s="1"/>
      <c r="H9430" s="1"/>
    </row>
    <row r="9431">
      <c r="A9431" s="1" t="s">
        <v>252</v>
      </c>
      <c r="B9431" s="7" t="s">
        <v>286</v>
      </c>
      <c r="C9431" s="1" t="s">
        <v>9182</v>
      </c>
      <c r="D9431" s="8">
        <v>0.0</v>
      </c>
      <c r="E9431" s="1"/>
      <c r="F9431" s="1">
        <v>1.0</v>
      </c>
      <c r="G9431" s="1"/>
      <c r="H9431" s="1"/>
    </row>
    <row r="9432">
      <c r="A9432" s="1" t="s">
        <v>252</v>
      </c>
      <c r="B9432" s="7" t="s">
        <v>286</v>
      </c>
      <c r="C9432" s="1" t="s">
        <v>9183</v>
      </c>
      <c r="D9432" s="8">
        <v>0.0</v>
      </c>
      <c r="E9432" s="1"/>
      <c r="F9432" s="1">
        <v>1.0</v>
      </c>
      <c r="G9432" s="1"/>
      <c r="H9432" s="1"/>
    </row>
    <row r="9433">
      <c r="A9433" s="1" t="s">
        <v>252</v>
      </c>
      <c r="B9433" s="7" t="s">
        <v>286</v>
      </c>
      <c r="C9433" s="1" t="s">
        <v>9184</v>
      </c>
      <c r="D9433" s="8">
        <v>0.0</v>
      </c>
      <c r="E9433" s="1"/>
      <c r="F9433" s="1">
        <v>3.0</v>
      </c>
      <c r="G9433" s="1"/>
      <c r="H9433" s="1"/>
    </row>
    <row r="9434">
      <c r="A9434" s="1" t="s">
        <v>252</v>
      </c>
      <c r="B9434" s="7" t="s">
        <v>286</v>
      </c>
      <c r="C9434" s="1" t="s">
        <v>9185</v>
      </c>
      <c r="D9434" s="8">
        <v>0.0</v>
      </c>
      <c r="E9434" s="1"/>
      <c r="F9434" s="1">
        <v>1.0</v>
      </c>
      <c r="G9434" s="1"/>
      <c r="H9434" s="1"/>
    </row>
    <row r="9435">
      <c r="A9435" s="1" t="s">
        <v>252</v>
      </c>
      <c r="B9435" s="7" t="s">
        <v>286</v>
      </c>
      <c r="C9435" s="1" t="s">
        <v>7696</v>
      </c>
      <c r="D9435" s="8">
        <v>0.0</v>
      </c>
      <c r="E9435" s="1"/>
      <c r="F9435" s="1">
        <v>1.0</v>
      </c>
      <c r="G9435" s="1"/>
      <c r="H9435" s="1"/>
    </row>
    <row r="9436">
      <c r="A9436" s="1" t="s">
        <v>252</v>
      </c>
      <c r="B9436" s="7" t="s">
        <v>286</v>
      </c>
      <c r="C9436" s="1" t="s">
        <v>9186</v>
      </c>
      <c r="D9436" s="8">
        <v>0.0</v>
      </c>
      <c r="E9436" s="1"/>
      <c r="F9436" s="1">
        <v>9.0</v>
      </c>
      <c r="G9436" s="1"/>
      <c r="H9436" s="1"/>
    </row>
    <row r="9437">
      <c r="A9437" s="1" t="s">
        <v>252</v>
      </c>
      <c r="B9437" s="7" t="s">
        <v>286</v>
      </c>
      <c r="C9437" s="1" t="s">
        <v>9187</v>
      </c>
      <c r="D9437" s="8">
        <v>0.0</v>
      </c>
      <c r="E9437" s="1"/>
      <c r="F9437" s="1">
        <v>1.0</v>
      </c>
      <c r="G9437" s="1"/>
      <c r="H9437" s="1"/>
    </row>
    <row r="9438">
      <c r="A9438" s="1" t="s">
        <v>252</v>
      </c>
      <c r="B9438" s="7" t="s">
        <v>286</v>
      </c>
      <c r="C9438" s="1" t="s">
        <v>9188</v>
      </c>
      <c r="D9438" s="8">
        <v>0.0</v>
      </c>
      <c r="E9438" s="1"/>
      <c r="F9438" s="1">
        <v>4.0</v>
      </c>
      <c r="G9438" s="1"/>
      <c r="H9438" s="1"/>
    </row>
    <row r="9439">
      <c r="A9439" s="1" t="s">
        <v>252</v>
      </c>
      <c r="B9439" s="7" t="s">
        <v>286</v>
      </c>
      <c r="C9439" s="1" t="s">
        <v>7714</v>
      </c>
      <c r="D9439" s="8">
        <v>0.0</v>
      </c>
      <c r="E9439" s="1"/>
      <c r="F9439" s="1">
        <v>1.0</v>
      </c>
      <c r="G9439" s="1"/>
      <c r="H9439" s="1"/>
    </row>
    <row r="9440">
      <c r="A9440" s="1" t="s">
        <v>252</v>
      </c>
      <c r="B9440" s="7" t="s">
        <v>286</v>
      </c>
      <c r="C9440" s="1" t="s">
        <v>9189</v>
      </c>
      <c r="D9440" s="8">
        <v>0.0</v>
      </c>
      <c r="E9440" s="1"/>
      <c r="F9440" s="1">
        <v>1.0</v>
      </c>
      <c r="G9440" s="1"/>
      <c r="H9440" s="1"/>
    </row>
    <row r="9441">
      <c r="A9441" s="1" t="s">
        <v>252</v>
      </c>
      <c r="B9441" s="7" t="s">
        <v>286</v>
      </c>
      <c r="C9441" s="1" t="s">
        <v>9190</v>
      </c>
      <c r="D9441" s="8">
        <v>0.0</v>
      </c>
      <c r="E9441" s="1"/>
      <c r="F9441" s="1">
        <v>1.0</v>
      </c>
      <c r="G9441" s="1"/>
      <c r="H9441" s="1"/>
    </row>
    <row r="9442">
      <c r="A9442" s="1" t="s">
        <v>252</v>
      </c>
      <c r="B9442" s="7" t="s">
        <v>286</v>
      </c>
      <c r="C9442" s="1" t="s">
        <v>9191</v>
      </c>
      <c r="D9442" s="8">
        <v>0.0</v>
      </c>
      <c r="E9442" s="1"/>
      <c r="F9442" s="1">
        <v>2.0</v>
      </c>
      <c r="G9442" s="1"/>
      <c r="H9442" s="1"/>
    </row>
    <row r="9443">
      <c r="A9443" s="1" t="s">
        <v>252</v>
      </c>
      <c r="B9443" s="7" t="s">
        <v>286</v>
      </c>
      <c r="C9443" s="1" t="s">
        <v>9192</v>
      </c>
      <c r="D9443" s="8">
        <v>0.0</v>
      </c>
      <c r="E9443" s="1"/>
      <c r="F9443" s="1">
        <v>3.0</v>
      </c>
      <c r="G9443" s="1"/>
      <c r="H9443" s="1"/>
    </row>
    <row r="9444">
      <c r="A9444" s="1" t="s">
        <v>252</v>
      </c>
      <c r="B9444" s="7" t="s">
        <v>286</v>
      </c>
      <c r="C9444" s="1" t="s">
        <v>9193</v>
      </c>
      <c r="D9444" s="8">
        <v>0.0</v>
      </c>
      <c r="E9444" s="1"/>
      <c r="F9444" s="1">
        <v>2.0</v>
      </c>
      <c r="G9444" s="1"/>
      <c r="H9444" s="1"/>
    </row>
    <row r="9445">
      <c r="A9445" s="1" t="s">
        <v>252</v>
      </c>
      <c r="B9445" s="7" t="s">
        <v>286</v>
      </c>
      <c r="C9445" s="1" t="s">
        <v>9194</v>
      </c>
      <c r="D9445" s="8">
        <v>0.0</v>
      </c>
      <c r="E9445" s="1"/>
      <c r="F9445" s="1">
        <v>1.0</v>
      </c>
      <c r="G9445" s="1"/>
      <c r="H9445" s="1"/>
    </row>
    <row r="9446">
      <c r="A9446" s="1" t="s">
        <v>252</v>
      </c>
      <c r="B9446" s="7" t="s">
        <v>286</v>
      </c>
      <c r="C9446" s="1" t="s">
        <v>9195</v>
      </c>
      <c r="D9446" s="8">
        <v>0.0</v>
      </c>
      <c r="E9446" s="1"/>
      <c r="F9446" s="1">
        <v>12.0</v>
      </c>
      <c r="G9446" s="1"/>
      <c r="H9446" s="1"/>
    </row>
    <row r="9447">
      <c r="A9447" s="1" t="s">
        <v>252</v>
      </c>
      <c r="B9447" s="7" t="s">
        <v>286</v>
      </c>
      <c r="C9447" s="1" t="s">
        <v>9196</v>
      </c>
      <c r="D9447" s="8">
        <v>0.0</v>
      </c>
      <c r="E9447" s="1"/>
      <c r="F9447" s="1">
        <v>2.0</v>
      </c>
      <c r="G9447" s="1"/>
      <c r="H9447" s="1"/>
    </row>
    <row r="9448">
      <c r="A9448" s="1" t="s">
        <v>252</v>
      </c>
      <c r="B9448" s="7" t="s">
        <v>286</v>
      </c>
      <c r="C9448" s="1" t="s">
        <v>9197</v>
      </c>
      <c r="D9448" s="8">
        <v>0.0</v>
      </c>
      <c r="E9448" s="1"/>
      <c r="F9448" s="1">
        <v>1.0</v>
      </c>
      <c r="G9448" s="1"/>
      <c r="H9448" s="1"/>
    </row>
    <row r="9449">
      <c r="A9449" s="1" t="s">
        <v>252</v>
      </c>
      <c r="B9449" s="7" t="s">
        <v>286</v>
      </c>
      <c r="C9449" s="1" t="s">
        <v>9198</v>
      </c>
      <c r="D9449" s="8">
        <v>0.0</v>
      </c>
      <c r="E9449" s="1"/>
      <c r="F9449" s="1">
        <v>2.0</v>
      </c>
      <c r="G9449" s="1"/>
      <c r="H9449" s="1"/>
    </row>
    <row r="9450">
      <c r="A9450" s="1" t="s">
        <v>252</v>
      </c>
      <c r="B9450" s="7" t="s">
        <v>286</v>
      </c>
      <c r="C9450" s="1" t="s">
        <v>9199</v>
      </c>
      <c r="D9450" s="8">
        <v>0.0</v>
      </c>
      <c r="E9450" s="1"/>
      <c r="F9450" s="1">
        <v>1.0</v>
      </c>
      <c r="G9450" s="1"/>
      <c r="H9450" s="1"/>
    </row>
    <row r="9451">
      <c r="A9451" s="1" t="s">
        <v>252</v>
      </c>
      <c r="B9451" s="7" t="s">
        <v>286</v>
      </c>
      <c r="C9451" s="1" t="s">
        <v>5913</v>
      </c>
      <c r="D9451" s="8">
        <v>0.0</v>
      </c>
      <c r="E9451" s="1"/>
      <c r="F9451" s="1">
        <v>1.0</v>
      </c>
      <c r="G9451" s="1"/>
      <c r="H9451" s="1"/>
    </row>
    <row r="9452">
      <c r="A9452" s="1" t="s">
        <v>252</v>
      </c>
      <c r="B9452" s="7" t="s">
        <v>286</v>
      </c>
      <c r="C9452" s="1" t="s">
        <v>9200</v>
      </c>
      <c r="D9452" s="8">
        <v>0.0</v>
      </c>
      <c r="E9452" s="1"/>
      <c r="F9452" s="1">
        <v>1.0</v>
      </c>
      <c r="G9452" s="1"/>
      <c r="H9452" s="1"/>
    </row>
    <row r="9453">
      <c r="A9453" s="1" t="s">
        <v>252</v>
      </c>
      <c r="B9453" s="7" t="s">
        <v>286</v>
      </c>
      <c r="C9453" s="1" t="s">
        <v>9201</v>
      </c>
      <c r="D9453" s="8">
        <v>0.0</v>
      </c>
      <c r="E9453" s="1"/>
      <c r="F9453" s="1">
        <v>1.0</v>
      </c>
      <c r="G9453" s="1"/>
      <c r="H9453" s="1"/>
    </row>
    <row r="9454">
      <c r="A9454" s="1" t="s">
        <v>252</v>
      </c>
      <c r="B9454" s="7" t="s">
        <v>286</v>
      </c>
      <c r="C9454" s="1" t="s">
        <v>9202</v>
      </c>
      <c r="D9454" s="8">
        <v>0.0</v>
      </c>
      <c r="E9454" s="1"/>
      <c r="F9454" s="1">
        <v>1.0</v>
      </c>
      <c r="G9454" s="1"/>
      <c r="H9454" s="1"/>
    </row>
    <row r="9455">
      <c r="A9455" s="1" t="s">
        <v>252</v>
      </c>
      <c r="B9455" s="7" t="s">
        <v>286</v>
      </c>
      <c r="C9455" s="1" t="s">
        <v>5511</v>
      </c>
      <c r="D9455" s="8">
        <v>0.0</v>
      </c>
      <c r="E9455" s="1"/>
      <c r="F9455" s="1">
        <v>3.0</v>
      </c>
      <c r="G9455" s="1"/>
      <c r="H9455" s="1"/>
    </row>
    <row r="9456">
      <c r="A9456" s="1" t="s">
        <v>252</v>
      </c>
      <c r="B9456" s="7" t="s">
        <v>286</v>
      </c>
      <c r="C9456" s="1" t="s">
        <v>7221</v>
      </c>
      <c r="D9456" s="8">
        <v>0.0</v>
      </c>
      <c r="E9456" s="1"/>
      <c r="F9456" s="1">
        <v>1.0</v>
      </c>
      <c r="G9456" s="1"/>
      <c r="H9456" s="1"/>
    </row>
    <row r="9457">
      <c r="A9457" s="1" t="s">
        <v>252</v>
      </c>
      <c r="B9457" s="7" t="s">
        <v>286</v>
      </c>
      <c r="C9457" s="1" t="s">
        <v>9203</v>
      </c>
      <c r="D9457" s="8">
        <v>0.0</v>
      </c>
      <c r="E9457" s="1"/>
      <c r="F9457" s="1">
        <v>1.0</v>
      </c>
      <c r="G9457" s="1"/>
      <c r="H9457" s="1"/>
    </row>
    <row r="9458">
      <c r="A9458" s="1" t="s">
        <v>252</v>
      </c>
      <c r="B9458" s="7" t="s">
        <v>286</v>
      </c>
      <c r="C9458" s="1" t="s">
        <v>9204</v>
      </c>
      <c r="D9458" s="8">
        <v>0.0</v>
      </c>
      <c r="E9458" s="1"/>
      <c r="F9458" s="1">
        <v>1.0</v>
      </c>
      <c r="G9458" s="1"/>
      <c r="H9458" s="1"/>
    </row>
    <row r="9459">
      <c r="A9459" s="1" t="s">
        <v>252</v>
      </c>
      <c r="B9459" s="7" t="s">
        <v>286</v>
      </c>
      <c r="C9459" s="1" t="s">
        <v>9205</v>
      </c>
      <c r="D9459" s="8">
        <v>0.0</v>
      </c>
      <c r="E9459" s="1"/>
      <c r="F9459" s="1">
        <v>7.0</v>
      </c>
      <c r="G9459" s="1"/>
      <c r="H9459" s="1"/>
    </row>
    <row r="9460">
      <c r="A9460" s="1" t="s">
        <v>252</v>
      </c>
      <c r="B9460" s="7" t="s">
        <v>286</v>
      </c>
      <c r="C9460" s="1" t="s">
        <v>9206</v>
      </c>
      <c r="D9460" s="8">
        <v>0.0</v>
      </c>
      <c r="E9460" s="1"/>
      <c r="F9460" s="1">
        <v>10.0</v>
      </c>
      <c r="G9460" s="1"/>
      <c r="H9460" s="1"/>
    </row>
    <row r="9461">
      <c r="A9461" s="1" t="s">
        <v>252</v>
      </c>
      <c r="B9461" s="7" t="s">
        <v>287</v>
      </c>
      <c r="C9461" s="1" t="s">
        <v>2564</v>
      </c>
      <c r="D9461" s="8">
        <v>0.0</v>
      </c>
      <c r="E9461" s="1"/>
      <c r="F9461" s="1">
        <v>1.0</v>
      </c>
      <c r="G9461" s="1"/>
      <c r="H9461" s="1"/>
    </row>
    <row r="9462">
      <c r="A9462" s="1" t="s">
        <v>252</v>
      </c>
      <c r="B9462" s="7" t="s">
        <v>287</v>
      </c>
      <c r="C9462" s="1" t="s">
        <v>9207</v>
      </c>
      <c r="D9462" s="8">
        <v>0.0</v>
      </c>
      <c r="E9462" s="1"/>
      <c r="F9462" s="1">
        <v>1.9</v>
      </c>
      <c r="G9462" s="1"/>
      <c r="H9462" s="1"/>
    </row>
    <row r="9463">
      <c r="A9463" s="1" t="s">
        <v>252</v>
      </c>
      <c r="B9463" s="7" t="s">
        <v>287</v>
      </c>
      <c r="C9463" s="1" t="s">
        <v>9208</v>
      </c>
      <c r="D9463" s="8">
        <v>0.0</v>
      </c>
      <c r="E9463" s="1"/>
      <c r="F9463" s="1">
        <v>1.0</v>
      </c>
      <c r="G9463" s="1"/>
      <c r="H9463" s="1"/>
    </row>
    <row r="9464">
      <c r="A9464" s="1" t="s">
        <v>252</v>
      </c>
      <c r="B9464" s="7" t="s">
        <v>287</v>
      </c>
      <c r="C9464" s="1" t="s">
        <v>1855</v>
      </c>
      <c r="D9464" s="8">
        <v>0.0</v>
      </c>
      <c r="E9464" s="1"/>
      <c r="F9464" s="1">
        <v>1.0</v>
      </c>
      <c r="G9464" s="1"/>
      <c r="H9464" s="1"/>
    </row>
    <row r="9465">
      <c r="A9465" s="1" t="s">
        <v>252</v>
      </c>
      <c r="B9465" s="7" t="s">
        <v>287</v>
      </c>
      <c r="C9465" s="1" t="s">
        <v>9209</v>
      </c>
      <c r="D9465" s="8">
        <v>0.0</v>
      </c>
      <c r="E9465" s="1"/>
      <c r="F9465" s="1">
        <v>10.6</v>
      </c>
      <c r="G9465" s="1"/>
      <c r="H9465" s="1"/>
    </row>
    <row r="9466">
      <c r="A9466" s="1" t="s">
        <v>252</v>
      </c>
      <c r="B9466" s="7" t="s">
        <v>287</v>
      </c>
      <c r="C9466" s="1" t="s">
        <v>9210</v>
      </c>
      <c r="D9466" s="8">
        <v>0.0</v>
      </c>
      <c r="E9466" s="1"/>
      <c r="F9466" s="1">
        <v>1.0</v>
      </c>
      <c r="G9466" s="1"/>
      <c r="H9466" s="1"/>
    </row>
    <row r="9467">
      <c r="A9467" s="1" t="s">
        <v>252</v>
      </c>
      <c r="B9467" s="7" t="s">
        <v>287</v>
      </c>
      <c r="C9467" s="1" t="s">
        <v>9211</v>
      </c>
      <c r="D9467" s="8">
        <v>0.0</v>
      </c>
      <c r="E9467" s="1"/>
      <c r="F9467" s="1">
        <v>1.5</v>
      </c>
      <c r="G9467" s="1"/>
      <c r="H9467" s="1"/>
    </row>
    <row r="9468">
      <c r="A9468" s="1" t="s">
        <v>252</v>
      </c>
      <c r="B9468" s="7" t="s">
        <v>287</v>
      </c>
      <c r="C9468" s="1" t="s">
        <v>9212</v>
      </c>
      <c r="D9468" s="8">
        <v>0.0</v>
      </c>
      <c r="E9468" s="1"/>
      <c r="F9468" s="1">
        <v>3.7</v>
      </c>
      <c r="G9468" s="1"/>
      <c r="H9468" s="1"/>
    </row>
    <row r="9469">
      <c r="A9469" s="1" t="s">
        <v>252</v>
      </c>
      <c r="B9469" s="7" t="s">
        <v>287</v>
      </c>
      <c r="C9469" s="1" t="s">
        <v>5232</v>
      </c>
      <c r="D9469" s="8">
        <v>0.0</v>
      </c>
      <c r="E9469" s="1"/>
      <c r="F9469" s="1">
        <v>11.3</v>
      </c>
      <c r="G9469" s="1"/>
      <c r="H9469" s="1"/>
    </row>
    <row r="9470">
      <c r="A9470" s="1" t="s">
        <v>252</v>
      </c>
      <c r="B9470" s="7" t="s">
        <v>287</v>
      </c>
      <c r="C9470" s="1" t="s">
        <v>9213</v>
      </c>
      <c r="D9470" s="8">
        <v>0.0</v>
      </c>
      <c r="E9470" s="1"/>
      <c r="F9470" s="1">
        <v>1.3</v>
      </c>
      <c r="G9470" s="1"/>
      <c r="H9470" s="1"/>
    </row>
    <row r="9471">
      <c r="A9471" s="1" t="s">
        <v>252</v>
      </c>
      <c r="B9471" s="7" t="s">
        <v>287</v>
      </c>
      <c r="C9471" s="1" t="s">
        <v>9214</v>
      </c>
      <c r="D9471" s="8">
        <v>0.0</v>
      </c>
      <c r="E9471" s="1"/>
      <c r="F9471" s="1">
        <v>2.3</v>
      </c>
      <c r="G9471" s="1"/>
      <c r="H9471" s="1"/>
    </row>
    <row r="9472">
      <c r="A9472" s="1" t="s">
        <v>252</v>
      </c>
      <c r="B9472" s="7" t="s">
        <v>287</v>
      </c>
      <c r="C9472" s="1" t="s">
        <v>9215</v>
      </c>
      <c r="D9472" s="8">
        <v>0.0</v>
      </c>
      <c r="E9472" s="1"/>
      <c r="F9472" s="1">
        <v>1.0</v>
      </c>
      <c r="G9472" s="1"/>
      <c r="H9472" s="1"/>
    </row>
    <row r="9473">
      <c r="A9473" s="1" t="s">
        <v>252</v>
      </c>
      <c r="B9473" s="7" t="s">
        <v>287</v>
      </c>
      <c r="C9473" s="1" t="s">
        <v>9216</v>
      </c>
      <c r="D9473" s="8">
        <v>0.0</v>
      </c>
      <c r="E9473" s="1"/>
      <c r="F9473" s="1">
        <v>12.0</v>
      </c>
      <c r="G9473" s="1"/>
      <c r="H9473" s="1"/>
    </row>
    <row r="9474">
      <c r="A9474" s="1" t="s">
        <v>252</v>
      </c>
      <c r="B9474" s="7" t="s">
        <v>287</v>
      </c>
      <c r="C9474" s="1" t="s">
        <v>9217</v>
      </c>
      <c r="D9474" s="8">
        <v>0.0</v>
      </c>
      <c r="E9474" s="1"/>
      <c r="F9474" s="1">
        <v>10.5</v>
      </c>
      <c r="G9474" s="1"/>
      <c r="H9474" s="1"/>
    </row>
    <row r="9475">
      <c r="A9475" s="1" t="s">
        <v>252</v>
      </c>
      <c r="B9475" s="7" t="s">
        <v>287</v>
      </c>
      <c r="C9475" s="1" t="s">
        <v>9218</v>
      </c>
      <c r="D9475" s="8">
        <v>0.0</v>
      </c>
      <c r="E9475" s="1"/>
      <c r="F9475" s="1">
        <v>1.0</v>
      </c>
      <c r="G9475" s="1"/>
      <c r="H9475" s="1"/>
    </row>
    <row r="9476">
      <c r="A9476" s="1" t="s">
        <v>252</v>
      </c>
      <c r="B9476" s="7" t="s">
        <v>287</v>
      </c>
      <c r="C9476" s="1" t="s">
        <v>9219</v>
      </c>
      <c r="D9476" s="8">
        <v>0.0</v>
      </c>
      <c r="E9476" s="1"/>
      <c r="F9476" s="1">
        <v>11.0</v>
      </c>
      <c r="G9476" s="1"/>
      <c r="H9476" s="1"/>
    </row>
    <row r="9477">
      <c r="A9477" s="1" t="s">
        <v>252</v>
      </c>
      <c r="B9477" s="7" t="s">
        <v>287</v>
      </c>
      <c r="C9477" s="1" t="s">
        <v>9220</v>
      </c>
      <c r="D9477" s="8">
        <v>0.0</v>
      </c>
      <c r="E9477" s="1"/>
      <c r="F9477" s="1">
        <v>1.0</v>
      </c>
      <c r="G9477" s="1"/>
      <c r="H9477" s="1"/>
    </row>
    <row r="9478">
      <c r="A9478" s="1" t="s">
        <v>252</v>
      </c>
      <c r="B9478" s="7" t="s">
        <v>287</v>
      </c>
      <c r="C9478" s="1" t="s">
        <v>9221</v>
      </c>
      <c r="D9478" s="8">
        <v>0.0</v>
      </c>
      <c r="E9478" s="1"/>
      <c r="F9478" s="1">
        <v>9.0</v>
      </c>
      <c r="G9478" s="1"/>
      <c r="H9478" s="1"/>
    </row>
    <row r="9479">
      <c r="A9479" s="1" t="s">
        <v>252</v>
      </c>
      <c r="B9479" s="7" t="s">
        <v>287</v>
      </c>
      <c r="C9479" s="1" t="s">
        <v>9222</v>
      </c>
      <c r="D9479" s="8">
        <v>0.0</v>
      </c>
      <c r="E9479" s="1"/>
      <c r="F9479" s="1">
        <v>1.0</v>
      </c>
      <c r="G9479" s="1"/>
      <c r="H9479" s="1"/>
    </row>
    <row r="9480">
      <c r="A9480" s="1" t="s">
        <v>252</v>
      </c>
      <c r="B9480" s="7" t="s">
        <v>288</v>
      </c>
      <c r="C9480" s="1" t="s">
        <v>9223</v>
      </c>
      <c r="D9480" s="8">
        <v>0.0</v>
      </c>
      <c r="E9480" s="1"/>
      <c r="F9480" s="1">
        <v>1.0</v>
      </c>
      <c r="G9480" s="1"/>
      <c r="H9480" s="1"/>
    </row>
    <row r="9481">
      <c r="A9481" s="1" t="s">
        <v>252</v>
      </c>
      <c r="B9481" s="7" t="s">
        <v>288</v>
      </c>
      <c r="C9481" s="1" t="s">
        <v>9224</v>
      </c>
      <c r="D9481" s="8">
        <v>0.0</v>
      </c>
      <c r="E9481" s="1"/>
      <c r="F9481" s="1">
        <v>1.0</v>
      </c>
      <c r="G9481" s="1"/>
      <c r="H9481" s="1"/>
    </row>
    <row r="9482">
      <c r="A9482" s="1" t="s">
        <v>252</v>
      </c>
      <c r="B9482" s="7" t="s">
        <v>288</v>
      </c>
      <c r="C9482" s="1" t="s">
        <v>9225</v>
      </c>
      <c r="D9482" s="8">
        <v>0.0</v>
      </c>
      <c r="E9482" s="1"/>
      <c r="F9482" s="1">
        <v>1.0</v>
      </c>
      <c r="G9482" s="1"/>
      <c r="H9482" s="1"/>
    </row>
    <row r="9483">
      <c r="A9483" s="1" t="s">
        <v>252</v>
      </c>
      <c r="B9483" s="7" t="s">
        <v>288</v>
      </c>
      <c r="C9483" s="1" t="s">
        <v>9226</v>
      </c>
      <c r="D9483" s="8">
        <v>0.0</v>
      </c>
      <c r="E9483" s="1"/>
      <c r="F9483" s="1">
        <v>1.0</v>
      </c>
      <c r="G9483" s="1"/>
      <c r="H9483" s="1"/>
    </row>
    <row r="9484">
      <c r="A9484" s="1" t="s">
        <v>252</v>
      </c>
      <c r="B9484" s="7" t="s">
        <v>288</v>
      </c>
      <c r="C9484" s="1" t="s">
        <v>9227</v>
      </c>
      <c r="D9484" s="8">
        <v>0.0</v>
      </c>
      <c r="E9484" s="1"/>
      <c r="F9484" s="1">
        <v>1.0</v>
      </c>
      <c r="G9484" s="1"/>
      <c r="H9484" s="1"/>
    </row>
    <row r="9485">
      <c r="A9485" s="1" t="s">
        <v>252</v>
      </c>
      <c r="B9485" s="7" t="s">
        <v>288</v>
      </c>
      <c r="C9485" s="1" t="s">
        <v>9228</v>
      </c>
      <c r="D9485" s="8">
        <v>0.0</v>
      </c>
      <c r="E9485" s="1"/>
      <c r="F9485" s="1">
        <v>9.9</v>
      </c>
      <c r="G9485" s="1"/>
      <c r="H9485" s="1"/>
    </row>
    <row r="9486">
      <c r="A9486" s="1" t="s">
        <v>252</v>
      </c>
      <c r="B9486" s="7" t="s">
        <v>288</v>
      </c>
      <c r="C9486" s="1" t="s">
        <v>9229</v>
      </c>
      <c r="D9486" s="8">
        <v>0.0</v>
      </c>
      <c r="E9486" s="1"/>
      <c r="F9486" s="1">
        <v>1.0</v>
      </c>
      <c r="G9486" s="1"/>
      <c r="H9486" s="1"/>
    </row>
    <row r="9487">
      <c r="A9487" s="1" t="s">
        <v>252</v>
      </c>
      <c r="B9487" s="7" t="s">
        <v>288</v>
      </c>
      <c r="C9487" s="1" t="s">
        <v>9230</v>
      </c>
      <c r="D9487" s="8">
        <v>0.0</v>
      </c>
      <c r="E9487" s="1"/>
      <c r="F9487" s="1">
        <v>1.0</v>
      </c>
      <c r="G9487" s="1"/>
      <c r="H9487" s="1"/>
    </row>
    <row r="9488">
      <c r="A9488" s="1" t="s">
        <v>252</v>
      </c>
      <c r="B9488" s="7" t="s">
        <v>288</v>
      </c>
      <c r="C9488" s="1" t="s">
        <v>9231</v>
      </c>
      <c r="D9488" s="8">
        <v>0.0</v>
      </c>
      <c r="E9488" s="1"/>
      <c r="F9488" s="1">
        <v>10.5</v>
      </c>
      <c r="G9488" s="1"/>
      <c r="H9488" s="1"/>
    </row>
    <row r="9489">
      <c r="A9489" s="1" t="s">
        <v>252</v>
      </c>
      <c r="B9489" s="7" t="s">
        <v>288</v>
      </c>
      <c r="C9489" s="1" t="s">
        <v>9232</v>
      </c>
      <c r="D9489" s="8">
        <v>0.0</v>
      </c>
      <c r="E9489" s="1"/>
      <c r="F9489" s="1">
        <v>8.3</v>
      </c>
      <c r="G9489" s="1"/>
      <c r="H9489" s="1"/>
    </row>
    <row r="9490">
      <c r="A9490" s="1" t="s">
        <v>252</v>
      </c>
      <c r="B9490" s="7" t="s">
        <v>288</v>
      </c>
      <c r="C9490" s="1" t="s">
        <v>5776</v>
      </c>
      <c r="D9490" s="8">
        <v>0.0</v>
      </c>
      <c r="E9490" s="1"/>
      <c r="F9490" s="1">
        <v>6.8</v>
      </c>
      <c r="G9490" s="1"/>
      <c r="H9490" s="1"/>
    </row>
    <row r="9491">
      <c r="A9491" s="1" t="s">
        <v>252</v>
      </c>
      <c r="B9491" s="7" t="s">
        <v>288</v>
      </c>
      <c r="C9491" s="1" t="s">
        <v>9233</v>
      </c>
      <c r="D9491" s="8">
        <v>0.0</v>
      </c>
      <c r="E9491" s="1"/>
      <c r="F9491" s="1">
        <v>10.0</v>
      </c>
      <c r="G9491" s="1"/>
      <c r="H9491" s="1"/>
    </row>
    <row r="9492">
      <c r="A9492" s="1" t="s">
        <v>252</v>
      </c>
      <c r="B9492" s="7" t="s">
        <v>288</v>
      </c>
      <c r="C9492" s="1" t="s">
        <v>9234</v>
      </c>
      <c r="D9492" s="8">
        <v>0.0</v>
      </c>
      <c r="E9492" s="1"/>
      <c r="F9492" s="1">
        <v>11.1</v>
      </c>
      <c r="G9492" s="1"/>
      <c r="H9492" s="1"/>
    </row>
    <row r="9493">
      <c r="A9493" s="1" t="s">
        <v>252</v>
      </c>
      <c r="B9493" s="7" t="s">
        <v>288</v>
      </c>
      <c r="C9493" s="1" t="s">
        <v>9235</v>
      </c>
      <c r="D9493" s="8">
        <v>0.0</v>
      </c>
      <c r="E9493" s="1"/>
      <c r="F9493" s="1">
        <v>1.3</v>
      </c>
      <c r="G9493" s="1"/>
      <c r="H9493" s="1"/>
    </row>
    <row r="9494">
      <c r="A9494" s="1" t="s">
        <v>252</v>
      </c>
      <c r="B9494" s="7" t="s">
        <v>288</v>
      </c>
      <c r="C9494" s="1" t="s">
        <v>9236</v>
      </c>
      <c r="D9494" s="8">
        <v>0.0</v>
      </c>
      <c r="E9494" s="1"/>
      <c r="F9494" s="1">
        <v>11.3</v>
      </c>
      <c r="G9494" s="1"/>
      <c r="H9494" s="1"/>
    </row>
    <row r="9495">
      <c r="A9495" s="1" t="s">
        <v>252</v>
      </c>
      <c r="B9495" s="7" t="s">
        <v>288</v>
      </c>
      <c r="C9495" s="1" t="s">
        <v>9237</v>
      </c>
      <c r="D9495" s="8">
        <v>0.0</v>
      </c>
      <c r="E9495" s="1"/>
      <c r="F9495" s="1">
        <v>1.0</v>
      </c>
      <c r="G9495" s="1"/>
      <c r="H9495" s="1"/>
    </row>
    <row r="9496">
      <c r="A9496" s="1" t="s">
        <v>252</v>
      </c>
      <c r="B9496" s="7" t="s">
        <v>288</v>
      </c>
      <c r="C9496" s="1" t="s">
        <v>9238</v>
      </c>
      <c r="D9496" s="8">
        <v>0.0</v>
      </c>
      <c r="E9496" s="1"/>
      <c r="F9496" s="1">
        <v>1.0</v>
      </c>
      <c r="G9496" s="1"/>
      <c r="H9496" s="1"/>
    </row>
    <row r="9497">
      <c r="A9497" s="1" t="s">
        <v>252</v>
      </c>
      <c r="B9497" s="7" t="s">
        <v>288</v>
      </c>
      <c r="C9497" s="1" t="s">
        <v>807</v>
      </c>
      <c r="D9497" s="8">
        <v>0.0</v>
      </c>
      <c r="E9497" s="1"/>
      <c r="F9497" s="1">
        <v>1.0</v>
      </c>
      <c r="G9497" s="1"/>
      <c r="H9497" s="1"/>
    </row>
    <row r="9498">
      <c r="A9498" s="1" t="s">
        <v>252</v>
      </c>
      <c r="B9498" s="7" t="s">
        <v>288</v>
      </c>
      <c r="C9498" s="1" t="s">
        <v>9239</v>
      </c>
      <c r="D9498" s="8">
        <v>0.0</v>
      </c>
      <c r="E9498" s="1"/>
      <c r="F9498" s="1">
        <v>1.0</v>
      </c>
      <c r="G9498" s="1"/>
      <c r="H9498" s="1"/>
    </row>
    <row r="9499">
      <c r="A9499" s="1" t="s">
        <v>252</v>
      </c>
      <c r="B9499" s="7" t="s">
        <v>288</v>
      </c>
      <c r="C9499" s="1" t="s">
        <v>9240</v>
      </c>
      <c r="D9499" s="8">
        <v>0.0</v>
      </c>
      <c r="E9499" s="1"/>
      <c r="F9499" s="1">
        <v>1.0</v>
      </c>
      <c r="G9499" s="1"/>
      <c r="H9499" s="1"/>
    </row>
    <row r="9500">
      <c r="A9500" s="1" t="s">
        <v>252</v>
      </c>
      <c r="B9500" s="7" t="s">
        <v>288</v>
      </c>
      <c r="C9500" s="1" t="s">
        <v>9241</v>
      </c>
      <c r="D9500" s="8">
        <v>0.0</v>
      </c>
      <c r="E9500" s="1"/>
      <c r="F9500" s="1">
        <v>11.2</v>
      </c>
      <c r="G9500" s="1"/>
      <c r="H9500" s="1"/>
    </row>
    <row r="9501">
      <c r="A9501" s="1" t="s">
        <v>252</v>
      </c>
      <c r="B9501" s="7" t="s">
        <v>288</v>
      </c>
      <c r="C9501" s="1" t="s">
        <v>9242</v>
      </c>
      <c r="D9501" s="8">
        <v>0.0</v>
      </c>
      <c r="E9501" s="1"/>
      <c r="F9501" s="1">
        <v>8.8</v>
      </c>
      <c r="G9501" s="1"/>
      <c r="H9501" s="1"/>
    </row>
    <row r="9502">
      <c r="A9502" s="1" t="s">
        <v>252</v>
      </c>
      <c r="B9502" s="7" t="s">
        <v>288</v>
      </c>
      <c r="C9502" s="1" t="s">
        <v>9243</v>
      </c>
      <c r="D9502" s="8">
        <v>0.0</v>
      </c>
      <c r="E9502" s="1"/>
      <c r="F9502" s="1">
        <v>10.8</v>
      </c>
      <c r="G9502" s="1"/>
      <c r="H9502" s="1"/>
    </row>
    <row r="9503">
      <c r="A9503" s="1" t="s">
        <v>252</v>
      </c>
      <c r="B9503" s="7" t="s">
        <v>288</v>
      </c>
      <c r="C9503" s="1" t="s">
        <v>9244</v>
      </c>
      <c r="D9503" s="8">
        <v>0.0</v>
      </c>
      <c r="E9503" s="1"/>
      <c r="F9503" s="1">
        <v>6.3</v>
      </c>
      <c r="G9503" s="1"/>
      <c r="H9503" s="1"/>
    </row>
    <row r="9504">
      <c r="A9504" s="1" t="s">
        <v>252</v>
      </c>
      <c r="B9504" s="7" t="s">
        <v>288</v>
      </c>
      <c r="C9504" s="1" t="s">
        <v>9245</v>
      </c>
      <c r="D9504" s="8">
        <v>0.0</v>
      </c>
      <c r="E9504" s="1"/>
      <c r="F9504" s="1">
        <v>10.8</v>
      </c>
      <c r="G9504" s="1"/>
      <c r="H9504" s="1"/>
    </row>
    <row r="9505">
      <c r="A9505" s="1" t="s">
        <v>252</v>
      </c>
      <c r="B9505" s="7" t="s">
        <v>288</v>
      </c>
      <c r="C9505" s="1" t="s">
        <v>5778</v>
      </c>
      <c r="D9505" s="8">
        <v>0.0</v>
      </c>
      <c r="E9505" s="1"/>
      <c r="F9505" s="1">
        <v>8.0</v>
      </c>
      <c r="G9505" s="1"/>
      <c r="H9505" s="1"/>
    </row>
    <row r="9506">
      <c r="A9506" s="1" t="s">
        <v>252</v>
      </c>
      <c r="B9506" s="7" t="s">
        <v>288</v>
      </c>
      <c r="C9506" s="1" t="s">
        <v>9246</v>
      </c>
      <c r="D9506" s="8">
        <v>0.0</v>
      </c>
      <c r="E9506" s="1"/>
      <c r="F9506" s="1">
        <v>1.0</v>
      </c>
      <c r="G9506" s="1"/>
      <c r="H9506" s="1"/>
    </row>
    <row r="9507">
      <c r="A9507" s="1" t="s">
        <v>252</v>
      </c>
      <c r="B9507" s="7" t="s">
        <v>288</v>
      </c>
      <c r="C9507" s="1" t="s">
        <v>800</v>
      </c>
      <c r="D9507" s="8">
        <v>0.0</v>
      </c>
      <c r="E9507" s="1"/>
      <c r="F9507" s="1">
        <v>1.3</v>
      </c>
      <c r="G9507" s="1"/>
      <c r="H9507" s="1"/>
    </row>
    <row r="9508">
      <c r="A9508" s="1" t="s">
        <v>252</v>
      </c>
      <c r="B9508" s="7" t="s">
        <v>288</v>
      </c>
      <c r="C9508" s="1" t="s">
        <v>9247</v>
      </c>
      <c r="D9508" s="8">
        <v>0.0</v>
      </c>
      <c r="E9508" s="1"/>
      <c r="F9508" s="1">
        <v>11.7</v>
      </c>
      <c r="G9508" s="1"/>
      <c r="H9508" s="1"/>
    </row>
    <row r="9509">
      <c r="A9509" s="1" t="s">
        <v>252</v>
      </c>
      <c r="B9509" s="7" t="s">
        <v>288</v>
      </c>
      <c r="C9509" s="1" t="s">
        <v>9248</v>
      </c>
      <c r="D9509" s="8">
        <v>0.0</v>
      </c>
      <c r="E9509" s="1"/>
      <c r="F9509" s="1">
        <v>1.0</v>
      </c>
      <c r="G9509" s="1"/>
      <c r="H9509" s="1"/>
    </row>
    <row r="9510">
      <c r="A9510" s="1" t="s">
        <v>252</v>
      </c>
      <c r="B9510" s="7" t="s">
        <v>288</v>
      </c>
      <c r="C9510" s="1" t="s">
        <v>9249</v>
      </c>
      <c r="D9510" s="8">
        <v>0.0</v>
      </c>
      <c r="E9510" s="1"/>
      <c r="F9510" s="1">
        <v>1.0</v>
      </c>
      <c r="G9510" s="1"/>
      <c r="H9510" s="1"/>
    </row>
    <row r="9511">
      <c r="A9511" s="1" t="s">
        <v>252</v>
      </c>
      <c r="B9511" s="7" t="s">
        <v>288</v>
      </c>
      <c r="C9511" s="1" t="s">
        <v>9250</v>
      </c>
      <c r="D9511" s="8">
        <v>0.0</v>
      </c>
      <c r="E9511" s="1"/>
      <c r="F9511" s="1">
        <v>1.0</v>
      </c>
      <c r="G9511" s="1"/>
      <c r="H9511" s="1"/>
    </row>
    <row r="9512">
      <c r="A9512" s="1" t="s">
        <v>252</v>
      </c>
      <c r="B9512" s="7" t="s">
        <v>288</v>
      </c>
      <c r="C9512" s="1" t="s">
        <v>9251</v>
      </c>
      <c r="D9512" s="8">
        <v>0.0</v>
      </c>
      <c r="E9512" s="1"/>
      <c r="F9512" s="1">
        <v>10.3</v>
      </c>
      <c r="G9512" s="1"/>
      <c r="H9512" s="1"/>
    </row>
    <row r="9513">
      <c r="A9513" s="1" t="s">
        <v>252</v>
      </c>
      <c r="B9513" s="7" t="s">
        <v>288</v>
      </c>
      <c r="C9513" s="1" t="s">
        <v>9252</v>
      </c>
      <c r="D9513" s="8">
        <v>0.0</v>
      </c>
      <c r="E9513" s="1"/>
      <c r="F9513" s="1">
        <v>12.0</v>
      </c>
      <c r="G9513" s="1"/>
      <c r="H9513" s="1"/>
    </row>
    <row r="9514">
      <c r="A9514" s="1" t="s">
        <v>252</v>
      </c>
      <c r="B9514" s="7" t="s">
        <v>288</v>
      </c>
      <c r="C9514" s="1" t="s">
        <v>9253</v>
      </c>
      <c r="D9514" s="8">
        <v>0.0</v>
      </c>
      <c r="E9514" s="1"/>
      <c r="F9514" s="1">
        <v>1.0</v>
      </c>
      <c r="G9514" s="1"/>
      <c r="H9514" s="1"/>
    </row>
    <row r="9515">
      <c r="A9515" s="1" t="s">
        <v>252</v>
      </c>
      <c r="B9515" s="7" t="s">
        <v>288</v>
      </c>
      <c r="C9515" s="1" t="s">
        <v>9254</v>
      </c>
      <c r="D9515" s="8">
        <v>0.0</v>
      </c>
      <c r="E9515" s="1"/>
      <c r="F9515" s="1">
        <v>9.5</v>
      </c>
      <c r="G9515" s="1"/>
      <c r="H9515" s="1"/>
    </row>
    <row r="9516">
      <c r="A9516" s="1" t="s">
        <v>252</v>
      </c>
      <c r="B9516" s="7" t="s">
        <v>288</v>
      </c>
      <c r="C9516" s="1" t="s">
        <v>9255</v>
      </c>
      <c r="D9516" s="8">
        <v>0.0</v>
      </c>
      <c r="E9516" s="1"/>
      <c r="F9516" s="1">
        <v>1.0</v>
      </c>
      <c r="G9516" s="1"/>
      <c r="H9516" s="1"/>
    </row>
    <row r="9517">
      <c r="A9517" s="1" t="s">
        <v>252</v>
      </c>
      <c r="B9517" s="7" t="s">
        <v>288</v>
      </c>
      <c r="C9517" s="1" t="s">
        <v>9256</v>
      </c>
      <c r="D9517" s="8">
        <v>0.0</v>
      </c>
      <c r="E9517" s="1"/>
      <c r="F9517" s="1">
        <v>1.0</v>
      </c>
      <c r="G9517" s="1"/>
      <c r="H9517" s="1"/>
    </row>
    <row r="9518">
      <c r="A9518" s="1" t="s">
        <v>252</v>
      </c>
      <c r="B9518" s="7" t="s">
        <v>288</v>
      </c>
      <c r="C9518" s="1" t="s">
        <v>9257</v>
      </c>
      <c r="D9518" s="8">
        <v>0.0</v>
      </c>
      <c r="E9518" s="1"/>
      <c r="F9518" s="1">
        <v>1.0</v>
      </c>
      <c r="G9518" s="1"/>
      <c r="H9518" s="1"/>
    </row>
    <row r="9519">
      <c r="A9519" s="1" t="s">
        <v>252</v>
      </c>
      <c r="B9519" s="7" t="s">
        <v>288</v>
      </c>
      <c r="C9519" s="1" t="s">
        <v>9258</v>
      </c>
      <c r="D9519" s="8">
        <v>0.0</v>
      </c>
      <c r="E9519" s="1"/>
      <c r="F9519" s="1">
        <v>1.0</v>
      </c>
      <c r="G9519" s="1"/>
      <c r="H9519" s="1"/>
    </row>
    <row r="9520">
      <c r="A9520" s="1" t="s">
        <v>252</v>
      </c>
      <c r="B9520" s="7" t="s">
        <v>288</v>
      </c>
      <c r="C9520" s="1" t="s">
        <v>9259</v>
      </c>
      <c r="D9520" s="8">
        <v>0.0</v>
      </c>
      <c r="E9520" s="1"/>
      <c r="F9520" s="1">
        <v>1.0</v>
      </c>
      <c r="G9520" s="1"/>
      <c r="H9520" s="1"/>
    </row>
    <row r="9521">
      <c r="A9521" s="1" t="s">
        <v>252</v>
      </c>
      <c r="B9521" s="7" t="s">
        <v>288</v>
      </c>
      <c r="C9521" s="1" t="s">
        <v>9260</v>
      </c>
      <c r="D9521" s="8">
        <v>0.0</v>
      </c>
      <c r="E9521" s="1"/>
      <c r="F9521" s="1">
        <v>1.0</v>
      </c>
      <c r="G9521" s="1"/>
      <c r="H9521" s="1"/>
    </row>
    <row r="9522">
      <c r="A9522" s="1" t="s">
        <v>252</v>
      </c>
      <c r="B9522" s="7" t="s">
        <v>288</v>
      </c>
      <c r="C9522" s="1" t="s">
        <v>9261</v>
      </c>
      <c r="D9522" s="8">
        <v>0.0</v>
      </c>
      <c r="E9522" s="1"/>
      <c r="F9522" s="1">
        <v>11.0</v>
      </c>
      <c r="G9522" s="1"/>
      <c r="H9522" s="1"/>
    </row>
    <row r="9523">
      <c r="A9523" s="1" t="s">
        <v>252</v>
      </c>
      <c r="B9523" s="7" t="s">
        <v>288</v>
      </c>
      <c r="C9523" s="1" t="s">
        <v>9262</v>
      </c>
      <c r="D9523" s="8">
        <v>0.0</v>
      </c>
      <c r="E9523" s="1"/>
      <c r="F9523" s="1">
        <v>8.0</v>
      </c>
      <c r="G9523" s="1"/>
      <c r="H9523" s="1"/>
    </row>
    <row r="9524">
      <c r="A9524" s="1" t="s">
        <v>252</v>
      </c>
      <c r="B9524" s="7" t="s">
        <v>288</v>
      </c>
      <c r="C9524" s="1" t="s">
        <v>9263</v>
      </c>
      <c r="D9524" s="8">
        <v>0.0</v>
      </c>
      <c r="E9524" s="1"/>
      <c r="F9524" s="1">
        <v>10.0</v>
      </c>
      <c r="G9524" s="1"/>
      <c r="H9524" s="1"/>
    </row>
    <row r="9525">
      <c r="A9525" s="1" t="s">
        <v>252</v>
      </c>
      <c r="B9525" s="7" t="s">
        <v>288</v>
      </c>
      <c r="C9525" s="1" t="s">
        <v>9264</v>
      </c>
      <c r="D9525" s="8">
        <v>0.0</v>
      </c>
      <c r="E9525" s="1"/>
      <c r="F9525" s="1">
        <v>1.0</v>
      </c>
      <c r="G9525" s="1"/>
      <c r="H9525" s="1"/>
    </row>
    <row r="9526">
      <c r="A9526" s="1" t="s">
        <v>252</v>
      </c>
      <c r="B9526" s="7" t="s">
        <v>288</v>
      </c>
      <c r="C9526" s="1" t="s">
        <v>9265</v>
      </c>
      <c r="D9526" s="8">
        <v>0.0</v>
      </c>
      <c r="E9526" s="1"/>
      <c r="F9526" s="1">
        <v>1.0</v>
      </c>
      <c r="G9526" s="1"/>
      <c r="H9526" s="1"/>
    </row>
    <row r="9527">
      <c r="A9527" s="1" t="s">
        <v>252</v>
      </c>
      <c r="B9527" s="7" t="s">
        <v>288</v>
      </c>
      <c r="C9527" s="1" t="s">
        <v>9266</v>
      </c>
      <c r="D9527" s="8">
        <v>0.0</v>
      </c>
      <c r="E9527" s="1"/>
      <c r="F9527" s="1">
        <v>1.0</v>
      </c>
      <c r="G9527" s="1"/>
      <c r="H9527" s="1"/>
    </row>
    <row r="9528">
      <c r="A9528" s="1" t="s">
        <v>252</v>
      </c>
      <c r="B9528" s="7" t="s">
        <v>288</v>
      </c>
      <c r="C9528" s="1" t="s">
        <v>9267</v>
      </c>
      <c r="D9528" s="8">
        <v>0.0</v>
      </c>
      <c r="E9528" s="1"/>
      <c r="F9528" s="1">
        <v>1.0</v>
      </c>
      <c r="G9528" s="1"/>
      <c r="H9528" s="1"/>
    </row>
    <row r="9529">
      <c r="A9529" s="1" t="s">
        <v>252</v>
      </c>
      <c r="B9529" s="7" t="s">
        <v>288</v>
      </c>
      <c r="C9529" s="1" t="s">
        <v>9268</v>
      </c>
      <c r="D9529" s="8">
        <v>0.0</v>
      </c>
      <c r="E9529" s="1"/>
      <c r="F9529" s="1">
        <v>10.0</v>
      </c>
      <c r="G9529" s="1"/>
      <c r="H9529" s="1"/>
    </row>
    <row r="9530">
      <c r="A9530" s="1" t="s">
        <v>252</v>
      </c>
      <c r="B9530" s="7" t="s">
        <v>288</v>
      </c>
      <c r="C9530" s="1" t="s">
        <v>9269</v>
      </c>
      <c r="D9530" s="8">
        <v>0.0</v>
      </c>
      <c r="E9530" s="1"/>
      <c r="F9530" s="1">
        <v>11.0</v>
      </c>
      <c r="G9530" s="1"/>
      <c r="H9530" s="1"/>
    </row>
    <row r="9531">
      <c r="A9531" s="1" t="s">
        <v>252</v>
      </c>
      <c r="B9531" s="7" t="s">
        <v>288</v>
      </c>
      <c r="C9531" s="1" t="s">
        <v>9270</v>
      </c>
      <c r="D9531" s="8">
        <v>0.0</v>
      </c>
      <c r="E9531" s="1"/>
      <c r="F9531" s="1">
        <v>6.0</v>
      </c>
      <c r="G9531" s="1"/>
      <c r="H9531" s="1"/>
    </row>
    <row r="9532">
      <c r="A9532" s="1" t="s">
        <v>252</v>
      </c>
      <c r="B9532" s="7" t="s">
        <v>288</v>
      </c>
      <c r="C9532" s="1" t="s">
        <v>9271</v>
      </c>
      <c r="D9532" s="8">
        <v>0.0</v>
      </c>
      <c r="E9532" s="1"/>
      <c r="F9532" s="1">
        <v>2.0</v>
      </c>
      <c r="G9532" s="1"/>
      <c r="H9532" s="1"/>
    </row>
    <row r="9533">
      <c r="A9533" s="1" t="s">
        <v>252</v>
      </c>
      <c r="B9533" s="7" t="s">
        <v>288</v>
      </c>
      <c r="C9533" s="1" t="s">
        <v>9272</v>
      </c>
      <c r="D9533" s="8">
        <v>0.0</v>
      </c>
      <c r="E9533" s="1"/>
      <c r="F9533" s="1">
        <v>5.5</v>
      </c>
      <c r="G9533" s="1"/>
      <c r="H9533" s="1"/>
    </row>
    <row r="9534">
      <c r="A9534" s="1" t="s">
        <v>252</v>
      </c>
      <c r="B9534" s="7" t="s">
        <v>288</v>
      </c>
      <c r="C9534" s="1" t="s">
        <v>9273</v>
      </c>
      <c r="D9534" s="8">
        <v>0.0</v>
      </c>
      <c r="E9534" s="1"/>
      <c r="F9534" s="1">
        <v>8.0</v>
      </c>
      <c r="G9534" s="1"/>
      <c r="H9534" s="1"/>
    </row>
    <row r="9535">
      <c r="A9535" s="1" t="s">
        <v>252</v>
      </c>
      <c r="B9535" s="7" t="s">
        <v>288</v>
      </c>
      <c r="C9535" s="1" t="s">
        <v>9274</v>
      </c>
      <c r="D9535" s="8">
        <v>0.0</v>
      </c>
      <c r="E9535" s="1"/>
      <c r="F9535" s="1">
        <v>1.0</v>
      </c>
      <c r="G9535" s="1"/>
      <c r="H9535" s="1"/>
    </row>
    <row r="9536">
      <c r="A9536" s="1" t="s">
        <v>252</v>
      </c>
      <c r="B9536" s="7" t="s">
        <v>288</v>
      </c>
      <c r="C9536" s="1" t="s">
        <v>9275</v>
      </c>
      <c r="D9536" s="8">
        <v>0.0</v>
      </c>
      <c r="E9536" s="1"/>
      <c r="F9536" s="1">
        <v>10.0</v>
      </c>
      <c r="G9536" s="1"/>
      <c r="H9536" s="1"/>
    </row>
    <row r="9537">
      <c r="A9537" s="1" t="s">
        <v>252</v>
      </c>
      <c r="B9537" s="7" t="s">
        <v>288</v>
      </c>
      <c r="C9537" s="1" t="s">
        <v>9276</v>
      </c>
      <c r="D9537" s="8">
        <v>0.0</v>
      </c>
      <c r="E9537" s="1"/>
      <c r="F9537" s="1">
        <v>1.0</v>
      </c>
      <c r="G9537" s="1"/>
      <c r="H9537" s="1"/>
    </row>
    <row r="9538">
      <c r="A9538" s="1" t="s">
        <v>252</v>
      </c>
      <c r="B9538" s="7" t="s">
        <v>288</v>
      </c>
      <c r="C9538" s="1" t="s">
        <v>9277</v>
      </c>
      <c r="D9538" s="8">
        <v>0.0</v>
      </c>
      <c r="E9538" s="1"/>
      <c r="F9538" s="1">
        <v>1.0</v>
      </c>
      <c r="G9538" s="1"/>
      <c r="H9538" s="1"/>
    </row>
    <row r="9539">
      <c r="A9539" s="1" t="s">
        <v>252</v>
      </c>
      <c r="B9539" s="7" t="s">
        <v>288</v>
      </c>
      <c r="C9539" s="1" t="s">
        <v>9278</v>
      </c>
      <c r="D9539" s="8">
        <v>0.0</v>
      </c>
      <c r="E9539" s="1"/>
      <c r="F9539" s="1">
        <v>1.0</v>
      </c>
      <c r="G9539" s="1"/>
      <c r="H9539" s="1"/>
    </row>
    <row r="9540">
      <c r="A9540" s="1" t="s">
        <v>252</v>
      </c>
      <c r="B9540" s="7" t="s">
        <v>288</v>
      </c>
      <c r="C9540" s="1" t="s">
        <v>9279</v>
      </c>
      <c r="D9540" s="8">
        <v>0.0</v>
      </c>
      <c r="E9540" s="1"/>
      <c r="F9540" s="1">
        <v>2.0</v>
      </c>
      <c r="G9540" s="1"/>
      <c r="H9540" s="1"/>
    </row>
    <row r="9541">
      <c r="A9541" s="1" t="s">
        <v>252</v>
      </c>
      <c r="B9541" s="7" t="s">
        <v>288</v>
      </c>
      <c r="C9541" s="1" t="s">
        <v>9280</v>
      </c>
      <c r="D9541" s="8">
        <v>0.0</v>
      </c>
      <c r="E9541" s="1"/>
      <c r="F9541" s="1">
        <v>1.0</v>
      </c>
      <c r="G9541" s="1"/>
      <c r="H9541" s="1"/>
    </row>
    <row r="9542">
      <c r="A9542" s="1" t="s">
        <v>252</v>
      </c>
      <c r="B9542" s="7" t="s">
        <v>288</v>
      </c>
      <c r="C9542" s="1" t="s">
        <v>9281</v>
      </c>
      <c r="D9542" s="8">
        <v>0.0</v>
      </c>
      <c r="E9542" s="1"/>
      <c r="F9542" s="1">
        <v>34.0</v>
      </c>
      <c r="G9542" s="1"/>
      <c r="H9542" s="1"/>
    </row>
    <row r="9543">
      <c r="A9543" s="1" t="s">
        <v>252</v>
      </c>
      <c r="B9543" s="7" t="s">
        <v>288</v>
      </c>
      <c r="C9543" s="1" t="s">
        <v>9282</v>
      </c>
      <c r="D9543" s="8">
        <v>0.0</v>
      </c>
      <c r="E9543" s="1"/>
      <c r="F9543" s="1">
        <v>1.0</v>
      </c>
      <c r="G9543" s="1"/>
      <c r="H9543" s="1"/>
    </row>
    <row r="9544">
      <c r="A9544" s="1" t="s">
        <v>252</v>
      </c>
      <c r="B9544" s="7" t="s">
        <v>288</v>
      </c>
      <c r="C9544" s="1" t="s">
        <v>9283</v>
      </c>
      <c r="D9544" s="8">
        <v>0.0</v>
      </c>
      <c r="E9544" s="1"/>
      <c r="F9544" s="1">
        <v>1.0</v>
      </c>
      <c r="G9544" s="1"/>
      <c r="H9544" s="1"/>
    </row>
    <row r="9545">
      <c r="A9545" s="1" t="s">
        <v>252</v>
      </c>
      <c r="B9545" s="7" t="s">
        <v>288</v>
      </c>
      <c r="C9545" s="1" t="s">
        <v>9284</v>
      </c>
      <c r="D9545" s="8">
        <v>0.0</v>
      </c>
      <c r="E9545" s="1"/>
      <c r="F9545" s="1">
        <v>12.0</v>
      </c>
      <c r="G9545" s="1"/>
      <c r="H9545" s="1"/>
    </row>
    <row r="9546">
      <c r="A9546" s="1" t="s">
        <v>252</v>
      </c>
      <c r="B9546" s="7" t="s">
        <v>288</v>
      </c>
      <c r="C9546" s="1" t="s">
        <v>9285</v>
      </c>
      <c r="D9546" s="8">
        <v>0.0</v>
      </c>
      <c r="E9546" s="1"/>
      <c r="F9546" s="1">
        <v>9.0</v>
      </c>
      <c r="G9546" s="1"/>
      <c r="H9546" s="1"/>
    </row>
    <row r="9547">
      <c r="A9547" s="1" t="s">
        <v>252</v>
      </c>
      <c r="B9547" s="7" t="s">
        <v>288</v>
      </c>
      <c r="C9547" s="1" t="s">
        <v>9286</v>
      </c>
      <c r="D9547" s="8">
        <v>0.0</v>
      </c>
      <c r="E9547" s="1"/>
      <c r="F9547" s="1">
        <v>1.0</v>
      </c>
      <c r="G9547" s="1"/>
      <c r="H9547" s="1"/>
    </row>
    <row r="9548">
      <c r="A9548" s="1" t="s">
        <v>252</v>
      </c>
      <c r="B9548" s="7" t="s">
        <v>288</v>
      </c>
      <c r="C9548" s="1" t="s">
        <v>9287</v>
      </c>
      <c r="D9548" s="8">
        <v>0.0</v>
      </c>
      <c r="E9548" s="1"/>
      <c r="F9548" s="1">
        <v>56.0</v>
      </c>
      <c r="G9548" s="1"/>
      <c r="H9548" s="1"/>
    </row>
    <row r="9549">
      <c r="A9549" s="1" t="s">
        <v>252</v>
      </c>
      <c r="B9549" s="7" t="s">
        <v>288</v>
      </c>
      <c r="C9549" s="1" t="s">
        <v>9288</v>
      </c>
      <c r="D9549" s="8">
        <v>0.0</v>
      </c>
      <c r="E9549" s="1"/>
      <c r="F9549" s="1">
        <v>1.0</v>
      </c>
      <c r="G9549" s="1"/>
      <c r="H9549" s="1"/>
    </row>
    <row r="9550">
      <c r="A9550" s="1" t="s">
        <v>252</v>
      </c>
      <c r="B9550" s="7" t="s">
        <v>288</v>
      </c>
      <c r="C9550" s="1" t="s">
        <v>9289</v>
      </c>
      <c r="D9550" s="8">
        <v>0.0</v>
      </c>
      <c r="E9550" s="1"/>
      <c r="F9550" s="1">
        <v>1.0</v>
      </c>
      <c r="G9550" s="1"/>
      <c r="H9550" s="1"/>
    </row>
    <row r="9551">
      <c r="A9551" s="1" t="s">
        <v>252</v>
      </c>
      <c r="B9551" s="7" t="s">
        <v>288</v>
      </c>
      <c r="C9551" s="1" t="s">
        <v>9290</v>
      </c>
      <c r="D9551" s="8">
        <v>0.0</v>
      </c>
      <c r="E9551" s="1"/>
      <c r="F9551" s="1">
        <v>8.0</v>
      </c>
      <c r="G9551" s="1"/>
      <c r="H9551" s="1"/>
    </row>
    <row r="9552">
      <c r="A9552" s="1" t="s">
        <v>252</v>
      </c>
      <c r="B9552" s="7" t="s">
        <v>288</v>
      </c>
      <c r="C9552" s="1" t="s">
        <v>9291</v>
      </c>
      <c r="D9552" s="8">
        <v>0.0</v>
      </c>
      <c r="E9552" s="1"/>
      <c r="F9552" s="1">
        <v>1.0</v>
      </c>
      <c r="G9552" s="1"/>
      <c r="H9552" s="1"/>
    </row>
    <row r="9553">
      <c r="A9553" s="1" t="s">
        <v>252</v>
      </c>
      <c r="B9553" s="7" t="s">
        <v>288</v>
      </c>
      <c r="C9553" s="1" t="s">
        <v>9292</v>
      </c>
      <c r="D9553" s="8">
        <v>0.0</v>
      </c>
      <c r="E9553" s="1"/>
      <c r="F9553" s="1">
        <v>1.0</v>
      </c>
      <c r="G9553" s="1"/>
      <c r="H9553" s="1"/>
    </row>
    <row r="9554">
      <c r="A9554" s="1" t="s">
        <v>252</v>
      </c>
      <c r="B9554" s="7" t="s">
        <v>288</v>
      </c>
      <c r="C9554" s="1" t="s">
        <v>9293</v>
      </c>
      <c r="D9554" s="8">
        <v>0.0</v>
      </c>
      <c r="E9554" s="1"/>
      <c r="F9554" s="1">
        <v>1.0</v>
      </c>
      <c r="G9554" s="1"/>
      <c r="H9554" s="1"/>
    </row>
    <row r="9555">
      <c r="A9555" s="1" t="s">
        <v>252</v>
      </c>
      <c r="B9555" s="7" t="s">
        <v>288</v>
      </c>
      <c r="C9555" s="1" t="s">
        <v>6442</v>
      </c>
      <c r="D9555" s="8">
        <v>0.0</v>
      </c>
      <c r="E9555" s="1"/>
      <c r="F9555" s="1">
        <v>2.0</v>
      </c>
      <c r="G9555" s="1"/>
      <c r="H9555" s="1"/>
    </row>
    <row r="9556">
      <c r="A9556" s="1" t="s">
        <v>252</v>
      </c>
      <c r="B9556" s="7" t="s">
        <v>288</v>
      </c>
      <c r="C9556" s="1" t="s">
        <v>9294</v>
      </c>
      <c r="D9556" s="8">
        <v>0.0</v>
      </c>
      <c r="E9556" s="1"/>
      <c r="F9556" s="1">
        <v>1.0</v>
      </c>
      <c r="G9556" s="1"/>
      <c r="H9556" s="1"/>
    </row>
    <row r="9557">
      <c r="A9557" s="1" t="s">
        <v>252</v>
      </c>
      <c r="B9557" s="7" t="s">
        <v>288</v>
      </c>
      <c r="C9557" s="1" t="s">
        <v>9295</v>
      </c>
      <c r="D9557" s="8">
        <v>0.0</v>
      </c>
      <c r="E9557" s="1"/>
      <c r="F9557" s="1">
        <v>11.0</v>
      </c>
      <c r="G9557" s="1"/>
      <c r="H9557" s="1"/>
    </row>
    <row r="9558">
      <c r="A9558" s="1" t="s">
        <v>252</v>
      </c>
      <c r="B9558" s="7" t="s">
        <v>288</v>
      </c>
      <c r="C9558" s="1" t="s">
        <v>794</v>
      </c>
      <c r="D9558" s="8">
        <v>0.0</v>
      </c>
      <c r="E9558" s="1"/>
      <c r="F9558" s="1">
        <v>1.0</v>
      </c>
      <c r="G9558" s="1"/>
      <c r="H9558" s="1"/>
    </row>
    <row r="9559">
      <c r="A9559" s="1" t="s">
        <v>252</v>
      </c>
      <c r="B9559" s="7" t="s">
        <v>288</v>
      </c>
      <c r="C9559" s="1" t="s">
        <v>9296</v>
      </c>
      <c r="D9559" s="8">
        <v>0.0</v>
      </c>
      <c r="E9559" s="1"/>
      <c r="F9559" s="1">
        <v>1.0</v>
      </c>
      <c r="G9559" s="1"/>
      <c r="H9559" s="1"/>
    </row>
    <row r="9560">
      <c r="A9560" s="1" t="s">
        <v>252</v>
      </c>
      <c r="B9560" s="7" t="s">
        <v>288</v>
      </c>
      <c r="C9560" s="1" t="s">
        <v>9297</v>
      </c>
      <c r="D9560" s="8">
        <v>0.0</v>
      </c>
      <c r="E9560" s="1"/>
      <c r="F9560" s="1">
        <v>1.0</v>
      </c>
      <c r="G9560" s="1"/>
      <c r="H9560" s="1"/>
    </row>
    <row r="9561">
      <c r="A9561" s="1" t="s">
        <v>252</v>
      </c>
      <c r="B9561" s="7" t="s">
        <v>288</v>
      </c>
      <c r="C9561" s="1" t="s">
        <v>9298</v>
      </c>
      <c r="D9561" s="8">
        <v>0.0</v>
      </c>
      <c r="E9561" s="1"/>
      <c r="F9561" s="1">
        <v>1.0</v>
      </c>
      <c r="G9561" s="1"/>
      <c r="H9561" s="1"/>
    </row>
    <row r="9562">
      <c r="A9562" s="1" t="s">
        <v>252</v>
      </c>
      <c r="B9562" s="7" t="s">
        <v>288</v>
      </c>
      <c r="C9562" s="1" t="s">
        <v>9299</v>
      </c>
      <c r="D9562" s="8">
        <v>0.0</v>
      </c>
      <c r="E9562" s="1"/>
      <c r="F9562" s="1">
        <v>1.0</v>
      </c>
      <c r="G9562" s="1"/>
      <c r="H9562" s="1"/>
    </row>
    <row r="9563">
      <c r="A9563" s="1" t="s">
        <v>252</v>
      </c>
      <c r="B9563" s="7" t="s">
        <v>288</v>
      </c>
      <c r="C9563" s="1" t="s">
        <v>9300</v>
      </c>
      <c r="D9563" s="8">
        <v>0.0</v>
      </c>
      <c r="E9563" s="1"/>
      <c r="F9563" s="1">
        <v>1.0</v>
      </c>
      <c r="G9563" s="1"/>
      <c r="H9563" s="1"/>
    </row>
    <row r="9564">
      <c r="A9564" s="1" t="s">
        <v>252</v>
      </c>
      <c r="B9564" s="7" t="s">
        <v>288</v>
      </c>
      <c r="C9564" s="1" t="s">
        <v>9301</v>
      </c>
      <c r="D9564" s="8">
        <v>0.0</v>
      </c>
      <c r="E9564" s="1"/>
      <c r="F9564" s="1">
        <v>1.0</v>
      </c>
      <c r="G9564" s="1"/>
      <c r="H9564" s="1"/>
    </row>
    <row r="9565">
      <c r="A9565" s="1" t="s">
        <v>252</v>
      </c>
      <c r="B9565" s="7" t="s">
        <v>288</v>
      </c>
      <c r="C9565" s="1" t="s">
        <v>9302</v>
      </c>
      <c r="D9565" s="8">
        <v>0.0</v>
      </c>
      <c r="E9565" s="1"/>
      <c r="F9565" s="1">
        <v>1.0</v>
      </c>
      <c r="G9565" s="1"/>
      <c r="H9565" s="1"/>
    </row>
    <row r="9566">
      <c r="A9566" s="1" t="s">
        <v>252</v>
      </c>
      <c r="B9566" s="7" t="s">
        <v>288</v>
      </c>
      <c r="C9566" s="1" t="s">
        <v>7690</v>
      </c>
      <c r="D9566" s="8">
        <v>0.0</v>
      </c>
      <c r="E9566" s="1"/>
      <c r="F9566" s="1">
        <v>1.0</v>
      </c>
      <c r="G9566" s="1"/>
      <c r="H9566" s="1"/>
    </row>
    <row r="9567">
      <c r="A9567" s="1" t="s">
        <v>252</v>
      </c>
      <c r="B9567" s="7" t="s">
        <v>288</v>
      </c>
      <c r="C9567" s="1" t="s">
        <v>9303</v>
      </c>
      <c r="D9567" s="8">
        <v>0.0</v>
      </c>
      <c r="E9567" s="1"/>
      <c r="F9567" s="1">
        <v>2.0</v>
      </c>
      <c r="G9567" s="1"/>
      <c r="H9567" s="1"/>
    </row>
    <row r="9568">
      <c r="A9568" s="1" t="s">
        <v>252</v>
      </c>
      <c r="B9568" s="7" t="s">
        <v>288</v>
      </c>
      <c r="C9568" s="1" t="s">
        <v>9304</v>
      </c>
      <c r="D9568" s="8">
        <v>0.0</v>
      </c>
      <c r="E9568" s="1"/>
      <c r="F9568" s="1">
        <v>3.0</v>
      </c>
      <c r="G9568" s="1"/>
      <c r="H9568" s="1"/>
    </row>
    <row r="9569">
      <c r="A9569" s="1" t="s">
        <v>252</v>
      </c>
      <c r="B9569" s="7" t="s">
        <v>288</v>
      </c>
      <c r="C9569" s="1" t="s">
        <v>9305</v>
      </c>
      <c r="D9569" s="8">
        <v>0.0</v>
      </c>
      <c r="E9569" s="1"/>
      <c r="F9569" s="1">
        <v>1.0</v>
      </c>
      <c r="G9569" s="1"/>
      <c r="H9569" s="1"/>
    </row>
    <row r="9570">
      <c r="A9570" s="1" t="s">
        <v>252</v>
      </c>
      <c r="B9570" s="7" t="s">
        <v>288</v>
      </c>
      <c r="C9570" s="1" t="s">
        <v>9306</v>
      </c>
      <c r="D9570" s="8">
        <v>0.0</v>
      </c>
      <c r="E9570" s="1"/>
      <c r="F9570" s="1">
        <v>1.0</v>
      </c>
      <c r="G9570" s="1"/>
      <c r="H9570" s="1"/>
    </row>
    <row r="9571">
      <c r="A9571" s="1" t="s">
        <v>252</v>
      </c>
      <c r="B9571" s="7" t="s">
        <v>288</v>
      </c>
      <c r="C9571" s="1" t="s">
        <v>9307</v>
      </c>
      <c r="D9571" s="8">
        <v>0.0</v>
      </c>
      <c r="E9571" s="1"/>
      <c r="F9571" s="1">
        <v>11.0</v>
      </c>
      <c r="G9571" s="1"/>
      <c r="H9571" s="1"/>
    </row>
    <row r="9572">
      <c r="A9572" s="1" t="s">
        <v>252</v>
      </c>
      <c r="B9572" s="7" t="s">
        <v>288</v>
      </c>
      <c r="C9572" s="1" t="s">
        <v>9308</v>
      </c>
      <c r="D9572" s="8">
        <v>0.0</v>
      </c>
      <c r="E9572" s="1"/>
      <c r="F9572" s="1">
        <v>12.0</v>
      </c>
      <c r="G9572" s="1"/>
      <c r="H9572" s="1"/>
    </row>
    <row r="9573">
      <c r="A9573" s="1" t="s">
        <v>252</v>
      </c>
      <c r="B9573" s="7" t="s">
        <v>288</v>
      </c>
      <c r="C9573" s="1" t="s">
        <v>9309</v>
      </c>
      <c r="D9573" s="8">
        <v>0.0</v>
      </c>
      <c r="E9573" s="1"/>
      <c r="F9573" s="1">
        <v>11.0</v>
      </c>
      <c r="G9573" s="1"/>
      <c r="H9573" s="1"/>
    </row>
    <row r="9574">
      <c r="A9574" s="1" t="s">
        <v>252</v>
      </c>
      <c r="B9574" s="7" t="s">
        <v>288</v>
      </c>
      <c r="C9574" s="1" t="s">
        <v>9310</v>
      </c>
      <c r="D9574" s="8">
        <v>0.0</v>
      </c>
      <c r="E9574" s="1"/>
      <c r="F9574" s="1">
        <v>1.0</v>
      </c>
      <c r="G9574" s="1"/>
      <c r="H9574" s="1"/>
    </row>
    <row r="9575">
      <c r="A9575" s="1" t="s">
        <v>252</v>
      </c>
      <c r="B9575" s="7" t="s">
        <v>288</v>
      </c>
      <c r="C9575" s="1" t="s">
        <v>9311</v>
      </c>
      <c r="D9575" s="8">
        <v>0.0</v>
      </c>
      <c r="E9575" s="1"/>
      <c r="F9575" s="1">
        <v>1.0</v>
      </c>
      <c r="G9575" s="1"/>
      <c r="H9575" s="1"/>
    </row>
    <row r="9576">
      <c r="A9576" s="1" t="s">
        <v>252</v>
      </c>
      <c r="B9576" s="7" t="s">
        <v>288</v>
      </c>
      <c r="C9576" s="1" t="s">
        <v>9312</v>
      </c>
      <c r="D9576" s="8">
        <v>0.0</v>
      </c>
      <c r="E9576" s="1"/>
      <c r="F9576" s="1">
        <v>6.0</v>
      </c>
      <c r="G9576" s="1"/>
      <c r="H9576" s="1"/>
    </row>
    <row r="9577">
      <c r="A9577" s="1" t="s">
        <v>252</v>
      </c>
      <c r="B9577" s="7" t="s">
        <v>288</v>
      </c>
      <c r="C9577" s="1" t="s">
        <v>9313</v>
      </c>
      <c r="D9577" s="8">
        <v>0.0</v>
      </c>
      <c r="E9577" s="1"/>
      <c r="F9577" s="1">
        <v>1.0</v>
      </c>
      <c r="G9577" s="1"/>
      <c r="H9577" s="1"/>
    </row>
    <row r="9578">
      <c r="A9578" s="1" t="s">
        <v>252</v>
      </c>
      <c r="B9578" s="7" t="s">
        <v>288</v>
      </c>
      <c r="C9578" s="1" t="s">
        <v>9314</v>
      </c>
      <c r="D9578" s="8">
        <v>0.0</v>
      </c>
      <c r="E9578" s="1"/>
      <c r="F9578" s="1">
        <v>1.0</v>
      </c>
      <c r="G9578" s="1"/>
      <c r="H9578" s="1"/>
    </row>
    <row r="9579">
      <c r="A9579" s="1" t="s">
        <v>252</v>
      </c>
      <c r="B9579" s="7" t="s">
        <v>288</v>
      </c>
      <c r="C9579" s="1" t="s">
        <v>9315</v>
      </c>
      <c r="D9579" s="8">
        <v>0.0</v>
      </c>
      <c r="E9579" s="1"/>
      <c r="F9579" s="1">
        <v>1.0</v>
      </c>
      <c r="G9579" s="1"/>
      <c r="H9579" s="1"/>
    </row>
    <row r="9580">
      <c r="A9580" s="1" t="s">
        <v>252</v>
      </c>
      <c r="B9580" s="7" t="s">
        <v>288</v>
      </c>
      <c r="C9580" s="1" t="s">
        <v>9316</v>
      </c>
      <c r="D9580" s="8">
        <v>0.0</v>
      </c>
      <c r="E9580" s="1"/>
      <c r="F9580" s="1">
        <v>3.0</v>
      </c>
      <c r="G9580" s="1"/>
      <c r="H9580" s="1"/>
    </row>
    <row r="9581">
      <c r="A9581" s="1" t="s">
        <v>252</v>
      </c>
      <c r="B9581" s="7" t="s">
        <v>288</v>
      </c>
      <c r="C9581" s="1" t="s">
        <v>5793</v>
      </c>
      <c r="D9581" s="8">
        <v>0.0</v>
      </c>
      <c r="E9581" s="1"/>
      <c r="F9581" s="1">
        <v>9.0</v>
      </c>
      <c r="G9581" s="1"/>
      <c r="H9581" s="1"/>
    </row>
    <row r="9582">
      <c r="A9582" s="1" t="s">
        <v>252</v>
      </c>
      <c r="B9582" s="7" t="s">
        <v>288</v>
      </c>
      <c r="C9582" s="1" t="s">
        <v>9317</v>
      </c>
      <c r="D9582" s="8">
        <v>0.0</v>
      </c>
      <c r="E9582" s="1"/>
      <c r="F9582" s="1">
        <v>1.0</v>
      </c>
      <c r="G9582" s="1"/>
      <c r="H9582" s="1"/>
    </row>
    <row r="9583">
      <c r="A9583" s="1" t="s">
        <v>252</v>
      </c>
      <c r="B9583" s="7" t="s">
        <v>288</v>
      </c>
      <c r="C9583" s="1" t="s">
        <v>9318</v>
      </c>
      <c r="D9583" s="8">
        <v>0.0</v>
      </c>
      <c r="E9583" s="1"/>
      <c r="F9583" s="1">
        <v>1.0</v>
      </c>
      <c r="G9583" s="1"/>
      <c r="H9583" s="1"/>
    </row>
    <row r="9584">
      <c r="A9584" s="1" t="s">
        <v>252</v>
      </c>
      <c r="B9584" s="7" t="s">
        <v>288</v>
      </c>
      <c r="C9584" s="1" t="s">
        <v>9319</v>
      </c>
      <c r="D9584" s="8">
        <v>0.0</v>
      </c>
      <c r="E9584" s="1"/>
      <c r="F9584" s="1">
        <v>1.0</v>
      </c>
      <c r="G9584" s="1"/>
      <c r="H9584" s="1"/>
    </row>
    <row r="9585">
      <c r="A9585" s="1" t="s">
        <v>252</v>
      </c>
      <c r="B9585" s="7" t="s">
        <v>288</v>
      </c>
      <c r="C9585" s="1" t="s">
        <v>9320</v>
      </c>
      <c r="D9585" s="8">
        <v>0.0</v>
      </c>
      <c r="E9585" s="1"/>
      <c r="F9585" s="1">
        <v>9.0</v>
      </c>
      <c r="G9585" s="1"/>
      <c r="H9585" s="1"/>
    </row>
    <row r="9586">
      <c r="A9586" s="1" t="s">
        <v>252</v>
      </c>
      <c r="B9586" s="7" t="s">
        <v>288</v>
      </c>
      <c r="C9586" s="1" t="s">
        <v>9321</v>
      </c>
      <c r="D9586" s="8">
        <v>0.0</v>
      </c>
      <c r="E9586" s="1"/>
      <c r="F9586" s="1">
        <v>1.0</v>
      </c>
      <c r="G9586" s="1"/>
      <c r="H9586" s="1"/>
    </row>
    <row r="9587">
      <c r="A9587" s="1" t="s">
        <v>252</v>
      </c>
      <c r="B9587" s="7" t="s">
        <v>288</v>
      </c>
      <c r="C9587" s="1" t="s">
        <v>9322</v>
      </c>
      <c r="D9587" s="8">
        <v>0.0</v>
      </c>
      <c r="E9587" s="1"/>
      <c r="F9587" s="1">
        <v>1.0</v>
      </c>
      <c r="G9587" s="1"/>
      <c r="H9587" s="1"/>
    </row>
    <row r="9588">
      <c r="A9588" s="1" t="s">
        <v>252</v>
      </c>
      <c r="B9588" s="7" t="s">
        <v>288</v>
      </c>
      <c r="C9588" s="1" t="s">
        <v>9323</v>
      </c>
      <c r="D9588" s="8">
        <v>0.0</v>
      </c>
      <c r="E9588" s="1"/>
      <c r="F9588" s="1">
        <v>1.0</v>
      </c>
      <c r="G9588" s="1"/>
      <c r="H9588" s="1"/>
    </row>
    <row r="9589">
      <c r="A9589" s="1" t="s">
        <v>252</v>
      </c>
      <c r="B9589" s="7" t="s">
        <v>288</v>
      </c>
      <c r="C9589" s="1" t="s">
        <v>9324</v>
      </c>
      <c r="D9589" s="8">
        <v>0.0</v>
      </c>
      <c r="E9589" s="1"/>
      <c r="F9589" s="1">
        <v>1.0</v>
      </c>
      <c r="G9589" s="1"/>
      <c r="H9589" s="1"/>
    </row>
    <row r="9590">
      <c r="A9590" s="1" t="s">
        <v>252</v>
      </c>
      <c r="B9590" s="7" t="s">
        <v>288</v>
      </c>
      <c r="C9590" s="1" t="s">
        <v>9325</v>
      </c>
      <c r="D9590" s="8">
        <v>0.0</v>
      </c>
      <c r="E9590" s="1"/>
      <c r="F9590" s="1">
        <v>1.0</v>
      </c>
      <c r="G9590" s="1"/>
      <c r="H9590" s="1"/>
    </row>
    <row r="9591">
      <c r="A9591" s="1" t="s">
        <v>252</v>
      </c>
      <c r="B9591" s="7" t="s">
        <v>288</v>
      </c>
      <c r="C9591" s="1" t="s">
        <v>9326</v>
      </c>
      <c r="D9591" s="8">
        <v>0.0</v>
      </c>
      <c r="E9591" s="1"/>
      <c r="F9591" s="1">
        <v>1.0</v>
      </c>
      <c r="G9591" s="1"/>
      <c r="H9591" s="1"/>
    </row>
    <row r="9592">
      <c r="A9592" s="1" t="s">
        <v>252</v>
      </c>
      <c r="B9592" s="7" t="s">
        <v>288</v>
      </c>
      <c r="C9592" s="1" t="s">
        <v>9327</v>
      </c>
      <c r="D9592" s="8">
        <v>0.0</v>
      </c>
      <c r="E9592" s="1"/>
      <c r="F9592" s="1">
        <v>1.0</v>
      </c>
      <c r="G9592" s="1"/>
      <c r="H9592" s="1"/>
    </row>
    <row r="9593">
      <c r="A9593" s="1" t="s">
        <v>252</v>
      </c>
      <c r="B9593" s="7" t="s">
        <v>288</v>
      </c>
      <c r="C9593" s="1" t="s">
        <v>9328</v>
      </c>
      <c r="D9593" s="8">
        <v>0.0</v>
      </c>
      <c r="E9593" s="1"/>
      <c r="F9593" s="1">
        <v>1.0</v>
      </c>
      <c r="G9593" s="1"/>
      <c r="H9593" s="1"/>
    </row>
    <row r="9594">
      <c r="A9594" s="1" t="s">
        <v>252</v>
      </c>
      <c r="B9594" s="7" t="s">
        <v>288</v>
      </c>
      <c r="C9594" s="1" t="s">
        <v>9329</v>
      </c>
      <c r="D9594" s="8">
        <v>0.0</v>
      </c>
      <c r="E9594" s="1"/>
      <c r="F9594" s="1">
        <v>1.0</v>
      </c>
      <c r="G9594" s="1"/>
      <c r="H9594" s="1"/>
    </row>
    <row r="9595">
      <c r="A9595" s="1" t="s">
        <v>252</v>
      </c>
      <c r="B9595" s="7" t="s">
        <v>288</v>
      </c>
      <c r="C9595" s="1" t="s">
        <v>9330</v>
      </c>
      <c r="D9595" s="8">
        <v>0.0</v>
      </c>
      <c r="E9595" s="1"/>
      <c r="F9595" s="1">
        <v>1.0</v>
      </c>
      <c r="G9595" s="1"/>
      <c r="H9595" s="1"/>
    </row>
    <row r="9596">
      <c r="A9596" s="1" t="s">
        <v>252</v>
      </c>
      <c r="B9596" s="7" t="s">
        <v>289</v>
      </c>
      <c r="C9596" s="1" t="s">
        <v>8905</v>
      </c>
      <c r="D9596" s="8">
        <v>0.0</v>
      </c>
      <c r="E9596" s="1"/>
      <c r="F9596" s="1">
        <v>1.0</v>
      </c>
      <c r="G9596" s="1"/>
      <c r="H9596" s="1"/>
    </row>
    <row r="9597">
      <c r="A9597" s="1" t="s">
        <v>252</v>
      </c>
      <c r="B9597" s="7" t="s">
        <v>289</v>
      </c>
      <c r="C9597" s="1" t="s">
        <v>9331</v>
      </c>
      <c r="D9597" s="8">
        <v>0.0</v>
      </c>
      <c r="E9597" s="1"/>
      <c r="F9597" s="1">
        <v>1.0</v>
      </c>
      <c r="G9597" s="1"/>
      <c r="H9597" s="1"/>
    </row>
    <row r="9598">
      <c r="A9598" s="1" t="s">
        <v>252</v>
      </c>
      <c r="B9598" s="7" t="s">
        <v>289</v>
      </c>
      <c r="C9598" s="1" t="s">
        <v>9332</v>
      </c>
      <c r="D9598" s="8">
        <v>0.0</v>
      </c>
      <c r="E9598" s="1"/>
      <c r="F9598" s="1">
        <v>1.0</v>
      </c>
      <c r="G9598" s="1"/>
      <c r="H9598" s="1"/>
    </row>
    <row r="9599">
      <c r="A9599" s="1" t="s">
        <v>252</v>
      </c>
      <c r="B9599" s="7" t="s">
        <v>289</v>
      </c>
      <c r="C9599" s="1" t="s">
        <v>9333</v>
      </c>
      <c r="D9599" s="8">
        <v>0.0</v>
      </c>
      <c r="E9599" s="1"/>
      <c r="F9599" s="1">
        <v>3.3</v>
      </c>
      <c r="G9599" s="1"/>
      <c r="H9599" s="1"/>
    </row>
    <row r="9600">
      <c r="A9600" s="1" t="s">
        <v>252</v>
      </c>
      <c r="B9600" s="7" t="s">
        <v>289</v>
      </c>
      <c r="C9600" s="1" t="s">
        <v>9334</v>
      </c>
      <c r="D9600" s="8">
        <v>0.0</v>
      </c>
      <c r="E9600" s="1"/>
      <c r="F9600" s="1">
        <v>1.3</v>
      </c>
      <c r="G9600" s="1"/>
      <c r="H9600" s="1"/>
    </row>
    <row r="9601">
      <c r="A9601" s="1" t="s">
        <v>252</v>
      </c>
      <c r="B9601" s="7" t="s">
        <v>289</v>
      </c>
      <c r="C9601" s="1" t="s">
        <v>9335</v>
      </c>
      <c r="D9601" s="8">
        <v>0.0</v>
      </c>
      <c r="E9601" s="1"/>
      <c r="F9601" s="1">
        <v>1.0</v>
      </c>
      <c r="G9601" s="1"/>
      <c r="H9601" s="1"/>
    </row>
    <row r="9602">
      <c r="A9602" s="1" t="s">
        <v>252</v>
      </c>
      <c r="B9602" s="7" t="s">
        <v>289</v>
      </c>
      <c r="C9602" s="1" t="s">
        <v>9336</v>
      </c>
      <c r="D9602" s="8">
        <v>0.0</v>
      </c>
      <c r="E9602" s="1"/>
      <c r="F9602" s="1">
        <v>1.0</v>
      </c>
      <c r="G9602" s="1"/>
      <c r="H9602" s="1"/>
    </row>
    <row r="9603">
      <c r="A9603" s="1" t="s">
        <v>252</v>
      </c>
      <c r="B9603" s="7" t="s">
        <v>289</v>
      </c>
      <c r="C9603" s="1" t="s">
        <v>9337</v>
      </c>
      <c r="D9603" s="8">
        <v>0.0</v>
      </c>
      <c r="E9603" s="1"/>
      <c r="F9603" s="1">
        <v>1.0</v>
      </c>
      <c r="G9603" s="1"/>
      <c r="H9603" s="1"/>
    </row>
    <row r="9604">
      <c r="A9604" s="1" t="s">
        <v>252</v>
      </c>
      <c r="B9604" s="7" t="s">
        <v>289</v>
      </c>
      <c r="C9604" s="1" t="s">
        <v>9338</v>
      </c>
      <c r="D9604" s="8">
        <v>0.0</v>
      </c>
      <c r="E9604" s="1"/>
      <c r="F9604" s="1">
        <v>1.0</v>
      </c>
      <c r="G9604" s="1"/>
      <c r="H9604" s="1"/>
    </row>
    <row r="9605">
      <c r="A9605" s="1" t="s">
        <v>252</v>
      </c>
      <c r="B9605" s="7" t="s">
        <v>289</v>
      </c>
      <c r="C9605" s="1" t="s">
        <v>6035</v>
      </c>
      <c r="D9605" s="8">
        <v>0.0</v>
      </c>
      <c r="E9605" s="1"/>
      <c r="F9605" s="1">
        <v>83.0</v>
      </c>
      <c r="G9605" s="1"/>
      <c r="H9605" s="1"/>
    </row>
    <row r="9606">
      <c r="A9606" s="1" t="s">
        <v>252</v>
      </c>
      <c r="B9606" s="7" t="s">
        <v>289</v>
      </c>
      <c r="C9606" s="1" t="s">
        <v>9339</v>
      </c>
      <c r="D9606" s="8">
        <v>0.0</v>
      </c>
      <c r="E9606" s="1"/>
      <c r="F9606" s="1">
        <v>1.0</v>
      </c>
      <c r="G9606" s="1"/>
      <c r="H9606" s="1"/>
    </row>
    <row r="9607">
      <c r="A9607" s="1" t="s">
        <v>252</v>
      </c>
      <c r="B9607" s="7" t="s">
        <v>289</v>
      </c>
      <c r="C9607" s="1" t="s">
        <v>7997</v>
      </c>
      <c r="D9607" s="8">
        <v>0.0</v>
      </c>
      <c r="E9607" s="1"/>
      <c r="F9607" s="1">
        <v>2.0</v>
      </c>
      <c r="G9607" s="1"/>
      <c r="H9607" s="1"/>
    </row>
    <row r="9608">
      <c r="A9608" s="1" t="s">
        <v>252</v>
      </c>
      <c r="B9608" s="7" t="s">
        <v>289</v>
      </c>
      <c r="C9608" s="1" t="s">
        <v>9340</v>
      </c>
      <c r="D9608" s="8">
        <v>0.0</v>
      </c>
      <c r="E9608" s="1"/>
      <c r="F9608" s="1">
        <v>1.0</v>
      </c>
      <c r="G9608" s="1"/>
      <c r="H9608" s="1"/>
    </row>
    <row r="9609">
      <c r="A9609" s="1" t="s">
        <v>252</v>
      </c>
      <c r="B9609" s="7" t="s">
        <v>289</v>
      </c>
      <c r="C9609" s="1" t="s">
        <v>9341</v>
      </c>
      <c r="D9609" s="8">
        <v>0.0</v>
      </c>
      <c r="E9609" s="1"/>
      <c r="F9609" s="1">
        <v>1.0</v>
      </c>
      <c r="G9609" s="1"/>
      <c r="H9609" s="1"/>
    </row>
    <row r="9610">
      <c r="A9610" s="1" t="s">
        <v>252</v>
      </c>
      <c r="B9610" s="7" t="s">
        <v>289</v>
      </c>
      <c r="C9610" s="1" t="s">
        <v>9342</v>
      </c>
      <c r="D9610" s="8">
        <v>0.0</v>
      </c>
      <c r="E9610" s="1"/>
      <c r="F9610" s="1">
        <v>1.0</v>
      </c>
      <c r="G9610" s="1"/>
      <c r="H9610" s="1"/>
    </row>
    <row r="9611">
      <c r="A9611" s="1" t="s">
        <v>252</v>
      </c>
      <c r="B9611" s="7" t="s">
        <v>289</v>
      </c>
      <c r="C9611" s="1" t="s">
        <v>9343</v>
      </c>
      <c r="D9611" s="8">
        <v>0.0</v>
      </c>
      <c r="E9611" s="1"/>
      <c r="F9611" s="1">
        <v>1.0</v>
      </c>
      <c r="G9611" s="1"/>
      <c r="H9611" s="1"/>
    </row>
    <row r="9612">
      <c r="A9612" s="1" t="s">
        <v>252</v>
      </c>
      <c r="B9612" s="7" t="s">
        <v>289</v>
      </c>
      <c r="C9612" s="1" t="s">
        <v>9344</v>
      </c>
      <c r="D9612" s="8">
        <v>0.0</v>
      </c>
      <c r="E9612" s="1"/>
      <c r="F9612" s="1">
        <v>1.0</v>
      </c>
      <c r="G9612" s="1"/>
      <c r="H9612" s="1"/>
    </row>
    <row r="9613">
      <c r="A9613" s="1" t="s">
        <v>252</v>
      </c>
      <c r="B9613" s="7" t="s">
        <v>289</v>
      </c>
      <c r="C9613" s="1" t="s">
        <v>8904</v>
      </c>
      <c r="D9613" s="8">
        <v>0.0</v>
      </c>
      <c r="E9613" s="1"/>
      <c r="F9613" s="1">
        <v>1.0</v>
      </c>
      <c r="G9613" s="1"/>
      <c r="H9613" s="1"/>
    </row>
    <row r="9614">
      <c r="A9614" s="1" t="s">
        <v>252</v>
      </c>
      <c r="B9614" s="7" t="s">
        <v>289</v>
      </c>
      <c r="C9614" s="1" t="s">
        <v>9345</v>
      </c>
      <c r="D9614" s="8">
        <v>0.0</v>
      </c>
      <c r="E9614" s="1"/>
      <c r="F9614" s="1">
        <v>1.0</v>
      </c>
      <c r="G9614" s="1"/>
      <c r="H9614" s="1"/>
    </row>
    <row r="9615">
      <c r="A9615" s="1" t="s">
        <v>252</v>
      </c>
      <c r="B9615" s="7" t="s">
        <v>289</v>
      </c>
      <c r="C9615" s="1" t="s">
        <v>9346</v>
      </c>
      <c r="D9615" s="8">
        <v>0.0</v>
      </c>
      <c r="E9615" s="1"/>
      <c r="F9615" s="1">
        <v>2.0</v>
      </c>
      <c r="G9615" s="1"/>
      <c r="H9615" s="1"/>
    </row>
    <row r="9616">
      <c r="A9616" s="1" t="s">
        <v>252</v>
      </c>
      <c r="B9616" s="7" t="s">
        <v>289</v>
      </c>
      <c r="C9616" s="1" t="s">
        <v>9347</v>
      </c>
      <c r="D9616" s="8">
        <v>0.0</v>
      </c>
      <c r="E9616" s="1"/>
      <c r="F9616" s="1">
        <v>1.0</v>
      </c>
      <c r="G9616" s="1"/>
      <c r="H9616" s="1"/>
    </row>
    <row r="9617">
      <c r="A9617" s="1" t="s">
        <v>252</v>
      </c>
      <c r="B9617" s="7" t="s">
        <v>289</v>
      </c>
      <c r="C9617" s="1" t="s">
        <v>9348</v>
      </c>
      <c r="D9617" s="8">
        <v>0.0</v>
      </c>
      <c r="E9617" s="1"/>
      <c r="F9617" s="1">
        <v>1.0</v>
      </c>
      <c r="G9617" s="1"/>
      <c r="H9617" s="1"/>
    </row>
    <row r="9618">
      <c r="A9618" s="1" t="s">
        <v>252</v>
      </c>
      <c r="B9618" s="7" t="s">
        <v>289</v>
      </c>
      <c r="C9618" s="1" t="s">
        <v>9349</v>
      </c>
      <c r="D9618" s="8">
        <v>0.0</v>
      </c>
      <c r="E9618" s="1"/>
      <c r="F9618" s="1">
        <v>3.0</v>
      </c>
      <c r="G9618" s="1"/>
      <c r="H9618" s="1"/>
    </row>
    <row r="9619">
      <c r="A9619" s="1" t="s">
        <v>252</v>
      </c>
      <c r="B9619" s="7" t="s">
        <v>289</v>
      </c>
      <c r="C9619" s="1" t="s">
        <v>9350</v>
      </c>
      <c r="D9619" s="8">
        <v>0.0</v>
      </c>
      <c r="E9619" s="1"/>
      <c r="F9619" s="1">
        <v>1.0</v>
      </c>
      <c r="G9619" s="1"/>
      <c r="H9619" s="1"/>
    </row>
    <row r="9620">
      <c r="A9620" s="1" t="s">
        <v>252</v>
      </c>
      <c r="B9620" s="7" t="s">
        <v>289</v>
      </c>
      <c r="C9620" s="1" t="s">
        <v>9351</v>
      </c>
      <c r="D9620" s="8">
        <v>0.0</v>
      </c>
      <c r="E9620" s="1"/>
      <c r="F9620" s="1">
        <v>1.0</v>
      </c>
      <c r="G9620" s="1"/>
      <c r="H9620" s="1"/>
    </row>
    <row r="9621">
      <c r="A9621" s="1" t="s">
        <v>252</v>
      </c>
      <c r="B9621" s="7" t="s">
        <v>289</v>
      </c>
      <c r="C9621" s="1" t="s">
        <v>9352</v>
      </c>
      <c r="D9621" s="8">
        <v>0.0</v>
      </c>
      <c r="E9621" s="1"/>
      <c r="F9621" s="1">
        <v>1.0</v>
      </c>
      <c r="G9621" s="1"/>
      <c r="H9621" s="1"/>
    </row>
    <row r="9622">
      <c r="A9622" s="1" t="s">
        <v>252</v>
      </c>
      <c r="B9622" s="7" t="s">
        <v>289</v>
      </c>
      <c r="C9622" s="1" t="s">
        <v>9353</v>
      </c>
      <c r="D9622" s="8">
        <v>0.0</v>
      </c>
      <c r="E9622" s="1"/>
      <c r="F9622" s="1">
        <v>1.0</v>
      </c>
      <c r="G9622" s="1"/>
      <c r="H9622" s="1"/>
    </row>
    <row r="9623">
      <c r="A9623" s="1" t="s">
        <v>252</v>
      </c>
      <c r="B9623" s="7" t="s">
        <v>289</v>
      </c>
      <c r="C9623" s="1" t="s">
        <v>9354</v>
      </c>
      <c r="D9623" s="8">
        <v>0.0</v>
      </c>
      <c r="E9623" s="1"/>
      <c r="F9623" s="1">
        <v>1.0</v>
      </c>
      <c r="G9623" s="1"/>
      <c r="H9623" s="1"/>
    </row>
    <row r="9624">
      <c r="A9624" s="1" t="s">
        <v>252</v>
      </c>
      <c r="B9624" s="7" t="s">
        <v>289</v>
      </c>
      <c r="C9624" s="1" t="s">
        <v>9355</v>
      </c>
      <c r="D9624" s="8">
        <v>0.0</v>
      </c>
      <c r="E9624" s="1"/>
      <c r="F9624" s="1">
        <v>1.0</v>
      </c>
      <c r="G9624" s="1"/>
      <c r="H9624" s="1"/>
    </row>
    <row r="9625">
      <c r="A9625" s="1" t="s">
        <v>252</v>
      </c>
      <c r="B9625" s="7" t="s">
        <v>289</v>
      </c>
      <c r="C9625" s="1" t="s">
        <v>9356</v>
      </c>
      <c r="D9625" s="8">
        <v>0.0</v>
      </c>
      <c r="E9625" s="1"/>
      <c r="F9625" s="1">
        <v>1.0</v>
      </c>
      <c r="G9625" s="1"/>
      <c r="H9625" s="1"/>
    </row>
    <row r="9626">
      <c r="A9626" s="1" t="s">
        <v>252</v>
      </c>
      <c r="B9626" s="7" t="s">
        <v>289</v>
      </c>
      <c r="C9626" s="1" t="s">
        <v>9357</v>
      </c>
      <c r="D9626" s="8">
        <v>0.0</v>
      </c>
      <c r="E9626" s="1"/>
      <c r="F9626" s="1">
        <v>1.0</v>
      </c>
      <c r="G9626" s="1"/>
      <c r="H9626" s="1"/>
    </row>
    <row r="9627">
      <c r="A9627" s="1" t="s">
        <v>252</v>
      </c>
      <c r="B9627" s="7" t="s">
        <v>289</v>
      </c>
      <c r="C9627" s="1" t="s">
        <v>9358</v>
      </c>
      <c r="D9627" s="8">
        <v>0.0</v>
      </c>
      <c r="E9627" s="1"/>
      <c r="F9627" s="1">
        <v>1.0</v>
      </c>
      <c r="G9627" s="1"/>
      <c r="H9627" s="1"/>
    </row>
    <row r="9628">
      <c r="A9628" s="1" t="s">
        <v>252</v>
      </c>
      <c r="B9628" s="7" t="s">
        <v>289</v>
      </c>
      <c r="C9628" s="1" t="s">
        <v>9359</v>
      </c>
      <c r="D9628" s="8">
        <v>0.0</v>
      </c>
      <c r="E9628" s="1"/>
      <c r="F9628" s="1">
        <v>1.0</v>
      </c>
      <c r="G9628" s="1"/>
      <c r="H9628" s="1"/>
    </row>
    <row r="9629">
      <c r="A9629" s="1" t="s">
        <v>252</v>
      </c>
      <c r="B9629" s="7" t="s">
        <v>289</v>
      </c>
      <c r="C9629" s="1" t="s">
        <v>9360</v>
      </c>
      <c r="D9629" s="8">
        <v>0.0</v>
      </c>
      <c r="E9629" s="1"/>
      <c r="F9629" s="1">
        <v>1.0</v>
      </c>
      <c r="G9629" s="1"/>
      <c r="H9629" s="1"/>
    </row>
    <row r="9630">
      <c r="A9630" s="1" t="s">
        <v>252</v>
      </c>
      <c r="B9630" s="7" t="s">
        <v>290</v>
      </c>
      <c r="C9630" s="1" t="s">
        <v>9361</v>
      </c>
      <c r="D9630" s="8">
        <v>0.0</v>
      </c>
      <c r="E9630" s="1"/>
      <c r="F9630" s="1">
        <v>9.4</v>
      </c>
      <c r="G9630" s="1"/>
      <c r="H9630" s="1"/>
    </row>
    <row r="9631">
      <c r="A9631" s="1" t="s">
        <v>252</v>
      </c>
      <c r="B9631" s="7" t="s">
        <v>290</v>
      </c>
      <c r="C9631" s="1" t="s">
        <v>9362</v>
      </c>
      <c r="D9631" s="8">
        <v>0.0</v>
      </c>
      <c r="E9631" s="1"/>
      <c r="F9631" s="1">
        <v>1.0</v>
      </c>
      <c r="G9631" s="1"/>
      <c r="H9631" s="1"/>
    </row>
    <row r="9632">
      <c r="A9632" s="1" t="s">
        <v>252</v>
      </c>
      <c r="B9632" s="7" t="s">
        <v>290</v>
      </c>
      <c r="C9632" s="1" t="s">
        <v>9363</v>
      </c>
      <c r="D9632" s="8">
        <v>0.0</v>
      </c>
      <c r="E9632" s="1"/>
      <c r="F9632" s="1">
        <v>10.0</v>
      </c>
      <c r="G9632" s="1"/>
      <c r="H9632" s="1"/>
    </row>
    <row r="9633">
      <c r="A9633" s="1" t="s">
        <v>252</v>
      </c>
      <c r="B9633" s="7" t="s">
        <v>290</v>
      </c>
      <c r="C9633" s="1" t="s">
        <v>9364</v>
      </c>
      <c r="D9633" s="8">
        <v>0.0</v>
      </c>
      <c r="E9633" s="1"/>
      <c r="F9633" s="1">
        <v>1.0</v>
      </c>
      <c r="G9633" s="1"/>
      <c r="H9633" s="1"/>
    </row>
    <row r="9634">
      <c r="A9634" s="1" t="s">
        <v>252</v>
      </c>
      <c r="B9634" s="7" t="s">
        <v>290</v>
      </c>
      <c r="C9634" s="1" t="s">
        <v>9365</v>
      </c>
      <c r="D9634" s="8">
        <v>0.0</v>
      </c>
      <c r="E9634" s="1"/>
      <c r="F9634" s="1">
        <v>14.0</v>
      </c>
      <c r="G9634" s="1"/>
      <c r="H9634" s="1"/>
    </row>
    <row r="9635">
      <c r="A9635" s="1" t="s">
        <v>252</v>
      </c>
      <c r="B9635" s="7" t="s">
        <v>290</v>
      </c>
      <c r="C9635" s="1" t="s">
        <v>9366</v>
      </c>
      <c r="D9635" s="8">
        <v>0.0</v>
      </c>
      <c r="E9635" s="1"/>
      <c r="F9635" s="1">
        <v>1.0</v>
      </c>
      <c r="G9635" s="1"/>
      <c r="H9635" s="1"/>
    </row>
    <row r="9636">
      <c r="A9636" s="1" t="s">
        <v>252</v>
      </c>
      <c r="B9636" s="7" t="s">
        <v>290</v>
      </c>
      <c r="C9636" s="1" t="s">
        <v>9367</v>
      </c>
      <c r="D9636" s="8">
        <v>0.0</v>
      </c>
      <c r="E9636" s="1"/>
      <c r="F9636" s="1">
        <v>1.0</v>
      </c>
      <c r="G9636" s="1"/>
      <c r="H9636" s="1"/>
    </row>
    <row r="9637">
      <c r="A9637" s="1" t="s">
        <v>252</v>
      </c>
      <c r="B9637" s="7" t="s">
        <v>290</v>
      </c>
      <c r="C9637" s="1" t="s">
        <v>9368</v>
      </c>
      <c r="D9637" s="8">
        <v>0.0</v>
      </c>
      <c r="E9637" s="1"/>
      <c r="F9637" s="1">
        <v>1.0</v>
      </c>
      <c r="G9637" s="1"/>
      <c r="H9637" s="1"/>
    </row>
    <row r="9638">
      <c r="A9638" s="1" t="s">
        <v>252</v>
      </c>
      <c r="B9638" s="7" t="s">
        <v>290</v>
      </c>
      <c r="C9638" s="1" t="s">
        <v>9369</v>
      </c>
      <c r="D9638" s="8">
        <v>0.0</v>
      </c>
      <c r="E9638" s="1"/>
      <c r="F9638" s="1">
        <v>3.0</v>
      </c>
      <c r="G9638" s="1"/>
      <c r="H9638" s="1"/>
    </row>
    <row r="9639">
      <c r="A9639" s="1" t="s">
        <v>252</v>
      </c>
      <c r="B9639" s="7" t="s">
        <v>290</v>
      </c>
      <c r="C9639" s="1" t="s">
        <v>8810</v>
      </c>
      <c r="D9639" s="8">
        <v>0.0</v>
      </c>
      <c r="E9639" s="1"/>
      <c r="F9639" s="1">
        <v>1.0</v>
      </c>
      <c r="G9639" s="1"/>
      <c r="H9639" s="1"/>
    </row>
    <row r="9640">
      <c r="A9640" s="1" t="s">
        <v>252</v>
      </c>
      <c r="B9640" s="7" t="s">
        <v>290</v>
      </c>
      <c r="C9640" s="1" t="s">
        <v>9370</v>
      </c>
      <c r="D9640" s="8">
        <v>0.0</v>
      </c>
      <c r="E9640" s="1"/>
      <c r="F9640" s="1">
        <v>1.0</v>
      </c>
      <c r="G9640" s="1"/>
      <c r="H9640" s="1"/>
    </row>
    <row r="9641">
      <c r="A9641" s="1" t="s">
        <v>252</v>
      </c>
      <c r="B9641" s="7" t="s">
        <v>290</v>
      </c>
      <c r="C9641" s="1" t="s">
        <v>9371</v>
      </c>
      <c r="D9641" s="8">
        <v>0.0</v>
      </c>
      <c r="E9641" s="1"/>
      <c r="F9641" s="1">
        <v>1.0</v>
      </c>
      <c r="G9641" s="1"/>
      <c r="H9641" s="1"/>
    </row>
    <row r="9642">
      <c r="A9642" s="1" t="s">
        <v>252</v>
      </c>
      <c r="B9642" s="7" t="s">
        <v>290</v>
      </c>
      <c r="C9642" s="1" t="s">
        <v>9372</v>
      </c>
      <c r="D9642" s="8">
        <v>0.0</v>
      </c>
      <c r="E9642" s="1"/>
      <c r="F9642" s="1">
        <v>1.0</v>
      </c>
      <c r="G9642" s="1"/>
      <c r="H9642" s="1"/>
    </row>
    <row r="9643">
      <c r="A9643" s="1" t="s">
        <v>252</v>
      </c>
      <c r="B9643" s="7" t="s">
        <v>290</v>
      </c>
      <c r="C9643" s="1" t="s">
        <v>9373</v>
      </c>
      <c r="D9643" s="8">
        <v>0.0</v>
      </c>
      <c r="E9643" s="1"/>
      <c r="F9643" s="1">
        <v>1.0</v>
      </c>
      <c r="G9643" s="1"/>
      <c r="H9643" s="1"/>
    </row>
    <row r="9644">
      <c r="A9644" s="1" t="s">
        <v>252</v>
      </c>
      <c r="B9644" s="7" t="s">
        <v>290</v>
      </c>
      <c r="C9644" s="1" t="s">
        <v>9374</v>
      </c>
      <c r="D9644" s="8">
        <v>0.0</v>
      </c>
      <c r="E9644" s="1"/>
      <c r="F9644" s="1">
        <v>1.0</v>
      </c>
      <c r="G9644" s="1"/>
      <c r="H9644" s="1"/>
    </row>
    <row r="9645">
      <c r="A9645" s="1" t="s">
        <v>252</v>
      </c>
      <c r="B9645" s="7" t="s">
        <v>291</v>
      </c>
      <c r="C9645" s="1" t="s">
        <v>9375</v>
      </c>
      <c r="D9645" s="8">
        <v>0.0</v>
      </c>
      <c r="E9645" s="1"/>
      <c r="F9645" s="1">
        <v>1.0</v>
      </c>
      <c r="G9645" s="1"/>
      <c r="H9645" s="1"/>
    </row>
    <row r="9646">
      <c r="A9646" s="1" t="s">
        <v>252</v>
      </c>
      <c r="B9646" s="7" t="s">
        <v>291</v>
      </c>
      <c r="C9646" s="1" t="s">
        <v>9376</v>
      </c>
      <c r="D9646" s="8">
        <v>0.0</v>
      </c>
      <c r="E9646" s="1"/>
      <c r="F9646" s="1">
        <v>1.0</v>
      </c>
      <c r="G9646" s="1"/>
      <c r="H9646" s="1"/>
    </row>
    <row r="9647">
      <c r="A9647" s="1" t="s">
        <v>252</v>
      </c>
      <c r="B9647" s="7" t="s">
        <v>291</v>
      </c>
      <c r="C9647" s="1" t="s">
        <v>9377</v>
      </c>
      <c r="D9647" s="8">
        <v>0.0</v>
      </c>
      <c r="E9647" s="1"/>
      <c r="F9647" s="1">
        <v>1.0</v>
      </c>
      <c r="G9647" s="1"/>
      <c r="H9647" s="1"/>
    </row>
    <row r="9648">
      <c r="A9648" s="1" t="s">
        <v>252</v>
      </c>
      <c r="B9648" s="7" t="s">
        <v>291</v>
      </c>
      <c r="C9648" s="1" t="s">
        <v>9378</v>
      </c>
      <c r="D9648" s="8">
        <v>0.0</v>
      </c>
      <c r="E9648" s="1"/>
      <c r="F9648" s="1">
        <v>1.0</v>
      </c>
      <c r="G9648" s="1"/>
      <c r="H9648" s="1"/>
    </row>
    <row r="9649">
      <c r="A9649" s="1" t="s">
        <v>252</v>
      </c>
      <c r="B9649" s="7" t="s">
        <v>291</v>
      </c>
      <c r="C9649" s="1" t="s">
        <v>9379</v>
      </c>
      <c r="D9649" s="8">
        <v>0.0</v>
      </c>
      <c r="E9649" s="1"/>
      <c r="F9649" s="1">
        <v>1.0</v>
      </c>
      <c r="G9649" s="1"/>
      <c r="H9649" s="1"/>
    </row>
    <row r="9650">
      <c r="A9650" s="1" t="s">
        <v>252</v>
      </c>
      <c r="B9650" s="7" t="s">
        <v>291</v>
      </c>
      <c r="C9650" s="1" t="s">
        <v>4624</v>
      </c>
      <c r="D9650" s="8">
        <v>0.0</v>
      </c>
      <c r="E9650" s="1"/>
      <c r="F9650" s="1">
        <v>3.6</v>
      </c>
      <c r="G9650" s="1"/>
      <c r="H9650" s="1"/>
    </row>
    <row r="9651">
      <c r="A9651" s="1" t="s">
        <v>252</v>
      </c>
      <c r="B9651" s="7" t="s">
        <v>291</v>
      </c>
      <c r="C9651" s="1" t="s">
        <v>9380</v>
      </c>
      <c r="D9651" s="8">
        <v>0.0</v>
      </c>
      <c r="E9651" s="1"/>
      <c r="F9651" s="1">
        <v>2.1</v>
      </c>
      <c r="G9651" s="1"/>
      <c r="H9651" s="1"/>
    </row>
    <row r="9652">
      <c r="A9652" s="1" t="s">
        <v>252</v>
      </c>
      <c r="B9652" s="7" t="s">
        <v>291</v>
      </c>
      <c r="C9652" s="1" t="s">
        <v>9381</v>
      </c>
      <c r="D9652" s="8">
        <v>0.0</v>
      </c>
      <c r="E9652" s="1"/>
      <c r="F9652" s="1">
        <v>2.0</v>
      </c>
      <c r="G9652" s="1"/>
      <c r="H9652" s="1"/>
    </row>
    <row r="9653">
      <c r="A9653" s="1" t="s">
        <v>252</v>
      </c>
      <c r="B9653" s="7" t="s">
        <v>291</v>
      </c>
      <c r="C9653" s="1" t="s">
        <v>9382</v>
      </c>
      <c r="D9653" s="8">
        <v>0.0</v>
      </c>
      <c r="E9653" s="1"/>
      <c r="F9653" s="1">
        <v>1.0</v>
      </c>
      <c r="G9653" s="1"/>
      <c r="H9653" s="1"/>
    </row>
    <row r="9654">
      <c r="A9654" s="1" t="s">
        <v>252</v>
      </c>
      <c r="B9654" s="7" t="s">
        <v>291</v>
      </c>
      <c r="C9654" s="1" t="s">
        <v>9383</v>
      </c>
      <c r="D9654" s="8">
        <v>0.0</v>
      </c>
      <c r="E9654" s="1"/>
      <c r="F9654" s="1">
        <v>1.0</v>
      </c>
      <c r="G9654" s="1"/>
      <c r="H9654" s="1"/>
    </row>
    <row r="9655">
      <c r="A9655" s="1" t="s">
        <v>252</v>
      </c>
      <c r="B9655" s="7" t="s">
        <v>291</v>
      </c>
      <c r="C9655" s="1" t="s">
        <v>4630</v>
      </c>
      <c r="D9655" s="8">
        <v>0.0</v>
      </c>
      <c r="E9655" s="1"/>
      <c r="F9655" s="1">
        <v>1.5</v>
      </c>
      <c r="G9655" s="1"/>
      <c r="H9655" s="1"/>
    </row>
    <row r="9656">
      <c r="A9656" s="1" t="s">
        <v>252</v>
      </c>
      <c r="B9656" s="7" t="s">
        <v>291</v>
      </c>
      <c r="C9656" s="1" t="s">
        <v>9384</v>
      </c>
      <c r="D9656" s="8">
        <v>0.0</v>
      </c>
      <c r="E9656" s="1"/>
      <c r="F9656" s="1">
        <v>1.0</v>
      </c>
      <c r="G9656" s="1"/>
      <c r="H9656" s="1"/>
    </row>
    <row r="9657">
      <c r="A9657" s="1" t="s">
        <v>252</v>
      </c>
      <c r="B9657" s="7" t="s">
        <v>291</v>
      </c>
      <c r="C9657" s="1" t="s">
        <v>4659</v>
      </c>
      <c r="D9657" s="8">
        <v>0.0</v>
      </c>
      <c r="E9657" s="1"/>
      <c r="F9657" s="1">
        <v>13.8</v>
      </c>
      <c r="G9657" s="1"/>
      <c r="H9657" s="1"/>
    </row>
    <row r="9658">
      <c r="A9658" s="1" t="s">
        <v>252</v>
      </c>
      <c r="B9658" s="7" t="s">
        <v>291</v>
      </c>
      <c r="C9658" s="1" t="s">
        <v>9385</v>
      </c>
      <c r="D9658" s="8">
        <v>0.0</v>
      </c>
      <c r="E9658" s="1"/>
      <c r="F9658" s="1">
        <v>1.0</v>
      </c>
      <c r="G9658" s="1"/>
      <c r="H9658" s="1"/>
    </row>
    <row r="9659">
      <c r="A9659" s="1" t="s">
        <v>252</v>
      </c>
      <c r="B9659" s="7" t="s">
        <v>291</v>
      </c>
      <c r="C9659" s="1" t="s">
        <v>9386</v>
      </c>
      <c r="D9659" s="8">
        <v>0.0</v>
      </c>
      <c r="E9659" s="1"/>
      <c r="F9659" s="1">
        <v>1.3</v>
      </c>
      <c r="G9659" s="1"/>
      <c r="H9659" s="1"/>
    </row>
    <row r="9660">
      <c r="A9660" s="1" t="s">
        <v>252</v>
      </c>
      <c r="B9660" s="7" t="s">
        <v>291</v>
      </c>
      <c r="C9660" s="1" t="s">
        <v>9387</v>
      </c>
      <c r="D9660" s="8">
        <v>0.0</v>
      </c>
      <c r="E9660" s="1"/>
      <c r="F9660" s="1">
        <v>1.0</v>
      </c>
      <c r="G9660" s="1"/>
      <c r="H9660" s="1"/>
    </row>
    <row r="9661">
      <c r="A9661" s="1" t="s">
        <v>252</v>
      </c>
      <c r="B9661" s="7" t="s">
        <v>291</v>
      </c>
      <c r="C9661" s="1" t="s">
        <v>9388</v>
      </c>
      <c r="D9661" s="8">
        <v>0.0</v>
      </c>
      <c r="E9661" s="1"/>
      <c r="F9661" s="1">
        <v>1.0</v>
      </c>
      <c r="G9661" s="1"/>
      <c r="H9661" s="1"/>
    </row>
    <row r="9662">
      <c r="A9662" s="1" t="s">
        <v>252</v>
      </c>
      <c r="B9662" s="7" t="s">
        <v>291</v>
      </c>
      <c r="C9662" s="1" t="s">
        <v>9389</v>
      </c>
      <c r="D9662" s="8">
        <v>0.0</v>
      </c>
      <c r="E9662" s="1"/>
      <c r="F9662" s="1">
        <v>1.0</v>
      </c>
      <c r="G9662" s="1"/>
      <c r="H9662" s="1"/>
    </row>
    <row r="9663">
      <c r="A9663" s="1" t="s">
        <v>252</v>
      </c>
      <c r="B9663" s="7" t="s">
        <v>291</v>
      </c>
      <c r="C9663" s="1" t="s">
        <v>9390</v>
      </c>
      <c r="D9663" s="8">
        <v>0.0</v>
      </c>
      <c r="E9663" s="1"/>
      <c r="F9663" s="1">
        <v>1.0</v>
      </c>
      <c r="G9663" s="1"/>
      <c r="H9663" s="1"/>
    </row>
    <row r="9664">
      <c r="A9664" s="1" t="s">
        <v>252</v>
      </c>
      <c r="B9664" s="7" t="s">
        <v>291</v>
      </c>
      <c r="C9664" s="1" t="s">
        <v>9391</v>
      </c>
      <c r="D9664" s="8">
        <v>0.0</v>
      </c>
      <c r="E9664" s="1"/>
      <c r="F9664" s="1">
        <v>1.0</v>
      </c>
      <c r="G9664" s="1"/>
      <c r="H9664" s="1"/>
    </row>
    <row r="9665">
      <c r="A9665" s="1" t="s">
        <v>252</v>
      </c>
      <c r="B9665" s="7" t="s">
        <v>291</v>
      </c>
      <c r="C9665" s="1" t="s">
        <v>9392</v>
      </c>
      <c r="D9665" s="8">
        <v>0.0</v>
      </c>
      <c r="E9665" s="1"/>
      <c r="F9665" s="1">
        <v>1.0</v>
      </c>
      <c r="G9665" s="1"/>
      <c r="H9665" s="1"/>
    </row>
    <row r="9666">
      <c r="A9666" s="1" t="s">
        <v>252</v>
      </c>
      <c r="B9666" s="7" t="s">
        <v>291</v>
      </c>
      <c r="C9666" s="1" t="s">
        <v>9393</v>
      </c>
      <c r="D9666" s="8">
        <v>0.0</v>
      </c>
      <c r="E9666" s="1"/>
      <c r="F9666" s="1">
        <v>1.5</v>
      </c>
      <c r="G9666" s="1"/>
      <c r="H9666" s="1"/>
    </row>
    <row r="9667">
      <c r="A9667" s="1" t="s">
        <v>252</v>
      </c>
      <c r="B9667" s="7" t="s">
        <v>291</v>
      </c>
      <c r="C9667" s="1" t="s">
        <v>9394</v>
      </c>
      <c r="D9667" s="8">
        <v>0.0</v>
      </c>
      <c r="E9667" s="1"/>
      <c r="F9667" s="1">
        <v>1.0</v>
      </c>
      <c r="G9667" s="1"/>
      <c r="H9667" s="1"/>
    </row>
    <row r="9668">
      <c r="A9668" s="1" t="s">
        <v>252</v>
      </c>
      <c r="B9668" s="7" t="s">
        <v>291</v>
      </c>
      <c r="C9668" s="1" t="s">
        <v>9395</v>
      </c>
      <c r="D9668" s="8">
        <v>0.0</v>
      </c>
      <c r="E9668" s="1"/>
      <c r="F9668" s="1">
        <v>1.0</v>
      </c>
      <c r="G9668" s="1"/>
      <c r="H9668" s="1"/>
    </row>
    <row r="9669">
      <c r="A9669" s="1" t="s">
        <v>252</v>
      </c>
      <c r="B9669" s="7" t="s">
        <v>291</v>
      </c>
      <c r="C9669" s="1" t="s">
        <v>9396</v>
      </c>
      <c r="D9669" s="8">
        <v>0.0</v>
      </c>
      <c r="E9669" s="1"/>
      <c r="F9669" s="1">
        <v>1.0</v>
      </c>
      <c r="G9669" s="1"/>
      <c r="H9669" s="1"/>
    </row>
    <row r="9670">
      <c r="A9670" s="1" t="s">
        <v>252</v>
      </c>
      <c r="B9670" s="7" t="s">
        <v>291</v>
      </c>
      <c r="C9670" s="1" t="s">
        <v>9397</v>
      </c>
      <c r="D9670" s="8">
        <v>0.0</v>
      </c>
      <c r="E9670" s="1"/>
      <c r="F9670" s="1">
        <v>1.0</v>
      </c>
      <c r="G9670" s="1"/>
      <c r="H9670" s="1"/>
    </row>
    <row r="9671">
      <c r="A9671" s="1" t="s">
        <v>252</v>
      </c>
      <c r="B9671" s="7" t="s">
        <v>291</v>
      </c>
      <c r="C9671" s="1" t="s">
        <v>9398</v>
      </c>
      <c r="D9671" s="8">
        <v>0.0</v>
      </c>
      <c r="E9671" s="1"/>
      <c r="F9671" s="1">
        <v>3.5</v>
      </c>
      <c r="G9671" s="1"/>
      <c r="H9671" s="1"/>
    </row>
    <row r="9672">
      <c r="A9672" s="1" t="s">
        <v>252</v>
      </c>
      <c r="B9672" s="7" t="s">
        <v>291</v>
      </c>
      <c r="C9672" s="1" t="s">
        <v>9399</v>
      </c>
      <c r="D9672" s="8">
        <v>0.0</v>
      </c>
      <c r="E9672" s="1"/>
      <c r="F9672" s="1">
        <v>1.0</v>
      </c>
      <c r="G9672" s="1"/>
      <c r="H9672" s="1"/>
    </row>
    <row r="9673">
      <c r="A9673" s="1" t="s">
        <v>252</v>
      </c>
      <c r="B9673" s="7" t="s">
        <v>291</v>
      </c>
      <c r="C9673" s="1" t="s">
        <v>9400</v>
      </c>
      <c r="D9673" s="8">
        <v>0.0</v>
      </c>
      <c r="E9673" s="1"/>
      <c r="F9673" s="1">
        <v>1.0</v>
      </c>
      <c r="G9673" s="1"/>
      <c r="H9673" s="1"/>
    </row>
    <row r="9674">
      <c r="A9674" s="1" t="s">
        <v>252</v>
      </c>
      <c r="B9674" s="7" t="s">
        <v>291</v>
      </c>
      <c r="C9674" s="1" t="s">
        <v>9401</v>
      </c>
      <c r="D9674" s="8">
        <v>0.0</v>
      </c>
      <c r="E9674" s="1"/>
      <c r="F9674" s="1">
        <v>1.0</v>
      </c>
      <c r="G9674" s="1"/>
      <c r="H9674" s="1"/>
    </row>
    <row r="9675">
      <c r="A9675" s="1" t="s">
        <v>252</v>
      </c>
      <c r="B9675" s="7" t="s">
        <v>291</v>
      </c>
      <c r="C9675" s="1" t="s">
        <v>9402</v>
      </c>
      <c r="D9675" s="8">
        <v>0.0</v>
      </c>
      <c r="E9675" s="1"/>
      <c r="F9675" s="1">
        <v>1.0</v>
      </c>
      <c r="G9675" s="1"/>
      <c r="H9675" s="1"/>
    </row>
    <row r="9676">
      <c r="A9676" s="1" t="s">
        <v>252</v>
      </c>
      <c r="B9676" s="7" t="s">
        <v>291</v>
      </c>
      <c r="C9676" s="1" t="s">
        <v>9403</v>
      </c>
      <c r="D9676" s="8">
        <v>0.0</v>
      </c>
      <c r="E9676" s="1"/>
      <c r="F9676" s="1">
        <v>1.0</v>
      </c>
      <c r="G9676" s="1"/>
      <c r="H9676" s="1"/>
    </row>
    <row r="9677">
      <c r="A9677" s="1" t="s">
        <v>252</v>
      </c>
      <c r="B9677" s="7" t="s">
        <v>291</v>
      </c>
      <c r="C9677" s="1" t="s">
        <v>9404</v>
      </c>
      <c r="D9677" s="8">
        <v>0.0</v>
      </c>
      <c r="E9677" s="1"/>
      <c r="F9677" s="1">
        <v>1.0</v>
      </c>
      <c r="G9677" s="1"/>
      <c r="H9677" s="1"/>
    </row>
    <row r="9678">
      <c r="A9678" s="1" t="s">
        <v>252</v>
      </c>
      <c r="B9678" s="7" t="s">
        <v>291</v>
      </c>
      <c r="C9678" s="1" t="s">
        <v>9405</v>
      </c>
      <c r="D9678" s="8">
        <v>0.0</v>
      </c>
      <c r="E9678" s="1"/>
      <c r="F9678" s="1">
        <v>1.0</v>
      </c>
      <c r="G9678" s="1"/>
      <c r="H9678" s="1"/>
    </row>
    <row r="9679">
      <c r="A9679" s="1" t="s">
        <v>252</v>
      </c>
      <c r="B9679" s="7" t="s">
        <v>291</v>
      </c>
      <c r="C9679" s="1" t="s">
        <v>9406</v>
      </c>
      <c r="D9679" s="8">
        <v>0.0</v>
      </c>
      <c r="E9679" s="1"/>
      <c r="F9679" s="1">
        <v>1.0</v>
      </c>
      <c r="G9679" s="1"/>
      <c r="H9679" s="1"/>
    </row>
    <row r="9680">
      <c r="A9680" s="1" t="s">
        <v>252</v>
      </c>
      <c r="B9680" s="7" t="s">
        <v>291</v>
      </c>
      <c r="C9680" s="1" t="s">
        <v>9407</v>
      </c>
      <c r="D9680" s="8">
        <v>0.0</v>
      </c>
      <c r="E9680" s="1"/>
      <c r="F9680" s="1">
        <v>1.0</v>
      </c>
      <c r="G9680" s="1"/>
      <c r="H9680" s="1"/>
    </row>
    <row r="9681">
      <c r="A9681" s="1" t="s">
        <v>252</v>
      </c>
      <c r="B9681" s="7" t="s">
        <v>291</v>
      </c>
      <c r="C9681" s="1" t="s">
        <v>9408</v>
      </c>
      <c r="D9681" s="8">
        <v>0.0</v>
      </c>
      <c r="E9681" s="1"/>
      <c r="F9681" s="1">
        <v>1.0</v>
      </c>
      <c r="G9681" s="1"/>
      <c r="H9681" s="1"/>
    </row>
    <row r="9682">
      <c r="A9682" s="1" t="s">
        <v>252</v>
      </c>
      <c r="B9682" s="7" t="s">
        <v>291</v>
      </c>
      <c r="C9682" s="1" t="s">
        <v>9409</v>
      </c>
      <c r="D9682" s="8">
        <v>0.0</v>
      </c>
      <c r="E9682" s="1"/>
      <c r="F9682" s="1">
        <v>1.0</v>
      </c>
      <c r="G9682" s="1"/>
      <c r="H9682" s="1"/>
    </row>
    <row r="9683">
      <c r="A9683" s="1" t="s">
        <v>252</v>
      </c>
      <c r="B9683" s="7" t="s">
        <v>291</v>
      </c>
      <c r="C9683" s="1" t="s">
        <v>9410</v>
      </c>
      <c r="D9683" s="8">
        <v>0.0</v>
      </c>
      <c r="E9683" s="1"/>
      <c r="F9683" s="1">
        <v>1.0</v>
      </c>
      <c r="G9683" s="1"/>
      <c r="H9683" s="1"/>
    </row>
    <row r="9684">
      <c r="A9684" s="1" t="s">
        <v>252</v>
      </c>
      <c r="B9684" s="7" t="s">
        <v>291</v>
      </c>
      <c r="C9684" s="1" t="s">
        <v>9411</v>
      </c>
      <c r="D9684" s="8">
        <v>0.0</v>
      </c>
      <c r="E9684" s="1"/>
      <c r="F9684" s="1">
        <v>1.0</v>
      </c>
      <c r="G9684" s="1"/>
      <c r="H9684" s="1"/>
    </row>
    <row r="9685">
      <c r="A9685" s="1" t="s">
        <v>252</v>
      </c>
      <c r="B9685" s="7" t="s">
        <v>291</v>
      </c>
      <c r="C9685" s="1" t="s">
        <v>9412</v>
      </c>
      <c r="D9685" s="8">
        <v>0.0</v>
      </c>
      <c r="E9685" s="1"/>
      <c r="F9685" s="1">
        <v>1.0</v>
      </c>
      <c r="G9685" s="1"/>
      <c r="H9685" s="1"/>
    </row>
    <row r="9686">
      <c r="A9686" s="1" t="s">
        <v>252</v>
      </c>
      <c r="B9686" s="7" t="s">
        <v>291</v>
      </c>
      <c r="C9686" s="1" t="s">
        <v>9413</v>
      </c>
      <c r="D9686" s="8">
        <v>0.0</v>
      </c>
      <c r="E9686" s="1"/>
      <c r="F9686" s="1">
        <v>1.0</v>
      </c>
      <c r="G9686" s="1"/>
      <c r="H9686" s="1"/>
    </row>
    <row r="9687">
      <c r="A9687" s="1" t="s">
        <v>252</v>
      </c>
      <c r="B9687" s="7" t="s">
        <v>291</v>
      </c>
      <c r="C9687" s="1" t="s">
        <v>9361</v>
      </c>
      <c r="D9687" s="8">
        <v>0.0</v>
      </c>
      <c r="E9687" s="1"/>
      <c r="F9687" s="1">
        <v>22.0</v>
      </c>
      <c r="G9687" s="1"/>
      <c r="H9687" s="1"/>
    </row>
    <row r="9688">
      <c r="A9688" s="1" t="s">
        <v>252</v>
      </c>
      <c r="B9688" s="7" t="s">
        <v>291</v>
      </c>
      <c r="C9688" s="1" t="s">
        <v>9414</v>
      </c>
      <c r="D9688" s="8">
        <v>0.0</v>
      </c>
      <c r="E9688" s="1"/>
      <c r="F9688" s="1">
        <v>1.0</v>
      </c>
      <c r="G9688" s="1"/>
      <c r="H9688" s="1"/>
    </row>
    <row r="9689">
      <c r="A9689" s="1" t="s">
        <v>252</v>
      </c>
      <c r="B9689" s="7" t="s">
        <v>291</v>
      </c>
      <c r="C9689" s="1" t="s">
        <v>9415</v>
      </c>
      <c r="D9689" s="8">
        <v>0.0</v>
      </c>
      <c r="E9689" s="1"/>
      <c r="F9689" s="1">
        <v>10.0</v>
      </c>
      <c r="G9689" s="1"/>
      <c r="H9689" s="1"/>
    </row>
    <row r="9690">
      <c r="A9690" s="1" t="s">
        <v>252</v>
      </c>
      <c r="B9690" s="7" t="s">
        <v>291</v>
      </c>
      <c r="C9690" s="1" t="s">
        <v>9416</v>
      </c>
      <c r="D9690" s="8">
        <v>0.0</v>
      </c>
      <c r="E9690" s="1"/>
      <c r="F9690" s="1">
        <v>1.0</v>
      </c>
      <c r="G9690" s="1"/>
      <c r="H9690" s="1"/>
    </row>
    <row r="9691">
      <c r="A9691" s="1" t="s">
        <v>252</v>
      </c>
      <c r="B9691" s="7" t="s">
        <v>291</v>
      </c>
      <c r="C9691" s="1" t="s">
        <v>9417</v>
      </c>
      <c r="D9691" s="8">
        <v>0.0</v>
      </c>
      <c r="E9691" s="1"/>
      <c r="F9691" s="1">
        <v>4.0</v>
      </c>
      <c r="G9691" s="1"/>
      <c r="H9691" s="1"/>
    </row>
    <row r="9692">
      <c r="A9692" s="1" t="s">
        <v>252</v>
      </c>
      <c r="B9692" s="7" t="s">
        <v>291</v>
      </c>
      <c r="C9692" s="1" t="s">
        <v>9418</v>
      </c>
      <c r="D9692" s="8">
        <v>0.0</v>
      </c>
      <c r="E9692" s="1"/>
      <c r="F9692" s="1">
        <v>1.0</v>
      </c>
      <c r="G9692" s="1"/>
      <c r="H9692" s="1"/>
    </row>
    <row r="9693">
      <c r="A9693" s="1" t="s">
        <v>252</v>
      </c>
      <c r="B9693" s="7" t="s">
        <v>291</v>
      </c>
      <c r="C9693" s="1" t="s">
        <v>9419</v>
      </c>
      <c r="D9693" s="8">
        <v>0.0</v>
      </c>
      <c r="E9693" s="1"/>
      <c r="F9693" s="1">
        <v>1.0</v>
      </c>
      <c r="G9693" s="1"/>
      <c r="H9693" s="1"/>
    </row>
    <row r="9694">
      <c r="A9694" s="1" t="s">
        <v>252</v>
      </c>
      <c r="B9694" s="7" t="s">
        <v>291</v>
      </c>
      <c r="C9694" s="1" t="s">
        <v>9420</v>
      </c>
      <c r="D9694" s="8">
        <v>0.0</v>
      </c>
      <c r="E9694" s="1"/>
      <c r="F9694" s="1">
        <v>1.0</v>
      </c>
      <c r="G9694" s="1"/>
      <c r="H9694" s="1"/>
    </row>
    <row r="9695">
      <c r="A9695" s="1" t="s">
        <v>252</v>
      </c>
      <c r="B9695" s="7" t="s">
        <v>291</v>
      </c>
      <c r="C9695" s="1" t="s">
        <v>9421</v>
      </c>
      <c r="D9695" s="8">
        <v>0.0</v>
      </c>
      <c r="E9695" s="1"/>
      <c r="F9695" s="1">
        <v>1.0</v>
      </c>
      <c r="G9695" s="1"/>
      <c r="H9695" s="1"/>
    </row>
    <row r="9696">
      <c r="A9696" s="1" t="s">
        <v>252</v>
      </c>
      <c r="B9696" s="7" t="s">
        <v>291</v>
      </c>
      <c r="C9696" s="1" t="s">
        <v>9422</v>
      </c>
      <c r="D9696" s="8">
        <v>0.0</v>
      </c>
      <c r="E9696" s="1"/>
      <c r="F9696" s="1">
        <v>1.0</v>
      </c>
      <c r="G9696" s="1"/>
      <c r="H9696" s="1"/>
    </row>
    <row r="9697">
      <c r="A9697" s="1" t="s">
        <v>252</v>
      </c>
      <c r="B9697" s="7" t="s">
        <v>291</v>
      </c>
      <c r="C9697" s="1" t="s">
        <v>9423</v>
      </c>
      <c r="D9697" s="8">
        <v>0.0</v>
      </c>
      <c r="E9697" s="1"/>
      <c r="F9697" s="1">
        <v>1.0</v>
      </c>
      <c r="G9697" s="1"/>
      <c r="H9697" s="1"/>
    </row>
    <row r="9698">
      <c r="A9698" s="1" t="s">
        <v>252</v>
      </c>
      <c r="B9698" s="7" t="s">
        <v>291</v>
      </c>
      <c r="C9698" s="1" t="s">
        <v>9424</v>
      </c>
      <c r="D9698" s="8">
        <v>0.0</v>
      </c>
      <c r="E9698" s="1"/>
      <c r="F9698" s="1">
        <v>4.0</v>
      </c>
      <c r="G9698" s="1"/>
      <c r="H9698" s="1"/>
    </row>
    <row r="9699">
      <c r="A9699" s="1" t="s">
        <v>252</v>
      </c>
      <c r="B9699" s="7" t="s">
        <v>291</v>
      </c>
      <c r="C9699" s="1" t="s">
        <v>9425</v>
      </c>
      <c r="D9699" s="8">
        <v>0.0</v>
      </c>
      <c r="E9699" s="1"/>
      <c r="F9699" s="1">
        <v>2.0</v>
      </c>
      <c r="G9699" s="1"/>
      <c r="H9699" s="1"/>
    </row>
    <row r="9700">
      <c r="A9700" s="1" t="s">
        <v>252</v>
      </c>
      <c r="B9700" s="7" t="s">
        <v>291</v>
      </c>
      <c r="C9700" s="1" t="s">
        <v>9426</v>
      </c>
      <c r="D9700" s="8">
        <v>0.0</v>
      </c>
      <c r="E9700" s="1"/>
      <c r="F9700" s="1">
        <v>2.0</v>
      </c>
      <c r="G9700" s="1"/>
      <c r="H9700" s="1"/>
    </row>
    <row r="9701">
      <c r="A9701" s="1" t="s">
        <v>252</v>
      </c>
      <c r="B9701" s="7" t="s">
        <v>291</v>
      </c>
      <c r="C9701" s="1" t="s">
        <v>9427</v>
      </c>
      <c r="D9701" s="8">
        <v>0.0</v>
      </c>
      <c r="E9701" s="1"/>
      <c r="F9701" s="1">
        <v>2.0</v>
      </c>
      <c r="G9701" s="1"/>
      <c r="H9701" s="1"/>
    </row>
    <row r="9702">
      <c r="A9702" s="1" t="s">
        <v>252</v>
      </c>
      <c r="B9702" s="7" t="s">
        <v>291</v>
      </c>
      <c r="C9702" s="1" t="s">
        <v>9428</v>
      </c>
      <c r="D9702" s="8">
        <v>0.0</v>
      </c>
      <c r="E9702" s="1"/>
      <c r="F9702" s="1">
        <v>2.0</v>
      </c>
      <c r="G9702" s="1"/>
      <c r="H9702" s="1"/>
    </row>
    <row r="9703">
      <c r="A9703" s="1" t="s">
        <v>252</v>
      </c>
      <c r="B9703" s="7" t="s">
        <v>291</v>
      </c>
      <c r="C9703" s="1" t="s">
        <v>9429</v>
      </c>
      <c r="D9703" s="8">
        <v>0.0</v>
      </c>
      <c r="E9703" s="1"/>
      <c r="F9703" s="1">
        <v>1.0</v>
      </c>
      <c r="G9703" s="1"/>
      <c r="H9703" s="1"/>
    </row>
    <row r="9704">
      <c r="A9704" s="1" t="s">
        <v>252</v>
      </c>
      <c r="B9704" s="7" t="s">
        <v>291</v>
      </c>
      <c r="C9704" s="1" t="s">
        <v>9430</v>
      </c>
      <c r="D9704" s="8">
        <v>0.0</v>
      </c>
      <c r="E9704" s="1"/>
      <c r="F9704" s="1">
        <v>2.0</v>
      </c>
      <c r="G9704" s="1"/>
      <c r="H9704" s="1"/>
    </row>
    <row r="9705">
      <c r="A9705" s="1" t="s">
        <v>252</v>
      </c>
      <c r="B9705" s="7" t="s">
        <v>291</v>
      </c>
      <c r="C9705" s="1" t="s">
        <v>9431</v>
      </c>
      <c r="D9705" s="8">
        <v>0.0</v>
      </c>
      <c r="E9705" s="1"/>
      <c r="F9705" s="1">
        <v>1.0</v>
      </c>
      <c r="G9705" s="1"/>
      <c r="H9705" s="1"/>
    </row>
    <row r="9706">
      <c r="A9706" s="1" t="s">
        <v>252</v>
      </c>
      <c r="B9706" s="7" t="s">
        <v>291</v>
      </c>
      <c r="C9706" s="1" t="s">
        <v>9432</v>
      </c>
      <c r="D9706" s="8">
        <v>0.0</v>
      </c>
      <c r="E9706" s="1"/>
      <c r="F9706" s="1">
        <v>3.0</v>
      </c>
      <c r="G9706" s="1"/>
      <c r="H9706" s="1"/>
    </row>
    <row r="9707">
      <c r="A9707" s="1" t="s">
        <v>252</v>
      </c>
      <c r="B9707" s="7" t="s">
        <v>291</v>
      </c>
      <c r="C9707" s="1" t="s">
        <v>9433</v>
      </c>
      <c r="D9707" s="8">
        <v>0.0</v>
      </c>
      <c r="E9707" s="1"/>
      <c r="F9707" s="1">
        <v>5.0</v>
      </c>
      <c r="G9707" s="1"/>
      <c r="H9707" s="1"/>
    </row>
    <row r="9708">
      <c r="A9708" s="1" t="s">
        <v>252</v>
      </c>
      <c r="B9708" s="7" t="s">
        <v>291</v>
      </c>
      <c r="C9708" s="1" t="s">
        <v>4627</v>
      </c>
      <c r="D9708" s="8">
        <v>0.0</v>
      </c>
      <c r="E9708" s="1"/>
      <c r="F9708" s="1">
        <v>3.0</v>
      </c>
      <c r="G9708" s="1"/>
      <c r="H9708" s="1"/>
    </row>
    <row r="9709">
      <c r="A9709" s="1" t="s">
        <v>252</v>
      </c>
      <c r="B9709" s="7" t="s">
        <v>291</v>
      </c>
      <c r="C9709" s="1" t="s">
        <v>9434</v>
      </c>
      <c r="D9709" s="8">
        <v>0.0</v>
      </c>
      <c r="E9709" s="1"/>
      <c r="F9709" s="1">
        <v>1.0</v>
      </c>
      <c r="G9709" s="1"/>
      <c r="H9709" s="1"/>
    </row>
    <row r="9710">
      <c r="A9710" s="1" t="s">
        <v>252</v>
      </c>
      <c r="B9710" s="7" t="s">
        <v>291</v>
      </c>
      <c r="C9710" s="1" t="s">
        <v>9435</v>
      </c>
      <c r="D9710" s="8">
        <v>0.0</v>
      </c>
      <c r="E9710" s="1"/>
      <c r="F9710" s="1">
        <v>2.0</v>
      </c>
      <c r="G9710" s="1"/>
      <c r="H9710" s="1"/>
    </row>
    <row r="9711">
      <c r="A9711" s="1" t="s">
        <v>252</v>
      </c>
      <c r="B9711" s="7" t="s">
        <v>291</v>
      </c>
      <c r="C9711" s="1" t="s">
        <v>9436</v>
      </c>
      <c r="D9711" s="8">
        <v>0.0</v>
      </c>
      <c r="E9711" s="1"/>
      <c r="F9711" s="1">
        <v>1.0</v>
      </c>
      <c r="G9711" s="1"/>
      <c r="H9711" s="1"/>
    </row>
    <row r="9712">
      <c r="A9712" s="1" t="s">
        <v>252</v>
      </c>
      <c r="B9712" s="7" t="s">
        <v>291</v>
      </c>
      <c r="C9712" s="1" t="s">
        <v>4645</v>
      </c>
      <c r="D9712" s="8">
        <v>0.0</v>
      </c>
      <c r="E9712" s="1"/>
      <c r="F9712" s="1">
        <v>1.0</v>
      </c>
      <c r="G9712" s="1"/>
      <c r="H9712" s="1"/>
    </row>
    <row r="9713">
      <c r="A9713" s="1" t="s">
        <v>252</v>
      </c>
      <c r="B9713" s="7" t="s">
        <v>291</v>
      </c>
      <c r="C9713" s="1" t="s">
        <v>4635</v>
      </c>
      <c r="D9713" s="8">
        <v>0.0</v>
      </c>
      <c r="E9713" s="1"/>
      <c r="F9713" s="1">
        <v>1.0</v>
      </c>
      <c r="G9713" s="1"/>
      <c r="H9713" s="1"/>
    </row>
    <row r="9714">
      <c r="A9714" s="1" t="s">
        <v>252</v>
      </c>
      <c r="B9714" s="7" t="s">
        <v>291</v>
      </c>
      <c r="C9714" s="1" t="s">
        <v>9437</v>
      </c>
      <c r="D9714" s="8">
        <v>0.0</v>
      </c>
      <c r="E9714" s="1"/>
      <c r="F9714" s="1">
        <v>1.0</v>
      </c>
      <c r="G9714" s="1"/>
      <c r="H9714" s="1"/>
    </row>
    <row r="9715">
      <c r="A9715" s="1" t="s">
        <v>252</v>
      </c>
      <c r="B9715" s="7" t="s">
        <v>291</v>
      </c>
      <c r="C9715" s="1" t="s">
        <v>9438</v>
      </c>
      <c r="D9715" s="8">
        <v>0.0</v>
      </c>
      <c r="E9715" s="1"/>
      <c r="F9715" s="1">
        <v>1.0</v>
      </c>
      <c r="G9715" s="1"/>
      <c r="H9715" s="1"/>
    </row>
    <row r="9716">
      <c r="A9716" s="1" t="s">
        <v>252</v>
      </c>
      <c r="B9716" s="7" t="s">
        <v>292</v>
      </c>
      <c r="C9716" s="1" t="s">
        <v>9218</v>
      </c>
      <c r="D9716" s="8">
        <v>0.0</v>
      </c>
      <c r="E9716" s="1"/>
      <c r="F9716" s="1">
        <v>1.0</v>
      </c>
      <c r="G9716" s="1"/>
      <c r="H9716" s="1"/>
    </row>
    <row r="9717">
      <c r="A9717" s="1" t="s">
        <v>252</v>
      </c>
      <c r="B9717" s="7" t="s">
        <v>292</v>
      </c>
      <c r="C9717" s="1" t="s">
        <v>9439</v>
      </c>
      <c r="D9717" s="8">
        <v>0.0</v>
      </c>
      <c r="E9717" s="1"/>
      <c r="F9717" s="1">
        <v>1.0</v>
      </c>
      <c r="G9717" s="1"/>
      <c r="H9717" s="1"/>
    </row>
    <row r="9718">
      <c r="A9718" s="1" t="s">
        <v>252</v>
      </c>
      <c r="B9718" s="7" t="s">
        <v>292</v>
      </c>
      <c r="C9718" s="1" t="s">
        <v>9440</v>
      </c>
      <c r="D9718" s="8">
        <v>0.0</v>
      </c>
      <c r="E9718" s="1"/>
      <c r="F9718" s="1">
        <v>1.0</v>
      </c>
      <c r="G9718" s="1"/>
      <c r="H9718" s="1"/>
    </row>
    <row r="9719">
      <c r="A9719" s="1" t="s">
        <v>252</v>
      </c>
      <c r="B9719" s="7" t="s">
        <v>292</v>
      </c>
      <c r="C9719" s="1" t="s">
        <v>9441</v>
      </c>
      <c r="D9719" s="8">
        <v>0.0</v>
      </c>
      <c r="E9719" s="1"/>
      <c r="F9719" s="1">
        <v>1.3</v>
      </c>
      <c r="G9719" s="1"/>
      <c r="H9719" s="1"/>
    </row>
    <row r="9720">
      <c r="A9720" s="1" t="s">
        <v>252</v>
      </c>
      <c r="B9720" s="7" t="s">
        <v>292</v>
      </c>
      <c r="C9720" s="1" t="s">
        <v>9442</v>
      </c>
      <c r="D9720" s="8">
        <v>0.0</v>
      </c>
      <c r="E9720" s="1"/>
      <c r="F9720" s="1">
        <v>1.0</v>
      </c>
      <c r="G9720" s="1"/>
      <c r="H9720" s="1"/>
    </row>
    <row r="9721">
      <c r="A9721" s="1" t="s">
        <v>252</v>
      </c>
      <c r="B9721" s="7" t="s">
        <v>292</v>
      </c>
      <c r="C9721" s="1" t="s">
        <v>9443</v>
      </c>
      <c r="D9721" s="8">
        <v>0.0</v>
      </c>
      <c r="E9721" s="1"/>
      <c r="F9721" s="1">
        <v>1.0</v>
      </c>
      <c r="G9721" s="1"/>
      <c r="H9721" s="1"/>
    </row>
    <row r="9722">
      <c r="A9722" s="1" t="s">
        <v>252</v>
      </c>
      <c r="B9722" s="7" t="s">
        <v>292</v>
      </c>
      <c r="C9722" s="1" t="s">
        <v>9444</v>
      </c>
      <c r="D9722" s="8">
        <v>0.0</v>
      </c>
      <c r="E9722" s="1"/>
      <c r="F9722" s="1">
        <v>1.0</v>
      </c>
      <c r="G9722" s="1"/>
      <c r="H9722" s="1"/>
    </row>
    <row r="9723">
      <c r="A9723" s="1" t="s">
        <v>252</v>
      </c>
      <c r="B9723" s="7" t="s">
        <v>292</v>
      </c>
      <c r="C9723" s="1" t="s">
        <v>9445</v>
      </c>
      <c r="D9723" s="8">
        <v>0.0</v>
      </c>
      <c r="E9723" s="1"/>
      <c r="F9723" s="1">
        <v>1.6</v>
      </c>
      <c r="G9723" s="1"/>
      <c r="H9723" s="1"/>
    </row>
    <row r="9724">
      <c r="A9724" s="1" t="s">
        <v>252</v>
      </c>
      <c r="B9724" s="7" t="s">
        <v>292</v>
      </c>
      <c r="C9724" s="1" t="s">
        <v>9446</v>
      </c>
      <c r="D9724" s="8">
        <v>0.0</v>
      </c>
      <c r="E9724" s="1"/>
      <c r="F9724" s="1">
        <v>1.0</v>
      </c>
      <c r="G9724" s="1"/>
      <c r="H9724" s="1"/>
    </row>
    <row r="9725">
      <c r="A9725" s="1" t="s">
        <v>252</v>
      </c>
      <c r="B9725" s="7" t="s">
        <v>292</v>
      </c>
      <c r="C9725" s="1" t="s">
        <v>9447</v>
      </c>
      <c r="D9725" s="8">
        <v>0.0</v>
      </c>
      <c r="E9725" s="1"/>
      <c r="F9725" s="1">
        <v>1.0</v>
      </c>
      <c r="G9725" s="1"/>
      <c r="H9725" s="1"/>
    </row>
    <row r="9726">
      <c r="A9726" s="1" t="s">
        <v>252</v>
      </c>
      <c r="B9726" s="7" t="s">
        <v>292</v>
      </c>
      <c r="C9726" s="1" t="s">
        <v>9448</v>
      </c>
      <c r="D9726" s="8">
        <v>0.0</v>
      </c>
      <c r="E9726" s="1"/>
      <c r="F9726" s="1">
        <v>1.0</v>
      </c>
      <c r="G9726" s="1"/>
      <c r="H9726" s="1"/>
    </row>
    <row r="9727">
      <c r="A9727" s="1" t="s">
        <v>252</v>
      </c>
      <c r="B9727" s="7" t="s">
        <v>292</v>
      </c>
      <c r="C9727" s="1" t="s">
        <v>9449</v>
      </c>
      <c r="D9727" s="8">
        <v>0.0</v>
      </c>
      <c r="E9727" s="1"/>
      <c r="F9727" s="1">
        <v>1.0</v>
      </c>
      <c r="G9727" s="1"/>
      <c r="H9727" s="1"/>
    </row>
    <row r="9728">
      <c r="A9728" s="1" t="s">
        <v>252</v>
      </c>
      <c r="B9728" s="7" t="s">
        <v>292</v>
      </c>
      <c r="C9728" s="1" t="s">
        <v>9450</v>
      </c>
      <c r="D9728" s="8">
        <v>0.0</v>
      </c>
      <c r="E9728" s="1"/>
      <c r="F9728" s="1">
        <v>1.0</v>
      </c>
      <c r="G9728" s="1"/>
      <c r="H9728" s="1"/>
    </row>
    <row r="9729">
      <c r="A9729" s="1" t="s">
        <v>252</v>
      </c>
      <c r="B9729" s="7" t="s">
        <v>292</v>
      </c>
      <c r="C9729" s="1" t="s">
        <v>9451</v>
      </c>
      <c r="D9729" s="8">
        <v>0.0</v>
      </c>
      <c r="E9729" s="1"/>
      <c r="F9729" s="1">
        <v>1.0</v>
      </c>
      <c r="G9729" s="1"/>
      <c r="H9729" s="1"/>
    </row>
    <row r="9730">
      <c r="A9730" s="1" t="s">
        <v>252</v>
      </c>
      <c r="B9730" s="7" t="s">
        <v>292</v>
      </c>
      <c r="C9730" s="1" t="s">
        <v>9452</v>
      </c>
      <c r="D9730" s="8">
        <v>0.0</v>
      </c>
      <c r="E9730" s="1"/>
      <c r="F9730" s="1">
        <v>1.0</v>
      </c>
      <c r="G9730" s="1"/>
      <c r="H9730" s="1"/>
    </row>
    <row r="9731">
      <c r="A9731" s="1" t="s">
        <v>252</v>
      </c>
      <c r="B9731" s="7" t="s">
        <v>292</v>
      </c>
      <c r="C9731" s="1" t="s">
        <v>9453</v>
      </c>
      <c r="D9731" s="8">
        <v>0.0</v>
      </c>
      <c r="E9731" s="1"/>
      <c r="F9731" s="1">
        <v>4.7</v>
      </c>
      <c r="G9731" s="1"/>
      <c r="H9731" s="1"/>
    </row>
    <row r="9732">
      <c r="A9732" s="1" t="s">
        <v>252</v>
      </c>
      <c r="B9732" s="7" t="s">
        <v>292</v>
      </c>
      <c r="C9732" s="1" t="s">
        <v>9454</v>
      </c>
      <c r="D9732" s="8">
        <v>0.0</v>
      </c>
      <c r="E9732" s="1"/>
      <c r="F9732" s="1">
        <v>1.0</v>
      </c>
      <c r="G9732" s="1"/>
      <c r="H9732" s="1"/>
    </row>
    <row r="9733">
      <c r="A9733" s="1" t="s">
        <v>252</v>
      </c>
      <c r="B9733" s="7" t="s">
        <v>292</v>
      </c>
      <c r="C9733" s="1" t="s">
        <v>9455</v>
      </c>
      <c r="D9733" s="8">
        <v>0.0</v>
      </c>
      <c r="E9733" s="1"/>
      <c r="F9733" s="1">
        <v>6.0</v>
      </c>
      <c r="G9733" s="1"/>
      <c r="H9733" s="1"/>
    </row>
    <row r="9734">
      <c r="A9734" s="1" t="s">
        <v>252</v>
      </c>
      <c r="B9734" s="7" t="s">
        <v>292</v>
      </c>
      <c r="C9734" s="1" t="s">
        <v>9365</v>
      </c>
      <c r="D9734" s="8">
        <v>0.0</v>
      </c>
      <c r="E9734" s="1"/>
      <c r="F9734" s="1">
        <v>44.5</v>
      </c>
      <c r="G9734" s="1"/>
      <c r="H9734" s="1"/>
    </row>
    <row r="9735">
      <c r="A9735" s="1" t="s">
        <v>252</v>
      </c>
      <c r="B9735" s="7" t="s">
        <v>292</v>
      </c>
      <c r="C9735" s="1" t="s">
        <v>9456</v>
      </c>
      <c r="D9735" s="8">
        <v>0.0</v>
      </c>
      <c r="E9735" s="1"/>
      <c r="F9735" s="1">
        <v>1.0</v>
      </c>
      <c r="G9735" s="1"/>
      <c r="H9735" s="1"/>
    </row>
    <row r="9736">
      <c r="A9736" s="1" t="s">
        <v>252</v>
      </c>
      <c r="B9736" s="7" t="s">
        <v>292</v>
      </c>
      <c r="C9736" s="1" t="s">
        <v>9457</v>
      </c>
      <c r="D9736" s="8">
        <v>0.0</v>
      </c>
      <c r="E9736" s="1"/>
      <c r="F9736" s="1">
        <v>1.0</v>
      </c>
      <c r="G9736" s="1"/>
      <c r="H9736" s="1"/>
    </row>
    <row r="9737">
      <c r="A9737" s="1" t="s">
        <v>252</v>
      </c>
      <c r="B9737" s="7" t="s">
        <v>292</v>
      </c>
      <c r="C9737" s="1" t="s">
        <v>9458</v>
      </c>
      <c r="D9737" s="8">
        <v>0.0</v>
      </c>
      <c r="E9737" s="1"/>
      <c r="F9737" s="1">
        <v>2.0</v>
      </c>
      <c r="G9737" s="1"/>
      <c r="H9737" s="1"/>
    </row>
    <row r="9738">
      <c r="A9738" s="1" t="s">
        <v>252</v>
      </c>
      <c r="B9738" s="7" t="s">
        <v>292</v>
      </c>
      <c r="C9738" s="1" t="s">
        <v>9459</v>
      </c>
      <c r="D9738" s="8">
        <v>0.0</v>
      </c>
      <c r="E9738" s="1"/>
      <c r="F9738" s="1">
        <v>1.0</v>
      </c>
      <c r="G9738" s="1"/>
      <c r="H9738" s="1"/>
    </row>
    <row r="9739">
      <c r="A9739" s="1" t="s">
        <v>252</v>
      </c>
      <c r="B9739" s="7" t="s">
        <v>292</v>
      </c>
      <c r="C9739" s="1" t="s">
        <v>9460</v>
      </c>
      <c r="D9739" s="8">
        <v>0.0</v>
      </c>
      <c r="E9739" s="1"/>
      <c r="F9739" s="1">
        <v>4.0</v>
      </c>
      <c r="G9739" s="1"/>
      <c r="H9739" s="1"/>
    </row>
    <row r="9740">
      <c r="A9740" s="1" t="s">
        <v>252</v>
      </c>
      <c r="B9740" s="7" t="s">
        <v>292</v>
      </c>
      <c r="C9740" s="1" t="s">
        <v>9461</v>
      </c>
      <c r="D9740" s="8">
        <v>0.0</v>
      </c>
      <c r="E9740" s="1"/>
      <c r="F9740" s="1">
        <v>1.0</v>
      </c>
      <c r="G9740" s="1"/>
      <c r="H9740" s="1"/>
    </row>
    <row r="9741">
      <c r="A9741" s="1" t="s">
        <v>252</v>
      </c>
      <c r="B9741" s="7" t="s">
        <v>292</v>
      </c>
      <c r="C9741" s="1" t="s">
        <v>9462</v>
      </c>
      <c r="D9741" s="8">
        <v>0.0</v>
      </c>
      <c r="E9741" s="1"/>
      <c r="F9741" s="1">
        <v>1.0</v>
      </c>
      <c r="G9741" s="1"/>
      <c r="H9741" s="1"/>
    </row>
    <row r="9742">
      <c r="A9742" s="1" t="s">
        <v>252</v>
      </c>
      <c r="B9742" s="7" t="s">
        <v>292</v>
      </c>
      <c r="C9742" s="1" t="s">
        <v>9463</v>
      </c>
      <c r="D9742" s="8">
        <v>0.0</v>
      </c>
      <c r="E9742" s="1"/>
      <c r="F9742" s="1">
        <v>19.0</v>
      </c>
      <c r="G9742" s="1"/>
      <c r="H9742" s="1"/>
    </row>
    <row r="9743">
      <c r="A9743" s="1" t="s">
        <v>252</v>
      </c>
      <c r="B9743" s="7" t="s">
        <v>292</v>
      </c>
      <c r="C9743" s="1" t="s">
        <v>9464</v>
      </c>
      <c r="D9743" s="8">
        <v>0.0</v>
      </c>
      <c r="E9743" s="1"/>
      <c r="F9743" s="1">
        <v>1.0</v>
      </c>
      <c r="G9743" s="1"/>
      <c r="H9743" s="1"/>
    </row>
    <row r="9744">
      <c r="A9744" s="1" t="s">
        <v>252</v>
      </c>
      <c r="B9744" s="7" t="s">
        <v>292</v>
      </c>
      <c r="C9744" s="1" t="s">
        <v>9465</v>
      </c>
      <c r="D9744" s="8">
        <v>0.0</v>
      </c>
      <c r="E9744" s="1"/>
      <c r="F9744" s="1">
        <v>1.0</v>
      </c>
      <c r="G9744" s="1"/>
      <c r="H9744" s="1"/>
    </row>
    <row r="9745">
      <c r="A9745" s="1" t="s">
        <v>252</v>
      </c>
      <c r="B9745" s="7" t="s">
        <v>292</v>
      </c>
      <c r="C9745" s="1" t="s">
        <v>9466</v>
      </c>
      <c r="D9745" s="8">
        <v>0.0</v>
      </c>
      <c r="E9745" s="1"/>
      <c r="F9745" s="1">
        <v>1.0</v>
      </c>
      <c r="G9745" s="1"/>
      <c r="H9745" s="1"/>
    </row>
    <row r="9746">
      <c r="A9746" s="1" t="s">
        <v>252</v>
      </c>
      <c r="B9746" s="7" t="s">
        <v>292</v>
      </c>
      <c r="C9746" s="1" t="s">
        <v>9467</v>
      </c>
      <c r="D9746" s="8">
        <v>0.0</v>
      </c>
      <c r="E9746" s="1"/>
      <c r="F9746" s="1">
        <v>1.0</v>
      </c>
      <c r="G9746" s="1"/>
      <c r="H9746" s="1"/>
    </row>
    <row r="9747">
      <c r="A9747" s="1" t="s">
        <v>252</v>
      </c>
      <c r="B9747" s="7" t="s">
        <v>292</v>
      </c>
      <c r="C9747" s="1" t="s">
        <v>9468</v>
      </c>
      <c r="D9747" s="8">
        <v>0.0</v>
      </c>
      <c r="E9747" s="1"/>
      <c r="F9747" s="1">
        <v>1.0</v>
      </c>
      <c r="G9747" s="1"/>
      <c r="H9747" s="1"/>
    </row>
    <row r="9748">
      <c r="A9748" s="1" t="s">
        <v>252</v>
      </c>
      <c r="B9748" s="7" t="s">
        <v>292</v>
      </c>
      <c r="C9748" s="1" t="s">
        <v>9469</v>
      </c>
      <c r="D9748" s="8">
        <v>0.0</v>
      </c>
      <c r="E9748" s="1"/>
      <c r="F9748" s="1">
        <v>2.0</v>
      </c>
      <c r="G9748" s="1"/>
      <c r="H9748" s="1"/>
    </row>
    <row r="9749">
      <c r="A9749" s="1" t="s">
        <v>252</v>
      </c>
      <c r="B9749" s="7" t="s">
        <v>292</v>
      </c>
      <c r="C9749" s="1" t="s">
        <v>9470</v>
      </c>
      <c r="D9749" s="8">
        <v>0.0</v>
      </c>
      <c r="E9749" s="1"/>
      <c r="F9749" s="1">
        <v>3.0</v>
      </c>
      <c r="G9749" s="1"/>
      <c r="H9749" s="1"/>
    </row>
    <row r="9750">
      <c r="A9750" s="1" t="s">
        <v>252</v>
      </c>
      <c r="B9750" s="7" t="s">
        <v>292</v>
      </c>
      <c r="C9750" s="1" t="s">
        <v>9471</v>
      </c>
      <c r="D9750" s="8">
        <v>0.0</v>
      </c>
      <c r="E9750" s="1"/>
      <c r="F9750" s="1">
        <v>2.0</v>
      </c>
      <c r="G9750" s="1"/>
      <c r="H9750" s="1"/>
    </row>
    <row r="9751">
      <c r="A9751" s="1" t="s">
        <v>252</v>
      </c>
      <c r="B9751" s="7" t="s">
        <v>292</v>
      </c>
      <c r="C9751" s="1" t="s">
        <v>9472</v>
      </c>
      <c r="D9751" s="8">
        <v>0.0</v>
      </c>
      <c r="E9751" s="1"/>
      <c r="F9751" s="1">
        <v>1.0</v>
      </c>
      <c r="G9751" s="1"/>
      <c r="H9751" s="1"/>
    </row>
    <row r="9752">
      <c r="A9752" s="1" t="s">
        <v>252</v>
      </c>
      <c r="B9752" s="7" t="s">
        <v>292</v>
      </c>
      <c r="C9752" s="1" t="s">
        <v>9473</v>
      </c>
      <c r="D9752" s="8">
        <v>0.0</v>
      </c>
      <c r="E9752" s="1"/>
      <c r="F9752" s="1">
        <v>3.0</v>
      </c>
      <c r="G9752" s="1"/>
      <c r="H9752" s="1"/>
    </row>
    <row r="9753">
      <c r="A9753" s="1" t="s">
        <v>252</v>
      </c>
      <c r="B9753" s="7" t="s">
        <v>292</v>
      </c>
      <c r="C9753" s="1" t="s">
        <v>9474</v>
      </c>
      <c r="D9753" s="8">
        <v>0.0</v>
      </c>
      <c r="E9753" s="1"/>
      <c r="F9753" s="1">
        <v>1.0</v>
      </c>
      <c r="G9753" s="1"/>
      <c r="H9753" s="1"/>
    </row>
    <row r="9754">
      <c r="A9754" s="1" t="s">
        <v>252</v>
      </c>
      <c r="B9754" s="7" t="s">
        <v>292</v>
      </c>
      <c r="C9754" s="1" t="s">
        <v>9475</v>
      </c>
      <c r="D9754" s="8">
        <v>0.0</v>
      </c>
      <c r="E9754" s="1"/>
      <c r="F9754" s="1">
        <v>1.0</v>
      </c>
      <c r="G9754" s="1"/>
      <c r="H9754" s="1"/>
    </row>
    <row r="9755">
      <c r="A9755" s="1" t="s">
        <v>252</v>
      </c>
      <c r="B9755" s="7" t="s">
        <v>292</v>
      </c>
      <c r="C9755" s="1" t="s">
        <v>9476</v>
      </c>
      <c r="D9755" s="8">
        <v>0.0</v>
      </c>
      <c r="E9755" s="1"/>
      <c r="F9755" s="1">
        <v>3.0</v>
      </c>
      <c r="G9755" s="1"/>
      <c r="H9755" s="1"/>
    </row>
    <row r="9756">
      <c r="A9756" s="1" t="s">
        <v>252</v>
      </c>
      <c r="B9756" s="7" t="s">
        <v>292</v>
      </c>
      <c r="C9756" s="1" t="s">
        <v>9477</v>
      </c>
      <c r="D9756" s="8">
        <v>0.0</v>
      </c>
      <c r="E9756" s="1"/>
      <c r="F9756" s="1">
        <v>4.0</v>
      </c>
      <c r="G9756" s="1"/>
      <c r="H9756" s="1"/>
    </row>
    <row r="9757">
      <c r="A9757" s="1" t="s">
        <v>252</v>
      </c>
      <c r="B9757" s="7" t="s">
        <v>292</v>
      </c>
      <c r="C9757" s="1" t="s">
        <v>9478</v>
      </c>
      <c r="D9757" s="8">
        <v>0.0</v>
      </c>
      <c r="E9757" s="1"/>
      <c r="F9757" s="1">
        <v>1.0</v>
      </c>
      <c r="G9757" s="1"/>
      <c r="H9757" s="1"/>
    </row>
    <row r="9758">
      <c r="A9758" s="1" t="s">
        <v>252</v>
      </c>
      <c r="B9758" s="7" t="s">
        <v>292</v>
      </c>
      <c r="C9758" s="1" t="s">
        <v>9479</v>
      </c>
      <c r="D9758" s="8">
        <v>0.0</v>
      </c>
      <c r="E9758" s="1"/>
      <c r="F9758" s="1">
        <v>1.0</v>
      </c>
      <c r="G9758" s="1"/>
      <c r="H9758" s="1"/>
    </row>
    <row r="9759">
      <c r="A9759" s="1" t="s">
        <v>252</v>
      </c>
      <c r="B9759" s="7" t="s">
        <v>292</v>
      </c>
      <c r="C9759" s="1" t="s">
        <v>9480</v>
      </c>
      <c r="D9759" s="8">
        <v>0.0</v>
      </c>
      <c r="E9759" s="1"/>
      <c r="F9759" s="1">
        <v>1.0</v>
      </c>
      <c r="G9759" s="1"/>
      <c r="H9759" s="1"/>
    </row>
    <row r="9760">
      <c r="A9760" s="1" t="s">
        <v>252</v>
      </c>
      <c r="B9760" s="7" t="s">
        <v>292</v>
      </c>
      <c r="C9760" s="1" t="s">
        <v>9481</v>
      </c>
      <c r="D9760" s="8">
        <v>0.0</v>
      </c>
      <c r="E9760" s="1"/>
      <c r="F9760" s="1">
        <v>1.0</v>
      </c>
      <c r="G9760" s="1"/>
      <c r="H9760" s="1"/>
    </row>
    <row r="9761">
      <c r="A9761" s="1" t="s">
        <v>252</v>
      </c>
      <c r="B9761" s="7" t="s">
        <v>292</v>
      </c>
      <c r="C9761" s="1" t="s">
        <v>9482</v>
      </c>
      <c r="D9761" s="8">
        <v>0.0</v>
      </c>
      <c r="E9761" s="1"/>
      <c r="F9761" s="1">
        <v>3.0</v>
      </c>
      <c r="G9761" s="1"/>
      <c r="H9761" s="1"/>
    </row>
    <row r="9762">
      <c r="A9762" s="1" t="s">
        <v>252</v>
      </c>
      <c r="B9762" s="7" t="s">
        <v>292</v>
      </c>
      <c r="C9762" s="1" t="s">
        <v>9483</v>
      </c>
      <c r="D9762" s="8">
        <v>0.0</v>
      </c>
      <c r="E9762" s="1"/>
      <c r="F9762" s="1">
        <v>1.0</v>
      </c>
      <c r="G9762" s="1"/>
      <c r="H9762" s="1"/>
    </row>
    <row r="9763">
      <c r="A9763" s="1" t="s">
        <v>252</v>
      </c>
      <c r="B9763" s="7" t="s">
        <v>292</v>
      </c>
      <c r="C9763" s="1" t="s">
        <v>9484</v>
      </c>
      <c r="D9763" s="8">
        <v>0.0</v>
      </c>
      <c r="E9763" s="1"/>
      <c r="F9763" s="1">
        <v>3.0</v>
      </c>
      <c r="G9763" s="1"/>
      <c r="H9763" s="1"/>
    </row>
    <row r="9764">
      <c r="A9764" s="1" t="s">
        <v>252</v>
      </c>
      <c r="B9764" s="7" t="s">
        <v>292</v>
      </c>
      <c r="C9764" s="1" t="s">
        <v>9485</v>
      </c>
      <c r="D9764" s="8">
        <v>0.0</v>
      </c>
      <c r="E9764" s="1"/>
      <c r="F9764" s="1">
        <v>1.0</v>
      </c>
      <c r="G9764" s="1"/>
      <c r="H9764" s="1"/>
    </row>
    <row r="9765">
      <c r="A9765" s="1" t="s">
        <v>252</v>
      </c>
      <c r="B9765" s="7" t="s">
        <v>292</v>
      </c>
      <c r="C9765" s="1" t="s">
        <v>9486</v>
      </c>
      <c r="D9765" s="8">
        <v>0.0</v>
      </c>
      <c r="E9765" s="1"/>
      <c r="F9765" s="1">
        <v>1.0</v>
      </c>
      <c r="G9765" s="1"/>
      <c r="H9765" s="1"/>
    </row>
    <row r="9766">
      <c r="A9766" s="1" t="s">
        <v>252</v>
      </c>
      <c r="B9766" s="7" t="s">
        <v>292</v>
      </c>
      <c r="C9766" s="1" t="s">
        <v>9487</v>
      </c>
      <c r="D9766" s="8">
        <v>0.0</v>
      </c>
      <c r="E9766" s="1"/>
      <c r="F9766" s="1">
        <v>1.0</v>
      </c>
      <c r="G9766" s="1"/>
      <c r="H9766" s="1"/>
    </row>
    <row r="9767">
      <c r="A9767" s="1" t="s">
        <v>252</v>
      </c>
      <c r="B9767" s="7" t="s">
        <v>293</v>
      </c>
      <c r="C9767" s="1" t="s">
        <v>9488</v>
      </c>
      <c r="D9767" s="8">
        <v>0.0</v>
      </c>
      <c r="E9767" s="1"/>
      <c r="F9767" s="1">
        <v>1.4</v>
      </c>
      <c r="G9767" s="1"/>
      <c r="H9767" s="1"/>
    </row>
    <row r="9768">
      <c r="A9768" s="1" t="s">
        <v>252</v>
      </c>
      <c r="B9768" s="7" t="s">
        <v>293</v>
      </c>
      <c r="C9768" s="1" t="s">
        <v>9489</v>
      </c>
      <c r="D9768" s="8">
        <v>0.0</v>
      </c>
      <c r="E9768" s="1"/>
      <c r="F9768" s="1">
        <v>1.0</v>
      </c>
      <c r="G9768" s="1"/>
      <c r="H9768" s="1"/>
    </row>
    <row r="9769">
      <c r="A9769" s="1" t="s">
        <v>252</v>
      </c>
      <c r="B9769" s="7" t="s">
        <v>293</v>
      </c>
      <c r="C9769" s="1" t="s">
        <v>9490</v>
      </c>
      <c r="D9769" s="8">
        <v>0.0</v>
      </c>
      <c r="E9769" s="1"/>
      <c r="F9769" s="1">
        <v>4.6</v>
      </c>
      <c r="G9769" s="1"/>
      <c r="H9769" s="1"/>
    </row>
    <row r="9770">
      <c r="A9770" s="1" t="s">
        <v>252</v>
      </c>
      <c r="B9770" s="7" t="s">
        <v>293</v>
      </c>
      <c r="C9770" s="1" t="s">
        <v>9491</v>
      </c>
      <c r="D9770" s="8">
        <v>0.0</v>
      </c>
      <c r="E9770" s="1"/>
      <c r="F9770" s="1">
        <v>3.8</v>
      </c>
      <c r="G9770" s="1"/>
      <c r="H9770" s="1"/>
    </row>
    <row r="9771">
      <c r="A9771" s="1" t="s">
        <v>252</v>
      </c>
      <c r="B9771" s="7" t="s">
        <v>293</v>
      </c>
      <c r="C9771" s="1" t="s">
        <v>9492</v>
      </c>
      <c r="D9771" s="8">
        <v>0.0</v>
      </c>
      <c r="E9771" s="1"/>
      <c r="F9771" s="1">
        <v>1.0</v>
      </c>
      <c r="G9771" s="1"/>
      <c r="H9771" s="1"/>
    </row>
    <row r="9772">
      <c r="A9772" s="1" t="s">
        <v>252</v>
      </c>
      <c r="B9772" s="7" t="s">
        <v>293</v>
      </c>
      <c r="C9772" s="1" t="s">
        <v>9493</v>
      </c>
      <c r="D9772" s="8">
        <v>0.0</v>
      </c>
      <c r="E9772" s="1"/>
      <c r="F9772" s="1">
        <v>1.0</v>
      </c>
      <c r="G9772" s="1"/>
      <c r="H9772" s="1"/>
    </row>
    <row r="9773">
      <c r="A9773" s="1" t="s">
        <v>252</v>
      </c>
      <c r="B9773" s="7" t="s">
        <v>293</v>
      </c>
      <c r="C9773" s="1" t="s">
        <v>9494</v>
      </c>
      <c r="D9773" s="8">
        <v>0.0</v>
      </c>
      <c r="E9773" s="1"/>
      <c r="F9773" s="1">
        <v>1.0</v>
      </c>
      <c r="G9773" s="1"/>
      <c r="H9773" s="1"/>
    </row>
    <row r="9774">
      <c r="A9774" s="1" t="s">
        <v>252</v>
      </c>
      <c r="B9774" s="7" t="s">
        <v>293</v>
      </c>
      <c r="C9774" s="1" t="s">
        <v>9495</v>
      </c>
      <c r="D9774" s="8">
        <v>0.0</v>
      </c>
      <c r="E9774" s="1"/>
      <c r="F9774" s="1">
        <v>1.0</v>
      </c>
      <c r="G9774" s="1"/>
      <c r="H9774" s="1"/>
    </row>
    <row r="9775">
      <c r="A9775" s="1" t="s">
        <v>252</v>
      </c>
      <c r="B9775" s="7" t="s">
        <v>293</v>
      </c>
      <c r="C9775" s="1" t="s">
        <v>9496</v>
      </c>
      <c r="D9775" s="8">
        <v>0.0</v>
      </c>
      <c r="E9775" s="1"/>
      <c r="F9775" s="1">
        <v>2.9</v>
      </c>
      <c r="G9775" s="1"/>
      <c r="H9775" s="1"/>
    </row>
    <row r="9776">
      <c r="A9776" s="1" t="s">
        <v>252</v>
      </c>
      <c r="B9776" s="7" t="s">
        <v>293</v>
      </c>
      <c r="C9776" s="1" t="s">
        <v>9497</v>
      </c>
      <c r="D9776" s="8">
        <v>0.0</v>
      </c>
      <c r="E9776" s="1"/>
      <c r="F9776" s="1">
        <v>2.2</v>
      </c>
      <c r="G9776" s="1"/>
      <c r="H9776" s="1"/>
    </row>
    <row r="9777">
      <c r="A9777" s="1" t="s">
        <v>252</v>
      </c>
      <c r="B9777" s="7" t="s">
        <v>293</v>
      </c>
      <c r="C9777" s="1" t="s">
        <v>9498</v>
      </c>
      <c r="D9777" s="8">
        <v>0.0</v>
      </c>
      <c r="E9777" s="1"/>
      <c r="F9777" s="1">
        <v>2.7</v>
      </c>
      <c r="G9777" s="1"/>
      <c r="H9777" s="1"/>
    </row>
    <row r="9778">
      <c r="A9778" s="1" t="s">
        <v>252</v>
      </c>
      <c r="B9778" s="7" t="s">
        <v>293</v>
      </c>
      <c r="C9778" s="1" t="s">
        <v>9499</v>
      </c>
      <c r="D9778" s="8">
        <v>0.0</v>
      </c>
      <c r="E9778" s="1"/>
      <c r="F9778" s="1">
        <v>2.2</v>
      </c>
      <c r="G9778" s="1"/>
      <c r="H9778" s="1"/>
    </row>
    <row r="9779">
      <c r="A9779" s="1" t="s">
        <v>252</v>
      </c>
      <c r="B9779" s="7" t="s">
        <v>293</v>
      </c>
      <c r="C9779" s="1" t="s">
        <v>9500</v>
      </c>
      <c r="D9779" s="8">
        <v>0.0</v>
      </c>
      <c r="E9779" s="1"/>
      <c r="F9779" s="1">
        <v>9.2</v>
      </c>
      <c r="G9779" s="1"/>
      <c r="H9779" s="1"/>
    </row>
    <row r="9780">
      <c r="A9780" s="1" t="s">
        <v>252</v>
      </c>
      <c r="B9780" s="7" t="s">
        <v>293</v>
      </c>
      <c r="C9780" s="1" t="s">
        <v>9501</v>
      </c>
      <c r="D9780" s="8">
        <v>0.0</v>
      </c>
      <c r="E9780" s="1"/>
      <c r="F9780" s="1">
        <v>1.0</v>
      </c>
      <c r="G9780" s="1"/>
      <c r="H9780" s="1"/>
    </row>
    <row r="9781">
      <c r="A9781" s="1" t="s">
        <v>252</v>
      </c>
      <c r="B9781" s="7" t="s">
        <v>293</v>
      </c>
      <c r="C9781" s="1" t="s">
        <v>9502</v>
      </c>
      <c r="D9781" s="8">
        <v>0.0</v>
      </c>
      <c r="E9781" s="1"/>
      <c r="F9781" s="1">
        <v>2.0</v>
      </c>
      <c r="G9781" s="1"/>
      <c r="H9781" s="1"/>
    </row>
    <row r="9782">
      <c r="A9782" s="1" t="s">
        <v>252</v>
      </c>
      <c r="B9782" s="7" t="s">
        <v>293</v>
      </c>
      <c r="C9782" s="1" t="s">
        <v>9503</v>
      </c>
      <c r="D9782" s="8">
        <v>0.0</v>
      </c>
      <c r="E9782" s="1"/>
      <c r="F9782" s="1">
        <v>1.0</v>
      </c>
      <c r="G9782" s="1"/>
      <c r="H9782" s="1"/>
    </row>
    <row r="9783">
      <c r="A9783" s="1" t="s">
        <v>252</v>
      </c>
      <c r="B9783" s="7" t="s">
        <v>293</v>
      </c>
      <c r="C9783" s="1" t="s">
        <v>9504</v>
      </c>
      <c r="D9783" s="8">
        <v>0.0</v>
      </c>
      <c r="E9783" s="1"/>
      <c r="F9783" s="1">
        <v>1.0</v>
      </c>
      <c r="G9783" s="1"/>
      <c r="H9783" s="1"/>
    </row>
    <row r="9784">
      <c r="A9784" s="1" t="s">
        <v>252</v>
      </c>
      <c r="B9784" s="7" t="s">
        <v>293</v>
      </c>
      <c r="C9784" s="1" t="s">
        <v>9505</v>
      </c>
      <c r="D9784" s="8">
        <v>0.0</v>
      </c>
      <c r="E9784" s="1"/>
      <c r="F9784" s="1">
        <v>1.0</v>
      </c>
      <c r="G9784" s="1"/>
      <c r="H9784" s="1"/>
    </row>
    <row r="9785">
      <c r="A9785" s="1" t="s">
        <v>252</v>
      </c>
      <c r="B9785" s="7" t="s">
        <v>293</v>
      </c>
      <c r="C9785" s="1" t="s">
        <v>9506</v>
      </c>
      <c r="D9785" s="8">
        <v>0.0</v>
      </c>
      <c r="E9785" s="1"/>
      <c r="F9785" s="1">
        <v>11.8</v>
      </c>
      <c r="G9785" s="1"/>
      <c r="H9785" s="1"/>
    </row>
    <row r="9786">
      <c r="A9786" s="1" t="s">
        <v>252</v>
      </c>
      <c r="B9786" s="7" t="s">
        <v>293</v>
      </c>
      <c r="C9786" s="1" t="s">
        <v>9507</v>
      </c>
      <c r="D9786" s="8">
        <v>0.0</v>
      </c>
      <c r="E9786" s="1"/>
      <c r="F9786" s="1">
        <v>3.3</v>
      </c>
      <c r="G9786" s="1"/>
      <c r="H9786" s="1"/>
    </row>
    <row r="9787">
      <c r="A9787" s="1" t="s">
        <v>252</v>
      </c>
      <c r="B9787" s="7" t="s">
        <v>293</v>
      </c>
      <c r="C9787" s="1" t="s">
        <v>9508</v>
      </c>
      <c r="D9787" s="8">
        <v>0.0</v>
      </c>
      <c r="E9787" s="1"/>
      <c r="F9787" s="1">
        <v>1.0</v>
      </c>
      <c r="G9787" s="1"/>
      <c r="H9787" s="1"/>
    </row>
    <row r="9788">
      <c r="A9788" s="1" t="s">
        <v>252</v>
      </c>
      <c r="B9788" s="7" t="s">
        <v>293</v>
      </c>
      <c r="C9788" s="1" t="s">
        <v>9509</v>
      </c>
      <c r="D9788" s="8">
        <v>0.0</v>
      </c>
      <c r="E9788" s="1"/>
      <c r="F9788" s="1">
        <v>1.0</v>
      </c>
      <c r="G9788" s="1"/>
      <c r="H9788" s="1"/>
    </row>
    <row r="9789">
      <c r="A9789" s="1" t="s">
        <v>252</v>
      </c>
      <c r="B9789" s="7" t="s">
        <v>293</v>
      </c>
      <c r="C9789" s="1" t="s">
        <v>9510</v>
      </c>
      <c r="D9789" s="8">
        <v>0.0</v>
      </c>
      <c r="E9789" s="1"/>
      <c r="F9789" s="1">
        <v>1.5</v>
      </c>
      <c r="G9789" s="1"/>
      <c r="H9789" s="1"/>
    </row>
    <row r="9790">
      <c r="A9790" s="1" t="s">
        <v>252</v>
      </c>
      <c r="B9790" s="7" t="s">
        <v>293</v>
      </c>
      <c r="C9790" s="1" t="s">
        <v>9511</v>
      </c>
      <c r="D9790" s="8">
        <v>0.0</v>
      </c>
      <c r="E9790" s="1"/>
      <c r="F9790" s="1">
        <v>1.0</v>
      </c>
      <c r="G9790" s="1"/>
      <c r="H9790" s="1"/>
    </row>
    <row r="9791">
      <c r="A9791" s="1" t="s">
        <v>252</v>
      </c>
      <c r="B9791" s="7" t="s">
        <v>293</v>
      </c>
      <c r="C9791" s="1" t="s">
        <v>9512</v>
      </c>
      <c r="D9791" s="8">
        <v>0.0</v>
      </c>
      <c r="E9791" s="1"/>
      <c r="F9791" s="1">
        <v>6.5</v>
      </c>
      <c r="G9791" s="1"/>
      <c r="H9791" s="1"/>
    </row>
    <row r="9792">
      <c r="A9792" s="1" t="s">
        <v>252</v>
      </c>
      <c r="B9792" s="7" t="s">
        <v>293</v>
      </c>
      <c r="C9792" s="1" t="s">
        <v>9513</v>
      </c>
      <c r="D9792" s="8">
        <v>0.0</v>
      </c>
      <c r="E9792" s="1"/>
      <c r="F9792" s="1">
        <v>1.5</v>
      </c>
      <c r="G9792" s="1"/>
      <c r="H9792" s="1"/>
    </row>
    <row r="9793">
      <c r="A9793" s="1" t="s">
        <v>252</v>
      </c>
      <c r="B9793" s="7" t="s">
        <v>293</v>
      </c>
      <c r="C9793" s="1" t="s">
        <v>9514</v>
      </c>
      <c r="D9793" s="8">
        <v>0.0</v>
      </c>
      <c r="E9793" s="1"/>
      <c r="F9793" s="1">
        <v>1.0</v>
      </c>
      <c r="G9793" s="1"/>
      <c r="H9793" s="1"/>
    </row>
    <row r="9794">
      <c r="A9794" s="1" t="s">
        <v>252</v>
      </c>
      <c r="B9794" s="7" t="s">
        <v>293</v>
      </c>
      <c r="C9794" s="1" t="s">
        <v>9515</v>
      </c>
      <c r="D9794" s="8">
        <v>0.0</v>
      </c>
      <c r="E9794" s="1"/>
      <c r="F9794" s="1">
        <v>2.0</v>
      </c>
      <c r="G9794" s="1"/>
      <c r="H9794" s="1"/>
    </row>
    <row r="9795">
      <c r="A9795" s="1" t="s">
        <v>252</v>
      </c>
      <c r="B9795" s="7" t="s">
        <v>293</v>
      </c>
      <c r="C9795" s="1" t="s">
        <v>9516</v>
      </c>
      <c r="D9795" s="8">
        <v>0.0</v>
      </c>
      <c r="E9795" s="1"/>
      <c r="F9795" s="1">
        <v>1.0</v>
      </c>
      <c r="G9795" s="1"/>
      <c r="H9795" s="1"/>
    </row>
    <row r="9796">
      <c r="A9796" s="1" t="s">
        <v>252</v>
      </c>
      <c r="B9796" s="7" t="s">
        <v>293</v>
      </c>
      <c r="C9796" s="1" t="s">
        <v>9517</v>
      </c>
      <c r="D9796" s="8">
        <v>0.0</v>
      </c>
      <c r="E9796" s="1"/>
      <c r="F9796" s="1">
        <v>6.5</v>
      </c>
      <c r="G9796" s="1"/>
      <c r="H9796" s="1"/>
    </row>
    <row r="9797">
      <c r="A9797" s="1" t="s">
        <v>252</v>
      </c>
      <c r="B9797" s="7" t="s">
        <v>293</v>
      </c>
      <c r="C9797" s="1" t="s">
        <v>9518</v>
      </c>
      <c r="D9797" s="8">
        <v>0.0</v>
      </c>
      <c r="E9797" s="1"/>
      <c r="F9797" s="1">
        <v>1.0</v>
      </c>
      <c r="G9797" s="1"/>
      <c r="H9797" s="1"/>
    </row>
    <row r="9798">
      <c r="A9798" s="1" t="s">
        <v>252</v>
      </c>
      <c r="B9798" s="7" t="s">
        <v>293</v>
      </c>
      <c r="C9798" s="1" t="s">
        <v>9519</v>
      </c>
      <c r="D9798" s="8">
        <v>0.0</v>
      </c>
      <c r="E9798" s="1"/>
      <c r="F9798" s="1">
        <v>1.0</v>
      </c>
      <c r="G9798" s="1"/>
      <c r="H9798" s="1"/>
    </row>
    <row r="9799">
      <c r="A9799" s="1" t="s">
        <v>252</v>
      </c>
      <c r="B9799" s="7" t="s">
        <v>293</v>
      </c>
      <c r="C9799" s="1" t="s">
        <v>9520</v>
      </c>
      <c r="D9799" s="8">
        <v>0.0</v>
      </c>
      <c r="E9799" s="1"/>
      <c r="F9799" s="1">
        <v>1.0</v>
      </c>
      <c r="G9799" s="1"/>
      <c r="H9799" s="1"/>
    </row>
    <row r="9800">
      <c r="A9800" s="1" t="s">
        <v>252</v>
      </c>
      <c r="B9800" s="7" t="s">
        <v>293</v>
      </c>
      <c r="C9800" s="1" t="s">
        <v>9521</v>
      </c>
      <c r="D9800" s="8">
        <v>0.0</v>
      </c>
      <c r="E9800" s="1"/>
      <c r="F9800" s="1">
        <v>1.0</v>
      </c>
      <c r="G9800" s="1"/>
      <c r="H9800" s="1"/>
    </row>
    <row r="9801">
      <c r="A9801" s="1" t="s">
        <v>252</v>
      </c>
      <c r="B9801" s="7" t="s">
        <v>293</v>
      </c>
      <c r="C9801" s="1" t="s">
        <v>9522</v>
      </c>
      <c r="D9801" s="8">
        <v>0.0</v>
      </c>
      <c r="E9801" s="1"/>
      <c r="F9801" s="1">
        <v>1.0</v>
      </c>
      <c r="G9801" s="1"/>
      <c r="H9801" s="1"/>
    </row>
    <row r="9802">
      <c r="A9802" s="1" t="s">
        <v>252</v>
      </c>
      <c r="B9802" s="7" t="s">
        <v>293</v>
      </c>
      <c r="C9802" s="1" t="s">
        <v>9523</v>
      </c>
      <c r="D9802" s="8">
        <v>0.0</v>
      </c>
      <c r="E9802" s="1"/>
      <c r="F9802" s="1">
        <v>3.0</v>
      </c>
      <c r="G9802" s="1"/>
      <c r="H9802" s="1"/>
    </row>
    <row r="9803">
      <c r="A9803" s="1" t="s">
        <v>252</v>
      </c>
      <c r="B9803" s="7" t="s">
        <v>293</v>
      </c>
      <c r="C9803" s="1" t="s">
        <v>9524</v>
      </c>
      <c r="D9803" s="8">
        <v>0.0</v>
      </c>
      <c r="E9803" s="1"/>
      <c r="F9803" s="1">
        <v>2.5</v>
      </c>
      <c r="G9803" s="1"/>
      <c r="H9803" s="1"/>
    </row>
    <row r="9804">
      <c r="A9804" s="1" t="s">
        <v>252</v>
      </c>
      <c r="B9804" s="7" t="s">
        <v>293</v>
      </c>
      <c r="C9804" s="1" t="s">
        <v>9525</v>
      </c>
      <c r="D9804" s="8">
        <v>0.0</v>
      </c>
      <c r="E9804" s="1"/>
      <c r="F9804" s="1">
        <v>10.0</v>
      </c>
      <c r="G9804" s="1"/>
      <c r="H9804" s="1"/>
    </row>
    <row r="9805">
      <c r="A9805" s="1" t="s">
        <v>252</v>
      </c>
      <c r="B9805" s="7" t="s">
        <v>293</v>
      </c>
      <c r="C9805" s="1" t="s">
        <v>9526</v>
      </c>
      <c r="D9805" s="8">
        <v>0.0</v>
      </c>
      <c r="E9805" s="1"/>
      <c r="F9805" s="1">
        <v>2.0</v>
      </c>
      <c r="G9805" s="1"/>
      <c r="H9805" s="1"/>
    </row>
    <row r="9806">
      <c r="A9806" s="1" t="s">
        <v>252</v>
      </c>
      <c r="B9806" s="7" t="s">
        <v>293</v>
      </c>
      <c r="C9806" s="1" t="s">
        <v>9527</v>
      </c>
      <c r="D9806" s="8">
        <v>0.0</v>
      </c>
      <c r="E9806" s="1"/>
      <c r="F9806" s="1">
        <v>1.0</v>
      </c>
      <c r="G9806" s="1"/>
      <c r="H9806" s="1"/>
    </row>
    <row r="9807">
      <c r="A9807" s="1" t="s">
        <v>252</v>
      </c>
      <c r="B9807" s="7" t="s">
        <v>293</v>
      </c>
      <c r="C9807" s="1" t="s">
        <v>9528</v>
      </c>
      <c r="D9807" s="8">
        <v>0.0</v>
      </c>
      <c r="E9807" s="1"/>
      <c r="F9807" s="1">
        <v>1.0</v>
      </c>
      <c r="G9807" s="1"/>
      <c r="H9807" s="1"/>
    </row>
    <row r="9808">
      <c r="A9808" s="1" t="s">
        <v>252</v>
      </c>
      <c r="B9808" s="7" t="s">
        <v>293</v>
      </c>
      <c r="C9808" s="1" t="s">
        <v>9529</v>
      </c>
      <c r="D9808" s="8">
        <v>0.0</v>
      </c>
      <c r="E9808" s="1"/>
      <c r="F9808" s="1">
        <v>1.0</v>
      </c>
      <c r="G9808" s="1"/>
      <c r="H9808" s="1"/>
    </row>
    <row r="9809">
      <c r="A9809" s="1" t="s">
        <v>252</v>
      </c>
      <c r="B9809" s="7" t="s">
        <v>293</v>
      </c>
      <c r="C9809" s="1" t="s">
        <v>9530</v>
      </c>
      <c r="D9809" s="8">
        <v>0.0</v>
      </c>
      <c r="E9809" s="1"/>
      <c r="F9809" s="1">
        <v>1.0</v>
      </c>
      <c r="G9809" s="1"/>
      <c r="H9809" s="1"/>
    </row>
    <row r="9810">
      <c r="A9810" s="1" t="s">
        <v>252</v>
      </c>
      <c r="B9810" s="7" t="s">
        <v>293</v>
      </c>
      <c r="C9810" s="1" t="s">
        <v>9531</v>
      </c>
      <c r="D9810" s="8">
        <v>0.0</v>
      </c>
      <c r="E9810" s="1"/>
      <c r="F9810" s="1">
        <v>2.0</v>
      </c>
      <c r="G9810" s="1"/>
      <c r="H9810" s="1"/>
    </row>
    <row r="9811">
      <c r="A9811" s="1" t="s">
        <v>252</v>
      </c>
      <c r="B9811" s="7" t="s">
        <v>293</v>
      </c>
      <c r="C9811" s="1" t="s">
        <v>9532</v>
      </c>
      <c r="D9811" s="8">
        <v>0.0</v>
      </c>
      <c r="E9811" s="1"/>
      <c r="F9811" s="1">
        <v>1.0</v>
      </c>
      <c r="G9811" s="1"/>
      <c r="H9811" s="1"/>
    </row>
    <row r="9812">
      <c r="A9812" s="1" t="s">
        <v>252</v>
      </c>
      <c r="B9812" s="7" t="s">
        <v>293</v>
      </c>
      <c r="C9812" s="1" t="s">
        <v>9533</v>
      </c>
      <c r="D9812" s="8">
        <v>0.0</v>
      </c>
      <c r="E9812" s="1"/>
      <c r="F9812" s="1">
        <v>1.0</v>
      </c>
      <c r="G9812" s="1"/>
      <c r="H9812" s="1"/>
    </row>
    <row r="9813">
      <c r="A9813" s="1" t="s">
        <v>252</v>
      </c>
      <c r="B9813" s="7" t="s">
        <v>293</v>
      </c>
      <c r="C9813" s="1" t="s">
        <v>9534</v>
      </c>
      <c r="D9813" s="8">
        <v>0.0</v>
      </c>
      <c r="E9813" s="1"/>
      <c r="F9813" s="1">
        <v>2.0</v>
      </c>
      <c r="G9813" s="1"/>
      <c r="H9813" s="1"/>
    </row>
    <row r="9814">
      <c r="A9814" s="1" t="s">
        <v>252</v>
      </c>
      <c r="B9814" s="7" t="s">
        <v>293</v>
      </c>
      <c r="C9814" s="1" t="s">
        <v>9535</v>
      </c>
      <c r="D9814" s="8">
        <v>0.0</v>
      </c>
      <c r="E9814" s="1"/>
      <c r="F9814" s="1">
        <v>2.0</v>
      </c>
      <c r="G9814" s="1"/>
      <c r="H9814" s="1"/>
    </row>
    <row r="9815">
      <c r="A9815" s="1" t="s">
        <v>252</v>
      </c>
      <c r="B9815" s="7" t="s">
        <v>293</v>
      </c>
      <c r="C9815" s="1" t="s">
        <v>9536</v>
      </c>
      <c r="D9815" s="8">
        <v>0.0</v>
      </c>
      <c r="E9815" s="1"/>
      <c r="F9815" s="1">
        <v>1.0</v>
      </c>
      <c r="G9815" s="1"/>
      <c r="H9815" s="1"/>
    </row>
    <row r="9816">
      <c r="A9816" s="1" t="s">
        <v>252</v>
      </c>
      <c r="B9816" s="7" t="s">
        <v>293</v>
      </c>
      <c r="C9816" s="1" t="s">
        <v>9537</v>
      </c>
      <c r="D9816" s="8">
        <v>0.0</v>
      </c>
      <c r="E9816" s="1"/>
      <c r="F9816" s="1">
        <v>1.0</v>
      </c>
      <c r="G9816" s="1"/>
      <c r="H9816" s="1"/>
    </row>
    <row r="9817">
      <c r="A9817" s="1" t="s">
        <v>252</v>
      </c>
      <c r="B9817" s="7" t="s">
        <v>293</v>
      </c>
      <c r="C9817" s="1" t="s">
        <v>9538</v>
      </c>
      <c r="D9817" s="8">
        <v>0.0</v>
      </c>
      <c r="E9817" s="1"/>
      <c r="F9817" s="1">
        <v>1.0</v>
      </c>
      <c r="G9817" s="1"/>
      <c r="H9817" s="1"/>
    </row>
    <row r="9818">
      <c r="A9818" s="1" t="s">
        <v>252</v>
      </c>
      <c r="B9818" s="7" t="s">
        <v>293</v>
      </c>
      <c r="C9818" s="1" t="s">
        <v>9539</v>
      </c>
      <c r="D9818" s="8">
        <v>0.0</v>
      </c>
      <c r="E9818" s="1"/>
      <c r="F9818" s="1">
        <v>1.0</v>
      </c>
      <c r="G9818" s="1"/>
      <c r="H9818" s="1"/>
    </row>
    <row r="9819">
      <c r="A9819" s="1" t="s">
        <v>252</v>
      </c>
      <c r="B9819" s="7" t="s">
        <v>293</v>
      </c>
      <c r="C9819" s="1" t="s">
        <v>9540</v>
      </c>
      <c r="D9819" s="8">
        <v>0.0</v>
      </c>
      <c r="E9819" s="1"/>
      <c r="F9819" s="1">
        <v>1.0</v>
      </c>
      <c r="G9819" s="1"/>
      <c r="H9819" s="1"/>
    </row>
    <row r="9820">
      <c r="A9820" s="1" t="s">
        <v>252</v>
      </c>
      <c r="B9820" s="7" t="s">
        <v>293</v>
      </c>
      <c r="C9820" s="1" t="s">
        <v>9541</v>
      </c>
      <c r="D9820" s="8">
        <v>0.0</v>
      </c>
      <c r="E9820" s="1"/>
      <c r="F9820" s="1">
        <v>1.0</v>
      </c>
      <c r="G9820" s="1"/>
      <c r="H9820" s="1"/>
    </row>
    <row r="9821">
      <c r="A9821" s="1" t="s">
        <v>252</v>
      </c>
      <c r="B9821" s="7" t="s">
        <v>293</v>
      </c>
      <c r="C9821" s="1" t="s">
        <v>9542</v>
      </c>
      <c r="D9821" s="8">
        <v>0.0</v>
      </c>
      <c r="E9821" s="1"/>
      <c r="F9821" s="1">
        <v>1.0</v>
      </c>
      <c r="G9821" s="1"/>
      <c r="H9821" s="1"/>
    </row>
    <row r="9822">
      <c r="A9822" s="1" t="s">
        <v>252</v>
      </c>
      <c r="B9822" s="7" t="s">
        <v>293</v>
      </c>
      <c r="C9822" s="1" t="s">
        <v>9543</v>
      </c>
      <c r="D9822" s="8">
        <v>0.0</v>
      </c>
      <c r="E9822" s="1"/>
      <c r="F9822" s="1">
        <v>3.0</v>
      </c>
      <c r="G9822" s="1"/>
      <c r="H9822" s="1"/>
    </row>
    <row r="9823">
      <c r="A9823" s="1" t="s">
        <v>252</v>
      </c>
      <c r="B9823" s="7" t="s">
        <v>293</v>
      </c>
      <c r="C9823" s="1" t="s">
        <v>9544</v>
      </c>
      <c r="D9823" s="8">
        <v>0.0</v>
      </c>
      <c r="E9823" s="1"/>
      <c r="F9823" s="1">
        <v>1.0</v>
      </c>
      <c r="G9823" s="1"/>
      <c r="H9823" s="1"/>
    </row>
    <row r="9824">
      <c r="A9824" s="1" t="s">
        <v>252</v>
      </c>
      <c r="B9824" s="7" t="s">
        <v>293</v>
      </c>
      <c r="C9824" s="1" t="s">
        <v>9545</v>
      </c>
      <c r="D9824" s="8">
        <v>0.0</v>
      </c>
      <c r="E9824" s="1"/>
      <c r="F9824" s="1">
        <v>1.0</v>
      </c>
      <c r="G9824" s="1"/>
      <c r="H9824" s="1"/>
    </row>
    <row r="9825">
      <c r="A9825" s="1" t="s">
        <v>252</v>
      </c>
      <c r="B9825" s="7" t="s">
        <v>293</v>
      </c>
      <c r="C9825" s="1" t="s">
        <v>9546</v>
      </c>
      <c r="D9825" s="8">
        <v>0.0</v>
      </c>
      <c r="E9825" s="1"/>
      <c r="F9825" s="1">
        <v>14.0</v>
      </c>
      <c r="G9825" s="1"/>
      <c r="H9825" s="1"/>
    </row>
    <row r="9826">
      <c r="A9826" s="1" t="s">
        <v>252</v>
      </c>
      <c r="B9826" s="7" t="s">
        <v>293</v>
      </c>
      <c r="C9826" s="1" t="s">
        <v>9547</v>
      </c>
      <c r="D9826" s="8">
        <v>0.0</v>
      </c>
      <c r="E9826" s="1"/>
      <c r="F9826" s="1">
        <v>1.0</v>
      </c>
      <c r="G9826" s="1"/>
      <c r="H9826" s="1"/>
    </row>
    <row r="9827">
      <c r="A9827" s="1" t="s">
        <v>252</v>
      </c>
      <c r="B9827" s="7" t="s">
        <v>293</v>
      </c>
      <c r="C9827" s="1" t="s">
        <v>9548</v>
      </c>
      <c r="D9827" s="8">
        <v>0.0</v>
      </c>
      <c r="E9827" s="1"/>
      <c r="F9827" s="1">
        <v>1.0</v>
      </c>
      <c r="G9827" s="1"/>
      <c r="H9827" s="1"/>
    </row>
    <row r="9828">
      <c r="A9828" s="1" t="s">
        <v>252</v>
      </c>
      <c r="B9828" s="7" t="s">
        <v>293</v>
      </c>
      <c r="C9828" s="1" t="s">
        <v>9549</v>
      </c>
      <c r="D9828" s="8">
        <v>0.0</v>
      </c>
      <c r="E9828" s="1"/>
      <c r="F9828" s="1">
        <v>1.0</v>
      </c>
      <c r="G9828" s="1"/>
      <c r="H9828" s="1"/>
    </row>
    <row r="9829">
      <c r="A9829" s="1" t="s">
        <v>252</v>
      </c>
      <c r="B9829" s="7" t="s">
        <v>293</v>
      </c>
      <c r="C9829" s="1" t="s">
        <v>9550</v>
      </c>
      <c r="D9829" s="8">
        <v>0.0</v>
      </c>
      <c r="E9829" s="1"/>
      <c r="F9829" s="1">
        <v>1.0</v>
      </c>
      <c r="G9829" s="1"/>
      <c r="H9829" s="1"/>
    </row>
    <row r="9830">
      <c r="A9830" s="1" t="s">
        <v>252</v>
      </c>
      <c r="B9830" s="7" t="s">
        <v>293</v>
      </c>
      <c r="C9830" s="1" t="s">
        <v>9551</v>
      </c>
      <c r="D9830" s="8">
        <v>0.0</v>
      </c>
      <c r="E9830" s="1"/>
      <c r="F9830" s="1">
        <v>1.0</v>
      </c>
      <c r="G9830" s="1"/>
      <c r="H9830" s="1"/>
    </row>
    <row r="9831">
      <c r="A9831" s="1" t="s">
        <v>252</v>
      </c>
      <c r="B9831" s="7" t="s">
        <v>293</v>
      </c>
      <c r="C9831" s="1" t="s">
        <v>9552</v>
      </c>
      <c r="D9831" s="8">
        <v>0.0</v>
      </c>
      <c r="E9831" s="1"/>
      <c r="F9831" s="1">
        <v>1.0</v>
      </c>
      <c r="G9831" s="1"/>
      <c r="H9831" s="1"/>
    </row>
    <row r="9832">
      <c r="A9832" s="1" t="s">
        <v>252</v>
      </c>
      <c r="B9832" s="7" t="s">
        <v>293</v>
      </c>
      <c r="C9832" s="1" t="s">
        <v>9553</v>
      </c>
      <c r="D9832" s="8">
        <v>0.0</v>
      </c>
      <c r="E9832" s="1"/>
      <c r="F9832" s="1">
        <v>1.0</v>
      </c>
      <c r="G9832" s="1"/>
      <c r="H9832" s="1"/>
    </row>
    <row r="9833">
      <c r="A9833" s="1" t="s">
        <v>252</v>
      </c>
      <c r="B9833" s="7" t="s">
        <v>293</v>
      </c>
      <c r="C9833" s="1" t="s">
        <v>9554</v>
      </c>
      <c r="D9833" s="8">
        <v>0.0</v>
      </c>
      <c r="E9833" s="1"/>
      <c r="F9833" s="1">
        <v>2.0</v>
      </c>
      <c r="G9833" s="1"/>
      <c r="H9833" s="1"/>
    </row>
    <row r="9834">
      <c r="A9834" s="1" t="s">
        <v>252</v>
      </c>
      <c r="B9834" s="7" t="s">
        <v>293</v>
      </c>
      <c r="C9834" s="1" t="s">
        <v>9555</v>
      </c>
      <c r="D9834" s="8">
        <v>0.0</v>
      </c>
      <c r="E9834" s="1"/>
      <c r="F9834" s="1">
        <v>1.0</v>
      </c>
      <c r="G9834" s="1"/>
      <c r="H9834" s="1"/>
    </row>
    <row r="9835">
      <c r="A9835" s="1" t="s">
        <v>252</v>
      </c>
      <c r="B9835" s="7" t="s">
        <v>293</v>
      </c>
      <c r="C9835" s="1" t="s">
        <v>9556</v>
      </c>
      <c r="D9835" s="8">
        <v>0.0</v>
      </c>
      <c r="E9835" s="1"/>
      <c r="F9835" s="1">
        <v>1.0</v>
      </c>
      <c r="G9835" s="1"/>
      <c r="H9835" s="1"/>
    </row>
    <row r="9836">
      <c r="A9836" s="1" t="s">
        <v>252</v>
      </c>
      <c r="B9836" s="7" t="s">
        <v>293</v>
      </c>
      <c r="C9836" s="1" t="s">
        <v>9557</v>
      </c>
      <c r="D9836" s="8">
        <v>0.0</v>
      </c>
      <c r="E9836" s="1"/>
      <c r="F9836" s="1">
        <v>5.0</v>
      </c>
      <c r="G9836" s="1"/>
      <c r="H9836" s="1"/>
    </row>
    <row r="9837">
      <c r="A9837" s="1" t="s">
        <v>252</v>
      </c>
      <c r="B9837" s="7" t="s">
        <v>293</v>
      </c>
      <c r="C9837" s="1" t="s">
        <v>9558</v>
      </c>
      <c r="D9837" s="8">
        <v>0.0</v>
      </c>
      <c r="E9837" s="1"/>
      <c r="F9837" s="1">
        <v>1.0</v>
      </c>
      <c r="G9837" s="1"/>
      <c r="H9837" s="1"/>
    </row>
    <row r="9838">
      <c r="A9838" s="1" t="s">
        <v>252</v>
      </c>
      <c r="B9838" s="7" t="s">
        <v>293</v>
      </c>
      <c r="C9838" s="1" t="s">
        <v>9559</v>
      </c>
      <c r="D9838" s="8">
        <v>0.0</v>
      </c>
      <c r="E9838" s="1"/>
      <c r="F9838" s="1">
        <v>1.0</v>
      </c>
      <c r="G9838" s="1"/>
      <c r="H9838" s="1"/>
    </row>
    <row r="9839">
      <c r="A9839" s="1" t="s">
        <v>252</v>
      </c>
      <c r="B9839" s="7" t="s">
        <v>293</v>
      </c>
      <c r="C9839" s="1" t="s">
        <v>9560</v>
      </c>
      <c r="D9839" s="8">
        <v>0.0</v>
      </c>
      <c r="E9839" s="1"/>
      <c r="F9839" s="1">
        <v>1.0</v>
      </c>
      <c r="G9839" s="1"/>
      <c r="H9839" s="1"/>
    </row>
    <row r="9840">
      <c r="A9840" s="1" t="s">
        <v>252</v>
      </c>
      <c r="B9840" s="7" t="s">
        <v>293</v>
      </c>
      <c r="C9840" s="1" t="s">
        <v>9561</v>
      </c>
      <c r="D9840" s="8">
        <v>0.0</v>
      </c>
      <c r="E9840" s="1"/>
      <c r="F9840" s="1">
        <v>2.0</v>
      </c>
      <c r="G9840" s="1"/>
      <c r="H9840" s="1"/>
    </row>
    <row r="9841">
      <c r="A9841" s="1" t="s">
        <v>252</v>
      </c>
      <c r="B9841" s="7" t="s">
        <v>293</v>
      </c>
      <c r="C9841" s="1" t="s">
        <v>9562</v>
      </c>
      <c r="D9841" s="8">
        <v>0.0</v>
      </c>
      <c r="E9841" s="1"/>
      <c r="F9841" s="1">
        <v>1.0</v>
      </c>
      <c r="G9841" s="1"/>
      <c r="H9841" s="1"/>
    </row>
    <row r="9842">
      <c r="A9842" s="1" t="s">
        <v>252</v>
      </c>
      <c r="B9842" s="7" t="s">
        <v>293</v>
      </c>
      <c r="C9842" s="1" t="s">
        <v>9563</v>
      </c>
      <c r="D9842" s="8">
        <v>0.0</v>
      </c>
      <c r="E9842" s="1"/>
      <c r="F9842" s="1">
        <v>1.0</v>
      </c>
      <c r="G9842" s="1"/>
      <c r="H9842" s="1"/>
    </row>
    <row r="9843">
      <c r="A9843" s="1" t="s">
        <v>252</v>
      </c>
      <c r="B9843" s="7" t="s">
        <v>293</v>
      </c>
      <c r="C9843" s="1" t="s">
        <v>9564</v>
      </c>
      <c r="D9843" s="8">
        <v>0.0</v>
      </c>
      <c r="E9843" s="1"/>
      <c r="F9843" s="1">
        <v>1.0</v>
      </c>
      <c r="G9843" s="1"/>
      <c r="H9843" s="1"/>
    </row>
    <row r="9844">
      <c r="A9844" s="1" t="s">
        <v>252</v>
      </c>
      <c r="B9844" s="7" t="s">
        <v>293</v>
      </c>
      <c r="C9844" s="1" t="s">
        <v>9565</v>
      </c>
      <c r="D9844" s="8">
        <v>0.0</v>
      </c>
      <c r="E9844" s="1"/>
      <c r="F9844" s="1">
        <v>1.0</v>
      </c>
      <c r="G9844" s="1"/>
      <c r="H9844" s="1"/>
    </row>
    <row r="9845">
      <c r="A9845" s="1" t="s">
        <v>252</v>
      </c>
      <c r="B9845" s="7" t="s">
        <v>293</v>
      </c>
      <c r="C9845" s="1" t="s">
        <v>9566</v>
      </c>
      <c r="D9845" s="8">
        <v>0.0</v>
      </c>
      <c r="E9845" s="1"/>
      <c r="F9845" s="1">
        <v>1.0</v>
      </c>
      <c r="G9845" s="1"/>
      <c r="H9845" s="1"/>
    </row>
    <row r="9846">
      <c r="A9846" s="1" t="s">
        <v>252</v>
      </c>
      <c r="B9846" s="7" t="s">
        <v>293</v>
      </c>
      <c r="C9846" s="1" t="s">
        <v>9567</v>
      </c>
      <c r="D9846" s="8">
        <v>0.0</v>
      </c>
      <c r="E9846" s="1"/>
      <c r="F9846" s="1">
        <v>1.0</v>
      </c>
      <c r="G9846" s="1"/>
      <c r="H9846" s="1"/>
    </row>
    <row r="9847">
      <c r="A9847" s="1" t="s">
        <v>252</v>
      </c>
      <c r="B9847" s="7" t="s">
        <v>293</v>
      </c>
      <c r="C9847" s="1" t="s">
        <v>9568</v>
      </c>
      <c r="D9847" s="8">
        <v>0.0</v>
      </c>
      <c r="E9847" s="1"/>
      <c r="F9847" s="1">
        <v>1.0</v>
      </c>
      <c r="G9847" s="1"/>
      <c r="H9847" s="1"/>
    </row>
    <row r="9848">
      <c r="A9848" s="1" t="s">
        <v>252</v>
      </c>
      <c r="B9848" s="7" t="s">
        <v>293</v>
      </c>
      <c r="C9848" s="1" t="s">
        <v>9569</v>
      </c>
      <c r="D9848" s="8">
        <v>0.0</v>
      </c>
      <c r="E9848" s="1"/>
      <c r="F9848" s="1">
        <v>1.0</v>
      </c>
      <c r="G9848" s="1"/>
      <c r="H9848" s="1"/>
    </row>
    <row r="9849">
      <c r="A9849" s="1" t="s">
        <v>252</v>
      </c>
      <c r="B9849" s="7" t="s">
        <v>293</v>
      </c>
      <c r="C9849" s="1" t="s">
        <v>9570</v>
      </c>
      <c r="D9849" s="8">
        <v>0.0</v>
      </c>
      <c r="E9849" s="1"/>
      <c r="F9849" s="1">
        <v>2.0</v>
      </c>
      <c r="G9849" s="1"/>
      <c r="H9849" s="1"/>
    </row>
    <row r="9850">
      <c r="A9850" s="1" t="s">
        <v>252</v>
      </c>
      <c r="B9850" s="7" t="s">
        <v>293</v>
      </c>
      <c r="C9850" s="1" t="s">
        <v>9571</v>
      </c>
      <c r="D9850" s="8">
        <v>0.0</v>
      </c>
      <c r="E9850" s="1"/>
      <c r="F9850" s="1">
        <v>1.0</v>
      </c>
      <c r="G9850" s="1"/>
      <c r="H9850" s="1"/>
    </row>
    <row r="9851">
      <c r="A9851" s="1" t="s">
        <v>252</v>
      </c>
      <c r="B9851" s="7" t="s">
        <v>293</v>
      </c>
      <c r="C9851" s="1" t="s">
        <v>9572</v>
      </c>
      <c r="D9851" s="8">
        <v>0.0</v>
      </c>
      <c r="E9851" s="1"/>
      <c r="F9851" s="1">
        <v>4.0</v>
      </c>
      <c r="G9851" s="1"/>
      <c r="H9851" s="1"/>
    </row>
    <row r="9852">
      <c r="A9852" s="1" t="s">
        <v>252</v>
      </c>
      <c r="B9852" s="7" t="s">
        <v>293</v>
      </c>
      <c r="C9852" s="1" t="s">
        <v>9573</v>
      </c>
      <c r="D9852" s="8">
        <v>0.0</v>
      </c>
      <c r="E9852" s="1"/>
      <c r="F9852" s="1">
        <v>1.0</v>
      </c>
      <c r="G9852" s="1"/>
      <c r="H9852" s="1"/>
    </row>
    <row r="9853">
      <c r="A9853" s="1" t="s">
        <v>252</v>
      </c>
      <c r="B9853" s="7" t="s">
        <v>293</v>
      </c>
      <c r="C9853" s="1" t="s">
        <v>9574</v>
      </c>
      <c r="D9853" s="8">
        <v>0.0</v>
      </c>
      <c r="E9853" s="1"/>
      <c r="F9853" s="1">
        <v>1.0</v>
      </c>
      <c r="G9853" s="1"/>
      <c r="H9853" s="1"/>
    </row>
    <row r="9854">
      <c r="A9854" s="1" t="s">
        <v>252</v>
      </c>
      <c r="B9854" s="7" t="s">
        <v>294</v>
      </c>
      <c r="C9854" s="1" t="s">
        <v>9575</v>
      </c>
      <c r="D9854" s="8">
        <v>0.0</v>
      </c>
      <c r="E9854" s="1"/>
      <c r="F9854" s="1">
        <v>54.6</v>
      </c>
      <c r="G9854" s="1"/>
      <c r="H9854" s="1"/>
    </row>
    <row r="9855">
      <c r="A9855" s="1" t="s">
        <v>252</v>
      </c>
      <c r="B9855" s="7" t="s">
        <v>294</v>
      </c>
      <c r="C9855" s="1" t="s">
        <v>9576</v>
      </c>
      <c r="D9855" s="8">
        <v>0.0</v>
      </c>
      <c r="E9855" s="1"/>
      <c r="F9855" s="1">
        <v>45.0</v>
      </c>
      <c r="G9855" s="1"/>
      <c r="H9855" s="1"/>
    </row>
    <row r="9856">
      <c r="A9856" s="1" t="s">
        <v>252</v>
      </c>
      <c r="B9856" s="7" t="s">
        <v>295</v>
      </c>
      <c r="C9856" s="1" t="s">
        <v>9577</v>
      </c>
      <c r="D9856" s="8">
        <v>0.0</v>
      </c>
      <c r="E9856" s="1"/>
      <c r="F9856" s="1">
        <v>13.8</v>
      </c>
      <c r="G9856" s="1"/>
      <c r="H9856" s="1"/>
    </row>
    <row r="9857">
      <c r="A9857" s="1" t="s">
        <v>252</v>
      </c>
      <c r="B9857" s="7" t="s">
        <v>295</v>
      </c>
      <c r="C9857" s="1" t="s">
        <v>9578</v>
      </c>
      <c r="D9857" s="8">
        <v>0.0</v>
      </c>
      <c r="E9857" s="1"/>
      <c r="F9857" s="1">
        <v>1.0</v>
      </c>
      <c r="G9857" s="1"/>
      <c r="H9857" s="1"/>
    </row>
    <row r="9858">
      <c r="A9858" s="1" t="s">
        <v>252</v>
      </c>
      <c r="B9858" s="7" t="s">
        <v>295</v>
      </c>
      <c r="C9858" s="1" t="s">
        <v>9579</v>
      </c>
      <c r="D9858" s="8">
        <v>0.0</v>
      </c>
      <c r="E9858" s="1"/>
      <c r="F9858" s="1">
        <v>10.0</v>
      </c>
      <c r="G9858" s="1"/>
      <c r="H9858" s="1"/>
    </row>
    <row r="9859">
      <c r="A9859" s="1" t="s">
        <v>252</v>
      </c>
      <c r="B9859" s="7" t="s">
        <v>297</v>
      </c>
      <c r="C9859" s="1" t="s">
        <v>9580</v>
      </c>
      <c r="D9859" s="8">
        <v>0.0</v>
      </c>
      <c r="E9859" s="1"/>
      <c r="F9859" s="1">
        <v>3.3</v>
      </c>
      <c r="G9859" s="1"/>
      <c r="H9859" s="1"/>
    </row>
    <row r="9860">
      <c r="A9860" s="1" t="s">
        <v>252</v>
      </c>
      <c r="B9860" s="7" t="s">
        <v>297</v>
      </c>
      <c r="C9860" s="1" t="s">
        <v>9581</v>
      </c>
      <c r="D9860" s="8">
        <v>0.0</v>
      </c>
      <c r="E9860" s="1"/>
      <c r="F9860" s="1">
        <v>4.8</v>
      </c>
      <c r="G9860" s="1"/>
      <c r="H9860" s="1"/>
    </row>
    <row r="9861">
      <c r="A9861" s="1" t="s">
        <v>252</v>
      </c>
      <c r="B9861" s="7" t="s">
        <v>297</v>
      </c>
      <c r="C9861" s="1" t="s">
        <v>5667</v>
      </c>
      <c r="D9861" s="8">
        <v>0.0</v>
      </c>
      <c r="E9861" s="1"/>
      <c r="F9861" s="1">
        <v>5.5</v>
      </c>
      <c r="G9861" s="1"/>
      <c r="H9861" s="1"/>
    </row>
    <row r="9862">
      <c r="A9862" s="1" t="s">
        <v>252</v>
      </c>
      <c r="B9862" s="7" t="s">
        <v>297</v>
      </c>
      <c r="C9862" s="1" t="s">
        <v>9582</v>
      </c>
      <c r="D9862" s="8">
        <v>0.0</v>
      </c>
      <c r="E9862" s="1"/>
      <c r="F9862" s="1">
        <v>3.3</v>
      </c>
      <c r="G9862" s="1"/>
      <c r="H9862" s="1"/>
    </row>
    <row r="9863">
      <c r="A9863" s="1" t="s">
        <v>252</v>
      </c>
      <c r="B9863" s="7" t="s">
        <v>297</v>
      </c>
      <c r="C9863" s="1" t="s">
        <v>9583</v>
      </c>
      <c r="D9863" s="8">
        <v>0.0</v>
      </c>
      <c r="E9863" s="1"/>
      <c r="F9863" s="1">
        <v>2.9</v>
      </c>
      <c r="G9863" s="1"/>
      <c r="H9863" s="1"/>
    </row>
    <row r="9864">
      <c r="A9864" s="1" t="s">
        <v>252</v>
      </c>
      <c r="B9864" s="7" t="s">
        <v>297</v>
      </c>
      <c r="C9864" s="1" t="s">
        <v>5641</v>
      </c>
      <c r="D9864" s="8">
        <v>0.0</v>
      </c>
      <c r="E9864" s="1"/>
      <c r="F9864" s="1">
        <v>3.5</v>
      </c>
      <c r="G9864" s="1"/>
      <c r="H9864" s="1"/>
    </row>
    <row r="9865">
      <c r="A9865" s="1" t="s">
        <v>252</v>
      </c>
      <c r="B9865" s="7" t="s">
        <v>297</v>
      </c>
      <c r="C9865" s="1" t="s">
        <v>9584</v>
      </c>
      <c r="D9865" s="8">
        <v>0.0</v>
      </c>
      <c r="E9865" s="1"/>
      <c r="F9865" s="1">
        <v>9.1</v>
      </c>
      <c r="G9865" s="1"/>
      <c r="H9865" s="1"/>
    </row>
    <row r="9866">
      <c r="A9866" s="1" t="s">
        <v>252</v>
      </c>
      <c r="B9866" s="7" t="s">
        <v>297</v>
      </c>
      <c r="C9866" s="1" t="s">
        <v>9585</v>
      </c>
      <c r="D9866" s="8">
        <v>0.0</v>
      </c>
      <c r="E9866" s="1"/>
      <c r="F9866" s="1">
        <v>6.1</v>
      </c>
      <c r="G9866" s="1"/>
      <c r="H9866" s="1"/>
    </row>
    <row r="9867">
      <c r="A9867" s="1" t="s">
        <v>252</v>
      </c>
      <c r="B9867" s="7" t="s">
        <v>297</v>
      </c>
      <c r="C9867" s="1" t="s">
        <v>5679</v>
      </c>
      <c r="D9867" s="8">
        <v>0.0</v>
      </c>
      <c r="E9867" s="1"/>
      <c r="F9867" s="1">
        <v>6.0</v>
      </c>
      <c r="G9867" s="1"/>
      <c r="H9867" s="1"/>
    </row>
    <row r="9868">
      <c r="A9868" s="1" t="s">
        <v>252</v>
      </c>
      <c r="B9868" s="7" t="s">
        <v>297</v>
      </c>
      <c r="C9868" s="1" t="s">
        <v>9586</v>
      </c>
      <c r="D9868" s="8">
        <v>0.0</v>
      </c>
      <c r="E9868" s="1"/>
      <c r="F9868" s="1">
        <v>7.0</v>
      </c>
      <c r="G9868" s="1"/>
      <c r="H9868" s="1"/>
    </row>
    <row r="9869">
      <c r="A9869" s="1" t="s">
        <v>252</v>
      </c>
      <c r="B9869" s="7" t="s">
        <v>297</v>
      </c>
      <c r="C9869" s="1" t="s">
        <v>9587</v>
      </c>
      <c r="D9869" s="8">
        <v>0.0</v>
      </c>
      <c r="E9869" s="1"/>
      <c r="F9869" s="1">
        <v>4.8</v>
      </c>
      <c r="G9869" s="1"/>
      <c r="H9869" s="1"/>
    </row>
    <row r="9870">
      <c r="A9870" s="1" t="s">
        <v>252</v>
      </c>
      <c r="B9870" s="7" t="s">
        <v>297</v>
      </c>
      <c r="C9870" s="1" t="s">
        <v>5650</v>
      </c>
      <c r="D9870" s="8">
        <v>0.0</v>
      </c>
      <c r="E9870" s="1"/>
      <c r="F9870" s="1">
        <v>3.9</v>
      </c>
      <c r="G9870" s="1"/>
      <c r="H9870" s="1"/>
    </row>
    <row r="9871">
      <c r="A9871" s="1" t="s">
        <v>252</v>
      </c>
      <c r="B9871" s="7" t="s">
        <v>297</v>
      </c>
      <c r="C9871" s="1" t="s">
        <v>9588</v>
      </c>
      <c r="D9871" s="8">
        <v>0.0</v>
      </c>
      <c r="E9871" s="1"/>
      <c r="F9871" s="1">
        <v>7.3</v>
      </c>
      <c r="G9871" s="1"/>
      <c r="H9871" s="1"/>
    </row>
    <row r="9872">
      <c r="A9872" s="1" t="s">
        <v>252</v>
      </c>
      <c r="B9872" s="7" t="s">
        <v>297</v>
      </c>
      <c r="C9872" s="1" t="s">
        <v>5646</v>
      </c>
      <c r="D9872" s="8">
        <v>0.0</v>
      </c>
      <c r="E9872" s="1"/>
      <c r="F9872" s="1">
        <v>5.5</v>
      </c>
      <c r="G9872" s="1"/>
      <c r="H9872" s="1"/>
    </row>
    <row r="9873">
      <c r="A9873" s="1" t="s">
        <v>252</v>
      </c>
      <c r="B9873" s="7" t="s">
        <v>297</v>
      </c>
      <c r="C9873" s="1" t="s">
        <v>9589</v>
      </c>
      <c r="D9873" s="8">
        <v>0.0</v>
      </c>
      <c r="E9873" s="1"/>
      <c r="F9873" s="1">
        <v>3.3</v>
      </c>
      <c r="G9873" s="1"/>
      <c r="H9873" s="1"/>
    </row>
    <row r="9874">
      <c r="A9874" s="1" t="s">
        <v>252</v>
      </c>
      <c r="B9874" s="7" t="s">
        <v>297</v>
      </c>
      <c r="C9874" s="1" t="s">
        <v>9590</v>
      </c>
      <c r="D9874" s="8">
        <v>0.0</v>
      </c>
      <c r="E9874" s="1"/>
      <c r="F9874" s="1">
        <v>8.5</v>
      </c>
      <c r="G9874" s="1"/>
      <c r="H9874" s="1"/>
    </row>
    <row r="9875">
      <c r="A9875" s="1" t="s">
        <v>252</v>
      </c>
      <c r="B9875" s="7" t="s">
        <v>297</v>
      </c>
      <c r="C9875" s="1" t="s">
        <v>9591</v>
      </c>
      <c r="D9875" s="8">
        <v>0.0</v>
      </c>
      <c r="E9875" s="1"/>
      <c r="F9875" s="1">
        <v>4.1</v>
      </c>
      <c r="G9875" s="1"/>
      <c r="H9875" s="1"/>
    </row>
    <row r="9876">
      <c r="A9876" s="1" t="s">
        <v>252</v>
      </c>
      <c r="B9876" s="7" t="s">
        <v>297</v>
      </c>
      <c r="C9876" s="1" t="s">
        <v>5634</v>
      </c>
      <c r="D9876" s="8">
        <v>0.0</v>
      </c>
      <c r="E9876" s="1"/>
      <c r="F9876" s="1">
        <v>6.7</v>
      </c>
      <c r="G9876" s="1"/>
      <c r="H9876" s="1"/>
    </row>
    <row r="9877">
      <c r="A9877" s="1" t="s">
        <v>252</v>
      </c>
      <c r="B9877" s="7" t="s">
        <v>297</v>
      </c>
      <c r="C9877" s="1" t="s">
        <v>9592</v>
      </c>
      <c r="D9877" s="8">
        <v>0.0</v>
      </c>
      <c r="E9877" s="1"/>
      <c r="F9877" s="1">
        <v>3.9</v>
      </c>
      <c r="G9877" s="1"/>
      <c r="H9877" s="1"/>
    </row>
    <row r="9878">
      <c r="A9878" s="1" t="s">
        <v>252</v>
      </c>
      <c r="B9878" s="7" t="s">
        <v>297</v>
      </c>
      <c r="C9878" s="1" t="s">
        <v>9593</v>
      </c>
      <c r="D9878" s="8">
        <v>0.0</v>
      </c>
      <c r="E9878" s="1"/>
      <c r="F9878" s="1">
        <v>1.0</v>
      </c>
      <c r="G9878" s="1"/>
      <c r="H9878" s="1"/>
    </row>
    <row r="9879">
      <c r="A9879" s="1" t="s">
        <v>252</v>
      </c>
      <c r="B9879" s="7" t="s">
        <v>297</v>
      </c>
      <c r="C9879" s="1" t="s">
        <v>5653</v>
      </c>
      <c r="D9879" s="8">
        <v>0.0</v>
      </c>
      <c r="E9879" s="1"/>
      <c r="F9879" s="1">
        <v>5.8</v>
      </c>
      <c r="G9879" s="1"/>
      <c r="H9879" s="1"/>
    </row>
    <row r="9880">
      <c r="A9880" s="1" t="s">
        <v>252</v>
      </c>
      <c r="B9880" s="7" t="s">
        <v>297</v>
      </c>
      <c r="C9880" s="1" t="s">
        <v>9594</v>
      </c>
      <c r="D9880" s="8">
        <v>0.0</v>
      </c>
      <c r="E9880" s="1"/>
      <c r="F9880" s="1">
        <v>2.7</v>
      </c>
      <c r="G9880" s="1"/>
      <c r="H9880" s="1"/>
    </row>
    <row r="9881">
      <c r="A9881" s="1" t="s">
        <v>252</v>
      </c>
      <c r="B9881" s="7" t="s">
        <v>297</v>
      </c>
      <c r="C9881" s="1" t="s">
        <v>9595</v>
      </c>
      <c r="D9881" s="8">
        <v>0.0</v>
      </c>
      <c r="E9881" s="1"/>
      <c r="F9881" s="1">
        <v>4.5</v>
      </c>
      <c r="G9881" s="1"/>
      <c r="H9881" s="1"/>
    </row>
    <row r="9882">
      <c r="A9882" s="1" t="s">
        <v>252</v>
      </c>
      <c r="B9882" s="7" t="s">
        <v>297</v>
      </c>
      <c r="C9882" s="1" t="s">
        <v>9596</v>
      </c>
      <c r="D9882" s="8">
        <v>0.0</v>
      </c>
      <c r="E9882" s="1"/>
      <c r="F9882" s="1">
        <v>1.0</v>
      </c>
      <c r="G9882" s="1"/>
      <c r="H9882" s="1"/>
    </row>
    <row r="9883">
      <c r="A9883" s="1" t="s">
        <v>252</v>
      </c>
      <c r="B9883" s="7" t="s">
        <v>297</v>
      </c>
      <c r="C9883" s="1" t="s">
        <v>9597</v>
      </c>
      <c r="D9883" s="8">
        <v>0.0</v>
      </c>
      <c r="E9883" s="1"/>
      <c r="F9883" s="1">
        <v>11.7</v>
      </c>
      <c r="G9883" s="1"/>
      <c r="H9883" s="1"/>
    </row>
    <row r="9884">
      <c r="A9884" s="1" t="s">
        <v>252</v>
      </c>
      <c r="B9884" s="7" t="s">
        <v>297</v>
      </c>
      <c r="C9884" s="1" t="s">
        <v>5637</v>
      </c>
      <c r="D9884" s="8">
        <v>0.0</v>
      </c>
      <c r="E9884" s="1"/>
      <c r="F9884" s="1">
        <v>10.8</v>
      </c>
      <c r="G9884" s="1"/>
      <c r="H9884" s="1"/>
    </row>
    <row r="9885">
      <c r="A9885" s="1" t="s">
        <v>252</v>
      </c>
      <c r="B9885" s="7" t="s">
        <v>297</v>
      </c>
      <c r="C9885" s="1" t="s">
        <v>9598</v>
      </c>
      <c r="D9885" s="8">
        <v>0.0</v>
      </c>
      <c r="E9885" s="1"/>
      <c r="F9885" s="1">
        <v>4.2</v>
      </c>
      <c r="G9885" s="1"/>
      <c r="H9885" s="1"/>
    </row>
    <row r="9886">
      <c r="A9886" s="1" t="s">
        <v>252</v>
      </c>
      <c r="B9886" s="7" t="s">
        <v>297</v>
      </c>
      <c r="C9886" s="1" t="s">
        <v>9599</v>
      </c>
      <c r="D9886" s="8">
        <v>0.0</v>
      </c>
      <c r="E9886" s="1"/>
      <c r="F9886" s="1">
        <v>1.0</v>
      </c>
      <c r="G9886" s="1"/>
      <c r="H9886" s="1"/>
    </row>
    <row r="9887">
      <c r="A9887" s="1" t="s">
        <v>252</v>
      </c>
      <c r="B9887" s="7" t="s">
        <v>297</v>
      </c>
      <c r="C9887" s="1" t="s">
        <v>9600</v>
      </c>
      <c r="D9887" s="8">
        <v>0.0</v>
      </c>
      <c r="E9887" s="1"/>
      <c r="F9887" s="1">
        <v>5.0</v>
      </c>
      <c r="G9887" s="1"/>
      <c r="H9887" s="1"/>
    </row>
    <row r="9888">
      <c r="A9888" s="1" t="s">
        <v>252</v>
      </c>
      <c r="B9888" s="7" t="s">
        <v>297</v>
      </c>
      <c r="C9888" s="1" t="s">
        <v>5664</v>
      </c>
      <c r="D9888" s="8">
        <v>0.0</v>
      </c>
      <c r="E9888" s="1"/>
      <c r="F9888" s="1">
        <v>2.3</v>
      </c>
      <c r="G9888" s="1"/>
      <c r="H9888" s="1"/>
    </row>
    <row r="9889">
      <c r="A9889" s="1" t="s">
        <v>252</v>
      </c>
      <c r="B9889" s="7" t="s">
        <v>297</v>
      </c>
      <c r="C9889" s="1" t="s">
        <v>9601</v>
      </c>
      <c r="D9889" s="8">
        <v>0.0</v>
      </c>
      <c r="E9889" s="1"/>
      <c r="F9889" s="1">
        <v>14.3</v>
      </c>
      <c r="G9889" s="1"/>
      <c r="H9889" s="1"/>
    </row>
    <row r="9890">
      <c r="A9890" s="1" t="s">
        <v>252</v>
      </c>
      <c r="B9890" s="7" t="s">
        <v>297</v>
      </c>
      <c r="C9890" s="1" t="s">
        <v>9602</v>
      </c>
      <c r="D9890" s="8">
        <v>0.0</v>
      </c>
      <c r="E9890" s="1"/>
      <c r="F9890" s="1">
        <v>2.0</v>
      </c>
      <c r="G9890" s="1"/>
      <c r="H9890" s="1"/>
    </row>
    <row r="9891">
      <c r="A9891" s="1" t="s">
        <v>252</v>
      </c>
      <c r="B9891" s="7" t="s">
        <v>297</v>
      </c>
      <c r="C9891" s="1" t="s">
        <v>9603</v>
      </c>
      <c r="D9891" s="8">
        <v>0.0</v>
      </c>
      <c r="E9891" s="1"/>
      <c r="F9891" s="1">
        <v>12.5</v>
      </c>
      <c r="G9891" s="1"/>
      <c r="H9891" s="1"/>
    </row>
    <row r="9892">
      <c r="A9892" s="1" t="s">
        <v>252</v>
      </c>
      <c r="B9892" s="7" t="s">
        <v>297</v>
      </c>
      <c r="C9892" s="1" t="s">
        <v>9604</v>
      </c>
      <c r="D9892" s="8">
        <v>0.0</v>
      </c>
      <c r="E9892" s="1"/>
      <c r="F9892" s="1">
        <v>7.3</v>
      </c>
      <c r="G9892" s="1"/>
      <c r="H9892" s="1"/>
    </row>
    <row r="9893">
      <c r="A9893" s="1" t="s">
        <v>252</v>
      </c>
      <c r="B9893" s="7" t="s">
        <v>297</v>
      </c>
      <c r="C9893" s="1" t="s">
        <v>9605</v>
      </c>
      <c r="D9893" s="8">
        <v>0.0</v>
      </c>
      <c r="E9893" s="1"/>
      <c r="F9893" s="1">
        <v>1.0</v>
      </c>
      <c r="G9893" s="1"/>
      <c r="H9893" s="1"/>
    </row>
    <row r="9894">
      <c r="A9894" s="1" t="s">
        <v>252</v>
      </c>
      <c r="B9894" s="7" t="s">
        <v>297</v>
      </c>
      <c r="C9894" s="1" t="s">
        <v>9606</v>
      </c>
      <c r="D9894" s="8">
        <v>0.0</v>
      </c>
      <c r="E9894" s="1"/>
      <c r="F9894" s="1">
        <v>4.3</v>
      </c>
      <c r="G9894" s="1"/>
      <c r="H9894" s="1"/>
    </row>
    <row r="9895">
      <c r="A9895" s="1" t="s">
        <v>252</v>
      </c>
      <c r="B9895" s="7" t="s">
        <v>297</v>
      </c>
      <c r="C9895" s="1" t="s">
        <v>9607</v>
      </c>
      <c r="D9895" s="8">
        <v>0.0</v>
      </c>
      <c r="E9895" s="1"/>
      <c r="F9895" s="1">
        <v>2.7</v>
      </c>
      <c r="G9895" s="1"/>
      <c r="H9895" s="1"/>
    </row>
    <row r="9896">
      <c r="A9896" s="1" t="s">
        <v>252</v>
      </c>
      <c r="B9896" s="7" t="s">
        <v>297</v>
      </c>
      <c r="C9896" s="1" t="s">
        <v>9608</v>
      </c>
      <c r="D9896" s="8">
        <v>0.0</v>
      </c>
      <c r="E9896" s="1"/>
      <c r="F9896" s="1">
        <v>10.7</v>
      </c>
      <c r="G9896" s="1"/>
      <c r="H9896" s="1"/>
    </row>
    <row r="9897">
      <c r="A9897" s="1" t="s">
        <v>252</v>
      </c>
      <c r="B9897" s="7" t="s">
        <v>297</v>
      </c>
      <c r="C9897" s="1" t="s">
        <v>9609</v>
      </c>
      <c r="D9897" s="8">
        <v>0.0</v>
      </c>
      <c r="E9897" s="1"/>
      <c r="F9897" s="1">
        <v>3.0</v>
      </c>
      <c r="G9897" s="1"/>
      <c r="H9897" s="1"/>
    </row>
    <row r="9898">
      <c r="A9898" s="1" t="s">
        <v>252</v>
      </c>
      <c r="B9898" s="7" t="s">
        <v>297</v>
      </c>
      <c r="C9898" s="1" t="s">
        <v>9610</v>
      </c>
      <c r="D9898" s="8">
        <v>0.0</v>
      </c>
      <c r="E9898" s="1"/>
      <c r="F9898" s="1">
        <v>4.7</v>
      </c>
      <c r="G9898" s="1"/>
      <c r="H9898" s="1"/>
    </row>
    <row r="9899">
      <c r="A9899" s="1" t="s">
        <v>252</v>
      </c>
      <c r="B9899" s="7" t="s">
        <v>297</v>
      </c>
      <c r="C9899" s="1" t="s">
        <v>9611</v>
      </c>
      <c r="D9899" s="8">
        <v>0.0</v>
      </c>
      <c r="E9899" s="1"/>
      <c r="F9899" s="1">
        <v>7.7</v>
      </c>
      <c r="G9899" s="1"/>
      <c r="H9899" s="1"/>
    </row>
    <row r="9900">
      <c r="A9900" s="1" t="s">
        <v>252</v>
      </c>
      <c r="B9900" s="7" t="s">
        <v>297</v>
      </c>
      <c r="C9900" s="1" t="s">
        <v>9612</v>
      </c>
      <c r="D9900" s="8">
        <v>0.0</v>
      </c>
      <c r="E9900" s="1"/>
      <c r="F9900" s="1">
        <v>4.7</v>
      </c>
      <c r="G9900" s="1"/>
      <c r="H9900" s="1"/>
    </row>
    <row r="9901">
      <c r="A9901" s="1" t="s">
        <v>252</v>
      </c>
      <c r="B9901" s="7" t="s">
        <v>297</v>
      </c>
      <c r="C9901" s="1" t="s">
        <v>9613</v>
      </c>
      <c r="D9901" s="8">
        <v>0.0</v>
      </c>
      <c r="E9901" s="1"/>
      <c r="F9901" s="1">
        <v>1.0</v>
      </c>
      <c r="G9901" s="1"/>
      <c r="H9901" s="1"/>
    </row>
    <row r="9902">
      <c r="A9902" s="1" t="s">
        <v>252</v>
      </c>
      <c r="B9902" s="7" t="s">
        <v>297</v>
      </c>
      <c r="C9902" s="1" t="s">
        <v>9614</v>
      </c>
      <c r="D9902" s="8">
        <v>0.0</v>
      </c>
      <c r="E9902" s="1"/>
      <c r="F9902" s="1">
        <v>6.0</v>
      </c>
      <c r="G9902" s="1"/>
      <c r="H9902" s="1"/>
    </row>
    <row r="9903">
      <c r="A9903" s="1" t="s">
        <v>252</v>
      </c>
      <c r="B9903" s="7" t="s">
        <v>297</v>
      </c>
      <c r="C9903" s="1" t="s">
        <v>9615</v>
      </c>
      <c r="D9903" s="8">
        <v>0.0</v>
      </c>
      <c r="E9903" s="1"/>
      <c r="F9903" s="1">
        <v>5.0</v>
      </c>
      <c r="G9903" s="1"/>
      <c r="H9903" s="1"/>
    </row>
    <row r="9904">
      <c r="A9904" s="1" t="s">
        <v>252</v>
      </c>
      <c r="B9904" s="7" t="s">
        <v>297</v>
      </c>
      <c r="C9904" s="1" t="s">
        <v>9616</v>
      </c>
      <c r="D9904" s="8">
        <v>0.0</v>
      </c>
      <c r="E9904" s="1"/>
      <c r="F9904" s="1">
        <v>6.0</v>
      </c>
      <c r="G9904" s="1"/>
      <c r="H9904" s="1"/>
    </row>
    <row r="9905">
      <c r="A9905" s="1" t="s">
        <v>252</v>
      </c>
      <c r="B9905" s="7" t="s">
        <v>297</v>
      </c>
      <c r="C9905" s="1" t="s">
        <v>9617</v>
      </c>
      <c r="D9905" s="8">
        <v>0.0</v>
      </c>
      <c r="E9905" s="1"/>
      <c r="F9905" s="1">
        <v>10.5</v>
      </c>
      <c r="G9905" s="1"/>
      <c r="H9905" s="1"/>
    </row>
    <row r="9906">
      <c r="A9906" s="1" t="s">
        <v>252</v>
      </c>
      <c r="B9906" s="7" t="s">
        <v>297</v>
      </c>
      <c r="C9906" s="1" t="s">
        <v>9618</v>
      </c>
      <c r="D9906" s="8">
        <v>0.0</v>
      </c>
      <c r="E9906" s="1"/>
      <c r="F9906" s="1">
        <v>1.0</v>
      </c>
      <c r="G9906" s="1"/>
      <c r="H9906" s="1"/>
    </row>
    <row r="9907">
      <c r="A9907" s="1" t="s">
        <v>252</v>
      </c>
      <c r="B9907" s="7" t="s">
        <v>297</v>
      </c>
      <c r="C9907" s="1" t="s">
        <v>5671</v>
      </c>
      <c r="D9907" s="8">
        <v>0.0</v>
      </c>
      <c r="E9907" s="1"/>
      <c r="F9907" s="1">
        <v>1.0</v>
      </c>
      <c r="G9907" s="1"/>
      <c r="H9907" s="1"/>
    </row>
    <row r="9908">
      <c r="A9908" s="1" t="s">
        <v>252</v>
      </c>
      <c r="B9908" s="7" t="s">
        <v>297</v>
      </c>
      <c r="C9908" s="1" t="s">
        <v>9619</v>
      </c>
      <c r="D9908" s="8">
        <v>0.0</v>
      </c>
      <c r="E9908" s="1"/>
      <c r="F9908" s="1">
        <v>6.5</v>
      </c>
      <c r="G9908" s="1"/>
      <c r="H9908" s="1"/>
    </row>
    <row r="9909">
      <c r="A9909" s="1" t="s">
        <v>252</v>
      </c>
      <c r="B9909" s="7" t="s">
        <v>297</v>
      </c>
      <c r="C9909" s="1" t="s">
        <v>9620</v>
      </c>
      <c r="D9909" s="8">
        <v>0.0</v>
      </c>
      <c r="E9909" s="1"/>
      <c r="F9909" s="1">
        <v>2.5</v>
      </c>
      <c r="G9909" s="1"/>
      <c r="H9909" s="1"/>
    </row>
    <row r="9910">
      <c r="A9910" s="1" t="s">
        <v>252</v>
      </c>
      <c r="B9910" s="7" t="s">
        <v>297</v>
      </c>
      <c r="C9910" s="1" t="s">
        <v>5630</v>
      </c>
      <c r="D9910" s="8">
        <v>0.0</v>
      </c>
      <c r="E9910" s="1"/>
      <c r="F9910" s="1">
        <v>7.0</v>
      </c>
      <c r="G9910" s="1"/>
      <c r="H9910" s="1"/>
    </row>
    <row r="9911">
      <c r="A9911" s="1" t="s">
        <v>252</v>
      </c>
      <c r="B9911" s="7" t="s">
        <v>297</v>
      </c>
      <c r="C9911" s="1" t="s">
        <v>5638</v>
      </c>
      <c r="D9911" s="8">
        <v>0.0</v>
      </c>
      <c r="E9911" s="1"/>
      <c r="F9911" s="1">
        <v>6.0</v>
      </c>
      <c r="G9911" s="1"/>
      <c r="H9911" s="1"/>
    </row>
    <row r="9912">
      <c r="A9912" s="1" t="s">
        <v>252</v>
      </c>
      <c r="B9912" s="7" t="s">
        <v>297</v>
      </c>
      <c r="C9912" s="1" t="s">
        <v>9621</v>
      </c>
      <c r="D9912" s="8">
        <v>0.0</v>
      </c>
      <c r="E9912" s="1"/>
      <c r="F9912" s="1">
        <v>6.5</v>
      </c>
      <c r="G9912" s="1"/>
      <c r="H9912" s="1"/>
    </row>
    <row r="9913">
      <c r="A9913" s="1" t="s">
        <v>252</v>
      </c>
      <c r="B9913" s="7" t="s">
        <v>297</v>
      </c>
      <c r="C9913" s="1" t="s">
        <v>9622</v>
      </c>
      <c r="D9913" s="8">
        <v>0.0</v>
      </c>
      <c r="E9913" s="1"/>
      <c r="F9913" s="1">
        <v>1.0</v>
      </c>
      <c r="G9913" s="1"/>
      <c r="H9913" s="1"/>
    </row>
    <row r="9914">
      <c r="A9914" s="1" t="s">
        <v>252</v>
      </c>
      <c r="B9914" s="7" t="s">
        <v>297</v>
      </c>
      <c r="C9914" s="1" t="s">
        <v>5647</v>
      </c>
      <c r="D9914" s="8">
        <v>0.0</v>
      </c>
      <c r="E9914" s="1"/>
      <c r="F9914" s="1">
        <v>8.5</v>
      </c>
      <c r="G9914" s="1"/>
      <c r="H9914" s="1"/>
    </row>
    <row r="9915">
      <c r="A9915" s="1" t="s">
        <v>252</v>
      </c>
      <c r="B9915" s="7" t="s">
        <v>297</v>
      </c>
      <c r="C9915" s="1" t="s">
        <v>9623</v>
      </c>
      <c r="D9915" s="8">
        <v>0.0</v>
      </c>
      <c r="E9915" s="1"/>
      <c r="F9915" s="1">
        <v>13.0</v>
      </c>
      <c r="G9915" s="1"/>
      <c r="H9915" s="1"/>
    </row>
    <row r="9916">
      <c r="A9916" s="1" t="s">
        <v>252</v>
      </c>
      <c r="B9916" s="7" t="s">
        <v>297</v>
      </c>
      <c r="C9916" s="1" t="s">
        <v>9624</v>
      </c>
      <c r="D9916" s="8">
        <v>0.0</v>
      </c>
      <c r="E9916" s="1"/>
      <c r="F9916" s="1">
        <v>1.0</v>
      </c>
      <c r="G9916" s="1"/>
      <c r="H9916" s="1"/>
    </row>
    <row r="9917">
      <c r="A9917" s="1" t="s">
        <v>252</v>
      </c>
      <c r="B9917" s="7" t="s">
        <v>297</v>
      </c>
      <c r="C9917" s="1" t="s">
        <v>9625</v>
      </c>
      <c r="D9917" s="8">
        <v>0.0</v>
      </c>
      <c r="E9917" s="1"/>
      <c r="F9917" s="1">
        <v>70.0</v>
      </c>
      <c r="G9917" s="1"/>
      <c r="H9917" s="1"/>
    </row>
    <row r="9918">
      <c r="A9918" s="1" t="s">
        <v>252</v>
      </c>
      <c r="B9918" s="7" t="s">
        <v>297</v>
      </c>
      <c r="C9918" s="1" t="s">
        <v>9626</v>
      </c>
      <c r="D9918" s="8">
        <v>0.0</v>
      </c>
      <c r="E9918" s="1"/>
      <c r="F9918" s="1">
        <v>3.0</v>
      </c>
      <c r="G9918" s="1"/>
      <c r="H9918" s="1"/>
    </row>
    <row r="9919">
      <c r="A9919" s="1" t="s">
        <v>252</v>
      </c>
      <c r="B9919" s="7" t="s">
        <v>297</v>
      </c>
      <c r="C9919" s="1" t="s">
        <v>5632</v>
      </c>
      <c r="D9919" s="8">
        <v>0.0</v>
      </c>
      <c r="E9919" s="1"/>
      <c r="F9919" s="1">
        <v>12.0</v>
      </c>
      <c r="G9919" s="1"/>
      <c r="H9919" s="1"/>
    </row>
    <row r="9920">
      <c r="A9920" s="1" t="s">
        <v>252</v>
      </c>
      <c r="B9920" s="7" t="s">
        <v>297</v>
      </c>
      <c r="C9920" s="1" t="s">
        <v>9627</v>
      </c>
      <c r="D9920" s="8">
        <v>0.0</v>
      </c>
      <c r="E9920" s="1"/>
      <c r="F9920" s="1">
        <v>13.0</v>
      </c>
      <c r="G9920" s="1"/>
      <c r="H9920" s="1"/>
    </row>
    <row r="9921">
      <c r="A9921" s="1" t="s">
        <v>252</v>
      </c>
      <c r="B9921" s="7" t="s">
        <v>297</v>
      </c>
      <c r="C9921" s="1" t="s">
        <v>9628</v>
      </c>
      <c r="D9921" s="8">
        <v>0.0</v>
      </c>
      <c r="E9921" s="1"/>
      <c r="F9921" s="1">
        <v>1.0</v>
      </c>
      <c r="G9921" s="1"/>
      <c r="H9921" s="1"/>
    </row>
    <row r="9922">
      <c r="A9922" s="1" t="s">
        <v>252</v>
      </c>
      <c r="B9922" s="7" t="s">
        <v>297</v>
      </c>
      <c r="C9922" s="1" t="s">
        <v>9629</v>
      </c>
      <c r="D9922" s="8">
        <v>0.0</v>
      </c>
      <c r="E9922" s="1"/>
      <c r="F9922" s="1">
        <v>10.0</v>
      </c>
      <c r="G9922" s="1"/>
      <c r="H9922" s="1"/>
    </row>
    <row r="9923">
      <c r="A9923" s="1" t="s">
        <v>252</v>
      </c>
      <c r="B9923" s="7" t="s">
        <v>297</v>
      </c>
      <c r="C9923" s="1" t="s">
        <v>9630</v>
      </c>
      <c r="D9923" s="8">
        <v>0.0</v>
      </c>
      <c r="E9923" s="1"/>
      <c r="F9923" s="1">
        <v>1.0</v>
      </c>
      <c r="G9923" s="1"/>
      <c r="H9923" s="1"/>
    </row>
    <row r="9924">
      <c r="A9924" s="1" t="s">
        <v>252</v>
      </c>
      <c r="B9924" s="7" t="s">
        <v>297</v>
      </c>
      <c r="C9924" s="1" t="s">
        <v>9631</v>
      </c>
      <c r="D9924" s="8">
        <v>0.0</v>
      </c>
      <c r="E9924" s="1"/>
      <c r="F9924" s="1">
        <v>10.0</v>
      </c>
      <c r="G9924" s="1"/>
      <c r="H9924" s="1"/>
    </row>
    <row r="9925">
      <c r="A9925" s="1" t="s">
        <v>252</v>
      </c>
      <c r="B9925" s="7" t="s">
        <v>297</v>
      </c>
      <c r="C9925" s="1" t="s">
        <v>9632</v>
      </c>
      <c r="D9925" s="8">
        <v>0.0</v>
      </c>
      <c r="E9925" s="1"/>
      <c r="F9925" s="1">
        <v>11.0</v>
      </c>
      <c r="G9925" s="1"/>
      <c r="H9925" s="1"/>
    </row>
    <row r="9926">
      <c r="A9926" s="1" t="s">
        <v>252</v>
      </c>
      <c r="B9926" s="7" t="s">
        <v>297</v>
      </c>
      <c r="C9926" s="1" t="s">
        <v>9633</v>
      </c>
      <c r="D9926" s="8">
        <v>0.0</v>
      </c>
      <c r="E9926" s="1"/>
      <c r="F9926" s="1">
        <v>1.0</v>
      </c>
      <c r="G9926" s="1"/>
      <c r="H9926" s="1"/>
    </row>
    <row r="9927">
      <c r="A9927" s="1" t="s">
        <v>252</v>
      </c>
      <c r="B9927" s="7" t="s">
        <v>297</v>
      </c>
      <c r="C9927" s="1" t="s">
        <v>9634</v>
      </c>
      <c r="D9927" s="8">
        <v>0.0</v>
      </c>
      <c r="E9927" s="1"/>
      <c r="F9927" s="1">
        <v>1.0</v>
      </c>
      <c r="G9927" s="1"/>
      <c r="H9927" s="1"/>
    </row>
    <row r="9928">
      <c r="A9928" s="1" t="s">
        <v>252</v>
      </c>
      <c r="B9928" s="7" t="s">
        <v>297</v>
      </c>
      <c r="C9928" s="1" t="s">
        <v>9635</v>
      </c>
      <c r="D9928" s="8">
        <v>0.0</v>
      </c>
      <c r="E9928" s="1"/>
      <c r="F9928" s="1">
        <v>3.0</v>
      </c>
      <c r="G9928" s="1"/>
      <c r="H9928" s="1"/>
    </row>
    <row r="9929">
      <c r="A9929" s="1" t="s">
        <v>252</v>
      </c>
      <c r="B9929" s="7" t="s">
        <v>297</v>
      </c>
      <c r="C9929" s="1" t="s">
        <v>5635</v>
      </c>
      <c r="D9929" s="8">
        <v>0.0</v>
      </c>
      <c r="E9929" s="1"/>
      <c r="F9929" s="1">
        <v>20.0</v>
      </c>
      <c r="G9929" s="1"/>
      <c r="H9929" s="1"/>
    </row>
    <row r="9930">
      <c r="A9930" s="1" t="s">
        <v>252</v>
      </c>
      <c r="B9930" s="7" t="s">
        <v>297</v>
      </c>
      <c r="C9930" s="1" t="s">
        <v>9636</v>
      </c>
      <c r="D9930" s="8">
        <v>0.0</v>
      </c>
      <c r="E9930" s="1"/>
      <c r="F9930" s="1">
        <v>1.0</v>
      </c>
      <c r="G9930" s="1"/>
      <c r="H9930" s="1"/>
    </row>
    <row r="9931">
      <c r="A9931" s="1" t="s">
        <v>252</v>
      </c>
      <c r="B9931" s="7" t="s">
        <v>297</v>
      </c>
      <c r="C9931" s="1" t="s">
        <v>5670</v>
      </c>
      <c r="D9931" s="8">
        <v>0.0</v>
      </c>
      <c r="E9931" s="1"/>
      <c r="F9931" s="1">
        <v>12.0</v>
      </c>
      <c r="G9931" s="1"/>
      <c r="H9931" s="1"/>
    </row>
    <row r="9932">
      <c r="A9932" s="1" t="s">
        <v>252</v>
      </c>
      <c r="B9932" s="7" t="s">
        <v>297</v>
      </c>
      <c r="C9932" s="1" t="s">
        <v>5662</v>
      </c>
      <c r="D9932" s="8">
        <v>0.0</v>
      </c>
      <c r="E9932" s="1"/>
      <c r="F9932" s="1">
        <v>21.0</v>
      </c>
      <c r="G9932" s="1"/>
      <c r="H9932" s="1"/>
    </row>
    <row r="9933">
      <c r="A9933" s="1" t="s">
        <v>252</v>
      </c>
      <c r="B9933" s="7" t="s">
        <v>297</v>
      </c>
      <c r="C9933" s="1" t="s">
        <v>9637</v>
      </c>
      <c r="D9933" s="8">
        <v>0.0</v>
      </c>
      <c r="E9933" s="1"/>
      <c r="F9933" s="1">
        <v>11.0</v>
      </c>
      <c r="G9933" s="1"/>
      <c r="H9933" s="1"/>
    </row>
    <row r="9934">
      <c r="A9934" s="1" t="s">
        <v>252</v>
      </c>
      <c r="B9934" s="7" t="s">
        <v>297</v>
      </c>
      <c r="C9934" s="1" t="s">
        <v>9638</v>
      </c>
      <c r="D9934" s="8">
        <v>0.0</v>
      </c>
      <c r="E9934" s="1"/>
      <c r="F9934" s="1">
        <v>1.0</v>
      </c>
      <c r="G9934" s="1"/>
      <c r="H9934" s="1"/>
    </row>
    <row r="9935">
      <c r="A9935" s="1" t="s">
        <v>252</v>
      </c>
      <c r="B9935" s="7" t="s">
        <v>297</v>
      </c>
      <c r="C9935" s="1" t="s">
        <v>9639</v>
      </c>
      <c r="D9935" s="8">
        <v>0.0</v>
      </c>
      <c r="E9935" s="1"/>
      <c r="F9935" s="1">
        <v>2.0</v>
      </c>
      <c r="G9935" s="1"/>
      <c r="H9935" s="1"/>
    </row>
    <row r="9936">
      <c r="A9936" s="1" t="s">
        <v>252</v>
      </c>
      <c r="B9936" s="7" t="s">
        <v>297</v>
      </c>
      <c r="C9936" s="1" t="s">
        <v>9640</v>
      </c>
      <c r="D9936" s="8">
        <v>0.0</v>
      </c>
      <c r="E9936" s="1"/>
      <c r="F9936" s="1">
        <v>4.0</v>
      </c>
      <c r="G9936" s="1"/>
      <c r="H9936" s="1"/>
    </row>
    <row r="9937">
      <c r="A9937" s="1" t="s">
        <v>252</v>
      </c>
      <c r="B9937" s="7" t="s">
        <v>297</v>
      </c>
      <c r="C9937" s="1" t="s">
        <v>9641</v>
      </c>
      <c r="D9937" s="8">
        <v>0.0</v>
      </c>
      <c r="E9937" s="1"/>
      <c r="F9937" s="1">
        <v>4.0</v>
      </c>
      <c r="G9937" s="1"/>
      <c r="H9937" s="1"/>
    </row>
    <row r="9938">
      <c r="A9938" s="1" t="s">
        <v>252</v>
      </c>
      <c r="B9938" s="7" t="s">
        <v>297</v>
      </c>
      <c r="C9938" s="1" t="s">
        <v>9642</v>
      </c>
      <c r="D9938" s="8">
        <v>0.0</v>
      </c>
      <c r="E9938" s="1"/>
      <c r="F9938" s="1">
        <v>3.0</v>
      </c>
      <c r="G9938" s="1"/>
      <c r="H9938" s="1"/>
    </row>
    <row r="9939">
      <c r="A9939" s="1" t="s">
        <v>252</v>
      </c>
      <c r="B9939" s="7" t="s">
        <v>297</v>
      </c>
      <c r="C9939" s="1" t="s">
        <v>9643</v>
      </c>
      <c r="D9939" s="8">
        <v>0.0</v>
      </c>
      <c r="E9939" s="1"/>
      <c r="F9939" s="1">
        <v>2.0</v>
      </c>
      <c r="G9939" s="1"/>
      <c r="H9939" s="1"/>
    </row>
    <row r="9940">
      <c r="A9940" s="1" t="s">
        <v>252</v>
      </c>
      <c r="B9940" s="7" t="s">
        <v>297</v>
      </c>
      <c r="C9940" s="1" t="s">
        <v>9644</v>
      </c>
      <c r="D9940" s="8">
        <v>0.0</v>
      </c>
      <c r="E9940" s="1"/>
      <c r="F9940" s="1">
        <v>3.0</v>
      </c>
      <c r="G9940" s="1"/>
      <c r="H9940" s="1"/>
    </row>
    <row r="9941">
      <c r="A9941" s="1" t="s">
        <v>252</v>
      </c>
      <c r="B9941" s="7" t="s">
        <v>297</v>
      </c>
      <c r="C9941" s="1" t="s">
        <v>5656</v>
      </c>
      <c r="D9941" s="8">
        <v>0.0</v>
      </c>
      <c r="E9941" s="1"/>
      <c r="F9941" s="1">
        <v>3.0</v>
      </c>
      <c r="G9941" s="1"/>
      <c r="H9941" s="1"/>
    </row>
    <row r="9942">
      <c r="A9942" s="1" t="s">
        <v>252</v>
      </c>
      <c r="B9942" s="7" t="s">
        <v>297</v>
      </c>
      <c r="C9942" s="1" t="s">
        <v>9645</v>
      </c>
      <c r="D9942" s="8">
        <v>0.0</v>
      </c>
      <c r="E9942" s="1"/>
      <c r="F9942" s="1">
        <v>1.0</v>
      </c>
      <c r="G9942" s="1"/>
      <c r="H9942" s="1"/>
    </row>
    <row r="9943">
      <c r="A9943" s="1" t="s">
        <v>252</v>
      </c>
      <c r="B9943" s="7" t="s">
        <v>297</v>
      </c>
      <c r="C9943" s="1" t="s">
        <v>9646</v>
      </c>
      <c r="D9943" s="8">
        <v>0.0</v>
      </c>
      <c r="E9943" s="1"/>
      <c r="F9943" s="1">
        <v>1.0</v>
      </c>
      <c r="G9943" s="1"/>
      <c r="H9943" s="1"/>
    </row>
    <row r="9944">
      <c r="A9944" s="1" t="s">
        <v>252</v>
      </c>
      <c r="B9944" s="7" t="s">
        <v>297</v>
      </c>
      <c r="C9944" s="1" t="s">
        <v>5642</v>
      </c>
      <c r="D9944" s="8">
        <v>0.0</v>
      </c>
      <c r="E9944" s="1"/>
      <c r="F9944" s="1">
        <v>12.0</v>
      </c>
      <c r="G9944" s="1"/>
      <c r="H9944" s="1"/>
    </row>
    <row r="9945">
      <c r="A9945" s="1" t="s">
        <v>252</v>
      </c>
      <c r="B9945" s="7" t="s">
        <v>297</v>
      </c>
      <c r="C9945" s="1" t="s">
        <v>9647</v>
      </c>
      <c r="D9945" s="8">
        <v>0.0</v>
      </c>
      <c r="E9945" s="1"/>
      <c r="F9945" s="1">
        <v>1.0</v>
      </c>
      <c r="G9945" s="1"/>
      <c r="H9945" s="1"/>
    </row>
    <row r="9946">
      <c r="A9946" s="1" t="s">
        <v>252</v>
      </c>
      <c r="B9946" s="7" t="s">
        <v>297</v>
      </c>
      <c r="C9946" s="1" t="s">
        <v>5636</v>
      </c>
      <c r="D9946" s="8">
        <v>0.0</v>
      </c>
      <c r="E9946" s="1"/>
      <c r="F9946" s="1">
        <v>55.0</v>
      </c>
      <c r="G9946" s="1"/>
      <c r="H9946" s="1"/>
    </row>
    <row r="9947">
      <c r="A9947" s="1" t="s">
        <v>252</v>
      </c>
      <c r="B9947" s="7" t="s">
        <v>297</v>
      </c>
      <c r="C9947" s="1" t="s">
        <v>9648</v>
      </c>
      <c r="D9947" s="8">
        <v>0.0</v>
      </c>
      <c r="E9947" s="1"/>
      <c r="F9947" s="1">
        <v>77.0</v>
      </c>
      <c r="G9947" s="1"/>
      <c r="H9947" s="1"/>
    </row>
    <row r="9948">
      <c r="A9948" s="1" t="s">
        <v>252</v>
      </c>
      <c r="B9948" s="7" t="s">
        <v>297</v>
      </c>
      <c r="C9948" s="1" t="s">
        <v>9649</v>
      </c>
      <c r="D9948" s="8">
        <v>0.0</v>
      </c>
      <c r="E9948" s="1"/>
      <c r="F9948" s="1">
        <v>1.0</v>
      </c>
      <c r="G9948" s="1"/>
      <c r="H9948" s="1"/>
    </row>
    <row r="9949">
      <c r="A9949" s="1" t="s">
        <v>252</v>
      </c>
      <c r="B9949" s="7" t="s">
        <v>297</v>
      </c>
      <c r="C9949" s="1" t="s">
        <v>5648</v>
      </c>
      <c r="D9949" s="8">
        <v>0.0</v>
      </c>
      <c r="E9949" s="1"/>
      <c r="F9949" s="1">
        <v>2.0</v>
      </c>
      <c r="G9949" s="1"/>
      <c r="H9949" s="1"/>
    </row>
    <row r="9950">
      <c r="A9950" s="1" t="s">
        <v>252</v>
      </c>
      <c r="B9950" s="7" t="s">
        <v>298</v>
      </c>
      <c r="C9950" s="1" t="s">
        <v>9650</v>
      </c>
      <c r="D9950" s="8">
        <v>0.0</v>
      </c>
      <c r="E9950" s="1"/>
      <c r="F9950" s="1">
        <v>1.3</v>
      </c>
      <c r="G9950" s="1"/>
      <c r="H9950" s="1"/>
    </row>
    <row r="9951">
      <c r="A9951" s="1" t="s">
        <v>252</v>
      </c>
      <c r="B9951" s="7" t="s">
        <v>298</v>
      </c>
      <c r="C9951" s="1" t="s">
        <v>9651</v>
      </c>
      <c r="D9951" s="8">
        <v>0.0</v>
      </c>
      <c r="E9951" s="1"/>
      <c r="F9951" s="1">
        <v>2.5</v>
      </c>
      <c r="G9951" s="1"/>
      <c r="H9951" s="1"/>
    </row>
    <row r="9952">
      <c r="A9952" s="1" t="s">
        <v>252</v>
      </c>
      <c r="B9952" s="7" t="s">
        <v>298</v>
      </c>
      <c r="C9952" s="1" t="s">
        <v>9652</v>
      </c>
      <c r="D9952" s="8">
        <v>0.0</v>
      </c>
      <c r="E9952" s="1"/>
      <c r="F9952" s="1">
        <v>6.0</v>
      </c>
      <c r="G9952" s="1"/>
      <c r="H9952" s="1"/>
    </row>
    <row r="9953">
      <c r="A9953" s="1" t="s">
        <v>252</v>
      </c>
      <c r="B9953" s="7" t="s">
        <v>298</v>
      </c>
      <c r="C9953" s="1" t="s">
        <v>9653</v>
      </c>
      <c r="D9953" s="8">
        <v>0.0</v>
      </c>
      <c r="E9953" s="1"/>
      <c r="F9953" s="1">
        <v>1.0</v>
      </c>
      <c r="G9953" s="1"/>
      <c r="H9953" s="1"/>
    </row>
    <row r="9954">
      <c r="A9954" s="1" t="s">
        <v>252</v>
      </c>
      <c r="B9954" s="7" t="s">
        <v>298</v>
      </c>
      <c r="C9954" s="1" t="s">
        <v>9654</v>
      </c>
      <c r="D9954" s="8">
        <v>0.0</v>
      </c>
      <c r="E9954" s="1"/>
      <c r="F9954" s="1">
        <v>4.2</v>
      </c>
      <c r="G9954" s="1"/>
      <c r="H9954" s="1"/>
    </row>
    <row r="9955">
      <c r="A9955" s="1" t="s">
        <v>252</v>
      </c>
      <c r="B9955" s="7" t="s">
        <v>298</v>
      </c>
      <c r="C9955" s="1" t="s">
        <v>9655</v>
      </c>
      <c r="D9955" s="8">
        <v>0.0</v>
      </c>
      <c r="E9955" s="1"/>
      <c r="F9955" s="1">
        <v>3.3</v>
      </c>
      <c r="G9955" s="1"/>
      <c r="H9955" s="1"/>
    </row>
    <row r="9956">
      <c r="A9956" s="1" t="s">
        <v>252</v>
      </c>
      <c r="B9956" s="7" t="s">
        <v>298</v>
      </c>
      <c r="C9956" s="1" t="s">
        <v>9656</v>
      </c>
      <c r="D9956" s="8">
        <v>0.0</v>
      </c>
      <c r="E9956" s="1"/>
      <c r="F9956" s="1">
        <v>1.0</v>
      </c>
      <c r="G9956" s="1"/>
      <c r="H9956" s="1"/>
    </row>
    <row r="9957">
      <c r="A9957" s="1" t="s">
        <v>252</v>
      </c>
      <c r="B9957" s="7" t="s">
        <v>298</v>
      </c>
      <c r="C9957" s="1" t="s">
        <v>9657</v>
      </c>
      <c r="D9957" s="8">
        <v>0.0</v>
      </c>
      <c r="E9957" s="1"/>
      <c r="F9957" s="1">
        <v>2.7</v>
      </c>
      <c r="G9957" s="1"/>
      <c r="H9957" s="1"/>
    </row>
    <row r="9958">
      <c r="A9958" s="1" t="s">
        <v>252</v>
      </c>
      <c r="B9958" s="7" t="s">
        <v>298</v>
      </c>
      <c r="C9958" s="1" t="s">
        <v>9658</v>
      </c>
      <c r="D9958" s="8">
        <v>0.0</v>
      </c>
      <c r="E9958" s="1"/>
      <c r="F9958" s="1">
        <v>7.7</v>
      </c>
      <c r="G9958" s="1"/>
      <c r="H9958" s="1"/>
    </row>
    <row r="9959">
      <c r="A9959" s="1" t="s">
        <v>252</v>
      </c>
      <c r="B9959" s="7" t="s">
        <v>298</v>
      </c>
      <c r="C9959" s="1" t="s">
        <v>4203</v>
      </c>
      <c r="D9959" s="8">
        <v>0.0</v>
      </c>
      <c r="E9959" s="1"/>
      <c r="F9959" s="1">
        <v>1.0</v>
      </c>
      <c r="G9959" s="1"/>
      <c r="H9959" s="1"/>
    </row>
    <row r="9960">
      <c r="A9960" s="1" t="s">
        <v>252</v>
      </c>
      <c r="B9960" s="7" t="s">
        <v>298</v>
      </c>
      <c r="C9960" s="1" t="s">
        <v>9659</v>
      </c>
      <c r="D9960" s="8">
        <v>0.0</v>
      </c>
      <c r="E9960" s="1"/>
      <c r="F9960" s="1">
        <v>6.0</v>
      </c>
      <c r="G9960" s="1"/>
      <c r="H9960" s="1"/>
    </row>
    <row r="9961">
      <c r="A9961" s="1" t="s">
        <v>252</v>
      </c>
      <c r="B9961" s="7" t="s">
        <v>298</v>
      </c>
      <c r="C9961" s="1" t="s">
        <v>9660</v>
      </c>
      <c r="D9961" s="8">
        <v>0.0</v>
      </c>
      <c r="E9961" s="1"/>
      <c r="F9961" s="1">
        <v>1.0</v>
      </c>
      <c r="G9961" s="1"/>
      <c r="H9961" s="1"/>
    </row>
    <row r="9962">
      <c r="A9962" s="1" t="s">
        <v>252</v>
      </c>
      <c r="B9962" s="7" t="s">
        <v>298</v>
      </c>
      <c r="C9962" s="1" t="s">
        <v>9661</v>
      </c>
      <c r="D9962" s="8">
        <v>0.0</v>
      </c>
      <c r="E9962" s="1"/>
      <c r="F9962" s="1">
        <v>1.0</v>
      </c>
      <c r="G9962" s="1"/>
      <c r="H9962" s="1"/>
    </row>
    <row r="9963">
      <c r="A9963" s="1" t="s">
        <v>252</v>
      </c>
      <c r="B9963" s="7" t="s">
        <v>298</v>
      </c>
      <c r="C9963" s="1" t="s">
        <v>9662</v>
      </c>
      <c r="D9963" s="8">
        <v>0.0</v>
      </c>
      <c r="E9963" s="1"/>
      <c r="F9963" s="1">
        <v>1.0</v>
      </c>
      <c r="G9963" s="1"/>
      <c r="H9963" s="1"/>
    </row>
    <row r="9964">
      <c r="A9964" s="1" t="s">
        <v>252</v>
      </c>
      <c r="B9964" s="7" t="s">
        <v>298</v>
      </c>
      <c r="C9964" s="1" t="s">
        <v>9663</v>
      </c>
      <c r="D9964" s="8">
        <v>0.0</v>
      </c>
      <c r="E9964" s="1"/>
      <c r="F9964" s="1">
        <v>3.0</v>
      </c>
      <c r="G9964" s="1"/>
      <c r="H9964" s="1"/>
    </row>
    <row r="9965">
      <c r="A9965" s="1" t="s">
        <v>252</v>
      </c>
      <c r="B9965" s="7" t="s">
        <v>298</v>
      </c>
      <c r="C9965" s="1" t="s">
        <v>9664</v>
      </c>
      <c r="D9965" s="8">
        <v>0.0</v>
      </c>
      <c r="E9965" s="1"/>
      <c r="F9965" s="1">
        <v>1.0</v>
      </c>
      <c r="G9965" s="1"/>
      <c r="H9965" s="1"/>
    </row>
    <row r="9966">
      <c r="A9966" s="1" t="s">
        <v>252</v>
      </c>
      <c r="B9966" s="7" t="s">
        <v>298</v>
      </c>
      <c r="C9966" s="1" t="s">
        <v>4249</v>
      </c>
      <c r="D9966" s="8">
        <v>0.0</v>
      </c>
      <c r="E9966" s="1"/>
      <c r="F9966" s="1">
        <v>1.0</v>
      </c>
      <c r="G9966" s="1"/>
      <c r="H9966" s="1"/>
    </row>
    <row r="9967">
      <c r="A9967" s="1" t="s">
        <v>252</v>
      </c>
      <c r="B9967" s="7" t="s">
        <v>298</v>
      </c>
      <c r="C9967" s="1" t="s">
        <v>9665</v>
      </c>
      <c r="D9967" s="8">
        <v>0.0</v>
      </c>
      <c r="E9967" s="1"/>
      <c r="F9967" s="1">
        <v>2.0</v>
      </c>
      <c r="G9967" s="1"/>
      <c r="H9967" s="1"/>
    </row>
    <row r="9968">
      <c r="A9968" s="1" t="s">
        <v>252</v>
      </c>
      <c r="B9968" s="7" t="s">
        <v>298</v>
      </c>
      <c r="C9968" s="1" t="s">
        <v>4207</v>
      </c>
      <c r="D9968" s="8">
        <v>0.0</v>
      </c>
      <c r="E9968" s="1"/>
      <c r="F9968" s="1">
        <v>1.0</v>
      </c>
      <c r="G9968" s="1"/>
      <c r="H9968" s="1"/>
    </row>
    <row r="9969">
      <c r="A9969" s="1" t="s">
        <v>252</v>
      </c>
      <c r="B9969" s="7" t="s">
        <v>298</v>
      </c>
      <c r="C9969" s="1" t="s">
        <v>9666</v>
      </c>
      <c r="D9969" s="8">
        <v>0.0</v>
      </c>
      <c r="E9969" s="1"/>
      <c r="F9969" s="1">
        <v>1.0</v>
      </c>
      <c r="G9969" s="1"/>
      <c r="H9969" s="1"/>
    </row>
    <row r="9970">
      <c r="A9970" s="1" t="s">
        <v>252</v>
      </c>
      <c r="B9970" s="7" t="s">
        <v>298</v>
      </c>
      <c r="C9970" s="1" t="s">
        <v>9667</v>
      </c>
      <c r="D9970" s="8">
        <v>0.0</v>
      </c>
      <c r="E9970" s="1"/>
      <c r="F9970" s="1">
        <v>1.0</v>
      </c>
      <c r="G9970" s="1"/>
      <c r="H9970" s="1"/>
    </row>
    <row r="9971">
      <c r="A9971" s="1" t="s">
        <v>252</v>
      </c>
      <c r="B9971" s="7" t="s">
        <v>299</v>
      </c>
      <c r="C9971" s="1" t="s">
        <v>9668</v>
      </c>
      <c r="D9971" s="8">
        <v>0.0</v>
      </c>
      <c r="E9971" s="1"/>
      <c r="F9971" s="1">
        <v>10.9</v>
      </c>
      <c r="G9971" s="1"/>
      <c r="H9971" s="1"/>
    </row>
    <row r="9972">
      <c r="A9972" s="1" t="s">
        <v>252</v>
      </c>
      <c r="B9972" s="7" t="s">
        <v>299</v>
      </c>
      <c r="C9972" s="1" t="s">
        <v>9669</v>
      </c>
      <c r="D9972" s="8">
        <v>0.0</v>
      </c>
      <c r="E9972" s="1"/>
      <c r="F9972" s="1">
        <v>10.0</v>
      </c>
      <c r="G9972" s="1"/>
      <c r="H9972" s="1"/>
    </row>
    <row r="9973">
      <c r="A9973" s="1" t="s">
        <v>252</v>
      </c>
      <c r="B9973" s="7" t="s">
        <v>299</v>
      </c>
      <c r="C9973" s="1" t="s">
        <v>9670</v>
      </c>
      <c r="D9973" s="8">
        <v>0.0</v>
      </c>
      <c r="E9973" s="1"/>
      <c r="F9973" s="1">
        <v>9.1</v>
      </c>
      <c r="G9973" s="1"/>
      <c r="H9973" s="1"/>
    </row>
    <row r="9974">
      <c r="A9974" s="1" t="s">
        <v>252</v>
      </c>
      <c r="B9974" s="7" t="s">
        <v>299</v>
      </c>
      <c r="C9974" s="1" t="s">
        <v>9671</v>
      </c>
      <c r="D9974" s="8">
        <v>0.0</v>
      </c>
      <c r="E9974" s="1"/>
      <c r="F9974" s="1">
        <v>11.6</v>
      </c>
      <c r="G9974" s="1"/>
      <c r="H9974" s="1"/>
    </row>
    <row r="9975">
      <c r="A9975" s="1" t="s">
        <v>252</v>
      </c>
      <c r="B9975" s="7" t="s">
        <v>299</v>
      </c>
      <c r="C9975" s="1" t="s">
        <v>9672</v>
      </c>
      <c r="D9975" s="8">
        <v>0.0</v>
      </c>
      <c r="E9975" s="1"/>
      <c r="F9975" s="1">
        <v>1.0</v>
      </c>
      <c r="G9975" s="1"/>
      <c r="H9975" s="1"/>
    </row>
    <row r="9976">
      <c r="A9976" s="1" t="s">
        <v>252</v>
      </c>
      <c r="B9976" s="7" t="s">
        <v>299</v>
      </c>
      <c r="C9976" s="1" t="s">
        <v>9673</v>
      </c>
      <c r="D9976" s="8">
        <v>0.0</v>
      </c>
      <c r="E9976" s="1"/>
      <c r="F9976" s="1">
        <v>12.7</v>
      </c>
      <c r="G9976" s="1"/>
      <c r="H9976" s="1"/>
    </row>
    <row r="9977">
      <c r="A9977" s="1" t="s">
        <v>252</v>
      </c>
      <c r="B9977" s="7" t="s">
        <v>299</v>
      </c>
      <c r="C9977" s="1" t="s">
        <v>7428</v>
      </c>
      <c r="D9977" s="8">
        <v>0.0</v>
      </c>
      <c r="E9977" s="1"/>
      <c r="F9977" s="1">
        <v>11.0</v>
      </c>
      <c r="G9977" s="1"/>
      <c r="H9977" s="1"/>
    </row>
    <row r="9978">
      <c r="A9978" s="1" t="s">
        <v>252</v>
      </c>
      <c r="B9978" s="7" t="s">
        <v>300</v>
      </c>
      <c r="C9978" s="1" t="s">
        <v>9674</v>
      </c>
      <c r="D9978" s="8">
        <v>0.0</v>
      </c>
      <c r="E9978" s="1"/>
      <c r="F9978" s="1">
        <v>11.5</v>
      </c>
      <c r="G9978" s="1"/>
      <c r="H9978" s="1"/>
    </row>
    <row r="9979">
      <c r="A9979" s="1" t="s">
        <v>252</v>
      </c>
      <c r="B9979" s="7" t="s">
        <v>300</v>
      </c>
      <c r="C9979" s="1" t="s">
        <v>4952</v>
      </c>
      <c r="D9979" s="8">
        <v>0.0</v>
      </c>
      <c r="E9979" s="1"/>
      <c r="F9979" s="1">
        <v>10.7</v>
      </c>
      <c r="G9979" s="1"/>
      <c r="H9979" s="1"/>
    </row>
    <row r="9980">
      <c r="A9980" s="1" t="s">
        <v>252</v>
      </c>
      <c r="B9980" s="7" t="s">
        <v>300</v>
      </c>
      <c r="C9980" s="1" t="s">
        <v>9675</v>
      </c>
      <c r="D9980" s="8">
        <v>0.0</v>
      </c>
      <c r="E9980" s="1"/>
      <c r="F9980" s="1">
        <v>9.8</v>
      </c>
      <c r="G9980" s="1"/>
      <c r="H9980" s="1"/>
    </row>
    <row r="9981">
      <c r="A9981" s="1" t="s">
        <v>252</v>
      </c>
      <c r="B9981" s="7" t="s">
        <v>300</v>
      </c>
      <c r="C9981" s="1" t="s">
        <v>9676</v>
      </c>
      <c r="D9981" s="8">
        <v>0.0</v>
      </c>
      <c r="E9981" s="1"/>
      <c r="F9981" s="1">
        <v>11.2</v>
      </c>
      <c r="G9981" s="1"/>
      <c r="H9981" s="1"/>
    </row>
    <row r="9982">
      <c r="A9982" s="1" t="s">
        <v>252</v>
      </c>
      <c r="B9982" s="7" t="s">
        <v>300</v>
      </c>
      <c r="C9982" s="1" t="s">
        <v>9677</v>
      </c>
      <c r="D9982" s="8">
        <v>0.0</v>
      </c>
      <c r="E9982" s="1"/>
      <c r="F9982" s="1">
        <v>10.6</v>
      </c>
      <c r="G9982" s="1"/>
      <c r="H9982" s="1"/>
    </row>
    <row r="9983">
      <c r="A9983" s="1" t="s">
        <v>252</v>
      </c>
      <c r="B9983" s="7" t="s">
        <v>300</v>
      </c>
      <c r="C9983" s="1" t="s">
        <v>4959</v>
      </c>
      <c r="D9983" s="8">
        <v>0.0</v>
      </c>
      <c r="E9983" s="1"/>
      <c r="F9983" s="1">
        <v>9.0</v>
      </c>
      <c r="G9983" s="1"/>
      <c r="H9983" s="1"/>
    </row>
    <row r="9984">
      <c r="A9984" s="1" t="s">
        <v>252</v>
      </c>
      <c r="B9984" s="7" t="s">
        <v>300</v>
      </c>
      <c r="C9984" s="1" t="s">
        <v>9678</v>
      </c>
      <c r="D9984" s="8">
        <v>0.0</v>
      </c>
      <c r="E9984" s="1"/>
      <c r="F9984" s="1">
        <v>10.8</v>
      </c>
      <c r="G9984" s="1"/>
      <c r="H9984" s="1"/>
    </row>
    <row r="9985">
      <c r="A9985" s="1" t="s">
        <v>252</v>
      </c>
      <c r="B9985" s="7" t="s">
        <v>300</v>
      </c>
      <c r="C9985" s="1" t="s">
        <v>9679</v>
      </c>
      <c r="D9985" s="8">
        <v>0.0</v>
      </c>
      <c r="E9985" s="1"/>
      <c r="F9985" s="1">
        <v>10.0</v>
      </c>
      <c r="G9985" s="1"/>
      <c r="H9985" s="1"/>
    </row>
    <row r="9986">
      <c r="A9986" s="1" t="s">
        <v>252</v>
      </c>
      <c r="B9986" s="7" t="s">
        <v>300</v>
      </c>
      <c r="C9986" s="1" t="s">
        <v>9680</v>
      </c>
      <c r="D9986" s="8">
        <v>0.0</v>
      </c>
      <c r="E9986" s="1"/>
      <c r="F9986" s="1">
        <v>5.5</v>
      </c>
      <c r="G9986" s="1"/>
      <c r="H9986" s="1"/>
    </row>
    <row r="9987">
      <c r="A9987" s="1" t="s">
        <v>252</v>
      </c>
      <c r="B9987" s="7" t="s">
        <v>300</v>
      </c>
      <c r="C9987" s="1" t="s">
        <v>9681</v>
      </c>
      <c r="D9987" s="8">
        <v>0.0</v>
      </c>
      <c r="E9987" s="1"/>
      <c r="F9987" s="1">
        <v>12.0</v>
      </c>
      <c r="G9987" s="1"/>
      <c r="H9987" s="1"/>
    </row>
    <row r="9988">
      <c r="A9988" s="1" t="s">
        <v>252</v>
      </c>
      <c r="B9988" s="7" t="s">
        <v>300</v>
      </c>
      <c r="C9988" s="1" t="s">
        <v>9682</v>
      </c>
      <c r="D9988" s="8">
        <v>0.0</v>
      </c>
      <c r="E9988" s="1"/>
      <c r="F9988" s="1">
        <v>12.0</v>
      </c>
      <c r="G9988" s="1"/>
      <c r="H9988" s="1"/>
    </row>
    <row r="9989">
      <c r="A9989" s="1" t="s">
        <v>252</v>
      </c>
      <c r="B9989" s="7" t="s">
        <v>300</v>
      </c>
      <c r="C9989" s="1" t="s">
        <v>9683</v>
      </c>
      <c r="D9989" s="8">
        <v>0.0</v>
      </c>
      <c r="E9989" s="1"/>
      <c r="F9989" s="1">
        <v>10.0</v>
      </c>
      <c r="G9989" s="1"/>
      <c r="H9989" s="1"/>
    </row>
    <row r="9990">
      <c r="A9990" s="1" t="s">
        <v>252</v>
      </c>
      <c r="B9990" s="7" t="s">
        <v>300</v>
      </c>
      <c r="C9990" s="1" t="s">
        <v>9684</v>
      </c>
      <c r="D9990" s="8">
        <v>0.0</v>
      </c>
      <c r="E9990" s="1"/>
      <c r="F9990" s="1">
        <v>10.0</v>
      </c>
      <c r="G9990" s="1"/>
      <c r="H9990" s="1"/>
    </row>
    <row r="9991">
      <c r="A9991" s="1" t="s">
        <v>252</v>
      </c>
      <c r="B9991" s="7" t="s">
        <v>300</v>
      </c>
      <c r="C9991" s="1" t="s">
        <v>9685</v>
      </c>
      <c r="D9991" s="8">
        <v>0.0</v>
      </c>
      <c r="E9991" s="1"/>
      <c r="F9991" s="1">
        <v>11.0</v>
      </c>
      <c r="G9991" s="1"/>
      <c r="H9991" s="1"/>
    </row>
    <row r="9992">
      <c r="A9992" s="1" t="s">
        <v>252</v>
      </c>
      <c r="B9992" s="7" t="s">
        <v>300</v>
      </c>
      <c r="C9992" s="1" t="s">
        <v>9686</v>
      </c>
      <c r="D9992" s="8">
        <v>0.0</v>
      </c>
      <c r="E9992" s="1"/>
      <c r="F9992" s="1">
        <v>10.0</v>
      </c>
      <c r="G9992" s="1"/>
      <c r="H9992" s="1"/>
    </row>
    <row r="9993">
      <c r="A9993" s="1" t="s">
        <v>252</v>
      </c>
      <c r="B9993" s="7" t="s">
        <v>300</v>
      </c>
      <c r="C9993" s="1" t="s">
        <v>9687</v>
      </c>
      <c r="D9993" s="8">
        <v>0.0</v>
      </c>
      <c r="E9993" s="1"/>
      <c r="F9993" s="1">
        <v>25.0</v>
      </c>
      <c r="G9993" s="1"/>
      <c r="H9993" s="1"/>
    </row>
    <row r="9994">
      <c r="A9994" s="1" t="s">
        <v>252</v>
      </c>
      <c r="B9994" s="7" t="s">
        <v>300</v>
      </c>
      <c r="C9994" s="1" t="s">
        <v>9688</v>
      </c>
      <c r="D9994" s="8">
        <v>0.0</v>
      </c>
      <c r="E9994" s="1"/>
      <c r="F9994" s="1">
        <v>13.0</v>
      </c>
      <c r="G9994" s="1"/>
      <c r="H9994" s="1"/>
    </row>
    <row r="9995">
      <c r="A9995" s="1" t="s">
        <v>252</v>
      </c>
      <c r="B9995" s="7" t="s">
        <v>300</v>
      </c>
      <c r="C9995" s="1" t="s">
        <v>9689</v>
      </c>
      <c r="D9995" s="8">
        <v>0.0</v>
      </c>
      <c r="E9995" s="1"/>
      <c r="F9995" s="1">
        <v>13.0</v>
      </c>
      <c r="G9995" s="1"/>
      <c r="H9995" s="1"/>
    </row>
    <row r="9996">
      <c r="A9996" s="1" t="s">
        <v>252</v>
      </c>
      <c r="B9996" s="7" t="s">
        <v>300</v>
      </c>
      <c r="C9996" s="1" t="s">
        <v>9690</v>
      </c>
      <c r="D9996" s="8">
        <v>0.0</v>
      </c>
      <c r="E9996" s="1"/>
      <c r="F9996" s="1">
        <v>12.0</v>
      </c>
      <c r="G9996" s="1"/>
      <c r="H9996" s="1"/>
    </row>
    <row r="9997">
      <c r="A9997" s="1" t="s">
        <v>252</v>
      </c>
      <c r="B9997" s="7" t="s">
        <v>300</v>
      </c>
      <c r="C9997" s="1" t="s">
        <v>9691</v>
      </c>
      <c r="D9997" s="8">
        <v>0.0</v>
      </c>
      <c r="E9997" s="1"/>
      <c r="F9997" s="1">
        <v>1.0</v>
      </c>
      <c r="G9997" s="1"/>
      <c r="H9997" s="1"/>
    </row>
    <row r="9998">
      <c r="A9998" s="1" t="s">
        <v>252</v>
      </c>
      <c r="B9998" s="7" t="s">
        <v>300</v>
      </c>
      <c r="C9998" s="1" t="s">
        <v>9692</v>
      </c>
      <c r="D9998" s="8">
        <v>0.0</v>
      </c>
      <c r="E9998" s="1"/>
      <c r="F9998" s="1">
        <v>11.0</v>
      </c>
      <c r="G9998" s="1"/>
      <c r="H9998" s="1"/>
    </row>
    <row r="9999">
      <c r="A9999" s="1" t="s">
        <v>252</v>
      </c>
      <c r="B9999" s="7" t="s">
        <v>301</v>
      </c>
      <c r="C9999" s="1" t="s">
        <v>8778</v>
      </c>
      <c r="D9999" s="8">
        <v>0.0</v>
      </c>
      <c r="E9999" s="1"/>
      <c r="F9999" s="1">
        <v>2.3</v>
      </c>
      <c r="G9999" s="1"/>
      <c r="H9999" s="1"/>
    </row>
    <row r="10000">
      <c r="A10000" s="1" t="s">
        <v>252</v>
      </c>
      <c r="B10000" s="7" t="s">
        <v>301</v>
      </c>
      <c r="C10000" s="1" t="s">
        <v>9693</v>
      </c>
      <c r="D10000" s="8">
        <v>0.0</v>
      </c>
      <c r="E10000" s="1"/>
      <c r="F10000" s="1">
        <v>2.0</v>
      </c>
      <c r="G10000" s="1"/>
      <c r="H10000" s="1"/>
    </row>
    <row r="10001">
      <c r="A10001" s="1" t="s">
        <v>252</v>
      </c>
      <c r="B10001" s="7" t="s">
        <v>301</v>
      </c>
      <c r="C10001" s="1" t="s">
        <v>9694</v>
      </c>
      <c r="D10001" s="8">
        <v>0.0</v>
      </c>
      <c r="E10001" s="1"/>
      <c r="F10001" s="1">
        <v>10.6</v>
      </c>
      <c r="G10001" s="1"/>
      <c r="H10001" s="1"/>
    </row>
    <row r="10002">
      <c r="A10002" s="1" t="s">
        <v>252</v>
      </c>
      <c r="B10002" s="7" t="s">
        <v>301</v>
      </c>
      <c r="C10002" s="1" t="s">
        <v>8779</v>
      </c>
      <c r="D10002" s="8">
        <v>0.0</v>
      </c>
      <c r="E10002" s="1"/>
      <c r="F10002" s="1">
        <v>9.6</v>
      </c>
      <c r="G10002" s="1"/>
      <c r="H10002" s="1"/>
    </row>
    <row r="10003">
      <c r="A10003" s="1" t="s">
        <v>252</v>
      </c>
      <c r="B10003" s="7" t="s">
        <v>301</v>
      </c>
      <c r="C10003" s="1" t="s">
        <v>8798</v>
      </c>
      <c r="D10003" s="8">
        <v>0.0</v>
      </c>
      <c r="E10003" s="1"/>
      <c r="F10003" s="1">
        <v>1.0</v>
      </c>
      <c r="G10003" s="1"/>
      <c r="H10003" s="1"/>
    </row>
    <row r="10004">
      <c r="A10004" s="1" t="s">
        <v>252</v>
      </c>
      <c r="B10004" s="7" t="s">
        <v>301</v>
      </c>
      <c r="C10004" s="1" t="s">
        <v>9695</v>
      </c>
      <c r="D10004" s="8">
        <v>0.0</v>
      </c>
      <c r="E10004" s="1"/>
      <c r="F10004" s="1">
        <v>17.0</v>
      </c>
      <c r="G10004" s="1"/>
      <c r="H10004" s="1"/>
    </row>
    <row r="10005">
      <c r="A10005" s="1" t="s">
        <v>252</v>
      </c>
      <c r="B10005" s="7" t="s">
        <v>301</v>
      </c>
      <c r="C10005" s="1" t="s">
        <v>9696</v>
      </c>
      <c r="D10005" s="8">
        <v>0.0</v>
      </c>
      <c r="E10005" s="1"/>
      <c r="F10005" s="1">
        <v>10.8</v>
      </c>
      <c r="G10005" s="1"/>
      <c r="H10005" s="1"/>
    </row>
    <row r="10006">
      <c r="A10006" s="1" t="s">
        <v>252</v>
      </c>
      <c r="B10006" s="7" t="s">
        <v>301</v>
      </c>
      <c r="C10006" s="1" t="s">
        <v>9697</v>
      </c>
      <c r="D10006" s="8">
        <v>0.0</v>
      </c>
      <c r="E10006" s="1"/>
      <c r="F10006" s="1">
        <v>9.0</v>
      </c>
      <c r="G10006" s="1"/>
      <c r="H10006" s="1"/>
    </row>
    <row r="10007">
      <c r="A10007" s="1" t="s">
        <v>252</v>
      </c>
      <c r="B10007" s="7" t="s">
        <v>301</v>
      </c>
      <c r="C10007" s="1" t="s">
        <v>9698</v>
      </c>
      <c r="D10007" s="8">
        <v>0.0</v>
      </c>
      <c r="E10007" s="1"/>
      <c r="F10007" s="1">
        <v>4.3</v>
      </c>
      <c r="G10007" s="1"/>
      <c r="H10007" s="1"/>
    </row>
    <row r="10008">
      <c r="A10008" s="1" t="s">
        <v>252</v>
      </c>
      <c r="B10008" s="7" t="s">
        <v>301</v>
      </c>
      <c r="C10008" s="1" t="s">
        <v>8776</v>
      </c>
      <c r="D10008" s="8">
        <v>0.0</v>
      </c>
      <c r="E10008" s="1"/>
      <c r="F10008" s="1">
        <v>16.7</v>
      </c>
      <c r="G10008" s="1"/>
      <c r="H10008" s="1"/>
    </row>
    <row r="10009">
      <c r="A10009" s="1" t="s">
        <v>252</v>
      </c>
      <c r="B10009" s="7" t="s">
        <v>301</v>
      </c>
      <c r="C10009" s="1" t="s">
        <v>8806</v>
      </c>
      <c r="D10009" s="8">
        <v>0.0</v>
      </c>
      <c r="E10009" s="1"/>
      <c r="F10009" s="1">
        <v>1.0</v>
      </c>
      <c r="G10009" s="1"/>
      <c r="H10009" s="1"/>
    </row>
    <row r="10010">
      <c r="A10010" s="1" t="s">
        <v>252</v>
      </c>
      <c r="B10010" s="7" t="s">
        <v>301</v>
      </c>
      <c r="C10010" s="1" t="s">
        <v>9699</v>
      </c>
      <c r="D10010" s="8">
        <v>0.0</v>
      </c>
      <c r="E10010" s="1"/>
      <c r="F10010" s="1">
        <v>65.5</v>
      </c>
      <c r="G10010" s="1"/>
      <c r="H10010" s="1"/>
    </row>
    <row r="10011">
      <c r="A10011" s="1" t="s">
        <v>252</v>
      </c>
      <c r="B10011" s="7" t="s">
        <v>301</v>
      </c>
      <c r="C10011" s="1" t="s">
        <v>9700</v>
      </c>
      <c r="D10011" s="8">
        <v>0.0</v>
      </c>
      <c r="E10011" s="1"/>
      <c r="F10011" s="1">
        <v>25.0</v>
      </c>
      <c r="G10011" s="1"/>
      <c r="H10011" s="1"/>
    </row>
    <row r="10012">
      <c r="A10012" s="1" t="s">
        <v>252</v>
      </c>
      <c r="B10012" s="7" t="s">
        <v>301</v>
      </c>
      <c r="C10012" s="1" t="s">
        <v>9701</v>
      </c>
      <c r="D10012" s="8">
        <v>0.0</v>
      </c>
      <c r="E10012" s="1"/>
      <c r="F10012" s="1">
        <v>38.0</v>
      </c>
      <c r="G10012" s="1"/>
      <c r="H10012" s="1"/>
    </row>
    <row r="10013">
      <c r="A10013" s="1" t="s">
        <v>252</v>
      </c>
      <c r="B10013" s="7" t="s">
        <v>301</v>
      </c>
      <c r="C10013" s="1" t="s">
        <v>9702</v>
      </c>
      <c r="D10013" s="8">
        <v>0.0</v>
      </c>
      <c r="E10013" s="1"/>
      <c r="F10013" s="1">
        <v>29.0</v>
      </c>
      <c r="G10013" s="1"/>
      <c r="H10013" s="1"/>
    </row>
    <row r="10014">
      <c r="A10014" s="1" t="s">
        <v>252</v>
      </c>
      <c r="B10014" s="7" t="s">
        <v>301</v>
      </c>
      <c r="C10014" s="1" t="s">
        <v>9703</v>
      </c>
      <c r="D10014" s="8">
        <v>0.0</v>
      </c>
      <c r="E10014" s="1"/>
      <c r="F10014" s="1">
        <v>12.0</v>
      </c>
      <c r="G10014" s="1"/>
      <c r="H10014" s="1"/>
    </row>
    <row r="10015">
      <c r="A10015" s="1" t="s">
        <v>252</v>
      </c>
      <c r="B10015" s="7" t="s">
        <v>302</v>
      </c>
      <c r="C10015" s="1" t="s">
        <v>2467</v>
      </c>
      <c r="D10015" s="8">
        <v>0.0</v>
      </c>
      <c r="E10015" s="1"/>
      <c r="F10015" s="1">
        <v>1.0</v>
      </c>
      <c r="G10015" s="1"/>
      <c r="H10015" s="1"/>
    </row>
    <row r="10016">
      <c r="A10016" s="1" t="s">
        <v>252</v>
      </c>
      <c r="B10016" s="7" t="s">
        <v>302</v>
      </c>
      <c r="C10016" s="1" t="s">
        <v>7696</v>
      </c>
      <c r="D10016" s="8">
        <v>0.0</v>
      </c>
      <c r="E10016" s="1"/>
      <c r="F10016" s="1">
        <v>7.4</v>
      </c>
      <c r="G10016" s="1"/>
      <c r="H10016" s="1"/>
    </row>
    <row r="10017">
      <c r="A10017" s="1" t="s">
        <v>252</v>
      </c>
      <c r="B10017" s="7" t="s">
        <v>302</v>
      </c>
      <c r="C10017" s="1" t="s">
        <v>2456</v>
      </c>
      <c r="D10017" s="8">
        <v>0.0</v>
      </c>
      <c r="E10017" s="1"/>
      <c r="F10017" s="1">
        <v>1.0</v>
      </c>
      <c r="G10017" s="1"/>
      <c r="H10017" s="1"/>
    </row>
    <row r="10018">
      <c r="A10018" s="1" t="s">
        <v>252</v>
      </c>
      <c r="B10018" s="7" t="s">
        <v>302</v>
      </c>
      <c r="C10018" s="1" t="s">
        <v>9704</v>
      </c>
      <c r="D10018" s="8">
        <v>0.0</v>
      </c>
      <c r="E10018" s="1"/>
      <c r="F10018" s="1">
        <v>4.9</v>
      </c>
      <c r="G10018" s="1"/>
      <c r="H10018" s="1"/>
    </row>
    <row r="10019">
      <c r="A10019" s="1" t="s">
        <v>252</v>
      </c>
      <c r="B10019" s="7" t="s">
        <v>302</v>
      </c>
      <c r="C10019" s="1" t="s">
        <v>7712</v>
      </c>
      <c r="D10019" s="8">
        <v>0.0</v>
      </c>
      <c r="E10019" s="1"/>
      <c r="F10019" s="1">
        <v>7.3</v>
      </c>
      <c r="G10019" s="1"/>
      <c r="H10019" s="1"/>
    </row>
    <row r="10020">
      <c r="A10020" s="1" t="s">
        <v>252</v>
      </c>
      <c r="B10020" s="7" t="s">
        <v>302</v>
      </c>
      <c r="C10020" s="1" t="s">
        <v>9705</v>
      </c>
      <c r="D10020" s="8">
        <v>0.0</v>
      </c>
      <c r="E10020" s="1"/>
      <c r="F10020" s="1">
        <v>5.7</v>
      </c>
      <c r="G10020" s="1"/>
      <c r="H10020" s="1"/>
    </row>
    <row r="10021">
      <c r="A10021" s="1" t="s">
        <v>252</v>
      </c>
      <c r="B10021" s="7" t="s">
        <v>302</v>
      </c>
      <c r="C10021" s="1" t="s">
        <v>9434</v>
      </c>
      <c r="D10021" s="8">
        <v>0.0</v>
      </c>
      <c r="E10021" s="1"/>
      <c r="F10021" s="1">
        <v>1.0</v>
      </c>
      <c r="G10021" s="1"/>
      <c r="H10021" s="1"/>
    </row>
    <row r="10022">
      <c r="A10022" s="1" t="s">
        <v>252</v>
      </c>
      <c r="B10022" s="7" t="s">
        <v>302</v>
      </c>
      <c r="C10022" s="1" t="s">
        <v>7705</v>
      </c>
      <c r="D10022" s="8">
        <v>0.0</v>
      </c>
      <c r="E10022" s="1"/>
      <c r="F10022" s="1">
        <v>7.6</v>
      </c>
      <c r="G10022" s="1"/>
      <c r="H10022" s="1"/>
    </row>
    <row r="10023">
      <c r="A10023" s="1" t="s">
        <v>252</v>
      </c>
      <c r="B10023" s="7" t="s">
        <v>302</v>
      </c>
      <c r="C10023" s="1" t="s">
        <v>9706</v>
      </c>
      <c r="D10023" s="8">
        <v>0.0</v>
      </c>
      <c r="E10023" s="1"/>
      <c r="F10023" s="1">
        <v>6.9</v>
      </c>
      <c r="G10023" s="1"/>
      <c r="H10023" s="1"/>
    </row>
    <row r="10024">
      <c r="A10024" s="1" t="s">
        <v>252</v>
      </c>
      <c r="B10024" s="7" t="s">
        <v>302</v>
      </c>
      <c r="C10024" s="1" t="s">
        <v>7709</v>
      </c>
      <c r="D10024" s="8">
        <v>0.0</v>
      </c>
      <c r="E10024" s="1"/>
      <c r="F10024" s="1">
        <v>8.6</v>
      </c>
      <c r="G10024" s="1"/>
      <c r="H10024" s="1"/>
    </row>
    <row r="10025">
      <c r="A10025" s="1" t="s">
        <v>252</v>
      </c>
      <c r="B10025" s="7" t="s">
        <v>302</v>
      </c>
      <c r="C10025" s="1" t="s">
        <v>7710</v>
      </c>
      <c r="D10025" s="8">
        <v>0.0</v>
      </c>
      <c r="E10025" s="1"/>
      <c r="F10025" s="1">
        <v>5.0</v>
      </c>
      <c r="G10025" s="1"/>
      <c r="H10025" s="1"/>
    </row>
    <row r="10026">
      <c r="A10026" s="1" t="s">
        <v>252</v>
      </c>
      <c r="B10026" s="7" t="s">
        <v>302</v>
      </c>
      <c r="C10026" s="1" t="s">
        <v>9707</v>
      </c>
      <c r="D10026" s="8">
        <v>0.0</v>
      </c>
      <c r="E10026" s="1"/>
      <c r="F10026" s="1">
        <v>6.9</v>
      </c>
      <c r="G10026" s="1"/>
      <c r="H10026" s="1"/>
    </row>
    <row r="10027">
      <c r="A10027" s="1" t="s">
        <v>252</v>
      </c>
      <c r="B10027" s="7" t="s">
        <v>302</v>
      </c>
      <c r="C10027" s="1" t="s">
        <v>9708</v>
      </c>
      <c r="D10027" s="8">
        <v>0.0</v>
      </c>
      <c r="E10027" s="1"/>
      <c r="F10027" s="1">
        <v>8.6</v>
      </c>
      <c r="G10027" s="1"/>
      <c r="H10027" s="1"/>
    </row>
    <row r="10028">
      <c r="A10028" s="1" t="s">
        <v>252</v>
      </c>
      <c r="B10028" s="7" t="s">
        <v>302</v>
      </c>
      <c r="C10028" s="1" t="s">
        <v>7717</v>
      </c>
      <c r="D10028" s="8">
        <v>0.0</v>
      </c>
      <c r="E10028" s="1"/>
      <c r="F10028" s="1">
        <v>9.4</v>
      </c>
      <c r="G10028" s="1"/>
      <c r="H10028" s="1"/>
    </row>
    <row r="10029">
      <c r="A10029" s="1" t="s">
        <v>252</v>
      </c>
      <c r="B10029" s="7" t="s">
        <v>302</v>
      </c>
      <c r="C10029" s="1" t="s">
        <v>9709</v>
      </c>
      <c r="D10029" s="8">
        <v>0.0</v>
      </c>
      <c r="E10029" s="1"/>
      <c r="F10029" s="1">
        <v>7.0</v>
      </c>
      <c r="G10029" s="1"/>
      <c r="H10029" s="1"/>
    </row>
    <row r="10030">
      <c r="A10030" s="1" t="s">
        <v>252</v>
      </c>
      <c r="B10030" s="7" t="s">
        <v>302</v>
      </c>
      <c r="C10030" s="1" t="s">
        <v>9710</v>
      </c>
      <c r="D10030" s="8">
        <v>0.0</v>
      </c>
      <c r="E10030" s="1"/>
      <c r="F10030" s="1">
        <v>2.7</v>
      </c>
      <c r="G10030" s="1"/>
      <c r="H10030" s="1"/>
    </row>
    <row r="10031">
      <c r="A10031" s="1" t="s">
        <v>252</v>
      </c>
      <c r="B10031" s="7" t="s">
        <v>302</v>
      </c>
      <c r="C10031" s="1" t="s">
        <v>9711</v>
      </c>
      <c r="D10031" s="8">
        <v>0.0</v>
      </c>
      <c r="E10031" s="1"/>
      <c r="F10031" s="1">
        <v>5.1</v>
      </c>
      <c r="G10031" s="1"/>
      <c r="H10031" s="1"/>
    </row>
    <row r="10032">
      <c r="A10032" s="1" t="s">
        <v>252</v>
      </c>
      <c r="B10032" s="7" t="s">
        <v>302</v>
      </c>
      <c r="C10032" s="1" t="s">
        <v>9712</v>
      </c>
      <c r="D10032" s="8">
        <v>0.0</v>
      </c>
      <c r="E10032" s="1"/>
      <c r="F10032" s="1">
        <v>2.4</v>
      </c>
      <c r="G10032" s="1"/>
      <c r="H10032" s="1"/>
    </row>
    <row r="10033">
      <c r="A10033" s="1" t="s">
        <v>252</v>
      </c>
      <c r="B10033" s="7" t="s">
        <v>302</v>
      </c>
      <c r="C10033" s="1" t="s">
        <v>9713</v>
      </c>
      <c r="D10033" s="8">
        <v>0.0</v>
      </c>
      <c r="E10033" s="1"/>
      <c r="F10033" s="1">
        <v>7.3</v>
      </c>
      <c r="G10033" s="1"/>
      <c r="H10033" s="1"/>
    </row>
    <row r="10034">
      <c r="A10034" s="1" t="s">
        <v>252</v>
      </c>
      <c r="B10034" s="7" t="s">
        <v>302</v>
      </c>
      <c r="C10034" s="1" t="s">
        <v>9437</v>
      </c>
      <c r="D10034" s="8">
        <v>0.0</v>
      </c>
      <c r="E10034" s="1"/>
      <c r="F10034" s="1">
        <v>1.0</v>
      </c>
      <c r="G10034" s="1"/>
      <c r="H10034" s="1"/>
    </row>
    <row r="10035">
      <c r="A10035" s="1" t="s">
        <v>252</v>
      </c>
      <c r="B10035" s="7" t="s">
        <v>302</v>
      </c>
      <c r="C10035" s="1" t="s">
        <v>9714</v>
      </c>
      <c r="D10035" s="8">
        <v>0.0</v>
      </c>
      <c r="E10035" s="1"/>
      <c r="F10035" s="1">
        <v>5.6</v>
      </c>
      <c r="G10035" s="1"/>
      <c r="H10035" s="1"/>
    </row>
    <row r="10036">
      <c r="A10036" s="1" t="s">
        <v>252</v>
      </c>
      <c r="B10036" s="7" t="s">
        <v>302</v>
      </c>
      <c r="C10036" s="1" t="s">
        <v>9715</v>
      </c>
      <c r="D10036" s="8">
        <v>0.0</v>
      </c>
      <c r="E10036" s="1"/>
      <c r="F10036" s="1">
        <v>11.0</v>
      </c>
      <c r="G10036" s="1"/>
      <c r="H10036" s="1"/>
    </row>
    <row r="10037">
      <c r="A10037" s="1" t="s">
        <v>252</v>
      </c>
      <c r="B10037" s="7" t="s">
        <v>302</v>
      </c>
      <c r="C10037" s="1" t="s">
        <v>9716</v>
      </c>
      <c r="D10037" s="8">
        <v>0.0</v>
      </c>
      <c r="E10037" s="1"/>
      <c r="F10037" s="1">
        <v>9.0</v>
      </c>
      <c r="G10037" s="1"/>
      <c r="H10037" s="1"/>
    </row>
    <row r="10038">
      <c r="A10038" s="1" t="s">
        <v>252</v>
      </c>
      <c r="B10038" s="7" t="s">
        <v>302</v>
      </c>
      <c r="C10038" s="1" t="s">
        <v>2491</v>
      </c>
      <c r="D10038" s="8">
        <v>0.0</v>
      </c>
      <c r="E10038" s="1"/>
      <c r="F10038" s="1">
        <v>1.0</v>
      </c>
      <c r="G10038" s="1"/>
      <c r="H10038" s="1"/>
    </row>
    <row r="10039">
      <c r="A10039" s="1" t="s">
        <v>252</v>
      </c>
      <c r="B10039" s="7" t="s">
        <v>302</v>
      </c>
      <c r="C10039" s="1" t="s">
        <v>7798</v>
      </c>
      <c r="D10039" s="8">
        <v>0.0</v>
      </c>
      <c r="E10039" s="1"/>
      <c r="F10039" s="1">
        <v>1.0</v>
      </c>
      <c r="G10039" s="1"/>
      <c r="H10039" s="1"/>
    </row>
    <row r="10040">
      <c r="A10040" s="1" t="s">
        <v>252</v>
      </c>
      <c r="B10040" s="7" t="s">
        <v>302</v>
      </c>
      <c r="C10040" s="1" t="s">
        <v>9717</v>
      </c>
      <c r="D10040" s="8">
        <v>0.0</v>
      </c>
      <c r="E10040" s="1"/>
      <c r="F10040" s="1">
        <v>8.3</v>
      </c>
      <c r="G10040" s="1"/>
      <c r="H10040" s="1"/>
    </row>
    <row r="10041">
      <c r="A10041" s="1" t="s">
        <v>252</v>
      </c>
      <c r="B10041" s="7" t="s">
        <v>302</v>
      </c>
      <c r="C10041" s="1" t="s">
        <v>7723</v>
      </c>
      <c r="D10041" s="8">
        <v>0.0</v>
      </c>
      <c r="E10041" s="1"/>
      <c r="F10041" s="1">
        <v>11.5</v>
      </c>
      <c r="G10041" s="1"/>
      <c r="H10041" s="1"/>
    </row>
    <row r="10042">
      <c r="A10042" s="1" t="s">
        <v>252</v>
      </c>
      <c r="B10042" s="7" t="s">
        <v>302</v>
      </c>
      <c r="C10042" s="1" t="s">
        <v>7721</v>
      </c>
      <c r="D10042" s="8">
        <v>0.0</v>
      </c>
      <c r="E10042" s="1"/>
      <c r="F10042" s="1">
        <v>5.8</v>
      </c>
      <c r="G10042" s="1"/>
      <c r="H10042" s="1"/>
    </row>
    <row r="10043">
      <c r="A10043" s="1" t="s">
        <v>252</v>
      </c>
      <c r="B10043" s="7" t="s">
        <v>302</v>
      </c>
      <c r="C10043" s="1" t="s">
        <v>9718</v>
      </c>
      <c r="D10043" s="8">
        <v>0.0</v>
      </c>
      <c r="E10043" s="1"/>
      <c r="F10043" s="1">
        <v>1.0</v>
      </c>
      <c r="G10043" s="1"/>
      <c r="H10043" s="1"/>
    </row>
    <row r="10044">
      <c r="A10044" s="1" t="s">
        <v>252</v>
      </c>
      <c r="B10044" s="7" t="s">
        <v>302</v>
      </c>
      <c r="C10044" s="1" t="s">
        <v>9719</v>
      </c>
      <c r="D10044" s="8">
        <v>0.0</v>
      </c>
      <c r="E10044" s="1"/>
      <c r="F10044" s="1">
        <v>7.3</v>
      </c>
      <c r="G10044" s="1"/>
      <c r="H10044" s="1"/>
    </row>
    <row r="10045">
      <c r="A10045" s="1" t="s">
        <v>252</v>
      </c>
      <c r="B10045" s="7" t="s">
        <v>302</v>
      </c>
      <c r="C10045" s="1" t="s">
        <v>7796</v>
      </c>
      <c r="D10045" s="8">
        <v>0.0</v>
      </c>
      <c r="E10045" s="1"/>
      <c r="F10045" s="1">
        <v>1.0</v>
      </c>
      <c r="G10045" s="1"/>
      <c r="H10045" s="1"/>
    </row>
    <row r="10046">
      <c r="A10046" s="1" t="s">
        <v>252</v>
      </c>
      <c r="B10046" s="7" t="s">
        <v>302</v>
      </c>
      <c r="C10046" s="1" t="s">
        <v>9720</v>
      </c>
      <c r="D10046" s="8">
        <v>0.0</v>
      </c>
      <c r="E10046" s="1"/>
      <c r="F10046" s="1">
        <v>9.5</v>
      </c>
      <c r="G10046" s="1"/>
      <c r="H10046" s="1"/>
    </row>
    <row r="10047">
      <c r="A10047" s="1" t="s">
        <v>252</v>
      </c>
      <c r="B10047" s="7" t="s">
        <v>302</v>
      </c>
      <c r="C10047" s="1" t="s">
        <v>9721</v>
      </c>
      <c r="D10047" s="8">
        <v>0.0</v>
      </c>
      <c r="E10047" s="1"/>
      <c r="F10047" s="1">
        <v>1.0</v>
      </c>
      <c r="G10047" s="1"/>
      <c r="H10047" s="1"/>
    </row>
    <row r="10048">
      <c r="A10048" s="1" t="s">
        <v>252</v>
      </c>
      <c r="B10048" s="7" t="s">
        <v>302</v>
      </c>
      <c r="C10048" s="1" t="s">
        <v>9722</v>
      </c>
      <c r="D10048" s="8">
        <v>0.0</v>
      </c>
      <c r="E10048" s="1"/>
      <c r="F10048" s="1">
        <v>8.3</v>
      </c>
      <c r="G10048" s="1"/>
      <c r="H10048" s="1"/>
    </row>
    <row r="10049">
      <c r="A10049" s="1" t="s">
        <v>252</v>
      </c>
      <c r="B10049" s="7" t="s">
        <v>302</v>
      </c>
      <c r="C10049" s="1" t="s">
        <v>9723</v>
      </c>
      <c r="D10049" s="8">
        <v>0.0</v>
      </c>
      <c r="E10049" s="1"/>
      <c r="F10049" s="1">
        <v>11.3</v>
      </c>
      <c r="G10049" s="1"/>
      <c r="H10049" s="1"/>
    </row>
    <row r="10050">
      <c r="A10050" s="1" t="s">
        <v>252</v>
      </c>
      <c r="B10050" s="7" t="s">
        <v>302</v>
      </c>
      <c r="C10050" s="1" t="s">
        <v>9724</v>
      </c>
      <c r="D10050" s="8">
        <v>0.0</v>
      </c>
      <c r="E10050" s="1"/>
      <c r="F10050" s="1">
        <v>11.0</v>
      </c>
      <c r="G10050" s="1"/>
      <c r="H10050" s="1"/>
    </row>
    <row r="10051">
      <c r="A10051" s="1" t="s">
        <v>252</v>
      </c>
      <c r="B10051" s="7" t="s">
        <v>302</v>
      </c>
      <c r="C10051" s="1" t="s">
        <v>9725</v>
      </c>
      <c r="D10051" s="8">
        <v>0.0</v>
      </c>
      <c r="E10051" s="1"/>
      <c r="F10051" s="1">
        <v>1.0</v>
      </c>
      <c r="G10051" s="1"/>
      <c r="H10051" s="1"/>
    </row>
    <row r="10052">
      <c r="A10052" s="1" t="s">
        <v>252</v>
      </c>
      <c r="B10052" s="7" t="s">
        <v>302</v>
      </c>
      <c r="C10052" s="1" t="s">
        <v>9726</v>
      </c>
      <c r="D10052" s="8">
        <v>0.0</v>
      </c>
      <c r="E10052" s="1"/>
      <c r="F10052" s="1">
        <v>10.5</v>
      </c>
      <c r="G10052" s="1"/>
      <c r="H10052" s="1"/>
    </row>
    <row r="10053">
      <c r="A10053" s="1" t="s">
        <v>252</v>
      </c>
      <c r="B10053" s="7" t="s">
        <v>302</v>
      </c>
      <c r="C10053" s="1" t="s">
        <v>9727</v>
      </c>
      <c r="D10053" s="8">
        <v>0.0</v>
      </c>
      <c r="E10053" s="1"/>
      <c r="F10053" s="1">
        <v>4.5</v>
      </c>
      <c r="G10053" s="1"/>
      <c r="H10053" s="1"/>
    </row>
    <row r="10054">
      <c r="A10054" s="1" t="s">
        <v>252</v>
      </c>
      <c r="B10054" s="7" t="s">
        <v>302</v>
      </c>
      <c r="C10054" s="1" t="s">
        <v>9728</v>
      </c>
      <c r="D10054" s="8">
        <v>0.0</v>
      </c>
      <c r="E10054" s="1"/>
      <c r="F10054" s="1">
        <v>7.5</v>
      </c>
      <c r="G10054" s="1"/>
      <c r="H10054" s="1"/>
    </row>
    <row r="10055">
      <c r="A10055" s="1" t="s">
        <v>252</v>
      </c>
      <c r="B10055" s="7" t="s">
        <v>302</v>
      </c>
      <c r="C10055" s="1" t="s">
        <v>7713</v>
      </c>
      <c r="D10055" s="8">
        <v>0.0</v>
      </c>
      <c r="E10055" s="1"/>
      <c r="F10055" s="1">
        <v>1.0</v>
      </c>
      <c r="G10055" s="1"/>
      <c r="H10055" s="1"/>
    </row>
    <row r="10056">
      <c r="A10056" s="1" t="s">
        <v>252</v>
      </c>
      <c r="B10056" s="7" t="s">
        <v>302</v>
      </c>
      <c r="C10056" s="1" t="s">
        <v>9729</v>
      </c>
      <c r="D10056" s="8">
        <v>0.0</v>
      </c>
      <c r="E10056" s="1"/>
      <c r="F10056" s="1">
        <v>11.5</v>
      </c>
      <c r="G10056" s="1"/>
      <c r="H10056" s="1"/>
    </row>
    <row r="10057">
      <c r="A10057" s="1" t="s">
        <v>252</v>
      </c>
      <c r="B10057" s="7" t="s">
        <v>302</v>
      </c>
      <c r="C10057" s="1" t="s">
        <v>9730</v>
      </c>
      <c r="D10057" s="8">
        <v>0.0</v>
      </c>
      <c r="E10057" s="1"/>
      <c r="F10057" s="1">
        <v>11.0</v>
      </c>
      <c r="G10057" s="1"/>
      <c r="H10057" s="1"/>
    </row>
    <row r="10058">
      <c r="A10058" s="1" t="s">
        <v>252</v>
      </c>
      <c r="B10058" s="7" t="s">
        <v>302</v>
      </c>
      <c r="C10058" s="1" t="s">
        <v>9731</v>
      </c>
      <c r="D10058" s="8">
        <v>0.0</v>
      </c>
      <c r="E10058" s="1"/>
      <c r="F10058" s="1">
        <v>2.0</v>
      </c>
      <c r="G10058" s="1"/>
      <c r="H10058" s="1"/>
    </row>
    <row r="10059">
      <c r="A10059" s="1" t="s">
        <v>252</v>
      </c>
      <c r="B10059" s="7" t="s">
        <v>302</v>
      </c>
      <c r="C10059" s="1" t="s">
        <v>9732</v>
      </c>
      <c r="D10059" s="8">
        <v>0.0</v>
      </c>
      <c r="E10059" s="1"/>
      <c r="F10059" s="1">
        <v>1.0</v>
      </c>
      <c r="G10059" s="1"/>
      <c r="H10059" s="1"/>
    </row>
    <row r="10060">
      <c r="A10060" s="1" t="s">
        <v>252</v>
      </c>
      <c r="B10060" s="7" t="s">
        <v>302</v>
      </c>
      <c r="C10060" s="1" t="s">
        <v>9733</v>
      </c>
      <c r="D10060" s="8">
        <v>0.0</v>
      </c>
      <c r="E10060" s="1"/>
      <c r="F10060" s="1">
        <v>1.0</v>
      </c>
      <c r="G10060" s="1"/>
      <c r="H10060" s="1"/>
    </row>
    <row r="10061">
      <c r="A10061" s="1" t="s">
        <v>252</v>
      </c>
      <c r="B10061" s="7" t="s">
        <v>302</v>
      </c>
      <c r="C10061" s="1" t="s">
        <v>7716</v>
      </c>
      <c r="D10061" s="8">
        <v>0.0</v>
      </c>
      <c r="E10061" s="1"/>
      <c r="F10061" s="1">
        <v>1.0</v>
      </c>
      <c r="G10061" s="1"/>
      <c r="H10061" s="1"/>
    </row>
    <row r="10062">
      <c r="A10062" s="1" t="s">
        <v>252</v>
      </c>
      <c r="B10062" s="7" t="s">
        <v>302</v>
      </c>
      <c r="C10062" s="1" t="s">
        <v>9734</v>
      </c>
      <c r="D10062" s="8">
        <v>0.0</v>
      </c>
      <c r="E10062" s="1"/>
      <c r="F10062" s="1">
        <v>11.0</v>
      </c>
      <c r="G10062" s="1"/>
      <c r="H10062" s="1"/>
    </row>
    <row r="10063">
      <c r="A10063" s="1" t="s">
        <v>252</v>
      </c>
      <c r="B10063" s="7" t="s">
        <v>302</v>
      </c>
      <c r="C10063" s="1" t="s">
        <v>9735</v>
      </c>
      <c r="D10063" s="8">
        <v>0.0</v>
      </c>
      <c r="E10063" s="1"/>
      <c r="F10063" s="1">
        <v>1.0</v>
      </c>
      <c r="G10063" s="1"/>
      <c r="H10063" s="1"/>
    </row>
    <row r="10064">
      <c r="A10064" s="1" t="s">
        <v>252</v>
      </c>
      <c r="B10064" s="7" t="s">
        <v>302</v>
      </c>
      <c r="C10064" s="1" t="s">
        <v>9736</v>
      </c>
      <c r="D10064" s="8">
        <v>0.0</v>
      </c>
      <c r="E10064" s="1"/>
      <c r="F10064" s="1">
        <v>10.0</v>
      </c>
      <c r="G10064" s="1"/>
      <c r="H10064" s="1"/>
    </row>
    <row r="10065">
      <c r="A10065" s="1" t="s">
        <v>252</v>
      </c>
      <c r="B10065" s="7" t="s">
        <v>302</v>
      </c>
      <c r="C10065" s="1" t="s">
        <v>9737</v>
      </c>
      <c r="D10065" s="8">
        <v>0.0</v>
      </c>
      <c r="E10065" s="1"/>
      <c r="F10065" s="1">
        <v>1.0</v>
      </c>
      <c r="G10065" s="1"/>
      <c r="H10065" s="1"/>
    </row>
    <row r="10066">
      <c r="A10066" s="1" t="s">
        <v>252</v>
      </c>
      <c r="B10066" s="7" t="s">
        <v>302</v>
      </c>
      <c r="C10066" s="1" t="s">
        <v>9738</v>
      </c>
      <c r="D10066" s="8">
        <v>0.0</v>
      </c>
      <c r="E10066" s="1"/>
      <c r="F10066" s="1">
        <v>1.0</v>
      </c>
      <c r="G10066" s="1"/>
      <c r="H10066" s="1"/>
    </row>
    <row r="10067">
      <c r="A10067" s="1" t="s">
        <v>252</v>
      </c>
      <c r="B10067" s="7" t="s">
        <v>302</v>
      </c>
      <c r="C10067" s="1" t="s">
        <v>9739</v>
      </c>
      <c r="D10067" s="8">
        <v>0.0</v>
      </c>
      <c r="E10067" s="1"/>
      <c r="F10067" s="1">
        <v>1.0</v>
      </c>
      <c r="G10067" s="1"/>
      <c r="H10067" s="1"/>
    </row>
    <row r="10068">
      <c r="A10068" s="1" t="s">
        <v>252</v>
      </c>
      <c r="B10068" s="7" t="s">
        <v>302</v>
      </c>
      <c r="C10068" s="1" t="s">
        <v>9740</v>
      </c>
      <c r="D10068" s="8">
        <v>0.0</v>
      </c>
      <c r="E10068" s="1"/>
      <c r="F10068" s="1">
        <v>1.0</v>
      </c>
      <c r="G10068" s="1"/>
      <c r="H10068" s="1"/>
    </row>
    <row r="10069">
      <c r="A10069" s="1" t="s">
        <v>252</v>
      </c>
      <c r="B10069" s="7" t="s">
        <v>302</v>
      </c>
      <c r="C10069" s="1" t="s">
        <v>9741</v>
      </c>
      <c r="D10069" s="8">
        <v>0.0</v>
      </c>
      <c r="E10069" s="1"/>
      <c r="F10069" s="1">
        <v>10.0</v>
      </c>
      <c r="G10069" s="1"/>
      <c r="H10069" s="1"/>
    </row>
    <row r="10070">
      <c r="A10070" s="1" t="s">
        <v>252</v>
      </c>
      <c r="B10070" s="7" t="s">
        <v>302</v>
      </c>
      <c r="C10070" s="1" t="s">
        <v>9742</v>
      </c>
      <c r="D10070" s="8">
        <v>0.0</v>
      </c>
      <c r="E10070" s="1"/>
      <c r="F10070" s="1">
        <v>1.0</v>
      </c>
      <c r="G10070" s="1"/>
      <c r="H10070" s="1"/>
    </row>
    <row r="10071">
      <c r="A10071" s="1" t="s">
        <v>252</v>
      </c>
      <c r="B10071" s="7" t="s">
        <v>302</v>
      </c>
      <c r="C10071" s="1" t="s">
        <v>9743</v>
      </c>
      <c r="D10071" s="8">
        <v>0.0</v>
      </c>
      <c r="E10071" s="1"/>
      <c r="F10071" s="1">
        <v>11.0</v>
      </c>
      <c r="G10071" s="1"/>
      <c r="H10071" s="1"/>
    </row>
    <row r="10072">
      <c r="A10072" s="1" t="s">
        <v>252</v>
      </c>
      <c r="B10072" s="7" t="s">
        <v>302</v>
      </c>
      <c r="C10072" s="1" t="s">
        <v>9744</v>
      </c>
      <c r="D10072" s="8">
        <v>0.0</v>
      </c>
      <c r="E10072" s="1"/>
      <c r="F10072" s="1">
        <v>11.0</v>
      </c>
      <c r="G10072" s="1"/>
      <c r="H10072" s="1"/>
    </row>
    <row r="10073">
      <c r="A10073" s="1" t="s">
        <v>252</v>
      </c>
      <c r="B10073" s="7" t="s">
        <v>302</v>
      </c>
      <c r="C10073" s="1" t="s">
        <v>9745</v>
      </c>
      <c r="D10073" s="8">
        <v>0.0</v>
      </c>
      <c r="E10073" s="1"/>
      <c r="F10073" s="1">
        <v>13.0</v>
      </c>
      <c r="G10073" s="1"/>
      <c r="H10073" s="1"/>
    </row>
    <row r="10074">
      <c r="A10074" s="1" t="s">
        <v>252</v>
      </c>
      <c r="B10074" s="7" t="s">
        <v>302</v>
      </c>
      <c r="C10074" s="1" t="s">
        <v>9746</v>
      </c>
      <c r="D10074" s="8">
        <v>0.0</v>
      </c>
      <c r="E10074" s="1"/>
      <c r="F10074" s="1">
        <v>1.0</v>
      </c>
      <c r="G10074" s="1"/>
      <c r="H10074" s="1"/>
    </row>
    <row r="10075">
      <c r="A10075" s="1" t="s">
        <v>252</v>
      </c>
      <c r="B10075" s="7" t="s">
        <v>302</v>
      </c>
      <c r="C10075" s="1" t="s">
        <v>9747</v>
      </c>
      <c r="D10075" s="8">
        <v>0.0</v>
      </c>
      <c r="E10075" s="1"/>
      <c r="F10075" s="1">
        <v>1.0</v>
      </c>
      <c r="G10075" s="1"/>
      <c r="H10075" s="1"/>
    </row>
    <row r="10076">
      <c r="A10076" s="1" t="s">
        <v>252</v>
      </c>
      <c r="B10076" s="7" t="s">
        <v>302</v>
      </c>
      <c r="C10076" s="1" t="s">
        <v>9748</v>
      </c>
      <c r="D10076" s="8">
        <v>0.0</v>
      </c>
      <c r="E10076" s="1"/>
      <c r="F10076" s="1">
        <v>1.0</v>
      </c>
      <c r="G10076" s="1"/>
      <c r="H10076" s="1"/>
    </row>
    <row r="10077">
      <c r="A10077" s="1" t="s">
        <v>252</v>
      </c>
      <c r="B10077" s="7" t="s">
        <v>302</v>
      </c>
      <c r="C10077" s="1" t="s">
        <v>5969</v>
      </c>
      <c r="D10077" s="8">
        <v>0.0</v>
      </c>
      <c r="E10077" s="1"/>
      <c r="F10077" s="1">
        <v>1.0</v>
      </c>
      <c r="G10077" s="1"/>
      <c r="H10077" s="1"/>
    </row>
    <row r="10078">
      <c r="A10078" s="1" t="s">
        <v>252</v>
      </c>
      <c r="B10078" s="7" t="s">
        <v>302</v>
      </c>
      <c r="C10078" s="1" t="s">
        <v>2446</v>
      </c>
      <c r="D10078" s="8">
        <v>0.0</v>
      </c>
      <c r="E10078" s="1"/>
      <c r="F10078" s="1">
        <v>1.0</v>
      </c>
      <c r="G10078" s="1"/>
      <c r="H10078" s="1"/>
    </row>
    <row r="10079">
      <c r="A10079" s="1" t="s">
        <v>252</v>
      </c>
      <c r="B10079" s="7" t="s">
        <v>302</v>
      </c>
      <c r="C10079" s="1" t="s">
        <v>9749</v>
      </c>
      <c r="D10079" s="8">
        <v>0.0</v>
      </c>
      <c r="E10079" s="1"/>
      <c r="F10079" s="1">
        <v>2.0</v>
      </c>
      <c r="G10079" s="1"/>
      <c r="H10079" s="1"/>
    </row>
    <row r="10080">
      <c r="A10080" s="1" t="s">
        <v>252</v>
      </c>
      <c r="B10080" s="7" t="s">
        <v>302</v>
      </c>
      <c r="C10080" s="1" t="s">
        <v>9750</v>
      </c>
      <c r="D10080" s="8">
        <v>0.0</v>
      </c>
      <c r="E10080" s="1"/>
      <c r="F10080" s="1">
        <v>1.0</v>
      </c>
      <c r="G10080" s="1"/>
      <c r="H10080" s="1"/>
    </row>
    <row r="10081">
      <c r="A10081" s="1" t="s">
        <v>252</v>
      </c>
      <c r="B10081" s="7" t="s">
        <v>302</v>
      </c>
      <c r="C10081" s="1" t="s">
        <v>9751</v>
      </c>
      <c r="D10081" s="8">
        <v>0.0</v>
      </c>
      <c r="E10081" s="1"/>
      <c r="F10081" s="1">
        <v>1.0</v>
      </c>
      <c r="G10081" s="1"/>
      <c r="H10081" s="1"/>
    </row>
    <row r="10082">
      <c r="A10082" s="1" t="s">
        <v>252</v>
      </c>
      <c r="B10082" s="7" t="s">
        <v>303</v>
      </c>
      <c r="C10082" s="1" t="s">
        <v>9752</v>
      </c>
      <c r="D10082" s="8">
        <v>0.0</v>
      </c>
      <c r="E10082" s="1"/>
      <c r="F10082" s="1">
        <v>10.1</v>
      </c>
      <c r="G10082" s="1"/>
      <c r="H10082" s="1"/>
    </row>
    <row r="10083">
      <c r="A10083" s="1" t="s">
        <v>252</v>
      </c>
      <c r="B10083" s="7" t="s">
        <v>303</v>
      </c>
      <c r="C10083" s="1" t="s">
        <v>9753</v>
      </c>
      <c r="D10083" s="8">
        <v>0.0</v>
      </c>
      <c r="E10083" s="1"/>
      <c r="F10083" s="1">
        <v>5.7</v>
      </c>
      <c r="G10083" s="1"/>
      <c r="H10083" s="1"/>
    </row>
    <row r="10084">
      <c r="A10084" s="1" t="s">
        <v>252</v>
      </c>
      <c r="B10084" s="7" t="s">
        <v>303</v>
      </c>
      <c r="C10084" s="1" t="s">
        <v>9754</v>
      </c>
      <c r="D10084" s="8">
        <v>0.0</v>
      </c>
      <c r="E10084" s="1"/>
      <c r="F10084" s="1">
        <v>8.7</v>
      </c>
      <c r="G10084" s="1"/>
      <c r="H10084" s="1"/>
    </row>
    <row r="10085">
      <c r="A10085" s="1" t="s">
        <v>252</v>
      </c>
      <c r="B10085" s="7" t="s">
        <v>303</v>
      </c>
      <c r="C10085" s="1" t="s">
        <v>9755</v>
      </c>
      <c r="D10085" s="8">
        <v>0.0</v>
      </c>
      <c r="E10085" s="1"/>
      <c r="F10085" s="1">
        <v>9.3</v>
      </c>
      <c r="G10085" s="1"/>
      <c r="H10085" s="1"/>
    </row>
    <row r="10086">
      <c r="A10086" s="1" t="s">
        <v>252</v>
      </c>
      <c r="B10086" s="7" t="s">
        <v>303</v>
      </c>
      <c r="C10086" s="1" t="s">
        <v>9756</v>
      </c>
      <c r="D10086" s="8">
        <v>0.0</v>
      </c>
      <c r="E10086" s="1"/>
      <c r="F10086" s="1">
        <v>41.0</v>
      </c>
      <c r="G10086" s="1"/>
      <c r="H10086" s="1"/>
    </row>
    <row r="10087">
      <c r="A10087" s="1" t="s">
        <v>252</v>
      </c>
      <c r="B10087" s="7" t="s">
        <v>303</v>
      </c>
      <c r="C10087" s="1" t="s">
        <v>9757</v>
      </c>
      <c r="D10087" s="8">
        <v>0.0</v>
      </c>
      <c r="E10087" s="1"/>
      <c r="F10087" s="1">
        <v>11.5</v>
      </c>
      <c r="G10087" s="1"/>
      <c r="H10087" s="1"/>
    </row>
    <row r="10088">
      <c r="A10088" s="1" t="s">
        <v>252</v>
      </c>
      <c r="B10088" s="7" t="s">
        <v>303</v>
      </c>
      <c r="C10088" s="1" t="s">
        <v>9758</v>
      </c>
      <c r="D10088" s="8">
        <v>0.0</v>
      </c>
      <c r="E10088" s="1"/>
      <c r="F10088" s="1">
        <v>10.0</v>
      </c>
      <c r="G10088" s="1"/>
      <c r="H10088" s="1"/>
    </row>
    <row r="10089">
      <c r="A10089" s="1" t="s">
        <v>252</v>
      </c>
      <c r="B10089" s="7" t="s">
        <v>304</v>
      </c>
      <c r="C10089" s="1" t="s">
        <v>9759</v>
      </c>
      <c r="D10089" s="8">
        <v>0.0</v>
      </c>
      <c r="E10089" s="1"/>
      <c r="F10089" s="1">
        <v>1.0</v>
      </c>
      <c r="G10089" s="1"/>
      <c r="H10089" s="1"/>
    </row>
    <row r="10090">
      <c r="A10090" s="1" t="s">
        <v>252</v>
      </c>
      <c r="B10090" s="7" t="s">
        <v>304</v>
      </c>
      <c r="C10090" s="1" t="s">
        <v>9760</v>
      </c>
      <c r="D10090" s="8">
        <v>0.0</v>
      </c>
      <c r="E10090" s="1"/>
      <c r="F10090" s="1">
        <v>1.0</v>
      </c>
      <c r="G10090" s="1"/>
      <c r="H10090" s="1"/>
    </row>
    <row r="10091">
      <c r="A10091" s="1" t="s">
        <v>252</v>
      </c>
      <c r="B10091" s="7" t="s">
        <v>304</v>
      </c>
      <c r="C10091" s="1" t="s">
        <v>9761</v>
      </c>
      <c r="D10091" s="8">
        <v>0.0</v>
      </c>
      <c r="E10091" s="1"/>
      <c r="F10091" s="1">
        <v>1.0</v>
      </c>
      <c r="G10091" s="1"/>
      <c r="H10091" s="1"/>
    </row>
    <row r="10092">
      <c r="A10092" s="1" t="s">
        <v>252</v>
      </c>
      <c r="B10092" s="7" t="s">
        <v>304</v>
      </c>
      <c r="C10092" s="1" t="s">
        <v>9762</v>
      </c>
      <c r="D10092" s="8">
        <v>0.0</v>
      </c>
      <c r="E10092" s="1"/>
      <c r="F10092" s="1">
        <v>1.0</v>
      </c>
      <c r="G10092" s="1"/>
      <c r="H10092" s="1"/>
    </row>
    <row r="10093">
      <c r="A10093" s="1" t="s">
        <v>252</v>
      </c>
      <c r="B10093" s="7" t="s">
        <v>304</v>
      </c>
      <c r="C10093" s="1" t="s">
        <v>9763</v>
      </c>
      <c r="D10093" s="8">
        <v>0.0</v>
      </c>
      <c r="E10093" s="1"/>
      <c r="F10093" s="1">
        <v>1.0</v>
      </c>
      <c r="G10093" s="1"/>
      <c r="H10093" s="1"/>
    </row>
    <row r="10094">
      <c r="A10094" s="1" t="s">
        <v>252</v>
      </c>
      <c r="B10094" s="7" t="s">
        <v>304</v>
      </c>
      <c r="C10094" s="1" t="s">
        <v>9764</v>
      </c>
      <c r="D10094" s="8">
        <v>0.0</v>
      </c>
      <c r="E10094" s="1"/>
      <c r="F10094" s="1">
        <v>2.8</v>
      </c>
      <c r="G10094" s="1"/>
      <c r="H10094" s="1"/>
    </row>
    <row r="10095">
      <c r="A10095" s="1" t="s">
        <v>252</v>
      </c>
      <c r="B10095" s="7" t="s">
        <v>304</v>
      </c>
      <c r="C10095" s="1" t="s">
        <v>9765</v>
      </c>
      <c r="D10095" s="8">
        <v>0.0</v>
      </c>
      <c r="E10095" s="1"/>
      <c r="F10095" s="1">
        <v>10.2</v>
      </c>
      <c r="G10095" s="1"/>
      <c r="H10095" s="1"/>
    </row>
    <row r="10096">
      <c r="A10096" s="1" t="s">
        <v>252</v>
      </c>
      <c r="B10096" s="7" t="s">
        <v>304</v>
      </c>
      <c r="C10096" s="1" t="s">
        <v>9766</v>
      </c>
      <c r="D10096" s="8">
        <v>0.0</v>
      </c>
      <c r="E10096" s="1"/>
      <c r="F10096" s="1">
        <v>1.0</v>
      </c>
      <c r="G10096" s="1"/>
      <c r="H10096" s="1"/>
    </row>
    <row r="10097">
      <c r="A10097" s="1" t="s">
        <v>252</v>
      </c>
      <c r="B10097" s="7" t="s">
        <v>304</v>
      </c>
      <c r="C10097" s="1" t="s">
        <v>9767</v>
      </c>
      <c r="D10097" s="8">
        <v>0.0</v>
      </c>
      <c r="E10097" s="1"/>
      <c r="F10097" s="1">
        <v>1.0</v>
      </c>
      <c r="G10097" s="1"/>
      <c r="H10097" s="1"/>
    </row>
    <row r="10098">
      <c r="A10098" s="1" t="s">
        <v>252</v>
      </c>
      <c r="B10098" s="7" t="s">
        <v>304</v>
      </c>
      <c r="C10098" s="1" t="s">
        <v>9768</v>
      </c>
      <c r="D10098" s="8">
        <v>0.0</v>
      </c>
      <c r="E10098" s="1"/>
      <c r="F10098" s="1">
        <v>1.0</v>
      </c>
      <c r="G10098" s="1"/>
      <c r="H10098" s="1"/>
    </row>
    <row r="10099">
      <c r="A10099" s="1" t="s">
        <v>252</v>
      </c>
      <c r="B10099" s="7" t="s">
        <v>304</v>
      </c>
      <c r="C10099" s="1" t="s">
        <v>9769</v>
      </c>
      <c r="D10099" s="8">
        <v>0.0</v>
      </c>
      <c r="E10099" s="1"/>
      <c r="F10099" s="1">
        <v>1.0</v>
      </c>
      <c r="G10099" s="1"/>
      <c r="H10099" s="1"/>
    </row>
    <row r="10100">
      <c r="A10100" s="1" t="s">
        <v>252</v>
      </c>
      <c r="B10100" s="7" t="s">
        <v>304</v>
      </c>
      <c r="C10100" s="1" t="s">
        <v>9770</v>
      </c>
      <c r="D10100" s="8">
        <v>0.0</v>
      </c>
      <c r="E10100" s="1"/>
      <c r="F10100" s="1">
        <v>5.0</v>
      </c>
      <c r="G10100" s="1"/>
      <c r="H10100" s="1"/>
    </row>
    <row r="10101">
      <c r="A10101" s="1" t="s">
        <v>252</v>
      </c>
      <c r="B10101" s="7" t="s">
        <v>304</v>
      </c>
      <c r="C10101" s="1" t="s">
        <v>9771</v>
      </c>
      <c r="D10101" s="8">
        <v>0.0</v>
      </c>
      <c r="E10101" s="1"/>
      <c r="F10101" s="1">
        <v>1.0</v>
      </c>
      <c r="G10101" s="1"/>
      <c r="H10101" s="1"/>
    </row>
    <row r="10102">
      <c r="A10102" s="1" t="s">
        <v>252</v>
      </c>
      <c r="B10102" s="7" t="s">
        <v>304</v>
      </c>
      <c r="C10102" s="1" t="s">
        <v>9772</v>
      </c>
      <c r="D10102" s="8">
        <v>0.0</v>
      </c>
      <c r="E10102" s="1"/>
      <c r="F10102" s="1">
        <v>4.0</v>
      </c>
      <c r="G10102" s="1"/>
      <c r="H10102" s="1"/>
    </row>
    <row r="10103">
      <c r="A10103" s="1" t="s">
        <v>252</v>
      </c>
      <c r="B10103" s="7" t="s">
        <v>304</v>
      </c>
      <c r="C10103" s="1" t="s">
        <v>9773</v>
      </c>
      <c r="D10103" s="8">
        <v>0.0</v>
      </c>
      <c r="E10103" s="1"/>
      <c r="F10103" s="1">
        <v>1.0</v>
      </c>
      <c r="G10103" s="1"/>
      <c r="H10103" s="1"/>
    </row>
    <row r="10104">
      <c r="A10104" s="1" t="s">
        <v>252</v>
      </c>
      <c r="B10104" s="7" t="s">
        <v>304</v>
      </c>
      <c r="C10104" s="1" t="s">
        <v>9774</v>
      </c>
      <c r="D10104" s="8">
        <v>0.0</v>
      </c>
      <c r="E10104" s="1"/>
      <c r="F10104" s="1">
        <v>11.0</v>
      </c>
      <c r="G10104" s="1"/>
      <c r="H10104" s="1"/>
    </row>
    <row r="10105">
      <c r="A10105" s="1" t="s">
        <v>252</v>
      </c>
      <c r="B10105" s="7" t="s">
        <v>304</v>
      </c>
      <c r="C10105" s="1" t="s">
        <v>9775</v>
      </c>
      <c r="D10105" s="8">
        <v>0.0</v>
      </c>
      <c r="E10105" s="1"/>
      <c r="F10105" s="1">
        <v>1.0</v>
      </c>
      <c r="G10105" s="1"/>
      <c r="H10105" s="1"/>
    </row>
    <row r="10106">
      <c r="A10106" s="1" t="s">
        <v>252</v>
      </c>
      <c r="B10106" s="7" t="s">
        <v>304</v>
      </c>
      <c r="C10106" s="1" t="s">
        <v>2984</v>
      </c>
      <c r="D10106" s="8">
        <v>0.0</v>
      </c>
      <c r="E10106" s="1"/>
      <c r="F10106" s="1">
        <v>1.0</v>
      </c>
      <c r="G10106" s="1"/>
      <c r="H10106" s="1"/>
    </row>
    <row r="10107">
      <c r="A10107" s="1" t="s">
        <v>252</v>
      </c>
      <c r="B10107" s="7" t="s">
        <v>304</v>
      </c>
      <c r="C10107" s="1" t="s">
        <v>9776</v>
      </c>
      <c r="D10107" s="8">
        <v>0.0</v>
      </c>
      <c r="E10107" s="1"/>
      <c r="F10107" s="1">
        <v>2.0</v>
      </c>
      <c r="G10107" s="1"/>
      <c r="H10107" s="1"/>
    </row>
    <row r="10108">
      <c r="A10108" s="1" t="s">
        <v>252</v>
      </c>
      <c r="B10108" s="7" t="s">
        <v>304</v>
      </c>
      <c r="C10108" s="20" t="s">
        <v>2989</v>
      </c>
      <c r="D10108" s="8">
        <v>0.0</v>
      </c>
      <c r="E10108" s="1"/>
      <c r="F10108" s="1">
        <v>1.0</v>
      </c>
      <c r="G10108" s="1"/>
      <c r="H10108" s="1"/>
    </row>
    <row r="10109">
      <c r="A10109" s="1" t="s">
        <v>252</v>
      </c>
      <c r="B10109" s="7" t="s">
        <v>304</v>
      </c>
      <c r="C10109" s="1" t="s">
        <v>9777</v>
      </c>
      <c r="D10109" s="8">
        <v>0.0</v>
      </c>
      <c r="E10109" s="1"/>
      <c r="F10109" s="1">
        <v>1.0</v>
      </c>
      <c r="G10109" s="1"/>
      <c r="H10109" s="1"/>
    </row>
    <row r="10110">
      <c r="A10110" s="1" t="s">
        <v>252</v>
      </c>
      <c r="B10110" s="7" t="s">
        <v>304</v>
      </c>
      <c r="C10110" s="1" t="s">
        <v>9778</v>
      </c>
      <c r="D10110" s="8">
        <v>0.0</v>
      </c>
      <c r="E10110" s="1"/>
      <c r="F10110" s="1">
        <v>1.0</v>
      </c>
      <c r="G10110" s="1"/>
      <c r="H10110" s="1"/>
    </row>
    <row r="10111">
      <c r="A10111" s="1" t="s">
        <v>252</v>
      </c>
      <c r="B10111" s="7" t="s">
        <v>304</v>
      </c>
      <c r="C10111" s="1" t="s">
        <v>9779</v>
      </c>
      <c r="D10111" s="8">
        <v>0.0</v>
      </c>
      <c r="E10111" s="1"/>
      <c r="F10111" s="1">
        <v>3.0</v>
      </c>
      <c r="G10111" s="1"/>
      <c r="H10111" s="1"/>
    </row>
    <row r="10112">
      <c r="A10112" s="1" t="s">
        <v>252</v>
      </c>
      <c r="B10112" s="7" t="s">
        <v>304</v>
      </c>
      <c r="C10112" s="1" t="s">
        <v>9780</v>
      </c>
      <c r="D10112" s="8">
        <v>0.0</v>
      </c>
      <c r="E10112" s="1"/>
      <c r="F10112" s="1">
        <v>1.0</v>
      </c>
      <c r="G10112" s="1"/>
      <c r="H10112" s="1"/>
    </row>
    <row r="10113">
      <c r="A10113" s="1" t="s">
        <v>252</v>
      </c>
      <c r="B10113" s="7" t="s">
        <v>304</v>
      </c>
      <c r="C10113" s="1" t="s">
        <v>9781</v>
      </c>
      <c r="D10113" s="8">
        <v>0.0</v>
      </c>
      <c r="E10113" s="1"/>
      <c r="F10113" s="1">
        <v>1.0</v>
      </c>
      <c r="G10113" s="1"/>
      <c r="H10113" s="1"/>
    </row>
    <row r="10114">
      <c r="A10114" s="1" t="s">
        <v>252</v>
      </c>
      <c r="B10114" s="7" t="s">
        <v>304</v>
      </c>
      <c r="C10114" s="1" t="s">
        <v>9782</v>
      </c>
      <c r="D10114" s="8">
        <v>0.0</v>
      </c>
      <c r="E10114" s="1"/>
      <c r="F10114" s="1">
        <v>1.0</v>
      </c>
      <c r="G10114" s="1"/>
      <c r="H10114" s="1"/>
    </row>
    <row r="10115">
      <c r="A10115" s="1" t="s">
        <v>252</v>
      </c>
      <c r="B10115" s="7" t="s">
        <v>304</v>
      </c>
      <c r="C10115" s="1" t="s">
        <v>9783</v>
      </c>
      <c r="D10115" s="8">
        <v>0.0</v>
      </c>
      <c r="E10115" s="1"/>
      <c r="F10115" s="1">
        <v>1.0</v>
      </c>
      <c r="G10115" s="1"/>
      <c r="H10115" s="1"/>
    </row>
    <row r="10116">
      <c r="A10116" s="1" t="s">
        <v>252</v>
      </c>
      <c r="B10116" s="7" t="s">
        <v>304</v>
      </c>
      <c r="C10116" s="1" t="s">
        <v>9784</v>
      </c>
      <c r="D10116" s="8">
        <v>0.0</v>
      </c>
      <c r="E10116" s="1"/>
      <c r="F10116" s="1">
        <v>2.0</v>
      </c>
      <c r="G10116" s="1"/>
      <c r="H10116" s="1"/>
    </row>
    <row r="10117">
      <c r="A10117" s="1" t="s">
        <v>252</v>
      </c>
      <c r="B10117" s="7" t="s">
        <v>304</v>
      </c>
      <c r="C10117" s="1" t="s">
        <v>9785</v>
      </c>
      <c r="D10117" s="8">
        <v>0.0</v>
      </c>
      <c r="E10117" s="1"/>
      <c r="F10117" s="1">
        <v>1.0</v>
      </c>
      <c r="G10117" s="1"/>
      <c r="H10117" s="1"/>
    </row>
    <row r="10118">
      <c r="A10118" s="1" t="s">
        <v>252</v>
      </c>
      <c r="B10118" s="7" t="s">
        <v>304</v>
      </c>
      <c r="C10118" s="1" t="s">
        <v>9786</v>
      </c>
      <c r="D10118" s="8">
        <v>0.0</v>
      </c>
      <c r="E10118" s="1"/>
      <c r="F10118" s="1">
        <v>3.0</v>
      </c>
      <c r="G10118" s="1"/>
      <c r="H10118" s="1"/>
    </row>
    <row r="10119">
      <c r="A10119" s="1" t="s">
        <v>252</v>
      </c>
      <c r="B10119" s="7" t="s">
        <v>304</v>
      </c>
      <c r="C10119" s="1" t="s">
        <v>9787</v>
      </c>
      <c r="D10119" s="8">
        <v>0.0</v>
      </c>
      <c r="E10119" s="1"/>
      <c r="F10119" s="1">
        <v>2.0</v>
      </c>
      <c r="G10119" s="1"/>
      <c r="H10119" s="1"/>
    </row>
    <row r="10120">
      <c r="A10120" s="1" t="s">
        <v>252</v>
      </c>
      <c r="B10120" s="7" t="s">
        <v>305</v>
      </c>
      <c r="C10120" s="1" t="s">
        <v>9788</v>
      </c>
      <c r="D10120" s="8">
        <v>0.0</v>
      </c>
      <c r="E10120" s="1"/>
      <c r="F10120" s="1">
        <v>7.9</v>
      </c>
      <c r="G10120" s="1"/>
      <c r="H10120" s="1"/>
    </row>
    <row r="10121">
      <c r="A10121" s="1" t="s">
        <v>252</v>
      </c>
      <c r="B10121" s="7" t="s">
        <v>305</v>
      </c>
      <c r="C10121" s="1" t="s">
        <v>9789</v>
      </c>
      <c r="D10121" s="8">
        <v>0.0</v>
      </c>
      <c r="E10121" s="1"/>
      <c r="F10121" s="1">
        <v>8.7</v>
      </c>
      <c r="G10121" s="1"/>
      <c r="H10121" s="1"/>
    </row>
    <row r="10122">
      <c r="A10122" s="1" t="s">
        <v>252</v>
      </c>
      <c r="B10122" s="7" t="s">
        <v>305</v>
      </c>
      <c r="C10122" s="1" t="s">
        <v>3278</v>
      </c>
      <c r="D10122" s="8">
        <v>0.0</v>
      </c>
      <c r="E10122" s="1"/>
      <c r="F10122" s="1">
        <v>8.2</v>
      </c>
      <c r="G10122" s="1"/>
      <c r="H10122" s="1"/>
    </row>
    <row r="10123">
      <c r="A10123" s="1" t="s">
        <v>252</v>
      </c>
      <c r="B10123" s="7" t="s">
        <v>305</v>
      </c>
      <c r="C10123" s="1" t="s">
        <v>9790</v>
      </c>
      <c r="D10123" s="8">
        <v>0.0</v>
      </c>
      <c r="E10123" s="1"/>
      <c r="F10123" s="1">
        <v>11.0</v>
      </c>
      <c r="G10123" s="1"/>
      <c r="H10123" s="1"/>
    </row>
    <row r="10124">
      <c r="A10124" s="1" t="s">
        <v>252</v>
      </c>
      <c r="B10124" s="7" t="s">
        <v>305</v>
      </c>
      <c r="C10124" s="1" t="s">
        <v>9791</v>
      </c>
      <c r="D10124" s="8">
        <v>0.0</v>
      </c>
      <c r="E10124" s="1"/>
      <c r="F10124" s="1">
        <v>10.3</v>
      </c>
      <c r="G10124" s="1"/>
      <c r="H10124" s="1"/>
    </row>
    <row r="10125">
      <c r="A10125" s="1" t="s">
        <v>252</v>
      </c>
      <c r="B10125" s="7" t="s">
        <v>305</v>
      </c>
      <c r="C10125" s="1" t="s">
        <v>9792</v>
      </c>
      <c r="D10125" s="8">
        <v>0.0</v>
      </c>
      <c r="E10125" s="1"/>
      <c r="F10125" s="1">
        <v>7.7</v>
      </c>
      <c r="G10125" s="1"/>
      <c r="H10125" s="1"/>
    </row>
    <row r="10126">
      <c r="A10126" s="1" t="s">
        <v>252</v>
      </c>
      <c r="B10126" s="7" t="s">
        <v>305</v>
      </c>
      <c r="C10126" s="1" t="s">
        <v>9793</v>
      </c>
      <c r="D10126" s="8">
        <v>0.0</v>
      </c>
      <c r="E10126" s="1"/>
      <c r="F10126" s="1">
        <v>11.5</v>
      </c>
      <c r="G10126" s="1"/>
      <c r="H10126" s="1"/>
    </row>
    <row r="10127">
      <c r="A10127" s="1" t="s">
        <v>252</v>
      </c>
      <c r="B10127" s="7" t="s">
        <v>305</v>
      </c>
      <c r="C10127" s="1" t="s">
        <v>9794</v>
      </c>
      <c r="D10127" s="8">
        <v>0.0</v>
      </c>
      <c r="E10127" s="1"/>
      <c r="F10127" s="1">
        <v>10.0</v>
      </c>
      <c r="G10127" s="1"/>
      <c r="H10127" s="1"/>
    </row>
    <row r="10128">
      <c r="A10128" s="1" t="s">
        <v>252</v>
      </c>
      <c r="B10128" s="7" t="s">
        <v>305</v>
      </c>
      <c r="C10128" s="1" t="s">
        <v>9795</v>
      </c>
      <c r="D10128" s="8">
        <v>0.0</v>
      </c>
      <c r="E10128" s="1"/>
      <c r="F10128" s="1">
        <v>1.0</v>
      </c>
      <c r="G10128" s="1"/>
      <c r="H10128" s="1"/>
    </row>
    <row r="10129">
      <c r="A10129" s="1" t="s">
        <v>252</v>
      </c>
      <c r="B10129" s="7" t="s">
        <v>305</v>
      </c>
      <c r="C10129" s="1" t="s">
        <v>9796</v>
      </c>
      <c r="D10129" s="8">
        <v>0.0</v>
      </c>
      <c r="E10129" s="1"/>
      <c r="F10129" s="1">
        <v>12.0</v>
      </c>
      <c r="G10129" s="1"/>
      <c r="H10129" s="1"/>
    </row>
    <row r="10130">
      <c r="A10130" s="1" t="s">
        <v>252</v>
      </c>
      <c r="B10130" s="7" t="s">
        <v>305</v>
      </c>
      <c r="C10130" s="1" t="s">
        <v>9797</v>
      </c>
      <c r="D10130" s="8">
        <v>0.0</v>
      </c>
      <c r="E10130" s="1"/>
      <c r="F10130" s="1">
        <v>3.0</v>
      </c>
      <c r="G10130" s="1"/>
      <c r="H10130" s="1"/>
    </row>
    <row r="10131">
      <c r="A10131" s="1" t="s">
        <v>252</v>
      </c>
      <c r="B10131" s="7" t="s">
        <v>306</v>
      </c>
      <c r="C10131" s="1" t="s">
        <v>9798</v>
      </c>
      <c r="D10131" s="8">
        <v>0.0</v>
      </c>
      <c r="E10131" s="1"/>
      <c r="F10131" s="1">
        <v>10.2</v>
      </c>
      <c r="G10131" s="1"/>
      <c r="H10131" s="1"/>
    </row>
    <row r="10132">
      <c r="A10132" s="1" t="s">
        <v>252</v>
      </c>
      <c r="B10132" s="7" t="s">
        <v>306</v>
      </c>
      <c r="C10132" s="1" t="s">
        <v>9799</v>
      </c>
      <c r="D10132" s="8">
        <v>0.0</v>
      </c>
      <c r="E10132" s="1"/>
      <c r="F10132" s="1">
        <v>10.9</v>
      </c>
      <c r="G10132" s="1"/>
      <c r="H10132" s="1"/>
    </row>
    <row r="10133">
      <c r="A10133" s="1" t="s">
        <v>252</v>
      </c>
      <c r="B10133" s="7" t="s">
        <v>306</v>
      </c>
      <c r="C10133" s="1" t="s">
        <v>9800</v>
      </c>
      <c r="D10133" s="8">
        <v>0.0</v>
      </c>
      <c r="E10133" s="1"/>
      <c r="F10133" s="1">
        <v>10.8</v>
      </c>
      <c r="G10133" s="1"/>
      <c r="H10133" s="1"/>
    </row>
    <row r="10134">
      <c r="A10134" s="1" t="s">
        <v>252</v>
      </c>
      <c r="B10134" s="7" t="s">
        <v>306</v>
      </c>
      <c r="C10134" s="1" t="s">
        <v>9801</v>
      </c>
      <c r="D10134" s="8">
        <v>0.0</v>
      </c>
      <c r="E10134" s="1"/>
      <c r="F10134" s="1">
        <v>7.4</v>
      </c>
      <c r="G10134" s="1"/>
      <c r="H10134" s="1"/>
    </row>
    <row r="10135">
      <c r="A10135" s="1" t="s">
        <v>252</v>
      </c>
      <c r="B10135" s="7" t="s">
        <v>306</v>
      </c>
      <c r="C10135" s="1" t="s">
        <v>9802</v>
      </c>
      <c r="D10135" s="8">
        <v>0.0</v>
      </c>
      <c r="E10135" s="1"/>
      <c r="F10135" s="1">
        <v>13.0</v>
      </c>
      <c r="G10135" s="1"/>
      <c r="H10135" s="1"/>
    </row>
    <row r="10136">
      <c r="A10136" s="1" t="s">
        <v>252</v>
      </c>
      <c r="B10136" s="7" t="s">
        <v>306</v>
      </c>
      <c r="C10136" s="1" t="s">
        <v>9803</v>
      </c>
      <c r="D10136" s="8">
        <v>0.0</v>
      </c>
      <c r="E10136" s="1"/>
      <c r="F10136" s="1">
        <v>9.0</v>
      </c>
      <c r="G10136" s="1"/>
      <c r="H10136" s="1"/>
    </row>
    <row r="10137">
      <c r="A10137" s="1" t="s">
        <v>252</v>
      </c>
      <c r="B10137" s="7" t="s">
        <v>306</v>
      </c>
      <c r="C10137" s="1" t="s">
        <v>9804</v>
      </c>
      <c r="D10137" s="8">
        <v>0.0</v>
      </c>
      <c r="E10137" s="1"/>
      <c r="F10137" s="1">
        <v>1.0</v>
      </c>
      <c r="G10137" s="1"/>
      <c r="H10137" s="1"/>
    </row>
    <row r="10138">
      <c r="A10138" s="1" t="s">
        <v>252</v>
      </c>
      <c r="B10138" s="7" t="s">
        <v>306</v>
      </c>
      <c r="C10138" s="1" t="s">
        <v>9805</v>
      </c>
      <c r="D10138" s="8">
        <v>0.0</v>
      </c>
      <c r="E10138" s="1"/>
      <c r="F10138" s="1">
        <v>10.8</v>
      </c>
      <c r="G10138" s="1"/>
      <c r="H10138" s="1"/>
    </row>
    <row r="10139">
      <c r="A10139" s="1" t="s">
        <v>252</v>
      </c>
      <c r="B10139" s="7" t="s">
        <v>306</v>
      </c>
      <c r="C10139" s="1" t="s">
        <v>9806</v>
      </c>
      <c r="D10139" s="8">
        <v>0.0</v>
      </c>
      <c r="E10139" s="1"/>
      <c r="F10139" s="1">
        <v>10.5</v>
      </c>
      <c r="G10139" s="1"/>
      <c r="H10139" s="1"/>
    </row>
    <row r="10140">
      <c r="A10140" s="1" t="s">
        <v>252</v>
      </c>
      <c r="B10140" s="7" t="s">
        <v>306</v>
      </c>
      <c r="C10140" s="1" t="s">
        <v>9807</v>
      </c>
      <c r="D10140" s="8">
        <v>0.0</v>
      </c>
      <c r="E10140" s="1"/>
      <c r="F10140" s="1">
        <v>13.0</v>
      </c>
      <c r="G10140" s="1"/>
      <c r="H10140" s="1"/>
    </row>
    <row r="10141">
      <c r="A10141" s="1" t="s">
        <v>252</v>
      </c>
      <c r="B10141" s="7" t="s">
        <v>306</v>
      </c>
      <c r="C10141" s="1" t="s">
        <v>9808</v>
      </c>
      <c r="D10141" s="8">
        <v>0.0</v>
      </c>
      <c r="E10141" s="1"/>
      <c r="F10141" s="1">
        <v>7.8</v>
      </c>
      <c r="G10141" s="1"/>
      <c r="H10141" s="1"/>
    </row>
    <row r="10142">
      <c r="A10142" s="1" t="s">
        <v>252</v>
      </c>
      <c r="B10142" s="7" t="s">
        <v>306</v>
      </c>
      <c r="C10142" s="1" t="s">
        <v>9809</v>
      </c>
      <c r="D10142" s="8">
        <v>0.0</v>
      </c>
      <c r="E10142" s="1"/>
      <c r="F10142" s="1">
        <v>11.3</v>
      </c>
      <c r="G10142" s="1"/>
      <c r="H10142" s="1"/>
    </row>
    <row r="10143">
      <c r="A10143" s="1" t="s">
        <v>252</v>
      </c>
      <c r="B10143" s="7" t="s">
        <v>306</v>
      </c>
      <c r="C10143" s="1" t="s">
        <v>9810</v>
      </c>
      <c r="D10143" s="8">
        <v>0.0</v>
      </c>
      <c r="E10143" s="1"/>
      <c r="F10143" s="1">
        <v>1.0</v>
      </c>
      <c r="G10143" s="1"/>
      <c r="H10143" s="1"/>
    </row>
    <row r="10144">
      <c r="A10144" s="1" t="s">
        <v>252</v>
      </c>
      <c r="B10144" s="7" t="s">
        <v>306</v>
      </c>
      <c r="C10144" s="1" t="s">
        <v>9811</v>
      </c>
      <c r="D10144" s="8">
        <v>0.0</v>
      </c>
      <c r="E10144" s="1"/>
      <c r="F10144" s="1">
        <v>10.5</v>
      </c>
      <c r="G10144" s="1"/>
      <c r="H10144" s="1"/>
    </row>
    <row r="10145">
      <c r="A10145" s="1" t="s">
        <v>252</v>
      </c>
      <c r="B10145" s="7" t="s">
        <v>306</v>
      </c>
      <c r="C10145" s="1" t="s">
        <v>9812</v>
      </c>
      <c r="D10145" s="8">
        <v>0.0</v>
      </c>
      <c r="E10145" s="1"/>
      <c r="F10145" s="1">
        <v>8.5</v>
      </c>
      <c r="G10145" s="1"/>
      <c r="H10145" s="1"/>
    </row>
    <row r="10146">
      <c r="A10146" s="1" t="s">
        <v>252</v>
      </c>
      <c r="B10146" s="7" t="s">
        <v>306</v>
      </c>
      <c r="C10146" s="1" t="s">
        <v>9813</v>
      </c>
      <c r="D10146" s="8">
        <v>0.0</v>
      </c>
      <c r="E10146" s="1"/>
      <c r="F10146" s="1">
        <v>1.0</v>
      </c>
      <c r="G10146" s="1"/>
      <c r="H10146" s="1"/>
    </row>
    <row r="10147">
      <c r="A10147" s="1" t="s">
        <v>252</v>
      </c>
      <c r="B10147" s="7" t="s">
        <v>306</v>
      </c>
      <c r="C10147" s="1" t="s">
        <v>9814</v>
      </c>
      <c r="D10147" s="8">
        <v>0.0</v>
      </c>
      <c r="E10147" s="1"/>
      <c r="F10147" s="1">
        <v>9.5</v>
      </c>
      <c r="G10147" s="1"/>
      <c r="H10147" s="1"/>
    </row>
    <row r="10148">
      <c r="A10148" s="1" t="s">
        <v>252</v>
      </c>
      <c r="B10148" s="7" t="s">
        <v>306</v>
      </c>
      <c r="C10148" s="1" t="s">
        <v>9815</v>
      </c>
      <c r="D10148" s="8">
        <v>0.0</v>
      </c>
      <c r="E10148" s="1"/>
      <c r="F10148" s="1">
        <v>10.5</v>
      </c>
      <c r="G10148" s="1"/>
      <c r="H10148" s="1"/>
    </row>
    <row r="10149">
      <c r="A10149" s="1" t="s">
        <v>252</v>
      </c>
      <c r="B10149" s="7" t="s">
        <v>306</v>
      </c>
      <c r="C10149" s="1" t="s">
        <v>9816</v>
      </c>
      <c r="D10149" s="8">
        <v>0.0</v>
      </c>
      <c r="E10149" s="1"/>
      <c r="F10149" s="1">
        <v>1.0</v>
      </c>
      <c r="G10149" s="1"/>
      <c r="H10149" s="1"/>
    </row>
    <row r="10150">
      <c r="A10150" s="1" t="s">
        <v>252</v>
      </c>
      <c r="B10150" s="7" t="s">
        <v>306</v>
      </c>
      <c r="C10150" s="1" t="s">
        <v>9817</v>
      </c>
      <c r="D10150" s="8">
        <v>0.0</v>
      </c>
      <c r="E10150" s="1"/>
      <c r="F10150" s="1">
        <v>13.0</v>
      </c>
      <c r="G10150" s="1"/>
      <c r="H10150" s="1"/>
    </row>
    <row r="10151">
      <c r="A10151" s="1" t="s">
        <v>252</v>
      </c>
      <c r="B10151" s="7" t="s">
        <v>306</v>
      </c>
      <c r="C10151" s="1" t="s">
        <v>9818</v>
      </c>
      <c r="D10151" s="8">
        <v>0.0</v>
      </c>
      <c r="E10151" s="1"/>
      <c r="F10151" s="1">
        <v>1.0</v>
      </c>
      <c r="G10151" s="1"/>
      <c r="H10151" s="1"/>
    </row>
    <row r="10152">
      <c r="A10152" s="1" t="s">
        <v>252</v>
      </c>
      <c r="B10152" s="7" t="s">
        <v>306</v>
      </c>
      <c r="C10152" s="1" t="s">
        <v>9819</v>
      </c>
      <c r="D10152" s="8">
        <v>0.0</v>
      </c>
      <c r="E10152" s="1"/>
      <c r="F10152" s="1">
        <v>1.0</v>
      </c>
      <c r="G10152" s="1"/>
      <c r="H10152" s="1"/>
    </row>
    <row r="10153">
      <c r="A10153" s="1" t="s">
        <v>252</v>
      </c>
      <c r="B10153" s="7" t="s">
        <v>306</v>
      </c>
      <c r="C10153" s="1" t="s">
        <v>9820</v>
      </c>
      <c r="D10153" s="8">
        <v>0.0</v>
      </c>
      <c r="E10153" s="1"/>
      <c r="F10153" s="1">
        <v>1.0</v>
      </c>
      <c r="G10153" s="1"/>
      <c r="H10153" s="1"/>
    </row>
    <row r="10154">
      <c r="A10154" s="1" t="s">
        <v>252</v>
      </c>
      <c r="B10154" s="7" t="s">
        <v>306</v>
      </c>
      <c r="C10154" s="1" t="s">
        <v>9821</v>
      </c>
      <c r="D10154" s="8">
        <v>0.0</v>
      </c>
      <c r="E10154" s="1"/>
      <c r="F10154" s="1">
        <v>12.0</v>
      </c>
      <c r="G10154" s="1"/>
      <c r="H10154" s="1"/>
    </row>
    <row r="10155">
      <c r="A10155" s="1" t="s">
        <v>252</v>
      </c>
      <c r="B10155" s="7" t="s">
        <v>306</v>
      </c>
      <c r="C10155" s="1" t="s">
        <v>9822</v>
      </c>
      <c r="D10155" s="8">
        <v>0.0</v>
      </c>
      <c r="E10155" s="1"/>
      <c r="F10155" s="1">
        <v>12.0</v>
      </c>
      <c r="G10155" s="1"/>
      <c r="H10155" s="1"/>
    </row>
    <row r="10156">
      <c r="A10156" s="1" t="s">
        <v>252</v>
      </c>
      <c r="B10156" s="7" t="s">
        <v>306</v>
      </c>
      <c r="C10156" s="1" t="s">
        <v>9823</v>
      </c>
      <c r="D10156" s="8">
        <v>0.0</v>
      </c>
      <c r="E10156" s="1"/>
      <c r="F10156" s="1">
        <v>7.0</v>
      </c>
      <c r="G10156" s="1"/>
      <c r="H10156" s="1"/>
    </row>
    <row r="10157">
      <c r="A10157" s="1" t="s">
        <v>252</v>
      </c>
      <c r="B10157" s="7" t="s">
        <v>306</v>
      </c>
      <c r="C10157" s="1" t="s">
        <v>9824</v>
      </c>
      <c r="D10157" s="8">
        <v>0.0</v>
      </c>
      <c r="E10157" s="1"/>
      <c r="F10157" s="1">
        <v>10.0</v>
      </c>
      <c r="G10157" s="1"/>
      <c r="H10157" s="1"/>
    </row>
    <row r="10158">
      <c r="A10158" s="1" t="s">
        <v>252</v>
      </c>
      <c r="B10158" s="7" t="s">
        <v>306</v>
      </c>
      <c r="C10158" s="1" t="s">
        <v>9825</v>
      </c>
      <c r="D10158" s="8">
        <v>0.0</v>
      </c>
      <c r="E10158" s="1"/>
      <c r="F10158" s="1">
        <v>13.0</v>
      </c>
      <c r="G10158" s="1"/>
      <c r="H10158" s="1"/>
    </row>
    <row r="10159">
      <c r="A10159" s="1" t="s">
        <v>252</v>
      </c>
      <c r="B10159" s="7" t="s">
        <v>306</v>
      </c>
      <c r="C10159" s="1" t="s">
        <v>9826</v>
      </c>
      <c r="D10159" s="8">
        <v>0.0</v>
      </c>
      <c r="E10159" s="1"/>
      <c r="F10159" s="1">
        <v>8.0</v>
      </c>
      <c r="G10159" s="1"/>
      <c r="H10159" s="1"/>
    </row>
    <row r="10160">
      <c r="A10160" s="1" t="s">
        <v>252</v>
      </c>
      <c r="B10160" s="7" t="s">
        <v>306</v>
      </c>
      <c r="C10160" s="1" t="s">
        <v>9827</v>
      </c>
      <c r="D10160" s="8">
        <v>0.0</v>
      </c>
      <c r="E10160" s="1"/>
      <c r="F10160" s="1">
        <v>1.0</v>
      </c>
      <c r="G10160" s="1"/>
      <c r="H10160" s="1"/>
    </row>
    <row r="10161">
      <c r="A10161" s="1" t="s">
        <v>252</v>
      </c>
      <c r="B10161" s="7" t="s">
        <v>306</v>
      </c>
      <c r="C10161" s="1" t="s">
        <v>9828</v>
      </c>
      <c r="D10161" s="8">
        <v>0.0</v>
      </c>
      <c r="E10161" s="1"/>
      <c r="F10161" s="1">
        <v>6.0</v>
      </c>
      <c r="G10161" s="1"/>
      <c r="H10161" s="1"/>
    </row>
    <row r="10162">
      <c r="A10162" s="1" t="s">
        <v>252</v>
      </c>
      <c r="B10162" s="7" t="s">
        <v>306</v>
      </c>
      <c r="C10162" s="1" t="s">
        <v>9829</v>
      </c>
      <c r="D10162" s="8">
        <v>0.0</v>
      </c>
      <c r="E10162" s="1"/>
      <c r="F10162" s="1">
        <v>9.0</v>
      </c>
      <c r="G10162" s="1"/>
      <c r="H10162" s="1"/>
    </row>
    <row r="10163">
      <c r="A10163" s="1" t="s">
        <v>252</v>
      </c>
      <c r="B10163" s="7" t="s">
        <v>306</v>
      </c>
      <c r="C10163" s="1" t="s">
        <v>9830</v>
      </c>
      <c r="D10163" s="8">
        <v>0.0</v>
      </c>
      <c r="E10163" s="1"/>
      <c r="F10163" s="1">
        <v>12.0</v>
      </c>
      <c r="G10163" s="1"/>
      <c r="H10163" s="1"/>
    </row>
    <row r="10164">
      <c r="A10164" s="1" t="s">
        <v>252</v>
      </c>
      <c r="B10164" s="7" t="s">
        <v>306</v>
      </c>
      <c r="C10164" s="1" t="s">
        <v>9831</v>
      </c>
      <c r="D10164" s="8">
        <v>0.0</v>
      </c>
      <c r="E10164" s="1"/>
      <c r="F10164" s="1">
        <v>1.0</v>
      </c>
      <c r="G10164" s="1"/>
      <c r="H10164" s="1"/>
    </row>
    <row r="10165">
      <c r="A10165" s="1" t="s">
        <v>252</v>
      </c>
      <c r="B10165" s="7" t="s">
        <v>306</v>
      </c>
      <c r="C10165" s="1" t="s">
        <v>9832</v>
      </c>
      <c r="D10165" s="8">
        <v>0.0</v>
      </c>
      <c r="E10165" s="1"/>
      <c r="F10165" s="1">
        <v>1.0</v>
      </c>
      <c r="G10165" s="1"/>
      <c r="H10165" s="1"/>
    </row>
    <row r="10166">
      <c r="A10166" s="1" t="s">
        <v>252</v>
      </c>
      <c r="B10166" s="7" t="s">
        <v>306</v>
      </c>
      <c r="C10166" s="1" t="s">
        <v>9833</v>
      </c>
      <c r="D10166" s="8">
        <v>0.0</v>
      </c>
      <c r="E10166" s="1"/>
      <c r="F10166" s="1">
        <v>3.0</v>
      </c>
      <c r="G10166" s="1"/>
      <c r="H10166" s="1"/>
    </row>
    <row r="10167">
      <c r="A10167" s="1" t="s">
        <v>252</v>
      </c>
      <c r="B10167" s="7" t="s">
        <v>306</v>
      </c>
      <c r="C10167" s="1" t="s">
        <v>9834</v>
      </c>
      <c r="D10167" s="8">
        <v>0.0</v>
      </c>
      <c r="E10167" s="1"/>
      <c r="F10167" s="1">
        <v>11.0</v>
      </c>
      <c r="G10167" s="1"/>
      <c r="H10167" s="1"/>
    </row>
    <row r="10168">
      <c r="A10168" s="1" t="s">
        <v>252</v>
      </c>
      <c r="B10168" s="7" t="s">
        <v>306</v>
      </c>
      <c r="C10168" s="1" t="s">
        <v>9835</v>
      </c>
      <c r="D10168" s="8">
        <v>0.0</v>
      </c>
      <c r="E10168" s="1"/>
      <c r="F10168" s="1">
        <v>9.0</v>
      </c>
      <c r="G10168" s="1"/>
      <c r="H10168" s="1"/>
    </row>
    <row r="10169">
      <c r="A10169" s="1" t="s">
        <v>252</v>
      </c>
      <c r="B10169" s="7" t="s">
        <v>306</v>
      </c>
      <c r="C10169" s="1" t="s">
        <v>9836</v>
      </c>
      <c r="D10169" s="8">
        <v>0.0</v>
      </c>
      <c r="E10169" s="1"/>
      <c r="F10169" s="1">
        <v>13.0</v>
      </c>
      <c r="G10169" s="1"/>
      <c r="H10169" s="1"/>
    </row>
    <row r="10170">
      <c r="A10170" s="1" t="s">
        <v>252</v>
      </c>
      <c r="B10170" s="7" t="s">
        <v>306</v>
      </c>
      <c r="C10170" s="1" t="s">
        <v>9837</v>
      </c>
      <c r="D10170" s="8">
        <v>0.0</v>
      </c>
      <c r="E10170" s="1"/>
      <c r="F10170" s="1">
        <v>10.0</v>
      </c>
      <c r="G10170" s="1"/>
      <c r="H10170" s="1"/>
    </row>
    <row r="10171">
      <c r="A10171" s="1" t="s">
        <v>252</v>
      </c>
      <c r="B10171" s="7" t="s">
        <v>306</v>
      </c>
      <c r="C10171" s="1" t="s">
        <v>9838</v>
      </c>
      <c r="D10171" s="8">
        <v>0.0</v>
      </c>
      <c r="E10171" s="1"/>
      <c r="F10171" s="1">
        <v>1.0</v>
      </c>
      <c r="G10171" s="1"/>
      <c r="H10171" s="1"/>
    </row>
    <row r="10172">
      <c r="A10172" s="1" t="s">
        <v>252</v>
      </c>
      <c r="B10172" s="7" t="s">
        <v>306</v>
      </c>
      <c r="C10172" s="1" t="s">
        <v>9839</v>
      </c>
      <c r="D10172" s="8">
        <v>0.0</v>
      </c>
      <c r="E10172" s="1"/>
      <c r="F10172" s="1">
        <v>3.0</v>
      </c>
      <c r="G10172" s="1"/>
      <c r="H10172" s="1"/>
    </row>
    <row r="10173">
      <c r="A10173" s="1" t="s">
        <v>252</v>
      </c>
      <c r="B10173" s="7" t="s">
        <v>306</v>
      </c>
      <c r="C10173" s="1" t="s">
        <v>9840</v>
      </c>
      <c r="D10173" s="8">
        <v>0.0</v>
      </c>
      <c r="E10173" s="1"/>
      <c r="F10173" s="1">
        <v>1.0</v>
      </c>
      <c r="G10173" s="1"/>
      <c r="H10173" s="1"/>
    </row>
    <row r="10174">
      <c r="A10174" s="1" t="s">
        <v>252</v>
      </c>
      <c r="B10174" s="7" t="s">
        <v>307</v>
      </c>
      <c r="C10174" s="1" t="s">
        <v>6133</v>
      </c>
      <c r="D10174" s="8">
        <v>0.0</v>
      </c>
      <c r="E10174" s="1"/>
      <c r="F10174" s="1">
        <v>9.9</v>
      </c>
      <c r="G10174" s="1"/>
      <c r="H10174" s="1"/>
    </row>
    <row r="10175">
      <c r="A10175" s="1" t="s">
        <v>252</v>
      </c>
      <c r="B10175" s="7" t="s">
        <v>307</v>
      </c>
      <c r="C10175" s="1" t="s">
        <v>9841</v>
      </c>
      <c r="D10175" s="8">
        <v>0.0</v>
      </c>
      <c r="E10175" s="1"/>
      <c r="F10175" s="1">
        <v>6.6</v>
      </c>
      <c r="G10175" s="1"/>
      <c r="H10175" s="1"/>
    </row>
    <row r="10176">
      <c r="A10176" s="1" t="s">
        <v>252</v>
      </c>
      <c r="B10176" s="7" t="s">
        <v>307</v>
      </c>
      <c r="C10176" s="1" t="s">
        <v>9842</v>
      </c>
      <c r="D10176" s="8">
        <v>0.0</v>
      </c>
      <c r="E10176" s="1"/>
      <c r="F10176" s="1">
        <v>4.5</v>
      </c>
      <c r="G10176" s="1"/>
      <c r="H10176" s="1"/>
    </row>
    <row r="10177">
      <c r="A10177" s="1" t="s">
        <v>252</v>
      </c>
      <c r="B10177" s="7" t="s">
        <v>307</v>
      </c>
      <c r="C10177" s="1" t="s">
        <v>6147</v>
      </c>
      <c r="D10177" s="8">
        <v>0.0</v>
      </c>
      <c r="E10177" s="1"/>
      <c r="F10177" s="1">
        <v>5.4</v>
      </c>
      <c r="G10177" s="1"/>
      <c r="H10177" s="1"/>
    </row>
    <row r="10178">
      <c r="A10178" s="1" t="s">
        <v>252</v>
      </c>
      <c r="B10178" s="7" t="s">
        <v>307</v>
      </c>
      <c r="C10178" s="1" t="s">
        <v>9843</v>
      </c>
      <c r="D10178" s="8">
        <v>0.0</v>
      </c>
      <c r="E10178" s="1"/>
      <c r="F10178" s="1">
        <v>3.5</v>
      </c>
      <c r="G10178" s="1"/>
      <c r="H10178" s="1"/>
    </row>
    <row r="10179">
      <c r="A10179" s="1" t="s">
        <v>252</v>
      </c>
      <c r="B10179" s="7" t="s">
        <v>307</v>
      </c>
      <c r="C10179" s="1" t="s">
        <v>9844</v>
      </c>
      <c r="D10179" s="8">
        <v>0.0</v>
      </c>
      <c r="E10179" s="1"/>
      <c r="F10179" s="1">
        <v>4.2</v>
      </c>
      <c r="G10179" s="1"/>
      <c r="H10179" s="1"/>
    </row>
    <row r="10180">
      <c r="A10180" s="1" t="s">
        <v>252</v>
      </c>
      <c r="B10180" s="7" t="s">
        <v>307</v>
      </c>
      <c r="C10180" s="1" t="s">
        <v>9845</v>
      </c>
      <c r="D10180" s="8">
        <v>0.0</v>
      </c>
      <c r="E10180" s="1"/>
      <c r="F10180" s="1">
        <v>1.4</v>
      </c>
      <c r="G10180" s="1"/>
      <c r="H10180" s="1"/>
    </row>
    <row r="10181">
      <c r="A10181" s="1" t="s">
        <v>252</v>
      </c>
      <c r="B10181" s="7" t="s">
        <v>307</v>
      </c>
      <c r="C10181" s="1" t="s">
        <v>9846</v>
      </c>
      <c r="D10181" s="8">
        <v>0.0</v>
      </c>
      <c r="E10181" s="1"/>
      <c r="F10181" s="1">
        <v>1.0</v>
      </c>
      <c r="G10181" s="1"/>
      <c r="H10181" s="1"/>
    </row>
    <row r="10182">
      <c r="A10182" s="1" t="s">
        <v>252</v>
      </c>
      <c r="B10182" s="7" t="s">
        <v>307</v>
      </c>
      <c r="C10182" s="1" t="s">
        <v>6134</v>
      </c>
      <c r="D10182" s="8">
        <v>0.0</v>
      </c>
      <c r="E10182" s="1"/>
      <c r="F10182" s="1">
        <v>5.0</v>
      </c>
      <c r="G10182" s="1"/>
      <c r="H10182" s="1"/>
    </row>
    <row r="10183">
      <c r="A10183" s="1" t="s">
        <v>252</v>
      </c>
      <c r="B10183" s="7" t="s">
        <v>307</v>
      </c>
      <c r="C10183" s="1" t="s">
        <v>9847</v>
      </c>
      <c r="D10183" s="8">
        <v>0.0</v>
      </c>
      <c r="E10183" s="1"/>
      <c r="F10183" s="1">
        <v>3.7</v>
      </c>
      <c r="G10183" s="1"/>
      <c r="H10183" s="1"/>
    </row>
    <row r="10184">
      <c r="A10184" s="1" t="s">
        <v>252</v>
      </c>
      <c r="B10184" s="7" t="s">
        <v>307</v>
      </c>
      <c r="C10184" s="1" t="s">
        <v>6145</v>
      </c>
      <c r="D10184" s="8">
        <v>0.0</v>
      </c>
      <c r="E10184" s="1"/>
      <c r="F10184" s="1">
        <v>9.3</v>
      </c>
      <c r="G10184" s="1"/>
      <c r="H10184" s="1"/>
    </row>
    <row r="10185">
      <c r="A10185" s="1" t="s">
        <v>252</v>
      </c>
      <c r="B10185" s="7" t="s">
        <v>307</v>
      </c>
      <c r="C10185" s="1" t="s">
        <v>6156</v>
      </c>
      <c r="D10185" s="8">
        <v>0.0</v>
      </c>
      <c r="E10185" s="1"/>
      <c r="F10185" s="1">
        <v>9.7</v>
      </c>
      <c r="G10185" s="1"/>
      <c r="H10185" s="1"/>
    </row>
    <row r="10186">
      <c r="A10186" s="1" t="s">
        <v>252</v>
      </c>
      <c r="B10186" s="7" t="s">
        <v>307</v>
      </c>
      <c r="C10186" s="1" t="s">
        <v>9848</v>
      </c>
      <c r="D10186" s="8">
        <v>0.0</v>
      </c>
      <c r="E10186" s="1"/>
      <c r="F10186" s="1">
        <v>2.4</v>
      </c>
      <c r="G10186" s="1"/>
      <c r="H10186" s="1"/>
    </row>
    <row r="10187">
      <c r="A10187" s="1" t="s">
        <v>252</v>
      </c>
      <c r="B10187" s="7" t="s">
        <v>307</v>
      </c>
      <c r="C10187" s="1" t="s">
        <v>9849</v>
      </c>
      <c r="D10187" s="8">
        <v>0.0</v>
      </c>
      <c r="E10187" s="1"/>
      <c r="F10187" s="1">
        <v>1.5</v>
      </c>
      <c r="G10187" s="1"/>
      <c r="H10187" s="1"/>
    </row>
    <row r="10188">
      <c r="A10188" s="1" t="s">
        <v>252</v>
      </c>
      <c r="B10188" s="7" t="s">
        <v>307</v>
      </c>
      <c r="C10188" s="1" t="s">
        <v>6155</v>
      </c>
      <c r="D10188" s="8">
        <v>0.0</v>
      </c>
      <c r="E10188" s="1"/>
      <c r="F10188" s="1">
        <v>10.5</v>
      </c>
      <c r="G10188" s="1"/>
      <c r="H10188" s="1"/>
    </row>
    <row r="10189">
      <c r="A10189" s="1" t="s">
        <v>252</v>
      </c>
      <c r="B10189" s="7" t="s">
        <v>307</v>
      </c>
      <c r="C10189" s="1" t="s">
        <v>7190</v>
      </c>
      <c r="D10189" s="8">
        <v>0.0</v>
      </c>
      <c r="E10189" s="1"/>
      <c r="F10189" s="1">
        <v>1.0</v>
      </c>
      <c r="G10189" s="1"/>
      <c r="H10189" s="1"/>
    </row>
    <row r="10190">
      <c r="A10190" s="1" t="s">
        <v>252</v>
      </c>
      <c r="B10190" s="7" t="s">
        <v>307</v>
      </c>
      <c r="C10190" s="1" t="s">
        <v>2097</v>
      </c>
      <c r="D10190" s="8">
        <v>0.0</v>
      </c>
      <c r="E10190" s="1"/>
      <c r="F10190" s="1">
        <v>10.8</v>
      </c>
      <c r="G10190" s="1"/>
      <c r="H10190" s="1"/>
    </row>
    <row r="10191">
      <c r="A10191" s="1" t="s">
        <v>252</v>
      </c>
      <c r="B10191" s="7" t="s">
        <v>307</v>
      </c>
      <c r="C10191" s="1" t="s">
        <v>6132</v>
      </c>
      <c r="D10191" s="8">
        <v>0.0</v>
      </c>
      <c r="E10191" s="1"/>
      <c r="F10191" s="1">
        <v>13.0</v>
      </c>
      <c r="G10191" s="1"/>
      <c r="H10191" s="1"/>
    </row>
    <row r="10192">
      <c r="A10192" s="1" t="s">
        <v>252</v>
      </c>
      <c r="B10192" s="7" t="s">
        <v>307</v>
      </c>
      <c r="C10192" s="1" t="s">
        <v>6137</v>
      </c>
      <c r="D10192" s="8">
        <v>0.0</v>
      </c>
      <c r="E10192" s="1"/>
      <c r="F10192" s="1">
        <v>7.1</v>
      </c>
      <c r="G10192" s="1"/>
      <c r="H10192" s="1"/>
    </row>
    <row r="10193">
      <c r="A10193" s="1" t="s">
        <v>252</v>
      </c>
      <c r="B10193" s="7" t="s">
        <v>307</v>
      </c>
      <c r="C10193" s="1" t="s">
        <v>9850</v>
      </c>
      <c r="D10193" s="8">
        <v>0.0</v>
      </c>
      <c r="E10193" s="1"/>
      <c r="F10193" s="1">
        <v>2.3</v>
      </c>
      <c r="G10193" s="1"/>
      <c r="H10193" s="1"/>
    </row>
    <row r="10194">
      <c r="A10194" s="1" t="s">
        <v>252</v>
      </c>
      <c r="B10194" s="7" t="s">
        <v>307</v>
      </c>
      <c r="C10194" s="1" t="s">
        <v>9851</v>
      </c>
      <c r="D10194" s="8">
        <v>0.0</v>
      </c>
      <c r="E10194" s="1"/>
      <c r="F10194" s="1">
        <v>1.0</v>
      </c>
      <c r="G10194" s="1"/>
      <c r="H10194" s="1"/>
    </row>
    <row r="10195">
      <c r="A10195" s="1" t="s">
        <v>252</v>
      </c>
      <c r="B10195" s="7" t="s">
        <v>307</v>
      </c>
      <c r="C10195" s="1" t="s">
        <v>9852</v>
      </c>
      <c r="D10195" s="8">
        <v>0.0</v>
      </c>
      <c r="E10195" s="1"/>
      <c r="F10195" s="1">
        <v>3.7</v>
      </c>
      <c r="G10195" s="1"/>
      <c r="H10195" s="1"/>
    </row>
    <row r="10196">
      <c r="A10196" s="1" t="s">
        <v>252</v>
      </c>
      <c r="B10196" s="7" t="s">
        <v>307</v>
      </c>
      <c r="C10196" s="1" t="s">
        <v>9853</v>
      </c>
      <c r="D10196" s="8">
        <v>0.0</v>
      </c>
      <c r="E10196" s="1"/>
      <c r="F10196" s="1">
        <v>3.5</v>
      </c>
      <c r="G10196" s="1"/>
      <c r="H10196" s="1"/>
    </row>
    <row r="10197">
      <c r="A10197" s="1" t="s">
        <v>252</v>
      </c>
      <c r="B10197" s="7" t="s">
        <v>307</v>
      </c>
      <c r="C10197" s="1" t="s">
        <v>9854</v>
      </c>
      <c r="D10197" s="8">
        <v>0.0</v>
      </c>
      <c r="E10197" s="1"/>
      <c r="F10197" s="1">
        <v>4.0</v>
      </c>
      <c r="G10197" s="1"/>
      <c r="H10197" s="1"/>
    </row>
    <row r="10198">
      <c r="A10198" s="1" t="s">
        <v>252</v>
      </c>
      <c r="B10198" s="7" t="s">
        <v>307</v>
      </c>
      <c r="C10198" s="1" t="s">
        <v>9855</v>
      </c>
      <c r="D10198" s="8">
        <v>0.0</v>
      </c>
      <c r="E10198" s="1"/>
      <c r="F10198" s="1">
        <v>6.4</v>
      </c>
      <c r="G10198" s="1"/>
      <c r="H10198" s="1"/>
    </row>
    <row r="10199">
      <c r="A10199" s="1" t="s">
        <v>252</v>
      </c>
      <c r="B10199" s="7" t="s">
        <v>307</v>
      </c>
      <c r="C10199" s="1" t="s">
        <v>9856</v>
      </c>
      <c r="D10199" s="8">
        <v>0.0</v>
      </c>
      <c r="E10199" s="1"/>
      <c r="F10199" s="1">
        <v>1.0</v>
      </c>
      <c r="G10199" s="1"/>
      <c r="H10199" s="1"/>
    </row>
    <row r="10200">
      <c r="A10200" s="1" t="s">
        <v>252</v>
      </c>
      <c r="B10200" s="7" t="s">
        <v>307</v>
      </c>
      <c r="C10200" s="1" t="s">
        <v>6150</v>
      </c>
      <c r="D10200" s="8">
        <v>0.0</v>
      </c>
      <c r="E10200" s="1"/>
      <c r="F10200" s="1">
        <v>6.2</v>
      </c>
      <c r="G10200" s="1"/>
      <c r="H10200" s="1"/>
    </row>
    <row r="10201">
      <c r="A10201" s="1" t="s">
        <v>252</v>
      </c>
      <c r="B10201" s="7" t="s">
        <v>307</v>
      </c>
      <c r="C10201" s="1" t="s">
        <v>9857</v>
      </c>
      <c r="D10201" s="8">
        <v>0.0</v>
      </c>
      <c r="E10201" s="1"/>
      <c r="F10201" s="1">
        <v>1.0</v>
      </c>
      <c r="G10201" s="1"/>
      <c r="H10201" s="1"/>
    </row>
    <row r="10202">
      <c r="A10202" s="1" t="s">
        <v>252</v>
      </c>
      <c r="B10202" s="7" t="s">
        <v>307</v>
      </c>
      <c r="C10202" s="1" t="s">
        <v>6143</v>
      </c>
      <c r="D10202" s="8">
        <v>0.0</v>
      </c>
      <c r="E10202" s="1"/>
      <c r="F10202" s="1">
        <v>9.8</v>
      </c>
      <c r="G10202" s="1"/>
      <c r="H10202" s="1"/>
    </row>
    <row r="10203">
      <c r="A10203" s="1" t="s">
        <v>252</v>
      </c>
      <c r="B10203" s="7" t="s">
        <v>307</v>
      </c>
      <c r="C10203" s="1" t="s">
        <v>9858</v>
      </c>
      <c r="D10203" s="8">
        <v>0.0</v>
      </c>
      <c r="E10203" s="1"/>
      <c r="F10203" s="1">
        <v>3.5</v>
      </c>
      <c r="G10203" s="1"/>
      <c r="H10203" s="1"/>
    </row>
    <row r="10204">
      <c r="A10204" s="1" t="s">
        <v>252</v>
      </c>
      <c r="B10204" s="7" t="s">
        <v>307</v>
      </c>
      <c r="C10204" s="1" t="s">
        <v>9859</v>
      </c>
      <c r="D10204" s="8">
        <v>0.0</v>
      </c>
      <c r="E10204" s="1"/>
      <c r="F10204" s="1">
        <v>2.5</v>
      </c>
      <c r="G10204" s="1"/>
      <c r="H10204" s="1"/>
    </row>
    <row r="10205">
      <c r="A10205" s="1" t="s">
        <v>252</v>
      </c>
      <c r="B10205" s="7" t="s">
        <v>307</v>
      </c>
      <c r="C10205" s="1" t="s">
        <v>7191</v>
      </c>
      <c r="D10205" s="8">
        <v>0.0</v>
      </c>
      <c r="E10205" s="1"/>
      <c r="F10205" s="1">
        <v>1.0</v>
      </c>
      <c r="G10205" s="1"/>
      <c r="H10205" s="1"/>
    </row>
    <row r="10206">
      <c r="A10206" s="1" t="s">
        <v>252</v>
      </c>
      <c r="B10206" s="7" t="s">
        <v>307</v>
      </c>
      <c r="C10206" s="1" t="s">
        <v>9860</v>
      </c>
      <c r="D10206" s="8">
        <v>0.0</v>
      </c>
      <c r="E10206" s="1"/>
      <c r="F10206" s="1">
        <v>1.0</v>
      </c>
      <c r="G10206" s="1"/>
      <c r="H10206" s="1"/>
    </row>
    <row r="10207">
      <c r="A10207" s="1" t="s">
        <v>252</v>
      </c>
      <c r="B10207" s="7" t="s">
        <v>307</v>
      </c>
      <c r="C10207" s="1" t="s">
        <v>9861</v>
      </c>
      <c r="D10207" s="8">
        <v>0.0</v>
      </c>
      <c r="E10207" s="1"/>
      <c r="F10207" s="1">
        <v>1.0</v>
      </c>
      <c r="G10207" s="1"/>
      <c r="H10207" s="1"/>
    </row>
    <row r="10208">
      <c r="A10208" s="1" t="s">
        <v>252</v>
      </c>
      <c r="B10208" s="7" t="s">
        <v>307</v>
      </c>
      <c r="C10208" s="1" t="s">
        <v>9862</v>
      </c>
      <c r="D10208" s="8">
        <v>0.0</v>
      </c>
      <c r="E10208" s="1"/>
      <c r="F10208" s="1">
        <v>1.0</v>
      </c>
      <c r="G10208" s="1"/>
      <c r="H10208" s="1"/>
    </row>
    <row r="10209">
      <c r="A10209" s="1" t="s">
        <v>252</v>
      </c>
      <c r="B10209" s="7" t="s">
        <v>307</v>
      </c>
      <c r="C10209" s="1" t="s">
        <v>9863</v>
      </c>
      <c r="D10209" s="8">
        <v>0.0</v>
      </c>
      <c r="E10209" s="1"/>
      <c r="F10209" s="1">
        <v>1.0</v>
      </c>
      <c r="G10209" s="1"/>
      <c r="H10209" s="1"/>
    </row>
    <row r="10210">
      <c r="A10210" s="1" t="s">
        <v>252</v>
      </c>
      <c r="B10210" s="7" t="s">
        <v>307</v>
      </c>
      <c r="C10210" s="1" t="s">
        <v>6138</v>
      </c>
      <c r="D10210" s="8">
        <v>0.0</v>
      </c>
      <c r="E10210" s="1"/>
      <c r="F10210" s="1">
        <v>3.0</v>
      </c>
      <c r="G10210" s="1"/>
      <c r="H10210" s="1"/>
    </row>
    <row r="10211">
      <c r="A10211" s="1" t="s">
        <v>252</v>
      </c>
      <c r="B10211" s="7" t="s">
        <v>307</v>
      </c>
      <c r="C10211" s="1" t="s">
        <v>6158</v>
      </c>
      <c r="D10211" s="8">
        <v>0.0</v>
      </c>
      <c r="E10211" s="1"/>
      <c r="F10211" s="1">
        <v>9.0</v>
      </c>
      <c r="G10211" s="1"/>
      <c r="H10211" s="1"/>
    </row>
    <row r="10212">
      <c r="A10212" s="1" t="s">
        <v>252</v>
      </c>
      <c r="B10212" s="7" t="s">
        <v>307</v>
      </c>
      <c r="C10212" s="1" t="s">
        <v>9864</v>
      </c>
      <c r="D10212" s="8">
        <v>0.0</v>
      </c>
      <c r="E10212" s="1"/>
      <c r="F10212" s="1">
        <v>3.5</v>
      </c>
      <c r="G10212" s="1"/>
      <c r="H10212" s="1"/>
    </row>
    <row r="10213">
      <c r="A10213" s="1" t="s">
        <v>252</v>
      </c>
      <c r="B10213" s="7" t="s">
        <v>307</v>
      </c>
      <c r="C10213" s="1" t="s">
        <v>9865</v>
      </c>
      <c r="D10213" s="8">
        <v>0.0</v>
      </c>
      <c r="E10213" s="1"/>
      <c r="F10213" s="1">
        <v>1.0</v>
      </c>
      <c r="G10213" s="1"/>
      <c r="H10213" s="1"/>
    </row>
    <row r="10214">
      <c r="A10214" s="1" t="s">
        <v>252</v>
      </c>
      <c r="B10214" s="7" t="s">
        <v>307</v>
      </c>
      <c r="C10214" s="1" t="s">
        <v>6152</v>
      </c>
      <c r="D10214" s="8">
        <v>0.0</v>
      </c>
      <c r="E10214" s="1"/>
      <c r="F10214" s="1">
        <v>10.5</v>
      </c>
      <c r="G10214" s="1"/>
      <c r="H10214" s="1"/>
    </row>
    <row r="10215">
      <c r="A10215" s="1" t="s">
        <v>252</v>
      </c>
      <c r="B10215" s="7" t="s">
        <v>307</v>
      </c>
      <c r="C10215" s="1" t="s">
        <v>9866</v>
      </c>
      <c r="D10215" s="8">
        <v>0.0</v>
      </c>
      <c r="E10215" s="1"/>
      <c r="F10215" s="1">
        <v>13.0</v>
      </c>
      <c r="G10215" s="1"/>
      <c r="H10215" s="1"/>
    </row>
    <row r="10216">
      <c r="A10216" s="1" t="s">
        <v>252</v>
      </c>
      <c r="B10216" s="7" t="s">
        <v>307</v>
      </c>
      <c r="C10216" s="1" t="s">
        <v>6135</v>
      </c>
      <c r="D10216" s="8">
        <v>0.0</v>
      </c>
      <c r="E10216" s="1"/>
      <c r="F10216" s="1">
        <v>7.0</v>
      </c>
      <c r="G10216" s="1"/>
      <c r="H10216" s="1"/>
    </row>
    <row r="10217">
      <c r="A10217" s="1" t="s">
        <v>252</v>
      </c>
      <c r="B10217" s="7" t="s">
        <v>307</v>
      </c>
      <c r="C10217" s="1" t="s">
        <v>6621</v>
      </c>
      <c r="D10217" s="8">
        <v>0.0</v>
      </c>
      <c r="E10217" s="1"/>
      <c r="F10217" s="1">
        <v>1.0</v>
      </c>
      <c r="G10217" s="1"/>
      <c r="H10217" s="1"/>
    </row>
    <row r="10218">
      <c r="A10218" s="1" t="s">
        <v>252</v>
      </c>
      <c r="B10218" s="7" t="s">
        <v>307</v>
      </c>
      <c r="C10218" s="1" t="s">
        <v>9867</v>
      </c>
      <c r="D10218" s="8">
        <v>0.0</v>
      </c>
      <c r="E10218" s="1"/>
      <c r="F10218" s="1">
        <v>1.0</v>
      </c>
      <c r="G10218" s="1"/>
      <c r="H10218" s="1"/>
    </row>
    <row r="10219">
      <c r="A10219" s="1" t="s">
        <v>252</v>
      </c>
      <c r="B10219" s="7" t="s">
        <v>307</v>
      </c>
      <c r="C10219" s="1" t="s">
        <v>2980</v>
      </c>
      <c r="D10219" s="8">
        <v>0.0</v>
      </c>
      <c r="E10219" s="1"/>
      <c r="F10219" s="1">
        <v>1.0</v>
      </c>
      <c r="G10219" s="1"/>
      <c r="H10219" s="1"/>
    </row>
    <row r="10220">
      <c r="A10220" s="1" t="s">
        <v>252</v>
      </c>
      <c r="B10220" s="7" t="s">
        <v>307</v>
      </c>
      <c r="C10220" s="1" t="s">
        <v>9868</v>
      </c>
      <c r="D10220" s="8">
        <v>0.0</v>
      </c>
      <c r="E10220" s="1"/>
      <c r="F10220" s="1">
        <v>1.0</v>
      </c>
      <c r="G10220" s="1"/>
      <c r="H10220" s="1"/>
    </row>
    <row r="10221">
      <c r="A10221" s="1" t="s">
        <v>252</v>
      </c>
      <c r="B10221" s="7" t="s">
        <v>307</v>
      </c>
      <c r="C10221" s="1" t="s">
        <v>6154</v>
      </c>
      <c r="D10221" s="8">
        <v>0.0</v>
      </c>
      <c r="E10221" s="1"/>
      <c r="F10221" s="1">
        <v>9.0</v>
      </c>
      <c r="G10221" s="1"/>
      <c r="H10221" s="1"/>
    </row>
    <row r="10222">
      <c r="A10222" s="1" t="s">
        <v>252</v>
      </c>
      <c r="B10222" s="7" t="s">
        <v>307</v>
      </c>
      <c r="C10222" s="1" t="s">
        <v>9869</v>
      </c>
      <c r="D10222" s="8">
        <v>0.0</v>
      </c>
      <c r="E10222" s="1"/>
      <c r="F10222" s="1">
        <v>10.0</v>
      </c>
      <c r="G10222" s="1"/>
      <c r="H10222" s="1"/>
    </row>
    <row r="10223">
      <c r="A10223" s="1" t="s">
        <v>252</v>
      </c>
      <c r="B10223" s="7" t="s">
        <v>307</v>
      </c>
      <c r="C10223" s="1" t="s">
        <v>6149</v>
      </c>
      <c r="D10223" s="8">
        <v>0.0</v>
      </c>
      <c r="E10223" s="1"/>
      <c r="F10223" s="1">
        <v>3.0</v>
      </c>
      <c r="G10223" s="1"/>
      <c r="H10223" s="1"/>
    </row>
    <row r="10224">
      <c r="A10224" s="1" t="s">
        <v>252</v>
      </c>
      <c r="B10224" s="7" t="s">
        <v>307</v>
      </c>
      <c r="C10224" s="1" t="s">
        <v>9870</v>
      </c>
      <c r="D10224" s="8">
        <v>0.0</v>
      </c>
      <c r="E10224" s="1"/>
      <c r="F10224" s="1">
        <v>1.0</v>
      </c>
      <c r="G10224" s="1"/>
      <c r="H10224" s="1"/>
    </row>
    <row r="10225">
      <c r="A10225" s="1" t="s">
        <v>252</v>
      </c>
      <c r="B10225" s="7" t="s">
        <v>307</v>
      </c>
      <c r="C10225" s="1" t="s">
        <v>7192</v>
      </c>
      <c r="D10225" s="8">
        <v>0.0</v>
      </c>
      <c r="E10225" s="1"/>
      <c r="F10225" s="1">
        <v>1.0</v>
      </c>
      <c r="G10225" s="1"/>
      <c r="H10225" s="1"/>
    </row>
    <row r="10226">
      <c r="A10226" s="1" t="s">
        <v>252</v>
      </c>
      <c r="B10226" s="7" t="s">
        <v>307</v>
      </c>
      <c r="C10226" s="1" t="s">
        <v>9871</v>
      </c>
      <c r="D10226" s="8">
        <v>0.0</v>
      </c>
      <c r="E10226" s="1"/>
      <c r="F10226" s="1">
        <v>1.0</v>
      </c>
      <c r="G10226" s="1"/>
      <c r="H10226" s="1"/>
    </row>
    <row r="10227">
      <c r="A10227" s="1" t="s">
        <v>252</v>
      </c>
      <c r="B10227" s="7" t="s">
        <v>307</v>
      </c>
      <c r="C10227" s="1" t="s">
        <v>9872</v>
      </c>
      <c r="D10227" s="8">
        <v>0.0</v>
      </c>
      <c r="E10227" s="1"/>
      <c r="F10227" s="1">
        <v>1.0</v>
      </c>
      <c r="G10227" s="1"/>
      <c r="H10227" s="1"/>
    </row>
    <row r="10228">
      <c r="A10228" s="1" t="s">
        <v>252</v>
      </c>
      <c r="B10228" s="7" t="s">
        <v>308</v>
      </c>
      <c r="C10228" s="1" t="s">
        <v>9873</v>
      </c>
      <c r="D10228" s="8">
        <v>0.0</v>
      </c>
      <c r="E10228" s="1"/>
      <c r="F10228" s="1">
        <v>11.1</v>
      </c>
      <c r="G10228" s="1"/>
      <c r="H10228" s="1"/>
    </row>
    <row r="10229">
      <c r="A10229" s="1" t="s">
        <v>252</v>
      </c>
      <c r="B10229" s="7" t="s">
        <v>308</v>
      </c>
      <c r="C10229" s="1" t="s">
        <v>7190</v>
      </c>
      <c r="D10229" s="8">
        <v>0.0</v>
      </c>
      <c r="E10229" s="1"/>
      <c r="F10229" s="1">
        <v>2.8</v>
      </c>
      <c r="G10229" s="1"/>
      <c r="H10229" s="1"/>
    </row>
    <row r="10230">
      <c r="A10230" s="1" t="s">
        <v>252</v>
      </c>
      <c r="B10230" s="7" t="s">
        <v>308</v>
      </c>
      <c r="C10230" s="1" t="s">
        <v>9874</v>
      </c>
      <c r="D10230" s="8">
        <v>0.0</v>
      </c>
      <c r="E10230" s="1"/>
      <c r="F10230" s="1">
        <v>11.6</v>
      </c>
      <c r="G10230" s="1"/>
      <c r="H10230" s="1"/>
    </row>
    <row r="10231">
      <c r="A10231" s="1" t="s">
        <v>252</v>
      </c>
      <c r="B10231" s="7" t="s">
        <v>308</v>
      </c>
      <c r="C10231" s="1" t="s">
        <v>9875</v>
      </c>
      <c r="D10231" s="8">
        <v>0.0</v>
      </c>
      <c r="E10231" s="1"/>
      <c r="F10231" s="1">
        <v>11.3</v>
      </c>
      <c r="G10231" s="1"/>
      <c r="H10231" s="1"/>
    </row>
    <row r="10232">
      <c r="A10232" s="1" t="s">
        <v>252</v>
      </c>
      <c r="B10232" s="7" t="s">
        <v>308</v>
      </c>
      <c r="C10232" s="1" t="s">
        <v>7191</v>
      </c>
      <c r="D10232" s="8">
        <v>0.0</v>
      </c>
      <c r="E10232" s="1"/>
      <c r="F10232" s="1">
        <v>3.0</v>
      </c>
      <c r="G10232" s="1"/>
      <c r="H10232" s="1"/>
    </row>
    <row r="10233">
      <c r="A10233" s="1" t="s">
        <v>252</v>
      </c>
      <c r="B10233" s="7" t="s">
        <v>308</v>
      </c>
      <c r="C10233" s="1" t="s">
        <v>7192</v>
      </c>
      <c r="D10233" s="8">
        <v>0.0</v>
      </c>
      <c r="E10233" s="1"/>
      <c r="F10233" s="1">
        <v>1.0</v>
      </c>
      <c r="G10233" s="1"/>
      <c r="H10233" s="1"/>
    </row>
    <row r="10234">
      <c r="A10234" s="1" t="s">
        <v>252</v>
      </c>
      <c r="B10234" s="7" t="s">
        <v>308</v>
      </c>
      <c r="C10234" s="1" t="s">
        <v>7195</v>
      </c>
      <c r="D10234" s="8">
        <v>0.0</v>
      </c>
      <c r="E10234" s="1"/>
      <c r="F10234" s="1">
        <v>1.0</v>
      </c>
      <c r="G10234" s="1"/>
      <c r="H10234" s="1"/>
    </row>
    <row r="10235">
      <c r="A10235" s="1" t="s">
        <v>252</v>
      </c>
      <c r="B10235" s="7" t="s">
        <v>308</v>
      </c>
      <c r="C10235" s="1" t="s">
        <v>7197</v>
      </c>
      <c r="D10235" s="8">
        <v>0.0</v>
      </c>
      <c r="E10235" s="1"/>
      <c r="F10235" s="1">
        <v>10.0</v>
      </c>
      <c r="G10235" s="1"/>
      <c r="H10235" s="1"/>
    </row>
    <row r="10236">
      <c r="A10236" s="1" t="s">
        <v>252</v>
      </c>
      <c r="B10236" s="7" t="s">
        <v>308</v>
      </c>
      <c r="C10236" s="1" t="s">
        <v>9876</v>
      </c>
      <c r="D10236" s="8">
        <v>0.0</v>
      </c>
      <c r="E10236" s="1"/>
      <c r="F10236" s="1">
        <v>6.7</v>
      </c>
      <c r="G10236" s="1"/>
      <c r="H10236" s="1"/>
    </row>
    <row r="10237">
      <c r="A10237" s="1" t="s">
        <v>252</v>
      </c>
      <c r="B10237" s="7" t="s">
        <v>308</v>
      </c>
      <c r="C10237" s="1" t="s">
        <v>9877</v>
      </c>
      <c r="D10237" s="8">
        <v>0.0</v>
      </c>
      <c r="E10237" s="1"/>
      <c r="F10237" s="1">
        <v>13.0</v>
      </c>
      <c r="G10237" s="1"/>
      <c r="H10237" s="1"/>
    </row>
    <row r="10238">
      <c r="A10238" s="1" t="s">
        <v>252</v>
      </c>
      <c r="B10238" s="7" t="s">
        <v>308</v>
      </c>
      <c r="C10238" s="1" t="s">
        <v>7219</v>
      </c>
      <c r="D10238" s="8">
        <v>0.0</v>
      </c>
      <c r="E10238" s="1"/>
      <c r="F10238" s="1">
        <v>11.5</v>
      </c>
      <c r="G10238" s="1"/>
      <c r="H10238" s="1"/>
    </row>
    <row r="10239">
      <c r="A10239" s="1" t="s">
        <v>252</v>
      </c>
      <c r="B10239" s="7" t="s">
        <v>308</v>
      </c>
      <c r="C10239" s="1" t="s">
        <v>9756</v>
      </c>
      <c r="D10239" s="8">
        <v>0.0</v>
      </c>
      <c r="E10239" s="1"/>
      <c r="F10239" s="1">
        <v>12.5</v>
      </c>
      <c r="G10239" s="1"/>
      <c r="H10239" s="1"/>
    </row>
    <row r="10240">
      <c r="A10240" s="1" t="s">
        <v>252</v>
      </c>
      <c r="B10240" s="7" t="s">
        <v>308</v>
      </c>
      <c r="C10240" s="1" t="s">
        <v>9878</v>
      </c>
      <c r="D10240" s="8">
        <v>0.0</v>
      </c>
      <c r="E10240" s="1"/>
      <c r="F10240" s="1">
        <v>13.0</v>
      </c>
      <c r="G10240" s="1"/>
      <c r="H10240" s="1"/>
    </row>
    <row r="10241">
      <c r="A10241" s="1" t="s">
        <v>252</v>
      </c>
      <c r="B10241" s="7" t="s">
        <v>308</v>
      </c>
      <c r="C10241" s="1" t="s">
        <v>9879</v>
      </c>
      <c r="D10241" s="8">
        <v>0.0</v>
      </c>
      <c r="E10241" s="1"/>
      <c r="F10241" s="1">
        <v>12.5</v>
      </c>
      <c r="G10241" s="1"/>
      <c r="H10241" s="1"/>
    </row>
    <row r="10242">
      <c r="A10242" s="1" t="s">
        <v>252</v>
      </c>
      <c r="B10242" s="7" t="s">
        <v>308</v>
      </c>
      <c r="C10242" s="1" t="s">
        <v>7203</v>
      </c>
      <c r="D10242" s="8">
        <v>0.0</v>
      </c>
      <c r="E10242" s="1"/>
      <c r="F10242" s="1">
        <v>1.0</v>
      </c>
      <c r="G10242" s="1"/>
      <c r="H10242" s="1"/>
    </row>
    <row r="10243">
      <c r="A10243" s="1" t="s">
        <v>252</v>
      </c>
      <c r="B10243" s="7" t="s">
        <v>308</v>
      </c>
      <c r="C10243" s="1" t="s">
        <v>9880</v>
      </c>
      <c r="D10243" s="8">
        <v>0.0</v>
      </c>
      <c r="E10243" s="1"/>
      <c r="F10243" s="1">
        <v>13.0</v>
      </c>
      <c r="G10243" s="1"/>
      <c r="H10243" s="1"/>
    </row>
    <row r="10244">
      <c r="A10244" s="1" t="s">
        <v>252</v>
      </c>
      <c r="B10244" s="7" t="s">
        <v>308</v>
      </c>
      <c r="C10244" s="1" t="s">
        <v>9881</v>
      </c>
      <c r="D10244" s="8">
        <v>0.0</v>
      </c>
      <c r="E10244" s="1"/>
      <c r="F10244" s="1">
        <v>11.0</v>
      </c>
      <c r="G10244" s="1"/>
      <c r="H10244" s="1"/>
    </row>
    <row r="10245">
      <c r="A10245" s="1" t="s">
        <v>252</v>
      </c>
      <c r="B10245" s="7" t="s">
        <v>308</v>
      </c>
      <c r="C10245" s="1" t="s">
        <v>9882</v>
      </c>
      <c r="D10245" s="8">
        <v>0.0</v>
      </c>
      <c r="E10245" s="1"/>
      <c r="F10245" s="1">
        <v>13.0</v>
      </c>
      <c r="G10245" s="1"/>
      <c r="H10245" s="1"/>
    </row>
    <row r="10246">
      <c r="A10246" s="1" t="s">
        <v>252</v>
      </c>
      <c r="B10246" s="7" t="s">
        <v>308</v>
      </c>
      <c r="C10246" s="1" t="s">
        <v>9883</v>
      </c>
      <c r="D10246" s="8">
        <v>0.0</v>
      </c>
      <c r="E10246" s="1"/>
      <c r="F10246" s="1">
        <v>12.0</v>
      </c>
      <c r="G10246" s="1"/>
      <c r="H10246" s="1"/>
    </row>
    <row r="10247">
      <c r="A10247" s="1" t="s">
        <v>252</v>
      </c>
      <c r="B10247" s="7" t="s">
        <v>308</v>
      </c>
      <c r="C10247" s="1" t="s">
        <v>9884</v>
      </c>
      <c r="D10247" s="8">
        <v>0.0</v>
      </c>
      <c r="E10247" s="1"/>
      <c r="F10247" s="1">
        <v>10.0</v>
      </c>
      <c r="G10247" s="1"/>
      <c r="H10247" s="1"/>
    </row>
    <row r="10248">
      <c r="A10248" s="1" t="s">
        <v>252</v>
      </c>
      <c r="B10248" s="7" t="s">
        <v>308</v>
      </c>
      <c r="C10248" s="1" t="s">
        <v>9885</v>
      </c>
      <c r="D10248" s="8">
        <v>0.0</v>
      </c>
      <c r="E10248" s="1"/>
      <c r="F10248" s="1">
        <v>13.0</v>
      </c>
      <c r="G10248" s="1"/>
      <c r="H10248" s="1"/>
    </row>
    <row r="10249">
      <c r="A10249" s="1" t="s">
        <v>252</v>
      </c>
      <c r="B10249" s="7" t="s">
        <v>308</v>
      </c>
      <c r="C10249" s="1" t="s">
        <v>9886</v>
      </c>
      <c r="D10249" s="8">
        <v>0.0</v>
      </c>
      <c r="E10249" s="1"/>
      <c r="F10249" s="1">
        <v>1.0</v>
      </c>
      <c r="G10249" s="1"/>
      <c r="H10249" s="1"/>
    </row>
    <row r="10250">
      <c r="A10250" s="1" t="s">
        <v>252</v>
      </c>
      <c r="B10250" s="7" t="s">
        <v>308</v>
      </c>
      <c r="C10250" s="1" t="s">
        <v>9887</v>
      </c>
      <c r="D10250" s="8">
        <v>0.0</v>
      </c>
      <c r="E10250" s="1"/>
      <c r="F10250" s="1">
        <v>12.0</v>
      </c>
      <c r="G10250" s="1"/>
      <c r="H10250" s="1"/>
    </row>
    <row r="10251">
      <c r="A10251" s="1" t="s">
        <v>252</v>
      </c>
      <c r="B10251" s="7" t="s">
        <v>308</v>
      </c>
      <c r="C10251" s="1" t="s">
        <v>7204</v>
      </c>
      <c r="D10251" s="8">
        <v>0.0</v>
      </c>
      <c r="E10251" s="1"/>
      <c r="F10251" s="1">
        <v>12.0</v>
      </c>
      <c r="G10251" s="1"/>
      <c r="H10251" s="1"/>
    </row>
    <row r="10252">
      <c r="A10252" s="1" t="s">
        <v>252</v>
      </c>
      <c r="B10252" s="7" t="s">
        <v>308</v>
      </c>
      <c r="C10252" s="1" t="s">
        <v>7198</v>
      </c>
      <c r="D10252" s="8">
        <v>0.0</v>
      </c>
      <c r="E10252" s="1"/>
      <c r="F10252" s="1">
        <v>1.0</v>
      </c>
      <c r="G10252" s="1"/>
      <c r="H10252" s="1"/>
    </row>
    <row r="10253">
      <c r="A10253" s="1" t="s">
        <v>252</v>
      </c>
      <c r="B10253" s="7" t="s">
        <v>308</v>
      </c>
      <c r="C10253" s="1" t="s">
        <v>7196</v>
      </c>
      <c r="D10253" s="8">
        <v>0.0</v>
      </c>
      <c r="E10253" s="1"/>
      <c r="F10253" s="1">
        <v>1.0</v>
      </c>
      <c r="G10253" s="1"/>
      <c r="H10253" s="1"/>
    </row>
    <row r="10254">
      <c r="A10254" s="1" t="s">
        <v>252</v>
      </c>
      <c r="B10254" s="7" t="s">
        <v>309</v>
      </c>
      <c r="C10254" s="1" t="s">
        <v>9888</v>
      </c>
      <c r="D10254" s="8">
        <v>0.0</v>
      </c>
      <c r="E10254" s="1"/>
      <c r="F10254" s="1">
        <v>4.5</v>
      </c>
      <c r="G10254" s="1"/>
      <c r="H10254" s="1"/>
    </row>
    <row r="10255">
      <c r="A10255" s="1" t="s">
        <v>252</v>
      </c>
      <c r="B10255" s="7" t="s">
        <v>309</v>
      </c>
      <c r="C10255" s="1" t="s">
        <v>5714</v>
      </c>
      <c r="D10255" s="8">
        <v>0.0</v>
      </c>
      <c r="E10255" s="1"/>
      <c r="F10255" s="1">
        <v>7.0</v>
      </c>
      <c r="G10255" s="1"/>
      <c r="H10255" s="1"/>
    </row>
    <row r="10256">
      <c r="A10256" s="1" t="s">
        <v>252</v>
      </c>
      <c r="B10256" s="7" t="s">
        <v>309</v>
      </c>
      <c r="C10256" s="1" t="s">
        <v>9889</v>
      </c>
      <c r="D10256" s="8">
        <v>0.0</v>
      </c>
      <c r="E10256" s="1"/>
      <c r="F10256" s="1">
        <v>8.8</v>
      </c>
      <c r="G10256" s="1"/>
      <c r="H10256" s="1"/>
    </row>
    <row r="10257">
      <c r="A10257" s="1" t="s">
        <v>252</v>
      </c>
      <c r="B10257" s="7" t="s">
        <v>309</v>
      </c>
      <c r="C10257" s="1" t="s">
        <v>9890</v>
      </c>
      <c r="D10257" s="8">
        <v>0.0</v>
      </c>
      <c r="E10257" s="1"/>
      <c r="F10257" s="1">
        <v>11.0</v>
      </c>
      <c r="G10257" s="1"/>
      <c r="H10257" s="1"/>
    </row>
    <row r="10258">
      <c r="A10258" s="1" t="s">
        <v>252</v>
      </c>
      <c r="B10258" s="7" t="s">
        <v>309</v>
      </c>
      <c r="C10258" s="1" t="s">
        <v>9891</v>
      </c>
      <c r="D10258" s="8">
        <v>0.0</v>
      </c>
      <c r="E10258" s="1"/>
      <c r="F10258" s="1">
        <v>12.5</v>
      </c>
      <c r="G10258" s="1"/>
      <c r="H10258" s="1"/>
    </row>
    <row r="10259">
      <c r="A10259" s="1" t="s">
        <v>252</v>
      </c>
      <c r="B10259" s="7" t="s">
        <v>309</v>
      </c>
      <c r="C10259" s="1" t="s">
        <v>9892</v>
      </c>
      <c r="D10259" s="8">
        <v>0.0</v>
      </c>
      <c r="E10259" s="1"/>
      <c r="F10259" s="1">
        <v>9.9</v>
      </c>
      <c r="G10259" s="1"/>
      <c r="H10259" s="1"/>
    </row>
    <row r="10260">
      <c r="A10260" s="1" t="s">
        <v>252</v>
      </c>
      <c r="B10260" s="7" t="s">
        <v>309</v>
      </c>
      <c r="C10260" s="1" t="s">
        <v>9893</v>
      </c>
      <c r="D10260" s="8">
        <v>0.0</v>
      </c>
      <c r="E10260" s="1"/>
      <c r="F10260" s="1">
        <v>4.8</v>
      </c>
      <c r="G10260" s="1"/>
      <c r="H10260" s="1"/>
    </row>
    <row r="10261">
      <c r="A10261" s="1" t="s">
        <v>252</v>
      </c>
      <c r="B10261" s="7" t="s">
        <v>309</v>
      </c>
      <c r="C10261" s="1" t="s">
        <v>9894</v>
      </c>
      <c r="D10261" s="8">
        <v>0.0</v>
      </c>
      <c r="E10261" s="1"/>
      <c r="F10261" s="1">
        <v>1.0</v>
      </c>
      <c r="G10261" s="1"/>
      <c r="H10261" s="1"/>
    </row>
    <row r="10262">
      <c r="A10262" s="1" t="s">
        <v>252</v>
      </c>
      <c r="B10262" s="7" t="s">
        <v>309</v>
      </c>
      <c r="C10262" s="1" t="s">
        <v>9895</v>
      </c>
      <c r="D10262" s="8">
        <v>0.0</v>
      </c>
      <c r="E10262" s="1"/>
      <c r="F10262" s="1">
        <v>8.7</v>
      </c>
      <c r="G10262" s="1"/>
      <c r="H10262" s="1"/>
    </row>
    <row r="10263">
      <c r="A10263" s="1" t="s">
        <v>252</v>
      </c>
      <c r="B10263" s="7" t="s">
        <v>309</v>
      </c>
      <c r="C10263" s="1" t="s">
        <v>9896</v>
      </c>
      <c r="D10263" s="8">
        <v>0.0</v>
      </c>
      <c r="E10263" s="1"/>
      <c r="F10263" s="1">
        <v>3.0</v>
      </c>
      <c r="G10263" s="1"/>
      <c r="H10263" s="1"/>
    </row>
    <row r="10264">
      <c r="A10264" s="1" t="s">
        <v>252</v>
      </c>
      <c r="B10264" s="7" t="s">
        <v>309</v>
      </c>
      <c r="C10264" s="1" t="s">
        <v>9897</v>
      </c>
      <c r="D10264" s="8">
        <v>0.0</v>
      </c>
      <c r="E10264" s="1"/>
      <c r="F10264" s="1">
        <v>8.5</v>
      </c>
      <c r="G10264" s="1"/>
      <c r="H10264" s="1"/>
    </row>
    <row r="10265">
      <c r="A10265" s="1" t="s">
        <v>252</v>
      </c>
      <c r="B10265" s="7" t="s">
        <v>309</v>
      </c>
      <c r="C10265" s="1" t="s">
        <v>9898</v>
      </c>
      <c r="D10265" s="8">
        <v>0.0</v>
      </c>
      <c r="E10265" s="1"/>
      <c r="F10265" s="1">
        <v>10.0</v>
      </c>
      <c r="G10265" s="1"/>
      <c r="H10265" s="1"/>
    </row>
    <row r="10266">
      <c r="A10266" s="1" t="s">
        <v>252</v>
      </c>
      <c r="B10266" s="7" t="s">
        <v>309</v>
      </c>
      <c r="C10266" s="1" t="s">
        <v>5713</v>
      </c>
      <c r="D10266" s="8">
        <v>0.0</v>
      </c>
      <c r="E10266" s="1"/>
      <c r="F10266" s="1">
        <v>1.0</v>
      </c>
      <c r="G10266" s="1"/>
      <c r="H10266" s="1"/>
    </row>
    <row r="10267">
      <c r="A10267" s="1" t="s">
        <v>252</v>
      </c>
      <c r="B10267" s="7" t="s">
        <v>309</v>
      </c>
      <c r="C10267" s="1" t="s">
        <v>9899</v>
      </c>
      <c r="D10267" s="8">
        <v>0.0</v>
      </c>
      <c r="E10267" s="1"/>
      <c r="F10267" s="1">
        <v>1.0</v>
      </c>
      <c r="G10267" s="1"/>
      <c r="H10267" s="1"/>
    </row>
    <row r="10268">
      <c r="A10268" s="1" t="s">
        <v>252</v>
      </c>
      <c r="B10268" s="7" t="s">
        <v>309</v>
      </c>
      <c r="C10268" s="1" t="s">
        <v>9900</v>
      </c>
      <c r="D10268" s="8">
        <v>0.0</v>
      </c>
      <c r="E10268" s="1"/>
      <c r="F10268" s="1">
        <v>11.0</v>
      </c>
      <c r="G10268" s="1"/>
      <c r="H10268" s="1"/>
    </row>
    <row r="10269">
      <c r="A10269" s="1" t="s">
        <v>252</v>
      </c>
      <c r="B10269" s="7" t="s">
        <v>309</v>
      </c>
      <c r="C10269" s="1" t="s">
        <v>9901</v>
      </c>
      <c r="D10269" s="8">
        <v>0.0</v>
      </c>
      <c r="E10269" s="1"/>
      <c r="F10269" s="1">
        <v>3.3</v>
      </c>
      <c r="G10269" s="1"/>
      <c r="H10269" s="1"/>
    </row>
    <row r="10270">
      <c r="A10270" s="1" t="s">
        <v>252</v>
      </c>
      <c r="B10270" s="7" t="s">
        <v>309</v>
      </c>
      <c r="C10270" s="1" t="s">
        <v>9902</v>
      </c>
      <c r="D10270" s="8">
        <v>0.0</v>
      </c>
      <c r="E10270" s="1"/>
      <c r="F10270" s="1">
        <v>3.0</v>
      </c>
      <c r="G10270" s="1"/>
      <c r="H10270" s="1"/>
    </row>
    <row r="10271">
      <c r="A10271" s="1" t="s">
        <v>252</v>
      </c>
      <c r="B10271" s="7" t="s">
        <v>309</v>
      </c>
      <c r="C10271" s="1" t="s">
        <v>9903</v>
      </c>
      <c r="D10271" s="8">
        <v>0.0</v>
      </c>
      <c r="E10271" s="1"/>
      <c r="F10271" s="1">
        <v>4.0</v>
      </c>
      <c r="G10271" s="1"/>
      <c r="H10271" s="1"/>
    </row>
    <row r="10272">
      <c r="A10272" s="1" t="s">
        <v>252</v>
      </c>
      <c r="B10272" s="7" t="s">
        <v>309</v>
      </c>
      <c r="C10272" s="1" t="s">
        <v>9904</v>
      </c>
      <c r="D10272" s="8">
        <v>0.0</v>
      </c>
      <c r="E10272" s="1"/>
      <c r="F10272" s="1">
        <v>1.0</v>
      </c>
      <c r="G10272" s="1"/>
      <c r="H10272" s="1"/>
    </row>
    <row r="10273">
      <c r="A10273" s="1" t="s">
        <v>252</v>
      </c>
      <c r="B10273" s="7" t="s">
        <v>309</v>
      </c>
      <c r="C10273" s="1" t="s">
        <v>9905</v>
      </c>
      <c r="D10273" s="8">
        <v>0.0</v>
      </c>
      <c r="E10273" s="1"/>
      <c r="F10273" s="1">
        <v>25.5</v>
      </c>
      <c r="G10273" s="1"/>
      <c r="H10273" s="1"/>
    </row>
    <row r="10274">
      <c r="A10274" s="1" t="s">
        <v>252</v>
      </c>
      <c r="B10274" s="7" t="s">
        <v>309</v>
      </c>
      <c r="C10274" s="1" t="s">
        <v>5466</v>
      </c>
      <c r="D10274" s="8">
        <v>0.0</v>
      </c>
      <c r="E10274" s="1"/>
      <c r="F10274" s="1">
        <v>3.0</v>
      </c>
      <c r="G10274" s="1"/>
      <c r="H10274" s="1"/>
    </row>
    <row r="10275">
      <c r="A10275" s="1" t="s">
        <v>252</v>
      </c>
      <c r="B10275" s="7" t="s">
        <v>309</v>
      </c>
      <c r="C10275" s="1" t="s">
        <v>9906</v>
      </c>
      <c r="D10275" s="8">
        <v>0.0</v>
      </c>
      <c r="E10275" s="1"/>
      <c r="F10275" s="1">
        <v>3.0</v>
      </c>
      <c r="G10275" s="1"/>
      <c r="H10275" s="1"/>
    </row>
    <row r="10276">
      <c r="A10276" s="1" t="s">
        <v>252</v>
      </c>
      <c r="B10276" s="7" t="s">
        <v>309</v>
      </c>
      <c r="C10276" s="1" t="s">
        <v>9907</v>
      </c>
      <c r="D10276" s="8">
        <v>0.0</v>
      </c>
      <c r="E10276" s="1"/>
      <c r="F10276" s="1">
        <v>3.0</v>
      </c>
      <c r="G10276" s="1"/>
      <c r="H10276" s="1"/>
    </row>
    <row r="10277">
      <c r="A10277" s="1" t="s">
        <v>252</v>
      </c>
      <c r="B10277" s="7" t="s">
        <v>309</v>
      </c>
      <c r="C10277" s="1" t="s">
        <v>9908</v>
      </c>
      <c r="D10277" s="8">
        <v>0.0</v>
      </c>
      <c r="E10277" s="1"/>
      <c r="F10277" s="1">
        <v>1.0</v>
      </c>
      <c r="G10277" s="1"/>
      <c r="H10277" s="1"/>
    </row>
    <row r="10278">
      <c r="A10278" s="1" t="s">
        <v>252</v>
      </c>
      <c r="B10278" s="7" t="s">
        <v>309</v>
      </c>
      <c r="C10278" s="1" t="s">
        <v>5684</v>
      </c>
      <c r="D10278" s="8">
        <v>0.0</v>
      </c>
      <c r="E10278" s="1"/>
      <c r="F10278" s="1">
        <v>1.0</v>
      </c>
      <c r="G10278" s="1"/>
      <c r="H10278" s="1"/>
    </row>
    <row r="10279">
      <c r="A10279" s="1" t="s">
        <v>252</v>
      </c>
      <c r="B10279" s="7" t="s">
        <v>309</v>
      </c>
      <c r="C10279" s="1" t="s">
        <v>5700</v>
      </c>
      <c r="D10279" s="8">
        <v>0.0</v>
      </c>
      <c r="E10279" s="1"/>
      <c r="F10279" s="1">
        <v>6.0</v>
      </c>
      <c r="G10279" s="1"/>
      <c r="H10279" s="1"/>
    </row>
    <row r="10280">
      <c r="A10280" s="1" t="s">
        <v>252</v>
      </c>
      <c r="B10280" s="7" t="s">
        <v>309</v>
      </c>
      <c r="C10280" s="1" t="s">
        <v>9909</v>
      </c>
      <c r="D10280" s="8">
        <v>0.0</v>
      </c>
      <c r="E10280" s="1"/>
      <c r="F10280" s="1">
        <v>1.0</v>
      </c>
      <c r="G10280" s="1"/>
      <c r="H10280" s="1"/>
    </row>
    <row r="10281">
      <c r="A10281" s="1" t="s">
        <v>252</v>
      </c>
      <c r="B10281" s="7" t="s">
        <v>309</v>
      </c>
      <c r="C10281" s="1" t="s">
        <v>9910</v>
      </c>
      <c r="D10281" s="8">
        <v>0.0</v>
      </c>
      <c r="E10281" s="1"/>
      <c r="F10281" s="1">
        <v>2.0</v>
      </c>
      <c r="G10281" s="1"/>
      <c r="H10281" s="1"/>
    </row>
    <row r="10282">
      <c r="A10282" s="1" t="s">
        <v>252</v>
      </c>
      <c r="B10282" s="7" t="s">
        <v>309</v>
      </c>
      <c r="C10282" s="1" t="s">
        <v>9911</v>
      </c>
      <c r="D10282" s="8">
        <v>0.0</v>
      </c>
      <c r="E10282" s="1"/>
      <c r="F10282" s="1">
        <v>3.0</v>
      </c>
      <c r="G10282" s="1"/>
      <c r="H10282" s="1"/>
    </row>
    <row r="10283">
      <c r="A10283" s="1" t="s">
        <v>252</v>
      </c>
      <c r="B10283" s="7" t="s">
        <v>309</v>
      </c>
      <c r="C10283" s="1" t="s">
        <v>9912</v>
      </c>
      <c r="D10283" s="8">
        <v>0.0</v>
      </c>
      <c r="E10283" s="1"/>
      <c r="F10283" s="1">
        <v>28.0</v>
      </c>
      <c r="G10283" s="1"/>
      <c r="H10283" s="1"/>
    </row>
    <row r="10284">
      <c r="A10284" s="1" t="s">
        <v>252</v>
      </c>
      <c r="B10284" s="7" t="s">
        <v>309</v>
      </c>
      <c r="C10284" s="1" t="s">
        <v>9913</v>
      </c>
      <c r="D10284" s="8">
        <v>0.0</v>
      </c>
      <c r="E10284" s="1"/>
      <c r="F10284" s="1">
        <v>1.0</v>
      </c>
      <c r="G10284" s="1"/>
      <c r="H10284" s="1"/>
    </row>
    <row r="10285">
      <c r="A10285" s="1" t="s">
        <v>252</v>
      </c>
      <c r="B10285" s="7" t="s">
        <v>309</v>
      </c>
      <c r="C10285" s="1" t="s">
        <v>9914</v>
      </c>
      <c r="D10285" s="8">
        <v>0.0</v>
      </c>
      <c r="E10285" s="1"/>
      <c r="F10285" s="1">
        <v>10.0</v>
      </c>
      <c r="G10285" s="1"/>
      <c r="H10285" s="1"/>
    </row>
    <row r="10286">
      <c r="A10286" s="1" t="s">
        <v>252</v>
      </c>
      <c r="B10286" s="7" t="s">
        <v>309</v>
      </c>
      <c r="C10286" s="1" t="s">
        <v>9915</v>
      </c>
      <c r="D10286" s="8">
        <v>0.0</v>
      </c>
      <c r="E10286" s="1"/>
      <c r="F10286" s="1">
        <v>1.0</v>
      </c>
      <c r="G10286" s="1"/>
      <c r="H10286" s="1"/>
    </row>
    <row r="10287">
      <c r="A10287" s="1" t="s">
        <v>252</v>
      </c>
      <c r="B10287" s="7" t="s">
        <v>309</v>
      </c>
      <c r="C10287" s="1" t="s">
        <v>9916</v>
      </c>
      <c r="D10287" s="8">
        <v>0.0</v>
      </c>
      <c r="E10287" s="1"/>
      <c r="F10287" s="1">
        <v>3.0</v>
      </c>
      <c r="G10287" s="1"/>
      <c r="H10287" s="1"/>
    </row>
    <row r="10288">
      <c r="A10288" s="1" t="s">
        <v>252</v>
      </c>
      <c r="B10288" s="7" t="s">
        <v>309</v>
      </c>
      <c r="C10288" s="1" t="s">
        <v>9917</v>
      </c>
      <c r="D10288" s="8">
        <v>0.0</v>
      </c>
      <c r="E10288" s="1"/>
      <c r="F10288" s="1">
        <v>1.0</v>
      </c>
      <c r="G10288" s="1"/>
      <c r="H10288" s="1"/>
    </row>
    <row r="10289">
      <c r="A10289" s="1" t="s">
        <v>252</v>
      </c>
      <c r="B10289" s="7" t="s">
        <v>309</v>
      </c>
      <c r="C10289" s="1" t="s">
        <v>9918</v>
      </c>
      <c r="D10289" s="8">
        <v>0.0</v>
      </c>
      <c r="E10289" s="1"/>
      <c r="F10289" s="1">
        <v>3.0</v>
      </c>
      <c r="G10289" s="1"/>
      <c r="H10289" s="1"/>
    </row>
    <row r="10290">
      <c r="A10290" s="1" t="s">
        <v>252</v>
      </c>
      <c r="B10290" s="7" t="s">
        <v>309</v>
      </c>
      <c r="C10290" s="1" t="s">
        <v>9919</v>
      </c>
      <c r="D10290" s="8">
        <v>0.0</v>
      </c>
      <c r="E10290" s="1"/>
      <c r="F10290" s="1">
        <v>2.0</v>
      </c>
      <c r="G10290" s="1"/>
      <c r="H10290" s="1"/>
    </row>
    <row r="10291">
      <c r="A10291" s="1" t="s">
        <v>252</v>
      </c>
      <c r="B10291" s="7" t="s">
        <v>309</v>
      </c>
      <c r="C10291" s="1" t="s">
        <v>9920</v>
      </c>
      <c r="D10291" s="8">
        <v>0.0</v>
      </c>
      <c r="E10291" s="1"/>
      <c r="F10291" s="1">
        <v>3.0</v>
      </c>
      <c r="G10291" s="1"/>
      <c r="H10291" s="1"/>
    </row>
    <row r="10292">
      <c r="A10292" s="1" t="s">
        <v>252</v>
      </c>
      <c r="B10292" s="7" t="s">
        <v>309</v>
      </c>
      <c r="C10292" s="1" t="s">
        <v>9921</v>
      </c>
      <c r="D10292" s="8">
        <v>0.0</v>
      </c>
      <c r="E10292" s="1"/>
      <c r="F10292" s="1">
        <v>1.0</v>
      </c>
      <c r="G10292" s="1"/>
      <c r="H10292" s="1"/>
    </row>
    <row r="10293">
      <c r="A10293" s="1" t="s">
        <v>252</v>
      </c>
      <c r="B10293" s="7" t="s">
        <v>309</v>
      </c>
      <c r="C10293" s="1" t="s">
        <v>9922</v>
      </c>
      <c r="D10293" s="8">
        <v>0.0</v>
      </c>
      <c r="E10293" s="1"/>
      <c r="F10293" s="1">
        <v>3.0</v>
      </c>
      <c r="G10293" s="1"/>
      <c r="H10293" s="1"/>
    </row>
    <row r="10294">
      <c r="A10294" s="1" t="s">
        <v>252</v>
      </c>
      <c r="B10294" s="7" t="s">
        <v>309</v>
      </c>
      <c r="C10294" s="1" t="s">
        <v>9923</v>
      </c>
      <c r="D10294" s="8">
        <v>0.0</v>
      </c>
      <c r="E10294" s="1"/>
      <c r="F10294" s="1">
        <v>3.0</v>
      </c>
      <c r="G10294" s="1"/>
      <c r="H10294" s="1"/>
    </row>
    <row r="10295">
      <c r="A10295" s="1" t="s">
        <v>252</v>
      </c>
      <c r="B10295" s="7" t="s">
        <v>309</v>
      </c>
      <c r="C10295" s="1" t="s">
        <v>9924</v>
      </c>
      <c r="D10295" s="8">
        <v>0.0</v>
      </c>
      <c r="E10295" s="1"/>
      <c r="F10295" s="1">
        <v>4.0</v>
      </c>
      <c r="G10295" s="1"/>
      <c r="H10295" s="1"/>
    </row>
    <row r="10296">
      <c r="A10296" s="1" t="s">
        <v>252</v>
      </c>
      <c r="B10296" s="7" t="s">
        <v>309</v>
      </c>
      <c r="C10296" s="1" t="s">
        <v>9925</v>
      </c>
      <c r="D10296" s="8">
        <v>0.0</v>
      </c>
      <c r="E10296" s="1"/>
      <c r="F10296" s="1">
        <v>2.0</v>
      </c>
      <c r="G10296" s="1"/>
      <c r="H10296" s="1"/>
    </row>
    <row r="10297">
      <c r="A10297" s="1" t="s">
        <v>252</v>
      </c>
      <c r="B10297" s="7" t="s">
        <v>309</v>
      </c>
      <c r="C10297" s="1" t="s">
        <v>5689</v>
      </c>
      <c r="D10297" s="8">
        <v>0.0</v>
      </c>
      <c r="E10297" s="1"/>
      <c r="F10297" s="1">
        <v>8.0</v>
      </c>
      <c r="G10297" s="1"/>
      <c r="H10297" s="1"/>
    </row>
    <row r="10298">
      <c r="A10298" s="1" t="s">
        <v>252</v>
      </c>
      <c r="B10298" s="7" t="s">
        <v>310</v>
      </c>
      <c r="C10298" s="1" t="s">
        <v>9926</v>
      </c>
      <c r="D10298" s="8">
        <v>0.0</v>
      </c>
      <c r="E10298" s="1"/>
      <c r="F10298" s="1">
        <v>6.4</v>
      </c>
      <c r="G10298" s="1"/>
      <c r="H10298" s="1"/>
    </row>
    <row r="10299">
      <c r="A10299" s="1" t="s">
        <v>252</v>
      </c>
      <c r="B10299" s="7" t="s">
        <v>310</v>
      </c>
      <c r="C10299" s="1" t="s">
        <v>9927</v>
      </c>
      <c r="D10299" s="8">
        <v>0.0</v>
      </c>
      <c r="E10299" s="1"/>
      <c r="F10299" s="1">
        <v>7.8</v>
      </c>
      <c r="G10299" s="1"/>
      <c r="H10299" s="1"/>
    </row>
    <row r="10300">
      <c r="A10300" s="1" t="s">
        <v>252</v>
      </c>
      <c r="B10300" s="7" t="s">
        <v>310</v>
      </c>
      <c r="C10300" s="1" t="s">
        <v>9928</v>
      </c>
      <c r="D10300" s="8">
        <v>0.0</v>
      </c>
      <c r="E10300" s="1"/>
      <c r="F10300" s="1">
        <v>1.3</v>
      </c>
      <c r="G10300" s="1"/>
      <c r="H10300" s="1"/>
    </row>
    <row r="10301">
      <c r="A10301" s="1" t="s">
        <v>252</v>
      </c>
      <c r="B10301" s="7" t="s">
        <v>310</v>
      </c>
      <c r="C10301" s="1" t="s">
        <v>9929</v>
      </c>
      <c r="D10301" s="8">
        <v>0.0</v>
      </c>
      <c r="E10301" s="1"/>
      <c r="F10301" s="1">
        <v>7.4</v>
      </c>
      <c r="G10301" s="1"/>
      <c r="H10301" s="1"/>
    </row>
    <row r="10302">
      <c r="A10302" s="1" t="s">
        <v>252</v>
      </c>
      <c r="B10302" s="7" t="s">
        <v>310</v>
      </c>
      <c r="C10302" s="1" t="s">
        <v>9930</v>
      </c>
      <c r="D10302" s="8">
        <v>0.0</v>
      </c>
      <c r="E10302" s="1"/>
      <c r="F10302" s="1">
        <v>2.6</v>
      </c>
      <c r="G10302" s="1"/>
      <c r="H10302" s="1"/>
    </row>
    <row r="10303">
      <c r="A10303" s="1" t="s">
        <v>252</v>
      </c>
      <c r="B10303" s="7" t="s">
        <v>310</v>
      </c>
      <c r="C10303" s="1" t="s">
        <v>9931</v>
      </c>
      <c r="D10303" s="8">
        <v>0.0</v>
      </c>
      <c r="E10303" s="1"/>
      <c r="F10303" s="1">
        <v>10.8</v>
      </c>
      <c r="G10303" s="1"/>
      <c r="H10303" s="1"/>
    </row>
    <row r="10304">
      <c r="A10304" s="1" t="s">
        <v>252</v>
      </c>
      <c r="B10304" s="7" t="s">
        <v>310</v>
      </c>
      <c r="C10304" s="1" t="s">
        <v>9932</v>
      </c>
      <c r="D10304" s="8">
        <v>0.0</v>
      </c>
      <c r="E10304" s="1"/>
      <c r="F10304" s="1">
        <v>11.8</v>
      </c>
      <c r="G10304" s="1"/>
      <c r="H10304" s="1"/>
    </row>
    <row r="10305">
      <c r="A10305" s="1" t="s">
        <v>252</v>
      </c>
      <c r="B10305" s="7" t="s">
        <v>310</v>
      </c>
      <c r="C10305" s="1" t="s">
        <v>9933</v>
      </c>
      <c r="D10305" s="8">
        <v>0.0</v>
      </c>
      <c r="E10305" s="1"/>
      <c r="F10305" s="1">
        <v>7.4</v>
      </c>
      <c r="G10305" s="1"/>
      <c r="H10305" s="1"/>
    </row>
    <row r="10306">
      <c r="A10306" s="1" t="s">
        <v>252</v>
      </c>
      <c r="B10306" s="7" t="s">
        <v>310</v>
      </c>
      <c r="C10306" s="1" t="s">
        <v>9934</v>
      </c>
      <c r="D10306" s="8">
        <v>0.0</v>
      </c>
      <c r="E10306" s="1"/>
      <c r="F10306" s="1">
        <v>6.6</v>
      </c>
      <c r="G10306" s="1"/>
      <c r="H10306" s="1"/>
    </row>
    <row r="10307">
      <c r="A10307" s="1" t="s">
        <v>252</v>
      </c>
      <c r="B10307" s="7" t="s">
        <v>310</v>
      </c>
      <c r="C10307" s="1" t="s">
        <v>9935</v>
      </c>
      <c r="D10307" s="8">
        <v>0.0</v>
      </c>
      <c r="E10307" s="1"/>
      <c r="F10307" s="1">
        <v>3.0</v>
      </c>
      <c r="G10307" s="1"/>
      <c r="H10307" s="1"/>
    </row>
    <row r="10308">
      <c r="A10308" s="1" t="s">
        <v>252</v>
      </c>
      <c r="B10308" s="7" t="s">
        <v>310</v>
      </c>
      <c r="C10308" s="1" t="s">
        <v>9936</v>
      </c>
      <c r="D10308" s="8">
        <v>0.0</v>
      </c>
      <c r="E10308" s="1"/>
      <c r="F10308" s="1">
        <v>5.2</v>
      </c>
      <c r="G10308" s="1"/>
      <c r="H10308" s="1"/>
    </row>
    <row r="10309">
      <c r="A10309" s="1" t="s">
        <v>252</v>
      </c>
      <c r="B10309" s="7" t="s">
        <v>310</v>
      </c>
      <c r="C10309" s="1" t="s">
        <v>9937</v>
      </c>
      <c r="D10309" s="8">
        <v>0.0</v>
      </c>
      <c r="E10309" s="1"/>
      <c r="F10309" s="1">
        <v>1.8</v>
      </c>
      <c r="G10309" s="1"/>
      <c r="H10309" s="1"/>
    </row>
    <row r="10310">
      <c r="A10310" s="1" t="s">
        <v>252</v>
      </c>
      <c r="B10310" s="7" t="s">
        <v>310</v>
      </c>
      <c r="C10310" s="1" t="s">
        <v>9938</v>
      </c>
      <c r="D10310" s="8">
        <v>0.0</v>
      </c>
      <c r="E10310" s="1"/>
      <c r="F10310" s="1">
        <v>4.6</v>
      </c>
      <c r="G10310" s="1"/>
      <c r="H10310" s="1"/>
    </row>
    <row r="10311">
      <c r="A10311" s="1" t="s">
        <v>252</v>
      </c>
      <c r="B10311" s="7" t="s">
        <v>310</v>
      </c>
      <c r="C10311" s="1" t="s">
        <v>9939</v>
      </c>
      <c r="D10311" s="8">
        <v>0.0</v>
      </c>
      <c r="E10311" s="1"/>
      <c r="F10311" s="1">
        <v>6.3</v>
      </c>
      <c r="G10311" s="1"/>
      <c r="H10311" s="1"/>
    </row>
    <row r="10312">
      <c r="A10312" s="1" t="s">
        <v>252</v>
      </c>
      <c r="B10312" s="7" t="s">
        <v>310</v>
      </c>
      <c r="C10312" s="1" t="s">
        <v>9940</v>
      </c>
      <c r="D10312" s="8">
        <v>0.0</v>
      </c>
      <c r="E10312" s="1"/>
      <c r="F10312" s="1">
        <v>1.0</v>
      </c>
      <c r="G10312" s="1"/>
      <c r="H10312" s="1"/>
    </row>
    <row r="10313">
      <c r="A10313" s="1" t="s">
        <v>252</v>
      </c>
      <c r="B10313" s="7" t="s">
        <v>310</v>
      </c>
      <c r="C10313" s="1" t="s">
        <v>9941</v>
      </c>
      <c r="D10313" s="8">
        <v>0.0</v>
      </c>
      <c r="E10313" s="1"/>
      <c r="F10313" s="1">
        <v>3.0</v>
      </c>
      <c r="G10313" s="1"/>
      <c r="H10313" s="1"/>
    </row>
    <row r="10314">
      <c r="A10314" s="1" t="s">
        <v>252</v>
      </c>
      <c r="B10314" s="7" t="s">
        <v>310</v>
      </c>
      <c r="C10314" s="1" t="s">
        <v>9942</v>
      </c>
      <c r="D10314" s="8">
        <v>0.0</v>
      </c>
      <c r="E10314" s="1"/>
      <c r="F10314" s="1">
        <v>1.0</v>
      </c>
      <c r="G10314" s="1"/>
      <c r="H10314" s="1"/>
    </row>
    <row r="10315">
      <c r="A10315" s="1" t="s">
        <v>252</v>
      </c>
      <c r="B10315" s="7" t="s">
        <v>310</v>
      </c>
      <c r="C10315" s="1" t="s">
        <v>9943</v>
      </c>
      <c r="D10315" s="8">
        <v>0.0</v>
      </c>
      <c r="E10315" s="1"/>
      <c r="F10315" s="1">
        <v>2.8</v>
      </c>
      <c r="G10315" s="1"/>
      <c r="H10315" s="1"/>
    </row>
    <row r="10316">
      <c r="A10316" s="1" t="s">
        <v>252</v>
      </c>
      <c r="B10316" s="7" t="s">
        <v>310</v>
      </c>
      <c r="C10316" s="1" t="s">
        <v>9944</v>
      </c>
      <c r="D10316" s="8">
        <v>0.0</v>
      </c>
      <c r="E10316" s="1"/>
      <c r="F10316" s="1">
        <v>1.0</v>
      </c>
      <c r="G10316" s="1"/>
      <c r="H10316" s="1"/>
    </row>
    <row r="10317">
      <c r="A10317" s="1" t="s">
        <v>252</v>
      </c>
      <c r="B10317" s="7" t="s">
        <v>310</v>
      </c>
      <c r="C10317" s="1" t="s">
        <v>9945</v>
      </c>
      <c r="D10317" s="8">
        <v>0.0</v>
      </c>
      <c r="E10317" s="1"/>
      <c r="F10317" s="1">
        <v>8.3</v>
      </c>
      <c r="G10317" s="1"/>
      <c r="H10317" s="1"/>
    </row>
    <row r="10318">
      <c r="A10318" s="1" t="s">
        <v>252</v>
      </c>
      <c r="B10318" s="7" t="s">
        <v>310</v>
      </c>
      <c r="C10318" s="1" t="s">
        <v>9946</v>
      </c>
      <c r="D10318" s="8">
        <v>0.0</v>
      </c>
      <c r="E10318" s="1"/>
      <c r="F10318" s="1">
        <v>1.0</v>
      </c>
      <c r="G10318" s="1"/>
      <c r="H10318" s="1"/>
    </row>
    <row r="10319">
      <c r="A10319" s="1" t="s">
        <v>252</v>
      </c>
      <c r="B10319" s="7" t="s">
        <v>310</v>
      </c>
      <c r="C10319" s="1" t="s">
        <v>6096</v>
      </c>
      <c r="D10319" s="8">
        <v>0.0</v>
      </c>
      <c r="E10319" s="1"/>
      <c r="F10319" s="1">
        <v>19.5</v>
      </c>
      <c r="G10319" s="1"/>
      <c r="H10319" s="1"/>
    </row>
    <row r="10320">
      <c r="A10320" s="1" t="s">
        <v>252</v>
      </c>
      <c r="B10320" s="7" t="s">
        <v>310</v>
      </c>
      <c r="C10320" s="1" t="s">
        <v>9947</v>
      </c>
      <c r="D10320" s="8">
        <v>0.0</v>
      </c>
      <c r="E10320" s="1"/>
      <c r="F10320" s="1">
        <v>13.0</v>
      </c>
      <c r="G10320" s="1"/>
      <c r="H10320" s="1"/>
    </row>
    <row r="10321">
      <c r="A10321" s="1" t="s">
        <v>252</v>
      </c>
      <c r="B10321" s="7" t="s">
        <v>310</v>
      </c>
      <c r="C10321" s="1" t="s">
        <v>9948</v>
      </c>
      <c r="D10321" s="8">
        <v>0.0</v>
      </c>
      <c r="E10321" s="1"/>
      <c r="F10321" s="1">
        <v>1.5</v>
      </c>
      <c r="G10321" s="1"/>
      <c r="H10321" s="1"/>
    </row>
    <row r="10322">
      <c r="A10322" s="1" t="s">
        <v>252</v>
      </c>
      <c r="B10322" s="7" t="s">
        <v>310</v>
      </c>
      <c r="C10322" s="1" t="s">
        <v>9949</v>
      </c>
      <c r="D10322" s="8">
        <v>0.0</v>
      </c>
      <c r="E10322" s="1"/>
      <c r="F10322" s="1">
        <v>1.0</v>
      </c>
      <c r="G10322" s="1"/>
      <c r="H10322" s="1"/>
    </row>
    <row r="10323">
      <c r="A10323" s="1" t="s">
        <v>252</v>
      </c>
      <c r="B10323" s="7" t="s">
        <v>310</v>
      </c>
      <c r="C10323" s="1" t="s">
        <v>9950</v>
      </c>
      <c r="D10323" s="8">
        <v>0.0</v>
      </c>
      <c r="E10323" s="1"/>
      <c r="F10323" s="1">
        <v>1.0</v>
      </c>
      <c r="G10323" s="1"/>
      <c r="H10323" s="1"/>
    </row>
    <row r="10324">
      <c r="A10324" s="1" t="s">
        <v>252</v>
      </c>
      <c r="B10324" s="7" t="s">
        <v>310</v>
      </c>
      <c r="C10324" s="1" t="s">
        <v>9951</v>
      </c>
      <c r="D10324" s="8">
        <v>0.0</v>
      </c>
      <c r="E10324" s="1"/>
      <c r="F10324" s="1">
        <v>2.0</v>
      </c>
      <c r="G10324" s="1"/>
      <c r="H10324" s="1"/>
    </row>
    <row r="10325">
      <c r="A10325" s="1" t="s">
        <v>252</v>
      </c>
      <c r="B10325" s="7" t="s">
        <v>310</v>
      </c>
      <c r="C10325" s="1" t="s">
        <v>9952</v>
      </c>
      <c r="D10325" s="8">
        <v>0.0</v>
      </c>
      <c r="E10325" s="1"/>
      <c r="F10325" s="1">
        <v>12.0</v>
      </c>
      <c r="G10325" s="1"/>
      <c r="H10325" s="1"/>
    </row>
    <row r="10326">
      <c r="A10326" s="1" t="s">
        <v>252</v>
      </c>
      <c r="B10326" s="7" t="s">
        <v>310</v>
      </c>
      <c r="C10326" s="1" t="s">
        <v>9953</v>
      </c>
      <c r="D10326" s="8">
        <v>0.0</v>
      </c>
      <c r="E10326" s="1"/>
      <c r="F10326" s="1">
        <v>1.0</v>
      </c>
      <c r="G10326" s="1"/>
      <c r="H10326" s="1"/>
    </row>
    <row r="10327">
      <c r="A10327" s="1" t="s">
        <v>252</v>
      </c>
      <c r="B10327" s="7" t="s">
        <v>310</v>
      </c>
      <c r="C10327" s="1" t="s">
        <v>6520</v>
      </c>
      <c r="D10327" s="8">
        <v>0.0</v>
      </c>
      <c r="E10327" s="1"/>
      <c r="F10327" s="1">
        <v>2.0</v>
      </c>
      <c r="G10327" s="1"/>
      <c r="H10327" s="1"/>
    </row>
    <row r="10328">
      <c r="A10328" s="1" t="s">
        <v>252</v>
      </c>
      <c r="B10328" s="7" t="s">
        <v>310</v>
      </c>
      <c r="C10328" s="1" t="s">
        <v>9954</v>
      </c>
      <c r="D10328" s="8">
        <v>0.0</v>
      </c>
      <c r="E10328" s="1"/>
      <c r="F10328" s="1">
        <v>3.0</v>
      </c>
      <c r="G10328" s="1"/>
      <c r="H10328" s="1"/>
    </row>
    <row r="10329">
      <c r="A10329" s="1" t="s">
        <v>252</v>
      </c>
      <c r="B10329" s="7" t="s">
        <v>310</v>
      </c>
      <c r="C10329" s="1" t="s">
        <v>9955</v>
      </c>
      <c r="D10329" s="8">
        <v>0.0</v>
      </c>
      <c r="E10329" s="1"/>
      <c r="F10329" s="1">
        <v>13.0</v>
      </c>
      <c r="G10329" s="1"/>
      <c r="H10329" s="1"/>
    </row>
    <row r="10330">
      <c r="A10330" s="1" t="s">
        <v>252</v>
      </c>
      <c r="B10330" s="7" t="s">
        <v>310</v>
      </c>
      <c r="C10330" s="1" t="s">
        <v>5679</v>
      </c>
      <c r="D10330" s="8">
        <v>0.0</v>
      </c>
      <c r="E10330" s="1"/>
      <c r="F10330" s="1">
        <v>1.0</v>
      </c>
      <c r="G10330" s="1"/>
      <c r="H10330" s="1"/>
    </row>
    <row r="10331">
      <c r="A10331" s="1" t="s">
        <v>252</v>
      </c>
      <c r="B10331" s="7" t="s">
        <v>310</v>
      </c>
      <c r="C10331" s="1" t="s">
        <v>9956</v>
      </c>
      <c r="D10331" s="8">
        <v>0.0</v>
      </c>
      <c r="E10331" s="1"/>
      <c r="F10331" s="1">
        <v>1.0</v>
      </c>
      <c r="G10331" s="1"/>
      <c r="H10331" s="1"/>
    </row>
    <row r="10332">
      <c r="A10332" s="1" t="s">
        <v>252</v>
      </c>
      <c r="B10332" s="7" t="s">
        <v>310</v>
      </c>
      <c r="C10332" s="1" t="s">
        <v>9957</v>
      </c>
      <c r="D10332" s="8">
        <v>0.0</v>
      </c>
      <c r="E10332" s="1"/>
      <c r="F10332" s="1">
        <v>3.0</v>
      </c>
      <c r="G10332" s="1"/>
      <c r="H10332" s="1"/>
    </row>
    <row r="10333">
      <c r="A10333" s="1" t="s">
        <v>252</v>
      </c>
      <c r="B10333" s="7" t="s">
        <v>310</v>
      </c>
      <c r="C10333" s="1" t="s">
        <v>9958</v>
      </c>
      <c r="D10333" s="8">
        <v>0.0</v>
      </c>
      <c r="E10333" s="1"/>
      <c r="F10333" s="1">
        <v>1.0</v>
      </c>
      <c r="G10333" s="1"/>
      <c r="H10333" s="1"/>
    </row>
    <row r="10334">
      <c r="A10334" s="1" t="s">
        <v>252</v>
      </c>
      <c r="B10334" s="7" t="s">
        <v>310</v>
      </c>
      <c r="C10334" s="1" t="s">
        <v>9959</v>
      </c>
      <c r="D10334" s="8">
        <v>0.0</v>
      </c>
      <c r="E10334" s="1"/>
      <c r="F10334" s="1">
        <v>3.0</v>
      </c>
      <c r="G10334" s="1"/>
      <c r="H10334" s="1"/>
    </row>
    <row r="10335">
      <c r="A10335" s="1" t="s">
        <v>252</v>
      </c>
      <c r="B10335" s="7" t="s">
        <v>310</v>
      </c>
      <c r="C10335" s="1" t="s">
        <v>9960</v>
      </c>
      <c r="D10335" s="8">
        <v>0.0</v>
      </c>
      <c r="E10335" s="1"/>
      <c r="F10335" s="1">
        <v>12.0</v>
      </c>
      <c r="G10335" s="1"/>
      <c r="H10335" s="1"/>
    </row>
    <row r="10336">
      <c r="A10336" s="1" t="s">
        <v>252</v>
      </c>
      <c r="B10336" s="7" t="s">
        <v>310</v>
      </c>
      <c r="C10336" s="1" t="s">
        <v>9961</v>
      </c>
      <c r="D10336" s="8">
        <v>0.0</v>
      </c>
      <c r="E10336" s="1"/>
      <c r="F10336" s="1">
        <v>1.0</v>
      </c>
      <c r="G10336" s="1"/>
      <c r="H10336" s="1"/>
    </row>
    <row r="10337">
      <c r="A10337" s="1" t="s">
        <v>252</v>
      </c>
      <c r="B10337" s="7" t="s">
        <v>310</v>
      </c>
      <c r="C10337" s="1" t="s">
        <v>9962</v>
      </c>
      <c r="D10337" s="8">
        <v>0.0</v>
      </c>
      <c r="E10337" s="1"/>
      <c r="F10337" s="1">
        <v>3.0</v>
      </c>
      <c r="G10337" s="1"/>
      <c r="H10337" s="1"/>
    </row>
    <row r="10338">
      <c r="A10338" s="1" t="s">
        <v>252</v>
      </c>
      <c r="B10338" s="7" t="s">
        <v>310</v>
      </c>
      <c r="C10338" s="1" t="s">
        <v>9963</v>
      </c>
      <c r="D10338" s="8">
        <v>0.0</v>
      </c>
      <c r="E10338" s="1"/>
      <c r="F10338" s="1">
        <v>1.0</v>
      </c>
      <c r="G10338" s="1"/>
      <c r="H10338" s="1"/>
    </row>
    <row r="10339">
      <c r="A10339" s="1" t="s">
        <v>252</v>
      </c>
      <c r="B10339" s="7" t="s">
        <v>310</v>
      </c>
      <c r="C10339" s="1" t="s">
        <v>9964</v>
      </c>
      <c r="D10339" s="8">
        <v>0.0</v>
      </c>
      <c r="E10339" s="1"/>
      <c r="F10339" s="1">
        <v>2.0</v>
      </c>
      <c r="G10339" s="1"/>
      <c r="H10339" s="1"/>
    </row>
    <row r="10340">
      <c r="A10340" s="1" t="s">
        <v>252</v>
      </c>
      <c r="B10340" s="7" t="s">
        <v>310</v>
      </c>
      <c r="C10340" s="1" t="s">
        <v>9965</v>
      </c>
      <c r="D10340" s="8">
        <v>0.0</v>
      </c>
      <c r="E10340" s="1"/>
      <c r="F10340" s="1">
        <v>11.0</v>
      </c>
      <c r="G10340" s="1"/>
      <c r="H10340" s="1"/>
    </row>
    <row r="10341">
      <c r="A10341" s="1" t="s">
        <v>252</v>
      </c>
      <c r="B10341" s="7" t="s">
        <v>310</v>
      </c>
      <c r="C10341" s="1" t="s">
        <v>9966</v>
      </c>
      <c r="D10341" s="8">
        <v>0.0</v>
      </c>
      <c r="E10341" s="1"/>
      <c r="F10341" s="1">
        <v>1.0</v>
      </c>
      <c r="G10341" s="1"/>
      <c r="H10341" s="1"/>
    </row>
    <row r="10342">
      <c r="A10342" s="1" t="s">
        <v>252</v>
      </c>
      <c r="B10342" s="7" t="s">
        <v>310</v>
      </c>
      <c r="C10342" s="1" t="s">
        <v>9967</v>
      </c>
      <c r="D10342" s="8">
        <v>0.0</v>
      </c>
      <c r="E10342" s="1"/>
      <c r="F10342" s="1">
        <v>4.0</v>
      </c>
      <c r="G10342" s="1"/>
      <c r="H10342" s="1"/>
    </row>
    <row r="10343">
      <c r="A10343" s="1" t="s">
        <v>252</v>
      </c>
      <c r="B10343" s="7" t="s">
        <v>310</v>
      </c>
      <c r="C10343" s="1" t="s">
        <v>9968</v>
      </c>
      <c r="D10343" s="8">
        <v>0.0</v>
      </c>
      <c r="E10343" s="1"/>
      <c r="F10343" s="1">
        <v>1.0</v>
      </c>
      <c r="G10343" s="1"/>
      <c r="H10343" s="1"/>
    </row>
    <row r="10344">
      <c r="A10344" s="1" t="s">
        <v>252</v>
      </c>
      <c r="B10344" s="7" t="s">
        <v>310</v>
      </c>
      <c r="C10344" s="1" t="s">
        <v>9969</v>
      </c>
      <c r="D10344" s="8">
        <v>0.0</v>
      </c>
      <c r="E10344" s="1"/>
      <c r="F10344" s="1">
        <v>7.0</v>
      </c>
      <c r="G10344" s="1"/>
      <c r="H10344" s="1"/>
    </row>
    <row r="10345">
      <c r="A10345" s="1" t="s">
        <v>252</v>
      </c>
      <c r="B10345" s="7" t="s">
        <v>310</v>
      </c>
      <c r="C10345" s="1" t="s">
        <v>9970</v>
      </c>
      <c r="D10345" s="8">
        <v>0.0</v>
      </c>
      <c r="E10345" s="1"/>
      <c r="F10345" s="1">
        <v>1.0</v>
      </c>
      <c r="G10345" s="1"/>
      <c r="H10345" s="1"/>
    </row>
    <row r="10346">
      <c r="A10346" s="1" t="s">
        <v>252</v>
      </c>
      <c r="B10346" s="7" t="s">
        <v>310</v>
      </c>
      <c r="C10346" s="1" t="s">
        <v>9971</v>
      </c>
      <c r="D10346" s="8">
        <v>0.0</v>
      </c>
      <c r="E10346" s="1"/>
      <c r="F10346" s="1">
        <v>1.0</v>
      </c>
      <c r="G10346" s="1"/>
      <c r="H10346" s="1"/>
    </row>
    <row r="10347">
      <c r="A10347" s="1" t="s">
        <v>252</v>
      </c>
      <c r="B10347" s="7" t="s">
        <v>310</v>
      </c>
      <c r="C10347" s="1" t="s">
        <v>9972</v>
      </c>
      <c r="D10347" s="8">
        <v>0.0</v>
      </c>
      <c r="E10347" s="1"/>
      <c r="F10347" s="1">
        <v>1.0</v>
      </c>
      <c r="G10347" s="1"/>
      <c r="H10347" s="1"/>
    </row>
    <row r="10348">
      <c r="A10348" s="1" t="s">
        <v>252</v>
      </c>
      <c r="B10348" s="7" t="s">
        <v>310</v>
      </c>
      <c r="C10348" s="1" t="s">
        <v>9973</v>
      </c>
      <c r="D10348" s="8">
        <v>0.0</v>
      </c>
      <c r="E10348" s="1"/>
      <c r="F10348" s="1">
        <v>1.0</v>
      </c>
      <c r="G10348" s="1"/>
      <c r="H10348" s="1"/>
    </row>
    <row r="10349">
      <c r="A10349" s="1" t="s">
        <v>252</v>
      </c>
      <c r="B10349" s="7" t="s">
        <v>310</v>
      </c>
      <c r="C10349" s="1" t="s">
        <v>9974</v>
      </c>
      <c r="D10349" s="8">
        <v>0.0</v>
      </c>
      <c r="E10349" s="1"/>
      <c r="F10349" s="1">
        <v>3.0</v>
      </c>
      <c r="G10349" s="1"/>
      <c r="H10349" s="1"/>
    </row>
    <row r="10350">
      <c r="A10350" s="1" t="s">
        <v>252</v>
      </c>
      <c r="B10350" s="7" t="s">
        <v>310</v>
      </c>
      <c r="C10350" s="1" t="s">
        <v>9975</v>
      </c>
      <c r="D10350" s="8">
        <v>0.0</v>
      </c>
      <c r="E10350" s="1"/>
      <c r="F10350" s="1">
        <v>1.0</v>
      </c>
      <c r="G10350" s="1"/>
      <c r="H10350" s="1"/>
    </row>
    <row r="10351">
      <c r="A10351" s="1" t="s">
        <v>252</v>
      </c>
      <c r="B10351" s="7" t="s">
        <v>311</v>
      </c>
      <c r="C10351" s="1" t="s">
        <v>4634</v>
      </c>
      <c r="D10351" s="8">
        <v>0.0</v>
      </c>
      <c r="E10351" s="1"/>
      <c r="F10351" s="1">
        <v>1.0</v>
      </c>
      <c r="G10351" s="1"/>
      <c r="H10351" s="1"/>
    </row>
    <row r="10352">
      <c r="A10352" s="1" t="s">
        <v>252</v>
      </c>
      <c r="B10352" s="7" t="s">
        <v>311</v>
      </c>
      <c r="C10352" s="1" t="s">
        <v>9976</v>
      </c>
      <c r="D10352" s="8">
        <v>0.0</v>
      </c>
      <c r="E10352" s="1"/>
      <c r="F10352" s="1">
        <v>1.0</v>
      </c>
      <c r="G10352" s="1"/>
      <c r="H10352" s="1"/>
    </row>
    <row r="10353">
      <c r="A10353" s="1" t="s">
        <v>252</v>
      </c>
      <c r="B10353" s="7" t="s">
        <v>311</v>
      </c>
      <c r="C10353" s="1" t="s">
        <v>9977</v>
      </c>
      <c r="D10353" s="8">
        <v>0.0</v>
      </c>
      <c r="E10353" s="1"/>
      <c r="F10353" s="1">
        <v>1.0</v>
      </c>
      <c r="G10353" s="1"/>
      <c r="H10353" s="1"/>
    </row>
    <row r="10354">
      <c r="A10354" s="1" t="s">
        <v>252</v>
      </c>
      <c r="B10354" s="7" t="s">
        <v>311</v>
      </c>
      <c r="C10354" s="1" t="s">
        <v>9978</v>
      </c>
      <c r="D10354" s="8">
        <v>0.0</v>
      </c>
      <c r="E10354" s="1"/>
      <c r="F10354" s="1">
        <v>1.0</v>
      </c>
      <c r="G10354" s="1"/>
      <c r="H10354" s="1"/>
    </row>
    <row r="10355">
      <c r="A10355" s="1" t="s">
        <v>252</v>
      </c>
      <c r="B10355" s="7" t="s">
        <v>311</v>
      </c>
      <c r="C10355" s="1" t="s">
        <v>4642</v>
      </c>
      <c r="D10355" s="8">
        <v>0.0</v>
      </c>
      <c r="E10355" s="1"/>
      <c r="F10355" s="1">
        <v>1.0</v>
      </c>
      <c r="G10355" s="1"/>
      <c r="H10355" s="1"/>
    </row>
    <row r="10356">
      <c r="A10356" s="1" t="s">
        <v>252</v>
      </c>
      <c r="B10356" s="7" t="s">
        <v>311</v>
      </c>
      <c r="C10356" s="1" t="s">
        <v>9979</v>
      </c>
      <c r="D10356" s="8">
        <v>0.0</v>
      </c>
      <c r="E10356" s="1"/>
      <c r="F10356" s="1">
        <v>1.0</v>
      </c>
      <c r="G10356" s="1"/>
      <c r="H10356" s="1"/>
    </row>
    <row r="10357">
      <c r="A10357" s="1" t="s">
        <v>252</v>
      </c>
      <c r="B10357" s="7" t="s">
        <v>311</v>
      </c>
      <c r="C10357" s="1" t="s">
        <v>9980</v>
      </c>
      <c r="D10357" s="8">
        <v>0.0</v>
      </c>
      <c r="E10357" s="1"/>
      <c r="F10357" s="1">
        <v>1.0</v>
      </c>
      <c r="G10357" s="1"/>
      <c r="H10357" s="1"/>
    </row>
    <row r="10358">
      <c r="A10358" s="1" t="s">
        <v>252</v>
      </c>
      <c r="B10358" s="7" t="s">
        <v>311</v>
      </c>
      <c r="C10358" s="1" t="s">
        <v>4654</v>
      </c>
      <c r="D10358" s="8">
        <v>0.0</v>
      </c>
      <c r="E10358" s="1"/>
      <c r="F10358" s="1">
        <v>1.0</v>
      </c>
      <c r="G10358" s="1"/>
      <c r="H10358" s="1"/>
    </row>
    <row r="10359">
      <c r="A10359" s="1" t="s">
        <v>252</v>
      </c>
      <c r="B10359" s="7" t="s">
        <v>311</v>
      </c>
      <c r="C10359" s="1" t="s">
        <v>6829</v>
      </c>
      <c r="D10359" s="8">
        <v>0.0</v>
      </c>
      <c r="E10359" s="1"/>
      <c r="F10359" s="1">
        <v>1.0</v>
      </c>
      <c r="G10359" s="1"/>
      <c r="H10359" s="1"/>
    </row>
    <row r="10360">
      <c r="A10360" s="1" t="s">
        <v>252</v>
      </c>
      <c r="B10360" s="7" t="s">
        <v>311</v>
      </c>
      <c r="C10360" s="1" t="s">
        <v>9981</v>
      </c>
      <c r="D10360" s="8">
        <v>0.0</v>
      </c>
      <c r="E10360" s="1"/>
      <c r="F10360" s="1">
        <v>1.0</v>
      </c>
      <c r="G10360" s="1"/>
      <c r="H10360" s="1"/>
    </row>
    <row r="10361">
      <c r="A10361" s="1" t="s">
        <v>252</v>
      </c>
      <c r="B10361" s="7" t="s">
        <v>311</v>
      </c>
      <c r="C10361" s="1" t="s">
        <v>9982</v>
      </c>
      <c r="D10361" s="8">
        <v>0.0</v>
      </c>
      <c r="E10361" s="1"/>
      <c r="F10361" s="1">
        <v>6.0</v>
      </c>
      <c r="G10361" s="1"/>
      <c r="H10361" s="1"/>
    </row>
    <row r="10362">
      <c r="A10362" s="1" t="s">
        <v>252</v>
      </c>
      <c r="B10362" s="7" t="s">
        <v>311</v>
      </c>
      <c r="C10362" s="1" t="s">
        <v>9983</v>
      </c>
      <c r="D10362" s="8">
        <v>0.0</v>
      </c>
      <c r="E10362" s="1"/>
      <c r="F10362" s="1">
        <v>1.0</v>
      </c>
      <c r="G10362" s="1"/>
      <c r="H10362" s="1"/>
    </row>
    <row r="10363">
      <c r="A10363" s="1" t="s">
        <v>252</v>
      </c>
      <c r="B10363" s="7" t="s">
        <v>311</v>
      </c>
      <c r="C10363" s="1" t="s">
        <v>9984</v>
      </c>
      <c r="D10363" s="8">
        <v>0.0</v>
      </c>
      <c r="E10363" s="1"/>
      <c r="F10363" s="1">
        <v>12.0</v>
      </c>
      <c r="G10363" s="1"/>
      <c r="H10363" s="1"/>
    </row>
    <row r="10364">
      <c r="A10364" s="1" t="s">
        <v>252</v>
      </c>
      <c r="B10364" s="7" t="s">
        <v>311</v>
      </c>
      <c r="C10364" s="1" t="s">
        <v>9985</v>
      </c>
      <c r="D10364" s="8">
        <v>0.0</v>
      </c>
      <c r="E10364" s="1"/>
      <c r="F10364" s="1">
        <v>10.0</v>
      </c>
      <c r="G10364" s="1"/>
      <c r="H10364" s="1"/>
    </row>
    <row r="10365">
      <c r="A10365" s="1" t="s">
        <v>252</v>
      </c>
      <c r="B10365" s="7" t="s">
        <v>311</v>
      </c>
      <c r="C10365" s="1" t="s">
        <v>9986</v>
      </c>
      <c r="D10365" s="8">
        <v>0.0</v>
      </c>
      <c r="E10365" s="1"/>
      <c r="F10365" s="1">
        <v>1.0</v>
      </c>
      <c r="G10365" s="1"/>
      <c r="H10365" s="1"/>
    </row>
    <row r="10366">
      <c r="A10366" s="1" t="s">
        <v>252</v>
      </c>
      <c r="B10366" s="7" t="s">
        <v>311</v>
      </c>
      <c r="C10366" s="1" t="s">
        <v>9987</v>
      </c>
      <c r="D10366" s="8">
        <v>0.0</v>
      </c>
      <c r="E10366" s="1"/>
      <c r="F10366" s="1">
        <v>12.0</v>
      </c>
      <c r="G10366" s="1"/>
      <c r="H10366" s="1"/>
    </row>
    <row r="10367">
      <c r="A10367" s="1" t="s">
        <v>252</v>
      </c>
      <c r="B10367" s="7" t="s">
        <v>312</v>
      </c>
      <c r="C10367" s="1" t="s">
        <v>9988</v>
      </c>
      <c r="D10367" s="8">
        <v>0.0</v>
      </c>
      <c r="E10367" s="1"/>
      <c r="F10367" s="1">
        <v>1.6</v>
      </c>
      <c r="G10367" s="1"/>
      <c r="H10367" s="1"/>
    </row>
    <row r="10368">
      <c r="A10368" s="1" t="s">
        <v>252</v>
      </c>
      <c r="B10368" s="7" t="s">
        <v>312</v>
      </c>
      <c r="C10368" s="1" t="s">
        <v>9989</v>
      </c>
      <c r="D10368" s="8">
        <v>0.0</v>
      </c>
      <c r="E10368" s="1"/>
      <c r="F10368" s="1">
        <v>7.4</v>
      </c>
      <c r="G10368" s="1"/>
      <c r="H10368" s="1"/>
    </row>
    <row r="10369">
      <c r="A10369" s="1" t="s">
        <v>252</v>
      </c>
      <c r="B10369" s="7" t="s">
        <v>312</v>
      </c>
      <c r="C10369" s="1" t="s">
        <v>9990</v>
      </c>
      <c r="D10369" s="8">
        <v>0.0</v>
      </c>
      <c r="E10369" s="1"/>
      <c r="F10369" s="1">
        <v>5.8</v>
      </c>
      <c r="G10369" s="1"/>
      <c r="H10369" s="1"/>
    </row>
    <row r="10370">
      <c r="A10370" s="1" t="s">
        <v>252</v>
      </c>
      <c r="B10370" s="7" t="s">
        <v>312</v>
      </c>
      <c r="C10370" s="1" t="s">
        <v>9991</v>
      </c>
      <c r="D10370" s="8">
        <v>0.0</v>
      </c>
      <c r="E10370" s="1"/>
      <c r="F10370" s="1">
        <v>5.2</v>
      </c>
      <c r="G10370" s="1"/>
      <c r="H10370" s="1"/>
    </row>
    <row r="10371">
      <c r="A10371" s="1" t="s">
        <v>252</v>
      </c>
      <c r="B10371" s="7" t="s">
        <v>312</v>
      </c>
      <c r="C10371" s="1" t="s">
        <v>9992</v>
      </c>
      <c r="D10371" s="8">
        <v>0.0</v>
      </c>
      <c r="E10371" s="1"/>
      <c r="F10371" s="1">
        <v>10.9</v>
      </c>
      <c r="G10371" s="1"/>
      <c r="H10371" s="1"/>
    </row>
    <row r="10372">
      <c r="A10372" s="1" t="s">
        <v>252</v>
      </c>
      <c r="B10372" s="7" t="s">
        <v>312</v>
      </c>
      <c r="C10372" s="1" t="s">
        <v>9993</v>
      </c>
      <c r="D10372" s="8">
        <v>0.0</v>
      </c>
      <c r="E10372" s="1"/>
      <c r="F10372" s="1">
        <v>4.5</v>
      </c>
      <c r="G10372" s="1"/>
      <c r="H10372" s="1"/>
    </row>
    <row r="10373">
      <c r="A10373" s="1" t="s">
        <v>252</v>
      </c>
      <c r="B10373" s="7" t="s">
        <v>312</v>
      </c>
      <c r="C10373" s="1" t="s">
        <v>9994</v>
      </c>
      <c r="D10373" s="8">
        <v>0.0</v>
      </c>
      <c r="E10373" s="1"/>
      <c r="F10373" s="1">
        <v>6.6</v>
      </c>
      <c r="G10373" s="1"/>
      <c r="H10373" s="1"/>
    </row>
    <row r="10374">
      <c r="A10374" s="1" t="s">
        <v>252</v>
      </c>
      <c r="B10374" s="7" t="s">
        <v>312</v>
      </c>
      <c r="C10374" s="1" t="s">
        <v>9995</v>
      </c>
      <c r="D10374" s="8">
        <v>0.0</v>
      </c>
      <c r="E10374" s="1"/>
      <c r="F10374" s="1">
        <v>4.3</v>
      </c>
      <c r="G10374" s="1"/>
      <c r="H10374" s="1"/>
    </row>
    <row r="10375">
      <c r="A10375" s="1" t="s">
        <v>252</v>
      </c>
      <c r="B10375" s="7" t="s">
        <v>312</v>
      </c>
      <c r="C10375" s="1" t="s">
        <v>9996</v>
      </c>
      <c r="D10375" s="8">
        <v>0.0</v>
      </c>
      <c r="E10375" s="1"/>
      <c r="F10375" s="1">
        <v>8.7</v>
      </c>
      <c r="G10375" s="1"/>
      <c r="H10375" s="1"/>
    </row>
    <row r="10376">
      <c r="A10376" s="1" t="s">
        <v>252</v>
      </c>
      <c r="B10376" s="7" t="s">
        <v>312</v>
      </c>
      <c r="C10376" s="1" t="s">
        <v>9997</v>
      </c>
      <c r="D10376" s="8">
        <v>0.0</v>
      </c>
      <c r="E10376" s="1"/>
      <c r="F10376" s="1">
        <v>3.8</v>
      </c>
      <c r="G10376" s="1"/>
      <c r="H10376" s="1"/>
    </row>
    <row r="10377">
      <c r="A10377" s="1" t="s">
        <v>252</v>
      </c>
      <c r="B10377" s="7" t="s">
        <v>312</v>
      </c>
      <c r="C10377" s="1" t="s">
        <v>9998</v>
      </c>
      <c r="D10377" s="8">
        <v>0.0</v>
      </c>
      <c r="E10377" s="1"/>
      <c r="F10377" s="1">
        <v>4.0</v>
      </c>
      <c r="G10377" s="1"/>
      <c r="H10377" s="1"/>
    </row>
    <row r="10378">
      <c r="A10378" s="1" t="s">
        <v>252</v>
      </c>
      <c r="B10378" s="7" t="s">
        <v>312</v>
      </c>
      <c r="C10378" s="1" t="s">
        <v>9999</v>
      </c>
      <c r="D10378" s="8">
        <v>0.0</v>
      </c>
      <c r="E10378" s="1"/>
      <c r="F10378" s="1">
        <v>2.2</v>
      </c>
      <c r="G10378" s="1"/>
      <c r="H10378" s="1"/>
    </row>
    <row r="10379">
      <c r="A10379" s="1" t="s">
        <v>252</v>
      </c>
      <c r="B10379" s="7" t="s">
        <v>312</v>
      </c>
      <c r="C10379" s="1" t="s">
        <v>10000</v>
      </c>
      <c r="D10379" s="8">
        <v>0.0</v>
      </c>
      <c r="E10379" s="1"/>
      <c r="F10379" s="1">
        <v>2.2</v>
      </c>
      <c r="G10379" s="1"/>
      <c r="H10379" s="1"/>
    </row>
    <row r="10380">
      <c r="A10380" s="1" t="s">
        <v>252</v>
      </c>
      <c r="B10380" s="7" t="s">
        <v>312</v>
      </c>
      <c r="C10380" s="1" t="s">
        <v>10001</v>
      </c>
      <c r="D10380" s="8">
        <v>0.0</v>
      </c>
      <c r="E10380" s="1"/>
      <c r="F10380" s="1">
        <v>7.8</v>
      </c>
      <c r="G10380" s="1"/>
      <c r="H10380" s="1"/>
    </row>
    <row r="10381">
      <c r="A10381" s="1" t="s">
        <v>252</v>
      </c>
      <c r="B10381" s="7" t="s">
        <v>312</v>
      </c>
      <c r="C10381" s="1" t="s">
        <v>10002</v>
      </c>
      <c r="D10381" s="8">
        <v>0.0</v>
      </c>
      <c r="E10381" s="1"/>
      <c r="F10381" s="1">
        <v>1.0</v>
      </c>
      <c r="G10381" s="1"/>
      <c r="H10381" s="1"/>
    </row>
    <row r="10382">
      <c r="A10382" s="1" t="s">
        <v>252</v>
      </c>
      <c r="B10382" s="7" t="s">
        <v>312</v>
      </c>
      <c r="C10382" s="1" t="s">
        <v>10003</v>
      </c>
      <c r="D10382" s="8">
        <v>0.0</v>
      </c>
      <c r="E10382" s="1"/>
      <c r="F10382" s="1">
        <v>3.8</v>
      </c>
      <c r="G10382" s="1"/>
      <c r="H10382" s="1"/>
    </row>
    <row r="10383">
      <c r="A10383" s="1" t="s">
        <v>252</v>
      </c>
      <c r="B10383" s="7" t="s">
        <v>312</v>
      </c>
      <c r="C10383" s="1" t="s">
        <v>10004</v>
      </c>
      <c r="D10383" s="8">
        <v>0.0</v>
      </c>
      <c r="E10383" s="1"/>
      <c r="F10383" s="1">
        <v>13.0</v>
      </c>
      <c r="G10383" s="1"/>
      <c r="H10383" s="1"/>
    </row>
    <row r="10384">
      <c r="A10384" s="1" t="s">
        <v>252</v>
      </c>
      <c r="B10384" s="7" t="s">
        <v>312</v>
      </c>
      <c r="C10384" s="1" t="s">
        <v>10005</v>
      </c>
      <c r="D10384" s="8">
        <v>0.0</v>
      </c>
      <c r="E10384" s="1"/>
      <c r="F10384" s="1">
        <v>4.0</v>
      </c>
      <c r="G10384" s="1"/>
      <c r="H10384" s="1"/>
    </row>
    <row r="10385">
      <c r="A10385" s="1" t="s">
        <v>252</v>
      </c>
      <c r="B10385" s="7" t="s">
        <v>312</v>
      </c>
      <c r="C10385" s="1" t="s">
        <v>10006</v>
      </c>
      <c r="D10385" s="8">
        <v>0.0</v>
      </c>
      <c r="E10385" s="1"/>
      <c r="F10385" s="1">
        <v>9.5</v>
      </c>
      <c r="G10385" s="1"/>
      <c r="H10385" s="1"/>
    </row>
    <row r="10386">
      <c r="A10386" s="1" t="s">
        <v>252</v>
      </c>
      <c r="B10386" s="7" t="s">
        <v>312</v>
      </c>
      <c r="C10386" s="1" t="s">
        <v>10007</v>
      </c>
      <c r="D10386" s="8">
        <v>0.0</v>
      </c>
      <c r="E10386" s="1"/>
      <c r="F10386" s="1">
        <v>10.3</v>
      </c>
      <c r="G10386" s="1"/>
      <c r="H10386" s="1"/>
    </row>
    <row r="10387">
      <c r="A10387" s="1" t="s">
        <v>252</v>
      </c>
      <c r="B10387" s="7" t="s">
        <v>312</v>
      </c>
      <c r="C10387" s="1" t="s">
        <v>10008</v>
      </c>
      <c r="D10387" s="8">
        <v>0.0</v>
      </c>
      <c r="E10387" s="1"/>
      <c r="F10387" s="1">
        <v>1.0</v>
      </c>
      <c r="G10387" s="1"/>
      <c r="H10387" s="1"/>
    </row>
    <row r="10388">
      <c r="A10388" s="1" t="s">
        <v>252</v>
      </c>
      <c r="B10388" s="7" t="s">
        <v>312</v>
      </c>
      <c r="C10388" s="1" t="s">
        <v>10009</v>
      </c>
      <c r="D10388" s="8">
        <v>0.0</v>
      </c>
      <c r="E10388" s="1"/>
      <c r="F10388" s="1">
        <v>5.0</v>
      </c>
      <c r="G10388" s="1"/>
      <c r="H10388" s="1"/>
    </row>
    <row r="10389">
      <c r="A10389" s="1" t="s">
        <v>252</v>
      </c>
      <c r="B10389" s="7" t="s">
        <v>312</v>
      </c>
      <c r="C10389" s="1" t="s">
        <v>10010</v>
      </c>
      <c r="D10389" s="8">
        <v>0.0</v>
      </c>
      <c r="E10389" s="1"/>
      <c r="F10389" s="1">
        <v>1.0</v>
      </c>
      <c r="G10389" s="1"/>
      <c r="H10389" s="1"/>
    </row>
    <row r="10390">
      <c r="A10390" s="1" t="s">
        <v>252</v>
      </c>
      <c r="B10390" s="7" t="s">
        <v>312</v>
      </c>
      <c r="C10390" s="1" t="s">
        <v>10011</v>
      </c>
      <c r="D10390" s="8">
        <v>0.0</v>
      </c>
      <c r="E10390" s="1"/>
      <c r="F10390" s="1">
        <v>10.5</v>
      </c>
      <c r="G10390" s="1"/>
      <c r="H10390" s="1"/>
    </row>
    <row r="10391">
      <c r="A10391" s="1" t="s">
        <v>252</v>
      </c>
      <c r="B10391" s="7" t="s">
        <v>312</v>
      </c>
      <c r="C10391" s="1" t="s">
        <v>10012</v>
      </c>
      <c r="D10391" s="8">
        <v>0.0</v>
      </c>
      <c r="E10391" s="1"/>
      <c r="F10391" s="1">
        <v>25.0</v>
      </c>
      <c r="G10391" s="1"/>
      <c r="H10391" s="1"/>
    </row>
    <row r="10392">
      <c r="A10392" s="1" t="s">
        <v>252</v>
      </c>
      <c r="B10392" s="7" t="s">
        <v>312</v>
      </c>
      <c r="C10392" s="1" t="s">
        <v>10013</v>
      </c>
      <c r="D10392" s="8">
        <v>0.0</v>
      </c>
      <c r="E10392" s="1"/>
      <c r="F10392" s="1">
        <v>1.0</v>
      </c>
      <c r="G10392" s="1"/>
      <c r="H10392" s="1"/>
    </row>
    <row r="10393">
      <c r="A10393" s="1" t="s">
        <v>252</v>
      </c>
      <c r="B10393" s="7" t="s">
        <v>312</v>
      </c>
      <c r="C10393" s="1" t="s">
        <v>10014</v>
      </c>
      <c r="D10393" s="8">
        <v>0.0</v>
      </c>
      <c r="E10393" s="1"/>
      <c r="F10393" s="1">
        <v>43.0</v>
      </c>
      <c r="G10393" s="1"/>
      <c r="H10393" s="1"/>
    </row>
    <row r="10394">
      <c r="A10394" s="1" t="s">
        <v>252</v>
      </c>
      <c r="B10394" s="7" t="s">
        <v>312</v>
      </c>
      <c r="C10394" s="1" t="s">
        <v>9836</v>
      </c>
      <c r="D10394" s="8">
        <v>0.0</v>
      </c>
      <c r="E10394" s="1"/>
      <c r="F10394" s="1">
        <v>13.0</v>
      </c>
      <c r="G10394" s="1"/>
      <c r="H10394" s="1"/>
    </row>
    <row r="10395">
      <c r="A10395" s="1" t="s">
        <v>252</v>
      </c>
      <c r="B10395" s="7" t="s">
        <v>312</v>
      </c>
      <c r="C10395" s="1" t="s">
        <v>10015</v>
      </c>
      <c r="D10395" s="8">
        <v>0.0</v>
      </c>
      <c r="E10395" s="1"/>
      <c r="F10395" s="1">
        <v>12.0</v>
      </c>
      <c r="G10395" s="1"/>
      <c r="H10395" s="1"/>
    </row>
    <row r="10396">
      <c r="A10396" s="1" t="s">
        <v>252</v>
      </c>
      <c r="B10396" s="7" t="s">
        <v>312</v>
      </c>
      <c r="C10396" s="1" t="s">
        <v>10016</v>
      </c>
      <c r="D10396" s="8">
        <v>0.0</v>
      </c>
      <c r="E10396" s="1"/>
      <c r="F10396" s="1">
        <v>1.0</v>
      </c>
      <c r="G10396" s="1"/>
      <c r="H10396" s="1"/>
    </row>
    <row r="10397">
      <c r="A10397" s="1" t="s">
        <v>252</v>
      </c>
      <c r="B10397" s="7" t="s">
        <v>312</v>
      </c>
      <c r="C10397" s="1" t="s">
        <v>10017</v>
      </c>
      <c r="D10397" s="8">
        <v>0.0</v>
      </c>
      <c r="E10397" s="1"/>
      <c r="F10397" s="1">
        <v>6.0</v>
      </c>
      <c r="G10397" s="1"/>
      <c r="H10397" s="1"/>
    </row>
    <row r="10398">
      <c r="A10398" s="1" t="s">
        <v>252</v>
      </c>
      <c r="B10398" s="7" t="s">
        <v>312</v>
      </c>
      <c r="C10398" s="1" t="s">
        <v>10018</v>
      </c>
      <c r="D10398" s="8">
        <v>0.0</v>
      </c>
      <c r="E10398" s="1"/>
      <c r="F10398" s="1">
        <v>9.0</v>
      </c>
      <c r="G10398" s="1"/>
      <c r="H10398" s="1"/>
    </row>
    <row r="10399">
      <c r="A10399" s="1" t="s">
        <v>252</v>
      </c>
      <c r="B10399" s="7" t="s">
        <v>312</v>
      </c>
      <c r="C10399" s="1" t="s">
        <v>10019</v>
      </c>
      <c r="D10399" s="8">
        <v>0.0</v>
      </c>
      <c r="E10399" s="1"/>
      <c r="F10399" s="1">
        <v>1.0</v>
      </c>
      <c r="G10399" s="1"/>
      <c r="H10399" s="1"/>
    </row>
    <row r="10400">
      <c r="A10400" s="1" t="s">
        <v>252</v>
      </c>
      <c r="B10400" s="7" t="s">
        <v>312</v>
      </c>
      <c r="C10400" s="1" t="s">
        <v>10020</v>
      </c>
      <c r="D10400" s="8">
        <v>0.0</v>
      </c>
      <c r="E10400" s="1"/>
      <c r="F10400" s="1">
        <v>8.0</v>
      </c>
      <c r="G10400" s="1"/>
      <c r="H10400" s="1"/>
    </row>
    <row r="10401">
      <c r="A10401" s="1" t="s">
        <v>252</v>
      </c>
      <c r="B10401" s="7" t="s">
        <v>312</v>
      </c>
      <c r="C10401" s="1" t="s">
        <v>10021</v>
      </c>
      <c r="D10401" s="8">
        <v>0.0</v>
      </c>
      <c r="E10401" s="1"/>
      <c r="F10401" s="1">
        <v>11.0</v>
      </c>
      <c r="G10401" s="1"/>
      <c r="H10401" s="1"/>
    </row>
    <row r="10402">
      <c r="A10402" s="1" t="s">
        <v>252</v>
      </c>
      <c r="B10402" s="7" t="s">
        <v>312</v>
      </c>
      <c r="C10402" s="1" t="s">
        <v>10022</v>
      </c>
      <c r="D10402" s="8">
        <v>0.0</v>
      </c>
      <c r="E10402" s="1"/>
      <c r="F10402" s="1">
        <v>1.0</v>
      </c>
      <c r="G10402" s="1"/>
      <c r="H10402" s="1"/>
    </row>
    <row r="10403">
      <c r="A10403" s="1" t="s">
        <v>252</v>
      </c>
      <c r="B10403" s="7" t="s">
        <v>312</v>
      </c>
      <c r="C10403" s="1" t="s">
        <v>10023</v>
      </c>
      <c r="D10403" s="8">
        <v>0.0</v>
      </c>
      <c r="E10403" s="1"/>
      <c r="F10403" s="1">
        <v>1.0</v>
      </c>
      <c r="G10403" s="1"/>
      <c r="H10403" s="1"/>
    </row>
    <row r="10404">
      <c r="A10404" s="1" t="s">
        <v>252</v>
      </c>
      <c r="B10404" s="7" t="s">
        <v>312</v>
      </c>
      <c r="C10404" s="1" t="s">
        <v>10024</v>
      </c>
      <c r="D10404" s="8">
        <v>0.0</v>
      </c>
      <c r="E10404" s="1"/>
      <c r="F10404" s="1">
        <v>4.0</v>
      </c>
      <c r="G10404" s="1"/>
      <c r="H10404" s="1"/>
    </row>
    <row r="10405">
      <c r="A10405" s="1" t="s">
        <v>252</v>
      </c>
      <c r="B10405" s="7" t="s">
        <v>312</v>
      </c>
      <c r="C10405" s="1" t="s">
        <v>10025</v>
      </c>
      <c r="D10405" s="8">
        <v>0.0</v>
      </c>
      <c r="E10405" s="1"/>
      <c r="F10405" s="1">
        <v>12.0</v>
      </c>
      <c r="G10405" s="1"/>
      <c r="H10405" s="1"/>
    </row>
    <row r="10406">
      <c r="A10406" s="1" t="s">
        <v>252</v>
      </c>
      <c r="B10406" s="7" t="s">
        <v>312</v>
      </c>
      <c r="C10406" s="1" t="s">
        <v>10026</v>
      </c>
      <c r="D10406" s="8">
        <v>0.0</v>
      </c>
      <c r="E10406" s="1"/>
      <c r="F10406" s="1">
        <v>1.0</v>
      </c>
      <c r="G10406" s="1"/>
      <c r="H10406" s="1"/>
    </row>
    <row r="10407">
      <c r="A10407" s="1" t="s">
        <v>252</v>
      </c>
      <c r="B10407" s="7" t="s">
        <v>312</v>
      </c>
      <c r="C10407" s="1" t="s">
        <v>10027</v>
      </c>
      <c r="D10407" s="8">
        <v>0.0</v>
      </c>
      <c r="E10407" s="1"/>
      <c r="F10407" s="1">
        <v>11.0</v>
      </c>
      <c r="G10407" s="1"/>
      <c r="H10407" s="1"/>
    </row>
    <row r="10408">
      <c r="A10408" s="1" t="s">
        <v>252</v>
      </c>
      <c r="B10408" s="7" t="s">
        <v>312</v>
      </c>
      <c r="C10408" s="1" t="s">
        <v>10028</v>
      </c>
      <c r="D10408" s="8">
        <v>0.0</v>
      </c>
      <c r="E10408" s="1"/>
      <c r="F10408" s="1">
        <v>2.0</v>
      </c>
      <c r="G10408" s="1"/>
      <c r="H10408" s="1"/>
    </row>
    <row r="10409">
      <c r="A10409" s="1" t="s">
        <v>252</v>
      </c>
      <c r="B10409" s="7" t="s">
        <v>312</v>
      </c>
      <c r="C10409" s="1" t="s">
        <v>10029</v>
      </c>
      <c r="D10409" s="8">
        <v>0.0</v>
      </c>
      <c r="E10409" s="1"/>
      <c r="F10409" s="1">
        <v>7.0</v>
      </c>
      <c r="G10409" s="1"/>
      <c r="H10409" s="1"/>
    </row>
    <row r="10410">
      <c r="A10410" s="1" t="s">
        <v>252</v>
      </c>
      <c r="B10410" s="7" t="s">
        <v>312</v>
      </c>
      <c r="C10410" s="1" t="s">
        <v>10030</v>
      </c>
      <c r="D10410" s="8">
        <v>0.0</v>
      </c>
      <c r="E10410" s="1"/>
      <c r="F10410" s="1">
        <v>11.0</v>
      </c>
      <c r="G10410" s="1"/>
      <c r="H10410" s="1"/>
    </row>
    <row r="10411">
      <c r="A10411" s="1" t="s">
        <v>252</v>
      </c>
      <c r="B10411" s="7" t="s">
        <v>312</v>
      </c>
      <c r="C10411" s="1" t="s">
        <v>10031</v>
      </c>
      <c r="D10411" s="8">
        <v>0.0</v>
      </c>
      <c r="E10411" s="1"/>
      <c r="F10411" s="1">
        <v>1.0</v>
      </c>
      <c r="G10411" s="1"/>
      <c r="H10411" s="1"/>
    </row>
    <row r="10412">
      <c r="A10412" s="1" t="s">
        <v>252</v>
      </c>
      <c r="B10412" s="7" t="s">
        <v>312</v>
      </c>
      <c r="C10412" s="1" t="s">
        <v>10032</v>
      </c>
      <c r="D10412" s="8">
        <v>0.0</v>
      </c>
      <c r="E10412" s="1"/>
      <c r="F10412" s="1">
        <v>12.0</v>
      </c>
      <c r="G10412" s="1"/>
      <c r="H10412" s="1"/>
    </row>
    <row r="10413">
      <c r="A10413" s="1" t="s">
        <v>252</v>
      </c>
      <c r="B10413" s="7" t="s">
        <v>312</v>
      </c>
      <c r="C10413" s="1" t="s">
        <v>10033</v>
      </c>
      <c r="D10413" s="8">
        <v>0.0</v>
      </c>
      <c r="E10413" s="1"/>
      <c r="F10413" s="1">
        <v>35.0</v>
      </c>
      <c r="G10413" s="1"/>
      <c r="H10413" s="1"/>
    </row>
    <row r="10414">
      <c r="A10414" s="1" t="s">
        <v>252</v>
      </c>
      <c r="B10414" s="7" t="s">
        <v>313</v>
      </c>
      <c r="C10414" s="1" t="s">
        <v>2948</v>
      </c>
      <c r="D10414" s="8">
        <v>0.0</v>
      </c>
      <c r="E10414" s="1"/>
      <c r="F10414" s="1">
        <v>1.0</v>
      </c>
      <c r="G10414" s="1"/>
      <c r="H10414" s="1"/>
    </row>
    <row r="10415">
      <c r="A10415" s="1" t="s">
        <v>252</v>
      </c>
      <c r="B10415" s="7" t="s">
        <v>313</v>
      </c>
      <c r="C10415" s="1" t="s">
        <v>10034</v>
      </c>
      <c r="D10415" s="8">
        <v>0.0</v>
      </c>
      <c r="E10415" s="1"/>
      <c r="F10415" s="1">
        <v>2.0</v>
      </c>
      <c r="G10415" s="1"/>
      <c r="H10415" s="1"/>
    </row>
    <row r="10416">
      <c r="A10416" s="1" t="s">
        <v>252</v>
      </c>
      <c r="B10416" s="7" t="s">
        <v>313</v>
      </c>
      <c r="C10416" s="1" t="s">
        <v>10035</v>
      </c>
      <c r="D10416" s="8">
        <v>0.0</v>
      </c>
      <c r="E10416" s="1"/>
      <c r="F10416" s="1">
        <v>1.0</v>
      </c>
      <c r="G10416" s="1"/>
      <c r="H10416" s="1"/>
    </row>
    <row r="10417">
      <c r="A10417" s="1" t="s">
        <v>252</v>
      </c>
      <c r="B10417" s="7" t="s">
        <v>313</v>
      </c>
      <c r="C10417" s="1" t="s">
        <v>10036</v>
      </c>
      <c r="D10417" s="8">
        <v>0.0</v>
      </c>
      <c r="E10417" s="1"/>
      <c r="F10417" s="1">
        <v>2.0</v>
      </c>
      <c r="G10417" s="1"/>
      <c r="H10417" s="1"/>
    </row>
    <row r="10418">
      <c r="A10418" s="1" t="s">
        <v>252</v>
      </c>
      <c r="B10418" s="7" t="s">
        <v>313</v>
      </c>
      <c r="C10418" s="1" t="s">
        <v>10037</v>
      </c>
      <c r="D10418" s="8">
        <v>0.0</v>
      </c>
      <c r="E10418" s="1"/>
      <c r="F10418" s="1">
        <v>11.0</v>
      </c>
      <c r="G10418" s="1"/>
      <c r="H10418" s="1"/>
    </row>
    <row r="10419">
      <c r="A10419" s="1" t="s">
        <v>252</v>
      </c>
      <c r="B10419" s="7" t="s">
        <v>313</v>
      </c>
      <c r="C10419" s="1" t="s">
        <v>10038</v>
      </c>
      <c r="D10419" s="8">
        <v>0.0</v>
      </c>
      <c r="E10419" s="1"/>
      <c r="F10419" s="1">
        <v>1.0</v>
      </c>
      <c r="G10419" s="1"/>
      <c r="H10419" s="1"/>
    </row>
    <row r="10420">
      <c r="A10420" s="1" t="s">
        <v>252</v>
      </c>
      <c r="B10420" s="7" t="s">
        <v>313</v>
      </c>
      <c r="C10420" s="1" t="s">
        <v>10039</v>
      </c>
      <c r="D10420" s="8">
        <v>0.0</v>
      </c>
      <c r="E10420" s="1"/>
      <c r="F10420" s="1">
        <v>1.0</v>
      </c>
      <c r="G10420" s="1"/>
      <c r="H10420" s="1"/>
    </row>
    <row r="10421">
      <c r="A10421" s="1" t="s">
        <v>252</v>
      </c>
      <c r="B10421" s="7" t="s">
        <v>313</v>
      </c>
      <c r="C10421" s="1" t="s">
        <v>10040</v>
      </c>
      <c r="D10421" s="8">
        <v>0.0</v>
      </c>
      <c r="E10421" s="1"/>
      <c r="F10421" s="1">
        <v>2.0</v>
      </c>
      <c r="G10421" s="1"/>
      <c r="H10421" s="1"/>
    </row>
    <row r="10422">
      <c r="A10422" s="1" t="s">
        <v>252</v>
      </c>
      <c r="B10422" s="7" t="s">
        <v>313</v>
      </c>
      <c r="C10422" s="1" t="s">
        <v>10041</v>
      </c>
      <c r="D10422" s="8">
        <v>0.0</v>
      </c>
      <c r="E10422" s="1"/>
      <c r="F10422" s="1">
        <v>1.0</v>
      </c>
      <c r="G10422" s="1"/>
      <c r="H10422" s="1"/>
    </row>
    <row r="10423">
      <c r="A10423" s="1" t="s">
        <v>252</v>
      </c>
      <c r="B10423" s="7" t="s">
        <v>313</v>
      </c>
      <c r="C10423" s="1" t="s">
        <v>10042</v>
      </c>
      <c r="D10423" s="8">
        <v>0.0</v>
      </c>
      <c r="E10423" s="1"/>
      <c r="F10423" s="1">
        <v>1.0</v>
      </c>
      <c r="G10423" s="1"/>
      <c r="H10423" s="1"/>
    </row>
    <row r="10424">
      <c r="A10424" s="1" t="s">
        <v>252</v>
      </c>
      <c r="B10424" s="7" t="s">
        <v>313</v>
      </c>
      <c r="C10424" s="1" t="s">
        <v>10043</v>
      </c>
      <c r="D10424" s="8">
        <v>0.0</v>
      </c>
      <c r="E10424" s="1"/>
      <c r="F10424" s="1">
        <v>1.0</v>
      </c>
      <c r="G10424" s="1"/>
      <c r="H10424" s="1"/>
    </row>
    <row r="10425">
      <c r="A10425" s="1" t="s">
        <v>252</v>
      </c>
      <c r="B10425" s="7" t="s">
        <v>313</v>
      </c>
      <c r="C10425" s="1" t="s">
        <v>10044</v>
      </c>
      <c r="D10425" s="8">
        <v>0.0</v>
      </c>
      <c r="E10425" s="1"/>
      <c r="F10425" s="1">
        <v>1.0</v>
      </c>
      <c r="G10425" s="1"/>
      <c r="H10425" s="1"/>
    </row>
    <row r="10426">
      <c r="A10426" s="1" t="s">
        <v>315</v>
      </c>
      <c r="B10426" s="7" t="s">
        <v>314</v>
      </c>
      <c r="C10426" s="1" t="s">
        <v>10045</v>
      </c>
      <c r="D10426" s="8">
        <v>1.0</v>
      </c>
      <c r="E10426" s="1">
        <v>0.0</v>
      </c>
      <c r="F10426" s="1">
        <v>27.7</v>
      </c>
      <c r="G10426" s="1">
        <v>100.0</v>
      </c>
      <c r="H10426" s="1">
        <v>-72.3</v>
      </c>
    </row>
    <row r="10427">
      <c r="A10427" s="1" t="s">
        <v>315</v>
      </c>
      <c r="B10427" s="7" t="s">
        <v>314</v>
      </c>
      <c r="C10427" s="1" t="s">
        <v>10046</v>
      </c>
      <c r="D10427" s="8">
        <v>0.0</v>
      </c>
      <c r="E10427" s="1">
        <v>0.0</v>
      </c>
      <c r="F10427" s="1">
        <v>76.0</v>
      </c>
      <c r="G10427" s="1">
        <v>100.0</v>
      </c>
      <c r="H10427" s="1">
        <v>-24.0</v>
      </c>
    </row>
    <row r="10428">
      <c r="A10428" s="1" t="s">
        <v>315</v>
      </c>
      <c r="B10428" s="7" t="s">
        <v>314</v>
      </c>
      <c r="C10428" s="1" t="s">
        <v>10047</v>
      </c>
      <c r="D10428" s="8">
        <v>0.0</v>
      </c>
      <c r="E10428" s="1">
        <v>0.0</v>
      </c>
      <c r="F10428" s="1">
        <v>17.0</v>
      </c>
      <c r="G10428" s="1">
        <v>22.0</v>
      </c>
      <c r="H10428" s="1">
        <v>-5.0</v>
      </c>
    </row>
    <row r="10429">
      <c r="A10429" s="1" t="s">
        <v>315</v>
      </c>
      <c r="B10429" s="7" t="s">
        <v>314</v>
      </c>
      <c r="C10429" s="1" t="s">
        <v>10048</v>
      </c>
      <c r="D10429" s="8">
        <v>0.0</v>
      </c>
      <c r="E10429" s="1">
        <v>0.0</v>
      </c>
      <c r="F10429" s="1">
        <v>56.0</v>
      </c>
      <c r="G10429" s="1">
        <v>51.4</v>
      </c>
      <c r="H10429" s="1">
        <v>4.6</v>
      </c>
    </row>
    <row r="10430">
      <c r="A10430" s="1" t="s">
        <v>315</v>
      </c>
      <c r="B10430" s="7" t="s">
        <v>314</v>
      </c>
      <c r="C10430" s="1" t="s">
        <v>10049</v>
      </c>
      <c r="D10430" s="8">
        <v>0.0</v>
      </c>
      <c r="E10430" s="1">
        <v>0.0</v>
      </c>
      <c r="F10430" s="1">
        <v>78.0</v>
      </c>
      <c r="G10430" s="1">
        <v>100.0</v>
      </c>
      <c r="H10430" s="1">
        <v>-22.0</v>
      </c>
    </row>
    <row r="10431">
      <c r="A10431" s="1" t="s">
        <v>315</v>
      </c>
      <c r="B10431" s="7" t="s">
        <v>314</v>
      </c>
      <c r="C10431" s="1" t="s">
        <v>10050</v>
      </c>
      <c r="D10431" s="8">
        <v>0.0</v>
      </c>
      <c r="E10431" s="1">
        <v>0.0</v>
      </c>
      <c r="F10431" s="1">
        <v>33.8</v>
      </c>
      <c r="G10431" s="1">
        <v>20.0</v>
      </c>
      <c r="H10431" s="1">
        <v>13.8</v>
      </c>
    </row>
    <row r="10432">
      <c r="A10432" s="1" t="s">
        <v>315</v>
      </c>
      <c r="B10432" s="7" t="s">
        <v>314</v>
      </c>
      <c r="C10432" s="1" t="s">
        <v>10051</v>
      </c>
      <c r="D10432" s="8">
        <v>0.0</v>
      </c>
      <c r="E10432" s="1">
        <v>0.0</v>
      </c>
      <c r="F10432" s="1">
        <v>42.0</v>
      </c>
      <c r="G10432" s="1">
        <v>100.0</v>
      </c>
      <c r="H10432" s="1">
        <v>-58.0</v>
      </c>
    </row>
    <row r="10433">
      <c r="A10433" s="1" t="s">
        <v>315</v>
      </c>
      <c r="B10433" s="7" t="s">
        <v>314</v>
      </c>
      <c r="C10433" s="1" t="s">
        <v>10052</v>
      </c>
      <c r="D10433" s="8">
        <v>0.0</v>
      </c>
      <c r="E10433" s="1">
        <v>0.0</v>
      </c>
      <c r="F10433" s="1">
        <v>100.0</v>
      </c>
      <c r="G10433" s="1">
        <v>24.8</v>
      </c>
      <c r="H10433" s="1">
        <v>75.3</v>
      </c>
    </row>
    <row r="10434">
      <c r="A10434" s="1" t="s">
        <v>315</v>
      </c>
      <c r="B10434" s="7" t="s">
        <v>314</v>
      </c>
      <c r="C10434" s="1" t="s">
        <v>10053</v>
      </c>
      <c r="D10434" s="8">
        <v>0.0</v>
      </c>
      <c r="E10434" s="1">
        <v>0.0</v>
      </c>
      <c r="F10434" s="1">
        <v>100.0</v>
      </c>
      <c r="G10434" s="1">
        <v>77.0</v>
      </c>
      <c r="H10434" s="1">
        <v>23.0</v>
      </c>
    </row>
    <row r="10435">
      <c r="A10435" s="1" t="s">
        <v>315</v>
      </c>
      <c r="B10435" s="7" t="s">
        <v>316</v>
      </c>
      <c r="C10435" s="1" t="s">
        <v>10054</v>
      </c>
      <c r="D10435" s="8">
        <v>0.0</v>
      </c>
      <c r="E10435" s="1">
        <v>0.0</v>
      </c>
      <c r="F10435" s="1">
        <v>26.0</v>
      </c>
      <c r="G10435" s="1">
        <v>100.0</v>
      </c>
      <c r="H10435" s="1">
        <v>-74.0</v>
      </c>
    </row>
    <row r="10436">
      <c r="A10436" s="1" t="s">
        <v>315</v>
      </c>
      <c r="B10436" s="7" t="s">
        <v>316</v>
      </c>
      <c r="C10436" s="1" t="s">
        <v>10055</v>
      </c>
      <c r="D10436" s="8">
        <v>0.0</v>
      </c>
      <c r="E10436" s="1">
        <v>0.0</v>
      </c>
      <c r="F10436" s="1">
        <v>100.0</v>
      </c>
      <c r="G10436" s="1">
        <v>63.5</v>
      </c>
      <c r="H10436" s="1">
        <v>36.5</v>
      </c>
    </row>
    <row r="10437">
      <c r="A10437" s="1" t="s">
        <v>315</v>
      </c>
      <c r="B10437" s="7" t="s">
        <v>316</v>
      </c>
      <c r="C10437" s="1" t="s">
        <v>10056</v>
      </c>
      <c r="D10437" s="8">
        <v>0.0</v>
      </c>
      <c r="E10437" s="1">
        <v>0.0</v>
      </c>
      <c r="F10437" s="1">
        <v>100.0</v>
      </c>
      <c r="G10437" s="1">
        <v>11.9</v>
      </c>
      <c r="H10437" s="1">
        <v>88.1</v>
      </c>
    </row>
    <row r="10438">
      <c r="A10438" s="1" t="s">
        <v>315</v>
      </c>
      <c r="B10438" s="7" t="s">
        <v>316</v>
      </c>
      <c r="C10438" s="1" t="s">
        <v>8964</v>
      </c>
      <c r="D10438" s="8">
        <v>0.0</v>
      </c>
      <c r="E10438" s="1">
        <v>0.0</v>
      </c>
      <c r="F10438" s="1">
        <v>100.0</v>
      </c>
      <c r="G10438" s="1">
        <v>57.5</v>
      </c>
      <c r="H10438" s="1">
        <v>42.5</v>
      </c>
    </row>
    <row r="10439">
      <c r="A10439" s="1" t="s">
        <v>315</v>
      </c>
      <c r="B10439" s="7" t="s">
        <v>316</v>
      </c>
      <c r="C10439" s="1" t="s">
        <v>10057</v>
      </c>
      <c r="D10439" s="8">
        <v>0.0</v>
      </c>
      <c r="E10439" s="1">
        <v>0.0</v>
      </c>
      <c r="F10439" s="1">
        <v>100.0</v>
      </c>
      <c r="G10439" s="1">
        <v>11.0</v>
      </c>
      <c r="H10439" s="1">
        <v>89.0</v>
      </c>
    </row>
    <row r="10440">
      <c r="A10440" s="1" t="s">
        <v>315</v>
      </c>
      <c r="B10440" s="7" t="s">
        <v>316</v>
      </c>
      <c r="C10440" s="1" t="s">
        <v>10049</v>
      </c>
      <c r="D10440" s="8">
        <v>0.0</v>
      </c>
      <c r="E10440" s="1">
        <v>0.0</v>
      </c>
      <c r="F10440" s="1">
        <v>100.0</v>
      </c>
      <c r="G10440" s="1">
        <v>8.4</v>
      </c>
      <c r="H10440" s="1">
        <v>91.6</v>
      </c>
    </row>
    <row r="10441">
      <c r="A10441" s="1" t="s">
        <v>315</v>
      </c>
      <c r="B10441" s="7" t="s">
        <v>317</v>
      </c>
      <c r="C10441" s="1" t="s">
        <v>10058</v>
      </c>
      <c r="D10441" s="8">
        <v>1.0</v>
      </c>
      <c r="E10441" s="1">
        <v>0.0</v>
      </c>
      <c r="F10441" s="1">
        <v>10.8</v>
      </c>
      <c r="G10441" s="1">
        <v>10.0</v>
      </c>
      <c r="H10441" s="1">
        <v>0.8</v>
      </c>
    </row>
    <row r="10442">
      <c r="A10442" s="1" t="s">
        <v>315</v>
      </c>
      <c r="B10442" s="7" t="s">
        <v>317</v>
      </c>
      <c r="C10442" s="1" t="s">
        <v>10059</v>
      </c>
      <c r="D10442" s="8">
        <v>0.0</v>
      </c>
      <c r="E10442" s="1">
        <v>0.0</v>
      </c>
      <c r="F10442" s="1">
        <v>12.0</v>
      </c>
      <c r="G10442" s="1">
        <v>100.0</v>
      </c>
      <c r="H10442" s="1">
        <v>-88.0</v>
      </c>
    </row>
    <row r="10443">
      <c r="A10443" s="1" t="s">
        <v>315</v>
      </c>
      <c r="B10443" s="7" t="s">
        <v>317</v>
      </c>
      <c r="C10443" s="1" t="s">
        <v>10060</v>
      </c>
      <c r="D10443" s="8">
        <v>0.0</v>
      </c>
      <c r="E10443" s="1">
        <v>0.0</v>
      </c>
      <c r="F10443" s="1">
        <v>9.0</v>
      </c>
      <c r="G10443" s="1">
        <v>100.0</v>
      </c>
      <c r="H10443" s="1">
        <v>-91.0</v>
      </c>
    </row>
    <row r="10444">
      <c r="A10444" s="1" t="s">
        <v>315</v>
      </c>
      <c r="B10444" s="7" t="s">
        <v>317</v>
      </c>
      <c r="C10444" s="1" t="s">
        <v>10061</v>
      </c>
      <c r="D10444" s="8">
        <v>0.0</v>
      </c>
      <c r="E10444" s="1">
        <v>0.0</v>
      </c>
      <c r="F10444" s="1">
        <v>4.0</v>
      </c>
      <c r="G10444" s="1">
        <v>100.0</v>
      </c>
      <c r="H10444" s="1">
        <v>-96.0</v>
      </c>
    </row>
    <row r="10445">
      <c r="A10445" s="1" t="s">
        <v>315</v>
      </c>
      <c r="B10445" s="7" t="s">
        <v>317</v>
      </c>
      <c r="C10445" s="1" t="s">
        <v>10062</v>
      </c>
      <c r="D10445" s="8">
        <v>0.0</v>
      </c>
      <c r="E10445" s="1">
        <v>0.0</v>
      </c>
      <c r="F10445" s="1">
        <v>8.3</v>
      </c>
      <c r="G10445" s="1">
        <v>9.8</v>
      </c>
      <c r="H10445" s="1">
        <v>-1.5</v>
      </c>
    </row>
    <row r="10446">
      <c r="A10446" s="1" t="s">
        <v>315</v>
      </c>
      <c r="B10446" s="7" t="s">
        <v>317</v>
      </c>
      <c r="C10446" s="1" t="s">
        <v>10063</v>
      </c>
      <c r="D10446" s="8">
        <v>0.0</v>
      </c>
      <c r="E10446" s="1">
        <v>0.0</v>
      </c>
      <c r="F10446" s="1">
        <v>10.0</v>
      </c>
      <c r="G10446" s="1">
        <v>100.0</v>
      </c>
      <c r="H10446" s="1">
        <v>-90.0</v>
      </c>
    </row>
    <row r="10447">
      <c r="A10447" s="1" t="s">
        <v>315</v>
      </c>
      <c r="B10447" s="7" t="s">
        <v>317</v>
      </c>
      <c r="C10447" s="1" t="s">
        <v>10064</v>
      </c>
      <c r="D10447" s="8">
        <v>0.0</v>
      </c>
      <c r="E10447" s="1">
        <v>0.0</v>
      </c>
      <c r="F10447" s="1">
        <v>9.4</v>
      </c>
      <c r="G10447" s="1">
        <v>100.0</v>
      </c>
      <c r="H10447" s="1">
        <v>-90.6</v>
      </c>
    </row>
    <row r="10448">
      <c r="A10448" s="1" t="s">
        <v>315</v>
      </c>
      <c r="B10448" s="7" t="s">
        <v>317</v>
      </c>
      <c r="C10448" s="1" t="s">
        <v>10065</v>
      </c>
      <c r="D10448" s="8">
        <v>0.0</v>
      </c>
      <c r="E10448" s="1">
        <v>0.0</v>
      </c>
      <c r="F10448" s="1">
        <v>12.0</v>
      </c>
      <c r="G10448" s="1">
        <v>100.0</v>
      </c>
      <c r="H10448" s="1">
        <v>-88.0</v>
      </c>
    </row>
    <row r="10449">
      <c r="A10449" s="1" t="s">
        <v>315</v>
      </c>
      <c r="B10449" s="7" t="s">
        <v>317</v>
      </c>
      <c r="C10449" s="1" t="s">
        <v>10066</v>
      </c>
      <c r="D10449" s="8">
        <v>0.0</v>
      </c>
      <c r="E10449" s="1">
        <v>0.0</v>
      </c>
      <c r="F10449" s="1">
        <v>7.5</v>
      </c>
      <c r="G10449" s="1">
        <v>100.0</v>
      </c>
      <c r="H10449" s="1">
        <v>-92.5</v>
      </c>
    </row>
    <row r="10450">
      <c r="A10450" s="1" t="s">
        <v>315</v>
      </c>
      <c r="B10450" s="7" t="s">
        <v>317</v>
      </c>
      <c r="C10450" s="1" t="s">
        <v>10067</v>
      </c>
      <c r="D10450" s="8">
        <v>0.0</v>
      </c>
      <c r="E10450" s="1">
        <v>0.0</v>
      </c>
      <c r="F10450" s="1">
        <v>9.0</v>
      </c>
      <c r="G10450" s="1">
        <v>10.0</v>
      </c>
      <c r="H10450" s="1">
        <v>-1.0</v>
      </c>
    </row>
    <row r="10451">
      <c r="A10451" s="1" t="s">
        <v>315</v>
      </c>
      <c r="B10451" s="7" t="s">
        <v>317</v>
      </c>
      <c r="C10451" s="1" t="s">
        <v>10068</v>
      </c>
      <c r="D10451" s="8">
        <v>0.0</v>
      </c>
      <c r="E10451" s="1">
        <v>0.0</v>
      </c>
      <c r="F10451" s="1">
        <v>10.5</v>
      </c>
      <c r="G10451" s="1">
        <v>100.0</v>
      </c>
      <c r="H10451" s="1">
        <v>-89.5</v>
      </c>
    </row>
    <row r="10452">
      <c r="A10452" s="1" t="s">
        <v>315</v>
      </c>
      <c r="B10452" s="7" t="s">
        <v>318</v>
      </c>
      <c r="C10452" s="1" t="s">
        <v>10069</v>
      </c>
      <c r="D10452" s="8">
        <v>1.0</v>
      </c>
      <c r="E10452" s="1">
        <v>0.0</v>
      </c>
      <c r="F10452" s="1">
        <v>13.4</v>
      </c>
      <c r="G10452" s="1">
        <v>25.5</v>
      </c>
      <c r="H10452" s="1">
        <v>-12.1</v>
      </c>
    </row>
    <row r="10453">
      <c r="A10453" s="1" t="s">
        <v>315</v>
      </c>
      <c r="B10453" s="7" t="s">
        <v>318</v>
      </c>
      <c r="C10453" s="1" t="s">
        <v>10070</v>
      </c>
      <c r="D10453" s="8">
        <v>0.0</v>
      </c>
      <c r="E10453" s="1">
        <v>0.0</v>
      </c>
      <c r="F10453" s="1">
        <v>1.0</v>
      </c>
      <c r="G10453" s="1">
        <v>100.0</v>
      </c>
      <c r="H10453" s="1">
        <v>-99.0</v>
      </c>
    </row>
    <row r="10454">
      <c r="A10454" s="1" t="s">
        <v>315</v>
      </c>
      <c r="B10454" s="7" t="s">
        <v>318</v>
      </c>
      <c r="C10454" s="1" t="s">
        <v>10071</v>
      </c>
      <c r="D10454" s="8">
        <v>0.0</v>
      </c>
      <c r="E10454" s="1">
        <v>0.0</v>
      </c>
      <c r="F10454" s="1">
        <v>1.0</v>
      </c>
      <c r="G10454" s="1">
        <v>1.0</v>
      </c>
      <c r="H10454" s="1">
        <v>0.0</v>
      </c>
    </row>
    <row r="10455">
      <c r="A10455" s="1" t="s">
        <v>315</v>
      </c>
      <c r="B10455" s="7" t="s">
        <v>318</v>
      </c>
      <c r="C10455" s="1" t="s">
        <v>10072</v>
      </c>
      <c r="D10455" s="8">
        <v>0.0</v>
      </c>
      <c r="E10455" s="1">
        <v>0.0</v>
      </c>
      <c r="F10455" s="1">
        <v>1.0</v>
      </c>
      <c r="G10455" s="1">
        <v>1.0</v>
      </c>
      <c r="H10455" s="1">
        <v>0.0</v>
      </c>
    </row>
    <row r="10456">
      <c r="A10456" s="1" t="s">
        <v>315</v>
      </c>
      <c r="B10456" s="7" t="s">
        <v>318</v>
      </c>
      <c r="C10456" s="1" t="s">
        <v>10073</v>
      </c>
      <c r="D10456" s="8">
        <v>0.0</v>
      </c>
      <c r="E10456" s="1">
        <v>0.0</v>
      </c>
      <c r="F10456" s="1">
        <v>5.0</v>
      </c>
      <c r="G10456" s="1">
        <v>100.0</v>
      </c>
      <c r="H10456" s="1">
        <v>-95.0</v>
      </c>
    </row>
    <row r="10457">
      <c r="A10457" s="1" t="s">
        <v>315</v>
      </c>
      <c r="B10457" s="7" t="s">
        <v>318</v>
      </c>
      <c r="C10457" s="1" t="s">
        <v>10074</v>
      </c>
      <c r="D10457" s="8">
        <v>0.0</v>
      </c>
      <c r="E10457" s="1">
        <v>0.0</v>
      </c>
      <c r="F10457" s="1">
        <v>18.7</v>
      </c>
      <c r="G10457" s="1">
        <v>100.0</v>
      </c>
      <c r="H10457" s="1">
        <v>-81.3</v>
      </c>
    </row>
    <row r="10458">
      <c r="A10458" s="1" t="s">
        <v>315</v>
      </c>
      <c r="B10458" s="7" t="s">
        <v>318</v>
      </c>
      <c r="C10458" s="1" t="s">
        <v>10075</v>
      </c>
      <c r="D10458" s="8">
        <v>0.0</v>
      </c>
      <c r="E10458" s="1">
        <v>0.0</v>
      </c>
      <c r="F10458" s="1">
        <v>7.6</v>
      </c>
      <c r="G10458" s="1">
        <v>100.0</v>
      </c>
      <c r="H10458" s="1">
        <v>-92.4</v>
      </c>
    </row>
    <row r="10459">
      <c r="A10459" s="1" t="s">
        <v>315</v>
      </c>
      <c r="B10459" s="7" t="s">
        <v>318</v>
      </c>
      <c r="C10459" s="1" t="s">
        <v>10076</v>
      </c>
      <c r="D10459" s="8">
        <v>0.0</v>
      </c>
      <c r="E10459" s="1">
        <v>0.0</v>
      </c>
      <c r="F10459" s="1">
        <v>14.0</v>
      </c>
      <c r="G10459" s="1">
        <v>100.0</v>
      </c>
      <c r="H10459" s="1">
        <v>-86.0</v>
      </c>
    </row>
    <row r="10460">
      <c r="A10460" s="1" t="s">
        <v>315</v>
      </c>
      <c r="B10460" s="7" t="s">
        <v>318</v>
      </c>
      <c r="C10460" s="1" t="s">
        <v>10077</v>
      </c>
      <c r="D10460" s="8">
        <v>0.0</v>
      </c>
      <c r="E10460" s="1">
        <v>0.0</v>
      </c>
      <c r="F10460" s="1">
        <v>12.0</v>
      </c>
      <c r="G10460" s="1">
        <v>100.0</v>
      </c>
      <c r="H10460" s="1">
        <v>-88.0</v>
      </c>
    </row>
    <row r="10461">
      <c r="A10461" s="1" t="s">
        <v>315</v>
      </c>
      <c r="B10461" s="7" t="s">
        <v>318</v>
      </c>
      <c r="C10461" s="1" t="s">
        <v>10078</v>
      </c>
      <c r="D10461" s="8">
        <v>0.0</v>
      </c>
      <c r="E10461" s="1">
        <v>0.0</v>
      </c>
      <c r="F10461" s="1">
        <v>8.0</v>
      </c>
      <c r="G10461" s="1">
        <v>100.0</v>
      </c>
      <c r="H10461" s="1">
        <v>-92.0</v>
      </c>
    </row>
    <row r="10462">
      <c r="A10462" s="1" t="s">
        <v>315</v>
      </c>
      <c r="B10462" s="7" t="s">
        <v>318</v>
      </c>
      <c r="C10462" s="1" t="s">
        <v>10079</v>
      </c>
      <c r="D10462" s="8">
        <v>0.0</v>
      </c>
      <c r="E10462" s="1">
        <v>0.0</v>
      </c>
      <c r="F10462" s="1">
        <v>1.0</v>
      </c>
      <c r="G10462" s="1">
        <v>100.0</v>
      </c>
      <c r="H10462" s="1">
        <v>-99.0</v>
      </c>
    </row>
    <row r="10463">
      <c r="A10463" s="1" t="s">
        <v>315</v>
      </c>
      <c r="B10463" s="7" t="s">
        <v>318</v>
      </c>
      <c r="C10463" s="1" t="s">
        <v>10080</v>
      </c>
      <c r="D10463" s="8">
        <v>0.0</v>
      </c>
      <c r="E10463" s="1">
        <v>0.0</v>
      </c>
      <c r="F10463" s="1">
        <v>1.0</v>
      </c>
      <c r="G10463" s="1">
        <v>100.0</v>
      </c>
      <c r="H10463" s="1">
        <v>-99.0</v>
      </c>
    </row>
    <row r="10464">
      <c r="A10464" s="1" t="s">
        <v>315</v>
      </c>
      <c r="B10464" s="7" t="s">
        <v>318</v>
      </c>
      <c r="C10464" s="1" t="s">
        <v>5831</v>
      </c>
      <c r="D10464" s="8">
        <v>0.0</v>
      </c>
      <c r="E10464" s="1">
        <v>0.0</v>
      </c>
      <c r="F10464" s="1">
        <v>1.0</v>
      </c>
      <c r="G10464" s="1">
        <v>16.0</v>
      </c>
      <c r="H10464" s="1">
        <v>-15.0</v>
      </c>
    </row>
    <row r="10465">
      <c r="A10465" s="1" t="s">
        <v>315</v>
      </c>
      <c r="B10465" s="7" t="s">
        <v>318</v>
      </c>
      <c r="C10465" s="1" t="s">
        <v>10081</v>
      </c>
      <c r="D10465" s="8">
        <v>0.0</v>
      </c>
      <c r="E10465" s="1">
        <v>0.0</v>
      </c>
      <c r="F10465" s="1">
        <v>12.0</v>
      </c>
      <c r="G10465" s="1">
        <v>100.0</v>
      </c>
      <c r="H10465" s="1">
        <v>-88.0</v>
      </c>
    </row>
    <row r="10466">
      <c r="A10466" s="1" t="s">
        <v>315</v>
      </c>
      <c r="B10466" s="7" t="s">
        <v>318</v>
      </c>
      <c r="C10466" s="1" t="s">
        <v>10082</v>
      </c>
      <c r="D10466" s="8">
        <v>0.0</v>
      </c>
      <c r="E10466" s="1">
        <v>1.0</v>
      </c>
      <c r="F10466" s="1">
        <v>1.7</v>
      </c>
      <c r="G10466" s="1">
        <v>3.7</v>
      </c>
      <c r="H10466" s="1">
        <v>-2.0</v>
      </c>
    </row>
    <row r="10467">
      <c r="A10467" s="1" t="s">
        <v>315</v>
      </c>
      <c r="B10467" s="7" t="s">
        <v>318</v>
      </c>
      <c r="C10467" s="1" t="s">
        <v>5866</v>
      </c>
      <c r="D10467" s="8">
        <v>0.0</v>
      </c>
      <c r="E10467" s="1">
        <v>0.0</v>
      </c>
      <c r="F10467" s="1">
        <v>17.0</v>
      </c>
      <c r="G10467" s="1">
        <v>100.0</v>
      </c>
      <c r="H10467" s="1">
        <v>-83.0</v>
      </c>
    </row>
    <row r="10468">
      <c r="A10468" s="1" t="s">
        <v>315</v>
      </c>
      <c r="B10468" s="7" t="s">
        <v>318</v>
      </c>
      <c r="C10468" s="1" t="s">
        <v>10083</v>
      </c>
      <c r="D10468" s="8">
        <v>0.0</v>
      </c>
      <c r="E10468" s="1">
        <v>0.0</v>
      </c>
      <c r="F10468" s="1">
        <v>19.0</v>
      </c>
      <c r="G10468" s="1">
        <v>100.0</v>
      </c>
      <c r="H10468" s="1">
        <v>-81.0</v>
      </c>
    </row>
    <row r="10469">
      <c r="A10469" s="1" t="s">
        <v>315</v>
      </c>
      <c r="B10469" s="7" t="s">
        <v>318</v>
      </c>
      <c r="C10469" s="1" t="s">
        <v>10084</v>
      </c>
      <c r="D10469" s="8">
        <v>0.0</v>
      </c>
      <c r="E10469" s="1">
        <v>0.0</v>
      </c>
      <c r="F10469" s="1">
        <v>19.0</v>
      </c>
      <c r="G10469" s="1">
        <v>100.0</v>
      </c>
      <c r="H10469" s="1">
        <v>-81.0</v>
      </c>
    </row>
    <row r="10470">
      <c r="A10470" s="1" t="s">
        <v>315</v>
      </c>
      <c r="B10470" s="7" t="s">
        <v>318</v>
      </c>
      <c r="C10470" s="1" t="s">
        <v>10085</v>
      </c>
      <c r="D10470" s="8">
        <v>0.0</v>
      </c>
      <c r="E10470" s="1">
        <v>0.0</v>
      </c>
      <c r="F10470" s="1">
        <v>28.8</v>
      </c>
      <c r="G10470" s="1">
        <v>37.5</v>
      </c>
      <c r="H10470" s="1">
        <v>-8.8</v>
      </c>
    </row>
    <row r="10471">
      <c r="A10471" s="1" t="s">
        <v>315</v>
      </c>
      <c r="B10471" s="7" t="s">
        <v>318</v>
      </c>
      <c r="C10471" s="1" t="s">
        <v>10086</v>
      </c>
      <c r="D10471" s="8">
        <v>0.0</v>
      </c>
      <c r="E10471" s="1">
        <v>0.0</v>
      </c>
      <c r="F10471" s="1">
        <v>19.7</v>
      </c>
      <c r="G10471" s="1">
        <v>100.0</v>
      </c>
      <c r="H10471" s="1">
        <v>-80.3</v>
      </c>
    </row>
    <row r="10472">
      <c r="A10472" s="1" t="s">
        <v>315</v>
      </c>
      <c r="B10472" s="7" t="s">
        <v>318</v>
      </c>
      <c r="C10472" s="1" t="s">
        <v>10087</v>
      </c>
      <c r="D10472" s="8">
        <v>0.0</v>
      </c>
      <c r="E10472" s="1">
        <v>0.0</v>
      </c>
      <c r="F10472" s="1">
        <v>15.3</v>
      </c>
      <c r="G10472" s="1">
        <v>100.0</v>
      </c>
      <c r="H10472" s="1">
        <v>-84.8</v>
      </c>
    </row>
    <row r="10473">
      <c r="A10473" s="1" t="s">
        <v>315</v>
      </c>
      <c r="B10473" s="7" t="s">
        <v>318</v>
      </c>
      <c r="C10473" s="1" t="s">
        <v>10088</v>
      </c>
      <c r="D10473" s="8">
        <v>0.0</v>
      </c>
      <c r="E10473" s="1">
        <v>0.0</v>
      </c>
      <c r="F10473" s="1">
        <v>15.3</v>
      </c>
      <c r="G10473" s="1">
        <v>100.0</v>
      </c>
      <c r="H10473" s="1">
        <v>-84.7</v>
      </c>
    </row>
    <row r="10474">
      <c r="A10474" s="1" t="s">
        <v>315</v>
      </c>
      <c r="B10474" s="7" t="s">
        <v>318</v>
      </c>
      <c r="C10474" s="1" t="s">
        <v>10089</v>
      </c>
      <c r="D10474" s="8">
        <v>0.0</v>
      </c>
      <c r="E10474" s="1">
        <v>0.0</v>
      </c>
      <c r="F10474" s="1">
        <v>1.0</v>
      </c>
      <c r="G10474" s="1">
        <v>100.0</v>
      </c>
      <c r="H10474" s="1">
        <v>-99.0</v>
      </c>
    </row>
    <row r="10475">
      <c r="A10475" s="1" t="s">
        <v>315</v>
      </c>
      <c r="B10475" s="7" t="s">
        <v>318</v>
      </c>
      <c r="C10475" s="1" t="s">
        <v>10090</v>
      </c>
      <c r="D10475" s="8">
        <v>0.0</v>
      </c>
      <c r="E10475" s="1">
        <v>0.0</v>
      </c>
      <c r="F10475" s="1">
        <v>1.0</v>
      </c>
      <c r="G10475" s="1">
        <v>100.0</v>
      </c>
      <c r="H10475" s="1">
        <v>-99.0</v>
      </c>
    </row>
    <row r="10476">
      <c r="A10476" s="1" t="s">
        <v>315</v>
      </c>
      <c r="B10476" s="7" t="s">
        <v>318</v>
      </c>
      <c r="C10476" s="1" t="s">
        <v>5859</v>
      </c>
      <c r="D10476" s="8">
        <v>0.0</v>
      </c>
      <c r="E10476" s="1">
        <v>0.0</v>
      </c>
      <c r="F10476" s="1">
        <v>12.0</v>
      </c>
      <c r="G10476" s="1">
        <v>100.0</v>
      </c>
      <c r="H10476" s="1">
        <v>-88.0</v>
      </c>
    </row>
    <row r="10477">
      <c r="A10477" s="1" t="s">
        <v>315</v>
      </c>
      <c r="B10477" s="7" t="s">
        <v>318</v>
      </c>
      <c r="C10477" s="1" t="s">
        <v>10091</v>
      </c>
      <c r="D10477" s="8">
        <v>0.0</v>
      </c>
      <c r="E10477" s="1">
        <v>0.0</v>
      </c>
      <c r="F10477" s="1">
        <v>7.3</v>
      </c>
      <c r="G10477" s="1">
        <v>12.5</v>
      </c>
      <c r="H10477" s="1">
        <v>-5.2</v>
      </c>
    </row>
    <row r="10478">
      <c r="A10478" s="1" t="s">
        <v>315</v>
      </c>
      <c r="B10478" s="7" t="s">
        <v>318</v>
      </c>
      <c r="C10478" s="1" t="s">
        <v>10092</v>
      </c>
      <c r="D10478" s="8">
        <v>0.0</v>
      </c>
      <c r="E10478" s="1">
        <v>0.0</v>
      </c>
      <c r="F10478" s="1">
        <v>3.7</v>
      </c>
      <c r="G10478" s="1">
        <v>100.0</v>
      </c>
      <c r="H10478" s="1">
        <v>-96.3</v>
      </c>
    </row>
    <row r="10479">
      <c r="A10479" s="1" t="s">
        <v>315</v>
      </c>
      <c r="B10479" s="7" t="s">
        <v>318</v>
      </c>
      <c r="C10479" s="1" t="s">
        <v>10093</v>
      </c>
      <c r="D10479" s="8">
        <v>0.0</v>
      </c>
      <c r="E10479" s="1">
        <v>0.0</v>
      </c>
      <c r="F10479" s="1">
        <v>97.0</v>
      </c>
      <c r="G10479" s="1">
        <v>100.0</v>
      </c>
      <c r="H10479" s="1">
        <v>-3.0</v>
      </c>
    </row>
    <row r="10480">
      <c r="A10480" s="1" t="s">
        <v>315</v>
      </c>
      <c r="B10480" s="7" t="s">
        <v>318</v>
      </c>
      <c r="C10480" s="1" t="s">
        <v>10094</v>
      </c>
      <c r="D10480" s="8">
        <v>0.0</v>
      </c>
      <c r="E10480" s="1">
        <v>0.0</v>
      </c>
      <c r="F10480" s="1">
        <v>10.0</v>
      </c>
      <c r="G10480" s="1">
        <v>100.0</v>
      </c>
      <c r="H10480" s="1">
        <v>-90.0</v>
      </c>
    </row>
    <row r="10481">
      <c r="A10481" s="1" t="s">
        <v>315</v>
      </c>
      <c r="B10481" s="7" t="s">
        <v>318</v>
      </c>
      <c r="C10481" s="1" t="s">
        <v>10095</v>
      </c>
      <c r="D10481" s="8">
        <v>0.0</v>
      </c>
      <c r="E10481" s="1">
        <v>0.0</v>
      </c>
      <c r="F10481" s="1">
        <v>12.0</v>
      </c>
      <c r="G10481" s="1">
        <v>100.0</v>
      </c>
      <c r="H10481" s="1">
        <v>-88.0</v>
      </c>
    </row>
    <row r="10482">
      <c r="A10482" s="1" t="s">
        <v>315</v>
      </c>
      <c r="B10482" s="7" t="s">
        <v>318</v>
      </c>
      <c r="C10482" s="1" t="s">
        <v>10096</v>
      </c>
      <c r="D10482" s="8">
        <v>0.0</v>
      </c>
      <c r="E10482" s="1">
        <v>0.0</v>
      </c>
      <c r="F10482" s="1">
        <v>7.7</v>
      </c>
      <c r="G10482" s="1">
        <v>100.0</v>
      </c>
      <c r="H10482" s="1">
        <v>-92.3</v>
      </c>
    </row>
    <row r="10483">
      <c r="A10483" s="1" t="s">
        <v>315</v>
      </c>
      <c r="B10483" s="7" t="s">
        <v>318</v>
      </c>
      <c r="C10483" s="1" t="s">
        <v>9084</v>
      </c>
      <c r="D10483" s="8">
        <v>0.0</v>
      </c>
      <c r="E10483" s="1">
        <v>0.0</v>
      </c>
      <c r="F10483" s="1">
        <v>9.5</v>
      </c>
      <c r="G10483" s="1">
        <v>100.0</v>
      </c>
      <c r="H10483" s="1">
        <v>-90.5</v>
      </c>
    </row>
    <row r="10484">
      <c r="A10484" s="1" t="s">
        <v>315</v>
      </c>
      <c r="B10484" s="7" t="s">
        <v>318</v>
      </c>
      <c r="C10484" s="1" t="s">
        <v>10097</v>
      </c>
      <c r="D10484" s="8">
        <v>0.0</v>
      </c>
      <c r="E10484" s="1">
        <v>0.0</v>
      </c>
      <c r="F10484" s="1">
        <v>1.0</v>
      </c>
      <c r="G10484" s="1">
        <v>100.0</v>
      </c>
      <c r="H10484" s="1">
        <v>-99.0</v>
      </c>
    </row>
    <row r="10485">
      <c r="A10485" s="1" t="s">
        <v>315</v>
      </c>
      <c r="B10485" s="7" t="s">
        <v>318</v>
      </c>
      <c r="C10485" s="1" t="s">
        <v>10098</v>
      </c>
      <c r="D10485" s="8">
        <v>0.0</v>
      </c>
      <c r="E10485" s="1">
        <v>0.0</v>
      </c>
      <c r="F10485" s="1">
        <v>10.0</v>
      </c>
      <c r="G10485" s="1">
        <v>100.0</v>
      </c>
      <c r="H10485" s="1">
        <v>-90.0</v>
      </c>
    </row>
    <row r="10486">
      <c r="A10486" s="1" t="s">
        <v>315</v>
      </c>
      <c r="B10486" s="7" t="s">
        <v>318</v>
      </c>
      <c r="C10486" s="1" t="s">
        <v>5825</v>
      </c>
      <c r="D10486" s="8">
        <v>0.0</v>
      </c>
      <c r="E10486" s="1">
        <v>0.0</v>
      </c>
      <c r="F10486" s="1">
        <v>46.0</v>
      </c>
      <c r="G10486" s="1">
        <v>100.0</v>
      </c>
      <c r="H10486" s="1">
        <v>-54.0</v>
      </c>
    </row>
    <row r="10487">
      <c r="A10487" s="1" t="s">
        <v>315</v>
      </c>
      <c r="B10487" s="7" t="s">
        <v>318</v>
      </c>
      <c r="C10487" s="1" t="s">
        <v>5824</v>
      </c>
      <c r="D10487" s="8">
        <v>0.0</v>
      </c>
      <c r="E10487" s="1">
        <v>0.0</v>
      </c>
      <c r="F10487" s="1">
        <v>11.0</v>
      </c>
      <c r="G10487" s="1">
        <v>100.0</v>
      </c>
      <c r="H10487" s="1">
        <v>-89.0</v>
      </c>
    </row>
    <row r="10488">
      <c r="A10488" s="1" t="s">
        <v>315</v>
      </c>
      <c r="B10488" s="7" t="s">
        <v>318</v>
      </c>
      <c r="C10488" s="1" t="s">
        <v>10099</v>
      </c>
      <c r="D10488" s="8">
        <v>0.0</v>
      </c>
      <c r="E10488" s="1">
        <v>0.0</v>
      </c>
      <c r="F10488" s="1">
        <v>1.0</v>
      </c>
      <c r="G10488" s="1">
        <v>2.0</v>
      </c>
      <c r="H10488" s="1">
        <v>-1.0</v>
      </c>
    </row>
    <row r="10489">
      <c r="A10489" s="1" t="s">
        <v>315</v>
      </c>
      <c r="B10489" s="7" t="s">
        <v>318</v>
      </c>
      <c r="C10489" s="1" t="s">
        <v>10100</v>
      </c>
      <c r="D10489" s="8">
        <v>0.0</v>
      </c>
      <c r="E10489" s="1">
        <v>0.0</v>
      </c>
      <c r="F10489" s="1">
        <v>3.0</v>
      </c>
      <c r="G10489" s="1">
        <v>100.0</v>
      </c>
      <c r="H10489" s="1">
        <v>-97.0</v>
      </c>
    </row>
    <row r="10490">
      <c r="A10490" s="1" t="s">
        <v>315</v>
      </c>
      <c r="B10490" s="7" t="s">
        <v>318</v>
      </c>
      <c r="C10490" s="1" t="s">
        <v>10101</v>
      </c>
      <c r="D10490" s="8">
        <v>0.0</v>
      </c>
      <c r="E10490" s="1">
        <v>0.0</v>
      </c>
      <c r="F10490" s="1">
        <v>1.0</v>
      </c>
      <c r="G10490" s="1">
        <v>100.0</v>
      </c>
      <c r="H10490" s="1">
        <v>-99.0</v>
      </c>
    </row>
    <row r="10491">
      <c r="A10491" s="1" t="s">
        <v>315</v>
      </c>
      <c r="B10491" s="7" t="s">
        <v>318</v>
      </c>
      <c r="C10491" s="1" t="s">
        <v>10102</v>
      </c>
      <c r="D10491" s="8">
        <v>0.0</v>
      </c>
      <c r="E10491" s="1">
        <v>0.0</v>
      </c>
      <c r="F10491" s="1">
        <v>11.0</v>
      </c>
      <c r="G10491" s="1">
        <v>100.0</v>
      </c>
      <c r="H10491" s="1">
        <v>-89.0</v>
      </c>
    </row>
    <row r="10492">
      <c r="A10492" s="1" t="s">
        <v>315</v>
      </c>
      <c r="B10492" s="7" t="s">
        <v>318</v>
      </c>
      <c r="C10492" s="1" t="s">
        <v>10103</v>
      </c>
      <c r="D10492" s="8">
        <v>0.0</v>
      </c>
      <c r="E10492" s="1">
        <v>0.0</v>
      </c>
      <c r="F10492" s="1">
        <v>2.5</v>
      </c>
      <c r="G10492" s="1">
        <v>100.0</v>
      </c>
      <c r="H10492" s="1">
        <v>-97.5</v>
      </c>
    </row>
    <row r="10493">
      <c r="A10493" s="1" t="s">
        <v>315</v>
      </c>
      <c r="B10493" s="7" t="s">
        <v>318</v>
      </c>
      <c r="C10493" s="1" t="s">
        <v>10104</v>
      </c>
      <c r="D10493" s="8">
        <v>0.0</v>
      </c>
      <c r="E10493" s="1">
        <v>0.0</v>
      </c>
      <c r="F10493" s="1">
        <v>1.0</v>
      </c>
      <c r="G10493" s="1">
        <v>1.0</v>
      </c>
      <c r="H10493" s="1">
        <v>0.0</v>
      </c>
    </row>
    <row r="10494">
      <c r="A10494" s="1" t="s">
        <v>315</v>
      </c>
      <c r="B10494" s="7" t="s">
        <v>318</v>
      </c>
      <c r="C10494" s="1" t="s">
        <v>10105</v>
      </c>
      <c r="D10494" s="8">
        <v>0.0</v>
      </c>
      <c r="E10494" s="1">
        <v>0.0</v>
      </c>
      <c r="F10494" s="1">
        <v>11.0</v>
      </c>
      <c r="G10494" s="1">
        <v>100.0</v>
      </c>
      <c r="H10494" s="1">
        <v>-89.0</v>
      </c>
    </row>
    <row r="10495">
      <c r="A10495" s="1" t="s">
        <v>315</v>
      </c>
      <c r="B10495" s="7" t="s">
        <v>318</v>
      </c>
      <c r="C10495" s="1" t="s">
        <v>10106</v>
      </c>
      <c r="D10495" s="8">
        <v>0.0</v>
      </c>
      <c r="E10495" s="1">
        <v>0.0</v>
      </c>
      <c r="F10495" s="1">
        <v>6.0</v>
      </c>
      <c r="G10495" s="1">
        <v>100.0</v>
      </c>
      <c r="H10495" s="1">
        <v>-94.0</v>
      </c>
    </row>
    <row r="10496">
      <c r="A10496" s="1" t="s">
        <v>315</v>
      </c>
      <c r="B10496" s="7" t="s">
        <v>318</v>
      </c>
      <c r="C10496" s="1" t="s">
        <v>10107</v>
      </c>
      <c r="D10496" s="8">
        <v>0.0</v>
      </c>
      <c r="E10496" s="1">
        <v>0.0</v>
      </c>
      <c r="F10496" s="1">
        <v>6.0</v>
      </c>
      <c r="G10496" s="1">
        <v>100.0</v>
      </c>
      <c r="H10496" s="1">
        <v>-94.0</v>
      </c>
    </row>
    <row r="10497">
      <c r="A10497" s="1" t="s">
        <v>315</v>
      </c>
      <c r="B10497" s="7" t="s">
        <v>318</v>
      </c>
      <c r="C10497" s="1" t="s">
        <v>10108</v>
      </c>
      <c r="D10497" s="8">
        <v>0.0</v>
      </c>
      <c r="E10497" s="1">
        <v>0.0</v>
      </c>
      <c r="F10497" s="1">
        <v>12.0</v>
      </c>
      <c r="G10497" s="1">
        <v>100.0</v>
      </c>
      <c r="H10497" s="1">
        <v>-88.0</v>
      </c>
    </row>
    <row r="10498">
      <c r="A10498" s="1" t="s">
        <v>315</v>
      </c>
      <c r="B10498" s="7" t="s">
        <v>318</v>
      </c>
      <c r="C10498" s="1" t="s">
        <v>10109</v>
      </c>
      <c r="D10498" s="8">
        <v>0.0</v>
      </c>
      <c r="E10498" s="1">
        <v>0.0</v>
      </c>
      <c r="F10498" s="1">
        <v>11.0</v>
      </c>
      <c r="G10498" s="1">
        <v>100.0</v>
      </c>
      <c r="H10498" s="1">
        <v>-89.0</v>
      </c>
    </row>
    <row r="10499">
      <c r="A10499" s="1" t="s">
        <v>315</v>
      </c>
      <c r="B10499" s="7" t="s">
        <v>318</v>
      </c>
      <c r="C10499" s="1" t="s">
        <v>10110</v>
      </c>
      <c r="D10499" s="8">
        <v>0.0</v>
      </c>
      <c r="E10499" s="1">
        <v>0.0</v>
      </c>
      <c r="F10499" s="1">
        <v>9.0</v>
      </c>
      <c r="G10499" s="1">
        <v>100.0</v>
      </c>
      <c r="H10499" s="1">
        <v>-91.0</v>
      </c>
    </row>
    <row r="10500">
      <c r="A10500" s="1" t="s">
        <v>315</v>
      </c>
      <c r="B10500" s="7" t="s">
        <v>318</v>
      </c>
      <c r="C10500" s="1" t="s">
        <v>5823</v>
      </c>
      <c r="D10500" s="8">
        <v>0.0</v>
      </c>
      <c r="E10500" s="1">
        <v>0.0</v>
      </c>
      <c r="F10500" s="1">
        <v>11.3</v>
      </c>
      <c r="G10500" s="1">
        <v>100.0</v>
      </c>
      <c r="H10500" s="1">
        <v>-88.7</v>
      </c>
    </row>
    <row r="10501">
      <c r="A10501" s="1" t="s">
        <v>315</v>
      </c>
      <c r="B10501" s="7" t="s">
        <v>318</v>
      </c>
      <c r="C10501" s="1" t="s">
        <v>10111</v>
      </c>
      <c r="D10501" s="8">
        <v>0.0</v>
      </c>
      <c r="E10501" s="1">
        <v>0.0</v>
      </c>
      <c r="F10501" s="1">
        <v>1.0</v>
      </c>
      <c r="G10501" s="1">
        <v>100.0</v>
      </c>
      <c r="H10501" s="1">
        <v>-99.0</v>
      </c>
    </row>
    <row r="10502">
      <c r="A10502" s="1" t="s">
        <v>315</v>
      </c>
      <c r="B10502" s="7" t="s">
        <v>318</v>
      </c>
      <c r="C10502" s="1" t="s">
        <v>5838</v>
      </c>
      <c r="D10502" s="8">
        <v>0.0</v>
      </c>
      <c r="E10502" s="1">
        <v>1.0</v>
      </c>
      <c r="F10502" s="1">
        <v>100.0</v>
      </c>
      <c r="G10502" s="1">
        <v>38.0</v>
      </c>
      <c r="H10502" s="1">
        <v>62.0</v>
      </c>
    </row>
    <row r="10503">
      <c r="A10503" s="1" t="s">
        <v>315</v>
      </c>
      <c r="B10503" s="7" t="s">
        <v>318</v>
      </c>
      <c r="C10503" s="1" t="s">
        <v>10112</v>
      </c>
      <c r="D10503" s="8">
        <v>0.0</v>
      </c>
      <c r="E10503" s="1">
        <v>0.0</v>
      </c>
      <c r="F10503" s="1">
        <v>100.0</v>
      </c>
      <c r="G10503" s="1">
        <v>4.0</v>
      </c>
      <c r="H10503" s="1">
        <v>96.0</v>
      </c>
    </row>
    <row r="10504">
      <c r="A10504" s="1" t="s">
        <v>315</v>
      </c>
      <c r="B10504" s="7" t="s">
        <v>318</v>
      </c>
      <c r="C10504" s="1" t="s">
        <v>10113</v>
      </c>
      <c r="D10504" s="8">
        <v>0.0</v>
      </c>
      <c r="E10504" s="1">
        <v>0.0</v>
      </c>
      <c r="F10504" s="1">
        <v>100.0</v>
      </c>
      <c r="G10504" s="1">
        <v>1.0</v>
      </c>
      <c r="H10504" s="1">
        <v>99.0</v>
      </c>
    </row>
    <row r="10505">
      <c r="A10505" s="1" t="s">
        <v>315</v>
      </c>
      <c r="B10505" s="7" t="s">
        <v>318</v>
      </c>
      <c r="C10505" s="1" t="s">
        <v>10114</v>
      </c>
      <c r="D10505" s="8">
        <v>0.0</v>
      </c>
      <c r="E10505" s="1">
        <v>0.0</v>
      </c>
      <c r="F10505" s="1">
        <v>100.0</v>
      </c>
      <c r="G10505" s="1">
        <v>4.0</v>
      </c>
      <c r="H10505" s="1">
        <v>96.0</v>
      </c>
    </row>
    <row r="10506">
      <c r="A10506" s="1" t="s">
        <v>315</v>
      </c>
      <c r="B10506" s="7" t="s">
        <v>318</v>
      </c>
      <c r="C10506" s="1" t="s">
        <v>10115</v>
      </c>
      <c r="D10506" s="8">
        <v>0.0</v>
      </c>
      <c r="E10506" s="1">
        <v>0.0</v>
      </c>
      <c r="F10506" s="1">
        <v>100.0</v>
      </c>
      <c r="G10506" s="1">
        <v>1.0</v>
      </c>
      <c r="H10506" s="1">
        <v>99.0</v>
      </c>
    </row>
    <row r="10507">
      <c r="A10507" s="1" t="s">
        <v>315</v>
      </c>
      <c r="B10507" s="7" t="s">
        <v>318</v>
      </c>
      <c r="C10507" s="1" t="s">
        <v>10116</v>
      </c>
      <c r="D10507" s="8">
        <v>0.0</v>
      </c>
      <c r="E10507" s="1">
        <v>0.0</v>
      </c>
      <c r="F10507" s="1">
        <v>100.0</v>
      </c>
      <c r="G10507" s="1">
        <v>1.0</v>
      </c>
      <c r="H10507" s="1">
        <v>99.0</v>
      </c>
    </row>
    <row r="10508">
      <c r="A10508" s="1" t="s">
        <v>315</v>
      </c>
      <c r="B10508" s="7" t="s">
        <v>318</v>
      </c>
      <c r="C10508" s="1" t="s">
        <v>10117</v>
      </c>
      <c r="D10508" s="8">
        <v>0.0</v>
      </c>
      <c r="E10508" s="1">
        <v>0.0</v>
      </c>
      <c r="F10508" s="1">
        <v>100.0</v>
      </c>
      <c r="G10508" s="1">
        <v>1.0</v>
      </c>
      <c r="H10508" s="1">
        <v>99.0</v>
      </c>
    </row>
    <row r="10509">
      <c r="A10509" s="1" t="s">
        <v>315</v>
      </c>
      <c r="B10509" s="7" t="s">
        <v>318</v>
      </c>
      <c r="C10509" s="1" t="s">
        <v>5842</v>
      </c>
      <c r="D10509" s="8">
        <v>0.0</v>
      </c>
      <c r="E10509" s="1">
        <v>0.0</v>
      </c>
      <c r="F10509" s="1">
        <v>100.0</v>
      </c>
      <c r="G10509" s="1">
        <v>1.0</v>
      </c>
      <c r="H10509" s="1">
        <v>99.0</v>
      </c>
    </row>
    <row r="10510">
      <c r="A10510" s="1" t="s">
        <v>315</v>
      </c>
      <c r="B10510" s="7" t="s">
        <v>318</v>
      </c>
      <c r="C10510" s="1" t="s">
        <v>10118</v>
      </c>
      <c r="D10510" s="8">
        <v>0.0</v>
      </c>
      <c r="E10510" s="1">
        <v>0.0</v>
      </c>
      <c r="F10510" s="1">
        <v>100.0</v>
      </c>
      <c r="G10510" s="1">
        <v>8.0</v>
      </c>
      <c r="H10510" s="1">
        <v>92.0</v>
      </c>
    </row>
    <row r="10511">
      <c r="A10511" s="1" t="s">
        <v>315</v>
      </c>
      <c r="B10511" s="7" t="s">
        <v>318</v>
      </c>
      <c r="C10511" s="1" t="s">
        <v>10119</v>
      </c>
      <c r="D10511" s="8">
        <v>0.0</v>
      </c>
      <c r="E10511" s="1">
        <v>0.0</v>
      </c>
      <c r="F10511" s="1">
        <v>100.0</v>
      </c>
      <c r="G10511" s="1">
        <v>4.0</v>
      </c>
      <c r="H10511" s="1">
        <v>96.0</v>
      </c>
    </row>
    <row r="10512">
      <c r="A10512" s="1" t="s">
        <v>315</v>
      </c>
      <c r="B10512" s="7" t="s">
        <v>318</v>
      </c>
      <c r="C10512" s="1" t="s">
        <v>10120</v>
      </c>
      <c r="D10512" s="8">
        <v>0.0</v>
      </c>
      <c r="E10512" s="1">
        <v>0.0</v>
      </c>
      <c r="F10512" s="1">
        <v>100.0</v>
      </c>
      <c r="G10512" s="1">
        <v>2.1</v>
      </c>
      <c r="H10512" s="1">
        <v>97.9</v>
      </c>
    </row>
    <row r="10513">
      <c r="A10513" s="1" t="s">
        <v>315</v>
      </c>
      <c r="B10513" s="7" t="s">
        <v>319</v>
      </c>
      <c r="C10513" s="1" t="s">
        <v>10121</v>
      </c>
      <c r="D10513" s="8">
        <v>1.0</v>
      </c>
      <c r="E10513" s="1">
        <v>0.0</v>
      </c>
      <c r="F10513" s="1">
        <v>7.7</v>
      </c>
      <c r="G10513" s="1">
        <v>7.0</v>
      </c>
      <c r="H10513" s="1">
        <v>0.8</v>
      </c>
    </row>
    <row r="10514">
      <c r="A10514" s="1" t="s">
        <v>315</v>
      </c>
      <c r="B10514" s="7" t="s">
        <v>319</v>
      </c>
      <c r="C10514" s="1" t="s">
        <v>10122</v>
      </c>
      <c r="D10514" s="8">
        <v>1.0</v>
      </c>
      <c r="E10514" s="1">
        <v>0.0</v>
      </c>
      <c r="F10514" s="1">
        <v>13.0</v>
      </c>
      <c r="G10514" s="1">
        <v>100.0</v>
      </c>
      <c r="H10514" s="1">
        <v>-87.0</v>
      </c>
    </row>
    <row r="10515">
      <c r="A10515" s="1" t="s">
        <v>315</v>
      </c>
      <c r="B10515" s="7" t="s">
        <v>319</v>
      </c>
      <c r="C10515" s="1" t="s">
        <v>637</v>
      </c>
      <c r="D10515" s="8">
        <v>0.0</v>
      </c>
      <c r="E10515" s="1">
        <v>0.0</v>
      </c>
      <c r="F10515" s="1">
        <v>3.0</v>
      </c>
      <c r="G10515" s="1">
        <v>100.0</v>
      </c>
      <c r="H10515" s="1">
        <v>-97.0</v>
      </c>
    </row>
    <row r="10516">
      <c r="A10516" s="1" t="s">
        <v>315</v>
      </c>
      <c r="B10516" s="7" t="s">
        <v>319</v>
      </c>
      <c r="C10516" s="1" t="s">
        <v>1051</v>
      </c>
      <c r="D10516" s="8">
        <v>0.0</v>
      </c>
      <c r="E10516" s="1">
        <v>0.0</v>
      </c>
      <c r="F10516" s="1">
        <v>3.0</v>
      </c>
      <c r="G10516" s="1">
        <v>100.0</v>
      </c>
      <c r="H10516" s="1">
        <v>-97.0</v>
      </c>
    </row>
    <row r="10517">
      <c r="A10517" s="1" t="s">
        <v>315</v>
      </c>
      <c r="B10517" s="7" t="s">
        <v>319</v>
      </c>
      <c r="C10517" s="1" t="s">
        <v>10123</v>
      </c>
      <c r="D10517" s="8">
        <v>0.0</v>
      </c>
      <c r="E10517" s="1">
        <v>0.0</v>
      </c>
      <c r="F10517" s="1">
        <v>12.0</v>
      </c>
      <c r="G10517" s="1">
        <v>100.0</v>
      </c>
      <c r="H10517" s="1">
        <v>-88.0</v>
      </c>
    </row>
    <row r="10518">
      <c r="A10518" s="1" t="s">
        <v>315</v>
      </c>
      <c r="B10518" s="7" t="s">
        <v>319</v>
      </c>
      <c r="C10518" s="1" t="s">
        <v>10124</v>
      </c>
      <c r="D10518" s="8">
        <v>0.0</v>
      </c>
      <c r="E10518" s="1">
        <v>0.0</v>
      </c>
      <c r="F10518" s="1">
        <v>6.0</v>
      </c>
      <c r="G10518" s="1">
        <v>100.0</v>
      </c>
      <c r="H10518" s="1">
        <v>-94.0</v>
      </c>
    </row>
    <row r="10519">
      <c r="A10519" s="1" t="s">
        <v>315</v>
      </c>
      <c r="B10519" s="7" t="s">
        <v>319</v>
      </c>
      <c r="C10519" s="1" t="s">
        <v>10125</v>
      </c>
      <c r="D10519" s="8">
        <v>0.0</v>
      </c>
      <c r="E10519" s="1">
        <v>0.0</v>
      </c>
      <c r="F10519" s="1">
        <v>6.5</v>
      </c>
      <c r="G10519" s="1">
        <v>100.0</v>
      </c>
      <c r="H10519" s="1">
        <v>-93.5</v>
      </c>
    </row>
    <row r="10520">
      <c r="A10520" s="1" t="s">
        <v>315</v>
      </c>
      <c r="B10520" s="7" t="s">
        <v>319</v>
      </c>
      <c r="C10520" s="1" t="s">
        <v>10126</v>
      </c>
      <c r="D10520" s="8">
        <v>0.0</v>
      </c>
      <c r="E10520" s="1">
        <v>0.0</v>
      </c>
      <c r="F10520" s="1">
        <v>13.0</v>
      </c>
      <c r="G10520" s="1">
        <v>100.0</v>
      </c>
      <c r="H10520" s="1">
        <v>-87.0</v>
      </c>
    </row>
    <row r="10521">
      <c r="A10521" s="1" t="s">
        <v>315</v>
      </c>
      <c r="B10521" s="7" t="s">
        <v>319</v>
      </c>
      <c r="C10521" s="1" t="s">
        <v>10127</v>
      </c>
      <c r="D10521" s="8">
        <v>0.0</v>
      </c>
      <c r="E10521" s="1">
        <v>0.0</v>
      </c>
      <c r="F10521" s="1">
        <v>8.1</v>
      </c>
      <c r="G10521" s="1">
        <v>7.9</v>
      </c>
      <c r="H10521" s="1">
        <v>0.2</v>
      </c>
    </row>
    <row r="10522">
      <c r="A10522" s="1" t="s">
        <v>315</v>
      </c>
      <c r="B10522" s="7" t="s">
        <v>319</v>
      </c>
      <c r="C10522" s="1" t="s">
        <v>10128</v>
      </c>
      <c r="D10522" s="8">
        <v>0.0</v>
      </c>
      <c r="E10522" s="1">
        <v>0.0</v>
      </c>
      <c r="F10522" s="1">
        <v>1.0</v>
      </c>
      <c r="G10522" s="1">
        <v>100.0</v>
      </c>
      <c r="H10522" s="1">
        <v>-99.0</v>
      </c>
    </row>
    <row r="10523">
      <c r="A10523" s="1" t="s">
        <v>315</v>
      </c>
      <c r="B10523" s="7" t="s">
        <v>319</v>
      </c>
      <c r="C10523" s="1" t="s">
        <v>10129</v>
      </c>
      <c r="D10523" s="8">
        <v>0.0</v>
      </c>
      <c r="E10523" s="1">
        <v>0.0</v>
      </c>
      <c r="F10523" s="1">
        <v>2.0</v>
      </c>
      <c r="G10523" s="1">
        <v>100.0</v>
      </c>
      <c r="H10523" s="1">
        <v>-98.0</v>
      </c>
    </row>
    <row r="10524">
      <c r="A10524" s="1" t="s">
        <v>315</v>
      </c>
      <c r="B10524" s="7" t="s">
        <v>319</v>
      </c>
      <c r="C10524" s="1" t="s">
        <v>10130</v>
      </c>
      <c r="D10524" s="8">
        <v>0.0</v>
      </c>
      <c r="E10524" s="1">
        <v>0.0</v>
      </c>
      <c r="F10524" s="1">
        <v>5.0</v>
      </c>
      <c r="G10524" s="1">
        <v>6.0</v>
      </c>
      <c r="H10524" s="1">
        <v>-1.0</v>
      </c>
    </row>
    <row r="10525">
      <c r="A10525" s="1" t="s">
        <v>315</v>
      </c>
      <c r="B10525" s="7" t="s">
        <v>319</v>
      </c>
      <c r="C10525" s="1" t="s">
        <v>10131</v>
      </c>
      <c r="D10525" s="8">
        <v>0.0</v>
      </c>
      <c r="E10525" s="1">
        <v>0.0</v>
      </c>
      <c r="F10525" s="1">
        <v>8.5</v>
      </c>
      <c r="G10525" s="1">
        <v>100.0</v>
      </c>
      <c r="H10525" s="1">
        <v>-91.5</v>
      </c>
    </row>
    <row r="10526">
      <c r="A10526" s="1" t="s">
        <v>315</v>
      </c>
      <c r="B10526" s="7" t="s">
        <v>319</v>
      </c>
      <c r="C10526" s="1" t="s">
        <v>10132</v>
      </c>
      <c r="D10526" s="8">
        <v>0.0</v>
      </c>
      <c r="E10526" s="1">
        <v>0.0</v>
      </c>
      <c r="F10526" s="1">
        <v>8.7</v>
      </c>
      <c r="G10526" s="1">
        <v>8.0</v>
      </c>
      <c r="H10526" s="1">
        <v>0.7</v>
      </c>
    </row>
    <row r="10527">
      <c r="A10527" s="1" t="s">
        <v>315</v>
      </c>
      <c r="B10527" s="7" t="s">
        <v>319</v>
      </c>
      <c r="C10527" s="1" t="s">
        <v>10133</v>
      </c>
      <c r="D10527" s="8">
        <v>0.0</v>
      </c>
      <c r="E10527" s="1">
        <v>0.0</v>
      </c>
      <c r="F10527" s="1">
        <v>61.0</v>
      </c>
      <c r="G10527" s="1">
        <v>51.0</v>
      </c>
      <c r="H10527" s="1">
        <v>10.0</v>
      </c>
    </row>
    <row r="10528">
      <c r="A10528" s="1" t="s">
        <v>315</v>
      </c>
      <c r="B10528" s="7" t="s">
        <v>319</v>
      </c>
      <c r="C10528" s="1" t="s">
        <v>10134</v>
      </c>
      <c r="D10528" s="8">
        <v>0.0</v>
      </c>
      <c r="E10528" s="1">
        <v>0.0</v>
      </c>
      <c r="F10528" s="1">
        <v>61.0</v>
      </c>
      <c r="G10528" s="1">
        <v>66.0</v>
      </c>
      <c r="H10528" s="1">
        <v>-5.0</v>
      </c>
    </row>
    <row r="10529">
      <c r="A10529" s="1" t="s">
        <v>315</v>
      </c>
      <c r="B10529" s="7" t="s">
        <v>319</v>
      </c>
      <c r="C10529" s="1" t="s">
        <v>10135</v>
      </c>
      <c r="D10529" s="8">
        <v>0.0</v>
      </c>
      <c r="E10529" s="1">
        <v>0.0</v>
      </c>
      <c r="F10529" s="1">
        <v>54.3</v>
      </c>
      <c r="G10529" s="1">
        <v>54.3</v>
      </c>
      <c r="H10529" s="1">
        <v>0.0</v>
      </c>
    </row>
    <row r="10530">
      <c r="A10530" s="1" t="s">
        <v>315</v>
      </c>
      <c r="B10530" s="7" t="s">
        <v>319</v>
      </c>
      <c r="C10530" s="1" t="s">
        <v>10136</v>
      </c>
      <c r="D10530" s="8">
        <v>0.0</v>
      </c>
      <c r="E10530" s="1">
        <v>0.0</v>
      </c>
      <c r="F10530" s="1">
        <v>25.0</v>
      </c>
      <c r="G10530" s="1">
        <v>21.0</v>
      </c>
      <c r="H10530" s="1">
        <v>4.0</v>
      </c>
    </row>
    <row r="10531">
      <c r="A10531" s="1" t="s">
        <v>315</v>
      </c>
      <c r="B10531" s="7" t="s">
        <v>319</v>
      </c>
      <c r="C10531" s="1" t="s">
        <v>10137</v>
      </c>
      <c r="D10531" s="8">
        <v>0.0</v>
      </c>
      <c r="E10531" s="1">
        <v>0.0</v>
      </c>
      <c r="F10531" s="1">
        <v>45.0</v>
      </c>
      <c r="G10531" s="1">
        <v>41.0</v>
      </c>
      <c r="H10531" s="1">
        <v>4.0</v>
      </c>
    </row>
    <row r="10532">
      <c r="A10532" s="1" t="s">
        <v>315</v>
      </c>
      <c r="B10532" s="7" t="s">
        <v>319</v>
      </c>
      <c r="C10532" s="1" t="s">
        <v>10138</v>
      </c>
      <c r="D10532" s="8">
        <v>0.0</v>
      </c>
      <c r="E10532" s="1">
        <v>0.0</v>
      </c>
      <c r="F10532" s="1">
        <v>121.0</v>
      </c>
      <c r="G10532" s="1">
        <v>41.0</v>
      </c>
      <c r="H10532" s="1">
        <v>80.0</v>
      </c>
    </row>
    <row r="10533">
      <c r="A10533" s="1" t="s">
        <v>315</v>
      </c>
      <c r="B10533" s="7" t="s">
        <v>319</v>
      </c>
      <c r="C10533" s="1" t="s">
        <v>10139</v>
      </c>
      <c r="D10533" s="8">
        <v>0.0</v>
      </c>
      <c r="E10533" s="1">
        <v>0.0</v>
      </c>
      <c r="F10533" s="1">
        <v>1.0</v>
      </c>
      <c r="G10533" s="1">
        <v>1.0</v>
      </c>
      <c r="H10533" s="1">
        <v>0.0</v>
      </c>
    </row>
    <row r="10534">
      <c r="A10534" s="1" t="s">
        <v>315</v>
      </c>
      <c r="B10534" s="7" t="s">
        <v>319</v>
      </c>
      <c r="C10534" s="1" t="s">
        <v>10140</v>
      </c>
      <c r="D10534" s="8">
        <v>0.0</v>
      </c>
      <c r="E10534" s="1">
        <v>0.0</v>
      </c>
      <c r="F10534" s="1">
        <v>5.4</v>
      </c>
      <c r="G10534" s="1">
        <v>7.5</v>
      </c>
      <c r="H10534" s="1">
        <v>-2.1</v>
      </c>
    </row>
    <row r="10535">
      <c r="A10535" s="1" t="s">
        <v>315</v>
      </c>
      <c r="B10535" s="7" t="s">
        <v>319</v>
      </c>
      <c r="C10535" s="1" t="s">
        <v>10141</v>
      </c>
      <c r="D10535" s="8">
        <v>0.0</v>
      </c>
      <c r="E10535" s="1">
        <v>0.0</v>
      </c>
      <c r="F10535" s="1">
        <v>5.0</v>
      </c>
      <c r="G10535" s="1">
        <v>100.0</v>
      </c>
      <c r="H10535" s="1">
        <v>-95.0</v>
      </c>
    </row>
    <row r="10536">
      <c r="A10536" s="1" t="s">
        <v>315</v>
      </c>
      <c r="B10536" s="7" t="s">
        <v>319</v>
      </c>
      <c r="C10536" s="1" t="s">
        <v>10142</v>
      </c>
      <c r="D10536" s="8">
        <v>0.0</v>
      </c>
      <c r="E10536" s="1">
        <v>0.0</v>
      </c>
      <c r="F10536" s="1">
        <v>4.7</v>
      </c>
      <c r="G10536" s="1">
        <v>5.5</v>
      </c>
      <c r="H10536" s="1">
        <v>-0.8</v>
      </c>
    </row>
    <row r="10537">
      <c r="A10537" s="1" t="s">
        <v>315</v>
      </c>
      <c r="B10537" s="7" t="s">
        <v>319</v>
      </c>
      <c r="C10537" s="1" t="s">
        <v>10143</v>
      </c>
      <c r="D10537" s="8">
        <v>0.0</v>
      </c>
      <c r="E10537" s="1">
        <v>0.0</v>
      </c>
      <c r="F10537" s="1">
        <v>46.0</v>
      </c>
      <c r="G10537" s="1">
        <v>3.0</v>
      </c>
      <c r="H10537" s="1">
        <v>43.0</v>
      </c>
    </row>
    <row r="10538">
      <c r="A10538" s="1" t="s">
        <v>315</v>
      </c>
      <c r="B10538" s="7" t="s">
        <v>319</v>
      </c>
      <c r="C10538" s="1" t="s">
        <v>10144</v>
      </c>
      <c r="D10538" s="8">
        <v>0.0</v>
      </c>
      <c r="E10538" s="1">
        <v>0.0</v>
      </c>
      <c r="F10538" s="1">
        <v>12.0</v>
      </c>
      <c r="G10538" s="1">
        <v>100.0</v>
      </c>
      <c r="H10538" s="1">
        <v>-88.0</v>
      </c>
    </row>
    <row r="10539">
      <c r="A10539" s="1" t="s">
        <v>315</v>
      </c>
      <c r="B10539" s="7" t="s">
        <v>319</v>
      </c>
      <c r="C10539" s="1" t="s">
        <v>10145</v>
      </c>
      <c r="D10539" s="8">
        <v>0.0</v>
      </c>
      <c r="E10539" s="1">
        <v>0.0</v>
      </c>
      <c r="F10539" s="1">
        <v>100.0</v>
      </c>
      <c r="G10539" s="1">
        <v>1.0</v>
      </c>
      <c r="H10539" s="1">
        <v>99.0</v>
      </c>
    </row>
    <row r="10540">
      <c r="A10540" s="1" t="s">
        <v>315</v>
      </c>
      <c r="B10540" s="7" t="s">
        <v>319</v>
      </c>
      <c r="C10540" s="1" t="s">
        <v>1040</v>
      </c>
      <c r="D10540" s="8">
        <v>0.0</v>
      </c>
      <c r="E10540" s="1">
        <v>0.0</v>
      </c>
      <c r="F10540" s="1">
        <v>100.0</v>
      </c>
      <c r="G10540" s="1">
        <v>1.0</v>
      </c>
      <c r="H10540" s="1">
        <v>99.0</v>
      </c>
    </row>
    <row r="10541">
      <c r="A10541" s="1" t="s">
        <v>315</v>
      </c>
      <c r="B10541" s="7" t="s">
        <v>319</v>
      </c>
      <c r="C10541" s="1" t="s">
        <v>10146</v>
      </c>
      <c r="D10541" s="8">
        <v>0.0</v>
      </c>
      <c r="E10541" s="1">
        <v>0.0</v>
      </c>
      <c r="F10541" s="1">
        <v>100.0</v>
      </c>
      <c r="G10541" s="1">
        <v>3.0</v>
      </c>
      <c r="H10541" s="1">
        <v>97.0</v>
      </c>
    </row>
    <row r="10542">
      <c r="A10542" s="1" t="s">
        <v>315</v>
      </c>
      <c r="B10542" s="7" t="s">
        <v>319</v>
      </c>
      <c r="C10542" s="1" t="s">
        <v>10147</v>
      </c>
      <c r="D10542" s="8">
        <v>0.0</v>
      </c>
      <c r="E10542" s="1">
        <v>0.0</v>
      </c>
      <c r="F10542" s="1">
        <v>100.0</v>
      </c>
      <c r="G10542" s="1">
        <v>3.0</v>
      </c>
      <c r="H10542" s="1">
        <v>97.0</v>
      </c>
    </row>
    <row r="10543">
      <c r="A10543" s="1" t="s">
        <v>315</v>
      </c>
      <c r="B10543" s="7" t="s">
        <v>319</v>
      </c>
      <c r="C10543" s="1" t="s">
        <v>10148</v>
      </c>
      <c r="D10543" s="8">
        <v>0.0</v>
      </c>
      <c r="E10543" s="1">
        <v>0.0</v>
      </c>
      <c r="F10543" s="1">
        <v>100.0</v>
      </c>
      <c r="G10543" s="1">
        <v>13.0</v>
      </c>
      <c r="H10543" s="1">
        <v>87.0</v>
      </c>
    </row>
    <row r="10544">
      <c r="A10544" s="1" t="s">
        <v>315</v>
      </c>
      <c r="B10544" s="7" t="s">
        <v>319</v>
      </c>
      <c r="C10544" s="1" t="s">
        <v>10149</v>
      </c>
      <c r="D10544" s="8">
        <v>0.0</v>
      </c>
      <c r="E10544" s="1">
        <v>0.0</v>
      </c>
      <c r="F10544" s="1">
        <v>100.0</v>
      </c>
      <c r="G10544" s="1">
        <v>2.0</v>
      </c>
      <c r="H10544" s="1">
        <v>98.0</v>
      </c>
    </row>
    <row r="10545">
      <c r="A10545" s="1" t="s">
        <v>315</v>
      </c>
      <c r="B10545" s="7" t="s">
        <v>319</v>
      </c>
      <c r="C10545" s="1" t="s">
        <v>10150</v>
      </c>
      <c r="D10545" s="8">
        <v>0.0</v>
      </c>
      <c r="E10545" s="1">
        <v>0.0</v>
      </c>
      <c r="F10545" s="1">
        <v>100.0</v>
      </c>
      <c r="G10545" s="1">
        <v>8.0</v>
      </c>
      <c r="H10545" s="1">
        <v>92.0</v>
      </c>
    </row>
    <row r="10546">
      <c r="A10546" s="1" t="s">
        <v>315</v>
      </c>
      <c r="B10546" s="7" t="s">
        <v>319</v>
      </c>
      <c r="C10546" s="1" t="s">
        <v>10151</v>
      </c>
      <c r="D10546" s="8">
        <v>0.0</v>
      </c>
      <c r="E10546" s="1">
        <v>0.0</v>
      </c>
      <c r="F10546" s="1">
        <v>100.0</v>
      </c>
      <c r="G10546" s="1">
        <v>9.7</v>
      </c>
      <c r="H10546" s="1">
        <v>90.3</v>
      </c>
    </row>
    <row r="10547">
      <c r="A10547" s="1" t="s">
        <v>315</v>
      </c>
      <c r="B10547" s="7" t="s">
        <v>319</v>
      </c>
      <c r="C10547" s="1" t="s">
        <v>10152</v>
      </c>
      <c r="D10547" s="8">
        <v>0.0</v>
      </c>
      <c r="E10547" s="1">
        <v>0.0</v>
      </c>
      <c r="F10547" s="1">
        <v>100.0</v>
      </c>
      <c r="G10547" s="1">
        <v>10.0</v>
      </c>
      <c r="H10547" s="1">
        <v>90.0</v>
      </c>
    </row>
    <row r="10548">
      <c r="A10548" s="1" t="s">
        <v>315</v>
      </c>
      <c r="B10548" s="7" t="s">
        <v>319</v>
      </c>
      <c r="C10548" s="1" t="s">
        <v>10153</v>
      </c>
      <c r="D10548" s="8">
        <v>0.0</v>
      </c>
      <c r="E10548" s="1">
        <v>0.0</v>
      </c>
      <c r="F10548" s="1">
        <v>100.0</v>
      </c>
      <c r="G10548" s="1">
        <v>4.0</v>
      </c>
      <c r="H10548" s="1">
        <v>96.0</v>
      </c>
    </row>
    <row r="10549">
      <c r="A10549" s="1" t="s">
        <v>315</v>
      </c>
      <c r="B10549" s="7" t="s">
        <v>319</v>
      </c>
      <c r="C10549" s="1" t="s">
        <v>10154</v>
      </c>
      <c r="D10549" s="8">
        <v>0.0</v>
      </c>
      <c r="E10549" s="1">
        <v>0.0</v>
      </c>
      <c r="F10549" s="1">
        <v>100.0</v>
      </c>
      <c r="G10549" s="1">
        <v>19.0</v>
      </c>
      <c r="H10549" s="1">
        <v>81.0</v>
      </c>
    </row>
    <row r="10550">
      <c r="A10550" s="1" t="s">
        <v>315</v>
      </c>
      <c r="B10550" s="7" t="s">
        <v>319</v>
      </c>
      <c r="C10550" s="1" t="s">
        <v>10155</v>
      </c>
      <c r="D10550" s="8">
        <v>0.0</v>
      </c>
      <c r="E10550" s="1">
        <v>0.0</v>
      </c>
      <c r="F10550" s="1">
        <v>100.0</v>
      </c>
      <c r="G10550" s="1">
        <v>13.0</v>
      </c>
      <c r="H10550" s="1">
        <v>87.0</v>
      </c>
    </row>
    <row r="10551">
      <c r="A10551" s="1" t="s">
        <v>315</v>
      </c>
      <c r="B10551" s="7" t="s">
        <v>319</v>
      </c>
      <c r="C10551" s="1" t="s">
        <v>2946</v>
      </c>
      <c r="D10551" s="8">
        <v>0.0</v>
      </c>
      <c r="E10551" s="1">
        <v>0.0</v>
      </c>
      <c r="F10551" s="1">
        <v>100.0</v>
      </c>
      <c r="G10551" s="1">
        <v>3.0</v>
      </c>
      <c r="H10551" s="1">
        <v>97.0</v>
      </c>
    </row>
    <row r="10552">
      <c r="A10552" s="1" t="s">
        <v>315</v>
      </c>
      <c r="B10552" s="7" t="s">
        <v>319</v>
      </c>
      <c r="C10552" s="1" t="s">
        <v>10156</v>
      </c>
      <c r="D10552" s="8">
        <v>0.0</v>
      </c>
      <c r="E10552" s="1">
        <v>0.0</v>
      </c>
      <c r="F10552" s="1">
        <v>100.0</v>
      </c>
      <c r="G10552" s="1">
        <v>2.0</v>
      </c>
      <c r="H10552" s="1">
        <v>98.0</v>
      </c>
    </row>
    <row r="10553">
      <c r="A10553" s="1" t="s">
        <v>315</v>
      </c>
      <c r="B10553" s="7" t="s">
        <v>319</v>
      </c>
      <c r="C10553" s="1" t="s">
        <v>10157</v>
      </c>
      <c r="D10553" s="8">
        <v>0.0</v>
      </c>
      <c r="E10553" s="1">
        <v>0.0</v>
      </c>
      <c r="F10553" s="1">
        <v>100.0</v>
      </c>
      <c r="G10553" s="1">
        <v>1.0</v>
      </c>
      <c r="H10553" s="1">
        <v>99.0</v>
      </c>
    </row>
    <row r="10554">
      <c r="A10554" s="1" t="s">
        <v>315</v>
      </c>
      <c r="B10554" s="7" t="s">
        <v>319</v>
      </c>
      <c r="C10554" s="1" t="s">
        <v>10158</v>
      </c>
      <c r="D10554" s="8">
        <v>0.0</v>
      </c>
      <c r="E10554" s="1">
        <v>0.0</v>
      </c>
      <c r="F10554" s="1">
        <v>100.0</v>
      </c>
      <c r="G10554" s="1">
        <v>3.0</v>
      </c>
      <c r="H10554" s="1">
        <v>97.0</v>
      </c>
    </row>
    <row r="10555">
      <c r="A10555" s="1" t="s">
        <v>315</v>
      </c>
      <c r="B10555" s="7" t="s">
        <v>319</v>
      </c>
      <c r="C10555" s="1" t="s">
        <v>10159</v>
      </c>
      <c r="D10555" s="8">
        <v>0.0</v>
      </c>
      <c r="E10555" s="1">
        <v>0.0</v>
      </c>
      <c r="F10555" s="1">
        <v>100.0</v>
      </c>
      <c r="G10555" s="1">
        <v>1.0</v>
      </c>
      <c r="H10555" s="1">
        <v>99.0</v>
      </c>
    </row>
    <row r="10556">
      <c r="A10556" s="1" t="s">
        <v>315</v>
      </c>
      <c r="B10556" s="7" t="s">
        <v>319</v>
      </c>
      <c r="C10556" s="1" t="s">
        <v>10160</v>
      </c>
      <c r="D10556" s="8">
        <v>0.0</v>
      </c>
      <c r="E10556" s="1">
        <v>0.0</v>
      </c>
      <c r="F10556" s="1">
        <v>100.0</v>
      </c>
      <c r="G10556" s="1">
        <v>1.0</v>
      </c>
      <c r="H10556" s="1">
        <v>99.0</v>
      </c>
    </row>
    <row r="10557">
      <c r="A10557" s="1" t="s">
        <v>315</v>
      </c>
      <c r="B10557" s="7" t="s">
        <v>319</v>
      </c>
      <c r="C10557" s="1" t="s">
        <v>10161</v>
      </c>
      <c r="D10557" s="8">
        <v>0.0</v>
      </c>
      <c r="E10557" s="1">
        <v>0.0</v>
      </c>
      <c r="F10557" s="1">
        <v>100.0</v>
      </c>
      <c r="G10557" s="1">
        <v>3.0</v>
      </c>
      <c r="H10557" s="1">
        <v>97.0</v>
      </c>
    </row>
    <row r="10558">
      <c r="A10558" s="1" t="s">
        <v>315</v>
      </c>
      <c r="B10558" s="7" t="s">
        <v>319</v>
      </c>
      <c r="C10558" s="1" t="s">
        <v>10162</v>
      </c>
      <c r="D10558" s="8">
        <v>0.0</v>
      </c>
      <c r="E10558" s="1">
        <v>0.0</v>
      </c>
      <c r="F10558" s="1">
        <v>100.0</v>
      </c>
      <c r="G10558" s="1">
        <v>4.0</v>
      </c>
      <c r="H10558" s="1">
        <v>96.0</v>
      </c>
    </row>
    <row r="10559">
      <c r="A10559" s="1" t="s">
        <v>315</v>
      </c>
      <c r="B10559" s="7" t="s">
        <v>319</v>
      </c>
      <c r="C10559" s="1" t="s">
        <v>10163</v>
      </c>
      <c r="D10559" s="8">
        <v>0.0</v>
      </c>
      <c r="E10559" s="1">
        <v>0.0</v>
      </c>
      <c r="F10559" s="1">
        <v>100.0</v>
      </c>
      <c r="G10559" s="1">
        <v>4.0</v>
      </c>
      <c r="H10559" s="1">
        <v>96.0</v>
      </c>
    </row>
    <row r="10560">
      <c r="A10560" s="1" t="s">
        <v>315</v>
      </c>
      <c r="B10560" s="7" t="s">
        <v>319</v>
      </c>
      <c r="C10560" s="1" t="s">
        <v>2073</v>
      </c>
      <c r="D10560" s="8">
        <v>0.0</v>
      </c>
      <c r="E10560" s="1">
        <v>0.0</v>
      </c>
      <c r="F10560" s="1">
        <v>100.0</v>
      </c>
      <c r="G10560" s="1">
        <v>3.0</v>
      </c>
      <c r="H10560" s="1">
        <v>97.0</v>
      </c>
    </row>
    <row r="10561">
      <c r="A10561" s="1" t="s">
        <v>315</v>
      </c>
      <c r="B10561" s="7" t="s">
        <v>320</v>
      </c>
      <c r="C10561" s="1" t="s">
        <v>10164</v>
      </c>
      <c r="D10561" s="8">
        <v>0.0</v>
      </c>
      <c r="E10561" s="1">
        <v>0.0</v>
      </c>
      <c r="F10561" s="1">
        <v>1.0</v>
      </c>
      <c r="G10561" s="1">
        <v>100.0</v>
      </c>
      <c r="H10561" s="1">
        <v>-99.0</v>
      </c>
    </row>
    <row r="10562">
      <c r="A10562" s="1" t="s">
        <v>315</v>
      </c>
      <c r="B10562" s="7" t="s">
        <v>320</v>
      </c>
      <c r="C10562" s="1" t="s">
        <v>10165</v>
      </c>
      <c r="D10562" s="8">
        <v>0.0</v>
      </c>
      <c r="E10562" s="1">
        <v>0.0</v>
      </c>
      <c r="F10562" s="1">
        <v>12.3</v>
      </c>
      <c r="G10562" s="1">
        <v>12.5</v>
      </c>
      <c r="H10562" s="1">
        <v>-0.3</v>
      </c>
    </row>
    <row r="10563">
      <c r="A10563" s="1" t="s">
        <v>315</v>
      </c>
      <c r="B10563" s="7" t="s">
        <v>320</v>
      </c>
      <c r="C10563" s="1" t="s">
        <v>10166</v>
      </c>
      <c r="D10563" s="8">
        <v>0.0</v>
      </c>
      <c r="E10563" s="1">
        <v>0.0</v>
      </c>
      <c r="F10563" s="1">
        <v>1.0</v>
      </c>
      <c r="G10563" s="1">
        <v>100.0</v>
      </c>
      <c r="H10563" s="1">
        <v>-99.0</v>
      </c>
    </row>
    <row r="10564">
      <c r="A10564" s="1" t="s">
        <v>315</v>
      </c>
      <c r="B10564" s="7" t="s">
        <v>320</v>
      </c>
      <c r="C10564" s="1" t="s">
        <v>10167</v>
      </c>
      <c r="D10564" s="8">
        <v>0.0</v>
      </c>
      <c r="E10564" s="1">
        <v>0.0</v>
      </c>
      <c r="F10564" s="1">
        <v>10.6</v>
      </c>
      <c r="G10564" s="1">
        <v>100.0</v>
      </c>
      <c r="H10564" s="1">
        <v>-89.4</v>
      </c>
    </row>
    <row r="10565">
      <c r="A10565" s="1" t="s">
        <v>315</v>
      </c>
      <c r="B10565" s="7" t="s">
        <v>320</v>
      </c>
      <c r="C10565" s="1" t="s">
        <v>10168</v>
      </c>
      <c r="D10565" s="8">
        <v>0.0</v>
      </c>
      <c r="E10565" s="1">
        <v>0.0</v>
      </c>
      <c r="F10565" s="1">
        <v>1.0</v>
      </c>
      <c r="G10565" s="1">
        <v>100.0</v>
      </c>
      <c r="H10565" s="1">
        <v>-99.0</v>
      </c>
    </row>
    <row r="10566">
      <c r="A10566" s="1" t="s">
        <v>315</v>
      </c>
      <c r="B10566" s="7" t="s">
        <v>320</v>
      </c>
      <c r="C10566" s="1" t="s">
        <v>10169</v>
      </c>
      <c r="D10566" s="8">
        <v>0.0</v>
      </c>
      <c r="E10566" s="1">
        <v>0.0</v>
      </c>
      <c r="F10566" s="1">
        <v>20.0</v>
      </c>
      <c r="G10566" s="1">
        <v>100.0</v>
      </c>
      <c r="H10566" s="1">
        <v>-80.0</v>
      </c>
    </row>
    <row r="10567">
      <c r="A10567" s="1" t="s">
        <v>315</v>
      </c>
      <c r="B10567" s="7" t="s">
        <v>320</v>
      </c>
      <c r="C10567" s="1" t="s">
        <v>10170</v>
      </c>
      <c r="D10567" s="8">
        <v>0.0</v>
      </c>
      <c r="E10567" s="1">
        <v>0.0</v>
      </c>
      <c r="F10567" s="1">
        <v>1.0</v>
      </c>
      <c r="G10567" s="1">
        <v>100.0</v>
      </c>
      <c r="H10567" s="1">
        <v>-99.0</v>
      </c>
    </row>
    <row r="10568">
      <c r="A10568" s="1" t="s">
        <v>315</v>
      </c>
      <c r="B10568" s="7" t="s">
        <v>320</v>
      </c>
      <c r="C10568" s="1" t="s">
        <v>2567</v>
      </c>
      <c r="D10568" s="8">
        <v>0.0</v>
      </c>
      <c r="E10568" s="1">
        <v>0.0</v>
      </c>
      <c r="F10568" s="1">
        <v>1.0</v>
      </c>
      <c r="G10568" s="1">
        <v>100.0</v>
      </c>
      <c r="H10568" s="1">
        <v>-99.0</v>
      </c>
    </row>
    <row r="10569">
      <c r="A10569" s="1" t="s">
        <v>315</v>
      </c>
      <c r="B10569" s="7" t="s">
        <v>320</v>
      </c>
      <c r="C10569" s="1" t="s">
        <v>2582</v>
      </c>
      <c r="D10569" s="8">
        <v>0.0</v>
      </c>
      <c r="E10569" s="1">
        <v>0.0</v>
      </c>
      <c r="F10569" s="1">
        <v>1.0</v>
      </c>
      <c r="G10569" s="1">
        <v>100.0</v>
      </c>
      <c r="H10569" s="1">
        <v>-99.0</v>
      </c>
    </row>
    <row r="10570">
      <c r="A10570" s="1" t="s">
        <v>315</v>
      </c>
      <c r="B10570" s="7" t="s">
        <v>320</v>
      </c>
      <c r="C10570" s="1" t="s">
        <v>6035</v>
      </c>
      <c r="D10570" s="8">
        <v>0.0</v>
      </c>
      <c r="E10570" s="1">
        <v>0.0</v>
      </c>
      <c r="F10570" s="1">
        <v>30.0</v>
      </c>
      <c r="G10570" s="1">
        <v>100.0</v>
      </c>
      <c r="H10570" s="1">
        <v>-70.0</v>
      </c>
    </row>
    <row r="10571">
      <c r="A10571" s="1" t="s">
        <v>315</v>
      </c>
      <c r="B10571" s="7" t="s">
        <v>320</v>
      </c>
      <c r="C10571" s="1" t="s">
        <v>10171</v>
      </c>
      <c r="D10571" s="8">
        <v>0.0</v>
      </c>
      <c r="E10571" s="1">
        <v>0.0</v>
      </c>
      <c r="F10571" s="1">
        <v>1.0</v>
      </c>
      <c r="G10571" s="1">
        <v>100.0</v>
      </c>
      <c r="H10571" s="1">
        <v>-99.0</v>
      </c>
    </row>
    <row r="10572">
      <c r="A10572" s="1" t="s">
        <v>315</v>
      </c>
      <c r="B10572" s="7" t="s">
        <v>320</v>
      </c>
      <c r="C10572" s="1" t="s">
        <v>10172</v>
      </c>
      <c r="D10572" s="8">
        <v>0.0</v>
      </c>
      <c r="E10572" s="1">
        <v>0.0</v>
      </c>
      <c r="F10572" s="1">
        <v>12.0</v>
      </c>
      <c r="G10572" s="1">
        <v>100.0</v>
      </c>
      <c r="H10572" s="1">
        <v>-88.0</v>
      </c>
    </row>
    <row r="10573">
      <c r="A10573" s="1" t="s">
        <v>315</v>
      </c>
      <c r="B10573" s="7" t="s">
        <v>320</v>
      </c>
      <c r="C10573" s="1" t="s">
        <v>10173</v>
      </c>
      <c r="D10573" s="8">
        <v>0.0</v>
      </c>
      <c r="E10573" s="1">
        <v>0.0</v>
      </c>
      <c r="F10573" s="1">
        <v>1.0</v>
      </c>
      <c r="G10573" s="1">
        <v>100.0</v>
      </c>
      <c r="H10573" s="1">
        <v>-99.0</v>
      </c>
    </row>
    <row r="10574">
      <c r="A10574" s="1" t="s">
        <v>315</v>
      </c>
      <c r="B10574" s="7" t="s">
        <v>320</v>
      </c>
      <c r="C10574" s="1" t="s">
        <v>10174</v>
      </c>
      <c r="D10574" s="8">
        <v>0.0</v>
      </c>
      <c r="E10574" s="1">
        <v>0.0</v>
      </c>
      <c r="F10574" s="1">
        <v>1.0</v>
      </c>
      <c r="G10574" s="1">
        <v>100.0</v>
      </c>
      <c r="H10574" s="1">
        <v>-99.0</v>
      </c>
    </row>
    <row r="10575">
      <c r="A10575" s="1" t="s">
        <v>315</v>
      </c>
      <c r="B10575" s="7" t="s">
        <v>320</v>
      </c>
      <c r="C10575" s="1" t="s">
        <v>10175</v>
      </c>
      <c r="D10575" s="8">
        <v>0.0</v>
      </c>
      <c r="E10575" s="1">
        <v>0.0</v>
      </c>
      <c r="F10575" s="1">
        <v>1.0</v>
      </c>
      <c r="G10575" s="1">
        <v>100.0</v>
      </c>
      <c r="H10575" s="1">
        <v>-99.0</v>
      </c>
    </row>
    <row r="10576">
      <c r="A10576" s="1" t="s">
        <v>315</v>
      </c>
      <c r="B10576" s="7" t="s">
        <v>320</v>
      </c>
      <c r="C10576" s="1" t="s">
        <v>10176</v>
      </c>
      <c r="D10576" s="8">
        <v>0.0</v>
      </c>
      <c r="E10576" s="1">
        <v>0.0</v>
      </c>
      <c r="F10576" s="1">
        <v>4.0</v>
      </c>
      <c r="G10576" s="1">
        <v>4.0</v>
      </c>
      <c r="H10576" s="1">
        <v>0.0</v>
      </c>
    </row>
    <row r="10577">
      <c r="A10577" s="1" t="s">
        <v>315</v>
      </c>
      <c r="B10577" s="7" t="s">
        <v>320</v>
      </c>
      <c r="C10577" s="1" t="s">
        <v>10177</v>
      </c>
      <c r="D10577" s="8">
        <v>0.0</v>
      </c>
      <c r="E10577" s="1">
        <v>0.0</v>
      </c>
      <c r="F10577" s="1">
        <v>2.5</v>
      </c>
      <c r="G10577" s="1">
        <v>100.0</v>
      </c>
      <c r="H10577" s="1">
        <v>-97.5</v>
      </c>
    </row>
    <row r="10578">
      <c r="A10578" s="1" t="s">
        <v>315</v>
      </c>
      <c r="B10578" s="7" t="s">
        <v>320</v>
      </c>
      <c r="C10578" s="1" t="s">
        <v>10178</v>
      </c>
      <c r="D10578" s="8">
        <v>0.0</v>
      </c>
      <c r="E10578" s="1">
        <v>0.0</v>
      </c>
      <c r="F10578" s="1">
        <v>4.0</v>
      </c>
      <c r="G10578" s="1">
        <v>100.0</v>
      </c>
      <c r="H10578" s="1">
        <v>-96.0</v>
      </c>
    </row>
    <row r="10579">
      <c r="A10579" s="1" t="s">
        <v>315</v>
      </c>
      <c r="B10579" s="7" t="s">
        <v>320</v>
      </c>
      <c r="C10579" s="1" t="s">
        <v>10179</v>
      </c>
      <c r="D10579" s="8">
        <v>0.0</v>
      </c>
      <c r="E10579" s="1">
        <v>0.0</v>
      </c>
      <c r="F10579" s="1">
        <v>1.0</v>
      </c>
      <c r="G10579" s="1">
        <v>100.0</v>
      </c>
      <c r="H10579" s="1">
        <v>-99.0</v>
      </c>
    </row>
    <row r="10580">
      <c r="A10580" s="1" t="s">
        <v>315</v>
      </c>
      <c r="B10580" s="7" t="s">
        <v>320</v>
      </c>
      <c r="C10580" s="1" t="s">
        <v>9218</v>
      </c>
      <c r="D10580" s="8">
        <v>0.0</v>
      </c>
      <c r="E10580" s="1">
        <v>0.0</v>
      </c>
      <c r="F10580" s="1">
        <v>1.3</v>
      </c>
      <c r="G10580" s="1">
        <v>2.5</v>
      </c>
      <c r="H10580" s="1">
        <v>-1.2</v>
      </c>
    </row>
    <row r="10581">
      <c r="A10581" s="1" t="s">
        <v>315</v>
      </c>
      <c r="B10581" s="7" t="s">
        <v>320</v>
      </c>
      <c r="C10581" s="1" t="s">
        <v>10180</v>
      </c>
      <c r="D10581" s="8">
        <v>0.0</v>
      </c>
      <c r="E10581" s="1">
        <v>0.0</v>
      </c>
      <c r="F10581" s="1">
        <v>1.0</v>
      </c>
      <c r="G10581" s="1">
        <v>100.0</v>
      </c>
      <c r="H10581" s="1">
        <v>-99.0</v>
      </c>
    </row>
    <row r="10582">
      <c r="A10582" s="1" t="s">
        <v>315</v>
      </c>
      <c r="B10582" s="7" t="s">
        <v>320</v>
      </c>
      <c r="C10582" s="1" t="s">
        <v>7138</v>
      </c>
      <c r="D10582" s="8">
        <v>0.0</v>
      </c>
      <c r="E10582" s="1">
        <v>0.0</v>
      </c>
      <c r="F10582" s="1">
        <v>2.5</v>
      </c>
      <c r="G10582" s="1">
        <v>100.0</v>
      </c>
      <c r="H10582" s="1">
        <v>-97.5</v>
      </c>
    </row>
    <row r="10583">
      <c r="A10583" s="1" t="s">
        <v>315</v>
      </c>
      <c r="B10583" s="7" t="s">
        <v>320</v>
      </c>
      <c r="C10583" s="1" t="s">
        <v>10181</v>
      </c>
      <c r="D10583" s="8">
        <v>0.0</v>
      </c>
      <c r="E10583" s="1">
        <v>0.0</v>
      </c>
      <c r="F10583" s="1">
        <v>1.0</v>
      </c>
      <c r="G10583" s="1">
        <v>100.0</v>
      </c>
      <c r="H10583" s="1">
        <v>-99.0</v>
      </c>
    </row>
    <row r="10584">
      <c r="A10584" s="1" t="s">
        <v>315</v>
      </c>
      <c r="B10584" s="7" t="s">
        <v>320</v>
      </c>
      <c r="C10584" s="1" t="s">
        <v>10182</v>
      </c>
      <c r="D10584" s="8">
        <v>0.0</v>
      </c>
      <c r="E10584" s="1">
        <v>0.0</v>
      </c>
      <c r="F10584" s="1">
        <v>1.0</v>
      </c>
      <c r="G10584" s="1">
        <v>100.0</v>
      </c>
      <c r="H10584" s="1">
        <v>-99.0</v>
      </c>
    </row>
    <row r="10585">
      <c r="A10585" s="1" t="s">
        <v>315</v>
      </c>
      <c r="B10585" s="7" t="s">
        <v>320</v>
      </c>
      <c r="C10585" s="1" t="s">
        <v>2564</v>
      </c>
      <c r="D10585" s="8">
        <v>0.0</v>
      </c>
      <c r="E10585" s="1">
        <v>0.0</v>
      </c>
      <c r="F10585" s="1">
        <v>1.0</v>
      </c>
      <c r="G10585" s="1">
        <v>100.0</v>
      </c>
      <c r="H10585" s="1">
        <v>-99.0</v>
      </c>
    </row>
    <row r="10586">
      <c r="A10586" s="1" t="s">
        <v>315</v>
      </c>
      <c r="B10586" s="7" t="s">
        <v>320</v>
      </c>
      <c r="C10586" s="1" t="s">
        <v>10183</v>
      </c>
      <c r="D10586" s="8">
        <v>0.0</v>
      </c>
      <c r="E10586" s="1">
        <v>0.0</v>
      </c>
      <c r="F10586" s="1">
        <v>2.0</v>
      </c>
      <c r="G10586" s="1">
        <v>100.0</v>
      </c>
      <c r="H10586" s="1">
        <v>-98.0</v>
      </c>
    </row>
    <row r="10587">
      <c r="A10587" s="1" t="s">
        <v>315</v>
      </c>
      <c r="B10587" s="7" t="s">
        <v>320</v>
      </c>
      <c r="C10587" s="1" t="s">
        <v>10184</v>
      </c>
      <c r="D10587" s="8">
        <v>0.0</v>
      </c>
      <c r="E10587" s="1">
        <v>0.0</v>
      </c>
      <c r="F10587" s="1">
        <v>1.0</v>
      </c>
      <c r="G10587" s="1">
        <v>100.0</v>
      </c>
      <c r="H10587" s="1">
        <v>-99.0</v>
      </c>
    </row>
    <row r="10588">
      <c r="A10588" s="1" t="s">
        <v>315</v>
      </c>
      <c r="B10588" s="7" t="s">
        <v>320</v>
      </c>
      <c r="C10588" s="1" t="s">
        <v>10185</v>
      </c>
      <c r="D10588" s="8">
        <v>0.0</v>
      </c>
      <c r="E10588" s="1">
        <v>0.0</v>
      </c>
      <c r="F10588" s="1">
        <v>3.0</v>
      </c>
      <c r="G10588" s="1">
        <v>100.0</v>
      </c>
      <c r="H10588" s="1">
        <v>-97.0</v>
      </c>
    </row>
    <row r="10589">
      <c r="A10589" s="1" t="s">
        <v>315</v>
      </c>
      <c r="B10589" s="7" t="s">
        <v>320</v>
      </c>
      <c r="C10589" s="1" t="s">
        <v>10186</v>
      </c>
      <c r="D10589" s="8">
        <v>0.0</v>
      </c>
      <c r="E10589" s="1">
        <v>0.0</v>
      </c>
      <c r="F10589" s="1">
        <v>12.0</v>
      </c>
      <c r="G10589" s="1">
        <v>100.0</v>
      </c>
      <c r="H10589" s="1">
        <v>-88.0</v>
      </c>
    </row>
    <row r="10590">
      <c r="A10590" s="1" t="s">
        <v>315</v>
      </c>
      <c r="B10590" s="7" t="s">
        <v>320</v>
      </c>
      <c r="C10590" s="1" t="s">
        <v>10187</v>
      </c>
      <c r="D10590" s="8">
        <v>0.0</v>
      </c>
      <c r="E10590" s="1">
        <v>0.0</v>
      </c>
      <c r="F10590" s="1">
        <v>1.0</v>
      </c>
      <c r="G10590" s="1">
        <v>100.0</v>
      </c>
      <c r="H10590" s="1">
        <v>-99.0</v>
      </c>
    </row>
    <row r="10591">
      <c r="A10591" s="1" t="s">
        <v>315</v>
      </c>
      <c r="B10591" s="7" t="s">
        <v>320</v>
      </c>
      <c r="C10591" s="1" t="s">
        <v>10188</v>
      </c>
      <c r="D10591" s="8">
        <v>0.0</v>
      </c>
      <c r="E10591" s="1">
        <v>0.0</v>
      </c>
      <c r="F10591" s="1">
        <v>2.0</v>
      </c>
      <c r="G10591" s="1">
        <v>2.0</v>
      </c>
      <c r="H10591" s="1">
        <v>0.0</v>
      </c>
    </row>
    <row r="10592">
      <c r="A10592" s="1" t="s">
        <v>315</v>
      </c>
      <c r="B10592" s="7" t="s">
        <v>320</v>
      </c>
      <c r="C10592" s="1" t="s">
        <v>10189</v>
      </c>
      <c r="D10592" s="8">
        <v>0.0</v>
      </c>
      <c r="E10592" s="1">
        <v>0.0</v>
      </c>
      <c r="F10592" s="1">
        <v>1.0</v>
      </c>
      <c r="G10592" s="1">
        <v>100.0</v>
      </c>
      <c r="H10592" s="1">
        <v>-99.0</v>
      </c>
    </row>
    <row r="10593">
      <c r="A10593" s="1" t="s">
        <v>315</v>
      </c>
      <c r="B10593" s="7" t="s">
        <v>320</v>
      </c>
      <c r="C10593" s="1" t="s">
        <v>3433</v>
      </c>
      <c r="D10593" s="8">
        <v>0.0</v>
      </c>
      <c r="E10593" s="1">
        <v>0.0</v>
      </c>
      <c r="F10593" s="1">
        <v>1.0</v>
      </c>
      <c r="G10593" s="1">
        <v>2.0</v>
      </c>
      <c r="H10593" s="1">
        <v>-1.0</v>
      </c>
    </row>
    <row r="10594">
      <c r="A10594" s="1" t="s">
        <v>315</v>
      </c>
      <c r="B10594" s="7" t="s">
        <v>320</v>
      </c>
      <c r="C10594" s="1" t="s">
        <v>10190</v>
      </c>
      <c r="D10594" s="8">
        <v>0.0</v>
      </c>
      <c r="E10594" s="1">
        <v>0.0</v>
      </c>
      <c r="F10594" s="1">
        <v>1.0</v>
      </c>
      <c r="G10594" s="1">
        <v>100.0</v>
      </c>
      <c r="H10594" s="1">
        <v>-99.0</v>
      </c>
    </row>
    <row r="10595">
      <c r="A10595" s="1" t="s">
        <v>315</v>
      </c>
      <c r="B10595" s="7" t="s">
        <v>320</v>
      </c>
      <c r="C10595" s="1" t="s">
        <v>9210</v>
      </c>
      <c r="D10595" s="8">
        <v>0.0</v>
      </c>
      <c r="E10595" s="1">
        <v>0.0</v>
      </c>
      <c r="F10595" s="1">
        <v>1.0</v>
      </c>
      <c r="G10595" s="1">
        <v>100.0</v>
      </c>
      <c r="H10595" s="1">
        <v>-99.0</v>
      </c>
    </row>
    <row r="10596">
      <c r="A10596" s="1" t="s">
        <v>315</v>
      </c>
      <c r="B10596" s="7" t="s">
        <v>320</v>
      </c>
      <c r="C10596" s="1" t="s">
        <v>9208</v>
      </c>
      <c r="D10596" s="8">
        <v>0.0</v>
      </c>
      <c r="E10596" s="1">
        <v>0.0</v>
      </c>
      <c r="F10596" s="1">
        <v>1.0</v>
      </c>
      <c r="G10596" s="1">
        <v>100.0</v>
      </c>
      <c r="H10596" s="1">
        <v>-99.0</v>
      </c>
    </row>
    <row r="10597">
      <c r="A10597" s="1" t="s">
        <v>315</v>
      </c>
      <c r="B10597" s="7" t="s">
        <v>320</v>
      </c>
      <c r="C10597" s="1" t="s">
        <v>10191</v>
      </c>
      <c r="D10597" s="8">
        <v>0.0</v>
      </c>
      <c r="E10597" s="1">
        <v>0.0</v>
      </c>
      <c r="F10597" s="1">
        <v>1.0</v>
      </c>
      <c r="G10597" s="1">
        <v>100.0</v>
      </c>
      <c r="H10597" s="1">
        <v>-99.0</v>
      </c>
    </row>
    <row r="10598">
      <c r="A10598" s="1" t="s">
        <v>315</v>
      </c>
      <c r="B10598" s="7" t="s">
        <v>320</v>
      </c>
      <c r="C10598" s="1" t="s">
        <v>10192</v>
      </c>
      <c r="D10598" s="8">
        <v>0.0</v>
      </c>
      <c r="E10598" s="1">
        <v>0.0</v>
      </c>
      <c r="F10598" s="1">
        <v>1.0</v>
      </c>
      <c r="G10598" s="1">
        <v>100.0</v>
      </c>
      <c r="H10598" s="1">
        <v>-99.0</v>
      </c>
    </row>
    <row r="10599">
      <c r="A10599" s="1" t="s">
        <v>315</v>
      </c>
      <c r="B10599" s="7" t="s">
        <v>320</v>
      </c>
      <c r="C10599" s="1" t="s">
        <v>10193</v>
      </c>
      <c r="D10599" s="8">
        <v>0.0</v>
      </c>
      <c r="E10599" s="1">
        <v>0.0</v>
      </c>
      <c r="F10599" s="1">
        <v>2.0</v>
      </c>
      <c r="G10599" s="1">
        <v>100.0</v>
      </c>
      <c r="H10599" s="1">
        <v>-98.0</v>
      </c>
    </row>
    <row r="10600">
      <c r="A10600" s="1" t="s">
        <v>315</v>
      </c>
      <c r="B10600" s="7" t="s">
        <v>320</v>
      </c>
      <c r="C10600" s="1" t="s">
        <v>10194</v>
      </c>
      <c r="D10600" s="8">
        <v>0.0</v>
      </c>
      <c r="E10600" s="1">
        <v>0.0</v>
      </c>
      <c r="F10600" s="1">
        <v>3.0</v>
      </c>
      <c r="G10600" s="1">
        <v>100.0</v>
      </c>
      <c r="H10600" s="1">
        <v>-97.0</v>
      </c>
    </row>
    <row r="10601">
      <c r="A10601" s="1" t="s">
        <v>315</v>
      </c>
      <c r="B10601" s="7" t="s">
        <v>320</v>
      </c>
      <c r="C10601" s="1" t="s">
        <v>8904</v>
      </c>
      <c r="D10601" s="8">
        <v>0.0</v>
      </c>
      <c r="E10601" s="1">
        <v>0.0</v>
      </c>
      <c r="F10601" s="1">
        <v>1.0</v>
      </c>
      <c r="G10601" s="1">
        <v>100.0</v>
      </c>
      <c r="H10601" s="1">
        <v>-99.0</v>
      </c>
    </row>
    <row r="10602">
      <c r="A10602" s="1" t="s">
        <v>315</v>
      </c>
      <c r="B10602" s="7" t="s">
        <v>320</v>
      </c>
      <c r="C10602" s="1" t="s">
        <v>10195</v>
      </c>
      <c r="D10602" s="8">
        <v>0.0</v>
      </c>
      <c r="E10602" s="1">
        <v>0.0</v>
      </c>
      <c r="F10602" s="1">
        <v>1.0</v>
      </c>
      <c r="G10602" s="1">
        <v>100.0</v>
      </c>
      <c r="H10602" s="1">
        <v>-99.0</v>
      </c>
    </row>
    <row r="10603">
      <c r="A10603" s="1" t="s">
        <v>315</v>
      </c>
      <c r="B10603" s="7" t="s">
        <v>320</v>
      </c>
      <c r="C10603" s="1" t="s">
        <v>10196</v>
      </c>
      <c r="D10603" s="8">
        <v>0.0</v>
      </c>
      <c r="E10603" s="1">
        <v>0.0</v>
      </c>
      <c r="F10603" s="1">
        <v>1.0</v>
      </c>
      <c r="G10603" s="1">
        <v>100.0</v>
      </c>
      <c r="H10603" s="1">
        <v>-99.0</v>
      </c>
    </row>
    <row r="10604">
      <c r="A10604" s="1" t="s">
        <v>315</v>
      </c>
      <c r="B10604" s="7" t="s">
        <v>320</v>
      </c>
      <c r="C10604" s="1" t="s">
        <v>10197</v>
      </c>
      <c r="D10604" s="8">
        <v>0.0</v>
      </c>
      <c r="E10604" s="1">
        <v>0.0</v>
      </c>
      <c r="F10604" s="1">
        <v>11.0</v>
      </c>
      <c r="G10604" s="1">
        <v>100.0</v>
      </c>
      <c r="H10604" s="1">
        <v>-89.0</v>
      </c>
    </row>
    <row r="10605">
      <c r="A10605" s="1" t="s">
        <v>315</v>
      </c>
      <c r="B10605" s="7" t="s">
        <v>320</v>
      </c>
      <c r="C10605" s="1" t="s">
        <v>10198</v>
      </c>
      <c r="D10605" s="8">
        <v>0.0</v>
      </c>
      <c r="E10605" s="1">
        <v>0.0</v>
      </c>
      <c r="F10605" s="1">
        <v>1.0</v>
      </c>
      <c r="G10605" s="1">
        <v>100.0</v>
      </c>
      <c r="H10605" s="1">
        <v>-99.0</v>
      </c>
    </row>
    <row r="10606">
      <c r="A10606" s="1" t="s">
        <v>315</v>
      </c>
      <c r="B10606" s="7" t="s">
        <v>320</v>
      </c>
      <c r="C10606" s="1" t="s">
        <v>10199</v>
      </c>
      <c r="D10606" s="8">
        <v>0.0</v>
      </c>
      <c r="E10606" s="1">
        <v>0.0</v>
      </c>
      <c r="F10606" s="1">
        <v>1.0</v>
      </c>
      <c r="G10606" s="1">
        <v>100.0</v>
      </c>
      <c r="H10606" s="1">
        <v>-99.0</v>
      </c>
    </row>
    <row r="10607">
      <c r="A10607" s="1" t="s">
        <v>315</v>
      </c>
      <c r="B10607" s="7" t="s">
        <v>320</v>
      </c>
      <c r="C10607" s="1" t="s">
        <v>10200</v>
      </c>
      <c r="D10607" s="8">
        <v>0.0</v>
      </c>
      <c r="E10607" s="1">
        <v>0.0</v>
      </c>
      <c r="F10607" s="1">
        <v>2.0</v>
      </c>
      <c r="G10607" s="1">
        <v>100.0</v>
      </c>
      <c r="H10607" s="1">
        <v>-98.0</v>
      </c>
    </row>
    <row r="10608">
      <c r="A10608" s="1" t="s">
        <v>315</v>
      </c>
      <c r="B10608" s="7" t="s">
        <v>320</v>
      </c>
      <c r="C10608" s="1" t="s">
        <v>10201</v>
      </c>
      <c r="D10608" s="8">
        <v>0.0</v>
      </c>
      <c r="E10608" s="1">
        <v>0.0</v>
      </c>
      <c r="F10608" s="1">
        <v>2.0</v>
      </c>
      <c r="G10608" s="1">
        <v>100.0</v>
      </c>
      <c r="H10608" s="1">
        <v>-98.0</v>
      </c>
    </row>
    <row r="10609">
      <c r="A10609" s="1" t="s">
        <v>315</v>
      </c>
      <c r="B10609" s="7" t="s">
        <v>320</v>
      </c>
      <c r="C10609" s="1" t="s">
        <v>10202</v>
      </c>
      <c r="D10609" s="8">
        <v>0.0</v>
      </c>
      <c r="E10609" s="1">
        <v>0.0</v>
      </c>
      <c r="F10609" s="1">
        <v>1.0</v>
      </c>
      <c r="G10609" s="1">
        <v>100.0</v>
      </c>
      <c r="H10609" s="1">
        <v>-99.0</v>
      </c>
    </row>
    <row r="10610">
      <c r="A10610" s="1" t="s">
        <v>315</v>
      </c>
      <c r="B10610" s="7" t="s">
        <v>320</v>
      </c>
      <c r="C10610" s="1" t="s">
        <v>8944</v>
      </c>
      <c r="D10610" s="8">
        <v>0.0</v>
      </c>
      <c r="E10610" s="1">
        <v>0.0</v>
      </c>
      <c r="F10610" s="1">
        <v>2.8</v>
      </c>
      <c r="G10610" s="1">
        <v>100.0</v>
      </c>
      <c r="H10610" s="1">
        <v>-97.2</v>
      </c>
    </row>
    <row r="10611">
      <c r="A10611" s="1" t="s">
        <v>315</v>
      </c>
      <c r="B10611" s="7" t="s">
        <v>320</v>
      </c>
      <c r="C10611" s="1" t="s">
        <v>10203</v>
      </c>
      <c r="D10611" s="8">
        <v>0.0</v>
      </c>
      <c r="E10611" s="1">
        <v>0.0</v>
      </c>
      <c r="F10611" s="1">
        <v>1.0</v>
      </c>
      <c r="G10611" s="1">
        <v>100.0</v>
      </c>
      <c r="H10611" s="1">
        <v>-99.0</v>
      </c>
    </row>
    <row r="10612">
      <c r="A10612" s="1" t="s">
        <v>315</v>
      </c>
      <c r="B10612" s="7" t="s">
        <v>320</v>
      </c>
      <c r="C10612" s="1" t="s">
        <v>2551</v>
      </c>
      <c r="D10612" s="8">
        <v>0.0</v>
      </c>
      <c r="E10612" s="1">
        <v>0.0</v>
      </c>
      <c r="F10612" s="1">
        <v>100.0</v>
      </c>
      <c r="G10612" s="1">
        <v>1.5</v>
      </c>
      <c r="H10612" s="1">
        <v>98.5</v>
      </c>
    </row>
    <row r="10613">
      <c r="A10613" s="1" t="s">
        <v>315</v>
      </c>
      <c r="B10613" s="7" t="s">
        <v>320</v>
      </c>
      <c r="C10613" s="1" t="s">
        <v>6770</v>
      </c>
      <c r="D10613" s="8">
        <v>0.0</v>
      </c>
      <c r="E10613" s="1">
        <v>0.0</v>
      </c>
      <c r="F10613" s="1">
        <v>100.0</v>
      </c>
      <c r="G10613" s="1">
        <v>3.0</v>
      </c>
      <c r="H10613" s="1">
        <v>97.0</v>
      </c>
    </row>
    <row r="10614">
      <c r="A10614" s="1" t="s">
        <v>315</v>
      </c>
      <c r="B10614" s="7" t="s">
        <v>320</v>
      </c>
      <c r="C10614" s="1" t="s">
        <v>10204</v>
      </c>
      <c r="D10614" s="8">
        <v>0.0</v>
      </c>
      <c r="E10614" s="1">
        <v>0.0</v>
      </c>
      <c r="F10614" s="1">
        <v>100.0</v>
      </c>
      <c r="G10614" s="1">
        <v>3.0</v>
      </c>
      <c r="H10614" s="1">
        <v>97.0</v>
      </c>
    </row>
    <row r="10615">
      <c r="A10615" s="1" t="s">
        <v>315</v>
      </c>
      <c r="B10615" s="7" t="s">
        <v>320</v>
      </c>
      <c r="C10615" s="1" t="s">
        <v>10205</v>
      </c>
      <c r="D10615" s="8">
        <v>0.0</v>
      </c>
      <c r="E10615" s="1">
        <v>0.0</v>
      </c>
      <c r="F10615" s="1">
        <v>100.0</v>
      </c>
      <c r="G10615" s="1">
        <v>2.0</v>
      </c>
      <c r="H10615" s="1">
        <v>98.0</v>
      </c>
    </row>
    <row r="10616">
      <c r="A10616" s="1" t="s">
        <v>315</v>
      </c>
      <c r="B10616" s="7" t="s">
        <v>320</v>
      </c>
      <c r="C10616" s="1" t="s">
        <v>10206</v>
      </c>
      <c r="D10616" s="8">
        <v>0.0</v>
      </c>
      <c r="E10616" s="1">
        <v>0.0</v>
      </c>
      <c r="F10616" s="1">
        <v>100.0</v>
      </c>
      <c r="G10616" s="1">
        <v>1.0</v>
      </c>
      <c r="H10616" s="1">
        <v>99.0</v>
      </c>
    </row>
    <row r="10617">
      <c r="A10617" s="1" t="s">
        <v>315</v>
      </c>
      <c r="B10617" s="7" t="s">
        <v>320</v>
      </c>
      <c r="C10617" s="1" t="s">
        <v>10207</v>
      </c>
      <c r="D10617" s="8">
        <v>0.0</v>
      </c>
      <c r="E10617" s="1">
        <v>0.0</v>
      </c>
      <c r="F10617" s="1">
        <v>100.0</v>
      </c>
      <c r="G10617" s="1">
        <v>1.0</v>
      </c>
      <c r="H10617" s="1">
        <v>99.0</v>
      </c>
    </row>
    <row r="10618">
      <c r="A10618" s="1" t="s">
        <v>315</v>
      </c>
      <c r="B10618" s="7" t="s">
        <v>320</v>
      </c>
      <c r="C10618" s="1" t="s">
        <v>10208</v>
      </c>
      <c r="D10618" s="8">
        <v>0.0</v>
      </c>
      <c r="E10618" s="1">
        <v>0.0</v>
      </c>
      <c r="F10618" s="1">
        <v>100.0</v>
      </c>
      <c r="G10618" s="1">
        <v>1.0</v>
      </c>
      <c r="H10618" s="1">
        <v>99.0</v>
      </c>
    </row>
    <row r="10619">
      <c r="A10619" s="1" t="s">
        <v>315</v>
      </c>
      <c r="B10619" s="7" t="s">
        <v>320</v>
      </c>
      <c r="C10619" s="1" t="s">
        <v>10209</v>
      </c>
      <c r="D10619" s="8">
        <v>0.0</v>
      </c>
      <c r="E10619" s="1">
        <v>0.0</v>
      </c>
      <c r="F10619" s="1">
        <v>100.0</v>
      </c>
      <c r="G10619" s="1">
        <v>4.0</v>
      </c>
      <c r="H10619" s="1">
        <v>96.0</v>
      </c>
    </row>
    <row r="10620">
      <c r="A10620" s="1" t="s">
        <v>315</v>
      </c>
      <c r="B10620" s="7" t="s">
        <v>320</v>
      </c>
      <c r="C10620" s="1" t="s">
        <v>10210</v>
      </c>
      <c r="D10620" s="8">
        <v>0.0</v>
      </c>
      <c r="E10620" s="1">
        <v>0.0</v>
      </c>
      <c r="F10620" s="1">
        <v>100.0</v>
      </c>
      <c r="G10620" s="1">
        <v>1.0</v>
      </c>
      <c r="H10620" s="1">
        <v>99.0</v>
      </c>
    </row>
    <row r="10621">
      <c r="A10621" s="1" t="s">
        <v>315</v>
      </c>
      <c r="B10621" s="7" t="s">
        <v>320</v>
      </c>
      <c r="C10621" s="1" t="s">
        <v>10211</v>
      </c>
      <c r="D10621" s="8">
        <v>0.0</v>
      </c>
      <c r="E10621" s="1">
        <v>0.0</v>
      </c>
      <c r="F10621" s="1">
        <v>100.0</v>
      </c>
      <c r="G10621" s="1">
        <v>1.0</v>
      </c>
      <c r="H10621" s="1">
        <v>99.0</v>
      </c>
    </row>
    <row r="10622">
      <c r="A10622" s="1" t="s">
        <v>315</v>
      </c>
      <c r="B10622" s="7" t="s">
        <v>320</v>
      </c>
      <c r="C10622" s="1" t="s">
        <v>10212</v>
      </c>
      <c r="D10622" s="8">
        <v>0.0</v>
      </c>
      <c r="E10622" s="1">
        <v>0.0</v>
      </c>
      <c r="F10622" s="1">
        <v>100.0</v>
      </c>
      <c r="G10622" s="1">
        <v>1.0</v>
      </c>
      <c r="H10622" s="1">
        <v>99.0</v>
      </c>
    </row>
    <row r="10623">
      <c r="A10623" s="1" t="s">
        <v>315</v>
      </c>
      <c r="B10623" s="7" t="s">
        <v>320</v>
      </c>
      <c r="C10623" s="1" t="s">
        <v>10213</v>
      </c>
      <c r="D10623" s="8">
        <v>0.0</v>
      </c>
      <c r="E10623" s="1">
        <v>0.0</v>
      </c>
      <c r="F10623" s="1">
        <v>100.0</v>
      </c>
      <c r="G10623" s="1">
        <v>5.0</v>
      </c>
      <c r="H10623" s="1">
        <v>95.0</v>
      </c>
    </row>
    <row r="10624">
      <c r="A10624" s="1" t="s">
        <v>315</v>
      </c>
      <c r="B10624" s="7" t="s">
        <v>320</v>
      </c>
      <c r="C10624" s="1" t="s">
        <v>10214</v>
      </c>
      <c r="D10624" s="8">
        <v>0.0</v>
      </c>
      <c r="E10624" s="1">
        <v>0.0</v>
      </c>
      <c r="F10624" s="1">
        <v>100.0</v>
      </c>
      <c r="G10624" s="1">
        <v>1.0</v>
      </c>
      <c r="H10624" s="1">
        <v>99.0</v>
      </c>
    </row>
    <row r="10625">
      <c r="A10625" s="1" t="s">
        <v>315</v>
      </c>
      <c r="B10625" s="7" t="s">
        <v>320</v>
      </c>
      <c r="C10625" s="1" t="s">
        <v>10215</v>
      </c>
      <c r="D10625" s="8">
        <v>0.0</v>
      </c>
      <c r="E10625" s="1">
        <v>0.0</v>
      </c>
      <c r="F10625" s="1">
        <v>100.0</v>
      </c>
      <c r="G10625" s="1">
        <v>12.0</v>
      </c>
      <c r="H10625" s="1">
        <v>88.0</v>
      </c>
    </row>
    <row r="10626">
      <c r="A10626" s="1" t="s">
        <v>315</v>
      </c>
      <c r="B10626" s="7" t="s">
        <v>320</v>
      </c>
      <c r="C10626" s="1" t="s">
        <v>10216</v>
      </c>
      <c r="D10626" s="8">
        <v>0.0</v>
      </c>
      <c r="E10626" s="1">
        <v>0.0</v>
      </c>
      <c r="F10626" s="1">
        <v>100.0</v>
      </c>
      <c r="G10626" s="1">
        <v>1.0</v>
      </c>
      <c r="H10626" s="1">
        <v>99.0</v>
      </c>
    </row>
    <row r="10627">
      <c r="A10627" s="1" t="s">
        <v>315</v>
      </c>
      <c r="B10627" s="7" t="s">
        <v>320</v>
      </c>
      <c r="C10627" s="1" t="s">
        <v>9217</v>
      </c>
      <c r="D10627" s="8">
        <v>0.0</v>
      </c>
      <c r="E10627" s="1">
        <v>0.0</v>
      </c>
      <c r="F10627" s="1">
        <v>100.0</v>
      </c>
      <c r="G10627" s="1">
        <v>2.0</v>
      </c>
      <c r="H10627" s="1">
        <v>98.0</v>
      </c>
    </row>
    <row r="10628">
      <c r="A10628" s="1" t="s">
        <v>315</v>
      </c>
      <c r="B10628" s="7" t="s">
        <v>320</v>
      </c>
      <c r="C10628" s="1" t="s">
        <v>10217</v>
      </c>
      <c r="D10628" s="8">
        <v>0.0</v>
      </c>
      <c r="E10628" s="1">
        <v>0.0</v>
      </c>
      <c r="F10628" s="1">
        <v>100.0</v>
      </c>
      <c r="G10628" s="1">
        <v>3.0</v>
      </c>
      <c r="H10628" s="1">
        <v>97.0</v>
      </c>
    </row>
    <row r="10629">
      <c r="A10629" s="1" t="s">
        <v>315</v>
      </c>
      <c r="B10629" s="7" t="s">
        <v>321</v>
      </c>
      <c r="C10629" s="1" t="s">
        <v>10218</v>
      </c>
      <c r="D10629" s="8">
        <v>2.0</v>
      </c>
      <c r="E10629" s="1">
        <v>5.0</v>
      </c>
      <c r="F10629" s="1">
        <v>8.4</v>
      </c>
      <c r="G10629" s="1">
        <v>5.7</v>
      </c>
      <c r="H10629" s="1">
        <v>2.7</v>
      </c>
    </row>
    <row r="10630">
      <c r="A10630" s="1" t="s">
        <v>315</v>
      </c>
      <c r="B10630" s="7" t="s">
        <v>321</v>
      </c>
      <c r="C10630" s="1" t="s">
        <v>10219</v>
      </c>
      <c r="D10630" s="8">
        <v>1.0</v>
      </c>
      <c r="E10630" s="1">
        <v>1.0</v>
      </c>
      <c r="F10630" s="1">
        <v>6.7</v>
      </c>
      <c r="G10630" s="1">
        <v>2.5</v>
      </c>
      <c r="H10630" s="1">
        <v>4.2</v>
      </c>
    </row>
    <row r="10631">
      <c r="A10631" s="1" t="s">
        <v>315</v>
      </c>
      <c r="B10631" s="7" t="s">
        <v>321</v>
      </c>
      <c r="C10631" s="1" t="s">
        <v>10220</v>
      </c>
      <c r="D10631" s="8">
        <v>0.0</v>
      </c>
      <c r="E10631" s="1">
        <v>0.0</v>
      </c>
      <c r="F10631" s="1">
        <v>7.0</v>
      </c>
      <c r="G10631" s="1">
        <v>9.0</v>
      </c>
      <c r="H10631" s="1">
        <v>-2.0</v>
      </c>
    </row>
    <row r="10632">
      <c r="A10632" s="1" t="s">
        <v>315</v>
      </c>
      <c r="B10632" s="7" t="s">
        <v>321</v>
      </c>
      <c r="C10632" s="1" t="s">
        <v>10221</v>
      </c>
      <c r="D10632" s="8">
        <v>0.0</v>
      </c>
      <c r="E10632" s="1">
        <v>8.0</v>
      </c>
      <c r="F10632" s="1">
        <v>7.0</v>
      </c>
      <c r="G10632" s="1">
        <v>3.5</v>
      </c>
      <c r="H10632" s="1">
        <v>3.5</v>
      </c>
    </row>
    <row r="10633">
      <c r="A10633" s="1" t="s">
        <v>315</v>
      </c>
      <c r="B10633" s="7" t="s">
        <v>321</v>
      </c>
      <c r="C10633" s="1" t="s">
        <v>10222</v>
      </c>
      <c r="D10633" s="8">
        <v>0.0</v>
      </c>
      <c r="E10633" s="1">
        <v>5.0</v>
      </c>
      <c r="F10633" s="1">
        <v>5.9</v>
      </c>
      <c r="G10633" s="1">
        <v>4.4</v>
      </c>
      <c r="H10633" s="1">
        <v>1.5</v>
      </c>
    </row>
    <row r="10634">
      <c r="A10634" s="1" t="s">
        <v>315</v>
      </c>
      <c r="B10634" s="7" t="s">
        <v>321</v>
      </c>
      <c r="C10634" s="1" t="s">
        <v>10223</v>
      </c>
      <c r="D10634" s="8">
        <v>0.0</v>
      </c>
      <c r="E10634" s="1">
        <v>5.0</v>
      </c>
      <c r="F10634" s="1">
        <v>8.1</v>
      </c>
      <c r="G10634" s="1">
        <v>3.5</v>
      </c>
      <c r="H10634" s="1">
        <v>4.6</v>
      </c>
    </row>
    <row r="10635">
      <c r="A10635" s="1" t="s">
        <v>315</v>
      </c>
      <c r="B10635" s="7" t="s">
        <v>321</v>
      </c>
      <c r="C10635" s="1" t="s">
        <v>10224</v>
      </c>
      <c r="D10635" s="8">
        <v>0.0</v>
      </c>
      <c r="E10635" s="1">
        <v>0.0</v>
      </c>
      <c r="F10635" s="1">
        <v>11.3</v>
      </c>
      <c r="G10635" s="1">
        <v>6.3</v>
      </c>
      <c r="H10635" s="1">
        <v>5.0</v>
      </c>
    </row>
    <row r="10636">
      <c r="A10636" s="1" t="s">
        <v>315</v>
      </c>
      <c r="B10636" s="7" t="s">
        <v>321</v>
      </c>
      <c r="C10636" s="1" t="s">
        <v>10225</v>
      </c>
      <c r="D10636" s="8">
        <v>0.0</v>
      </c>
      <c r="E10636" s="1">
        <v>0.0</v>
      </c>
      <c r="F10636" s="1">
        <v>6.3</v>
      </c>
      <c r="G10636" s="1">
        <v>5.3</v>
      </c>
      <c r="H10636" s="1">
        <v>1.0</v>
      </c>
    </row>
    <row r="10637">
      <c r="A10637" s="1" t="s">
        <v>315</v>
      </c>
      <c r="B10637" s="7" t="s">
        <v>321</v>
      </c>
      <c r="C10637" s="1" t="s">
        <v>10226</v>
      </c>
      <c r="D10637" s="8">
        <v>0.0</v>
      </c>
      <c r="E10637" s="1">
        <v>0.0</v>
      </c>
      <c r="F10637" s="1">
        <v>1.0</v>
      </c>
      <c r="G10637" s="1">
        <v>7.4</v>
      </c>
      <c r="H10637" s="1">
        <v>-6.4</v>
      </c>
    </row>
    <row r="10638">
      <c r="A10638" s="1" t="s">
        <v>315</v>
      </c>
      <c r="B10638" s="7" t="s">
        <v>321</v>
      </c>
      <c r="C10638" s="1" t="s">
        <v>10227</v>
      </c>
      <c r="D10638" s="8">
        <v>0.0</v>
      </c>
      <c r="E10638" s="1">
        <v>0.0</v>
      </c>
      <c r="F10638" s="1">
        <v>11.0</v>
      </c>
      <c r="G10638" s="1">
        <v>9.8</v>
      </c>
      <c r="H10638" s="1">
        <v>1.2</v>
      </c>
    </row>
    <row r="10639">
      <c r="A10639" s="1" t="s">
        <v>315</v>
      </c>
      <c r="B10639" s="7" t="s">
        <v>321</v>
      </c>
      <c r="C10639" s="1" t="s">
        <v>10228</v>
      </c>
      <c r="D10639" s="8">
        <v>0.0</v>
      </c>
      <c r="E10639" s="1">
        <v>0.0</v>
      </c>
      <c r="F10639" s="1">
        <v>1.0</v>
      </c>
      <c r="G10639" s="1">
        <v>1.0</v>
      </c>
      <c r="H10639" s="1">
        <v>0.0</v>
      </c>
    </row>
    <row r="10640">
      <c r="A10640" s="1" t="s">
        <v>315</v>
      </c>
      <c r="B10640" s="7" t="s">
        <v>321</v>
      </c>
      <c r="C10640" s="1" t="s">
        <v>10229</v>
      </c>
      <c r="D10640" s="8">
        <v>0.0</v>
      </c>
      <c r="E10640" s="1">
        <v>0.0</v>
      </c>
      <c r="F10640" s="1">
        <v>14.0</v>
      </c>
      <c r="G10640" s="1">
        <v>100.0</v>
      </c>
      <c r="H10640" s="1">
        <v>-86.0</v>
      </c>
    </row>
    <row r="10641">
      <c r="A10641" s="1" t="s">
        <v>315</v>
      </c>
      <c r="B10641" s="7" t="s">
        <v>321</v>
      </c>
      <c r="C10641" s="1" t="s">
        <v>10230</v>
      </c>
      <c r="D10641" s="8">
        <v>0.0</v>
      </c>
      <c r="E10641" s="1">
        <v>0.0</v>
      </c>
      <c r="F10641" s="1">
        <v>7.6</v>
      </c>
      <c r="G10641" s="1">
        <v>7.0</v>
      </c>
      <c r="H10641" s="1">
        <v>0.6</v>
      </c>
    </row>
    <row r="10642">
      <c r="A10642" s="1" t="s">
        <v>315</v>
      </c>
      <c r="B10642" s="7" t="s">
        <v>321</v>
      </c>
      <c r="C10642" s="1" t="s">
        <v>10231</v>
      </c>
      <c r="D10642" s="8">
        <v>0.0</v>
      </c>
      <c r="E10642" s="1">
        <v>0.0</v>
      </c>
      <c r="F10642" s="1">
        <v>24.7</v>
      </c>
      <c r="G10642" s="1">
        <v>4.2</v>
      </c>
      <c r="H10642" s="1">
        <v>20.5</v>
      </c>
    </row>
    <row r="10643">
      <c r="A10643" s="1" t="s">
        <v>315</v>
      </c>
      <c r="B10643" s="7" t="s">
        <v>321</v>
      </c>
      <c r="C10643" s="1" t="s">
        <v>10232</v>
      </c>
      <c r="D10643" s="8">
        <v>0.0</v>
      </c>
      <c r="E10643" s="1">
        <v>1.0</v>
      </c>
      <c r="F10643" s="1">
        <v>9.5</v>
      </c>
      <c r="G10643" s="1">
        <v>11.5</v>
      </c>
      <c r="H10643" s="1">
        <v>-2.0</v>
      </c>
    </row>
    <row r="10644">
      <c r="A10644" s="1" t="s">
        <v>315</v>
      </c>
      <c r="B10644" s="7" t="s">
        <v>321</v>
      </c>
      <c r="C10644" s="1" t="s">
        <v>10233</v>
      </c>
      <c r="D10644" s="8">
        <v>0.0</v>
      </c>
      <c r="E10644" s="1">
        <v>3.0</v>
      </c>
      <c r="F10644" s="1">
        <v>9.9</v>
      </c>
      <c r="G10644" s="1">
        <v>7.8</v>
      </c>
      <c r="H10644" s="1">
        <v>2.1</v>
      </c>
    </row>
    <row r="10645">
      <c r="A10645" s="1" t="s">
        <v>315</v>
      </c>
      <c r="B10645" s="7" t="s">
        <v>321</v>
      </c>
      <c r="C10645" s="1" t="s">
        <v>10234</v>
      </c>
      <c r="D10645" s="8">
        <v>0.0</v>
      </c>
      <c r="E10645" s="1">
        <v>2.0</v>
      </c>
      <c r="F10645" s="1">
        <v>9.7</v>
      </c>
      <c r="G10645" s="1">
        <v>5.5</v>
      </c>
      <c r="H10645" s="1">
        <v>4.1</v>
      </c>
    </row>
    <row r="10646">
      <c r="A10646" s="1" t="s">
        <v>315</v>
      </c>
      <c r="B10646" s="7" t="s">
        <v>321</v>
      </c>
      <c r="C10646" s="1" t="s">
        <v>10235</v>
      </c>
      <c r="D10646" s="8">
        <v>0.0</v>
      </c>
      <c r="E10646" s="1">
        <v>1.0</v>
      </c>
      <c r="F10646" s="1">
        <v>8.5</v>
      </c>
      <c r="G10646" s="1">
        <v>7.6</v>
      </c>
      <c r="H10646" s="1">
        <v>0.9</v>
      </c>
    </row>
    <row r="10647">
      <c r="A10647" s="1" t="s">
        <v>315</v>
      </c>
      <c r="B10647" s="7" t="s">
        <v>321</v>
      </c>
      <c r="C10647" s="1" t="s">
        <v>10236</v>
      </c>
      <c r="D10647" s="8">
        <v>0.0</v>
      </c>
      <c r="E10647" s="1">
        <v>0.0</v>
      </c>
      <c r="F10647" s="1">
        <v>1.0</v>
      </c>
      <c r="G10647" s="1">
        <v>5.3</v>
      </c>
      <c r="H10647" s="1">
        <v>-4.3</v>
      </c>
    </row>
    <row r="10648">
      <c r="A10648" s="1" t="s">
        <v>315</v>
      </c>
      <c r="B10648" s="7" t="s">
        <v>321</v>
      </c>
      <c r="C10648" s="1" t="s">
        <v>10237</v>
      </c>
      <c r="D10648" s="8">
        <v>0.0</v>
      </c>
      <c r="E10648" s="1">
        <v>0.0</v>
      </c>
      <c r="F10648" s="1">
        <v>1.0</v>
      </c>
      <c r="G10648" s="1">
        <v>1.0</v>
      </c>
      <c r="H10648" s="1">
        <v>0.0</v>
      </c>
    </row>
    <row r="10649">
      <c r="A10649" s="1" t="s">
        <v>315</v>
      </c>
      <c r="B10649" s="7" t="s">
        <v>321</v>
      </c>
      <c r="C10649" s="1" t="s">
        <v>10238</v>
      </c>
      <c r="D10649" s="8">
        <v>0.0</v>
      </c>
      <c r="E10649" s="1">
        <v>0.0</v>
      </c>
      <c r="F10649" s="1">
        <v>1.0</v>
      </c>
      <c r="G10649" s="1">
        <v>9.6</v>
      </c>
      <c r="H10649" s="1">
        <v>-8.6</v>
      </c>
    </row>
    <row r="10650">
      <c r="A10650" s="1" t="s">
        <v>315</v>
      </c>
      <c r="B10650" s="7" t="s">
        <v>321</v>
      </c>
      <c r="C10650" s="1" t="s">
        <v>10239</v>
      </c>
      <c r="D10650" s="8">
        <v>0.0</v>
      </c>
      <c r="E10650" s="1">
        <v>0.0</v>
      </c>
      <c r="F10650" s="1">
        <v>24.0</v>
      </c>
      <c r="G10650" s="1">
        <v>14.0</v>
      </c>
      <c r="H10650" s="1">
        <v>10.0</v>
      </c>
    </row>
    <row r="10651">
      <c r="A10651" s="1" t="s">
        <v>315</v>
      </c>
      <c r="B10651" s="7" t="s">
        <v>321</v>
      </c>
      <c r="C10651" s="1" t="s">
        <v>10240</v>
      </c>
      <c r="D10651" s="8">
        <v>0.0</v>
      </c>
      <c r="E10651" s="1">
        <v>0.0</v>
      </c>
      <c r="F10651" s="1">
        <v>100.0</v>
      </c>
      <c r="G10651" s="1">
        <v>5.8</v>
      </c>
      <c r="H10651" s="1">
        <v>94.3</v>
      </c>
    </row>
    <row r="10652">
      <c r="A10652" s="1" t="s">
        <v>315</v>
      </c>
      <c r="B10652" s="7" t="s">
        <v>321</v>
      </c>
      <c r="C10652" s="1" t="s">
        <v>10241</v>
      </c>
      <c r="D10652" s="8">
        <v>0.0</v>
      </c>
      <c r="E10652" s="1">
        <v>0.0</v>
      </c>
      <c r="F10652" s="1">
        <v>100.0</v>
      </c>
      <c r="G10652" s="1">
        <v>10.0</v>
      </c>
      <c r="H10652" s="1">
        <v>90.0</v>
      </c>
    </row>
    <row r="10653">
      <c r="A10653" s="1" t="s">
        <v>315</v>
      </c>
      <c r="B10653" s="7" t="s">
        <v>321</v>
      </c>
      <c r="C10653" s="1" t="s">
        <v>10242</v>
      </c>
      <c r="D10653" s="8">
        <v>0.0</v>
      </c>
      <c r="E10653" s="1">
        <v>0.0</v>
      </c>
      <c r="F10653" s="1">
        <v>100.0</v>
      </c>
      <c r="G10653" s="1">
        <v>5.1</v>
      </c>
      <c r="H10653" s="1">
        <v>94.9</v>
      </c>
    </row>
    <row r="10654">
      <c r="A10654" s="1" t="s">
        <v>315</v>
      </c>
      <c r="B10654" s="7" t="s">
        <v>321</v>
      </c>
      <c r="C10654" s="1" t="s">
        <v>10243</v>
      </c>
      <c r="D10654" s="8">
        <v>0.0</v>
      </c>
      <c r="E10654" s="1">
        <v>0.0</v>
      </c>
      <c r="F10654" s="1">
        <v>100.0</v>
      </c>
      <c r="G10654" s="1">
        <v>16.0</v>
      </c>
      <c r="H10654" s="1">
        <v>84.0</v>
      </c>
    </row>
    <row r="10655">
      <c r="A10655" s="1" t="s">
        <v>323</v>
      </c>
      <c r="B10655" s="7" t="s">
        <v>322</v>
      </c>
      <c r="C10655" s="1" t="s">
        <v>10244</v>
      </c>
      <c r="D10655" s="8">
        <v>1.0</v>
      </c>
      <c r="E10655" s="1">
        <v>0.0</v>
      </c>
      <c r="F10655" s="1">
        <v>3.5</v>
      </c>
      <c r="G10655" s="1">
        <v>100.0</v>
      </c>
      <c r="H10655" s="1">
        <v>-96.5</v>
      </c>
    </row>
    <row r="10656">
      <c r="A10656" s="1" t="s">
        <v>323</v>
      </c>
      <c r="B10656" s="7" t="s">
        <v>322</v>
      </c>
      <c r="C10656" s="1" t="s">
        <v>6386</v>
      </c>
      <c r="D10656" s="8">
        <v>1.0</v>
      </c>
      <c r="E10656" s="1">
        <v>0.0</v>
      </c>
      <c r="F10656" s="1">
        <v>3.0</v>
      </c>
      <c r="G10656" s="1">
        <v>100.0</v>
      </c>
      <c r="H10656" s="1">
        <v>-97.0</v>
      </c>
    </row>
    <row r="10657">
      <c r="A10657" s="1" t="s">
        <v>323</v>
      </c>
      <c r="B10657" s="7" t="s">
        <v>322</v>
      </c>
      <c r="C10657" s="1" t="s">
        <v>10245</v>
      </c>
      <c r="D10657" s="8">
        <v>1.0</v>
      </c>
      <c r="E10657" s="1">
        <v>0.0</v>
      </c>
      <c r="F10657" s="1">
        <v>10.2</v>
      </c>
      <c r="G10657" s="1">
        <v>100.0</v>
      </c>
      <c r="H10657" s="1">
        <v>-89.8</v>
      </c>
    </row>
    <row r="10658">
      <c r="A10658" s="1" t="s">
        <v>323</v>
      </c>
      <c r="B10658" s="7" t="s">
        <v>322</v>
      </c>
      <c r="C10658" s="1" t="s">
        <v>10051</v>
      </c>
      <c r="D10658" s="8">
        <v>1.0</v>
      </c>
      <c r="E10658" s="1">
        <v>0.0</v>
      </c>
      <c r="F10658" s="1">
        <v>9.9</v>
      </c>
      <c r="G10658" s="1">
        <v>100.0</v>
      </c>
      <c r="H10658" s="1">
        <v>-90.1</v>
      </c>
    </row>
    <row r="10659">
      <c r="A10659" s="1" t="s">
        <v>323</v>
      </c>
      <c r="B10659" s="7" t="s">
        <v>322</v>
      </c>
      <c r="C10659" s="1" t="s">
        <v>10246</v>
      </c>
      <c r="D10659" s="8">
        <v>0.0</v>
      </c>
      <c r="E10659" s="1">
        <v>0.0</v>
      </c>
      <c r="F10659" s="1">
        <v>1.0</v>
      </c>
      <c r="G10659" s="1">
        <v>100.0</v>
      </c>
      <c r="H10659" s="1">
        <v>-99.0</v>
      </c>
    </row>
    <row r="10660">
      <c r="A10660" s="1" t="s">
        <v>323</v>
      </c>
      <c r="B10660" s="7" t="s">
        <v>322</v>
      </c>
      <c r="C10660" s="1" t="s">
        <v>10247</v>
      </c>
      <c r="D10660" s="8">
        <v>0.0</v>
      </c>
      <c r="E10660" s="1">
        <v>0.0</v>
      </c>
      <c r="F10660" s="1">
        <v>9.0</v>
      </c>
      <c r="G10660" s="1">
        <v>100.0</v>
      </c>
      <c r="H10660" s="1">
        <v>-91.0</v>
      </c>
    </row>
    <row r="10661">
      <c r="A10661" s="1" t="s">
        <v>323</v>
      </c>
      <c r="B10661" s="7" t="s">
        <v>322</v>
      </c>
      <c r="C10661" s="1" t="s">
        <v>10248</v>
      </c>
      <c r="D10661" s="8">
        <v>0.0</v>
      </c>
      <c r="E10661" s="1">
        <v>0.0</v>
      </c>
      <c r="F10661" s="1">
        <v>24.1</v>
      </c>
      <c r="G10661" s="1">
        <v>100.0</v>
      </c>
      <c r="H10661" s="1">
        <v>-75.9</v>
      </c>
    </row>
    <row r="10662">
      <c r="A10662" s="1" t="s">
        <v>323</v>
      </c>
      <c r="B10662" s="7" t="s">
        <v>322</v>
      </c>
      <c r="C10662" s="1" t="s">
        <v>10249</v>
      </c>
      <c r="D10662" s="8">
        <v>0.0</v>
      </c>
      <c r="E10662" s="1">
        <v>0.0</v>
      </c>
      <c r="F10662" s="1">
        <v>13.8</v>
      </c>
      <c r="G10662" s="1">
        <v>7.1</v>
      </c>
      <c r="H10662" s="1">
        <v>6.7</v>
      </c>
    </row>
    <row r="10663">
      <c r="A10663" s="1" t="s">
        <v>323</v>
      </c>
      <c r="B10663" s="7" t="s">
        <v>322</v>
      </c>
      <c r="C10663" s="1" t="s">
        <v>10055</v>
      </c>
      <c r="D10663" s="8">
        <v>0.0</v>
      </c>
      <c r="E10663" s="1">
        <v>0.0</v>
      </c>
      <c r="F10663" s="1">
        <v>86.0</v>
      </c>
      <c r="G10663" s="1">
        <v>26.9</v>
      </c>
      <c r="H10663" s="1">
        <v>59.1</v>
      </c>
    </row>
    <row r="10664">
      <c r="A10664" s="1" t="s">
        <v>323</v>
      </c>
      <c r="B10664" s="7" t="s">
        <v>322</v>
      </c>
      <c r="C10664" s="1" t="s">
        <v>10250</v>
      </c>
      <c r="D10664" s="8">
        <v>0.0</v>
      </c>
      <c r="E10664" s="1">
        <v>0.0</v>
      </c>
      <c r="F10664" s="1">
        <v>8.0</v>
      </c>
      <c r="G10664" s="1">
        <v>30.3</v>
      </c>
      <c r="H10664" s="1">
        <v>-22.3</v>
      </c>
    </row>
    <row r="10665">
      <c r="A10665" s="1" t="s">
        <v>323</v>
      </c>
      <c r="B10665" s="7" t="s">
        <v>322</v>
      </c>
      <c r="C10665" s="1" t="s">
        <v>10047</v>
      </c>
      <c r="D10665" s="8">
        <v>0.0</v>
      </c>
      <c r="E10665" s="1">
        <v>0.0</v>
      </c>
      <c r="F10665" s="1">
        <v>11.3</v>
      </c>
      <c r="G10665" s="1">
        <v>45.5</v>
      </c>
      <c r="H10665" s="1">
        <v>-34.3</v>
      </c>
    </row>
    <row r="10666">
      <c r="A10666" s="1" t="s">
        <v>323</v>
      </c>
      <c r="B10666" s="7" t="s">
        <v>322</v>
      </c>
      <c r="C10666" s="1" t="s">
        <v>10251</v>
      </c>
      <c r="D10666" s="8">
        <v>0.0</v>
      </c>
      <c r="E10666" s="1">
        <v>0.0</v>
      </c>
      <c r="F10666" s="1">
        <v>6.7</v>
      </c>
      <c r="G10666" s="1">
        <v>8.6</v>
      </c>
      <c r="H10666" s="1">
        <v>-1.9</v>
      </c>
    </row>
    <row r="10667">
      <c r="A10667" s="1" t="s">
        <v>323</v>
      </c>
      <c r="B10667" s="7" t="s">
        <v>322</v>
      </c>
      <c r="C10667" s="1" t="s">
        <v>10252</v>
      </c>
      <c r="D10667" s="8">
        <v>0.0</v>
      </c>
      <c r="E10667" s="1">
        <v>0.0</v>
      </c>
      <c r="F10667" s="1">
        <v>41.0</v>
      </c>
      <c r="G10667" s="1">
        <v>100.0</v>
      </c>
      <c r="H10667" s="1">
        <v>-59.0</v>
      </c>
    </row>
    <row r="10668">
      <c r="A10668" s="1" t="s">
        <v>323</v>
      </c>
      <c r="B10668" s="7" t="s">
        <v>322</v>
      </c>
      <c r="C10668" s="1" t="s">
        <v>10253</v>
      </c>
      <c r="D10668" s="8">
        <v>0.0</v>
      </c>
      <c r="E10668" s="1">
        <v>0.0</v>
      </c>
      <c r="F10668" s="1">
        <v>1.0</v>
      </c>
      <c r="G10668" s="1">
        <v>100.0</v>
      </c>
      <c r="H10668" s="1">
        <v>-99.0</v>
      </c>
    </row>
    <row r="10669">
      <c r="A10669" s="1" t="s">
        <v>323</v>
      </c>
      <c r="B10669" s="7" t="s">
        <v>322</v>
      </c>
      <c r="C10669" s="1" t="s">
        <v>10254</v>
      </c>
      <c r="D10669" s="8">
        <v>0.0</v>
      </c>
      <c r="E10669" s="1">
        <v>0.0</v>
      </c>
      <c r="F10669" s="1">
        <v>10.0</v>
      </c>
      <c r="G10669" s="1">
        <v>100.0</v>
      </c>
      <c r="H10669" s="1">
        <v>-90.0</v>
      </c>
    </row>
    <row r="10670">
      <c r="A10670" s="1" t="s">
        <v>323</v>
      </c>
      <c r="B10670" s="7" t="s">
        <v>322</v>
      </c>
      <c r="C10670" s="1" t="s">
        <v>10255</v>
      </c>
      <c r="D10670" s="8">
        <v>0.0</v>
      </c>
      <c r="E10670" s="1">
        <v>0.0</v>
      </c>
      <c r="F10670" s="1">
        <v>1.0</v>
      </c>
      <c r="G10670" s="1">
        <v>100.0</v>
      </c>
      <c r="H10670" s="1">
        <v>-99.0</v>
      </c>
    </row>
    <row r="10671">
      <c r="A10671" s="1" t="s">
        <v>323</v>
      </c>
      <c r="B10671" s="7" t="s">
        <v>322</v>
      </c>
      <c r="C10671" s="1" t="s">
        <v>10054</v>
      </c>
      <c r="D10671" s="8">
        <v>0.0</v>
      </c>
      <c r="E10671" s="1">
        <v>0.0</v>
      </c>
      <c r="F10671" s="1">
        <v>43.0</v>
      </c>
      <c r="G10671" s="1">
        <v>29.8</v>
      </c>
      <c r="H10671" s="1">
        <v>13.2</v>
      </c>
    </row>
    <row r="10672">
      <c r="A10672" s="1" t="s">
        <v>323</v>
      </c>
      <c r="B10672" s="7" t="s">
        <v>322</v>
      </c>
      <c r="C10672" s="1" t="s">
        <v>10256</v>
      </c>
      <c r="D10672" s="8">
        <v>0.0</v>
      </c>
      <c r="E10672" s="1">
        <v>0.0</v>
      </c>
      <c r="F10672" s="1">
        <v>1.0</v>
      </c>
      <c r="G10672" s="1">
        <v>100.0</v>
      </c>
      <c r="H10672" s="1">
        <v>-99.0</v>
      </c>
    </row>
    <row r="10673">
      <c r="A10673" s="1" t="s">
        <v>323</v>
      </c>
      <c r="B10673" s="7" t="s">
        <v>322</v>
      </c>
      <c r="C10673" s="1" t="s">
        <v>10257</v>
      </c>
      <c r="D10673" s="8">
        <v>0.0</v>
      </c>
      <c r="E10673" s="1">
        <v>0.0</v>
      </c>
      <c r="F10673" s="1">
        <v>1.0</v>
      </c>
      <c r="G10673" s="1">
        <v>100.0</v>
      </c>
      <c r="H10673" s="1">
        <v>-99.0</v>
      </c>
    </row>
    <row r="10674">
      <c r="A10674" s="1" t="s">
        <v>323</v>
      </c>
      <c r="B10674" s="7" t="s">
        <v>322</v>
      </c>
      <c r="C10674" s="1" t="s">
        <v>10258</v>
      </c>
      <c r="D10674" s="8">
        <v>0.0</v>
      </c>
      <c r="E10674" s="1">
        <v>0.0</v>
      </c>
      <c r="F10674" s="1">
        <v>13.5</v>
      </c>
      <c r="G10674" s="1">
        <v>24.3</v>
      </c>
      <c r="H10674" s="1">
        <v>-10.8</v>
      </c>
    </row>
    <row r="10675">
      <c r="A10675" s="1" t="s">
        <v>323</v>
      </c>
      <c r="B10675" s="7" t="s">
        <v>322</v>
      </c>
      <c r="C10675" s="1" t="s">
        <v>10259</v>
      </c>
      <c r="D10675" s="8">
        <v>0.0</v>
      </c>
      <c r="E10675" s="1">
        <v>0.0</v>
      </c>
      <c r="F10675" s="1">
        <v>32.0</v>
      </c>
      <c r="G10675" s="1">
        <v>100.0</v>
      </c>
      <c r="H10675" s="1">
        <v>-68.0</v>
      </c>
    </row>
    <row r="10676">
      <c r="A10676" s="1" t="s">
        <v>323</v>
      </c>
      <c r="B10676" s="7" t="s">
        <v>322</v>
      </c>
      <c r="C10676" s="1" t="s">
        <v>10260</v>
      </c>
      <c r="D10676" s="8">
        <v>0.0</v>
      </c>
      <c r="E10676" s="1">
        <v>0.0</v>
      </c>
      <c r="F10676" s="1">
        <v>1.0</v>
      </c>
      <c r="G10676" s="1">
        <v>100.0</v>
      </c>
      <c r="H10676" s="1">
        <v>-99.0</v>
      </c>
    </row>
    <row r="10677">
      <c r="A10677" s="1" t="s">
        <v>323</v>
      </c>
      <c r="B10677" s="7" t="s">
        <v>322</v>
      </c>
      <c r="C10677" s="1" t="s">
        <v>8964</v>
      </c>
      <c r="D10677" s="8">
        <v>0.0</v>
      </c>
      <c r="E10677" s="1">
        <v>0.0</v>
      </c>
      <c r="F10677" s="1">
        <v>9.3</v>
      </c>
      <c r="G10677" s="1">
        <v>7.7</v>
      </c>
      <c r="H10677" s="1">
        <v>1.7</v>
      </c>
    </row>
    <row r="10678">
      <c r="A10678" s="1" t="s">
        <v>323</v>
      </c>
      <c r="B10678" s="7" t="s">
        <v>322</v>
      </c>
      <c r="C10678" s="1" t="s">
        <v>10261</v>
      </c>
      <c r="D10678" s="8">
        <v>0.0</v>
      </c>
      <c r="E10678" s="1">
        <v>0.0</v>
      </c>
      <c r="F10678" s="1">
        <v>21.3</v>
      </c>
      <c r="G10678" s="1">
        <v>1.8</v>
      </c>
      <c r="H10678" s="1">
        <v>19.5</v>
      </c>
    </row>
    <row r="10679">
      <c r="A10679" s="1" t="s">
        <v>323</v>
      </c>
      <c r="B10679" s="7" t="s">
        <v>322</v>
      </c>
      <c r="C10679" s="1" t="s">
        <v>10262</v>
      </c>
      <c r="D10679" s="8">
        <v>0.0</v>
      </c>
      <c r="E10679" s="1">
        <v>0.0</v>
      </c>
      <c r="F10679" s="1">
        <v>1.0</v>
      </c>
      <c r="G10679" s="1">
        <v>5.3</v>
      </c>
      <c r="H10679" s="1">
        <v>-4.3</v>
      </c>
    </row>
    <row r="10680">
      <c r="A10680" s="1" t="s">
        <v>323</v>
      </c>
      <c r="B10680" s="7" t="s">
        <v>322</v>
      </c>
      <c r="C10680" s="1" t="s">
        <v>10263</v>
      </c>
      <c r="D10680" s="8">
        <v>0.0</v>
      </c>
      <c r="E10680" s="1">
        <v>0.0</v>
      </c>
      <c r="F10680" s="1">
        <v>6.0</v>
      </c>
      <c r="G10680" s="1">
        <v>100.0</v>
      </c>
      <c r="H10680" s="1">
        <v>-94.0</v>
      </c>
    </row>
    <row r="10681">
      <c r="A10681" s="1" t="s">
        <v>323</v>
      </c>
      <c r="B10681" s="7" t="s">
        <v>322</v>
      </c>
      <c r="C10681" s="1" t="s">
        <v>10264</v>
      </c>
      <c r="D10681" s="8">
        <v>0.0</v>
      </c>
      <c r="E10681" s="1">
        <v>0.0</v>
      </c>
      <c r="F10681" s="1">
        <v>34.5</v>
      </c>
      <c r="G10681" s="1">
        <v>100.0</v>
      </c>
      <c r="H10681" s="1">
        <v>-65.5</v>
      </c>
    </row>
    <row r="10682">
      <c r="A10682" s="1" t="s">
        <v>323</v>
      </c>
      <c r="B10682" s="7" t="s">
        <v>322</v>
      </c>
      <c r="C10682" s="1" t="s">
        <v>8965</v>
      </c>
      <c r="D10682" s="8">
        <v>0.0</v>
      </c>
      <c r="E10682" s="1">
        <v>0.0</v>
      </c>
      <c r="F10682" s="1">
        <v>17.0</v>
      </c>
      <c r="G10682" s="1">
        <v>100.0</v>
      </c>
      <c r="H10682" s="1">
        <v>-83.0</v>
      </c>
    </row>
    <row r="10683">
      <c r="A10683" s="1" t="s">
        <v>323</v>
      </c>
      <c r="B10683" s="7" t="s">
        <v>322</v>
      </c>
      <c r="C10683" s="1" t="s">
        <v>10265</v>
      </c>
      <c r="D10683" s="8">
        <v>0.0</v>
      </c>
      <c r="E10683" s="1">
        <v>0.0</v>
      </c>
      <c r="F10683" s="1">
        <v>63.0</v>
      </c>
      <c r="G10683" s="1">
        <v>100.0</v>
      </c>
      <c r="H10683" s="1">
        <v>-37.0</v>
      </c>
    </row>
    <row r="10684">
      <c r="A10684" s="1" t="s">
        <v>323</v>
      </c>
      <c r="B10684" s="7" t="s">
        <v>322</v>
      </c>
      <c r="C10684" s="1" t="s">
        <v>10266</v>
      </c>
      <c r="D10684" s="8">
        <v>0.0</v>
      </c>
      <c r="E10684" s="1">
        <v>0.0</v>
      </c>
      <c r="F10684" s="1">
        <v>1.0</v>
      </c>
      <c r="G10684" s="1">
        <v>100.0</v>
      </c>
      <c r="H10684" s="1">
        <v>-99.0</v>
      </c>
    </row>
    <row r="10685">
      <c r="A10685" s="1" t="s">
        <v>323</v>
      </c>
      <c r="B10685" s="7" t="s">
        <v>322</v>
      </c>
      <c r="C10685" s="1" t="s">
        <v>10267</v>
      </c>
      <c r="D10685" s="8">
        <v>0.0</v>
      </c>
      <c r="E10685" s="1">
        <v>0.0</v>
      </c>
      <c r="F10685" s="1">
        <v>49.8</v>
      </c>
      <c r="G10685" s="1">
        <v>3.7</v>
      </c>
      <c r="H10685" s="1">
        <v>46.1</v>
      </c>
    </row>
    <row r="10686">
      <c r="A10686" s="1" t="s">
        <v>323</v>
      </c>
      <c r="B10686" s="7" t="s">
        <v>322</v>
      </c>
      <c r="C10686" s="1" t="s">
        <v>10268</v>
      </c>
      <c r="D10686" s="8">
        <v>0.0</v>
      </c>
      <c r="E10686" s="1">
        <v>0.0</v>
      </c>
      <c r="F10686" s="1">
        <v>68.0</v>
      </c>
      <c r="G10686" s="1">
        <v>100.0</v>
      </c>
      <c r="H10686" s="1">
        <v>-32.0</v>
      </c>
    </row>
    <row r="10687">
      <c r="A10687" s="1" t="s">
        <v>323</v>
      </c>
      <c r="B10687" s="7" t="s">
        <v>322</v>
      </c>
      <c r="C10687" s="1" t="s">
        <v>10269</v>
      </c>
      <c r="D10687" s="8">
        <v>0.0</v>
      </c>
      <c r="E10687" s="1">
        <v>0.0</v>
      </c>
      <c r="F10687" s="1">
        <v>1.0</v>
      </c>
      <c r="G10687" s="1">
        <v>100.0</v>
      </c>
      <c r="H10687" s="1">
        <v>-99.0</v>
      </c>
    </row>
    <row r="10688">
      <c r="A10688" s="1" t="s">
        <v>323</v>
      </c>
      <c r="B10688" s="7" t="s">
        <v>322</v>
      </c>
      <c r="C10688" s="1" t="s">
        <v>10270</v>
      </c>
      <c r="D10688" s="8">
        <v>0.0</v>
      </c>
      <c r="E10688" s="1">
        <v>0.0</v>
      </c>
      <c r="F10688" s="1">
        <v>3.7</v>
      </c>
      <c r="G10688" s="1">
        <v>100.0</v>
      </c>
      <c r="H10688" s="1">
        <v>-96.3</v>
      </c>
    </row>
    <row r="10689">
      <c r="A10689" s="1" t="s">
        <v>323</v>
      </c>
      <c r="B10689" s="7" t="s">
        <v>322</v>
      </c>
      <c r="C10689" s="1" t="s">
        <v>10271</v>
      </c>
      <c r="D10689" s="8">
        <v>0.0</v>
      </c>
      <c r="E10689" s="1">
        <v>0.0</v>
      </c>
      <c r="F10689" s="1">
        <v>7.7</v>
      </c>
      <c r="G10689" s="1">
        <v>100.0</v>
      </c>
      <c r="H10689" s="1">
        <v>-92.3</v>
      </c>
    </row>
    <row r="10690">
      <c r="A10690" s="1" t="s">
        <v>323</v>
      </c>
      <c r="B10690" s="7" t="s">
        <v>322</v>
      </c>
      <c r="C10690" s="1" t="s">
        <v>10048</v>
      </c>
      <c r="D10690" s="8">
        <v>0.0</v>
      </c>
      <c r="E10690" s="1">
        <v>0.0</v>
      </c>
      <c r="F10690" s="1">
        <v>15.1</v>
      </c>
      <c r="G10690" s="1">
        <v>45.0</v>
      </c>
      <c r="H10690" s="1">
        <v>-29.9</v>
      </c>
    </row>
    <row r="10691">
      <c r="A10691" s="1" t="s">
        <v>323</v>
      </c>
      <c r="B10691" s="7" t="s">
        <v>322</v>
      </c>
      <c r="C10691" s="1" t="s">
        <v>10272</v>
      </c>
      <c r="D10691" s="8">
        <v>0.0</v>
      </c>
      <c r="E10691" s="1">
        <v>0.0</v>
      </c>
      <c r="F10691" s="1">
        <v>39.0</v>
      </c>
      <c r="G10691" s="1">
        <v>100.0</v>
      </c>
      <c r="H10691" s="1">
        <v>-61.0</v>
      </c>
    </row>
    <row r="10692">
      <c r="A10692" s="1" t="s">
        <v>323</v>
      </c>
      <c r="B10692" s="7" t="s">
        <v>322</v>
      </c>
      <c r="C10692" s="1" t="s">
        <v>10273</v>
      </c>
      <c r="D10692" s="8">
        <v>0.0</v>
      </c>
      <c r="E10692" s="1">
        <v>0.0</v>
      </c>
      <c r="F10692" s="1">
        <v>2.0</v>
      </c>
      <c r="G10692" s="1">
        <v>100.0</v>
      </c>
      <c r="H10692" s="1">
        <v>-98.0</v>
      </c>
    </row>
    <row r="10693">
      <c r="A10693" s="1" t="s">
        <v>323</v>
      </c>
      <c r="B10693" s="7" t="s">
        <v>322</v>
      </c>
      <c r="C10693" s="1" t="s">
        <v>8967</v>
      </c>
      <c r="D10693" s="8">
        <v>0.0</v>
      </c>
      <c r="E10693" s="1">
        <v>0.0</v>
      </c>
      <c r="F10693" s="1">
        <v>8.5</v>
      </c>
      <c r="G10693" s="1">
        <v>25.5</v>
      </c>
      <c r="H10693" s="1">
        <v>-17.0</v>
      </c>
    </row>
    <row r="10694">
      <c r="A10694" s="1" t="s">
        <v>323</v>
      </c>
      <c r="B10694" s="7" t="s">
        <v>322</v>
      </c>
      <c r="C10694" s="1" t="s">
        <v>10274</v>
      </c>
      <c r="D10694" s="8">
        <v>0.0</v>
      </c>
      <c r="E10694" s="1">
        <v>0.0</v>
      </c>
      <c r="F10694" s="1">
        <v>6.3</v>
      </c>
      <c r="G10694" s="1">
        <v>9.7</v>
      </c>
      <c r="H10694" s="1">
        <v>-3.4</v>
      </c>
    </row>
    <row r="10695">
      <c r="A10695" s="1" t="s">
        <v>323</v>
      </c>
      <c r="B10695" s="7" t="s">
        <v>322</v>
      </c>
      <c r="C10695" s="1" t="s">
        <v>10052</v>
      </c>
      <c r="D10695" s="8">
        <v>0.0</v>
      </c>
      <c r="E10695" s="1">
        <v>0.0</v>
      </c>
      <c r="F10695" s="1">
        <v>10.0</v>
      </c>
      <c r="G10695" s="1">
        <v>100.0</v>
      </c>
      <c r="H10695" s="1">
        <v>-90.0</v>
      </c>
    </row>
    <row r="10696">
      <c r="A10696" s="1" t="s">
        <v>323</v>
      </c>
      <c r="B10696" s="7" t="s">
        <v>322</v>
      </c>
      <c r="C10696" s="1" t="s">
        <v>10049</v>
      </c>
      <c r="D10696" s="8">
        <v>0.0</v>
      </c>
      <c r="E10696" s="1">
        <v>0.0</v>
      </c>
      <c r="F10696" s="1">
        <v>6.2</v>
      </c>
      <c r="G10696" s="1">
        <v>100.0</v>
      </c>
      <c r="H10696" s="1">
        <v>-93.8</v>
      </c>
    </row>
    <row r="10697">
      <c r="A10697" s="1" t="s">
        <v>323</v>
      </c>
      <c r="B10697" s="7" t="s">
        <v>322</v>
      </c>
      <c r="C10697" s="1" t="s">
        <v>8966</v>
      </c>
      <c r="D10697" s="8">
        <v>0.0</v>
      </c>
      <c r="E10697" s="1">
        <v>0.0</v>
      </c>
      <c r="F10697" s="1">
        <v>47.5</v>
      </c>
      <c r="G10697" s="1">
        <v>3.0</v>
      </c>
      <c r="H10697" s="1">
        <v>44.5</v>
      </c>
    </row>
    <row r="10698">
      <c r="A10698" s="1" t="s">
        <v>323</v>
      </c>
      <c r="B10698" s="7" t="s">
        <v>322</v>
      </c>
      <c r="C10698" s="1" t="s">
        <v>10275</v>
      </c>
      <c r="D10698" s="8">
        <v>0.0</v>
      </c>
      <c r="E10698" s="1">
        <v>0.0</v>
      </c>
      <c r="F10698" s="1">
        <v>35.7</v>
      </c>
      <c r="G10698" s="1">
        <v>100.0</v>
      </c>
      <c r="H10698" s="1">
        <v>-64.3</v>
      </c>
    </row>
    <row r="10699">
      <c r="A10699" s="1" t="s">
        <v>323</v>
      </c>
      <c r="B10699" s="7" t="s">
        <v>322</v>
      </c>
      <c r="C10699" s="1" t="s">
        <v>10276</v>
      </c>
      <c r="D10699" s="8">
        <v>0.0</v>
      </c>
      <c r="E10699" s="1">
        <v>0.0</v>
      </c>
      <c r="F10699" s="1">
        <v>12.0</v>
      </c>
      <c r="G10699" s="1">
        <v>3.4</v>
      </c>
      <c r="H10699" s="1">
        <v>8.6</v>
      </c>
    </row>
    <row r="10700">
      <c r="A10700" s="1" t="s">
        <v>323</v>
      </c>
      <c r="B10700" s="7" t="s">
        <v>322</v>
      </c>
      <c r="C10700" s="1" t="s">
        <v>10277</v>
      </c>
      <c r="D10700" s="8">
        <v>0.0</v>
      </c>
      <c r="E10700" s="1">
        <v>0.0</v>
      </c>
      <c r="F10700" s="1">
        <v>9.3</v>
      </c>
      <c r="G10700" s="1">
        <v>2.2</v>
      </c>
      <c r="H10700" s="1">
        <v>7.1</v>
      </c>
    </row>
    <row r="10701">
      <c r="A10701" s="1" t="s">
        <v>323</v>
      </c>
      <c r="B10701" s="7" t="s">
        <v>322</v>
      </c>
      <c r="C10701" s="1" t="s">
        <v>10278</v>
      </c>
      <c r="D10701" s="8">
        <v>0.0</v>
      </c>
      <c r="E10701" s="1">
        <v>0.0</v>
      </c>
      <c r="F10701" s="1">
        <v>1.0</v>
      </c>
      <c r="G10701" s="1">
        <v>5.0</v>
      </c>
      <c r="H10701" s="1">
        <v>-4.0</v>
      </c>
    </row>
    <row r="10702">
      <c r="A10702" s="1" t="s">
        <v>323</v>
      </c>
      <c r="B10702" s="7" t="s">
        <v>322</v>
      </c>
      <c r="C10702" s="1" t="s">
        <v>10279</v>
      </c>
      <c r="D10702" s="8">
        <v>0.0</v>
      </c>
      <c r="E10702" s="1">
        <v>0.0</v>
      </c>
      <c r="F10702" s="1">
        <v>1.0</v>
      </c>
      <c r="G10702" s="1">
        <v>100.0</v>
      </c>
      <c r="H10702" s="1">
        <v>-99.0</v>
      </c>
    </row>
    <row r="10703">
      <c r="A10703" s="1" t="s">
        <v>323</v>
      </c>
      <c r="B10703" s="7" t="s">
        <v>322</v>
      </c>
      <c r="C10703" s="1" t="s">
        <v>10280</v>
      </c>
      <c r="D10703" s="8">
        <v>0.0</v>
      </c>
      <c r="E10703" s="1">
        <v>0.0</v>
      </c>
      <c r="F10703" s="1">
        <v>38.0</v>
      </c>
      <c r="G10703" s="1">
        <v>14.7</v>
      </c>
      <c r="H10703" s="1">
        <v>23.3</v>
      </c>
    </row>
    <row r="10704">
      <c r="A10704" s="1" t="s">
        <v>323</v>
      </c>
      <c r="B10704" s="7" t="s">
        <v>322</v>
      </c>
      <c r="C10704" s="1" t="s">
        <v>10281</v>
      </c>
      <c r="D10704" s="8">
        <v>0.0</v>
      </c>
      <c r="E10704" s="1">
        <v>0.0</v>
      </c>
      <c r="F10704" s="1">
        <v>1.0</v>
      </c>
      <c r="G10704" s="1">
        <v>100.0</v>
      </c>
      <c r="H10704" s="1">
        <v>-99.0</v>
      </c>
    </row>
    <row r="10705">
      <c r="A10705" s="1" t="s">
        <v>323</v>
      </c>
      <c r="B10705" s="7" t="s">
        <v>322</v>
      </c>
      <c r="C10705" s="1" t="s">
        <v>10282</v>
      </c>
      <c r="D10705" s="8">
        <v>0.0</v>
      </c>
      <c r="E10705" s="1">
        <v>2.0</v>
      </c>
      <c r="F10705" s="1">
        <v>5.3</v>
      </c>
      <c r="G10705" s="1">
        <v>10.5</v>
      </c>
      <c r="H10705" s="1">
        <v>-5.1</v>
      </c>
    </row>
    <row r="10706">
      <c r="A10706" s="1" t="s">
        <v>323</v>
      </c>
      <c r="B10706" s="7" t="s">
        <v>322</v>
      </c>
      <c r="C10706" s="1" t="s">
        <v>10283</v>
      </c>
      <c r="D10706" s="8">
        <v>0.0</v>
      </c>
      <c r="E10706" s="1">
        <v>0.0</v>
      </c>
      <c r="F10706" s="1">
        <v>9.7</v>
      </c>
      <c r="G10706" s="1">
        <v>4.5</v>
      </c>
      <c r="H10706" s="1">
        <v>5.2</v>
      </c>
    </row>
    <row r="10707">
      <c r="A10707" s="1" t="s">
        <v>323</v>
      </c>
      <c r="B10707" s="7" t="s">
        <v>322</v>
      </c>
      <c r="C10707" s="1" t="s">
        <v>10045</v>
      </c>
      <c r="D10707" s="8">
        <v>0.0</v>
      </c>
      <c r="E10707" s="1">
        <v>0.0</v>
      </c>
      <c r="F10707" s="1">
        <v>8.2</v>
      </c>
      <c r="G10707" s="1">
        <v>100.0</v>
      </c>
      <c r="H10707" s="1">
        <v>-91.8</v>
      </c>
    </row>
    <row r="10708">
      <c r="A10708" s="1" t="s">
        <v>323</v>
      </c>
      <c r="B10708" s="7" t="s">
        <v>322</v>
      </c>
      <c r="C10708" s="1" t="s">
        <v>10284</v>
      </c>
      <c r="D10708" s="8">
        <v>0.0</v>
      </c>
      <c r="E10708" s="1">
        <v>0.0</v>
      </c>
      <c r="F10708" s="1">
        <v>16.5</v>
      </c>
      <c r="G10708" s="1">
        <v>2.9</v>
      </c>
      <c r="H10708" s="1">
        <v>13.6</v>
      </c>
    </row>
    <row r="10709">
      <c r="A10709" s="1" t="s">
        <v>323</v>
      </c>
      <c r="B10709" s="7" t="s">
        <v>322</v>
      </c>
      <c r="C10709" s="1" t="s">
        <v>10285</v>
      </c>
      <c r="D10709" s="8">
        <v>0.0</v>
      </c>
      <c r="E10709" s="1">
        <v>3.0</v>
      </c>
      <c r="F10709" s="1">
        <v>100.0</v>
      </c>
      <c r="G10709" s="1">
        <v>1.4</v>
      </c>
      <c r="H10709" s="1">
        <v>98.6</v>
      </c>
    </row>
    <row r="10710">
      <c r="A10710" s="1" t="s">
        <v>323</v>
      </c>
      <c r="B10710" s="7" t="s">
        <v>322</v>
      </c>
      <c r="C10710" s="1" t="s">
        <v>10286</v>
      </c>
      <c r="D10710" s="8">
        <v>0.0</v>
      </c>
      <c r="E10710" s="1">
        <v>2.0</v>
      </c>
      <c r="F10710" s="1">
        <v>100.0</v>
      </c>
      <c r="G10710" s="1">
        <v>7.9</v>
      </c>
      <c r="H10710" s="1">
        <v>92.1</v>
      </c>
    </row>
    <row r="10711">
      <c r="A10711" s="1" t="s">
        <v>323</v>
      </c>
      <c r="B10711" s="7" t="s">
        <v>322</v>
      </c>
      <c r="C10711" s="1" t="s">
        <v>10287</v>
      </c>
      <c r="D10711" s="8">
        <v>0.0</v>
      </c>
      <c r="E10711" s="1">
        <v>0.0</v>
      </c>
      <c r="F10711" s="1">
        <v>100.0</v>
      </c>
      <c r="G10711" s="1">
        <v>25.2</v>
      </c>
      <c r="H10711" s="1">
        <v>74.8</v>
      </c>
    </row>
    <row r="10712">
      <c r="A10712" s="1" t="s">
        <v>323</v>
      </c>
      <c r="B10712" s="7" t="s">
        <v>322</v>
      </c>
      <c r="C10712" s="1" t="s">
        <v>10288</v>
      </c>
      <c r="D10712" s="8">
        <v>0.0</v>
      </c>
      <c r="E10712" s="1">
        <v>0.0</v>
      </c>
      <c r="F10712" s="1">
        <v>100.0</v>
      </c>
      <c r="G10712" s="1">
        <v>23.1</v>
      </c>
      <c r="H10712" s="1">
        <v>76.9</v>
      </c>
    </row>
    <row r="10713">
      <c r="A10713" s="1" t="s">
        <v>323</v>
      </c>
      <c r="B10713" s="7" t="s">
        <v>322</v>
      </c>
      <c r="C10713" s="1" t="s">
        <v>10289</v>
      </c>
      <c r="D10713" s="8">
        <v>0.0</v>
      </c>
      <c r="E10713" s="1">
        <v>0.0</v>
      </c>
      <c r="F10713" s="1">
        <v>100.0</v>
      </c>
      <c r="G10713" s="1">
        <v>34.0</v>
      </c>
      <c r="H10713" s="1">
        <v>66.0</v>
      </c>
    </row>
    <row r="10714">
      <c r="A10714" s="1" t="s">
        <v>323</v>
      </c>
      <c r="B10714" s="7" t="s">
        <v>322</v>
      </c>
      <c r="C10714" s="1" t="s">
        <v>10290</v>
      </c>
      <c r="D10714" s="8">
        <v>0.0</v>
      </c>
      <c r="E10714" s="1">
        <v>0.0</v>
      </c>
      <c r="F10714" s="1">
        <v>100.0</v>
      </c>
      <c r="G10714" s="1">
        <v>22.0</v>
      </c>
      <c r="H10714" s="1">
        <v>78.0</v>
      </c>
    </row>
    <row r="10715">
      <c r="A10715" s="1" t="s">
        <v>323</v>
      </c>
      <c r="B10715" s="7" t="s">
        <v>322</v>
      </c>
      <c r="C10715" s="1" t="s">
        <v>10291</v>
      </c>
      <c r="D10715" s="8">
        <v>0.0</v>
      </c>
      <c r="E10715" s="1">
        <v>0.0</v>
      </c>
      <c r="F10715" s="1">
        <v>100.0</v>
      </c>
      <c r="G10715" s="1">
        <v>26.0</v>
      </c>
      <c r="H10715" s="1">
        <v>74.0</v>
      </c>
    </row>
    <row r="10716">
      <c r="A10716" s="1" t="s">
        <v>323</v>
      </c>
      <c r="B10716" s="7" t="s">
        <v>322</v>
      </c>
      <c r="C10716" s="1" t="s">
        <v>10292</v>
      </c>
      <c r="D10716" s="8">
        <v>0.0</v>
      </c>
      <c r="E10716" s="1">
        <v>0.0</v>
      </c>
      <c r="F10716" s="1">
        <v>100.0</v>
      </c>
      <c r="G10716" s="1">
        <v>14.2</v>
      </c>
      <c r="H10716" s="1">
        <v>85.8</v>
      </c>
    </row>
    <row r="10717">
      <c r="A10717" s="1" t="s">
        <v>323</v>
      </c>
      <c r="B10717" s="7" t="s">
        <v>322</v>
      </c>
      <c r="C10717" s="1" t="s">
        <v>10293</v>
      </c>
      <c r="D10717" s="8">
        <v>0.0</v>
      </c>
      <c r="E10717" s="1">
        <v>0.0</v>
      </c>
      <c r="F10717" s="1">
        <v>100.0</v>
      </c>
      <c r="G10717" s="1">
        <v>7.5</v>
      </c>
      <c r="H10717" s="1">
        <v>92.5</v>
      </c>
    </row>
    <row r="10718">
      <c r="A10718" s="1" t="s">
        <v>323</v>
      </c>
      <c r="B10718" s="7" t="s">
        <v>322</v>
      </c>
      <c r="C10718" s="1" t="s">
        <v>10294</v>
      </c>
      <c r="D10718" s="8">
        <v>0.0</v>
      </c>
      <c r="E10718" s="1">
        <v>0.0</v>
      </c>
      <c r="F10718" s="1">
        <v>100.0</v>
      </c>
      <c r="G10718" s="1">
        <v>46.9</v>
      </c>
      <c r="H10718" s="1">
        <v>53.1</v>
      </c>
    </row>
    <row r="10719">
      <c r="A10719" s="1" t="s">
        <v>323</v>
      </c>
      <c r="B10719" s="7" t="s">
        <v>322</v>
      </c>
      <c r="C10719" s="1" t="s">
        <v>10295</v>
      </c>
      <c r="D10719" s="8">
        <v>0.0</v>
      </c>
      <c r="E10719" s="1">
        <v>0.0</v>
      </c>
      <c r="F10719" s="1">
        <v>100.0</v>
      </c>
      <c r="G10719" s="1">
        <v>18.3</v>
      </c>
      <c r="H10719" s="1">
        <v>81.7</v>
      </c>
    </row>
    <row r="10720">
      <c r="A10720" s="1" t="s">
        <v>323</v>
      </c>
      <c r="B10720" s="7" t="s">
        <v>322</v>
      </c>
      <c r="C10720" s="1" t="s">
        <v>10296</v>
      </c>
      <c r="D10720" s="8">
        <v>0.0</v>
      </c>
      <c r="E10720" s="1">
        <v>0.0</v>
      </c>
      <c r="F10720" s="1">
        <v>100.0</v>
      </c>
      <c r="G10720" s="1">
        <v>24.0</v>
      </c>
      <c r="H10720" s="1">
        <v>76.0</v>
      </c>
    </row>
    <row r="10721">
      <c r="A10721" s="1" t="s">
        <v>323</v>
      </c>
      <c r="B10721" s="7" t="s">
        <v>322</v>
      </c>
      <c r="C10721" s="1" t="s">
        <v>10297</v>
      </c>
      <c r="D10721" s="8">
        <v>0.0</v>
      </c>
      <c r="E10721" s="1">
        <v>0.0</v>
      </c>
      <c r="F10721" s="1">
        <v>100.0</v>
      </c>
      <c r="G10721" s="1">
        <v>12.0</v>
      </c>
      <c r="H10721" s="1">
        <v>88.0</v>
      </c>
    </row>
    <row r="10722">
      <c r="A10722" s="1" t="s">
        <v>323</v>
      </c>
      <c r="B10722" s="7" t="s">
        <v>322</v>
      </c>
      <c r="C10722" s="1" t="s">
        <v>10298</v>
      </c>
      <c r="D10722" s="8">
        <v>0.0</v>
      </c>
      <c r="E10722" s="1">
        <v>0.0</v>
      </c>
      <c r="F10722" s="1">
        <v>100.0</v>
      </c>
      <c r="G10722" s="1">
        <v>2.2</v>
      </c>
      <c r="H10722" s="1">
        <v>97.8</v>
      </c>
    </row>
    <row r="10723">
      <c r="A10723" s="1" t="s">
        <v>323</v>
      </c>
      <c r="B10723" s="7" t="s">
        <v>322</v>
      </c>
      <c r="C10723" s="1" t="s">
        <v>10299</v>
      </c>
      <c r="D10723" s="8">
        <v>0.0</v>
      </c>
      <c r="E10723" s="1">
        <v>0.0</v>
      </c>
      <c r="F10723" s="1">
        <v>100.0</v>
      </c>
      <c r="G10723" s="1">
        <v>6.9</v>
      </c>
      <c r="H10723" s="1">
        <v>93.1</v>
      </c>
    </row>
    <row r="10724">
      <c r="A10724" s="1" t="s">
        <v>323</v>
      </c>
      <c r="B10724" s="7" t="s">
        <v>322</v>
      </c>
      <c r="C10724" s="1" t="s">
        <v>10300</v>
      </c>
      <c r="D10724" s="8">
        <v>0.0</v>
      </c>
      <c r="E10724" s="1">
        <v>0.0</v>
      </c>
      <c r="F10724" s="1">
        <v>100.0</v>
      </c>
      <c r="G10724" s="1">
        <v>23.0</v>
      </c>
      <c r="H10724" s="1">
        <v>77.0</v>
      </c>
    </row>
    <row r="10725">
      <c r="A10725" s="1" t="s">
        <v>323</v>
      </c>
      <c r="B10725" s="7" t="s">
        <v>322</v>
      </c>
      <c r="C10725" s="1" t="s">
        <v>10301</v>
      </c>
      <c r="D10725" s="8">
        <v>0.0</v>
      </c>
      <c r="E10725" s="1">
        <v>0.0</v>
      </c>
      <c r="F10725" s="1">
        <v>100.0</v>
      </c>
      <c r="G10725" s="1">
        <v>11.5</v>
      </c>
      <c r="H10725" s="1">
        <v>88.5</v>
      </c>
    </row>
    <row r="10726">
      <c r="A10726" s="1" t="s">
        <v>323</v>
      </c>
      <c r="B10726" s="7" t="s">
        <v>322</v>
      </c>
      <c r="C10726" s="1" t="s">
        <v>10302</v>
      </c>
      <c r="D10726" s="8">
        <v>0.0</v>
      </c>
      <c r="E10726" s="1">
        <v>0.0</v>
      </c>
      <c r="F10726" s="1">
        <v>100.0</v>
      </c>
      <c r="G10726" s="1">
        <v>8.2</v>
      </c>
      <c r="H10726" s="1">
        <v>91.8</v>
      </c>
    </row>
    <row r="10727">
      <c r="A10727" s="1" t="s">
        <v>323</v>
      </c>
      <c r="B10727" s="7" t="s">
        <v>322</v>
      </c>
      <c r="C10727" s="1" t="s">
        <v>10303</v>
      </c>
      <c r="D10727" s="8">
        <v>0.0</v>
      </c>
      <c r="E10727" s="1">
        <v>0.0</v>
      </c>
      <c r="F10727" s="1">
        <v>100.0</v>
      </c>
      <c r="G10727" s="1">
        <v>2.8</v>
      </c>
      <c r="H10727" s="1">
        <v>97.2</v>
      </c>
    </row>
    <row r="10728">
      <c r="A10728" s="1" t="s">
        <v>323</v>
      </c>
      <c r="B10728" s="7" t="s">
        <v>322</v>
      </c>
      <c r="C10728" s="1" t="s">
        <v>10304</v>
      </c>
      <c r="D10728" s="8">
        <v>0.0</v>
      </c>
      <c r="E10728" s="1">
        <v>0.0</v>
      </c>
      <c r="F10728" s="1">
        <v>100.0</v>
      </c>
      <c r="G10728" s="1">
        <v>10.6</v>
      </c>
      <c r="H10728" s="1">
        <v>89.4</v>
      </c>
    </row>
    <row r="10729">
      <c r="A10729" s="1" t="s">
        <v>323</v>
      </c>
      <c r="B10729" s="7" t="s">
        <v>322</v>
      </c>
      <c r="C10729" s="1" t="s">
        <v>10305</v>
      </c>
      <c r="D10729" s="8">
        <v>0.0</v>
      </c>
      <c r="E10729" s="1">
        <v>0.0</v>
      </c>
      <c r="F10729" s="1">
        <v>100.0</v>
      </c>
      <c r="G10729" s="1">
        <v>9.0</v>
      </c>
      <c r="H10729" s="1">
        <v>91.0</v>
      </c>
    </row>
    <row r="10730">
      <c r="A10730" s="1" t="s">
        <v>323</v>
      </c>
      <c r="B10730" s="7" t="s">
        <v>322</v>
      </c>
      <c r="C10730" s="1" t="s">
        <v>10306</v>
      </c>
      <c r="D10730" s="8">
        <v>0.0</v>
      </c>
      <c r="E10730" s="1">
        <v>0.0</v>
      </c>
      <c r="F10730" s="1">
        <v>100.0</v>
      </c>
      <c r="G10730" s="1">
        <v>7.0</v>
      </c>
      <c r="H10730" s="1">
        <v>93.0</v>
      </c>
    </row>
    <row r="10731">
      <c r="A10731" s="1" t="s">
        <v>323</v>
      </c>
      <c r="B10731" s="7" t="s">
        <v>322</v>
      </c>
      <c r="C10731" s="1" t="s">
        <v>10307</v>
      </c>
      <c r="D10731" s="8">
        <v>0.0</v>
      </c>
      <c r="E10731" s="1">
        <v>0.0</v>
      </c>
      <c r="F10731" s="1">
        <v>100.0</v>
      </c>
      <c r="G10731" s="1">
        <v>3.4</v>
      </c>
      <c r="H10731" s="1">
        <v>96.6</v>
      </c>
    </row>
    <row r="10732">
      <c r="A10732" s="1" t="s">
        <v>323</v>
      </c>
      <c r="B10732" s="7" t="s">
        <v>322</v>
      </c>
      <c r="C10732" s="1" t="s">
        <v>10308</v>
      </c>
      <c r="D10732" s="8">
        <v>0.0</v>
      </c>
      <c r="E10732" s="1">
        <v>0.0</v>
      </c>
      <c r="F10732" s="1">
        <v>100.0</v>
      </c>
      <c r="G10732" s="1">
        <v>10.2</v>
      </c>
      <c r="H10732" s="1">
        <v>89.8</v>
      </c>
    </row>
    <row r="10733">
      <c r="A10733" s="1" t="s">
        <v>323</v>
      </c>
      <c r="B10733" s="7" t="s">
        <v>322</v>
      </c>
      <c r="C10733" s="1" t="s">
        <v>10309</v>
      </c>
      <c r="D10733" s="8">
        <v>0.0</v>
      </c>
      <c r="E10733" s="1">
        <v>0.0</v>
      </c>
      <c r="F10733" s="1">
        <v>100.0</v>
      </c>
      <c r="G10733" s="1">
        <v>11.4</v>
      </c>
      <c r="H10733" s="1">
        <v>88.6</v>
      </c>
    </row>
    <row r="10734">
      <c r="A10734" s="1" t="s">
        <v>323</v>
      </c>
      <c r="B10734" s="7" t="s">
        <v>322</v>
      </c>
      <c r="C10734" s="1" t="s">
        <v>10310</v>
      </c>
      <c r="D10734" s="8">
        <v>0.0</v>
      </c>
      <c r="E10734" s="1">
        <v>0.0</v>
      </c>
      <c r="F10734" s="1">
        <v>100.0</v>
      </c>
      <c r="G10734" s="1">
        <v>6.9</v>
      </c>
      <c r="H10734" s="1">
        <v>93.1</v>
      </c>
    </row>
    <row r="10735">
      <c r="A10735" s="1" t="s">
        <v>323</v>
      </c>
      <c r="B10735" s="7" t="s">
        <v>322</v>
      </c>
      <c r="C10735" s="1" t="s">
        <v>10311</v>
      </c>
      <c r="D10735" s="8">
        <v>0.0</v>
      </c>
      <c r="E10735" s="1">
        <v>0.0</v>
      </c>
      <c r="F10735" s="1">
        <v>100.0</v>
      </c>
      <c r="G10735" s="1">
        <v>11.0</v>
      </c>
      <c r="H10735" s="1">
        <v>89.0</v>
      </c>
    </row>
    <row r="10736">
      <c r="A10736" s="1" t="s">
        <v>323</v>
      </c>
      <c r="B10736" s="7" t="s">
        <v>322</v>
      </c>
      <c r="C10736" s="1" t="s">
        <v>10312</v>
      </c>
      <c r="D10736" s="8">
        <v>0.0</v>
      </c>
      <c r="E10736" s="1">
        <v>0.0</v>
      </c>
      <c r="F10736" s="1">
        <v>100.0</v>
      </c>
      <c r="G10736" s="1">
        <v>97.0</v>
      </c>
      <c r="H10736" s="1">
        <v>3.0</v>
      </c>
    </row>
    <row r="10737">
      <c r="A10737" s="1" t="s">
        <v>323</v>
      </c>
      <c r="B10737" s="7" t="s">
        <v>322</v>
      </c>
      <c r="C10737" s="1" t="s">
        <v>10313</v>
      </c>
      <c r="D10737" s="8">
        <v>0.0</v>
      </c>
      <c r="E10737" s="1">
        <v>0.0</v>
      </c>
      <c r="F10737" s="1">
        <v>100.0</v>
      </c>
      <c r="G10737" s="1">
        <v>40.7</v>
      </c>
      <c r="H10737" s="1">
        <v>59.3</v>
      </c>
    </row>
    <row r="10738">
      <c r="A10738" s="1" t="s">
        <v>323</v>
      </c>
      <c r="B10738" s="7" t="s">
        <v>322</v>
      </c>
      <c r="C10738" s="1" t="s">
        <v>10314</v>
      </c>
      <c r="D10738" s="8">
        <v>0.0</v>
      </c>
      <c r="E10738" s="1">
        <v>0.0</v>
      </c>
      <c r="F10738" s="1">
        <v>100.0</v>
      </c>
      <c r="G10738" s="1">
        <v>6.0</v>
      </c>
      <c r="H10738" s="1">
        <v>94.0</v>
      </c>
    </row>
    <row r="10739">
      <c r="A10739" s="1" t="s">
        <v>323</v>
      </c>
      <c r="B10739" s="7" t="s">
        <v>322</v>
      </c>
      <c r="C10739" s="1" t="s">
        <v>10050</v>
      </c>
      <c r="D10739" s="8">
        <v>0.0</v>
      </c>
      <c r="E10739" s="1">
        <v>0.0</v>
      </c>
      <c r="F10739" s="1">
        <v>100.0</v>
      </c>
      <c r="G10739" s="1">
        <v>20.0</v>
      </c>
      <c r="H10739" s="1">
        <v>80.0</v>
      </c>
    </row>
    <row r="10740">
      <c r="A10740" s="1" t="s">
        <v>323</v>
      </c>
      <c r="B10740" s="7" t="s">
        <v>322</v>
      </c>
      <c r="C10740" s="1" t="s">
        <v>10315</v>
      </c>
      <c r="D10740" s="8">
        <v>0.0</v>
      </c>
      <c r="E10740" s="1">
        <v>0.0</v>
      </c>
      <c r="F10740" s="1">
        <v>100.0</v>
      </c>
      <c r="G10740" s="1">
        <v>11.0</v>
      </c>
      <c r="H10740" s="1">
        <v>89.0</v>
      </c>
    </row>
    <row r="10741">
      <c r="A10741" s="1" t="s">
        <v>323</v>
      </c>
      <c r="B10741" s="7" t="s">
        <v>322</v>
      </c>
      <c r="C10741" s="1" t="s">
        <v>10316</v>
      </c>
      <c r="D10741" s="8">
        <v>0.0</v>
      </c>
      <c r="E10741" s="1">
        <v>0.0</v>
      </c>
      <c r="F10741" s="1">
        <v>100.0</v>
      </c>
      <c r="G10741" s="1">
        <v>5.0</v>
      </c>
      <c r="H10741" s="1">
        <v>95.0</v>
      </c>
    </row>
    <row r="10742">
      <c r="A10742" s="1" t="s">
        <v>323</v>
      </c>
      <c r="B10742" s="7" t="s">
        <v>322</v>
      </c>
      <c r="C10742" s="1" t="s">
        <v>10317</v>
      </c>
      <c r="D10742" s="8">
        <v>0.0</v>
      </c>
      <c r="E10742" s="1">
        <v>0.0</v>
      </c>
      <c r="F10742" s="1">
        <v>100.0</v>
      </c>
      <c r="G10742" s="1">
        <v>11.7</v>
      </c>
      <c r="H10742" s="1">
        <v>88.3</v>
      </c>
    </row>
    <row r="10743">
      <c r="A10743" s="1" t="s">
        <v>323</v>
      </c>
      <c r="B10743" s="7" t="s">
        <v>322</v>
      </c>
      <c r="C10743" s="1" t="s">
        <v>10318</v>
      </c>
      <c r="D10743" s="8">
        <v>0.0</v>
      </c>
      <c r="E10743" s="1">
        <v>0.0</v>
      </c>
      <c r="F10743" s="1">
        <v>100.0</v>
      </c>
      <c r="G10743" s="1">
        <v>8.5</v>
      </c>
      <c r="H10743" s="1">
        <v>91.5</v>
      </c>
    </row>
    <row r="10744">
      <c r="A10744" s="1" t="s">
        <v>323</v>
      </c>
      <c r="B10744" s="7" t="s">
        <v>322</v>
      </c>
      <c r="C10744" s="1" t="s">
        <v>10319</v>
      </c>
      <c r="D10744" s="8">
        <v>0.0</v>
      </c>
      <c r="E10744" s="1">
        <v>0.0</v>
      </c>
      <c r="F10744" s="1">
        <v>100.0</v>
      </c>
      <c r="G10744" s="1">
        <v>11.8</v>
      </c>
      <c r="H10744" s="1">
        <v>88.2</v>
      </c>
    </row>
    <row r="10745">
      <c r="A10745" s="1" t="s">
        <v>323</v>
      </c>
      <c r="B10745" s="7" t="s">
        <v>322</v>
      </c>
      <c r="C10745" s="1" t="s">
        <v>10320</v>
      </c>
      <c r="D10745" s="8">
        <v>0.0</v>
      </c>
      <c r="E10745" s="1">
        <v>0.0</v>
      </c>
      <c r="F10745" s="1">
        <v>100.0</v>
      </c>
      <c r="G10745" s="1">
        <v>8.8</v>
      </c>
      <c r="H10745" s="1">
        <v>91.3</v>
      </c>
    </row>
    <row r="10746">
      <c r="A10746" s="1" t="s">
        <v>323</v>
      </c>
      <c r="B10746" s="7" t="s">
        <v>322</v>
      </c>
      <c r="C10746" s="1" t="s">
        <v>10321</v>
      </c>
      <c r="D10746" s="8">
        <v>0.0</v>
      </c>
      <c r="E10746" s="1">
        <v>0.0</v>
      </c>
      <c r="F10746" s="1">
        <v>100.0</v>
      </c>
      <c r="G10746" s="1">
        <v>12.0</v>
      </c>
      <c r="H10746" s="1">
        <v>88.0</v>
      </c>
    </row>
    <row r="10747">
      <c r="A10747" s="1" t="s">
        <v>323</v>
      </c>
      <c r="B10747" s="7" t="s">
        <v>322</v>
      </c>
      <c r="C10747" s="1" t="s">
        <v>10322</v>
      </c>
      <c r="D10747" s="8">
        <v>0.0</v>
      </c>
      <c r="E10747" s="1">
        <v>0.0</v>
      </c>
      <c r="F10747" s="1">
        <v>100.0</v>
      </c>
      <c r="G10747" s="1">
        <v>11.3</v>
      </c>
      <c r="H10747" s="1">
        <v>88.7</v>
      </c>
    </row>
    <row r="10748">
      <c r="A10748" s="1" t="s">
        <v>323</v>
      </c>
      <c r="B10748" s="7" t="s">
        <v>322</v>
      </c>
      <c r="C10748" s="1" t="s">
        <v>10323</v>
      </c>
      <c r="D10748" s="8">
        <v>0.0</v>
      </c>
      <c r="E10748" s="1">
        <v>0.0</v>
      </c>
      <c r="F10748" s="1">
        <v>100.0</v>
      </c>
      <c r="G10748" s="1">
        <v>2.5</v>
      </c>
      <c r="H10748" s="1">
        <v>97.5</v>
      </c>
    </row>
    <row r="10749">
      <c r="A10749" s="1" t="s">
        <v>323</v>
      </c>
      <c r="B10749" s="7" t="s">
        <v>322</v>
      </c>
      <c r="C10749" s="1" t="s">
        <v>10324</v>
      </c>
      <c r="D10749" s="8">
        <v>0.0</v>
      </c>
      <c r="E10749" s="1">
        <v>0.0</v>
      </c>
      <c r="F10749" s="1">
        <v>100.0</v>
      </c>
      <c r="G10749" s="1">
        <v>4.8</v>
      </c>
      <c r="H10749" s="1">
        <v>95.2</v>
      </c>
    </row>
    <row r="10750">
      <c r="A10750" s="1" t="s">
        <v>323</v>
      </c>
      <c r="B10750" s="7" t="s">
        <v>322</v>
      </c>
      <c r="C10750" s="1" t="s">
        <v>10325</v>
      </c>
      <c r="D10750" s="8">
        <v>0.0</v>
      </c>
      <c r="E10750" s="1">
        <v>0.0</v>
      </c>
      <c r="F10750" s="1">
        <v>100.0</v>
      </c>
      <c r="G10750" s="1">
        <v>11.0</v>
      </c>
      <c r="H10750" s="1">
        <v>89.0</v>
      </c>
    </row>
    <row r="10751">
      <c r="A10751" s="1" t="s">
        <v>323</v>
      </c>
      <c r="B10751" s="7" t="s">
        <v>322</v>
      </c>
      <c r="C10751" s="1" t="s">
        <v>10326</v>
      </c>
      <c r="D10751" s="8">
        <v>0.0</v>
      </c>
      <c r="E10751" s="1">
        <v>0.0</v>
      </c>
      <c r="F10751" s="1">
        <v>100.0</v>
      </c>
      <c r="G10751" s="1">
        <v>11.5</v>
      </c>
      <c r="H10751" s="1">
        <v>88.5</v>
      </c>
    </row>
    <row r="10752">
      <c r="A10752" s="1" t="s">
        <v>323</v>
      </c>
      <c r="B10752" s="7" t="s">
        <v>322</v>
      </c>
      <c r="C10752" s="1" t="s">
        <v>10327</v>
      </c>
      <c r="D10752" s="8">
        <v>0.0</v>
      </c>
      <c r="E10752" s="1">
        <v>0.0</v>
      </c>
      <c r="F10752" s="1">
        <v>100.0</v>
      </c>
      <c r="G10752" s="1">
        <v>11.0</v>
      </c>
      <c r="H10752" s="1">
        <v>89.0</v>
      </c>
    </row>
    <row r="10753">
      <c r="A10753" s="1" t="s">
        <v>323</v>
      </c>
      <c r="B10753" s="7" t="s">
        <v>322</v>
      </c>
      <c r="C10753" s="1" t="s">
        <v>10328</v>
      </c>
      <c r="D10753" s="8">
        <v>0.0</v>
      </c>
      <c r="E10753" s="1">
        <v>0.0</v>
      </c>
      <c r="F10753" s="1">
        <v>100.0</v>
      </c>
      <c r="G10753" s="1">
        <v>7.7</v>
      </c>
      <c r="H10753" s="1">
        <v>92.3</v>
      </c>
    </row>
    <row r="10754">
      <c r="A10754" s="1" t="s">
        <v>323</v>
      </c>
      <c r="B10754" s="7" t="s">
        <v>322</v>
      </c>
      <c r="C10754" s="1" t="s">
        <v>10329</v>
      </c>
      <c r="D10754" s="8">
        <v>0.0</v>
      </c>
      <c r="E10754" s="1">
        <v>0.0</v>
      </c>
      <c r="F10754" s="1">
        <v>100.0</v>
      </c>
      <c r="G10754" s="1">
        <v>7.4</v>
      </c>
      <c r="H10754" s="1">
        <v>92.6</v>
      </c>
    </row>
    <row r="10755">
      <c r="A10755" s="1" t="s">
        <v>323</v>
      </c>
      <c r="B10755" s="7" t="s">
        <v>322</v>
      </c>
      <c r="C10755" s="1" t="s">
        <v>10330</v>
      </c>
      <c r="D10755" s="8">
        <v>0.0</v>
      </c>
      <c r="E10755" s="1">
        <v>0.0</v>
      </c>
      <c r="F10755" s="1">
        <v>100.0</v>
      </c>
      <c r="G10755" s="1">
        <v>10.7</v>
      </c>
      <c r="H10755" s="1">
        <v>89.3</v>
      </c>
    </row>
    <row r="10756">
      <c r="A10756" s="1" t="s">
        <v>323</v>
      </c>
      <c r="B10756" s="7" t="s">
        <v>322</v>
      </c>
      <c r="C10756" s="1" t="s">
        <v>10331</v>
      </c>
      <c r="D10756" s="8">
        <v>0.0</v>
      </c>
      <c r="E10756" s="1">
        <v>0.0</v>
      </c>
      <c r="F10756" s="1">
        <v>100.0</v>
      </c>
      <c r="G10756" s="1">
        <v>28.0</v>
      </c>
      <c r="H10756" s="1">
        <v>72.0</v>
      </c>
    </row>
    <row r="10757">
      <c r="A10757" s="1" t="s">
        <v>323</v>
      </c>
      <c r="B10757" s="7" t="s">
        <v>322</v>
      </c>
      <c r="C10757" s="1" t="s">
        <v>10332</v>
      </c>
      <c r="D10757" s="8">
        <v>0.0</v>
      </c>
      <c r="E10757" s="1">
        <v>0.0</v>
      </c>
      <c r="F10757" s="1">
        <v>100.0</v>
      </c>
      <c r="G10757" s="1">
        <v>9.4</v>
      </c>
      <c r="H10757" s="1">
        <v>90.6</v>
      </c>
    </row>
    <row r="10758">
      <c r="A10758" s="1" t="s">
        <v>323</v>
      </c>
      <c r="B10758" s="7" t="s">
        <v>322</v>
      </c>
      <c r="C10758" s="1" t="s">
        <v>10333</v>
      </c>
      <c r="D10758" s="8">
        <v>0.0</v>
      </c>
      <c r="E10758" s="1">
        <v>0.0</v>
      </c>
      <c r="F10758" s="1">
        <v>100.0</v>
      </c>
      <c r="G10758" s="1">
        <v>10.8</v>
      </c>
      <c r="H10758" s="1">
        <v>89.2</v>
      </c>
    </row>
    <row r="10759">
      <c r="A10759" s="1" t="s">
        <v>323</v>
      </c>
      <c r="B10759" s="7" t="s">
        <v>322</v>
      </c>
      <c r="C10759" s="1" t="s">
        <v>10334</v>
      </c>
      <c r="D10759" s="8">
        <v>0.0</v>
      </c>
      <c r="E10759" s="1">
        <v>0.0</v>
      </c>
      <c r="F10759" s="1">
        <v>100.0</v>
      </c>
      <c r="G10759" s="1">
        <v>10.9</v>
      </c>
      <c r="H10759" s="1">
        <v>89.1</v>
      </c>
    </row>
    <row r="10760">
      <c r="A10760" s="1" t="s">
        <v>323</v>
      </c>
      <c r="B10760" s="7" t="s">
        <v>324</v>
      </c>
      <c r="C10760" s="1" t="s">
        <v>8987</v>
      </c>
      <c r="D10760" s="8">
        <v>2.0</v>
      </c>
      <c r="E10760" s="1">
        <v>0.0</v>
      </c>
      <c r="F10760" s="1">
        <v>5.6</v>
      </c>
      <c r="G10760" s="1">
        <v>100.0</v>
      </c>
      <c r="H10760" s="1">
        <v>-94.4</v>
      </c>
    </row>
    <row r="10761">
      <c r="A10761" s="1" t="s">
        <v>323</v>
      </c>
      <c r="B10761" s="7" t="s">
        <v>324</v>
      </c>
      <c r="C10761" s="1" t="s">
        <v>10335</v>
      </c>
      <c r="D10761" s="8">
        <v>1.0</v>
      </c>
      <c r="E10761" s="1">
        <v>0.0</v>
      </c>
      <c r="F10761" s="1">
        <v>6.1</v>
      </c>
      <c r="G10761" s="1">
        <v>100.0</v>
      </c>
      <c r="H10761" s="1">
        <v>-93.9</v>
      </c>
    </row>
    <row r="10762">
      <c r="A10762" s="1" t="s">
        <v>323</v>
      </c>
      <c r="B10762" s="7" t="s">
        <v>324</v>
      </c>
      <c r="C10762" s="1" t="s">
        <v>8984</v>
      </c>
      <c r="D10762" s="8">
        <v>1.0</v>
      </c>
      <c r="E10762" s="1">
        <v>0.0</v>
      </c>
      <c r="F10762" s="1">
        <v>5.3</v>
      </c>
      <c r="G10762" s="1">
        <v>100.0</v>
      </c>
      <c r="H10762" s="1">
        <v>-94.7</v>
      </c>
    </row>
    <row r="10763">
      <c r="A10763" s="1" t="s">
        <v>323</v>
      </c>
      <c r="B10763" s="7" t="s">
        <v>324</v>
      </c>
      <c r="C10763" s="1" t="s">
        <v>10336</v>
      </c>
      <c r="D10763" s="8">
        <v>0.0</v>
      </c>
      <c r="E10763" s="1">
        <v>0.0</v>
      </c>
      <c r="F10763" s="1">
        <v>1.0</v>
      </c>
      <c r="G10763" s="1">
        <v>100.0</v>
      </c>
      <c r="H10763" s="1">
        <v>-99.0</v>
      </c>
    </row>
    <row r="10764">
      <c r="A10764" s="1" t="s">
        <v>323</v>
      </c>
      <c r="B10764" s="7" t="s">
        <v>324</v>
      </c>
      <c r="C10764" s="1" t="s">
        <v>10337</v>
      </c>
      <c r="D10764" s="8">
        <v>0.0</v>
      </c>
      <c r="E10764" s="1">
        <v>0.0</v>
      </c>
      <c r="F10764" s="1">
        <v>3.3</v>
      </c>
      <c r="G10764" s="1">
        <v>100.0</v>
      </c>
      <c r="H10764" s="1">
        <v>-96.7</v>
      </c>
    </row>
    <row r="10765">
      <c r="A10765" s="1" t="s">
        <v>323</v>
      </c>
      <c r="B10765" s="7" t="s">
        <v>324</v>
      </c>
      <c r="C10765" s="1" t="s">
        <v>10338</v>
      </c>
      <c r="D10765" s="8">
        <v>0.0</v>
      </c>
      <c r="E10765" s="1">
        <v>0.0</v>
      </c>
      <c r="F10765" s="1">
        <v>26.0</v>
      </c>
      <c r="G10765" s="1">
        <v>100.0</v>
      </c>
      <c r="H10765" s="1">
        <v>-74.0</v>
      </c>
    </row>
    <row r="10766">
      <c r="A10766" s="1" t="s">
        <v>323</v>
      </c>
      <c r="B10766" s="7" t="s">
        <v>324</v>
      </c>
      <c r="C10766" s="1" t="s">
        <v>10339</v>
      </c>
      <c r="D10766" s="8">
        <v>0.0</v>
      </c>
      <c r="E10766" s="1">
        <v>0.0</v>
      </c>
      <c r="F10766" s="1">
        <v>1.0</v>
      </c>
      <c r="G10766" s="1">
        <v>100.0</v>
      </c>
      <c r="H10766" s="1">
        <v>-99.0</v>
      </c>
    </row>
    <row r="10767">
      <c r="A10767" s="1" t="s">
        <v>323</v>
      </c>
      <c r="B10767" s="7" t="s">
        <v>324</v>
      </c>
      <c r="C10767" s="1" t="s">
        <v>10340</v>
      </c>
      <c r="D10767" s="8">
        <v>0.0</v>
      </c>
      <c r="E10767" s="1">
        <v>0.0</v>
      </c>
      <c r="F10767" s="1">
        <v>1.0</v>
      </c>
      <c r="G10767" s="1">
        <v>100.0</v>
      </c>
      <c r="H10767" s="1">
        <v>-99.0</v>
      </c>
    </row>
    <row r="10768">
      <c r="A10768" s="1" t="s">
        <v>323</v>
      </c>
      <c r="B10768" s="7" t="s">
        <v>324</v>
      </c>
      <c r="C10768" s="1" t="s">
        <v>10341</v>
      </c>
      <c r="D10768" s="8">
        <v>0.0</v>
      </c>
      <c r="E10768" s="1">
        <v>0.0</v>
      </c>
      <c r="F10768" s="1">
        <v>2.0</v>
      </c>
      <c r="G10768" s="1">
        <v>100.0</v>
      </c>
      <c r="H10768" s="1">
        <v>-98.0</v>
      </c>
    </row>
    <row r="10769">
      <c r="A10769" s="1" t="s">
        <v>323</v>
      </c>
      <c r="B10769" s="7" t="s">
        <v>324</v>
      </c>
      <c r="C10769" s="1" t="s">
        <v>10342</v>
      </c>
      <c r="D10769" s="8">
        <v>0.0</v>
      </c>
      <c r="E10769" s="1">
        <v>0.0</v>
      </c>
      <c r="F10769" s="1">
        <v>2.0</v>
      </c>
      <c r="G10769" s="1">
        <v>100.0</v>
      </c>
      <c r="H10769" s="1">
        <v>-98.0</v>
      </c>
    </row>
    <row r="10770">
      <c r="A10770" s="1" t="s">
        <v>323</v>
      </c>
      <c r="B10770" s="7" t="s">
        <v>324</v>
      </c>
      <c r="C10770" s="1" t="s">
        <v>10343</v>
      </c>
      <c r="D10770" s="8">
        <v>0.0</v>
      </c>
      <c r="E10770" s="1">
        <v>0.0</v>
      </c>
      <c r="F10770" s="1">
        <v>3.0</v>
      </c>
      <c r="G10770" s="1">
        <v>100.0</v>
      </c>
      <c r="H10770" s="1">
        <v>-97.0</v>
      </c>
    </row>
    <row r="10771">
      <c r="A10771" s="1" t="s">
        <v>323</v>
      </c>
      <c r="B10771" s="7" t="s">
        <v>324</v>
      </c>
      <c r="C10771" s="1" t="s">
        <v>10344</v>
      </c>
      <c r="D10771" s="8">
        <v>0.0</v>
      </c>
      <c r="E10771" s="1">
        <v>0.0</v>
      </c>
      <c r="F10771" s="1">
        <v>1.0</v>
      </c>
      <c r="G10771" s="1">
        <v>100.0</v>
      </c>
      <c r="H10771" s="1">
        <v>-99.0</v>
      </c>
    </row>
    <row r="10772">
      <c r="A10772" s="1" t="s">
        <v>323</v>
      </c>
      <c r="B10772" s="7" t="s">
        <v>324</v>
      </c>
      <c r="C10772" s="1" t="s">
        <v>10345</v>
      </c>
      <c r="D10772" s="8">
        <v>0.0</v>
      </c>
      <c r="E10772" s="1">
        <v>0.0</v>
      </c>
      <c r="F10772" s="1">
        <v>1.0</v>
      </c>
      <c r="G10772" s="1">
        <v>100.0</v>
      </c>
      <c r="H10772" s="1">
        <v>-99.0</v>
      </c>
    </row>
    <row r="10773">
      <c r="A10773" s="1" t="s">
        <v>323</v>
      </c>
      <c r="B10773" s="7" t="s">
        <v>324</v>
      </c>
      <c r="C10773" s="1" t="s">
        <v>10346</v>
      </c>
      <c r="D10773" s="8">
        <v>0.0</v>
      </c>
      <c r="E10773" s="1">
        <v>0.0</v>
      </c>
      <c r="F10773" s="1">
        <v>1.0</v>
      </c>
      <c r="G10773" s="1">
        <v>100.0</v>
      </c>
      <c r="H10773" s="1">
        <v>-99.0</v>
      </c>
    </row>
    <row r="10774">
      <c r="A10774" s="1" t="s">
        <v>323</v>
      </c>
      <c r="B10774" s="7" t="s">
        <v>324</v>
      </c>
      <c r="C10774" s="1" t="s">
        <v>10347</v>
      </c>
      <c r="D10774" s="8">
        <v>0.0</v>
      </c>
      <c r="E10774" s="1">
        <v>0.0</v>
      </c>
      <c r="F10774" s="1">
        <v>5.0</v>
      </c>
      <c r="G10774" s="1">
        <v>100.0</v>
      </c>
      <c r="H10774" s="1">
        <v>-95.0</v>
      </c>
    </row>
    <row r="10775">
      <c r="A10775" s="1" t="s">
        <v>323</v>
      </c>
      <c r="B10775" s="7" t="s">
        <v>324</v>
      </c>
      <c r="C10775" s="1" t="s">
        <v>10348</v>
      </c>
      <c r="D10775" s="8">
        <v>0.0</v>
      </c>
      <c r="E10775" s="1">
        <v>0.0</v>
      </c>
      <c r="F10775" s="1">
        <v>1.0</v>
      </c>
      <c r="G10775" s="1">
        <v>100.0</v>
      </c>
      <c r="H10775" s="1">
        <v>-99.0</v>
      </c>
    </row>
    <row r="10776">
      <c r="A10776" s="1" t="s">
        <v>323</v>
      </c>
      <c r="B10776" s="7" t="s">
        <v>324</v>
      </c>
      <c r="C10776" s="1" t="s">
        <v>10349</v>
      </c>
      <c r="D10776" s="8">
        <v>0.0</v>
      </c>
      <c r="E10776" s="1">
        <v>0.0</v>
      </c>
      <c r="F10776" s="1">
        <v>1.0</v>
      </c>
      <c r="G10776" s="1">
        <v>100.0</v>
      </c>
      <c r="H10776" s="1">
        <v>-99.0</v>
      </c>
    </row>
    <row r="10777">
      <c r="A10777" s="1" t="s">
        <v>323</v>
      </c>
      <c r="B10777" s="7" t="s">
        <v>324</v>
      </c>
      <c r="C10777" s="1" t="s">
        <v>10350</v>
      </c>
      <c r="D10777" s="8">
        <v>0.0</v>
      </c>
      <c r="E10777" s="1">
        <v>0.0</v>
      </c>
      <c r="F10777" s="1">
        <v>1.0</v>
      </c>
      <c r="G10777" s="1">
        <v>100.0</v>
      </c>
      <c r="H10777" s="1">
        <v>-99.0</v>
      </c>
    </row>
    <row r="10778">
      <c r="A10778" s="1" t="s">
        <v>323</v>
      </c>
      <c r="B10778" s="7" t="s">
        <v>324</v>
      </c>
      <c r="C10778" s="1" t="s">
        <v>10351</v>
      </c>
      <c r="D10778" s="8">
        <v>0.0</v>
      </c>
      <c r="E10778" s="1">
        <v>0.0</v>
      </c>
      <c r="F10778" s="1">
        <v>3.0</v>
      </c>
      <c r="G10778" s="1">
        <v>100.0</v>
      </c>
      <c r="H10778" s="1">
        <v>-97.0</v>
      </c>
    </row>
    <row r="10779">
      <c r="A10779" s="1" t="s">
        <v>323</v>
      </c>
      <c r="B10779" s="7" t="s">
        <v>324</v>
      </c>
      <c r="C10779" s="1" t="s">
        <v>10352</v>
      </c>
      <c r="D10779" s="8">
        <v>0.0</v>
      </c>
      <c r="E10779" s="1">
        <v>0.0</v>
      </c>
      <c r="F10779" s="1">
        <v>1.0</v>
      </c>
      <c r="G10779" s="1">
        <v>100.0</v>
      </c>
      <c r="H10779" s="1">
        <v>-99.0</v>
      </c>
    </row>
    <row r="10780">
      <c r="A10780" s="1" t="s">
        <v>323</v>
      </c>
      <c r="B10780" s="7" t="s">
        <v>324</v>
      </c>
      <c r="C10780" s="1" t="s">
        <v>10353</v>
      </c>
      <c r="D10780" s="8">
        <v>0.0</v>
      </c>
      <c r="E10780" s="1">
        <v>0.0</v>
      </c>
      <c r="F10780" s="1">
        <v>1.0</v>
      </c>
      <c r="G10780" s="1">
        <v>100.0</v>
      </c>
      <c r="H10780" s="1">
        <v>-99.0</v>
      </c>
    </row>
    <row r="10781">
      <c r="A10781" s="1" t="s">
        <v>323</v>
      </c>
      <c r="B10781" s="7" t="s">
        <v>325</v>
      </c>
      <c r="C10781" s="1" t="s">
        <v>10354</v>
      </c>
      <c r="D10781" s="8">
        <v>1.0</v>
      </c>
      <c r="E10781" s="1">
        <v>2.0</v>
      </c>
      <c r="F10781" s="1">
        <v>4.2</v>
      </c>
      <c r="G10781" s="1">
        <v>5.1</v>
      </c>
      <c r="H10781" s="1">
        <v>-1.0</v>
      </c>
    </row>
    <row r="10782">
      <c r="A10782" s="1" t="s">
        <v>323</v>
      </c>
      <c r="B10782" s="7" t="s">
        <v>325</v>
      </c>
      <c r="C10782" s="1" t="s">
        <v>10355</v>
      </c>
      <c r="D10782" s="8">
        <v>1.0</v>
      </c>
      <c r="E10782" s="1">
        <v>0.0</v>
      </c>
      <c r="F10782" s="1">
        <v>8.2</v>
      </c>
      <c r="G10782" s="1">
        <v>10.3</v>
      </c>
      <c r="H10782" s="1">
        <v>-2.1</v>
      </c>
    </row>
    <row r="10783">
      <c r="A10783" s="1" t="s">
        <v>323</v>
      </c>
      <c r="B10783" s="7" t="s">
        <v>325</v>
      </c>
      <c r="C10783" s="1" t="s">
        <v>10356</v>
      </c>
      <c r="D10783" s="8">
        <v>0.0</v>
      </c>
      <c r="E10783" s="1">
        <v>0.0</v>
      </c>
      <c r="F10783" s="1">
        <v>3.0</v>
      </c>
      <c r="G10783" s="1">
        <v>100.0</v>
      </c>
      <c r="H10783" s="1">
        <v>-97.0</v>
      </c>
    </row>
    <row r="10784">
      <c r="A10784" s="1" t="s">
        <v>323</v>
      </c>
      <c r="B10784" s="7" t="s">
        <v>325</v>
      </c>
      <c r="C10784" s="1" t="s">
        <v>10357</v>
      </c>
      <c r="D10784" s="8">
        <v>0.0</v>
      </c>
      <c r="E10784" s="1">
        <v>0.0</v>
      </c>
      <c r="F10784" s="1">
        <v>8.7</v>
      </c>
      <c r="G10784" s="1">
        <v>100.0</v>
      </c>
      <c r="H10784" s="1">
        <v>-91.3</v>
      </c>
    </row>
    <row r="10785">
      <c r="A10785" s="1" t="s">
        <v>323</v>
      </c>
      <c r="B10785" s="7" t="s">
        <v>325</v>
      </c>
      <c r="C10785" s="1" t="s">
        <v>10358</v>
      </c>
      <c r="D10785" s="8">
        <v>0.0</v>
      </c>
      <c r="E10785" s="1">
        <v>0.0</v>
      </c>
      <c r="F10785" s="1">
        <v>2.0</v>
      </c>
      <c r="G10785" s="1">
        <v>100.0</v>
      </c>
      <c r="H10785" s="1">
        <v>-98.0</v>
      </c>
    </row>
    <row r="10786">
      <c r="A10786" s="1" t="s">
        <v>323</v>
      </c>
      <c r="B10786" s="7" t="s">
        <v>325</v>
      </c>
      <c r="C10786" s="1" t="s">
        <v>10359</v>
      </c>
      <c r="D10786" s="8">
        <v>0.0</v>
      </c>
      <c r="E10786" s="1">
        <v>0.0</v>
      </c>
      <c r="F10786" s="1">
        <v>17.0</v>
      </c>
      <c r="G10786" s="1">
        <v>100.0</v>
      </c>
      <c r="H10786" s="1">
        <v>-83.0</v>
      </c>
    </row>
    <row r="10787">
      <c r="A10787" s="1" t="s">
        <v>323</v>
      </c>
      <c r="B10787" s="7" t="s">
        <v>325</v>
      </c>
      <c r="C10787" s="1" t="s">
        <v>9000</v>
      </c>
      <c r="D10787" s="8">
        <v>0.0</v>
      </c>
      <c r="E10787" s="1">
        <v>0.0</v>
      </c>
      <c r="F10787" s="1">
        <v>1.0</v>
      </c>
      <c r="G10787" s="1">
        <v>100.0</v>
      </c>
      <c r="H10787" s="1">
        <v>-99.0</v>
      </c>
    </row>
    <row r="10788">
      <c r="A10788" s="1" t="s">
        <v>323</v>
      </c>
      <c r="B10788" s="7" t="s">
        <v>325</v>
      </c>
      <c r="C10788" s="1" t="s">
        <v>9010</v>
      </c>
      <c r="D10788" s="8">
        <v>0.0</v>
      </c>
      <c r="E10788" s="1">
        <v>0.0</v>
      </c>
      <c r="F10788" s="1">
        <v>3.0</v>
      </c>
      <c r="G10788" s="1">
        <v>100.0</v>
      </c>
      <c r="H10788" s="1">
        <v>-97.0</v>
      </c>
    </row>
    <row r="10789">
      <c r="A10789" s="1" t="s">
        <v>323</v>
      </c>
      <c r="B10789" s="7" t="s">
        <v>325</v>
      </c>
      <c r="C10789" s="1" t="s">
        <v>10360</v>
      </c>
      <c r="D10789" s="8">
        <v>0.0</v>
      </c>
      <c r="E10789" s="1">
        <v>0.0</v>
      </c>
      <c r="F10789" s="1">
        <v>8.7</v>
      </c>
      <c r="G10789" s="1">
        <v>40.3</v>
      </c>
      <c r="H10789" s="1">
        <v>-31.5</v>
      </c>
    </row>
    <row r="10790">
      <c r="A10790" s="1" t="s">
        <v>323</v>
      </c>
      <c r="B10790" s="7" t="s">
        <v>325</v>
      </c>
      <c r="C10790" s="1" t="s">
        <v>10361</v>
      </c>
      <c r="D10790" s="8">
        <v>0.0</v>
      </c>
      <c r="E10790" s="1">
        <v>0.0</v>
      </c>
      <c r="F10790" s="1">
        <v>1.0</v>
      </c>
      <c r="G10790" s="1">
        <v>100.0</v>
      </c>
      <c r="H10790" s="1">
        <v>-99.0</v>
      </c>
    </row>
    <row r="10791">
      <c r="A10791" s="1" t="s">
        <v>323</v>
      </c>
      <c r="B10791" s="7" t="s">
        <v>325</v>
      </c>
      <c r="C10791" s="1" t="s">
        <v>9009</v>
      </c>
      <c r="D10791" s="8">
        <v>0.0</v>
      </c>
      <c r="E10791" s="1">
        <v>0.0</v>
      </c>
      <c r="F10791" s="1">
        <v>15.7</v>
      </c>
      <c r="G10791" s="1">
        <v>100.0</v>
      </c>
      <c r="H10791" s="1">
        <v>-84.3</v>
      </c>
    </row>
    <row r="10792">
      <c r="A10792" s="1" t="s">
        <v>323</v>
      </c>
      <c r="B10792" s="7" t="s">
        <v>325</v>
      </c>
      <c r="C10792" s="1" t="s">
        <v>10362</v>
      </c>
      <c r="D10792" s="8">
        <v>0.0</v>
      </c>
      <c r="E10792" s="1">
        <v>0.0</v>
      </c>
      <c r="F10792" s="1">
        <v>1.0</v>
      </c>
      <c r="G10792" s="1">
        <v>100.0</v>
      </c>
      <c r="H10792" s="1">
        <v>-99.0</v>
      </c>
    </row>
    <row r="10793">
      <c r="A10793" s="1" t="s">
        <v>323</v>
      </c>
      <c r="B10793" s="7" t="s">
        <v>325</v>
      </c>
      <c r="C10793" s="1" t="s">
        <v>10363</v>
      </c>
      <c r="D10793" s="8">
        <v>0.0</v>
      </c>
      <c r="E10793" s="1">
        <v>0.0</v>
      </c>
      <c r="F10793" s="1">
        <v>8.2</v>
      </c>
      <c r="G10793" s="1">
        <v>21.0</v>
      </c>
      <c r="H10793" s="1">
        <v>-12.8</v>
      </c>
    </row>
    <row r="10794">
      <c r="A10794" s="1" t="s">
        <v>323</v>
      </c>
      <c r="B10794" s="7" t="s">
        <v>325</v>
      </c>
      <c r="C10794" s="1" t="s">
        <v>10364</v>
      </c>
      <c r="D10794" s="8">
        <v>0.0</v>
      </c>
      <c r="E10794" s="1">
        <v>0.0</v>
      </c>
      <c r="F10794" s="1">
        <v>4.0</v>
      </c>
      <c r="G10794" s="1">
        <v>100.0</v>
      </c>
      <c r="H10794" s="1">
        <v>-96.0</v>
      </c>
    </row>
    <row r="10795">
      <c r="A10795" s="1" t="s">
        <v>323</v>
      </c>
      <c r="B10795" s="7" t="s">
        <v>325</v>
      </c>
      <c r="C10795" s="1" t="s">
        <v>10365</v>
      </c>
      <c r="D10795" s="8">
        <v>0.0</v>
      </c>
      <c r="E10795" s="1">
        <v>0.0</v>
      </c>
      <c r="F10795" s="1">
        <v>10.0</v>
      </c>
      <c r="G10795" s="1">
        <v>100.0</v>
      </c>
      <c r="H10795" s="1">
        <v>-90.0</v>
      </c>
    </row>
    <row r="10796">
      <c r="A10796" s="1" t="s">
        <v>323</v>
      </c>
      <c r="B10796" s="7" t="s">
        <v>325</v>
      </c>
      <c r="C10796" s="1" t="s">
        <v>10366</v>
      </c>
      <c r="D10796" s="8">
        <v>0.0</v>
      </c>
      <c r="E10796" s="1">
        <v>0.0</v>
      </c>
      <c r="F10796" s="1">
        <v>1.0</v>
      </c>
      <c r="G10796" s="1">
        <v>100.0</v>
      </c>
      <c r="H10796" s="1">
        <v>-99.0</v>
      </c>
    </row>
    <row r="10797">
      <c r="A10797" s="1" t="s">
        <v>323</v>
      </c>
      <c r="B10797" s="7" t="s">
        <v>325</v>
      </c>
      <c r="C10797" s="1" t="s">
        <v>10367</v>
      </c>
      <c r="D10797" s="8">
        <v>0.0</v>
      </c>
      <c r="E10797" s="1">
        <v>0.0</v>
      </c>
      <c r="F10797" s="1">
        <v>2.4</v>
      </c>
      <c r="G10797" s="1">
        <v>100.0</v>
      </c>
      <c r="H10797" s="1">
        <v>-97.6</v>
      </c>
    </row>
    <row r="10798">
      <c r="A10798" s="1" t="s">
        <v>323</v>
      </c>
      <c r="B10798" s="7" t="s">
        <v>325</v>
      </c>
      <c r="C10798" s="1" t="s">
        <v>10368</v>
      </c>
      <c r="D10798" s="8">
        <v>0.0</v>
      </c>
      <c r="E10798" s="1">
        <v>0.0</v>
      </c>
      <c r="F10798" s="1">
        <v>5.3</v>
      </c>
      <c r="G10798" s="1">
        <v>8.4</v>
      </c>
      <c r="H10798" s="1">
        <v>-3.1</v>
      </c>
    </row>
    <row r="10799">
      <c r="A10799" s="1" t="s">
        <v>323</v>
      </c>
      <c r="B10799" s="7" t="s">
        <v>325</v>
      </c>
      <c r="C10799" s="1" t="s">
        <v>10369</v>
      </c>
      <c r="D10799" s="8">
        <v>0.0</v>
      </c>
      <c r="E10799" s="1">
        <v>0.0</v>
      </c>
      <c r="F10799" s="1">
        <v>6.4</v>
      </c>
      <c r="G10799" s="1">
        <v>10.6</v>
      </c>
      <c r="H10799" s="1">
        <v>-4.2</v>
      </c>
    </row>
    <row r="10800">
      <c r="A10800" s="1" t="s">
        <v>323</v>
      </c>
      <c r="B10800" s="7" t="s">
        <v>325</v>
      </c>
      <c r="C10800" s="1" t="s">
        <v>10370</v>
      </c>
      <c r="D10800" s="8">
        <v>0.0</v>
      </c>
      <c r="E10800" s="1">
        <v>0.0</v>
      </c>
      <c r="F10800" s="1">
        <v>1.0</v>
      </c>
      <c r="G10800" s="1">
        <v>100.0</v>
      </c>
      <c r="H10800" s="1">
        <v>-99.0</v>
      </c>
    </row>
    <row r="10801">
      <c r="A10801" s="1" t="s">
        <v>323</v>
      </c>
      <c r="B10801" s="7" t="s">
        <v>325</v>
      </c>
      <c r="C10801" s="1" t="s">
        <v>10371</v>
      </c>
      <c r="D10801" s="8">
        <v>0.0</v>
      </c>
      <c r="E10801" s="1">
        <v>0.0</v>
      </c>
      <c r="F10801" s="1">
        <v>7.5</v>
      </c>
      <c r="G10801" s="1">
        <v>100.0</v>
      </c>
      <c r="H10801" s="1">
        <v>-92.5</v>
      </c>
    </row>
    <row r="10802">
      <c r="A10802" s="1" t="s">
        <v>323</v>
      </c>
      <c r="B10802" s="7" t="s">
        <v>325</v>
      </c>
      <c r="C10802" s="1" t="s">
        <v>10372</v>
      </c>
      <c r="D10802" s="8">
        <v>0.0</v>
      </c>
      <c r="E10802" s="1">
        <v>0.0</v>
      </c>
      <c r="F10802" s="1">
        <v>10.0</v>
      </c>
      <c r="G10802" s="1">
        <v>100.0</v>
      </c>
      <c r="H10802" s="1">
        <v>-90.0</v>
      </c>
    </row>
    <row r="10803">
      <c r="A10803" s="1" t="s">
        <v>323</v>
      </c>
      <c r="B10803" s="7" t="s">
        <v>325</v>
      </c>
      <c r="C10803" s="1" t="s">
        <v>10373</v>
      </c>
      <c r="D10803" s="8">
        <v>0.0</v>
      </c>
      <c r="E10803" s="1">
        <v>0.0</v>
      </c>
      <c r="F10803" s="1">
        <v>3.3</v>
      </c>
      <c r="G10803" s="1">
        <v>100.0</v>
      </c>
      <c r="H10803" s="1">
        <v>-96.7</v>
      </c>
    </row>
    <row r="10804">
      <c r="A10804" s="1" t="s">
        <v>323</v>
      </c>
      <c r="B10804" s="7" t="s">
        <v>325</v>
      </c>
      <c r="C10804" s="1" t="s">
        <v>10374</v>
      </c>
      <c r="D10804" s="8">
        <v>0.0</v>
      </c>
      <c r="E10804" s="1">
        <v>0.0</v>
      </c>
      <c r="F10804" s="1">
        <v>9.5</v>
      </c>
      <c r="G10804" s="1">
        <v>100.0</v>
      </c>
      <c r="H10804" s="1">
        <v>-90.5</v>
      </c>
    </row>
    <row r="10805">
      <c r="A10805" s="1" t="s">
        <v>323</v>
      </c>
      <c r="B10805" s="7" t="s">
        <v>325</v>
      </c>
      <c r="C10805" s="1" t="s">
        <v>10375</v>
      </c>
      <c r="D10805" s="8">
        <v>0.0</v>
      </c>
      <c r="E10805" s="1">
        <v>0.0</v>
      </c>
      <c r="F10805" s="1">
        <v>1.0</v>
      </c>
      <c r="G10805" s="1">
        <v>100.0</v>
      </c>
      <c r="H10805" s="1">
        <v>-99.0</v>
      </c>
    </row>
    <row r="10806">
      <c r="A10806" s="1" t="s">
        <v>323</v>
      </c>
      <c r="B10806" s="7" t="s">
        <v>325</v>
      </c>
      <c r="C10806" s="1" t="s">
        <v>10376</v>
      </c>
      <c r="D10806" s="8">
        <v>0.0</v>
      </c>
      <c r="E10806" s="1">
        <v>0.0</v>
      </c>
      <c r="F10806" s="1">
        <v>4.0</v>
      </c>
      <c r="G10806" s="1">
        <v>100.0</v>
      </c>
      <c r="H10806" s="1">
        <v>-96.0</v>
      </c>
    </row>
    <row r="10807">
      <c r="A10807" s="1" t="s">
        <v>323</v>
      </c>
      <c r="B10807" s="7" t="s">
        <v>325</v>
      </c>
      <c r="C10807" s="1" t="s">
        <v>10377</v>
      </c>
      <c r="D10807" s="8">
        <v>0.0</v>
      </c>
      <c r="E10807" s="1">
        <v>0.0</v>
      </c>
      <c r="F10807" s="1">
        <v>1.0</v>
      </c>
      <c r="G10807" s="1">
        <v>100.0</v>
      </c>
      <c r="H10807" s="1">
        <v>-99.0</v>
      </c>
    </row>
    <row r="10808">
      <c r="A10808" s="1" t="s">
        <v>323</v>
      </c>
      <c r="B10808" s="7" t="s">
        <v>325</v>
      </c>
      <c r="C10808" s="1" t="s">
        <v>10378</v>
      </c>
      <c r="D10808" s="8">
        <v>0.0</v>
      </c>
      <c r="E10808" s="1">
        <v>0.0</v>
      </c>
      <c r="F10808" s="1">
        <v>1.0</v>
      </c>
      <c r="G10808" s="1">
        <v>100.0</v>
      </c>
      <c r="H10808" s="1">
        <v>-99.0</v>
      </c>
    </row>
    <row r="10809">
      <c r="A10809" s="1" t="s">
        <v>323</v>
      </c>
      <c r="B10809" s="7" t="s">
        <v>325</v>
      </c>
      <c r="C10809" s="1" t="s">
        <v>10379</v>
      </c>
      <c r="D10809" s="8">
        <v>0.0</v>
      </c>
      <c r="E10809" s="1">
        <v>0.0</v>
      </c>
      <c r="F10809" s="1">
        <v>2.0</v>
      </c>
      <c r="G10809" s="1">
        <v>100.0</v>
      </c>
      <c r="H10809" s="1">
        <v>-98.0</v>
      </c>
    </row>
    <row r="10810">
      <c r="A10810" s="1" t="s">
        <v>323</v>
      </c>
      <c r="B10810" s="7" t="s">
        <v>325</v>
      </c>
      <c r="C10810" s="1" t="s">
        <v>10380</v>
      </c>
      <c r="D10810" s="8">
        <v>0.0</v>
      </c>
      <c r="E10810" s="1">
        <v>0.0</v>
      </c>
      <c r="F10810" s="1">
        <v>5.0</v>
      </c>
      <c r="G10810" s="1">
        <v>100.0</v>
      </c>
      <c r="H10810" s="1">
        <v>-95.0</v>
      </c>
    </row>
    <row r="10811">
      <c r="A10811" s="1" t="s">
        <v>323</v>
      </c>
      <c r="B10811" s="7" t="s">
        <v>325</v>
      </c>
      <c r="C10811" s="1" t="s">
        <v>10381</v>
      </c>
      <c r="D10811" s="8">
        <v>0.0</v>
      </c>
      <c r="E10811" s="1">
        <v>0.0</v>
      </c>
      <c r="F10811" s="1">
        <v>7.0</v>
      </c>
      <c r="G10811" s="1">
        <v>100.0</v>
      </c>
      <c r="H10811" s="1">
        <v>-93.0</v>
      </c>
    </row>
    <row r="10812">
      <c r="A10812" s="1" t="s">
        <v>323</v>
      </c>
      <c r="B10812" s="7" t="s">
        <v>325</v>
      </c>
      <c r="C10812" s="1" t="s">
        <v>10382</v>
      </c>
      <c r="D10812" s="8">
        <v>0.0</v>
      </c>
      <c r="E10812" s="1">
        <v>0.0</v>
      </c>
      <c r="F10812" s="1">
        <v>5.0</v>
      </c>
      <c r="G10812" s="1">
        <v>100.0</v>
      </c>
      <c r="H10812" s="1">
        <v>-95.0</v>
      </c>
    </row>
    <row r="10813">
      <c r="A10813" s="1" t="s">
        <v>323</v>
      </c>
      <c r="B10813" s="7" t="s">
        <v>325</v>
      </c>
      <c r="C10813" s="1" t="s">
        <v>10383</v>
      </c>
      <c r="D10813" s="8">
        <v>0.0</v>
      </c>
      <c r="E10813" s="1">
        <v>0.0</v>
      </c>
      <c r="F10813" s="1">
        <v>7.0</v>
      </c>
      <c r="G10813" s="1">
        <v>100.0</v>
      </c>
      <c r="H10813" s="1">
        <v>-93.0</v>
      </c>
    </row>
    <row r="10814">
      <c r="A10814" s="1" t="s">
        <v>323</v>
      </c>
      <c r="B10814" s="7" t="s">
        <v>325</v>
      </c>
      <c r="C10814" s="1" t="s">
        <v>10384</v>
      </c>
      <c r="D10814" s="8">
        <v>0.0</v>
      </c>
      <c r="E10814" s="1">
        <v>0.0</v>
      </c>
      <c r="F10814" s="1">
        <v>5.0</v>
      </c>
      <c r="G10814" s="1">
        <v>100.0</v>
      </c>
      <c r="H10814" s="1">
        <v>-95.0</v>
      </c>
    </row>
    <row r="10815">
      <c r="A10815" s="1" t="s">
        <v>323</v>
      </c>
      <c r="B10815" s="7" t="s">
        <v>325</v>
      </c>
      <c r="C10815" s="1" t="s">
        <v>10385</v>
      </c>
      <c r="D10815" s="8">
        <v>0.0</v>
      </c>
      <c r="E10815" s="1">
        <v>0.0</v>
      </c>
      <c r="F10815" s="1">
        <v>9.2</v>
      </c>
      <c r="G10815" s="1">
        <v>100.0</v>
      </c>
      <c r="H10815" s="1">
        <v>-90.8</v>
      </c>
    </row>
    <row r="10816">
      <c r="A10816" s="1" t="s">
        <v>323</v>
      </c>
      <c r="B10816" s="7" t="s">
        <v>325</v>
      </c>
      <c r="C10816" s="1" t="s">
        <v>10386</v>
      </c>
      <c r="D10816" s="8">
        <v>0.0</v>
      </c>
      <c r="E10816" s="1">
        <v>0.0</v>
      </c>
      <c r="F10816" s="1">
        <v>10.6</v>
      </c>
      <c r="G10816" s="1">
        <v>100.0</v>
      </c>
      <c r="H10816" s="1">
        <v>-89.4</v>
      </c>
    </row>
    <row r="10817">
      <c r="A10817" s="1" t="s">
        <v>323</v>
      </c>
      <c r="B10817" s="7" t="s">
        <v>325</v>
      </c>
      <c r="C10817" s="1" t="s">
        <v>10387</v>
      </c>
      <c r="D10817" s="8">
        <v>0.0</v>
      </c>
      <c r="E10817" s="1">
        <v>0.0</v>
      </c>
      <c r="F10817" s="1">
        <v>17.0</v>
      </c>
      <c r="G10817" s="1">
        <v>100.0</v>
      </c>
      <c r="H10817" s="1">
        <v>-83.0</v>
      </c>
    </row>
    <row r="10818">
      <c r="A10818" s="1" t="s">
        <v>323</v>
      </c>
      <c r="B10818" s="7" t="s">
        <v>325</v>
      </c>
      <c r="C10818" s="1" t="s">
        <v>10388</v>
      </c>
      <c r="D10818" s="8">
        <v>0.0</v>
      </c>
      <c r="E10818" s="1">
        <v>0.0</v>
      </c>
      <c r="F10818" s="1">
        <v>8.7</v>
      </c>
      <c r="G10818" s="1">
        <v>11.0</v>
      </c>
      <c r="H10818" s="1">
        <v>-2.3</v>
      </c>
    </row>
    <row r="10819">
      <c r="A10819" s="1" t="s">
        <v>323</v>
      </c>
      <c r="B10819" s="7" t="s">
        <v>325</v>
      </c>
      <c r="C10819" s="1" t="s">
        <v>10389</v>
      </c>
      <c r="D10819" s="8">
        <v>0.0</v>
      </c>
      <c r="E10819" s="1">
        <v>0.0</v>
      </c>
      <c r="F10819" s="1">
        <v>9.8</v>
      </c>
      <c r="G10819" s="1">
        <v>11.1</v>
      </c>
      <c r="H10819" s="1">
        <v>-1.3</v>
      </c>
    </row>
    <row r="10820">
      <c r="A10820" s="1" t="s">
        <v>323</v>
      </c>
      <c r="B10820" s="7" t="s">
        <v>325</v>
      </c>
      <c r="C10820" s="1" t="s">
        <v>10390</v>
      </c>
      <c r="D10820" s="8">
        <v>0.0</v>
      </c>
      <c r="E10820" s="1">
        <v>0.0</v>
      </c>
      <c r="F10820" s="1">
        <v>6.2</v>
      </c>
      <c r="G10820" s="1">
        <v>8.0</v>
      </c>
      <c r="H10820" s="1">
        <v>-1.8</v>
      </c>
    </row>
    <row r="10821">
      <c r="A10821" s="1" t="s">
        <v>323</v>
      </c>
      <c r="B10821" s="7" t="s">
        <v>325</v>
      </c>
      <c r="C10821" s="1" t="s">
        <v>10391</v>
      </c>
      <c r="D10821" s="8">
        <v>0.0</v>
      </c>
      <c r="E10821" s="1">
        <v>0.0</v>
      </c>
      <c r="F10821" s="1">
        <v>8.8</v>
      </c>
      <c r="G10821" s="1">
        <v>100.0</v>
      </c>
      <c r="H10821" s="1">
        <v>-91.3</v>
      </c>
    </row>
    <row r="10822">
      <c r="A10822" s="1" t="s">
        <v>323</v>
      </c>
      <c r="B10822" s="7" t="s">
        <v>325</v>
      </c>
      <c r="C10822" s="1" t="s">
        <v>10392</v>
      </c>
      <c r="D10822" s="8">
        <v>0.0</v>
      </c>
      <c r="E10822" s="1">
        <v>0.0</v>
      </c>
      <c r="F10822" s="1">
        <v>10.6</v>
      </c>
      <c r="G10822" s="1">
        <v>100.0</v>
      </c>
      <c r="H10822" s="1">
        <v>-89.4</v>
      </c>
    </row>
    <row r="10823">
      <c r="A10823" s="1" t="s">
        <v>323</v>
      </c>
      <c r="B10823" s="7" t="s">
        <v>325</v>
      </c>
      <c r="C10823" s="1" t="s">
        <v>10393</v>
      </c>
      <c r="D10823" s="8">
        <v>0.0</v>
      </c>
      <c r="E10823" s="1">
        <v>0.0</v>
      </c>
      <c r="F10823" s="1">
        <v>20.0</v>
      </c>
      <c r="G10823" s="1">
        <v>100.0</v>
      </c>
      <c r="H10823" s="1">
        <v>-80.0</v>
      </c>
    </row>
    <row r="10824">
      <c r="A10824" s="1" t="s">
        <v>323</v>
      </c>
      <c r="B10824" s="7" t="s">
        <v>325</v>
      </c>
      <c r="C10824" s="1" t="s">
        <v>10394</v>
      </c>
      <c r="D10824" s="8">
        <v>0.0</v>
      </c>
      <c r="E10824" s="1">
        <v>0.0</v>
      </c>
      <c r="F10824" s="1">
        <v>9.6</v>
      </c>
      <c r="G10824" s="1">
        <v>100.0</v>
      </c>
      <c r="H10824" s="1">
        <v>-90.4</v>
      </c>
    </row>
    <row r="10825">
      <c r="A10825" s="1" t="s">
        <v>323</v>
      </c>
      <c r="B10825" s="7" t="s">
        <v>325</v>
      </c>
      <c r="C10825" s="1" t="s">
        <v>10395</v>
      </c>
      <c r="D10825" s="8">
        <v>0.0</v>
      </c>
      <c r="E10825" s="1">
        <v>0.0</v>
      </c>
      <c r="F10825" s="1">
        <v>7.0</v>
      </c>
      <c r="G10825" s="1">
        <v>10.6</v>
      </c>
      <c r="H10825" s="1">
        <v>-3.6</v>
      </c>
    </row>
    <row r="10826">
      <c r="A10826" s="1" t="s">
        <v>323</v>
      </c>
      <c r="B10826" s="7" t="s">
        <v>325</v>
      </c>
      <c r="C10826" s="1" t="s">
        <v>10396</v>
      </c>
      <c r="D10826" s="8">
        <v>0.0</v>
      </c>
      <c r="E10826" s="1">
        <v>0.0</v>
      </c>
      <c r="F10826" s="1">
        <v>2.0</v>
      </c>
      <c r="G10826" s="1">
        <v>100.0</v>
      </c>
      <c r="H10826" s="1">
        <v>-98.0</v>
      </c>
    </row>
    <row r="10827">
      <c r="A10827" s="1" t="s">
        <v>323</v>
      </c>
      <c r="B10827" s="7" t="s">
        <v>325</v>
      </c>
      <c r="C10827" s="1" t="s">
        <v>10397</v>
      </c>
      <c r="D10827" s="8">
        <v>0.0</v>
      </c>
      <c r="E10827" s="1">
        <v>0.0</v>
      </c>
      <c r="F10827" s="1">
        <v>1.0</v>
      </c>
      <c r="G10827" s="1">
        <v>100.0</v>
      </c>
      <c r="H10827" s="1">
        <v>-99.0</v>
      </c>
    </row>
    <row r="10828">
      <c r="A10828" s="1" t="s">
        <v>323</v>
      </c>
      <c r="B10828" s="7" t="s">
        <v>325</v>
      </c>
      <c r="C10828" s="1" t="s">
        <v>10398</v>
      </c>
      <c r="D10828" s="8">
        <v>0.0</v>
      </c>
      <c r="E10828" s="1">
        <v>0.0</v>
      </c>
      <c r="F10828" s="1">
        <v>9.2</v>
      </c>
      <c r="G10828" s="1">
        <v>100.0</v>
      </c>
      <c r="H10828" s="1">
        <v>-90.8</v>
      </c>
    </row>
    <row r="10829">
      <c r="A10829" s="1" t="s">
        <v>323</v>
      </c>
      <c r="B10829" s="7" t="s">
        <v>325</v>
      </c>
      <c r="C10829" s="1" t="s">
        <v>10399</v>
      </c>
      <c r="D10829" s="8">
        <v>0.0</v>
      </c>
      <c r="E10829" s="1">
        <v>0.0</v>
      </c>
      <c r="F10829" s="1">
        <v>10.7</v>
      </c>
      <c r="G10829" s="1">
        <v>100.0</v>
      </c>
      <c r="H10829" s="1">
        <v>-89.3</v>
      </c>
    </row>
    <row r="10830">
      <c r="A10830" s="1" t="s">
        <v>323</v>
      </c>
      <c r="B10830" s="7" t="s">
        <v>325</v>
      </c>
      <c r="C10830" s="1" t="s">
        <v>10400</v>
      </c>
      <c r="D10830" s="8">
        <v>0.0</v>
      </c>
      <c r="E10830" s="1">
        <v>0.0</v>
      </c>
      <c r="F10830" s="1">
        <v>10.4</v>
      </c>
      <c r="G10830" s="1">
        <v>16.0</v>
      </c>
      <c r="H10830" s="1">
        <v>-5.6</v>
      </c>
    </row>
    <row r="10831">
      <c r="A10831" s="1" t="s">
        <v>323</v>
      </c>
      <c r="B10831" s="7" t="s">
        <v>325</v>
      </c>
      <c r="C10831" s="1" t="s">
        <v>10401</v>
      </c>
      <c r="D10831" s="8">
        <v>0.0</v>
      </c>
      <c r="E10831" s="1">
        <v>1.0</v>
      </c>
      <c r="F10831" s="1">
        <v>3.8</v>
      </c>
      <c r="G10831" s="1">
        <v>6.8</v>
      </c>
      <c r="H10831" s="1">
        <v>-3.0</v>
      </c>
    </row>
    <row r="10832">
      <c r="A10832" s="1" t="s">
        <v>323</v>
      </c>
      <c r="B10832" s="7" t="s">
        <v>325</v>
      </c>
      <c r="C10832" s="1" t="s">
        <v>10402</v>
      </c>
      <c r="D10832" s="8">
        <v>0.0</v>
      </c>
      <c r="E10832" s="1">
        <v>0.0</v>
      </c>
      <c r="F10832" s="1">
        <v>6.9</v>
      </c>
      <c r="G10832" s="1">
        <v>100.0</v>
      </c>
      <c r="H10832" s="1">
        <v>-93.1</v>
      </c>
    </row>
    <row r="10833">
      <c r="A10833" s="1" t="s">
        <v>323</v>
      </c>
      <c r="B10833" s="7" t="s">
        <v>325</v>
      </c>
      <c r="C10833" s="1" t="s">
        <v>10403</v>
      </c>
      <c r="D10833" s="8">
        <v>0.0</v>
      </c>
      <c r="E10833" s="1">
        <v>0.0</v>
      </c>
      <c r="F10833" s="1">
        <v>12.0</v>
      </c>
      <c r="G10833" s="1">
        <v>100.0</v>
      </c>
      <c r="H10833" s="1">
        <v>-88.0</v>
      </c>
    </row>
    <row r="10834">
      <c r="A10834" s="1" t="s">
        <v>323</v>
      </c>
      <c r="B10834" s="7" t="s">
        <v>325</v>
      </c>
      <c r="C10834" s="1" t="s">
        <v>10404</v>
      </c>
      <c r="D10834" s="8">
        <v>0.0</v>
      </c>
      <c r="E10834" s="1">
        <v>0.0</v>
      </c>
      <c r="F10834" s="1">
        <v>2.5</v>
      </c>
      <c r="G10834" s="1">
        <v>100.0</v>
      </c>
      <c r="H10834" s="1">
        <v>-97.5</v>
      </c>
    </row>
    <row r="10835">
      <c r="A10835" s="1" t="s">
        <v>323</v>
      </c>
      <c r="B10835" s="7" t="s">
        <v>325</v>
      </c>
      <c r="C10835" s="1" t="s">
        <v>10405</v>
      </c>
      <c r="D10835" s="8">
        <v>0.0</v>
      </c>
      <c r="E10835" s="1">
        <v>0.0</v>
      </c>
      <c r="F10835" s="1">
        <v>9.4</v>
      </c>
      <c r="G10835" s="1">
        <v>12.0</v>
      </c>
      <c r="H10835" s="1">
        <v>-2.6</v>
      </c>
    </row>
    <row r="10836">
      <c r="A10836" s="1" t="s">
        <v>323</v>
      </c>
      <c r="B10836" s="7" t="s">
        <v>325</v>
      </c>
      <c r="C10836" s="1" t="s">
        <v>10406</v>
      </c>
      <c r="D10836" s="8">
        <v>0.0</v>
      </c>
      <c r="E10836" s="1">
        <v>0.0</v>
      </c>
      <c r="F10836" s="1">
        <v>8.8</v>
      </c>
      <c r="G10836" s="1">
        <v>100.0</v>
      </c>
      <c r="H10836" s="1">
        <v>-91.2</v>
      </c>
    </row>
    <row r="10837">
      <c r="A10837" s="1" t="s">
        <v>323</v>
      </c>
      <c r="B10837" s="7" t="s">
        <v>325</v>
      </c>
      <c r="C10837" s="1" t="s">
        <v>10407</v>
      </c>
      <c r="D10837" s="8">
        <v>0.0</v>
      </c>
      <c r="E10837" s="1">
        <v>0.0</v>
      </c>
      <c r="F10837" s="1">
        <v>3.0</v>
      </c>
      <c r="G10837" s="1">
        <v>12.0</v>
      </c>
      <c r="H10837" s="1">
        <v>-9.0</v>
      </c>
    </row>
    <row r="10838">
      <c r="A10838" s="1" t="s">
        <v>323</v>
      </c>
      <c r="B10838" s="7" t="s">
        <v>325</v>
      </c>
      <c r="C10838" s="1" t="s">
        <v>10408</v>
      </c>
      <c r="D10838" s="8">
        <v>0.0</v>
      </c>
      <c r="E10838" s="1">
        <v>0.0</v>
      </c>
      <c r="F10838" s="1">
        <v>6.0</v>
      </c>
      <c r="G10838" s="1">
        <v>100.0</v>
      </c>
      <c r="H10838" s="1">
        <v>-94.0</v>
      </c>
    </row>
    <row r="10839">
      <c r="A10839" s="1" t="s">
        <v>323</v>
      </c>
      <c r="B10839" s="7" t="s">
        <v>325</v>
      </c>
      <c r="C10839" s="1" t="s">
        <v>10409</v>
      </c>
      <c r="D10839" s="8">
        <v>0.0</v>
      </c>
      <c r="E10839" s="1">
        <v>0.0</v>
      </c>
      <c r="F10839" s="1">
        <v>12.0</v>
      </c>
      <c r="G10839" s="1">
        <v>100.0</v>
      </c>
      <c r="H10839" s="1">
        <v>-88.0</v>
      </c>
    </row>
    <row r="10840">
      <c r="A10840" s="1" t="s">
        <v>323</v>
      </c>
      <c r="B10840" s="7" t="s">
        <v>325</v>
      </c>
      <c r="C10840" s="1" t="s">
        <v>10410</v>
      </c>
      <c r="D10840" s="8">
        <v>0.0</v>
      </c>
      <c r="E10840" s="1">
        <v>0.0</v>
      </c>
      <c r="F10840" s="1">
        <v>8.7</v>
      </c>
      <c r="G10840" s="1">
        <v>100.0</v>
      </c>
      <c r="H10840" s="1">
        <v>-91.3</v>
      </c>
    </row>
    <row r="10841">
      <c r="A10841" s="1" t="s">
        <v>323</v>
      </c>
      <c r="B10841" s="7" t="s">
        <v>325</v>
      </c>
      <c r="C10841" s="1" t="s">
        <v>10411</v>
      </c>
      <c r="D10841" s="8">
        <v>0.0</v>
      </c>
      <c r="E10841" s="1">
        <v>0.0</v>
      </c>
      <c r="F10841" s="1">
        <v>10.1</v>
      </c>
      <c r="G10841" s="1">
        <v>100.0</v>
      </c>
      <c r="H10841" s="1">
        <v>-89.9</v>
      </c>
    </row>
    <row r="10842">
      <c r="A10842" s="1" t="s">
        <v>323</v>
      </c>
      <c r="B10842" s="7" t="s">
        <v>325</v>
      </c>
      <c r="C10842" s="1" t="s">
        <v>10412</v>
      </c>
      <c r="D10842" s="8">
        <v>0.0</v>
      </c>
      <c r="E10842" s="1">
        <v>0.0</v>
      </c>
      <c r="F10842" s="1">
        <v>7.5</v>
      </c>
      <c r="G10842" s="1">
        <v>9.0</v>
      </c>
      <c r="H10842" s="1">
        <v>-1.5</v>
      </c>
    </row>
    <row r="10843">
      <c r="A10843" s="1" t="s">
        <v>323</v>
      </c>
      <c r="B10843" s="7" t="s">
        <v>325</v>
      </c>
      <c r="C10843" s="1" t="s">
        <v>10413</v>
      </c>
      <c r="D10843" s="8">
        <v>0.0</v>
      </c>
      <c r="E10843" s="1">
        <v>0.0</v>
      </c>
      <c r="F10843" s="1">
        <v>10.0</v>
      </c>
      <c r="G10843" s="1">
        <v>16.0</v>
      </c>
      <c r="H10843" s="1">
        <v>-6.0</v>
      </c>
    </row>
    <row r="10844">
      <c r="A10844" s="1" t="s">
        <v>323</v>
      </c>
      <c r="B10844" s="7" t="s">
        <v>325</v>
      </c>
      <c r="C10844" s="1" t="s">
        <v>10414</v>
      </c>
      <c r="D10844" s="8">
        <v>0.0</v>
      </c>
      <c r="E10844" s="1">
        <v>0.0</v>
      </c>
      <c r="F10844" s="1">
        <v>65.0</v>
      </c>
      <c r="G10844" s="1">
        <v>100.0</v>
      </c>
      <c r="H10844" s="1">
        <v>-35.0</v>
      </c>
    </row>
    <row r="10845">
      <c r="A10845" s="1" t="s">
        <v>323</v>
      </c>
      <c r="B10845" s="7" t="s">
        <v>325</v>
      </c>
      <c r="C10845" s="1" t="s">
        <v>10415</v>
      </c>
      <c r="D10845" s="8">
        <v>0.0</v>
      </c>
      <c r="E10845" s="1">
        <v>0.0</v>
      </c>
      <c r="F10845" s="1">
        <v>4.0</v>
      </c>
      <c r="G10845" s="1">
        <v>100.0</v>
      </c>
      <c r="H10845" s="1">
        <v>-96.0</v>
      </c>
    </row>
    <row r="10846">
      <c r="A10846" s="1" t="s">
        <v>323</v>
      </c>
      <c r="B10846" s="7" t="s">
        <v>325</v>
      </c>
      <c r="C10846" s="1" t="s">
        <v>10416</v>
      </c>
      <c r="D10846" s="8">
        <v>0.0</v>
      </c>
      <c r="E10846" s="1">
        <v>0.0</v>
      </c>
      <c r="F10846" s="1">
        <v>3.1</v>
      </c>
      <c r="G10846" s="1">
        <v>100.0</v>
      </c>
      <c r="H10846" s="1">
        <v>-96.9</v>
      </c>
    </row>
    <row r="10847">
      <c r="A10847" s="1" t="s">
        <v>323</v>
      </c>
      <c r="B10847" s="7" t="s">
        <v>325</v>
      </c>
      <c r="C10847" s="1" t="s">
        <v>10417</v>
      </c>
      <c r="D10847" s="8">
        <v>0.0</v>
      </c>
      <c r="E10847" s="1">
        <v>0.0</v>
      </c>
      <c r="F10847" s="1">
        <v>3.0</v>
      </c>
      <c r="G10847" s="1">
        <v>100.0</v>
      </c>
      <c r="H10847" s="1">
        <v>-97.0</v>
      </c>
    </row>
    <row r="10848">
      <c r="A10848" s="1" t="s">
        <v>323</v>
      </c>
      <c r="B10848" s="7" t="s">
        <v>325</v>
      </c>
      <c r="C10848" s="1" t="s">
        <v>10418</v>
      </c>
      <c r="D10848" s="8">
        <v>0.0</v>
      </c>
      <c r="E10848" s="1">
        <v>0.0</v>
      </c>
      <c r="F10848" s="1">
        <v>100.0</v>
      </c>
      <c r="G10848" s="1">
        <v>50.0</v>
      </c>
      <c r="H10848" s="1">
        <v>50.0</v>
      </c>
    </row>
    <row r="10849">
      <c r="A10849" s="1" t="s">
        <v>323</v>
      </c>
      <c r="B10849" s="7" t="s">
        <v>325</v>
      </c>
      <c r="C10849" s="1" t="s">
        <v>10419</v>
      </c>
      <c r="D10849" s="8">
        <v>0.0</v>
      </c>
      <c r="E10849" s="1">
        <v>0.0</v>
      </c>
      <c r="F10849" s="1">
        <v>100.0</v>
      </c>
      <c r="G10849" s="1">
        <v>6.5</v>
      </c>
      <c r="H10849" s="1">
        <v>93.5</v>
      </c>
    </row>
    <row r="10850">
      <c r="A10850" s="1" t="s">
        <v>323</v>
      </c>
      <c r="B10850" s="7" t="s">
        <v>325</v>
      </c>
      <c r="C10850" s="1" t="s">
        <v>10420</v>
      </c>
      <c r="D10850" s="8">
        <v>0.0</v>
      </c>
      <c r="E10850" s="1">
        <v>0.0</v>
      </c>
      <c r="F10850" s="1">
        <v>100.0</v>
      </c>
      <c r="G10850" s="1">
        <v>19.0</v>
      </c>
      <c r="H10850" s="1">
        <v>81.0</v>
      </c>
    </row>
    <row r="10851">
      <c r="A10851" s="1" t="s">
        <v>323</v>
      </c>
      <c r="B10851" s="7" t="s">
        <v>325</v>
      </c>
      <c r="C10851" s="1" t="s">
        <v>10421</v>
      </c>
      <c r="D10851" s="8">
        <v>0.0</v>
      </c>
      <c r="E10851" s="1">
        <v>0.0</v>
      </c>
      <c r="F10851" s="1">
        <v>100.0</v>
      </c>
      <c r="G10851" s="1">
        <v>88.5</v>
      </c>
      <c r="H10851" s="1">
        <v>11.5</v>
      </c>
    </row>
    <row r="10852">
      <c r="A10852" s="1" t="s">
        <v>323</v>
      </c>
      <c r="B10852" s="7" t="s">
        <v>325</v>
      </c>
      <c r="C10852" s="1" t="s">
        <v>10422</v>
      </c>
      <c r="D10852" s="8">
        <v>0.0</v>
      </c>
      <c r="E10852" s="1">
        <v>0.0</v>
      </c>
      <c r="F10852" s="1">
        <v>100.0</v>
      </c>
      <c r="G10852" s="1">
        <v>6.0</v>
      </c>
      <c r="H10852" s="1">
        <v>94.0</v>
      </c>
    </row>
    <row r="10853">
      <c r="A10853" s="1" t="s">
        <v>323</v>
      </c>
      <c r="B10853" s="7" t="s">
        <v>325</v>
      </c>
      <c r="C10853" s="1" t="s">
        <v>10423</v>
      </c>
      <c r="D10853" s="8">
        <v>0.0</v>
      </c>
      <c r="E10853" s="1">
        <v>0.0</v>
      </c>
      <c r="F10853" s="1">
        <v>100.0</v>
      </c>
      <c r="G10853" s="1">
        <v>11.3</v>
      </c>
      <c r="H10853" s="1">
        <v>88.7</v>
      </c>
    </row>
    <row r="10854">
      <c r="A10854" s="1" t="s">
        <v>323</v>
      </c>
      <c r="B10854" s="7" t="s">
        <v>325</v>
      </c>
      <c r="C10854" s="1" t="s">
        <v>10424</v>
      </c>
      <c r="D10854" s="8">
        <v>0.0</v>
      </c>
      <c r="E10854" s="1">
        <v>0.0</v>
      </c>
      <c r="F10854" s="1">
        <v>100.0</v>
      </c>
      <c r="G10854" s="1">
        <v>2.0</v>
      </c>
      <c r="H10854" s="1">
        <v>98.0</v>
      </c>
    </row>
    <row r="10855">
      <c r="A10855" s="1" t="s">
        <v>323</v>
      </c>
      <c r="B10855" s="7" t="s">
        <v>326</v>
      </c>
      <c r="C10855" s="1" t="s">
        <v>7335</v>
      </c>
      <c r="D10855" s="8">
        <v>1.0</v>
      </c>
      <c r="E10855" s="1">
        <v>0.0</v>
      </c>
      <c r="F10855" s="1">
        <v>2.6</v>
      </c>
      <c r="G10855" s="1">
        <v>20.0</v>
      </c>
      <c r="H10855" s="1">
        <v>-17.4</v>
      </c>
    </row>
    <row r="10856">
      <c r="A10856" s="1" t="s">
        <v>323</v>
      </c>
      <c r="B10856" s="7" t="s">
        <v>326</v>
      </c>
      <c r="C10856" s="1" t="s">
        <v>10425</v>
      </c>
      <c r="D10856" s="8">
        <v>0.0</v>
      </c>
      <c r="E10856" s="1">
        <v>0.0</v>
      </c>
      <c r="F10856" s="1">
        <v>12.0</v>
      </c>
      <c r="G10856" s="1">
        <v>100.0</v>
      </c>
      <c r="H10856" s="1">
        <v>-88.0</v>
      </c>
    </row>
    <row r="10857">
      <c r="A10857" s="1" t="s">
        <v>323</v>
      </c>
      <c r="B10857" s="7" t="s">
        <v>326</v>
      </c>
      <c r="C10857" s="1" t="s">
        <v>10426</v>
      </c>
      <c r="D10857" s="8">
        <v>0.0</v>
      </c>
      <c r="E10857" s="1">
        <v>0.0</v>
      </c>
      <c r="F10857" s="1">
        <v>31.5</v>
      </c>
      <c r="G10857" s="1">
        <v>100.0</v>
      </c>
      <c r="H10857" s="1">
        <v>-68.5</v>
      </c>
    </row>
    <row r="10858">
      <c r="A10858" s="1" t="s">
        <v>323</v>
      </c>
      <c r="B10858" s="7" t="s">
        <v>326</v>
      </c>
      <c r="C10858" s="1" t="s">
        <v>8107</v>
      </c>
      <c r="D10858" s="8">
        <v>0.0</v>
      </c>
      <c r="E10858" s="1">
        <v>0.0</v>
      </c>
      <c r="F10858" s="1">
        <v>1.0</v>
      </c>
      <c r="G10858" s="1">
        <v>100.0</v>
      </c>
      <c r="H10858" s="1">
        <v>-99.0</v>
      </c>
    </row>
    <row r="10859">
      <c r="A10859" s="1" t="s">
        <v>323</v>
      </c>
      <c r="B10859" s="7" t="s">
        <v>326</v>
      </c>
      <c r="C10859" s="1" t="s">
        <v>7342</v>
      </c>
      <c r="D10859" s="8">
        <v>0.0</v>
      </c>
      <c r="E10859" s="1">
        <v>0.0</v>
      </c>
      <c r="F10859" s="1">
        <v>23.0</v>
      </c>
      <c r="G10859" s="1">
        <v>100.0</v>
      </c>
      <c r="H10859" s="1">
        <v>-77.0</v>
      </c>
    </row>
    <row r="10860">
      <c r="A10860" s="1" t="s">
        <v>323</v>
      </c>
      <c r="B10860" s="7" t="s">
        <v>326</v>
      </c>
      <c r="C10860" s="1" t="s">
        <v>9000</v>
      </c>
      <c r="D10860" s="8">
        <v>0.0</v>
      </c>
      <c r="E10860" s="1">
        <v>0.0</v>
      </c>
      <c r="F10860" s="1">
        <v>12.5</v>
      </c>
      <c r="G10860" s="1">
        <v>100.0</v>
      </c>
      <c r="H10860" s="1">
        <v>-87.5</v>
      </c>
    </row>
    <row r="10861">
      <c r="A10861" s="1" t="s">
        <v>323</v>
      </c>
      <c r="B10861" s="7" t="s">
        <v>326</v>
      </c>
      <c r="C10861" s="1" t="s">
        <v>10427</v>
      </c>
      <c r="D10861" s="8">
        <v>0.0</v>
      </c>
      <c r="E10861" s="1">
        <v>0.0</v>
      </c>
      <c r="F10861" s="1">
        <v>1.0</v>
      </c>
      <c r="G10861" s="1">
        <v>100.0</v>
      </c>
      <c r="H10861" s="1">
        <v>-99.0</v>
      </c>
    </row>
    <row r="10862">
      <c r="A10862" s="1" t="s">
        <v>323</v>
      </c>
      <c r="B10862" s="7" t="s">
        <v>326</v>
      </c>
      <c r="C10862" s="1" t="s">
        <v>10428</v>
      </c>
      <c r="D10862" s="8">
        <v>0.0</v>
      </c>
      <c r="E10862" s="1">
        <v>0.0</v>
      </c>
      <c r="F10862" s="1">
        <v>1.0</v>
      </c>
      <c r="G10862" s="1">
        <v>100.0</v>
      </c>
      <c r="H10862" s="1">
        <v>-99.0</v>
      </c>
    </row>
    <row r="10863">
      <c r="A10863" s="1" t="s">
        <v>323</v>
      </c>
      <c r="B10863" s="7" t="s">
        <v>326</v>
      </c>
      <c r="C10863" s="1" t="s">
        <v>7343</v>
      </c>
      <c r="D10863" s="8">
        <v>0.0</v>
      </c>
      <c r="E10863" s="1">
        <v>0.0</v>
      </c>
      <c r="F10863" s="1">
        <v>12.0</v>
      </c>
      <c r="G10863" s="1">
        <v>100.0</v>
      </c>
      <c r="H10863" s="1">
        <v>-88.0</v>
      </c>
    </row>
    <row r="10864">
      <c r="A10864" s="1" t="s">
        <v>323</v>
      </c>
      <c r="B10864" s="7" t="s">
        <v>326</v>
      </c>
      <c r="C10864" s="1" t="s">
        <v>10429</v>
      </c>
      <c r="D10864" s="8">
        <v>0.0</v>
      </c>
      <c r="E10864" s="1">
        <v>0.0</v>
      </c>
      <c r="F10864" s="1">
        <v>1.4</v>
      </c>
      <c r="G10864" s="1">
        <v>100.0</v>
      </c>
      <c r="H10864" s="1">
        <v>-98.6</v>
      </c>
    </row>
    <row r="10865">
      <c r="A10865" s="1" t="s">
        <v>323</v>
      </c>
      <c r="B10865" s="7" t="s">
        <v>326</v>
      </c>
      <c r="C10865" s="1" t="s">
        <v>10430</v>
      </c>
      <c r="D10865" s="8">
        <v>0.0</v>
      </c>
      <c r="E10865" s="1">
        <v>0.0</v>
      </c>
      <c r="F10865" s="1">
        <v>27.5</v>
      </c>
      <c r="G10865" s="1">
        <v>100.0</v>
      </c>
      <c r="H10865" s="1">
        <v>-72.5</v>
      </c>
    </row>
    <row r="10866">
      <c r="A10866" s="1" t="s">
        <v>323</v>
      </c>
      <c r="B10866" s="7" t="s">
        <v>326</v>
      </c>
      <c r="C10866" s="1" t="s">
        <v>10431</v>
      </c>
      <c r="D10866" s="8">
        <v>0.0</v>
      </c>
      <c r="E10866" s="1">
        <v>0.0</v>
      </c>
      <c r="F10866" s="1">
        <v>8.8</v>
      </c>
      <c r="G10866" s="1">
        <v>100.0</v>
      </c>
      <c r="H10866" s="1">
        <v>-91.2</v>
      </c>
    </row>
    <row r="10867">
      <c r="A10867" s="1" t="s">
        <v>323</v>
      </c>
      <c r="B10867" s="7" t="s">
        <v>326</v>
      </c>
      <c r="C10867" s="1" t="s">
        <v>10432</v>
      </c>
      <c r="D10867" s="8">
        <v>0.0</v>
      </c>
      <c r="E10867" s="1">
        <v>0.0</v>
      </c>
      <c r="F10867" s="1">
        <v>1.0</v>
      </c>
      <c r="G10867" s="1">
        <v>100.0</v>
      </c>
      <c r="H10867" s="1">
        <v>-99.0</v>
      </c>
    </row>
    <row r="10868">
      <c r="A10868" s="1" t="s">
        <v>323</v>
      </c>
      <c r="B10868" s="7" t="s">
        <v>326</v>
      </c>
      <c r="C10868" s="1" t="s">
        <v>10433</v>
      </c>
      <c r="D10868" s="8">
        <v>0.0</v>
      </c>
      <c r="E10868" s="1">
        <v>0.0</v>
      </c>
      <c r="F10868" s="1">
        <v>1.0</v>
      </c>
      <c r="G10868" s="1">
        <v>100.0</v>
      </c>
      <c r="H10868" s="1">
        <v>-99.0</v>
      </c>
    </row>
    <row r="10869">
      <c r="A10869" s="1" t="s">
        <v>323</v>
      </c>
      <c r="B10869" s="7" t="s">
        <v>326</v>
      </c>
      <c r="C10869" s="1" t="s">
        <v>8115</v>
      </c>
      <c r="D10869" s="8">
        <v>0.0</v>
      </c>
      <c r="E10869" s="1">
        <v>0.0</v>
      </c>
      <c r="F10869" s="1">
        <v>1.0</v>
      </c>
      <c r="G10869" s="1">
        <v>100.0</v>
      </c>
      <c r="H10869" s="1">
        <v>-99.0</v>
      </c>
    </row>
    <row r="10870">
      <c r="A10870" s="1" t="s">
        <v>323</v>
      </c>
      <c r="B10870" s="7" t="s">
        <v>326</v>
      </c>
      <c r="C10870" s="1" t="s">
        <v>7358</v>
      </c>
      <c r="D10870" s="8">
        <v>0.0</v>
      </c>
      <c r="E10870" s="1">
        <v>0.0</v>
      </c>
      <c r="F10870" s="1">
        <v>3.0</v>
      </c>
      <c r="G10870" s="1">
        <v>100.0</v>
      </c>
      <c r="H10870" s="1">
        <v>-97.0</v>
      </c>
    </row>
    <row r="10871">
      <c r="A10871" s="1" t="s">
        <v>323</v>
      </c>
      <c r="B10871" s="7" t="s">
        <v>326</v>
      </c>
      <c r="C10871" s="1" t="s">
        <v>10434</v>
      </c>
      <c r="D10871" s="8">
        <v>0.0</v>
      </c>
      <c r="E10871" s="1">
        <v>0.0</v>
      </c>
      <c r="F10871" s="1">
        <v>53.0</v>
      </c>
      <c r="G10871" s="1">
        <v>100.0</v>
      </c>
      <c r="H10871" s="1">
        <v>-47.0</v>
      </c>
    </row>
    <row r="10872">
      <c r="A10872" s="1" t="s">
        <v>323</v>
      </c>
      <c r="B10872" s="7" t="s">
        <v>326</v>
      </c>
      <c r="C10872" s="1" t="s">
        <v>10435</v>
      </c>
      <c r="D10872" s="8">
        <v>0.0</v>
      </c>
      <c r="E10872" s="1">
        <v>0.0</v>
      </c>
      <c r="F10872" s="1">
        <v>3.0</v>
      </c>
      <c r="G10872" s="1">
        <v>100.0</v>
      </c>
      <c r="H10872" s="1">
        <v>-97.0</v>
      </c>
    </row>
    <row r="10873">
      <c r="A10873" s="1" t="s">
        <v>323</v>
      </c>
      <c r="B10873" s="7" t="s">
        <v>326</v>
      </c>
      <c r="C10873" s="1" t="s">
        <v>10436</v>
      </c>
      <c r="D10873" s="8">
        <v>0.0</v>
      </c>
      <c r="E10873" s="1">
        <v>0.0</v>
      </c>
      <c r="F10873" s="1">
        <v>6.0</v>
      </c>
      <c r="G10873" s="1">
        <v>100.0</v>
      </c>
      <c r="H10873" s="1">
        <v>-94.0</v>
      </c>
    </row>
    <row r="10874">
      <c r="A10874" s="1" t="s">
        <v>323</v>
      </c>
      <c r="B10874" s="7" t="s">
        <v>326</v>
      </c>
      <c r="C10874" s="1" t="s">
        <v>10437</v>
      </c>
      <c r="D10874" s="8">
        <v>0.0</v>
      </c>
      <c r="E10874" s="1">
        <v>0.0</v>
      </c>
      <c r="F10874" s="1">
        <v>9.5</v>
      </c>
      <c r="G10874" s="1">
        <v>100.0</v>
      </c>
      <c r="H10874" s="1">
        <v>-90.5</v>
      </c>
    </row>
    <row r="10875">
      <c r="A10875" s="1" t="s">
        <v>323</v>
      </c>
      <c r="B10875" s="7" t="s">
        <v>326</v>
      </c>
      <c r="C10875" s="1" t="s">
        <v>10438</v>
      </c>
      <c r="D10875" s="8">
        <v>0.0</v>
      </c>
      <c r="E10875" s="1">
        <v>0.0</v>
      </c>
      <c r="F10875" s="1">
        <v>12.0</v>
      </c>
      <c r="G10875" s="1">
        <v>100.0</v>
      </c>
      <c r="H10875" s="1">
        <v>-88.0</v>
      </c>
    </row>
    <row r="10876">
      <c r="A10876" s="1" t="s">
        <v>323</v>
      </c>
      <c r="B10876" s="7" t="s">
        <v>326</v>
      </c>
      <c r="C10876" s="1" t="s">
        <v>9011</v>
      </c>
      <c r="D10876" s="8">
        <v>0.0</v>
      </c>
      <c r="E10876" s="1">
        <v>0.0</v>
      </c>
      <c r="F10876" s="1">
        <v>6.2</v>
      </c>
      <c r="G10876" s="1">
        <v>100.0</v>
      </c>
      <c r="H10876" s="1">
        <v>-93.8</v>
      </c>
    </row>
    <row r="10877">
      <c r="A10877" s="1" t="s">
        <v>323</v>
      </c>
      <c r="B10877" s="7" t="s">
        <v>326</v>
      </c>
      <c r="C10877" s="1" t="s">
        <v>8108</v>
      </c>
      <c r="D10877" s="8">
        <v>0.0</v>
      </c>
      <c r="E10877" s="1">
        <v>0.0</v>
      </c>
      <c r="F10877" s="1">
        <v>1.0</v>
      </c>
      <c r="G10877" s="1">
        <v>100.0</v>
      </c>
      <c r="H10877" s="1">
        <v>-99.0</v>
      </c>
    </row>
    <row r="10878">
      <c r="A10878" s="1" t="s">
        <v>323</v>
      </c>
      <c r="B10878" s="7" t="s">
        <v>326</v>
      </c>
      <c r="C10878" s="1" t="s">
        <v>10439</v>
      </c>
      <c r="D10878" s="8">
        <v>0.0</v>
      </c>
      <c r="E10878" s="1">
        <v>0.0</v>
      </c>
      <c r="F10878" s="1">
        <v>12.0</v>
      </c>
      <c r="G10878" s="1">
        <v>100.0</v>
      </c>
      <c r="H10878" s="1">
        <v>-88.0</v>
      </c>
    </row>
    <row r="10879">
      <c r="A10879" s="1" t="s">
        <v>323</v>
      </c>
      <c r="B10879" s="7" t="s">
        <v>326</v>
      </c>
      <c r="C10879" s="1" t="s">
        <v>7362</v>
      </c>
      <c r="D10879" s="8">
        <v>0.0</v>
      </c>
      <c r="E10879" s="1">
        <v>0.0</v>
      </c>
      <c r="F10879" s="1">
        <v>1.0</v>
      </c>
      <c r="G10879" s="1">
        <v>100.0</v>
      </c>
      <c r="H10879" s="1">
        <v>-99.0</v>
      </c>
    </row>
    <row r="10880">
      <c r="A10880" s="1" t="s">
        <v>323</v>
      </c>
      <c r="B10880" s="7" t="s">
        <v>326</v>
      </c>
      <c r="C10880" s="1" t="s">
        <v>10440</v>
      </c>
      <c r="D10880" s="8">
        <v>0.0</v>
      </c>
      <c r="E10880" s="1">
        <v>0.0</v>
      </c>
      <c r="F10880" s="1">
        <v>27.0</v>
      </c>
      <c r="G10880" s="1">
        <v>100.0</v>
      </c>
      <c r="H10880" s="1">
        <v>-73.0</v>
      </c>
    </row>
    <row r="10881">
      <c r="A10881" s="1" t="s">
        <v>323</v>
      </c>
      <c r="B10881" s="7" t="s">
        <v>326</v>
      </c>
      <c r="C10881" s="1" t="s">
        <v>10441</v>
      </c>
      <c r="D10881" s="8">
        <v>0.0</v>
      </c>
      <c r="E10881" s="1">
        <v>0.0</v>
      </c>
      <c r="F10881" s="1">
        <v>2.0</v>
      </c>
      <c r="G10881" s="1">
        <v>100.0</v>
      </c>
      <c r="H10881" s="1">
        <v>-98.0</v>
      </c>
    </row>
    <row r="10882">
      <c r="A10882" s="1" t="s">
        <v>323</v>
      </c>
      <c r="B10882" s="7" t="s">
        <v>326</v>
      </c>
      <c r="C10882" s="1" t="s">
        <v>10442</v>
      </c>
      <c r="D10882" s="8">
        <v>0.0</v>
      </c>
      <c r="E10882" s="1">
        <v>0.0</v>
      </c>
      <c r="F10882" s="1">
        <v>1.0</v>
      </c>
      <c r="G10882" s="1">
        <v>100.0</v>
      </c>
      <c r="H10882" s="1">
        <v>-99.0</v>
      </c>
    </row>
    <row r="10883">
      <c r="A10883" s="1" t="s">
        <v>323</v>
      </c>
      <c r="B10883" s="7" t="s">
        <v>326</v>
      </c>
      <c r="C10883" s="1" t="s">
        <v>10443</v>
      </c>
      <c r="D10883" s="8">
        <v>0.0</v>
      </c>
      <c r="E10883" s="1">
        <v>0.0</v>
      </c>
      <c r="F10883" s="1">
        <v>1.0</v>
      </c>
      <c r="G10883" s="1">
        <v>100.0</v>
      </c>
      <c r="H10883" s="1">
        <v>-99.0</v>
      </c>
    </row>
    <row r="10884">
      <c r="A10884" s="1" t="s">
        <v>323</v>
      </c>
      <c r="B10884" s="7" t="s">
        <v>326</v>
      </c>
      <c r="C10884" s="1" t="s">
        <v>10444</v>
      </c>
      <c r="D10884" s="8">
        <v>0.0</v>
      </c>
      <c r="E10884" s="1">
        <v>0.0</v>
      </c>
      <c r="F10884" s="1">
        <v>4.1</v>
      </c>
      <c r="G10884" s="1">
        <v>100.0</v>
      </c>
      <c r="H10884" s="1">
        <v>-95.9</v>
      </c>
    </row>
    <row r="10885">
      <c r="A10885" s="1" t="s">
        <v>323</v>
      </c>
      <c r="B10885" s="7" t="s">
        <v>326</v>
      </c>
      <c r="C10885" s="1" t="s">
        <v>10445</v>
      </c>
      <c r="D10885" s="8">
        <v>0.0</v>
      </c>
      <c r="E10885" s="1">
        <v>0.0</v>
      </c>
      <c r="F10885" s="1">
        <v>2.4</v>
      </c>
      <c r="G10885" s="1">
        <v>100.0</v>
      </c>
      <c r="H10885" s="1">
        <v>-97.6</v>
      </c>
    </row>
    <row r="10886">
      <c r="A10886" s="1" t="s">
        <v>323</v>
      </c>
      <c r="B10886" s="7" t="s">
        <v>326</v>
      </c>
      <c r="C10886" s="1" t="s">
        <v>10446</v>
      </c>
      <c r="D10886" s="8">
        <v>0.0</v>
      </c>
      <c r="E10886" s="1">
        <v>0.0</v>
      </c>
      <c r="F10886" s="1">
        <v>2.0</v>
      </c>
      <c r="G10886" s="1">
        <v>100.0</v>
      </c>
      <c r="H10886" s="1">
        <v>-98.0</v>
      </c>
    </row>
    <row r="10887">
      <c r="A10887" s="1" t="s">
        <v>323</v>
      </c>
      <c r="B10887" s="7" t="s">
        <v>326</v>
      </c>
      <c r="C10887" s="1" t="s">
        <v>10447</v>
      </c>
      <c r="D10887" s="8">
        <v>0.0</v>
      </c>
      <c r="E10887" s="1">
        <v>0.0</v>
      </c>
      <c r="F10887" s="1">
        <v>1.0</v>
      </c>
      <c r="G10887" s="1">
        <v>100.0</v>
      </c>
      <c r="H10887" s="1">
        <v>-99.0</v>
      </c>
    </row>
    <row r="10888">
      <c r="A10888" s="1" t="s">
        <v>323</v>
      </c>
      <c r="B10888" s="7" t="s">
        <v>326</v>
      </c>
      <c r="C10888" s="1" t="s">
        <v>10448</v>
      </c>
      <c r="D10888" s="8">
        <v>0.0</v>
      </c>
      <c r="E10888" s="1">
        <v>0.0</v>
      </c>
      <c r="F10888" s="1">
        <v>1.6</v>
      </c>
      <c r="G10888" s="1">
        <v>100.0</v>
      </c>
      <c r="H10888" s="1">
        <v>-98.4</v>
      </c>
    </row>
    <row r="10889">
      <c r="A10889" s="1" t="s">
        <v>323</v>
      </c>
      <c r="B10889" s="7" t="s">
        <v>326</v>
      </c>
      <c r="C10889" s="1" t="s">
        <v>10449</v>
      </c>
      <c r="D10889" s="8">
        <v>0.0</v>
      </c>
      <c r="E10889" s="1">
        <v>0.0</v>
      </c>
      <c r="F10889" s="1">
        <v>1.0</v>
      </c>
      <c r="G10889" s="1">
        <v>100.0</v>
      </c>
      <c r="H10889" s="1">
        <v>-99.0</v>
      </c>
    </row>
    <row r="10890">
      <c r="A10890" s="1" t="s">
        <v>323</v>
      </c>
      <c r="B10890" s="7" t="s">
        <v>326</v>
      </c>
      <c r="C10890" s="1" t="s">
        <v>10450</v>
      </c>
      <c r="D10890" s="8">
        <v>0.0</v>
      </c>
      <c r="E10890" s="1">
        <v>0.0</v>
      </c>
      <c r="F10890" s="1">
        <v>4.0</v>
      </c>
      <c r="G10890" s="1">
        <v>100.0</v>
      </c>
      <c r="H10890" s="1">
        <v>-96.0</v>
      </c>
    </row>
    <row r="10891">
      <c r="A10891" s="1" t="s">
        <v>323</v>
      </c>
      <c r="B10891" s="7" t="s">
        <v>326</v>
      </c>
      <c r="C10891" s="1" t="s">
        <v>10451</v>
      </c>
      <c r="D10891" s="8">
        <v>0.0</v>
      </c>
      <c r="E10891" s="1">
        <v>0.0</v>
      </c>
      <c r="F10891" s="1">
        <v>13.7</v>
      </c>
      <c r="G10891" s="1">
        <v>12.7</v>
      </c>
      <c r="H10891" s="1">
        <v>1.0</v>
      </c>
    </row>
    <row r="10892">
      <c r="A10892" s="1" t="s">
        <v>323</v>
      </c>
      <c r="B10892" s="7" t="s">
        <v>326</v>
      </c>
      <c r="C10892" s="1" t="s">
        <v>7347</v>
      </c>
      <c r="D10892" s="8">
        <v>0.0</v>
      </c>
      <c r="E10892" s="1">
        <v>0.0</v>
      </c>
      <c r="F10892" s="1">
        <v>10.5</v>
      </c>
      <c r="G10892" s="1">
        <v>100.0</v>
      </c>
      <c r="H10892" s="1">
        <v>-89.5</v>
      </c>
    </row>
    <row r="10893">
      <c r="A10893" s="1" t="s">
        <v>323</v>
      </c>
      <c r="B10893" s="7" t="s">
        <v>326</v>
      </c>
      <c r="C10893" s="1" t="s">
        <v>10452</v>
      </c>
      <c r="D10893" s="8">
        <v>0.0</v>
      </c>
      <c r="E10893" s="1">
        <v>0.0</v>
      </c>
      <c r="F10893" s="1">
        <v>5.3</v>
      </c>
      <c r="G10893" s="1">
        <v>100.0</v>
      </c>
      <c r="H10893" s="1">
        <v>-94.7</v>
      </c>
    </row>
    <row r="10894">
      <c r="A10894" s="1" t="s">
        <v>323</v>
      </c>
      <c r="B10894" s="7" t="s">
        <v>326</v>
      </c>
      <c r="C10894" s="1" t="s">
        <v>10453</v>
      </c>
      <c r="D10894" s="8">
        <v>0.0</v>
      </c>
      <c r="E10894" s="1">
        <v>0.0</v>
      </c>
      <c r="F10894" s="1">
        <v>2.9</v>
      </c>
      <c r="G10894" s="1">
        <v>100.0</v>
      </c>
      <c r="H10894" s="1">
        <v>-97.1</v>
      </c>
    </row>
    <row r="10895">
      <c r="A10895" s="1" t="s">
        <v>323</v>
      </c>
      <c r="B10895" s="7" t="s">
        <v>326</v>
      </c>
      <c r="C10895" s="1" t="s">
        <v>10454</v>
      </c>
      <c r="D10895" s="8">
        <v>0.0</v>
      </c>
      <c r="E10895" s="1">
        <v>0.0</v>
      </c>
      <c r="F10895" s="1">
        <v>4.5</v>
      </c>
      <c r="G10895" s="1">
        <v>100.0</v>
      </c>
      <c r="H10895" s="1">
        <v>-95.5</v>
      </c>
    </row>
    <row r="10896">
      <c r="A10896" s="1" t="s">
        <v>323</v>
      </c>
      <c r="B10896" s="7" t="s">
        <v>326</v>
      </c>
      <c r="C10896" s="1" t="s">
        <v>10455</v>
      </c>
      <c r="D10896" s="8">
        <v>0.0</v>
      </c>
      <c r="E10896" s="1">
        <v>0.0</v>
      </c>
      <c r="F10896" s="1">
        <v>3.0</v>
      </c>
      <c r="G10896" s="1">
        <v>100.0</v>
      </c>
      <c r="H10896" s="1">
        <v>-97.0</v>
      </c>
    </row>
    <row r="10897">
      <c r="A10897" s="1" t="s">
        <v>323</v>
      </c>
      <c r="B10897" s="7" t="s">
        <v>326</v>
      </c>
      <c r="C10897" s="1" t="s">
        <v>10456</v>
      </c>
      <c r="D10897" s="8">
        <v>0.0</v>
      </c>
      <c r="E10897" s="1">
        <v>0.0</v>
      </c>
      <c r="F10897" s="1">
        <v>1.0</v>
      </c>
      <c r="G10897" s="1">
        <v>100.0</v>
      </c>
      <c r="H10897" s="1">
        <v>-99.0</v>
      </c>
    </row>
    <row r="10898">
      <c r="A10898" s="1" t="s">
        <v>323</v>
      </c>
      <c r="B10898" s="7" t="s">
        <v>326</v>
      </c>
      <c r="C10898" s="1" t="s">
        <v>10457</v>
      </c>
      <c r="D10898" s="8">
        <v>0.0</v>
      </c>
      <c r="E10898" s="1">
        <v>0.0</v>
      </c>
      <c r="F10898" s="1">
        <v>5.5</v>
      </c>
      <c r="G10898" s="1">
        <v>100.0</v>
      </c>
      <c r="H10898" s="1">
        <v>-94.5</v>
      </c>
    </row>
    <row r="10899">
      <c r="A10899" s="1" t="s">
        <v>323</v>
      </c>
      <c r="B10899" s="7" t="s">
        <v>326</v>
      </c>
      <c r="C10899" s="1" t="s">
        <v>10458</v>
      </c>
      <c r="D10899" s="8">
        <v>0.0</v>
      </c>
      <c r="E10899" s="1">
        <v>0.0</v>
      </c>
      <c r="F10899" s="1">
        <v>2.0</v>
      </c>
      <c r="G10899" s="1">
        <v>100.0</v>
      </c>
      <c r="H10899" s="1">
        <v>-98.0</v>
      </c>
    </row>
    <row r="10900">
      <c r="A10900" s="1" t="s">
        <v>323</v>
      </c>
      <c r="B10900" s="7" t="s">
        <v>326</v>
      </c>
      <c r="C10900" s="1" t="s">
        <v>10459</v>
      </c>
      <c r="D10900" s="8">
        <v>0.0</v>
      </c>
      <c r="E10900" s="1">
        <v>0.0</v>
      </c>
      <c r="F10900" s="1">
        <v>1.0</v>
      </c>
      <c r="G10900" s="1">
        <v>100.0</v>
      </c>
      <c r="H10900" s="1">
        <v>-99.0</v>
      </c>
    </row>
    <row r="10901">
      <c r="A10901" s="1" t="s">
        <v>323</v>
      </c>
      <c r="B10901" s="7" t="s">
        <v>326</v>
      </c>
      <c r="C10901" s="1" t="s">
        <v>10460</v>
      </c>
      <c r="D10901" s="8">
        <v>0.0</v>
      </c>
      <c r="E10901" s="1">
        <v>0.0</v>
      </c>
      <c r="F10901" s="1">
        <v>5.0</v>
      </c>
      <c r="G10901" s="1">
        <v>100.0</v>
      </c>
      <c r="H10901" s="1">
        <v>-95.0</v>
      </c>
    </row>
    <row r="10902">
      <c r="A10902" s="1" t="s">
        <v>323</v>
      </c>
      <c r="B10902" s="7" t="s">
        <v>326</v>
      </c>
      <c r="C10902" s="1" t="s">
        <v>10461</v>
      </c>
      <c r="D10902" s="8">
        <v>0.0</v>
      </c>
      <c r="E10902" s="1">
        <v>0.0</v>
      </c>
      <c r="F10902" s="1">
        <v>9.0</v>
      </c>
      <c r="G10902" s="1">
        <v>100.0</v>
      </c>
      <c r="H10902" s="1">
        <v>-91.0</v>
      </c>
    </row>
    <row r="10903">
      <c r="A10903" s="1" t="s">
        <v>323</v>
      </c>
      <c r="B10903" s="7" t="s">
        <v>326</v>
      </c>
      <c r="C10903" s="1" t="s">
        <v>10462</v>
      </c>
      <c r="D10903" s="8">
        <v>0.0</v>
      </c>
      <c r="E10903" s="1">
        <v>0.0</v>
      </c>
      <c r="F10903" s="1">
        <v>8.0</v>
      </c>
      <c r="G10903" s="1">
        <v>100.0</v>
      </c>
      <c r="H10903" s="1">
        <v>-92.0</v>
      </c>
    </row>
    <row r="10904">
      <c r="A10904" s="1" t="s">
        <v>323</v>
      </c>
      <c r="B10904" s="7" t="s">
        <v>326</v>
      </c>
      <c r="C10904" s="1" t="s">
        <v>10463</v>
      </c>
      <c r="D10904" s="8">
        <v>0.0</v>
      </c>
      <c r="E10904" s="1">
        <v>0.0</v>
      </c>
      <c r="F10904" s="1">
        <v>2.3</v>
      </c>
      <c r="G10904" s="1">
        <v>100.0</v>
      </c>
      <c r="H10904" s="1">
        <v>-97.8</v>
      </c>
    </row>
    <row r="10905">
      <c r="A10905" s="1" t="s">
        <v>323</v>
      </c>
      <c r="B10905" s="7" t="s">
        <v>326</v>
      </c>
      <c r="C10905" s="1" t="s">
        <v>10464</v>
      </c>
      <c r="D10905" s="8">
        <v>0.0</v>
      </c>
      <c r="E10905" s="1">
        <v>0.0</v>
      </c>
      <c r="F10905" s="1">
        <v>4.7</v>
      </c>
      <c r="G10905" s="1">
        <v>100.0</v>
      </c>
      <c r="H10905" s="1">
        <v>-95.3</v>
      </c>
    </row>
    <row r="10906">
      <c r="A10906" s="1" t="s">
        <v>323</v>
      </c>
      <c r="B10906" s="7" t="s">
        <v>326</v>
      </c>
      <c r="C10906" s="1" t="s">
        <v>10465</v>
      </c>
      <c r="D10906" s="8">
        <v>0.0</v>
      </c>
      <c r="E10906" s="1">
        <v>0.0</v>
      </c>
      <c r="F10906" s="1">
        <v>3.8</v>
      </c>
      <c r="G10906" s="1">
        <v>100.0</v>
      </c>
      <c r="H10906" s="1">
        <v>-96.2</v>
      </c>
    </row>
    <row r="10907">
      <c r="A10907" s="1" t="s">
        <v>323</v>
      </c>
      <c r="B10907" s="7" t="s">
        <v>326</v>
      </c>
      <c r="C10907" s="1" t="s">
        <v>10466</v>
      </c>
      <c r="D10907" s="8">
        <v>0.0</v>
      </c>
      <c r="E10907" s="1">
        <v>0.0</v>
      </c>
      <c r="F10907" s="1">
        <v>4.0</v>
      </c>
      <c r="G10907" s="1">
        <v>100.0</v>
      </c>
      <c r="H10907" s="1">
        <v>-96.0</v>
      </c>
    </row>
    <row r="10908">
      <c r="A10908" s="1" t="s">
        <v>323</v>
      </c>
      <c r="B10908" s="7" t="s">
        <v>326</v>
      </c>
      <c r="C10908" s="1" t="s">
        <v>10467</v>
      </c>
      <c r="D10908" s="8">
        <v>0.0</v>
      </c>
      <c r="E10908" s="1">
        <v>0.0</v>
      </c>
      <c r="F10908" s="1">
        <v>1.8</v>
      </c>
      <c r="G10908" s="1">
        <v>100.0</v>
      </c>
      <c r="H10908" s="1">
        <v>-98.3</v>
      </c>
    </row>
    <row r="10909">
      <c r="A10909" s="1" t="s">
        <v>323</v>
      </c>
      <c r="B10909" s="7" t="s">
        <v>326</v>
      </c>
      <c r="C10909" s="1" t="s">
        <v>10468</v>
      </c>
      <c r="D10909" s="8">
        <v>0.0</v>
      </c>
      <c r="E10909" s="1">
        <v>0.0</v>
      </c>
      <c r="F10909" s="1">
        <v>4.0</v>
      </c>
      <c r="G10909" s="1">
        <v>100.0</v>
      </c>
      <c r="H10909" s="1">
        <v>-96.0</v>
      </c>
    </row>
    <row r="10910">
      <c r="A10910" s="1" t="s">
        <v>323</v>
      </c>
      <c r="B10910" s="7" t="s">
        <v>326</v>
      </c>
      <c r="C10910" s="1" t="s">
        <v>10469</v>
      </c>
      <c r="D10910" s="8">
        <v>0.0</v>
      </c>
      <c r="E10910" s="1">
        <v>0.0</v>
      </c>
      <c r="F10910" s="1">
        <v>2.0</v>
      </c>
      <c r="G10910" s="1">
        <v>100.0</v>
      </c>
      <c r="H10910" s="1">
        <v>-98.0</v>
      </c>
    </row>
    <row r="10911">
      <c r="A10911" s="1" t="s">
        <v>323</v>
      </c>
      <c r="B10911" s="7" t="s">
        <v>326</v>
      </c>
      <c r="C10911" s="1" t="s">
        <v>10470</v>
      </c>
      <c r="D10911" s="8">
        <v>0.0</v>
      </c>
      <c r="E10911" s="1">
        <v>0.0</v>
      </c>
      <c r="F10911" s="1">
        <v>1.0</v>
      </c>
      <c r="G10911" s="1">
        <v>100.0</v>
      </c>
      <c r="H10911" s="1">
        <v>-99.0</v>
      </c>
    </row>
    <row r="10912">
      <c r="A10912" s="1" t="s">
        <v>323</v>
      </c>
      <c r="B10912" s="7" t="s">
        <v>326</v>
      </c>
      <c r="C10912" s="1" t="s">
        <v>10471</v>
      </c>
      <c r="D10912" s="8">
        <v>0.0</v>
      </c>
      <c r="E10912" s="1">
        <v>0.0</v>
      </c>
      <c r="F10912" s="1">
        <v>1.0</v>
      </c>
      <c r="G10912" s="1">
        <v>100.0</v>
      </c>
      <c r="H10912" s="1">
        <v>-99.0</v>
      </c>
    </row>
    <row r="10913">
      <c r="A10913" s="1" t="s">
        <v>323</v>
      </c>
      <c r="B10913" s="7" t="s">
        <v>326</v>
      </c>
      <c r="C10913" s="1" t="s">
        <v>10472</v>
      </c>
      <c r="D10913" s="8">
        <v>0.0</v>
      </c>
      <c r="E10913" s="1">
        <v>0.0</v>
      </c>
      <c r="F10913" s="1">
        <v>2.0</v>
      </c>
      <c r="G10913" s="1">
        <v>100.0</v>
      </c>
      <c r="H10913" s="1">
        <v>-98.0</v>
      </c>
    </row>
    <row r="10914">
      <c r="A10914" s="1" t="s">
        <v>323</v>
      </c>
      <c r="B10914" s="7" t="s">
        <v>326</v>
      </c>
      <c r="C10914" s="1" t="s">
        <v>10473</v>
      </c>
      <c r="D10914" s="8">
        <v>0.0</v>
      </c>
      <c r="E10914" s="1">
        <v>0.0</v>
      </c>
      <c r="F10914" s="1">
        <v>100.0</v>
      </c>
      <c r="G10914" s="1">
        <v>38.0</v>
      </c>
      <c r="H10914" s="1">
        <v>62.0</v>
      </c>
    </row>
    <row r="10915">
      <c r="A10915" s="1" t="s">
        <v>323</v>
      </c>
      <c r="B10915" s="7" t="s">
        <v>326</v>
      </c>
      <c r="C10915" s="1" t="s">
        <v>10474</v>
      </c>
      <c r="D10915" s="8">
        <v>0.0</v>
      </c>
      <c r="E10915" s="1">
        <v>0.0</v>
      </c>
      <c r="F10915" s="1">
        <v>100.0</v>
      </c>
      <c r="G10915" s="1">
        <v>45.0</v>
      </c>
      <c r="H10915" s="1">
        <v>55.0</v>
      </c>
    </row>
    <row r="10916">
      <c r="A10916" s="1" t="s">
        <v>323</v>
      </c>
      <c r="B10916" s="7" t="s">
        <v>326</v>
      </c>
      <c r="C10916" s="1" t="s">
        <v>10475</v>
      </c>
      <c r="D10916" s="8">
        <v>0.0</v>
      </c>
      <c r="E10916" s="1">
        <v>0.0</v>
      </c>
      <c r="F10916" s="1">
        <v>100.0</v>
      </c>
      <c r="G10916" s="1">
        <v>32.0</v>
      </c>
      <c r="H10916" s="1">
        <v>68.0</v>
      </c>
    </row>
    <row r="10917">
      <c r="A10917" s="1" t="s">
        <v>323</v>
      </c>
      <c r="B10917" s="7" t="s">
        <v>327</v>
      </c>
      <c r="C10917" s="1" t="s">
        <v>10476</v>
      </c>
      <c r="D10917" s="8">
        <v>1.0</v>
      </c>
      <c r="E10917" s="1">
        <v>1.0</v>
      </c>
      <c r="F10917" s="1">
        <v>6.1</v>
      </c>
      <c r="G10917" s="1">
        <v>33.7</v>
      </c>
      <c r="H10917" s="1">
        <v>-27.6</v>
      </c>
    </row>
    <row r="10918">
      <c r="A10918" s="1" t="s">
        <v>323</v>
      </c>
      <c r="B10918" s="7" t="s">
        <v>327</v>
      </c>
      <c r="C10918" s="1" t="s">
        <v>10477</v>
      </c>
      <c r="D10918" s="8">
        <v>1.0</v>
      </c>
      <c r="E10918" s="1">
        <v>0.0</v>
      </c>
      <c r="F10918" s="1">
        <v>5.0</v>
      </c>
      <c r="G10918" s="1">
        <v>100.0</v>
      </c>
      <c r="H10918" s="1">
        <v>-95.0</v>
      </c>
    </row>
    <row r="10919">
      <c r="A10919" s="1" t="s">
        <v>323</v>
      </c>
      <c r="B10919" s="7" t="s">
        <v>327</v>
      </c>
      <c r="C10919" s="1" t="s">
        <v>10478</v>
      </c>
      <c r="D10919" s="8">
        <v>1.0</v>
      </c>
      <c r="E10919" s="1">
        <v>0.0</v>
      </c>
      <c r="F10919" s="1">
        <v>3.5</v>
      </c>
      <c r="G10919" s="1">
        <v>100.0</v>
      </c>
      <c r="H10919" s="1">
        <v>-96.5</v>
      </c>
    </row>
    <row r="10920">
      <c r="A10920" s="1" t="s">
        <v>323</v>
      </c>
      <c r="B10920" s="7" t="s">
        <v>327</v>
      </c>
      <c r="C10920" s="1" t="s">
        <v>10479</v>
      </c>
      <c r="D10920" s="8">
        <v>0.0</v>
      </c>
      <c r="E10920" s="1">
        <v>0.0</v>
      </c>
      <c r="F10920" s="1">
        <v>11.0</v>
      </c>
      <c r="G10920" s="1">
        <v>100.0</v>
      </c>
      <c r="H10920" s="1">
        <v>-89.0</v>
      </c>
    </row>
    <row r="10921">
      <c r="A10921" s="1" t="s">
        <v>323</v>
      </c>
      <c r="B10921" s="7" t="s">
        <v>327</v>
      </c>
      <c r="C10921" s="1" t="s">
        <v>10480</v>
      </c>
      <c r="D10921" s="8">
        <v>0.0</v>
      </c>
      <c r="E10921" s="1">
        <v>0.0</v>
      </c>
      <c r="F10921" s="1">
        <v>1.0</v>
      </c>
      <c r="G10921" s="1">
        <v>100.0</v>
      </c>
      <c r="H10921" s="1">
        <v>-99.0</v>
      </c>
    </row>
    <row r="10922">
      <c r="A10922" s="1" t="s">
        <v>323</v>
      </c>
      <c r="B10922" s="7" t="s">
        <v>327</v>
      </c>
      <c r="C10922" s="1" t="s">
        <v>10481</v>
      </c>
      <c r="D10922" s="8">
        <v>0.0</v>
      </c>
      <c r="E10922" s="1">
        <v>0.0</v>
      </c>
      <c r="F10922" s="1">
        <v>1.0</v>
      </c>
      <c r="G10922" s="1">
        <v>100.0</v>
      </c>
      <c r="H10922" s="1">
        <v>-99.0</v>
      </c>
    </row>
    <row r="10923">
      <c r="A10923" s="1" t="s">
        <v>323</v>
      </c>
      <c r="B10923" s="7" t="s">
        <v>327</v>
      </c>
      <c r="C10923" s="1" t="s">
        <v>10482</v>
      </c>
      <c r="D10923" s="8">
        <v>0.0</v>
      </c>
      <c r="E10923" s="1">
        <v>0.0</v>
      </c>
      <c r="F10923" s="1">
        <v>1.0</v>
      </c>
      <c r="G10923" s="1">
        <v>100.0</v>
      </c>
      <c r="H10923" s="1">
        <v>-99.0</v>
      </c>
    </row>
    <row r="10924">
      <c r="A10924" s="1" t="s">
        <v>323</v>
      </c>
      <c r="B10924" s="7" t="s">
        <v>327</v>
      </c>
      <c r="C10924" s="1" t="s">
        <v>10483</v>
      </c>
      <c r="D10924" s="8">
        <v>0.0</v>
      </c>
      <c r="E10924" s="1">
        <v>0.0</v>
      </c>
      <c r="F10924" s="1">
        <v>1.0</v>
      </c>
      <c r="G10924" s="1">
        <v>100.0</v>
      </c>
      <c r="H10924" s="1">
        <v>-99.0</v>
      </c>
    </row>
    <row r="10925">
      <c r="A10925" s="1" t="s">
        <v>323</v>
      </c>
      <c r="B10925" s="7" t="s">
        <v>327</v>
      </c>
      <c r="C10925" s="1" t="s">
        <v>10484</v>
      </c>
      <c r="D10925" s="8">
        <v>0.0</v>
      </c>
      <c r="E10925" s="1">
        <v>0.0</v>
      </c>
      <c r="F10925" s="1">
        <v>1.0</v>
      </c>
      <c r="G10925" s="1">
        <v>100.0</v>
      </c>
      <c r="H10925" s="1">
        <v>-99.0</v>
      </c>
    </row>
    <row r="10926">
      <c r="A10926" s="1" t="s">
        <v>323</v>
      </c>
      <c r="B10926" s="7" t="s">
        <v>327</v>
      </c>
      <c r="C10926" s="1" t="s">
        <v>10485</v>
      </c>
      <c r="D10926" s="8">
        <v>0.0</v>
      </c>
      <c r="E10926" s="1">
        <v>0.0</v>
      </c>
      <c r="F10926" s="1">
        <v>4.2</v>
      </c>
      <c r="G10926" s="1">
        <v>31.5</v>
      </c>
      <c r="H10926" s="1">
        <v>-27.3</v>
      </c>
    </row>
    <row r="10927">
      <c r="A10927" s="1" t="s">
        <v>323</v>
      </c>
      <c r="B10927" s="7" t="s">
        <v>327</v>
      </c>
      <c r="C10927" s="1" t="s">
        <v>10486</v>
      </c>
      <c r="D10927" s="8">
        <v>0.0</v>
      </c>
      <c r="E10927" s="1">
        <v>0.0</v>
      </c>
      <c r="F10927" s="1">
        <v>11.5</v>
      </c>
      <c r="G10927" s="1">
        <v>100.0</v>
      </c>
      <c r="H10927" s="1">
        <v>-88.5</v>
      </c>
    </row>
    <row r="10928">
      <c r="A10928" s="1" t="s">
        <v>323</v>
      </c>
      <c r="B10928" s="7" t="s">
        <v>327</v>
      </c>
      <c r="C10928" s="1" t="s">
        <v>10487</v>
      </c>
      <c r="D10928" s="8">
        <v>0.0</v>
      </c>
      <c r="E10928" s="1">
        <v>0.0</v>
      </c>
      <c r="F10928" s="1">
        <v>3.0</v>
      </c>
      <c r="G10928" s="1">
        <v>100.0</v>
      </c>
      <c r="H10928" s="1">
        <v>-97.0</v>
      </c>
    </row>
    <row r="10929">
      <c r="A10929" s="1" t="s">
        <v>323</v>
      </c>
      <c r="B10929" s="7" t="s">
        <v>327</v>
      </c>
      <c r="C10929" s="1" t="s">
        <v>10488</v>
      </c>
      <c r="D10929" s="8">
        <v>0.0</v>
      </c>
      <c r="E10929" s="1">
        <v>0.0</v>
      </c>
      <c r="F10929" s="1">
        <v>1.0</v>
      </c>
      <c r="G10929" s="1">
        <v>100.0</v>
      </c>
      <c r="H10929" s="1">
        <v>-99.0</v>
      </c>
    </row>
    <row r="10930">
      <c r="A10930" s="1" t="s">
        <v>323</v>
      </c>
      <c r="B10930" s="7" t="s">
        <v>327</v>
      </c>
      <c r="C10930" s="1" t="s">
        <v>10489</v>
      </c>
      <c r="D10930" s="8">
        <v>0.0</v>
      </c>
      <c r="E10930" s="1">
        <v>0.0</v>
      </c>
      <c r="F10930" s="1">
        <v>3.2</v>
      </c>
      <c r="G10930" s="1">
        <v>100.0</v>
      </c>
      <c r="H10930" s="1">
        <v>-96.8</v>
      </c>
    </row>
    <row r="10931">
      <c r="A10931" s="1" t="s">
        <v>323</v>
      </c>
      <c r="B10931" s="7" t="s">
        <v>327</v>
      </c>
      <c r="C10931" s="1" t="s">
        <v>10490</v>
      </c>
      <c r="D10931" s="8">
        <v>0.0</v>
      </c>
      <c r="E10931" s="1">
        <v>0.0</v>
      </c>
      <c r="F10931" s="1">
        <v>5.5</v>
      </c>
      <c r="G10931" s="1">
        <v>100.0</v>
      </c>
      <c r="H10931" s="1">
        <v>-94.5</v>
      </c>
    </row>
    <row r="10932">
      <c r="A10932" s="1" t="s">
        <v>323</v>
      </c>
      <c r="B10932" s="7" t="s">
        <v>327</v>
      </c>
      <c r="C10932" s="1" t="s">
        <v>10491</v>
      </c>
      <c r="D10932" s="8">
        <v>0.0</v>
      </c>
      <c r="E10932" s="1">
        <v>0.0</v>
      </c>
      <c r="F10932" s="1">
        <v>1.0</v>
      </c>
      <c r="G10932" s="1">
        <v>100.0</v>
      </c>
      <c r="H10932" s="1">
        <v>-99.0</v>
      </c>
    </row>
    <row r="10933">
      <c r="A10933" s="1" t="s">
        <v>323</v>
      </c>
      <c r="B10933" s="7" t="s">
        <v>327</v>
      </c>
      <c r="C10933" s="1" t="s">
        <v>10492</v>
      </c>
      <c r="D10933" s="8">
        <v>0.0</v>
      </c>
      <c r="E10933" s="1">
        <v>0.0</v>
      </c>
      <c r="F10933" s="1">
        <v>20.0</v>
      </c>
      <c r="G10933" s="1">
        <v>100.0</v>
      </c>
      <c r="H10933" s="1">
        <v>-80.0</v>
      </c>
    </row>
    <row r="10934">
      <c r="A10934" s="1" t="s">
        <v>323</v>
      </c>
      <c r="B10934" s="7" t="s">
        <v>327</v>
      </c>
      <c r="C10934" s="1" t="s">
        <v>10493</v>
      </c>
      <c r="D10934" s="8">
        <v>0.0</v>
      </c>
      <c r="E10934" s="1">
        <v>0.0</v>
      </c>
      <c r="F10934" s="1">
        <v>2.0</v>
      </c>
      <c r="G10934" s="1">
        <v>100.0</v>
      </c>
      <c r="H10934" s="1">
        <v>-98.0</v>
      </c>
    </row>
    <row r="10935">
      <c r="A10935" s="1" t="s">
        <v>323</v>
      </c>
      <c r="B10935" s="7" t="s">
        <v>327</v>
      </c>
      <c r="C10935" s="1" t="s">
        <v>10494</v>
      </c>
      <c r="D10935" s="8">
        <v>0.0</v>
      </c>
      <c r="E10935" s="1">
        <v>0.0</v>
      </c>
      <c r="F10935" s="1">
        <v>1.0</v>
      </c>
      <c r="G10935" s="1">
        <v>100.0</v>
      </c>
      <c r="H10935" s="1">
        <v>-99.0</v>
      </c>
    </row>
    <row r="10936">
      <c r="A10936" s="1" t="s">
        <v>323</v>
      </c>
      <c r="B10936" s="7" t="s">
        <v>327</v>
      </c>
      <c r="C10936" s="1" t="s">
        <v>10495</v>
      </c>
      <c r="D10936" s="8">
        <v>0.0</v>
      </c>
      <c r="E10936" s="1">
        <v>0.0</v>
      </c>
      <c r="F10936" s="1">
        <v>3.5</v>
      </c>
      <c r="G10936" s="1">
        <v>100.0</v>
      </c>
      <c r="H10936" s="1">
        <v>-96.5</v>
      </c>
    </row>
    <row r="10937">
      <c r="A10937" s="1" t="s">
        <v>323</v>
      </c>
      <c r="B10937" s="7" t="s">
        <v>327</v>
      </c>
      <c r="C10937" s="1" t="s">
        <v>10496</v>
      </c>
      <c r="D10937" s="8">
        <v>0.0</v>
      </c>
      <c r="E10937" s="1">
        <v>0.0</v>
      </c>
      <c r="F10937" s="1">
        <v>1.5</v>
      </c>
      <c r="G10937" s="1">
        <v>100.0</v>
      </c>
      <c r="H10937" s="1">
        <v>-98.5</v>
      </c>
    </row>
    <row r="10938">
      <c r="A10938" s="1" t="s">
        <v>323</v>
      </c>
      <c r="B10938" s="7" t="s">
        <v>327</v>
      </c>
      <c r="C10938" s="1" t="s">
        <v>10497</v>
      </c>
      <c r="D10938" s="8">
        <v>0.0</v>
      </c>
      <c r="E10938" s="1">
        <v>0.0</v>
      </c>
      <c r="F10938" s="1">
        <v>67.0</v>
      </c>
      <c r="G10938" s="1">
        <v>100.0</v>
      </c>
      <c r="H10938" s="1">
        <v>-33.0</v>
      </c>
    </row>
    <row r="10939">
      <c r="A10939" s="1" t="s">
        <v>323</v>
      </c>
      <c r="B10939" s="7" t="s">
        <v>327</v>
      </c>
      <c r="C10939" s="1" t="s">
        <v>10498</v>
      </c>
      <c r="D10939" s="8">
        <v>0.0</v>
      </c>
      <c r="E10939" s="1">
        <v>0.0</v>
      </c>
      <c r="F10939" s="1">
        <v>8.3</v>
      </c>
      <c r="G10939" s="1">
        <v>50.3</v>
      </c>
      <c r="H10939" s="1">
        <v>-42.0</v>
      </c>
    </row>
    <row r="10940">
      <c r="A10940" s="1" t="s">
        <v>323</v>
      </c>
      <c r="B10940" s="7" t="s">
        <v>327</v>
      </c>
      <c r="C10940" s="1" t="s">
        <v>10499</v>
      </c>
      <c r="D10940" s="8">
        <v>0.0</v>
      </c>
      <c r="E10940" s="1">
        <v>0.0</v>
      </c>
      <c r="F10940" s="1">
        <v>3.5</v>
      </c>
      <c r="G10940" s="1">
        <v>100.0</v>
      </c>
      <c r="H10940" s="1">
        <v>-96.5</v>
      </c>
    </row>
    <row r="10941">
      <c r="A10941" s="1" t="s">
        <v>323</v>
      </c>
      <c r="B10941" s="7" t="s">
        <v>327</v>
      </c>
      <c r="C10941" s="1" t="s">
        <v>10500</v>
      </c>
      <c r="D10941" s="8">
        <v>0.0</v>
      </c>
      <c r="E10941" s="1">
        <v>0.0</v>
      </c>
      <c r="F10941" s="1">
        <v>5.3</v>
      </c>
      <c r="G10941" s="1">
        <v>100.0</v>
      </c>
      <c r="H10941" s="1">
        <v>-94.7</v>
      </c>
    </row>
    <row r="10942">
      <c r="A10942" s="1" t="s">
        <v>323</v>
      </c>
      <c r="B10942" s="7" t="s">
        <v>327</v>
      </c>
      <c r="C10942" s="1" t="s">
        <v>10501</v>
      </c>
      <c r="D10942" s="8">
        <v>0.0</v>
      </c>
      <c r="E10942" s="1">
        <v>0.0</v>
      </c>
      <c r="F10942" s="1">
        <v>2.7</v>
      </c>
      <c r="G10942" s="1">
        <v>100.0</v>
      </c>
      <c r="H10942" s="1">
        <v>-97.3</v>
      </c>
    </row>
    <row r="10943">
      <c r="A10943" s="1" t="s">
        <v>323</v>
      </c>
      <c r="B10943" s="7" t="s">
        <v>327</v>
      </c>
      <c r="C10943" s="1" t="s">
        <v>10502</v>
      </c>
      <c r="D10943" s="8">
        <v>0.0</v>
      </c>
      <c r="E10943" s="1">
        <v>0.0</v>
      </c>
      <c r="F10943" s="1">
        <v>11.0</v>
      </c>
      <c r="G10943" s="1">
        <v>100.0</v>
      </c>
      <c r="H10943" s="1">
        <v>-89.0</v>
      </c>
    </row>
    <row r="10944">
      <c r="A10944" s="1" t="s">
        <v>323</v>
      </c>
      <c r="B10944" s="7" t="s">
        <v>327</v>
      </c>
      <c r="C10944" s="1" t="s">
        <v>10503</v>
      </c>
      <c r="D10944" s="8">
        <v>0.0</v>
      </c>
      <c r="E10944" s="1">
        <v>0.0</v>
      </c>
      <c r="F10944" s="1">
        <v>5.5</v>
      </c>
      <c r="G10944" s="1">
        <v>100.0</v>
      </c>
      <c r="H10944" s="1">
        <v>-94.5</v>
      </c>
    </row>
    <row r="10945">
      <c r="A10945" s="1" t="s">
        <v>323</v>
      </c>
      <c r="B10945" s="7" t="s">
        <v>327</v>
      </c>
      <c r="C10945" s="1" t="s">
        <v>10504</v>
      </c>
      <c r="D10945" s="8">
        <v>0.0</v>
      </c>
      <c r="E10945" s="1">
        <v>0.0</v>
      </c>
      <c r="F10945" s="1">
        <v>7.9</v>
      </c>
      <c r="G10945" s="1">
        <v>38.0</v>
      </c>
      <c r="H10945" s="1">
        <v>-30.1</v>
      </c>
    </row>
    <row r="10946">
      <c r="A10946" s="1" t="s">
        <v>323</v>
      </c>
      <c r="B10946" s="7" t="s">
        <v>327</v>
      </c>
      <c r="C10946" s="1" t="s">
        <v>10505</v>
      </c>
      <c r="D10946" s="8">
        <v>0.0</v>
      </c>
      <c r="E10946" s="1">
        <v>0.0</v>
      </c>
      <c r="F10946" s="1">
        <v>1.0</v>
      </c>
      <c r="G10946" s="1">
        <v>100.0</v>
      </c>
      <c r="H10946" s="1">
        <v>-99.0</v>
      </c>
    </row>
    <row r="10947">
      <c r="A10947" s="1" t="s">
        <v>323</v>
      </c>
      <c r="B10947" s="7" t="s">
        <v>327</v>
      </c>
      <c r="C10947" s="1" t="s">
        <v>10506</v>
      </c>
      <c r="D10947" s="8">
        <v>0.0</v>
      </c>
      <c r="E10947" s="1">
        <v>0.0</v>
      </c>
      <c r="F10947" s="1">
        <v>5.5</v>
      </c>
      <c r="G10947" s="1">
        <v>100.0</v>
      </c>
      <c r="H10947" s="1">
        <v>-94.5</v>
      </c>
    </row>
    <row r="10948">
      <c r="A10948" s="1" t="s">
        <v>323</v>
      </c>
      <c r="B10948" s="7" t="s">
        <v>327</v>
      </c>
      <c r="C10948" s="1" t="s">
        <v>10507</v>
      </c>
      <c r="D10948" s="8">
        <v>0.0</v>
      </c>
      <c r="E10948" s="1">
        <v>0.0</v>
      </c>
      <c r="F10948" s="1">
        <v>66.0</v>
      </c>
      <c r="G10948" s="1">
        <v>100.0</v>
      </c>
      <c r="H10948" s="1">
        <v>-34.0</v>
      </c>
    </row>
    <row r="10949">
      <c r="A10949" s="1" t="s">
        <v>323</v>
      </c>
      <c r="B10949" s="7" t="s">
        <v>327</v>
      </c>
      <c r="C10949" s="1" t="s">
        <v>10508</v>
      </c>
      <c r="D10949" s="8">
        <v>0.0</v>
      </c>
      <c r="E10949" s="1">
        <v>0.0</v>
      </c>
      <c r="F10949" s="1">
        <v>3.0</v>
      </c>
      <c r="G10949" s="1">
        <v>100.0</v>
      </c>
      <c r="H10949" s="1">
        <v>-97.0</v>
      </c>
    </row>
    <row r="10950">
      <c r="A10950" s="1" t="s">
        <v>323</v>
      </c>
      <c r="B10950" s="7" t="s">
        <v>327</v>
      </c>
      <c r="C10950" s="1" t="s">
        <v>10509</v>
      </c>
      <c r="D10950" s="8">
        <v>0.0</v>
      </c>
      <c r="E10950" s="1">
        <v>0.0</v>
      </c>
      <c r="F10950" s="1">
        <v>1.0</v>
      </c>
      <c r="G10950" s="1">
        <v>100.0</v>
      </c>
      <c r="H10950" s="1">
        <v>-99.0</v>
      </c>
    </row>
    <row r="10951">
      <c r="A10951" s="1" t="s">
        <v>323</v>
      </c>
      <c r="B10951" s="7" t="s">
        <v>327</v>
      </c>
      <c r="C10951" s="1" t="s">
        <v>10510</v>
      </c>
      <c r="D10951" s="8">
        <v>0.0</v>
      </c>
      <c r="E10951" s="1">
        <v>0.0</v>
      </c>
      <c r="F10951" s="1">
        <v>16.6</v>
      </c>
      <c r="G10951" s="1">
        <v>100.0</v>
      </c>
      <c r="H10951" s="1">
        <v>-83.4</v>
      </c>
    </row>
    <row r="10952">
      <c r="A10952" s="1" t="s">
        <v>323</v>
      </c>
      <c r="B10952" s="7" t="s">
        <v>327</v>
      </c>
      <c r="C10952" s="1" t="s">
        <v>10511</v>
      </c>
      <c r="D10952" s="8">
        <v>0.0</v>
      </c>
      <c r="E10952" s="1">
        <v>0.0</v>
      </c>
      <c r="F10952" s="1">
        <v>2.5</v>
      </c>
      <c r="G10952" s="1">
        <v>100.0</v>
      </c>
      <c r="H10952" s="1">
        <v>-97.5</v>
      </c>
    </row>
    <row r="10953">
      <c r="A10953" s="1" t="s">
        <v>323</v>
      </c>
      <c r="B10953" s="7" t="s">
        <v>327</v>
      </c>
      <c r="C10953" s="1" t="s">
        <v>10512</v>
      </c>
      <c r="D10953" s="8">
        <v>0.0</v>
      </c>
      <c r="E10953" s="1">
        <v>0.0</v>
      </c>
      <c r="F10953" s="1">
        <v>1.0</v>
      </c>
      <c r="G10953" s="1">
        <v>100.0</v>
      </c>
      <c r="H10953" s="1">
        <v>-99.0</v>
      </c>
    </row>
    <row r="10954">
      <c r="A10954" s="1" t="s">
        <v>323</v>
      </c>
      <c r="B10954" s="7" t="s">
        <v>327</v>
      </c>
      <c r="C10954" s="1" t="s">
        <v>10513</v>
      </c>
      <c r="D10954" s="8">
        <v>0.0</v>
      </c>
      <c r="E10954" s="1">
        <v>0.0</v>
      </c>
      <c r="F10954" s="1">
        <v>1.0</v>
      </c>
      <c r="G10954" s="1">
        <v>100.0</v>
      </c>
      <c r="H10954" s="1">
        <v>-99.0</v>
      </c>
    </row>
    <row r="10955">
      <c r="A10955" s="1" t="s">
        <v>323</v>
      </c>
      <c r="B10955" s="7" t="s">
        <v>327</v>
      </c>
      <c r="C10955" s="1" t="s">
        <v>10514</v>
      </c>
      <c r="D10955" s="8">
        <v>0.0</v>
      </c>
      <c r="E10955" s="1">
        <v>0.0</v>
      </c>
      <c r="F10955" s="1">
        <v>6.0</v>
      </c>
      <c r="G10955" s="1">
        <v>100.0</v>
      </c>
      <c r="H10955" s="1">
        <v>-94.0</v>
      </c>
    </row>
    <row r="10956">
      <c r="A10956" s="1" t="s">
        <v>323</v>
      </c>
      <c r="B10956" s="7" t="s">
        <v>327</v>
      </c>
      <c r="C10956" s="1" t="s">
        <v>10515</v>
      </c>
      <c r="D10956" s="8">
        <v>0.0</v>
      </c>
      <c r="E10956" s="1">
        <v>0.0</v>
      </c>
      <c r="F10956" s="1">
        <v>1.0</v>
      </c>
      <c r="G10956" s="1">
        <v>100.0</v>
      </c>
      <c r="H10956" s="1">
        <v>-99.0</v>
      </c>
    </row>
    <row r="10957">
      <c r="A10957" s="1" t="s">
        <v>323</v>
      </c>
      <c r="B10957" s="7" t="s">
        <v>327</v>
      </c>
      <c r="C10957" s="1" t="s">
        <v>10516</v>
      </c>
      <c r="D10957" s="8">
        <v>0.0</v>
      </c>
      <c r="E10957" s="1">
        <v>0.0</v>
      </c>
      <c r="F10957" s="1">
        <v>2.8</v>
      </c>
      <c r="G10957" s="1">
        <v>100.0</v>
      </c>
      <c r="H10957" s="1">
        <v>-97.3</v>
      </c>
    </row>
    <row r="10958">
      <c r="A10958" s="1" t="s">
        <v>323</v>
      </c>
      <c r="B10958" s="7" t="s">
        <v>327</v>
      </c>
      <c r="C10958" s="1" t="s">
        <v>10517</v>
      </c>
      <c r="D10958" s="8">
        <v>0.0</v>
      </c>
      <c r="E10958" s="1">
        <v>0.0</v>
      </c>
      <c r="F10958" s="1">
        <v>1.0</v>
      </c>
      <c r="G10958" s="1">
        <v>100.0</v>
      </c>
      <c r="H10958" s="1">
        <v>-99.0</v>
      </c>
    </row>
    <row r="10959">
      <c r="A10959" s="1" t="s">
        <v>323</v>
      </c>
      <c r="B10959" s="7" t="s">
        <v>327</v>
      </c>
      <c r="C10959" s="1" t="s">
        <v>10518</v>
      </c>
      <c r="D10959" s="8">
        <v>0.0</v>
      </c>
      <c r="E10959" s="1">
        <v>0.0</v>
      </c>
      <c r="F10959" s="1">
        <v>12.0</v>
      </c>
      <c r="G10959" s="1">
        <v>100.0</v>
      </c>
      <c r="H10959" s="1">
        <v>-88.0</v>
      </c>
    </row>
    <row r="10960">
      <c r="A10960" s="1" t="s">
        <v>323</v>
      </c>
      <c r="B10960" s="7" t="s">
        <v>327</v>
      </c>
      <c r="C10960" s="1" t="s">
        <v>10519</v>
      </c>
      <c r="D10960" s="8">
        <v>0.0</v>
      </c>
      <c r="E10960" s="1">
        <v>0.0</v>
      </c>
      <c r="F10960" s="1">
        <v>1.0</v>
      </c>
      <c r="G10960" s="1">
        <v>100.0</v>
      </c>
      <c r="H10960" s="1">
        <v>-99.0</v>
      </c>
    </row>
    <row r="10961">
      <c r="A10961" s="1" t="s">
        <v>323</v>
      </c>
      <c r="B10961" s="7" t="s">
        <v>327</v>
      </c>
      <c r="C10961" s="1" t="s">
        <v>10520</v>
      </c>
      <c r="D10961" s="8">
        <v>0.0</v>
      </c>
      <c r="E10961" s="1">
        <v>0.0</v>
      </c>
      <c r="F10961" s="1">
        <v>1.0</v>
      </c>
      <c r="G10961" s="1">
        <v>100.0</v>
      </c>
      <c r="H10961" s="1">
        <v>-99.0</v>
      </c>
    </row>
    <row r="10962">
      <c r="A10962" s="1" t="s">
        <v>323</v>
      </c>
      <c r="B10962" s="7" t="s">
        <v>327</v>
      </c>
      <c r="C10962" s="1" t="s">
        <v>10521</v>
      </c>
      <c r="D10962" s="8">
        <v>0.0</v>
      </c>
      <c r="E10962" s="1">
        <v>0.0</v>
      </c>
      <c r="F10962" s="1">
        <v>3.0</v>
      </c>
      <c r="G10962" s="1">
        <v>100.0</v>
      </c>
      <c r="H10962" s="1">
        <v>-97.0</v>
      </c>
    </row>
    <row r="10963">
      <c r="A10963" s="1" t="s">
        <v>323</v>
      </c>
      <c r="B10963" s="7" t="s">
        <v>327</v>
      </c>
      <c r="C10963" s="1" t="s">
        <v>10522</v>
      </c>
      <c r="D10963" s="8">
        <v>0.0</v>
      </c>
      <c r="E10963" s="1">
        <v>0.0</v>
      </c>
      <c r="F10963" s="1">
        <v>1.0</v>
      </c>
      <c r="G10963" s="1">
        <v>100.0</v>
      </c>
      <c r="H10963" s="1">
        <v>-99.0</v>
      </c>
    </row>
    <row r="10964">
      <c r="A10964" s="1" t="s">
        <v>323</v>
      </c>
      <c r="B10964" s="7" t="s">
        <v>327</v>
      </c>
      <c r="C10964" s="1" t="s">
        <v>10523</v>
      </c>
      <c r="D10964" s="8">
        <v>0.0</v>
      </c>
      <c r="E10964" s="1">
        <v>0.0</v>
      </c>
      <c r="F10964" s="1">
        <v>1.0</v>
      </c>
      <c r="G10964" s="1">
        <v>100.0</v>
      </c>
      <c r="H10964" s="1">
        <v>-99.0</v>
      </c>
    </row>
    <row r="10965">
      <c r="A10965" s="1" t="s">
        <v>323</v>
      </c>
      <c r="B10965" s="7" t="s">
        <v>327</v>
      </c>
      <c r="C10965" s="1" t="s">
        <v>10524</v>
      </c>
      <c r="D10965" s="8">
        <v>0.0</v>
      </c>
      <c r="E10965" s="1">
        <v>0.0</v>
      </c>
      <c r="F10965" s="1">
        <v>1.0</v>
      </c>
      <c r="G10965" s="1">
        <v>100.0</v>
      </c>
      <c r="H10965" s="1">
        <v>-99.0</v>
      </c>
    </row>
    <row r="10966">
      <c r="A10966" s="1" t="s">
        <v>323</v>
      </c>
      <c r="B10966" s="7" t="s">
        <v>327</v>
      </c>
      <c r="C10966" s="1" t="s">
        <v>10525</v>
      </c>
      <c r="D10966" s="8">
        <v>0.0</v>
      </c>
      <c r="E10966" s="1">
        <v>0.0</v>
      </c>
      <c r="F10966" s="1">
        <v>3.0</v>
      </c>
      <c r="G10966" s="1">
        <v>100.0</v>
      </c>
      <c r="H10966" s="1">
        <v>-97.0</v>
      </c>
    </row>
    <row r="10967">
      <c r="A10967" s="1" t="s">
        <v>323</v>
      </c>
      <c r="B10967" s="7" t="s">
        <v>327</v>
      </c>
      <c r="C10967" s="1" t="s">
        <v>10526</v>
      </c>
      <c r="D10967" s="8">
        <v>0.0</v>
      </c>
      <c r="E10967" s="1">
        <v>0.0</v>
      </c>
      <c r="F10967" s="1">
        <v>1.0</v>
      </c>
      <c r="G10967" s="1">
        <v>100.0</v>
      </c>
      <c r="H10967" s="1">
        <v>-99.0</v>
      </c>
    </row>
    <row r="10968">
      <c r="A10968" s="1" t="s">
        <v>323</v>
      </c>
      <c r="B10968" s="7" t="s">
        <v>327</v>
      </c>
      <c r="C10968" s="1" t="s">
        <v>10527</v>
      </c>
      <c r="D10968" s="8">
        <v>0.0</v>
      </c>
      <c r="E10968" s="1">
        <v>0.0</v>
      </c>
      <c r="F10968" s="1">
        <v>3.0</v>
      </c>
      <c r="G10968" s="1">
        <v>100.0</v>
      </c>
      <c r="H10968" s="1">
        <v>-97.0</v>
      </c>
    </row>
    <row r="10969">
      <c r="A10969" s="1" t="s">
        <v>323</v>
      </c>
      <c r="B10969" s="7" t="s">
        <v>327</v>
      </c>
      <c r="C10969" s="1" t="s">
        <v>10528</v>
      </c>
      <c r="D10969" s="8">
        <v>0.0</v>
      </c>
      <c r="E10969" s="1">
        <v>0.0</v>
      </c>
      <c r="F10969" s="1">
        <v>2.0</v>
      </c>
      <c r="G10969" s="1">
        <v>100.0</v>
      </c>
      <c r="H10969" s="1">
        <v>-98.0</v>
      </c>
    </row>
    <row r="10970">
      <c r="A10970" s="1" t="s">
        <v>323</v>
      </c>
      <c r="B10970" s="7" t="s">
        <v>327</v>
      </c>
      <c r="C10970" s="1" t="s">
        <v>10529</v>
      </c>
      <c r="D10970" s="8">
        <v>0.0</v>
      </c>
      <c r="E10970" s="1">
        <v>1.0</v>
      </c>
      <c r="F10970" s="1">
        <v>100.0</v>
      </c>
      <c r="G10970" s="1">
        <v>2.0</v>
      </c>
      <c r="H10970" s="1">
        <v>98.0</v>
      </c>
    </row>
    <row r="10971">
      <c r="A10971" s="1" t="s">
        <v>323</v>
      </c>
      <c r="B10971" s="7" t="s">
        <v>327</v>
      </c>
      <c r="C10971" s="1" t="s">
        <v>10530</v>
      </c>
      <c r="D10971" s="8">
        <v>0.0</v>
      </c>
      <c r="E10971" s="1">
        <v>0.0</v>
      </c>
      <c r="F10971" s="1">
        <v>100.0</v>
      </c>
      <c r="G10971" s="1">
        <v>92.0</v>
      </c>
      <c r="H10971" s="1">
        <v>8.0</v>
      </c>
    </row>
    <row r="10972">
      <c r="A10972" s="1" t="s">
        <v>323</v>
      </c>
      <c r="B10972" s="7" t="s">
        <v>327</v>
      </c>
      <c r="C10972" s="1" t="s">
        <v>10531</v>
      </c>
      <c r="D10972" s="8">
        <v>0.0</v>
      </c>
      <c r="E10972" s="1">
        <v>0.0</v>
      </c>
      <c r="F10972" s="1">
        <v>100.0</v>
      </c>
      <c r="G10972" s="1">
        <v>87.0</v>
      </c>
      <c r="H10972" s="1">
        <v>13.0</v>
      </c>
    </row>
    <row r="10973">
      <c r="A10973" s="1" t="s">
        <v>323</v>
      </c>
      <c r="B10973" s="7" t="s">
        <v>327</v>
      </c>
      <c r="C10973" s="1" t="s">
        <v>10532</v>
      </c>
      <c r="D10973" s="8">
        <v>0.0</v>
      </c>
      <c r="E10973" s="1">
        <v>0.0</v>
      </c>
      <c r="F10973" s="1">
        <v>100.0</v>
      </c>
      <c r="G10973" s="1">
        <v>47.0</v>
      </c>
      <c r="H10973" s="1">
        <v>53.0</v>
      </c>
    </row>
    <row r="10974">
      <c r="A10974" s="1" t="s">
        <v>323</v>
      </c>
      <c r="B10974" s="7" t="s">
        <v>327</v>
      </c>
      <c r="C10974" s="1" t="s">
        <v>10533</v>
      </c>
      <c r="D10974" s="8">
        <v>0.0</v>
      </c>
      <c r="E10974" s="1">
        <v>0.0</v>
      </c>
      <c r="F10974" s="1">
        <v>100.0</v>
      </c>
      <c r="G10974" s="1">
        <v>1.0</v>
      </c>
      <c r="H10974" s="1">
        <v>99.0</v>
      </c>
    </row>
    <row r="10975">
      <c r="A10975" s="1" t="s">
        <v>323</v>
      </c>
      <c r="B10975" s="7" t="s">
        <v>327</v>
      </c>
      <c r="C10975" s="1" t="s">
        <v>10534</v>
      </c>
      <c r="D10975" s="8">
        <v>0.0</v>
      </c>
      <c r="E10975" s="1">
        <v>0.0</v>
      </c>
      <c r="F10975" s="1">
        <v>100.0</v>
      </c>
      <c r="G10975" s="1">
        <v>31.0</v>
      </c>
      <c r="H10975" s="1">
        <v>69.0</v>
      </c>
    </row>
    <row r="10976">
      <c r="A10976" s="1" t="s">
        <v>323</v>
      </c>
      <c r="B10976" s="7" t="s">
        <v>328</v>
      </c>
      <c r="C10976" s="1" t="s">
        <v>10535</v>
      </c>
      <c r="D10976" s="8">
        <v>0.0</v>
      </c>
      <c r="E10976" s="1">
        <v>0.0</v>
      </c>
      <c r="F10976" s="1">
        <v>2.5</v>
      </c>
      <c r="G10976" s="1">
        <v>100.0</v>
      </c>
      <c r="H10976" s="1">
        <v>-97.5</v>
      </c>
    </row>
    <row r="10977">
      <c r="A10977" s="1" t="s">
        <v>323</v>
      </c>
      <c r="B10977" s="7" t="s">
        <v>328</v>
      </c>
      <c r="C10977" s="1" t="s">
        <v>10536</v>
      </c>
      <c r="D10977" s="8">
        <v>0.0</v>
      </c>
      <c r="E10977" s="1">
        <v>0.0</v>
      </c>
      <c r="F10977" s="1">
        <v>1.0</v>
      </c>
      <c r="G10977" s="1">
        <v>100.0</v>
      </c>
      <c r="H10977" s="1">
        <v>-99.0</v>
      </c>
    </row>
    <row r="10978">
      <c r="A10978" s="1" t="s">
        <v>323</v>
      </c>
      <c r="B10978" s="7" t="s">
        <v>328</v>
      </c>
      <c r="C10978" s="1" t="s">
        <v>10537</v>
      </c>
      <c r="D10978" s="8">
        <v>0.0</v>
      </c>
      <c r="E10978" s="1">
        <v>0.0</v>
      </c>
      <c r="F10978" s="1">
        <v>1.0</v>
      </c>
      <c r="G10978" s="1">
        <v>100.0</v>
      </c>
      <c r="H10978" s="1">
        <v>-99.0</v>
      </c>
    </row>
    <row r="10979">
      <c r="A10979" s="1" t="s">
        <v>323</v>
      </c>
      <c r="B10979" s="7" t="s">
        <v>328</v>
      </c>
      <c r="C10979" s="1" t="s">
        <v>10538</v>
      </c>
      <c r="D10979" s="8">
        <v>0.0</v>
      </c>
      <c r="E10979" s="1">
        <v>0.0</v>
      </c>
      <c r="F10979" s="1">
        <v>1.0</v>
      </c>
      <c r="G10979" s="1">
        <v>100.0</v>
      </c>
      <c r="H10979" s="1">
        <v>-99.0</v>
      </c>
    </row>
    <row r="10980">
      <c r="A10980" s="1" t="s">
        <v>323</v>
      </c>
      <c r="B10980" s="7" t="s">
        <v>328</v>
      </c>
      <c r="C10980" s="1" t="s">
        <v>10539</v>
      </c>
      <c r="D10980" s="8">
        <v>0.0</v>
      </c>
      <c r="E10980" s="1">
        <v>0.0</v>
      </c>
      <c r="F10980" s="1">
        <v>1.0</v>
      </c>
      <c r="G10980" s="1">
        <v>100.0</v>
      </c>
      <c r="H10980" s="1">
        <v>-99.0</v>
      </c>
    </row>
    <row r="10981">
      <c r="A10981" s="1" t="s">
        <v>323</v>
      </c>
      <c r="B10981" s="7" t="s">
        <v>328</v>
      </c>
      <c r="C10981" s="1" t="s">
        <v>10540</v>
      </c>
      <c r="D10981" s="8">
        <v>0.0</v>
      </c>
      <c r="E10981" s="1">
        <v>0.0</v>
      </c>
      <c r="F10981" s="1">
        <v>1.0</v>
      </c>
      <c r="G10981" s="1">
        <v>100.0</v>
      </c>
      <c r="H10981" s="1">
        <v>-99.0</v>
      </c>
    </row>
    <row r="10982">
      <c r="A10982" s="1" t="s">
        <v>323</v>
      </c>
      <c r="B10982" s="7" t="s">
        <v>328</v>
      </c>
      <c r="C10982" s="1" t="s">
        <v>8523</v>
      </c>
      <c r="D10982" s="8">
        <v>0.0</v>
      </c>
      <c r="E10982" s="1">
        <v>0.0</v>
      </c>
      <c r="F10982" s="1">
        <v>37.4</v>
      </c>
      <c r="G10982" s="1">
        <v>58.0</v>
      </c>
      <c r="H10982" s="1">
        <v>-20.6</v>
      </c>
    </row>
    <row r="10983">
      <c r="A10983" s="1" t="s">
        <v>323</v>
      </c>
      <c r="B10983" s="7" t="s">
        <v>328</v>
      </c>
      <c r="C10983" s="1" t="s">
        <v>10541</v>
      </c>
      <c r="D10983" s="8">
        <v>0.0</v>
      </c>
      <c r="E10983" s="1">
        <v>0.0</v>
      </c>
      <c r="F10983" s="1">
        <v>10.0</v>
      </c>
      <c r="G10983" s="1">
        <v>100.0</v>
      </c>
      <c r="H10983" s="1">
        <v>-90.0</v>
      </c>
    </row>
    <row r="10984">
      <c r="A10984" s="1" t="s">
        <v>323</v>
      </c>
      <c r="B10984" s="7" t="s">
        <v>328</v>
      </c>
      <c r="C10984" s="1" t="s">
        <v>10542</v>
      </c>
      <c r="D10984" s="8">
        <v>0.0</v>
      </c>
      <c r="E10984" s="1">
        <v>0.0</v>
      </c>
      <c r="F10984" s="1">
        <v>4.0</v>
      </c>
      <c r="G10984" s="1">
        <v>100.0</v>
      </c>
      <c r="H10984" s="1">
        <v>-96.0</v>
      </c>
    </row>
    <row r="10985">
      <c r="A10985" s="1" t="s">
        <v>323</v>
      </c>
      <c r="B10985" s="7" t="s">
        <v>328</v>
      </c>
      <c r="C10985" s="1" t="s">
        <v>10543</v>
      </c>
      <c r="D10985" s="8">
        <v>0.0</v>
      </c>
      <c r="E10985" s="1">
        <v>0.0</v>
      </c>
      <c r="F10985" s="1">
        <v>1.0</v>
      </c>
      <c r="G10985" s="1">
        <v>100.0</v>
      </c>
      <c r="H10985" s="1">
        <v>-99.0</v>
      </c>
    </row>
    <row r="10986">
      <c r="A10986" s="1" t="s">
        <v>323</v>
      </c>
      <c r="B10986" s="7" t="s">
        <v>328</v>
      </c>
      <c r="C10986" s="1" t="s">
        <v>10544</v>
      </c>
      <c r="D10986" s="8">
        <v>0.0</v>
      </c>
      <c r="E10986" s="1">
        <v>0.0</v>
      </c>
      <c r="F10986" s="1">
        <v>1.0</v>
      </c>
      <c r="G10986" s="1">
        <v>100.0</v>
      </c>
      <c r="H10986" s="1">
        <v>-99.0</v>
      </c>
    </row>
    <row r="10987">
      <c r="A10987" s="1" t="s">
        <v>323</v>
      </c>
      <c r="B10987" s="7" t="s">
        <v>328</v>
      </c>
      <c r="C10987" s="1" t="s">
        <v>10545</v>
      </c>
      <c r="D10987" s="8">
        <v>0.0</v>
      </c>
      <c r="E10987" s="1">
        <v>0.0</v>
      </c>
      <c r="F10987" s="1">
        <v>1.0</v>
      </c>
      <c r="G10987" s="1">
        <v>100.0</v>
      </c>
      <c r="H10987" s="1">
        <v>-99.0</v>
      </c>
    </row>
    <row r="10988">
      <c r="A10988" s="1" t="s">
        <v>323</v>
      </c>
      <c r="B10988" s="7" t="s">
        <v>328</v>
      </c>
      <c r="C10988" s="1" t="s">
        <v>10546</v>
      </c>
      <c r="D10988" s="8">
        <v>0.0</v>
      </c>
      <c r="E10988" s="1">
        <v>0.0</v>
      </c>
      <c r="F10988" s="1">
        <v>3.0</v>
      </c>
      <c r="G10988" s="1">
        <v>100.0</v>
      </c>
      <c r="H10988" s="1">
        <v>-97.0</v>
      </c>
    </row>
    <row r="10989">
      <c r="A10989" s="1" t="s">
        <v>323</v>
      </c>
      <c r="B10989" s="7" t="s">
        <v>328</v>
      </c>
      <c r="C10989" s="1" t="s">
        <v>10547</v>
      </c>
      <c r="D10989" s="8">
        <v>0.0</v>
      </c>
      <c r="E10989" s="1">
        <v>0.0</v>
      </c>
      <c r="F10989" s="1">
        <v>1.1</v>
      </c>
      <c r="G10989" s="1">
        <v>100.0</v>
      </c>
      <c r="H10989" s="1">
        <v>-98.9</v>
      </c>
    </row>
    <row r="10990">
      <c r="A10990" s="1" t="s">
        <v>323</v>
      </c>
      <c r="B10990" s="7" t="s">
        <v>328</v>
      </c>
      <c r="C10990" s="1" t="s">
        <v>10548</v>
      </c>
      <c r="D10990" s="8">
        <v>0.0</v>
      </c>
      <c r="E10990" s="1">
        <v>0.0</v>
      </c>
      <c r="F10990" s="1">
        <v>1.0</v>
      </c>
      <c r="G10990" s="1">
        <v>100.0</v>
      </c>
      <c r="H10990" s="1">
        <v>-99.0</v>
      </c>
    </row>
    <row r="10991">
      <c r="A10991" s="1" t="s">
        <v>323</v>
      </c>
      <c r="B10991" s="7" t="s">
        <v>328</v>
      </c>
      <c r="C10991" s="1" t="s">
        <v>10549</v>
      </c>
      <c r="D10991" s="8">
        <v>0.0</v>
      </c>
      <c r="E10991" s="1">
        <v>0.0</v>
      </c>
      <c r="F10991" s="1">
        <v>4.4</v>
      </c>
      <c r="G10991" s="1">
        <v>100.0</v>
      </c>
      <c r="H10991" s="1">
        <v>-95.6</v>
      </c>
    </row>
    <row r="10992">
      <c r="A10992" s="1" t="s">
        <v>323</v>
      </c>
      <c r="B10992" s="7" t="s">
        <v>328</v>
      </c>
      <c r="C10992" s="1" t="s">
        <v>10550</v>
      </c>
      <c r="D10992" s="8">
        <v>0.0</v>
      </c>
      <c r="E10992" s="1">
        <v>0.0</v>
      </c>
      <c r="F10992" s="1">
        <v>2.0</v>
      </c>
      <c r="G10992" s="1">
        <v>100.0</v>
      </c>
      <c r="H10992" s="1">
        <v>-98.0</v>
      </c>
    </row>
    <row r="10993">
      <c r="A10993" s="1" t="s">
        <v>323</v>
      </c>
      <c r="B10993" s="7" t="s">
        <v>328</v>
      </c>
      <c r="C10993" s="1" t="s">
        <v>10551</v>
      </c>
      <c r="D10993" s="8">
        <v>0.0</v>
      </c>
      <c r="E10993" s="1">
        <v>0.0</v>
      </c>
      <c r="F10993" s="1">
        <v>1.0</v>
      </c>
      <c r="G10993" s="1">
        <v>100.0</v>
      </c>
      <c r="H10993" s="1">
        <v>-99.0</v>
      </c>
    </row>
    <row r="10994">
      <c r="A10994" s="1" t="s">
        <v>323</v>
      </c>
      <c r="B10994" s="7" t="s">
        <v>328</v>
      </c>
      <c r="C10994" s="1" t="s">
        <v>10552</v>
      </c>
      <c r="D10994" s="8">
        <v>0.0</v>
      </c>
      <c r="E10994" s="1">
        <v>0.0</v>
      </c>
      <c r="F10994" s="1">
        <v>2.0</v>
      </c>
      <c r="G10994" s="1">
        <v>100.0</v>
      </c>
      <c r="H10994" s="1">
        <v>-98.0</v>
      </c>
    </row>
    <row r="10995">
      <c r="A10995" s="1" t="s">
        <v>323</v>
      </c>
      <c r="B10995" s="7" t="s">
        <v>328</v>
      </c>
      <c r="C10995" s="1" t="s">
        <v>10553</v>
      </c>
      <c r="D10995" s="8">
        <v>0.0</v>
      </c>
      <c r="E10995" s="1">
        <v>0.0</v>
      </c>
      <c r="F10995" s="1">
        <v>2.0</v>
      </c>
      <c r="G10995" s="1">
        <v>100.0</v>
      </c>
      <c r="H10995" s="1">
        <v>-98.0</v>
      </c>
    </row>
    <row r="10996">
      <c r="A10996" s="1" t="s">
        <v>323</v>
      </c>
      <c r="B10996" s="7" t="s">
        <v>328</v>
      </c>
      <c r="C10996" s="1" t="s">
        <v>10554</v>
      </c>
      <c r="D10996" s="8">
        <v>0.0</v>
      </c>
      <c r="E10996" s="1">
        <v>0.0</v>
      </c>
      <c r="F10996" s="1">
        <v>1.0</v>
      </c>
      <c r="G10996" s="1">
        <v>100.0</v>
      </c>
      <c r="H10996" s="1">
        <v>-99.0</v>
      </c>
    </row>
    <row r="10997">
      <c r="A10997" s="1" t="s">
        <v>323</v>
      </c>
      <c r="B10997" s="7" t="s">
        <v>328</v>
      </c>
      <c r="C10997" s="1" t="s">
        <v>10555</v>
      </c>
      <c r="D10997" s="8">
        <v>0.0</v>
      </c>
      <c r="E10997" s="1">
        <v>0.0</v>
      </c>
      <c r="F10997" s="1">
        <v>4.0</v>
      </c>
      <c r="G10997" s="1">
        <v>100.0</v>
      </c>
      <c r="H10997" s="1">
        <v>-96.0</v>
      </c>
    </row>
    <row r="10998">
      <c r="A10998" s="1" t="s">
        <v>323</v>
      </c>
      <c r="B10998" s="7" t="s">
        <v>328</v>
      </c>
      <c r="C10998" s="1" t="s">
        <v>10556</v>
      </c>
      <c r="D10998" s="8">
        <v>0.0</v>
      </c>
      <c r="E10998" s="1">
        <v>0.0</v>
      </c>
      <c r="F10998" s="1">
        <v>4.0</v>
      </c>
      <c r="G10998" s="1">
        <v>100.0</v>
      </c>
      <c r="H10998" s="1">
        <v>-96.0</v>
      </c>
    </row>
    <row r="10999">
      <c r="A10999" s="1" t="s">
        <v>323</v>
      </c>
      <c r="B10999" s="7" t="s">
        <v>328</v>
      </c>
      <c r="C10999" s="1" t="s">
        <v>10557</v>
      </c>
      <c r="D10999" s="8">
        <v>0.0</v>
      </c>
      <c r="E10999" s="1">
        <v>0.0</v>
      </c>
      <c r="F10999" s="1">
        <v>5.0</v>
      </c>
      <c r="G10999" s="1">
        <v>100.0</v>
      </c>
      <c r="H10999" s="1">
        <v>-95.0</v>
      </c>
    </row>
    <row r="11000">
      <c r="A11000" s="1" t="s">
        <v>323</v>
      </c>
      <c r="B11000" s="7" t="s">
        <v>328</v>
      </c>
      <c r="C11000" s="1" t="s">
        <v>10558</v>
      </c>
      <c r="D11000" s="8">
        <v>0.0</v>
      </c>
      <c r="E11000" s="1">
        <v>0.0</v>
      </c>
      <c r="F11000" s="1">
        <v>2.0</v>
      </c>
      <c r="G11000" s="1">
        <v>100.0</v>
      </c>
      <c r="H11000" s="1">
        <v>-98.0</v>
      </c>
    </row>
    <row r="11001">
      <c r="A11001" s="1" t="s">
        <v>323</v>
      </c>
      <c r="B11001" s="7" t="s">
        <v>328</v>
      </c>
      <c r="C11001" s="1" t="s">
        <v>10559</v>
      </c>
      <c r="D11001" s="8">
        <v>0.0</v>
      </c>
      <c r="E11001" s="1">
        <v>0.0</v>
      </c>
      <c r="F11001" s="1">
        <v>1.0</v>
      </c>
      <c r="G11001" s="1">
        <v>100.0</v>
      </c>
      <c r="H11001" s="1">
        <v>-99.0</v>
      </c>
    </row>
    <row r="11002">
      <c r="A11002" s="1" t="s">
        <v>323</v>
      </c>
      <c r="B11002" s="7" t="s">
        <v>328</v>
      </c>
      <c r="C11002" s="1" t="s">
        <v>10560</v>
      </c>
      <c r="D11002" s="8">
        <v>0.0</v>
      </c>
      <c r="E11002" s="1">
        <v>0.0</v>
      </c>
      <c r="F11002" s="1">
        <v>1.0</v>
      </c>
      <c r="G11002" s="1">
        <v>100.0</v>
      </c>
      <c r="H11002" s="1">
        <v>-99.0</v>
      </c>
    </row>
    <row r="11003">
      <c r="A11003" s="1" t="s">
        <v>323</v>
      </c>
      <c r="B11003" s="7" t="s">
        <v>328</v>
      </c>
      <c r="C11003" s="1" t="s">
        <v>10561</v>
      </c>
      <c r="D11003" s="8">
        <v>0.0</v>
      </c>
      <c r="E11003" s="1">
        <v>0.0</v>
      </c>
      <c r="F11003" s="1">
        <v>4.7</v>
      </c>
      <c r="G11003" s="1">
        <v>100.0</v>
      </c>
      <c r="H11003" s="1">
        <v>-95.3</v>
      </c>
    </row>
    <row r="11004">
      <c r="A11004" s="1" t="s">
        <v>323</v>
      </c>
      <c r="B11004" s="7" t="s">
        <v>328</v>
      </c>
      <c r="C11004" s="1" t="s">
        <v>10562</v>
      </c>
      <c r="D11004" s="8">
        <v>0.0</v>
      </c>
      <c r="E11004" s="1">
        <v>0.0</v>
      </c>
      <c r="F11004" s="1">
        <v>4.5</v>
      </c>
      <c r="G11004" s="1">
        <v>100.0</v>
      </c>
      <c r="H11004" s="1">
        <v>-95.5</v>
      </c>
    </row>
    <row r="11005">
      <c r="A11005" s="1" t="s">
        <v>323</v>
      </c>
      <c r="B11005" s="7" t="s">
        <v>328</v>
      </c>
      <c r="C11005" s="1" t="s">
        <v>10563</v>
      </c>
      <c r="D11005" s="8">
        <v>0.0</v>
      </c>
      <c r="E11005" s="1">
        <v>0.0</v>
      </c>
      <c r="F11005" s="1">
        <v>4.0</v>
      </c>
      <c r="G11005" s="1">
        <v>100.0</v>
      </c>
      <c r="H11005" s="1">
        <v>-96.0</v>
      </c>
    </row>
    <row r="11006">
      <c r="A11006" s="1" t="s">
        <v>323</v>
      </c>
      <c r="B11006" s="7" t="s">
        <v>328</v>
      </c>
      <c r="C11006" s="1" t="s">
        <v>10564</v>
      </c>
      <c r="D11006" s="8">
        <v>0.0</v>
      </c>
      <c r="E11006" s="1">
        <v>0.0</v>
      </c>
      <c r="F11006" s="1">
        <v>1.0</v>
      </c>
      <c r="G11006" s="1">
        <v>100.0</v>
      </c>
      <c r="H11006" s="1">
        <v>-99.0</v>
      </c>
    </row>
    <row r="11007">
      <c r="A11007" s="1" t="s">
        <v>323</v>
      </c>
      <c r="B11007" s="7" t="s">
        <v>328</v>
      </c>
      <c r="C11007" s="1" t="s">
        <v>10565</v>
      </c>
      <c r="D11007" s="8">
        <v>0.0</v>
      </c>
      <c r="E11007" s="1">
        <v>0.0</v>
      </c>
      <c r="F11007" s="1">
        <v>1.0</v>
      </c>
      <c r="G11007" s="1">
        <v>100.0</v>
      </c>
      <c r="H11007" s="1">
        <v>-99.0</v>
      </c>
    </row>
    <row r="11008">
      <c r="A11008" s="1" t="s">
        <v>323</v>
      </c>
      <c r="B11008" s="7" t="s">
        <v>328</v>
      </c>
      <c r="C11008" s="1" t="s">
        <v>10566</v>
      </c>
      <c r="D11008" s="8">
        <v>0.0</v>
      </c>
      <c r="E11008" s="1">
        <v>0.0</v>
      </c>
      <c r="F11008" s="1">
        <v>1.0</v>
      </c>
      <c r="G11008" s="1">
        <v>100.0</v>
      </c>
      <c r="H11008" s="1">
        <v>-99.0</v>
      </c>
    </row>
    <row r="11009">
      <c r="A11009" s="1" t="s">
        <v>323</v>
      </c>
      <c r="B11009" s="7" t="s">
        <v>328</v>
      </c>
      <c r="C11009" s="1" t="s">
        <v>10531</v>
      </c>
      <c r="D11009" s="8">
        <v>0.0</v>
      </c>
      <c r="E11009" s="1">
        <v>0.0</v>
      </c>
      <c r="F11009" s="1">
        <v>100.0</v>
      </c>
      <c r="G11009" s="1">
        <v>32.0</v>
      </c>
      <c r="H11009" s="1">
        <v>68.0</v>
      </c>
    </row>
    <row r="11010">
      <c r="A11010" s="1" t="s">
        <v>323</v>
      </c>
      <c r="B11010" s="7" t="s">
        <v>329</v>
      </c>
      <c r="C11010" s="1" t="s">
        <v>10481</v>
      </c>
      <c r="D11010" s="8">
        <v>0.0</v>
      </c>
      <c r="E11010" s="1">
        <v>0.0</v>
      </c>
      <c r="F11010" s="1">
        <v>1.0</v>
      </c>
      <c r="G11010" s="1">
        <v>100.0</v>
      </c>
      <c r="H11010" s="1">
        <v>-99.0</v>
      </c>
    </row>
    <row r="11011">
      <c r="A11011" s="1" t="s">
        <v>323</v>
      </c>
      <c r="B11011" s="7" t="s">
        <v>329</v>
      </c>
      <c r="C11011" s="1" t="s">
        <v>10567</v>
      </c>
      <c r="D11011" s="8">
        <v>0.0</v>
      </c>
      <c r="E11011" s="1">
        <v>0.0</v>
      </c>
      <c r="F11011" s="1">
        <v>1.0</v>
      </c>
      <c r="G11011" s="1">
        <v>100.0</v>
      </c>
      <c r="H11011" s="1">
        <v>-99.0</v>
      </c>
    </row>
    <row r="11012">
      <c r="A11012" s="1" t="s">
        <v>323</v>
      </c>
      <c r="B11012" s="7" t="s">
        <v>329</v>
      </c>
      <c r="C11012" s="1" t="s">
        <v>10568</v>
      </c>
      <c r="D11012" s="8">
        <v>0.0</v>
      </c>
      <c r="E11012" s="1">
        <v>0.0</v>
      </c>
      <c r="F11012" s="1">
        <v>1.0</v>
      </c>
      <c r="G11012" s="1">
        <v>100.0</v>
      </c>
      <c r="H11012" s="1">
        <v>-99.0</v>
      </c>
    </row>
    <row r="11013">
      <c r="A11013" s="1" t="s">
        <v>323</v>
      </c>
      <c r="B11013" s="7" t="s">
        <v>329</v>
      </c>
      <c r="C11013" s="1" t="s">
        <v>10569</v>
      </c>
      <c r="D11013" s="8">
        <v>0.0</v>
      </c>
      <c r="E11013" s="1">
        <v>0.0</v>
      </c>
      <c r="F11013" s="1">
        <v>1.0</v>
      </c>
      <c r="G11013" s="1">
        <v>100.0</v>
      </c>
      <c r="H11013" s="1">
        <v>-99.0</v>
      </c>
    </row>
    <row r="11014">
      <c r="A11014" s="1" t="s">
        <v>323</v>
      </c>
      <c r="B11014" s="7" t="s">
        <v>329</v>
      </c>
      <c r="C11014" s="1" t="s">
        <v>10570</v>
      </c>
      <c r="D11014" s="8">
        <v>0.0</v>
      </c>
      <c r="E11014" s="1">
        <v>0.0</v>
      </c>
      <c r="F11014" s="1">
        <v>8.5</v>
      </c>
      <c r="G11014" s="1">
        <v>34.0</v>
      </c>
      <c r="H11014" s="1">
        <v>-25.5</v>
      </c>
    </row>
    <row r="11015">
      <c r="A11015" s="1" t="s">
        <v>323</v>
      </c>
      <c r="B11015" s="7" t="s">
        <v>329</v>
      </c>
      <c r="C11015" s="1" t="s">
        <v>10571</v>
      </c>
      <c r="D11015" s="8">
        <v>0.0</v>
      </c>
      <c r="E11015" s="1">
        <v>0.0</v>
      </c>
      <c r="F11015" s="1">
        <v>2.5</v>
      </c>
      <c r="G11015" s="1">
        <v>100.0</v>
      </c>
      <c r="H11015" s="1">
        <v>-97.5</v>
      </c>
    </row>
    <row r="11016">
      <c r="A11016" s="1" t="s">
        <v>323</v>
      </c>
      <c r="B11016" s="7" t="s">
        <v>329</v>
      </c>
      <c r="C11016" s="1" t="s">
        <v>10572</v>
      </c>
      <c r="D11016" s="8">
        <v>0.0</v>
      </c>
      <c r="E11016" s="1">
        <v>0.0</v>
      </c>
      <c r="F11016" s="1">
        <v>2.0</v>
      </c>
      <c r="G11016" s="1">
        <v>100.0</v>
      </c>
      <c r="H11016" s="1">
        <v>-98.0</v>
      </c>
    </row>
    <row r="11017">
      <c r="A11017" s="1" t="s">
        <v>323</v>
      </c>
      <c r="B11017" s="7" t="s">
        <v>329</v>
      </c>
      <c r="C11017" s="1" t="s">
        <v>10573</v>
      </c>
      <c r="D11017" s="8">
        <v>0.0</v>
      </c>
      <c r="E11017" s="1">
        <v>0.0</v>
      </c>
      <c r="F11017" s="1">
        <v>2.0</v>
      </c>
      <c r="G11017" s="1">
        <v>100.0</v>
      </c>
      <c r="H11017" s="1">
        <v>-98.0</v>
      </c>
    </row>
    <row r="11018">
      <c r="A11018" s="1" t="s">
        <v>323</v>
      </c>
      <c r="B11018" s="7" t="s">
        <v>329</v>
      </c>
      <c r="C11018" s="1" t="s">
        <v>10574</v>
      </c>
      <c r="D11018" s="8">
        <v>0.0</v>
      </c>
      <c r="E11018" s="1">
        <v>0.0</v>
      </c>
      <c r="F11018" s="1">
        <v>1.0</v>
      </c>
      <c r="G11018" s="1">
        <v>100.0</v>
      </c>
      <c r="H11018" s="1">
        <v>-99.0</v>
      </c>
    </row>
    <row r="11019">
      <c r="A11019" s="1" t="s">
        <v>323</v>
      </c>
      <c r="B11019" s="7" t="s">
        <v>329</v>
      </c>
      <c r="C11019" s="1" t="s">
        <v>10575</v>
      </c>
      <c r="D11019" s="8">
        <v>0.0</v>
      </c>
      <c r="E11019" s="1">
        <v>0.0</v>
      </c>
      <c r="F11019" s="1">
        <v>4.6</v>
      </c>
      <c r="G11019" s="1">
        <v>100.0</v>
      </c>
      <c r="H11019" s="1">
        <v>-95.4</v>
      </c>
    </row>
    <row r="11020">
      <c r="A11020" s="1" t="s">
        <v>323</v>
      </c>
      <c r="B11020" s="7" t="s">
        <v>329</v>
      </c>
      <c r="C11020" s="1" t="s">
        <v>7484</v>
      </c>
      <c r="D11020" s="8">
        <v>0.0</v>
      </c>
      <c r="E11020" s="1">
        <v>0.0</v>
      </c>
      <c r="F11020" s="1">
        <v>1.3</v>
      </c>
      <c r="G11020" s="1">
        <v>100.0</v>
      </c>
      <c r="H11020" s="1">
        <v>-98.8</v>
      </c>
    </row>
    <row r="11021">
      <c r="A11021" s="1" t="s">
        <v>323</v>
      </c>
      <c r="B11021" s="7" t="s">
        <v>329</v>
      </c>
      <c r="C11021" s="1" t="s">
        <v>7485</v>
      </c>
      <c r="D11021" s="8">
        <v>0.0</v>
      </c>
      <c r="E11021" s="1">
        <v>0.0</v>
      </c>
      <c r="F11021" s="1">
        <v>1.0</v>
      </c>
      <c r="G11021" s="1">
        <v>100.0</v>
      </c>
      <c r="H11021" s="1">
        <v>-99.0</v>
      </c>
    </row>
    <row r="11022">
      <c r="A11022" s="1" t="s">
        <v>323</v>
      </c>
      <c r="B11022" s="7" t="s">
        <v>329</v>
      </c>
      <c r="C11022" s="1" t="s">
        <v>10576</v>
      </c>
      <c r="D11022" s="8">
        <v>0.0</v>
      </c>
      <c r="E11022" s="1">
        <v>0.0</v>
      </c>
      <c r="F11022" s="1">
        <v>1.0</v>
      </c>
      <c r="G11022" s="1">
        <v>100.0</v>
      </c>
      <c r="H11022" s="1">
        <v>-99.0</v>
      </c>
    </row>
    <row r="11023">
      <c r="A11023" s="1" t="s">
        <v>323</v>
      </c>
      <c r="B11023" s="7" t="s">
        <v>329</v>
      </c>
      <c r="C11023" s="1" t="s">
        <v>10577</v>
      </c>
      <c r="D11023" s="8">
        <v>0.0</v>
      </c>
      <c r="E11023" s="1">
        <v>0.0</v>
      </c>
      <c r="F11023" s="1">
        <v>1.0</v>
      </c>
      <c r="G11023" s="1">
        <v>100.0</v>
      </c>
      <c r="H11023" s="1">
        <v>-99.0</v>
      </c>
    </row>
    <row r="11024">
      <c r="A11024" s="1" t="s">
        <v>323</v>
      </c>
      <c r="B11024" s="7" t="s">
        <v>329</v>
      </c>
      <c r="C11024" s="1" t="s">
        <v>10578</v>
      </c>
      <c r="D11024" s="8">
        <v>0.0</v>
      </c>
      <c r="E11024" s="1">
        <v>0.0</v>
      </c>
      <c r="F11024" s="1">
        <v>1.0</v>
      </c>
      <c r="G11024" s="1">
        <v>100.0</v>
      </c>
      <c r="H11024" s="1">
        <v>-99.0</v>
      </c>
    </row>
    <row r="11025">
      <c r="A11025" s="1" t="s">
        <v>323</v>
      </c>
      <c r="B11025" s="7" t="s">
        <v>329</v>
      </c>
      <c r="C11025" s="1" t="s">
        <v>10579</v>
      </c>
      <c r="D11025" s="8">
        <v>0.0</v>
      </c>
      <c r="E11025" s="1">
        <v>0.0</v>
      </c>
      <c r="F11025" s="1">
        <v>1.0</v>
      </c>
      <c r="G11025" s="1">
        <v>100.0</v>
      </c>
      <c r="H11025" s="1">
        <v>-99.0</v>
      </c>
    </row>
    <row r="11026">
      <c r="A11026" s="1" t="s">
        <v>323</v>
      </c>
      <c r="B11026" s="7" t="s">
        <v>329</v>
      </c>
      <c r="C11026" s="1" t="s">
        <v>10580</v>
      </c>
      <c r="D11026" s="8">
        <v>0.0</v>
      </c>
      <c r="E11026" s="1">
        <v>0.0</v>
      </c>
      <c r="F11026" s="1">
        <v>1.0</v>
      </c>
      <c r="G11026" s="1">
        <v>100.0</v>
      </c>
      <c r="H11026" s="1">
        <v>-99.0</v>
      </c>
    </row>
    <row r="11027">
      <c r="A11027" s="1" t="s">
        <v>323</v>
      </c>
      <c r="B11027" s="7" t="s">
        <v>329</v>
      </c>
      <c r="C11027" s="1" t="s">
        <v>10581</v>
      </c>
      <c r="D11027" s="8">
        <v>0.0</v>
      </c>
      <c r="E11027" s="1">
        <v>0.0</v>
      </c>
      <c r="F11027" s="1">
        <v>1.0</v>
      </c>
      <c r="G11027" s="1">
        <v>100.0</v>
      </c>
      <c r="H11027" s="1">
        <v>-99.0</v>
      </c>
    </row>
    <row r="11028">
      <c r="A11028" s="1" t="s">
        <v>323</v>
      </c>
      <c r="B11028" s="7" t="s">
        <v>329</v>
      </c>
      <c r="C11028" s="1" t="s">
        <v>10582</v>
      </c>
      <c r="D11028" s="8">
        <v>0.0</v>
      </c>
      <c r="E11028" s="1">
        <v>0.0</v>
      </c>
      <c r="F11028" s="1">
        <v>2.0</v>
      </c>
      <c r="G11028" s="1">
        <v>100.0</v>
      </c>
      <c r="H11028" s="1">
        <v>-98.0</v>
      </c>
    </row>
    <row r="11029">
      <c r="A11029" s="1" t="s">
        <v>323</v>
      </c>
      <c r="B11029" s="7" t="s">
        <v>329</v>
      </c>
      <c r="C11029" s="1" t="s">
        <v>10583</v>
      </c>
      <c r="D11029" s="8">
        <v>0.0</v>
      </c>
      <c r="E11029" s="1">
        <v>0.0</v>
      </c>
      <c r="F11029" s="1">
        <v>1.0</v>
      </c>
      <c r="G11029" s="1">
        <v>100.0</v>
      </c>
      <c r="H11029" s="1">
        <v>-99.0</v>
      </c>
    </row>
    <row r="11030">
      <c r="A11030" s="1" t="s">
        <v>323</v>
      </c>
      <c r="B11030" s="7" t="s">
        <v>329</v>
      </c>
      <c r="C11030" s="1" t="s">
        <v>10584</v>
      </c>
      <c r="D11030" s="8">
        <v>0.0</v>
      </c>
      <c r="E11030" s="1">
        <v>0.0</v>
      </c>
      <c r="F11030" s="1">
        <v>1.0</v>
      </c>
      <c r="G11030" s="1">
        <v>100.0</v>
      </c>
      <c r="H11030" s="1">
        <v>-99.0</v>
      </c>
    </row>
    <row r="11031">
      <c r="A11031" s="1" t="s">
        <v>323</v>
      </c>
      <c r="B11031" s="7" t="s">
        <v>329</v>
      </c>
      <c r="C11031" s="1" t="s">
        <v>10585</v>
      </c>
      <c r="D11031" s="8">
        <v>0.0</v>
      </c>
      <c r="E11031" s="1">
        <v>2.0</v>
      </c>
      <c r="F11031" s="1">
        <v>100.0</v>
      </c>
      <c r="G11031" s="1">
        <v>3.0</v>
      </c>
      <c r="H11031" s="1">
        <v>97.0</v>
      </c>
    </row>
    <row r="11032">
      <c r="A11032" s="1" t="s">
        <v>323</v>
      </c>
      <c r="B11032" s="7" t="s">
        <v>329</v>
      </c>
      <c r="C11032" s="1" t="s">
        <v>10586</v>
      </c>
      <c r="D11032" s="8">
        <v>0.0</v>
      </c>
      <c r="E11032" s="1">
        <v>0.0</v>
      </c>
      <c r="F11032" s="1">
        <v>100.0</v>
      </c>
      <c r="G11032" s="1">
        <v>79.2</v>
      </c>
      <c r="H11032" s="1">
        <v>20.8</v>
      </c>
    </row>
    <row r="11033">
      <c r="A11033" s="1" t="s">
        <v>323</v>
      </c>
      <c r="B11033" s="7" t="s">
        <v>329</v>
      </c>
      <c r="C11033" s="1" t="s">
        <v>10587</v>
      </c>
      <c r="D11033" s="8">
        <v>0.0</v>
      </c>
      <c r="E11033" s="1">
        <v>0.0</v>
      </c>
      <c r="F11033" s="1">
        <v>100.0</v>
      </c>
      <c r="G11033" s="1">
        <v>69.0</v>
      </c>
      <c r="H11033" s="1">
        <v>31.0</v>
      </c>
    </row>
    <row r="11034">
      <c r="A11034" s="1" t="s">
        <v>323</v>
      </c>
      <c r="B11034" s="7" t="s">
        <v>329</v>
      </c>
      <c r="C11034" s="1" t="s">
        <v>10588</v>
      </c>
      <c r="D11034" s="8">
        <v>0.0</v>
      </c>
      <c r="E11034" s="1">
        <v>0.0</v>
      </c>
      <c r="F11034" s="1">
        <v>100.0</v>
      </c>
      <c r="G11034" s="1">
        <v>55.0</v>
      </c>
      <c r="H11034" s="1">
        <v>45.0</v>
      </c>
    </row>
    <row r="11035">
      <c r="A11035" s="1" t="s">
        <v>323</v>
      </c>
      <c r="B11035" s="7" t="s">
        <v>329</v>
      </c>
      <c r="C11035" s="1" t="s">
        <v>10589</v>
      </c>
      <c r="D11035" s="8">
        <v>0.0</v>
      </c>
      <c r="E11035" s="1">
        <v>0.0</v>
      </c>
      <c r="F11035" s="1">
        <v>100.0</v>
      </c>
      <c r="G11035" s="1">
        <v>46.0</v>
      </c>
      <c r="H11035" s="1">
        <v>54.0</v>
      </c>
    </row>
    <row r="11036">
      <c r="A11036" s="1" t="s">
        <v>323</v>
      </c>
      <c r="B11036" s="7" t="s">
        <v>329</v>
      </c>
      <c r="C11036" s="1" t="s">
        <v>10590</v>
      </c>
      <c r="D11036" s="8">
        <v>0.0</v>
      </c>
      <c r="E11036" s="1">
        <v>0.0</v>
      </c>
      <c r="F11036" s="1">
        <v>100.0</v>
      </c>
      <c r="G11036" s="1">
        <v>78.8</v>
      </c>
      <c r="H11036" s="1">
        <v>21.3</v>
      </c>
    </row>
    <row r="11037">
      <c r="A11037" s="1" t="s">
        <v>323</v>
      </c>
      <c r="B11037" s="7" t="s">
        <v>329</v>
      </c>
      <c r="C11037" s="1" t="s">
        <v>10591</v>
      </c>
      <c r="D11037" s="8">
        <v>0.0</v>
      </c>
      <c r="E11037" s="1">
        <v>0.0</v>
      </c>
      <c r="F11037" s="1">
        <v>100.0</v>
      </c>
      <c r="G11037" s="1">
        <v>82.0</v>
      </c>
      <c r="H11037" s="1">
        <v>18.0</v>
      </c>
    </row>
    <row r="11038">
      <c r="A11038" s="1" t="s">
        <v>323</v>
      </c>
      <c r="B11038" s="7" t="s">
        <v>329</v>
      </c>
      <c r="C11038" s="1" t="s">
        <v>10592</v>
      </c>
      <c r="D11038" s="8">
        <v>0.0</v>
      </c>
      <c r="E11038" s="1">
        <v>0.0</v>
      </c>
      <c r="F11038" s="1">
        <v>100.0</v>
      </c>
      <c r="G11038" s="1">
        <v>70.6</v>
      </c>
      <c r="H11038" s="1">
        <v>29.4</v>
      </c>
    </row>
    <row r="11039">
      <c r="A11039" s="1" t="s">
        <v>323</v>
      </c>
      <c r="B11039" s="7" t="s">
        <v>329</v>
      </c>
      <c r="C11039" s="1" t="s">
        <v>10593</v>
      </c>
      <c r="D11039" s="8">
        <v>0.0</v>
      </c>
      <c r="E11039" s="1">
        <v>0.0</v>
      </c>
      <c r="F11039" s="1">
        <v>100.0</v>
      </c>
      <c r="G11039" s="1">
        <v>62.5</v>
      </c>
      <c r="H11039" s="1">
        <v>37.5</v>
      </c>
    </row>
    <row r="11040">
      <c r="A11040" s="1" t="s">
        <v>323</v>
      </c>
      <c r="B11040" s="7" t="s">
        <v>329</v>
      </c>
      <c r="C11040" s="1" t="s">
        <v>10594</v>
      </c>
      <c r="D11040" s="8">
        <v>0.0</v>
      </c>
      <c r="E11040" s="1">
        <v>0.0</v>
      </c>
      <c r="F11040" s="1">
        <v>100.0</v>
      </c>
      <c r="G11040" s="1">
        <v>77.0</v>
      </c>
      <c r="H11040" s="1">
        <v>23.0</v>
      </c>
    </row>
    <row r="11041">
      <c r="A11041" s="1" t="s">
        <v>323</v>
      </c>
      <c r="B11041" s="7" t="s">
        <v>329</v>
      </c>
      <c r="C11041" s="1" t="s">
        <v>10595</v>
      </c>
      <c r="D11041" s="8">
        <v>0.0</v>
      </c>
      <c r="E11041" s="1">
        <v>0.0</v>
      </c>
      <c r="F11041" s="1">
        <v>100.0</v>
      </c>
      <c r="G11041" s="1">
        <v>83.0</v>
      </c>
      <c r="H11041" s="1">
        <v>17.0</v>
      </c>
    </row>
    <row r="11042">
      <c r="A11042" s="1" t="s">
        <v>323</v>
      </c>
      <c r="B11042" s="7" t="s">
        <v>329</v>
      </c>
      <c r="C11042" s="1" t="s">
        <v>10596</v>
      </c>
      <c r="D11042" s="8">
        <v>0.0</v>
      </c>
      <c r="E11042" s="1">
        <v>0.0</v>
      </c>
      <c r="F11042" s="1">
        <v>100.0</v>
      </c>
      <c r="G11042" s="1">
        <v>75.0</v>
      </c>
      <c r="H11042" s="1">
        <v>25.0</v>
      </c>
    </row>
    <row r="11043">
      <c r="A11043" s="1" t="s">
        <v>323</v>
      </c>
      <c r="B11043" s="7" t="s">
        <v>329</v>
      </c>
      <c r="C11043" s="1" t="s">
        <v>10597</v>
      </c>
      <c r="D11043" s="8">
        <v>0.0</v>
      </c>
      <c r="E11043" s="1">
        <v>0.0</v>
      </c>
      <c r="F11043" s="1">
        <v>100.0</v>
      </c>
      <c r="G11043" s="1">
        <v>73.0</v>
      </c>
      <c r="H11043" s="1">
        <v>27.0</v>
      </c>
    </row>
    <row r="11044">
      <c r="A11044" s="1" t="s">
        <v>323</v>
      </c>
      <c r="B11044" s="7" t="s">
        <v>330</v>
      </c>
      <c r="C11044" s="1" t="s">
        <v>10598</v>
      </c>
      <c r="D11044" s="8">
        <v>127.0</v>
      </c>
      <c r="E11044" s="1">
        <v>0.0</v>
      </c>
      <c r="F11044" s="1">
        <v>1.7</v>
      </c>
      <c r="G11044" s="1">
        <v>100.0</v>
      </c>
      <c r="H11044" s="1">
        <v>-98.3</v>
      </c>
    </row>
    <row r="11045">
      <c r="A11045" s="1" t="s">
        <v>323</v>
      </c>
      <c r="B11045" s="7" t="s">
        <v>330</v>
      </c>
      <c r="C11045" s="1" t="s">
        <v>10599</v>
      </c>
      <c r="D11045" s="8">
        <v>81.0</v>
      </c>
      <c r="E11045" s="1">
        <v>22.0</v>
      </c>
      <c r="F11045" s="1">
        <v>1.1</v>
      </c>
      <c r="G11045" s="1">
        <v>1.0</v>
      </c>
      <c r="H11045" s="1">
        <v>0.1</v>
      </c>
    </row>
    <row r="11046">
      <c r="A11046" s="1" t="s">
        <v>323</v>
      </c>
      <c r="B11046" s="7" t="s">
        <v>330</v>
      </c>
      <c r="C11046" s="1" t="s">
        <v>10600</v>
      </c>
      <c r="D11046" s="8">
        <v>56.0</v>
      </c>
      <c r="E11046" s="1">
        <v>313.0</v>
      </c>
      <c r="F11046" s="1">
        <v>1.7</v>
      </c>
      <c r="G11046" s="1">
        <v>1.0</v>
      </c>
      <c r="H11046" s="1">
        <v>0.7</v>
      </c>
    </row>
    <row r="11047">
      <c r="A11047" s="1" t="s">
        <v>323</v>
      </c>
      <c r="B11047" s="7" t="s">
        <v>330</v>
      </c>
      <c r="C11047" s="1" t="s">
        <v>10601</v>
      </c>
      <c r="D11047" s="8">
        <v>49.0</v>
      </c>
      <c r="E11047" s="1">
        <v>25.0</v>
      </c>
      <c r="F11047" s="1">
        <v>1.2</v>
      </c>
      <c r="G11047" s="1">
        <v>1.0</v>
      </c>
      <c r="H11047" s="1">
        <v>0.2</v>
      </c>
    </row>
    <row r="11048">
      <c r="A11048" s="1" t="s">
        <v>323</v>
      </c>
      <c r="B11048" s="7" t="s">
        <v>330</v>
      </c>
      <c r="C11048" s="1" t="s">
        <v>10602</v>
      </c>
      <c r="D11048" s="8">
        <v>45.0</v>
      </c>
      <c r="E11048" s="1">
        <v>36.0</v>
      </c>
      <c r="F11048" s="1">
        <v>1.3</v>
      </c>
      <c r="G11048" s="1">
        <v>1.0</v>
      </c>
      <c r="H11048" s="1">
        <v>0.3</v>
      </c>
    </row>
    <row r="11049">
      <c r="A11049" s="1" t="s">
        <v>323</v>
      </c>
      <c r="B11049" s="7" t="s">
        <v>330</v>
      </c>
      <c r="C11049" s="1" t="s">
        <v>10603</v>
      </c>
      <c r="D11049" s="8">
        <v>41.0</v>
      </c>
      <c r="E11049" s="1">
        <v>0.0</v>
      </c>
      <c r="F11049" s="1">
        <v>1.2</v>
      </c>
      <c r="G11049" s="1">
        <v>100.0</v>
      </c>
      <c r="H11049" s="1">
        <v>-98.8</v>
      </c>
    </row>
    <row r="11050">
      <c r="A11050" s="1" t="s">
        <v>323</v>
      </c>
      <c r="B11050" s="7" t="s">
        <v>330</v>
      </c>
      <c r="C11050" s="1" t="s">
        <v>10604</v>
      </c>
      <c r="D11050" s="8">
        <v>40.0</v>
      </c>
      <c r="E11050" s="1">
        <v>55.0</v>
      </c>
      <c r="F11050" s="1">
        <v>1.1</v>
      </c>
      <c r="G11050" s="1">
        <v>1.0</v>
      </c>
      <c r="H11050" s="1">
        <v>0.1</v>
      </c>
    </row>
    <row r="11051">
      <c r="A11051" s="1" t="s">
        <v>323</v>
      </c>
      <c r="B11051" s="7" t="s">
        <v>330</v>
      </c>
      <c r="C11051" s="1" t="s">
        <v>10605</v>
      </c>
      <c r="D11051" s="8">
        <v>37.0</v>
      </c>
      <c r="E11051" s="1">
        <v>41.0</v>
      </c>
      <c r="F11051" s="1">
        <v>1.3</v>
      </c>
      <c r="G11051" s="1">
        <v>1.3</v>
      </c>
      <c r="H11051" s="1">
        <v>0.1</v>
      </c>
    </row>
    <row r="11052">
      <c r="A11052" s="1" t="s">
        <v>323</v>
      </c>
      <c r="B11052" s="7" t="s">
        <v>330</v>
      </c>
      <c r="C11052" s="1" t="s">
        <v>10606</v>
      </c>
      <c r="D11052" s="8">
        <v>35.0</v>
      </c>
      <c r="E11052" s="1">
        <v>40.0</v>
      </c>
      <c r="F11052" s="1">
        <v>1.3</v>
      </c>
      <c r="G11052" s="1">
        <v>1.0</v>
      </c>
      <c r="H11052" s="1">
        <v>0.3</v>
      </c>
    </row>
    <row r="11053">
      <c r="A11053" s="1" t="s">
        <v>323</v>
      </c>
      <c r="B11053" s="7" t="s">
        <v>330</v>
      </c>
      <c r="C11053" s="1" t="s">
        <v>10607</v>
      </c>
      <c r="D11053" s="8">
        <v>29.0</v>
      </c>
      <c r="E11053" s="1">
        <v>29.0</v>
      </c>
      <c r="F11053" s="1">
        <v>1.2</v>
      </c>
      <c r="G11053" s="1">
        <v>1.0</v>
      </c>
      <c r="H11053" s="1">
        <v>0.2</v>
      </c>
    </row>
    <row r="11054">
      <c r="A11054" s="1" t="s">
        <v>323</v>
      </c>
      <c r="B11054" s="7" t="s">
        <v>330</v>
      </c>
      <c r="C11054" s="1" t="s">
        <v>10608</v>
      </c>
      <c r="D11054" s="8">
        <v>28.0</v>
      </c>
      <c r="E11054" s="1">
        <v>20.0</v>
      </c>
      <c r="F11054" s="1">
        <v>2.2</v>
      </c>
      <c r="G11054" s="1">
        <v>1.8</v>
      </c>
      <c r="H11054" s="1">
        <v>0.4</v>
      </c>
    </row>
    <row r="11055">
      <c r="A11055" s="1" t="s">
        <v>323</v>
      </c>
      <c r="B11055" s="7" t="s">
        <v>330</v>
      </c>
      <c r="C11055" s="1" t="s">
        <v>10609</v>
      </c>
      <c r="D11055" s="8">
        <v>27.0</v>
      </c>
      <c r="E11055" s="1">
        <v>36.0</v>
      </c>
      <c r="F11055" s="1">
        <v>1.2</v>
      </c>
      <c r="G11055" s="1">
        <v>1.0</v>
      </c>
      <c r="H11055" s="1">
        <v>0.2</v>
      </c>
    </row>
    <row r="11056">
      <c r="A11056" s="1" t="s">
        <v>323</v>
      </c>
      <c r="B11056" s="7" t="s">
        <v>330</v>
      </c>
      <c r="C11056" s="1" t="s">
        <v>10610</v>
      </c>
      <c r="D11056" s="8">
        <v>25.0</v>
      </c>
      <c r="E11056" s="1">
        <v>52.0</v>
      </c>
      <c r="F11056" s="1">
        <v>1.2</v>
      </c>
      <c r="G11056" s="1">
        <v>1.0</v>
      </c>
      <c r="H11056" s="1">
        <v>0.2</v>
      </c>
    </row>
    <row r="11057">
      <c r="A11057" s="1" t="s">
        <v>323</v>
      </c>
      <c r="B11057" s="7" t="s">
        <v>330</v>
      </c>
      <c r="C11057" s="1" t="s">
        <v>10611</v>
      </c>
      <c r="D11057" s="8">
        <v>23.0</v>
      </c>
      <c r="E11057" s="1">
        <v>42.0</v>
      </c>
      <c r="F11057" s="1">
        <v>1.2</v>
      </c>
      <c r="G11057" s="1">
        <v>1.0</v>
      </c>
      <c r="H11057" s="1">
        <v>0.2</v>
      </c>
    </row>
    <row r="11058">
      <c r="A11058" s="1" t="s">
        <v>323</v>
      </c>
      <c r="B11058" s="7" t="s">
        <v>330</v>
      </c>
      <c r="C11058" s="1" t="s">
        <v>10612</v>
      </c>
      <c r="D11058" s="8">
        <v>21.0</v>
      </c>
      <c r="E11058" s="1">
        <v>63.0</v>
      </c>
      <c r="F11058" s="1">
        <v>1.4</v>
      </c>
      <c r="G11058" s="1">
        <v>1.0</v>
      </c>
      <c r="H11058" s="1">
        <v>0.4</v>
      </c>
    </row>
    <row r="11059">
      <c r="A11059" s="1" t="s">
        <v>323</v>
      </c>
      <c r="B11059" s="7" t="s">
        <v>330</v>
      </c>
      <c r="C11059" s="1" t="s">
        <v>10613</v>
      </c>
      <c r="D11059" s="8">
        <v>21.0</v>
      </c>
      <c r="E11059" s="1">
        <v>8.0</v>
      </c>
      <c r="F11059" s="1">
        <v>1.4</v>
      </c>
      <c r="G11059" s="1">
        <v>6.4</v>
      </c>
      <c r="H11059" s="1">
        <v>-5.0</v>
      </c>
    </row>
    <row r="11060">
      <c r="A11060" s="1" t="s">
        <v>323</v>
      </c>
      <c r="B11060" s="7" t="s">
        <v>330</v>
      </c>
      <c r="C11060" s="1" t="s">
        <v>10614</v>
      </c>
      <c r="D11060" s="8">
        <v>20.0</v>
      </c>
      <c r="E11060" s="1">
        <v>45.0</v>
      </c>
      <c r="F11060" s="1">
        <v>1.1</v>
      </c>
      <c r="G11060" s="1">
        <v>1.0</v>
      </c>
      <c r="H11060" s="1">
        <v>0.1</v>
      </c>
    </row>
    <row r="11061">
      <c r="A11061" s="1" t="s">
        <v>323</v>
      </c>
      <c r="B11061" s="7" t="s">
        <v>330</v>
      </c>
      <c r="C11061" s="1" t="s">
        <v>10615</v>
      </c>
      <c r="D11061" s="8">
        <v>18.0</v>
      </c>
      <c r="E11061" s="1">
        <v>0.0</v>
      </c>
      <c r="F11061" s="1">
        <v>1.2</v>
      </c>
      <c r="G11061" s="1">
        <v>100.0</v>
      </c>
      <c r="H11061" s="1">
        <v>-98.8</v>
      </c>
    </row>
    <row r="11062">
      <c r="A11062" s="1" t="s">
        <v>323</v>
      </c>
      <c r="B11062" s="7" t="s">
        <v>330</v>
      </c>
      <c r="C11062" s="1" t="s">
        <v>10616</v>
      </c>
      <c r="D11062" s="8">
        <v>18.0</v>
      </c>
      <c r="E11062" s="1">
        <v>0.0</v>
      </c>
      <c r="F11062" s="1">
        <v>1.6</v>
      </c>
      <c r="G11062" s="1">
        <v>100.0</v>
      </c>
      <c r="H11062" s="1">
        <v>-98.4</v>
      </c>
    </row>
    <row r="11063">
      <c r="A11063" s="1" t="s">
        <v>323</v>
      </c>
      <c r="B11063" s="7" t="s">
        <v>330</v>
      </c>
      <c r="C11063" s="1" t="s">
        <v>10617</v>
      </c>
      <c r="D11063" s="8">
        <v>18.0</v>
      </c>
      <c r="E11063" s="1">
        <v>0.0</v>
      </c>
      <c r="F11063" s="1">
        <v>1.0</v>
      </c>
      <c r="G11063" s="1">
        <v>100.0</v>
      </c>
      <c r="H11063" s="1">
        <v>-99.0</v>
      </c>
    </row>
    <row r="11064">
      <c r="A11064" s="1" t="s">
        <v>323</v>
      </c>
      <c r="B11064" s="7" t="s">
        <v>330</v>
      </c>
      <c r="C11064" s="1" t="s">
        <v>10618</v>
      </c>
      <c r="D11064" s="8">
        <v>18.0</v>
      </c>
      <c r="E11064" s="1">
        <v>18.0</v>
      </c>
      <c r="F11064" s="1">
        <v>1.0</v>
      </c>
      <c r="G11064" s="1">
        <v>1.0</v>
      </c>
      <c r="H11064" s="1">
        <v>0.0</v>
      </c>
    </row>
    <row r="11065">
      <c r="A11065" s="1" t="s">
        <v>323</v>
      </c>
      <c r="B11065" s="7" t="s">
        <v>330</v>
      </c>
      <c r="C11065" s="1" t="s">
        <v>10619</v>
      </c>
      <c r="D11065" s="8">
        <v>17.0</v>
      </c>
      <c r="E11065" s="1">
        <v>0.0</v>
      </c>
      <c r="F11065" s="1">
        <v>1.2</v>
      </c>
      <c r="G11065" s="1">
        <v>100.0</v>
      </c>
      <c r="H11065" s="1">
        <v>-98.8</v>
      </c>
    </row>
    <row r="11066">
      <c r="A11066" s="1" t="s">
        <v>323</v>
      </c>
      <c r="B11066" s="7" t="s">
        <v>330</v>
      </c>
      <c r="C11066" s="1" t="s">
        <v>10620</v>
      </c>
      <c r="D11066" s="8">
        <v>17.0</v>
      </c>
      <c r="E11066" s="1">
        <v>0.0</v>
      </c>
      <c r="F11066" s="1">
        <v>1.3</v>
      </c>
      <c r="G11066" s="1">
        <v>100.0</v>
      </c>
      <c r="H11066" s="1">
        <v>-98.7</v>
      </c>
    </row>
    <row r="11067">
      <c r="A11067" s="1" t="s">
        <v>323</v>
      </c>
      <c r="B11067" s="7" t="s">
        <v>330</v>
      </c>
      <c r="C11067" s="1" t="s">
        <v>10621</v>
      </c>
      <c r="D11067" s="8">
        <v>16.0</v>
      </c>
      <c r="E11067" s="1">
        <v>16.0</v>
      </c>
      <c r="F11067" s="1">
        <v>1.2</v>
      </c>
      <c r="G11067" s="1">
        <v>2.8</v>
      </c>
      <c r="H11067" s="1">
        <v>-1.7</v>
      </c>
    </row>
    <row r="11068">
      <c r="A11068" s="1" t="s">
        <v>323</v>
      </c>
      <c r="B11068" s="7" t="s">
        <v>330</v>
      </c>
      <c r="C11068" s="1" t="s">
        <v>10622</v>
      </c>
      <c r="D11068" s="8">
        <v>15.0</v>
      </c>
      <c r="E11068" s="1">
        <v>0.0</v>
      </c>
      <c r="F11068" s="1">
        <v>1.2</v>
      </c>
      <c r="G11068" s="1">
        <v>100.0</v>
      </c>
      <c r="H11068" s="1">
        <v>-98.8</v>
      </c>
    </row>
    <row r="11069">
      <c r="A11069" s="1" t="s">
        <v>323</v>
      </c>
      <c r="B11069" s="7" t="s">
        <v>330</v>
      </c>
      <c r="C11069" s="1" t="s">
        <v>10623</v>
      </c>
      <c r="D11069" s="8">
        <v>15.0</v>
      </c>
      <c r="E11069" s="1">
        <v>0.0</v>
      </c>
      <c r="F11069" s="1">
        <v>1.1</v>
      </c>
      <c r="G11069" s="1">
        <v>100.0</v>
      </c>
      <c r="H11069" s="1">
        <v>-98.9</v>
      </c>
    </row>
    <row r="11070">
      <c r="A11070" s="1" t="s">
        <v>323</v>
      </c>
      <c r="B11070" s="7" t="s">
        <v>330</v>
      </c>
      <c r="C11070" s="1" t="s">
        <v>10624</v>
      </c>
      <c r="D11070" s="8">
        <v>14.0</v>
      </c>
      <c r="E11070" s="1">
        <v>10.0</v>
      </c>
      <c r="F11070" s="1">
        <v>1.1</v>
      </c>
      <c r="G11070" s="1">
        <v>1.0</v>
      </c>
      <c r="H11070" s="1">
        <v>0.1</v>
      </c>
    </row>
    <row r="11071">
      <c r="A11071" s="1" t="s">
        <v>323</v>
      </c>
      <c r="B11071" s="7" t="s">
        <v>330</v>
      </c>
      <c r="C11071" s="1" t="s">
        <v>10625</v>
      </c>
      <c r="D11071" s="8">
        <v>14.0</v>
      </c>
      <c r="E11071" s="1">
        <v>2.0</v>
      </c>
      <c r="F11071" s="1">
        <v>1.3</v>
      </c>
      <c r="G11071" s="1">
        <v>6.9</v>
      </c>
      <c r="H11071" s="1">
        <v>-5.5</v>
      </c>
    </row>
    <row r="11072">
      <c r="A11072" s="1" t="s">
        <v>323</v>
      </c>
      <c r="B11072" s="7" t="s">
        <v>330</v>
      </c>
      <c r="C11072" s="1" t="s">
        <v>10626</v>
      </c>
      <c r="D11072" s="8">
        <v>13.0</v>
      </c>
      <c r="E11072" s="1">
        <v>7.0</v>
      </c>
      <c r="F11072" s="1">
        <v>1.2</v>
      </c>
      <c r="G11072" s="1">
        <v>1.6</v>
      </c>
      <c r="H11072" s="1">
        <v>-0.4</v>
      </c>
    </row>
    <row r="11073">
      <c r="A11073" s="1" t="s">
        <v>323</v>
      </c>
      <c r="B11073" s="7" t="s">
        <v>330</v>
      </c>
      <c r="C11073" s="1" t="s">
        <v>10627</v>
      </c>
      <c r="D11073" s="8">
        <v>12.0</v>
      </c>
      <c r="E11073" s="1">
        <v>10.0</v>
      </c>
      <c r="F11073" s="1">
        <v>1.0</v>
      </c>
      <c r="G11073" s="1">
        <v>1.0</v>
      </c>
      <c r="H11073" s="1">
        <v>0.0</v>
      </c>
    </row>
    <row r="11074">
      <c r="A11074" s="1" t="s">
        <v>323</v>
      </c>
      <c r="B11074" s="7" t="s">
        <v>330</v>
      </c>
      <c r="C11074" s="1" t="s">
        <v>10628</v>
      </c>
      <c r="D11074" s="8">
        <v>12.0</v>
      </c>
      <c r="E11074" s="1">
        <v>23.0</v>
      </c>
      <c r="F11074" s="1">
        <v>1.1</v>
      </c>
      <c r="G11074" s="1">
        <v>1.0</v>
      </c>
      <c r="H11074" s="1">
        <v>0.1</v>
      </c>
    </row>
    <row r="11075">
      <c r="A11075" s="1" t="s">
        <v>323</v>
      </c>
      <c r="B11075" s="7" t="s">
        <v>330</v>
      </c>
      <c r="C11075" s="1" t="s">
        <v>10629</v>
      </c>
      <c r="D11075" s="8">
        <v>12.0</v>
      </c>
      <c r="E11075" s="1">
        <v>19.0</v>
      </c>
      <c r="F11075" s="1">
        <v>1.2</v>
      </c>
      <c r="G11075" s="1">
        <v>1.7</v>
      </c>
      <c r="H11075" s="1">
        <v>-0.5</v>
      </c>
    </row>
    <row r="11076">
      <c r="A11076" s="1" t="s">
        <v>323</v>
      </c>
      <c r="B11076" s="7" t="s">
        <v>330</v>
      </c>
      <c r="C11076" s="1" t="s">
        <v>10630</v>
      </c>
      <c r="D11076" s="8">
        <v>11.0</v>
      </c>
      <c r="E11076" s="1">
        <v>21.0</v>
      </c>
      <c r="F11076" s="1">
        <v>1.4</v>
      </c>
      <c r="G11076" s="1">
        <v>1.0</v>
      </c>
      <c r="H11076" s="1">
        <v>0.4</v>
      </c>
    </row>
    <row r="11077">
      <c r="A11077" s="1" t="s">
        <v>323</v>
      </c>
      <c r="B11077" s="7" t="s">
        <v>330</v>
      </c>
      <c r="C11077" s="1" t="s">
        <v>10631</v>
      </c>
      <c r="D11077" s="8">
        <v>11.0</v>
      </c>
      <c r="E11077" s="1">
        <v>52.0</v>
      </c>
      <c r="F11077" s="1">
        <v>1.0</v>
      </c>
      <c r="G11077" s="1">
        <v>1.0</v>
      </c>
      <c r="H11077" s="1">
        <v>0.0</v>
      </c>
    </row>
    <row r="11078">
      <c r="A11078" s="1" t="s">
        <v>323</v>
      </c>
      <c r="B11078" s="7" t="s">
        <v>330</v>
      </c>
      <c r="C11078" s="1" t="s">
        <v>10632</v>
      </c>
      <c r="D11078" s="8">
        <v>11.0</v>
      </c>
      <c r="E11078" s="1">
        <v>0.0</v>
      </c>
      <c r="F11078" s="1">
        <v>1.0</v>
      </c>
      <c r="G11078" s="1">
        <v>100.0</v>
      </c>
      <c r="H11078" s="1">
        <v>-99.0</v>
      </c>
    </row>
    <row r="11079">
      <c r="A11079" s="1" t="s">
        <v>323</v>
      </c>
      <c r="B11079" s="7" t="s">
        <v>330</v>
      </c>
      <c r="C11079" s="1" t="s">
        <v>10633</v>
      </c>
      <c r="D11079" s="8">
        <v>10.0</v>
      </c>
      <c r="E11079" s="1">
        <v>7.0</v>
      </c>
      <c r="F11079" s="1">
        <v>1.5</v>
      </c>
      <c r="G11079" s="1">
        <v>1.0</v>
      </c>
      <c r="H11079" s="1">
        <v>0.5</v>
      </c>
    </row>
    <row r="11080">
      <c r="A11080" s="1" t="s">
        <v>323</v>
      </c>
      <c r="B11080" s="7" t="s">
        <v>330</v>
      </c>
      <c r="C11080" s="1" t="s">
        <v>10634</v>
      </c>
      <c r="D11080" s="8">
        <v>9.0</v>
      </c>
      <c r="E11080" s="1">
        <v>0.0</v>
      </c>
      <c r="F11080" s="1">
        <v>1.8</v>
      </c>
      <c r="G11080" s="1">
        <v>4.8</v>
      </c>
      <c r="H11080" s="1">
        <v>-2.9</v>
      </c>
    </row>
    <row r="11081">
      <c r="A11081" s="1" t="s">
        <v>323</v>
      </c>
      <c r="B11081" s="7" t="s">
        <v>330</v>
      </c>
      <c r="C11081" s="1" t="s">
        <v>10635</v>
      </c>
      <c r="D11081" s="8">
        <v>9.0</v>
      </c>
      <c r="E11081" s="1">
        <v>0.0</v>
      </c>
      <c r="F11081" s="1">
        <v>1.0</v>
      </c>
      <c r="G11081" s="1">
        <v>100.0</v>
      </c>
      <c r="H11081" s="1">
        <v>-99.0</v>
      </c>
    </row>
    <row r="11082">
      <c r="A11082" s="1" t="s">
        <v>323</v>
      </c>
      <c r="B11082" s="7" t="s">
        <v>330</v>
      </c>
      <c r="C11082" s="1" t="s">
        <v>10636</v>
      </c>
      <c r="D11082" s="8">
        <v>9.0</v>
      </c>
      <c r="E11082" s="1">
        <v>16.0</v>
      </c>
      <c r="F11082" s="1">
        <v>1.1</v>
      </c>
      <c r="G11082" s="1">
        <v>1.0</v>
      </c>
      <c r="H11082" s="1">
        <v>0.1</v>
      </c>
    </row>
    <row r="11083">
      <c r="A11083" s="1" t="s">
        <v>323</v>
      </c>
      <c r="B11083" s="7" t="s">
        <v>330</v>
      </c>
      <c r="C11083" s="1" t="s">
        <v>10637</v>
      </c>
      <c r="D11083" s="8">
        <v>8.0</v>
      </c>
      <c r="E11083" s="1">
        <v>30.0</v>
      </c>
      <c r="F11083" s="1">
        <v>1.4</v>
      </c>
      <c r="G11083" s="1">
        <v>1.0</v>
      </c>
      <c r="H11083" s="1">
        <v>0.4</v>
      </c>
    </row>
    <row r="11084">
      <c r="A11084" s="1" t="s">
        <v>323</v>
      </c>
      <c r="B11084" s="7" t="s">
        <v>330</v>
      </c>
      <c r="C11084" s="1" t="s">
        <v>10638</v>
      </c>
      <c r="D11084" s="8">
        <v>7.0</v>
      </c>
      <c r="E11084" s="1">
        <v>13.0</v>
      </c>
      <c r="F11084" s="1">
        <v>1.1</v>
      </c>
      <c r="G11084" s="1">
        <v>5.4</v>
      </c>
      <c r="H11084" s="1">
        <v>-4.3</v>
      </c>
    </row>
    <row r="11085">
      <c r="A11085" s="1" t="s">
        <v>323</v>
      </c>
      <c r="B11085" s="7" t="s">
        <v>330</v>
      </c>
      <c r="C11085" s="1" t="s">
        <v>10639</v>
      </c>
      <c r="D11085" s="8">
        <v>7.0</v>
      </c>
      <c r="E11085" s="1">
        <v>0.0</v>
      </c>
      <c r="F11085" s="1">
        <v>1.0</v>
      </c>
      <c r="G11085" s="1">
        <v>100.0</v>
      </c>
      <c r="H11085" s="1">
        <v>-99.0</v>
      </c>
    </row>
    <row r="11086">
      <c r="A11086" s="1" t="s">
        <v>323</v>
      </c>
      <c r="B11086" s="7" t="s">
        <v>330</v>
      </c>
      <c r="C11086" s="1" t="s">
        <v>10640</v>
      </c>
      <c r="D11086" s="8">
        <v>7.0</v>
      </c>
      <c r="E11086" s="1">
        <v>22.0</v>
      </c>
      <c r="F11086" s="1">
        <v>2.6</v>
      </c>
      <c r="G11086" s="1">
        <v>2.0</v>
      </c>
      <c r="H11086" s="1">
        <v>0.6</v>
      </c>
    </row>
    <row r="11087">
      <c r="A11087" s="1" t="s">
        <v>323</v>
      </c>
      <c r="B11087" s="7" t="s">
        <v>330</v>
      </c>
      <c r="C11087" s="1" t="s">
        <v>10641</v>
      </c>
      <c r="D11087" s="8">
        <v>7.0</v>
      </c>
      <c r="E11087" s="1">
        <v>13.0</v>
      </c>
      <c r="F11087" s="1">
        <v>1.0</v>
      </c>
      <c r="G11087" s="1">
        <v>1.0</v>
      </c>
      <c r="H11087" s="1">
        <v>0.0</v>
      </c>
    </row>
    <row r="11088">
      <c r="A11088" s="1" t="s">
        <v>323</v>
      </c>
      <c r="B11088" s="7" t="s">
        <v>330</v>
      </c>
      <c r="C11088" s="1" t="s">
        <v>10642</v>
      </c>
      <c r="D11088" s="8">
        <v>7.0</v>
      </c>
      <c r="E11088" s="1">
        <v>36.0</v>
      </c>
      <c r="F11088" s="1">
        <v>1.2</v>
      </c>
      <c r="G11088" s="1">
        <v>1.0</v>
      </c>
      <c r="H11088" s="1">
        <v>0.2</v>
      </c>
    </row>
    <row r="11089">
      <c r="A11089" s="1" t="s">
        <v>323</v>
      </c>
      <c r="B11089" s="7" t="s">
        <v>330</v>
      </c>
      <c r="C11089" s="1" t="s">
        <v>10643</v>
      </c>
      <c r="D11089" s="8">
        <v>6.0</v>
      </c>
      <c r="E11089" s="1">
        <v>7.0</v>
      </c>
      <c r="F11089" s="1">
        <v>2.1</v>
      </c>
      <c r="G11089" s="1">
        <v>4.7</v>
      </c>
      <c r="H11089" s="1">
        <v>-2.6</v>
      </c>
    </row>
    <row r="11090">
      <c r="A11090" s="1" t="s">
        <v>323</v>
      </c>
      <c r="B11090" s="7" t="s">
        <v>330</v>
      </c>
      <c r="C11090" s="1" t="s">
        <v>10644</v>
      </c>
      <c r="D11090" s="8">
        <v>6.0</v>
      </c>
      <c r="E11090" s="1">
        <v>1.0</v>
      </c>
      <c r="F11090" s="1">
        <v>1.4</v>
      </c>
      <c r="G11090" s="1">
        <v>6.8</v>
      </c>
      <c r="H11090" s="1">
        <v>-5.3</v>
      </c>
    </row>
    <row r="11091">
      <c r="A11091" s="1" t="s">
        <v>323</v>
      </c>
      <c r="B11091" s="7" t="s">
        <v>330</v>
      </c>
      <c r="C11091" s="1" t="s">
        <v>10645</v>
      </c>
      <c r="D11091" s="8">
        <v>6.0</v>
      </c>
      <c r="E11091" s="1">
        <v>0.0</v>
      </c>
      <c r="F11091" s="1">
        <v>2.0</v>
      </c>
      <c r="G11091" s="1">
        <v>4.8</v>
      </c>
      <c r="H11091" s="1">
        <v>-2.8</v>
      </c>
    </row>
    <row r="11092">
      <c r="A11092" s="1" t="s">
        <v>323</v>
      </c>
      <c r="B11092" s="7" t="s">
        <v>330</v>
      </c>
      <c r="C11092" s="1" t="s">
        <v>10646</v>
      </c>
      <c r="D11092" s="8">
        <v>6.0</v>
      </c>
      <c r="E11092" s="1">
        <v>3.0</v>
      </c>
      <c r="F11092" s="1">
        <v>2.0</v>
      </c>
      <c r="G11092" s="1">
        <v>4.4</v>
      </c>
      <c r="H11092" s="1">
        <v>-2.4</v>
      </c>
    </row>
    <row r="11093">
      <c r="A11093" s="1" t="s">
        <v>323</v>
      </c>
      <c r="B11093" s="7" t="s">
        <v>330</v>
      </c>
      <c r="C11093" s="1" t="s">
        <v>10647</v>
      </c>
      <c r="D11093" s="8">
        <v>6.0</v>
      </c>
      <c r="E11093" s="1">
        <v>6.0</v>
      </c>
      <c r="F11093" s="1">
        <v>2.0</v>
      </c>
      <c r="G11093" s="1">
        <v>3.0</v>
      </c>
      <c r="H11093" s="1">
        <v>-1.0</v>
      </c>
    </row>
    <row r="11094">
      <c r="A11094" s="1" t="s">
        <v>323</v>
      </c>
      <c r="B11094" s="7" t="s">
        <v>330</v>
      </c>
      <c r="C11094" s="1" t="s">
        <v>10648</v>
      </c>
      <c r="D11094" s="8">
        <v>6.0</v>
      </c>
      <c r="E11094" s="1">
        <v>6.0</v>
      </c>
      <c r="F11094" s="1">
        <v>1.1</v>
      </c>
      <c r="G11094" s="1">
        <v>1.0</v>
      </c>
      <c r="H11094" s="1">
        <v>0.1</v>
      </c>
    </row>
    <row r="11095">
      <c r="A11095" s="1" t="s">
        <v>323</v>
      </c>
      <c r="B11095" s="7" t="s">
        <v>330</v>
      </c>
      <c r="C11095" s="1" t="s">
        <v>10649</v>
      </c>
      <c r="D11095" s="8">
        <v>6.0</v>
      </c>
      <c r="E11095" s="1">
        <v>0.0</v>
      </c>
      <c r="F11095" s="1">
        <v>1.1</v>
      </c>
      <c r="G11095" s="1">
        <v>100.0</v>
      </c>
      <c r="H11095" s="1">
        <v>-98.9</v>
      </c>
    </row>
    <row r="11096">
      <c r="A11096" s="1" t="s">
        <v>323</v>
      </c>
      <c r="B11096" s="7" t="s">
        <v>330</v>
      </c>
      <c r="C11096" s="1" t="s">
        <v>10650</v>
      </c>
      <c r="D11096" s="8">
        <v>6.0</v>
      </c>
      <c r="E11096" s="1">
        <v>0.0</v>
      </c>
      <c r="F11096" s="1">
        <v>1.3</v>
      </c>
      <c r="G11096" s="1">
        <v>100.0</v>
      </c>
      <c r="H11096" s="1">
        <v>-98.7</v>
      </c>
    </row>
    <row r="11097">
      <c r="A11097" s="1" t="s">
        <v>323</v>
      </c>
      <c r="B11097" s="7" t="s">
        <v>330</v>
      </c>
      <c r="C11097" s="1" t="s">
        <v>10651</v>
      </c>
      <c r="D11097" s="8">
        <v>5.0</v>
      </c>
      <c r="E11097" s="1">
        <v>0.0</v>
      </c>
      <c r="F11097" s="1">
        <v>1.2</v>
      </c>
      <c r="G11097" s="1">
        <v>100.0</v>
      </c>
      <c r="H11097" s="1">
        <v>-98.8</v>
      </c>
    </row>
    <row r="11098">
      <c r="A11098" s="1" t="s">
        <v>323</v>
      </c>
      <c r="B11098" s="7" t="s">
        <v>330</v>
      </c>
      <c r="C11098" s="1" t="s">
        <v>10652</v>
      </c>
      <c r="D11098" s="8">
        <v>5.0</v>
      </c>
      <c r="E11098" s="1">
        <v>18.0</v>
      </c>
      <c r="F11098" s="1">
        <v>1.3</v>
      </c>
      <c r="G11098" s="1">
        <v>1.0</v>
      </c>
      <c r="H11098" s="1">
        <v>0.3</v>
      </c>
    </row>
    <row r="11099">
      <c r="A11099" s="1" t="s">
        <v>323</v>
      </c>
      <c r="B11099" s="7" t="s">
        <v>330</v>
      </c>
      <c r="C11099" s="1" t="s">
        <v>10653</v>
      </c>
      <c r="D11099" s="8">
        <v>5.0</v>
      </c>
      <c r="E11099" s="1">
        <v>0.0</v>
      </c>
      <c r="F11099" s="1">
        <v>2.4</v>
      </c>
      <c r="G11099" s="1">
        <v>100.0</v>
      </c>
      <c r="H11099" s="1">
        <v>-97.6</v>
      </c>
    </row>
    <row r="11100">
      <c r="A11100" s="1" t="s">
        <v>323</v>
      </c>
      <c r="B11100" s="7" t="s">
        <v>330</v>
      </c>
      <c r="C11100" s="1" t="s">
        <v>10654</v>
      </c>
      <c r="D11100" s="8">
        <v>5.0</v>
      </c>
      <c r="E11100" s="1">
        <v>1.0</v>
      </c>
      <c r="F11100" s="1">
        <v>3.3</v>
      </c>
      <c r="G11100" s="1">
        <v>7.8</v>
      </c>
      <c r="H11100" s="1">
        <v>-4.5</v>
      </c>
    </row>
    <row r="11101">
      <c r="A11101" s="1" t="s">
        <v>323</v>
      </c>
      <c r="B11101" s="7" t="s">
        <v>330</v>
      </c>
      <c r="C11101" s="1" t="s">
        <v>10655</v>
      </c>
      <c r="D11101" s="8">
        <v>5.0</v>
      </c>
      <c r="E11101" s="1">
        <v>0.0</v>
      </c>
      <c r="F11101" s="1">
        <v>1.0</v>
      </c>
      <c r="G11101" s="1">
        <v>100.0</v>
      </c>
      <c r="H11101" s="1">
        <v>-99.0</v>
      </c>
    </row>
    <row r="11102">
      <c r="A11102" s="1" t="s">
        <v>323</v>
      </c>
      <c r="B11102" s="7" t="s">
        <v>330</v>
      </c>
      <c r="C11102" s="1" t="s">
        <v>10656</v>
      </c>
      <c r="D11102" s="8">
        <v>4.0</v>
      </c>
      <c r="E11102" s="1">
        <v>0.0</v>
      </c>
      <c r="F11102" s="1">
        <v>2.4</v>
      </c>
      <c r="G11102" s="1">
        <v>5.8</v>
      </c>
      <c r="H11102" s="1">
        <v>-3.4</v>
      </c>
    </row>
    <row r="11103">
      <c r="A11103" s="1" t="s">
        <v>323</v>
      </c>
      <c r="B11103" s="7" t="s">
        <v>330</v>
      </c>
      <c r="C11103" s="1" t="s">
        <v>10657</v>
      </c>
      <c r="D11103" s="8">
        <v>4.0</v>
      </c>
      <c r="E11103" s="1">
        <v>0.0</v>
      </c>
      <c r="F11103" s="1">
        <v>2.4</v>
      </c>
      <c r="G11103" s="1">
        <v>5.5</v>
      </c>
      <c r="H11103" s="1">
        <v>-3.2</v>
      </c>
    </row>
    <row r="11104">
      <c r="A11104" s="1" t="s">
        <v>323</v>
      </c>
      <c r="B11104" s="7" t="s">
        <v>330</v>
      </c>
      <c r="C11104" s="1" t="s">
        <v>10658</v>
      </c>
      <c r="D11104" s="8">
        <v>4.0</v>
      </c>
      <c r="E11104" s="1">
        <v>5.0</v>
      </c>
      <c r="F11104" s="1">
        <v>1.6</v>
      </c>
      <c r="G11104" s="1">
        <v>7.8</v>
      </c>
      <c r="H11104" s="1">
        <v>-6.2</v>
      </c>
    </row>
    <row r="11105">
      <c r="A11105" s="1" t="s">
        <v>323</v>
      </c>
      <c r="B11105" s="7" t="s">
        <v>330</v>
      </c>
      <c r="C11105" s="1" t="s">
        <v>10659</v>
      </c>
      <c r="D11105" s="8">
        <v>3.0</v>
      </c>
      <c r="E11105" s="1">
        <v>3.0</v>
      </c>
      <c r="F11105" s="1">
        <v>2.1</v>
      </c>
      <c r="G11105" s="1">
        <v>2.8</v>
      </c>
      <c r="H11105" s="1">
        <v>-0.7</v>
      </c>
    </row>
    <row r="11106">
      <c r="A11106" s="1" t="s">
        <v>323</v>
      </c>
      <c r="B11106" s="7" t="s">
        <v>330</v>
      </c>
      <c r="C11106" s="1" t="s">
        <v>10660</v>
      </c>
      <c r="D11106" s="8">
        <v>3.0</v>
      </c>
      <c r="E11106" s="1">
        <v>0.0</v>
      </c>
      <c r="F11106" s="1">
        <v>2.7</v>
      </c>
      <c r="G11106" s="1">
        <v>100.0</v>
      </c>
      <c r="H11106" s="1">
        <v>-97.3</v>
      </c>
    </row>
    <row r="11107">
      <c r="A11107" s="1" t="s">
        <v>323</v>
      </c>
      <c r="B11107" s="7" t="s">
        <v>330</v>
      </c>
      <c r="C11107" s="1" t="s">
        <v>10661</v>
      </c>
      <c r="D11107" s="8">
        <v>3.0</v>
      </c>
      <c r="E11107" s="1">
        <v>0.0</v>
      </c>
      <c r="F11107" s="1">
        <v>1.0</v>
      </c>
      <c r="G11107" s="1">
        <v>100.0</v>
      </c>
      <c r="H11107" s="1">
        <v>-99.0</v>
      </c>
    </row>
    <row r="11108">
      <c r="A11108" s="1" t="s">
        <v>323</v>
      </c>
      <c r="B11108" s="7" t="s">
        <v>330</v>
      </c>
      <c r="C11108" s="1" t="s">
        <v>10662</v>
      </c>
      <c r="D11108" s="8">
        <v>3.0</v>
      </c>
      <c r="E11108" s="1">
        <v>0.0</v>
      </c>
      <c r="F11108" s="1">
        <v>1.0</v>
      </c>
      <c r="G11108" s="1">
        <v>100.0</v>
      </c>
      <c r="H11108" s="1">
        <v>-99.0</v>
      </c>
    </row>
    <row r="11109">
      <c r="A11109" s="1" t="s">
        <v>323</v>
      </c>
      <c r="B11109" s="7" t="s">
        <v>330</v>
      </c>
      <c r="C11109" s="1" t="s">
        <v>10663</v>
      </c>
      <c r="D11109" s="8">
        <v>2.0</v>
      </c>
      <c r="E11109" s="1">
        <v>0.0</v>
      </c>
      <c r="F11109" s="1">
        <v>5.2</v>
      </c>
      <c r="G11109" s="1">
        <v>10.7</v>
      </c>
      <c r="H11109" s="1">
        <v>-5.5</v>
      </c>
    </row>
    <row r="11110">
      <c r="A11110" s="1" t="s">
        <v>323</v>
      </c>
      <c r="B11110" s="7" t="s">
        <v>330</v>
      </c>
      <c r="C11110" s="1" t="s">
        <v>10664</v>
      </c>
      <c r="D11110" s="8">
        <v>2.0</v>
      </c>
      <c r="E11110" s="1">
        <v>4.0</v>
      </c>
      <c r="F11110" s="1">
        <v>2.4</v>
      </c>
      <c r="G11110" s="1">
        <v>6.0</v>
      </c>
      <c r="H11110" s="1">
        <v>-3.6</v>
      </c>
    </row>
    <row r="11111">
      <c r="A11111" s="1" t="s">
        <v>323</v>
      </c>
      <c r="B11111" s="7" t="s">
        <v>330</v>
      </c>
      <c r="C11111" s="1" t="s">
        <v>10665</v>
      </c>
      <c r="D11111" s="8">
        <v>2.0</v>
      </c>
      <c r="E11111" s="1">
        <v>0.0</v>
      </c>
      <c r="F11111" s="1">
        <v>1.5</v>
      </c>
      <c r="G11111" s="1">
        <v>100.0</v>
      </c>
      <c r="H11111" s="1">
        <v>-98.5</v>
      </c>
    </row>
    <row r="11112">
      <c r="A11112" s="1" t="s">
        <v>323</v>
      </c>
      <c r="B11112" s="7" t="s">
        <v>330</v>
      </c>
      <c r="C11112" s="1" t="s">
        <v>10666</v>
      </c>
      <c r="D11112" s="8">
        <v>2.0</v>
      </c>
      <c r="E11112" s="1">
        <v>1.0</v>
      </c>
      <c r="F11112" s="1">
        <v>3.0</v>
      </c>
      <c r="G11112" s="1">
        <v>6.2</v>
      </c>
      <c r="H11112" s="1">
        <v>-3.2</v>
      </c>
    </row>
    <row r="11113">
      <c r="A11113" s="1" t="s">
        <v>323</v>
      </c>
      <c r="B11113" s="7" t="s">
        <v>330</v>
      </c>
      <c r="C11113" s="1" t="s">
        <v>10667</v>
      </c>
      <c r="D11113" s="8">
        <v>2.0</v>
      </c>
      <c r="E11113" s="1">
        <v>1.0</v>
      </c>
      <c r="F11113" s="1">
        <v>1.2</v>
      </c>
      <c r="G11113" s="1">
        <v>1.0</v>
      </c>
      <c r="H11113" s="1">
        <v>0.2</v>
      </c>
    </row>
    <row r="11114">
      <c r="A11114" s="1" t="s">
        <v>323</v>
      </c>
      <c r="B11114" s="7" t="s">
        <v>330</v>
      </c>
      <c r="C11114" s="1" t="s">
        <v>10668</v>
      </c>
      <c r="D11114" s="8">
        <v>2.0</v>
      </c>
      <c r="E11114" s="1">
        <v>4.0</v>
      </c>
      <c r="F11114" s="1">
        <v>1.0</v>
      </c>
      <c r="G11114" s="1">
        <v>1.0</v>
      </c>
      <c r="H11114" s="1">
        <v>0.0</v>
      </c>
    </row>
    <row r="11115">
      <c r="A11115" s="1" t="s">
        <v>323</v>
      </c>
      <c r="B11115" s="7" t="s">
        <v>330</v>
      </c>
      <c r="C11115" s="1" t="s">
        <v>10669</v>
      </c>
      <c r="D11115" s="8">
        <v>2.0</v>
      </c>
      <c r="E11115" s="1">
        <v>118.0</v>
      </c>
      <c r="F11115" s="1">
        <v>1.1</v>
      </c>
      <c r="G11115" s="1">
        <v>1.1</v>
      </c>
      <c r="H11115" s="1">
        <v>0.0</v>
      </c>
    </row>
    <row r="11116">
      <c r="A11116" s="1" t="s">
        <v>323</v>
      </c>
      <c r="B11116" s="7" t="s">
        <v>330</v>
      </c>
      <c r="C11116" s="1" t="s">
        <v>10670</v>
      </c>
      <c r="D11116" s="8">
        <v>2.0</v>
      </c>
      <c r="E11116" s="1">
        <v>0.0</v>
      </c>
      <c r="F11116" s="1">
        <v>2.1</v>
      </c>
      <c r="G11116" s="1">
        <v>8.2</v>
      </c>
      <c r="H11116" s="1">
        <v>-6.1</v>
      </c>
    </row>
    <row r="11117">
      <c r="A11117" s="1" t="s">
        <v>323</v>
      </c>
      <c r="B11117" s="7" t="s">
        <v>330</v>
      </c>
      <c r="C11117" s="1" t="s">
        <v>10671</v>
      </c>
      <c r="D11117" s="8">
        <v>2.0</v>
      </c>
      <c r="E11117" s="1">
        <v>0.0</v>
      </c>
      <c r="F11117" s="1">
        <v>4.1</v>
      </c>
      <c r="G11117" s="1">
        <v>5.6</v>
      </c>
      <c r="H11117" s="1">
        <v>-1.5</v>
      </c>
    </row>
    <row r="11118">
      <c r="A11118" s="1" t="s">
        <v>323</v>
      </c>
      <c r="B11118" s="7" t="s">
        <v>330</v>
      </c>
      <c r="C11118" s="1" t="s">
        <v>10672</v>
      </c>
      <c r="D11118" s="8">
        <v>2.0</v>
      </c>
      <c r="E11118" s="1">
        <v>19.0</v>
      </c>
      <c r="F11118" s="1">
        <v>1.0</v>
      </c>
      <c r="G11118" s="1">
        <v>1.3</v>
      </c>
      <c r="H11118" s="1">
        <v>-0.3</v>
      </c>
    </row>
    <row r="11119">
      <c r="A11119" s="1" t="s">
        <v>323</v>
      </c>
      <c r="B11119" s="7" t="s">
        <v>330</v>
      </c>
      <c r="C11119" s="1" t="s">
        <v>10673</v>
      </c>
      <c r="D11119" s="8">
        <v>2.0</v>
      </c>
      <c r="E11119" s="1">
        <v>15.0</v>
      </c>
      <c r="F11119" s="1">
        <v>1.6</v>
      </c>
      <c r="G11119" s="1">
        <v>1.0</v>
      </c>
      <c r="H11119" s="1">
        <v>0.6</v>
      </c>
    </row>
    <row r="11120">
      <c r="A11120" s="1" t="s">
        <v>323</v>
      </c>
      <c r="B11120" s="7" t="s">
        <v>330</v>
      </c>
      <c r="C11120" s="1" t="s">
        <v>10674</v>
      </c>
      <c r="D11120" s="8">
        <v>2.0</v>
      </c>
      <c r="E11120" s="1">
        <v>0.0</v>
      </c>
      <c r="F11120" s="1">
        <v>1.0</v>
      </c>
      <c r="G11120" s="1">
        <v>100.0</v>
      </c>
      <c r="H11120" s="1">
        <v>-99.0</v>
      </c>
    </row>
    <row r="11121">
      <c r="A11121" s="1" t="s">
        <v>323</v>
      </c>
      <c r="B11121" s="7" t="s">
        <v>330</v>
      </c>
      <c r="C11121" s="1" t="s">
        <v>10675</v>
      </c>
      <c r="D11121" s="8">
        <v>1.0</v>
      </c>
      <c r="E11121" s="1">
        <v>0.0</v>
      </c>
      <c r="F11121" s="1">
        <v>12.2</v>
      </c>
      <c r="G11121" s="1">
        <v>100.0</v>
      </c>
      <c r="H11121" s="1">
        <v>-87.8</v>
      </c>
    </row>
    <row r="11122">
      <c r="A11122" s="1" t="s">
        <v>323</v>
      </c>
      <c r="B11122" s="7" t="s">
        <v>330</v>
      </c>
      <c r="C11122" s="1" t="s">
        <v>10676</v>
      </c>
      <c r="D11122" s="8">
        <v>1.0</v>
      </c>
      <c r="E11122" s="1">
        <v>0.0</v>
      </c>
      <c r="F11122" s="1">
        <v>7.5</v>
      </c>
      <c r="G11122" s="1">
        <v>11.0</v>
      </c>
      <c r="H11122" s="1">
        <v>-3.4</v>
      </c>
    </row>
    <row r="11123">
      <c r="A11123" s="1" t="s">
        <v>323</v>
      </c>
      <c r="B11123" s="7" t="s">
        <v>330</v>
      </c>
      <c r="C11123" s="1" t="s">
        <v>10677</v>
      </c>
      <c r="D11123" s="8">
        <v>1.0</v>
      </c>
      <c r="E11123" s="1">
        <v>0.0</v>
      </c>
      <c r="F11123" s="1">
        <v>6.0</v>
      </c>
      <c r="G11123" s="1">
        <v>100.0</v>
      </c>
      <c r="H11123" s="1">
        <v>-94.0</v>
      </c>
    </row>
    <row r="11124">
      <c r="A11124" s="1" t="s">
        <v>323</v>
      </c>
      <c r="B11124" s="7" t="s">
        <v>330</v>
      </c>
      <c r="C11124" s="1" t="s">
        <v>10678</v>
      </c>
      <c r="D11124" s="8">
        <v>1.0</v>
      </c>
      <c r="E11124" s="1">
        <v>3.0</v>
      </c>
      <c r="F11124" s="1">
        <v>1.1</v>
      </c>
      <c r="G11124" s="1">
        <v>4.3</v>
      </c>
      <c r="H11124" s="1">
        <v>-3.2</v>
      </c>
    </row>
    <row r="11125">
      <c r="A11125" s="1" t="s">
        <v>323</v>
      </c>
      <c r="B11125" s="7" t="s">
        <v>330</v>
      </c>
      <c r="C11125" s="1" t="s">
        <v>10679</v>
      </c>
      <c r="D11125" s="8">
        <v>1.0</v>
      </c>
      <c r="E11125" s="1">
        <v>0.0</v>
      </c>
      <c r="F11125" s="1">
        <v>7.3</v>
      </c>
      <c r="G11125" s="1">
        <v>10.5</v>
      </c>
      <c r="H11125" s="1">
        <v>-3.2</v>
      </c>
    </row>
    <row r="11126">
      <c r="A11126" s="1" t="s">
        <v>323</v>
      </c>
      <c r="B11126" s="7" t="s">
        <v>330</v>
      </c>
      <c r="C11126" s="1" t="s">
        <v>10680</v>
      </c>
      <c r="D11126" s="8">
        <v>1.0</v>
      </c>
      <c r="E11126" s="1">
        <v>0.0</v>
      </c>
      <c r="F11126" s="1">
        <v>1.1</v>
      </c>
      <c r="G11126" s="1">
        <v>100.0</v>
      </c>
      <c r="H11126" s="1">
        <v>-98.9</v>
      </c>
    </row>
    <row r="11127">
      <c r="A11127" s="1" t="s">
        <v>323</v>
      </c>
      <c r="B11127" s="7" t="s">
        <v>330</v>
      </c>
      <c r="C11127" s="1" t="s">
        <v>10681</v>
      </c>
      <c r="D11127" s="8">
        <v>1.0</v>
      </c>
      <c r="E11127" s="1">
        <v>0.0</v>
      </c>
      <c r="F11127" s="1">
        <v>3.2</v>
      </c>
      <c r="G11127" s="1">
        <v>9.4</v>
      </c>
      <c r="H11127" s="1">
        <v>-6.2</v>
      </c>
    </row>
    <row r="11128">
      <c r="A11128" s="1" t="s">
        <v>323</v>
      </c>
      <c r="B11128" s="7" t="s">
        <v>330</v>
      </c>
      <c r="C11128" s="1" t="s">
        <v>10682</v>
      </c>
      <c r="D11128" s="8">
        <v>1.0</v>
      </c>
      <c r="E11128" s="1">
        <v>0.0</v>
      </c>
      <c r="F11128" s="1">
        <v>9.0</v>
      </c>
      <c r="G11128" s="1">
        <v>100.0</v>
      </c>
      <c r="H11128" s="1">
        <v>-91.0</v>
      </c>
    </row>
    <row r="11129">
      <c r="A11129" s="1" t="s">
        <v>323</v>
      </c>
      <c r="B11129" s="7" t="s">
        <v>330</v>
      </c>
      <c r="C11129" s="1" t="s">
        <v>10683</v>
      </c>
      <c r="D11129" s="8">
        <v>1.0</v>
      </c>
      <c r="E11129" s="1">
        <v>0.0</v>
      </c>
      <c r="F11129" s="1">
        <v>10.4</v>
      </c>
      <c r="G11129" s="1">
        <v>100.0</v>
      </c>
      <c r="H11129" s="1">
        <v>-89.6</v>
      </c>
    </row>
    <row r="11130">
      <c r="A11130" s="1" t="s">
        <v>323</v>
      </c>
      <c r="B11130" s="7" t="s">
        <v>330</v>
      </c>
      <c r="C11130" s="1" t="s">
        <v>10684</v>
      </c>
      <c r="D11130" s="8">
        <v>1.0</v>
      </c>
      <c r="E11130" s="1">
        <v>0.0</v>
      </c>
      <c r="F11130" s="1">
        <v>3.8</v>
      </c>
      <c r="G11130" s="1">
        <v>100.0</v>
      </c>
      <c r="H11130" s="1">
        <v>-96.2</v>
      </c>
    </row>
    <row r="11131">
      <c r="A11131" s="1" t="s">
        <v>323</v>
      </c>
      <c r="B11131" s="7" t="s">
        <v>330</v>
      </c>
      <c r="C11131" s="1" t="s">
        <v>10685</v>
      </c>
      <c r="D11131" s="8">
        <v>1.0</v>
      </c>
      <c r="E11131" s="1">
        <v>6.0</v>
      </c>
      <c r="F11131" s="1">
        <v>3.9</v>
      </c>
      <c r="G11131" s="1">
        <v>3.0</v>
      </c>
      <c r="H11131" s="1">
        <v>0.9</v>
      </c>
    </row>
    <row r="11132">
      <c r="A11132" s="1" t="s">
        <v>323</v>
      </c>
      <c r="B11132" s="7" t="s">
        <v>330</v>
      </c>
      <c r="C11132" s="1" t="s">
        <v>10686</v>
      </c>
      <c r="D11132" s="8">
        <v>1.0</v>
      </c>
      <c r="E11132" s="1">
        <v>0.0</v>
      </c>
      <c r="F11132" s="1">
        <v>7.3</v>
      </c>
      <c r="G11132" s="1">
        <v>100.0</v>
      </c>
      <c r="H11132" s="1">
        <v>-92.7</v>
      </c>
    </row>
    <row r="11133">
      <c r="A11133" s="1" t="s">
        <v>323</v>
      </c>
      <c r="B11133" s="7" t="s">
        <v>330</v>
      </c>
      <c r="C11133" s="1" t="s">
        <v>10687</v>
      </c>
      <c r="D11133" s="8">
        <v>1.0</v>
      </c>
      <c r="E11133" s="1">
        <v>0.0</v>
      </c>
      <c r="F11133" s="1">
        <v>5.3</v>
      </c>
      <c r="G11133" s="1">
        <v>8.0</v>
      </c>
      <c r="H11133" s="1">
        <v>-2.6</v>
      </c>
    </row>
    <row r="11134">
      <c r="A11134" s="1" t="s">
        <v>323</v>
      </c>
      <c r="B11134" s="7" t="s">
        <v>330</v>
      </c>
      <c r="C11134" s="1" t="s">
        <v>10688</v>
      </c>
      <c r="D11134" s="8">
        <v>1.0</v>
      </c>
      <c r="E11134" s="1">
        <v>8.0</v>
      </c>
      <c r="F11134" s="1">
        <v>1.0</v>
      </c>
      <c r="G11134" s="1">
        <v>1.0</v>
      </c>
      <c r="H11134" s="1">
        <v>0.0</v>
      </c>
    </row>
    <row r="11135">
      <c r="A11135" s="1" t="s">
        <v>323</v>
      </c>
      <c r="B11135" s="7" t="s">
        <v>330</v>
      </c>
      <c r="C11135" s="1" t="s">
        <v>10689</v>
      </c>
      <c r="D11135" s="8">
        <v>1.0</v>
      </c>
      <c r="E11135" s="1">
        <v>0.0</v>
      </c>
      <c r="F11135" s="1">
        <v>8.2</v>
      </c>
      <c r="G11135" s="1">
        <v>100.0</v>
      </c>
      <c r="H11135" s="1">
        <v>-91.8</v>
      </c>
    </row>
    <row r="11136">
      <c r="A11136" s="1" t="s">
        <v>323</v>
      </c>
      <c r="B11136" s="7" t="s">
        <v>330</v>
      </c>
      <c r="C11136" s="1" t="s">
        <v>10690</v>
      </c>
      <c r="D11136" s="8">
        <v>1.0</v>
      </c>
      <c r="E11136" s="1">
        <v>1.0</v>
      </c>
      <c r="F11136" s="1">
        <v>6.8</v>
      </c>
      <c r="G11136" s="1">
        <v>10.4</v>
      </c>
      <c r="H11136" s="1">
        <v>-3.6</v>
      </c>
    </row>
    <row r="11137">
      <c r="A11137" s="1" t="s">
        <v>323</v>
      </c>
      <c r="B11137" s="7" t="s">
        <v>330</v>
      </c>
      <c r="C11137" s="1" t="s">
        <v>10691</v>
      </c>
      <c r="D11137" s="8">
        <v>1.0</v>
      </c>
      <c r="E11137" s="1">
        <v>0.0</v>
      </c>
      <c r="F11137" s="1">
        <v>1.0</v>
      </c>
      <c r="G11137" s="1">
        <v>100.0</v>
      </c>
      <c r="H11137" s="1">
        <v>-99.0</v>
      </c>
    </row>
    <row r="11138">
      <c r="A11138" s="1" t="s">
        <v>323</v>
      </c>
      <c r="B11138" s="7" t="s">
        <v>330</v>
      </c>
      <c r="C11138" s="1" t="s">
        <v>10692</v>
      </c>
      <c r="D11138" s="8">
        <v>1.0</v>
      </c>
      <c r="E11138" s="1">
        <v>0.0</v>
      </c>
      <c r="F11138" s="1">
        <v>4.2</v>
      </c>
      <c r="G11138" s="1">
        <v>6.2</v>
      </c>
      <c r="H11138" s="1">
        <v>-2.0</v>
      </c>
    </row>
    <row r="11139">
      <c r="A11139" s="1" t="s">
        <v>323</v>
      </c>
      <c r="B11139" s="7" t="s">
        <v>330</v>
      </c>
      <c r="C11139" s="1" t="s">
        <v>10693</v>
      </c>
      <c r="D11139" s="8">
        <v>1.0</v>
      </c>
      <c r="E11139" s="1">
        <v>5.0</v>
      </c>
      <c r="F11139" s="1">
        <v>1.3</v>
      </c>
      <c r="G11139" s="1">
        <v>1.0</v>
      </c>
      <c r="H11139" s="1">
        <v>0.3</v>
      </c>
    </row>
    <row r="11140">
      <c r="A11140" s="1" t="s">
        <v>323</v>
      </c>
      <c r="B11140" s="7" t="s">
        <v>330</v>
      </c>
      <c r="C11140" s="1" t="s">
        <v>10694</v>
      </c>
      <c r="D11140" s="8">
        <v>1.0</v>
      </c>
      <c r="E11140" s="1">
        <v>0.0</v>
      </c>
      <c r="F11140" s="1">
        <v>2.0</v>
      </c>
      <c r="G11140" s="1">
        <v>100.0</v>
      </c>
      <c r="H11140" s="1">
        <v>-98.0</v>
      </c>
    </row>
    <row r="11141">
      <c r="A11141" s="1" t="s">
        <v>323</v>
      </c>
      <c r="B11141" s="7" t="s">
        <v>330</v>
      </c>
      <c r="C11141" s="1" t="s">
        <v>10695</v>
      </c>
      <c r="D11141" s="8">
        <v>1.0</v>
      </c>
      <c r="E11141" s="1">
        <v>0.0</v>
      </c>
      <c r="F11141" s="1">
        <v>2.0</v>
      </c>
      <c r="G11141" s="1">
        <v>100.0</v>
      </c>
      <c r="H11141" s="1">
        <v>-98.0</v>
      </c>
    </row>
    <row r="11142">
      <c r="A11142" s="1" t="s">
        <v>323</v>
      </c>
      <c r="B11142" s="7" t="s">
        <v>330</v>
      </c>
      <c r="C11142" s="1" t="s">
        <v>10696</v>
      </c>
      <c r="D11142" s="8">
        <v>1.0</v>
      </c>
      <c r="E11142" s="1">
        <v>0.0</v>
      </c>
      <c r="F11142" s="1">
        <v>4.3</v>
      </c>
      <c r="G11142" s="1">
        <v>100.0</v>
      </c>
      <c r="H11142" s="1">
        <v>-95.7</v>
      </c>
    </row>
    <row r="11143">
      <c r="A11143" s="1" t="s">
        <v>323</v>
      </c>
      <c r="B11143" s="7" t="s">
        <v>330</v>
      </c>
      <c r="C11143" s="1" t="s">
        <v>10697</v>
      </c>
      <c r="D11143" s="8">
        <v>1.0</v>
      </c>
      <c r="E11143" s="1">
        <v>2.0</v>
      </c>
      <c r="F11143" s="1">
        <v>4.9</v>
      </c>
      <c r="G11143" s="1">
        <v>6.7</v>
      </c>
      <c r="H11143" s="1">
        <v>-1.8</v>
      </c>
    </row>
    <row r="11144">
      <c r="A11144" s="1" t="s">
        <v>323</v>
      </c>
      <c r="B11144" s="7" t="s">
        <v>330</v>
      </c>
      <c r="C11144" s="1" t="s">
        <v>10698</v>
      </c>
      <c r="D11144" s="8">
        <v>1.0</v>
      </c>
      <c r="E11144" s="1">
        <v>0.0</v>
      </c>
      <c r="F11144" s="1">
        <v>5.6</v>
      </c>
      <c r="G11144" s="1">
        <v>100.0</v>
      </c>
      <c r="H11144" s="1">
        <v>-94.4</v>
      </c>
    </row>
    <row r="11145">
      <c r="A11145" s="1" t="s">
        <v>323</v>
      </c>
      <c r="B11145" s="7" t="s">
        <v>330</v>
      </c>
      <c r="C11145" s="1" t="s">
        <v>10699</v>
      </c>
      <c r="D11145" s="8">
        <v>1.0</v>
      </c>
      <c r="E11145" s="1">
        <v>0.0</v>
      </c>
      <c r="F11145" s="1">
        <v>3.4</v>
      </c>
      <c r="G11145" s="1">
        <v>100.0</v>
      </c>
      <c r="H11145" s="1">
        <v>-96.6</v>
      </c>
    </row>
    <row r="11146">
      <c r="A11146" s="1" t="s">
        <v>323</v>
      </c>
      <c r="B11146" s="7" t="s">
        <v>330</v>
      </c>
      <c r="C11146" s="1" t="s">
        <v>10700</v>
      </c>
      <c r="D11146" s="8">
        <v>1.0</v>
      </c>
      <c r="E11146" s="1">
        <v>0.0</v>
      </c>
      <c r="F11146" s="1">
        <v>19.0</v>
      </c>
      <c r="G11146" s="1">
        <v>2.0</v>
      </c>
      <c r="H11146" s="1">
        <v>17.0</v>
      </c>
    </row>
    <row r="11147">
      <c r="A11147" s="1" t="s">
        <v>323</v>
      </c>
      <c r="B11147" s="7" t="s">
        <v>330</v>
      </c>
      <c r="C11147" s="1" t="s">
        <v>10701</v>
      </c>
      <c r="D11147" s="8">
        <v>1.0</v>
      </c>
      <c r="E11147" s="1">
        <v>0.0</v>
      </c>
      <c r="F11147" s="1">
        <v>5.7</v>
      </c>
      <c r="G11147" s="1">
        <v>11.0</v>
      </c>
      <c r="H11147" s="1">
        <v>-5.3</v>
      </c>
    </row>
    <row r="11148">
      <c r="A11148" s="1" t="s">
        <v>323</v>
      </c>
      <c r="B11148" s="7" t="s">
        <v>330</v>
      </c>
      <c r="C11148" s="1" t="s">
        <v>10702</v>
      </c>
      <c r="D11148" s="8">
        <v>1.0</v>
      </c>
      <c r="E11148" s="1">
        <v>0.0</v>
      </c>
      <c r="F11148" s="1">
        <v>4.1</v>
      </c>
      <c r="G11148" s="1">
        <v>100.0</v>
      </c>
      <c r="H11148" s="1">
        <v>-95.9</v>
      </c>
    </row>
    <row r="11149">
      <c r="A11149" s="1" t="s">
        <v>323</v>
      </c>
      <c r="B11149" s="7" t="s">
        <v>330</v>
      </c>
      <c r="C11149" s="1" t="s">
        <v>10703</v>
      </c>
      <c r="D11149" s="8">
        <v>1.0</v>
      </c>
      <c r="E11149" s="1">
        <v>0.0</v>
      </c>
      <c r="F11149" s="1">
        <v>6.1</v>
      </c>
      <c r="G11149" s="1">
        <v>8.8</v>
      </c>
      <c r="H11149" s="1">
        <v>-2.7</v>
      </c>
    </row>
    <row r="11150">
      <c r="A11150" s="1" t="s">
        <v>323</v>
      </c>
      <c r="B11150" s="7" t="s">
        <v>330</v>
      </c>
      <c r="C11150" s="1" t="s">
        <v>10704</v>
      </c>
      <c r="D11150" s="8">
        <v>1.0</v>
      </c>
      <c r="E11150" s="1">
        <v>0.0</v>
      </c>
      <c r="F11150" s="1">
        <v>2.0</v>
      </c>
      <c r="G11150" s="1">
        <v>100.0</v>
      </c>
      <c r="H11150" s="1">
        <v>-98.0</v>
      </c>
    </row>
    <row r="11151">
      <c r="A11151" s="1" t="s">
        <v>323</v>
      </c>
      <c r="B11151" s="7" t="s">
        <v>330</v>
      </c>
      <c r="C11151" s="1" t="s">
        <v>10705</v>
      </c>
      <c r="D11151" s="8">
        <v>1.0</v>
      </c>
      <c r="E11151" s="1">
        <v>2.0</v>
      </c>
      <c r="F11151" s="1">
        <v>2.3</v>
      </c>
      <c r="G11151" s="1">
        <v>4.3</v>
      </c>
      <c r="H11151" s="1">
        <v>-2.0</v>
      </c>
    </row>
    <row r="11152">
      <c r="A11152" s="1" t="s">
        <v>323</v>
      </c>
      <c r="B11152" s="7" t="s">
        <v>330</v>
      </c>
      <c r="C11152" s="1" t="s">
        <v>10706</v>
      </c>
      <c r="D11152" s="8">
        <v>1.0</v>
      </c>
      <c r="E11152" s="1">
        <v>0.0</v>
      </c>
      <c r="F11152" s="1">
        <v>5.5</v>
      </c>
      <c r="G11152" s="1">
        <v>100.0</v>
      </c>
      <c r="H11152" s="1">
        <v>-94.5</v>
      </c>
    </row>
    <row r="11153">
      <c r="A11153" s="1" t="s">
        <v>323</v>
      </c>
      <c r="B11153" s="7" t="s">
        <v>330</v>
      </c>
      <c r="C11153" s="1" t="s">
        <v>10707</v>
      </c>
      <c r="D11153" s="8">
        <v>1.0</v>
      </c>
      <c r="E11153" s="1">
        <v>0.0</v>
      </c>
      <c r="F11153" s="1">
        <v>9.4</v>
      </c>
      <c r="G11153" s="1">
        <v>9.1</v>
      </c>
      <c r="H11153" s="1">
        <v>0.3</v>
      </c>
    </row>
    <row r="11154">
      <c r="A11154" s="1" t="s">
        <v>323</v>
      </c>
      <c r="B11154" s="7" t="s">
        <v>330</v>
      </c>
      <c r="C11154" s="1" t="s">
        <v>10708</v>
      </c>
      <c r="D11154" s="8">
        <v>1.0</v>
      </c>
      <c r="E11154" s="1">
        <v>0.0</v>
      </c>
      <c r="F11154" s="1">
        <v>9.7</v>
      </c>
      <c r="G11154" s="1">
        <v>100.0</v>
      </c>
      <c r="H11154" s="1">
        <v>-90.3</v>
      </c>
    </row>
    <row r="11155">
      <c r="A11155" s="1" t="s">
        <v>323</v>
      </c>
      <c r="B11155" s="7" t="s">
        <v>330</v>
      </c>
      <c r="C11155" s="1" t="s">
        <v>10709</v>
      </c>
      <c r="D11155" s="8">
        <v>1.0</v>
      </c>
      <c r="E11155" s="1">
        <v>0.0</v>
      </c>
      <c r="F11155" s="1">
        <v>1.6</v>
      </c>
      <c r="G11155" s="1">
        <v>4.0</v>
      </c>
      <c r="H11155" s="1">
        <v>-2.4</v>
      </c>
    </row>
    <row r="11156">
      <c r="A11156" s="1" t="s">
        <v>323</v>
      </c>
      <c r="B11156" s="7" t="s">
        <v>330</v>
      </c>
      <c r="C11156" s="1" t="s">
        <v>10710</v>
      </c>
      <c r="D11156" s="8">
        <v>0.0</v>
      </c>
      <c r="E11156" s="1">
        <v>0.0</v>
      </c>
      <c r="F11156" s="1">
        <v>1.0</v>
      </c>
      <c r="G11156" s="1">
        <v>100.0</v>
      </c>
      <c r="H11156" s="1">
        <v>-99.0</v>
      </c>
    </row>
    <row r="11157">
      <c r="A11157" s="1" t="s">
        <v>323</v>
      </c>
      <c r="B11157" s="7" t="s">
        <v>330</v>
      </c>
      <c r="C11157" s="1" t="s">
        <v>10711</v>
      </c>
      <c r="D11157" s="8">
        <v>0.0</v>
      </c>
      <c r="E11157" s="1">
        <v>0.0</v>
      </c>
      <c r="F11157" s="1">
        <v>6.8</v>
      </c>
      <c r="G11157" s="1">
        <v>100.0</v>
      </c>
      <c r="H11157" s="1">
        <v>-93.2</v>
      </c>
    </row>
    <row r="11158">
      <c r="A11158" s="1" t="s">
        <v>323</v>
      </c>
      <c r="B11158" s="7" t="s">
        <v>330</v>
      </c>
      <c r="C11158" s="1" t="s">
        <v>10712</v>
      </c>
      <c r="D11158" s="8">
        <v>0.0</v>
      </c>
      <c r="E11158" s="1">
        <v>0.0</v>
      </c>
      <c r="F11158" s="1">
        <v>7.3</v>
      </c>
      <c r="G11158" s="1">
        <v>100.0</v>
      </c>
      <c r="H11158" s="1">
        <v>-92.7</v>
      </c>
    </row>
    <row r="11159">
      <c r="A11159" s="1" t="s">
        <v>323</v>
      </c>
      <c r="B11159" s="7" t="s">
        <v>330</v>
      </c>
      <c r="C11159" s="1" t="s">
        <v>10713</v>
      </c>
      <c r="D11159" s="8">
        <v>0.0</v>
      </c>
      <c r="E11159" s="1">
        <v>0.0</v>
      </c>
      <c r="F11159" s="1">
        <v>12.0</v>
      </c>
      <c r="G11159" s="1">
        <v>100.0</v>
      </c>
      <c r="H11159" s="1">
        <v>-88.0</v>
      </c>
    </row>
    <row r="11160">
      <c r="A11160" s="1" t="s">
        <v>323</v>
      </c>
      <c r="B11160" s="7" t="s">
        <v>330</v>
      </c>
      <c r="C11160" s="1" t="s">
        <v>10714</v>
      </c>
      <c r="D11160" s="8">
        <v>0.0</v>
      </c>
      <c r="E11160" s="1">
        <v>0.0</v>
      </c>
      <c r="F11160" s="1">
        <v>38.0</v>
      </c>
      <c r="G11160" s="1">
        <v>100.0</v>
      </c>
      <c r="H11160" s="1">
        <v>-62.0</v>
      </c>
    </row>
    <row r="11161">
      <c r="A11161" s="1" t="s">
        <v>323</v>
      </c>
      <c r="B11161" s="7" t="s">
        <v>330</v>
      </c>
      <c r="C11161" s="1" t="s">
        <v>10715</v>
      </c>
      <c r="D11161" s="8">
        <v>0.0</v>
      </c>
      <c r="E11161" s="1">
        <v>0.0</v>
      </c>
      <c r="F11161" s="1">
        <v>8.2</v>
      </c>
      <c r="G11161" s="1">
        <v>14.2</v>
      </c>
      <c r="H11161" s="1">
        <v>-6.0</v>
      </c>
    </row>
    <row r="11162">
      <c r="A11162" s="1" t="s">
        <v>323</v>
      </c>
      <c r="B11162" s="7" t="s">
        <v>330</v>
      </c>
      <c r="C11162" s="1" t="s">
        <v>10716</v>
      </c>
      <c r="D11162" s="8">
        <v>0.0</v>
      </c>
      <c r="E11162" s="1">
        <v>0.0</v>
      </c>
      <c r="F11162" s="1">
        <v>1.0</v>
      </c>
      <c r="G11162" s="1">
        <v>100.0</v>
      </c>
      <c r="H11162" s="1">
        <v>-99.0</v>
      </c>
    </row>
    <row r="11163">
      <c r="A11163" s="1" t="s">
        <v>323</v>
      </c>
      <c r="B11163" s="7" t="s">
        <v>330</v>
      </c>
      <c r="C11163" s="1" t="s">
        <v>10717</v>
      </c>
      <c r="D11163" s="8">
        <v>0.0</v>
      </c>
      <c r="E11163" s="1">
        <v>0.0</v>
      </c>
      <c r="F11163" s="1">
        <v>1.3</v>
      </c>
      <c r="G11163" s="1">
        <v>100.0</v>
      </c>
      <c r="H11163" s="1">
        <v>-98.7</v>
      </c>
    </row>
    <row r="11164">
      <c r="A11164" s="1" t="s">
        <v>323</v>
      </c>
      <c r="B11164" s="7" t="s">
        <v>330</v>
      </c>
      <c r="C11164" s="1" t="s">
        <v>10718</v>
      </c>
      <c r="D11164" s="8">
        <v>0.0</v>
      </c>
      <c r="E11164" s="1">
        <v>0.0</v>
      </c>
      <c r="F11164" s="1">
        <v>1.0</v>
      </c>
      <c r="G11164" s="1">
        <v>100.0</v>
      </c>
      <c r="H11164" s="1">
        <v>-99.0</v>
      </c>
    </row>
    <row r="11165">
      <c r="A11165" s="1" t="s">
        <v>323</v>
      </c>
      <c r="B11165" s="7" t="s">
        <v>330</v>
      </c>
      <c r="C11165" s="1" t="s">
        <v>10719</v>
      </c>
      <c r="D11165" s="8">
        <v>0.0</v>
      </c>
      <c r="E11165" s="1">
        <v>0.0</v>
      </c>
      <c r="F11165" s="1">
        <v>1.0</v>
      </c>
      <c r="G11165" s="1">
        <v>100.0</v>
      </c>
      <c r="H11165" s="1">
        <v>-99.0</v>
      </c>
    </row>
    <row r="11166">
      <c r="A11166" s="1" t="s">
        <v>323</v>
      </c>
      <c r="B11166" s="7" t="s">
        <v>330</v>
      </c>
      <c r="C11166" s="1" t="s">
        <v>10720</v>
      </c>
      <c r="D11166" s="8">
        <v>0.0</v>
      </c>
      <c r="E11166" s="1">
        <v>0.0</v>
      </c>
      <c r="F11166" s="1">
        <v>6.0</v>
      </c>
      <c r="G11166" s="1">
        <v>9.4</v>
      </c>
      <c r="H11166" s="1">
        <v>-3.4</v>
      </c>
    </row>
    <row r="11167">
      <c r="A11167" s="1" t="s">
        <v>323</v>
      </c>
      <c r="B11167" s="7" t="s">
        <v>330</v>
      </c>
      <c r="C11167" s="1" t="s">
        <v>10721</v>
      </c>
      <c r="D11167" s="8">
        <v>0.0</v>
      </c>
      <c r="E11167" s="1">
        <v>0.0</v>
      </c>
      <c r="F11167" s="1">
        <v>41.0</v>
      </c>
      <c r="G11167" s="1">
        <v>100.0</v>
      </c>
      <c r="H11167" s="1">
        <v>-59.0</v>
      </c>
    </row>
    <row r="11168">
      <c r="A11168" s="1" t="s">
        <v>323</v>
      </c>
      <c r="B11168" s="7" t="s">
        <v>330</v>
      </c>
      <c r="C11168" s="1" t="s">
        <v>10722</v>
      </c>
      <c r="D11168" s="8">
        <v>0.0</v>
      </c>
      <c r="E11168" s="1">
        <v>0.0</v>
      </c>
      <c r="F11168" s="1">
        <v>7.4</v>
      </c>
      <c r="G11168" s="1">
        <v>100.0</v>
      </c>
      <c r="H11168" s="1">
        <v>-92.6</v>
      </c>
    </row>
    <row r="11169">
      <c r="A11169" s="1" t="s">
        <v>323</v>
      </c>
      <c r="B11169" s="7" t="s">
        <v>330</v>
      </c>
      <c r="C11169" s="1" t="s">
        <v>10723</v>
      </c>
      <c r="D11169" s="8">
        <v>0.0</v>
      </c>
      <c r="E11169" s="1">
        <v>0.0</v>
      </c>
      <c r="F11169" s="1">
        <v>6.1</v>
      </c>
      <c r="G11169" s="1">
        <v>6.0</v>
      </c>
      <c r="H11169" s="1">
        <v>0.1</v>
      </c>
    </row>
    <row r="11170">
      <c r="A11170" s="1" t="s">
        <v>323</v>
      </c>
      <c r="B11170" s="7" t="s">
        <v>330</v>
      </c>
      <c r="C11170" s="1" t="s">
        <v>10724</v>
      </c>
      <c r="D11170" s="8">
        <v>0.0</v>
      </c>
      <c r="E11170" s="1">
        <v>0.0</v>
      </c>
      <c r="F11170" s="1">
        <v>8.8</v>
      </c>
      <c r="G11170" s="1">
        <v>10.5</v>
      </c>
      <c r="H11170" s="1">
        <v>-1.7</v>
      </c>
    </row>
    <row r="11171">
      <c r="A11171" s="1" t="s">
        <v>323</v>
      </c>
      <c r="B11171" s="7" t="s">
        <v>330</v>
      </c>
      <c r="C11171" s="1" t="s">
        <v>10725</v>
      </c>
      <c r="D11171" s="8">
        <v>0.0</v>
      </c>
      <c r="E11171" s="1">
        <v>0.0</v>
      </c>
      <c r="F11171" s="1">
        <v>10.3</v>
      </c>
      <c r="G11171" s="1">
        <v>100.0</v>
      </c>
      <c r="H11171" s="1">
        <v>-89.7</v>
      </c>
    </row>
    <row r="11172">
      <c r="A11172" s="1" t="s">
        <v>323</v>
      </c>
      <c r="B11172" s="7" t="s">
        <v>330</v>
      </c>
      <c r="C11172" s="1" t="s">
        <v>10726</v>
      </c>
      <c r="D11172" s="8">
        <v>0.0</v>
      </c>
      <c r="E11172" s="1">
        <v>0.0</v>
      </c>
      <c r="F11172" s="1">
        <v>9.9</v>
      </c>
      <c r="G11172" s="1">
        <v>9.3</v>
      </c>
      <c r="H11172" s="1">
        <v>0.6</v>
      </c>
    </row>
    <row r="11173">
      <c r="A11173" s="1" t="s">
        <v>323</v>
      </c>
      <c r="B11173" s="7" t="s">
        <v>330</v>
      </c>
      <c r="C11173" s="1" t="s">
        <v>10727</v>
      </c>
      <c r="D11173" s="8">
        <v>0.0</v>
      </c>
      <c r="E11173" s="1">
        <v>0.0</v>
      </c>
      <c r="F11173" s="1">
        <v>10.1</v>
      </c>
      <c r="G11173" s="1">
        <v>100.0</v>
      </c>
      <c r="H11173" s="1">
        <v>-89.9</v>
      </c>
    </row>
    <row r="11174">
      <c r="A11174" s="1" t="s">
        <v>323</v>
      </c>
      <c r="B11174" s="7" t="s">
        <v>330</v>
      </c>
      <c r="C11174" s="1" t="s">
        <v>10728</v>
      </c>
      <c r="D11174" s="8">
        <v>0.0</v>
      </c>
      <c r="E11174" s="1">
        <v>0.0</v>
      </c>
      <c r="F11174" s="1">
        <v>11.0</v>
      </c>
      <c r="G11174" s="1">
        <v>100.0</v>
      </c>
      <c r="H11174" s="1">
        <v>-89.0</v>
      </c>
    </row>
    <row r="11175">
      <c r="A11175" s="1" t="s">
        <v>323</v>
      </c>
      <c r="B11175" s="7" t="s">
        <v>330</v>
      </c>
      <c r="C11175" s="1" t="s">
        <v>10729</v>
      </c>
      <c r="D11175" s="8">
        <v>0.0</v>
      </c>
      <c r="E11175" s="1">
        <v>0.0</v>
      </c>
      <c r="F11175" s="1">
        <v>10.1</v>
      </c>
      <c r="G11175" s="1">
        <v>9.6</v>
      </c>
      <c r="H11175" s="1">
        <v>0.5</v>
      </c>
    </row>
    <row r="11176">
      <c r="A11176" s="1" t="s">
        <v>323</v>
      </c>
      <c r="B11176" s="7" t="s">
        <v>330</v>
      </c>
      <c r="C11176" s="1" t="s">
        <v>10730</v>
      </c>
      <c r="D11176" s="8">
        <v>0.0</v>
      </c>
      <c r="E11176" s="1">
        <v>0.0</v>
      </c>
      <c r="F11176" s="1">
        <v>8.0</v>
      </c>
      <c r="G11176" s="1">
        <v>9.3</v>
      </c>
      <c r="H11176" s="1">
        <v>-1.3</v>
      </c>
    </row>
    <row r="11177">
      <c r="A11177" s="1" t="s">
        <v>323</v>
      </c>
      <c r="B11177" s="7" t="s">
        <v>330</v>
      </c>
      <c r="C11177" s="1" t="s">
        <v>10731</v>
      </c>
      <c r="D11177" s="8">
        <v>0.0</v>
      </c>
      <c r="E11177" s="1">
        <v>0.0</v>
      </c>
      <c r="F11177" s="1">
        <v>10.1</v>
      </c>
      <c r="G11177" s="1">
        <v>10.5</v>
      </c>
      <c r="H11177" s="1">
        <v>-0.4</v>
      </c>
    </row>
    <row r="11178">
      <c r="A11178" s="1" t="s">
        <v>323</v>
      </c>
      <c r="B11178" s="7" t="s">
        <v>330</v>
      </c>
      <c r="C11178" s="1" t="s">
        <v>10732</v>
      </c>
      <c r="D11178" s="8">
        <v>0.0</v>
      </c>
      <c r="E11178" s="1">
        <v>1.0</v>
      </c>
      <c r="F11178" s="1">
        <v>9.7</v>
      </c>
      <c r="G11178" s="1">
        <v>9.9</v>
      </c>
      <c r="H11178" s="1">
        <v>-0.2</v>
      </c>
    </row>
    <row r="11179">
      <c r="A11179" s="1" t="s">
        <v>323</v>
      </c>
      <c r="B11179" s="7" t="s">
        <v>330</v>
      </c>
      <c r="C11179" s="1" t="s">
        <v>10733</v>
      </c>
      <c r="D11179" s="8">
        <v>0.0</v>
      </c>
      <c r="E11179" s="1">
        <v>0.0</v>
      </c>
      <c r="F11179" s="1">
        <v>9.3</v>
      </c>
      <c r="G11179" s="1">
        <v>9.5</v>
      </c>
      <c r="H11179" s="1">
        <v>-0.2</v>
      </c>
    </row>
    <row r="11180">
      <c r="A11180" s="1" t="s">
        <v>323</v>
      </c>
      <c r="B11180" s="7" t="s">
        <v>330</v>
      </c>
      <c r="C11180" s="1" t="s">
        <v>10734</v>
      </c>
      <c r="D11180" s="8">
        <v>0.0</v>
      </c>
      <c r="E11180" s="1">
        <v>4.0</v>
      </c>
      <c r="F11180" s="1">
        <v>7.5</v>
      </c>
      <c r="G11180" s="1">
        <v>4.6</v>
      </c>
      <c r="H11180" s="1">
        <v>2.9</v>
      </c>
    </row>
    <row r="11181">
      <c r="A11181" s="1" t="s">
        <v>323</v>
      </c>
      <c r="B11181" s="7" t="s">
        <v>330</v>
      </c>
      <c r="C11181" s="1" t="s">
        <v>10735</v>
      </c>
      <c r="D11181" s="8">
        <v>0.0</v>
      </c>
      <c r="E11181" s="1">
        <v>0.0</v>
      </c>
      <c r="F11181" s="1">
        <v>34.0</v>
      </c>
      <c r="G11181" s="1">
        <v>100.0</v>
      </c>
      <c r="H11181" s="1">
        <v>-66.0</v>
      </c>
    </row>
    <row r="11182">
      <c r="A11182" s="1" t="s">
        <v>323</v>
      </c>
      <c r="B11182" s="7" t="s">
        <v>330</v>
      </c>
      <c r="C11182" s="1" t="s">
        <v>10736</v>
      </c>
      <c r="D11182" s="8">
        <v>0.0</v>
      </c>
      <c r="E11182" s="1">
        <v>0.0</v>
      </c>
      <c r="F11182" s="1">
        <v>7.1</v>
      </c>
      <c r="G11182" s="1">
        <v>6.9</v>
      </c>
      <c r="H11182" s="1">
        <v>0.2</v>
      </c>
    </row>
    <row r="11183">
      <c r="A11183" s="1" t="s">
        <v>323</v>
      </c>
      <c r="B11183" s="7" t="s">
        <v>330</v>
      </c>
      <c r="C11183" s="1" t="s">
        <v>10737</v>
      </c>
      <c r="D11183" s="8">
        <v>0.0</v>
      </c>
      <c r="E11183" s="1">
        <v>0.0</v>
      </c>
      <c r="F11183" s="1">
        <v>11.7</v>
      </c>
      <c r="G11183" s="1">
        <v>100.0</v>
      </c>
      <c r="H11183" s="1">
        <v>-88.3</v>
      </c>
    </row>
    <row r="11184">
      <c r="A11184" s="1" t="s">
        <v>323</v>
      </c>
      <c r="B11184" s="7" t="s">
        <v>330</v>
      </c>
      <c r="C11184" s="1" t="s">
        <v>10738</v>
      </c>
      <c r="D11184" s="8">
        <v>0.0</v>
      </c>
      <c r="E11184" s="1">
        <v>0.0</v>
      </c>
      <c r="F11184" s="1">
        <v>24.0</v>
      </c>
      <c r="G11184" s="1">
        <v>100.0</v>
      </c>
      <c r="H11184" s="1">
        <v>-76.0</v>
      </c>
    </row>
    <row r="11185">
      <c r="A11185" s="1" t="s">
        <v>323</v>
      </c>
      <c r="B11185" s="7" t="s">
        <v>330</v>
      </c>
      <c r="C11185" s="1" t="s">
        <v>10739</v>
      </c>
      <c r="D11185" s="8">
        <v>0.0</v>
      </c>
      <c r="E11185" s="1">
        <v>0.0</v>
      </c>
      <c r="F11185" s="1">
        <v>32.0</v>
      </c>
      <c r="G11185" s="1">
        <v>100.0</v>
      </c>
      <c r="H11185" s="1">
        <v>-68.0</v>
      </c>
    </row>
    <row r="11186">
      <c r="A11186" s="1" t="s">
        <v>323</v>
      </c>
      <c r="B11186" s="7" t="s">
        <v>330</v>
      </c>
      <c r="C11186" s="1" t="s">
        <v>10740</v>
      </c>
      <c r="D11186" s="8">
        <v>0.0</v>
      </c>
      <c r="E11186" s="1">
        <v>0.0</v>
      </c>
      <c r="F11186" s="1">
        <v>11.5</v>
      </c>
      <c r="G11186" s="1">
        <v>100.0</v>
      </c>
      <c r="H11186" s="1">
        <v>-88.5</v>
      </c>
    </row>
    <row r="11187">
      <c r="A11187" s="1" t="s">
        <v>323</v>
      </c>
      <c r="B11187" s="7" t="s">
        <v>330</v>
      </c>
      <c r="C11187" s="1" t="s">
        <v>10741</v>
      </c>
      <c r="D11187" s="8">
        <v>0.0</v>
      </c>
      <c r="E11187" s="1">
        <v>0.0</v>
      </c>
      <c r="F11187" s="1">
        <v>1.0</v>
      </c>
      <c r="G11187" s="1">
        <v>100.0</v>
      </c>
      <c r="H11187" s="1">
        <v>-99.0</v>
      </c>
    </row>
    <row r="11188">
      <c r="A11188" s="1" t="s">
        <v>323</v>
      </c>
      <c r="B11188" s="7" t="s">
        <v>330</v>
      </c>
      <c r="C11188" s="1" t="s">
        <v>10742</v>
      </c>
      <c r="D11188" s="8">
        <v>0.0</v>
      </c>
      <c r="E11188" s="1">
        <v>0.0</v>
      </c>
      <c r="F11188" s="1">
        <v>5.5</v>
      </c>
      <c r="G11188" s="1">
        <v>100.0</v>
      </c>
      <c r="H11188" s="1">
        <v>-94.5</v>
      </c>
    </row>
    <row r="11189">
      <c r="A11189" s="1" t="s">
        <v>323</v>
      </c>
      <c r="B11189" s="7" t="s">
        <v>330</v>
      </c>
      <c r="C11189" s="1" t="s">
        <v>10743</v>
      </c>
      <c r="D11189" s="8">
        <v>0.0</v>
      </c>
      <c r="E11189" s="1">
        <v>0.0</v>
      </c>
      <c r="F11189" s="1">
        <v>5.0</v>
      </c>
      <c r="G11189" s="1">
        <v>100.0</v>
      </c>
      <c r="H11189" s="1">
        <v>-95.0</v>
      </c>
    </row>
    <row r="11190">
      <c r="A11190" s="1" t="s">
        <v>323</v>
      </c>
      <c r="B11190" s="7" t="s">
        <v>330</v>
      </c>
      <c r="C11190" s="1" t="s">
        <v>10744</v>
      </c>
      <c r="D11190" s="8">
        <v>0.0</v>
      </c>
      <c r="E11190" s="1">
        <v>0.0</v>
      </c>
      <c r="F11190" s="1">
        <v>6.3</v>
      </c>
      <c r="G11190" s="1">
        <v>100.0</v>
      </c>
      <c r="H11190" s="1">
        <v>-93.7</v>
      </c>
    </row>
    <row r="11191">
      <c r="A11191" s="1" t="s">
        <v>323</v>
      </c>
      <c r="B11191" s="7" t="s">
        <v>330</v>
      </c>
      <c r="C11191" s="1" t="s">
        <v>10745</v>
      </c>
      <c r="D11191" s="8">
        <v>0.0</v>
      </c>
      <c r="E11191" s="1">
        <v>0.0</v>
      </c>
      <c r="F11191" s="1">
        <v>6.0</v>
      </c>
      <c r="G11191" s="1">
        <v>100.0</v>
      </c>
      <c r="H11191" s="1">
        <v>-94.0</v>
      </c>
    </row>
    <row r="11192">
      <c r="A11192" s="1" t="s">
        <v>323</v>
      </c>
      <c r="B11192" s="7" t="s">
        <v>330</v>
      </c>
      <c r="C11192" s="1" t="s">
        <v>10746</v>
      </c>
      <c r="D11192" s="8">
        <v>0.0</v>
      </c>
      <c r="E11192" s="1">
        <v>0.0</v>
      </c>
      <c r="F11192" s="1">
        <v>7.0</v>
      </c>
      <c r="G11192" s="1">
        <v>100.0</v>
      </c>
      <c r="H11192" s="1">
        <v>-93.0</v>
      </c>
    </row>
    <row r="11193">
      <c r="A11193" s="1" t="s">
        <v>323</v>
      </c>
      <c r="B11193" s="7" t="s">
        <v>330</v>
      </c>
      <c r="C11193" s="1" t="s">
        <v>10747</v>
      </c>
      <c r="D11193" s="8">
        <v>0.0</v>
      </c>
      <c r="E11193" s="1">
        <v>0.0</v>
      </c>
      <c r="F11193" s="1">
        <v>9.0</v>
      </c>
      <c r="G11193" s="1">
        <v>100.0</v>
      </c>
      <c r="H11193" s="1">
        <v>-91.0</v>
      </c>
    </row>
    <row r="11194">
      <c r="A11194" s="1" t="s">
        <v>323</v>
      </c>
      <c r="B11194" s="7" t="s">
        <v>330</v>
      </c>
      <c r="C11194" s="1" t="s">
        <v>10748</v>
      </c>
      <c r="D11194" s="8">
        <v>0.0</v>
      </c>
      <c r="E11194" s="1">
        <v>0.0</v>
      </c>
      <c r="F11194" s="1">
        <v>3.0</v>
      </c>
      <c r="G11194" s="1">
        <v>100.0</v>
      </c>
      <c r="H11194" s="1">
        <v>-97.0</v>
      </c>
    </row>
    <row r="11195">
      <c r="A11195" s="1" t="s">
        <v>323</v>
      </c>
      <c r="B11195" s="7" t="s">
        <v>330</v>
      </c>
      <c r="C11195" s="1" t="s">
        <v>10749</v>
      </c>
      <c r="D11195" s="8">
        <v>0.0</v>
      </c>
      <c r="E11195" s="1">
        <v>0.0</v>
      </c>
      <c r="F11195" s="1">
        <v>1.0</v>
      </c>
      <c r="G11195" s="1">
        <v>100.0</v>
      </c>
      <c r="H11195" s="1">
        <v>-99.0</v>
      </c>
    </row>
    <row r="11196">
      <c r="A11196" s="1" t="s">
        <v>323</v>
      </c>
      <c r="B11196" s="7" t="s">
        <v>330</v>
      </c>
      <c r="C11196" s="1" t="s">
        <v>10750</v>
      </c>
      <c r="D11196" s="8">
        <v>0.0</v>
      </c>
      <c r="E11196" s="1">
        <v>0.0</v>
      </c>
      <c r="F11196" s="1">
        <v>1.0</v>
      </c>
      <c r="G11196" s="1">
        <v>100.0</v>
      </c>
      <c r="H11196" s="1">
        <v>-99.0</v>
      </c>
    </row>
    <row r="11197">
      <c r="A11197" s="1" t="s">
        <v>323</v>
      </c>
      <c r="B11197" s="7" t="s">
        <v>330</v>
      </c>
      <c r="C11197" s="1" t="s">
        <v>10751</v>
      </c>
      <c r="D11197" s="8">
        <v>0.0</v>
      </c>
      <c r="E11197" s="1">
        <v>0.0</v>
      </c>
      <c r="F11197" s="1">
        <v>3.0</v>
      </c>
      <c r="G11197" s="1">
        <v>100.0</v>
      </c>
      <c r="H11197" s="1">
        <v>-97.0</v>
      </c>
    </row>
    <row r="11198">
      <c r="A11198" s="1" t="s">
        <v>323</v>
      </c>
      <c r="B11198" s="7" t="s">
        <v>330</v>
      </c>
      <c r="C11198" s="1" t="s">
        <v>10752</v>
      </c>
      <c r="D11198" s="8">
        <v>0.0</v>
      </c>
      <c r="E11198" s="1">
        <v>0.0</v>
      </c>
      <c r="F11198" s="1">
        <v>2.0</v>
      </c>
      <c r="G11198" s="1">
        <v>100.0</v>
      </c>
      <c r="H11198" s="1">
        <v>-98.0</v>
      </c>
    </row>
    <row r="11199">
      <c r="A11199" s="1" t="s">
        <v>323</v>
      </c>
      <c r="B11199" s="7" t="s">
        <v>330</v>
      </c>
      <c r="C11199" s="1" t="s">
        <v>10753</v>
      </c>
      <c r="D11199" s="8">
        <v>0.0</v>
      </c>
      <c r="E11199" s="1">
        <v>0.0</v>
      </c>
      <c r="F11199" s="1">
        <v>12.0</v>
      </c>
      <c r="G11199" s="1">
        <v>100.0</v>
      </c>
      <c r="H11199" s="1">
        <v>-88.0</v>
      </c>
    </row>
    <row r="11200">
      <c r="A11200" s="1" t="s">
        <v>323</v>
      </c>
      <c r="B11200" s="7" t="s">
        <v>330</v>
      </c>
      <c r="C11200" s="1" t="s">
        <v>10754</v>
      </c>
      <c r="D11200" s="8">
        <v>0.0</v>
      </c>
      <c r="E11200" s="1">
        <v>0.0</v>
      </c>
      <c r="F11200" s="1">
        <v>11.0</v>
      </c>
      <c r="G11200" s="1">
        <v>100.0</v>
      </c>
      <c r="H11200" s="1">
        <v>-89.0</v>
      </c>
    </row>
    <row r="11201">
      <c r="A11201" s="1" t="s">
        <v>323</v>
      </c>
      <c r="B11201" s="7" t="s">
        <v>330</v>
      </c>
      <c r="C11201" s="1" t="s">
        <v>10755</v>
      </c>
      <c r="D11201" s="8">
        <v>0.0</v>
      </c>
      <c r="E11201" s="1">
        <v>0.0</v>
      </c>
      <c r="F11201" s="1">
        <v>9.5</v>
      </c>
      <c r="G11201" s="1">
        <v>100.0</v>
      </c>
      <c r="H11201" s="1">
        <v>-90.5</v>
      </c>
    </row>
    <row r="11202">
      <c r="A11202" s="1" t="s">
        <v>323</v>
      </c>
      <c r="B11202" s="7" t="s">
        <v>330</v>
      </c>
      <c r="C11202" s="1" t="s">
        <v>10756</v>
      </c>
      <c r="D11202" s="8">
        <v>0.0</v>
      </c>
      <c r="E11202" s="1">
        <v>0.0</v>
      </c>
      <c r="F11202" s="1">
        <v>3.0</v>
      </c>
      <c r="G11202" s="1">
        <v>100.0</v>
      </c>
      <c r="H11202" s="1">
        <v>-97.0</v>
      </c>
    </row>
    <row r="11203">
      <c r="A11203" s="1" t="s">
        <v>323</v>
      </c>
      <c r="B11203" s="7" t="s">
        <v>330</v>
      </c>
      <c r="C11203" s="1" t="s">
        <v>10757</v>
      </c>
      <c r="D11203" s="8">
        <v>0.0</v>
      </c>
      <c r="E11203" s="1">
        <v>0.0</v>
      </c>
      <c r="F11203" s="1">
        <v>10.0</v>
      </c>
      <c r="G11203" s="1">
        <v>100.0</v>
      </c>
      <c r="H11203" s="1">
        <v>-90.0</v>
      </c>
    </row>
    <row r="11204">
      <c r="A11204" s="1" t="s">
        <v>323</v>
      </c>
      <c r="B11204" s="7" t="s">
        <v>330</v>
      </c>
      <c r="C11204" s="1" t="s">
        <v>10758</v>
      </c>
      <c r="D11204" s="8">
        <v>0.0</v>
      </c>
      <c r="E11204" s="1">
        <v>0.0</v>
      </c>
      <c r="F11204" s="1">
        <v>11.5</v>
      </c>
      <c r="G11204" s="1">
        <v>100.0</v>
      </c>
      <c r="H11204" s="1">
        <v>-88.5</v>
      </c>
    </row>
    <row r="11205">
      <c r="A11205" s="1" t="s">
        <v>323</v>
      </c>
      <c r="B11205" s="7" t="s">
        <v>330</v>
      </c>
      <c r="C11205" s="1" t="s">
        <v>10759</v>
      </c>
      <c r="D11205" s="8">
        <v>0.0</v>
      </c>
      <c r="E11205" s="1">
        <v>0.0</v>
      </c>
      <c r="F11205" s="1">
        <v>7.0</v>
      </c>
      <c r="G11205" s="1">
        <v>100.0</v>
      </c>
      <c r="H11205" s="1">
        <v>-93.0</v>
      </c>
    </row>
    <row r="11206">
      <c r="A11206" s="1" t="s">
        <v>323</v>
      </c>
      <c r="B11206" s="7" t="s">
        <v>330</v>
      </c>
      <c r="C11206" s="1" t="s">
        <v>10760</v>
      </c>
      <c r="D11206" s="8">
        <v>0.0</v>
      </c>
      <c r="E11206" s="1">
        <v>0.0</v>
      </c>
      <c r="F11206" s="1">
        <v>1.0</v>
      </c>
      <c r="G11206" s="1">
        <v>100.0</v>
      </c>
      <c r="H11206" s="1">
        <v>-99.0</v>
      </c>
    </row>
    <row r="11207">
      <c r="A11207" s="1" t="s">
        <v>323</v>
      </c>
      <c r="B11207" s="7" t="s">
        <v>330</v>
      </c>
      <c r="C11207" s="1" t="s">
        <v>10761</v>
      </c>
      <c r="D11207" s="8">
        <v>0.0</v>
      </c>
      <c r="E11207" s="1">
        <v>0.0</v>
      </c>
      <c r="F11207" s="1">
        <v>6.0</v>
      </c>
      <c r="G11207" s="1">
        <v>100.0</v>
      </c>
      <c r="H11207" s="1">
        <v>-94.0</v>
      </c>
    </row>
    <row r="11208">
      <c r="A11208" s="1" t="s">
        <v>323</v>
      </c>
      <c r="B11208" s="7" t="s">
        <v>330</v>
      </c>
      <c r="C11208" s="1" t="s">
        <v>10762</v>
      </c>
      <c r="D11208" s="8">
        <v>0.0</v>
      </c>
      <c r="E11208" s="1">
        <v>0.0</v>
      </c>
      <c r="F11208" s="1">
        <v>12.0</v>
      </c>
      <c r="G11208" s="1">
        <v>100.0</v>
      </c>
      <c r="H11208" s="1">
        <v>-88.0</v>
      </c>
    </row>
    <row r="11209">
      <c r="A11209" s="1" t="s">
        <v>323</v>
      </c>
      <c r="B11209" s="7" t="s">
        <v>330</v>
      </c>
      <c r="C11209" s="1" t="s">
        <v>10763</v>
      </c>
      <c r="D11209" s="8">
        <v>0.0</v>
      </c>
      <c r="E11209" s="1">
        <v>0.0</v>
      </c>
      <c r="F11209" s="1">
        <v>3.0</v>
      </c>
      <c r="G11209" s="1">
        <v>100.0</v>
      </c>
      <c r="H11209" s="1">
        <v>-97.0</v>
      </c>
    </row>
    <row r="11210">
      <c r="A11210" s="1" t="s">
        <v>323</v>
      </c>
      <c r="B11210" s="7" t="s">
        <v>330</v>
      </c>
      <c r="C11210" s="1" t="s">
        <v>10764</v>
      </c>
      <c r="D11210" s="8">
        <v>0.0</v>
      </c>
      <c r="E11210" s="1">
        <v>0.0</v>
      </c>
      <c r="F11210" s="1">
        <v>3.0</v>
      </c>
      <c r="G11210" s="1">
        <v>100.0</v>
      </c>
      <c r="H11210" s="1">
        <v>-97.0</v>
      </c>
    </row>
    <row r="11211">
      <c r="A11211" s="1" t="s">
        <v>323</v>
      </c>
      <c r="B11211" s="7" t="s">
        <v>330</v>
      </c>
      <c r="C11211" s="1" t="s">
        <v>10765</v>
      </c>
      <c r="D11211" s="8">
        <v>0.0</v>
      </c>
      <c r="E11211" s="1">
        <v>0.0</v>
      </c>
      <c r="F11211" s="1">
        <v>11.0</v>
      </c>
      <c r="G11211" s="1">
        <v>100.0</v>
      </c>
      <c r="H11211" s="1">
        <v>-89.0</v>
      </c>
    </row>
    <row r="11212">
      <c r="A11212" s="1" t="s">
        <v>323</v>
      </c>
      <c r="B11212" s="7" t="s">
        <v>330</v>
      </c>
      <c r="C11212" s="1" t="s">
        <v>10766</v>
      </c>
      <c r="D11212" s="8">
        <v>0.0</v>
      </c>
      <c r="E11212" s="1">
        <v>0.0</v>
      </c>
      <c r="F11212" s="1">
        <v>12.3</v>
      </c>
      <c r="G11212" s="1">
        <v>100.0</v>
      </c>
      <c r="H11212" s="1">
        <v>-87.7</v>
      </c>
    </row>
    <row r="11213">
      <c r="A11213" s="1" t="s">
        <v>323</v>
      </c>
      <c r="B11213" s="7" t="s">
        <v>330</v>
      </c>
      <c r="C11213" s="1" t="s">
        <v>10767</v>
      </c>
      <c r="D11213" s="8">
        <v>0.0</v>
      </c>
      <c r="E11213" s="1">
        <v>0.0</v>
      </c>
      <c r="F11213" s="1">
        <v>7.0</v>
      </c>
      <c r="G11213" s="1">
        <v>100.0</v>
      </c>
      <c r="H11213" s="1">
        <v>-93.0</v>
      </c>
    </row>
    <row r="11214">
      <c r="A11214" s="1" t="s">
        <v>323</v>
      </c>
      <c r="B11214" s="7" t="s">
        <v>330</v>
      </c>
      <c r="C11214" s="1" t="s">
        <v>10768</v>
      </c>
      <c r="D11214" s="8">
        <v>0.0</v>
      </c>
      <c r="E11214" s="1">
        <v>0.0</v>
      </c>
      <c r="F11214" s="1">
        <v>11.0</v>
      </c>
      <c r="G11214" s="1">
        <v>100.0</v>
      </c>
      <c r="H11214" s="1">
        <v>-89.0</v>
      </c>
    </row>
    <row r="11215">
      <c r="A11215" s="1" t="s">
        <v>323</v>
      </c>
      <c r="B11215" s="7" t="s">
        <v>330</v>
      </c>
      <c r="C11215" s="1" t="s">
        <v>10769</v>
      </c>
      <c r="D11215" s="8">
        <v>0.0</v>
      </c>
      <c r="E11215" s="1">
        <v>0.0</v>
      </c>
      <c r="F11215" s="1">
        <v>11.0</v>
      </c>
      <c r="G11215" s="1">
        <v>100.0</v>
      </c>
      <c r="H11215" s="1">
        <v>-89.0</v>
      </c>
    </row>
    <row r="11216">
      <c r="A11216" s="1" t="s">
        <v>323</v>
      </c>
      <c r="B11216" s="7" t="s">
        <v>330</v>
      </c>
      <c r="C11216" s="1" t="s">
        <v>10770</v>
      </c>
      <c r="D11216" s="8">
        <v>0.0</v>
      </c>
      <c r="E11216" s="1">
        <v>0.0</v>
      </c>
      <c r="F11216" s="1">
        <v>1.8</v>
      </c>
      <c r="G11216" s="1">
        <v>100.0</v>
      </c>
      <c r="H11216" s="1">
        <v>-98.3</v>
      </c>
    </row>
    <row r="11217">
      <c r="A11217" s="1" t="s">
        <v>323</v>
      </c>
      <c r="B11217" s="7" t="s">
        <v>330</v>
      </c>
      <c r="C11217" s="1" t="s">
        <v>10771</v>
      </c>
      <c r="D11217" s="8">
        <v>0.0</v>
      </c>
      <c r="E11217" s="1">
        <v>0.0</v>
      </c>
      <c r="F11217" s="1">
        <v>1.0</v>
      </c>
      <c r="G11217" s="1">
        <v>100.0</v>
      </c>
      <c r="H11217" s="1">
        <v>-99.0</v>
      </c>
    </row>
    <row r="11218">
      <c r="A11218" s="1" t="s">
        <v>323</v>
      </c>
      <c r="B11218" s="7" t="s">
        <v>330</v>
      </c>
      <c r="C11218" s="1" t="s">
        <v>10772</v>
      </c>
      <c r="D11218" s="8">
        <v>0.0</v>
      </c>
      <c r="E11218" s="1">
        <v>0.0</v>
      </c>
      <c r="F11218" s="1">
        <v>1.0</v>
      </c>
      <c r="G11218" s="1">
        <v>100.0</v>
      </c>
      <c r="H11218" s="1">
        <v>-99.0</v>
      </c>
    </row>
    <row r="11219">
      <c r="A11219" s="1" t="s">
        <v>323</v>
      </c>
      <c r="B11219" s="7" t="s">
        <v>330</v>
      </c>
      <c r="C11219" s="1" t="s">
        <v>10773</v>
      </c>
      <c r="D11219" s="8">
        <v>0.0</v>
      </c>
      <c r="E11219" s="1">
        <v>0.0</v>
      </c>
      <c r="F11219" s="1">
        <v>6.4</v>
      </c>
      <c r="G11219" s="1">
        <v>100.0</v>
      </c>
      <c r="H11219" s="1">
        <v>-93.6</v>
      </c>
    </row>
    <row r="11220">
      <c r="A11220" s="1" t="s">
        <v>323</v>
      </c>
      <c r="B11220" s="7" t="s">
        <v>330</v>
      </c>
      <c r="C11220" s="1" t="s">
        <v>10774</v>
      </c>
      <c r="D11220" s="8">
        <v>0.0</v>
      </c>
      <c r="E11220" s="1">
        <v>0.0</v>
      </c>
      <c r="F11220" s="1">
        <v>1.0</v>
      </c>
      <c r="G11220" s="1">
        <v>100.0</v>
      </c>
      <c r="H11220" s="1">
        <v>-99.0</v>
      </c>
    </row>
    <row r="11221">
      <c r="A11221" s="1" t="s">
        <v>323</v>
      </c>
      <c r="B11221" s="7" t="s">
        <v>330</v>
      </c>
      <c r="C11221" s="1" t="s">
        <v>10775</v>
      </c>
      <c r="D11221" s="8">
        <v>0.0</v>
      </c>
      <c r="E11221" s="1">
        <v>0.0</v>
      </c>
      <c r="F11221" s="1">
        <v>1.0</v>
      </c>
      <c r="G11221" s="1">
        <v>100.0</v>
      </c>
      <c r="H11221" s="1">
        <v>-99.0</v>
      </c>
    </row>
    <row r="11222">
      <c r="A11222" s="1" t="s">
        <v>323</v>
      </c>
      <c r="B11222" s="7" t="s">
        <v>330</v>
      </c>
      <c r="C11222" s="1" t="s">
        <v>10776</v>
      </c>
      <c r="D11222" s="8">
        <v>0.0</v>
      </c>
      <c r="E11222" s="1">
        <v>0.0</v>
      </c>
      <c r="F11222" s="1">
        <v>1.0</v>
      </c>
      <c r="G11222" s="1">
        <v>100.0</v>
      </c>
      <c r="H11222" s="1">
        <v>-99.0</v>
      </c>
    </row>
    <row r="11223">
      <c r="A11223" s="1" t="s">
        <v>323</v>
      </c>
      <c r="B11223" s="7" t="s">
        <v>330</v>
      </c>
      <c r="C11223" s="1" t="s">
        <v>10777</v>
      </c>
      <c r="D11223" s="8">
        <v>0.0</v>
      </c>
      <c r="E11223" s="1">
        <v>0.0</v>
      </c>
      <c r="F11223" s="1">
        <v>1.0</v>
      </c>
      <c r="G11223" s="1">
        <v>100.0</v>
      </c>
      <c r="H11223" s="1">
        <v>-99.0</v>
      </c>
    </row>
    <row r="11224">
      <c r="A11224" s="1" t="s">
        <v>323</v>
      </c>
      <c r="B11224" s="7" t="s">
        <v>330</v>
      </c>
      <c r="C11224" s="1" t="s">
        <v>10778</v>
      </c>
      <c r="D11224" s="8">
        <v>0.0</v>
      </c>
      <c r="E11224" s="1">
        <v>0.0</v>
      </c>
      <c r="F11224" s="1">
        <v>9.0</v>
      </c>
      <c r="G11224" s="1">
        <v>100.0</v>
      </c>
      <c r="H11224" s="1">
        <v>-91.0</v>
      </c>
    </row>
    <row r="11225">
      <c r="A11225" s="1" t="s">
        <v>323</v>
      </c>
      <c r="B11225" s="7" t="s">
        <v>330</v>
      </c>
      <c r="C11225" s="1" t="s">
        <v>10779</v>
      </c>
      <c r="D11225" s="8">
        <v>0.0</v>
      </c>
      <c r="E11225" s="1">
        <v>0.0</v>
      </c>
      <c r="F11225" s="1">
        <v>6.5</v>
      </c>
      <c r="G11225" s="1">
        <v>100.0</v>
      </c>
      <c r="H11225" s="1">
        <v>-93.5</v>
      </c>
    </row>
    <row r="11226">
      <c r="A11226" s="1" t="s">
        <v>323</v>
      </c>
      <c r="B11226" s="7" t="s">
        <v>330</v>
      </c>
      <c r="C11226" s="1" t="s">
        <v>10780</v>
      </c>
      <c r="D11226" s="8">
        <v>0.0</v>
      </c>
      <c r="E11226" s="1">
        <v>0.0</v>
      </c>
      <c r="F11226" s="1">
        <v>9.5</v>
      </c>
      <c r="G11226" s="1">
        <v>100.0</v>
      </c>
      <c r="H11226" s="1">
        <v>-90.5</v>
      </c>
    </row>
    <row r="11227">
      <c r="A11227" s="1" t="s">
        <v>323</v>
      </c>
      <c r="B11227" s="7" t="s">
        <v>330</v>
      </c>
      <c r="C11227" s="1" t="s">
        <v>10781</v>
      </c>
      <c r="D11227" s="8">
        <v>0.0</v>
      </c>
      <c r="E11227" s="1">
        <v>0.0</v>
      </c>
      <c r="F11227" s="1">
        <v>10.0</v>
      </c>
      <c r="G11227" s="1">
        <v>100.0</v>
      </c>
      <c r="H11227" s="1">
        <v>-90.0</v>
      </c>
    </row>
    <row r="11228">
      <c r="A11228" s="1" t="s">
        <v>323</v>
      </c>
      <c r="B11228" s="7" t="s">
        <v>330</v>
      </c>
      <c r="C11228" s="1" t="s">
        <v>10782</v>
      </c>
      <c r="D11228" s="8">
        <v>0.0</v>
      </c>
      <c r="E11228" s="1">
        <v>0.0</v>
      </c>
      <c r="F11228" s="1">
        <v>2.0</v>
      </c>
      <c r="G11228" s="1">
        <v>100.0</v>
      </c>
      <c r="H11228" s="1">
        <v>-98.0</v>
      </c>
    </row>
    <row r="11229">
      <c r="A11229" s="1" t="s">
        <v>323</v>
      </c>
      <c r="B11229" s="7" t="s">
        <v>330</v>
      </c>
      <c r="C11229" s="1" t="s">
        <v>10783</v>
      </c>
      <c r="D11229" s="8">
        <v>0.0</v>
      </c>
      <c r="E11229" s="1">
        <v>0.0</v>
      </c>
      <c r="F11229" s="1">
        <v>12.0</v>
      </c>
      <c r="G11229" s="1">
        <v>100.0</v>
      </c>
      <c r="H11229" s="1">
        <v>-88.0</v>
      </c>
    </row>
    <row r="11230">
      <c r="A11230" s="1" t="s">
        <v>323</v>
      </c>
      <c r="B11230" s="7" t="s">
        <v>330</v>
      </c>
      <c r="C11230" s="1" t="s">
        <v>10784</v>
      </c>
      <c r="D11230" s="8">
        <v>0.0</v>
      </c>
      <c r="E11230" s="1">
        <v>0.0</v>
      </c>
      <c r="F11230" s="1">
        <v>11.0</v>
      </c>
      <c r="G11230" s="1">
        <v>100.0</v>
      </c>
      <c r="H11230" s="1">
        <v>-89.0</v>
      </c>
    </row>
    <row r="11231">
      <c r="A11231" s="1" t="s">
        <v>323</v>
      </c>
      <c r="B11231" s="7" t="s">
        <v>330</v>
      </c>
      <c r="C11231" s="1" t="s">
        <v>10785</v>
      </c>
      <c r="D11231" s="8">
        <v>0.0</v>
      </c>
      <c r="E11231" s="1">
        <v>0.0</v>
      </c>
      <c r="F11231" s="1">
        <v>13.0</v>
      </c>
      <c r="G11231" s="1">
        <v>100.0</v>
      </c>
      <c r="H11231" s="1">
        <v>-87.0</v>
      </c>
    </row>
    <row r="11232">
      <c r="A11232" s="1" t="s">
        <v>323</v>
      </c>
      <c r="B11232" s="7" t="s">
        <v>330</v>
      </c>
      <c r="C11232" s="1" t="s">
        <v>10786</v>
      </c>
      <c r="D11232" s="8">
        <v>0.0</v>
      </c>
      <c r="E11232" s="1">
        <v>0.0</v>
      </c>
      <c r="F11232" s="1">
        <v>12.0</v>
      </c>
      <c r="G11232" s="1">
        <v>100.0</v>
      </c>
      <c r="H11232" s="1">
        <v>-88.0</v>
      </c>
    </row>
    <row r="11233">
      <c r="A11233" s="1" t="s">
        <v>323</v>
      </c>
      <c r="B11233" s="7" t="s">
        <v>330</v>
      </c>
      <c r="C11233" s="1" t="s">
        <v>10787</v>
      </c>
      <c r="D11233" s="8">
        <v>0.0</v>
      </c>
      <c r="E11233" s="1">
        <v>0.0</v>
      </c>
      <c r="F11233" s="1">
        <v>8.0</v>
      </c>
      <c r="G11233" s="1">
        <v>100.0</v>
      </c>
      <c r="H11233" s="1">
        <v>-92.0</v>
      </c>
    </row>
    <row r="11234">
      <c r="A11234" s="1" t="s">
        <v>323</v>
      </c>
      <c r="B11234" s="7" t="s">
        <v>330</v>
      </c>
      <c r="C11234" s="1" t="s">
        <v>10788</v>
      </c>
      <c r="D11234" s="8">
        <v>0.0</v>
      </c>
      <c r="E11234" s="1">
        <v>0.0</v>
      </c>
      <c r="F11234" s="1">
        <v>10.8</v>
      </c>
      <c r="G11234" s="1">
        <v>100.0</v>
      </c>
      <c r="H11234" s="1">
        <v>-89.2</v>
      </c>
    </row>
    <row r="11235">
      <c r="A11235" s="1" t="s">
        <v>323</v>
      </c>
      <c r="B11235" s="7" t="s">
        <v>330</v>
      </c>
      <c r="C11235" s="1" t="s">
        <v>10789</v>
      </c>
      <c r="D11235" s="8">
        <v>0.0</v>
      </c>
      <c r="E11235" s="1">
        <v>0.0</v>
      </c>
      <c r="F11235" s="1">
        <v>12.0</v>
      </c>
      <c r="G11235" s="1">
        <v>100.0</v>
      </c>
      <c r="H11235" s="1">
        <v>-88.0</v>
      </c>
    </row>
    <row r="11236">
      <c r="A11236" s="1" t="s">
        <v>323</v>
      </c>
      <c r="B11236" s="7" t="s">
        <v>330</v>
      </c>
      <c r="C11236" s="1" t="s">
        <v>10790</v>
      </c>
      <c r="D11236" s="8">
        <v>0.0</v>
      </c>
      <c r="E11236" s="1">
        <v>0.0</v>
      </c>
      <c r="F11236" s="1">
        <v>2.0</v>
      </c>
      <c r="G11236" s="1">
        <v>100.0</v>
      </c>
      <c r="H11236" s="1">
        <v>-98.0</v>
      </c>
    </row>
    <row r="11237">
      <c r="A11237" s="1" t="s">
        <v>323</v>
      </c>
      <c r="B11237" s="7" t="s">
        <v>330</v>
      </c>
      <c r="C11237" s="1" t="s">
        <v>10791</v>
      </c>
      <c r="D11237" s="8">
        <v>0.0</v>
      </c>
      <c r="E11237" s="1">
        <v>0.0</v>
      </c>
      <c r="F11237" s="1">
        <v>3.0</v>
      </c>
      <c r="G11237" s="1">
        <v>100.0</v>
      </c>
      <c r="H11237" s="1">
        <v>-97.0</v>
      </c>
    </row>
    <row r="11238">
      <c r="A11238" s="1" t="s">
        <v>323</v>
      </c>
      <c r="B11238" s="7" t="s">
        <v>330</v>
      </c>
      <c r="C11238" s="1" t="s">
        <v>10792</v>
      </c>
      <c r="D11238" s="8">
        <v>0.0</v>
      </c>
      <c r="E11238" s="1">
        <v>0.0</v>
      </c>
      <c r="F11238" s="1">
        <v>1.0</v>
      </c>
      <c r="G11238" s="1">
        <v>100.0</v>
      </c>
      <c r="H11238" s="1">
        <v>-99.0</v>
      </c>
    </row>
    <row r="11239">
      <c r="A11239" s="1" t="s">
        <v>323</v>
      </c>
      <c r="B11239" s="7" t="s">
        <v>330</v>
      </c>
      <c r="C11239" s="1" t="s">
        <v>10793</v>
      </c>
      <c r="D11239" s="8">
        <v>0.0</v>
      </c>
      <c r="E11239" s="1">
        <v>0.0</v>
      </c>
      <c r="F11239" s="1">
        <v>1.0</v>
      </c>
      <c r="G11239" s="1">
        <v>100.0</v>
      </c>
      <c r="H11239" s="1">
        <v>-99.0</v>
      </c>
    </row>
    <row r="11240">
      <c r="A11240" s="1" t="s">
        <v>323</v>
      </c>
      <c r="B11240" s="7" t="s">
        <v>330</v>
      </c>
      <c r="C11240" s="1" t="s">
        <v>10794</v>
      </c>
      <c r="D11240" s="8">
        <v>0.0</v>
      </c>
      <c r="E11240" s="1">
        <v>0.0</v>
      </c>
      <c r="F11240" s="1">
        <v>1.0</v>
      </c>
      <c r="G11240" s="1">
        <v>100.0</v>
      </c>
      <c r="H11240" s="1">
        <v>-99.0</v>
      </c>
    </row>
    <row r="11241">
      <c r="A11241" s="1" t="s">
        <v>323</v>
      </c>
      <c r="B11241" s="7" t="s">
        <v>330</v>
      </c>
      <c r="C11241" s="1" t="s">
        <v>10795</v>
      </c>
      <c r="D11241" s="8">
        <v>0.0</v>
      </c>
      <c r="E11241" s="1">
        <v>0.0</v>
      </c>
      <c r="F11241" s="1">
        <v>2.0</v>
      </c>
      <c r="G11241" s="1">
        <v>100.0</v>
      </c>
      <c r="H11241" s="1">
        <v>-98.0</v>
      </c>
    </row>
    <row r="11242">
      <c r="A11242" s="1" t="s">
        <v>323</v>
      </c>
      <c r="B11242" s="7" t="s">
        <v>330</v>
      </c>
      <c r="C11242" s="1" t="s">
        <v>10796</v>
      </c>
      <c r="D11242" s="8">
        <v>0.0</v>
      </c>
      <c r="E11242" s="1">
        <v>0.0</v>
      </c>
      <c r="F11242" s="1">
        <v>2.0</v>
      </c>
      <c r="G11242" s="1">
        <v>100.0</v>
      </c>
      <c r="H11242" s="1">
        <v>-98.0</v>
      </c>
    </row>
    <row r="11243">
      <c r="A11243" s="1" t="s">
        <v>323</v>
      </c>
      <c r="B11243" s="7" t="s">
        <v>330</v>
      </c>
      <c r="C11243" s="1" t="s">
        <v>10797</v>
      </c>
      <c r="D11243" s="8">
        <v>0.0</v>
      </c>
      <c r="E11243" s="1">
        <v>0.0</v>
      </c>
      <c r="F11243" s="1">
        <v>2.5</v>
      </c>
      <c r="G11243" s="1">
        <v>100.0</v>
      </c>
      <c r="H11243" s="1">
        <v>-97.5</v>
      </c>
    </row>
    <row r="11244">
      <c r="A11244" s="1" t="s">
        <v>323</v>
      </c>
      <c r="B11244" s="7" t="s">
        <v>330</v>
      </c>
      <c r="C11244" s="1" t="s">
        <v>10798</v>
      </c>
      <c r="D11244" s="8">
        <v>0.0</v>
      </c>
      <c r="E11244" s="1">
        <v>0.0</v>
      </c>
      <c r="F11244" s="1">
        <v>2.0</v>
      </c>
      <c r="G11244" s="1">
        <v>100.0</v>
      </c>
      <c r="H11244" s="1">
        <v>-98.0</v>
      </c>
    </row>
    <row r="11245">
      <c r="A11245" s="1" t="s">
        <v>323</v>
      </c>
      <c r="B11245" s="7" t="s">
        <v>330</v>
      </c>
      <c r="C11245" s="1" t="s">
        <v>10799</v>
      </c>
      <c r="D11245" s="8">
        <v>0.0</v>
      </c>
      <c r="E11245" s="1">
        <v>0.0</v>
      </c>
      <c r="F11245" s="1">
        <v>3.0</v>
      </c>
      <c r="G11245" s="1">
        <v>100.0</v>
      </c>
      <c r="H11245" s="1">
        <v>-97.0</v>
      </c>
    </row>
    <row r="11246">
      <c r="A11246" s="1" t="s">
        <v>323</v>
      </c>
      <c r="B11246" s="7" t="s">
        <v>330</v>
      </c>
      <c r="C11246" s="1" t="s">
        <v>10800</v>
      </c>
      <c r="D11246" s="8">
        <v>0.0</v>
      </c>
      <c r="E11246" s="1">
        <v>0.0</v>
      </c>
      <c r="F11246" s="1">
        <v>2.0</v>
      </c>
      <c r="G11246" s="1">
        <v>100.0</v>
      </c>
      <c r="H11246" s="1">
        <v>-98.0</v>
      </c>
    </row>
    <row r="11247">
      <c r="A11247" s="1" t="s">
        <v>323</v>
      </c>
      <c r="B11247" s="7" t="s">
        <v>330</v>
      </c>
      <c r="C11247" s="1" t="s">
        <v>10801</v>
      </c>
      <c r="D11247" s="8">
        <v>0.0</v>
      </c>
      <c r="E11247" s="1">
        <v>0.0</v>
      </c>
      <c r="F11247" s="1">
        <v>3.0</v>
      </c>
      <c r="G11247" s="1">
        <v>100.0</v>
      </c>
      <c r="H11247" s="1">
        <v>-97.0</v>
      </c>
    </row>
    <row r="11248">
      <c r="A11248" s="1" t="s">
        <v>323</v>
      </c>
      <c r="B11248" s="7" t="s">
        <v>330</v>
      </c>
      <c r="C11248" s="1" t="s">
        <v>10802</v>
      </c>
      <c r="D11248" s="8">
        <v>0.0</v>
      </c>
      <c r="E11248" s="1">
        <v>0.0</v>
      </c>
      <c r="F11248" s="1">
        <v>7.9</v>
      </c>
      <c r="G11248" s="1">
        <v>100.0</v>
      </c>
      <c r="H11248" s="1">
        <v>-92.1</v>
      </c>
    </row>
    <row r="11249">
      <c r="A11249" s="1" t="s">
        <v>323</v>
      </c>
      <c r="B11249" s="7" t="s">
        <v>330</v>
      </c>
      <c r="C11249" s="1" t="s">
        <v>10803</v>
      </c>
      <c r="D11249" s="8">
        <v>0.0</v>
      </c>
      <c r="E11249" s="1">
        <v>0.0</v>
      </c>
      <c r="F11249" s="1">
        <v>1.0</v>
      </c>
      <c r="G11249" s="1">
        <v>100.0</v>
      </c>
      <c r="H11249" s="1">
        <v>-99.0</v>
      </c>
    </row>
    <row r="11250">
      <c r="A11250" s="1" t="s">
        <v>323</v>
      </c>
      <c r="B11250" s="7" t="s">
        <v>330</v>
      </c>
      <c r="C11250" s="1" t="s">
        <v>10804</v>
      </c>
      <c r="D11250" s="8">
        <v>0.0</v>
      </c>
      <c r="E11250" s="1">
        <v>0.0</v>
      </c>
      <c r="F11250" s="1">
        <v>5.0</v>
      </c>
      <c r="G11250" s="1">
        <v>100.0</v>
      </c>
      <c r="H11250" s="1">
        <v>-95.0</v>
      </c>
    </row>
    <row r="11251">
      <c r="A11251" s="1" t="s">
        <v>323</v>
      </c>
      <c r="B11251" s="7" t="s">
        <v>330</v>
      </c>
      <c r="C11251" s="1" t="s">
        <v>10805</v>
      </c>
      <c r="D11251" s="8">
        <v>0.0</v>
      </c>
      <c r="E11251" s="1">
        <v>0.0</v>
      </c>
      <c r="F11251" s="1">
        <v>3.8</v>
      </c>
      <c r="G11251" s="1">
        <v>100.0</v>
      </c>
      <c r="H11251" s="1">
        <v>-96.2</v>
      </c>
    </row>
    <row r="11252">
      <c r="A11252" s="1" t="s">
        <v>323</v>
      </c>
      <c r="B11252" s="7" t="s">
        <v>330</v>
      </c>
      <c r="C11252" s="1" t="s">
        <v>10806</v>
      </c>
      <c r="D11252" s="8">
        <v>0.0</v>
      </c>
      <c r="E11252" s="1">
        <v>0.0</v>
      </c>
      <c r="F11252" s="1">
        <v>1.0</v>
      </c>
      <c r="G11252" s="1">
        <v>100.0</v>
      </c>
      <c r="H11252" s="1">
        <v>-99.0</v>
      </c>
    </row>
    <row r="11253">
      <c r="A11253" s="1" t="s">
        <v>323</v>
      </c>
      <c r="B11253" s="7" t="s">
        <v>330</v>
      </c>
      <c r="C11253" s="1" t="s">
        <v>10807</v>
      </c>
      <c r="D11253" s="8">
        <v>0.0</v>
      </c>
      <c r="E11253" s="1">
        <v>0.0</v>
      </c>
      <c r="F11253" s="1">
        <v>7.8</v>
      </c>
      <c r="G11253" s="1">
        <v>100.0</v>
      </c>
      <c r="H11253" s="1">
        <v>-92.2</v>
      </c>
    </row>
    <row r="11254">
      <c r="A11254" s="1" t="s">
        <v>323</v>
      </c>
      <c r="B11254" s="7" t="s">
        <v>330</v>
      </c>
      <c r="C11254" s="1" t="s">
        <v>10808</v>
      </c>
      <c r="D11254" s="8">
        <v>0.0</v>
      </c>
      <c r="E11254" s="1">
        <v>0.0</v>
      </c>
      <c r="F11254" s="1">
        <v>9.4</v>
      </c>
      <c r="G11254" s="1">
        <v>100.0</v>
      </c>
      <c r="H11254" s="1">
        <v>-90.6</v>
      </c>
    </row>
    <row r="11255">
      <c r="A11255" s="1" t="s">
        <v>323</v>
      </c>
      <c r="B11255" s="7" t="s">
        <v>330</v>
      </c>
      <c r="C11255" s="1" t="s">
        <v>10809</v>
      </c>
      <c r="D11255" s="8">
        <v>0.0</v>
      </c>
      <c r="E11255" s="1">
        <v>0.0</v>
      </c>
      <c r="F11255" s="1">
        <v>2.2</v>
      </c>
      <c r="G11255" s="1">
        <v>36.5</v>
      </c>
      <c r="H11255" s="1">
        <v>-34.3</v>
      </c>
    </row>
    <row r="11256">
      <c r="A11256" s="1" t="s">
        <v>323</v>
      </c>
      <c r="B11256" s="7" t="s">
        <v>330</v>
      </c>
      <c r="C11256" s="1" t="s">
        <v>10810</v>
      </c>
      <c r="D11256" s="8">
        <v>0.0</v>
      </c>
      <c r="E11256" s="1">
        <v>0.0</v>
      </c>
      <c r="F11256" s="1">
        <v>1.2</v>
      </c>
      <c r="G11256" s="1">
        <v>100.0</v>
      </c>
      <c r="H11256" s="1">
        <v>-98.8</v>
      </c>
    </row>
    <row r="11257">
      <c r="A11257" s="1" t="s">
        <v>323</v>
      </c>
      <c r="B11257" s="7" t="s">
        <v>330</v>
      </c>
      <c r="C11257" s="1" t="s">
        <v>10811</v>
      </c>
      <c r="D11257" s="8">
        <v>0.0</v>
      </c>
      <c r="E11257" s="1">
        <v>0.0</v>
      </c>
      <c r="F11257" s="1">
        <v>4.2</v>
      </c>
      <c r="G11257" s="1">
        <v>100.0</v>
      </c>
      <c r="H11257" s="1">
        <v>-95.8</v>
      </c>
    </row>
    <row r="11258">
      <c r="A11258" s="1" t="s">
        <v>323</v>
      </c>
      <c r="B11258" s="7" t="s">
        <v>330</v>
      </c>
      <c r="C11258" s="1" t="s">
        <v>10812</v>
      </c>
      <c r="D11258" s="8">
        <v>0.0</v>
      </c>
      <c r="E11258" s="1">
        <v>0.0</v>
      </c>
      <c r="F11258" s="1">
        <v>1.0</v>
      </c>
      <c r="G11258" s="1">
        <v>100.0</v>
      </c>
      <c r="H11258" s="1">
        <v>-99.0</v>
      </c>
    </row>
    <row r="11259">
      <c r="A11259" s="1" t="s">
        <v>323</v>
      </c>
      <c r="B11259" s="7" t="s">
        <v>330</v>
      </c>
      <c r="C11259" s="1" t="s">
        <v>10813</v>
      </c>
      <c r="D11259" s="8">
        <v>0.0</v>
      </c>
      <c r="E11259" s="1">
        <v>0.0</v>
      </c>
      <c r="F11259" s="1">
        <v>3.3</v>
      </c>
      <c r="G11259" s="1">
        <v>100.0</v>
      </c>
      <c r="H11259" s="1">
        <v>-96.7</v>
      </c>
    </row>
    <row r="11260">
      <c r="A11260" s="1" t="s">
        <v>323</v>
      </c>
      <c r="B11260" s="7" t="s">
        <v>330</v>
      </c>
      <c r="C11260" s="1" t="s">
        <v>10814</v>
      </c>
      <c r="D11260" s="8">
        <v>0.0</v>
      </c>
      <c r="E11260" s="1">
        <v>0.0</v>
      </c>
      <c r="F11260" s="1">
        <v>4.7</v>
      </c>
      <c r="G11260" s="1">
        <v>100.0</v>
      </c>
      <c r="H11260" s="1">
        <v>-95.3</v>
      </c>
    </row>
    <row r="11261">
      <c r="A11261" s="1" t="s">
        <v>323</v>
      </c>
      <c r="B11261" s="7" t="s">
        <v>330</v>
      </c>
      <c r="C11261" s="1" t="s">
        <v>10815</v>
      </c>
      <c r="D11261" s="8">
        <v>0.0</v>
      </c>
      <c r="E11261" s="1">
        <v>0.0</v>
      </c>
      <c r="F11261" s="1">
        <v>2.0</v>
      </c>
      <c r="G11261" s="1">
        <v>100.0</v>
      </c>
      <c r="H11261" s="1">
        <v>-98.0</v>
      </c>
    </row>
    <row r="11262">
      <c r="A11262" s="1" t="s">
        <v>323</v>
      </c>
      <c r="B11262" s="7" t="s">
        <v>330</v>
      </c>
      <c r="C11262" s="1" t="s">
        <v>10816</v>
      </c>
      <c r="D11262" s="8">
        <v>0.0</v>
      </c>
      <c r="E11262" s="1">
        <v>0.0</v>
      </c>
      <c r="F11262" s="1">
        <v>54.0</v>
      </c>
      <c r="G11262" s="1">
        <v>100.0</v>
      </c>
      <c r="H11262" s="1">
        <v>-46.0</v>
      </c>
    </row>
    <row r="11263">
      <c r="A11263" s="1" t="s">
        <v>323</v>
      </c>
      <c r="B11263" s="7" t="s">
        <v>330</v>
      </c>
      <c r="C11263" s="1" t="s">
        <v>10817</v>
      </c>
      <c r="D11263" s="8">
        <v>0.0</v>
      </c>
      <c r="E11263" s="1">
        <v>0.0</v>
      </c>
      <c r="F11263" s="1">
        <v>8.1</v>
      </c>
      <c r="G11263" s="1">
        <v>100.0</v>
      </c>
      <c r="H11263" s="1">
        <v>-91.9</v>
      </c>
    </row>
    <row r="11264">
      <c r="A11264" s="1" t="s">
        <v>323</v>
      </c>
      <c r="B11264" s="7" t="s">
        <v>330</v>
      </c>
      <c r="C11264" s="1" t="s">
        <v>10818</v>
      </c>
      <c r="D11264" s="8">
        <v>0.0</v>
      </c>
      <c r="E11264" s="1">
        <v>0.0</v>
      </c>
      <c r="F11264" s="1">
        <v>1.0</v>
      </c>
      <c r="G11264" s="1">
        <v>100.0</v>
      </c>
      <c r="H11264" s="1">
        <v>-99.0</v>
      </c>
    </row>
    <row r="11265">
      <c r="A11265" s="1" t="s">
        <v>323</v>
      </c>
      <c r="B11265" s="7" t="s">
        <v>330</v>
      </c>
      <c r="C11265" s="1" t="s">
        <v>10819</v>
      </c>
      <c r="D11265" s="8">
        <v>0.0</v>
      </c>
      <c r="E11265" s="1">
        <v>0.0</v>
      </c>
      <c r="F11265" s="1">
        <v>2.5</v>
      </c>
      <c r="G11265" s="1">
        <v>100.0</v>
      </c>
      <c r="H11265" s="1">
        <v>-97.5</v>
      </c>
    </row>
    <row r="11266">
      <c r="A11266" s="1" t="s">
        <v>323</v>
      </c>
      <c r="B11266" s="7" t="s">
        <v>330</v>
      </c>
      <c r="C11266" s="1" t="s">
        <v>10820</v>
      </c>
      <c r="D11266" s="8">
        <v>0.0</v>
      </c>
      <c r="E11266" s="1">
        <v>0.0</v>
      </c>
      <c r="F11266" s="1">
        <v>3.0</v>
      </c>
      <c r="G11266" s="1">
        <v>100.0</v>
      </c>
      <c r="H11266" s="1">
        <v>-97.0</v>
      </c>
    </row>
    <row r="11267">
      <c r="A11267" s="1" t="s">
        <v>323</v>
      </c>
      <c r="B11267" s="7" t="s">
        <v>330</v>
      </c>
      <c r="C11267" s="1" t="s">
        <v>10821</v>
      </c>
      <c r="D11267" s="8">
        <v>0.0</v>
      </c>
      <c r="E11267" s="1">
        <v>0.0</v>
      </c>
      <c r="F11267" s="1">
        <v>4.0</v>
      </c>
      <c r="G11267" s="1">
        <v>100.0</v>
      </c>
      <c r="H11267" s="1">
        <v>-96.0</v>
      </c>
    </row>
    <row r="11268">
      <c r="A11268" s="1" t="s">
        <v>323</v>
      </c>
      <c r="B11268" s="7" t="s">
        <v>330</v>
      </c>
      <c r="C11268" s="1" t="s">
        <v>10822</v>
      </c>
      <c r="D11268" s="8">
        <v>0.0</v>
      </c>
      <c r="E11268" s="1">
        <v>0.0</v>
      </c>
      <c r="F11268" s="1">
        <v>2.0</v>
      </c>
      <c r="G11268" s="1">
        <v>100.0</v>
      </c>
      <c r="H11268" s="1">
        <v>-98.0</v>
      </c>
    </row>
    <row r="11269">
      <c r="A11269" s="1" t="s">
        <v>323</v>
      </c>
      <c r="B11269" s="7" t="s">
        <v>330</v>
      </c>
      <c r="C11269" s="1" t="s">
        <v>10823</v>
      </c>
      <c r="D11269" s="8">
        <v>0.0</v>
      </c>
      <c r="E11269" s="1">
        <v>0.0</v>
      </c>
      <c r="F11269" s="1">
        <v>1.2</v>
      </c>
      <c r="G11269" s="1">
        <v>100.0</v>
      </c>
      <c r="H11269" s="1">
        <v>-98.8</v>
      </c>
    </row>
    <row r="11270">
      <c r="A11270" s="1" t="s">
        <v>323</v>
      </c>
      <c r="B11270" s="7" t="s">
        <v>330</v>
      </c>
      <c r="C11270" s="1" t="s">
        <v>10824</v>
      </c>
      <c r="D11270" s="8">
        <v>0.0</v>
      </c>
      <c r="E11270" s="1">
        <v>0.0</v>
      </c>
      <c r="F11270" s="1">
        <v>4.4</v>
      </c>
      <c r="G11270" s="1">
        <v>100.0</v>
      </c>
      <c r="H11270" s="1">
        <v>-95.6</v>
      </c>
    </row>
    <row r="11271">
      <c r="A11271" s="1" t="s">
        <v>323</v>
      </c>
      <c r="B11271" s="7" t="s">
        <v>330</v>
      </c>
      <c r="C11271" s="1" t="s">
        <v>10825</v>
      </c>
      <c r="D11271" s="8">
        <v>0.0</v>
      </c>
      <c r="E11271" s="1">
        <v>0.0</v>
      </c>
      <c r="F11271" s="1">
        <v>3.4</v>
      </c>
      <c r="G11271" s="1">
        <v>100.0</v>
      </c>
      <c r="H11271" s="1">
        <v>-96.6</v>
      </c>
    </row>
    <row r="11272">
      <c r="A11272" s="1" t="s">
        <v>323</v>
      </c>
      <c r="B11272" s="7" t="s">
        <v>330</v>
      </c>
      <c r="C11272" s="1" t="s">
        <v>10826</v>
      </c>
      <c r="D11272" s="8">
        <v>0.0</v>
      </c>
      <c r="E11272" s="1">
        <v>0.0</v>
      </c>
      <c r="F11272" s="1">
        <v>4.7</v>
      </c>
      <c r="G11272" s="1">
        <v>100.0</v>
      </c>
      <c r="H11272" s="1">
        <v>-95.3</v>
      </c>
    </row>
    <row r="11273">
      <c r="A11273" s="1" t="s">
        <v>323</v>
      </c>
      <c r="B11273" s="7" t="s">
        <v>330</v>
      </c>
      <c r="C11273" s="1" t="s">
        <v>10827</v>
      </c>
      <c r="D11273" s="8">
        <v>0.0</v>
      </c>
      <c r="E11273" s="1">
        <v>0.0</v>
      </c>
      <c r="F11273" s="1">
        <v>1.0</v>
      </c>
      <c r="G11273" s="1">
        <v>100.0</v>
      </c>
      <c r="H11273" s="1">
        <v>-99.0</v>
      </c>
    </row>
    <row r="11274">
      <c r="A11274" s="1" t="s">
        <v>323</v>
      </c>
      <c r="B11274" s="7" t="s">
        <v>330</v>
      </c>
      <c r="C11274" s="1" t="s">
        <v>10828</v>
      </c>
      <c r="D11274" s="8">
        <v>0.0</v>
      </c>
      <c r="E11274" s="1">
        <v>0.0</v>
      </c>
      <c r="F11274" s="1">
        <v>3.0</v>
      </c>
      <c r="G11274" s="1">
        <v>100.0</v>
      </c>
      <c r="H11274" s="1">
        <v>-97.0</v>
      </c>
    </row>
    <row r="11275">
      <c r="A11275" s="1" t="s">
        <v>323</v>
      </c>
      <c r="B11275" s="7" t="s">
        <v>330</v>
      </c>
      <c r="C11275" s="1" t="s">
        <v>10829</v>
      </c>
      <c r="D11275" s="8">
        <v>0.0</v>
      </c>
      <c r="E11275" s="1">
        <v>0.0</v>
      </c>
      <c r="F11275" s="1">
        <v>3.7</v>
      </c>
      <c r="G11275" s="1">
        <v>100.0</v>
      </c>
      <c r="H11275" s="1">
        <v>-96.3</v>
      </c>
    </row>
    <row r="11276">
      <c r="A11276" s="1" t="s">
        <v>323</v>
      </c>
      <c r="B11276" s="7" t="s">
        <v>330</v>
      </c>
      <c r="C11276" s="1" t="s">
        <v>10830</v>
      </c>
      <c r="D11276" s="8">
        <v>0.0</v>
      </c>
      <c r="E11276" s="1">
        <v>0.0</v>
      </c>
      <c r="F11276" s="1">
        <v>5.0</v>
      </c>
      <c r="G11276" s="1">
        <v>100.0</v>
      </c>
      <c r="H11276" s="1">
        <v>-95.0</v>
      </c>
    </row>
    <row r="11277">
      <c r="A11277" s="1" t="s">
        <v>323</v>
      </c>
      <c r="B11277" s="7" t="s">
        <v>330</v>
      </c>
      <c r="C11277" s="1" t="s">
        <v>10831</v>
      </c>
      <c r="D11277" s="8">
        <v>0.0</v>
      </c>
      <c r="E11277" s="1">
        <v>0.0</v>
      </c>
      <c r="F11277" s="1">
        <v>3.0</v>
      </c>
      <c r="G11277" s="1">
        <v>100.0</v>
      </c>
      <c r="H11277" s="1">
        <v>-97.0</v>
      </c>
    </row>
    <row r="11278">
      <c r="A11278" s="1" t="s">
        <v>323</v>
      </c>
      <c r="B11278" s="7" t="s">
        <v>330</v>
      </c>
      <c r="C11278" s="1" t="s">
        <v>10832</v>
      </c>
      <c r="D11278" s="8">
        <v>0.0</v>
      </c>
      <c r="E11278" s="1">
        <v>0.0</v>
      </c>
      <c r="F11278" s="1">
        <v>2.0</v>
      </c>
      <c r="G11278" s="1">
        <v>100.0</v>
      </c>
      <c r="H11278" s="1">
        <v>-98.0</v>
      </c>
    </row>
    <row r="11279">
      <c r="A11279" s="1" t="s">
        <v>323</v>
      </c>
      <c r="B11279" s="7" t="s">
        <v>330</v>
      </c>
      <c r="C11279" s="1" t="s">
        <v>10833</v>
      </c>
      <c r="D11279" s="8">
        <v>0.0</v>
      </c>
      <c r="E11279" s="1">
        <v>0.0</v>
      </c>
      <c r="F11279" s="1">
        <v>3.0</v>
      </c>
      <c r="G11279" s="1">
        <v>100.0</v>
      </c>
      <c r="H11279" s="1">
        <v>-97.0</v>
      </c>
    </row>
    <row r="11280">
      <c r="A11280" s="1" t="s">
        <v>323</v>
      </c>
      <c r="B11280" s="7" t="s">
        <v>330</v>
      </c>
      <c r="C11280" s="1" t="s">
        <v>10834</v>
      </c>
      <c r="D11280" s="8">
        <v>0.0</v>
      </c>
      <c r="E11280" s="1">
        <v>0.0</v>
      </c>
      <c r="F11280" s="1">
        <v>11.0</v>
      </c>
      <c r="G11280" s="1">
        <v>100.0</v>
      </c>
      <c r="H11280" s="1">
        <v>-89.0</v>
      </c>
    </row>
    <row r="11281">
      <c r="A11281" s="1" t="s">
        <v>323</v>
      </c>
      <c r="B11281" s="7" t="s">
        <v>330</v>
      </c>
      <c r="C11281" s="1" t="s">
        <v>10835</v>
      </c>
      <c r="D11281" s="8">
        <v>0.0</v>
      </c>
      <c r="E11281" s="1">
        <v>0.0</v>
      </c>
      <c r="F11281" s="1">
        <v>11.7</v>
      </c>
      <c r="G11281" s="1">
        <v>100.0</v>
      </c>
      <c r="H11281" s="1">
        <v>-88.3</v>
      </c>
    </row>
    <row r="11282">
      <c r="A11282" s="1" t="s">
        <v>323</v>
      </c>
      <c r="B11282" s="7" t="s">
        <v>330</v>
      </c>
      <c r="C11282" s="1" t="s">
        <v>10836</v>
      </c>
      <c r="D11282" s="8">
        <v>0.0</v>
      </c>
      <c r="E11282" s="1">
        <v>0.0</v>
      </c>
      <c r="F11282" s="1">
        <v>7.0</v>
      </c>
      <c r="G11282" s="1">
        <v>100.0</v>
      </c>
      <c r="H11282" s="1">
        <v>-93.0</v>
      </c>
    </row>
    <row r="11283">
      <c r="A11283" s="1" t="s">
        <v>323</v>
      </c>
      <c r="B11283" s="7" t="s">
        <v>330</v>
      </c>
      <c r="C11283" s="1" t="s">
        <v>10837</v>
      </c>
      <c r="D11283" s="8">
        <v>0.0</v>
      </c>
      <c r="E11283" s="1">
        <v>0.0</v>
      </c>
      <c r="F11283" s="1">
        <v>11.0</v>
      </c>
      <c r="G11283" s="1">
        <v>100.0</v>
      </c>
      <c r="H11283" s="1">
        <v>-89.0</v>
      </c>
    </row>
    <row r="11284">
      <c r="A11284" s="1" t="s">
        <v>323</v>
      </c>
      <c r="B11284" s="7" t="s">
        <v>330</v>
      </c>
      <c r="C11284" s="1" t="s">
        <v>10838</v>
      </c>
      <c r="D11284" s="8">
        <v>0.0</v>
      </c>
      <c r="E11284" s="1">
        <v>0.0</v>
      </c>
      <c r="F11284" s="1">
        <v>2.3</v>
      </c>
      <c r="G11284" s="1">
        <v>100.0</v>
      </c>
      <c r="H11284" s="1">
        <v>-97.7</v>
      </c>
    </row>
    <row r="11285">
      <c r="A11285" s="1" t="s">
        <v>323</v>
      </c>
      <c r="B11285" s="7" t="s">
        <v>330</v>
      </c>
      <c r="C11285" s="1" t="s">
        <v>10839</v>
      </c>
      <c r="D11285" s="8">
        <v>0.0</v>
      </c>
      <c r="E11285" s="1">
        <v>0.0</v>
      </c>
      <c r="F11285" s="1">
        <v>11.3</v>
      </c>
      <c r="G11285" s="1">
        <v>100.0</v>
      </c>
      <c r="H11285" s="1">
        <v>-88.7</v>
      </c>
    </row>
    <row r="11286">
      <c r="A11286" s="1" t="s">
        <v>323</v>
      </c>
      <c r="B11286" s="7" t="s">
        <v>330</v>
      </c>
      <c r="C11286" s="1" t="s">
        <v>10840</v>
      </c>
      <c r="D11286" s="8">
        <v>0.0</v>
      </c>
      <c r="E11286" s="1">
        <v>0.0</v>
      </c>
      <c r="F11286" s="1">
        <v>12.0</v>
      </c>
      <c r="G11286" s="1">
        <v>100.0</v>
      </c>
      <c r="H11286" s="1">
        <v>-88.0</v>
      </c>
    </row>
    <row r="11287">
      <c r="A11287" s="1" t="s">
        <v>323</v>
      </c>
      <c r="B11287" s="7" t="s">
        <v>330</v>
      </c>
      <c r="C11287" s="1" t="s">
        <v>10841</v>
      </c>
      <c r="D11287" s="8">
        <v>0.0</v>
      </c>
      <c r="E11287" s="1">
        <v>0.0</v>
      </c>
      <c r="F11287" s="1">
        <v>2.0</v>
      </c>
      <c r="G11287" s="1">
        <v>100.0</v>
      </c>
      <c r="H11287" s="1">
        <v>-98.0</v>
      </c>
    </row>
    <row r="11288">
      <c r="A11288" s="1" t="s">
        <v>323</v>
      </c>
      <c r="B11288" s="7" t="s">
        <v>330</v>
      </c>
      <c r="C11288" s="1" t="s">
        <v>10842</v>
      </c>
      <c r="D11288" s="8">
        <v>0.0</v>
      </c>
      <c r="E11288" s="1">
        <v>0.0</v>
      </c>
      <c r="F11288" s="1">
        <v>1.0</v>
      </c>
      <c r="G11288" s="1">
        <v>100.0</v>
      </c>
      <c r="H11288" s="1">
        <v>-99.0</v>
      </c>
    </row>
    <row r="11289">
      <c r="A11289" s="1" t="s">
        <v>323</v>
      </c>
      <c r="B11289" s="7" t="s">
        <v>330</v>
      </c>
      <c r="C11289" s="1" t="s">
        <v>10843</v>
      </c>
      <c r="D11289" s="8">
        <v>0.0</v>
      </c>
      <c r="E11289" s="1">
        <v>0.0</v>
      </c>
      <c r="F11289" s="1">
        <v>7.4</v>
      </c>
      <c r="G11289" s="1">
        <v>100.0</v>
      </c>
      <c r="H11289" s="1">
        <v>-92.6</v>
      </c>
    </row>
    <row r="11290">
      <c r="A11290" s="1" t="s">
        <v>323</v>
      </c>
      <c r="B11290" s="7" t="s">
        <v>330</v>
      </c>
      <c r="C11290" s="1" t="s">
        <v>10844</v>
      </c>
      <c r="D11290" s="8">
        <v>0.0</v>
      </c>
      <c r="E11290" s="1">
        <v>0.0</v>
      </c>
      <c r="F11290" s="1">
        <v>3.0</v>
      </c>
      <c r="G11290" s="1">
        <v>100.0</v>
      </c>
      <c r="H11290" s="1">
        <v>-97.0</v>
      </c>
    </row>
    <row r="11291">
      <c r="A11291" s="1" t="s">
        <v>323</v>
      </c>
      <c r="B11291" s="7" t="s">
        <v>330</v>
      </c>
      <c r="C11291" s="1" t="s">
        <v>10845</v>
      </c>
      <c r="D11291" s="8">
        <v>0.0</v>
      </c>
      <c r="E11291" s="1">
        <v>0.0</v>
      </c>
      <c r="F11291" s="1">
        <v>4.6</v>
      </c>
      <c r="G11291" s="1">
        <v>100.0</v>
      </c>
      <c r="H11291" s="1">
        <v>-95.4</v>
      </c>
    </row>
    <row r="11292">
      <c r="A11292" s="1" t="s">
        <v>323</v>
      </c>
      <c r="B11292" s="7" t="s">
        <v>330</v>
      </c>
      <c r="C11292" s="1" t="s">
        <v>10846</v>
      </c>
      <c r="D11292" s="8">
        <v>0.0</v>
      </c>
      <c r="E11292" s="1">
        <v>0.0</v>
      </c>
      <c r="F11292" s="1">
        <v>4.0</v>
      </c>
      <c r="G11292" s="1">
        <v>100.0</v>
      </c>
      <c r="H11292" s="1">
        <v>-96.0</v>
      </c>
    </row>
    <row r="11293">
      <c r="A11293" s="1" t="s">
        <v>323</v>
      </c>
      <c r="B11293" s="7" t="s">
        <v>330</v>
      </c>
      <c r="C11293" s="1" t="s">
        <v>10847</v>
      </c>
      <c r="D11293" s="8">
        <v>0.0</v>
      </c>
      <c r="E11293" s="1">
        <v>0.0</v>
      </c>
      <c r="F11293" s="1">
        <v>1.0</v>
      </c>
      <c r="G11293" s="1">
        <v>100.0</v>
      </c>
      <c r="H11293" s="1">
        <v>-99.0</v>
      </c>
    </row>
    <row r="11294">
      <c r="A11294" s="1" t="s">
        <v>323</v>
      </c>
      <c r="B11294" s="7" t="s">
        <v>330</v>
      </c>
      <c r="C11294" s="1" t="s">
        <v>10848</v>
      </c>
      <c r="D11294" s="8">
        <v>0.0</v>
      </c>
      <c r="E11294" s="1">
        <v>0.0</v>
      </c>
      <c r="F11294" s="1">
        <v>1.2</v>
      </c>
      <c r="G11294" s="1">
        <v>100.0</v>
      </c>
      <c r="H11294" s="1">
        <v>-98.8</v>
      </c>
    </row>
    <row r="11295">
      <c r="A11295" s="1" t="s">
        <v>323</v>
      </c>
      <c r="B11295" s="7" t="s">
        <v>330</v>
      </c>
      <c r="C11295" s="1" t="s">
        <v>10849</v>
      </c>
      <c r="D11295" s="8">
        <v>0.0</v>
      </c>
      <c r="E11295" s="1">
        <v>0.0</v>
      </c>
      <c r="F11295" s="1">
        <v>1.0</v>
      </c>
      <c r="G11295" s="1">
        <v>100.0</v>
      </c>
      <c r="H11295" s="1">
        <v>-99.0</v>
      </c>
    </row>
    <row r="11296">
      <c r="A11296" s="1" t="s">
        <v>323</v>
      </c>
      <c r="B11296" s="7" t="s">
        <v>330</v>
      </c>
      <c r="C11296" s="1" t="s">
        <v>10850</v>
      </c>
      <c r="D11296" s="8">
        <v>0.0</v>
      </c>
      <c r="E11296" s="1">
        <v>0.0</v>
      </c>
      <c r="F11296" s="1">
        <v>2.0</v>
      </c>
      <c r="G11296" s="1">
        <v>100.0</v>
      </c>
      <c r="H11296" s="1">
        <v>-98.0</v>
      </c>
    </row>
    <row r="11297">
      <c r="A11297" s="1" t="s">
        <v>323</v>
      </c>
      <c r="B11297" s="7" t="s">
        <v>330</v>
      </c>
      <c r="C11297" s="1" t="s">
        <v>10851</v>
      </c>
      <c r="D11297" s="8">
        <v>0.0</v>
      </c>
      <c r="E11297" s="1">
        <v>0.0</v>
      </c>
      <c r="F11297" s="1">
        <v>2.7</v>
      </c>
      <c r="G11297" s="1">
        <v>100.0</v>
      </c>
      <c r="H11297" s="1">
        <v>-97.3</v>
      </c>
    </row>
    <row r="11298">
      <c r="A11298" s="1" t="s">
        <v>323</v>
      </c>
      <c r="B11298" s="7" t="s">
        <v>330</v>
      </c>
      <c r="C11298" s="1" t="s">
        <v>10852</v>
      </c>
      <c r="D11298" s="8">
        <v>0.0</v>
      </c>
      <c r="E11298" s="1">
        <v>0.0</v>
      </c>
      <c r="F11298" s="1">
        <v>2.0</v>
      </c>
      <c r="G11298" s="1">
        <v>100.0</v>
      </c>
      <c r="H11298" s="1">
        <v>-98.0</v>
      </c>
    </row>
    <row r="11299">
      <c r="A11299" s="1" t="s">
        <v>323</v>
      </c>
      <c r="B11299" s="7" t="s">
        <v>330</v>
      </c>
      <c r="C11299" s="1" t="s">
        <v>10853</v>
      </c>
      <c r="D11299" s="8">
        <v>0.0</v>
      </c>
      <c r="E11299" s="1">
        <v>0.0</v>
      </c>
      <c r="F11299" s="1">
        <v>1.0</v>
      </c>
      <c r="G11299" s="1">
        <v>100.0</v>
      </c>
      <c r="H11299" s="1">
        <v>-99.0</v>
      </c>
    </row>
    <row r="11300">
      <c r="A11300" s="1" t="s">
        <v>323</v>
      </c>
      <c r="B11300" s="7" t="s">
        <v>330</v>
      </c>
      <c r="C11300" s="1" t="s">
        <v>10854</v>
      </c>
      <c r="D11300" s="8">
        <v>0.0</v>
      </c>
      <c r="E11300" s="1">
        <v>0.0</v>
      </c>
      <c r="F11300" s="1">
        <v>9.0</v>
      </c>
      <c r="G11300" s="1">
        <v>10.0</v>
      </c>
      <c r="H11300" s="1">
        <v>-1.0</v>
      </c>
    </row>
    <row r="11301">
      <c r="A11301" s="1" t="s">
        <v>323</v>
      </c>
      <c r="B11301" s="7" t="s">
        <v>330</v>
      </c>
      <c r="C11301" s="1" t="s">
        <v>10855</v>
      </c>
      <c r="D11301" s="8">
        <v>0.0</v>
      </c>
      <c r="E11301" s="1">
        <v>0.0</v>
      </c>
      <c r="F11301" s="1">
        <v>3.2</v>
      </c>
      <c r="G11301" s="1">
        <v>100.0</v>
      </c>
      <c r="H11301" s="1">
        <v>-96.8</v>
      </c>
    </row>
    <row r="11302">
      <c r="A11302" s="1" t="s">
        <v>323</v>
      </c>
      <c r="B11302" s="7" t="s">
        <v>330</v>
      </c>
      <c r="C11302" s="1" t="s">
        <v>10856</v>
      </c>
      <c r="D11302" s="8">
        <v>0.0</v>
      </c>
      <c r="E11302" s="1">
        <v>0.0</v>
      </c>
      <c r="F11302" s="1">
        <v>2.0</v>
      </c>
      <c r="G11302" s="1">
        <v>100.0</v>
      </c>
      <c r="H11302" s="1">
        <v>-98.0</v>
      </c>
    </row>
    <row r="11303">
      <c r="A11303" s="1" t="s">
        <v>323</v>
      </c>
      <c r="B11303" s="7" t="s">
        <v>330</v>
      </c>
      <c r="C11303" s="1" t="s">
        <v>10857</v>
      </c>
      <c r="D11303" s="8">
        <v>0.0</v>
      </c>
      <c r="E11303" s="1">
        <v>0.0</v>
      </c>
      <c r="F11303" s="1">
        <v>4.0</v>
      </c>
      <c r="G11303" s="1">
        <v>100.0</v>
      </c>
      <c r="H11303" s="1">
        <v>-96.0</v>
      </c>
    </row>
    <row r="11304">
      <c r="A11304" s="1" t="s">
        <v>323</v>
      </c>
      <c r="B11304" s="7" t="s">
        <v>330</v>
      </c>
      <c r="C11304" s="1" t="s">
        <v>10858</v>
      </c>
      <c r="D11304" s="8">
        <v>0.0</v>
      </c>
      <c r="E11304" s="1">
        <v>0.0</v>
      </c>
      <c r="F11304" s="1">
        <v>1.0</v>
      </c>
      <c r="G11304" s="1">
        <v>100.0</v>
      </c>
      <c r="H11304" s="1">
        <v>-99.0</v>
      </c>
    </row>
    <row r="11305">
      <c r="A11305" s="1" t="s">
        <v>323</v>
      </c>
      <c r="B11305" s="7" t="s">
        <v>330</v>
      </c>
      <c r="C11305" s="1" t="s">
        <v>10859</v>
      </c>
      <c r="D11305" s="8">
        <v>0.0</v>
      </c>
      <c r="E11305" s="1">
        <v>0.0</v>
      </c>
      <c r="F11305" s="1">
        <v>1.0</v>
      </c>
      <c r="G11305" s="1">
        <v>100.0</v>
      </c>
      <c r="H11305" s="1">
        <v>-99.0</v>
      </c>
    </row>
    <row r="11306">
      <c r="A11306" s="1" t="s">
        <v>323</v>
      </c>
      <c r="B11306" s="7" t="s">
        <v>330</v>
      </c>
      <c r="C11306" s="1" t="s">
        <v>10860</v>
      </c>
      <c r="D11306" s="8">
        <v>0.0</v>
      </c>
      <c r="E11306" s="1">
        <v>0.0</v>
      </c>
      <c r="F11306" s="1">
        <v>9.0</v>
      </c>
      <c r="G11306" s="1">
        <v>100.0</v>
      </c>
      <c r="H11306" s="1">
        <v>-91.0</v>
      </c>
    </row>
    <row r="11307">
      <c r="A11307" s="1" t="s">
        <v>323</v>
      </c>
      <c r="B11307" s="7" t="s">
        <v>330</v>
      </c>
      <c r="C11307" s="1" t="s">
        <v>10861</v>
      </c>
      <c r="D11307" s="8">
        <v>0.0</v>
      </c>
      <c r="E11307" s="1">
        <v>0.0</v>
      </c>
      <c r="F11307" s="1">
        <v>11.1</v>
      </c>
      <c r="G11307" s="1">
        <v>100.0</v>
      </c>
      <c r="H11307" s="1">
        <v>-88.9</v>
      </c>
    </row>
    <row r="11308">
      <c r="A11308" s="1" t="s">
        <v>323</v>
      </c>
      <c r="B11308" s="7" t="s">
        <v>330</v>
      </c>
      <c r="C11308" s="1" t="s">
        <v>10862</v>
      </c>
      <c r="D11308" s="8">
        <v>0.0</v>
      </c>
      <c r="E11308" s="1">
        <v>0.0</v>
      </c>
      <c r="F11308" s="1">
        <v>10.8</v>
      </c>
      <c r="G11308" s="1">
        <v>100.0</v>
      </c>
      <c r="H11308" s="1">
        <v>-89.2</v>
      </c>
    </row>
    <row r="11309">
      <c r="A11309" s="1" t="s">
        <v>323</v>
      </c>
      <c r="B11309" s="7" t="s">
        <v>330</v>
      </c>
      <c r="C11309" s="1" t="s">
        <v>10863</v>
      </c>
      <c r="D11309" s="8">
        <v>0.0</v>
      </c>
      <c r="E11309" s="1">
        <v>0.0</v>
      </c>
      <c r="F11309" s="1">
        <v>8.7</v>
      </c>
      <c r="G11309" s="1">
        <v>100.0</v>
      </c>
      <c r="H11309" s="1">
        <v>-91.3</v>
      </c>
    </row>
    <row r="11310">
      <c r="A11310" s="1" t="s">
        <v>323</v>
      </c>
      <c r="B11310" s="7" t="s">
        <v>330</v>
      </c>
      <c r="C11310" s="1" t="s">
        <v>10864</v>
      </c>
      <c r="D11310" s="8">
        <v>0.0</v>
      </c>
      <c r="E11310" s="1">
        <v>0.0</v>
      </c>
      <c r="F11310" s="1">
        <v>10.9</v>
      </c>
      <c r="G11310" s="1">
        <v>100.0</v>
      </c>
      <c r="H11310" s="1">
        <v>-89.1</v>
      </c>
    </row>
    <row r="11311">
      <c r="A11311" s="1" t="s">
        <v>323</v>
      </c>
      <c r="B11311" s="7" t="s">
        <v>330</v>
      </c>
      <c r="C11311" s="1" t="s">
        <v>10865</v>
      </c>
      <c r="D11311" s="8">
        <v>0.0</v>
      </c>
      <c r="E11311" s="1">
        <v>0.0</v>
      </c>
      <c r="F11311" s="1">
        <v>1.0</v>
      </c>
      <c r="G11311" s="1">
        <v>100.0</v>
      </c>
      <c r="H11311" s="1">
        <v>-99.0</v>
      </c>
    </row>
    <row r="11312">
      <c r="A11312" s="1" t="s">
        <v>323</v>
      </c>
      <c r="B11312" s="7" t="s">
        <v>330</v>
      </c>
      <c r="C11312" s="1" t="s">
        <v>10866</v>
      </c>
      <c r="D11312" s="8">
        <v>0.0</v>
      </c>
      <c r="E11312" s="1">
        <v>0.0</v>
      </c>
      <c r="F11312" s="1">
        <v>13.0</v>
      </c>
      <c r="G11312" s="1">
        <v>100.0</v>
      </c>
      <c r="H11312" s="1">
        <v>-87.0</v>
      </c>
    </row>
    <row r="11313">
      <c r="A11313" s="1" t="s">
        <v>323</v>
      </c>
      <c r="B11313" s="7" t="s">
        <v>330</v>
      </c>
      <c r="C11313" s="1" t="s">
        <v>10867</v>
      </c>
      <c r="D11313" s="8">
        <v>0.0</v>
      </c>
      <c r="E11313" s="1">
        <v>0.0</v>
      </c>
      <c r="F11313" s="1">
        <v>10.0</v>
      </c>
      <c r="G11313" s="1">
        <v>100.0</v>
      </c>
      <c r="H11313" s="1">
        <v>-90.0</v>
      </c>
    </row>
    <row r="11314">
      <c r="A11314" s="1" t="s">
        <v>323</v>
      </c>
      <c r="B11314" s="7" t="s">
        <v>330</v>
      </c>
      <c r="C11314" s="1" t="s">
        <v>10868</v>
      </c>
      <c r="D11314" s="8">
        <v>0.0</v>
      </c>
      <c r="E11314" s="1">
        <v>0.0</v>
      </c>
      <c r="F11314" s="1">
        <v>7.3</v>
      </c>
      <c r="G11314" s="1">
        <v>100.0</v>
      </c>
      <c r="H11314" s="1">
        <v>-92.7</v>
      </c>
    </row>
    <row r="11315">
      <c r="A11315" s="1" t="s">
        <v>323</v>
      </c>
      <c r="B11315" s="7" t="s">
        <v>330</v>
      </c>
      <c r="C11315" s="1" t="s">
        <v>10869</v>
      </c>
      <c r="D11315" s="8">
        <v>0.0</v>
      </c>
      <c r="E11315" s="1">
        <v>0.0</v>
      </c>
      <c r="F11315" s="1">
        <v>7.0</v>
      </c>
      <c r="G11315" s="1">
        <v>8.3</v>
      </c>
      <c r="H11315" s="1">
        <v>-1.3</v>
      </c>
    </row>
    <row r="11316">
      <c r="A11316" s="1" t="s">
        <v>323</v>
      </c>
      <c r="B11316" s="7" t="s">
        <v>330</v>
      </c>
      <c r="C11316" s="1" t="s">
        <v>10870</v>
      </c>
      <c r="D11316" s="8">
        <v>0.0</v>
      </c>
      <c r="E11316" s="1">
        <v>0.0</v>
      </c>
      <c r="F11316" s="1">
        <v>10.0</v>
      </c>
      <c r="G11316" s="1">
        <v>100.0</v>
      </c>
      <c r="H11316" s="1">
        <v>-90.0</v>
      </c>
    </row>
    <row r="11317">
      <c r="A11317" s="1" t="s">
        <v>323</v>
      </c>
      <c r="B11317" s="7" t="s">
        <v>330</v>
      </c>
      <c r="C11317" s="1" t="s">
        <v>10871</v>
      </c>
      <c r="D11317" s="8">
        <v>0.0</v>
      </c>
      <c r="E11317" s="1">
        <v>0.0</v>
      </c>
      <c r="F11317" s="1">
        <v>9.1</v>
      </c>
      <c r="G11317" s="1">
        <v>100.0</v>
      </c>
      <c r="H11317" s="1">
        <v>-90.9</v>
      </c>
    </row>
    <row r="11318">
      <c r="A11318" s="1" t="s">
        <v>323</v>
      </c>
      <c r="B11318" s="7" t="s">
        <v>330</v>
      </c>
      <c r="C11318" s="1" t="s">
        <v>10872</v>
      </c>
      <c r="D11318" s="8">
        <v>0.0</v>
      </c>
      <c r="E11318" s="1">
        <v>0.0</v>
      </c>
      <c r="F11318" s="1">
        <v>10.8</v>
      </c>
      <c r="G11318" s="1">
        <v>100.0</v>
      </c>
      <c r="H11318" s="1">
        <v>-89.3</v>
      </c>
    </row>
    <row r="11319">
      <c r="A11319" s="1" t="s">
        <v>323</v>
      </c>
      <c r="B11319" s="7" t="s">
        <v>330</v>
      </c>
      <c r="C11319" s="1" t="s">
        <v>10873</v>
      </c>
      <c r="D11319" s="8">
        <v>0.0</v>
      </c>
      <c r="E11319" s="1">
        <v>0.0</v>
      </c>
      <c r="F11319" s="1">
        <v>7.0</v>
      </c>
      <c r="G11319" s="1">
        <v>100.0</v>
      </c>
      <c r="H11319" s="1">
        <v>-93.0</v>
      </c>
    </row>
    <row r="11320">
      <c r="A11320" s="1" t="s">
        <v>323</v>
      </c>
      <c r="B11320" s="7" t="s">
        <v>330</v>
      </c>
      <c r="C11320" s="1" t="s">
        <v>10874</v>
      </c>
      <c r="D11320" s="8">
        <v>0.0</v>
      </c>
      <c r="E11320" s="1">
        <v>1.0</v>
      </c>
      <c r="F11320" s="1">
        <v>9.7</v>
      </c>
      <c r="G11320" s="1">
        <v>10.7</v>
      </c>
      <c r="H11320" s="1">
        <v>-1.0</v>
      </c>
    </row>
    <row r="11321">
      <c r="A11321" s="1" t="s">
        <v>323</v>
      </c>
      <c r="B11321" s="7" t="s">
        <v>330</v>
      </c>
      <c r="C11321" s="1" t="s">
        <v>10875</v>
      </c>
      <c r="D11321" s="8">
        <v>0.0</v>
      </c>
      <c r="E11321" s="1">
        <v>1.0</v>
      </c>
      <c r="F11321" s="1">
        <v>9.5</v>
      </c>
      <c r="G11321" s="1">
        <v>7.0</v>
      </c>
      <c r="H11321" s="1">
        <v>2.5</v>
      </c>
    </row>
    <row r="11322">
      <c r="A11322" s="1" t="s">
        <v>323</v>
      </c>
      <c r="B11322" s="7" t="s">
        <v>330</v>
      </c>
      <c r="C11322" s="1" t="s">
        <v>10876</v>
      </c>
      <c r="D11322" s="8">
        <v>0.0</v>
      </c>
      <c r="E11322" s="1">
        <v>0.0</v>
      </c>
      <c r="F11322" s="1">
        <v>5.0</v>
      </c>
      <c r="G11322" s="1">
        <v>100.0</v>
      </c>
      <c r="H11322" s="1">
        <v>-95.0</v>
      </c>
    </row>
    <row r="11323">
      <c r="A11323" s="1" t="s">
        <v>323</v>
      </c>
      <c r="B11323" s="7" t="s">
        <v>330</v>
      </c>
      <c r="C11323" s="1" t="s">
        <v>10877</v>
      </c>
      <c r="D11323" s="8">
        <v>0.0</v>
      </c>
      <c r="E11323" s="1">
        <v>0.0</v>
      </c>
      <c r="F11323" s="1">
        <v>10.0</v>
      </c>
      <c r="G11323" s="1">
        <v>100.0</v>
      </c>
      <c r="H11323" s="1">
        <v>-90.0</v>
      </c>
    </row>
    <row r="11324">
      <c r="A11324" s="1" t="s">
        <v>323</v>
      </c>
      <c r="B11324" s="7" t="s">
        <v>330</v>
      </c>
      <c r="C11324" s="1" t="s">
        <v>10878</v>
      </c>
      <c r="D11324" s="8">
        <v>0.0</v>
      </c>
      <c r="E11324" s="1">
        <v>0.0</v>
      </c>
      <c r="F11324" s="1">
        <v>8.7</v>
      </c>
      <c r="G11324" s="1">
        <v>100.0</v>
      </c>
      <c r="H11324" s="1">
        <v>-91.3</v>
      </c>
    </row>
    <row r="11325">
      <c r="A11325" s="1" t="s">
        <v>323</v>
      </c>
      <c r="B11325" s="7" t="s">
        <v>330</v>
      </c>
      <c r="C11325" s="1" t="s">
        <v>10879</v>
      </c>
      <c r="D11325" s="8">
        <v>0.0</v>
      </c>
      <c r="E11325" s="1">
        <v>0.0</v>
      </c>
      <c r="F11325" s="1">
        <v>12.0</v>
      </c>
      <c r="G11325" s="1">
        <v>100.0</v>
      </c>
      <c r="H11325" s="1">
        <v>-88.0</v>
      </c>
    </row>
    <row r="11326">
      <c r="A11326" s="1" t="s">
        <v>323</v>
      </c>
      <c r="B11326" s="7" t="s">
        <v>330</v>
      </c>
      <c r="C11326" s="1" t="s">
        <v>10880</v>
      </c>
      <c r="D11326" s="8">
        <v>0.0</v>
      </c>
      <c r="E11326" s="1">
        <v>0.0</v>
      </c>
      <c r="F11326" s="1">
        <v>12.0</v>
      </c>
      <c r="G11326" s="1">
        <v>100.0</v>
      </c>
      <c r="H11326" s="1">
        <v>-88.0</v>
      </c>
    </row>
    <row r="11327">
      <c r="A11327" s="1" t="s">
        <v>323</v>
      </c>
      <c r="B11327" s="7" t="s">
        <v>330</v>
      </c>
      <c r="C11327" s="1" t="s">
        <v>10881</v>
      </c>
      <c r="D11327" s="8">
        <v>0.0</v>
      </c>
      <c r="E11327" s="1">
        <v>0.0</v>
      </c>
      <c r="F11327" s="1">
        <v>9.2</v>
      </c>
      <c r="G11327" s="1">
        <v>100.0</v>
      </c>
      <c r="H11327" s="1">
        <v>-90.8</v>
      </c>
    </row>
    <row r="11328">
      <c r="A11328" s="1" t="s">
        <v>323</v>
      </c>
      <c r="B11328" s="7" t="s">
        <v>330</v>
      </c>
      <c r="C11328" s="1" t="s">
        <v>10882</v>
      </c>
      <c r="D11328" s="8">
        <v>0.0</v>
      </c>
      <c r="E11328" s="1">
        <v>2.0</v>
      </c>
      <c r="F11328" s="1">
        <v>12.0</v>
      </c>
      <c r="G11328" s="1">
        <v>9.7</v>
      </c>
      <c r="H11328" s="1">
        <v>2.3</v>
      </c>
    </row>
    <row r="11329">
      <c r="A11329" s="1" t="s">
        <v>323</v>
      </c>
      <c r="B11329" s="7" t="s">
        <v>330</v>
      </c>
      <c r="C11329" s="1" t="s">
        <v>10883</v>
      </c>
      <c r="D11329" s="8">
        <v>0.0</v>
      </c>
      <c r="E11329" s="1">
        <v>0.0</v>
      </c>
      <c r="F11329" s="1">
        <v>19.0</v>
      </c>
      <c r="G11329" s="1">
        <v>100.0</v>
      </c>
      <c r="H11329" s="1">
        <v>-81.0</v>
      </c>
    </row>
    <row r="11330">
      <c r="A11330" s="1" t="s">
        <v>323</v>
      </c>
      <c r="B11330" s="7" t="s">
        <v>330</v>
      </c>
      <c r="C11330" s="1" t="s">
        <v>10884</v>
      </c>
      <c r="D11330" s="8">
        <v>0.0</v>
      </c>
      <c r="E11330" s="1">
        <v>0.0</v>
      </c>
      <c r="F11330" s="1">
        <v>11.0</v>
      </c>
      <c r="G11330" s="1">
        <v>100.0</v>
      </c>
      <c r="H11330" s="1">
        <v>-89.0</v>
      </c>
    </row>
    <row r="11331">
      <c r="A11331" s="1" t="s">
        <v>323</v>
      </c>
      <c r="B11331" s="7" t="s">
        <v>330</v>
      </c>
      <c r="C11331" s="1" t="s">
        <v>10885</v>
      </c>
      <c r="D11331" s="8">
        <v>0.0</v>
      </c>
      <c r="E11331" s="1">
        <v>0.0</v>
      </c>
      <c r="F11331" s="1">
        <v>1.0</v>
      </c>
      <c r="G11331" s="1">
        <v>100.0</v>
      </c>
      <c r="H11331" s="1">
        <v>-99.0</v>
      </c>
    </row>
    <row r="11332">
      <c r="A11332" s="1" t="s">
        <v>323</v>
      </c>
      <c r="B11332" s="7" t="s">
        <v>330</v>
      </c>
      <c r="C11332" s="1" t="s">
        <v>10886</v>
      </c>
      <c r="D11332" s="8">
        <v>0.0</v>
      </c>
      <c r="E11332" s="1">
        <v>0.0</v>
      </c>
      <c r="F11332" s="1">
        <v>7.7</v>
      </c>
      <c r="G11332" s="1">
        <v>100.0</v>
      </c>
      <c r="H11332" s="1">
        <v>-92.3</v>
      </c>
    </row>
    <row r="11333">
      <c r="A11333" s="1" t="s">
        <v>323</v>
      </c>
      <c r="B11333" s="7" t="s">
        <v>330</v>
      </c>
      <c r="C11333" s="1" t="s">
        <v>10887</v>
      </c>
      <c r="D11333" s="8">
        <v>0.0</v>
      </c>
      <c r="E11333" s="1">
        <v>0.0</v>
      </c>
      <c r="F11333" s="1">
        <v>8.2</v>
      </c>
      <c r="G11333" s="1">
        <v>9.3</v>
      </c>
      <c r="H11333" s="1">
        <v>-1.2</v>
      </c>
    </row>
    <row r="11334">
      <c r="A11334" s="1" t="s">
        <v>323</v>
      </c>
      <c r="B11334" s="7" t="s">
        <v>330</v>
      </c>
      <c r="C11334" s="1" t="s">
        <v>10888</v>
      </c>
      <c r="D11334" s="8">
        <v>0.0</v>
      </c>
      <c r="E11334" s="1">
        <v>0.0</v>
      </c>
      <c r="F11334" s="1">
        <v>3.0</v>
      </c>
      <c r="G11334" s="1">
        <v>100.0</v>
      </c>
      <c r="H11334" s="1">
        <v>-97.0</v>
      </c>
    </row>
    <row r="11335">
      <c r="A11335" s="1" t="s">
        <v>323</v>
      </c>
      <c r="B11335" s="7" t="s">
        <v>330</v>
      </c>
      <c r="C11335" s="1" t="s">
        <v>10889</v>
      </c>
      <c r="D11335" s="8">
        <v>0.0</v>
      </c>
      <c r="E11335" s="1">
        <v>0.0</v>
      </c>
      <c r="F11335" s="1">
        <v>3.0</v>
      </c>
      <c r="G11335" s="1">
        <v>100.0</v>
      </c>
      <c r="H11335" s="1">
        <v>-97.0</v>
      </c>
    </row>
    <row r="11336">
      <c r="A11336" s="1" t="s">
        <v>323</v>
      </c>
      <c r="B11336" s="7" t="s">
        <v>330</v>
      </c>
      <c r="C11336" s="1" t="s">
        <v>10890</v>
      </c>
      <c r="D11336" s="8">
        <v>0.0</v>
      </c>
      <c r="E11336" s="1">
        <v>0.0</v>
      </c>
      <c r="F11336" s="1">
        <v>2.0</v>
      </c>
      <c r="G11336" s="1">
        <v>100.0</v>
      </c>
      <c r="H11336" s="1">
        <v>-98.0</v>
      </c>
    </row>
    <row r="11337">
      <c r="A11337" s="1" t="s">
        <v>323</v>
      </c>
      <c r="B11337" s="7" t="s">
        <v>330</v>
      </c>
      <c r="C11337" s="1" t="s">
        <v>10891</v>
      </c>
      <c r="D11337" s="8">
        <v>0.0</v>
      </c>
      <c r="E11337" s="1">
        <v>0.0</v>
      </c>
      <c r="F11337" s="1">
        <v>8.0</v>
      </c>
      <c r="G11337" s="1">
        <v>100.0</v>
      </c>
      <c r="H11337" s="1">
        <v>-92.0</v>
      </c>
    </row>
    <row r="11338">
      <c r="A11338" s="1" t="s">
        <v>323</v>
      </c>
      <c r="B11338" s="7" t="s">
        <v>330</v>
      </c>
      <c r="C11338" s="1" t="s">
        <v>10892</v>
      </c>
      <c r="D11338" s="8">
        <v>0.0</v>
      </c>
      <c r="E11338" s="1">
        <v>0.0</v>
      </c>
      <c r="F11338" s="1">
        <v>3.0</v>
      </c>
      <c r="G11338" s="1">
        <v>6.0</v>
      </c>
      <c r="H11338" s="1">
        <v>-3.0</v>
      </c>
    </row>
    <row r="11339">
      <c r="A11339" s="1" t="s">
        <v>323</v>
      </c>
      <c r="B11339" s="7" t="s">
        <v>330</v>
      </c>
      <c r="C11339" s="1" t="s">
        <v>10893</v>
      </c>
      <c r="D11339" s="8">
        <v>0.0</v>
      </c>
      <c r="E11339" s="1">
        <v>0.0</v>
      </c>
      <c r="F11339" s="1">
        <v>8.8</v>
      </c>
      <c r="G11339" s="1">
        <v>100.0</v>
      </c>
      <c r="H11339" s="1">
        <v>-91.2</v>
      </c>
    </row>
    <row r="11340">
      <c r="A11340" s="1" t="s">
        <v>323</v>
      </c>
      <c r="B11340" s="7" t="s">
        <v>330</v>
      </c>
      <c r="C11340" s="1" t="s">
        <v>10894</v>
      </c>
      <c r="D11340" s="8">
        <v>0.0</v>
      </c>
      <c r="E11340" s="1">
        <v>0.0</v>
      </c>
      <c r="F11340" s="1">
        <v>7.6</v>
      </c>
      <c r="G11340" s="1">
        <v>100.0</v>
      </c>
      <c r="H11340" s="1">
        <v>-92.4</v>
      </c>
    </row>
    <row r="11341">
      <c r="A11341" s="1" t="s">
        <v>323</v>
      </c>
      <c r="B11341" s="7" t="s">
        <v>330</v>
      </c>
      <c r="C11341" s="1" t="s">
        <v>10895</v>
      </c>
      <c r="D11341" s="8">
        <v>0.0</v>
      </c>
      <c r="E11341" s="1">
        <v>0.0</v>
      </c>
      <c r="F11341" s="1">
        <v>9.0</v>
      </c>
      <c r="G11341" s="1">
        <v>100.0</v>
      </c>
      <c r="H11341" s="1">
        <v>-91.0</v>
      </c>
    </row>
    <row r="11342">
      <c r="A11342" s="1" t="s">
        <v>323</v>
      </c>
      <c r="B11342" s="7" t="s">
        <v>330</v>
      </c>
      <c r="C11342" s="1" t="s">
        <v>10896</v>
      </c>
      <c r="D11342" s="8">
        <v>0.0</v>
      </c>
      <c r="E11342" s="1">
        <v>0.0</v>
      </c>
      <c r="F11342" s="1">
        <v>6.9</v>
      </c>
      <c r="G11342" s="1">
        <v>100.0</v>
      </c>
      <c r="H11342" s="1">
        <v>-93.1</v>
      </c>
    </row>
    <row r="11343">
      <c r="A11343" s="1" t="s">
        <v>323</v>
      </c>
      <c r="B11343" s="7" t="s">
        <v>330</v>
      </c>
      <c r="C11343" s="1" t="s">
        <v>10897</v>
      </c>
      <c r="D11343" s="8">
        <v>0.0</v>
      </c>
      <c r="E11343" s="1">
        <v>0.0</v>
      </c>
      <c r="F11343" s="1">
        <v>8.1</v>
      </c>
      <c r="G11343" s="1">
        <v>100.0</v>
      </c>
      <c r="H11343" s="1">
        <v>-91.9</v>
      </c>
    </row>
    <row r="11344">
      <c r="A11344" s="1" t="s">
        <v>323</v>
      </c>
      <c r="B11344" s="7" t="s">
        <v>330</v>
      </c>
      <c r="C11344" s="1" t="s">
        <v>10898</v>
      </c>
      <c r="D11344" s="8">
        <v>0.0</v>
      </c>
      <c r="E11344" s="1">
        <v>0.0</v>
      </c>
      <c r="F11344" s="1">
        <v>13.0</v>
      </c>
      <c r="G11344" s="1">
        <v>100.0</v>
      </c>
      <c r="H11344" s="1">
        <v>-87.0</v>
      </c>
    </row>
    <row r="11345">
      <c r="A11345" s="1" t="s">
        <v>323</v>
      </c>
      <c r="B11345" s="7" t="s">
        <v>330</v>
      </c>
      <c r="C11345" s="1" t="s">
        <v>10899</v>
      </c>
      <c r="D11345" s="8">
        <v>0.0</v>
      </c>
      <c r="E11345" s="1">
        <v>0.0</v>
      </c>
      <c r="F11345" s="1">
        <v>6.0</v>
      </c>
      <c r="G11345" s="1">
        <v>100.0</v>
      </c>
      <c r="H11345" s="1">
        <v>-94.0</v>
      </c>
    </row>
    <row r="11346">
      <c r="A11346" s="1" t="s">
        <v>323</v>
      </c>
      <c r="B11346" s="7" t="s">
        <v>330</v>
      </c>
      <c r="C11346" s="1" t="s">
        <v>10900</v>
      </c>
      <c r="D11346" s="8">
        <v>0.0</v>
      </c>
      <c r="E11346" s="1">
        <v>0.0</v>
      </c>
      <c r="F11346" s="1">
        <v>10.0</v>
      </c>
      <c r="G11346" s="1">
        <v>100.0</v>
      </c>
      <c r="H11346" s="1">
        <v>-90.0</v>
      </c>
    </row>
    <row r="11347">
      <c r="A11347" s="1" t="s">
        <v>323</v>
      </c>
      <c r="B11347" s="7" t="s">
        <v>330</v>
      </c>
      <c r="C11347" s="1" t="s">
        <v>10901</v>
      </c>
      <c r="D11347" s="8">
        <v>0.0</v>
      </c>
      <c r="E11347" s="1">
        <v>0.0</v>
      </c>
      <c r="F11347" s="1">
        <v>10.0</v>
      </c>
      <c r="G11347" s="1">
        <v>100.0</v>
      </c>
      <c r="H11347" s="1">
        <v>-90.0</v>
      </c>
    </row>
    <row r="11348">
      <c r="A11348" s="1" t="s">
        <v>323</v>
      </c>
      <c r="B11348" s="7" t="s">
        <v>330</v>
      </c>
      <c r="C11348" s="1" t="s">
        <v>10902</v>
      </c>
      <c r="D11348" s="8">
        <v>0.0</v>
      </c>
      <c r="E11348" s="1">
        <v>0.0</v>
      </c>
      <c r="F11348" s="1">
        <v>8.0</v>
      </c>
      <c r="G11348" s="1">
        <v>100.0</v>
      </c>
      <c r="H11348" s="1">
        <v>-92.0</v>
      </c>
    </row>
    <row r="11349">
      <c r="A11349" s="1" t="s">
        <v>323</v>
      </c>
      <c r="B11349" s="7" t="s">
        <v>330</v>
      </c>
      <c r="C11349" s="1" t="s">
        <v>10903</v>
      </c>
      <c r="D11349" s="8">
        <v>0.0</v>
      </c>
      <c r="E11349" s="1">
        <v>0.0</v>
      </c>
      <c r="F11349" s="1">
        <v>1.0</v>
      </c>
      <c r="G11349" s="1">
        <v>100.0</v>
      </c>
      <c r="H11349" s="1">
        <v>-99.0</v>
      </c>
    </row>
    <row r="11350">
      <c r="A11350" s="1" t="s">
        <v>323</v>
      </c>
      <c r="B11350" s="7" t="s">
        <v>330</v>
      </c>
      <c r="C11350" s="1" t="s">
        <v>10904</v>
      </c>
      <c r="D11350" s="8">
        <v>0.0</v>
      </c>
      <c r="E11350" s="1">
        <v>0.0</v>
      </c>
      <c r="F11350" s="1">
        <v>2.0</v>
      </c>
      <c r="G11350" s="1">
        <v>100.0</v>
      </c>
      <c r="H11350" s="1">
        <v>-98.0</v>
      </c>
    </row>
    <row r="11351">
      <c r="A11351" s="1" t="s">
        <v>323</v>
      </c>
      <c r="B11351" s="7" t="s">
        <v>330</v>
      </c>
      <c r="C11351" s="1" t="s">
        <v>10905</v>
      </c>
      <c r="D11351" s="8">
        <v>0.0</v>
      </c>
      <c r="E11351" s="1">
        <v>0.0</v>
      </c>
      <c r="F11351" s="1">
        <v>7.5</v>
      </c>
      <c r="G11351" s="1">
        <v>100.0</v>
      </c>
      <c r="H11351" s="1">
        <v>-92.5</v>
      </c>
    </row>
    <row r="11352">
      <c r="A11352" s="1" t="s">
        <v>323</v>
      </c>
      <c r="B11352" s="7" t="s">
        <v>330</v>
      </c>
      <c r="C11352" s="1" t="s">
        <v>10906</v>
      </c>
      <c r="D11352" s="8">
        <v>0.0</v>
      </c>
      <c r="E11352" s="1">
        <v>0.0</v>
      </c>
      <c r="F11352" s="1">
        <v>1.0</v>
      </c>
      <c r="G11352" s="1">
        <v>100.0</v>
      </c>
      <c r="H11352" s="1">
        <v>-99.0</v>
      </c>
    </row>
    <row r="11353">
      <c r="A11353" s="1" t="s">
        <v>323</v>
      </c>
      <c r="B11353" s="7" t="s">
        <v>330</v>
      </c>
      <c r="C11353" s="1" t="s">
        <v>10907</v>
      </c>
      <c r="D11353" s="8">
        <v>0.0</v>
      </c>
      <c r="E11353" s="1">
        <v>0.0</v>
      </c>
      <c r="F11353" s="1">
        <v>1.0</v>
      </c>
      <c r="G11353" s="1">
        <v>100.0</v>
      </c>
      <c r="H11353" s="1">
        <v>-99.0</v>
      </c>
    </row>
    <row r="11354">
      <c r="A11354" s="1" t="s">
        <v>323</v>
      </c>
      <c r="B11354" s="7" t="s">
        <v>330</v>
      </c>
      <c r="C11354" s="1" t="s">
        <v>10908</v>
      </c>
      <c r="D11354" s="8">
        <v>0.0</v>
      </c>
      <c r="E11354" s="1">
        <v>0.0</v>
      </c>
      <c r="F11354" s="1">
        <v>1.0</v>
      </c>
      <c r="G11354" s="1">
        <v>100.0</v>
      </c>
      <c r="H11354" s="1">
        <v>-99.0</v>
      </c>
    </row>
    <row r="11355">
      <c r="A11355" s="1" t="s">
        <v>323</v>
      </c>
      <c r="B11355" s="7" t="s">
        <v>330</v>
      </c>
      <c r="C11355" s="1" t="s">
        <v>10909</v>
      </c>
      <c r="D11355" s="8">
        <v>0.0</v>
      </c>
      <c r="E11355" s="1">
        <v>0.0</v>
      </c>
      <c r="F11355" s="1">
        <v>9.5</v>
      </c>
      <c r="G11355" s="1">
        <v>100.0</v>
      </c>
      <c r="H11355" s="1">
        <v>-90.5</v>
      </c>
    </row>
    <row r="11356">
      <c r="A11356" s="1" t="s">
        <v>323</v>
      </c>
      <c r="B11356" s="7" t="s">
        <v>330</v>
      </c>
      <c r="C11356" s="1" t="s">
        <v>10910</v>
      </c>
      <c r="D11356" s="8">
        <v>0.0</v>
      </c>
      <c r="E11356" s="1">
        <v>0.0</v>
      </c>
      <c r="F11356" s="1">
        <v>10.1</v>
      </c>
      <c r="G11356" s="1">
        <v>100.0</v>
      </c>
      <c r="H11356" s="1">
        <v>-89.9</v>
      </c>
    </row>
    <row r="11357">
      <c r="A11357" s="1" t="s">
        <v>323</v>
      </c>
      <c r="B11357" s="7" t="s">
        <v>330</v>
      </c>
      <c r="C11357" s="1" t="s">
        <v>10911</v>
      </c>
      <c r="D11357" s="8">
        <v>0.0</v>
      </c>
      <c r="E11357" s="1">
        <v>0.0</v>
      </c>
      <c r="F11357" s="1">
        <v>10.1</v>
      </c>
      <c r="G11357" s="1">
        <v>100.0</v>
      </c>
      <c r="H11357" s="1">
        <v>-89.9</v>
      </c>
    </row>
    <row r="11358">
      <c r="A11358" s="1" t="s">
        <v>323</v>
      </c>
      <c r="B11358" s="7" t="s">
        <v>330</v>
      </c>
      <c r="C11358" s="1" t="s">
        <v>10912</v>
      </c>
      <c r="D11358" s="8">
        <v>0.0</v>
      </c>
      <c r="E11358" s="1">
        <v>0.0</v>
      </c>
      <c r="F11358" s="1">
        <v>2.0</v>
      </c>
      <c r="G11358" s="1">
        <v>100.0</v>
      </c>
      <c r="H11358" s="1">
        <v>-98.0</v>
      </c>
    </row>
    <row r="11359">
      <c r="A11359" s="1" t="s">
        <v>323</v>
      </c>
      <c r="B11359" s="7" t="s">
        <v>330</v>
      </c>
      <c r="C11359" s="1" t="s">
        <v>10913</v>
      </c>
      <c r="D11359" s="8">
        <v>0.0</v>
      </c>
      <c r="E11359" s="1">
        <v>0.0</v>
      </c>
      <c r="F11359" s="1">
        <v>1.0</v>
      </c>
      <c r="G11359" s="1">
        <v>100.0</v>
      </c>
      <c r="H11359" s="1">
        <v>-99.0</v>
      </c>
    </row>
    <row r="11360">
      <c r="A11360" s="1" t="s">
        <v>323</v>
      </c>
      <c r="B11360" s="7" t="s">
        <v>330</v>
      </c>
      <c r="C11360" s="1" t="s">
        <v>10914</v>
      </c>
      <c r="D11360" s="8">
        <v>0.0</v>
      </c>
      <c r="E11360" s="1">
        <v>0.0</v>
      </c>
      <c r="F11360" s="1">
        <v>6.0</v>
      </c>
      <c r="G11360" s="1">
        <v>100.0</v>
      </c>
      <c r="H11360" s="1">
        <v>-94.0</v>
      </c>
    </row>
    <row r="11361">
      <c r="A11361" s="1" t="s">
        <v>323</v>
      </c>
      <c r="B11361" s="7" t="s">
        <v>330</v>
      </c>
      <c r="C11361" s="1" t="s">
        <v>10915</v>
      </c>
      <c r="D11361" s="8">
        <v>0.0</v>
      </c>
      <c r="E11361" s="1">
        <v>0.0</v>
      </c>
      <c r="F11361" s="1">
        <v>1.0</v>
      </c>
      <c r="G11361" s="1">
        <v>100.0</v>
      </c>
      <c r="H11361" s="1">
        <v>-99.0</v>
      </c>
    </row>
    <row r="11362">
      <c r="A11362" s="1" t="s">
        <v>323</v>
      </c>
      <c r="B11362" s="7" t="s">
        <v>330</v>
      </c>
      <c r="C11362" s="1" t="s">
        <v>10916</v>
      </c>
      <c r="D11362" s="8">
        <v>0.0</v>
      </c>
      <c r="E11362" s="1">
        <v>0.0</v>
      </c>
      <c r="F11362" s="1">
        <v>1.0</v>
      </c>
      <c r="G11362" s="1">
        <v>100.0</v>
      </c>
      <c r="H11362" s="1">
        <v>-99.0</v>
      </c>
    </row>
    <row r="11363">
      <c r="A11363" s="1" t="s">
        <v>323</v>
      </c>
      <c r="B11363" s="7" t="s">
        <v>330</v>
      </c>
      <c r="C11363" s="1" t="s">
        <v>10917</v>
      </c>
      <c r="D11363" s="8">
        <v>0.0</v>
      </c>
      <c r="E11363" s="1">
        <v>0.0</v>
      </c>
      <c r="F11363" s="1">
        <v>9.3</v>
      </c>
      <c r="G11363" s="1">
        <v>100.0</v>
      </c>
      <c r="H11363" s="1">
        <v>-90.7</v>
      </c>
    </row>
    <row r="11364">
      <c r="A11364" s="1" t="s">
        <v>323</v>
      </c>
      <c r="B11364" s="7" t="s">
        <v>330</v>
      </c>
      <c r="C11364" s="1" t="s">
        <v>10918</v>
      </c>
      <c r="D11364" s="8">
        <v>0.0</v>
      </c>
      <c r="E11364" s="1">
        <v>0.0</v>
      </c>
      <c r="F11364" s="1">
        <v>10.0</v>
      </c>
      <c r="G11364" s="1">
        <v>100.0</v>
      </c>
      <c r="H11364" s="1">
        <v>-90.0</v>
      </c>
    </row>
    <row r="11365">
      <c r="A11365" s="1" t="s">
        <v>323</v>
      </c>
      <c r="B11365" s="7" t="s">
        <v>330</v>
      </c>
      <c r="C11365" s="1" t="s">
        <v>10919</v>
      </c>
      <c r="D11365" s="8">
        <v>0.0</v>
      </c>
      <c r="E11365" s="1">
        <v>0.0</v>
      </c>
      <c r="F11365" s="1">
        <v>7.0</v>
      </c>
      <c r="G11365" s="1">
        <v>96.0</v>
      </c>
      <c r="H11365" s="1">
        <v>-89.0</v>
      </c>
    </row>
    <row r="11366">
      <c r="A11366" s="1" t="s">
        <v>323</v>
      </c>
      <c r="B11366" s="7" t="s">
        <v>330</v>
      </c>
      <c r="C11366" s="1" t="s">
        <v>10920</v>
      </c>
      <c r="D11366" s="8">
        <v>0.0</v>
      </c>
      <c r="E11366" s="1">
        <v>0.0</v>
      </c>
      <c r="F11366" s="1">
        <v>10.2</v>
      </c>
      <c r="G11366" s="1">
        <v>11.0</v>
      </c>
      <c r="H11366" s="1">
        <v>-0.8</v>
      </c>
    </row>
    <row r="11367">
      <c r="A11367" s="1" t="s">
        <v>323</v>
      </c>
      <c r="B11367" s="7" t="s">
        <v>330</v>
      </c>
      <c r="C11367" s="1" t="s">
        <v>10921</v>
      </c>
      <c r="D11367" s="8">
        <v>0.0</v>
      </c>
      <c r="E11367" s="1">
        <v>0.0</v>
      </c>
      <c r="F11367" s="1">
        <v>1.0</v>
      </c>
      <c r="G11367" s="1">
        <v>100.0</v>
      </c>
      <c r="H11367" s="1">
        <v>-99.0</v>
      </c>
    </row>
    <row r="11368">
      <c r="A11368" s="1" t="s">
        <v>323</v>
      </c>
      <c r="B11368" s="7" t="s">
        <v>330</v>
      </c>
      <c r="C11368" s="1" t="s">
        <v>10922</v>
      </c>
      <c r="D11368" s="8">
        <v>0.0</v>
      </c>
      <c r="E11368" s="1">
        <v>0.0</v>
      </c>
      <c r="F11368" s="1">
        <v>3.0</v>
      </c>
      <c r="G11368" s="1">
        <v>100.0</v>
      </c>
      <c r="H11368" s="1">
        <v>-97.0</v>
      </c>
    </row>
    <row r="11369">
      <c r="A11369" s="1" t="s">
        <v>323</v>
      </c>
      <c r="B11369" s="7" t="s">
        <v>330</v>
      </c>
      <c r="C11369" s="1" t="s">
        <v>10923</v>
      </c>
      <c r="D11369" s="8">
        <v>0.0</v>
      </c>
      <c r="E11369" s="1">
        <v>0.0</v>
      </c>
      <c r="F11369" s="1">
        <v>11.4</v>
      </c>
      <c r="G11369" s="1">
        <v>100.0</v>
      </c>
      <c r="H11369" s="1">
        <v>-88.6</v>
      </c>
    </row>
    <row r="11370">
      <c r="A11370" s="1" t="s">
        <v>323</v>
      </c>
      <c r="B11370" s="7" t="s">
        <v>330</v>
      </c>
      <c r="C11370" s="1" t="s">
        <v>10924</v>
      </c>
      <c r="D11370" s="8">
        <v>0.0</v>
      </c>
      <c r="E11370" s="1">
        <v>0.0</v>
      </c>
      <c r="F11370" s="1">
        <v>3.0</v>
      </c>
      <c r="G11370" s="1">
        <v>100.0</v>
      </c>
      <c r="H11370" s="1">
        <v>-97.0</v>
      </c>
    </row>
    <row r="11371">
      <c r="A11371" s="1" t="s">
        <v>323</v>
      </c>
      <c r="B11371" s="7" t="s">
        <v>330</v>
      </c>
      <c r="C11371" s="1" t="s">
        <v>10925</v>
      </c>
      <c r="D11371" s="8">
        <v>0.0</v>
      </c>
      <c r="E11371" s="1">
        <v>0.0</v>
      </c>
      <c r="F11371" s="1">
        <v>12.0</v>
      </c>
      <c r="G11371" s="1">
        <v>100.0</v>
      </c>
      <c r="H11371" s="1">
        <v>-88.0</v>
      </c>
    </row>
    <row r="11372">
      <c r="A11372" s="1" t="s">
        <v>323</v>
      </c>
      <c r="B11372" s="7" t="s">
        <v>330</v>
      </c>
      <c r="C11372" s="1" t="s">
        <v>10926</v>
      </c>
      <c r="D11372" s="8">
        <v>0.0</v>
      </c>
      <c r="E11372" s="1">
        <v>0.0</v>
      </c>
      <c r="F11372" s="1">
        <v>11.3</v>
      </c>
      <c r="G11372" s="1">
        <v>100.0</v>
      </c>
      <c r="H11372" s="1">
        <v>-88.7</v>
      </c>
    </row>
    <row r="11373">
      <c r="A11373" s="1" t="s">
        <v>323</v>
      </c>
      <c r="B11373" s="7" t="s">
        <v>330</v>
      </c>
      <c r="C11373" s="1" t="s">
        <v>10927</v>
      </c>
      <c r="D11373" s="8">
        <v>0.0</v>
      </c>
      <c r="E11373" s="1">
        <v>0.0</v>
      </c>
      <c r="F11373" s="1">
        <v>1.0</v>
      </c>
      <c r="G11373" s="1">
        <v>100.0</v>
      </c>
      <c r="H11373" s="1">
        <v>-99.0</v>
      </c>
    </row>
    <row r="11374">
      <c r="A11374" s="1" t="s">
        <v>323</v>
      </c>
      <c r="B11374" s="7" t="s">
        <v>330</v>
      </c>
      <c r="C11374" s="1" t="s">
        <v>10928</v>
      </c>
      <c r="D11374" s="8">
        <v>0.0</v>
      </c>
      <c r="E11374" s="1">
        <v>0.0</v>
      </c>
      <c r="F11374" s="1">
        <v>11.0</v>
      </c>
      <c r="G11374" s="1">
        <v>100.0</v>
      </c>
      <c r="H11374" s="1">
        <v>-89.0</v>
      </c>
    </row>
    <row r="11375">
      <c r="A11375" s="1" t="s">
        <v>323</v>
      </c>
      <c r="B11375" s="7" t="s">
        <v>330</v>
      </c>
      <c r="C11375" s="1" t="s">
        <v>10929</v>
      </c>
      <c r="D11375" s="8">
        <v>0.0</v>
      </c>
      <c r="E11375" s="1">
        <v>0.0</v>
      </c>
      <c r="F11375" s="1">
        <v>13.0</v>
      </c>
      <c r="G11375" s="1">
        <v>100.0</v>
      </c>
      <c r="H11375" s="1">
        <v>-87.0</v>
      </c>
    </row>
    <row r="11376">
      <c r="A11376" s="1" t="s">
        <v>323</v>
      </c>
      <c r="B11376" s="7" t="s">
        <v>330</v>
      </c>
      <c r="C11376" s="1" t="s">
        <v>10930</v>
      </c>
      <c r="D11376" s="8">
        <v>0.0</v>
      </c>
      <c r="E11376" s="1">
        <v>0.0</v>
      </c>
      <c r="F11376" s="1">
        <v>13.0</v>
      </c>
      <c r="G11376" s="1">
        <v>100.0</v>
      </c>
      <c r="H11376" s="1">
        <v>-87.0</v>
      </c>
    </row>
    <row r="11377">
      <c r="A11377" s="1" t="s">
        <v>323</v>
      </c>
      <c r="B11377" s="7" t="s">
        <v>330</v>
      </c>
      <c r="C11377" s="1" t="s">
        <v>10931</v>
      </c>
      <c r="D11377" s="8">
        <v>0.0</v>
      </c>
      <c r="E11377" s="1">
        <v>0.0</v>
      </c>
      <c r="F11377" s="1">
        <v>4.0</v>
      </c>
      <c r="G11377" s="1">
        <v>100.0</v>
      </c>
      <c r="H11377" s="1">
        <v>-96.0</v>
      </c>
    </row>
    <row r="11378">
      <c r="A11378" s="1" t="s">
        <v>323</v>
      </c>
      <c r="B11378" s="7" t="s">
        <v>330</v>
      </c>
      <c r="C11378" s="1" t="s">
        <v>10932</v>
      </c>
      <c r="D11378" s="8">
        <v>0.0</v>
      </c>
      <c r="E11378" s="1">
        <v>0.0</v>
      </c>
      <c r="F11378" s="1">
        <v>9.4</v>
      </c>
      <c r="G11378" s="1">
        <v>100.0</v>
      </c>
      <c r="H11378" s="1">
        <v>-90.6</v>
      </c>
    </row>
    <row r="11379">
      <c r="A11379" s="1" t="s">
        <v>323</v>
      </c>
      <c r="B11379" s="7" t="s">
        <v>330</v>
      </c>
      <c r="C11379" s="1" t="s">
        <v>10933</v>
      </c>
      <c r="D11379" s="8">
        <v>0.0</v>
      </c>
      <c r="E11379" s="1">
        <v>0.0</v>
      </c>
      <c r="F11379" s="1">
        <v>12.0</v>
      </c>
      <c r="G11379" s="1">
        <v>100.0</v>
      </c>
      <c r="H11379" s="1">
        <v>-88.0</v>
      </c>
    </row>
    <row r="11380">
      <c r="A11380" s="1" t="s">
        <v>323</v>
      </c>
      <c r="B11380" s="7" t="s">
        <v>330</v>
      </c>
      <c r="C11380" s="1" t="s">
        <v>10934</v>
      </c>
      <c r="D11380" s="8">
        <v>0.0</v>
      </c>
      <c r="E11380" s="1">
        <v>1.0</v>
      </c>
      <c r="F11380" s="1">
        <v>4.6</v>
      </c>
      <c r="G11380" s="1">
        <v>8.9</v>
      </c>
      <c r="H11380" s="1">
        <v>-4.3</v>
      </c>
    </row>
    <row r="11381">
      <c r="A11381" s="1" t="s">
        <v>323</v>
      </c>
      <c r="B11381" s="7" t="s">
        <v>330</v>
      </c>
      <c r="C11381" s="1" t="s">
        <v>10935</v>
      </c>
      <c r="D11381" s="8">
        <v>0.0</v>
      </c>
      <c r="E11381" s="1">
        <v>0.0</v>
      </c>
      <c r="F11381" s="1">
        <v>5.4</v>
      </c>
      <c r="G11381" s="1">
        <v>10.2</v>
      </c>
      <c r="H11381" s="1">
        <v>-4.8</v>
      </c>
    </row>
    <row r="11382">
      <c r="A11382" s="1" t="s">
        <v>323</v>
      </c>
      <c r="B11382" s="7" t="s">
        <v>330</v>
      </c>
      <c r="C11382" s="1" t="s">
        <v>10936</v>
      </c>
      <c r="D11382" s="8">
        <v>0.0</v>
      </c>
      <c r="E11382" s="1">
        <v>0.0</v>
      </c>
      <c r="F11382" s="1">
        <v>12.0</v>
      </c>
      <c r="G11382" s="1">
        <v>100.0</v>
      </c>
      <c r="H11382" s="1">
        <v>-88.0</v>
      </c>
    </row>
    <row r="11383">
      <c r="A11383" s="1" t="s">
        <v>323</v>
      </c>
      <c r="B11383" s="7" t="s">
        <v>330</v>
      </c>
      <c r="C11383" s="1" t="s">
        <v>10937</v>
      </c>
      <c r="D11383" s="8">
        <v>0.0</v>
      </c>
      <c r="E11383" s="1">
        <v>0.0</v>
      </c>
      <c r="F11383" s="1">
        <v>4.1</v>
      </c>
      <c r="G11383" s="1">
        <v>8.2</v>
      </c>
      <c r="H11383" s="1">
        <v>-4.1</v>
      </c>
    </row>
    <row r="11384">
      <c r="A11384" s="1" t="s">
        <v>323</v>
      </c>
      <c r="B11384" s="7" t="s">
        <v>330</v>
      </c>
      <c r="C11384" s="1" t="s">
        <v>10938</v>
      </c>
      <c r="D11384" s="8">
        <v>0.0</v>
      </c>
      <c r="E11384" s="1">
        <v>0.0</v>
      </c>
      <c r="F11384" s="1">
        <v>2.0</v>
      </c>
      <c r="G11384" s="1">
        <v>100.0</v>
      </c>
      <c r="H11384" s="1">
        <v>-98.0</v>
      </c>
    </row>
    <row r="11385">
      <c r="A11385" s="1" t="s">
        <v>323</v>
      </c>
      <c r="B11385" s="7" t="s">
        <v>330</v>
      </c>
      <c r="C11385" s="1" t="s">
        <v>10939</v>
      </c>
      <c r="D11385" s="8">
        <v>0.0</v>
      </c>
      <c r="E11385" s="1">
        <v>0.0</v>
      </c>
      <c r="F11385" s="1">
        <v>11.5</v>
      </c>
      <c r="G11385" s="1">
        <v>100.0</v>
      </c>
      <c r="H11385" s="1">
        <v>-88.5</v>
      </c>
    </row>
    <row r="11386">
      <c r="A11386" s="1" t="s">
        <v>323</v>
      </c>
      <c r="B11386" s="7" t="s">
        <v>330</v>
      </c>
      <c r="C11386" s="1" t="s">
        <v>10940</v>
      </c>
      <c r="D11386" s="8">
        <v>0.0</v>
      </c>
      <c r="E11386" s="1">
        <v>0.0</v>
      </c>
      <c r="F11386" s="1">
        <v>1.0</v>
      </c>
      <c r="G11386" s="1">
        <v>100.0</v>
      </c>
      <c r="H11386" s="1">
        <v>-99.0</v>
      </c>
    </row>
    <row r="11387">
      <c r="A11387" s="1" t="s">
        <v>323</v>
      </c>
      <c r="B11387" s="7" t="s">
        <v>330</v>
      </c>
      <c r="C11387" s="1" t="s">
        <v>10941</v>
      </c>
      <c r="D11387" s="8">
        <v>0.0</v>
      </c>
      <c r="E11387" s="1">
        <v>0.0</v>
      </c>
      <c r="F11387" s="1">
        <v>1.0</v>
      </c>
      <c r="G11387" s="1">
        <v>100.0</v>
      </c>
      <c r="H11387" s="1">
        <v>-99.0</v>
      </c>
    </row>
    <row r="11388">
      <c r="A11388" s="1" t="s">
        <v>323</v>
      </c>
      <c r="B11388" s="7" t="s">
        <v>330</v>
      </c>
      <c r="C11388" s="1" t="s">
        <v>10942</v>
      </c>
      <c r="D11388" s="8">
        <v>0.0</v>
      </c>
      <c r="E11388" s="1">
        <v>0.0</v>
      </c>
      <c r="F11388" s="1">
        <v>1.0</v>
      </c>
      <c r="G11388" s="1">
        <v>100.0</v>
      </c>
      <c r="H11388" s="1">
        <v>-99.0</v>
      </c>
    </row>
    <row r="11389">
      <c r="A11389" s="1" t="s">
        <v>323</v>
      </c>
      <c r="B11389" s="7" t="s">
        <v>330</v>
      </c>
      <c r="C11389" s="1" t="s">
        <v>10943</v>
      </c>
      <c r="D11389" s="8">
        <v>0.0</v>
      </c>
      <c r="E11389" s="1">
        <v>0.0</v>
      </c>
      <c r="F11389" s="1">
        <v>1.0</v>
      </c>
      <c r="G11389" s="1">
        <v>100.0</v>
      </c>
      <c r="H11389" s="1">
        <v>-99.0</v>
      </c>
    </row>
    <row r="11390">
      <c r="A11390" s="1" t="s">
        <v>323</v>
      </c>
      <c r="B11390" s="7" t="s">
        <v>330</v>
      </c>
      <c r="C11390" s="1" t="s">
        <v>10944</v>
      </c>
      <c r="D11390" s="8">
        <v>0.0</v>
      </c>
      <c r="E11390" s="1">
        <v>0.0</v>
      </c>
      <c r="F11390" s="1">
        <v>1.5</v>
      </c>
      <c r="G11390" s="1">
        <v>100.0</v>
      </c>
      <c r="H11390" s="1">
        <v>-98.5</v>
      </c>
    </row>
    <row r="11391">
      <c r="A11391" s="1" t="s">
        <v>323</v>
      </c>
      <c r="B11391" s="7" t="s">
        <v>330</v>
      </c>
      <c r="C11391" s="1" t="s">
        <v>10945</v>
      </c>
      <c r="D11391" s="8">
        <v>0.0</v>
      </c>
      <c r="E11391" s="1">
        <v>0.0</v>
      </c>
      <c r="F11391" s="1">
        <v>10.2</v>
      </c>
      <c r="G11391" s="1">
        <v>100.0</v>
      </c>
      <c r="H11391" s="1">
        <v>-89.8</v>
      </c>
    </row>
    <row r="11392">
      <c r="A11392" s="1" t="s">
        <v>323</v>
      </c>
      <c r="B11392" s="7" t="s">
        <v>330</v>
      </c>
      <c r="C11392" s="1" t="s">
        <v>10946</v>
      </c>
      <c r="D11392" s="8">
        <v>0.0</v>
      </c>
      <c r="E11392" s="1">
        <v>0.0</v>
      </c>
      <c r="F11392" s="1">
        <v>1.0</v>
      </c>
      <c r="G11392" s="1">
        <v>100.0</v>
      </c>
      <c r="H11392" s="1">
        <v>-99.0</v>
      </c>
    </row>
    <row r="11393">
      <c r="A11393" s="1" t="s">
        <v>323</v>
      </c>
      <c r="B11393" s="7" t="s">
        <v>330</v>
      </c>
      <c r="C11393" s="1" t="s">
        <v>10947</v>
      </c>
      <c r="D11393" s="8">
        <v>0.0</v>
      </c>
      <c r="E11393" s="1">
        <v>0.0</v>
      </c>
      <c r="F11393" s="1">
        <v>10.0</v>
      </c>
      <c r="G11393" s="1">
        <v>100.0</v>
      </c>
      <c r="H11393" s="1">
        <v>-90.0</v>
      </c>
    </row>
    <row r="11394">
      <c r="A11394" s="1" t="s">
        <v>323</v>
      </c>
      <c r="B11394" s="7" t="s">
        <v>330</v>
      </c>
      <c r="C11394" s="1" t="s">
        <v>10948</v>
      </c>
      <c r="D11394" s="8">
        <v>0.0</v>
      </c>
      <c r="E11394" s="1">
        <v>0.0</v>
      </c>
      <c r="F11394" s="1">
        <v>9.2</v>
      </c>
      <c r="G11394" s="1">
        <v>100.0</v>
      </c>
      <c r="H11394" s="1">
        <v>-90.8</v>
      </c>
    </row>
    <row r="11395">
      <c r="A11395" s="1" t="s">
        <v>323</v>
      </c>
      <c r="B11395" s="7" t="s">
        <v>330</v>
      </c>
      <c r="C11395" s="1" t="s">
        <v>10949</v>
      </c>
      <c r="D11395" s="8">
        <v>0.0</v>
      </c>
      <c r="E11395" s="1">
        <v>0.0</v>
      </c>
      <c r="F11395" s="1">
        <v>8.5</v>
      </c>
      <c r="G11395" s="1">
        <v>2.0</v>
      </c>
      <c r="H11395" s="1">
        <v>6.5</v>
      </c>
    </row>
    <row r="11396">
      <c r="A11396" s="1" t="s">
        <v>323</v>
      </c>
      <c r="B11396" s="7" t="s">
        <v>330</v>
      </c>
      <c r="C11396" s="1" t="s">
        <v>10950</v>
      </c>
      <c r="D11396" s="8">
        <v>0.0</v>
      </c>
      <c r="E11396" s="1">
        <v>0.0</v>
      </c>
      <c r="F11396" s="1">
        <v>1.0</v>
      </c>
      <c r="G11396" s="1">
        <v>100.0</v>
      </c>
      <c r="H11396" s="1">
        <v>-99.0</v>
      </c>
    </row>
    <row r="11397">
      <c r="A11397" s="1" t="s">
        <v>323</v>
      </c>
      <c r="B11397" s="7" t="s">
        <v>330</v>
      </c>
      <c r="C11397" s="1" t="s">
        <v>10951</v>
      </c>
      <c r="D11397" s="8">
        <v>0.0</v>
      </c>
      <c r="E11397" s="1">
        <v>0.0</v>
      </c>
      <c r="F11397" s="1">
        <v>1.0</v>
      </c>
      <c r="G11397" s="1">
        <v>100.0</v>
      </c>
      <c r="H11397" s="1">
        <v>-99.0</v>
      </c>
    </row>
    <row r="11398">
      <c r="A11398" s="1" t="s">
        <v>323</v>
      </c>
      <c r="B11398" s="7" t="s">
        <v>330</v>
      </c>
      <c r="C11398" s="1" t="s">
        <v>10952</v>
      </c>
      <c r="D11398" s="8">
        <v>0.0</v>
      </c>
      <c r="E11398" s="1">
        <v>0.0</v>
      </c>
      <c r="F11398" s="1">
        <v>15.8</v>
      </c>
      <c r="G11398" s="1">
        <v>100.0</v>
      </c>
      <c r="H11398" s="1">
        <v>-84.3</v>
      </c>
    </row>
    <row r="11399">
      <c r="A11399" s="1" t="s">
        <v>323</v>
      </c>
      <c r="B11399" s="7" t="s">
        <v>330</v>
      </c>
      <c r="C11399" s="1" t="s">
        <v>10953</v>
      </c>
      <c r="D11399" s="8">
        <v>0.0</v>
      </c>
      <c r="E11399" s="1">
        <v>0.0</v>
      </c>
      <c r="F11399" s="1">
        <v>8.7</v>
      </c>
      <c r="G11399" s="1">
        <v>3.9</v>
      </c>
      <c r="H11399" s="1">
        <v>4.8</v>
      </c>
    </row>
    <row r="11400">
      <c r="A11400" s="1" t="s">
        <v>323</v>
      </c>
      <c r="B11400" s="7" t="s">
        <v>330</v>
      </c>
      <c r="C11400" s="1" t="s">
        <v>10954</v>
      </c>
      <c r="D11400" s="8">
        <v>0.0</v>
      </c>
      <c r="E11400" s="1">
        <v>0.0</v>
      </c>
      <c r="F11400" s="1">
        <v>1.0</v>
      </c>
      <c r="G11400" s="1">
        <v>100.0</v>
      </c>
      <c r="H11400" s="1">
        <v>-99.0</v>
      </c>
    </row>
    <row r="11401">
      <c r="A11401" s="1" t="s">
        <v>323</v>
      </c>
      <c r="B11401" s="7" t="s">
        <v>330</v>
      </c>
      <c r="C11401" s="1" t="s">
        <v>10955</v>
      </c>
      <c r="D11401" s="8">
        <v>0.0</v>
      </c>
      <c r="E11401" s="1">
        <v>0.0</v>
      </c>
      <c r="F11401" s="1">
        <v>12.0</v>
      </c>
      <c r="G11401" s="1">
        <v>100.0</v>
      </c>
      <c r="H11401" s="1">
        <v>-88.0</v>
      </c>
    </row>
    <row r="11402">
      <c r="A11402" s="1" t="s">
        <v>323</v>
      </c>
      <c r="B11402" s="7" t="s">
        <v>330</v>
      </c>
      <c r="C11402" s="1" t="s">
        <v>10956</v>
      </c>
      <c r="D11402" s="8">
        <v>0.0</v>
      </c>
      <c r="E11402" s="1">
        <v>0.0</v>
      </c>
      <c r="F11402" s="1">
        <v>10.0</v>
      </c>
      <c r="G11402" s="1">
        <v>100.0</v>
      </c>
      <c r="H11402" s="1">
        <v>-90.0</v>
      </c>
    </row>
    <row r="11403">
      <c r="A11403" s="1" t="s">
        <v>323</v>
      </c>
      <c r="B11403" s="7" t="s">
        <v>330</v>
      </c>
      <c r="C11403" s="1" t="s">
        <v>10957</v>
      </c>
      <c r="D11403" s="8">
        <v>0.0</v>
      </c>
      <c r="E11403" s="1">
        <v>0.0</v>
      </c>
      <c r="F11403" s="1">
        <v>9.0</v>
      </c>
      <c r="G11403" s="1">
        <v>100.0</v>
      </c>
      <c r="H11403" s="1">
        <v>-91.0</v>
      </c>
    </row>
    <row r="11404">
      <c r="A11404" s="1" t="s">
        <v>323</v>
      </c>
      <c r="B11404" s="7" t="s">
        <v>330</v>
      </c>
      <c r="C11404" s="1" t="s">
        <v>10958</v>
      </c>
      <c r="D11404" s="8">
        <v>0.0</v>
      </c>
      <c r="E11404" s="1">
        <v>0.0</v>
      </c>
      <c r="F11404" s="1">
        <v>11.0</v>
      </c>
      <c r="G11404" s="1">
        <v>100.0</v>
      </c>
      <c r="H11404" s="1">
        <v>-89.0</v>
      </c>
    </row>
    <row r="11405">
      <c r="A11405" s="1" t="s">
        <v>323</v>
      </c>
      <c r="B11405" s="7" t="s">
        <v>330</v>
      </c>
      <c r="C11405" s="1" t="s">
        <v>10959</v>
      </c>
      <c r="D11405" s="8">
        <v>0.0</v>
      </c>
      <c r="E11405" s="1">
        <v>0.0</v>
      </c>
      <c r="F11405" s="1">
        <v>1.0</v>
      </c>
      <c r="G11405" s="1">
        <v>100.0</v>
      </c>
      <c r="H11405" s="1">
        <v>-99.0</v>
      </c>
    </row>
    <row r="11406">
      <c r="A11406" s="1" t="s">
        <v>323</v>
      </c>
      <c r="B11406" s="7" t="s">
        <v>330</v>
      </c>
      <c r="C11406" s="1" t="s">
        <v>10960</v>
      </c>
      <c r="D11406" s="8">
        <v>0.0</v>
      </c>
      <c r="E11406" s="1">
        <v>0.0</v>
      </c>
      <c r="F11406" s="1">
        <v>1.0</v>
      </c>
      <c r="G11406" s="1">
        <v>100.0</v>
      </c>
      <c r="H11406" s="1">
        <v>-99.0</v>
      </c>
    </row>
    <row r="11407">
      <c r="A11407" s="1" t="s">
        <v>323</v>
      </c>
      <c r="B11407" s="7" t="s">
        <v>330</v>
      </c>
      <c r="C11407" s="1" t="s">
        <v>10961</v>
      </c>
      <c r="D11407" s="8">
        <v>0.0</v>
      </c>
      <c r="E11407" s="1">
        <v>0.0</v>
      </c>
      <c r="F11407" s="1">
        <v>3.0</v>
      </c>
      <c r="G11407" s="1">
        <v>100.0</v>
      </c>
      <c r="H11407" s="1">
        <v>-97.0</v>
      </c>
    </row>
    <row r="11408">
      <c r="A11408" s="1" t="s">
        <v>323</v>
      </c>
      <c r="B11408" s="7" t="s">
        <v>330</v>
      </c>
      <c r="C11408" s="1" t="s">
        <v>10962</v>
      </c>
      <c r="D11408" s="8">
        <v>0.0</v>
      </c>
      <c r="E11408" s="1">
        <v>0.0</v>
      </c>
      <c r="F11408" s="1">
        <v>2.0</v>
      </c>
      <c r="G11408" s="1">
        <v>100.0</v>
      </c>
      <c r="H11408" s="1">
        <v>-98.0</v>
      </c>
    </row>
    <row r="11409">
      <c r="A11409" s="1" t="s">
        <v>323</v>
      </c>
      <c r="B11409" s="7" t="s">
        <v>330</v>
      </c>
      <c r="C11409" s="1" t="s">
        <v>10963</v>
      </c>
      <c r="D11409" s="8">
        <v>0.0</v>
      </c>
      <c r="E11409" s="1">
        <v>0.0</v>
      </c>
      <c r="F11409" s="1">
        <v>12.0</v>
      </c>
      <c r="G11409" s="1">
        <v>100.0</v>
      </c>
      <c r="H11409" s="1">
        <v>-88.0</v>
      </c>
    </row>
    <row r="11410">
      <c r="A11410" s="1" t="s">
        <v>323</v>
      </c>
      <c r="B11410" s="7" t="s">
        <v>330</v>
      </c>
      <c r="C11410" s="1" t="s">
        <v>10964</v>
      </c>
      <c r="D11410" s="8">
        <v>0.0</v>
      </c>
      <c r="E11410" s="1">
        <v>0.0</v>
      </c>
      <c r="F11410" s="1">
        <v>11.2</v>
      </c>
      <c r="G11410" s="1">
        <v>100.0</v>
      </c>
      <c r="H11410" s="1">
        <v>-88.8</v>
      </c>
    </row>
    <row r="11411">
      <c r="A11411" s="1" t="s">
        <v>323</v>
      </c>
      <c r="B11411" s="7" t="s">
        <v>330</v>
      </c>
      <c r="C11411" s="1" t="s">
        <v>10965</v>
      </c>
      <c r="D11411" s="8">
        <v>0.0</v>
      </c>
      <c r="E11411" s="1">
        <v>0.0</v>
      </c>
      <c r="F11411" s="1">
        <v>5.0</v>
      </c>
      <c r="G11411" s="1">
        <v>100.0</v>
      </c>
      <c r="H11411" s="1">
        <v>-95.0</v>
      </c>
    </row>
    <row r="11412">
      <c r="A11412" s="1" t="s">
        <v>323</v>
      </c>
      <c r="B11412" s="7" t="s">
        <v>330</v>
      </c>
      <c r="C11412" s="1" t="s">
        <v>10966</v>
      </c>
      <c r="D11412" s="8">
        <v>0.0</v>
      </c>
      <c r="E11412" s="1">
        <v>0.0</v>
      </c>
      <c r="F11412" s="1">
        <v>1.0</v>
      </c>
      <c r="G11412" s="1">
        <v>100.0</v>
      </c>
      <c r="H11412" s="1">
        <v>-99.0</v>
      </c>
    </row>
    <row r="11413">
      <c r="A11413" s="1" t="s">
        <v>323</v>
      </c>
      <c r="B11413" s="7" t="s">
        <v>330</v>
      </c>
      <c r="C11413" s="1" t="s">
        <v>10967</v>
      </c>
      <c r="D11413" s="8">
        <v>0.0</v>
      </c>
      <c r="E11413" s="1">
        <v>0.0</v>
      </c>
      <c r="F11413" s="1">
        <v>2.0</v>
      </c>
      <c r="G11413" s="1">
        <v>100.0</v>
      </c>
      <c r="H11413" s="1">
        <v>-98.0</v>
      </c>
    </row>
    <row r="11414">
      <c r="A11414" s="1" t="s">
        <v>323</v>
      </c>
      <c r="B11414" s="7" t="s">
        <v>330</v>
      </c>
      <c r="C11414" s="1" t="s">
        <v>10968</v>
      </c>
      <c r="D11414" s="8">
        <v>0.0</v>
      </c>
      <c r="E11414" s="1">
        <v>0.0</v>
      </c>
      <c r="F11414" s="1">
        <v>2.0</v>
      </c>
      <c r="G11414" s="1">
        <v>100.0</v>
      </c>
      <c r="H11414" s="1">
        <v>-98.0</v>
      </c>
    </row>
    <row r="11415">
      <c r="A11415" s="1" t="s">
        <v>323</v>
      </c>
      <c r="B11415" s="7" t="s">
        <v>330</v>
      </c>
      <c r="C11415" s="1" t="s">
        <v>10969</v>
      </c>
      <c r="D11415" s="8">
        <v>0.0</v>
      </c>
      <c r="E11415" s="1">
        <v>0.0</v>
      </c>
      <c r="F11415" s="1">
        <v>1.0</v>
      </c>
      <c r="G11415" s="1">
        <v>100.0</v>
      </c>
      <c r="H11415" s="1">
        <v>-99.0</v>
      </c>
    </row>
    <row r="11416">
      <c r="A11416" s="1" t="s">
        <v>323</v>
      </c>
      <c r="B11416" s="7" t="s">
        <v>330</v>
      </c>
      <c r="C11416" s="1" t="s">
        <v>10970</v>
      </c>
      <c r="D11416" s="8">
        <v>0.0</v>
      </c>
      <c r="E11416" s="1">
        <v>0.0</v>
      </c>
      <c r="F11416" s="1">
        <v>2.0</v>
      </c>
      <c r="G11416" s="1">
        <v>100.0</v>
      </c>
      <c r="H11416" s="1">
        <v>-98.0</v>
      </c>
    </row>
    <row r="11417">
      <c r="A11417" s="1" t="s">
        <v>323</v>
      </c>
      <c r="B11417" s="7" t="s">
        <v>330</v>
      </c>
      <c r="C11417" s="1" t="s">
        <v>10971</v>
      </c>
      <c r="D11417" s="8">
        <v>0.0</v>
      </c>
      <c r="E11417" s="1">
        <v>0.0</v>
      </c>
      <c r="F11417" s="1">
        <v>11.0</v>
      </c>
      <c r="G11417" s="1">
        <v>100.0</v>
      </c>
      <c r="H11417" s="1">
        <v>-89.0</v>
      </c>
    </row>
    <row r="11418">
      <c r="A11418" s="1" t="s">
        <v>323</v>
      </c>
      <c r="B11418" s="7" t="s">
        <v>330</v>
      </c>
      <c r="C11418" s="1" t="s">
        <v>10972</v>
      </c>
      <c r="D11418" s="8">
        <v>0.0</v>
      </c>
      <c r="E11418" s="1">
        <v>0.0</v>
      </c>
      <c r="F11418" s="1">
        <v>2.0</v>
      </c>
      <c r="G11418" s="1">
        <v>100.0</v>
      </c>
      <c r="H11418" s="1">
        <v>-98.0</v>
      </c>
    </row>
    <row r="11419">
      <c r="A11419" s="1" t="s">
        <v>323</v>
      </c>
      <c r="B11419" s="7" t="s">
        <v>330</v>
      </c>
      <c r="C11419" s="1" t="s">
        <v>10973</v>
      </c>
      <c r="D11419" s="8">
        <v>0.0</v>
      </c>
      <c r="E11419" s="1">
        <v>0.0</v>
      </c>
      <c r="F11419" s="1">
        <v>12.0</v>
      </c>
      <c r="G11419" s="1">
        <v>100.0</v>
      </c>
      <c r="H11419" s="1">
        <v>-88.0</v>
      </c>
    </row>
    <row r="11420">
      <c r="A11420" s="1" t="s">
        <v>323</v>
      </c>
      <c r="B11420" s="7" t="s">
        <v>330</v>
      </c>
      <c r="C11420" s="1" t="s">
        <v>10974</v>
      </c>
      <c r="D11420" s="8">
        <v>0.0</v>
      </c>
      <c r="E11420" s="1">
        <v>0.0</v>
      </c>
      <c r="F11420" s="1">
        <v>9.3</v>
      </c>
      <c r="G11420" s="1">
        <v>100.0</v>
      </c>
      <c r="H11420" s="1">
        <v>-90.7</v>
      </c>
    </row>
    <row r="11421">
      <c r="A11421" s="1" t="s">
        <v>323</v>
      </c>
      <c r="B11421" s="7" t="s">
        <v>330</v>
      </c>
      <c r="C11421" s="1" t="s">
        <v>10975</v>
      </c>
      <c r="D11421" s="8">
        <v>0.0</v>
      </c>
      <c r="E11421" s="1">
        <v>0.0</v>
      </c>
      <c r="F11421" s="1">
        <v>2.0</v>
      </c>
      <c r="G11421" s="1">
        <v>100.0</v>
      </c>
      <c r="H11421" s="1">
        <v>-98.0</v>
      </c>
    </row>
    <row r="11422">
      <c r="A11422" s="1" t="s">
        <v>323</v>
      </c>
      <c r="B11422" s="7" t="s">
        <v>330</v>
      </c>
      <c r="C11422" s="1" t="s">
        <v>10976</v>
      </c>
      <c r="D11422" s="8">
        <v>0.0</v>
      </c>
      <c r="E11422" s="1">
        <v>0.0</v>
      </c>
      <c r="F11422" s="1">
        <v>5.5</v>
      </c>
      <c r="G11422" s="1">
        <v>100.0</v>
      </c>
      <c r="H11422" s="1">
        <v>-94.5</v>
      </c>
    </row>
    <row r="11423">
      <c r="A11423" s="1" t="s">
        <v>323</v>
      </c>
      <c r="B11423" s="7" t="s">
        <v>330</v>
      </c>
      <c r="C11423" s="1" t="s">
        <v>10977</v>
      </c>
      <c r="D11423" s="8">
        <v>0.0</v>
      </c>
      <c r="E11423" s="1">
        <v>0.0</v>
      </c>
      <c r="F11423" s="1">
        <v>1.0</v>
      </c>
      <c r="G11423" s="1">
        <v>100.0</v>
      </c>
      <c r="H11423" s="1">
        <v>-99.0</v>
      </c>
    </row>
    <row r="11424">
      <c r="A11424" s="1" t="s">
        <v>323</v>
      </c>
      <c r="B11424" s="7" t="s">
        <v>330</v>
      </c>
      <c r="C11424" s="1" t="s">
        <v>10978</v>
      </c>
      <c r="D11424" s="8">
        <v>0.0</v>
      </c>
      <c r="E11424" s="1">
        <v>0.0</v>
      </c>
      <c r="F11424" s="1">
        <v>2.7</v>
      </c>
      <c r="G11424" s="1">
        <v>100.0</v>
      </c>
      <c r="H11424" s="1">
        <v>-97.3</v>
      </c>
    </row>
    <row r="11425">
      <c r="A11425" s="1" t="s">
        <v>323</v>
      </c>
      <c r="B11425" s="7" t="s">
        <v>330</v>
      </c>
      <c r="C11425" s="1" t="s">
        <v>10979</v>
      </c>
      <c r="D11425" s="8">
        <v>0.0</v>
      </c>
      <c r="E11425" s="1">
        <v>0.0</v>
      </c>
      <c r="F11425" s="1">
        <v>4.0</v>
      </c>
      <c r="G11425" s="1">
        <v>100.0</v>
      </c>
      <c r="H11425" s="1">
        <v>-96.0</v>
      </c>
    </row>
    <row r="11426">
      <c r="A11426" s="1" t="s">
        <v>323</v>
      </c>
      <c r="B11426" s="7" t="s">
        <v>330</v>
      </c>
      <c r="C11426" s="1" t="s">
        <v>10980</v>
      </c>
      <c r="D11426" s="8">
        <v>0.0</v>
      </c>
      <c r="E11426" s="1">
        <v>0.0</v>
      </c>
      <c r="F11426" s="1">
        <v>6.0</v>
      </c>
      <c r="G11426" s="1">
        <v>100.0</v>
      </c>
      <c r="H11426" s="1">
        <v>-94.0</v>
      </c>
    </row>
    <row r="11427">
      <c r="A11427" s="1" t="s">
        <v>323</v>
      </c>
      <c r="B11427" s="7" t="s">
        <v>330</v>
      </c>
      <c r="C11427" s="1" t="s">
        <v>10981</v>
      </c>
      <c r="D11427" s="8">
        <v>0.0</v>
      </c>
      <c r="E11427" s="1">
        <v>0.0</v>
      </c>
      <c r="F11427" s="1">
        <v>1.0</v>
      </c>
      <c r="G11427" s="1">
        <v>100.0</v>
      </c>
      <c r="H11427" s="1">
        <v>-99.0</v>
      </c>
    </row>
    <row r="11428">
      <c r="A11428" s="1" t="s">
        <v>323</v>
      </c>
      <c r="B11428" s="7" t="s">
        <v>330</v>
      </c>
      <c r="C11428" s="1" t="s">
        <v>10982</v>
      </c>
      <c r="D11428" s="8">
        <v>0.0</v>
      </c>
      <c r="E11428" s="1">
        <v>0.0</v>
      </c>
      <c r="F11428" s="1">
        <v>5.0</v>
      </c>
      <c r="G11428" s="1">
        <v>100.0</v>
      </c>
      <c r="H11428" s="1">
        <v>-95.0</v>
      </c>
    </row>
    <row r="11429">
      <c r="A11429" s="1" t="s">
        <v>323</v>
      </c>
      <c r="B11429" s="7" t="s">
        <v>330</v>
      </c>
      <c r="C11429" s="1" t="s">
        <v>10983</v>
      </c>
      <c r="D11429" s="8">
        <v>0.0</v>
      </c>
      <c r="E11429" s="1">
        <v>0.0</v>
      </c>
      <c r="F11429" s="1">
        <v>2.0</v>
      </c>
      <c r="G11429" s="1">
        <v>100.0</v>
      </c>
      <c r="H11429" s="1">
        <v>-98.0</v>
      </c>
    </row>
    <row r="11430">
      <c r="A11430" s="1" t="s">
        <v>323</v>
      </c>
      <c r="B11430" s="7" t="s">
        <v>330</v>
      </c>
      <c r="C11430" s="1" t="s">
        <v>10984</v>
      </c>
      <c r="D11430" s="8">
        <v>0.0</v>
      </c>
      <c r="E11430" s="1">
        <v>0.0</v>
      </c>
      <c r="F11430" s="1">
        <v>1.0</v>
      </c>
      <c r="G11430" s="1">
        <v>100.0</v>
      </c>
      <c r="H11430" s="1">
        <v>-99.0</v>
      </c>
    </row>
    <row r="11431">
      <c r="A11431" s="1" t="s">
        <v>323</v>
      </c>
      <c r="B11431" s="7" t="s">
        <v>330</v>
      </c>
      <c r="C11431" s="1" t="s">
        <v>10985</v>
      </c>
      <c r="D11431" s="8">
        <v>0.0</v>
      </c>
      <c r="E11431" s="1">
        <v>0.0</v>
      </c>
      <c r="F11431" s="1">
        <v>2.0</v>
      </c>
      <c r="G11431" s="1">
        <v>100.0</v>
      </c>
      <c r="H11431" s="1">
        <v>-98.0</v>
      </c>
    </row>
    <row r="11432">
      <c r="A11432" s="1" t="s">
        <v>323</v>
      </c>
      <c r="B11432" s="7" t="s">
        <v>330</v>
      </c>
      <c r="C11432" s="1" t="s">
        <v>10986</v>
      </c>
      <c r="D11432" s="8">
        <v>0.0</v>
      </c>
      <c r="E11432" s="1">
        <v>0.0</v>
      </c>
      <c r="F11432" s="1">
        <v>2.7</v>
      </c>
      <c r="G11432" s="1">
        <v>100.0</v>
      </c>
      <c r="H11432" s="1">
        <v>-97.3</v>
      </c>
    </row>
    <row r="11433">
      <c r="A11433" s="1" t="s">
        <v>323</v>
      </c>
      <c r="B11433" s="7" t="s">
        <v>330</v>
      </c>
      <c r="C11433" s="1" t="s">
        <v>10987</v>
      </c>
      <c r="D11433" s="8">
        <v>0.0</v>
      </c>
      <c r="E11433" s="1">
        <v>0.0</v>
      </c>
      <c r="F11433" s="1">
        <v>1.0</v>
      </c>
      <c r="G11433" s="1">
        <v>100.0</v>
      </c>
      <c r="H11433" s="1">
        <v>-99.0</v>
      </c>
    </row>
    <row r="11434">
      <c r="A11434" s="1" t="s">
        <v>323</v>
      </c>
      <c r="B11434" s="7" t="s">
        <v>330</v>
      </c>
      <c r="C11434" s="1" t="s">
        <v>10988</v>
      </c>
      <c r="D11434" s="8">
        <v>0.0</v>
      </c>
      <c r="E11434" s="1">
        <v>0.0</v>
      </c>
      <c r="F11434" s="1">
        <v>4.0</v>
      </c>
      <c r="G11434" s="1">
        <v>100.0</v>
      </c>
      <c r="H11434" s="1">
        <v>-96.0</v>
      </c>
    </row>
    <row r="11435">
      <c r="A11435" s="1" t="s">
        <v>323</v>
      </c>
      <c r="B11435" s="7" t="s">
        <v>330</v>
      </c>
      <c r="C11435" s="1" t="s">
        <v>6355</v>
      </c>
      <c r="D11435" s="8">
        <v>0.0</v>
      </c>
      <c r="E11435" s="1">
        <v>0.0</v>
      </c>
      <c r="F11435" s="1">
        <v>4.0</v>
      </c>
      <c r="G11435" s="1">
        <v>100.0</v>
      </c>
      <c r="H11435" s="1">
        <v>-96.0</v>
      </c>
    </row>
    <row r="11436">
      <c r="A11436" s="1" t="s">
        <v>323</v>
      </c>
      <c r="B11436" s="7" t="s">
        <v>330</v>
      </c>
      <c r="C11436" s="1" t="s">
        <v>10989</v>
      </c>
      <c r="D11436" s="8">
        <v>0.0</v>
      </c>
      <c r="E11436" s="1">
        <v>0.0</v>
      </c>
      <c r="F11436" s="1">
        <v>10.0</v>
      </c>
      <c r="G11436" s="1">
        <v>100.0</v>
      </c>
      <c r="H11436" s="1">
        <v>-90.0</v>
      </c>
    </row>
    <row r="11437">
      <c r="A11437" s="1" t="s">
        <v>323</v>
      </c>
      <c r="B11437" s="7" t="s">
        <v>330</v>
      </c>
      <c r="C11437" s="1" t="s">
        <v>10990</v>
      </c>
      <c r="D11437" s="8">
        <v>0.0</v>
      </c>
      <c r="E11437" s="1">
        <v>0.0</v>
      </c>
      <c r="F11437" s="1">
        <v>3.0</v>
      </c>
      <c r="G11437" s="1">
        <v>100.0</v>
      </c>
      <c r="H11437" s="1">
        <v>-97.0</v>
      </c>
    </row>
    <row r="11438">
      <c r="A11438" s="1" t="s">
        <v>323</v>
      </c>
      <c r="B11438" s="7" t="s">
        <v>330</v>
      </c>
      <c r="C11438" s="1" t="s">
        <v>10991</v>
      </c>
      <c r="D11438" s="8">
        <v>0.0</v>
      </c>
      <c r="E11438" s="1">
        <v>0.0</v>
      </c>
      <c r="F11438" s="1">
        <v>1.0</v>
      </c>
      <c r="G11438" s="1">
        <v>100.0</v>
      </c>
      <c r="H11438" s="1">
        <v>-99.0</v>
      </c>
    </row>
    <row r="11439">
      <c r="A11439" s="1" t="s">
        <v>323</v>
      </c>
      <c r="B11439" s="7" t="s">
        <v>330</v>
      </c>
      <c r="C11439" s="1" t="s">
        <v>10992</v>
      </c>
      <c r="D11439" s="8">
        <v>0.0</v>
      </c>
      <c r="E11439" s="1">
        <v>0.0</v>
      </c>
      <c r="F11439" s="1">
        <v>9.0</v>
      </c>
      <c r="G11439" s="1">
        <v>100.0</v>
      </c>
      <c r="H11439" s="1">
        <v>-91.0</v>
      </c>
    </row>
    <row r="11440">
      <c r="A11440" s="1" t="s">
        <v>323</v>
      </c>
      <c r="B11440" s="7" t="s">
        <v>330</v>
      </c>
      <c r="C11440" s="1" t="s">
        <v>10993</v>
      </c>
      <c r="D11440" s="8">
        <v>0.0</v>
      </c>
      <c r="E11440" s="1">
        <v>0.0</v>
      </c>
      <c r="F11440" s="1">
        <v>11.0</v>
      </c>
      <c r="G11440" s="1">
        <v>100.0</v>
      </c>
      <c r="H11440" s="1">
        <v>-89.0</v>
      </c>
    </row>
    <row r="11441">
      <c r="A11441" s="1" t="s">
        <v>323</v>
      </c>
      <c r="B11441" s="7" t="s">
        <v>330</v>
      </c>
      <c r="C11441" s="1" t="s">
        <v>10994</v>
      </c>
      <c r="D11441" s="8">
        <v>0.0</v>
      </c>
      <c r="E11441" s="1">
        <v>0.0</v>
      </c>
      <c r="F11441" s="1">
        <v>10.5</v>
      </c>
      <c r="G11441" s="1">
        <v>100.0</v>
      </c>
      <c r="H11441" s="1">
        <v>-89.5</v>
      </c>
    </row>
    <row r="11442">
      <c r="A11442" s="1" t="s">
        <v>323</v>
      </c>
      <c r="B11442" s="7" t="s">
        <v>330</v>
      </c>
      <c r="C11442" s="1" t="s">
        <v>10995</v>
      </c>
      <c r="D11442" s="8">
        <v>0.0</v>
      </c>
      <c r="E11442" s="1">
        <v>0.0</v>
      </c>
      <c r="F11442" s="1">
        <v>10.0</v>
      </c>
      <c r="G11442" s="1">
        <v>10.6</v>
      </c>
      <c r="H11442" s="1">
        <v>-0.6</v>
      </c>
    </row>
    <row r="11443">
      <c r="A11443" s="1" t="s">
        <v>323</v>
      </c>
      <c r="B11443" s="7" t="s">
        <v>330</v>
      </c>
      <c r="C11443" s="1" t="s">
        <v>10996</v>
      </c>
      <c r="D11443" s="8">
        <v>0.0</v>
      </c>
      <c r="E11443" s="1">
        <v>0.0</v>
      </c>
      <c r="F11443" s="1">
        <v>10.0</v>
      </c>
      <c r="G11443" s="1">
        <v>100.0</v>
      </c>
      <c r="H11443" s="1">
        <v>-90.0</v>
      </c>
    </row>
    <row r="11444">
      <c r="A11444" s="1" t="s">
        <v>323</v>
      </c>
      <c r="B11444" s="7" t="s">
        <v>330</v>
      </c>
      <c r="C11444" s="1" t="s">
        <v>10997</v>
      </c>
      <c r="D11444" s="8">
        <v>0.0</v>
      </c>
      <c r="E11444" s="1">
        <v>0.0</v>
      </c>
      <c r="F11444" s="1">
        <v>9.8</v>
      </c>
      <c r="G11444" s="1">
        <v>6.0</v>
      </c>
      <c r="H11444" s="1">
        <v>3.8</v>
      </c>
    </row>
    <row r="11445">
      <c r="A11445" s="1" t="s">
        <v>323</v>
      </c>
      <c r="B11445" s="7" t="s">
        <v>330</v>
      </c>
      <c r="C11445" s="1" t="s">
        <v>10998</v>
      </c>
      <c r="D11445" s="8">
        <v>0.0</v>
      </c>
      <c r="E11445" s="1">
        <v>0.0</v>
      </c>
      <c r="F11445" s="1">
        <v>1.0</v>
      </c>
      <c r="G11445" s="1">
        <v>100.0</v>
      </c>
      <c r="H11445" s="1">
        <v>-99.0</v>
      </c>
    </row>
    <row r="11446">
      <c r="A11446" s="1" t="s">
        <v>323</v>
      </c>
      <c r="B11446" s="7" t="s">
        <v>330</v>
      </c>
      <c r="C11446" s="1" t="s">
        <v>10999</v>
      </c>
      <c r="D11446" s="8">
        <v>0.0</v>
      </c>
      <c r="E11446" s="1">
        <v>0.0</v>
      </c>
      <c r="F11446" s="1">
        <v>7.1</v>
      </c>
      <c r="G11446" s="1">
        <v>100.0</v>
      </c>
      <c r="H11446" s="1">
        <v>-92.9</v>
      </c>
    </row>
    <row r="11447">
      <c r="A11447" s="1" t="s">
        <v>323</v>
      </c>
      <c r="B11447" s="7" t="s">
        <v>330</v>
      </c>
      <c r="C11447" s="1" t="s">
        <v>11000</v>
      </c>
      <c r="D11447" s="8">
        <v>0.0</v>
      </c>
      <c r="E11447" s="1">
        <v>0.0</v>
      </c>
      <c r="F11447" s="1">
        <v>2.0</v>
      </c>
      <c r="G11447" s="1">
        <v>100.0</v>
      </c>
      <c r="H11447" s="1">
        <v>-98.0</v>
      </c>
    </row>
    <row r="11448">
      <c r="A11448" s="1" t="s">
        <v>323</v>
      </c>
      <c r="B11448" s="7" t="s">
        <v>330</v>
      </c>
      <c r="C11448" s="1" t="s">
        <v>11001</v>
      </c>
      <c r="D11448" s="8">
        <v>0.0</v>
      </c>
      <c r="E11448" s="1">
        <v>0.0</v>
      </c>
      <c r="F11448" s="1">
        <v>5.0</v>
      </c>
      <c r="G11448" s="1">
        <v>100.0</v>
      </c>
      <c r="H11448" s="1">
        <v>-95.0</v>
      </c>
    </row>
    <row r="11449">
      <c r="A11449" s="1" t="s">
        <v>323</v>
      </c>
      <c r="B11449" s="7" t="s">
        <v>330</v>
      </c>
      <c r="C11449" s="1" t="s">
        <v>11002</v>
      </c>
      <c r="D11449" s="8">
        <v>0.0</v>
      </c>
      <c r="E11449" s="1">
        <v>0.0</v>
      </c>
      <c r="F11449" s="1">
        <v>12.0</v>
      </c>
      <c r="G11449" s="1">
        <v>100.0</v>
      </c>
      <c r="H11449" s="1">
        <v>-88.0</v>
      </c>
    </row>
    <row r="11450">
      <c r="A11450" s="1" t="s">
        <v>323</v>
      </c>
      <c r="B11450" s="7" t="s">
        <v>330</v>
      </c>
      <c r="C11450" s="1" t="s">
        <v>11003</v>
      </c>
      <c r="D11450" s="8">
        <v>0.0</v>
      </c>
      <c r="E11450" s="1">
        <v>5.0</v>
      </c>
      <c r="F11450" s="1">
        <v>8.5</v>
      </c>
      <c r="G11450" s="1">
        <v>8.7</v>
      </c>
      <c r="H11450" s="1">
        <v>-0.2</v>
      </c>
    </row>
    <row r="11451">
      <c r="A11451" s="1" t="s">
        <v>323</v>
      </c>
      <c r="B11451" s="7" t="s">
        <v>330</v>
      </c>
      <c r="C11451" s="1" t="s">
        <v>11004</v>
      </c>
      <c r="D11451" s="8">
        <v>0.0</v>
      </c>
      <c r="E11451" s="1">
        <v>0.0</v>
      </c>
      <c r="F11451" s="1">
        <v>3.8</v>
      </c>
      <c r="G11451" s="1">
        <v>10.0</v>
      </c>
      <c r="H11451" s="1">
        <v>-6.2</v>
      </c>
    </row>
    <row r="11452">
      <c r="A11452" s="1" t="s">
        <v>323</v>
      </c>
      <c r="B11452" s="7" t="s">
        <v>330</v>
      </c>
      <c r="C11452" s="1" t="s">
        <v>11005</v>
      </c>
      <c r="D11452" s="8">
        <v>0.0</v>
      </c>
      <c r="E11452" s="1">
        <v>0.0</v>
      </c>
      <c r="F11452" s="1">
        <v>8.0</v>
      </c>
      <c r="G11452" s="1">
        <v>100.0</v>
      </c>
      <c r="H11452" s="1">
        <v>-92.0</v>
      </c>
    </row>
    <row r="11453">
      <c r="A11453" s="1" t="s">
        <v>323</v>
      </c>
      <c r="B11453" s="7" t="s">
        <v>330</v>
      </c>
      <c r="C11453" s="1" t="s">
        <v>11006</v>
      </c>
      <c r="D11453" s="8">
        <v>0.0</v>
      </c>
      <c r="E11453" s="1">
        <v>0.0</v>
      </c>
      <c r="F11453" s="1">
        <v>1.0</v>
      </c>
      <c r="G11453" s="1">
        <v>100.0</v>
      </c>
      <c r="H11453" s="1">
        <v>-99.0</v>
      </c>
    </row>
    <row r="11454">
      <c r="A11454" s="1" t="s">
        <v>323</v>
      </c>
      <c r="B11454" s="7" t="s">
        <v>330</v>
      </c>
      <c r="C11454" s="1" t="s">
        <v>11007</v>
      </c>
      <c r="D11454" s="8">
        <v>0.0</v>
      </c>
      <c r="E11454" s="1">
        <v>0.0</v>
      </c>
      <c r="F11454" s="1">
        <v>11.3</v>
      </c>
      <c r="G11454" s="1">
        <v>100.0</v>
      </c>
      <c r="H11454" s="1">
        <v>-88.7</v>
      </c>
    </row>
    <row r="11455">
      <c r="A11455" s="1" t="s">
        <v>323</v>
      </c>
      <c r="B11455" s="7" t="s">
        <v>330</v>
      </c>
      <c r="C11455" s="1" t="s">
        <v>11008</v>
      </c>
      <c r="D11455" s="8">
        <v>0.0</v>
      </c>
      <c r="E11455" s="1">
        <v>0.0</v>
      </c>
      <c r="F11455" s="1">
        <v>10.0</v>
      </c>
      <c r="G11455" s="1">
        <v>100.0</v>
      </c>
      <c r="H11455" s="1">
        <v>-90.0</v>
      </c>
    </row>
    <row r="11456">
      <c r="A11456" s="1" t="s">
        <v>323</v>
      </c>
      <c r="B11456" s="7" t="s">
        <v>330</v>
      </c>
      <c r="C11456" s="1" t="s">
        <v>11009</v>
      </c>
      <c r="D11456" s="8">
        <v>0.0</v>
      </c>
      <c r="E11456" s="1">
        <v>0.0</v>
      </c>
      <c r="F11456" s="1">
        <v>25.0</v>
      </c>
      <c r="G11456" s="1">
        <v>100.0</v>
      </c>
      <c r="H11456" s="1">
        <v>-75.0</v>
      </c>
    </row>
    <row r="11457">
      <c r="A11457" s="1" t="s">
        <v>323</v>
      </c>
      <c r="B11457" s="7" t="s">
        <v>330</v>
      </c>
      <c r="C11457" s="1" t="s">
        <v>11010</v>
      </c>
      <c r="D11457" s="8">
        <v>0.0</v>
      </c>
      <c r="E11457" s="1">
        <v>0.0</v>
      </c>
      <c r="F11457" s="1">
        <v>7.6</v>
      </c>
      <c r="G11457" s="1">
        <v>9.0</v>
      </c>
      <c r="H11457" s="1">
        <v>-1.4</v>
      </c>
    </row>
    <row r="11458">
      <c r="A11458" s="1" t="s">
        <v>323</v>
      </c>
      <c r="B11458" s="7" t="s">
        <v>330</v>
      </c>
      <c r="C11458" s="1" t="s">
        <v>11011</v>
      </c>
      <c r="D11458" s="8">
        <v>0.0</v>
      </c>
      <c r="E11458" s="1">
        <v>7.0</v>
      </c>
      <c r="F11458" s="1">
        <v>1.0</v>
      </c>
      <c r="G11458" s="1">
        <v>5.1</v>
      </c>
      <c r="H11458" s="1">
        <v>-4.1</v>
      </c>
    </row>
    <row r="11459">
      <c r="A11459" s="1" t="s">
        <v>323</v>
      </c>
      <c r="B11459" s="7" t="s">
        <v>330</v>
      </c>
      <c r="C11459" s="1" t="s">
        <v>11012</v>
      </c>
      <c r="D11459" s="8">
        <v>0.0</v>
      </c>
      <c r="E11459" s="1">
        <v>3.0</v>
      </c>
      <c r="F11459" s="1">
        <v>6.2</v>
      </c>
      <c r="G11459" s="1">
        <v>9.9</v>
      </c>
      <c r="H11459" s="1">
        <v>-3.6</v>
      </c>
    </row>
    <row r="11460">
      <c r="A11460" s="1" t="s">
        <v>323</v>
      </c>
      <c r="B11460" s="7" t="s">
        <v>330</v>
      </c>
      <c r="C11460" s="1" t="s">
        <v>11013</v>
      </c>
      <c r="D11460" s="8">
        <v>0.0</v>
      </c>
      <c r="E11460" s="1">
        <v>0.0</v>
      </c>
      <c r="F11460" s="1">
        <v>9.9</v>
      </c>
      <c r="G11460" s="1">
        <v>100.0</v>
      </c>
      <c r="H11460" s="1">
        <v>-90.1</v>
      </c>
    </row>
    <row r="11461">
      <c r="A11461" s="1" t="s">
        <v>323</v>
      </c>
      <c r="B11461" s="7" t="s">
        <v>330</v>
      </c>
      <c r="C11461" s="1" t="s">
        <v>11014</v>
      </c>
      <c r="D11461" s="8">
        <v>0.0</v>
      </c>
      <c r="E11461" s="1">
        <v>0.0</v>
      </c>
      <c r="F11461" s="1">
        <v>13.1</v>
      </c>
      <c r="G11461" s="1">
        <v>100.0</v>
      </c>
      <c r="H11461" s="1">
        <v>-86.9</v>
      </c>
    </row>
    <row r="11462">
      <c r="A11462" s="1" t="s">
        <v>323</v>
      </c>
      <c r="B11462" s="7" t="s">
        <v>330</v>
      </c>
      <c r="C11462" s="1" t="s">
        <v>11015</v>
      </c>
      <c r="D11462" s="8">
        <v>0.0</v>
      </c>
      <c r="E11462" s="1">
        <v>0.0</v>
      </c>
      <c r="F11462" s="1">
        <v>11.0</v>
      </c>
      <c r="G11462" s="1">
        <v>100.0</v>
      </c>
      <c r="H11462" s="1">
        <v>-89.0</v>
      </c>
    </row>
    <row r="11463">
      <c r="A11463" s="1" t="s">
        <v>323</v>
      </c>
      <c r="B11463" s="7" t="s">
        <v>330</v>
      </c>
      <c r="C11463" s="1" t="s">
        <v>11016</v>
      </c>
      <c r="D11463" s="8">
        <v>0.0</v>
      </c>
      <c r="E11463" s="1">
        <v>0.0</v>
      </c>
      <c r="F11463" s="1">
        <v>3.7</v>
      </c>
      <c r="G11463" s="1">
        <v>100.0</v>
      </c>
      <c r="H11463" s="1">
        <v>-96.3</v>
      </c>
    </row>
    <row r="11464">
      <c r="A11464" s="1" t="s">
        <v>323</v>
      </c>
      <c r="B11464" s="7" t="s">
        <v>330</v>
      </c>
      <c r="C11464" s="1" t="s">
        <v>11017</v>
      </c>
      <c r="D11464" s="8">
        <v>0.0</v>
      </c>
      <c r="E11464" s="1">
        <v>0.0</v>
      </c>
      <c r="F11464" s="1">
        <v>8.8</v>
      </c>
      <c r="G11464" s="1">
        <v>100.0</v>
      </c>
      <c r="H11464" s="1">
        <v>-91.2</v>
      </c>
    </row>
    <row r="11465">
      <c r="A11465" s="1" t="s">
        <v>323</v>
      </c>
      <c r="B11465" s="7" t="s">
        <v>330</v>
      </c>
      <c r="C11465" s="1" t="s">
        <v>11018</v>
      </c>
      <c r="D11465" s="8">
        <v>0.0</v>
      </c>
      <c r="E11465" s="1">
        <v>0.0</v>
      </c>
      <c r="F11465" s="1">
        <v>5.9</v>
      </c>
      <c r="G11465" s="1">
        <v>10.4</v>
      </c>
      <c r="H11465" s="1">
        <v>-4.6</v>
      </c>
    </row>
    <row r="11466">
      <c r="A11466" s="1" t="s">
        <v>323</v>
      </c>
      <c r="B11466" s="7" t="s">
        <v>330</v>
      </c>
      <c r="C11466" s="1" t="s">
        <v>11019</v>
      </c>
      <c r="D11466" s="8">
        <v>0.0</v>
      </c>
      <c r="E11466" s="1">
        <v>0.0</v>
      </c>
      <c r="F11466" s="1">
        <v>1.2</v>
      </c>
      <c r="G11466" s="1">
        <v>100.0</v>
      </c>
      <c r="H11466" s="1">
        <v>-98.8</v>
      </c>
    </row>
    <row r="11467">
      <c r="A11467" s="1" t="s">
        <v>323</v>
      </c>
      <c r="B11467" s="7" t="s">
        <v>330</v>
      </c>
      <c r="C11467" s="1" t="s">
        <v>11020</v>
      </c>
      <c r="D11467" s="8">
        <v>0.0</v>
      </c>
      <c r="E11467" s="1">
        <v>0.0</v>
      </c>
      <c r="F11467" s="1">
        <v>6.4</v>
      </c>
      <c r="G11467" s="1">
        <v>8.9</v>
      </c>
      <c r="H11467" s="1">
        <v>-2.5</v>
      </c>
    </row>
    <row r="11468">
      <c r="A11468" s="1" t="s">
        <v>323</v>
      </c>
      <c r="B11468" s="7" t="s">
        <v>330</v>
      </c>
      <c r="C11468" s="1" t="s">
        <v>11021</v>
      </c>
      <c r="D11468" s="8">
        <v>0.0</v>
      </c>
      <c r="E11468" s="1">
        <v>0.0</v>
      </c>
      <c r="F11468" s="1">
        <v>9.0</v>
      </c>
      <c r="G11468" s="1">
        <v>100.0</v>
      </c>
      <c r="H11468" s="1">
        <v>-91.0</v>
      </c>
    </row>
    <row r="11469">
      <c r="A11469" s="1" t="s">
        <v>323</v>
      </c>
      <c r="B11469" s="7" t="s">
        <v>330</v>
      </c>
      <c r="C11469" s="1" t="s">
        <v>11022</v>
      </c>
      <c r="D11469" s="8">
        <v>0.0</v>
      </c>
      <c r="E11469" s="1">
        <v>0.0</v>
      </c>
      <c r="F11469" s="1">
        <v>29.0</v>
      </c>
      <c r="G11469" s="1">
        <v>100.0</v>
      </c>
      <c r="H11469" s="1">
        <v>-71.0</v>
      </c>
    </row>
    <row r="11470">
      <c r="A11470" s="1" t="s">
        <v>323</v>
      </c>
      <c r="B11470" s="7" t="s">
        <v>330</v>
      </c>
      <c r="C11470" s="1" t="s">
        <v>11023</v>
      </c>
      <c r="D11470" s="8">
        <v>0.0</v>
      </c>
      <c r="E11470" s="1">
        <v>0.0</v>
      </c>
      <c r="F11470" s="1">
        <v>6.5</v>
      </c>
      <c r="G11470" s="1">
        <v>100.0</v>
      </c>
      <c r="H11470" s="1">
        <v>-93.5</v>
      </c>
    </row>
    <row r="11471">
      <c r="A11471" s="1" t="s">
        <v>323</v>
      </c>
      <c r="B11471" s="7" t="s">
        <v>330</v>
      </c>
      <c r="C11471" s="1" t="s">
        <v>11024</v>
      </c>
      <c r="D11471" s="8">
        <v>0.0</v>
      </c>
      <c r="E11471" s="1">
        <v>0.0</v>
      </c>
      <c r="F11471" s="1">
        <v>11.3</v>
      </c>
      <c r="G11471" s="1">
        <v>100.0</v>
      </c>
      <c r="H11471" s="1">
        <v>-88.7</v>
      </c>
    </row>
    <row r="11472">
      <c r="A11472" s="1" t="s">
        <v>323</v>
      </c>
      <c r="B11472" s="7" t="s">
        <v>330</v>
      </c>
      <c r="C11472" s="1" t="s">
        <v>11025</v>
      </c>
      <c r="D11472" s="8">
        <v>0.0</v>
      </c>
      <c r="E11472" s="1">
        <v>0.0</v>
      </c>
      <c r="F11472" s="1">
        <v>1.0</v>
      </c>
      <c r="G11472" s="1">
        <v>100.0</v>
      </c>
      <c r="H11472" s="1">
        <v>-99.0</v>
      </c>
    </row>
    <row r="11473">
      <c r="A11473" s="1" t="s">
        <v>323</v>
      </c>
      <c r="B11473" s="7" t="s">
        <v>330</v>
      </c>
      <c r="C11473" s="1" t="s">
        <v>11026</v>
      </c>
      <c r="D11473" s="8">
        <v>0.0</v>
      </c>
      <c r="E11473" s="1">
        <v>0.0</v>
      </c>
      <c r="F11473" s="1">
        <v>6.5</v>
      </c>
      <c r="G11473" s="1">
        <v>8.7</v>
      </c>
      <c r="H11473" s="1">
        <v>-2.2</v>
      </c>
    </row>
    <row r="11474">
      <c r="A11474" s="1" t="s">
        <v>323</v>
      </c>
      <c r="B11474" s="7" t="s">
        <v>330</v>
      </c>
      <c r="C11474" s="1" t="s">
        <v>11027</v>
      </c>
      <c r="D11474" s="8">
        <v>0.0</v>
      </c>
      <c r="E11474" s="1">
        <v>1.0</v>
      </c>
      <c r="F11474" s="1">
        <v>6.5</v>
      </c>
      <c r="G11474" s="1">
        <v>8.3</v>
      </c>
      <c r="H11474" s="1">
        <v>-1.8</v>
      </c>
    </row>
    <row r="11475">
      <c r="A11475" s="1" t="s">
        <v>323</v>
      </c>
      <c r="B11475" s="7" t="s">
        <v>330</v>
      </c>
      <c r="C11475" s="1" t="s">
        <v>11028</v>
      </c>
      <c r="D11475" s="8">
        <v>0.0</v>
      </c>
      <c r="E11475" s="1">
        <v>2.0</v>
      </c>
      <c r="F11475" s="1">
        <v>1.3</v>
      </c>
      <c r="G11475" s="1">
        <v>5.9</v>
      </c>
      <c r="H11475" s="1">
        <v>-4.6</v>
      </c>
    </row>
    <row r="11476">
      <c r="A11476" s="1" t="s">
        <v>323</v>
      </c>
      <c r="B11476" s="7" t="s">
        <v>330</v>
      </c>
      <c r="C11476" s="1" t="s">
        <v>11029</v>
      </c>
      <c r="D11476" s="8">
        <v>0.0</v>
      </c>
      <c r="E11476" s="1">
        <v>0.0</v>
      </c>
      <c r="F11476" s="1">
        <v>3.0</v>
      </c>
      <c r="G11476" s="1">
        <v>100.0</v>
      </c>
      <c r="H11476" s="1">
        <v>-97.0</v>
      </c>
    </row>
    <row r="11477">
      <c r="A11477" s="1" t="s">
        <v>323</v>
      </c>
      <c r="B11477" s="7" t="s">
        <v>330</v>
      </c>
      <c r="C11477" s="1" t="s">
        <v>11030</v>
      </c>
      <c r="D11477" s="8">
        <v>0.0</v>
      </c>
      <c r="E11477" s="1">
        <v>0.0</v>
      </c>
      <c r="F11477" s="1">
        <v>25.0</v>
      </c>
      <c r="G11477" s="1">
        <v>100.0</v>
      </c>
      <c r="H11477" s="1">
        <v>-75.0</v>
      </c>
    </row>
    <row r="11478">
      <c r="A11478" s="1" t="s">
        <v>323</v>
      </c>
      <c r="B11478" s="7" t="s">
        <v>330</v>
      </c>
      <c r="C11478" s="1" t="s">
        <v>11031</v>
      </c>
      <c r="D11478" s="8">
        <v>0.0</v>
      </c>
      <c r="E11478" s="1">
        <v>0.0</v>
      </c>
      <c r="F11478" s="1">
        <v>13.0</v>
      </c>
      <c r="G11478" s="1">
        <v>100.0</v>
      </c>
      <c r="H11478" s="1">
        <v>-87.0</v>
      </c>
    </row>
    <row r="11479">
      <c r="A11479" s="1" t="s">
        <v>323</v>
      </c>
      <c r="B11479" s="7" t="s">
        <v>330</v>
      </c>
      <c r="C11479" s="1" t="s">
        <v>11032</v>
      </c>
      <c r="D11479" s="8">
        <v>0.0</v>
      </c>
      <c r="E11479" s="1">
        <v>0.0</v>
      </c>
      <c r="F11479" s="1">
        <v>9.5</v>
      </c>
      <c r="G11479" s="1">
        <v>100.0</v>
      </c>
      <c r="H11479" s="1">
        <v>-90.5</v>
      </c>
    </row>
    <row r="11480">
      <c r="A11480" s="1" t="s">
        <v>323</v>
      </c>
      <c r="B11480" s="7" t="s">
        <v>330</v>
      </c>
      <c r="C11480" s="1" t="s">
        <v>11033</v>
      </c>
      <c r="D11480" s="8">
        <v>0.0</v>
      </c>
      <c r="E11480" s="1">
        <v>0.0</v>
      </c>
      <c r="F11480" s="1">
        <v>13.0</v>
      </c>
      <c r="G11480" s="1">
        <v>100.0</v>
      </c>
      <c r="H11480" s="1">
        <v>-87.0</v>
      </c>
    </row>
    <row r="11481">
      <c r="A11481" s="1" t="s">
        <v>323</v>
      </c>
      <c r="B11481" s="7" t="s">
        <v>330</v>
      </c>
      <c r="C11481" s="1" t="s">
        <v>11034</v>
      </c>
      <c r="D11481" s="8">
        <v>0.0</v>
      </c>
      <c r="E11481" s="1">
        <v>0.0</v>
      </c>
      <c r="F11481" s="1">
        <v>12.0</v>
      </c>
      <c r="G11481" s="1">
        <v>100.0</v>
      </c>
      <c r="H11481" s="1">
        <v>-88.0</v>
      </c>
    </row>
    <row r="11482">
      <c r="A11482" s="1" t="s">
        <v>323</v>
      </c>
      <c r="B11482" s="7" t="s">
        <v>330</v>
      </c>
      <c r="C11482" s="1" t="s">
        <v>11035</v>
      </c>
      <c r="D11482" s="8">
        <v>0.0</v>
      </c>
      <c r="E11482" s="1">
        <v>0.0</v>
      </c>
      <c r="F11482" s="1">
        <v>12.0</v>
      </c>
      <c r="G11482" s="1">
        <v>100.0</v>
      </c>
      <c r="H11482" s="1">
        <v>-88.0</v>
      </c>
    </row>
    <row r="11483">
      <c r="A11483" s="1" t="s">
        <v>323</v>
      </c>
      <c r="B11483" s="7" t="s">
        <v>330</v>
      </c>
      <c r="C11483" s="1" t="s">
        <v>11036</v>
      </c>
      <c r="D11483" s="8">
        <v>0.0</v>
      </c>
      <c r="E11483" s="1">
        <v>0.0</v>
      </c>
      <c r="F11483" s="1">
        <v>11.0</v>
      </c>
      <c r="G11483" s="1">
        <v>100.0</v>
      </c>
      <c r="H11483" s="1">
        <v>-89.0</v>
      </c>
    </row>
    <row r="11484">
      <c r="A11484" s="1" t="s">
        <v>323</v>
      </c>
      <c r="B11484" s="7" t="s">
        <v>330</v>
      </c>
      <c r="C11484" s="1" t="s">
        <v>11037</v>
      </c>
      <c r="D11484" s="8">
        <v>0.0</v>
      </c>
      <c r="E11484" s="1">
        <v>0.0</v>
      </c>
      <c r="F11484" s="1">
        <v>11.3</v>
      </c>
      <c r="G11484" s="1">
        <v>100.0</v>
      </c>
      <c r="H11484" s="1">
        <v>-88.7</v>
      </c>
    </row>
    <row r="11485">
      <c r="A11485" s="1" t="s">
        <v>323</v>
      </c>
      <c r="B11485" s="7" t="s">
        <v>330</v>
      </c>
      <c r="C11485" s="1" t="s">
        <v>11038</v>
      </c>
      <c r="D11485" s="8">
        <v>0.0</v>
      </c>
      <c r="E11485" s="1">
        <v>0.0</v>
      </c>
      <c r="F11485" s="1">
        <v>19.0</v>
      </c>
      <c r="G11485" s="1">
        <v>100.0</v>
      </c>
      <c r="H11485" s="1">
        <v>-81.0</v>
      </c>
    </row>
    <row r="11486">
      <c r="A11486" s="1" t="s">
        <v>323</v>
      </c>
      <c r="B11486" s="7" t="s">
        <v>330</v>
      </c>
      <c r="C11486" s="1" t="s">
        <v>11039</v>
      </c>
      <c r="D11486" s="8">
        <v>0.0</v>
      </c>
      <c r="E11486" s="1">
        <v>0.0</v>
      </c>
      <c r="F11486" s="1">
        <v>10.0</v>
      </c>
      <c r="G11486" s="1">
        <v>100.0</v>
      </c>
      <c r="H11486" s="1">
        <v>-90.0</v>
      </c>
    </row>
    <row r="11487">
      <c r="A11487" s="1" t="s">
        <v>323</v>
      </c>
      <c r="B11487" s="7" t="s">
        <v>330</v>
      </c>
      <c r="C11487" s="1" t="s">
        <v>11040</v>
      </c>
      <c r="D11487" s="8">
        <v>0.0</v>
      </c>
      <c r="E11487" s="1">
        <v>0.0</v>
      </c>
      <c r="F11487" s="1">
        <v>12.0</v>
      </c>
      <c r="G11487" s="1">
        <v>100.0</v>
      </c>
      <c r="H11487" s="1">
        <v>-88.0</v>
      </c>
    </row>
    <row r="11488">
      <c r="A11488" s="1" t="s">
        <v>323</v>
      </c>
      <c r="B11488" s="7" t="s">
        <v>330</v>
      </c>
      <c r="C11488" s="1" t="s">
        <v>11041</v>
      </c>
      <c r="D11488" s="8">
        <v>0.0</v>
      </c>
      <c r="E11488" s="1">
        <v>0.0</v>
      </c>
      <c r="F11488" s="1">
        <v>11.3</v>
      </c>
      <c r="G11488" s="1">
        <v>100.0</v>
      </c>
      <c r="H11488" s="1">
        <v>-88.7</v>
      </c>
    </row>
    <row r="11489">
      <c r="A11489" s="1" t="s">
        <v>323</v>
      </c>
      <c r="B11489" s="7" t="s">
        <v>330</v>
      </c>
      <c r="C11489" s="1" t="s">
        <v>11042</v>
      </c>
      <c r="D11489" s="8">
        <v>0.0</v>
      </c>
      <c r="E11489" s="1">
        <v>0.0</v>
      </c>
      <c r="F11489" s="1">
        <v>13.0</v>
      </c>
      <c r="G11489" s="1">
        <v>100.0</v>
      </c>
      <c r="H11489" s="1">
        <v>-87.0</v>
      </c>
    </row>
    <row r="11490">
      <c r="A11490" s="1" t="s">
        <v>323</v>
      </c>
      <c r="B11490" s="7" t="s">
        <v>330</v>
      </c>
      <c r="C11490" s="1" t="s">
        <v>11043</v>
      </c>
      <c r="D11490" s="8">
        <v>0.0</v>
      </c>
      <c r="E11490" s="1">
        <v>0.0</v>
      </c>
      <c r="F11490" s="1">
        <v>71.0</v>
      </c>
      <c r="G11490" s="1">
        <v>100.0</v>
      </c>
      <c r="H11490" s="1">
        <v>-29.0</v>
      </c>
    </row>
    <row r="11491">
      <c r="A11491" s="1" t="s">
        <v>323</v>
      </c>
      <c r="B11491" s="7" t="s">
        <v>330</v>
      </c>
      <c r="C11491" s="1" t="s">
        <v>11044</v>
      </c>
      <c r="D11491" s="8">
        <v>0.0</v>
      </c>
      <c r="E11491" s="1">
        <v>0.0</v>
      </c>
      <c r="F11491" s="1">
        <v>54.0</v>
      </c>
      <c r="G11491" s="1">
        <v>100.0</v>
      </c>
      <c r="H11491" s="1">
        <v>-46.0</v>
      </c>
    </row>
    <row r="11492">
      <c r="A11492" s="1" t="s">
        <v>323</v>
      </c>
      <c r="B11492" s="7" t="s">
        <v>330</v>
      </c>
      <c r="C11492" s="1" t="s">
        <v>11045</v>
      </c>
      <c r="D11492" s="8">
        <v>0.0</v>
      </c>
      <c r="E11492" s="1">
        <v>0.0</v>
      </c>
      <c r="F11492" s="1">
        <v>12.0</v>
      </c>
      <c r="G11492" s="1">
        <v>100.0</v>
      </c>
      <c r="H11492" s="1">
        <v>-88.0</v>
      </c>
    </row>
    <row r="11493">
      <c r="A11493" s="1" t="s">
        <v>323</v>
      </c>
      <c r="B11493" s="7" t="s">
        <v>330</v>
      </c>
      <c r="C11493" s="1" t="s">
        <v>11046</v>
      </c>
      <c r="D11493" s="8">
        <v>0.0</v>
      </c>
      <c r="E11493" s="1">
        <v>0.0</v>
      </c>
      <c r="F11493" s="1">
        <v>1.0</v>
      </c>
      <c r="G11493" s="1">
        <v>100.0</v>
      </c>
      <c r="H11493" s="1">
        <v>-99.0</v>
      </c>
    </row>
    <row r="11494">
      <c r="A11494" s="1" t="s">
        <v>323</v>
      </c>
      <c r="B11494" s="7" t="s">
        <v>330</v>
      </c>
      <c r="C11494" s="1" t="s">
        <v>11047</v>
      </c>
      <c r="D11494" s="8">
        <v>0.0</v>
      </c>
      <c r="E11494" s="1">
        <v>0.0</v>
      </c>
      <c r="F11494" s="1">
        <v>11.0</v>
      </c>
      <c r="G11494" s="1">
        <v>100.0</v>
      </c>
      <c r="H11494" s="1">
        <v>-89.0</v>
      </c>
    </row>
    <row r="11495">
      <c r="A11495" s="1" t="s">
        <v>323</v>
      </c>
      <c r="B11495" s="7" t="s">
        <v>330</v>
      </c>
      <c r="C11495" s="1" t="s">
        <v>11048</v>
      </c>
      <c r="D11495" s="8">
        <v>0.0</v>
      </c>
      <c r="E11495" s="1">
        <v>0.0</v>
      </c>
      <c r="F11495" s="1">
        <v>7.0</v>
      </c>
      <c r="G11495" s="1">
        <v>100.0</v>
      </c>
      <c r="H11495" s="1">
        <v>-93.0</v>
      </c>
    </row>
    <row r="11496">
      <c r="A11496" s="1" t="s">
        <v>323</v>
      </c>
      <c r="B11496" s="7" t="s">
        <v>330</v>
      </c>
      <c r="C11496" s="1" t="s">
        <v>11049</v>
      </c>
      <c r="D11496" s="8">
        <v>0.0</v>
      </c>
      <c r="E11496" s="1">
        <v>0.0</v>
      </c>
      <c r="F11496" s="1">
        <v>1.0</v>
      </c>
      <c r="G11496" s="1">
        <v>100.0</v>
      </c>
      <c r="H11496" s="1">
        <v>-99.0</v>
      </c>
    </row>
    <row r="11497">
      <c r="A11497" s="1" t="s">
        <v>323</v>
      </c>
      <c r="B11497" s="7" t="s">
        <v>330</v>
      </c>
      <c r="C11497" s="1" t="s">
        <v>11050</v>
      </c>
      <c r="D11497" s="8">
        <v>0.0</v>
      </c>
      <c r="E11497" s="1">
        <v>0.0</v>
      </c>
      <c r="F11497" s="1">
        <v>9.8</v>
      </c>
      <c r="G11497" s="1">
        <v>100.0</v>
      </c>
      <c r="H11497" s="1">
        <v>-90.3</v>
      </c>
    </row>
    <row r="11498">
      <c r="A11498" s="1" t="s">
        <v>323</v>
      </c>
      <c r="B11498" s="7" t="s">
        <v>330</v>
      </c>
      <c r="C11498" s="1" t="s">
        <v>11051</v>
      </c>
      <c r="D11498" s="8">
        <v>0.0</v>
      </c>
      <c r="E11498" s="1">
        <v>0.0</v>
      </c>
      <c r="F11498" s="1">
        <v>1.0</v>
      </c>
      <c r="G11498" s="1">
        <v>100.0</v>
      </c>
      <c r="H11498" s="1">
        <v>-99.0</v>
      </c>
    </row>
    <row r="11499">
      <c r="A11499" s="1" t="s">
        <v>323</v>
      </c>
      <c r="B11499" s="7" t="s">
        <v>330</v>
      </c>
      <c r="C11499" s="1" t="s">
        <v>11052</v>
      </c>
      <c r="D11499" s="8">
        <v>0.0</v>
      </c>
      <c r="E11499" s="1">
        <v>0.0</v>
      </c>
      <c r="F11499" s="1">
        <v>11.4</v>
      </c>
      <c r="G11499" s="1">
        <v>100.0</v>
      </c>
      <c r="H11499" s="1">
        <v>-88.6</v>
      </c>
    </row>
    <row r="11500">
      <c r="A11500" s="1" t="s">
        <v>323</v>
      </c>
      <c r="B11500" s="7" t="s">
        <v>330</v>
      </c>
      <c r="C11500" s="1" t="s">
        <v>11053</v>
      </c>
      <c r="D11500" s="8">
        <v>0.0</v>
      </c>
      <c r="E11500" s="1">
        <v>0.0</v>
      </c>
      <c r="F11500" s="1">
        <v>5.6</v>
      </c>
      <c r="G11500" s="1">
        <v>8.7</v>
      </c>
      <c r="H11500" s="1">
        <v>-3.1</v>
      </c>
    </row>
    <row r="11501">
      <c r="A11501" s="1" t="s">
        <v>323</v>
      </c>
      <c r="B11501" s="7" t="s">
        <v>330</v>
      </c>
      <c r="C11501" s="1" t="s">
        <v>11054</v>
      </c>
      <c r="D11501" s="8">
        <v>0.0</v>
      </c>
      <c r="E11501" s="1">
        <v>0.0</v>
      </c>
      <c r="F11501" s="1">
        <v>9.0</v>
      </c>
      <c r="G11501" s="1">
        <v>100.0</v>
      </c>
      <c r="H11501" s="1">
        <v>-91.0</v>
      </c>
    </row>
    <row r="11502">
      <c r="A11502" s="1" t="s">
        <v>323</v>
      </c>
      <c r="B11502" s="7" t="s">
        <v>330</v>
      </c>
      <c r="C11502" s="1" t="s">
        <v>11055</v>
      </c>
      <c r="D11502" s="8">
        <v>0.0</v>
      </c>
      <c r="E11502" s="1">
        <v>0.0</v>
      </c>
      <c r="F11502" s="1">
        <v>6.0</v>
      </c>
      <c r="G11502" s="1">
        <v>100.0</v>
      </c>
      <c r="H11502" s="1">
        <v>-94.0</v>
      </c>
    </row>
    <row r="11503">
      <c r="A11503" s="1" t="s">
        <v>323</v>
      </c>
      <c r="B11503" s="7" t="s">
        <v>330</v>
      </c>
      <c r="C11503" s="1" t="s">
        <v>11056</v>
      </c>
      <c r="D11503" s="8">
        <v>0.0</v>
      </c>
      <c r="E11503" s="1">
        <v>0.0</v>
      </c>
      <c r="F11503" s="1">
        <v>11.0</v>
      </c>
      <c r="G11503" s="1">
        <v>100.0</v>
      </c>
      <c r="H11503" s="1">
        <v>-89.0</v>
      </c>
    </row>
    <row r="11504">
      <c r="A11504" s="1" t="s">
        <v>323</v>
      </c>
      <c r="B11504" s="7" t="s">
        <v>330</v>
      </c>
      <c r="C11504" s="1" t="s">
        <v>11057</v>
      </c>
      <c r="D11504" s="8">
        <v>0.0</v>
      </c>
      <c r="E11504" s="1">
        <v>0.0</v>
      </c>
      <c r="F11504" s="1">
        <v>4.3</v>
      </c>
      <c r="G11504" s="1">
        <v>7.7</v>
      </c>
      <c r="H11504" s="1">
        <v>-3.4</v>
      </c>
    </row>
    <row r="11505">
      <c r="A11505" s="1" t="s">
        <v>323</v>
      </c>
      <c r="B11505" s="7" t="s">
        <v>330</v>
      </c>
      <c r="C11505" s="1" t="s">
        <v>11058</v>
      </c>
      <c r="D11505" s="8">
        <v>0.0</v>
      </c>
      <c r="E11505" s="1">
        <v>0.0</v>
      </c>
      <c r="F11505" s="1">
        <v>8.2</v>
      </c>
      <c r="G11505" s="1">
        <v>9.1</v>
      </c>
      <c r="H11505" s="1">
        <v>-0.9</v>
      </c>
    </row>
    <row r="11506">
      <c r="A11506" s="1" t="s">
        <v>323</v>
      </c>
      <c r="B11506" s="7" t="s">
        <v>330</v>
      </c>
      <c r="C11506" s="1" t="s">
        <v>11059</v>
      </c>
      <c r="D11506" s="8">
        <v>0.0</v>
      </c>
      <c r="E11506" s="1">
        <v>0.0</v>
      </c>
      <c r="F11506" s="1">
        <v>1.0</v>
      </c>
      <c r="G11506" s="1">
        <v>100.0</v>
      </c>
      <c r="H11506" s="1">
        <v>-99.0</v>
      </c>
    </row>
    <row r="11507">
      <c r="A11507" s="1" t="s">
        <v>323</v>
      </c>
      <c r="B11507" s="7" t="s">
        <v>330</v>
      </c>
      <c r="C11507" s="1" t="s">
        <v>11060</v>
      </c>
      <c r="D11507" s="8">
        <v>0.0</v>
      </c>
      <c r="E11507" s="1">
        <v>0.0</v>
      </c>
      <c r="F11507" s="1">
        <v>7.1</v>
      </c>
      <c r="G11507" s="1">
        <v>100.0</v>
      </c>
      <c r="H11507" s="1">
        <v>-92.9</v>
      </c>
    </row>
    <row r="11508">
      <c r="A11508" s="1" t="s">
        <v>323</v>
      </c>
      <c r="B11508" s="7" t="s">
        <v>330</v>
      </c>
      <c r="C11508" s="1" t="s">
        <v>11061</v>
      </c>
      <c r="D11508" s="8">
        <v>0.0</v>
      </c>
      <c r="E11508" s="1">
        <v>0.0</v>
      </c>
      <c r="F11508" s="1">
        <v>5.5</v>
      </c>
      <c r="G11508" s="1">
        <v>100.0</v>
      </c>
      <c r="H11508" s="1">
        <v>-94.5</v>
      </c>
    </row>
    <row r="11509">
      <c r="A11509" s="1" t="s">
        <v>323</v>
      </c>
      <c r="B11509" s="7" t="s">
        <v>330</v>
      </c>
      <c r="C11509" s="1" t="s">
        <v>11062</v>
      </c>
      <c r="D11509" s="8">
        <v>0.0</v>
      </c>
      <c r="E11509" s="1">
        <v>0.0</v>
      </c>
      <c r="F11509" s="1">
        <v>4.7</v>
      </c>
      <c r="G11509" s="1">
        <v>100.0</v>
      </c>
      <c r="H11509" s="1">
        <v>-95.3</v>
      </c>
    </row>
    <row r="11510">
      <c r="A11510" s="1" t="s">
        <v>323</v>
      </c>
      <c r="B11510" s="7" t="s">
        <v>330</v>
      </c>
      <c r="C11510" s="1" t="s">
        <v>11063</v>
      </c>
      <c r="D11510" s="8">
        <v>0.0</v>
      </c>
      <c r="E11510" s="1">
        <v>0.0</v>
      </c>
      <c r="F11510" s="1">
        <v>5.0</v>
      </c>
      <c r="G11510" s="1">
        <v>8.2</v>
      </c>
      <c r="H11510" s="1">
        <v>-3.2</v>
      </c>
    </row>
    <row r="11511">
      <c r="A11511" s="1" t="s">
        <v>323</v>
      </c>
      <c r="B11511" s="7" t="s">
        <v>330</v>
      </c>
      <c r="C11511" s="1" t="s">
        <v>11064</v>
      </c>
      <c r="D11511" s="8">
        <v>0.0</v>
      </c>
      <c r="E11511" s="1">
        <v>0.0</v>
      </c>
      <c r="F11511" s="1">
        <v>1.0</v>
      </c>
      <c r="G11511" s="1">
        <v>100.0</v>
      </c>
      <c r="H11511" s="1">
        <v>-99.0</v>
      </c>
    </row>
    <row r="11512">
      <c r="A11512" s="1" t="s">
        <v>323</v>
      </c>
      <c r="B11512" s="7" t="s">
        <v>330</v>
      </c>
      <c r="C11512" s="1" t="s">
        <v>11065</v>
      </c>
      <c r="D11512" s="8">
        <v>0.0</v>
      </c>
      <c r="E11512" s="1">
        <v>0.0</v>
      </c>
      <c r="F11512" s="1">
        <v>3.2</v>
      </c>
      <c r="G11512" s="1">
        <v>100.0</v>
      </c>
      <c r="H11512" s="1">
        <v>-96.8</v>
      </c>
    </row>
    <row r="11513">
      <c r="A11513" s="1" t="s">
        <v>323</v>
      </c>
      <c r="B11513" s="7" t="s">
        <v>330</v>
      </c>
      <c r="C11513" s="1" t="s">
        <v>11066</v>
      </c>
      <c r="D11513" s="8">
        <v>0.0</v>
      </c>
      <c r="E11513" s="1">
        <v>0.0</v>
      </c>
      <c r="F11513" s="1">
        <v>1.0</v>
      </c>
      <c r="G11513" s="1">
        <v>100.0</v>
      </c>
      <c r="H11513" s="1">
        <v>-99.0</v>
      </c>
    </row>
    <row r="11514">
      <c r="A11514" s="1" t="s">
        <v>323</v>
      </c>
      <c r="B11514" s="7" t="s">
        <v>330</v>
      </c>
      <c r="C11514" s="1" t="s">
        <v>11067</v>
      </c>
      <c r="D11514" s="8">
        <v>0.0</v>
      </c>
      <c r="E11514" s="1">
        <v>0.0</v>
      </c>
      <c r="F11514" s="1">
        <v>8.1</v>
      </c>
      <c r="G11514" s="1">
        <v>100.0</v>
      </c>
      <c r="H11514" s="1">
        <v>-91.9</v>
      </c>
    </row>
    <row r="11515">
      <c r="A11515" s="1" t="s">
        <v>323</v>
      </c>
      <c r="B11515" s="7" t="s">
        <v>330</v>
      </c>
      <c r="C11515" s="1" t="s">
        <v>11068</v>
      </c>
      <c r="D11515" s="8">
        <v>0.0</v>
      </c>
      <c r="E11515" s="1">
        <v>0.0</v>
      </c>
      <c r="F11515" s="1">
        <v>8.3</v>
      </c>
      <c r="G11515" s="1">
        <v>9.8</v>
      </c>
      <c r="H11515" s="1">
        <v>-1.6</v>
      </c>
    </row>
    <row r="11516">
      <c r="A11516" s="1" t="s">
        <v>323</v>
      </c>
      <c r="B11516" s="7" t="s">
        <v>330</v>
      </c>
      <c r="C11516" s="1" t="s">
        <v>11069</v>
      </c>
      <c r="D11516" s="8">
        <v>0.0</v>
      </c>
      <c r="E11516" s="1">
        <v>0.0</v>
      </c>
      <c r="F11516" s="1">
        <v>10.1</v>
      </c>
      <c r="G11516" s="1">
        <v>100.0</v>
      </c>
      <c r="H11516" s="1">
        <v>-89.9</v>
      </c>
    </row>
    <row r="11517">
      <c r="A11517" s="1" t="s">
        <v>323</v>
      </c>
      <c r="B11517" s="7" t="s">
        <v>330</v>
      </c>
      <c r="C11517" s="1" t="s">
        <v>11070</v>
      </c>
      <c r="D11517" s="8">
        <v>0.0</v>
      </c>
      <c r="E11517" s="1">
        <v>0.0</v>
      </c>
      <c r="F11517" s="1">
        <v>12.0</v>
      </c>
      <c r="G11517" s="1">
        <v>100.0</v>
      </c>
      <c r="H11517" s="1">
        <v>-88.0</v>
      </c>
    </row>
    <row r="11518">
      <c r="A11518" s="1" t="s">
        <v>323</v>
      </c>
      <c r="B11518" s="7" t="s">
        <v>330</v>
      </c>
      <c r="C11518" s="1" t="s">
        <v>11071</v>
      </c>
      <c r="D11518" s="8">
        <v>0.0</v>
      </c>
      <c r="E11518" s="1">
        <v>0.0</v>
      </c>
      <c r="F11518" s="1">
        <v>8.5</v>
      </c>
      <c r="G11518" s="1">
        <v>100.0</v>
      </c>
      <c r="H11518" s="1">
        <v>-91.5</v>
      </c>
    </row>
    <row r="11519">
      <c r="A11519" s="1" t="s">
        <v>323</v>
      </c>
      <c r="B11519" s="7" t="s">
        <v>330</v>
      </c>
      <c r="C11519" s="1" t="s">
        <v>11072</v>
      </c>
      <c r="D11519" s="8">
        <v>0.0</v>
      </c>
      <c r="E11519" s="1">
        <v>0.0</v>
      </c>
      <c r="F11519" s="1">
        <v>11.0</v>
      </c>
      <c r="G11519" s="1">
        <v>100.0</v>
      </c>
      <c r="H11519" s="1">
        <v>-89.0</v>
      </c>
    </row>
    <row r="11520">
      <c r="A11520" s="1" t="s">
        <v>323</v>
      </c>
      <c r="B11520" s="7" t="s">
        <v>330</v>
      </c>
      <c r="C11520" s="1" t="s">
        <v>11073</v>
      </c>
      <c r="D11520" s="8">
        <v>0.0</v>
      </c>
      <c r="E11520" s="1">
        <v>0.0</v>
      </c>
      <c r="F11520" s="1">
        <v>2.0</v>
      </c>
      <c r="G11520" s="1">
        <v>100.0</v>
      </c>
      <c r="H11520" s="1">
        <v>-98.0</v>
      </c>
    </row>
    <row r="11521">
      <c r="A11521" s="1" t="s">
        <v>323</v>
      </c>
      <c r="B11521" s="7" t="s">
        <v>330</v>
      </c>
      <c r="C11521" s="1" t="s">
        <v>11074</v>
      </c>
      <c r="D11521" s="8">
        <v>0.0</v>
      </c>
      <c r="E11521" s="1">
        <v>0.0</v>
      </c>
      <c r="F11521" s="1">
        <v>11.5</v>
      </c>
      <c r="G11521" s="1">
        <v>17.0</v>
      </c>
      <c r="H11521" s="1">
        <v>-5.5</v>
      </c>
    </row>
    <row r="11522">
      <c r="A11522" s="1" t="s">
        <v>323</v>
      </c>
      <c r="B11522" s="7" t="s">
        <v>330</v>
      </c>
      <c r="C11522" s="1" t="s">
        <v>11075</v>
      </c>
      <c r="D11522" s="8">
        <v>0.0</v>
      </c>
      <c r="E11522" s="1">
        <v>0.0</v>
      </c>
      <c r="F11522" s="1">
        <v>1.0</v>
      </c>
      <c r="G11522" s="1">
        <v>100.0</v>
      </c>
      <c r="H11522" s="1">
        <v>-99.0</v>
      </c>
    </row>
    <row r="11523">
      <c r="A11523" s="1" t="s">
        <v>323</v>
      </c>
      <c r="B11523" s="7" t="s">
        <v>330</v>
      </c>
      <c r="C11523" s="1" t="s">
        <v>11076</v>
      </c>
      <c r="D11523" s="8">
        <v>0.0</v>
      </c>
      <c r="E11523" s="1">
        <v>0.0</v>
      </c>
      <c r="F11523" s="1">
        <v>9.5</v>
      </c>
      <c r="G11523" s="1">
        <v>100.0</v>
      </c>
      <c r="H11523" s="1">
        <v>-90.5</v>
      </c>
    </row>
    <row r="11524">
      <c r="A11524" s="1" t="s">
        <v>323</v>
      </c>
      <c r="B11524" s="7" t="s">
        <v>330</v>
      </c>
      <c r="C11524" s="1" t="s">
        <v>11077</v>
      </c>
      <c r="D11524" s="8">
        <v>0.0</v>
      </c>
      <c r="E11524" s="1">
        <v>0.0</v>
      </c>
      <c r="F11524" s="1">
        <v>7.1</v>
      </c>
      <c r="G11524" s="1">
        <v>100.0</v>
      </c>
      <c r="H11524" s="1">
        <v>-92.9</v>
      </c>
    </row>
    <row r="11525">
      <c r="A11525" s="1" t="s">
        <v>323</v>
      </c>
      <c r="B11525" s="7" t="s">
        <v>330</v>
      </c>
      <c r="C11525" s="1" t="s">
        <v>11078</v>
      </c>
      <c r="D11525" s="8">
        <v>0.0</v>
      </c>
      <c r="E11525" s="1">
        <v>0.0</v>
      </c>
      <c r="F11525" s="1">
        <v>1.0</v>
      </c>
      <c r="G11525" s="1">
        <v>100.0</v>
      </c>
      <c r="H11525" s="1">
        <v>-99.0</v>
      </c>
    </row>
    <row r="11526">
      <c r="A11526" s="1" t="s">
        <v>323</v>
      </c>
      <c r="B11526" s="7" t="s">
        <v>330</v>
      </c>
      <c r="C11526" s="1" t="s">
        <v>11079</v>
      </c>
      <c r="D11526" s="8">
        <v>0.0</v>
      </c>
      <c r="E11526" s="1">
        <v>0.0</v>
      </c>
      <c r="F11526" s="1">
        <v>10.6</v>
      </c>
      <c r="G11526" s="1">
        <v>41.0</v>
      </c>
      <c r="H11526" s="1">
        <v>-30.4</v>
      </c>
    </row>
    <row r="11527">
      <c r="A11527" s="1" t="s">
        <v>323</v>
      </c>
      <c r="B11527" s="7" t="s">
        <v>330</v>
      </c>
      <c r="C11527" s="1" t="s">
        <v>11080</v>
      </c>
      <c r="D11527" s="8">
        <v>0.0</v>
      </c>
      <c r="E11527" s="1">
        <v>0.0</v>
      </c>
      <c r="F11527" s="1">
        <v>7.0</v>
      </c>
      <c r="G11527" s="1">
        <v>100.0</v>
      </c>
      <c r="H11527" s="1">
        <v>-93.0</v>
      </c>
    </row>
    <row r="11528">
      <c r="A11528" s="1" t="s">
        <v>323</v>
      </c>
      <c r="B11528" s="7" t="s">
        <v>330</v>
      </c>
      <c r="C11528" s="1" t="s">
        <v>11081</v>
      </c>
      <c r="D11528" s="8">
        <v>0.0</v>
      </c>
      <c r="E11528" s="1">
        <v>0.0</v>
      </c>
      <c r="F11528" s="1">
        <v>12.0</v>
      </c>
      <c r="G11528" s="1">
        <v>100.0</v>
      </c>
      <c r="H11528" s="1">
        <v>-88.0</v>
      </c>
    </row>
    <row r="11529">
      <c r="A11529" s="1" t="s">
        <v>323</v>
      </c>
      <c r="B11529" s="7" t="s">
        <v>330</v>
      </c>
      <c r="C11529" s="1" t="s">
        <v>11082</v>
      </c>
      <c r="D11529" s="8">
        <v>0.0</v>
      </c>
      <c r="E11529" s="1">
        <v>0.0</v>
      </c>
      <c r="F11529" s="1">
        <v>1.8</v>
      </c>
      <c r="G11529" s="1">
        <v>6.2</v>
      </c>
      <c r="H11529" s="1">
        <v>-4.4</v>
      </c>
    </row>
    <row r="11530">
      <c r="A11530" s="1" t="s">
        <v>323</v>
      </c>
      <c r="B11530" s="7" t="s">
        <v>330</v>
      </c>
      <c r="C11530" s="1" t="s">
        <v>11083</v>
      </c>
      <c r="D11530" s="8">
        <v>0.0</v>
      </c>
      <c r="E11530" s="1">
        <v>1.0</v>
      </c>
      <c r="F11530" s="1">
        <v>2.1</v>
      </c>
      <c r="G11530" s="1">
        <v>7.4</v>
      </c>
      <c r="H11530" s="1">
        <v>-5.3</v>
      </c>
    </row>
    <row r="11531">
      <c r="A11531" s="1" t="s">
        <v>323</v>
      </c>
      <c r="B11531" s="7" t="s">
        <v>330</v>
      </c>
      <c r="C11531" s="1" t="s">
        <v>11084</v>
      </c>
      <c r="D11531" s="8">
        <v>0.0</v>
      </c>
      <c r="E11531" s="1">
        <v>0.0</v>
      </c>
      <c r="F11531" s="1">
        <v>6.8</v>
      </c>
      <c r="G11531" s="1">
        <v>100.0</v>
      </c>
      <c r="H11531" s="1">
        <v>-93.2</v>
      </c>
    </row>
    <row r="11532">
      <c r="A11532" s="1" t="s">
        <v>323</v>
      </c>
      <c r="B11532" s="7" t="s">
        <v>330</v>
      </c>
      <c r="C11532" s="1" t="s">
        <v>11085</v>
      </c>
      <c r="D11532" s="8">
        <v>0.0</v>
      </c>
      <c r="E11532" s="1">
        <v>0.0</v>
      </c>
      <c r="F11532" s="1">
        <v>5.7</v>
      </c>
      <c r="G11532" s="1">
        <v>2.0</v>
      </c>
      <c r="H11532" s="1">
        <v>3.7</v>
      </c>
    </row>
    <row r="11533">
      <c r="A11533" s="1" t="s">
        <v>323</v>
      </c>
      <c r="B11533" s="7" t="s">
        <v>330</v>
      </c>
      <c r="C11533" s="1" t="s">
        <v>11086</v>
      </c>
      <c r="D11533" s="8">
        <v>0.0</v>
      </c>
      <c r="E11533" s="1">
        <v>0.0</v>
      </c>
      <c r="F11533" s="1">
        <v>11.0</v>
      </c>
      <c r="G11533" s="1">
        <v>100.0</v>
      </c>
      <c r="H11533" s="1">
        <v>-89.0</v>
      </c>
    </row>
    <row r="11534">
      <c r="A11534" s="1" t="s">
        <v>323</v>
      </c>
      <c r="B11534" s="7" t="s">
        <v>330</v>
      </c>
      <c r="C11534" s="1" t="s">
        <v>11087</v>
      </c>
      <c r="D11534" s="8">
        <v>0.0</v>
      </c>
      <c r="E11534" s="1">
        <v>0.0</v>
      </c>
      <c r="F11534" s="1">
        <v>9.0</v>
      </c>
      <c r="G11534" s="1">
        <v>7.5</v>
      </c>
      <c r="H11534" s="1">
        <v>1.5</v>
      </c>
    </row>
    <row r="11535">
      <c r="A11535" s="1" t="s">
        <v>323</v>
      </c>
      <c r="B11535" s="7" t="s">
        <v>330</v>
      </c>
      <c r="C11535" s="1" t="s">
        <v>11088</v>
      </c>
      <c r="D11535" s="8">
        <v>0.0</v>
      </c>
      <c r="E11535" s="1">
        <v>0.0</v>
      </c>
      <c r="F11535" s="1">
        <v>8.5</v>
      </c>
      <c r="G11535" s="1">
        <v>7.3</v>
      </c>
      <c r="H11535" s="1">
        <v>1.2</v>
      </c>
    </row>
    <row r="11536">
      <c r="A11536" s="1" t="s">
        <v>323</v>
      </c>
      <c r="B11536" s="7" t="s">
        <v>330</v>
      </c>
      <c r="C11536" s="1" t="s">
        <v>11089</v>
      </c>
      <c r="D11536" s="8">
        <v>0.0</v>
      </c>
      <c r="E11536" s="1">
        <v>0.0</v>
      </c>
      <c r="F11536" s="1">
        <v>7.3</v>
      </c>
      <c r="G11536" s="1">
        <v>6.6</v>
      </c>
      <c r="H11536" s="1">
        <v>0.7</v>
      </c>
    </row>
    <row r="11537">
      <c r="A11537" s="1" t="s">
        <v>323</v>
      </c>
      <c r="B11537" s="7" t="s">
        <v>330</v>
      </c>
      <c r="C11537" s="1" t="s">
        <v>11090</v>
      </c>
      <c r="D11537" s="8">
        <v>0.0</v>
      </c>
      <c r="E11537" s="1">
        <v>0.0</v>
      </c>
      <c r="F11537" s="1">
        <v>2.0</v>
      </c>
      <c r="G11537" s="1">
        <v>100.0</v>
      </c>
      <c r="H11537" s="1">
        <v>-98.0</v>
      </c>
    </row>
    <row r="11538">
      <c r="A11538" s="1" t="s">
        <v>323</v>
      </c>
      <c r="B11538" s="7" t="s">
        <v>330</v>
      </c>
      <c r="C11538" s="1" t="s">
        <v>11091</v>
      </c>
      <c r="D11538" s="8">
        <v>0.0</v>
      </c>
      <c r="E11538" s="1">
        <v>0.0</v>
      </c>
      <c r="F11538" s="1">
        <v>12.0</v>
      </c>
      <c r="G11538" s="1">
        <v>100.0</v>
      </c>
      <c r="H11538" s="1">
        <v>-88.0</v>
      </c>
    </row>
    <row r="11539">
      <c r="A11539" s="1" t="s">
        <v>323</v>
      </c>
      <c r="B11539" s="7" t="s">
        <v>330</v>
      </c>
      <c r="C11539" s="1" t="s">
        <v>11092</v>
      </c>
      <c r="D11539" s="8">
        <v>0.0</v>
      </c>
      <c r="E11539" s="1">
        <v>0.0</v>
      </c>
      <c r="F11539" s="1">
        <v>7.1</v>
      </c>
      <c r="G11539" s="1">
        <v>100.0</v>
      </c>
      <c r="H11539" s="1">
        <v>-92.9</v>
      </c>
    </row>
    <row r="11540">
      <c r="A11540" s="1" t="s">
        <v>323</v>
      </c>
      <c r="B11540" s="7" t="s">
        <v>330</v>
      </c>
      <c r="C11540" s="1" t="s">
        <v>11093</v>
      </c>
      <c r="D11540" s="8">
        <v>0.0</v>
      </c>
      <c r="E11540" s="1">
        <v>0.0</v>
      </c>
      <c r="F11540" s="1">
        <v>8.3</v>
      </c>
      <c r="G11540" s="1">
        <v>100.0</v>
      </c>
      <c r="H11540" s="1">
        <v>-91.7</v>
      </c>
    </row>
    <row r="11541">
      <c r="A11541" s="1" t="s">
        <v>323</v>
      </c>
      <c r="B11541" s="7" t="s">
        <v>330</v>
      </c>
      <c r="C11541" s="1" t="s">
        <v>11094</v>
      </c>
      <c r="D11541" s="8">
        <v>0.0</v>
      </c>
      <c r="E11541" s="1">
        <v>0.0</v>
      </c>
      <c r="F11541" s="1">
        <v>10.3</v>
      </c>
      <c r="G11541" s="1">
        <v>100.0</v>
      </c>
      <c r="H11541" s="1">
        <v>-89.7</v>
      </c>
    </row>
    <row r="11542">
      <c r="A11542" s="1" t="s">
        <v>323</v>
      </c>
      <c r="B11542" s="7" t="s">
        <v>330</v>
      </c>
      <c r="C11542" s="1" t="s">
        <v>11095</v>
      </c>
      <c r="D11542" s="8">
        <v>0.0</v>
      </c>
      <c r="E11542" s="1">
        <v>0.0</v>
      </c>
      <c r="F11542" s="1">
        <v>11.7</v>
      </c>
      <c r="G11542" s="1">
        <v>100.0</v>
      </c>
      <c r="H11542" s="1">
        <v>-88.3</v>
      </c>
    </row>
    <row r="11543">
      <c r="A11543" s="1" t="s">
        <v>323</v>
      </c>
      <c r="B11543" s="7" t="s">
        <v>330</v>
      </c>
      <c r="C11543" s="1" t="s">
        <v>11096</v>
      </c>
      <c r="D11543" s="8">
        <v>0.0</v>
      </c>
      <c r="E11543" s="1">
        <v>0.0</v>
      </c>
      <c r="F11543" s="1">
        <v>6.7</v>
      </c>
      <c r="G11543" s="1">
        <v>100.0</v>
      </c>
      <c r="H11543" s="1">
        <v>-93.3</v>
      </c>
    </row>
    <row r="11544">
      <c r="A11544" s="1" t="s">
        <v>323</v>
      </c>
      <c r="B11544" s="7" t="s">
        <v>330</v>
      </c>
      <c r="C11544" s="1" t="s">
        <v>11097</v>
      </c>
      <c r="D11544" s="8">
        <v>0.0</v>
      </c>
      <c r="E11544" s="1">
        <v>0.0</v>
      </c>
      <c r="F11544" s="1">
        <v>12.0</v>
      </c>
      <c r="G11544" s="1">
        <v>100.0</v>
      </c>
      <c r="H11544" s="1">
        <v>-88.0</v>
      </c>
    </row>
    <row r="11545">
      <c r="A11545" s="1" t="s">
        <v>323</v>
      </c>
      <c r="B11545" s="7" t="s">
        <v>330</v>
      </c>
      <c r="C11545" s="1" t="s">
        <v>11098</v>
      </c>
      <c r="D11545" s="8">
        <v>0.0</v>
      </c>
      <c r="E11545" s="1">
        <v>0.0</v>
      </c>
      <c r="F11545" s="1">
        <v>12.0</v>
      </c>
      <c r="G11545" s="1">
        <v>100.0</v>
      </c>
      <c r="H11545" s="1">
        <v>-88.0</v>
      </c>
    </row>
    <row r="11546">
      <c r="A11546" s="1" t="s">
        <v>323</v>
      </c>
      <c r="B11546" s="7" t="s">
        <v>330</v>
      </c>
      <c r="C11546" s="1" t="s">
        <v>8526</v>
      </c>
      <c r="D11546" s="8">
        <v>0.0</v>
      </c>
      <c r="E11546" s="1">
        <v>0.0</v>
      </c>
      <c r="F11546" s="1">
        <v>1.0</v>
      </c>
      <c r="G11546" s="1">
        <v>100.0</v>
      </c>
      <c r="H11546" s="1">
        <v>-99.0</v>
      </c>
    </row>
    <row r="11547">
      <c r="A11547" s="1" t="s">
        <v>323</v>
      </c>
      <c r="B11547" s="7" t="s">
        <v>330</v>
      </c>
      <c r="C11547" s="1" t="s">
        <v>11099</v>
      </c>
      <c r="D11547" s="8">
        <v>0.0</v>
      </c>
      <c r="E11547" s="1">
        <v>0.0</v>
      </c>
      <c r="F11547" s="1">
        <v>3.0</v>
      </c>
      <c r="G11547" s="1">
        <v>100.0</v>
      </c>
      <c r="H11547" s="1">
        <v>-97.0</v>
      </c>
    </row>
    <row r="11548">
      <c r="A11548" s="1" t="s">
        <v>323</v>
      </c>
      <c r="B11548" s="7" t="s">
        <v>330</v>
      </c>
      <c r="C11548" s="1" t="s">
        <v>11100</v>
      </c>
      <c r="D11548" s="8">
        <v>0.0</v>
      </c>
      <c r="E11548" s="1">
        <v>0.0</v>
      </c>
      <c r="F11548" s="1">
        <v>2.0</v>
      </c>
      <c r="G11548" s="1">
        <v>100.0</v>
      </c>
      <c r="H11548" s="1">
        <v>-98.0</v>
      </c>
    </row>
    <row r="11549">
      <c r="A11549" s="1" t="s">
        <v>323</v>
      </c>
      <c r="B11549" s="7" t="s">
        <v>330</v>
      </c>
      <c r="C11549" s="1" t="s">
        <v>10071</v>
      </c>
      <c r="D11549" s="8">
        <v>0.0</v>
      </c>
      <c r="E11549" s="1">
        <v>0.0</v>
      </c>
      <c r="F11549" s="1">
        <v>1.0</v>
      </c>
      <c r="G11549" s="1">
        <v>100.0</v>
      </c>
      <c r="H11549" s="1">
        <v>-99.0</v>
      </c>
    </row>
    <row r="11550">
      <c r="A11550" s="1" t="s">
        <v>323</v>
      </c>
      <c r="B11550" s="7" t="s">
        <v>330</v>
      </c>
      <c r="C11550" s="1" t="s">
        <v>11101</v>
      </c>
      <c r="D11550" s="8">
        <v>0.0</v>
      </c>
      <c r="E11550" s="1">
        <v>0.0</v>
      </c>
      <c r="F11550" s="1">
        <v>3.0</v>
      </c>
      <c r="G11550" s="1">
        <v>100.0</v>
      </c>
      <c r="H11550" s="1">
        <v>-97.0</v>
      </c>
    </row>
    <row r="11551">
      <c r="A11551" s="1" t="s">
        <v>323</v>
      </c>
      <c r="B11551" s="7" t="s">
        <v>330</v>
      </c>
      <c r="C11551" s="1" t="s">
        <v>10072</v>
      </c>
      <c r="D11551" s="8">
        <v>0.0</v>
      </c>
      <c r="E11551" s="1">
        <v>0.0</v>
      </c>
      <c r="F11551" s="1">
        <v>1.0</v>
      </c>
      <c r="G11551" s="1">
        <v>100.0</v>
      </c>
      <c r="H11551" s="1">
        <v>-99.0</v>
      </c>
    </row>
    <row r="11552">
      <c r="A11552" s="1" t="s">
        <v>323</v>
      </c>
      <c r="B11552" s="7" t="s">
        <v>330</v>
      </c>
      <c r="C11552" s="1" t="s">
        <v>11102</v>
      </c>
      <c r="D11552" s="8">
        <v>0.0</v>
      </c>
      <c r="E11552" s="1">
        <v>0.0</v>
      </c>
      <c r="F11552" s="1">
        <v>13.0</v>
      </c>
      <c r="G11552" s="1">
        <v>100.0</v>
      </c>
      <c r="H11552" s="1">
        <v>-87.0</v>
      </c>
    </row>
    <row r="11553">
      <c r="A11553" s="1" t="s">
        <v>323</v>
      </c>
      <c r="B11553" s="7" t="s">
        <v>330</v>
      </c>
      <c r="C11553" s="1" t="s">
        <v>11103</v>
      </c>
      <c r="D11553" s="8">
        <v>0.0</v>
      </c>
      <c r="E11553" s="1">
        <v>0.0</v>
      </c>
      <c r="F11553" s="1">
        <v>10.0</v>
      </c>
      <c r="G11553" s="1">
        <v>100.0</v>
      </c>
      <c r="H11553" s="1">
        <v>-90.0</v>
      </c>
    </row>
    <row r="11554">
      <c r="A11554" s="1" t="s">
        <v>323</v>
      </c>
      <c r="B11554" s="7" t="s">
        <v>330</v>
      </c>
      <c r="C11554" s="1" t="s">
        <v>11104</v>
      </c>
      <c r="D11554" s="8">
        <v>0.0</v>
      </c>
      <c r="E11554" s="1">
        <v>0.0</v>
      </c>
      <c r="F11554" s="1">
        <v>9.5</v>
      </c>
      <c r="G11554" s="1">
        <v>100.0</v>
      </c>
      <c r="H11554" s="1">
        <v>-90.5</v>
      </c>
    </row>
    <row r="11555">
      <c r="A11555" s="1" t="s">
        <v>323</v>
      </c>
      <c r="B11555" s="7" t="s">
        <v>330</v>
      </c>
      <c r="C11555" s="1" t="s">
        <v>11105</v>
      </c>
      <c r="D11555" s="8">
        <v>0.0</v>
      </c>
      <c r="E11555" s="1">
        <v>0.0</v>
      </c>
      <c r="F11555" s="1">
        <v>5.0</v>
      </c>
      <c r="G11555" s="1">
        <v>100.0</v>
      </c>
      <c r="H11555" s="1">
        <v>-95.0</v>
      </c>
    </row>
    <row r="11556">
      <c r="A11556" s="1" t="s">
        <v>323</v>
      </c>
      <c r="B11556" s="7" t="s">
        <v>330</v>
      </c>
      <c r="C11556" s="1" t="s">
        <v>11106</v>
      </c>
      <c r="D11556" s="8">
        <v>0.0</v>
      </c>
      <c r="E11556" s="1">
        <v>0.0</v>
      </c>
      <c r="F11556" s="1">
        <v>2.0</v>
      </c>
      <c r="G11556" s="1">
        <v>100.0</v>
      </c>
      <c r="H11556" s="1">
        <v>-98.0</v>
      </c>
    </row>
    <row r="11557">
      <c r="A11557" s="1" t="s">
        <v>323</v>
      </c>
      <c r="B11557" s="7" t="s">
        <v>330</v>
      </c>
      <c r="C11557" s="1" t="s">
        <v>11107</v>
      </c>
      <c r="D11557" s="8">
        <v>0.0</v>
      </c>
      <c r="E11557" s="1">
        <v>0.0</v>
      </c>
      <c r="F11557" s="1">
        <v>11.0</v>
      </c>
      <c r="G11557" s="1">
        <v>100.0</v>
      </c>
      <c r="H11557" s="1">
        <v>-89.0</v>
      </c>
    </row>
    <row r="11558">
      <c r="A11558" s="1" t="s">
        <v>323</v>
      </c>
      <c r="B11558" s="7" t="s">
        <v>330</v>
      </c>
      <c r="C11558" s="1" t="s">
        <v>11108</v>
      </c>
      <c r="D11558" s="8">
        <v>0.0</v>
      </c>
      <c r="E11558" s="1">
        <v>0.0</v>
      </c>
      <c r="F11558" s="1">
        <v>9.0</v>
      </c>
      <c r="G11558" s="1">
        <v>100.0</v>
      </c>
      <c r="H11558" s="1">
        <v>-91.0</v>
      </c>
    </row>
    <row r="11559">
      <c r="A11559" s="1" t="s">
        <v>323</v>
      </c>
      <c r="B11559" s="7" t="s">
        <v>330</v>
      </c>
      <c r="C11559" s="1" t="s">
        <v>11109</v>
      </c>
      <c r="D11559" s="8">
        <v>0.0</v>
      </c>
      <c r="E11559" s="1">
        <v>0.0</v>
      </c>
      <c r="F11559" s="1">
        <v>8.4</v>
      </c>
      <c r="G11559" s="1">
        <v>8.4</v>
      </c>
      <c r="H11559" s="1">
        <v>0.0</v>
      </c>
    </row>
    <row r="11560">
      <c r="A11560" s="1" t="s">
        <v>323</v>
      </c>
      <c r="B11560" s="7" t="s">
        <v>330</v>
      </c>
      <c r="C11560" s="1" t="s">
        <v>11110</v>
      </c>
      <c r="D11560" s="8">
        <v>0.0</v>
      </c>
      <c r="E11560" s="1">
        <v>0.0</v>
      </c>
      <c r="F11560" s="1">
        <v>12.9</v>
      </c>
      <c r="G11560" s="1">
        <v>22.0</v>
      </c>
      <c r="H11560" s="1">
        <v>-9.1</v>
      </c>
    </row>
    <row r="11561">
      <c r="A11561" s="1" t="s">
        <v>323</v>
      </c>
      <c r="B11561" s="7" t="s">
        <v>330</v>
      </c>
      <c r="C11561" s="1" t="s">
        <v>11111</v>
      </c>
      <c r="D11561" s="8">
        <v>0.0</v>
      </c>
      <c r="E11561" s="1">
        <v>0.0</v>
      </c>
      <c r="F11561" s="1">
        <v>3.0</v>
      </c>
      <c r="G11561" s="1">
        <v>100.0</v>
      </c>
      <c r="H11561" s="1">
        <v>-97.0</v>
      </c>
    </row>
    <row r="11562">
      <c r="A11562" s="1" t="s">
        <v>323</v>
      </c>
      <c r="B11562" s="7" t="s">
        <v>330</v>
      </c>
      <c r="C11562" s="1" t="s">
        <v>11112</v>
      </c>
      <c r="D11562" s="8">
        <v>0.0</v>
      </c>
      <c r="E11562" s="1">
        <v>0.0</v>
      </c>
      <c r="F11562" s="1">
        <v>20.5</v>
      </c>
      <c r="G11562" s="1">
        <v>100.0</v>
      </c>
      <c r="H11562" s="1">
        <v>-79.5</v>
      </c>
    </row>
    <row r="11563">
      <c r="A11563" s="1" t="s">
        <v>323</v>
      </c>
      <c r="B11563" s="7" t="s">
        <v>330</v>
      </c>
      <c r="C11563" s="1" t="s">
        <v>11113</v>
      </c>
      <c r="D11563" s="8">
        <v>0.0</v>
      </c>
      <c r="E11563" s="1">
        <v>0.0</v>
      </c>
      <c r="F11563" s="1">
        <v>33.0</v>
      </c>
      <c r="G11563" s="1">
        <v>16.5</v>
      </c>
      <c r="H11563" s="1">
        <v>16.5</v>
      </c>
    </row>
    <row r="11564">
      <c r="A11564" s="1" t="s">
        <v>323</v>
      </c>
      <c r="B11564" s="7" t="s">
        <v>330</v>
      </c>
      <c r="C11564" s="1" t="s">
        <v>11114</v>
      </c>
      <c r="D11564" s="8">
        <v>0.0</v>
      </c>
      <c r="E11564" s="1">
        <v>0.0</v>
      </c>
      <c r="F11564" s="1">
        <v>7.7</v>
      </c>
      <c r="G11564" s="1">
        <v>6.3</v>
      </c>
      <c r="H11564" s="1">
        <v>1.4</v>
      </c>
    </row>
    <row r="11565">
      <c r="A11565" s="1" t="s">
        <v>323</v>
      </c>
      <c r="B11565" s="7" t="s">
        <v>330</v>
      </c>
      <c r="C11565" s="1" t="s">
        <v>11115</v>
      </c>
      <c r="D11565" s="8">
        <v>0.0</v>
      </c>
      <c r="E11565" s="1">
        <v>0.0</v>
      </c>
      <c r="F11565" s="1">
        <v>30.5</v>
      </c>
      <c r="G11565" s="1">
        <v>14.0</v>
      </c>
      <c r="H11565" s="1">
        <v>16.5</v>
      </c>
    </row>
    <row r="11566">
      <c r="A11566" s="1" t="s">
        <v>323</v>
      </c>
      <c r="B11566" s="7" t="s">
        <v>330</v>
      </c>
      <c r="C11566" s="1" t="s">
        <v>11116</v>
      </c>
      <c r="D11566" s="8">
        <v>0.0</v>
      </c>
      <c r="E11566" s="1">
        <v>0.0</v>
      </c>
      <c r="F11566" s="1">
        <v>2.0</v>
      </c>
      <c r="G11566" s="1">
        <v>100.0</v>
      </c>
      <c r="H11566" s="1">
        <v>-98.0</v>
      </c>
    </row>
    <row r="11567">
      <c r="A11567" s="1" t="s">
        <v>323</v>
      </c>
      <c r="B11567" s="7" t="s">
        <v>330</v>
      </c>
      <c r="C11567" s="1" t="s">
        <v>11117</v>
      </c>
      <c r="D11567" s="8">
        <v>0.0</v>
      </c>
      <c r="E11567" s="1">
        <v>0.0</v>
      </c>
      <c r="F11567" s="1">
        <v>8.0</v>
      </c>
      <c r="G11567" s="1">
        <v>10.8</v>
      </c>
      <c r="H11567" s="1">
        <v>-2.8</v>
      </c>
    </row>
    <row r="11568">
      <c r="A11568" s="1" t="s">
        <v>323</v>
      </c>
      <c r="B11568" s="7" t="s">
        <v>330</v>
      </c>
      <c r="C11568" s="1" t="s">
        <v>11118</v>
      </c>
      <c r="D11568" s="8">
        <v>0.0</v>
      </c>
      <c r="E11568" s="1">
        <v>0.0</v>
      </c>
      <c r="F11568" s="1">
        <v>1.0</v>
      </c>
      <c r="G11568" s="1">
        <v>100.0</v>
      </c>
      <c r="H11568" s="1">
        <v>-99.0</v>
      </c>
    </row>
    <row r="11569">
      <c r="A11569" s="1" t="s">
        <v>323</v>
      </c>
      <c r="B11569" s="7" t="s">
        <v>330</v>
      </c>
      <c r="C11569" s="1" t="s">
        <v>11119</v>
      </c>
      <c r="D11569" s="8">
        <v>0.0</v>
      </c>
      <c r="E11569" s="1">
        <v>0.0</v>
      </c>
      <c r="F11569" s="1">
        <v>1.0</v>
      </c>
      <c r="G11569" s="1">
        <v>100.0</v>
      </c>
      <c r="H11569" s="1">
        <v>-99.0</v>
      </c>
    </row>
    <row r="11570">
      <c r="A11570" s="1" t="s">
        <v>323</v>
      </c>
      <c r="B11570" s="7" t="s">
        <v>330</v>
      </c>
      <c r="C11570" s="1" t="s">
        <v>11120</v>
      </c>
      <c r="D11570" s="8">
        <v>0.0</v>
      </c>
      <c r="E11570" s="1">
        <v>0.0</v>
      </c>
      <c r="F11570" s="1">
        <v>3.0</v>
      </c>
      <c r="G11570" s="1">
        <v>100.0</v>
      </c>
      <c r="H11570" s="1">
        <v>-97.0</v>
      </c>
    </row>
    <row r="11571">
      <c r="A11571" s="1" t="s">
        <v>323</v>
      </c>
      <c r="B11571" s="7" t="s">
        <v>330</v>
      </c>
      <c r="C11571" s="1" t="s">
        <v>11121</v>
      </c>
      <c r="D11571" s="8">
        <v>0.0</v>
      </c>
      <c r="E11571" s="1">
        <v>0.0</v>
      </c>
      <c r="F11571" s="1">
        <v>2.0</v>
      </c>
      <c r="G11571" s="1">
        <v>100.0</v>
      </c>
      <c r="H11571" s="1">
        <v>-98.0</v>
      </c>
    </row>
    <row r="11572">
      <c r="A11572" s="1" t="s">
        <v>323</v>
      </c>
      <c r="B11572" s="7" t="s">
        <v>330</v>
      </c>
      <c r="C11572" s="1" t="s">
        <v>11122</v>
      </c>
      <c r="D11572" s="8">
        <v>0.0</v>
      </c>
      <c r="E11572" s="1">
        <v>0.0</v>
      </c>
      <c r="F11572" s="1">
        <v>2.0</v>
      </c>
      <c r="G11572" s="1">
        <v>100.0</v>
      </c>
      <c r="H11572" s="1">
        <v>-98.0</v>
      </c>
    </row>
    <row r="11573">
      <c r="A11573" s="1" t="s">
        <v>323</v>
      </c>
      <c r="B11573" s="7" t="s">
        <v>330</v>
      </c>
      <c r="C11573" s="1" t="s">
        <v>11123</v>
      </c>
      <c r="D11573" s="8">
        <v>0.0</v>
      </c>
      <c r="E11573" s="1">
        <v>0.0</v>
      </c>
      <c r="F11573" s="1">
        <v>1.0</v>
      </c>
      <c r="G11573" s="1">
        <v>100.0</v>
      </c>
      <c r="H11573" s="1">
        <v>-99.0</v>
      </c>
    </row>
    <row r="11574">
      <c r="A11574" s="1" t="s">
        <v>323</v>
      </c>
      <c r="B11574" s="7" t="s">
        <v>330</v>
      </c>
      <c r="C11574" s="1" t="s">
        <v>11124</v>
      </c>
      <c r="D11574" s="8">
        <v>0.0</v>
      </c>
      <c r="E11574" s="1">
        <v>0.0</v>
      </c>
      <c r="F11574" s="1">
        <v>76.0</v>
      </c>
      <c r="G11574" s="1">
        <v>100.0</v>
      </c>
      <c r="H11574" s="1">
        <v>-24.0</v>
      </c>
    </row>
    <row r="11575">
      <c r="A11575" s="1" t="s">
        <v>323</v>
      </c>
      <c r="B11575" s="7" t="s">
        <v>330</v>
      </c>
      <c r="C11575" s="1" t="s">
        <v>11125</v>
      </c>
      <c r="D11575" s="8">
        <v>0.0</v>
      </c>
      <c r="E11575" s="1">
        <v>0.0</v>
      </c>
      <c r="F11575" s="1">
        <v>1.0</v>
      </c>
      <c r="G11575" s="1">
        <v>100.0</v>
      </c>
      <c r="H11575" s="1">
        <v>-99.0</v>
      </c>
    </row>
    <row r="11576">
      <c r="A11576" s="1" t="s">
        <v>323</v>
      </c>
      <c r="B11576" s="7" t="s">
        <v>330</v>
      </c>
      <c r="C11576" s="1" t="s">
        <v>11126</v>
      </c>
      <c r="D11576" s="8">
        <v>0.0</v>
      </c>
      <c r="E11576" s="1">
        <v>0.0</v>
      </c>
      <c r="F11576" s="1">
        <v>1.0</v>
      </c>
      <c r="G11576" s="1">
        <v>100.0</v>
      </c>
      <c r="H11576" s="1">
        <v>-99.0</v>
      </c>
    </row>
    <row r="11577">
      <c r="A11577" s="1" t="s">
        <v>323</v>
      </c>
      <c r="B11577" s="7" t="s">
        <v>330</v>
      </c>
      <c r="C11577" s="1" t="s">
        <v>11127</v>
      </c>
      <c r="D11577" s="8">
        <v>0.0</v>
      </c>
      <c r="E11577" s="1">
        <v>0.0</v>
      </c>
      <c r="F11577" s="1">
        <v>3.3</v>
      </c>
      <c r="G11577" s="1">
        <v>100.0</v>
      </c>
      <c r="H11577" s="1">
        <v>-96.8</v>
      </c>
    </row>
    <row r="11578">
      <c r="A11578" s="1" t="s">
        <v>323</v>
      </c>
      <c r="B11578" s="7" t="s">
        <v>330</v>
      </c>
      <c r="C11578" s="1" t="s">
        <v>11128</v>
      </c>
      <c r="D11578" s="8">
        <v>0.0</v>
      </c>
      <c r="E11578" s="1">
        <v>0.0</v>
      </c>
      <c r="F11578" s="1">
        <v>2.0</v>
      </c>
      <c r="G11578" s="1">
        <v>100.0</v>
      </c>
      <c r="H11578" s="1">
        <v>-98.0</v>
      </c>
    </row>
    <row r="11579">
      <c r="A11579" s="1" t="s">
        <v>323</v>
      </c>
      <c r="B11579" s="7" t="s">
        <v>330</v>
      </c>
      <c r="C11579" s="1" t="s">
        <v>11129</v>
      </c>
      <c r="D11579" s="8">
        <v>0.0</v>
      </c>
      <c r="E11579" s="1">
        <v>0.0</v>
      </c>
      <c r="F11579" s="1">
        <v>4.0</v>
      </c>
      <c r="G11579" s="1">
        <v>100.0</v>
      </c>
      <c r="H11579" s="1">
        <v>-96.0</v>
      </c>
    </row>
    <row r="11580">
      <c r="A11580" s="1" t="s">
        <v>323</v>
      </c>
      <c r="B11580" s="7" t="s">
        <v>330</v>
      </c>
      <c r="C11580" s="1" t="s">
        <v>11130</v>
      </c>
      <c r="D11580" s="8">
        <v>0.0</v>
      </c>
      <c r="E11580" s="1">
        <v>0.0</v>
      </c>
      <c r="F11580" s="1">
        <v>2.9</v>
      </c>
      <c r="G11580" s="1">
        <v>1.5</v>
      </c>
      <c r="H11580" s="1">
        <v>1.4</v>
      </c>
    </row>
    <row r="11581">
      <c r="A11581" s="1" t="s">
        <v>323</v>
      </c>
      <c r="B11581" s="7" t="s">
        <v>330</v>
      </c>
      <c r="C11581" s="1" t="s">
        <v>11131</v>
      </c>
      <c r="D11581" s="8">
        <v>0.0</v>
      </c>
      <c r="E11581" s="1">
        <v>0.0</v>
      </c>
      <c r="F11581" s="1">
        <v>5.0</v>
      </c>
      <c r="G11581" s="1">
        <v>100.0</v>
      </c>
      <c r="H11581" s="1">
        <v>-95.0</v>
      </c>
    </row>
    <row r="11582">
      <c r="A11582" s="1" t="s">
        <v>323</v>
      </c>
      <c r="B11582" s="7" t="s">
        <v>330</v>
      </c>
      <c r="C11582" s="1" t="s">
        <v>11132</v>
      </c>
      <c r="D11582" s="8">
        <v>0.0</v>
      </c>
      <c r="E11582" s="1">
        <v>0.0</v>
      </c>
      <c r="F11582" s="1">
        <v>4.0</v>
      </c>
      <c r="G11582" s="1">
        <v>100.0</v>
      </c>
      <c r="H11582" s="1">
        <v>-96.0</v>
      </c>
    </row>
    <row r="11583">
      <c r="A11583" s="1" t="s">
        <v>323</v>
      </c>
      <c r="B11583" s="7" t="s">
        <v>330</v>
      </c>
      <c r="C11583" s="1" t="s">
        <v>11133</v>
      </c>
      <c r="D11583" s="8">
        <v>0.0</v>
      </c>
      <c r="E11583" s="1">
        <v>0.0</v>
      </c>
      <c r="F11583" s="1">
        <v>1.0</v>
      </c>
      <c r="G11583" s="1">
        <v>100.0</v>
      </c>
      <c r="H11583" s="1">
        <v>-99.0</v>
      </c>
    </row>
    <row r="11584">
      <c r="A11584" s="1" t="s">
        <v>323</v>
      </c>
      <c r="B11584" s="7" t="s">
        <v>330</v>
      </c>
      <c r="C11584" s="1" t="s">
        <v>11134</v>
      </c>
      <c r="D11584" s="8">
        <v>0.0</v>
      </c>
      <c r="E11584" s="1">
        <v>0.0</v>
      </c>
      <c r="F11584" s="1">
        <v>8.0</v>
      </c>
      <c r="G11584" s="1">
        <v>100.0</v>
      </c>
      <c r="H11584" s="1">
        <v>-92.0</v>
      </c>
    </row>
    <row r="11585">
      <c r="A11585" s="1" t="s">
        <v>323</v>
      </c>
      <c r="B11585" s="7" t="s">
        <v>330</v>
      </c>
      <c r="C11585" s="1" t="s">
        <v>11135</v>
      </c>
      <c r="D11585" s="8">
        <v>0.0</v>
      </c>
      <c r="E11585" s="1">
        <v>0.0</v>
      </c>
      <c r="F11585" s="1">
        <v>6.0</v>
      </c>
      <c r="G11585" s="1">
        <v>100.0</v>
      </c>
      <c r="H11585" s="1">
        <v>-94.0</v>
      </c>
    </row>
    <row r="11586">
      <c r="A11586" s="1" t="s">
        <v>323</v>
      </c>
      <c r="B11586" s="7" t="s">
        <v>330</v>
      </c>
      <c r="C11586" s="1" t="s">
        <v>11136</v>
      </c>
      <c r="D11586" s="8">
        <v>0.0</v>
      </c>
      <c r="E11586" s="1">
        <v>0.0</v>
      </c>
      <c r="F11586" s="1">
        <v>10.3</v>
      </c>
      <c r="G11586" s="1">
        <v>100.0</v>
      </c>
      <c r="H11586" s="1">
        <v>-89.7</v>
      </c>
    </row>
    <row r="11587">
      <c r="A11587" s="1" t="s">
        <v>323</v>
      </c>
      <c r="B11587" s="7" t="s">
        <v>330</v>
      </c>
      <c r="C11587" s="1" t="s">
        <v>11137</v>
      </c>
      <c r="D11587" s="8">
        <v>0.0</v>
      </c>
      <c r="E11587" s="1">
        <v>0.0</v>
      </c>
      <c r="F11587" s="1">
        <v>11.1</v>
      </c>
      <c r="G11587" s="1">
        <v>49.7</v>
      </c>
      <c r="H11587" s="1">
        <v>-38.5</v>
      </c>
    </row>
    <row r="11588">
      <c r="A11588" s="1" t="s">
        <v>323</v>
      </c>
      <c r="B11588" s="7" t="s">
        <v>330</v>
      </c>
      <c r="C11588" s="1" t="s">
        <v>11138</v>
      </c>
      <c r="D11588" s="8">
        <v>0.0</v>
      </c>
      <c r="E11588" s="1">
        <v>0.0</v>
      </c>
      <c r="F11588" s="1">
        <v>1.0</v>
      </c>
      <c r="G11588" s="1">
        <v>100.0</v>
      </c>
      <c r="H11588" s="1">
        <v>-99.0</v>
      </c>
    </row>
    <row r="11589">
      <c r="A11589" s="1" t="s">
        <v>323</v>
      </c>
      <c r="B11589" s="7" t="s">
        <v>330</v>
      </c>
      <c r="C11589" s="1" t="s">
        <v>11139</v>
      </c>
      <c r="D11589" s="8">
        <v>0.0</v>
      </c>
      <c r="E11589" s="1">
        <v>0.0</v>
      </c>
      <c r="F11589" s="1">
        <v>11.2</v>
      </c>
      <c r="G11589" s="1">
        <v>100.0</v>
      </c>
      <c r="H11589" s="1">
        <v>-88.8</v>
      </c>
    </row>
    <row r="11590">
      <c r="A11590" s="1" t="s">
        <v>323</v>
      </c>
      <c r="B11590" s="7" t="s">
        <v>330</v>
      </c>
      <c r="C11590" s="1" t="s">
        <v>11140</v>
      </c>
      <c r="D11590" s="8">
        <v>0.0</v>
      </c>
      <c r="E11590" s="1">
        <v>0.0</v>
      </c>
      <c r="F11590" s="1">
        <v>12.5</v>
      </c>
      <c r="G11590" s="1">
        <v>100.0</v>
      </c>
      <c r="H11590" s="1">
        <v>-87.5</v>
      </c>
    </row>
    <row r="11591">
      <c r="A11591" s="1" t="s">
        <v>323</v>
      </c>
      <c r="B11591" s="7" t="s">
        <v>330</v>
      </c>
      <c r="C11591" s="1" t="s">
        <v>11141</v>
      </c>
      <c r="D11591" s="8">
        <v>0.0</v>
      </c>
      <c r="E11591" s="1">
        <v>0.0</v>
      </c>
      <c r="F11591" s="1">
        <v>2.0</v>
      </c>
      <c r="G11591" s="1">
        <v>100.0</v>
      </c>
      <c r="H11591" s="1">
        <v>-98.0</v>
      </c>
    </row>
    <row r="11592">
      <c r="A11592" s="1" t="s">
        <v>323</v>
      </c>
      <c r="B11592" s="7" t="s">
        <v>330</v>
      </c>
      <c r="C11592" s="1" t="s">
        <v>11142</v>
      </c>
      <c r="D11592" s="8">
        <v>0.0</v>
      </c>
      <c r="E11592" s="1">
        <v>0.0</v>
      </c>
      <c r="F11592" s="1">
        <v>9.0</v>
      </c>
      <c r="G11592" s="1">
        <v>100.0</v>
      </c>
      <c r="H11592" s="1">
        <v>-91.0</v>
      </c>
    </row>
    <row r="11593">
      <c r="A11593" s="1" t="s">
        <v>323</v>
      </c>
      <c r="B11593" s="7" t="s">
        <v>330</v>
      </c>
      <c r="C11593" s="1" t="s">
        <v>11143</v>
      </c>
      <c r="D11593" s="8">
        <v>0.0</v>
      </c>
      <c r="E11593" s="1">
        <v>0.0</v>
      </c>
      <c r="F11593" s="1">
        <v>2.0</v>
      </c>
      <c r="G11593" s="1">
        <v>100.0</v>
      </c>
      <c r="H11593" s="1">
        <v>-98.0</v>
      </c>
    </row>
    <row r="11594">
      <c r="A11594" s="1" t="s">
        <v>323</v>
      </c>
      <c r="B11594" s="7" t="s">
        <v>330</v>
      </c>
      <c r="C11594" s="1" t="s">
        <v>11144</v>
      </c>
      <c r="D11594" s="8">
        <v>0.0</v>
      </c>
      <c r="E11594" s="1">
        <v>0.0</v>
      </c>
      <c r="F11594" s="1">
        <v>1.0</v>
      </c>
      <c r="G11594" s="1">
        <v>100.0</v>
      </c>
      <c r="H11594" s="1">
        <v>-99.0</v>
      </c>
    </row>
    <row r="11595">
      <c r="A11595" s="1" t="s">
        <v>323</v>
      </c>
      <c r="B11595" s="7" t="s">
        <v>330</v>
      </c>
      <c r="C11595" s="1" t="s">
        <v>11145</v>
      </c>
      <c r="D11595" s="8">
        <v>0.0</v>
      </c>
      <c r="E11595" s="1">
        <v>0.0</v>
      </c>
      <c r="F11595" s="1">
        <v>10.0</v>
      </c>
      <c r="G11595" s="1">
        <v>100.0</v>
      </c>
      <c r="H11595" s="1">
        <v>-90.0</v>
      </c>
    </row>
    <row r="11596">
      <c r="A11596" s="1" t="s">
        <v>323</v>
      </c>
      <c r="B11596" s="7" t="s">
        <v>330</v>
      </c>
      <c r="C11596" s="1" t="s">
        <v>11146</v>
      </c>
      <c r="D11596" s="8">
        <v>0.0</v>
      </c>
      <c r="E11596" s="1">
        <v>0.0</v>
      </c>
      <c r="F11596" s="1">
        <v>11.7</v>
      </c>
      <c r="G11596" s="1">
        <v>100.0</v>
      </c>
      <c r="H11596" s="1">
        <v>-88.3</v>
      </c>
    </row>
    <row r="11597">
      <c r="A11597" s="1" t="s">
        <v>323</v>
      </c>
      <c r="B11597" s="7" t="s">
        <v>330</v>
      </c>
      <c r="C11597" s="1" t="s">
        <v>11147</v>
      </c>
      <c r="D11597" s="8">
        <v>0.0</v>
      </c>
      <c r="E11597" s="1">
        <v>0.0</v>
      </c>
      <c r="F11597" s="1">
        <v>9.3</v>
      </c>
      <c r="G11597" s="1">
        <v>100.0</v>
      </c>
      <c r="H11597" s="1">
        <v>-90.7</v>
      </c>
    </row>
    <row r="11598">
      <c r="A11598" s="1" t="s">
        <v>323</v>
      </c>
      <c r="B11598" s="7" t="s">
        <v>330</v>
      </c>
      <c r="C11598" s="1" t="s">
        <v>11148</v>
      </c>
      <c r="D11598" s="8">
        <v>0.0</v>
      </c>
      <c r="E11598" s="1">
        <v>0.0</v>
      </c>
      <c r="F11598" s="1">
        <v>11.1</v>
      </c>
      <c r="G11598" s="1">
        <v>100.0</v>
      </c>
      <c r="H11598" s="1">
        <v>-88.9</v>
      </c>
    </row>
    <row r="11599">
      <c r="A11599" s="1" t="s">
        <v>323</v>
      </c>
      <c r="B11599" s="7" t="s">
        <v>330</v>
      </c>
      <c r="C11599" s="1" t="s">
        <v>11149</v>
      </c>
      <c r="D11599" s="8">
        <v>0.0</v>
      </c>
      <c r="E11599" s="1">
        <v>0.0</v>
      </c>
      <c r="F11599" s="1">
        <v>10.0</v>
      </c>
      <c r="G11599" s="1">
        <v>9.7</v>
      </c>
      <c r="H11599" s="1">
        <v>0.3</v>
      </c>
    </row>
    <row r="11600">
      <c r="A11600" s="1" t="s">
        <v>323</v>
      </c>
      <c r="B11600" s="7" t="s">
        <v>330</v>
      </c>
      <c r="C11600" s="1" t="s">
        <v>11150</v>
      </c>
      <c r="D11600" s="8">
        <v>0.0</v>
      </c>
      <c r="E11600" s="1">
        <v>0.0</v>
      </c>
      <c r="F11600" s="1">
        <v>8.5</v>
      </c>
      <c r="G11600" s="1">
        <v>100.0</v>
      </c>
      <c r="H11600" s="1">
        <v>-91.5</v>
      </c>
    </row>
    <row r="11601">
      <c r="A11601" s="1" t="s">
        <v>323</v>
      </c>
      <c r="B11601" s="7" t="s">
        <v>330</v>
      </c>
      <c r="C11601" s="1" t="s">
        <v>11151</v>
      </c>
      <c r="D11601" s="8">
        <v>0.0</v>
      </c>
      <c r="E11601" s="1">
        <v>0.0</v>
      </c>
      <c r="F11601" s="1">
        <v>9.5</v>
      </c>
      <c r="G11601" s="1">
        <v>100.0</v>
      </c>
      <c r="H11601" s="1">
        <v>-90.5</v>
      </c>
    </row>
    <row r="11602">
      <c r="A11602" s="1" t="s">
        <v>323</v>
      </c>
      <c r="B11602" s="7" t="s">
        <v>330</v>
      </c>
      <c r="C11602" s="1" t="s">
        <v>11152</v>
      </c>
      <c r="D11602" s="8">
        <v>0.0</v>
      </c>
      <c r="E11602" s="1">
        <v>0.0</v>
      </c>
      <c r="F11602" s="1">
        <v>13.0</v>
      </c>
      <c r="G11602" s="1">
        <v>100.0</v>
      </c>
      <c r="H11602" s="1">
        <v>-87.0</v>
      </c>
    </row>
    <row r="11603">
      <c r="A11603" s="1" t="s">
        <v>323</v>
      </c>
      <c r="B11603" s="7" t="s">
        <v>330</v>
      </c>
      <c r="C11603" s="1" t="s">
        <v>11153</v>
      </c>
      <c r="D11603" s="8">
        <v>0.0</v>
      </c>
      <c r="E11603" s="1">
        <v>0.0</v>
      </c>
      <c r="F11603" s="1">
        <v>12.0</v>
      </c>
      <c r="G11603" s="1">
        <v>100.0</v>
      </c>
      <c r="H11603" s="1">
        <v>-88.0</v>
      </c>
    </row>
    <row r="11604">
      <c r="A11604" s="1" t="s">
        <v>323</v>
      </c>
      <c r="B11604" s="7" t="s">
        <v>330</v>
      </c>
      <c r="C11604" s="1" t="s">
        <v>11154</v>
      </c>
      <c r="D11604" s="8">
        <v>0.0</v>
      </c>
      <c r="E11604" s="1">
        <v>0.0</v>
      </c>
      <c r="F11604" s="1">
        <v>9.0</v>
      </c>
      <c r="G11604" s="1">
        <v>100.0</v>
      </c>
      <c r="H11604" s="1">
        <v>-91.0</v>
      </c>
    </row>
    <row r="11605">
      <c r="A11605" s="1" t="s">
        <v>323</v>
      </c>
      <c r="B11605" s="7" t="s">
        <v>330</v>
      </c>
      <c r="C11605" s="1" t="s">
        <v>11155</v>
      </c>
      <c r="D11605" s="8">
        <v>0.0</v>
      </c>
      <c r="E11605" s="1">
        <v>0.0</v>
      </c>
      <c r="F11605" s="1">
        <v>1.0</v>
      </c>
      <c r="G11605" s="1">
        <v>100.0</v>
      </c>
      <c r="H11605" s="1">
        <v>-99.0</v>
      </c>
    </row>
    <row r="11606">
      <c r="A11606" s="1" t="s">
        <v>323</v>
      </c>
      <c r="B11606" s="7" t="s">
        <v>330</v>
      </c>
      <c r="C11606" s="1" t="s">
        <v>11156</v>
      </c>
      <c r="D11606" s="8">
        <v>0.0</v>
      </c>
      <c r="E11606" s="1">
        <v>0.0</v>
      </c>
      <c r="F11606" s="1">
        <v>2.0</v>
      </c>
      <c r="G11606" s="1">
        <v>100.0</v>
      </c>
      <c r="H11606" s="1">
        <v>-98.0</v>
      </c>
    </row>
    <row r="11607">
      <c r="A11607" s="1" t="s">
        <v>323</v>
      </c>
      <c r="B11607" s="7" t="s">
        <v>330</v>
      </c>
      <c r="C11607" s="1" t="s">
        <v>11157</v>
      </c>
      <c r="D11607" s="8">
        <v>0.0</v>
      </c>
      <c r="E11607" s="1">
        <v>0.0</v>
      </c>
      <c r="F11607" s="1">
        <v>1.0</v>
      </c>
      <c r="G11607" s="1">
        <v>100.0</v>
      </c>
      <c r="H11607" s="1">
        <v>-99.0</v>
      </c>
    </row>
    <row r="11608">
      <c r="A11608" s="1" t="s">
        <v>323</v>
      </c>
      <c r="B11608" s="7" t="s">
        <v>330</v>
      </c>
      <c r="C11608" s="1" t="s">
        <v>11158</v>
      </c>
      <c r="D11608" s="8">
        <v>0.0</v>
      </c>
      <c r="E11608" s="1">
        <v>0.0</v>
      </c>
      <c r="F11608" s="1">
        <v>1.0</v>
      </c>
      <c r="G11608" s="1">
        <v>100.0</v>
      </c>
      <c r="H11608" s="1">
        <v>-99.0</v>
      </c>
    </row>
    <row r="11609">
      <c r="A11609" s="1" t="s">
        <v>323</v>
      </c>
      <c r="B11609" s="7" t="s">
        <v>330</v>
      </c>
      <c r="C11609" s="1" t="s">
        <v>11159</v>
      </c>
      <c r="D11609" s="8">
        <v>0.0</v>
      </c>
      <c r="E11609" s="1">
        <v>0.0</v>
      </c>
      <c r="F11609" s="1">
        <v>4.0</v>
      </c>
      <c r="G11609" s="1">
        <v>100.0</v>
      </c>
      <c r="H11609" s="1">
        <v>-96.0</v>
      </c>
    </row>
    <row r="11610">
      <c r="A11610" s="1" t="s">
        <v>323</v>
      </c>
      <c r="B11610" s="7" t="s">
        <v>330</v>
      </c>
      <c r="C11610" s="1" t="s">
        <v>11160</v>
      </c>
      <c r="D11610" s="8">
        <v>0.0</v>
      </c>
      <c r="E11610" s="1">
        <v>0.0</v>
      </c>
      <c r="F11610" s="1">
        <v>11.0</v>
      </c>
      <c r="G11610" s="1">
        <v>46.0</v>
      </c>
      <c r="H11610" s="1">
        <v>-35.0</v>
      </c>
    </row>
    <row r="11611">
      <c r="A11611" s="1" t="s">
        <v>323</v>
      </c>
      <c r="B11611" s="7" t="s">
        <v>330</v>
      </c>
      <c r="C11611" s="1" t="s">
        <v>11161</v>
      </c>
      <c r="D11611" s="8">
        <v>0.0</v>
      </c>
      <c r="E11611" s="1">
        <v>0.0</v>
      </c>
      <c r="F11611" s="1">
        <v>25.0</v>
      </c>
      <c r="G11611" s="1">
        <v>100.0</v>
      </c>
      <c r="H11611" s="1">
        <v>-75.0</v>
      </c>
    </row>
    <row r="11612">
      <c r="A11612" s="1" t="s">
        <v>323</v>
      </c>
      <c r="B11612" s="7" t="s">
        <v>330</v>
      </c>
      <c r="C11612" s="1" t="s">
        <v>11162</v>
      </c>
      <c r="D11612" s="8">
        <v>0.0</v>
      </c>
      <c r="E11612" s="1">
        <v>0.0</v>
      </c>
      <c r="F11612" s="1">
        <v>11.0</v>
      </c>
      <c r="G11612" s="1">
        <v>100.0</v>
      </c>
      <c r="H11612" s="1">
        <v>-89.0</v>
      </c>
    </row>
    <row r="11613">
      <c r="A11613" s="1" t="s">
        <v>323</v>
      </c>
      <c r="B11613" s="7" t="s">
        <v>330</v>
      </c>
      <c r="C11613" s="1" t="s">
        <v>11163</v>
      </c>
      <c r="D11613" s="8">
        <v>0.0</v>
      </c>
      <c r="E11613" s="1">
        <v>0.0</v>
      </c>
      <c r="F11613" s="1">
        <v>4.0</v>
      </c>
      <c r="G11613" s="1">
        <v>100.0</v>
      </c>
      <c r="H11613" s="1">
        <v>-96.0</v>
      </c>
    </row>
    <row r="11614">
      <c r="A11614" s="1" t="s">
        <v>323</v>
      </c>
      <c r="B11614" s="7" t="s">
        <v>330</v>
      </c>
      <c r="C11614" s="1" t="s">
        <v>11164</v>
      </c>
      <c r="D11614" s="8">
        <v>0.0</v>
      </c>
      <c r="E11614" s="1">
        <v>0.0</v>
      </c>
      <c r="F11614" s="1">
        <v>1.0</v>
      </c>
      <c r="G11614" s="1">
        <v>100.0</v>
      </c>
      <c r="H11614" s="1">
        <v>-99.0</v>
      </c>
    </row>
    <row r="11615">
      <c r="A11615" s="1" t="s">
        <v>323</v>
      </c>
      <c r="B11615" s="7" t="s">
        <v>330</v>
      </c>
      <c r="C11615" s="1" t="s">
        <v>11165</v>
      </c>
      <c r="D11615" s="8">
        <v>0.0</v>
      </c>
      <c r="E11615" s="1">
        <v>0.0</v>
      </c>
      <c r="F11615" s="1">
        <v>1.0</v>
      </c>
      <c r="G11615" s="1">
        <v>100.0</v>
      </c>
      <c r="H11615" s="1">
        <v>-99.0</v>
      </c>
    </row>
    <row r="11616">
      <c r="A11616" s="1" t="s">
        <v>323</v>
      </c>
      <c r="B11616" s="7" t="s">
        <v>330</v>
      </c>
      <c r="C11616" s="1" t="s">
        <v>11166</v>
      </c>
      <c r="D11616" s="8">
        <v>0.0</v>
      </c>
      <c r="E11616" s="1">
        <v>0.0</v>
      </c>
      <c r="F11616" s="1">
        <v>18.0</v>
      </c>
      <c r="G11616" s="1">
        <v>100.0</v>
      </c>
      <c r="H11616" s="1">
        <v>-82.0</v>
      </c>
    </row>
    <row r="11617">
      <c r="A11617" s="1" t="s">
        <v>323</v>
      </c>
      <c r="B11617" s="7" t="s">
        <v>330</v>
      </c>
      <c r="C11617" s="1" t="s">
        <v>11167</v>
      </c>
      <c r="D11617" s="8">
        <v>0.0</v>
      </c>
      <c r="E11617" s="1">
        <v>0.0</v>
      </c>
      <c r="F11617" s="1">
        <v>2.0</v>
      </c>
      <c r="G11617" s="1">
        <v>100.0</v>
      </c>
      <c r="H11617" s="1">
        <v>-98.0</v>
      </c>
    </row>
    <row r="11618">
      <c r="A11618" s="1" t="s">
        <v>323</v>
      </c>
      <c r="B11618" s="7" t="s">
        <v>330</v>
      </c>
      <c r="C11618" s="1" t="s">
        <v>11168</v>
      </c>
      <c r="D11618" s="8">
        <v>0.0</v>
      </c>
      <c r="E11618" s="1">
        <v>0.0</v>
      </c>
      <c r="F11618" s="1">
        <v>1.0</v>
      </c>
      <c r="G11618" s="1">
        <v>100.0</v>
      </c>
      <c r="H11618" s="1">
        <v>-99.0</v>
      </c>
    </row>
    <row r="11619">
      <c r="A11619" s="1" t="s">
        <v>323</v>
      </c>
      <c r="B11619" s="7" t="s">
        <v>330</v>
      </c>
      <c r="C11619" s="1" t="s">
        <v>11169</v>
      </c>
      <c r="D11619" s="8">
        <v>0.0</v>
      </c>
      <c r="E11619" s="1">
        <v>0.0</v>
      </c>
      <c r="F11619" s="1">
        <v>78.0</v>
      </c>
      <c r="G11619" s="1">
        <v>65.7</v>
      </c>
      <c r="H11619" s="1">
        <v>12.3</v>
      </c>
    </row>
    <row r="11620">
      <c r="A11620" s="1" t="s">
        <v>323</v>
      </c>
      <c r="B11620" s="7" t="s">
        <v>330</v>
      </c>
      <c r="C11620" s="1" t="s">
        <v>11170</v>
      </c>
      <c r="D11620" s="8">
        <v>0.0</v>
      </c>
      <c r="E11620" s="1">
        <v>0.0</v>
      </c>
      <c r="F11620" s="1">
        <v>3.5</v>
      </c>
      <c r="G11620" s="1">
        <v>100.0</v>
      </c>
      <c r="H11620" s="1">
        <v>-96.5</v>
      </c>
    </row>
    <row r="11621">
      <c r="A11621" s="1" t="s">
        <v>323</v>
      </c>
      <c r="B11621" s="7" t="s">
        <v>330</v>
      </c>
      <c r="C11621" s="1" t="s">
        <v>11171</v>
      </c>
      <c r="D11621" s="8">
        <v>0.0</v>
      </c>
      <c r="E11621" s="1">
        <v>0.0</v>
      </c>
      <c r="F11621" s="1">
        <v>1.0</v>
      </c>
      <c r="G11621" s="1">
        <v>100.0</v>
      </c>
      <c r="H11621" s="1">
        <v>-99.0</v>
      </c>
    </row>
    <row r="11622">
      <c r="A11622" s="1" t="s">
        <v>323</v>
      </c>
      <c r="B11622" s="7" t="s">
        <v>330</v>
      </c>
      <c r="C11622" s="1" t="s">
        <v>11172</v>
      </c>
      <c r="D11622" s="8">
        <v>0.0</v>
      </c>
      <c r="E11622" s="1">
        <v>0.0</v>
      </c>
      <c r="F11622" s="1">
        <v>13.0</v>
      </c>
      <c r="G11622" s="1">
        <v>100.0</v>
      </c>
      <c r="H11622" s="1">
        <v>-87.0</v>
      </c>
    </row>
    <row r="11623">
      <c r="A11623" s="1" t="s">
        <v>323</v>
      </c>
      <c r="B11623" s="7" t="s">
        <v>330</v>
      </c>
      <c r="C11623" s="1" t="s">
        <v>11173</v>
      </c>
      <c r="D11623" s="8">
        <v>0.0</v>
      </c>
      <c r="E11623" s="1">
        <v>0.0</v>
      </c>
      <c r="F11623" s="1">
        <v>2.0</v>
      </c>
      <c r="G11623" s="1">
        <v>100.0</v>
      </c>
      <c r="H11623" s="1">
        <v>-98.0</v>
      </c>
    </row>
    <row r="11624">
      <c r="A11624" s="1" t="s">
        <v>323</v>
      </c>
      <c r="B11624" s="7" t="s">
        <v>330</v>
      </c>
      <c r="C11624" s="1" t="s">
        <v>11174</v>
      </c>
      <c r="D11624" s="8">
        <v>0.0</v>
      </c>
      <c r="E11624" s="1">
        <v>0.0</v>
      </c>
      <c r="F11624" s="1">
        <v>2.4</v>
      </c>
      <c r="G11624" s="1">
        <v>100.0</v>
      </c>
      <c r="H11624" s="1">
        <v>-97.6</v>
      </c>
    </row>
    <row r="11625">
      <c r="A11625" s="1" t="s">
        <v>323</v>
      </c>
      <c r="B11625" s="7" t="s">
        <v>330</v>
      </c>
      <c r="C11625" s="1" t="s">
        <v>11175</v>
      </c>
      <c r="D11625" s="8">
        <v>0.0</v>
      </c>
      <c r="E11625" s="1">
        <v>0.0</v>
      </c>
      <c r="F11625" s="1">
        <v>10.7</v>
      </c>
      <c r="G11625" s="1">
        <v>100.0</v>
      </c>
      <c r="H11625" s="1">
        <v>-89.3</v>
      </c>
    </row>
    <row r="11626">
      <c r="A11626" s="1" t="s">
        <v>323</v>
      </c>
      <c r="B11626" s="7" t="s">
        <v>330</v>
      </c>
      <c r="C11626" s="1" t="s">
        <v>11176</v>
      </c>
      <c r="D11626" s="8">
        <v>0.0</v>
      </c>
      <c r="E11626" s="1">
        <v>0.0</v>
      </c>
      <c r="F11626" s="1">
        <v>2.9</v>
      </c>
      <c r="G11626" s="1">
        <v>100.0</v>
      </c>
      <c r="H11626" s="1">
        <v>-97.1</v>
      </c>
    </row>
    <row r="11627">
      <c r="A11627" s="1" t="s">
        <v>323</v>
      </c>
      <c r="B11627" s="7" t="s">
        <v>330</v>
      </c>
      <c r="C11627" s="1" t="s">
        <v>11177</v>
      </c>
      <c r="D11627" s="8">
        <v>0.0</v>
      </c>
      <c r="E11627" s="1">
        <v>1.0</v>
      </c>
      <c r="F11627" s="1">
        <v>4.1</v>
      </c>
      <c r="G11627" s="1">
        <v>10.7</v>
      </c>
      <c r="H11627" s="1">
        <v>-6.6</v>
      </c>
    </row>
    <row r="11628">
      <c r="A11628" s="1" t="s">
        <v>323</v>
      </c>
      <c r="B11628" s="7" t="s">
        <v>330</v>
      </c>
      <c r="C11628" s="1" t="s">
        <v>11178</v>
      </c>
      <c r="D11628" s="8">
        <v>0.0</v>
      </c>
      <c r="E11628" s="1">
        <v>1.0</v>
      </c>
      <c r="F11628" s="1">
        <v>6.1</v>
      </c>
      <c r="G11628" s="1">
        <v>11.0</v>
      </c>
      <c r="H11628" s="1">
        <v>-4.9</v>
      </c>
    </row>
    <row r="11629">
      <c r="A11629" s="1" t="s">
        <v>323</v>
      </c>
      <c r="B11629" s="7" t="s">
        <v>330</v>
      </c>
      <c r="C11629" s="1" t="s">
        <v>11179</v>
      </c>
      <c r="D11629" s="8">
        <v>0.0</v>
      </c>
      <c r="E11629" s="1">
        <v>0.0</v>
      </c>
      <c r="F11629" s="1">
        <v>1.0</v>
      </c>
      <c r="G11629" s="1">
        <v>100.0</v>
      </c>
      <c r="H11629" s="1">
        <v>-99.0</v>
      </c>
    </row>
    <row r="11630">
      <c r="A11630" s="1" t="s">
        <v>323</v>
      </c>
      <c r="B11630" s="7" t="s">
        <v>330</v>
      </c>
      <c r="C11630" s="1" t="s">
        <v>11180</v>
      </c>
      <c r="D11630" s="8">
        <v>0.0</v>
      </c>
      <c r="E11630" s="1">
        <v>0.0</v>
      </c>
      <c r="F11630" s="1">
        <v>1.0</v>
      </c>
      <c r="G11630" s="1">
        <v>100.0</v>
      </c>
      <c r="H11630" s="1">
        <v>-99.0</v>
      </c>
    </row>
    <row r="11631">
      <c r="A11631" s="1" t="s">
        <v>323</v>
      </c>
      <c r="B11631" s="7" t="s">
        <v>330</v>
      </c>
      <c r="C11631" s="1" t="s">
        <v>11181</v>
      </c>
      <c r="D11631" s="8">
        <v>0.0</v>
      </c>
      <c r="E11631" s="1">
        <v>0.0</v>
      </c>
      <c r="F11631" s="1">
        <v>7.4</v>
      </c>
      <c r="G11631" s="1">
        <v>100.0</v>
      </c>
      <c r="H11631" s="1">
        <v>-92.6</v>
      </c>
    </row>
    <row r="11632">
      <c r="A11632" s="1" t="s">
        <v>323</v>
      </c>
      <c r="B11632" s="7" t="s">
        <v>330</v>
      </c>
      <c r="C11632" s="1" t="s">
        <v>11182</v>
      </c>
      <c r="D11632" s="8">
        <v>0.0</v>
      </c>
      <c r="E11632" s="1">
        <v>0.0</v>
      </c>
      <c r="F11632" s="1">
        <v>4.0</v>
      </c>
      <c r="G11632" s="1">
        <v>8.7</v>
      </c>
      <c r="H11632" s="1">
        <v>-4.7</v>
      </c>
    </row>
    <row r="11633">
      <c r="A11633" s="1" t="s">
        <v>323</v>
      </c>
      <c r="B11633" s="7" t="s">
        <v>330</v>
      </c>
      <c r="C11633" s="1" t="s">
        <v>11183</v>
      </c>
      <c r="D11633" s="8">
        <v>0.0</v>
      </c>
      <c r="E11633" s="1">
        <v>0.0</v>
      </c>
      <c r="F11633" s="1">
        <v>3.2</v>
      </c>
      <c r="G11633" s="1">
        <v>100.0</v>
      </c>
      <c r="H11633" s="1">
        <v>-96.8</v>
      </c>
    </row>
    <row r="11634">
      <c r="A11634" s="1" t="s">
        <v>323</v>
      </c>
      <c r="B11634" s="7" t="s">
        <v>330</v>
      </c>
      <c r="C11634" s="1" t="s">
        <v>11184</v>
      </c>
      <c r="D11634" s="8">
        <v>0.0</v>
      </c>
      <c r="E11634" s="1">
        <v>0.0</v>
      </c>
      <c r="F11634" s="1">
        <v>6.6</v>
      </c>
      <c r="G11634" s="1">
        <v>100.0</v>
      </c>
      <c r="H11634" s="1">
        <v>-93.4</v>
      </c>
    </row>
    <row r="11635">
      <c r="A11635" s="1" t="s">
        <v>323</v>
      </c>
      <c r="B11635" s="7" t="s">
        <v>330</v>
      </c>
      <c r="C11635" s="1" t="s">
        <v>11185</v>
      </c>
      <c r="D11635" s="8">
        <v>0.0</v>
      </c>
      <c r="E11635" s="1">
        <v>0.0</v>
      </c>
      <c r="F11635" s="1">
        <v>3.0</v>
      </c>
      <c r="G11635" s="1">
        <v>100.0</v>
      </c>
      <c r="H11635" s="1">
        <v>-97.0</v>
      </c>
    </row>
    <row r="11636">
      <c r="A11636" s="1" t="s">
        <v>323</v>
      </c>
      <c r="B11636" s="7" t="s">
        <v>330</v>
      </c>
      <c r="C11636" s="1" t="s">
        <v>11186</v>
      </c>
      <c r="D11636" s="8">
        <v>0.0</v>
      </c>
      <c r="E11636" s="1">
        <v>0.0</v>
      </c>
      <c r="F11636" s="1">
        <v>8.2</v>
      </c>
      <c r="G11636" s="1">
        <v>100.0</v>
      </c>
      <c r="H11636" s="1">
        <v>-91.8</v>
      </c>
    </row>
    <row r="11637">
      <c r="A11637" s="1" t="s">
        <v>323</v>
      </c>
      <c r="B11637" s="7" t="s">
        <v>330</v>
      </c>
      <c r="C11637" s="1" t="s">
        <v>11187</v>
      </c>
      <c r="D11637" s="8">
        <v>0.0</v>
      </c>
      <c r="E11637" s="1">
        <v>0.0</v>
      </c>
      <c r="F11637" s="1">
        <v>6.8</v>
      </c>
      <c r="G11637" s="1">
        <v>100.0</v>
      </c>
      <c r="H11637" s="1">
        <v>-93.2</v>
      </c>
    </row>
    <row r="11638">
      <c r="A11638" s="1" t="s">
        <v>323</v>
      </c>
      <c r="B11638" s="7" t="s">
        <v>330</v>
      </c>
      <c r="C11638" s="1" t="s">
        <v>11188</v>
      </c>
      <c r="D11638" s="8">
        <v>0.0</v>
      </c>
      <c r="E11638" s="1">
        <v>0.0</v>
      </c>
      <c r="F11638" s="1">
        <v>11.0</v>
      </c>
      <c r="G11638" s="1">
        <v>100.0</v>
      </c>
      <c r="H11638" s="1">
        <v>-89.0</v>
      </c>
    </row>
    <row r="11639">
      <c r="A11639" s="1" t="s">
        <v>323</v>
      </c>
      <c r="B11639" s="7" t="s">
        <v>330</v>
      </c>
      <c r="C11639" s="1" t="s">
        <v>11189</v>
      </c>
      <c r="D11639" s="8">
        <v>0.0</v>
      </c>
      <c r="E11639" s="1">
        <v>0.0</v>
      </c>
      <c r="F11639" s="1">
        <v>3.0</v>
      </c>
      <c r="G11639" s="1">
        <v>100.0</v>
      </c>
      <c r="H11639" s="1">
        <v>-97.0</v>
      </c>
    </row>
    <row r="11640">
      <c r="A11640" s="1" t="s">
        <v>323</v>
      </c>
      <c r="B11640" s="7" t="s">
        <v>330</v>
      </c>
      <c r="C11640" s="1" t="s">
        <v>11190</v>
      </c>
      <c r="D11640" s="8">
        <v>0.0</v>
      </c>
      <c r="E11640" s="1">
        <v>0.0</v>
      </c>
      <c r="F11640" s="1">
        <v>6.7</v>
      </c>
      <c r="G11640" s="1">
        <v>100.0</v>
      </c>
      <c r="H11640" s="1">
        <v>-93.3</v>
      </c>
    </row>
    <row r="11641">
      <c r="A11641" s="1" t="s">
        <v>323</v>
      </c>
      <c r="B11641" s="7" t="s">
        <v>330</v>
      </c>
      <c r="C11641" s="1" t="s">
        <v>11191</v>
      </c>
      <c r="D11641" s="8">
        <v>0.0</v>
      </c>
      <c r="E11641" s="1">
        <v>0.0</v>
      </c>
      <c r="F11641" s="1">
        <v>3.0</v>
      </c>
      <c r="G11641" s="1">
        <v>100.0</v>
      </c>
      <c r="H11641" s="1">
        <v>-97.0</v>
      </c>
    </row>
    <row r="11642">
      <c r="A11642" s="1" t="s">
        <v>323</v>
      </c>
      <c r="B11642" s="7" t="s">
        <v>330</v>
      </c>
      <c r="C11642" s="1" t="s">
        <v>11192</v>
      </c>
      <c r="D11642" s="8">
        <v>0.0</v>
      </c>
      <c r="E11642" s="1">
        <v>0.0</v>
      </c>
      <c r="F11642" s="1">
        <v>1.0</v>
      </c>
      <c r="G11642" s="1">
        <v>100.0</v>
      </c>
      <c r="H11642" s="1">
        <v>-99.0</v>
      </c>
    </row>
    <row r="11643">
      <c r="A11643" s="1" t="s">
        <v>323</v>
      </c>
      <c r="B11643" s="7" t="s">
        <v>330</v>
      </c>
      <c r="C11643" s="1" t="s">
        <v>11193</v>
      </c>
      <c r="D11643" s="8">
        <v>0.0</v>
      </c>
      <c r="E11643" s="1">
        <v>0.0</v>
      </c>
      <c r="F11643" s="1">
        <v>5.6</v>
      </c>
      <c r="G11643" s="1">
        <v>100.0</v>
      </c>
      <c r="H11643" s="1">
        <v>-94.4</v>
      </c>
    </row>
    <row r="11644">
      <c r="A11644" s="1" t="s">
        <v>323</v>
      </c>
      <c r="B11644" s="7" t="s">
        <v>330</v>
      </c>
      <c r="C11644" s="1" t="s">
        <v>11194</v>
      </c>
      <c r="D11644" s="8">
        <v>0.0</v>
      </c>
      <c r="E11644" s="1">
        <v>0.0</v>
      </c>
      <c r="F11644" s="1">
        <v>1.0</v>
      </c>
      <c r="G11644" s="1">
        <v>100.0</v>
      </c>
      <c r="H11644" s="1">
        <v>-99.0</v>
      </c>
    </row>
    <row r="11645">
      <c r="A11645" s="1" t="s">
        <v>323</v>
      </c>
      <c r="B11645" s="7" t="s">
        <v>330</v>
      </c>
      <c r="C11645" s="1" t="s">
        <v>11195</v>
      </c>
      <c r="D11645" s="8">
        <v>0.0</v>
      </c>
      <c r="E11645" s="1">
        <v>0.0</v>
      </c>
      <c r="F11645" s="1">
        <v>4.0</v>
      </c>
      <c r="G11645" s="1">
        <v>100.0</v>
      </c>
      <c r="H11645" s="1">
        <v>-96.0</v>
      </c>
    </row>
    <row r="11646">
      <c r="A11646" s="1" t="s">
        <v>323</v>
      </c>
      <c r="B11646" s="7" t="s">
        <v>330</v>
      </c>
      <c r="C11646" s="1" t="s">
        <v>11196</v>
      </c>
      <c r="D11646" s="8">
        <v>0.0</v>
      </c>
      <c r="E11646" s="1">
        <v>0.0</v>
      </c>
      <c r="F11646" s="1">
        <v>7.9</v>
      </c>
      <c r="G11646" s="1">
        <v>100.0</v>
      </c>
      <c r="H11646" s="1">
        <v>-92.1</v>
      </c>
    </row>
    <row r="11647">
      <c r="A11647" s="1" t="s">
        <v>323</v>
      </c>
      <c r="B11647" s="7" t="s">
        <v>330</v>
      </c>
      <c r="C11647" s="1" t="s">
        <v>11197</v>
      </c>
      <c r="D11647" s="8">
        <v>0.0</v>
      </c>
      <c r="E11647" s="1">
        <v>0.0</v>
      </c>
      <c r="F11647" s="1">
        <v>1.0</v>
      </c>
      <c r="G11647" s="1">
        <v>100.0</v>
      </c>
      <c r="H11647" s="1">
        <v>-99.0</v>
      </c>
    </row>
    <row r="11648">
      <c r="A11648" s="1" t="s">
        <v>323</v>
      </c>
      <c r="B11648" s="7" t="s">
        <v>330</v>
      </c>
      <c r="C11648" s="1" t="s">
        <v>11198</v>
      </c>
      <c r="D11648" s="8">
        <v>0.0</v>
      </c>
      <c r="E11648" s="1">
        <v>0.0</v>
      </c>
      <c r="F11648" s="1">
        <v>3.1</v>
      </c>
      <c r="G11648" s="1">
        <v>10.5</v>
      </c>
      <c r="H11648" s="1">
        <v>-7.4</v>
      </c>
    </row>
    <row r="11649">
      <c r="A11649" s="1" t="s">
        <v>323</v>
      </c>
      <c r="B11649" s="7" t="s">
        <v>330</v>
      </c>
      <c r="C11649" s="1" t="s">
        <v>11199</v>
      </c>
      <c r="D11649" s="8">
        <v>0.0</v>
      </c>
      <c r="E11649" s="1">
        <v>0.0</v>
      </c>
      <c r="F11649" s="1">
        <v>1.0</v>
      </c>
      <c r="G11649" s="1">
        <v>100.0</v>
      </c>
      <c r="H11649" s="1">
        <v>-99.0</v>
      </c>
    </row>
    <row r="11650">
      <c r="A11650" s="1" t="s">
        <v>323</v>
      </c>
      <c r="B11650" s="7" t="s">
        <v>330</v>
      </c>
      <c r="C11650" s="1" t="s">
        <v>11200</v>
      </c>
      <c r="D11650" s="8">
        <v>0.0</v>
      </c>
      <c r="E11650" s="1">
        <v>1.0</v>
      </c>
      <c r="F11650" s="1">
        <v>9.3</v>
      </c>
      <c r="G11650" s="1">
        <v>9.8</v>
      </c>
      <c r="H11650" s="1">
        <v>-0.5</v>
      </c>
    </row>
    <row r="11651">
      <c r="A11651" s="1" t="s">
        <v>323</v>
      </c>
      <c r="B11651" s="7" t="s">
        <v>330</v>
      </c>
      <c r="C11651" s="1" t="s">
        <v>11201</v>
      </c>
      <c r="D11651" s="8">
        <v>0.0</v>
      </c>
      <c r="E11651" s="1">
        <v>0.0</v>
      </c>
      <c r="F11651" s="1">
        <v>10.3</v>
      </c>
      <c r="G11651" s="1">
        <v>100.0</v>
      </c>
      <c r="H11651" s="1">
        <v>-89.7</v>
      </c>
    </row>
    <row r="11652">
      <c r="A11652" s="1" t="s">
        <v>323</v>
      </c>
      <c r="B11652" s="7" t="s">
        <v>330</v>
      </c>
      <c r="C11652" s="1" t="s">
        <v>11202</v>
      </c>
      <c r="D11652" s="8">
        <v>0.0</v>
      </c>
      <c r="E11652" s="1">
        <v>0.0</v>
      </c>
      <c r="F11652" s="1">
        <v>3.0</v>
      </c>
      <c r="G11652" s="1">
        <v>100.0</v>
      </c>
      <c r="H11652" s="1">
        <v>-97.0</v>
      </c>
    </row>
    <row r="11653">
      <c r="A11653" s="1" t="s">
        <v>323</v>
      </c>
      <c r="B11653" s="7" t="s">
        <v>330</v>
      </c>
      <c r="C11653" s="1" t="s">
        <v>11203</v>
      </c>
      <c r="D11653" s="8">
        <v>0.0</v>
      </c>
      <c r="E11653" s="1">
        <v>0.0</v>
      </c>
      <c r="F11653" s="1">
        <v>11.0</v>
      </c>
      <c r="G11653" s="1">
        <v>100.0</v>
      </c>
      <c r="H11653" s="1">
        <v>-89.0</v>
      </c>
    </row>
    <row r="11654">
      <c r="A11654" s="1" t="s">
        <v>323</v>
      </c>
      <c r="B11654" s="7" t="s">
        <v>330</v>
      </c>
      <c r="C11654" s="1" t="s">
        <v>11204</v>
      </c>
      <c r="D11654" s="8">
        <v>0.0</v>
      </c>
      <c r="E11654" s="1">
        <v>0.0</v>
      </c>
      <c r="F11654" s="1">
        <v>6.0</v>
      </c>
      <c r="G11654" s="1">
        <v>7.7</v>
      </c>
      <c r="H11654" s="1">
        <v>-1.7</v>
      </c>
    </row>
    <row r="11655">
      <c r="A11655" s="1" t="s">
        <v>323</v>
      </c>
      <c r="B11655" s="7" t="s">
        <v>330</v>
      </c>
      <c r="C11655" s="1" t="s">
        <v>11205</v>
      </c>
      <c r="D11655" s="8">
        <v>0.0</v>
      </c>
      <c r="E11655" s="1">
        <v>0.0</v>
      </c>
      <c r="F11655" s="1">
        <v>6.0</v>
      </c>
      <c r="G11655" s="1">
        <v>9.0</v>
      </c>
      <c r="H11655" s="1">
        <v>-3.0</v>
      </c>
    </row>
    <row r="11656">
      <c r="A11656" s="1" t="s">
        <v>323</v>
      </c>
      <c r="B11656" s="7" t="s">
        <v>330</v>
      </c>
      <c r="C11656" s="1" t="s">
        <v>11206</v>
      </c>
      <c r="D11656" s="8">
        <v>0.0</v>
      </c>
      <c r="E11656" s="1">
        <v>0.0</v>
      </c>
      <c r="F11656" s="1">
        <v>11.7</v>
      </c>
      <c r="G11656" s="1">
        <v>100.0</v>
      </c>
      <c r="H11656" s="1">
        <v>-88.3</v>
      </c>
    </row>
    <row r="11657">
      <c r="A11657" s="1" t="s">
        <v>323</v>
      </c>
      <c r="B11657" s="7" t="s">
        <v>330</v>
      </c>
      <c r="C11657" s="1" t="s">
        <v>11207</v>
      </c>
      <c r="D11657" s="8">
        <v>0.0</v>
      </c>
      <c r="E11657" s="1">
        <v>0.0</v>
      </c>
      <c r="F11657" s="1">
        <v>9.7</v>
      </c>
      <c r="G11657" s="1">
        <v>100.0</v>
      </c>
      <c r="H11657" s="1">
        <v>-90.3</v>
      </c>
    </row>
    <row r="11658">
      <c r="A11658" s="1" t="s">
        <v>323</v>
      </c>
      <c r="B11658" s="7" t="s">
        <v>330</v>
      </c>
      <c r="C11658" s="1" t="s">
        <v>11208</v>
      </c>
      <c r="D11658" s="8">
        <v>0.0</v>
      </c>
      <c r="E11658" s="1">
        <v>0.0</v>
      </c>
      <c r="F11658" s="1">
        <v>5.5</v>
      </c>
      <c r="G11658" s="1">
        <v>9.0</v>
      </c>
      <c r="H11658" s="1">
        <v>-3.5</v>
      </c>
    </row>
    <row r="11659">
      <c r="A11659" s="1" t="s">
        <v>323</v>
      </c>
      <c r="B11659" s="7" t="s">
        <v>330</v>
      </c>
      <c r="C11659" s="1" t="s">
        <v>11209</v>
      </c>
      <c r="D11659" s="8">
        <v>0.0</v>
      </c>
      <c r="E11659" s="1">
        <v>0.0</v>
      </c>
      <c r="F11659" s="1">
        <v>20.0</v>
      </c>
      <c r="G11659" s="1">
        <v>100.0</v>
      </c>
      <c r="H11659" s="1">
        <v>-80.0</v>
      </c>
    </row>
    <row r="11660">
      <c r="A11660" s="1" t="s">
        <v>323</v>
      </c>
      <c r="B11660" s="7" t="s">
        <v>330</v>
      </c>
      <c r="C11660" s="1" t="s">
        <v>11210</v>
      </c>
      <c r="D11660" s="8">
        <v>0.0</v>
      </c>
      <c r="E11660" s="1">
        <v>0.0</v>
      </c>
      <c r="F11660" s="1">
        <v>11.0</v>
      </c>
      <c r="G11660" s="1">
        <v>100.0</v>
      </c>
      <c r="H11660" s="1">
        <v>-89.0</v>
      </c>
    </row>
    <row r="11661">
      <c r="A11661" s="1" t="s">
        <v>323</v>
      </c>
      <c r="B11661" s="7" t="s">
        <v>330</v>
      </c>
      <c r="C11661" s="1" t="s">
        <v>11211</v>
      </c>
      <c r="D11661" s="8">
        <v>0.0</v>
      </c>
      <c r="E11661" s="1">
        <v>0.0</v>
      </c>
      <c r="F11661" s="1">
        <v>9.3</v>
      </c>
      <c r="G11661" s="1">
        <v>100.0</v>
      </c>
      <c r="H11661" s="1">
        <v>-90.7</v>
      </c>
    </row>
    <row r="11662">
      <c r="A11662" s="1" t="s">
        <v>323</v>
      </c>
      <c r="B11662" s="7" t="s">
        <v>330</v>
      </c>
      <c r="C11662" s="1" t="s">
        <v>11212</v>
      </c>
      <c r="D11662" s="8">
        <v>0.0</v>
      </c>
      <c r="E11662" s="1">
        <v>0.0</v>
      </c>
      <c r="F11662" s="1">
        <v>1.0</v>
      </c>
      <c r="G11662" s="1">
        <v>100.0</v>
      </c>
      <c r="H11662" s="1">
        <v>-99.0</v>
      </c>
    </row>
    <row r="11663">
      <c r="A11663" s="1" t="s">
        <v>323</v>
      </c>
      <c r="B11663" s="7" t="s">
        <v>330</v>
      </c>
      <c r="C11663" s="1" t="s">
        <v>11213</v>
      </c>
      <c r="D11663" s="8">
        <v>0.0</v>
      </c>
      <c r="E11663" s="1">
        <v>0.0</v>
      </c>
      <c r="F11663" s="1">
        <v>3.5</v>
      </c>
      <c r="G11663" s="1">
        <v>100.0</v>
      </c>
      <c r="H11663" s="1">
        <v>-96.5</v>
      </c>
    </row>
    <row r="11664">
      <c r="A11664" s="1" t="s">
        <v>323</v>
      </c>
      <c r="B11664" s="7" t="s">
        <v>330</v>
      </c>
      <c r="C11664" s="1" t="s">
        <v>11214</v>
      </c>
      <c r="D11664" s="8">
        <v>0.0</v>
      </c>
      <c r="E11664" s="1">
        <v>0.0</v>
      </c>
      <c r="F11664" s="1">
        <v>3.0</v>
      </c>
      <c r="G11664" s="1">
        <v>100.0</v>
      </c>
      <c r="H11664" s="1">
        <v>-97.0</v>
      </c>
    </row>
    <row r="11665">
      <c r="A11665" s="1" t="s">
        <v>323</v>
      </c>
      <c r="B11665" s="7" t="s">
        <v>330</v>
      </c>
      <c r="C11665" s="1" t="s">
        <v>11215</v>
      </c>
      <c r="D11665" s="8">
        <v>0.0</v>
      </c>
      <c r="E11665" s="1">
        <v>0.0</v>
      </c>
      <c r="F11665" s="1">
        <v>1.0</v>
      </c>
      <c r="G11665" s="1">
        <v>100.0</v>
      </c>
      <c r="H11665" s="1">
        <v>-99.0</v>
      </c>
    </row>
    <row r="11666">
      <c r="A11666" s="1" t="s">
        <v>323</v>
      </c>
      <c r="B11666" s="7" t="s">
        <v>330</v>
      </c>
      <c r="C11666" s="1" t="s">
        <v>11216</v>
      </c>
      <c r="D11666" s="8">
        <v>0.0</v>
      </c>
      <c r="E11666" s="1">
        <v>0.0</v>
      </c>
      <c r="F11666" s="1">
        <v>11.5</v>
      </c>
      <c r="G11666" s="1">
        <v>8.1</v>
      </c>
      <c r="H11666" s="1">
        <v>3.4</v>
      </c>
    </row>
    <row r="11667">
      <c r="A11667" s="1" t="s">
        <v>323</v>
      </c>
      <c r="B11667" s="7" t="s">
        <v>330</v>
      </c>
      <c r="C11667" s="1" t="s">
        <v>11217</v>
      </c>
      <c r="D11667" s="8">
        <v>0.0</v>
      </c>
      <c r="E11667" s="1">
        <v>0.0</v>
      </c>
      <c r="F11667" s="1">
        <v>1.0</v>
      </c>
      <c r="G11667" s="1">
        <v>100.0</v>
      </c>
      <c r="H11667" s="1">
        <v>-99.0</v>
      </c>
    </row>
    <row r="11668">
      <c r="A11668" s="1" t="s">
        <v>323</v>
      </c>
      <c r="B11668" s="7" t="s">
        <v>330</v>
      </c>
      <c r="C11668" s="1" t="s">
        <v>11218</v>
      </c>
      <c r="D11668" s="8">
        <v>0.0</v>
      </c>
      <c r="E11668" s="1">
        <v>0.0</v>
      </c>
      <c r="F11668" s="1">
        <v>1.0</v>
      </c>
      <c r="G11668" s="1">
        <v>100.0</v>
      </c>
      <c r="H11668" s="1">
        <v>-99.0</v>
      </c>
    </row>
    <row r="11669">
      <c r="A11669" s="1" t="s">
        <v>323</v>
      </c>
      <c r="B11669" s="7" t="s">
        <v>330</v>
      </c>
      <c r="C11669" s="1" t="s">
        <v>11219</v>
      </c>
      <c r="D11669" s="8">
        <v>0.0</v>
      </c>
      <c r="E11669" s="1">
        <v>0.0</v>
      </c>
      <c r="F11669" s="1">
        <v>5.5</v>
      </c>
      <c r="G11669" s="1">
        <v>5.4</v>
      </c>
      <c r="H11669" s="1">
        <v>0.1</v>
      </c>
    </row>
    <row r="11670">
      <c r="A11670" s="1" t="s">
        <v>323</v>
      </c>
      <c r="B11670" s="7" t="s">
        <v>330</v>
      </c>
      <c r="C11670" s="1" t="s">
        <v>11220</v>
      </c>
      <c r="D11670" s="8">
        <v>0.0</v>
      </c>
      <c r="E11670" s="1">
        <v>1.0</v>
      </c>
      <c r="F11670" s="1">
        <v>3.4</v>
      </c>
      <c r="G11670" s="1">
        <v>5.6</v>
      </c>
      <c r="H11670" s="1">
        <v>-2.1</v>
      </c>
    </row>
    <row r="11671">
      <c r="A11671" s="1" t="s">
        <v>323</v>
      </c>
      <c r="B11671" s="7" t="s">
        <v>330</v>
      </c>
      <c r="C11671" s="1" t="s">
        <v>11221</v>
      </c>
      <c r="D11671" s="8">
        <v>0.0</v>
      </c>
      <c r="E11671" s="1">
        <v>0.0</v>
      </c>
      <c r="F11671" s="1">
        <v>2.0</v>
      </c>
      <c r="G11671" s="1">
        <v>100.0</v>
      </c>
      <c r="H11671" s="1">
        <v>-98.0</v>
      </c>
    </row>
    <row r="11672">
      <c r="A11672" s="1" t="s">
        <v>323</v>
      </c>
      <c r="B11672" s="7" t="s">
        <v>330</v>
      </c>
      <c r="C11672" s="1" t="s">
        <v>11222</v>
      </c>
      <c r="D11672" s="8">
        <v>0.0</v>
      </c>
      <c r="E11672" s="1">
        <v>0.0</v>
      </c>
      <c r="F11672" s="1">
        <v>9.5</v>
      </c>
      <c r="G11672" s="1">
        <v>100.0</v>
      </c>
      <c r="H11672" s="1">
        <v>-90.5</v>
      </c>
    </row>
    <row r="11673">
      <c r="A11673" s="1" t="s">
        <v>323</v>
      </c>
      <c r="B11673" s="7" t="s">
        <v>330</v>
      </c>
      <c r="C11673" s="1" t="s">
        <v>11223</v>
      </c>
      <c r="D11673" s="8">
        <v>0.0</v>
      </c>
      <c r="E11673" s="1">
        <v>0.0</v>
      </c>
      <c r="F11673" s="1">
        <v>11.7</v>
      </c>
      <c r="G11673" s="1">
        <v>100.0</v>
      </c>
      <c r="H11673" s="1">
        <v>-88.3</v>
      </c>
    </row>
    <row r="11674">
      <c r="A11674" s="1" t="s">
        <v>323</v>
      </c>
      <c r="B11674" s="7" t="s">
        <v>330</v>
      </c>
      <c r="C11674" s="1" t="s">
        <v>11224</v>
      </c>
      <c r="D11674" s="8">
        <v>0.0</v>
      </c>
      <c r="E11674" s="1">
        <v>0.0</v>
      </c>
      <c r="F11674" s="1">
        <v>1.3</v>
      </c>
      <c r="G11674" s="1">
        <v>100.0</v>
      </c>
      <c r="H11674" s="1">
        <v>-98.7</v>
      </c>
    </row>
    <row r="11675">
      <c r="A11675" s="1" t="s">
        <v>323</v>
      </c>
      <c r="B11675" s="7" t="s">
        <v>330</v>
      </c>
      <c r="C11675" s="1" t="s">
        <v>11225</v>
      </c>
      <c r="D11675" s="8">
        <v>0.0</v>
      </c>
      <c r="E11675" s="1">
        <v>0.0</v>
      </c>
      <c r="F11675" s="1">
        <v>2.0</v>
      </c>
      <c r="G11675" s="1">
        <v>100.0</v>
      </c>
      <c r="H11675" s="1">
        <v>-98.0</v>
      </c>
    </row>
    <row r="11676">
      <c r="A11676" s="1" t="s">
        <v>323</v>
      </c>
      <c r="B11676" s="7" t="s">
        <v>330</v>
      </c>
      <c r="C11676" s="1" t="s">
        <v>11226</v>
      </c>
      <c r="D11676" s="8">
        <v>0.0</v>
      </c>
      <c r="E11676" s="1">
        <v>0.0</v>
      </c>
      <c r="F11676" s="1">
        <v>18.0</v>
      </c>
      <c r="G11676" s="1">
        <v>100.0</v>
      </c>
      <c r="H11676" s="1">
        <v>-82.0</v>
      </c>
    </row>
    <row r="11677">
      <c r="A11677" s="1" t="s">
        <v>323</v>
      </c>
      <c r="B11677" s="7" t="s">
        <v>330</v>
      </c>
      <c r="C11677" s="1" t="s">
        <v>11227</v>
      </c>
      <c r="D11677" s="8">
        <v>0.0</v>
      </c>
      <c r="E11677" s="1">
        <v>0.0</v>
      </c>
      <c r="F11677" s="1">
        <v>3.5</v>
      </c>
      <c r="G11677" s="1">
        <v>100.0</v>
      </c>
      <c r="H11677" s="1">
        <v>-96.5</v>
      </c>
    </row>
    <row r="11678">
      <c r="A11678" s="1" t="s">
        <v>323</v>
      </c>
      <c r="B11678" s="7" t="s">
        <v>330</v>
      </c>
      <c r="C11678" s="1" t="s">
        <v>11228</v>
      </c>
      <c r="D11678" s="8">
        <v>0.0</v>
      </c>
      <c r="E11678" s="1">
        <v>0.0</v>
      </c>
      <c r="F11678" s="1">
        <v>1.0</v>
      </c>
      <c r="G11678" s="1">
        <v>100.0</v>
      </c>
      <c r="H11678" s="1">
        <v>-99.0</v>
      </c>
    </row>
    <row r="11679">
      <c r="A11679" s="1" t="s">
        <v>323</v>
      </c>
      <c r="B11679" s="7" t="s">
        <v>330</v>
      </c>
      <c r="C11679" s="1" t="s">
        <v>11229</v>
      </c>
      <c r="D11679" s="8">
        <v>0.0</v>
      </c>
      <c r="E11679" s="1">
        <v>0.0</v>
      </c>
      <c r="F11679" s="1">
        <v>1.0</v>
      </c>
      <c r="G11679" s="1">
        <v>100.0</v>
      </c>
      <c r="H11679" s="1">
        <v>-99.0</v>
      </c>
    </row>
    <row r="11680">
      <c r="A11680" s="1" t="s">
        <v>323</v>
      </c>
      <c r="B11680" s="7" t="s">
        <v>330</v>
      </c>
      <c r="C11680" s="1" t="s">
        <v>11230</v>
      </c>
      <c r="D11680" s="8">
        <v>0.0</v>
      </c>
      <c r="E11680" s="1">
        <v>0.0</v>
      </c>
      <c r="F11680" s="1">
        <v>1.0</v>
      </c>
      <c r="G11680" s="1">
        <v>100.0</v>
      </c>
      <c r="H11680" s="1">
        <v>-99.0</v>
      </c>
    </row>
    <row r="11681">
      <c r="A11681" s="1" t="s">
        <v>323</v>
      </c>
      <c r="B11681" s="7" t="s">
        <v>330</v>
      </c>
      <c r="C11681" s="1" t="s">
        <v>11231</v>
      </c>
      <c r="D11681" s="8">
        <v>0.0</v>
      </c>
      <c r="E11681" s="1">
        <v>0.0</v>
      </c>
      <c r="F11681" s="1">
        <v>3.0</v>
      </c>
      <c r="G11681" s="1">
        <v>100.0</v>
      </c>
      <c r="H11681" s="1">
        <v>-97.0</v>
      </c>
    </row>
    <row r="11682">
      <c r="A11682" s="1" t="s">
        <v>323</v>
      </c>
      <c r="B11682" s="7" t="s">
        <v>330</v>
      </c>
      <c r="C11682" s="1" t="s">
        <v>11232</v>
      </c>
      <c r="D11682" s="8">
        <v>0.0</v>
      </c>
      <c r="E11682" s="1">
        <v>0.0</v>
      </c>
      <c r="F11682" s="1">
        <v>3.0</v>
      </c>
      <c r="G11682" s="1">
        <v>100.0</v>
      </c>
      <c r="H11682" s="1">
        <v>-97.0</v>
      </c>
    </row>
    <row r="11683">
      <c r="A11683" s="1" t="s">
        <v>323</v>
      </c>
      <c r="B11683" s="7" t="s">
        <v>330</v>
      </c>
      <c r="C11683" s="1" t="s">
        <v>11233</v>
      </c>
      <c r="D11683" s="8">
        <v>0.0</v>
      </c>
      <c r="E11683" s="1">
        <v>0.0</v>
      </c>
      <c r="F11683" s="1">
        <v>8.8</v>
      </c>
      <c r="G11683" s="1">
        <v>8.4</v>
      </c>
      <c r="H11683" s="1">
        <v>0.4</v>
      </c>
    </row>
    <row r="11684">
      <c r="A11684" s="1" t="s">
        <v>323</v>
      </c>
      <c r="B11684" s="7" t="s">
        <v>330</v>
      </c>
      <c r="C11684" s="1" t="s">
        <v>11234</v>
      </c>
      <c r="D11684" s="8">
        <v>0.0</v>
      </c>
      <c r="E11684" s="1">
        <v>0.0</v>
      </c>
      <c r="F11684" s="1">
        <v>1.0</v>
      </c>
      <c r="G11684" s="1">
        <v>100.0</v>
      </c>
      <c r="H11684" s="1">
        <v>-99.0</v>
      </c>
    </row>
    <row r="11685">
      <c r="A11685" s="1" t="s">
        <v>323</v>
      </c>
      <c r="B11685" s="7" t="s">
        <v>330</v>
      </c>
      <c r="C11685" s="1" t="s">
        <v>11235</v>
      </c>
      <c r="D11685" s="8">
        <v>0.0</v>
      </c>
      <c r="E11685" s="1">
        <v>0.0</v>
      </c>
      <c r="F11685" s="1">
        <v>3.0</v>
      </c>
      <c r="G11685" s="1">
        <v>100.0</v>
      </c>
      <c r="H11685" s="1">
        <v>-97.0</v>
      </c>
    </row>
    <row r="11686">
      <c r="A11686" s="1" t="s">
        <v>323</v>
      </c>
      <c r="B11686" s="7" t="s">
        <v>330</v>
      </c>
      <c r="C11686" s="1" t="s">
        <v>11236</v>
      </c>
      <c r="D11686" s="8">
        <v>0.0</v>
      </c>
      <c r="E11686" s="1">
        <v>0.0</v>
      </c>
      <c r="F11686" s="1">
        <v>3.2</v>
      </c>
      <c r="G11686" s="1">
        <v>100.0</v>
      </c>
      <c r="H11686" s="1">
        <v>-96.8</v>
      </c>
    </row>
    <row r="11687">
      <c r="A11687" s="1" t="s">
        <v>323</v>
      </c>
      <c r="B11687" s="7" t="s">
        <v>330</v>
      </c>
      <c r="C11687" s="1" t="s">
        <v>11237</v>
      </c>
      <c r="D11687" s="8">
        <v>0.0</v>
      </c>
      <c r="E11687" s="1">
        <v>0.0</v>
      </c>
      <c r="F11687" s="1">
        <v>4.0</v>
      </c>
      <c r="G11687" s="1">
        <v>100.0</v>
      </c>
      <c r="H11687" s="1">
        <v>-96.0</v>
      </c>
    </row>
    <row r="11688">
      <c r="A11688" s="1" t="s">
        <v>323</v>
      </c>
      <c r="B11688" s="7" t="s">
        <v>330</v>
      </c>
      <c r="C11688" s="1" t="s">
        <v>11238</v>
      </c>
      <c r="D11688" s="8">
        <v>0.0</v>
      </c>
      <c r="E11688" s="1">
        <v>0.0</v>
      </c>
      <c r="F11688" s="1">
        <v>11.0</v>
      </c>
      <c r="G11688" s="1">
        <v>100.0</v>
      </c>
      <c r="H11688" s="1">
        <v>-89.0</v>
      </c>
    </row>
    <row r="11689">
      <c r="A11689" s="1" t="s">
        <v>323</v>
      </c>
      <c r="B11689" s="7" t="s">
        <v>330</v>
      </c>
      <c r="C11689" s="1" t="s">
        <v>11239</v>
      </c>
      <c r="D11689" s="8">
        <v>0.0</v>
      </c>
      <c r="E11689" s="1">
        <v>0.0</v>
      </c>
      <c r="F11689" s="1">
        <v>12.0</v>
      </c>
      <c r="G11689" s="1">
        <v>100.0</v>
      </c>
      <c r="H11689" s="1">
        <v>-88.0</v>
      </c>
    </row>
    <row r="11690">
      <c r="A11690" s="1" t="s">
        <v>323</v>
      </c>
      <c r="B11690" s="7" t="s">
        <v>330</v>
      </c>
      <c r="C11690" s="1" t="s">
        <v>11240</v>
      </c>
      <c r="D11690" s="8">
        <v>0.0</v>
      </c>
      <c r="E11690" s="1">
        <v>0.0</v>
      </c>
      <c r="F11690" s="1">
        <v>1.0</v>
      </c>
      <c r="G11690" s="1">
        <v>100.0</v>
      </c>
      <c r="H11690" s="1">
        <v>-99.0</v>
      </c>
    </row>
    <row r="11691">
      <c r="A11691" s="1" t="s">
        <v>323</v>
      </c>
      <c r="B11691" s="7" t="s">
        <v>330</v>
      </c>
      <c r="C11691" s="1" t="s">
        <v>11241</v>
      </c>
      <c r="D11691" s="8">
        <v>0.0</v>
      </c>
      <c r="E11691" s="1">
        <v>0.0</v>
      </c>
      <c r="F11691" s="1">
        <v>11.3</v>
      </c>
      <c r="G11691" s="1">
        <v>100.0</v>
      </c>
      <c r="H11691" s="1">
        <v>-88.7</v>
      </c>
    </row>
    <row r="11692">
      <c r="A11692" s="1" t="s">
        <v>323</v>
      </c>
      <c r="B11692" s="7" t="s">
        <v>330</v>
      </c>
      <c r="C11692" s="1" t="s">
        <v>11242</v>
      </c>
      <c r="D11692" s="8">
        <v>0.0</v>
      </c>
      <c r="E11692" s="1">
        <v>0.0</v>
      </c>
      <c r="F11692" s="1">
        <v>1.0</v>
      </c>
      <c r="G11692" s="1">
        <v>100.0</v>
      </c>
      <c r="H11692" s="1">
        <v>-99.0</v>
      </c>
    </row>
    <row r="11693">
      <c r="A11693" s="1" t="s">
        <v>323</v>
      </c>
      <c r="B11693" s="7" t="s">
        <v>330</v>
      </c>
      <c r="C11693" s="1" t="s">
        <v>11243</v>
      </c>
      <c r="D11693" s="8">
        <v>0.0</v>
      </c>
      <c r="E11693" s="1">
        <v>1.0</v>
      </c>
      <c r="F11693" s="1">
        <v>27.7</v>
      </c>
      <c r="G11693" s="1">
        <v>2.0</v>
      </c>
      <c r="H11693" s="1">
        <v>25.7</v>
      </c>
    </row>
    <row r="11694">
      <c r="A11694" s="1" t="s">
        <v>323</v>
      </c>
      <c r="B11694" s="7" t="s">
        <v>330</v>
      </c>
      <c r="C11694" s="1" t="s">
        <v>11244</v>
      </c>
      <c r="D11694" s="8">
        <v>0.0</v>
      </c>
      <c r="E11694" s="1">
        <v>0.0</v>
      </c>
      <c r="F11694" s="1">
        <v>7.9</v>
      </c>
      <c r="G11694" s="1">
        <v>100.0</v>
      </c>
      <c r="H11694" s="1">
        <v>-92.1</v>
      </c>
    </row>
    <row r="11695">
      <c r="A11695" s="1" t="s">
        <v>323</v>
      </c>
      <c r="B11695" s="7" t="s">
        <v>330</v>
      </c>
      <c r="C11695" s="1" t="s">
        <v>11245</v>
      </c>
      <c r="D11695" s="8">
        <v>0.0</v>
      </c>
      <c r="E11695" s="1">
        <v>0.0</v>
      </c>
      <c r="F11695" s="1">
        <v>8.5</v>
      </c>
      <c r="G11695" s="1">
        <v>100.0</v>
      </c>
      <c r="H11695" s="1">
        <v>-91.5</v>
      </c>
    </row>
    <row r="11696">
      <c r="A11696" s="1" t="s">
        <v>323</v>
      </c>
      <c r="B11696" s="7" t="s">
        <v>330</v>
      </c>
      <c r="C11696" s="1" t="s">
        <v>11246</v>
      </c>
      <c r="D11696" s="8">
        <v>0.0</v>
      </c>
      <c r="E11696" s="1">
        <v>0.0</v>
      </c>
      <c r="F11696" s="1">
        <v>12.0</v>
      </c>
      <c r="G11696" s="1">
        <v>100.0</v>
      </c>
      <c r="H11696" s="1">
        <v>-88.0</v>
      </c>
    </row>
    <row r="11697">
      <c r="A11697" s="1" t="s">
        <v>323</v>
      </c>
      <c r="B11697" s="7" t="s">
        <v>330</v>
      </c>
      <c r="C11697" s="1" t="s">
        <v>11247</v>
      </c>
      <c r="D11697" s="8">
        <v>0.0</v>
      </c>
      <c r="E11697" s="1">
        <v>0.0</v>
      </c>
      <c r="F11697" s="1">
        <v>3.8</v>
      </c>
      <c r="G11697" s="1">
        <v>10.8</v>
      </c>
      <c r="H11697" s="1">
        <v>-7.0</v>
      </c>
    </row>
    <row r="11698">
      <c r="A11698" s="1" t="s">
        <v>323</v>
      </c>
      <c r="B11698" s="7" t="s">
        <v>330</v>
      </c>
      <c r="C11698" s="1" t="s">
        <v>11248</v>
      </c>
      <c r="D11698" s="8">
        <v>0.0</v>
      </c>
      <c r="E11698" s="1">
        <v>0.0</v>
      </c>
      <c r="F11698" s="1">
        <v>29.0</v>
      </c>
      <c r="G11698" s="1">
        <v>100.0</v>
      </c>
      <c r="H11698" s="1">
        <v>-71.0</v>
      </c>
    </row>
    <row r="11699">
      <c r="A11699" s="1" t="s">
        <v>323</v>
      </c>
      <c r="B11699" s="7" t="s">
        <v>330</v>
      </c>
      <c r="C11699" s="1" t="s">
        <v>11249</v>
      </c>
      <c r="D11699" s="8">
        <v>0.0</v>
      </c>
      <c r="E11699" s="1">
        <v>0.0</v>
      </c>
      <c r="F11699" s="1">
        <v>13.0</v>
      </c>
      <c r="G11699" s="1">
        <v>100.0</v>
      </c>
      <c r="H11699" s="1">
        <v>-87.0</v>
      </c>
    </row>
    <row r="11700">
      <c r="A11700" s="1" t="s">
        <v>323</v>
      </c>
      <c r="B11700" s="7" t="s">
        <v>330</v>
      </c>
      <c r="C11700" s="1" t="s">
        <v>11250</v>
      </c>
      <c r="D11700" s="8">
        <v>0.0</v>
      </c>
      <c r="E11700" s="1">
        <v>0.0</v>
      </c>
      <c r="F11700" s="1">
        <v>10.4</v>
      </c>
      <c r="G11700" s="1">
        <v>100.0</v>
      </c>
      <c r="H11700" s="1">
        <v>-89.6</v>
      </c>
    </row>
    <row r="11701">
      <c r="A11701" s="1" t="s">
        <v>323</v>
      </c>
      <c r="B11701" s="7" t="s">
        <v>330</v>
      </c>
      <c r="C11701" s="1" t="s">
        <v>11251</v>
      </c>
      <c r="D11701" s="8">
        <v>0.0</v>
      </c>
      <c r="E11701" s="1">
        <v>0.0</v>
      </c>
      <c r="F11701" s="1">
        <v>1.0</v>
      </c>
      <c r="G11701" s="1">
        <v>100.0</v>
      </c>
      <c r="H11701" s="1">
        <v>-99.0</v>
      </c>
    </row>
    <row r="11702">
      <c r="A11702" s="1" t="s">
        <v>323</v>
      </c>
      <c r="B11702" s="7" t="s">
        <v>330</v>
      </c>
      <c r="C11702" s="1" t="s">
        <v>11252</v>
      </c>
      <c r="D11702" s="8">
        <v>0.0</v>
      </c>
      <c r="E11702" s="1">
        <v>0.0</v>
      </c>
      <c r="F11702" s="1">
        <v>11.8</v>
      </c>
      <c r="G11702" s="1">
        <v>100.0</v>
      </c>
      <c r="H11702" s="1">
        <v>-88.3</v>
      </c>
    </row>
    <row r="11703">
      <c r="A11703" s="1" t="s">
        <v>323</v>
      </c>
      <c r="B11703" s="7" t="s">
        <v>330</v>
      </c>
      <c r="C11703" s="1" t="s">
        <v>11253</v>
      </c>
      <c r="D11703" s="8">
        <v>0.0</v>
      </c>
      <c r="E11703" s="1">
        <v>0.0</v>
      </c>
      <c r="F11703" s="1">
        <v>1.0</v>
      </c>
      <c r="G11703" s="1">
        <v>100.0</v>
      </c>
      <c r="H11703" s="1">
        <v>-99.0</v>
      </c>
    </row>
    <row r="11704">
      <c r="A11704" s="1" t="s">
        <v>323</v>
      </c>
      <c r="B11704" s="7" t="s">
        <v>330</v>
      </c>
      <c r="C11704" s="1" t="s">
        <v>11254</v>
      </c>
      <c r="D11704" s="8">
        <v>0.0</v>
      </c>
      <c r="E11704" s="1">
        <v>0.0</v>
      </c>
      <c r="F11704" s="1">
        <v>1.0</v>
      </c>
      <c r="G11704" s="1">
        <v>100.0</v>
      </c>
      <c r="H11704" s="1">
        <v>-99.0</v>
      </c>
    </row>
    <row r="11705">
      <c r="A11705" s="1" t="s">
        <v>323</v>
      </c>
      <c r="B11705" s="7" t="s">
        <v>330</v>
      </c>
      <c r="C11705" s="1" t="s">
        <v>11255</v>
      </c>
      <c r="D11705" s="8">
        <v>0.0</v>
      </c>
      <c r="E11705" s="1">
        <v>0.0</v>
      </c>
      <c r="F11705" s="1">
        <v>1.0</v>
      </c>
      <c r="G11705" s="1">
        <v>100.0</v>
      </c>
      <c r="H11705" s="1">
        <v>-99.0</v>
      </c>
    </row>
    <row r="11706">
      <c r="A11706" s="1" t="s">
        <v>323</v>
      </c>
      <c r="B11706" s="7" t="s">
        <v>330</v>
      </c>
      <c r="C11706" s="1" t="s">
        <v>11256</v>
      </c>
      <c r="D11706" s="8">
        <v>0.0</v>
      </c>
      <c r="E11706" s="1">
        <v>0.0</v>
      </c>
      <c r="F11706" s="1">
        <v>1.0</v>
      </c>
      <c r="G11706" s="1">
        <v>100.0</v>
      </c>
      <c r="H11706" s="1">
        <v>-99.0</v>
      </c>
    </row>
    <row r="11707">
      <c r="A11707" s="1" t="s">
        <v>323</v>
      </c>
      <c r="B11707" s="7" t="s">
        <v>330</v>
      </c>
      <c r="C11707" s="1" t="s">
        <v>11257</v>
      </c>
      <c r="D11707" s="8">
        <v>0.0</v>
      </c>
      <c r="E11707" s="1">
        <v>0.0</v>
      </c>
      <c r="F11707" s="1">
        <v>2.0</v>
      </c>
      <c r="G11707" s="1">
        <v>100.0</v>
      </c>
      <c r="H11707" s="1">
        <v>-98.0</v>
      </c>
    </row>
    <row r="11708">
      <c r="A11708" s="1" t="s">
        <v>323</v>
      </c>
      <c r="B11708" s="7" t="s">
        <v>330</v>
      </c>
      <c r="C11708" s="1" t="s">
        <v>11258</v>
      </c>
      <c r="D11708" s="8">
        <v>0.0</v>
      </c>
      <c r="E11708" s="1">
        <v>0.0</v>
      </c>
      <c r="F11708" s="1">
        <v>20.0</v>
      </c>
      <c r="G11708" s="1">
        <v>100.0</v>
      </c>
      <c r="H11708" s="1">
        <v>-80.0</v>
      </c>
    </row>
    <row r="11709">
      <c r="A11709" s="1" t="s">
        <v>323</v>
      </c>
      <c r="B11709" s="7" t="s">
        <v>330</v>
      </c>
      <c r="C11709" s="1" t="s">
        <v>11259</v>
      </c>
      <c r="D11709" s="8">
        <v>0.0</v>
      </c>
      <c r="E11709" s="1">
        <v>0.0</v>
      </c>
      <c r="F11709" s="1">
        <v>6.3</v>
      </c>
      <c r="G11709" s="1">
        <v>100.0</v>
      </c>
      <c r="H11709" s="1">
        <v>-93.7</v>
      </c>
    </row>
    <row r="11710">
      <c r="A11710" s="1" t="s">
        <v>323</v>
      </c>
      <c r="B11710" s="7" t="s">
        <v>330</v>
      </c>
      <c r="C11710" s="1" t="s">
        <v>11260</v>
      </c>
      <c r="D11710" s="8">
        <v>0.0</v>
      </c>
      <c r="E11710" s="1">
        <v>0.0</v>
      </c>
      <c r="F11710" s="1">
        <v>2.0</v>
      </c>
      <c r="G11710" s="1">
        <v>100.0</v>
      </c>
      <c r="H11710" s="1">
        <v>-98.0</v>
      </c>
    </row>
    <row r="11711">
      <c r="A11711" s="1" t="s">
        <v>323</v>
      </c>
      <c r="B11711" s="7" t="s">
        <v>330</v>
      </c>
      <c r="C11711" s="1" t="s">
        <v>11261</v>
      </c>
      <c r="D11711" s="8">
        <v>0.0</v>
      </c>
      <c r="E11711" s="1">
        <v>0.0</v>
      </c>
      <c r="F11711" s="1">
        <v>11.0</v>
      </c>
      <c r="G11711" s="1">
        <v>100.0</v>
      </c>
      <c r="H11711" s="1">
        <v>-89.0</v>
      </c>
    </row>
    <row r="11712">
      <c r="A11712" s="1" t="s">
        <v>323</v>
      </c>
      <c r="B11712" s="7" t="s">
        <v>330</v>
      </c>
      <c r="C11712" s="1" t="s">
        <v>11262</v>
      </c>
      <c r="D11712" s="8">
        <v>0.0</v>
      </c>
      <c r="E11712" s="1">
        <v>0.0</v>
      </c>
      <c r="F11712" s="1">
        <v>12.0</v>
      </c>
      <c r="G11712" s="1">
        <v>100.0</v>
      </c>
      <c r="H11712" s="1">
        <v>-88.0</v>
      </c>
    </row>
    <row r="11713">
      <c r="A11713" s="1" t="s">
        <v>323</v>
      </c>
      <c r="B11713" s="7" t="s">
        <v>330</v>
      </c>
      <c r="C11713" s="1" t="s">
        <v>11263</v>
      </c>
      <c r="D11713" s="8">
        <v>0.0</v>
      </c>
      <c r="E11713" s="1">
        <v>0.0</v>
      </c>
      <c r="F11713" s="1">
        <v>3.5</v>
      </c>
      <c r="G11713" s="1">
        <v>11.1</v>
      </c>
      <c r="H11713" s="1">
        <v>-7.6</v>
      </c>
    </row>
    <row r="11714">
      <c r="A11714" s="1" t="s">
        <v>323</v>
      </c>
      <c r="B11714" s="7" t="s">
        <v>330</v>
      </c>
      <c r="C11714" s="1" t="s">
        <v>11264</v>
      </c>
      <c r="D11714" s="8">
        <v>0.0</v>
      </c>
      <c r="E11714" s="1">
        <v>0.0</v>
      </c>
      <c r="F11714" s="1">
        <v>1.9</v>
      </c>
      <c r="G11714" s="1">
        <v>6.6</v>
      </c>
      <c r="H11714" s="1">
        <v>-4.7</v>
      </c>
    </row>
    <row r="11715">
      <c r="A11715" s="1" t="s">
        <v>323</v>
      </c>
      <c r="B11715" s="7" t="s">
        <v>330</v>
      </c>
      <c r="C11715" s="1" t="s">
        <v>11265</v>
      </c>
      <c r="D11715" s="8">
        <v>0.0</v>
      </c>
      <c r="E11715" s="1">
        <v>0.0</v>
      </c>
      <c r="F11715" s="1">
        <v>22.0</v>
      </c>
      <c r="G11715" s="1">
        <v>100.0</v>
      </c>
      <c r="H11715" s="1">
        <v>-78.0</v>
      </c>
    </row>
    <row r="11716">
      <c r="A11716" s="1" t="s">
        <v>323</v>
      </c>
      <c r="B11716" s="7" t="s">
        <v>330</v>
      </c>
      <c r="C11716" s="1" t="s">
        <v>11266</v>
      </c>
      <c r="D11716" s="8">
        <v>0.0</v>
      </c>
      <c r="E11716" s="1">
        <v>0.0</v>
      </c>
      <c r="F11716" s="1">
        <v>3.0</v>
      </c>
      <c r="G11716" s="1">
        <v>100.0</v>
      </c>
      <c r="H11716" s="1">
        <v>-97.0</v>
      </c>
    </row>
    <row r="11717">
      <c r="A11717" s="1" t="s">
        <v>323</v>
      </c>
      <c r="B11717" s="7" t="s">
        <v>330</v>
      </c>
      <c r="C11717" s="1" t="s">
        <v>11267</v>
      </c>
      <c r="D11717" s="8">
        <v>0.0</v>
      </c>
      <c r="E11717" s="1">
        <v>0.0</v>
      </c>
      <c r="F11717" s="1">
        <v>11.0</v>
      </c>
      <c r="G11717" s="1">
        <v>100.0</v>
      </c>
      <c r="H11717" s="1">
        <v>-89.0</v>
      </c>
    </row>
    <row r="11718">
      <c r="A11718" s="1" t="s">
        <v>323</v>
      </c>
      <c r="B11718" s="7" t="s">
        <v>330</v>
      </c>
      <c r="C11718" s="1" t="s">
        <v>11268</v>
      </c>
      <c r="D11718" s="8">
        <v>0.0</v>
      </c>
      <c r="E11718" s="1">
        <v>0.0</v>
      </c>
      <c r="F11718" s="1">
        <v>6.0</v>
      </c>
      <c r="G11718" s="1">
        <v>100.0</v>
      </c>
      <c r="H11718" s="1">
        <v>-94.0</v>
      </c>
    </row>
    <row r="11719">
      <c r="A11719" s="1" t="s">
        <v>323</v>
      </c>
      <c r="B11719" s="7" t="s">
        <v>330</v>
      </c>
      <c r="C11719" s="1" t="s">
        <v>11269</v>
      </c>
      <c r="D11719" s="8">
        <v>0.0</v>
      </c>
      <c r="E11719" s="1">
        <v>0.0</v>
      </c>
      <c r="F11719" s="1">
        <v>3.0</v>
      </c>
      <c r="G11719" s="1">
        <v>100.0</v>
      </c>
      <c r="H11719" s="1">
        <v>-97.0</v>
      </c>
    </row>
    <row r="11720">
      <c r="A11720" s="1" t="s">
        <v>323</v>
      </c>
      <c r="B11720" s="7" t="s">
        <v>330</v>
      </c>
      <c r="C11720" s="1" t="s">
        <v>11270</v>
      </c>
      <c r="D11720" s="8">
        <v>0.0</v>
      </c>
      <c r="E11720" s="1">
        <v>0.0</v>
      </c>
      <c r="F11720" s="1">
        <v>3.0</v>
      </c>
      <c r="G11720" s="1">
        <v>100.0</v>
      </c>
      <c r="H11720" s="1">
        <v>-97.0</v>
      </c>
    </row>
    <row r="11721">
      <c r="A11721" s="1" t="s">
        <v>323</v>
      </c>
      <c r="B11721" s="7" t="s">
        <v>330</v>
      </c>
      <c r="C11721" s="1" t="s">
        <v>11271</v>
      </c>
      <c r="D11721" s="8">
        <v>0.0</v>
      </c>
      <c r="E11721" s="1">
        <v>0.0</v>
      </c>
      <c r="F11721" s="1">
        <v>14.0</v>
      </c>
      <c r="G11721" s="1">
        <v>100.0</v>
      </c>
      <c r="H11721" s="1">
        <v>-86.0</v>
      </c>
    </row>
    <row r="11722">
      <c r="A11722" s="1" t="s">
        <v>323</v>
      </c>
      <c r="B11722" s="7" t="s">
        <v>330</v>
      </c>
      <c r="C11722" s="1" t="s">
        <v>11272</v>
      </c>
      <c r="D11722" s="8">
        <v>0.0</v>
      </c>
      <c r="E11722" s="1">
        <v>0.0</v>
      </c>
      <c r="F11722" s="1">
        <v>11.3</v>
      </c>
      <c r="G11722" s="1">
        <v>100.0</v>
      </c>
      <c r="H11722" s="1">
        <v>-88.7</v>
      </c>
    </row>
    <row r="11723">
      <c r="A11723" s="1" t="s">
        <v>323</v>
      </c>
      <c r="B11723" s="7" t="s">
        <v>330</v>
      </c>
      <c r="C11723" s="1" t="s">
        <v>11273</v>
      </c>
      <c r="D11723" s="8">
        <v>0.0</v>
      </c>
      <c r="E11723" s="1">
        <v>0.0</v>
      </c>
      <c r="F11723" s="1">
        <v>10.5</v>
      </c>
      <c r="G11723" s="1">
        <v>100.0</v>
      </c>
      <c r="H11723" s="1">
        <v>-89.5</v>
      </c>
    </row>
    <row r="11724">
      <c r="A11724" s="1" t="s">
        <v>323</v>
      </c>
      <c r="B11724" s="7" t="s">
        <v>330</v>
      </c>
      <c r="C11724" s="1" t="s">
        <v>11274</v>
      </c>
      <c r="D11724" s="8">
        <v>0.0</v>
      </c>
      <c r="E11724" s="1">
        <v>0.0</v>
      </c>
      <c r="F11724" s="1">
        <v>5.3</v>
      </c>
      <c r="G11724" s="1">
        <v>9.2</v>
      </c>
      <c r="H11724" s="1">
        <v>-3.9</v>
      </c>
    </row>
    <row r="11725">
      <c r="A11725" s="1" t="s">
        <v>323</v>
      </c>
      <c r="B11725" s="7" t="s">
        <v>330</v>
      </c>
      <c r="C11725" s="1" t="s">
        <v>11275</v>
      </c>
      <c r="D11725" s="8">
        <v>0.0</v>
      </c>
      <c r="E11725" s="1">
        <v>0.0</v>
      </c>
      <c r="F11725" s="1">
        <v>7.3</v>
      </c>
      <c r="G11725" s="1">
        <v>100.0</v>
      </c>
      <c r="H11725" s="1">
        <v>-92.7</v>
      </c>
    </row>
    <row r="11726">
      <c r="A11726" s="1" t="s">
        <v>323</v>
      </c>
      <c r="B11726" s="7" t="s">
        <v>330</v>
      </c>
      <c r="C11726" s="1" t="s">
        <v>11276</v>
      </c>
      <c r="D11726" s="8">
        <v>0.0</v>
      </c>
      <c r="E11726" s="1">
        <v>0.0</v>
      </c>
      <c r="F11726" s="1">
        <v>4.5</v>
      </c>
      <c r="G11726" s="1">
        <v>100.0</v>
      </c>
      <c r="H11726" s="1">
        <v>-95.5</v>
      </c>
    </row>
    <row r="11727">
      <c r="A11727" s="1" t="s">
        <v>323</v>
      </c>
      <c r="B11727" s="7" t="s">
        <v>330</v>
      </c>
      <c r="C11727" s="1" t="s">
        <v>11277</v>
      </c>
      <c r="D11727" s="8">
        <v>0.0</v>
      </c>
      <c r="E11727" s="1">
        <v>0.0</v>
      </c>
      <c r="F11727" s="1">
        <v>1.0</v>
      </c>
      <c r="G11727" s="1">
        <v>100.0</v>
      </c>
      <c r="H11727" s="1">
        <v>-99.0</v>
      </c>
    </row>
    <row r="11728">
      <c r="A11728" s="1" t="s">
        <v>323</v>
      </c>
      <c r="B11728" s="7" t="s">
        <v>330</v>
      </c>
      <c r="C11728" s="1" t="s">
        <v>11278</v>
      </c>
      <c r="D11728" s="8">
        <v>0.0</v>
      </c>
      <c r="E11728" s="1">
        <v>0.0</v>
      </c>
      <c r="F11728" s="1">
        <v>3.4</v>
      </c>
      <c r="G11728" s="1">
        <v>100.0</v>
      </c>
      <c r="H11728" s="1">
        <v>-96.6</v>
      </c>
    </row>
    <row r="11729">
      <c r="A11729" s="1" t="s">
        <v>323</v>
      </c>
      <c r="B11729" s="7" t="s">
        <v>330</v>
      </c>
      <c r="C11729" s="1" t="s">
        <v>11279</v>
      </c>
      <c r="D11729" s="8">
        <v>0.0</v>
      </c>
      <c r="E11729" s="1">
        <v>0.0</v>
      </c>
      <c r="F11729" s="1">
        <v>6.2</v>
      </c>
      <c r="G11729" s="1">
        <v>100.0</v>
      </c>
      <c r="H11729" s="1">
        <v>-93.8</v>
      </c>
    </row>
    <row r="11730">
      <c r="A11730" s="1" t="s">
        <v>323</v>
      </c>
      <c r="B11730" s="7" t="s">
        <v>330</v>
      </c>
      <c r="C11730" s="1" t="s">
        <v>11280</v>
      </c>
      <c r="D11730" s="8">
        <v>0.0</v>
      </c>
      <c r="E11730" s="1">
        <v>0.0</v>
      </c>
      <c r="F11730" s="1">
        <v>1.0</v>
      </c>
      <c r="G11730" s="1">
        <v>100.0</v>
      </c>
      <c r="H11730" s="1">
        <v>-99.0</v>
      </c>
    </row>
    <row r="11731">
      <c r="A11731" s="1" t="s">
        <v>323</v>
      </c>
      <c r="B11731" s="7" t="s">
        <v>330</v>
      </c>
      <c r="C11731" s="1" t="s">
        <v>11281</v>
      </c>
      <c r="D11731" s="8">
        <v>0.0</v>
      </c>
      <c r="E11731" s="1">
        <v>0.0</v>
      </c>
      <c r="F11731" s="1">
        <v>1.0</v>
      </c>
      <c r="G11731" s="1">
        <v>100.0</v>
      </c>
      <c r="H11731" s="1">
        <v>-99.0</v>
      </c>
    </row>
    <row r="11732">
      <c r="A11732" s="1" t="s">
        <v>323</v>
      </c>
      <c r="B11732" s="7" t="s">
        <v>330</v>
      </c>
      <c r="C11732" s="1" t="s">
        <v>11282</v>
      </c>
      <c r="D11732" s="8">
        <v>0.0</v>
      </c>
      <c r="E11732" s="1">
        <v>0.0</v>
      </c>
      <c r="F11732" s="1">
        <v>1.0</v>
      </c>
      <c r="G11732" s="1">
        <v>100.0</v>
      </c>
      <c r="H11732" s="1">
        <v>-99.0</v>
      </c>
    </row>
    <row r="11733">
      <c r="A11733" s="1" t="s">
        <v>323</v>
      </c>
      <c r="B11733" s="7" t="s">
        <v>330</v>
      </c>
      <c r="C11733" s="1" t="s">
        <v>11283</v>
      </c>
      <c r="D11733" s="8">
        <v>0.0</v>
      </c>
      <c r="E11733" s="1">
        <v>0.0</v>
      </c>
      <c r="F11733" s="1">
        <v>1.0</v>
      </c>
      <c r="G11733" s="1">
        <v>100.0</v>
      </c>
      <c r="H11733" s="1">
        <v>-99.0</v>
      </c>
    </row>
    <row r="11734">
      <c r="A11734" s="1" t="s">
        <v>323</v>
      </c>
      <c r="B11734" s="7" t="s">
        <v>330</v>
      </c>
      <c r="C11734" s="1" t="s">
        <v>11284</v>
      </c>
      <c r="D11734" s="8">
        <v>0.0</v>
      </c>
      <c r="E11734" s="1">
        <v>0.0</v>
      </c>
      <c r="F11734" s="1">
        <v>3.0</v>
      </c>
      <c r="G11734" s="1">
        <v>100.0</v>
      </c>
      <c r="H11734" s="1">
        <v>-97.0</v>
      </c>
    </row>
    <row r="11735">
      <c r="A11735" s="1" t="s">
        <v>323</v>
      </c>
      <c r="B11735" s="7" t="s">
        <v>330</v>
      </c>
      <c r="C11735" s="1" t="s">
        <v>11285</v>
      </c>
      <c r="D11735" s="8">
        <v>0.0</v>
      </c>
      <c r="E11735" s="1">
        <v>0.0</v>
      </c>
      <c r="F11735" s="1">
        <v>1.5</v>
      </c>
      <c r="G11735" s="1">
        <v>100.0</v>
      </c>
      <c r="H11735" s="1">
        <v>-98.5</v>
      </c>
    </row>
    <row r="11736">
      <c r="A11736" s="1" t="s">
        <v>323</v>
      </c>
      <c r="B11736" s="7" t="s">
        <v>330</v>
      </c>
      <c r="C11736" s="1" t="s">
        <v>11286</v>
      </c>
      <c r="D11736" s="8">
        <v>0.0</v>
      </c>
      <c r="E11736" s="1">
        <v>0.0</v>
      </c>
      <c r="F11736" s="1">
        <v>1.4</v>
      </c>
      <c r="G11736" s="1">
        <v>100.0</v>
      </c>
      <c r="H11736" s="1">
        <v>-98.6</v>
      </c>
    </row>
    <row r="11737">
      <c r="A11737" s="1" t="s">
        <v>323</v>
      </c>
      <c r="B11737" s="7" t="s">
        <v>330</v>
      </c>
      <c r="C11737" s="1" t="s">
        <v>11287</v>
      </c>
      <c r="D11737" s="8">
        <v>0.0</v>
      </c>
      <c r="E11737" s="1">
        <v>0.0</v>
      </c>
      <c r="F11737" s="1">
        <v>2.3</v>
      </c>
      <c r="G11737" s="1">
        <v>100.0</v>
      </c>
      <c r="H11737" s="1">
        <v>-97.7</v>
      </c>
    </row>
    <row r="11738">
      <c r="A11738" s="1" t="s">
        <v>323</v>
      </c>
      <c r="B11738" s="7" t="s">
        <v>330</v>
      </c>
      <c r="C11738" s="1" t="s">
        <v>11288</v>
      </c>
      <c r="D11738" s="8">
        <v>0.0</v>
      </c>
      <c r="E11738" s="1">
        <v>0.0</v>
      </c>
      <c r="F11738" s="1">
        <v>2.0</v>
      </c>
      <c r="G11738" s="1">
        <v>100.0</v>
      </c>
      <c r="H11738" s="1">
        <v>-98.0</v>
      </c>
    </row>
    <row r="11739">
      <c r="A11739" s="1" t="s">
        <v>323</v>
      </c>
      <c r="B11739" s="7" t="s">
        <v>330</v>
      </c>
      <c r="C11739" s="1" t="s">
        <v>11289</v>
      </c>
      <c r="D11739" s="8">
        <v>0.0</v>
      </c>
      <c r="E11739" s="1">
        <v>0.0</v>
      </c>
      <c r="F11739" s="1">
        <v>9.0</v>
      </c>
      <c r="G11739" s="1">
        <v>100.0</v>
      </c>
      <c r="H11739" s="1">
        <v>-91.0</v>
      </c>
    </row>
    <row r="11740">
      <c r="A11740" s="1" t="s">
        <v>323</v>
      </c>
      <c r="B11740" s="7" t="s">
        <v>330</v>
      </c>
      <c r="C11740" s="1" t="s">
        <v>11290</v>
      </c>
      <c r="D11740" s="8">
        <v>0.0</v>
      </c>
      <c r="E11740" s="1">
        <v>0.0</v>
      </c>
      <c r="F11740" s="1">
        <v>5.5</v>
      </c>
      <c r="G11740" s="1">
        <v>100.0</v>
      </c>
      <c r="H11740" s="1">
        <v>-94.5</v>
      </c>
    </row>
    <row r="11741">
      <c r="A11741" s="1" t="s">
        <v>323</v>
      </c>
      <c r="B11741" s="7" t="s">
        <v>330</v>
      </c>
      <c r="C11741" s="1" t="s">
        <v>11291</v>
      </c>
      <c r="D11741" s="8">
        <v>0.0</v>
      </c>
      <c r="E11741" s="1">
        <v>0.0</v>
      </c>
      <c r="F11741" s="1">
        <v>2.0</v>
      </c>
      <c r="G11741" s="1">
        <v>100.0</v>
      </c>
      <c r="H11741" s="1">
        <v>-98.0</v>
      </c>
    </row>
    <row r="11742">
      <c r="A11742" s="1" t="s">
        <v>323</v>
      </c>
      <c r="B11742" s="7" t="s">
        <v>330</v>
      </c>
      <c r="C11742" s="1" t="s">
        <v>11292</v>
      </c>
      <c r="D11742" s="8">
        <v>0.0</v>
      </c>
      <c r="E11742" s="1">
        <v>0.0</v>
      </c>
      <c r="F11742" s="1">
        <v>3.7</v>
      </c>
      <c r="G11742" s="1">
        <v>11.0</v>
      </c>
      <c r="H11742" s="1">
        <v>-7.3</v>
      </c>
    </row>
    <row r="11743">
      <c r="A11743" s="1" t="s">
        <v>323</v>
      </c>
      <c r="B11743" s="7" t="s">
        <v>330</v>
      </c>
      <c r="C11743" s="1" t="s">
        <v>11293</v>
      </c>
      <c r="D11743" s="8">
        <v>0.0</v>
      </c>
      <c r="E11743" s="1">
        <v>0.0</v>
      </c>
      <c r="F11743" s="1">
        <v>3.0</v>
      </c>
      <c r="G11743" s="1">
        <v>100.0</v>
      </c>
      <c r="H11743" s="1">
        <v>-97.0</v>
      </c>
    </row>
    <row r="11744">
      <c r="A11744" s="1" t="s">
        <v>323</v>
      </c>
      <c r="B11744" s="7" t="s">
        <v>330</v>
      </c>
      <c r="C11744" s="1" t="s">
        <v>11294</v>
      </c>
      <c r="D11744" s="8">
        <v>0.0</v>
      </c>
      <c r="E11744" s="1">
        <v>0.0</v>
      </c>
      <c r="F11744" s="1">
        <v>10.7</v>
      </c>
      <c r="G11744" s="1">
        <v>100.0</v>
      </c>
      <c r="H11744" s="1">
        <v>-89.3</v>
      </c>
    </row>
    <row r="11745">
      <c r="A11745" s="1" t="s">
        <v>323</v>
      </c>
      <c r="B11745" s="7" t="s">
        <v>330</v>
      </c>
      <c r="C11745" s="1" t="s">
        <v>11295</v>
      </c>
      <c r="D11745" s="8">
        <v>0.0</v>
      </c>
      <c r="E11745" s="1">
        <v>0.0</v>
      </c>
      <c r="F11745" s="1">
        <v>11.8</v>
      </c>
      <c r="G11745" s="1">
        <v>100.0</v>
      </c>
      <c r="H11745" s="1">
        <v>-88.3</v>
      </c>
    </row>
    <row r="11746">
      <c r="A11746" s="1" t="s">
        <v>323</v>
      </c>
      <c r="B11746" s="7" t="s">
        <v>330</v>
      </c>
      <c r="C11746" s="1" t="s">
        <v>11296</v>
      </c>
      <c r="D11746" s="8">
        <v>0.0</v>
      </c>
      <c r="E11746" s="1">
        <v>0.0</v>
      </c>
      <c r="F11746" s="1">
        <v>9.8</v>
      </c>
      <c r="G11746" s="1">
        <v>100.0</v>
      </c>
      <c r="H11746" s="1">
        <v>-90.3</v>
      </c>
    </row>
    <row r="11747">
      <c r="A11747" s="1" t="s">
        <v>323</v>
      </c>
      <c r="B11747" s="7" t="s">
        <v>330</v>
      </c>
      <c r="C11747" s="1" t="s">
        <v>11297</v>
      </c>
      <c r="D11747" s="8">
        <v>0.0</v>
      </c>
      <c r="E11747" s="1">
        <v>0.0</v>
      </c>
      <c r="F11747" s="1">
        <v>11.3</v>
      </c>
      <c r="G11747" s="1">
        <v>100.0</v>
      </c>
      <c r="H11747" s="1">
        <v>-88.7</v>
      </c>
    </row>
    <row r="11748">
      <c r="A11748" s="1" t="s">
        <v>323</v>
      </c>
      <c r="B11748" s="7" t="s">
        <v>330</v>
      </c>
      <c r="C11748" s="1" t="s">
        <v>11298</v>
      </c>
      <c r="D11748" s="8">
        <v>0.0</v>
      </c>
      <c r="E11748" s="1">
        <v>0.0</v>
      </c>
      <c r="F11748" s="1">
        <v>6.1</v>
      </c>
      <c r="G11748" s="1">
        <v>100.0</v>
      </c>
      <c r="H11748" s="1">
        <v>-93.9</v>
      </c>
    </row>
    <row r="11749">
      <c r="A11749" s="1" t="s">
        <v>323</v>
      </c>
      <c r="B11749" s="7" t="s">
        <v>330</v>
      </c>
      <c r="C11749" s="1" t="s">
        <v>11299</v>
      </c>
      <c r="D11749" s="8">
        <v>0.0</v>
      </c>
      <c r="E11749" s="1">
        <v>0.0</v>
      </c>
      <c r="F11749" s="1">
        <v>3.0</v>
      </c>
      <c r="G11749" s="1">
        <v>100.0</v>
      </c>
      <c r="H11749" s="1">
        <v>-97.0</v>
      </c>
    </row>
    <row r="11750">
      <c r="A11750" s="1" t="s">
        <v>323</v>
      </c>
      <c r="B11750" s="7" t="s">
        <v>330</v>
      </c>
      <c r="C11750" s="1" t="s">
        <v>11300</v>
      </c>
      <c r="D11750" s="8">
        <v>0.0</v>
      </c>
      <c r="E11750" s="1">
        <v>0.0</v>
      </c>
      <c r="F11750" s="1">
        <v>1.0</v>
      </c>
      <c r="G11750" s="1">
        <v>100.0</v>
      </c>
      <c r="H11750" s="1">
        <v>-99.0</v>
      </c>
    </row>
    <row r="11751">
      <c r="A11751" s="1" t="s">
        <v>323</v>
      </c>
      <c r="B11751" s="7" t="s">
        <v>330</v>
      </c>
      <c r="C11751" s="1" t="s">
        <v>11301</v>
      </c>
      <c r="D11751" s="8">
        <v>0.0</v>
      </c>
      <c r="E11751" s="1">
        <v>0.0</v>
      </c>
      <c r="F11751" s="1">
        <v>10.0</v>
      </c>
      <c r="G11751" s="1">
        <v>100.0</v>
      </c>
      <c r="H11751" s="1">
        <v>-90.0</v>
      </c>
    </row>
    <row r="11752">
      <c r="A11752" s="1" t="s">
        <v>323</v>
      </c>
      <c r="B11752" s="7" t="s">
        <v>330</v>
      </c>
      <c r="C11752" s="1" t="s">
        <v>11302</v>
      </c>
      <c r="D11752" s="8">
        <v>0.0</v>
      </c>
      <c r="E11752" s="1">
        <v>0.0</v>
      </c>
      <c r="F11752" s="1">
        <v>2.0</v>
      </c>
      <c r="G11752" s="1">
        <v>100.0</v>
      </c>
      <c r="H11752" s="1">
        <v>-98.0</v>
      </c>
    </row>
    <row r="11753">
      <c r="A11753" s="1" t="s">
        <v>323</v>
      </c>
      <c r="B11753" s="7" t="s">
        <v>330</v>
      </c>
      <c r="C11753" s="1" t="s">
        <v>11303</v>
      </c>
      <c r="D11753" s="8">
        <v>0.0</v>
      </c>
      <c r="E11753" s="1">
        <v>0.0</v>
      </c>
      <c r="F11753" s="1">
        <v>12.0</v>
      </c>
      <c r="G11753" s="1">
        <v>100.0</v>
      </c>
      <c r="H11753" s="1">
        <v>-88.0</v>
      </c>
    </row>
    <row r="11754">
      <c r="A11754" s="1" t="s">
        <v>323</v>
      </c>
      <c r="B11754" s="7" t="s">
        <v>330</v>
      </c>
      <c r="C11754" s="1" t="s">
        <v>11304</v>
      </c>
      <c r="D11754" s="8">
        <v>0.0</v>
      </c>
      <c r="E11754" s="1">
        <v>0.0</v>
      </c>
      <c r="F11754" s="1">
        <v>3.0</v>
      </c>
      <c r="G11754" s="1">
        <v>100.0</v>
      </c>
      <c r="H11754" s="1">
        <v>-97.0</v>
      </c>
    </row>
    <row r="11755">
      <c r="A11755" s="1" t="s">
        <v>323</v>
      </c>
      <c r="B11755" s="7" t="s">
        <v>330</v>
      </c>
      <c r="C11755" s="1" t="s">
        <v>11305</v>
      </c>
      <c r="D11755" s="8">
        <v>0.0</v>
      </c>
      <c r="E11755" s="1">
        <v>0.0</v>
      </c>
      <c r="F11755" s="1">
        <v>11.3</v>
      </c>
      <c r="G11755" s="1">
        <v>100.0</v>
      </c>
      <c r="H11755" s="1">
        <v>-88.7</v>
      </c>
    </row>
    <row r="11756">
      <c r="A11756" s="1" t="s">
        <v>323</v>
      </c>
      <c r="B11756" s="7" t="s">
        <v>330</v>
      </c>
      <c r="C11756" s="1" t="s">
        <v>11306</v>
      </c>
      <c r="D11756" s="8">
        <v>0.0</v>
      </c>
      <c r="E11756" s="1">
        <v>0.0</v>
      </c>
      <c r="F11756" s="1">
        <v>12.3</v>
      </c>
      <c r="G11756" s="1">
        <v>100.0</v>
      </c>
      <c r="H11756" s="1">
        <v>-87.7</v>
      </c>
    </row>
    <row r="11757">
      <c r="A11757" s="1" t="s">
        <v>323</v>
      </c>
      <c r="B11757" s="7" t="s">
        <v>330</v>
      </c>
      <c r="C11757" s="1" t="s">
        <v>11307</v>
      </c>
      <c r="D11757" s="8">
        <v>0.0</v>
      </c>
      <c r="E11757" s="1">
        <v>0.0</v>
      </c>
      <c r="F11757" s="1">
        <v>11.0</v>
      </c>
      <c r="G11757" s="1">
        <v>100.0</v>
      </c>
      <c r="H11757" s="1">
        <v>-89.0</v>
      </c>
    </row>
    <row r="11758">
      <c r="A11758" s="1" t="s">
        <v>323</v>
      </c>
      <c r="B11758" s="7" t="s">
        <v>330</v>
      </c>
      <c r="C11758" s="1" t="s">
        <v>11308</v>
      </c>
      <c r="D11758" s="8">
        <v>0.0</v>
      </c>
      <c r="E11758" s="1">
        <v>0.0</v>
      </c>
      <c r="F11758" s="1">
        <v>12.0</v>
      </c>
      <c r="G11758" s="1">
        <v>100.0</v>
      </c>
      <c r="H11758" s="1">
        <v>-88.0</v>
      </c>
    </row>
    <row r="11759">
      <c r="A11759" s="1" t="s">
        <v>323</v>
      </c>
      <c r="B11759" s="7" t="s">
        <v>330</v>
      </c>
      <c r="C11759" s="1" t="s">
        <v>11309</v>
      </c>
      <c r="D11759" s="8">
        <v>0.0</v>
      </c>
      <c r="E11759" s="1">
        <v>0.0</v>
      </c>
      <c r="F11759" s="1">
        <v>11.3</v>
      </c>
      <c r="G11759" s="1">
        <v>100.0</v>
      </c>
      <c r="H11759" s="1">
        <v>-88.7</v>
      </c>
    </row>
    <row r="11760">
      <c r="A11760" s="1" t="s">
        <v>323</v>
      </c>
      <c r="B11760" s="7" t="s">
        <v>330</v>
      </c>
      <c r="C11760" s="1" t="s">
        <v>11310</v>
      </c>
      <c r="D11760" s="8">
        <v>0.0</v>
      </c>
      <c r="E11760" s="1">
        <v>0.0</v>
      </c>
      <c r="F11760" s="1">
        <v>3.0</v>
      </c>
      <c r="G11760" s="1">
        <v>100.0</v>
      </c>
      <c r="H11760" s="1">
        <v>-97.0</v>
      </c>
    </row>
    <row r="11761">
      <c r="A11761" s="1" t="s">
        <v>323</v>
      </c>
      <c r="B11761" s="7" t="s">
        <v>330</v>
      </c>
      <c r="C11761" s="1" t="s">
        <v>11311</v>
      </c>
      <c r="D11761" s="8">
        <v>0.0</v>
      </c>
      <c r="E11761" s="1">
        <v>0.0</v>
      </c>
      <c r="F11761" s="1">
        <v>10.4</v>
      </c>
      <c r="G11761" s="1">
        <v>100.0</v>
      </c>
      <c r="H11761" s="1">
        <v>-89.6</v>
      </c>
    </row>
    <row r="11762">
      <c r="A11762" s="1" t="s">
        <v>323</v>
      </c>
      <c r="B11762" s="7" t="s">
        <v>330</v>
      </c>
      <c r="C11762" s="1" t="s">
        <v>11312</v>
      </c>
      <c r="D11762" s="8">
        <v>0.0</v>
      </c>
      <c r="E11762" s="1">
        <v>0.0</v>
      </c>
      <c r="F11762" s="1">
        <v>11.3</v>
      </c>
      <c r="G11762" s="1">
        <v>2.0</v>
      </c>
      <c r="H11762" s="1">
        <v>9.3</v>
      </c>
    </row>
    <row r="11763">
      <c r="A11763" s="1" t="s">
        <v>323</v>
      </c>
      <c r="B11763" s="7" t="s">
        <v>330</v>
      </c>
      <c r="C11763" s="1" t="s">
        <v>11313</v>
      </c>
      <c r="D11763" s="8">
        <v>0.0</v>
      </c>
      <c r="E11763" s="1">
        <v>0.0</v>
      </c>
      <c r="F11763" s="1">
        <v>13.0</v>
      </c>
      <c r="G11763" s="1">
        <v>100.0</v>
      </c>
      <c r="H11763" s="1">
        <v>-87.0</v>
      </c>
    </row>
    <row r="11764">
      <c r="A11764" s="1" t="s">
        <v>323</v>
      </c>
      <c r="B11764" s="7" t="s">
        <v>330</v>
      </c>
      <c r="C11764" s="1" t="s">
        <v>11314</v>
      </c>
      <c r="D11764" s="8">
        <v>0.0</v>
      </c>
      <c r="E11764" s="1">
        <v>0.0</v>
      </c>
      <c r="F11764" s="1">
        <v>3.0</v>
      </c>
      <c r="G11764" s="1">
        <v>100.0</v>
      </c>
      <c r="H11764" s="1">
        <v>-97.0</v>
      </c>
    </row>
    <row r="11765">
      <c r="A11765" s="1" t="s">
        <v>323</v>
      </c>
      <c r="B11765" s="7" t="s">
        <v>330</v>
      </c>
      <c r="C11765" s="1" t="s">
        <v>11315</v>
      </c>
      <c r="D11765" s="8">
        <v>0.0</v>
      </c>
      <c r="E11765" s="1">
        <v>0.0</v>
      </c>
      <c r="F11765" s="1">
        <v>8.0</v>
      </c>
      <c r="G11765" s="1">
        <v>100.0</v>
      </c>
      <c r="H11765" s="1">
        <v>-92.0</v>
      </c>
    </row>
    <row r="11766">
      <c r="A11766" s="1" t="s">
        <v>323</v>
      </c>
      <c r="B11766" s="7" t="s">
        <v>330</v>
      </c>
      <c r="C11766" s="1" t="s">
        <v>11316</v>
      </c>
      <c r="D11766" s="8">
        <v>0.0</v>
      </c>
      <c r="E11766" s="1">
        <v>0.0</v>
      </c>
      <c r="F11766" s="1">
        <v>1.0</v>
      </c>
      <c r="G11766" s="1">
        <v>100.0</v>
      </c>
      <c r="H11766" s="1">
        <v>-99.0</v>
      </c>
    </row>
    <row r="11767">
      <c r="A11767" s="1" t="s">
        <v>323</v>
      </c>
      <c r="B11767" s="7" t="s">
        <v>330</v>
      </c>
      <c r="C11767" s="1" t="s">
        <v>11317</v>
      </c>
      <c r="D11767" s="8">
        <v>0.0</v>
      </c>
      <c r="E11767" s="1">
        <v>0.0</v>
      </c>
      <c r="F11767" s="1">
        <v>1.0</v>
      </c>
      <c r="G11767" s="1">
        <v>100.0</v>
      </c>
      <c r="H11767" s="1">
        <v>-99.0</v>
      </c>
    </row>
    <row r="11768">
      <c r="A11768" s="1" t="s">
        <v>323</v>
      </c>
      <c r="B11768" s="7" t="s">
        <v>330</v>
      </c>
      <c r="C11768" s="1" t="s">
        <v>11318</v>
      </c>
      <c r="D11768" s="8">
        <v>0.0</v>
      </c>
      <c r="E11768" s="1">
        <v>0.0</v>
      </c>
      <c r="F11768" s="1">
        <v>1.0</v>
      </c>
      <c r="G11768" s="1">
        <v>100.0</v>
      </c>
      <c r="H11768" s="1">
        <v>-99.0</v>
      </c>
    </row>
    <row r="11769">
      <c r="A11769" s="1" t="s">
        <v>323</v>
      </c>
      <c r="B11769" s="7" t="s">
        <v>330</v>
      </c>
      <c r="C11769" s="1" t="s">
        <v>11319</v>
      </c>
      <c r="D11769" s="8">
        <v>0.0</v>
      </c>
      <c r="E11769" s="1">
        <v>0.0</v>
      </c>
      <c r="F11769" s="1">
        <v>28.0</v>
      </c>
      <c r="G11769" s="1">
        <v>100.0</v>
      </c>
      <c r="H11769" s="1">
        <v>-72.0</v>
      </c>
    </row>
    <row r="11770">
      <c r="A11770" s="1" t="s">
        <v>323</v>
      </c>
      <c r="B11770" s="7" t="s">
        <v>330</v>
      </c>
      <c r="C11770" s="1" t="s">
        <v>11320</v>
      </c>
      <c r="D11770" s="8">
        <v>0.0</v>
      </c>
      <c r="E11770" s="1">
        <v>0.0</v>
      </c>
      <c r="F11770" s="1">
        <v>61.5</v>
      </c>
      <c r="G11770" s="1">
        <v>100.0</v>
      </c>
      <c r="H11770" s="1">
        <v>-38.5</v>
      </c>
    </row>
    <row r="11771">
      <c r="A11771" s="1" t="s">
        <v>323</v>
      </c>
      <c r="B11771" s="7" t="s">
        <v>330</v>
      </c>
      <c r="C11771" s="1" t="s">
        <v>11321</v>
      </c>
      <c r="D11771" s="8">
        <v>0.0</v>
      </c>
      <c r="E11771" s="1">
        <v>0.0</v>
      </c>
      <c r="F11771" s="1">
        <v>18.0</v>
      </c>
      <c r="G11771" s="1">
        <v>43.0</v>
      </c>
      <c r="H11771" s="1">
        <v>-25.0</v>
      </c>
    </row>
    <row r="11772">
      <c r="A11772" s="1" t="s">
        <v>323</v>
      </c>
      <c r="B11772" s="7" t="s">
        <v>330</v>
      </c>
      <c r="C11772" s="1" t="s">
        <v>11322</v>
      </c>
      <c r="D11772" s="8">
        <v>0.0</v>
      </c>
      <c r="E11772" s="1">
        <v>0.0</v>
      </c>
      <c r="F11772" s="1">
        <v>2.5</v>
      </c>
      <c r="G11772" s="1">
        <v>100.0</v>
      </c>
      <c r="H11772" s="1">
        <v>-97.5</v>
      </c>
    </row>
    <row r="11773">
      <c r="A11773" s="1" t="s">
        <v>323</v>
      </c>
      <c r="B11773" s="7" t="s">
        <v>330</v>
      </c>
      <c r="C11773" s="1" t="s">
        <v>11323</v>
      </c>
      <c r="D11773" s="8">
        <v>0.0</v>
      </c>
      <c r="E11773" s="1">
        <v>0.0</v>
      </c>
      <c r="F11773" s="1">
        <v>7.7</v>
      </c>
      <c r="G11773" s="1">
        <v>100.0</v>
      </c>
      <c r="H11773" s="1">
        <v>-92.3</v>
      </c>
    </row>
    <row r="11774">
      <c r="A11774" s="1" t="s">
        <v>323</v>
      </c>
      <c r="B11774" s="7" t="s">
        <v>330</v>
      </c>
      <c r="C11774" s="1" t="s">
        <v>11324</v>
      </c>
      <c r="D11774" s="8">
        <v>0.0</v>
      </c>
      <c r="E11774" s="1">
        <v>1.0</v>
      </c>
      <c r="F11774" s="1">
        <v>7.0</v>
      </c>
      <c r="G11774" s="1">
        <v>5.0</v>
      </c>
      <c r="H11774" s="1">
        <v>2.0</v>
      </c>
    </row>
    <row r="11775">
      <c r="A11775" s="1" t="s">
        <v>323</v>
      </c>
      <c r="B11775" s="7" t="s">
        <v>330</v>
      </c>
      <c r="C11775" s="1" t="s">
        <v>11325</v>
      </c>
      <c r="D11775" s="8">
        <v>0.0</v>
      </c>
      <c r="E11775" s="1">
        <v>0.0</v>
      </c>
      <c r="F11775" s="1">
        <v>9.3</v>
      </c>
      <c r="G11775" s="1">
        <v>100.0</v>
      </c>
      <c r="H11775" s="1">
        <v>-90.7</v>
      </c>
    </row>
    <row r="11776">
      <c r="A11776" s="1" t="s">
        <v>323</v>
      </c>
      <c r="B11776" s="7" t="s">
        <v>330</v>
      </c>
      <c r="C11776" s="1" t="s">
        <v>11326</v>
      </c>
      <c r="D11776" s="8">
        <v>0.0</v>
      </c>
      <c r="E11776" s="1">
        <v>0.0</v>
      </c>
      <c r="F11776" s="1">
        <v>3.0</v>
      </c>
      <c r="G11776" s="1">
        <v>100.0</v>
      </c>
      <c r="H11776" s="1">
        <v>-97.0</v>
      </c>
    </row>
    <row r="11777">
      <c r="A11777" s="1" t="s">
        <v>323</v>
      </c>
      <c r="B11777" s="7" t="s">
        <v>330</v>
      </c>
      <c r="C11777" s="1" t="s">
        <v>11327</v>
      </c>
      <c r="D11777" s="8">
        <v>0.0</v>
      </c>
      <c r="E11777" s="1">
        <v>0.0</v>
      </c>
      <c r="F11777" s="1">
        <v>1.0</v>
      </c>
      <c r="G11777" s="1">
        <v>100.0</v>
      </c>
      <c r="H11777" s="1">
        <v>-99.0</v>
      </c>
    </row>
    <row r="11778">
      <c r="A11778" s="1" t="s">
        <v>323</v>
      </c>
      <c r="B11778" s="7" t="s">
        <v>330</v>
      </c>
      <c r="C11778" s="1" t="s">
        <v>11328</v>
      </c>
      <c r="D11778" s="8">
        <v>0.0</v>
      </c>
      <c r="E11778" s="1">
        <v>0.0</v>
      </c>
      <c r="F11778" s="1">
        <v>3.8</v>
      </c>
      <c r="G11778" s="1">
        <v>100.0</v>
      </c>
      <c r="H11778" s="1">
        <v>-96.2</v>
      </c>
    </row>
    <row r="11779">
      <c r="A11779" s="1" t="s">
        <v>323</v>
      </c>
      <c r="B11779" s="7" t="s">
        <v>330</v>
      </c>
      <c r="C11779" s="1" t="s">
        <v>11329</v>
      </c>
      <c r="D11779" s="8">
        <v>0.0</v>
      </c>
      <c r="E11779" s="1">
        <v>0.0</v>
      </c>
      <c r="F11779" s="1">
        <v>9.5</v>
      </c>
      <c r="G11779" s="1">
        <v>100.0</v>
      </c>
      <c r="H11779" s="1">
        <v>-90.5</v>
      </c>
    </row>
    <row r="11780">
      <c r="A11780" s="1" t="s">
        <v>323</v>
      </c>
      <c r="B11780" s="7" t="s">
        <v>330</v>
      </c>
      <c r="C11780" s="1" t="s">
        <v>11330</v>
      </c>
      <c r="D11780" s="8">
        <v>0.0</v>
      </c>
      <c r="E11780" s="1">
        <v>0.0</v>
      </c>
      <c r="F11780" s="1">
        <v>3.5</v>
      </c>
      <c r="G11780" s="1">
        <v>100.0</v>
      </c>
      <c r="H11780" s="1">
        <v>-96.5</v>
      </c>
    </row>
    <row r="11781">
      <c r="A11781" s="1" t="s">
        <v>323</v>
      </c>
      <c r="B11781" s="7" t="s">
        <v>330</v>
      </c>
      <c r="C11781" s="1" t="s">
        <v>11331</v>
      </c>
      <c r="D11781" s="8">
        <v>0.0</v>
      </c>
      <c r="E11781" s="1">
        <v>0.0</v>
      </c>
      <c r="F11781" s="1">
        <v>6.5</v>
      </c>
      <c r="G11781" s="1">
        <v>100.0</v>
      </c>
      <c r="H11781" s="1">
        <v>-93.5</v>
      </c>
    </row>
    <row r="11782">
      <c r="A11782" s="1" t="s">
        <v>323</v>
      </c>
      <c r="B11782" s="7" t="s">
        <v>330</v>
      </c>
      <c r="C11782" s="1" t="s">
        <v>11332</v>
      </c>
      <c r="D11782" s="8">
        <v>0.0</v>
      </c>
      <c r="E11782" s="1">
        <v>0.0</v>
      </c>
      <c r="F11782" s="1">
        <v>12.0</v>
      </c>
      <c r="G11782" s="1">
        <v>100.0</v>
      </c>
      <c r="H11782" s="1">
        <v>-88.0</v>
      </c>
    </row>
    <row r="11783">
      <c r="A11783" s="1" t="s">
        <v>323</v>
      </c>
      <c r="B11783" s="7" t="s">
        <v>330</v>
      </c>
      <c r="C11783" s="1" t="s">
        <v>11333</v>
      </c>
      <c r="D11783" s="8">
        <v>0.0</v>
      </c>
      <c r="E11783" s="1">
        <v>6.0</v>
      </c>
      <c r="F11783" s="1">
        <v>1.5</v>
      </c>
      <c r="G11783" s="1">
        <v>1.2</v>
      </c>
      <c r="H11783" s="1">
        <v>0.3</v>
      </c>
    </row>
    <row r="11784">
      <c r="A11784" s="1" t="s">
        <v>323</v>
      </c>
      <c r="B11784" s="7" t="s">
        <v>330</v>
      </c>
      <c r="C11784" s="1" t="s">
        <v>11334</v>
      </c>
      <c r="D11784" s="8">
        <v>0.0</v>
      </c>
      <c r="E11784" s="1">
        <v>0.0</v>
      </c>
      <c r="F11784" s="1">
        <v>4.0</v>
      </c>
      <c r="G11784" s="1">
        <v>100.0</v>
      </c>
      <c r="H11784" s="1">
        <v>-96.0</v>
      </c>
    </row>
    <row r="11785">
      <c r="A11785" s="1" t="s">
        <v>323</v>
      </c>
      <c r="B11785" s="7" t="s">
        <v>330</v>
      </c>
      <c r="C11785" s="1" t="s">
        <v>11335</v>
      </c>
      <c r="D11785" s="8">
        <v>0.0</v>
      </c>
      <c r="E11785" s="1">
        <v>0.0</v>
      </c>
      <c r="F11785" s="1">
        <v>10.7</v>
      </c>
      <c r="G11785" s="1">
        <v>8.5</v>
      </c>
      <c r="H11785" s="1">
        <v>2.2</v>
      </c>
    </row>
    <row r="11786">
      <c r="A11786" s="1" t="s">
        <v>323</v>
      </c>
      <c r="B11786" s="7" t="s">
        <v>330</v>
      </c>
      <c r="C11786" s="1" t="s">
        <v>11336</v>
      </c>
      <c r="D11786" s="8">
        <v>0.0</v>
      </c>
      <c r="E11786" s="1">
        <v>0.0</v>
      </c>
      <c r="F11786" s="1">
        <v>7.6</v>
      </c>
      <c r="G11786" s="1">
        <v>7.8</v>
      </c>
      <c r="H11786" s="1">
        <v>-0.2</v>
      </c>
    </row>
    <row r="11787">
      <c r="A11787" s="1" t="s">
        <v>323</v>
      </c>
      <c r="B11787" s="7" t="s">
        <v>330</v>
      </c>
      <c r="C11787" s="1" t="s">
        <v>11337</v>
      </c>
      <c r="D11787" s="8">
        <v>0.0</v>
      </c>
      <c r="E11787" s="1">
        <v>0.0</v>
      </c>
      <c r="F11787" s="1">
        <v>11.0</v>
      </c>
      <c r="G11787" s="1">
        <v>100.0</v>
      </c>
      <c r="H11787" s="1">
        <v>-89.0</v>
      </c>
    </row>
    <row r="11788">
      <c r="A11788" s="1" t="s">
        <v>323</v>
      </c>
      <c r="B11788" s="7" t="s">
        <v>330</v>
      </c>
      <c r="C11788" s="1" t="s">
        <v>11338</v>
      </c>
      <c r="D11788" s="8">
        <v>0.0</v>
      </c>
      <c r="E11788" s="1">
        <v>0.0</v>
      </c>
      <c r="F11788" s="1">
        <v>1.0</v>
      </c>
      <c r="G11788" s="1">
        <v>100.0</v>
      </c>
      <c r="H11788" s="1">
        <v>-99.0</v>
      </c>
    </row>
    <row r="11789">
      <c r="A11789" s="1" t="s">
        <v>323</v>
      </c>
      <c r="B11789" s="7" t="s">
        <v>330</v>
      </c>
      <c r="C11789" s="1" t="s">
        <v>11339</v>
      </c>
      <c r="D11789" s="8">
        <v>0.0</v>
      </c>
      <c r="E11789" s="1">
        <v>0.0</v>
      </c>
      <c r="F11789" s="1">
        <v>4.0</v>
      </c>
      <c r="G11789" s="1">
        <v>100.0</v>
      </c>
      <c r="H11789" s="1">
        <v>-96.0</v>
      </c>
    </row>
    <row r="11790">
      <c r="A11790" s="1" t="s">
        <v>323</v>
      </c>
      <c r="B11790" s="7" t="s">
        <v>330</v>
      </c>
      <c r="C11790" s="1" t="s">
        <v>11340</v>
      </c>
      <c r="D11790" s="8">
        <v>0.0</v>
      </c>
      <c r="E11790" s="1">
        <v>0.0</v>
      </c>
      <c r="F11790" s="1">
        <v>10.0</v>
      </c>
      <c r="G11790" s="1">
        <v>9.1</v>
      </c>
      <c r="H11790" s="1">
        <v>0.9</v>
      </c>
    </row>
    <row r="11791">
      <c r="A11791" s="1" t="s">
        <v>323</v>
      </c>
      <c r="B11791" s="7" t="s">
        <v>330</v>
      </c>
      <c r="C11791" s="1" t="s">
        <v>11341</v>
      </c>
      <c r="D11791" s="8">
        <v>0.0</v>
      </c>
      <c r="E11791" s="1">
        <v>0.0</v>
      </c>
      <c r="F11791" s="1">
        <v>10.4</v>
      </c>
      <c r="G11791" s="1">
        <v>100.0</v>
      </c>
      <c r="H11791" s="1">
        <v>-89.6</v>
      </c>
    </row>
    <row r="11792">
      <c r="A11792" s="1" t="s">
        <v>323</v>
      </c>
      <c r="B11792" s="7" t="s">
        <v>330</v>
      </c>
      <c r="C11792" s="1" t="s">
        <v>11342</v>
      </c>
      <c r="D11792" s="8">
        <v>0.0</v>
      </c>
      <c r="E11792" s="1">
        <v>0.0</v>
      </c>
      <c r="F11792" s="1">
        <v>7.6</v>
      </c>
      <c r="G11792" s="1">
        <v>100.0</v>
      </c>
      <c r="H11792" s="1">
        <v>-92.4</v>
      </c>
    </row>
    <row r="11793">
      <c r="A11793" s="1" t="s">
        <v>323</v>
      </c>
      <c r="B11793" s="7" t="s">
        <v>330</v>
      </c>
      <c r="C11793" s="1" t="s">
        <v>11343</v>
      </c>
      <c r="D11793" s="8">
        <v>0.0</v>
      </c>
      <c r="E11793" s="1">
        <v>0.0</v>
      </c>
      <c r="F11793" s="1">
        <v>2.0</v>
      </c>
      <c r="G11793" s="1">
        <v>100.0</v>
      </c>
      <c r="H11793" s="1">
        <v>-98.0</v>
      </c>
    </row>
    <row r="11794">
      <c r="A11794" s="1" t="s">
        <v>323</v>
      </c>
      <c r="B11794" s="7" t="s">
        <v>330</v>
      </c>
      <c r="C11794" s="1" t="s">
        <v>11344</v>
      </c>
      <c r="D11794" s="8">
        <v>0.0</v>
      </c>
      <c r="E11794" s="1">
        <v>0.0</v>
      </c>
      <c r="F11794" s="1">
        <v>4.0</v>
      </c>
      <c r="G11794" s="1">
        <v>48.0</v>
      </c>
      <c r="H11794" s="1">
        <v>-44.0</v>
      </c>
    </row>
    <row r="11795">
      <c r="A11795" s="1" t="s">
        <v>323</v>
      </c>
      <c r="B11795" s="7" t="s">
        <v>330</v>
      </c>
      <c r="C11795" s="1" t="s">
        <v>11345</v>
      </c>
      <c r="D11795" s="8">
        <v>0.0</v>
      </c>
      <c r="E11795" s="1">
        <v>0.0</v>
      </c>
      <c r="F11795" s="1">
        <v>3.1</v>
      </c>
      <c r="G11795" s="1">
        <v>100.0</v>
      </c>
      <c r="H11795" s="1">
        <v>-96.9</v>
      </c>
    </row>
    <row r="11796">
      <c r="A11796" s="1" t="s">
        <v>323</v>
      </c>
      <c r="B11796" s="7" t="s">
        <v>330</v>
      </c>
      <c r="C11796" s="1" t="s">
        <v>11346</v>
      </c>
      <c r="D11796" s="8">
        <v>0.0</v>
      </c>
      <c r="E11796" s="1">
        <v>0.0</v>
      </c>
      <c r="F11796" s="1">
        <v>3.0</v>
      </c>
      <c r="G11796" s="1">
        <v>100.0</v>
      </c>
      <c r="H11796" s="1">
        <v>-97.0</v>
      </c>
    </row>
    <row r="11797">
      <c r="A11797" s="1" t="s">
        <v>323</v>
      </c>
      <c r="B11797" s="7" t="s">
        <v>330</v>
      </c>
      <c r="C11797" s="1" t="s">
        <v>11347</v>
      </c>
      <c r="D11797" s="8">
        <v>0.0</v>
      </c>
      <c r="E11797" s="1">
        <v>0.0</v>
      </c>
      <c r="F11797" s="1">
        <v>3.0</v>
      </c>
      <c r="G11797" s="1">
        <v>100.0</v>
      </c>
      <c r="H11797" s="1">
        <v>-97.0</v>
      </c>
    </row>
    <row r="11798">
      <c r="A11798" s="1" t="s">
        <v>323</v>
      </c>
      <c r="B11798" s="7" t="s">
        <v>330</v>
      </c>
      <c r="C11798" s="1" t="s">
        <v>11348</v>
      </c>
      <c r="D11798" s="8">
        <v>0.0</v>
      </c>
      <c r="E11798" s="1">
        <v>0.0</v>
      </c>
      <c r="F11798" s="1">
        <v>9.8</v>
      </c>
      <c r="G11798" s="1">
        <v>7.6</v>
      </c>
      <c r="H11798" s="1">
        <v>2.2</v>
      </c>
    </row>
    <row r="11799">
      <c r="A11799" s="1" t="s">
        <v>323</v>
      </c>
      <c r="B11799" s="7" t="s">
        <v>330</v>
      </c>
      <c r="C11799" s="1" t="s">
        <v>11349</v>
      </c>
      <c r="D11799" s="8">
        <v>0.0</v>
      </c>
      <c r="E11799" s="1">
        <v>0.0</v>
      </c>
      <c r="F11799" s="1">
        <v>12.0</v>
      </c>
      <c r="G11799" s="1">
        <v>100.0</v>
      </c>
      <c r="H11799" s="1">
        <v>-88.0</v>
      </c>
    </row>
    <row r="11800">
      <c r="A11800" s="1" t="s">
        <v>323</v>
      </c>
      <c r="B11800" s="7" t="s">
        <v>330</v>
      </c>
      <c r="C11800" s="1" t="s">
        <v>11350</v>
      </c>
      <c r="D11800" s="8">
        <v>0.0</v>
      </c>
      <c r="E11800" s="1">
        <v>0.0</v>
      </c>
      <c r="F11800" s="1">
        <v>10.2</v>
      </c>
      <c r="G11800" s="1">
        <v>100.0</v>
      </c>
      <c r="H11800" s="1">
        <v>-89.8</v>
      </c>
    </row>
    <row r="11801">
      <c r="A11801" s="1" t="s">
        <v>323</v>
      </c>
      <c r="B11801" s="7" t="s">
        <v>330</v>
      </c>
      <c r="C11801" s="1" t="s">
        <v>11351</v>
      </c>
      <c r="D11801" s="8">
        <v>0.0</v>
      </c>
      <c r="E11801" s="1">
        <v>0.0</v>
      </c>
      <c r="F11801" s="1">
        <v>10.0</v>
      </c>
      <c r="G11801" s="1">
        <v>100.0</v>
      </c>
      <c r="H11801" s="1">
        <v>-90.0</v>
      </c>
    </row>
    <row r="11802">
      <c r="A11802" s="1" t="s">
        <v>323</v>
      </c>
      <c r="B11802" s="7" t="s">
        <v>330</v>
      </c>
      <c r="C11802" s="1" t="s">
        <v>11352</v>
      </c>
      <c r="D11802" s="8">
        <v>0.0</v>
      </c>
      <c r="E11802" s="1">
        <v>0.0</v>
      </c>
      <c r="F11802" s="1">
        <v>12.0</v>
      </c>
      <c r="G11802" s="1">
        <v>100.0</v>
      </c>
      <c r="H11802" s="1">
        <v>-88.0</v>
      </c>
    </row>
    <row r="11803">
      <c r="A11803" s="1" t="s">
        <v>323</v>
      </c>
      <c r="B11803" s="7" t="s">
        <v>330</v>
      </c>
      <c r="C11803" s="1" t="s">
        <v>11353</v>
      </c>
      <c r="D11803" s="8">
        <v>0.0</v>
      </c>
      <c r="E11803" s="1">
        <v>0.0</v>
      </c>
      <c r="F11803" s="1">
        <v>1.0</v>
      </c>
      <c r="G11803" s="1">
        <v>100.0</v>
      </c>
      <c r="H11803" s="1">
        <v>-99.0</v>
      </c>
    </row>
    <row r="11804">
      <c r="A11804" s="1" t="s">
        <v>323</v>
      </c>
      <c r="B11804" s="7" t="s">
        <v>330</v>
      </c>
      <c r="C11804" s="1" t="s">
        <v>11354</v>
      </c>
      <c r="D11804" s="8">
        <v>0.0</v>
      </c>
      <c r="E11804" s="1">
        <v>0.0</v>
      </c>
      <c r="F11804" s="1">
        <v>10.0</v>
      </c>
      <c r="G11804" s="1">
        <v>100.0</v>
      </c>
      <c r="H11804" s="1">
        <v>-90.0</v>
      </c>
    </row>
    <row r="11805">
      <c r="A11805" s="1" t="s">
        <v>323</v>
      </c>
      <c r="B11805" s="7" t="s">
        <v>330</v>
      </c>
      <c r="C11805" s="1" t="s">
        <v>11355</v>
      </c>
      <c r="D11805" s="8">
        <v>0.0</v>
      </c>
      <c r="E11805" s="1">
        <v>0.0</v>
      </c>
      <c r="F11805" s="1">
        <v>8.3</v>
      </c>
      <c r="G11805" s="1">
        <v>100.0</v>
      </c>
      <c r="H11805" s="1">
        <v>-91.7</v>
      </c>
    </row>
    <row r="11806">
      <c r="A11806" s="1" t="s">
        <v>323</v>
      </c>
      <c r="B11806" s="7" t="s">
        <v>330</v>
      </c>
      <c r="C11806" s="1" t="s">
        <v>11356</v>
      </c>
      <c r="D11806" s="8">
        <v>0.0</v>
      </c>
      <c r="E11806" s="1">
        <v>0.0</v>
      </c>
      <c r="F11806" s="1">
        <v>13.0</v>
      </c>
      <c r="G11806" s="1">
        <v>100.0</v>
      </c>
      <c r="H11806" s="1">
        <v>-87.0</v>
      </c>
    </row>
    <row r="11807">
      <c r="A11807" s="1" t="s">
        <v>323</v>
      </c>
      <c r="B11807" s="7" t="s">
        <v>330</v>
      </c>
      <c r="C11807" s="1" t="s">
        <v>11357</v>
      </c>
      <c r="D11807" s="8">
        <v>0.0</v>
      </c>
      <c r="E11807" s="1">
        <v>0.0</v>
      </c>
      <c r="F11807" s="1">
        <v>5.0</v>
      </c>
      <c r="G11807" s="1">
        <v>100.0</v>
      </c>
      <c r="H11807" s="1">
        <v>-95.0</v>
      </c>
    </row>
    <row r="11808">
      <c r="A11808" s="1" t="s">
        <v>323</v>
      </c>
      <c r="B11808" s="7" t="s">
        <v>330</v>
      </c>
      <c r="C11808" s="1" t="s">
        <v>11358</v>
      </c>
      <c r="D11808" s="8">
        <v>0.0</v>
      </c>
      <c r="E11808" s="1">
        <v>0.0</v>
      </c>
      <c r="F11808" s="1">
        <v>2.0</v>
      </c>
      <c r="G11808" s="1">
        <v>100.0</v>
      </c>
      <c r="H11808" s="1">
        <v>-98.0</v>
      </c>
    </row>
    <row r="11809">
      <c r="A11809" s="1" t="s">
        <v>323</v>
      </c>
      <c r="B11809" s="7" t="s">
        <v>330</v>
      </c>
      <c r="C11809" s="1" t="s">
        <v>11359</v>
      </c>
      <c r="D11809" s="8">
        <v>0.0</v>
      </c>
      <c r="E11809" s="1">
        <v>0.0</v>
      </c>
      <c r="F11809" s="1">
        <v>11.0</v>
      </c>
      <c r="G11809" s="1">
        <v>100.0</v>
      </c>
      <c r="H11809" s="1">
        <v>-89.0</v>
      </c>
    </row>
    <row r="11810">
      <c r="A11810" s="1" t="s">
        <v>323</v>
      </c>
      <c r="B11810" s="7" t="s">
        <v>330</v>
      </c>
      <c r="C11810" s="1" t="s">
        <v>11360</v>
      </c>
      <c r="D11810" s="8">
        <v>0.0</v>
      </c>
      <c r="E11810" s="1">
        <v>0.0</v>
      </c>
      <c r="F11810" s="1">
        <v>2.2</v>
      </c>
      <c r="G11810" s="1">
        <v>100.0</v>
      </c>
      <c r="H11810" s="1">
        <v>-97.8</v>
      </c>
    </row>
    <row r="11811">
      <c r="A11811" s="1" t="s">
        <v>323</v>
      </c>
      <c r="B11811" s="7" t="s">
        <v>330</v>
      </c>
      <c r="C11811" s="1" t="s">
        <v>11361</v>
      </c>
      <c r="D11811" s="8">
        <v>0.0</v>
      </c>
      <c r="E11811" s="1">
        <v>0.0</v>
      </c>
      <c r="F11811" s="1">
        <v>4.0</v>
      </c>
      <c r="G11811" s="1">
        <v>100.0</v>
      </c>
      <c r="H11811" s="1">
        <v>-96.0</v>
      </c>
    </row>
    <row r="11812">
      <c r="A11812" s="1" t="s">
        <v>323</v>
      </c>
      <c r="B11812" s="7" t="s">
        <v>330</v>
      </c>
      <c r="C11812" s="1" t="s">
        <v>11362</v>
      </c>
      <c r="D11812" s="8">
        <v>0.0</v>
      </c>
      <c r="E11812" s="1">
        <v>0.0</v>
      </c>
      <c r="F11812" s="1">
        <v>3.0</v>
      </c>
      <c r="G11812" s="1">
        <v>100.0</v>
      </c>
      <c r="H11812" s="1">
        <v>-97.0</v>
      </c>
    </row>
    <row r="11813">
      <c r="A11813" s="1" t="s">
        <v>323</v>
      </c>
      <c r="B11813" s="7" t="s">
        <v>330</v>
      </c>
      <c r="C11813" s="1" t="s">
        <v>11363</v>
      </c>
      <c r="D11813" s="8">
        <v>0.0</v>
      </c>
      <c r="E11813" s="1">
        <v>0.0</v>
      </c>
      <c r="F11813" s="1">
        <v>1.0</v>
      </c>
      <c r="G11813" s="1">
        <v>100.0</v>
      </c>
      <c r="H11813" s="1">
        <v>-99.0</v>
      </c>
    </row>
    <row r="11814">
      <c r="A11814" s="1" t="s">
        <v>323</v>
      </c>
      <c r="B11814" s="7" t="s">
        <v>330</v>
      </c>
      <c r="C11814" s="1" t="s">
        <v>11364</v>
      </c>
      <c r="D11814" s="8">
        <v>0.0</v>
      </c>
      <c r="E11814" s="1">
        <v>0.0</v>
      </c>
      <c r="F11814" s="1">
        <v>1.0</v>
      </c>
      <c r="G11814" s="1">
        <v>100.0</v>
      </c>
      <c r="H11814" s="1">
        <v>-99.0</v>
      </c>
    </row>
    <row r="11815">
      <c r="A11815" s="1" t="s">
        <v>323</v>
      </c>
      <c r="B11815" s="7" t="s">
        <v>330</v>
      </c>
      <c r="C11815" s="1" t="s">
        <v>11365</v>
      </c>
      <c r="D11815" s="8">
        <v>0.0</v>
      </c>
      <c r="E11815" s="1">
        <v>0.0</v>
      </c>
      <c r="F11815" s="1">
        <v>5.8</v>
      </c>
      <c r="G11815" s="1">
        <v>100.0</v>
      </c>
      <c r="H11815" s="1">
        <v>-94.2</v>
      </c>
    </row>
    <row r="11816">
      <c r="A11816" s="1" t="s">
        <v>323</v>
      </c>
      <c r="B11816" s="7" t="s">
        <v>330</v>
      </c>
      <c r="C11816" s="1" t="s">
        <v>11366</v>
      </c>
      <c r="D11816" s="8">
        <v>0.0</v>
      </c>
      <c r="E11816" s="1">
        <v>0.0</v>
      </c>
      <c r="F11816" s="1">
        <v>7.4</v>
      </c>
      <c r="G11816" s="1">
        <v>100.0</v>
      </c>
      <c r="H11816" s="1">
        <v>-92.6</v>
      </c>
    </row>
    <row r="11817">
      <c r="A11817" s="1" t="s">
        <v>323</v>
      </c>
      <c r="B11817" s="7" t="s">
        <v>330</v>
      </c>
      <c r="C11817" s="1" t="s">
        <v>11367</v>
      </c>
      <c r="D11817" s="8">
        <v>0.0</v>
      </c>
      <c r="E11817" s="1">
        <v>0.0</v>
      </c>
      <c r="F11817" s="1">
        <v>1.0</v>
      </c>
      <c r="G11817" s="1">
        <v>100.0</v>
      </c>
      <c r="H11817" s="1">
        <v>-99.0</v>
      </c>
    </row>
    <row r="11818">
      <c r="A11818" s="1" t="s">
        <v>323</v>
      </c>
      <c r="B11818" s="7" t="s">
        <v>330</v>
      </c>
      <c r="C11818" s="1" t="s">
        <v>11368</v>
      </c>
      <c r="D11818" s="8">
        <v>0.0</v>
      </c>
      <c r="E11818" s="1">
        <v>0.0</v>
      </c>
      <c r="F11818" s="1">
        <v>23.0</v>
      </c>
      <c r="G11818" s="1">
        <v>100.0</v>
      </c>
      <c r="H11818" s="1">
        <v>-77.0</v>
      </c>
    </row>
    <row r="11819">
      <c r="A11819" s="1" t="s">
        <v>323</v>
      </c>
      <c r="B11819" s="7" t="s">
        <v>330</v>
      </c>
      <c r="C11819" s="1" t="s">
        <v>11369</v>
      </c>
      <c r="D11819" s="8">
        <v>0.0</v>
      </c>
      <c r="E11819" s="1">
        <v>0.0</v>
      </c>
      <c r="F11819" s="1">
        <v>9.0</v>
      </c>
      <c r="G11819" s="1">
        <v>10.2</v>
      </c>
      <c r="H11819" s="1">
        <v>-1.2</v>
      </c>
    </row>
    <row r="11820">
      <c r="A11820" s="1" t="s">
        <v>323</v>
      </c>
      <c r="B11820" s="7" t="s">
        <v>330</v>
      </c>
      <c r="C11820" s="1" t="s">
        <v>11370</v>
      </c>
      <c r="D11820" s="8">
        <v>0.0</v>
      </c>
      <c r="E11820" s="1">
        <v>0.0</v>
      </c>
      <c r="F11820" s="1">
        <v>12.0</v>
      </c>
      <c r="G11820" s="1">
        <v>100.0</v>
      </c>
      <c r="H11820" s="1">
        <v>-88.0</v>
      </c>
    </row>
    <row r="11821">
      <c r="A11821" s="1" t="s">
        <v>323</v>
      </c>
      <c r="B11821" s="7" t="s">
        <v>330</v>
      </c>
      <c r="C11821" s="1" t="s">
        <v>11371</v>
      </c>
      <c r="D11821" s="8">
        <v>0.0</v>
      </c>
      <c r="E11821" s="1">
        <v>0.0</v>
      </c>
      <c r="F11821" s="1">
        <v>4.0</v>
      </c>
      <c r="G11821" s="1">
        <v>100.0</v>
      </c>
      <c r="H11821" s="1">
        <v>-96.0</v>
      </c>
    </row>
    <row r="11822">
      <c r="A11822" s="1" t="s">
        <v>323</v>
      </c>
      <c r="B11822" s="7" t="s">
        <v>330</v>
      </c>
      <c r="C11822" s="1" t="s">
        <v>11372</v>
      </c>
      <c r="D11822" s="8">
        <v>0.0</v>
      </c>
      <c r="E11822" s="1">
        <v>0.0</v>
      </c>
      <c r="F11822" s="1">
        <v>5.4</v>
      </c>
      <c r="G11822" s="1">
        <v>100.0</v>
      </c>
      <c r="H11822" s="1">
        <v>-94.6</v>
      </c>
    </row>
    <row r="11823">
      <c r="A11823" s="1" t="s">
        <v>323</v>
      </c>
      <c r="B11823" s="7" t="s">
        <v>330</v>
      </c>
      <c r="C11823" s="1" t="s">
        <v>11373</v>
      </c>
      <c r="D11823" s="8">
        <v>0.0</v>
      </c>
      <c r="E11823" s="1">
        <v>0.0</v>
      </c>
      <c r="F11823" s="1">
        <v>10.0</v>
      </c>
      <c r="G11823" s="1">
        <v>100.0</v>
      </c>
      <c r="H11823" s="1">
        <v>-90.0</v>
      </c>
    </row>
    <row r="11824">
      <c r="A11824" s="1" t="s">
        <v>323</v>
      </c>
      <c r="B11824" s="7" t="s">
        <v>330</v>
      </c>
      <c r="C11824" s="1" t="s">
        <v>11374</v>
      </c>
      <c r="D11824" s="8">
        <v>0.0</v>
      </c>
      <c r="E11824" s="1">
        <v>0.0</v>
      </c>
      <c r="F11824" s="1">
        <v>7.8</v>
      </c>
      <c r="G11824" s="1">
        <v>100.0</v>
      </c>
      <c r="H11824" s="1">
        <v>-92.3</v>
      </c>
    </row>
    <row r="11825">
      <c r="A11825" s="1" t="s">
        <v>323</v>
      </c>
      <c r="B11825" s="7" t="s">
        <v>330</v>
      </c>
      <c r="C11825" s="1" t="s">
        <v>11375</v>
      </c>
      <c r="D11825" s="8">
        <v>0.0</v>
      </c>
      <c r="E11825" s="1">
        <v>0.0</v>
      </c>
      <c r="F11825" s="1">
        <v>1.5</v>
      </c>
      <c r="G11825" s="1">
        <v>10.8</v>
      </c>
      <c r="H11825" s="1">
        <v>-9.3</v>
      </c>
    </row>
    <row r="11826">
      <c r="A11826" s="1" t="s">
        <v>323</v>
      </c>
      <c r="B11826" s="7" t="s">
        <v>330</v>
      </c>
      <c r="C11826" s="1" t="s">
        <v>11376</v>
      </c>
      <c r="D11826" s="8">
        <v>0.0</v>
      </c>
      <c r="E11826" s="1">
        <v>0.0</v>
      </c>
      <c r="F11826" s="1">
        <v>1.0</v>
      </c>
      <c r="G11826" s="1">
        <v>100.0</v>
      </c>
      <c r="H11826" s="1">
        <v>-99.0</v>
      </c>
    </row>
    <row r="11827">
      <c r="A11827" s="1" t="s">
        <v>323</v>
      </c>
      <c r="B11827" s="7" t="s">
        <v>330</v>
      </c>
      <c r="C11827" s="1" t="s">
        <v>11377</v>
      </c>
      <c r="D11827" s="8">
        <v>0.0</v>
      </c>
      <c r="E11827" s="1">
        <v>0.0</v>
      </c>
      <c r="F11827" s="1">
        <v>1.0</v>
      </c>
      <c r="G11827" s="1">
        <v>100.0</v>
      </c>
      <c r="H11827" s="1">
        <v>-99.0</v>
      </c>
    </row>
    <row r="11828">
      <c r="A11828" s="1" t="s">
        <v>323</v>
      </c>
      <c r="B11828" s="7" t="s">
        <v>330</v>
      </c>
      <c r="C11828" s="1" t="s">
        <v>11378</v>
      </c>
      <c r="D11828" s="8">
        <v>0.0</v>
      </c>
      <c r="E11828" s="1">
        <v>0.0</v>
      </c>
      <c r="F11828" s="1">
        <v>6.8</v>
      </c>
      <c r="G11828" s="1">
        <v>100.0</v>
      </c>
      <c r="H11828" s="1">
        <v>-93.2</v>
      </c>
    </row>
    <row r="11829">
      <c r="A11829" s="1" t="s">
        <v>323</v>
      </c>
      <c r="B11829" s="7" t="s">
        <v>330</v>
      </c>
      <c r="C11829" s="1" t="s">
        <v>11379</v>
      </c>
      <c r="D11829" s="8">
        <v>0.0</v>
      </c>
      <c r="E11829" s="1">
        <v>0.0</v>
      </c>
      <c r="F11829" s="1">
        <v>10.3</v>
      </c>
      <c r="G11829" s="1">
        <v>100.0</v>
      </c>
      <c r="H11829" s="1">
        <v>-89.7</v>
      </c>
    </row>
    <row r="11830">
      <c r="A11830" s="1" t="s">
        <v>323</v>
      </c>
      <c r="B11830" s="7" t="s">
        <v>330</v>
      </c>
      <c r="C11830" s="1" t="s">
        <v>11380</v>
      </c>
      <c r="D11830" s="8">
        <v>0.0</v>
      </c>
      <c r="E11830" s="1">
        <v>0.0</v>
      </c>
      <c r="F11830" s="1">
        <v>10.0</v>
      </c>
      <c r="G11830" s="1">
        <v>100.0</v>
      </c>
      <c r="H11830" s="1">
        <v>-90.0</v>
      </c>
    </row>
    <row r="11831">
      <c r="A11831" s="1" t="s">
        <v>323</v>
      </c>
      <c r="B11831" s="7" t="s">
        <v>330</v>
      </c>
      <c r="C11831" s="1" t="s">
        <v>11381</v>
      </c>
      <c r="D11831" s="8">
        <v>0.0</v>
      </c>
      <c r="E11831" s="1">
        <v>0.0</v>
      </c>
      <c r="F11831" s="1">
        <v>8.0</v>
      </c>
      <c r="G11831" s="1">
        <v>100.0</v>
      </c>
      <c r="H11831" s="1">
        <v>-92.0</v>
      </c>
    </row>
    <row r="11832">
      <c r="A11832" s="1" t="s">
        <v>323</v>
      </c>
      <c r="B11832" s="7" t="s">
        <v>330</v>
      </c>
      <c r="C11832" s="1" t="s">
        <v>11382</v>
      </c>
      <c r="D11832" s="8">
        <v>0.0</v>
      </c>
      <c r="E11832" s="1">
        <v>0.0</v>
      </c>
      <c r="F11832" s="1">
        <v>8.3</v>
      </c>
      <c r="G11832" s="1">
        <v>100.0</v>
      </c>
      <c r="H11832" s="1">
        <v>-91.7</v>
      </c>
    </row>
    <row r="11833">
      <c r="A11833" s="1" t="s">
        <v>323</v>
      </c>
      <c r="B11833" s="7" t="s">
        <v>330</v>
      </c>
      <c r="C11833" s="1" t="s">
        <v>11383</v>
      </c>
      <c r="D11833" s="8">
        <v>0.0</v>
      </c>
      <c r="E11833" s="1">
        <v>0.0</v>
      </c>
      <c r="F11833" s="1">
        <v>3.0</v>
      </c>
      <c r="G11833" s="1">
        <v>100.0</v>
      </c>
      <c r="H11833" s="1">
        <v>-97.0</v>
      </c>
    </row>
    <row r="11834">
      <c r="A11834" s="1" t="s">
        <v>323</v>
      </c>
      <c r="B11834" s="7" t="s">
        <v>330</v>
      </c>
      <c r="C11834" s="1" t="s">
        <v>11384</v>
      </c>
      <c r="D11834" s="8">
        <v>0.0</v>
      </c>
      <c r="E11834" s="1">
        <v>0.0</v>
      </c>
      <c r="F11834" s="1">
        <v>3.0</v>
      </c>
      <c r="G11834" s="1">
        <v>100.0</v>
      </c>
      <c r="H11834" s="1">
        <v>-97.0</v>
      </c>
    </row>
    <row r="11835">
      <c r="A11835" s="1" t="s">
        <v>323</v>
      </c>
      <c r="B11835" s="7" t="s">
        <v>330</v>
      </c>
      <c r="C11835" s="1" t="s">
        <v>11385</v>
      </c>
      <c r="D11835" s="8">
        <v>0.0</v>
      </c>
      <c r="E11835" s="1">
        <v>0.0</v>
      </c>
      <c r="F11835" s="1">
        <v>4.3</v>
      </c>
      <c r="G11835" s="1">
        <v>100.0</v>
      </c>
      <c r="H11835" s="1">
        <v>-95.8</v>
      </c>
    </row>
    <row r="11836">
      <c r="A11836" s="1" t="s">
        <v>323</v>
      </c>
      <c r="B11836" s="7" t="s">
        <v>330</v>
      </c>
      <c r="C11836" s="1" t="s">
        <v>11386</v>
      </c>
      <c r="D11836" s="8">
        <v>0.0</v>
      </c>
      <c r="E11836" s="1">
        <v>0.0</v>
      </c>
      <c r="F11836" s="1">
        <v>4.0</v>
      </c>
      <c r="G11836" s="1">
        <v>100.0</v>
      </c>
      <c r="H11836" s="1">
        <v>-96.0</v>
      </c>
    </row>
    <row r="11837">
      <c r="A11837" s="1" t="s">
        <v>323</v>
      </c>
      <c r="B11837" s="7" t="s">
        <v>330</v>
      </c>
      <c r="C11837" s="1" t="s">
        <v>11387</v>
      </c>
      <c r="D11837" s="8">
        <v>0.0</v>
      </c>
      <c r="E11837" s="1">
        <v>0.0</v>
      </c>
      <c r="F11837" s="1">
        <v>7.7</v>
      </c>
      <c r="G11837" s="1">
        <v>100.0</v>
      </c>
      <c r="H11837" s="1">
        <v>-92.3</v>
      </c>
    </row>
    <row r="11838">
      <c r="A11838" s="1" t="s">
        <v>323</v>
      </c>
      <c r="B11838" s="7" t="s">
        <v>330</v>
      </c>
      <c r="C11838" s="1" t="s">
        <v>11388</v>
      </c>
      <c r="D11838" s="8">
        <v>0.0</v>
      </c>
      <c r="E11838" s="1">
        <v>0.0</v>
      </c>
      <c r="F11838" s="1">
        <v>10.0</v>
      </c>
      <c r="G11838" s="1">
        <v>100.0</v>
      </c>
      <c r="H11838" s="1">
        <v>-90.0</v>
      </c>
    </row>
    <row r="11839">
      <c r="A11839" s="1" t="s">
        <v>323</v>
      </c>
      <c r="B11839" s="7" t="s">
        <v>330</v>
      </c>
      <c r="C11839" s="1" t="s">
        <v>11389</v>
      </c>
      <c r="D11839" s="8">
        <v>0.0</v>
      </c>
      <c r="E11839" s="1">
        <v>0.0</v>
      </c>
      <c r="F11839" s="1">
        <v>1.0</v>
      </c>
      <c r="G11839" s="1">
        <v>100.0</v>
      </c>
      <c r="H11839" s="1">
        <v>-99.0</v>
      </c>
    </row>
    <row r="11840">
      <c r="A11840" s="1" t="s">
        <v>323</v>
      </c>
      <c r="B11840" s="7" t="s">
        <v>330</v>
      </c>
      <c r="C11840" s="1" t="s">
        <v>11390</v>
      </c>
      <c r="D11840" s="8">
        <v>0.0</v>
      </c>
      <c r="E11840" s="1">
        <v>0.0</v>
      </c>
      <c r="F11840" s="1">
        <v>8.0</v>
      </c>
      <c r="G11840" s="1">
        <v>100.0</v>
      </c>
      <c r="H11840" s="1">
        <v>-92.0</v>
      </c>
    </row>
    <row r="11841">
      <c r="A11841" s="1" t="s">
        <v>323</v>
      </c>
      <c r="B11841" s="7" t="s">
        <v>330</v>
      </c>
      <c r="C11841" s="1" t="s">
        <v>11391</v>
      </c>
      <c r="D11841" s="8">
        <v>0.0</v>
      </c>
      <c r="E11841" s="1">
        <v>0.0</v>
      </c>
      <c r="F11841" s="1">
        <v>12.3</v>
      </c>
      <c r="G11841" s="1">
        <v>100.0</v>
      </c>
      <c r="H11841" s="1">
        <v>-87.7</v>
      </c>
    </row>
    <row r="11842">
      <c r="A11842" s="1" t="s">
        <v>323</v>
      </c>
      <c r="B11842" s="7" t="s">
        <v>330</v>
      </c>
      <c r="C11842" s="1" t="s">
        <v>11392</v>
      </c>
      <c r="D11842" s="8">
        <v>0.0</v>
      </c>
      <c r="E11842" s="1">
        <v>0.0</v>
      </c>
      <c r="F11842" s="1">
        <v>1.0</v>
      </c>
      <c r="G11842" s="1">
        <v>100.0</v>
      </c>
      <c r="H11842" s="1">
        <v>-99.0</v>
      </c>
    </row>
    <row r="11843">
      <c r="A11843" s="1" t="s">
        <v>323</v>
      </c>
      <c r="B11843" s="7" t="s">
        <v>330</v>
      </c>
      <c r="C11843" s="1" t="s">
        <v>11393</v>
      </c>
      <c r="D11843" s="8">
        <v>0.0</v>
      </c>
      <c r="E11843" s="1">
        <v>0.0</v>
      </c>
      <c r="F11843" s="1">
        <v>11.0</v>
      </c>
      <c r="G11843" s="1">
        <v>7.4</v>
      </c>
      <c r="H11843" s="1">
        <v>3.6</v>
      </c>
    </row>
    <row r="11844">
      <c r="A11844" s="1" t="s">
        <v>323</v>
      </c>
      <c r="B11844" s="7" t="s">
        <v>330</v>
      </c>
      <c r="C11844" s="1" t="s">
        <v>11394</v>
      </c>
      <c r="D11844" s="8">
        <v>0.0</v>
      </c>
      <c r="E11844" s="1">
        <v>0.0</v>
      </c>
      <c r="F11844" s="1">
        <v>9.5</v>
      </c>
      <c r="G11844" s="1">
        <v>100.0</v>
      </c>
      <c r="H11844" s="1">
        <v>-90.5</v>
      </c>
    </row>
    <row r="11845">
      <c r="A11845" s="1" t="s">
        <v>323</v>
      </c>
      <c r="B11845" s="7" t="s">
        <v>330</v>
      </c>
      <c r="C11845" s="1" t="s">
        <v>11395</v>
      </c>
      <c r="D11845" s="8">
        <v>0.0</v>
      </c>
      <c r="E11845" s="1">
        <v>0.0</v>
      </c>
      <c r="F11845" s="1">
        <v>8.0</v>
      </c>
      <c r="G11845" s="1">
        <v>100.0</v>
      </c>
      <c r="H11845" s="1">
        <v>-92.0</v>
      </c>
    </row>
    <row r="11846">
      <c r="A11846" s="1" t="s">
        <v>323</v>
      </c>
      <c r="B11846" s="7" t="s">
        <v>330</v>
      </c>
      <c r="C11846" s="1" t="s">
        <v>11396</v>
      </c>
      <c r="D11846" s="8">
        <v>0.0</v>
      </c>
      <c r="E11846" s="1">
        <v>0.0</v>
      </c>
      <c r="F11846" s="1">
        <v>11.2</v>
      </c>
      <c r="G11846" s="1">
        <v>3.0</v>
      </c>
      <c r="H11846" s="1">
        <v>8.2</v>
      </c>
    </row>
    <row r="11847">
      <c r="A11847" s="1" t="s">
        <v>323</v>
      </c>
      <c r="B11847" s="7" t="s">
        <v>330</v>
      </c>
      <c r="C11847" s="1" t="s">
        <v>11397</v>
      </c>
      <c r="D11847" s="8">
        <v>0.0</v>
      </c>
      <c r="E11847" s="1">
        <v>3.0</v>
      </c>
      <c r="F11847" s="1">
        <v>3.0</v>
      </c>
      <c r="G11847" s="1">
        <v>3.6</v>
      </c>
      <c r="H11847" s="1">
        <v>-0.6</v>
      </c>
    </row>
    <row r="11848">
      <c r="A11848" s="1" t="s">
        <v>323</v>
      </c>
      <c r="B11848" s="7" t="s">
        <v>330</v>
      </c>
      <c r="C11848" s="1" t="s">
        <v>11398</v>
      </c>
      <c r="D11848" s="8">
        <v>0.0</v>
      </c>
      <c r="E11848" s="1">
        <v>0.0</v>
      </c>
      <c r="F11848" s="1">
        <v>3.8</v>
      </c>
      <c r="G11848" s="1">
        <v>100.0</v>
      </c>
      <c r="H11848" s="1">
        <v>-96.2</v>
      </c>
    </row>
    <row r="11849">
      <c r="A11849" s="1" t="s">
        <v>323</v>
      </c>
      <c r="B11849" s="7" t="s">
        <v>330</v>
      </c>
      <c r="C11849" s="1" t="s">
        <v>11399</v>
      </c>
      <c r="D11849" s="8">
        <v>0.0</v>
      </c>
      <c r="E11849" s="1">
        <v>0.0</v>
      </c>
      <c r="F11849" s="1">
        <v>11.0</v>
      </c>
      <c r="G11849" s="1">
        <v>100.0</v>
      </c>
      <c r="H11849" s="1">
        <v>-89.0</v>
      </c>
    </row>
    <row r="11850">
      <c r="A11850" s="1" t="s">
        <v>323</v>
      </c>
      <c r="B11850" s="7" t="s">
        <v>330</v>
      </c>
      <c r="C11850" s="1" t="s">
        <v>11400</v>
      </c>
      <c r="D11850" s="8">
        <v>0.0</v>
      </c>
      <c r="E11850" s="1">
        <v>0.0</v>
      </c>
      <c r="F11850" s="1">
        <v>21.0</v>
      </c>
      <c r="G11850" s="1">
        <v>100.0</v>
      </c>
      <c r="H11850" s="1">
        <v>-79.0</v>
      </c>
    </row>
    <row r="11851">
      <c r="A11851" s="1" t="s">
        <v>323</v>
      </c>
      <c r="B11851" s="7" t="s">
        <v>330</v>
      </c>
      <c r="C11851" s="1" t="s">
        <v>11401</v>
      </c>
      <c r="D11851" s="8">
        <v>0.0</v>
      </c>
      <c r="E11851" s="1">
        <v>0.0</v>
      </c>
      <c r="F11851" s="1">
        <v>1.0</v>
      </c>
      <c r="G11851" s="1">
        <v>100.0</v>
      </c>
      <c r="H11851" s="1">
        <v>-99.0</v>
      </c>
    </row>
    <row r="11852">
      <c r="A11852" s="1" t="s">
        <v>323</v>
      </c>
      <c r="B11852" s="7" t="s">
        <v>330</v>
      </c>
      <c r="C11852" s="1" t="s">
        <v>11402</v>
      </c>
      <c r="D11852" s="8">
        <v>0.0</v>
      </c>
      <c r="E11852" s="1">
        <v>0.0</v>
      </c>
      <c r="F11852" s="1">
        <v>24.0</v>
      </c>
      <c r="G11852" s="1">
        <v>100.0</v>
      </c>
      <c r="H11852" s="1">
        <v>-76.0</v>
      </c>
    </row>
    <row r="11853">
      <c r="A11853" s="1" t="s">
        <v>323</v>
      </c>
      <c r="B11853" s="7" t="s">
        <v>330</v>
      </c>
      <c r="C11853" s="1" t="s">
        <v>11403</v>
      </c>
      <c r="D11853" s="8">
        <v>0.0</v>
      </c>
      <c r="E11853" s="1">
        <v>0.0</v>
      </c>
      <c r="F11853" s="1">
        <v>7.4</v>
      </c>
      <c r="G11853" s="1">
        <v>100.0</v>
      </c>
      <c r="H11853" s="1">
        <v>-92.6</v>
      </c>
    </row>
    <row r="11854">
      <c r="A11854" s="1" t="s">
        <v>323</v>
      </c>
      <c r="B11854" s="7" t="s">
        <v>330</v>
      </c>
      <c r="C11854" s="1" t="s">
        <v>11404</v>
      </c>
      <c r="D11854" s="8">
        <v>0.0</v>
      </c>
      <c r="E11854" s="1">
        <v>0.0</v>
      </c>
      <c r="F11854" s="1">
        <v>7.0</v>
      </c>
      <c r="G11854" s="1">
        <v>100.0</v>
      </c>
      <c r="H11854" s="1">
        <v>-93.0</v>
      </c>
    </row>
    <row r="11855">
      <c r="A11855" s="1" t="s">
        <v>323</v>
      </c>
      <c r="B11855" s="7" t="s">
        <v>330</v>
      </c>
      <c r="C11855" s="1" t="s">
        <v>11405</v>
      </c>
      <c r="D11855" s="8">
        <v>0.0</v>
      </c>
      <c r="E11855" s="1">
        <v>0.0</v>
      </c>
      <c r="F11855" s="1">
        <v>3.8</v>
      </c>
      <c r="G11855" s="1">
        <v>100.0</v>
      </c>
      <c r="H11855" s="1">
        <v>-96.2</v>
      </c>
    </row>
    <row r="11856">
      <c r="A11856" s="1" t="s">
        <v>323</v>
      </c>
      <c r="B11856" s="7" t="s">
        <v>330</v>
      </c>
      <c r="C11856" s="1" t="s">
        <v>11406</v>
      </c>
      <c r="D11856" s="8">
        <v>0.0</v>
      </c>
      <c r="E11856" s="1">
        <v>0.0</v>
      </c>
      <c r="F11856" s="1">
        <v>12.0</v>
      </c>
      <c r="G11856" s="1">
        <v>100.0</v>
      </c>
      <c r="H11856" s="1">
        <v>-88.0</v>
      </c>
    </row>
    <row r="11857">
      <c r="A11857" s="1" t="s">
        <v>323</v>
      </c>
      <c r="B11857" s="7" t="s">
        <v>330</v>
      </c>
      <c r="C11857" s="1" t="s">
        <v>11407</v>
      </c>
      <c r="D11857" s="8">
        <v>0.0</v>
      </c>
      <c r="E11857" s="1">
        <v>0.0</v>
      </c>
      <c r="F11857" s="1">
        <v>8.0</v>
      </c>
      <c r="G11857" s="1">
        <v>100.0</v>
      </c>
      <c r="H11857" s="1">
        <v>-92.0</v>
      </c>
    </row>
    <row r="11858">
      <c r="A11858" s="1" t="s">
        <v>323</v>
      </c>
      <c r="B11858" s="7" t="s">
        <v>330</v>
      </c>
      <c r="C11858" s="1" t="s">
        <v>11408</v>
      </c>
      <c r="D11858" s="8">
        <v>0.0</v>
      </c>
      <c r="E11858" s="1">
        <v>0.0</v>
      </c>
      <c r="F11858" s="1">
        <v>12.0</v>
      </c>
      <c r="G11858" s="1">
        <v>100.0</v>
      </c>
      <c r="H11858" s="1">
        <v>-88.0</v>
      </c>
    </row>
    <row r="11859">
      <c r="A11859" s="1" t="s">
        <v>323</v>
      </c>
      <c r="B11859" s="7" t="s">
        <v>330</v>
      </c>
      <c r="C11859" s="1" t="s">
        <v>11409</v>
      </c>
      <c r="D11859" s="8">
        <v>0.0</v>
      </c>
      <c r="E11859" s="1">
        <v>0.0</v>
      </c>
      <c r="F11859" s="1">
        <v>6.0</v>
      </c>
      <c r="G11859" s="1">
        <v>100.0</v>
      </c>
      <c r="H11859" s="1">
        <v>-94.0</v>
      </c>
    </row>
    <row r="11860">
      <c r="A11860" s="1" t="s">
        <v>323</v>
      </c>
      <c r="B11860" s="7" t="s">
        <v>330</v>
      </c>
      <c r="C11860" s="1" t="s">
        <v>11410</v>
      </c>
      <c r="D11860" s="8">
        <v>0.0</v>
      </c>
      <c r="E11860" s="1">
        <v>0.0</v>
      </c>
      <c r="F11860" s="1">
        <v>11.5</v>
      </c>
      <c r="G11860" s="1">
        <v>100.0</v>
      </c>
      <c r="H11860" s="1">
        <v>-88.5</v>
      </c>
    </row>
    <row r="11861">
      <c r="A11861" s="1" t="s">
        <v>323</v>
      </c>
      <c r="B11861" s="7" t="s">
        <v>330</v>
      </c>
      <c r="C11861" s="1" t="s">
        <v>11411</v>
      </c>
      <c r="D11861" s="8">
        <v>0.0</v>
      </c>
      <c r="E11861" s="1">
        <v>0.0</v>
      </c>
      <c r="F11861" s="1">
        <v>11.3</v>
      </c>
      <c r="G11861" s="1">
        <v>100.0</v>
      </c>
      <c r="H11861" s="1">
        <v>-88.7</v>
      </c>
    </row>
    <row r="11862">
      <c r="A11862" s="1" t="s">
        <v>323</v>
      </c>
      <c r="B11862" s="7" t="s">
        <v>330</v>
      </c>
      <c r="C11862" s="1" t="s">
        <v>11412</v>
      </c>
      <c r="D11862" s="8">
        <v>0.0</v>
      </c>
      <c r="E11862" s="1">
        <v>0.0</v>
      </c>
      <c r="F11862" s="1">
        <v>6.0</v>
      </c>
      <c r="G11862" s="1">
        <v>100.0</v>
      </c>
      <c r="H11862" s="1">
        <v>-94.0</v>
      </c>
    </row>
    <row r="11863">
      <c r="A11863" s="1" t="s">
        <v>323</v>
      </c>
      <c r="B11863" s="7" t="s">
        <v>330</v>
      </c>
      <c r="C11863" s="1" t="s">
        <v>11413</v>
      </c>
      <c r="D11863" s="8">
        <v>0.0</v>
      </c>
      <c r="E11863" s="1">
        <v>0.0</v>
      </c>
      <c r="F11863" s="1">
        <v>2.0</v>
      </c>
      <c r="G11863" s="1">
        <v>100.0</v>
      </c>
      <c r="H11863" s="1">
        <v>-98.0</v>
      </c>
    </row>
    <row r="11864">
      <c r="A11864" s="1" t="s">
        <v>323</v>
      </c>
      <c r="B11864" s="7" t="s">
        <v>330</v>
      </c>
      <c r="C11864" s="1" t="s">
        <v>11414</v>
      </c>
      <c r="D11864" s="8">
        <v>0.0</v>
      </c>
      <c r="E11864" s="1">
        <v>0.0</v>
      </c>
      <c r="F11864" s="1">
        <v>1.0</v>
      </c>
      <c r="G11864" s="1">
        <v>100.0</v>
      </c>
      <c r="H11864" s="1">
        <v>-99.0</v>
      </c>
    </row>
    <row r="11865">
      <c r="A11865" s="1" t="s">
        <v>323</v>
      </c>
      <c r="B11865" s="7" t="s">
        <v>330</v>
      </c>
      <c r="C11865" s="1" t="s">
        <v>11415</v>
      </c>
      <c r="D11865" s="8">
        <v>0.0</v>
      </c>
      <c r="E11865" s="1">
        <v>0.0</v>
      </c>
      <c r="F11865" s="1">
        <v>1.0</v>
      </c>
      <c r="G11865" s="1">
        <v>100.0</v>
      </c>
      <c r="H11865" s="1">
        <v>-99.0</v>
      </c>
    </row>
    <row r="11866">
      <c r="A11866" s="1" t="s">
        <v>323</v>
      </c>
      <c r="B11866" s="7" t="s">
        <v>330</v>
      </c>
      <c r="C11866" s="1" t="s">
        <v>11416</v>
      </c>
      <c r="D11866" s="8">
        <v>0.0</v>
      </c>
      <c r="E11866" s="1">
        <v>0.0</v>
      </c>
      <c r="F11866" s="1">
        <v>1.0</v>
      </c>
      <c r="G11866" s="1">
        <v>100.0</v>
      </c>
      <c r="H11866" s="1">
        <v>-99.0</v>
      </c>
    </row>
    <row r="11867">
      <c r="A11867" s="1" t="s">
        <v>323</v>
      </c>
      <c r="B11867" s="7" t="s">
        <v>330</v>
      </c>
      <c r="C11867" s="1" t="s">
        <v>11417</v>
      </c>
      <c r="D11867" s="8">
        <v>0.0</v>
      </c>
      <c r="E11867" s="1">
        <v>0.0</v>
      </c>
      <c r="F11867" s="1">
        <v>7.9</v>
      </c>
      <c r="G11867" s="1">
        <v>11.3</v>
      </c>
      <c r="H11867" s="1">
        <v>-3.5</v>
      </c>
    </row>
    <row r="11868">
      <c r="A11868" s="1" t="s">
        <v>323</v>
      </c>
      <c r="B11868" s="7" t="s">
        <v>330</v>
      </c>
      <c r="C11868" s="1" t="s">
        <v>11418</v>
      </c>
      <c r="D11868" s="8">
        <v>0.0</v>
      </c>
      <c r="E11868" s="1">
        <v>0.0</v>
      </c>
      <c r="F11868" s="1">
        <v>10.0</v>
      </c>
      <c r="G11868" s="1">
        <v>44.9</v>
      </c>
      <c r="H11868" s="1">
        <v>-34.9</v>
      </c>
    </row>
    <row r="11869">
      <c r="A11869" s="1" t="s">
        <v>323</v>
      </c>
      <c r="B11869" s="7" t="s">
        <v>330</v>
      </c>
      <c r="C11869" s="1" t="s">
        <v>11419</v>
      </c>
      <c r="D11869" s="8">
        <v>0.0</v>
      </c>
      <c r="E11869" s="1">
        <v>0.0</v>
      </c>
      <c r="F11869" s="1">
        <v>10.2</v>
      </c>
      <c r="G11869" s="1">
        <v>100.0</v>
      </c>
      <c r="H11869" s="1">
        <v>-89.8</v>
      </c>
    </row>
    <row r="11870">
      <c r="A11870" s="1" t="s">
        <v>323</v>
      </c>
      <c r="B11870" s="7" t="s">
        <v>330</v>
      </c>
      <c r="C11870" s="1" t="s">
        <v>11420</v>
      </c>
      <c r="D11870" s="8">
        <v>0.0</v>
      </c>
      <c r="E11870" s="1">
        <v>0.0</v>
      </c>
      <c r="F11870" s="1">
        <v>11.5</v>
      </c>
      <c r="G11870" s="1">
        <v>8.7</v>
      </c>
      <c r="H11870" s="1">
        <v>2.8</v>
      </c>
    </row>
    <row r="11871">
      <c r="A11871" s="1" t="s">
        <v>323</v>
      </c>
      <c r="B11871" s="7" t="s">
        <v>330</v>
      </c>
      <c r="C11871" s="1" t="s">
        <v>11421</v>
      </c>
      <c r="D11871" s="8">
        <v>0.0</v>
      </c>
      <c r="E11871" s="1">
        <v>0.0</v>
      </c>
      <c r="F11871" s="1">
        <v>7.0</v>
      </c>
      <c r="G11871" s="1">
        <v>100.0</v>
      </c>
      <c r="H11871" s="1">
        <v>-93.0</v>
      </c>
    </row>
    <row r="11872">
      <c r="A11872" s="1" t="s">
        <v>323</v>
      </c>
      <c r="B11872" s="7" t="s">
        <v>330</v>
      </c>
      <c r="C11872" s="1" t="s">
        <v>11422</v>
      </c>
      <c r="D11872" s="8">
        <v>0.0</v>
      </c>
      <c r="E11872" s="1">
        <v>0.0</v>
      </c>
      <c r="F11872" s="1">
        <v>29.0</v>
      </c>
      <c r="G11872" s="1">
        <v>54.0</v>
      </c>
      <c r="H11872" s="1">
        <v>-25.0</v>
      </c>
    </row>
    <row r="11873">
      <c r="A11873" s="1" t="s">
        <v>323</v>
      </c>
      <c r="B11873" s="7" t="s">
        <v>330</v>
      </c>
      <c r="C11873" s="1" t="s">
        <v>11423</v>
      </c>
      <c r="D11873" s="8">
        <v>0.0</v>
      </c>
      <c r="E11873" s="1">
        <v>0.0</v>
      </c>
      <c r="F11873" s="1">
        <v>3.8</v>
      </c>
      <c r="G11873" s="1">
        <v>24.0</v>
      </c>
      <c r="H11873" s="1">
        <v>-20.2</v>
      </c>
    </row>
    <row r="11874">
      <c r="A11874" s="1" t="s">
        <v>323</v>
      </c>
      <c r="B11874" s="7" t="s">
        <v>330</v>
      </c>
      <c r="C11874" s="1" t="s">
        <v>11424</v>
      </c>
      <c r="D11874" s="8">
        <v>0.0</v>
      </c>
      <c r="E11874" s="1">
        <v>0.0</v>
      </c>
      <c r="F11874" s="1">
        <v>10.0</v>
      </c>
      <c r="G11874" s="1">
        <v>100.0</v>
      </c>
      <c r="H11874" s="1">
        <v>-90.0</v>
      </c>
    </row>
    <row r="11875">
      <c r="A11875" s="1" t="s">
        <v>323</v>
      </c>
      <c r="B11875" s="7" t="s">
        <v>330</v>
      </c>
      <c r="C11875" s="1" t="s">
        <v>11425</v>
      </c>
      <c r="D11875" s="8">
        <v>0.0</v>
      </c>
      <c r="E11875" s="1">
        <v>0.0</v>
      </c>
      <c r="F11875" s="1">
        <v>11.0</v>
      </c>
      <c r="G11875" s="1">
        <v>100.0</v>
      </c>
      <c r="H11875" s="1">
        <v>-89.0</v>
      </c>
    </row>
    <row r="11876">
      <c r="A11876" s="1" t="s">
        <v>323</v>
      </c>
      <c r="B11876" s="7" t="s">
        <v>330</v>
      </c>
      <c r="C11876" s="1" t="s">
        <v>11426</v>
      </c>
      <c r="D11876" s="8">
        <v>0.0</v>
      </c>
      <c r="E11876" s="1">
        <v>0.0</v>
      </c>
      <c r="F11876" s="1">
        <v>30.0</v>
      </c>
      <c r="G11876" s="1">
        <v>100.0</v>
      </c>
      <c r="H11876" s="1">
        <v>-70.0</v>
      </c>
    </row>
    <row r="11877">
      <c r="A11877" s="1" t="s">
        <v>323</v>
      </c>
      <c r="B11877" s="7" t="s">
        <v>330</v>
      </c>
      <c r="C11877" s="1" t="s">
        <v>11427</v>
      </c>
      <c r="D11877" s="8">
        <v>0.0</v>
      </c>
      <c r="E11877" s="1">
        <v>0.0</v>
      </c>
      <c r="F11877" s="1">
        <v>41.8</v>
      </c>
      <c r="G11877" s="1">
        <v>11.6</v>
      </c>
      <c r="H11877" s="1">
        <v>30.2</v>
      </c>
    </row>
    <row r="11878">
      <c r="A11878" s="1" t="s">
        <v>323</v>
      </c>
      <c r="B11878" s="7" t="s">
        <v>330</v>
      </c>
      <c r="C11878" s="1" t="s">
        <v>11428</v>
      </c>
      <c r="D11878" s="8">
        <v>0.0</v>
      </c>
      <c r="E11878" s="1">
        <v>0.0</v>
      </c>
      <c r="F11878" s="1">
        <v>7.7</v>
      </c>
      <c r="G11878" s="1">
        <v>100.0</v>
      </c>
      <c r="H11878" s="1">
        <v>-92.3</v>
      </c>
    </row>
    <row r="11879">
      <c r="A11879" s="1" t="s">
        <v>323</v>
      </c>
      <c r="B11879" s="7" t="s">
        <v>330</v>
      </c>
      <c r="C11879" s="1" t="s">
        <v>11429</v>
      </c>
      <c r="D11879" s="8">
        <v>0.0</v>
      </c>
      <c r="E11879" s="1">
        <v>0.0</v>
      </c>
      <c r="F11879" s="1">
        <v>1.0</v>
      </c>
      <c r="G11879" s="1">
        <v>100.0</v>
      </c>
      <c r="H11879" s="1">
        <v>-99.0</v>
      </c>
    </row>
    <row r="11880">
      <c r="A11880" s="1" t="s">
        <v>323</v>
      </c>
      <c r="B11880" s="7" t="s">
        <v>330</v>
      </c>
      <c r="C11880" s="1" t="s">
        <v>11430</v>
      </c>
      <c r="D11880" s="8">
        <v>0.0</v>
      </c>
      <c r="E11880" s="1">
        <v>0.0</v>
      </c>
      <c r="F11880" s="1">
        <v>12.1</v>
      </c>
      <c r="G11880" s="1">
        <v>15.1</v>
      </c>
      <c r="H11880" s="1">
        <v>-3.0</v>
      </c>
    </row>
    <row r="11881">
      <c r="A11881" s="1" t="s">
        <v>323</v>
      </c>
      <c r="B11881" s="7" t="s">
        <v>330</v>
      </c>
      <c r="C11881" s="1" t="s">
        <v>11431</v>
      </c>
      <c r="D11881" s="8">
        <v>0.0</v>
      </c>
      <c r="E11881" s="1">
        <v>0.0</v>
      </c>
      <c r="F11881" s="1">
        <v>29.0</v>
      </c>
      <c r="G11881" s="1">
        <v>100.0</v>
      </c>
      <c r="H11881" s="1">
        <v>-71.0</v>
      </c>
    </row>
    <row r="11882">
      <c r="A11882" s="1" t="s">
        <v>323</v>
      </c>
      <c r="B11882" s="7" t="s">
        <v>330</v>
      </c>
      <c r="C11882" s="1" t="s">
        <v>11432</v>
      </c>
      <c r="D11882" s="8">
        <v>0.0</v>
      </c>
      <c r="E11882" s="1">
        <v>0.0</v>
      </c>
      <c r="F11882" s="1">
        <v>1.3</v>
      </c>
      <c r="G11882" s="1">
        <v>100.0</v>
      </c>
      <c r="H11882" s="1">
        <v>-98.7</v>
      </c>
    </row>
    <row r="11883">
      <c r="A11883" s="1" t="s">
        <v>323</v>
      </c>
      <c r="B11883" s="7" t="s">
        <v>330</v>
      </c>
      <c r="C11883" s="1" t="s">
        <v>11433</v>
      </c>
      <c r="D11883" s="8">
        <v>0.0</v>
      </c>
      <c r="E11883" s="1">
        <v>0.0</v>
      </c>
      <c r="F11883" s="1">
        <v>3.0</v>
      </c>
      <c r="G11883" s="1">
        <v>100.0</v>
      </c>
      <c r="H11883" s="1">
        <v>-97.0</v>
      </c>
    </row>
    <row r="11884">
      <c r="A11884" s="1" t="s">
        <v>323</v>
      </c>
      <c r="B11884" s="7" t="s">
        <v>330</v>
      </c>
      <c r="C11884" s="1" t="s">
        <v>11434</v>
      </c>
      <c r="D11884" s="8">
        <v>0.0</v>
      </c>
      <c r="E11884" s="1">
        <v>0.0</v>
      </c>
      <c r="F11884" s="1">
        <v>1.0</v>
      </c>
      <c r="G11884" s="1">
        <v>100.0</v>
      </c>
      <c r="H11884" s="1">
        <v>-99.0</v>
      </c>
    </row>
    <row r="11885">
      <c r="A11885" s="1" t="s">
        <v>323</v>
      </c>
      <c r="B11885" s="7" t="s">
        <v>330</v>
      </c>
      <c r="C11885" s="1" t="s">
        <v>11435</v>
      </c>
      <c r="D11885" s="8">
        <v>0.0</v>
      </c>
      <c r="E11885" s="1">
        <v>0.0</v>
      </c>
      <c r="F11885" s="1">
        <v>1.0</v>
      </c>
      <c r="G11885" s="1">
        <v>100.0</v>
      </c>
      <c r="H11885" s="1">
        <v>-99.0</v>
      </c>
    </row>
    <row r="11886">
      <c r="A11886" s="1" t="s">
        <v>323</v>
      </c>
      <c r="B11886" s="7" t="s">
        <v>330</v>
      </c>
      <c r="C11886" s="1" t="s">
        <v>11436</v>
      </c>
      <c r="D11886" s="8">
        <v>0.0</v>
      </c>
      <c r="E11886" s="1">
        <v>0.0</v>
      </c>
      <c r="F11886" s="1">
        <v>2.8</v>
      </c>
      <c r="G11886" s="1">
        <v>100.0</v>
      </c>
      <c r="H11886" s="1">
        <v>-97.2</v>
      </c>
    </row>
    <row r="11887">
      <c r="A11887" s="1" t="s">
        <v>323</v>
      </c>
      <c r="B11887" s="7" t="s">
        <v>330</v>
      </c>
      <c r="C11887" s="1" t="s">
        <v>11437</v>
      </c>
      <c r="D11887" s="8">
        <v>0.0</v>
      </c>
      <c r="E11887" s="1">
        <v>0.0</v>
      </c>
      <c r="F11887" s="1">
        <v>2.9</v>
      </c>
      <c r="G11887" s="1">
        <v>100.0</v>
      </c>
      <c r="H11887" s="1">
        <v>-97.1</v>
      </c>
    </row>
    <row r="11888">
      <c r="A11888" s="1" t="s">
        <v>323</v>
      </c>
      <c r="B11888" s="7" t="s">
        <v>330</v>
      </c>
      <c r="C11888" s="1" t="s">
        <v>11438</v>
      </c>
      <c r="D11888" s="8">
        <v>0.0</v>
      </c>
      <c r="E11888" s="1">
        <v>0.0</v>
      </c>
      <c r="F11888" s="1">
        <v>3.3</v>
      </c>
      <c r="G11888" s="1">
        <v>100.0</v>
      </c>
      <c r="H11888" s="1">
        <v>-96.7</v>
      </c>
    </row>
    <row r="11889">
      <c r="A11889" s="1" t="s">
        <v>323</v>
      </c>
      <c r="B11889" s="7" t="s">
        <v>330</v>
      </c>
      <c r="C11889" s="1" t="s">
        <v>11439</v>
      </c>
      <c r="D11889" s="8">
        <v>0.0</v>
      </c>
      <c r="E11889" s="1">
        <v>2.0</v>
      </c>
      <c r="F11889" s="1">
        <v>1.0</v>
      </c>
      <c r="G11889" s="1">
        <v>1.6</v>
      </c>
      <c r="H11889" s="1">
        <v>-0.6</v>
      </c>
    </row>
    <row r="11890">
      <c r="A11890" s="1" t="s">
        <v>323</v>
      </c>
      <c r="B11890" s="7" t="s">
        <v>330</v>
      </c>
      <c r="C11890" s="1" t="s">
        <v>11440</v>
      </c>
      <c r="D11890" s="8">
        <v>0.0</v>
      </c>
      <c r="E11890" s="1">
        <v>0.0</v>
      </c>
      <c r="F11890" s="1">
        <v>1.0</v>
      </c>
      <c r="G11890" s="1">
        <v>100.0</v>
      </c>
      <c r="H11890" s="1">
        <v>-99.0</v>
      </c>
    </row>
    <row r="11891">
      <c r="A11891" s="1" t="s">
        <v>323</v>
      </c>
      <c r="B11891" s="7" t="s">
        <v>330</v>
      </c>
      <c r="C11891" s="1" t="s">
        <v>11441</v>
      </c>
      <c r="D11891" s="8">
        <v>0.0</v>
      </c>
      <c r="E11891" s="1">
        <v>0.0</v>
      </c>
      <c r="F11891" s="1">
        <v>1.2</v>
      </c>
      <c r="G11891" s="1">
        <v>100.0</v>
      </c>
      <c r="H11891" s="1">
        <v>-98.8</v>
      </c>
    </row>
    <row r="11892">
      <c r="A11892" s="1" t="s">
        <v>323</v>
      </c>
      <c r="B11892" s="7" t="s">
        <v>330</v>
      </c>
      <c r="C11892" s="1" t="s">
        <v>11442</v>
      </c>
      <c r="D11892" s="8">
        <v>0.0</v>
      </c>
      <c r="E11892" s="1">
        <v>0.0</v>
      </c>
      <c r="F11892" s="1">
        <v>1.0</v>
      </c>
      <c r="G11892" s="1">
        <v>10.0</v>
      </c>
      <c r="H11892" s="1">
        <v>-9.0</v>
      </c>
    </row>
    <row r="11893">
      <c r="A11893" s="1" t="s">
        <v>323</v>
      </c>
      <c r="B11893" s="7" t="s">
        <v>330</v>
      </c>
      <c r="C11893" s="1" t="s">
        <v>11443</v>
      </c>
      <c r="D11893" s="8">
        <v>0.0</v>
      </c>
      <c r="E11893" s="1">
        <v>0.0</v>
      </c>
      <c r="F11893" s="1">
        <v>3.1</v>
      </c>
      <c r="G11893" s="1">
        <v>100.0</v>
      </c>
      <c r="H11893" s="1">
        <v>-96.9</v>
      </c>
    </row>
    <row r="11894">
      <c r="A11894" s="1" t="s">
        <v>323</v>
      </c>
      <c r="B11894" s="7" t="s">
        <v>330</v>
      </c>
      <c r="C11894" s="1" t="s">
        <v>11444</v>
      </c>
      <c r="D11894" s="8">
        <v>0.0</v>
      </c>
      <c r="E11894" s="1">
        <v>0.0</v>
      </c>
      <c r="F11894" s="1">
        <v>3.2</v>
      </c>
      <c r="G11894" s="1">
        <v>100.0</v>
      </c>
      <c r="H11894" s="1">
        <v>-96.8</v>
      </c>
    </row>
    <row r="11895">
      <c r="A11895" s="1" t="s">
        <v>323</v>
      </c>
      <c r="B11895" s="7" t="s">
        <v>330</v>
      </c>
      <c r="C11895" s="1" t="s">
        <v>11445</v>
      </c>
      <c r="D11895" s="8">
        <v>0.0</v>
      </c>
      <c r="E11895" s="1">
        <v>0.0</v>
      </c>
      <c r="F11895" s="1">
        <v>1.0</v>
      </c>
      <c r="G11895" s="1">
        <v>100.0</v>
      </c>
      <c r="H11895" s="1">
        <v>-99.0</v>
      </c>
    </row>
    <row r="11896">
      <c r="A11896" s="1" t="s">
        <v>323</v>
      </c>
      <c r="B11896" s="7" t="s">
        <v>330</v>
      </c>
      <c r="C11896" s="1" t="s">
        <v>11446</v>
      </c>
      <c r="D11896" s="8">
        <v>0.0</v>
      </c>
      <c r="E11896" s="1">
        <v>0.0</v>
      </c>
      <c r="F11896" s="1">
        <v>3.0</v>
      </c>
      <c r="G11896" s="1">
        <v>100.0</v>
      </c>
      <c r="H11896" s="1">
        <v>-97.0</v>
      </c>
    </row>
    <row r="11897">
      <c r="A11897" s="1" t="s">
        <v>323</v>
      </c>
      <c r="B11897" s="7" t="s">
        <v>330</v>
      </c>
      <c r="C11897" s="1" t="s">
        <v>11447</v>
      </c>
      <c r="D11897" s="8">
        <v>0.0</v>
      </c>
      <c r="E11897" s="1">
        <v>0.0</v>
      </c>
      <c r="F11897" s="1">
        <v>1.0</v>
      </c>
      <c r="G11897" s="1">
        <v>100.0</v>
      </c>
      <c r="H11897" s="1">
        <v>-99.0</v>
      </c>
    </row>
    <row r="11898">
      <c r="A11898" s="1" t="s">
        <v>323</v>
      </c>
      <c r="B11898" s="7" t="s">
        <v>330</v>
      </c>
      <c r="C11898" s="1" t="s">
        <v>11448</v>
      </c>
      <c r="D11898" s="8">
        <v>0.0</v>
      </c>
      <c r="E11898" s="1">
        <v>0.0</v>
      </c>
      <c r="F11898" s="1">
        <v>1.0</v>
      </c>
      <c r="G11898" s="1">
        <v>100.0</v>
      </c>
      <c r="H11898" s="1">
        <v>-99.0</v>
      </c>
    </row>
    <row r="11899">
      <c r="A11899" s="1" t="s">
        <v>323</v>
      </c>
      <c r="B11899" s="7" t="s">
        <v>330</v>
      </c>
      <c r="C11899" s="1" t="s">
        <v>11449</v>
      </c>
      <c r="D11899" s="8">
        <v>0.0</v>
      </c>
      <c r="E11899" s="1">
        <v>0.0</v>
      </c>
      <c r="F11899" s="1">
        <v>3.0</v>
      </c>
      <c r="G11899" s="1">
        <v>100.0</v>
      </c>
      <c r="H11899" s="1">
        <v>-97.0</v>
      </c>
    </row>
    <row r="11900">
      <c r="A11900" s="1" t="s">
        <v>323</v>
      </c>
      <c r="B11900" s="7" t="s">
        <v>330</v>
      </c>
      <c r="C11900" s="1" t="s">
        <v>11450</v>
      </c>
      <c r="D11900" s="8">
        <v>0.0</v>
      </c>
      <c r="E11900" s="1">
        <v>0.0</v>
      </c>
      <c r="F11900" s="1">
        <v>2.0</v>
      </c>
      <c r="G11900" s="1">
        <v>100.0</v>
      </c>
      <c r="H11900" s="1">
        <v>-98.0</v>
      </c>
    </row>
    <row r="11901">
      <c r="A11901" s="1" t="s">
        <v>323</v>
      </c>
      <c r="B11901" s="7" t="s">
        <v>330</v>
      </c>
      <c r="C11901" s="1" t="s">
        <v>11451</v>
      </c>
      <c r="D11901" s="8">
        <v>0.0</v>
      </c>
      <c r="E11901" s="1">
        <v>0.0</v>
      </c>
      <c r="F11901" s="1">
        <v>3.8</v>
      </c>
      <c r="G11901" s="1">
        <v>100.0</v>
      </c>
      <c r="H11901" s="1">
        <v>-96.3</v>
      </c>
    </row>
    <row r="11902">
      <c r="A11902" s="1" t="s">
        <v>323</v>
      </c>
      <c r="B11902" s="7" t="s">
        <v>330</v>
      </c>
      <c r="C11902" s="1" t="s">
        <v>11452</v>
      </c>
      <c r="D11902" s="8">
        <v>0.0</v>
      </c>
      <c r="E11902" s="1">
        <v>0.0</v>
      </c>
      <c r="F11902" s="1">
        <v>11.0</v>
      </c>
      <c r="G11902" s="1">
        <v>100.0</v>
      </c>
      <c r="H11902" s="1">
        <v>-89.0</v>
      </c>
    </row>
    <row r="11903">
      <c r="A11903" s="1" t="s">
        <v>323</v>
      </c>
      <c r="B11903" s="7" t="s">
        <v>330</v>
      </c>
      <c r="C11903" s="1" t="s">
        <v>11453</v>
      </c>
      <c r="D11903" s="8">
        <v>0.0</v>
      </c>
      <c r="E11903" s="1">
        <v>0.0</v>
      </c>
      <c r="F11903" s="1">
        <v>11.0</v>
      </c>
      <c r="G11903" s="1">
        <v>100.0</v>
      </c>
      <c r="H11903" s="1">
        <v>-89.0</v>
      </c>
    </row>
    <row r="11904">
      <c r="A11904" s="1" t="s">
        <v>323</v>
      </c>
      <c r="B11904" s="7" t="s">
        <v>330</v>
      </c>
      <c r="C11904" s="1" t="s">
        <v>11454</v>
      </c>
      <c r="D11904" s="8">
        <v>0.0</v>
      </c>
      <c r="E11904" s="1">
        <v>0.0</v>
      </c>
      <c r="F11904" s="1">
        <v>6.0</v>
      </c>
      <c r="G11904" s="1">
        <v>100.0</v>
      </c>
      <c r="H11904" s="1">
        <v>-94.0</v>
      </c>
    </row>
    <row r="11905">
      <c r="A11905" s="1" t="s">
        <v>323</v>
      </c>
      <c r="B11905" s="7" t="s">
        <v>330</v>
      </c>
      <c r="C11905" s="1" t="s">
        <v>11455</v>
      </c>
      <c r="D11905" s="8">
        <v>0.0</v>
      </c>
      <c r="E11905" s="1">
        <v>0.0</v>
      </c>
      <c r="F11905" s="1">
        <v>2.0</v>
      </c>
      <c r="G11905" s="1">
        <v>100.0</v>
      </c>
      <c r="H11905" s="1">
        <v>-98.0</v>
      </c>
    </row>
    <row r="11906">
      <c r="A11906" s="1" t="s">
        <v>323</v>
      </c>
      <c r="B11906" s="7" t="s">
        <v>330</v>
      </c>
      <c r="C11906" s="1" t="s">
        <v>11456</v>
      </c>
      <c r="D11906" s="8">
        <v>0.0</v>
      </c>
      <c r="E11906" s="1">
        <v>0.0</v>
      </c>
      <c r="F11906" s="1">
        <v>10.5</v>
      </c>
      <c r="G11906" s="1">
        <v>100.0</v>
      </c>
      <c r="H11906" s="1">
        <v>-89.5</v>
      </c>
    </row>
    <row r="11907">
      <c r="A11907" s="1" t="s">
        <v>323</v>
      </c>
      <c r="B11907" s="7" t="s">
        <v>330</v>
      </c>
      <c r="C11907" s="1" t="s">
        <v>11457</v>
      </c>
      <c r="D11907" s="8">
        <v>0.0</v>
      </c>
      <c r="E11907" s="1">
        <v>0.0</v>
      </c>
      <c r="F11907" s="1">
        <v>10.0</v>
      </c>
      <c r="G11907" s="1">
        <v>100.0</v>
      </c>
      <c r="H11907" s="1">
        <v>-90.0</v>
      </c>
    </row>
    <row r="11908">
      <c r="A11908" s="1" t="s">
        <v>323</v>
      </c>
      <c r="B11908" s="7" t="s">
        <v>330</v>
      </c>
      <c r="C11908" s="1" t="s">
        <v>11458</v>
      </c>
      <c r="D11908" s="8">
        <v>0.0</v>
      </c>
      <c r="E11908" s="1">
        <v>0.0</v>
      </c>
      <c r="F11908" s="1">
        <v>11.7</v>
      </c>
      <c r="G11908" s="1">
        <v>100.0</v>
      </c>
      <c r="H11908" s="1">
        <v>-88.3</v>
      </c>
    </row>
    <row r="11909">
      <c r="A11909" s="1" t="s">
        <v>323</v>
      </c>
      <c r="B11909" s="7" t="s">
        <v>330</v>
      </c>
      <c r="C11909" s="1" t="s">
        <v>11459</v>
      </c>
      <c r="D11909" s="8">
        <v>0.0</v>
      </c>
      <c r="E11909" s="1">
        <v>0.0</v>
      </c>
      <c r="F11909" s="1">
        <v>4.2</v>
      </c>
      <c r="G11909" s="1">
        <v>100.0</v>
      </c>
      <c r="H11909" s="1">
        <v>-95.8</v>
      </c>
    </row>
    <row r="11910">
      <c r="A11910" s="1" t="s">
        <v>323</v>
      </c>
      <c r="B11910" s="7" t="s">
        <v>330</v>
      </c>
      <c r="C11910" s="1" t="s">
        <v>10093</v>
      </c>
      <c r="D11910" s="8">
        <v>0.0</v>
      </c>
      <c r="E11910" s="1">
        <v>0.0</v>
      </c>
      <c r="F11910" s="1">
        <v>40.0</v>
      </c>
      <c r="G11910" s="1">
        <v>100.0</v>
      </c>
      <c r="H11910" s="1">
        <v>-60.0</v>
      </c>
    </row>
    <row r="11911">
      <c r="A11911" s="1" t="s">
        <v>323</v>
      </c>
      <c r="B11911" s="7" t="s">
        <v>330</v>
      </c>
      <c r="C11911" s="1" t="s">
        <v>11460</v>
      </c>
      <c r="D11911" s="8">
        <v>0.0</v>
      </c>
      <c r="E11911" s="1">
        <v>1.0</v>
      </c>
      <c r="F11911" s="1">
        <v>7.0</v>
      </c>
      <c r="G11911" s="1">
        <v>5.4</v>
      </c>
      <c r="H11911" s="1">
        <v>1.6</v>
      </c>
    </row>
    <row r="11912">
      <c r="A11912" s="1" t="s">
        <v>323</v>
      </c>
      <c r="B11912" s="7" t="s">
        <v>330</v>
      </c>
      <c r="C11912" s="1" t="s">
        <v>11461</v>
      </c>
      <c r="D11912" s="8">
        <v>0.0</v>
      </c>
      <c r="E11912" s="1">
        <v>0.0</v>
      </c>
      <c r="F11912" s="1">
        <v>8.3</v>
      </c>
      <c r="G11912" s="1">
        <v>10.8</v>
      </c>
      <c r="H11912" s="1">
        <v>-2.5</v>
      </c>
    </row>
    <row r="11913">
      <c r="A11913" s="1" t="s">
        <v>323</v>
      </c>
      <c r="B11913" s="7" t="s">
        <v>330</v>
      </c>
      <c r="C11913" s="1" t="s">
        <v>11462</v>
      </c>
      <c r="D11913" s="8">
        <v>0.0</v>
      </c>
      <c r="E11913" s="1">
        <v>0.0</v>
      </c>
      <c r="F11913" s="1">
        <v>11.0</v>
      </c>
      <c r="G11913" s="1">
        <v>100.0</v>
      </c>
      <c r="H11913" s="1">
        <v>-89.0</v>
      </c>
    </row>
    <row r="11914">
      <c r="A11914" s="1" t="s">
        <v>323</v>
      </c>
      <c r="B11914" s="7" t="s">
        <v>330</v>
      </c>
      <c r="C11914" s="1" t="s">
        <v>11463</v>
      </c>
      <c r="D11914" s="8">
        <v>0.0</v>
      </c>
      <c r="E11914" s="1">
        <v>0.0</v>
      </c>
      <c r="F11914" s="1">
        <v>5.6</v>
      </c>
      <c r="G11914" s="1">
        <v>100.0</v>
      </c>
      <c r="H11914" s="1">
        <v>-94.4</v>
      </c>
    </row>
    <row r="11915">
      <c r="A11915" s="1" t="s">
        <v>323</v>
      </c>
      <c r="B11915" s="7" t="s">
        <v>330</v>
      </c>
      <c r="C11915" s="1" t="s">
        <v>11464</v>
      </c>
      <c r="D11915" s="8">
        <v>0.0</v>
      </c>
      <c r="E11915" s="1">
        <v>0.0</v>
      </c>
      <c r="F11915" s="1">
        <v>5.0</v>
      </c>
      <c r="G11915" s="1">
        <v>100.0</v>
      </c>
      <c r="H11915" s="1">
        <v>-95.0</v>
      </c>
    </row>
    <row r="11916">
      <c r="A11916" s="1" t="s">
        <v>323</v>
      </c>
      <c r="B11916" s="7" t="s">
        <v>330</v>
      </c>
      <c r="C11916" s="1" t="s">
        <v>11465</v>
      </c>
      <c r="D11916" s="8">
        <v>0.0</v>
      </c>
      <c r="E11916" s="1">
        <v>0.0</v>
      </c>
      <c r="F11916" s="1">
        <v>3.4</v>
      </c>
      <c r="G11916" s="1">
        <v>3.0</v>
      </c>
      <c r="H11916" s="1">
        <v>0.4</v>
      </c>
    </row>
    <row r="11917">
      <c r="A11917" s="1" t="s">
        <v>323</v>
      </c>
      <c r="B11917" s="7" t="s">
        <v>330</v>
      </c>
      <c r="C11917" s="1" t="s">
        <v>11466</v>
      </c>
      <c r="D11917" s="8">
        <v>0.0</v>
      </c>
      <c r="E11917" s="1">
        <v>0.0</v>
      </c>
      <c r="F11917" s="1">
        <v>11.0</v>
      </c>
      <c r="G11917" s="1">
        <v>100.0</v>
      </c>
      <c r="H11917" s="1">
        <v>-89.0</v>
      </c>
    </row>
    <row r="11918">
      <c r="A11918" s="1" t="s">
        <v>323</v>
      </c>
      <c r="B11918" s="7" t="s">
        <v>330</v>
      </c>
      <c r="C11918" s="1" t="s">
        <v>11467</v>
      </c>
      <c r="D11918" s="8">
        <v>0.0</v>
      </c>
      <c r="E11918" s="1">
        <v>0.0</v>
      </c>
      <c r="F11918" s="1">
        <v>8.3</v>
      </c>
      <c r="G11918" s="1">
        <v>100.0</v>
      </c>
      <c r="H11918" s="1">
        <v>-91.7</v>
      </c>
    </row>
    <row r="11919">
      <c r="A11919" s="1" t="s">
        <v>323</v>
      </c>
      <c r="B11919" s="7" t="s">
        <v>330</v>
      </c>
      <c r="C11919" s="1" t="s">
        <v>11468</v>
      </c>
      <c r="D11919" s="8">
        <v>0.0</v>
      </c>
      <c r="E11919" s="1">
        <v>0.0</v>
      </c>
      <c r="F11919" s="1">
        <v>11.0</v>
      </c>
      <c r="G11919" s="1">
        <v>100.0</v>
      </c>
      <c r="H11919" s="1">
        <v>-89.0</v>
      </c>
    </row>
    <row r="11920">
      <c r="A11920" s="1" t="s">
        <v>323</v>
      </c>
      <c r="B11920" s="7" t="s">
        <v>330</v>
      </c>
      <c r="C11920" s="1" t="s">
        <v>11469</v>
      </c>
      <c r="D11920" s="8">
        <v>0.0</v>
      </c>
      <c r="E11920" s="1">
        <v>0.0</v>
      </c>
      <c r="F11920" s="1">
        <v>2.0</v>
      </c>
      <c r="G11920" s="1">
        <v>100.0</v>
      </c>
      <c r="H11920" s="1">
        <v>-98.0</v>
      </c>
    </row>
    <row r="11921">
      <c r="A11921" s="1" t="s">
        <v>323</v>
      </c>
      <c r="B11921" s="7" t="s">
        <v>330</v>
      </c>
      <c r="C11921" s="1" t="s">
        <v>11470</v>
      </c>
      <c r="D11921" s="8">
        <v>0.0</v>
      </c>
      <c r="E11921" s="1">
        <v>0.0</v>
      </c>
      <c r="F11921" s="1">
        <v>7.0</v>
      </c>
      <c r="G11921" s="1">
        <v>100.0</v>
      </c>
      <c r="H11921" s="1">
        <v>-93.0</v>
      </c>
    </row>
    <row r="11922">
      <c r="A11922" s="1" t="s">
        <v>323</v>
      </c>
      <c r="B11922" s="7" t="s">
        <v>330</v>
      </c>
      <c r="C11922" s="1" t="s">
        <v>11471</v>
      </c>
      <c r="D11922" s="8">
        <v>0.0</v>
      </c>
      <c r="E11922" s="1">
        <v>0.0</v>
      </c>
      <c r="F11922" s="1">
        <v>2.0</v>
      </c>
      <c r="G11922" s="1">
        <v>8.5</v>
      </c>
      <c r="H11922" s="1">
        <v>-6.5</v>
      </c>
    </row>
    <row r="11923">
      <c r="A11923" s="1" t="s">
        <v>323</v>
      </c>
      <c r="B11923" s="7" t="s">
        <v>330</v>
      </c>
      <c r="C11923" s="1" t="s">
        <v>11472</v>
      </c>
      <c r="D11923" s="8">
        <v>0.0</v>
      </c>
      <c r="E11923" s="1">
        <v>0.0</v>
      </c>
      <c r="F11923" s="1">
        <v>2.0</v>
      </c>
      <c r="G11923" s="1">
        <v>100.0</v>
      </c>
      <c r="H11923" s="1">
        <v>-98.0</v>
      </c>
    </row>
    <row r="11924">
      <c r="A11924" s="1" t="s">
        <v>323</v>
      </c>
      <c r="B11924" s="7" t="s">
        <v>330</v>
      </c>
      <c r="C11924" s="1" t="s">
        <v>11473</v>
      </c>
      <c r="D11924" s="8">
        <v>0.0</v>
      </c>
      <c r="E11924" s="1">
        <v>0.0</v>
      </c>
      <c r="F11924" s="1">
        <v>3.0</v>
      </c>
      <c r="G11924" s="1">
        <v>100.0</v>
      </c>
      <c r="H11924" s="1">
        <v>-97.0</v>
      </c>
    </row>
    <row r="11925">
      <c r="A11925" s="1" t="s">
        <v>323</v>
      </c>
      <c r="B11925" s="7" t="s">
        <v>330</v>
      </c>
      <c r="C11925" s="1" t="s">
        <v>11474</v>
      </c>
      <c r="D11925" s="8">
        <v>0.0</v>
      </c>
      <c r="E11925" s="1">
        <v>0.0</v>
      </c>
      <c r="F11925" s="1">
        <v>6.5</v>
      </c>
      <c r="G11925" s="1">
        <v>5.3</v>
      </c>
      <c r="H11925" s="1">
        <v>1.2</v>
      </c>
    </row>
    <row r="11926">
      <c r="A11926" s="1" t="s">
        <v>323</v>
      </c>
      <c r="B11926" s="7" t="s">
        <v>330</v>
      </c>
      <c r="C11926" s="1" t="s">
        <v>11475</v>
      </c>
      <c r="D11926" s="8">
        <v>0.0</v>
      </c>
      <c r="E11926" s="1">
        <v>0.0</v>
      </c>
      <c r="F11926" s="1">
        <v>39.5</v>
      </c>
      <c r="G11926" s="1">
        <v>100.0</v>
      </c>
      <c r="H11926" s="1">
        <v>-60.5</v>
      </c>
    </row>
    <row r="11927">
      <c r="A11927" s="1" t="s">
        <v>323</v>
      </c>
      <c r="B11927" s="7" t="s">
        <v>330</v>
      </c>
      <c r="C11927" s="1" t="s">
        <v>11476</v>
      </c>
      <c r="D11927" s="8">
        <v>0.0</v>
      </c>
      <c r="E11927" s="1">
        <v>0.0</v>
      </c>
      <c r="F11927" s="1">
        <v>5.0</v>
      </c>
      <c r="G11927" s="1">
        <v>100.0</v>
      </c>
      <c r="H11927" s="1">
        <v>-95.0</v>
      </c>
    </row>
    <row r="11928">
      <c r="A11928" s="1" t="s">
        <v>323</v>
      </c>
      <c r="B11928" s="7" t="s">
        <v>330</v>
      </c>
      <c r="C11928" s="1" t="s">
        <v>11477</v>
      </c>
      <c r="D11928" s="8">
        <v>0.0</v>
      </c>
      <c r="E11928" s="1">
        <v>0.0</v>
      </c>
      <c r="F11928" s="1">
        <v>3.9</v>
      </c>
      <c r="G11928" s="1">
        <v>3.3</v>
      </c>
      <c r="H11928" s="1">
        <v>0.6</v>
      </c>
    </row>
    <row r="11929">
      <c r="A11929" s="1" t="s">
        <v>323</v>
      </c>
      <c r="B11929" s="7" t="s">
        <v>330</v>
      </c>
      <c r="C11929" s="1" t="s">
        <v>11478</v>
      </c>
      <c r="D11929" s="8">
        <v>0.0</v>
      </c>
      <c r="E11929" s="1">
        <v>0.0</v>
      </c>
      <c r="F11929" s="1">
        <v>7.3</v>
      </c>
      <c r="G11929" s="1">
        <v>100.0</v>
      </c>
      <c r="H11929" s="1">
        <v>-92.7</v>
      </c>
    </row>
    <row r="11930">
      <c r="A11930" s="1" t="s">
        <v>323</v>
      </c>
      <c r="B11930" s="7" t="s">
        <v>330</v>
      </c>
      <c r="C11930" s="1" t="s">
        <v>11479</v>
      </c>
      <c r="D11930" s="8">
        <v>0.0</v>
      </c>
      <c r="E11930" s="1">
        <v>0.0</v>
      </c>
      <c r="F11930" s="1">
        <v>6.9</v>
      </c>
      <c r="G11930" s="1">
        <v>11.4</v>
      </c>
      <c r="H11930" s="1">
        <v>-4.5</v>
      </c>
    </row>
    <row r="11931">
      <c r="A11931" s="1" t="s">
        <v>323</v>
      </c>
      <c r="B11931" s="7" t="s">
        <v>330</v>
      </c>
      <c r="C11931" s="1" t="s">
        <v>11480</v>
      </c>
      <c r="D11931" s="8">
        <v>0.0</v>
      </c>
      <c r="E11931" s="1">
        <v>0.0</v>
      </c>
      <c r="F11931" s="1">
        <v>9.6</v>
      </c>
      <c r="G11931" s="1">
        <v>100.0</v>
      </c>
      <c r="H11931" s="1">
        <v>-90.4</v>
      </c>
    </row>
    <row r="11932">
      <c r="A11932" s="1" t="s">
        <v>323</v>
      </c>
      <c r="B11932" s="7" t="s">
        <v>330</v>
      </c>
      <c r="C11932" s="1" t="s">
        <v>11481</v>
      </c>
      <c r="D11932" s="8">
        <v>0.0</v>
      </c>
      <c r="E11932" s="1">
        <v>0.0</v>
      </c>
      <c r="F11932" s="1">
        <v>7.0</v>
      </c>
      <c r="G11932" s="1">
        <v>100.0</v>
      </c>
      <c r="H11932" s="1">
        <v>-93.0</v>
      </c>
    </row>
    <row r="11933">
      <c r="A11933" s="1" t="s">
        <v>323</v>
      </c>
      <c r="B11933" s="7" t="s">
        <v>330</v>
      </c>
      <c r="C11933" s="1" t="s">
        <v>11482</v>
      </c>
      <c r="D11933" s="8">
        <v>0.0</v>
      </c>
      <c r="E11933" s="1">
        <v>0.0</v>
      </c>
      <c r="F11933" s="1">
        <v>13.0</v>
      </c>
      <c r="G11933" s="1">
        <v>100.0</v>
      </c>
      <c r="H11933" s="1">
        <v>-87.0</v>
      </c>
    </row>
    <row r="11934">
      <c r="A11934" s="1" t="s">
        <v>323</v>
      </c>
      <c r="B11934" s="7" t="s">
        <v>330</v>
      </c>
      <c r="C11934" s="1" t="s">
        <v>11483</v>
      </c>
      <c r="D11934" s="8">
        <v>0.0</v>
      </c>
      <c r="E11934" s="1">
        <v>0.0</v>
      </c>
      <c r="F11934" s="1">
        <v>1.0</v>
      </c>
      <c r="G11934" s="1">
        <v>100.0</v>
      </c>
      <c r="H11934" s="1">
        <v>-99.0</v>
      </c>
    </row>
    <row r="11935">
      <c r="A11935" s="1" t="s">
        <v>323</v>
      </c>
      <c r="B11935" s="7" t="s">
        <v>330</v>
      </c>
      <c r="C11935" s="1" t="s">
        <v>11484</v>
      </c>
      <c r="D11935" s="8">
        <v>0.0</v>
      </c>
      <c r="E11935" s="1">
        <v>0.0</v>
      </c>
      <c r="F11935" s="1">
        <v>1.8</v>
      </c>
      <c r="G11935" s="1">
        <v>100.0</v>
      </c>
      <c r="H11935" s="1">
        <v>-98.3</v>
      </c>
    </row>
    <row r="11936">
      <c r="A11936" s="1" t="s">
        <v>323</v>
      </c>
      <c r="B11936" s="7" t="s">
        <v>330</v>
      </c>
      <c r="C11936" s="1" t="s">
        <v>11485</v>
      </c>
      <c r="D11936" s="8">
        <v>0.0</v>
      </c>
      <c r="E11936" s="1">
        <v>0.0</v>
      </c>
      <c r="F11936" s="1">
        <v>3.0</v>
      </c>
      <c r="G11936" s="1">
        <v>100.0</v>
      </c>
      <c r="H11936" s="1">
        <v>-97.0</v>
      </c>
    </row>
    <row r="11937">
      <c r="A11937" s="1" t="s">
        <v>323</v>
      </c>
      <c r="B11937" s="7" t="s">
        <v>330</v>
      </c>
      <c r="C11937" s="1" t="s">
        <v>11486</v>
      </c>
      <c r="D11937" s="8">
        <v>0.0</v>
      </c>
      <c r="E11937" s="1">
        <v>0.0</v>
      </c>
      <c r="F11937" s="1">
        <v>22.0</v>
      </c>
      <c r="G11937" s="1">
        <v>100.0</v>
      </c>
      <c r="H11937" s="1">
        <v>-78.0</v>
      </c>
    </row>
    <row r="11938">
      <c r="A11938" s="1" t="s">
        <v>323</v>
      </c>
      <c r="B11938" s="7" t="s">
        <v>330</v>
      </c>
      <c r="C11938" s="1" t="s">
        <v>11487</v>
      </c>
      <c r="D11938" s="8">
        <v>0.0</v>
      </c>
      <c r="E11938" s="1">
        <v>0.0</v>
      </c>
      <c r="F11938" s="1">
        <v>6.0</v>
      </c>
      <c r="G11938" s="1">
        <v>100.0</v>
      </c>
      <c r="H11938" s="1">
        <v>-94.0</v>
      </c>
    </row>
    <row r="11939">
      <c r="A11939" s="1" t="s">
        <v>323</v>
      </c>
      <c r="B11939" s="7" t="s">
        <v>330</v>
      </c>
      <c r="C11939" s="1" t="s">
        <v>11488</v>
      </c>
      <c r="D11939" s="8">
        <v>0.0</v>
      </c>
      <c r="E11939" s="1">
        <v>0.0</v>
      </c>
      <c r="F11939" s="1">
        <v>2.0</v>
      </c>
      <c r="G11939" s="1">
        <v>100.0</v>
      </c>
      <c r="H11939" s="1">
        <v>-98.0</v>
      </c>
    </row>
    <row r="11940">
      <c r="A11940" s="1" t="s">
        <v>323</v>
      </c>
      <c r="B11940" s="7" t="s">
        <v>330</v>
      </c>
      <c r="C11940" s="1" t="s">
        <v>11489</v>
      </c>
      <c r="D11940" s="8">
        <v>0.0</v>
      </c>
      <c r="E11940" s="1">
        <v>0.0</v>
      </c>
      <c r="F11940" s="1">
        <v>2.4</v>
      </c>
      <c r="G11940" s="1">
        <v>100.0</v>
      </c>
      <c r="H11940" s="1">
        <v>-97.6</v>
      </c>
    </row>
    <row r="11941">
      <c r="A11941" s="1" t="s">
        <v>323</v>
      </c>
      <c r="B11941" s="7" t="s">
        <v>330</v>
      </c>
      <c r="C11941" s="1" t="s">
        <v>11490</v>
      </c>
      <c r="D11941" s="8">
        <v>0.0</v>
      </c>
      <c r="E11941" s="1">
        <v>0.0</v>
      </c>
      <c r="F11941" s="1">
        <v>1.0</v>
      </c>
      <c r="G11941" s="1">
        <v>100.0</v>
      </c>
      <c r="H11941" s="1">
        <v>-99.0</v>
      </c>
    </row>
    <row r="11942">
      <c r="A11942" s="1" t="s">
        <v>323</v>
      </c>
      <c r="B11942" s="7" t="s">
        <v>330</v>
      </c>
      <c r="C11942" s="1" t="s">
        <v>11491</v>
      </c>
      <c r="D11942" s="8">
        <v>0.0</v>
      </c>
      <c r="E11942" s="1">
        <v>0.0</v>
      </c>
      <c r="F11942" s="1">
        <v>3.0</v>
      </c>
      <c r="G11942" s="1">
        <v>100.0</v>
      </c>
      <c r="H11942" s="1">
        <v>-97.0</v>
      </c>
    </row>
    <row r="11943">
      <c r="A11943" s="1" t="s">
        <v>323</v>
      </c>
      <c r="B11943" s="7" t="s">
        <v>330</v>
      </c>
      <c r="C11943" s="1" t="s">
        <v>11492</v>
      </c>
      <c r="D11943" s="8">
        <v>0.0</v>
      </c>
      <c r="E11943" s="1">
        <v>0.0</v>
      </c>
      <c r="F11943" s="1">
        <v>2.0</v>
      </c>
      <c r="G11943" s="1">
        <v>100.0</v>
      </c>
      <c r="H11943" s="1">
        <v>-98.0</v>
      </c>
    </row>
    <row r="11944">
      <c r="A11944" s="1" t="s">
        <v>323</v>
      </c>
      <c r="B11944" s="7" t="s">
        <v>330</v>
      </c>
      <c r="C11944" s="1" t="s">
        <v>11493</v>
      </c>
      <c r="D11944" s="8">
        <v>0.0</v>
      </c>
      <c r="E11944" s="1">
        <v>0.0</v>
      </c>
      <c r="F11944" s="1">
        <v>2.0</v>
      </c>
      <c r="G11944" s="1">
        <v>100.0</v>
      </c>
      <c r="H11944" s="1">
        <v>-98.0</v>
      </c>
    </row>
    <row r="11945">
      <c r="A11945" s="1" t="s">
        <v>323</v>
      </c>
      <c r="B11945" s="7" t="s">
        <v>330</v>
      </c>
      <c r="C11945" s="1" t="s">
        <v>11494</v>
      </c>
      <c r="D11945" s="8">
        <v>0.0</v>
      </c>
      <c r="E11945" s="1">
        <v>0.0</v>
      </c>
      <c r="F11945" s="1">
        <v>2.0</v>
      </c>
      <c r="G11945" s="1">
        <v>100.0</v>
      </c>
      <c r="H11945" s="1">
        <v>-98.0</v>
      </c>
    </row>
    <row r="11946">
      <c r="A11946" s="1" t="s">
        <v>323</v>
      </c>
      <c r="B11946" s="7" t="s">
        <v>330</v>
      </c>
      <c r="C11946" s="1" t="s">
        <v>11495</v>
      </c>
      <c r="D11946" s="8">
        <v>0.0</v>
      </c>
      <c r="E11946" s="1">
        <v>0.0</v>
      </c>
      <c r="F11946" s="1">
        <v>1.0</v>
      </c>
      <c r="G11946" s="1">
        <v>100.0</v>
      </c>
      <c r="H11946" s="1">
        <v>-99.0</v>
      </c>
    </row>
    <row r="11947">
      <c r="A11947" s="1" t="s">
        <v>323</v>
      </c>
      <c r="B11947" s="7" t="s">
        <v>330</v>
      </c>
      <c r="C11947" s="1" t="s">
        <v>11496</v>
      </c>
      <c r="D11947" s="8">
        <v>0.0</v>
      </c>
      <c r="E11947" s="1">
        <v>0.0</v>
      </c>
      <c r="F11947" s="1">
        <v>2.4</v>
      </c>
      <c r="G11947" s="1">
        <v>41.5</v>
      </c>
      <c r="H11947" s="1">
        <v>-39.1</v>
      </c>
    </row>
    <row r="11948">
      <c r="A11948" s="1" t="s">
        <v>323</v>
      </c>
      <c r="B11948" s="7" t="s">
        <v>330</v>
      </c>
      <c r="C11948" s="1" t="s">
        <v>11497</v>
      </c>
      <c r="D11948" s="8">
        <v>0.0</v>
      </c>
      <c r="E11948" s="1">
        <v>2.0</v>
      </c>
      <c r="F11948" s="1">
        <v>2.3</v>
      </c>
      <c r="G11948" s="1">
        <v>7.1</v>
      </c>
      <c r="H11948" s="1">
        <v>-4.8</v>
      </c>
    </row>
    <row r="11949">
      <c r="A11949" s="1" t="s">
        <v>323</v>
      </c>
      <c r="B11949" s="7" t="s">
        <v>330</v>
      </c>
      <c r="C11949" s="1" t="s">
        <v>11498</v>
      </c>
      <c r="D11949" s="8">
        <v>0.0</v>
      </c>
      <c r="E11949" s="1">
        <v>0.0</v>
      </c>
      <c r="F11949" s="1">
        <v>11.3</v>
      </c>
      <c r="G11949" s="1">
        <v>100.0</v>
      </c>
      <c r="H11949" s="1">
        <v>-88.7</v>
      </c>
    </row>
    <row r="11950">
      <c r="A11950" s="1" t="s">
        <v>323</v>
      </c>
      <c r="B11950" s="7" t="s">
        <v>330</v>
      </c>
      <c r="C11950" s="1" t="s">
        <v>11499</v>
      </c>
      <c r="D11950" s="8">
        <v>0.0</v>
      </c>
      <c r="E11950" s="1">
        <v>0.0</v>
      </c>
      <c r="F11950" s="1">
        <v>2.0</v>
      </c>
      <c r="G11950" s="1">
        <v>100.0</v>
      </c>
      <c r="H11950" s="1">
        <v>-98.0</v>
      </c>
    </row>
    <row r="11951">
      <c r="A11951" s="1" t="s">
        <v>323</v>
      </c>
      <c r="B11951" s="7" t="s">
        <v>330</v>
      </c>
      <c r="C11951" s="1" t="s">
        <v>11500</v>
      </c>
      <c r="D11951" s="8">
        <v>0.0</v>
      </c>
      <c r="E11951" s="1">
        <v>0.0</v>
      </c>
      <c r="F11951" s="1">
        <v>1.0</v>
      </c>
      <c r="G11951" s="1">
        <v>100.0</v>
      </c>
      <c r="H11951" s="1">
        <v>-99.0</v>
      </c>
    </row>
    <row r="11952">
      <c r="A11952" s="1" t="s">
        <v>323</v>
      </c>
      <c r="B11952" s="7" t="s">
        <v>330</v>
      </c>
      <c r="C11952" s="1" t="s">
        <v>11501</v>
      </c>
      <c r="D11952" s="8">
        <v>0.0</v>
      </c>
      <c r="E11952" s="1">
        <v>0.0</v>
      </c>
      <c r="F11952" s="1">
        <v>2.0</v>
      </c>
      <c r="G11952" s="1">
        <v>100.0</v>
      </c>
      <c r="H11952" s="1">
        <v>-98.0</v>
      </c>
    </row>
    <row r="11953">
      <c r="A11953" s="1" t="s">
        <v>323</v>
      </c>
      <c r="B11953" s="7" t="s">
        <v>330</v>
      </c>
      <c r="C11953" s="1" t="s">
        <v>11502</v>
      </c>
      <c r="D11953" s="8">
        <v>0.0</v>
      </c>
      <c r="E11953" s="1">
        <v>0.0</v>
      </c>
      <c r="F11953" s="1">
        <v>1.0</v>
      </c>
      <c r="G11953" s="1">
        <v>100.0</v>
      </c>
      <c r="H11953" s="1">
        <v>-99.0</v>
      </c>
    </row>
    <row r="11954">
      <c r="A11954" s="1" t="s">
        <v>323</v>
      </c>
      <c r="B11954" s="7" t="s">
        <v>330</v>
      </c>
      <c r="C11954" s="1" t="s">
        <v>11503</v>
      </c>
      <c r="D11954" s="8">
        <v>0.0</v>
      </c>
      <c r="E11954" s="1">
        <v>0.0</v>
      </c>
      <c r="F11954" s="1">
        <v>2.0</v>
      </c>
      <c r="G11954" s="1">
        <v>100.0</v>
      </c>
      <c r="H11954" s="1">
        <v>-98.0</v>
      </c>
    </row>
    <row r="11955">
      <c r="A11955" s="1" t="s">
        <v>323</v>
      </c>
      <c r="B11955" s="7" t="s">
        <v>330</v>
      </c>
      <c r="C11955" s="1" t="s">
        <v>11504</v>
      </c>
      <c r="D11955" s="8">
        <v>0.0</v>
      </c>
      <c r="E11955" s="1">
        <v>0.0</v>
      </c>
      <c r="F11955" s="1">
        <v>2.0</v>
      </c>
      <c r="G11955" s="1">
        <v>100.0</v>
      </c>
      <c r="H11955" s="1">
        <v>-98.0</v>
      </c>
    </row>
    <row r="11956">
      <c r="A11956" s="1" t="s">
        <v>323</v>
      </c>
      <c r="B11956" s="7" t="s">
        <v>330</v>
      </c>
      <c r="C11956" s="1" t="s">
        <v>11505</v>
      </c>
      <c r="D11956" s="8">
        <v>0.0</v>
      </c>
      <c r="E11956" s="1">
        <v>0.0</v>
      </c>
      <c r="F11956" s="1">
        <v>1.0</v>
      </c>
      <c r="G11956" s="1">
        <v>100.0</v>
      </c>
      <c r="H11956" s="1">
        <v>-99.0</v>
      </c>
    </row>
    <row r="11957">
      <c r="A11957" s="1" t="s">
        <v>323</v>
      </c>
      <c r="B11957" s="7" t="s">
        <v>330</v>
      </c>
      <c r="C11957" s="1" t="s">
        <v>11506</v>
      </c>
      <c r="D11957" s="8">
        <v>0.0</v>
      </c>
      <c r="E11957" s="1">
        <v>0.0</v>
      </c>
      <c r="F11957" s="1">
        <v>1.0</v>
      </c>
      <c r="G11957" s="1">
        <v>100.0</v>
      </c>
      <c r="H11957" s="1">
        <v>-99.0</v>
      </c>
    </row>
    <row r="11958">
      <c r="A11958" s="1" t="s">
        <v>323</v>
      </c>
      <c r="B11958" s="7" t="s">
        <v>330</v>
      </c>
      <c r="C11958" s="1" t="s">
        <v>11507</v>
      </c>
      <c r="D11958" s="8">
        <v>0.0</v>
      </c>
      <c r="E11958" s="1">
        <v>0.0</v>
      </c>
      <c r="F11958" s="1">
        <v>1.0</v>
      </c>
      <c r="G11958" s="1">
        <v>100.0</v>
      </c>
      <c r="H11958" s="1">
        <v>-99.0</v>
      </c>
    </row>
    <row r="11959">
      <c r="A11959" s="1" t="s">
        <v>323</v>
      </c>
      <c r="B11959" s="7" t="s">
        <v>330</v>
      </c>
      <c r="C11959" s="1" t="s">
        <v>11508</v>
      </c>
      <c r="D11959" s="8">
        <v>0.0</v>
      </c>
      <c r="E11959" s="1">
        <v>0.0</v>
      </c>
      <c r="F11959" s="1">
        <v>11.0</v>
      </c>
      <c r="G11959" s="1">
        <v>7.5</v>
      </c>
      <c r="H11959" s="1">
        <v>3.5</v>
      </c>
    </row>
    <row r="11960">
      <c r="A11960" s="1" t="s">
        <v>323</v>
      </c>
      <c r="B11960" s="7" t="s">
        <v>330</v>
      </c>
      <c r="C11960" s="1" t="s">
        <v>11509</v>
      </c>
      <c r="D11960" s="8">
        <v>0.0</v>
      </c>
      <c r="E11960" s="1">
        <v>0.0</v>
      </c>
      <c r="F11960" s="1">
        <v>2.0</v>
      </c>
      <c r="G11960" s="1">
        <v>100.0</v>
      </c>
      <c r="H11960" s="1">
        <v>-98.0</v>
      </c>
    </row>
    <row r="11961">
      <c r="A11961" s="1" t="s">
        <v>323</v>
      </c>
      <c r="B11961" s="7" t="s">
        <v>330</v>
      </c>
      <c r="C11961" s="1" t="s">
        <v>11510</v>
      </c>
      <c r="D11961" s="8">
        <v>0.0</v>
      </c>
      <c r="E11961" s="1">
        <v>0.0</v>
      </c>
      <c r="F11961" s="1">
        <v>1.0</v>
      </c>
      <c r="G11961" s="1">
        <v>100.0</v>
      </c>
      <c r="H11961" s="1">
        <v>-99.0</v>
      </c>
    </row>
    <row r="11962">
      <c r="A11962" s="1" t="s">
        <v>323</v>
      </c>
      <c r="B11962" s="7" t="s">
        <v>330</v>
      </c>
      <c r="C11962" s="1" t="s">
        <v>11511</v>
      </c>
      <c r="D11962" s="8">
        <v>0.0</v>
      </c>
      <c r="E11962" s="1">
        <v>0.0</v>
      </c>
      <c r="F11962" s="1">
        <v>4.5</v>
      </c>
      <c r="G11962" s="1">
        <v>31.0</v>
      </c>
      <c r="H11962" s="1">
        <v>-26.5</v>
      </c>
    </row>
    <row r="11963">
      <c r="A11963" s="1" t="s">
        <v>323</v>
      </c>
      <c r="B11963" s="7" t="s">
        <v>330</v>
      </c>
      <c r="C11963" s="1" t="s">
        <v>11512</v>
      </c>
      <c r="D11963" s="8">
        <v>0.0</v>
      </c>
      <c r="E11963" s="1">
        <v>0.0</v>
      </c>
      <c r="F11963" s="1">
        <v>1.0</v>
      </c>
      <c r="G11963" s="1">
        <v>100.0</v>
      </c>
      <c r="H11963" s="1">
        <v>-99.0</v>
      </c>
    </row>
    <row r="11964">
      <c r="A11964" s="1" t="s">
        <v>323</v>
      </c>
      <c r="B11964" s="7" t="s">
        <v>330</v>
      </c>
      <c r="C11964" s="1" t="s">
        <v>11513</v>
      </c>
      <c r="D11964" s="8">
        <v>0.0</v>
      </c>
      <c r="E11964" s="1">
        <v>0.0</v>
      </c>
      <c r="F11964" s="1">
        <v>10.5</v>
      </c>
      <c r="G11964" s="1">
        <v>100.0</v>
      </c>
      <c r="H11964" s="1">
        <v>-89.5</v>
      </c>
    </row>
    <row r="11965">
      <c r="A11965" s="1" t="s">
        <v>323</v>
      </c>
      <c r="B11965" s="7" t="s">
        <v>330</v>
      </c>
      <c r="C11965" s="1" t="s">
        <v>11514</v>
      </c>
      <c r="D11965" s="8">
        <v>0.0</v>
      </c>
      <c r="E11965" s="1">
        <v>0.0</v>
      </c>
      <c r="F11965" s="1">
        <v>3.0</v>
      </c>
      <c r="G11965" s="1">
        <v>100.0</v>
      </c>
      <c r="H11965" s="1">
        <v>-97.0</v>
      </c>
    </row>
    <row r="11966">
      <c r="A11966" s="1" t="s">
        <v>323</v>
      </c>
      <c r="B11966" s="7" t="s">
        <v>330</v>
      </c>
      <c r="C11966" s="1" t="s">
        <v>11515</v>
      </c>
      <c r="D11966" s="8">
        <v>0.0</v>
      </c>
      <c r="E11966" s="1">
        <v>0.0</v>
      </c>
      <c r="F11966" s="1">
        <v>11.0</v>
      </c>
      <c r="G11966" s="1">
        <v>100.0</v>
      </c>
      <c r="H11966" s="1">
        <v>-89.0</v>
      </c>
    </row>
    <row r="11967">
      <c r="A11967" s="1" t="s">
        <v>323</v>
      </c>
      <c r="B11967" s="7" t="s">
        <v>330</v>
      </c>
      <c r="C11967" s="1" t="s">
        <v>11516</v>
      </c>
      <c r="D11967" s="8">
        <v>0.0</v>
      </c>
      <c r="E11967" s="1">
        <v>0.0</v>
      </c>
      <c r="F11967" s="1">
        <v>5.9</v>
      </c>
      <c r="G11967" s="1">
        <v>100.0</v>
      </c>
      <c r="H11967" s="1">
        <v>-94.1</v>
      </c>
    </row>
    <row r="11968">
      <c r="A11968" s="1" t="s">
        <v>323</v>
      </c>
      <c r="B11968" s="7" t="s">
        <v>330</v>
      </c>
      <c r="C11968" s="1" t="s">
        <v>11517</v>
      </c>
      <c r="D11968" s="8">
        <v>0.0</v>
      </c>
      <c r="E11968" s="1">
        <v>0.0</v>
      </c>
      <c r="F11968" s="1">
        <v>4.0</v>
      </c>
      <c r="G11968" s="1">
        <v>100.0</v>
      </c>
      <c r="H11968" s="1">
        <v>-96.0</v>
      </c>
    </row>
    <row r="11969">
      <c r="A11969" s="1" t="s">
        <v>323</v>
      </c>
      <c r="B11969" s="7" t="s">
        <v>330</v>
      </c>
      <c r="C11969" s="1" t="s">
        <v>11518</v>
      </c>
      <c r="D11969" s="8">
        <v>0.0</v>
      </c>
      <c r="E11969" s="1">
        <v>0.0</v>
      </c>
      <c r="F11969" s="1">
        <v>21.0</v>
      </c>
      <c r="G11969" s="1">
        <v>100.0</v>
      </c>
      <c r="H11969" s="1">
        <v>-79.0</v>
      </c>
    </row>
    <row r="11970">
      <c r="A11970" s="1" t="s">
        <v>323</v>
      </c>
      <c r="B11970" s="7" t="s">
        <v>330</v>
      </c>
      <c r="C11970" s="1" t="s">
        <v>10139</v>
      </c>
      <c r="D11970" s="8">
        <v>0.0</v>
      </c>
      <c r="E11970" s="1">
        <v>0.0</v>
      </c>
      <c r="F11970" s="1">
        <v>3.0</v>
      </c>
      <c r="G11970" s="1">
        <v>100.0</v>
      </c>
      <c r="H11970" s="1">
        <v>-97.0</v>
      </c>
    </row>
    <row r="11971">
      <c r="A11971" s="1" t="s">
        <v>323</v>
      </c>
      <c r="B11971" s="7" t="s">
        <v>330</v>
      </c>
      <c r="C11971" s="1" t="s">
        <v>11519</v>
      </c>
      <c r="D11971" s="8">
        <v>0.0</v>
      </c>
      <c r="E11971" s="1">
        <v>0.0</v>
      </c>
      <c r="F11971" s="1">
        <v>11.0</v>
      </c>
      <c r="G11971" s="1">
        <v>100.0</v>
      </c>
      <c r="H11971" s="1">
        <v>-89.0</v>
      </c>
    </row>
    <row r="11972">
      <c r="A11972" s="1" t="s">
        <v>323</v>
      </c>
      <c r="B11972" s="7" t="s">
        <v>330</v>
      </c>
      <c r="C11972" s="1" t="s">
        <v>11520</v>
      </c>
      <c r="D11972" s="8">
        <v>0.0</v>
      </c>
      <c r="E11972" s="1">
        <v>0.0</v>
      </c>
      <c r="F11972" s="1">
        <v>7.6</v>
      </c>
      <c r="G11972" s="1">
        <v>100.0</v>
      </c>
      <c r="H11972" s="1">
        <v>-92.4</v>
      </c>
    </row>
    <row r="11973">
      <c r="A11973" s="1" t="s">
        <v>323</v>
      </c>
      <c r="B11973" s="7" t="s">
        <v>330</v>
      </c>
      <c r="C11973" s="1" t="s">
        <v>11521</v>
      </c>
      <c r="D11973" s="8">
        <v>0.0</v>
      </c>
      <c r="E11973" s="1">
        <v>0.0</v>
      </c>
      <c r="F11973" s="1">
        <v>1.0</v>
      </c>
      <c r="G11973" s="1">
        <v>25.0</v>
      </c>
      <c r="H11973" s="1">
        <v>-24.0</v>
      </c>
    </row>
    <row r="11974">
      <c r="A11974" s="1" t="s">
        <v>323</v>
      </c>
      <c r="B11974" s="7" t="s">
        <v>330</v>
      </c>
      <c r="C11974" s="1" t="s">
        <v>11522</v>
      </c>
      <c r="D11974" s="8">
        <v>0.0</v>
      </c>
      <c r="E11974" s="1">
        <v>0.0</v>
      </c>
      <c r="F11974" s="1">
        <v>10.0</v>
      </c>
      <c r="G11974" s="1">
        <v>100.0</v>
      </c>
      <c r="H11974" s="1">
        <v>-90.0</v>
      </c>
    </row>
    <row r="11975">
      <c r="A11975" s="1" t="s">
        <v>323</v>
      </c>
      <c r="B11975" s="7" t="s">
        <v>330</v>
      </c>
      <c r="C11975" s="1" t="s">
        <v>11523</v>
      </c>
      <c r="D11975" s="8">
        <v>0.0</v>
      </c>
      <c r="E11975" s="1">
        <v>0.0</v>
      </c>
      <c r="F11975" s="1">
        <v>14.6</v>
      </c>
      <c r="G11975" s="1">
        <v>100.0</v>
      </c>
      <c r="H11975" s="1">
        <v>-85.4</v>
      </c>
    </row>
    <row r="11976">
      <c r="A11976" s="1" t="s">
        <v>323</v>
      </c>
      <c r="B11976" s="7" t="s">
        <v>330</v>
      </c>
      <c r="C11976" s="1" t="s">
        <v>11524</v>
      </c>
      <c r="D11976" s="8">
        <v>0.0</v>
      </c>
      <c r="E11976" s="1">
        <v>0.0</v>
      </c>
      <c r="F11976" s="1">
        <v>1.0</v>
      </c>
      <c r="G11976" s="1">
        <v>100.0</v>
      </c>
      <c r="H11976" s="1">
        <v>-99.0</v>
      </c>
    </row>
    <row r="11977">
      <c r="A11977" s="1" t="s">
        <v>323</v>
      </c>
      <c r="B11977" s="7" t="s">
        <v>330</v>
      </c>
      <c r="C11977" s="1" t="s">
        <v>11525</v>
      </c>
      <c r="D11977" s="8">
        <v>0.0</v>
      </c>
      <c r="E11977" s="1">
        <v>0.0</v>
      </c>
      <c r="F11977" s="1">
        <v>14.3</v>
      </c>
      <c r="G11977" s="1">
        <v>100.0</v>
      </c>
      <c r="H11977" s="1">
        <v>-85.7</v>
      </c>
    </row>
    <row r="11978">
      <c r="A11978" s="1" t="s">
        <v>323</v>
      </c>
      <c r="B11978" s="7" t="s">
        <v>330</v>
      </c>
      <c r="C11978" s="1" t="s">
        <v>11526</v>
      </c>
      <c r="D11978" s="8">
        <v>0.0</v>
      </c>
      <c r="E11978" s="1">
        <v>0.0</v>
      </c>
      <c r="F11978" s="1">
        <v>9.5</v>
      </c>
      <c r="G11978" s="1">
        <v>100.0</v>
      </c>
      <c r="H11978" s="1">
        <v>-90.5</v>
      </c>
    </row>
    <row r="11979">
      <c r="A11979" s="1" t="s">
        <v>323</v>
      </c>
      <c r="B11979" s="7" t="s">
        <v>330</v>
      </c>
      <c r="C11979" s="1" t="s">
        <v>11527</v>
      </c>
      <c r="D11979" s="8">
        <v>0.0</v>
      </c>
      <c r="E11979" s="1">
        <v>0.0</v>
      </c>
      <c r="F11979" s="1">
        <v>13.0</v>
      </c>
      <c r="G11979" s="1">
        <v>100.0</v>
      </c>
      <c r="H11979" s="1">
        <v>-87.0</v>
      </c>
    </row>
    <row r="11980">
      <c r="A11980" s="1" t="s">
        <v>323</v>
      </c>
      <c r="B11980" s="7" t="s">
        <v>330</v>
      </c>
      <c r="C11980" s="1" t="s">
        <v>11528</v>
      </c>
      <c r="D11980" s="8">
        <v>0.0</v>
      </c>
      <c r="E11980" s="1">
        <v>0.0</v>
      </c>
      <c r="F11980" s="1">
        <v>13.1</v>
      </c>
      <c r="G11980" s="1">
        <v>100.0</v>
      </c>
      <c r="H11980" s="1">
        <v>-86.9</v>
      </c>
    </row>
    <row r="11981">
      <c r="A11981" s="1" t="s">
        <v>323</v>
      </c>
      <c r="B11981" s="7" t="s">
        <v>330</v>
      </c>
      <c r="C11981" s="1" t="s">
        <v>11529</v>
      </c>
      <c r="D11981" s="8">
        <v>0.0</v>
      </c>
      <c r="E11981" s="1">
        <v>0.0</v>
      </c>
      <c r="F11981" s="1">
        <v>40.3</v>
      </c>
      <c r="G11981" s="1">
        <v>100.0</v>
      </c>
      <c r="H11981" s="1">
        <v>-59.7</v>
      </c>
    </row>
    <row r="11982">
      <c r="A11982" s="1" t="s">
        <v>323</v>
      </c>
      <c r="B11982" s="7" t="s">
        <v>330</v>
      </c>
      <c r="C11982" s="1" t="s">
        <v>11530</v>
      </c>
      <c r="D11982" s="8">
        <v>0.0</v>
      </c>
      <c r="E11982" s="1">
        <v>0.0</v>
      </c>
      <c r="F11982" s="1">
        <v>22.0</v>
      </c>
      <c r="G11982" s="1">
        <v>100.0</v>
      </c>
      <c r="H11982" s="1">
        <v>-78.0</v>
      </c>
    </row>
    <row r="11983">
      <c r="A11983" s="1" t="s">
        <v>323</v>
      </c>
      <c r="B11983" s="7" t="s">
        <v>330</v>
      </c>
      <c r="C11983" s="1" t="s">
        <v>11531</v>
      </c>
      <c r="D11983" s="8">
        <v>0.0</v>
      </c>
      <c r="E11983" s="1">
        <v>0.0</v>
      </c>
      <c r="F11983" s="1">
        <v>40.7</v>
      </c>
      <c r="G11983" s="1">
        <v>100.0</v>
      </c>
      <c r="H11983" s="1">
        <v>-59.3</v>
      </c>
    </row>
    <row r="11984">
      <c r="A11984" s="1" t="s">
        <v>323</v>
      </c>
      <c r="B11984" s="7" t="s">
        <v>330</v>
      </c>
      <c r="C11984" s="1" t="s">
        <v>11532</v>
      </c>
      <c r="D11984" s="8">
        <v>0.0</v>
      </c>
      <c r="E11984" s="1">
        <v>0.0</v>
      </c>
      <c r="F11984" s="1">
        <v>2.5</v>
      </c>
      <c r="G11984" s="1">
        <v>100.0</v>
      </c>
      <c r="H11984" s="1">
        <v>-97.5</v>
      </c>
    </row>
    <row r="11985">
      <c r="A11985" s="1" t="s">
        <v>323</v>
      </c>
      <c r="B11985" s="7" t="s">
        <v>330</v>
      </c>
      <c r="C11985" s="1" t="s">
        <v>11533</v>
      </c>
      <c r="D11985" s="8">
        <v>0.0</v>
      </c>
      <c r="E11985" s="1">
        <v>0.0</v>
      </c>
      <c r="F11985" s="1">
        <v>3.0</v>
      </c>
      <c r="G11985" s="1">
        <v>100.0</v>
      </c>
      <c r="H11985" s="1">
        <v>-97.0</v>
      </c>
    </row>
    <row r="11986">
      <c r="A11986" s="1" t="s">
        <v>323</v>
      </c>
      <c r="B11986" s="7" t="s">
        <v>330</v>
      </c>
      <c r="C11986" s="1" t="s">
        <v>11534</v>
      </c>
      <c r="D11986" s="8">
        <v>0.0</v>
      </c>
      <c r="E11986" s="1">
        <v>0.0</v>
      </c>
      <c r="F11986" s="1">
        <v>1.0</v>
      </c>
      <c r="G11986" s="1">
        <v>100.0</v>
      </c>
      <c r="H11986" s="1">
        <v>-99.0</v>
      </c>
    </row>
    <row r="11987">
      <c r="A11987" s="1" t="s">
        <v>323</v>
      </c>
      <c r="B11987" s="7" t="s">
        <v>330</v>
      </c>
      <c r="C11987" s="1" t="s">
        <v>11535</v>
      </c>
      <c r="D11987" s="8">
        <v>0.0</v>
      </c>
      <c r="E11987" s="1">
        <v>0.0</v>
      </c>
      <c r="F11987" s="1">
        <v>1.0</v>
      </c>
      <c r="G11987" s="1">
        <v>100.0</v>
      </c>
      <c r="H11987" s="1">
        <v>-99.0</v>
      </c>
    </row>
    <row r="11988">
      <c r="A11988" s="1" t="s">
        <v>323</v>
      </c>
      <c r="B11988" s="7" t="s">
        <v>330</v>
      </c>
      <c r="C11988" s="1" t="s">
        <v>11536</v>
      </c>
      <c r="D11988" s="8">
        <v>0.0</v>
      </c>
      <c r="E11988" s="1">
        <v>0.0</v>
      </c>
      <c r="F11988" s="1">
        <v>12.0</v>
      </c>
      <c r="G11988" s="1">
        <v>100.0</v>
      </c>
      <c r="H11988" s="1">
        <v>-88.0</v>
      </c>
    </row>
    <row r="11989">
      <c r="A11989" s="1" t="s">
        <v>323</v>
      </c>
      <c r="B11989" s="7" t="s">
        <v>330</v>
      </c>
      <c r="C11989" s="1" t="s">
        <v>11537</v>
      </c>
      <c r="D11989" s="8">
        <v>0.0</v>
      </c>
      <c r="E11989" s="1">
        <v>0.0</v>
      </c>
      <c r="F11989" s="1">
        <v>1.0</v>
      </c>
      <c r="G11989" s="1">
        <v>100.0</v>
      </c>
      <c r="H11989" s="1">
        <v>-99.0</v>
      </c>
    </row>
    <row r="11990">
      <c r="A11990" s="1" t="s">
        <v>323</v>
      </c>
      <c r="B11990" s="7" t="s">
        <v>330</v>
      </c>
      <c r="C11990" s="1" t="s">
        <v>11538</v>
      </c>
      <c r="D11990" s="8">
        <v>0.0</v>
      </c>
      <c r="E11990" s="1">
        <v>0.0</v>
      </c>
      <c r="F11990" s="1">
        <v>14.5</v>
      </c>
      <c r="G11990" s="1">
        <v>100.0</v>
      </c>
      <c r="H11990" s="1">
        <v>-85.5</v>
      </c>
    </row>
    <row r="11991">
      <c r="A11991" s="1" t="s">
        <v>323</v>
      </c>
      <c r="B11991" s="7" t="s">
        <v>330</v>
      </c>
      <c r="C11991" s="1" t="s">
        <v>11539</v>
      </c>
      <c r="D11991" s="8">
        <v>0.0</v>
      </c>
      <c r="E11991" s="1">
        <v>0.0</v>
      </c>
      <c r="F11991" s="1">
        <v>4.3</v>
      </c>
      <c r="G11991" s="1">
        <v>100.0</v>
      </c>
      <c r="H11991" s="1">
        <v>-95.8</v>
      </c>
    </row>
    <row r="11992">
      <c r="A11992" s="1" t="s">
        <v>323</v>
      </c>
      <c r="B11992" s="7" t="s">
        <v>330</v>
      </c>
      <c r="C11992" s="1" t="s">
        <v>11540</v>
      </c>
      <c r="D11992" s="8">
        <v>0.0</v>
      </c>
      <c r="E11992" s="1">
        <v>0.0</v>
      </c>
      <c r="F11992" s="1">
        <v>1.0</v>
      </c>
      <c r="G11992" s="1">
        <v>100.0</v>
      </c>
      <c r="H11992" s="1">
        <v>-99.0</v>
      </c>
    </row>
    <row r="11993">
      <c r="A11993" s="1" t="s">
        <v>323</v>
      </c>
      <c r="B11993" s="7" t="s">
        <v>330</v>
      </c>
      <c r="C11993" s="1" t="s">
        <v>11541</v>
      </c>
      <c r="D11993" s="8">
        <v>0.0</v>
      </c>
      <c r="E11993" s="1">
        <v>0.0</v>
      </c>
      <c r="F11993" s="1">
        <v>10.0</v>
      </c>
      <c r="G11993" s="1">
        <v>100.0</v>
      </c>
      <c r="H11993" s="1">
        <v>-90.0</v>
      </c>
    </row>
    <row r="11994">
      <c r="A11994" s="1" t="s">
        <v>323</v>
      </c>
      <c r="B11994" s="7" t="s">
        <v>330</v>
      </c>
      <c r="C11994" s="1" t="s">
        <v>11542</v>
      </c>
      <c r="D11994" s="8">
        <v>0.0</v>
      </c>
      <c r="E11994" s="1">
        <v>0.0</v>
      </c>
      <c r="F11994" s="1">
        <v>1.0</v>
      </c>
      <c r="G11994" s="1">
        <v>100.0</v>
      </c>
      <c r="H11994" s="1">
        <v>-99.0</v>
      </c>
    </row>
    <row r="11995">
      <c r="A11995" s="1" t="s">
        <v>323</v>
      </c>
      <c r="B11995" s="7" t="s">
        <v>330</v>
      </c>
      <c r="C11995" s="1" t="s">
        <v>11543</v>
      </c>
      <c r="D11995" s="8">
        <v>0.0</v>
      </c>
      <c r="E11995" s="1">
        <v>0.0</v>
      </c>
      <c r="F11995" s="1">
        <v>1.0</v>
      </c>
      <c r="G11995" s="1">
        <v>100.0</v>
      </c>
      <c r="H11995" s="1">
        <v>-99.0</v>
      </c>
    </row>
    <row r="11996">
      <c r="A11996" s="1" t="s">
        <v>323</v>
      </c>
      <c r="B11996" s="7" t="s">
        <v>330</v>
      </c>
      <c r="C11996" s="1" t="s">
        <v>11544</v>
      </c>
      <c r="D11996" s="8">
        <v>0.0</v>
      </c>
      <c r="E11996" s="1">
        <v>0.0</v>
      </c>
      <c r="F11996" s="1">
        <v>6.0</v>
      </c>
      <c r="G11996" s="1">
        <v>100.0</v>
      </c>
      <c r="H11996" s="1">
        <v>-94.0</v>
      </c>
    </row>
    <row r="11997">
      <c r="A11997" s="1" t="s">
        <v>323</v>
      </c>
      <c r="B11997" s="7" t="s">
        <v>330</v>
      </c>
      <c r="C11997" s="1" t="s">
        <v>11545</v>
      </c>
      <c r="D11997" s="8">
        <v>0.0</v>
      </c>
      <c r="E11997" s="1">
        <v>0.0</v>
      </c>
      <c r="F11997" s="1">
        <v>2.0</v>
      </c>
      <c r="G11997" s="1">
        <v>100.0</v>
      </c>
      <c r="H11997" s="1">
        <v>-98.0</v>
      </c>
    </row>
    <row r="11998">
      <c r="A11998" s="1" t="s">
        <v>323</v>
      </c>
      <c r="B11998" s="7" t="s">
        <v>330</v>
      </c>
      <c r="C11998" s="1" t="s">
        <v>11546</v>
      </c>
      <c r="D11998" s="8">
        <v>0.0</v>
      </c>
      <c r="E11998" s="1">
        <v>0.0</v>
      </c>
      <c r="F11998" s="1">
        <v>3.0</v>
      </c>
      <c r="G11998" s="1">
        <v>100.0</v>
      </c>
      <c r="H11998" s="1">
        <v>-97.0</v>
      </c>
    </row>
    <row r="11999">
      <c r="A11999" s="1" t="s">
        <v>323</v>
      </c>
      <c r="B11999" s="7" t="s">
        <v>330</v>
      </c>
      <c r="C11999" s="1" t="s">
        <v>11547</v>
      </c>
      <c r="D11999" s="8">
        <v>0.0</v>
      </c>
      <c r="E11999" s="1">
        <v>0.0</v>
      </c>
      <c r="F11999" s="1">
        <v>2.0</v>
      </c>
      <c r="G11999" s="1">
        <v>100.0</v>
      </c>
      <c r="H11999" s="1">
        <v>-98.0</v>
      </c>
    </row>
    <row r="12000">
      <c r="A12000" s="1" t="s">
        <v>323</v>
      </c>
      <c r="B12000" s="7" t="s">
        <v>330</v>
      </c>
      <c r="C12000" s="1" t="s">
        <v>3970</v>
      </c>
      <c r="D12000" s="8">
        <v>0.0</v>
      </c>
      <c r="E12000" s="1">
        <v>0.0</v>
      </c>
      <c r="F12000" s="1">
        <v>3.2</v>
      </c>
      <c r="G12000" s="1">
        <v>100.0</v>
      </c>
      <c r="H12000" s="1">
        <v>-96.8</v>
      </c>
    </row>
    <row r="12001">
      <c r="A12001" s="1" t="s">
        <v>323</v>
      </c>
      <c r="B12001" s="7" t="s">
        <v>330</v>
      </c>
      <c r="C12001" s="1" t="s">
        <v>11548</v>
      </c>
      <c r="D12001" s="8">
        <v>0.0</v>
      </c>
      <c r="E12001" s="1">
        <v>0.0</v>
      </c>
      <c r="F12001" s="1">
        <v>2.0</v>
      </c>
      <c r="G12001" s="1">
        <v>100.0</v>
      </c>
      <c r="H12001" s="1">
        <v>-98.0</v>
      </c>
    </row>
    <row r="12002">
      <c r="A12002" s="1" t="s">
        <v>323</v>
      </c>
      <c r="B12002" s="7" t="s">
        <v>330</v>
      </c>
      <c r="C12002" s="1" t="s">
        <v>11549</v>
      </c>
      <c r="D12002" s="8">
        <v>0.0</v>
      </c>
      <c r="E12002" s="1">
        <v>0.0</v>
      </c>
      <c r="F12002" s="1">
        <v>4.0</v>
      </c>
      <c r="G12002" s="1">
        <v>100.0</v>
      </c>
      <c r="H12002" s="1">
        <v>-96.0</v>
      </c>
    </row>
    <row r="12003">
      <c r="A12003" s="1" t="s">
        <v>323</v>
      </c>
      <c r="B12003" s="7" t="s">
        <v>330</v>
      </c>
      <c r="C12003" s="1" t="s">
        <v>11550</v>
      </c>
      <c r="D12003" s="8">
        <v>0.0</v>
      </c>
      <c r="E12003" s="1">
        <v>0.0</v>
      </c>
      <c r="F12003" s="1">
        <v>12.0</v>
      </c>
      <c r="G12003" s="1">
        <v>100.0</v>
      </c>
      <c r="H12003" s="1">
        <v>-88.0</v>
      </c>
    </row>
    <row r="12004">
      <c r="A12004" s="1" t="s">
        <v>323</v>
      </c>
      <c r="B12004" s="7" t="s">
        <v>330</v>
      </c>
      <c r="C12004" s="1" t="s">
        <v>11551</v>
      </c>
      <c r="D12004" s="8">
        <v>0.0</v>
      </c>
      <c r="E12004" s="1">
        <v>0.0</v>
      </c>
      <c r="F12004" s="1">
        <v>3.2</v>
      </c>
      <c r="G12004" s="1">
        <v>3.7</v>
      </c>
      <c r="H12004" s="1">
        <v>-0.5</v>
      </c>
    </row>
    <row r="12005">
      <c r="A12005" s="1" t="s">
        <v>323</v>
      </c>
      <c r="B12005" s="7" t="s">
        <v>330</v>
      </c>
      <c r="C12005" s="1" t="s">
        <v>11552</v>
      </c>
      <c r="D12005" s="8">
        <v>0.0</v>
      </c>
      <c r="E12005" s="1">
        <v>0.0</v>
      </c>
      <c r="F12005" s="1">
        <v>10.5</v>
      </c>
      <c r="G12005" s="1">
        <v>100.0</v>
      </c>
      <c r="H12005" s="1">
        <v>-89.5</v>
      </c>
    </row>
    <row r="12006">
      <c r="A12006" s="1" t="s">
        <v>323</v>
      </c>
      <c r="B12006" s="7" t="s">
        <v>330</v>
      </c>
      <c r="C12006" s="1" t="s">
        <v>11553</v>
      </c>
      <c r="D12006" s="8">
        <v>0.0</v>
      </c>
      <c r="E12006" s="1">
        <v>0.0</v>
      </c>
      <c r="F12006" s="1">
        <v>3.0</v>
      </c>
      <c r="G12006" s="1">
        <v>100.0</v>
      </c>
      <c r="H12006" s="1">
        <v>-97.0</v>
      </c>
    </row>
    <row r="12007">
      <c r="A12007" s="1" t="s">
        <v>323</v>
      </c>
      <c r="B12007" s="7" t="s">
        <v>330</v>
      </c>
      <c r="C12007" s="1" t="s">
        <v>11554</v>
      </c>
      <c r="D12007" s="8">
        <v>0.0</v>
      </c>
      <c r="E12007" s="1">
        <v>0.0</v>
      </c>
      <c r="F12007" s="1">
        <v>3.7</v>
      </c>
      <c r="G12007" s="1">
        <v>100.0</v>
      </c>
      <c r="H12007" s="1">
        <v>-96.3</v>
      </c>
    </row>
    <row r="12008">
      <c r="A12008" s="1" t="s">
        <v>323</v>
      </c>
      <c r="B12008" s="7" t="s">
        <v>330</v>
      </c>
      <c r="C12008" s="1" t="s">
        <v>11555</v>
      </c>
      <c r="D12008" s="8">
        <v>0.0</v>
      </c>
      <c r="E12008" s="1">
        <v>0.0</v>
      </c>
      <c r="F12008" s="1">
        <v>1.0</v>
      </c>
      <c r="G12008" s="1">
        <v>100.0</v>
      </c>
      <c r="H12008" s="1">
        <v>-99.0</v>
      </c>
    </row>
    <row r="12009">
      <c r="A12009" s="1" t="s">
        <v>323</v>
      </c>
      <c r="B12009" s="7" t="s">
        <v>330</v>
      </c>
      <c r="C12009" s="1" t="s">
        <v>11556</v>
      </c>
      <c r="D12009" s="8">
        <v>0.0</v>
      </c>
      <c r="E12009" s="1">
        <v>0.0</v>
      </c>
      <c r="F12009" s="1">
        <v>3.4</v>
      </c>
      <c r="G12009" s="1">
        <v>100.0</v>
      </c>
      <c r="H12009" s="1">
        <v>-96.6</v>
      </c>
    </row>
    <row r="12010">
      <c r="A12010" s="1" t="s">
        <v>323</v>
      </c>
      <c r="B12010" s="7" t="s">
        <v>330</v>
      </c>
      <c r="C12010" s="1" t="s">
        <v>11557</v>
      </c>
      <c r="D12010" s="8">
        <v>0.0</v>
      </c>
      <c r="E12010" s="1">
        <v>0.0</v>
      </c>
      <c r="F12010" s="1">
        <v>2.0</v>
      </c>
      <c r="G12010" s="1">
        <v>100.0</v>
      </c>
      <c r="H12010" s="1">
        <v>-98.0</v>
      </c>
    </row>
    <row r="12011">
      <c r="A12011" s="1" t="s">
        <v>323</v>
      </c>
      <c r="B12011" s="7" t="s">
        <v>330</v>
      </c>
      <c r="C12011" s="1" t="s">
        <v>11558</v>
      </c>
      <c r="D12011" s="8">
        <v>0.0</v>
      </c>
      <c r="E12011" s="1">
        <v>0.0</v>
      </c>
      <c r="F12011" s="1">
        <v>30.0</v>
      </c>
      <c r="G12011" s="1">
        <v>100.0</v>
      </c>
      <c r="H12011" s="1">
        <v>-70.0</v>
      </c>
    </row>
    <row r="12012">
      <c r="A12012" s="1" t="s">
        <v>323</v>
      </c>
      <c r="B12012" s="7" t="s">
        <v>330</v>
      </c>
      <c r="C12012" s="1" t="s">
        <v>11559</v>
      </c>
      <c r="D12012" s="8">
        <v>0.0</v>
      </c>
      <c r="E12012" s="1">
        <v>0.0</v>
      </c>
      <c r="F12012" s="1">
        <v>2.5</v>
      </c>
      <c r="G12012" s="1">
        <v>100.0</v>
      </c>
      <c r="H12012" s="1">
        <v>-97.5</v>
      </c>
    </row>
    <row r="12013">
      <c r="A12013" s="1" t="s">
        <v>323</v>
      </c>
      <c r="B12013" s="7" t="s">
        <v>330</v>
      </c>
      <c r="C12013" s="1" t="s">
        <v>11560</v>
      </c>
      <c r="D12013" s="8">
        <v>0.0</v>
      </c>
      <c r="E12013" s="1">
        <v>0.0</v>
      </c>
      <c r="F12013" s="1">
        <v>13.8</v>
      </c>
      <c r="G12013" s="1">
        <v>100.0</v>
      </c>
      <c r="H12013" s="1">
        <v>-86.3</v>
      </c>
    </row>
    <row r="12014">
      <c r="A12014" s="1" t="s">
        <v>323</v>
      </c>
      <c r="B12014" s="7" t="s">
        <v>330</v>
      </c>
      <c r="C12014" s="1" t="s">
        <v>11561</v>
      </c>
      <c r="D12014" s="8">
        <v>0.0</v>
      </c>
      <c r="E12014" s="1">
        <v>0.0</v>
      </c>
      <c r="F12014" s="1">
        <v>5.0</v>
      </c>
      <c r="G12014" s="1">
        <v>100.0</v>
      </c>
      <c r="H12014" s="1">
        <v>-95.0</v>
      </c>
    </row>
    <row r="12015">
      <c r="A12015" s="1" t="s">
        <v>323</v>
      </c>
      <c r="B12015" s="7" t="s">
        <v>330</v>
      </c>
      <c r="C12015" s="1" t="s">
        <v>11562</v>
      </c>
      <c r="D12015" s="8">
        <v>0.0</v>
      </c>
      <c r="E12015" s="1">
        <v>0.0</v>
      </c>
      <c r="F12015" s="1">
        <v>5.0</v>
      </c>
      <c r="G12015" s="1">
        <v>6.6</v>
      </c>
      <c r="H12015" s="1">
        <v>-1.7</v>
      </c>
    </row>
    <row r="12016">
      <c r="A12016" s="1" t="s">
        <v>323</v>
      </c>
      <c r="B12016" s="7" t="s">
        <v>330</v>
      </c>
      <c r="C12016" s="1" t="s">
        <v>11563</v>
      </c>
      <c r="D12016" s="8">
        <v>0.0</v>
      </c>
      <c r="E12016" s="1">
        <v>0.0</v>
      </c>
      <c r="F12016" s="1">
        <v>5.7</v>
      </c>
      <c r="G12016" s="1">
        <v>7.0</v>
      </c>
      <c r="H12016" s="1">
        <v>-1.3</v>
      </c>
    </row>
    <row r="12017">
      <c r="A12017" s="1" t="s">
        <v>323</v>
      </c>
      <c r="B12017" s="7" t="s">
        <v>330</v>
      </c>
      <c r="C12017" s="1" t="s">
        <v>11564</v>
      </c>
      <c r="D12017" s="8">
        <v>0.0</v>
      </c>
      <c r="E12017" s="1">
        <v>0.0</v>
      </c>
      <c r="F12017" s="1">
        <v>4.0</v>
      </c>
      <c r="G12017" s="1">
        <v>100.0</v>
      </c>
      <c r="H12017" s="1">
        <v>-96.0</v>
      </c>
    </row>
    <row r="12018">
      <c r="A12018" s="1" t="s">
        <v>323</v>
      </c>
      <c r="B12018" s="7" t="s">
        <v>330</v>
      </c>
      <c r="C12018" s="1" t="s">
        <v>11565</v>
      </c>
      <c r="D12018" s="8">
        <v>0.0</v>
      </c>
      <c r="E12018" s="1">
        <v>0.0</v>
      </c>
      <c r="F12018" s="1">
        <v>30.0</v>
      </c>
      <c r="G12018" s="1">
        <v>50.0</v>
      </c>
      <c r="H12018" s="1">
        <v>-20.0</v>
      </c>
    </row>
    <row r="12019">
      <c r="A12019" s="1" t="s">
        <v>323</v>
      </c>
      <c r="B12019" s="7" t="s">
        <v>330</v>
      </c>
      <c r="C12019" s="1" t="s">
        <v>11566</v>
      </c>
      <c r="D12019" s="8">
        <v>0.0</v>
      </c>
      <c r="E12019" s="1">
        <v>0.0</v>
      </c>
      <c r="F12019" s="1">
        <v>25.0</v>
      </c>
      <c r="G12019" s="1">
        <v>100.0</v>
      </c>
      <c r="H12019" s="1">
        <v>-75.0</v>
      </c>
    </row>
    <row r="12020">
      <c r="A12020" s="1" t="s">
        <v>323</v>
      </c>
      <c r="B12020" s="7" t="s">
        <v>330</v>
      </c>
      <c r="C12020" s="1" t="s">
        <v>11567</v>
      </c>
      <c r="D12020" s="8">
        <v>0.0</v>
      </c>
      <c r="E12020" s="1">
        <v>0.0</v>
      </c>
      <c r="F12020" s="1">
        <v>4.0</v>
      </c>
      <c r="G12020" s="1">
        <v>100.0</v>
      </c>
      <c r="H12020" s="1">
        <v>-96.0</v>
      </c>
    </row>
    <row r="12021">
      <c r="A12021" s="1" t="s">
        <v>323</v>
      </c>
      <c r="B12021" s="7" t="s">
        <v>330</v>
      </c>
      <c r="C12021" s="1" t="s">
        <v>11568</v>
      </c>
      <c r="D12021" s="8">
        <v>0.0</v>
      </c>
      <c r="E12021" s="1">
        <v>0.0</v>
      </c>
      <c r="F12021" s="1">
        <v>4.0</v>
      </c>
      <c r="G12021" s="1">
        <v>100.0</v>
      </c>
      <c r="H12021" s="1">
        <v>-96.0</v>
      </c>
    </row>
    <row r="12022">
      <c r="A12022" s="1" t="s">
        <v>323</v>
      </c>
      <c r="B12022" s="7" t="s">
        <v>330</v>
      </c>
      <c r="C12022" s="1" t="s">
        <v>11569</v>
      </c>
      <c r="D12022" s="8">
        <v>0.0</v>
      </c>
      <c r="E12022" s="1">
        <v>0.0</v>
      </c>
      <c r="F12022" s="1">
        <v>3.3</v>
      </c>
      <c r="G12022" s="1">
        <v>100.0</v>
      </c>
      <c r="H12022" s="1">
        <v>-96.8</v>
      </c>
    </row>
    <row r="12023">
      <c r="A12023" s="1" t="s">
        <v>323</v>
      </c>
      <c r="B12023" s="7" t="s">
        <v>330</v>
      </c>
      <c r="C12023" s="1" t="s">
        <v>11570</v>
      </c>
      <c r="D12023" s="8">
        <v>0.0</v>
      </c>
      <c r="E12023" s="1">
        <v>0.0</v>
      </c>
      <c r="F12023" s="1">
        <v>1.0</v>
      </c>
      <c r="G12023" s="1">
        <v>100.0</v>
      </c>
      <c r="H12023" s="1">
        <v>-99.0</v>
      </c>
    </row>
    <row r="12024">
      <c r="A12024" s="1" t="s">
        <v>323</v>
      </c>
      <c r="B12024" s="7" t="s">
        <v>330</v>
      </c>
      <c r="C12024" s="1" t="s">
        <v>11571</v>
      </c>
      <c r="D12024" s="8">
        <v>0.0</v>
      </c>
      <c r="E12024" s="1">
        <v>0.0</v>
      </c>
      <c r="F12024" s="1">
        <v>3.5</v>
      </c>
      <c r="G12024" s="1">
        <v>8.1</v>
      </c>
      <c r="H12024" s="1">
        <v>-4.5</v>
      </c>
    </row>
    <row r="12025">
      <c r="A12025" s="1" t="s">
        <v>323</v>
      </c>
      <c r="B12025" s="7" t="s">
        <v>330</v>
      </c>
      <c r="C12025" s="1" t="s">
        <v>11572</v>
      </c>
      <c r="D12025" s="8">
        <v>0.0</v>
      </c>
      <c r="E12025" s="1">
        <v>0.0</v>
      </c>
      <c r="F12025" s="1">
        <v>2.5</v>
      </c>
      <c r="G12025" s="1">
        <v>100.0</v>
      </c>
      <c r="H12025" s="1">
        <v>-97.5</v>
      </c>
    </row>
    <row r="12026">
      <c r="A12026" s="1" t="s">
        <v>323</v>
      </c>
      <c r="B12026" s="7" t="s">
        <v>330</v>
      </c>
      <c r="C12026" s="1" t="s">
        <v>11573</v>
      </c>
      <c r="D12026" s="8">
        <v>0.0</v>
      </c>
      <c r="E12026" s="1">
        <v>0.0</v>
      </c>
      <c r="F12026" s="1">
        <v>1.0</v>
      </c>
      <c r="G12026" s="1">
        <v>100.0</v>
      </c>
      <c r="H12026" s="1">
        <v>-99.0</v>
      </c>
    </row>
    <row r="12027">
      <c r="A12027" s="1" t="s">
        <v>323</v>
      </c>
      <c r="B12027" s="7" t="s">
        <v>330</v>
      </c>
      <c r="C12027" s="1" t="s">
        <v>11574</v>
      </c>
      <c r="D12027" s="8">
        <v>0.0</v>
      </c>
      <c r="E12027" s="1">
        <v>0.0</v>
      </c>
      <c r="F12027" s="1">
        <v>1.0</v>
      </c>
      <c r="G12027" s="1">
        <v>100.0</v>
      </c>
      <c r="H12027" s="1">
        <v>-99.0</v>
      </c>
    </row>
    <row r="12028">
      <c r="A12028" s="1" t="s">
        <v>323</v>
      </c>
      <c r="B12028" s="7" t="s">
        <v>330</v>
      </c>
      <c r="C12028" s="1" t="s">
        <v>11575</v>
      </c>
      <c r="D12028" s="8">
        <v>0.0</v>
      </c>
      <c r="E12028" s="1">
        <v>0.0</v>
      </c>
      <c r="F12028" s="1">
        <v>11.0</v>
      </c>
      <c r="G12028" s="1">
        <v>100.0</v>
      </c>
      <c r="H12028" s="1">
        <v>-89.0</v>
      </c>
    </row>
    <row r="12029">
      <c r="A12029" s="1" t="s">
        <v>323</v>
      </c>
      <c r="B12029" s="7" t="s">
        <v>330</v>
      </c>
      <c r="C12029" s="1" t="s">
        <v>11576</v>
      </c>
      <c r="D12029" s="8">
        <v>0.0</v>
      </c>
      <c r="E12029" s="1">
        <v>0.0</v>
      </c>
      <c r="F12029" s="1">
        <v>9.3</v>
      </c>
      <c r="G12029" s="1">
        <v>100.0</v>
      </c>
      <c r="H12029" s="1">
        <v>-90.7</v>
      </c>
    </row>
    <row r="12030">
      <c r="A12030" s="1" t="s">
        <v>323</v>
      </c>
      <c r="B12030" s="7" t="s">
        <v>330</v>
      </c>
      <c r="C12030" s="1" t="s">
        <v>11577</v>
      </c>
      <c r="D12030" s="8">
        <v>0.0</v>
      </c>
      <c r="E12030" s="1">
        <v>0.0</v>
      </c>
      <c r="F12030" s="1">
        <v>13.0</v>
      </c>
      <c r="G12030" s="1">
        <v>80.0</v>
      </c>
      <c r="H12030" s="1">
        <v>-67.0</v>
      </c>
    </row>
    <row r="12031">
      <c r="A12031" s="1" t="s">
        <v>323</v>
      </c>
      <c r="B12031" s="7" t="s">
        <v>330</v>
      </c>
      <c r="C12031" s="1" t="s">
        <v>11578</v>
      </c>
      <c r="D12031" s="8">
        <v>0.0</v>
      </c>
      <c r="E12031" s="1">
        <v>0.0</v>
      </c>
      <c r="F12031" s="1">
        <v>20.0</v>
      </c>
      <c r="G12031" s="1">
        <v>100.0</v>
      </c>
      <c r="H12031" s="1">
        <v>-80.0</v>
      </c>
    </row>
    <row r="12032">
      <c r="A12032" s="1" t="s">
        <v>323</v>
      </c>
      <c r="B12032" s="7" t="s">
        <v>330</v>
      </c>
      <c r="C12032" s="1" t="s">
        <v>11579</v>
      </c>
      <c r="D12032" s="8">
        <v>0.0</v>
      </c>
      <c r="E12032" s="1">
        <v>0.0</v>
      </c>
      <c r="F12032" s="1">
        <v>9.0</v>
      </c>
      <c r="G12032" s="1">
        <v>100.0</v>
      </c>
      <c r="H12032" s="1">
        <v>-91.0</v>
      </c>
    </row>
    <row r="12033">
      <c r="A12033" s="1" t="s">
        <v>323</v>
      </c>
      <c r="B12033" s="7" t="s">
        <v>330</v>
      </c>
      <c r="C12033" s="1" t="s">
        <v>11580</v>
      </c>
      <c r="D12033" s="8">
        <v>0.0</v>
      </c>
      <c r="E12033" s="1">
        <v>0.0</v>
      </c>
      <c r="F12033" s="1">
        <v>11.5</v>
      </c>
      <c r="G12033" s="1">
        <v>7.0</v>
      </c>
      <c r="H12033" s="1">
        <v>4.5</v>
      </c>
    </row>
    <row r="12034">
      <c r="A12034" s="1" t="s">
        <v>323</v>
      </c>
      <c r="B12034" s="7" t="s">
        <v>330</v>
      </c>
      <c r="C12034" s="1" t="s">
        <v>11581</v>
      </c>
      <c r="D12034" s="8">
        <v>0.0</v>
      </c>
      <c r="E12034" s="1">
        <v>0.0</v>
      </c>
      <c r="F12034" s="1">
        <v>3.3</v>
      </c>
      <c r="G12034" s="1">
        <v>18.7</v>
      </c>
      <c r="H12034" s="1">
        <v>-15.4</v>
      </c>
    </row>
    <row r="12035">
      <c r="A12035" s="1" t="s">
        <v>323</v>
      </c>
      <c r="B12035" s="7" t="s">
        <v>330</v>
      </c>
      <c r="C12035" s="1" t="s">
        <v>11582</v>
      </c>
      <c r="D12035" s="8">
        <v>0.0</v>
      </c>
      <c r="E12035" s="1">
        <v>0.0</v>
      </c>
      <c r="F12035" s="1">
        <v>1.0</v>
      </c>
      <c r="G12035" s="1">
        <v>100.0</v>
      </c>
      <c r="H12035" s="1">
        <v>-99.0</v>
      </c>
    </row>
    <row r="12036">
      <c r="A12036" s="1" t="s">
        <v>323</v>
      </c>
      <c r="B12036" s="7" t="s">
        <v>330</v>
      </c>
      <c r="C12036" s="1" t="s">
        <v>11583</v>
      </c>
      <c r="D12036" s="8">
        <v>0.0</v>
      </c>
      <c r="E12036" s="1">
        <v>0.0</v>
      </c>
      <c r="F12036" s="1">
        <v>9.5</v>
      </c>
      <c r="G12036" s="1">
        <v>100.0</v>
      </c>
      <c r="H12036" s="1">
        <v>-90.5</v>
      </c>
    </row>
    <row r="12037">
      <c r="A12037" s="1" t="s">
        <v>323</v>
      </c>
      <c r="B12037" s="7" t="s">
        <v>330</v>
      </c>
      <c r="C12037" s="1" t="s">
        <v>11584</v>
      </c>
      <c r="D12037" s="8">
        <v>0.0</v>
      </c>
      <c r="E12037" s="1">
        <v>0.0</v>
      </c>
      <c r="F12037" s="1">
        <v>4.0</v>
      </c>
      <c r="G12037" s="1">
        <v>100.0</v>
      </c>
      <c r="H12037" s="1">
        <v>-96.0</v>
      </c>
    </row>
    <row r="12038">
      <c r="A12038" s="1" t="s">
        <v>323</v>
      </c>
      <c r="B12038" s="7" t="s">
        <v>330</v>
      </c>
      <c r="C12038" s="1" t="s">
        <v>11585</v>
      </c>
      <c r="D12038" s="8">
        <v>0.0</v>
      </c>
      <c r="E12038" s="1">
        <v>0.0</v>
      </c>
      <c r="F12038" s="1">
        <v>3.0</v>
      </c>
      <c r="G12038" s="1">
        <v>100.0</v>
      </c>
      <c r="H12038" s="1">
        <v>-97.0</v>
      </c>
    </row>
    <row r="12039">
      <c r="A12039" s="1" t="s">
        <v>323</v>
      </c>
      <c r="B12039" s="7" t="s">
        <v>330</v>
      </c>
      <c r="C12039" s="1" t="s">
        <v>11586</v>
      </c>
      <c r="D12039" s="8">
        <v>0.0</v>
      </c>
      <c r="E12039" s="1">
        <v>0.0</v>
      </c>
      <c r="F12039" s="1">
        <v>1.0</v>
      </c>
      <c r="G12039" s="1">
        <v>100.0</v>
      </c>
      <c r="H12039" s="1">
        <v>-99.0</v>
      </c>
    </row>
    <row r="12040">
      <c r="A12040" s="1" t="s">
        <v>323</v>
      </c>
      <c r="B12040" s="7" t="s">
        <v>330</v>
      </c>
      <c r="C12040" s="1" t="s">
        <v>11587</v>
      </c>
      <c r="D12040" s="8">
        <v>0.0</v>
      </c>
      <c r="E12040" s="1">
        <v>0.0</v>
      </c>
      <c r="F12040" s="1">
        <v>1.0</v>
      </c>
      <c r="G12040" s="1">
        <v>100.0</v>
      </c>
      <c r="H12040" s="1">
        <v>-99.0</v>
      </c>
    </row>
    <row r="12041">
      <c r="A12041" s="1" t="s">
        <v>323</v>
      </c>
      <c r="B12041" s="7" t="s">
        <v>330</v>
      </c>
      <c r="C12041" s="1" t="s">
        <v>11588</v>
      </c>
      <c r="D12041" s="8">
        <v>0.0</v>
      </c>
      <c r="E12041" s="1">
        <v>22.0</v>
      </c>
      <c r="F12041" s="1">
        <v>100.0</v>
      </c>
      <c r="G12041" s="1">
        <v>1.0</v>
      </c>
      <c r="H12041" s="1">
        <v>99.0</v>
      </c>
    </row>
    <row r="12042">
      <c r="A12042" s="1" t="s">
        <v>323</v>
      </c>
      <c r="B12042" s="7" t="s">
        <v>330</v>
      </c>
      <c r="C12042" s="1" t="s">
        <v>11589</v>
      </c>
      <c r="D12042" s="8">
        <v>0.0</v>
      </c>
      <c r="E12042" s="1">
        <v>20.0</v>
      </c>
      <c r="F12042" s="1">
        <v>100.0</v>
      </c>
      <c r="G12042" s="1">
        <v>1.0</v>
      </c>
      <c r="H12042" s="1">
        <v>99.0</v>
      </c>
    </row>
    <row r="12043">
      <c r="A12043" s="1" t="s">
        <v>323</v>
      </c>
      <c r="B12043" s="7" t="s">
        <v>330</v>
      </c>
      <c r="C12043" s="1" t="s">
        <v>11590</v>
      </c>
      <c r="D12043" s="8">
        <v>0.0</v>
      </c>
      <c r="E12043" s="1">
        <v>20.0</v>
      </c>
      <c r="F12043" s="1">
        <v>100.0</v>
      </c>
      <c r="G12043" s="1">
        <v>1.0</v>
      </c>
      <c r="H12043" s="1">
        <v>99.0</v>
      </c>
    </row>
    <row r="12044">
      <c r="A12044" s="1" t="s">
        <v>323</v>
      </c>
      <c r="B12044" s="7" t="s">
        <v>330</v>
      </c>
      <c r="C12044" s="1" t="s">
        <v>11591</v>
      </c>
      <c r="D12044" s="8">
        <v>0.0</v>
      </c>
      <c r="E12044" s="1">
        <v>16.0</v>
      </c>
      <c r="F12044" s="1">
        <v>100.0</v>
      </c>
      <c r="G12044" s="1">
        <v>7.7</v>
      </c>
      <c r="H12044" s="1">
        <v>92.3</v>
      </c>
    </row>
    <row r="12045">
      <c r="A12045" s="1" t="s">
        <v>323</v>
      </c>
      <c r="B12045" s="7" t="s">
        <v>330</v>
      </c>
      <c r="C12045" s="1" t="s">
        <v>11592</v>
      </c>
      <c r="D12045" s="8">
        <v>0.0</v>
      </c>
      <c r="E12045" s="1">
        <v>16.0</v>
      </c>
      <c r="F12045" s="1">
        <v>100.0</v>
      </c>
      <c r="G12045" s="1">
        <v>1.0</v>
      </c>
      <c r="H12045" s="1">
        <v>99.0</v>
      </c>
    </row>
    <row r="12046">
      <c r="A12046" s="1" t="s">
        <v>323</v>
      </c>
      <c r="B12046" s="7" t="s">
        <v>330</v>
      </c>
      <c r="C12046" s="1" t="s">
        <v>11593</v>
      </c>
      <c r="D12046" s="8">
        <v>0.0</v>
      </c>
      <c r="E12046" s="1">
        <v>16.0</v>
      </c>
      <c r="F12046" s="1">
        <v>100.0</v>
      </c>
      <c r="G12046" s="1">
        <v>1.0</v>
      </c>
      <c r="H12046" s="1">
        <v>99.0</v>
      </c>
    </row>
    <row r="12047">
      <c r="A12047" s="1" t="s">
        <v>323</v>
      </c>
      <c r="B12047" s="7" t="s">
        <v>330</v>
      </c>
      <c r="C12047" s="1" t="s">
        <v>11594</v>
      </c>
      <c r="D12047" s="8">
        <v>0.0</v>
      </c>
      <c r="E12047" s="1">
        <v>15.0</v>
      </c>
      <c r="F12047" s="1">
        <v>100.0</v>
      </c>
      <c r="G12047" s="1">
        <v>1.0</v>
      </c>
      <c r="H12047" s="1">
        <v>99.0</v>
      </c>
    </row>
    <row r="12048">
      <c r="A12048" s="1" t="s">
        <v>323</v>
      </c>
      <c r="B12048" s="7" t="s">
        <v>330</v>
      </c>
      <c r="C12048" s="1" t="s">
        <v>11595</v>
      </c>
      <c r="D12048" s="8">
        <v>0.0</v>
      </c>
      <c r="E12048" s="1">
        <v>10.0</v>
      </c>
      <c r="F12048" s="1">
        <v>100.0</v>
      </c>
      <c r="G12048" s="1">
        <v>1.0</v>
      </c>
      <c r="H12048" s="1">
        <v>99.0</v>
      </c>
    </row>
    <row r="12049">
      <c r="A12049" s="1" t="s">
        <v>323</v>
      </c>
      <c r="B12049" s="7" t="s">
        <v>330</v>
      </c>
      <c r="C12049" s="1" t="s">
        <v>11596</v>
      </c>
      <c r="D12049" s="8">
        <v>0.0</v>
      </c>
      <c r="E12049" s="1">
        <v>9.0</v>
      </c>
      <c r="F12049" s="1">
        <v>100.0</v>
      </c>
      <c r="G12049" s="1">
        <v>1.0</v>
      </c>
      <c r="H12049" s="1">
        <v>99.0</v>
      </c>
    </row>
    <row r="12050">
      <c r="A12050" s="1" t="s">
        <v>323</v>
      </c>
      <c r="B12050" s="7" t="s">
        <v>330</v>
      </c>
      <c r="C12050" s="1" t="s">
        <v>11597</v>
      </c>
      <c r="D12050" s="8">
        <v>0.0</v>
      </c>
      <c r="E12050" s="1">
        <v>8.0</v>
      </c>
      <c r="F12050" s="1">
        <v>100.0</v>
      </c>
      <c r="G12050" s="1">
        <v>3.0</v>
      </c>
      <c r="H12050" s="1">
        <v>97.0</v>
      </c>
    </row>
    <row r="12051">
      <c r="A12051" s="1" t="s">
        <v>323</v>
      </c>
      <c r="B12051" s="7" t="s">
        <v>330</v>
      </c>
      <c r="C12051" s="1" t="s">
        <v>11598</v>
      </c>
      <c r="D12051" s="8">
        <v>0.0</v>
      </c>
      <c r="E12051" s="1">
        <v>7.0</v>
      </c>
      <c r="F12051" s="1">
        <v>100.0</v>
      </c>
      <c r="G12051" s="1">
        <v>2.5</v>
      </c>
      <c r="H12051" s="1">
        <v>97.5</v>
      </c>
    </row>
    <row r="12052">
      <c r="A12052" s="1" t="s">
        <v>323</v>
      </c>
      <c r="B12052" s="7" t="s">
        <v>330</v>
      </c>
      <c r="C12052" s="1" t="s">
        <v>11599</v>
      </c>
      <c r="D12052" s="8">
        <v>0.0</v>
      </c>
      <c r="E12052" s="1">
        <v>7.0</v>
      </c>
      <c r="F12052" s="1">
        <v>100.0</v>
      </c>
      <c r="G12052" s="1">
        <v>1.0</v>
      </c>
      <c r="H12052" s="1">
        <v>99.0</v>
      </c>
    </row>
    <row r="12053">
      <c r="A12053" s="1" t="s">
        <v>323</v>
      </c>
      <c r="B12053" s="7" t="s">
        <v>330</v>
      </c>
      <c r="C12053" s="1" t="s">
        <v>11600</v>
      </c>
      <c r="D12053" s="8">
        <v>0.0</v>
      </c>
      <c r="E12053" s="1">
        <v>5.0</v>
      </c>
      <c r="F12053" s="1">
        <v>100.0</v>
      </c>
      <c r="G12053" s="1">
        <v>2.6</v>
      </c>
      <c r="H12053" s="1">
        <v>97.4</v>
      </c>
    </row>
    <row r="12054">
      <c r="A12054" s="1" t="s">
        <v>323</v>
      </c>
      <c r="B12054" s="7" t="s">
        <v>330</v>
      </c>
      <c r="C12054" s="1" t="s">
        <v>11601</v>
      </c>
      <c r="D12054" s="8">
        <v>0.0</v>
      </c>
      <c r="E12054" s="1">
        <v>5.0</v>
      </c>
      <c r="F12054" s="1">
        <v>100.0</v>
      </c>
      <c r="G12054" s="1">
        <v>1.0</v>
      </c>
      <c r="H12054" s="1">
        <v>99.0</v>
      </c>
    </row>
    <row r="12055">
      <c r="A12055" s="1" t="s">
        <v>323</v>
      </c>
      <c r="B12055" s="7" t="s">
        <v>330</v>
      </c>
      <c r="C12055" s="1" t="s">
        <v>11602</v>
      </c>
      <c r="D12055" s="8">
        <v>0.0</v>
      </c>
      <c r="E12055" s="1">
        <v>5.0</v>
      </c>
      <c r="F12055" s="1">
        <v>100.0</v>
      </c>
      <c r="G12055" s="1">
        <v>1.0</v>
      </c>
      <c r="H12055" s="1">
        <v>99.0</v>
      </c>
    </row>
    <row r="12056">
      <c r="A12056" s="1" t="s">
        <v>323</v>
      </c>
      <c r="B12056" s="7" t="s">
        <v>330</v>
      </c>
      <c r="C12056" s="1" t="s">
        <v>11603</v>
      </c>
      <c r="D12056" s="8">
        <v>0.0</v>
      </c>
      <c r="E12056" s="1">
        <v>5.0</v>
      </c>
      <c r="F12056" s="1">
        <v>100.0</v>
      </c>
      <c r="G12056" s="1">
        <v>1.0</v>
      </c>
      <c r="H12056" s="1">
        <v>99.0</v>
      </c>
    </row>
    <row r="12057">
      <c r="A12057" s="1" t="s">
        <v>323</v>
      </c>
      <c r="B12057" s="7" t="s">
        <v>330</v>
      </c>
      <c r="C12057" s="1" t="s">
        <v>11604</v>
      </c>
      <c r="D12057" s="8">
        <v>0.0</v>
      </c>
      <c r="E12057" s="1">
        <v>4.0</v>
      </c>
      <c r="F12057" s="1">
        <v>100.0</v>
      </c>
      <c r="G12057" s="1">
        <v>3.9</v>
      </c>
      <c r="H12057" s="1">
        <v>96.1</v>
      </c>
    </row>
    <row r="12058">
      <c r="A12058" s="1" t="s">
        <v>323</v>
      </c>
      <c r="B12058" s="7" t="s">
        <v>330</v>
      </c>
      <c r="C12058" s="1" t="s">
        <v>11605</v>
      </c>
      <c r="D12058" s="8">
        <v>0.0</v>
      </c>
      <c r="E12058" s="1">
        <v>4.0</v>
      </c>
      <c r="F12058" s="1">
        <v>100.0</v>
      </c>
      <c r="G12058" s="1">
        <v>1.0</v>
      </c>
      <c r="H12058" s="1">
        <v>99.0</v>
      </c>
    </row>
    <row r="12059">
      <c r="A12059" s="1" t="s">
        <v>323</v>
      </c>
      <c r="B12059" s="7" t="s">
        <v>330</v>
      </c>
      <c r="C12059" s="1" t="s">
        <v>11606</v>
      </c>
      <c r="D12059" s="8">
        <v>0.0</v>
      </c>
      <c r="E12059" s="1">
        <v>3.0</v>
      </c>
      <c r="F12059" s="1">
        <v>100.0</v>
      </c>
      <c r="G12059" s="1">
        <v>1.0</v>
      </c>
      <c r="H12059" s="1">
        <v>99.0</v>
      </c>
    </row>
    <row r="12060">
      <c r="A12060" s="1" t="s">
        <v>323</v>
      </c>
      <c r="B12060" s="7" t="s">
        <v>330</v>
      </c>
      <c r="C12060" s="1" t="s">
        <v>11607</v>
      </c>
      <c r="D12060" s="8">
        <v>0.0</v>
      </c>
      <c r="E12060" s="1">
        <v>3.0</v>
      </c>
      <c r="F12060" s="1">
        <v>100.0</v>
      </c>
      <c r="G12060" s="1">
        <v>2.5</v>
      </c>
      <c r="H12060" s="1">
        <v>97.5</v>
      </c>
    </row>
    <row r="12061">
      <c r="A12061" s="1" t="s">
        <v>323</v>
      </c>
      <c r="B12061" s="7" t="s">
        <v>330</v>
      </c>
      <c r="C12061" s="1" t="s">
        <v>11608</v>
      </c>
      <c r="D12061" s="8">
        <v>0.0</v>
      </c>
      <c r="E12061" s="1">
        <v>3.0</v>
      </c>
      <c r="F12061" s="1">
        <v>100.0</v>
      </c>
      <c r="G12061" s="1">
        <v>2.7</v>
      </c>
      <c r="H12061" s="1">
        <v>97.3</v>
      </c>
    </row>
    <row r="12062">
      <c r="A12062" s="1" t="s">
        <v>323</v>
      </c>
      <c r="B12062" s="7" t="s">
        <v>330</v>
      </c>
      <c r="C12062" s="1" t="s">
        <v>11609</v>
      </c>
      <c r="D12062" s="8">
        <v>0.0</v>
      </c>
      <c r="E12062" s="1">
        <v>3.0</v>
      </c>
      <c r="F12062" s="1">
        <v>100.0</v>
      </c>
      <c r="G12062" s="1">
        <v>1.0</v>
      </c>
      <c r="H12062" s="1">
        <v>99.0</v>
      </c>
    </row>
    <row r="12063">
      <c r="A12063" s="1" t="s">
        <v>323</v>
      </c>
      <c r="B12063" s="7" t="s">
        <v>330</v>
      </c>
      <c r="C12063" s="1" t="s">
        <v>11610</v>
      </c>
      <c r="D12063" s="8">
        <v>0.0</v>
      </c>
      <c r="E12063" s="1">
        <v>3.0</v>
      </c>
      <c r="F12063" s="1">
        <v>100.0</v>
      </c>
      <c r="G12063" s="1">
        <v>3.9</v>
      </c>
      <c r="H12063" s="1">
        <v>96.1</v>
      </c>
    </row>
    <row r="12064">
      <c r="A12064" s="1" t="s">
        <v>323</v>
      </c>
      <c r="B12064" s="7" t="s">
        <v>330</v>
      </c>
      <c r="C12064" s="1" t="s">
        <v>11611</v>
      </c>
      <c r="D12064" s="8">
        <v>0.0</v>
      </c>
      <c r="E12064" s="1">
        <v>3.0</v>
      </c>
      <c r="F12064" s="1">
        <v>100.0</v>
      </c>
      <c r="G12064" s="1">
        <v>4.1</v>
      </c>
      <c r="H12064" s="1">
        <v>95.9</v>
      </c>
    </row>
    <row r="12065">
      <c r="A12065" s="1" t="s">
        <v>323</v>
      </c>
      <c r="B12065" s="7" t="s">
        <v>330</v>
      </c>
      <c r="C12065" s="1" t="s">
        <v>11612</v>
      </c>
      <c r="D12065" s="8">
        <v>0.0</v>
      </c>
      <c r="E12065" s="1">
        <v>3.0</v>
      </c>
      <c r="F12065" s="1">
        <v>100.0</v>
      </c>
      <c r="G12065" s="1">
        <v>1.0</v>
      </c>
      <c r="H12065" s="1">
        <v>99.0</v>
      </c>
    </row>
    <row r="12066">
      <c r="A12066" s="1" t="s">
        <v>323</v>
      </c>
      <c r="B12066" s="7" t="s">
        <v>330</v>
      </c>
      <c r="C12066" s="1" t="s">
        <v>11613</v>
      </c>
      <c r="D12066" s="8">
        <v>0.0</v>
      </c>
      <c r="E12066" s="1">
        <v>2.0</v>
      </c>
      <c r="F12066" s="1">
        <v>100.0</v>
      </c>
      <c r="G12066" s="1">
        <v>1.0</v>
      </c>
      <c r="H12066" s="1">
        <v>99.0</v>
      </c>
    </row>
    <row r="12067">
      <c r="A12067" s="1" t="s">
        <v>323</v>
      </c>
      <c r="B12067" s="7" t="s">
        <v>330</v>
      </c>
      <c r="C12067" s="1" t="s">
        <v>11614</v>
      </c>
      <c r="D12067" s="8">
        <v>0.0</v>
      </c>
      <c r="E12067" s="1">
        <v>2.0</v>
      </c>
      <c r="F12067" s="1">
        <v>100.0</v>
      </c>
      <c r="G12067" s="1">
        <v>5.7</v>
      </c>
      <c r="H12067" s="1">
        <v>94.3</v>
      </c>
    </row>
    <row r="12068">
      <c r="A12068" s="1" t="s">
        <v>323</v>
      </c>
      <c r="B12068" s="7" t="s">
        <v>330</v>
      </c>
      <c r="C12068" s="1" t="s">
        <v>11615</v>
      </c>
      <c r="D12068" s="8">
        <v>0.0</v>
      </c>
      <c r="E12068" s="1">
        <v>2.0</v>
      </c>
      <c r="F12068" s="1">
        <v>100.0</v>
      </c>
      <c r="G12068" s="1">
        <v>1.1</v>
      </c>
      <c r="H12068" s="1">
        <v>98.9</v>
      </c>
    </row>
    <row r="12069">
      <c r="A12069" s="1" t="s">
        <v>323</v>
      </c>
      <c r="B12069" s="7" t="s">
        <v>330</v>
      </c>
      <c r="C12069" s="1" t="s">
        <v>11616</v>
      </c>
      <c r="D12069" s="8">
        <v>0.0</v>
      </c>
      <c r="E12069" s="1">
        <v>2.0</v>
      </c>
      <c r="F12069" s="1">
        <v>100.0</v>
      </c>
      <c r="G12069" s="1">
        <v>1.0</v>
      </c>
      <c r="H12069" s="1">
        <v>99.0</v>
      </c>
    </row>
    <row r="12070">
      <c r="A12070" s="1" t="s">
        <v>323</v>
      </c>
      <c r="B12070" s="7" t="s">
        <v>330</v>
      </c>
      <c r="C12070" s="1" t="s">
        <v>11617</v>
      </c>
      <c r="D12070" s="8">
        <v>0.0</v>
      </c>
      <c r="E12070" s="1">
        <v>2.0</v>
      </c>
      <c r="F12070" s="1">
        <v>100.0</v>
      </c>
      <c r="G12070" s="1">
        <v>2.6</v>
      </c>
      <c r="H12070" s="1">
        <v>97.4</v>
      </c>
    </row>
    <row r="12071">
      <c r="A12071" s="1" t="s">
        <v>323</v>
      </c>
      <c r="B12071" s="7" t="s">
        <v>330</v>
      </c>
      <c r="C12071" s="1" t="s">
        <v>11618</v>
      </c>
      <c r="D12071" s="8">
        <v>0.0</v>
      </c>
      <c r="E12071" s="1">
        <v>1.0</v>
      </c>
      <c r="F12071" s="1">
        <v>100.0</v>
      </c>
      <c r="G12071" s="1">
        <v>8.6</v>
      </c>
      <c r="H12071" s="1">
        <v>91.4</v>
      </c>
    </row>
    <row r="12072">
      <c r="A12072" s="1" t="s">
        <v>323</v>
      </c>
      <c r="B12072" s="7" t="s">
        <v>330</v>
      </c>
      <c r="C12072" s="1" t="s">
        <v>11619</v>
      </c>
      <c r="D12072" s="8">
        <v>0.0</v>
      </c>
      <c r="E12072" s="1">
        <v>1.0</v>
      </c>
      <c r="F12072" s="1">
        <v>100.0</v>
      </c>
      <c r="G12072" s="1">
        <v>8.0</v>
      </c>
      <c r="H12072" s="1">
        <v>92.0</v>
      </c>
    </row>
    <row r="12073">
      <c r="A12073" s="1" t="s">
        <v>323</v>
      </c>
      <c r="B12073" s="7" t="s">
        <v>330</v>
      </c>
      <c r="C12073" s="1" t="s">
        <v>11620</v>
      </c>
      <c r="D12073" s="8">
        <v>0.0</v>
      </c>
      <c r="E12073" s="1">
        <v>1.0</v>
      </c>
      <c r="F12073" s="1">
        <v>100.0</v>
      </c>
      <c r="G12073" s="1">
        <v>5.2</v>
      </c>
      <c r="H12073" s="1">
        <v>94.8</v>
      </c>
    </row>
    <row r="12074">
      <c r="A12074" s="1" t="s">
        <v>323</v>
      </c>
      <c r="B12074" s="7" t="s">
        <v>330</v>
      </c>
      <c r="C12074" s="1" t="s">
        <v>11621</v>
      </c>
      <c r="D12074" s="8">
        <v>0.0</v>
      </c>
      <c r="E12074" s="1">
        <v>1.0</v>
      </c>
      <c r="F12074" s="1">
        <v>100.0</v>
      </c>
      <c r="G12074" s="1">
        <v>6.4</v>
      </c>
      <c r="H12074" s="1">
        <v>93.6</v>
      </c>
    </row>
    <row r="12075">
      <c r="A12075" s="1" t="s">
        <v>323</v>
      </c>
      <c r="B12075" s="7" t="s">
        <v>330</v>
      </c>
      <c r="C12075" s="1" t="s">
        <v>11622</v>
      </c>
      <c r="D12075" s="8">
        <v>0.0</v>
      </c>
      <c r="E12075" s="1">
        <v>1.0</v>
      </c>
      <c r="F12075" s="1">
        <v>100.0</v>
      </c>
      <c r="G12075" s="1">
        <v>1.0</v>
      </c>
      <c r="H12075" s="1">
        <v>99.0</v>
      </c>
    </row>
    <row r="12076">
      <c r="A12076" s="1" t="s">
        <v>323</v>
      </c>
      <c r="B12076" s="7" t="s">
        <v>330</v>
      </c>
      <c r="C12076" s="1" t="s">
        <v>11623</v>
      </c>
      <c r="D12076" s="8">
        <v>0.0</v>
      </c>
      <c r="E12076" s="1">
        <v>1.0</v>
      </c>
      <c r="F12076" s="1">
        <v>100.0</v>
      </c>
      <c r="G12076" s="1">
        <v>1.0</v>
      </c>
      <c r="H12076" s="1">
        <v>99.0</v>
      </c>
    </row>
    <row r="12077">
      <c r="A12077" s="1" t="s">
        <v>323</v>
      </c>
      <c r="B12077" s="7" t="s">
        <v>330</v>
      </c>
      <c r="C12077" s="1" t="s">
        <v>11624</v>
      </c>
      <c r="D12077" s="8">
        <v>0.0</v>
      </c>
      <c r="E12077" s="1">
        <v>1.0</v>
      </c>
      <c r="F12077" s="1">
        <v>100.0</v>
      </c>
      <c r="G12077" s="1">
        <v>1.0</v>
      </c>
      <c r="H12077" s="1">
        <v>99.0</v>
      </c>
    </row>
    <row r="12078">
      <c r="A12078" s="1" t="s">
        <v>323</v>
      </c>
      <c r="B12078" s="7" t="s">
        <v>330</v>
      </c>
      <c r="C12078" s="1" t="s">
        <v>11625</v>
      </c>
      <c r="D12078" s="8">
        <v>0.0</v>
      </c>
      <c r="E12078" s="1">
        <v>1.0</v>
      </c>
      <c r="F12078" s="1">
        <v>100.0</v>
      </c>
      <c r="G12078" s="1">
        <v>9.9</v>
      </c>
      <c r="H12078" s="1">
        <v>90.1</v>
      </c>
    </row>
    <row r="12079">
      <c r="A12079" s="1" t="s">
        <v>323</v>
      </c>
      <c r="B12079" s="7" t="s">
        <v>330</v>
      </c>
      <c r="C12079" s="1" t="s">
        <v>11626</v>
      </c>
      <c r="D12079" s="8">
        <v>0.0</v>
      </c>
      <c r="E12079" s="1">
        <v>1.0</v>
      </c>
      <c r="F12079" s="1">
        <v>100.0</v>
      </c>
      <c r="G12079" s="1">
        <v>12.7</v>
      </c>
      <c r="H12079" s="1">
        <v>87.3</v>
      </c>
    </row>
    <row r="12080">
      <c r="A12080" s="1" t="s">
        <v>323</v>
      </c>
      <c r="B12080" s="7" t="s">
        <v>330</v>
      </c>
      <c r="C12080" s="1" t="s">
        <v>11627</v>
      </c>
      <c r="D12080" s="8">
        <v>0.0</v>
      </c>
      <c r="E12080" s="1">
        <v>1.0</v>
      </c>
      <c r="F12080" s="1">
        <v>100.0</v>
      </c>
      <c r="G12080" s="1">
        <v>49.0</v>
      </c>
      <c r="H12080" s="1">
        <v>51.0</v>
      </c>
    </row>
    <row r="12081">
      <c r="A12081" s="1" t="s">
        <v>323</v>
      </c>
      <c r="B12081" s="7" t="s">
        <v>330</v>
      </c>
      <c r="C12081" s="1" t="s">
        <v>11628</v>
      </c>
      <c r="D12081" s="8">
        <v>0.0</v>
      </c>
      <c r="E12081" s="1">
        <v>1.0</v>
      </c>
      <c r="F12081" s="1">
        <v>100.0</v>
      </c>
      <c r="G12081" s="1">
        <v>2.0</v>
      </c>
      <c r="H12081" s="1">
        <v>98.0</v>
      </c>
    </row>
    <row r="12082">
      <c r="A12082" s="1" t="s">
        <v>323</v>
      </c>
      <c r="B12082" s="7" t="s">
        <v>330</v>
      </c>
      <c r="C12082" s="1" t="s">
        <v>11629</v>
      </c>
      <c r="D12082" s="8">
        <v>0.0</v>
      </c>
      <c r="E12082" s="1">
        <v>1.0</v>
      </c>
      <c r="F12082" s="1">
        <v>100.0</v>
      </c>
      <c r="G12082" s="1">
        <v>12.5</v>
      </c>
      <c r="H12082" s="1">
        <v>87.5</v>
      </c>
    </row>
    <row r="12083">
      <c r="A12083" s="1" t="s">
        <v>323</v>
      </c>
      <c r="B12083" s="7" t="s">
        <v>330</v>
      </c>
      <c r="C12083" s="1" t="s">
        <v>11630</v>
      </c>
      <c r="D12083" s="8">
        <v>0.0</v>
      </c>
      <c r="E12083" s="1">
        <v>1.0</v>
      </c>
      <c r="F12083" s="1">
        <v>100.0</v>
      </c>
      <c r="G12083" s="1">
        <v>5.8</v>
      </c>
      <c r="H12083" s="1">
        <v>94.2</v>
      </c>
    </row>
    <row r="12084">
      <c r="A12084" s="1" t="s">
        <v>323</v>
      </c>
      <c r="B12084" s="7" t="s">
        <v>330</v>
      </c>
      <c r="C12084" s="1" t="s">
        <v>11631</v>
      </c>
      <c r="D12084" s="8">
        <v>0.0</v>
      </c>
      <c r="E12084" s="1">
        <v>1.0</v>
      </c>
      <c r="F12084" s="1">
        <v>100.0</v>
      </c>
      <c r="G12084" s="1">
        <v>3.8</v>
      </c>
      <c r="H12084" s="1">
        <v>96.2</v>
      </c>
    </row>
    <row r="12085">
      <c r="A12085" s="1" t="s">
        <v>323</v>
      </c>
      <c r="B12085" s="7" t="s">
        <v>330</v>
      </c>
      <c r="C12085" s="1" t="s">
        <v>11632</v>
      </c>
      <c r="D12085" s="8">
        <v>0.0</v>
      </c>
      <c r="E12085" s="1">
        <v>1.0</v>
      </c>
      <c r="F12085" s="1">
        <v>100.0</v>
      </c>
      <c r="G12085" s="1">
        <v>2.4</v>
      </c>
      <c r="H12085" s="1">
        <v>97.6</v>
      </c>
    </row>
    <row r="12086">
      <c r="A12086" s="1" t="s">
        <v>323</v>
      </c>
      <c r="B12086" s="7" t="s">
        <v>330</v>
      </c>
      <c r="C12086" s="1" t="s">
        <v>11633</v>
      </c>
      <c r="D12086" s="8">
        <v>0.0</v>
      </c>
      <c r="E12086" s="1">
        <v>0.0</v>
      </c>
      <c r="F12086" s="1">
        <v>100.0</v>
      </c>
      <c r="G12086" s="1">
        <v>31.0</v>
      </c>
      <c r="H12086" s="1">
        <v>69.0</v>
      </c>
    </row>
    <row r="12087">
      <c r="A12087" s="1" t="s">
        <v>323</v>
      </c>
      <c r="B12087" s="7" t="s">
        <v>330</v>
      </c>
      <c r="C12087" s="1" t="s">
        <v>11634</v>
      </c>
      <c r="D12087" s="8">
        <v>0.0</v>
      </c>
      <c r="E12087" s="1">
        <v>0.0</v>
      </c>
      <c r="F12087" s="1">
        <v>100.0</v>
      </c>
      <c r="G12087" s="1">
        <v>18.0</v>
      </c>
      <c r="H12087" s="1">
        <v>82.0</v>
      </c>
    </row>
    <row r="12088">
      <c r="A12088" s="1" t="s">
        <v>323</v>
      </c>
      <c r="B12088" s="7" t="s">
        <v>330</v>
      </c>
      <c r="C12088" s="1" t="s">
        <v>11635</v>
      </c>
      <c r="D12088" s="8">
        <v>0.0</v>
      </c>
      <c r="E12088" s="1">
        <v>0.0</v>
      </c>
      <c r="F12088" s="1">
        <v>100.0</v>
      </c>
      <c r="G12088" s="1">
        <v>10.0</v>
      </c>
      <c r="H12088" s="1">
        <v>90.0</v>
      </c>
    </row>
    <row r="12089">
      <c r="A12089" s="1" t="s">
        <v>323</v>
      </c>
      <c r="B12089" s="7" t="s">
        <v>330</v>
      </c>
      <c r="C12089" s="1" t="s">
        <v>11636</v>
      </c>
      <c r="D12089" s="8">
        <v>0.0</v>
      </c>
      <c r="E12089" s="1">
        <v>0.0</v>
      </c>
      <c r="F12089" s="1">
        <v>100.0</v>
      </c>
      <c r="G12089" s="1">
        <v>6.3</v>
      </c>
      <c r="H12089" s="1">
        <v>93.7</v>
      </c>
    </row>
    <row r="12090">
      <c r="A12090" s="1" t="s">
        <v>323</v>
      </c>
      <c r="B12090" s="7" t="s">
        <v>330</v>
      </c>
      <c r="C12090" s="1" t="s">
        <v>11637</v>
      </c>
      <c r="D12090" s="8">
        <v>0.0</v>
      </c>
      <c r="E12090" s="1">
        <v>0.0</v>
      </c>
      <c r="F12090" s="1">
        <v>100.0</v>
      </c>
      <c r="G12090" s="1">
        <v>12.0</v>
      </c>
      <c r="H12090" s="1">
        <v>88.0</v>
      </c>
    </row>
    <row r="12091">
      <c r="A12091" s="1" t="s">
        <v>323</v>
      </c>
      <c r="B12091" s="7" t="s">
        <v>330</v>
      </c>
      <c r="C12091" s="1" t="s">
        <v>11638</v>
      </c>
      <c r="D12091" s="8">
        <v>0.0</v>
      </c>
      <c r="E12091" s="1">
        <v>0.0</v>
      </c>
      <c r="F12091" s="1">
        <v>100.0</v>
      </c>
      <c r="G12091" s="1">
        <v>39.0</v>
      </c>
      <c r="H12091" s="1">
        <v>61.0</v>
      </c>
    </row>
    <row r="12092">
      <c r="A12092" s="1" t="s">
        <v>323</v>
      </c>
      <c r="B12092" s="7" t="s">
        <v>330</v>
      </c>
      <c r="C12092" s="1" t="s">
        <v>11639</v>
      </c>
      <c r="D12092" s="8">
        <v>0.0</v>
      </c>
      <c r="E12092" s="1">
        <v>0.0</v>
      </c>
      <c r="F12092" s="1">
        <v>100.0</v>
      </c>
      <c r="G12092" s="1">
        <v>4.3</v>
      </c>
      <c r="H12092" s="1">
        <v>95.8</v>
      </c>
    </row>
    <row r="12093">
      <c r="A12093" s="1" t="s">
        <v>323</v>
      </c>
      <c r="B12093" s="7" t="s">
        <v>330</v>
      </c>
      <c r="C12093" s="1" t="s">
        <v>11640</v>
      </c>
      <c r="D12093" s="8">
        <v>0.0</v>
      </c>
      <c r="E12093" s="1">
        <v>0.0</v>
      </c>
      <c r="F12093" s="1">
        <v>100.0</v>
      </c>
      <c r="G12093" s="1">
        <v>37.0</v>
      </c>
      <c r="H12093" s="1">
        <v>63.0</v>
      </c>
    </row>
    <row r="12094">
      <c r="A12094" s="1" t="s">
        <v>323</v>
      </c>
      <c r="B12094" s="7" t="s">
        <v>330</v>
      </c>
      <c r="C12094" s="1" t="s">
        <v>11641</v>
      </c>
      <c r="D12094" s="8">
        <v>0.0</v>
      </c>
      <c r="E12094" s="1">
        <v>0.0</v>
      </c>
      <c r="F12094" s="1">
        <v>100.0</v>
      </c>
      <c r="G12094" s="1">
        <v>9.5</v>
      </c>
      <c r="H12094" s="1">
        <v>90.5</v>
      </c>
    </row>
    <row r="12095">
      <c r="A12095" s="1" t="s">
        <v>323</v>
      </c>
      <c r="B12095" s="7" t="s">
        <v>330</v>
      </c>
      <c r="C12095" s="1" t="s">
        <v>11642</v>
      </c>
      <c r="D12095" s="8">
        <v>0.0</v>
      </c>
      <c r="E12095" s="1">
        <v>0.0</v>
      </c>
      <c r="F12095" s="1">
        <v>100.0</v>
      </c>
      <c r="G12095" s="1">
        <v>9.9</v>
      </c>
      <c r="H12095" s="1">
        <v>90.1</v>
      </c>
    </row>
    <row r="12096">
      <c r="A12096" s="1" t="s">
        <v>323</v>
      </c>
      <c r="B12096" s="7" t="s">
        <v>330</v>
      </c>
      <c r="C12096" s="1" t="s">
        <v>11643</v>
      </c>
      <c r="D12096" s="8">
        <v>0.0</v>
      </c>
      <c r="E12096" s="1">
        <v>0.0</v>
      </c>
      <c r="F12096" s="1">
        <v>100.0</v>
      </c>
      <c r="G12096" s="1">
        <v>11.0</v>
      </c>
      <c r="H12096" s="1">
        <v>89.0</v>
      </c>
    </row>
    <row r="12097">
      <c r="A12097" s="1" t="s">
        <v>323</v>
      </c>
      <c r="B12097" s="7" t="s">
        <v>330</v>
      </c>
      <c r="C12097" s="1" t="s">
        <v>11644</v>
      </c>
      <c r="D12097" s="8">
        <v>0.0</v>
      </c>
      <c r="E12097" s="1">
        <v>0.0</v>
      </c>
      <c r="F12097" s="1">
        <v>100.0</v>
      </c>
      <c r="G12097" s="1">
        <v>9.0</v>
      </c>
      <c r="H12097" s="1">
        <v>91.0</v>
      </c>
    </row>
    <row r="12098">
      <c r="A12098" s="1" t="s">
        <v>323</v>
      </c>
      <c r="B12098" s="7" t="s">
        <v>330</v>
      </c>
      <c r="C12098" s="1" t="s">
        <v>11645</v>
      </c>
      <c r="D12098" s="8">
        <v>0.0</v>
      </c>
      <c r="E12098" s="1">
        <v>0.0</v>
      </c>
      <c r="F12098" s="1">
        <v>100.0</v>
      </c>
      <c r="G12098" s="1">
        <v>11.3</v>
      </c>
      <c r="H12098" s="1">
        <v>88.7</v>
      </c>
    </row>
    <row r="12099">
      <c r="A12099" s="1" t="s">
        <v>323</v>
      </c>
      <c r="B12099" s="7" t="s">
        <v>330</v>
      </c>
      <c r="C12099" s="1" t="s">
        <v>11646</v>
      </c>
      <c r="D12099" s="8">
        <v>0.0</v>
      </c>
      <c r="E12099" s="1">
        <v>0.0</v>
      </c>
      <c r="F12099" s="1">
        <v>100.0</v>
      </c>
      <c r="G12099" s="1">
        <v>11.1</v>
      </c>
      <c r="H12099" s="1">
        <v>88.9</v>
      </c>
    </row>
    <row r="12100">
      <c r="A12100" s="1" t="s">
        <v>323</v>
      </c>
      <c r="B12100" s="7" t="s">
        <v>330</v>
      </c>
      <c r="C12100" s="1" t="s">
        <v>11647</v>
      </c>
      <c r="D12100" s="8">
        <v>0.0</v>
      </c>
      <c r="E12100" s="1">
        <v>0.0</v>
      </c>
      <c r="F12100" s="1">
        <v>100.0</v>
      </c>
      <c r="G12100" s="1">
        <v>40.5</v>
      </c>
      <c r="H12100" s="1">
        <v>59.5</v>
      </c>
    </row>
    <row r="12101">
      <c r="A12101" s="1" t="s">
        <v>323</v>
      </c>
      <c r="B12101" s="7" t="s">
        <v>330</v>
      </c>
      <c r="C12101" s="1" t="s">
        <v>11648</v>
      </c>
      <c r="D12101" s="8">
        <v>0.0</v>
      </c>
      <c r="E12101" s="1">
        <v>0.0</v>
      </c>
      <c r="F12101" s="1">
        <v>100.0</v>
      </c>
      <c r="G12101" s="1">
        <v>55.4</v>
      </c>
      <c r="H12101" s="1">
        <v>44.6</v>
      </c>
    </row>
    <row r="12102">
      <c r="A12102" s="1" t="s">
        <v>323</v>
      </c>
      <c r="B12102" s="7" t="s">
        <v>330</v>
      </c>
      <c r="C12102" s="1" t="s">
        <v>11649</v>
      </c>
      <c r="D12102" s="8">
        <v>0.0</v>
      </c>
      <c r="E12102" s="1">
        <v>0.0</v>
      </c>
      <c r="F12102" s="1">
        <v>100.0</v>
      </c>
      <c r="G12102" s="1">
        <v>21.7</v>
      </c>
      <c r="H12102" s="1">
        <v>78.3</v>
      </c>
    </row>
    <row r="12103">
      <c r="A12103" s="1" t="s">
        <v>323</v>
      </c>
      <c r="B12103" s="7" t="s">
        <v>330</v>
      </c>
      <c r="C12103" s="1" t="s">
        <v>11650</v>
      </c>
      <c r="D12103" s="8">
        <v>0.0</v>
      </c>
      <c r="E12103" s="1">
        <v>0.0</v>
      </c>
      <c r="F12103" s="1">
        <v>100.0</v>
      </c>
      <c r="G12103" s="1">
        <v>89.1</v>
      </c>
      <c r="H12103" s="1">
        <v>10.9</v>
      </c>
    </row>
    <row r="12104">
      <c r="A12104" s="1" t="s">
        <v>323</v>
      </c>
      <c r="B12104" s="7" t="s">
        <v>330</v>
      </c>
      <c r="C12104" s="1" t="s">
        <v>11651</v>
      </c>
      <c r="D12104" s="8">
        <v>0.0</v>
      </c>
      <c r="E12104" s="1">
        <v>0.0</v>
      </c>
      <c r="F12104" s="1">
        <v>100.0</v>
      </c>
      <c r="G12104" s="1">
        <v>56.5</v>
      </c>
      <c r="H12104" s="1">
        <v>43.5</v>
      </c>
    </row>
    <row r="12105">
      <c r="A12105" s="1" t="s">
        <v>323</v>
      </c>
      <c r="B12105" s="7" t="s">
        <v>330</v>
      </c>
      <c r="C12105" s="1" t="s">
        <v>11652</v>
      </c>
      <c r="D12105" s="8">
        <v>0.0</v>
      </c>
      <c r="E12105" s="1">
        <v>0.0</v>
      </c>
      <c r="F12105" s="1">
        <v>100.0</v>
      </c>
      <c r="G12105" s="1">
        <v>53.9</v>
      </c>
      <c r="H12105" s="1">
        <v>46.1</v>
      </c>
    </row>
    <row r="12106">
      <c r="A12106" s="1" t="s">
        <v>323</v>
      </c>
      <c r="B12106" s="7" t="s">
        <v>330</v>
      </c>
      <c r="C12106" s="1" t="s">
        <v>11653</v>
      </c>
      <c r="D12106" s="8">
        <v>0.0</v>
      </c>
      <c r="E12106" s="1">
        <v>0.0</v>
      </c>
      <c r="F12106" s="1">
        <v>100.0</v>
      </c>
      <c r="G12106" s="1">
        <v>17.0</v>
      </c>
      <c r="H12106" s="1">
        <v>83.0</v>
      </c>
    </row>
    <row r="12107">
      <c r="A12107" s="1" t="s">
        <v>323</v>
      </c>
      <c r="B12107" s="7" t="s">
        <v>330</v>
      </c>
      <c r="C12107" s="1" t="s">
        <v>11654</v>
      </c>
      <c r="D12107" s="8">
        <v>0.0</v>
      </c>
      <c r="E12107" s="1">
        <v>0.0</v>
      </c>
      <c r="F12107" s="1">
        <v>100.0</v>
      </c>
      <c r="G12107" s="1">
        <v>9.7</v>
      </c>
      <c r="H12107" s="1">
        <v>90.3</v>
      </c>
    </row>
    <row r="12108">
      <c r="A12108" s="1" t="s">
        <v>323</v>
      </c>
      <c r="B12108" s="7" t="s">
        <v>330</v>
      </c>
      <c r="C12108" s="1" t="s">
        <v>11655</v>
      </c>
      <c r="D12108" s="8">
        <v>0.0</v>
      </c>
      <c r="E12108" s="1">
        <v>0.0</v>
      </c>
      <c r="F12108" s="1">
        <v>100.0</v>
      </c>
      <c r="G12108" s="1">
        <v>30.0</v>
      </c>
      <c r="H12108" s="1">
        <v>70.0</v>
      </c>
    </row>
    <row r="12109">
      <c r="A12109" s="1" t="s">
        <v>323</v>
      </c>
      <c r="B12109" s="7" t="s">
        <v>330</v>
      </c>
      <c r="C12109" s="1" t="s">
        <v>11656</v>
      </c>
      <c r="D12109" s="8">
        <v>0.0</v>
      </c>
      <c r="E12109" s="1">
        <v>0.0</v>
      </c>
      <c r="F12109" s="1">
        <v>100.0</v>
      </c>
      <c r="G12109" s="1">
        <v>10.0</v>
      </c>
      <c r="H12109" s="1">
        <v>90.0</v>
      </c>
    </row>
    <row r="12110">
      <c r="A12110" s="1" t="s">
        <v>323</v>
      </c>
      <c r="B12110" s="7" t="s">
        <v>330</v>
      </c>
      <c r="C12110" s="1" t="s">
        <v>11657</v>
      </c>
      <c r="D12110" s="8">
        <v>0.0</v>
      </c>
      <c r="E12110" s="1">
        <v>0.0</v>
      </c>
      <c r="F12110" s="1">
        <v>100.0</v>
      </c>
      <c r="G12110" s="1">
        <v>14.0</v>
      </c>
      <c r="H12110" s="1">
        <v>86.0</v>
      </c>
    </row>
    <row r="12111">
      <c r="A12111" s="1" t="s">
        <v>323</v>
      </c>
      <c r="B12111" s="7" t="s">
        <v>330</v>
      </c>
      <c r="C12111" s="1" t="s">
        <v>11658</v>
      </c>
      <c r="D12111" s="8">
        <v>0.0</v>
      </c>
      <c r="E12111" s="1">
        <v>0.0</v>
      </c>
      <c r="F12111" s="1">
        <v>100.0</v>
      </c>
      <c r="G12111" s="1">
        <v>10.0</v>
      </c>
      <c r="H12111" s="1">
        <v>90.0</v>
      </c>
    </row>
    <row r="12112">
      <c r="A12112" s="1" t="s">
        <v>323</v>
      </c>
      <c r="B12112" s="7" t="s">
        <v>330</v>
      </c>
      <c r="C12112" s="1" t="s">
        <v>11659</v>
      </c>
      <c r="D12112" s="8">
        <v>0.0</v>
      </c>
      <c r="E12112" s="1">
        <v>0.0</v>
      </c>
      <c r="F12112" s="1">
        <v>100.0</v>
      </c>
      <c r="G12112" s="1">
        <v>99.0</v>
      </c>
      <c r="H12112" s="1">
        <v>1.0</v>
      </c>
    </row>
    <row r="12113">
      <c r="A12113" s="1" t="s">
        <v>323</v>
      </c>
      <c r="B12113" s="7" t="s">
        <v>330</v>
      </c>
      <c r="C12113" s="1" t="s">
        <v>11660</v>
      </c>
      <c r="D12113" s="8">
        <v>0.0</v>
      </c>
      <c r="E12113" s="1">
        <v>0.0</v>
      </c>
      <c r="F12113" s="1">
        <v>100.0</v>
      </c>
      <c r="G12113" s="1">
        <v>10.9</v>
      </c>
      <c r="H12113" s="1">
        <v>89.1</v>
      </c>
    </row>
    <row r="12114">
      <c r="A12114" s="1" t="s">
        <v>323</v>
      </c>
      <c r="B12114" s="7" t="s">
        <v>330</v>
      </c>
      <c r="C12114" s="1" t="s">
        <v>11661</v>
      </c>
      <c r="D12114" s="8">
        <v>0.0</v>
      </c>
      <c r="E12114" s="1">
        <v>0.0</v>
      </c>
      <c r="F12114" s="1">
        <v>100.0</v>
      </c>
      <c r="G12114" s="1">
        <v>1.0</v>
      </c>
      <c r="H12114" s="1">
        <v>99.0</v>
      </c>
    </row>
    <row r="12115">
      <c r="A12115" s="1" t="s">
        <v>323</v>
      </c>
      <c r="B12115" s="7" t="s">
        <v>330</v>
      </c>
      <c r="C12115" s="1" t="s">
        <v>11662</v>
      </c>
      <c r="D12115" s="8">
        <v>0.0</v>
      </c>
      <c r="E12115" s="1">
        <v>0.0</v>
      </c>
      <c r="F12115" s="1">
        <v>100.0</v>
      </c>
      <c r="G12115" s="1">
        <v>11.0</v>
      </c>
      <c r="H12115" s="1">
        <v>89.0</v>
      </c>
    </row>
    <row r="12116">
      <c r="A12116" s="1" t="s">
        <v>323</v>
      </c>
      <c r="B12116" s="7" t="s">
        <v>330</v>
      </c>
      <c r="C12116" s="1" t="s">
        <v>11663</v>
      </c>
      <c r="D12116" s="8">
        <v>0.0</v>
      </c>
      <c r="E12116" s="1">
        <v>0.0</v>
      </c>
      <c r="F12116" s="1">
        <v>100.0</v>
      </c>
      <c r="G12116" s="1">
        <v>13.0</v>
      </c>
      <c r="H12116" s="1">
        <v>87.0</v>
      </c>
    </row>
    <row r="12117">
      <c r="A12117" s="1" t="s">
        <v>323</v>
      </c>
      <c r="B12117" s="7" t="s">
        <v>330</v>
      </c>
      <c r="C12117" s="1" t="s">
        <v>11664</v>
      </c>
      <c r="D12117" s="8">
        <v>0.0</v>
      </c>
      <c r="E12117" s="1">
        <v>0.0</v>
      </c>
      <c r="F12117" s="1">
        <v>100.0</v>
      </c>
      <c r="G12117" s="1">
        <v>10.6</v>
      </c>
      <c r="H12117" s="1">
        <v>89.4</v>
      </c>
    </row>
    <row r="12118">
      <c r="A12118" s="1" t="s">
        <v>323</v>
      </c>
      <c r="B12118" s="7" t="s">
        <v>330</v>
      </c>
      <c r="C12118" s="1" t="s">
        <v>11665</v>
      </c>
      <c r="D12118" s="8">
        <v>0.0</v>
      </c>
      <c r="E12118" s="1">
        <v>0.0</v>
      </c>
      <c r="F12118" s="1">
        <v>100.0</v>
      </c>
      <c r="G12118" s="1">
        <v>17.0</v>
      </c>
      <c r="H12118" s="1">
        <v>83.0</v>
      </c>
    </row>
    <row r="12119">
      <c r="A12119" s="1" t="s">
        <v>323</v>
      </c>
      <c r="B12119" s="7" t="s">
        <v>330</v>
      </c>
      <c r="C12119" s="1" t="s">
        <v>11666</v>
      </c>
      <c r="D12119" s="8">
        <v>0.0</v>
      </c>
      <c r="E12119" s="1">
        <v>0.0</v>
      </c>
      <c r="F12119" s="1">
        <v>100.0</v>
      </c>
      <c r="G12119" s="1">
        <v>53.8</v>
      </c>
      <c r="H12119" s="1">
        <v>46.3</v>
      </c>
    </row>
    <row r="12120">
      <c r="A12120" s="1" t="s">
        <v>323</v>
      </c>
      <c r="B12120" s="7" t="s">
        <v>330</v>
      </c>
      <c r="C12120" s="1" t="s">
        <v>11667</v>
      </c>
      <c r="D12120" s="8">
        <v>0.0</v>
      </c>
      <c r="E12120" s="1">
        <v>0.0</v>
      </c>
      <c r="F12120" s="1">
        <v>100.0</v>
      </c>
      <c r="G12120" s="1">
        <v>49.0</v>
      </c>
      <c r="H12120" s="1">
        <v>51.0</v>
      </c>
    </row>
    <row r="12121">
      <c r="A12121" s="1" t="s">
        <v>323</v>
      </c>
      <c r="B12121" s="7" t="s">
        <v>330</v>
      </c>
      <c r="C12121" s="1" t="s">
        <v>11668</v>
      </c>
      <c r="D12121" s="8">
        <v>0.0</v>
      </c>
      <c r="E12121" s="1">
        <v>0.0</v>
      </c>
      <c r="F12121" s="1">
        <v>100.0</v>
      </c>
      <c r="G12121" s="1">
        <v>19.0</v>
      </c>
      <c r="H12121" s="1">
        <v>81.0</v>
      </c>
    </row>
    <row r="12122">
      <c r="A12122" s="1" t="s">
        <v>323</v>
      </c>
      <c r="B12122" s="7" t="s">
        <v>330</v>
      </c>
      <c r="C12122" s="1" t="s">
        <v>11669</v>
      </c>
      <c r="D12122" s="8">
        <v>0.0</v>
      </c>
      <c r="E12122" s="1">
        <v>0.0</v>
      </c>
      <c r="F12122" s="1">
        <v>100.0</v>
      </c>
      <c r="G12122" s="1">
        <v>2.0</v>
      </c>
      <c r="H12122" s="1">
        <v>98.0</v>
      </c>
    </row>
    <row r="12123">
      <c r="A12123" s="1" t="s">
        <v>323</v>
      </c>
      <c r="B12123" s="7" t="s">
        <v>330</v>
      </c>
      <c r="C12123" s="1" t="s">
        <v>11670</v>
      </c>
      <c r="D12123" s="8">
        <v>0.0</v>
      </c>
      <c r="E12123" s="1">
        <v>0.0</v>
      </c>
      <c r="F12123" s="1">
        <v>100.0</v>
      </c>
      <c r="G12123" s="1">
        <v>9.6</v>
      </c>
      <c r="H12123" s="1">
        <v>90.4</v>
      </c>
    </row>
    <row r="12124">
      <c r="A12124" s="1" t="s">
        <v>323</v>
      </c>
      <c r="B12124" s="7" t="s">
        <v>330</v>
      </c>
      <c r="C12124" s="1" t="s">
        <v>11671</v>
      </c>
      <c r="D12124" s="8">
        <v>0.0</v>
      </c>
      <c r="E12124" s="1">
        <v>0.0</v>
      </c>
      <c r="F12124" s="1">
        <v>100.0</v>
      </c>
      <c r="G12124" s="1">
        <v>7.0</v>
      </c>
      <c r="H12124" s="1">
        <v>93.0</v>
      </c>
    </row>
    <row r="12125">
      <c r="A12125" s="1" t="s">
        <v>323</v>
      </c>
      <c r="B12125" s="7" t="s">
        <v>330</v>
      </c>
      <c r="C12125" s="1" t="s">
        <v>11672</v>
      </c>
      <c r="D12125" s="8">
        <v>0.0</v>
      </c>
      <c r="E12125" s="1">
        <v>0.0</v>
      </c>
      <c r="F12125" s="1">
        <v>100.0</v>
      </c>
      <c r="G12125" s="1">
        <v>9.0</v>
      </c>
      <c r="H12125" s="1">
        <v>91.0</v>
      </c>
    </row>
    <row r="12126">
      <c r="A12126" s="1" t="s">
        <v>323</v>
      </c>
      <c r="B12126" s="7" t="s">
        <v>330</v>
      </c>
      <c r="C12126" s="1" t="s">
        <v>11673</v>
      </c>
      <c r="D12126" s="8">
        <v>0.0</v>
      </c>
      <c r="E12126" s="1">
        <v>0.0</v>
      </c>
      <c r="F12126" s="1">
        <v>100.0</v>
      </c>
      <c r="G12126" s="1">
        <v>7.8</v>
      </c>
      <c r="H12126" s="1">
        <v>92.2</v>
      </c>
    </row>
    <row r="12127">
      <c r="A12127" s="1" t="s">
        <v>323</v>
      </c>
      <c r="B12127" s="7" t="s">
        <v>330</v>
      </c>
      <c r="C12127" s="1" t="s">
        <v>11674</v>
      </c>
      <c r="D12127" s="8">
        <v>0.0</v>
      </c>
      <c r="E12127" s="1">
        <v>0.0</v>
      </c>
      <c r="F12127" s="1">
        <v>100.0</v>
      </c>
      <c r="G12127" s="1">
        <v>8.0</v>
      </c>
      <c r="H12127" s="1">
        <v>92.0</v>
      </c>
    </row>
    <row r="12128">
      <c r="A12128" s="1" t="s">
        <v>323</v>
      </c>
      <c r="B12128" s="7" t="s">
        <v>330</v>
      </c>
      <c r="C12128" s="1" t="s">
        <v>11675</v>
      </c>
      <c r="D12128" s="8">
        <v>0.0</v>
      </c>
      <c r="E12128" s="1">
        <v>0.0</v>
      </c>
      <c r="F12128" s="1">
        <v>100.0</v>
      </c>
      <c r="G12128" s="1">
        <v>50.5</v>
      </c>
      <c r="H12128" s="1">
        <v>49.5</v>
      </c>
    </row>
    <row r="12129">
      <c r="A12129" s="1" t="s">
        <v>323</v>
      </c>
      <c r="B12129" s="7" t="s">
        <v>330</v>
      </c>
      <c r="C12129" s="1" t="s">
        <v>11676</v>
      </c>
      <c r="D12129" s="8">
        <v>0.0</v>
      </c>
      <c r="E12129" s="1">
        <v>0.0</v>
      </c>
      <c r="F12129" s="1">
        <v>100.0</v>
      </c>
      <c r="G12129" s="1">
        <v>9.3</v>
      </c>
      <c r="H12129" s="1">
        <v>90.7</v>
      </c>
    </row>
    <row r="12130">
      <c r="A12130" s="1" t="s">
        <v>323</v>
      </c>
      <c r="B12130" s="7" t="s">
        <v>330</v>
      </c>
      <c r="C12130" s="1" t="s">
        <v>11677</v>
      </c>
      <c r="D12130" s="8">
        <v>0.0</v>
      </c>
      <c r="E12130" s="1">
        <v>0.0</v>
      </c>
      <c r="F12130" s="1">
        <v>100.0</v>
      </c>
      <c r="G12130" s="1">
        <v>10.3</v>
      </c>
      <c r="H12130" s="1">
        <v>89.7</v>
      </c>
    </row>
    <row r="12131">
      <c r="A12131" s="1" t="s">
        <v>323</v>
      </c>
      <c r="B12131" s="7" t="s">
        <v>330</v>
      </c>
      <c r="C12131" s="1" t="s">
        <v>11678</v>
      </c>
      <c r="D12131" s="8">
        <v>0.0</v>
      </c>
      <c r="E12131" s="1">
        <v>0.0</v>
      </c>
      <c r="F12131" s="1">
        <v>100.0</v>
      </c>
      <c r="G12131" s="1">
        <v>10.0</v>
      </c>
      <c r="H12131" s="1">
        <v>90.0</v>
      </c>
    </row>
    <row r="12132">
      <c r="A12132" s="1" t="s">
        <v>323</v>
      </c>
      <c r="B12132" s="7" t="s">
        <v>330</v>
      </c>
      <c r="C12132" s="1" t="s">
        <v>11679</v>
      </c>
      <c r="D12132" s="8">
        <v>0.0</v>
      </c>
      <c r="E12132" s="1">
        <v>0.0</v>
      </c>
      <c r="F12132" s="1">
        <v>100.0</v>
      </c>
      <c r="G12132" s="1">
        <v>4.0</v>
      </c>
      <c r="H12132" s="1">
        <v>96.0</v>
      </c>
    </row>
    <row r="12133">
      <c r="A12133" s="1" t="s">
        <v>323</v>
      </c>
      <c r="B12133" s="7" t="s">
        <v>330</v>
      </c>
      <c r="C12133" s="1" t="s">
        <v>11680</v>
      </c>
      <c r="D12133" s="8">
        <v>0.0</v>
      </c>
      <c r="E12133" s="1">
        <v>0.0</v>
      </c>
      <c r="F12133" s="1">
        <v>100.0</v>
      </c>
      <c r="G12133" s="1">
        <v>8.7</v>
      </c>
      <c r="H12133" s="1">
        <v>91.3</v>
      </c>
    </row>
    <row r="12134">
      <c r="A12134" s="1" t="s">
        <v>323</v>
      </c>
      <c r="B12134" s="7" t="s">
        <v>330</v>
      </c>
      <c r="C12134" s="1" t="s">
        <v>11681</v>
      </c>
      <c r="D12134" s="8">
        <v>0.0</v>
      </c>
      <c r="E12134" s="1">
        <v>0.0</v>
      </c>
      <c r="F12134" s="1">
        <v>100.0</v>
      </c>
      <c r="G12134" s="1">
        <v>6.5</v>
      </c>
      <c r="H12134" s="1">
        <v>93.5</v>
      </c>
    </row>
    <row r="12135">
      <c r="A12135" s="1" t="s">
        <v>323</v>
      </c>
      <c r="B12135" s="7" t="s">
        <v>330</v>
      </c>
      <c r="C12135" s="1" t="s">
        <v>11682</v>
      </c>
      <c r="D12135" s="8">
        <v>0.0</v>
      </c>
      <c r="E12135" s="1">
        <v>0.0</v>
      </c>
      <c r="F12135" s="1">
        <v>100.0</v>
      </c>
      <c r="G12135" s="1">
        <v>9.0</v>
      </c>
      <c r="H12135" s="1">
        <v>91.0</v>
      </c>
    </row>
    <row r="12136">
      <c r="A12136" s="1" t="s">
        <v>323</v>
      </c>
      <c r="B12136" s="7" t="s">
        <v>330</v>
      </c>
      <c r="C12136" s="1" t="s">
        <v>11683</v>
      </c>
      <c r="D12136" s="8">
        <v>0.0</v>
      </c>
      <c r="E12136" s="1">
        <v>0.0</v>
      </c>
      <c r="F12136" s="1">
        <v>100.0</v>
      </c>
      <c r="G12136" s="1">
        <v>10.2</v>
      </c>
      <c r="H12136" s="1">
        <v>89.8</v>
      </c>
    </row>
    <row r="12137">
      <c r="A12137" s="1" t="s">
        <v>323</v>
      </c>
      <c r="B12137" s="7" t="s">
        <v>330</v>
      </c>
      <c r="C12137" s="1" t="s">
        <v>11684</v>
      </c>
      <c r="D12137" s="8">
        <v>0.0</v>
      </c>
      <c r="E12137" s="1">
        <v>0.0</v>
      </c>
      <c r="F12137" s="1">
        <v>100.0</v>
      </c>
      <c r="G12137" s="1">
        <v>81.0</v>
      </c>
      <c r="H12137" s="1">
        <v>19.0</v>
      </c>
    </row>
    <row r="12138">
      <c r="A12138" s="1" t="s">
        <v>323</v>
      </c>
      <c r="B12138" s="7" t="s">
        <v>330</v>
      </c>
      <c r="C12138" s="1" t="s">
        <v>11685</v>
      </c>
      <c r="D12138" s="8">
        <v>0.0</v>
      </c>
      <c r="E12138" s="1">
        <v>0.0</v>
      </c>
      <c r="F12138" s="1">
        <v>100.0</v>
      </c>
      <c r="G12138" s="1">
        <v>9.8</v>
      </c>
      <c r="H12138" s="1">
        <v>90.2</v>
      </c>
    </row>
    <row r="12139">
      <c r="A12139" s="1" t="s">
        <v>323</v>
      </c>
      <c r="B12139" s="7" t="s">
        <v>330</v>
      </c>
      <c r="C12139" s="1" t="s">
        <v>11686</v>
      </c>
      <c r="D12139" s="8">
        <v>0.0</v>
      </c>
      <c r="E12139" s="1">
        <v>0.0</v>
      </c>
      <c r="F12139" s="1">
        <v>100.0</v>
      </c>
      <c r="G12139" s="1">
        <v>2.0</v>
      </c>
      <c r="H12139" s="1">
        <v>98.0</v>
      </c>
    </row>
    <row r="12140">
      <c r="A12140" s="1" t="s">
        <v>323</v>
      </c>
      <c r="B12140" s="7" t="s">
        <v>330</v>
      </c>
      <c r="C12140" s="1" t="s">
        <v>11687</v>
      </c>
      <c r="D12140" s="8">
        <v>0.0</v>
      </c>
      <c r="E12140" s="1">
        <v>0.0</v>
      </c>
      <c r="F12140" s="1">
        <v>100.0</v>
      </c>
      <c r="G12140" s="1">
        <v>8.9</v>
      </c>
      <c r="H12140" s="1">
        <v>91.1</v>
      </c>
    </row>
    <row r="12141">
      <c r="A12141" s="1" t="s">
        <v>323</v>
      </c>
      <c r="B12141" s="7" t="s">
        <v>330</v>
      </c>
      <c r="C12141" s="1" t="s">
        <v>11688</v>
      </c>
      <c r="D12141" s="8">
        <v>0.0</v>
      </c>
      <c r="E12141" s="1">
        <v>0.0</v>
      </c>
      <c r="F12141" s="1">
        <v>100.0</v>
      </c>
      <c r="G12141" s="1">
        <v>9.0</v>
      </c>
      <c r="H12141" s="1">
        <v>91.0</v>
      </c>
    </row>
    <row r="12142">
      <c r="A12142" s="1" t="s">
        <v>323</v>
      </c>
      <c r="B12142" s="7" t="s">
        <v>330</v>
      </c>
      <c r="C12142" s="1" t="s">
        <v>11689</v>
      </c>
      <c r="D12142" s="8">
        <v>0.0</v>
      </c>
      <c r="E12142" s="1">
        <v>0.0</v>
      </c>
      <c r="F12142" s="1">
        <v>100.0</v>
      </c>
      <c r="G12142" s="1">
        <v>10.0</v>
      </c>
      <c r="H12142" s="1">
        <v>90.0</v>
      </c>
    </row>
    <row r="12143">
      <c r="A12143" s="1" t="s">
        <v>323</v>
      </c>
      <c r="B12143" s="7" t="s">
        <v>330</v>
      </c>
      <c r="C12143" s="1" t="s">
        <v>11690</v>
      </c>
      <c r="D12143" s="8">
        <v>0.0</v>
      </c>
      <c r="E12143" s="1">
        <v>0.0</v>
      </c>
      <c r="F12143" s="1">
        <v>100.0</v>
      </c>
      <c r="G12143" s="1">
        <v>55.0</v>
      </c>
      <c r="H12143" s="1">
        <v>45.0</v>
      </c>
    </row>
    <row r="12144">
      <c r="A12144" s="1" t="s">
        <v>323</v>
      </c>
      <c r="B12144" s="7" t="s">
        <v>330</v>
      </c>
      <c r="C12144" s="1" t="s">
        <v>11691</v>
      </c>
      <c r="D12144" s="8">
        <v>0.0</v>
      </c>
      <c r="E12144" s="1">
        <v>0.0</v>
      </c>
      <c r="F12144" s="1">
        <v>100.0</v>
      </c>
      <c r="G12144" s="1">
        <v>9.7</v>
      </c>
      <c r="H12144" s="1">
        <v>90.3</v>
      </c>
    </row>
    <row r="12145">
      <c r="A12145" s="1" t="s">
        <v>323</v>
      </c>
      <c r="B12145" s="7" t="s">
        <v>330</v>
      </c>
      <c r="C12145" s="1" t="s">
        <v>11692</v>
      </c>
      <c r="D12145" s="8">
        <v>0.0</v>
      </c>
      <c r="E12145" s="1">
        <v>0.0</v>
      </c>
      <c r="F12145" s="1">
        <v>100.0</v>
      </c>
      <c r="G12145" s="1">
        <v>11.0</v>
      </c>
      <c r="H12145" s="1">
        <v>89.0</v>
      </c>
    </row>
    <row r="12146">
      <c r="A12146" s="1" t="s">
        <v>323</v>
      </c>
      <c r="B12146" s="7" t="s">
        <v>330</v>
      </c>
      <c r="C12146" s="1" t="s">
        <v>11693</v>
      </c>
      <c r="D12146" s="8">
        <v>0.0</v>
      </c>
      <c r="E12146" s="1">
        <v>0.0</v>
      </c>
      <c r="F12146" s="1">
        <v>100.0</v>
      </c>
      <c r="G12146" s="1">
        <v>7.8</v>
      </c>
      <c r="H12146" s="1">
        <v>92.2</v>
      </c>
    </row>
    <row r="12147">
      <c r="A12147" s="1" t="s">
        <v>323</v>
      </c>
      <c r="B12147" s="7" t="s">
        <v>330</v>
      </c>
      <c r="C12147" s="1" t="s">
        <v>11694</v>
      </c>
      <c r="D12147" s="8">
        <v>0.0</v>
      </c>
      <c r="E12147" s="1">
        <v>0.0</v>
      </c>
      <c r="F12147" s="1">
        <v>100.0</v>
      </c>
      <c r="G12147" s="1">
        <v>60.0</v>
      </c>
      <c r="H12147" s="1">
        <v>40.0</v>
      </c>
    </row>
    <row r="12148">
      <c r="A12148" s="1" t="s">
        <v>323</v>
      </c>
      <c r="B12148" s="7" t="s">
        <v>330</v>
      </c>
      <c r="C12148" s="1" t="s">
        <v>11695</v>
      </c>
      <c r="D12148" s="8">
        <v>0.0</v>
      </c>
      <c r="E12148" s="1">
        <v>0.0</v>
      </c>
      <c r="F12148" s="1">
        <v>100.0</v>
      </c>
      <c r="G12148" s="1">
        <v>10.0</v>
      </c>
      <c r="H12148" s="1">
        <v>90.0</v>
      </c>
    </row>
    <row r="12149">
      <c r="A12149" s="1" t="s">
        <v>323</v>
      </c>
      <c r="B12149" s="7" t="s">
        <v>330</v>
      </c>
      <c r="C12149" s="1" t="s">
        <v>11696</v>
      </c>
      <c r="D12149" s="8">
        <v>0.0</v>
      </c>
      <c r="E12149" s="1">
        <v>0.0</v>
      </c>
      <c r="F12149" s="1">
        <v>100.0</v>
      </c>
      <c r="G12149" s="1">
        <v>7.5</v>
      </c>
      <c r="H12149" s="1">
        <v>92.5</v>
      </c>
    </row>
    <row r="12150">
      <c r="A12150" s="1" t="s">
        <v>323</v>
      </c>
      <c r="B12150" s="7" t="s">
        <v>330</v>
      </c>
      <c r="C12150" s="1" t="s">
        <v>11697</v>
      </c>
      <c r="D12150" s="8">
        <v>0.0</v>
      </c>
      <c r="E12150" s="1">
        <v>0.0</v>
      </c>
      <c r="F12150" s="1">
        <v>100.0</v>
      </c>
      <c r="G12150" s="1">
        <v>7.7</v>
      </c>
      <c r="H12150" s="1">
        <v>92.3</v>
      </c>
    </row>
    <row r="12151">
      <c r="A12151" s="1" t="s">
        <v>323</v>
      </c>
      <c r="B12151" s="7" t="s">
        <v>330</v>
      </c>
      <c r="C12151" s="1" t="s">
        <v>11698</v>
      </c>
      <c r="D12151" s="8">
        <v>0.0</v>
      </c>
      <c r="E12151" s="1">
        <v>0.0</v>
      </c>
      <c r="F12151" s="1">
        <v>100.0</v>
      </c>
      <c r="G12151" s="1">
        <v>30.0</v>
      </c>
      <c r="H12151" s="1">
        <v>70.0</v>
      </c>
    </row>
    <row r="12152">
      <c r="A12152" s="1" t="s">
        <v>323</v>
      </c>
      <c r="B12152" s="7" t="s">
        <v>330</v>
      </c>
      <c r="C12152" s="1" t="s">
        <v>11699</v>
      </c>
      <c r="D12152" s="8">
        <v>0.0</v>
      </c>
      <c r="E12152" s="1">
        <v>0.0</v>
      </c>
      <c r="F12152" s="1">
        <v>100.0</v>
      </c>
      <c r="G12152" s="1">
        <v>9.5</v>
      </c>
      <c r="H12152" s="1">
        <v>90.5</v>
      </c>
    </row>
    <row r="12153">
      <c r="A12153" s="1" t="s">
        <v>323</v>
      </c>
      <c r="B12153" s="7" t="s">
        <v>330</v>
      </c>
      <c r="C12153" s="1" t="s">
        <v>11700</v>
      </c>
      <c r="D12153" s="8">
        <v>0.0</v>
      </c>
      <c r="E12153" s="1">
        <v>0.0</v>
      </c>
      <c r="F12153" s="1">
        <v>100.0</v>
      </c>
      <c r="G12153" s="1">
        <v>11.0</v>
      </c>
      <c r="H12153" s="1">
        <v>89.0</v>
      </c>
    </row>
    <row r="12154">
      <c r="A12154" s="1" t="s">
        <v>323</v>
      </c>
      <c r="B12154" s="7" t="s">
        <v>330</v>
      </c>
      <c r="C12154" s="1" t="s">
        <v>11701</v>
      </c>
      <c r="D12154" s="8">
        <v>0.0</v>
      </c>
      <c r="E12154" s="1">
        <v>0.0</v>
      </c>
      <c r="F12154" s="1">
        <v>100.0</v>
      </c>
      <c r="G12154" s="1">
        <v>7.8</v>
      </c>
      <c r="H12154" s="1">
        <v>92.3</v>
      </c>
    </row>
    <row r="12155">
      <c r="A12155" s="1" t="s">
        <v>323</v>
      </c>
      <c r="B12155" s="7" t="s">
        <v>330</v>
      </c>
      <c r="C12155" s="1" t="s">
        <v>11702</v>
      </c>
      <c r="D12155" s="8">
        <v>0.0</v>
      </c>
      <c r="E12155" s="1">
        <v>0.0</v>
      </c>
      <c r="F12155" s="1">
        <v>100.0</v>
      </c>
      <c r="G12155" s="1">
        <v>52.0</v>
      </c>
      <c r="H12155" s="1">
        <v>48.0</v>
      </c>
    </row>
    <row r="12156">
      <c r="A12156" s="1" t="s">
        <v>323</v>
      </c>
      <c r="B12156" s="7" t="s">
        <v>330</v>
      </c>
      <c r="C12156" s="1" t="s">
        <v>11703</v>
      </c>
      <c r="D12156" s="8">
        <v>0.0</v>
      </c>
      <c r="E12156" s="1">
        <v>0.0</v>
      </c>
      <c r="F12156" s="1">
        <v>100.0</v>
      </c>
      <c r="G12156" s="1">
        <v>45.3</v>
      </c>
      <c r="H12156" s="1">
        <v>54.7</v>
      </c>
    </row>
    <row r="12157">
      <c r="A12157" s="1" t="s">
        <v>323</v>
      </c>
      <c r="B12157" s="7" t="s">
        <v>330</v>
      </c>
      <c r="C12157" s="1" t="s">
        <v>11704</v>
      </c>
      <c r="D12157" s="8">
        <v>0.0</v>
      </c>
      <c r="E12157" s="1">
        <v>0.0</v>
      </c>
      <c r="F12157" s="1">
        <v>100.0</v>
      </c>
      <c r="G12157" s="1">
        <v>57.0</v>
      </c>
      <c r="H12157" s="1">
        <v>43.0</v>
      </c>
    </row>
    <row r="12158">
      <c r="A12158" s="1" t="s">
        <v>323</v>
      </c>
      <c r="B12158" s="7" t="s">
        <v>330</v>
      </c>
      <c r="C12158" s="1" t="s">
        <v>11705</v>
      </c>
      <c r="D12158" s="8">
        <v>0.0</v>
      </c>
      <c r="E12158" s="1">
        <v>0.0</v>
      </c>
      <c r="F12158" s="1">
        <v>100.0</v>
      </c>
      <c r="G12158" s="1">
        <v>12.0</v>
      </c>
      <c r="H12158" s="1">
        <v>88.0</v>
      </c>
    </row>
    <row r="12159">
      <c r="A12159" s="1" t="s">
        <v>323</v>
      </c>
      <c r="B12159" s="7" t="s">
        <v>330</v>
      </c>
      <c r="C12159" s="1" t="s">
        <v>11706</v>
      </c>
      <c r="D12159" s="8">
        <v>0.0</v>
      </c>
      <c r="E12159" s="1">
        <v>0.0</v>
      </c>
      <c r="F12159" s="1">
        <v>100.0</v>
      </c>
      <c r="G12159" s="1">
        <v>8.3</v>
      </c>
      <c r="H12159" s="1">
        <v>91.7</v>
      </c>
    </row>
    <row r="12160">
      <c r="A12160" s="1" t="s">
        <v>323</v>
      </c>
      <c r="B12160" s="7" t="s">
        <v>330</v>
      </c>
      <c r="C12160" s="1" t="s">
        <v>11707</v>
      </c>
      <c r="D12160" s="8">
        <v>0.0</v>
      </c>
      <c r="E12160" s="1">
        <v>0.0</v>
      </c>
      <c r="F12160" s="1">
        <v>100.0</v>
      </c>
      <c r="G12160" s="1">
        <v>8.6</v>
      </c>
      <c r="H12160" s="1">
        <v>91.4</v>
      </c>
    </row>
    <row r="12161">
      <c r="A12161" s="1" t="s">
        <v>323</v>
      </c>
      <c r="B12161" s="7" t="s">
        <v>330</v>
      </c>
      <c r="C12161" s="1" t="s">
        <v>11708</v>
      </c>
      <c r="D12161" s="8">
        <v>0.0</v>
      </c>
      <c r="E12161" s="1">
        <v>0.0</v>
      </c>
      <c r="F12161" s="1">
        <v>100.0</v>
      </c>
      <c r="G12161" s="1">
        <v>10.0</v>
      </c>
      <c r="H12161" s="1">
        <v>90.0</v>
      </c>
    </row>
    <row r="12162">
      <c r="A12162" s="1" t="s">
        <v>323</v>
      </c>
      <c r="B12162" s="7" t="s">
        <v>330</v>
      </c>
      <c r="C12162" s="1" t="s">
        <v>11709</v>
      </c>
      <c r="D12162" s="8">
        <v>0.0</v>
      </c>
      <c r="E12162" s="1">
        <v>0.0</v>
      </c>
      <c r="F12162" s="1">
        <v>100.0</v>
      </c>
      <c r="G12162" s="1">
        <v>4.7</v>
      </c>
      <c r="H12162" s="1">
        <v>95.3</v>
      </c>
    </row>
    <row r="12163">
      <c r="A12163" s="1" t="s">
        <v>323</v>
      </c>
      <c r="B12163" s="7" t="s">
        <v>330</v>
      </c>
      <c r="C12163" s="1" t="s">
        <v>11710</v>
      </c>
      <c r="D12163" s="8">
        <v>0.0</v>
      </c>
      <c r="E12163" s="1">
        <v>0.0</v>
      </c>
      <c r="F12163" s="1">
        <v>100.0</v>
      </c>
      <c r="G12163" s="1">
        <v>8.4</v>
      </c>
      <c r="H12163" s="1">
        <v>91.6</v>
      </c>
    </row>
    <row r="12164">
      <c r="A12164" s="1" t="s">
        <v>323</v>
      </c>
      <c r="B12164" s="7" t="s">
        <v>330</v>
      </c>
      <c r="C12164" s="1" t="s">
        <v>11711</v>
      </c>
      <c r="D12164" s="8">
        <v>0.0</v>
      </c>
      <c r="E12164" s="1">
        <v>0.0</v>
      </c>
      <c r="F12164" s="1">
        <v>100.0</v>
      </c>
      <c r="G12164" s="1">
        <v>12.0</v>
      </c>
      <c r="H12164" s="1">
        <v>88.0</v>
      </c>
    </row>
    <row r="12165">
      <c r="A12165" s="1" t="s">
        <v>323</v>
      </c>
      <c r="B12165" s="7" t="s">
        <v>330</v>
      </c>
      <c r="C12165" s="1" t="s">
        <v>11712</v>
      </c>
      <c r="D12165" s="8">
        <v>0.0</v>
      </c>
      <c r="E12165" s="1">
        <v>0.0</v>
      </c>
      <c r="F12165" s="1">
        <v>100.0</v>
      </c>
      <c r="G12165" s="1">
        <v>8.7</v>
      </c>
      <c r="H12165" s="1">
        <v>91.3</v>
      </c>
    </row>
    <row r="12166">
      <c r="A12166" s="1" t="s">
        <v>323</v>
      </c>
      <c r="B12166" s="7" t="s">
        <v>330</v>
      </c>
      <c r="C12166" s="1" t="s">
        <v>11713</v>
      </c>
      <c r="D12166" s="8">
        <v>0.0</v>
      </c>
      <c r="E12166" s="1">
        <v>0.0</v>
      </c>
      <c r="F12166" s="1">
        <v>100.0</v>
      </c>
      <c r="G12166" s="1">
        <v>11.0</v>
      </c>
      <c r="H12166" s="1">
        <v>89.0</v>
      </c>
    </row>
    <row r="12167">
      <c r="A12167" s="1" t="s">
        <v>323</v>
      </c>
      <c r="B12167" s="7" t="s">
        <v>330</v>
      </c>
      <c r="C12167" s="1" t="s">
        <v>11714</v>
      </c>
      <c r="D12167" s="8">
        <v>0.0</v>
      </c>
      <c r="E12167" s="1">
        <v>0.0</v>
      </c>
      <c r="F12167" s="1">
        <v>100.0</v>
      </c>
      <c r="G12167" s="1">
        <v>10.5</v>
      </c>
      <c r="H12167" s="1">
        <v>89.5</v>
      </c>
    </row>
    <row r="12168">
      <c r="A12168" s="1" t="s">
        <v>323</v>
      </c>
      <c r="B12168" s="7" t="s">
        <v>330</v>
      </c>
      <c r="C12168" s="1" t="s">
        <v>11715</v>
      </c>
      <c r="D12168" s="8">
        <v>0.0</v>
      </c>
      <c r="E12168" s="1">
        <v>0.0</v>
      </c>
      <c r="F12168" s="1">
        <v>100.0</v>
      </c>
      <c r="G12168" s="1">
        <v>11.0</v>
      </c>
      <c r="H12168" s="1">
        <v>89.0</v>
      </c>
    </row>
    <row r="12169">
      <c r="A12169" s="1" t="s">
        <v>323</v>
      </c>
      <c r="B12169" s="7" t="s">
        <v>330</v>
      </c>
      <c r="C12169" s="1" t="s">
        <v>11716</v>
      </c>
      <c r="D12169" s="8">
        <v>0.0</v>
      </c>
      <c r="E12169" s="1">
        <v>0.0</v>
      </c>
      <c r="F12169" s="1">
        <v>100.0</v>
      </c>
      <c r="G12169" s="1">
        <v>15.0</v>
      </c>
      <c r="H12169" s="1">
        <v>85.0</v>
      </c>
    </row>
    <row r="12170">
      <c r="A12170" s="1" t="s">
        <v>323</v>
      </c>
      <c r="B12170" s="7" t="s">
        <v>330</v>
      </c>
      <c r="C12170" s="1" t="s">
        <v>11717</v>
      </c>
      <c r="D12170" s="8">
        <v>0.0</v>
      </c>
      <c r="E12170" s="1">
        <v>0.0</v>
      </c>
      <c r="F12170" s="1">
        <v>100.0</v>
      </c>
      <c r="G12170" s="1">
        <v>23.0</v>
      </c>
      <c r="H12170" s="1">
        <v>77.0</v>
      </c>
    </row>
    <row r="12171">
      <c r="A12171" s="1" t="s">
        <v>323</v>
      </c>
      <c r="B12171" s="7" t="s">
        <v>330</v>
      </c>
      <c r="C12171" s="1" t="s">
        <v>11718</v>
      </c>
      <c r="D12171" s="8">
        <v>0.0</v>
      </c>
      <c r="E12171" s="1">
        <v>0.0</v>
      </c>
      <c r="F12171" s="1">
        <v>100.0</v>
      </c>
      <c r="G12171" s="1">
        <v>8.8</v>
      </c>
      <c r="H12171" s="1">
        <v>91.2</v>
      </c>
    </row>
    <row r="12172">
      <c r="A12172" s="1" t="s">
        <v>323</v>
      </c>
      <c r="B12172" s="7" t="s">
        <v>330</v>
      </c>
      <c r="C12172" s="1" t="s">
        <v>11719</v>
      </c>
      <c r="D12172" s="8">
        <v>0.0</v>
      </c>
      <c r="E12172" s="1">
        <v>0.0</v>
      </c>
      <c r="F12172" s="1">
        <v>100.0</v>
      </c>
      <c r="G12172" s="1">
        <v>11.0</v>
      </c>
      <c r="H12172" s="1">
        <v>89.0</v>
      </c>
    </row>
    <row r="12173">
      <c r="A12173" s="1" t="s">
        <v>323</v>
      </c>
      <c r="B12173" s="7" t="s">
        <v>330</v>
      </c>
      <c r="C12173" s="1" t="s">
        <v>11720</v>
      </c>
      <c r="D12173" s="8">
        <v>0.0</v>
      </c>
      <c r="E12173" s="1">
        <v>0.0</v>
      </c>
      <c r="F12173" s="1">
        <v>100.0</v>
      </c>
      <c r="G12173" s="1">
        <v>23.0</v>
      </c>
      <c r="H12173" s="1">
        <v>77.0</v>
      </c>
    </row>
    <row r="12174">
      <c r="A12174" s="1" t="s">
        <v>323</v>
      </c>
      <c r="B12174" s="7" t="s">
        <v>330</v>
      </c>
      <c r="C12174" s="1" t="s">
        <v>11721</v>
      </c>
      <c r="D12174" s="8">
        <v>0.0</v>
      </c>
      <c r="E12174" s="1">
        <v>0.0</v>
      </c>
      <c r="F12174" s="1">
        <v>100.0</v>
      </c>
      <c r="G12174" s="1">
        <v>10.3</v>
      </c>
      <c r="H12174" s="1">
        <v>89.8</v>
      </c>
    </row>
    <row r="12175">
      <c r="A12175" s="1" t="s">
        <v>323</v>
      </c>
      <c r="B12175" s="7" t="s">
        <v>330</v>
      </c>
      <c r="C12175" s="1" t="s">
        <v>11722</v>
      </c>
      <c r="D12175" s="8">
        <v>0.0</v>
      </c>
      <c r="E12175" s="1">
        <v>0.0</v>
      </c>
      <c r="F12175" s="1">
        <v>100.0</v>
      </c>
      <c r="G12175" s="1">
        <v>29.0</v>
      </c>
      <c r="H12175" s="1">
        <v>71.0</v>
      </c>
    </row>
    <row r="12176">
      <c r="A12176" s="1" t="s">
        <v>323</v>
      </c>
      <c r="B12176" s="7" t="s">
        <v>330</v>
      </c>
      <c r="C12176" s="1" t="s">
        <v>11723</v>
      </c>
      <c r="D12176" s="8">
        <v>0.0</v>
      </c>
      <c r="E12176" s="1">
        <v>0.0</v>
      </c>
      <c r="F12176" s="1">
        <v>100.0</v>
      </c>
      <c r="G12176" s="1">
        <v>18.0</v>
      </c>
      <c r="H12176" s="1">
        <v>82.0</v>
      </c>
    </row>
    <row r="12177">
      <c r="A12177" s="1" t="s">
        <v>323</v>
      </c>
      <c r="B12177" s="7" t="s">
        <v>330</v>
      </c>
      <c r="C12177" s="1" t="s">
        <v>11724</v>
      </c>
      <c r="D12177" s="8">
        <v>0.0</v>
      </c>
      <c r="E12177" s="1">
        <v>0.0</v>
      </c>
      <c r="F12177" s="1">
        <v>100.0</v>
      </c>
      <c r="G12177" s="1">
        <v>33.0</v>
      </c>
      <c r="H12177" s="1">
        <v>67.0</v>
      </c>
    </row>
    <row r="12178">
      <c r="A12178" s="1" t="s">
        <v>323</v>
      </c>
      <c r="B12178" s="7" t="s">
        <v>330</v>
      </c>
      <c r="C12178" s="1" t="s">
        <v>11725</v>
      </c>
      <c r="D12178" s="8">
        <v>0.0</v>
      </c>
      <c r="E12178" s="1">
        <v>0.0</v>
      </c>
      <c r="F12178" s="1">
        <v>100.0</v>
      </c>
      <c r="G12178" s="1">
        <v>9.3</v>
      </c>
      <c r="H12178" s="1">
        <v>90.7</v>
      </c>
    </row>
    <row r="12179">
      <c r="A12179" s="1" t="s">
        <v>323</v>
      </c>
      <c r="B12179" s="7" t="s">
        <v>330</v>
      </c>
      <c r="C12179" s="1" t="s">
        <v>11726</v>
      </c>
      <c r="D12179" s="8">
        <v>0.0</v>
      </c>
      <c r="E12179" s="1">
        <v>0.0</v>
      </c>
      <c r="F12179" s="1">
        <v>100.0</v>
      </c>
      <c r="G12179" s="1">
        <v>9.3</v>
      </c>
      <c r="H12179" s="1">
        <v>90.8</v>
      </c>
    </row>
    <row r="12180">
      <c r="A12180" s="1" t="s">
        <v>323</v>
      </c>
      <c r="B12180" s="7" t="s">
        <v>330</v>
      </c>
      <c r="C12180" s="1" t="s">
        <v>11727</v>
      </c>
      <c r="D12180" s="8">
        <v>0.0</v>
      </c>
      <c r="E12180" s="1">
        <v>0.0</v>
      </c>
      <c r="F12180" s="1">
        <v>100.0</v>
      </c>
      <c r="G12180" s="1">
        <v>52.0</v>
      </c>
      <c r="H12180" s="1">
        <v>48.0</v>
      </c>
    </row>
    <row r="12181">
      <c r="A12181" s="1" t="s">
        <v>323</v>
      </c>
      <c r="B12181" s="7" t="s">
        <v>330</v>
      </c>
      <c r="C12181" s="1" t="s">
        <v>11728</v>
      </c>
      <c r="D12181" s="8">
        <v>0.0</v>
      </c>
      <c r="E12181" s="1">
        <v>0.0</v>
      </c>
      <c r="F12181" s="1">
        <v>100.0</v>
      </c>
      <c r="G12181" s="1">
        <v>11.0</v>
      </c>
      <c r="H12181" s="1">
        <v>89.0</v>
      </c>
    </row>
    <row r="12182">
      <c r="A12182" s="1" t="s">
        <v>323</v>
      </c>
      <c r="B12182" s="7" t="s">
        <v>330</v>
      </c>
      <c r="C12182" s="1" t="s">
        <v>11729</v>
      </c>
      <c r="D12182" s="8">
        <v>0.0</v>
      </c>
      <c r="E12182" s="1">
        <v>0.0</v>
      </c>
      <c r="F12182" s="1">
        <v>100.0</v>
      </c>
      <c r="G12182" s="1">
        <v>99.0</v>
      </c>
      <c r="H12182" s="1">
        <v>1.0</v>
      </c>
    </row>
    <row r="12183">
      <c r="A12183" s="1" t="s">
        <v>323</v>
      </c>
      <c r="B12183" s="7" t="s">
        <v>330</v>
      </c>
      <c r="C12183" s="1" t="s">
        <v>11730</v>
      </c>
      <c r="D12183" s="8">
        <v>0.0</v>
      </c>
      <c r="E12183" s="1">
        <v>0.0</v>
      </c>
      <c r="F12183" s="1">
        <v>100.0</v>
      </c>
      <c r="G12183" s="1">
        <v>58.0</v>
      </c>
      <c r="H12183" s="1">
        <v>42.0</v>
      </c>
    </row>
    <row r="12184">
      <c r="A12184" s="1" t="s">
        <v>323</v>
      </c>
      <c r="B12184" s="7" t="s">
        <v>330</v>
      </c>
      <c r="C12184" s="1" t="s">
        <v>11731</v>
      </c>
      <c r="D12184" s="8">
        <v>0.0</v>
      </c>
      <c r="E12184" s="1">
        <v>0.0</v>
      </c>
      <c r="F12184" s="1">
        <v>100.0</v>
      </c>
      <c r="G12184" s="1">
        <v>88.0</v>
      </c>
      <c r="H12184" s="1">
        <v>12.0</v>
      </c>
    </row>
    <row r="12185">
      <c r="A12185" s="1" t="s">
        <v>323</v>
      </c>
      <c r="B12185" s="7" t="s">
        <v>330</v>
      </c>
      <c r="C12185" s="1" t="s">
        <v>11732</v>
      </c>
      <c r="D12185" s="8">
        <v>0.0</v>
      </c>
      <c r="E12185" s="1">
        <v>0.0</v>
      </c>
      <c r="F12185" s="1">
        <v>100.0</v>
      </c>
      <c r="G12185" s="1">
        <v>9.0</v>
      </c>
      <c r="H12185" s="1">
        <v>91.0</v>
      </c>
    </row>
    <row r="12186">
      <c r="A12186" s="1" t="s">
        <v>323</v>
      </c>
      <c r="B12186" s="7" t="s">
        <v>330</v>
      </c>
      <c r="C12186" s="1" t="s">
        <v>11733</v>
      </c>
      <c r="D12186" s="8">
        <v>0.0</v>
      </c>
      <c r="E12186" s="1">
        <v>0.0</v>
      </c>
      <c r="F12186" s="1">
        <v>100.0</v>
      </c>
      <c r="G12186" s="1">
        <v>53.0</v>
      </c>
      <c r="H12186" s="1">
        <v>47.0</v>
      </c>
    </row>
    <row r="12187">
      <c r="A12187" s="1" t="s">
        <v>323</v>
      </c>
      <c r="B12187" s="7" t="s">
        <v>330</v>
      </c>
      <c r="C12187" s="1" t="s">
        <v>11734</v>
      </c>
      <c r="D12187" s="8">
        <v>0.0</v>
      </c>
      <c r="E12187" s="1">
        <v>0.0</v>
      </c>
      <c r="F12187" s="1">
        <v>100.0</v>
      </c>
      <c r="G12187" s="1">
        <v>56.0</v>
      </c>
      <c r="H12187" s="1">
        <v>44.0</v>
      </c>
    </row>
    <row r="12188">
      <c r="A12188" s="1" t="s">
        <v>323</v>
      </c>
      <c r="B12188" s="7" t="s">
        <v>330</v>
      </c>
      <c r="C12188" s="1" t="s">
        <v>11735</v>
      </c>
      <c r="D12188" s="8">
        <v>0.0</v>
      </c>
      <c r="E12188" s="1">
        <v>0.0</v>
      </c>
      <c r="F12188" s="1">
        <v>100.0</v>
      </c>
      <c r="G12188" s="1">
        <v>8.8</v>
      </c>
      <c r="H12188" s="1">
        <v>91.2</v>
      </c>
    </row>
    <row r="12189">
      <c r="A12189" s="1" t="s">
        <v>323</v>
      </c>
      <c r="B12189" s="7" t="s">
        <v>330</v>
      </c>
      <c r="C12189" s="1" t="s">
        <v>11736</v>
      </c>
      <c r="D12189" s="8">
        <v>0.0</v>
      </c>
      <c r="E12189" s="1">
        <v>0.0</v>
      </c>
      <c r="F12189" s="1">
        <v>100.0</v>
      </c>
      <c r="G12189" s="1">
        <v>9.9</v>
      </c>
      <c r="H12189" s="1">
        <v>90.1</v>
      </c>
    </row>
    <row r="12190">
      <c r="A12190" s="1" t="s">
        <v>323</v>
      </c>
      <c r="B12190" s="7" t="s">
        <v>330</v>
      </c>
      <c r="C12190" s="1" t="s">
        <v>11737</v>
      </c>
      <c r="D12190" s="8">
        <v>0.0</v>
      </c>
      <c r="E12190" s="1">
        <v>0.0</v>
      </c>
      <c r="F12190" s="1">
        <v>100.0</v>
      </c>
      <c r="G12190" s="1">
        <v>1.0</v>
      </c>
      <c r="H12190" s="1">
        <v>99.0</v>
      </c>
    </row>
    <row r="12191">
      <c r="A12191" s="1" t="s">
        <v>323</v>
      </c>
      <c r="B12191" s="7" t="s">
        <v>330</v>
      </c>
      <c r="C12191" s="1" t="s">
        <v>11738</v>
      </c>
      <c r="D12191" s="8">
        <v>0.0</v>
      </c>
      <c r="E12191" s="1">
        <v>0.0</v>
      </c>
      <c r="F12191" s="1">
        <v>100.0</v>
      </c>
      <c r="G12191" s="1">
        <v>2.0</v>
      </c>
      <c r="H12191" s="1">
        <v>98.0</v>
      </c>
    </row>
    <row r="12192">
      <c r="A12192" s="1" t="s">
        <v>323</v>
      </c>
      <c r="B12192" s="7" t="s">
        <v>330</v>
      </c>
      <c r="C12192" s="1" t="s">
        <v>11739</v>
      </c>
      <c r="D12192" s="8">
        <v>0.0</v>
      </c>
      <c r="E12192" s="1">
        <v>0.0</v>
      </c>
      <c r="F12192" s="1">
        <v>100.0</v>
      </c>
      <c r="G12192" s="1">
        <v>6.0</v>
      </c>
      <c r="H12192" s="1">
        <v>94.0</v>
      </c>
    </row>
    <row r="12193">
      <c r="A12193" s="1" t="s">
        <v>323</v>
      </c>
      <c r="B12193" s="7" t="s">
        <v>330</v>
      </c>
      <c r="C12193" s="1" t="s">
        <v>11740</v>
      </c>
      <c r="D12193" s="8">
        <v>0.0</v>
      </c>
      <c r="E12193" s="1">
        <v>0.0</v>
      </c>
      <c r="F12193" s="1">
        <v>100.0</v>
      </c>
      <c r="G12193" s="1">
        <v>7.2</v>
      </c>
      <c r="H12193" s="1">
        <v>92.8</v>
      </c>
    </row>
    <row r="12194">
      <c r="A12194" s="1" t="s">
        <v>323</v>
      </c>
      <c r="B12194" s="7" t="s">
        <v>330</v>
      </c>
      <c r="C12194" s="1" t="s">
        <v>11741</v>
      </c>
      <c r="D12194" s="8">
        <v>0.0</v>
      </c>
      <c r="E12194" s="1">
        <v>0.0</v>
      </c>
      <c r="F12194" s="1">
        <v>100.0</v>
      </c>
      <c r="G12194" s="1">
        <v>3.2</v>
      </c>
      <c r="H12194" s="1">
        <v>96.8</v>
      </c>
    </row>
    <row r="12195">
      <c r="A12195" s="1" t="s">
        <v>323</v>
      </c>
      <c r="B12195" s="7" t="s">
        <v>330</v>
      </c>
      <c r="C12195" s="1" t="s">
        <v>11742</v>
      </c>
      <c r="D12195" s="8">
        <v>0.0</v>
      </c>
      <c r="E12195" s="1">
        <v>0.0</v>
      </c>
      <c r="F12195" s="1">
        <v>100.0</v>
      </c>
      <c r="G12195" s="1">
        <v>8.0</v>
      </c>
      <c r="H12195" s="1">
        <v>92.0</v>
      </c>
    </row>
    <row r="12196">
      <c r="A12196" s="1" t="s">
        <v>323</v>
      </c>
      <c r="B12196" s="7" t="s">
        <v>330</v>
      </c>
      <c r="C12196" s="1" t="s">
        <v>11743</v>
      </c>
      <c r="D12196" s="8">
        <v>0.0</v>
      </c>
      <c r="E12196" s="1">
        <v>0.0</v>
      </c>
      <c r="F12196" s="1">
        <v>100.0</v>
      </c>
      <c r="G12196" s="1">
        <v>31.3</v>
      </c>
      <c r="H12196" s="1">
        <v>68.7</v>
      </c>
    </row>
    <row r="12197">
      <c r="A12197" s="1" t="s">
        <v>323</v>
      </c>
      <c r="B12197" s="7" t="s">
        <v>330</v>
      </c>
      <c r="C12197" s="1" t="s">
        <v>11744</v>
      </c>
      <c r="D12197" s="8">
        <v>0.0</v>
      </c>
      <c r="E12197" s="1">
        <v>0.0</v>
      </c>
      <c r="F12197" s="1">
        <v>100.0</v>
      </c>
      <c r="G12197" s="1">
        <v>2.0</v>
      </c>
      <c r="H12197" s="1">
        <v>98.0</v>
      </c>
    </row>
    <row r="12198">
      <c r="A12198" s="1" t="s">
        <v>323</v>
      </c>
      <c r="B12198" s="7" t="s">
        <v>330</v>
      </c>
      <c r="C12198" s="1" t="s">
        <v>11745</v>
      </c>
      <c r="D12198" s="8">
        <v>0.0</v>
      </c>
      <c r="E12198" s="1">
        <v>0.0</v>
      </c>
      <c r="F12198" s="1">
        <v>100.0</v>
      </c>
      <c r="G12198" s="1">
        <v>2.0</v>
      </c>
      <c r="H12198" s="1">
        <v>98.0</v>
      </c>
    </row>
    <row r="12199">
      <c r="A12199" s="1" t="s">
        <v>323</v>
      </c>
      <c r="B12199" s="7" t="s">
        <v>330</v>
      </c>
      <c r="C12199" s="1" t="s">
        <v>11746</v>
      </c>
      <c r="D12199" s="8">
        <v>0.0</v>
      </c>
      <c r="E12199" s="1">
        <v>0.0</v>
      </c>
      <c r="F12199" s="1">
        <v>100.0</v>
      </c>
      <c r="G12199" s="1">
        <v>10.3</v>
      </c>
      <c r="H12199" s="1">
        <v>89.7</v>
      </c>
    </row>
    <row r="12200">
      <c r="A12200" s="1" t="s">
        <v>323</v>
      </c>
      <c r="B12200" s="7" t="s">
        <v>330</v>
      </c>
      <c r="C12200" s="1" t="s">
        <v>11747</v>
      </c>
      <c r="D12200" s="8">
        <v>0.0</v>
      </c>
      <c r="E12200" s="1">
        <v>0.0</v>
      </c>
      <c r="F12200" s="1">
        <v>100.0</v>
      </c>
      <c r="G12200" s="1">
        <v>5.0</v>
      </c>
      <c r="H12200" s="1">
        <v>95.0</v>
      </c>
    </row>
    <row r="12201">
      <c r="A12201" s="1" t="s">
        <v>323</v>
      </c>
      <c r="B12201" s="7" t="s">
        <v>330</v>
      </c>
      <c r="C12201" s="1" t="s">
        <v>11748</v>
      </c>
      <c r="D12201" s="8">
        <v>0.0</v>
      </c>
      <c r="E12201" s="1">
        <v>0.0</v>
      </c>
      <c r="F12201" s="1">
        <v>100.0</v>
      </c>
      <c r="G12201" s="1">
        <v>6.3</v>
      </c>
      <c r="H12201" s="1">
        <v>93.7</v>
      </c>
    </row>
    <row r="12202">
      <c r="A12202" s="1" t="s">
        <v>323</v>
      </c>
      <c r="B12202" s="7" t="s">
        <v>330</v>
      </c>
      <c r="C12202" s="1" t="s">
        <v>11749</v>
      </c>
      <c r="D12202" s="8">
        <v>0.0</v>
      </c>
      <c r="E12202" s="1">
        <v>0.0</v>
      </c>
      <c r="F12202" s="1">
        <v>100.0</v>
      </c>
      <c r="G12202" s="1">
        <v>2.0</v>
      </c>
      <c r="H12202" s="1">
        <v>98.0</v>
      </c>
    </row>
    <row r="12203">
      <c r="A12203" s="1" t="s">
        <v>323</v>
      </c>
      <c r="B12203" s="7" t="s">
        <v>330</v>
      </c>
      <c r="C12203" s="1" t="s">
        <v>11750</v>
      </c>
      <c r="D12203" s="8">
        <v>0.0</v>
      </c>
      <c r="E12203" s="1">
        <v>0.0</v>
      </c>
      <c r="F12203" s="1">
        <v>100.0</v>
      </c>
      <c r="G12203" s="1">
        <v>2.0</v>
      </c>
      <c r="H12203" s="1">
        <v>98.0</v>
      </c>
    </row>
    <row r="12204">
      <c r="A12204" s="1" t="s">
        <v>323</v>
      </c>
      <c r="B12204" s="7" t="s">
        <v>330</v>
      </c>
      <c r="C12204" s="1" t="s">
        <v>11751</v>
      </c>
      <c r="D12204" s="8">
        <v>0.0</v>
      </c>
      <c r="E12204" s="1">
        <v>0.0</v>
      </c>
      <c r="F12204" s="1">
        <v>100.0</v>
      </c>
      <c r="G12204" s="1">
        <v>9.0</v>
      </c>
      <c r="H12204" s="1">
        <v>91.0</v>
      </c>
    </row>
    <row r="12205">
      <c r="A12205" s="1" t="s">
        <v>323</v>
      </c>
      <c r="B12205" s="7" t="s">
        <v>330</v>
      </c>
      <c r="C12205" s="1" t="s">
        <v>11752</v>
      </c>
      <c r="D12205" s="8">
        <v>0.0</v>
      </c>
      <c r="E12205" s="1">
        <v>0.0</v>
      </c>
      <c r="F12205" s="1">
        <v>100.0</v>
      </c>
      <c r="G12205" s="1">
        <v>7.5</v>
      </c>
      <c r="H12205" s="1">
        <v>92.5</v>
      </c>
    </row>
    <row r="12206">
      <c r="A12206" s="1" t="s">
        <v>323</v>
      </c>
      <c r="B12206" s="7" t="s">
        <v>330</v>
      </c>
      <c r="C12206" s="1" t="s">
        <v>11753</v>
      </c>
      <c r="D12206" s="8">
        <v>0.0</v>
      </c>
      <c r="E12206" s="1">
        <v>0.0</v>
      </c>
      <c r="F12206" s="1">
        <v>100.0</v>
      </c>
      <c r="G12206" s="1">
        <v>2.0</v>
      </c>
      <c r="H12206" s="1">
        <v>98.0</v>
      </c>
    </row>
    <row r="12207">
      <c r="A12207" s="1" t="s">
        <v>323</v>
      </c>
      <c r="B12207" s="7" t="s">
        <v>330</v>
      </c>
      <c r="C12207" s="1" t="s">
        <v>11754</v>
      </c>
      <c r="D12207" s="8">
        <v>0.0</v>
      </c>
      <c r="E12207" s="1">
        <v>0.0</v>
      </c>
      <c r="F12207" s="1">
        <v>100.0</v>
      </c>
      <c r="G12207" s="1">
        <v>2.0</v>
      </c>
      <c r="H12207" s="1">
        <v>98.0</v>
      </c>
    </row>
    <row r="12208">
      <c r="A12208" s="1" t="s">
        <v>323</v>
      </c>
      <c r="B12208" s="7" t="s">
        <v>330</v>
      </c>
      <c r="C12208" s="1" t="s">
        <v>11755</v>
      </c>
      <c r="D12208" s="8">
        <v>0.0</v>
      </c>
      <c r="E12208" s="1">
        <v>0.0</v>
      </c>
      <c r="F12208" s="1">
        <v>100.0</v>
      </c>
      <c r="G12208" s="1">
        <v>49.0</v>
      </c>
      <c r="H12208" s="1">
        <v>51.0</v>
      </c>
    </row>
    <row r="12209">
      <c r="A12209" s="1" t="s">
        <v>323</v>
      </c>
      <c r="B12209" s="7" t="s">
        <v>330</v>
      </c>
      <c r="C12209" s="1" t="s">
        <v>11756</v>
      </c>
      <c r="D12209" s="8">
        <v>0.0</v>
      </c>
      <c r="E12209" s="1">
        <v>0.0</v>
      </c>
      <c r="F12209" s="1">
        <v>100.0</v>
      </c>
      <c r="G12209" s="1">
        <v>9.8</v>
      </c>
      <c r="H12209" s="1">
        <v>90.3</v>
      </c>
    </row>
    <row r="12210">
      <c r="A12210" s="1" t="s">
        <v>323</v>
      </c>
      <c r="B12210" s="7" t="s">
        <v>330</v>
      </c>
      <c r="C12210" s="1" t="s">
        <v>11757</v>
      </c>
      <c r="D12210" s="8">
        <v>0.0</v>
      </c>
      <c r="E12210" s="1">
        <v>0.0</v>
      </c>
      <c r="F12210" s="1">
        <v>100.0</v>
      </c>
      <c r="G12210" s="1">
        <v>9.7</v>
      </c>
      <c r="H12210" s="1">
        <v>90.3</v>
      </c>
    </row>
    <row r="12211">
      <c r="A12211" s="1" t="s">
        <v>323</v>
      </c>
      <c r="B12211" s="7" t="s">
        <v>330</v>
      </c>
      <c r="C12211" s="1" t="s">
        <v>11758</v>
      </c>
      <c r="D12211" s="8">
        <v>0.0</v>
      </c>
      <c r="E12211" s="1">
        <v>0.0</v>
      </c>
      <c r="F12211" s="1">
        <v>100.0</v>
      </c>
      <c r="G12211" s="1">
        <v>1.0</v>
      </c>
      <c r="H12211" s="1">
        <v>99.0</v>
      </c>
    </row>
    <row r="12212">
      <c r="A12212" s="1" t="s">
        <v>323</v>
      </c>
      <c r="B12212" s="7" t="s">
        <v>330</v>
      </c>
      <c r="C12212" s="1" t="s">
        <v>11759</v>
      </c>
      <c r="D12212" s="8">
        <v>0.0</v>
      </c>
      <c r="E12212" s="1">
        <v>0.0</v>
      </c>
      <c r="F12212" s="1">
        <v>100.0</v>
      </c>
      <c r="G12212" s="1">
        <v>15.5</v>
      </c>
      <c r="H12212" s="1">
        <v>84.5</v>
      </c>
    </row>
    <row r="12213">
      <c r="A12213" s="1" t="s">
        <v>323</v>
      </c>
      <c r="B12213" s="7" t="s">
        <v>330</v>
      </c>
      <c r="C12213" s="1" t="s">
        <v>11760</v>
      </c>
      <c r="D12213" s="8">
        <v>0.0</v>
      </c>
      <c r="E12213" s="1">
        <v>0.0</v>
      </c>
      <c r="F12213" s="1">
        <v>100.0</v>
      </c>
      <c r="G12213" s="1">
        <v>9.0</v>
      </c>
      <c r="H12213" s="1">
        <v>91.0</v>
      </c>
    </row>
    <row r="12214">
      <c r="A12214" s="1" t="s">
        <v>323</v>
      </c>
      <c r="B12214" s="7" t="s">
        <v>330</v>
      </c>
      <c r="C12214" s="1" t="s">
        <v>11761</v>
      </c>
      <c r="D12214" s="8">
        <v>0.0</v>
      </c>
      <c r="E12214" s="1">
        <v>0.0</v>
      </c>
      <c r="F12214" s="1">
        <v>100.0</v>
      </c>
      <c r="G12214" s="1">
        <v>8.4</v>
      </c>
      <c r="H12214" s="1">
        <v>91.6</v>
      </c>
    </row>
    <row r="12215">
      <c r="A12215" s="1" t="s">
        <v>323</v>
      </c>
      <c r="B12215" s="7" t="s">
        <v>330</v>
      </c>
      <c r="C12215" s="1" t="s">
        <v>11762</v>
      </c>
      <c r="D12215" s="8">
        <v>0.0</v>
      </c>
      <c r="E12215" s="1">
        <v>0.0</v>
      </c>
      <c r="F12215" s="1">
        <v>100.0</v>
      </c>
      <c r="G12215" s="1">
        <v>8.0</v>
      </c>
      <c r="H12215" s="1">
        <v>92.0</v>
      </c>
    </row>
    <row r="12216">
      <c r="A12216" s="1" t="s">
        <v>323</v>
      </c>
      <c r="B12216" s="7" t="s">
        <v>330</v>
      </c>
      <c r="C12216" s="1" t="s">
        <v>11763</v>
      </c>
      <c r="D12216" s="8">
        <v>0.0</v>
      </c>
      <c r="E12216" s="1">
        <v>0.0</v>
      </c>
      <c r="F12216" s="1">
        <v>100.0</v>
      </c>
      <c r="G12216" s="1">
        <v>9.7</v>
      </c>
      <c r="H12216" s="1">
        <v>90.3</v>
      </c>
    </row>
    <row r="12217">
      <c r="A12217" s="1" t="s">
        <v>323</v>
      </c>
      <c r="B12217" s="7" t="s">
        <v>330</v>
      </c>
      <c r="C12217" s="1" t="s">
        <v>11764</v>
      </c>
      <c r="D12217" s="8">
        <v>0.0</v>
      </c>
      <c r="E12217" s="1">
        <v>0.0</v>
      </c>
      <c r="F12217" s="1">
        <v>100.0</v>
      </c>
      <c r="G12217" s="1">
        <v>51.0</v>
      </c>
      <c r="H12217" s="1">
        <v>49.0</v>
      </c>
    </row>
    <row r="12218">
      <c r="A12218" s="1" t="s">
        <v>323</v>
      </c>
      <c r="B12218" s="7" t="s">
        <v>330</v>
      </c>
      <c r="C12218" s="1" t="s">
        <v>11765</v>
      </c>
      <c r="D12218" s="8">
        <v>0.0</v>
      </c>
      <c r="E12218" s="1">
        <v>0.0</v>
      </c>
      <c r="F12218" s="1">
        <v>100.0</v>
      </c>
      <c r="G12218" s="1">
        <v>6.0</v>
      </c>
      <c r="H12218" s="1">
        <v>94.0</v>
      </c>
    </row>
    <row r="12219">
      <c r="A12219" s="1" t="s">
        <v>323</v>
      </c>
      <c r="B12219" s="7" t="s">
        <v>330</v>
      </c>
      <c r="C12219" s="1" t="s">
        <v>11766</v>
      </c>
      <c r="D12219" s="8">
        <v>0.0</v>
      </c>
      <c r="E12219" s="1">
        <v>0.0</v>
      </c>
      <c r="F12219" s="1">
        <v>100.0</v>
      </c>
      <c r="G12219" s="1">
        <v>11.3</v>
      </c>
      <c r="H12219" s="1">
        <v>88.8</v>
      </c>
    </row>
    <row r="12220">
      <c r="A12220" s="1" t="s">
        <v>323</v>
      </c>
      <c r="B12220" s="7" t="s">
        <v>330</v>
      </c>
      <c r="C12220" s="1" t="s">
        <v>11767</v>
      </c>
      <c r="D12220" s="8">
        <v>0.0</v>
      </c>
      <c r="E12220" s="1">
        <v>0.0</v>
      </c>
      <c r="F12220" s="1">
        <v>100.0</v>
      </c>
      <c r="G12220" s="1">
        <v>10.3</v>
      </c>
      <c r="H12220" s="1">
        <v>89.7</v>
      </c>
    </row>
    <row r="12221">
      <c r="A12221" s="1" t="s">
        <v>323</v>
      </c>
      <c r="B12221" s="7" t="s">
        <v>330</v>
      </c>
      <c r="C12221" s="1" t="s">
        <v>11768</v>
      </c>
      <c r="D12221" s="8">
        <v>0.0</v>
      </c>
      <c r="E12221" s="1">
        <v>0.0</v>
      </c>
      <c r="F12221" s="1">
        <v>100.0</v>
      </c>
      <c r="G12221" s="1">
        <v>9.0</v>
      </c>
      <c r="H12221" s="1">
        <v>91.0</v>
      </c>
    </row>
    <row r="12222">
      <c r="A12222" s="1" t="s">
        <v>323</v>
      </c>
      <c r="B12222" s="7" t="s">
        <v>330</v>
      </c>
      <c r="C12222" s="1" t="s">
        <v>11769</v>
      </c>
      <c r="D12222" s="8">
        <v>0.0</v>
      </c>
      <c r="E12222" s="1">
        <v>0.0</v>
      </c>
      <c r="F12222" s="1">
        <v>100.0</v>
      </c>
      <c r="G12222" s="1">
        <v>7.3</v>
      </c>
      <c r="H12222" s="1">
        <v>92.8</v>
      </c>
    </row>
    <row r="12223">
      <c r="A12223" s="1" t="s">
        <v>323</v>
      </c>
      <c r="B12223" s="7" t="s">
        <v>330</v>
      </c>
      <c r="C12223" s="1" t="s">
        <v>11770</v>
      </c>
      <c r="D12223" s="8">
        <v>0.0</v>
      </c>
      <c r="E12223" s="1">
        <v>0.0</v>
      </c>
      <c r="F12223" s="1">
        <v>100.0</v>
      </c>
      <c r="G12223" s="1">
        <v>73.0</v>
      </c>
      <c r="H12223" s="1">
        <v>27.0</v>
      </c>
    </row>
    <row r="12224">
      <c r="A12224" s="1" t="s">
        <v>323</v>
      </c>
      <c r="B12224" s="7" t="s">
        <v>330</v>
      </c>
      <c r="C12224" s="1" t="s">
        <v>11771</v>
      </c>
      <c r="D12224" s="8">
        <v>0.0</v>
      </c>
      <c r="E12224" s="1">
        <v>0.0</v>
      </c>
      <c r="F12224" s="1">
        <v>100.0</v>
      </c>
      <c r="G12224" s="1">
        <v>52.0</v>
      </c>
      <c r="H12224" s="1">
        <v>48.0</v>
      </c>
    </row>
    <row r="12225">
      <c r="A12225" s="1" t="s">
        <v>323</v>
      </c>
      <c r="B12225" s="7" t="s">
        <v>330</v>
      </c>
      <c r="C12225" s="1" t="s">
        <v>11772</v>
      </c>
      <c r="D12225" s="8">
        <v>0.0</v>
      </c>
      <c r="E12225" s="1">
        <v>0.0</v>
      </c>
      <c r="F12225" s="1">
        <v>100.0</v>
      </c>
      <c r="G12225" s="1">
        <v>3.0</v>
      </c>
      <c r="H12225" s="1">
        <v>97.0</v>
      </c>
    </row>
    <row r="12226">
      <c r="A12226" s="1" t="s">
        <v>323</v>
      </c>
      <c r="B12226" s="7" t="s">
        <v>330</v>
      </c>
      <c r="C12226" s="1" t="s">
        <v>11773</v>
      </c>
      <c r="D12226" s="8">
        <v>0.0</v>
      </c>
      <c r="E12226" s="1">
        <v>0.0</v>
      </c>
      <c r="F12226" s="1">
        <v>100.0</v>
      </c>
      <c r="G12226" s="1">
        <v>6.3</v>
      </c>
      <c r="H12226" s="1">
        <v>93.7</v>
      </c>
    </row>
    <row r="12227">
      <c r="A12227" s="1" t="s">
        <v>323</v>
      </c>
      <c r="B12227" s="7" t="s">
        <v>330</v>
      </c>
      <c r="C12227" s="1" t="s">
        <v>11774</v>
      </c>
      <c r="D12227" s="8">
        <v>0.0</v>
      </c>
      <c r="E12227" s="1">
        <v>0.0</v>
      </c>
      <c r="F12227" s="1">
        <v>100.0</v>
      </c>
      <c r="G12227" s="1">
        <v>1.0</v>
      </c>
      <c r="H12227" s="1">
        <v>99.0</v>
      </c>
    </row>
    <row r="12228">
      <c r="A12228" s="1" t="s">
        <v>323</v>
      </c>
      <c r="B12228" s="7" t="s">
        <v>330</v>
      </c>
      <c r="C12228" s="1" t="s">
        <v>11775</v>
      </c>
      <c r="D12228" s="8">
        <v>0.0</v>
      </c>
      <c r="E12228" s="1">
        <v>0.0</v>
      </c>
      <c r="F12228" s="1">
        <v>100.0</v>
      </c>
      <c r="G12228" s="1">
        <v>1.0</v>
      </c>
      <c r="H12228" s="1">
        <v>99.0</v>
      </c>
    </row>
    <row r="12229">
      <c r="A12229" s="1" t="s">
        <v>323</v>
      </c>
      <c r="B12229" s="7" t="s">
        <v>330</v>
      </c>
      <c r="C12229" s="1" t="s">
        <v>11776</v>
      </c>
      <c r="D12229" s="8">
        <v>0.0</v>
      </c>
      <c r="E12229" s="1">
        <v>0.0</v>
      </c>
      <c r="F12229" s="1">
        <v>100.0</v>
      </c>
      <c r="G12229" s="1">
        <v>42.0</v>
      </c>
      <c r="H12229" s="1">
        <v>58.0</v>
      </c>
    </row>
    <row r="12230">
      <c r="A12230" s="1" t="s">
        <v>323</v>
      </c>
      <c r="B12230" s="7" t="s">
        <v>330</v>
      </c>
      <c r="C12230" s="1" t="s">
        <v>11777</v>
      </c>
      <c r="D12230" s="8">
        <v>0.0</v>
      </c>
      <c r="E12230" s="1">
        <v>0.0</v>
      </c>
      <c r="F12230" s="1">
        <v>100.0</v>
      </c>
      <c r="G12230" s="1">
        <v>54.7</v>
      </c>
      <c r="H12230" s="1">
        <v>45.3</v>
      </c>
    </row>
    <row r="12231">
      <c r="A12231" s="1" t="s">
        <v>323</v>
      </c>
      <c r="B12231" s="7" t="s">
        <v>330</v>
      </c>
      <c r="C12231" s="1" t="s">
        <v>11778</v>
      </c>
      <c r="D12231" s="8">
        <v>0.0</v>
      </c>
      <c r="E12231" s="1">
        <v>0.0</v>
      </c>
      <c r="F12231" s="1">
        <v>100.0</v>
      </c>
      <c r="G12231" s="1">
        <v>54.0</v>
      </c>
      <c r="H12231" s="1">
        <v>46.0</v>
      </c>
    </row>
    <row r="12232">
      <c r="A12232" s="1" t="s">
        <v>323</v>
      </c>
      <c r="B12232" s="7" t="s">
        <v>330</v>
      </c>
      <c r="C12232" s="1" t="s">
        <v>11779</v>
      </c>
      <c r="D12232" s="8">
        <v>0.0</v>
      </c>
      <c r="E12232" s="1">
        <v>0.0</v>
      </c>
      <c r="F12232" s="1">
        <v>100.0</v>
      </c>
      <c r="G12232" s="1">
        <v>50.0</v>
      </c>
      <c r="H12232" s="1">
        <v>50.0</v>
      </c>
    </row>
    <row r="12233">
      <c r="A12233" s="1" t="s">
        <v>323</v>
      </c>
      <c r="B12233" s="7" t="s">
        <v>330</v>
      </c>
      <c r="C12233" s="1" t="s">
        <v>11780</v>
      </c>
      <c r="D12233" s="8">
        <v>0.0</v>
      </c>
      <c r="E12233" s="1">
        <v>0.0</v>
      </c>
      <c r="F12233" s="1">
        <v>100.0</v>
      </c>
      <c r="G12233" s="1">
        <v>48.3</v>
      </c>
      <c r="H12233" s="1">
        <v>51.7</v>
      </c>
    </row>
    <row r="12234">
      <c r="A12234" s="1" t="s">
        <v>323</v>
      </c>
      <c r="B12234" s="7" t="s">
        <v>330</v>
      </c>
      <c r="C12234" s="1" t="s">
        <v>11781</v>
      </c>
      <c r="D12234" s="8">
        <v>0.0</v>
      </c>
      <c r="E12234" s="1">
        <v>0.0</v>
      </c>
      <c r="F12234" s="1">
        <v>100.0</v>
      </c>
      <c r="G12234" s="1">
        <v>50.8</v>
      </c>
      <c r="H12234" s="1">
        <v>49.3</v>
      </c>
    </row>
    <row r="12235">
      <c r="A12235" s="1" t="s">
        <v>323</v>
      </c>
      <c r="B12235" s="7" t="s">
        <v>330</v>
      </c>
      <c r="C12235" s="1" t="s">
        <v>11782</v>
      </c>
      <c r="D12235" s="8">
        <v>0.0</v>
      </c>
      <c r="E12235" s="1">
        <v>0.0</v>
      </c>
      <c r="F12235" s="1">
        <v>100.0</v>
      </c>
      <c r="G12235" s="1">
        <v>12.0</v>
      </c>
      <c r="H12235" s="1">
        <v>88.0</v>
      </c>
    </row>
    <row r="12236">
      <c r="A12236" s="1" t="s">
        <v>323</v>
      </c>
      <c r="B12236" s="7" t="s">
        <v>330</v>
      </c>
      <c r="C12236" s="1" t="s">
        <v>11783</v>
      </c>
      <c r="D12236" s="8">
        <v>0.0</v>
      </c>
      <c r="E12236" s="1">
        <v>0.0</v>
      </c>
      <c r="F12236" s="1">
        <v>100.0</v>
      </c>
      <c r="G12236" s="1">
        <v>15.0</v>
      </c>
      <c r="H12236" s="1">
        <v>85.0</v>
      </c>
    </row>
    <row r="12237">
      <c r="A12237" s="1" t="s">
        <v>323</v>
      </c>
      <c r="B12237" s="7" t="s">
        <v>330</v>
      </c>
      <c r="C12237" s="1" t="s">
        <v>11784</v>
      </c>
      <c r="D12237" s="8">
        <v>0.0</v>
      </c>
      <c r="E12237" s="1">
        <v>0.0</v>
      </c>
      <c r="F12237" s="1">
        <v>100.0</v>
      </c>
      <c r="G12237" s="1">
        <v>34.0</v>
      </c>
      <c r="H12237" s="1">
        <v>66.0</v>
      </c>
    </row>
    <row r="12238">
      <c r="A12238" s="1" t="s">
        <v>323</v>
      </c>
      <c r="B12238" s="7" t="s">
        <v>330</v>
      </c>
      <c r="C12238" s="1" t="s">
        <v>11785</v>
      </c>
      <c r="D12238" s="8">
        <v>0.0</v>
      </c>
      <c r="E12238" s="1">
        <v>0.0</v>
      </c>
      <c r="F12238" s="1">
        <v>100.0</v>
      </c>
      <c r="G12238" s="1">
        <v>10.6</v>
      </c>
      <c r="H12238" s="1">
        <v>89.4</v>
      </c>
    </row>
    <row r="12239">
      <c r="A12239" s="1" t="s">
        <v>323</v>
      </c>
      <c r="B12239" s="7" t="s">
        <v>330</v>
      </c>
      <c r="C12239" s="1" t="s">
        <v>11786</v>
      </c>
      <c r="D12239" s="8">
        <v>0.0</v>
      </c>
      <c r="E12239" s="1">
        <v>0.0</v>
      </c>
      <c r="F12239" s="1">
        <v>100.0</v>
      </c>
      <c r="G12239" s="1">
        <v>8.6</v>
      </c>
      <c r="H12239" s="1">
        <v>91.4</v>
      </c>
    </row>
    <row r="12240">
      <c r="A12240" s="1" t="s">
        <v>323</v>
      </c>
      <c r="B12240" s="7" t="s">
        <v>330</v>
      </c>
      <c r="C12240" s="1" t="s">
        <v>11787</v>
      </c>
      <c r="D12240" s="8">
        <v>0.0</v>
      </c>
      <c r="E12240" s="1">
        <v>0.0</v>
      </c>
      <c r="F12240" s="1">
        <v>100.0</v>
      </c>
      <c r="G12240" s="1">
        <v>59.0</v>
      </c>
      <c r="H12240" s="1">
        <v>41.0</v>
      </c>
    </row>
    <row r="12241">
      <c r="A12241" s="1" t="s">
        <v>323</v>
      </c>
      <c r="B12241" s="7" t="s">
        <v>330</v>
      </c>
      <c r="C12241" s="1" t="s">
        <v>11788</v>
      </c>
      <c r="D12241" s="8">
        <v>0.0</v>
      </c>
      <c r="E12241" s="1">
        <v>0.0</v>
      </c>
      <c r="F12241" s="1">
        <v>100.0</v>
      </c>
      <c r="G12241" s="1">
        <v>52.0</v>
      </c>
      <c r="H12241" s="1">
        <v>48.0</v>
      </c>
    </row>
    <row r="12242">
      <c r="A12242" s="1" t="s">
        <v>323</v>
      </c>
      <c r="B12242" s="7" t="s">
        <v>330</v>
      </c>
      <c r="C12242" s="1" t="s">
        <v>11789</v>
      </c>
      <c r="D12242" s="8">
        <v>0.0</v>
      </c>
      <c r="E12242" s="1">
        <v>0.0</v>
      </c>
      <c r="F12242" s="1">
        <v>100.0</v>
      </c>
      <c r="G12242" s="1">
        <v>10.0</v>
      </c>
      <c r="H12242" s="1">
        <v>90.0</v>
      </c>
    </row>
    <row r="12243">
      <c r="A12243" s="1" t="s">
        <v>323</v>
      </c>
      <c r="B12243" s="7" t="s">
        <v>330</v>
      </c>
      <c r="C12243" s="1" t="s">
        <v>11790</v>
      </c>
      <c r="D12243" s="8">
        <v>0.0</v>
      </c>
      <c r="E12243" s="1">
        <v>0.0</v>
      </c>
      <c r="F12243" s="1">
        <v>100.0</v>
      </c>
      <c r="G12243" s="1">
        <v>8.8</v>
      </c>
      <c r="H12243" s="1">
        <v>91.2</v>
      </c>
    </row>
    <row r="12244">
      <c r="A12244" s="1" t="s">
        <v>323</v>
      </c>
      <c r="B12244" s="7" t="s">
        <v>330</v>
      </c>
      <c r="C12244" s="1" t="s">
        <v>11791</v>
      </c>
      <c r="D12244" s="8">
        <v>0.0</v>
      </c>
      <c r="E12244" s="1">
        <v>0.0</v>
      </c>
      <c r="F12244" s="1">
        <v>100.0</v>
      </c>
      <c r="G12244" s="1">
        <v>7.7</v>
      </c>
      <c r="H12244" s="1">
        <v>92.3</v>
      </c>
    </row>
    <row r="12245">
      <c r="A12245" s="1" t="s">
        <v>323</v>
      </c>
      <c r="B12245" s="7" t="s">
        <v>330</v>
      </c>
      <c r="C12245" s="1" t="s">
        <v>11792</v>
      </c>
      <c r="D12245" s="8">
        <v>0.0</v>
      </c>
      <c r="E12245" s="1">
        <v>0.0</v>
      </c>
      <c r="F12245" s="1">
        <v>100.0</v>
      </c>
      <c r="G12245" s="1">
        <v>16.0</v>
      </c>
      <c r="H12245" s="1">
        <v>84.0</v>
      </c>
    </row>
    <row r="12246">
      <c r="A12246" s="1" t="s">
        <v>323</v>
      </c>
      <c r="B12246" s="7" t="s">
        <v>330</v>
      </c>
      <c r="C12246" s="1" t="s">
        <v>11793</v>
      </c>
      <c r="D12246" s="8">
        <v>0.0</v>
      </c>
      <c r="E12246" s="1">
        <v>0.0</v>
      </c>
      <c r="F12246" s="1">
        <v>100.0</v>
      </c>
      <c r="G12246" s="1">
        <v>34.0</v>
      </c>
      <c r="H12246" s="1">
        <v>66.0</v>
      </c>
    </row>
    <row r="12247">
      <c r="A12247" s="1" t="s">
        <v>323</v>
      </c>
      <c r="B12247" s="7" t="s">
        <v>330</v>
      </c>
      <c r="C12247" s="1" t="s">
        <v>11794</v>
      </c>
      <c r="D12247" s="8">
        <v>0.0</v>
      </c>
      <c r="E12247" s="1">
        <v>0.0</v>
      </c>
      <c r="F12247" s="1">
        <v>100.0</v>
      </c>
      <c r="G12247" s="1">
        <v>49.0</v>
      </c>
      <c r="H12247" s="1">
        <v>51.0</v>
      </c>
    </row>
    <row r="12248">
      <c r="A12248" s="1" t="s">
        <v>323</v>
      </c>
      <c r="B12248" s="7" t="s">
        <v>330</v>
      </c>
      <c r="C12248" s="1" t="s">
        <v>11795</v>
      </c>
      <c r="D12248" s="8">
        <v>0.0</v>
      </c>
      <c r="E12248" s="1">
        <v>0.0</v>
      </c>
      <c r="F12248" s="1">
        <v>100.0</v>
      </c>
      <c r="G12248" s="1">
        <v>18.5</v>
      </c>
      <c r="H12248" s="1">
        <v>81.5</v>
      </c>
    </row>
    <row r="12249">
      <c r="A12249" s="1" t="s">
        <v>323</v>
      </c>
      <c r="B12249" s="7" t="s">
        <v>330</v>
      </c>
      <c r="C12249" s="1" t="s">
        <v>11796</v>
      </c>
      <c r="D12249" s="8">
        <v>0.0</v>
      </c>
      <c r="E12249" s="1">
        <v>0.0</v>
      </c>
      <c r="F12249" s="1">
        <v>100.0</v>
      </c>
      <c r="G12249" s="1">
        <v>12.0</v>
      </c>
      <c r="H12249" s="1">
        <v>88.0</v>
      </c>
    </row>
    <row r="12250">
      <c r="A12250" s="1" t="s">
        <v>323</v>
      </c>
      <c r="B12250" s="7" t="s">
        <v>330</v>
      </c>
      <c r="C12250" s="1" t="s">
        <v>11797</v>
      </c>
      <c r="D12250" s="8">
        <v>0.0</v>
      </c>
      <c r="E12250" s="1">
        <v>0.0</v>
      </c>
      <c r="F12250" s="1">
        <v>100.0</v>
      </c>
      <c r="G12250" s="1">
        <v>10.3</v>
      </c>
      <c r="H12250" s="1">
        <v>89.8</v>
      </c>
    </row>
    <row r="12251">
      <c r="A12251" s="1" t="s">
        <v>323</v>
      </c>
      <c r="B12251" s="7" t="s">
        <v>330</v>
      </c>
      <c r="C12251" s="1" t="s">
        <v>11798</v>
      </c>
      <c r="D12251" s="8">
        <v>0.0</v>
      </c>
      <c r="E12251" s="1">
        <v>0.0</v>
      </c>
      <c r="F12251" s="1">
        <v>100.0</v>
      </c>
      <c r="G12251" s="1">
        <v>50.5</v>
      </c>
      <c r="H12251" s="1">
        <v>49.5</v>
      </c>
    </row>
    <row r="12252">
      <c r="A12252" s="1" t="s">
        <v>323</v>
      </c>
      <c r="B12252" s="7" t="s">
        <v>330</v>
      </c>
      <c r="C12252" s="1" t="s">
        <v>11799</v>
      </c>
      <c r="D12252" s="8">
        <v>0.0</v>
      </c>
      <c r="E12252" s="1">
        <v>0.0</v>
      </c>
      <c r="F12252" s="1">
        <v>100.0</v>
      </c>
      <c r="G12252" s="1">
        <v>67.0</v>
      </c>
      <c r="H12252" s="1">
        <v>33.0</v>
      </c>
    </row>
    <row r="12253">
      <c r="A12253" s="1" t="s">
        <v>323</v>
      </c>
      <c r="B12253" s="7" t="s">
        <v>330</v>
      </c>
      <c r="C12253" s="1" t="s">
        <v>11800</v>
      </c>
      <c r="D12253" s="8">
        <v>0.0</v>
      </c>
      <c r="E12253" s="1">
        <v>0.0</v>
      </c>
      <c r="F12253" s="1">
        <v>100.0</v>
      </c>
      <c r="G12253" s="1">
        <v>61.0</v>
      </c>
      <c r="H12253" s="1">
        <v>39.0</v>
      </c>
    </row>
    <row r="12254">
      <c r="A12254" s="1" t="s">
        <v>323</v>
      </c>
      <c r="B12254" s="7" t="s">
        <v>330</v>
      </c>
      <c r="C12254" s="1" t="s">
        <v>11801</v>
      </c>
      <c r="D12254" s="8">
        <v>0.0</v>
      </c>
      <c r="E12254" s="1">
        <v>0.0</v>
      </c>
      <c r="F12254" s="1">
        <v>100.0</v>
      </c>
      <c r="G12254" s="1">
        <v>7.7</v>
      </c>
      <c r="H12254" s="1">
        <v>92.3</v>
      </c>
    </row>
    <row r="12255">
      <c r="A12255" s="1" t="s">
        <v>323</v>
      </c>
      <c r="B12255" s="7" t="s">
        <v>330</v>
      </c>
      <c r="C12255" s="1" t="s">
        <v>11802</v>
      </c>
      <c r="D12255" s="8">
        <v>0.0</v>
      </c>
      <c r="E12255" s="1">
        <v>0.0</v>
      </c>
      <c r="F12255" s="1">
        <v>100.0</v>
      </c>
      <c r="G12255" s="1">
        <v>47.0</v>
      </c>
      <c r="H12255" s="1">
        <v>53.0</v>
      </c>
    </row>
    <row r="12256">
      <c r="A12256" s="1" t="s">
        <v>323</v>
      </c>
      <c r="B12256" s="7" t="s">
        <v>330</v>
      </c>
      <c r="C12256" s="1" t="s">
        <v>11803</v>
      </c>
      <c r="D12256" s="8">
        <v>0.0</v>
      </c>
      <c r="E12256" s="1">
        <v>0.0</v>
      </c>
      <c r="F12256" s="1">
        <v>100.0</v>
      </c>
      <c r="G12256" s="1">
        <v>8.1</v>
      </c>
      <c r="H12256" s="1">
        <v>91.9</v>
      </c>
    </row>
    <row r="12257">
      <c r="A12257" s="1" t="s">
        <v>323</v>
      </c>
      <c r="B12257" s="7" t="s">
        <v>330</v>
      </c>
      <c r="C12257" s="1" t="s">
        <v>11804</v>
      </c>
      <c r="D12257" s="8">
        <v>0.0</v>
      </c>
      <c r="E12257" s="1">
        <v>0.0</v>
      </c>
      <c r="F12257" s="1">
        <v>100.0</v>
      </c>
      <c r="G12257" s="1">
        <v>8.0</v>
      </c>
      <c r="H12257" s="1">
        <v>92.0</v>
      </c>
    </row>
    <row r="12258">
      <c r="A12258" s="1" t="s">
        <v>323</v>
      </c>
      <c r="B12258" s="7" t="s">
        <v>330</v>
      </c>
      <c r="C12258" s="1" t="s">
        <v>11805</v>
      </c>
      <c r="D12258" s="8">
        <v>0.0</v>
      </c>
      <c r="E12258" s="1">
        <v>0.0</v>
      </c>
      <c r="F12258" s="1">
        <v>100.0</v>
      </c>
      <c r="G12258" s="1">
        <v>50.3</v>
      </c>
      <c r="H12258" s="1">
        <v>49.7</v>
      </c>
    </row>
    <row r="12259">
      <c r="A12259" s="1" t="s">
        <v>323</v>
      </c>
      <c r="B12259" s="7" t="s">
        <v>330</v>
      </c>
      <c r="C12259" s="1" t="s">
        <v>11806</v>
      </c>
      <c r="D12259" s="8">
        <v>0.0</v>
      </c>
      <c r="E12259" s="1">
        <v>0.0</v>
      </c>
      <c r="F12259" s="1">
        <v>100.0</v>
      </c>
      <c r="G12259" s="1">
        <v>9.2</v>
      </c>
      <c r="H12259" s="1">
        <v>90.8</v>
      </c>
    </row>
    <row r="12260">
      <c r="A12260" s="1" t="s">
        <v>323</v>
      </c>
      <c r="B12260" s="7" t="s">
        <v>330</v>
      </c>
      <c r="C12260" s="1" t="s">
        <v>11807</v>
      </c>
      <c r="D12260" s="8">
        <v>0.0</v>
      </c>
      <c r="E12260" s="1">
        <v>0.0</v>
      </c>
      <c r="F12260" s="1">
        <v>100.0</v>
      </c>
      <c r="G12260" s="1">
        <v>1.0</v>
      </c>
      <c r="H12260" s="1">
        <v>99.0</v>
      </c>
    </row>
    <row r="12261">
      <c r="A12261" s="1" t="s">
        <v>323</v>
      </c>
      <c r="B12261" s="7" t="s">
        <v>330</v>
      </c>
      <c r="C12261" s="1" t="s">
        <v>11808</v>
      </c>
      <c r="D12261" s="8">
        <v>0.0</v>
      </c>
      <c r="E12261" s="1">
        <v>0.0</v>
      </c>
      <c r="F12261" s="1">
        <v>100.0</v>
      </c>
      <c r="G12261" s="1">
        <v>1.0</v>
      </c>
      <c r="H12261" s="1">
        <v>99.0</v>
      </c>
    </row>
    <row r="12262">
      <c r="A12262" s="1" t="s">
        <v>323</v>
      </c>
      <c r="B12262" s="7" t="s">
        <v>330</v>
      </c>
      <c r="C12262" s="1" t="s">
        <v>11809</v>
      </c>
      <c r="D12262" s="8">
        <v>0.0</v>
      </c>
      <c r="E12262" s="1">
        <v>0.0</v>
      </c>
      <c r="F12262" s="1">
        <v>100.0</v>
      </c>
      <c r="G12262" s="1">
        <v>5.5</v>
      </c>
      <c r="H12262" s="1">
        <v>94.5</v>
      </c>
    </row>
    <row r="12263">
      <c r="A12263" s="1" t="s">
        <v>323</v>
      </c>
      <c r="B12263" s="7" t="s">
        <v>330</v>
      </c>
      <c r="C12263" s="1" t="s">
        <v>11810</v>
      </c>
      <c r="D12263" s="8">
        <v>0.0</v>
      </c>
      <c r="E12263" s="1">
        <v>0.0</v>
      </c>
      <c r="F12263" s="1">
        <v>100.0</v>
      </c>
      <c r="G12263" s="1">
        <v>10.3</v>
      </c>
      <c r="H12263" s="1">
        <v>89.7</v>
      </c>
    </row>
    <row r="12264">
      <c r="A12264" s="1" t="s">
        <v>323</v>
      </c>
      <c r="B12264" s="7" t="s">
        <v>330</v>
      </c>
      <c r="C12264" s="1" t="s">
        <v>11811</v>
      </c>
      <c r="D12264" s="8">
        <v>0.0</v>
      </c>
      <c r="E12264" s="1">
        <v>0.0</v>
      </c>
      <c r="F12264" s="1">
        <v>100.0</v>
      </c>
      <c r="G12264" s="1">
        <v>2.0</v>
      </c>
      <c r="H12264" s="1">
        <v>98.0</v>
      </c>
    </row>
    <row r="12265">
      <c r="A12265" s="1" t="s">
        <v>323</v>
      </c>
      <c r="B12265" s="7" t="s">
        <v>330</v>
      </c>
      <c r="C12265" s="1" t="s">
        <v>11812</v>
      </c>
      <c r="D12265" s="8">
        <v>0.0</v>
      </c>
      <c r="E12265" s="1">
        <v>0.0</v>
      </c>
      <c r="F12265" s="1">
        <v>100.0</v>
      </c>
      <c r="G12265" s="1">
        <v>2.0</v>
      </c>
      <c r="H12265" s="1">
        <v>98.0</v>
      </c>
    </row>
    <row r="12266">
      <c r="A12266" s="1" t="s">
        <v>323</v>
      </c>
      <c r="B12266" s="7" t="s">
        <v>330</v>
      </c>
      <c r="C12266" s="1" t="s">
        <v>11813</v>
      </c>
      <c r="D12266" s="8">
        <v>0.0</v>
      </c>
      <c r="E12266" s="1">
        <v>0.0</v>
      </c>
      <c r="F12266" s="1">
        <v>100.0</v>
      </c>
      <c r="G12266" s="1">
        <v>4.8</v>
      </c>
      <c r="H12266" s="1">
        <v>95.2</v>
      </c>
    </row>
    <row r="12267">
      <c r="A12267" s="1" t="s">
        <v>323</v>
      </c>
      <c r="B12267" s="7" t="s">
        <v>330</v>
      </c>
      <c r="C12267" s="1" t="s">
        <v>11814</v>
      </c>
      <c r="D12267" s="8">
        <v>0.0</v>
      </c>
      <c r="E12267" s="1">
        <v>0.0</v>
      </c>
      <c r="F12267" s="1">
        <v>100.0</v>
      </c>
      <c r="G12267" s="1">
        <v>7.0</v>
      </c>
      <c r="H12267" s="1">
        <v>93.0</v>
      </c>
    </row>
    <row r="12268">
      <c r="A12268" s="1" t="s">
        <v>323</v>
      </c>
      <c r="B12268" s="7" t="s">
        <v>330</v>
      </c>
      <c r="C12268" s="1" t="s">
        <v>11815</v>
      </c>
      <c r="D12268" s="8">
        <v>0.0</v>
      </c>
      <c r="E12268" s="1">
        <v>0.0</v>
      </c>
      <c r="F12268" s="1">
        <v>100.0</v>
      </c>
      <c r="G12268" s="1">
        <v>57.0</v>
      </c>
      <c r="H12268" s="1">
        <v>43.0</v>
      </c>
    </row>
    <row r="12269">
      <c r="A12269" s="1" t="s">
        <v>323</v>
      </c>
      <c r="B12269" s="7" t="s">
        <v>330</v>
      </c>
      <c r="C12269" s="1" t="s">
        <v>11816</v>
      </c>
      <c r="D12269" s="8">
        <v>0.0</v>
      </c>
      <c r="E12269" s="1">
        <v>0.0</v>
      </c>
      <c r="F12269" s="1">
        <v>100.0</v>
      </c>
      <c r="G12269" s="1">
        <v>8.7</v>
      </c>
      <c r="H12269" s="1">
        <v>91.3</v>
      </c>
    </row>
    <row r="12270">
      <c r="A12270" s="1" t="s">
        <v>323</v>
      </c>
      <c r="B12270" s="7" t="s">
        <v>330</v>
      </c>
      <c r="C12270" s="1" t="s">
        <v>11817</v>
      </c>
      <c r="D12270" s="8">
        <v>0.0</v>
      </c>
      <c r="E12270" s="1">
        <v>0.0</v>
      </c>
      <c r="F12270" s="1">
        <v>100.0</v>
      </c>
      <c r="G12270" s="1">
        <v>50.0</v>
      </c>
      <c r="H12270" s="1">
        <v>50.0</v>
      </c>
    </row>
    <row r="12271">
      <c r="A12271" s="1" t="s">
        <v>323</v>
      </c>
      <c r="B12271" s="7" t="s">
        <v>330</v>
      </c>
      <c r="C12271" s="1" t="s">
        <v>11818</v>
      </c>
      <c r="D12271" s="8">
        <v>0.0</v>
      </c>
      <c r="E12271" s="1">
        <v>0.0</v>
      </c>
      <c r="F12271" s="1">
        <v>100.0</v>
      </c>
      <c r="G12271" s="1">
        <v>13.0</v>
      </c>
      <c r="H12271" s="1">
        <v>87.0</v>
      </c>
    </row>
    <row r="12272">
      <c r="A12272" s="1" t="s">
        <v>323</v>
      </c>
      <c r="B12272" s="7" t="s">
        <v>330</v>
      </c>
      <c r="C12272" s="1" t="s">
        <v>11819</v>
      </c>
      <c r="D12272" s="8">
        <v>0.0</v>
      </c>
      <c r="E12272" s="1">
        <v>0.0</v>
      </c>
      <c r="F12272" s="1">
        <v>100.0</v>
      </c>
      <c r="G12272" s="1">
        <v>10.0</v>
      </c>
      <c r="H12272" s="1">
        <v>90.0</v>
      </c>
    </row>
    <row r="12273">
      <c r="A12273" s="1" t="s">
        <v>323</v>
      </c>
      <c r="B12273" s="7" t="s">
        <v>330</v>
      </c>
      <c r="C12273" s="1" t="s">
        <v>11820</v>
      </c>
      <c r="D12273" s="8">
        <v>0.0</v>
      </c>
      <c r="E12273" s="1">
        <v>0.0</v>
      </c>
      <c r="F12273" s="1">
        <v>100.0</v>
      </c>
      <c r="G12273" s="1">
        <v>9.0</v>
      </c>
      <c r="H12273" s="1">
        <v>91.0</v>
      </c>
    </row>
    <row r="12274">
      <c r="A12274" s="1" t="s">
        <v>323</v>
      </c>
      <c r="B12274" s="7" t="s">
        <v>330</v>
      </c>
      <c r="C12274" s="1" t="s">
        <v>11821</v>
      </c>
      <c r="D12274" s="8">
        <v>0.0</v>
      </c>
      <c r="E12274" s="1">
        <v>0.0</v>
      </c>
      <c r="F12274" s="1">
        <v>100.0</v>
      </c>
      <c r="G12274" s="1">
        <v>2.0</v>
      </c>
      <c r="H12274" s="1">
        <v>98.0</v>
      </c>
    </row>
    <row r="12275">
      <c r="A12275" s="1" t="s">
        <v>323</v>
      </c>
      <c r="B12275" s="7" t="s">
        <v>330</v>
      </c>
      <c r="C12275" s="1" t="s">
        <v>11822</v>
      </c>
      <c r="D12275" s="8">
        <v>0.0</v>
      </c>
      <c r="E12275" s="1">
        <v>0.0</v>
      </c>
      <c r="F12275" s="1">
        <v>100.0</v>
      </c>
      <c r="G12275" s="1">
        <v>11.0</v>
      </c>
      <c r="H12275" s="1">
        <v>89.0</v>
      </c>
    </row>
    <row r="12276">
      <c r="A12276" s="1" t="s">
        <v>323</v>
      </c>
      <c r="B12276" s="7" t="s">
        <v>330</v>
      </c>
      <c r="C12276" s="1" t="s">
        <v>11823</v>
      </c>
      <c r="D12276" s="8">
        <v>0.0</v>
      </c>
      <c r="E12276" s="1">
        <v>0.0</v>
      </c>
      <c r="F12276" s="1">
        <v>100.0</v>
      </c>
      <c r="G12276" s="1">
        <v>8.0</v>
      </c>
      <c r="H12276" s="1">
        <v>92.0</v>
      </c>
    </row>
    <row r="12277">
      <c r="A12277" s="1" t="s">
        <v>323</v>
      </c>
      <c r="B12277" s="7" t="s">
        <v>330</v>
      </c>
      <c r="C12277" s="1" t="s">
        <v>11824</v>
      </c>
      <c r="D12277" s="8">
        <v>0.0</v>
      </c>
      <c r="E12277" s="1">
        <v>0.0</v>
      </c>
      <c r="F12277" s="1">
        <v>100.0</v>
      </c>
      <c r="G12277" s="1">
        <v>17.0</v>
      </c>
      <c r="H12277" s="1">
        <v>83.0</v>
      </c>
    </row>
    <row r="12278">
      <c r="A12278" s="1" t="s">
        <v>323</v>
      </c>
      <c r="B12278" s="7" t="s">
        <v>331</v>
      </c>
      <c r="C12278" s="1" t="s">
        <v>11825</v>
      </c>
      <c r="D12278" s="8">
        <v>11.0</v>
      </c>
      <c r="E12278" s="1">
        <v>34.0</v>
      </c>
      <c r="F12278" s="1">
        <v>1.5</v>
      </c>
      <c r="G12278" s="1">
        <v>1.1</v>
      </c>
      <c r="H12278" s="1">
        <v>0.4</v>
      </c>
    </row>
    <row r="12279">
      <c r="A12279" s="1" t="s">
        <v>323</v>
      </c>
      <c r="B12279" s="7" t="s">
        <v>331</v>
      </c>
      <c r="C12279" s="1" t="s">
        <v>11826</v>
      </c>
      <c r="D12279" s="8">
        <v>7.0</v>
      </c>
      <c r="E12279" s="1">
        <v>1.0</v>
      </c>
      <c r="F12279" s="1">
        <v>4.8</v>
      </c>
      <c r="G12279" s="1">
        <v>8.7</v>
      </c>
      <c r="H12279" s="1">
        <v>-3.8</v>
      </c>
    </row>
    <row r="12280">
      <c r="A12280" s="1" t="s">
        <v>323</v>
      </c>
      <c r="B12280" s="7" t="s">
        <v>331</v>
      </c>
      <c r="C12280" s="1" t="s">
        <v>11827</v>
      </c>
      <c r="D12280" s="8">
        <v>5.0</v>
      </c>
      <c r="E12280" s="1">
        <v>0.0</v>
      </c>
      <c r="F12280" s="1">
        <v>4.4</v>
      </c>
      <c r="G12280" s="1">
        <v>9.1</v>
      </c>
      <c r="H12280" s="1">
        <v>-4.7</v>
      </c>
    </row>
    <row r="12281">
      <c r="A12281" s="1" t="s">
        <v>323</v>
      </c>
      <c r="B12281" s="7" t="s">
        <v>331</v>
      </c>
      <c r="C12281" s="1" t="s">
        <v>11828</v>
      </c>
      <c r="D12281" s="8">
        <v>3.0</v>
      </c>
      <c r="E12281" s="1">
        <v>0.0</v>
      </c>
      <c r="F12281" s="1">
        <v>8.0</v>
      </c>
      <c r="G12281" s="1">
        <v>100.0</v>
      </c>
      <c r="H12281" s="1">
        <v>-92.0</v>
      </c>
    </row>
    <row r="12282">
      <c r="A12282" s="1" t="s">
        <v>323</v>
      </c>
      <c r="B12282" s="7" t="s">
        <v>331</v>
      </c>
      <c r="C12282" s="1" t="s">
        <v>11829</v>
      </c>
      <c r="D12282" s="8">
        <v>3.0</v>
      </c>
      <c r="E12282" s="1">
        <v>8.0</v>
      </c>
      <c r="F12282" s="1">
        <v>1.2</v>
      </c>
      <c r="G12282" s="1">
        <v>1.1</v>
      </c>
      <c r="H12282" s="1">
        <v>0.2</v>
      </c>
    </row>
    <row r="12283">
      <c r="A12283" s="1" t="s">
        <v>323</v>
      </c>
      <c r="B12283" s="7" t="s">
        <v>331</v>
      </c>
      <c r="C12283" s="1" t="s">
        <v>11830</v>
      </c>
      <c r="D12283" s="8">
        <v>3.0</v>
      </c>
      <c r="E12283" s="1">
        <v>17.0</v>
      </c>
      <c r="F12283" s="1">
        <v>1.6</v>
      </c>
      <c r="G12283" s="1">
        <v>1.0</v>
      </c>
      <c r="H12283" s="1">
        <v>0.6</v>
      </c>
    </row>
    <row r="12284">
      <c r="A12284" s="1" t="s">
        <v>323</v>
      </c>
      <c r="B12284" s="7" t="s">
        <v>331</v>
      </c>
      <c r="C12284" s="1" t="s">
        <v>11831</v>
      </c>
      <c r="D12284" s="8">
        <v>3.0</v>
      </c>
      <c r="E12284" s="1">
        <v>6.0</v>
      </c>
      <c r="F12284" s="1">
        <v>1.5</v>
      </c>
      <c r="G12284" s="1">
        <v>1.0</v>
      </c>
      <c r="H12284" s="1">
        <v>0.5</v>
      </c>
    </row>
    <row r="12285">
      <c r="A12285" s="1" t="s">
        <v>323</v>
      </c>
      <c r="B12285" s="7" t="s">
        <v>331</v>
      </c>
      <c r="C12285" s="1" t="s">
        <v>11832</v>
      </c>
      <c r="D12285" s="8">
        <v>2.0</v>
      </c>
      <c r="E12285" s="1">
        <v>5.0</v>
      </c>
      <c r="F12285" s="1">
        <v>1.2</v>
      </c>
      <c r="G12285" s="1">
        <v>1.0</v>
      </c>
      <c r="H12285" s="1">
        <v>0.2</v>
      </c>
    </row>
    <row r="12286">
      <c r="A12286" s="1" t="s">
        <v>323</v>
      </c>
      <c r="B12286" s="7" t="s">
        <v>331</v>
      </c>
      <c r="C12286" s="1" t="s">
        <v>11833</v>
      </c>
      <c r="D12286" s="8">
        <v>2.0</v>
      </c>
      <c r="E12286" s="1">
        <v>0.0</v>
      </c>
      <c r="F12286" s="1">
        <v>4.7</v>
      </c>
      <c r="G12286" s="1">
        <v>9.5</v>
      </c>
      <c r="H12286" s="1">
        <v>-4.8</v>
      </c>
    </row>
    <row r="12287">
      <c r="A12287" s="1" t="s">
        <v>323</v>
      </c>
      <c r="B12287" s="7" t="s">
        <v>331</v>
      </c>
      <c r="C12287" s="1" t="s">
        <v>11834</v>
      </c>
      <c r="D12287" s="8">
        <v>2.0</v>
      </c>
      <c r="E12287" s="1">
        <v>1.0</v>
      </c>
      <c r="F12287" s="1">
        <v>2.0</v>
      </c>
      <c r="G12287" s="1">
        <v>5.5</v>
      </c>
      <c r="H12287" s="1">
        <v>-3.5</v>
      </c>
    </row>
    <row r="12288">
      <c r="A12288" s="1" t="s">
        <v>323</v>
      </c>
      <c r="B12288" s="7" t="s">
        <v>331</v>
      </c>
      <c r="C12288" s="1" t="s">
        <v>11835</v>
      </c>
      <c r="D12288" s="8">
        <v>2.0</v>
      </c>
      <c r="E12288" s="1">
        <v>0.0</v>
      </c>
      <c r="F12288" s="1">
        <v>8.5</v>
      </c>
      <c r="G12288" s="1">
        <v>8.0</v>
      </c>
      <c r="H12288" s="1">
        <v>0.5</v>
      </c>
    </row>
    <row r="12289">
      <c r="A12289" s="1" t="s">
        <v>323</v>
      </c>
      <c r="B12289" s="7" t="s">
        <v>331</v>
      </c>
      <c r="C12289" s="1" t="s">
        <v>11836</v>
      </c>
      <c r="D12289" s="8">
        <v>2.0</v>
      </c>
      <c r="E12289" s="1">
        <v>10.0</v>
      </c>
      <c r="F12289" s="1">
        <v>1.0</v>
      </c>
      <c r="G12289" s="1">
        <v>1.0</v>
      </c>
      <c r="H12289" s="1">
        <v>0.0</v>
      </c>
    </row>
    <row r="12290">
      <c r="A12290" s="1" t="s">
        <v>323</v>
      </c>
      <c r="B12290" s="7" t="s">
        <v>331</v>
      </c>
      <c r="C12290" s="1" t="s">
        <v>11837</v>
      </c>
      <c r="D12290" s="8">
        <v>2.0</v>
      </c>
      <c r="E12290" s="1">
        <v>1.0</v>
      </c>
      <c r="F12290" s="1">
        <v>1.9</v>
      </c>
      <c r="G12290" s="1">
        <v>1.6</v>
      </c>
      <c r="H12290" s="1">
        <v>0.3</v>
      </c>
    </row>
    <row r="12291">
      <c r="A12291" s="1" t="s">
        <v>323</v>
      </c>
      <c r="B12291" s="7" t="s">
        <v>331</v>
      </c>
      <c r="C12291" s="1" t="s">
        <v>11838</v>
      </c>
      <c r="D12291" s="8">
        <v>2.0</v>
      </c>
      <c r="E12291" s="1">
        <v>0.0</v>
      </c>
      <c r="F12291" s="1">
        <v>2.4</v>
      </c>
      <c r="G12291" s="1">
        <v>100.0</v>
      </c>
      <c r="H12291" s="1">
        <v>-97.6</v>
      </c>
    </row>
    <row r="12292">
      <c r="A12292" s="1" t="s">
        <v>323</v>
      </c>
      <c r="B12292" s="7" t="s">
        <v>331</v>
      </c>
      <c r="C12292" s="1" t="s">
        <v>11839</v>
      </c>
      <c r="D12292" s="8">
        <v>2.0</v>
      </c>
      <c r="E12292" s="1">
        <v>0.0</v>
      </c>
      <c r="F12292" s="1">
        <v>6.0</v>
      </c>
      <c r="G12292" s="1">
        <v>100.0</v>
      </c>
      <c r="H12292" s="1">
        <v>-94.0</v>
      </c>
    </row>
    <row r="12293">
      <c r="A12293" s="1" t="s">
        <v>323</v>
      </c>
      <c r="B12293" s="7" t="s">
        <v>331</v>
      </c>
      <c r="C12293" s="1" t="s">
        <v>11840</v>
      </c>
      <c r="D12293" s="8">
        <v>1.0</v>
      </c>
      <c r="E12293" s="1">
        <v>0.0</v>
      </c>
      <c r="F12293" s="1">
        <v>10.7</v>
      </c>
      <c r="G12293" s="1">
        <v>100.0</v>
      </c>
      <c r="H12293" s="1">
        <v>-89.3</v>
      </c>
    </row>
    <row r="12294">
      <c r="A12294" s="1" t="s">
        <v>323</v>
      </c>
      <c r="B12294" s="7" t="s">
        <v>331</v>
      </c>
      <c r="C12294" s="1" t="s">
        <v>11841</v>
      </c>
      <c r="D12294" s="8">
        <v>1.0</v>
      </c>
      <c r="E12294" s="1">
        <v>0.0</v>
      </c>
      <c r="F12294" s="1">
        <v>11.3</v>
      </c>
      <c r="G12294" s="1">
        <v>100.0</v>
      </c>
      <c r="H12294" s="1">
        <v>-88.7</v>
      </c>
    </row>
    <row r="12295">
      <c r="A12295" s="1" t="s">
        <v>323</v>
      </c>
      <c r="B12295" s="7" t="s">
        <v>331</v>
      </c>
      <c r="C12295" s="1" t="s">
        <v>11842</v>
      </c>
      <c r="D12295" s="8">
        <v>1.0</v>
      </c>
      <c r="E12295" s="1">
        <v>0.0</v>
      </c>
      <c r="F12295" s="1">
        <v>1.6</v>
      </c>
      <c r="G12295" s="1">
        <v>100.0</v>
      </c>
      <c r="H12295" s="1">
        <v>-98.4</v>
      </c>
    </row>
    <row r="12296">
      <c r="A12296" s="1" t="s">
        <v>323</v>
      </c>
      <c r="B12296" s="7" t="s">
        <v>331</v>
      </c>
      <c r="C12296" s="1" t="s">
        <v>11843</v>
      </c>
      <c r="D12296" s="8">
        <v>1.0</v>
      </c>
      <c r="E12296" s="1">
        <v>3.0</v>
      </c>
      <c r="F12296" s="1">
        <v>3.5</v>
      </c>
      <c r="G12296" s="1">
        <v>3.5</v>
      </c>
      <c r="H12296" s="1">
        <v>0.0</v>
      </c>
    </row>
    <row r="12297">
      <c r="A12297" s="1" t="s">
        <v>323</v>
      </c>
      <c r="B12297" s="7" t="s">
        <v>331</v>
      </c>
      <c r="C12297" s="1" t="s">
        <v>11844</v>
      </c>
      <c r="D12297" s="8">
        <v>1.0</v>
      </c>
      <c r="E12297" s="1">
        <v>0.0</v>
      </c>
      <c r="F12297" s="1">
        <v>7.2</v>
      </c>
      <c r="G12297" s="1">
        <v>11.0</v>
      </c>
      <c r="H12297" s="1">
        <v>-3.8</v>
      </c>
    </row>
    <row r="12298">
      <c r="A12298" s="1" t="s">
        <v>323</v>
      </c>
      <c r="B12298" s="7" t="s">
        <v>331</v>
      </c>
      <c r="C12298" s="1" t="s">
        <v>11845</v>
      </c>
      <c r="D12298" s="8">
        <v>1.0</v>
      </c>
      <c r="E12298" s="1">
        <v>0.0</v>
      </c>
      <c r="F12298" s="1">
        <v>10.1</v>
      </c>
      <c r="G12298" s="1">
        <v>100.0</v>
      </c>
      <c r="H12298" s="1">
        <v>-89.9</v>
      </c>
    </row>
    <row r="12299">
      <c r="A12299" s="1" t="s">
        <v>323</v>
      </c>
      <c r="B12299" s="7" t="s">
        <v>331</v>
      </c>
      <c r="C12299" s="1" t="s">
        <v>11846</v>
      </c>
      <c r="D12299" s="8">
        <v>1.0</v>
      </c>
      <c r="E12299" s="1">
        <v>0.0</v>
      </c>
      <c r="F12299" s="1">
        <v>6.4</v>
      </c>
      <c r="G12299" s="1">
        <v>100.0</v>
      </c>
      <c r="H12299" s="1">
        <v>-93.6</v>
      </c>
    </row>
    <row r="12300">
      <c r="A12300" s="1" t="s">
        <v>323</v>
      </c>
      <c r="B12300" s="7" t="s">
        <v>331</v>
      </c>
      <c r="C12300" s="1" t="s">
        <v>11847</v>
      </c>
      <c r="D12300" s="8">
        <v>1.0</v>
      </c>
      <c r="E12300" s="1">
        <v>1.0</v>
      </c>
      <c r="F12300" s="1">
        <v>1.4</v>
      </c>
      <c r="G12300" s="1">
        <v>4.6</v>
      </c>
      <c r="H12300" s="1">
        <v>-3.2</v>
      </c>
    </row>
    <row r="12301">
      <c r="A12301" s="1" t="s">
        <v>323</v>
      </c>
      <c r="B12301" s="7" t="s">
        <v>331</v>
      </c>
      <c r="C12301" s="1" t="s">
        <v>11848</v>
      </c>
      <c r="D12301" s="8">
        <v>1.0</v>
      </c>
      <c r="E12301" s="1">
        <v>0.0</v>
      </c>
      <c r="F12301" s="1">
        <v>1.0</v>
      </c>
      <c r="G12301" s="1">
        <v>100.0</v>
      </c>
      <c r="H12301" s="1">
        <v>-99.0</v>
      </c>
    </row>
    <row r="12302">
      <c r="A12302" s="1" t="s">
        <v>323</v>
      </c>
      <c r="B12302" s="7" t="s">
        <v>331</v>
      </c>
      <c r="C12302" s="1" t="s">
        <v>11849</v>
      </c>
      <c r="D12302" s="8">
        <v>1.0</v>
      </c>
      <c r="E12302" s="1">
        <v>4.0</v>
      </c>
      <c r="F12302" s="1">
        <v>1.3</v>
      </c>
      <c r="G12302" s="1">
        <v>1.0</v>
      </c>
      <c r="H12302" s="1">
        <v>0.3</v>
      </c>
    </row>
    <row r="12303">
      <c r="A12303" s="1" t="s">
        <v>323</v>
      </c>
      <c r="B12303" s="7" t="s">
        <v>331</v>
      </c>
      <c r="C12303" s="1" t="s">
        <v>11850</v>
      </c>
      <c r="D12303" s="8">
        <v>1.0</v>
      </c>
      <c r="E12303" s="1">
        <v>0.0</v>
      </c>
      <c r="F12303" s="1">
        <v>1.9</v>
      </c>
      <c r="G12303" s="1">
        <v>100.0</v>
      </c>
      <c r="H12303" s="1">
        <v>-98.1</v>
      </c>
    </row>
    <row r="12304">
      <c r="A12304" s="1" t="s">
        <v>323</v>
      </c>
      <c r="B12304" s="7" t="s">
        <v>331</v>
      </c>
      <c r="C12304" s="1" t="s">
        <v>11851</v>
      </c>
      <c r="D12304" s="8">
        <v>1.0</v>
      </c>
      <c r="E12304" s="1">
        <v>0.0</v>
      </c>
      <c r="F12304" s="1">
        <v>3.5</v>
      </c>
      <c r="G12304" s="1">
        <v>100.0</v>
      </c>
      <c r="H12304" s="1">
        <v>-96.5</v>
      </c>
    </row>
    <row r="12305">
      <c r="A12305" s="1" t="s">
        <v>323</v>
      </c>
      <c r="B12305" s="7" t="s">
        <v>331</v>
      </c>
      <c r="C12305" s="1" t="s">
        <v>11852</v>
      </c>
      <c r="D12305" s="8">
        <v>1.0</v>
      </c>
      <c r="E12305" s="1">
        <v>0.0</v>
      </c>
      <c r="F12305" s="1">
        <v>1.8</v>
      </c>
      <c r="G12305" s="1">
        <v>1.4</v>
      </c>
      <c r="H12305" s="1">
        <v>0.5</v>
      </c>
    </row>
    <row r="12306">
      <c r="A12306" s="1" t="s">
        <v>323</v>
      </c>
      <c r="B12306" s="7" t="s">
        <v>331</v>
      </c>
      <c r="C12306" s="1" t="s">
        <v>11853</v>
      </c>
      <c r="D12306" s="8">
        <v>1.0</v>
      </c>
      <c r="E12306" s="1">
        <v>0.0</v>
      </c>
      <c r="F12306" s="1">
        <v>2.0</v>
      </c>
      <c r="G12306" s="1">
        <v>10.4</v>
      </c>
      <c r="H12306" s="1">
        <v>-8.4</v>
      </c>
    </row>
    <row r="12307">
      <c r="A12307" s="1" t="s">
        <v>323</v>
      </c>
      <c r="B12307" s="7" t="s">
        <v>331</v>
      </c>
      <c r="C12307" s="1" t="s">
        <v>11854</v>
      </c>
      <c r="D12307" s="8">
        <v>1.0</v>
      </c>
      <c r="E12307" s="1">
        <v>0.0</v>
      </c>
      <c r="F12307" s="1">
        <v>1.6</v>
      </c>
      <c r="G12307" s="1">
        <v>100.0</v>
      </c>
      <c r="H12307" s="1">
        <v>-98.4</v>
      </c>
    </row>
    <row r="12308">
      <c r="A12308" s="1" t="s">
        <v>323</v>
      </c>
      <c r="B12308" s="7" t="s">
        <v>331</v>
      </c>
      <c r="C12308" s="1" t="s">
        <v>11855</v>
      </c>
      <c r="D12308" s="8">
        <v>1.0</v>
      </c>
      <c r="E12308" s="1">
        <v>0.0</v>
      </c>
      <c r="F12308" s="1">
        <v>1.0</v>
      </c>
      <c r="G12308" s="1">
        <v>100.0</v>
      </c>
      <c r="H12308" s="1">
        <v>-99.0</v>
      </c>
    </row>
    <row r="12309">
      <c r="A12309" s="1" t="s">
        <v>323</v>
      </c>
      <c r="B12309" s="7" t="s">
        <v>331</v>
      </c>
      <c r="C12309" s="1" t="s">
        <v>11856</v>
      </c>
      <c r="D12309" s="8">
        <v>0.0</v>
      </c>
      <c r="E12309" s="1">
        <v>0.0</v>
      </c>
      <c r="F12309" s="1">
        <v>7.5</v>
      </c>
      <c r="G12309" s="1">
        <v>100.0</v>
      </c>
      <c r="H12309" s="1">
        <v>-92.5</v>
      </c>
    </row>
    <row r="12310">
      <c r="A12310" s="1" t="s">
        <v>323</v>
      </c>
      <c r="B12310" s="7" t="s">
        <v>331</v>
      </c>
      <c r="C12310" s="1" t="s">
        <v>11857</v>
      </c>
      <c r="D12310" s="8">
        <v>0.0</v>
      </c>
      <c r="E12310" s="1">
        <v>0.0</v>
      </c>
      <c r="F12310" s="1">
        <v>2.5</v>
      </c>
      <c r="G12310" s="1">
        <v>100.0</v>
      </c>
      <c r="H12310" s="1">
        <v>-97.5</v>
      </c>
    </row>
    <row r="12311">
      <c r="A12311" s="1" t="s">
        <v>323</v>
      </c>
      <c r="B12311" s="7" t="s">
        <v>331</v>
      </c>
      <c r="C12311" s="1" t="s">
        <v>11858</v>
      </c>
      <c r="D12311" s="8">
        <v>0.0</v>
      </c>
      <c r="E12311" s="1">
        <v>0.0</v>
      </c>
      <c r="F12311" s="1">
        <v>11.5</v>
      </c>
      <c r="G12311" s="1">
        <v>100.0</v>
      </c>
      <c r="H12311" s="1">
        <v>-88.5</v>
      </c>
    </row>
    <row r="12312">
      <c r="A12312" s="1" t="s">
        <v>323</v>
      </c>
      <c r="B12312" s="7" t="s">
        <v>331</v>
      </c>
      <c r="C12312" s="1" t="s">
        <v>11859</v>
      </c>
      <c r="D12312" s="8">
        <v>0.0</v>
      </c>
      <c r="E12312" s="1">
        <v>0.0</v>
      </c>
      <c r="F12312" s="1">
        <v>1.0</v>
      </c>
      <c r="G12312" s="1">
        <v>100.0</v>
      </c>
      <c r="H12312" s="1">
        <v>-99.0</v>
      </c>
    </row>
    <row r="12313">
      <c r="A12313" s="1" t="s">
        <v>323</v>
      </c>
      <c r="B12313" s="7" t="s">
        <v>331</v>
      </c>
      <c r="C12313" s="1" t="s">
        <v>11860</v>
      </c>
      <c r="D12313" s="8">
        <v>0.0</v>
      </c>
      <c r="E12313" s="1">
        <v>0.0</v>
      </c>
      <c r="F12313" s="1">
        <v>11.1</v>
      </c>
      <c r="G12313" s="1">
        <v>100.0</v>
      </c>
      <c r="H12313" s="1">
        <v>-88.9</v>
      </c>
    </row>
    <row r="12314">
      <c r="A12314" s="1" t="s">
        <v>323</v>
      </c>
      <c r="B12314" s="7" t="s">
        <v>331</v>
      </c>
      <c r="C12314" s="1" t="s">
        <v>11861</v>
      </c>
      <c r="D12314" s="8">
        <v>0.0</v>
      </c>
      <c r="E12314" s="1">
        <v>0.0</v>
      </c>
      <c r="F12314" s="1">
        <v>1.0</v>
      </c>
      <c r="G12314" s="1">
        <v>100.0</v>
      </c>
      <c r="H12314" s="1">
        <v>-99.0</v>
      </c>
    </row>
    <row r="12315">
      <c r="A12315" s="1" t="s">
        <v>323</v>
      </c>
      <c r="B12315" s="7" t="s">
        <v>331</v>
      </c>
      <c r="C12315" s="1" t="s">
        <v>11862</v>
      </c>
      <c r="D12315" s="8">
        <v>0.0</v>
      </c>
      <c r="E12315" s="1">
        <v>0.0</v>
      </c>
      <c r="F12315" s="1">
        <v>13.0</v>
      </c>
      <c r="G12315" s="1">
        <v>100.0</v>
      </c>
      <c r="H12315" s="1">
        <v>-87.0</v>
      </c>
    </row>
    <row r="12316">
      <c r="A12316" s="1" t="s">
        <v>323</v>
      </c>
      <c r="B12316" s="7" t="s">
        <v>331</v>
      </c>
      <c r="C12316" s="1" t="s">
        <v>11863</v>
      </c>
      <c r="D12316" s="8">
        <v>0.0</v>
      </c>
      <c r="E12316" s="1">
        <v>0.0</v>
      </c>
      <c r="F12316" s="1">
        <v>2.5</v>
      </c>
      <c r="G12316" s="1">
        <v>100.0</v>
      </c>
      <c r="H12316" s="1">
        <v>-97.5</v>
      </c>
    </row>
    <row r="12317">
      <c r="A12317" s="1" t="s">
        <v>323</v>
      </c>
      <c r="B12317" s="7" t="s">
        <v>331</v>
      </c>
      <c r="C12317" s="1" t="s">
        <v>11864</v>
      </c>
      <c r="D12317" s="8">
        <v>0.0</v>
      </c>
      <c r="E12317" s="1">
        <v>0.0</v>
      </c>
      <c r="F12317" s="1">
        <v>2.5</v>
      </c>
      <c r="G12317" s="1">
        <v>100.0</v>
      </c>
      <c r="H12317" s="1">
        <v>-97.5</v>
      </c>
    </row>
    <row r="12318">
      <c r="A12318" s="1" t="s">
        <v>323</v>
      </c>
      <c r="B12318" s="7" t="s">
        <v>331</v>
      </c>
      <c r="C12318" s="1" t="s">
        <v>11865</v>
      </c>
      <c r="D12318" s="8">
        <v>0.0</v>
      </c>
      <c r="E12318" s="1">
        <v>0.0</v>
      </c>
      <c r="F12318" s="1">
        <v>3.0</v>
      </c>
      <c r="G12318" s="1">
        <v>100.0</v>
      </c>
      <c r="H12318" s="1">
        <v>-97.0</v>
      </c>
    </row>
    <row r="12319">
      <c r="A12319" s="1" t="s">
        <v>323</v>
      </c>
      <c r="B12319" s="7" t="s">
        <v>331</v>
      </c>
      <c r="C12319" s="1" t="s">
        <v>11866</v>
      </c>
      <c r="D12319" s="8">
        <v>0.0</v>
      </c>
      <c r="E12319" s="1">
        <v>0.0</v>
      </c>
      <c r="F12319" s="1">
        <v>1.0</v>
      </c>
      <c r="G12319" s="1">
        <v>100.0</v>
      </c>
      <c r="H12319" s="1">
        <v>-99.0</v>
      </c>
    </row>
    <row r="12320">
      <c r="A12320" s="1" t="s">
        <v>323</v>
      </c>
      <c r="B12320" s="7" t="s">
        <v>331</v>
      </c>
      <c r="C12320" s="1" t="s">
        <v>11867</v>
      </c>
      <c r="D12320" s="8">
        <v>0.0</v>
      </c>
      <c r="E12320" s="1">
        <v>0.0</v>
      </c>
      <c r="F12320" s="1">
        <v>5.2</v>
      </c>
      <c r="G12320" s="1">
        <v>100.0</v>
      </c>
      <c r="H12320" s="1">
        <v>-94.8</v>
      </c>
    </row>
    <row r="12321">
      <c r="A12321" s="1" t="s">
        <v>323</v>
      </c>
      <c r="B12321" s="7" t="s">
        <v>331</v>
      </c>
      <c r="C12321" s="1" t="s">
        <v>11868</v>
      </c>
      <c r="D12321" s="8">
        <v>0.0</v>
      </c>
      <c r="E12321" s="1">
        <v>0.0</v>
      </c>
      <c r="F12321" s="1">
        <v>1.0</v>
      </c>
      <c r="G12321" s="1">
        <v>100.0</v>
      </c>
      <c r="H12321" s="1">
        <v>-99.0</v>
      </c>
    </row>
    <row r="12322">
      <c r="A12322" s="1" t="s">
        <v>323</v>
      </c>
      <c r="B12322" s="7" t="s">
        <v>331</v>
      </c>
      <c r="C12322" s="1" t="s">
        <v>11869</v>
      </c>
      <c r="D12322" s="8">
        <v>0.0</v>
      </c>
      <c r="E12322" s="1">
        <v>0.0</v>
      </c>
      <c r="F12322" s="1">
        <v>16.0</v>
      </c>
      <c r="G12322" s="1">
        <v>100.0</v>
      </c>
      <c r="H12322" s="1">
        <v>-84.0</v>
      </c>
    </row>
    <row r="12323">
      <c r="A12323" s="1" t="s">
        <v>323</v>
      </c>
      <c r="B12323" s="7" t="s">
        <v>331</v>
      </c>
      <c r="C12323" s="1" t="s">
        <v>11870</v>
      </c>
      <c r="D12323" s="8">
        <v>0.0</v>
      </c>
      <c r="E12323" s="1">
        <v>0.0</v>
      </c>
      <c r="F12323" s="1">
        <v>19.0</v>
      </c>
      <c r="G12323" s="1">
        <v>100.0</v>
      </c>
      <c r="H12323" s="1">
        <v>-81.0</v>
      </c>
    </row>
    <row r="12324">
      <c r="A12324" s="1" t="s">
        <v>323</v>
      </c>
      <c r="B12324" s="7" t="s">
        <v>331</v>
      </c>
      <c r="C12324" s="1" t="s">
        <v>11871</v>
      </c>
      <c r="D12324" s="8">
        <v>0.0</v>
      </c>
      <c r="E12324" s="1">
        <v>0.0</v>
      </c>
      <c r="F12324" s="1">
        <v>1.0</v>
      </c>
      <c r="G12324" s="1">
        <v>100.0</v>
      </c>
      <c r="H12324" s="1">
        <v>-99.0</v>
      </c>
    </row>
    <row r="12325">
      <c r="A12325" s="1" t="s">
        <v>323</v>
      </c>
      <c r="B12325" s="7" t="s">
        <v>331</v>
      </c>
      <c r="C12325" s="1" t="s">
        <v>11872</v>
      </c>
      <c r="D12325" s="8">
        <v>0.0</v>
      </c>
      <c r="E12325" s="1">
        <v>0.0</v>
      </c>
      <c r="F12325" s="1">
        <v>14.0</v>
      </c>
      <c r="G12325" s="1">
        <v>100.0</v>
      </c>
      <c r="H12325" s="1">
        <v>-86.0</v>
      </c>
    </row>
    <row r="12326">
      <c r="A12326" s="1" t="s">
        <v>323</v>
      </c>
      <c r="B12326" s="7" t="s">
        <v>331</v>
      </c>
      <c r="C12326" s="1" t="s">
        <v>11873</v>
      </c>
      <c r="D12326" s="8">
        <v>0.0</v>
      </c>
      <c r="E12326" s="1">
        <v>0.0</v>
      </c>
      <c r="F12326" s="1">
        <v>3.0</v>
      </c>
      <c r="G12326" s="1">
        <v>100.0</v>
      </c>
      <c r="H12326" s="1">
        <v>-97.0</v>
      </c>
    </row>
    <row r="12327">
      <c r="A12327" s="1" t="s">
        <v>323</v>
      </c>
      <c r="B12327" s="7" t="s">
        <v>331</v>
      </c>
      <c r="C12327" s="1" t="s">
        <v>11874</v>
      </c>
      <c r="D12327" s="8">
        <v>0.0</v>
      </c>
      <c r="E12327" s="1">
        <v>0.0</v>
      </c>
      <c r="F12327" s="1">
        <v>11.0</v>
      </c>
      <c r="G12327" s="1">
        <v>100.0</v>
      </c>
      <c r="H12327" s="1">
        <v>-89.0</v>
      </c>
    </row>
    <row r="12328">
      <c r="A12328" s="1" t="s">
        <v>323</v>
      </c>
      <c r="B12328" s="7" t="s">
        <v>331</v>
      </c>
      <c r="C12328" s="1" t="s">
        <v>11875</v>
      </c>
      <c r="D12328" s="8">
        <v>0.0</v>
      </c>
      <c r="E12328" s="1">
        <v>0.0</v>
      </c>
      <c r="F12328" s="1">
        <v>9.5</v>
      </c>
      <c r="G12328" s="1">
        <v>100.0</v>
      </c>
      <c r="H12328" s="1">
        <v>-90.5</v>
      </c>
    </row>
    <row r="12329">
      <c r="A12329" s="1" t="s">
        <v>323</v>
      </c>
      <c r="B12329" s="7" t="s">
        <v>331</v>
      </c>
      <c r="C12329" s="1" t="s">
        <v>11876</v>
      </c>
      <c r="D12329" s="8">
        <v>0.0</v>
      </c>
      <c r="E12329" s="1">
        <v>0.0</v>
      </c>
      <c r="F12329" s="1">
        <v>3.0</v>
      </c>
      <c r="G12329" s="1">
        <v>100.0</v>
      </c>
      <c r="H12329" s="1">
        <v>-97.0</v>
      </c>
    </row>
    <row r="12330">
      <c r="A12330" s="1" t="s">
        <v>323</v>
      </c>
      <c r="B12330" s="7" t="s">
        <v>331</v>
      </c>
      <c r="C12330" s="1" t="s">
        <v>11877</v>
      </c>
      <c r="D12330" s="8">
        <v>0.0</v>
      </c>
      <c r="E12330" s="1">
        <v>0.0</v>
      </c>
      <c r="F12330" s="1">
        <v>11.0</v>
      </c>
      <c r="G12330" s="1">
        <v>100.0</v>
      </c>
      <c r="H12330" s="1">
        <v>-89.0</v>
      </c>
    </row>
    <row r="12331">
      <c r="A12331" s="1" t="s">
        <v>323</v>
      </c>
      <c r="B12331" s="7" t="s">
        <v>331</v>
      </c>
      <c r="C12331" s="1" t="s">
        <v>11878</v>
      </c>
      <c r="D12331" s="8">
        <v>0.0</v>
      </c>
      <c r="E12331" s="1">
        <v>0.0</v>
      </c>
      <c r="F12331" s="1">
        <v>9.3</v>
      </c>
      <c r="G12331" s="1">
        <v>100.0</v>
      </c>
      <c r="H12331" s="1">
        <v>-90.8</v>
      </c>
    </row>
    <row r="12332">
      <c r="A12332" s="1" t="s">
        <v>323</v>
      </c>
      <c r="B12332" s="7" t="s">
        <v>331</v>
      </c>
      <c r="C12332" s="1" t="s">
        <v>11879</v>
      </c>
      <c r="D12332" s="8">
        <v>0.0</v>
      </c>
      <c r="E12332" s="1">
        <v>0.0</v>
      </c>
      <c r="F12332" s="1">
        <v>2.0</v>
      </c>
      <c r="G12332" s="1">
        <v>100.0</v>
      </c>
      <c r="H12332" s="1">
        <v>-98.0</v>
      </c>
    </row>
    <row r="12333">
      <c r="A12333" s="1" t="s">
        <v>323</v>
      </c>
      <c r="B12333" s="7" t="s">
        <v>331</v>
      </c>
      <c r="C12333" s="1" t="s">
        <v>11880</v>
      </c>
      <c r="D12333" s="8">
        <v>0.0</v>
      </c>
      <c r="E12333" s="1">
        <v>0.0</v>
      </c>
      <c r="F12333" s="1">
        <v>11.5</v>
      </c>
      <c r="G12333" s="1">
        <v>100.0</v>
      </c>
      <c r="H12333" s="1">
        <v>-88.5</v>
      </c>
    </row>
    <row r="12334">
      <c r="A12334" s="1" t="s">
        <v>323</v>
      </c>
      <c r="B12334" s="7" t="s">
        <v>331</v>
      </c>
      <c r="C12334" s="1" t="s">
        <v>11881</v>
      </c>
      <c r="D12334" s="8">
        <v>0.0</v>
      </c>
      <c r="E12334" s="1">
        <v>0.0</v>
      </c>
      <c r="F12334" s="1">
        <v>6.0</v>
      </c>
      <c r="G12334" s="1">
        <v>100.0</v>
      </c>
      <c r="H12334" s="1">
        <v>-94.0</v>
      </c>
    </row>
    <row r="12335">
      <c r="A12335" s="1" t="s">
        <v>323</v>
      </c>
      <c r="B12335" s="7" t="s">
        <v>331</v>
      </c>
      <c r="C12335" s="1" t="s">
        <v>11882</v>
      </c>
      <c r="D12335" s="8">
        <v>0.0</v>
      </c>
      <c r="E12335" s="1">
        <v>0.0</v>
      </c>
      <c r="F12335" s="1">
        <v>12.0</v>
      </c>
      <c r="G12335" s="1">
        <v>100.0</v>
      </c>
      <c r="H12335" s="1">
        <v>-88.0</v>
      </c>
    </row>
    <row r="12336">
      <c r="A12336" s="1" t="s">
        <v>323</v>
      </c>
      <c r="B12336" s="7" t="s">
        <v>331</v>
      </c>
      <c r="C12336" s="1" t="s">
        <v>11883</v>
      </c>
      <c r="D12336" s="8">
        <v>0.0</v>
      </c>
      <c r="E12336" s="1">
        <v>0.0</v>
      </c>
      <c r="F12336" s="1">
        <v>4.0</v>
      </c>
      <c r="G12336" s="1">
        <v>100.0</v>
      </c>
      <c r="H12336" s="1">
        <v>-96.0</v>
      </c>
    </row>
    <row r="12337">
      <c r="A12337" s="1" t="s">
        <v>323</v>
      </c>
      <c r="B12337" s="7" t="s">
        <v>331</v>
      </c>
      <c r="C12337" s="1" t="s">
        <v>11884</v>
      </c>
      <c r="D12337" s="8">
        <v>0.0</v>
      </c>
      <c r="E12337" s="1">
        <v>0.0</v>
      </c>
      <c r="F12337" s="1">
        <v>3.0</v>
      </c>
      <c r="G12337" s="1">
        <v>100.0</v>
      </c>
      <c r="H12337" s="1">
        <v>-97.0</v>
      </c>
    </row>
    <row r="12338">
      <c r="A12338" s="1" t="s">
        <v>323</v>
      </c>
      <c r="B12338" s="7" t="s">
        <v>331</v>
      </c>
      <c r="C12338" s="1" t="s">
        <v>11885</v>
      </c>
      <c r="D12338" s="8">
        <v>0.0</v>
      </c>
      <c r="E12338" s="1">
        <v>0.0</v>
      </c>
      <c r="F12338" s="1">
        <v>6.4</v>
      </c>
      <c r="G12338" s="1">
        <v>100.0</v>
      </c>
      <c r="H12338" s="1">
        <v>-93.6</v>
      </c>
    </row>
    <row r="12339">
      <c r="A12339" s="1" t="s">
        <v>323</v>
      </c>
      <c r="B12339" s="7" t="s">
        <v>331</v>
      </c>
      <c r="C12339" s="1" t="s">
        <v>11886</v>
      </c>
      <c r="D12339" s="8">
        <v>0.0</v>
      </c>
      <c r="E12339" s="1">
        <v>0.0</v>
      </c>
      <c r="F12339" s="1">
        <v>9.7</v>
      </c>
      <c r="G12339" s="1">
        <v>100.0</v>
      </c>
      <c r="H12339" s="1">
        <v>-90.3</v>
      </c>
    </row>
    <row r="12340">
      <c r="A12340" s="1" t="s">
        <v>323</v>
      </c>
      <c r="B12340" s="7" t="s">
        <v>331</v>
      </c>
      <c r="C12340" s="1" t="s">
        <v>11887</v>
      </c>
      <c r="D12340" s="8">
        <v>0.0</v>
      </c>
      <c r="E12340" s="1">
        <v>0.0</v>
      </c>
      <c r="F12340" s="1">
        <v>1.0</v>
      </c>
      <c r="G12340" s="1">
        <v>100.0</v>
      </c>
      <c r="H12340" s="1">
        <v>-99.0</v>
      </c>
    </row>
    <row r="12341">
      <c r="A12341" s="1" t="s">
        <v>323</v>
      </c>
      <c r="B12341" s="7" t="s">
        <v>331</v>
      </c>
      <c r="C12341" s="1" t="s">
        <v>11888</v>
      </c>
      <c r="D12341" s="8">
        <v>0.0</v>
      </c>
      <c r="E12341" s="1">
        <v>0.0</v>
      </c>
      <c r="F12341" s="1">
        <v>1.0</v>
      </c>
      <c r="G12341" s="1">
        <v>100.0</v>
      </c>
      <c r="H12341" s="1">
        <v>-99.0</v>
      </c>
    </row>
    <row r="12342">
      <c r="A12342" s="1" t="s">
        <v>323</v>
      </c>
      <c r="B12342" s="7" t="s">
        <v>331</v>
      </c>
      <c r="C12342" s="1" t="s">
        <v>11889</v>
      </c>
      <c r="D12342" s="8">
        <v>0.0</v>
      </c>
      <c r="E12342" s="1">
        <v>0.0</v>
      </c>
      <c r="F12342" s="1">
        <v>9.5</v>
      </c>
      <c r="G12342" s="1">
        <v>2.0</v>
      </c>
      <c r="H12342" s="1">
        <v>7.5</v>
      </c>
    </row>
    <row r="12343">
      <c r="A12343" s="1" t="s">
        <v>323</v>
      </c>
      <c r="B12343" s="7" t="s">
        <v>331</v>
      </c>
      <c r="C12343" s="1" t="s">
        <v>11890</v>
      </c>
      <c r="D12343" s="8">
        <v>0.0</v>
      </c>
      <c r="E12343" s="1">
        <v>0.0</v>
      </c>
      <c r="F12343" s="1">
        <v>7.2</v>
      </c>
      <c r="G12343" s="1">
        <v>12.0</v>
      </c>
      <c r="H12343" s="1">
        <v>-4.8</v>
      </c>
    </row>
    <row r="12344">
      <c r="A12344" s="1" t="s">
        <v>323</v>
      </c>
      <c r="B12344" s="7" t="s">
        <v>331</v>
      </c>
      <c r="C12344" s="1" t="s">
        <v>11891</v>
      </c>
      <c r="D12344" s="8">
        <v>0.0</v>
      </c>
      <c r="E12344" s="1">
        <v>0.0</v>
      </c>
      <c r="F12344" s="1">
        <v>1.0</v>
      </c>
      <c r="G12344" s="1">
        <v>100.0</v>
      </c>
      <c r="H12344" s="1">
        <v>-99.0</v>
      </c>
    </row>
    <row r="12345">
      <c r="A12345" s="1" t="s">
        <v>323</v>
      </c>
      <c r="B12345" s="7" t="s">
        <v>331</v>
      </c>
      <c r="C12345" s="1" t="s">
        <v>11892</v>
      </c>
      <c r="D12345" s="8">
        <v>0.0</v>
      </c>
      <c r="E12345" s="1">
        <v>0.0</v>
      </c>
      <c r="F12345" s="1">
        <v>1.0</v>
      </c>
      <c r="G12345" s="1">
        <v>100.0</v>
      </c>
      <c r="H12345" s="1">
        <v>-99.0</v>
      </c>
    </row>
    <row r="12346">
      <c r="A12346" s="1" t="s">
        <v>323</v>
      </c>
      <c r="B12346" s="7" t="s">
        <v>331</v>
      </c>
      <c r="C12346" s="1" t="s">
        <v>11893</v>
      </c>
      <c r="D12346" s="8">
        <v>0.0</v>
      </c>
      <c r="E12346" s="1">
        <v>0.0</v>
      </c>
      <c r="F12346" s="1">
        <v>4.0</v>
      </c>
      <c r="G12346" s="1">
        <v>100.0</v>
      </c>
      <c r="H12346" s="1">
        <v>-96.0</v>
      </c>
    </row>
    <row r="12347">
      <c r="A12347" s="1" t="s">
        <v>323</v>
      </c>
      <c r="B12347" s="7" t="s">
        <v>331</v>
      </c>
      <c r="C12347" s="1" t="s">
        <v>11894</v>
      </c>
      <c r="D12347" s="8">
        <v>0.0</v>
      </c>
      <c r="E12347" s="1">
        <v>0.0</v>
      </c>
      <c r="F12347" s="1">
        <v>1.5</v>
      </c>
      <c r="G12347" s="1">
        <v>100.0</v>
      </c>
      <c r="H12347" s="1">
        <v>-98.5</v>
      </c>
    </row>
    <row r="12348">
      <c r="A12348" s="1" t="s">
        <v>323</v>
      </c>
      <c r="B12348" s="7" t="s">
        <v>331</v>
      </c>
      <c r="C12348" s="1" t="s">
        <v>11895</v>
      </c>
      <c r="D12348" s="8">
        <v>0.0</v>
      </c>
      <c r="E12348" s="1">
        <v>0.0</v>
      </c>
      <c r="F12348" s="1">
        <v>4.2</v>
      </c>
      <c r="G12348" s="1">
        <v>100.0</v>
      </c>
      <c r="H12348" s="1">
        <v>-95.8</v>
      </c>
    </row>
    <row r="12349">
      <c r="A12349" s="1" t="s">
        <v>323</v>
      </c>
      <c r="B12349" s="7" t="s">
        <v>331</v>
      </c>
      <c r="C12349" s="1" t="s">
        <v>11896</v>
      </c>
      <c r="D12349" s="8">
        <v>0.0</v>
      </c>
      <c r="E12349" s="1">
        <v>0.0</v>
      </c>
      <c r="F12349" s="1">
        <v>4.0</v>
      </c>
      <c r="G12349" s="1">
        <v>100.0</v>
      </c>
      <c r="H12349" s="1">
        <v>-96.0</v>
      </c>
    </row>
    <row r="12350">
      <c r="A12350" s="1" t="s">
        <v>323</v>
      </c>
      <c r="B12350" s="7" t="s">
        <v>331</v>
      </c>
      <c r="C12350" s="1" t="s">
        <v>11897</v>
      </c>
      <c r="D12350" s="8">
        <v>0.0</v>
      </c>
      <c r="E12350" s="1">
        <v>0.0</v>
      </c>
      <c r="F12350" s="1">
        <v>1.0</v>
      </c>
      <c r="G12350" s="1">
        <v>100.0</v>
      </c>
      <c r="H12350" s="1">
        <v>-99.0</v>
      </c>
    </row>
    <row r="12351">
      <c r="A12351" s="1" t="s">
        <v>323</v>
      </c>
      <c r="B12351" s="7" t="s">
        <v>331</v>
      </c>
      <c r="C12351" s="1" t="s">
        <v>11898</v>
      </c>
      <c r="D12351" s="8">
        <v>0.0</v>
      </c>
      <c r="E12351" s="1">
        <v>0.0</v>
      </c>
      <c r="F12351" s="1">
        <v>1.0</v>
      </c>
      <c r="G12351" s="1">
        <v>100.0</v>
      </c>
      <c r="H12351" s="1">
        <v>-99.0</v>
      </c>
    </row>
    <row r="12352">
      <c r="A12352" s="1" t="s">
        <v>323</v>
      </c>
      <c r="B12352" s="7" t="s">
        <v>331</v>
      </c>
      <c r="C12352" s="1" t="s">
        <v>11899</v>
      </c>
      <c r="D12352" s="8">
        <v>0.0</v>
      </c>
      <c r="E12352" s="1">
        <v>0.0</v>
      </c>
      <c r="F12352" s="1">
        <v>9.3</v>
      </c>
      <c r="G12352" s="1">
        <v>100.0</v>
      </c>
      <c r="H12352" s="1">
        <v>-90.7</v>
      </c>
    </row>
    <row r="12353">
      <c r="A12353" s="1" t="s">
        <v>323</v>
      </c>
      <c r="B12353" s="7" t="s">
        <v>331</v>
      </c>
      <c r="C12353" s="1" t="s">
        <v>11900</v>
      </c>
      <c r="D12353" s="8">
        <v>0.0</v>
      </c>
      <c r="E12353" s="1">
        <v>0.0</v>
      </c>
      <c r="F12353" s="1">
        <v>11.0</v>
      </c>
      <c r="G12353" s="1">
        <v>100.0</v>
      </c>
      <c r="H12353" s="1">
        <v>-89.0</v>
      </c>
    </row>
    <row r="12354">
      <c r="A12354" s="1" t="s">
        <v>323</v>
      </c>
      <c r="B12354" s="7" t="s">
        <v>331</v>
      </c>
      <c r="C12354" s="1" t="s">
        <v>11901</v>
      </c>
      <c r="D12354" s="8">
        <v>0.0</v>
      </c>
      <c r="E12354" s="1">
        <v>0.0</v>
      </c>
      <c r="F12354" s="1">
        <v>2.0</v>
      </c>
      <c r="G12354" s="1">
        <v>100.0</v>
      </c>
      <c r="H12354" s="1">
        <v>-98.0</v>
      </c>
    </row>
    <row r="12355">
      <c r="A12355" s="1" t="s">
        <v>323</v>
      </c>
      <c r="B12355" s="7" t="s">
        <v>331</v>
      </c>
      <c r="C12355" s="1" t="s">
        <v>11902</v>
      </c>
      <c r="D12355" s="8">
        <v>0.0</v>
      </c>
      <c r="E12355" s="1">
        <v>0.0</v>
      </c>
      <c r="F12355" s="1">
        <v>1.0</v>
      </c>
      <c r="G12355" s="1">
        <v>100.0</v>
      </c>
      <c r="H12355" s="1">
        <v>-99.0</v>
      </c>
    </row>
    <row r="12356">
      <c r="A12356" s="1" t="s">
        <v>323</v>
      </c>
      <c r="B12356" s="7" t="s">
        <v>331</v>
      </c>
      <c r="C12356" s="1" t="s">
        <v>11903</v>
      </c>
      <c r="D12356" s="8">
        <v>0.0</v>
      </c>
      <c r="E12356" s="1">
        <v>0.0</v>
      </c>
      <c r="F12356" s="1">
        <v>9.7</v>
      </c>
      <c r="G12356" s="1">
        <v>100.0</v>
      </c>
      <c r="H12356" s="1">
        <v>-90.3</v>
      </c>
    </row>
    <row r="12357">
      <c r="A12357" s="1" t="s">
        <v>323</v>
      </c>
      <c r="B12357" s="7" t="s">
        <v>331</v>
      </c>
      <c r="C12357" s="1" t="s">
        <v>11904</v>
      </c>
      <c r="D12357" s="8">
        <v>0.0</v>
      </c>
      <c r="E12357" s="1">
        <v>0.0</v>
      </c>
      <c r="F12357" s="1">
        <v>1.0</v>
      </c>
      <c r="G12357" s="1">
        <v>100.0</v>
      </c>
      <c r="H12357" s="1">
        <v>-99.0</v>
      </c>
    </row>
    <row r="12358">
      <c r="A12358" s="1" t="s">
        <v>323</v>
      </c>
      <c r="B12358" s="7" t="s">
        <v>331</v>
      </c>
      <c r="C12358" s="1" t="s">
        <v>11905</v>
      </c>
      <c r="D12358" s="8">
        <v>0.0</v>
      </c>
      <c r="E12358" s="1">
        <v>0.0</v>
      </c>
      <c r="F12358" s="1">
        <v>11.0</v>
      </c>
      <c r="G12358" s="1">
        <v>100.0</v>
      </c>
      <c r="H12358" s="1">
        <v>-89.0</v>
      </c>
    </row>
    <row r="12359">
      <c r="A12359" s="1" t="s">
        <v>323</v>
      </c>
      <c r="B12359" s="7" t="s">
        <v>331</v>
      </c>
      <c r="C12359" s="1" t="s">
        <v>11906</v>
      </c>
      <c r="D12359" s="8">
        <v>0.0</v>
      </c>
      <c r="E12359" s="1">
        <v>0.0</v>
      </c>
      <c r="F12359" s="1">
        <v>1.0</v>
      </c>
      <c r="G12359" s="1">
        <v>46.0</v>
      </c>
      <c r="H12359" s="1">
        <v>-45.0</v>
      </c>
    </row>
    <row r="12360">
      <c r="A12360" s="1" t="s">
        <v>323</v>
      </c>
      <c r="B12360" s="7" t="s">
        <v>331</v>
      </c>
      <c r="C12360" s="1" t="s">
        <v>11907</v>
      </c>
      <c r="D12360" s="8">
        <v>0.0</v>
      </c>
      <c r="E12360" s="1">
        <v>0.0</v>
      </c>
      <c r="F12360" s="1">
        <v>1.0</v>
      </c>
      <c r="G12360" s="1">
        <v>100.0</v>
      </c>
      <c r="H12360" s="1">
        <v>-99.0</v>
      </c>
    </row>
    <row r="12361">
      <c r="A12361" s="1" t="s">
        <v>323</v>
      </c>
      <c r="B12361" s="7" t="s">
        <v>331</v>
      </c>
      <c r="C12361" s="1" t="s">
        <v>11908</v>
      </c>
      <c r="D12361" s="8">
        <v>0.0</v>
      </c>
      <c r="E12361" s="1">
        <v>0.0</v>
      </c>
      <c r="F12361" s="1">
        <v>1.0</v>
      </c>
      <c r="G12361" s="1">
        <v>100.0</v>
      </c>
      <c r="H12361" s="1">
        <v>-99.0</v>
      </c>
    </row>
    <row r="12362">
      <c r="A12362" s="1" t="s">
        <v>323</v>
      </c>
      <c r="B12362" s="7" t="s">
        <v>331</v>
      </c>
      <c r="C12362" s="1" t="s">
        <v>11909</v>
      </c>
      <c r="D12362" s="8">
        <v>0.0</v>
      </c>
      <c r="E12362" s="1">
        <v>0.0</v>
      </c>
      <c r="F12362" s="1">
        <v>1.0</v>
      </c>
      <c r="G12362" s="1">
        <v>100.0</v>
      </c>
      <c r="H12362" s="1">
        <v>-99.0</v>
      </c>
    </row>
    <row r="12363">
      <c r="A12363" s="1" t="s">
        <v>323</v>
      </c>
      <c r="B12363" s="7" t="s">
        <v>331</v>
      </c>
      <c r="C12363" s="1" t="s">
        <v>11910</v>
      </c>
      <c r="D12363" s="8">
        <v>0.0</v>
      </c>
      <c r="E12363" s="1">
        <v>0.0</v>
      </c>
      <c r="F12363" s="1">
        <v>1.0</v>
      </c>
      <c r="G12363" s="1">
        <v>100.0</v>
      </c>
      <c r="H12363" s="1">
        <v>-99.0</v>
      </c>
    </row>
    <row r="12364">
      <c r="A12364" s="1" t="s">
        <v>323</v>
      </c>
      <c r="B12364" s="7" t="s">
        <v>331</v>
      </c>
      <c r="C12364" s="1" t="s">
        <v>11911</v>
      </c>
      <c r="D12364" s="8">
        <v>0.0</v>
      </c>
      <c r="E12364" s="1">
        <v>0.0</v>
      </c>
      <c r="F12364" s="1">
        <v>9.0</v>
      </c>
      <c r="G12364" s="1">
        <v>100.0</v>
      </c>
      <c r="H12364" s="1">
        <v>-91.0</v>
      </c>
    </row>
    <row r="12365">
      <c r="A12365" s="1" t="s">
        <v>323</v>
      </c>
      <c r="B12365" s="7" t="s">
        <v>331</v>
      </c>
      <c r="C12365" s="1" t="s">
        <v>11912</v>
      </c>
      <c r="D12365" s="8">
        <v>0.0</v>
      </c>
      <c r="E12365" s="1">
        <v>0.0</v>
      </c>
      <c r="F12365" s="1">
        <v>1.0</v>
      </c>
      <c r="G12365" s="1">
        <v>100.0</v>
      </c>
      <c r="H12365" s="1">
        <v>-99.0</v>
      </c>
    </row>
    <row r="12366">
      <c r="A12366" s="1" t="s">
        <v>323</v>
      </c>
      <c r="B12366" s="7" t="s">
        <v>331</v>
      </c>
      <c r="C12366" s="1" t="s">
        <v>11913</v>
      </c>
      <c r="D12366" s="8">
        <v>0.0</v>
      </c>
      <c r="E12366" s="1">
        <v>0.0</v>
      </c>
      <c r="F12366" s="1">
        <v>1.0</v>
      </c>
      <c r="G12366" s="1">
        <v>100.0</v>
      </c>
      <c r="H12366" s="1">
        <v>-99.0</v>
      </c>
    </row>
    <row r="12367">
      <c r="A12367" s="1" t="s">
        <v>323</v>
      </c>
      <c r="B12367" s="7" t="s">
        <v>331</v>
      </c>
      <c r="C12367" s="1" t="s">
        <v>11914</v>
      </c>
      <c r="D12367" s="8">
        <v>0.0</v>
      </c>
      <c r="E12367" s="1">
        <v>0.0</v>
      </c>
      <c r="F12367" s="1">
        <v>2.0</v>
      </c>
      <c r="G12367" s="1">
        <v>100.0</v>
      </c>
      <c r="H12367" s="1">
        <v>-98.0</v>
      </c>
    </row>
    <row r="12368">
      <c r="A12368" s="1" t="s">
        <v>323</v>
      </c>
      <c r="B12368" s="7" t="s">
        <v>331</v>
      </c>
      <c r="C12368" s="1" t="s">
        <v>11915</v>
      </c>
      <c r="D12368" s="8">
        <v>0.0</v>
      </c>
      <c r="E12368" s="1">
        <v>0.0</v>
      </c>
      <c r="F12368" s="1">
        <v>1.0</v>
      </c>
      <c r="G12368" s="1">
        <v>100.0</v>
      </c>
      <c r="H12368" s="1">
        <v>-99.0</v>
      </c>
    </row>
    <row r="12369">
      <c r="A12369" s="1" t="s">
        <v>323</v>
      </c>
      <c r="B12369" s="7" t="s">
        <v>331</v>
      </c>
      <c r="C12369" s="1" t="s">
        <v>11916</v>
      </c>
      <c r="D12369" s="8">
        <v>0.0</v>
      </c>
      <c r="E12369" s="1">
        <v>0.0</v>
      </c>
      <c r="F12369" s="1">
        <v>3.0</v>
      </c>
      <c r="G12369" s="1">
        <v>100.0</v>
      </c>
      <c r="H12369" s="1">
        <v>-97.0</v>
      </c>
    </row>
    <row r="12370">
      <c r="A12370" s="1" t="s">
        <v>323</v>
      </c>
      <c r="B12370" s="7" t="s">
        <v>331</v>
      </c>
      <c r="C12370" s="1" t="s">
        <v>11917</v>
      </c>
      <c r="D12370" s="8">
        <v>0.0</v>
      </c>
      <c r="E12370" s="1">
        <v>0.0</v>
      </c>
      <c r="F12370" s="1">
        <v>11.0</v>
      </c>
      <c r="G12370" s="1">
        <v>100.0</v>
      </c>
      <c r="H12370" s="1">
        <v>-89.0</v>
      </c>
    </row>
    <row r="12371">
      <c r="A12371" s="1" t="s">
        <v>323</v>
      </c>
      <c r="B12371" s="7" t="s">
        <v>331</v>
      </c>
      <c r="C12371" s="1" t="s">
        <v>11918</v>
      </c>
      <c r="D12371" s="8">
        <v>0.0</v>
      </c>
      <c r="E12371" s="1">
        <v>0.0</v>
      </c>
      <c r="F12371" s="1">
        <v>9.0</v>
      </c>
      <c r="G12371" s="1">
        <v>100.0</v>
      </c>
      <c r="H12371" s="1">
        <v>-91.0</v>
      </c>
    </row>
    <row r="12372">
      <c r="A12372" s="1" t="s">
        <v>323</v>
      </c>
      <c r="B12372" s="7" t="s">
        <v>331</v>
      </c>
      <c r="C12372" s="1" t="s">
        <v>11919</v>
      </c>
      <c r="D12372" s="8">
        <v>0.0</v>
      </c>
      <c r="E12372" s="1">
        <v>0.0</v>
      </c>
      <c r="F12372" s="1">
        <v>1.0</v>
      </c>
      <c r="G12372" s="1">
        <v>100.0</v>
      </c>
      <c r="H12372" s="1">
        <v>-99.0</v>
      </c>
    </row>
    <row r="12373">
      <c r="A12373" s="1" t="s">
        <v>323</v>
      </c>
      <c r="B12373" s="7" t="s">
        <v>331</v>
      </c>
      <c r="C12373" s="1" t="s">
        <v>11920</v>
      </c>
      <c r="D12373" s="8">
        <v>0.0</v>
      </c>
      <c r="E12373" s="1">
        <v>0.0</v>
      </c>
      <c r="F12373" s="1">
        <v>3.5</v>
      </c>
      <c r="G12373" s="1">
        <v>100.0</v>
      </c>
      <c r="H12373" s="1">
        <v>-96.5</v>
      </c>
    </row>
    <row r="12374">
      <c r="A12374" s="1" t="s">
        <v>323</v>
      </c>
      <c r="B12374" s="7" t="s">
        <v>331</v>
      </c>
      <c r="C12374" s="1" t="s">
        <v>11921</v>
      </c>
      <c r="D12374" s="8">
        <v>0.0</v>
      </c>
      <c r="E12374" s="1">
        <v>0.0</v>
      </c>
      <c r="F12374" s="1">
        <v>2.8</v>
      </c>
      <c r="G12374" s="1">
        <v>100.0</v>
      </c>
      <c r="H12374" s="1">
        <v>-97.2</v>
      </c>
    </row>
    <row r="12375">
      <c r="A12375" s="1" t="s">
        <v>323</v>
      </c>
      <c r="B12375" s="7" t="s">
        <v>331</v>
      </c>
      <c r="C12375" s="1" t="s">
        <v>11922</v>
      </c>
      <c r="D12375" s="8">
        <v>0.0</v>
      </c>
      <c r="E12375" s="1">
        <v>0.0</v>
      </c>
      <c r="F12375" s="1">
        <v>5.1</v>
      </c>
      <c r="G12375" s="1">
        <v>100.0</v>
      </c>
      <c r="H12375" s="1">
        <v>-94.9</v>
      </c>
    </row>
    <row r="12376">
      <c r="A12376" s="1" t="s">
        <v>323</v>
      </c>
      <c r="B12376" s="7" t="s">
        <v>331</v>
      </c>
      <c r="C12376" s="1" t="s">
        <v>11923</v>
      </c>
      <c r="D12376" s="8">
        <v>0.0</v>
      </c>
      <c r="E12376" s="1">
        <v>0.0</v>
      </c>
      <c r="F12376" s="1">
        <v>2.0</v>
      </c>
      <c r="G12376" s="1">
        <v>100.0</v>
      </c>
      <c r="H12376" s="1">
        <v>-98.0</v>
      </c>
    </row>
    <row r="12377">
      <c r="A12377" s="1" t="s">
        <v>323</v>
      </c>
      <c r="B12377" s="7" t="s">
        <v>331</v>
      </c>
      <c r="C12377" s="1" t="s">
        <v>11924</v>
      </c>
      <c r="D12377" s="8">
        <v>0.0</v>
      </c>
      <c r="E12377" s="1">
        <v>0.0</v>
      </c>
      <c r="F12377" s="1">
        <v>1.0</v>
      </c>
      <c r="G12377" s="1">
        <v>100.0</v>
      </c>
      <c r="H12377" s="1">
        <v>-99.0</v>
      </c>
    </row>
    <row r="12378">
      <c r="A12378" s="1" t="s">
        <v>323</v>
      </c>
      <c r="B12378" s="7" t="s">
        <v>331</v>
      </c>
      <c r="C12378" s="1" t="s">
        <v>11925</v>
      </c>
      <c r="D12378" s="8">
        <v>0.0</v>
      </c>
      <c r="E12378" s="1">
        <v>0.0</v>
      </c>
      <c r="F12378" s="1">
        <v>1.0</v>
      </c>
      <c r="G12378" s="1">
        <v>100.0</v>
      </c>
      <c r="H12378" s="1">
        <v>-99.0</v>
      </c>
    </row>
    <row r="12379">
      <c r="A12379" s="1" t="s">
        <v>323</v>
      </c>
      <c r="B12379" s="7" t="s">
        <v>331</v>
      </c>
      <c r="C12379" s="1" t="s">
        <v>11926</v>
      </c>
      <c r="D12379" s="8">
        <v>0.0</v>
      </c>
      <c r="E12379" s="1">
        <v>0.0</v>
      </c>
      <c r="F12379" s="1">
        <v>3.0</v>
      </c>
      <c r="G12379" s="1">
        <v>100.0</v>
      </c>
      <c r="H12379" s="1">
        <v>-97.0</v>
      </c>
    </row>
    <row r="12380">
      <c r="A12380" s="1" t="s">
        <v>323</v>
      </c>
      <c r="B12380" s="7" t="s">
        <v>331</v>
      </c>
      <c r="C12380" s="1" t="s">
        <v>11927</v>
      </c>
      <c r="D12380" s="8">
        <v>0.0</v>
      </c>
      <c r="E12380" s="1">
        <v>0.0</v>
      </c>
      <c r="F12380" s="1">
        <v>1.0</v>
      </c>
      <c r="G12380" s="1">
        <v>100.0</v>
      </c>
      <c r="H12380" s="1">
        <v>-99.0</v>
      </c>
    </row>
    <row r="12381">
      <c r="A12381" s="1" t="s">
        <v>323</v>
      </c>
      <c r="B12381" s="7" t="s">
        <v>331</v>
      </c>
      <c r="C12381" s="1" t="s">
        <v>11928</v>
      </c>
      <c r="D12381" s="8">
        <v>0.0</v>
      </c>
      <c r="E12381" s="1">
        <v>0.0</v>
      </c>
      <c r="F12381" s="1">
        <v>1.0</v>
      </c>
      <c r="G12381" s="1">
        <v>100.0</v>
      </c>
      <c r="H12381" s="1">
        <v>-99.0</v>
      </c>
    </row>
    <row r="12382">
      <c r="A12382" s="1" t="s">
        <v>323</v>
      </c>
      <c r="B12382" s="7" t="s">
        <v>331</v>
      </c>
      <c r="C12382" s="1" t="s">
        <v>11929</v>
      </c>
      <c r="D12382" s="8">
        <v>0.0</v>
      </c>
      <c r="E12382" s="1">
        <v>0.0</v>
      </c>
      <c r="F12382" s="1">
        <v>1.0</v>
      </c>
      <c r="G12382" s="1">
        <v>100.0</v>
      </c>
      <c r="H12382" s="1">
        <v>-99.0</v>
      </c>
    </row>
    <row r="12383">
      <c r="A12383" s="1" t="s">
        <v>323</v>
      </c>
      <c r="B12383" s="7" t="s">
        <v>331</v>
      </c>
      <c r="C12383" s="1" t="s">
        <v>11930</v>
      </c>
      <c r="D12383" s="8">
        <v>0.0</v>
      </c>
      <c r="E12383" s="1">
        <v>0.0</v>
      </c>
      <c r="F12383" s="1">
        <v>2.0</v>
      </c>
      <c r="G12383" s="1">
        <v>100.0</v>
      </c>
      <c r="H12383" s="1">
        <v>-98.0</v>
      </c>
    </row>
    <row r="12384">
      <c r="A12384" s="1" t="s">
        <v>323</v>
      </c>
      <c r="B12384" s="7" t="s">
        <v>331</v>
      </c>
      <c r="C12384" s="1" t="s">
        <v>10978</v>
      </c>
      <c r="D12384" s="8">
        <v>0.0</v>
      </c>
      <c r="E12384" s="1">
        <v>0.0</v>
      </c>
      <c r="F12384" s="1">
        <v>2.0</v>
      </c>
      <c r="G12384" s="1">
        <v>100.0</v>
      </c>
      <c r="H12384" s="1">
        <v>-98.0</v>
      </c>
    </row>
    <row r="12385">
      <c r="A12385" s="1" t="s">
        <v>323</v>
      </c>
      <c r="B12385" s="7" t="s">
        <v>331</v>
      </c>
      <c r="C12385" s="1" t="s">
        <v>11931</v>
      </c>
      <c r="D12385" s="8">
        <v>0.0</v>
      </c>
      <c r="E12385" s="1">
        <v>0.0</v>
      </c>
      <c r="F12385" s="1">
        <v>3.0</v>
      </c>
      <c r="G12385" s="1">
        <v>100.0</v>
      </c>
      <c r="H12385" s="1">
        <v>-97.0</v>
      </c>
    </row>
    <row r="12386">
      <c r="A12386" s="1" t="s">
        <v>323</v>
      </c>
      <c r="B12386" s="7" t="s">
        <v>331</v>
      </c>
      <c r="C12386" s="1" t="s">
        <v>11932</v>
      </c>
      <c r="D12386" s="8">
        <v>0.0</v>
      </c>
      <c r="E12386" s="1">
        <v>0.0</v>
      </c>
      <c r="F12386" s="1">
        <v>2.0</v>
      </c>
      <c r="G12386" s="1">
        <v>100.0</v>
      </c>
      <c r="H12386" s="1">
        <v>-98.0</v>
      </c>
    </row>
    <row r="12387">
      <c r="A12387" s="1" t="s">
        <v>323</v>
      </c>
      <c r="B12387" s="7" t="s">
        <v>331</v>
      </c>
      <c r="C12387" s="1" t="s">
        <v>11933</v>
      </c>
      <c r="D12387" s="8">
        <v>0.0</v>
      </c>
      <c r="E12387" s="1">
        <v>0.0</v>
      </c>
      <c r="F12387" s="1">
        <v>21.3</v>
      </c>
      <c r="G12387" s="1">
        <v>100.0</v>
      </c>
      <c r="H12387" s="1">
        <v>-78.7</v>
      </c>
    </row>
    <row r="12388">
      <c r="A12388" s="1" t="s">
        <v>323</v>
      </c>
      <c r="B12388" s="7" t="s">
        <v>331</v>
      </c>
      <c r="C12388" s="1" t="s">
        <v>11934</v>
      </c>
      <c r="D12388" s="8">
        <v>0.0</v>
      </c>
      <c r="E12388" s="1">
        <v>0.0</v>
      </c>
      <c r="F12388" s="1">
        <v>6.3</v>
      </c>
      <c r="G12388" s="1">
        <v>100.0</v>
      </c>
      <c r="H12388" s="1">
        <v>-93.7</v>
      </c>
    </row>
    <row r="12389">
      <c r="A12389" s="1" t="s">
        <v>323</v>
      </c>
      <c r="B12389" s="7" t="s">
        <v>331</v>
      </c>
      <c r="C12389" s="1" t="s">
        <v>11935</v>
      </c>
      <c r="D12389" s="8">
        <v>0.0</v>
      </c>
      <c r="E12389" s="1">
        <v>0.0</v>
      </c>
      <c r="F12389" s="1">
        <v>12.0</v>
      </c>
      <c r="G12389" s="1">
        <v>100.0</v>
      </c>
      <c r="H12389" s="1">
        <v>-88.0</v>
      </c>
    </row>
    <row r="12390">
      <c r="A12390" s="1" t="s">
        <v>323</v>
      </c>
      <c r="B12390" s="7" t="s">
        <v>331</v>
      </c>
      <c r="C12390" s="1" t="s">
        <v>11936</v>
      </c>
      <c r="D12390" s="8">
        <v>0.0</v>
      </c>
      <c r="E12390" s="1">
        <v>0.0</v>
      </c>
      <c r="F12390" s="1">
        <v>11.0</v>
      </c>
      <c r="G12390" s="1">
        <v>100.0</v>
      </c>
      <c r="H12390" s="1">
        <v>-89.0</v>
      </c>
    </row>
    <row r="12391">
      <c r="A12391" s="1" t="s">
        <v>323</v>
      </c>
      <c r="B12391" s="7" t="s">
        <v>331</v>
      </c>
      <c r="C12391" s="1" t="s">
        <v>11937</v>
      </c>
      <c r="D12391" s="8">
        <v>0.0</v>
      </c>
      <c r="E12391" s="1">
        <v>0.0</v>
      </c>
      <c r="F12391" s="1">
        <v>2.0</v>
      </c>
      <c r="G12391" s="1">
        <v>100.0</v>
      </c>
      <c r="H12391" s="1">
        <v>-98.0</v>
      </c>
    </row>
    <row r="12392">
      <c r="A12392" s="1" t="s">
        <v>323</v>
      </c>
      <c r="B12392" s="7" t="s">
        <v>331</v>
      </c>
      <c r="C12392" s="1" t="s">
        <v>11938</v>
      </c>
      <c r="D12392" s="8">
        <v>0.0</v>
      </c>
      <c r="E12392" s="1">
        <v>0.0</v>
      </c>
      <c r="F12392" s="1">
        <v>1.0</v>
      </c>
      <c r="G12392" s="1">
        <v>100.0</v>
      </c>
      <c r="H12392" s="1">
        <v>-99.0</v>
      </c>
    </row>
    <row r="12393">
      <c r="A12393" s="1" t="s">
        <v>323</v>
      </c>
      <c r="B12393" s="7" t="s">
        <v>331</v>
      </c>
      <c r="C12393" s="1" t="s">
        <v>11939</v>
      </c>
      <c r="D12393" s="8">
        <v>0.0</v>
      </c>
      <c r="E12393" s="1">
        <v>0.0</v>
      </c>
      <c r="F12393" s="1">
        <v>5.0</v>
      </c>
      <c r="G12393" s="1">
        <v>100.0</v>
      </c>
      <c r="H12393" s="1">
        <v>-95.0</v>
      </c>
    </row>
    <row r="12394">
      <c r="A12394" s="1" t="s">
        <v>323</v>
      </c>
      <c r="B12394" s="7" t="s">
        <v>331</v>
      </c>
      <c r="C12394" s="1" t="s">
        <v>11940</v>
      </c>
      <c r="D12394" s="8">
        <v>0.0</v>
      </c>
      <c r="E12394" s="1">
        <v>0.0</v>
      </c>
      <c r="F12394" s="1">
        <v>7.6</v>
      </c>
      <c r="G12394" s="1">
        <v>100.0</v>
      </c>
      <c r="H12394" s="1">
        <v>-92.4</v>
      </c>
    </row>
    <row r="12395">
      <c r="A12395" s="1" t="s">
        <v>323</v>
      </c>
      <c r="B12395" s="7" t="s">
        <v>331</v>
      </c>
      <c r="C12395" s="1" t="s">
        <v>11941</v>
      </c>
      <c r="D12395" s="8">
        <v>0.0</v>
      </c>
      <c r="E12395" s="1">
        <v>0.0</v>
      </c>
      <c r="F12395" s="1">
        <v>3.0</v>
      </c>
      <c r="G12395" s="1">
        <v>2.0</v>
      </c>
      <c r="H12395" s="1">
        <v>1.0</v>
      </c>
    </row>
    <row r="12396">
      <c r="A12396" s="1" t="s">
        <v>323</v>
      </c>
      <c r="B12396" s="7" t="s">
        <v>331</v>
      </c>
      <c r="C12396" s="1" t="s">
        <v>11942</v>
      </c>
      <c r="D12396" s="8">
        <v>0.0</v>
      </c>
      <c r="E12396" s="1">
        <v>0.0</v>
      </c>
      <c r="F12396" s="1">
        <v>1.0</v>
      </c>
      <c r="G12396" s="1">
        <v>100.0</v>
      </c>
      <c r="H12396" s="1">
        <v>-99.0</v>
      </c>
    </row>
    <row r="12397">
      <c r="A12397" s="1" t="s">
        <v>323</v>
      </c>
      <c r="B12397" s="7" t="s">
        <v>331</v>
      </c>
      <c r="C12397" s="1" t="s">
        <v>11943</v>
      </c>
      <c r="D12397" s="8">
        <v>0.0</v>
      </c>
      <c r="E12397" s="1">
        <v>0.0</v>
      </c>
      <c r="F12397" s="1">
        <v>1.0</v>
      </c>
      <c r="G12397" s="1">
        <v>100.0</v>
      </c>
      <c r="H12397" s="1">
        <v>-99.0</v>
      </c>
    </row>
    <row r="12398">
      <c r="A12398" s="1" t="s">
        <v>323</v>
      </c>
      <c r="B12398" s="7" t="s">
        <v>331</v>
      </c>
      <c r="C12398" s="1" t="s">
        <v>11944</v>
      </c>
      <c r="D12398" s="8">
        <v>0.0</v>
      </c>
      <c r="E12398" s="1">
        <v>0.0</v>
      </c>
      <c r="F12398" s="1">
        <v>1.0</v>
      </c>
      <c r="G12398" s="1">
        <v>100.0</v>
      </c>
      <c r="H12398" s="1">
        <v>-99.0</v>
      </c>
    </row>
    <row r="12399">
      <c r="A12399" s="1" t="s">
        <v>323</v>
      </c>
      <c r="B12399" s="7" t="s">
        <v>331</v>
      </c>
      <c r="C12399" s="1" t="s">
        <v>11945</v>
      </c>
      <c r="D12399" s="8">
        <v>0.0</v>
      </c>
      <c r="E12399" s="1">
        <v>0.0</v>
      </c>
      <c r="F12399" s="1">
        <v>4.0</v>
      </c>
      <c r="G12399" s="1">
        <v>100.0</v>
      </c>
      <c r="H12399" s="1">
        <v>-96.0</v>
      </c>
    </row>
    <row r="12400">
      <c r="A12400" s="1" t="s">
        <v>323</v>
      </c>
      <c r="B12400" s="7" t="s">
        <v>331</v>
      </c>
      <c r="C12400" s="1" t="s">
        <v>11946</v>
      </c>
      <c r="D12400" s="8">
        <v>0.0</v>
      </c>
      <c r="E12400" s="1">
        <v>0.0</v>
      </c>
      <c r="F12400" s="1">
        <v>2.0</v>
      </c>
      <c r="G12400" s="1">
        <v>100.0</v>
      </c>
      <c r="H12400" s="1">
        <v>-98.0</v>
      </c>
    </row>
    <row r="12401">
      <c r="A12401" s="1" t="s">
        <v>323</v>
      </c>
      <c r="B12401" s="7" t="s">
        <v>331</v>
      </c>
      <c r="C12401" s="1" t="s">
        <v>11947</v>
      </c>
      <c r="D12401" s="8">
        <v>0.0</v>
      </c>
      <c r="E12401" s="1">
        <v>0.0</v>
      </c>
      <c r="F12401" s="1">
        <v>10.5</v>
      </c>
      <c r="G12401" s="1">
        <v>100.0</v>
      </c>
      <c r="H12401" s="1">
        <v>-89.5</v>
      </c>
    </row>
    <row r="12402">
      <c r="A12402" s="1" t="s">
        <v>323</v>
      </c>
      <c r="B12402" s="7" t="s">
        <v>331</v>
      </c>
      <c r="C12402" s="1" t="s">
        <v>11948</v>
      </c>
      <c r="D12402" s="8">
        <v>0.0</v>
      </c>
      <c r="E12402" s="1">
        <v>0.0</v>
      </c>
      <c r="F12402" s="1">
        <v>1.0</v>
      </c>
      <c r="G12402" s="1">
        <v>100.0</v>
      </c>
      <c r="H12402" s="1">
        <v>-99.0</v>
      </c>
    </row>
    <row r="12403">
      <c r="A12403" s="1" t="s">
        <v>323</v>
      </c>
      <c r="B12403" s="7" t="s">
        <v>331</v>
      </c>
      <c r="C12403" s="1" t="s">
        <v>11949</v>
      </c>
      <c r="D12403" s="8">
        <v>0.0</v>
      </c>
      <c r="E12403" s="1">
        <v>0.0</v>
      </c>
      <c r="F12403" s="1">
        <v>1.0</v>
      </c>
      <c r="G12403" s="1">
        <v>100.0</v>
      </c>
      <c r="H12403" s="1">
        <v>-99.0</v>
      </c>
    </row>
    <row r="12404">
      <c r="A12404" s="1" t="s">
        <v>323</v>
      </c>
      <c r="B12404" s="7" t="s">
        <v>331</v>
      </c>
      <c r="C12404" s="1" t="s">
        <v>11950</v>
      </c>
      <c r="D12404" s="8">
        <v>0.0</v>
      </c>
      <c r="E12404" s="1">
        <v>0.0</v>
      </c>
      <c r="F12404" s="1">
        <v>1.0</v>
      </c>
      <c r="G12404" s="1">
        <v>100.0</v>
      </c>
      <c r="H12404" s="1">
        <v>-99.0</v>
      </c>
    </row>
    <row r="12405">
      <c r="A12405" s="1" t="s">
        <v>323</v>
      </c>
      <c r="B12405" s="7" t="s">
        <v>331</v>
      </c>
      <c r="C12405" s="1" t="s">
        <v>11951</v>
      </c>
      <c r="D12405" s="8">
        <v>0.0</v>
      </c>
      <c r="E12405" s="1">
        <v>0.0</v>
      </c>
      <c r="F12405" s="1">
        <v>1.0</v>
      </c>
      <c r="G12405" s="1">
        <v>100.0</v>
      </c>
      <c r="H12405" s="1">
        <v>-99.0</v>
      </c>
    </row>
    <row r="12406">
      <c r="A12406" s="1" t="s">
        <v>323</v>
      </c>
      <c r="B12406" s="7" t="s">
        <v>331</v>
      </c>
      <c r="C12406" s="1" t="s">
        <v>11952</v>
      </c>
      <c r="D12406" s="8">
        <v>0.0</v>
      </c>
      <c r="E12406" s="1">
        <v>0.0</v>
      </c>
      <c r="F12406" s="1">
        <v>2.0</v>
      </c>
      <c r="G12406" s="1">
        <v>100.0</v>
      </c>
      <c r="H12406" s="1">
        <v>-98.0</v>
      </c>
    </row>
    <row r="12407">
      <c r="A12407" s="1" t="s">
        <v>323</v>
      </c>
      <c r="B12407" s="7" t="s">
        <v>331</v>
      </c>
      <c r="C12407" s="1" t="s">
        <v>11953</v>
      </c>
      <c r="D12407" s="8">
        <v>0.0</v>
      </c>
      <c r="E12407" s="1">
        <v>0.0</v>
      </c>
      <c r="F12407" s="1">
        <v>10.0</v>
      </c>
      <c r="G12407" s="1">
        <v>100.0</v>
      </c>
      <c r="H12407" s="1">
        <v>-90.0</v>
      </c>
    </row>
    <row r="12408">
      <c r="A12408" s="1" t="s">
        <v>323</v>
      </c>
      <c r="B12408" s="7" t="s">
        <v>331</v>
      </c>
      <c r="C12408" s="1" t="s">
        <v>11954</v>
      </c>
      <c r="D12408" s="8">
        <v>0.0</v>
      </c>
      <c r="E12408" s="1">
        <v>0.0</v>
      </c>
      <c r="F12408" s="1">
        <v>10.0</v>
      </c>
      <c r="G12408" s="1">
        <v>100.0</v>
      </c>
      <c r="H12408" s="1">
        <v>-90.0</v>
      </c>
    </row>
    <row r="12409">
      <c r="A12409" s="1" t="s">
        <v>323</v>
      </c>
      <c r="B12409" s="7" t="s">
        <v>331</v>
      </c>
      <c r="C12409" s="1" t="s">
        <v>11955</v>
      </c>
      <c r="D12409" s="8">
        <v>0.0</v>
      </c>
      <c r="E12409" s="1">
        <v>0.0</v>
      </c>
      <c r="F12409" s="1">
        <v>2.0</v>
      </c>
      <c r="G12409" s="1">
        <v>100.0</v>
      </c>
      <c r="H12409" s="1">
        <v>-98.0</v>
      </c>
    </row>
    <row r="12410">
      <c r="A12410" s="1" t="s">
        <v>323</v>
      </c>
      <c r="B12410" s="7" t="s">
        <v>331</v>
      </c>
      <c r="C12410" s="1" t="s">
        <v>11956</v>
      </c>
      <c r="D12410" s="8">
        <v>0.0</v>
      </c>
      <c r="E12410" s="1">
        <v>0.0</v>
      </c>
      <c r="F12410" s="1">
        <v>13.0</v>
      </c>
      <c r="G12410" s="1">
        <v>100.0</v>
      </c>
      <c r="H12410" s="1">
        <v>-87.0</v>
      </c>
    </row>
    <row r="12411">
      <c r="A12411" s="1" t="s">
        <v>323</v>
      </c>
      <c r="B12411" s="7" t="s">
        <v>331</v>
      </c>
      <c r="C12411" s="1" t="s">
        <v>11957</v>
      </c>
      <c r="D12411" s="8">
        <v>0.0</v>
      </c>
      <c r="E12411" s="1">
        <v>0.0</v>
      </c>
      <c r="F12411" s="1">
        <v>4.0</v>
      </c>
      <c r="G12411" s="1">
        <v>100.0</v>
      </c>
      <c r="H12411" s="1">
        <v>-96.0</v>
      </c>
    </row>
    <row r="12412">
      <c r="A12412" s="1" t="s">
        <v>323</v>
      </c>
      <c r="B12412" s="7" t="s">
        <v>331</v>
      </c>
      <c r="C12412" s="1" t="s">
        <v>11958</v>
      </c>
      <c r="D12412" s="8">
        <v>0.0</v>
      </c>
      <c r="E12412" s="1">
        <v>0.0</v>
      </c>
      <c r="F12412" s="1">
        <v>9.0</v>
      </c>
      <c r="G12412" s="1">
        <v>100.0</v>
      </c>
      <c r="H12412" s="1">
        <v>-91.0</v>
      </c>
    </row>
    <row r="12413">
      <c r="A12413" s="1" t="s">
        <v>323</v>
      </c>
      <c r="B12413" s="7" t="s">
        <v>331</v>
      </c>
      <c r="C12413" s="1" t="s">
        <v>11959</v>
      </c>
      <c r="D12413" s="8">
        <v>0.0</v>
      </c>
      <c r="E12413" s="1">
        <v>0.0</v>
      </c>
      <c r="F12413" s="1">
        <v>6.5</v>
      </c>
      <c r="G12413" s="1">
        <v>100.0</v>
      </c>
      <c r="H12413" s="1">
        <v>-93.5</v>
      </c>
    </row>
    <row r="12414">
      <c r="A12414" s="1" t="s">
        <v>323</v>
      </c>
      <c r="B12414" s="7" t="s">
        <v>331</v>
      </c>
      <c r="C12414" s="1" t="s">
        <v>11960</v>
      </c>
      <c r="D12414" s="8">
        <v>0.0</v>
      </c>
      <c r="E12414" s="1">
        <v>0.0</v>
      </c>
      <c r="F12414" s="1">
        <v>5.0</v>
      </c>
      <c r="G12414" s="1">
        <v>100.0</v>
      </c>
      <c r="H12414" s="1">
        <v>-95.0</v>
      </c>
    </row>
    <row r="12415">
      <c r="A12415" s="1" t="s">
        <v>323</v>
      </c>
      <c r="B12415" s="7" t="s">
        <v>331</v>
      </c>
      <c r="C12415" s="1" t="s">
        <v>11961</v>
      </c>
      <c r="D12415" s="8">
        <v>0.0</v>
      </c>
      <c r="E12415" s="1">
        <v>0.0</v>
      </c>
      <c r="F12415" s="1">
        <v>10.0</v>
      </c>
      <c r="G12415" s="1">
        <v>100.0</v>
      </c>
      <c r="H12415" s="1">
        <v>-90.0</v>
      </c>
    </row>
    <row r="12416">
      <c r="A12416" s="1" t="s">
        <v>323</v>
      </c>
      <c r="B12416" s="7" t="s">
        <v>331</v>
      </c>
      <c r="C12416" s="1" t="s">
        <v>11962</v>
      </c>
      <c r="D12416" s="8">
        <v>0.0</v>
      </c>
      <c r="E12416" s="1">
        <v>0.0</v>
      </c>
      <c r="F12416" s="1">
        <v>5.3</v>
      </c>
      <c r="G12416" s="1">
        <v>100.0</v>
      </c>
      <c r="H12416" s="1">
        <v>-94.8</v>
      </c>
    </row>
    <row r="12417">
      <c r="A12417" s="1" t="s">
        <v>323</v>
      </c>
      <c r="B12417" s="7" t="s">
        <v>331</v>
      </c>
      <c r="C12417" s="1" t="s">
        <v>11963</v>
      </c>
      <c r="D12417" s="8">
        <v>0.0</v>
      </c>
      <c r="E12417" s="1">
        <v>0.0</v>
      </c>
      <c r="F12417" s="1">
        <v>10.0</v>
      </c>
      <c r="G12417" s="1">
        <v>100.0</v>
      </c>
      <c r="H12417" s="1">
        <v>-90.0</v>
      </c>
    </row>
    <row r="12418">
      <c r="A12418" s="1" t="s">
        <v>323</v>
      </c>
      <c r="B12418" s="7" t="s">
        <v>331</v>
      </c>
      <c r="C12418" s="1" t="s">
        <v>11964</v>
      </c>
      <c r="D12418" s="8">
        <v>0.0</v>
      </c>
      <c r="E12418" s="1">
        <v>0.0</v>
      </c>
      <c r="F12418" s="1">
        <v>8.0</v>
      </c>
      <c r="G12418" s="1">
        <v>100.0</v>
      </c>
      <c r="H12418" s="1">
        <v>-92.0</v>
      </c>
    </row>
    <row r="12419">
      <c r="A12419" s="1" t="s">
        <v>323</v>
      </c>
      <c r="B12419" s="7" t="s">
        <v>331</v>
      </c>
      <c r="C12419" s="1" t="s">
        <v>11965</v>
      </c>
      <c r="D12419" s="8">
        <v>0.0</v>
      </c>
      <c r="E12419" s="1">
        <v>0.0</v>
      </c>
      <c r="F12419" s="1">
        <v>10.3</v>
      </c>
      <c r="G12419" s="1">
        <v>100.0</v>
      </c>
      <c r="H12419" s="1">
        <v>-89.7</v>
      </c>
    </row>
    <row r="12420">
      <c r="A12420" s="1" t="s">
        <v>323</v>
      </c>
      <c r="B12420" s="7" t="s">
        <v>331</v>
      </c>
      <c r="C12420" s="1" t="s">
        <v>11966</v>
      </c>
      <c r="D12420" s="8">
        <v>0.0</v>
      </c>
      <c r="E12420" s="1">
        <v>0.0</v>
      </c>
      <c r="F12420" s="1">
        <v>5.0</v>
      </c>
      <c r="G12420" s="1">
        <v>100.0</v>
      </c>
      <c r="H12420" s="1">
        <v>-95.0</v>
      </c>
    </row>
    <row r="12421">
      <c r="A12421" s="1" t="s">
        <v>323</v>
      </c>
      <c r="B12421" s="7" t="s">
        <v>331</v>
      </c>
      <c r="C12421" s="1" t="s">
        <v>11967</v>
      </c>
      <c r="D12421" s="8">
        <v>0.0</v>
      </c>
      <c r="E12421" s="1">
        <v>0.0</v>
      </c>
      <c r="F12421" s="1">
        <v>4.0</v>
      </c>
      <c r="G12421" s="1">
        <v>100.0</v>
      </c>
      <c r="H12421" s="1">
        <v>-96.0</v>
      </c>
    </row>
    <row r="12422">
      <c r="A12422" s="1" t="s">
        <v>323</v>
      </c>
      <c r="B12422" s="7" t="s">
        <v>331</v>
      </c>
      <c r="C12422" s="1" t="s">
        <v>11968</v>
      </c>
      <c r="D12422" s="8">
        <v>0.0</v>
      </c>
      <c r="E12422" s="1">
        <v>0.0</v>
      </c>
      <c r="F12422" s="1">
        <v>3.0</v>
      </c>
      <c r="G12422" s="1">
        <v>100.0</v>
      </c>
      <c r="H12422" s="1">
        <v>-97.0</v>
      </c>
    </row>
    <row r="12423">
      <c r="A12423" s="1" t="s">
        <v>323</v>
      </c>
      <c r="B12423" s="7" t="s">
        <v>331</v>
      </c>
      <c r="C12423" s="1" t="s">
        <v>11969</v>
      </c>
      <c r="D12423" s="8">
        <v>0.0</v>
      </c>
      <c r="E12423" s="1">
        <v>0.0</v>
      </c>
      <c r="F12423" s="1">
        <v>9.0</v>
      </c>
      <c r="G12423" s="1">
        <v>100.0</v>
      </c>
      <c r="H12423" s="1">
        <v>-91.0</v>
      </c>
    </row>
    <row r="12424">
      <c r="A12424" s="1" t="s">
        <v>323</v>
      </c>
      <c r="B12424" s="7" t="s">
        <v>331</v>
      </c>
      <c r="C12424" s="1" t="s">
        <v>11970</v>
      </c>
      <c r="D12424" s="8">
        <v>0.0</v>
      </c>
      <c r="E12424" s="1">
        <v>0.0</v>
      </c>
      <c r="F12424" s="1">
        <v>4.5</v>
      </c>
      <c r="G12424" s="1">
        <v>100.0</v>
      </c>
      <c r="H12424" s="1">
        <v>-95.5</v>
      </c>
    </row>
    <row r="12425">
      <c r="A12425" s="1" t="s">
        <v>323</v>
      </c>
      <c r="B12425" s="7" t="s">
        <v>331</v>
      </c>
      <c r="C12425" s="1" t="s">
        <v>11971</v>
      </c>
      <c r="D12425" s="8">
        <v>0.0</v>
      </c>
      <c r="E12425" s="1">
        <v>0.0</v>
      </c>
      <c r="F12425" s="1">
        <v>5.0</v>
      </c>
      <c r="G12425" s="1">
        <v>100.0</v>
      </c>
      <c r="H12425" s="1">
        <v>-95.0</v>
      </c>
    </row>
    <row r="12426">
      <c r="A12426" s="1" t="s">
        <v>323</v>
      </c>
      <c r="B12426" s="7" t="s">
        <v>331</v>
      </c>
      <c r="C12426" s="1" t="s">
        <v>11972</v>
      </c>
      <c r="D12426" s="8">
        <v>0.0</v>
      </c>
      <c r="E12426" s="1">
        <v>0.0</v>
      </c>
      <c r="F12426" s="1">
        <v>8.0</v>
      </c>
      <c r="G12426" s="1">
        <v>100.0</v>
      </c>
      <c r="H12426" s="1">
        <v>-92.0</v>
      </c>
    </row>
    <row r="12427">
      <c r="A12427" s="1" t="s">
        <v>323</v>
      </c>
      <c r="B12427" s="7" t="s">
        <v>331</v>
      </c>
      <c r="C12427" s="1" t="s">
        <v>11973</v>
      </c>
      <c r="D12427" s="8">
        <v>0.0</v>
      </c>
      <c r="E12427" s="1">
        <v>0.0</v>
      </c>
      <c r="F12427" s="1">
        <v>16.6</v>
      </c>
      <c r="G12427" s="1">
        <v>51.0</v>
      </c>
      <c r="H12427" s="1">
        <v>-34.4</v>
      </c>
    </row>
    <row r="12428">
      <c r="A12428" s="1" t="s">
        <v>323</v>
      </c>
      <c r="B12428" s="7" t="s">
        <v>331</v>
      </c>
      <c r="C12428" s="1" t="s">
        <v>11974</v>
      </c>
      <c r="D12428" s="8">
        <v>0.0</v>
      </c>
      <c r="E12428" s="1">
        <v>0.0</v>
      </c>
      <c r="F12428" s="1">
        <v>5.0</v>
      </c>
      <c r="G12428" s="1">
        <v>100.0</v>
      </c>
      <c r="H12428" s="1">
        <v>-95.0</v>
      </c>
    </row>
    <row r="12429">
      <c r="A12429" s="1" t="s">
        <v>323</v>
      </c>
      <c r="B12429" s="7" t="s">
        <v>331</v>
      </c>
      <c r="C12429" s="1" t="s">
        <v>11975</v>
      </c>
      <c r="D12429" s="8">
        <v>0.0</v>
      </c>
      <c r="E12429" s="1">
        <v>0.0</v>
      </c>
      <c r="F12429" s="1">
        <v>11.0</v>
      </c>
      <c r="G12429" s="1">
        <v>100.0</v>
      </c>
      <c r="H12429" s="1">
        <v>-89.0</v>
      </c>
    </row>
    <row r="12430">
      <c r="A12430" s="1" t="s">
        <v>323</v>
      </c>
      <c r="B12430" s="7" t="s">
        <v>331</v>
      </c>
      <c r="C12430" s="1" t="s">
        <v>11976</v>
      </c>
      <c r="D12430" s="8">
        <v>0.0</v>
      </c>
      <c r="E12430" s="1">
        <v>0.0</v>
      </c>
      <c r="F12430" s="1">
        <v>8.4</v>
      </c>
      <c r="G12430" s="1">
        <v>10.0</v>
      </c>
      <c r="H12430" s="1">
        <v>-1.6</v>
      </c>
    </row>
    <row r="12431">
      <c r="A12431" s="1" t="s">
        <v>323</v>
      </c>
      <c r="B12431" s="7" t="s">
        <v>331</v>
      </c>
      <c r="C12431" s="1" t="s">
        <v>11977</v>
      </c>
      <c r="D12431" s="8">
        <v>0.0</v>
      </c>
      <c r="E12431" s="1">
        <v>0.0</v>
      </c>
      <c r="F12431" s="1">
        <v>11.0</v>
      </c>
      <c r="G12431" s="1">
        <v>10.5</v>
      </c>
      <c r="H12431" s="1">
        <v>0.5</v>
      </c>
    </row>
    <row r="12432">
      <c r="A12432" s="1" t="s">
        <v>323</v>
      </c>
      <c r="B12432" s="7" t="s">
        <v>331</v>
      </c>
      <c r="C12432" s="1" t="s">
        <v>11978</v>
      </c>
      <c r="D12432" s="8">
        <v>0.0</v>
      </c>
      <c r="E12432" s="1">
        <v>0.0</v>
      </c>
      <c r="F12432" s="1">
        <v>8.8</v>
      </c>
      <c r="G12432" s="1">
        <v>21.0</v>
      </c>
      <c r="H12432" s="1">
        <v>-12.2</v>
      </c>
    </row>
    <row r="12433">
      <c r="A12433" s="1" t="s">
        <v>323</v>
      </c>
      <c r="B12433" s="7" t="s">
        <v>331</v>
      </c>
      <c r="C12433" s="1" t="s">
        <v>11979</v>
      </c>
      <c r="D12433" s="8">
        <v>0.0</v>
      </c>
      <c r="E12433" s="1">
        <v>0.0</v>
      </c>
      <c r="F12433" s="1">
        <v>8.0</v>
      </c>
      <c r="G12433" s="1">
        <v>93.0</v>
      </c>
      <c r="H12433" s="1">
        <v>-85.0</v>
      </c>
    </row>
    <row r="12434">
      <c r="A12434" s="1" t="s">
        <v>323</v>
      </c>
      <c r="B12434" s="7" t="s">
        <v>331</v>
      </c>
      <c r="C12434" s="1" t="s">
        <v>11980</v>
      </c>
      <c r="D12434" s="8">
        <v>0.0</v>
      </c>
      <c r="E12434" s="1">
        <v>0.0</v>
      </c>
      <c r="F12434" s="1">
        <v>12.0</v>
      </c>
      <c r="G12434" s="1">
        <v>10.7</v>
      </c>
      <c r="H12434" s="1">
        <v>1.3</v>
      </c>
    </row>
    <row r="12435">
      <c r="A12435" s="1" t="s">
        <v>323</v>
      </c>
      <c r="B12435" s="7" t="s">
        <v>331</v>
      </c>
      <c r="C12435" s="1" t="s">
        <v>11981</v>
      </c>
      <c r="D12435" s="8">
        <v>0.0</v>
      </c>
      <c r="E12435" s="1">
        <v>0.0</v>
      </c>
      <c r="F12435" s="1">
        <v>12.0</v>
      </c>
      <c r="G12435" s="1">
        <v>100.0</v>
      </c>
      <c r="H12435" s="1">
        <v>-88.0</v>
      </c>
    </row>
    <row r="12436">
      <c r="A12436" s="1" t="s">
        <v>323</v>
      </c>
      <c r="B12436" s="7" t="s">
        <v>331</v>
      </c>
      <c r="C12436" s="1" t="s">
        <v>11982</v>
      </c>
      <c r="D12436" s="8">
        <v>0.0</v>
      </c>
      <c r="E12436" s="1">
        <v>0.0</v>
      </c>
      <c r="F12436" s="1">
        <v>16.0</v>
      </c>
      <c r="G12436" s="1">
        <v>56.0</v>
      </c>
      <c r="H12436" s="1">
        <v>-40.0</v>
      </c>
    </row>
    <row r="12437">
      <c r="A12437" s="1" t="s">
        <v>323</v>
      </c>
      <c r="B12437" s="7" t="s">
        <v>331</v>
      </c>
      <c r="C12437" s="1" t="s">
        <v>11983</v>
      </c>
      <c r="D12437" s="8">
        <v>0.0</v>
      </c>
      <c r="E12437" s="1">
        <v>0.0</v>
      </c>
      <c r="F12437" s="1">
        <v>5.0</v>
      </c>
      <c r="G12437" s="1">
        <v>100.0</v>
      </c>
      <c r="H12437" s="1">
        <v>-95.0</v>
      </c>
    </row>
    <row r="12438">
      <c r="A12438" s="1" t="s">
        <v>323</v>
      </c>
      <c r="B12438" s="7" t="s">
        <v>331</v>
      </c>
      <c r="C12438" s="1" t="s">
        <v>11984</v>
      </c>
      <c r="D12438" s="8">
        <v>0.0</v>
      </c>
      <c r="E12438" s="1">
        <v>0.0</v>
      </c>
      <c r="F12438" s="1">
        <v>9.0</v>
      </c>
      <c r="G12438" s="1">
        <v>100.0</v>
      </c>
      <c r="H12438" s="1">
        <v>-91.0</v>
      </c>
    </row>
    <row r="12439">
      <c r="A12439" s="1" t="s">
        <v>323</v>
      </c>
      <c r="B12439" s="7" t="s">
        <v>331</v>
      </c>
      <c r="C12439" s="1" t="s">
        <v>11985</v>
      </c>
      <c r="D12439" s="8">
        <v>0.0</v>
      </c>
      <c r="E12439" s="1">
        <v>0.0</v>
      </c>
      <c r="F12439" s="1">
        <v>10.0</v>
      </c>
      <c r="G12439" s="1">
        <v>100.0</v>
      </c>
      <c r="H12439" s="1">
        <v>-90.0</v>
      </c>
    </row>
    <row r="12440">
      <c r="A12440" s="1" t="s">
        <v>323</v>
      </c>
      <c r="B12440" s="7" t="s">
        <v>331</v>
      </c>
      <c r="C12440" s="1" t="s">
        <v>11986</v>
      </c>
      <c r="D12440" s="8">
        <v>0.0</v>
      </c>
      <c r="E12440" s="1">
        <v>0.0</v>
      </c>
      <c r="F12440" s="1">
        <v>2.0</v>
      </c>
      <c r="G12440" s="1">
        <v>100.0</v>
      </c>
      <c r="H12440" s="1">
        <v>-98.0</v>
      </c>
    </row>
    <row r="12441">
      <c r="A12441" s="1" t="s">
        <v>323</v>
      </c>
      <c r="B12441" s="7" t="s">
        <v>331</v>
      </c>
      <c r="C12441" s="1" t="s">
        <v>11987</v>
      </c>
      <c r="D12441" s="8">
        <v>0.0</v>
      </c>
      <c r="E12441" s="1">
        <v>0.0</v>
      </c>
      <c r="F12441" s="1">
        <v>17.0</v>
      </c>
      <c r="G12441" s="1">
        <v>100.0</v>
      </c>
      <c r="H12441" s="1">
        <v>-83.0</v>
      </c>
    </row>
    <row r="12442">
      <c r="A12442" s="1" t="s">
        <v>323</v>
      </c>
      <c r="B12442" s="7" t="s">
        <v>331</v>
      </c>
      <c r="C12442" s="1" t="s">
        <v>11988</v>
      </c>
      <c r="D12442" s="8">
        <v>0.0</v>
      </c>
      <c r="E12442" s="1">
        <v>0.0</v>
      </c>
      <c r="F12442" s="1">
        <v>10.1</v>
      </c>
      <c r="G12442" s="1">
        <v>18.0</v>
      </c>
      <c r="H12442" s="1">
        <v>-7.9</v>
      </c>
    </row>
    <row r="12443">
      <c r="A12443" s="1" t="s">
        <v>323</v>
      </c>
      <c r="B12443" s="7" t="s">
        <v>331</v>
      </c>
      <c r="C12443" s="1" t="s">
        <v>11989</v>
      </c>
      <c r="D12443" s="8">
        <v>0.0</v>
      </c>
      <c r="E12443" s="1">
        <v>2.0</v>
      </c>
      <c r="F12443" s="1">
        <v>2.6</v>
      </c>
      <c r="G12443" s="1">
        <v>4.5</v>
      </c>
      <c r="H12443" s="1">
        <v>-1.9</v>
      </c>
    </row>
    <row r="12444">
      <c r="A12444" s="1" t="s">
        <v>323</v>
      </c>
      <c r="B12444" s="7" t="s">
        <v>331</v>
      </c>
      <c r="C12444" s="1" t="s">
        <v>11990</v>
      </c>
      <c r="D12444" s="8">
        <v>0.0</v>
      </c>
      <c r="E12444" s="1">
        <v>0.0</v>
      </c>
      <c r="F12444" s="1">
        <v>17.7</v>
      </c>
      <c r="G12444" s="1">
        <v>57.1</v>
      </c>
      <c r="H12444" s="1">
        <v>-39.4</v>
      </c>
    </row>
    <row r="12445">
      <c r="A12445" s="1" t="s">
        <v>323</v>
      </c>
      <c r="B12445" s="7" t="s">
        <v>331</v>
      </c>
      <c r="C12445" s="1" t="s">
        <v>11991</v>
      </c>
      <c r="D12445" s="8">
        <v>0.0</v>
      </c>
      <c r="E12445" s="1">
        <v>0.0</v>
      </c>
      <c r="F12445" s="1">
        <v>8.8</v>
      </c>
      <c r="G12445" s="1">
        <v>100.0</v>
      </c>
      <c r="H12445" s="1">
        <v>-91.2</v>
      </c>
    </row>
    <row r="12446">
      <c r="A12446" s="1" t="s">
        <v>323</v>
      </c>
      <c r="B12446" s="7" t="s">
        <v>331</v>
      </c>
      <c r="C12446" s="1" t="s">
        <v>11992</v>
      </c>
      <c r="D12446" s="8">
        <v>0.0</v>
      </c>
      <c r="E12446" s="1">
        <v>0.0</v>
      </c>
      <c r="F12446" s="1">
        <v>11.8</v>
      </c>
      <c r="G12446" s="1">
        <v>100.0</v>
      </c>
      <c r="H12446" s="1">
        <v>-88.3</v>
      </c>
    </row>
    <row r="12447">
      <c r="A12447" s="1" t="s">
        <v>323</v>
      </c>
      <c r="B12447" s="7" t="s">
        <v>331</v>
      </c>
      <c r="C12447" s="1" t="s">
        <v>11993</v>
      </c>
      <c r="D12447" s="8">
        <v>0.0</v>
      </c>
      <c r="E12447" s="1">
        <v>0.0</v>
      </c>
      <c r="F12447" s="1">
        <v>5.0</v>
      </c>
      <c r="G12447" s="1">
        <v>100.0</v>
      </c>
      <c r="H12447" s="1">
        <v>-95.0</v>
      </c>
    </row>
    <row r="12448">
      <c r="A12448" s="1" t="s">
        <v>323</v>
      </c>
      <c r="B12448" s="7" t="s">
        <v>331</v>
      </c>
      <c r="C12448" s="1" t="s">
        <v>11994</v>
      </c>
      <c r="D12448" s="8">
        <v>0.0</v>
      </c>
      <c r="E12448" s="1">
        <v>0.0</v>
      </c>
      <c r="F12448" s="1">
        <v>15.0</v>
      </c>
      <c r="G12448" s="1">
        <v>35.0</v>
      </c>
      <c r="H12448" s="1">
        <v>-20.0</v>
      </c>
    </row>
    <row r="12449">
      <c r="A12449" s="1" t="s">
        <v>323</v>
      </c>
      <c r="B12449" s="7" t="s">
        <v>331</v>
      </c>
      <c r="C12449" s="1" t="s">
        <v>11995</v>
      </c>
      <c r="D12449" s="8">
        <v>0.0</v>
      </c>
      <c r="E12449" s="1">
        <v>1.0</v>
      </c>
      <c r="F12449" s="1">
        <v>3.0</v>
      </c>
      <c r="G12449" s="1">
        <v>7.4</v>
      </c>
      <c r="H12449" s="1">
        <v>-4.4</v>
      </c>
    </row>
    <row r="12450">
      <c r="A12450" s="1" t="s">
        <v>323</v>
      </c>
      <c r="B12450" s="7" t="s">
        <v>331</v>
      </c>
      <c r="C12450" s="1" t="s">
        <v>11996</v>
      </c>
      <c r="D12450" s="8">
        <v>0.0</v>
      </c>
      <c r="E12450" s="1">
        <v>0.0</v>
      </c>
      <c r="F12450" s="1">
        <v>8.2</v>
      </c>
      <c r="G12450" s="1">
        <v>10.0</v>
      </c>
      <c r="H12450" s="1">
        <v>-1.8</v>
      </c>
    </row>
    <row r="12451">
      <c r="A12451" s="1" t="s">
        <v>323</v>
      </c>
      <c r="B12451" s="7" t="s">
        <v>331</v>
      </c>
      <c r="C12451" s="1" t="s">
        <v>11997</v>
      </c>
      <c r="D12451" s="8">
        <v>0.0</v>
      </c>
      <c r="E12451" s="1">
        <v>0.0</v>
      </c>
      <c r="F12451" s="1">
        <v>7.0</v>
      </c>
      <c r="G12451" s="1">
        <v>100.0</v>
      </c>
      <c r="H12451" s="1">
        <v>-93.0</v>
      </c>
    </row>
    <row r="12452">
      <c r="A12452" s="1" t="s">
        <v>323</v>
      </c>
      <c r="B12452" s="7" t="s">
        <v>331</v>
      </c>
      <c r="C12452" s="1" t="s">
        <v>11707</v>
      </c>
      <c r="D12452" s="8">
        <v>0.0</v>
      </c>
      <c r="E12452" s="1">
        <v>0.0</v>
      </c>
      <c r="F12452" s="1">
        <v>3.0</v>
      </c>
      <c r="G12452" s="1">
        <v>100.0</v>
      </c>
      <c r="H12452" s="1">
        <v>-97.0</v>
      </c>
    </row>
    <row r="12453">
      <c r="A12453" s="1" t="s">
        <v>323</v>
      </c>
      <c r="B12453" s="7" t="s">
        <v>331</v>
      </c>
      <c r="C12453" s="1" t="s">
        <v>11998</v>
      </c>
      <c r="D12453" s="8">
        <v>0.0</v>
      </c>
      <c r="E12453" s="1">
        <v>0.0</v>
      </c>
      <c r="F12453" s="1">
        <v>40.0</v>
      </c>
      <c r="G12453" s="1">
        <v>100.0</v>
      </c>
      <c r="H12453" s="1">
        <v>-60.0</v>
      </c>
    </row>
    <row r="12454">
      <c r="A12454" s="1" t="s">
        <v>323</v>
      </c>
      <c r="B12454" s="7" t="s">
        <v>331</v>
      </c>
      <c r="C12454" s="1" t="s">
        <v>11999</v>
      </c>
      <c r="D12454" s="8">
        <v>0.0</v>
      </c>
      <c r="E12454" s="1">
        <v>0.0</v>
      </c>
      <c r="F12454" s="1">
        <v>11.0</v>
      </c>
      <c r="G12454" s="1">
        <v>22.0</v>
      </c>
      <c r="H12454" s="1">
        <v>-11.0</v>
      </c>
    </row>
    <row r="12455">
      <c r="A12455" s="1" t="s">
        <v>323</v>
      </c>
      <c r="B12455" s="7" t="s">
        <v>331</v>
      </c>
      <c r="C12455" s="1" t="s">
        <v>12000</v>
      </c>
      <c r="D12455" s="8">
        <v>0.0</v>
      </c>
      <c r="E12455" s="1">
        <v>0.0</v>
      </c>
      <c r="F12455" s="1">
        <v>8.0</v>
      </c>
      <c r="G12455" s="1">
        <v>100.0</v>
      </c>
      <c r="H12455" s="1">
        <v>-92.0</v>
      </c>
    </row>
    <row r="12456">
      <c r="A12456" s="1" t="s">
        <v>323</v>
      </c>
      <c r="B12456" s="7" t="s">
        <v>331</v>
      </c>
      <c r="C12456" s="1" t="s">
        <v>12001</v>
      </c>
      <c r="D12456" s="8">
        <v>0.0</v>
      </c>
      <c r="E12456" s="1">
        <v>0.0</v>
      </c>
      <c r="F12456" s="1">
        <v>2.0</v>
      </c>
      <c r="G12456" s="1">
        <v>100.0</v>
      </c>
      <c r="H12456" s="1">
        <v>-98.0</v>
      </c>
    </row>
    <row r="12457">
      <c r="A12457" s="1" t="s">
        <v>323</v>
      </c>
      <c r="B12457" s="7" t="s">
        <v>331</v>
      </c>
      <c r="C12457" s="1" t="s">
        <v>12002</v>
      </c>
      <c r="D12457" s="8">
        <v>0.0</v>
      </c>
      <c r="E12457" s="1">
        <v>0.0</v>
      </c>
      <c r="F12457" s="1">
        <v>3.5</v>
      </c>
      <c r="G12457" s="1">
        <v>100.0</v>
      </c>
      <c r="H12457" s="1">
        <v>-96.5</v>
      </c>
    </row>
    <row r="12458">
      <c r="A12458" s="1" t="s">
        <v>323</v>
      </c>
      <c r="B12458" s="7" t="s">
        <v>331</v>
      </c>
      <c r="C12458" s="1" t="s">
        <v>12003</v>
      </c>
      <c r="D12458" s="8">
        <v>0.0</v>
      </c>
      <c r="E12458" s="1">
        <v>0.0</v>
      </c>
      <c r="F12458" s="1">
        <v>7.6</v>
      </c>
      <c r="G12458" s="1">
        <v>100.0</v>
      </c>
      <c r="H12458" s="1">
        <v>-92.4</v>
      </c>
    </row>
    <row r="12459">
      <c r="A12459" s="1" t="s">
        <v>323</v>
      </c>
      <c r="B12459" s="7" t="s">
        <v>331</v>
      </c>
      <c r="C12459" s="1" t="s">
        <v>12004</v>
      </c>
      <c r="D12459" s="8">
        <v>0.0</v>
      </c>
      <c r="E12459" s="1">
        <v>5.0</v>
      </c>
      <c r="F12459" s="1">
        <v>1.5</v>
      </c>
      <c r="G12459" s="1">
        <v>1.1</v>
      </c>
      <c r="H12459" s="1">
        <v>0.4</v>
      </c>
    </row>
    <row r="12460">
      <c r="A12460" s="1" t="s">
        <v>323</v>
      </c>
      <c r="B12460" s="7" t="s">
        <v>331</v>
      </c>
      <c r="C12460" s="1" t="s">
        <v>12005</v>
      </c>
      <c r="D12460" s="8">
        <v>0.0</v>
      </c>
      <c r="E12460" s="1">
        <v>0.0</v>
      </c>
      <c r="F12460" s="1">
        <v>8.6</v>
      </c>
      <c r="G12460" s="1">
        <v>6.2</v>
      </c>
      <c r="H12460" s="1">
        <v>2.4</v>
      </c>
    </row>
    <row r="12461">
      <c r="A12461" s="1" t="s">
        <v>323</v>
      </c>
      <c r="B12461" s="7" t="s">
        <v>331</v>
      </c>
      <c r="C12461" s="1" t="s">
        <v>12006</v>
      </c>
      <c r="D12461" s="8">
        <v>0.0</v>
      </c>
      <c r="E12461" s="1">
        <v>0.0</v>
      </c>
      <c r="F12461" s="1">
        <v>7.6</v>
      </c>
      <c r="G12461" s="1">
        <v>100.0</v>
      </c>
      <c r="H12461" s="1">
        <v>-92.4</v>
      </c>
    </row>
    <row r="12462">
      <c r="A12462" s="1" t="s">
        <v>323</v>
      </c>
      <c r="B12462" s="7" t="s">
        <v>331</v>
      </c>
      <c r="C12462" s="1" t="s">
        <v>12007</v>
      </c>
      <c r="D12462" s="8">
        <v>0.0</v>
      </c>
      <c r="E12462" s="1">
        <v>0.0</v>
      </c>
      <c r="F12462" s="1">
        <v>15.0</v>
      </c>
      <c r="G12462" s="1">
        <v>100.0</v>
      </c>
      <c r="H12462" s="1">
        <v>-85.0</v>
      </c>
    </row>
    <row r="12463">
      <c r="A12463" s="1" t="s">
        <v>323</v>
      </c>
      <c r="B12463" s="7" t="s">
        <v>331</v>
      </c>
      <c r="C12463" s="1" t="s">
        <v>12008</v>
      </c>
      <c r="D12463" s="8">
        <v>0.0</v>
      </c>
      <c r="E12463" s="1">
        <v>0.0</v>
      </c>
      <c r="F12463" s="1">
        <v>7.5</v>
      </c>
      <c r="G12463" s="1">
        <v>100.0</v>
      </c>
      <c r="H12463" s="1">
        <v>-92.5</v>
      </c>
    </row>
    <row r="12464">
      <c r="A12464" s="1" t="s">
        <v>323</v>
      </c>
      <c r="B12464" s="7" t="s">
        <v>331</v>
      </c>
      <c r="C12464" s="1" t="s">
        <v>12009</v>
      </c>
      <c r="D12464" s="8">
        <v>0.0</v>
      </c>
      <c r="E12464" s="1">
        <v>0.0</v>
      </c>
      <c r="F12464" s="1">
        <v>10.2</v>
      </c>
      <c r="G12464" s="1">
        <v>100.0</v>
      </c>
      <c r="H12464" s="1">
        <v>-89.8</v>
      </c>
    </row>
    <row r="12465">
      <c r="A12465" s="1" t="s">
        <v>323</v>
      </c>
      <c r="B12465" s="7" t="s">
        <v>331</v>
      </c>
      <c r="C12465" s="1" t="s">
        <v>12010</v>
      </c>
      <c r="D12465" s="8">
        <v>0.0</v>
      </c>
      <c r="E12465" s="1">
        <v>0.0</v>
      </c>
      <c r="F12465" s="1">
        <v>12.0</v>
      </c>
      <c r="G12465" s="1">
        <v>100.0</v>
      </c>
      <c r="H12465" s="1">
        <v>-88.0</v>
      </c>
    </row>
    <row r="12466">
      <c r="A12466" s="1" t="s">
        <v>323</v>
      </c>
      <c r="B12466" s="7" t="s">
        <v>331</v>
      </c>
      <c r="C12466" s="1" t="s">
        <v>12011</v>
      </c>
      <c r="D12466" s="8">
        <v>0.0</v>
      </c>
      <c r="E12466" s="1">
        <v>0.0</v>
      </c>
      <c r="F12466" s="1">
        <v>10.1</v>
      </c>
      <c r="G12466" s="1">
        <v>100.0</v>
      </c>
      <c r="H12466" s="1">
        <v>-89.9</v>
      </c>
    </row>
    <row r="12467">
      <c r="A12467" s="1" t="s">
        <v>323</v>
      </c>
      <c r="B12467" s="7" t="s">
        <v>331</v>
      </c>
      <c r="C12467" s="1" t="s">
        <v>12012</v>
      </c>
      <c r="D12467" s="8">
        <v>0.0</v>
      </c>
      <c r="E12467" s="1">
        <v>0.0</v>
      </c>
      <c r="F12467" s="1">
        <v>5.0</v>
      </c>
      <c r="G12467" s="1">
        <v>100.0</v>
      </c>
      <c r="H12467" s="1">
        <v>-95.0</v>
      </c>
    </row>
    <row r="12468">
      <c r="A12468" s="1" t="s">
        <v>323</v>
      </c>
      <c r="B12468" s="7" t="s">
        <v>331</v>
      </c>
      <c r="C12468" s="1" t="s">
        <v>12013</v>
      </c>
      <c r="D12468" s="8">
        <v>0.0</v>
      </c>
      <c r="E12468" s="1">
        <v>0.0</v>
      </c>
      <c r="F12468" s="1">
        <v>10.0</v>
      </c>
      <c r="G12468" s="1">
        <v>100.0</v>
      </c>
      <c r="H12468" s="1">
        <v>-90.0</v>
      </c>
    </row>
    <row r="12469">
      <c r="A12469" s="1" t="s">
        <v>323</v>
      </c>
      <c r="B12469" s="7" t="s">
        <v>331</v>
      </c>
      <c r="C12469" s="1" t="s">
        <v>12014</v>
      </c>
      <c r="D12469" s="8">
        <v>0.0</v>
      </c>
      <c r="E12469" s="1">
        <v>0.0</v>
      </c>
      <c r="F12469" s="1">
        <v>8.7</v>
      </c>
      <c r="G12469" s="1">
        <v>69.0</v>
      </c>
      <c r="H12469" s="1">
        <v>-60.3</v>
      </c>
    </row>
    <row r="12470">
      <c r="A12470" s="1" t="s">
        <v>323</v>
      </c>
      <c r="B12470" s="7" t="s">
        <v>331</v>
      </c>
      <c r="C12470" s="1" t="s">
        <v>12015</v>
      </c>
      <c r="D12470" s="8">
        <v>0.0</v>
      </c>
      <c r="E12470" s="1">
        <v>0.0</v>
      </c>
      <c r="F12470" s="1">
        <v>17.0</v>
      </c>
      <c r="G12470" s="1">
        <v>100.0</v>
      </c>
      <c r="H12470" s="1">
        <v>-83.0</v>
      </c>
    </row>
    <row r="12471">
      <c r="A12471" s="1" t="s">
        <v>323</v>
      </c>
      <c r="B12471" s="7" t="s">
        <v>331</v>
      </c>
      <c r="C12471" s="1" t="s">
        <v>12016</v>
      </c>
      <c r="D12471" s="8">
        <v>0.0</v>
      </c>
      <c r="E12471" s="1">
        <v>0.0</v>
      </c>
      <c r="F12471" s="1">
        <v>2.0</v>
      </c>
      <c r="G12471" s="1">
        <v>100.0</v>
      </c>
      <c r="H12471" s="1">
        <v>-98.0</v>
      </c>
    </row>
    <row r="12472">
      <c r="A12472" s="1" t="s">
        <v>323</v>
      </c>
      <c r="B12472" s="7" t="s">
        <v>331</v>
      </c>
      <c r="C12472" s="1" t="s">
        <v>12017</v>
      </c>
      <c r="D12472" s="8">
        <v>0.0</v>
      </c>
      <c r="E12472" s="1">
        <v>0.0</v>
      </c>
      <c r="F12472" s="1">
        <v>2.0</v>
      </c>
      <c r="G12472" s="1">
        <v>100.0</v>
      </c>
      <c r="H12472" s="1">
        <v>-98.0</v>
      </c>
    </row>
    <row r="12473">
      <c r="A12473" s="1" t="s">
        <v>323</v>
      </c>
      <c r="B12473" s="7" t="s">
        <v>331</v>
      </c>
      <c r="C12473" s="1" t="s">
        <v>12018</v>
      </c>
      <c r="D12473" s="8">
        <v>0.0</v>
      </c>
      <c r="E12473" s="1">
        <v>0.0</v>
      </c>
      <c r="F12473" s="1">
        <v>8.5</v>
      </c>
      <c r="G12473" s="1">
        <v>100.0</v>
      </c>
      <c r="H12473" s="1">
        <v>-91.5</v>
      </c>
    </row>
    <row r="12474">
      <c r="A12474" s="1" t="s">
        <v>323</v>
      </c>
      <c r="B12474" s="7" t="s">
        <v>331</v>
      </c>
      <c r="C12474" s="1" t="s">
        <v>12019</v>
      </c>
      <c r="D12474" s="8">
        <v>0.0</v>
      </c>
      <c r="E12474" s="1">
        <v>0.0</v>
      </c>
      <c r="F12474" s="1">
        <v>5.0</v>
      </c>
      <c r="G12474" s="1">
        <v>100.0</v>
      </c>
      <c r="H12474" s="1">
        <v>-95.0</v>
      </c>
    </row>
    <row r="12475">
      <c r="A12475" s="1" t="s">
        <v>323</v>
      </c>
      <c r="B12475" s="7" t="s">
        <v>331</v>
      </c>
      <c r="C12475" s="1" t="s">
        <v>12020</v>
      </c>
      <c r="D12475" s="8">
        <v>0.0</v>
      </c>
      <c r="E12475" s="1">
        <v>0.0</v>
      </c>
      <c r="F12475" s="1">
        <v>10.3</v>
      </c>
      <c r="G12475" s="1">
        <v>100.0</v>
      </c>
      <c r="H12475" s="1">
        <v>-89.7</v>
      </c>
    </row>
    <row r="12476">
      <c r="A12476" s="1" t="s">
        <v>323</v>
      </c>
      <c r="B12476" s="7" t="s">
        <v>331</v>
      </c>
      <c r="C12476" s="1" t="s">
        <v>12021</v>
      </c>
      <c r="D12476" s="8">
        <v>0.0</v>
      </c>
      <c r="E12476" s="1">
        <v>0.0</v>
      </c>
      <c r="F12476" s="1">
        <v>4.1</v>
      </c>
      <c r="G12476" s="1">
        <v>9.9</v>
      </c>
      <c r="H12476" s="1">
        <v>-5.8</v>
      </c>
    </row>
    <row r="12477">
      <c r="A12477" s="1" t="s">
        <v>323</v>
      </c>
      <c r="B12477" s="7" t="s">
        <v>331</v>
      </c>
      <c r="C12477" s="1" t="s">
        <v>12022</v>
      </c>
      <c r="D12477" s="8">
        <v>0.0</v>
      </c>
      <c r="E12477" s="1">
        <v>0.0</v>
      </c>
      <c r="F12477" s="1">
        <v>10.6</v>
      </c>
      <c r="G12477" s="1">
        <v>100.0</v>
      </c>
      <c r="H12477" s="1">
        <v>-89.4</v>
      </c>
    </row>
    <row r="12478">
      <c r="A12478" s="1" t="s">
        <v>323</v>
      </c>
      <c r="B12478" s="7" t="s">
        <v>331</v>
      </c>
      <c r="C12478" s="1" t="s">
        <v>12023</v>
      </c>
      <c r="D12478" s="8">
        <v>0.0</v>
      </c>
      <c r="E12478" s="1">
        <v>0.0</v>
      </c>
      <c r="F12478" s="1">
        <v>11.0</v>
      </c>
      <c r="G12478" s="1">
        <v>100.0</v>
      </c>
      <c r="H12478" s="1">
        <v>-89.0</v>
      </c>
    </row>
    <row r="12479">
      <c r="A12479" s="1" t="s">
        <v>323</v>
      </c>
      <c r="B12479" s="7" t="s">
        <v>331</v>
      </c>
      <c r="C12479" s="1" t="s">
        <v>12024</v>
      </c>
      <c r="D12479" s="8">
        <v>0.0</v>
      </c>
      <c r="E12479" s="1">
        <v>0.0</v>
      </c>
      <c r="F12479" s="1">
        <v>10.2</v>
      </c>
      <c r="G12479" s="1">
        <v>11.0</v>
      </c>
      <c r="H12479" s="1">
        <v>-0.8</v>
      </c>
    </row>
    <row r="12480">
      <c r="A12480" s="1" t="s">
        <v>323</v>
      </c>
      <c r="B12480" s="7" t="s">
        <v>331</v>
      </c>
      <c r="C12480" s="1" t="s">
        <v>12025</v>
      </c>
      <c r="D12480" s="8">
        <v>0.0</v>
      </c>
      <c r="E12480" s="1">
        <v>0.0</v>
      </c>
      <c r="F12480" s="1">
        <v>4.0</v>
      </c>
      <c r="G12480" s="1">
        <v>100.0</v>
      </c>
      <c r="H12480" s="1">
        <v>-96.0</v>
      </c>
    </row>
    <row r="12481">
      <c r="A12481" s="1" t="s">
        <v>323</v>
      </c>
      <c r="B12481" s="7" t="s">
        <v>331</v>
      </c>
      <c r="C12481" s="1" t="s">
        <v>12026</v>
      </c>
      <c r="D12481" s="8">
        <v>0.0</v>
      </c>
      <c r="E12481" s="1">
        <v>0.0</v>
      </c>
      <c r="F12481" s="1">
        <v>5.0</v>
      </c>
      <c r="G12481" s="1">
        <v>100.0</v>
      </c>
      <c r="H12481" s="1">
        <v>-95.0</v>
      </c>
    </row>
    <row r="12482">
      <c r="A12482" s="1" t="s">
        <v>323</v>
      </c>
      <c r="B12482" s="7" t="s">
        <v>331</v>
      </c>
      <c r="C12482" s="1" t="s">
        <v>12027</v>
      </c>
      <c r="D12482" s="8">
        <v>0.0</v>
      </c>
      <c r="E12482" s="1">
        <v>0.0</v>
      </c>
      <c r="F12482" s="1">
        <v>9.3</v>
      </c>
      <c r="G12482" s="1">
        <v>100.0</v>
      </c>
      <c r="H12482" s="1">
        <v>-90.7</v>
      </c>
    </row>
    <row r="12483">
      <c r="A12483" s="1" t="s">
        <v>323</v>
      </c>
      <c r="B12483" s="7" t="s">
        <v>331</v>
      </c>
      <c r="C12483" s="1" t="s">
        <v>11720</v>
      </c>
      <c r="D12483" s="8">
        <v>0.0</v>
      </c>
      <c r="E12483" s="1">
        <v>15.0</v>
      </c>
      <c r="F12483" s="1">
        <v>1.3</v>
      </c>
      <c r="G12483" s="1">
        <v>1.7</v>
      </c>
      <c r="H12483" s="1">
        <v>-0.4</v>
      </c>
    </row>
    <row r="12484">
      <c r="A12484" s="1" t="s">
        <v>323</v>
      </c>
      <c r="B12484" s="7" t="s">
        <v>331</v>
      </c>
      <c r="C12484" s="1" t="s">
        <v>12028</v>
      </c>
      <c r="D12484" s="8">
        <v>0.0</v>
      </c>
      <c r="E12484" s="1">
        <v>0.0</v>
      </c>
      <c r="F12484" s="1">
        <v>7.7</v>
      </c>
      <c r="G12484" s="1">
        <v>9.3</v>
      </c>
      <c r="H12484" s="1">
        <v>-1.6</v>
      </c>
    </row>
    <row r="12485">
      <c r="A12485" s="1" t="s">
        <v>323</v>
      </c>
      <c r="B12485" s="7" t="s">
        <v>331</v>
      </c>
      <c r="C12485" s="1" t="s">
        <v>12029</v>
      </c>
      <c r="D12485" s="8">
        <v>0.0</v>
      </c>
      <c r="E12485" s="1">
        <v>0.0</v>
      </c>
      <c r="F12485" s="1">
        <v>5.0</v>
      </c>
      <c r="G12485" s="1">
        <v>100.0</v>
      </c>
      <c r="H12485" s="1">
        <v>-95.0</v>
      </c>
    </row>
    <row r="12486">
      <c r="A12486" s="1" t="s">
        <v>323</v>
      </c>
      <c r="B12486" s="7" t="s">
        <v>331</v>
      </c>
      <c r="C12486" s="1" t="s">
        <v>12030</v>
      </c>
      <c r="D12486" s="8">
        <v>0.0</v>
      </c>
      <c r="E12486" s="1">
        <v>0.0</v>
      </c>
      <c r="F12486" s="1">
        <v>3.0</v>
      </c>
      <c r="G12486" s="1">
        <v>100.0</v>
      </c>
      <c r="H12486" s="1">
        <v>-97.0</v>
      </c>
    </row>
    <row r="12487">
      <c r="A12487" s="1" t="s">
        <v>323</v>
      </c>
      <c r="B12487" s="7" t="s">
        <v>331</v>
      </c>
      <c r="C12487" s="1" t="s">
        <v>12031</v>
      </c>
      <c r="D12487" s="8">
        <v>0.0</v>
      </c>
      <c r="E12487" s="1">
        <v>0.0</v>
      </c>
      <c r="F12487" s="1">
        <v>10.0</v>
      </c>
      <c r="G12487" s="1">
        <v>100.0</v>
      </c>
      <c r="H12487" s="1">
        <v>-90.0</v>
      </c>
    </row>
    <row r="12488">
      <c r="A12488" s="1" t="s">
        <v>323</v>
      </c>
      <c r="B12488" s="7" t="s">
        <v>331</v>
      </c>
      <c r="C12488" s="1" t="s">
        <v>12032</v>
      </c>
      <c r="D12488" s="8">
        <v>0.0</v>
      </c>
      <c r="E12488" s="1">
        <v>0.0</v>
      </c>
      <c r="F12488" s="1">
        <v>11.0</v>
      </c>
      <c r="G12488" s="1">
        <v>28.0</v>
      </c>
      <c r="H12488" s="1">
        <v>-17.0</v>
      </c>
    </row>
    <row r="12489">
      <c r="A12489" s="1" t="s">
        <v>323</v>
      </c>
      <c r="B12489" s="7" t="s">
        <v>331</v>
      </c>
      <c r="C12489" s="1" t="s">
        <v>12033</v>
      </c>
      <c r="D12489" s="8">
        <v>0.0</v>
      </c>
      <c r="E12489" s="1">
        <v>0.0</v>
      </c>
      <c r="F12489" s="1">
        <v>5.0</v>
      </c>
      <c r="G12489" s="1">
        <v>100.0</v>
      </c>
      <c r="H12489" s="1">
        <v>-95.0</v>
      </c>
    </row>
    <row r="12490">
      <c r="A12490" s="1" t="s">
        <v>323</v>
      </c>
      <c r="B12490" s="7" t="s">
        <v>331</v>
      </c>
      <c r="C12490" s="1" t="s">
        <v>12034</v>
      </c>
      <c r="D12490" s="8">
        <v>0.0</v>
      </c>
      <c r="E12490" s="1">
        <v>0.0</v>
      </c>
      <c r="F12490" s="1">
        <v>1.0</v>
      </c>
      <c r="G12490" s="1">
        <v>100.0</v>
      </c>
      <c r="H12490" s="1">
        <v>-99.0</v>
      </c>
    </row>
    <row r="12491">
      <c r="A12491" s="1" t="s">
        <v>323</v>
      </c>
      <c r="B12491" s="7" t="s">
        <v>331</v>
      </c>
      <c r="C12491" s="1" t="s">
        <v>12035</v>
      </c>
      <c r="D12491" s="8">
        <v>0.0</v>
      </c>
      <c r="E12491" s="1">
        <v>0.0</v>
      </c>
      <c r="F12491" s="1">
        <v>4.0</v>
      </c>
      <c r="G12491" s="1">
        <v>100.0</v>
      </c>
      <c r="H12491" s="1">
        <v>-96.0</v>
      </c>
    </row>
    <row r="12492">
      <c r="A12492" s="1" t="s">
        <v>323</v>
      </c>
      <c r="B12492" s="7" t="s">
        <v>331</v>
      </c>
      <c r="C12492" s="1" t="s">
        <v>12036</v>
      </c>
      <c r="D12492" s="8">
        <v>0.0</v>
      </c>
      <c r="E12492" s="1">
        <v>0.0</v>
      </c>
      <c r="F12492" s="1">
        <v>7.0</v>
      </c>
      <c r="G12492" s="1">
        <v>100.0</v>
      </c>
      <c r="H12492" s="1">
        <v>-93.0</v>
      </c>
    </row>
    <row r="12493">
      <c r="A12493" s="1" t="s">
        <v>323</v>
      </c>
      <c r="B12493" s="7" t="s">
        <v>331</v>
      </c>
      <c r="C12493" s="1" t="s">
        <v>12037</v>
      </c>
      <c r="D12493" s="8">
        <v>0.0</v>
      </c>
      <c r="E12493" s="1">
        <v>0.0</v>
      </c>
      <c r="F12493" s="1">
        <v>1.0</v>
      </c>
      <c r="G12493" s="1">
        <v>100.0</v>
      </c>
      <c r="H12493" s="1">
        <v>-99.0</v>
      </c>
    </row>
    <row r="12494">
      <c r="A12494" s="1" t="s">
        <v>323</v>
      </c>
      <c r="B12494" s="7" t="s">
        <v>331</v>
      </c>
      <c r="C12494" s="1" t="s">
        <v>12038</v>
      </c>
      <c r="D12494" s="8">
        <v>0.0</v>
      </c>
      <c r="E12494" s="1">
        <v>0.0</v>
      </c>
      <c r="F12494" s="1">
        <v>1.7</v>
      </c>
      <c r="G12494" s="1">
        <v>100.0</v>
      </c>
      <c r="H12494" s="1">
        <v>-98.3</v>
      </c>
    </row>
    <row r="12495">
      <c r="A12495" s="1" t="s">
        <v>323</v>
      </c>
      <c r="B12495" s="7" t="s">
        <v>331</v>
      </c>
      <c r="C12495" s="1" t="s">
        <v>12039</v>
      </c>
      <c r="D12495" s="8">
        <v>0.0</v>
      </c>
      <c r="E12495" s="1">
        <v>0.0</v>
      </c>
      <c r="F12495" s="1">
        <v>4.0</v>
      </c>
      <c r="G12495" s="1">
        <v>100.0</v>
      </c>
      <c r="H12495" s="1">
        <v>-96.0</v>
      </c>
    </row>
    <row r="12496">
      <c r="A12496" s="1" t="s">
        <v>323</v>
      </c>
      <c r="B12496" s="7" t="s">
        <v>331</v>
      </c>
      <c r="C12496" s="1" t="s">
        <v>12040</v>
      </c>
      <c r="D12496" s="8">
        <v>0.0</v>
      </c>
      <c r="E12496" s="1">
        <v>0.0</v>
      </c>
      <c r="F12496" s="1">
        <v>1.0</v>
      </c>
      <c r="G12496" s="1">
        <v>100.0</v>
      </c>
      <c r="H12496" s="1">
        <v>-99.0</v>
      </c>
    </row>
    <row r="12497">
      <c r="A12497" s="1" t="s">
        <v>323</v>
      </c>
      <c r="B12497" s="7" t="s">
        <v>331</v>
      </c>
      <c r="C12497" s="1" t="s">
        <v>12041</v>
      </c>
      <c r="D12497" s="8">
        <v>0.0</v>
      </c>
      <c r="E12497" s="1">
        <v>0.0</v>
      </c>
      <c r="F12497" s="1">
        <v>7.0</v>
      </c>
      <c r="G12497" s="1">
        <v>100.0</v>
      </c>
      <c r="H12497" s="1">
        <v>-93.0</v>
      </c>
    </row>
    <row r="12498">
      <c r="A12498" s="1" t="s">
        <v>323</v>
      </c>
      <c r="B12498" s="7" t="s">
        <v>331</v>
      </c>
      <c r="C12498" s="1" t="s">
        <v>12042</v>
      </c>
      <c r="D12498" s="8">
        <v>0.0</v>
      </c>
      <c r="E12498" s="1">
        <v>0.0</v>
      </c>
      <c r="F12498" s="1">
        <v>10.0</v>
      </c>
      <c r="G12498" s="1">
        <v>100.0</v>
      </c>
      <c r="H12498" s="1">
        <v>-90.0</v>
      </c>
    </row>
    <row r="12499">
      <c r="A12499" s="1" t="s">
        <v>323</v>
      </c>
      <c r="B12499" s="7" t="s">
        <v>331</v>
      </c>
      <c r="C12499" s="1" t="s">
        <v>12043</v>
      </c>
      <c r="D12499" s="8">
        <v>0.0</v>
      </c>
      <c r="E12499" s="1">
        <v>0.0</v>
      </c>
      <c r="F12499" s="1">
        <v>4.0</v>
      </c>
      <c r="G12499" s="1">
        <v>100.0</v>
      </c>
      <c r="H12499" s="1">
        <v>-96.0</v>
      </c>
    </row>
    <row r="12500">
      <c r="A12500" s="1" t="s">
        <v>323</v>
      </c>
      <c r="B12500" s="7" t="s">
        <v>331</v>
      </c>
      <c r="C12500" s="1" t="s">
        <v>12044</v>
      </c>
      <c r="D12500" s="8">
        <v>0.0</v>
      </c>
      <c r="E12500" s="1">
        <v>0.0</v>
      </c>
      <c r="F12500" s="1">
        <v>2.0</v>
      </c>
      <c r="G12500" s="1">
        <v>100.0</v>
      </c>
      <c r="H12500" s="1">
        <v>-98.0</v>
      </c>
    </row>
    <row r="12501">
      <c r="A12501" s="1" t="s">
        <v>323</v>
      </c>
      <c r="B12501" s="7" t="s">
        <v>331</v>
      </c>
      <c r="C12501" s="1" t="s">
        <v>12045</v>
      </c>
      <c r="D12501" s="8">
        <v>0.0</v>
      </c>
      <c r="E12501" s="1">
        <v>0.0</v>
      </c>
      <c r="F12501" s="1">
        <v>3.0</v>
      </c>
      <c r="G12501" s="1">
        <v>100.0</v>
      </c>
      <c r="H12501" s="1">
        <v>-97.0</v>
      </c>
    </row>
    <row r="12502">
      <c r="A12502" s="1" t="s">
        <v>323</v>
      </c>
      <c r="B12502" s="7" t="s">
        <v>331</v>
      </c>
      <c r="C12502" s="1" t="s">
        <v>12046</v>
      </c>
      <c r="D12502" s="8">
        <v>0.0</v>
      </c>
      <c r="E12502" s="1">
        <v>0.0</v>
      </c>
      <c r="F12502" s="1">
        <v>4.0</v>
      </c>
      <c r="G12502" s="1">
        <v>100.0</v>
      </c>
      <c r="H12502" s="1">
        <v>-96.0</v>
      </c>
    </row>
    <row r="12503">
      <c r="A12503" s="1" t="s">
        <v>323</v>
      </c>
      <c r="B12503" s="7" t="s">
        <v>331</v>
      </c>
      <c r="C12503" s="1" t="s">
        <v>12047</v>
      </c>
      <c r="D12503" s="8">
        <v>0.0</v>
      </c>
      <c r="E12503" s="1">
        <v>0.0</v>
      </c>
      <c r="F12503" s="1">
        <v>4.0</v>
      </c>
      <c r="G12503" s="1">
        <v>100.0</v>
      </c>
      <c r="H12503" s="1">
        <v>-96.0</v>
      </c>
    </row>
    <row r="12504">
      <c r="A12504" s="1" t="s">
        <v>323</v>
      </c>
      <c r="B12504" s="7" t="s">
        <v>331</v>
      </c>
      <c r="C12504" s="1" t="s">
        <v>12048</v>
      </c>
      <c r="D12504" s="8">
        <v>0.0</v>
      </c>
      <c r="E12504" s="1">
        <v>0.0</v>
      </c>
      <c r="F12504" s="1">
        <v>3.0</v>
      </c>
      <c r="G12504" s="1">
        <v>100.0</v>
      </c>
      <c r="H12504" s="1">
        <v>-97.0</v>
      </c>
    </row>
    <row r="12505">
      <c r="A12505" s="1" t="s">
        <v>323</v>
      </c>
      <c r="B12505" s="7" t="s">
        <v>331</v>
      </c>
      <c r="C12505" s="1" t="s">
        <v>12049</v>
      </c>
      <c r="D12505" s="8">
        <v>0.0</v>
      </c>
      <c r="E12505" s="1">
        <v>0.0</v>
      </c>
      <c r="F12505" s="1">
        <v>3.5</v>
      </c>
      <c r="G12505" s="1">
        <v>100.0</v>
      </c>
      <c r="H12505" s="1">
        <v>-96.5</v>
      </c>
    </row>
    <row r="12506">
      <c r="A12506" s="1" t="s">
        <v>323</v>
      </c>
      <c r="B12506" s="7" t="s">
        <v>331</v>
      </c>
      <c r="C12506" s="1" t="s">
        <v>12050</v>
      </c>
      <c r="D12506" s="8">
        <v>0.0</v>
      </c>
      <c r="E12506" s="1">
        <v>0.0</v>
      </c>
      <c r="F12506" s="1">
        <v>10.0</v>
      </c>
      <c r="G12506" s="1">
        <v>100.0</v>
      </c>
      <c r="H12506" s="1">
        <v>-90.0</v>
      </c>
    </row>
    <row r="12507">
      <c r="A12507" s="1" t="s">
        <v>323</v>
      </c>
      <c r="B12507" s="7" t="s">
        <v>331</v>
      </c>
      <c r="C12507" s="1" t="s">
        <v>12051</v>
      </c>
      <c r="D12507" s="8">
        <v>0.0</v>
      </c>
      <c r="E12507" s="1">
        <v>0.0</v>
      </c>
      <c r="F12507" s="1">
        <v>6.0</v>
      </c>
      <c r="G12507" s="1">
        <v>100.0</v>
      </c>
      <c r="H12507" s="1">
        <v>-94.0</v>
      </c>
    </row>
    <row r="12508">
      <c r="A12508" s="1" t="s">
        <v>323</v>
      </c>
      <c r="B12508" s="7" t="s">
        <v>331</v>
      </c>
      <c r="C12508" s="1" t="s">
        <v>11131</v>
      </c>
      <c r="D12508" s="8">
        <v>0.0</v>
      </c>
      <c r="E12508" s="1">
        <v>0.0</v>
      </c>
      <c r="F12508" s="1">
        <v>4.0</v>
      </c>
      <c r="G12508" s="1">
        <v>100.0</v>
      </c>
      <c r="H12508" s="1">
        <v>-96.0</v>
      </c>
    </row>
    <row r="12509">
      <c r="A12509" s="1" t="s">
        <v>323</v>
      </c>
      <c r="B12509" s="7" t="s">
        <v>331</v>
      </c>
      <c r="C12509" s="1" t="s">
        <v>11132</v>
      </c>
      <c r="D12509" s="8">
        <v>0.0</v>
      </c>
      <c r="E12509" s="1">
        <v>0.0</v>
      </c>
      <c r="F12509" s="1">
        <v>3.0</v>
      </c>
      <c r="G12509" s="1">
        <v>100.0</v>
      </c>
      <c r="H12509" s="1">
        <v>-97.0</v>
      </c>
    </row>
    <row r="12510">
      <c r="A12510" s="1" t="s">
        <v>323</v>
      </c>
      <c r="B12510" s="7" t="s">
        <v>331</v>
      </c>
      <c r="C12510" s="1" t="s">
        <v>12052</v>
      </c>
      <c r="D12510" s="8">
        <v>0.0</v>
      </c>
      <c r="E12510" s="1">
        <v>0.0</v>
      </c>
      <c r="F12510" s="1">
        <v>2.6</v>
      </c>
      <c r="G12510" s="1">
        <v>100.0</v>
      </c>
      <c r="H12510" s="1">
        <v>-97.4</v>
      </c>
    </row>
    <row r="12511">
      <c r="A12511" s="1" t="s">
        <v>323</v>
      </c>
      <c r="B12511" s="7" t="s">
        <v>331</v>
      </c>
      <c r="C12511" s="1" t="s">
        <v>12053</v>
      </c>
      <c r="D12511" s="8">
        <v>0.0</v>
      </c>
      <c r="E12511" s="1">
        <v>0.0</v>
      </c>
      <c r="F12511" s="1">
        <v>4.0</v>
      </c>
      <c r="G12511" s="1">
        <v>100.0</v>
      </c>
      <c r="H12511" s="1">
        <v>-96.0</v>
      </c>
    </row>
    <row r="12512">
      <c r="A12512" s="1" t="s">
        <v>323</v>
      </c>
      <c r="B12512" s="7" t="s">
        <v>331</v>
      </c>
      <c r="C12512" s="1" t="s">
        <v>12054</v>
      </c>
      <c r="D12512" s="8">
        <v>0.0</v>
      </c>
      <c r="E12512" s="1">
        <v>0.0</v>
      </c>
      <c r="F12512" s="1">
        <v>3.0</v>
      </c>
      <c r="G12512" s="1">
        <v>100.0</v>
      </c>
      <c r="H12512" s="1">
        <v>-97.0</v>
      </c>
    </row>
    <row r="12513">
      <c r="A12513" s="1" t="s">
        <v>323</v>
      </c>
      <c r="B12513" s="7" t="s">
        <v>331</v>
      </c>
      <c r="C12513" s="1" t="s">
        <v>12055</v>
      </c>
      <c r="D12513" s="8">
        <v>0.0</v>
      </c>
      <c r="E12513" s="1">
        <v>0.0</v>
      </c>
      <c r="F12513" s="1">
        <v>2.0</v>
      </c>
      <c r="G12513" s="1">
        <v>100.0</v>
      </c>
      <c r="H12513" s="1">
        <v>-98.0</v>
      </c>
    </row>
    <row r="12514">
      <c r="A12514" s="1" t="s">
        <v>323</v>
      </c>
      <c r="B12514" s="7" t="s">
        <v>331</v>
      </c>
      <c r="C12514" s="1" t="s">
        <v>12056</v>
      </c>
      <c r="D12514" s="8">
        <v>0.0</v>
      </c>
      <c r="E12514" s="1">
        <v>0.0</v>
      </c>
      <c r="F12514" s="1">
        <v>1.0</v>
      </c>
      <c r="G12514" s="1">
        <v>100.0</v>
      </c>
      <c r="H12514" s="1">
        <v>-99.0</v>
      </c>
    </row>
    <row r="12515">
      <c r="A12515" s="1" t="s">
        <v>323</v>
      </c>
      <c r="B12515" s="7" t="s">
        <v>331</v>
      </c>
      <c r="C12515" s="1" t="s">
        <v>12057</v>
      </c>
      <c r="D12515" s="8">
        <v>0.0</v>
      </c>
      <c r="E12515" s="1">
        <v>0.0</v>
      </c>
      <c r="F12515" s="1">
        <v>11.3</v>
      </c>
      <c r="G12515" s="1">
        <v>18.0</v>
      </c>
      <c r="H12515" s="1">
        <v>-6.8</v>
      </c>
    </row>
    <row r="12516">
      <c r="A12516" s="1" t="s">
        <v>323</v>
      </c>
      <c r="B12516" s="7" t="s">
        <v>331</v>
      </c>
      <c r="C12516" s="1" t="s">
        <v>12058</v>
      </c>
      <c r="D12516" s="8">
        <v>0.0</v>
      </c>
      <c r="E12516" s="1">
        <v>0.0</v>
      </c>
      <c r="F12516" s="1">
        <v>4.3</v>
      </c>
      <c r="G12516" s="1">
        <v>100.0</v>
      </c>
      <c r="H12516" s="1">
        <v>-95.7</v>
      </c>
    </row>
    <row r="12517">
      <c r="A12517" s="1" t="s">
        <v>323</v>
      </c>
      <c r="B12517" s="7" t="s">
        <v>331</v>
      </c>
      <c r="C12517" s="1" t="s">
        <v>12059</v>
      </c>
      <c r="D12517" s="8">
        <v>0.0</v>
      </c>
      <c r="E12517" s="1">
        <v>0.0</v>
      </c>
      <c r="F12517" s="1">
        <v>1.0</v>
      </c>
      <c r="G12517" s="1">
        <v>100.0</v>
      </c>
      <c r="H12517" s="1">
        <v>-99.0</v>
      </c>
    </row>
    <row r="12518">
      <c r="A12518" s="1" t="s">
        <v>323</v>
      </c>
      <c r="B12518" s="7" t="s">
        <v>331</v>
      </c>
      <c r="C12518" s="1" t="s">
        <v>12060</v>
      </c>
      <c r="D12518" s="8">
        <v>0.0</v>
      </c>
      <c r="E12518" s="1">
        <v>0.0</v>
      </c>
      <c r="F12518" s="1">
        <v>1.0</v>
      </c>
      <c r="G12518" s="1">
        <v>100.0</v>
      </c>
      <c r="H12518" s="1">
        <v>-99.0</v>
      </c>
    </row>
    <row r="12519">
      <c r="A12519" s="1" t="s">
        <v>323</v>
      </c>
      <c r="B12519" s="7" t="s">
        <v>331</v>
      </c>
      <c r="C12519" s="1" t="s">
        <v>12061</v>
      </c>
      <c r="D12519" s="8">
        <v>0.0</v>
      </c>
      <c r="E12519" s="1">
        <v>0.0</v>
      </c>
      <c r="F12519" s="1">
        <v>9.0</v>
      </c>
      <c r="G12519" s="1">
        <v>100.0</v>
      </c>
      <c r="H12519" s="1">
        <v>-91.0</v>
      </c>
    </row>
    <row r="12520">
      <c r="A12520" s="1" t="s">
        <v>323</v>
      </c>
      <c r="B12520" s="7" t="s">
        <v>331</v>
      </c>
      <c r="C12520" s="1" t="s">
        <v>12062</v>
      </c>
      <c r="D12520" s="8">
        <v>0.0</v>
      </c>
      <c r="E12520" s="1">
        <v>0.0</v>
      </c>
      <c r="F12520" s="1">
        <v>4.0</v>
      </c>
      <c r="G12520" s="1">
        <v>100.0</v>
      </c>
      <c r="H12520" s="1">
        <v>-96.0</v>
      </c>
    </row>
    <row r="12521">
      <c r="A12521" s="1" t="s">
        <v>323</v>
      </c>
      <c r="B12521" s="7" t="s">
        <v>331</v>
      </c>
      <c r="C12521" s="1" t="s">
        <v>12063</v>
      </c>
      <c r="D12521" s="8">
        <v>0.0</v>
      </c>
      <c r="E12521" s="1">
        <v>0.0</v>
      </c>
      <c r="F12521" s="1">
        <v>11.0</v>
      </c>
      <c r="G12521" s="1">
        <v>100.0</v>
      </c>
      <c r="H12521" s="1">
        <v>-89.0</v>
      </c>
    </row>
    <row r="12522">
      <c r="A12522" s="1" t="s">
        <v>323</v>
      </c>
      <c r="B12522" s="7" t="s">
        <v>331</v>
      </c>
      <c r="C12522" s="1" t="s">
        <v>12064</v>
      </c>
      <c r="D12522" s="8">
        <v>0.0</v>
      </c>
      <c r="E12522" s="1">
        <v>0.0</v>
      </c>
      <c r="F12522" s="1">
        <v>6.5</v>
      </c>
      <c r="G12522" s="1">
        <v>100.0</v>
      </c>
      <c r="H12522" s="1">
        <v>-93.5</v>
      </c>
    </row>
    <row r="12523">
      <c r="A12523" s="1" t="s">
        <v>323</v>
      </c>
      <c r="B12523" s="7" t="s">
        <v>331</v>
      </c>
      <c r="C12523" s="1" t="s">
        <v>12065</v>
      </c>
      <c r="D12523" s="8">
        <v>0.0</v>
      </c>
      <c r="E12523" s="1">
        <v>0.0</v>
      </c>
      <c r="F12523" s="1">
        <v>21.0</v>
      </c>
      <c r="G12523" s="1">
        <v>100.0</v>
      </c>
      <c r="H12523" s="1">
        <v>-79.0</v>
      </c>
    </row>
    <row r="12524">
      <c r="A12524" s="1" t="s">
        <v>323</v>
      </c>
      <c r="B12524" s="7" t="s">
        <v>331</v>
      </c>
      <c r="C12524" s="1" t="s">
        <v>12066</v>
      </c>
      <c r="D12524" s="8">
        <v>0.0</v>
      </c>
      <c r="E12524" s="1">
        <v>0.0</v>
      </c>
      <c r="F12524" s="1">
        <v>1.0</v>
      </c>
      <c r="G12524" s="1">
        <v>100.0</v>
      </c>
      <c r="H12524" s="1">
        <v>-99.0</v>
      </c>
    </row>
    <row r="12525">
      <c r="A12525" s="1" t="s">
        <v>323</v>
      </c>
      <c r="B12525" s="7" t="s">
        <v>331</v>
      </c>
      <c r="C12525" s="1" t="s">
        <v>12067</v>
      </c>
      <c r="D12525" s="8">
        <v>0.0</v>
      </c>
      <c r="E12525" s="1">
        <v>0.0</v>
      </c>
      <c r="F12525" s="1">
        <v>12.0</v>
      </c>
      <c r="G12525" s="1">
        <v>100.0</v>
      </c>
      <c r="H12525" s="1">
        <v>-88.0</v>
      </c>
    </row>
    <row r="12526">
      <c r="A12526" s="1" t="s">
        <v>323</v>
      </c>
      <c r="B12526" s="7" t="s">
        <v>331</v>
      </c>
      <c r="C12526" s="1" t="s">
        <v>12068</v>
      </c>
      <c r="D12526" s="8">
        <v>0.0</v>
      </c>
      <c r="E12526" s="1">
        <v>0.0</v>
      </c>
      <c r="F12526" s="1">
        <v>1.0</v>
      </c>
      <c r="G12526" s="1">
        <v>100.0</v>
      </c>
      <c r="H12526" s="1">
        <v>-99.0</v>
      </c>
    </row>
    <row r="12527">
      <c r="A12527" s="1" t="s">
        <v>323</v>
      </c>
      <c r="B12527" s="7" t="s">
        <v>331</v>
      </c>
      <c r="C12527" s="1" t="s">
        <v>12069</v>
      </c>
      <c r="D12527" s="8">
        <v>0.0</v>
      </c>
      <c r="E12527" s="1">
        <v>0.0</v>
      </c>
      <c r="F12527" s="1">
        <v>2.0</v>
      </c>
      <c r="G12527" s="1">
        <v>100.0</v>
      </c>
      <c r="H12527" s="1">
        <v>-98.0</v>
      </c>
    </row>
    <row r="12528">
      <c r="A12528" s="1" t="s">
        <v>323</v>
      </c>
      <c r="B12528" s="7" t="s">
        <v>331</v>
      </c>
      <c r="C12528" s="1" t="s">
        <v>12070</v>
      </c>
      <c r="D12528" s="8">
        <v>0.0</v>
      </c>
      <c r="E12528" s="1">
        <v>0.0</v>
      </c>
      <c r="F12528" s="1">
        <v>2.0</v>
      </c>
      <c r="G12528" s="1">
        <v>100.0</v>
      </c>
      <c r="H12528" s="1">
        <v>-98.0</v>
      </c>
    </row>
    <row r="12529">
      <c r="A12529" s="1" t="s">
        <v>323</v>
      </c>
      <c r="B12529" s="7" t="s">
        <v>331</v>
      </c>
      <c r="C12529" s="1" t="s">
        <v>12071</v>
      </c>
      <c r="D12529" s="8">
        <v>0.0</v>
      </c>
      <c r="E12529" s="1">
        <v>0.0</v>
      </c>
      <c r="F12529" s="1">
        <v>2.3</v>
      </c>
      <c r="G12529" s="1">
        <v>100.0</v>
      </c>
      <c r="H12529" s="1">
        <v>-97.7</v>
      </c>
    </row>
    <row r="12530">
      <c r="A12530" s="1" t="s">
        <v>323</v>
      </c>
      <c r="B12530" s="7" t="s">
        <v>331</v>
      </c>
      <c r="C12530" s="1" t="s">
        <v>12072</v>
      </c>
      <c r="D12530" s="8">
        <v>0.0</v>
      </c>
      <c r="E12530" s="1">
        <v>0.0</v>
      </c>
      <c r="F12530" s="1">
        <v>3.0</v>
      </c>
      <c r="G12530" s="1">
        <v>100.0</v>
      </c>
      <c r="H12530" s="1">
        <v>-97.0</v>
      </c>
    </row>
    <row r="12531">
      <c r="A12531" s="1" t="s">
        <v>323</v>
      </c>
      <c r="B12531" s="7" t="s">
        <v>331</v>
      </c>
      <c r="C12531" s="1" t="s">
        <v>12073</v>
      </c>
      <c r="D12531" s="8">
        <v>0.0</v>
      </c>
      <c r="E12531" s="1">
        <v>0.0</v>
      </c>
      <c r="F12531" s="1">
        <v>2.0</v>
      </c>
      <c r="G12531" s="1">
        <v>100.0</v>
      </c>
      <c r="H12531" s="1">
        <v>-98.0</v>
      </c>
    </row>
    <row r="12532">
      <c r="A12532" s="1" t="s">
        <v>323</v>
      </c>
      <c r="B12532" s="7" t="s">
        <v>331</v>
      </c>
      <c r="C12532" s="1" t="s">
        <v>12074</v>
      </c>
      <c r="D12532" s="8">
        <v>0.0</v>
      </c>
      <c r="E12532" s="1">
        <v>0.0</v>
      </c>
      <c r="F12532" s="1">
        <v>3.0</v>
      </c>
      <c r="G12532" s="1">
        <v>100.0</v>
      </c>
      <c r="H12532" s="1">
        <v>-97.0</v>
      </c>
    </row>
    <row r="12533">
      <c r="A12533" s="1" t="s">
        <v>323</v>
      </c>
      <c r="B12533" s="7" t="s">
        <v>331</v>
      </c>
      <c r="C12533" s="1" t="s">
        <v>12075</v>
      </c>
      <c r="D12533" s="8">
        <v>0.0</v>
      </c>
      <c r="E12533" s="1">
        <v>0.0</v>
      </c>
      <c r="F12533" s="1">
        <v>5.0</v>
      </c>
      <c r="G12533" s="1">
        <v>100.0</v>
      </c>
      <c r="H12533" s="1">
        <v>-95.0</v>
      </c>
    </row>
    <row r="12534">
      <c r="A12534" s="1" t="s">
        <v>323</v>
      </c>
      <c r="B12534" s="7" t="s">
        <v>331</v>
      </c>
      <c r="C12534" s="1" t="s">
        <v>12076</v>
      </c>
      <c r="D12534" s="8">
        <v>0.0</v>
      </c>
      <c r="E12534" s="1">
        <v>0.0</v>
      </c>
      <c r="F12534" s="1">
        <v>4.0</v>
      </c>
      <c r="G12534" s="1">
        <v>100.0</v>
      </c>
      <c r="H12534" s="1">
        <v>-96.0</v>
      </c>
    </row>
    <row r="12535">
      <c r="A12535" s="1" t="s">
        <v>323</v>
      </c>
      <c r="B12535" s="7" t="s">
        <v>331</v>
      </c>
      <c r="C12535" s="1" t="s">
        <v>12077</v>
      </c>
      <c r="D12535" s="8">
        <v>0.0</v>
      </c>
      <c r="E12535" s="1">
        <v>0.0</v>
      </c>
      <c r="F12535" s="1">
        <v>1.0</v>
      </c>
      <c r="G12535" s="1">
        <v>100.0</v>
      </c>
      <c r="H12535" s="1">
        <v>-99.0</v>
      </c>
    </row>
    <row r="12536">
      <c r="A12536" s="1" t="s">
        <v>323</v>
      </c>
      <c r="B12536" s="7" t="s">
        <v>331</v>
      </c>
      <c r="C12536" s="1" t="s">
        <v>12078</v>
      </c>
      <c r="D12536" s="8">
        <v>0.0</v>
      </c>
      <c r="E12536" s="1">
        <v>0.0</v>
      </c>
      <c r="F12536" s="1">
        <v>9.0</v>
      </c>
      <c r="G12536" s="1">
        <v>100.0</v>
      </c>
      <c r="H12536" s="1">
        <v>-91.0</v>
      </c>
    </row>
    <row r="12537">
      <c r="A12537" s="1" t="s">
        <v>323</v>
      </c>
      <c r="B12537" s="7" t="s">
        <v>331</v>
      </c>
      <c r="C12537" s="1" t="s">
        <v>12079</v>
      </c>
      <c r="D12537" s="8">
        <v>0.0</v>
      </c>
      <c r="E12537" s="1">
        <v>0.0</v>
      </c>
      <c r="F12537" s="1">
        <v>4.0</v>
      </c>
      <c r="G12537" s="1">
        <v>100.0</v>
      </c>
      <c r="H12537" s="1">
        <v>-96.0</v>
      </c>
    </row>
    <row r="12538">
      <c r="A12538" s="1" t="s">
        <v>323</v>
      </c>
      <c r="B12538" s="7" t="s">
        <v>331</v>
      </c>
      <c r="C12538" s="1" t="s">
        <v>12080</v>
      </c>
      <c r="D12538" s="8">
        <v>0.0</v>
      </c>
      <c r="E12538" s="1">
        <v>0.0</v>
      </c>
      <c r="F12538" s="1">
        <v>1.0</v>
      </c>
      <c r="G12538" s="1">
        <v>100.0</v>
      </c>
      <c r="H12538" s="1">
        <v>-99.0</v>
      </c>
    </row>
    <row r="12539">
      <c r="A12539" s="1" t="s">
        <v>323</v>
      </c>
      <c r="B12539" s="7" t="s">
        <v>331</v>
      </c>
      <c r="C12539" s="1" t="s">
        <v>12081</v>
      </c>
      <c r="D12539" s="8">
        <v>0.0</v>
      </c>
      <c r="E12539" s="1">
        <v>0.0</v>
      </c>
      <c r="F12539" s="1">
        <v>2.4</v>
      </c>
      <c r="G12539" s="1">
        <v>9.1</v>
      </c>
      <c r="H12539" s="1">
        <v>-6.7</v>
      </c>
    </row>
    <row r="12540">
      <c r="A12540" s="1" t="s">
        <v>323</v>
      </c>
      <c r="B12540" s="7" t="s">
        <v>331</v>
      </c>
      <c r="C12540" s="1" t="s">
        <v>12082</v>
      </c>
      <c r="D12540" s="8">
        <v>0.0</v>
      </c>
      <c r="E12540" s="1">
        <v>0.0</v>
      </c>
      <c r="F12540" s="1">
        <v>3.0</v>
      </c>
      <c r="G12540" s="1">
        <v>100.0</v>
      </c>
      <c r="H12540" s="1">
        <v>-97.0</v>
      </c>
    </row>
    <row r="12541">
      <c r="A12541" s="1" t="s">
        <v>323</v>
      </c>
      <c r="B12541" s="7" t="s">
        <v>331</v>
      </c>
      <c r="C12541" s="1" t="s">
        <v>12083</v>
      </c>
      <c r="D12541" s="8">
        <v>0.0</v>
      </c>
      <c r="E12541" s="1">
        <v>0.0</v>
      </c>
      <c r="F12541" s="1">
        <v>8.6</v>
      </c>
      <c r="G12541" s="1">
        <v>100.0</v>
      </c>
      <c r="H12541" s="1">
        <v>-91.4</v>
      </c>
    </row>
    <row r="12542">
      <c r="A12542" s="1" t="s">
        <v>323</v>
      </c>
      <c r="B12542" s="7" t="s">
        <v>331</v>
      </c>
      <c r="C12542" s="1" t="s">
        <v>12084</v>
      </c>
      <c r="D12542" s="8">
        <v>0.0</v>
      </c>
      <c r="E12542" s="1">
        <v>0.0</v>
      </c>
      <c r="F12542" s="1">
        <v>3.0</v>
      </c>
      <c r="G12542" s="1">
        <v>100.0</v>
      </c>
      <c r="H12542" s="1">
        <v>-97.0</v>
      </c>
    </row>
    <row r="12543">
      <c r="A12543" s="1" t="s">
        <v>323</v>
      </c>
      <c r="B12543" s="7" t="s">
        <v>331</v>
      </c>
      <c r="C12543" s="1" t="s">
        <v>12085</v>
      </c>
      <c r="D12543" s="8">
        <v>0.0</v>
      </c>
      <c r="E12543" s="1">
        <v>0.0</v>
      </c>
      <c r="F12543" s="1">
        <v>7.5</v>
      </c>
      <c r="G12543" s="1">
        <v>100.0</v>
      </c>
      <c r="H12543" s="1">
        <v>-92.5</v>
      </c>
    </row>
    <row r="12544">
      <c r="A12544" s="1" t="s">
        <v>323</v>
      </c>
      <c r="B12544" s="7" t="s">
        <v>331</v>
      </c>
      <c r="C12544" s="1" t="s">
        <v>12086</v>
      </c>
      <c r="D12544" s="8">
        <v>0.0</v>
      </c>
      <c r="E12544" s="1">
        <v>0.0</v>
      </c>
      <c r="F12544" s="1">
        <v>4.2</v>
      </c>
      <c r="G12544" s="1">
        <v>100.0</v>
      </c>
      <c r="H12544" s="1">
        <v>-95.8</v>
      </c>
    </row>
    <row r="12545">
      <c r="A12545" s="1" t="s">
        <v>323</v>
      </c>
      <c r="B12545" s="7" t="s">
        <v>331</v>
      </c>
      <c r="C12545" s="1" t="s">
        <v>12087</v>
      </c>
      <c r="D12545" s="8">
        <v>0.0</v>
      </c>
      <c r="E12545" s="1">
        <v>0.0</v>
      </c>
      <c r="F12545" s="1">
        <v>2.4</v>
      </c>
      <c r="G12545" s="1">
        <v>100.0</v>
      </c>
      <c r="H12545" s="1">
        <v>-97.6</v>
      </c>
    </row>
    <row r="12546">
      <c r="A12546" s="1" t="s">
        <v>323</v>
      </c>
      <c r="B12546" s="7" t="s">
        <v>331</v>
      </c>
      <c r="C12546" s="1" t="s">
        <v>12088</v>
      </c>
      <c r="D12546" s="8">
        <v>0.0</v>
      </c>
      <c r="E12546" s="1">
        <v>0.0</v>
      </c>
      <c r="F12546" s="1">
        <v>2.0</v>
      </c>
      <c r="G12546" s="1">
        <v>100.0</v>
      </c>
      <c r="H12546" s="1">
        <v>-98.0</v>
      </c>
    </row>
    <row r="12547">
      <c r="A12547" s="1" t="s">
        <v>323</v>
      </c>
      <c r="B12547" s="7" t="s">
        <v>331</v>
      </c>
      <c r="C12547" s="1" t="s">
        <v>12089</v>
      </c>
      <c r="D12547" s="8">
        <v>0.0</v>
      </c>
      <c r="E12547" s="1">
        <v>0.0</v>
      </c>
      <c r="F12547" s="1">
        <v>2.0</v>
      </c>
      <c r="G12547" s="1">
        <v>100.0</v>
      </c>
      <c r="H12547" s="1">
        <v>-98.0</v>
      </c>
    </row>
    <row r="12548">
      <c r="A12548" s="1" t="s">
        <v>323</v>
      </c>
      <c r="B12548" s="7" t="s">
        <v>331</v>
      </c>
      <c r="C12548" s="1" t="s">
        <v>12090</v>
      </c>
      <c r="D12548" s="8">
        <v>0.0</v>
      </c>
      <c r="E12548" s="1">
        <v>0.0</v>
      </c>
      <c r="F12548" s="1">
        <v>1.0</v>
      </c>
      <c r="G12548" s="1">
        <v>100.0</v>
      </c>
      <c r="H12548" s="1">
        <v>-99.0</v>
      </c>
    </row>
    <row r="12549">
      <c r="A12549" s="1" t="s">
        <v>323</v>
      </c>
      <c r="B12549" s="7" t="s">
        <v>331</v>
      </c>
      <c r="C12549" s="1" t="s">
        <v>12091</v>
      </c>
      <c r="D12549" s="8">
        <v>0.0</v>
      </c>
      <c r="E12549" s="1">
        <v>0.0</v>
      </c>
      <c r="F12549" s="1">
        <v>8.0</v>
      </c>
      <c r="G12549" s="1">
        <v>100.0</v>
      </c>
      <c r="H12549" s="1">
        <v>-92.0</v>
      </c>
    </row>
    <row r="12550">
      <c r="A12550" s="1" t="s">
        <v>323</v>
      </c>
      <c r="B12550" s="7" t="s">
        <v>331</v>
      </c>
      <c r="C12550" s="1" t="s">
        <v>12092</v>
      </c>
      <c r="D12550" s="8">
        <v>0.0</v>
      </c>
      <c r="E12550" s="1">
        <v>0.0</v>
      </c>
      <c r="F12550" s="1">
        <v>1.0</v>
      </c>
      <c r="G12550" s="1">
        <v>77.0</v>
      </c>
      <c r="H12550" s="1">
        <v>-76.0</v>
      </c>
    </row>
    <row r="12551">
      <c r="A12551" s="1" t="s">
        <v>323</v>
      </c>
      <c r="B12551" s="7" t="s">
        <v>331</v>
      </c>
      <c r="C12551" s="1" t="s">
        <v>12093</v>
      </c>
      <c r="D12551" s="8">
        <v>0.0</v>
      </c>
      <c r="E12551" s="1">
        <v>0.0</v>
      </c>
      <c r="F12551" s="1">
        <v>1.0</v>
      </c>
      <c r="G12551" s="1">
        <v>100.0</v>
      </c>
      <c r="H12551" s="1">
        <v>-99.0</v>
      </c>
    </row>
    <row r="12552">
      <c r="A12552" s="1" t="s">
        <v>323</v>
      </c>
      <c r="B12552" s="7" t="s">
        <v>331</v>
      </c>
      <c r="C12552" s="1" t="s">
        <v>12094</v>
      </c>
      <c r="D12552" s="8">
        <v>0.0</v>
      </c>
      <c r="E12552" s="1">
        <v>0.0</v>
      </c>
      <c r="F12552" s="1">
        <v>1.0</v>
      </c>
      <c r="G12552" s="1">
        <v>100.0</v>
      </c>
      <c r="H12552" s="1">
        <v>-99.0</v>
      </c>
    </row>
    <row r="12553">
      <c r="A12553" s="1" t="s">
        <v>323</v>
      </c>
      <c r="B12553" s="7" t="s">
        <v>331</v>
      </c>
      <c r="C12553" s="1" t="s">
        <v>12095</v>
      </c>
      <c r="D12553" s="8">
        <v>0.0</v>
      </c>
      <c r="E12553" s="1">
        <v>1.0</v>
      </c>
      <c r="F12553" s="1">
        <v>1.0</v>
      </c>
      <c r="G12553" s="1">
        <v>9.9</v>
      </c>
      <c r="H12553" s="1">
        <v>-8.9</v>
      </c>
    </row>
    <row r="12554">
      <c r="A12554" s="1" t="s">
        <v>323</v>
      </c>
      <c r="B12554" s="7" t="s">
        <v>331</v>
      </c>
      <c r="C12554" s="1" t="s">
        <v>12096</v>
      </c>
      <c r="D12554" s="8">
        <v>0.0</v>
      </c>
      <c r="E12554" s="1">
        <v>0.0</v>
      </c>
      <c r="F12554" s="1">
        <v>5.0</v>
      </c>
      <c r="G12554" s="1">
        <v>100.0</v>
      </c>
      <c r="H12554" s="1">
        <v>-95.0</v>
      </c>
    </row>
    <row r="12555">
      <c r="A12555" s="1" t="s">
        <v>323</v>
      </c>
      <c r="B12555" s="7" t="s">
        <v>331</v>
      </c>
      <c r="C12555" s="1" t="s">
        <v>12097</v>
      </c>
      <c r="D12555" s="8">
        <v>0.0</v>
      </c>
      <c r="E12555" s="1">
        <v>0.0</v>
      </c>
      <c r="F12555" s="1">
        <v>38.0</v>
      </c>
      <c r="G12555" s="1">
        <v>100.0</v>
      </c>
      <c r="H12555" s="1">
        <v>-62.0</v>
      </c>
    </row>
    <row r="12556">
      <c r="A12556" s="1" t="s">
        <v>323</v>
      </c>
      <c r="B12556" s="7" t="s">
        <v>331</v>
      </c>
      <c r="C12556" s="1" t="s">
        <v>12098</v>
      </c>
      <c r="D12556" s="8">
        <v>0.0</v>
      </c>
      <c r="E12556" s="1">
        <v>0.0</v>
      </c>
      <c r="F12556" s="1">
        <v>1.0</v>
      </c>
      <c r="G12556" s="1">
        <v>100.0</v>
      </c>
      <c r="H12556" s="1">
        <v>-99.0</v>
      </c>
    </row>
    <row r="12557">
      <c r="A12557" s="1" t="s">
        <v>323</v>
      </c>
      <c r="B12557" s="7" t="s">
        <v>331</v>
      </c>
      <c r="C12557" s="1" t="s">
        <v>12099</v>
      </c>
      <c r="D12557" s="8">
        <v>0.0</v>
      </c>
      <c r="E12557" s="1">
        <v>0.0</v>
      </c>
      <c r="F12557" s="1">
        <v>1.0</v>
      </c>
      <c r="G12557" s="1">
        <v>100.0</v>
      </c>
      <c r="H12557" s="1">
        <v>-99.0</v>
      </c>
    </row>
    <row r="12558">
      <c r="A12558" s="1" t="s">
        <v>323</v>
      </c>
      <c r="B12558" s="7" t="s">
        <v>331</v>
      </c>
      <c r="C12558" s="1" t="s">
        <v>12100</v>
      </c>
      <c r="D12558" s="8">
        <v>0.0</v>
      </c>
      <c r="E12558" s="1">
        <v>0.0</v>
      </c>
      <c r="F12558" s="1">
        <v>2.0</v>
      </c>
      <c r="G12558" s="1">
        <v>2.1</v>
      </c>
      <c r="H12558" s="1">
        <v>-0.1</v>
      </c>
    </row>
    <row r="12559">
      <c r="A12559" s="1" t="s">
        <v>323</v>
      </c>
      <c r="B12559" s="7" t="s">
        <v>331</v>
      </c>
      <c r="C12559" s="1" t="s">
        <v>12101</v>
      </c>
      <c r="D12559" s="8">
        <v>0.0</v>
      </c>
      <c r="E12559" s="1">
        <v>0.0</v>
      </c>
      <c r="F12559" s="1">
        <v>7.7</v>
      </c>
      <c r="G12559" s="1">
        <v>100.0</v>
      </c>
      <c r="H12559" s="1">
        <v>-92.3</v>
      </c>
    </row>
    <row r="12560">
      <c r="A12560" s="1" t="s">
        <v>323</v>
      </c>
      <c r="B12560" s="7" t="s">
        <v>331</v>
      </c>
      <c r="C12560" s="1" t="s">
        <v>12102</v>
      </c>
      <c r="D12560" s="8">
        <v>0.0</v>
      </c>
      <c r="E12560" s="1">
        <v>0.0</v>
      </c>
      <c r="F12560" s="1">
        <v>3.0</v>
      </c>
      <c r="G12560" s="1">
        <v>100.0</v>
      </c>
      <c r="H12560" s="1">
        <v>-97.0</v>
      </c>
    </row>
    <row r="12561">
      <c r="A12561" s="1" t="s">
        <v>323</v>
      </c>
      <c r="B12561" s="7" t="s">
        <v>331</v>
      </c>
      <c r="C12561" s="1" t="s">
        <v>12103</v>
      </c>
      <c r="D12561" s="8">
        <v>0.0</v>
      </c>
      <c r="E12561" s="1">
        <v>0.0</v>
      </c>
      <c r="F12561" s="1">
        <v>1.0</v>
      </c>
      <c r="G12561" s="1">
        <v>100.0</v>
      </c>
      <c r="H12561" s="1">
        <v>-99.0</v>
      </c>
    </row>
    <row r="12562">
      <c r="A12562" s="1" t="s">
        <v>323</v>
      </c>
      <c r="B12562" s="7" t="s">
        <v>331</v>
      </c>
      <c r="C12562" s="1" t="s">
        <v>12104</v>
      </c>
      <c r="D12562" s="8">
        <v>0.0</v>
      </c>
      <c r="E12562" s="1">
        <v>0.0</v>
      </c>
      <c r="F12562" s="1">
        <v>12.0</v>
      </c>
      <c r="G12562" s="1">
        <v>100.0</v>
      </c>
      <c r="H12562" s="1">
        <v>-88.0</v>
      </c>
    </row>
    <row r="12563">
      <c r="A12563" s="1" t="s">
        <v>323</v>
      </c>
      <c r="B12563" s="7" t="s">
        <v>331</v>
      </c>
      <c r="C12563" s="1" t="s">
        <v>12105</v>
      </c>
      <c r="D12563" s="8">
        <v>0.0</v>
      </c>
      <c r="E12563" s="1">
        <v>0.0</v>
      </c>
      <c r="F12563" s="1">
        <v>10.8</v>
      </c>
      <c r="G12563" s="1">
        <v>100.0</v>
      </c>
      <c r="H12563" s="1">
        <v>-89.2</v>
      </c>
    </row>
    <row r="12564">
      <c r="A12564" s="1" t="s">
        <v>323</v>
      </c>
      <c r="B12564" s="7" t="s">
        <v>331</v>
      </c>
      <c r="C12564" s="1" t="s">
        <v>12106</v>
      </c>
      <c r="D12564" s="8">
        <v>0.0</v>
      </c>
      <c r="E12564" s="1">
        <v>0.0</v>
      </c>
      <c r="F12564" s="1">
        <v>8.0</v>
      </c>
      <c r="G12564" s="1">
        <v>100.0</v>
      </c>
      <c r="H12564" s="1">
        <v>-92.0</v>
      </c>
    </row>
    <row r="12565">
      <c r="A12565" s="1" t="s">
        <v>323</v>
      </c>
      <c r="B12565" s="7" t="s">
        <v>331</v>
      </c>
      <c r="C12565" s="1" t="s">
        <v>12107</v>
      </c>
      <c r="D12565" s="8">
        <v>0.0</v>
      </c>
      <c r="E12565" s="1">
        <v>0.0</v>
      </c>
      <c r="F12565" s="1">
        <v>11.0</v>
      </c>
      <c r="G12565" s="1">
        <v>100.0</v>
      </c>
      <c r="H12565" s="1">
        <v>-89.0</v>
      </c>
    </row>
    <row r="12566">
      <c r="A12566" s="1" t="s">
        <v>323</v>
      </c>
      <c r="B12566" s="7" t="s">
        <v>331</v>
      </c>
      <c r="C12566" s="1" t="s">
        <v>12108</v>
      </c>
      <c r="D12566" s="8">
        <v>0.0</v>
      </c>
      <c r="E12566" s="1">
        <v>0.0</v>
      </c>
      <c r="F12566" s="1">
        <v>5.0</v>
      </c>
      <c r="G12566" s="1">
        <v>100.0</v>
      </c>
      <c r="H12566" s="1">
        <v>-95.0</v>
      </c>
    </row>
    <row r="12567">
      <c r="A12567" s="1" t="s">
        <v>323</v>
      </c>
      <c r="B12567" s="7" t="s">
        <v>331</v>
      </c>
      <c r="C12567" s="1" t="s">
        <v>12109</v>
      </c>
      <c r="D12567" s="8">
        <v>0.0</v>
      </c>
      <c r="E12567" s="1">
        <v>0.0</v>
      </c>
      <c r="F12567" s="1">
        <v>7.0</v>
      </c>
      <c r="G12567" s="1">
        <v>100.0</v>
      </c>
      <c r="H12567" s="1">
        <v>-93.0</v>
      </c>
    </row>
    <row r="12568">
      <c r="A12568" s="1" t="s">
        <v>323</v>
      </c>
      <c r="B12568" s="7" t="s">
        <v>331</v>
      </c>
      <c r="C12568" s="1" t="s">
        <v>12110</v>
      </c>
      <c r="D12568" s="8">
        <v>0.0</v>
      </c>
      <c r="E12568" s="1">
        <v>0.0</v>
      </c>
      <c r="F12568" s="1">
        <v>2.0</v>
      </c>
      <c r="G12568" s="1">
        <v>100.0</v>
      </c>
      <c r="H12568" s="1">
        <v>-98.0</v>
      </c>
    </row>
    <row r="12569">
      <c r="A12569" s="1" t="s">
        <v>323</v>
      </c>
      <c r="B12569" s="7" t="s">
        <v>331</v>
      </c>
      <c r="C12569" s="1" t="s">
        <v>12111</v>
      </c>
      <c r="D12569" s="8">
        <v>0.0</v>
      </c>
      <c r="E12569" s="1">
        <v>0.0</v>
      </c>
      <c r="F12569" s="1">
        <v>1.0</v>
      </c>
      <c r="G12569" s="1">
        <v>100.0</v>
      </c>
      <c r="H12569" s="1">
        <v>-99.0</v>
      </c>
    </row>
    <row r="12570">
      <c r="A12570" s="1" t="s">
        <v>323</v>
      </c>
      <c r="B12570" s="7" t="s">
        <v>331</v>
      </c>
      <c r="C12570" s="1" t="s">
        <v>12112</v>
      </c>
      <c r="D12570" s="8">
        <v>0.0</v>
      </c>
      <c r="E12570" s="1">
        <v>0.0</v>
      </c>
      <c r="F12570" s="1">
        <v>10.9</v>
      </c>
      <c r="G12570" s="1">
        <v>100.0</v>
      </c>
      <c r="H12570" s="1">
        <v>-89.1</v>
      </c>
    </row>
    <row r="12571">
      <c r="A12571" s="1" t="s">
        <v>323</v>
      </c>
      <c r="B12571" s="7" t="s">
        <v>331</v>
      </c>
      <c r="C12571" s="1" t="s">
        <v>12113</v>
      </c>
      <c r="D12571" s="8">
        <v>0.0</v>
      </c>
      <c r="E12571" s="1">
        <v>0.0</v>
      </c>
      <c r="F12571" s="1">
        <v>10.0</v>
      </c>
      <c r="G12571" s="1">
        <v>100.0</v>
      </c>
      <c r="H12571" s="1">
        <v>-90.0</v>
      </c>
    </row>
    <row r="12572">
      <c r="A12572" s="1" t="s">
        <v>323</v>
      </c>
      <c r="B12572" s="7" t="s">
        <v>331</v>
      </c>
      <c r="C12572" s="1" t="s">
        <v>12114</v>
      </c>
      <c r="D12572" s="8">
        <v>0.0</v>
      </c>
      <c r="E12572" s="1">
        <v>0.0</v>
      </c>
      <c r="F12572" s="1">
        <v>1.0</v>
      </c>
      <c r="G12572" s="1">
        <v>100.0</v>
      </c>
      <c r="H12572" s="1">
        <v>-99.0</v>
      </c>
    </row>
    <row r="12573">
      <c r="A12573" s="1" t="s">
        <v>323</v>
      </c>
      <c r="B12573" s="7" t="s">
        <v>331</v>
      </c>
      <c r="C12573" s="1" t="s">
        <v>12115</v>
      </c>
      <c r="D12573" s="8">
        <v>0.0</v>
      </c>
      <c r="E12573" s="1">
        <v>0.0</v>
      </c>
      <c r="F12573" s="1">
        <v>4.0</v>
      </c>
      <c r="G12573" s="1">
        <v>100.0</v>
      </c>
      <c r="H12573" s="1">
        <v>-96.0</v>
      </c>
    </row>
    <row r="12574">
      <c r="A12574" s="1" t="s">
        <v>323</v>
      </c>
      <c r="B12574" s="7" t="s">
        <v>331</v>
      </c>
      <c r="C12574" s="1" t="s">
        <v>12116</v>
      </c>
      <c r="D12574" s="8">
        <v>0.0</v>
      </c>
      <c r="E12574" s="1">
        <v>0.0</v>
      </c>
      <c r="F12574" s="1">
        <v>1.0</v>
      </c>
      <c r="G12574" s="1">
        <v>100.0</v>
      </c>
      <c r="H12574" s="1">
        <v>-99.0</v>
      </c>
    </row>
    <row r="12575">
      <c r="A12575" s="1" t="s">
        <v>323</v>
      </c>
      <c r="B12575" s="7" t="s">
        <v>331</v>
      </c>
      <c r="C12575" s="1" t="s">
        <v>12117</v>
      </c>
      <c r="D12575" s="8">
        <v>0.0</v>
      </c>
      <c r="E12575" s="1">
        <v>0.0</v>
      </c>
      <c r="F12575" s="1">
        <v>9.0</v>
      </c>
      <c r="G12575" s="1">
        <v>100.0</v>
      </c>
      <c r="H12575" s="1">
        <v>-91.0</v>
      </c>
    </row>
    <row r="12576">
      <c r="A12576" s="1" t="s">
        <v>323</v>
      </c>
      <c r="B12576" s="7" t="s">
        <v>331</v>
      </c>
      <c r="C12576" s="1" t="s">
        <v>12118</v>
      </c>
      <c r="D12576" s="8">
        <v>0.0</v>
      </c>
      <c r="E12576" s="1">
        <v>0.0</v>
      </c>
      <c r="F12576" s="1">
        <v>11.0</v>
      </c>
      <c r="G12576" s="1">
        <v>100.0</v>
      </c>
      <c r="H12576" s="1">
        <v>-89.0</v>
      </c>
    </row>
    <row r="12577">
      <c r="A12577" s="1" t="s">
        <v>323</v>
      </c>
      <c r="B12577" s="7" t="s">
        <v>331</v>
      </c>
      <c r="C12577" s="1" t="s">
        <v>12119</v>
      </c>
      <c r="D12577" s="8">
        <v>0.0</v>
      </c>
      <c r="E12577" s="1">
        <v>0.0</v>
      </c>
      <c r="F12577" s="1">
        <v>1.0</v>
      </c>
      <c r="G12577" s="1">
        <v>100.0</v>
      </c>
      <c r="H12577" s="1">
        <v>-99.0</v>
      </c>
    </row>
    <row r="12578">
      <c r="A12578" s="1" t="s">
        <v>323</v>
      </c>
      <c r="B12578" s="7" t="s">
        <v>331</v>
      </c>
      <c r="C12578" s="1" t="s">
        <v>12120</v>
      </c>
      <c r="D12578" s="8">
        <v>0.0</v>
      </c>
      <c r="E12578" s="1">
        <v>0.0</v>
      </c>
      <c r="F12578" s="1">
        <v>1.0</v>
      </c>
      <c r="G12578" s="1">
        <v>100.0</v>
      </c>
      <c r="H12578" s="1">
        <v>-99.0</v>
      </c>
    </row>
    <row r="12579">
      <c r="A12579" s="1" t="s">
        <v>323</v>
      </c>
      <c r="B12579" s="7" t="s">
        <v>331</v>
      </c>
      <c r="C12579" s="1" t="s">
        <v>12121</v>
      </c>
      <c r="D12579" s="8">
        <v>0.0</v>
      </c>
      <c r="E12579" s="1">
        <v>0.0</v>
      </c>
      <c r="F12579" s="1">
        <v>1.0</v>
      </c>
      <c r="G12579" s="1">
        <v>100.0</v>
      </c>
      <c r="H12579" s="1">
        <v>-99.0</v>
      </c>
    </row>
    <row r="12580">
      <c r="A12580" s="1" t="s">
        <v>323</v>
      </c>
      <c r="B12580" s="7" t="s">
        <v>331</v>
      </c>
      <c r="C12580" s="1" t="s">
        <v>12122</v>
      </c>
      <c r="D12580" s="8">
        <v>0.0</v>
      </c>
      <c r="E12580" s="1">
        <v>0.0</v>
      </c>
      <c r="F12580" s="1">
        <v>8.1</v>
      </c>
      <c r="G12580" s="1">
        <v>100.0</v>
      </c>
      <c r="H12580" s="1">
        <v>-91.9</v>
      </c>
    </row>
    <row r="12581">
      <c r="A12581" s="1" t="s">
        <v>323</v>
      </c>
      <c r="B12581" s="7" t="s">
        <v>331</v>
      </c>
      <c r="C12581" s="1" t="s">
        <v>12123</v>
      </c>
      <c r="D12581" s="8">
        <v>0.0</v>
      </c>
      <c r="E12581" s="1">
        <v>0.0</v>
      </c>
      <c r="F12581" s="1">
        <v>8.0</v>
      </c>
      <c r="G12581" s="1">
        <v>100.0</v>
      </c>
      <c r="H12581" s="1">
        <v>-92.0</v>
      </c>
    </row>
    <row r="12582">
      <c r="A12582" s="1" t="s">
        <v>323</v>
      </c>
      <c r="B12582" s="7" t="s">
        <v>331</v>
      </c>
      <c r="C12582" s="1" t="s">
        <v>12124</v>
      </c>
      <c r="D12582" s="8">
        <v>0.0</v>
      </c>
      <c r="E12582" s="1">
        <v>0.0</v>
      </c>
      <c r="F12582" s="1">
        <v>9.3</v>
      </c>
      <c r="G12582" s="1">
        <v>100.0</v>
      </c>
      <c r="H12582" s="1">
        <v>-90.7</v>
      </c>
    </row>
    <row r="12583">
      <c r="A12583" s="1" t="s">
        <v>323</v>
      </c>
      <c r="B12583" s="7" t="s">
        <v>331</v>
      </c>
      <c r="C12583" s="1" t="s">
        <v>12125</v>
      </c>
      <c r="D12583" s="8">
        <v>0.0</v>
      </c>
      <c r="E12583" s="1">
        <v>0.0</v>
      </c>
      <c r="F12583" s="1">
        <v>8.0</v>
      </c>
      <c r="G12583" s="1">
        <v>100.0</v>
      </c>
      <c r="H12583" s="1">
        <v>-92.0</v>
      </c>
    </row>
    <row r="12584">
      <c r="A12584" s="1" t="s">
        <v>323</v>
      </c>
      <c r="B12584" s="7" t="s">
        <v>331</v>
      </c>
      <c r="C12584" s="1" t="s">
        <v>12126</v>
      </c>
      <c r="D12584" s="8">
        <v>0.0</v>
      </c>
      <c r="E12584" s="1">
        <v>0.0</v>
      </c>
      <c r="F12584" s="1">
        <v>7.7</v>
      </c>
      <c r="G12584" s="1">
        <v>100.0</v>
      </c>
      <c r="H12584" s="1">
        <v>-92.3</v>
      </c>
    </row>
    <row r="12585">
      <c r="A12585" s="1" t="s">
        <v>323</v>
      </c>
      <c r="B12585" s="7" t="s">
        <v>331</v>
      </c>
      <c r="C12585" s="1" t="s">
        <v>12127</v>
      </c>
      <c r="D12585" s="8">
        <v>0.0</v>
      </c>
      <c r="E12585" s="1">
        <v>0.0</v>
      </c>
      <c r="F12585" s="1">
        <v>10.0</v>
      </c>
      <c r="G12585" s="1">
        <v>100.0</v>
      </c>
      <c r="H12585" s="1">
        <v>-90.0</v>
      </c>
    </row>
    <row r="12586">
      <c r="A12586" s="1" t="s">
        <v>323</v>
      </c>
      <c r="B12586" s="7" t="s">
        <v>331</v>
      </c>
      <c r="C12586" s="1" t="s">
        <v>12128</v>
      </c>
      <c r="D12586" s="8">
        <v>0.0</v>
      </c>
      <c r="E12586" s="1">
        <v>0.0</v>
      </c>
      <c r="F12586" s="1">
        <v>10.0</v>
      </c>
      <c r="G12586" s="1">
        <v>100.0</v>
      </c>
      <c r="H12586" s="1">
        <v>-90.0</v>
      </c>
    </row>
    <row r="12587">
      <c r="A12587" s="1" t="s">
        <v>323</v>
      </c>
      <c r="B12587" s="7" t="s">
        <v>331</v>
      </c>
      <c r="C12587" s="1" t="s">
        <v>12129</v>
      </c>
      <c r="D12587" s="8">
        <v>0.0</v>
      </c>
      <c r="E12587" s="1">
        <v>0.0</v>
      </c>
      <c r="F12587" s="1">
        <v>11.7</v>
      </c>
      <c r="G12587" s="1">
        <v>100.0</v>
      </c>
      <c r="H12587" s="1">
        <v>-88.3</v>
      </c>
    </row>
    <row r="12588">
      <c r="A12588" s="1" t="s">
        <v>323</v>
      </c>
      <c r="B12588" s="7" t="s">
        <v>331</v>
      </c>
      <c r="C12588" s="1" t="s">
        <v>12130</v>
      </c>
      <c r="D12588" s="8">
        <v>0.0</v>
      </c>
      <c r="E12588" s="1">
        <v>0.0</v>
      </c>
      <c r="F12588" s="1">
        <v>1.0</v>
      </c>
      <c r="G12588" s="1">
        <v>100.0</v>
      </c>
      <c r="H12588" s="1">
        <v>-99.0</v>
      </c>
    </row>
    <row r="12589">
      <c r="A12589" s="1" t="s">
        <v>323</v>
      </c>
      <c r="B12589" s="7" t="s">
        <v>331</v>
      </c>
      <c r="C12589" s="1" t="s">
        <v>12131</v>
      </c>
      <c r="D12589" s="8">
        <v>0.0</v>
      </c>
      <c r="E12589" s="1">
        <v>0.0</v>
      </c>
      <c r="F12589" s="1">
        <v>9.2</v>
      </c>
      <c r="G12589" s="1">
        <v>100.0</v>
      </c>
      <c r="H12589" s="1">
        <v>-90.8</v>
      </c>
    </row>
    <row r="12590">
      <c r="A12590" s="1" t="s">
        <v>323</v>
      </c>
      <c r="B12590" s="7" t="s">
        <v>331</v>
      </c>
      <c r="C12590" s="1" t="s">
        <v>12132</v>
      </c>
      <c r="D12590" s="8">
        <v>0.0</v>
      </c>
      <c r="E12590" s="1">
        <v>0.0</v>
      </c>
      <c r="F12590" s="1">
        <v>4.0</v>
      </c>
      <c r="G12590" s="1">
        <v>100.0</v>
      </c>
      <c r="H12590" s="1">
        <v>-96.0</v>
      </c>
    </row>
    <row r="12591">
      <c r="A12591" s="1" t="s">
        <v>323</v>
      </c>
      <c r="B12591" s="7" t="s">
        <v>331</v>
      </c>
      <c r="C12591" s="1" t="s">
        <v>12133</v>
      </c>
      <c r="D12591" s="8">
        <v>0.0</v>
      </c>
      <c r="E12591" s="1">
        <v>0.0</v>
      </c>
      <c r="F12591" s="1">
        <v>9.5</v>
      </c>
      <c r="G12591" s="1">
        <v>100.0</v>
      </c>
      <c r="H12591" s="1">
        <v>-90.5</v>
      </c>
    </row>
    <row r="12592">
      <c r="A12592" s="1" t="s">
        <v>323</v>
      </c>
      <c r="B12592" s="7" t="s">
        <v>331</v>
      </c>
      <c r="C12592" s="1" t="s">
        <v>12134</v>
      </c>
      <c r="D12592" s="8">
        <v>0.0</v>
      </c>
      <c r="E12592" s="1">
        <v>0.0</v>
      </c>
      <c r="F12592" s="1">
        <v>11.8</v>
      </c>
      <c r="G12592" s="1">
        <v>10.3</v>
      </c>
      <c r="H12592" s="1">
        <v>1.5</v>
      </c>
    </row>
    <row r="12593">
      <c r="A12593" s="1" t="s">
        <v>323</v>
      </c>
      <c r="B12593" s="7" t="s">
        <v>331</v>
      </c>
      <c r="C12593" s="1" t="s">
        <v>12135</v>
      </c>
      <c r="D12593" s="8">
        <v>0.0</v>
      </c>
      <c r="E12593" s="1">
        <v>0.0</v>
      </c>
      <c r="F12593" s="1">
        <v>3.8</v>
      </c>
      <c r="G12593" s="1">
        <v>100.0</v>
      </c>
      <c r="H12593" s="1">
        <v>-96.3</v>
      </c>
    </row>
    <row r="12594">
      <c r="A12594" s="1" t="s">
        <v>323</v>
      </c>
      <c r="B12594" s="7" t="s">
        <v>331</v>
      </c>
      <c r="C12594" s="1" t="s">
        <v>12136</v>
      </c>
      <c r="D12594" s="8">
        <v>0.0</v>
      </c>
      <c r="E12594" s="1">
        <v>0.0</v>
      </c>
      <c r="F12594" s="1">
        <v>4.0</v>
      </c>
      <c r="G12594" s="1">
        <v>100.0</v>
      </c>
      <c r="H12594" s="1">
        <v>-96.0</v>
      </c>
    </row>
    <row r="12595">
      <c r="A12595" s="1" t="s">
        <v>323</v>
      </c>
      <c r="B12595" s="7" t="s">
        <v>331</v>
      </c>
      <c r="C12595" s="1" t="s">
        <v>12137</v>
      </c>
      <c r="D12595" s="8">
        <v>0.0</v>
      </c>
      <c r="E12595" s="1">
        <v>0.0</v>
      </c>
      <c r="F12595" s="1">
        <v>2.7</v>
      </c>
      <c r="G12595" s="1">
        <v>100.0</v>
      </c>
      <c r="H12595" s="1">
        <v>-97.3</v>
      </c>
    </row>
    <row r="12596">
      <c r="A12596" s="1" t="s">
        <v>323</v>
      </c>
      <c r="B12596" s="7" t="s">
        <v>331</v>
      </c>
      <c r="C12596" s="1" t="s">
        <v>12138</v>
      </c>
      <c r="D12596" s="8">
        <v>0.0</v>
      </c>
      <c r="E12596" s="1">
        <v>0.0</v>
      </c>
      <c r="F12596" s="1">
        <v>1.0</v>
      </c>
      <c r="G12596" s="1">
        <v>100.0</v>
      </c>
      <c r="H12596" s="1">
        <v>-99.0</v>
      </c>
    </row>
    <row r="12597">
      <c r="A12597" s="1" t="s">
        <v>323</v>
      </c>
      <c r="B12597" s="7" t="s">
        <v>331</v>
      </c>
      <c r="C12597" s="1" t="s">
        <v>12139</v>
      </c>
      <c r="D12597" s="8">
        <v>0.0</v>
      </c>
      <c r="E12597" s="1">
        <v>0.0</v>
      </c>
      <c r="F12597" s="1">
        <v>1.0</v>
      </c>
      <c r="G12597" s="1">
        <v>100.0</v>
      </c>
      <c r="H12597" s="1">
        <v>-99.0</v>
      </c>
    </row>
    <row r="12598">
      <c r="A12598" s="1" t="s">
        <v>323</v>
      </c>
      <c r="B12598" s="7" t="s">
        <v>331</v>
      </c>
      <c r="C12598" s="1" t="s">
        <v>12140</v>
      </c>
      <c r="D12598" s="8">
        <v>0.0</v>
      </c>
      <c r="E12598" s="1">
        <v>0.0</v>
      </c>
      <c r="F12598" s="1">
        <v>1.0</v>
      </c>
      <c r="G12598" s="1">
        <v>100.0</v>
      </c>
      <c r="H12598" s="1">
        <v>-99.0</v>
      </c>
    </row>
    <row r="12599">
      <c r="A12599" s="1" t="s">
        <v>323</v>
      </c>
      <c r="B12599" s="7" t="s">
        <v>331</v>
      </c>
      <c r="C12599" s="1" t="s">
        <v>12141</v>
      </c>
      <c r="D12599" s="8">
        <v>0.0</v>
      </c>
      <c r="E12599" s="1">
        <v>0.0</v>
      </c>
      <c r="F12599" s="1">
        <v>1.0</v>
      </c>
      <c r="G12599" s="1">
        <v>100.0</v>
      </c>
      <c r="H12599" s="1">
        <v>-99.0</v>
      </c>
    </row>
    <row r="12600">
      <c r="A12600" s="1" t="s">
        <v>323</v>
      </c>
      <c r="B12600" s="7" t="s">
        <v>331</v>
      </c>
      <c r="C12600" s="1" t="s">
        <v>12142</v>
      </c>
      <c r="D12600" s="8">
        <v>0.0</v>
      </c>
      <c r="E12600" s="1">
        <v>0.0</v>
      </c>
      <c r="F12600" s="1">
        <v>1.5</v>
      </c>
      <c r="G12600" s="1">
        <v>100.0</v>
      </c>
      <c r="H12600" s="1">
        <v>-98.5</v>
      </c>
    </row>
    <row r="12601">
      <c r="A12601" s="1" t="s">
        <v>323</v>
      </c>
      <c r="B12601" s="7" t="s">
        <v>331</v>
      </c>
      <c r="C12601" s="1" t="s">
        <v>12143</v>
      </c>
      <c r="D12601" s="8">
        <v>0.0</v>
      </c>
      <c r="E12601" s="1">
        <v>0.0</v>
      </c>
      <c r="F12601" s="1">
        <v>1.2</v>
      </c>
      <c r="G12601" s="1">
        <v>100.0</v>
      </c>
      <c r="H12601" s="1">
        <v>-98.8</v>
      </c>
    </row>
    <row r="12602">
      <c r="A12602" s="1" t="s">
        <v>323</v>
      </c>
      <c r="B12602" s="7" t="s">
        <v>331</v>
      </c>
      <c r="C12602" s="1" t="s">
        <v>12144</v>
      </c>
      <c r="D12602" s="8">
        <v>0.0</v>
      </c>
      <c r="E12602" s="1">
        <v>0.0</v>
      </c>
      <c r="F12602" s="1">
        <v>2.0</v>
      </c>
      <c r="G12602" s="1">
        <v>100.0</v>
      </c>
      <c r="H12602" s="1">
        <v>-98.0</v>
      </c>
    </row>
    <row r="12603">
      <c r="A12603" s="1" t="s">
        <v>323</v>
      </c>
      <c r="B12603" s="7" t="s">
        <v>331</v>
      </c>
      <c r="C12603" s="1" t="s">
        <v>12145</v>
      </c>
      <c r="D12603" s="8">
        <v>0.0</v>
      </c>
      <c r="E12603" s="1">
        <v>0.0</v>
      </c>
      <c r="F12603" s="1">
        <v>2.0</v>
      </c>
      <c r="G12603" s="1">
        <v>100.0</v>
      </c>
      <c r="H12603" s="1">
        <v>-98.0</v>
      </c>
    </row>
    <row r="12604">
      <c r="A12604" s="1" t="s">
        <v>323</v>
      </c>
      <c r="B12604" s="7" t="s">
        <v>331</v>
      </c>
      <c r="C12604" s="1" t="s">
        <v>12146</v>
      </c>
      <c r="D12604" s="8">
        <v>0.0</v>
      </c>
      <c r="E12604" s="1">
        <v>0.0</v>
      </c>
      <c r="F12604" s="1">
        <v>2.0</v>
      </c>
      <c r="G12604" s="1">
        <v>100.0</v>
      </c>
      <c r="H12604" s="1">
        <v>-98.0</v>
      </c>
    </row>
    <row r="12605">
      <c r="A12605" s="1" t="s">
        <v>323</v>
      </c>
      <c r="B12605" s="7" t="s">
        <v>331</v>
      </c>
      <c r="C12605" s="1" t="s">
        <v>12147</v>
      </c>
      <c r="D12605" s="8">
        <v>0.0</v>
      </c>
      <c r="E12605" s="1">
        <v>0.0</v>
      </c>
      <c r="F12605" s="1">
        <v>1.0</v>
      </c>
      <c r="G12605" s="1">
        <v>100.0</v>
      </c>
      <c r="H12605" s="1">
        <v>-99.0</v>
      </c>
    </row>
    <row r="12606">
      <c r="A12606" s="1" t="s">
        <v>323</v>
      </c>
      <c r="B12606" s="7" t="s">
        <v>331</v>
      </c>
      <c r="C12606" s="1" t="s">
        <v>12148</v>
      </c>
      <c r="D12606" s="8">
        <v>0.0</v>
      </c>
      <c r="E12606" s="1">
        <v>0.0</v>
      </c>
      <c r="F12606" s="1">
        <v>1.0</v>
      </c>
      <c r="G12606" s="1">
        <v>100.0</v>
      </c>
      <c r="H12606" s="1">
        <v>-99.0</v>
      </c>
    </row>
    <row r="12607">
      <c r="A12607" s="1" t="s">
        <v>323</v>
      </c>
      <c r="B12607" s="7" t="s">
        <v>331</v>
      </c>
      <c r="C12607" s="1" t="s">
        <v>12149</v>
      </c>
      <c r="D12607" s="8">
        <v>0.0</v>
      </c>
      <c r="E12607" s="1">
        <v>0.0</v>
      </c>
      <c r="F12607" s="1">
        <v>2.0</v>
      </c>
      <c r="G12607" s="1">
        <v>100.0</v>
      </c>
      <c r="H12607" s="1">
        <v>-98.0</v>
      </c>
    </row>
    <row r="12608">
      <c r="A12608" s="1" t="s">
        <v>323</v>
      </c>
      <c r="B12608" s="7" t="s">
        <v>331</v>
      </c>
      <c r="C12608" s="1" t="s">
        <v>12150</v>
      </c>
      <c r="D12608" s="8">
        <v>0.0</v>
      </c>
      <c r="E12608" s="1">
        <v>0.0</v>
      </c>
      <c r="F12608" s="1">
        <v>3.6</v>
      </c>
      <c r="G12608" s="1">
        <v>100.0</v>
      </c>
      <c r="H12608" s="1">
        <v>-96.4</v>
      </c>
    </row>
    <row r="12609">
      <c r="A12609" s="1" t="s">
        <v>323</v>
      </c>
      <c r="B12609" s="7" t="s">
        <v>331</v>
      </c>
      <c r="C12609" s="1" t="s">
        <v>12151</v>
      </c>
      <c r="D12609" s="8">
        <v>0.0</v>
      </c>
      <c r="E12609" s="1">
        <v>0.0</v>
      </c>
      <c r="F12609" s="1">
        <v>1.0</v>
      </c>
      <c r="G12609" s="1">
        <v>100.0</v>
      </c>
      <c r="H12609" s="1">
        <v>-99.0</v>
      </c>
    </row>
    <row r="12610">
      <c r="A12610" s="1" t="s">
        <v>323</v>
      </c>
      <c r="B12610" s="7" t="s">
        <v>331</v>
      </c>
      <c r="C12610" s="1" t="s">
        <v>12152</v>
      </c>
      <c r="D12610" s="8">
        <v>0.0</v>
      </c>
      <c r="E12610" s="1">
        <v>0.0</v>
      </c>
      <c r="F12610" s="1">
        <v>2.0</v>
      </c>
      <c r="G12610" s="1">
        <v>100.0</v>
      </c>
      <c r="H12610" s="1">
        <v>-98.0</v>
      </c>
    </row>
    <row r="12611">
      <c r="A12611" s="1" t="s">
        <v>323</v>
      </c>
      <c r="B12611" s="7" t="s">
        <v>331</v>
      </c>
      <c r="C12611" s="1" t="s">
        <v>12153</v>
      </c>
      <c r="D12611" s="8">
        <v>0.0</v>
      </c>
      <c r="E12611" s="1">
        <v>0.0</v>
      </c>
      <c r="F12611" s="1">
        <v>3.0</v>
      </c>
      <c r="G12611" s="1">
        <v>100.0</v>
      </c>
      <c r="H12611" s="1">
        <v>-97.0</v>
      </c>
    </row>
    <row r="12612">
      <c r="A12612" s="1" t="s">
        <v>323</v>
      </c>
      <c r="B12612" s="7" t="s">
        <v>331</v>
      </c>
      <c r="C12612" s="1" t="s">
        <v>12154</v>
      </c>
      <c r="D12612" s="8">
        <v>0.0</v>
      </c>
      <c r="E12612" s="1">
        <v>0.0</v>
      </c>
      <c r="F12612" s="1">
        <v>2.0</v>
      </c>
      <c r="G12612" s="1">
        <v>100.0</v>
      </c>
      <c r="H12612" s="1">
        <v>-98.0</v>
      </c>
    </row>
    <row r="12613">
      <c r="A12613" s="1" t="s">
        <v>323</v>
      </c>
      <c r="B12613" s="7" t="s">
        <v>331</v>
      </c>
      <c r="C12613" s="1" t="s">
        <v>12155</v>
      </c>
      <c r="D12613" s="8">
        <v>0.0</v>
      </c>
      <c r="E12613" s="1">
        <v>0.0</v>
      </c>
      <c r="F12613" s="1">
        <v>1.5</v>
      </c>
      <c r="G12613" s="1">
        <v>100.0</v>
      </c>
      <c r="H12613" s="1">
        <v>-98.5</v>
      </c>
    </row>
    <row r="12614">
      <c r="A12614" s="1" t="s">
        <v>323</v>
      </c>
      <c r="B12614" s="7" t="s">
        <v>331</v>
      </c>
      <c r="C12614" s="1" t="s">
        <v>12156</v>
      </c>
      <c r="D12614" s="8">
        <v>0.0</v>
      </c>
      <c r="E12614" s="1">
        <v>0.0</v>
      </c>
      <c r="F12614" s="1">
        <v>3.0</v>
      </c>
      <c r="G12614" s="1">
        <v>100.0</v>
      </c>
      <c r="H12614" s="1">
        <v>-97.0</v>
      </c>
    </row>
    <row r="12615">
      <c r="A12615" s="1" t="s">
        <v>323</v>
      </c>
      <c r="B12615" s="7" t="s">
        <v>331</v>
      </c>
      <c r="C12615" s="1" t="s">
        <v>12157</v>
      </c>
      <c r="D12615" s="8">
        <v>0.0</v>
      </c>
      <c r="E12615" s="1">
        <v>0.0</v>
      </c>
      <c r="F12615" s="1">
        <v>1.0</v>
      </c>
      <c r="G12615" s="1">
        <v>100.0</v>
      </c>
      <c r="H12615" s="1">
        <v>-99.0</v>
      </c>
    </row>
    <row r="12616">
      <c r="A12616" s="1" t="s">
        <v>323</v>
      </c>
      <c r="B12616" s="7" t="s">
        <v>331</v>
      </c>
      <c r="C12616" s="1" t="s">
        <v>12158</v>
      </c>
      <c r="D12616" s="8">
        <v>0.0</v>
      </c>
      <c r="E12616" s="1">
        <v>0.0</v>
      </c>
      <c r="F12616" s="1">
        <v>5.0</v>
      </c>
      <c r="G12616" s="1">
        <v>100.0</v>
      </c>
      <c r="H12616" s="1">
        <v>-95.0</v>
      </c>
    </row>
    <row r="12617">
      <c r="A12617" s="1" t="s">
        <v>323</v>
      </c>
      <c r="B12617" s="7" t="s">
        <v>331</v>
      </c>
      <c r="C12617" s="1" t="s">
        <v>12159</v>
      </c>
      <c r="D12617" s="8">
        <v>0.0</v>
      </c>
      <c r="E12617" s="1">
        <v>0.0</v>
      </c>
      <c r="F12617" s="1">
        <v>1.0</v>
      </c>
      <c r="G12617" s="1">
        <v>100.0</v>
      </c>
      <c r="H12617" s="1">
        <v>-99.0</v>
      </c>
    </row>
    <row r="12618">
      <c r="A12618" s="1" t="s">
        <v>323</v>
      </c>
      <c r="B12618" s="7" t="s">
        <v>331</v>
      </c>
      <c r="C12618" s="1" t="s">
        <v>12160</v>
      </c>
      <c r="D12618" s="8">
        <v>0.0</v>
      </c>
      <c r="E12618" s="1">
        <v>0.0</v>
      </c>
      <c r="F12618" s="1">
        <v>1.0</v>
      </c>
      <c r="G12618" s="1">
        <v>100.0</v>
      </c>
      <c r="H12618" s="1">
        <v>-99.0</v>
      </c>
    </row>
    <row r="12619">
      <c r="A12619" s="1" t="s">
        <v>323</v>
      </c>
      <c r="B12619" s="7" t="s">
        <v>331</v>
      </c>
      <c r="C12619" s="1" t="s">
        <v>12161</v>
      </c>
      <c r="D12619" s="8">
        <v>0.0</v>
      </c>
      <c r="E12619" s="1">
        <v>0.0</v>
      </c>
      <c r="F12619" s="1">
        <v>1.0</v>
      </c>
      <c r="G12619" s="1">
        <v>100.0</v>
      </c>
      <c r="H12619" s="1">
        <v>-99.0</v>
      </c>
    </row>
    <row r="12620">
      <c r="A12620" s="1" t="s">
        <v>323</v>
      </c>
      <c r="B12620" s="7" t="s">
        <v>331</v>
      </c>
      <c r="C12620" s="1" t="s">
        <v>12162</v>
      </c>
      <c r="D12620" s="8">
        <v>0.0</v>
      </c>
      <c r="E12620" s="1">
        <v>0.0</v>
      </c>
      <c r="F12620" s="1">
        <v>5.0</v>
      </c>
      <c r="G12620" s="1">
        <v>100.0</v>
      </c>
      <c r="H12620" s="1">
        <v>-95.0</v>
      </c>
    </row>
    <row r="12621">
      <c r="A12621" s="1" t="s">
        <v>323</v>
      </c>
      <c r="B12621" s="7" t="s">
        <v>331</v>
      </c>
      <c r="C12621" s="1" t="s">
        <v>12163</v>
      </c>
      <c r="D12621" s="8">
        <v>0.0</v>
      </c>
      <c r="E12621" s="1">
        <v>0.0</v>
      </c>
      <c r="F12621" s="1">
        <v>1.0</v>
      </c>
      <c r="G12621" s="1">
        <v>100.0</v>
      </c>
      <c r="H12621" s="1">
        <v>-99.0</v>
      </c>
    </row>
    <row r="12622">
      <c r="A12622" s="1" t="s">
        <v>323</v>
      </c>
      <c r="B12622" s="7" t="s">
        <v>331</v>
      </c>
      <c r="C12622" s="1" t="s">
        <v>12164</v>
      </c>
      <c r="D12622" s="8">
        <v>0.0</v>
      </c>
      <c r="E12622" s="1">
        <v>0.0</v>
      </c>
      <c r="F12622" s="1">
        <v>1.0</v>
      </c>
      <c r="G12622" s="1">
        <v>100.0</v>
      </c>
      <c r="H12622" s="1">
        <v>-99.0</v>
      </c>
    </row>
    <row r="12623">
      <c r="A12623" s="1" t="s">
        <v>323</v>
      </c>
      <c r="B12623" s="7" t="s">
        <v>331</v>
      </c>
      <c r="C12623" s="1" t="s">
        <v>12165</v>
      </c>
      <c r="D12623" s="8">
        <v>0.0</v>
      </c>
      <c r="E12623" s="1">
        <v>0.0</v>
      </c>
      <c r="F12623" s="1">
        <v>1.0</v>
      </c>
      <c r="G12623" s="1">
        <v>100.0</v>
      </c>
      <c r="H12623" s="1">
        <v>-99.0</v>
      </c>
    </row>
    <row r="12624">
      <c r="A12624" s="1" t="s">
        <v>323</v>
      </c>
      <c r="B12624" s="7" t="s">
        <v>331</v>
      </c>
      <c r="C12624" s="1" t="s">
        <v>12166</v>
      </c>
      <c r="D12624" s="8">
        <v>0.0</v>
      </c>
      <c r="E12624" s="1">
        <v>0.0</v>
      </c>
      <c r="F12624" s="1">
        <v>1.0</v>
      </c>
      <c r="G12624" s="1">
        <v>100.0</v>
      </c>
      <c r="H12624" s="1">
        <v>-99.0</v>
      </c>
    </row>
    <row r="12625">
      <c r="A12625" s="1" t="s">
        <v>323</v>
      </c>
      <c r="B12625" s="7" t="s">
        <v>331</v>
      </c>
      <c r="C12625" s="1" t="s">
        <v>12167</v>
      </c>
      <c r="D12625" s="8">
        <v>0.0</v>
      </c>
      <c r="E12625" s="1">
        <v>0.0</v>
      </c>
      <c r="F12625" s="1">
        <v>1.0</v>
      </c>
      <c r="G12625" s="1">
        <v>100.0</v>
      </c>
      <c r="H12625" s="1">
        <v>-99.0</v>
      </c>
    </row>
    <row r="12626">
      <c r="A12626" s="1" t="s">
        <v>323</v>
      </c>
      <c r="B12626" s="7" t="s">
        <v>331</v>
      </c>
      <c r="C12626" s="1" t="s">
        <v>12168</v>
      </c>
      <c r="D12626" s="8">
        <v>0.0</v>
      </c>
      <c r="E12626" s="1">
        <v>0.0</v>
      </c>
      <c r="F12626" s="1">
        <v>1.0</v>
      </c>
      <c r="G12626" s="1">
        <v>100.0</v>
      </c>
      <c r="H12626" s="1">
        <v>-99.0</v>
      </c>
    </row>
    <row r="12627">
      <c r="A12627" s="1" t="s">
        <v>323</v>
      </c>
      <c r="B12627" s="7" t="s">
        <v>331</v>
      </c>
      <c r="C12627" s="1" t="s">
        <v>12169</v>
      </c>
      <c r="D12627" s="8">
        <v>0.0</v>
      </c>
      <c r="E12627" s="1">
        <v>0.0</v>
      </c>
      <c r="F12627" s="1">
        <v>1.0</v>
      </c>
      <c r="G12627" s="1">
        <v>100.0</v>
      </c>
      <c r="H12627" s="1">
        <v>-99.0</v>
      </c>
    </row>
    <row r="12628">
      <c r="A12628" s="1" t="s">
        <v>323</v>
      </c>
      <c r="B12628" s="7" t="s">
        <v>331</v>
      </c>
      <c r="C12628" s="1" t="s">
        <v>12170</v>
      </c>
      <c r="D12628" s="8">
        <v>0.0</v>
      </c>
      <c r="E12628" s="1">
        <v>0.0</v>
      </c>
      <c r="F12628" s="1">
        <v>1.0</v>
      </c>
      <c r="G12628" s="1">
        <v>100.0</v>
      </c>
      <c r="H12628" s="1">
        <v>-99.0</v>
      </c>
    </row>
    <row r="12629">
      <c r="A12629" s="1" t="s">
        <v>323</v>
      </c>
      <c r="B12629" s="7" t="s">
        <v>331</v>
      </c>
      <c r="C12629" s="1" t="s">
        <v>12171</v>
      </c>
      <c r="D12629" s="8">
        <v>0.0</v>
      </c>
      <c r="E12629" s="1">
        <v>0.0</v>
      </c>
      <c r="F12629" s="1">
        <v>1.0</v>
      </c>
      <c r="G12629" s="1">
        <v>100.0</v>
      </c>
      <c r="H12629" s="1">
        <v>-99.0</v>
      </c>
    </row>
    <row r="12630">
      <c r="A12630" s="1" t="s">
        <v>323</v>
      </c>
      <c r="B12630" s="7" t="s">
        <v>331</v>
      </c>
      <c r="C12630" s="1" t="s">
        <v>12172</v>
      </c>
      <c r="D12630" s="8">
        <v>0.0</v>
      </c>
      <c r="E12630" s="1">
        <v>0.0</v>
      </c>
      <c r="F12630" s="1">
        <v>1.0</v>
      </c>
      <c r="G12630" s="1">
        <v>100.0</v>
      </c>
      <c r="H12630" s="1">
        <v>-99.0</v>
      </c>
    </row>
    <row r="12631">
      <c r="A12631" s="1" t="s">
        <v>323</v>
      </c>
      <c r="B12631" s="7" t="s">
        <v>331</v>
      </c>
      <c r="C12631" s="1" t="s">
        <v>12173</v>
      </c>
      <c r="D12631" s="8">
        <v>0.0</v>
      </c>
      <c r="E12631" s="1">
        <v>0.0</v>
      </c>
      <c r="F12631" s="1">
        <v>1.0</v>
      </c>
      <c r="G12631" s="1">
        <v>100.0</v>
      </c>
      <c r="H12631" s="1">
        <v>-99.0</v>
      </c>
    </row>
    <row r="12632">
      <c r="A12632" s="1" t="s">
        <v>323</v>
      </c>
      <c r="B12632" s="7" t="s">
        <v>331</v>
      </c>
      <c r="C12632" s="1" t="s">
        <v>12174</v>
      </c>
      <c r="D12632" s="8">
        <v>0.0</v>
      </c>
      <c r="E12632" s="1">
        <v>0.0</v>
      </c>
      <c r="F12632" s="1">
        <v>1.0</v>
      </c>
      <c r="G12632" s="1">
        <v>100.0</v>
      </c>
      <c r="H12632" s="1">
        <v>-99.0</v>
      </c>
    </row>
    <row r="12633">
      <c r="A12633" s="1" t="s">
        <v>323</v>
      </c>
      <c r="B12633" s="7" t="s">
        <v>331</v>
      </c>
      <c r="C12633" s="1" t="s">
        <v>12175</v>
      </c>
      <c r="D12633" s="8">
        <v>0.0</v>
      </c>
      <c r="E12633" s="1">
        <v>0.0</v>
      </c>
      <c r="F12633" s="1">
        <v>1.0</v>
      </c>
      <c r="G12633" s="1">
        <v>100.0</v>
      </c>
      <c r="H12633" s="1">
        <v>-99.0</v>
      </c>
    </row>
    <row r="12634">
      <c r="A12634" s="1" t="s">
        <v>323</v>
      </c>
      <c r="B12634" s="7" t="s">
        <v>331</v>
      </c>
      <c r="C12634" s="1" t="s">
        <v>12176</v>
      </c>
      <c r="D12634" s="8">
        <v>0.0</v>
      </c>
      <c r="E12634" s="1">
        <v>0.0</v>
      </c>
      <c r="F12634" s="1">
        <v>1.0</v>
      </c>
      <c r="G12634" s="1">
        <v>100.0</v>
      </c>
      <c r="H12634" s="1">
        <v>-99.0</v>
      </c>
    </row>
    <row r="12635">
      <c r="A12635" s="1" t="s">
        <v>323</v>
      </c>
      <c r="B12635" s="7" t="s">
        <v>331</v>
      </c>
      <c r="C12635" s="1" t="s">
        <v>12177</v>
      </c>
      <c r="D12635" s="8">
        <v>0.0</v>
      </c>
      <c r="E12635" s="1">
        <v>0.0</v>
      </c>
      <c r="F12635" s="1">
        <v>1.0</v>
      </c>
      <c r="G12635" s="1">
        <v>100.0</v>
      </c>
      <c r="H12635" s="1">
        <v>-99.0</v>
      </c>
    </row>
    <row r="12636">
      <c r="A12636" s="1" t="s">
        <v>323</v>
      </c>
      <c r="B12636" s="7" t="s">
        <v>331</v>
      </c>
      <c r="C12636" s="1" t="s">
        <v>12178</v>
      </c>
      <c r="D12636" s="8">
        <v>0.0</v>
      </c>
      <c r="E12636" s="1">
        <v>0.0</v>
      </c>
      <c r="F12636" s="1">
        <v>2.0</v>
      </c>
      <c r="G12636" s="1">
        <v>100.0</v>
      </c>
      <c r="H12636" s="1">
        <v>-98.0</v>
      </c>
    </row>
    <row r="12637">
      <c r="A12637" s="1" t="s">
        <v>323</v>
      </c>
      <c r="B12637" s="7" t="s">
        <v>331</v>
      </c>
      <c r="C12637" s="1" t="s">
        <v>12179</v>
      </c>
      <c r="D12637" s="8">
        <v>0.0</v>
      </c>
      <c r="E12637" s="1">
        <v>0.0</v>
      </c>
      <c r="F12637" s="1">
        <v>1.0</v>
      </c>
      <c r="G12637" s="1">
        <v>100.0</v>
      </c>
      <c r="H12637" s="1">
        <v>-99.0</v>
      </c>
    </row>
    <row r="12638">
      <c r="A12638" s="1" t="s">
        <v>323</v>
      </c>
      <c r="B12638" s="7" t="s">
        <v>331</v>
      </c>
      <c r="C12638" s="1" t="s">
        <v>12180</v>
      </c>
      <c r="D12638" s="8">
        <v>0.0</v>
      </c>
      <c r="E12638" s="1">
        <v>0.0</v>
      </c>
      <c r="F12638" s="1">
        <v>1.0</v>
      </c>
      <c r="G12638" s="1">
        <v>100.0</v>
      </c>
      <c r="H12638" s="1">
        <v>-99.0</v>
      </c>
    </row>
    <row r="12639">
      <c r="A12639" s="1" t="s">
        <v>323</v>
      </c>
      <c r="B12639" s="7" t="s">
        <v>331</v>
      </c>
      <c r="C12639" s="1" t="s">
        <v>12181</v>
      </c>
      <c r="D12639" s="8">
        <v>0.0</v>
      </c>
      <c r="E12639" s="1">
        <v>0.0</v>
      </c>
      <c r="F12639" s="1">
        <v>1.0</v>
      </c>
      <c r="G12639" s="1">
        <v>100.0</v>
      </c>
      <c r="H12639" s="1">
        <v>-99.0</v>
      </c>
    </row>
    <row r="12640">
      <c r="A12640" s="1" t="s">
        <v>323</v>
      </c>
      <c r="B12640" s="7" t="s">
        <v>331</v>
      </c>
      <c r="C12640" s="1" t="s">
        <v>12182</v>
      </c>
      <c r="D12640" s="8">
        <v>0.0</v>
      </c>
      <c r="E12640" s="1">
        <v>0.0</v>
      </c>
      <c r="F12640" s="1">
        <v>1.0</v>
      </c>
      <c r="G12640" s="1">
        <v>100.0</v>
      </c>
      <c r="H12640" s="1">
        <v>-99.0</v>
      </c>
    </row>
    <row r="12641">
      <c r="A12641" s="1" t="s">
        <v>323</v>
      </c>
      <c r="B12641" s="7" t="s">
        <v>331</v>
      </c>
      <c r="C12641" s="1" t="s">
        <v>12183</v>
      </c>
      <c r="D12641" s="8">
        <v>0.0</v>
      </c>
      <c r="E12641" s="1">
        <v>0.0</v>
      </c>
      <c r="F12641" s="1">
        <v>1.0</v>
      </c>
      <c r="G12641" s="1">
        <v>100.0</v>
      </c>
      <c r="H12641" s="1">
        <v>-99.0</v>
      </c>
    </row>
    <row r="12642">
      <c r="A12642" s="1" t="s">
        <v>323</v>
      </c>
      <c r="B12642" s="7" t="s">
        <v>331</v>
      </c>
      <c r="C12642" s="1" t="s">
        <v>12184</v>
      </c>
      <c r="D12642" s="8">
        <v>0.0</v>
      </c>
      <c r="E12642" s="1">
        <v>0.0</v>
      </c>
      <c r="F12642" s="1">
        <v>1.0</v>
      </c>
      <c r="G12642" s="1">
        <v>100.0</v>
      </c>
      <c r="H12642" s="1">
        <v>-99.0</v>
      </c>
    </row>
    <row r="12643">
      <c r="A12643" s="1" t="s">
        <v>323</v>
      </c>
      <c r="B12643" s="7" t="s">
        <v>331</v>
      </c>
      <c r="C12643" s="1" t="s">
        <v>12185</v>
      </c>
      <c r="D12643" s="8">
        <v>0.0</v>
      </c>
      <c r="E12643" s="1">
        <v>0.0</v>
      </c>
      <c r="F12643" s="1">
        <v>1.0</v>
      </c>
      <c r="G12643" s="1">
        <v>100.0</v>
      </c>
      <c r="H12643" s="1">
        <v>-99.0</v>
      </c>
    </row>
    <row r="12644">
      <c r="A12644" s="1" t="s">
        <v>323</v>
      </c>
      <c r="B12644" s="7" t="s">
        <v>331</v>
      </c>
      <c r="C12644" s="1" t="s">
        <v>12186</v>
      </c>
      <c r="D12644" s="8">
        <v>0.0</v>
      </c>
      <c r="E12644" s="1">
        <v>0.0</v>
      </c>
      <c r="F12644" s="1">
        <v>1.0</v>
      </c>
      <c r="G12644" s="1">
        <v>100.0</v>
      </c>
      <c r="H12644" s="1">
        <v>-99.0</v>
      </c>
    </row>
    <row r="12645">
      <c r="A12645" s="1" t="s">
        <v>323</v>
      </c>
      <c r="B12645" s="7" t="s">
        <v>331</v>
      </c>
      <c r="C12645" s="1" t="s">
        <v>12187</v>
      </c>
      <c r="D12645" s="8">
        <v>0.0</v>
      </c>
      <c r="E12645" s="1">
        <v>0.0</v>
      </c>
      <c r="F12645" s="1">
        <v>1.0</v>
      </c>
      <c r="G12645" s="1">
        <v>100.0</v>
      </c>
      <c r="H12645" s="1">
        <v>-99.0</v>
      </c>
    </row>
    <row r="12646">
      <c r="A12646" s="1" t="s">
        <v>323</v>
      </c>
      <c r="B12646" s="7" t="s">
        <v>331</v>
      </c>
      <c r="C12646" s="1" t="s">
        <v>12188</v>
      </c>
      <c r="D12646" s="8">
        <v>0.0</v>
      </c>
      <c r="E12646" s="1">
        <v>0.0</v>
      </c>
      <c r="F12646" s="1">
        <v>1.0</v>
      </c>
      <c r="G12646" s="1">
        <v>100.0</v>
      </c>
      <c r="H12646" s="1">
        <v>-99.0</v>
      </c>
    </row>
    <row r="12647">
      <c r="A12647" s="1" t="s">
        <v>323</v>
      </c>
      <c r="B12647" s="7" t="s">
        <v>331</v>
      </c>
      <c r="C12647" s="1" t="s">
        <v>12189</v>
      </c>
      <c r="D12647" s="8">
        <v>0.0</v>
      </c>
      <c r="E12647" s="1">
        <v>0.0</v>
      </c>
      <c r="F12647" s="1">
        <v>2.0</v>
      </c>
      <c r="G12647" s="1">
        <v>100.0</v>
      </c>
      <c r="H12647" s="1">
        <v>-98.0</v>
      </c>
    </row>
    <row r="12648">
      <c r="A12648" s="1" t="s">
        <v>323</v>
      </c>
      <c r="B12648" s="7" t="s">
        <v>331</v>
      </c>
      <c r="C12648" s="1" t="s">
        <v>12190</v>
      </c>
      <c r="D12648" s="8">
        <v>0.0</v>
      </c>
      <c r="E12648" s="1">
        <v>0.0</v>
      </c>
      <c r="F12648" s="1">
        <v>3.0</v>
      </c>
      <c r="G12648" s="1">
        <v>100.0</v>
      </c>
      <c r="H12648" s="1">
        <v>-97.0</v>
      </c>
    </row>
    <row r="12649">
      <c r="A12649" s="1" t="s">
        <v>323</v>
      </c>
      <c r="B12649" s="7" t="s">
        <v>331</v>
      </c>
      <c r="C12649" s="1" t="s">
        <v>12191</v>
      </c>
      <c r="D12649" s="8">
        <v>0.0</v>
      </c>
      <c r="E12649" s="1">
        <v>0.0</v>
      </c>
      <c r="F12649" s="1">
        <v>1.0</v>
      </c>
      <c r="G12649" s="1">
        <v>100.0</v>
      </c>
      <c r="H12649" s="1">
        <v>-99.0</v>
      </c>
    </row>
    <row r="12650">
      <c r="A12650" s="1" t="s">
        <v>323</v>
      </c>
      <c r="B12650" s="7" t="s">
        <v>331</v>
      </c>
      <c r="C12650" s="1" t="s">
        <v>12192</v>
      </c>
      <c r="D12650" s="8">
        <v>0.0</v>
      </c>
      <c r="E12650" s="1">
        <v>0.0</v>
      </c>
      <c r="F12650" s="1">
        <v>1.0</v>
      </c>
      <c r="G12650" s="1">
        <v>100.0</v>
      </c>
      <c r="H12650" s="1">
        <v>-99.0</v>
      </c>
    </row>
    <row r="12651">
      <c r="A12651" s="1" t="s">
        <v>323</v>
      </c>
      <c r="B12651" s="7" t="s">
        <v>331</v>
      </c>
      <c r="C12651" s="1" t="s">
        <v>12193</v>
      </c>
      <c r="D12651" s="8">
        <v>0.0</v>
      </c>
      <c r="E12651" s="1">
        <v>0.0</v>
      </c>
      <c r="F12651" s="1">
        <v>1.0</v>
      </c>
      <c r="G12651" s="1">
        <v>100.0</v>
      </c>
      <c r="H12651" s="1">
        <v>-99.0</v>
      </c>
    </row>
    <row r="12652">
      <c r="A12652" s="1" t="s">
        <v>323</v>
      </c>
      <c r="B12652" s="7" t="s">
        <v>331</v>
      </c>
      <c r="C12652" s="1" t="s">
        <v>12194</v>
      </c>
      <c r="D12652" s="8">
        <v>0.0</v>
      </c>
      <c r="E12652" s="1">
        <v>0.0</v>
      </c>
      <c r="F12652" s="1">
        <v>1.0</v>
      </c>
      <c r="G12652" s="1">
        <v>100.0</v>
      </c>
      <c r="H12652" s="1">
        <v>-99.0</v>
      </c>
    </row>
    <row r="12653">
      <c r="A12653" s="1" t="s">
        <v>323</v>
      </c>
      <c r="B12653" s="7" t="s">
        <v>331</v>
      </c>
      <c r="C12653" s="1" t="s">
        <v>12195</v>
      </c>
      <c r="D12653" s="8">
        <v>0.0</v>
      </c>
      <c r="E12653" s="1">
        <v>0.0</v>
      </c>
      <c r="F12653" s="1">
        <v>1.0</v>
      </c>
      <c r="G12653" s="1">
        <v>100.0</v>
      </c>
      <c r="H12653" s="1">
        <v>-99.0</v>
      </c>
    </row>
    <row r="12654">
      <c r="A12654" s="1" t="s">
        <v>323</v>
      </c>
      <c r="B12654" s="7" t="s">
        <v>331</v>
      </c>
      <c r="C12654" s="1" t="s">
        <v>12196</v>
      </c>
      <c r="D12654" s="8">
        <v>0.0</v>
      </c>
      <c r="E12654" s="1">
        <v>0.0</v>
      </c>
      <c r="F12654" s="1">
        <v>13.0</v>
      </c>
      <c r="G12654" s="1">
        <v>100.0</v>
      </c>
      <c r="H12654" s="1">
        <v>-87.0</v>
      </c>
    </row>
    <row r="12655">
      <c r="A12655" s="1" t="s">
        <v>323</v>
      </c>
      <c r="B12655" s="7" t="s">
        <v>331</v>
      </c>
      <c r="C12655" s="1" t="s">
        <v>12197</v>
      </c>
      <c r="D12655" s="8">
        <v>0.0</v>
      </c>
      <c r="E12655" s="1">
        <v>0.0</v>
      </c>
      <c r="F12655" s="1">
        <v>10.5</v>
      </c>
      <c r="G12655" s="1">
        <v>100.0</v>
      </c>
      <c r="H12655" s="1">
        <v>-89.5</v>
      </c>
    </row>
    <row r="12656">
      <c r="A12656" s="1" t="s">
        <v>323</v>
      </c>
      <c r="B12656" s="7" t="s">
        <v>331</v>
      </c>
      <c r="C12656" s="1" t="s">
        <v>12198</v>
      </c>
      <c r="D12656" s="8">
        <v>0.0</v>
      </c>
      <c r="E12656" s="1">
        <v>0.0</v>
      </c>
      <c r="F12656" s="1">
        <v>9.8</v>
      </c>
      <c r="G12656" s="1">
        <v>100.0</v>
      </c>
      <c r="H12656" s="1">
        <v>-90.2</v>
      </c>
    </row>
    <row r="12657">
      <c r="A12657" s="1" t="s">
        <v>323</v>
      </c>
      <c r="B12657" s="7" t="s">
        <v>331</v>
      </c>
      <c r="C12657" s="1" t="s">
        <v>12199</v>
      </c>
      <c r="D12657" s="8">
        <v>0.0</v>
      </c>
      <c r="E12657" s="1">
        <v>0.0</v>
      </c>
      <c r="F12657" s="1">
        <v>8.0</v>
      </c>
      <c r="G12657" s="1">
        <v>100.0</v>
      </c>
      <c r="H12657" s="1">
        <v>-92.0</v>
      </c>
    </row>
    <row r="12658">
      <c r="A12658" s="1" t="s">
        <v>323</v>
      </c>
      <c r="B12658" s="7" t="s">
        <v>331</v>
      </c>
      <c r="C12658" s="1" t="s">
        <v>12200</v>
      </c>
      <c r="D12658" s="8">
        <v>0.0</v>
      </c>
      <c r="E12658" s="1">
        <v>0.0</v>
      </c>
      <c r="F12658" s="1">
        <v>5.5</v>
      </c>
      <c r="G12658" s="1">
        <v>100.0</v>
      </c>
      <c r="H12658" s="1">
        <v>-94.5</v>
      </c>
    </row>
    <row r="12659">
      <c r="A12659" s="1" t="s">
        <v>323</v>
      </c>
      <c r="B12659" s="7" t="s">
        <v>331</v>
      </c>
      <c r="C12659" s="1" t="s">
        <v>12201</v>
      </c>
      <c r="D12659" s="8">
        <v>0.0</v>
      </c>
      <c r="E12659" s="1">
        <v>0.0</v>
      </c>
      <c r="F12659" s="1">
        <v>1.0</v>
      </c>
      <c r="G12659" s="1">
        <v>100.0</v>
      </c>
      <c r="H12659" s="1">
        <v>-99.0</v>
      </c>
    </row>
    <row r="12660">
      <c r="A12660" s="1" t="s">
        <v>323</v>
      </c>
      <c r="B12660" s="7" t="s">
        <v>331</v>
      </c>
      <c r="C12660" s="1" t="s">
        <v>12202</v>
      </c>
      <c r="D12660" s="8">
        <v>0.0</v>
      </c>
      <c r="E12660" s="1">
        <v>0.0</v>
      </c>
      <c r="F12660" s="1">
        <v>1.0</v>
      </c>
      <c r="G12660" s="1">
        <v>100.0</v>
      </c>
      <c r="H12660" s="1">
        <v>-99.0</v>
      </c>
    </row>
    <row r="12661">
      <c r="A12661" s="1" t="s">
        <v>323</v>
      </c>
      <c r="B12661" s="7" t="s">
        <v>331</v>
      </c>
      <c r="C12661" s="1" t="s">
        <v>12203</v>
      </c>
      <c r="D12661" s="8">
        <v>0.0</v>
      </c>
      <c r="E12661" s="1">
        <v>0.0</v>
      </c>
      <c r="F12661" s="1">
        <v>6.0</v>
      </c>
      <c r="G12661" s="1">
        <v>100.0</v>
      </c>
      <c r="H12661" s="1">
        <v>-94.0</v>
      </c>
    </row>
    <row r="12662">
      <c r="A12662" s="1" t="s">
        <v>323</v>
      </c>
      <c r="B12662" s="7" t="s">
        <v>331</v>
      </c>
      <c r="C12662" s="1" t="s">
        <v>12204</v>
      </c>
      <c r="D12662" s="8">
        <v>0.0</v>
      </c>
      <c r="E12662" s="1">
        <v>0.0</v>
      </c>
      <c r="F12662" s="1">
        <v>1.0</v>
      </c>
      <c r="G12662" s="1">
        <v>100.0</v>
      </c>
      <c r="H12662" s="1">
        <v>-99.0</v>
      </c>
    </row>
    <row r="12663">
      <c r="A12663" s="1" t="s">
        <v>323</v>
      </c>
      <c r="B12663" s="7" t="s">
        <v>331</v>
      </c>
      <c r="C12663" s="1" t="s">
        <v>12205</v>
      </c>
      <c r="D12663" s="8">
        <v>0.0</v>
      </c>
      <c r="E12663" s="1">
        <v>0.0</v>
      </c>
      <c r="F12663" s="1">
        <v>3.1</v>
      </c>
      <c r="G12663" s="1">
        <v>19.5</v>
      </c>
      <c r="H12663" s="1">
        <v>-16.4</v>
      </c>
    </row>
    <row r="12664">
      <c r="A12664" s="1" t="s">
        <v>323</v>
      </c>
      <c r="B12664" s="7" t="s">
        <v>331</v>
      </c>
      <c r="C12664" s="1" t="s">
        <v>12206</v>
      </c>
      <c r="D12664" s="8">
        <v>0.0</v>
      </c>
      <c r="E12664" s="1">
        <v>0.0</v>
      </c>
      <c r="F12664" s="1">
        <v>6.0</v>
      </c>
      <c r="G12664" s="1">
        <v>100.0</v>
      </c>
      <c r="H12664" s="1">
        <v>-94.0</v>
      </c>
    </row>
    <row r="12665">
      <c r="A12665" s="1" t="s">
        <v>323</v>
      </c>
      <c r="B12665" s="7" t="s">
        <v>331</v>
      </c>
      <c r="C12665" s="1" t="s">
        <v>12207</v>
      </c>
      <c r="D12665" s="8">
        <v>0.0</v>
      </c>
      <c r="E12665" s="1">
        <v>0.0</v>
      </c>
      <c r="F12665" s="1">
        <v>9.0</v>
      </c>
      <c r="G12665" s="1">
        <v>100.0</v>
      </c>
      <c r="H12665" s="1">
        <v>-91.0</v>
      </c>
    </row>
    <row r="12666">
      <c r="A12666" s="1" t="s">
        <v>323</v>
      </c>
      <c r="B12666" s="7" t="s">
        <v>331</v>
      </c>
      <c r="C12666" s="1" t="s">
        <v>12208</v>
      </c>
      <c r="D12666" s="8">
        <v>0.0</v>
      </c>
      <c r="E12666" s="1">
        <v>0.0</v>
      </c>
      <c r="F12666" s="1">
        <v>7.5</v>
      </c>
      <c r="G12666" s="1">
        <v>100.0</v>
      </c>
      <c r="H12666" s="1">
        <v>-92.5</v>
      </c>
    </row>
    <row r="12667">
      <c r="A12667" s="1" t="s">
        <v>323</v>
      </c>
      <c r="B12667" s="7" t="s">
        <v>331</v>
      </c>
      <c r="C12667" s="1" t="s">
        <v>12209</v>
      </c>
      <c r="D12667" s="8">
        <v>0.0</v>
      </c>
      <c r="E12667" s="1">
        <v>0.0</v>
      </c>
      <c r="F12667" s="1">
        <v>1.0</v>
      </c>
      <c r="G12667" s="1">
        <v>100.0</v>
      </c>
      <c r="H12667" s="1">
        <v>-99.0</v>
      </c>
    </row>
    <row r="12668">
      <c r="A12668" s="1" t="s">
        <v>323</v>
      </c>
      <c r="B12668" s="7" t="s">
        <v>331</v>
      </c>
      <c r="C12668" s="1" t="s">
        <v>12210</v>
      </c>
      <c r="D12668" s="8">
        <v>0.0</v>
      </c>
      <c r="E12668" s="1">
        <v>0.0</v>
      </c>
      <c r="F12668" s="1">
        <v>3.6</v>
      </c>
      <c r="G12668" s="1">
        <v>44.0</v>
      </c>
      <c r="H12668" s="1">
        <v>-40.4</v>
      </c>
    </row>
    <row r="12669">
      <c r="A12669" s="1" t="s">
        <v>323</v>
      </c>
      <c r="B12669" s="7" t="s">
        <v>331</v>
      </c>
      <c r="C12669" s="1" t="s">
        <v>12211</v>
      </c>
      <c r="D12669" s="8">
        <v>0.0</v>
      </c>
      <c r="E12669" s="1">
        <v>0.0</v>
      </c>
      <c r="F12669" s="1">
        <v>15.5</v>
      </c>
      <c r="G12669" s="1">
        <v>100.0</v>
      </c>
      <c r="H12669" s="1">
        <v>-84.5</v>
      </c>
    </row>
    <row r="12670">
      <c r="A12670" s="1" t="s">
        <v>323</v>
      </c>
      <c r="B12670" s="7" t="s">
        <v>331</v>
      </c>
      <c r="C12670" s="1" t="s">
        <v>12212</v>
      </c>
      <c r="D12670" s="8">
        <v>0.0</v>
      </c>
      <c r="E12670" s="1">
        <v>0.0</v>
      </c>
      <c r="F12670" s="1">
        <v>3.0</v>
      </c>
      <c r="G12670" s="1">
        <v>100.0</v>
      </c>
      <c r="H12670" s="1">
        <v>-97.0</v>
      </c>
    </row>
    <row r="12671">
      <c r="A12671" s="1" t="s">
        <v>323</v>
      </c>
      <c r="B12671" s="7" t="s">
        <v>331</v>
      </c>
      <c r="C12671" s="1" t="s">
        <v>12213</v>
      </c>
      <c r="D12671" s="8">
        <v>0.0</v>
      </c>
      <c r="E12671" s="1">
        <v>0.0</v>
      </c>
      <c r="F12671" s="1">
        <v>2.5</v>
      </c>
      <c r="G12671" s="1">
        <v>100.0</v>
      </c>
      <c r="H12671" s="1">
        <v>-97.5</v>
      </c>
    </row>
    <row r="12672">
      <c r="A12672" s="1" t="s">
        <v>323</v>
      </c>
      <c r="B12672" s="7" t="s">
        <v>331</v>
      </c>
      <c r="C12672" s="1" t="s">
        <v>12214</v>
      </c>
      <c r="D12672" s="8">
        <v>0.0</v>
      </c>
      <c r="E12672" s="1">
        <v>0.0</v>
      </c>
      <c r="F12672" s="1">
        <v>1.0</v>
      </c>
      <c r="G12672" s="1">
        <v>100.0</v>
      </c>
      <c r="H12672" s="1">
        <v>-99.0</v>
      </c>
    </row>
    <row r="12673">
      <c r="A12673" s="1" t="s">
        <v>323</v>
      </c>
      <c r="B12673" s="7" t="s">
        <v>331</v>
      </c>
      <c r="C12673" s="1" t="s">
        <v>12215</v>
      </c>
      <c r="D12673" s="8">
        <v>0.0</v>
      </c>
      <c r="E12673" s="1">
        <v>0.0</v>
      </c>
      <c r="F12673" s="1">
        <v>1.0</v>
      </c>
      <c r="G12673" s="1">
        <v>100.0</v>
      </c>
      <c r="H12673" s="1">
        <v>-99.0</v>
      </c>
    </row>
    <row r="12674">
      <c r="A12674" s="1" t="s">
        <v>323</v>
      </c>
      <c r="B12674" s="7" t="s">
        <v>331</v>
      </c>
      <c r="C12674" s="1" t="s">
        <v>12216</v>
      </c>
      <c r="D12674" s="8">
        <v>0.0</v>
      </c>
      <c r="E12674" s="1">
        <v>0.0</v>
      </c>
      <c r="F12674" s="1">
        <v>1.0</v>
      </c>
      <c r="G12674" s="1">
        <v>100.0</v>
      </c>
      <c r="H12674" s="1">
        <v>-99.0</v>
      </c>
    </row>
    <row r="12675">
      <c r="A12675" s="1" t="s">
        <v>323</v>
      </c>
      <c r="B12675" s="7" t="s">
        <v>331</v>
      </c>
      <c r="C12675" s="1" t="s">
        <v>12217</v>
      </c>
      <c r="D12675" s="8">
        <v>0.0</v>
      </c>
      <c r="E12675" s="1">
        <v>0.0</v>
      </c>
      <c r="F12675" s="1">
        <v>1.0</v>
      </c>
      <c r="G12675" s="1">
        <v>100.0</v>
      </c>
      <c r="H12675" s="1">
        <v>-99.0</v>
      </c>
    </row>
    <row r="12676">
      <c r="A12676" s="1" t="s">
        <v>323</v>
      </c>
      <c r="B12676" s="7" t="s">
        <v>331</v>
      </c>
      <c r="C12676" s="1" t="s">
        <v>12218</v>
      </c>
      <c r="D12676" s="8">
        <v>0.0</v>
      </c>
      <c r="E12676" s="1">
        <v>0.0</v>
      </c>
      <c r="F12676" s="1">
        <v>14.0</v>
      </c>
      <c r="G12676" s="1">
        <v>100.0</v>
      </c>
      <c r="H12676" s="1">
        <v>-86.0</v>
      </c>
    </row>
    <row r="12677">
      <c r="A12677" s="1" t="s">
        <v>323</v>
      </c>
      <c r="B12677" s="7" t="s">
        <v>331</v>
      </c>
      <c r="C12677" s="1" t="s">
        <v>12219</v>
      </c>
      <c r="D12677" s="8">
        <v>0.0</v>
      </c>
      <c r="E12677" s="1">
        <v>0.0</v>
      </c>
      <c r="F12677" s="1">
        <v>1.0</v>
      </c>
      <c r="G12677" s="1">
        <v>100.0</v>
      </c>
      <c r="H12677" s="1">
        <v>-99.0</v>
      </c>
    </row>
    <row r="12678">
      <c r="A12678" s="1" t="s">
        <v>323</v>
      </c>
      <c r="B12678" s="7" t="s">
        <v>331</v>
      </c>
      <c r="C12678" s="1" t="s">
        <v>12220</v>
      </c>
      <c r="D12678" s="8">
        <v>0.0</v>
      </c>
      <c r="E12678" s="1">
        <v>0.0</v>
      </c>
      <c r="F12678" s="1">
        <v>3.0</v>
      </c>
      <c r="G12678" s="1">
        <v>100.0</v>
      </c>
      <c r="H12678" s="1">
        <v>-97.0</v>
      </c>
    </row>
    <row r="12679">
      <c r="A12679" s="1" t="s">
        <v>323</v>
      </c>
      <c r="B12679" s="7" t="s">
        <v>331</v>
      </c>
      <c r="C12679" s="1" t="s">
        <v>12221</v>
      </c>
      <c r="D12679" s="8">
        <v>0.0</v>
      </c>
      <c r="E12679" s="1">
        <v>0.0</v>
      </c>
      <c r="F12679" s="1">
        <v>1.0</v>
      </c>
      <c r="G12679" s="1">
        <v>100.0</v>
      </c>
      <c r="H12679" s="1">
        <v>-99.0</v>
      </c>
    </row>
    <row r="12680">
      <c r="A12680" s="1" t="s">
        <v>323</v>
      </c>
      <c r="B12680" s="7" t="s">
        <v>331</v>
      </c>
      <c r="C12680" s="1" t="s">
        <v>12222</v>
      </c>
      <c r="D12680" s="8">
        <v>0.0</v>
      </c>
      <c r="E12680" s="1">
        <v>0.0</v>
      </c>
      <c r="F12680" s="1">
        <v>1.0</v>
      </c>
      <c r="G12680" s="1">
        <v>100.0</v>
      </c>
      <c r="H12680" s="1">
        <v>-99.0</v>
      </c>
    </row>
    <row r="12681">
      <c r="A12681" s="1" t="s">
        <v>323</v>
      </c>
      <c r="B12681" s="7" t="s">
        <v>331</v>
      </c>
      <c r="C12681" s="1" t="s">
        <v>12223</v>
      </c>
      <c r="D12681" s="8">
        <v>0.0</v>
      </c>
      <c r="E12681" s="1">
        <v>0.0</v>
      </c>
      <c r="F12681" s="1">
        <v>9.0</v>
      </c>
      <c r="G12681" s="1">
        <v>100.0</v>
      </c>
      <c r="H12681" s="1">
        <v>-91.0</v>
      </c>
    </row>
    <row r="12682">
      <c r="A12682" s="1" t="s">
        <v>323</v>
      </c>
      <c r="B12682" s="7" t="s">
        <v>331</v>
      </c>
      <c r="C12682" s="1" t="s">
        <v>12224</v>
      </c>
      <c r="D12682" s="8">
        <v>0.0</v>
      </c>
      <c r="E12682" s="1">
        <v>0.0</v>
      </c>
      <c r="F12682" s="1">
        <v>10.4</v>
      </c>
      <c r="G12682" s="1">
        <v>100.0</v>
      </c>
      <c r="H12682" s="1">
        <v>-89.6</v>
      </c>
    </row>
    <row r="12683">
      <c r="A12683" s="1" t="s">
        <v>323</v>
      </c>
      <c r="B12683" s="7" t="s">
        <v>331</v>
      </c>
      <c r="C12683" s="1" t="s">
        <v>12225</v>
      </c>
      <c r="D12683" s="8">
        <v>0.0</v>
      </c>
      <c r="E12683" s="1">
        <v>0.0</v>
      </c>
      <c r="F12683" s="1">
        <v>1.0</v>
      </c>
      <c r="G12683" s="1">
        <v>100.0</v>
      </c>
      <c r="H12683" s="1">
        <v>-99.0</v>
      </c>
    </row>
    <row r="12684">
      <c r="A12684" s="1" t="s">
        <v>323</v>
      </c>
      <c r="B12684" s="7" t="s">
        <v>331</v>
      </c>
      <c r="C12684" s="1" t="s">
        <v>12226</v>
      </c>
      <c r="D12684" s="8">
        <v>0.0</v>
      </c>
      <c r="E12684" s="1">
        <v>0.0</v>
      </c>
      <c r="F12684" s="1">
        <v>1.0</v>
      </c>
      <c r="G12684" s="1">
        <v>100.0</v>
      </c>
      <c r="H12684" s="1">
        <v>-99.0</v>
      </c>
    </row>
    <row r="12685">
      <c r="A12685" s="1" t="s">
        <v>323</v>
      </c>
      <c r="B12685" s="7" t="s">
        <v>331</v>
      </c>
      <c r="C12685" s="1" t="s">
        <v>12227</v>
      </c>
      <c r="D12685" s="8">
        <v>0.0</v>
      </c>
      <c r="E12685" s="1">
        <v>0.0</v>
      </c>
      <c r="F12685" s="1">
        <v>3.0</v>
      </c>
      <c r="G12685" s="1">
        <v>100.0</v>
      </c>
      <c r="H12685" s="1">
        <v>-97.0</v>
      </c>
    </row>
    <row r="12686">
      <c r="A12686" s="1" t="s">
        <v>323</v>
      </c>
      <c r="B12686" s="7" t="s">
        <v>331</v>
      </c>
      <c r="C12686" s="1" t="s">
        <v>12228</v>
      </c>
      <c r="D12686" s="8">
        <v>0.0</v>
      </c>
      <c r="E12686" s="1">
        <v>0.0</v>
      </c>
      <c r="F12686" s="1">
        <v>7.0</v>
      </c>
      <c r="G12686" s="1">
        <v>100.0</v>
      </c>
      <c r="H12686" s="1">
        <v>-93.0</v>
      </c>
    </row>
    <row r="12687">
      <c r="A12687" s="1" t="s">
        <v>323</v>
      </c>
      <c r="B12687" s="7" t="s">
        <v>331</v>
      </c>
      <c r="C12687" s="1" t="s">
        <v>9124</v>
      </c>
      <c r="D12687" s="8">
        <v>0.0</v>
      </c>
      <c r="E12687" s="1">
        <v>0.0</v>
      </c>
      <c r="F12687" s="1">
        <v>3.0</v>
      </c>
      <c r="G12687" s="1">
        <v>100.0</v>
      </c>
      <c r="H12687" s="1">
        <v>-97.0</v>
      </c>
    </row>
    <row r="12688">
      <c r="A12688" s="1" t="s">
        <v>323</v>
      </c>
      <c r="B12688" s="7" t="s">
        <v>331</v>
      </c>
      <c r="C12688" s="1" t="s">
        <v>12229</v>
      </c>
      <c r="D12688" s="8">
        <v>0.0</v>
      </c>
      <c r="E12688" s="1">
        <v>0.0</v>
      </c>
      <c r="F12688" s="1">
        <v>4.0</v>
      </c>
      <c r="G12688" s="1">
        <v>100.0</v>
      </c>
      <c r="H12688" s="1">
        <v>-96.0</v>
      </c>
    </row>
    <row r="12689">
      <c r="A12689" s="1" t="s">
        <v>323</v>
      </c>
      <c r="B12689" s="7" t="s">
        <v>331</v>
      </c>
      <c r="C12689" s="1" t="s">
        <v>12230</v>
      </c>
      <c r="D12689" s="8">
        <v>0.0</v>
      </c>
      <c r="E12689" s="1">
        <v>0.0</v>
      </c>
      <c r="F12689" s="1">
        <v>7.7</v>
      </c>
      <c r="G12689" s="1">
        <v>62.5</v>
      </c>
      <c r="H12689" s="1">
        <v>-54.8</v>
      </c>
    </row>
    <row r="12690">
      <c r="A12690" s="1" t="s">
        <v>323</v>
      </c>
      <c r="B12690" s="7" t="s">
        <v>331</v>
      </c>
      <c r="C12690" s="1" t="s">
        <v>12231</v>
      </c>
      <c r="D12690" s="8">
        <v>0.0</v>
      </c>
      <c r="E12690" s="1">
        <v>0.0</v>
      </c>
      <c r="F12690" s="1">
        <v>3.0</v>
      </c>
      <c r="G12690" s="1">
        <v>100.0</v>
      </c>
      <c r="H12690" s="1">
        <v>-97.0</v>
      </c>
    </row>
    <row r="12691">
      <c r="A12691" s="1" t="s">
        <v>323</v>
      </c>
      <c r="B12691" s="7" t="s">
        <v>331</v>
      </c>
      <c r="C12691" s="1" t="s">
        <v>12232</v>
      </c>
      <c r="D12691" s="8">
        <v>0.0</v>
      </c>
      <c r="E12691" s="1">
        <v>0.0</v>
      </c>
      <c r="F12691" s="1">
        <v>6.8</v>
      </c>
      <c r="G12691" s="1">
        <v>100.0</v>
      </c>
      <c r="H12691" s="1">
        <v>-93.2</v>
      </c>
    </row>
    <row r="12692">
      <c r="A12692" s="1" t="s">
        <v>323</v>
      </c>
      <c r="B12692" s="7" t="s">
        <v>331</v>
      </c>
      <c r="C12692" s="1" t="s">
        <v>12233</v>
      </c>
      <c r="D12692" s="8">
        <v>0.0</v>
      </c>
      <c r="E12692" s="1">
        <v>0.0</v>
      </c>
      <c r="F12692" s="1">
        <v>5.0</v>
      </c>
      <c r="G12692" s="1">
        <v>100.0</v>
      </c>
      <c r="H12692" s="1">
        <v>-95.0</v>
      </c>
    </row>
    <row r="12693">
      <c r="A12693" s="1" t="s">
        <v>323</v>
      </c>
      <c r="B12693" s="7" t="s">
        <v>331</v>
      </c>
      <c r="C12693" s="1" t="s">
        <v>12234</v>
      </c>
      <c r="D12693" s="8">
        <v>0.0</v>
      </c>
      <c r="E12693" s="1">
        <v>0.0</v>
      </c>
      <c r="F12693" s="1">
        <v>9.0</v>
      </c>
      <c r="G12693" s="1">
        <v>100.0</v>
      </c>
      <c r="H12693" s="1">
        <v>-91.0</v>
      </c>
    </row>
    <row r="12694">
      <c r="A12694" s="1" t="s">
        <v>323</v>
      </c>
      <c r="B12694" s="7" t="s">
        <v>331</v>
      </c>
      <c r="C12694" s="1" t="s">
        <v>12235</v>
      </c>
      <c r="D12694" s="8">
        <v>0.0</v>
      </c>
      <c r="E12694" s="1">
        <v>0.0</v>
      </c>
      <c r="F12694" s="1">
        <v>7.7</v>
      </c>
      <c r="G12694" s="1">
        <v>86.0</v>
      </c>
      <c r="H12694" s="1">
        <v>-78.3</v>
      </c>
    </row>
    <row r="12695">
      <c r="A12695" s="1" t="s">
        <v>323</v>
      </c>
      <c r="B12695" s="7" t="s">
        <v>331</v>
      </c>
      <c r="C12695" s="1" t="s">
        <v>12236</v>
      </c>
      <c r="D12695" s="8">
        <v>0.0</v>
      </c>
      <c r="E12695" s="1">
        <v>0.0</v>
      </c>
      <c r="F12695" s="1">
        <v>1.0</v>
      </c>
      <c r="G12695" s="1">
        <v>100.0</v>
      </c>
      <c r="H12695" s="1">
        <v>-99.0</v>
      </c>
    </row>
    <row r="12696">
      <c r="A12696" s="1" t="s">
        <v>323</v>
      </c>
      <c r="B12696" s="7" t="s">
        <v>331</v>
      </c>
      <c r="C12696" s="1" t="s">
        <v>12237</v>
      </c>
      <c r="D12696" s="8">
        <v>0.0</v>
      </c>
      <c r="E12696" s="1">
        <v>0.0</v>
      </c>
      <c r="F12696" s="1">
        <v>12.0</v>
      </c>
      <c r="G12696" s="1">
        <v>100.0</v>
      </c>
      <c r="H12696" s="1">
        <v>-88.0</v>
      </c>
    </row>
    <row r="12697">
      <c r="A12697" s="1" t="s">
        <v>323</v>
      </c>
      <c r="B12697" s="7" t="s">
        <v>331</v>
      </c>
      <c r="C12697" s="1" t="s">
        <v>12238</v>
      </c>
      <c r="D12697" s="8">
        <v>0.0</v>
      </c>
      <c r="E12697" s="1">
        <v>0.0</v>
      </c>
      <c r="F12697" s="1">
        <v>29.0</v>
      </c>
      <c r="G12697" s="1">
        <v>100.0</v>
      </c>
      <c r="H12697" s="1">
        <v>-71.0</v>
      </c>
    </row>
    <row r="12698">
      <c r="A12698" s="1" t="s">
        <v>323</v>
      </c>
      <c r="B12698" s="7" t="s">
        <v>331</v>
      </c>
      <c r="C12698" s="1" t="s">
        <v>12239</v>
      </c>
      <c r="D12698" s="8">
        <v>0.0</v>
      </c>
      <c r="E12698" s="1">
        <v>0.0</v>
      </c>
      <c r="F12698" s="1">
        <v>2.5</v>
      </c>
      <c r="G12698" s="1">
        <v>100.0</v>
      </c>
      <c r="H12698" s="1">
        <v>-97.5</v>
      </c>
    </row>
    <row r="12699">
      <c r="A12699" s="1" t="s">
        <v>323</v>
      </c>
      <c r="B12699" s="7" t="s">
        <v>331</v>
      </c>
      <c r="C12699" s="1" t="s">
        <v>12240</v>
      </c>
      <c r="D12699" s="8">
        <v>0.0</v>
      </c>
      <c r="E12699" s="1">
        <v>0.0</v>
      </c>
      <c r="F12699" s="1">
        <v>2.0</v>
      </c>
      <c r="G12699" s="1">
        <v>100.0</v>
      </c>
      <c r="H12699" s="1">
        <v>-98.0</v>
      </c>
    </row>
    <row r="12700">
      <c r="A12700" s="1" t="s">
        <v>323</v>
      </c>
      <c r="B12700" s="7" t="s">
        <v>331</v>
      </c>
      <c r="C12700" s="1" t="s">
        <v>12241</v>
      </c>
      <c r="D12700" s="8">
        <v>0.0</v>
      </c>
      <c r="E12700" s="1">
        <v>0.0</v>
      </c>
      <c r="F12700" s="1">
        <v>6.0</v>
      </c>
      <c r="G12700" s="1">
        <v>100.0</v>
      </c>
      <c r="H12700" s="1">
        <v>-94.0</v>
      </c>
    </row>
    <row r="12701">
      <c r="A12701" s="1" t="s">
        <v>323</v>
      </c>
      <c r="B12701" s="7" t="s">
        <v>331</v>
      </c>
      <c r="C12701" s="1" t="s">
        <v>12242</v>
      </c>
      <c r="D12701" s="8">
        <v>0.0</v>
      </c>
      <c r="E12701" s="1">
        <v>0.0</v>
      </c>
      <c r="F12701" s="1">
        <v>4.6</v>
      </c>
      <c r="G12701" s="1">
        <v>100.0</v>
      </c>
      <c r="H12701" s="1">
        <v>-95.4</v>
      </c>
    </row>
    <row r="12702">
      <c r="A12702" s="1" t="s">
        <v>323</v>
      </c>
      <c r="B12702" s="7" t="s">
        <v>331</v>
      </c>
      <c r="C12702" s="1" t="s">
        <v>12243</v>
      </c>
      <c r="D12702" s="8">
        <v>0.0</v>
      </c>
      <c r="E12702" s="1">
        <v>0.0</v>
      </c>
      <c r="F12702" s="1">
        <v>19.0</v>
      </c>
      <c r="G12702" s="1">
        <v>100.0</v>
      </c>
      <c r="H12702" s="1">
        <v>-81.0</v>
      </c>
    </row>
    <row r="12703">
      <c r="A12703" s="1" t="s">
        <v>323</v>
      </c>
      <c r="B12703" s="7" t="s">
        <v>331</v>
      </c>
      <c r="C12703" s="1" t="s">
        <v>12244</v>
      </c>
      <c r="D12703" s="8">
        <v>0.0</v>
      </c>
      <c r="E12703" s="1">
        <v>0.0</v>
      </c>
      <c r="F12703" s="1">
        <v>21.5</v>
      </c>
      <c r="G12703" s="1">
        <v>49.0</v>
      </c>
      <c r="H12703" s="1">
        <v>-27.5</v>
      </c>
    </row>
    <row r="12704">
      <c r="A12704" s="1" t="s">
        <v>323</v>
      </c>
      <c r="B12704" s="7" t="s">
        <v>331</v>
      </c>
      <c r="C12704" s="1" t="s">
        <v>12245</v>
      </c>
      <c r="D12704" s="8">
        <v>0.0</v>
      </c>
      <c r="E12704" s="1">
        <v>0.0</v>
      </c>
      <c r="F12704" s="1">
        <v>34.0</v>
      </c>
      <c r="G12704" s="1">
        <v>100.0</v>
      </c>
      <c r="H12704" s="1">
        <v>-66.0</v>
      </c>
    </row>
    <row r="12705">
      <c r="A12705" s="1" t="s">
        <v>323</v>
      </c>
      <c r="B12705" s="7" t="s">
        <v>331</v>
      </c>
      <c r="C12705" s="1" t="s">
        <v>12246</v>
      </c>
      <c r="D12705" s="8">
        <v>0.0</v>
      </c>
      <c r="E12705" s="1">
        <v>0.0</v>
      </c>
      <c r="F12705" s="1">
        <v>6.0</v>
      </c>
      <c r="G12705" s="1">
        <v>100.0</v>
      </c>
      <c r="H12705" s="1">
        <v>-94.0</v>
      </c>
    </row>
    <row r="12706">
      <c r="A12706" s="1" t="s">
        <v>323</v>
      </c>
      <c r="B12706" s="7" t="s">
        <v>331</v>
      </c>
      <c r="C12706" s="1" t="s">
        <v>12247</v>
      </c>
      <c r="D12706" s="8">
        <v>0.0</v>
      </c>
      <c r="E12706" s="1">
        <v>0.0</v>
      </c>
      <c r="F12706" s="1">
        <v>1.0</v>
      </c>
      <c r="G12706" s="1">
        <v>100.0</v>
      </c>
      <c r="H12706" s="1">
        <v>-99.0</v>
      </c>
    </row>
    <row r="12707">
      <c r="A12707" s="1" t="s">
        <v>323</v>
      </c>
      <c r="B12707" s="7" t="s">
        <v>331</v>
      </c>
      <c r="C12707" s="1" t="s">
        <v>12248</v>
      </c>
      <c r="D12707" s="8">
        <v>0.0</v>
      </c>
      <c r="E12707" s="1">
        <v>0.0</v>
      </c>
      <c r="F12707" s="1">
        <v>1.0</v>
      </c>
      <c r="G12707" s="1">
        <v>100.0</v>
      </c>
      <c r="H12707" s="1">
        <v>-99.0</v>
      </c>
    </row>
    <row r="12708">
      <c r="A12708" s="1" t="s">
        <v>323</v>
      </c>
      <c r="B12708" s="7" t="s">
        <v>331</v>
      </c>
      <c r="C12708" s="1" t="s">
        <v>12249</v>
      </c>
      <c r="D12708" s="8">
        <v>0.0</v>
      </c>
      <c r="E12708" s="1">
        <v>0.0</v>
      </c>
      <c r="F12708" s="1">
        <v>3.0</v>
      </c>
      <c r="G12708" s="1">
        <v>100.0</v>
      </c>
      <c r="H12708" s="1">
        <v>-97.0</v>
      </c>
    </row>
    <row r="12709">
      <c r="A12709" s="1" t="s">
        <v>323</v>
      </c>
      <c r="B12709" s="7" t="s">
        <v>331</v>
      </c>
      <c r="C12709" s="1" t="s">
        <v>12250</v>
      </c>
      <c r="D12709" s="8">
        <v>0.0</v>
      </c>
      <c r="E12709" s="1">
        <v>0.0</v>
      </c>
      <c r="F12709" s="1">
        <v>9.0</v>
      </c>
      <c r="G12709" s="1">
        <v>100.0</v>
      </c>
      <c r="H12709" s="1">
        <v>-91.0</v>
      </c>
    </row>
    <row r="12710">
      <c r="A12710" s="1" t="s">
        <v>323</v>
      </c>
      <c r="B12710" s="7" t="s">
        <v>331</v>
      </c>
      <c r="C12710" s="1" t="s">
        <v>12251</v>
      </c>
      <c r="D12710" s="8">
        <v>0.0</v>
      </c>
      <c r="E12710" s="1">
        <v>0.0</v>
      </c>
      <c r="F12710" s="1">
        <v>14.8</v>
      </c>
      <c r="G12710" s="1">
        <v>100.0</v>
      </c>
      <c r="H12710" s="1">
        <v>-85.2</v>
      </c>
    </row>
    <row r="12711">
      <c r="A12711" s="1" t="s">
        <v>323</v>
      </c>
      <c r="B12711" s="7" t="s">
        <v>331</v>
      </c>
      <c r="C12711" s="1" t="s">
        <v>12252</v>
      </c>
      <c r="D12711" s="8">
        <v>0.0</v>
      </c>
      <c r="E12711" s="1">
        <v>0.0</v>
      </c>
      <c r="F12711" s="1">
        <v>15.0</v>
      </c>
      <c r="G12711" s="1">
        <v>100.0</v>
      </c>
      <c r="H12711" s="1">
        <v>-85.0</v>
      </c>
    </row>
    <row r="12712">
      <c r="A12712" s="1" t="s">
        <v>323</v>
      </c>
      <c r="B12712" s="7" t="s">
        <v>331</v>
      </c>
      <c r="C12712" s="1" t="s">
        <v>12253</v>
      </c>
      <c r="D12712" s="8">
        <v>0.0</v>
      </c>
      <c r="E12712" s="1">
        <v>0.0</v>
      </c>
      <c r="F12712" s="1">
        <v>19.6</v>
      </c>
      <c r="G12712" s="1">
        <v>34.0</v>
      </c>
      <c r="H12712" s="1">
        <v>-14.4</v>
      </c>
    </row>
    <row r="12713">
      <c r="A12713" s="1" t="s">
        <v>323</v>
      </c>
      <c r="B12713" s="7" t="s">
        <v>331</v>
      </c>
      <c r="C12713" s="1" t="s">
        <v>12254</v>
      </c>
      <c r="D12713" s="8">
        <v>0.0</v>
      </c>
      <c r="E12713" s="1">
        <v>0.0</v>
      </c>
      <c r="F12713" s="1">
        <v>1.0</v>
      </c>
      <c r="G12713" s="1">
        <v>100.0</v>
      </c>
      <c r="H12713" s="1">
        <v>-99.0</v>
      </c>
    </row>
    <row r="12714">
      <c r="A12714" s="1" t="s">
        <v>323</v>
      </c>
      <c r="B12714" s="7" t="s">
        <v>331</v>
      </c>
      <c r="C12714" s="1" t="s">
        <v>12255</v>
      </c>
      <c r="D12714" s="8">
        <v>0.0</v>
      </c>
      <c r="E12714" s="1">
        <v>0.0</v>
      </c>
      <c r="F12714" s="1">
        <v>2.0</v>
      </c>
      <c r="G12714" s="1">
        <v>100.0</v>
      </c>
      <c r="H12714" s="1">
        <v>-98.0</v>
      </c>
    </row>
    <row r="12715">
      <c r="A12715" s="1" t="s">
        <v>323</v>
      </c>
      <c r="B12715" s="7" t="s">
        <v>331</v>
      </c>
      <c r="C12715" s="1" t="s">
        <v>12256</v>
      </c>
      <c r="D12715" s="8">
        <v>0.0</v>
      </c>
      <c r="E12715" s="1">
        <v>0.0</v>
      </c>
      <c r="F12715" s="1">
        <v>6.6</v>
      </c>
      <c r="G12715" s="1">
        <v>100.0</v>
      </c>
      <c r="H12715" s="1">
        <v>-93.4</v>
      </c>
    </row>
    <row r="12716">
      <c r="A12716" s="1" t="s">
        <v>323</v>
      </c>
      <c r="B12716" s="7" t="s">
        <v>331</v>
      </c>
      <c r="C12716" s="1" t="s">
        <v>12257</v>
      </c>
      <c r="D12716" s="8">
        <v>0.0</v>
      </c>
      <c r="E12716" s="1">
        <v>0.0</v>
      </c>
      <c r="F12716" s="1">
        <v>1.0</v>
      </c>
      <c r="G12716" s="1">
        <v>100.0</v>
      </c>
      <c r="H12716" s="1">
        <v>-99.0</v>
      </c>
    </row>
    <row r="12717">
      <c r="A12717" s="1" t="s">
        <v>323</v>
      </c>
      <c r="B12717" s="7" t="s">
        <v>331</v>
      </c>
      <c r="C12717" s="1" t="s">
        <v>12258</v>
      </c>
      <c r="D12717" s="8">
        <v>0.0</v>
      </c>
      <c r="E12717" s="1">
        <v>0.0</v>
      </c>
      <c r="F12717" s="1">
        <v>5.0</v>
      </c>
      <c r="G12717" s="1">
        <v>100.0</v>
      </c>
      <c r="H12717" s="1">
        <v>-95.0</v>
      </c>
    </row>
    <row r="12718">
      <c r="A12718" s="1" t="s">
        <v>323</v>
      </c>
      <c r="B12718" s="7" t="s">
        <v>331</v>
      </c>
      <c r="C12718" s="1" t="s">
        <v>12259</v>
      </c>
      <c r="D12718" s="8">
        <v>0.0</v>
      </c>
      <c r="E12718" s="1">
        <v>0.0</v>
      </c>
      <c r="F12718" s="1">
        <v>6.0</v>
      </c>
      <c r="G12718" s="1">
        <v>100.0</v>
      </c>
      <c r="H12718" s="1">
        <v>-94.0</v>
      </c>
    </row>
    <row r="12719">
      <c r="A12719" s="1" t="s">
        <v>323</v>
      </c>
      <c r="B12719" s="7" t="s">
        <v>331</v>
      </c>
      <c r="C12719" s="1" t="s">
        <v>12260</v>
      </c>
      <c r="D12719" s="8">
        <v>0.0</v>
      </c>
      <c r="E12719" s="1">
        <v>0.0</v>
      </c>
      <c r="F12719" s="1">
        <v>5.0</v>
      </c>
      <c r="G12719" s="1">
        <v>100.0</v>
      </c>
      <c r="H12719" s="1">
        <v>-95.0</v>
      </c>
    </row>
    <row r="12720">
      <c r="A12720" s="1" t="s">
        <v>323</v>
      </c>
      <c r="B12720" s="7" t="s">
        <v>331</v>
      </c>
      <c r="C12720" s="1" t="s">
        <v>12261</v>
      </c>
      <c r="D12720" s="8">
        <v>0.0</v>
      </c>
      <c r="E12720" s="1">
        <v>0.0</v>
      </c>
      <c r="F12720" s="1">
        <v>4.5</v>
      </c>
      <c r="G12720" s="1">
        <v>100.0</v>
      </c>
      <c r="H12720" s="1">
        <v>-95.5</v>
      </c>
    </row>
    <row r="12721">
      <c r="A12721" s="1" t="s">
        <v>323</v>
      </c>
      <c r="B12721" s="7" t="s">
        <v>331</v>
      </c>
      <c r="C12721" s="1" t="s">
        <v>12262</v>
      </c>
      <c r="D12721" s="8">
        <v>0.0</v>
      </c>
      <c r="E12721" s="1">
        <v>0.0</v>
      </c>
      <c r="F12721" s="1">
        <v>4.1</v>
      </c>
      <c r="G12721" s="1">
        <v>100.0</v>
      </c>
      <c r="H12721" s="1">
        <v>-95.9</v>
      </c>
    </row>
    <row r="12722">
      <c r="A12722" s="1" t="s">
        <v>323</v>
      </c>
      <c r="B12722" s="7" t="s">
        <v>331</v>
      </c>
      <c r="C12722" s="1" t="s">
        <v>12263</v>
      </c>
      <c r="D12722" s="8">
        <v>0.0</v>
      </c>
      <c r="E12722" s="1">
        <v>0.0</v>
      </c>
      <c r="F12722" s="1">
        <v>11.0</v>
      </c>
      <c r="G12722" s="1">
        <v>100.0</v>
      </c>
      <c r="H12722" s="1">
        <v>-89.0</v>
      </c>
    </row>
    <row r="12723">
      <c r="A12723" s="1" t="s">
        <v>323</v>
      </c>
      <c r="B12723" s="7" t="s">
        <v>331</v>
      </c>
      <c r="C12723" s="1" t="s">
        <v>12264</v>
      </c>
      <c r="D12723" s="8">
        <v>0.0</v>
      </c>
      <c r="E12723" s="1">
        <v>0.0</v>
      </c>
      <c r="F12723" s="1">
        <v>2.0</v>
      </c>
      <c r="G12723" s="1">
        <v>100.0</v>
      </c>
      <c r="H12723" s="1">
        <v>-98.0</v>
      </c>
    </row>
    <row r="12724">
      <c r="A12724" s="1" t="s">
        <v>323</v>
      </c>
      <c r="B12724" s="7" t="s">
        <v>331</v>
      </c>
      <c r="C12724" s="1" t="s">
        <v>12265</v>
      </c>
      <c r="D12724" s="8">
        <v>0.0</v>
      </c>
      <c r="E12724" s="1">
        <v>0.0</v>
      </c>
      <c r="F12724" s="1">
        <v>3.0</v>
      </c>
      <c r="G12724" s="1">
        <v>100.0</v>
      </c>
      <c r="H12724" s="1">
        <v>-97.0</v>
      </c>
    </row>
    <row r="12725">
      <c r="A12725" s="1" t="s">
        <v>323</v>
      </c>
      <c r="B12725" s="7" t="s">
        <v>331</v>
      </c>
      <c r="C12725" s="1" t="s">
        <v>12266</v>
      </c>
      <c r="D12725" s="8">
        <v>0.0</v>
      </c>
      <c r="E12725" s="1">
        <v>0.0</v>
      </c>
      <c r="F12725" s="1">
        <v>9.4</v>
      </c>
      <c r="G12725" s="1">
        <v>100.0</v>
      </c>
      <c r="H12725" s="1">
        <v>-90.6</v>
      </c>
    </row>
    <row r="12726">
      <c r="A12726" s="1" t="s">
        <v>323</v>
      </c>
      <c r="B12726" s="7" t="s">
        <v>331</v>
      </c>
      <c r="C12726" s="1" t="s">
        <v>12267</v>
      </c>
      <c r="D12726" s="8">
        <v>0.0</v>
      </c>
      <c r="E12726" s="1">
        <v>0.0</v>
      </c>
      <c r="F12726" s="1">
        <v>1.6</v>
      </c>
      <c r="G12726" s="1">
        <v>100.0</v>
      </c>
      <c r="H12726" s="1">
        <v>-98.4</v>
      </c>
    </row>
    <row r="12727">
      <c r="A12727" s="1" t="s">
        <v>323</v>
      </c>
      <c r="B12727" s="7" t="s">
        <v>331</v>
      </c>
      <c r="C12727" s="1" t="s">
        <v>12268</v>
      </c>
      <c r="D12727" s="8">
        <v>0.0</v>
      </c>
      <c r="E12727" s="1">
        <v>0.0</v>
      </c>
      <c r="F12727" s="1">
        <v>9.2</v>
      </c>
      <c r="G12727" s="1">
        <v>29.0</v>
      </c>
      <c r="H12727" s="1">
        <v>-19.8</v>
      </c>
    </row>
    <row r="12728">
      <c r="A12728" s="1" t="s">
        <v>323</v>
      </c>
      <c r="B12728" s="7" t="s">
        <v>331</v>
      </c>
      <c r="C12728" s="1" t="s">
        <v>12269</v>
      </c>
      <c r="D12728" s="8">
        <v>0.0</v>
      </c>
      <c r="E12728" s="1">
        <v>0.0</v>
      </c>
      <c r="F12728" s="1">
        <v>2.0</v>
      </c>
      <c r="G12728" s="1">
        <v>100.0</v>
      </c>
      <c r="H12728" s="1">
        <v>-98.0</v>
      </c>
    </row>
    <row r="12729">
      <c r="A12729" s="1" t="s">
        <v>323</v>
      </c>
      <c r="B12729" s="7" t="s">
        <v>331</v>
      </c>
      <c r="C12729" s="1" t="s">
        <v>12270</v>
      </c>
      <c r="D12729" s="8">
        <v>0.0</v>
      </c>
      <c r="E12729" s="1">
        <v>0.0</v>
      </c>
      <c r="F12729" s="1">
        <v>3.0</v>
      </c>
      <c r="G12729" s="1">
        <v>100.0</v>
      </c>
      <c r="H12729" s="1">
        <v>-97.0</v>
      </c>
    </row>
    <row r="12730">
      <c r="A12730" s="1" t="s">
        <v>323</v>
      </c>
      <c r="B12730" s="7" t="s">
        <v>331</v>
      </c>
      <c r="C12730" s="1" t="s">
        <v>12271</v>
      </c>
      <c r="D12730" s="8">
        <v>0.0</v>
      </c>
      <c r="E12730" s="1">
        <v>0.0</v>
      </c>
      <c r="F12730" s="1">
        <v>2.0</v>
      </c>
      <c r="G12730" s="1">
        <v>100.0</v>
      </c>
      <c r="H12730" s="1">
        <v>-98.0</v>
      </c>
    </row>
    <row r="12731">
      <c r="A12731" s="1" t="s">
        <v>323</v>
      </c>
      <c r="B12731" s="7" t="s">
        <v>331</v>
      </c>
      <c r="C12731" s="1" t="s">
        <v>12272</v>
      </c>
      <c r="D12731" s="8">
        <v>0.0</v>
      </c>
      <c r="E12731" s="1">
        <v>0.0</v>
      </c>
      <c r="F12731" s="1">
        <v>6.0</v>
      </c>
      <c r="G12731" s="1">
        <v>100.0</v>
      </c>
      <c r="H12731" s="1">
        <v>-94.0</v>
      </c>
    </row>
    <row r="12732">
      <c r="A12732" s="1" t="s">
        <v>323</v>
      </c>
      <c r="B12732" s="7" t="s">
        <v>331</v>
      </c>
      <c r="C12732" s="1" t="s">
        <v>12273</v>
      </c>
      <c r="D12732" s="8">
        <v>0.0</v>
      </c>
      <c r="E12732" s="1">
        <v>0.0</v>
      </c>
      <c r="F12732" s="1">
        <v>5.0</v>
      </c>
      <c r="G12732" s="1">
        <v>100.0</v>
      </c>
      <c r="H12732" s="1">
        <v>-95.0</v>
      </c>
    </row>
    <row r="12733">
      <c r="A12733" s="1" t="s">
        <v>323</v>
      </c>
      <c r="B12733" s="7" t="s">
        <v>331</v>
      </c>
      <c r="C12733" s="1" t="s">
        <v>12274</v>
      </c>
      <c r="D12733" s="8">
        <v>0.0</v>
      </c>
      <c r="E12733" s="1">
        <v>0.0</v>
      </c>
      <c r="F12733" s="1">
        <v>5.0</v>
      </c>
      <c r="G12733" s="1">
        <v>100.0</v>
      </c>
      <c r="H12733" s="1">
        <v>-95.0</v>
      </c>
    </row>
    <row r="12734">
      <c r="A12734" s="1" t="s">
        <v>323</v>
      </c>
      <c r="B12734" s="7" t="s">
        <v>331</v>
      </c>
      <c r="C12734" s="1" t="s">
        <v>12275</v>
      </c>
      <c r="D12734" s="8">
        <v>0.0</v>
      </c>
      <c r="E12734" s="1">
        <v>0.0</v>
      </c>
      <c r="F12734" s="1">
        <v>7.0</v>
      </c>
      <c r="G12734" s="1">
        <v>100.0</v>
      </c>
      <c r="H12734" s="1">
        <v>-93.0</v>
      </c>
    </row>
    <row r="12735">
      <c r="A12735" s="1" t="s">
        <v>323</v>
      </c>
      <c r="B12735" s="7" t="s">
        <v>331</v>
      </c>
      <c r="C12735" s="1" t="s">
        <v>12276</v>
      </c>
      <c r="D12735" s="8">
        <v>0.0</v>
      </c>
      <c r="E12735" s="1">
        <v>0.0</v>
      </c>
      <c r="F12735" s="1">
        <v>3.0</v>
      </c>
      <c r="G12735" s="1">
        <v>100.0</v>
      </c>
      <c r="H12735" s="1">
        <v>-97.0</v>
      </c>
    </row>
    <row r="12736">
      <c r="A12736" s="1" t="s">
        <v>323</v>
      </c>
      <c r="B12736" s="7" t="s">
        <v>331</v>
      </c>
      <c r="C12736" s="1" t="s">
        <v>12277</v>
      </c>
      <c r="D12736" s="8">
        <v>0.0</v>
      </c>
      <c r="E12736" s="1">
        <v>0.0</v>
      </c>
      <c r="F12736" s="1">
        <v>3.5</v>
      </c>
      <c r="G12736" s="1">
        <v>100.0</v>
      </c>
      <c r="H12736" s="1">
        <v>-96.5</v>
      </c>
    </row>
    <row r="12737">
      <c r="A12737" s="1" t="s">
        <v>323</v>
      </c>
      <c r="B12737" s="7" t="s">
        <v>331</v>
      </c>
      <c r="C12737" s="1" t="s">
        <v>12278</v>
      </c>
      <c r="D12737" s="8">
        <v>0.0</v>
      </c>
      <c r="E12737" s="1">
        <v>0.0</v>
      </c>
      <c r="F12737" s="1">
        <v>8.5</v>
      </c>
      <c r="G12737" s="1">
        <v>100.0</v>
      </c>
      <c r="H12737" s="1">
        <v>-91.5</v>
      </c>
    </row>
    <row r="12738">
      <c r="A12738" s="1" t="s">
        <v>323</v>
      </c>
      <c r="B12738" s="7" t="s">
        <v>331</v>
      </c>
      <c r="C12738" s="1" t="s">
        <v>12279</v>
      </c>
      <c r="D12738" s="8">
        <v>0.0</v>
      </c>
      <c r="E12738" s="1">
        <v>0.0</v>
      </c>
      <c r="F12738" s="1">
        <v>7.7</v>
      </c>
      <c r="G12738" s="1">
        <v>100.0</v>
      </c>
      <c r="H12738" s="1">
        <v>-92.3</v>
      </c>
    </row>
    <row r="12739">
      <c r="A12739" s="1" t="s">
        <v>323</v>
      </c>
      <c r="B12739" s="7" t="s">
        <v>331</v>
      </c>
      <c r="C12739" s="1" t="s">
        <v>12280</v>
      </c>
      <c r="D12739" s="8">
        <v>0.0</v>
      </c>
      <c r="E12739" s="1">
        <v>0.0</v>
      </c>
      <c r="F12739" s="1">
        <v>10.3</v>
      </c>
      <c r="G12739" s="1">
        <v>100.0</v>
      </c>
      <c r="H12739" s="1">
        <v>-89.7</v>
      </c>
    </row>
    <row r="12740">
      <c r="A12740" s="1" t="s">
        <v>323</v>
      </c>
      <c r="B12740" s="7" t="s">
        <v>331</v>
      </c>
      <c r="C12740" s="1" t="s">
        <v>12281</v>
      </c>
      <c r="D12740" s="8">
        <v>0.0</v>
      </c>
      <c r="E12740" s="1">
        <v>0.0</v>
      </c>
      <c r="F12740" s="1">
        <v>9.0</v>
      </c>
      <c r="G12740" s="1">
        <v>100.0</v>
      </c>
      <c r="H12740" s="1">
        <v>-91.0</v>
      </c>
    </row>
    <row r="12741">
      <c r="A12741" s="1" t="s">
        <v>323</v>
      </c>
      <c r="B12741" s="7" t="s">
        <v>331</v>
      </c>
      <c r="C12741" s="1" t="s">
        <v>12282</v>
      </c>
      <c r="D12741" s="8">
        <v>0.0</v>
      </c>
      <c r="E12741" s="1">
        <v>0.0</v>
      </c>
      <c r="F12741" s="1">
        <v>11.0</v>
      </c>
      <c r="G12741" s="1">
        <v>100.0</v>
      </c>
      <c r="H12741" s="1">
        <v>-89.0</v>
      </c>
    </row>
    <row r="12742">
      <c r="A12742" s="1" t="s">
        <v>323</v>
      </c>
      <c r="B12742" s="7" t="s">
        <v>331</v>
      </c>
      <c r="C12742" s="1" t="s">
        <v>12283</v>
      </c>
      <c r="D12742" s="8">
        <v>0.0</v>
      </c>
      <c r="E12742" s="1">
        <v>0.0</v>
      </c>
      <c r="F12742" s="1">
        <v>10.8</v>
      </c>
      <c r="G12742" s="1">
        <v>100.0</v>
      </c>
      <c r="H12742" s="1">
        <v>-89.3</v>
      </c>
    </row>
    <row r="12743">
      <c r="A12743" s="1" t="s">
        <v>323</v>
      </c>
      <c r="B12743" s="7" t="s">
        <v>331</v>
      </c>
      <c r="C12743" s="1" t="s">
        <v>12284</v>
      </c>
      <c r="D12743" s="8">
        <v>0.0</v>
      </c>
      <c r="E12743" s="1">
        <v>0.0</v>
      </c>
      <c r="F12743" s="1">
        <v>7.7</v>
      </c>
      <c r="G12743" s="1">
        <v>100.0</v>
      </c>
      <c r="H12743" s="1">
        <v>-92.3</v>
      </c>
    </row>
    <row r="12744">
      <c r="A12744" s="1" t="s">
        <v>323</v>
      </c>
      <c r="B12744" s="7" t="s">
        <v>331</v>
      </c>
      <c r="C12744" s="1" t="s">
        <v>12285</v>
      </c>
      <c r="D12744" s="8">
        <v>0.0</v>
      </c>
      <c r="E12744" s="1">
        <v>0.0</v>
      </c>
      <c r="F12744" s="1">
        <v>3.0</v>
      </c>
      <c r="G12744" s="1">
        <v>100.0</v>
      </c>
      <c r="H12744" s="1">
        <v>-97.0</v>
      </c>
    </row>
    <row r="12745">
      <c r="A12745" s="1" t="s">
        <v>323</v>
      </c>
      <c r="B12745" s="7" t="s">
        <v>331</v>
      </c>
      <c r="C12745" s="1" t="s">
        <v>12286</v>
      </c>
      <c r="D12745" s="8">
        <v>0.0</v>
      </c>
      <c r="E12745" s="1">
        <v>0.0</v>
      </c>
      <c r="F12745" s="1">
        <v>3.0</v>
      </c>
      <c r="G12745" s="1">
        <v>100.0</v>
      </c>
      <c r="H12745" s="1">
        <v>-97.0</v>
      </c>
    </row>
    <row r="12746">
      <c r="A12746" s="1" t="s">
        <v>323</v>
      </c>
      <c r="B12746" s="7" t="s">
        <v>331</v>
      </c>
      <c r="C12746" s="1" t="s">
        <v>12287</v>
      </c>
      <c r="D12746" s="8">
        <v>0.0</v>
      </c>
      <c r="E12746" s="1">
        <v>0.0</v>
      </c>
      <c r="F12746" s="1">
        <v>1.0</v>
      </c>
      <c r="G12746" s="1">
        <v>100.0</v>
      </c>
      <c r="H12746" s="1">
        <v>-99.0</v>
      </c>
    </row>
    <row r="12747">
      <c r="A12747" s="1" t="s">
        <v>323</v>
      </c>
      <c r="B12747" s="7" t="s">
        <v>331</v>
      </c>
      <c r="C12747" s="1" t="s">
        <v>12288</v>
      </c>
      <c r="D12747" s="8">
        <v>0.0</v>
      </c>
      <c r="E12747" s="1">
        <v>0.0</v>
      </c>
      <c r="F12747" s="1">
        <v>9.3</v>
      </c>
      <c r="G12747" s="1">
        <v>100.0</v>
      </c>
      <c r="H12747" s="1">
        <v>-90.7</v>
      </c>
    </row>
    <row r="12748">
      <c r="A12748" s="1" t="s">
        <v>323</v>
      </c>
      <c r="B12748" s="7" t="s">
        <v>331</v>
      </c>
      <c r="C12748" s="1" t="s">
        <v>12289</v>
      </c>
      <c r="D12748" s="8">
        <v>0.0</v>
      </c>
      <c r="E12748" s="1">
        <v>0.0</v>
      </c>
      <c r="F12748" s="1">
        <v>3.0</v>
      </c>
      <c r="G12748" s="1">
        <v>100.0</v>
      </c>
      <c r="H12748" s="1">
        <v>-97.0</v>
      </c>
    </row>
    <row r="12749">
      <c r="A12749" s="1" t="s">
        <v>323</v>
      </c>
      <c r="B12749" s="7" t="s">
        <v>331</v>
      </c>
      <c r="C12749" s="1" t="s">
        <v>12290</v>
      </c>
      <c r="D12749" s="8">
        <v>0.0</v>
      </c>
      <c r="E12749" s="1">
        <v>0.0</v>
      </c>
      <c r="F12749" s="1">
        <v>9.2</v>
      </c>
      <c r="G12749" s="1">
        <v>21.0</v>
      </c>
      <c r="H12749" s="1">
        <v>-11.8</v>
      </c>
    </row>
    <row r="12750">
      <c r="A12750" s="1" t="s">
        <v>323</v>
      </c>
      <c r="B12750" s="7" t="s">
        <v>331</v>
      </c>
      <c r="C12750" s="1" t="s">
        <v>12291</v>
      </c>
      <c r="D12750" s="8">
        <v>0.0</v>
      </c>
      <c r="E12750" s="1">
        <v>0.0</v>
      </c>
      <c r="F12750" s="1">
        <v>11.0</v>
      </c>
      <c r="G12750" s="1">
        <v>100.0</v>
      </c>
      <c r="H12750" s="1">
        <v>-89.0</v>
      </c>
    </row>
    <row r="12751">
      <c r="A12751" s="1" t="s">
        <v>323</v>
      </c>
      <c r="B12751" s="7" t="s">
        <v>331</v>
      </c>
      <c r="C12751" s="1" t="s">
        <v>12292</v>
      </c>
      <c r="D12751" s="8">
        <v>0.0</v>
      </c>
      <c r="E12751" s="1">
        <v>0.0</v>
      </c>
      <c r="F12751" s="1">
        <v>2.0</v>
      </c>
      <c r="G12751" s="1">
        <v>100.0</v>
      </c>
      <c r="H12751" s="1">
        <v>-98.0</v>
      </c>
    </row>
    <row r="12752">
      <c r="A12752" s="1" t="s">
        <v>323</v>
      </c>
      <c r="B12752" s="7" t="s">
        <v>331</v>
      </c>
      <c r="C12752" s="1" t="s">
        <v>12293</v>
      </c>
      <c r="D12752" s="8">
        <v>0.0</v>
      </c>
      <c r="E12752" s="1">
        <v>0.0</v>
      </c>
      <c r="F12752" s="1">
        <v>1.0</v>
      </c>
      <c r="G12752" s="1">
        <v>100.0</v>
      </c>
      <c r="H12752" s="1">
        <v>-99.0</v>
      </c>
    </row>
    <row r="12753">
      <c r="A12753" s="1" t="s">
        <v>323</v>
      </c>
      <c r="B12753" s="7" t="s">
        <v>331</v>
      </c>
      <c r="C12753" s="1" t="s">
        <v>12294</v>
      </c>
      <c r="D12753" s="8">
        <v>0.0</v>
      </c>
      <c r="E12753" s="1">
        <v>0.0</v>
      </c>
      <c r="F12753" s="1">
        <v>10.0</v>
      </c>
      <c r="G12753" s="1">
        <v>100.0</v>
      </c>
      <c r="H12753" s="1">
        <v>-90.0</v>
      </c>
    </row>
    <row r="12754">
      <c r="A12754" s="1" t="s">
        <v>323</v>
      </c>
      <c r="B12754" s="7" t="s">
        <v>331</v>
      </c>
      <c r="C12754" s="1" t="s">
        <v>12295</v>
      </c>
      <c r="D12754" s="8">
        <v>0.0</v>
      </c>
      <c r="E12754" s="1">
        <v>0.0</v>
      </c>
      <c r="F12754" s="1">
        <v>11.0</v>
      </c>
      <c r="G12754" s="1">
        <v>100.0</v>
      </c>
      <c r="H12754" s="1">
        <v>-89.0</v>
      </c>
    </row>
    <row r="12755">
      <c r="A12755" s="1" t="s">
        <v>323</v>
      </c>
      <c r="B12755" s="7" t="s">
        <v>331</v>
      </c>
      <c r="C12755" s="1" t="s">
        <v>11459</v>
      </c>
      <c r="D12755" s="8">
        <v>0.0</v>
      </c>
      <c r="E12755" s="1">
        <v>0.0</v>
      </c>
      <c r="F12755" s="1">
        <v>1.5</v>
      </c>
      <c r="G12755" s="1">
        <v>100.0</v>
      </c>
      <c r="H12755" s="1">
        <v>-98.5</v>
      </c>
    </row>
    <row r="12756">
      <c r="A12756" s="1" t="s">
        <v>323</v>
      </c>
      <c r="B12756" s="7" t="s">
        <v>331</v>
      </c>
      <c r="C12756" s="1" t="s">
        <v>12296</v>
      </c>
      <c r="D12756" s="8">
        <v>0.0</v>
      </c>
      <c r="E12756" s="1">
        <v>0.0</v>
      </c>
      <c r="F12756" s="1">
        <v>2.0</v>
      </c>
      <c r="G12756" s="1">
        <v>100.0</v>
      </c>
      <c r="H12756" s="1">
        <v>-98.0</v>
      </c>
    </row>
    <row r="12757">
      <c r="A12757" s="1" t="s">
        <v>323</v>
      </c>
      <c r="B12757" s="7" t="s">
        <v>331</v>
      </c>
      <c r="C12757" s="1" t="s">
        <v>12297</v>
      </c>
      <c r="D12757" s="8">
        <v>0.0</v>
      </c>
      <c r="E12757" s="1">
        <v>0.0</v>
      </c>
      <c r="F12757" s="1">
        <v>2.8</v>
      </c>
      <c r="G12757" s="1">
        <v>100.0</v>
      </c>
      <c r="H12757" s="1">
        <v>-97.3</v>
      </c>
    </row>
    <row r="12758">
      <c r="A12758" s="1" t="s">
        <v>323</v>
      </c>
      <c r="B12758" s="7" t="s">
        <v>331</v>
      </c>
      <c r="C12758" s="1" t="s">
        <v>12298</v>
      </c>
      <c r="D12758" s="8">
        <v>0.0</v>
      </c>
      <c r="E12758" s="1">
        <v>0.0</v>
      </c>
      <c r="F12758" s="1">
        <v>5.5</v>
      </c>
      <c r="G12758" s="1">
        <v>6.2</v>
      </c>
      <c r="H12758" s="1">
        <v>-0.7</v>
      </c>
    </row>
    <row r="12759">
      <c r="A12759" s="1" t="s">
        <v>323</v>
      </c>
      <c r="B12759" s="7" t="s">
        <v>331</v>
      </c>
      <c r="C12759" s="1" t="s">
        <v>12299</v>
      </c>
      <c r="D12759" s="8">
        <v>0.0</v>
      </c>
      <c r="E12759" s="1">
        <v>0.0</v>
      </c>
      <c r="F12759" s="1">
        <v>10.0</v>
      </c>
      <c r="G12759" s="1">
        <v>100.0</v>
      </c>
      <c r="H12759" s="1">
        <v>-90.0</v>
      </c>
    </row>
    <row r="12760">
      <c r="A12760" s="1" t="s">
        <v>323</v>
      </c>
      <c r="B12760" s="7" t="s">
        <v>331</v>
      </c>
      <c r="C12760" s="1" t="s">
        <v>12300</v>
      </c>
      <c r="D12760" s="8">
        <v>0.0</v>
      </c>
      <c r="E12760" s="1">
        <v>0.0</v>
      </c>
      <c r="F12760" s="1">
        <v>2.0</v>
      </c>
      <c r="G12760" s="1">
        <v>100.0</v>
      </c>
      <c r="H12760" s="1">
        <v>-98.0</v>
      </c>
    </row>
    <row r="12761">
      <c r="A12761" s="1" t="s">
        <v>323</v>
      </c>
      <c r="B12761" s="7" t="s">
        <v>331</v>
      </c>
      <c r="C12761" s="1" t="s">
        <v>12301</v>
      </c>
      <c r="D12761" s="8">
        <v>0.0</v>
      </c>
      <c r="E12761" s="1">
        <v>0.0</v>
      </c>
      <c r="F12761" s="1">
        <v>2.2</v>
      </c>
      <c r="G12761" s="1">
        <v>100.0</v>
      </c>
      <c r="H12761" s="1">
        <v>-97.8</v>
      </c>
    </row>
    <row r="12762">
      <c r="A12762" s="1" t="s">
        <v>323</v>
      </c>
      <c r="B12762" s="7" t="s">
        <v>331</v>
      </c>
      <c r="C12762" s="1" t="s">
        <v>12302</v>
      </c>
      <c r="D12762" s="8">
        <v>0.0</v>
      </c>
      <c r="E12762" s="1">
        <v>0.0</v>
      </c>
      <c r="F12762" s="1">
        <v>6.0</v>
      </c>
      <c r="G12762" s="1">
        <v>100.0</v>
      </c>
      <c r="H12762" s="1">
        <v>-94.0</v>
      </c>
    </row>
    <row r="12763">
      <c r="A12763" s="1" t="s">
        <v>323</v>
      </c>
      <c r="B12763" s="7" t="s">
        <v>331</v>
      </c>
      <c r="C12763" s="1" t="s">
        <v>12303</v>
      </c>
      <c r="D12763" s="8">
        <v>0.0</v>
      </c>
      <c r="E12763" s="1">
        <v>0.0</v>
      </c>
      <c r="F12763" s="1">
        <v>3.1</v>
      </c>
      <c r="G12763" s="1">
        <v>100.0</v>
      </c>
      <c r="H12763" s="1">
        <v>-96.9</v>
      </c>
    </row>
    <row r="12764">
      <c r="A12764" s="1" t="s">
        <v>323</v>
      </c>
      <c r="B12764" s="7" t="s">
        <v>331</v>
      </c>
      <c r="C12764" s="1" t="s">
        <v>12304</v>
      </c>
      <c r="D12764" s="8">
        <v>0.0</v>
      </c>
      <c r="E12764" s="1">
        <v>0.0</v>
      </c>
      <c r="F12764" s="1">
        <v>1.0</v>
      </c>
      <c r="G12764" s="1">
        <v>100.0</v>
      </c>
      <c r="H12764" s="1">
        <v>-99.0</v>
      </c>
    </row>
    <row r="12765">
      <c r="A12765" s="1" t="s">
        <v>323</v>
      </c>
      <c r="B12765" s="7" t="s">
        <v>331</v>
      </c>
      <c r="C12765" s="1" t="s">
        <v>12305</v>
      </c>
      <c r="D12765" s="8">
        <v>0.0</v>
      </c>
      <c r="E12765" s="1">
        <v>0.0</v>
      </c>
      <c r="F12765" s="1">
        <v>3.0</v>
      </c>
      <c r="G12765" s="1">
        <v>100.0</v>
      </c>
      <c r="H12765" s="1">
        <v>-97.0</v>
      </c>
    </row>
    <row r="12766">
      <c r="A12766" s="1" t="s">
        <v>323</v>
      </c>
      <c r="B12766" s="7" t="s">
        <v>331</v>
      </c>
      <c r="C12766" s="1" t="s">
        <v>12306</v>
      </c>
      <c r="D12766" s="8">
        <v>0.0</v>
      </c>
      <c r="E12766" s="1">
        <v>0.0</v>
      </c>
      <c r="F12766" s="1">
        <v>1.0</v>
      </c>
      <c r="G12766" s="1">
        <v>100.0</v>
      </c>
      <c r="H12766" s="1">
        <v>-99.0</v>
      </c>
    </row>
    <row r="12767">
      <c r="A12767" s="1" t="s">
        <v>323</v>
      </c>
      <c r="B12767" s="7" t="s">
        <v>331</v>
      </c>
      <c r="C12767" s="1" t="s">
        <v>12307</v>
      </c>
      <c r="D12767" s="8">
        <v>0.0</v>
      </c>
      <c r="E12767" s="1">
        <v>0.0</v>
      </c>
      <c r="F12767" s="1">
        <v>5.0</v>
      </c>
      <c r="G12767" s="1">
        <v>100.0</v>
      </c>
      <c r="H12767" s="1">
        <v>-95.0</v>
      </c>
    </row>
    <row r="12768">
      <c r="A12768" s="1" t="s">
        <v>323</v>
      </c>
      <c r="B12768" s="7" t="s">
        <v>331</v>
      </c>
      <c r="C12768" s="1" t="s">
        <v>12308</v>
      </c>
      <c r="D12768" s="8">
        <v>0.0</v>
      </c>
      <c r="E12768" s="1">
        <v>0.0</v>
      </c>
      <c r="F12768" s="1">
        <v>1.0</v>
      </c>
      <c r="G12768" s="1">
        <v>100.0</v>
      </c>
      <c r="H12768" s="1">
        <v>-99.0</v>
      </c>
    </row>
    <row r="12769">
      <c r="A12769" s="1" t="s">
        <v>323</v>
      </c>
      <c r="B12769" s="7" t="s">
        <v>331</v>
      </c>
      <c r="C12769" s="1" t="s">
        <v>12309</v>
      </c>
      <c r="D12769" s="8">
        <v>0.0</v>
      </c>
      <c r="E12769" s="1">
        <v>0.0</v>
      </c>
      <c r="F12769" s="1">
        <v>2.5</v>
      </c>
      <c r="G12769" s="1">
        <v>100.0</v>
      </c>
      <c r="H12769" s="1">
        <v>-97.5</v>
      </c>
    </row>
    <row r="12770">
      <c r="A12770" s="1" t="s">
        <v>323</v>
      </c>
      <c r="B12770" s="7" t="s">
        <v>331</v>
      </c>
      <c r="C12770" s="1" t="s">
        <v>12310</v>
      </c>
      <c r="D12770" s="8">
        <v>0.0</v>
      </c>
      <c r="E12770" s="1">
        <v>0.0</v>
      </c>
      <c r="F12770" s="1">
        <v>1.0</v>
      </c>
      <c r="G12770" s="1">
        <v>100.0</v>
      </c>
      <c r="H12770" s="1">
        <v>-99.0</v>
      </c>
    </row>
    <row r="12771">
      <c r="A12771" s="1" t="s">
        <v>323</v>
      </c>
      <c r="B12771" s="7" t="s">
        <v>331</v>
      </c>
      <c r="C12771" s="1" t="s">
        <v>12311</v>
      </c>
      <c r="D12771" s="8">
        <v>0.0</v>
      </c>
      <c r="E12771" s="1">
        <v>0.0</v>
      </c>
      <c r="F12771" s="1">
        <v>2.0</v>
      </c>
      <c r="G12771" s="1">
        <v>100.0</v>
      </c>
      <c r="H12771" s="1">
        <v>-98.0</v>
      </c>
    </row>
    <row r="12772">
      <c r="A12772" s="1" t="s">
        <v>323</v>
      </c>
      <c r="B12772" s="7" t="s">
        <v>331</v>
      </c>
      <c r="C12772" s="1" t="s">
        <v>12312</v>
      </c>
      <c r="D12772" s="8">
        <v>0.0</v>
      </c>
      <c r="E12772" s="1">
        <v>0.0</v>
      </c>
      <c r="F12772" s="1">
        <v>1.0</v>
      </c>
      <c r="G12772" s="1">
        <v>100.0</v>
      </c>
      <c r="H12772" s="1">
        <v>-99.0</v>
      </c>
    </row>
    <row r="12773">
      <c r="A12773" s="1" t="s">
        <v>323</v>
      </c>
      <c r="B12773" s="7" t="s">
        <v>331</v>
      </c>
      <c r="C12773" s="1" t="s">
        <v>12313</v>
      </c>
      <c r="D12773" s="8">
        <v>0.0</v>
      </c>
      <c r="E12773" s="1">
        <v>0.0</v>
      </c>
      <c r="F12773" s="1">
        <v>1.0</v>
      </c>
      <c r="G12773" s="1">
        <v>100.0</v>
      </c>
      <c r="H12773" s="1">
        <v>-99.0</v>
      </c>
    </row>
    <row r="12774">
      <c r="A12774" s="1" t="s">
        <v>323</v>
      </c>
      <c r="B12774" s="7" t="s">
        <v>331</v>
      </c>
      <c r="C12774" s="1" t="s">
        <v>12314</v>
      </c>
      <c r="D12774" s="8">
        <v>0.0</v>
      </c>
      <c r="E12774" s="1">
        <v>0.0</v>
      </c>
      <c r="F12774" s="1">
        <v>3.0</v>
      </c>
      <c r="G12774" s="1">
        <v>100.0</v>
      </c>
      <c r="H12774" s="1">
        <v>-97.0</v>
      </c>
    </row>
    <row r="12775">
      <c r="A12775" s="1" t="s">
        <v>323</v>
      </c>
      <c r="B12775" s="7" t="s">
        <v>331</v>
      </c>
      <c r="C12775" s="1" t="s">
        <v>12315</v>
      </c>
      <c r="D12775" s="8">
        <v>0.0</v>
      </c>
      <c r="E12775" s="1">
        <v>0.0</v>
      </c>
      <c r="F12775" s="1">
        <v>1.0</v>
      </c>
      <c r="G12775" s="1">
        <v>100.0</v>
      </c>
      <c r="H12775" s="1">
        <v>-99.0</v>
      </c>
    </row>
    <row r="12776">
      <c r="A12776" s="1" t="s">
        <v>323</v>
      </c>
      <c r="B12776" s="7" t="s">
        <v>331</v>
      </c>
      <c r="C12776" s="1" t="s">
        <v>12316</v>
      </c>
      <c r="D12776" s="8">
        <v>0.0</v>
      </c>
      <c r="E12776" s="1">
        <v>0.0</v>
      </c>
      <c r="F12776" s="1">
        <v>1.0</v>
      </c>
      <c r="G12776" s="1">
        <v>100.0</v>
      </c>
      <c r="H12776" s="1">
        <v>-99.0</v>
      </c>
    </row>
    <row r="12777">
      <c r="A12777" s="1" t="s">
        <v>323</v>
      </c>
      <c r="B12777" s="7" t="s">
        <v>331</v>
      </c>
      <c r="C12777" s="1" t="s">
        <v>12317</v>
      </c>
      <c r="D12777" s="8">
        <v>0.0</v>
      </c>
      <c r="E12777" s="1">
        <v>0.0</v>
      </c>
      <c r="F12777" s="1">
        <v>5.0</v>
      </c>
      <c r="G12777" s="1">
        <v>100.0</v>
      </c>
      <c r="H12777" s="1">
        <v>-95.0</v>
      </c>
    </row>
    <row r="12778">
      <c r="A12778" s="1" t="s">
        <v>323</v>
      </c>
      <c r="B12778" s="7" t="s">
        <v>331</v>
      </c>
      <c r="C12778" s="1" t="s">
        <v>12318</v>
      </c>
      <c r="D12778" s="8">
        <v>0.0</v>
      </c>
      <c r="E12778" s="1">
        <v>0.0</v>
      </c>
      <c r="F12778" s="1">
        <v>11.0</v>
      </c>
      <c r="G12778" s="1">
        <v>100.0</v>
      </c>
      <c r="H12778" s="1">
        <v>-89.0</v>
      </c>
    </row>
    <row r="12779">
      <c r="A12779" s="1" t="s">
        <v>323</v>
      </c>
      <c r="B12779" s="7" t="s">
        <v>331</v>
      </c>
      <c r="C12779" s="1" t="s">
        <v>12319</v>
      </c>
      <c r="D12779" s="8">
        <v>0.0</v>
      </c>
      <c r="E12779" s="1">
        <v>0.0</v>
      </c>
      <c r="F12779" s="1">
        <v>1.1</v>
      </c>
      <c r="G12779" s="1">
        <v>100.0</v>
      </c>
      <c r="H12779" s="1">
        <v>-98.9</v>
      </c>
    </row>
    <row r="12780">
      <c r="A12780" s="1" t="s">
        <v>323</v>
      </c>
      <c r="B12780" s="7" t="s">
        <v>331</v>
      </c>
      <c r="C12780" s="1" t="s">
        <v>12320</v>
      </c>
      <c r="D12780" s="8">
        <v>0.0</v>
      </c>
      <c r="E12780" s="1">
        <v>0.0</v>
      </c>
      <c r="F12780" s="1">
        <v>2.0</v>
      </c>
      <c r="G12780" s="1">
        <v>100.0</v>
      </c>
      <c r="H12780" s="1">
        <v>-98.0</v>
      </c>
    </row>
    <row r="12781">
      <c r="A12781" s="1" t="s">
        <v>323</v>
      </c>
      <c r="B12781" s="7" t="s">
        <v>331</v>
      </c>
      <c r="C12781" s="1" t="s">
        <v>12321</v>
      </c>
      <c r="D12781" s="8">
        <v>0.0</v>
      </c>
      <c r="E12781" s="1">
        <v>0.0</v>
      </c>
      <c r="F12781" s="1">
        <v>1.0</v>
      </c>
      <c r="G12781" s="1">
        <v>100.0</v>
      </c>
      <c r="H12781" s="1">
        <v>-99.0</v>
      </c>
    </row>
    <row r="12782">
      <c r="A12782" s="1" t="s">
        <v>323</v>
      </c>
      <c r="B12782" s="7" t="s">
        <v>331</v>
      </c>
      <c r="C12782" s="1" t="s">
        <v>12322</v>
      </c>
      <c r="D12782" s="8">
        <v>0.0</v>
      </c>
      <c r="E12782" s="1">
        <v>0.0</v>
      </c>
      <c r="F12782" s="1">
        <v>1.0</v>
      </c>
      <c r="G12782" s="1">
        <v>100.0</v>
      </c>
      <c r="H12782" s="1">
        <v>-99.0</v>
      </c>
    </row>
    <row r="12783">
      <c r="A12783" s="1" t="s">
        <v>323</v>
      </c>
      <c r="B12783" s="7" t="s">
        <v>331</v>
      </c>
      <c r="C12783" s="1" t="s">
        <v>12323</v>
      </c>
      <c r="D12783" s="8">
        <v>0.0</v>
      </c>
      <c r="E12783" s="1">
        <v>0.0</v>
      </c>
      <c r="F12783" s="1">
        <v>2.0</v>
      </c>
      <c r="G12783" s="1">
        <v>100.0</v>
      </c>
      <c r="H12783" s="1">
        <v>-98.0</v>
      </c>
    </row>
    <row r="12784">
      <c r="A12784" s="1" t="s">
        <v>323</v>
      </c>
      <c r="B12784" s="7" t="s">
        <v>331</v>
      </c>
      <c r="C12784" s="1" t="s">
        <v>12324</v>
      </c>
      <c r="D12784" s="8">
        <v>0.0</v>
      </c>
      <c r="E12784" s="1">
        <v>0.0</v>
      </c>
      <c r="F12784" s="1">
        <v>11.0</v>
      </c>
      <c r="G12784" s="1">
        <v>100.0</v>
      </c>
      <c r="H12784" s="1">
        <v>-89.0</v>
      </c>
    </row>
    <row r="12785">
      <c r="A12785" s="1" t="s">
        <v>323</v>
      </c>
      <c r="B12785" s="7" t="s">
        <v>331</v>
      </c>
      <c r="C12785" s="1" t="s">
        <v>12325</v>
      </c>
      <c r="D12785" s="8">
        <v>0.0</v>
      </c>
      <c r="E12785" s="1">
        <v>0.0</v>
      </c>
      <c r="F12785" s="1">
        <v>1.0</v>
      </c>
      <c r="G12785" s="1">
        <v>100.0</v>
      </c>
      <c r="H12785" s="1">
        <v>-99.0</v>
      </c>
    </row>
    <row r="12786">
      <c r="A12786" s="1" t="s">
        <v>323</v>
      </c>
      <c r="B12786" s="7" t="s">
        <v>331</v>
      </c>
      <c r="C12786" s="1" t="s">
        <v>12326</v>
      </c>
      <c r="D12786" s="8">
        <v>0.0</v>
      </c>
      <c r="E12786" s="1">
        <v>0.0</v>
      </c>
      <c r="F12786" s="1">
        <v>11.5</v>
      </c>
      <c r="G12786" s="1">
        <v>100.0</v>
      </c>
      <c r="H12786" s="1">
        <v>-88.5</v>
      </c>
    </row>
    <row r="12787">
      <c r="A12787" s="1" t="s">
        <v>323</v>
      </c>
      <c r="B12787" s="7" t="s">
        <v>331</v>
      </c>
      <c r="C12787" s="1" t="s">
        <v>12327</v>
      </c>
      <c r="D12787" s="8">
        <v>0.0</v>
      </c>
      <c r="E12787" s="1">
        <v>0.0</v>
      </c>
      <c r="F12787" s="1">
        <v>1.5</v>
      </c>
      <c r="G12787" s="1">
        <v>100.0</v>
      </c>
      <c r="H12787" s="1">
        <v>-98.5</v>
      </c>
    </row>
    <row r="12788">
      <c r="A12788" s="1" t="s">
        <v>323</v>
      </c>
      <c r="B12788" s="7" t="s">
        <v>331</v>
      </c>
      <c r="C12788" s="1" t="s">
        <v>12328</v>
      </c>
      <c r="D12788" s="8">
        <v>0.0</v>
      </c>
      <c r="E12788" s="1">
        <v>0.0</v>
      </c>
      <c r="F12788" s="1">
        <v>5.0</v>
      </c>
      <c r="G12788" s="1">
        <v>100.0</v>
      </c>
      <c r="H12788" s="1">
        <v>-95.0</v>
      </c>
    </row>
    <row r="12789">
      <c r="A12789" s="1" t="s">
        <v>323</v>
      </c>
      <c r="B12789" s="7" t="s">
        <v>331</v>
      </c>
      <c r="C12789" s="1" t="s">
        <v>12329</v>
      </c>
      <c r="D12789" s="8">
        <v>0.0</v>
      </c>
      <c r="E12789" s="1">
        <v>0.0</v>
      </c>
      <c r="F12789" s="1">
        <v>1.0</v>
      </c>
      <c r="G12789" s="1">
        <v>100.0</v>
      </c>
      <c r="H12789" s="1">
        <v>-99.0</v>
      </c>
    </row>
    <row r="12790">
      <c r="A12790" s="1" t="s">
        <v>323</v>
      </c>
      <c r="B12790" s="7" t="s">
        <v>331</v>
      </c>
      <c r="C12790" s="1" t="s">
        <v>12330</v>
      </c>
      <c r="D12790" s="8">
        <v>0.0</v>
      </c>
      <c r="E12790" s="1">
        <v>0.0</v>
      </c>
      <c r="F12790" s="1">
        <v>1.0</v>
      </c>
      <c r="G12790" s="1">
        <v>100.0</v>
      </c>
      <c r="H12790" s="1">
        <v>-99.0</v>
      </c>
    </row>
    <row r="12791">
      <c r="A12791" s="1" t="s">
        <v>323</v>
      </c>
      <c r="B12791" s="7" t="s">
        <v>331</v>
      </c>
      <c r="C12791" s="1" t="s">
        <v>12331</v>
      </c>
      <c r="D12791" s="8">
        <v>0.0</v>
      </c>
      <c r="E12791" s="1">
        <v>0.0</v>
      </c>
      <c r="F12791" s="1">
        <v>13.9</v>
      </c>
      <c r="G12791" s="1">
        <v>100.0</v>
      </c>
      <c r="H12791" s="1">
        <v>-86.1</v>
      </c>
    </row>
    <row r="12792">
      <c r="A12792" s="1" t="s">
        <v>323</v>
      </c>
      <c r="B12792" s="7" t="s">
        <v>331</v>
      </c>
      <c r="C12792" s="1" t="s">
        <v>12332</v>
      </c>
      <c r="D12792" s="8">
        <v>0.0</v>
      </c>
      <c r="E12792" s="1">
        <v>0.0</v>
      </c>
      <c r="F12792" s="1">
        <v>2.6</v>
      </c>
      <c r="G12792" s="1">
        <v>100.0</v>
      </c>
      <c r="H12792" s="1">
        <v>-97.4</v>
      </c>
    </row>
    <row r="12793">
      <c r="A12793" s="1" t="s">
        <v>323</v>
      </c>
      <c r="B12793" s="7" t="s">
        <v>331</v>
      </c>
      <c r="C12793" s="1" t="s">
        <v>12333</v>
      </c>
      <c r="D12793" s="8">
        <v>0.0</v>
      </c>
      <c r="E12793" s="1">
        <v>0.0</v>
      </c>
      <c r="F12793" s="1">
        <v>4.0</v>
      </c>
      <c r="G12793" s="1">
        <v>100.0</v>
      </c>
      <c r="H12793" s="1">
        <v>-96.0</v>
      </c>
    </row>
    <row r="12794">
      <c r="A12794" s="1" t="s">
        <v>323</v>
      </c>
      <c r="B12794" s="7" t="s">
        <v>331</v>
      </c>
      <c r="C12794" s="1" t="s">
        <v>12334</v>
      </c>
      <c r="D12794" s="8">
        <v>0.0</v>
      </c>
      <c r="E12794" s="1">
        <v>0.0</v>
      </c>
      <c r="F12794" s="1">
        <v>19.4</v>
      </c>
      <c r="G12794" s="1">
        <v>100.0</v>
      </c>
      <c r="H12794" s="1">
        <v>-80.6</v>
      </c>
    </row>
    <row r="12795">
      <c r="A12795" s="1" t="s">
        <v>323</v>
      </c>
      <c r="B12795" s="7" t="s">
        <v>331</v>
      </c>
      <c r="C12795" s="1" t="s">
        <v>12335</v>
      </c>
      <c r="D12795" s="8">
        <v>0.0</v>
      </c>
      <c r="E12795" s="1">
        <v>0.0</v>
      </c>
      <c r="F12795" s="1">
        <v>9.7</v>
      </c>
      <c r="G12795" s="1">
        <v>100.0</v>
      </c>
      <c r="H12795" s="1">
        <v>-90.3</v>
      </c>
    </row>
    <row r="12796">
      <c r="A12796" s="1" t="s">
        <v>323</v>
      </c>
      <c r="B12796" s="7" t="s">
        <v>331</v>
      </c>
      <c r="C12796" s="1" t="s">
        <v>12336</v>
      </c>
      <c r="D12796" s="8">
        <v>0.0</v>
      </c>
      <c r="E12796" s="1">
        <v>0.0</v>
      </c>
      <c r="F12796" s="1">
        <v>1.0</v>
      </c>
      <c r="G12796" s="1">
        <v>100.0</v>
      </c>
      <c r="H12796" s="1">
        <v>-99.0</v>
      </c>
    </row>
    <row r="12797">
      <c r="A12797" s="1" t="s">
        <v>323</v>
      </c>
      <c r="B12797" s="7" t="s">
        <v>331</v>
      </c>
      <c r="C12797" s="1" t="s">
        <v>12337</v>
      </c>
      <c r="D12797" s="8">
        <v>0.0</v>
      </c>
      <c r="E12797" s="1">
        <v>0.0</v>
      </c>
      <c r="F12797" s="1">
        <v>3.0</v>
      </c>
      <c r="G12797" s="1">
        <v>100.0</v>
      </c>
      <c r="H12797" s="1">
        <v>-97.0</v>
      </c>
    </row>
    <row r="12798">
      <c r="A12798" s="1" t="s">
        <v>323</v>
      </c>
      <c r="B12798" s="7" t="s">
        <v>331</v>
      </c>
      <c r="C12798" s="1" t="s">
        <v>12338</v>
      </c>
      <c r="D12798" s="8">
        <v>0.0</v>
      </c>
      <c r="E12798" s="1">
        <v>0.0</v>
      </c>
      <c r="F12798" s="1">
        <v>11.0</v>
      </c>
      <c r="G12798" s="1">
        <v>100.0</v>
      </c>
      <c r="H12798" s="1">
        <v>-89.0</v>
      </c>
    </row>
    <row r="12799">
      <c r="A12799" s="1" t="s">
        <v>323</v>
      </c>
      <c r="B12799" s="7" t="s">
        <v>331</v>
      </c>
      <c r="C12799" s="1" t="s">
        <v>12339</v>
      </c>
      <c r="D12799" s="8">
        <v>0.0</v>
      </c>
      <c r="E12799" s="1">
        <v>0.0</v>
      </c>
      <c r="F12799" s="1">
        <v>1.0</v>
      </c>
      <c r="G12799" s="1">
        <v>100.0</v>
      </c>
      <c r="H12799" s="1">
        <v>-99.0</v>
      </c>
    </row>
    <row r="12800">
      <c r="A12800" s="1" t="s">
        <v>323</v>
      </c>
      <c r="B12800" s="7" t="s">
        <v>331</v>
      </c>
      <c r="C12800" s="1" t="s">
        <v>12340</v>
      </c>
      <c r="D12800" s="8">
        <v>0.0</v>
      </c>
      <c r="E12800" s="1">
        <v>0.0</v>
      </c>
      <c r="F12800" s="1">
        <v>1.0</v>
      </c>
      <c r="G12800" s="1">
        <v>100.0</v>
      </c>
      <c r="H12800" s="1">
        <v>-99.0</v>
      </c>
    </row>
    <row r="12801">
      <c r="A12801" s="1" t="s">
        <v>323</v>
      </c>
      <c r="B12801" s="7" t="s">
        <v>331</v>
      </c>
      <c r="C12801" s="1" t="s">
        <v>12341</v>
      </c>
      <c r="D12801" s="8">
        <v>0.0</v>
      </c>
      <c r="E12801" s="1">
        <v>0.0</v>
      </c>
      <c r="F12801" s="1">
        <v>5.0</v>
      </c>
      <c r="G12801" s="1">
        <v>100.0</v>
      </c>
      <c r="H12801" s="1">
        <v>-95.0</v>
      </c>
    </row>
    <row r="12802">
      <c r="A12802" s="1" t="s">
        <v>323</v>
      </c>
      <c r="B12802" s="7" t="s">
        <v>331</v>
      </c>
      <c r="C12802" s="1" t="s">
        <v>12342</v>
      </c>
      <c r="D12802" s="8">
        <v>0.0</v>
      </c>
      <c r="E12802" s="1">
        <v>0.0</v>
      </c>
      <c r="F12802" s="1">
        <v>5.0</v>
      </c>
      <c r="G12802" s="1">
        <v>100.0</v>
      </c>
      <c r="H12802" s="1">
        <v>-95.0</v>
      </c>
    </row>
    <row r="12803">
      <c r="A12803" s="1" t="s">
        <v>323</v>
      </c>
      <c r="B12803" s="7" t="s">
        <v>331</v>
      </c>
      <c r="C12803" s="1" t="s">
        <v>12343</v>
      </c>
      <c r="D12803" s="8">
        <v>0.0</v>
      </c>
      <c r="E12803" s="1">
        <v>0.0</v>
      </c>
      <c r="F12803" s="1">
        <v>7.3</v>
      </c>
      <c r="G12803" s="1">
        <v>100.0</v>
      </c>
      <c r="H12803" s="1">
        <v>-92.7</v>
      </c>
    </row>
    <row r="12804">
      <c r="A12804" s="1" t="s">
        <v>323</v>
      </c>
      <c r="B12804" s="7" t="s">
        <v>331</v>
      </c>
      <c r="C12804" s="1" t="s">
        <v>12344</v>
      </c>
      <c r="D12804" s="8">
        <v>0.0</v>
      </c>
      <c r="E12804" s="1">
        <v>0.0</v>
      </c>
      <c r="F12804" s="1">
        <v>8.3</v>
      </c>
      <c r="G12804" s="1">
        <v>100.0</v>
      </c>
      <c r="H12804" s="1">
        <v>-91.7</v>
      </c>
    </row>
    <row r="12805">
      <c r="A12805" s="1" t="s">
        <v>323</v>
      </c>
      <c r="B12805" s="7" t="s">
        <v>331</v>
      </c>
      <c r="C12805" s="1" t="s">
        <v>12345</v>
      </c>
      <c r="D12805" s="8">
        <v>0.0</v>
      </c>
      <c r="E12805" s="1">
        <v>0.0</v>
      </c>
      <c r="F12805" s="1">
        <v>7.8</v>
      </c>
      <c r="G12805" s="1">
        <v>100.0</v>
      </c>
      <c r="H12805" s="1">
        <v>-92.2</v>
      </c>
    </row>
    <row r="12806">
      <c r="A12806" s="1" t="s">
        <v>323</v>
      </c>
      <c r="B12806" s="7" t="s">
        <v>331</v>
      </c>
      <c r="C12806" s="1" t="s">
        <v>12346</v>
      </c>
      <c r="D12806" s="8">
        <v>0.0</v>
      </c>
      <c r="E12806" s="1">
        <v>0.0</v>
      </c>
      <c r="F12806" s="1">
        <v>8.8</v>
      </c>
      <c r="G12806" s="1">
        <v>100.0</v>
      </c>
      <c r="H12806" s="1">
        <v>-91.3</v>
      </c>
    </row>
    <row r="12807">
      <c r="A12807" s="1" t="s">
        <v>323</v>
      </c>
      <c r="B12807" s="7" t="s">
        <v>331</v>
      </c>
      <c r="C12807" s="1" t="s">
        <v>12347</v>
      </c>
      <c r="D12807" s="8">
        <v>0.0</v>
      </c>
      <c r="E12807" s="1">
        <v>0.0</v>
      </c>
      <c r="F12807" s="1">
        <v>1.0</v>
      </c>
      <c r="G12807" s="1">
        <v>100.0</v>
      </c>
      <c r="H12807" s="1">
        <v>-99.0</v>
      </c>
    </row>
    <row r="12808">
      <c r="A12808" s="1" t="s">
        <v>323</v>
      </c>
      <c r="B12808" s="7" t="s">
        <v>331</v>
      </c>
      <c r="C12808" s="1" t="s">
        <v>12348</v>
      </c>
      <c r="D12808" s="8">
        <v>0.0</v>
      </c>
      <c r="E12808" s="1">
        <v>0.0</v>
      </c>
      <c r="F12808" s="1">
        <v>6.5</v>
      </c>
      <c r="G12808" s="1">
        <v>100.0</v>
      </c>
      <c r="H12808" s="1">
        <v>-93.5</v>
      </c>
    </row>
    <row r="12809">
      <c r="A12809" s="1" t="s">
        <v>323</v>
      </c>
      <c r="B12809" s="7" t="s">
        <v>331</v>
      </c>
      <c r="C12809" s="1" t="s">
        <v>12349</v>
      </c>
      <c r="D12809" s="8">
        <v>0.0</v>
      </c>
      <c r="E12809" s="1">
        <v>0.0</v>
      </c>
      <c r="F12809" s="1">
        <v>1.0</v>
      </c>
      <c r="G12809" s="1">
        <v>100.0</v>
      </c>
      <c r="H12809" s="1">
        <v>-99.0</v>
      </c>
    </row>
    <row r="12810">
      <c r="A12810" s="1" t="s">
        <v>323</v>
      </c>
      <c r="B12810" s="7" t="s">
        <v>331</v>
      </c>
      <c r="C12810" s="1" t="s">
        <v>12350</v>
      </c>
      <c r="D12810" s="8">
        <v>0.0</v>
      </c>
      <c r="E12810" s="1">
        <v>0.0</v>
      </c>
      <c r="F12810" s="1">
        <v>1.0</v>
      </c>
      <c r="G12810" s="1">
        <v>100.0</v>
      </c>
      <c r="H12810" s="1">
        <v>-99.0</v>
      </c>
    </row>
    <row r="12811">
      <c r="A12811" s="1" t="s">
        <v>323</v>
      </c>
      <c r="B12811" s="7" t="s">
        <v>331</v>
      </c>
      <c r="C12811" s="1" t="s">
        <v>12351</v>
      </c>
      <c r="D12811" s="8">
        <v>0.0</v>
      </c>
      <c r="E12811" s="1">
        <v>0.0</v>
      </c>
      <c r="F12811" s="1">
        <v>1.0</v>
      </c>
      <c r="G12811" s="1">
        <v>100.0</v>
      </c>
      <c r="H12811" s="1">
        <v>-99.0</v>
      </c>
    </row>
    <row r="12812">
      <c r="A12812" s="1" t="s">
        <v>323</v>
      </c>
      <c r="B12812" s="7" t="s">
        <v>331</v>
      </c>
      <c r="C12812" s="1" t="s">
        <v>12352</v>
      </c>
      <c r="D12812" s="8">
        <v>0.0</v>
      </c>
      <c r="E12812" s="1">
        <v>0.0</v>
      </c>
      <c r="F12812" s="1">
        <v>1.0</v>
      </c>
      <c r="G12812" s="1">
        <v>100.0</v>
      </c>
      <c r="H12812" s="1">
        <v>-99.0</v>
      </c>
    </row>
    <row r="12813">
      <c r="A12813" s="1" t="s">
        <v>323</v>
      </c>
      <c r="B12813" s="7" t="s">
        <v>331</v>
      </c>
      <c r="C12813" s="1" t="s">
        <v>12353</v>
      </c>
      <c r="D12813" s="8">
        <v>0.0</v>
      </c>
      <c r="E12813" s="1">
        <v>0.0</v>
      </c>
      <c r="F12813" s="1">
        <v>1.0</v>
      </c>
      <c r="G12813" s="1">
        <v>100.0</v>
      </c>
      <c r="H12813" s="1">
        <v>-99.0</v>
      </c>
    </row>
    <row r="12814">
      <c r="A12814" s="1" t="s">
        <v>323</v>
      </c>
      <c r="B12814" s="7" t="s">
        <v>331</v>
      </c>
      <c r="C12814" s="1" t="s">
        <v>12354</v>
      </c>
      <c r="D12814" s="8">
        <v>0.0</v>
      </c>
      <c r="E12814" s="1">
        <v>0.0</v>
      </c>
      <c r="F12814" s="1">
        <v>1.0</v>
      </c>
      <c r="G12814" s="1">
        <v>100.0</v>
      </c>
      <c r="H12814" s="1">
        <v>-99.0</v>
      </c>
    </row>
    <row r="12815">
      <c r="A12815" s="1" t="s">
        <v>323</v>
      </c>
      <c r="B12815" s="7" t="s">
        <v>331</v>
      </c>
      <c r="C12815" s="1" t="s">
        <v>12355</v>
      </c>
      <c r="D12815" s="8">
        <v>0.0</v>
      </c>
      <c r="E12815" s="1">
        <v>0.0</v>
      </c>
      <c r="F12815" s="1">
        <v>12.0</v>
      </c>
      <c r="G12815" s="1">
        <v>100.0</v>
      </c>
      <c r="H12815" s="1">
        <v>-88.0</v>
      </c>
    </row>
    <row r="12816">
      <c r="A12816" s="1" t="s">
        <v>323</v>
      </c>
      <c r="B12816" s="7" t="s">
        <v>331</v>
      </c>
      <c r="C12816" s="1" t="s">
        <v>12356</v>
      </c>
      <c r="D12816" s="8">
        <v>0.0</v>
      </c>
      <c r="E12816" s="1">
        <v>0.0</v>
      </c>
      <c r="F12816" s="1">
        <v>1.0</v>
      </c>
      <c r="G12816" s="1">
        <v>100.0</v>
      </c>
      <c r="H12816" s="1">
        <v>-99.0</v>
      </c>
    </row>
    <row r="12817">
      <c r="A12817" s="1" t="s">
        <v>323</v>
      </c>
      <c r="B12817" s="7" t="s">
        <v>331</v>
      </c>
      <c r="C12817" s="1" t="s">
        <v>12357</v>
      </c>
      <c r="D12817" s="8">
        <v>0.0</v>
      </c>
      <c r="E12817" s="1">
        <v>0.0</v>
      </c>
      <c r="F12817" s="1">
        <v>1.0</v>
      </c>
      <c r="G12817" s="1">
        <v>100.0</v>
      </c>
      <c r="H12817" s="1">
        <v>-99.0</v>
      </c>
    </row>
    <row r="12818">
      <c r="A12818" s="1" t="s">
        <v>323</v>
      </c>
      <c r="B12818" s="7" t="s">
        <v>331</v>
      </c>
      <c r="C12818" s="1" t="s">
        <v>12358</v>
      </c>
      <c r="D12818" s="8">
        <v>0.0</v>
      </c>
      <c r="E12818" s="1">
        <v>0.0</v>
      </c>
      <c r="F12818" s="1">
        <v>3.1</v>
      </c>
      <c r="G12818" s="1">
        <v>100.0</v>
      </c>
      <c r="H12818" s="1">
        <v>-96.9</v>
      </c>
    </row>
    <row r="12819">
      <c r="A12819" s="1" t="s">
        <v>323</v>
      </c>
      <c r="B12819" s="7" t="s">
        <v>331</v>
      </c>
      <c r="C12819" s="1" t="s">
        <v>12359</v>
      </c>
      <c r="D12819" s="8">
        <v>0.0</v>
      </c>
      <c r="E12819" s="1">
        <v>0.0</v>
      </c>
      <c r="F12819" s="1">
        <v>1.0</v>
      </c>
      <c r="G12819" s="1">
        <v>100.0</v>
      </c>
      <c r="H12819" s="1">
        <v>-99.0</v>
      </c>
    </row>
    <row r="12820">
      <c r="A12820" s="1" t="s">
        <v>323</v>
      </c>
      <c r="B12820" s="7" t="s">
        <v>331</v>
      </c>
      <c r="C12820" s="1" t="s">
        <v>12360</v>
      </c>
      <c r="D12820" s="8">
        <v>0.0</v>
      </c>
      <c r="E12820" s="1">
        <v>0.0</v>
      </c>
      <c r="F12820" s="1">
        <v>2.5</v>
      </c>
      <c r="G12820" s="1">
        <v>100.0</v>
      </c>
      <c r="H12820" s="1">
        <v>-97.5</v>
      </c>
    </row>
    <row r="12821">
      <c r="A12821" s="1" t="s">
        <v>323</v>
      </c>
      <c r="B12821" s="7" t="s">
        <v>331</v>
      </c>
      <c r="C12821" s="1" t="s">
        <v>12361</v>
      </c>
      <c r="D12821" s="8">
        <v>0.0</v>
      </c>
      <c r="E12821" s="1">
        <v>0.0</v>
      </c>
      <c r="F12821" s="1">
        <v>1.0</v>
      </c>
      <c r="G12821" s="1">
        <v>100.0</v>
      </c>
      <c r="H12821" s="1">
        <v>-99.0</v>
      </c>
    </row>
    <row r="12822">
      <c r="A12822" s="1" t="s">
        <v>323</v>
      </c>
      <c r="B12822" s="7" t="s">
        <v>331</v>
      </c>
      <c r="C12822" s="1" t="s">
        <v>12362</v>
      </c>
      <c r="D12822" s="8">
        <v>0.0</v>
      </c>
      <c r="E12822" s="1">
        <v>0.0</v>
      </c>
      <c r="F12822" s="1">
        <v>1.0</v>
      </c>
      <c r="G12822" s="1">
        <v>100.0</v>
      </c>
      <c r="H12822" s="1">
        <v>-99.0</v>
      </c>
    </row>
    <row r="12823">
      <c r="A12823" s="1" t="s">
        <v>323</v>
      </c>
      <c r="B12823" s="7" t="s">
        <v>331</v>
      </c>
      <c r="C12823" s="1" t="s">
        <v>12363</v>
      </c>
      <c r="D12823" s="8">
        <v>0.0</v>
      </c>
      <c r="E12823" s="1">
        <v>0.0</v>
      </c>
      <c r="F12823" s="1">
        <v>7.5</v>
      </c>
      <c r="G12823" s="1">
        <v>100.0</v>
      </c>
      <c r="H12823" s="1">
        <v>-92.5</v>
      </c>
    </row>
    <row r="12824">
      <c r="A12824" s="1" t="s">
        <v>323</v>
      </c>
      <c r="B12824" s="7" t="s">
        <v>331</v>
      </c>
      <c r="C12824" s="1" t="s">
        <v>12364</v>
      </c>
      <c r="D12824" s="8">
        <v>0.0</v>
      </c>
      <c r="E12824" s="1">
        <v>0.0</v>
      </c>
      <c r="F12824" s="1">
        <v>1.0</v>
      </c>
      <c r="G12824" s="1">
        <v>100.0</v>
      </c>
      <c r="H12824" s="1">
        <v>-99.0</v>
      </c>
    </row>
    <row r="12825">
      <c r="A12825" s="1" t="s">
        <v>323</v>
      </c>
      <c r="B12825" s="7" t="s">
        <v>331</v>
      </c>
      <c r="C12825" s="1" t="s">
        <v>12365</v>
      </c>
      <c r="D12825" s="8">
        <v>0.0</v>
      </c>
      <c r="E12825" s="1">
        <v>0.0</v>
      </c>
      <c r="F12825" s="1">
        <v>1.0</v>
      </c>
      <c r="G12825" s="1">
        <v>100.0</v>
      </c>
      <c r="H12825" s="1">
        <v>-99.0</v>
      </c>
    </row>
    <row r="12826">
      <c r="A12826" s="1" t="s">
        <v>323</v>
      </c>
      <c r="B12826" s="7" t="s">
        <v>331</v>
      </c>
      <c r="C12826" s="1" t="s">
        <v>12366</v>
      </c>
      <c r="D12826" s="8">
        <v>0.0</v>
      </c>
      <c r="E12826" s="1">
        <v>0.0</v>
      </c>
      <c r="F12826" s="1">
        <v>9.5</v>
      </c>
      <c r="G12826" s="1">
        <v>35.5</v>
      </c>
      <c r="H12826" s="1">
        <v>-26.0</v>
      </c>
    </row>
    <row r="12827">
      <c r="A12827" s="1" t="s">
        <v>323</v>
      </c>
      <c r="B12827" s="7" t="s">
        <v>331</v>
      </c>
      <c r="C12827" s="1" t="s">
        <v>12367</v>
      </c>
      <c r="D12827" s="8">
        <v>0.0</v>
      </c>
      <c r="E12827" s="1">
        <v>0.0</v>
      </c>
      <c r="F12827" s="1">
        <v>1.0</v>
      </c>
      <c r="G12827" s="1">
        <v>100.0</v>
      </c>
      <c r="H12827" s="1">
        <v>-99.0</v>
      </c>
    </row>
    <row r="12828">
      <c r="A12828" s="1" t="s">
        <v>323</v>
      </c>
      <c r="B12828" s="7" t="s">
        <v>331</v>
      </c>
      <c r="C12828" s="1" t="s">
        <v>12368</v>
      </c>
      <c r="D12828" s="8">
        <v>0.0</v>
      </c>
      <c r="E12828" s="1">
        <v>0.0</v>
      </c>
      <c r="F12828" s="1">
        <v>1.0</v>
      </c>
      <c r="G12828" s="1">
        <v>100.0</v>
      </c>
      <c r="H12828" s="1">
        <v>-99.0</v>
      </c>
    </row>
    <row r="12829">
      <c r="A12829" s="1" t="s">
        <v>323</v>
      </c>
      <c r="B12829" s="7" t="s">
        <v>331</v>
      </c>
      <c r="C12829" s="1" t="s">
        <v>12369</v>
      </c>
      <c r="D12829" s="8">
        <v>0.0</v>
      </c>
      <c r="E12829" s="1">
        <v>0.0</v>
      </c>
      <c r="F12829" s="1">
        <v>11.1</v>
      </c>
      <c r="G12829" s="1">
        <v>100.0</v>
      </c>
      <c r="H12829" s="1">
        <v>-88.9</v>
      </c>
    </row>
    <row r="12830">
      <c r="A12830" s="1" t="s">
        <v>323</v>
      </c>
      <c r="B12830" s="7" t="s">
        <v>331</v>
      </c>
      <c r="C12830" s="1" t="s">
        <v>12370</v>
      </c>
      <c r="D12830" s="8">
        <v>0.0</v>
      </c>
      <c r="E12830" s="1">
        <v>0.0</v>
      </c>
      <c r="F12830" s="1">
        <v>17.0</v>
      </c>
      <c r="G12830" s="1">
        <v>33.0</v>
      </c>
      <c r="H12830" s="1">
        <v>-16.0</v>
      </c>
    </row>
    <row r="12831">
      <c r="A12831" s="1" t="s">
        <v>323</v>
      </c>
      <c r="B12831" s="7" t="s">
        <v>331</v>
      </c>
      <c r="C12831" s="1" t="s">
        <v>12371</v>
      </c>
      <c r="D12831" s="8">
        <v>0.0</v>
      </c>
      <c r="E12831" s="1">
        <v>0.0</v>
      </c>
      <c r="F12831" s="1">
        <v>4.0</v>
      </c>
      <c r="G12831" s="1">
        <v>100.0</v>
      </c>
      <c r="H12831" s="1">
        <v>-96.0</v>
      </c>
    </row>
    <row r="12832">
      <c r="A12832" s="1" t="s">
        <v>323</v>
      </c>
      <c r="B12832" s="7" t="s">
        <v>331</v>
      </c>
      <c r="C12832" s="1" t="s">
        <v>12372</v>
      </c>
      <c r="D12832" s="8">
        <v>0.0</v>
      </c>
      <c r="E12832" s="1">
        <v>0.0</v>
      </c>
      <c r="F12832" s="1">
        <v>52.0</v>
      </c>
      <c r="G12832" s="1">
        <v>100.0</v>
      </c>
      <c r="H12832" s="1">
        <v>-48.0</v>
      </c>
    </row>
    <row r="12833">
      <c r="A12833" s="1" t="s">
        <v>323</v>
      </c>
      <c r="B12833" s="7" t="s">
        <v>331</v>
      </c>
      <c r="C12833" s="1" t="s">
        <v>12373</v>
      </c>
      <c r="D12833" s="8">
        <v>0.0</v>
      </c>
      <c r="E12833" s="1">
        <v>0.0</v>
      </c>
      <c r="F12833" s="1">
        <v>13.4</v>
      </c>
      <c r="G12833" s="1">
        <v>61.0</v>
      </c>
      <c r="H12833" s="1">
        <v>-47.6</v>
      </c>
    </row>
    <row r="12834">
      <c r="A12834" s="1" t="s">
        <v>323</v>
      </c>
      <c r="B12834" s="7" t="s">
        <v>331</v>
      </c>
      <c r="C12834" s="1" t="s">
        <v>12374</v>
      </c>
      <c r="D12834" s="8">
        <v>0.0</v>
      </c>
      <c r="E12834" s="1">
        <v>0.0</v>
      </c>
      <c r="F12834" s="1">
        <v>11.3</v>
      </c>
      <c r="G12834" s="1">
        <v>100.0</v>
      </c>
      <c r="H12834" s="1">
        <v>-88.8</v>
      </c>
    </row>
    <row r="12835">
      <c r="A12835" s="1" t="s">
        <v>323</v>
      </c>
      <c r="B12835" s="7" t="s">
        <v>331</v>
      </c>
      <c r="C12835" s="1" t="s">
        <v>12375</v>
      </c>
      <c r="D12835" s="8">
        <v>0.0</v>
      </c>
      <c r="E12835" s="1">
        <v>0.0</v>
      </c>
      <c r="F12835" s="1">
        <v>6.3</v>
      </c>
      <c r="G12835" s="1">
        <v>61.0</v>
      </c>
      <c r="H12835" s="1">
        <v>-54.7</v>
      </c>
    </row>
    <row r="12836">
      <c r="A12836" s="1" t="s">
        <v>323</v>
      </c>
      <c r="B12836" s="7" t="s">
        <v>331</v>
      </c>
      <c r="C12836" s="1" t="s">
        <v>12376</v>
      </c>
      <c r="D12836" s="8">
        <v>0.0</v>
      </c>
      <c r="E12836" s="1">
        <v>0.0</v>
      </c>
      <c r="F12836" s="1">
        <v>9.7</v>
      </c>
      <c r="G12836" s="1">
        <v>40.0</v>
      </c>
      <c r="H12836" s="1">
        <v>-30.3</v>
      </c>
    </row>
    <row r="12837">
      <c r="A12837" s="1" t="s">
        <v>323</v>
      </c>
      <c r="B12837" s="7" t="s">
        <v>331</v>
      </c>
      <c r="C12837" s="1" t="s">
        <v>12377</v>
      </c>
      <c r="D12837" s="8">
        <v>0.0</v>
      </c>
      <c r="E12837" s="1">
        <v>0.0</v>
      </c>
      <c r="F12837" s="1">
        <v>9.0</v>
      </c>
      <c r="G12837" s="1">
        <v>100.0</v>
      </c>
      <c r="H12837" s="1">
        <v>-91.0</v>
      </c>
    </row>
    <row r="12838">
      <c r="A12838" s="1" t="s">
        <v>323</v>
      </c>
      <c r="B12838" s="7" t="s">
        <v>331</v>
      </c>
      <c r="C12838" s="1" t="s">
        <v>12378</v>
      </c>
      <c r="D12838" s="8">
        <v>0.0</v>
      </c>
      <c r="E12838" s="1">
        <v>0.0</v>
      </c>
      <c r="F12838" s="1">
        <v>4.0</v>
      </c>
      <c r="G12838" s="1">
        <v>9.8</v>
      </c>
      <c r="H12838" s="1">
        <v>-5.8</v>
      </c>
    </row>
    <row r="12839">
      <c r="A12839" s="1" t="s">
        <v>323</v>
      </c>
      <c r="B12839" s="7" t="s">
        <v>331</v>
      </c>
      <c r="C12839" s="1" t="s">
        <v>12379</v>
      </c>
      <c r="D12839" s="8">
        <v>0.0</v>
      </c>
      <c r="E12839" s="1">
        <v>0.0</v>
      </c>
      <c r="F12839" s="1">
        <v>11.0</v>
      </c>
      <c r="G12839" s="1">
        <v>100.0</v>
      </c>
      <c r="H12839" s="1">
        <v>-89.0</v>
      </c>
    </row>
    <row r="12840">
      <c r="A12840" s="1" t="s">
        <v>323</v>
      </c>
      <c r="B12840" s="7" t="s">
        <v>331</v>
      </c>
      <c r="C12840" s="1" t="s">
        <v>12380</v>
      </c>
      <c r="D12840" s="8">
        <v>0.0</v>
      </c>
      <c r="E12840" s="1">
        <v>0.0</v>
      </c>
      <c r="F12840" s="1">
        <v>7.7</v>
      </c>
      <c r="G12840" s="1">
        <v>100.0</v>
      </c>
      <c r="H12840" s="1">
        <v>-92.3</v>
      </c>
    </row>
    <row r="12841">
      <c r="A12841" s="1" t="s">
        <v>323</v>
      </c>
      <c r="B12841" s="7" t="s">
        <v>331</v>
      </c>
      <c r="C12841" s="1" t="s">
        <v>12381</v>
      </c>
      <c r="D12841" s="8">
        <v>0.0</v>
      </c>
      <c r="E12841" s="1">
        <v>0.0</v>
      </c>
      <c r="F12841" s="1">
        <v>27.5</v>
      </c>
      <c r="G12841" s="1">
        <v>100.0</v>
      </c>
      <c r="H12841" s="1">
        <v>-72.5</v>
      </c>
    </row>
    <row r="12842">
      <c r="A12842" s="1" t="s">
        <v>323</v>
      </c>
      <c r="B12842" s="7" t="s">
        <v>331</v>
      </c>
      <c r="C12842" s="1" t="s">
        <v>12382</v>
      </c>
      <c r="D12842" s="8">
        <v>0.0</v>
      </c>
      <c r="E12842" s="1">
        <v>0.0</v>
      </c>
      <c r="F12842" s="1">
        <v>7.1</v>
      </c>
      <c r="G12842" s="1">
        <v>11.0</v>
      </c>
      <c r="H12842" s="1">
        <v>-3.9</v>
      </c>
    </row>
    <row r="12843">
      <c r="A12843" s="1" t="s">
        <v>323</v>
      </c>
      <c r="B12843" s="7" t="s">
        <v>331</v>
      </c>
      <c r="C12843" s="1" t="s">
        <v>12383</v>
      </c>
      <c r="D12843" s="8">
        <v>0.0</v>
      </c>
      <c r="E12843" s="1">
        <v>0.0</v>
      </c>
      <c r="F12843" s="1">
        <v>1.0</v>
      </c>
      <c r="G12843" s="1">
        <v>100.0</v>
      </c>
      <c r="H12843" s="1">
        <v>-99.0</v>
      </c>
    </row>
    <row r="12844">
      <c r="A12844" s="1" t="s">
        <v>323</v>
      </c>
      <c r="B12844" s="7" t="s">
        <v>331</v>
      </c>
      <c r="C12844" s="1" t="s">
        <v>12384</v>
      </c>
      <c r="D12844" s="8">
        <v>0.0</v>
      </c>
      <c r="E12844" s="1">
        <v>0.0</v>
      </c>
      <c r="F12844" s="1">
        <v>26.0</v>
      </c>
      <c r="G12844" s="1">
        <v>100.0</v>
      </c>
      <c r="H12844" s="1">
        <v>-74.0</v>
      </c>
    </row>
    <row r="12845">
      <c r="A12845" s="1" t="s">
        <v>323</v>
      </c>
      <c r="B12845" s="7" t="s">
        <v>331</v>
      </c>
      <c r="C12845" s="1" t="s">
        <v>12385</v>
      </c>
      <c r="D12845" s="8">
        <v>0.0</v>
      </c>
      <c r="E12845" s="1">
        <v>0.0</v>
      </c>
      <c r="F12845" s="1">
        <v>4.0</v>
      </c>
      <c r="G12845" s="1">
        <v>100.0</v>
      </c>
      <c r="H12845" s="1">
        <v>-96.0</v>
      </c>
    </row>
    <row r="12846">
      <c r="A12846" s="1" t="s">
        <v>323</v>
      </c>
      <c r="B12846" s="7" t="s">
        <v>331</v>
      </c>
      <c r="C12846" s="1" t="s">
        <v>12386</v>
      </c>
      <c r="D12846" s="8">
        <v>0.0</v>
      </c>
      <c r="E12846" s="1">
        <v>0.0</v>
      </c>
      <c r="F12846" s="1">
        <v>3.0</v>
      </c>
      <c r="G12846" s="1">
        <v>100.0</v>
      </c>
      <c r="H12846" s="1">
        <v>-97.0</v>
      </c>
    </row>
    <row r="12847">
      <c r="A12847" s="1" t="s">
        <v>323</v>
      </c>
      <c r="B12847" s="7" t="s">
        <v>331</v>
      </c>
      <c r="C12847" s="1" t="s">
        <v>12387</v>
      </c>
      <c r="D12847" s="8">
        <v>0.0</v>
      </c>
      <c r="E12847" s="1">
        <v>0.0</v>
      </c>
      <c r="F12847" s="1">
        <v>2.5</v>
      </c>
      <c r="G12847" s="1">
        <v>100.0</v>
      </c>
      <c r="H12847" s="1">
        <v>-97.5</v>
      </c>
    </row>
    <row r="12848">
      <c r="A12848" s="1" t="s">
        <v>323</v>
      </c>
      <c r="B12848" s="7" t="s">
        <v>331</v>
      </c>
      <c r="C12848" s="1" t="s">
        <v>12388</v>
      </c>
      <c r="D12848" s="8">
        <v>0.0</v>
      </c>
      <c r="E12848" s="1">
        <v>0.0</v>
      </c>
      <c r="F12848" s="1">
        <v>1.5</v>
      </c>
      <c r="G12848" s="1">
        <v>100.0</v>
      </c>
      <c r="H12848" s="1">
        <v>-98.5</v>
      </c>
    </row>
    <row r="12849">
      <c r="A12849" s="1" t="s">
        <v>323</v>
      </c>
      <c r="B12849" s="7" t="s">
        <v>331</v>
      </c>
      <c r="C12849" s="1" t="s">
        <v>12389</v>
      </c>
      <c r="D12849" s="8">
        <v>0.0</v>
      </c>
      <c r="E12849" s="1">
        <v>0.0</v>
      </c>
      <c r="F12849" s="1">
        <v>1.2</v>
      </c>
      <c r="G12849" s="1">
        <v>100.0</v>
      </c>
      <c r="H12849" s="1">
        <v>-98.8</v>
      </c>
    </row>
    <row r="12850">
      <c r="A12850" s="1" t="s">
        <v>323</v>
      </c>
      <c r="B12850" s="7" t="s">
        <v>331</v>
      </c>
      <c r="C12850" s="1" t="s">
        <v>12390</v>
      </c>
      <c r="D12850" s="8">
        <v>0.0</v>
      </c>
      <c r="E12850" s="1">
        <v>0.0</v>
      </c>
      <c r="F12850" s="1">
        <v>3.0</v>
      </c>
      <c r="G12850" s="1">
        <v>100.0</v>
      </c>
      <c r="H12850" s="1">
        <v>-97.0</v>
      </c>
    </row>
    <row r="12851">
      <c r="A12851" s="1" t="s">
        <v>323</v>
      </c>
      <c r="B12851" s="7" t="s">
        <v>331</v>
      </c>
      <c r="C12851" s="1" t="s">
        <v>12391</v>
      </c>
      <c r="D12851" s="8">
        <v>0.0</v>
      </c>
      <c r="E12851" s="1">
        <v>0.0</v>
      </c>
      <c r="F12851" s="1">
        <v>1.0</v>
      </c>
      <c r="G12851" s="1">
        <v>100.0</v>
      </c>
      <c r="H12851" s="1">
        <v>-99.0</v>
      </c>
    </row>
    <row r="12852">
      <c r="A12852" s="1" t="s">
        <v>323</v>
      </c>
      <c r="B12852" s="7" t="s">
        <v>331</v>
      </c>
      <c r="C12852" s="1" t="s">
        <v>12392</v>
      </c>
      <c r="D12852" s="8">
        <v>0.0</v>
      </c>
      <c r="E12852" s="1">
        <v>0.0</v>
      </c>
      <c r="F12852" s="1">
        <v>11.3</v>
      </c>
      <c r="G12852" s="1">
        <v>100.0</v>
      </c>
      <c r="H12852" s="1">
        <v>-88.7</v>
      </c>
    </row>
    <row r="12853">
      <c r="A12853" s="1" t="s">
        <v>323</v>
      </c>
      <c r="B12853" s="7" t="s">
        <v>331</v>
      </c>
      <c r="C12853" s="1" t="s">
        <v>12393</v>
      </c>
      <c r="D12853" s="8">
        <v>0.0</v>
      </c>
      <c r="E12853" s="1">
        <v>0.0</v>
      </c>
      <c r="F12853" s="1">
        <v>12.0</v>
      </c>
      <c r="G12853" s="1">
        <v>100.0</v>
      </c>
      <c r="H12853" s="1">
        <v>-88.0</v>
      </c>
    </row>
    <row r="12854">
      <c r="A12854" s="1" t="s">
        <v>323</v>
      </c>
      <c r="B12854" s="7" t="s">
        <v>331</v>
      </c>
      <c r="C12854" s="1" t="s">
        <v>12394</v>
      </c>
      <c r="D12854" s="8">
        <v>0.0</v>
      </c>
      <c r="E12854" s="1">
        <v>0.0</v>
      </c>
      <c r="F12854" s="1">
        <v>8.5</v>
      </c>
      <c r="G12854" s="1">
        <v>100.0</v>
      </c>
      <c r="H12854" s="1">
        <v>-91.5</v>
      </c>
    </row>
    <row r="12855">
      <c r="A12855" s="1" t="s">
        <v>323</v>
      </c>
      <c r="B12855" s="7" t="s">
        <v>331</v>
      </c>
      <c r="C12855" s="1" t="s">
        <v>12395</v>
      </c>
      <c r="D12855" s="8">
        <v>0.0</v>
      </c>
      <c r="E12855" s="1">
        <v>0.0</v>
      </c>
      <c r="F12855" s="1">
        <v>5.0</v>
      </c>
      <c r="G12855" s="1">
        <v>100.0</v>
      </c>
      <c r="H12855" s="1">
        <v>-95.0</v>
      </c>
    </row>
    <row r="12856">
      <c r="A12856" s="1" t="s">
        <v>323</v>
      </c>
      <c r="B12856" s="7" t="s">
        <v>331</v>
      </c>
      <c r="C12856" s="1" t="s">
        <v>12396</v>
      </c>
      <c r="D12856" s="8">
        <v>0.0</v>
      </c>
      <c r="E12856" s="1">
        <v>0.0</v>
      </c>
      <c r="F12856" s="1">
        <v>1.0</v>
      </c>
      <c r="G12856" s="1">
        <v>100.0</v>
      </c>
      <c r="H12856" s="1">
        <v>-99.0</v>
      </c>
    </row>
    <row r="12857">
      <c r="A12857" s="1" t="s">
        <v>323</v>
      </c>
      <c r="B12857" s="7" t="s">
        <v>331</v>
      </c>
      <c r="C12857" s="1" t="s">
        <v>12397</v>
      </c>
      <c r="D12857" s="8">
        <v>0.0</v>
      </c>
      <c r="E12857" s="1">
        <v>0.0</v>
      </c>
      <c r="F12857" s="1">
        <v>4.0</v>
      </c>
      <c r="G12857" s="1">
        <v>100.0</v>
      </c>
      <c r="H12857" s="1">
        <v>-96.0</v>
      </c>
    </row>
    <row r="12858">
      <c r="A12858" s="1" t="s">
        <v>323</v>
      </c>
      <c r="B12858" s="7" t="s">
        <v>331</v>
      </c>
      <c r="C12858" s="1" t="s">
        <v>12398</v>
      </c>
      <c r="D12858" s="8">
        <v>0.0</v>
      </c>
      <c r="E12858" s="1">
        <v>0.0</v>
      </c>
      <c r="F12858" s="1">
        <v>1.0</v>
      </c>
      <c r="G12858" s="1">
        <v>100.0</v>
      </c>
      <c r="H12858" s="1">
        <v>-99.0</v>
      </c>
    </row>
    <row r="12859">
      <c r="A12859" s="1" t="s">
        <v>323</v>
      </c>
      <c r="B12859" s="7" t="s">
        <v>331</v>
      </c>
      <c r="C12859" s="1" t="s">
        <v>12399</v>
      </c>
      <c r="D12859" s="8">
        <v>0.0</v>
      </c>
      <c r="E12859" s="1">
        <v>0.0</v>
      </c>
      <c r="F12859" s="1">
        <v>1.0</v>
      </c>
      <c r="G12859" s="1">
        <v>100.0</v>
      </c>
      <c r="H12859" s="1">
        <v>-99.0</v>
      </c>
    </row>
    <row r="12860">
      <c r="A12860" s="1" t="s">
        <v>323</v>
      </c>
      <c r="B12860" s="7" t="s">
        <v>331</v>
      </c>
      <c r="C12860" s="1" t="s">
        <v>12400</v>
      </c>
      <c r="D12860" s="8">
        <v>0.0</v>
      </c>
      <c r="E12860" s="1">
        <v>0.0</v>
      </c>
      <c r="F12860" s="1">
        <v>1.0</v>
      </c>
      <c r="G12860" s="1">
        <v>100.0</v>
      </c>
      <c r="H12860" s="1">
        <v>-99.0</v>
      </c>
    </row>
    <row r="12861">
      <c r="A12861" s="1" t="s">
        <v>323</v>
      </c>
      <c r="B12861" s="7" t="s">
        <v>331</v>
      </c>
      <c r="C12861" s="1" t="s">
        <v>12401</v>
      </c>
      <c r="D12861" s="8">
        <v>0.0</v>
      </c>
      <c r="E12861" s="1">
        <v>0.0</v>
      </c>
      <c r="F12861" s="1">
        <v>10.3</v>
      </c>
      <c r="G12861" s="1">
        <v>11.3</v>
      </c>
      <c r="H12861" s="1">
        <v>-1.0</v>
      </c>
    </row>
    <row r="12862">
      <c r="A12862" s="1" t="s">
        <v>323</v>
      </c>
      <c r="B12862" s="7" t="s">
        <v>331</v>
      </c>
      <c r="C12862" s="1" t="s">
        <v>12402</v>
      </c>
      <c r="D12862" s="8">
        <v>0.0</v>
      </c>
      <c r="E12862" s="1">
        <v>0.0</v>
      </c>
      <c r="F12862" s="1">
        <v>4.0</v>
      </c>
      <c r="G12862" s="1">
        <v>100.0</v>
      </c>
      <c r="H12862" s="1">
        <v>-96.0</v>
      </c>
    </row>
    <row r="12863">
      <c r="A12863" s="1" t="s">
        <v>323</v>
      </c>
      <c r="B12863" s="7" t="s">
        <v>331</v>
      </c>
      <c r="C12863" s="1" t="s">
        <v>12403</v>
      </c>
      <c r="D12863" s="8">
        <v>0.0</v>
      </c>
      <c r="E12863" s="1">
        <v>0.0</v>
      </c>
      <c r="F12863" s="1">
        <v>4.0</v>
      </c>
      <c r="G12863" s="1">
        <v>100.0</v>
      </c>
      <c r="H12863" s="1">
        <v>-96.0</v>
      </c>
    </row>
    <row r="12864">
      <c r="A12864" s="1" t="s">
        <v>323</v>
      </c>
      <c r="B12864" s="7" t="s">
        <v>331</v>
      </c>
      <c r="C12864" s="1" t="s">
        <v>12404</v>
      </c>
      <c r="D12864" s="8">
        <v>0.0</v>
      </c>
      <c r="E12864" s="1">
        <v>0.0</v>
      </c>
      <c r="F12864" s="1">
        <v>9.0</v>
      </c>
      <c r="G12864" s="1">
        <v>11.5</v>
      </c>
      <c r="H12864" s="1">
        <v>-2.5</v>
      </c>
    </row>
    <row r="12865">
      <c r="A12865" s="1" t="s">
        <v>323</v>
      </c>
      <c r="B12865" s="7" t="s">
        <v>331</v>
      </c>
      <c r="C12865" s="1" t="s">
        <v>12405</v>
      </c>
      <c r="D12865" s="8">
        <v>0.0</v>
      </c>
      <c r="E12865" s="1">
        <v>0.0</v>
      </c>
      <c r="F12865" s="1">
        <v>2.0</v>
      </c>
      <c r="G12865" s="1">
        <v>100.0</v>
      </c>
      <c r="H12865" s="1">
        <v>-98.0</v>
      </c>
    </row>
    <row r="12866">
      <c r="A12866" s="1" t="s">
        <v>323</v>
      </c>
      <c r="B12866" s="7" t="s">
        <v>331</v>
      </c>
      <c r="C12866" s="1" t="s">
        <v>12406</v>
      </c>
      <c r="D12866" s="8">
        <v>0.0</v>
      </c>
      <c r="E12866" s="1">
        <v>0.0</v>
      </c>
      <c r="F12866" s="1">
        <v>4.0</v>
      </c>
      <c r="G12866" s="1">
        <v>100.0</v>
      </c>
      <c r="H12866" s="1">
        <v>-96.0</v>
      </c>
    </row>
    <row r="12867">
      <c r="A12867" s="1" t="s">
        <v>323</v>
      </c>
      <c r="B12867" s="7" t="s">
        <v>331</v>
      </c>
      <c r="C12867" s="1" t="s">
        <v>12407</v>
      </c>
      <c r="D12867" s="8">
        <v>0.0</v>
      </c>
      <c r="E12867" s="1">
        <v>0.0</v>
      </c>
      <c r="F12867" s="1">
        <v>1.5</v>
      </c>
      <c r="G12867" s="1">
        <v>100.0</v>
      </c>
      <c r="H12867" s="1">
        <v>-98.5</v>
      </c>
    </row>
    <row r="12868">
      <c r="A12868" s="1" t="s">
        <v>323</v>
      </c>
      <c r="B12868" s="7" t="s">
        <v>331</v>
      </c>
      <c r="C12868" s="1" t="s">
        <v>12408</v>
      </c>
      <c r="D12868" s="8">
        <v>0.0</v>
      </c>
      <c r="E12868" s="1">
        <v>0.0</v>
      </c>
      <c r="F12868" s="1">
        <v>6.6</v>
      </c>
      <c r="G12868" s="1">
        <v>100.0</v>
      </c>
      <c r="H12868" s="1">
        <v>-93.4</v>
      </c>
    </row>
    <row r="12869">
      <c r="A12869" s="1" t="s">
        <v>323</v>
      </c>
      <c r="B12869" s="7" t="s">
        <v>331</v>
      </c>
      <c r="C12869" s="1" t="s">
        <v>12409</v>
      </c>
      <c r="D12869" s="8">
        <v>0.0</v>
      </c>
      <c r="E12869" s="1">
        <v>0.0</v>
      </c>
      <c r="F12869" s="1">
        <v>7.0</v>
      </c>
      <c r="G12869" s="1">
        <v>100.0</v>
      </c>
      <c r="H12869" s="1">
        <v>-93.0</v>
      </c>
    </row>
    <row r="12870">
      <c r="A12870" s="1" t="s">
        <v>323</v>
      </c>
      <c r="B12870" s="7" t="s">
        <v>331</v>
      </c>
      <c r="C12870" s="1" t="s">
        <v>12410</v>
      </c>
      <c r="D12870" s="8">
        <v>0.0</v>
      </c>
      <c r="E12870" s="1">
        <v>0.0</v>
      </c>
      <c r="F12870" s="1">
        <v>4.0</v>
      </c>
      <c r="G12870" s="1">
        <v>100.0</v>
      </c>
      <c r="H12870" s="1">
        <v>-96.0</v>
      </c>
    </row>
    <row r="12871">
      <c r="A12871" s="1" t="s">
        <v>323</v>
      </c>
      <c r="B12871" s="7" t="s">
        <v>331</v>
      </c>
      <c r="C12871" s="1" t="s">
        <v>12411</v>
      </c>
      <c r="D12871" s="8">
        <v>0.0</v>
      </c>
      <c r="E12871" s="1">
        <v>0.0</v>
      </c>
      <c r="F12871" s="1">
        <v>10.1</v>
      </c>
      <c r="G12871" s="1">
        <v>100.0</v>
      </c>
      <c r="H12871" s="1">
        <v>-89.9</v>
      </c>
    </row>
    <row r="12872">
      <c r="A12872" s="1" t="s">
        <v>323</v>
      </c>
      <c r="B12872" s="7" t="s">
        <v>331</v>
      </c>
      <c r="C12872" s="1" t="s">
        <v>12412</v>
      </c>
      <c r="D12872" s="8">
        <v>0.0</v>
      </c>
      <c r="E12872" s="1">
        <v>0.0</v>
      </c>
      <c r="F12872" s="1">
        <v>8.4</v>
      </c>
      <c r="G12872" s="1">
        <v>100.0</v>
      </c>
      <c r="H12872" s="1">
        <v>-91.6</v>
      </c>
    </row>
    <row r="12873">
      <c r="A12873" s="1" t="s">
        <v>323</v>
      </c>
      <c r="B12873" s="7" t="s">
        <v>331</v>
      </c>
      <c r="C12873" s="1" t="s">
        <v>12413</v>
      </c>
      <c r="D12873" s="8">
        <v>0.0</v>
      </c>
      <c r="E12873" s="1">
        <v>0.0</v>
      </c>
      <c r="F12873" s="1">
        <v>1.0</v>
      </c>
      <c r="G12873" s="1">
        <v>100.0</v>
      </c>
      <c r="H12873" s="1">
        <v>-99.0</v>
      </c>
    </row>
    <row r="12874">
      <c r="A12874" s="1" t="s">
        <v>323</v>
      </c>
      <c r="B12874" s="7" t="s">
        <v>331</v>
      </c>
      <c r="C12874" s="1" t="s">
        <v>12414</v>
      </c>
      <c r="D12874" s="8">
        <v>0.0</v>
      </c>
      <c r="E12874" s="1">
        <v>0.0</v>
      </c>
      <c r="F12874" s="1">
        <v>3.0</v>
      </c>
      <c r="G12874" s="1">
        <v>100.0</v>
      </c>
      <c r="H12874" s="1">
        <v>-97.0</v>
      </c>
    </row>
    <row r="12875">
      <c r="A12875" s="1" t="s">
        <v>323</v>
      </c>
      <c r="B12875" s="7" t="s">
        <v>331</v>
      </c>
      <c r="C12875" s="1" t="s">
        <v>12415</v>
      </c>
      <c r="D12875" s="8">
        <v>0.0</v>
      </c>
      <c r="E12875" s="1">
        <v>0.0</v>
      </c>
      <c r="F12875" s="1">
        <v>2.0</v>
      </c>
      <c r="G12875" s="1">
        <v>100.0</v>
      </c>
      <c r="H12875" s="1">
        <v>-98.0</v>
      </c>
    </row>
    <row r="12876">
      <c r="A12876" s="1" t="s">
        <v>323</v>
      </c>
      <c r="B12876" s="7" t="s">
        <v>331</v>
      </c>
      <c r="C12876" s="1" t="s">
        <v>12416</v>
      </c>
      <c r="D12876" s="8">
        <v>0.0</v>
      </c>
      <c r="E12876" s="1">
        <v>0.0</v>
      </c>
      <c r="F12876" s="1">
        <v>1.0</v>
      </c>
      <c r="G12876" s="1">
        <v>100.0</v>
      </c>
      <c r="H12876" s="1">
        <v>-99.0</v>
      </c>
    </row>
    <row r="12877">
      <c r="A12877" s="1" t="s">
        <v>323</v>
      </c>
      <c r="B12877" s="7" t="s">
        <v>331</v>
      </c>
      <c r="C12877" s="1" t="s">
        <v>12417</v>
      </c>
      <c r="D12877" s="8">
        <v>0.0</v>
      </c>
      <c r="E12877" s="1">
        <v>0.0</v>
      </c>
      <c r="F12877" s="1">
        <v>2.6</v>
      </c>
      <c r="G12877" s="1">
        <v>100.0</v>
      </c>
      <c r="H12877" s="1">
        <v>-97.4</v>
      </c>
    </row>
    <row r="12878">
      <c r="A12878" s="1" t="s">
        <v>323</v>
      </c>
      <c r="B12878" s="7" t="s">
        <v>331</v>
      </c>
      <c r="C12878" s="1" t="s">
        <v>12418</v>
      </c>
      <c r="D12878" s="8">
        <v>0.0</v>
      </c>
      <c r="E12878" s="1">
        <v>0.0</v>
      </c>
      <c r="F12878" s="1">
        <v>1.0</v>
      </c>
      <c r="G12878" s="1">
        <v>100.0</v>
      </c>
      <c r="H12878" s="1">
        <v>-99.0</v>
      </c>
    </row>
    <row r="12879">
      <c r="A12879" s="1" t="s">
        <v>323</v>
      </c>
      <c r="B12879" s="7" t="s">
        <v>331</v>
      </c>
      <c r="C12879" s="1" t="s">
        <v>12419</v>
      </c>
      <c r="D12879" s="8">
        <v>0.0</v>
      </c>
      <c r="E12879" s="1">
        <v>0.0</v>
      </c>
      <c r="F12879" s="1">
        <v>1.5</v>
      </c>
      <c r="G12879" s="1">
        <v>100.0</v>
      </c>
      <c r="H12879" s="1">
        <v>-98.5</v>
      </c>
    </row>
    <row r="12880">
      <c r="A12880" s="1" t="s">
        <v>323</v>
      </c>
      <c r="B12880" s="7" t="s">
        <v>331</v>
      </c>
      <c r="C12880" s="1" t="s">
        <v>12420</v>
      </c>
      <c r="D12880" s="8">
        <v>0.0</v>
      </c>
      <c r="E12880" s="1">
        <v>0.0</v>
      </c>
      <c r="F12880" s="1">
        <v>1.0</v>
      </c>
      <c r="G12880" s="1">
        <v>100.0</v>
      </c>
      <c r="H12880" s="1">
        <v>-99.0</v>
      </c>
    </row>
    <row r="12881">
      <c r="A12881" s="1" t="s">
        <v>323</v>
      </c>
      <c r="B12881" s="7" t="s">
        <v>331</v>
      </c>
      <c r="C12881" s="1" t="s">
        <v>12421</v>
      </c>
      <c r="D12881" s="8">
        <v>0.0</v>
      </c>
      <c r="E12881" s="1">
        <v>0.0</v>
      </c>
      <c r="F12881" s="1">
        <v>2.0</v>
      </c>
      <c r="G12881" s="1">
        <v>100.0</v>
      </c>
      <c r="H12881" s="1">
        <v>-98.0</v>
      </c>
    </row>
    <row r="12882">
      <c r="A12882" s="1" t="s">
        <v>323</v>
      </c>
      <c r="B12882" s="7" t="s">
        <v>331</v>
      </c>
      <c r="C12882" s="1" t="s">
        <v>12422</v>
      </c>
      <c r="D12882" s="8">
        <v>0.0</v>
      </c>
      <c r="E12882" s="1">
        <v>0.0</v>
      </c>
      <c r="F12882" s="1">
        <v>4.0</v>
      </c>
      <c r="G12882" s="1">
        <v>100.0</v>
      </c>
      <c r="H12882" s="1">
        <v>-96.0</v>
      </c>
    </row>
    <row r="12883">
      <c r="A12883" s="1" t="s">
        <v>323</v>
      </c>
      <c r="B12883" s="7" t="s">
        <v>331</v>
      </c>
      <c r="C12883" s="1" t="s">
        <v>12423</v>
      </c>
      <c r="D12883" s="8">
        <v>0.0</v>
      </c>
      <c r="E12883" s="1">
        <v>0.0</v>
      </c>
      <c r="F12883" s="1">
        <v>1.7</v>
      </c>
      <c r="G12883" s="1">
        <v>100.0</v>
      </c>
      <c r="H12883" s="1">
        <v>-98.3</v>
      </c>
    </row>
    <row r="12884">
      <c r="A12884" s="1" t="s">
        <v>323</v>
      </c>
      <c r="B12884" s="7" t="s">
        <v>331</v>
      </c>
      <c r="C12884" s="1" t="s">
        <v>12424</v>
      </c>
      <c r="D12884" s="8">
        <v>0.0</v>
      </c>
      <c r="E12884" s="1">
        <v>0.0</v>
      </c>
      <c r="F12884" s="1">
        <v>3.0</v>
      </c>
      <c r="G12884" s="1">
        <v>100.0</v>
      </c>
      <c r="H12884" s="1">
        <v>-97.0</v>
      </c>
    </row>
    <row r="12885">
      <c r="A12885" s="1" t="s">
        <v>323</v>
      </c>
      <c r="B12885" s="7" t="s">
        <v>331</v>
      </c>
      <c r="C12885" s="1" t="s">
        <v>12425</v>
      </c>
      <c r="D12885" s="8">
        <v>0.0</v>
      </c>
      <c r="E12885" s="1">
        <v>0.0</v>
      </c>
      <c r="F12885" s="1">
        <v>4.0</v>
      </c>
      <c r="G12885" s="1">
        <v>100.0</v>
      </c>
      <c r="H12885" s="1">
        <v>-96.0</v>
      </c>
    </row>
    <row r="12886">
      <c r="A12886" s="1" t="s">
        <v>323</v>
      </c>
      <c r="B12886" s="7" t="s">
        <v>331</v>
      </c>
      <c r="C12886" s="1" t="s">
        <v>12426</v>
      </c>
      <c r="D12886" s="8">
        <v>0.0</v>
      </c>
      <c r="E12886" s="1">
        <v>0.0</v>
      </c>
      <c r="F12886" s="1">
        <v>1.0</v>
      </c>
      <c r="G12886" s="1">
        <v>100.0</v>
      </c>
      <c r="H12886" s="1">
        <v>-99.0</v>
      </c>
    </row>
    <row r="12887">
      <c r="A12887" s="1" t="s">
        <v>323</v>
      </c>
      <c r="B12887" s="7" t="s">
        <v>331</v>
      </c>
      <c r="C12887" s="1" t="s">
        <v>12427</v>
      </c>
      <c r="D12887" s="8">
        <v>0.0</v>
      </c>
      <c r="E12887" s="1">
        <v>0.0</v>
      </c>
      <c r="F12887" s="1">
        <v>1.0</v>
      </c>
      <c r="G12887" s="1">
        <v>100.0</v>
      </c>
      <c r="H12887" s="1">
        <v>-99.0</v>
      </c>
    </row>
    <row r="12888">
      <c r="A12888" s="1" t="s">
        <v>323</v>
      </c>
      <c r="B12888" s="7" t="s">
        <v>331</v>
      </c>
      <c r="C12888" s="1" t="s">
        <v>12428</v>
      </c>
      <c r="D12888" s="8">
        <v>0.0</v>
      </c>
      <c r="E12888" s="1">
        <v>0.0</v>
      </c>
      <c r="F12888" s="1">
        <v>1.0</v>
      </c>
      <c r="G12888" s="1">
        <v>100.0</v>
      </c>
      <c r="H12888" s="1">
        <v>-99.0</v>
      </c>
    </row>
    <row r="12889">
      <c r="A12889" s="1" t="s">
        <v>323</v>
      </c>
      <c r="B12889" s="7" t="s">
        <v>331</v>
      </c>
      <c r="C12889" s="1" t="s">
        <v>12429</v>
      </c>
      <c r="D12889" s="8">
        <v>0.0</v>
      </c>
      <c r="E12889" s="1">
        <v>0.0</v>
      </c>
      <c r="F12889" s="1">
        <v>1.4</v>
      </c>
      <c r="G12889" s="1">
        <v>100.0</v>
      </c>
      <c r="H12889" s="1">
        <v>-98.6</v>
      </c>
    </row>
    <row r="12890">
      <c r="A12890" s="1" t="s">
        <v>323</v>
      </c>
      <c r="B12890" s="7" t="s">
        <v>331</v>
      </c>
      <c r="C12890" s="1" t="s">
        <v>12430</v>
      </c>
      <c r="D12890" s="8">
        <v>0.0</v>
      </c>
      <c r="E12890" s="1">
        <v>0.0</v>
      </c>
      <c r="F12890" s="1">
        <v>1.0</v>
      </c>
      <c r="G12890" s="1">
        <v>100.0</v>
      </c>
      <c r="H12890" s="1">
        <v>-99.0</v>
      </c>
    </row>
    <row r="12891">
      <c r="A12891" s="1" t="s">
        <v>323</v>
      </c>
      <c r="B12891" s="7" t="s">
        <v>331</v>
      </c>
      <c r="C12891" s="1" t="s">
        <v>12431</v>
      </c>
      <c r="D12891" s="8">
        <v>0.0</v>
      </c>
      <c r="E12891" s="1">
        <v>0.0</v>
      </c>
      <c r="F12891" s="1">
        <v>4.0</v>
      </c>
      <c r="G12891" s="1">
        <v>100.0</v>
      </c>
      <c r="H12891" s="1">
        <v>-96.0</v>
      </c>
    </row>
    <row r="12892">
      <c r="A12892" s="1" t="s">
        <v>323</v>
      </c>
      <c r="B12892" s="7" t="s">
        <v>331</v>
      </c>
      <c r="C12892" s="1" t="s">
        <v>12432</v>
      </c>
      <c r="D12892" s="8">
        <v>0.0</v>
      </c>
      <c r="E12892" s="1">
        <v>0.0</v>
      </c>
      <c r="F12892" s="1">
        <v>2.0</v>
      </c>
      <c r="G12892" s="1">
        <v>100.0</v>
      </c>
      <c r="H12892" s="1">
        <v>-98.0</v>
      </c>
    </row>
    <row r="12893">
      <c r="A12893" s="1" t="s">
        <v>323</v>
      </c>
      <c r="B12893" s="7" t="s">
        <v>331</v>
      </c>
      <c r="C12893" s="1" t="s">
        <v>12433</v>
      </c>
      <c r="D12893" s="8">
        <v>0.0</v>
      </c>
      <c r="E12893" s="1">
        <v>0.0</v>
      </c>
      <c r="F12893" s="1">
        <v>1.0</v>
      </c>
      <c r="G12893" s="1">
        <v>100.0</v>
      </c>
      <c r="H12893" s="1">
        <v>-99.0</v>
      </c>
    </row>
    <row r="12894">
      <c r="A12894" s="1" t="s">
        <v>323</v>
      </c>
      <c r="B12894" s="7" t="s">
        <v>331</v>
      </c>
      <c r="C12894" s="1" t="s">
        <v>12434</v>
      </c>
      <c r="D12894" s="8">
        <v>0.0</v>
      </c>
      <c r="E12894" s="1">
        <v>0.0</v>
      </c>
      <c r="F12894" s="1">
        <v>5.0</v>
      </c>
      <c r="G12894" s="1">
        <v>100.0</v>
      </c>
      <c r="H12894" s="1">
        <v>-95.0</v>
      </c>
    </row>
    <row r="12895">
      <c r="A12895" s="1" t="s">
        <v>323</v>
      </c>
      <c r="B12895" s="7" t="s">
        <v>331</v>
      </c>
      <c r="C12895" s="1" t="s">
        <v>12435</v>
      </c>
      <c r="D12895" s="8">
        <v>0.0</v>
      </c>
      <c r="E12895" s="1">
        <v>0.0</v>
      </c>
      <c r="F12895" s="1">
        <v>1.0</v>
      </c>
      <c r="G12895" s="1">
        <v>100.0</v>
      </c>
      <c r="H12895" s="1">
        <v>-99.0</v>
      </c>
    </row>
    <row r="12896">
      <c r="A12896" s="1" t="s">
        <v>323</v>
      </c>
      <c r="B12896" s="7" t="s">
        <v>331</v>
      </c>
      <c r="C12896" s="1" t="s">
        <v>12436</v>
      </c>
      <c r="D12896" s="8">
        <v>0.0</v>
      </c>
      <c r="E12896" s="1">
        <v>0.0</v>
      </c>
      <c r="F12896" s="1">
        <v>2.0</v>
      </c>
      <c r="G12896" s="1">
        <v>100.0</v>
      </c>
      <c r="H12896" s="1">
        <v>-98.0</v>
      </c>
    </row>
    <row r="12897">
      <c r="A12897" s="1" t="s">
        <v>323</v>
      </c>
      <c r="B12897" s="7" t="s">
        <v>331</v>
      </c>
      <c r="C12897" s="1" t="s">
        <v>12437</v>
      </c>
      <c r="D12897" s="8">
        <v>0.0</v>
      </c>
      <c r="E12897" s="1">
        <v>0.0</v>
      </c>
      <c r="F12897" s="1">
        <v>1.1</v>
      </c>
      <c r="G12897" s="1">
        <v>100.0</v>
      </c>
      <c r="H12897" s="1">
        <v>-98.9</v>
      </c>
    </row>
    <row r="12898">
      <c r="A12898" s="1" t="s">
        <v>323</v>
      </c>
      <c r="B12898" s="7" t="s">
        <v>331</v>
      </c>
      <c r="C12898" s="1" t="s">
        <v>12438</v>
      </c>
      <c r="D12898" s="8">
        <v>0.0</v>
      </c>
      <c r="E12898" s="1">
        <v>0.0</v>
      </c>
      <c r="F12898" s="1">
        <v>1.0</v>
      </c>
      <c r="G12898" s="1">
        <v>100.0</v>
      </c>
      <c r="H12898" s="1">
        <v>-99.0</v>
      </c>
    </row>
    <row r="12899">
      <c r="A12899" s="1" t="s">
        <v>323</v>
      </c>
      <c r="B12899" s="7" t="s">
        <v>331</v>
      </c>
      <c r="C12899" s="1" t="s">
        <v>12439</v>
      </c>
      <c r="D12899" s="8">
        <v>0.0</v>
      </c>
      <c r="E12899" s="1">
        <v>0.0</v>
      </c>
      <c r="F12899" s="1">
        <v>2.0</v>
      </c>
      <c r="G12899" s="1">
        <v>100.0</v>
      </c>
      <c r="H12899" s="1">
        <v>-98.0</v>
      </c>
    </row>
    <row r="12900">
      <c r="A12900" s="1" t="s">
        <v>323</v>
      </c>
      <c r="B12900" s="7" t="s">
        <v>331</v>
      </c>
      <c r="C12900" s="1" t="s">
        <v>12440</v>
      </c>
      <c r="D12900" s="8">
        <v>0.0</v>
      </c>
      <c r="E12900" s="1">
        <v>0.0</v>
      </c>
      <c r="F12900" s="1">
        <v>3.0</v>
      </c>
      <c r="G12900" s="1">
        <v>100.0</v>
      </c>
      <c r="H12900" s="1">
        <v>-97.0</v>
      </c>
    </row>
    <row r="12901">
      <c r="A12901" s="1" t="s">
        <v>323</v>
      </c>
      <c r="B12901" s="7" t="s">
        <v>331</v>
      </c>
      <c r="C12901" s="1" t="s">
        <v>12441</v>
      </c>
      <c r="D12901" s="8">
        <v>0.0</v>
      </c>
      <c r="E12901" s="1">
        <v>0.0</v>
      </c>
      <c r="F12901" s="1">
        <v>1.6</v>
      </c>
      <c r="G12901" s="1">
        <v>100.0</v>
      </c>
      <c r="H12901" s="1">
        <v>-98.4</v>
      </c>
    </row>
    <row r="12902">
      <c r="A12902" s="1" t="s">
        <v>323</v>
      </c>
      <c r="B12902" s="7" t="s">
        <v>331</v>
      </c>
      <c r="C12902" s="1" t="s">
        <v>12442</v>
      </c>
      <c r="D12902" s="8">
        <v>0.0</v>
      </c>
      <c r="E12902" s="1">
        <v>0.0</v>
      </c>
      <c r="F12902" s="1">
        <v>6.1</v>
      </c>
      <c r="G12902" s="1">
        <v>100.0</v>
      </c>
      <c r="H12902" s="1">
        <v>-93.9</v>
      </c>
    </row>
    <row r="12903">
      <c r="A12903" s="1" t="s">
        <v>323</v>
      </c>
      <c r="B12903" s="7" t="s">
        <v>331</v>
      </c>
      <c r="C12903" s="1" t="s">
        <v>12443</v>
      </c>
      <c r="D12903" s="8">
        <v>0.0</v>
      </c>
      <c r="E12903" s="1">
        <v>0.0</v>
      </c>
      <c r="F12903" s="1">
        <v>1.0</v>
      </c>
      <c r="G12903" s="1">
        <v>100.0</v>
      </c>
      <c r="H12903" s="1">
        <v>-99.0</v>
      </c>
    </row>
    <row r="12904">
      <c r="A12904" s="1" t="s">
        <v>323</v>
      </c>
      <c r="B12904" s="7" t="s">
        <v>331</v>
      </c>
      <c r="C12904" s="1" t="s">
        <v>12444</v>
      </c>
      <c r="D12904" s="8">
        <v>0.0</v>
      </c>
      <c r="E12904" s="1">
        <v>0.0</v>
      </c>
      <c r="F12904" s="1">
        <v>1.0</v>
      </c>
      <c r="G12904" s="1">
        <v>100.0</v>
      </c>
      <c r="H12904" s="1">
        <v>-99.0</v>
      </c>
    </row>
    <row r="12905">
      <c r="A12905" s="1" t="s">
        <v>323</v>
      </c>
      <c r="B12905" s="7" t="s">
        <v>331</v>
      </c>
      <c r="C12905" s="1" t="s">
        <v>12445</v>
      </c>
      <c r="D12905" s="8">
        <v>0.0</v>
      </c>
      <c r="E12905" s="1">
        <v>0.0</v>
      </c>
      <c r="F12905" s="1">
        <v>3.1</v>
      </c>
      <c r="G12905" s="1">
        <v>100.0</v>
      </c>
      <c r="H12905" s="1">
        <v>-96.9</v>
      </c>
    </row>
    <row r="12906">
      <c r="A12906" s="1" t="s">
        <v>323</v>
      </c>
      <c r="B12906" s="7" t="s">
        <v>331</v>
      </c>
      <c r="C12906" s="1" t="s">
        <v>12446</v>
      </c>
      <c r="D12906" s="8">
        <v>0.0</v>
      </c>
      <c r="E12906" s="1">
        <v>0.0</v>
      </c>
      <c r="F12906" s="1">
        <v>8.2</v>
      </c>
      <c r="G12906" s="1">
        <v>100.0</v>
      </c>
      <c r="H12906" s="1">
        <v>-91.8</v>
      </c>
    </row>
    <row r="12907">
      <c r="A12907" s="1" t="s">
        <v>323</v>
      </c>
      <c r="B12907" s="7" t="s">
        <v>331</v>
      </c>
      <c r="C12907" s="1" t="s">
        <v>12447</v>
      </c>
      <c r="D12907" s="8">
        <v>0.0</v>
      </c>
      <c r="E12907" s="1">
        <v>0.0</v>
      </c>
      <c r="F12907" s="1">
        <v>1.0</v>
      </c>
      <c r="G12907" s="1">
        <v>100.0</v>
      </c>
      <c r="H12907" s="1">
        <v>-99.0</v>
      </c>
    </row>
    <row r="12908">
      <c r="A12908" s="1" t="s">
        <v>323</v>
      </c>
      <c r="B12908" s="7" t="s">
        <v>331</v>
      </c>
      <c r="C12908" s="1" t="s">
        <v>12448</v>
      </c>
      <c r="D12908" s="8">
        <v>0.0</v>
      </c>
      <c r="E12908" s="1">
        <v>0.0</v>
      </c>
      <c r="F12908" s="1">
        <v>3.8</v>
      </c>
      <c r="G12908" s="1">
        <v>100.0</v>
      </c>
      <c r="H12908" s="1">
        <v>-96.2</v>
      </c>
    </row>
    <row r="12909">
      <c r="A12909" s="1" t="s">
        <v>323</v>
      </c>
      <c r="B12909" s="7" t="s">
        <v>331</v>
      </c>
      <c r="C12909" s="1" t="s">
        <v>12449</v>
      </c>
      <c r="D12909" s="8">
        <v>0.0</v>
      </c>
      <c r="E12909" s="1">
        <v>0.0</v>
      </c>
      <c r="F12909" s="1">
        <v>4.3</v>
      </c>
      <c r="G12909" s="1">
        <v>100.0</v>
      </c>
      <c r="H12909" s="1">
        <v>-95.7</v>
      </c>
    </row>
    <row r="12910">
      <c r="A12910" s="1" t="s">
        <v>323</v>
      </c>
      <c r="B12910" s="7" t="s">
        <v>331</v>
      </c>
      <c r="C12910" s="1" t="s">
        <v>12450</v>
      </c>
      <c r="D12910" s="8">
        <v>0.0</v>
      </c>
      <c r="E12910" s="1">
        <v>0.0</v>
      </c>
      <c r="F12910" s="1">
        <v>3.0</v>
      </c>
      <c r="G12910" s="1">
        <v>100.0</v>
      </c>
      <c r="H12910" s="1">
        <v>-97.0</v>
      </c>
    </row>
    <row r="12911">
      <c r="A12911" s="1" t="s">
        <v>323</v>
      </c>
      <c r="B12911" s="7" t="s">
        <v>331</v>
      </c>
      <c r="C12911" s="1" t="s">
        <v>12451</v>
      </c>
      <c r="D12911" s="8">
        <v>0.0</v>
      </c>
      <c r="E12911" s="1">
        <v>0.0</v>
      </c>
      <c r="F12911" s="1">
        <v>3.0</v>
      </c>
      <c r="G12911" s="1">
        <v>100.0</v>
      </c>
      <c r="H12911" s="1">
        <v>-97.0</v>
      </c>
    </row>
    <row r="12912">
      <c r="A12912" s="1" t="s">
        <v>323</v>
      </c>
      <c r="B12912" s="7" t="s">
        <v>331</v>
      </c>
      <c r="C12912" s="1" t="s">
        <v>12452</v>
      </c>
      <c r="D12912" s="8">
        <v>0.0</v>
      </c>
      <c r="E12912" s="1">
        <v>0.0</v>
      </c>
      <c r="F12912" s="1">
        <v>3.5</v>
      </c>
      <c r="G12912" s="1">
        <v>100.0</v>
      </c>
      <c r="H12912" s="1">
        <v>-96.5</v>
      </c>
    </row>
    <row r="12913">
      <c r="A12913" s="1" t="s">
        <v>323</v>
      </c>
      <c r="B12913" s="7" t="s">
        <v>331</v>
      </c>
      <c r="C12913" s="1" t="s">
        <v>12453</v>
      </c>
      <c r="D12913" s="8">
        <v>0.0</v>
      </c>
      <c r="E12913" s="1">
        <v>0.0</v>
      </c>
      <c r="F12913" s="1">
        <v>2.5</v>
      </c>
      <c r="G12913" s="1">
        <v>100.0</v>
      </c>
      <c r="H12913" s="1">
        <v>-97.5</v>
      </c>
    </row>
    <row r="12914">
      <c r="A12914" s="1" t="s">
        <v>323</v>
      </c>
      <c r="B12914" s="7" t="s">
        <v>331</v>
      </c>
      <c r="C12914" s="1" t="s">
        <v>12454</v>
      </c>
      <c r="D12914" s="8">
        <v>0.0</v>
      </c>
      <c r="E12914" s="1">
        <v>2.0</v>
      </c>
      <c r="F12914" s="1">
        <v>1.0</v>
      </c>
      <c r="G12914" s="1">
        <v>2.0</v>
      </c>
      <c r="H12914" s="1">
        <v>-1.0</v>
      </c>
    </row>
    <row r="12915">
      <c r="A12915" s="1" t="s">
        <v>323</v>
      </c>
      <c r="B12915" s="7" t="s">
        <v>331</v>
      </c>
      <c r="C12915" s="1" t="s">
        <v>12455</v>
      </c>
      <c r="D12915" s="8">
        <v>0.0</v>
      </c>
      <c r="E12915" s="1">
        <v>0.0</v>
      </c>
      <c r="F12915" s="1">
        <v>1.0</v>
      </c>
      <c r="G12915" s="1">
        <v>100.0</v>
      </c>
      <c r="H12915" s="1">
        <v>-99.0</v>
      </c>
    </row>
    <row r="12916">
      <c r="A12916" s="1" t="s">
        <v>323</v>
      </c>
      <c r="B12916" s="7" t="s">
        <v>331</v>
      </c>
      <c r="C12916" s="1" t="s">
        <v>12456</v>
      </c>
      <c r="D12916" s="8">
        <v>0.0</v>
      </c>
      <c r="E12916" s="1">
        <v>0.0</v>
      </c>
      <c r="F12916" s="1">
        <v>1.0</v>
      </c>
      <c r="G12916" s="1">
        <v>100.0</v>
      </c>
      <c r="H12916" s="1">
        <v>-99.0</v>
      </c>
    </row>
    <row r="12917">
      <c r="A12917" s="1" t="s">
        <v>323</v>
      </c>
      <c r="B12917" s="7" t="s">
        <v>331</v>
      </c>
      <c r="C12917" s="1" t="s">
        <v>12457</v>
      </c>
      <c r="D12917" s="8">
        <v>0.0</v>
      </c>
      <c r="E12917" s="1">
        <v>0.0</v>
      </c>
      <c r="F12917" s="1">
        <v>5.0</v>
      </c>
      <c r="G12917" s="1">
        <v>8.8</v>
      </c>
      <c r="H12917" s="1">
        <v>-3.8</v>
      </c>
    </row>
    <row r="12918">
      <c r="A12918" s="1" t="s">
        <v>323</v>
      </c>
      <c r="B12918" s="7" t="s">
        <v>331</v>
      </c>
      <c r="C12918" s="1" t="s">
        <v>12458</v>
      </c>
      <c r="D12918" s="8">
        <v>0.0</v>
      </c>
      <c r="E12918" s="1">
        <v>0.0</v>
      </c>
      <c r="F12918" s="1">
        <v>3.0</v>
      </c>
      <c r="G12918" s="1">
        <v>100.0</v>
      </c>
      <c r="H12918" s="1">
        <v>-97.0</v>
      </c>
    </row>
    <row r="12919">
      <c r="A12919" s="1" t="s">
        <v>323</v>
      </c>
      <c r="B12919" s="7" t="s">
        <v>331</v>
      </c>
      <c r="C12919" s="1" t="s">
        <v>12459</v>
      </c>
      <c r="D12919" s="8">
        <v>0.0</v>
      </c>
      <c r="E12919" s="1">
        <v>0.0</v>
      </c>
      <c r="F12919" s="1">
        <v>1.5</v>
      </c>
      <c r="G12919" s="1">
        <v>1.0</v>
      </c>
      <c r="H12919" s="1">
        <v>0.5</v>
      </c>
    </row>
    <row r="12920">
      <c r="A12920" s="1" t="s">
        <v>323</v>
      </c>
      <c r="B12920" s="7" t="s">
        <v>331</v>
      </c>
      <c r="C12920" s="1" t="s">
        <v>12460</v>
      </c>
      <c r="D12920" s="8">
        <v>0.0</v>
      </c>
      <c r="E12920" s="1">
        <v>0.0</v>
      </c>
      <c r="F12920" s="1">
        <v>1.0</v>
      </c>
      <c r="G12920" s="1">
        <v>100.0</v>
      </c>
      <c r="H12920" s="1">
        <v>-99.0</v>
      </c>
    </row>
    <row r="12921">
      <c r="A12921" s="1" t="s">
        <v>323</v>
      </c>
      <c r="B12921" s="7" t="s">
        <v>331</v>
      </c>
      <c r="C12921" s="1" t="s">
        <v>12461</v>
      </c>
      <c r="D12921" s="8">
        <v>0.0</v>
      </c>
      <c r="E12921" s="1">
        <v>0.0</v>
      </c>
      <c r="F12921" s="1">
        <v>4.0</v>
      </c>
      <c r="G12921" s="1">
        <v>100.0</v>
      </c>
      <c r="H12921" s="1">
        <v>-96.0</v>
      </c>
    </row>
    <row r="12922">
      <c r="A12922" s="1" t="s">
        <v>323</v>
      </c>
      <c r="B12922" s="7" t="s">
        <v>331</v>
      </c>
      <c r="C12922" s="1" t="s">
        <v>12462</v>
      </c>
      <c r="D12922" s="8">
        <v>0.0</v>
      </c>
      <c r="E12922" s="1">
        <v>0.0</v>
      </c>
      <c r="F12922" s="1">
        <v>1.1</v>
      </c>
      <c r="G12922" s="1">
        <v>100.0</v>
      </c>
      <c r="H12922" s="1">
        <v>-98.9</v>
      </c>
    </row>
    <row r="12923">
      <c r="A12923" s="1" t="s">
        <v>323</v>
      </c>
      <c r="B12923" s="7" t="s">
        <v>331</v>
      </c>
      <c r="C12923" s="1" t="s">
        <v>12463</v>
      </c>
      <c r="D12923" s="8">
        <v>0.0</v>
      </c>
      <c r="E12923" s="1">
        <v>0.0</v>
      </c>
      <c r="F12923" s="1">
        <v>3.0</v>
      </c>
      <c r="G12923" s="1">
        <v>100.0</v>
      </c>
      <c r="H12923" s="1">
        <v>-97.0</v>
      </c>
    </row>
    <row r="12924">
      <c r="A12924" s="1" t="s">
        <v>323</v>
      </c>
      <c r="B12924" s="7" t="s">
        <v>331</v>
      </c>
      <c r="C12924" s="1" t="s">
        <v>12464</v>
      </c>
      <c r="D12924" s="8">
        <v>0.0</v>
      </c>
      <c r="E12924" s="1">
        <v>0.0</v>
      </c>
      <c r="F12924" s="1">
        <v>2.6</v>
      </c>
      <c r="G12924" s="1">
        <v>100.0</v>
      </c>
      <c r="H12924" s="1">
        <v>-97.4</v>
      </c>
    </row>
    <row r="12925">
      <c r="A12925" s="1" t="s">
        <v>323</v>
      </c>
      <c r="B12925" s="7" t="s">
        <v>331</v>
      </c>
      <c r="C12925" s="1" t="s">
        <v>12465</v>
      </c>
      <c r="D12925" s="8">
        <v>0.0</v>
      </c>
      <c r="E12925" s="1">
        <v>0.0</v>
      </c>
      <c r="F12925" s="1">
        <v>1.0</v>
      </c>
      <c r="G12925" s="1">
        <v>100.0</v>
      </c>
      <c r="H12925" s="1">
        <v>-99.0</v>
      </c>
    </row>
    <row r="12926">
      <c r="A12926" s="1" t="s">
        <v>323</v>
      </c>
      <c r="B12926" s="7" t="s">
        <v>331</v>
      </c>
      <c r="C12926" s="1" t="s">
        <v>12466</v>
      </c>
      <c r="D12926" s="8">
        <v>0.0</v>
      </c>
      <c r="E12926" s="1">
        <v>0.0</v>
      </c>
      <c r="F12926" s="1">
        <v>1.0</v>
      </c>
      <c r="G12926" s="1">
        <v>100.0</v>
      </c>
      <c r="H12926" s="1">
        <v>-99.0</v>
      </c>
    </row>
    <row r="12927">
      <c r="A12927" s="1" t="s">
        <v>323</v>
      </c>
      <c r="B12927" s="7" t="s">
        <v>331</v>
      </c>
      <c r="C12927" s="1" t="s">
        <v>12467</v>
      </c>
      <c r="D12927" s="8">
        <v>0.0</v>
      </c>
      <c r="E12927" s="1">
        <v>0.0</v>
      </c>
      <c r="F12927" s="1">
        <v>1.1</v>
      </c>
      <c r="G12927" s="1">
        <v>100.0</v>
      </c>
      <c r="H12927" s="1">
        <v>-98.9</v>
      </c>
    </row>
    <row r="12928">
      <c r="A12928" s="1" t="s">
        <v>323</v>
      </c>
      <c r="B12928" s="7" t="s">
        <v>331</v>
      </c>
      <c r="C12928" s="1" t="s">
        <v>12468</v>
      </c>
      <c r="D12928" s="8">
        <v>0.0</v>
      </c>
      <c r="E12928" s="1">
        <v>0.0</v>
      </c>
      <c r="F12928" s="1">
        <v>3.9</v>
      </c>
      <c r="G12928" s="1">
        <v>100.0</v>
      </c>
      <c r="H12928" s="1">
        <v>-96.1</v>
      </c>
    </row>
    <row r="12929">
      <c r="A12929" s="1" t="s">
        <v>323</v>
      </c>
      <c r="B12929" s="7" t="s">
        <v>331</v>
      </c>
      <c r="C12929" s="1" t="s">
        <v>12469</v>
      </c>
      <c r="D12929" s="8">
        <v>0.0</v>
      </c>
      <c r="E12929" s="1">
        <v>0.0</v>
      </c>
      <c r="F12929" s="1">
        <v>2.5</v>
      </c>
      <c r="G12929" s="1">
        <v>100.0</v>
      </c>
      <c r="H12929" s="1">
        <v>-97.5</v>
      </c>
    </row>
    <row r="12930">
      <c r="A12930" s="1" t="s">
        <v>323</v>
      </c>
      <c r="B12930" s="7" t="s">
        <v>331</v>
      </c>
      <c r="C12930" s="1" t="s">
        <v>12470</v>
      </c>
      <c r="D12930" s="8">
        <v>0.0</v>
      </c>
      <c r="E12930" s="1">
        <v>0.0</v>
      </c>
      <c r="F12930" s="1">
        <v>1.4</v>
      </c>
      <c r="G12930" s="1">
        <v>100.0</v>
      </c>
      <c r="H12930" s="1">
        <v>-98.6</v>
      </c>
    </row>
    <row r="12931">
      <c r="A12931" s="1" t="s">
        <v>323</v>
      </c>
      <c r="B12931" s="7" t="s">
        <v>331</v>
      </c>
      <c r="C12931" s="1" t="s">
        <v>12471</v>
      </c>
      <c r="D12931" s="8">
        <v>0.0</v>
      </c>
      <c r="E12931" s="1">
        <v>0.0</v>
      </c>
      <c r="F12931" s="1">
        <v>3.0</v>
      </c>
      <c r="G12931" s="1">
        <v>100.0</v>
      </c>
      <c r="H12931" s="1">
        <v>-97.0</v>
      </c>
    </row>
    <row r="12932">
      <c r="A12932" s="1" t="s">
        <v>323</v>
      </c>
      <c r="B12932" s="7" t="s">
        <v>331</v>
      </c>
      <c r="C12932" s="1" t="s">
        <v>12472</v>
      </c>
      <c r="D12932" s="8">
        <v>0.0</v>
      </c>
      <c r="E12932" s="1">
        <v>0.0</v>
      </c>
      <c r="F12932" s="1">
        <v>4.0</v>
      </c>
      <c r="G12932" s="1">
        <v>100.0</v>
      </c>
      <c r="H12932" s="1">
        <v>-96.0</v>
      </c>
    </row>
    <row r="12933">
      <c r="A12933" s="1" t="s">
        <v>323</v>
      </c>
      <c r="B12933" s="7" t="s">
        <v>331</v>
      </c>
      <c r="C12933" s="1" t="s">
        <v>12473</v>
      </c>
      <c r="D12933" s="8">
        <v>0.0</v>
      </c>
      <c r="E12933" s="1">
        <v>0.0</v>
      </c>
      <c r="F12933" s="1">
        <v>3.0</v>
      </c>
      <c r="G12933" s="1">
        <v>100.0</v>
      </c>
      <c r="H12933" s="1">
        <v>-97.0</v>
      </c>
    </row>
    <row r="12934">
      <c r="A12934" s="1" t="s">
        <v>323</v>
      </c>
      <c r="B12934" s="7" t="s">
        <v>331</v>
      </c>
      <c r="C12934" s="1" t="s">
        <v>12474</v>
      </c>
      <c r="D12934" s="8">
        <v>0.0</v>
      </c>
      <c r="E12934" s="1">
        <v>0.0</v>
      </c>
      <c r="F12934" s="1">
        <v>1.4</v>
      </c>
      <c r="G12934" s="1">
        <v>100.0</v>
      </c>
      <c r="H12934" s="1">
        <v>-98.6</v>
      </c>
    </row>
    <row r="12935">
      <c r="A12935" s="1" t="s">
        <v>323</v>
      </c>
      <c r="B12935" s="7" t="s">
        <v>331</v>
      </c>
      <c r="C12935" s="1" t="s">
        <v>12475</v>
      </c>
      <c r="D12935" s="8">
        <v>0.0</v>
      </c>
      <c r="E12935" s="1">
        <v>0.0</v>
      </c>
      <c r="F12935" s="1">
        <v>1.0</v>
      </c>
      <c r="G12935" s="1">
        <v>100.0</v>
      </c>
      <c r="H12935" s="1">
        <v>-99.0</v>
      </c>
    </row>
    <row r="12936">
      <c r="A12936" s="1" t="s">
        <v>323</v>
      </c>
      <c r="B12936" s="7" t="s">
        <v>331</v>
      </c>
      <c r="C12936" s="1" t="s">
        <v>12476</v>
      </c>
      <c r="D12936" s="8">
        <v>0.0</v>
      </c>
      <c r="E12936" s="1">
        <v>0.0</v>
      </c>
      <c r="F12936" s="1">
        <v>1.7</v>
      </c>
      <c r="G12936" s="1">
        <v>100.0</v>
      </c>
      <c r="H12936" s="1">
        <v>-98.3</v>
      </c>
    </row>
    <row r="12937">
      <c r="A12937" s="1" t="s">
        <v>323</v>
      </c>
      <c r="B12937" s="7" t="s">
        <v>331</v>
      </c>
      <c r="C12937" s="1" t="s">
        <v>12477</v>
      </c>
      <c r="D12937" s="8">
        <v>0.0</v>
      </c>
      <c r="E12937" s="1">
        <v>0.0</v>
      </c>
      <c r="F12937" s="1">
        <v>5.0</v>
      </c>
      <c r="G12937" s="1">
        <v>100.0</v>
      </c>
      <c r="H12937" s="1">
        <v>-95.0</v>
      </c>
    </row>
    <row r="12938">
      <c r="A12938" s="1" t="s">
        <v>323</v>
      </c>
      <c r="B12938" s="7" t="s">
        <v>331</v>
      </c>
      <c r="C12938" s="1" t="s">
        <v>12478</v>
      </c>
      <c r="D12938" s="8">
        <v>0.0</v>
      </c>
      <c r="E12938" s="1">
        <v>0.0</v>
      </c>
      <c r="F12938" s="1">
        <v>1.0</v>
      </c>
      <c r="G12938" s="1">
        <v>100.0</v>
      </c>
      <c r="H12938" s="1">
        <v>-99.0</v>
      </c>
    </row>
    <row r="12939">
      <c r="A12939" s="1" t="s">
        <v>323</v>
      </c>
      <c r="B12939" s="7" t="s">
        <v>331</v>
      </c>
      <c r="C12939" s="1" t="s">
        <v>12479</v>
      </c>
      <c r="D12939" s="8">
        <v>0.0</v>
      </c>
      <c r="E12939" s="1">
        <v>0.0</v>
      </c>
      <c r="F12939" s="1">
        <v>1.0</v>
      </c>
      <c r="G12939" s="1">
        <v>100.0</v>
      </c>
      <c r="H12939" s="1">
        <v>-99.0</v>
      </c>
    </row>
    <row r="12940">
      <c r="A12940" s="1" t="s">
        <v>323</v>
      </c>
      <c r="B12940" s="7" t="s">
        <v>331</v>
      </c>
      <c r="C12940" s="1" t="s">
        <v>12480</v>
      </c>
      <c r="D12940" s="8">
        <v>0.0</v>
      </c>
      <c r="E12940" s="1">
        <v>0.0</v>
      </c>
      <c r="F12940" s="1">
        <v>1.0</v>
      </c>
      <c r="G12940" s="1">
        <v>100.0</v>
      </c>
      <c r="H12940" s="1">
        <v>-99.0</v>
      </c>
    </row>
    <row r="12941">
      <c r="A12941" s="1" t="s">
        <v>323</v>
      </c>
      <c r="B12941" s="7" t="s">
        <v>331</v>
      </c>
      <c r="C12941" s="1" t="s">
        <v>12481</v>
      </c>
      <c r="D12941" s="8">
        <v>0.0</v>
      </c>
      <c r="E12941" s="1">
        <v>0.0</v>
      </c>
      <c r="F12941" s="1">
        <v>1.0</v>
      </c>
      <c r="G12941" s="1">
        <v>100.0</v>
      </c>
      <c r="H12941" s="1">
        <v>-99.0</v>
      </c>
    </row>
    <row r="12942">
      <c r="A12942" s="1" t="s">
        <v>323</v>
      </c>
      <c r="B12942" s="7" t="s">
        <v>331</v>
      </c>
      <c r="C12942" s="1" t="s">
        <v>12482</v>
      </c>
      <c r="D12942" s="8">
        <v>0.0</v>
      </c>
      <c r="E12942" s="1">
        <v>0.0</v>
      </c>
      <c r="F12942" s="1">
        <v>1.0</v>
      </c>
      <c r="G12942" s="1">
        <v>100.0</v>
      </c>
      <c r="H12942" s="1">
        <v>-99.0</v>
      </c>
    </row>
    <row r="12943">
      <c r="A12943" s="1" t="s">
        <v>323</v>
      </c>
      <c r="B12943" s="7" t="s">
        <v>331</v>
      </c>
      <c r="C12943" s="1" t="s">
        <v>12483</v>
      </c>
      <c r="D12943" s="8">
        <v>0.0</v>
      </c>
      <c r="E12943" s="1">
        <v>0.0</v>
      </c>
      <c r="F12943" s="1">
        <v>9.0</v>
      </c>
      <c r="G12943" s="1">
        <v>100.0</v>
      </c>
      <c r="H12943" s="1">
        <v>-91.0</v>
      </c>
    </row>
    <row r="12944">
      <c r="A12944" s="1" t="s">
        <v>323</v>
      </c>
      <c r="B12944" s="7" t="s">
        <v>331</v>
      </c>
      <c r="C12944" s="1" t="s">
        <v>12484</v>
      </c>
      <c r="D12944" s="8">
        <v>0.0</v>
      </c>
      <c r="E12944" s="1">
        <v>0.0</v>
      </c>
      <c r="F12944" s="1">
        <v>3.0</v>
      </c>
      <c r="G12944" s="1">
        <v>100.0</v>
      </c>
      <c r="H12944" s="1">
        <v>-97.0</v>
      </c>
    </row>
    <row r="12945">
      <c r="A12945" s="1" t="s">
        <v>323</v>
      </c>
      <c r="B12945" s="7" t="s">
        <v>331</v>
      </c>
      <c r="C12945" s="1" t="s">
        <v>12485</v>
      </c>
      <c r="D12945" s="8">
        <v>0.0</v>
      </c>
      <c r="E12945" s="1">
        <v>0.0</v>
      </c>
      <c r="F12945" s="1">
        <v>9.5</v>
      </c>
      <c r="G12945" s="1">
        <v>100.0</v>
      </c>
      <c r="H12945" s="1">
        <v>-90.5</v>
      </c>
    </row>
    <row r="12946">
      <c r="A12946" s="1" t="s">
        <v>323</v>
      </c>
      <c r="B12946" s="7" t="s">
        <v>331</v>
      </c>
      <c r="C12946" s="1" t="s">
        <v>12486</v>
      </c>
      <c r="D12946" s="8">
        <v>0.0</v>
      </c>
      <c r="E12946" s="1">
        <v>0.0</v>
      </c>
      <c r="F12946" s="1">
        <v>19.0</v>
      </c>
      <c r="G12946" s="1">
        <v>100.0</v>
      </c>
      <c r="H12946" s="1">
        <v>-81.0</v>
      </c>
    </row>
    <row r="12947">
      <c r="A12947" s="1" t="s">
        <v>323</v>
      </c>
      <c r="B12947" s="7" t="s">
        <v>331</v>
      </c>
      <c r="C12947" s="1" t="s">
        <v>12487</v>
      </c>
      <c r="D12947" s="8">
        <v>0.0</v>
      </c>
      <c r="E12947" s="1">
        <v>0.0</v>
      </c>
      <c r="F12947" s="1">
        <v>9.3</v>
      </c>
      <c r="G12947" s="1">
        <v>100.0</v>
      </c>
      <c r="H12947" s="1">
        <v>-90.7</v>
      </c>
    </row>
    <row r="12948">
      <c r="A12948" s="1" t="s">
        <v>323</v>
      </c>
      <c r="B12948" s="7" t="s">
        <v>331</v>
      </c>
      <c r="C12948" s="1" t="s">
        <v>12488</v>
      </c>
      <c r="D12948" s="8">
        <v>0.0</v>
      </c>
      <c r="E12948" s="1">
        <v>0.0</v>
      </c>
      <c r="F12948" s="1">
        <v>7.0</v>
      </c>
      <c r="G12948" s="1">
        <v>100.0</v>
      </c>
      <c r="H12948" s="1">
        <v>-93.0</v>
      </c>
    </row>
    <row r="12949">
      <c r="A12949" s="1" t="s">
        <v>323</v>
      </c>
      <c r="B12949" s="7" t="s">
        <v>331</v>
      </c>
      <c r="C12949" s="1" t="s">
        <v>12489</v>
      </c>
      <c r="D12949" s="8">
        <v>0.0</v>
      </c>
      <c r="E12949" s="1">
        <v>0.0</v>
      </c>
      <c r="F12949" s="1">
        <v>5.3</v>
      </c>
      <c r="G12949" s="1">
        <v>21.0</v>
      </c>
      <c r="H12949" s="1">
        <v>-15.8</v>
      </c>
    </row>
    <row r="12950">
      <c r="A12950" s="1" t="s">
        <v>323</v>
      </c>
      <c r="B12950" s="7" t="s">
        <v>331</v>
      </c>
      <c r="C12950" s="1" t="s">
        <v>12490</v>
      </c>
      <c r="D12950" s="8">
        <v>0.0</v>
      </c>
      <c r="E12950" s="1">
        <v>0.0</v>
      </c>
      <c r="F12950" s="1">
        <v>15.3</v>
      </c>
      <c r="G12950" s="1">
        <v>100.0</v>
      </c>
      <c r="H12950" s="1">
        <v>-84.8</v>
      </c>
    </row>
    <row r="12951">
      <c r="A12951" s="1" t="s">
        <v>323</v>
      </c>
      <c r="B12951" s="7" t="s">
        <v>331</v>
      </c>
      <c r="C12951" s="1" t="s">
        <v>12491</v>
      </c>
      <c r="D12951" s="8">
        <v>0.0</v>
      </c>
      <c r="E12951" s="1">
        <v>0.0</v>
      </c>
      <c r="F12951" s="1">
        <v>4.0</v>
      </c>
      <c r="G12951" s="1">
        <v>100.0</v>
      </c>
      <c r="H12951" s="1">
        <v>-96.0</v>
      </c>
    </row>
    <row r="12952">
      <c r="A12952" s="1" t="s">
        <v>323</v>
      </c>
      <c r="B12952" s="7" t="s">
        <v>331</v>
      </c>
      <c r="C12952" s="1" t="s">
        <v>12492</v>
      </c>
      <c r="D12952" s="8">
        <v>0.0</v>
      </c>
      <c r="E12952" s="1">
        <v>0.0</v>
      </c>
      <c r="F12952" s="1">
        <v>10.0</v>
      </c>
      <c r="G12952" s="1">
        <v>100.0</v>
      </c>
      <c r="H12952" s="1">
        <v>-90.0</v>
      </c>
    </row>
    <row r="12953">
      <c r="A12953" s="1" t="s">
        <v>323</v>
      </c>
      <c r="B12953" s="7" t="s">
        <v>331</v>
      </c>
      <c r="C12953" s="1" t="s">
        <v>12493</v>
      </c>
      <c r="D12953" s="8">
        <v>0.0</v>
      </c>
      <c r="E12953" s="1">
        <v>0.0</v>
      </c>
      <c r="F12953" s="1">
        <v>6.0</v>
      </c>
      <c r="G12953" s="1">
        <v>100.0</v>
      </c>
      <c r="H12953" s="1">
        <v>-94.0</v>
      </c>
    </row>
    <row r="12954">
      <c r="A12954" s="1" t="s">
        <v>323</v>
      </c>
      <c r="B12954" s="7" t="s">
        <v>331</v>
      </c>
      <c r="C12954" s="1" t="s">
        <v>12494</v>
      </c>
      <c r="D12954" s="8">
        <v>0.0</v>
      </c>
      <c r="E12954" s="1">
        <v>0.0</v>
      </c>
      <c r="F12954" s="1">
        <v>6.0</v>
      </c>
      <c r="G12954" s="1">
        <v>100.0</v>
      </c>
      <c r="H12954" s="1">
        <v>-94.0</v>
      </c>
    </row>
    <row r="12955">
      <c r="A12955" s="1" t="s">
        <v>323</v>
      </c>
      <c r="B12955" s="7" t="s">
        <v>331</v>
      </c>
      <c r="C12955" s="1" t="s">
        <v>12495</v>
      </c>
      <c r="D12955" s="8">
        <v>0.0</v>
      </c>
      <c r="E12955" s="1">
        <v>0.0</v>
      </c>
      <c r="F12955" s="1">
        <v>2.0</v>
      </c>
      <c r="G12955" s="1">
        <v>100.0</v>
      </c>
      <c r="H12955" s="1">
        <v>-98.0</v>
      </c>
    </row>
    <row r="12956">
      <c r="A12956" s="1" t="s">
        <v>323</v>
      </c>
      <c r="B12956" s="7" t="s">
        <v>331</v>
      </c>
      <c r="C12956" s="1" t="s">
        <v>12496</v>
      </c>
      <c r="D12956" s="8">
        <v>0.0</v>
      </c>
      <c r="E12956" s="1">
        <v>0.0</v>
      </c>
      <c r="F12956" s="1">
        <v>6.0</v>
      </c>
      <c r="G12956" s="1">
        <v>100.0</v>
      </c>
      <c r="H12956" s="1">
        <v>-94.0</v>
      </c>
    </row>
    <row r="12957">
      <c r="A12957" s="1" t="s">
        <v>323</v>
      </c>
      <c r="B12957" s="7" t="s">
        <v>331</v>
      </c>
      <c r="C12957" s="1" t="s">
        <v>12497</v>
      </c>
      <c r="D12957" s="8">
        <v>0.0</v>
      </c>
      <c r="E12957" s="1">
        <v>0.0</v>
      </c>
      <c r="F12957" s="1">
        <v>1.0</v>
      </c>
      <c r="G12957" s="1">
        <v>100.0</v>
      </c>
      <c r="H12957" s="1">
        <v>-99.0</v>
      </c>
    </row>
    <row r="12958">
      <c r="A12958" s="1" t="s">
        <v>323</v>
      </c>
      <c r="B12958" s="7" t="s">
        <v>331</v>
      </c>
      <c r="C12958" s="1" t="s">
        <v>12498</v>
      </c>
      <c r="D12958" s="8">
        <v>0.0</v>
      </c>
      <c r="E12958" s="1">
        <v>0.0</v>
      </c>
      <c r="F12958" s="1">
        <v>1.0</v>
      </c>
      <c r="G12958" s="1">
        <v>100.0</v>
      </c>
      <c r="H12958" s="1">
        <v>-99.0</v>
      </c>
    </row>
    <row r="12959">
      <c r="A12959" s="1" t="s">
        <v>323</v>
      </c>
      <c r="B12959" s="7" t="s">
        <v>331</v>
      </c>
      <c r="C12959" s="1" t="s">
        <v>12499</v>
      </c>
      <c r="D12959" s="8">
        <v>0.0</v>
      </c>
      <c r="E12959" s="1">
        <v>0.0</v>
      </c>
      <c r="F12959" s="1">
        <v>1.4</v>
      </c>
      <c r="G12959" s="1">
        <v>100.0</v>
      </c>
      <c r="H12959" s="1">
        <v>-98.6</v>
      </c>
    </row>
    <row r="12960">
      <c r="A12960" s="1" t="s">
        <v>323</v>
      </c>
      <c r="B12960" s="7" t="s">
        <v>331</v>
      </c>
      <c r="C12960" s="1" t="s">
        <v>12500</v>
      </c>
      <c r="D12960" s="8">
        <v>0.0</v>
      </c>
      <c r="E12960" s="1">
        <v>0.0</v>
      </c>
      <c r="F12960" s="1">
        <v>1.0</v>
      </c>
      <c r="G12960" s="1">
        <v>100.0</v>
      </c>
      <c r="H12960" s="1">
        <v>-99.0</v>
      </c>
    </row>
    <row r="12961">
      <c r="A12961" s="1" t="s">
        <v>323</v>
      </c>
      <c r="B12961" s="7" t="s">
        <v>331</v>
      </c>
      <c r="C12961" s="1" t="s">
        <v>12501</v>
      </c>
      <c r="D12961" s="8">
        <v>0.0</v>
      </c>
      <c r="E12961" s="1">
        <v>0.0</v>
      </c>
      <c r="F12961" s="1">
        <v>4.8</v>
      </c>
      <c r="G12961" s="1">
        <v>100.0</v>
      </c>
      <c r="H12961" s="1">
        <v>-95.2</v>
      </c>
    </row>
    <row r="12962">
      <c r="A12962" s="1" t="s">
        <v>323</v>
      </c>
      <c r="B12962" s="7" t="s">
        <v>331</v>
      </c>
      <c r="C12962" s="1" t="s">
        <v>12502</v>
      </c>
      <c r="D12962" s="8">
        <v>0.0</v>
      </c>
      <c r="E12962" s="1">
        <v>0.0</v>
      </c>
      <c r="F12962" s="1">
        <v>1.0</v>
      </c>
      <c r="G12962" s="1">
        <v>100.0</v>
      </c>
      <c r="H12962" s="1">
        <v>-99.0</v>
      </c>
    </row>
    <row r="12963">
      <c r="A12963" s="1" t="s">
        <v>323</v>
      </c>
      <c r="B12963" s="7" t="s">
        <v>331</v>
      </c>
      <c r="C12963" s="1" t="s">
        <v>12503</v>
      </c>
      <c r="D12963" s="8">
        <v>0.0</v>
      </c>
      <c r="E12963" s="1">
        <v>0.0</v>
      </c>
      <c r="F12963" s="1">
        <v>5.0</v>
      </c>
      <c r="G12963" s="1">
        <v>100.0</v>
      </c>
      <c r="H12963" s="1">
        <v>-95.0</v>
      </c>
    </row>
    <row r="12964">
      <c r="A12964" s="1" t="s">
        <v>323</v>
      </c>
      <c r="B12964" s="7" t="s">
        <v>331</v>
      </c>
      <c r="C12964" s="1" t="s">
        <v>12504</v>
      </c>
      <c r="D12964" s="8">
        <v>0.0</v>
      </c>
      <c r="E12964" s="1">
        <v>0.0</v>
      </c>
      <c r="F12964" s="1">
        <v>1.0</v>
      </c>
      <c r="G12964" s="1">
        <v>100.0</v>
      </c>
      <c r="H12964" s="1">
        <v>-99.0</v>
      </c>
    </row>
    <row r="12965">
      <c r="A12965" s="1" t="s">
        <v>323</v>
      </c>
      <c r="B12965" s="7" t="s">
        <v>331</v>
      </c>
      <c r="C12965" s="1" t="s">
        <v>12505</v>
      </c>
      <c r="D12965" s="8">
        <v>0.0</v>
      </c>
      <c r="E12965" s="1">
        <v>5.0</v>
      </c>
      <c r="F12965" s="1">
        <v>100.0</v>
      </c>
      <c r="G12965" s="1">
        <v>1.0</v>
      </c>
      <c r="H12965" s="1">
        <v>99.0</v>
      </c>
    </row>
    <row r="12966">
      <c r="A12966" s="1" t="s">
        <v>323</v>
      </c>
      <c r="B12966" s="7" t="s">
        <v>331</v>
      </c>
      <c r="C12966" s="1" t="s">
        <v>12506</v>
      </c>
      <c r="D12966" s="8">
        <v>0.0</v>
      </c>
      <c r="E12966" s="1">
        <v>5.0</v>
      </c>
      <c r="F12966" s="1">
        <v>100.0</v>
      </c>
      <c r="G12966" s="1">
        <v>1.0</v>
      </c>
      <c r="H12966" s="1">
        <v>99.0</v>
      </c>
    </row>
    <row r="12967">
      <c r="A12967" s="1" t="s">
        <v>323</v>
      </c>
      <c r="B12967" s="7" t="s">
        <v>331</v>
      </c>
      <c r="C12967" s="1" t="s">
        <v>12507</v>
      </c>
      <c r="D12967" s="8">
        <v>0.0</v>
      </c>
      <c r="E12967" s="1">
        <v>4.0</v>
      </c>
      <c r="F12967" s="1">
        <v>100.0</v>
      </c>
      <c r="G12967" s="1">
        <v>1.1</v>
      </c>
      <c r="H12967" s="1">
        <v>98.9</v>
      </c>
    </row>
    <row r="12968">
      <c r="A12968" s="1" t="s">
        <v>323</v>
      </c>
      <c r="B12968" s="7" t="s">
        <v>331</v>
      </c>
      <c r="C12968" s="1" t="s">
        <v>12508</v>
      </c>
      <c r="D12968" s="8">
        <v>0.0</v>
      </c>
      <c r="E12968" s="1">
        <v>4.0</v>
      </c>
      <c r="F12968" s="1">
        <v>100.0</v>
      </c>
      <c r="G12968" s="1">
        <v>2.3</v>
      </c>
      <c r="H12968" s="1">
        <v>97.7</v>
      </c>
    </row>
    <row r="12969">
      <c r="A12969" s="1" t="s">
        <v>323</v>
      </c>
      <c r="B12969" s="7" t="s">
        <v>331</v>
      </c>
      <c r="C12969" s="1" t="s">
        <v>12509</v>
      </c>
      <c r="D12969" s="8">
        <v>0.0</v>
      </c>
      <c r="E12969" s="1">
        <v>2.0</v>
      </c>
      <c r="F12969" s="1">
        <v>100.0</v>
      </c>
      <c r="G12969" s="1">
        <v>4.2</v>
      </c>
      <c r="H12969" s="1">
        <v>95.8</v>
      </c>
    </row>
    <row r="12970">
      <c r="A12970" s="1" t="s">
        <v>323</v>
      </c>
      <c r="B12970" s="7" t="s">
        <v>331</v>
      </c>
      <c r="C12970" s="1" t="s">
        <v>12510</v>
      </c>
      <c r="D12970" s="8">
        <v>0.0</v>
      </c>
      <c r="E12970" s="1">
        <v>1.0</v>
      </c>
      <c r="F12970" s="1">
        <v>100.0</v>
      </c>
      <c r="G12970" s="1">
        <v>2.2</v>
      </c>
      <c r="H12970" s="1">
        <v>97.8</v>
      </c>
    </row>
    <row r="12971">
      <c r="A12971" s="1" t="s">
        <v>323</v>
      </c>
      <c r="B12971" s="7" t="s">
        <v>331</v>
      </c>
      <c r="C12971" s="1" t="s">
        <v>12511</v>
      </c>
      <c r="D12971" s="8">
        <v>0.0</v>
      </c>
      <c r="E12971" s="1">
        <v>1.0</v>
      </c>
      <c r="F12971" s="1">
        <v>100.0</v>
      </c>
      <c r="G12971" s="1">
        <v>9.8</v>
      </c>
      <c r="H12971" s="1">
        <v>90.2</v>
      </c>
    </row>
    <row r="12972">
      <c r="A12972" s="1" t="s">
        <v>323</v>
      </c>
      <c r="B12972" s="7" t="s">
        <v>331</v>
      </c>
      <c r="C12972" s="1" t="s">
        <v>12512</v>
      </c>
      <c r="D12972" s="8">
        <v>0.0</v>
      </c>
      <c r="E12972" s="1">
        <v>1.0</v>
      </c>
      <c r="F12972" s="1">
        <v>100.0</v>
      </c>
      <c r="G12972" s="1">
        <v>4.7</v>
      </c>
      <c r="H12972" s="1">
        <v>95.3</v>
      </c>
    </row>
    <row r="12973">
      <c r="A12973" s="1" t="s">
        <v>323</v>
      </c>
      <c r="B12973" s="7" t="s">
        <v>331</v>
      </c>
      <c r="C12973" s="1" t="s">
        <v>12513</v>
      </c>
      <c r="D12973" s="8">
        <v>0.0</v>
      </c>
      <c r="E12973" s="1">
        <v>1.0</v>
      </c>
      <c r="F12973" s="1">
        <v>100.0</v>
      </c>
      <c r="G12973" s="1">
        <v>34.5</v>
      </c>
      <c r="H12973" s="1">
        <v>65.5</v>
      </c>
    </row>
    <row r="12974">
      <c r="A12974" s="1" t="s">
        <v>323</v>
      </c>
      <c r="B12974" s="7" t="s">
        <v>331</v>
      </c>
      <c r="C12974" s="1" t="s">
        <v>12514</v>
      </c>
      <c r="D12974" s="8">
        <v>0.0</v>
      </c>
      <c r="E12974" s="1">
        <v>0.0</v>
      </c>
      <c r="F12974" s="1">
        <v>100.0</v>
      </c>
      <c r="G12974" s="1">
        <v>10.7</v>
      </c>
      <c r="H12974" s="1">
        <v>89.3</v>
      </c>
    </row>
    <row r="12975">
      <c r="A12975" s="1" t="s">
        <v>323</v>
      </c>
      <c r="B12975" s="7" t="s">
        <v>331</v>
      </c>
      <c r="C12975" s="1" t="s">
        <v>12515</v>
      </c>
      <c r="D12975" s="8">
        <v>0.0</v>
      </c>
      <c r="E12975" s="1">
        <v>0.0</v>
      </c>
      <c r="F12975" s="1">
        <v>100.0</v>
      </c>
      <c r="G12975" s="1">
        <v>14.5</v>
      </c>
      <c r="H12975" s="1">
        <v>85.5</v>
      </c>
    </row>
    <row r="12976">
      <c r="A12976" s="1" t="s">
        <v>323</v>
      </c>
      <c r="B12976" s="7" t="s">
        <v>331</v>
      </c>
      <c r="C12976" s="1" t="s">
        <v>12516</v>
      </c>
      <c r="D12976" s="8">
        <v>0.0</v>
      </c>
      <c r="E12976" s="1">
        <v>0.0</v>
      </c>
      <c r="F12976" s="1">
        <v>100.0</v>
      </c>
      <c r="G12976" s="1">
        <v>24.0</v>
      </c>
      <c r="H12976" s="1">
        <v>76.0</v>
      </c>
    </row>
    <row r="12977">
      <c r="A12977" s="1" t="s">
        <v>323</v>
      </c>
      <c r="B12977" s="7" t="s">
        <v>331</v>
      </c>
      <c r="C12977" s="1" t="s">
        <v>12517</v>
      </c>
      <c r="D12977" s="8">
        <v>0.0</v>
      </c>
      <c r="E12977" s="1">
        <v>0.0</v>
      </c>
      <c r="F12977" s="1">
        <v>100.0</v>
      </c>
      <c r="G12977" s="1">
        <v>70.5</v>
      </c>
      <c r="H12977" s="1">
        <v>29.5</v>
      </c>
    </row>
    <row r="12978">
      <c r="A12978" s="1" t="s">
        <v>323</v>
      </c>
      <c r="B12978" s="7" t="s">
        <v>331</v>
      </c>
      <c r="C12978" s="1" t="s">
        <v>12518</v>
      </c>
      <c r="D12978" s="8">
        <v>0.0</v>
      </c>
      <c r="E12978" s="1">
        <v>0.0</v>
      </c>
      <c r="F12978" s="1">
        <v>100.0</v>
      </c>
      <c r="G12978" s="1">
        <v>13.0</v>
      </c>
      <c r="H12978" s="1">
        <v>87.0</v>
      </c>
    </row>
    <row r="12979">
      <c r="A12979" s="1" t="s">
        <v>323</v>
      </c>
      <c r="B12979" s="7" t="s">
        <v>331</v>
      </c>
      <c r="C12979" s="1" t="s">
        <v>12519</v>
      </c>
      <c r="D12979" s="8">
        <v>0.0</v>
      </c>
      <c r="E12979" s="1">
        <v>0.0</v>
      </c>
      <c r="F12979" s="1">
        <v>100.0</v>
      </c>
      <c r="G12979" s="1">
        <v>75.3</v>
      </c>
      <c r="H12979" s="1">
        <v>24.7</v>
      </c>
    </row>
    <row r="12980">
      <c r="A12980" s="1" t="s">
        <v>323</v>
      </c>
      <c r="B12980" s="7" t="s">
        <v>331</v>
      </c>
      <c r="C12980" s="1" t="s">
        <v>12520</v>
      </c>
      <c r="D12980" s="8">
        <v>0.0</v>
      </c>
      <c r="E12980" s="1">
        <v>0.0</v>
      </c>
      <c r="F12980" s="1">
        <v>100.0</v>
      </c>
      <c r="G12980" s="1">
        <v>98.0</v>
      </c>
      <c r="H12980" s="1">
        <v>2.0</v>
      </c>
    </row>
    <row r="12981">
      <c r="A12981" s="1" t="s">
        <v>323</v>
      </c>
      <c r="B12981" s="7" t="s">
        <v>331</v>
      </c>
      <c r="C12981" s="1" t="s">
        <v>12521</v>
      </c>
      <c r="D12981" s="8">
        <v>0.0</v>
      </c>
      <c r="E12981" s="1">
        <v>0.0</v>
      </c>
      <c r="F12981" s="1">
        <v>100.0</v>
      </c>
      <c r="G12981" s="1">
        <v>7.1</v>
      </c>
      <c r="H12981" s="1">
        <v>92.9</v>
      </c>
    </row>
    <row r="12982">
      <c r="A12982" s="1" t="s">
        <v>323</v>
      </c>
      <c r="B12982" s="7" t="s">
        <v>331</v>
      </c>
      <c r="C12982" s="1" t="s">
        <v>12522</v>
      </c>
      <c r="D12982" s="8">
        <v>0.0</v>
      </c>
      <c r="E12982" s="1">
        <v>0.0</v>
      </c>
      <c r="F12982" s="1">
        <v>100.0</v>
      </c>
      <c r="G12982" s="1">
        <v>40.5</v>
      </c>
      <c r="H12982" s="1">
        <v>59.5</v>
      </c>
    </row>
    <row r="12983">
      <c r="A12983" s="1" t="s">
        <v>323</v>
      </c>
      <c r="B12983" s="7" t="s">
        <v>331</v>
      </c>
      <c r="C12983" s="1" t="s">
        <v>12523</v>
      </c>
      <c r="D12983" s="8">
        <v>0.0</v>
      </c>
      <c r="E12983" s="1">
        <v>0.0</v>
      </c>
      <c r="F12983" s="1">
        <v>100.0</v>
      </c>
      <c r="G12983" s="1">
        <v>4.8</v>
      </c>
      <c r="H12983" s="1">
        <v>95.3</v>
      </c>
    </row>
    <row r="12984">
      <c r="A12984" s="1" t="s">
        <v>323</v>
      </c>
      <c r="B12984" s="7" t="s">
        <v>331</v>
      </c>
      <c r="C12984" s="1" t="s">
        <v>12524</v>
      </c>
      <c r="D12984" s="8">
        <v>0.0</v>
      </c>
      <c r="E12984" s="1">
        <v>0.0</v>
      </c>
      <c r="F12984" s="1">
        <v>100.0</v>
      </c>
      <c r="G12984" s="1">
        <v>56.0</v>
      </c>
      <c r="H12984" s="1">
        <v>44.0</v>
      </c>
    </row>
    <row r="12985">
      <c r="A12985" s="1" t="s">
        <v>323</v>
      </c>
      <c r="B12985" s="7" t="s">
        <v>331</v>
      </c>
      <c r="C12985" s="1" t="s">
        <v>12525</v>
      </c>
      <c r="D12985" s="8">
        <v>0.0</v>
      </c>
      <c r="E12985" s="1">
        <v>0.0</v>
      </c>
      <c r="F12985" s="1">
        <v>100.0</v>
      </c>
      <c r="G12985" s="1">
        <v>56.0</v>
      </c>
      <c r="H12985" s="1">
        <v>44.0</v>
      </c>
    </row>
    <row r="12986">
      <c r="A12986" s="1" t="s">
        <v>323</v>
      </c>
      <c r="B12986" s="7" t="s">
        <v>331</v>
      </c>
      <c r="C12986" s="1" t="s">
        <v>12526</v>
      </c>
      <c r="D12986" s="8">
        <v>0.0</v>
      </c>
      <c r="E12986" s="1">
        <v>0.0</v>
      </c>
      <c r="F12986" s="1">
        <v>100.0</v>
      </c>
      <c r="G12986" s="1">
        <v>21.0</v>
      </c>
      <c r="H12986" s="1">
        <v>79.0</v>
      </c>
    </row>
    <row r="12987">
      <c r="A12987" s="1" t="s">
        <v>323</v>
      </c>
      <c r="B12987" s="7" t="s">
        <v>331</v>
      </c>
      <c r="C12987" s="1" t="s">
        <v>12527</v>
      </c>
      <c r="D12987" s="8">
        <v>0.0</v>
      </c>
      <c r="E12987" s="1">
        <v>0.0</v>
      </c>
      <c r="F12987" s="1">
        <v>100.0</v>
      </c>
      <c r="G12987" s="1">
        <v>11.0</v>
      </c>
      <c r="H12987" s="1">
        <v>89.0</v>
      </c>
    </row>
    <row r="12988">
      <c r="A12988" s="1" t="s">
        <v>323</v>
      </c>
      <c r="B12988" s="7" t="s">
        <v>331</v>
      </c>
      <c r="C12988" s="1" t="s">
        <v>12528</v>
      </c>
      <c r="D12988" s="8">
        <v>0.0</v>
      </c>
      <c r="E12988" s="1">
        <v>0.0</v>
      </c>
      <c r="F12988" s="1">
        <v>100.0</v>
      </c>
      <c r="G12988" s="1">
        <v>10.4</v>
      </c>
      <c r="H12988" s="1">
        <v>89.6</v>
      </c>
    </row>
    <row r="12989">
      <c r="A12989" s="1" t="s">
        <v>323</v>
      </c>
      <c r="B12989" s="7" t="s">
        <v>331</v>
      </c>
      <c r="C12989" s="1" t="s">
        <v>12529</v>
      </c>
      <c r="D12989" s="8">
        <v>0.0</v>
      </c>
      <c r="E12989" s="1">
        <v>0.0</v>
      </c>
      <c r="F12989" s="1">
        <v>100.0</v>
      </c>
      <c r="G12989" s="1">
        <v>2.0</v>
      </c>
      <c r="H12989" s="1">
        <v>98.0</v>
      </c>
    </row>
    <row r="12990">
      <c r="A12990" s="1" t="s">
        <v>323</v>
      </c>
      <c r="B12990" s="7" t="s">
        <v>331</v>
      </c>
      <c r="C12990" s="1" t="s">
        <v>12530</v>
      </c>
      <c r="D12990" s="8">
        <v>0.0</v>
      </c>
      <c r="E12990" s="1">
        <v>0.0</v>
      </c>
      <c r="F12990" s="1">
        <v>100.0</v>
      </c>
      <c r="G12990" s="1">
        <v>3.0</v>
      </c>
      <c r="H12990" s="1">
        <v>97.0</v>
      </c>
    </row>
    <row r="12991">
      <c r="A12991" s="1" t="s">
        <v>323</v>
      </c>
      <c r="B12991" s="7" t="s">
        <v>331</v>
      </c>
      <c r="C12991" s="1" t="s">
        <v>12531</v>
      </c>
      <c r="D12991" s="8">
        <v>0.0</v>
      </c>
      <c r="E12991" s="1">
        <v>0.0</v>
      </c>
      <c r="F12991" s="1">
        <v>100.0</v>
      </c>
      <c r="G12991" s="1">
        <v>2.0</v>
      </c>
      <c r="H12991" s="1">
        <v>98.0</v>
      </c>
    </row>
    <row r="12992">
      <c r="A12992" s="1" t="s">
        <v>323</v>
      </c>
      <c r="B12992" s="7" t="s">
        <v>331</v>
      </c>
      <c r="C12992" s="1" t="s">
        <v>12532</v>
      </c>
      <c r="D12992" s="8">
        <v>0.0</v>
      </c>
      <c r="E12992" s="1">
        <v>0.0</v>
      </c>
      <c r="F12992" s="1">
        <v>100.0</v>
      </c>
      <c r="G12992" s="1">
        <v>4.0</v>
      </c>
      <c r="H12992" s="1">
        <v>96.0</v>
      </c>
    </row>
    <row r="12993">
      <c r="A12993" s="1" t="s">
        <v>323</v>
      </c>
      <c r="B12993" s="7" t="s">
        <v>331</v>
      </c>
      <c r="C12993" s="1" t="s">
        <v>12533</v>
      </c>
      <c r="D12993" s="8">
        <v>0.0</v>
      </c>
      <c r="E12993" s="1">
        <v>0.0</v>
      </c>
      <c r="F12993" s="1">
        <v>100.0</v>
      </c>
      <c r="G12993" s="1">
        <v>2.0</v>
      </c>
      <c r="H12993" s="1">
        <v>98.0</v>
      </c>
    </row>
    <row r="12994">
      <c r="A12994" s="1" t="s">
        <v>323</v>
      </c>
      <c r="B12994" s="7" t="s">
        <v>331</v>
      </c>
      <c r="C12994" s="1" t="s">
        <v>12534</v>
      </c>
      <c r="D12994" s="8">
        <v>0.0</v>
      </c>
      <c r="E12994" s="1">
        <v>0.0</v>
      </c>
      <c r="F12994" s="1">
        <v>100.0</v>
      </c>
      <c r="G12994" s="1">
        <v>3.0</v>
      </c>
      <c r="H12994" s="1">
        <v>97.0</v>
      </c>
    </row>
    <row r="12995">
      <c r="A12995" s="1" t="s">
        <v>323</v>
      </c>
      <c r="B12995" s="7" t="s">
        <v>331</v>
      </c>
      <c r="C12995" s="1" t="s">
        <v>12535</v>
      </c>
      <c r="D12995" s="8">
        <v>0.0</v>
      </c>
      <c r="E12995" s="1">
        <v>0.0</v>
      </c>
      <c r="F12995" s="1">
        <v>100.0</v>
      </c>
      <c r="G12995" s="1">
        <v>8.5</v>
      </c>
      <c r="H12995" s="1">
        <v>91.5</v>
      </c>
    </row>
    <row r="12996">
      <c r="A12996" s="1" t="s">
        <v>323</v>
      </c>
      <c r="B12996" s="7" t="s">
        <v>331</v>
      </c>
      <c r="C12996" s="1" t="s">
        <v>12536</v>
      </c>
      <c r="D12996" s="8">
        <v>0.0</v>
      </c>
      <c r="E12996" s="1">
        <v>0.0</v>
      </c>
      <c r="F12996" s="1">
        <v>100.0</v>
      </c>
      <c r="G12996" s="1">
        <v>2.4</v>
      </c>
      <c r="H12996" s="1">
        <v>97.6</v>
      </c>
    </row>
    <row r="12997">
      <c r="A12997" s="1" t="s">
        <v>323</v>
      </c>
      <c r="B12997" s="7" t="s">
        <v>331</v>
      </c>
      <c r="C12997" s="1" t="s">
        <v>12537</v>
      </c>
      <c r="D12997" s="8">
        <v>0.0</v>
      </c>
      <c r="E12997" s="1">
        <v>0.0</v>
      </c>
      <c r="F12997" s="1">
        <v>100.0</v>
      </c>
      <c r="G12997" s="1">
        <v>1.0</v>
      </c>
      <c r="H12997" s="1">
        <v>99.0</v>
      </c>
    </row>
    <row r="12998">
      <c r="A12998" s="1" t="s">
        <v>323</v>
      </c>
      <c r="B12998" s="7" t="s">
        <v>331</v>
      </c>
      <c r="C12998" s="1" t="s">
        <v>12538</v>
      </c>
      <c r="D12998" s="8">
        <v>0.0</v>
      </c>
      <c r="E12998" s="1">
        <v>0.0</v>
      </c>
      <c r="F12998" s="1">
        <v>100.0</v>
      </c>
      <c r="G12998" s="1">
        <v>95.3</v>
      </c>
      <c r="H12998" s="1">
        <v>4.7</v>
      </c>
    </row>
    <row r="12999">
      <c r="A12999" s="1" t="s">
        <v>323</v>
      </c>
      <c r="B12999" s="7" t="s">
        <v>331</v>
      </c>
      <c r="C12999" s="1" t="s">
        <v>12539</v>
      </c>
      <c r="D12999" s="8">
        <v>0.0</v>
      </c>
      <c r="E12999" s="1">
        <v>0.0</v>
      </c>
      <c r="F12999" s="1">
        <v>100.0</v>
      </c>
      <c r="G12999" s="1">
        <v>2.0</v>
      </c>
      <c r="H12999" s="1">
        <v>98.0</v>
      </c>
    </row>
    <row r="13000">
      <c r="A13000" s="1" t="s">
        <v>323</v>
      </c>
      <c r="B13000" s="7" t="s">
        <v>331</v>
      </c>
      <c r="C13000" s="1" t="s">
        <v>12540</v>
      </c>
      <c r="D13000" s="8">
        <v>0.0</v>
      </c>
      <c r="E13000" s="1">
        <v>0.0</v>
      </c>
      <c r="F13000" s="1">
        <v>100.0</v>
      </c>
      <c r="G13000" s="1">
        <v>2.0</v>
      </c>
      <c r="H13000" s="1">
        <v>98.0</v>
      </c>
    </row>
    <row r="13001">
      <c r="A13001" s="1" t="s">
        <v>323</v>
      </c>
      <c r="B13001" s="7" t="s">
        <v>331</v>
      </c>
      <c r="C13001" s="1" t="s">
        <v>12541</v>
      </c>
      <c r="D13001" s="8">
        <v>0.0</v>
      </c>
      <c r="E13001" s="1">
        <v>0.0</v>
      </c>
      <c r="F13001" s="1">
        <v>100.0</v>
      </c>
      <c r="G13001" s="1">
        <v>10.3</v>
      </c>
      <c r="H13001" s="1">
        <v>89.7</v>
      </c>
    </row>
    <row r="13002">
      <c r="A13002" s="1" t="s">
        <v>323</v>
      </c>
      <c r="B13002" s="7" t="s">
        <v>331</v>
      </c>
      <c r="C13002" s="1" t="s">
        <v>12542</v>
      </c>
      <c r="D13002" s="8">
        <v>0.0</v>
      </c>
      <c r="E13002" s="1">
        <v>0.0</v>
      </c>
      <c r="F13002" s="1">
        <v>100.0</v>
      </c>
      <c r="G13002" s="1">
        <v>8.9</v>
      </c>
      <c r="H13002" s="1">
        <v>91.1</v>
      </c>
    </row>
    <row r="13003">
      <c r="A13003" s="1" t="s">
        <v>323</v>
      </c>
      <c r="B13003" s="7" t="s">
        <v>331</v>
      </c>
      <c r="C13003" s="1" t="s">
        <v>12543</v>
      </c>
      <c r="D13003" s="8">
        <v>0.0</v>
      </c>
      <c r="E13003" s="1">
        <v>0.0</v>
      </c>
      <c r="F13003" s="1">
        <v>100.0</v>
      </c>
      <c r="G13003" s="1">
        <v>9.3</v>
      </c>
      <c r="H13003" s="1">
        <v>90.7</v>
      </c>
    </row>
    <row r="13004">
      <c r="A13004" s="1" t="s">
        <v>323</v>
      </c>
      <c r="B13004" s="7" t="s">
        <v>331</v>
      </c>
      <c r="C13004" s="1" t="s">
        <v>12544</v>
      </c>
      <c r="D13004" s="8">
        <v>0.0</v>
      </c>
      <c r="E13004" s="1">
        <v>0.0</v>
      </c>
      <c r="F13004" s="1">
        <v>100.0</v>
      </c>
      <c r="G13004" s="1">
        <v>47.0</v>
      </c>
      <c r="H13004" s="1">
        <v>53.0</v>
      </c>
    </row>
    <row r="13005">
      <c r="A13005" s="1" t="s">
        <v>323</v>
      </c>
      <c r="B13005" s="7" t="s">
        <v>331</v>
      </c>
      <c r="C13005" s="1" t="s">
        <v>12545</v>
      </c>
      <c r="D13005" s="8">
        <v>0.0</v>
      </c>
      <c r="E13005" s="1">
        <v>0.0</v>
      </c>
      <c r="F13005" s="1">
        <v>100.0</v>
      </c>
      <c r="G13005" s="1">
        <v>4.0</v>
      </c>
      <c r="H13005" s="1">
        <v>96.0</v>
      </c>
    </row>
    <row r="13006">
      <c r="A13006" s="1" t="s">
        <v>323</v>
      </c>
      <c r="B13006" s="7" t="s">
        <v>331</v>
      </c>
      <c r="C13006" s="1" t="s">
        <v>12546</v>
      </c>
      <c r="D13006" s="8">
        <v>0.0</v>
      </c>
      <c r="E13006" s="1">
        <v>0.0</v>
      </c>
      <c r="F13006" s="1">
        <v>100.0</v>
      </c>
      <c r="G13006" s="1">
        <v>2.0</v>
      </c>
      <c r="H13006" s="1">
        <v>98.0</v>
      </c>
    </row>
    <row r="13007">
      <c r="A13007" s="1" t="s">
        <v>323</v>
      </c>
      <c r="B13007" s="7" t="s">
        <v>331</v>
      </c>
      <c r="C13007" s="1" t="s">
        <v>12547</v>
      </c>
      <c r="D13007" s="8">
        <v>0.0</v>
      </c>
      <c r="E13007" s="1">
        <v>0.0</v>
      </c>
      <c r="F13007" s="1">
        <v>100.0</v>
      </c>
      <c r="G13007" s="1">
        <v>1.0</v>
      </c>
      <c r="H13007" s="1">
        <v>99.0</v>
      </c>
    </row>
    <row r="13008">
      <c r="A13008" s="1" t="s">
        <v>323</v>
      </c>
      <c r="B13008" s="7" t="s">
        <v>331</v>
      </c>
      <c r="C13008" s="1" t="s">
        <v>12548</v>
      </c>
      <c r="D13008" s="8">
        <v>0.0</v>
      </c>
      <c r="E13008" s="1">
        <v>0.0</v>
      </c>
      <c r="F13008" s="1">
        <v>100.0</v>
      </c>
      <c r="G13008" s="1">
        <v>43.0</v>
      </c>
      <c r="H13008" s="1">
        <v>57.0</v>
      </c>
    </row>
    <row r="13009">
      <c r="A13009" s="1" t="s">
        <v>323</v>
      </c>
      <c r="B13009" s="7" t="s">
        <v>331</v>
      </c>
      <c r="C13009" s="1" t="s">
        <v>12549</v>
      </c>
      <c r="D13009" s="8">
        <v>0.0</v>
      </c>
      <c r="E13009" s="1">
        <v>0.0</v>
      </c>
      <c r="F13009" s="1">
        <v>100.0</v>
      </c>
      <c r="G13009" s="1">
        <v>8.7</v>
      </c>
      <c r="H13009" s="1">
        <v>91.3</v>
      </c>
    </row>
    <row r="13010">
      <c r="A13010" s="1" t="s">
        <v>323</v>
      </c>
      <c r="B13010" s="7" t="s">
        <v>331</v>
      </c>
      <c r="C13010" s="1" t="s">
        <v>12550</v>
      </c>
      <c r="D13010" s="8">
        <v>0.0</v>
      </c>
      <c r="E13010" s="1">
        <v>0.0</v>
      </c>
      <c r="F13010" s="1">
        <v>100.0</v>
      </c>
      <c r="G13010" s="1">
        <v>11.0</v>
      </c>
      <c r="H13010" s="1">
        <v>89.0</v>
      </c>
    </row>
    <row r="13011">
      <c r="A13011" s="1" t="s">
        <v>323</v>
      </c>
      <c r="B13011" s="7" t="s">
        <v>331</v>
      </c>
      <c r="C13011" s="1" t="s">
        <v>12551</v>
      </c>
      <c r="D13011" s="8">
        <v>0.0</v>
      </c>
      <c r="E13011" s="1">
        <v>0.0</v>
      </c>
      <c r="F13011" s="1">
        <v>100.0</v>
      </c>
      <c r="G13011" s="1">
        <v>74.0</v>
      </c>
      <c r="H13011" s="1">
        <v>26.0</v>
      </c>
    </row>
    <row r="13012">
      <c r="A13012" s="1" t="s">
        <v>323</v>
      </c>
      <c r="B13012" s="7" t="s">
        <v>332</v>
      </c>
      <c r="C13012" s="1" t="s">
        <v>12552</v>
      </c>
      <c r="D13012" s="8">
        <v>20.0</v>
      </c>
      <c r="E13012" s="1">
        <v>84.0</v>
      </c>
      <c r="F13012" s="1">
        <v>3.9</v>
      </c>
      <c r="G13012" s="1">
        <v>2.7</v>
      </c>
      <c r="H13012" s="1">
        <v>1.2</v>
      </c>
    </row>
    <row r="13013">
      <c r="A13013" s="1" t="s">
        <v>323</v>
      </c>
      <c r="B13013" s="7" t="s">
        <v>332</v>
      </c>
      <c r="C13013" s="1" t="s">
        <v>12553</v>
      </c>
      <c r="D13013" s="8">
        <v>16.0</v>
      </c>
      <c r="E13013" s="1">
        <v>16.0</v>
      </c>
      <c r="F13013" s="1">
        <v>3.6</v>
      </c>
      <c r="G13013" s="1">
        <v>2.1</v>
      </c>
      <c r="H13013" s="1">
        <v>1.5</v>
      </c>
    </row>
    <row r="13014">
      <c r="A13014" s="1" t="s">
        <v>323</v>
      </c>
      <c r="B13014" s="7" t="s">
        <v>332</v>
      </c>
      <c r="C13014" s="1" t="s">
        <v>12554</v>
      </c>
      <c r="D13014" s="8">
        <v>10.0</v>
      </c>
      <c r="E13014" s="1">
        <v>16.0</v>
      </c>
      <c r="F13014" s="1">
        <v>3.5</v>
      </c>
      <c r="G13014" s="1">
        <v>2.5</v>
      </c>
      <c r="H13014" s="1">
        <v>1.1</v>
      </c>
    </row>
    <row r="13015">
      <c r="A13015" s="1" t="s">
        <v>323</v>
      </c>
      <c r="B13015" s="7" t="s">
        <v>332</v>
      </c>
      <c r="C13015" s="1" t="s">
        <v>12555</v>
      </c>
      <c r="D13015" s="8">
        <v>8.0</v>
      </c>
      <c r="E13015" s="1">
        <v>21.0</v>
      </c>
      <c r="F13015" s="1">
        <v>2.9</v>
      </c>
      <c r="G13015" s="1">
        <v>2.0</v>
      </c>
      <c r="H13015" s="1">
        <v>0.9</v>
      </c>
    </row>
    <row r="13016">
      <c r="A13016" s="1" t="s">
        <v>323</v>
      </c>
      <c r="B13016" s="7" t="s">
        <v>332</v>
      </c>
      <c r="C13016" s="1" t="s">
        <v>12556</v>
      </c>
      <c r="D13016" s="8">
        <v>7.0</v>
      </c>
      <c r="E13016" s="1">
        <v>9.0</v>
      </c>
      <c r="F13016" s="1">
        <v>3.7</v>
      </c>
      <c r="G13016" s="1">
        <v>3.3</v>
      </c>
      <c r="H13016" s="1">
        <v>0.4</v>
      </c>
    </row>
    <row r="13017">
      <c r="A13017" s="1" t="s">
        <v>323</v>
      </c>
      <c r="B13017" s="7" t="s">
        <v>332</v>
      </c>
      <c r="C13017" s="1" t="s">
        <v>12557</v>
      </c>
      <c r="D13017" s="8">
        <v>7.0</v>
      </c>
      <c r="E13017" s="1">
        <v>26.0</v>
      </c>
      <c r="F13017" s="1">
        <v>3.2</v>
      </c>
      <c r="G13017" s="1">
        <v>2.2</v>
      </c>
      <c r="H13017" s="1">
        <v>1.0</v>
      </c>
    </row>
    <row r="13018">
      <c r="A13018" s="1" t="s">
        <v>323</v>
      </c>
      <c r="B13018" s="7" t="s">
        <v>332</v>
      </c>
      <c r="C13018" s="1" t="s">
        <v>12558</v>
      </c>
      <c r="D13018" s="8">
        <v>5.0</v>
      </c>
      <c r="E13018" s="1">
        <v>20.0</v>
      </c>
      <c r="F13018" s="1">
        <v>3.7</v>
      </c>
      <c r="G13018" s="1">
        <v>2.1</v>
      </c>
      <c r="H13018" s="1">
        <v>1.6</v>
      </c>
    </row>
    <row r="13019">
      <c r="A13019" s="1" t="s">
        <v>323</v>
      </c>
      <c r="B13019" s="7" t="s">
        <v>332</v>
      </c>
      <c r="C13019" s="1" t="s">
        <v>12559</v>
      </c>
      <c r="D13019" s="8">
        <v>4.0</v>
      </c>
      <c r="E13019" s="1">
        <v>19.0</v>
      </c>
      <c r="F13019" s="1">
        <v>4.3</v>
      </c>
      <c r="G13019" s="1">
        <v>2.8</v>
      </c>
      <c r="H13019" s="1">
        <v>1.6</v>
      </c>
    </row>
    <row r="13020">
      <c r="A13020" s="1" t="s">
        <v>323</v>
      </c>
      <c r="B13020" s="7" t="s">
        <v>332</v>
      </c>
      <c r="C13020" s="1" t="s">
        <v>12560</v>
      </c>
      <c r="D13020" s="8">
        <v>4.0</v>
      </c>
      <c r="E13020" s="1">
        <v>7.0</v>
      </c>
      <c r="F13020" s="1">
        <v>4.4</v>
      </c>
      <c r="G13020" s="1">
        <v>4.1</v>
      </c>
      <c r="H13020" s="1">
        <v>0.3</v>
      </c>
    </row>
    <row r="13021">
      <c r="A13021" s="1" t="s">
        <v>323</v>
      </c>
      <c r="B13021" s="7" t="s">
        <v>332</v>
      </c>
      <c r="C13021" s="1" t="s">
        <v>12561</v>
      </c>
      <c r="D13021" s="8">
        <v>4.0</v>
      </c>
      <c r="E13021" s="1">
        <v>0.0</v>
      </c>
      <c r="F13021" s="1">
        <v>4.8</v>
      </c>
      <c r="G13021" s="1">
        <v>100.0</v>
      </c>
      <c r="H13021" s="1">
        <v>-95.2</v>
      </c>
    </row>
    <row r="13022">
      <c r="A13022" s="1" t="s">
        <v>323</v>
      </c>
      <c r="B13022" s="7" t="s">
        <v>332</v>
      </c>
      <c r="C13022" s="1" t="s">
        <v>12562</v>
      </c>
      <c r="D13022" s="8">
        <v>4.0</v>
      </c>
      <c r="E13022" s="1">
        <v>2.0</v>
      </c>
      <c r="F13022" s="1">
        <v>3.9</v>
      </c>
      <c r="G13022" s="1">
        <v>3.0</v>
      </c>
      <c r="H13022" s="1">
        <v>0.9</v>
      </c>
    </row>
    <row r="13023">
      <c r="A13023" s="1" t="s">
        <v>323</v>
      </c>
      <c r="B13023" s="7" t="s">
        <v>332</v>
      </c>
      <c r="C13023" s="1" t="s">
        <v>12563</v>
      </c>
      <c r="D13023" s="8">
        <v>3.0</v>
      </c>
      <c r="E13023" s="1">
        <v>0.0</v>
      </c>
      <c r="F13023" s="1">
        <v>3.6</v>
      </c>
      <c r="G13023" s="1">
        <v>100.0</v>
      </c>
      <c r="H13023" s="1">
        <v>-96.4</v>
      </c>
    </row>
    <row r="13024">
      <c r="A13024" s="1" t="s">
        <v>323</v>
      </c>
      <c r="B13024" s="7" t="s">
        <v>332</v>
      </c>
      <c r="C13024" s="1" t="s">
        <v>12564</v>
      </c>
      <c r="D13024" s="8">
        <v>3.0</v>
      </c>
      <c r="E13024" s="1">
        <v>5.0</v>
      </c>
      <c r="F13024" s="1">
        <v>5.1</v>
      </c>
      <c r="G13024" s="1">
        <v>4.3</v>
      </c>
      <c r="H13024" s="1">
        <v>0.8</v>
      </c>
    </row>
    <row r="13025">
      <c r="A13025" s="1" t="s">
        <v>323</v>
      </c>
      <c r="B13025" s="7" t="s">
        <v>332</v>
      </c>
      <c r="C13025" s="1" t="s">
        <v>12565</v>
      </c>
      <c r="D13025" s="8">
        <v>3.0</v>
      </c>
      <c r="E13025" s="1">
        <v>0.0</v>
      </c>
      <c r="F13025" s="1">
        <v>3.2</v>
      </c>
      <c r="G13025" s="1">
        <v>100.0</v>
      </c>
      <c r="H13025" s="1">
        <v>-96.8</v>
      </c>
    </row>
    <row r="13026">
      <c r="A13026" s="1" t="s">
        <v>323</v>
      </c>
      <c r="B13026" s="7" t="s">
        <v>332</v>
      </c>
      <c r="C13026" s="1" t="s">
        <v>12566</v>
      </c>
      <c r="D13026" s="8">
        <v>3.0</v>
      </c>
      <c r="E13026" s="1">
        <v>6.0</v>
      </c>
      <c r="F13026" s="1">
        <v>3.9</v>
      </c>
      <c r="G13026" s="1">
        <v>3.0</v>
      </c>
      <c r="H13026" s="1">
        <v>0.9</v>
      </c>
    </row>
    <row r="13027">
      <c r="A13027" s="1" t="s">
        <v>323</v>
      </c>
      <c r="B13027" s="7" t="s">
        <v>332</v>
      </c>
      <c r="C13027" s="1" t="s">
        <v>12567</v>
      </c>
      <c r="D13027" s="8">
        <v>2.0</v>
      </c>
      <c r="E13027" s="1">
        <v>0.0</v>
      </c>
      <c r="F13027" s="1">
        <v>8.2</v>
      </c>
      <c r="G13027" s="1">
        <v>100.0</v>
      </c>
      <c r="H13027" s="1">
        <v>-91.8</v>
      </c>
    </row>
    <row r="13028">
      <c r="A13028" s="1" t="s">
        <v>323</v>
      </c>
      <c r="B13028" s="7" t="s">
        <v>332</v>
      </c>
      <c r="C13028" s="1" t="s">
        <v>12568</v>
      </c>
      <c r="D13028" s="8">
        <v>1.0</v>
      </c>
      <c r="E13028" s="1">
        <v>7.0</v>
      </c>
      <c r="F13028" s="1">
        <v>3.0</v>
      </c>
      <c r="G13028" s="1">
        <v>2.0</v>
      </c>
      <c r="H13028" s="1">
        <v>1.0</v>
      </c>
    </row>
    <row r="13029">
      <c r="A13029" s="1" t="s">
        <v>323</v>
      </c>
      <c r="B13029" s="7" t="s">
        <v>332</v>
      </c>
      <c r="C13029" s="1" t="s">
        <v>12569</v>
      </c>
      <c r="D13029" s="8">
        <v>1.0</v>
      </c>
      <c r="E13029" s="1">
        <v>0.0</v>
      </c>
      <c r="F13029" s="1">
        <v>3.4</v>
      </c>
      <c r="G13029" s="1">
        <v>100.0</v>
      </c>
      <c r="H13029" s="1">
        <v>-96.6</v>
      </c>
    </row>
    <row r="13030">
      <c r="A13030" s="1" t="s">
        <v>323</v>
      </c>
      <c r="B13030" s="7" t="s">
        <v>332</v>
      </c>
      <c r="C13030" s="1" t="s">
        <v>12570</v>
      </c>
      <c r="D13030" s="8">
        <v>1.0</v>
      </c>
      <c r="E13030" s="1">
        <v>15.0</v>
      </c>
      <c r="F13030" s="1">
        <v>5.0</v>
      </c>
      <c r="G13030" s="1">
        <v>2.2</v>
      </c>
      <c r="H13030" s="1">
        <v>2.8</v>
      </c>
    </row>
    <row r="13031">
      <c r="A13031" s="1" t="s">
        <v>323</v>
      </c>
      <c r="B13031" s="7" t="s">
        <v>332</v>
      </c>
      <c r="C13031" s="1" t="s">
        <v>12571</v>
      </c>
      <c r="D13031" s="8">
        <v>0.0</v>
      </c>
      <c r="E13031" s="1">
        <v>0.0</v>
      </c>
      <c r="F13031" s="1">
        <v>2.5</v>
      </c>
      <c r="G13031" s="1">
        <v>100.0</v>
      </c>
      <c r="H13031" s="1">
        <v>-97.5</v>
      </c>
    </row>
    <row r="13032">
      <c r="A13032" s="1" t="s">
        <v>323</v>
      </c>
      <c r="B13032" s="7" t="s">
        <v>332</v>
      </c>
      <c r="C13032" s="1" t="s">
        <v>11893</v>
      </c>
      <c r="D13032" s="8">
        <v>0.0</v>
      </c>
      <c r="E13032" s="1">
        <v>0.0</v>
      </c>
      <c r="F13032" s="1">
        <v>1.0</v>
      </c>
      <c r="G13032" s="1">
        <v>100.0</v>
      </c>
      <c r="H13032" s="1">
        <v>-99.0</v>
      </c>
    </row>
    <row r="13033">
      <c r="A13033" s="1" t="s">
        <v>323</v>
      </c>
      <c r="B13033" s="7" t="s">
        <v>332</v>
      </c>
      <c r="C13033" s="1" t="s">
        <v>12572</v>
      </c>
      <c r="D13033" s="8">
        <v>0.0</v>
      </c>
      <c r="E13033" s="1">
        <v>0.0</v>
      </c>
      <c r="F13033" s="1">
        <v>1.0</v>
      </c>
      <c r="G13033" s="1">
        <v>100.0</v>
      </c>
      <c r="H13033" s="1">
        <v>-99.0</v>
      </c>
    </row>
    <row r="13034">
      <c r="A13034" s="1" t="s">
        <v>323</v>
      </c>
      <c r="B13034" s="7" t="s">
        <v>332</v>
      </c>
      <c r="C13034" s="1" t="s">
        <v>12573</v>
      </c>
      <c r="D13034" s="8">
        <v>0.0</v>
      </c>
      <c r="E13034" s="1">
        <v>0.0</v>
      </c>
      <c r="F13034" s="1">
        <v>1.0</v>
      </c>
      <c r="G13034" s="1">
        <v>100.0</v>
      </c>
      <c r="H13034" s="1">
        <v>-99.0</v>
      </c>
    </row>
    <row r="13035">
      <c r="A13035" s="1" t="s">
        <v>323</v>
      </c>
      <c r="B13035" s="7" t="s">
        <v>332</v>
      </c>
      <c r="C13035" s="1" t="s">
        <v>12574</v>
      </c>
      <c r="D13035" s="8">
        <v>0.0</v>
      </c>
      <c r="E13035" s="1">
        <v>0.0</v>
      </c>
      <c r="F13035" s="1">
        <v>3.0</v>
      </c>
      <c r="G13035" s="1">
        <v>100.0</v>
      </c>
      <c r="H13035" s="1">
        <v>-97.0</v>
      </c>
    </row>
    <row r="13036">
      <c r="A13036" s="1" t="s">
        <v>323</v>
      </c>
      <c r="B13036" s="7" t="s">
        <v>332</v>
      </c>
      <c r="C13036" s="1" t="s">
        <v>12575</v>
      </c>
      <c r="D13036" s="8">
        <v>0.0</v>
      </c>
      <c r="E13036" s="1">
        <v>0.0</v>
      </c>
      <c r="F13036" s="1">
        <v>1.0</v>
      </c>
      <c r="G13036" s="1">
        <v>100.0</v>
      </c>
      <c r="H13036" s="1">
        <v>-99.0</v>
      </c>
    </row>
    <row r="13037">
      <c r="A13037" s="1" t="s">
        <v>323</v>
      </c>
      <c r="B13037" s="7" t="s">
        <v>332</v>
      </c>
      <c r="C13037" s="1" t="s">
        <v>12576</v>
      </c>
      <c r="D13037" s="8">
        <v>0.0</v>
      </c>
      <c r="E13037" s="1">
        <v>0.0</v>
      </c>
      <c r="F13037" s="1">
        <v>1.0</v>
      </c>
      <c r="G13037" s="1">
        <v>100.0</v>
      </c>
      <c r="H13037" s="1">
        <v>-99.0</v>
      </c>
    </row>
    <row r="13038">
      <c r="A13038" s="1" t="s">
        <v>323</v>
      </c>
      <c r="B13038" s="7" t="s">
        <v>332</v>
      </c>
      <c r="C13038" s="1" t="s">
        <v>12577</v>
      </c>
      <c r="D13038" s="8">
        <v>0.0</v>
      </c>
      <c r="E13038" s="1">
        <v>0.0</v>
      </c>
      <c r="F13038" s="1">
        <v>3.0</v>
      </c>
      <c r="G13038" s="1">
        <v>100.0</v>
      </c>
      <c r="H13038" s="1">
        <v>-97.0</v>
      </c>
    </row>
    <row r="13039">
      <c r="A13039" s="1" t="s">
        <v>323</v>
      </c>
      <c r="B13039" s="7" t="s">
        <v>332</v>
      </c>
      <c r="C13039" s="1" t="s">
        <v>12578</v>
      </c>
      <c r="D13039" s="8">
        <v>0.0</v>
      </c>
      <c r="E13039" s="1">
        <v>0.0</v>
      </c>
      <c r="F13039" s="1">
        <v>1.0</v>
      </c>
      <c r="G13039" s="1">
        <v>100.0</v>
      </c>
      <c r="H13039" s="1">
        <v>-99.0</v>
      </c>
    </row>
    <row r="13040">
      <c r="A13040" s="1" t="s">
        <v>323</v>
      </c>
      <c r="B13040" s="7" t="s">
        <v>332</v>
      </c>
      <c r="C13040" s="1" t="s">
        <v>12579</v>
      </c>
      <c r="D13040" s="8">
        <v>0.0</v>
      </c>
      <c r="E13040" s="1">
        <v>0.0</v>
      </c>
      <c r="F13040" s="1">
        <v>1.3</v>
      </c>
      <c r="G13040" s="1">
        <v>100.0</v>
      </c>
      <c r="H13040" s="1">
        <v>-98.7</v>
      </c>
    </row>
    <row r="13041">
      <c r="A13041" s="1" t="s">
        <v>323</v>
      </c>
      <c r="B13041" s="7" t="s">
        <v>332</v>
      </c>
      <c r="C13041" s="1" t="s">
        <v>12580</v>
      </c>
      <c r="D13041" s="8">
        <v>0.0</v>
      </c>
      <c r="E13041" s="1">
        <v>0.0</v>
      </c>
      <c r="F13041" s="1">
        <v>2.0</v>
      </c>
      <c r="G13041" s="1">
        <v>100.0</v>
      </c>
      <c r="H13041" s="1">
        <v>-98.0</v>
      </c>
    </row>
    <row r="13042">
      <c r="A13042" s="1" t="s">
        <v>323</v>
      </c>
      <c r="B13042" s="7" t="s">
        <v>332</v>
      </c>
      <c r="C13042" s="1" t="s">
        <v>12581</v>
      </c>
      <c r="D13042" s="8">
        <v>0.0</v>
      </c>
      <c r="E13042" s="1">
        <v>0.0</v>
      </c>
      <c r="F13042" s="1">
        <v>1.0</v>
      </c>
      <c r="G13042" s="1">
        <v>100.0</v>
      </c>
      <c r="H13042" s="1">
        <v>-99.0</v>
      </c>
    </row>
    <row r="13043">
      <c r="A13043" s="1" t="s">
        <v>323</v>
      </c>
      <c r="B13043" s="7" t="s">
        <v>332</v>
      </c>
      <c r="C13043" s="1" t="s">
        <v>12582</v>
      </c>
      <c r="D13043" s="8">
        <v>0.0</v>
      </c>
      <c r="E13043" s="1">
        <v>0.0</v>
      </c>
      <c r="F13043" s="1">
        <v>1.0</v>
      </c>
      <c r="G13043" s="1">
        <v>100.0</v>
      </c>
      <c r="H13043" s="1">
        <v>-99.0</v>
      </c>
    </row>
    <row r="13044">
      <c r="A13044" s="1" t="s">
        <v>323</v>
      </c>
      <c r="B13044" s="7" t="s">
        <v>332</v>
      </c>
      <c r="C13044" s="1" t="s">
        <v>12583</v>
      </c>
      <c r="D13044" s="8">
        <v>0.0</v>
      </c>
      <c r="E13044" s="1">
        <v>0.0</v>
      </c>
      <c r="F13044" s="1">
        <v>1.0</v>
      </c>
      <c r="G13044" s="1">
        <v>100.0</v>
      </c>
      <c r="H13044" s="1">
        <v>-99.0</v>
      </c>
    </row>
    <row r="13045">
      <c r="A13045" s="1" t="s">
        <v>323</v>
      </c>
      <c r="B13045" s="7" t="s">
        <v>332</v>
      </c>
      <c r="C13045" s="1" t="s">
        <v>12584</v>
      </c>
      <c r="D13045" s="8">
        <v>0.0</v>
      </c>
      <c r="E13045" s="1">
        <v>0.0</v>
      </c>
      <c r="F13045" s="1">
        <v>1.0</v>
      </c>
      <c r="G13045" s="1">
        <v>100.0</v>
      </c>
      <c r="H13045" s="1">
        <v>-99.0</v>
      </c>
    </row>
    <row r="13046">
      <c r="A13046" s="1" t="s">
        <v>323</v>
      </c>
      <c r="B13046" s="7" t="s">
        <v>332</v>
      </c>
      <c r="C13046" s="1" t="s">
        <v>12585</v>
      </c>
      <c r="D13046" s="8">
        <v>0.0</v>
      </c>
      <c r="E13046" s="1">
        <v>0.0</v>
      </c>
      <c r="F13046" s="1">
        <v>1.0</v>
      </c>
      <c r="G13046" s="1">
        <v>100.0</v>
      </c>
      <c r="H13046" s="1">
        <v>-99.0</v>
      </c>
    </row>
    <row r="13047">
      <c r="A13047" s="1" t="s">
        <v>323</v>
      </c>
      <c r="B13047" s="7" t="s">
        <v>332</v>
      </c>
      <c r="C13047" s="1" t="s">
        <v>12586</v>
      </c>
      <c r="D13047" s="8">
        <v>0.0</v>
      </c>
      <c r="E13047" s="1">
        <v>0.0</v>
      </c>
      <c r="F13047" s="1">
        <v>1.0</v>
      </c>
      <c r="G13047" s="1">
        <v>100.0</v>
      </c>
      <c r="H13047" s="1">
        <v>-99.0</v>
      </c>
    </row>
    <row r="13048">
      <c r="A13048" s="1" t="s">
        <v>323</v>
      </c>
      <c r="B13048" s="7" t="s">
        <v>332</v>
      </c>
      <c r="C13048" s="1" t="s">
        <v>12587</v>
      </c>
      <c r="D13048" s="8">
        <v>0.0</v>
      </c>
      <c r="E13048" s="1">
        <v>0.0</v>
      </c>
      <c r="F13048" s="1">
        <v>1.0</v>
      </c>
      <c r="G13048" s="1">
        <v>100.0</v>
      </c>
      <c r="H13048" s="1">
        <v>-99.0</v>
      </c>
    </row>
    <row r="13049">
      <c r="A13049" s="1" t="s">
        <v>323</v>
      </c>
      <c r="B13049" s="7" t="s">
        <v>332</v>
      </c>
      <c r="C13049" s="1" t="s">
        <v>12588</v>
      </c>
      <c r="D13049" s="8">
        <v>0.0</v>
      </c>
      <c r="E13049" s="1">
        <v>0.0</v>
      </c>
      <c r="F13049" s="1">
        <v>1.0</v>
      </c>
      <c r="G13049" s="1">
        <v>100.0</v>
      </c>
      <c r="H13049" s="1">
        <v>-99.0</v>
      </c>
    </row>
    <row r="13050">
      <c r="A13050" s="1" t="s">
        <v>323</v>
      </c>
      <c r="B13050" s="7" t="s">
        <v>332</v>
      </c>
      <c r="C13050" s="1" t="s">
        <v>12589</v>
      </c>
      <c r="D13050" s="8">
        <v>0.0</v>
      </c>
      <c r="E13050" s="1">
        <v>0.0</v>
      </c>
      <c r="F13050" s="1">
        <v>3.5</v>
      </c>
      <c r="G13050" s="1">
        <v>100.0</v>
      </c>
      <c r="H13050" s="1">
        <v>-96.5</v>
      </c>
    </row>
    <row r="13051">
      <c r="A13051" s="1" t="s">
        <v>323</v>
      </c>
      <c r="B13051" s="7" t="s">
        <v>332</v>
      </c>
      <c r="C13051" s="1" t="s">
        <v>12590</v>
      </c>
      <c r="D13051" s="8">
        <v>0.0</v>
      </c>
      <c r="E13051" s="1">
        <v>0.0</v>
      </c>
      <c r="F13051" s="1">
        <v>19.9</v>
      </c>
      <c r="G13051" s="1">
        <v>13.3</v>
      </c>
      <c r="H13051" s="1">
        <v>6.6</v>
      </c>
    </row>
    <row r="13052">
      <c r="A13052" s="1" t="s">
        <v>323</v>
      </c>
      <c r="B13052" s="7" t="s">
        <v>332</v>
      </c>
      <c r="C13052" s="1" t="s">
        <v>12591</v>
      </c>
      <c r="D13052" s="8">
        <v>0.0</v>
      </c>
      <c r="E13052" s="1">
        <v>0.0</v>
      </c>
      <c r="F13052" s="1">
        <v>2.0</v>
      </c>
      <c r="G13052" s="1">
        <v>100.0</v>
      </c>
      <c r="H13052" s="1">
        <v>-98.0</v>
      </c>
    </row>
    <row r="13053">
      <c r="A13053" s="1" t="s">
        <v>323</v>
      </c>
      <c r="B13053" s="7" t="s">
        <v>332</v>
      </c>
      <c r="C13053" s="1" t="s">
        <v>12592</v>
      </c>
      <c r="D13053" s="8">
        <v>0.0</v>
      </c>
      <c r="E13053" s="1">
        <v>0.0</v>
      </c>
      <c r="F13053" s="1">
        <v>1.0</v>
      </c>
      <c r="G13053" s="1">
        <v>100.0</v>
      </c>
      <c r="H13053" s="1">
        <v>-99.0</v>
      </c>
    </row>
    <row r="13054">
      <c r="A13054" s="1" t="s">
        <v>323</v>
      </c>
      <c r="B13054" s="7" t="s">
        <v>332</v>
      </c>
      <c r="C13054" s="1" t="s">
        <v>12593</v>
      </c>
      <c r="D13054" s="8">
        <v>0.0</v>
      </c>
      <c r="E13054" s="1">
        <v>0.0</v>
      </c>
      <c r="F13054" s="1">
        <v>4.0</v>
      </c>
      <c r="G13054" s="1">
        <v>100.0</v>
      </c>
      <c r="H13054" s="1">
        <v>-96.0</v>
      </c>
    </row>
    <row r="13055">
      <c r="A13055" s="1" t="s">
        <v>323</v>
      </c>
      <c r="B13055" s="7" t="s">
        <v>332</v>
      </c>
      <c r="C13055" s="1" t="s">
        <v>12594</v>
      </c>
      <c r="D13055" s="8">
        <v>0.0</v>
      </c>
      <c r="E13055" s="1">
        <v>0.0</v>
      </c>
      <c r="F13055" s="1">
        <v>1.0</v>
      </c>
      <c r="G13055" s="1">
        <v>100.0</v>
      </c>
      <c r="H13055" s="1">
        <v>-99.0</v>
      </c>
    </row>
    <row r="13056">
      <c r="A13056" s="1" t="s">
        <v>323</v>
      </c>
      <c r="B13056" s="7" t="s">
        <v>332</v>
      </c>
      <c r="C13056" s="1" t="s">
        <v>12595</v>
      </c>
      <c r="D13056" s="8">
        <v>0.0</v>
      </c>
      <c r="E13056" s="1">
        <v>0.0</v>
      </c>
      <c r="F13056" s="1">
        <v>1.0</v>
      </c>
      <c r="G13056" s="1">
        <v>100.0</v>
      </c>
      <c r="H13056" s="1">
        <v>-99.0</v>
      </c>
    </row>
    <row r="13057">
      <c r="A13057" s="1" t="s">
        <v>323</v>
      </c>
      <c r="B13057" s="7" t="s">
        <v>332</v>
      </c>
      <c r="C13057" s="1" t="s">
        <v>12596</v>
      </c>
      <c r="D13057" s="8">
        <v>0.0</v>
      </c>
      <c r="E13057" s="1">
        <v>0.0</v>
      </c>
      <c r="F13057" s="1">
        <v>1.0</v>
      </c>
      <c r="G13057" s="1">
        <v>100.0</v>
      </c>
      <c r="H13057" s="1">
        <v>-99.0</v>
      </c>
    </row>
    <row r="13058">
      <c r="A13058" s="1" t="s">
        <v>323</v>
      </c>
      <c r="B13058" s="7" t="s">
        <v>332</v>
      </c>
      <c r="C13058" s="1" t="s">
        <v>12597</v>
      </c>
      <c r="D13058" s="8">
        <v>0.0</v>
      </c>
      <c r="E13058" s="1">
        <v>0.0</v>
      </c>
      <c r="F13058" s="1">
        <v>5.0</v>
      </c>
      <c r="G13058" s="1">
        <v>100.0</v>
      </c>
      <c r="H13058" s="1">
        <v>-95.0</v>
      </c>
    </row>
    <row r="13059">
      <c r="A13059" s="1" t="s">
        <v>323</v>
      </c>
      <c r="B13059" s="7" t="s">
        <v>332</v>
      </c>
      <c r="C13059" s="1" t="s">
        <v>12598</v>
      </c>
      <c r="D13059" s="8">
        <v>0.0</v>
      </c>
      <c r="E13059" s="1">
        <v>0.0</v>
      </c>
      <c r="F13059" s="1">
        <v>3.0</v>
      </c>
      <c r="G13059" s="1">
        <v>100.0</v>
      </c>
      <c r="H13059" s="1">
        <v>-97.0</v>
      </c>
    </row>
    <row r="13060">
      <c r="A13060" s="1" t="s">
        <v>323</v>
      </c>
      <c r="B13060" s="7" t="s">
        <v>332</v>
      </c>
      <c r="C13060" s="1" t="s">
        <v>12599</v>
      </c>
      <c r="D13060" s="8">
        <v>0.0</v>
      </c>
      <c r="E13060" s="1">
        <v>0.0</v>
      </c>
      <c r="F13060" s="1">
        <v>5.0</v>
      </c>
      <c r="G13060" s="1">
        <v>100.0</v>
      </c>
      <c r="H13060" s="1">
        <v>-95.0</v>
      </c>
    </row>
    <row r="13061">
      <c r="A13061" s="1" t="s">
        <v>323</v>
      </c>
      <c r="B13061" s="7" t="s">
        <v>332</v>
      </c>
      <c r="C13061" s="1" t="s">
        <v>12600</v>
      </c>
      <c r="D13061" s="8">
        <v>0.0</v>
      </c>
      <c r="E13061" s="1">
        <v>0.0</v>
      </c>
      <c r="F13061" s="1">
        <v>18.3</v>
      </c>
      <c r="G13061" s="1">
        <v>77.0</v>
      </c>
      <c r="H13061" s="1">
        <v>-58.7</v>
      </c>
    </row>
    <row r="13062">
      <c r="A13062" s="1" t="s">
        <v>323</v>
      </c>
      <c r="B13062" s="7" t="s">
        <v>332</v>
      </c>
      <c r="C13062" s="1" t="s">
        <v>12601</v>
      </c>
      <c r="D13062" s="8">
        <v>0.0</v>
      </c>
      <c r="E13062" s="1">
        <v>0.0</v>
      </c>
      <c r="F13062" s="1">
        <v>3.5</v>
      </c>
      <c r="G13062" s="1">
        <v>100.0</v>
      </c>
      <c r="H13062" s="1">
        <v>-96.5</v>
      </c>
    </row>
    <row r="13063">
      <c r="A13063" s="1" t="s">
        <v>323</v>
      </c>
      <c r="B13063" s="7" t="s">
        <v>332</v>
      </c>
      <c r="C13063" s="1" t="s">
        <v>12602</v>
      </c>
      <c r="D13063" s="8">
        <v>0.0</v>
      </c>
      <c r="E13063" s="1">
        <v>0.0</v>
      </c>
      <c r="F13063" s="1">
        <v>4.0</v>
      </c>
      <c r="G13063" s="1">
        <v>2.8</v>
      </c>
      <c r="H13063" s="1">
        <v>1.2</v>
      </c>
    </row>
    <row r="13064">
      <c r="A13064" s="1" t="s">
        <v>323</v>
      </c>
      <c r="B13064" s="7" t="s">
        <v>332</v>
      </c>
      <c r="C13064" s="1" t="s">
        <v>12603</v>
      </c>
      <c r="D13064" s="8">
        <v>0.0</v>
      </c>
      <c r="E13064" s="1">
        <v>0.0</v>
      </c>
      <c r="F13064" s="1">
        <v>5.4</v>
      </c>
      <c r="G13064" s="1">
        <v>100.0</v>
      </c>
      <c r="H13064" s="1">
        <v>-94.6</v>
      </c>
    </row>
    <row r="13065">
      <c r="A13065" s="1" t="s">
        <v>323</v>
      </c>
      <c r="B13065" s="7" t="s">
        <v>332</v>
      </c>
      <c r="C13065" s="1" t="s">
        <v>12604</v>
      </c>
      <c r="D13065" s="8">
        <v>0.0</v>
      </c>
      <c r="E13065" s="1">
        <v>0.0</v>
      </c>
      <c r="F13065" s="1">
        <v>26.0</v>
      </c>
      <c r="G13065" s="1">
        <v>100.0</v>
      </c>
      <c r="H13065" s="1">
        <v>-74.0</v>
      </c>
    </row>
    <row r="13066">
      <c r="A13066" s="1" t="s">
        <v>323</v>
      </c>
      <c r="B13066" s="7" t="s">
        <v>332</v>
      </c>
      <c r="C13066" s="1" t="s">
        <v>12605</v>
      </c>
      <c r="D13066" s="8">
        <v>0.0</v>
      </c>
      <c r="E13066" s="1">
        <v>0.0</v>
      </c>
      <c r="F13066" s="1">
        <v>2.0</v>
      </c>
      <c r="G13066" s="1">
        <v>100.0</v>
      </c>
      <c r="H13066" s="1">
        <v>-98.0</v>
      </c>
    </row>
    <row r="13067">
      <c r="A13067" s="1" t="s">
        <v>323</v>
      </c>
      <c r="B13067" s="7" t="s">
        <v>332</v>
      </c>
      <c r="C13067" s="1" t="s">
        <v>440</v>
      </c>
      <c r="D13067" s="8">
        <v>0.0</v>
      </c>
      <c r="E13067" s="1">
        <v>0.0</v>
      </c>
      <c r="F13067" s="1">
        <v>1.0</v>
      </c>
      <c r="G13067" s="1">
        <v>100.0</v>
      </c>
      <c r="H13067" s="1">
        <v>-99.0</v>
      </c>
    </row>
    <row r="13068">
      <c r="A13068" s="1" t="s">
        <v>323</v>
      </c>
      <c r="B13068" s="7" t="s">
        <v>332</v>
      </c>
      <c r="C13068" s="1" t="s">
        <v>12606</v>
      </c>
      <c r="D13068" s="8">
        <v>0.0</v>
      </c>
      <c r="E13068" s="1">
        <v>0.0</v>
      </c>
      <c r="F13068" s="1">
        <v>10.5</v>
      </c>
      <c r="G13068" s="1">
        <v>13.2</v>
      </c>
      <c r="H13068" s="1">
        <v>-2.7</v>
      </c>
    </row>
    <row r="13069">
      <c r="A13069" s="1" t="s">
        <v>323</v>
      </c>
      <c r="B13069" s="7" t="s">
        <v>332</v>
      </c>
      <c r="C13069" s="1" t="s">
        <v>12607</v>
      </c>
      <c r="D13069" s="8">
        <v>0.0</v>
      </c>
      <c r="E13069" s="1">
        <v>0.0</v>
      </c>
      <c r="F13069" s="1">
        <v>8.5</v>
      </c>
      <c r="G13069" s="1">
        <v>13.9</v>
      </c>
      <c r="H13069" s="1">
        <v>-5.4</v>
      </c>
    </row>
    <row r="13070">
      <c r="A13070" s="1" t="s">
        <v>323</v>
      </c>
      <c r="B13070" s="7" t="s">
        <v>332</v>
      </c>
      <c r="C13070" s="1" t="s">
        <v>12608</v>
      </c>
      <c r="D13070" s="8">
        <v>0.0</v>
      </c>
      <c r="E13070" s="1">
        <v>0.0</v>
      </c>
      <c r="F13070" s="1">
        <v>22.5</v>
      </c>
      <c r="G13070" s="1">
        <v>14.6</v>
      </c>
      <c r="H13070" s="1">
        <v>7.9</v>
      </c>
    </row>
    <row r="13071">
      <c r="A13071" s="1" t="s">
        <v>323</v>
      </c>
      <c r="B13071" s="7" t="s">
        <v>332</v>
      </c>
      <c r="C13071" s="1" t="s">
        <v>12609</v>
      </c>
      <c r="D13071" s="8">
        <v>0.0</v>
      </c>
      <c r="E13071" s="1">
        <v>2.0</v>
      </c>
      <c r="F13071" s="1">
        <v>8.7</v>
      </c>
      <c r="G13071" s="1">
        <v>5.8</v>
      </c>
      <c r="H13071" s="1">
        <v>2.8</v>
      </c>
    </row>
    <row r="13072">
      <c r="A13072" s="1" t="s">
        <v>323</v>
      </c>
      <c r="B13072" s="7" t="s">
        <v>332</v>
      </c>
      <c r="C13072" s="1" t="s">
        <v>12610</v>
      </c>
      <c r="D13072" s="8">
        <v>0.0</v>
      </c>
      <c r="E13072" s="1">
        <v>0.0</v>
      </c>
      <c r="F13072" s="1">
        <v>22.0</v>
      </c>
      <c r="G13072" s="1">
        <v>30.7</v>
      </c>
      <c r="H13072" s="1">
        <v>-8.7</v>
      </c>
    </row>
    <row r="13073">
      <c r="A13073" s="1" t="s">
        <v>323</v>
      </c>
      <c r="B13073" s="7" t="s">
        <v>332</v>
      </c>
      <c r="C13073" s="1" t="s">
        <v>12611</v>
      </c>
      <c r="D13073" s="8">
        <v>0.0</v>
      </c>
      <c r="E13073" s="1">
        <v>0.0</v>
      </c>
      <c r="F13073" s="1">
        <v>4.7</v>
      </c>
      <c r="G13073" s="1">
        <v>100.0</v>
      </c>
      <c r="H13073" s="1">
        <v>-95.3</v>
      </c>
    </row>
    <row r="13074">
      <c r="A13074" s="1" t="s">
        <v>323</v>
      </c>
      <c r="B13074" s="7" t="s">
        <v>332</v>
      </c>
      <c r="C13074" s="1" t="s">
        <v>12612</v>
      </c>
      <c r="D13074" s="8">
        <v>0.0</v>
      </c>
      <c r="E13074" s="1">
        <v>0.0</v>
      </c>
      <c r="F13074" s="1">
        <v>2.0</v>
      </c>
      <c r="G13074" s="1">
        <v>100.0</v>
      </c>
      <c r="H13074" s="1">
        <v>-98.0</v>
      </c>
    </row>
    <row r="13075">
      <c r="A13075" s="1" t="s">
        <v>323</v>
      </c>
      <c r="B13075" s="7" t="s">
        <v>332</v>
      </c>
      <c r="C13075" s="1" t="s">
        <v>12613</v>
      </c>
      <c r="D13075" s="8">
        <v>0.0</v>
      </c>
      <c r="E13075" s="1">
        <v>0.0</v>
      </c>
      <c r="F13075" s="1">
        <v>10.5</v>
      </c>
      <c r="G13075" s="1">
        <v>100.0</v>
      </c>
      <c r="H13075" s="1">
        <v>-89.5</v>
      </c>
    </row>
    <row r="13076">
      <c r="A13076" s="1" t="s">
        <v>323</v>
      </c>
      <c r="B13076" s="7" t="s">
        <v>332</v>
      </c>
      <c r="C13076" s="1" t="s">
        <v>12614</v>
      </c>
      <c r="D13076" s="8">
        <v>0.0</v>
      </c>
      <c r="E13076" s="1">
        <v>0.0</v>
      </c>
      <c r="F13076" s="1">
        <v>15.0</v>
      </c>
      <c r="G13076" s="1">
        <v>100.0</v>
      </c>
      <c r="H13076" s="1">
        <v>-85.0</v>
      </c>
    </row>
    <row r="13077">
      <c r="A13077" s="1" t="s">
        <v>323</v>
      </c>
      <c r="B13077" s="7" t="s">
        <v>332</v>
      </c>
      <c r="C13077" s="1" t="s">
        <v>12615</v>
      </c>
      <c r="D13077" s="8">
        <v>0.0</v>
      </c>
      <c r="E13077" s="1">
        <v>0.0</v>
      </c>
      <c r="F13077" s="1">
        <v>8.6</v>
      </c>
      <c r="G13077" s="1">
        <v>11.0</v>
      </c>
      <c r="H13077" s="1">
        <v>-2.4</v>
      </c>
    </row>
    <row r="13078">
      <c r="A13078" s="1" t="s">
        <v>323</v>
      </c>
      <c r="B13078" s="7" t="s">
        <v>332</v>
      </c>
      <c r="C13078" s="1" t="s">
        <v>12616</v>
      </c>
      <c r="D13078" s="8">
        <v>0.0</v>
      </c>
      <c r="E13078" s="1">
        <v>2.0</v>
      </c>
      <c r="F13078" s="1">
        <v>4.2</v>
      </c>
      <c r="G13078" s="1">
        <v>2.6</v>
      </c>
      <c r="H13078" s="1">
        <v>1.6</v>
      </c>
    </row>
    <row r="13079">
      <c r="A13079" s="1" t="s">
        <v>323</v>
      </c>
      <c r="B13079" s="7" t="s">
        <v>332</v>
      </c>
      <c r="C13079" s="1" t="s">
        <v>12617</v>
      </c>
      <c r="D13079" s="8">
        <v>0.0</v>
      </c>
      <c r="E13079" s="1">
        <v>0.0</v>
      </c>
      <c r="F13079" s="1">
        <v>10.8</v>
      </c>
      <c r="G13079" s="1">
        <v>12.5</v>
      </c>
      <c r="H13079" s="1">
        <v>-1.7</v>
      </c>
    </row>
    <row r="13080">
      <c r="A13080" s="1" t="s">
        <v>323</v>
      </c>
      <c r="B13080" s="7" t="s">
        <v>332</v>
      </c>
      <c r="C13080" s="1" t="s">
        <v>12618</v>
      </c>
      <c r="D13080" s="8">
        <v>0.0</v>
      </c>
      <c r="E13080" s="1">
        <v>0.0</v>
      </c>
      <c r="F13080" s="1">
        <v>8.2</v>
      </c>
      <c r="G13080" s="1">
        <v>17.6</v>
      </c>
      <c r="H13080" s="1">
        <v>-9.4</v>
      </c>
    </row>
    <row r="13081">
      <c r="A13081" s="1" t="s">
        <v>323</v>
      </c>
      <c r="B13081" s="7" t="s">
        <v>332</v>
      </c>
      <c r="C13081" s="1" t="s">
        <v>12619</v>
      </c>
      <c r="D13081" s="8">
        <v>0.0</v>
      </c>
      <c r="E13081" s="1">
        <v>0.0</v>
      </c>
      <c r="F13081" s="1">
        <v>2.5</v>
      </c>
      <c r="G13081" s="1">
        <v>100.0</v>
      </c>
      <c r="H13081" s="1">
        <v>-97.5</v>
      </c>
    </row>
    <row r="13082">
      <c r="A13082" s="1" t="s">
        <v>323</v>
      </c>
      <c r="B13082" s="7" t="s">
        <v>332</v>
      </c>
      <c r="C13082" s="1" t="s">
        <v>6286</v>
      </c>
      <c r="D13082" s="8">
        <v>0.0</v>
      </c>
      <c r="E13082" s="1">
        <v>0.0</v>
      </c>
      <c r="F13082" s="1">
        <v>1.1</v>
      </c>
      <c r="G13082" s="1">
        <v>100.0</v>
      </c>
      <c r="H13082" s="1">
        <v>-98.9</v>
      </c>
    </row>
    <row r="13083">
      <c r="A13083" s="1" t="s">
        <v>323</v>
      </c>
      <c r="B13083" s="7" t="s">
        <v>332</v>
      </c>
      <c r="C13083" s="1" t="s">
        <v>12620</v>
      </c>
      <c r="D13083" s="8">
        <v>0.0</v>
      </c>
      <c r="E13083" s="1">
        <v>0.0</v>
      </c>
      <c r="F13083" s="1">
        <v>2.0</v>
      </c>
      <c r="G13083" s="1">
        <v>100.0</v>
      </c>
      <c r="H13083" s="1">
        <v>-98.0</v>
      </c>
    </row>
    <row r="13084">
      <c r="A13084" s="1" t="s">
        <v>323</v>
      </c>
      <c r="B13084" s="7" t="s">
        <v>332</v>
      </c>
      <c r="C13084" s="1" t="s">
        <v>12621</v>
      </c>
      <c r="D13084" s="8">
        <v>0.0</v>
      </c>
      <c r="E13084" s="1">
        <v>0.0</v>
      </c>
      <c r="F13084" s="1">
        <v>3.0</v>
      </c>
      <c r="G13084" s="1">
        <v>100.0</v>
      </c>
      <c r="H13084" s="1">
        <v>-97.0</v>
      </c>
    </row>
    <row r="13085">
      <c r="A13085" s="1" t="s">
        <v>323</v>
      </c>
      <c r="B13085" s="7" t="s">
        <v>332</v>
      </c>
      <c r="C13085" s="1" t="s">
        <v>12622</v>
      </c>
      <c r="D13085" s="8">
        <v>0.0</v>
      </c>
      <c r="E13085" s="1">
        <v>0.0</v>
      </c>
      <c r="F13085" s="1">
        <v>10.5</v>
      </c>
      <c r="G13085" s="1">
        <v>16.0</v>
      </c>
      <c r="H13085" s="1">
        <v>-5.5</v>
      </c>
    </row>
    <row r="13086">
      <c r="A13086" s="1" t="s">
        <v>323</v>
      </c>
      <c r="B13086" s="7" t="s">
        <v>332</v>
      </c>
      <c r="C13086" s="1" t="s">
        <v>12623</v>
      </c>
      <c r="D13086" s="8">
        <v>0.0</v>
      </c>
      <c r="E13086" s="1">
        <v>0.0</v>
      </c>
      <c r="F13086" s="1">
        <v>4.4</v>
      </c>
      <c r="G13086" s="1">
        <v>100.0</v>
      </c>
      <c r="H13086" s="1">
        <v>-95.6</v>
      </c>
    </row>
    <row r="13087">
      <c r="A13087" s="1" t="s">
        <v>323</v>
      </c>
      <c r="B13087" s="7" t="s">
        <v>332</v>
      </c>
      <c r="C13087" s="1" t="s">
        <v>12624</v>
      </c>
      <c r="D13087" s="8">
        <v>0.0</v>
      </c>
      <c r="E13087" s="1">
        <v>0.0</v>
      </c>
      <c r="F13087" s="1">
        <v>4.0</v>
      </c>
      <c r="G13087" s="1">
        <v>100.0</v>
      </c>
      <c r="H13087" s="1">
        <v>-96.0</v>
      </c>
    </row>
    <row r="13088">
      <c r="A13088" s="1" t="s">
        <v>323</v>
      </c>
      <c r="B13088" s="7" t="s">
        <v>332</v>
      </c>
      <c r="C13088" s="1" t="s">
        <v>12625</v>
      </c>
      <c r="D13088" s="8">
        <v>0.0</v>
      </c>
      <c r="E13088" s="1">
        <v>0.0</v>
      </c>
      <c r="F13088" s="1">
        <v>9.1</v>
      </c>
      <c r="G13088" s="1">
        <v>12.5</v>
      </c>
      <c r="H13088" s="1">
        <v>-3.4</v>
      </c>
    </row>
    <row r="13089">
      <c r="A13089" s="1" t="s">
        <v>323</v>
      </c>
      <c r="B13089" s="7" t="s">
        <v>332</v>
      </c>
      <c r="C13089" s="1" t="s">
        <v>12626</v>
      </c>
      <c r="D13089" s="8">
        <v>0.0</v>
      </c>
      <c r="E13089" s="1">
        <v>0.0</v>
      </c>
      <c r="F13089" s="1">
        <v>10.7</v>
      </c>
      <c r="G13089" s="1">
        <v>100.0</v>
      </c>
      <c r="H13089" s="1">
        <v>-89.3</v>
      </c>
    </row>
    <row r="13090">
      <c r="A13090" s="1" t="s">
        <v>323</v>
      </c>
      <c r="B13090" s="7" t="s">
        <v>332</v>
      </c>
      <c r="C13090" s="1" t="s">
        <v>12627</v>
      </c>
      <c r="D13090" s="8">
        <v>0.0</v>
      </c>
      <c r="E13090" s="1">
        <v>0.0</v>
      </c>
      <c r="F13090" s="1">
        <v>8.0</v>
      </c>
      <c r="G13090" s="1">
        <v>100.0</v>
      </c>
      <c r="H13090" s="1">
        <v>-92.0</v>
      </c>
    </row>
    <row r="13091">
      <c r="A13091" s="1" t="s">
        <v>323</v>
      </c>
      <c r="B13091" s="7" t="s">
        <v>332</v>
      </c>
      <c r="C13091" s="1" t="s">
        <v>12628</v>
      </c>
      <c r="D13091" s="8">
        <v>0.0</v>
      </c>
      <c r="E13091" s="1">
        <v>0.0</v>
      </c>
      <c r="F13091" s="1">
        <v>3.0</v>
      </c>
      <c r="G13091" s="1">
        <v>100.0</v>
      </c>
      <c r="H13091" s="1">
        <v>-97.0</v>
      </c>
    </row>
    <row r="13092">
      <c r="A13092" s="1" t="s">
        <v>323</v>
      </c>
      <c r="B13092" s="7" t="s">
        <v>332</v>
      </c>
      <c r="C13092" s="1" t="s">
        <v>12629</v>
      </c>
      <c r="D13092" s="8">
        <v>0.0</v>
      </c>
      <c r="E13092" s="1">
        <v>0.0</v>
      </c>
      <c r="F13092" s="1">
        <v>9.0</v>
      </c>
      <c r="G13092" s="1">
        <v>100.0</v>
      </c>
      <c r="H13092" s="1">
        <v>-91.0</v>
      </c>
    </row>
    <row r="13093">
      <c r="A13093" s="1" t="s">
        <v>323</v>
      </c>
      <c r="B13093" s="7" t="s">
        <v>332</v>
      </c>
      <c r="C13093" s="1" t="s">
        <v>12630</v>
      </c>
      <c r="D13093" s="8">
        <v>0.0</v>
      </c>
      <c r="E13093" s="1">
        <v>0.0</v>
      </c>
      <c r="F13093" s="1">
        <v>3.0</v>
      </c>
      <c r="G13093" s="1">
        <v>100.0</v>
      </c>
      <c r="H13093" s="1">
        <v>-97.0</v>
      </c>
    </row>
    <row r="13094">
      <c r="A13094" s="1" t="s">
        <v>323</v>
      </c>
      <c r="B13094" s="7" t="s">
        <v>332</v>
      </c>
      <c r="C13094" s="1" t="s">
        <v>12631</v>
      </c>
      <c r="D13094" s="8">
        <v>0.0</v>
      </c>
      <c r="E13094" s="1">
        <v>0.0</v>
      </c>
      <c r="F13094" s="1">
        <v>1.0</v>
      </c>
      <c r="G13094" s="1">
        <v>100.0</v>
      </c>
      <c r="H13094" s="1">
        <v>-99.0</v>
      </c>
    </row>
    <row r="13095">
      <c r="A13095" s="1" t="s">
        <v>323</v>
      </c>
      <c r="B13095" s="7" t="s">
        <v>332</v>
      </c>
      <c r="C13095" s="1" t="s">
        <v>12632</v>
      </c>
      <c r="D13095" s="8">
        <v>0.0</v>
      </c>
      <c r="E13095" s="1">
        <v>0.0</v>
      </c>
      <c r="F13095" s="1">
        <v>1.0</v>
      </c>
      <c r="G13095" s="1">
        <v>100.0</v>
      </c>
      <c r="H13095" s="1">
        <v>-99.0</v>
      </c>
    </row>
    <row r="13096">
      <c r="A13096" s="1" t="s">
        <v>323</v>
      </c>
      <c r="B13096" s="7" t="s">
        <v>332</v>
      </c>
      <c r="C13096" s="1" t="s">
        <v>12633</v>
      </c>
      <c r="D13096" s="8">
        <v>0.0</v>
      </c>
      <c r="E13096" s="1">
        <v>0.0</v>
      </c>
      <c r="F13096" s="1">
        <v>11.5</v>
      </c>
      <c r="G13096" s="1">
        <v>100.0</v>
      </c>
      <c r="H13096" s="1">
        <v>-88.5</v>
      </c>
    </row>
    <row r="13097">
      <c r="A13097" s="1" t="s">
        <v>323</v>
      </c>
      <c r="B13097" s="7" t="s">
        <v>332</v>
      </c>
      <c r="C13097" s="1" t="s">
        <v>12634</v>
      </c>
      <c r="D13097" s="8">
        <v>0.0</v>
      </c>
      <c r="E13097" s="1">
        <v>0.0</v>
      </c>
      <c r="F13097" s="1">
        <v>9.5</v>
      </c>
      <c r="G13097" s="1">
        <v>100.0</v>
      </c>
      <c r="H13097" s="1">
        <v>-90.5</v>
      </c>
    </row>
    <row r="13098">
      <c r="A13098" s="1" t="s">
        <v>323</v>
      </c>
      <c r="B13098" s="7" t="s">
        <v>332</v>
      </c>
      <c r="C13098" s="1" t="s">
        <v>12635</v>
      </c>
      <c r="D13098" s="8">
        <v>0.0</v>
      </c>
      <c r="E13098" s="1">
        <v>0.0</v>
      </c>
      <c r="F13098" s="1">
        <v>4.0</v>
      </c>
      <c r="G13098" s="1">
        <v>100.0</v>
      </c>
      <c r="H13098" s="1">
        <v>-96.0</v>
      </c>
    </row>
    <row r="13099">
      <c r="A13099" s="1" t="s">
        <v>323</v>
      </c>
      <c r="B13099" s="7" t="s">
        <v>332</v>
      </c>
      <c r="C13099" s="1" t="s">
        <v>12636</v>
      </c>
      <c r="D13099" s="8">
        <v>0.0</v>
      </c>
      <c r="E13099" s="1">
        <v>0.0</v>
      </c>
      <c r="F13099" s="1">
        <v>9.2</v>
      </c>
      <c r="G13099" s="1">
        <v>100.0</v>
      </c>
      <c r="H13099" s="1">
        <v>-90.8</v>
      </c>
    </row>
    <row r="13100">
      <c r="A13100" s="1" t="s">
        <v>323</v>
      </c>
      <c r="B13100" s="7" t="s">
        <v>332</v>
      </c>
      <c r="C13100" s="1" t="s">
        <v>12637</v>
      </c>
      <c r="D13100" s="8">
        <v>0.0</v>
      </c>
      <c r="E13100" s="1">
        <v>2.0</v>
      </c>
      <c r="F13100" s="1">
        <v>4.3</v>
      </c>
      <c r="G13100" s="1">
        <v>4.3</v>
      </c>
      <c r="H13100" s="1">
        <v>0.0</v>
      </c>
    </row>
    <row r="13101">
      <c r="A13101" s="1" t="s">
        <v>323</v>
      </c>
      <c r="B13101" s="7" t="s">
        <v>332</v>
      </c>
      <c r="C13101" s="1" t="s">
        <v>12638</v>
      </c>
      <c r="D13101" s="8">
        <v>0.0</v>
      </c>
      <c r="E13101" s="1">
        <v>0.0</v>
      </c>
      <c r="F13101" s="1">
        <v>3.0</v>
      </c>
      <c r="G13101" s="1">
        <v>100.0</v>
      </c>
      <c r="H13101" s="1">
        <v>-97.0</v>
      </c>
    </row>
    <row r="13102">
      <c r="A13102" s="1" t="s">
        <v>323</v>
      </c>
      <c r="B13102" s="7" t="s">
        <v>332</v>
      </c>
      <c r="C13102" s="1" t="s">
        <v>12639</v>
      </c>
      <c r="D13102" s="8">
        <v>0.0</v>
      </c>
      <c r="E13102" s="1">
        <v>0.0</v>
      </c>
      <c r="F13102" s="1">
        <v>9.9</v>
      </c>
      <c r="G13102" s="1">
        <v>100.0</v>
      </c>
      <c r="H13102" s="1">
        <v>-90.1</v>
      </c>
    </row>
    <row r="13103">
      <c r="A13103" s="1" t="s">
        <v>323</v>
      </c>
      <c r="B13103" s="7" t="s">
        <v>332</v>
      </c>
      <c r="C13103" s="1" t="s">
        <v>12640</v>
      </c>
      <c r="D13103" s="8">
        <v>0.0</v>
      </c>
      <c r="E13103" s="1">
        <v>0.0</v>
      </c>
      <c r="F13103" s="1">
        <v>9.5</v>
      </c>
      <c r="G13103" s="1">
        <v>100.0</v>
      </c>
      <c r="H13103" s="1">
        <v>-90.5</v>
      </c>
    </row>
    <row r="13104">
      <c r="A13104" s="1" t="s">
        <v>323</v>
      </c>
      <c r="B13104" s="7" t="s">
        <v>332</v>
      </c>
      <c r="C13104" s="1" t="s">
        <v>12641</v>
      </c>
      <c r="D13104" s="8">
        <v>0.0</v>
      </c>
      <c r="E13104" s="1">
        <v>0.0</v>
      </c>
      <c r="F13104" s="1">
        <v>4.0</v>
      </c>
      <c r="G13104" s="1">
        <v>100.0</v>
      </c>
      <c r="H13104" s="1">
        <v>-96.0</v>
      </c>
    </row>
    <row r="13105">
      <c r="A13105" s="1" t="s">
        <v>323</v>
      </c>
      <c r="B13105" s="7" t="s">
        <v>332</v>
      </c>
      <c r="C13105" s="1" t="s">
        <v>12642</v>
      </c>
      <c r="D13105" s="8">
        <v>0.0</v>
      </c>
      <c r="E13105" s="1">
        <v>0.0</v>
      </c>
      <c r="F13105" s="1">
        <v>1.0</v>
      </c>
      <c r="G13105" s="1">
        <v>100.0</v>
      </c>
      <c r="H13105" s="1">
        <v>-99.0</v>
      </c>
    </row>
    <row r="13106">
      <c r="A13106" s="1" t="s">
        <v>323</v>
      </c>
      <c r="B13106" s="7" t="s">
        <v>332</v>
      </c>
      <c r="C13106" s="1" t="s">
        <v>7419</v>
      </c>
      <c r="D13106" s="8">
        <v>0.0</v>
      </c>
      <c r="E13106" s="1">
        <v>0.0</v>
      </c>
      <c r="F13106" s="1">
        <v>1.0</v>
      </c>
      <c r="G13106" s="1">
        <v>100.0</v>
      </c>
      <c r="H13106" s="1">
        <v>-99.0</v>
      </c>
    </row>
    <row r="13107">
      <c r="A13107" s="1" t="s">
        <v>323</v>
      </c>
      <c r="B13107" s="7" t="s">
        <v>332</v>
      </c>
      <c r="C13107" s="1" t="s">
        <v>12643</v>
      </c>
      <c r="D13107" s="8">
        <v>0.0</v>
      </c>
      <c r="E13107" s="1">
        <v>0.0</v>
      </c>
      <c r="F13107" s="1">
        <v>1.0</v>
      </c>
      <c r="G13107" s="1">
        <v>100.0</v>
      </c>
      <c r="H13107" s="1">
        <v>-99.0</v>
      </c>
    </row>
    <row r="13108">
      <c r="A13108" s="1" t="s">
        <v>323</v>
      </c>
      <c r="B13108" s="7" t="s">
        <v>332</v>
      </c>
      <c r="C13108" s="1" t="s">
        <v>12644</v>
      </c>
      <c r="D13108" s="8">
        <v>0.0</v>
      </c>
      <c r="E13108" s="1">
        <v>0.0</v>
      </c>
      <c r="F13108" s="1">
        <v>1.0</v>
      </c>
      <c r="G13108" s="1">
        <v>100.0</v>
      </c>
      <c r="H13108" s="1">
        <v>-99.0</v>
      </c>
    </row>
    <row r="13109">
      <c r="A13109" s="1" t="s">
        <v>323</v>
      </c>
      <c r="B13109" s="7" t="s">
        <v>332</v>
      </c>
      <c r="C13109" s="1" t="s">
        <v>12645</v>
      </c>
      <c r="D13109" s="8">
        <v>0.0</v>
      </c>
      <c r="E13109" s="1">
        <v>0.0</v>
      </c>
      <c r="F13109" s="1">
        <v>1.0</v>
      </c>
      <c r="G13109" s="1">
        <v>100.0</v>
      </c>
      <c r="H13109" s="1">
        <v>-99.0</v>
      </c>
    </row>
    <row r="13110">
      <c r="A13110" s="1" t="s">
        <v>323</v>
      </c>
      <c r="B13110" s="7" t="s">
        <v>332</v>
      </c>
      <c r="C13110" s="1" t="s">
        <v>12646</v>
      </c>
      <c r="D13110" s="8">
        <v>0.0</v>
      </c>
      <c r="E13110" s="1">
        <v>0.0</v>
      </c>
      <c r="F13110" s="1">
        <v>1.0</v>
      </c>
      <c r="G13110" s="1">
        <v>100.0</v>
      </c>
      <c r="H13110" s="1">
        <v>-99.0</v>
      </c>
    </row>
    <row r="13111">
      <c r="A13111" s="1" t="s">
        <v>323</v>
      </c>
      <c r="B13111" s="7" t="s">
        <v>332</v>
      </c>
      <c r="C13111" s="1" t="s">
        <v>12647</v>
      </c>
      <c r="D13111" s="8">
        <v>0.0</v>
      </c>
      <c r="E13111" s="1">
        <v>0.0</v>
      </c>
      <c r="F13111" s="1">
        <v>1.0</v>
      </c>
      <c r="G13111" s="1">
        <v>100.0</v>
      </c>
      <c r="H13111" s="1">
        <v>-99.0</v>
      </c>
    </row>
    <row r="13112">
      <c r="A13112" s="1" t="s">
        <v>323</v>
      </c>
      <c r="B13112" s="7" t="s">
        <v>332</v>
      </c>
      <c r="C13112" s="1" t="s">
        <v>12648</v>
      </c>
      <c r="D13112" s="8">
        <v>0.0</v>
      </c>
      <c r="E13112" s="1">
        <v>0.0</v>
      </c>
      <c r="F13112" s="1">
        <v>4.0</v>
      </c>
      <c r="G13112" s="1">
        <v>100.0</v>
      </c>
      <c r="H13112" s="1">
        <v>-96.0</v>
      </c>
    </row>
    <row r="13113">
      <c r="A13113" s="1" t="s">
        <v>323</v>
      </c>
      <c r="B13113" s="7" t="s">
        <v>332</v>
      </c>
      <c r="C13113" s="1" t="s">
        <v>12649</v>
      </c>
      <c r="D13113" s="8">
        <v>0.0</v>
      </c>
      <c r="E13113" s="1">
        <v>0.0</v>
      </c>
      <c r="F13113" s="1">
        <v>1.0</v>
      </c>
      <c r="G13113" s="1">
        <v>100.0</v>
      </c>
      <c r="H13113" s="1">
        <v>-99.0</v>
      </c>
    </row>
    <row r="13114">
      <c r="A13114" s="1" t="s">
        <v>323</v>
      </c>
      <c r="B13114" s="7" t="s">
        <v>332</v>
      </c>
      <c r="C13114" s="1" t="s">
        <v>12650</v>
      </c>
      <c r="D13114" s="8">
        <v>0.0</v>
      </c>
      <c r="E13114" s="1">
        <v>0.0</v>
      </c>
      <c r="F13114" s="1">
        <v>1.0</v>
      </c>
      <c r="G13114" s="1">
        <v>100.0</v>
      </c>
      <c r="H13114" s="1">
        <v>-99.0</v>
      </c>
    </row>
    <row r="13115">
      <c r="A13115" s="1" t="s">
        <v>323</v>
      </c>
      <c r="B13115" s="7" t="s">
        <v>332</v>
      </c>
      <c r="C13115" s="1" t="s">
        <v>12651</v>
      </c>
      <c r="D13115" s="8">
        <v>0.0</v>
      </c>
      <c r="E13115" s="1">
        <v>0.0</v>
      </c>
      <c r="F13115" s="1">
        <v>3.0</v>
      </c>
      <c r="G13115" s="1">
        <v>100.0</v>
      </c>
      <c r="H13115" s="1">
        <v>-97.0</v>
      </c>
    </row>
    <row r="13116">
      <c r="A13116" s="1" t="s">
        <v>323</v>
      </c>
      <c r="B13116" s="7" t="s">
        <v>332</v>
      </c>
      <c r="C13116" s="1" t="s">
        <v>12652</v>
      </c>
      <c r="D13116" s="8">
        <v>0.0</v>
      </c>
      <c r="E13116" s="1">
        <v>0.0</v>
      </c>
      <c r="F13116" s="1">
        <v>4.7</v>
      </c>
      <c r="G13116" s="1">
        <v>100.0</v>
      </c>
      <c r="H13116" s="1">
        <v>-95.3</v>
      </c>
    </row>
    <row r="13117">
      <c r="A13117" s="1" t="s">
        <v>323</v>
      </c>
      <c r="B13117" s="7" t="s">
        <v>332</v>
      </c>
      <c r="C13117" s="1" t="s">
        <v>12653</v>
      </c>
      <c r="D13117" s="8">
        <v>0.0</v>
      </c>
      <c r="E13117" s="1">
        <v>0.0</v>
      </c>
      <c r="F13117" s="1">
        <v>2.0</v>
      </c>
      <c r="G13117" s="1">
        <v>100.0</v>
      </c>
      <c r="H13117" s="1">
        <v>-98.0</v>
      </c>
    </row>
    <row r="13118">
      <c r="A13118" s="1" t="s">
        <v>323</v>
      </c>
      <c r="B13118" s="7" t="s">
        <v>332</v>
      </c>
      <c r="C13118" s="1" t="s">
        <v>12654</v>
      </c>
      <c r="D13118" s="8">
        <v>0.0</v>
      </c>
      <c r="E13118" s="1">
        <v>0.0</v>
      </c>
      <c r="F13118" s="1">
        <v>1.0</v>
      </c>
      <c r="G13118" s="1">
        <v>100.0</v>
      </c>
      <c r="H13118" s="1">
        <v>-99.0</v>
      </c>
    </row>
    <row r="13119">
      <c r="A13119" s="1" t="s">
        <v>323</v>
      </c>
      <c r="B13119" s="7" t="s">
        <v>332</v>
      </c>
      <c r="C13119" s="1" t="s">
        <v>12655</v>
      </c>
      <c r="D13119" s="8">
        <v>0.0</v>
      </c>
      <c r="E13119" s="1">
        <v>0.0</v>
      </c>
      <c r="F13119" s="1">
        <v>1.0</v>
      </c>
      <c r="G13119" s="1">
        <v>100.0</v>
      </c>
      <c r="H13119" s="1">
        <v>-99.0</v>
      </c>
    </row>
    <row r="13120">
      <c r="A13120" s="1" t="s">
        <v>323</v>
      </c>
      <c r="B13120" s="7" t="s">
        <v>332</v>
      </c>
      <c r="C13120" s="1" t="s">
        <v>12656</v>
      </c>
      <c r="D13120" s="8">
        <v>0.0</v>
      </c>
      <c r="E13120" s="1">
        <v>0.0</v>
      </c>
      <c r="F13120" s="1">
        <v>1.0</v>
      </c>
      <c r="G13120" s="1">
        <v>100.0</v>
      </c>
      <c r="H13120" s="1">
        <v>-99.0</v>
      </c>
    </row>
    <row r="13121">
      <c r="A13121" s="1" t="s">
        <v>323</v>
      </c>
      <c r="B13121" s="7" t="s">
        <v>332</v>
      </c>
      <c r="C13121" s="1" t="s">
        <v>12657</v>
      </c>
      <c r="D13121" s="8">
        <v>0.0</v>
      </c>
      <c r="E13121" s="1">
        <v>0.0</v>
      </c>
      <c r="F13121" s="1">
        <v>1.0</v>
      </c>
      <c r="G13121" s="1">
        <v>100.0</v>
      </c>
      <c r="H13121" s="1">
        <v>-99.0</v>
      </c>
    </row>
    <row r="13122">
      <c r="A13122" s="1" t="s">
        <v>323</v>
      </c>
      <c r="B13122" s="7" t="s">
        <v>332</v>
      </c>
      <c r="C13122" s="1" t="s">
        <v>12658</v>
      </c>
      <c r="D13122" s="8">
        <v>0.0</v>
      </c>
      <c r="E13122" s="1">
        <v>4.0</v>
      </c>
      <c r="F13122" s="1">
        <v>6.8</v>
      </c>
      <c r="G13122" s="1">
        <v>2.4</v>
      </c>
      <c r="H13122" s="1">
        <v>4.3</v>
      </c>
    </row>
    <row r="13123">
      <c r="A13123" s="1" t="s">
        <v>323</v>
      </c>
      <c r="B13123" s="7" t="s">
        <v>332</v>
      </c>
      <c r="C13123" s="1" t="s">
        <v>12659</v>
      </c>
      <c r="D13123" s="8">
        <v>0.0</v>
      </c>
      <c r="E13123" s="1">
        <v>0.0</v>
      </c>
      <c r="F13123" s="1">
        <v>31.0</v>
      </c>
      <c r="G13123" s="1">
        <v>100.0</v>
      </c>
      <c r="H13123" s="1">
        <v>-69.0</v>
      </c>
    </row>
    <row r="13124">
      <c r="A13124" s="1" t="s">
        <v>323</v>
      </c>
      <c r="B13124" s="7" t="s">
        <v>332</v>
      </c>
      <c r="C13124" s="1" t="s">
        <v>12660</v>
      </c>
      <c r="D13124" s="8">
        <v>0.0</v>
      </c>
      <c r="E13124" s="1">
        <v>0.0</v>
      </c>
      <c r="F13124" s="1">
        <v>2.0</v>
      </c>
      <c r="G13124" s="1">
        <v>100.0</v>
      </c>
      <c r="H13124" s="1">
        <v>-98.0</v>
      </c>
    </row>
    <row r="13125">
      <c r="A13125" s="1" t="s">
        <v>323</v>
      </c>
      <c r="B13125" s="7" t="s">
        <v>332</v>
      </c>
      <c r="C13125" s="1" t="s">
        <v>12661</v>
      </c>
      <c r="D13125" s="8">
        <v>0.0</v>
      </c>
      <c r="E13125" s="1">
        <v>0.0</v>
      </c>
      <c r="F13125" s="1">
        <v>7.0</v>
      </c>
      <c r="G13125" s="1">
        <v>100.0</v>
      </c>
      <c r="H13125" s="1">
        <v>-93.0</v>
      </c>
    </row>
    <row r="13126">
      <c r="A13126" s="1" t="s">
        <v>323</v>
      </c>
      <c r="B13126" s="7" t="s">
        <v>332</v>
      </c>
      <c r="C13126" s="1" t="s">
        <v>12662</v>
      </c>
      <c r="D13126" s="8">
        <v>0.0</v>
      </c>
      <c r="E13126" s="1">
        <v>0.0</v>
      </c>
      <c r="F13126" s="1">
        <v>61.5</v>
      </c>
      <c r="G13126" s="1">
        <v>35.8</v>
      </c>
      <c r="H13126" s="1">
        <v>25.8</v>
      </c>
    </row>
    <row r="13127">
      <c r="A13127" s="1" t="s">
        <v>323</v>
      </c>
      <c r="B13127" s="7" t="s">
        <v>332</v>
      </c>
      <c r="C13127" s="1" t="s">
        <v>12663</v>
      </c>
      <c r="D13127" s="8">
        <v>0.0</v>
      </c>
      <c r="E13127" s="1">
        <v>0.0</v>
      </c>
      <c r="F13127" s="1">
        <v>1.0</v>
      </c>
      <c r="G13127" s="1">
        <v>100.0</v>
      </c>
      <c r="H13127" s="1">
        <v>-99.0</v>
      </c>
    </row>
    <row r="13128">
      <c r="A13128" s="1" t="s">
        <v>323</v>
      </c>
      <c r="B13128" s="7" t="s">
        <v>332</v>
      </c>
      <c r="C13128" s="1" t="s">
        <v>12664</v>
      </c>
      <c r="D13128" s="8">
        <v>0.0</v>
      </c>
      <c r="E13128" s="1">
        <v>0.0</v>
      </c>
      <c r="F13128" s="1">
        <v>1.0</v>
      </c>
      <c r="G13128" s="1">
        <v>100.0</v>
      </c>
      <c r="H13128" s="1">
        <v>-99.0</v>
      </c>
    </row>
    <row r="13129">
      <c r="A13129" s="1" t="s">
        <v>323</v>
      </c>
      <c r="B13129" s="7" t="s">
        <v>332</v>
      </c>
      <c r="C13129" s="1" t="s">
        <v>12665</v>
      </c>
      <c r="D13129" s="8">
        <v>0.0</v>
      </c>
      <c r="E13129" s="1">
        <v>0.0</v>
      </c>
      <c r="F13129" s="1">
        <v>10.7</v>
      </c>
      <c r="G13129" s="1">
        <v>10.6</v>
      </c>
      <c r="H13129" s="1">
        <v>0.1</v>
      </c>
    </row>
    <row r="13130">
      <c r="A13130" s="1" t="s">
        <v>323</v>
      </c>
      <c r="B13130" s="7" t="s">
        <v>332</v>
      </c>
      <c r="C13130" s="1" t="s">
        <v>12666</v>
      </c>
      <c r="D13130" s="8">
        <v>0.0</v>
      </c>
      <c r="E13130" s="1">
        <v>0.0</v>
      </c>
      <c r="F13130" s="1">
        <v>10.0</v>
      </c>
      <c r="G13130" s="1">
        <v>10.3</v>
      </c>
      <c r="H13130" s="1">
        <v>-0.3</v>
      </c>
    </row>
    <row r="13131">
      <c r="A13131" s="1" t="s">
        <v>323</v>
      </c>
      <c r="B13131" s="7" t="s">
        <v>332</v>
      </c>
      <c r="C13131" s="1" t="s">
        <v>12667</v>
      </c>
      <c r="D13131" s="8">
        <v>0.0</v>
      </c>
      <c r="E13131" s="1">
        <v>0.0</v>
      </c>
      <c r="F13131" s="1">
        <v>3.0</v>
      </c>
      <c r="G13131" s="1">
        <v>100.0</v>
      </c>
      <c r="H13131" s="1">
        <v>-97.0</v>
      </c>
    </row>
    <row r="13132">
      <c r="A13132" s="1" t="s">
        <v>323</v>
      </c>
      <c r="B13132" s="7" t="s">
        <v>332</v>
      </c>
      <c r="C13132" s="1" t="s">
        <v>12668</v>
      </c>
      <c r="D13132" s="8">
        <v>0.0</v>
      </c>
      <c r="E13132" s="1">
        <v>0.0</v>
      </c>
      <c r="F13132" s="1">
        <v>4.7</v>
      </c>
      <c r="G13132" s="1">
        <v>100.0</v>
      </c>
      <c r="H13132" s="1">
        <v>-95.3</v>
      </c>
    </row>
    <row r="13133">
      <c r="A13133" s="1" t="s">
        <v>323</v>
      </c>
      <c r="B13133" s="7" t="s">
        <v>332</v>
      </c>
      <c r="C13133" s="1" t="s">
        <v>12669</v>
      </c>
      <c r="D13133" s="8">
        <v>0.0</v>
      </c>
      <c r="E13133" s="1">
        <v>0.0</v>
      </c>
      <c r="F13133" s="1">
        <v>7.8</v>
      </c>
      <c r="G13133" s="1">
        <v>100.0</v>
      </c>
      <c r="H13133" s="1">
        <v>-92.2</v>
      </c>
    </row>
    <row r="13134">
      <c r="A13134" s="1" t="s">
        <v>323</v>
      </c>
      <c r="B13134" s="7" t="s">
        <v>332</v>
      </c>
      <c r="C13134" s="1" t="s">
        <v>12670</v>
      </c>
      <c r="D13134" s="8">
        <v>0.0</v>
      </c>
      <c r="E13134" s="1">
        <v>0.0</v>
      </c>
      <c r="F13134" s="1">
        <v>2.8</v>
      </c>
      <c r="G13134" s="1">
        <v>100.0</v>
      </c>
      <c r="H13134" s="1">
        <v>-97.2</v>
      </c>
    </row>
    <row r="13135">
      <c r="A13135" s="1" t="s">
        <v>323</v>
      </c>
      <c r="B13135" s="7" t="s">
        <v>332</v>
      </c>
      <c r="C13135" s="1" t="s">
        <v>12671</v>
      </c>
      <c r="D13135" s="8">
        <v>0.0</v>
      </c>
      <c r="E13135" s="1">
        <v>0.0</v>
      </c>
      <c r="F13135" s="1">
        <v>3.4</v>
      </c>
      <c r="G13135" s="1">
        <v>100.0</v>
      </c>
      <c r="H13135" s="1">
        <v>-96.6</v>
      </c>
    </row>
    <row r="13136">
      <c r="A13136" s="1" t="s">
        <v>323</v>
      </c>
      <c r="B13136" s="7" t="s">
        <v>332</v>
      </c>
      <c r="C13136" s="1" t="s">
        <v>12672</v>
      </c>
      <c r="D13136" s="8">
        <v>0.0</v>
      </c>
      <c r="E13136" s="1">
        <v>0.0</v>
      </c>
      <c r="F13136" s="1">
        <v>3.0</v>
      </c>
      <c r="G13136" s="1">
        <v>100.0</v>
      </c>
      <c r="H13136" s="1">
        <v>-97.0</v>
      </c>
    </row>
    <row r="13137">
      <c r="A13137" s="1" t="s">
        <v>323</v>
      </c>
      <c r="B13137" s="7" t="s">
        <v>332</v>
      </c>
      <c r="C13137" s="1" t="s">
        <v>12673</v>
      </c>
      <c r="D13137" s="8">
        <v>0.0</v>
      </c>
      <c r="E13137" s="1">
        <v>0.0</v>
      </c>
      <c r="F13137" s="1">
        <v>7.2</v>
      </c>
      <c r="G13137" s="1">
        <v>47.3</v>
      </c>
      <c r="H13137" s="1">
        <v>-40.1</v>
      </c>
    </row>
    <row r="13138">
      <c r="A13138" s="1" t="s">
        <v>323</v>
      </c>
      <c r="B13138" s="7" t="s">
        <v>332</v>
      </c>
      <c r="C13138" s="1" t="s">
        <v>12674</v>
      </c>
      <c r="D13138" s="8">
        <v>0.0</v>
      </c>
      <c r="E13138" s="1">
        <v>0.0</v>
      </c>
      <c r="F13138" s="1">
        <v>3.9</v>
      </c>
      <c r="G13138" s="1">
        <v>100.0</v>
      </c>
      <c r="H13138" s="1">
        <v>-96.1</v>
      </c>
    </row>
    <row r="13139">
      <c r="A13139" s="1" t="s">
        <v>323</v>
      </c>
      <c r="B13139" s="7" t="s">
        <v>332</v>
      </c>
      <c r="C13139" s="1" t="s">
        <v>12675</v>
      </c>
      <c r="D13139" s="8">
        <v>0.0</v>
      </c>
      <c r="E13139" s="1">
        <v>0.0</v>
      </c>
      <c r="F13139" s="1">
        <v>8.2</v>
      </c>
      <c r="G13139" s="1">
        <v>100.0</v>
      </c>
      <c r="H13139" s="1">
        <v>-91.8</v>
      </c>
    </row>
    <row r="13140">
      <c r="A13140" s="1" t="s">
        <v>323</v>
      </c>
      <c r="B13140" s="7" t="s">
        <v>332</v>
      </c>
      <c r="C13140" s="1" t="s">
        <v>12676</v>
      </c>
      <c r="D13140" s="8">
        <v>0.0</v>
      </c>
      <c r="E13140" s="1">
        <v>0.0</v>
      </c>
      <c r="F13140" s="1">
        <v>2.8</v>
      </c>
      <c r="G13140" s="1">
        <v>100.0</v>
      </c>
      <c r="H13140" s="1">
        <v>-97.3</v>
      </c>
    </row>
    <row r="13141">
      <c r="A13141" s="1" t="s">
        <v>323</v>
      </c>
      <c r="B13141" s="7" t="s">
        <v>332</v>
      </c>
      <c r="C13141" s="1" t="s">
        <v>12677</v>
      </c>
      <c r="D13141" s="8">
        <v>0.0</v>
      </c>
      <c r="E13141" s="1">
        <v>0.0</v>
      </c>
      <c r="F13141" s="1">
        <v>2.5</v>
      </c>
      <c r="G13141" s="1">
        <v>100.0</v>
      </c>
      <c r="H13141" s="1">
        <v>-97.5</v>
      </c>
    </row>
    <row r="13142">
      <c r="A13142" s="1" t="s">
        <v>323</v>
      </c>
      <c r="B13142" s="7" t="s">
        <v>332</v>
      </c>
      <c r="C13142" s="1" t="s">
        <v>12678</v>
      </c>
      <c r="D13142" s="8">
        <v>0.0</v>
      </c>
      <c r="E13142" s="1">
        <v>0.0</v>
      </c>
      <c r="F13142" s="1">
        <v>2.6</v>
      </c>
      <c r="G13142" s="1">
        <v>47.0</v>
      </c>
      <c r="H13142" s="1">
        <v>-44.4</v>
      </c>
    </row>
    <row r="13143">
      <c r="A13143" s="1" t="s">
        <v>323</v>
      </c>
      <c r="B13143" s="7" t="s">
        <v>332</v>
      </c>
      <c r="C13143" s="1" t="s">
        <v>12679</v>
      </c>
      <c r="D13143" s="8">
        <v>0.0</v>
      </c>
      <c r="E13143" s="1">
        <v>0.0</v>
      </c>
      <c r="F13143" s="1">
        <v>78.0</v>
      </c>
      <c r="G13143" s="1">
        <v>100.0</v>
      </c>
      <c r="H13143" s="1">
        <v>-22.0</v>
      </c>
    </row>
    <row r="13144">
      <c r="A13144" s="1" t="s">
        <v>323</v>
      </c>
      <c r="B13144" s="7" t="s">
        <v>332</v>
      </c>
      <c r="C13144" s="1" t="s">
        <v>12680</v>
      </c>
      <c r="D13144" s="8">
        <v>0.0</v>
      </c>
      <c r="E13144" s="1">
        <v>0.0</v>
      </c>
      <c r="F13144" s="1">
        <v>80.0</v>
      </c>
      <c r="G13144" s="1">
        <v>100.0</v>
      </c>
      <c r="H13144" s="1">
        <v>-20.0</v>
      </c>
    </row>
    <row r="13145">
      <c r="A13145" s="1" t="s">
        <v>323</v>
      </c>
      <c r="B13145" s="7" t="s">
        <v>332</v>
      </c>
      <c r="C13145" s="1" t="s">
        <v>12681</v>
      </c>
      <c r="D13145" s="8">
        <v>0.0</v>
      </c>
      <c r="E13145" s="1">
        <v>0.0</v>
      </c>
      <c r="F13145" s="1">
        <v>94.0</v>
      </c>
      <c r="G13145" s="1">
        <v>100.0</v>
      </c>
      <c r="H13145" s="1">
        <v>-6.0</v>
      </c>
    </row>
    <row r="13146">
      <c r="A13146" s="1" t="s">
        <v>323</v>
      </c>
      <c r="B13146" s="7" t="s">
        <v>332</v>
      </c>
      <c r="C13146" s="1" t="s">
        <v>12682</v>
      </c>
      <c r="D13146" s="8">
        <v>0.0</v>
      </c>
      <c r="E13146" s="1">
        <v>0.0</v>
      </c>
      <c r="F13146" s="1">
        <v>9.3</v>
      </c>
      <c r="G13146" s="1">
        <v>100.0</v>
      </c>
      <c r="H13146" s="1">
        <v>-90.8</v>
      </c>
    </row>
    <row r="13147">
      <c r="A13147" s="1" t="s">
        <v>323</v>
      </c>
      <c r="B13147" s="7" t="s">
        <v>332</v>
      </c>
      <c r="C13147" s="1" t="s">
        <v>12683</v>
      </c>
      <c r="D13147" s="8">
        <v>0.0</v>
      </c>
      <c r="E13147" s="1">
        <v>0.0</v>
      </c>
      <c r="F13147" s="1">
        <v>8.2</v>
      </c>
      <c r="G13147" s="1">
        <v>100.0</v>
      </c>
      <c r="H13147" s="1">
        <v>-91.8</v>
      </c>
    </row>
    <row r="13148">
      <c r="A13148" s="1" t="s">
        <v>323</v>
      </c>
      <c r="B13148" s="7" t="s">
        <v>332</v>
      </c>
      <c r="C13148" s="1" t="s">
        <v>12684</v>
      </c>
      <c r="D13148" s="8">
        <v>0.0</v>
      </c>
      <c r="E13148" s="1">
        <v>0.0</v>
      </c>
      <c r="F13148" s="1">
        <v>1.0</v>
      </c>
      <c r="G13148" s="1">
        <v>100.0</v>
      </c>
      <c r="H13148" s="1">
        <v>-99.0</v>
      </c>
    </row>
    <row r="13149">
      <c r="A13149" s="1" t="s">
        <v>323</v>
      </c>
      <c r="B13149" s="7" t="s">
        <v>332</v>
      </c>
      <c r="C13149" s="1" t="s">
        <v>12685</v>
      </c>
      <c r="D13149" s="8">
        <v>0.0</v>
      </c>
      <c r="E13149" s="1">
        <v>0.0</v>
      </c>
      <c r="F13149" s="1">
        <v>3.0</v>
      </c>
      <c r="G13149" s="1">
        <v>100.0</v>
      </c>
      <c r="H13149" s="1">
        <v>-97.0</v>
      </c>
    </row>
    <row r="13150">
      <c r="A13150" s="1" t="s">
        <v>323</v>
      </c>
      <c r="B13150" s="7" t="s">
        <v>332</v>
      </c>
      <c r="C13150" s="1" t="s">
        <v>12686</v>
      </c>
      <c r="D13150" s="8">
        <v>0.0</v>
      </c>
      <c r="E13150" s="1">
        <v>0.0</v>
      </c>
      <c r="F13150" s="1">
        <v>9.6</v>
      </c>
      <c r="G13150" s="1">
        <v>100.0</v>
      </c>
      <c r="H13150" s="1">
        <v>-90.4</v>
      </c>
    </row>
    <row r="13151">
      <c r="A13151" s="1" t="s">
        <v>323</v>
      </c>
      <c r="B13151" s="7" t="s">
        <v>332</v>
      </c>
      <c r="C13151" s="1" t="s">
        <v>12687</v>
      </c>
      <c r="D13151" s="8">
        <v>0.0</v>
      </c>
      <c r="E13151" s="1">
        <v>0.0</v>
      </c>
      <c r="F13151" s="1">
        <v>4.7</v>
      </c>
      <c r="G13151" s="1">
        <v>100.0</v>
      </c>
      <c r="H13151" s="1">
        <v>-95.3</v>
      </c>
    </row>
    <row r="13152">
      <c r="A13152" s="1" t="s">
        <v>323</v>
      </c>
      <c r="B13152" s="7" t="s">
        <v>332</v>
      </c>
      <c r="C13152" s="1" t="s">
        <v>12688</v>
      </c>
      <c r="D13152" s="8">
        <v>0.0</v>
      </c>
      <c r="E13152" s="1">
        <v>0.0</v>
      </c>
      <c r="F13152" s="1">
        <v>1.0</v>
      </c>
      <c r="G13152" s="1">
        <v>100.0</v>
      </c>
      <c r="H13152" s="1">
        <v>-99.0</v>
      </c>
    </row>
    <row r="13153">
      <c r="A13153" s="1" t="s">
        <v>323</v>
      </c>
      <c r="B13153" s="7" t="s">
        <v>332</v>
      </c>
      <c r="C13153" s="1" t="s">
        <v>12689</v>
      </c>
      <c r="D13153" s="8">
        <v>0.0</v>
      </c>
      <c r="E13153" s="1">
        <v>0.0</v>
      </c>
      <c r="F13153" s="1">
        <v>8.9</v>
      </c>
      <c r="G13153" s="1">
        <v>49.5</v>
      </c>
      <c r="H13153" s="1">
        <v>-40.6</v>
      </c>
    </row>
    <row r="13154">
      <c r="A13154" s="1" t="s">
        <v>323</v>
      </c>
      <c r="B13154" s="7" t="s">
        <v>332</v>
      </c>
      <c r="C13154" s="1" t="s">
        <v>12690</v>
      </c>
      <c r="D13154" s="8">
        <v>0.0</v>
      </c>
      <c r="E13154" s="1">
        <v>0.0</v>
      </c>
      <c r="F13154" s="1">
        <v>1.0</v>
      </c>
      <c r="G13154" s="1">
        <v>100.0</v>
      </c>
      <c r="H13154" s="1">
        <v>-99.0</v>
      </c>
    </row>
    <row r="13155">
      <c r="A13155" s="1" t="s">
        <v>323</v>
      </c>
      <c r="B13155" s="7" t="s">
        <v>332</v>
      </c>
      <c r="C13155" s="1" t="s">
        <v>12691</v>
      </c>
      <c r="D13155" s="8">
        <v>0.0</v>
      </c>
      <c r="E13155" s="1">
        <v>0.0</v>
      </c>
      <c r="F13155" s="1">
        <v>3.8</v>
      </c>
      <c r="G13155" s="1">
        <v>100.0</v>
      </c>
      <c r="H13155" s="1">
        <v>-96.2</v>
      </c>
    </row>
    <row r="13156">
      <c r="A13156" s="1" t="s">
        <v>323</v>
      </c>
      <c r="B13156" s="7" t="s">
        <v>332</v>
      </c>
      <c r="C13156" s="1" t="s">
        <v>12692</v>
      </c>
      <c r="D13156" s="8">
        <v>0.0</v>
      </c>
      <c r="E13156" s="1">
        <v>0.0</v>
      </c>
      <c r="F13156" s="1">
        <v>2.0</v>
      </c>
      <c r="G13156" s="1">
        <v>100.0</v>
      </c>
      <c r="H13156" s="1">
        <v>-98.0</v>
      </c>
    </row>
    <row r="13157">
      <c r="A13157" s="1" t="s">
        <v>323</v>
      </c>
      <c r="B13157" s="7" t="s">
        <v>332</v>
      </c>
      <c r="C13157" s="1" t="s">
        <v>12693</v>
      </c>
      <c r="D13157" s="8">
        <v>0.0</v>
      </c>
      <c r="E13157" s="1">
        <v>0.0</v>
      </c>
      <c r="F13157" s="1">
        <v>5.0</v>
      </c>
      <c r="G13157" s="1">
        <v>100.0</v>
      </c>
      <c r="H13157" s="1">
        <v>-95.0</v>
      </c>
    </row>
    <row r="13158">
      <c r="A13158" s="1" t="s">
        <v>323</v>
      </c>
      <c r="B13158" s="7" t="s">
        <v>332</v>
      </c>
      <c r="C13158" s="1" t="s">
        <v>12694</v>
      </c>
      <c r="D13158" s="8">
        <v>0.0</v>
      </c>
      <c r="E13158" s="1">
        <v>0.0</v>
      </c>
      <c r="F13158" s="1">
        <v>2.0</v>
      </c>
      <c r="G13158" s="1">
        <v>100.0</v>
      </c>
      <c r="H13158" s="1">
        <v>-98.0</v>
      </c>
    </row>
    <row r="13159">
      <c r="A13159" s="1" t="s">
        <v>323</v>
      </c>
      <c r="B13159" s="7" t="s">
        <v>332</v>
      </c>
      <c r="C13159" s="1" t="s">
        <v>12695</v>
      </c>
      <c r="D13159" s="8">
        <v>0.0</v>
      </c>
      <c r="E13159" s="1">
        <v>0.0</v>
      </c>
      <c r="F13159" s="1">
        <v>4.0</v>
      </c>
      <c r="G13159" s="1">
        <v>100.0</v>
      </c>
      <c r="H13159" s="1">
        <v>-96.0</v>
      </c>
    </row>
    <row r="13160">
      <c r="A13160" s="1" t="s">
        <v>323</v>
      </c>
      <c r="B13160" s="7" t="s">
        <v>332</v>
      </c>
      <c r="C13160" s="1" t="s">
        <v>12696</v>
      </c>
      <c r="D13160" s="8">
        <v>0.0</v>
      </c>
      <c r="E13160" s="1">
        <v>0.0</v>
      </c>
      <c r="F13160" s="1">
        <v>1.0</v>
      </c>
      <c r="G13160" s="1">
        <v>100.0</v>
      </c>
      <c r="H13160" s="1">
        <v>-99.0</v>
      </c>
    </row>
    <row r="13161">
      <c r="A13161" s="1" t="s">
        <v>323</v>
      </c>
      <c r="B13161" s="7" t="s">
        <v>332</v>
      </c>
      <c r="C13161" s="1" t="s">
        <v>12697</v>
      </c>
      <c r="D13161" s="8">
        <v>0.0</v>
      </c>
      <c r="E13161" s="1">
        <v>0.0</v>
      </c>
      <c r="F13161" s="1">
        <v>1.0</v>
      </c>
      <c r="G13161" s="1">
        <v>100.0</v>
      </c>
      <c r="H13161" s="1">
        <v>-99.0</v>
      </c>
    </row>
    <row r="13162">
      <c r="A13162" s="1" t="s">
        <v>323</v>
      </c>
      <c r="B13162" s="7" t="s">
        <v>332</v>
      </c>
      <c r="C13162" s="1" t="s">
        <v>12698</v>
      </c>
      <c r="D13162" s="8">
        <v>0.0</v>
      </c>
      <c r="E13162" s="1">
        <v>0.0</v>
      </c>
      <c r="F13162" s="1">
        <v>11.0</v>
      </c>
      <c r="G13162" s="1">
        <v>100.0</v>
      </c>
      <c r="H13162" s="1">
        <v>-89.0</v>
      </c>
    </row>
    <row r="13163">
      <c r="A13163" s="1" t="s">
        <v>323</v>
      </c>
      <c r="B13163" s="7" t="s">
        <v>332</v>
      </c>
      <c r="C13163" s="1" t="s">
        <v>12699</v>
      </c>
      <c r="D13163" s="8">
        <v>0.0</v>
      </c>
      <c r="E13163" s="1">
        <v>0.0</v>
      </c>
      <c r="F13163" s="1">
        <v>4.0</v>
      </c>
      <c r="G13163" s="1">
        <v>100.0</v>
      </c>
      <c r="H13163" s="1">
        <v>-96.0</v>
      </c>
    </row>
    <row r="13164">
      <c r="A13164" s="1" t="s">
        <v>323</v>
      </c>
      <c r="B13164" s="7" t="s">
        <v>332</v>
      </c>
      <c r="C13164" s="1" t="s">
        <v>12700</v>
      </c>
      <c r="D13164" s="8">
        <v>0.0</v>
      </c>
      <c r="E13164" s="1">
        <v>12.0</v>
      </c>
      <c r="F13164" s="1">
        <v>100.0</v>
      </c>
      <c r="G13164" s="1">
        <v>2.2</v>
      </c>
      <c r="H13164" s="1">
        <v>97.8</v>
      </c>
    </row>
    <row r="13165">
      <c r="A13165" s="1" t="s">
        <v>323</v>
      </c>
      <c r="B13165" s="7" t="s">
        <v>332</v>
      </c>
      <c r="C13165" s="1" t="s">
        <v>12701</v>
      </c>
      <c r="D13165" s="8">
        <v>0.0</v>
      </c>
      <c r="E13165" s="1">
        <v>3.0</v>
      </c>
      <c r="F13165" s="1">
        <v>100.0</v>
      </c>
      <c r="G13165" s="1">
        <v>2.3</v>
      </c>
      <c r="H13165" s="1">
        <v>97.7</v>
      </c>
    </row>
    <row r="13166">
      <c r="A13166" s="1" t="s">
        <v>323</v>
      </c>
      <c r="B13166" s="7" t="s">
        <v>332</v>
      </c>
      <c r="C13166" s="1" t="s">
        <v>12702</v>
      </c>
      <c r="D13166" s="8">
        <v>0.0</v>
      </c>
      <c r="E13166" s="1">
        <v>2.0</v>
      </c>
      <c r="F13166" s="1">
        <v>100.0</v>
      </c>
      <c r="G13166" s="1">
        <v>2.5</v>
      </c>
      <c r="H13166" s="1">
        <v>97.5</v>
      </c>
    </row>
    <row r="13167">
      <c r="A13167" s="1" t="s">
        <v>323</v>
      </c>
      <c r="B13167" s="7" t="s">
        <v>332</v>
      </c>
      <c r="C13167" s="1" t="s">
        <v>12703</v>
      </c>
      <c r="D13167" s="8">
        <v>0.0</v>
      </c>
      <c r="E13167" s="1">
        <v>1.0</v>
      </c>
      <c r="F13167" s="1">
        <v>100.0</v>
      </c>
      <c r="G13167" s="1">
        <v>2.5</v>
      </c>
      <c r="H13167" s="1">
        <v>97.5</v>
      </c>
    </row>
    <row r="13168">
      <c r="A13168" s="1" t="s">
        <v>323</v>
      </c>
      <c r="B13168" s="7" t="s">
        <v>332</v>
      </c>
      <c r="C13168" s="1" t="s">
        <v>12704</v>
      </c>
      <c r="D13168" s="8">
        <v>0.0</v>
      </c>
      <c r="E13168" s="1">
        <v>1.0</v>
      </c>
      <c r="F13168" s="1">
        <v>100.0</v>
      </c>
      <c r="G13168" s="1">
        <v>2.0</v>
      </c>
      <c r="H13168" s="1">
        <v>98.0</v>
      </c>
    </row>
    <row r="13169">
      <c r="A13169" s="1" t="s">
        <v>323</v>
      </c>
      <c r="B13169" s="7" t="s">
        <v>332</v>
      </c>
      <c r="C13169" s="1" t="s">
        <v>12705</v>
      </c>
      <c r="D13169" s="8">
        <v>0.0</v>
      </c>
      <c r="E13169" s="1">
        <v>0.0</v>
      </c>
      <c r="F13169" s="1">
        <v>100.0</v>
      </c>
      <c r="G13169" s="1">
        <v>8.0</v>
      </c>
      <c r="H13169" s="1">
        <v>92.0</v>
      </c>
    </row>
    <row r="13170">
      <c r="A13170" s="1" t="s">
        <v>323</v>
      </c>
      <c r="B13170" s="7" t="s">
        <v>332</v>
      </c>
      <c r="C13170" s="1" t="s">
        <v>12706</v>
      </c>
      <c r="D13170" s="8">
        <v>0.0</v>
      </c>
      <c r="E13170" s="1">
        <v>0.0</v>
      </c>
      <c r="F13170" s="1">
        <v>100.0</v>
      </c>
      <c r="G13170" s="1">
        <v>10.7</v>
      </c>
      <c r="H13170" s="1">
        <v>89.3</v>
      </c>
    </row>
    <row r="13171">
      <c r="A13171" s="1" t="s">
        <v>323</v>
      </c>
      <c r="B13171" s="7" t="s">
        <v>332</v>
      </c>
      <c r="C13171" s="1" t="s">
        <v>12707</v>
      </c>
      <c r="D13171" s="8">
        <v>0.0</v>
      </c>
      <c r="E13171" s="1">
        <v>0.0</v>
      </c>
      <c r="F13171" s="1">
        <v>100.0</v>
      </c>
      <c r="G13171" s="1">
        <v>93.1</v>
      </c>
      <c r="H13171" s="1">
        <v>6.9</v>
      </c>
    </row>
    <row r="13172">
      <c r="A13172" s="1" t="s">
        <v>323</v>
      </c>
      <c r="B13172" s="7" t="s">
        <v>332</v>
      </c>
      <c r="C13172" s="1" t="s">
        <v>12708</v>
      </c>
      <c r="D13172" s="8">
        <v>0.0</v>
      </c>
      <c r="E13172" s="1">
        <v>0.0</v>
      </c>
      <c r="F13172" s="1">
        <v>100.0</v>
      </c>
      <c r="G13172" s="1">
        <v>71.4</v>
      </c>
      <c r="H13172" s="1">
        <v>28.6</v>
      </c>
    </row>
    <row r="13173">
      <c r="A13173" s="1" t="s">
        <v>323</v>
      </c>
      <c r="B13173" s="7" t="s">
        <v>332</v>
      </c>
      <c r="C13173" s="1" t="s">
        <v>12709</v>
      </c>
      <c r="D13173" s="8">
        <v>0.0</v>
      </c>
      <c r="E13173" s="1">
        <v>0.0</v>
      </c>
      <c r="F13173" s="1">
        <v>100.0</v>
      </c>
      <c r="G13173" s="1">
        <v>69.8</v>
      </c>
      <c r="H13173" s="1">
        <v>30.2</v>
      </c>
    </row>
    <row r="13174">
      <c r="A13174" s="1" t="s">
        <v>323</v>
      </c>
      <c r="B13174" s="7" t="s">
        <v>332</v>
      </c>
      <c r="C13174" s="1" t="s">
        <v>12710</v>
      </c>
      <c r="D13174" s="8">
        <v>0.0</v>
      </c>
      <c r="E13174" s="1">
        <v>0.0</v>
      </c>
      <c r="F13174" s="1">
        <v>100.0</v>
      </c>
      <c r="G13174" s="1">
        <v>58.0</v>
      </c>
      <c r="H13174" s="1">
        <v>42.0</v>
      </c>
    </row>
    <row r="13175">
      <c r="A13175" s="1" t="s">
        <v>323</v>
      </c>
      <c r="B13175" s="7" t="s">
        <v>332</v>
      </c>
      <c r="C13175" s="1" t="s">
        <v>12711</v>
      </c>
      <c r="D13175" s="8">
        <v>0.0</v>
      </c>
      <c r="E13175" s="1">
        <v>0.0</v>
      </c>
      <c r="F13175" s="1">
        <v>100.0</v>
      </c>
      <c r="G13175" s="1">
        <v>7.7</v>
      </c>
      <c r="H13175" s="1">
        <v>92.3</v>
      </c>
    </row>
    <row r="13176">
      <c r="A13176" s="1" t="s">
        <v>323</v>
      </c>
      <c r="B13176" s="7" t="s">
        <v>332</v>
      </c>
      <c r="C13176" s="1" t="s">
        <v>12712</v>
      </c>
      <c r="D13176" s="8">
        <v>0.0</v>
      </c>
      <c r="E13176" s="1">
        <v>0.0</v>
      </c>
      <c r="F13176" s="1">
        <v>100.0</v>
      </c>
      <c r="G13176" s="1">
        <v>52.0</v>
      </c>
      <c r="H13176" s="1">
        <v>48.0</v>
      </c>
    </row>
    <row r="13177">
      <c r="A13177" s="1" t="s">
        <v>323</v>
      </c>
      <c r="B13177" s="7" t="s">
        <v>332</v>
      </c>
      <c r="C13177" s="1" t="s">
        <v>12713</v>
      </c>
      <c r="D13177" s="8">
        <v>0.0</v>
      </c>
      <c r="E13177" s="1">
        <v>0.0</v>
      </c>
      <c r="F13177" s="1">
        <v>100.0</v>
      </c>
      <c r="G13177" s="1">
        <v>63.0</v>
      </c>
      <c r="H13177" s="1">
        <v>37.0</v>
      </c>
    </row>
    <row r="13178">
      <c r="A13178" s="1" t="s">
        <v>323</v>
      </c>
      <c r="B13178" s="7" t="s">
        <v>332</v>
      </c>
      <c r="C13178" s="1" t="s">
        <v>12714</v>
      </c>
      <c r="D13178" s="8">
        <v>0.0</v>
      </c>
      <c r="E13178" s="1">
        <v>0.0</v>
      </c>
      <c r="F13178" s="1">
        <v>100.0</v>
      </c>
      <c r="G13178" s="1">
        <v>48.7</v>
      </c>
      <c r="H13178" s="1">
        <v>51.3</v>
      </c>
    </row>
    <row r="13179">
      <c r="A13179" s="1" t="s">
        <v>323</v>
      </c>
      <c r="B13179" s="7" t="s">
        <v>332</v>
      </c>
      <c r="C13179" s="1" t="s">
        <v>12715</v>
      </c>
      <c r="D13179" s="8">
        <v>0.0</v>
      </c>
      <c r="E13179" s="1">
        <v>0.0</v>
      </c>
      <c r="F13179" s="1">
        <v>100.0</v>
      </c>
      <c r="G13179" s="1">
        <v>42.7</v>
      </c>
      <c r="H13179" s="1">
        <v>57.3</v>
      </c>
    </row>
    <row r="13180">
      <c r="A13180" s="1" t="s">
        <v>323</v>
      </c>
      <c r="B13180" s="7" t="s">
        <v>332</v>
      </c>
      <c r="C13180" s="1" t="s">
        <v>12716</v>
      </c>
      <c r="D13180" s="8">
        <v>0.0</v>
      </c>
      <c r="E13180" s="1">
        <v>0.0</v>
      </c>
      <c r="F13180" s="1">
        <v>100.0</v>
      </c>
      <c r="G13180" s="1">
        <v>21.5</v>
      </c>
      <c r="H13180" s="1">
        <v>78.5</v>
      </c>
    </row>
    <row r="13181">
      <c r="A13181" s="1" t="s">
        <v>323</v>
      </c>
      <c r="B13181" s="7" t="s">
        <v>332</v>
      </c>
      <c r="C13181" s="1" t="s">
        <v>12717</v>
      </c>
      <c r="D13181" s="8">
        <v>0.0</v>
      </c>
      <c r="E13181" s="1">
        <v>0.0</v>
      </c>
      <c r="F13181" s="1">
        <v>100.0</v>
      </c>
      <c r="G13181" s="1">
        <v>6.5</v>
      </c>
      <c r="H13181" s="1">
        <v>93.5</v>
      </c>
    </row>
    <row r="13182">
      <c r="A13182" s="1" t="s">
        <v>323</v>
      </c>
      <c r="B13182" s="7" t="s">
        <v>332</v>
      </c>
      <c r="C13182" s="1" t="s">
        <v>12718</v>
      </c>
      <c r="D13182" s="8">
        <v>0.0</v>
      </c>
      <c r="E13182" s="1">
        <v>0.0</v>
      </c>
      <c r="F13182" s="1">
        <v>100.0</v>
      </c>
      <c r="G13182" s="1">
        <v>48.0</v>
      </c>
      <c r="H13182" s="1">
        <v>52.0</v>
      </c>
    </row>
    <row r="13183">
      <c r="A13183" s="1" t="s">
        <v>323</v>
      </c>
      <c r="B13183" s="7" t="s">
        <v>332</v>
      </c>
      <c r="C13183" s="1" t="s">
        <v>12719</v>
      </c>
      <c r="D13183" s="8">
        <v>0.0</v>
      </c>
      <c r="E13183" s="1">
        <v>0.0</v>
      </c>
      <c r="F13183" s="1">
        <v>100.0</v>
      </c>
      <c r="G13183" s="1">
        <v>10.0</v>
      </c>
      <c r="H13183" s="1">
        <v>90.0</v>
      </c>
    </row>
    <row r="13184">
      <c r="A13184" s="1" t="s">
        <v>323</v>
      </c>
      <c r="B13184" s="7" t="s">
        <v>332</v>
      </c>
      <c r="C13184" s="1" t="s">
        <v>12720</v>
      </c>
      <c r="D13184" s="8">
        <v>0.0</v>
      </c>
      <c r="E13184" s="1">
        <v>0.0</v>
      </c>
      <c r="F13184" s="1">
        <v>100.0</v>
      </c>
      <c r="G13184" s="1">
        <v>46.0</v>
      </c>
      <c r="H13184" s="1">
        <v>54.0</v>
      </c>
    </row>
    <row r="13185">
      <c r="A13185" s="1" t="s">
        <v>323</v>
      </c>
      <c r="B13185" s="7" t="s">
        <v>332</v>
      </c>
      <c r="C13185" s="1" t="s">
        <v>12721</v>
      </c>
      <c r="D13185" s="8">
        <v>0.0</v>
      </c>
      <c r="E13185" s="1">
        <v>0.0</v>
      </c>
      <c r="F13185" s="1">
        <v>100.0</v>
      </c>
      <c r="G13185" s="1">
        <v>10.6</v>
      </c>
      <c r="H13185" s="1">
        <v>89.4</v>
      </c>
    </row>
    <row r="13186">
      <c r="A13186" s="1" t="s">
        <v>323</v>
      </c>
      <c r="B13186" s="7" t="s">
        <v>332</v>
      </c>
      <c r="C13186" s="1" t="s">
        <v>12722</v>
      </c>
      <c r="D13186" s="8">
        <v>0.0</v>
      </c>
      <c r="E13186" s="1">
        <v>0.0</v>
      </c>
      <c r="F13186" s="1">
        <v>100.0</v>
      </c>
      <c r="G13186" s="1">
        <v>23.0</v>
      </c>
      <c r="H13186" s="1">
        <v>77.0</v>
      </c>
    </row>
    <row r="13187">
      <c r="A13187" s="1" t="s">
        <v>323</v>
      </c>
      <c r="B13187" s="7" t="s">
        <v>332</v>
      </c>
      <c r="C13187" s="1" t="s">
        <v>12723</v>
      </c>
      <c r="D13187" s="8">
        <v>0.0</v>
      </c>
      <c r="E13187" s="1">
        <v>0.0</v>
      </c>
      <c r="F13187" s="1">
        <v>100.0</v>
      </c>
      <c r="G13187" s="1">
        <v>14.4</v>
      </c>
      <c r="H13187" s="1">
        <v>85.6</v>
      </c>
    </row>
    <row r="13188">
      <c r="A13188" s="1" t="s">
        <v>323</v>
      </c>
      <c r="B13188" s="7" t="s">
        <v>332</v>
      </c>
      <c r="C13188" s="1" t="s">
        <v>12724</v>
      </c>
      <c r="D13188" s="8">
        <v>0.0</v>
      </c>
      <c r="E13188" s="1">
        <v>0.0</v>
      </c>
      <c r="F13188" s="1">
        <v>100.0</v>
      </c>
      <c r="G13188" s="1">
        <v>9.6</v>
      </c>
      <c r="H13188" s="1">
        <v>90.4</v>
      </c>
    </row>
    <row r="13189">
      <c r="A13189" s="1" t="s">
        <v>323</v>
      </c>
      <c r="B13189" s="7" t="s">
        <v>332</v>
      </c>
      <c r="C13189" s="1" t="s">
        <v>12725</v>
      </c>
      <c r="D13189" s="8">
        <v>0.0</v>
      </c>
      <c r="E13189" s="1">
        <v>0.0</v>
      </c>
      <c r="F13189" s="1">
        <v>100.0</v>
      </c>
      <c r="G13189" s="1">
        <v>9.0</v>
      </c>
      <c r="H13189" s="1">
        <v>91.0</v>
      </c>
    </row>
    <row r="13190">
      <c r="A13190" s="1" t="s">
        <v>323</v>
      </c>
      <c r="B13190" s="7" t="s">
        <v>332</v>
      </c>
      <c r="C13190" s="1" t="s">
        <v>12726</v>
      </c>
      <c r="D13190" s="8">
        <v>0.0</v>
      </c>
      <c r="E13190" s="1">
        <v>0.0</v>
      </c>
      <c r="F13190" s="1">
        <v>100.0</v>
      </c>
      <c r="G13190" s="1">
        <v>58.0</v>
      </c>
      <c r="H13190" s="1">
        <v>42.0</v>
      </c>
    </row>
    <row r="13191">
      <c r="A13191" s="1" t="s">
        <v>323</v>
      </c>
      <c r="B13191" s="7" t="s">
        <v>332</v>
      </c>
      <c r="C13191" s="1" t="s">
        <v>6285</v>
      </c>
      <c r="D13191" s="8">
        <v>0.0</v>
      </c>
      <c r="E13191" s="1">
        <v>0.0</v>
      </c>
      <c r="F13191" s="1">
        <v>100.0</v>
      </c>
      <c r="G13191" s="1">
        <v>48.0</v>
      </c>
      <c r="H13191" s="1">
        <v>52.0</v>
      </c>
    </row>
    <row r="13192">
      <c r="A13192" s="1" t="s">
        <v>323</v>
      </c>
      <c r="B13192" s="7" t="s">
        <v>332</v>
      </c>
      <c r="C13192" s="1" t="s">
        <v>12727</v>
      </c>
      <c r="D13192" s="8">
        <v>0.0</v>
      </c>
      <c r="E13192" s="1">
        <v>0.0</v>
      </c>
      <c r="F13192" s="1">
        <v>100.0</v>
      </c>
      <c r="G13192" s="1">
        <v>50.4</v>
      </c>
      <c r="H13192" s="1">
        <v>49.6</v>
      </c>
    </row>
    <row r="13193">
      <c r="A13193" s="1" t="s">
        <v>323</v>
      </c>
      <c r="B13193" s="7" t="s">
        <v>332</v>
      </c>
      <c r="C13193" s="1" t="s">
        <v>12728</v>
      </c>
      <c r="D13193" s="8">
        <v>0.0</v>
      </c>
      <c r="E13193" s="1">
        <v>0.0</v>
      </c>
      <c r="F13193" s="1">
        <v>100.0</v>
      </c>
      <c r="G13193" s="1">
        <v>68.0</v>
      </c>
      <c r="H13193" s="1">
        <v>32.0</v>
      </c>
    </row>
    <row r="13194">
      <c r="A13194" s="1" t="s">
        <v>323</v>
      </c>
      <c r="B13194" s="7" t="s">
        <v>332</v>
      </c>
      <c r="C13194" s="1" t="s">
        <v>12729</v>
      </c>
      <c r="D13194" s="8">
        <v>0.0</v>
      </c>
      <c r="E13194" s="1">
        <v>0.0</v>
      </c>
      <c r="F13194" s="1">
        <v>100.0</v>
      </c>
      <c r="G13194" s="1">
        <v>89.2</v>
      </c>
      <c r="H13194" s="1">
        <v>10.8</v>
      </c>
    </row>
    <row r="13195">
      <c r="A13195" s="1" t="s">
        <v>323</v>
      </c>
      <c r="B13195" s="7" t="s">
        <v>332</v>
      </c>
      <c r="C13195" s="1" t="s">
        <v>12730</v>
      </c>
      <c r="D13195" s="8">
        <v>0.0</v>
      </c>
      <c r="E13195" s="1">
        <v>0.0</v>
      </c>
      <c r="F13195" s="1">
        <v>100.0</v>
      </c>
      <c r="G13195" s="1">
        <v>37.9</v>
      </c>
      <c r="H13195" s="1">
        <v>62.1</v>
      </c>
    </row>
    <row r="13196">
      <c r="A13196" s="1" t="s">
        <v>323</v>
      </c>
      <c r="B13196" s="7" t="s">
        <v>332</v>
      </c>
      <c r="C13196" s="1" t="s">
        <v>12731</v>
      </c>
      <c r="D13196" s="8">
        <v>0.0</v>
      </c>
      <c r="E13196" s="1">
        <v>0.0</v>
      </c>
      <c r="F13196" s="1">
        <v>100.0</v>
      </c>
      <c r="G13196" s="1">
        <v>23.5</v>
      </c>
      <c r="H13196" s="1">
        <v>76.5</v>
      </c>
    </row>
    <row r="13197">
      <c r="A13197" s="1" t="s">
        <v>323</v>
      </c>
      <c r="B13197" s="7" t="s">
        <v>332</v>
      </c>
      <c r="C13197" s="1" t="s">
        <v>12732</v>
      </c>
      <c r="D13197" s="8">
        <v>0.0</v>
      </c>
      <c r="E13197" s="1">
        <v>0.0</v>
      </c>
      <c r="F13197" s="1">
        <v>100.0</v>
      </c>
      <c r="G13197" s="1">
        <v>14.0</v>
      </c>
      <c r="H13197" s="1">
        <v>86.0</v>
      </c>
    </row>
    <row r="13198">
      <c r="A13198" s="1" t="s">
        <v>323</v>
      </c>
      <c r="B13198" s="7" t="s">
        <v>332</v>
      </c>
      <c r="C13198" s="1" t="s">
        <v>12733</v>
      </c>
      <c r="D13198" s="8">
        <v>0.0</v>
      </c>
      <c r="E13198" s="1">
        <v>0.0</v>
      </c>
      <c r="F13198" s="1">
        <v>100.0</v>
      </c>
      <c r="G13198" s="1">
        <v>57.0</v>
      </c>
      <c r="H13198" s="1">
        <v>43.0</v>
      </c>
    </row>
    <row r="13199">
      <c r="A13199" s="1" t="s">
        <v>323</v>
      </c>
      <c r="B13199" s="7" t="s">
        <v>332</v>
      </c>
      <c r="C13199" s="1" t="s">
        <v>12734</v>
      </c>
      <c r="D13199" s="8">
        <v>0.0</v>
      </c>
      <c r="E13199" s="1">
        <v>0.0</v>
      </c>
      <c r="F13199" s="1">
        <v>100.0</v>
      </c>
      <c r="G13199" s="1">
        <v>59.0</v>
      </c>
      <c r="H13199" s="1">
        <v>41.0</v>
      </c>
    </row>
    <row r="13200">
      <c r="A13200" s="1" t="s">
        <v>323</v>
      </c>
      <c r="B13200" s="7" t="s">
        <v>332</v>
      </c>
      <c r="C13200" s="1" t="s">
        <v>12735</v>
      </c>
      <c r="D13200" s="8">
        <v>0.0</v>
      </c>
      <c r="E13200" s="1">
        <v>0.0</v>
      </c>
      <c r="F13200" s="1">
        <v>100.0</v>
      </c>
      <c r="G13200" s="1">
        <v>11.0</v>
      </c>
      <c r="H13200" s="1">
        <v>89.0</v>
      </c>
    </row>
    <row r="13201">
      <c r="A13201" s="1" t="s">
        <v>323</v>
      </c>
      <c r="B13201" s="7" t="s">
        <v>332</v>
      </c>
      <c r="C13201" s="1" t="s">
        <v>12736</v>
      </c>
      <c r="D13201" s="8">
        <v>0.0</v>
      </c>
      <c r="E13201" s="1">
        <v>0.0</v>
      </c>
      <c r="F13201" s="1">
        <v>100.0</v>
      </c>
      <c r="G13201" s="1">
        <v>19.4</v>
      </c>
      <c r="H13201" s="1">
        <v>80.6</v>
      </c>
    </row>
    <row r="13202">
      <c r="A13202" s="1" t="s">
        <v>323</v>
      </c>
      <c r="B13202" s="7" t="s">
        <v>332</v>
      </c>
      <c r="C13202" s="1" t="s">
        <v>12737</v>
      </c>
      <c r="D13202" s="8">
        <v>0.0</v>
      </c>
      <c r="E13202" s="1">
        <v>0.0</v>
      </c>
      <c r="F13202" s="1">
        <v>100.0</v>
      </c>
      <c r="G13202" s="1">
        <v>62.0</v>
      </c>
      <c r="H13202" s="1">
        <v>38.0</v>
      </c>
    </row>
    <row r="13203">
      <c r="A13203" s="1" t="s">
        <v>323</v>
      </c>
      <c r="B13203" s="7" t="s">
        <v>332</v>
      </c>
      <c r="C13203" s="1" t="s">
        <v>12738</v>
      </c>
      <c r="D13203" s="8">
        <v>0.0</v>
      </c>
      <c r="E13203" s="1">
        <v>0.0</v>
      </c>
      <c r="F13203" s="1">
        <v>100.0</v>
      </c>
      <c r="G13203" s="1">
        <v>53.0</v>
      </c>
      <c r="H13203" s="1">
        <v>47.0</v>
      </c>
    </row>
    <row r="13204">
      <c r="A13204" s="1" t="s">
        <v>323</v>
      </c>
      <c r="B13204" s="7" t="s">
        <v>332</v>
      </c>
      <c r="C13204" s="1" t="s">
        <v>12739</v>
      </c>
      <c r="D13204" s="8">
        <v>0.0</v>
      </c>
      <c r="E13204" s="1">
        <v>0.0</v>
      </c>
      <c r="F13204" s="1">
        <v>100.0</v>
      </c>
      <c r="G13204" s="1">
        <v>48.5</v>
      </c>
      <c r="H13204" s="1">
        <v>51.5</v>
      </c>
    </row>
    <row r="13205">
      <c r="A13205" s="1" t="s">
        <v>323</v>
      </c>
      <c r="B13205" s="7" t="s">
        <v>332</v>
      </c>
      <c r="C13205" s="1" t="s">
        <v>12740</v>
      </c>
      <c r="D13205" s="8">
        <v>0.0</v>
      </c>
      <c r="E13205" s="1">
        <v>0.0</v>
      </c>
      <c r="F13205" s="1">
        <v>100.0</v>
      </c>
      <c r="G13205" s="1">
        <v>25.5</v>
      </c>
      <c r="H13205" s="1">
        <v>74.5</v>
      </c>
    </row>
    <row r="13206">
      <c r="A13206" s="1" t="s">
        <v>323</v>
      </c>
      <c r="B13206" s="7" t="s">
        <v>332</v>
      </c>
      <c r="C13206" s="1" t="s">
        <v>12741</v>
      </c>
      <c r="D13206" s="8">
        <v>0.0</v>
      </c>
      <c r="E13206" s="1">
        <v>0.0</v>
      </c>
      <c r="F13206" s="1">
        <v>100.0</v>
      </c>
      <c r="G13206" s="1">
        <v>65.6</v>
      </c>
      <c r="H13206" s="1">
        <v>34.4</v>
      </c>
    </row>
    <row r="13207">
      <c r="A13207" s="1" t="s">
        <v>323</v>
      </c>
      <c r="B13207" s="7" t="s">
        <v>332</v>
      </c>
      <c r="C13207" s="1" t="s">
        <v>12742</v>
      </c>
      <c r="D13207" s="8">
        <v>0.0</v>
      </c>
      <c r="E13207" s="1">
        <v>0.0</v>
      </c>
      <c r="F13207" s="1">
        <v>100.0</v>
      </c>
      <c r="G13207" s="1">
        <v>82.4</v>
      </c>
      <c r="H13207" s="1">
        <v>17.6</v>
      </c>
    </row>
    <row r="13208">
      <c r="A13208" s="1" t="s">
        <v>323</v>
      </c>
      <c r="B13208" s="7" t="s">
        <v>332</v>
      </c>
      <c r="C13208" s="1" t="s">
        <v>12743</v>
      </c>
      <c r="D13208" s="8">
        <v>0.0</v>
      </c>
      <c r="E13208" s="1">
        <v>0.0</v>
      </c>
      <c r="F13208" s="1">
        <v>100.0</v>
      </c>
      <c r="G13208" s="1">
        <v>79.4</v>
      </c>
      <c r="H13208" s="1">
        <v>20.6</v>
      </c>
    </row>
    <row r="13209">
      <c r="A13209" s="1" t="s">
        <v>323</v>
      </c>
      <c r="B13209" s="7" t="s">
        <v>332</v>
      </c>
      <c r="C13209" s="1" t="s">
        <v>12744</v>
      </c>
      <c r="D13209" s="8">
        <v>0.0</v>
      </c>
      <c r="E13209" s="1">
        <v>0.0</v>
      </c>
      <c r="F13209" s="1">
        <v>100.0</v>
      </c>
      <c r="G13209" s="1">
        <v>83.5</v>
      </c>
      <c r="H13209" s="1">
        <v>16.5</v>
      </c>
    </row>
    <row r="13210">
      <c r="A13210" s="1" t="s">
        <v>323</v>
      </c>
      <c r="B13210" s="7" t="s">
        <v>332</v>
      </c>
      <c r="C13210" s="1" t="s">
        <v>12745</v>
      </c>
      <c r="D13210" s="8">
        <v>0.0</v>
      </c>
      <c r="E13210" s="1">
        <v>0.0</v>
      </c>
      <c r="F13210" s="1">
        <v>100.0</v>
      </c>
      <c r="G13210" s="1">
        <v>20.0</v>
      </c>
      <c r="H13210" s="1">
        <v>80.0</v>
      </c>
    </row>
    <row r="13211">
      <c r="A13211" s="1" t="s">
        <v>323</v>
      </c>
      <c r="B13211" s="7" t="s">
        <v>332</v>
      </c>
      <c r="C13211" s="1" t="s">
        <v>12746</v>
      </c>
      <c r="D13211" s="8">
        <v>0.0</v>
      </c>
      <c r="E13211" s="1">
        <v>0.0</v>
      </c>
      <c r="F13211" s="1">
        <v>100.0</v>
      </c>
      <c r="G13211" s="1">
        <v>27.8</v>
      </c>
      <c r="H13211" s="1">
        <v>72.3</v>
      </c>
    </row>
    <row r="13212">
      <c r="A13212" s="1" t="s">
        <v>323</v>
      </c>
      <c r="B13212" s="7" t="s">
        <v>332</v>
      </c>
      <c r="C13212" s="1" t="s">
        <v>12747</v>
      </c>
      <c r="D13212" s="8">
        <v>0.0</v>
      </c>
      <c r="E13212" s="1">
        <v>0.0</v>
      </c>
      <c r="F13212" s="1">
        <v>100.0</v>
      </c>
      <c r="G13212" s="1">
        <v>39.9</v>
      </c>
      <c r="H13212" s="1">
        <v>60.1</v>
      </c>
    </row>
    <row r="13213">
      <c r="A13213" s="1" t="s">
        <v>323</v>
      </c>
      <c r="B13213" s="7" t="s">
        <v>332</v>
      </c>
      <c r="C13213" s="1" t="s">
        <v>12748</v>
      </c>
      <c r="D13213" s="8">
        <v>0.0</v>
      </c>
      <c r="E13213" s="1">
        <v>0.0</v>
      </c>
      <c r="F13213" s="1">
        <v>100.0</v>
      </c>
      <c r="G13213" s="1">
        <v>66.2</v>
      </c>
      <c r="H13213" s="1">
        <v>33.8</v>
      </c>
    </row>
    <row r="13214">
      <c r="A13214" s="1" t="s">
        <v>323</v>
      </c>
      <c r="B13214" s="7" t="s">
        <v>332</v>
      </c>
      <c r="C13214" s="1" t="s">
        <v>12749</v>
      </c>
      <c r="D13214" s="8">
        <v>0.0</v>
      </c>
      <c r="E13214" s="1">
        <v>0.0</v>
      </c>
      <c r="F13214" s="1">
        <v>100.0</v>
      </c>
      <c r="G13214" s="1">
        <v>4.0</v>
      </c>
      <c r="H13214" s="1">
        <v>96.0</v>
      </c>
    </row>
    <row r="13215">
      <c r="A13215" s="1" t="s">
        <v>323</v>
      </c>
      <c r="B13215" s="7" t="s">
        <v>332</v>
      </c>
      <c r="C13215" s="1" t="s">
        <v>12750</v>
      </c>
      <c r="D13215" s="8">
        <v>0.0</v>
      </c>
      <c r="E13215" s="1">
        <v>0.0</v>
      </c>
      <c r="F13215" s="1">
        <v>100.0</v>
      </c>
      <c r="G13215" s="1">
        <v>15.0</v>
      </c>
      <c r="H13215" s="1">
        <v>85.0</v>
      </c>
    </row>
    <row r="13216">
      <c r="A13216" s="1" t="s">
        <v>323</v>
      </c>
      <c r="B13216" s="7" t="s">
        <v>332</v>
      </c>
      <c r="C13216" s="1" t="s">
        <v>12751</v>
      </c>
      <c r="D13216" s="8">
        <v>0.0</v>
      </c>
      <c r="E13216" s="1">
        <v>0.0</v>
      </c>
      <c r="F13216" s="1">
        <v>100.0</v>
      </c>
      <c r="G13216" s="1">
        <v>63.5</v>
      </c>
      <c r="H13216" s="1">
        <v>36.5</v>
      </c>
    </row>
    <row r="13217">
      <c r="A13217" s="1" t="s">
        <v>323</v>
      </c>
      <c r="B13217" s="7" t="s">
        <v>332</v>
      </c>
      <c r="C13217" s="1" t="s">
        <v>12752</v>
      </c>
      <c r="D13217" s="8">
        <v>0.0</v>
      </c>
      <c r="E13217" s="1">
        <v>0.0</v>
      </c>
      <c r="F13217" s="1">
        <v>100.0</v>
      </c>
      <c r="G13217" s="1">
        <v>58.0</v>
      </c>
      <c r="H13217" s="1">
        <v>42.0</v>
      </c>
    </row>
    <row r="13218">
      <c r="A13218" s="1" t="s">
        <v>323</v>
      </c>
      <c r="B13218" s="7" t="s">
        <v>332</v>
      </c>
      <c r="C13218" s="1" t="s">
        <v>12753</v>
      </c>
      <c r="D13218" s="8">
        <v>0.0</v>
      </c>
      <c r="E13218" s="1">
        <v>0.0</v>
      </c>
      <c r="F13218" s="1">
        <v>100.0</v>
      </c>
      <c r="G13218" s="1">
        <v>38.0</v>
      </c>
      <c r="H13218" s="1">
        <v>62.0</v>
      </c>
    </row>
    <row r="13219">
      <c r="A13219" s="1" t="s">
        <v>323</v>
      </c>
      <c r="B13219" s="7" t="s">
        <v>332</v>
      </c>
      <c r="C13219" s="1" t="s">
        <v>12754</v>
      </c>
      <c r="D13219" s="8">
        <v>0.0</v>
      </c>
      <c r="E13219" s="1">
        <v>0.0</v>
      </c>
      <c r="F13219" s="1">
        <v>100.0</v>
      </c>
      <c r="G13219" s="1">
        <v>63.0</v>
      </c>
      <c r="H13219" s="1">
        <v>37.0</v>
      </c>
    </row>
    <row r="13220">
      <c r="A13220" s="1" t="s">
        <v>323</v>
      </c>
      <c r="B13220" s="7" t="s">
        <v>332</v>
      </c>
      <c r="C13220" s="1" t="s">
        <v>12755</v>
      </c>
      <c r="D13220" s="8">
        <v>0.0</v>
      </c>
      <c r="E13220" s="1">
        <v>0.0</v>
      </c>
      <c r="F13220" s="1">
        <v>100.0</v>
      </c>
      <c r="G13220" s="1">
        <v>98.0</v>
      </c>
      <c r="H13220" s="1">
        <v>2.0</v>
      </c>
    </row>
    <row r="13221">
      <c r="A13221" s="1" t="s">
        <v>323</v>
      </c>
      <c r="B13221" s="1" t="s">
        <v>333</v>
      </c>
      <c r="C13221" s="1" t="s">
        <v>12756</v>
      </c>
      <c r="D13221" s="8">
        <v>125.0</v>
      </c>
      <c r="E13221" s="1">
        <v>174.0</v>
      </c>
      <c r="F13221" s="1">
        <v>1.3</v>
      </c>
      <c r="G13221" s="1">
        <v>1.2</v>
      </c>
      <c r="H13221" s="1">
        <v>0.2</v>
      </c>
    </row>
    <row r="13222">
      <c r="A13222" s="1" t="s">
        <v>323</v>
      </c>
      <c r="B13222" s="1" t="s">
        <v>333</v>
      </c>
      <c r="C13222" s="1" t="s">
        <v>12757</v>
      </c>
      <c r="D13222" s="8">
        <v>20.0</v>
      </c>
      <c r="E13222" s="1">
        <v>14.0</v>
      </c>
      <c r="F13222" s="1">
        <v>1.9</v>
      </c>
      <c r="G13222" s="1">
        <v>1.2</v>
      </c>
      <c r="H13222" s="1">
        <v>0.7</v>
      </c>
    </row>
    <row r="13223">
      <c r="A13223" s="1" t="s">
        <v>323</v>
      </c>
      <c r="B13223" s="1" t="s">
        <v>333</v>
      </c>
      <c r="C13223" s="1" t="s">
        <v>12758</v>
      </c>
      <c r="D13223" s="8">
        <v>13.0</v>
      </c>
      <c r="E13223" s="1">
        <v>93.0</v>
      </c>
      <c r="F13223" s="1">
        <v>5.8</v>
      </c>
      <c r="G13223" s="1">
        <v>4.3</v>
      </c>
      <c r="H13223" s="1">
        <v>1.5</v>
      </c>
    </row>
    <row r="13224">
      <c r="A13224" s="1" t="s">
        <v>323</v>
      </c>
      <c r="B13224" s="1" t="s">
        <v>333</v>
      </c>
      <c r="C13224" s="1" t="s">
        <v>12759</v>
      </c>
      <c r="D13224" s="8">
        <v>2.0</v>
      </c>
      <c r="E13224" s="1">
        <v>1.0</v>
      </c>
      <c r="F13224" s="1">
        <v>4.0</v>
      </c>
      <c r="G13224" s="1">
        <v>2.7</v>
      </c>
      <c r="H13224" s="1">
        <v>1.3</v>
      </c>
    </row>
    <row r="13225">
      <c r="A13225" s="1" t="s">
        <v>323</v>
      </c>
      <c r="B13225" s="1" t="s">
        <v>333</v>
      </c>
      <c r="C13225" s="1" t="s">
        <v>12760</v>
      </c>
      <c r="D13225" s="8">
        <v>1.0</v>
      </c>
      <c r="E13225" s="1">
        <v>6.0</v>
      </c>
      <c r="F13225" s="1">
        <v>2.7</v>
      </c>
      <c r="G13225" s="1">
        <v>2.2</v>
      </c>
      <c r="H13225" s="1">
        <v>0.4</v>
      </c>
    </row>
    <row r="13226">
      <c r="A13226" s="1" t="s">
        <v>323</v>
      </c>
      <c r="B13226" s="1" t="s">
        <v>333</v>
      </c>
      <c r="C13226" s="1" t="s">
        <v>12761</v>
      </c>
      <c r="D13226" s="8">
        <v>0.0</v>
      </c>
      <c r="E13226" s="1">
        <v>0.0</v>
      </c>
      <c r="F13226" s="1">
        <v>4.0</v>
      </c>
      <c r="G13226" s="1">
        <v>100.0</v>
      </c>
      <c r="H13226" s="1">
        <v>-96.0</v>
      </c>
    </row>
    <row r="13227">
      <c r="A13227" s="1" t="s">
        <v>323</v>
      </c>
      <c r="B13227" s="1" t="s">
        <v>333</v>
      </c>
      <c r="C13227" s="1" t="s">
        <v>12762</v>
      </c>
      <c r="D13227" s="8">
        <v>0.0</v>
      </c>
      <c r="E13227" s="1">
        <v>0.0</v>
      </c>
      <c r="F13227" s="1">
        <v>5.0</v>
      </c>
      <c r="G13227" s="1">
        <v>100.0</v>
      </c>
      <c r="H13227" s="1">
        <v>-95.0</v>
      </c>
    </row>
    <row r="13228">
      <c r="A13228" s="1" t="s">
        <v>323</v>
      </c>
      <c r="B13228" s="1" t="s">
        <v>333</v>
      </c>
      <c r="C13228" s="1" t="s">
        <v>12763</v>
      </c>
      <c r="D13228" s="8">
        <v>0.0</v>
      </c>
      <c r="E13228" s="1">
        <v>0.0</v>
      </c>
      <c r="F13228" s="1">
        <v>9.2</v>
      </c>
      <c r="G13228" s="1">
        <v>8.8</v>
      </c>
      <c r="H13228" s="1">
        <v>0.3</v>
      </c>
    </row>
    <row r="13229">
      <c r="A13229" s="1" t="s">
        <v>323</v>
      </c>
      <c r="B13229" s="1" t="s">
        <v>333</v>
      </c>
      <c r="C13229" s="1" t="s">
        <v>12764</v>
      </c>
      <c r="D13229" s="8">
        <v>0.0</v>
      </c>
      <c r="E13229" s="1">
        <v>0.0</v>
      </c>
      <c r="F13229" s="1">
        <v>7.0</v>
      </c>
      <c r="G13229" s="1">
        <v>100.0</v>
      </c>
      <c r="H13229" s="1">
        <v>-93.0</v>
      </c>
    </row>
    <row r="13230">
      <c r="A13230" s="1" t="s">
        <v>323</v>
      </c>
      <c r="B13230" s="1" t="s">
        <v>333</v>
      </c>
      <c r="C13230" s="1" t="s">
        <v>12765</v>
      </c>
      <c r="D13230" s="8">
        <v>0.0</v>
      </c>
      <c r="E13230" s="1">
        <v>0.0</v>
      </c>
      <c r="F13230" s="1">
        <v>13.0</v>
      </c>
      <c r="G13230" s="1">
        <v>100.0</v>
      </c>
      <c r="H13230" s="1">
        <v>-87.0</v>
      </c>
    </row>
    <row r="13231">
      <c r="A13231" s="1" t="s">
        <v>323</v>
      </c>
      <c r="B13231" s="1" t="s">
        <v>333</v>
      </c>
      <c r="C13231" s="1" t="s">
        <v>12766</v>
      </c>
      <c r="D13231" s="8">
        <v>0.0</v>
      </c>
      <c r="E13231" s="1">
        <v>0.0</v>
      </c>
      <c r="F13231" s="1">
        <v>11.0</v>
      </c>
      <c r="G13231" s="1">
        <v>8.8</v>
      </c>
      <c r="H13231" s="1">
        <v>2.2</v>
      </c>
    </row>
    <row r="13232">
      <c r="A13232" s="1" t="s">
        <v>323</v>
      </c>
      <c r="B13232" s="1" t="s">
        <v>333</v>
      </c>
      <c r="C13232" s="1" t="s">
        <v>12767</v>
      </c>
      <c r="D13232" s="8">
        <v>0.0</v>
      </c>
      <c r="E13232" s="1">
        <v>0.0</v>
      </c>
      <c r="F13232" s="1">
        <v>10.2</v>
      </c>
      <c r="G13232" s="1">
        <v>10.5</v>
      </c>
      <c r="H13232" s="1">
        <v>-0.3</v>
      </c>
    </row>
    <row r="13233">
      <c r="A13233" s="1" t="s">
        <v>323</v>
      </c>
      <c r="B13233" s="1" t="s">
        <v>333</v>
      </c>
      <c r="C13233" s="1" t="s">
        <v>12768</v>
      </c>
      <c r="D13233" s="8">
        <v>0.0</v>
      </c>
      <c r="E13233" s="1">
        <v>0.0</v>
      </c>
      <c r="F13233" s="1">
        <v>11.3</v>
      </c>
      <c r="G13233" s="1">
        <v>100.0</v>
      </c>
      <c r="H13233" s="1">
        <v>-88.7</v>
      </c>
    </row>
    <row r="13234">
      <c r="A13234" s="1" t="s">
        <v>323</v>
      </c>
      <c r="B13234" s="1" t="s">
        <v>333</v>
      </c>
      <c r="C13234" s="1" t="s">
        <v>12769</v>
      </c>
      <c r="D13234" s="8">
        <v>0.0</v>
      </c>
      <c r="E13234" s="1">
        <v>0.0</v>
      </c>
      <c r="F13234" s="1">
        <v>5.5</v>
      </c>
      <c r="G13234" s="1">
        <v>100.0</v>
      </c>
      <c r="H13234" s="1">
        <v>-94.5</v>
      </c>
    </row>
    <row r="13235">
      <c r="A13235" s="1" t="s">
        <v>323</v>
      </c>
      <c r="B13235" s="1" t="s">
        <v>333</v>
      </c>
      <c r="C13235" s="1" t="s">
        <v>12770</v>
      </c>
      <c r="D13235" s="8">
        <v>0.0</v>
      </c>
      <c r="E13235" s="1">
        <v>0.0</v>
      </c>
      <c r="F13235" s="1">
        <v>10.5</v>
      </c>
      <c r="G13235" s="1">
        <v>100.0</v>
      </c>
      <c r="H13235" s="1">
        <v>-89.5</v>
      </c>
    </row>
    <row r="13236">
      <c r="A13236" s="1" t="s">
        <v>323</v>
      </c>
      <c r="B13236" s="1" t="s">
        <v>333</v>
      </c>
      <c r="C13236" s="1" t="s">
        <v>12771</v>
      </c>
      <c r="D13236" s="8">
        <v>0.0</v>
      </c>
      <c r="E13236" s="1">
        <v>0.0</v>
      </c>
      <c r="F13236" s="1">
        <v>15.0</v>
      </c>
      <c r="G13236" s="1">
        <v>11.0</v>
      </c>
      <c r="H13236" s="1">
        <v>4.0</v>
      </c>
    </row>
    <row r="13237">
      <c r="A13237" s="1" t="s">
        <v>323</v>
      </c>
      <c r="B13237" s="1" t="s">
        <v>333</v>
      </c>
      <c r="C13237" s="1" t="s">
        <v>12772</v>
      </c>
      <c r="D13237" s="8">
        <v>0.0</v>
      </c>
      <c r="E13237" s="1">
        <v>0.0</v>
      </c>
      <c r="F13237" s="1">
        <v>2.0</v>
      </c>
      <c r="G13237" s="1">
        <v>100.0</v>
      </c>
      <c r="H13237" s="1">
        <v>-98.0</v>
      </c>
    </row>
    <row r="13238">
      <c r="A13238" s="1" t="s">
        <v>323</v>
      </c>
      <c r="B13238" s="1" t="s">
        <v>333</v>
      </c>
      <c r="C13238" s="1" t="s">
        <v>12773</v>
      </c>
      <c r="D13238" s="8">
        <v>0.0</v>
      </c>
      <c r="E13238" s="1">
        <v>0.0</v>
      </c>
      <c r="F13238" s="1">
        <v>13.0</v>
      </c>
      <c r="G13238" s="1">
        <v>11.0</v>
      </c>
      <c r="H13238" s="1">
        <v>2.0</v>
      </c>
    </row>
    <row r="13239">
      <c r="A13239" s="1" t="s">
        <v>323</v>
      </c>
      <c r="B13239" s="1" t="s">
        <v>333</v>
      </c>
      <c r="C13239" s="1" t="s">
        <v>12774</v>
      </c>
      <c r="D13239" s="8">
        <v>0.0</v>
      </c>
      <c r="E13239" s="1">
        <v>0.0</v>
      </c>
      <c r="F13239" s="1">
        <v>12.0</v>
      </c>
      <c r="G13239" s="1">
        <v>100.0</v>
      </c>
      <c r="H13239" s="1">
        <v>-88.0</v>
      </c>
    </row>
    <row r="13240">
      <c r="A13240" s="1" t="s">
        <v>323</v>
      </c>
      <c r="B13240" s="1" t="s">
        <v>333</v>
      </c>
      <c r="C13240" s="1" t="s">
        <v>12775</v>
      </c>
      <c r="D13240" s="8">
        <v>0.0</v>
      </c>
      <c r="E13240" s="1">
        <v>0.0</v>
      </c>
      <c r="F13240" s="1">
        <v>1.0</v>
      </c>
      <c r="G13240" s="1">
        <v>100.0</v>
      </c>
      <c r="H13240" s="1">
        <v>-99.0</v>
      </c>
    </row>
    <row r="13241">
      <c r="A13241" s="1" t="s">
        <v>323</v>
      </c>
      <c r="B13241" s="1" t="s">
        <v>333</v>
      </c>
      <c r="C13241" s="1" t="s">
        <v>12776</v>
      </c>
      <c r="D13241" s="8">
        <v>0.0</v>
      </c>
      <c r="E13241" s="1">
        <v>0.0</v>
      </c>
      <c r="F13241" s="1">
        <v>6.0</v>
      </c>
      <c r="G13241" s="1">
        <v>100.0</v>
      </c>
      <c r="H13241" s="1">
        <v>-94.0</v>
      </c>
    </row>
    <row r="13242">
      <c r="A13242" s="1" t="s">
        <v>323</v>
      </c>
      <c r="B13242" s="1" t="s">
        <v>333</v>
      </c>
      <c r="C13242" s="1" t="s">
        <v>12777</v>
      </c>
      <c r="D13242" s="8">
        <v>0.0</v>
      </c>
      <c r="E13242" s="1">
        <v>0.0</v>
      </c>
      <c r="F13242" s="1">
        <v>10.0</v>
      </c>
      <c r="G13242" s="1">
        <v>10.5</v>
      </c>
      <c r="H13242" s="1">
        <v>-0.5</v>
      </c>
    </row>
    <row r="13243">
      <c r="A13243" s="1" t="s">
        <v>323</v>
      </c>
      <c r="B13243" s="1" t="s">
        <v>333</v>
      </c>
      <c r="C13243" s="1" t="s">
        <v>12778</v>
      </c>
      <c r="D13243" s="8">
        <v>0.0</v>
      </c>
      <c r="E13243" s="1">
        <v>0.0</v>
      </c>
      <c r="F13243" s="1">
        <v>3.5</v>
      </c>
      <c r="G13243" s="1">
        <v>100.0</v>
      </c>
      <c r="H13243" s="1">
        <v>-96.5</v>
      </c>
    </row>
    <row r="13244">
      <c r="A13244" s="1" t="s">
        <v>323</v>
      </c>
      <c r="B13244" s="1" t="s">
        <v>333</v>
      </c>
      <c r="C13244" s="1" t="s">
        <v>12779</v>
      </c>
      <c r="D13244" s="8">
        <v>0.0</v>
      </c>
      <c r="E13244" s="1">
        <v>0.0</v>
      </c>
      <c r="F13244" s="1">
        <v>7.5</v>
      </c>
      <c r="G13244" s="1">
        <v>100.0</v>
      </c>
      <c r="H13244" s="1">
        <v>-92.5</v>
      </c>
    </row>
    <row r="13245">
      <c r="A13245" s="1" t="s">
        <v>323</v>
      </c>
      <c r="B13245" s="1" t="s">
        <v>333</v>
      </c>
      <c r="C13245" s="1" t="s">
        <v>12780</v>
      </c>
      <c r="D13245" s="8">
        <v>0.0</v>
      </c>
      <c r="E13245" s="1">
        <v>0.0</v>
      </c>
      <c r="F13245" s="1">
        <v>11.3</v>
      </c>
      <c r="G13245" s="1">
        <v>100.0</v>
      </c>
      <c r="H13245" s="1">
        <v>-88.7</v>
      </c>
    </row>
    <row r="13246">
      <c r="A13246" s="1" t="s">
        <v>323</v>
      </c>
      <c r="B13246" s="1" t="s">
        <v>333</v>
      </c>
      <c r="C13246" s="1" t="s">
        <v>12781</v>
      </c>
      <c r="D13246" s="8">
        <v>0.0</v>
      </c>
      <c r="E13246" s="1">
        <v>0.0</v>
      </c>
      <c r="F13246" s="1">
        <v>5.0</v>
      </c>
      <c r="G13246" s="1">
        <v>100.0</v>
      </c>
      <c r="H13246" s="1">
        <v>-95.0</v>
      </c>
    </row>
    <row r="13247">
      <c r="A13247" s="1" t="s">
        <v>323</v>
      </c>
      <c r="B13247" s="1" t="s">
        <v>333</v>
      </c>
      <c r="C13247" s="1" t="s">
        <v>12782</v>
      </c>
      <c r="D13247" s="8">
        <v>0.0</v>
      </c>
      <c r="E13247" s="1">
        <v>0.0</v>
      </c>
      <c r="F13247" s="1">
        <v>1.0</v>
      </c>
      <c r="G13247" s="1">
        <v>100.0</v>
      </c>
      <c r="H13247" s="1">
        <v>-99.0</v>
      </c>
    </row>
    <row r="13248">
      <c r="A13248" s="1" t="s">
        <v>323</v>
      </c>
      <c r="B13248" s="1" t="s">
        <v>333</v>
      </c>
      <c r="C13248" s="1" t="s">
        <v>12783</v>
      </c>
      <c r="D13248" s="8">
        <v>0.0</v>
      </c>
      <c r="E13248" s="1">
        <v>0.0</v>
      </c>
      <c r="F13248" s="1">
        <v>3.0</v>
      </c>
      <c r="G13248" s="1">
        <v>100.0</v>
      </c>
      <c r="H13248" s="1">
        <v>-97.0</v>
      </c>
    </row>
    <row r="13249">
      <c r="A13249" s="1" t="s">
        <v>323</v>
      </c>
      <c r="B13249" s="1" t="s">
        <v>333</v>
      </c>
      <c r="C13249" s="1" t="s">
        <v>12784</v>
      </c>
      <c r="D13249" s="8">
        <v>0.0</v>
      </c>
      <c r="E13249" s="1">
        <v>0.0</v>
      </c>
      <c r="F13249" s="1">
        <v>1.0</v>
      </c>
      <c r="G13249" s="1">
        <v>100.0</v>
      </c>
      <c r="H13249" s="1">
        <v>-99.0</v>
      </c>
    </row>
    <row r="13250">
      <c r="A13250" s="1" t="s">
        <v>323</v>
      </c>
      <c r="B13250" s="1" t="s">
        <v>333</v>
      </c>
      <c r="C13250" s="1" t="s">
        <v>12785</v>
      </c>
      <c r="D13250" s="8">
        <v>0.0</v>
      </c>
      <c r="E13250" s="1">
        <v>0.0</v>
      </c>
      <c r="F13250" s="1">
        <v>1.0</v>
      </c>
      <c r="G13250" s="1">
        <v>100.0</v>
      </c>
      <c r="H13250" s="1">
        <v>-99.0</v>
      </c>
    </row>
    <row r="13251">
      <c r="A13251" s="1" t="s">
        <v>323</v>
      </c>
      <c r="B13251" s="1" t="s">
        <v>333</v>
      </c>
      <c r="C13251" s="1" t="s">
        <v>12786</v>
      </c>
      <c r="D13251" s="8">
        <v>0.0</v>
      </c>
      <c r="E13251" s="1">
        <v>0.0</v>
      </c>
      <c r="F13251" s="1">
        <v>1.0</v>
      </c>
      <c r="G13251" s="1">
        <v>100.0</v>
      </c>
      <c r="H13251" s="1">
        <v>-99.0</v>
      </c>
    </row>
    <row r="13252">
      <c r="A13252" s="1" t="s">
        <v>323</v>
      </c>
      <c r="B13252" s="1" t="s">
        <v>333</v>
      </c>
      <c r="C13252" s="1" t="s">
        <v>12787</v>
      </c>
      <c r="D13252" s="8">
        <v>0.0</v>
      </c>
      <c r="E13252" s="1">
        <v>0.0</v>
      </c>
      <c r="F13252" s="1">
        <v>1.0</v>
      </c>
      <c r="G13252" s="1">
        <v>100.0</v>
      </c>
      <c r="H13252" s="1">
        <v>-99.0</v>
      </c>
    </row>
    <row r="13253">
      <c r="A13253" s="1" t="s">
        <v>323</v>
      </c>
      <c r="B13253" s="1" t="s">
        <v>333</v>
      </c>
      <c r="C13253" s="1" t="s">
        <v>12788</v>
      </c>
      <c r="D13253" s="8">
        <v>0.0</v>
      </c>
      <c r="E13253" s="1">
        <v>0.0</v>
      </c>
      <c r="F13253" s="1">
        <v>1.0</v>
      </c>
      <c r="G13253" s="1">
        <v>100.0</v>
      </c>
      <c r="H13253" s="1">
        <v>-99.0</v>
      </c>
    </row>
    <row r="13254">
      <c r="A13254" s="1" t="s">
        <v>323</v>
      </c>
      <c r="B13254" s="1" t="s">
        <v>333</v>
      </c>
      <c r="C13254" s="1" t="s">
        <v>12789</v>
      </c>
      <c r="D13254" s="8">
        <v>0.0</v>
      </c>
      <c r="E13254" s="1">
        <v>0.0</v>
      </c>
      <c r="F13254" s="1">
        <v>2.0</v>
      </c>
      <c r="G13254" s="1">
        <v>100.0</v>
      </c>
      <c r="H13254" s="1">
        <v>-98.0</v>
      </c>
    </row>
    <row r="13255">
      <c r="A13255" s="1" t="s">
        <v>323</v>
      </c>
      <c r="B13255" s="1" t="s">
        <v>333</v>
      </c>
      <c r="C13255" s="1" t="s">
        <v>12790</v>
      </c>
      <c r="D13255" s="8">
        <v>0.0</v>
      </c>
      <c r="E13255" s="1">
        <v>0.0</v>
      </c>
      <c r="F13255" s="1">
        <v>1.0</v>
      </c>
      <c r="G13255" s="1">
        <v>100.0</v>
      </c>
      <c r="H13255" s="1">
        <v>-99.0</v>
      </c>
    </row>
    <row r="13256">
      <c r="A13256" s="1" t="s">
        <v>323</v>
      </c>
      <c r="B13256" s="1" t="s">
        <v>333</v>
      </c>
      <c r="C13256" s="1" t="s">
        <v>12791</v>
      </c>
      <c r="D13256" s="8">
        <v>0.0</v>
      </c>
      <c r="E13256" s="1">
        <v>0.0</v>
      </c>
      <c r="F13256" s="1">
        <v>1.0</v>
      </c>
      <c r="G13256" s="1">
        <v>100.0</v>
      </c>
      <c r="H13256" s="1">
        <v>-99.0</v>
      </c>
    </row>
    <row r="13257">
      <c r="A13257" s="1" t="s">
        <v>323</v>
      </c>
      <c r="B13257" s="1" t="s">
        <v>333</v>
      </c>
      <c r="C13257" s="1" t="s">
        <v>12792</v>
      </c>
      <c r="D13257" s="8">
        <v>0.0</v>
      </c>
      <c r="E13257" s="1">
        <v>0.0</v>
      </c>
      <c r="F13257" s="1">
        <v>1.0</v>
      </c>
      <c r="G13257" s="1">
        <v>100.0</v>
      </c>
      <c r="H13257" s="1">
        <v>-99.0</v>
      </c>
    </row>
    <row r="13258">
      <c r="A13258" s="1" t="s">
        <v>323</v>
      </c>
      <c r="B13258" s="1" t="s">
        <v>333</v>
      </c>
      <c r="C13258" s="1" t="s">
        <v>12793</v>
      </c>
      <c r="D13258" s="8">
        <v>0.0</v>
      </c>
      <c r="E13258" s="1">
        <v>0.0</v>
      </c>
      <c r="F13258" s="1">
        <v>1.0</v>
      </c>
      <c r="G13258" s="1">
        <v>100.0</v>
      </c>
      <c r="H13258" s="1">
        <v>-99.0</v>
      </c>
    </row>
    <row r="13259">
      <c r="A13259" s="1" t="s">
        <v>323</v>
      </c>
      <c r="B13259" s="1" t="s">
        <v>333</v>
      </c>
      <c r="C13259" s="1" t="s">
        <v>12794</v>
      </c>
      <c r="D13259" s="8">
        <v>0.0</v>
      </c>
      <c r="E13259" s="1">
        <v>0.0</v>
      </c>
      <c r="F13259" s="1">
        <v>1.1</v>
      </c>
      <c r="G13259" s="1">
        <v>100.0</v>
      </c>
      <c r="H13259" s="1">
        <v>-98.9</v>
      </c>
    </row>
    <row r="13260">
      <c r="A13260" s="1" t="s">
        <v>323</v>
      </c>
      <c r="B13260" s="1" t="s">
        <v>333</v>
      </c>
      <c r="C13260" s="1" t="s">
        <v>12795</v>
      </c>
      <c r="D13260" s="8">
        <v>0.0</v>
      </c>
      <c r="E13260" s="1">
        <v>0.0</v>
      </c>
      <c r="F13260" s="1">
        <v>1.0</v>
      </c>
      <c r="G13260" s="1">
        <v>100.0</v>
      </c>
      <c r="H13260" s="1">
        <v>-99.0</v>
      </c>
    </row>
    <row r="13261">
      <c r="A13261" s="1" t="s">
        <v>323</v>
      </c>
      <c r="B13261" s="1" t="s">
        <v>333</v>
      </c>
      <c r="C13261" s="1" t="s">
        <v>12796</v>
      </c>
      <c r="D13261" s="8">
        <v>0.0</v>
      </c>
      <c r="E13261" s="1">
        <v>0.0</v>
      </c>
      <c r="F13261" s="1">
        <v>1.0</v>
      </c>
      <c r="G13261" s="1">
        <v>100.0</v>
      </c>
      <c r="H13261" s="1">
        <v>-99.0</v>
      </c>
    </row>
    <row r="13262">
      <c r="A13262" s="1" t="s">
        <v>323</v>
      </c>
      <c r="B13262" s="1" t="s">
        <v>333</v>
      </c>
      <c r="C13262" s="1" t="s">
        <v>12797</v>
      </c>
      <c r="D13262" s="8">
        <v>0.0</v>
      </c>
      <c r="E13262" s="1">
        <v>0.0</v>
      </c>
      <c r="F13262" s="1">
        <v>1.1</v>
      </c>
      <c r="G13262" s="1">
        <v>100.0</v>
      </c>
      <c r="H13262" s="1">
        <v>-98.9</v>
      </c>
    </row>
    <row r="13263">
      <c r="A13263" s="1" t="s">
        <v>323</v>
      </c>
      <c r="B13263" s="1" t="s">
        <v>333</v>
      </c>
      <c r="C13263" s="1" t="s">
        <v>12798</v>
      </c>
      <c r="D13263" s="8">
        <v>0.0</v>
      </c>
      <c r="E13263" s="1">
        <v>0.0</v>
      </c>
      <c r="F13263" s="1">
        <v>1.0</v>
      </c>
      <c r="G13263" s="1">
        <v>100.0</v>
      </c>
      <c r="H13263" s="1">
        <v>-99.0</v>
      </c>
    </row>
    <row r="13264">
      <c r="A13264" s="1" t="s">
        <v>323</v>
      </c>
      <c r="B13264" s="1" t="s">
        <v>333</v>
      </c>
      <c r="C13264" s="1" t="s">
        <v>12799</v>
      </c>
      <c r="D13264" s="8">
        <v>0.0</v>
      </c>
      <c r="E13264" s="1">
        <v>0.0</v>
      </c>
      <c r="F13264" s="1">
        <v>1.0</v>
      </c>
      <c r="G13264" s="1">
        <v>100.0</v>
      </c>
      <c r="H13264" s="1">
        <v>-99.0</v>
      </c>
    </row>
    <row r="13265">
      <c r="A13265" s="1" t="s">
        <v>323</v>
      </c>
      <c r="B13265" s="1" t="s">
        <v>333</v>
      </c>
      <c r="C13265" s="1" t="s">
        <v>12800</v>
      </c>
      <c r="D13265" s="8">
        <v>0.0</v>
      </c>
      <c r="E13265" s="1">
        <v>0.0</v>
      </c>
      <c r="F13265" s="1">
        <v>1.0</v>
      </c>
      <c r="G13265" s="1">
        <v>100.0</v>
      </c>
      <c r="H13265" s="1">
        <v>-99.0</v>
      </c>
    </row>
    <row r="13266">
      <c r="A13266" s="1" t="s">
        <v>323</v>
      </c>
      <c r="B13266" s="1" t="s">
        <v>333</v>
      </c>
      <c r="C13266" s="1" t="s">
        <v>12801</v>
      </c>
      <c r="D13266" s="8">
        <v>0.0</v>
      </c>
      <c r="E13266" s="1">
        <v>0.0</v>
      </c>
      <c r="F13266" s="1">
        <v>1.0</v>
      </c>
      <c r="G13266" s="1">
        <v>100.0</v>
      </c>
      <c r="H13266" s="1">
        <v>-99.0</v>
      </c>
    </row>
    <row r="13267">
      <c r="A13267" s="1" t="s">
        <v>323</v>
      </c>
      <c r="B13267" s="1" t="s">
        <v>333</v>
      </c>
      <c r="C13267" s="1" t="s">
        <v>12802</v>
      </c>
      <c r="D13267" s="8">
        <v>0.0</v>
      </c>
      <c r="E13267" s="1">
        <v>0.0</v>
      </c>
      <c r="F13267" s="1">
        <v>3.1</v>
      </c>
      <c r="G13267" s="1">
        <v>100.0</v>
      </c>
      <c r="H13267" s="1">
        <v>-96.9</v>
      </c>
    </row>
    <row r="13268">
      <c r="A13268" s="1" t="s">
        <v>323</v>
      </c>
      <c r="B13268" s="1" t="s">
        <v>333</v>
      </c>
      <c r="C13268" s="1" t="s">
        <v>12803</v>
      </c>
      <c r="D13268" s="8">
        <v>0.0</v>
      </c>
      <c r="E13268" s="1">
        <v>0.0</v>
      </c>
      <c r="F13268" s="1">
        <v>1.0</v>
      </c>
      <c r="G13268" s="1">
        <v>100.0</v>
      </c>
      <c r="H13268" s="1">
        <v>-99.0</v>
      </c>
    </row>
    <row r="13269">
      <c r="A13269" s="1" t="s">
        <v>323</v>
      </c>
      <c r="B13269" s="1" t="s">
        <v>333</v>
      </c>
      <c r="C13269" s="1" t="s">
        <v>12804</v>
      </c>
      <c r="D13269" s="8">
        <v>0.0</v>
      </c>
      <c r="E13269" s="1">
        <v>0.0</v>
      </c>
      <c r="F13269" s="1">
        <v>2.2</v>
      </c>
      <c r="G13269" s="1">
        <v>100.0</v>
      </c>
      <c r="H13269" s="1">
        <v>-97.8</v>
      </c>
    </row>
    <row r="13270">
      <c r="A13270" s="1" t="s">
        <v>323</v>
      </c>
      <c r="B13270" s="1" t="s">
        <v>333</v>
      </c>
      <c r="C13270" s="1" t="s">
        <v>12805</v>
      </c>
      <c r="D13270" s="8">
        <v>0.0</v>
      </c>
      <c r="E13270" s="1">
        <v>0.0</v>
      </c>
      <c r="F13270" s="1">
        <v>1.0</v>
      </c>
      <c r="G13270" s="1">
        <v>100.0</v>
      </c>
      <c r="H13270" s="1">
        <v>-99.0</v>
      </c>
    </row>
    <row r="13271">
      <c r="A13271" s="1" t="s">
        <v>323</v>
      </c>
      <c r="B13271" s="1" t="s">
        <v>333</v>
      </c>
      <c r="C13271" s="1" t="s">
        <v>12806</v>
      </c>
      <c r="D13271" s="8">
        <v>0.0</v>
      </c>
      <c r="E13271" s="1">
        <v>0.0</v>
      </c>
      <c r="F13271" s="1">
        <v>1.0</v>
      </c>
      <c r="G13271" s="1">
        <v>7.7</v>
      </c>
      <c r="H13271" s="1">
        <v>-6.7</v>
      </c>
    </row>
    <row r="13272">
      <c r="A13272" s="1" t="s">
        <v>323</v>
      </c>
      <c r="B13272" s="1" t="s">
        <v>333</v>
      </c>
      <c r="C13272" s="1" t="s">
        <v>12807</v>
      </c>
      <c r="D13272" s="8">
        <v>0.0</v>
      </c>
      <c r="E13272" s="1">
        <v>0.0</v>
      </c>
      <c r="F13272" s="1">
        <v>1.0</v>
      </c>
      <c r="G13272" s="1">
        <v>100.0</v>
      </c>
      <c r="H13272" s="1">
        <v>-99.0</v>
      </c>
    </row>
    <row r="13273">
      <c r="A13273" s="1" t="s">
        <v>323</v>
      </c>
      <c r="B13273" s="1" t="s">
        <v>333</v>
      </c>
      <c r="C13273" s="1" t="s">
        <v>12808</v>
      </c>
      <c r="D13273" s="8">
        <v>0.0</v>
      </c>
      <c r="E13273" s="1">
        <v>0.0</v>
      </c>
      <c r="F13273" s="1">
        <v>1.9</v>
      </c>
      <c r="G13273" s="1">
        <v>5.1</v>
      </c>
      <c r="H13273" s="1">
        <v>-3.2</v>
      </c>
    </row>
    <row r="13274">
      <c r="A13274" s="1" t="s">
        <v>323</v>
      </c>
      <c r="B13274" s="1" t="s">
        <v>333</v>
      </c>
      <c r="C13274" s="1" t="s">
        <v>12809</v>
      </c>
      <c r="D13274" s="8">
        <v>0.0</v>
      </c>
      <c r="E13274" s="1">
        <v>0.0</v>
      </c>
      <c r="F13274" s="1">
        <v>1.0</v>
      </c>
      <c r="G13274" s="1">
        <v>5.0</v>
      </c>
      <c r="H13274" s="1">
        <v>-4.0</v>
      </c>
    </row>
    <row r="13275">
      <c r="A13275" s="1" t="s">
        <v>323</v>
      </c>
      <c r="B13275" s="1" t="s">
        <v>333</v>
      </c>
      <c r="C13275" s="1" t="s">
        <v>12810</v>
      </c>
      <c r="D13275" s="8">
        <v>0.0</v>
      </c>
      <c r="E13275" s="1">
        <v>0.0</v>
      </c>
      <c r="F13275" s="1">
        <v>1.0</v>
      </c>
      <c r="G13275" s="1">
        <v>100.0</v>
      </c>
      <c r="H13275" s="1">
        <v>-99.0</v>
      </c>
    </row>
    <row r="13276">
      <c r="A13276" s="1" t="s">
        <v>323</v>
      </c>
      <c r="B13276" s="1" t="s">
        <v>333</v>
      </c>
      <c r="C13276" s="1" t="s">
        <v>12811</v>
      </c>
      <c r="D13276" s="8">
        <v>0.0</v>
      </c>
      <c r="E13276" s="1">
        <v>0.0</v>
      </c>
      <c r="F13276" s="1">
        <v>1.0</v>
      </c>
      <c r="G13276" s="1">
        <v>100.0</v>
      </c>
      <c r="H13276" s="1">
        <v>-99.0</v>
      </c>
    </row>
    <row r="13277">
      <c r="A13277" s="1" t="s">
        <v>323</v>
      </c>
      <c r="B13277" s="1" t="s">
        <v>333</v>
      </c>
      <c r="C13277" s="1" t="s">
        <v>12812</v>
      </c>
      <c r="D13277" s="8">
        <v>0.0</v>
      </c>
      <c r="E13277" s="1">
        <v>0.0</v>
      </c>
      <c r="F13277" s="1">
        <v>1.0</v>
      </c>
      <c r="G13277" s="1">
        <v>100.0</v>
      </c>
      <c r="H13277" s="1">
        <v>-99.0</v>
      </c>
    </row>
    <row r="13278">
      <c r="A13278" s="1" t="s">
        <v>323</v>
      </c>
      <c r="B13278" s="1" t="s">
        <v>333</v>
      </c>
      <c r="C13278" s="1" t="s">
        <v>12813</v>
      </c>
      <c r="D13278" s="8">
        <v>0.0</v>
      </c>
      <c r="E13278" s="1">
        <v>0.0</v>
      </c>
      <c r="F13278" s="1">
        <v>3.0</v>
      </c>
      <c r="G13278" s="1">
        <v>100.0</v>
      </c>
      <c r="H13278" s="1">
        <v>-97.0</v>
      </c>
    </row>
    <row r="13279">
      <c r="A13279" s="1" t="s">
        <v>323</v>
      </c>
      <c r="B13279" s="1" t="s">
        <v>333</v>
      </c>
      <c r="C13279" s="1" t="s">
        <v>12814</v>
      </c>
      <c r="D13279" s="8">
        <v>0.0</v>
      </c>
      <c r="E13279" s="1">
        <v>0.0</v>
      </c>
      <c r="F13279" s="1">
        <v>1.0</v>
      </c>
      <c r="G13279" s="1">
        <v>100.0</v>
      </c>
      <c r="H13279" s="1">
        <v>-99.0</v>
      </c>
    </row>
    <row r="13280">
      <c r="A13280" s="1" t="s">
        <v>323</v>
      </c>
      <c r="B13280" s="1" t="s">
        <v>333</v>
      </c>
      <c r="C13280" s="1" t="s">
        <v>12815</v>
      </c>
      <c r="D13280" s="8">
        <v>0.0</v>
      </c>
      <c r="E13280" s="1">
        <v>0.0</v>
      </c>
      <c r="F13280" s="1">
        <v>1.0</v>
      </c>
      <c r="G13280" s="1">
        <v>100.0</v>
      </c>
      <c r="H13280" s="1">
        <v>-99.0</v>
      </c>
    </row>
    <row r="13281">
      <c r="A13281" s="1" t="s">
        <v>323</v>
      </c>
      <c r="B13281" s="1" t="s">
        <v>333</v>
      </c>
      <c r="C13281" s="1" t="s">
        <v>12816</v>
      </c>
      <c r="D13281" s="8">
        <v>0.0</v>
      </c>
      <c r="E13281" s="1">
        <v>0.0</v>
      </c>
      <c r="F13281" s="1">
        <v>1.0</v>
      </c>
      <c r="G13281" s="1">
        <v>100.0</v>
      </c>
      <c r="H13281" s="1">
        <v>-99.0</v>
      </c>
    </row>
    <row r="13282">
      <c r="A13282" s="1" t="s">
        <v>323</v>
      </c>
      <c r="B13282" s="1" t="s">
        <v>333</v>
      </c>
      <c r="C13282" s="1" t="s">
        <v>12817</v>
      </c>
      <c r="D13282" s="8">
        <v>0.0</v>
      </c>
      <c r="E13282" s="1">
        <v>0.0</v>
      </c>
      <c r="F13282" s="1">
        <v>1.0</v>
      </c>
      <c r="G13282" s="1">
        <v>100.0</v>
      </c>
      <c r="H13282" s="1">
        <v>-99.0</v>
      </c>
    </row>
    <row r="13283">
      <c r="A13283" s="1" t="s">
        <v>323</v>
      </c>
      <c r="B13283" s="1" t="s">
        <v>333</v>
      </c>
      <c r="C13283" s="1" t="s">
        <v>12818</v>
      </c>
      <c r="D13283" s="8">
        <v>0.0</v>
      </c>
      <c r="E13283" s="1">
        <v>0.0</v>
      </c>
      <c r="F13283" s="1">
        <v>1.0</v>
      </c>
      <c r="G13283" s="1">
        <v>100.0</v>
      </c>
      <c r="H13283" s="1">
        <v>-99.0</v>
      </c>
    </row>
    <row r="13284">
      <c r="A13284" s="1" t="s">
        <v>323</v>
      </c>
      <c r="B13284" s="1" t="s">
        <v>333</v>
      </c>
      <c r="C13284" s="1" t="s">
        <v>12819</v>
      </c>
      <c r="D13284" s="8">
        <v>0.0</v>
      </c>
      <c r="E13284" s="1">
        <v>0.0</v>
      </c>
      <c r="F13284" s="1">
        <v>1.0</v>
      </c>
      <c r="G13284" s="1">
        <v>100.0</v>
      </c>
      <c r="H13284" s="1">
        <v>-99.0</v>
      </c>
    </row>
    <row r="13285">
      <c r="A13285" s="1" t="s">
        <v>323</v>
      </c>
      <c r="B13285" s="1" t="s">
        <v>333</v>
      </c>
      <c r="C13285" s="1" t="s">
        <v>12820</v>
      </c>
      <c r="D13285" s="8">
        <v>0.0</v>
      </c>
      <c r="E13285" s="1">
        <v>0.0</v>
      </c>
      <c r="F13285" s="1">
        <v>1.0</v>
      </c>
      <c r="G13285" s="1">
        <v>100.0</v>
      </c>
      <c r="H13285" s="1">
        <v>-99.0</v>
      </c>
    </row>
    <row r="13286">
      <c r="A13286" s="1" t="s">
        <v>323</v>
      </c>
      <c r="B13286" s="1" t="s">
        <v>333</v>
      </c>
      <c r="C13286" s="1" t="s">
        <v>12821</v>
      </c>
      <c r="D13286" s="8">
        <v>0.0</v>
      </c>
      <c r="E13286" s="1">
        <v>0.0</v>
      </c>
      <c r="F13286" s="1">
        <v>3.0</v>
      </c>
      <c r="G13286" s="1">
        <v>100.0</v>
      </c>
      <c r="H13286" s="1">
        <v>-97.0</v>
      </c>
    </row>
    <row r="13287">
      <c r="A13287" s="1" t="s">
        <v>323</v>
      </c>
      <c r="B13287" s="1" t="s">
        <v>333</v>
      </c>
      <c r="C13287" s="1" t="s">
        <v>12822</v>
      </c>
      <c r="D13287" s="8">
        <v>0.0</v>
      </c>
      <c r="E13287" s="1">
        <v>0.0</v>
      </c>
      <c r="F13287" s="1">
        <v>1.0</v>
      </c>
      <c r="G13287" s="1">
        <v>100.0</v>
      </c>
      <c r="H13287" s="1">
        <v>-99.0</v>
      </c>
    </row>
    <row r="13288">
      <c r="A13288" s="1" t="s">
        <v>323</v>
      </c>
      <c r="B13288" s="1" t="s">
        <v>333</v>
      </c>
      <c r="C13288" s="1" t="s">
        <v>12823</v>
      </c>
      <c r="D13288" s="8">
        <v>0.0</v>
      </c>
      <c r="E13288" s="1">
        <v>0.0</v>
      </c>
      <c r="F13288" s="1">
        <v>3.0</v>
      </c>
      <c r="G13288" s="1">
        <v>100.0</v>
      </c>
      <c r="H13288" s="1">
        <v>-97.0</v>
      </c>
    </row>
    <row r="13289">
      <c r="A13289" s="1" t="s">
        <v>323</v>
      </c>
      <c r="B13289" s="1" t="s">
        <v>333</v>
      </c>
      <c r="C13289" s="1" t="s">
        <v>12824</v>
      </c>
      <c r="D13289" s="8">
        <v>0.0</v>
      </c>
      <c r="E13289" s="1">
        <v>0.0</v>
      </c>
      <c r="F13289" s="1">
        <v>11.5</v>
      </c>
      <c r="G13289" s="1">
        <v>100.0</v>
      </c>
      <c r="H13289" s="1">
        <v>-88.5</v>
      </c>
    </row>
    <row r="13290">
      <c r="A13290" s="1" t="s">
        <v>323</v>
      </c>
      <c r="B13290" s="1" t="s">
        <v>333</v>
      </c>
      <c r="C13290" s="1" t="s">
        <v>12825</v>
      </c>
      <c r="D13290" s="8">
        <v>0.0</v>
      </c>
      <c r="E13290" s="1">
        <v>0.0</v>
      </c>
      <c r="F13290" s="1">
        <v>1.0</v>
      </c>
      <c r="G13290" s="1">
        <v>10.9</v>
      </c>
      <c r="H13290" s="1">
        <v>-9.9</v>
      </c>
    </row>
    <row r="13291">
      <c r="A13291" s="1" t="s">
        <v>323</v>
      </c>
      <c r="B13291" s="1" t="s">
        <v>333</v>
      </c>
      <c r="C13291" s="1" t="s">
        <v>12826</v>
      </c>
      <c r="D13291" s="8">
        <v>0.0</v>
      </c>
      <c r="E13291" s="1">
        <v>0.0</v>
      </c>
      <c r="F13291" s="1">
        <v>11.0</v>
      </c>
      <c r="G13291" s="1">
        <v>11.0</v>
      </c>
      <c r="H13291" s="1">
        <v>0.0</v>
      </c>
    </row>
    <row r="13292">
      <c r="A13292" s="1" t="s">
        <v>323</v>
      </c>
      <c r="B13292" s="1" t="s">
        <v>333</v>
      </c>
      <c r="C13292" s="1" t="s">
        <v>12827</v>
      </c>
      <c r="D13292" s="8">
        <v>0.0</v>
      </c>
      <c r="E13292" s="1">
        <v>0.0</v>
      </c>
      <c r="F13292" s="1">
        <v>9.0</v>
      </c>
      <c r="G13292" s="1">
        <v>9.7</v>
      </c>
      <c r="H13292" s="1">
        <v>-0.7</v>
      </c>
    </row>
    <row r="13293">
      <c r="A13293" s="1" t="s">
        <v>323</v>
      </c>
      <c r="B13293" s="1" t="s">
        <v>333</v>
      </c>
      <c r="C13293" s="1" t="s">
        <v>12828</v>
      </c>
      <c r="D13293" s="8">
        <v>0.0</v>
      </c>
      <c r="E13293" s="1">
        <v>0.0</v>
      </c>
      <c r="F13293" s="1">
        <v>8.0</v>
      </c>
      <c r="G13293" s="1">
        <v>100.0</v>
      </c>
      <c r="H13293" s="1">
        <v>-92.0</v>
      </c>
    </row>
    <row r="13294">
      <c r="A13294" s="1" t="s">
        <v>323</v>
      </c>
      <c r="B13294" s="1" t="s">
        <v>333</v>
      </c>
      <c r="C13294" s="1" t="s">
        <v>12829</v>
      </c>
      <c r="D13294" s="8">
        <v>0.0</v>
      </c>
      <c r="E13294" s="1">
        <v>0.0</v>
      </c>
      <c r="F13294" s="1">
        <v>12.0</v>
      </c>
      <c r="G13294" s="1">
        <v>100.0</v>
      </c>
      <c r="H13294" s="1">
        <v>-88.0</v>
      </c>
    </row>
    <row r="13295">
      <c r="A13295" s="1" t="s">
        <v>323</v>
      </c>
      <c r="B13295" s="1" t="s">
        <v>333</v>
      </c>
      <c r="C13295" s="1" t="s">
        <v>12830</v>
      </c>
      <c r="D13295" s="8">
        <v>0.0</v>
      </c>
      <c r="E13295" s="1">
        <v>0.0</v>
      </c>
      <c r="F13295" s="1">
        <v>3.0</v>
      </c>
      <c r="G13295" s="1">
        <v>100.0</v>
      </c>
      <c r="H13295" s="1">
        <v>-97.0</v>
      </c>
    </row>
    <row r="13296">
      <c r="A13296" s="1" t="s">
        <v>323</v>
      </c>
      <c r="B13296" s="1" t="s">
        <v>333</v>
      </c>
      <c r="C13296" s="1" t="s">
        <v>12831</v>
      </c>
      <c r="D13296" s="8">
        <v>0.0</v>
      </c>
      <c r="E13296" s="1">
        <v>0.0</v>
      </c>
      <c r="F13296" s="1">
        <v>1.0</v>
      </c>
      <c r="G13296" s="1">
        <v>5.2</v>
      </c>
      <c r="H13296" s="1">
        <v>-4.2</v>
      </c>
    </row>
    <row r="13297">
      <c r="A13297" s="1" t="s">
        <v>323</v>
      </c>
      <c r="B13297" s="1" t="s">
        <v>333</v>
      </c>
      <c r="C13297" s="1" t="s">
        <v>12832</v>
      </c>
      <c r="D13297" s="8">
        <v>0.0</v>
      </c>
      <c r="E13297" s="1">
        <v>0.0</v>
      </c>
      <c r="F13297" s="1">
        <v>30.0</v>
      </c>
      <c r="G13297" s="1">
        <v>100.0</v>
      </c>
      <c r="H13297" s="1">
        <v>-70.0</v>
      </c>
    </row>
    <row r="13298">
      <c r="A13298" s="1" t="s">
        <v>323</v>
      </c>
      <c r="B13298" s="1" t="s">
        <v>333</v>
      </c>
      <c r="C13298" s="1" t="s">
        <v>12833</v>
      </c>
      <c r="D13298" s="8">
        <v>0.0</v>
      </c>
      <c r="E13298" s="1">
        <v>0.0</v>
      </c>
      <c r="F13298" s="1">
        <v>2.0</v>
      </c>
      <c r="G13298" s="1">
        <v>100.0</v>
      </c>
      <c r="H13298" s="1">
        <v>-98.0</v>
      </c>
    </row>
    <row r="13299">
      <c r="A13299" s="1" t="s">
        <v>323</v>
      </c>
      <c r="B13299" s="1" t="s">
        <v>333</v>
      </c>
      <c r="C13299" s="1" t="s">
        <v>12834</v>
      </c>
      <c r="D13299" s="8">
        <v>0.0</v>
      </c>
      <c r="E13299" s="1">
        <v>0.0</v>
      </c>
      <c r="F13299" s="1">
        <v>1.0</v>
      </c>
      <c r="G13299" s="1">
        <v>100.0</v>
      </c>
      <c r="H13299" s="1">
        <v>-99.0</v>
      </c>
    </row>
    <row r="13300">
      <c r="A13300" s="1" t="s">
        <v>323</v>
      </c>
      <c r="B13300" s="1" t="s">
        <v>333</v>
      </c>
      <c r="C13300" s="1" t="s">
        <v>12835</v>
      </c>
      <c r="D13300" s="8">
        <v>0.0</v>
      </c>
      <c r="E13300" s="1">
        <v>0.0</v>
      </c>
      <c r="F13300" s="1">
        <v>11.5</v>
      </c>
      <c r="G13300" s="1">
        <v>11.3</v>
      </c>
      <c r="H13300" s="1">
        <v>0.2</v>
      </c>
    </row>
    <row r="13301">
      <c r="A13301" s="1" t="s">
        <v>323</v>
      </c>
      <c r="B13301" s="1" t="s">
        <v>333</v>
      </c>
      <c r="C13301" s="1" t="s">
        <v>12836</v>
      </c>
      <c r="D13301" s="8">
        <v>0.0</v>
      </c>
      <c r="E13301" s="1">
        <v>0.0</v>
      </c>
      <c r="F13301" s="1">
        <v>5.0</v>
      </c>
      <c r="G13301" s="1">
        <v>100.0</v>
      </c>
      <c r="H13301" s="1">
        <v>-95.0</v>
      </c>
    </row>
    <row r="13302">
      <c r="A13302" s="1" t="s">
        <v>323</v>
      </c>
      <c r="B13302" s="1" t="s">
        <v>333</v>
      </c>
      <c r="C13302" s="1" t="s">
        <v>12837</v>
      </c>
      <c r="D13302" s="8">
        <v>0.0</v>
      </c>
      <c r="E13302" s="1">
        <v>0.0</v>
      </c>
      <c r="F13302" s="1">
        <v>1.0</v>
      </c>
      <c r="G13302" s="1">
        <v>100.0</v>
      </c>
      <c r="H13302" s="1">
        <v>-99.0</v>
      </c>
    </row>
    <row r="13303">
      <c r="A13303" s="1" t="s">
        <v>323</v>
      </c>
      <c r="B13303" s="1" t="s">
        <v>333</v>
      </c>
      <c r="C13303" s="1" t="s">
        <v>12838</v>
      </c>
      <c r="D13303" s="8">
        <v>0.0</v>
      </c>
      <c r="E13303" s="1">
        <v>0.0</v>
      </c>
      <c r="F13303" s="1">
        <v>10.3</v>
      </c>
      <c r="G13303" s="1">
        <v>100.0</v>
      </c>
      <c r="H13303" s="1">
        <v>-89.7</v>
      </c>
    </row>
    <row r="13304">
      <c r="A13304" s="1" t="s">
        <v>323</v>
      </c>
      <c r="B13304" s="1" t="s">
        <v>333</v>
      </c>
      <c r="C13304" s="1" t="s">
        <v>12839</v>
      </c>
      <c r="D13304" s="8">
        <v>0.0</v>
      </c>
      <c r="E13304" s="1">
        <v>0.0</v>
      </c>
      <c r="F13304" s="1">
        <v>2.2</v>
      </c>
      <c r="G13304" s="1">
        <v>100.0</v>
      </c>
      <c r="H13304" s="1">
        <v>-97.8</v>
      </c>
    </row>
    <row r="13305">
      <c r="A13305" s="1" t="s">
        <v>323</v>
      </c>
      <c r="B13305" s="1" t="s">
        <v>333</v>
      </c>
      <c r="C13305" s="1" t="s">
        <v>12840</v>
      </c>
      <c r="D13305" s="8">
        <v>0.0</v>
      </c>
      <c r="E13305" s="1">
        <v>0.0</v>
      </c>
      <c r="F13305" s="1">
        <v>2.5</v>
      </c>
      <c r="G13305" s="1">
        <v>100.0</v>
      </c>
      <c r="H13305" s="1">
        <v>-97.5</v>
      </c>
    </row>
    <row r="13306">
      <c r="A13306" s="1" t="s">
        <v>323</v>
      </c>
      <c r="B13306" s="1" t="s">
        <v>333</v>
      </c>
      <c r="C13306" s="1" t="s">
        <v>12841</v>
      </c>
      <c r="D13306" s="8">
        <v>0.0</v>
      </c>
      <c r="E13306" s="1">
        <v>0.0</v>
      </c>
      <c r="F13306" s="1">
        <v>1.2</v>
      </c>
      <c r="G13306" s="1">
        <v>100.0</v>
      </c>
      <c r="H13306" s="1">
        <v>-98.8</v>
      </c>
    </row>
    <row r="13307">
      <c r="A13307" s="1" t="s">
        <v>323</v>
      </c>
      <c r="B13307" s="1" t="s">
        <v>333</v>
      </c>
      <c r="C13307" s="1" t="s">
        <v>12842</v>
      </c>
      <c r="D13307" s="8">
        <v>0.0</v>
      </c>
      <c r="E13307" s="1">
        <v>0.0</v>
      </c>
      <c r="F13307" s="1">
        <v>2.2</v>
      </c>
      <c r="G13307" s="1">
        <v>100.0</v>
      </c>
      <c r="H13307" s="1">
        <v>-97.8</v>
      </c>
    </row>
    <row r="13308">
      <c r="A13308" s="1" t="s">
        <v>323</v>
      </c>
      <c r="B13308" s="1" t="s">
        <v>333</v>
      </c>
      <c r="C13308" s="1" t="s">
        <v>12843</v>
      </c>
      <c r="D13308" s="8">
        <v>0.0</v>
      </c>
      <c r="E13308" s="1">
        <v>0.0</v>
      </c>
      <c r="F13308" s="1">
        <v>1.0</v>
      </c>
      <c r="G13308" s="1">
        <v>100.0</v>
      </c>
      <c r="H13308" s="1">
        <v>-99.0</v>
      </c>
    </row>
    <row r="13309">
      <c r="A13309" s="1" t="s">
        <v>323</v>
      </c>
      <c r="B13309" s="1" t="s">
        <v>333</v>
      </c>
      <c r="C13309" s="1" t="s">
        <v>12844</v>
      </c>
      <c r="D13309" s="8">
        <v>0.0</v>
      </c>
      <c r="E13309" s="1">
        <v>0.0</v>
      </c>
      <c r="F13309" s="1">
        <v>2.0</v>
      </c>
      <c r="G13309" s="1">
        <v>100.0</v>
      </c>
      <c r="H13309" s="1">
        <v>-98.0</v>
      </c>
    </row>
    <row r="13310">
      <c r="A13310" s="1" t="s">
        <v>323</v>
      </c>
      <c r="B13310" s="1" t="s">
        <v>333</v>
      </c>
      <c r="C13310" s="1" t="s">
        <v>12845</v>
      </c>
      <c r="D13310" s="8">
        <v>0.0</v>
      </c>
      <c r="E13310" s="1">
        <v>0.0</v>
      </c>
      <c r="F13310" s="1">
        <v>2.0</v>
      </c>
      <c r="G13310" s="1">
        <v>100.0</v>
      </c>
      <c r="H13310" s="1">
        <v>-98.0</v>
      </c>
    </row>
    <row r="13311">
      <c r="A13311" s="1" t="s">
        <v>323</v>
      </c>
      <c r="B13311" s="1" t="s">
        <v>333</v>
      </c>
      <c r="C13311" s="1" t="s">
        <v>12846</v>
      </c>
      <c r="D13311" s="8">
        <v>0.0</v>
      </c>
      <c r="E13311" s="1">
        <v>0.0</v>
      </c>
      <c r="F13311" s="1">
        <v>1.0</v>
      </c>
      <c r="G13311" s="1">
        <v>100.0</v>
      </c>
      <c r="H13311" s="1">
        <v>-99.0</v>
      </c>
    </row>
    <row r="13312">
      <c r="A13312" s="1" t="s">
        <v>323</v>
      </c>
      <c r="B13312" s="1" t="s">
        <v>333</v>
      </c>
      <c r="C13312" s="1" t="s">
        <v>12847</v>
      </c>
      <c r="D13312" s="8">
        <v>0.0</v>
      </c>
      <c r="E13312" s="1">
        <v>0.0</v>
      </c>
      <c r="F13312" s="1">
        <v>3.0</v>
      </c>
      <c r="G13312" s="1">
        <v>100.0</v>
      </c>
      <c r="H13312" s="1">
        <v>-97.0</v>
      </c>
    </row>
    <row r="13313">
      <c r="A13313" s="1" t="s">
        <v>323</v>
      </c>
      <c r="B13313" s="1" t="s">
        <v>333</v>
      </c>
      <c r="C13313" s="1" t="s">
        <v>12848</v>
      </c>
      <c r="D13313" s="8">
        <v>0.0</v>
      </c>
      <c r="E13313" s="1">
        <v>0.0</v>
      </c>
      <c r="F13313" s="1">
        <v>3.0</v>
      </c>
      <c r="G13313" s="1">
        <v>100.0</v>
      </c>
      <c r="H13313" s="1">
        <v>-97.0</v>
      </c>
    </row>
    <row r="13314">
      <c r="A13314" s="1" t="s">
        <v>323</v>
      </c>
      <c r="B13314" s="1" t="s">
        <v>333</v>
      </c>
      <c r="C13314" s="1" t="s">
        <v>12849</v>
      </c>
      <c r="D13314" s="8">
        <v>0.0</v>
      </c>
      <c r="E13314" s="1">
        <v>0.0</v>
      </c>
      <c r="F13314" s="1">
        <v>2.0</v>
      </c>
      <c r="G13314" s="1">
        <v>100.0</v>
      </c>
      <c r="H13314" s="1">
        <v>-98.0</v>
      </c>
    </row>
    <row r="13315">
      <c r="A13315" s="1" t="s">
        <v>323</v>
      </c>
      <c r="B13315" s="1" t="s">
        <v>333</v>
      </c>
      <c r="C13315" s="1" t="s">
        <v>12850</v>
      </c>
      <c r="D13315" s="8">
        <v>0.0</v>
      </c>
      <c r="E13315" s="1">
        <v>0.0</v>
      </c>
      <c r="F13315" s="1">
        <v>8.0</v>
      </c>
      <c r="G13315" s="1">
        <v>100.0</v>
      </c>
      <c r="H13315" s="1">
        <v>-92.0</v>
      </c>
    </row>
    <row r="13316">
      <c r="A13316" s="1" t="s">
        <v>323</v>
      </c>
      <c r="B13316" s="1" t="s">
        <v>333</v>
      </c>
      <c r="C13316" s="1" t="s">
        <v>12851</v>
      </c>
      <c r="D13316" s="8">
        <v>0.0</v>
      </c>
      <c r="E13316" s="1">
        <v>0.0</v>
      </c>
      <c r="F13316" s="1">
        <v>4.8</v>
      </c>
      <c r="G13316" s="1">
        <v>8.2</v>
      </c>
      <c r="H13316" s="1">
        <v>-3.5</v>
      </c>
    </row>
    <row r="13317">
      <c r="A13317" s="1" t="s">
        <v>323</v>
      </c>
      <c r="B13317" s="1" t="s">
        <v>333</v>
      </c>
      <c r="C13317" s="1" t="s">
        <v>12852</v>
      </c>
      <c r="D13317" s="8">
        <v>0.0</v>
      </c>
      <c r="E13317" s="1">
        <v>0.0</v>
      </c>
      <c r="F13317" s="1">
        <v>9.0</v>
      </c>
      <c r="G13317" s="1">
        <v>11.5</v>
      </c>
      <c r="H13317" s="1">
        <v>-2.5</v>
      </c>
    </row>
    <row r="13318">
      <c r="A13318" s="1" t="s">
        <v>323</v>
      </c>
      <c r="B13318" s="1" t="s">
        <v>333</v>
      </c>
      <c r="C13318" s="1" t="s">
        <v>12853</v>
      </c>
      <c r="D13318" s="8">
        <v>0.0</v>
      </c>
      <c r="E13318" s="1">
        <v>0.0</v>
      </c>
      <c r="F13318" s="1">
        <v>5.8</v>
      </c>
      <c r="G13318" s="1">
        <v>7.0</v>
      </c>
      <c r="H13318" s="1">
        <v>-1.2</v>
      </c>
    </row>
    <row r="13319">
      <c r="A13319" s="1" t="s">
        <v>323</v>
      </c>
      <c r="B13319" s="1" t="s">
        <v>333</v>
      </c>
      <c r="C13319" s="1" t="s">
        <v>12854</v>
      </c>
      <c r="D13319" s="8">
        <v>0.0</v>
      </c>
      <c r="E13319" s="1">
        <v>0.0</v>
      </c>
      <c r="F13319" s="1">
        <v>2.0</v>
      </c>
      <c r="G13319" s="1">
        <v>100.0</v>
      </c>
      <c r="H13319" s="1">
        <v>-98.0</v>
      </c>
    </row>
    <row r="13320">
      <c r="A13320" s="1" t="s">
        <v>323</v>
      </c>
      <c r="B13320" s="1" t="s">
        <v>333</v>
      </c>
      <c r="C13320" s="1" t="s">
        <v>12855</v>
      </c>
      <c r="D13320" s="8">
        <v>0.0</v>
      </c>
      <c r="E13320" s="1">
        <v>0.0</v>
      </c>
      <c r="F13320" s="1">
        <v>1.0</v>
      </c>
      <c r="G13320" s="1">
        <v>100.0</v>
      </c>
      <c r="H13320" s="1">
        <v>-99.0</v>
      </c>
    </row>
    <row r="13321">
      <c r="A13321" s="1" t="s">
        <v>323</v>
      </c>
      <c r="B13321" s="1" t="s">
        <v>333</v>
      </c>
      <c r="C13321" s="1" t="s">
        <v>12856</v>
      </c>
      <c r="D13321" s="8">
        <v>0.0</v>
      </c>
      <c r="E13321" s="1">
        <v>0.0</v>
      </c>
      <c r="F13321" s="1">
        <v>2.0</v>
      </c>
      <c r="G13321" s="1">
        <v>100.0</v>
      </c>
      <c r="H13321" s="1">
        <v>-98.0</v>
      </c>
    </row>
    <row r="13322">
      <c r="A13322" s="1" t="s">
        <v>323</v>
      </c>
      <c r="B13322" s="1" t="s">
        <v>333</v>
      </c>
      <c r="C13322" s="1" t="s">
        <v>12857</v>
      </c>
      <c r="D13322" s="8">
        <v>0.0</v>
      </c>
      <c r="E13322" s="1">
        <v>0.0</v>
      </c>
      <c r="F13322" s="1">
        <v>11.5</v>
      </c>
      <c r="G13322" s="1">
        <v>100.0</v>
      </c>
      <c r="H13322" s="1">
        <v>-88.5</v>
      </c>
    </row>
    <row r="13323">
      <c r="A13323" s="1" t="s">
        <v>323</v>
      </c>
      <c r="B13323" s="1" t="s">
        <v>333</v>
      </c>
      <c r="C13323" s="1" t="s">
        <v>12858</v>
      </c>
      <c r="D13323" s="8">
        <v>0.0</v>
      </c>
      <c r="E13323" s="1">
        <v>0.0</v>
      </c>
      <c r="F13323" s="1">
        <v>1.0</v>
      </c>
      <c r="G13323" s="1">
        <v>100.0</v>
      </c>
      <c r="H13323" s="1">
        <v>-99.0</v>
      </c>
    </row>
    <row r="13324">
      <c r="A13324" s="1" t="s">
        <v>323</v>
      </c>
      <c r="B13324" s="1" t="s">
        <v>333</v>
      </c>
      <c r="C13324" s="1" t="s">
        <v>12859</v>
      </c>
      <c r="D13324" s="8">
        <v>0.0</v>
      </c>
      <c r="E13324" s="1">
        <v>0.0</v>
      </c>
      <c r="F13324" s="1">
        <v>1.0</v>
      </c>
      <c r="G13324" s="1">
        <v>100.0</v>
      </c>
      <c r="H13324" s="1">
        <v>-99.0</v>
      </c>
    </row>
    <row r="13325">
      <c r="A13325" s="1" t="s">
        <v>323</v>
      </c>
      <c r="B13325" s="1" t="s">
        <v>333</v>
      </c>
      <c r="C13325" s="1" t="s">
        <v>12860</v>
      </c>
      <c r="D13325" s="8">
        <v>0.0</v>
      </c>
      <c r="E13325" s="1">
        <v>0.0</v>
      </c>
      <c r="F13325" s="1">
        <v>1.0</v>
      </c>
      <c r="G13325" s="1">
        <v>100.0</v>
      </c>
      <c r="H13325" s="1">
        <v>-99.0</v>
      </c>
    </row>
    <row r="13326">
      <c r="A13326" s="1" t="s">
        <v>323</v>
      </c>
      <c r="B13326" s="1" t="s">
        <v>333</v>
      </c>
      <c r="C13326" s="1" t="s">
        <v>12861</v>
      </c>
      <c r="D13326" s="8">
        <v>0.0</v>
      </c>
      <c r="E13326" s="1">
        <v>0.0</v>
      </c>
      <c r="F13326" s="1">
        <v>9.0</v>
      </c>
      <c r="G13326" s="1">
        <v>100.0</v>
      </c>
      <c r="H13326" s="1">
        <v>-91.0</v>
      </c>
    </row>
    <row r="13327">
      <c r="A13327" s="1" t="s">
        <v>323</v>
      </c>
      <c r="B13327" s="1" t="s">
        <v>333</v>
      </c>
      <c r="C13327" s="1" t="s">
        <v>12862</v>
      </c>
      <c r="D13327" s="8">
        <v>0.0</v>
      </c>
      <c r="E13327" s="1">
        <v>0.0</v>
      </c>
      <c r="F13327" s="1">
        <v>1.0</v>
      </c>
      <c r="G13327" s="1">
        <v>100.0</v>
      </c>
      <c r="H13327" s="1">
        <v>-99.0</v>
      </c>
    </row>
    <row r="13328">
      <c r="A13328" s="1" t="s">
        <v>323</v>
      </c>
      <c r="B13328" s="1" t="s">
        <v>333</v>
      </c>
      <c r="C13328" s="1" t="s">
        <v>12863</v>
      </c>
      <c r="D13328" s="8">
        <v>0.0</v>
      </c>
      <c r="E13328" s="1">
        <v>0.0</v>
      </c>
      <c r="F13328" s="1">
        <v>1.0</v>
      </c>
      <c r="G13328" s="1">
        <v>100.0</v>
      </c>
      <c r="H13328" s="1">
        <v>-99.0</v>
      </c>
    </row>
    <row r="13329">
      <c r="A13329" s="1" t="s">
        <v>323</v>
      </c>
      <c r="B13329" s="1" t="s">
        <v>333</v>
      </c>
      <c r="C13329" s="1" t="s">
        <v>12864</v>
      </c>
      <c r="D13329" s="8">
        <v>0.0</v>
      </c>
      <c r="E13329" s="1">
        <v>0.0</v>
      </c>
      <c r="F13329" s="1">
        <v>1.0</v>
      </c>
      <c r="G13329" s="1">
        <v>100.0</v>
      </c>
      <c r="H13329" s="1">
        <v>-99.0</v>
      </c>
    </row>
    <row r="13330">
      <c r="A13330" s="1" t="s">
        <v>323</v>
      </c>
      <c r="B13330" s="1" t="s">
        <v>333</v>
      </c>
      <c r="C13330" s="1" t="s">
        <v>12865</v>
      </c>
      <c r="D13330" s="8">
        <v>0.0</v>
      </c>
      <c r="E13330" s="1">
        <v>0.0</v>
      </c>
      <c r="F13330" s="1">
        <v>1.6</v>
      </c>
      <c r="G13330" s="1">
        <v>8.3</v>
      </c>
      <c r="H13330" s="1">
        <v>-6.7</v>
      </c>
    </row>
    <row r="13331">
      <c r="A13331" s="1" t="s">
        <v>323</v>
      </c>
      <c r="B13331" s="1" t="s">
        <v>333</v>
      </c>
      <c r="C13331" s="1" t="s">
        <v>12866</v>
      </c>
      <c r="D13331" s="8">
        <v>0.0</v>
      </c>
      <c r="E13331" s="1">
        <v>0.0</v>
      </c>
      <c r="F13331" s="1">
        <v>1.0</v>
      </c>
      <c r="G13331" s="1">
        <v>10.0</v>
      </c>
      <c r="H13331" s="1">
        <v>-9.0</v>
      </c>
    </row>
    <row r="13332">
      <c r="A13332" s="1" t="s">
        <v>323</v>
      </c>
      <c r="B13332" s="1" t="s">
        <v>333</v>
      </c>
      <c r="C13332" s="1" t="s">
        <v>12867</v>
      </c>
      <c r="D13332" s="8">
        <v>0.0</v>
      </c>
      <c r="E13332" s="1">
        <v>0.0</v>
      </c>
      <c r="F13332" s="1">
        <v>1.0</v>
      </c>
      <c r="G13332" s="1">
        <v>11.0</v>
      </c>
      <c r="H13332" s="1">
        <v>-10.0</v>
      </c>
    </row>
    <row r="13333">
      <c r="A13333" s="1" t="s">
        <v>323</v>
      </c>
      <c r="B13333" s="1" t="s">
        <v>333</v>
      </c>
      <c r="C13333" s="1" t="s">
        <v>12868</v>
      </c>
      <c r="D13333" s="8">
        <v>0.0</v>
      </c>
      <c r="E13333" s="1">
        <v>0.0</v>
      </c>
      <c r="F13333" s="1">
        <v>1.0</v>
      </c>
      <c r="G13333" s="1">
        <v>100.0</v>
      </c>
      <c r="H13333" s="1">
        <v>-99.0</v>
      </c>
    </row>
    <row r="13334">
      <c r="A13334" s="1" t="s">
        <v>323</v>
      </c>
      <c r="B13334" s="1" t="s">
        <v>333</v>
      </c>
      <c r="C13334" s="1" t="s">
        <v>12869</v>
      </c>
      <c r="D13334" s="8">
        <v>0.0</v>
      </c>
      <c r="E13334" s="1">
        <v>0.0</v>
      </c>
      <c r="F13334" s="1">
        <v>1.0</v>
      </c>
      <c r="G13334" s="1">
        <v>100.0</v>
      </c>
      <c r="H13334" s="1">
        <v>-99.0</v>
      </c>
    </row>
    <row r="13335">
      <c r="A13335" s="1" t="s">
        <v>323</v>
      </c>
      <c r="B13335" s="1" t="s">
        <v>333</v>
      </c>
      <c r="C13335" s="1" t="s">
        <v>12870</v>
      </c>
      <c r="D13335" s="8">
        <v>0.0</v>
      </c>
      <c r="E13335" s="1">
        <v>0.0</v>
      </c>
      <c r="F13335" s="1">
        <v>1.0</v>
      </c>
      <c r="G13335" s="1">
        <v>100.0</v>
      </c>
      <c r="H13335" s="1">
        <v>-99.0</v>
      </c>
    </row>
    <row r="13336">
      <c r="A13336" s="1" t="s">
        <v>323</v>
      </c>
      <c r="B13336" s="1" t="s">
        <v>333</v>
      </c>
      <c r="C13336" s="1" t="s">
        <v>12871</v>
      </c>
      <c r="D13336" s="8">
        <v>0.0</v>
      </c>
      <c r="E13336" s="1">
        <v>0.0</v>
      </c>
      <c r="F13336" s="1">
        <v>1.0</v>
      </c>
      <c r="G13336" s="1">
        <v>100.0</v>
      </c>
      <c r="H13336" s="1">
        <v>-99.0</v>
      </c>
    </row>
    <row r="13337">
      <c r="A13337" s="1" t="s">
        <v>323</v>
      </c>
      <c r="B13337" s="1" t="s">
        <v>333</v>
      </c>
      <c r="C13337" s="1" t="s">
        <v>12872</v>
      </c>
      <c r="D13337" s="8">
        <v>0.0</v>
      </c>
      <c r="E13337" s="1">
        <v>0.0</v>
      </c>
      <c r="F13337" s="1">
        <v>1.0</v>
      </c>
      <c r="G13337" s="1">
        <v>100.0</v>
      </c>
      <c r="H13337" s="1">
        <v>-99.0</v>
      </c>
    </row>
    <row r="13338">
      <c r="A13338" s="1" t="s">
        <v>323</v>
      </c>
      <c r="B13338" s="1" t="s">
        <v>333</v>
      </c>
      <c r="C13338" s="1" t="s">
        <v>12873</v>
      </c>
      <c r="D13338" s="8">
        <v>0.0</v>
      </c>
      <c r="E13338" s="1">
        <v>0.0</v>
      </c>
      <c r="F13338" s="1">
        <v>1.0</v>
      </c>
      <c r="G13338" s="1">
        <v>100.0</v>
      </c>
      <c r="H13338" s="1">
        <v>-99.0</v>
      </c>
    </row>
    <row r="13339">
      <c r="A13339" s="1" t="s">
        <v>323</v>
      </c>
      <c r="B13339" s="1" t="s">
        <v>333</v>
      </c>
      <c r="C13339" s="1" t="s">
        <v>12874</v>
      </c>
      <c r="D13339" s="8">
        <v>0.0</v>
      </c>
      <c r="E13339" s="1">
        <v>0.0</v>
      </c>
      <c r="F13339" s="1">
        <v>1.0</v>
      </c>
      <c r="G13339" s="1">
        <v>100.0</v>
      </c>
      <c r="H13339" s="1">
        <v>-99.0</v>
      </c>
    </row>
    <row r="13340">
      <c r="A13340" s="1" t="s">
        <v>323</v>
      </c>
      <c r="B13340" s="1" t="s">
        <v>333</v>
      </c>
      <c r="C13340" s="1" t="s">
        <v>12875</v>
      </c>
      <c r="D13340" s="8">
        <v>0.0</v>
      </c>
      <c r="E13340" s="1">
        <v>0.0</v>
      </c>
      <c r="F13340" s="1">
        <v>1.0</v>
      </c>
      <c r="G13340" s="1">
        <v>100.0</v>
      </c>
      <c r="H13340" s="1">
        <v>-99.0</v>
      </c>
    </row>
    <row r="13341">
      <c r="A13341" s="1" t="s">
        <v>323</v>
      </c>
      <c r="B13341" s="1" t="s">
        <v>333</v>
      </c>
      <c r="C13341" s="1" t="s">
        <v>12876</v>
      </c>
      <c r="D13341" s="8">
        <v>0.0</v>
      </c>
      <c r="E13341" s="1">
        <v>0.0</v>
      </c>
      <c r="F13341" s="1">
        <v>2.9</v>
      </c>
      <c r="G13341" s="1">
        <v>100.0</v>
      </c>
      <c r="H13341" s="1">
        <v>-97.1</v>
      </c>
    </row>
    <row r="13342">
      <c r="A13342" s="1" t="s">
        <v>323</v>
      </c>
      <c r="B13342" s="1" t="s">
        <v>333</v>
      </c>
      <c r="C13342" s="1" t="s">
        <v>12877</v>
      </c>
      <c r="D13342" s="8">
        <v>0.0</v>
      </c>
      <c r="E13342" s="1">
        <v>0.0</v>
      </c>
      <c r="F13342" s="1">
        <v>10.0</v>
      </c>
      <c r="G13342" s="1">
        <v>100.0</v>
      </c>
      <c r="H13342" s="1">
        <v>-90.0</v>
      </c>
    </row>
    <row r="13343">
      <c r="A13343" s="1" t="s">
        <v>323</v>
      </c>
      <c r="B13343" s="1" t="s">
        <v>333</v>
      </c>
      <c r="C13343" s="1" t="s">
        <v>12878</v>
      </c>
      <c r="D13343" s="8">
        <v>0.0</v>
      </c>
      <c r="E13343" s="1">
        <v>0.0</v>
      </c>
      <c r="F13343" s="1">
        <v>1.0</v>
      </c>
      <c r="G13343" s="1">
        <v>100.0</v>
      </c>
      <c r="H13343" s="1">
        <v>-99.0</v>
      </c>
    </row>
    <row r="13344">
      <c r="A13344" s="1" t="s">
        <v>323</v>
      </c>
      <c r="B13344" s="1" t="s">
        <v>333</v>
      </c>
      <c r="C13344" s="1" t="s">
        <v>12879</v>
      </c>
      <c r="D13344" s="8">
        <v>0.0</v>
      </c>
      <c r="E13344" s="1">
        <v>0.0</v>
      </c>
      <c r="F13344" s="1">
        <v>5.2</v>
      </c>
      <c r="G13344" s="1">
        <v>100.0</v>
      </c>
      <c r="H13344" s="1">
        <v>-94.8</v>
      </c>
    </row>
    <row r="13345">
      <c r="A13345" s="1" t="s">
        <v>323</v>
      </c>
      <c r="B13345" s="1" t="s">
        <v>333</v>
      </c>
      <c r="C13345" s="1" t="s">
        <v>12880</v>
      </c>
      <c r="D13345" s="8">
        <v>0.0</v>
      </c>
      <c r="E13345" s="1">
        <v>0.0</v>
      </c>
      <c r="F13345" s="1">
        <v>5.5</v>
      </c>
      <c r="G13345" s="1">
        <v>100.0</v>
      </c>
      <c r="H13345" s="1">
        <v>-94.5</v>
      </c>
    </row>
    <row r="13346">
      <c r="A13346" s="1" t="s">
        <v>323</v>
      </c>
      <c r="B13346" s="1" t="s">
        <v>333</v>
      </c>
      <c r="C13346" s="1" t="s">
        <v>12881</v>
      </c>
      <c r="D13346" s="8">
        <v>0.0</v>
      </c>
      <c r="E13346" s="1">
        <v>0.0</v>
      </c>
      <c r="F13346" s="1">
        <v>2.7</v>
      </c>
      <c r="G13346" s="1">
        <v>10.8</v>
      </c>
      <c r="H13346" s="1">
        <v>-8.1</v>
      </c>
    </row>
    <row r="13347">
      <c r="A13347" s="1" t="s">
        <v>323</v>
      </c>
      <c r="B13347" s="1" t="s">
        <v>333</v>
      </c>
      <c r="C13347" s="1" t="s">
        <v>12882</v>
      </c>
      <c r="D13347" s="8">
        <v>0.0</v>
      </c>
      <c r="E13347" s="1">
        <v>0.0</v>
      </c>
      <c r="F13347" s="1">
        <v>4.5</v>
      </c>
      <c r="G13347" s="1">
        <v>100.0</v>
      </c>
      <c r="H13347" s="1">
        <v>-95.5</v>
      </c>
    </row>
    <row r="13348">
      <c r="A13348" s="1" t="s">
        <v>323</v>
      </c>
      <c r="B13348" s="1" t="s">
        <v>333</v>
      </c>
      <c r="C13348" s="1" t="s">
        <v>12883</v>
      </c>
      <c r="D13348" s="8">
        <v>0.0</v>
      </c>
      <c r="E13348" s="1">
        <v>0.0</v>
      </c>
      <c r="F13348" s="1">
        <v>2.2</v>
      </c>
      <c r="G13348" s="1">
        <v>10.6</v>
      </c>
      <c r="H13348" s="1">
        <v>-8.4</v>
      </c>
    </row>
    <row r="13349">
      <c r="A13349" s="1" t="s">
        <v>323</v>
      </c>
      <c r="B13349" s="1" t="s">
        <v>333</v>
      </c>
      <c r="C13349" s="1" t="s">
        <v>12884</v>
      </c>
      <c r="D13349" s="8">
        <v>0.0</v>
      </c>
      <c r="E13349" s="1">
        <v>0.0</v>
      </c>
      <c r="F13349" s="1">
        <v>1.0</v>
      </c>
      <c r="G13349" s="1">
        <v>6.1</v>
      </c>
      <c r="H13349" s="1">
        <v>-5.1</v>
      </c>
    </row>
    <row r="13350">
      <c r="A13350" s="1" t="s">
        <v>323</v>
      </c>
      <c r="B13350" s="1" t="s">
        <v>333</v>
      </c>
      <c r="C13350" s="1" t="s">
        <v>12885</v>
      </c>
      <c r="D13350" s="8">
        <v>0.0</v>
      </c>
      <c r="E13350" s="1">
        <v>0.0</v>
      </c>
      <c r="F13350" s="1">
        <v>11.0</v>
      </c>
      <c r="G13350" s="1">
        <v>100.0</v>
      </c>
      <c r="H13350" s="1">
        <v>-89.0</v>
      </c>
    </row>
    <row r="13351">
      <c r="A13351" s="1" t="s">
        <v>323</v>
      </c>
      <c r="B13351" s="1" t="s">
        <v>333</v>
      </c>
      <c r="C13351" s="1" t="s">
        <v>12886</v>
      </c>
      <c r="D13351" s="8">
        <v>0.0</v>
      </c>
      <c r="E13351" s="1">
        <v>0.0</v>
      </c>
      <c r="F13351" s="1">
        <v>8.0</v>
      </c>
      <c r="G13351" s="1">
        <v>100.0</v>
      </c>
      <c r="H13351" s="1">
        <v>-92.0</v>
      </c>
    </row>
    <row r="13352">
      <c r="A13352" s="1" t="s">
        <v>323</v>
      </c>
      <c r="B13352" s="1" t="s">
        <v>333</v>
      </c>
      <c r="C13352" s="1" t="s">
        <v>12887</v>
      </c>
      <c r="D13352" s="8">
        <v>0.0</v>
      </c>
      <c r="E13352" s="1">
        <v>0.0</v>
      </c>
      <c r="F13352" s="1">
        <v>10.5</v>
      </c>
      <c r="G13352" s="1">
        <v>100.0</v>
      </c>
      <c r="H13352" s="1">
        <v>-89.5</v>
      </c>
    </row>
    <row r="13353">
      <c r="A13353" s="1" t="s">
        <v>323</v>
      </c>
      <c r="B13353" s="1" t="s">
        <v>333</v>
      </c>
      <c r="C13353" s="1" t="s">
        <v>12888</v>
      </c>
      <c r="D13353" s="8">
        <v>0.0</v>
      </c>
      <c r="E13353" s="1">
        <v>0.0</v>
      </c>
      <c r="F13353" s="1">
        <v>12.0</v>
      </c>
      <c r="G13353" s="1">
        <v>100.0</v>
      </c>
      <c r="H13353" s="1">
        <v>-88.0</v>
      </c>
    </row>
    <row r="13354">
      <c r="A13354" s="1" t="s">
        <v>323</v>
      </c>
      <c r="B13354" s="1" t="s">
        <v>333</v>
      </c>
      <c r="C13354" s="1" t="s">
        <v>12889</v>
      </c>
      <c r="D13354" s="8">
        <v>0.0</v>
      </c>
      <c r="E13354" s="1">
        <v>0.0</v>
      </c>
      <c r="F13354" s="1">
        <v>2.0</v>
      </c>
      <c r="G13354" s="1">
        <v>100.0</v>
      </c>
      <c r="H13354" s="1">
        <v>-98.0</v>
      </c>
    </row>
    <row r="13355">
      <c r="A13355" s="1" t="s">
        <v>323</v>
      </c>
      <c r="B13355" s="1" t="s">
        <v>333</v>
      </c>
      <c r="C13355" s="1" t="s">
        <v>12890</v>
      </c>
      <c r="D13355" s="8">
        <v>0.0</v>
      </c>
      <c r="E13355" s="1">
        <v>0.0</v>
      </c>
      <c r="F13355" s="1">
        <v>7.3</v>
      </c>
      <c r="G13355" s="1">
        <v>8.5</v>
      </c>
      <c r="H13355" s="1">
        <v>-1.3</v>
      </c>
    </row>
    <row r="13356">
      <c r="A13356" s="1" t="s">
        <v>323</v>
      </c>
      <c r="B13356" s="1" t="s">
        <v>333</v>
      </c>
      <c r="C13356" s="1" t="s">
        <v>12891</v>
      </c>
      <c r="D13356" s="8">
        <v>0.0</v>
      </c>
      <c r="E13356" s="1">
        <v>0.0</v>
      </c>
      <c r="F13356" s="1">
        <v>7.8</v>
      </c>
      <c r="G13356" s="1">
        <v>12.0</v>
      </c>
      <c r="H13356" s="1">
        <v>-4.2</v>
      </c>
    </row>
    <row r="13357">
      <c r="A13357" s="1" t="s">
        <v>323</v>
      </c>
      <c r="B13357" s="1" t="s">
        <v>333</v>
      </c>
      <c r="C13357" s="1" t="s">
        <v>12892</v>
      </c>
      <c r="D13357" s="8">
        <v>0.0</v>
      </c>
      <c r="E13357" s="1">
        <v>0.0</v>
      </c>
      <c r="F13357" s="1">
        <v>7.3</v>
      </c>
      <c r="G13357" s="1">
        <v>100.0</v>
      </c>
      <c r="H13357" s="1">
        <v>-92.7</v>
      </c>
    </row>
    <row r="13358">
      <c r="A13358" s="1" t="s">
        <v>323</v>
      </c>
      <c r="B13358" s="1" t="s">
        <v>333</v>
      </c>
      <c r="C13358" s="1" t="s">
        <v>12893</v>
      </c>
      <c r="D13358" s="8">
        <v>0.0</v>
      </c>
      <c r="E13358" s="1">
        <v>0.0</v>
      </c>
      <c r="F13358" s="1">
        <v>2.0</v>
      </c>
      <c r="G13358" s="1">
        <v>100.0</v>
      </c>
      <c r="H13358" s="1">
        <v>-98.0</v>
      </c>
    </row>
    <row r="13359">
      <c r="A13359" s="1" t="s">
        <v>323</v>
      </c>
      <c r="B13359" s="1" t="s">
        <v>333</v>
      </c>
      <c r="C13359" s="1" t="s">
        <v>12894</v>
      </c>
      <c r="D13359" s="8">
        <v>0.0</v>
      </c>
      <c r="E13359" s="1">
        <v>0.0</v>
      </c>
      <c r="F13359" s="1">
        <v>11.0</v>
      </c>
      <c r="G13359" s="1">
        <v>100.0</v>
      </c>
      <c r="H13359" s="1">
        <v>-89.0</v>
      </c>
    </row>
    <row r="13360">
      <c r="A13360" s="1" t="s">
        <v>323</v>
      </c>
      <c r="B13360" s="1" t="s">
        <v>333</v>
      </c>
      <c r="C13360" s="1" t="s">
        <v>12895</v>
      </c>
      <c r="D13360" s="8">
        <v>0.0</v>
      </c>
      <c r="E13360" s="1">
        <v>0.0</v>
      </c>
      <c r="F13360" s="1">
        <v>11.3</v>
      </c>
      <c r="G13360" s="1">
        <v>100.0</v>
      </c>
      <c r="H13360" s="1">
        <v>-88.8</v>
      </c>
    </row>
    <row r="13361">
      <c r="A13361" s="1" t="s">
        <v>323</v>
      </c>
      <c r="B13361" s="1" t="s">
        <v>333</v>
      </c>
      <c r="C13361" s="1" t="s">
        <v>12896</v>
      </c>
      <c r="D13361" s="8">
        <v>0.0</v>
      </c>
      <c r="E13361" s="1">
        <v>0.0</v>
      </c>
      <c r="F13361" s="1">
        <v>1.0</v>
      </c>
      <c r="G13361" s="1">
        <v>100.0</v>
      </c>
      <c r="H13361" s="1">
        <v>-99.0</v>
      </c>
    </row>
    <row r="13362">
      <c r="A13362" s="1" t="s">
        <v>323</v>
      </c>
      <c r="B13362" s="1" t="s">
        <v>333</v>
      </c>
      <c r="C13362" s="1" t="s">
        <v>12897</v>
      </c>
      <c r="D13362" s="8">
        <v>0.0</v>
      </c>
      <c r="E13362" s="1">
        <v>0.0</v>
      </c>
      <c r="F13362" s="1">
        <v>2.0</v>
      </c>
      <c r="G13362" s="1">
        <v>100.0</v>
      </c>
      <c r="H13362" s="1">
        <v>-98.0</v>
      </c>
    </row>
    <row r="13363">
      <c r="A13363" s="1" t="s">
        <v>323</v>
      </c>
      <c r="B13363" s="1" t="s">
        <v>333</v>
      </c>
      <c r="C13363" s="1" t="s">
        <v>12898</v>
      </c>
      <c r="D13363" s="8">
        <v>0.0</v>
      </c>
      <c r="E13363" s="1">
        <v>0.0</v>
      </c>
      <c r="F13363" s="1">
        <v>7.5</v>
      </c>
      <c r="G13363" s="1">
        <v>100.0</v>
      </c>
      <c r="H13363" s="1">
        <v>-92.5</v>
      </c>
    </row>
    <row r="13364">
      <c r="A13364" s="1" t="s">
        <v>323</v>
      </c>
      <c r="B13364" s="1" t="s">
        <v>333</v>
      </c>
      <c r="C13364" s="1" t="s">
        <v>12899</v>
      </c>
      <c r="D13364" s="8">
        <v>0.0</v>
      </c>
      <c r="E13364" s="1">
        <v>0.0</v>
      </c>
      <c r="F13364" s="1">
        <v>3.0</v>
      </c>
      <c r="G13364" s="1">
        <v>100.0</v>
      </c>
      <c r="H13364" s="1">
        <v>-97.0</v>
      </c>
    </row>
    <row r="13365">
      <c r="A13365" s="1" t="s">
        <v>323</v>
      </c>
      <c r="B13365" s="1" t="s">
        <v>333</v>
      </c>
      <c r="C13365" s="1" t="s">
        <v>12900</v>
      </c>
      <c r="D13365" s="8">
        <v>0.0</v>
      </c>
      <c r="E13365" s="1">
        <v>0.0</v>
      </c>
      <c r="F13365" s="1">
        <v>6.8</v>
      </c>
      <c r="G13365" s="1">
        <v>100.0</v>
      </c>
      <c r="H13365" s="1">
        <v>-93.3</v>
      </c>
    </row>
    <row r="13366">
      <c r="A13366" s="1" t="s">
        <v>323</v>
      </c>
      <c r="B13366" s="1" t="s">
        <v>333</v>
      </c>
      <c r="C13366" s="1" t="s">
        <v>12901</v>
      </c>
      <c r="D13366" s="8">
        <v>0.0</v>
      </c>
      <c r="E13366" s="1">
        <v>0.0</v>
      </c>
      <c r="F13366" s="1">
        <v>1.0</v>
      </c>
      <c r="G13366" s="1">
        <v>100.0</v>
      </c>
      <c r="H13366" s="1">
        <v>-99.0</v>
      </c>
    </row>
    <row r="13367">
      <c r="A13367" s="1" t="s">
        <v>323</v>
      </c>
      <c r="B13367" s="1" t="s">
        <v>333</v>
      </c>
      <c r="C13367" s="1" t="s">
        <v>12902</v>
      </c>
      <c r="D13367" s="8">
        <v>0.0</v>
      </c>
      <c r="E13367" s="1">
        <v>0.0</v>
      </c>
      <c r="F13367" s="1">
        <v>8.3</v>
      </c>
      <c r="G13367" s="1">
        <v>100.0</v>
      </c>
      <c r="H13367" s="1">
        <v>-91.7</v>
      </c>
    </row>
    <row r="13368">
      <c r="A13368" s="1" t="s">
        <v>323</v>
      </c>
      <c r="B13368" s="1" t="s">
        <v>333</v>
      </c>
      <c r="C13368" s="1" t="s">
        <v>12903</v>
      </c>
      <c r="D13368" s="8">
        <v>0.0</v>
      </c>
      <c r="E13368" s="1">
        <v>0.0</v>
      </c>
      <c r="F13368" s="1">
        <v>7.0</v>
      </c>
      <c r="G13368" s="1">
        <v>100.0</v>
      </c>
      <c r="H13368" s="1">
        <v>-93.0</v>
      </c>
    </row>
    <row r="13369">
      <c r="A13369" s="1" t="s">
        <v>323</v>
      </c>
      <c r="B13369" s="1" t="s">
        <v>333</v>
      </c>
      <c r="C13369" s="1" t="s">
        <v>12601</v>
      </c>
      <c r="D13369" s="8">
        <v>0.0</v>
      </c>
      <c r="E13369" s="1">
        <v>0.0</v>
      </c>
      <c r="F13369" s="1">
        <v>3.0</v>
      </c>
      <c r="G13369" s="1">
        <v>100.0</v>
      </c>
      <c r="H13369" s="1">
        <v>-97.0</v>
      </c>
    </row>
    <row r="13370">
      <c r="A13370" s="1" t="s">
        <v>323</v>
      </c>
      <c r="B13370" s="1" t="s">
        <v>333</v>
      </c>
      <c r="C13370" s="1" t="s">
        <v>12904</v>
      </c>
      <c r="D13370" s="8">
        <v>0.0</v>
      </c>
      <c r="E13370" s="1">
        <v>0.0</v>
      </c>
      <c r="F13370" s="1">
        <v>1.0</v>
      </c>
      <c r="G13370" s="1">
        <v>100.0</v>
      </c>
      <c r="H13370" s="1">
        <v>-99.0</v>
      </c>
    </row>
    <row r="13371">
      <c r="A13371" s="1" t="s">
        <v>323</v>
      </c>
      <c r="B13371" s="1" t="s">
        <v>333</v>
      </c>
      <c r="C13371" s="1" t="s">
        <v>12905</v>
      </c>
      <c r="D13371" s="8">
        <v>0.0</v>
      </c>
      <c r="E13371" s="1">
        <v>0.0</v>
      </c>
      <c r="F13371" s="1">
        <v>1.0</v>
      </c>
      <c r="G13371" s="1">
        <v>100.0</v>
      </c>
      <c r="H13371" s="1">
        <v>-99.0</v>
      </c>
    </row>
    <row r="13372">
      <c r="A13372" s="1" t="s">
        <v>323</v>
      </c>
      <c r="B13372" s="1" t="s">
        <v>333</v>
      </c>
      <c r="C13372" s="1" t="s">
        <v>12906</v>
      </c>
      <c r="D13372" s="8">
        <v>0.0</v>
      </c>
      <c r="E13372" s="1">
        <v>0.0</v>
      </c>
      <c r="F13372" s="1">
        <v>1.0</v>
      </c>
      <c r="G13372" s="1">
        <v>100.0</v>
      </c>
      <c r="H13372" s="1">
        <v>-99.0</v>
      </c>
    </row>
    <row r="13373">
      <c r="A13373" s="1" t="s">
        <v>323</v>
      </c>
      <c r="B13373" s="1" t="s">
        <v>333</v>
      </c>
      <c r="C13373" s="1" t="s">
        <v>12907</v>
      </c>
      <c r="D13373" s="8">
        <v>0.0</v>
      </c>
      <c r="E13373" s="1">
        <v>0.0</v>
      </c>
      <c r="F13373" s="1">
        <v>1.0</v>
      </c>
      <c r="G13373" s="1">
        <v>100.0</v>
      </c>
      <c r="H13373" s="1">
        <v>-99.0</v>
      </c>
    </row>
    <row r="13374">
      <c r="A13374" s="1" t="s">
        <v>323</v>
      </c>
      <c r="B13374" s="1" t="s">
        <v>333</v>
      </c>
      <c r="C13374" s="1" t="s">
        <v>12908</v>
      </c>
      <c r="D13374" s="8">
        <v>0.0</v>
      </c>
      <c r="E13374" s="1">
        <v>0.0</v>
      </c>
      <c r="F13374" s="1">
        <v>1.2</v>
      </c>
      <c r="G13374" s="1">
        <v>100.0</v>
      </c>
      <c r="H13374" s="1">
        <v>-98.8</v>
      </c>
    </row>
    <row r="13375">
      <c r="A13375" s="1" t="s">
        <v>323</v>
      </c>
      <c r="B13375" s="1" t="s">
        <v>333</v>
      </c>
      <c r="C13375" s="1" t="s">
        <v>12909</v>
      </c>
      <c r="D13375" s="8">
        <v>0.0</v>
      </c>
      <c r="E13375" s="1">
        <v>0.0</v>
      </c>
      <c r="F13375" s="1">
        <v>1.0</v>
      </c>
      <c r="G13375" s="1">
        <v>100.0</v>
      </c>
      <c r="H13375" s="1">
        <v>-99.0</v>
      </c>
    </row>
    <row r="13376">
      <c r="A13376" s="1" t="s">
        <v>323</v>
      </c>
      <c r="B13376" s="1" t="s">
        <v>333</v>
      </c>
      <c r="C13376" s="1" t="s">
        <v>12910</v>
      </c>
      <c r="D13376" s="8">
        <v>0.0</v>
      </c>
      <c r="E13376" s="1">
        <v>0.0</v>
      </c>
      <c r="F13376" s="1">
        <v>9.0</v>
      </c>
      <c r="G13376" s="1">
        <v>100.0</v>
      </c>
      <c r="H13376" s="1">
        <v>-91.0</v>
      </c>
    </row>
    <row r="13377">
      <c r="A13377" s="1" t="s">
        <v>323</v>
      </c>
      <c r="B13377" s="1" t="s">
        <v>333</v>
      </c>
      <c r="C13377" s="1" t="s">
        <v>12911</v>
      </c>
      <c r="D13377" s="8">
        <v>0.0</v>
      </c>
      <c r="E13377" s="1">
        <v>0.0</v>
      </c>
      <c r="F13377" s="1">
        <v>2.3</v>
      </c>
      <c r="G13377" s="1">
        <v>100.0</v>
      </c>
      <c r="H13377" s="1">
        <v>-97.7</v>
      </c>
    </row>
    <row r="13378">
      <c r="A13378" s="1" t="s">
        <v>323</v>
      </c>
      <c r="B13378" s="1" t="s">
        <v>333</v>
      </c>
      <c r="C13378" s="1" t="s">
        <v>12912</v>
      </c>
      <c r="D13378" s="8">
        <v>0.0</v>
      </c>
      <c r="E13378" s="1">
        <v>0.0</v>
      </c>
      <c r="F13378" s="1">
        <v>15.0</v>
      </c>
      <c r="G13378" s="1">
        <v>100.0</v>
      </c>
      <c r="H13378" s="1">
        <v>-85.0</v>
      </c>
    </row>
    <row r="13379">
      <c r="A13379" s="1" t="s">
        <v>323</v>
      </c>
      <c r="B13379" s="1" t="s">
        <v>333</v>
      </c>
      <c r="C13379" s="1" t="s">
        <v>12913</v>
      </c>
      <c r="D13379" s="8">
        <v>0.0</v>
      </c>
      <c r="E13379" s="1">
        <v>0.0</v>
      </c>
      <c r="F13379" s="1">
        <v>1.0</v>
      </c>
      <c r="G13379" s="1">
        <v>100.0</v>
      </c>
      <c r="H13379" s="1">
        <v>-99.0</v>
      </c>
    </row>
    <row r="13380">
      <c r="A13380" s="1" t="s">
        <v>323</v>
      </c>
      <c r="B13380" s="1" t="s">
        <v>333</v>
      </c>
      <c r="C13380" s="1" t="s">
        <v>12914</v>
      </c>
      <c r="D13380" s="8">
        <v>0.0</v>
      </c>
      <c r="E13380" s="1">
        <v>0.0</v>
      </c>
      <c r="F13380" s="1">
        <v>1.0</v>
      </c>
      <c r="G13380" s="1">
        <v>100.0</v>
      </c>
      <c r="H13380" s="1">
        <v>-99.0</v>
      </c>
    </row>
    <row r="13381">
      <c r="A13381" s="1" t="s">
        <v>323</v>
      </c>
      <c r="B13381" s="1" t="s">
        <v>333</v>
      </c>
      <c r="C13381" s="1" t="s">
        <v>12915</v>
      </c>
      <c r="D13381" s="8">
        <v>0.0</v>
      </c>
      <c r="E13381" s="1">
        <v>0.0</v>
      </c>
      <c r="F13381" s="1">
        <v>1.0</v>
      </c>
      <c r="G13381" s="1">
        <v>100.0</v>
      </c>
      <c r="H13381" s="1">
        <v>-99.0</v>
      </c>
    </row>
    <row r="13382">
      <c r="A13382" s="1" t="s">
        <v>323</v>
      </c>
      <c r="B13382" s="1" t="s">
        <v>333</v>
      </c>
      <c r="C13382" s="1" t="s">
        <v>12916</v>
      </c>
      <c r="D13382" s="8">
        <v>0.0</v>
      </c>
      <c r="E13382" s="1">
        <v>0.0</v>
      </c>
      <c r="F13382" s="1">
        <v>1.0</v>
      </c>
      <c r="G13382" s="1">
        <v>100.0</v>
      </c>
      <c r="H13382" s="1">
        <v>-99.0</v>
      </c>
    </row>
    <row r="13383">
      <c r="A13383" s="1" t="s">
        <v>323</v>
      </c>
      <c r="B13383" s="1" t="s">
        <v>333</v>
      </c>
      <c r="C13383" s="1" t="s">
        <v>12917</v>
      </c>
      <c r="D13383" s="8">
        <v>0.0</v>
      </c>
      <c r="E13383" s="1">
        <v>0.0</v>
      </c>
      <c r="F13383" s="1">
        <v>1.0</v>
      </c>
      <c r="G13383" s="1">
        <v>100.0</v>
      </c>
      <c r="H13383" s="1">
        <v>-99.0</v>
      </c>
    </row>
    <row r="13384">
      <c r="A13384" s="1" t="s">
        <v>323</v>
      </c>
      <c r="B13384" s="1" t="s">
        <v>333</v>
      </c>
      <c r="C13384" s="1" t="s">
        <v>12918</v>
      </c>
      <c r="D13384" s="8">
        <v>0.0</v>
      </c>
      <c r="E13384" s="1">
        <v>0.0</v>
      </c>
      <c r="F13384" s="1">
        <v>1.3</v>
      </c>
      <c r="G13384" s="1">
        <v>100.0</v>
      </c>
      <c r="H13384" s="1">
        <v>-98.7</v>
      </c>
    </row>
    <row r="13385">
      <c r="A13385" s="1" t="s">
        <v>323</v>
      </c>
      <c r="B13385" s="1" t="s">
        <v>333</v>
      </c>
      <c r="C13385" s="1" t="s">
        <v>12919</v>
      </c>
      <c r="D13385" s="8">
        <v>0.0</v>
      </c>
      <c r="E13385" s="1">
        <v>0.0</v>
      </c>
      <c r="F13385" s="1">
        <v>2.0</v>
      </c>
      <c r="G13385" s="1">
        <v>100.0</v>
      </c>
      <c r="H13385" s="1">
        <v>-98.0</v>
      </c>
    </row>
    <row r="13386">
      <c r="A13386" s="1" t="s">
        <v>323</v>
      </c>
      <c r="B13386" s="1" t="s">
        <v>333</v>
      </c>
      <c r="C13386" s="1" t="s">
        <v>12920</v>
      </c>
      <c r="D13386" s="8">
        <v>0.0</v>
      </c>
      <c r="E13386" s="1">
        <v>0.0</v>
      </c>
      <c r="F13386" s="1">
        <v>1.0</v>
      </c>
      <c r="G13386" s="1">
        <v>100.0</v>
      </c>
      <c r="H13386" s="1">
        <v>-99.0</v>
      </c>
    </row>
    <row r="13387">
      <c r="A13387" s="1" t="s">
        <v>323</v>
      </c>
      <c r="B13387" s="1" t="s">
        <v>333</v>
      </c>
      <c r="C13387" s="1" t="s">
        <v>12921</v>
      </c>
      <c r="D13387" s="8">
        <v>0.0</v>
      </c>
      <c r="E13387" s="1">
        <v>0.0</v>
      </c>
      <c r="F13387" s="1">
        <v>1.0</v>
      </c>
      <c r="G13387" s="1">
        <v>100.0</v>
      </c>
      <c r="H13387" s="1">
        <v>-99.0</v>
      </c>
    </row>
    <row r="13388">
      <c r="A13388" s="1" t="s">
        <v>323</v>
      </c>
      <c r="B13388" s="1" t="s">
        <v>333</v>
      </c>
      <c r="C13388" s="1" t="s">
        <v>12922</v>
      </c>
      <c r="D13388" s="8">
        <v>0.0</v>
      </c>
      <c r="E13388" s="1">
        <v>0.0</v>
      </c>
      <c r="F13388" s="1">
        <v>4.1</v>
      </c>
      <c r="G13388" s="1">
        <v>5.9</v>
      </c>
      <c r="H13388" s="1">
        <v>-1.8</v>
      </c>
    </row>
    <row r="13389">
      <c r="A13389" s="1" t="s">
        <v>323</v>
      </c>
      <c r="B13389" s="1" t="s">
        <v>333</v>
      </c>
      <c r="C13389" s="1" t="s">
        <v>12923</v>
      </c>
      <c r="D13389" s="8">
        <v>0.0</v>
      </c>
      <c r="E13389" s="1">
        <v>0.0</v>
      </c>
      <c r="F13389" s="1">
        <v>3.5</v>
      </c>
      <c r="G13389" s="1">
        <v>100.0</v>
      </c>
      <c r="H13389" s="1">
        <v>-96.5</v>
      </c>
    </row>
    <row r="13390">
      <c r="A13390" s="1" t="s">
        <v>323</v>
      </c>
      <c r="B13390" s="1" t="s">
        <v>333</v>
      </c>
      <c r="C13390" s="1" t="s">
        <v>12924</v>
      </c>
      <c r="D13390" s="8">
        <v>0.0</v>
      </c>
      <c r="E13390" s="1">
        <v>0.0</v>
      </c>
      <c r="F13390" s="1">
        <v>1.0</v>
      </c>
      <c r="G13390" s="1">
        <v>100.0</v>
      </c>
      <c r="H13390" s="1">
        <v>-99.0</v>
      </c>
    </row>
    <row r="13391">
      <c r="A13391" s="1" t="s">
        <v>323</v>
      </c>
      <c r="B13391" s="1" t="s">
        <v>333</v>
      </c>
      <c r="C13391" s="1" t="s">
        <v>12925</v>
      </c>
      <c r="D13391" s="8">
        <v>0.0</v>
      </c>
      <c r="E13391" s="1">
        <v>0.0</v>
      </c>
      <c r="F13391" s="1">
        <v>1.0</v>
      </c>
      <c r="G13391" s="1">
        <v>100.0</v>
      </c>
      <c r="H13391" s="1">
        <v>-99.0</v>
      </c>
    </row>
    <row r="13392">
      <c r="A13392" s="1" t="s">
        <v>323</v>
      </c>
      <c r="B13392" s="1" t="s">
        <v>333</v>
      </c>
      <c r="C13392" s="1" t="s">
        <v>12926</v>
      </c>
      <c r="D13392" s="8">
        <v>0.0</v>
      </c>
      <c r="E13392" s="1">
        <v>0.0</v>
      </c>
      <c r="F13392" s="1">
        <v>3.0</v>
      </c>
      <c r="G13392" s="1">
        <v>100.0</v>
      </c>
      <c r="H13392" s="1">
        <v>-97.0</v>
      </c>
    </row>
    <row r="13393">
      <c r="A13393" s="1" t="s">
        <v>323</v>
      </c>
      <c r="B13393" s="1" t="s">
        <v>333</v>
      </c>
      <c r="C13393" s="1" t="s">
        <v>12927</v>
      </c>
      <c r="D13393" s="8">
        <v>0.0</v>
      </c>
      <c r="E13393" s="1">
        <v>0.0</v>
      </c>
      <c r="F13393" s="1">
        <v>11.0</v>
      </c>
      <c r="G13393" s="1">
        <v>100.0</v>
      </c>
      <c r="H13393" s="1">
        <v>-89.0</v>
      </c>
    </row>
    <row r="13394">
      <c r="A13394" s="1" t="s">
        <v>323</v>
      </c>
      <c r="B13394" s="1" t="s">
        <v>333</v>
      </c>
      <c r="C13394" s="1" t="s">
        <v>12928</v>
      </c>
      <c r="D13394" s="8">
        <v>0.0</v>
      </c>
      <c r="E13394" s="1">
        <v>0.0</v>
      </c>
      <c r="F13394" s="1">
        <v>12.0</v>
      </c>
      <c r="G13394" s="1">
        <v>100.0</v>
      </c>
      <c r="H13394" s="1">
        <v>-88.0</v>
      </c>
    </row>
    <row r="13395">
      <c r="A13395" s="1" t="s">
        <v>323</v>
      </c>
      <c r="B13395" s="1" t="s">
        <v>333</v>
      </c>
      <c r="C13395" s="1" t="s">
        <v>12929</v>
      </c>
      <c r="D13395" s="8">
        <v>0.0</v>
      </c>
      <c r="E13395" s="1">
        <v>0.0</v>
      </c>
      <c r="F13395" s="1">
        <v>8.4</v>
      </c>
      <c r="G13395" s="1">
        <v>100.0</v>
      </c>
      <c r="H13395" s="1">
        <v>-91.6</v>
      </c>
    </row>
    <row r="13396">
      <c r="A13396" s="1" t="s">
        <v>323</v>
      </c>
      <c r="B13396" s="1" t="s">
        <v>333</v>
      </c>
      <c r="C13396" s="1" t="s">
        <v>12930</v>
      </c>
      <c r="D13396" s="8">
        <v>0.0</v>
      </c>
      <c r="E13396" s="1">
        <v>0.0</v>
      </c>
      <c r="F13396" s="1">
        <v>1.0</v>
      </c>
      <c r="G13396" s="1">
        <v>100.0</v>
      </c>
      <c r="H13396" s="1">
        <v>-99.0</v>
      </c>
    </row>
    <row r="13397">
      <c r="A13397" s="1" t="s">
        <v>323</v>
      </c>
      <c r="B13397" s="1" t="s">
        <v>333</v>
      </c>
      <c r="C13397" s="1" t="s">
        <v>12931</v>
      </c>
      <c r="D13397" s="8">
        <v>0.0</v>
      </c>
      <c r="E13397" s="1">
        <v>0.0</v>
      </c>
      <c r="F13397" s="1">
        <v>3.7</v>
      </c>
      <c r="G13397" s="1">
        <v>15.0</v>
      </c>
      <c r="H13397" s="1">
        <v>-11.3</v>
      </c>
    </row>
    <row r="13398">
      <c r="A13398" s="1" t="s">
        <v>323</v>
      </c>
      <c r="B13398" s="1" t="s">
        <v>333</v>
      </c>
      <c r="C13398" s="1" t="s">
        <v>12932</v>
      </c>
      <c r="D13398" s="8">
        <v>0.0</v>
      </c>
      <c r="E13398" s="1">
        <v>0.0</v>
      </c>
      <c r="F13398" s="1">
        <v>6.0</v>
      </c>
      <c r="G13398" s="1">
        <v>100.0</v>
      </c>
      <c r="H13398" s="1">
        <v>-94.0</v>
      </c>
    </row>
    <row r="13399">
      <c r="A13399" s="1" t="s">
        <v>323</v>
      </c>
      <c r="B13399" s="1" t="s">
        <v>333</v>
      </c>
      <c r="C13399" s="1" t="s">
        <v>12933</v>
      </c>
      <c r="D13399" s="8">
        <v>0.0</v>
      </c>
      <c r="E13399" s="1">
        <v>0.0</v>
      </c>
      <c r="F13399" s="1">
        <v>2.0</v>
      </c>
      <c r="G13399" s="1">
        <v>100.0</v>
      </c>
      <c r="H13399" s="1">
        <v>-98.0</v>
      </c>
    </row>
    <row r="13400">
      <c r="A13400" s="1" t="s">
        <v>323</v>
      </c>
      <c r="B13400" s="1" t="s">
        <v>333</v>
      </c>
      <c r="C13400" s="1" t="s">
        <v>12934</v>
      </c>
      <c r="D13400" s="8">
        <v>0.0</v>
      </c>
      <c r="E13400" s="1">
        <v>0.0</v>
      </c>
      <c r="F13400" s="1">
        <v>6.5</v>
      </c>
      <c r="G13400" s="1">
        <v>100.0</v>
      </c>
      <c r="H13400" s="1">
        <v>-93.5</v>
      </c>
    </row>
    <row r="13401">
      <c r="A13401" s="1" t="s">
        <v>323</v>
      </c>
      <c r="B13401" s="1" t="s">
        <v>333</v>
      </c>
      <c r="C13401" s="1" t="s">
        <v>12935</v>
      </c>
      <c r="D13401" s="8">
        <v>0.0</v>
      </c>
      <c r="E13401" s="1">
        <v>0.0</v>
      </c>
      <c r="F13401" s="1">
        <v>12.0</v>
      </c>
      <c r="G13401" s="1">
        <v>100.0</v>
      </c>
      <c r="H13401" s="1">
        <v>-88.0</v>
      </c>
    </row>
    <row r="13402">
      <c r="A13402" s="1" t="s">
        <v>323</v>
      </c>
      <c r="B13402" s="1" t="s">
        <v>333</v>
      </c>
      <c r="C13402" s="1" t="s">
        <v>12936</v>
      </c>
      <c r="D13402" s="8">
        <v>0.0</v>
      </c>
      <c r="E13402" s="1">
        <v>0.0</v>
      </c>
      <c r="F13402" s="1">
        <v>1.0</v>
      </c>
      <c r="G13402" s="1">
        <v>100.0</v>
      </c>
      <c r="H13402" s="1">
        <v>-99.0</v>
      </c>
    </row>
    <row r="13403">
      <c r="A13403" s="1" t="s">
        <v>323</v>
      </c>
      <c r="B13403" s="1" t="s">
        <v>333</v>
      </c>
      <c r="C13403" s="1" t="s">
        <v>12937</v>
      </c>
      <c r="D13403" s="8">
        <v>0.0</v>
      </c>
      <c r="E13403" s="1">
        <v>0.0</v>
      </c>
      <c r="F13403" s="1">
        <v>1.0</v>
      </c>
      <c r="G13403" s="1">
        <v>100.0</v>
      </c>
      <c r="H13403" s="1">
        <v>-99.0</v>
      </c>
    </row>
    <row r="13404">
      <c r="A13404" s="1" t="s">
        <v>323</v>
      </c>
      <c r="B13404" s="1" t="s">
        <v>333</v>
      </c>
      <c r="C13404" s="1" t="s">
        <v>12938</v>
      </c>
      <c r="D13404" s="8">
        <v>0.0</v>
      </c>
      <c r="E13404" s="1">
        <v>0.0</v>
      </c>
      <c r="F13404" s="1">
        <v>1.0</v>
      </c>
      <c r="G13404" s="1">
        <v>100.0</v>
      </c>
      <c r="H13404" s="1">
        <v>-99.0</v>
      </c>
    </row>
    <row r="13405">
      <c r="A13405" s="1" t="s">
        <v>323</v>
      </c>
      <c r="B13405" s="1" t="s">
        <v>333</v>
      </c>
      <c r="C13405" s="1" t="s">
        <v>12939</v>
      </c>
      <c r="D13405" s="8">
        <v>0.0</v>
      </c>
      <c r="E13405" s="1">
        <v>0.0</v>
      </c>
      <c r="F13405" s="1">
        <v>4.7</v>
      </c>
      <c r="G13405" s="1">
        <v>100.0</v>
      </c>
      <c r="H13405" s="1">
        <v>-95.3</v>
      </c>
    </row>
    <row r="13406">
      <c r="A13406" s="1" t="s">
        <v>323</v>
      </c>
      <c r="B13406" s="1" t="s">
        <v>333</v>
      </c>
      <c r="C13406" s="1" t="s">
        <v>12940</v>
      </c>
      <c r="D13406" s="8">
        <v>0.0</v>
      </c>
      <c r="E13406" s="1">
        <v>0.0</v>
      </c>
      <c r="F13406" s="1">
        <v>2.0</v>
      </c>
      <c r="G13406" s="1">
        <v>100.0</v>
      </c>
      <c r="H13406" s="1">
        <v>-98.0</v>
      </c>
    </row>
    <row r="13407">
      <c r="A13407" s="1" t="s">
        <v>323</v>
      </c>
      <c r="B13407" s="1" t="s">
        <v>333</v>
      </c>
      <c r="C13407" s="1" t="s">
        <v>12941</v>
      </c>
      <c r="D13407" s="8">
        <v>0.0</v>
      </c>
      <c r="E13407" s="1">
        <v>0.0</v>
      </c>
      <c r="F13407" s="1">
        <v>1.0</v>
      </c>
      <c r="G13407" s="1">
        <v>100.0</v>
      </c>
      <c r="H13407" s="1">
        <v>-99.0</v>
      </c>
    </row>
    <row r="13408">
      <c r="A13408" s="1" t="s">
        <v>323</v>
      </c>
      <c r="B13408" s="1" t="s">
        <v>333</v>
      </c>
      <c r="C13408" s="1" t="s">
        <v>12942</v>
      </c>
      <c r="D13408" s="8">
        <v>0.0</v>
      </c>
      <c r="E13408" s="1">
        <v>0.0</v>
      </c>
      <c r="F13408" s="1">
        <v>1.0</v>
      </c>
      <c r="G13408" s="1">
        <v>100.0</v>
      </c>
      <c r="H13408" s="1">
        <v>-99.0</v>
      </c>
    </row>
    <row r="13409">
      <c r="A13409" s="1" t="s">
        <v>323</v>
      </c>
      <c r="B13409" s="1" t="s">
        <v>333</v>
      </c>
      <c r="C13409" s="1" t="s">
        <v>12943</v>
      </c>
      <c r="D13409" s="8">
        <v>0.0</v>
      </c>
      <c r="E13409" s="1">
        <v>0.0</v>
      </c>
      <c r="F13409" s="1">
        <v>6.5</v>
      </c>
      <c r="G13409" s="1">
        <v>6.7</v>
      </c>
      <c r="H13409" s="1">
        <v>-0.2</v>
      </c>
    </row>
    <row r="13410">
      <c r="A13410" s="1" t="s">
        <v>323</v>
      </c>
      <c r="B13410" s="1" t="s">
        <v>333</v>
      </c>
      <c r="C13410" s="1" t="s">
        <v>12944</v>
      </c>
      <c r="D13410" s="8">
        <v>0.0</v>
      </c>
      <c r="E13410" s="1">
        <v>0.0</v>
      </c>
      <c r="F13410" s="1">
        <v>11.0</v>
      </c>
      <c r="G13410" s="1">
        <v>100.0</v>
      </c>
      <c r="H13410" s="1">
        <v>-89.0</v>
      </c>
    </row>
    <row r="13411">
      <c r="A13411" s="1" t="s">
        <v>323</v>
      </c>
      <c r="B13411" s="1" t="s">
        <v>333</v>
      </c>
      <c r="C13411" s="1" t="s">
        <v>12945</v>
      </c>
      <c r="D13411" s="8">
        <v>0.0</v>
      </c>
      <c r="E13411" s="1">
        <v>0.0</v>
      </c>
      <c r="F13411" s="1">
        <v>3.0</v>
      </c>
      <c r="G13411" s="1">
        <v>100.0</v>
      </c>
      <c r="H13411" s="1">
        <v>-97.0</v>
      </c>
    </row>
    <row r="13412">
      <c r="A13412" s="1" t="s">
        <v>323</v>
      </c>
      <c r="B13412" s="1" t="s">
        <v>333</v>
      </c>
      <c r="C13412" s="1" t="s">
        <v>12946</v>
      </c>
      <c r="D13412" s="8">
        <v>0.0</v>
      </c>
      <c r="E13412" s="1">
        <v>0.0</v>
      </c>
      <c r="F13412" s="1">
        <v>10.0</v>
      </c>
      <c r="G13412" s="1">
        <v>100.0</v>
      </c>
      <c r="H13412" s="1">
        <v>-90.0</v>
      </c>
    </row>
    <row r="13413">
      <c r="A13413" s="1" t="s">
        <v>323</v>
      </c>
      <c r="B13413" s="1" t="s">
        <v>333</v>
      </c>
      <c r="C13413" s="1" t="s">
        <v>12947</v>
      </c>
      <c r="D13413" s="8">
        <v>0.0</v>
      </c>
      <c r="E13413" s="1">
        <v>0.0</v>
      </c>
      <c r="F13413" s="1">
        <v>2.0</v>
      </c>
      <c r="G13413" s="1">
        <v>100.0</v>
      </c>
      <c r="H13413" s="1">
        <v>-98.0</v>
      </c>
    </row>
    <row r="13414">
      <c r="A13414" s="1" t="s">
        <v>323</v>
      </c>
      <c r="B13414" s="1" t="s">
        <v>333</v>
      </c>
      <c r="C13414" s="1" t="s">
        <v>12948</v>
      </c>
      <c r="D13414" s="8">
        <v>0.0</v>
      </c>
      <c r="E13414" s="1">
        <v>0.0</v>
      </c>
      <c r="F13414" s="1">
        <v>5.0</v>
      </c>
      <c r="G13414" s="1">
        <v>100.0</v>
      </c>
      <c r="H13414" s="1">
        <v>-95.0</v>
      </c>
    </row>
    <row r="13415">
      <c r="A13415" s="1" t="s">
        <v>323</v>
      </c>
      <c r="B13415" s="1" t="s">
        <v>333</v>
      </c>
      <c r="C13415" s="1" t="s">
        <v>12949</v>
      </c>
      <c r="D13415" s="8">
        <v>0.0</v>
      </c>
      <c r="E13415" s="1">
        <v>0.0</v>
      </c>
      <c r="F13415" s="1">
        <v>8.0</v>
      </c>
      <c r="G13415" s="1">
        <v>100.0</v>
      </c>
      <c r="H13415" s="1">
        <v>-92.0</v>
      </c>
    </row>
    <row r="13416">
      <c r="A13416" s="1" t="s">
        <v>323</v>
      </c>
      <c r="B13416" s="1" t="s">
        <v>333</v>
      </c>
      <c r="C13416" s="1" t="s">
        <v>12950</v>
      </c>
      <c r="D13416" s="8">
        <v>0.0</v>
      </c>
      <c r="E13416" s="1">
        <v>0.0</v>
      </c>
      <c r="F13416" s="1">
        <v>2.0</v>
      </c>
      <c r="G13416" s="1">
        <v>100.0</v>
      </c>
      <c r="H13416" s="1">
        <v>-98.0</v>
      </c>
    </row>
    <row r="13417">
      <c r="A13417" s="1" t="s">
        <v>323</v>
      </c>
      <c r="B13417" s="1" t="s">
        <v>333</v>
      </c>
      <c r="C13417" s="1" t="s">
        <v>12951</v>
      </c>
      <c r="D13417" s="8">
        <v>0.0</v>
      </c>
      <c r="E13417" s="1">
        <v>0.0</v>
      </c>
      <c r="F13417" s="1">
        <v>7.8</v>
      </c>
      <c r="G13417" s="1">
        <v>11.0</v>
      </c>
      <c r="H13417" s="1">
        <v>-3.2</v>
      </c>
    </row>
    <row r="13418">
      <c r="A13418" s="1" t="s">
        <v>323</v>
      </c>
      <c r="B13418" s="1" t="s">
        <v>333</v>
      </c>
      <c r="C13418" s="1" t="s">
        <v>12952</v>
      </c>
      <c r="D13418" s="8">
        <v>0.0</v>
      </c>
      <c r="E13418" s="1">
        <v>0.0</v>
      </c>
      <c r="F13418" s="1">
        <v>8.0</v>
      </c>
      <c r="G13418" s="1">
        <v>100.0</v>
      </c>
      <c r="H13418" s="1">
        <v>-92.0</v>
      </c>
    </row>
    <row r="13419">
      <c r="A13419" s="1" t="s">
        <v>323</v>
      </c>
      <c r="B13419" s="1" t="s">
        <v>333</v>
      </c>
      <c r="C13419" s="1" t="s">
        <v>12953</v>
      </c>
      <c r="D13419" s="8">
        <v>0.0</v>
      </c>
      <c r="E13419" s="1">
        <v>0.0</v>
      </c>
      <c r="F13419" s="1">
        <v>2.0</v>
      </c>
      <c r="G13419" s="1">
        <v>100.0</v>
      </c>
      <c r="H13419" s="1">
        <v>-98.0</v>
      </c>
    </row>
    <row r="13420">
      <c r="A13420" s="1" t="s">
        <v>323</v>
      </c>
      <c r="B13420" s="1" t="s">
        <v>333</v>
      </c>
      <c r="C13420" s="1" t="s">
        <v>12954</v>
      </c>
      <c r="D13420" s="8">
        <v>0.0</v>
      </c>
      <c r="E13420" s="1">
        <v>0.0</v>
      </c>
      <c r="F13420" s="1">
        <v>11.0</v>
      </c>
      <c r="G13420" s="1">
        <v>100.0</v>
      </c>
      <c r="H13420" s="1">
        <v>-89.0</v>
      </c>
    </row>
    <row r="13421">
      <c r="A13421" s="1" t="s">
        <v>323</v>
      </c>
      <c r="B13421" s="1" t="s">
        <v>333</v>
      </c>
      <c r="C13421" s="1" t="s">
        <v>12955</v>
      </c>
      <c r="D13421" s="8">
        <v>0.0</v>
      </c>
      <c r="E13421" s="1">
        <v>0.0</v>
      </c>
      <c r="F13421" s="1">
        <v>10.0</v>
      </c>
      <c r="G13421" s="1">
        <v>9.0</v>
      </c>
      <c r="H13421" s="1">
        <v>1.0</v>
      </c>
    </row>
    <row r="13422">
      <c r="A13422" s="1" t="s">
        <v>323</v>
      </c>
      <c r="B13422" s="1" t="s">
        <v>333</v>
      </c>
      <c r="C13422" s="1" t="s">
        <v>12956</v>
      </c>
      <c r="D13422" s="8">
        <v>0.0</v>
      </c>
      <c r="E13422" s="1">
        <v>0.0</v>
      </c>
      <c r="F13422" s="1">
        <v>6.7</v>
      </c>
      <c r="G13422" s="1">
        <v>10.0</v>
      </c>
      <c r="H13422" s="1">
        <v>-3.3</v>
      </c>
    </row>
    <row r="13423">
      <c r="A13423" s="1" t="s">
        <v>323</v>
      </c>
      <c r="B13423" s="1" t="s">
        <v>333</v>
      </c>
      <c r="C13423" s="1" t="s">
        <v>12957</v>
      </c>
      <c r="D13423" s="8">
        <v>0.0</v>
      </c>
      <c r="E13423" s="1">
        <v>0.0</v>
      </c>
      <c r="F13423" s="1">
        <v>10.0</v>
      </c>
      <c r="G13423" s="1">
        <v>100.0</v>
      </c>
      <c r="H13423" s="1">
        <v>-90.0</v>
      </c>
    </row>
    <row r="13424">
      <c r="A13424" s="1" t="s">
        <v>323</v>
      </c>
      <c r="B13424" s="1" t="s">
        <v>333</v>
      </c>
      <c r="C13424" s="1" t="s">
        <v>12958</v>
      </c>
      <c r="D13424" s="8">
        <v>0.0</v>
      </c>
      <c r="E13424" s="1">
        <v>0.0</v>
      </c>
      <c r="F13424" s="1">
        <v>1.0</v>
      </c>
      <c r="G13424" s="1">
        <v>100.0</v>
      </c>
      <c r="H13424" s="1">
        <v>-99.0</v>
      </c>
    </row>
    <row r="13425">
      <c r="A13425" s="1" t="s">
        <v>323</v>
      </c>
      <c r="B13425" s="1" t="s">
        <v>333</v>
      </c>
      <c r="C13425" s="1" t="s">
        <v>12959</v>
      </c>
      <c r="D13425" s="8">
        <v>0.0</v>
      </c>
      <c r="E13425" s="1">
        <v>0.0</v>
      </c>
      <c r="F13425" s="1">
        <v>12.0</v>
      </c>
      <c r="G13425" s="1">
        <v>100.0</v>
      </c>
      <c r="H13425" s="1">
        <v>-88.0</v>
      </c>
    </row>
    <row r="13426">
      <c r="A13426" s="1" t="s">
        <v>323</v>
      </c>
      <c r="B13426" s="1" t="s">
        <v>333</v>
      </c>
      <c r="C13426" s="1" t="s">
        <v>12960</v>
      </c>
      <c r="D13426" s="8">
        <v>0.0</v>
      </c>
      <c r="E13426" s="1">
        <v>0.0</v>
      </c>
      <c r="F13426" s="1">
        <v>1.0</v>
      </c>
      <c r="G13426" s="1">
        <v>100.0</v>
      </c>
      <c r="H13426" s="1">
        <v>-99.0</v>
      </c>
    </row>
    <row r="13427">
      <c r="A13427" s="1" t="s">
        <v>323</v>
      </c>
      <c r="B13427" s="1" t="s">
        <v>333</v>
      </c>
      <c r="C13427" s="1" t="s">
        <v>12961</v>
      </c>
      <c r="D13427" s="8">
        <v>0.0</v>
      </c>
      <c r="E13427" s="1">
        <v>0.0</v>
      </c>
      <c r="F13427" s="1">
        <v>11.6</v>
      </c>
      <c r="G13427" s="1">
        <v>100.0</v>
      </c>
      <c r="H13427" s="1">
        <v>-88.4</v>
      </c>
    </row>
    <row r="13428">
      <c r="A13428" s="1" t="s">
        <v>323</v>
      </c>
      <c r="B13428" s="1" t="s">
        <v>333</v>
      </c>
      <c r="C13428" s="1" t="s">
        <v>12962</v>
      </c>
      <c r="D13428" s="8">
        <v>0.0</v>
      </c>
      <c r="E13428" s="1">
        <v>0.0</v>
      </c>
      <c r="F13428" s="1">
        <v>1.0</v>
      </c>
      <c r="G13428" s="1">
        <v>100.0</v>
      </c>
      <c r="H13428" s="1">
        <v>-99.0</v>
      </c>
    </row>
    <row r="13429">
      <c r="A13429" s="1" t="s">
        <v>323</v>
      </c>
      <c r="B13429" s="1" t="s">
        <v>333</v>
      </c>
      <c r="C13429" s="1" t="s">
        <v>12963</v>
      </c>
      <c r="D13429" s="8">
        <v>0.0</v>
      </c>
      <c r="E13429" s="1">
        <v>0.0</v>
      </c>
      <c r="F13429" s="1">
        <v>10.3</v>
      </c>
      <c r="G13429" s="1">
        <v>9.9</v>
      </c>
      <c r="H13429" s="1">
        <v>0.4</v>
      </c>
    </row>
    <row r="13430">
      <c r="A13430" s="1" t="s">
        <v>323</v>
      </c>
      <c r="B13430" s="1" t="s">
        <v>333</v>
      </c>
      <c r="C13430" s="1" t="s">
        <v>12964</v>
      </c>
      <c r="D13430" s="8">
        <v>0.0</v>
      </c>
      <c r="E13430" s="1">
        <v>0.0</v>
      </c>
      <c r="F13430" s="1">
        <v>5.8</v>
      </c>
      <c r="G13430" s="1">
        <v>5.5</v>
      </c>
      <c r="H13430" s="1">
        <v>0.3</v>
      </c>
    </row>
    <row r="13431">
      <c r="A13431" s="1" t="s">
        <v>323</v>
      </c>
      <c r="B13431" s="1" t="s">
        <v>333</v>
      </c>
      <c r="C13431" s="1" t="s">
        <v>12965</v>
      </c>
      <c r="D13431" s="8">
        <v>0.0</v>
      </c>
      <c r="E13431" s="1">
        <v>0.0</v>
      </c>
      <c r="F13431" s="1">
        <v>8.0</v>
      </c>
      <c r="G13431" s="1">
        <v>5.4</v>
      </c>
      <c r="H13431" s="1">
        <v>2.6</v>
      </c>
    </row>
    <row r="13432">
      <c r="A13432" s="1" t="s">
        <v>323</v>
      </c>
      <c r="B13432" s="1" t="s">
        <v>333</v>
      </c>
      <c r="C13432" s="1" t="s">
        <v>12966</v>
      </c>
      <c r="D13432" s="8">
        <v>0.0</v>
      </c>
      <c r="E13432" s="1">
        <v>0.0</v>
      </c>
      <c r="F13432" s="1">
        <v>1.0</v>
      </c>
      <c r="G13432" s="1">
        <v>100.0</v>
      </c>
      <c r="H13432" s="1">
        <v>-99.0</v>
      </c>
    </row>
    <row r="13433">
      <c r="A13433" s="1" t="s">
        <v>323</v>
      </c>
      <c r="B13433" s="1" t="s">
        <v>333</v>
      </c>
      <c r="C13433" s="1" t="s">
        <v>12967</v>
      </c>
      <c r="D13433" s="8">
        <v>0.0</v>
      </c>
      <c r="E13433" s="1">
        <v>3.0</v>
      </c>
      <c r="F13433" s="1">
        <v>100.0</v>
      </c>
      <c r="G13433" s="1">
        <v>3.4</v>
      </c>
      <c r="H13433" s="1">
        <v>96.6</v>
      </c>
    </row>
    <row r="13434">
      <c r="A13434" s="1" t="s">
        <v>323</v>
      </c>
      <c r="B13434" s="1" t="s">
        <v>333</v>
      </c>
      <c r="C13434" s="1" t="s">
        <v>12968</v>
      </c>
      <c r="D13434" s="8">
        <v>0.0</v>
      </c>
      <c r="E13434" s="1">
        <v>2.0</v>
      </c>
      <c r="F13434" s="1">
        <v>100.0</v>
      </c>
      <c r="G13434" s="1">
        <v>5.4</v>
      </c>
      <c r="H13434" s="1">
        <v>94.6</v>
      </c>
    </row>
    <row r="13435">
      <c r="A13435" s="1" t="s">
        <v>323</v>
      </c>
      <c r="B13435" s="1" t="s">
        <v>333</v>
      </c>
      <c r="C13435" s="1" t="s">
        <v>12969</v>
      </c>
      <c r="D13435" s="8">
        <v>0.0</v>
      </c>
      <c r="E13435" s="1">
        <v>1.0</v>
      </c>
      <c r="F13435" s="1">
        <v>100.0</v>
      </c>
      <c r="G13435" s="1">
        <v>1.0</v>
      </c>
      <c r="H13435" s="1">
        <v>99.0</v>
      </c>
    </row>
    <row r="13436">
      <c r="A13436" s="1" t="s">
        <v>323</v>
      </c>
      <c r="B13436" s="1" t="s">
        <v>333</v>
      </c>
      <c r="C13436" s="1" t="s">
        <v>12970</v>
      </c>
      <c r="D13436" s="8">
        <v>0.0</v>
      </c>
      <c r="E13436" s="1">
        <v>1.0</v>
      </c>
      <c r="F13436" s="1">
        <v>100.0</v>
      </c>
      <c r="G13436" s="1">
        <v>2.0</v>
      </c>
      <c r="H13436" s="1">
        <v>98.0</v>
      </c>
    </row>
    <row r="13437">
      <c r="A13437" s="1" t="s">
        <v>323</v>
      </c>
      <c r="B13437" s="1" t="s">
        <v>333</v>
      </c>
      <c r="C13437" s="1" t="s">
        <v>12971</v>
      </c>
      <c r="D13437" s="8">
        <v>0.0</v>
      </c>
      <c r="E13437" s="1">
        <v>0.0</v>
      </c>
      <c r="F13437" s="1">
        <v>100.0</v>
      </c>
      <c r="G13437" s="1">
        <v>89.0</v>
      </c>
      <c r="H13437" s="1">
        <v>11.0</v>
      </c>
    </row>
    <row r="13438">
      <c r="A13438" s="1" t="s">
        <v>323</v>
      </c>
      <c r="B13438" s="1" t="s">
        <v>333</v>
      </c>
      <c r="C13438" s="1" t="s">
        <v>12972</v>
      </c>
      <c r="D13438" s="8">
        <v>0.0</v>
      </c>
      <c r="E13438" s="1">
        <v>0.0</v>
      </c>
      <c r="F13438" s="1">
        <v>100.0</v>
      </c>
      <c r="G13438" s="1">
        <v>10.0</v>
      </c>
      <c r="H13438" s="1">
        <v>90.0</v>
      </c>
    </row>
    <row r="13439">
      <c r="A13439" s="1" t="s">
        <v>323</v>
      </c>
      <c r="B13439" s="1" t="s">
        <v>333</v>
      </c>
      <c r="C13439" s="1" t="s">
        <v>12973</v>
      </c>
      <c r="D13439" s="8">
        <v>0.0</v>
      </c>
      <c r="E13439" s="1">
        <v>0.0</v>
      </c>
      <c r="F13439" s="1">
        <v>100.0</v>
      </c>
      <c r="G13439" s="1">
        <v>14.0</v>
      </c>
      <c r="H13439" s="1">
        <v>86.0</v>
      </c>
    </row>
    <row r="13440">
      <c r="A13440" s="1" t="s">
        <v>323</v>
      </c>
      <c r="B13440" s="1" t="s">
        <v>333</v>
      </c>
      <c r="C13440" s="1" t="s">
        <v>12974</v>
      </c>
      <c r="D13440" s="8">
        <v>0.0</v>
      </c>
      <c r="E13440" s="1">
        <v>0.0</v>
      </c>
      <c r="F13440" s="1">
        <v>100.0</v>
      </c>
      <c r="G13440" s="1">
        <v>9.8</v>
      </c>
      <c r="H13440" s="1">
        <v>90.2</v>
      </c>
    </row>
    <row r="13441">
      <c r="A13441" s="1" t="s">
        <v>323</v>
      </c>
      <c r="B13441" s="1" t="s">
        <v>333</v>
      </c>
      <c r="C13441" s="1" t="s">
        <v>12975</v>
      </c>
      <c r="D13441" s="8">
        <v>0.0</v>
      </c>
      <c r="E13441" s="1">
        <v>0.0</v>
      </c>
      <c r="F13441" s="1">
        <v>100.0</v>
      </c>
      <c r="G13441" s="1">
        <v>5.0</v>
      </c>
      <c r="H13441" s="1">
        <v>95.0</v>
      </c>
    </row>
    <row r="13442">
      <c r="A13442" s="1" t="s">
        <v>323</v>
      </c>
      <c r="B13442" s="1" t="s">
        <v>333</v>
      </c>
      <c r="C13442" s="1" t="s">
        <v>12976</v>
      </c>
      <c r="D13442" s="8">
        <v>0.0</v>
      </c>
      <c r="E13442" s="1">
        <v>0.0</v>
      </c>
      <c r="F13442" s="1">
        <v>100.0</v>
      </c>
      <c r="G13442" s="1">
        <v>6.0</v>
      </c>
      <c r="H13442" s="1">
        <v>94.0</v>
      </c>
    </row>
    <row r="13443">
      <c r="A13443" s="1" t="s">
        <v>323</v>
      </c>
      <c r="B13443" s="1" t="s">
        <v>333</v>
      </c>
      <c r="C13443" s="1" t="s">
        <v>12977</v>
      </c>
      <c r="D13443" s="8">
        <v>0.0</v>
      </c>
      <c r="E13443" s="1">
        <v>0.0</v>
      </c>
      <c r="F13443" s="1">
        <v>100.0</v>
      </c>
      <c r="G13443" s="1">
        <v>6.8</v>
      </c>
      <c r="H13443" s="1">
        <v>93.3</v>
      </c>
    </row>
    <row r="13444">
      <c r="A13444" s="1" t="s">
        <v>323</v>
      </c>
      <c r="B13444" s="1" t="s">
        <v>333</v>
      </c>
      <c r="C13444" s="1" t="s">
        <v>12978</v>
      </c>
      <c r="D13444" s="8">
        <v>0.0</v>
      </c>
      <c r="E13444" s="1">
        <v>0.0</v>
      </c>
      <c r="F13444" s="1">
        <v>100.0</v>
      </c>
      <c r="G13444" s="1">
        <v>17.0</v>
      </c>
      <c r="H13444" s="1">
        <v>83.0</v>
      </c>
    </row>
    <row r="13445">
      <c r="A13445" s="1" t="s">
        <v>323</v>
      </c>
      <c r="B13445" s="1" t="s">
        <v>333</v>
      </c>
      <c r="C13445" s="1" t="s">
        <v>12979</v>
      </c>
      <c r="D13445" s="8">
        <v>0.0</v>
      </c>
      <c r="E13445" s="1">
        <v>0.0</v>
      </c>
      <c r="F13445" s="1">
        <v>100.0</v>
      </c>
      <c r="G13445" s="1">
        <v>12.5</v>
      </c>
      <c r="H13445" s="1">
        <v>87.5</v>
      </c>
    </row>
    <row r="13446">
      <c r="A13446" s="1" t="s">
        <v>323</v>
      </c>
      <c r="B13446" s="1" t="s">
        <v>333</v>
      </c>
      <c r="C13446" s="1" t="s">
        <v>12980</v>
      </c>
      <c r="D13446" s="8">
        <v>0.0</v>
      </c>
      <c r="E13446" s="1">
        <v>0.0</v>
      </c>
      <c r="F13446" s="1">
        <v>100.0</v>
      </c>
      <c r="G13446" s="1">
        <v>20.0</v>
      </c>
      <c r="H13446" s="1">
        <v>80.0</v>
      </c>
    </row>
    <row r="13447">
      <c r="A13447" s="1" t="s">
        <v>323</v>
      </c>
      <c r="B13447" s="1" t="s">
        <v>333</v>
      </c>
      <c r="C13447" s="1" t="s">
        <v>12981</v>
      </c>
      <c r="D13447" s="8">
        <v>0.0</v>
      </c>
      <c r="E13447" s="1">
        <v>0.0</v>
      </c>
      <c r="F13447" s="1">
        <v>100.0</v>
      </c>
      <c r="G13447" s="1">
        <v>10.0</v>
      </c>
      <c r="H13447" s="1">
        <v>90.0</v>
      </c>
    </row>
    <row r="13448">
      <c r="A13448" s="1" t="s">
        <v>323</v>
      </c>
      <c r="B13448" s="1" t="s">
        <v>333</v>
      </c>
      <c r="C13448" s="1" t="s">
        <v>12982</v>
      </c>
      <c r="D13448" s="8">
        <v>0.0</v>
      </c>
      <c r="E13448" s="1">
        <v>0.0</v>
      </c>
      <c r="F13448" s="1">
        <v>100.0</v>
      </c>
      <c r="G13448" s="1">
        <v>8.8</v>
      </c>
      <c r="H13448" s="1">
        <v>91.3</v>
      </c>
    </row>
    <row r="13449">
      <c r="A13449" s="1" t="s">
        <v>323</v>
      </c>
      <c r="B13449" s="1" t="s">
        <v>333</v>
      </c>
      <c r="C13449" s="1" t="s">
        <v>12983</v>
      </c>
      <c r="D13449" s="8">
        <v>0.0</v>
      </c>
      <c r="E13449" s="1">
        <v>0.0</v>
      </c>
      <c r="F13449" s="1">
        <v>100.0</v>
      </c>
      <c r="G13449" s="1">
        <v>9.5</v>
      </c>
      <c r="H13449" s="1">
        <v>90.5</v>
      </c>
    </row>
    <row r="13450">
      <c r="A13450" s="1" t="s">
        <v>323</v>
      </c>
      <c r="B13450" s="1" t="s">
        <v>333</v>
      </c>
      <c r="C13450" s="1" t="s">
        <v>12984</v>
      </c>
      <c r="D13450" s="8">
        <v>0.0</v>
      </c>
      <c r="E13450" s="1">
        <v>0.0</v>
      </c>
      <c r="F13450" s="1">
        <v>100.0</v>
      </c>
      <c r="G13450" s="1">
        <v>5.0</v>
      </c>
      <c r="H13450" s="1">
        <v>95.0</v>
      </c>
    </row>
    <row r="13451">
      <c r="A13451" s="1" t="s">
        <v>323</v>
      </c>
      <c r="B13451" s="1" t="s">
        <v>333</v>
      </c>
      <c r="C13451" s="1" t="s">
        <v>12985</v>
      </c>
      <c r="D13451" s="8">
        <v>0.0</v>
      </c>
      <c r="E13451" s="1">
        <v>0.0</v>
      </c>
      <c r="F13451" s="1">
        <v>100.0</v>
      </c>
      <c r="G13451" s="1">
        <v>7.0</v>
      </c>
      <c r="H13451" s="1">
        <v>93.0</v>
      </c>
    </row>
    <row r="13452">
      <c r="A13452" s="1" t="s">
        <v>323</v>
      </c>
      <c r="B13452" s="1" t="s">
        <v>333</v>
      </c>
      <c r="C13452" s="1" t="s">
        <v>12986</v>
      </c>
      <c r="D13452" s="8">
        <v>0.0</v>
      </c>
      <c r="E13452" s="1">
        <v>0.0</v>
      </c>
      <c r="F13452" s="1">
        <v>100.0</v>
      </c>
      <c r="G13452" s="1">
        <v>8.0</v>
      </c>
      <c r="H13452" s="1">
        <v>92.0</v>
      </c>
    </row>
    <row r="13453">
      <c r="A13453" s="1" t="s">
        <v>323</v>
      </c>
      <c r="B13453" s="1" t="s">
        <v>333</v>
      </c>
      <c r="C13453" s="1" t="s">
        <v>12987</v>
      </c>
      <c r="D13453" s="8">
        <v>0.0</v>
      </c>
      <c r="E13453" s="1">
        <v>0.0</v>
      </c>
      <c r="F13453" s="1">
        <v>100.0</v>
      </c>
      <c r="G13453" s="1">
        <v>12.0</v>
      </c>
      <c r="H13453" s="1">
        <v>88.0</v>
      </c>
    </row>
    <row r="13454">
      <c r="A13454" s="1" t="s">
        <v>323</v>
      </c>
      <c r="B13454" s="1" t="s">
        <v>333</v>
      </c>
      <c r="C13454" s="1" t="s">
        <v>12988</v>
      </c>
      <c r="D13454" s="8">
        <v>0.0</v>
      </c>
      <c r="E13454" s="1">
        <v>0.0</v>
      </c>
      <c r="F13454" s="1">
        <v>100.0</v>
      </c>
      <c r="G13454" s="1">
        <v>9.0</v>
      </c>
      <c r="H13454" s="1">
        <v>91.0</v>
      </c>
    </row>
    <row r="13455">
      <c r="A13455" s="1" t="s">
        <v>323</v>
      </c>
      <c r="B13455" s="1" t="s">
        <v>333</v>
      </c>
      <c r="C13455" s="1" t="s">
        <v>12989</v>
      </c>
      <c r="D13455" s="8">
        <v>0.0</v>
      </c>
      <c r="E13455" s="1">
        <v>0.0</v>
      </c>
      <c r="F13455" s="1">
        <v>100.0</v>
      </c>
      <c r="G13455" s="1">
        <v>20.0</v>
      </c>
      <c r="H13455" s="1">
        <v>80.0</v>
      </c>
    </row>
    <row r="13456">
      <c r="A13456" s="1" t="s">
        <v>323</v>
      </c>
      <c r="B13456" s="1" t="s">
        <v>333</v>
      </c>
      <c r="C13456" s="1" t="s">
        <v>12990</v>
      </c>
      <c r="D13456" s="8">
        <v>0.0</v>
      </c>
      <c r="E13456" s="1">
        <v>0.0</v>
      </c>
      <c r="F13456" s="1">
        <v>100.0</v>
      </c>
      <c r="G13456" s="1">
        <v>9.4</v>
      </c>
      <c r="H13456" s="1">
        <v>90.6</v>
      </c>
    </row>
    <row r="13457">
      <c r="A13457" s="1" t="s">
        <v>323</v>
      </c>
      <c r="B13457" s="1" t="s">
        <v>333</v>
      </c>
      <c r="C13457" s="1" t="s">
        <v>12991</v>
      </c>
      <c r="D13457" s="8">
        <v>0.0</v>
      </c>
      <c r="E13457" s="1">
        <v>0.0</v>
      </c>
      <c r="F13457" s="1">
        <v>100.0</v>
      </c>
      <c r="G13457" s="1">
        <v>7.2</v>
      </c>
      <c r="H13457" s="1">
        <v>92.8</v>
      </c>
    </row>
    <row r="13458">
      <c r="A13458" s="1" t="s">
        <v>323</v>
      </c>
      <c r="B13458" s="1" t="s">
        <v>333</v>
      </c>
      <c r="C13458" s="1" t="s">
        <v>12992</v>
      </c>
      <c r="D13458" s="8">
        <v>0.0</v>
      </c>
      <c r="E13458" s="1">
        <v>0.0</v>
      </c>
      <c r="F13458" s="1">
        <v>100.0</v>
      </c>
      <c r="G13458" s="1">
        <v>17.0</v>
      </c>
      <c r="H13458" s="1">
        <v>83.0</v>
      </c>
    </row>
    <row r="13459">
      <c r="A13459" s="1" t="s">
        <v>323</v>
      </c>
      <c r="B13459" s="1" t="s">
        <v>333</v>
      </c>
      <c r="C13459" s="1" t="s">
        <v>12993</v>
      </c>
      <c r="D13459" s="8">
        <v>0.0</v>
      </c>
      <c r="E13459" s="1">
        <v>0.0</v>
      </c>
      <c r="F13459" s="1">
        <v>100.0</v>
      </c>
      <c r="G13459" s="1">
        <v>6.0</v>
      </c>
      <c r="H13459" s="1">
        <v>94.0</v>
      </c>
    </row>
    <row r="13460">
      <c r="A13460" s="1" t="s">
        <v>323</v>
      </c>
      <c r="B13460" s="1" t="s">
        <v>333</v>
      </c>
      <c r="C13460" s="1" t="s">
        <v>12994</v>
      </c>
      <c r="D13460" s="8">
        <v>0.0</v>
      </c>
      <c r="E13460" s="1">
        <v>0.0</v>
      </c>
      <c r="F13460" s="1">
        <v>100.0</v>
      </c>
      <c r="G13460" s="1">
        <v>19.0</v>
      </c>
      <c r="H13460" s="1">
        <v>81.0</v>
      </c>
    </row>
    <row r="13461">
      <c r="A13461" s="1" t="s">
        <v>323</v>
      </c>
      <c r="B13461" s="1" t="s">
        <v>333</v>
      </c>
      <c r="C13461" s="1" t="s">
        <v>12995</v>
      </c>
      <c r="D13461" s="8">
        <v>0.0</v>
      </c>
      <c r="E13461" s="1">
        <v>0.0</v>
      </c>
      <c r="F13461" s="1">
        <v>100.0</v>
      </c>
      <c r="G13461" s="1">
        <v>9.3</v>
      </c>
      <c r="H13461" s="1">
        <v>90.8</v>
      </c>
    </row>
    <row r="13462">
      <c r="A13462" s="1" t="s">
        <v>323</v>
      </c>
      <c r="B13462" s="1" t="s">
        <v>333</v>
      </c>
      <c r="C13462" s="1" t="s">
        <v>12996</v>
      </c>
      <c r="D13462" s="8">
        <v>0.0</v>
      </c>
      <c r="E13462" s="1">
        <v>0.0</v>
      </c>
      <c r="F13462" s="1">
        <v>100.0</v>
      </c>
      <c r="G13462" s="1">
        <v>6.0</v>
      </c>
      <c r="H13462" s="1">
        <v>94.0</v>
      </c>
    </row>
    <row r="13463">
      <c r="A13463" s="1" t="s">
        <v>323</v>
      </c>
      <c r="B13463" s="1" t="s">
        <v>333</v>
      </c>
      <c r="C13463" s="1" t="s">
        <v>12997</v>
      </c>
      <c r="D13463" s="8">
        <v>0.0</v>
      </c>
      <c r="E13463" s="1">
        <v>0.0</v>
      </c>
      <c r="F13463" s="1">
        <v>100.0</v>
      </c>
      <c r="G13463" s="1">
        <v>6.0</v>
      </c>
      <c r="H13463" s="1">
        <v>94.0</v>
      </c>
    </row>
    <row r="13464">
      <c r="A13464" s="1" t="s">
        <v>323</v>
      </c>
      <c r="B13464" s="1" t="s">
        <v>333</v>
      </c>
      <c r="C13464" s="1" t="s">
        <v>12998</v>
      </c>
      <c r="D13464" s="8">
        <v>0.0</v>
      </c>
      <c r="E13464" s="1">
        <v>0.0</v>
      </c>
      <c r="F13464" s="1">
        <v>100.0</v>
      </c>
      <c r="G13464" s="1">
        <v>57.0</v>
      </c>
      <c r="H13464" s="1">
        <v>43.0</v>
      </c>
    </row>
    <row r="13465">
      <c r="A13465" s="1" t="s">
        <v>323</v>
      </c>
      <c r="B13465" s="1" t="s">
        <v>333</v>
      </c>
      <c r="C13465" s="1" t="s">
        <v>12999</v>
      </c>
      <c r="D13465" s="8">
        <v>0.0</v>
      </c>
      <c r="E13465" s="1">
        <v>0.0</v>
      </c>
      <c r="F13465" s="1">
        <v>100.0</v>
      </c>
      <c r="G13465" s="1">
        <v>44.0</v>
      </c>
      <c r="H13465" s="1">
        <v>56.0</v>
      </c>
    </row>
    <row r="13466">
      <c r="A13466" s="1" t="s">
        <v>323</v>
      </c>
      <c r="B13466" s="1" t="s">
        <v>333</v>
      </c>
      <c r="C13466" s="1" t="s">
        <v>13000</v>
      </c>
      <c r="D13466" s="8">
        <v>0.0</v>
      </c>
      <c r="E13466" s="1">
        <v>0.0</v>
      </c>
      <c r="F13466" s="1">
        <v>100.0</v>
      </c>
      <c r="G13466" s="1">
        <v>12.0</v>
      </c>
      <c r="H13466" s="1">
        <v>88.0</v>
      </c>
    </row>
    <row r="13467">
      <c r="A13467" s="1" t="s">
        <v>323</v>
      </c>
      <c r="B13467" s="1" t="s">
        <v>333</v>
      </c>
      <c r="C13467" s="1" t="s">
        <v>13001</v>
      </c>
      <c r="D13467" s="8">
        <v>0.0</v>
      </c>
      <c r="E13467" s="1">
        <v>0.0</v>
      </c>
      <c r="F13467" s="1">
        <v>100.0</v>
      </c>
      <c r="G13467" s="1">
        <v>8.0</v>
      </c>
      <c r="H13467" s="1">
        <v>92.0</v>
      </c>
    </row>
    <row r="13468">
      <c r="A13468" s="1" t="s">
        <v>323</v>
      </c>
      <c r="B13468" s="1" t="s">
        <v>333</v>
      </c>
      <c r="C13468" s="1" t="s">
        <v>13002</v>
      </c>
      <c r="D13468" s="8">
        <v>0.0</v>
      </c>
      <c r="E13468" s="1">
        <v>0.0</v>
      </c>
      <c r="F13468" s="1">
        <v>100.0</v>
      </c>
      <c r="G13468" s="1">
        <v>11.0</v>
      </c>
      <c r="H13468" s="1">
        <v>89.0</v>
      </c>
    </row>
    <row r="13469">
      <c r="A13469" s="1" t="s">
        <v>323</v>
      </c>
      <c r="B13469" s="1" t="s">
        <v>333</v>
      </c>
      <c r="C13469" s="1" t="s">
        <v>13003</v>
      </c>
      <c r="D13469" s="8">
        <v>0.0</v>
      </c>
      <c r="E13469" s="1">
        <v>0.0</v>
      </c>
      <c r="F13469" s="1">
        <v>100.0</v>
      </c>
      <c r="G13469" s="1">
        <v>9.6</v>
      </c>
      <c r="H13469" s="1">
        <v>90.4</v>
      </c>
    </row>
    <row r="13470">
      <c r="A13470" s="1" t="s">
        <v>323</v>
      </c>
      <c r="B13470" s="1" t="s">
        <v>333</v>
      </c>
      <c r="C13470" s="1" t="s">
        <v>13004</v>
      </c>
      <c r="D13470" s="8">
        <v>0.0</v>
      </c>
      <c r="E13470" s="1">
        <v>0.0</v>
      </c>
      <c r="F13470" s="1">
        <v>100.0</v>
      </c>
      <c r="G13470" s="1">
        <v>6.4</v>
      </c>
      <c r="H13470" s="1">
        <v>93.6</v>
      </c>
    </row>
    <row r="13471">
      <c r="A13471" s="1" t="s">
        <v>323</v>
      </c>
      <c r="B13471" s="1" t="s">
        <v>333</v>
      </c>
      <c r="C13471" s="1" t="s">
        <v>13005</v>
      </c>
      <c r="D13471" s="8">
        <v>0.0</v>
      </c>
      <c r="E13471" s="1">
        <v>0.0</v>
      </c>
      <c r="F13471" s="1">
        <v>100.0</v>
      </c>
      <c r="G13471" s="1">
        <v>9.0</v>
      </c>
      <c r="H13471" s="1">
        <v>91.0</v>
      </c>
    </row>
    <row r="13472">
      <c r="A13472" s="1" t="s">
        <v>323</v>
      </c>
      <c r="B13472" s="1" t="s">
        <v>333</v>
      </c>
      <c r="C13472" s="1" t="s">
        <v>13006</v>
      </c>
      <c r="D13472" s="8">
        <v>0.0</v>
      </c>
      <c r="E13472" s="1">
        <v>0.0</v>
      </c>
      <c r="F13472" s="1">
        <v>100.0</v>
      </c>
      <c r="G13472" s="1">
        <v>9.8</v>
      </c>
      <c r="H13472" s="1">
        <v>90.2</v>
      </c>
    </row>
    <row r="13473">
      <c r="A13473" s="1" t="s">
        <v>323</v>
      </c>
      <c r="B13473" s="1" t="s">
        <v>333</v>
      </c>
      <c r="C13473" s="1" t="s">
        <v>13007</v>
      </c>
      <c r="D13473" s="8">
        <v>0.0</v>
      </c>
      <c r="E13473" s="1">
        <v>0.0</v>
      </c>
      <c r="F13473" s="1">
        <v>100.0</v>
      </c>
      <c r="G13473" s="1">
        <v>18.0</v>
      </c>
      <c r="H13473" s="1">
        <v>82.0</v>
      </c>
    </row>
    <row r="13474">
      <c r="A13474" s="1" t="s">
        <v>323</v>
      </c>
      <c r="B13474" s="1" t="s">
        <v>333</v>
      </c>
      <c r="C13474" s="1" t="s">
        <v>13008</v>
      </c>
      <c r="D13474" s="8">
        <v>0.0</v>
      </c>
      <c r="E13474" s="1">
        <v>0.0</v>
      </c>
      <c r="F13474" s="1">
        <v>100.0</v>
      </c>
      <c r="G13474" s="1">
        <v>40.0</v>
      </c>
      <c r="H13474" s="1">
        <v>60.0</v>
      </c>
    </row>
    <row r="13475">
      <c r="A13475" s="1" t="s">
        <v>323</v>
      </c>
      <c r="B13475" s="1" t="s">
        <v>333</v>
      </c>
      <c r="C13475" s="1" t="s">
        <v>13009</v>
      </c>
      <c r="D13475" s="8">
        <v>0.0</v>
      </c>
      <c r="E13475" s="1">
        <v>0.0</v>
      </c>
      <c r="F13475" s="1">
        <v>100.0</v>
      </c>
      <c r="G13475" s="1">
        <v>11.2</v>
      </c>
      <c r="H13475" s="1">
        <v>88.8</v>
      </c>
    </row>
    <row r="13476">
      <c r="A13476" s="1" t="s">
        <v>323</v>
      </c>
      <c r="B13476" s="1" t="s">
        <v>333</v>
      </c>
      <c r="C13476" s="1" t="s">
        <v>13010</v>
      </c>
      <c r="D13476" s="8">
        <v>0.0</v>
      </c>
      <c r="E13476" s="1">
        <v>0.0</v>
      </c>
      <c r="F13476" s="1">
        <v>100.0</v>
      </c>
      <c r="G13476" s="1">
        <v>11.5</v>
      </c>
      <c r="H13476" s="1">
        <v>88.5</v>
      </c>
    </row>
    <row r="13477">
      <c r="A13477" s="1" t="s">
        <v>323</v>
      </c>
      <c r="B13477" s="1" t="s">
        <v>333</v>
      </c>
      <c r="C13477" s="1" t="s">
        <v>13011</v>
      </c>
      <c r="D13477" s="8">
        <v>0.0</v>
      </c>
      <c r="E13477" s="1">
        <v>0.0</v>
      </c>
      <c r="F13477" s="1">
        <v>100.0</v>
      </c>
      <c r="G13477" s="1">
        <v>10.3</v>
      </c>
      <c r="H13477" s="1">
        <v>89.7</v>
      </c>
    </row>
    <row r="13478">
      <c r="A13478" s="1" t="s">
        <v>323</v>
      </c>
      <c r="B13478" s="1" t="s">
        <v>333</v>
      </c>
      <c r="C13478" s="1" t="s">
        <v>13012</v>
      </c>
      <c r="D13478" s="8">
        <v>0.0</v>
      </c>
      <c r="E13478" s="1">
        <v>0.0</v>
      </c>
      <c r="F13478" s="1">
        <v>100.0</v>
      </c>
      <c r="G13478" s="1">
        <v>10.4</v>
      </c>
      <c r="H13478" s="1">
        <v>89.6</v>
      </c>
    </row>
    <row r="13479">
      <c r="A13479" s="1" t="s">
        <v>323</v>
      </c>
      <c r="B13479" s="1" t="s">
        <v>333</v>
      </c>
      <c r="C13479" s="1" t="s">
        <v>13013</v>
      </c>
      <c r="D13479" s="8">
        <v>0.0</v>
      </c>
      <c r="E13479" s="1">
        <v>0.0</v>
      </c>
      <c r="F13479" s="1">
        <v>100.0</v>
      </c>
      <c r="G13479" s="1">
        <v>11.0</v>
      </c>
      <c r="H13479" s="1">
        <v>89.0</v>
      </c>
    </row>
    <row r="13480">
      <c r="A13480" s="1" t="s">
        <v>323</v>
      </c>
      <c r="B13480" s="1" t="s">
        <v>333</v>
      </c>
      <c r="C13480" s="1" t="s">
        <v>13014</v>
      </c>
      <c r="D13480" s="8">
        <v>0.0</v>
      </c>
      <c r="E13480" s="1">
        <v>0.0</v>
      </c>
      <c r="F13480" s="1">
        <v>100.0</v>
      </c>
      <c r="G13480" s="1">
        <v>14.0</v>
      </c>
      <c r="H13480" s="1">
        <v>86.0</v>
      </c>
    </row>
    <row r="13481">
      <c r="A13481" s="1" t="s">
        <v>323</v>
      </c>
      <c r="B13481" s="1" t="s">
        <v>333</v>
      </c>
      <c r="C13481" s="1" t="s">
        <v>13015</v>
      </c>
      <c r="D13481" s="8">
        <v>0.0</v>
      </c>
      <c r="E13481" s="1">
        <v>0.0</v>
      </c>
      <c r="F13481" s="1">
        <v>100.0</v>
      </c>
      <c r="G13481" s="1">
        <v>18.0</v>
      </c>
      <c r="H13481" s="1">
        <v>82.0</v>
      </c>
    </row>
    <row r="13482">
      <c r="A13482" s="1" t="s">
        <v>323</v>
      </c>
      <c r="B13482" s="1" t="s">
        <v>333</v>
      </c>
      <c r="C13482" s="1" t="s">
        <v>13016</v>
      </c>
      <c r="D13482" s="8">
        <v>0.0</v>
      </c>
      <c r="E13482" s="1">
        <v>0.0</v>
      </c>
      <c r="F13482" s="1">
        <v>100.0</v>
      </c>
      <c r="G13482" s="1">
        <v>9.2</v>
      </c>
      <c r="H13482" s="1">
        <v>90.8</v>
      </c>
    </row>
    <row r="13483">
      <c r="A13483" s="1" t="s">
        <v>323</v>
      </c>
      <c r="B13483" s="1" t="s">
        <v>333</v>
      </c>
      <c r="C13483" s="1" t="s">
        <v>13017</v>
      </c>
      <c r="D13483" s="8">
        <v>0.0</v>
      </c>
      <c r="E13483" s="1">
        <v>0.0</v>
      </c>
      <c r="F13483" s="1">
        <v>100.0</v>
      </c>
      <c r="G13483" s="1">
        <v>20.0</v>
      </c>
      <c r="H13483" s="1">
        <v>80.0</v>
      </c>
    </row>
    <row r="13484">
      <c r="A13484" s="1" t="s">
        <v>323</v>
      </c>
      <c r="B13484" s="1" t="s">
        <v>333</v>
      </c>
      <c r="C13484" s="1" t="s">
        <v>13018</v>
      </c>
      <c r="D13484" s="8">
        <v>0.0</v>
      </c>
      <c r="E13484" s="1">
        <v>0.0</v>
      </c>
      <c r="F13484" s="1">
        <v>100.0</v>
      </c>
      <c r="G13484" s="1">
        <v>5.0</v>
      </c>
      <c r="H13484" s="1">
        <v>95.0</v>
      </c>
    </row>
    <row r="13485">
      <c r="A13485" s="1" t="s">
        <v>323</v>
      </c>
      <c r="B13485" s="1" t="s">
        <v>333</v>
      </c>
      <c r="C13485" s="1" t="s">
        <v>13019</v>
      </c>
      <c r="D13485" s="8">
        <v>0.0</v>
      </c>
      <c r="E13485" s="1">
        <v>0.0</v>
      </c>
      <c r="F13485" s="1">
        <v>100.0</v>
      </c>
      <c r="G13485" s="1">
        <v>9.5</v>
      </c>
      <c r="H13485" s="1">
        <v>90.5</v>
      </c>
    </row>
    <row r="13486">
      <c r="A13486" s="1" t="s">
        <v>323</v>
      </c>
      <c r="B13486" s="1" t="s">
        <v>333</v>
      </c>
      <c r="C13486" s="1" t="s">
        <v>13020</v>
      </c>
      <c r="D13486" s="8">
        <v>0.0</v>
      </c>
      <c r="E13486" s="1">
        <v>0.0</v>
      </c>
      <c r="F13486" s="1">
        <v>100.0</v>
      </c>
      <c r="G13486" s="1">
        <v>5.0</v>
      </c>
      <c r="H13486" s="1">
        <v>95.0</v>
      </c>
    </row>
    <row r="13487">
      <c r="A13487" s="1" t="s">
        <v>323</v>
      </c>
      <c r="B13487" s="1" t="s">
        <v>333</v>
      </c>
      <c r="C13487" s="1" t="s">
        <v>5008</v>
      </c>
      <c r="D13487" s="8">
        <v>0.0</v>
      </c>
      <c r="E13487" s="1">
        <v>0.0</v>
      </c>
      <c r="F13487" s="1">
        <v>100.0</v>
      </c>
      <c r="G13487" s="1">
        <v>100.0</v>
      </c>
      <c r="H13487" s="1">
        <v>0.0</v>
      </c>
    </row>
    <row r="13488">
      <c r="A13488" s="1" t="s">
        <v>323</v>
      </c>
      <c r="B13488" s="1" t="s">
        <v>333</v>
      </c>
      <c r="C13488" s="1" t="s">
        <v>13021</v>
      </c>
      <c r="D13488" s="8">
        <v>0.0</v>
      </c>
      <c r="E13488" s="1">
        <v>0.0</v>
      </c>
      <c r="F13488" s="1">
        <v>100.0</v>
      </c>
      <c r="G13488" s="1">
        <v>7.0</v>
      </c>
      <c r="H13488" s="1">
        <v>93.0</v>
      </c>
    </row>
    <row r="13489">
      <c r="A13489" s="1" t="s">
        <v>323</v>
      </c>
      <c r="B13489" s="1" t="s">
        <v>333</v>
      </c>
      <c r="C13489" s="1" t="s">
        <v>13022</v>
      </c>
      <c r="D13489" s="8">
        <v>0.0</v>
      </c>
      <c r="E13489" s="1">
        <v>0.0</v>
      </c>
      <c r="F13489" s="1">
        <v>100.0</v>
      </c>
      <c r="G13489" s="1">
        <v>6.0</v>
      </c>
      <c r="H13489" s="1">
        <v>94.0</v>
      </c>
    </row>
    <row r="13490">
      <c r="A13490" s="1" t="s">
        <v>323</v>
      </c>
      <c r="B13490" s="1" t="s">
        <v>333</v>
      </c>
      <c r="C13490" s="1" t="s">
        <v>13023</v>
      </c>
      <c r="D13490" s="8">
        <v>0.0</v>
      </c>
      <c r="E13490" s="1">
        <v>0.0</v>
      </c>
      <c r="F13490" s="1">
        <v>100.0</v>
      </c>
      <c r="G13490" s="1">
        <v>19.0</v>
      </c>
      <c r="H13490" s="1">
        <v>81.0</v>
      </c>
    </row>
    <row r="13491">
      <c r="A13491" s="1" t="s">
        <v>323</v>
      </c>
      <c r="B13491" s="1" t="s">
        <v>333</v>
      </c>
      <c r="C13491" s="1" t="s">
        <v>13024</v>
      </c>
      <c r="D13491" s="8">
        <v>0.0</v>
      </c>
      <c r="E13491" s="1">
        <v>0.0</v>
      </c>
      <c r="F13491" s="1">
        <v>100.0</v>
      </c>
      <c r="G13491" s="1">
        <v>3.0</v>
      </c>
      <c r="H13491" s="1">
        <v>97.0</v>
      </c>
    </row>
    <row r="13492">
      <c r="A13492" s="1" t="s">
        <v>323</v>
      </c>
      <c r="B13492" s="1" t="s">
        <v>333</v>
      </c>
      <c r="C13492" s="1" t="s">
        <v>13025</v>
      </c>
      <c r="D13492" s="8">
        <v>0.0</v>
      </c>
      <c r="E13492" s="1">
        <v>0.0</v>
      </c>
      <c r="F13492" s="1">
        <v>100.0</v>
      </c>
      <c r="G13492" s="1">
        <v>7.6</v>
      </c>
      <c r="H13492" s="1">
        <v>92.4</v>
      </c>
    </row>
    <row r="13493">
      <c r="A13493" s="1" t="s">
        <v>323</v>
      </c>
      <c r="B13493" s="1" t="s">
        <v>333</v>
      </c>
      <c r="C13493" s="1" t="s">
        <v>13026</v>
      </c>
      <c r="D13493" s="8">
        <v>0.0</v>
      </c>
      <c r="E13493" s="1">
        <v>0.0</v>
      </c>
      <c r="F13493" s="1">
        <v>100.0</v>
      </c>
      <c r="G13493" s="1">
        <v>9.0</v>
      </c>
      <c r="H13493" s="1">
        <v>91.0</v>
      </c>
    </row>
    <row r="13494">
      <c r="A13494" s="1" t="s">
        <v>323</v>
      </c>
      <c r="B13494" s="1" t="s">
        <v>333</v>
      </c>
      <c r="C13494" s="1" t="s">
        <v>13027</v>
      </c>
      <c r="D13494" s="8">
        <v>0.0</v>
      </c>
      <c r="E13494" s="1">
        <v>0.0</v>
      </c>
      <c r="F13494" s="1">
        <v>100.0</v>
      </c>
      <c r="G13494" s="1">
        <v>7.4</v>
      </c>
      <c r="H13494" s="1">
        <v>92.6</v>
      </c>
    </row>
    <row r="13495">
      <c r="A13495" s="1" t="s">
        <v>323</v>
      </c>
      <c r="B13495" s="1" t="s">
        <v>333</v>
      </c>
      <c r="C13495" s="1" t="s">
        <v>13028</v>
      </c>
      <c r="D13495" s="8">
        <v>0.0</v>
      </c>
      <c r="E13495" s="1">
        <v>0.0</v>
      </c>
      <c r="F13495" s="1">
        <v>100.0</v>
      </c>
      <c r="G13495" s="1">
        <v>3.0</v>
      </c>
      <c r="H13495" s="1">
        <v>97.0</v>
      </c>
    </row>
    <row r="13496">
      <c r="A13496" s="1" t="s">
        <v>323</v>
      </c>
      <c r="B13496" s="1" t="s">
        <v>333</v>
      </c>
      <c r="C13496" s="1" t="s">
        <v>13029</v>
      </c>
      <c r="D13496" s="8">
        <v>0.0</v>
      </c>
      <c r="E13496" s="1">
        <v>0.0</v>
      </c>
      <c r="F13496" s="1">
        <v>100.0</v>
      </c>
      <c r="G13496" s="1">
        <v>10.1</v>
      </c>
      <c r="H13496" s="1">
        <v>89.9</v>
      </c>
    </row>
    <row r="13497">
      <c r="A13497" s="1" t="s">
        <v>323</v>
      </c>
      <c r="B13497" s="1" t="s">
        <v>333</v>
      </c>
      <c r="C13497" s="1" t="s">
        <v>13030</v>
      </c>
      <c r="D13497" s="8">
        <v>0.0</v>
      </c>
      <c r="E13497" s="1">
        <v>0.0</v>
      </c>
      <c r="F13497" s="1">
        <v>100.0</v>
      </c>
      <c r="G13497" s="1">
        <v>17.0</v>
      </c>
      <c r="H13497" s="1">
        <v>83.0</v>
      </c>
    </row>
    <row r="13498">
      <c r="A13498" s="1" t="s">
        <v>323</v>
      </c>
      <c r="B13498" s="1" t="s">
        <v>333</v>
      </c>
      <c r="C13498" s="1" t="s">
        <v>13031</v>
      </c>
      <c r="D13498" s="8">
        <v>0.0</v>
      </c>
      <c r="E13498" s="1">
        <v>0.0</v>
      </c>
      <c r="F13498" s="1">
        <v>100.0</v>
      </c>
      <c r="G13498" s="1">
        <v>10.0</v>
      </c>
      <c r="H13498" s="1">
        <v>90.0</v>
      </c>
    </row>
    <row r="13499">
      <c r="A13499" s="1" t="s">
        <v>323</v>
      </c>
      <c r="B13499" s="1" t="s">
        <v>333</v>
      </c>
      <c r="C13499" s="1" t="s">
        <v>13032</v>
      </c>
      <c r="D13499" s="8">
        <v>0.0</v>
      </c>
      <c r="E13499" s="1">
        <v>0.0</v>
      </c>
      <c r="F13499" s="1">
        <v>100.0</v>
      </c>
      <c r="G13499" s="1">
        <v>9.8</v>
      </c>
      <c r="H13499" s="1">
        <v>90.2</v>
      </c>
    </row>
    <row r="13500">
      <c r="A13500" s="1" t="s">
        <v>323</v>
      </c>
      <c r="B13500" s="1" t="s">
        <v>333</v>
      </c>
      <c r="C13500" s="1" t="s">
        <v>13033</v>
      </c>
      <c r="D13500" s="8">
        <v>0.0</v>
      </c>
      <c r="E13500" s="1">
        <v>0.0</v>
      </c>
      <c r="F13500" s="1">
        <v>100.0</v>
      </c>
      <c r="G13500" s="1">
        <v>6.0</v>
      </c>
      <c r="H13500" s="1">
        <v>94.0</v>
      </c>
    </row>
    <row r="13501">
      <c r="A13501" s="1" t="s">
        <v>323</v>
      </c>
      <c r="B13501" s="1" t="s">
        <v>333</v>
      </c>
      <c r="C13501" s="1" t="s">
        <v>13034</v>
      </c>
      <c r="D13501" s="8">
        <v>0.0</v>
      </c>
      <c r="E13501" s="1">
        <v>0.0</v>
      </c>
      <c r="F13501" s="1">
        <v>100.0</v>
      </c>
      <c r="G13501" s="1">
        <v>23.0</v>
      </c>
      <c r="H13501" s="1">
        <v>77.0</v>
      </c>
    </row>
    <row r="13502">
      <c r="A13502" s="1" t="s">
        <v>323</v>
      </c>
      <c r="B13502" s="1" t="s">
        <v>333</v>
      </c>
      <c r="C13502" s="1" t="s">
        <v>13035</v>
      </c>
      <c r="D13502" s="8">
        <v>0.0</v>
      </c>
      <c r="E13502" s="1">
        <v>0.0</v>
      </c>
      <c r="F13502" s="1">
        <v>100.0</v>
      </c>
      <c r="G13502" s="1">
        <v>13.0</v>
      </c>
      <c r="H13502" s="1">
        <v>87.0</v>
      </c>
    </row>
    <row r="13503">
      <c r="A13503" s="1" t="s">
        <v>323</v>
      </c>
      <c r="B13503" s="1" t="s">
        <v>333</v>
      </c>
      <c r="C13503" s="1" t="s">
        <v>13036</v>
      </c>
      <c r="D13503" s="8">
        <v>0.0</v>
      </c>
      <c r="E13503" s="1">
        <v>0.0</v>
      </c>
      <c r="F13503" s="1">
        <v>100.0</v>
      </c>
      <c r="G13503" s="1">
        <v>10.0</v>
      </c>
      <c r="H13503" s="1">
        <v>90.0</v>
      </c>
    </row>
    <row r="13504">
      <c r="A13504" s="1" t="s">
        <v>323</v>
      </c>
      <c r="B13504" s="1" t="s">
        <v>333</v>
      </c>
      <c r="C13504" s="1" t="s">
        <v>13037</v>
      </c>
      <c r="D13504" s="8">
        <v>0.0</v>
      </c>
      <c r="E13504" s="1">
        <v>0.0</v>
      </c>
      <c r="F13504" s="1">
        <v>100.0</v>
      </c>
      <c r="G13504" s="1">
        <v>3.0</v>
      </c>
      <c r="H13504" s="1">
        <v>97.0</v>
      </c>
    </row>
    <row r="13505">
      <c r="A13505" s="1" t="s">
        <v>323</v>
      </c>
      <c r="B13505" s="1" t="s">
        <v>333</v>
      </c>
      <c r="C13505" s="1" t="s">
        <v>13038</v>
      </c>
      <c r="D13505" s="8">
        <v>0.0</v>
      </c>
      <c r="E13505" s="1">
        <v>0.0</v>
      </c>
      <c r="F13505" s="1">
        <v>100.0</v>
      </c>
      <c r="G13505" s="1">
        <v>11.0</v>
      </c>
      <c r="H13505" s="1">
        <v>89.0</v>
      </c>
    </row>
    <row r="13506">
      <c r="A13506" s="1" t="s">
        <v>323</v>
      </c>
      <c r="B13506" s="1" t="s">
        <v>333</v>
      </c>
      <c r="C13506" s="1" t="s">
        <v>13039</v>
      </c>
      <c r="D13506" s="8">
        <v>0.0</v>
      </c>
      <c r="E13506" s="1">
        <v>0.0</v>
      </c>
      <c r="F13506" s="1">
        <v>100.0</v>
      </c>
      <c r="G13506" s="1">
        <v>6.5</v>
      </c>
      <c r="H13506" s="1">
        <v>93.5</v>
      </c>
    </row>
    <row r="13507">
      <c r="A13507" s="1" t="s">
        <v>323</v>
      </c>
      <c r="B13507" s="1" t="s">
        <v>333</v>
      </c>
      <c r="C13507" s="1" t="s">
        <v>13040</v>
      </c>
      <c r="D13507" s="8">
        <v>0.0</v>
      </c>
      <c r="E13507" s="1">
        <v>0.0</v>
      </c>
      <c r="F13507" s="1">
        <v>100.0</v>
      </c>
      <c r="G13507" s="1">
        <v>7.0</v>
      </c>
      <c r="H13507" s="1">
        <v>93.0</v>
      </c>
    </row>
    <row r="13508">
      <c r="A13508" s="1" t="s">
        <v>323</v>
      </c>
      <c r="B13508" s="1" t="s">
        <v>333</v>
      </c>
      <c r="C13508" s="1" t="s">
        <v>13041</v>
      </c>
      <c r="D13508" s="8">
        <v>0.0</v>
      </c>
      <c r="E13508" s="1">
        <v>0.0</v>
      </c>
      <c r="F13508" s="1">
        <v>100.0</v>
      </c>
      <c r="G13508" s="1">
        <v>11.3</v>
      </c>
      <c r="H13508" s="1">
        <v>88.8</v>
      </c>
    </row>
    <row r="13509">
      <c r="A13509" s="1" t="s">
        <v>323</v>
      </c>
      <c r="B13509" s="1" t="s">
        <v>333</v>
      </c>
      <c r="C13509" s="1" t="s">
        <v>13042</v>
      </c>
      <c r="D13509" s="8">
        <v>0.0</v>
      </c>
      <c r="E13509" s="1">
        <v>0.0</v>
      </c>
      <c r="F13509" s="1">
        <v>100.0</v>
      </c>
      <c r="G13509" s="1">
        <v>10.5</v>
      </c>
      <c r="H13509" s="1">
        <v>89.5</v>
      </c>
    </row>
    <row r="13510">
      <c r="A13510" s="1" t="s">
        <v>323</v>
      </c>
      <c r="B13510" s="1" t="s">
        <v>333</v>
      </c>
      <c r="C13510" s="1" t="s">
        <v>13043</v>
      </c>
      <c r="D13510" s="8">
        <v>0.0</v>
      </c>
      <c r="E13510" s="1">
        <v>0.0</v>
      </c>
      <c r="F13510" s="1">
        <v>100.0</v>
      </c>
      <c r="G13510" s="1">
        <v>11.0</v>
      </c>
      <c r="H13510" s="1">
        <v>89.0</v>
      </c>
    </row>
    <row r="13511">
      <c r="A13511" s="1" t="s">
        <v>323</v>
      </c>
      <c r="B13511" s="1" t="s">
        <v>333</v>
      </c>
      <c r="C13511" s="1" t="s">
        <v>13044</v>
      </c>
      <c r="D13511" s="8">
        <v>0.0</v>
      </c>
      <c r="E13511" s="1">
        <v>0.0</v>
      </c>
      <c r="F13511" s="1">
        <v>100.0</v>
      </c>
      <c r="G13511" s="1">
        <v>9.0</v>
      </c>
      <c r="H13511" s="1">
        <v>91.0</v>
      </c>
    </row>
    <row r="13512">
      <c r="A13512" s="1" t="s">
        <v>323</v>
      </c>
      <c r="B13512" s="1" t="s">
        <v>333</v>
      </c>
      <c r="C13512" s="1" t="s">
        <v>13045</v>
      </c>
      <c r="D13512" s="8">
        <v>0.0</v>
      </c>
      <c r="E13512" s="1">
        <v>0.0</v>
      </c>
      <c r="F13512" s="1">
        <v>100.0</v>
      </c>
      <c r="G13512" s="1">
        <v>11.0</v>
      </c>
      <c r="H13512" s="1">
        <v>89.0</v>
      </c>
    </row>
    <row r="13513">
      <c r="A13513" s="1" t="s">
        <v>323</v>
      </c>
      <c r="B13513" s="1" t="s">
        <v>333</v>
      </c>
      <c r="C13513" s="1" t="s">
        <v>13046</v>
      </c>
      <c r="D13513" s="8">
        <v>0.0</v>
      </c>
      <c r="E13513" s="1">
        <v>0.0</v>
      </c>
      <c r="F13513" s="1">
        <v>100.0</v>
      </c>
      <c r="G13513" s="1">
        <v>16.0</v>
      </c>
      <c r="H13513" s="1">
        <v>84.0</v>
      </c>
    </row>
    <row r="13514">
      <c r="A13514" s="1" t="s">
        <v>323</v>
      </c>
      <c r="B13514" s="1" t="s">
        <v>333</v>
      </c>
      <c r="C13514" s="1" t="s">
        <v>13047</v>
      </c>
      <c r="D13514" s="8">
        <v>0.0</v>
      </c>
      <c r="E13514" s="1">
        <v>0.0</v>
      </c>
      <c r="F13514" s="1">
        <v>100.0</v>
      </c>
      <c r="G13514" s="1">
        <v>7.1</v>
      </c>
      <c r="H13514" s="1">
        <v>92.9</v>
      </c>
    </row>
    <row r="13515">
      <c r="A13515" s="1" t="s">
        <v>323</v>
      </c>
      <c r="B13515" s="1" t="s">
        <v>333</v>
      </c>
      <c r="C13515" s="1" t="s">
        <v>13048</v>
      </c>
      <c r="D13515" s="8">
        <v>0.0</v>
      </c>
      <c r="E13515" s="1">
        <v>0.0</v>
      </c>
      <c r="F13515" s="1">
        <v>100.0</v>
      </c>
      <c r="G13515" s="1">
        <v>10.0</v>
      </c>
      <c r="H13515" s="1">
        <v>90.0</v>
      </c>
    </row>
    <row r="13516">
      <c r="A13516" s="1" t="s">
        <v>323</v>
      </c>
      <c r="B13516" s="1" t="s">
        <v>333</v>
      </c>
      <c r="C13516" s="1" t="s">
        <v>13049</v>
      </c>
      <c r="D13516" s="8">
        <v>0.0</v>
      </c>
      <c r="E13516" s="1">
        <v>0.0</v>
      </c>
      <c r="F13516" s="1">
        <v>100.0</v>
      </c>
      <c r="G13516" s="1">
        <v>5.6</v>
      </c>
      <c r="H13516" s="1">
        <v>94.4</v>
      </c>
    </row>
    <row r="13517">
      <c r="A13517" s="1" t="s">
        <v>323</v>
      </c>
      <c r="B13517" s="1" t="s">
        <v>333</v>
      </c>
      <c r="C13517" s="1" t="s">
        <v>13050</v>
      </c>
      <c r="D13517" s="8">
        <v>0.0</v>
      </c>
      <c r="E13517" s="1">
        <v>0.0</v>
      </c>
      <c r="F13517" s="1">
        <v>100.0</v>
      </c>
      <c r="G13517" s="1">
        <v>14.0</v>
      </c>
      <c r="H13517" s="1">
        <v>86.0</v>
      </c>
    </row>
    <row r="13518">
      <c r="A13518" s="1" t="s">
        <v>323</v>
      </c>
      <c r="B13518" s="1" t="s">
        <v>333</v>
      </c>
      <c r="C13518" s="1" t="s">
        <v>13051</v>
      </c>
      <c r="D13518" s="8">
        <v>0.0</v>
      </c>
      <c r="E13518" s="1">
        <v>0.0</v>
      </c>
      <c r="F13518" s="1">
        <v>100.0</v>
      </c>
      <c r="G13518" s="1">
        <v>8.0</v>
      </c>
      <c r="H13518" s="1">
        <v>92.0</v>
      </c>
    </row>
    <row r="13519">
      <c r="A13519" s="1" t="s">
        <v>323</v>
      </c>
      <c r="B13519" s="1" t="s">
        <v>333</v>
      </c>
      <c r="C13519" s="1" t="s">
        <v>13052</v>
      </c>
      <c r="D13519" s="8">
        <v>0.0</v>
      </c>
      <c r="E13519" s="1">
        <v>0.0</v>
      </c>
      <c r="F13519" s="1">
        <v>100.0</v>
      </c>
      <c r="G13519" s="1">
        <v>9.9</v>
      </c>
      <c r="H13519" s="1">
        <v>90.1</v>
      </c>
    </row>
    <row r="13520">
      <c r="A13520" s="1" t="s">
        <v>323</v>
      </c>
      <c r="B13520" s="1" t="s">
        <v>333</v>
      </c>
      <c r="C13520" s="1" t="s">
        <v>13053</v>
      </c>
      <c r="D13520" s="8">
        <v>0.0</v>
      </c>
      <c r="E13520" s="1">
        <v>0.0</v>
      </c>
      <c r="F13520" s="1">
        <v>100.0</v>
      </c>
      <c r="G13520" s="1">
        <v>9.0</v>
      </c>
      <c r="H13520" s="1">
        <v>91.0</v>
      </c>
    </row>
    <row r="13521">
      <c r="A13521" s="1" t="s">
        <v>323</v>
      </c>
      <c r="B13521" s="1" t="s">
        <v>333</v>
      </c>
      <c r="C13521" s="1" t="s">
        <v>13054</v>
      </c>
      <c r="D13521" s="8">
        <v>0.0</v>
      </c>
      <c r="E13521" s="1">
        <v>0.0</v>
      </c>
      <c r="F13521" s="1">
        <v>100.0</v>
      </c>
      <c r="G13521" s="1">
        <v>9.3</v>
      </c>
      <c r="H13521" s="1">
        <v>90.7</v>
      </c>
    </row>
    <row r="13522">
      <c r="A13522" s="1" t="s">
        <v>323</v>
      </c>
      <c r="B13522" s="1" t="s">
        <v>333</v>
      </c>
      <c r="C13522" s="1" t="s">
        <v>13055</v>
      </c>
      <c r="D13522" s="8">
        <v>0.0</v>
      </c>
      <c r="E13522" s="1">
        <v>0.0</v>
      </c>
      <c r="F13522" s="1">
        <v>100.0</v>
      </c>
      <c r="G13522" s="1">
        <v>7.4</v>
      </c>
      <c r="H13522" s="1">
        <v>92.6</v>
      </c>
    </row>
    <row r="13523">
      <c r="A13523" s="1" t="s">
        <v>323</v>
      </c>
      <c r="B13523" s="1" t="s">
        <v>333</v>
      </c>
      <c r="C13523" s="1" t="s">
        <v>13056</v>
      </c>
      <c r="D13523" s="8">
        <v>0.0</v>
      </c>
      <c r="E13523" s="1">
        <v>0.0</v>
      </c>
      <c r="F13523" s="1">
        <v>100.0</v>
      </c>
      <c r="G13523" s="1">
        <v>7.2</v>
      </c>
      <c r="H13523" s="1">
        <v>92.8</v>
      </c>
    </row>
    <row r="13524">
      <c r="A13524" s="1" t="s">
        <v>323</v>
      </c>
      <c r="B13524" s="1" t="s">
        <v>333</v>
      </c>
      <c r="C13524" s="1" t="s">
        <v>13057</v>
      </c>
      <c r="D13524" s="8">
        <v>0.0</v>
      </c>
      <c r="E13524" s="1">
        <v>0.0</v>
      </c>
      <c r="F13524" s="1">
        <v>100.0</v>
      </c>
      <c r="G13524" s="1">
        <v>10.0</v>
      </c>
      <c r="H13524" s="1">
        <v>90.0</v>
      </c>
    </row>
    <row r="13525">
      <c r="A13525" s="1" t="s">
        <v>323</v>
      </c>
      <c r="B13525" s="1" t="s">
        <v>333</v>
      </c>
      <c r="C13525" s="1" t="s">
        <v>13058</v>
      </c>
      <c r="D13525" s="8">
        <v>0.0</v>
      </c>
      <c r="E13525" s="1">
        <v>0.0</v>
      </c>
      <c r="F13525" s="1">
        <v>100.0</v>
      </c>
      <c r="G13525" s="1">
        <v>8.9</v>
      </c>
      <c r="H13525" s="1">
        <v>91.1</v>
      </c>
    </row>
    <row r="13526">
      <c r="A13526" s="1" t="s">
        <v>323</v>
      </c>
      <c r="B13526" s="1" t="s">
        <v>333</v>
      </c>
      <c r="C13526" s="1" t="s">
        <v>13059</v>
      </c>
      <c r="D13526" s="8">
        <v>0.0</v>
      </c>
      <c r="E13526" s="1">
        <v>0.0</v>
      </c>
      <c r="F13526" s="1">
        <v>100.0</v>
      </c>
      <c r="G13526" s="1">
        <v>8.5</v>
      </c>
      <c r="H13526" s="1">
        <v>91.5</v>
      </c>
    </row>
    <row r="13527">
      <c r="A13527" s="1" t="s">
        <v>323</v>
      </c>
      <c r="B13527" s="1" t="s">
        <v>334</v>
      </c>
      <c r="C13527" s="1" t="s">
        <v>13060</v>
      </c>
      <c r="D13527" s="8">
        <v>60.0</v>
      </c>
      <c r="E13527" s="1">
        <v>114.0</v>
      </c>
      <c r="F13527" s="1">
        <v>2.3</v>
      </c>
      <c r="G13527" s="1">
        <v>1.6</v>
      </c>
      <c r="H13527" s="1">
        <v>0.7</v>
      </c>
    </row>
    <row r="13528">
      <c r="A13528" s="1" t="s">
        <v>323</v>
      </c>
      <c r="B13528" s="1" t="s">
        <v>334</v>
      </c>
      <c r="C13528" s="1" t="s">
        <v>13061</v>
      </c>
      <c r="D13528" s="8">
        <v>22.0</v>
      </c>
      <c r="E13528" s="1">
        <v>0.0</v>
      </c>
      <c r="F13528" s="1">
        <v>2.1</v>
      </c>
      <c r="G13528" s="1">
        <v>100.0</v>
      </c>
      <c r="H13528" s="1">
        <v>-97.8</v>
      </c>
    </row>
    <row r="13529">
      <c r="A13529" s="1" t="s">
        <v>323</v>
      </c>
      <c r="B13529" s="1" t="s">
        <v>334</v>
      </c>
      <c r="C13529" s="1" t="s">
        <v>13062</v>
      </c>
      <c r="D13529" s="8">
        <v>4.0</v>
      </c>
      <c r="E13529" s="1">
        <v>0.0</v>
      </c>
      <c r="F13529" s="1">
        <v>2.4</v>
      </c>
      <c r="G13529" s="1">
        <v>100.0</v>
      </c>
      <c r="H13529" s="1">
        <v>-97.6</v>
      </c>
    </row>
    <row r="13530">
      <c r="A13530" s="1" t="s">
        <v>323</v>
      </c>
      <c r="B13530" s="1" t="s">
        <v>334</v>
      </c>
      <c r="C13530" s="1" t="s">
        <v>13063</v>
      </c>
      <c r="D13530" s="8">
        <v>1.0</v>
      </c>
      <c r="E13530" s="1">
        <v>0.0</v>
      </c>
      <c r="F13530" s="1">
        <v>1.4</v>
      </c>
      <c r="G13530" s="1">
        <v>100.0</v>
      </c>
      <c r="H13530" s="1">
        <v>-98.6</v>
      </c>
    </row>
    <row r="13531">
      <c r="A13531" s="1" t="s">
        <v>323</v>
      </c>
      <c r="B13531" s="1" t="s">
        <v>334</v>
      </c>
      <c r="C13531" s="1" t="s">
        <v>13064</v>
      </c>
      <c r="D13531" s="8">
        <v>0.0</v>
      </c>
      <c r="E13531" s="1">
        <v>0.0</v>
      </c>
      <c r="F13531" s="1">
        <v>11.0</v>
      </c>
      <c r="G13531" s="1">
        <v>100.0</v>
      </c>
      <c r="H13531" s="1">
        <v>-89.0</v>
      </c>
    </row>
    <row r="13532">
      <c r="A13532" s="1" t="s">
        <v>323</v>
      </c>
      <c r="B13532" s="1" t="s">
        <v>334</v>
      </c>
      <c r="C13532" s="1" t="s">
        <v>13065</v>
      </c>
      <c r="D13532" s="8">
        <v>0.0</v>
      </c>
      <c r="E13532" s="1">
        <v>5.0</v>
      </c>
      <c r="F13532" s="1">
        <v>10.0</v>
      </c>
      <c r="G13532" s="1">
        <v>6.5</v>
      </c>
      <c r="H13532" s="1">
        <v>3.5</v>
      </c>
    </row>
    <row r="13533">
      <c r="A13533" s="1" t="s">
        <v>323</v>
      </c>
      <c r="B13533" s="1" t="s">
        <v>334</v>
      </c>
      <c r="C13533" s="1" t="s">
        <v>13066</v>
      </c>
      <c r="D13533" s="8">
        <v>0.0</v>
      </c>
      <c r="E13533" s="1">
        <v>3.0</v>
      </c>
      <c r="F13533" s="1">
        <v>9.7</v>
      </c>
      <c r="G13533" s="1">
        <v>7.4</v>
      </c>
      <c r="H13533" s="1">
        <v>2.3</v>
      </c>
    </row>
    <row r="13534">
      <c r="A13534" s="1" t="s">
        <v>323</v>
      </c>
      <c r="B13534" s="1" t="s">
        <v>334</v>
      </c>
      <c r="C13534" s="1" t="s">
        <v>13067</v>
      </c>
      <c r="D13534" s="8">
        <v>0.0</v>
      </c>
      <c r="E13534" s="1">
        <v>0.0</v>
      </c>
      <c r="F13534" s="1">
        <v>10.0</v>
      </c>
      <c r="G13534" s="1">
        <v>100.0</v>
      </c>
      <c r="H13534" s="1">
        <v>-90.0</v>
      </c>
    </row>
    <row r="13535">
      <c r="A13535" s="1" t="s">
        <v>323</v>
      </c>
      <c r="B13535" s="1" t="s">
        <v>334</v>
      </c>
      <c r="C13535" s="1" t="s">
        <v>13068</v>
      </c>
      <c r="D13535" s="8">
        <v>0.0</v>
      </c>
      <c r="E13535" s="1">
        <v>0.0</v>
      </c>
      <c r="F13535" s="1">
        <v>3.9</v>
      </c>
      <c r="G13535" s="1">
        <v>5.0</v>
      </c>
      <c r="H13535" s="1">
        <v>-1.1</v>
      </c>
    </row>
    <row r="13536">
      <c r="A13536" s="1" t="s">
        <v>323</v>
      </c>
      <c r="B13536" s="1" t="s">
        <v>334</v>
      </c>
      <c r="C13536" s="1" t="s">
        <v>13069</v>
      </c>
      <c r="D13536" s="8">
        <v>0.0</v>
      </c>
      <c r="E13536" s="1">
        <v>0.0</v>
      </c>
      <c r="F13536" s="1">
        <v>15.0</v>
      </c>
      <c r="G13536" s="1">
        <v>100.0</v>
      </c>
      <c r="H13536" s="1">
        <v>-85.0</v>
      </c>
    </row>
    <row r="13537">
      <c r="A13537" s="1" t="s">
        <v>323</v>
      </c>
      <c r="B13537" s="1" t="s">
        <v>334</v>
      </c>
      <c r="C13537" s="1" t="s">
        <v>13070</v>
      </c>
      <c r="D13537" s="8">
        <v>0.0</v>
      </c>
      <c r="E13537" s="1">
        <v>6.0</v>
      </c>
      <c r="F13537" s="1">
        <v>100.0</v>
      </c>
      <c r="G13537" s="1">
        <v>1.6</v>
      </c>
      <c r="H13537" s="1">
        <v>98.4</v>
      </c>
    </row>
    <row r="13538">
      <c r="A13538" s="1" t="s">
        <v>323</v>
      </c>
      <c r="B13538" s="1" t="s">
        <v>334</v>
      </c>
      <c r="C13538" s="1" t="s">
        <v>13071</v>
      </c>
      <c r="D13538" s="8">
        <v>0.0</v>
      </c>
      <c r="E13538" s="1">
        <v>4.0</v>
      </c>
      <c r="F13538" s="1">
        <v>100.0</v>
      </c>
      <c r="G13538" s="1">
        <v>1.9</v>
      </c>
      <c r="H13538" s="1">
        <v>98.1</v>
      </c>
    </row>
    <row r="13539">
      <c r="A13539" s="1" t="s">
        <v>323</v>
      </c>
      <c r="B13539" s="1" t="s">
        <v>334</v>
      </c>
      <c r="C13539" s="1" t="s">
        <v>13072</v>
      </c>
      <c r="D13539" s="8">
        <v>0.0</v>
      </c>
      <c r="E13539" s="1">
        <v>3.0</v>
      </c>
      <c r="F13539" s="1">
        <v>100.0</v>
      </c>
      <c r="G13539" s="1">
        <v>12.6</v>
      </c>
      <c r="H13539" s="1">
        <v>87.4</v>
      </c>
    </row>
    <row r="13540">
      <c r="A13540" s="1" t="s">
        <v>323</v>
      </c>
      <c r="B13540" s="1" t="s">
        <v>334</v>
      </c>
      <c r="C13540" s="1" t="s">
        <v>13073</v>
      </c>
      <c r="D13540" s="8">
        <v>0.0</v>
      </c>
      <c r="E13540" s="1">
        <v>2.0</v>
      </c>
      <c r="F13540" s="1">
        <v>100.0</v>
      </c>
      <c r="G13540" s="1">
        <v>4.8</v>
      </c>
      <c r="H13540" s="1">
        <v>95.3</v>
      </c>
    </row>
    <row r="13541">
      <c r="A13541" s="1" t="s">
        <v>323</v>
      </c>
      <c r="B13541" s="1" t="s">
        <v>334</v>
      </c>
      <c r="C13541" s="1" t="s">
        <v>13074</v>
      </c>
      <c r="D13541" s="8">
        <v>0.0</v>
      </c>
      <c r="E13541" s="1">
        <v>1.0</v>
      </c>
      <c r="F13541" s="1">
        <v>100.0</v>
      </c>
      <c r="G13541" s="1">
        <v>6.8</v>
      </c>
      <c r="H13541" s="1">
        <v>93.2</v>
      </c>
    </row>
    <row r="13542">
      <c r="A13542" s="1" t="s">
        <v>323</v>
      </c>
      <c r="B13542" s="1" t="s">
        <v>334</v>
      </c>
      <c r="C13542" s="1" t="s">
        <v>13075</v>
      </c>
      <c r="D13542" s="8">
        <v>0.0</v>
      </c>
      <c r="E13542" s="1">
        <v>0.0</v>
      </c>
      <c r="F13542" s="1">
        <v>100.0</v>
      </c>
      <c r="G13542" s="1">
        <v>10.3</v>
      </c>
      <c r="H13542" s="1">
        <v>89.8</v>
      </c>
    </row>
    <row r="13543">
      <c r="A13543" s="1" t="s">
        <v>323</v>
      </c>
      <c r="B13543" s="1" t="s">
        <v>334</v>
      </c>
      <c r="C13543" s="1" t="s">
        <v>13076</v>
      </c>
      <c r="D13543" s="8">
        <v>0.0</v>
      </c>
      <c r="E13543" s="1">
        <v>0.0</v>
      </c>
      <c r="F13543" s="1">
        <v>100.0</v>
      </c>
      <c r="G13543" s="1">
        <v>10.0</v>
      </c>
      <c r="H13543" s="1">
        <v>90.0</v>
      </c>
    </row>
    <row r="13544">
      <c r="A13544" s="1" t="s">
        <v>323</v>
      </c>
      <c r="B13544" s="1" t="s">
        <v>334</v>
      </c>
      <c r="C13544" s="1" t="s">
        <v>13077</v>
      </c>
      <c r="D13544" s="8">
        <v>0.0</v>
      </c>
      <c r="E13544" s="1">
        <v>0.0</v>
      </c>
      <c r="F13544" s="1">
        <v>100.0</v>
      </c>
      <c r="G13544" s="1">
        <v>9.0</v>
      </c>
      <c r="H13544" s="1">
        <v>91.0</v>
      </c>
    </row>
    <row r="13545">
      <c r="A13545" s="1" t="s">
        <v>323</v>
      </c>
      <c r="B13545" s="1" t="s">
        <v>334</v>
      </c>
      <c r="C13545" s="1" t="s">
        <v>13078</v>
      </c>
      <c r="D13545" s="8">
        <v>0.0</v>
      </c>
      <c r="E13545" s="1">
        <v>0.0</v>
      </c>
      <c r="F13545" s="1">
        <v>100.0</v>
      </c>
      <c r="G13545" s="1">
        <v>11.0</v>
      </c>
      <c r="H13545" s="1">
        <v>89.0</v>
      </c>
    </row>
    <row r="13546">
      <c r="A13546" s="1" t="s">
        <v>323</v>
      </c>
      <c r="B13546" s="1" t="s">
        <v>334</v>
      </c>
      <c r="C13546" s="1" t="s">
        <v>13079</v>
      </c>
      <c r="D13546" s="8">
        <v>0.0</v>
      </c>
      <c r="E13546" s="1">
        <v>0.0</v>
      </c>
      <c r="F13546" s="1">
        <v>100.0</v>
      </c>
      <c r="G13546" s="1">
        <v>11.0</v>
      </c>
      <c r="H13546" s="1">
        <v>89.0</v>
      </c>
    </row>
    <row r="13547">
      <c r="A13547" s="1" t="s">
        <v>323</v>
      </c>
      <c r="B13547" s="1" t="s">
        <v>334</v>
      </c>
      <c r="C13547" s="1" t="s">
        <v>13080</v>
      </c>
      <c r="D13547" s="8">
        <v>0.0</v>
      </c>
      <c r="E13547" s="1">
        <v>0.0</v>
      </c>
      <c r="F13547" s="1">
        <v>100.0</v>
      </c>
      <c r="G13547" s="1">
        <v>9.0</v>
      </c>
      <c r="H13547" s="1">
        <v>91.0</v>
      </c>
    </row>
    <row r="13548">
      <c r="A13548" s="1" t="s">
        <v>323</v>
      </c>
      <c r="B13548" s="1" t="s">
        <v>334</v>
      </c>
      <c r="C13548" s="1" t="s">
        <v>13081</v>
      </c>
      <c r="D13548" s="8">
        <v>0.0</v>
      </c>
      <c r="E13548" s="1">
        <v>0.0</v>
      </c>
      <c r="F13548" s="1">
        <v>100.0</v>
      </c>
      <c r="G13548" s="1">
        <v>3.0</v>
      </c>
      <c r="H13548" s="1">
        <v>97.0</v>
      </c>
    </row>
    <row r="13549">
      <c r="A13549" s="1" t="s">
        <v>323</v>
      </c>
      <c r="B13549" s="1" t="s">
        <v>334</v>
      </c>
      <c r="C13549" s="1" t="s">
        <v>13082</v>
      </c>
      <c r="D13549" s="8">
        <v>0.0</v>
      </c>
      <c r="E13549" s="1">
        <v>0.0</v>
      </c>
      <c r="F13549" s="1">
        <v>100.0</v>
      </c>
      <c r="G13549" s="1">
        <v>17.0</v>
      </c>
      <c r="H13549" s="1">
        <v>83.0</v>
      </c>
    </row>
    <row r="13550">
      <c r="A13550" s="1" t="s">
        <v>323</v>
      </c>
      <c r="B13550" s="1" t="s">
        <v>334</v>
      </c>
      <c r="C13550" s="1" t="s">
        <v>13083</v>
      </c>
      <c r="D13550" s="8">
        <v>0.0</v>
      </c>
      <c r="E13550" s="1">
        <v>0.0</v>
      </c>
      <c r="F13550" s="1">
        <v>100.0</v>
      </c>
      <c r="G13550" s="1">
        <v>9.4</v>
      </c>
      <c r="H13550" s="1">
        <v>90.6</v>
      </c>
    </row>
    <row r="13551">
      <c r="A13551" s="1" t="s">
        <v>323</v>
      </c>
      <c r="B13551" s="1" t="s">
        <v>334</v>
      </c>
      <c r="C13551" s="1" t="s">
        <v>13084</v>
      </c>
      <c r="D13551" s="8">
        <v>0.0</v>
      </c>
      <c r="E13551" s="1">
        <v>0.0</v>
      </c>
      <c r="F13551" s="1">
        <v>100.0</v>
      </c>
      <c r="G13551" s="1">
        <v>22.0</v>
      </c>
      <c r="H13551" s="1">
        <v>78.0</v>
      </c>
    </row>
    <row r="13552">
      <c r="A13552" s="1" t="s">
        <v>323</v>
      </c>
      <c r="B13552" s="1" t="s">
        <v>334</v>
      </c>
      <c r="C13552" s="1" t="s">
        <v>13085</v>
      </c>
      <c r="D13552" s="8">
        <v>0.0</v>
      </c>
      <c r="E13552" s="1">
        <v>0.0</v>
      </c>
      <c r="F13552" s="1">
        <v>100.0</v>
      </c>
      <c r="G13552" s="1">
        <v>10.0</v>
      </c>
      <c r="H13552" s="1">
        <v>90.0</v>
      </c>
    </row>
    <row r="13553">
      <c r="A13553" s="1" t="s">
        <v>323</v>
      </c>
      <c r="B13553" s="1" t="s">
        <v>334</v>
      </c>
      <c r="C13553" s="1" t="s">
        <v>13086</v>
      </c>
      <c r="D13553" s="8">
        <v>0.0</v>
      </c>
      <c r="E13553" s="1">
        <v>0.0</v>
      </c>
      <c r="F13553" s="1">
        <v>100.0</v>
      </c>
      <c r="G13553" s="1">
        <v>7.6</v>
      </c>
      <c r="H13553" s="1">
        <v>92.4</v>
      </c>
    </row>
    <row r="13554">
      <c r="A13554" s="1" t="s">
        <v>323</v>
      </c>
      <c r="B13554" s="1" t="s">
        <v>334</v>
      </c>
      <c r="C13554" s="1" t="s">
        <v>13087</v>
      </c>
      <c r="D13554" s="8">
        <v>0.0</v>
      </c>
      <c r="E13554" s="1">
        <v>0.0</v>
      </c>
      <c r="F13554" s="1">
        <v>100.0</v>
      </c>
      <c r="G13554" s="1">
        <v>13.0</v>
      </c>
      <c r="H13554" s="1">
        <v>87.0</v>
      </c>
    </row>
    <row r="13555">
      <c r="A13555" s="1" t="s">
        <v>323</v>
      </c>
      <c r="B13555" s="1" t="s">
        <v>334</v>
      </c>
      <c r="C13555" s="1" t="s">
        <v>13088</v>
      </c>
      <c r="D13555" s="8">
        <v>0.0</v>
      </c>
      <c r="E13555" s="1">
        <v>0.0</v>
      </c>
      <c r="F13555" s="1">
        <v>100.0</v>
      </c>
      <c r="G13555" s="1">
        <v>5.0</v>
      </c>
      <c r="H13555" s="1">
        <v>95.0</v>
      </c>
    </row>
    <row r="13556">
      <c r="A13556" s="1" t="s">
        <v>323</v>
      </c>
      <c r="B13556" s="1" t="s">
        <v>334</v>
      </c>
      <c r="C13556" s="1" t="s">
        <v>13089</v>
      </c>
      <c r="D13556" s="8">
        <v>0.0</v>
      </c>
      <c r="E13556" s="1">
        <v>0.0</v>
      </c>
      <c r="F13556" s="1">
        <v>100.0</v>
      </c>
      <c r="G13556" s="1">
        <v>8.9</v>
      </c>
      <c r="H13556" s="1">
        <v>91.1</v>
      </c>
    </row>
    <row r="13557">
      <c r="A13557" s="1" t="s">
        <v>323</v>
      </c>
      <c r="B13557" s="1" t="s">
        <v>334</v>
      </c>
      <c r="C13557" s="1" t="s">
        <v>13090</v>
      </c>
      <c r="D13557" s="8">
        <v>0.0</v>
      </c>
      <c r="E13557" s="1">
        <v>0.0</v>
      </c>
      <c r="F13557" s="1">
        <v>100.0</v>
      </c>
      <c r="G13557" s="1">
        <v>4.0</v>
      </c>
      <c r="H13557" s="1">
        <v>96.0</v>
      </c>
    </row>
    <row r="13558">
      <c r="A13558" s="1" t="s">
        <v>323</v>
      </c>
      <c r="B13558" s="1" t="s">
        <v>334</v>
      </c>
      <c r="C13558" s="1" t="s">
        <v>13091</v>
      </c>
      <c r="D13558" s="8">
        <v>0.0</v>
      </c>
      <c r="E13558" s="1">
        <v>0.0</v>
      </c>
      <c r="F13558" s="1">
        <v>100.0</v>
      </c>
      <c r="G13558" s="1">
        <v>3.0</v>
      </c>
      <c r="H13558" s="1">
        <v>97.0</v>
      </c>
    </row>
    <row r="13559">
      <c r="A13559" s="1" t="s">
        <v>323</v>
      </c>
      <c r="B13559" s="1" t="s">
        <v>334</v>
      </c>
      <c r="C13559" s="1" t="s">
        <v>13092</v>
      </c>
      <c r="D13559" s="8">
        <v>0.0</v>
      </c>
      <c r="E13559" s="1">
        <v>0.0</v>
      </c>
      <c r="F13559" s="1">
        <v>100.0</v>
      </c>
      <c r="G13559" s="1">
        <v>7.0</v>
      </c>
      <c r="H13559" s="1">
        <v>93.0</v>
      </c>
    </row>
    <row r="13560">
      <c r="A13560" s="1" t="s">
        <v>323</v>
      </c>
      <c r="B13560" s="1" t="s">
        <v>334</v>
      </c>
      <c r="C13560" s="1" t="s">
        <v>13093</v>
      </c>
      <c r="D13560" s="8">
        <v>0.0</v>
      </c>
      <c r="E13560" s="1">
        <v>0.0</v>
      </c>
      <c r="F13560" s="1">
        <v>100.0</v>
      </c>
      <c r="G13560" s="1">
        <v>5.0</v>
      </c>
      <c r="H13560" s="1">
        <v>95.0</v>
      </c>
    </row>
    <row r="13561">
      <c r="A13561" s="1" t="s">
        <v>323</v>
      </c>
      <c r="B13561" s="7" t="s">
        <v>335</v>
      </c>
      <c r="C13561" s="1" t="s">
        <v>13094</v>
      </c>
      <c r="D13561" s="8">
        <v>7.0</v>
      </c>
      <c r="E13561" s="1">
        <v>10.0</v>
      </c>
      <c r="F13561" s="1">
        <v>1.1</v>
      </c>
      <c r="G13561" s="1">
        <v>1.0</v>
      </c>
      <c r="H13561" s="1">
        <v>0.1</v>
      </c>
    </row>
    <row r="13562">
      <c r="A13562" s="1" t="s">
        <v>323</v>
      </c>
      <c r="B13562" s="7" t="s">
        <v>335</v>
      </c>
      <c r="C13562" s="1" t="s">
        <v>13095</v>
      </c>
      <c r="D13562" s="8">
        <v>2.0</v>
      </c>
      <c r="E13562" s="1">
        <v>1.0</v>
      </c>
      <c r="F13562" s="1">
        <v>1.1</v>
      </c>
      <c r="G13562" s="1">
        <v>1.2</v>
      </c>
      <c r="H13562" s="1">
        <v>-0.1</v>
      </c>
    </row>
    <row r="13563">
      <c r="A13563" s="1" t="s">
        <v>323</v>
      </c>
      <c r="B13563" s="7" t="s">
        <v>335</v>
      </c>
      <c r="C13563" s="1" t="s">
        <v>13096</v>
      </c>
      <c r="D13563" s="8">
        <v>2.0</v>
      </c>
      <c r="E13563" s="1">
        <v>0.0</v>
      </c>
      <c r="F13563" s="1">
        <v>1.2</v>
      </c>
      <c r="G13563" s="1">
        <v>100.0</v>
      </c>
      <c r="H13563" s="1">
        <v>-98.8</v>
      </c>
    </row>
    <row r="13564">
      <c r="A13564" s="1" t="s">
        <v>323</v>
      </c>
      <c r="B13564" s="7" t="s">
        <v>335</v>
      </c>
      <c r="C13564" s="1" t="s">
        <v>13097</v>
      </c>
      <c r="D13564" s="8">
        <v>2.0</v>
      </c>
      <c r="E13564" s="1">
        <v>2.0</v>
      </c>
      <c r="F13564" s="1">
        <v>2.8</v>
      </c>
      <c r="G13564" s="1">
        <v>4.5</v>
      </c>
      <c r="H13564" s="1">
        <v>-1.7</v>
      </c>
    </row>
    <row r="13565">
      <c r="A13565" s="1" t="s">
        <v>323</v>
      </c>
      <c r="B13565" s="7" t="s">
        <v>335</v>
      </c>
      <c r="C13565" s="1" t="s">
        <v>13098</v>
      </c>
      <c r="D13565" s="8">
        <v>1.0</v>
      </c>
      <c r="E13565" s="1">
        <v>2.0</v>
      </c>
      <c r="F13565" s="1">
        <v>2.9</v>
      </c>
      <c r="G13565" s="1">
        <v>6.4</v>
      </c>
      <c r="H13565" s="1">
        <v>-3.5</v>
      </c>
    </row>
    <row r="13566">
      <c r="A13566" s="1" t="s">
        <v>323</v>
      </c>
      <c r="B13566" s="7" t="s">
        <v>335</v>
      </c>
      <c r="C13566" s="1" t="s">
        <v>13099</v>
      </c>
      <c r="D13566" s="8">
        <v>1.0</v>
      </c>
      <c r="E13566" s="1">
        <v>0.0</v>
      </c>
      <c r="F13566" s="1">
        <v>2.0</v>
      </c>
      <c r="G13566" s="1">
        <v>100.0</v>
      </c>
      <c r="H13566" s="1">
        <v>-98.0</v>
      </c>
    </row>
    <row r="13567">
      <c r="A13567" s="1" t="s">
        <v>323</v>
      </c>
      <c r="B13567" s="7" t="s">
        <v>335</v>
      </c>
      <c r="C13567" s="1" t="s">
        <v>13100</v>
      </c>
      <c r="D13567" s="8">
        <v>1.0</v>
      </c>
      <c r="E13567" s="1">
        <v>0.0</v>
      </c>
      <c r="F13567" s="1">
        <v>1.9</v>
      </c>
      <c r="G13567" s="1">
        <v>4.2</v>
      </c>
      <c r="H13567" s="1">
        <v>-2.4</v>
      </c>
    </row>
    <row r="13568">
      <c r="A13568" s="1" t="s">
        <v>323</v>
      </c>
      <c r="B13568" s="7" t="s">
        <v>335</v>
      </c>
      <c r="C13568" s="1" t="s">
        <v>13101</v>
      </c>
      <c r="D13568" s="8">
        <v>0.0</v>
      </c>
      <c r="E13568" s="1">
        <v>0.0</v>
      </c>
      <c r="F13568" s="1">
        <v>4.8</v>
      </c>
      <c r="G13568" s="1">
        <v>2.7</v>
      </c>
      <c r="H13568" s="1">
        <v>2.1</v>
      </c>
    </row>
    <row r="13569">
      <c r="A13569" s="1" t="s">
        <v>323</v>
      </c>
      <c r="B13569" s="7" t="s">
        <v>335</v>
      </c>
      <c r="C13569" s="1" t="s">
        <v>13102</v>
      </c>
      <c r="D13569" s="8">
        <v>0.0</v>
      </c>
      <c r="E13569" s="1">
        <v>0.0</v>
      </c>
      <c r="F13569" s="1">
        <v>1.4</v>
      </c>
      <c r="G13569" s="1">
        <v>3.4</v>
      </c>
      <c r="H13569" s="1">
        <v>-2.0</v>
      </c>
    </row>
    <row r="13570">
      <c r="A13570" s="1" t="s">
        <v>323</v>
      </c>
      <c r="B13570" s="7" t="s">
        <v>335</v>
      </c>
      <c r="C13570" s="1" t="s">
        <v>13103</v>
      </c>
      <c r="D13570" s="8">
        <v>0.0</v>
      </c>
      <c r="E13570" s="1">
        <v>0.0</v>
      </c>
      <c r="F13570" s="1">
        <v>13.0</v>
      </c>
      <c r="G13570" s="1">
        <v>100.0</v>
      </c>
      <c r="H13570" s="1">
        <v>-87.0</v>
      </c>
    </row>
    <row r="13571">
      <c r="A13571" s="1" t="s">
        <v>323</v>
      </c>
      <c r="B13571" s="7" t="s">
        <v>335</v>
      </c>
      <c r="C13571" s="1" t="s">
        <v>13104</v>
      </c>
      <c r="D13571" s="8">
        <v>0.0</v>
      </c>
      <c r="E13571" s="1">
        <v>0.0</v>
      </c>
      <c r="F13571" s="1">
        <v>4.0</v>
      </c>
      <c r="G13571" s="1">
        <v>3.4</v>
      </c>
      <c r="H13571" s="1">
        <v>0.6</v>
      </c>
    </row>
    <row r="13572">
      <c r="A13572" s="1" t="s">
        <v>323</v>
      </c>
      <c r="B13572" s="7" t="s">
        <v>335</v>
      </c>
      <c r="C13572" s="1" t="s">
        <v>13105</v>
      </c>
      <c r="D13572" s="8">
        <v>0.0</v>
      </c>
      <c r="E13572" s="1">
        <v>0.0</v>
      </c>
      <c r="F13572" s="1">
        <v>6.6</v>
      </c>
      <c r="G13572" s="1">
        <v>7.1</v>
      </c>
      <c r="H13572" s="1">
        <v>-0.6</v>
      </c>
    </row>
    <row r="13573">
      <c r="A13573" s="1" t="s">
        <v>323</v>
      </c>
      <c r="B13573" s="7" t="s">
        <v>335</v>
      </c>
      <c r="C13573" s="1" t="s">
        <v>13106</v>
      </c>
      <c r="D13573" s="8">
        <v>0.0</v>
      </c>
      <c r="E13573" s="1">
        <v>1.0</v>
      </c>
      <c r="F13573" s="1">
        <v>1.0</v>
      </c>
      <c r="G13573" s="1">
        <v>1.1</v>
      </c>
      <c r="H13573" s="1">
        <v>-0.1</v>
      </c>
    </row>
    <row r="13574">
      <c r="A13574" s="1" t="s">
        <v>323</v>
      </c>
      <c r="B13574" s="7" t="s">
        <v>335</v>
      </c>
      <c r="C13574" s="1" t="s">
        <v>13107</v>
      </c>
      <c r="D13574" s="8">
        <v>0.0</v>
      </c>
      <c r="E13574" s="1">
        <v>0.0</v>
      </c>
      <c r="F13574" s="1">
        <v>1.0</v>
      </c>
      <c r="G13574" s="1">
        <v>100.0</v>
      </c>
      <c r="H13574" s="1">
        <v>-99.0</v>
      </c>
    </row>
    <row r="13575">
      <c r="A13575" s="1" t="s">
        <v>323</v>
      </c>
      <c r="B13575" s="7" t="s">
        <v>335</v>
      </c>
      <c r="C13575" s="1" t="s">
        <v>13108</v>
      </c>
      <c r="D13575" s="8">
        <v>0.0</v>
      </c>
      <c r="E13575" s="1">
        <v>0.0</v>
      </c>
      <c r="F13575" s="1">
        <v>10.8</v>
      </c>
      <c r="G13575" s="1">
        <v>100.0</v>
      </c>
      <c r="H13575" s="1">
        <v>-89.2</v>
      </c>
    </row>
    <row r="13576">
      <c r="A13576" s="1" t="s">
        <v>323</v>
      </c>
      <c r="B13576" s="7" t="s">
        <v>335</v>
      </c>
      <c r="C13576" s="1" t="s">
        <v>13109</v>
      </c>
      <c r="D13576" s="8">
        <v>0.0</v>
      </c>
      <c r="E13576" s="1">
        <v>0.0</v>
      </c>
      <c r="F13576" s="1">
        <v>1.0</v>
      </c>
      <c r="G13576" s="1">
        <v>3.0</v>
      </c>
      <c r="H13576" s="1">
        <v>-2.0</v>
      </c>
    </row>
    <row r="13577">
      <c r="A13577" s="1" t="s">
        <v>323</v>
      </c>
      <c r="B13577" s="7" t="s">
        <v>335</v>
      </c>
      <c r="C13577" s="1" t="s">
        <v>13110</v>
      </c>
      <c r="D13577" s="8">
        <v>0.0</v>
      </c>
      <c r="E13577" s="1">
        <v>0.0</v>
      </c>
      <c r="F13577" s="1">
        <v>10.0</v>
      </c>
      <c r="G13577" s="1">
        <v>100.0</v>
      </c>
      <c r="H13577" s="1">
        <v>-90.0</v>
      </c>
    </row>
    <row r="13578">
      <c r="A13578" s="1" t="s">
        <v>323</v>
      </c>
      <c r="B13578" s="7" t="s">
        <v>335</v>
      </c>
      <c r="C13578" s="1" t="s">
        <v>6286</v>
      </c>
      <c r="D13578" s="8">
        <v>0.0</v>
      </c>
      <c r="E13578" s="1">
        <v>0.0</v>
      </c>
      <c r="F13578" s="1">
        <v>64.0</v>
      </c>
      <c r="G13578" s="1">
        <v>100.0</v>
      </c>
      <c r="H13578" s="1">
        <v>-36.0</v>
      </c>
    </row>
    <row r="13579">
      <c r="A13579" s="1" t="s">
        <v>323</v>
      </c>
      <c r="B13579" s="7" t="s">
        <v>335</v>
      </c>
      <c r="C13579" s="1" t="s">
        <v>7410</v>
      </c>
      <c r="D13579" s="8">
        <v>0.0</v>
      </c>
      <c r="E13579" s="1">
        <v>0.0</v>
      </c>
      <c r="F13579" s="1">
        <v>6.1</v>
      </c>
      <c r="G13579" s="1">
        <v>100.0</v>
      </c>
      <c r="H13579" s="1">
        <v>-93.9</v>
      </c>
    </row>
    <row r="13580">
      <c r="A13580" s="1" t="s">
        <v>323</v>
      </c>
      <c r="B13580" s="7" t="s">
        <v>335</v>
      </c>
      <c r="C13580" s="1" t="s">
        <v>13111</v>
      </c>
      <c r="D13580" s="8">
        <v>0.0</v>
      </c>
      <c r="E13580" s="1">
        <v>0.0</v>
      </c>
      <c r="F13580" s="1">
        <v>4.0</v>
      </c>
      <c r="G13580" s="1">
        <v>100.0</v>
      </c>
      <c r="H13580" s="1">
        <v>-96.0</v>
      </c>
    </row>
    <row r="13581">
      <c r="A13581" s="1" t="s">
        <v>323</v>
      </c>
      <c r="B13581" s="7" t="s">
        <v>335</v>
      </c>
      <c r="C13581" s="1" t="s">
        <v>13112</v>
      </c>
      <c r="D13581" s="8">
        <v>0.0</v>
      </c>
      <c r="E13581" s="1">
        <v>0.0</v>
      </c>
      <c r="F13581" s="1">
        <v>11.0</v>
      </c>
      <c r="G13581" s="1">
        <v>100.0</v>
      </c>
      <c r="H13581" s="1">
        <v>-89.0</v>
      </c>
    </row>
    <row r="13582">
      <c r="A13582" s="1" t="s">
        <v>323</v>
      </c>
      <c r="B13582" s="7" t="s">
        <v>335</v>
      </c>
      <c r="C13582" s="1" t="s">
        <v>13113</v>
      </c>
      <c r="D13582" s="8">
        <v>0.0</v>
      </c>
      <c r="E13582" s="1">
        <v>0.0</v>
      </c>
      <c r="F13582" s="1">
        <v>9.0</v>
      </c>
      <c r="G13582" s="1">
        <v>100.0</v>
      </c>
      <c r="H13582" s="1">
        <v>-91.0</v>
      </c>
    </row>
    <row r="13583">
      <c r="A13583" s="1" t="s">
        <v>323</v>
      </c>
      <c r="B13583" s="7" t="s">
        <v>335</v>
      </c>
      <c r="C13583" s="1" t="s">
        <v>13114</v>
      </c>
      <c r="D13583" s="8">
        <v>0.0</v>
      </c>
      <c r="E13583" s="1">
        <v>0.0</v>
      </c>
      <c r="F13583" s="1">
        <v>4.5</v>
      </c>
      <c r="G13583" s="1">
        <v>100.0</v>
      </c>
      <c r="H13583" s="1">
        <v>-95.5</v>
      </c>
    </row>
    <row r="13584">
      <c r="A13584" s="1" t="s">
        <v>323</v>
      </c>
      <c r="B13584" s="7" t="s">
        <v>335</v>
      </c>
      <c r="C13584" s="1" t="s">
        <v>7419</v>
      </c>
      <c r="D13584" s="8">
        <v>0.0</v>
      </c>
      <c r="E13584" s="1">
        <v>0.0</v>
      </c>
      <c r="F13584" s="1">
        <v>7.5</v>
      </c>
      <c r="G13584" s="1">
        <v>100.0</v>
      </c>
      <c r="H13584" s="1">
        <v>-92.5</v>
      </c>
    </row>
    <row r="13585">
      <c r="A13585" s="1" t="s">
        <v>323</v>
      </c>
      <c r="B13585" s="7" t="s">
        <v>335</v>
      </c>
      <c r="C13585" s="1" t="s">
        <v>13115</v>
      </c>
      <c r="D13585" s="8">
        <v>0.0</v>
      </c>
      <c r="E13585" s="1">
        <v>0.0</v>
      </c>
      <c r="F13585" s="1">
        <v>8.7</v>
      </c>
      <c r="G13585" s="1">
        <v>100.0</v>
      </c>
      <c r="H13585" s="1">
        <v>-91.3</v>
      </c>
    </row>
    <row r="13586">
      <c r="A13586" s="1" t="s">
        <v>323</v>
      </c>
      <c r="B13586" s="7" t="s">
        <v>335</v>
      </c>
      <c r="C13586" s="1" t="s">
        <v>10135</v>
      </c>
      <c r="D13586" s="8">
        <v>0.0</v>
      </c>
      <c r="E13586" s="1">
        <v>0.0</v>
      </c>
      <c r="F13586" s="1">
        <v>81.0</v>
      </c>
      <c r="G13586" s="1">
        <v>100.0</v>
      </c>
      <c r="H13586" s="1">
        <v>-19.0</v>
      </c>
    </row>
    <row r="13587">
      <c r="A13587" s="1" t="s">
        <v>323</v>
      </c>
      <c r="B13587" s="7" t="s">
        <v>335</v>
      </c>
      <c r="C13587" s="1" t="s">
        <v>10136</v>
      </c>
      <c r="D13587" s="8">
        <v>0.0</v>
      </c>
      <c r="E13587" s="1">
        <v>0.0</v>
      </c>
      <c r="F13587" s="1">
        <v>63.5</v>
      </c>
      <c r="G13587" s="1">
        <v>100.0</v>
      </c>
      <c r="H13587" s="1">
        <v>-36.5</v>
      </c>
    </row>
    <row r="13588">
      <c r="A13588" s="1" t="s">
        <v>323</v>
      </c>
      <c r="B13588" s="7" t="s">
        <v>335</v>
      </c>
      <c r="C13588" s="1" t="s">
        <v>10137</v>
      </c>
      <c r="D13588" s="8">
        <v>0.0</v>
      </c>
      <c r="E13588" s="1">
        <v>0.0</v>
      </c>
      <c r="F13588" s="1">
        <v>114.3</v>
      </c>
      <c r="G13588" s="1">
        <v>100.0</v>
      </c>
      <c r="H13588" s="1">
        <v>14.3</v>
      </c>
    </row>
    <row r="13589">
      <c r="A13589" s="1" t="s">
        <v>323</v>
      </c>
      <c r="B13589" s="7" t="s">
        <v>335</v>
      </c>
      <c r="C13589" s="1" t="s">
        <v>13116</v>
      </c>
      <c r="D13589" s="8">
        <v>0.0</v>
      </c>
      <c r="E13589" s="1">
        <v>0.0</v>
      </c>
      <c r="F13589" s="1">
        <v>26.0</v>
      </c>
      <c r="G13589" s="1">
        <v>100.0</v>
      </c>
      <c r="H13589" s="1">
        <v>-74.0</v>
      </c>
    </row>
    <row r="13590">
      <c r="A13590" s="1" t="s">
        <v>323</v>
      </c>
      <c r="B13590" s="7" t="s">
        <v>335</v>
      </c>
      <c r="C13590" s="1" t="s">
        <v>13117</v>
      </c>
      <c r="D13590" s="8">
        <v>0.0</v>
      </c>
      <c r="E13590" s="1">
        <v>0.0</v>
      </c>
      <c r="F13590" s="1">
        <v>32.0</v>
      </c>
      <c r="G13590" s="1">
        <v>100.0</v>
      </c>
      <c r="H13590" s="1">
        <v>-68.0</v>
      </c>
    </row>
    <row r="13591">
      <c r="A13591" s="1" t="s">
        <v>323</v>
      </c>
      <c r="B13591" s="7" t="s">
        <v>335</v>
      </c>
      <c r="C13591" s="1" t="s">
        <v>12657</v>
      </c>
      <c r="D13591" s="8">
        <v>0.0</v>
      </c>
      <c r="E13591" s="1">
        <v>0.0</v>
      </c>
      <c r="F13591" s="1">
        <v>27.0</v>
      </c>
      <c r="G13591" s="1">
        <v>100.0</v>
      </c>
      <c r="H13591" s="1">
        <v>-73.0</v>
      </c>
    </row>
    <row r="13592">
      <c r="A13592" s="1" t="s">
        <v>323</v>
      </c>
      <c r="B13592" s="7" t="s">
        <v>335</v>
      </c>
      <c r="C13592" s="1" t="s">
        <v>13118</v>
      </c>
      <c r="D13592" s="8">
        <v>0.0</v>
      </c>
      <c r="E13592" s="1">
        <v>0.0</v>
      </c>
      <c r="F13592" s="1">
        <v>11.0</v>
      </c>
      <c r="G13592" s="1">
        <v>100.0</v>
      </c>
      <c r="H13592" s="1">
        <v>-89.0</v>
      </c>
    </row>
    <row r="13593">
      <c r="A13593" s="1" t="s">
        <v>323</v>
      </c>
      <c r="B13593" s="7" t="s">
        <v>335</v>
      </c>
      <c r="C13593" s="1" t="s">
        <v>13119</v>
      </c>
      <c r="D13593" s="8">
        <v>0.0</v>
      </c>
      <c r="E13593" s="1">
        <v>0.0</v>
      </c>
      <c r="F13593" s="1">
        <v>21.0</v>
      </c>
      <c r="G13593" s="1">
        <v>100.0</v>
      </c>
      <c r="H13593" s="1">
        <v>-79.0</v>
      </c>
    </row>
    <row r="13594">
      <c r="A13594" s="1" t="s">
        <v>323</v>
      </c>
      <c r="B13594" s="7" t="s">
        <v>335</v>
      </c>
      <c r="C13594" s="1" t="s">
        <v>13120</v>
      </c>
      <c r="D13594" s="8">
        <v>0.0</v>
      </c>
      <c r="E13594" s="1">
        <v>0.0</v>
      </c>
      <c r="F13594" s="1">
        <v>47.7</v>
      </c>
      <c r="G13594" s="1">
        <v>100.0</v>
      </c>
      <c r="H13594" s="1">
        <v>-52.3</v>
      </c>
    </row>
    <row r="13595">
      <c r="A13595" s="1" t="s">
        <v>323</v>
      </c>
      <c r="B13595" s="7" t="s">
        <v>335</v>
      </c>
      <c r="C13595" s="1" t="s">
        <v>10138</v>
      </c>
      <c r="D13595" s="8">
        <v>0.0</v>
      </c>
      <c r="E13595" s="1">
        <v>0.0</v>
      </c>
      <c r="F13595" s="1">
        <v>121.0</v>
      </c>
      <c r="G13595" s="1">
        <v>100.0</v>
      </c>
      <c r="H13595" s="1">
        <v>21.0</v>
      </c>
    </row>
    <row r="13596">
      <c r="A13596" s="1" t="s">
        <v>323</v>
      </c>
      <c r="B13596" s="7" t="s">
        <v>335</v>
      </c>
      <c r="C13596" s="1" t="s">
        <v>13121</v>
      </c>
      <c r="D13596" s="8">
        <v>0.0</v>
      </c>
      <c r="E13596" s="1">
        <v>0.0</v>
      </c>
      <c r="F13596" s="1">
        <v>11.0</v>
      </c>
      <c r="G13596" s="1">
        <v>100.0</v>
      </c>
      <c r="H13596" s="1">
        <v>-89.0</v>
      </c>
    </row>
    <row r="13597">
      <c r="A13597" s="1" t="s">
        <v>323</v>
      </c>
      <c r="B13597" s="7" t="s">
        <v>335</v>
      </c>
      <c r="C13597" s="1" t="s">
        <v>13122</v>
      </c>
      <c r="D13597" s="8">
        <v>0.0</v>
      </c>
      <c r="E13597" s="1">
        <v>0.0</v>
      </c>
      <c r="F13597" s="1">
        <v>1.0</v>
      </c>
      <c r="G13597" s="1">
        <v>100.0</v>
      </c>
      <c r="H13597" s="1">
        <v>-99.0</v>
      </c>
    </row>
    <row r="13598">
      <c r="A13598" s="1" t="s">
        <v>323</v>
      </c>
      <c r="B13598" s="7" t="s">
        <v>335</v>
      </c>
      <c r="C13598" s="1" t="s">
        <v>13123</v>
      </c>
      <c r="D13598" s="8">
        <v>0.0</v>
      </c>
      <c r="E13598" s="1">
        <v>0.0</v>
      </c>
      <c r="F13598" s="1">
        <v>11.0</v>
      </c>
      <c r="G13598" s="1">
        <v>100.0</v>
      </c>
      <c r="H13598" s="1">
        <v>-89.0</v>
      </c>
    </row>
    <row r="13599">
      <c r="A13599" s="1" t="s">
        <v>323</v>
      </c>
      <c r="B13599" s="7" t="s">
        <v>335</v>
      </c>
      <c r="C13599" s="1" t="s">
        <v>13124</v>
      </c>
      <c r="D13599" s="8">
        <v>0.0</v>
      </c>
      <c r="E13599" s="1">
        <v>1.0</v>
      </c>
      <c r="F13599" s="1">
        <v>100.0</v>
      </c>
      <c r="G13599" s="1">
        <v>1.0</v>
      </c>
      <c r="H13599" s="1">
        <v>99.0</v>
      </c>
    </row>
    <row r="13600">
      <c r="A13600" s="1" t="s">
        <v>323</v>
      </c>
      <c r="B13600" s="7" t="s">
        <v>335</v>
      </c>
      <c r="C13600" s="1" t="s">
        <v>13125</v>
      </c>
      <c r="D13600" s="8">
        <v>0.0</v>
      </c>
      <c r="E13600" s="1">
        <v>1.0</v>
      </c>
      <c r="F13600" s="1">
        <v>100.0</v>
      </c>
      <c r="G13600" s="1">
        <v>1.3</v>
      </c>
      <c r="H13600" s="1">
        <v>98.7</v>
      </c>
    </row>
    <row r="13601">
      <c r="A13601" s="1" t="s">
        <v>323</v>
      </c>
      <c r="B13601" s="7" t="s">
        <v>335</v>
      </c>
      <c r="C13601" s="1" t="s">
        <v>13126</v>
      </c>
      <c r="D13601" s="8">
        <v>0.0</v>
      </c>
      <c r="E13601" s="1">
        <v>1.0</v>
      </c>
      <c r="F13601" s="1">
        <v>100.0</v>
      </c>
      <c r="G13601" s="1">
        <v>1.6</v>
      </c>
      <c r="H13601" s="1">
        <v>98.3</v>
      </c>
    </row>
    <row r="13602">
      <c r="A13602" s="1" t="s">
        <v>323</v>
      </c>
      <c r="B13602" s="7" t="s">
        <v>335</v>
      </c>
      <c r="C13602" s="1" t="s">
        <v>13127</v>
      </c>
      <c r="D13602" s="8">
        <v>0.0</v>
      </c>
      <c r="E13602" s="1">
        <v>0.0</v>
      </c>
      <c r="F13602" s="1">
        <v>100.0</v>
      </c>
      <c r="G13602" s="1">
        <v>27.0</v>
      </c>
      <c r="H13602" s="1">
        <v>73.0</v>
      </c>
    </row>
    <row r="13603">
      <c r="A13603" s="1" t="s">
        <v>323</v>
      </c>
      <c r="B13603" s="7" t="s">
        <v>335</v>
      </c>
      <c r="C13603" s="1" t="s">
        <v>13128</v>
      </c>
      <c r="D13603" s="8">
        <v>0.0</v>
      </c>
      <c r="E13603" s="1">
        <v>0.0</v>
      </c>
      <c r="F13603" s="1">
        <v>100.0</v>
      </c>
      <c r="G13603" s="1">
        <v>8.7</v>
      </c>
      <c r="H13603" s="1">
        <v>91.3</v>
      </c>
    </row>
    <row r="13604">
      <c r="A13604" s="1" t="s">
        <v>323</v>
      </c>
      <c r="B13604" s="7" t="s">
        <v>335</v>
      </c>
      <c r="C13604" s="1" t="s">
        <v>13129</v>
      </c>
      <c r="D13604" s="8">
        <v>0.0</v>
      </c>
      <c r="E13604" s="1">
        <v>0.0</v>
      </c>
      <c r="F13604" s="1">
        <v>100.0</v>
      </c>
      <c r="G13604" s="1">
        <v>2.0</v>
      </c>
      <c r="H13604" s="1">
        <v>98.0</v>
      </c>
    </row>
    <row r="13605">
      <c r="A13605" s="1" t="s">
        <v>323</v>
      </c>
      <c r="B13605" s="7" t="s">
        <v>335</v>
      </c>
      <c r="C13605" s="1" t="s">
        <v>13130</v>
      </c>
      <c r="D13605" s="8">
        <v>0.0</v>
      </c>
      <c r="E13605" s="1">
        <v>0.0</v>
      </c>
      <c r="F13605" s="1">
        <v>100.0</v>
      </c>
      <c r="G13605" s="1">
        <v>1.0</v>
      </c>
      <c r="H13605" s="1">
        <v>99.0</v>
      </c>
    </row>
    <row r="13606">
      <c r="A13606" s="1" t="s">
        <v>323</v>
      </c>
      <c r="B13606" s="7" t="s">
        <v>335</v>
      </c>
      <c r="C13606" s="1" t="s">
        <v>13131</v>
      </c>
      <c r="D13606" s="8">
        <v>0.0</v>
      </c>
      <c r="E13606" s="1">
        <v>0.0</v>
      </c>
      <c r="F13606" s="1">
        <v>100.0</v>
      </c>
      <c r="G13606" s="1">
        <v>1.0</v>
      </c>
      <c r="H13606" s="1">
        <v>99.0</v>
      </c>
    </row>
    <row r="13607">
      <c r="A13607" s="1" t="s">
        <v>323</v>
      </c>
      <c r="B13607" s="7" t="s">
        <v>335</v>
      </c>
      <c r="C13607" s="1" t="s">
        <v>13132</v>
      </c>
      <c r="D13607" s="8">
        <v>0.0</v>
      </c>
      <c r="E13607" s="1">
        <v>0.0</v>
      </c>
      <c r="F13607" s="1">
        <v>100.0</v>
      </c>
      <c r="G13607" s="1">
        <v>35.3</v>
      </c>
      <c r="H13607" s="1">
        <v>64.7</v>
      </c>
    </row>
    <row r="13608">
      <c r="A13608" s="1" t="s">
        <v>323</v>
      </c>
      <c r="B13608" s="7" t="s">
        <v>335</v>
      </c>
      <c r="C13608" s="1" t="s">
        <v>13133</v>
      </c>
      <c r="D13608" s="8">
        <v>0.0</v>
      </c>
      <c r="E13608" s="1">
        <v>0.0</v>
      </c>
      <c r="F13608" s="1">
        <v>100.0</v>
      </c>
      <c r="G13608" s="1">
        <v>41.0</v>
      </c>
      <c r="H13608" s="1">
        <v>59.0</v>
      </c>
    </row>
    <row r="13609">
      <c r="A13609" s="1" t="s">
        <v>323</v>
      </c>
      <c r="B13609" s="7" t="s">
        <v>335</v>
      </c>
      <c r="C13609" s="1" t="s">
        <v>13134</v>
      </c>
      <c r="D13609" s="8">
        <v>0.0</v>
      </c>
      <c r="E13609" s="1">
        <v>0.0</v>
      </c>
      <c r="F13609" s="1">
        <v>100.0</v>
      </c>
      <c r="G13609" s="1">
        <v>7.0</v>
      </c>
      <c r="H13609" s="1">
        <v>93.0</v>
      </c>
    </row>
    <row r="13610">
      <c r="A13610" s="1" t="s">
        <v>323</v>
      </c>
      <c r="B13610" s="7" t="s">
        <v>335</v>
      </c>
      <c r="C13610" s="1" t="s">
        <v>13135</v>
      </c>
      <c r="D13610" s="8">
        <v>0.0</v>
      </c>
      <c r="E13610" s="1">
        <v>0.0</v>
      </c>
      <c r="F13610" s="1">
        <v>100.0</v>
      </c>
      <c r="G13610" s="1">
        <v>55.5</v>
      </c>
      <c r="H13610" s="1">
        <v>44.5</v>
      </c>
    </row>
    <row r="13611">
      <c r="A13611" s="1" t="s">
        <v>323</v>
      </c>
      <c r="B13611" s="7" t="s">
        <v>335</v>
      </c>
      <c r="C13611" s="1" t="s">
        <v>13136</v>
      </c>
      <c r="D13611" s="8">
        <v>0.0</v>
      </c>
      <c r="E13611" s="1">
        <v>0.0</v>
      </c>
      <c r="F13611" s="1">
        <v>100.0</v>
      </c>
      <c r="G13611" s="1">
        <v>76.0</v>
      </c>
      <c r="H13611" s="1">
        <v>24.0</v>
      </c>
    </row>
    <row r="13612">
      <c r="A13612" s="1" t="s">
        <v>323</v>
      </c>
      <c r="B13612" s="7" t="s">
        <v>335</v>
      </c>
      <c r="C13612" s="1" t="s">
        <v>13137</v>
      </c>
      <c r="D13612" s="8">
        <v>0.0</v>
      </c>
      <c r="E13612" s="1">
        <v>0.0</v>
      </c>
      <c r="F13612" s="1">
        <v>100.0</v>
      </c>
      <c r="G13612" s="1">
        <v>9.0</v>
      </c>
      <c r="H13612" s="1">
        <v>91.0</v>
      </c>
    </row>
    <row r="13613">
      <c r="A13613" s="1" t="s">
        <v>323</v>
      </c>
      <c r="B13613" s="7" t="s">
        <v>335</v>
      </c>
      <c r="C13613" s="1" t="s">
        <v>13138</v>
      </c>
      <c r="D13613" s="8">
        <v>0.0</v>
      </c>
      <c r="E13613" s="1">
        <v>0.0</v>
      </c>
      <c r="F13613" s="1">
        <v>100.0</v>
      </c>
      <c r="G13613" s="1">
        <v>28.0</v>
      </c>
      <c r="H13613" s="1">
        <v>72.0</v>
      </c>
    </row>
    <row r="13614">
      <c r="A13614" s="1" t="s">
        <v>323</v>
      </c>
      <c r="B13614" s="7" t="s">
        <v>335</v>
      </c>
      <c r="C13614" s="1" t="s">
        <v>13139</v>
      </c>
      <c r="D13614" s="8">
        <v>0.0</v>
      </c>
      <c r="E13614" s="1">
        <v>0.0</v>
      </c>
      <c r="F13614" s="1">
        <v>100.0</v>
      </c>
      <c r="G13614" s="1">
        <v>140.0</v>
      </c>
      <c r="H13614" s="1">
        <v>-40.0</v>
      </c>
    </row>
    <row r="13615">
      <c r="A13615" s="1" t="s">
        <v>323</v>
      </c>
      <c r="B13615" s="7" t="s">
        <v>335</v>
      </c>
      <c r="C13615" s="1" t="s">
        <v>13140</v>
      </c>
      <c r="D13615" s="8">
        <v>0.0</v>
      </c>
      <c r="E13615" s="1">
        <v>0.0</v>
      </c>
      <c r="F13615" s="1">
        <v>100.0</v>
      </c>
      <c r="G13615" s="1">
        <v>1.4</v>
      </c>
      <c r="H13615" s="1">
        <v>98.6</v>
      </c>
    </row>
    <row r="13616">
      <c r="A13616" s="1" t="s">
        <v>323</v>
      </c>
      <c r="B13616" s="7" t="s">
        <v>335</v>
      </c>
      <c r="C13616" s="1" t="s">
        <v>13141</v>
      </c>
      <c r="D13616" s="8">
        <v>0.0</v>
      </c>
      <c r="E13616" s="1">
        <v>0.0</v>
      </c>
      <c r="F13616" s="1">
        <v>100.0</v>
      </c>
      <c r="G13616" s="1">
        <v>1.3</v>
      </c>
      <c r="H13616" s="1">
        <v>98.7</v>
      </c>
    </row>
    <row r="13617">
      <c r="A13617" s="1" t="s">
        <v>323</v>
      </c>
      <c r="B13617" s="7" t="s">
        <v>335</v>
      </c>
      <c r="C13617" s="1" t="s">
        <v>13142</v>
      </c>
      <c r="D13617" s="8">
        <v>0.0</v>
      </c>
      <c r="E13617" s="1">
        <v>0.0</v>
      </c>
      <c r="F13617" s="1">
        <v>100.0</v>
      </c>
      <c r="G13617" s="1">
        <v>32.5</v>
      </c>
      <c r="H13617" s="1">
        <v>67.5</v>
      </c>
    </row>
    <row r="13618">
      <c r="A13618" s="1" t="s">
        <v>323</v>
      </c>
      <c r="B13618" s="7" t="s">
        <v>335</v>
      </c>
      <c r="C13618" s="1" t="s">
        <v>13143</v>
      </c>
      <c r="D13618" s="8">
        <v>0.0</v>
      </c>
      <c r="E13618" s="1">
        <v>0.0</v>
      </c>
      <c r="F13618" s="1">
        <v>100.0</v>
      </c>
      <c r="G13618" s="1">
        <v>23.0</v>
      </c>
      <c r="H13618" s="1">
        <v>77.0</v>
      </c>
    </row>
    <row r="13619">
      <c r="A13619" s="1" t="s">
        <v>323</v>
      </c>
      <c r="B13619" s="7" t="s">
        <v>335</v>
      </c>
      <c r="C13619" s="1" t="s">
        <v>13144</v>
      </c>
      <c r="D13619" s="8">
        <v>0.0</v>
      </c>
      <c r="E13619" s="1">
        <v>0.0</v>
      </c>
      <c r="F13619" s="1">
        <v>100.0</v>
      </c>
      <c r="G13619" s="1">
        <v>5.6</v>
      </c>
      <c r="H13619" s="1">
        <v>94.4</v>
      </c>
    </row>
    <row r="13620">
      <c r="A13620" s="1" t="s">
        <v>323</v>
      </c>
      <c r="B13620" s="7" t="s">
        <v>335</v>
      </c>
      <c r="C13620" s="1" t="s">
        <v>13145</v>
      </c>
      <c r="D13620" s="8">
        <v>0.0</v>
      </c>
      <c r="E13620" s="1">
        <v>0.0</v>
      </c>
      <c r="F13620" s="1">
        <v>100.0</v>
      </c>
      <c r="G13620" s="1">
        <v>2.0</v>
      </c>
      <c r="H13620" s="1">
        <v>98.0</v>
      </c>
    </row>
    <row r="13621">
      <c r="A13621" s="1" t="s">
        <v>323</v>
      </c>
      <c r="B13621" s="7" t="s">
        <v>335</v>
      </c>
      <c r="C13621" s="1" t="s">
        <v>13146</v>
      </c>
      <c r="D13621" s="8">
        <v>0.0</v>
      </c>
      <c r="E13621" s="1">
        <v>0.0</v>
      </c>
      <c r="F13621" s="1">
        <v>100.0</v>
      </c>
      <c r="G13621" s="1">
        <v>9.0</v>
      </c>
      <c r="H13621" s="1">
        <v>91.0</v>
      </c>
    </row>
    <row r="13622">
      <c r="A13622" s="1" t="s">
        <v>323</v>
      </c>
      <c r="B13622" s="7" t="s">
        <v>335</v>
      </c>
      <c r="C13622" s="1" t="s">
        <v>13147</v>
      </c>
      <c r="D13622" s="8">
        <v>0.0</v>
      </c>
      <c r="E13622" s="1">
        <v>0.0</v>
      </c>
      <c r="F13622" s="1">
        <v>100.0</v>
      </c>
      <c r="G13622" s="1">
        <v>30.0</v>
      </c>
      <c r="H13622" s="1">
        <v>70.0</v>
      </c>
    </row>
    <row r="13623">
      <c r="A13623" s="1" t="s">
        <v>323</v>
      </c>
      <c r="B13623" s="7" t="s">
        <v>335</v>
      </c>
      <c r="C13623" s="1" t="s">
        <v>13148</v>
      </c>
      <c r="D13623" s="8">
        <v>0.0</v>
      </c>
      <c r="E13623" s="1">
        <v>0.0</v>
      </c>
      <c r="F13623" s="1">
        <v>100.0</v>
      </c>
      <c r="G13623" s="1">
        <v>2.0</v>
      </c>
      <c r="H13623" s="1">
        <v>98.0</v>
      </c>
    </row>
    <row r="13624">
      <c r="A13624" s="1" t="s">
        <v>323</v>
      </c>
      <c r="B13624" s="7" t="s">
        <v>335</v>
      </c>
      <c r="C13624" s="1" t="s">
        <v>13149</v>
      </c>
      <c r="D13624" s="8">
        <v>0.0</v>
      </c>
      <c r="E13624" s="1">
        <v>0.0</v>
      </c>
      <c r="F13624" s="1">
        <v>100.0</v>
      </c>
      <c r="G13624" s="1">
        <v>2.5</v>
      </c>
      <c r="H13624" s="1">
        <v>97.5</v>
      </c>
    </row>
    <row r="13625">
      <c r="A13625" s="1" t="s">
        <v>323</v>
      </c>
      <c r="B13625" s="1" t="s">
        <v>336</v>
      </c>
      <c r="C13625" s="1" t="s">
        <v>13150</v>
      </c>
      <c r="D13625" s="8">
        <v>3.0</v>
      </c>
      <c r="E13625" s="1">
        <v>0.0</v>
      </c>
      <c r="F13625" s="1">
        <v>7.3</v>
      </c>
      <c r="G13625" s="1">
        <v>100.0</v>
      </c>
      <c r="H13625" s="1">
        <v>-92.7</v>
      </c>
    </row>
    <row r="13626">
      <c r="A13626" s="1" t="s">
        <v>323</v>
      </c>
      <c r="B13626" s="1" t="s">
        <v>336</v>
      </c>
      <c r="C13626" s="1" t="s">
        <v>13151</v>
      </c>
      <c r="D13626" s="8">
        <v>1.0</v>
      </c>
      <c r="E13626" s="1">
        <v>0.0</v>
      </c>
      <c r="F13626" s="1">
        <v>4.5</v>
      </c>
      <c r="G13626" s="1">
        <v>100.0</v>
      </c>
      <c r="H13626" s="1">
        <v>-95.5</v>
      </c>
    </row>
    <row r="13627">
      <c r="A13627" s="1" t="s">
        <v>323</v>
      </c>
      <c r="B13627" s="1" t="s">
        <v>336</v>
      </c>
      <c r="C13627" s="1" t="s">
        <v>13152</v>
      </c>
      <c r="D13627" s="8">
        <v>1.0</v>
      </c>
      <c r="E13627" s="1">
        <v>0.0</v>
      </c>
      <c r="F13627" s="1">
        <v>9.1</v>
      </c>
      <c r="G13627" s="1">
        <v>100.0</v>
      </c>
      <c r="H13627" s="1">
        <v>-90.9</v>
      </c>
    </row>
    <row r="13628">
      <c r="A13628" s="1" t="s">
        <v>323</v>
      </c>
      <c r="B13628" s="1" t="s">
        <v>336</v>
      </c>
      <c r="C13628" s="1" t="s">
        <v>13153</v>
      </c>
      <c r="D13628" s="8">
        <v>1.0</v>
      </c>
      <c r="E13628" s="1">
        <v>0.0</v>
      </c>
      <c r="F13628" s="1">
        <v>8.7</v>
      </c>
      <c r="G13628" s="1">
        <v>100.0</v>
      </c>
      <c r="H13628" s="1">
        <v>-91.3</v>
      </c>
    </row>
    <row r="13629">
      <c r="A13629" s="1" t="s">
        <v>323</v>
      </c>
      <c r="B13629" s="1" t="s">
        <v>336</v>
      </c>
      <c r="C13629" s="1" t="s">
        <v>13154</v>
      </c>
      <c r="D13629" s="8">
        <v>1.0</v>
      </c>
      <c r="E13629" s="1">
        <v>0.0</v>
      </c>
      <c r="F13629" s="1">
        <v>11.0</v>
      </c>
      <c r="G13629" s="1">
        <v>100.0</v>
      </c>
      <c r="H13629" s="1">
        <v>-89.0</v>
      </c>
    </row>
    <row r="13630">
      <c r="A13630" s="1" t="s">
        <v>323</v>
      </c>
      <c r="B13630" s="1" t="s">
        <v>336</v>
      </c>
      <c r="C13630" s="1" t="s">
        <v>13155</v>
      </c>
      <c r="D13630" s="8">
        <v>1.0</v>
      </c>
      <c r="E13630" s="1">
        <v>0.0</v>
      </c>
      <c r="F13630" s="1">
        <v>8.1</v>
      </c>
      <c r="G13630" s="1">
        <v>100.0</v>
      </c>
      <c r="H13630" s="1">
        <v>-91.9</v>
      </c>
    </row>
    <row r="13631">
      <c r="A13631" s="1" t="s">
        <v>323</v>
      </c>
      <c r="B13631" s="1" t="s">
        <v>336</v>
      </c>
      <c r="C13631" s="1" t="s">
        <v>13156</v>
      </c>
      <c r="D13631" s="8">
        <v>0.0</v>
      </c>
      <c r="E13631" s="1">
        <v>0.0</v>
      </c>
      <c r="F13631" s="1">
        <v>10.0</v>
      </c>
      <c r="G13631" s="1">
        <v>100.0</v>
      </c>
      <c r="H13631" s="1">
        <v>-90.0</v>
      </c>
    </row>
    <row r="13632">
      <c r="A13632" s="1" t="s">
        <v>323</v>
      </c>
      <c r="B13632" s="1" t="s">
        <v>336</v>
      </c>
      <c r="C13632" s="1" t="s">
        <v>13157</v>
      </c>
      <c r="D13632" s="8">
        <v>0.0</v>
      </c>
      <c r="E13632" s="1">
        <v>0.0</v>
      </c>
      <c r="F13632" s="1">
        <v>10.7</v>
      </c>
      <c r="G13632" s="1">
        <v>100.0</v>
      </c>
      <c r="H13632" s="1">
        <v>-89.3</v>
      </c>
    </row>
    <row r="13633">
      <c r="A13633" s="1" t="s">
        <v>323</v>
      </c>
      <c r="B13633" s="1" t="s">
        <v>336</v>
      </c>
      <c r="C13633" s="1" t="s">
        <v>13158</v>
      </c>
      <c r="D13633" s="8">
        <v>0.0</v>
      </c>
      <c r="E13633" s="1">
        <v>0.0</v>
      </c>
      <c r="F13633" s="1">
        <v>10.0</v>
      </c>
      <c r="G13633" s="1">
        <v>100.0</v>
      </c>
      <c r="H13633" s="1">
        <v>-90.0</v>
      </c>
    </row>
    <row r="13634">
      <c r="A13634" s="1" t="s">
        <v>323</v>
      </c>
      <c r="B13634" s="1" t="s">
        <v>336</v>
      </c>
      <c r="C13634" s="1" t="s">
        <v>13159</v>
      </c>
      <c r="D13634" s="8">
        <v>0.0</v>
      </c>
      <c r="E13634" s="1">
        <v>0.0</v>
      </c>
      <c r="F13634" s="1">
        <v>7.0</v>
      </c>
      <c r="G13634" s="1">
        <v>100.0</v>
      </c>
      <c r="H13634" s="1">
        <v>-93.0</v>
      </c>
    </row>
    <row r="13635">
      <c r="A13635" s="1" t="s">
        <v>323</v>
      </c>
      <c r="B13635" s="1" t="s">
        <v>336</v>
      </c>
      <c r="C13635" s="1" t="s">
        <v>13160</v>
      </c>
      <c r="D13635" s="8">
        <v>0.0</v>
      </c>
      <c r="E13635" s="1">
        <v>0.0</v>
      </c>
      <c r="F13635" s="1">
        <v>8.0</v>
      </c>
      <c r="G13635" s="1">
        <v>100.0</v>
      </c>
      <c r="H13635" s="1">
        <v>-92.0</v>
      </c>
    </row>
    <row r="13636">
      <c r="A13636" s="1" t="s">
        <v>323</v>
      </c>
      <c r="B13636" s="1" t="s">
        <v>336</v>
      </c>
      <c r="C13636" s="1" t="s">
        <v>13161</v>
      </c>
      <c r="D13636" s="8">
        <v>0.0</v>
      </c>
      <c r="E13636" s="1">
        <v>0.0</v>
      </c>
      <c r="F13636" s="1">
        <v>8.5</v>
      </c>
      <c r="G13636" s="1">
        <v>100.0</v>
      </c>
      <c r="H13636" s="1">
        <v>-91.5</v>
      </c>
    </row>
    <row r="13637">
      <c r="A13637" s="1" t="s">
        <v>323</v>
      </c>
      <c r="B13637" s="1" t="s">
        <v>336</v>
      </c>
      <c r="C13637" s="1" t="s">
        <v>13162</v>
      </c>
      <c r="D13637" s="8">
        <v>0.0</v>
      </c>
      <c r="E13637" s="1">
        <v>0.0</v>
      </c>
      <c r="F13637" s="1">
        <v>3.7</v>
      </c>
      <c r="G13637" s="1">
        <v>100.0</v>
      </c>
      <c r="H13637" s="1">
        <v>-96.3</v>
      </c>
    </row>
    <row r="13638">
      <c r="A13638" s="1" t="s">
        <v>323</v>
      </c>
      <c r="B13638" s="1" t="s">
        <v>336</v>
      </c>
      <c r="C13638" s="1" t="s">
        <v>6280</v>
      </c>
      <c r="D13638" s="8">
        <v>0.0</v>
      </c>
      <c r="E13638" s="1">
        <v>0.0</v>
      </c>
      <c r="F13638" s="1">
        <v>8.0</v>
      </c>
      <c r="G13638" s="1">
        <v>100.0</v>
      </c>
      <c r="H13638" s="1">
        <v>-92.0</v>
      </c>
    </row>
    <row r="13639">
      <c r="A13639" s="1" t="s">
        <v>323</v>
      </c>
      <c r="B13639" s="1" t="s">
        <v>336</v>
      </c>
      <c r="C13639" s="1" t="s">
        <v>13163</v>
      </c>
      <c r="D13639" s="8">
        <v>0.0</v>
      </c>
      <c r="E13639" s="1">
        <v>0.0</v>
      </c>
      <c r="F13639" s="1">
        <v>9.0</v>
      </c>
      <c r="G13639" s="1">
        <v>100.0</v>
      </c>
      <c r="H13639" s="1">
        <v>-91.0</v>
      </c>
    </row>
    <row r="13640">
      <c r="A13640" s="1" t="s">
        <v>323</v>
      </c>
      <c r="B13640" s="1" t="s">
        <v>336</v>
      </c>
      <c r="C13640" s="1" t="s">
        <v>13164</v>
      </c>
      <c r="D13640" s="8">
        <v>0.0</v>
      </c>
      <c r="E13640" s="1">
        <v>0.0</v>
      </c>
      <c r="F13640" s="1">
        <v>10.7</v>
      </c>
      <c r="G13640" s="1">
        <v>100.0</v>
      </c>
      <c r="H13640" s="1">
        <v>-89.3</v>
      </c>
    </row>
    <row r="13641">
      <c r="A13641" s="1" t="s">
        <v>323</v>
      </c>
      <c r="B13641" s="1" t="s">
        <v>336</v>
      </c>
      <c r="C13641" s="1" t="s">
        <v>13165</v>
      </c>
      <c r="D13641" s="8">
        <v>0.0</v>
      </c>
      <c r="E13641" s="1">
        <v>0.0</v>
      </c>
      <c r="F13641" s="1">
        <v>12.0</v>
      </c>
      <c r="G13641" s="1">
        <v>100.0</v>
      </c>
      <c r="H13641" s="1">
        <v>-88.0</v>
      </c>
    </row>
    <row r="13642">
      <c r="A13642" s="1" t="s">
        <v>323</v>
      </c>
      <c r="B13642" s="1" t="s">
        <v>336</v>
      </c>
      <c r="C13642" s="1" t="s">
        <v>13166</v>
      </c>
      <c r="D13642" s="8">
        <v>0.0</v>
      </c>
      <c r="E13642" s="1">
        <v>0.0</v>
      </c>
      <c r="F13642" s="1">
        <v>8.8</v>
      </c>
      <c r="G13642" s="1">
        <v>100.0</v>
      </c>
      <c r="H13642" s="1">
        <v>-91.3</v>
      </c>
    </row>
    <row r="13643">
      <c r="A13643" s="1" t="s">
        <v>323</v>
      </c>
      <c r="B13643" s="1" t="s">
        <v>336</v>
      </c>
      <c r="C13643" s="1" t="s">
        <v>13167</v>
      </c>
      <c r="D13643" s="8">
        <v>0.0</v>
      </c>
      <c r="E13643" s="1">
        <v>0.0</v>
      </c>
      <c r="F13643" s="1">
        <v>11.7</v>
      </c>
      <c r="G13643" s="1">
        <v>100.0</v>
      </c>
      <c r="H13643" s="1">
        <v>-88.3</v>
      </c>
    </row>
    <row r="13644">
      <c r="A13644" s="1" t="s">
        <v>323</v>
      </c>
      <c r="B13644" s="1" t="s">
        <v>336</v>
      </c>
      <c r="C13644" s="1" t="s">
        <v>13168</v>
      </c>
      <c r="D13644" s="8">
        <v>0.0</v>
      </c>
      <c r="E13644" s="1">
        <v>0.0</v>
      </c>
      <c r="F13644" s="1">
        <v>9.5</v>
      </c>
      <c r="G13644" s="1">
        <v>100.0</v>
      </c>
      <c r="H13644" s="1">
        <v>-90.5</v>
      </c>
    </row>
    <row r="13645">
      <c r="A13645" s="1" t="s">
        <v>323</v>
      </c>
      <c r="B13645" s="1" t="s">
        <v>336</v>
      </c>
      <c r="C13645" s="1" t="s">
        <v>13169</v>
      </c>
      <c r="D13645" s="8">
        <v>0.0</v>
      </c>
      <c r="E13645" s="1">
        <v>0.0</v>
      </c>
      <c r="F13645" s="1">
        <v>8.0</v>
      </c>
      <c r="G13645" s="1">
        <v>100.0</v>
      </c>
      <c r="H13645" s="1">
        <v>-92.0</v>
      </c>
    </row>
    <row r="13646">
      <c r="A13646" s="1" t="s">
        <v>323</v>
      </c>
      <c r="B13646" s="1" t="s">
        <v>336</v>
      </c>
      <c r="C13646" s="1" t="s">
        <v>13170</v>
      </c>
      <c r="D13646" s="8">
        <v>0.0</v>
      </c>
      <c r="E13646" s="1">
        <v>0.0</v>
      </c>
      <c r="F13646" s="1">
        <v>11.0</v>
      </c>
      <c r="G13646" s="1">
        <v>100.0</v>
      </c>
      <c r="H13646" s="1">
        <v>-89.0</v>
      </c>
    </row>
    <row r="13647">
      <c r="A13647" s="1" t="s">
        <v>323</v>
      </c>
      <c r="B13647" s="1" t="s">
        <v>336</v>
      </c>
      <c r="C13647" s="1" t="s">
        <v>13171</v>
      </c>
      <c r="D13647" s="8">
        <v>0.0</v>
      </c>
      <c r="E13647" s="1">
        <v>0.0</v>
      </c>
      <c r="F13647" s="1">
        <v>9.2</v>
      </c>
      <c r="G13647" s="1">
        <v>100.0</v>
      </c>
      <c r="H13647" s="1">
        <v>-90.8</v>
      </c>
    </row>
    <row r="13648">
      <c r="A13648" s="1" t="s">
        <v>323</v>
      </c>
      <c r="B13648" s="1" t="s">
        <v>336</v>
      </c>
      <c r="C13648" s="1" t="s">
        <v>13172</v>
      </c>
      <c r="D13648" s="8">
        <v>0.0</v>
      </c>
      <c r="E13648" s="1">
        <v>0.0</v>
      </c>
      <c r="F13648" s="1">
        <v>7.0</v>
      </c>
      <c r="G13648" s="1">
        <v>100.0</v>
      </c>
      <c r="H13648" s="1">
        <v>-93.0</v>
      </c>
    </row>
    <row r="13649">
      <c r="A13649" s="1" t="s">
        <v>323</v>
      </c>
      <c r="B13649" s="1" t="s">
        <v>336</v>
      </c>
      <c r="C13649" s="1" t="s">
        <v>13173</v>
      </c>
      <c r="D13649" s="8">
        <v>0.0</v>
      </c>
      <c r="E13649" s="1">
        <v>0.0</v>
      </c>
      <c r="F13649" s="1">
        <v>8.2</v>
      </c>
      <c r="G13649" s="1">
        <v>100.0</v>
      </c>
      <c r="H13649" s="1">
        <v>-91.8</v>
      </c>
    </row>
    <row r="13650">
      <c r="A13650" s="1" t="s">
        <v>323</v>
      </c>
      <c r="B13650" s="1" t="s">
        <v>336</v>
      </c>
      <c r="C13650" s="1" t="s">
        <v>13174</v>
      </c>
      <c r="D13650" s="8">
        <v>0.0</v>
      </c>
      <c r="E13650" s="1">
        <v>0.0</v>
      </c>
      <c r="F13650" s="1">
        <v>11.0</v>
      </c>
      <c r="G13650" s="1">
        <v>100.0</v>
      </c>
      <c r="H13650" s="1">
        <v>-89.0</v>
      </c>
    </row>
    <row r="13651">
      <c r="A13651" s="1" t="s">
        <v>323</v>
      </c>
      <c r="B13651" s="1" t="s">
        <v>336</v>
      </c>
      <c r="C13651" s="1" t="s">
        <v>13175</v>
      </c>
      <c r="D13651" s="8">
        <v>0.0</v>
      </c>
      <c r="E13651" s="1">
        <v>0.0</v>
      </c>
      <c r="F13651" s="1">
        <v>11.3</v>
      </c>
      <c r="G13651" s="1">
        <v>100.0</v>
      </c>
      <c r="H13651" s="1">
        <v>-88.8</v>
      </c>
    </row>
    <row r="13652">
      <c r="A13652" s="1" t="s">
        <v>323</v>
      </c>
      <c r="B13652" s="1" t="s">
        <v>336</v>
      </c>
      <c r="C13652" s="1" t="s">
        <v>13176</v>
      </c>
      <c r="D13652" s="8">
        <v>0.0</v>
      </c>
      <c r="E13652" s="1">
        <v>0.0</v>
      </c>
      <c r="F13652" s="1">
        <v>1.0</v>
      </c>
      <c r="G13652" s="1">
        <v>100.0</v>
      </c>
      <c r="H13652" s="1">
        <v>-99.0</v>
      </c>
    </row>
    <row r="13653">
      <c r="A13653" s="1" t="s">
        <v>323</v>
      </c>
      <c r="B13653" s="1" t="s">
        <v>336</v>
      </c>
      <c r="C13653" s="1" t="s">
        <v>13177</v>
      </c>
      <c r="D13653" s="8">
        <v>0.0</v>
      </c>
      <c r="E13653" s="1">
        <v>0.0</v>
      </c>
      <c r="F13653" s="1">
        <v>10.3</v>
      </c>
      <c r="G13653" s="1">
        <v>100.0</v>
      </c>
      <c r="H13653" s="1">
        <v>-89.7</v>
      </c>
    </row>
    <row r="13654">
      <c r="A13654" s="1" t="s">
        <v>323</v>
      </c>
      <c r="B13654" s="1" t="s">
        <v>336</v>
      </c>
      <c r="C13654" s="1" t="s">
        <v>13178</v>
      </c>
      <c r="D13654" s="8">
        <v>0.0</v>
      </c>
      <c r="E13654" s="1">
        <v>0.0</v>
      </c>
      <c r="F13654" s="1">
        <v>11.6</v>
      </c>
      <c r="G13654" s="1">
        <v>100.0</v>
      </c>
      <c r="H13654" s="1">
        <v>-88.4</v>
      </c>
    </row>
    <row r="13655">
      <c r="A13655" s="1" t="s">
        <v>323</v>
      </c>
      <c r="B13655" s="1" t="s">
        <v>336</v>
      </c>
      <c r="C13655" s="1" t="s">
        <v>13179</v>
      </c>
      <c r="D13655" s="8">
        <v>0.0</v>
      </c>
      <c r="E13655" s="1">
        <v>0.0</v>
      </c>
      <c r="F13655" s="1">
        <v>12.0</v>
      </c>
      <c r="G13655" s="1">
        <v>100.0</v>
      </c>
      <c r="H13655" s="1">
        <v>-88.0</v>
      </c>
    </row>
    <row r="13656">
      <c r="A13656" s="1" t="s">
        <v>323</v>
      </c>
      <c r="B13656" s="1" t="s">
        <v>336</v>
      </c>
      <c r="C13656" s="1" t="s">
        <v>13180</v>
      </c>
      <c r="D13656" s="8">
        <v>0.0</v>
      </c>
      <c r="E13656" s="1">
        <v>0.0</v>
      </c>
      <c r="F13656" s="1">
        <v>10.0</v>
      </c>
      <c r="G13656" s="1">
        <v>100.0</v>
      </c>
      <c r="H13656" s="1">
        <v>-90.0</v>
      </c>
    </row>
    <row r="13657">
      <c r="A13657" s="1" t="s">
        <v>323</v>
      </c>
      <c r="B13657" s="1" t="s">
        <v>336</v>
      </c>
      <c r="C13657" s="1" t="s">
        <v>13181</v>
      </c>
      <c r="D13657" s="8">
        <v>0.0</v>
      </c>
      <c r="E13657" s="1">
        <v>0.0</v>
      </c>
      <c r="F13657" s="1">
        <v>29.0</v>
      </c>
      <c r="G13657" s="1">
        <v>100.0</v>
      </c>
      <c r="H13657" s="1">
        <v>-71.0</v>
      </c>
    </row>
    <row r="13658">
      <c r="A13658" s="1" t="s">
        <v>323</v>
      </c>
      <c r="B13658" s="1" t="s">
        <v>336</v>
      </c>
      <c r="C13658" s="1" t="s">
        <v>13182</v>
      </c>
      <c r="D13658" s="8">
        <v>0.0</v>
      </c>
      <c r="E13658" s="1">
        <v>0.0</v>
      </c>
      <c r="F13658" s="1">
        <v>100.0</v>
      </c>
      <c r="G13658" s="1">
        <v>99.0</v>
      </c>
      <c r="H13658" s="1">
        <v>1.0</v>
      </c>
    </row>
    <row r="13659">
      <c r="A13659" s="1" t="s">
        <v>323</v>
      </c>
      <c r="B13659" s="1" t="s">
        <v>336</v>
      </c>
      <c r="C13659" s="1" t="s">
        <v>13183</v>
      </c>
      <c r="D13659" s="8">
        <v>0.0</v>
      </c>
      <c r="E13659" s="1">
        <v>0.0</v>
      </c>
      <c r="F13659" s="1">
        <v>100.0</v>
      </c>
      <c r="G13659" s="1">
        <v>1.0</v>
      </c>
      <c r="H13659" s="1">
        <v>99.0</v>
      </c>
    </row>
    <row r="13660">
      <c r="A13660" s="1" t="s">
        <v>323</v>
      </c>
      <c r="B13660" s="1" t="s">
        <v>336</v>
      </c>
      <c r="C13660" s="1" t="s">
        <v>13184</v>
      </c>
      <c r="D13660" s="8">
        <v>0.0</v>
      </c>
      <c r="E13660" s="1">
        <v>0.0</v>
      </c>
      <c r="F13660" s="1">
        <v>100.0</v>
      </c>
      <c r="G13660" s="1">
        <v>8.6</v>
      </c>
      <c r="H13660" s="1">
        <v>91.4</v>
      </c>
    </row>
    <row r="13661">
      <c r="A13661" s="1" t="s">
        <v>323</v>
      </c>
      <c r="B13661" s="1" t="s">
        <v>336</v>
      </c>
      <c r="C13661" s="1" t="s">
        <v>13185</v>
      </c>
      <c r="D13661" s="8">
        <v>0.0</v>
      </c>
      <c r="E13661" s="1">
        <v>0.0</v>
      </c>
      <c r="F13661" s="1">
        <v>100.0</v>
      </c>
      <c r="G13661" s="1">
        <v>11.5</v>
      </c>
      <c r="H13661" s="1">
        <v>88.5</v>
      </c>
    </row>
    <row r="13662">
      <c r="A13662" s="1" t="s">
        <v>323</v>
      </c>
      <c r="B13662" s="7" t="s">
        <v>337</v>
      </c>
      <c r="C13662" s="1" t="s">
        <v>13186</v>
      </c>
      <c r="D13662" s="8">
        <v>0.0</v>
      </c>
      <c r="E13662" s="1">
        <v>0.0</v>
      </c>
      <c r="F13662" s="1">
        <v>12.0</v>
      </c>
      <c r="G13662" s="1">
        <v>100.0</v>
      </c>
      <c r="H13662" s="1">
        <v>-88.0</v>
      </c>
    </row>
    <row r="13663">
      <c r="A13663" s="1" t="s">
        <v>323</v>
      </c>
      <c r="B13663" s="7" t="s">
        <v>337</v>
      </c>
      <c r="C13663" s="1" t="s">
        <v>13187</v>
      </c>
      <c r="D13663" s="8">
        <v>0.0</v>
      </c>
      <c r="E13663" s="1">
        <v>0.0</v>
      </c>
      <c r="F13663" s="1">
        <v>2.0</v>
      </c>
      <c r="G13663" s="1">
        <v>100.0</v>
      </c>
      <c r="H13663" s="1">
        <v>-98.0</v>
      </c>
    </row>
    <row r="13664">
      <c r="A13664" s="1" t="s">
        <v>323</v>
      </c>
      <c r="B13664" s="7" t="s">
        <v>337</v>
      </c>
      <c r="C13664" s="1" t="s">
        <v>13188</v>
      </c>
      <c r="D13664" s="8">
        <v>0.0</v>
      </c>
      <c r="E13664" s="1">
        <v>0.0</v>
      </c>
      <c r="F13664" s="1">
        <v>8.6</v>
      </c>
      <c r="G13664" s="1">
        <v>100.0</v>
      </c>
      <c r="H13664" s="1">
        <v>-91.4</v>
      </c>
    </row>
    <row r="13665">
      <c r="A13665" s="1" t="s">
        <v>323</v>
      </c>
      <c r="B13665" s="7" t="s">
        <v>337</v>
      </c>
      <c r="C13665" s="1" t="s">
        <v>13189</v>
      </c>
      <c r="D13665" s="8">
        <v>0.0</v>
      </c>
      <c r="E13665" s="1">
        <v>0.0</v>
      </c>
      <c r="F13665" s="1">
        <v>1.0</v>
      </c>
      <c r="G13665" s="1">
        <v>100.0</v>
      </c>
      <c r="H13665" s="1">
        <v>-99.0</v>
      </c>
    </row>
    <row r="13666">
      <c r="A13666" s="1" t="s">
        <v>323</v>
      </c>
      <c r="B13666" s="7" t="s">
        <v>337</v>
      </c>
      <c r="C13666" s="1" t="s">
        <v>13190</v>
      </c>
      <c r="D13666" s="8">
        <v>0.0</v>
      </c>
      <c r="E13666" s="1">
        <v>0.0</v>
      </c>
      <c r="F13666" s="1">
        <v>10.6</v>
      </c>
      <c r="G13666" s="1">
        <v>100.0</v>
      </c>
      <c r="H13666" s="1">
        <v>-89.4</v>
      </c>
    </row>
    <row r="13667">
      <c r="A13667" s="1" t="s">
        <v>323</v>
      </c>
      <c r="B13667" s="7" t="s">
        <v>337</v>
      </c>
      <c r="C13667" s="1" t="s">
        <v>13191</v>
      </c>
      <c r="D13667" s="8">
        <v>0.0</v>
      </c>
      <c r="E13667" s="1">
        <v>0.0</v>
      </c>
      <c r="F13667" s="1">
        <v>1.0</v>
      </c>
      <c r="G13667" s="1">
        <v>100.0</v>
      </c>
      <c r="H13667" s="1">
        <v>-99.0</v>
      </c>
    </row>
    <row r="13668">
      <c r="A13668" s="1" t="s">
        <v>323</v>
      </c>
      <c r="B13668" s="7" t="s">
        <v>337</v>
      </c>
      <c r="C13668" s="1" t="s">
        <v>13192</v>
      </c>
      <c r="D13668" s="8">
        <v>0.0</v>
      </c>
      <c r="E13668" s="1">
        <v>0.0</v>
      </c>
      <c r="F13668" s="1">
        <v>2.0</v>
      </c>
      <c r="G13668" s="1">
        <v>100.0</v>
      </c>
      <c r="H13668" s="1">
        <v>-98.0</v>
      </c>
    </row>
    <row r="13669">
      <c r="A13669" s="1" t="s">
        <v>323</v>
      </c>
      <c r="B13669" s="7" t="s">
        <v>337</v>
      </c>
      <c r="C13669" s="1" t="s">
        <v>13193</v>
      </c>
      <c r="D13669" s="8">
        <v>0.0</v>
      </c>
      <c r="E13669" s="1">
        <v>0.0</v>
      </c>
      <c r="F13669" s="1">
        <v>1.0</v>
      </c>
      <c r="G13669" s="1">
        <v>100.0</v>
      </c>
      <c r="H13669" s="1">
        <v>-99.0</v>
      </c>
    </row>
    <row r="13670">
      <c r="A13670" s="1" t="s">
        <v>323</v>
      </c>
      <c r="B13670" s="7" t="s">
        <v>337</v>
      </c>
      <c r="C13670" s="1" t="s">
        <v>13194</v>
      </c>
      <c r="D13670" s="8">
        <v>0.0</v>
      </c>
      <c r="E13670" s="1">
        <v>0.0</v>
      </c>
      <c r="F13670" s="1">
        <v>100.0</v>
      </c>
      <c r="G13670" s="1">
        <v>100.0</v>
      </c>
      <c r="H13670" s="1">
        <v>0.0</v>
      </c>
    </row>
    <row r="13671">
      <c r="A13671" s="1" t="s">
        <v>323</v>
      </c>
      <c r="B13671" s="7" t="s">
        <v>337</v>
      </c>
      <c r="C13671" s="1" t="s">
        <v>13195</v>
      </c>
      <c r="D13671" s="8">
        <v>0.0</v>
      </c>
      <c r="E13671" s="1">
        <v>0.0</v>
      </c>
      <c r="F13671" s="1">
        <v>1.0</v>
      </c>
      <c r="G13671" s="1">
        <v>100.0</v>
      </c>
      <c r="H13671" s="1">
        <v>-99.0</v>
      </c>
    </row>
    <row r="13672">
      <c r="A13672" s="1" t="s">
        <v>323</v>
      </c>
      <c r="B13672" s="7" t="s">
        <v>337</v>
      </c>
      <c r="C13672" s="1" t="s">
        <v>13196</v>
      </c>
      <c r="D13672" s="8">
        <v>0.0</v>
      </c>
      <c r="E13672" s="1">
        <v>0.0</v>
      </c>
      <c r="F13672" s="1">
        <v>100.0</v>
      </c>
      <c r="G13672" s="1">
        <v>3.0</v>
      </c>
      <c r="H13672" s="1">
        <v>97.0</v>
      </c>
    </row>
    <row r="13673">
      <c r="A13673" s="1" t="s">
        <v>323</v>
      </c>
      <c r="B13673" s="7" t="s">
        <v>337</v>
      </c>
      <c r="C13673" s="1" t="s">
        <v>13197</v>
      </c>
      <c r="D13673" s="8">
        <v>0.0</v>
      </c>
      <c r="E13673" s="1">
        <v>0.0</v>
      </c>
      <c r="F13673" s="1">
        <v>100.0</v>
      </c>
      <c r="G13673" s="1">
        <v>1.0</v>
      </c>
      <c r="H13673" s="1">
        <v>99.0</v>
      </c>
    </row>
    <row r="13674">
      <c r="A13674" s="1" t="s">
        <v>323</v>
      </c>
      <c r="B13674" s="7" t="s">
        <v>338</v>
      </c>
      <c r="C13674" s="1" t="s">
        <v>13198</v>
      </c>
      <c r="D13674" s="8">
        <v>1.0</v>
      </c>
      <c r="E13674" s="1">
        <v>0.0</v>
      </c>
      <c r="F13674" s="1">
        <v>8.5</v>
      </c>
      <c r="G13674" s="1">
        <v>100.0</v>
      </c>
      <c r="H13674" s="1">
        <v>-91.5</v>
      </c>
    </row>
    <row r="13675">
      <c r="A13675" s="1" t="s">
        <v>323</v>
      </c>
      <c r="B13675" s="7" t="s">
        <v>338</v>
      </c>
      <c r="C13675" s="1" t="s">
        <v>13199</v>
      </c>
      <c r="D13675" s="8">
        <v>0.0</v>
      </c>
      <c r="E13675" s="1">
        <v>0.0</v>
      </c>
      <c r="F13675" s="1">
        <v>1.0</v>
      </c>
      <c r="G13675" s="1">
        <v>100.0</v>
      </c>
      <c r="H13675" s="1">
        <v>-99.0</v>
      </c>
    </row>
    <row r="13676">
      <c r="A13676" s="1" t="s">
        <v>323</v>
      </c>
      <c r="B13676" s="7" t="s">
        <v>338</v>
      </c>
      <c r="C13676" s="1" t="s">
        <v>13200</v>
      </c>
      <c r="D13676" s="8">
        <v>0.0</v>
      </c>
      <c r="E13676" s="1">
        <v>0.0</v>
      </c>
      <c r="F13676" s="1">
        <v>12.0</v>
      </c>
      <c r="G13676" s="1">
        <v>100.0</v>
      </c>
      <c r="H13676" s="1">
        <v>-88.0</v>
      </c>
    </row>
    <row r="13677">
      <c r="A13677" s="1" t="s">
        <v>323</v>
      </c>
      <c r="B13677" s="7" t="s">
        <v>338</v>
      </c>
      <c r="C13677" s="1" t="s">
        <v>10341</v>
      </c>
      <c r="D13677" s="8">
        <v>0.0</v>
      </c>
      <c r="E13677" s="1">
        <v>0.0</v>
      </c>
      <c r="F13677" s="1">
        <v>7.0</v>
      </c>
      <c r="G13677" s="1">
        <v>100.0</v>
      </c>
      <c r="H13677" s="1">
        <v>-93.0</v>
      </c>
    </row>
    <row r="13678">
      <c r="A13678" s="1" t="s">
        <v>323</v>
      </c>
      <c r="B13678" s="7" t="s">
        <v>338</v>
      </c>
      <c r="C13678" s="1" t="s">
        <v>13201</v>
      </c>
      <c r="D13678" s="8">
        <v>0.0</v>
      </c>
      <c r="E13678" s="1">
        <v>0.0</v>
      </c>
      <c r="F13678" s="1">
        <v>7.8</v>
      </c>
      <c r="G13678" s="1">
        <v>100.0</v>
      </c>
      <c r="H13678" s="1">
        <v>-92.2</v>
      </c>
    </row>
    <row r="13679">
      <c r="A13679" s="1" t="s">
        <v>323</v>
      </c>
      <c r="B13679" s="7" t="s">
        <v>338</v>
      </c>
      <c r="C13679" s="1" t="s">
        <v>13202</v>
      </c>
      <c r="D13679" s="8">
        <v>0.0</v>
      </c>
      <c r="E13679" s="1">
        <v>0.0</v>
      </c>
      <c r="F13679" s="1">
        <v>5.3</v>
      </c>
      <c r="G13679" s="1">
        <v>100.0</v>
      </c>
      <c r="H13679" s="1">
        <v>-94.7</v>
      </c>
    </row>
    <row r="13680">
      <c r="A13680" s="1" t="s">
        <v>323</v>
      </c>
      <c r="B13680" s="7" t="s">
        <v>338</v>
      </c>
      <c r="C13680" s="1" t="s">
        <v>13203</v>
      </c>
      <c r="D13680" s="8">
        <v>0.0</v>
      </c>
      <c r="E13680" s="1">
        <v>0.0</v>
      </c>
      <c r="F13680" s="1">
        <v>8.3</v>
      </c>
      <c r="G13680" s="1">
        <v>100.0</v>
      </c>
      <c r="H13680" s="1">
        <v>-91.7</v>
      </c>
    </row>
    <row r="13681">
      <c r="A13681" s="1" t="s">
        <v>323</v>
      </c>
      <c r="B13681" s="7" t="s">
        <v>338</v>
      </c>
      <c r="C13681" s="1" t="s">
        <v>13204</v>
      </c>
      <c r="D13681" s="8">
        <v>0.0</v>
      </c>
      <c r="E13681" s="1">
        <v>0.0</v>
      </c>
      <c r="F13681" s="1">
        <v>2.2</v>
      </c>
      <c r="G13681" s="1">
        <v>100.0</v>
      </c>
      <c r="H13681" s="1">
        <v>-97.8</v>
      </c>
    </row>
    <row r="13682">
      <c r="A13682" s="1" t="s">
        <v>323</v>
      </c>
      <c r="B13682" s="7" t="s">
        <v>338</v>
      </c>
      <c r="C13682" s="1" t="s">
        <v>13205</v>
      </c>
      <c r="D13682" s="8">
        <v>0.0</v>
      </c>
      <c r="E13682" s="1">
        <v>0.0</v>
      </c>
      <c r="F13682" s="1">
        <v>9.1</v>
      </c>
      <c r="G13682" s="1">
        <v>100.0</v>
      </c>
      <c r="H13682" s="1">
        <v>-90.9</v>
      </c>
    </row>
    <row r="13683">
      <c r="A13683" s="1" t="s">
        <v>323</v>
      </c>
      <c r="B13683" s="7" t="s">
        <v>338</v>
      </c>
      <c r="C13683" s="1" t="s">
        <v>13206</v>
      </c>
      <c r="D13683" s="8">
        <v>0.0</v>
      </c>
      <c r="E13683" s="1">
        <v>0.0</v>
      </c>
      <c r="F13683" s="1">
        <v>2.0</v>
      </c>
      <c r="G13683" s="1">
        <v>100.0</v>
      </c>
      <c r="H13683" s="1">
        <v>-98.0</v>
      </c>
    </row>
    <row r="13684">
      <c r="A13684" s="1" t="s">
        <v>323</v>
      </c>
      <c r="B13684" s="7" t="s">
        <v>338</v>
      </c>
      <c r="C13684" s="1" t="s">
        <v>13207</v>
      </c>
      <c r="D13684" s="8">
        <v>0.0</v>
      </c>
      <c r="E13684" s="1">
        <v>0.0</v>
      </c>
      <c r="F13684" s="1">
        <v>6.5</v>
      </c>
      <c r="G13684" s="1">
        <v>100.0</v>
      </c>
      <c r="H13684" s="1">
        <v>-93.5</v>
      </c>
    </row>
    <row r="13685">
      <c r="A13685" s="1" t="s">
        <v>323</v>
      </c>
      <c r="B13685" s="7" t="s">
        <v>338</v>
      </c>
      <c r="C13685" s="1" t="s">
        <v>13208</v>
      </c>
      <c r="D13685" s="8">
        <v>0.0</v>
      </c>
      <c r="E13685" s="1">
        <v>0.0</v>
      </c>
      <c r="F13685" s="1">
        <v>8.7</v>
      </c>
      <c r="G13685" s="1">
        <v>100.0</v>
      </c>
      <c r="H13685" s="1">
        <v>-91.3</v>
      </c>
    </row>
    <row r="13686">
      <c r="A13686" s="1" t="s">
        <v>323</v>
      </c>
      <c r="B13686" s="7" t="s">
        <v>338</v>
      </c>
      <c r="C13686" s="1" t="s">
        <v>13209</v>
      </c>
      <c r="D13686" s="8">
        <v>0.0</v>
      </c>
      <c r="E13686" s="1">
        <v>0.0</v>
      </c>
      <c r="F13686" s="1">
        <v>14.5</v>
      </c>
      <c r="G13686" s="1">
        <v>100.0</v>
      </c>
      <c r="H13686" s="1">
        <v>-85.5</v>
      </c>
    </row>
    <row r="13687">
      <c r="A13687" s="1" t="s">
        <v>323</v>
      </c>
      <c r="B13687" s="7" t="s">
        <v>338</v>
      </c>
      <c r="C13687" s="1" t="s">
        <v>13210</v>
      </c>
      <c r="D13687" s="8">
        <v>0.0</v>
      </c>
      <c r="E13687" s="1">
        <v>0.0</v>
      </c>
      <c r="F13687" s="1">
        <v>3.1</v>
      </c>
      <c r="G13687" s="1">
        <v>100.0</v>
      </c>
      <c r="H13687" s="1">
        <v>-96.9</v>
      </c>
    </row>
    <row r="13688">
      <c r="A13688" s="1" t="s">
        <v>323</v>
      </c>
      <c r="B13688" s="7" t="s">
        <v>338</v>
      </c>
      <c r="C13688" s="1" t="s">
        <v>13211</v>
      </c>
      <c r="D13688" s="8">
        <v>0.0</v>
      </c>
      <c r="E13688" s="1">
        <v>0.0</v>
      </c>
      <c r="F13688" s="1">
        <v>2.0</v>
      </c>
      <c r="G13688" s="1">
        <v>100.0</v>
      </c>
      <c r="H13688" s="1">
        <v>-98.0</v>
      </c>
    </row>
    <row r="13689">
      <c r="A13689" s="1" t="s">
        <v>323</v>
      </c>
      <c r="B13689" s="7" t="s">
        <v>338</v>
      </c>
      <c r="C13689" s="1" t="s">
        <v>13212</v>
      </c>
      <c r="D13689" s="8">
        <v>0.0</v>
      </c>
      <c r="E13689" s="1">
        <v>0.0</v>
      </c>
      <c r="F13689" s="1">
        <v>3.0</v>
      </c>
      <c r="G13689" s="1">
        <v>100.0</v>
      </c>
      <c r="H13689" s="1">
        <v>-97.0</v>
      </c>
    </row>
    <row r="13690">
      <c r="A13690" s="1" t="s">
        <v>323</v>
      </c>
      <c r="B13690" s="7" t="s">
        <v>338</v>
      </c>
      <c r="C13690" s="1" t="s">
        <v>13213</v>
      </c>
      <c r="D13690" s="8">
        <v>0.0</v>
      </c>
      <c r="E13690" s="1">
        <v>0.0</v>
      </c>
      <c r="F13690" s="1">
        <v>11.0</v>
      </c>
      <c r="G13690" s="1">
        <v>100.0</v>
      </c>
      <c r="H13690" s="1">
        <v>-89.0</v>
      </c>
    </row>
    <row r="13691">
      <c r="A13691" s="1" t="s">
        <v>323</v>
      </c>
      <c r="B13691" s="7" t="s">
        <v>338</v>
      </c>
      <c r="C13691" s="1" t="s">
        <v>13214</v>
      </c>
      <c r="D13691" s="8">
        <v>0.0</v>
      </c>
      <c r="E13691" s="1">
        <v>0.0</v>
      </c>
      <c r="F13691" s="1">
        <v>12.0</v>
      </c>
      <c r="G13691" s="1">
        <v>100.0</v>
      </c>
      <c r="H13691" s="1">
        <v>-88.0</v>
      </c>
    </row>
    <row r="13692">
      <c r="A13692" s="1" t="s">
        <v>323</v>
      </c>
      <c r="B13692" s="7" t="s">
        <v>338</v>
      </c>
      <c r="C13692" s="1" t="s">
        <v>13215</v>
      </c>
      <c r="D13692" s="8">
        <v>0.0</v>
      </c>
      <c r="E13692" s="1">
        <v>0.0</v>
      </c>
      <c r="F13692" s="1">
        <v>64.4</v>
      </c>
      <c r="G13692" s="1">
        <v>100.0</v>
      </c>
      <c r="H13692" s="1">
        <v>-35.6</v>
      </c>
    </row>
    <row r="13693">
      <c r="A13693" s="1" t="s">
        <v>323</v>
      </c>
      <c r="B13693" s="7" t="s">
        <v>338</v>
      </c>
      <c r="C13693" s="1" t="s">
        <v>13216</v>
      </c>
      <c r="D13693" s="8">
        <v>0.0</v>
      </c>
      <c r="E13693" s="1">
        <v>0.0</v>
      </c>
      <c r="F13693" s="1">
        <v>9.3</v>
      </c>
      <c r="G13693" s="1">
        <v>100.0</v>
      </c>
      <c r="H13693" s="1">
        <v>-90.7</v>
      </c>
    </row>
    <row r="13694">
      <c r="A13694" s="1" t="s">
        <v>323</v>
      </c>
      <c r="B13694" s="7" t="s">
        <v>338</v>
      </c>
      <c r="C13694" s="1" t="s">
        <v>13217</v>
      </c>
      <c r="D13694" s="8">
        <v>0.0</v>
      </c>
      <c r="E13694" s="1">
        <v>0.0</v>
      </c>
      <c r="F13694" s="1">
        <v>3.7</v>
      </c>
      <c r="G13694" s="1">
        <v>100.0</v>
      </c>
      <c r="H13694" s="1">
        <v>-96.3</v>
      </c>
    </row>
    <row r="13695">
      <c r="A13695" s="1" t="s">
        <v>323</v>
      </c>
      <c r="B13695" s="7" t="s">
        <v>338</v>
      </c>
      <c r="C13695" s="1" t="s">
        <v>13218</v>
      </c>
      <c r="D13695" s="8">
        <v>0.0</v>
      </c>
      <c r="E13695" s="1">
        <v>0.0</v>
      </c>
      <c r="F13695" s="1">
        <v>10.3</v>
      </c>
      <c r="G13695" s="1">
        <v>100.0</v>
      </c>
      <c r="H13695" s="1">
        <v>-89.7</v>
      </c>
    </row>
    <row r="13696">
      <c r="A13696" s="1" t="s">
        <v>323</v>
      </c>
      <c r="B13696" s="7" t="s">
        <v>338</v>
      </c>
      <c r="C13696" s="1" t="s">
        <v>13219</v>
      </c>
      <c r="D13696" s="8">
        <v>0.0</v>
      </c>
      <c r="E13696" s="1">
        <v>0.0</v>
      </c>
      <c r="F13696" s="1">
        <v>6.0</v>
      </c>
      <c r="G13696" s="1">
        <v>100.0</v>
      </c>
      <c r="H13696" s="1">
        <v>-94.0</v>
      </c>
    </row>
    <row r="13697">
      <c r="A13697" s="1" t="s">
        <v>323</v>
      </c>
      <c r="B13697" s="7" t="s">
        <v>338</v>
      </c>
      <c r="C13697" s="1" t="s">
        <v>13220</v>
      </c>
      <c r="D13697" s="8">
        <v>0.0</v>
      </c>
      <c r="E13697" s="1">
        <v>0.0</v>
      </c>
      <c r="F13697" s="1">
        <v>1.0</v>
      </c>
      <c r="G13697" s="1">
        <v>100.0</v>
      </c>
      <c r="H13697" s="1">
        <v>-99.0</v>
      </c>
    </row>
    <row r="13698">
      <c r="A13698" s="1" t="s">
        <v>323</v>
      </c>
      <c r="B13698" s="7" t="s">
        <v>338</v>
      </c>
      <c r="C13698" s="1" t="s">
        <v>13221</v>
      </c>
      <c r="D13698" s="8">
        <v>0.0</v>
      </c>
      <c r="E13698" s="1">
        <v>0.0</v>
      </c>
      <c r="F13698" s="1">
        <v>1.0</v>
      </c>
      <c r="G13698" s="1">
        <v>100.0</v>
      </c>
      <c r="H13698" s="1">
        <v>-99.0</v>
      </c>
    </row>
    <row r="13699">
      <c r="A13699" s="1" t="s">
        <v>323</v>
      </c>
      <c r="B13699" s="7" t="s">
        <v>338</v>
      </c>
      <c r="C13699" s="1" t="s">
        <v>13222</v>
      </c>
      <c r="D13699" s="8">
        <v>0.0</v>
      </c>
      <c r="E13699" s="1">
        <v>0.0</v>
      </c>
      <c r="F13699" s="1">
        <v>1.0</v>
      </c>
      <c r="G13699" s="1">
        <v>100.0</v>
      </c>
      <c r="H13699" s="1">
        <v>-99.0</v>
      </c>
    </row>
    <row r="13700">
      <c r="A13700" s="1" t="s">
        <v>323</v>
      </c>
      <c r="B13700" s="7" t="s">
        <v>338</v>
      </c>
      <c r="C13700" s="1" t="s">
        <v>13223</v>
      </c>
      <c r="D13700" s="8">
        <v>0.0</v>
      </c>
      <c r="E13700" s="1">
        <v>0.0</v>
      </c>
      <c r="F13700" s="1">
        <v>3.3</v>
      </c>
      <c r="G13700" s="1">
        <v>100.0</v>
      </c>
      <c r="H13700" s="1">
        <v>-96.7</v>
      </c>
    </row>
    <row r="13701">
      <c r="A13701" s="1" t="s">
        <v>323</v>
      </c>
      <c r="B13701" s="7" t="s">
        <v>338</v>
      </c>
      <c r="C13701" s="1" t="s">
        <v>13224</v>
      </c>
      <c r="D13701" s="8">
        <v>0.0</v>
      </c>
      <c r="E13701" s="1">
        <v>0.0</v>
      </c>
      <c r="F13701" s="1">
        <v>8.8</v>
      </c>
      <c r="G13701" s="1">
        <v>100.0</v>
      </c>
      <c r="H13701" s="1">
        <v>-91.2</v>
      </c>
    </row>
    <row r="13702">
      <c r="A13702" s="1" t="s">
        <v>323</v>
      </c>
      <c r="B13702" s="7" t="s">
        <v>338</v>
      </c>
      <c r="C13702" s="1" t="s">
        <v>13225</v>
      </c>
      <c r="D13702" s="8">
        <v>0.0</v>
      </c>
      <c r="E13702" s="1">
        <v>0.0</v>
      </c>
      <c r="F13702" s="1">
        <v>66.0</v>
      </c>
      <c r="G13702" s="1">
        <v>100.0</v>
      </c>
      <c r="H13702" s="1">
        <v>-34.0</v>
      </c>
    </row>
    <row r="13703">
      <c r="A13703" s="1" t="s">
        <v>323</v>
      </c>
      <c r="B13703" s="7" t="s">
        <v>338</v>
      </c>
      <c r="C13703" s="1" t="s">
        <v>13226</v>
      </c>
      <c r="D13703" s="8">
        <v>0.0</v>
      </c>
      <c r="E13703" s="1">
        <v>0.0</v>
      </c>
      <c r="F13703" s="1">
        <v>11.0</v>
      </c>
      <c r="G13703" s="1">
        <v>100.0</v>
      </c>
      <c r="H13703" s="1">
        <v>-89.0</v>
      </c>
    </row>
    <row r="13704">
      <c r="A13704" s="1" t="s">
        <v>323</v>
      </c>
      <c r="B13704" s="7" t="s">
        <v>338</v>
      </c>
      <c r="C13704" s="1" t="s">
        <v>13227</v>
      </c>
      <c r="D13704" s="8">
        <v>0.0</v>
      </c>
      <c r="E13704" s="1">
        <v>0.0</v>
      </c>
      <c r="F13704" s="1">
        <v>2.3</v>
      </c>
      <c r="G13704" s="1">
        <v>100.0</v>
      </c>
      <c r="H13704" s="1">
        <v>-97.8</v>
      </c>
    </row>
    <row r="13705">
      <c r="A13705" s="1" t="s">
        <v>323</v>
      </c>
      <c r="B13705" s="7" t="s">
        <v>338</v>
      </c>
      <c r="C13705" s="1" t="s">
        <v>13228</v>
      </c>
      <c r="D13705" s="8">
        <v>0.0</v>
      </c>
      <c r="E13705" s="1">
        <v>0.0</v>
      </c>
      <c r="F13705" s="1">
        <v>2.0</v>
      </c>
      <c r="G13705" s="1">
        <v>100.0</v>
      </c>
      <c r="H13705" s="1">
        <v>-98.0</v>
      </c>
    </row>
    <row r="13706">
      <c r="A13706" s="1" t="s">
        <v>323</v>
      </c>
      <c r="B13706" s="7" t="s">
        <v>338</v>
      </c>
      <c r="C13706" s="1" t="s">
        <v>13229</v>
      </c>
      <c r="D13706" s="8">
        <v>0.0</v>
      </c>
      <c r="E13706" s="1">
        <v>0.0</v>
      </c>
      <c r="F13706" s="1">
        <v>1.0</v>
      </c>
      <c r="G13706" s="1">
        <v>100.0</v>
      </c>
      <c r="H13706" s="1">
        <v>-99.0</v>
      </c>
    </row>
    <row r="13707">
      <c r="A13707" s="1" t="s">
        <v>323</v>
      </c>
      <c r="B13707" s="7" t="s">
        <v>339</v>
      </c>
      <c r="C13707" s="1" t="s">
        <v>13230</v>
      </c>
      <c r="D13707" s="8">
        <v>1.0</v>
      </c>
      <c r="E13707" s="1">
        <v>0.0</v>
      </c>
      <c r="F13707" s="1">
        <v>28.7</v>
      </c>
      <c r="G13707" s="1">
        <v>100.0</v>
      </c>
      <c r="H13707" s="1">
        <v>-71.3</v>
      </c>
    </row>
    <row r="13708">
      <c r="A13708" s="1" t="s">
        <v>323</v>
      </c>
      <c r="B13708" s="7" t="s">
        <v>339</v>
      </c>
      <c r="C13708" s="1" t="s">
        <v>13231</v>
      </c>
      <c r="D13708" s="8">
        <v>1.0</v>
      </c>
      <c r="E13708" s="1">
        <v>0.0</v>
      </c>
      <c r="F13708" s="1">
        <v>98.0</v>
      </c>
      <c r="G13708" s="1">
        <v>100.0</v>
      </c>
      <c r="H13708" s="1">
        <v>-2.0</v>
      </c>
    </row>
    <row r="13709">
      <c r="A13709" s="1" t="s">
        <v>323</v>
      </c>
      <c r="B13709" s="7" t="s">
        <v>339</v>
      </c>
      <c r="C13709" s="1" t="s">
        <v>13232</v>
      </c>
      <c r="D13709" s="8">
        <v>0.0</v>
      </c>
      <c r="E13709" s="1">
        <v>0.0</v>
      </c>
      <c r="F13709" s="1">
        <v>7.0</v>
      </c>
      <c r="G13709" s="1">
        <v>100.0</v>
      </c>
      <c r="H13709" s="1">
        <v>-93.0</v>
      </c>
    </row>
    <row r="13710">
      <c r="A13710" s="1" t="s">
        <v>323</v>
      </c>
      <c r="B13710" s="7" t="s">
        <v>339</v>
      </c>
      <c r="C13710" s="1" t="s">
        <v>13233</v>
      </c>
      <c r="D13710" s="8">
        <v>0.0</v>
      </c>
      <c r="E13710" s="1">
        <v>0.0</v>
      </c>
      <c r="F13710" s="1">
        <v>71.5</v>
      </c>
      <c r="G13710" s="1">
        <v>100.0</v>
      </c>
      <c r="H13710" s="1">
        <v>-28.5</v>
      </c>
    </row>
    <row r="13711">
      <c r="A13711" s="1" t="s">
        <v>323</v>
      </c>
      <c r="B13711" s="7" t="s">
        <v>339</v>
      </c>
      <c r="C13711" s="1" t="s">
        <v>10133</v>
      </c>
      <c r="D13711" s="8">
        <v>0.0</v>
      </c>
      <c r="E13711" s="1">
        <v>0.0</v>
      </c>
      <c r="F13711" s="1">
        <v>11.0</v>
      </c>
      <c r="G13711" s="1">
        <v>100.0</v>
      </c>
      <c r="H13711" s="1">
        <v>-89.0</v>
      </c>
    </row>
    <row r="13712">
      <c r="A13712" s="1" t="s">
        <v>323</v>
      </c>
      <c r="B13712" s="7" t="s">
        <v>339</v>
      </c>
      <c r="C13712" s="1" t="s">
        <v>13234</v>
      </c>
      <c r="D13712" s="8">
        <v>0.0</v>
      </c>
      <c r="E13712" s="1">
        <v>0.0</v>
      </c>
      <c r="F13712" s="1">
        <v>16.0</v>
      </c>
      <c r="G13712" s="1">
        <v>100.0</v>
      </c>
      <c r="H13712" s="1">
        <v>-84.0</v>
      </c>
    </row>
    <row r="13713">
      <c r="A13713" s="1" t="s">
        <v>323</v>
      </c>
      <c r="B13713" s="7" t="s">
        <v>339</v>
      </c>
      <c r="C13713" s="1" t="s">
        <v>8995</v>
      </c>
      <c r="D13713" s="8">
        <v>0.0</v>
      </c>
      <c r="E13713" s="1">
        <v>0.0</v>
      </c>
      <c r="F13713" s="1">
        <v>64.5</v>
      </c>
      <c r="G13713" s="1">
        <v>100.0</v>
      </c>
      <c r="H13713" s="1">
        <v>-35.5</v>
      </c>
    </row>
    <row r="13714">
      <c r="A13714" s="1" t="s">
        <v>323</v>
      </c>
      <c r="B13714" s="7" t="s">
        <v>339</v>
      </c>
      <c r="C13714" s="1" t="s">
        <v>13235</v>
      </c>
      <c r="D13714" s="8">
        <v>0.0</v>
      </c>
      <c r="E13714" s="1">
        <v>0.0</v>
      </c>
      <c r="F13714" s="1">
        <v>69.0</v>
      </c>
      <c r="G13714" s="1">
        <v>100.0</v>
      </c>
      <c r="H13714" s="1">
        <v>-31.0</v>
      </c>
    </row>
    <row r="13715">
      <c r="A13715" s="1" t="s">
        <v>323</v>
      </c>
      <c r="B13715" s="7" t="s">
        <v>339</v>
      </c>
      <c r="C13715" s="1" t="s">
        <v>13236</v>
      </c>
      <c r="D13715" s="8">
        <v>0.0</v>
      </c>
      <c r="E13715" s="1">
        <v>0.0</v>
      </c>
      <c r="F13715" s="1">
        <v>79.0</v>
      </c>
      <c r="G13715" s="1">
        <v>100.0</v>
      </c>
      <c r="H13715" s="1">
        <v>-21.0</v>
      </c>
    </row>
    <row r="13716">
      <c r="A13716" s="1" t="s">
        <v>323</v>
      </c>
      <c r="B13716" s="7" t="s">
        <v>339</v>
      </c>
      <c r="C13716" s="1" t="s">
        <v>13237</v>
      </c>
      <c r="D13716" s="8">
        <v>0.0</v>
      </c>
      <c r="E13716" s="1">
        <v>0.0</v>
      </c>
      <c r="F13716" s="1">
        <v>40.0</v>
      </c>
      <c r="G13716" s="1">
        <v>100.0</v>
      </c>
      <c r="H13716" s="1">
        <v>-60.0</v>
      </c>
    </row>
    <row r="13717">
      <c r="A13717" s="1" t="s">
        <v>323</v>
      </c>
      <c r="B13717" s="7" t="s">
        <v>339</v>
      </c>
      <c r="C13717" s="1" t="s">
        <v>13116</v>
      </c>
      <c r="D13717" s="8">
        <v>0.0</v>
      </c>
      <c r="E13717" s="1">
        <v>0.0</v>
      </c>
      <c r="F13717" s="1">
        <v>64.3</v>
      </c>
      <c r="G13717" s="1">
        <v>100.0</v>
      </c>
      <c r="H13717" s="1">
        <v>-35.7</v>
      </c>
    </row>
    <row r="13718">
      <c r="A13718" s="1" t="s">
        <v>323</v>
      </c>
      <c r="B13718" s="7" t="s">
        <v>339</v>
      </c>
      <c r="C13718" s="1" t="s">
        <v>13238</v>
      </c>
      <c r="D13718" s="8">
        <v>0.0</v>
      </c>
      <c r="E13718" s="1">
        <v>0.0</v>
      </c>
      <c r="F13718" s="1">
        <v>109.0</v>
      </c>
      <c r="G13718" s="1">
        <v>100.0</v>
      </c>
      <c r="H13718" s="1">
        <v>9.0</v>
      </c>
    </row>
    <row r="13719">
      <c r="A13719" s="1" t="s">
        <v>323</v>
      </c>
      <c r="B13719" s="7" t="s">
        <v>339</v>
      </c>
      <c r="C13719" s="1" t="s">
        <v>13239</v>
      </c>
      <c r="D13719" s="8">
        <v>0.0</v>
      </c>
      <c r="E13719" s="1">
        <v>0.0</v>
      </c>
      <c r="F13719" s="1">
        <v>12.0</v>
      </c>
      <c r="G13719" s="1">
        <v>100.0</v>
      </c>
      <c r="H13719" s="1">
        <v>-88.0</v>
      </c>
    </row>
    <row r="13720">
      <c r="A13720" s="1" t="s">
        <v>323</v>
      </c>
      <c r="B13720" s="7" t="s">
        <v>339</v>
      </c>
      <c r="C13720" s="1" t="s">
        <v>13240</v>
      </c>
      <c r="D13720" s="8">
        <v>0.0</v>
      </c>
      <c r="E13720" s="1">
        <v>0.0</v>
      </c>
      <c r="F13720" s="1">
        <v>40.0</v>
      </c>
      <c r="G13720" s="1">
        <v>100.0</v>
      </c>
      <c r="H13720" s="1">
        <v>-60.0</v>
      </c>
    </row>
    <row r="13721">
      <c r="A13721" s="1" t="s">
        <v>323</v>
      </c>
      <c r="B13721" s="7" t="s">
        <v>339</v>
      </c>
      <c r="C13721" s="1" t="s">
        <v>8994</v>
      </c>
      <c r="D13721" s="8">
        <v>0.0</v>
      </c>
      <c r="E13721" s="1">
        <v>0.0</v>
      </c>
      <c r="F13721" s="1">
        <v>15.3</v>
      </c>
      <c r="G13721" s="1">
        <v>100.0</v>
      </c>
      <c r="H13721" s="1">
        <v>-84.7</v>
      </c>
    </row>
    <row r="13722">
      <c r="A13722" s="1" t="s">
        <v>323</v>
      </c>
      <c r="B13722" s="7" t="s">
        <v>339</v>
      </c>
      <c r="C13722" s="1" t="s">
        <v>13241</v>
      </c>
      <c r="D13722" s="8">
        <v>0.0</v>
      </c>
      <c r="E13722" s="1">
        <v>0.0</v>
      </c>
      <c r="F13722" s="1">
        <v>6.0</v>
      </c>
      <c r="G13722" s="1">
        <v>100.0</v>
      </c>
      <c r="H13722" s="1">
        <v>-94.0</v>
      </c>
    </row>
    <row r="13723">
      <c r="A13723" s="1" t="s">
        <v>323</v>
      </c>
      <c r="B13723" s="7" t="s">
        <v>339</v>
      </c>
      <c r="C13723" s="1" t="s">
        <v>8993</v>
      </c>
      <c r="D13723" s="8">
        <v>0.0</v>
      </c>
      <c r="E13723" s="1">
        <v>0.0</v>
      </c>
      <c r="F13723" s="1">
        <v>13.1</v>
      </c>
      <c r="G13723" s="1">
        <v>100.0</v>
      </c>
      <c r="H13723" s="1">
        <v>-86.9</v>
      </c>
    </row>
    <row r="13724">
      <c r="A13724" s="1" t="s">
        <v>323</v>
      </c>
      <c r="B13724" s="7" t="s">
        <v>339</v>
      </c>
      <c r="C13724" s="1" t="s">
        <v>13242</v>
      </c>
      <c r="D13724" s="8">
        <v>0.0</v>
      </c>
      <c r="E13724" s="1">
        <v>0.0</v>
      </c>
      <c r="F13724" s="1">
        <v>25.3</v>
      </c>
      <c r="G13724" s="1">
        <v>100.0</v>
      </c>
      <c r="H13724" s="1">
        <v>-74.8</v>
      </c>
    </row>
    <row r="13725">
      <c r="A13725" s="1" t="s">
        <v>323</v>
      </c>
      <c r="B13725" s="7" t="s">
        <v>339</v>
      </c>
      <c r="C13725" s="1" t="s">
        <v>13243</v>
      </c>
      <c r="D13725" s="8">
        <v>0.0</v>
      </c>
      <c r="E13725" s="1">
        <v>0.0</v>
      </c>
      <c r="F13725" s="1">
        <v>9.5</v>
      </c>
      <c r="G13725" s="1">
        <v>100.0</v>
      </c>
      <c r="H13725" s="1">
        <v>-90.5</v>
      </c>
    </row>
    <row r="13726">
      <c r="A13726" s="1" t="s">
        <v>323</v>
      </c>
      <c r="B13726" s="7" t="s">
        <v>339</v>
      </c>
      <c r="C13726" s="1" t="s">
        <v>8996</v>
      </c>
      <c r="D13726" s="8">
        <v>0.0</v>
      </c>
      <c r="E13726" s="1">
        <v>0.0</v>
      </c>
      <c r="F13726" s="1">
        <v>6.3</v>
      </c>
      <c r="G13726" s="1">
        <v>100.0</v>
      </c>
      <c r="H13726" s="1">
        <v>-93.7</v>
      </c>
    </row>
    <row r="13727">
      <c r="A13727" s="1" t="s">
        <v>341</v>
      </c>
      <c r="B13727" s="7" t="s">
        <v>340</v>
      </c>
      <c r="C13727" s="1" t="s">
        <v>13244</v>
      </c>
      <c r="D13727" s="8">
        <v>1.0</v>
      </c>
      <c r="E13727" s="1">
        <v>0.0</v>
      </c>
      <c r="F13727" s="1">
        <v>11.0</v>
      </c>
      <c r="G13727" s="1">
        <v>100.0</v>
      </c>
      <c r="H13727" s="1">
        <v>-89.0</v>
      </c>
    </row>
    <row r="13728">
      <c r="A13728" s="1" t="s">
        <v>341</v>
      </c>
      <c r="B13728" s="7" t="s">
        <v>340</v>
      </c>
      <c r="C13728" s="1" t="s">
        <v>13245</v>
      </c>
      <c r="D13728" s="8">
        <v>0.0</v>
      </c>
      <c r="E13728" s="1">
        <v>0.0</v>
      </c>
      <c r="F13728" s="1">
        <v>5.0</v>
      </c>
      <c r="G13728" s="1">
        <v>100.0</v>
      </c>
      <c r="H13728" s="1">
        <v>-95.0</v>
      </c>
    </row>
    <row r="13729">
      <c r="A13729" s="1" t="s">
        <v>341</v>
      </c>
      <c r="B13729" s="7" t="s">
        <v>340</v>
      </c>
      <c r="C13729" s="1" t="s">
        <v>13246</v>
      </c>
      <c r="D13729" s="8">
        <v>0.0</v>
      </c>
      <c r="E13729" s="1">
        <v>0.0</v>
      </c>
      <c r="F13729" s="1">
        <v>17.0</v>
      </c>
      <c r="G13729" s="1">
        <v>100.0</v>
      </c>
      <c r="H13729" s="1">
        <v>-83.0</v>
      </c>
    </row>
    <row r="13730">
      <c r="A13730" s="1" t="s">
        <v>341</v>
      </c>
      <c r="B13730" s="7" t="s">
        <v>340</v>
      </c>
      <c r="C13730" s="1" t="s">
        <v>13247</v>
      </c>
      <c r="D13730" s="8">
        <v>0.0</v>
      </c>
      <c r="E13730" s="1">
        <v>0.0</v>
      </c>
      <c r="F13730" s="1">
        <v>39.0</v>
      </c>
      <c r="G13730" s="1">
        <v>100.0</v>
      </c>
      <c r="H13730" s="1">
        <v>-61.0</v>
      </c>
    </row>
    <row r="13731">
      <c r="A13731" s="1" t="s">
        <v>341</v>
      </c>
      <c r="B13731" s="7" t="s">
        <v>340</v>
      </c>
      <c r="C13731" s="1" t="s">
        <v>13248</v>
      </c>
      <c r="D13731" s="8">
        <v>0.0</v>
      </c>
      <c r="E13731" s="1">
        <v>0.0</v>
      </c>
      <c r="F13731" s="1">
        <v>30.0</v>
      </c>
      <c r="G13731" s="1">
        <v>13.5</v>
      </c>
      <c r="H13731" s="1">
        <v>16.5</v>
      </c>
    </row>
    <row r="13732">
      <c r="A13732" s="1" t="s">
        <v>341</v>
      </c>
      <c r="B13732" s="7" t="s">
        <v>340</v>
      </c>
      <c r="C13732" s="1" t="s">
        <v>13249</v>
      </c>
      <c r="D13732" s="8">
        <v>0.0</v>
      </c>
      <c r="E13732" s="1">
        <v>0.0</v>
      </c>
      <c r="F13732" s="1">
        <v>30.0</v>
      </c>
      <c r="G13732" s="1">
        <v>100.0</v>
      </c>
      <c r="H13732" s="1">
        <v>-70.0</v>
      </c>
    </row>
    <row r="13733">
      <c r="A13733" s="1" t="s">
        <v>341</v>
      </c>
      <c r="B13733" s="7" t="s">
        <v>340</v>
      </c>
      <c r="C13733" s="1" t="s">
        <v>13250</v>
      </c>
      <c r="D13733" s="8">
        <v>0.0</v>
      </c>
      <c r="E13733" s="1">
        <v>0.0</v>
      </c>
      <c r="F13733" s="1">
        <v>14.3</v>
      </c>
      <c r="G13733" s="1">
        <v>10.2</v>
      </c>
      <c r="H13733" s="1">
        <v>4.0</v>
      </c>
    </row>
    <row r="13734">
      <c r="A13734" s="1" t="s">
        <v>341</v>
      </c>
      <c r="B13734" s="7" t="s">
        <v>340</v>
      </c>
      <c r="C13734" s="1" t="s">
        <v>13251</v>
      </c>
      <c r="D13734" s="8">
        <v>0.0</v>
      </c>
      <c r="E13734" s="1">
        <v>0.0</v>
      </c>
      <c r="F13734" s="1">
        <v>11.0</v>
      </c>
      <c r="G13734" s="1">
        <v>10.1</v>
      </c>
      <c r="H13734" s="1">
        <v>0.9</v>
      </c>
    </row>
    <row r="13735">
      <c r="A13735" s="1" t="s">
        <v>341</v>
      </c>
      <c r="B13735" s="7" t="s">
        <v>340</v>
      </c>
      <c r="C13735" s="1" t="s">
        <v>13252</v>
      </c>
      <c r="D13735" s="8">
        <v>0.0</v>
      </c>
      <c r="E13735" s="1">
        <v>0.0</v>
      </c>
      <c r="F13735" s="1">
        <v>100.0</v>
      </c>
      <c r="G13735" s="1">
        <v>52.0</v>
      </c>
      <c r="H13735" s="1">
        <v>48.0</v>
      </c>
    </row>
    <row r="13736">
      <c r="A13736" s="1" t="s">
        <v>341</v>
      </c>
      <c r="B13736" s="7" t="s">
        <v>340</v>
      </c>
      <c r="C13736" s="1" t="s">
        <v>13253</v>
      </c>
      <c r="D13736" s="8">
        <v>0.0</v>
      </c>
      <c r="E13736" s="1">
        <v>0.0</v>
      </c>
      <c r="F13736" s="1">
        <v>100.0</v>
      </c>
      <c r="G13736" s="1">
        <v>51.1</v>
      </c>
      <c r="H13736" s="1">
        <v>48.9</v>
      </c>
    </row>
    <row r="13737">
      <c r="A13737" s="1" t="s">
        <v>341</v>
      </c>
      <c r="B13737" s="7" t="s">
        <v>340</v>
      </c>
      <c r="C13737" s="1" t="s">
        <v>13254</v>
      </c>
      <c r="D13737" s="8">
        <v>0.0</v>
      </c>
      <c r="E13737" s="1">
        <v>0.0</v>
      </c>
      <c r="F13737" s="1">
        <v>100.0</v>
      </c>
      <c r="G13737" s="1">
        <v>72.0</v>
      </c>
      <c r="H13737" s="1">
        <v>28.0</v>
      </c>
    </row>
    <row r="13738">
      <c r="A13738" s="1" t="s">
        <v>341</v>
      </c>
      <c r="B13738" s="7" t="s">
        <v>340</v>
      </c>
      <c r="C13738" s="1" t="s">
        <v>13255</v>
      </c>
      <c r="D13738" s="8">
        <v>0.0</v>
      </c>
      <c r="E13738" s="1">
        <v>0.0</v>
      </c>
      <c r="F13738" s="1">
        <v>100.0</v>
      </c>
      <c r="G13738" s="1">
        <v>80.0</v>
      </c>
      <c r="H13738" s="1">
        <v>20.0</v>
      </c>
    </row>
    <row r="13739">
      <c r="A13739" s="1" t="s">
        <v>341</v>
      </c>
      <c r="B13739" s="7" t="s">
        <v>340</v>
      </c>
      <c r="C13739" s="1" t="s">
        <v>13256</v>
      </c>
      <c r="D13739" s="8">
        <v>0.0</v>
      </c>
      <c r="E13739" s="1">
        <v>0.0</v>
      </c>
      <c r="F13739" s="1">
        <v>100.0</v>
      </c>
      <c r="G13739" s="1">
        <v>94.3</v>
      </c>
      <c r="H13739" s="1">
        <v>5.7</v>
      </c>
    </row>
    <row r="13740">
      <c r="A13740" s="1" t="s">
        <v>341</v>
      </c>
      <c r="B13740" s="7" t="s">
        <v>340</v>
      </c>
      <c r="C13740" s="1" t="s">
        <v>13257</v>
      </c>
      <c r="D13740" s="8">
        <v>0.0</v>
      </c>
      <c r="E13740" s="1">
        <v>0.0</v>
      </c>
      <c r="F13740" s="1">
        <v>100.0</v>
      </c>
      <c r="G13740" s="1">
        <v>94.7</v>
      </c>
      <c r="H13740" s="1">
        <v>5.3</v>
      </c>
    </row>
    <row r="13741">
      <c r="A13741" s="1" t="s">
        <v>341</v>
      </c>
      <c r="B13741" s="7" t="s">
        <v>340</v>
      </c>
      <c r="C13741" s="1" t="s">
        <v>13258</v>
      </c>
      <c r="D13741" s="8">
        <v>0.0</v>
      </c>
      <c r="E13741" s="1">
        <v>0.0</v>
      </c>
      <c r="F13741" s="1">
        <v>100.0</v>
      </c>
      <c r="G13741" s="1">
        <v>84.9</v>
      </c>
      <c r="H13741" s="1">
        <v>15.1</v>
      </c>
    </row>
    <row r="13742">
      <c r="A13742" s="1" t="s">
        <v>341</v>
      </c>
      <c r="B13742" s="7" t="s">
        <v>340</v>
      </c>
      <c r="C13742" s="1" t="s">
        <v>13259</v>
      </c>
      <c r="D13742" s="8">
        <v>0.0</v>
      </c>
      <c r="E13742" s="1">
        <v>0.0</v>
      </c>
      <c r="F13742" s="1">
        <v>100.0</v>
      </c>
      <c r="G13742" s="1">
        <v>87.3</v>
      </c>
      <c r="H13742" s="1">
        <v>12.7</v>
      </c>
    </row>
    <row r="13743">
      <c r="A13743" s="1" t="s">
        <v>341</v>
      </c>
      <c r="B13743" s="7" t="s">
        <v>340</v>
      </c>
      <c r="C13743" s="1" t="s">
        <v>13260</v>
      </c>
      <c r="D13743" s="8">
        <v>0.0</v>
      </c>
      <c r="E13743" s="1">
        <v>0.0</v>
      </c>
      <c r="F13743" s="1">
        <v>100.0</v>
      </c>
      <c r="G13743" s="1">
        <v>89.9</v>
      </c>
      <c r="H13743" s="1">
        <v>10.1</v>
      </c>
    </row>
    <row r="13744">
      <c r="A13744" s="1" t="s">
        <v>341</v>
      </c>
      <c r="B13744" s="7" t="s">
        <v>340</v>
      </c>
      <c r="C13744" s="1" t="s">
        <v>13261</v>
      </c>
      <c r="D13744" s="8">
        <v>0.0</v>
      </c>
      <c r="E13744" s="1">
        <v>0.0</v>
      </c>
      <c r="F13744" s="1">
        <v>100.0</v>
      </c>
      <c r="G13744" s="1">
        <v>25.0</v>
      </c>
      <c r="H13744" s="1">
        <v>75.0</v>
      </c>
    </row>
    <row r="13745">
      <c r="A13745" s="1" t="s">
        <v>341</v>
      </c>
      <c r="B13745" s="7" t="s">
        <v>340</v>
      </c>
      <c r="C13745" s="1" t="s">
        <v>13262</v>
      </c>
      <c r="D13745" s="8">
        <v>0.0</v>
      </c>
      <c r="E13745" s="1">
        <v>0.0</v>
      </c>
      <c r="F13745" s="1">
        <v>100.0</v>
      </c>
      <c r="G13745" s="1">
        <v>50.0</v>
      </c>
      <c r="H13745" s="1">
        <v>50.0</v>
      </c>
    </row>
    <row r="13746">
      <c r="A13746" s="1" t="s">
        <v>341</v>
      </c>
      <c r="B13746" s="7" t="s">
        <v>340</v>
      </c>
      <c r="C13746" s="1" t="s">
        <v>13263</v>
      </c>
      <c r="D13746" s="8">
        <v>0.0</v>
      </c>
      <c r="E13746" s="1">
        <v>0.0</v>
      </c>
      <c r="F13746" s="1">
        <v>100.0</v>
      </c>
      <c r="G13746" s="1">
        <v>74.2</v>
      </c>
      <c r="H13746" s="1">
        <v>25.8</v>
      </c>
    </row>
    <row r="13747">
      <c r="A13747" s="1" t="s">
        <v>341</v>
      </c>
      <c r="B13747" s="7" t="s">
        <v>340</v>
      </c>
      <c r="C13747" s="1" t="s">
        <v>13264</v>
      </c>
      <c r="D13747" s="8">
        <v>0.0</v>
      </c>
      <c r="E13747" s="1">
        <v>0.0</v>
      </c>
      <c r="F13747" s="1">
        <v>100.0</v>
      </c>
      <c r="G13747" s="1">
        <v>95.0</v>
      </c>
      <c r="H13747" s="1">
        <v>5.0</v>
      </c>
    </row>
    <row r="13748">
      <c r="A13748" s="1" t="s">
        <v>341</v>
      </c>
      <c r="B13748" s="7" t="s">
        <v>340</v>
      </c>
      <c r="C13748" s="1" t="s">
        <v>13265</v>
      </c>
      <c r="D13748" s="8">
        <v>0.0</v>
      </c>
      <c r="E13748" s="1">
        <v>0.0</v>
      </c>
      <c r="F13748" s="1">
        <v>100.0</v>
      </c>
      <c r="G13748" s="1">
        <v>96.3</v>
      </c>
      <c r="H13748" s="1">
        <v>3.7</v>
      </c>
    </row>
    <row r="13749">
      <c r="A13749" s="1" t="s">
        <v>341</v>
      </c>
      <c r="B13749" s="7" t="s">
        <v>340</v>
      </c>
      <c r="C13749" s="1" t="s">
        <v>13266</v>
      </c>
      <c r="D13749" s="8">
        <v>0.0</v>
      </c>
      <c r="E13749" s="1">
        <v>0.0</v>
      </c>
      <c r="F13749" s="1">
        <v>100.0</v>
      </c>
      <c r="G13749" s="1">
        <v>83.0</v>
      </c>
      <c r="H13749" s="1">
        <v>17.0</v>
      </c>
    </row>
    <row r="13750">
      <c r="A13750" s="1" t="s">
        <v>341</v>
      </c>
      <c r="B13750" s="7" t="s">
        <v>340</v>
      </c>
      <c r="C13750" s="1" t="s">
        <v>13267</v>
      </c>
      <c r="D13750" s="8">
        <v>0.0</v>
      </c>
      <c r="E13750" s="1">
        <v>0.0</v>
      </c>
      <c r="F13750" s="1">
        <v>100.0</v>
      </c>
      <c r="G13750" s="1">
        <v>87.2</v>
      </c>
      <c r="H13750" s="1">
        <v>12.8</v>
      </c>
    </row>
    <row r="13751">
      <c r="A13751" s="1" t="s">
        <v>341</v>
      </c>
      <c r="B13751" s="7" t="s">
        <v>340</v>
      </c>
      <c r="C13751" s="1" t="s">
        <v>13268</v>
      </c>
      <c r="D13751" s="8">
        <v>0.0</v>
      </c>
      <c r="E13751" s="1">
        <v>0.0</v>
      </c>
      <c r="F13751" s="1">
        <v>100.0</v>
      </c>
      <c r="G13751" s="1">
        <v>26.4</v>
      </c>
      <c r="H13751" s="1">
        <v>73.6</v>
      </c>
    </row>
    <row r="13752">
      <c r="A13752" s="1" t="s">
        <v>341</v>
      </c>
      <c r="B13752" s="7" t="s">
        <v>340</v>
      </c>
      <c r="C13752" s="1" t="s">
        <v>13269</v>
      </c>
      <c r="D13752" s="8">
        <v>0.0</v>
      </c>
      <c r="E13752" s="1">
        <v>0.0</v>
      </c>
      <c r="F13752" s="1">
        <v>100.0</v>
      </c>
      <c r="G13752" s="1">
        <v>20.0</v>
      </c>
      <c r="H13752" s="1">
        <v>80.0</v>
      </c>
    </row>
    <row r="13753">
      <c r="A13753" s="1" t="s">
        <v>341</v>
      </c>
      <c r="B13753" s="7" t="s">
        <v>340</v>
      </c>
      <c r="C13753" s="1" t="s">
        <v>13270</v>
      </c>
      <c r="D13753" s="8">
        <v>0.0</v>
      </c>
      <c r="E13753" s="1">
        <v>0.0</v>
      </c>
      <c r="F13753" s="1">
        <v>100.0</v>
      </c>
      <c r="G13753" s="1">
        <v>94.7</v>
      </c>
      <c r="H13753" s="1">
        <v>5.3</v>
      </c>
    </row>
    <row r="13754">
      <c r="A13754" s="1" t="s">
        <v>341</v>
      </c>
      <c r="B13754" s="7" t="s">
        <v>340</v>
      </c>
      <c r="C13754" s="1" t="s">
        <v>13271</v>
      </c>
      <c r="D13754" s="8">
        <v>0.0</v>
      </c>
      <c r="E13754" s="1">
        <v>0.0</v>
      </c>
      <c r="F13754" s="1">
        <v>100.0</v>
      </c>
      <c r="G13754" s="1">
        <v>81.8</v>
      </c>
      <c r="H13754" s="1">
        <v>18.2</v>
      </c>
    </row>
    <row r="13755">
      <c r="A13755" s="1" t="s">
        <v>341</v>
      </c>
      <c r="B13755" s="7" t="s">
        <v>340</v>
      </c>
      <c r="C13755" s="1" t="s">
        <v>13272</v>
      </c>
      <c r="D13755" s="8">
        <v>0.0</v>
      </c>
      <c r="E13755" s="1">
        <v>0.0</v>
      </c>
      <c r="F13755" s="1">
        <v>100.0</v>
      </c>
      <c r="G13755" s="1">
        <v>97.0</v>
      </c>
      <c r="H13755" s="1">
        <v>3.0</v>
      </c>
    </row>
    <row r="13756">
      <c r="A13756" s="1" t="s">
        <v>341</v>
      </c>
      <c r="B13756" s="7" t="s">
        <v>340</v>
      </c>
      <c r="C13756" s="1" t="s">
        <v>13273</v>
      </c>
      <c r="D13756" s="8">
        <v>0.0</v>
      </c>
      <c r="E13756" s="1">
        <v>0.0</v>
      </c>
      <c r="F13756" s="1">
        <v>100.0</v>
      </c>
      <c r="G13756" s="1">
        <v>85.0</v>
      </c>
      <c r="H13756" s="1">
        <v>15.0</v>
      </c>
    </row>
    <row r="13757">
      <c r="A13757" s="1" t="s">
        <v>341</v>
      </c>
      <c r="B13757" s="7" t="s">
        <v>342</v>
      </c>
      <c r="C13757" s="1" t="s">
        <v>13274</v>
      </c>
      <c r="D13757" s="8">
        <v>0.0</v>
      </c>
      <c r="E13757" s="1">
        <v>0.0</v>
      </c>
      <c r="F13757" s="1">
        <v>100.0</v>
      </c>
      <c r="G13757" s="1">
        <v>86.8</v>
      </c>
      <c r="H13757" s="1">
        <v>13.2</v>
      </c>
    </row>
    <row r="13758">
      <c r="A13758" s="1" t="s">
        <v>341</v>
      </c>
      <c r="B13758" s="7" t="s">
        <v>342</v>
      </c>
      <c r="C13758" s="1" t="s">
        <v>13275</v>
      </c>
      <c r="D13758" s="8">
        <v>0.0</v>
      </c>
      <c r="E13758" s="1">
        <v>0.0</v>
      </c>
      <c r="F13758" s="1">
        <v>100.0</v>
      </c>
      <c r="G13758" s="1">
        <v>93.8</v>
      </c>
      <c r="H13758" s="1">
        <v>6.2</v>
      </c>
    </row>
    <row r="13759">
      <c r="A13759" s="1" t="s">
        <v>341</v>
      </c>
      <c r="B13759" s="7" t="s">
        <v>342</v>
      </c>
      <c r="C13759" s="1" t="s">
        <v>13276</v>
      </c>
      <c r="D13759" s="8">
        <v>0.0</v>
      </c>
      <c r="E13759" s="1">
        <v>0.0</v>
      </c>
      <c r="F13759" s="1">
        <v>100.0</v>
      </c>
      <c r="G13759" s="1">
        <v>71.3</v>
      </c>
      <c r="H13759" s="1">
        <v>28.7</v>
      </c>
    </row>
    <row r="13760">
      <c r="A13760" s="1" t="s">
        <v>341</v>
      </c>
      <c r="B13760" s="7" t="s">
        <v>342</v>
      </c>
      <c r="C13760" s="1" t="s">
        <v>13277</v>
      </c>
      <c r="D13760" s="8">
        <v>0.0</v>
      </c>
      <c r="E13760" s="1">
        <v>0.0</v>
      </c>
      <c r="F13760" s="1">
        <v>100.0</v>
      </c>
      <c r="G13760" s="1">
        <v>51.0</v>
      </c>
      <c r="H13760" s="1">
        <v>49.0</v>
      </c>
    </row>
    <row r="13761">
      <c r="A13761" s="1" t="s">
        <v>341</v>
      </c>
      <c r="B13761" s="7" t="s">
        <v>342</v>
      </c>
      <c r="C13761" s="1" t="s">
        <v>13278</v>
      </c>
      <c r="D13761" s="8">
        <v>0.0</v>
      </c>
      <c r="E13761" s="1">
        <v>0.0</v>
      </c>
      <c r="F13761" s="1">
        <v>100.0</v>
      </c>
      <c r="G13761" s="1">
        <v>99.6</v>
      </c>
      <c r="H13761" s="1">
        <v>0.4</v>
      </c>
    </row>
    <row r="13762">
      <c r="A13762" s="1" t="s">
        <v>341</v>
      </c>
      <c r="B13762" s="7" t="s">
        <v>342</v>
      </c>
      <c r="C13762" s="1" t="s">
        <v>13279</v>
      </c>
      <c r="D13762" s="8">
        <v>0.0</v>
      </c>
      <c r="E13762" s="1">
        <v>0.0</v>
      </c>
      <c r="F13762" s="1">
        <v>100.0</v>
      </c>
      <c r="G13762" s="1">
        <v>93.8</v>
      </c>
      <c r="H13762" s="1">
        <v>6.3</v>
      </c>
    </row>
    <row r="13763">
      <c r="A13763" s="1" t="s">
        <v>341</v>
      </c>
      <c r="B13763" s="7" t="s">
        <v>342</v>
      </c>
      <c r="C13763" s="1" t="s">
        <v>13280</v>
      </c>
      <c r="D13763" s="8">
        <v>0.0</v>
      </c>
      <c r="E13763" s="1">
        <v>0.0</v>
      </c>
      <c r="F13763" s="1">
        <v>100.0</v>
      </c>
      <c r="G13763" s="1">
        <v>78.4</v>
      </c>
      <c r="H13763" s="1">
        <v>21.6</v>
      </c>
    </row>
    <row r="13764">
      <c r="A13764" s="1" t="s">
        <v>341</v>
      </c>
      <c r="B13764" s="7" t="s">
        <v>342</v>
      </c>
      <c r="C13764" s="1" t="s">
        <v>13281</v>
      </c>
      <c r="D13764" s="8">
        <v>0.0</v>
      </c>
      <c r="E13764" s="1">
        <v>0.0</v>
      </c>
      <c r="F13764" s="1">
        <v>100.0</v>
      </c>
      <c r="G13764" s="1">
        <v>69.7</v>
      </c>
      <c r="H13764" s="1">
        <v>30.3</v>
      </c>
    </row>
    <row r="13765">
      <c r="A13765" s="1" t="s">
        <v>341</v>
      </c>
      <c r="B13765" s="7" t="s">
        <v>342</v>
      </c>
      <c r="C13765" s="1" t="s">
        <v>13282</v>
      </c>
      <c r="D13765" s="8">
        <v>0.0</v>
      </c>
      <c r="E13765" s="1">
        <v>0.0</v>
      </c>
      <c r="F13765" s="1">
        <v>100.0</v>
      </c>
      <c r="G13765" s="1">
        <v>59.7</v>
      </c>
      <c r="H13765" s="1">
        <v>40.3</v>
      </c>
    </row>
    <row r="13766">
      <c r="A13766" s="1" t="s">
        <v>341</v>
      </c>
      <c r="B13766" s="7" t="s">
        <v>342</v>
      </c>
      <c r="C13766" s="1" t="s">
        <v>13283</v>
      </c>
      <c r="D13766" s="8">
        <v>0.0</v>
      </c>
      <c r="E13766" s="1">
        <v>0.0</v>
      </c>
      <c r="F13766" s="1">
        <v>100.0</v>
      </c>
      <c r="G13766" s="1">
        <v>86.7</v>
      </c>
      <c r="H13766" s="1">
        <v>13.3</v>
      </c>
    </row>
    <row r="13767">
      <c r="A13767" s="1" t="s">
        <v>341</v>
      </c>
      <c r="B13767" s="7" t="s">
        <v>342</v>
      </c>
      <c r="C13767" s="1" t="s">
        <v>13284</v>
      </c>
      <c r="D13767" s="8">
        <v>0.0</v>
      </c>
      <c r="E13767" s="1">
        <v>0.0</v>
      </c>
      <c r="F13767" s="1">
        <v>100.0</v>
      </c>
      <c r="G13767" s="1">
        <v>92.8</v>
      </c>
      <c r="H13767" s="1">
        <v>7.3</v>
      </c>
    </row>
    <row r="13768">
      <c r="A13768" s="1" t="s">
        <v>341</v>
      </c>
      <c r="B13768" s="7" t="s">
        <v>342</v>
      </c>
      <c r="C13768" s="1" t="s">
        <v>13285</v>
      </c>
      <c r="D13768" s="8">
        <v>0.0</v>
      </c>
      <c r="E13768" s="1">
        <v>0.0</v>
      </c>
      <c r="F13768" s="1">
        <v>100.0</v>
      </c>
      <c r="G13768" s="1">
        <v>73.4</v>
      </c>
      <c r="H13768" s="1">
        <v>26.6</v>
      </c>
    </row>
    <row r="13769">
      <c r="A13769" s="1" t="s">
        <v>341</v>
      </c>
      <c r="B13769" s="7" t="s">
        <v>342</v>
      </c>
      <c r="C13769" s="1" t="s">
        <v>13286</v>
      </c>
      <c r="D13769" s="8">
        <v>0.0</v>
      </c>
      <c r="E13769" s="1">
        <v>0.0</v>
      </c>
      <c r="F13769" s="1">
        <v>100.0</v>
      </c>
      <c r="G13769" s="1">
        <v>86.1</v>
      </c>
      <c r="H13769" s="1">
        <v>13.9</v>
      </c>
    </row>
    <row r="13770">
      <c r="A13770" s="1" t="s">
        <v>341</v>
      </c>
      <c r="B13770" s="7" t="s">
        <v>342</v>
      </c>
      <c r="C13770" s="1" t="s">
        <v>13287</v>
      </c>
      <c r="D13770" s="8">
        <v>0.0</v>
      </c>
      <c r="E13770" s="1">
        <v>0.0</v>
      </c>
      <c r="F13770" s="1">
        <v>100.0</v>
      </c>
      <c r="G13770" s="1">
        <v>92.5</v>
      </c>
      <c r="H13770" s="1">
        <v>7.5</v>
      </c>
    </row>
    <row r="13771">
      <c r="A13771" s="1" t="s">
        <v>341</v>
      </c>
      <c r="B13771" s="7" t="s">
        <v>342</v>
      </c>
      <c r="C13771" s="1" t="s">
        <v>13288</v>
      </c>
      <c r="D13771" s="8">
        <v>0.0</v>
      </c>
      <c r="E13771" s="1">
        <v>0.0</v>
      </c>
      <c r="F13771" s="1">
        <v>100.0</v>
      </c>
      <c r="G13771" s="1">
        <v>89.5</v>
      </c>
      <c r="H13771" s="1">
        <v>10.5</v>
      </c>
    </row>
    <row r="13772">
      <c r="A13772" s="1" t="s">
        <v>341</v>
      </c>
      <c r="B13772" s="7" t="s">
        <v>342</v>
      </c>
      <c r="C13772" s="1" t="s">
        <v>13289</v>
      </c>
      <c r="D13772" s="8">
        <v>0.0</v>
      </c>
      <c r="E13772" s="1">
        <v>0.0</v>
      </c>
      <c r="F13772" s="1">
        <v>100.0</v>
      </c>
      <c r="G13772" s="1">
        <v>99.0</v>
      </c>
      <c r="H13772" s="1">
        <v>1.0</v>
      </c>
    </row>
    <row r="13773">
      <c r="A13773" s="1" t="s">
        <v>341</v>
      </c>
      <c r="B13773" s="7" t="s">
        <v>342</v>
      </c>
      <c r="C13773" s="1" t="s">
        <v>13290</v>
      </c>
      <c r="D13773" s="8">
        <v>0.0</v>
      </c>
      <c r="E13773" s="1">
        <v>0.0</v>
      </c>
      <c r="F13773" s="1">
        <v>100.0</v>
      </c>
      <c r="G13773" s="1">
        <v>37.6</v>
      </c>
      <c r="H13773" s="1">
        <v>62.4</v>
      </c>
    </row>
    <row r="13774">
      <c r="A13774" s="1" t="s">
        <v>341</v>
      </c>
      <c r="B13774" s="7" t="s">
        <v>342</v>
      </c>
      <c r="C13774" s="1" t="s">
        <v>13291</v>
      </c>
      <c r="D13774" s="8">
        <v>0.0</v>
      </c>
      <c r="E13774" s="1">
        <v>0.0</v>
      </c>
      <c r="F13774" s="1">
        <v>100.0</v>
      </c>
      <c r="G13774" s="1">
        <v>77.0</v>
      </c>
      <c r="H13774" s="1">
        <v>23.0</v>
      </c>
    </row>
    <row r="13775">
      <c r="A13775" s="1" t="s">
        <v>341</v>
      </c>
      <c r="B13775" s="7" t="s">
        <v>342</v>
      </c>
      <c r="C13775" s="1" t="s">
        <v>13292</v>
      </c>
      <c r="D13775" s="8">
        <v>0.0</v>
      </c>
      <c r="E13775" s="1">
        <v>0.0</v>
      </c>
      <c r="F13775" s="1">
        <v>100.0</v>
      </c>
      <c r="G13775" s="1">
        <v>74.0</v>
      </c>
      <c r="H13775" s="1">
        <v>26.0</v>
      </c>
    </row>
    <row r="13776">
      <c r="A13776" s="1" t="s">
        <v>341</v>
      </c>
      <c r="B13776" s="7" t="s">
        <v>342</v>
      </c>
      <c r="C13776" s="1" t="s">
        <v>13293</v>
      </c>
      <c r="D13776" s="8">
        <v>0.0</v>
      </c>
      <c r="E13776" s="1">
        <v>0.0</v>
      </c>
      <c r="F13776" s="1">
        <v>100.0</v>
      </c>
      <c r="G13776" s="1">
        <v>96.5</v>
      </c>
      <c r="H13776" s="1">
        <v>3.5</v>
      </c>
    </row>
    <row r="13777">
      <c r="A13777" s="1" t="s">
        <v>341</v>
      </c>
      <c r="B13777" s="7" t="s">
        <v>342</v>
      </c>
      <c r="C13777" s="1" t="s">
        <v>13294</v>
      </c>
      <c r="D13777" s="8">
        <v>0.0</v>
      </c>
      <c r="E13777" s="1">
        <v>0.0</v>
      </c>
      <c r="F13777" s="1">
        <v>100.0</v>
      </c>
      <c r="G13777" s="1">
        <v>85.4</v>
      </c>
      <c r="H13777" s="1">
        <v>14.6</v>
      </c>
    </row>
    <row r="13778">
      <c r="A13778" s="1" t="s">
        <v>341</v>
      </c>
      <c r="B13778" s="7" t="s">
        <v>342</v>
      </c>
      <c r="C13778" s="1" t="s">
        <v>13295</v>
      </c>
      <c r="D13778" s="8">
        <v>0.0</v>
      </c>
      <c r="E13778" s="1">
        <v>0.0</v>
      </c>
      <c r="F13778" s="1">
        <v>100.0</v>
      </c>
      <c r="G13778" s="1">
        <v>64.5</v>
      </c>
      <c r="H13778" s="1">
        <v>35.5</v>
      </c>
    </row>
    <row r="13779">
      <c r="A13779" s="1" t="s">
        <v>341</v>
      </c>
      <c r="B13779" s="7" t="s">
        <v>342</v>
      </c>
      <c r="C13779" s="1" t="s">
        <v>13296</v>
      </c>
      <c r="D13779" s="8">
        <v>0.0</v>
      </c>
      <c r="E13779" s="1">
        <v>0.0</v>
      </c>
      <c r="F13779" s="1">
        <v>100.0</v>
      </c>
      <c r="G13779" s="1">
        <v>51.4</v>
      </c>
      <c r="H13779" s="1">
        <v>48.6</v>
      </c>
    </row>
    <row r="13780">
      <c r="A13780" s="1" t="s">
        <v>341</v>
      </c>
      <c r="B13780" s="7" t="s">
        <v>342</v>
      </c>
      <c r="C13780" s="1" t="s">
        <v>13297</v>
      </c>
      <c r="D13780" s="8">
        <v>0.0</v>
      </c>
      <c r="E13780" s="1">
        <v>0.0</v>
      </c>
      <c r="F13780" s="1">
        <v>100.0</v>
      </c>
      <c r="G13780" s="1">
        <v>48.5</v>
      </c>
      <c r="H13780" s="1">
        <v>51.5</v>
      </c>
    </row>
    <row r="13781">
      <c r="A13781" s="1" t="s">
        <v>341</v>
      </c>
      <c r="B13781" s="7" t="s">
        <v>342</v>
      </c>
      <c r="C13781" s="1" t="s">
        <v>13298</v>
      </c>
      <c r="D13781" s="8">
        <v>0.0</v>
      </c>
      <c r="E13781" s="1">
        <v>0.0</v>
      </c>
      <c r="F13781" s="1">
        <v>100.0</v>
      </c>
      <c r="G13781" s="1">
        <v>87.0</v>
      </c>
      <c r="H13781" s="1">
        <v>13.0</v>
      </c>
    </row>
    <row r="13782">
      <c r="A13782" s="1" t="s">
        <v>341</v>
      </c>
      <c r="B13782" s="7" t="s">
        <v>342</v>
      </c>
      <c r="C13782" s="1" t="s">
        <v>13299</v>
      </c>
      <c r="D13782" s="8">
        <v>0.0</v>
      </c>
      <c r="E13782" s="1">
        <v>0.0</v>
      </c>
      <c r="F13782" s="1">
        <v>100.0</v>
      </c>
      <c r="G13782" s="1">
        <v>47.2</v>
      </c>
      <c r="H13782" s="1">
        <v>52.8</v>
      </c>
    </row>
    <row r="13783">
      <c r="A13783" s="1" t="s">
        <v>341</v>
      </c>
      <c r="B13783" s="7" t="s">
        <v>342</v>
      </c>
      <c r="C13783" s="1" t="s">
        <v>13300</v>
      </c>
      <c r="D13783" s="8">
        <v>0.0</v>
      </c>
      <c r="E13783" s="1">
        <v>0.0</v>
      </c>
      <c r="F13783" s="1">
        <v>100.0</v>
      </c>
      <c r="G13783" s="1">
        <v>87.3</v>
      </c>
      <c r="H13783" s="1">
        <v>12.7</v>
      </c>
    </row>
    <row r="13784">
      <c r="A13784" s="1" t="s">
        <v>341</v>
      </c>
      <c r="B13784" s="7" t="s">
        <v>342</v>
      </c>
      <c r="C13784" s="1" t="s">
        <v>13301</v>
      </c>
      <c r="D13784" s="8">
        <v>0.0</v>
      </c>
      <c r="E13784" s="1">
        <v>0.0</v>
      </c>
      <c r="F13784" s="1">
        <v>100.0</v>
      </c>
      <c r="G13784" s="1">
        <v>86.4</v>
      </c>
      <c r="H13784" s="1">
        <v>13.6</v>
      </c>
    </row>
    <row r="13785">
      <c r="A13785" s="1" t="s">
        <v>341</v>
      </c>
      <c r="B13785" s="7" t="s">
        <v>342</v>
      </c>
      <c r="C13785" s="1" t="s">
        <v>13302</v>
      </c>
      <c r="D13785" s="8">
        <v>0.0</v>
      </c>
      <c r="E13785" s="1">
        <v>0.0</v>
      </c>
      <c r="F13785" s="1">
        <v>100.0</v>
      </c>
      <c r="G13785" s="1">
        <v>100.0</v>
      </c>
      <c r="H13785" s="1">
        <v>0.0</v>
      </c>
    </row>
    <row r="13786">
      <c r="A13786" s="1" t="s">
        <v>341</v>
      </c>
      <c r="B13786" s="7" t="s">
        <v>342</v>
      </c>
      <c r="C13786" s="1" t="s">
        <v>13303</v>
      </c>
      <c r="D13786" s="8">
        <v>0.0</v>
      </c>
      <c r="E13786" s="1">
        <v>0.0</v>
      </c>
      <c r="F13786" s="1">
        <v>100.0</v>
      </c>
      <c r="G13786" s="1">
        <v>73.0</v>
      </c>
      <c r="H13786" s="1">
        <v>27.0</v>
      </c>
    </row>
    <row r="13787">
      <c r="A13787" s="1" t="s">
        <v>341</v>
      </c>
      <c r="B13787" s="7" t="s">
        <v>342</v>
      </c>
      <c r="C13787" s="1" t="s">
        <v>13304</v>
      </c>
      <c r="D13787" s="8">
        <v>0.0</v>
      </c>
      <c r="E13787" s="1">
        <v>0.0</v>
      </c>
      <c r="F13787" s="1">
        <v>100.0</v>
      </c>
      <c r="G13787" s="1">
        <v>56.5</v>
      </c>
      <c r="H13787" s="1">
        <v>43.5</v>
      </c>
    </row>
    <row r="13788">
      <c r="A13788" s="1" t="s">
        <v>341</v>
      </c>
      <c r="B13788" s="7" t="s">
        <v>342</v>
      </c>
      <c r="C13788" s="1" t="s">
        <v>13305</v>
      </c>
      <c r="D13788" s="8">
        <v>0.0</v>
      </c>
      <c r="E13788" s="1">
        <v>0.0</v>
      </c>
      <c r="F13788" s="1">
        <v>100.0</v>
      </c>
      <c r="G13788" s="1">
        <v>86.9</v>
      </c>
      <c r="H13788" s="1">
        <v>13.1</v>
      </c>
    </row>
    <row r="13789">
      <c r="A13789" s="1" t="s">
        <v>341</v>
      </c>
      <c r="B13789" s="7" t="s">
        <v>342</v>
      </c>
      <c r="C13789" s="1" t="s">
        <v>13306</v>
      </c>
      <c r="D13789" s="8">
        <v>0.0</v>
      </c>
      <c r="E13789" s="1">
        <v>0.0</v>
      </c>
      <c r="F13789" s="1">
        <v>100.0</v>
      </c>
      <c r="G13789" s="1">
        <v>76.3</v>
      </c>
      <c r="H13789" s="1">
        <v>23.7</v>
      </c>
    </row>
    <row r="13790">
      <c r="A13790" s="1" t="s">
        <v>341</v>
      </c>
      <c r="B13790" s="7" t="s">
        <v>342</v>
      </c>
      <c r="C13790" s="1" t="s">
        <v>13307</v>
      </c>
      <c r="D13790" s="8">
        <v>0.0</v>
      </c>
      <c r="E13790" s="1">
        <v>0.0</v>
      </c>
      <c r="F13790" s="1">
        <v>100.0</v>
      </c>
      <c r="G13790" s="1">
        <v>47.5</v>
      </c>
      <c r="H13790" s="1">
        <v>52.5</v>
      </c>
    </row>
    <row r="13791">
      <c r="A13791" s="1" t="s">
        <v>341</v>
      </c>
      <c r="B13791" s="7" t="s">
        <v>342</v>
      </c>
      <c r="C13791" s="1" t="s">
        <v>13308</v>
      </c>
      <c r="D13791" s="8">
        <v>0.0</v>
      </c>
      <c r="E13791" s="1">
        <v>0.0</v>
      </c>
      <c r="F13791" s="1">
        <v>100.0</v>
      </c>
      <c r="G13791" s="1">
        <v>27.6</v>
      </c>
      <c r="H13791" s="1">
        <v>72.4</v>
      </c>
    </row>
    <row r="13792">
      <c r="A13792" s="1" t="s">
        <v>341</v>
      </c>
      <c r="B13792" s="7" t="s">
        <v>342</v>
      </c>
      <c r="C13792" s="1" t="s">
        <v>13309</v>
      </c>
      <c r="D13792" s="8">
        <v>0.0</v>
      </c>
      <c r="E13792" s="1">
        <v>0.0</v>
      </c>
      <c r="F13792" s="1">
        <v>100.0</v>
      </c>
      <c r="G13792" s="1">
        <v>95.8</v>
      </c>
      <c r="H13792" s="1">
        <v>4.2</v>
      </c>
    </row>
    <row r="13793">
      <c r="A13793" s="1" t="s">
        <v>341</v>
      </c>
      <c r="B13793" s="7" t="s">
        <v>342</v>
      </c>
      <c r="C13793" s="1" t="s">
        <v>13310</v>
      </c>
      <c r="D13793" s="8">
        <v>0.0</v>
      </c>
      <c r="E13793" s="1">
        <v>0.0</v>
      </c>
      <c r="F13793" s="1">
        <v>100.0</v>
      </c>
      <c r="G13793" s="1">
        <v>60.1</v>
      </c>
      <c r="H13793" s="1">
        <v>39.9</v>
      </c>
    </row>
    <row r="13794">
      <c r="A13794" s="1" t="s">
        <v>341</v>
      </c>
      <c r="B13794" s="7" t="s">
        <v>342</v>
      </c>
      <c r="C13794" s="1" t="s">
        <v>13311</v>
      </c>
      <c r="D13794" s="8">
        <v>0.0</v>
      </c>
      <c r="E13794" s="1">
        <v>0.0</v>
      </c>
      <c r="F13794" s="1">
        <v>100.0</v>
      </c>
      <c r="G13794" s="1">
        <v>82.1</v>
      </c>
      <c r="H13794" s="1">
        <v>17.9</v>
      </c>
    </row>
    <row r="13795">
      <c r="A13795" s="1" t="s">
        <v>341</v>
      </c>
      <c r="B13795" s="7" t="s">
        <v>342</v>
      </c>
      <c r="C13795" s="1" t="s">
        <v>13312</v>
      </c>
      <c r="D13795" s="8">
        <v>0.0</v>
      </c>
      <c r="E13795" s="1">
        <v>0.0</v>
      </c>
      <c r="F13795" s="1">
        <v>100.0</v>
      </c>
      <c r="G13795" s="1">
        <v>86.2</v>
      </c>
      <c r="H13795" s="1">
        <v>13.8</v>
      </c>
    </row>
    <row r="13796">
      <c r="A13796" s="1" t="s">
        <v>341</v>
      </c>
      <c r="B13796" s="7" t="s">
        <v>342</v>
      </c>
      <c r="C13796" s="1" t="s">
        <v>13313</v>
      </c>
      <c r="D13796" s="8">
        <v>0.0</v>
      </c>
      <c r="E13796" s="1">
        <v>0.0</v>
      </c>
      <c r="F13796" s="1">
        <v>100.0</v>
      </c>
      <c r="G13796" s="1">
        <v>29.8</v>
      </c>
      <c r="H13796" s="1">
        <v>70.2</v>
      </c>
    </row>
    <row r="13797">
      <c r="A13797" s="1" t="s">
        <v>341</v>
      </c>
      <c r="B13797" s="7" t="s">
        <v>342</v>
      </c>
      <c r="C13797" s="1" t="s">
        <v>13314</v>
      </c>
      <c r="D13797" s="8">
        <v>0.0</v>
      </c>
      <c r="E13797" s="1">
        <v>0.0</v>
      </c>
      <c r="F13797" s="1">
        <v>100.0</v>
      </c>
      <c r="G13797" s="1">
        <v>95.1</v>
      </c>
      <c r="H13797" s="1">
        <v>4.9</v>
      </c>
    </row>
    <row r="13798">
      <c r="A13798" s="1" t="s">
        <v>341</v>
      </c>
      <c r="B13798" s="7" t="s">
        <v>343</v>
      </c>
      <c r="C13798" s="1" t="s">
        <v>13315</v>
      </c>
      <c r="D13798" s="8">
        <v>1.0</v>
      </c>
      <c r="E13798" s="1">
        <v>0.0</v>
      </c>
      <c r="F13798" s="1">
        <v>13.1</v>
      </c>
      <c r="G13798" s="1">
        <v>100.0</v>
      </c>
      <c r="H13798" s="1">
        <v>-86.9</v>
      </c>
    </row>
    <row r="13799">
      <c r="A13799" s="1" t="s">
        <v>341</v>
      </c>
      <c r="B13799" s="7" t="s">
        <v>343</v>
      </c>
      <c r="C13799" s="1" t="s">
        <v>13316</v>
      </c>
      <c r="D13799" s="8">
        <v>0.0</v>
      </c>
      <c r="E13799" s="1">
        <v>0.0</v>
      </c>
      <c r="F13799" s="1">
        <v>17.0</v>
      </c>
      <c r="G13799" s="1">
        <v>100.0</v>
      </c>
      <c r="H13799" s="1">
        <v>-83.0</v>
      </c>
    </row>
    <row r="13800">
      <c r="A13800" s="1" t="s">
        <v>341</v>
      </c>
      <c r="B13800" s="7" t="s">
        <v>343</v>
      </c>
      <c r="C13800" s="1" t="s">
        <v>9038</v>
      </c>
      <c r="D13800" s="8">
        <v>0.0</v>
      </c>
      <c r="E13800" s="1">
        <v>0.0</v>
      </c>
      <c r="F13800" s="1">
        <v>9.1</v>
      </c>
      <c r="G13800" s="1">
        <v>100.0</v>
      </c>
      <c r="H13800" s="1">
        <v>-90.9</v>
      </c>
    </row>
    <row r="13801">
      <c r="A13801" s="1" t="s">
        <v>341</v>
      </c>
      <c r="B13801" s="7" t="s">
        <v>343</v>
      </c>
      <c r="C13801" s="1" t="s">
        <v>13317</v>
      </c>
      <c r="D13801" s="8">
        <v>0.0</v>
      </c>
      <c r="E13801" s="1">
        <v>0.0</v>
      </c>
      <c r="F13801" s="1">
        <v>8.7</v>
      </c>
      <c r="G13801" s="1">
        <v>100.0</v>
      </c>
      <c r="H13801" s="1">
        <v>-91.3</v>
      </c>
    </row>
    <row r="13802">
      <c r="A13802" s="1" t="s">
        <v>341</v>
      </c>
      <c r="B13802" s="7" t="s">
        <v>343</v>
      </c>
      <c r="C13802" s="1" t="s">
        <v>13318</v>
      </c>
      <c r="D13802" s="8">
        <v>0.0</v>
      </c>
      <c r="E13802" s="1">
        <v>0.0</v>
      </c>
      <c r="F13802" s="1">
        <v>16.8</v>
      </c>
      <c r="G13802" s="1">
        <v>100.0</v>
      </c>
      <c r="H13802" s="1">
        <v>-83.2</v>
      </c>
    </row>
    <row r="13803">
      <c r="A13803" s="1" t="s">
        <v>341</v>
      </c>
      <c r="B13803" s="7" t="s">
        <v>343</v>
      </c>
      <c r="C13803" s="1" t="s">
        <v>13319</v>
      </c>
      <c r="D13803" s="8">
        <v>0.0</v>
      </c>
      <c r="E13803" s="1">
        <v>0.0</v>
      </c>
      <c r="F13803" s="1">
        <v>8.5</v>
      </c>
      <c r="G13803" s="1">
        <v>100.0</v>
      </c>
      <c r="H13803" s="1">
        <v>-91.5</v>
      </c>
    </row>
    <row r="13804">
      <c r="A13804" s="1" t="s">
        <v>341</v>
      </c>
      <c r="B13804" s="7" t="s">
        <v>344</v>
      </c>
      <c r="C13804" s="1" t="s">
        <v>8052</v>
      </c>
      <c r="D13804" s="8">
        <v>0.0</v>
      </c>
      <c r="E13804" s="1">
        <v>0.0</v>
      </c>
      <c r="F13804" s="1">
        <v>5.0</v>
      </c>
      <c r="G13804" s="1">
        <v>100.0</v>
      </c>
      <c r="H13804" s="1">
        <v>-95.0</v>
      </c>
    </row>
    <row r="13805">
      <c r="A13805" s="1" t="s">
        <v>341</v>
      </c>
      <c r="B13805" s="7" t="s">
        <v>344</v>
      </c>
      <c r="C13805" s="1" t="s">
        <v>13320</v>
      </c>
      <c r="D13805" s="8">
        <v>0.0</v>
      </c>
      <c r="E13805" s="1">
        <v>0.0</v>
      </c>
      <c r="F13805" s="1">
        <v>36.0</v>
      </c>
      <c r="G13805" s="1">
        <v>100.0</v>
      </c>
      <c r="H13805" s="1">
        <v>-64.0</v>
      </c>
    </row>
    <row r="13806">
      <c r="A13806" s="1" t="s">
        <v>341</v>
      </c>
      <c r="B13806" s="7" t="s">
        <v>344</v>
      </c>
      <c r="C13806" s="1" t="s">
        <v>13321</v>
      </c>
      <c r="D13806" s="8">
        <v>0.0</v>
      </c>
      <c r="E13806" s="1">
        <v>0.0</v>
      </c>
      <c r="F13806" s="1">
        <v>43.0</v>
      </c>
      <c r="G13806" s="1">
        <v>45.5</v>
      </c>
      <c r="H13806" s="1">
        <v>-2.5</v>
      </c>
    </row>
    <row r="13807">
      <c r="A13807" s="1" t="s">
        <v>341</v>
      </c>
      <c r="B13807" s="7" t="s">
        <v>344</v>
      </c>
      <c r="C13807" s="1" t="s">
        <v>13322</v>
      </c>
      <c r="D13807" s="8">
        <v>0.0</v>
      </c>
      <c r="E13807" s="1">
        <v>0.0</v>
      </c>
      <c r="F13807" s="1">
        <v>41.0</v>
      </c>
      <c r="G13807" s="1">
        <v>53.7</v>
      </c>
      <c r="H13807" s="1">
        <v>-12.7</v>
      </c>
    </row>
    <row r="13808">
      <c r="A13808" s="1" t="s">
        <v>341</v>
      </c>
      <c r="B13808" s="7" t="s">
        <v>344</v>
      </c>
      <c r="C13808" s="1" t="s">
        <v>13323</v>
      </c>
      <c r="D13808" s="8">
        <v>0.0</v>
      </c>
      <c r="E13808" s="1">
        <v>0.0</v>
      </c>
      <c r="F13808" s="1">
        <v>43.0</v>
      </c>
      <c r="G13808" s="1">
        <v>100.0</v>
      </c>
      <c r="H13808" s="1">
        <v>-57.0</v>
      </c>
    </row>
    <row r="13809">
      <c r="A13809" s="1" t="s">
        <v>341</v>
      </c>
      <c r="B13809" s="7" t="s">
        <v>344</v>
      </c>
      <c r="C13809" s="1" t="s">
        <v>13324</v>
      </c>
      <c r="D13809" s="8">
        <v>0.0</v>
      </c>
      <c r="E13809" s="1">
        <v>0.0</v>
      </c>
      <c r="F13809" s="1">
        <v>44.5</v>
      </c>
      <c r="G13809" s="1">
        <v>100.0</v>
      </c>
      <c r="H13809" s="1">
        <v>-55.5</v>
      </c>
    </row>
    <row r="13810">
      <c r="A13810" s="1" t="s">
        <v>341</v>
      </c>
      <c r="B13810" s="7" t="s">
        <v>344</v>
      </c>
      <c r="C13810" s="1" t="s">
        <v>13325</v>
      </c>
      <c r="D13810" s="8">
        <v>0.0</v>
      </c>
      <c r="E13810" s="1">
        <v>0.0</v>
      </c>
      <c r="F13810" s="1">
        <v>100.0</v>
      </c>
      <c r="G13810" s="1">
        <v>70.7</v>
      </c>
      <c r="H13810" s="1">
        <v>29.3</v>
      </c>
    </row>
    <row r="13811">
      <c r="A13811" s="1" t="s">
        <v>341</v>
      </c>
      <c r="B13811" s="7" t="s">
        <v>344</v>
      </c>
      <c r="C13811" s="1" t="s">
        <v>13326</v>
      </c>
      <c r="D13811" s="8">
        <v>0.0</v>
      </c>
      <c r="E13811" s="1">
        <v>0.0</v>
      </c>
      <c r="F13811" s="1">
        <v>100.0</v>
      </c>
      <c r="G13811" s="1">
        <v>83.6</v>
      </c>
      <c r="H13811" s="1">
        <v>16.4</v>
      </c>
    </row>
    <row r="13812">
      <c r="A13812" s="1" t="s">
        <v>341</v>
      </c>
      <c r="B13812" s="7" t="s">
        <v>344</v>
      </c>
      <c r="C13812" s="1" t="s">
        <v>13327</v>
      </c>
      <c r="D13812" s="8">
        <v>0.0</v>
      </c>
      <c r="E13812" s="1">
        <v>0.0</v>
      </c>
      <c r="F13812" s="1">
        <v>100.0</v>
      </c>
      <c r="G13812" s="1">
        <v>92.2</v>
      </c>
      <c r="H13812" s="1">
        <v>7.8</v>
      </c>
    </row>
    <row r="13813">
      <c r="A13813" s="1" t="s">
        <v>341</v>
      </c>
      <c r="B13813" s="7" t="s">
        <v>344</v>
      </c>
      <c r="C13813" s="1" t="s">
        <v>13328</v>
      </c>
      <c r="D13813" s="8">
        <v>0.0</v>
      </c>
      <c r="E13813" s="1">
        <v>0.0</v>
      </c>
      <c r="F13813" s="1">
        <v>100.0</v>
      </c>
      <c r="G13813" s="1">
        <v>85.9</v>
      </c>
      <c r="H13813" s="1">
        <v>14.1</v>
      </c>
    </row>
    <row r="13814">
      <c r="A13814" s="1" t="s">
        <v>341</v>
      </c>
      <c r="B13814" s="7" t="s">
        <v>344</v>
      </c>
      <c r="C13814" s="1" t="s">
        <v>13329</v>
      </c>
      <c r="D13814" s="8">
        <v>0.0</v>
      </c>
      <c r="E13814" s="1">
        <v>0.0</v>
      </c>
      <c r="F13814" s="1">
        <v>100.0</v>
      </c>
      <c r="G13814" s="1">
        <v>81.4</v>
      </c>
      <c r="H13814" s="1">
        <v>18.6</v>
      </c>
    </row>
    <row r="13815">
      <c r="A13815" s="1" t="s">
        <v>341</v>
      </c>
      <c r="B13815" s="7" t="s">
        <v>344</v>
      </c>
      <c r="C13815" s="1" t="s">
        <v>13330</v>
      </c>
      <c r="D13815" s="8">
        <v>0.0</v>
      </c>
      <c r="E13815" s="1">
        <v>0.0</v>
      </c>
      <c r="F13815" s="1">
        <v>100.0</v>
      </c>
      <c r="G13815" s="1">
        <v>27.7</v>
      </c>
      <c r="H13815" s="1">
        <v>72.3</v>
      </c>
    </row>
    <row r="13816">
      <c r="A13816" s="1" t="s">
        <v>341</v>
      </c>
      <c r="B13816" s="7" t="s">
        <v>344</v>
      </c>
      <c r="C13816" s="1" t="s">
        <v>13331</v>
      </c>
      <c r="D13816" s="8">
        <v>0.0</v>
      </c>
      <c r="E13816" s="1">
        <v>0.0</v>
      </c>
      <c r="F13816" s="1">
        <v>100.0</v>
      </c>
      <c r="G13816" s="1">
        <v>89.2</v>
      </c>
      <c r="H13816" s="1">
        <v>10.8</v>
      </c>
    </row>
    <row r="13817">
      <c r="A13817" s="1" t="s">
        <v>341</v>
      </c>
      <c r="B13817" s="7" t="s">
        <v>344</v>
      </c>
      <c r="C13817" s="1" t="s">
        <v>13332</v>
      </c>
      <c r="D13817" s="8">
        <v>0.0</v>
      </c>
      <c r="E13817" s="1">
        <v>0.0</v>
      </c>
      <c r="F13817" s="1">
        <v>100.0</v>
      </c>
      <c r="G13817" s="1">
        <v>67.6</v>
      </c>
      <c r="H13817" s="1">
        <v>32.4</v>
      </c>
    </row>
    <row r="13818">
      <c r="A13818" s="1" t="s">
        <v>341</v>
      </c>
      <c r="B13818" s="7" t="s">
        <v>344</v>
      </c>
      <c r="C13818" s="1" t="s">
        <v>13333</v>
      </c>
      <c r="D13818" s="8">
        <v>0.0</v>
      </c>
      <c r="E13818" s="1">
        <v>0.0</v>
      </c>
      <c r="F13818" s="1">
        <v>100.0</v>
      </c>
      <c r="G13818" s="1">
        <v>74.6</v>
      </c>
      <c r="H13818" s="1">
        <v>25.4</v>
      </c>
    </row>
    <row r="13819">
      <c r="A13819" s="1" t="s">
        <v>341</v>
      </c>
      <c r="B13819" s="7" t="s">
        <v>344</v>
      </c>
      <c r="C13819" s="1" t="s">
        <v>13334</v>
      </c>
      <c r="D13819" s="8">
        <v>0.0</v>
      </c>
      <c r="E13819" s="1">
        <v>0.0</v>
      </c>
      <c r="F13819" s="1">
        <v>100.0</v>
      </c>
      <c r="G13819" s="1">
        <v>82.0</v>
      </c>
      <c r="H13819" s="1">
        <v>18.0</v>
      </c>
    </row>
    <row r="13820">
      <c r="A13820" s="1" t="s">
        <v>341</v>
      </c>
      <c r="B13820" s="7" t="s">
        <v>344</v>
      </c>
      <c r="C13820" s="1" t="s">
        <v>13335</v>
      </c>
      <c r="D13820" s="8">
        <v>0.0</v>
      </c>
      <c r="E13820" s="1">
        <v>0.0</v>
      </c>
      <c r="F13820" s="1">
        <v>100.0</v>
      </c>
      <c r="G13820" s="1">
        <v>91.5</v>
      </c>
      <c r="H13820" s="1">
        <v>8.5</v>
      </c>
    </row>
    <row r="13821">
      <c r="A13821" s="1" t="s">
        <v>341</v>
      </c>
      <c r="B13821" s="7" t="s">
        <v>344</v>
      </c>
      <c r="C13821" s="1" t="s">
        <v>13336</v>
      </c>
      <c r="D13821" s="8">
        <v>0.0</v>
      </c>
      <c r="E13821" s="1">
        <v>0.0</v>
      </c>
      <c r="F13821" s="1">
        <v>100.0</v>
      </c>
      <c r="G13821" s="1">
        <v>66.0</v>
      </c>
      <c r="H13821" s="1">
        <v>34.0</v>
      </c>
    </row>
    <row r="13822">
      <c r="A13822" s="1" t="s">
        <v>341</v>
      </c>
      <c r="B13822" s="7" t="s">
        <v>344</v>
      </c>
      <c r="C13822" s="1" t="s">
        <v>13337</v>
      </c>
      <c r="D13822" s="8">
        <v>0.0</v>
      </c>
      <c r="E13822" s="1">
        <v>0.0</v>
      </c>
      <c r="F13822" s="1">
        <v>100.0</v>
      </c>
      <c r="G13822" s="1">
        <v>71.5</v>
      </c>
      <c r="H13822" s="1">
        <v>28.5</v>
      </c>
    </row>
    <row r="13823">
      <c r="A13823" s="1" t="s">
        <v>341</v>
      </c>
      <c r="B13823" s="7" t="s">
        <v>344</v>
      </c>
      <c r="C13823" s="1" t="s">
        <v>13338</v>
      </c>
      <c r="D13823" s="8">
        <v>0.0</v>
      </c>
      <c r="E13823" s="1">
        <v>0.0</v>
      </c>
      <c r="F13823" s="1">
        <v>100.0</v>
      </c>
      <c r="G13823" s="1">
        <v>83.0</v>
      </c>
      <c r="H13823" s="1">
        <v>17.0</v>
      </c>
    </row>
    <row r="13824">
      <c r="A13824" s="1" t="s">
        <v>341</v>
      </c>
      <c r="B13824" s="7" t="s">
        <v>344</v>
      </c>
      <c r="C13824" s="1" t="s">
        <v>13339</v>
      </c>
      <c r="D13824" s="8">
        <v>0.0</v>
      </c>
      <c r="E13824" s="1">
        <v>0.0</v>
      </c>
      <c r="F13824" s="1">
        <v>100.0</v>
      </c>
      <c r="G13824" s="1">
        <v>83.6</v>
      </c>
      <c r="H13824" s="1">
        <v>16.4</v>
      </c>
    </row>
    <row r="13825">
      <c r="A13825" s="1" t="s">
        <v>341</v>
      </c>
      <c r="B13825" s="7" t="s">
        <v>344</v>
      </c>
      <c r="C13825" s="1" t="s">
        <v>13340</v>
      </c>
      <c r="D13825" s="8">
        <v>0.0</v>
      </c>
      <c r="E13825" s="1">
        <v>0.0</v>
      </c>
      <c r="F13825" s="1">
        <v>100.0</v>
      </c>
      <c r="G13825" s="1">
        <v>10.6</v>
      </c>
      <c r="H13825" s="1">
        <v>89.4</v>
      </c>
    </row>
    <row r="13826">
      <c r="A13826" s="1" t="s">
        <v>341</v>
      </c>
      <c r="B13826" s="7" t="s">
        <v>344</v>
      </c>
      <c r="C13826" s="1" t="s">
        <v>13341</v>
      </c>
      <c r="D13826" s="8">
        <v>0.0</v>
      </c>
      <c r="E13826" s="1">
        <v>0.0</v>
      </c>
      <c r="F13826" s="1">
        <v>100.0</v>
      </c>
      <c r="G13826" s="1">
        <v>86.0</v>
      </c>
      <c r="H13826" s="1">
        <v>14.0</v>
      </c>
    </row>
    <row r="13827">
      <c r="A13827" s="1" t="s">
        <v>341</v>
      </c>
      <c r="B13827" s="7" t="s">
        <v>344</v>
      </c>
      <c r="C13827" s="1" t="s">
        <v>13342</v>
      </c>
      <c r="D13827" s="8">
        <v>0.0</v>
      </c>
      <c r="E13827" s="1">
        <v>0.0</v>
      </c>
      <c r="F13827" s="1">
        <v>100.0</v>
      </c>
      <c r="G13827" s="1">
        <v>75.2</v>
      </c>
      <c r="H13827" s="1">
        <v>24.8</v>
      </c>
    </row>
    <row r="13828">
      <c r="A13828" s="1" t="s">
        <v>341</v>
      </c>
      <c r="B13828" s="7" t="s">
        <v>344</v>
      </c>
      <c r="C13828" s="1" t="s">
        <v>13343</v>
      </c>
      <c r="D13828" s="8">
        <v>0.0</v>
      </c>
      <c r="E13828" s="1">
        <v>0.0</v>
      </c>
      <c r="F13828" s="1">
        <v>100.0</v>
      </c>
      <c r="G13828" s="1">
        <v>82.4</v>
      </c>
      <c r="H13828" s="1">
        <v>17.6</v>
      </c>
    </row>
    <row r="13829">
      <c r="A13829" s="1" t="s">
        <v>341</v>
      </c>
      <c r="B13829" s="7" t="s">
        <v>344</v>
      </c>
      <c r="C13829" s="1" t="s">
        <v>13344</v>
      </c>
      <c r="D13829" s="8">
        <v>0.0</v>
      </c>
      <c r="E13829" s="1">
        <v>0.0</v>
      </c>
      <c r="F13829" s="1">
        <v>100.0</v>
      </c>
      <c r="G13829" s="1">
        <v>48.9</v>
      </c>
      <c r="H13829" s="1">
        <v>51.1</v>
      </c>
    </row>
    <row r="13830">
      <c r="A13830" s="1" t="s">
        <v>341</v>
      </c>
      <c r="B13830" s="7" t="s">
        <v>344</v>
      </c>
      <c r="C13830" s="1" t="s">
        <v>13345</v>
      </c>
      <c r="D13830" s="8">
        <v>0.0</v>
      </c>
      <c r="E13830" s="1">
        <v>0.0</v>
      </c>
      <c r="F13830" s="1">
        <v>100.0</v>
      </c>
      <c r="G13830" s="1">
        <v>78.8</v>
      </c>
      <c r="H13830" s="1">
        <v>21.2</v>
      </c>
    </row>
    <row r="13831">
      <c r="A13831" s="1" t="s">
        <v>341</v>
      </c>
      <c r="B13831" s="7" t="s">
        <v>344</v>
      </c>
      <c r="C13831" s="1" t="s">
        <v>13346</v>
      </c>
      <c r="D13831" s="8">
        <v>0.0</v>
      </c>
      <c r="E13831" s="1">
        <v>0.0</v>
      </c>
      <c r="F13831" s="1">
        <v>100.0</v>
      </c>
      <c r="G13831" s="1">
        <v>44.5</v>
      </c>
      <c r="H13831" s="1">
        <v>55.5</v>
      </c>
    </row>
    <row r="13832">
      <c r="A13832" s="1" t="s">
        <v>341</v>
      </c>
      <c r="B13832" s="7" t="s">
        <v>344</v>
      </c>
      <c r="C13832" s="1" t="s">
        <v>13347</v>
      </c>
      <c r="D13832" s="8">
        <v>0.0</v>
      </c>
      <c r="E13832" s="1">
        <v>0.0</v>
      </c>
      <c r="F13832" s="1">
        <v>100.0</v>
      </c>
      <c r="G13832" s="1">
        <v>84.4</v>
      </c>
      <c r="H13832" s="1">
        <v>15.6</v>
      </c>
    </row>
    <row r="13833">
      <c r="A13833" s="1" t="s">
        <v>341</v>
      </c>
      <c r="B13833" s="7" t="s">
        <v>344</v>
      </c>
      <c r="C13833" s="1" t="s">
        <v>13348</v>
      </c>
      <c r="D13833" s="8">
        <v>0.0</v>
      </c>
      <c r="E13833" s="1">
        <v>0.0</v>
      </c>
      <c r="F13833" s="1">
        <v>100.0</v>
      </c>
      <c r="G13833" s="1">
        <v>83.3</v>
      </c>
      <c r="H13833" s="1">
        <v>16.7</v>
      </c>
    </row>
    <row r="13834">
      <c r="A13834" s="1" t="s">
        <v>341</v>
      </c>
      <c r="B13834" s="7" t="s">
        <v>344</v>
      </c>
      <c r="C13834" s="1" t="s">
        <v>13349</v>
      </c>
      <c r="D13834" s="8">
        <v>0.0</v>
      </c>
      <c r="E13834" s="1">
        <v>0.0</v>
      </c>
      <c r="F13834" s="1">
        <v>100.0</v>
      </c>
      <c r="G13834" s="1">
        <v>64.0</v>
      </c>
      <c r="H13834" s="1">
        <v>36.0</v>
      </c>
    </row>
    <row r="13835">
      <c r="A13835" s="1" t="s">
        <v>341</v>
      </c>
      <c r="B13835" s="7" t="s">
        <v>344</v>
      </c>
      <c r="C13835" s="1" t="s">
        <v>13350</v>
      </c>
      <c r="D13835" s="8">
        <v>0.0</v>
      </c>
      <c r="E13835" s="1">
        <v>0.0</v>
      </c>
      <c r="F13835" s="1">
        <v>100.0</v>
      </c>
      <c r="G13835" s="1">
        <v>11.0</v>
      </c>
      <c r="H13835" s="1">
        <v>89.0</v>
      </c>
    </row>
    <row r="13836">
      <c r="A13836" s="1" t="s">
        <v>341</v>
      </c>
      <c r="B13836" s="7" t="s">
        <v>344</v>
      </c>
      <c r="C13836" s="1" t="s">
        <v>13351</v>
      </c>
      <c r="D13836" s="8">
        <v>0.0</v>
      </c>
      <c r="E13836" s="1">
        <v>0.0</v>
      </c>
      <c r="F13836" s="1">
        <v>100.0</v>
      </c>
      <c r="G13836" s="1">
        <v>94.3</v>
      </c>
      <c r="H13836" s="1">
        <v>5.7</v>
      </c>
    </row>
    <row r="13837">
      <c r="A13837" s="1" t="s">
        <v>341</v>
      </c>
      <c r="B13837" s="7" t="s">
        <v>344</v>
      </c>
      <c r="C13837" s="1" t="s">
        <v>13352</v>
      </c>
      <c r="D13837" s="8">
        <v>0.0</v>
      </c>
      <c r="E13837" s="1">
        <v>0.0</v>
      </c>
      <c r="F13837" s="1">
        <v>100.0</v>
      </c>
      <c r="G13837" s="1">
        <v>8.3</v>
      </c>
      <c r="H13837" s="1">
        <v>91.7</v>
      </c>
    </row>
    <row r="13838">
      <c r="A13838" s="1" t="s">
        <v>341</v>
      </c>
      <c r="B13838" s="7" t="s">
        <v>344</v>
      </c>
      <c r="C13838" s="1" t="s">
        <v>13353</v>
      </c>
      <c r="D13838" s="8">
        <v>0.0</v>
      </c>
      <c r="E13838" s="1">
        <v>0.0</v>
      </c>
      <c r="F13838" s="1">
        <v>100.0</v>
      </c>
      <c r="G13838" s="1">
        <v>96.7</v>
      </c>
      <c r="H13838" s="1">
        <v>3.3</v>
      </c>
    </row>
    <row r="13839">
      <c r="A13839" s="1" t="s">
        <v>341</v>
      </c>
      <c r="B13839" s="7" t="s">
        <v>344</v>
      </c>
      <c r="C13839" s="1" t="s">
        <v>13354</v>
      </c>
      <c r="D13839" s="8">
        <v>0.0</v>
      </c>
      <c r="E13839" s="1">
        <v>0.0</v>
      </c>
      <c r="F13839" s="1">
        <v>100.0</v>
      </c>
      <c r="G13839" s="1">
        <v>9.8</v>
      </c>
      <c r="H13839" s="1">
        <v>90.2</v>
      </c>
    </row>
    <row r="13840">
      <c r="A13840" s="1" t="s">
        <v>341</v>
      </c>
      <c r="B13840" s="7" t="s">
        <v>344</v>
      </c>
      <c r="C13840" s="1" t="s">
        <v>13355</v>
      </c>
      <c r="D13840" s="8">
        <v>0.0</v>
      </c>
      <c r="E13840" s="1">
        <v>0.0</v>
      </c>
      <c r="F13840" s="1">
        <v>100.0</v>
      </c>
      <c r="G13840" s="1">
        <v>96.1</v>
      </c>
      <c r="H13840" s="1">
        <v>3.9</v>
      </c>
    </row>
    <row r="13841">
      <c r="A13841" s="1" t="s">
        <v>341</v>
      </c>
      <c r="B13841" s="7" t="s">
        <v>344</v>
      </c>
      <c r="C13841" s="1" t="s">
        <v>13356</v>
      </c>
      <c r="D13841" s="8">
        <v>0.0</v>
      </c>
      <c r="E13841" s="1">
        <v>0.0</v>
      </c>
      <c r="F13841" s="1">
        <v>100.0</v>
      </c>
      <c r="G13841" s="1">
        <v>74.9</v>
      </c>
      <c r="H13841" s="1">
        <v>25.1</v>
      </c>
    </row>
    <row r="13842">
      <c r="A13842" s="1" t="s">
        <v>341</v>
      </c>
      <c r="B13842" s="7" t="s">
        <v>344</v>
      </c>
      <c r="C13842" s="1" t="s">
        <v>13357</v>
      </c>
      <c r="D13842" s="8">
        <v>0.0</v>
      </c>
      <c r="E13842" s="1">
        <v>0.0</v>
      </c>
      <c r="F13842" s="1">
        <v>100.0</v>
      </c>
      <c r="G13842" s="1">
        <v>61.5</v>
      </c>
      <c r="H13842" s="1">
        <v>38.5</v>
      </c>
    </row>
    <row r="13843">
      <c r="A13843" s="1" t="s">
        <v>341</v>
      </c>
      <c r="B13843" s="7" t="s">
        <v>344</v>
      </c>
      <c r="C13843" s="1" t="s">
        <v>13358</v>
      </c>
      <c r="D13843" s="8">
        <v>0.0</v>
      </c>
      <c r="E13843" s="1">
        <v>0.0</v>
      </c>
      <c r="F13843" s="1">
        <v>100.0</v>
      </c>
      <c r="G13843" s="1">
        <v>97.3</v>
      </c>
      <c r="H13843" s="1">
        <v>2.7</v>
      </c>
    </row>
    <row r="13844">
      <c r="A13844" s="1" t="s">
        <v>341</v>
      </c>
      <c r="B13844" s="7" t="s">
        <v>344</v>
      </c>
      <c r="C13844" s="1" t="s">
        <v>13359</v>
      </c>
      <c r="D13844" s="8">
        <v>0.0</v>
      </c>
      <c r="E13844" s="1">
        <v>0.0</v>
      </c>
      <c r="F13844" s="1">
        <v>100.0</v>
      </c>
      <c r="G13844" s="1">
        <v>71.3</v>
      </c>
      <c r="H13844" s="1">
        <v>28.7</v>
      </c>
    </row>
    <row r="13845">
      <c r="A13845" s="1" t="s">
        <v>341</v>
      </c>
      <c r="B13845" s="7" t="s">
        <v>344</v>
      </c>
      <c r="C13845" s="1" t="s">
        <v>13360</v>
      </c>
      <c r="D13845" s="8">
        <v>0.0</v>
      </c>
      <c r="E13845" s="1">
        <v>0.0</v>
      </c>
      <c r="F13845" s="1">
        <v>100.0</v>
      </c>
      <c r="G13845" s="1">
        <v>85.8</v>
      </c>
      <c r="H13845" s="1">
        <v>14.3</v>
      </c>
    </row>
    <row r="13846">
      <c r="A13846" s="1" t="s">
        <v>341</v>
      </c>
      <c r="B13846" s="7" t="s">
        <v>345</v>
      </c>
      <c r="C13846" s="1" t="s">
        <v>13361</v>
      </c>
      <c r="D13846" s="8">
        <v>0.0</v>
      </c>
      <c r="E13846" s="1">
        <v>2.0</v>
      </c>
      <c r="F13846" s="1">
        <v>5.4</v>
      </c>
      <c r="G13846" s="1">
        <v>7.3</v>
      </c>
      <c r="H13846" s="1">
        <v>-2.0</v>
      </c>
    </row>
    <row r="13847">
      <c r="A13847" s="1" t="s">
        <v>341</v>
      </c>
      <c r="B13847" s="7" t="s">
        <v>345</v>
      </c>
      <c r="C13847" s="1" t="s">
        <v>13362</v>
      </c>
      <c r="D13847" s="8">
        <v>0.0</v>
      </c>
      <c r="E13847" s="1">
        <v>0.0</v>
      </c>
      <c r="F13847" s="1">
        <v>100.0</v>
      </c>
      <c r="G13847" s="1">
        <v>16.0</v>
      </c>
      <c r="H13847" s="1">
        <v>84.0</v>
      </c>
    </row>
    <row r="13848">
      <c r="A13848" s="1" t="s">
        <v>341</v>
      </c>
      <c r="B13848" s="7" t="s">
        <v>346</v>
      </c>
      <c r="C13848" s="1" t="s">
        <v>13363</v>
      </c>
      <c r="D13848" s="8">
        <v>0.0</v>
      </c>
      <c r="E13848" s="1">
        <v>0.0</v>
      </c>
      <c r="F13848" s="1">
        <v>1.0</v>
      </c>
      <c r="G13848" s="1">
        <v>100.0</v>
      </c>
      <c r="H13848" s="1">
        <v>-99.0</v>
      </c>
    </row>
    <row r="13849">
      <c r="A13849" s="1" t="s">
        <v>341</v>
      </c>
      <c r="B13849" s="7" t="s">
        <v>346</v>
      </c>
      <c r="C13849" s="1" t="s">
        <v>13364</v>
      </c>
      <c r="D13849" s="8">
        <v>0.0</v>
      </c>
      <c r="E13849" s="1">
        <v>0.0</v>
      </c>
      <c r="F13849" s="1">
        <v>34.2</v>
      </c>
      <c r="G13849" s="1">
        <v>100.0</v>
      </c>
      <c r="H13849" s="1">
        <v>-65.8</v>
      </c>
    </row>
    <row r="13850">
      <c r="A13850" s="1" t="s">
        <v>341</v>
      </c>
      <c r="B13850" s="7" t="s">
        <v>346</v>
      </c>
      <c r="C13850" s="1" t="s">
        <v>13365</v>
      </c>
      <c r="D13850" s="8">
        <v>0.0</v>
      </c>
      <c r="E13850" s="1">
        <v>0.0</v>
      </c>
      <c r="F13850" s="1">
        <v>17.7</v>
      </c>
      <c r="G13850" s="1">
        <v>100.0</v>
      </c>
      <c r="H13850" s="1">
        <v>-82.3</v>
      </c>
    </row>
    <row r="13851">
      <c r="A13851" s="1" t="s">
        <v>341</v>
      </c>
      <c r="B13851" s="7" t="s">
        <v>346</v>
      </c>
      <c r="C13851" s="1" t="s">
        <v>13366</v>
      </c>
      <c r="D13851" s="8">
        <v>0.0</v>
      </c>
      <c r="E13851" s="1">
        <v>0.0</v>
      </c>
      <c r="F13851" s="1">
        <v>23.0</v>
      </c>
      <c r="G13851" s="1">
        <v>100.0</v>
      </c>
      <c r="H13851" s="1">
        <v>-77.0</v>
      </c>
    </row>
    <row r="13852">
      <c r="A13852" s="1" t="s">
        <v>341</v>
      </c>
      <c r="B13852" s="7" t="s">
        <v>346</v>
      </c>
      <c r="C13852" s="1" t="s">
        <v>13367</v>
      </c>
      <c r="D13852" s="8">
        <v>0.0</v>
      </c>
      <c r="E13852" s="1">
        <v>0.0</v>
      </c>
      <c r="F13852" s="1">
        <v>25.7</v>
      </c>
      <c r="G13852" s="1">
        <v>100.0</v>
      </c>
      <c r="H13852" s="1">
        <v>-74.3</v>
      </c>
    </row>
    <row r="13853">
      <c r="A13853" s="1" t="s">
        <v>341</v>
      </c>
      <c r="B13853" s="7" t="s">
        <v>346</v>
      </c>
      <c r="C13853" s="1" t="s">
        <v>13368</v>
      </c>
      <c r="D13853" s="8">
        <v>0.0</v>
      </c>
      <c r="E13853" s="1">
        <v>0.0</v>
      </c>
      <c r="F13853" s="1">
        <v>3.0</v>
      </c>
      <c r="G13853" s="1">
        <v>100.0</v>
      </c>
      <c r="H13853" s="1">
        <v>-97.0</v>
      </c>
    </row>
    <row r="13854">
      <c r="A13854" s="1" t="s">
        <v>341</v>
      </c>
      <c r="B13854" s="7" t="s">
        <v>346</v>
      </c>
      <c r="C13854" s="1" t="s">
        <v>13369</v>
      </c>
      <c r="D13854" s="8">
        <v>0.0</v>
      </c>
      <c r="E13854" s="1">
        <v>0.0</v>
      </c>
      <c r="F13854" s="1">
        <v>100.0</v>
      </c>
      <c r="G13854" s="1">
        <v>22.0</v>
      </c>
      <c r="H13854" s="1">
        <v>78.0</v>
      </c>
    </row>
    <row r="13855">
      <c r="A13855" s="1" t="s">
        <v>341</v>
      </c>
      <c r="B13855" s="7" t="s">
        <v>348</v>
      </c>
      <c r="C13855" s="1" t="s">
        <v>13230</v>
      </c>
      <c r="D13855" s="8">
        <v>0.0</v>
      </c>
      <c r="E13855" s="1">
        <v>0.0</v>
      </c>
      <c r="F13855" s="1">
        <v>187.0</v>
      </c>
      <c r="G13855" s="1">
        <v>100.0</v>
      </c>
      <c r="H13855" s="1">
        <v>87.0</v>
      </c>
    </row>
    <row r="13856">
      <c r="A13856" s="1" t="s">
        <v>341</v>
      </c>
      <c r="B13856" s="7" t="s">
        <v>348</v>
      </c>
      <c r="C13856" s="1" t="s">
        <v>13370</v>
      </c>
      <c r="D13856" s="8">
        <v>0.0</v>
      </c>
      <c r="E13856" s="1">
        <v>0.0</v>
      </c>
      <c r="F13856" s="1">
        <v>83.0</v>
      </c>
      <c r="G13856" s="1">
        <v>100.0</v>
      </c>
      <c r="H13856" s="1">
        <v>-17.0</v>
      </c>
    </row>
    <row r="13857">
      <c r="A13857" s="1" t="s">
        <v>341</v>
      </c>
      <c r="B13857" s="7" t="s">
        <v>348</v>
      </c>
      <c r="C13857" s="1" t="s">
        <v>13371</v>
      </c>
      <c r="D13857" s="8">
        <v>0.0</v>
      </c>
      <c r="E13857" s="1">
        <v>0.0</v>
      </c>
      <c r="F13857" s="1">
        <v>6.0</v>
      </c>
      <c r="G13857" s="1">
        <v>100.0</v>
      </c>
      <c r="H13857" s="1">
        <v>-94.0</v>
      </c>
    </row>
    <row r="13858">
      <c r="A13858" s="1" t="s">
        <v>341</v>
      </c>
      <c r="B13858" s="7" t="s">
        <v>348</v>
      </c>
      <c r="C13858" s="1" t="s">
        <v>8993</v>
      </c>
      <c r="D13858" s="8">
        <v>0.0</v>
      </c>
      <c r="E13858" s="1">
        <v>0.0</v>
      </c>
      <c r="F13858" s="1">
        <v>42.2</v>
      </c>
      <c r="G13858" s="1">
        <v>100.0</v>
      </c>
      <c r="H13858" s="1">
        <v>-57.8</v>
      </c>
    </row>
    <row r="13859">
      <c r="A13859" s="1" t="s">
        <v>341</v>
      </c>
      <c r="B13859" s="7" t="s">
        <v>349</v>
      </c>
      <c r="C13859" s="1" t="s">
        <v>13372</v>
      </c>
      <c r="D13859" s="8">
        <v>4.0</v>
      </c>
      <c r="E13859" s="1">
        <v>27.0</v>
      </c>
      <c r="F13859" s="1">
        <v>10.1</v>
      </c>
      <c r="G13859" s="1">
        <v>8.3</v>
      </c>
      <c r="H13859" s="1">
        <v>1.7</v>
      </c>
    </row>
    <row r="13860">
      <c r="A13860" s="1" t="s">
        <v>341</v>
      </c>
      <c r="B13860" s="7" t="s">
        <v>349</v>
      </c>
      <c r="C13860" s="1" t="s">
        <v>13373</v>
      </c>
      <c r="D13860" s="8">
        <v>1.0</v>
      </c>
      <c r="E13860" s="1">
        <v>0.0</v>
      </c>
      <c r="F13860" s="1">
        <v>23.3</v>
      </c>
      <c r="G13860" s="1">
        <v>100.0</v>
      </c>
      <c r="H13860" s="1">
        <v>-76.7</v>
      </c>
    </row>
    <row r="13861">
      <c r="A13861" s="1" t="s">
        <v>341</v>
      </c>
      <c r="B13861" s="7" t="s">
        <v>349</v>
      </c>
      <c r="C13861" s="1" t="s">
        <v>13374</v>
      </c>
      <c r="D13861" s="8">
        <v>1.0</v>
      </c>
      <c r="E13861" s="1">
        <v>5.0</v>
      </c>
      <c r="F13861" s="1">
        <v>8.5</v>
      </c>
      <c r="G13861" s="1">
        <v>3.5</v>
      </c>
      <c r="H13861" s="1">
        <v>4.9</v>
      </c>
    </row>
    <row r="13862">
      <c r="A13862" s="1" t="s">
        <v>341</v>
      </c>
      <c r="B13862" s="7" t="s">
        <v>349</v>
      </c>
      <c r="C13862" s="1" t="s">
        <v>13375</v>
      </c>
      <c r="D13862" s="8">
        <v>0.0</v>
      </c>
      <c r="E13862" s="1">
        <v>0.0</v>
      </c>
      <c r="F13862" s="1">
        <v>6.0</v>
      </c>
      <c r="G13862" s="1">
        <v>100.0</v>
      </c>
      <c r="H13862" s="1">
        <v>-94.0</v>
      </c>
    </row>
    <row r="13863">
      <c r="A13863" s="1" t="s">
        <v>341</v>
      </c>
      <c r="B13863" s="7" t="s">
        <v>349</v>
      </c>
      <c r="C13863" s="1" t="s">
        <v>13376</v>
      </c>
      <c r="D13863" s="8">
        <v>0.0</v>
      </c>
      <c r="E13863" s="1">
        <v>0.0</v>
      </c>
      <c r="F13863" s="1">
        <v>3.0</v>
      </c>
      <c r="G13863" s="1">
        <v>100.0</v>
      </c>
      <c r="H13863" s="1">
        <v>-97.0</v>
      </c>
    </row>
    <row r="13864">
      <c r="A13864" s="1" t="s">
        <v>341</v>
      </c>
      <c r="B13864" s="7" t="s">
        <v>349</v>
      </c>
      <c r="C13864" s="1" t="s">
        <v>13377</v>
      </c>
      <c r="D13864" s="8">
        <v>0.0</v>
      </c>
      <c r="E13864" s="1">
        <v>0.0</v>
      </c>
      <c r="F13864" s="1">
        <v>4.3</v>
      </c>
      <c r="G13864" s="1">
        <v>8.7</v>
      </c>
      <c r="H13864" s="1">
        <v>-4.4</v>
      </c>
    </row>
    <row r="13865">
      <c r="A13865" s="1" t="s">
        <v>341</v>
      </c>
      <c r="B13865" s="7" t="s">
        <v>349</v>
      </c>
      <c r="C13865" s="1" t="s">
        <v>13378</v>
      </c>
      <c r="D13865" s="8">
        <v>0.0</v>
      </c>
      <c r="E13865" s="1">
        <v>1.0</v>
      </c>
      <c r="F13865" s="1">
        <v>3.2</v>
      </c>
      <c r="G13865" s="1">
        <v>35.1</v>
      </c>
      <c r="H13865" s="1">
        <v>-31.9</v>
      </c>
    </row>
    <row r="13866">
      <c r="A13866" s="1" t="s">
        <v>341</v>
      </c>
      <c r="B13866" s="7" t="s">
        <v>349</v>
      </c>
      <c r="C13866" s="1" t="s">
        <v>13379</v>
      </c>
      <c r="D13866" s="8">
        <v>0.0</v>
      </c>
      <c r="E13866" s="1">
        <v>0.0</v>
      </c>
      <c r="F13866" s="1">
        <v>4.5</v>
      </c>
      <c r="G13866" s="1">
        <v>100.0</v>
      </c>
      <c r="H13866" s="1">
        <v>-95.5</v>
      </c>
    </row>
    <row r="13867">
      <c r="A13867" s="1" t="s">
        <v>341</v>
      </c>
      <c r="B13867" s="7" t="s">
        <v>349</v>
      </c>
      <c r="C13867" s="1" t="s">
        <v>13380</v>
      </c>
      <c r="D13867" s="8">
        <v>0.0</v>
      </c>
      <c r="E13867" s="1">
        <v>0.0</v>
      </c>
      <c r="F13867" s="1">
        <v>5.0</v>
      </c>
      <c r="G13867" s="1">
        <v>100.0</v>
      </c>
      <c r="H13867" s="1">
        <v>-95.0</v>
      </c>
    </row>
    <row r="13868">
      <c r="A13868" s="1" t="s">
        <v>341</v>
      </c>
      <c r="B13868" s="7" t="s">
        <v>349</v>
      </c>
      <c r="C13868" s="1" t="s">
        <v>7851</v>
      </c>
      <c r="D13868" s="8">
        <v>0.0</v>
      </c>
      <c r="E13868" s="1">
        <v>1.0</v>
      </c>
      <c r="F13868" s="1">
        <v>3.0</v>
      </c>
      <c r="G13868" s="1">
        <v>5.0</v>
      </c>
      <c r="H13868" s="1">
        <v>-2.0</v>
      </c>
    </row>
    <row r="13869">
      <c r="A13869" s="1" t="s">
        <v>341</v>
      </c>
      <c r="B13869" s="7" t="s">
        <v>349</v>
      </c>
      <c r="C13869" s="1" t="s">
        <v>13381</v>
      </c>
      <c r="D13869" s="8">
        <v>0.0</v>
      </c>
      <c r="E13869" s="1">
        <v>2.0</v>
      </c>
      <c r="F13869" s="1">
        <v>19.0</v>
      </c>
      <c r="G13869" s="1">
        <v>23.5</v>
      </c>
      <c r="H13869" s="1">
        <v>-4.5</v>
      </c>
    </row>
    <row r="13870">
      <c r="A13870" s="1" t="s">
        <v>341</v>
      </c>
      <c r="B13870" s="7" t="s">
        <v>349</v>
      </c>
      <c r="C13870" s="1" t="s">
        <v>13382</v>
      </c>
      <c r="D13870" s="8">
        <v>0.0</v>
      </c>
      <c r="E13870" s="1">
        <v>0.0</v>
      </c>
      <c r="F13870" s="1">
        <v>15.5</v>
      </c>
      <c r="G13870" s="1">
        <v>22.5</v>
      </c>
      <c r="H13870" s="1">
        <v>-7.0</v>
      </c>
    </row>
    <row r="13871">
      <c r="A13871" s="1" t="s">
        <v>341</v>
      </c>
      <c r="B13871" s="7" t="s">
        <v>349</v>
      </c>
      <c r="C13871" s="1" t="s">
        <v>13383</v>
      </c>
      <c r="D13871" s="8">
        <v>0.0</v>
      </c>
      <c r="E13871" s="1">
        <v>0.0</v>
      </c>
      <c r="F13871" s="1">
        <v>8.0</v>
      </c>
      <c r="G13871" s="1">
        <v>11.9</v>
      </c>
      <c r="H13871" s="1">
        <v>-3.9</v>
      </c>
    </row>
    <row r="13872">
      <c r="A13872" s="1" t="s">
        <v>341</v>
      </c>
      <c r="B13872" s="7" t="s">
        <v>349</v>
      </c>
      <c r="C13872" s="1" t="s">
        <v>13384</v>
      </c>
      <c r="D13872" s="8">
        <v>0.0</v>
      </c>
      <c r="E13872" s="1">
        <v>0.0</v>
      </c>
      <c r="F13872" s="1">
        <v>1.0</v>
      </c>
      <c r="G13872" s="1">
        <v>17.0</v>
      </c>
      <c r="H13872" s="1">
        <v>-16.0</v>
      </c>
    </row>
    <row r="13873">
      <c r="A13873" s="1" t="s">
        <v>341</v>
      </c>
      <c r="B13873" s="7" t="s">
        <v>349</v>
      </c>
      <c r="C13873" s="1" t="s">
        <v>13385</v>
      </c>
      <c r="D13873" s="8">
        <v>0.0</v>
      </c>
      <c r="E13873" s="1">
        <v>0.0</v>
      </c>
      <c r="F13873" s="1">
        <v>8.3</v>
      </c>
      <c r="G13873" s="1">
        <v>12.1</v>
      </c>
      <c r="H13873" s="1">
        <v>-3.8</v>
      </c>
    </row>
    <row r="13874">
      <c r="A13874" s="1" t="s">
        <v>341</v>
      </c>
      <c r="B13874" s="7" t="s">
        <v>349</v>
      </c>
      <c r="C13874" s="1" t="s">
        <v>13386</v>
      </c>
      <c r="D13874" s="8">
        <v>0.0</v>
      </c>
      <c r="E13874" s="1">
        <v>0.0</v>
      </c>
      <c r="F13874" s="1">
        <v>4.0</v>
      </c>
      <c r="G13874" s="1">
        <v>34.7</v>
      </c>
      <c r="H13874" s="1">
        <v>-30.7</v>
      </c>
    </row>
    <row r="13875">
      <c r="A13875" s="1" t="s">
        <v>341</v>
      </c>
      <c r="B13875" s="7" t="s">
        <v>349</v>
      </c>
      <c r="C13875" s="1" t="s">
        <v>13387</v>
      </c>
      <c r="D13875" s="8">
        <v>0.0</v>
      </c>
      <c r="E13875" s="1">
        <v>0.0</v>
      </c>
      <c r="F13875" s="1">
        <v>8.0</v>
      </c>
      <c r="G13875" s="1">
        <v>8.3</v>
      </c>
      <c r="H13875" s="1">
        <v>-0.3</v>
      </c>
    </row>
    <row r="13876">
      <c r="A13876" s="1" t="s">
        <v>341</v>
      </c>
      <c r="B13876" s="7" t="s">
        <v>349</v>
      </c>
      <c r="C13876" s="1" t="s">
        <v>2841</v>
      </c>
      <c r="D13876" s="8">
        <v>0.0</v>
      </c>
      <c r="E13876" s="1">
        <v>0.0</v>
      </c>
      <c r="F13876" s="1">
        <v>3.0</v>
      </c>
      <c r="G13876" s="1">
        <v>100.0</v>
      </c>
      <c r="H13876" s="1">
        <v>-97.0</v>
      </c>
    </row>
    <row r="13877">
      <c r="A13877" s="1" t="s">
        <v>341</v>
      </c>
      <c r="B13877" s="7" t="s">
        <v>349</v>
      </c>
      <c r="C13877" s="1" t="s">
        <v>13388</v>
      </c>
      <c r="D13877" s="8">
        <v>0.0</v>
      </c>
      <c r="E13877" s="1">
        <v>0.0</v>
      </c>
      <c r="F13877" s="1">
        <v>7.3</v>
      </c>
      <c r="G13877" s="1">
        <v>8.8</v>
      </c>
      <c r="H13877" s="1">
        <v>-1.5</v>
      </c>
    </row>
    <row r="13878">
      <c r="A13878" s="1" t="s">
        <v>341</v>
      </c>
      <c r="B13878" s="7" t="s">
        <v>349</v>
      </c>
      <c r="C13878" s="1" t="s">
        <v>13389</v>
      </c>
      <c r="D13878" s="8">
        <v>0.0</v>
      </c>
      <c r="E13878" s="1">
        <v>0.0</v>
      </c>
      <c r="F13878" s="1">
        <v>3.5</v>
      </c>
      <c r="G13878" s="1">
        <v>31.5</v>
      </c>
      <c r="H13878" s="1">
        <v>-28.0</v>
      </c>
    </row>
    <row r="13879">
      <c r="A13879" s="1" t="s">
        <v>341</v>
      </c>
      <c r="B13879" s="7" t="s">
        <v>349</v>
      </c>
      <c r="C13879" s="1" t="s">
        <v>13390</v>
      </c>
      <c r="D13879" s="8">
        <v>0.0</v>
      </c>
      <c r="E13879" s="1">
        <v>0.0</v>
      </c>
      <c r="F13879" s="1">
        <v>3.5</v>
      </c>
      <c r="G13879" s="1">
        <v>3.0</v>
      </c>
      <c r="H13879" s="1">
        <v>0.5</v>
      </c>
    </row>
    <row r="13880">
      <c r="A13880" s="1" t="s">
        <v>341</v>
      </c>
      <c r="B13880" s="7" t="s">
        <v>349</v>
      </c>
      <c r="C13880" s="1" t="s">
        <v>13391</v>
      </c>
      <c r="D13880" s="8">
        <v>0.0</v>
      </c>
      <c r="E13880" s="1">
        <v>0.0</v>
      </c>
      <c r="F13880" s="1">
        <v>14.0</v>
      </c>
      <c r="G13880" s="1">
        <v>13.4</v>
      </c>
      <c r="H13880" s="1">
        <v>0.6</v>
      </c>
    </row>
    <row r="13881">
      <c r="A13881" s="1" t="s">
        <v>341</v>
      </c>
      <c r="B13881" s="7" t="s">
        <v>349</v>
      </c>
      <c r="C13881" s="1" t="s">
        <v>13392</v>
      </c>
      <c r="D13881" s="8">
        <v>0.0</v>
      </c>
      <c r="E13881" s="1">
        <v>0.0</v>
      </c>
      <c r="F13881" s="1">
        <v>4.0</v>
      </c>
      <c r="G13881" s="1">
        <v>100.0</v>
      </c>
      <c r="H13881" s="1">
        <v>-96.0</v>
      </c>
    </row>
    <row r="13882">
      <c r="A13882" s="1" t="s">
        <v>341</v>
      </c>
      <c r="B13882" s="7" t="s">
        <v>349</v>
      </c>
      <c r="C13882" s="1" t="s">
        <v>13393</v>
      </c>
      <c r="D13882" s="8">
        <v>0.0</v>
      </c>
      <c r="E13882" s="1">
        <v>0.0</v>
      </c>
      <c r="F13882" s="1">
        <v>31.0</v>
      </c>
      <c r="G13882" s="1">
        <v>100.0</v>
      </c>
      <c r="H13882" s="1">
        <v>-69.0</v>
      </c>
    </row>
    <row r="13883">
      <c r="A13883" s="1" t="s">
        <v>341</v>
      </c>
      <c r="B13883" s="7" t="s">
        <v>349</v>
      </c>
      <c r="C13883" s="1" t="s">
        <v>13394</v>
      </c>
      <c r="D13883" s="8">
        <v>0.0</v>
      </c>
      <c r="E13883" s="1">
        <v>0.0</v>
      </c>
      <c r="F13883" s="1">
        <v>8.8</v>
      </c>
      <c r="G13883" s="1">
        <v>100.0</v>
      </c>
      <c r="H13883" s="1">
        <v>-91.2</v>
      </c>
    </row>
    <row r="13884">
      <c r="A13884" s="1" t="s">
        <v>341</v>
      </c>
      <c r="B13884" s="7" t="s">
        <v>349</v>
      </c>
      <c r="C13884" s="1" t="s">
        <v>13395</v>
      </c>
      <c r="D13884" s="8">
        <v>0.0</v>
      </c>
      <c r="E13884" s="1">
        <v>0.0</v>
      </c>
      <c r="F13884" s="1">
        <v>3.5</v>
      </c>
      <c r="G13884" s="1">
        <v>100.0</v>
      </c>
      <c r="H13884" s="1">
        <v>-96.5</v>
      </c>
    </row>
    <row r="13885">
      <c r="A13885" s="1" t="s">
        <v>341</v>
      </c>
      <c r="B13885" s="7" t="s">
        <v>349</v>
      </c>
      <c r="C13885" s="1" t="s">
        <v>13396</v>
      </c>
      <c r="D13885" s="8">
        <v>0.0</v>
      </c>
      <c r="E13885" s="1">
        <v>0.0</v>
      </c>
      <c r="F13885" s="1">
        <v>38.0</v>
      </c>
      <c r="G13885" s="1">
        <v>100.0</v>
      </c>
      <c r="H13885" s="1">
        <v>-62.0</v>
      </c>
    </row>
    <row r="13886">
      <c r="A13886" s="1" t="s">
        <v>341</v>
      </c>
      <c r="B13886" s="7" t="s">
        <v>349</v>
      </c>
      <c r="C13886" s="1" t="s">
        <v>13397</v>
      </c>
      <c r="D13886" s="8">
        <v>0.0</v>
      </c>
      <c r="E13886" s="1">
        <v>0.0</v>
      </c>
      <c r="F13886" s="1">
        <v>3.0</v>
      </c>
      <c r="G13886" s="1">
        <v>100.0</v>
      </c>
      <c r="H13886" s="1">
        <v>-97.0</v>
      </c>
    </row>
    <row r="13887">
      <c r="A13887" s="1" t="s">
        <v>341</v>
      </c>
      <c r="B13887" s="7" t="s">
        <v>349</v>
      </c>
      <c r="C13887" s="1" t="s">
        <v>13398</v>
      </c>
      <c r="D13887" s="8">
        <v>0.0</v>
      </c>
      <c r="E13887" s="1">
        <v>0.0</v>
      </c>
      <c r="F13887" s="1">
        <v>3.8</v>
      </c>
      <c r="G13887" s="1">
        <v>100.0</v>
      </c>
      <c r="H13887" s="1">
        <v>-96.2</v>
      </c>
    </row>
    <row r="13888">
      <c r="A13888" s="1" t="s">
        <v>341</v>
      </c>
      <c r="B13888" s="7" t="s">
        <v>349</v>
      </c>
      <c r="C13888" s="1" t="s">
        <v>13399</v>
      </c>
      <c r="D13888" s="8">
        <v>0.0</v>
      </c>
      <c r="E13888" s="1">
        <v>0.0</v>
      </c>
      <c r="F13888" s="1">
        <v>11.4</v>
      </c>
      <c r="G13888" s="1">
        <v>21.3</v>
      </c>
      <c r="H13888" s="1">
        <v>-9.9</v>
      </c>
    </row>
    <row r="13889">
      <c r="A13889" s="1" t="s">
        <v>341</v>
      </c>
      <c r="B13889" s="7" t="s">
        <v>349</v>
      </c>
      <c r="C13889" s="1" t="s">
        <v>13400</v>
      </c>
      <c r="D13889" s="8">
        <v>0.0</v>
      </c>
      <c r="E13889" s="1">
        <v>0.0</v>
      </c>
      <c r="F13889" s="1">
        <v>3.8</v>
      </c>
      <c r="G13889" s="1">
        <v>100.0</v>
      </c>
      <c r="H13889" s="1">
        <v>-96.2</v>
      </c>
    </row>
    <row r="13890">
      <c r="A13890" s="1" t="s">
        <v>341</v>
      </c>
      <c r="B13890" s="7" t="s">
        <v>349</v>
      </c>
      <c r="C13890" s="1" t="s">
        <v>13401</v>
      </c>
      <c r="D13890" s="8">
        <v>0.0</v>
      </c>
      <c r="E13890" s="1">
        <v>0.0</v>
      </c>
      <c r="F13890" s="1">
        <v>13.9</v>
      </c>
      <c r="G13890" s="1">
        <v>11.0</v>
      </c>
      <c r="H13890" s="1">
        <v>2.9</v>
      </c>
    </row>
    <row r="13891">
      <c r="A13891" s="1" t="s">
        <v>341</v>
      </c>
      <c r="B13891" s="7" t="s">
        <v>349</v>
      </c>
      <c r="C13891" s="1" t="s">
        <v>13402</v>
      </c>
      <c r="D13891" s="8">
        <v>0.0</v>
      </c>
      <c r="E13891" s="1">
        <v>0.0</v>
      </c>
      <c r="F13891" s="1">
        <v>2.0</v>
      </c>
      <c r="G13891" s="1">
        <v>11.8</v>
      </c>
      <c r="H13891" s="1">
        <v>-9.8</v>
      </c>
    </row>
    <row r="13892">
      <c r="A13892" s="1" t="s">
        <v>341</v>
      </c>
      <c r="B13892" s="7" t="s">
        <v>349</v>
      </c>
      <c r="C13892" s="1" t="s">
        <v>13403</v>
      </c>
      <c r="D13892" s="8">
        <v>0.0</v>
      </c>
      <c r="E13892" s="1">
        <v>2.0</v>
      </c>
      <c r="F13892" s="1">
        <v>15.0</v>
      </c>
      <c r="G13892" s="1">
        <v>16.3</v>
      </c>
      <c r="H13892" s="1">
        <v>-1.3</v>
      </c>
    </row>
    <row r="13893">
      <c r="A13893" s="1" t="s">
        <v>341</v>
      </c>
      <c r="B13893" s="7" t="s">
        <v>349</v>
      </c>
      <c r="C13893" s="1" t="s">
        <v>13404</v>
      </c>
      <c r="D13893" s="8">
        <v>0.0</v>
      </c>
      <c r="E13893" s="1">
        <v>1.0</v>
      </c>
      <c r="F13893" s="1">
        <v>13.0</v>
      </c>
      <c r="G13893" s="1">
        <v>23.7</v>
      </c>
      <c r="H13893" s="1">
        <v>-10.7</v>
      </c>
    </row>
    <row r="13894">
      <c r="A13894" s="1" t="s">
        <v>341</v>
      </c>
      <c r="B13894" s="7" t="s">
        <v>349</v>
      </c>
      <c r="C13894" s="1" t="s">
        <v>10151</v>
      </c>
      <c r="D13894" s="8">
        <v>0.0</v>
      </c>
      <c r="E13894" s="1">
        <v>3.0</v>
      </c>
      <c r="F13894" s="1">
        <v>9.6</v>
      </c>
      <c r="G13894" s="1">
        <v>10.0</v>
      </c>
      <c r="H13894" s="1">
        <v>-0.4</v>
      </c>
    </row>
    <row r="13895">
      <c r="A13895" s="1" t="s">
        <v>341</v>
      </c>
      <c r="B13895" s="7" t="s">
        <v>349</v>
      </c>
      <c r="C13895" s="1" t="s">
        <v>13405</v>
      </c>
      <c r="D13895" s="8">
        <v>0.0</v>
      </c>
      <c r="E13895" s="1">
        <v>0.0</v>
      </c>
      <c r="F13895" s="1">
        <v>6.6</v>
      </c>
      <c r="G13895" s="1">
        <v>7.7</v>
      </c>
      <c r="H13895" s="1">
        <v>-1.1</v>
      </c>
    </row>
    <row r="13896">
      <c r="A13896" s="1" t="s">
        <v>341</v>
      </c>
      <c r="B13896" s="7" t="s">
        <v>349</v>
      </c>
      <c r="C13896" s="1" t="s">
        <v>13406</v>
      </c>
      <c r="D13896" s="8">
        <v>0.0</v>
      </c>
      <c r="E13896" s="1">
        <v>0.0</v>
      </c>
      <c r="F13896" s="1">
        <v>26.0</v>
      </c>
      <c r="G13896" s="1">
        <v>12.8</v>
      </c>
      <c r="H13896" s="1">
        <v>13.2</v>
      </c>
    </row>
    <row r="13897">
      <c r="A13897" s="1" t="s">
        <v>341</v>
      </c>
      <c r="B13897" s="7" t="s">
        <v>349</v>
      </c>
      <c r="C13897" s="1" t="s">
        <v>13407</v>
      </c>
      <c r="D13897" s="8">
        <v>0.0</v>
      </c>
      <c r="E13897" s="1">
        <v>0.0</v>
      </c>
      <c r="F13897" s="1">
        <v>21.5</v>
      </c>
      <c r="G13897" s="1">
        <v>31.5</v>
      </c>
      <c r="H13897" s="1">
        <v>-10.0</v>
      </c>
    </row>
    <row r="13898">
      <c r="A13898" s="1" t="s">
        <v>341</v>
      </c>
      <c r="B13898" s="7" t="s">
        <v>349</v>
      </c>
      <c r="C13898" s="1" t="s">
        <v>10131</v>
      </c>
      <c r="D13898" s="8">
        <v>0.0</v>
      </c>
      <c r="E13898" s="1">
        <v>2.0</v>
      </c>
      <c r="F13898" s="1">
        <v>20.7</v>
      </c>
      <c r="G13898" s="1">
        <v>9.4</v>
      </c>
      <c r="H13898" s="1">
        <v>11.2</v>
      </c>
    </row>
    <row r="13899">
      <c r="A13899" s="1" t="s">
        <v>341</v>
      </c>
      <c r="B13899" s="7" t="s">
        <v>349</v>
      </c>
      <c r="C13899" s="1" t="s">
        <v>13408</v>
      </c>
      <c r="D13899" s="8">
        <v>0.0</v>
      </c>
      <c r="E13899" s="1">
        <v>0.0</v>
      </c>
      <c r="F13899" s="1">
        <v>85.0</v>
      </c>
      <c r="G13899" s="1">
        <v>23.0</v>
      </c>
      <c r="H13899" s="1">
        <v>62.0</v>
      </c>
    </row>
    <row r="13900">
      <c r="A13900" s="1" t="s">
        <v>341</v>
      </c>
      <c r="B13900" s="7" t="s">
        <v>349</v>
      </c>
      <c r="C13900" s="1" t="s">
        <v>13409</v>
      </c>
      <c r="D13900" s="8">
        <v>0.0</v>
      </c>
      <c r="E13900" s="1">
        <v>0.0</v>
      </c>
      <c r="F13900" s="1">
        <v>18.0</v>
      </c>
      <c r="G13900" s="1">
        <v>9.0</v>
      </c>
      <c r="H13900" s="1">
        <v>9.0</v>
      </c>
    </row>
    <row r="13901">
      <c r="A13901" s="1" t="s">
        <v>341</v>
      </c>
      <c r="B13901" s="7" t="s">
        <v>349</v>
      </c>
      <c r="C13901" s="1" t="s">
        <v>13410</v>
      </c>
      <c r="D13901" s="8">
        <v>0.0</v>
      </c>
      <c r="E13901" s="1">
        <v>0.0</v>
      </c>
      <c r="F13901" s="1">
        <v>3.0</v>
      </c>
      <c r="G13901" s="1">
        <v>100.0</v>
      </c>
      <c r="H13901" s="1">
        <v>-97.0</v>
      </c>
    </row>
    <row r="13902">
      <c r="A13902" s="1" t="s">
        <v>341</v>
      </c>
      <c r="B13902" s="7" t="s">
        <v>349</v>
      </c>
      <c r="C13902" s="1" t="s">
        <v>13411</v>
      </c>
      <c r="D13902" s="8">
        <v>0.0</v>
      </c>
      <c r="E13902" s="1">
        <v>0.0</v>
      </c>
      <c r="F13902" s="1">
        <v>5.0</v>
      </c>
      <c r="G13902" s="1">
        <v>100.0</v>
      </c>
      <c r="H13902" s="1">
        <v>-95.0</v>
      </c>
    </row>
    <row r="13903">
      <c r="A13903" s="1" t="s">
        <v>341</v>
      </c>
      <c r="B13903" s="7" t="s">
        <v>349</v>
      </c>
      <c r="C13903" s="1" t="s">
        <v>13412</v>
      </c>
      <c r="D13903" s="8">
        <v>0.0</v>
      </c>
      <c r="E13903" s="1">
        <v>0.0</v>
      </c>
      <c r="F13903" s="1">
        <v>1.0</v>
      </c>
      <c r="G13903" s="1">
        <v>100.0</v>
      </c>
      <c r="H13903" s="1">
        <v>-99.0</v>
      </c>
    </row>
    <row r="13904">
      <c r="A13904" s="1" t="s">
        <v>341</v>
      </c>
      <c r="B13904" s="7" t="s">
        <v>349</v>
      </c>
      <c r="C13904" s="1" t="s">
        <v>13413</v>
      </c>
      <c r="D13904" s="8">
        <v>0.0</v>
      </c>
      <c r="E13904" s="1">
        <v>0.0</v>
      </c>
      <c r="F13904" s="1">
        <v>4.0</v>
      </c>
      <c r="G13904" s="1">
        <v>100.0</v>
      </c>
      <c r="H13904" s="1">
        <v>-96.0</v>
      </c>
    </row>
    <row r="13905">
      <c r="A13905" s="1" t="s">
        <v>341</v>
      </c>
      <c r="B13905" s="7" t="s">
        <v>349</v>
      </c>
      <c r="C13905" s="1" t="s">
        <v>13414</v>
      </c>
      <c r="D13905" s="8">
        <v>0.0</v>
      </c>
      <c r="E13905" s="1">
        <v>0.0</v>
      </c>
      <c r="F13905" s="1">
        <v>4.0</v>
      </c>
      <c r="G13905" s="1">
        <v>100.0</v>
      </c>
      <c r="H13905" s="1">
        <v>-96.0</v>
      </c>
    </row>
    <row r="13906">
      <c r="A13906" s="1" t="s">
        <v>341</v>
      </c>
      <c r="B13906" s="7" t="s">
        <v>349</v>
      </c>
      <c r="C13906" s="1" t="s">
        <v>13415</v>
      </c>
      <c r="D13906" s="8">
        <v>0.0</v>
      </c>
      <c r="E13906" s="1">
        <v>0.0</v>
      </c>
      <c r="F13906" s="1">
        <v>1.0</v>
      </c>
      <c r="G13906" s="1">
        <v>100.0</v>
      </c>
      <c r="H13906" s="1">
        <v>-99.0</v>
      </c>
    </row>
    <row r="13907">
      <c r="A13907" s="1" t="s">
        <v>341</v>
      </c>
      <c r="B13907" s="7" t="s">
        <v>349</v>
      </c>
      <c r="C13907" s="1" t="s">
        <v>13416</v>
      </c>
      <c r="D13907" s="8">
        <v>0.0</v>
      </c>
      <c r="E13907" s="1">
        <v>0.0</v>
      </c>
      <c r="F13907" s="1">
        <v>2.0</v>
      </c>
      <c r="G13907" s="1">
        <v>100.0</v>
      </c>
      <c r="H13907" s="1">
        <v>-98.0</v>
      </c>
    </row>
    <row r="13908">
      <c r="A13908" s="1" t="s">
        <v>341</v>
      </c>
      <c r="B13908" s="7" t="s">
        <v>349</v>
      </c>
      <c r="C13908" s="1" t="s">
        <v>13417</v>
      </c>
      <c r="D13908" s="8">
        <v>0.0</v>
      </c>
      <c r="E13908" s="1">
        <v>0.0</v>
      </c>
      <c r="F13908" s="1">
        <v>4.0</v>
      </c>
      <c r="G13908" s="1">
        <v>100.0</v>
      </c>
      <c r="H13908" s="1">
        <v>-96.0</v>
      </c>
    </row>
    <row r="13909">
      <c r="A13909" s="1" t="s">
        <v>341</v>
      </c>
      <c r="B13909" s="7" t="s">
        <v>349</v>
      </c>
      <c r="C13909" s="1" t="s">
        <v>13418</v>
      </c>
      <c r="D13909" s="8">
        <v>0.0</v>
      </c>
      <c r="E13909" s="1">
        <v>0.0</v>
      </c>
      <c r="F13909" s="1">
        <v>1.0</v>
      </c>
      <c r="G13909" s="1">
        <v>100.0</v>
      </c>
      <c r="H13909" s="1">
        <v>-99.0</v>
      </c>
    </row>
    <row r="13910">
      <c r="A13910" s="1" t="s">
        <v>341</v>
      </c>
      <c r="B13910" s="7" t="s">
        <v>349</v>
      </c>
      <c r="C13910" s="1" t="s">
        <v>13419</v>
      </c>
      <c r="D13910" s="8">
        <v>0.0</v>
      </c>
      <c r="E13910" s="1">
        <v>0.0</v>
      </c>
      <c r="F13910" s="1">
        <v>1.5</v>
      </c>
      <c r="G13910" s="1">
        <v>100.0</v>
      </c>
      <c r="H13910" s="1">
        <v>-98.5</v>
      </c>
    </row>
    <row r="13911">
      <c r="A13911" s="1" t="s">
        <v>341</v>
      </c>
      <c r="B13911" s="7" t="s">
        <v>349</v>
      </c>
      <c r="C13911" s="1" t="s">
        <v>13420</v>
      </c>
      <c r="D13911" s="8">
        <v>0.0</v>
      </c>
      <c r="E13911" s="1">
        <v>0.0</v>
      </c>
      <c r="F13911" s="1">
        <v>1.0</v>
      </c>
      <c r="G13911" s="1">
        <v>100.0</v>
      </c>
      <c r="H13911" s="1">
        <v>-99.0</v>
      </c>
    </row>
    <row r="13912">
      <c r="A13912" s="1" t="s">
        <v>341</v>
      </c>
      <c r="B13912" s="7" t="s">
        <v>349</v>
      </c>
      <c r="C13912" s="1" t="s">
        <v>13421</v>
      </c>
      <c r="D13912" s="8">
        <v>0.0</v>
      </c>
      <c r="E13912" s="1">
        <v>0.0</v>
      </c>
      <c r="F13912" s="1">
        <v>9.0</v>
      </c>
      <c r="G13912" s="1">
        <v>38.5</v>
      </c>
      <c r="H13912" s="1">
        <v>-29.5</v>
      </c>
    </row>
    <row r="13913">
      <c r="A13913" s="1" t="s">
        <v>341</v>
      </c>
      <c r="B13913" s="7" t="s">
        <v>349</v>
      </c>
      <c r="C13913" s="1" t="s">
        <v>13422</v>
      </c>
      <c r="D13913" s="8">
        <v>0.0</v>
      </c>
      <c r="E13913" s="1">
        <v>0.0</v>
      </c>
      <c r="F13913" s="1">
        <v>4.5</v>
      </c>
      <c r="G13913" s="1">
        <v>100.0</v>
      </c>
      <c r="H13913" s="1">
        <v>-95.5</v>
      </c>
    </row>
    <row r="13914">
      <c r="A13914" s="1" t="s">
        <v>341</v>
      </c>
      <c r="B13914" s="7" t="s">
        <v>349</v>
      </c>
      <c r="C13914" s="1" t="s">
        <v>13423</v>
      </c>
      <c r="D13914" s="8">
        <v>0.0</v>
      </c>
      <c r="E13914" s="1">
        <v>0.0</v>
      </c>
      <c r="F13914" s="1">
        <v>4.0</v>
      </c>
      <c r="G13914" s="1">
        <v>100.0</v>
      </c>
      <c r="H13914" s="1">
        <v>-96.0</v>
      </c>
    </row>
    <row r="13915">
      <c r="A13915" s="1" t="s">
        <v>341</v>
      </c>
      <c r="B13915" s="7" t="s">
        <v>349</v>
      </c>
      <c r="C13915" s="1" t="s">
        <v>13424</v>
      </c>
      <c r="D13915" s="8">
        <v>0.0</v>
      </c>
      <c r="E13915" s="1">
        <v>0.0</v>
      </c>
      <c r="F13915" s="1">
        <v>3.0</v>
      </c>
      <c r="G13915" s="1">
        <v>100.0</v>
      </c>
      <c r="H13915" s="1">
        <v>-97.0</v>
      </c>
    </row>
    <row r="13916">
      <c r="A13916" s="1" t="s">
        <v>341</v>
      </c>
      <c r="B13916" s="7" t="s">
        <v>349</v>
      </c>
      <c r="C13916" s="1" t="s">
        <v>13425</v>
      </c>
      <c r="D13916" s="8">
        <v>0.0</v>
      </c>
      <c r="E13916" s="1">
        <v>0.0</v>
      </c>
      <c r="F13916" s="1">
        <v>4.0</v>
      </c>
      <c r="G13916" s="1">
        <v>9.0</v>
      </c>
      <c r="H13916" s="1">
        <v>-5.0</v>
      </c>
    </row>
    <row r="13917">
      <c r="A13917" s="1" t="s">
        <v>341</v>
      </c>
      <c r="B13917" s="7" t="s">
        <v>349</v>
      </c>
      <c r="C13917" s="1" t="s">
        <v>13426</v>
      </c>
      <c r="D13917" s="8">
        <v>0.0</v>
      </c>
      <c r="E13917" s="1">
        <v>0.0</v>
      </c>
      <c r="F13917" s="1">
        <v>1.0</v>
      </c>
      <c r="G13917" s="1">
        <v>100.0</v>
      </c>
      <c r="H13917" s="1">
        <v>-99.0</v>
      </c>
    </row>
    <row r="13918">
      <c r="A13918" s="1" t="s">
        <v>341</v>
      </c>
      <c r="B13918" s="7" t="s">
        <v>349</v>
      </c>
      <c r="C13918" s="1" t="s">
        <v>10139</v>
      </c>
      <c r="D13918" s="8">
        <v>0.0</v>
      </c>
      <c r="E13918" s="1">
        <v>0.0</v>
      </c>
      <c r="F13918" s="1">
        <v>2.0</v>
      </c>
      <c r="G13918" s="1">
        <v>100.0</v>
      </c>
      <c r="H13918" s="1">
        <v>-98.0</v>
      </c>
    </row>
    <row r="13919">
      <c r="A13919" s="1" t="s">
        <v>341</v>
      </c>
      <c r="B13919" s="7" t="s">
        <v>349</v>
      </c>
      <c r="C13919" s="1" t="s">
        <v>13427</v>
      </c>
      <c r="D13919" s="8">
        <v>0.0</v>
      </c>
      <c r="E13919" s="1">
        <v>1.0</v>
      </c>
      <c r="F13919" s="1">
        <v>21.0</v>
      </c>
      <c r="G13919" s="1">
        <v>10.5</v>
      </c>
      <c r="H13919" s="1">
        <v>10.5</v>
      </c>
    </row>
    <row r="13920">
      <c r="A13920" s="1" t="s">
        <v>341</v>
      </c>
      <c r="B13920" s="7" t="s">
        <v>349</v>
      </c>
      <c r="C13920" s="1" t="s">
        <v>13428</v>
      </c>
      <c r="D13920" s="8">
        <v>0.0</v>
      </c>
      <c r="E13920" s="1">
        <v>0.0</v>
      </c>
      <c r="F13920" s="1">
        <v>1.0</v>
      </c>
      <c r="G13920" s="1">
        <v>100.0</v>
      </c>
      <c r="H13920" s="1">
        <v>-99.0</v>
      </c>
    </row>
    <row r="13921">
      <c r="A13921" s="1" t="s">
        <v>341</v>
      </c>
      <c r="B13921" s="7" t="s">
        <v>349</v>
      </c>
      <c r="C13921" s="1" t="s">
        <v>13429</v>
      </c>
      <c r="D13921" s="8">
        <v>0.0</v>
      </c>
      <c r="E13921" s="1">
        <v>0.0</v>
      </c>
      <c r="F13921" s="1">
        <v>17.0</v>
      </c>
      <c r="G13921" s="1">
        <v>24.8</v>
      </c>
      <c r="H13921" s="1">
        <v>-7.8</v>
      </c>
    </row>
    <row r="13922">
      <c r="A13922" s="1" t="s">
        <v>341</v>
      </c>
      <c r="B13922" s="7" t="s">
        <v>349</v>
      </c>
      <c r="C13922" s="1" t="s">
        <v>13430</v>
      </c>
      <c r="D13922" s="8">
        <v>0.0</v>
      </c>
      <c r="E13922" s="1">
        <v>1.0</v>
      </c>
      <c r="F13922" s="1">
        <v>8.3</v>
      </c>
      <c r="G13922" s="1">
        <v>9.9</v>
      </c>
      <c r="H13922" s="1">
        <v>-1.6</v>
      </c>
    </row>
    <row r="13923">
      <c r="A13923" s="1" t="s">
        <v>341</v>
      </c>
      <c r="B13923" s="7" t="s">
        <v>349</v>
      </c>
      <c r="C13923" s="1" t="s">
        <v>13431</v>
      </c>
      <c r="D13923" s="8">
        <v>0.0</v>
      </c>
      <c r="E13923" s="1">
        <v>0.0</v>
      </c>
      <c r="F13923" s="1">
        <v>3.0</v>
      </c>
      <c r="G13923" s="1">
        <v>100.0</v>
      </c>
      <c r="H13923" s="1">
        <v>-97.0</v>
      </c>
    </row>
    <row r="13924">
      <c r="A13924" s="1" t="s">
        <v>341</v>
      </c>
      <c r="B13924" s="7" t="s">
        <v>349</v>
      </c>
      <c r="C13924" s="1" t="s">
        <v>13432</v>
      </c>
      <c r="D13924" s="8">
        <v>0.0</v>
      </c>
      <c r="E13924" s="1">
        <v>0.0</v>
      </c>
      <c r="F13924" s="1">
        <v>1.0</v>
      </c>
      <c r="G13924" s="1">
        <v>100.0</v>
      </c>
      <c r="H13924" s="1">
        <v>-99.0</v>
      </c>
    </row>
    <row r="13925">
      <c r="A13925" s="1" t="s">
        <v>341</v>
      </c>
      <c r="B13925" s="7" t="s">
        <v>349</v>
      </c>
      <c r="C13925" s="1" t="s">
        <v>13433</v>
      </c>
      <c r="D13925" s="8">
        <v>0.0</v>
      </c>
      <c r="E13925" s="1">
        <v>0.0</v>
      </c>
      <c r="F13925" s="1">
        <v>2.0</v>
      </c>
      <c r="G13925" s="1">
        <v>100.0</v>
      </c>
      <c r="H13925" s="1">
        <v>-98.0</v>
      </c>
    </row>
    <row r="13926">
      <c r="A13926" s="1" t="s">
        <v>341</v>
      </c>
      <c r="B13926" s="7" t="s">
        <v>349</v>
      </c>
      <c r="C13926" s="1" t="s">
        <v>13434</v>
      </c>
      <c r="D13926" s="8">
        <v>0.0</v>
      </c>
      <c r="E13926" s="1">
        <v>4.0</v>
      </c>
      <c r="F13926" s="1">
        <v>8.3</v>
      </c>
      <c r="G13926" s="1">
        <v>8.7</v>
      </c>
      <c r="H13926" s="1">
        <v>-0.4</v>
      </c>
    </row>
    <row r="13927">
      <c r="A13927" s="1" t="s">
        <v>341</v>
      </c>
      <c r="B13927" s="7" t="s">
        <v>349</v>
      </c>
      <c r="C13927" s="1" t="s">
        <v>13435</v>
      </c>
      <c r="D13927" s="8">
        <v>0.0</v>
      </c>
      <c r="E13927" s="1">
        <v>0.0</v>
      </c>
      <c r="F13927" s="1">
        <v>9.5</v>
      </c>
      <c r="G13927" s="1">
        <v>6.5</v>
      </c>
      <c r="H13927" s="1">
        <v>3.0</v>
      </c>
    </row>
    <row r="13928">
      <c r="A13928" s="1" t="s">
        <v>341</v>
      </c>
      <c r="B13928" s="7" t="s">
        <v>349</v>
      </c>
      <c r="C13928" s="1" t="s">
        <v>13436</v>
      </c>
      <c r="D13928" s="8">
        <v>0.0</v>
      </c>
      <c r="E13928" s="1">
        <v>0.0</v>
      </c>
      <c r="F13928" s="1">
        <v>2.0</v>
      </c>
      <c r="G13928" s="1">
        <v>100.0</v>
      </c>
      <c r="H13928" s="1">
        <v>-98.0</v>
      </c>
    </row>
    <row r="13929">
      <c r="A13929" s="1" t="s">
        <v>341</v>
      </c>
      <c r="B13929" s="7" t="s">
        <v>349</v>
      </c>
      <c r="C13929" s="1" t="s">
        <v>13437</v>
      </c>
      <c r="D13929" s="8">
        <v>0.0</v>
      </c>
      <c r="E13929" s="1">
        <v>0.0</v>
      </c>
      <c r="F13929" s="1">
        <v>4.3</v>
      </c>
      <c r="G13929" s="1">
        <v>100.0</v>
      </c>
      <c r="H13929" s="1">
        <v>-95.8</v>
      </c>
    </row>
    <row r="13930">
      <c r="A13930" s="1" t="s">
        <v>341</v>
      </c>
      <c r="B13930" s="7" t="s">
        <v>349</v>
      </c>
      <c r="C13930" s="1" t="s">
        <v>13438</v>
      </c>
      <c r="D13930" s="8">
        <v>0.0</v>
      </c>
      <c r="E13930" s="1">
        <v>0.0</v>
      </c>
      <c r="F13930" s="1">
        <v>6.0</v>
      </c>
      <c r="G13930" s="1">
        <v>100.0</v>
      </c>
      <c r="H13930" s="1">
        <v>-94.0</v>
      </c>
    </row>
    <row r="13931">
      <c r="A13931" s="1" t="s">
        <v>341</v>
      </c>
      <c r="B13931" s="7" t="s">
        <v>349</v>
      </c>
      <c r="C13931" s="1" t="s">
        <v>13439</v>
      </c>
      <c r="D13931" s="8">
        <v>0.0</v>
      </c>
      <c r="E13931" s="1">
        <v>0.0</v>
      </c>
      <c r="F13931" s="1">
        <v>3.0</v>
      </c>
      <c r="G13931" s="1">
        <v>100.0</v>
      </c>
      <c r="H13931" s="1">
        <v>-97.0</v>
      </c>
    </row>
    <row r="13932">
      <c r="A13932" s="1" t="s">
        <v>341</v>
      </c>
      <c r="B13932" s="7" t="s">
        <v>349</v>
      </c>
      <c r="C13932" s="1" t="s">
        <v>13440</v>
      </c>
      <c r="D13932" s="8">
        <v>0.0</v>
      </c>
      <c r="E13932" s="1">
        <v>0.0</v>
      </c>
      <c r="F13932" s="1">
        <v>1.0</v>
      </c>
      <c r="G13932" s="1">
        <v>100.0</v>
      </c>
      <c r="H13932" s="1">
        <v>-99.0</v>
      </c>
    </row>
    <row r="13933">
      <c r="A13933" s="1" t="s">
        <v>341</v>
      </c>
      <c r="B13933" s="7" t="s">
        <v>349</v>
      </c>
      <c r="C13933" s="1" t="s">
        <v>13441</v>
      </c>
      <c r="D13933" s="8">
        <v>0.0</v>
      </c>
      <c r="E13933" s="1">
        <v>0.0</v>
      </c>
      <c r="F13933" s="1">
        <v>1.0</v>
      </c>
      <c r="G13933" s="1">
        <v>100.0</v>
      </c>
      <c r="H13933" s="1">
        <v>-99.0</v>
      </c>
    </row>
    <row r="13934">
      <c r="A13934" s="1" t="s">
        <v>341</v>
      </c>
      <c r="B13934" s="7" t="s">
        <v>349</v>
      </c>
      <c r="C13934" s="1" t="s">
        <v>13442</v>
      </c>
      <c r="D13934" s="8">
        <v>0.0</v>
      </c>
      <c r="E13934" s="1">
        <v>0.0</v>
      </c>
      <c r="F13934" s="1">
        <v>1.0</v>
      </c>
      <c r="G13934" s="1">
        <v>100.0</v>
      </c>
      <c r="H13934" s="1">
        <v>-99.0</v>
      </c>
    </row>
    <row r="13935">
      <c r="A13935" s="1" t="s">
        <v>341</v>
      </c>
      <c r="B13935" s="7" t="s">
        <v>349</v>
      </c>
      <c r="C13935" s="1" t="s">
        <v>13443</v>
      </c>
      <c r="D13935" s="8">
        <v>0.0</v>
      </c>
      <c r="E13935" s="1">
        <v>0.0</v>
      </c>
      <c r="F13935" s="1">
        <v>4.7</v>
      </c>
      <c r="G13935" s="1">
        <v>100.0</v>
      </c>
      <c r="H13935" s="1">
        <v>-95.3</v>
      </c>
    </row>
    <row r="13936">
      <c r="A13936" s="1" t="s">
        <v>341</v>
      </c>
      <c r="B13936" s="7" t="s">
        <v>349</v>
      </c>
      <c r="C13936" s="1" t="s">
        <v>13444</v>
      </c>
      <c r="D13936" s="8">
        <v>0.0</v>
      </c>
      <c r="E13936" s="1">
        <v>0.0</v>
      </c>
      <c r="F13936" s="1">
        <v>5.0</v>
      </c>
      <c r="G13936" s="1">
        <v>100.0</v>
      </c>
      <c r="H13936" s="1">
        <v>-95.0</v>
      </c>
    </row>
    <row r="13937">
      <c r="A13937" s="1" t="s">
        <v>341</v>
      </c>
      <c r="B13937" s="7" t="s">
        <v>349</v>
      </c>
      <c r="C13937" s="1" t="s">
        <v>13445</v>
      </c>
      <c r="D13937" s="8">
        <v>0.0</v>
      </c>
      <c r="E13937" s="1">
        <v>0.0</v>
      </c>
      <c r="F13937" s="1">
        <v>1.0</v>
      </c>
      <c r="G13937" s="1">
        <v>100.0</v>
      </c>
      <c r="H13937" s="1">
        <v>-99.0</v>
      </c>
    </row>
    <row r="13938">
      <c r="A13938" s="1" t="s">
        <v>341</v>
      </c>
      <c r="B13938" s="7" t="s">
        <v>349</v>
      </c>
      <c r="C13938" s="1" t="s">
        <v>13446</v>
      </c>
      <c r="D13938" s="8">
        <v>0.0</v>
      </c>
      <c r="E13938" s="1">
        <v>0.0</v>
      </c>
      <c r="F13938" s="1">
        <v>2.0</v>
      </c>
      <c r="G13938" s="1">
        <v>100.0</v>
      </c>
      <c r="H13938" s="1">
        <v>-98.0</v>
      </c>
    </row>
    <row r="13939">
      <c r="A13939" s="1" t="s">
        <v>341</v>
      </c>
      <c r="B13939" s="7" t="s">
        <v>349</v>
      </c>
      <c r="C13939" s="1" t="s">
        <v>13447</v>
      </c>
      <c r="D13939" s="8">
        <v>0.0</v>
      </c>
      <c r="E13939" s="1">
        <v>0.0</v>
      </c>
      <c r="F13939" s="1">
        <v>3.0</v>
      </c>
      <c r="G13939" s="1">
        <v>100.0</v>
      </c>
      <c r="H13939" s="1">
        <v>-97.0</v>
      </c>
    </row>
    <row r="13940">
      <c r="A13940" s="1" t="s">
        <v>341</v>
      </c>
      <c r="B13940" s="7" t="s">
        <v>349</v>
      </c>
      <c r="C13940" s="1" t="s">
        <v>13448</v>
      </c>
      <c r="D13940" s="8">
        <v>0.0</v>
      </c>
      <c r="E13940" s="1">
        <v>0.0</v>
      </c>
      <c r="F13940" s="1">
        <v>1.0</v>
      </c>
      <c r="G13940" s="1">
        <v>100.0</v>
      </c>
      <c r="H13940" s="1">
        <v>-99.0</v>
      </c>
    </row>
    <row r="13941">
      <c r="A13941" s="1" t="s">
        <v>341</v>
      </c>
      <c r="B13941" s="7" t="s">
        <v>349</v>
      </c>
      <c r="C13941" s="1" t="s">
        <v>13449</v>
      </c>
      <c r="D13941" s="8">
        <v>0.0</v>
      </c>
      <c r="E13941" s="1">
        <v>0.0</v>
      </c>
      <c r="F13941" s="1">
        <v>3.0</v>
      </c>
      <c r="G13941" s="1">
        <v>100.0</v>
      </c>
      <c r="H13941" s="1">
        <v>-97.0</v>
      </c>
    </row>
    <row r="13942">
      <c r="A13942" s="1" t="s">
        <v>341</v>
      </c>
      <c r="B13942" s="7" t="s">
        <v>349</v>
      </c>
      <c r="C13942" s="1" t="s">
        <v>13450</v>
      </c>
      <c r="D13942" s="8">
        <v>0.0</v>
      </c>
      <c r="E13942" s="1">
        <v>2.0</v>
      </c>
      <c r="F13942" s="1">
        <v>100.0</v>
      </c>
      <c r="G13942" s="1">
        <v>17.7</v>
      </c>
      <c r="H13942" s="1">
        <v>82.3</v>
      </c>
    </row>
    <row r="13943">
      <c r="A13943" s="1" t="s">
        <v>341</v>
      </c>
      <c r="B13943" s="7" t="s">
        <v>349</v>
      </c>
      <c r="C13943" s="1" t="s">
        <v>13451</v>
      </c>
      <c r="D13943" s="8">
        <v>0.0</v>
      </c>
      <c r="E13943" s="1">
        <v>1.0</v>
      </c>
      <c r="F13943" s="1">
        <v>100.0</v>
      </c>
      <c r="G13943" s="1">
        <v>2.0</v>
      </c>
      <c r="H13943" s="1">
        <v>98.0</v>
      </c>
    </row>
    <row r="13944">
      <c r="A13944" s="1" t="s">
        <v>341</v>
      </c>
      <c r="B13944" s="7" t="s">
        <v>349</v>
      </c>
      <c r="C13944" s="1" t="s">
        <v>13452</v>
      </c>
      <c r="D13944" s="8">
        <v>0.0</v>
      </c>
      <c r="E13944" s="1">
        <v>1.0</v>
      </c>
      <c r="F13944" s="1">
        <v>100.0</v>
      </c>
      <c r="G13944" s="1">
        <v>10.3</v>
      </c>
      <c r="H13944" s="1">
        <v>89.7</v>
      </c>
    </row>
    <row r="13945">
      <c r="A13945" s="1" t="s">
        <v>341</v>
      </c>
      <c r="B13945" s="7" t="s">
        <v>349</v>
      </c>
      <c r="C13945" s="1" t="s">
        <v>13453</v>
      </c>
      <c r="D13945" s="8">
        <v>0.0</v>
      </c>
      <c r="E13945" s="1">
        <v>1.0</v>
      </c>
      <c r="F13945" s="1">
        <v>100.0</v>
      </c>
      <c r="G13945" s="1">
        <v>4.3</v>
      </c>
      <c r="H13945" s="1">
        <v>95.7</v>
      </c>
    </row>
    <row r="13946">
      <c r="A13946" s="1" t="s">
        <v>341</v>
      </c>
      <c r="B13946" s="7" t="s">
        <v>349</v>
      </c>
      <c r="C13946" s="1" t="s">
        <v>13454</v>
      </c>
      <c r="D13946" s="8">
        <v>0.0</v>
      </c>
      <c r="E13946" s="1">
        <v>0.0</v>
      </c>
      <c r="F13946" s="1">
        <v>100.0</v>
      </c>
      <c r="G13946" s="1">
        <v>22.5</v>
      </c>
      <c r="H13946" s="1">
        <v>77.5</v>
      </c>
    </row>
    <row r="13947">
      <c r="A13947" s="1" t="s">
        <v>341</v>
      </c>
      <c r="B13947" s="7" t="s">
        <v>349</v>
      </c>
      <c r="C13947" s="1" t="s">
        <v>13455</v>
      </c>
      <c r="D13947" s="8">
        <v>0.0</v>
      </c>
      <c r="E13947" s="1">
        <v>0.0</v>
      </c>
      <c r="F13947" s="1">
        <v>100.0</v>
      </c>
      <c r="G13947" s="1">
        <v>37.0</v>
      </c>
      <c r="H13947" s="1">
        <v>63.0</v>
      </c>
    </row>
    <row r="13948">
      <c r="A13948" s="1" t="s">
        <v>341</v>
      </c>
      <c r="B13948" s="7" t="s">
        <v>349</v>
      </c>
      <c r="C13948" s="1" t="s">
        <v>13456</v>
      </c>
      <c r="D13948" s="8">
        <v>0.0</v>
      </c>
      <c r="E13948" s="1">
        <v>0.0</v>
      </c>
      <c r="F13948" s="1">
        <v>100.0</v>
      </c>
      <c r="G13948" s="1">
        <v>14.0</v>
      </c>
      <c r="H13948" s="1">
        <v>86.0</v>
      </c>
    </row>
    <row r="13949">
      <c r="A13949" s="1" t="s">
        <v>341</v>
      </c>
      <c r="B13949" s="7" t="s">
        <v>349</v>
      </c>
      <c r="C13949" s="1" t="s">
        <v>13457</v>
      </c>
      <c r="D13949" s="8">
        <v>0.0</v>
      </c>
      <c r="E13949" s="1">
        <v>0.0</v>
      </c>
      <c r="F13949" s="1">
        <v>100.0</v>
      </c>
      <c r="G13949" s="1">
        <v>1.0</v>
      </c>
      <c r="H13949" s="1">
        <v>99.0</v>
      </c>
    </row>
    <row r="13950">
      <c r="A13950" s="1" t="s">
        <v>341</v>
      </c>
      <c r="B13950" s="7" t="s">
        <v>349</v>
      </c>
      <c r="C13950" s="1" t="s">
        <v>6035</v>
      </c>
      <c r="D13950" s="8">
        <v>0.0</v>
      </c>
      <c r="E13950" s="1">
        <v>0.0</v>
      </c>
      <c r="F13950" s="1">
        <v>100.0</v>
      </c>
      <c r="G13950" s="1">
        <v>44.5</v>
      </c>
      <c r="H13950" s="1">
        <v>55.5</v>
      </c>
    </row>
    <row r="13951">
      <c r="A13951" s="1" t="s">
        <v>341</v>
      </c>
      <c r="B13951" s="7" t="s">
        <v>349</v>
      </c>
      <c r="C13951" s="1" t="s">
        <v>13458</v>
      </c>
      <c r="D13951" s="8">
        <v>0.0</v>
      </c>
      <c r="E13951" s="1">
        <v>0.0</v>
      </c>
      <c r="F13951" s="1">
        <v>100.0</v>
      </c>
      <c r="G13951" s="1">
        <v>2.3</v>
      </c>
      <c r="H13951" s="1">
        <v>97.8</v>
      </c>
    </row>
    <row r="13952">
      <c r="A13952" s="1" t="s">
        <v>341</v>
      </c>
      <c r="B13952" s="7" t="s">
        <v>349</v>
      </c>
      <c r="C13952" s="1" t="s">
        <v>7679</v>
      </c>
      <c r="D13952" s="8">
        <v>0.0</v>
      </c>
      <c r="E13952" s="1">
        <v>0.0</v>
      </c>
      <c r="F13952" s="1">
        <v>100.0</v>
      </c>
      <c r="G13952" s="1">
        <v>2.0</v>
      </c>
      <c r="H13952" s="1">
        <v>98.0</v>
      </c>
    </row>
    <row r="13953">
      <c r="A13953" s="1" t="s">
        <v>341</v>
      </c>
      <c r="B13953" s="7" t="s">
        <v>349</v>
      </c>
      <c r="C13953" s="1" t="s">
        <v>13459</v>
      </c>
      <c r="D13953" s="8">
        <v>0.0</v>
      </c>
      <c r="E13953" s="1">
        <v>0.0</v>
      </c>
      <c r="F13953" s="1">
        <v>100.0</v>
      </c>
      <c r="G13953" s="1">
        <v>20.0</v>
      </c>
      <c r="H13953" s="1">
        <v>80.0</v>
      </c>
    </row>
    <row r="13954">
      <c r="A13954" s="1" t="s">
        <v>341</v>
      </c>
      <c r="B13954" s="7" t="s">
        <v>349</v>
      </c>
      <c r="C13954" s="1" t="s">
        <v>13460</v>
      </c>
      <c r="D13954" s="8">
        <v>0.0</v>
      </c>
      <c r="E13954" s="1">
        <v>0.0</v>
      </c>
      <c r="F13954" s="1">
        <v>100.0</v>
      </c>
      <c r="G13954" s="1">
        <v>5.0</v>
      </c>
      <c r="H13954" s="1">
        <v>95.0</v>
      </c>
    </row>
    <row r="13955">
      <c r="A13955" s="1" t="s">
        <v>341</v>
      </c>
      <c r="B13955" s="7" t="s">
        <v>349</v>
      </c>
      <c r="C13955" s="1" t="s">
        <v>13461</v>
      </c>
      <c r="D13955" s="8">
        <v>0.0</v>
      </c>
      <c r="E13955" s="1">
        <v>0.0</v>
      </c>
      <c r="F13955" s="1">
        <v>100.0</v>
      </c>
      <c r="G13955" s="1">
        <v>19.5</v>
      </c>
      <c r="H13955" s="1">
        <v>80.5</v>
      </c>
    </row>
    <row r="13956">
      <c r="A13956" s="1" t="s">
        <v>341</v>
      </c>
      <c r="B13956" s="7" t="s">
        <v>349</v>
      </c>
      <c r="C13956" s="1" t="s">
        <v>13462</v>
      </c>
      <c r="D13956" s="8">
        <v>0.0</v>
      </c>
      <c r="E13956" s="1">
        <v>0.0</v>
      </c>
      <c r="F13956" s="1">
        <v>100.0</v>
      </c>
      <c r="G13956" s="1">
        <v>21.0</v>
      </c>
      <c r="H13956" s="1">
        <v>79.0</v>
      </c>
    </row>
    <row r="13957">
      <c r="A13957" s="1" t="s">
        <v>341</v>
      </c>
      <c r="B13957" s="7" t="s">
        <v>349</v>
      </c>
      <c r="C13957" s="1" t="s">
        <v>13463</v>
      </c>
      <c r="D13957" s="8">
        <v>0.0</v>
      </c>
      <c r="E13957" s="1">
        <v>0.0</v>
      </c>
      <c r="F13957" s="1">
        <v>100.0</v>
      </c>
      <c r="G13957" s="1">
        <v>83.0</v>
      </c>
      <c r="H13957" s="1">
        <v>17.0</v>
      </c>
    </row>
    <row r="13958">
      <c r="A13958" s="1" t="s">
        <v>341</v>
      </c>
      <c r="B13958" s="7" t="s">
        <v>349</v>
      </c>
      <c r="C13958" s="1" t="s">
        <v>13464</v>
      </c>
      <c r="D13958" s="8">
        <v>0.0</v>
      </c>
      <c r="E13958" s="1">
        <v>0.0</v>
      </c>
      <c r="F13958" s="1">
        <v>100.0</v>
      </c>
      <c r="G13958" s="1">
        <v>9.9</v>
      </c>
      <c r="H13958" s="1">
        <v>90.1</v>
      </c>
    </row>
    <row r="13959">
      <c r="A13959" s="1" t="s">
        <v>341</v>
      </c>
      <c r="B13959" s="7" t="s">
        <v>349</v>
      </c>
      <c r="C13959" s="1" t="s">
        <v>13465</v>
      </c>
      <c r="D13959" s="8">
        <v>0.0</v>
      </c>
      <c r="E13959" s="1">
        <v>0.0</v>
      </c>
      <c r="F13959" s="1">
        <v>100.0</v>
      </c>
      <c r="G13959" s="1">
        <v>36.0</v>
      </c>
      <c r="H13959" s="1">
        <v>64.0</v>
      </c>
    </row>
    <row r="13960">
      <c r="A13960" s="1" t="s">
        <v>341</v>
      </c>
      <c r="B13960" s="7" t="s">
        <v>349</v>
      </c>
      <c r="C13960" s="1" t="s">
        <v>13466</v>
      </c>
      <c r="D13960" s="8">
        <v>0.0</v>
      </c>
      <c r="E13960" s="1">
        <v>0.0</v>
      </c>
      <c r="F13960" s="1">
        <v>100.0</v>
      </c>
      <c r="G13960" s="1">
        <v>7.5</v>
      </c>
      <c r="H13960" s="1">
        <v>92.5</v>
      </c>
    </row>
    <row r="13961">
      <c r="A13961" s="1" t="s">
        <v>341</v>
      </c>
      <c r="B13961" s="7" t="s">
        <v>349</v>
      </c>
      <c r="C13961" s="1" t="s">
        <v>13467</v>
      </c>
      <c r="D13961" s="8">
        <v>0.0</v>
      </c>
      <c r="E13961" s="1">
        <v>0.0</v>
      </c>
      <c r="F13961" s="1">
        <v>100.0</v>
      </c>
      <c r="G13961" s="1">
        <v>10.5</v>
      </c>
      <c r="H13961" s="1">
        <v>89.5</v>
      </c>
    </row>
    <row r="13962">
      <c r="A13962" s="1" t="s">
        <v>341</v>
      </c>
      <c r="B13962" s="7" t="s">
        <v>349</v>
      </c>
      <c r="C13962" s="1" t="s">
        <v>13468</v>
      </c>
      <c r="D13962" s="8">
        <v>0.0</v>
      </c>
      <c r="E13962" s="1">
        <v>0.0</v>
      </c>
      <c r="F13962" s="1">
        <v>100.0</v>
      </c>
      <c r="G13962" s="1">
        <v>26.0</v>
      </c>
      <c r="H13962" s="1">
        <v>74.0</v>
      </c>
    </row>
    <row r="13963">
      <c r="A13963" s="1" t="s">
        <v>341</v>
      </c>
      <c r="B13963" s="7" t="s">
        <v>349</v>
      </c>
      <c r="C13963" s="1" t="s">
        <v>13469</v>
      </c>
      <c r="D13963" s="8">
        <v>0.0</v>
      </c>
      <c r="E13963" s="1">
        <v>0.0</v>
      </c>
      <c r="F13963" s="1">
        <v>100.0</v>
      </c>
      <c r="G13963" s="1">
        <v>26.5</v>
      </c>
      <c r="H13963" s="1">
        <v>73.5</v>
      </c>
    </row>
    <row r="13964">
      <c r="A13964" s="1" t="s">
        <v>341</v>
      </c>
      <c r="B13964" s="7" t="s">
        <v>349</v>
      </c>
      <c r="C13964" s="1" t="s">
        <v>13470</v>
      </c>
      <c r="D13964" s="8">
        <v>0.0</v>
      </c>
      <c r="E13964" s="1">
        <v>0.0</v>
      </c>
      <c r="F13964" s="1">
        <v>100.0</v>
      </c>
      <c r="G13964" s="1">
        <v>11.0</v>
      </c>
      <c r="H13964" s="1">
        <v>89.0</v>
      </c>
    </row>
    <row r="13965">
      <c r="A13965" s="1" t="s">
        <v>341</v>
      </c>
      <c r="B13965" s="7" t="s">
        <v>349</v>
      </c>
      <c r="C13965" s="1" t="s">
        <v>13471</v>
      </c>
      <c r="D13965" s="8">
        <v>0.0</v>
      </c>
      <c r="E13965" s="1">
        <v>0.0</v>
      </c>
      <c r="F13965" s="1">
        <v>100.0</v>
      </c>
      <c r="G13965" s="1">
        <v>17.3</v>
      </c>
      <c r="H13965" s="1">
        <v>82.7</v>
      </c>
    </row>
    <row r="13966">
      <c r="A13966" s="1" t="s">
        <v>341</v>
      </c>
      <c r="B13966" s="7" t="s">
        <v>349</v>
      </c>
      <c r="C13966" s="1" t="s">
        <v>13472</v>
      </c>
      <c r="D13966" s="8">
        <v>0.0</v>
      </c>
      <c r="E13966" s="1">
        <v>0.0</v>
      </c>
      <c r="F13966" s="1">
        <v>100.0</v>
      </c>
      <c r="G13966" s="1">
        <v>43.0</v>
      </c>
      <c r="H13966" s="1">
        <v>57.0</v>
      </c>
    </row>
    <row r="13967">
      <c r="A13967" s="1" t="s">
        <v>341</v>
      </c>
      <c r="B13967" s="7" t="s">
        <v>349</v>
      </c>
      <c r="C13967" s="1" t="s">
        <v>13473</v>
      </c>
      <c r="D13967" s="8">
        <v>0.0</v>
      </c>
      <c r="E13967" s="1">
        <v>0.0</v>
      </c>
      <c r="F13967" s="1">
        <v>100.0</v>
      </c>
      <c r="G13967" s="1">
        <v>8.3</v>
      </c>
      <c r="H13967" s="1">
        <v>91.8</v>
      </c>
    </row>
    <row r="13968">
      <c r="A13968" s="1" t="s">
        <v>341</v>
      </c>
      <c r="B13968" s="7" t="s">
        <v>349</v>
      </c>
      <c r="C13968" s="1" t="s">
        <v>13474</v>
      </c>
      <c r="D13968" s="8">
        <v>0.0</v>
      </c>
      <c r="E13968" s="1">
        <v>0.0</v>
      </c>
      <c r="F13968" s="1">
        <v>100.0</v>
      </c>
      <c r="G13968" s="1">
        <v>13.0</v>
      </c>
      <c r="H13968" s="1">
        <v>87.0</v>
      </c>
    </row>
    <row r="13969">
      <c r="A13969" s="1" t="s">
        <v>341</v>
      </c>
      <c r="B13969" s="7" t="s">
        <v>349</v>
      </c>
      <c r="C13969" s="1" t="s">
        <v>13475</v>
      </c>
      <c r="D13969" s="8">
        <v>0.0</v>
      </c>
      <c r="E13969" s="1">
        <v>0.0</v>
      </c>
      <c r="F13969" s="1">
        <v>100.0</v>
      </c>
      <c r="G13969" s="1">
        <v>11.5</v>
      </c>
      <c r="H13969" s="1">
        <v>88.5</v>
      </c>
    </row>
    <row r="13970">
      <c r="A13970" s="1" t="s">
        <v>341</v>
      </c>
      <c r="B13970" s="7" t="s">
        <v>349</v>
      </c>
      <c r="C13970" s="1" t="s">
        <v>13476</v>
      </c>
      <c r="D13970" s="8">
        <v>0.0</v>
      </c>
      <c r="E13970" s="1">
        <v>0.0</v>
      </c>
      <c r="F13970" s="1">
        <v>100.0</v>
      </c>
      <c r="G13970" s="1">
        <v>1.0</v>
      </c>
      <c r="H13970" s="1">
        <v>99.0</v>
      </c>
    </row>
    <row r="13971">
      <c r="A13971" s="1" t="s">
        <v>341</v>
      </c>
      <c r="B13971" s="7" t="s">
        <v>349</v>
      </c>
      <c r="C13971" s="1" t="s">
        <v>13477</v>
      </c>
      <c r="D13971" s="8">
        <v>0.0</v>
      </c>
      <c r="E13971" s="1">
        <v>0.0</v>
      </c>
      <c r="F13971" s="1">
        <v>100.0</v>
      </c>
      <c r="G13971" s="1">
        <v>13.2</v>
      </c>
      <c r="H13971" s="1">
        <v>86.8</v>
      </c>
    </row>
    <row r="13972">
      <c r="A13972" s="1" t="s">
        <v>341</v>
      </c>
      <c r="B13972" s="7" t="s">
        <v>349</v>
      </c>
      <c r="C13972" s="1" t="s">
        <v>13478</v>
      </c>
      <c r="D13972" s="8">
        <v>0.0</v>
      </c>
      <c r="E13972" s="1">
        <v>0.0</v>
      </c>
      <c r="F13972" s="1">
        <v>100.0</v>
      </c>
      <c r="G13972" s="1">
        <v>33.0</v>
      </c>
      <c r="H13972" s="1">
        <v>67.0</v>
      </c>
    </row>
    <row r="13973">
      <c r="A13973" s="1" t="s">
        <v>341</v>
      </c>
      <c r="B13973" s="7" t="s">
        <v>349</v>
      </c>
      <c r="C13973" s="1" t="s">
        <v>13479</v>
      </c>
      <c r="D13973" s="8">
        <v>0.0</v>
      </c>
      <c r="E13973" s="1">
        <v>0.0</v>
      </c>
      <c r="F13973" s="1">
        <v>100.0</v>
      </c>
      <c r="G13973" s="1">
        <v>1.0</v>
      </c>
      <c r="H13973" s="1">
        <v>99.0</v>
      </c>
    </row>
    <row r="13974">
      <c r="A13974" s="1" t="s">
        <v>341</v>
      </c>
      <c r="B13974" s="7" t="s">
        <v>349</v>
      </c>
      <c r="C13974" s="1" t="s">
        <v>13480</v>
      </c>
      <c r="D13974" s="8">
        <v>0.0</v>
      </c>
      <c r="E13974" s="1">
        <v>0.0</v>
      </c>
      <c r="F13974" s="1">
        <v>100.0</v>
      </c>
      <c r="G13974" s="1">
        <v>9.5</v>
      </c>
      <c r="H13974" s="1">
        <v>90.5</v>
      </c>
    </row>
    <row r="13975">
      <c r="A13975" s="1" t="s">
        <v>341</v>
      </c>
      <c r="B13975" s="7" t="s">
        <v>349</v>
      </c>
      <c r="C13975" s="1" t="s">
        <v>13481</v>
      </c>
      <c r="D13975" s="8">
        <v>0.0</v>
      </c>
      <c r="E13975" s="1">
        <v>0.0</v>
      </c>
      <c r="F13975" s="1">
        <v>100.0</v>
      </c>
      <c r="G13975" s="1">
        <v>9.9</v>
      </c>
      <c r="H13975" s="1">
        <v>90.1</v>
      </c>
    </row>
    <row r="13976">
      <c r="A13976" s="1" t="s">
        <v>341</v>
      </c>
      <c r="B13976" s="7" t="s">
        <v>349</v>
      </c>
      <c r="C13976" s="1" t="s">
        <v>13482</v>
      </c>
      <c r="D13976" s="8">
        <v>0.0</v>
      </c>
      <c r="E13976" s="1">
        <v>0.0</v>
      </c>
      <c r="F13976" s="1">
        <v>100.0</v>
      </c>
      <c r="G13976" s="1">
        <v>5.8</v>
      </c>
      <c r="H13976" s="1">
        <v>94.2</v>
      </c>
    </row>
    <row r="13977">
      <c r="A13977" s="1" t="s">
        <v>341</v>
      </c>
      <c r="B13977" s="7" t="s">
        <v>350</v>
      </c>
      <c r="C13977" s="1" t="s">
        <v>13483</v>
      </c>
      <c r="D13977" s="8">
        <v>4.0</v>
      </c>
      <c r="E13977" s="1">
        <v>0.0</v>
      </c>
      <c r="F13977" s="1">
        <v>6.9</v>
      </c>
      <c r="G13977" s="1">
        <v>100.0</v>
      </c>
      <c r="H13977" s="1">
        <v>-93.1</v>
      </c>
    </row>
    <row r="13978">
      <c r="A13978" s="1" t="s">
        <v>341</v>
      </c>
      <c r="B13978" s="7" t="s">
        <v>350</v>
      </c>
      <c r="C13978" s="1" t="s">
        <v>13484</v>
      </c>
      <c r="D13978" s="8">
        <v>1.0</v>
      </c>
      <c r="E13978" s="1">
        <v>0.0</v>
      </c>
      <c r="F13978" s="1">
        <v>8.0</v>
      </c>
      <c r="G13978" s="1">
        <v>100.0</v>
      </c>
      <c r="H13978" s="1">
        <v>-92.0</v>
      </c>
    </row>
    <row r="13979">
      <c r="A13979" s="1" t="s">
        <v>341</v>
      </c>
      <c r="B13979" s="7" t="s">
        <v>350</v>
      </c>
      <c r="C13979" s="1" t="s">
        <v>13485</v>
      </c>
      <c r="D13979" s="8">
        <v>1.0</v>
      </c>
      <c r="E13979" s="1">
        <v>0.0</v>
      </c>
      <c r="F13979" s="1">
        <v>3.8</v>
      </c>
      <c r="G13979" s="1">
        <v>70.3</v>
      </c>
      <c r="H13979" s="1">
        <v>-66.5</v>
      </c>
    </row>
    <row r="13980">
      <c r="A13980" s="1" t="s">
        <v>341</v>
      </c>
      <c r="B13980" s="7" t="s">
        <v>350</v>
      </c>
      <c r="C13980" s="1" t="s">
        <v>13486</v>
      </c>
      <c r="D13980" s="8">
        <v>0.0</v>
      </c>
      <c r="E13980" s="1">
        <v>0.0</v>
      </c>
      <c r="F13980" s="1">
        <v>1.0</v>
      </c>
      <c r="G13980" s="1">
        <v>100.0</v>
      </c>
      <c r="H13980" s="1">
        <v>-99.0</v>
      </c>
    </row>
    <row r="13981">
      <c r="A13981" s="1" t="s">
        <v>341</v>
      </c>
      <c r="B13981" s="7" t="s">
        <v>350</v>
      </c>
      <c r="C13981" s="1" t="s">
        <v>13487</v>
      </c>
      <c r="D13981" s="8">
        <v>0.0</v>
      </c>
      <c r="E13981" s="1">
        <v>0.0</v>
      </c>
      <c r="F13981" s="1">
        <v>6.0</v>
      </c>
      <c r="G13981" s="1">
        <v>100.0</v>
      </c>
      <c r="H13981" s="1">
        <v>-94.0</v>
      </c>
    </row>
    <row r="13982">
      <c r="A13982" s="1" t="s">
        <v>341</v>
      </c>
      <c r="B13982" s="7" t="s">
        <v>350</v>
      </c>
      <c r="C13982" s="1" t="s">
        <v>7496</v>
      </c>
      <c r="D13982" s="8">
        <v>0.0</v>
      </c>
      <c r="E13982" s="1">
        <v>0.0</v>
      </c>
      <c r="F13982" s="1">
        <v>1.0</v>
      </c>
      <c r="G13982" s="1">
        <v>100.0</v>
      </c>
      <c r="H13982" s="1">
        <v>-99.0</v>
      </c>
    </row>
    <row r="13983">
      <c r="A13983" s="1" t="s">
        <v>341</v>
      </c>
      <c r="B13983" s="7" t="s">
        <v>350</v>
      </c>
      <c r="C13983" s="1" t="s">
        <v>13488</v>
      </c>
      <c r="D13983" s="8">
        <v>0.0</v>
      </c>
      <c r="E13983" s="1">
        <v>0.0</v>
      </c>
      <c r="F13983" s="1">
        <v>1.0</v>
      </c>
      <c r="G13983" s="1">
        <v>100.0</v>
      </c>
      <c r="H13983" s="1">
        <v>-99.0</v>
      </c>
    </row>
    <row r="13984">
      <c r="A13984" s="1" t="s">
        <v>341</v>
      </c>
      <c r="B13984" s="7" t="s">
        <v>350</v>
      </c>
      <c r="C13984" s="1" t="s">
        <v>13489</v>
      </c>
      <c r="D13984" s="8">
        <v>0.0</v>
      </c>
      <c r="E13984" s="1">
        <v>0.0</v>
      </c>
      <c r="F13984" s="1">
        <v>1.5</v>
      </c>
      <c r="G13984" s="1">
        <v>100.0</v>
      </c>
      <c r="H13984" s="1">
        <v>-98.5</v>
      </c>
    </row>
    <row r="13985">
      <c r="A13985" s="1" t="s">
        <v>341</v>
      </c>
      <c r="B13985" s="7" t="s">
        <v>350</v>
      </c>
      <c r="C13985" s="1" t="s">
        <v>7473</v>
      </c>
      <c r="D13985" s="8">
        <v>0.0</v>
      </c>
      <c r="E13985" s="1">
        <v>0.0</v>
      </c>
      <c r="F13985" s="1">
        <v>1.0</v>
      </c>
      <c r="G13985" s="1">
        <v>100.0</v>
      </c>
      <c r="H13985" s="1">
        <v>-99.0</v>
      </c>
    </row>
    <row r="13986">
      <c r="A13986" s="1" t="s">
        <v>341</v>
      </c>
      <c r="B13986" s="7" t="s">
        <v>350</v>
      </c>
      <c r="C13986" s="1" t="s">
        <v>13490</v>
      </c>
      <c r="D13986" s="8">
        <v>0.0</v>
      </c>
      <c r="E13986" s="1">
        <v>0.0</v>
      </c>
      <c r="F13986" s="1">
        <v>1.0</v>
      </c>
      <c r="G13986" s="1">
        <v>100.0</v>
      </c>
      <c r="H13986" s="1">
        <v>-99.0</v>
      </c>
    </row>
    <row r="13987">
      <c r="A13987" s="1" t="s">
        <v>341</v>
      </c>
      <c r="B13987" s="7" t="s">
        <v>350</v>
      </c>
      <c r="C13987" s="1" t="s">
        <v>13491</v>
      </c>
      <c r="D13987" s="8">
        <v>0.0</v>
      </c>
      <c r="E13987" s="1">
        <v>0.0</v>
      </c>
      <c r="F13987" s="1">
        <v>3.0</v>
      </c>
      <c r="G13987" s="1">
        <v>100.0</v>
      </c>
      <c r="H13987" s="1">
        <v>-97.0</v>
      </c>
    </row>
    <row r="13988">
      <c r="A13988" s="1" t="s">
        <v>341</v>
      </c>
      <c r="B13988" s="7" t="s">
        <v>350</v>
      </c>
      <c r="C13988" s="1" t="s">
        <v>13492</v>
      </c>
      <c r="D13988" s="8">
        <v>0.0</v>
      </c>
      <c r="E13988" s="1">
        <v>0.0</v>
      </c>
      <c r="F13988" s="1">
        <v>2.0</v>
      </c>
      <c r="G13988" s="1">
        <v>100.0</v>
      </c>
      <c r="H13988" s="1">
        <v>-98.0</v>
      </c>
    </row>
    <row r="13989">
      <c r="A13989" s="1" t="s">
        <v>341</v>
      </c>
      <c r="B13989" s="7" t="s">
        <v>350</v>
      </c>
      <c r="C13989" s="1" t="s">
        <v>13493</v>
      </c>
      <c r="D13989" s="8">
        <v>0.0</v>
      </c>
      <c r="E13989" s="1">
        <v>0.0</v>
      </c>
      <c r="F13989" s="1">
        <v>1.0</v>
      </c>
      <c r="G13989" s="1">
        <v>100.0</v>
      </c>
      <c r="H13989" s="1">
        <v>-99.0</v>
      </c>
    </row>
    <row r="13990">
      <c r="A13990" s="1" t="s">
        <v>341</v>
      </c>
      <c r="B13990" s="7" t="s">
        <v>350</v>
      </c>
      <c r="C13990" s="1" t="s">
        <v>7481</v>
      </c>
      <c r="D13990" s="8">
        <v>0.0</v>
      </c>
      <c r="E13990" s="1">
        <v>0.0</v>
      </c>
      <c r="F13990" s="1">
        <v>3.0</v>
      </c>
      <c r="G13990" s="1">
        <v>100.0</v>
      </c>
      <c r="H13990" s="1">
        <v>-97.0</v>
      </c>
    </row>
    <row r="13991">
      <c r="A13991" s="1" t="s">
        <v>341</v>
      </c>
      <c r="B13991" s="7" t="s">
        <v>350</v>
      </c>
      <c r="C13991" s="1" t="s">
        <v>13494</v>
      </c>
      <c r="D13991" s="8">
        <v>0.0</v>
      </c>
      <c r="E13991" s="1">
        <v>0.0</v>
      </c>
      <c r="F13991" s="1">
        <v>3.0</v>
      </c>
      <c r="G13991" s="1">
        <v>100.0</v>
      </c>
      <c r="H13991" s="1">
        <v>-97.0</v>
      </c>
    </row>
    <row r="13992">
      <c r="A13992" s="1" t="s">
        <v>341</v>
      </c>
      <c r="B13992" s="7" t="s">
        <v>350</v>
      </c>
      <c r="C13992" s="1" t="s">
        <v>13495</v>
      </c>
      <c r="D13992" s="8">
        <v>0.0</v>
      </c>
      <c r="E13992" s="1">
        <v>0.0</v>
      </c>
      <c r="F13992" s="1">
        <v>1.0</v>
      </c>
      <c r="G13992" s="1">
        <v>100.0</v>
      </c>
      <c r="H13992" s="1">
        <v>-99.0</v>
      </c>
    </row>
    <row r="13993">
      <c r="A13993" s="1" t="s">
        <v>341</v>
      </c>
      <c r="B13993" s="7" t="s">
        <v>350</v>
      </c>
      <c r="C13993" s="1" t="s">
        <v>13496</v>
      </c>
      <c r="D13993" s="8">
        <v>0.0</v>
      </c>
      <c r="E13993" s="1">
        <v>0.0</v>
      </c>
      <c r="F13993" s="1">
        <v>2.0</v>
      </c>
      <c r="G13993" s="1">
        <v>100.0</v>
      </c>
      <c r="H13993" s="1">
        <v>-98.0</v>
      </c>
    </row>
    <row r="13994">
      <c r="A13994" s="1" t="s">
        <v>341</v>
      </c>
      <c r="B13994" s="7" t="s">
        <v>350</v>
      </c>
      <c r="C13994" s="1" t="s">
        <v>13497</v>
      </c>
      <c r="D13994" s="8">
        <v>0.0</v>
      </c>
      <c r="E13994" s="1">
        <v>0.0</v>
      </c>
      <c r="F13994" s="1">
        <v>4.0</v>
      </c>
      <c r="G13994" s="1">
        <v>100.0</v>
      </c>
      <c r="H13994" s="1">
        <v>-96.0</v>
      </c>
    </row>
    <row r="13995">
      <c r="A13995" s="1" t="s">
        <v>341</v>
      </c>
      <c r="B13995" s="7" t="s">
        <v>350</v>
      </c>
      <c r="C13995" s="1" t="s">
        <v>13498</v>
      </c>
      <c r="D13995" s="8">
        <v>0.0</v>
      </c>
      <c r="E13995" s="1">
        <v>0.0</v>
      </c>
      <c r="F13995" s="1">
        <v>3.0</v>
      </c>
      <c r="G13995" s="1">
        <v>100.0</v>
      </c>
      <c r="H13995" s="1">
        <v>-97.0</v>
      </c>
    </row>
    <row r="13996">
      <c r="A13996" s="1" t="s">
        <v>341</v>
      </c>
      <c r="B13996" s="7" t="s">
        <v>350</v>
      </c>
      <c r="C13996" s="1" t="s">
        <v>13499</v>
      </c>
      <c r="D13996" s="8">
        <v>0.0</v>
      </c>
      <c r="E13996" s="1">
        <v>8.0</v>
      </c>
      <c r="F13996" s="1">
        <v>6.6</v>
      </c>
      <c r="G13996" s="1">
        <v>6.1</v>
      </c>
      <c r="H13996" s="1">
        <v>0.5</v>
      </c>
    </row>
    <row r="13997">
      <c r="A13997" s="1" t="s">
        <v>341</v>
      </c>
      <c r="B13997" s="7" t="s">
        <v>350</v>
      </c>
      <c r="C13997" s="1" t="s">
        <v>13500</v>
      </c>
      <c r="D13997" s="8">
        <v>0.0</v>
      </c>
      <c r="E13997" s="1">
        <v>0.0</v>
      </c>
      <c r="F13997" s="1">
        <v>1.0</v>
      </c>
      <c r="G13997" s="1">
        <v>100.0</v>
      </c>
      <c r="H13997" s="1">
        <v>-99.0</v>
      </c>
    </row>
    <row r="13998">
      <c r="A13998" s="1" t="s">
        <v>341</v>
      </c>
      <c r="B13998" s="7" t="s">
        <v>350</v>
      </c>
      <c r="C13998" s="1" t="s">
        <v>13501</v>
      </c>
      <c r="D13998" s="8">
        <v>0.0</v>
      </c>
      <c r="E13998" s="1">
        <v>0.0</v>
      </c>
      <c r="F13998" s="1">
        <v>3.0</v>
      </c>
      <c r="G13998" s="1">
        <v>100.0</v>
      </c>
      <c r="H13998" s="1">
        <v>-97.0</v>
      </c>
    </row>
    <row r="13999">
      <c r="A13999" s="1" t="s">
        <v>341</v>
      </c>
      <c r="B13999" s="7" t="s">
        <v>350</v>
      </c>
      <c r="C13999" s="1" t="s">
        <v>13502</v>
      </c>
      <c r="D13999" s="8">
        <v>0.0</v>
      </c>
      <c r="E13999" s="1">
        <v>0.0</v>
      </c>
      <c r="F13999" s="1">
        <v>88.0</v>
      </c>
      <c r="G13999" s="1">
        <v>69.0</v>
      </c>
      <c r="H13999" s="1">
        <v>19.0</v>
      </c>
    </row>
    <row r="14000">
      <c r="A14000" s="1" t="s">
        <v>341</v>
      </c>
      <c r="B14000" s="7" t="s">
        <v>350</v>
      </c>
      <c r="C14000" s="1" t="s">
        <v>13503</v>
      </c>
      <c r="D14000" s="8">
        <v>0.0</v>
      </c>
      <c r="E14000" s="1">
        <v>0.0</v>
      </c>
      <c r="F14000" s="1">
        <v>1.0</v>
      </c>
      <c r="G14000" s="1">
        <v>100.0</v>
      </c>
      <c r="H14000" s="1">
        <v>-99.0</v>
      </c>
    </row>
    <row r="14001">
      <c r="A14001" s="1" t="s">
        <v>341</v>
      </c>
      <c r="B14001" s="7" t="s">
        <v>350</v>
      </c>
      <c r="C14001" s="1" t="s">
        <v>13504</v>
      </c>
      <c r="D14001" s="8">
        <v>0.0</v>
      </c>
      <c r="E14001" s="1">
        <v>0.0</v>
      </c>
      <c r="F14001" s="1">
        <v>1.0</v>
      </c>
      <c r="G14001" s="1">
        <v>100.0</v>
      </c>
      <c r="H14001" s="1">
        <v>-99.0</v>
      </c>
    </row>
    <row r="14002">
      <c r="A14002" s="1" t="s">
        <v>341</v>
      </c>
      <c r="B14002" s="7" t="s">
        <v>350</v>
      </c>
      <c r="C14002" s="1" t="s">
        <v>13505</v>
      </c>
      <c r="D14002" s="8">
        <v>0.0</v>
      </c>
      <c r="E14002" s="1">
        <v>0.0</v>
      </c>
      <c r="F14002" s="1">
        <v>1.7</v>
      </c>
      <c r="G14002" s="1">
        <v>10.0</v>
      </c>
      <c r="H14002" s="1">
        <v>-8.3</v>
      </c>
    </row>
    <row r="14003">
      <c r="A14003" s="1" t="s">
        <v>341</v>
      </c>
      <c r="B14003" s="7" t="s">
        <v>350</v>
      </c>
      <c r="C14003" s="1" t="s">
        <v>10592</v>
      </c>
      <c r="D14003" s="8">
        <v>0.0</v>
      </c>
      <c r="E14003" s="1">
        <v>0.0</v>
      </c>
      <c r="F14003" s="1">
        <v>1.0</v>
      </c>
      <c r="G14003" s="1">
        <v>100.0</v>
      </c>
      <c r="H14003" s="1">
        <v>-99.0</v>
      </c>
    </row>
    <row r="14004">
      <c r="A14004" s="1" t="s">
        <v>341</v>
      </c>
      <c r="B14004" s="7" t="s">
        <v>350</v>
      </c>
      <c r="C14004" s="1" t="s">
        <v>13506</v>
      </c>
      <c r="D14004" s="8">
        <v>0.0</v>
      </c>
      <c r="E14004" s="1">
        <v>0.0</v>
      </c>
      <c r="F14004" s="1">
        <v>2.0</v>
      </c>
      <c r="G14004" s="1">
        <v>100.0</v>
      </c>
      <c r="H14004" s="1">
        <v>-98.0</v>
      </c>
    </row>
    <row r="14005">
      <c r="A14005" s="1" t="s">
        <v>341</v>
      </c>
      <c r="B14005" s="7" t="s">
        <v>350</v>
      </c>
      <c r="C14005" s="1" t="s">
        <v>13507</v>
      </c>
      <c r="D14005" s="8">
        <v>0.0</v>
      </c>
      <c r="E14005" s="1">
        <v>0.0</v>
      </c>
      <c r="F14005" s="1">
        <v>1.0</v>
      </c>
      <c r="G14005" s="1">
        <v>100.0</v>
      </c>
      <c r="H14005" s="1">
        <v>-99.0</v>
      </c>
    </row>
    <row r="14006">
      <c r="A14006" s="1" t="s">
        <v>341</v>
      </c>
      <c r="B14006" s="7" t="s">
        <v>350</v>
      </c>
      <c r="C14006" s="1" t="s">
        <v>13508</v>
      </c>
      <c r="D14006" s="8">
        <v>0.0</v>
      </c>
      <c r="E14006" s="1">
        <v>0.0</v>
      </c>
      <c r="F14006" s="1">
        <v>2.7</v>
      </c>
      <c r="G14006" s="1">
        <v>100.0</v>
      </c>
      <c r="H14006" s="1">
        <v>-97.3</v>
      </c>
    </row>
    <row r="14007">
      <c r="A14007" s="1" t="s">
        <v>341</v>
      </c>
      <c r="B14007" s="7" t="s">
        <v>350</v>
      </c>
      <c r="C14007" s="1" t="s">
        <v>13509</v>
      </c>
      <c r="D14007" s="8">
        <v>0.0</v>
      </c>
      <c r="E14007" s="1">
        <v>2.0</v>
      </c>
      <c r="F14007" s="1">
        <v>2.5</v>
      </c>
      <c r="G14007" s="1">
        <v>8.1</v>
      </c>
      <c r="H14007" s="1">
        <v>-5.6</v>
      </c>
    </row>
    <row r="14008">
      <c r="A14008" s="1" t="s">
        <v>341</v>
      </c>
      <c r="B14008" s="7" t="s">
        <v>350</v>
      </c>
      <c r="C14008" s="1" t="s">
        <v>13510</v>
      </c>
      <c r="D14008" s="8">
        <v>0.0</v>
      </c>
      <c r="E14008" s="1">
        <v>0.0</v>
      </c>
      <c r="F14008" s="1">
        <v>3.0</v>
      </c>
      <c r="G14008" s="1">
        <v>100.0</v>
      </c>
      <c r="H14008" s="1">
        <v>-97.0</v>
      </c>
    </row>
    <row r="14009">
      <c r="A14009" s="1" t="s">
        <v>341</v>
      </c>
      <c r="B14009" s="7" t="s">
        <v>350</v>
      </c>
      <c r="C14009" s="1" t="s">
        <v>13511</v>
      </c>
      <c r="D14009" s="8">
        <v>0.0</v>
      </c>
      <c r="E14009" s="1">
        <v>0.0</v>
      </c>
      <c r="F14009" s="1">
        <v>2.0</v>
      </c>
      <c r="G14009" s="1">
        <v>100.0</v>
      </c>
      <c r="H14009" s="1">
        <v>-98.0</v>
      </c>
    </row>
    <row r="14010">
      <c r="A14010" s="1" t="s">
        <v>341</v>
      </c>
      <c r="B14010" s="7" t="s">
        <v>350</v>
      </c>
      <c r="C14010" s="1" t="s">
        <v>13512</v>
      </c>
      <c r="D14010" s="8">
        <v>0.0</v>
      </c>
      <c r="E14010" s="1">
        <v>10.0</v>
      </c>
      <c r="F14010" s="1">
        <v>3.1</v>
      </c>
      <c r="G14010" s="1">
        <v>3.7</v>
      </c>
      <c r="H14010" s="1">
        <v>-0.5</v>
      </c>
    </row>
    <row r="14011">
      <c r="A14011" s="1" t="s">
        <v>341</v>
      </c>
      <c r="B14011" s="7" t="s">
        <v>350</v>
      </c>
      <c r="C14011" s="1" t="s">
        <v>13513</v>
      </c>
      <c r="D14011" s="8">
        <v>0.0</v>
      </c>
      <c r="E14011" s="1">
        <v>0.0</v>
      </c>
      <c r="F14011" s="1">
        <v>3.0</v>
      </c>
      <c r="G14011" s="1">
        <v>100.0</v>
      </c>
      <c r="H14011" s="1">
        <v>-97.0</v>
      </c>
    </row>
    <row r="14012">
      <c r="A14012" s="1" t="s">
        <v>341</v>
      </c>
      <c r="B14012" s="7" t="s">
        <v>350</v>
      </c>
      <c r="C14012" s="1" t="s">
        <v>13514</v>
      </c>
      <c r="D14012" s="8">
        <v>0.0</v>
      </c>
      <c r="E14012" s="1">
        <v>0.0</v>
      </c>
      <c r="F14012" s="1">
        <v>1.0</v>
      </c>
      <c r="G14012" s="1">
        <v>100.0</v>
      </c>
      <c r="H14012" s="1">
        <v>-99.0</v>
      </c>
    </row>
    <row r="14013">
      <c r="A14013" s="1" t="s">
        <v>341</v>
      </c>
      <c r="B14013" s="7" t="s">
        <v>350</v>
      </c>
      <c r="C14013" s="1" t="s">
        <v>9101</v>
      </c>
      <c r="D14013" s="8">
        <v>0.0</v>
      </c>
      <c r="E14013" s="1">
        <v>0.0</v>
      </c>
      <c r="F14013" s="1">
        <v>2.6</v>
      </c>
      <c r="G14013" s="1">
        <v>100.0</v>
      </c>
      <c r="H14013" s="1">
        <v>-97.4</v>
      </c>
    </row>
    <row r="14014">
      <c r="A14014" s="1" t="s">
        <v>341</v>
      </c>
      <c r="B14014" s="7" t="s">
        <v>350</v>
      </c>
      <c r="C14014" s="1" t="s">
        <v>13515</v>
      </c>
      <c r="D14014" s="8">
        <v>0.0</v>
      </c>
      <c r="E14014" s="1">
        <v>0.0</v>
      </c>
      <c r="F14014" s="1">
        <v>2.0</v>
      </c>
      <c r="G14014" s="1">
        <v>100.0</v>
      </c>
      <c r="H14014" s="1">
        <v>-98.0</v>
      </c>
    </row>
    <row r="14015">
      <c r="A14015" s="1" t="s">
        <v>341</v>
      </c>
      <c r="B14015" s="7" t="s">
        <v>350</v>
      </c>
      <c r="C14015" s="1" t="s">
        <v>13516</v>
      </c>
      <c r="D14015" s="8">
        <v>0.0</v>
      </c>
      <c r="E14015" s="1">
        <v>0.0</v>
      </c>
      <c r="F14015" s="1">
        <v>2.0</v>
      </c>
      <c r="G14015" s="1">
        <v>100.0</v>
      </c>
      <c r="H14015" s="1">
        <v>-98.0</v>
      </c>
    </row>
    <row r="14016">
      <c r="A14016" s="1" t="s">
        <v>341</v>
      </c>
      <c r="B14016" s="7" t="s">
        <v>350</v>
      </c>
      <c r="C14016" s="1" t="s">
        <v>13517</v>
      </c>
      <c r="D14016" s="8">
        <v>0.0</v>
      </c>
      <c r="E14016" s="1">
        <v>0.0</v>
      </c>
      <c r="F14016" s="1">
        <v>2.0</v>
      </c>
      <c r="G14016" s="1">
        <v>100.0</v>
      </c>
      <c r="H14016" s="1">
        <v>-98.0</v>
      </c>
    </row>
    <row r="14017">
      <c r="A14017" s="1" t="s">
        <v>341</v>
      </c>
      <c r="B14017" s="7" t="s">
        <v>350</v>
      </c>
      <c r="C14017" s="1" t="s">
        <v>7487</v>
      </c>
      <c r="D14017" s="8">
        <v>0.0</v>
      </c>
      <c r="E14017" s="1">
        <v>0.0</v>
      </c>
      <c r="F14017" s="1">
        <v>1.1</v>
      </c>
      <c r="G14017" s="1">
        <v>100.0</v>
      </c>
      <c r="H14017" s="1">
        <v>-98.9</v>
      </c>
    </row>
    <row r="14018">
      <c r="A14018" s="1" t="s">
        <v>341</v>
      </c>
      <c r="B14018" s="7" t="s">
        <v>350</v>
      </c>
      <c r="C14018" s="1" t="s">
        <v>13518</v>
      </c>
      <c r="D14018" s="8">
        <v>0.0</v>
      </c>
      <c r="E14018" s="1">
        <v>0.0</v>
      </c>
      <c r="F14018" s="1">
        <v>80.0</v>
      </c>
      <c r="G14018" s="1">
        <v>68.0</v>
      </c>
      <c r="H14018" s="1">
        <v>12.0</v>
      </c>
    </row>
    <row r="14019">
      <c r="A14019" s="1" t="s">
        <v>341</v>
      </c>
      <c r="B14019" s="7" t="s">
        <v>350</v>
      </c>
      <c r="C14019" s="1" t="s">
        <v>13519</v>
      </c>
      <c r="D14019" s="8">
        <v>0.0</v>
      </c>
      <c r="E14019" s="1">
        <v>0.0</v>
      </c>
      <c r="F14019" s="1">
        <v>5.3</v>
      </c>
      <c r="G14019" s="1">
        <v>100.0</v>
      </c>
      <c r="H14019" s="1">
        <v>-94.7</v>
      </c>
    </row>
    <row r="14020">
      <c r="A14020" s="1" t="s">
        <v>341</v>
      </c>
      <c r="B14020" s="7" t="s">
        <v>350</v>
      </c>
      <c r="C14020" s="1" t="s">
        <v>10580</v>
      </c>
      <c r="D14020" s="8">
        <v>0.0</v>
      </c>
      <c r="E14020" s="1">
        <v>0.0</v>
      </c>
      <c r="F14020" s="1">
        <v>30.0</v>
      </c>
      <c r="G14020" s="1">
        <v>100.0</v>
      </c>
      <c r="H14020" s="1">
        <v>-70.0</v>
      </c>
    </row>
    <row r="14021">
      <c r="A14021" s="1" t="s">
        <v>341</v>
      </c>
      <c r="B14021" s="7" t="s">
        <v>350</v>
      </c>
      <c r="C14021" s="1" t="s">
        <v>13520</v>
      </c>
      <c r="D14021" s="8">
        <v>0.0</v>
      </c>
      <c r="E14021" s="1">
        <v>0.0</v>
      </c>
      <c r="F14021" s="1">
        <v>1.0</v>
      </c>
      <c r="G14021" s="1">
        <v>100.0</v>
      </c>
      <c r="H14021" s="1">
        <v>-99.0</v>
      </c>
    </row>
    <row r="14022">
      <c r="A14022" s="1" t="s">
        <v>341</v>
      </c>
      <c r="B14022" s="7" t="s">
        <v>350</v>
      </c>
      <c r="C14022" s="1" t="s">
        <v>13521</v>
      </c>
      <c r="D14022" s="8">
        <v>0.0</v>
      </c>
      <c r="E14022" s="1">
        <v>0.0</v>
      </c>
      <c r="F14022" s="1">
        <v>1.0</v>
      </c>
      <c r="G14022" s="1">
        <v>7.6</v>
      </c>
      <c r="H14022" s="1">
        <v>-6.6</v>
      </c>
    </row>
    <row r="14023">
      <c r="A14023" s="1" t="s">
        <v>341</v>
      </c>
      <c r="B14023" s="7" t="s">
        <v>350</v>
      </c>
      <c r="C14023" s="1" t="s">
        <v>13522</v>
      </c>
      <c r="D14023" s="8">
        <v>0.0</v>
      </c>
      <c r="E14023" s="1">
        <v>0.0</v>
      </c>
      <c r="F14023" s="1">
        <v>1.0</v>
      </c>
      <c r="G14023" s="1">
        <v>100.0</v>
      </c>
      <c r="H14023" s="1">
        <v>-99.0</v>
      </c>
    </row>
    <row r="14024">
      <c r="A14024" s="1" t="s">
        <v>341</v>
      </c>
      <c r="B14024" s="7" t="s">
        <v>350</v>
      </c>
      <c r="C14024" s="1" t="s">
        <v>13523</v>
      </c>
      <c r="D14024" s="8">
        <v>0.0</v>
      </c>
      <c r="E14024" s="1">
        <v>0.0</v>
      </c>
      <c r="F14024" s="1">
        <v>2.0</v>
      </c>
      <c r="G14024" s="1">
        <v>100.0</v>
      </c>
      <c r="H14024" s="1">
        <v>-98.0</v>
      </c>
    </row>
    <row r="14025">
      <c r="A14025" s="1" t="s">
        <v>341</v>
      </c>
      <c r="B14025" s="7" t="s">
        <v>350</v>
      </c>
      <c r="C14025" s="1" t="s">
        <v>13524</v>
      </c>
      <c r="D14025" s="8">
        <v>0.0</v>
      </c>
      <c r="E14025" s="1">
        <v>0.0</v>
      </c>
      <c r="F14025" s="1">
        <v>2.9</v>
      </c>
      <c r="G14025" s="1">
        <v>100.0</v>
      </c>
      <c r="H14025" s="1">
        <v>-97.1</v>
      </c>
    </row>
    <row r="14026">
      <c r="A14026" s="1" t="s">
        <v>341</v>
      </c>
      <c r="B14026" s="7" t="s">
        <v>350</v>
      </c>
      <c r="C14026" s="1" t="s">
        <v>13525</v>
      </c>
      <c r="D14026" s="8">
        <v>0.0</v>
      </c>
      <c r="E14026" s="1">
        <v>0.0</v>
      </c>
      <c r="F14026" s="1">
        <v>9.4</v>
      </c>
      <c r="G14026" s="1">
        <v>21.0</v>
      </c>
      <c r="H14026" s="1">
        <v>-11.6</v>
      </c>
    </row>
    <row r="14027">
      <c r="A14027" s="1" t="s">
        <v>341</v>
      </c>
      <c r="B14027" s="7" t="s">
        <v>350</v>
      </c>
      <c r="C14027" s="1" t="s">
        <v>13526</v>
      </c>
      <c r="D14027" s="8">
        <v>0.0</v>
      </c>
      <c r="E14027" s="1">
        <v>0.0</v>
      </c>
      <c r="F14027" s="1">
        <v>2.3</v>
      </c>
      <c r="G14027" s="1">
        <v>100.0</v>
      </c>
      <c r="H14027" s="1">
        <v>-97.7</v>
      </c>
    </row>
    <row r="14028">
      <c r="A14028" s="1" t="s">
        <v>341</v>
      </c>
      <c r="B14028" s="7" t="s">
        <v>350</v>
      </c>
      <c r="C14028" s="1" t="s">
        <v>13527</v>
      </c>
      <c r="D14028" s="8">
        <v>0.0</v>
      </c>
      <c r="E14028" s="1">
        <v>7.0</v>
      </c>
      <c r="F14028" s="1">
        <v>100.0</v>
      </c>
      <c r="G14028" s="1">
        <v>2.1</v>
      </c>
      <c r="H14028" s="1">
        <v>97.9</v>
      </c>
    </row>
    <row r="14029">
      <c r="A14029" s="1" t="s">
        <v>341</v>
      </c>
      <c r="B14029" s="7" t="s">
        <v>350</v>
      </c>
      <c r="C14029" s="1" t="s">
        <v>13528</v>
      </c>
      <c r="D14029" s="8">
        <v>0.0</v>
      </c>
      <c r="E14029" s="1">
        <v>5.0</v>
      </c>
      <c r="F14029" s="1">
        <v>100.0</v>
      </c>
      <c r="G14029" s="1">
        <v>2.3</v>
      </c>
      <c r="H14029" s="1">
        <v>97.7</v>
      </c>
    </row>
    <row r="14030">
      <c r="A14030" s="1" t="s">
        <v>341</v>
      </c>
      <c r="B14030" s="7" t="s">
        <v>350</v>
      </c>
      <c r="C14030" s="1" t="s">
        <v>10586</v>
      </c>
      <c r="D14030" s="8">
        <v>0.0</v>
      </c>
      <c r="E14030" s="1">
        <v>0.0</v>
      </c>
      <c r="F14030" s="1">
        <v>100.0</v>
      </c>
      <c r="G14030" s="1">
        <v>48.0</v>
      </c>
      <c r="H14030" s="1">
        <v>52.0</v>
      </c>
    </row>
    <row r="14031">
      <c r="A14031" s="1" t="s">
        <v>341</v>
      </c>
      <c r="B14031" s="7" t="s">
        <v>350</v>
      </c>
      <c r="C14031" s="1" t="s">
        <v>13529</v>
      </c>
      <c r="D14031" s="8">
        <v>0.0</v>
      </c>
      <c r="E14031" s="1">
        <v>0.0</v>
      </c>
      <c r="F14031" s="1">
        <v>100.0</v>
      </c>
      <c r="G14031" s="1">
        <v>101.0</v>
      </c>
      <c r="H14031" s="1">
        <v>-1.0</v>
      </c>
    </row>
    <row r="14032">
      <c r="A14032" s="1" t="s">
        <v>341</v>
      </c>
      <c r="B14032" s="7" t="s">
        <v>350</v>
      </c>
      <c r="C14032" s="1" t="s">
        <v>13530</v>
      </c>
      <c r="D14032" s="8">
        <v>0.0</v>
      </c>
      <c r="E14032" s="1">
        <v>0.0</v>
      </c>
      <c r="F14032" s="1">
        <v>100.0</v>
      </c>
      <c r="G14032" s="1">
        <v>40.0</v>
      </c>
      <c r="H14032" s="1">
        <v>60.0</v>
      </c>
    </row>
    <row r="14033">
      <c r="A14033" s="1" t="s">
        <v>341</v>
      </c>
      <c r="B14033" s="7" t="s">
        <v>351</v>
      </c>
      <c r="C14033" s="1" t="s">
        <v>10121</v>
      </c>
      <c r="D14033" s="8">
        <v>0.0</v>
      </c>
      <c r="E14033" s="1">
        <v>0.0</v>
      </c>
      <c r="F14033" s="1">
        <v>7.0</v>
      </c>
      <c r="G14033" s="1">
        <v>100.0</v>
      </c>
      <c r="H14033" s="1">
        <v>-93.0</v>
      </c>
    </row>
    <row r="14034">
      <c r="A14034" s="1" t="s">
        <v>341</v>
      </c>
      <c r="B14034" s="7" t="s">
        <v>351</v>
      </c>
      <c r="C14034" s="1" t="s">
        <v>10140</v>
      </c>
      <c r="D14034" s="8">
        <v>0.0</v>
      </c>
      <c r="E14034" s="1">
        <v>0.0</v>
      </c>
      <c r="F14034" s="1">
        <v>56.7</v>
      </c>
      <c r="G14034" s="1">
        <v>100.0</v>
      </c>
      <c r="H14034" s="1">
        <v>-43.3</v>
      </c>
    </row>
    <row r="14035">
      <c r="A14035" s="1" t="s">
        <v>341</v>
      </c>
      <c r="B14035" s="7" t="s">
        <v>351</v>
      </c>
      <c r="C14035" s="1" t="s">
        <v>13531</v>
      </c>
      <c r="D14035" s="8">
        <v>0.0</v>
      </c>
      <c r="E14035" s="1">
        <v>0.0</v>
      </c>
      <c r="F14035" s="1">
        <v>97.0</v>
      </c>
      <c r="G14035" s="1">
        <v>100.0</v>
      </c>
      <c r="H14035" s="1">
        <v>-3.0</v>
      </c>
    </row>
    <row r="14036">
      <c r="A14036" s="1" t="s">
        <v>341</v>
      </c>
      <c r="B14036" s="7" t="s">
        <v>351</v>
      </c>
      <c r="C14036" s="1" t="s">
        <v>13532</v>
      </c>
      <c r="D14036" s="8">
        <v>0.0</v>
      </c>
      <c r="E14036" s="1">
        <v>0.0</v>
      </c>
      <c r="F14036" s="1">
        <v>100.0</v>
      </c>
      <c r="G14036" s="1">
        <v>19.0</v>
      </c>
      <c r="H14036" s="1">
        <v>81.0</v>
      </c>
    </row>
    <row r="14037">
      <c r="A14037" s="1" t="s">
        <v>341</v>
      </c>
      <c r="B14037" s="7" t="s">
        <v>352</v>
      </c>
      <c r="C14037" s="1" t="s">
        <v>13533</v>
      </c>
      <c r="D14037" s="8">
        <v>2.0</v>
      </c>
      <c r="E14037" s="1">
        <v>6.0</v>
      </c>
      <c r="F14037" s="1">
        <v>3.0</v>
      </c>
      <c r="G14037" s="1">
        <v>4.5</v>
      </c>
      <c r="H14037" s="1">
        <v>-1.5</v>
      </c>
    </row>
    <row r="14038">
      <c r="A14038" s="1" t="s">
        <v>341</v>
      </c>
      <c r="B14038" s="7" t="s">
        <v>352</v>
      </c>
      <c r="C14038" s="1" t="s">
        <v>13534</v>
      </c>
      <c r="D14038" s="8">
        <v>2.0</v>
      </c>
      <c r="E14038" s="1">
        <v>1.0</v>
      </c>
      <c r="F14038" s="1">
        <v>2.1</v>
      </c>
      <c r="G14038" s="1">
        <v>4.4</v>
      </c>
      <c r="H14038" s="1">
        <v>-2.3</v>
      </c>
    </row>
    <row r="14039">
      <c r="A14039" s="1" t="s">
        <v>341</v>
      </c>
      <c r="B14039" s="7" t="s">
        <v>352</v>
      </c>
      <c r="C14039" s="1" t="s">
        <v>13535</v>
      </c>
      <c r="D14039" s="8">
        <v>2.0</v>
      </c>
      <c r="E14039" s="1">
        <v>0.0</v>
      </c>
      <c r="F14039" s="1">
        <v>2.0</v>
      </c>
      <c r="G14039" s="1">
        <v>5.1</v>
      </c>
      <c r="H14039" s="1">
        <v>-3.1</v>
      </c>
    </row>
    <row r="14040">
      <c r="A14040" s="1" t="s">
        <v>341</v>
      </c>
      <c r="B14040" s="7" t="s">
        <v>352</v>
      </c>
      <c r="C14040" s="1" t="s">
        <v>13536</v>
      </c>
      <c r="D14040" s="8">
        <v>2.0</v>
      </c>
      <c r="E14040" s="1">
        <v>0.0</v>
      </c>
      <c r="F14040" s="1">
        <v>1.8</v>
      </c>
      <c r="G14040" s="1">
        <v>5.9</v>
      </c>
      <c r="H14040" s="1">
        <v>-4.1</v>
      </c>
    </row>
    <row r="14041">
      <c r="A14041" s="1" t="s">
        <v>341</v>
      </c>
      <c r="B14041" s="7" t="s">
        <v>352</v>
      </c>
      <c r="C14041" s="1" t="s">
        <v>13537</v>
      </c>
      <c r="D14041" s="8">
        <v>1.0</v>
      </c>
      <c r="E14041" s="1">
        <v>1.0</v>
      </c>
      <c r="F14041" s="1">
        <v>4.8</v>
      </c>
      <c r="G14041" s="1">
        <v>5.7</v>
      </c>
      <c r="H14041" s="1">
        <v>-0.9</v>
      </c>
    </row>
    <row r="14042">
      <c r="A14042" s="1" t="s">
        <v>341</v>
      </c>
      <c r="B14042" s="7" t="s">
        <v>352</v>
      </c>
      <c r="C14042" s="1" t="s">
        <v>13538</v>
      </c>
      <c r="D14042" s="8">
        <v>1.0</v>
      </c>
      <c r="E14042" s="1">
        <v>1.0</v>
      </c>
      <c r="F14042" s="1">
        <v>2.7</v>
      </c>
      <c r="G14042" s="1">
        <v>4.2</v>
      </c>
      <c r="H14042" s="1">
        <v>-1.4</v>
      </c>
    </row>
    <row r="14043">
      <c r="A14043" s="1" t="s">
        <v>341</v>
      </c>
      <c r="B14043" s="7" t="s">
        <v>352</v>
      </c>
      <c r="C14043" s="1" t="s">
        <v>13539</v>
      </c>
      <c r="D14043" s="8">
        <v>1.0</v>
      </c>
      <c r="E14043" s="1">
        <v>0.0</v>
      </c>
      <c r="F14043" s="1">
        <v>3.0</v>
      </c>
      <c r="G14043" s="1">
        <v>100.0</v>
      </c>
      <c r="H14043" s="1">
        <v>-97.0</v>
      </c>
    </row>
    <row r="14044">
      <c r="A14044" s="1" t="s">
        <v>341</v>
      </c>
      <c r="B14044" s="7" t="s">
        <v>352</v>
      </c>
      <c r="C14044" s="1" t="s">
        <v>13540</v>
      </c>
      <c r="D14044" s="8">
        <v>0.0</v>
      </c>
      <c r="E14044" s="1">
        <v>0.0</v>
      </c>
      <c r="F14044" s="1">
        <v>1.0</v>
      </c>
      <c r="G14044" s="1">
        <v>100.0</v>
      </c>
      <c r="H14044" s="1">
        <v>-99.0</v>
      </c>
    </row>
    <row r="14045">
      <c r="A14045" s="1" t="s">
        <v>341</v>
      </c>
      <c r="B14045" s="7" t="s">
        <v>352</v>
      </c>
      <c r="C14045" s="1" t="s">
        <v>13541</v>
      </c>
      <c r="D14045" s="8">
        <v>0.0</v>
      </c>
      <c r="E14045" s="1">
        <v>0.0</v>
      </c>
      <c r="F14045" s="1">
        <v>3.6</v>
      </c>
      <c r="G14045" s="1">
        <v>100.0</v>
      </c>
      <c r="H14045" s="1">
        <v>-96.4</v>
      </c>
    </row>
    <row r="14046">
      <c r="A14046" s="1" t="s">
        <v>341</v>
      </c>
      <c r="B14046" s="7" t="s">
        <v>352</v>
      </c>
      <c r="C14046" s="1" t="s">
        <v>13542</v>
      </c>
      <c r="D14046" s="8">
        <v>0.0</v>
      </c>
      <c r="E14046" s="1">
        <v>0.0</v>
      </c>
      <c r="F14046" s="1">
        <v>5.9</v>
      </c>
      <c r="G14046" s="1">
        <v>100.0</v>
      </c>
      <c r="H14046" s="1">
        <v>-94.1</v>
      </c>
    </row>
    <row r="14047">
      <c r="A14047" s="1" t="s">
        <v>341</v>
      </c>
      <c r="B14047" s="7" t="s">
        <v>352</v>
      </c>
      <c r="C14047" s="1" t="s">
        <v>13543</v>
      </c>
      <c r="D14047" s="8">
        <v>0.0</v>
      </c>
      <c r="E14047" s="1">
        <v>0.0</v>
      </c>
      <c r="F14047" s="1">
        <v>4.1</v>
      </c>
      <c r="G14047" s="1">
        <v>100.0</v>
      </c>
      <c r="H14047" s="1">
        <v>-95.9</v>
      </c>
    </row>
    <row r="14048">
      <c r="A14048" s="1" t="s">
        <v>341</v>
      </c>
      <c r="B14048" s="7" t="s">
        <v>352</v>
      </c>
      <c r="C14048" s="1" t="s">
        <v>13544</v>
      </c>
      <c r="D14048" s="8">
        <v>0.0</v>
      </c>
      <c r="E14048" s="1">
        <v>0.0</v>
      </c>
      <c r="F14048" s="1">
        <v>6.0</v>
      </c>
      <c r="G14048" s="1">
        <v>100.0</v>
      </c>
      <c r="H14048" s="1">
        <v>-94.0</v>
      </c>
    </row>
    <row r="14049">
      <c r="A14049" s="1" t="s">
        <v>341</v>
      </c>
      <c r="B14049" s="7" t="s">
        <v>352</v>
      </c>
      <c r="C14049" s="1" t="s">
        <v>13545</v>
      </c>
      <c r="D14049" s="8">
        <v>0.0</v>
      </c>
      <c r="E14049" s="1">
        <v>0.0</v>
      </c>
      <c r="F14049" s="1">
        <v>1.0</v>
      </c>
      <c r="G14049" s="1">
        <v>100.0</v>
      </c>
      <c r="H14049" s="1">
        <v>-99.0</v>
      </c>
    </row>
    <row r="14050">
      <c r="A14050" s="1" t="s">
        <v>341</v>
      </c>
      <c r="B14050" s="7" t="s">
        <v>352</v>
      </c>
      <c r="C14050" s="1" t="s">
        <v>13546</v>
      </c>
      <c r="D14050" s="8">
        <v>0.0</v>
      </c>
      <c r="E14050" s="1">
        <v>0.0</v>
      </c>
      <c r="F14050" s="1">
        <v>1.0</v>
      </c>
      <c r="G14050" s="1">
        <v>100.0</v>
      </c>
      <c r="H14050" s="1">
        <v>-99.0</v>
      </c>
    </row>
    <row r="14051">
      <c r="A14051" s="1" t="s">
        <v>341</v>
      </c>
      <c r="B14051" s="7" t="s">
        <v>352</v>
      </c>
      <c r="C14051" s="1" t="s">
        <v>13547</v>
      </c>
      <c r="D14051" s="8">
        <v>0.0</v>
      </c>
      <c r="E14051" s="1">
        <v>0.0</v>
      </c>
      <c r="F14051" s="1">
        <v>1.0</v>
      </c>
      <c r="G14051" s="1">
        <v>100.0</v>
      </c>
      <c r="H14051" s="1">
        <v>-99.0</v>
      </c>
    </row>
    <row r="14052">
      <c r="A14052" s="1" t="s">
        <v>341</v>
      </c>
      <c r="B14052" s="7" t="s">
        <v>352</v>
      </c>
      <c r="C14052" s="1" t="s">
        <v>13548</v>
      </c>
      <c r="D14052" s="8">
        <v>0.0</v>
      </c>
      <c r="E14052" s="1">
        <v>0.0</v>
      </c>
      <c r="F14052" s="1">
        <v>1.0</v>
      </c>
      <c r="G14052" s="1">
        <v>100.0</v>
      </c>
      <c r="H14052" s="1">
        <v>-99.0</v>
      </c>
    </row>
    <row r="14053">
      <c r="A14053" s="1" t="s">
        <v>341</v>
      </c>
      <c r="B14053" s="7" t="s">
        <v>352</v>
      </c>
      <c r="C14053" s="1" t="s">
        <v>13549</v>
      </c>
      <c r="D14053" s="8">
        <v>0.0</v>
      </c>
      <c r="E14053" s="1">
        <v>0.0</v>
      </c>
      <c r="F14053" s="1">
        <v>9.8</v>
      </c>
      <c r="G14053" s="1">
        <v>100.0</v>
      </c>
      <c r="H14053" s="1">
        <v>-90.3</v>
      </c>
    </row>
    <row r="14054">
      <c r="A14054" s="1" t="s">
        <v>341</v>
      </c>
      <c r="B14054" s="7" t="s">
        <v>352</v>
      </c>
      <c r="C14054" s="1" t="s">
        <v>13550</v>
      </c>
      <c r="D14054" s="8">
        <v>0.0</v>
      </c>
      <c r="E14054" s="1">
        <v>0.0</v>
      </c>
      <c r="F14054" s="1">
        <v>3.0</v>
      </c>
      <c r="G14054" s="1">
        <v>100.0</v>
      </c>
      <c r="H14054" s="1">
        <v>-97.0</v>
      </c>
    </row>
    <row r="14055">
      <c r="A14055" s="1" t="s">
        <v>341</v>
      </c>
      <c r="B14055" s="7" t="s">
        <v>352</v>
      </c>
      <c r="C14055" s="1" t="s">
        <v>13551</v>
      </c>
      <c r="D14055" s="8">
        <v>0.0</v>
      </c>
      <c r="E14055" s="1">
        <v>0.0</v>
      </c>
      <c r="F14055" s="1">
        <v>2.8</v>
      </c>
      <c r="G14055" s="1">
        <v>100.0</v>
      </c>
      <c r="H14055" s="1">
        <v>-97.3</v>
      </c>
    </row>
    <row r="14056">
      <c r="A14056" s="1" t="s">
        <v>341</v>
      </c>
      <c r="B14056" s="7" t="s">
        <v>352</v>
      </c>
      <c r="C14056" s="1" t="s">
        <v>13552</v>
      </c>
      <c r="D14056" s="8">
        <v>0.0</v>
      </c>
      <c r="E14056" s="1">
        <v>0.0</v>
      </c>
      <c r="F14056" s="1">
        <v>20.0</v>
      </c>
      <c r="G14056" s="1">
        <v>12.0</v>
      </c>
      <c r="H14056" s="1">
        <v>8.0</v>
      </c>
    </row>
    <row r="14057">
      <c r="A14057" s="1" t="s">
        <v>341</v>
      </c>
      <c r="B14057" s="7" t="s">
        <v>352</v>
      </c>
      <c r="C14057" s="1" t="s">
        <v>13553</v>
      </c>
      <c r="D14057" s="8">
        <v>0.0</v>
      </c>
      <c r="E14057" s="1">
        <v>0.0</v>
      </c>
      <c r="F14057" s="1">
        <v>7.5</v>
      </c>
      <c r="G14057" s="1">
        <v>100.0</v>
      </c>
      <c r="H14057" s="1">
        <v>-92.5</v>
      </c>
    </row>
    <row r="14058">
      <c r="A14058" s="1" t="s">
        <v>341</v>
      </c>
      <c r="B14058" s="7" t="s">
        <v>352</v>
      </c>
      <c r="C14058" s="1" t="s">
        <v>9947</v>
      </c>
      <c r="D14058" s="8">
        <v>0.0</v>
      </c>
      <c r="E14058" s="1">
        <v>0.0</v>
      </c>
      <c r="F14058" s="1">
        <v>13.5</v>
      </c>
      <c r="G14058" s="1">
        <v>13.8</v>
      </c>
      <c r="H14058" s="1">
        <v>-0.4</v>
      </c>
    </row>
    <row r="14059">
      <c r="A14059" s="1" t="s">
        <v>341</v>
      </c>
      <c r="B14059" s="7" t="s">
        <v>352</v>
      </c>
      <c r="C14059" s="1" t="s">
        <v>8621</v>
      </c>
      <c r="D14059" s="8">
        <v>0.0</v>
      </c>
      <c r="E14059" s="1">
        <v>0.0</v>
      </c>
      <c r="F14059" s="1">
        <v>3.0</v>
      </c>
      <c r="G14059" s="1">
        <v>100.0</v>
      </c>
      <c r="H14059" s="1">
        <v>-97.0</v>
      </c>
    </row>
    <row r="14060">
      <c r="A14060" s="1" t="s">
        <v>341</v>
      </c>
      <c r="B14060" s="7" t="s">
        <v>352</v>
      </c>
      <c r="C14060" s="1" t="s">
        <v>8587</v>
      </c>
      <c r="D14060" s="8">
        <v>0.0</v>
      </c>
      <c r="E14060" s="1">
        <v>0.0</v>
      </c>
      <c r="F14060" s="1">
        <v>78.0</v>
      </c>
      <c r="G14060" s="1">
        <v>100.0</v>
      </c>
      <c r="H14060" s="1">
        <v>-22.0</v>
      </c>
    </row>
    <row r="14061">
      <c r="A14061" s="1" t="s">
        <v>341</v>
      </c>
      <c r="B14061" s="7" t="s">
        <v>352</v>
      </c>
      <c r="C14061" s="1" t="s">
        <v>8600</v>
      </c>
      <c r="D14061" s="8">
        <v>0.0</v>
      </c>
      <c r="E14061" s="1">
        <v>0.0</v>
      </c>
      <c r="F14061" s="1">
        <v>4.8</v>
      </c>
      <c r="G14061" s="1">
        <v>100.0</v>
      </c>
      <c r="H14061" s="1">
        <v>-95.2</v>
      </c>
    </row>
    <row r="14062">
      <c r="A14062" s="1" t="s">
        <v>341</v>
      </c>
      <c r="B14062" s="7" t="s">
        <v>352</v>
      </c>
      <c r="C14062" s="1" t="s">
        <v>13554</v>
      </c>
      <c r="D14062" s="8">
        <v>0.0</v>
      </c>
      <c r="E14062" s="1">
        <v>0.0</v>
      </c>
      <c r="F14062" s="1">
        <v>12.0</v>
      </c>
      <c r="G14062" s="1">
        <v>100.0</v>
      </c>
      <c r="H14062" s="1">
        <v>-88.0</v>
      </c>
    </row>
    <row r="14063">
      <c r="A14063" s="1" t="s">
        <v>341</v>
      </c>
      <c r="B14063" s="7" t="s">
        <v>352</v>
      </c>
      <c r="C14063" s="1" t="s">
        <v>13555</v>
      </c>
      <c r="D14063" s="8">
        <v>0.0</v>
      </c>
      <c r="E14063" s="1">
        <v>0.0</v>
      </c>
      <c r="F14063" s="1">
        <v>3.0</v>
      </c>
      <c r="G14063" s="1">
        <v>100.0</v>
      </c>
      <c r="H14063" s="1">
        <v>-97.0</v>
      </c>
    </row>
    <row r="14064">
      <c r="A14064" s="1" t="s">
        <v>341</v>
      </c>
      <c r="B14064" s="7" t="s">
        <v>352</v>
      </c>
      <c r="C14064" s="1" t="s">
        <v>13556</v>
      </c>
      <c r="D14064" s="8">
        <v>0.0</v>
      </c>
      <c r="E14064" s="1">
        <v>0.0</v>
      </c>
      <c r="F14064" s="1">
        <v>1.0</v>
      </c>
      <c r="G14064" s="1">
        <v>100.0</v>
      </c>
      <c r="H14064" s="1">
        <v>-99.0</v>
      </c>
    </row>
    <row r="14065">
      <c r="A14065" s="1" t="s">
        <v>341</v>
      </c>
      <c r="B14065" s="7" t="s">
        <v>352</v>
      </c>
      <c r="C14065" s="1" t="s">
        <v>13557</v>
      </c>
      <c r="D14065" s="8">
        <v>0.0</v>
      </c>
      <c r="E14065" s="1">
        <v>0.0</v>
      </c>
      <c r="F14065" s="1">
        <v>3.5</v>
      </c>
      <c r="G14065" s="1">
        <v>100.0</v>
      </c>
      <c r="H14065" s="1">
        <v>-96.5</v>
      </c>
    </row>
    <row r="14066">
      <c r="A14066" s="1" t="s">
        <v>341</v>
      </c>
      <c r="B14066" s="7" t="s">
        <v>352</v>
      </c>
      <c r="C14066" s="1" t="s">
        <v>13558</v>
      </c>
      <c r="D14066" s="8">
        <v>0.0</v>
      </c>
      <c r="E14066" s="1">
        <v>0.0</v>
      </c>
      <c r="F14066" s="1">
        <v>15.0</v>
      </c>
      <c r="G14066" s="1">
        <v>100.0</v>
      </c>
      <c r="H14066" s="1">
        <v>-85.0</v>
      </c>
    </row>
    <row r="14067">
      <c r="A14067" s="1" t="s">
        <v>341</v>
      </c>
      <c r="B14067" s="7" t="s">
        <v>352</v>
      </c>
      <c r="C14067" s="1" t="s">
        <v>13559</v>
      </c>
      <c r="D14067" s="8">
        <v>0.0</v>
      </c>
      <c r="E14067" s="1">
        <v>0.0</v>
      </c>
      <c r="F14067" s="1">
        <v>1.0</v>
      </c>
      <c r="G14067" s="1">
        <v>100.0</v>
      </c>
      <c r="H14067" s="1">
        <v>-99.0</v>
      </c>
    </row>
    <row r="14068">
      <c r="A14068" s="1" t="s">
        <v>341</v>
      </c>
      <c r="B14068" s="7" t="s">
        <v>352</v>
      </c>
      <c r="C14068" s="1" t="s">
        <v>13560</v>
      </c>
      <c r="D14068" s="8">
        <v>0.0</v>
      </c>
      <c r="E14068" s="1">
        <v>0.0</v>
      </c>
      <c r="F14068" s="1">
        <v>1.0</v>
      </c>
      <c r="G14068" s="1">
        <v>100.0</v>
      </c>
      <c r="H14068" s="1">
        <v>-99.0</v>
      </c>
    </row>
    <row r="14069">
      <c r="A14069" s="1" t="s">
        <v>341</v>
      </c>
      <c r="B14069" s="7" t="s">
        <v>352</v>
      </c>
      <c r="C14069" s="1" t="s">
        <v>13561</v>
      </c>
      <c r="D14069" s="8">
        <v>0.0</v>
      </c>
      <c r="E14069" s="1">
        <v>0.0</v>
      </c>
      <c r="F14069" s="1">
        <v>2.0</v>
      </c>
      <c r="G14069" s="1">
        <v>100.0</v>
      </c>
      <c r="H14069" s="1">
        <v>-98.0</v>
      </c>
    </row>
    <row r="14070">
      <c r="A14070" s="1" t="s">
        <v>341</v>
      </c>
      <c r="B14070" s="7" t="s">
        <v>352</v>
      </c>
      <c r="C14070" s="1" t="s">
        <v>13562</v>
      </c>
      <c r="D14070" s="8">
        <v>0.0</v>
      </c>
      <c r="E14070" s="1">
        <v>0.0</v>
      </c>
      <c r="F14070" s="1">
        <v>11.5</v>
      </c>
      <c r="G14070" s="1">
        <v>100.0</v>
      </c>
      <c r="H14070" s="1">
        <v>-88.5</v>
      </c>
    </row>
    <row r="14071">
      <c r="A14071" s="1" t="s">
        <v>341</v>
      </c>
      <c r="B14071" s="7" t="s">
        <v>352</v>
      </c>
      <c r="C14071" s="1" t="s">
        <v>13563</v>
      </c>
      <c r="D14071" s="8">
        <v>0.0</v>
      </c>
      <c r="E14071" s="1">
        <v>0.0</v>
      </c>
      <c r="F14071" s="1">
        <v>8.9</v>
      </c>
      <c r="G14071" s="1">
        <v>100.0</v>
      </c>
      <c r="H14071" s="1">
        <v>-91.1</v>
      </c>
    </row>
    <row r="14072">
      <c r="A14072" s="1" t="s">
        <v>341</v>
      </c>
      <c r="B14072" s="7" t="s">
        <v>352</v>
      </c>
      <c r="C14072" s="1" t="s">
        <v>13564</v>
      </c>
      <c r="D14072" s="8">
        <v>0.0</v>
      </c>
      <c r="E14072" s="1">
        <v>0.0</v>
      </c>
      <c r="F14072" s="1">
        <v>1.0</v>
      </c>
      <c r="G14072" s="1">
        <v>100.0</v>
      </c>
      <c r="H14072" s="1">
        <v>-99.0</v>
      </c>
    </row>
    <row r="14073">
      <c r="A14073" s="1" t="s">
        <v>341</v>
      </c>
      <c r="B14073" s="7" t="s">
        <v>352</v>
      </c>
      <c r="C14073" s="1" t="s">
        <v>13565</v>
      </c>
      <c r="D14073" s="8">
        <v>0.0</v>
      </c>
      <c r="E14073" s="1">
        <v>0.0</v>
      </c>
      <c r="F14073" s="1">
        <v>1.0</v>
      </c>
      <c r="G14073" s="1">
        <v>100.0</v>
      </c>
      <c r="H14073" s="1">
        <v>-99.0</v>
      </c>
    </row>
    <row r="14074">
      <c r="A14074" s="1" t="s">
        <v>341</v>
      </c>
      <c r="B14074" s="7" t="s">
        <v>352</v>
      </c>
      <c r="C14074" s="1" t="s">
        <v>13566</v>
      </c>
      <c r="D14074" s="8">
        <v>0.0</v>
      </c>
      <c r="E14074" s="1">
        <v>0.0</v>
      </c>
      <c r="F14074" s="1">
        <v>2.1</v>
      </c>
      <c r="G14074" s="1">
        <v>7.1</v>
      </c>
      <c r="H14074" s="1">
        <v>-5.0</v>
      </c>
    </row>
    <row r="14075">
      <c r="A14075" s="1" t="s">
        <v>341</v>
      </c>
      <c r="B14075" s="7" t="s">
        <v>352</v>
      </c>
      <c r="C14075" s="1" t="s">
        <v>13567</v>
      </c>
      <c r="D14075" s="8">
        <v>0.0</v>
      </c>
      <c r="E14075" s="1">
        <v>1.0</v>
      </c>
      <c r="F14075" s="1">
        <v>1.8</v>
      </c>
      <c r="G14075" s="1">
        <v>6.4</v>
      </c>
      <c r="H14075" s="1">
        <v>-4.6</v>
      </c>
    </row>
    <row r="14076">
      <c r="A14076" s="1" t="s">
        <v>341</v>
      </c>
      <c r="B14076" s="7" t="s">
        <v>352</v>
      </c>
      <c r="C14076" s="1" t="s">
        <v>13568</v>
      </c>
      <c r="D14076" s="8">
        <v>0.0</v>
      </c>
      <c r="E14076" s="1">
        <v>0.0</v>
      </c>
      <c r="F14076" s="1">
        <v>2.0</v>
      </c>
      <c r="G14076" s="1">
        <v>100.0</v>
      </c>
      <c r="H14076" s="1">
        <v>-98.0</v>
      </c>
    </row>
    <row r="14077">
      <c r="A14077" s="1" t="s">
        <v>341</v>
      </c>
      <c r="B14077" s="7" t="s">
        <v>352</v>
      </c>
      <c r="C14077" s="1" t="s">
        <v>13569</v>
      </c>
      <c r="D14077" s="8">
        <v>0.0</v>
      </c>
      <c r="E14077" s="1">
        <v>0.0</v>
      </c>
      <c r="F14077" s="1">
        <v>2.0</v>
      </c>
      <c r="G14077" s="1">
        <v>100.0</v>
      </c>
      <c r="H14077" s="1">
        <v>-98.0</v>
      </c>
    </row>
    <row r="14078">
      <c r="A14078" s="1" t="s">
        <v>341</v>
      </c>
      <c r="B14078" s="7" t="s">
        <v>352</v>
      </c>
      <c r="C14078" s="1" t="s">
        <v>1070</v>
      </c>
      <c r="D14078" s="8">
        <v>0.0</v>
      </c>
      <c r="E14078" s="1">
        <v>0.0</v>
      </c>
      <c r="F14078" s="1">
        <v>1.0</v>
      </c>
      <c r="G14078" s="1">
        <v>100.0</v>
      </c>
      <c r="H14078" s="1">
        <v>-99.0</v>
      </c>
    </row>
    <row r="14079">
      <c r="A14079" s="1" t="s">
        <v>341</v>
      </c>
      <c r="B14079" s="7" t="s">
        <v>352</v>
      </c>
      <c r="C14079" s="1" t="s">
        <v>13570</v>
      </c>
      <c r="D14079" s="8">
        <v>0.0</v>
      </c>
      <c r="E14079" s="1">
        <v>0.0</v>
      </c>
      <c r="F14079" s="1">
        <v>1.0</v>
      </c>
      <c r="G14079" s="1">
        <v>100.0</v>
      </c>
      <c r="H14079" s="1">
        <v>-99.0</v>
      </c>
    </row>
    <row r="14080">
      <c r="A14080" s="1" t="s">
        <v>341</v>
      </c>
      <c r="B14080" s="7" t="s">
        <v>352</v>
      </c>
      <c r="C14080" s="1" t="s">
        <v>13571</v>
      </c>
      <c r="D14080" s="8">
        <v>0.0</v>
      </c>
      <c r="E14080" s="1">
        <v>0.0</v>
      </c>
      <c r="F14080" s="1">
        <v>2.0</v>
      </c>
      <c r="G14080" s="1">
        <v>100.0</v>
      </c>
      <c r="H14080" s="1">
        <v>-98.0</v>
      </c>
    </row>
    <row r="14081">
      <c r="A14081" s="1" t="s">
        <v>341</v>
      </c>
      <c r="B14081" s="7" t="s">
        <v>352</v>
      </c>
      <c r="C14081" s="1" t="s">
        <v>13572</v>
      </c>
      <c r="D14081" s="8">
        <v>0.0</v>
      </c>
      <c r="E14081" s="1">
        <v>0.0</v>
      </c>
      <c r="F14081" s="1">
        <v>7.2</v>
      </c>
      <c r="G14081" s="1">
        <v>100.0</v>
      </c>
      <c r="H14081" s="1">
        <v>-92.8</v>
      </c>
    </row>
    <row r="14082">
      <c r="A14082" s="1" t="s">
        <v>341</v>
      </c>
      <c r="B14082" s="7" t="s">
        <v>352</v>
      </c>
      <c r="C14082" s="1" t="s">
        <v>13573</v>
      </c>
      <c r="D14082" s="8">
        <v>0.0</v>
      </c>
      <c r="E14082" s="1">
        <v>0.0</v>
      </c>
      <c r="F14082" s="1">
        <v>2.5</v>
      </c>
      <c r="G14082" s="1">
        <v>100.0</v>
      </c>
      <c r="H14082" s="1">
        <v>-97.5</v>
      </c>
    </row>
    <row r="14083">
      <c r="A14083" s="1" t="s">
        <v>341</v>
      </c>
      <c r="B14083" s="7" t="s">
        <v>352</v>
      </c>
      <c r="C14083" s="1" t="s">
        <v>13574</v>
      </c>
      <c r="D14083" s="8">
        <v>0.0</v>
      </c>
      <c r="E14083" s="1">
        <v>0.0</v>
      </c>
      <c r="F14083" s="1">
        <v>1.5</v>
      </c>
      <c r="G14083" s="1">
        <v>100.0</v>
      </c>
      <c r="H14083" s="1">
        <v>-98.5</v>
      </c>
    </row>
    <row r="14084">
      <c r="A14084" s="1" t="s">
        <v>341</v>
      </c>
      <c r="B14084" s="7" t="s">
        <v>352</v>
      </c>
      <c r="C14084" s="1" t="s">
        <v>13575</v>
      </c>
      <c r="D14084" s="8">
        <v>0.0</v>
      </c>
      <c r="E14084" s="1">
        <v>0.0</v>
      </c>
      <c r="F14084" s="1">
        <v>1.0</v>
      </c>
      <c r="G14084" s="1">
        <v>100.0</v>
      </c>
      <c r="H14084" s="1">
        <v>-99.0</v>
      </c>
    </row>
    <row r="14085">
      <c r="A14085" s="1" t="s">
        <v>341</v>
      </c>
      <c r="B14085" s="7" t="s">
        <v>352</v>
      </c>
      <c r="C14085" s="1" t="s">
        <v>13576</v>
      </c>
      <c r="D14085" s="8">
        <v>0.0</v>
      </c>
      <c r="E14085" s="1">
        <v>0.0</v>
      </c>
      <c r="F14085" s="1">
        <v>1.0</v>
      </c>
      <c r="G14085" s="1">
        <v>100.0</v>
      </c>
      <c r="H14085" s="1">
        <v>-99.0</v>
      </c>
    </row>
    <row r="14086">
      <c r="A14086" s="1" t="s">
        <v>341</v>
      </c>
      <c r="B14086" s="7" t="s">
        <v>352</v>
      </c>
      <c r="C14086" s="1" t="s">
        <v>13577</v>
      </c>
      <c r="D14086" s="8">
        <v>0.0</v>
      </c>
      <c r="E14086" s="1">
        <v>0.0</v>
      </c>
      <c r="F14086" s="1">
        <v>5.2</v>
      </c>
      <c r="G14086" s="1">
        <v>15.0</v>
      </c>
      <c r="H14086" s="1">
        <v>-9.8</v>
      </c>
    </row>
    <row r="14087">
      <c r="A14087" s="1" t="s">
        <v>341</v>
      </c>
      <c r="B14087" s="7" t="s">
        <v>352</v>
      </c>
      <c r="C14087" s="1" t="s">
        <v>13578</v>
      </c>
      <c r="D14087" s="8">
        <v>0.0</v>
      </c>
      <c r="E14087" s="1">
        <v>0.0</v>
      </c>
      <c r="F14087" s="1">
        <v>2.0</v>
      </c>
      <c r="G14087" s="1">
        <v>100.0</v>
      </c>
      <c r="H14087" s="1">
        <v>-98.0</v>
      </c>
    </row>
    <row r="14088">
      <c r="A14088" s="1" t="s">
        <v>341</v>
      </c>
      <c r="B14088" s="7" t="s">
        <v>352</v>
      </c>
      <c r="C14088" s="1" t="s">
        <v>13579</v>
      </c>
      <c r="D14088" s="8">
        <v>0.0</v>
      </c>
      <c r="E14088" s="1">
        <v>0.0</v>
      </c>
      <c r="F14088" s="1">
        <v>3.0</v>
      </c>
      <c r="G14088" s="1">
        <v>100.0</v>
      </c>
      <c r="H14088" s="1">
        <v>-97.0</v>
      </c>
    </row>
    <row r="14089">
      <c r="A14089" s="1" t="s">
        <v>341</v>
      </c>
      <c r="B14089" s="7" t="s">
        <v>352</v>
      </c>
      <c r="C14089" s="1" t="s">
        <v>13580</v>
      </c>
      <c r="D14089" s="8">
        <v>0.0</v>
      </c>
      <c r="E14089" s="1">
        <v>0.0</v>
      </c>
      <c r="F14089" s="1">
        <v>1.0</v>
      </c>
      <c r="G14089" s="1">
        <v>100.0</v>
      </c>
      <c r="H14089" s="1">
        <v>-99.0</v>
      </c>
    </row>
    <row r="14090">
      <c r="A14090" s="1" t="s">
        <v>341</v>
      </c>
      <c r="B14090" s="7" t="s">
        <v>352</v>
      </c>
      <c r="C14090" s="1" t="s">
        <v>10043</v>
      </c>
      <c r="D14090" s="8">
        <v>0.0</v>
      </c>
      <c r="E14090" s="1">
        <v>0.0</v>
      </c>
      <c r="F14090" s="1">
        <v>1.0</v>
      </c>
      <c r="G14090" s="1">
        <v>100.0</v>
      </c>
      <c r="H14090" s="1">
        <v>-99.0</v>
      </c>
    </row>
    <row r="14091">
      <c r="A14091" s="1" t="s">
        <v>341</v>
      </c>
      <c r="B14091" s="7" t="s">
        <v>352</v>
      </c>
      <c r="C14091" s="1" t="s">
        <v>13581</v>
      </c>
      <c r="D14091" s="8">
        <v>0.0</v>
      </c>
      <c r="E14091" s="1">
        <v>0.0</v>
      </c>
      <c r="F14091" s="1">
        <v>1.0</v>
      </c>
      <c r="G14091" s="1">
        <v>100.0</v>
      </c>
      <c r="H14091" s="1">
        <v>-99.0</v>
      </c>
    </row>
    <row r="14092">
      <c r="A14092" s="1" t="s">
        <v>341</v>
      </c>
      <c r="B14092" s="7" t="s">
        <v>352</v>
      </c>
      <c r="C14092" s="1" t="s">
        <v>13582</v>
      </c>
      <c r="D14092" s="8">
        <v>0.0</v>
      </c>
      <c r="E14092" s="1">
        <v>0.0</v>
      </c>
      <c r="F14092" s="1">
        <v>43.1</v>
      </c>
      <c r="G14092" s="1">
        <v>55.1</v>
      </c>
      <c r="H14092" s="1">
        <v>-11.9</v>
      </c>
    </row>
    <row r="14093">
      <c r="A14093" s="1" t="s">
        <v>341</v>
      </c>
      <c r="B14093" s="7" t="s">
        <v>352</v>
      </c>
      <c r="C14093" s="1" t="s">
        <v>13583</v>
      </c>
      <c r="D14093" s="8">
        <v>0.0</v>
      </c>
      <c r="E14093" s="1">
        <v>0.0</v>
      </c>
      <c r="F14093" s="1">
        <v>33.0</v>
      </c>
      <c r="G14093" s="1">
        <v>37.1</v>
      </c>
      <c r="H14093" s="1">
        <v>-4.1</v>
      </c>
    </row>
    <row r="14094">
      <c r="A14094" s="1" t="s">
        <v>341</v>
      </c>
      <c r="B14094" s="7" t="s">
        <v>352</v>
      </c>
      <c r="C14094" s="1" t="s">
        <v>13584</v>
      </c>
      <c r="D14094" s="8">
        <v>0.0</v>
      </c>
      <c r="E14094" s="1">
        <v>0.0</v>
      </c>
      <c r="F14094" s="1">
        <v>1.0</v>
      </c>
      <c r="G14094" s="1">
        <v>100.0</v>
      </c>
      <c r="H14094" s="1">
        <v>-99.0</v>
      </c>
    </row>
    <row r="14095">
      <c r="A14095" s="1" t="s">
        <v>341</v>
      </c>
      <c r="B14095" s="7" t="s">
        <v>352</v>
      </c>
      <c r="C14095" s="1" t="s">
        <v>13585</v>
      </c>
      <c r="D14095" s="8">
        <v>0.0</v>
      </c>
      <c r="E14095" s="1">
        <v>0.0</v>
      </c>
      <c r="F14095" s="1">
        <v>1.0</v>
      </c>
      <c r="G14095" s="1">
        <v>100.0</v>
      </c>
      <c r="H14095" s="1">
        <v>-99.0</v>
      </c>
    </row>
    <row r="14096">
      <c r="A14096" s="1" t="s">
        <v>341</v>
      </c>
      <c r="B14096" s="7" t="s">
        <v>352</v>
      </c>
      <c r="C14096" s="1" t="s">
        <v>13586</v>
      </c>
      <c r="D14096" s="8">
        <v>0.0</v>
      </c>
      <c r="E14096" s="1">
        <v>0.0</v>
      </c>
      <c r="F14096" s="1">
        <v>1.0</v>
      </c>
      <c r="G14096" s="1">
        <v>87.0</v>
      </c>
      <c r="H14096" s="1">
        <v>-86.0</v>
      </c>
    </row>
    <row r="14097">
      <c r="A14097" s="1" t="s">
        <v>341</v>
      </c>
      <c r="B14097" s="7" t="s">
        <v>352</v>
      </c>
      <c r="C14097" s="1" t="s">
        <v>13587</v>
      </c>
      <c r="D14097" s="8">
        <v>0.0</v>
      </c>
      <c r="E14097" s="1">
        <v>2.0</v>
      </c>
      <c r="F14097" s="1">
        <v>5.0</v>
      </c>
      <c r="G14097" s="1">
        <v>4.5</v>
      </c>
      <c r="H14097" s="1">
        <v>0.5</v>
      </c>
    </row>
    <row r="14098">
      <c r="A14098" s="1" t="s">
        <v>341</v>
      </c>
      <c r="B14098" s="7" t="s">
        <v>352</v>
      </c>
      <c r="C14098" s="1" t="s">
        <v>13588</v>
      </c>
      <c r="D14098" s="8">
        <v>0.0</v>
      </c>
      <c r="E14098" s="1">
        <v>0.0</v>
      </c>
      <c r="F14098" s="1">
        <v>21.8</v>
      </c>
      <c r="G14098" s="1">
        <v>32.4</v>
      </c>
      <c r="H14098" s="1">
        <v>-10.6</v>
      </c>
    </row>
    <row r="14099">
      <c r="A14099" s="1" t="s">
        <v>341</v>
      </c>
      <c r="B14099" s="7" t="s">
        <v>352</v>
      </c>
      <c r="C14099" s="1" t="s">
        <v>13589</v>
      </c>
      <c r="D14099" s="8">
        <v>0.0</v>
      </c>
      <c r="E14099" s="1">
        <v>0.0</v>
      </c>
      <c r="F14099" s="1">
        <v>1.0</v>
      </c>
      <c r="G14099" s="1">
        <v>100.0</v>
      </c>
      <c r="H14099" s="1">
        <v>-99.0</v>
      </c>
    </row>
    <row r="14100">
      <c r="A14100" s="1" t="s">
        <v>341</v>
      </c>
      <c r="B14100" s="7" t="s">
        <v>352</v>
      </c>
      <c r="C14100" s="1" t="s">
        <v>13590</v>
      </c>
      <c r="D14100" s="8">
        <v>0.0</v>
      </c>
      <c r="E14100" s="1">
        <v>0.0</v>
      </c>
      <c r="F14100" s="1">
        <v>1.0</v>
      </c>
      <c r="G14100" s="1">
        <v>24.0</v>
      </c>
      <c r="H14100" s="1">
        <v>-23.0</v>
      </c>
    </row>
    <row r="14101">
      <c r="A14101" s="1" t="s">
        <v>341</v>
      </c>
      <c r="B14101" s="7" t="s">
        <v>352</v>
      </c>
      <c r="C14101" s="1" t="s">
        <v>13591</v>
      </c>
      <c r="D14101" s="8">
        <v>0.0</v>
      </c>
      <c r="E14101" s="1">
        <v>0.0</v>
      </c>
      <c r="F14101" s="1">
        <v>1.0</v>
      </c>
      <c r="G14101" s="1">
        <v>39.0</v>
      </c>
      <c r="H14101" s="1">
        <v>-38.0</v>
      </c>
    </row>
    <row r="14102">
      <c r="A14102" s="1" t="s">
        <v>341</v>
      </c>
      <c r="B14102" s="7" t="s">
        <v>352</v>
      </c>
      <c r="C14102" s="1" t="s">
        <v>13592</v>
      </c>
      <c r="D14102" s="8">
        <v>0.0</v>
      </c>
      <c r="E14102" s="1">
        <v>0.0</v>
      </c>
      <c r="F14102" s="1">
        <v>9.5</v>
      </c>
      <c r="G14102" s="1">
        <v>100.0</v>
      </c>
      <c r="H14102" s="1">
        <v>-90.5</v>
      </c>
    </row>
    <row r="14103">
      <c r="A14103" s="1" t="s">
        <v>341</v>
      </c>
      <c r="B14103" s="7" t="s">
        <v>352</v>
      </c>
      <c r="C14103" s="1" t="s">
        <v>13593</v>
      </c>
      <c r="D14103" s="8">
        <v>0.0</v>
      </c>
      <c r="E14103" s="1">
        <v>0.0</v>
      </c>
      <c r="F14103" s="1">
        <v>1.0</v>
      </c>
      <c r="G14103" s="1">
        <v>100.0</v>
      </c>
      <c r="H14103" s="1">
        <v>-99.0</v>
      </c>
    </row>
    <row r="14104">
      <c r="A14104" s="1" t="s">
        <v>341</v>
      </c>
      <c r="B14104" s="7" t="s">
        <v>352</v>
      </c>
      <c r="C14104" s="1" t="s">
        <v>13594</v>
      </c>
      <c r="D14104" s="8">
        <v>0.0</v>
      </c>
      <c r="E14104" s="1">
        <v>0.0</v>
      </c>
      <c r="F14104" s="1">
        <v>4.0</v>
      </c>
      <c r="G14104" s="1">
        <v>100.0</v>
      </c>
      <c r="H14104" s="1">
        <v>-96.0</v>
      </c>
    </row>
    <row r="14105">
      <c r="A14105" s="1" t="s">
        <v>341</v>
      </c>
      <c r="B14105" s="7" t="s">
        <v>352</v>
      </c>
      <c r="C14105" s="1" t="s">
        <v>13595</v>
      </c>
      <c r="D14105" s="8">
        <v>0.0</v>
      </c>
      <c r="E14105" s="1">
        <v>0.0</v>
      </c>
      <c r="F14105" s="1">
        <v>4.2</v>
      </c>
      <c r="G14105" s="1">
        <v>21.0</v>
      </c>
      <c r="H14105" s="1">
        <v>-16.8</v>
      </c>
    </row>
    <row r="14106">
      <c r="A14106" s="1" t="s">
        <v>341</v>
      </c>
      <c r="B14106" s="7" t="s">
        <v>352</v>
      </c>
      <c r="C14106" s="1" t="s">
        <v>13596</v>
      </c>
      <c r="D14106" s="8">
        <v>0.0</v>
      </c>
      <c r="E14106" s="1">
        <v>0.0</v>
      </c>
      <c r="F14106" s="1">
        <v>13.0</v>
      </c>
      <c r="G14106" s="1">
        <v>100.0</v>
      </c>
      <c r="H14106" s="1">
        <v>-87.0</v>
      </c>
    </row>
    <row r="14107">
      <c r="A14107" s="1" t="s">
        <v>341</v>
      </c>
      <c r="B14107" s="7" t="s">
        <v>352</v>
      </c>
      <c r="C14107" s="1" t="s">
        <v>13597</v>
      </c>
      <c r="D14107" s="8">
        <v>0.0</v>
      </c>
      <c r="E14107" s="1">
        <v>0.0</v>
      </c>
      <c r="F14107" s="1">
        <v>6.3</v>
      </c>
      <c r="G14107" s="1">
        <v>16.1</v>
      </c>
      <c r="H14107" s="1">
        <v>-9.9</v>
      </c>
    </row>
    <row r="14108">
      <c r="A14108" s="1" t="s">
        <v>341</v>
      </c>
      <c r="B14108" s="7" t="s">
        <v>352</v>
      </c>
      <c r="C14108" s="1" t="s">
        <v>13598</v>
      </c>
      <c r="D14108" s="8">
        <v>0.0</v>
      </c>
      <c r="E14108" s="1">
        <v>0.0</v>
      </c>
      <c r="F14108" s="1">
        <v>1.0</v>
      </c>
      <c r="G14108" s="1">
        <v>100.0</v>
      </c>
      <c r="H14108" s="1">
        <v>-99.0</v>
      </c>
    </row>
    <row r="14109">
      <c r="A14109" s="1" t="s">
        <v>341</v>
      </c>
      <c r="B14109" s="7" t="s">
        <v>352</v>
      </c>
      <c r="C14109" s="1" t="s">
        <v>13599</v>
      </c>
      <c r="D14109" s="8">
        <v>0.0</v>
      </c>
      <c r="E14109" s="1">
        <v>0.0</v>
      </c>
      <c r="F14109" s="1">
        <v>4.1</v>
      </c>
      <c r="G14109" s="1">
        <v>100.0</v>
      </c>
      <c r="H14109" s="1">
        <v>-95.9</v>
      </c>
    </row>
    <row r="14110">
      <c r="A14110" s="1" t="s">
        <v>341</v>
      </c>
      <c r="B14110" s="7" t="s">
        <v>352</v>
      </c>
      <c r="C14110" s="1" t="s">
        <v>13600</v>
      </c>
      <c r="D14110" s="8">
        <v>0.0</v>
      </c>
      <c r="E14110" s="1">
        <v>0.0</v>
      </c>
      <c r="F14110" s="1">
        <v>10.3</v>
      </c>
      <c r="G14110" s="1">
        <v>100.0</v>
      </c>
      <c r="H14110" s="1">
        <v>-89.7</v>
      </c>
    </row>
    <row r="14111">
      <c r="A14111" s="1" t="s">
        <v>341</v>
      </c>
      <c r="B14111" s="7" t="s">
        <v>352</v>
      </c>
      <c r="C14111" s="1" t="s">
        <v>13601</v>
      </c>
      <c r="D14111" s="8">
        <v>0.0</v>
      </c>
      <c r="E14111" s="1">
        <v>0.0</v>
      </c>
      <c r="F14111" s="1">
        <v>1.0</v>
      </c>
      <c r="G14111" s="1">
        <v>72.0</v>
      </c>
      <c r="H14111" s="1">
        <v>-71.0</v>
      </c>
    </row>
    <row r="14112">
      <c r="A14112" s="1" t="s">
        <v>341</v>
      </c>
      <c r="B14112" s="7" t="s">
        <v>352</v>
      </c>
      <c r="C14112" s="1" t="s">
        <v>13602</v>
      </c>
      <c r="D14112" s="8">
        <v>0.0</v>
      </c>
      <c r="E14112" s="1">
        <v>0.0</v>
      </c>
      <c r="F14112" s="1">
        <v>17.3</v>
      </c>
      <c r="G14112" s="1">
        <v>100.0</v>
      </c>
      <c r="H14112" s="1">
        <v>-82.7</v>
      </c>
    </row>
    <row r="14113">
      <c r="A14113" s="1" t="s">
        <v>341</v>
      </c>
      <c r="B14113" s="7" t="s">
        <v>352</v>
      </c>
      <c r="C14113" s="1" t="s">
        <v>13603</v>
      </c>
      <c r="D14113" s="8">
        <v>0.0</v>
      </c>
      <c r="E14113" s="1">
        <v>0.0</v>
      </c>
      <c r="F14113" s="1">
        <v>10.3</v>
      </c>
      <c r="G14113" s="1">
        <v>100.0</v>
      </c>
      <c r="H14113" s="1">
        <v>-89.7</v>
      </c>
    </row>
    <row r="14114">
      <c r="A14114" s="1" t="s">
        <v>341</v>
      </c>
      <c r="B14114" s="7" t="s">
        <v>352</v>
      </c>
      <c r="C14114" s="1" t="s">
        <v>13604</v>
      </c>
      <c r="D14114" s="8">
        <v>0.0</v>
      </c>
      <c r="E14114" s="1">
        <v>0.0</v>
      </c>
      <c r="F14114" s="1">
        <v>12.1</v>
      </c>
      <c r="G14114" s="1">
        <v>89.0</v>
      </c>
      <c r="H14114" s="1">
        <v>-76.9</v>
      </c>
    </row>
    <row r="14115">
      <c r="A14115" s="1" t="s">
        <v>341</v>
      </c>
      <c r="B14115" s="7" t="s">
        <v>352</v>
      </c>
      <c r="C14115" s="1" t="s">
        <v>13605</v>
      </c>
      <c r="D14115" s="8">
        <v>0.0</v>
      </c>
      <c r="E14115" s="1">
        <v>0.0</v>
      </c>
      <c r="F14115" s="1">
        <v>4.8</v>
      </c>
      <c r="G14115" s="1">
        <v>8.0</v>
      </c>
      <c r="H14115" s="1">
        <v>-3.3</v>
      </c>
    </row>
    <row r="14116">
      <c r="A14116" s="1" t="s">
        <v>341</v>
      </c>
      <c r="B14116" s="7" t="s">
        <v>352</v>
      </c>
      <c r="C14116" s="1" t="s">
        <v>13606</v>
      </c>
      <c r="D14116" s="8">
        <v>0.0</v>
      </c>
      <c r="E14116" s="1">
        <v>0.0</v>
      </c>
      <c r="F14116" s="1">
        <v>9.4</v>
      </c>
      <c r="G14116" s="1">
        <v>35.0</v>
      </c>
      <c r="H14116" s="1">
        <v>-25.6</v>
      </c>
    </row>
    <row r="14117">
      <c r="A14117" s="1" t="s">
        <v>341</v>
      </c>
      <c r="B14117" s="7" t="s">
        <v>352</v>
      </c>
      <c r="C14117" s="1" t="s">
        <v>13607</v>
      </c>
      <c r="D14117" s="8">
        <v>0.0</v>
      </c>
      <c r="E14117" s="1">
        <v>0.0</v>
      </c>
      <c r="F14117" s="1">
        <v>13.4</v>
      </c>
      <c r="G14117" s="1">
        <v>39.5</v>
      </c>
      <c r="H14117" s="1">
        <v>-26.1</v>
      </c>
    </row>
    <row r="14118">
      <c r="A14118" s="1" t="s">
        <v>341</v>
      </c>
      <c r="B14118" s="7" t="s">
        <v>352</v>
      </c>
      <c r="C14118" s="1" t="s">
        <v>13608</v>
      </c>
      <c r="D14118" s="8">
        <v>0.0</v>
      </c>
      <c r="E14118" s="1">
        <v>0.0</v>
      </c>
      <c r="F14118" s="1">
        <v>1.0</v>
      </c>
      <c r="G14118" s="1">
        <v>100.0</v>
      </c>
      <c r="H14118" s="1">
        <v>-99.0</v>
      </c>
    </row>
    <row r="14119">
      <c r="A14119" s="1" t="s">
        <v>341</v>
      </c>
      <c r="B14119" s="7" t="s">
        <v>352</v>
      </c>
      <c r="C14119" s="1" t="s">
        <v>13609</v>
      </c>
      <c r="D14119" s="8">
        <v>0.0</v>
      </c>
      <c r="E14119" s="1">
        <v>0.0</v>
      </c>
      <c r="F14119" s="1">
        <v>1.0</v>
      </c>
      <c r="G14119" s="1">
        <v>100.0</v>
      </c>
      <c r="H14119" s="1">
        <v>-99.0</v>
      </c>
    </row>
    <row r="14120">
      <c r="A14120" s="1" t="s">
        <v>341</v>
      </c>
      <c r="B14120" s="7" t="s">
        <v>352</v>
      </c>
      <c r="C14120" s="1" t="s">
        <v>13610</v>
      </c>
      <c r="D14120" s="8">
        <v>0.0</v>
      </c>
      <c r="E14120" s="1">
        <v>0.0</v>
      </c>
      <c r="F14120" s="1">
        <v>46.0</v>
      </c>
      <c r="G14120" s="1">
        <v>20.3</v>
      </c>
      <c r="H14120" s="1">
        <v>25.7</v>
      </c>
    </row>
    <row r="14121">
      <c r="A14121" s="1" t="s">
        <v>341</v>
      </c>
      <c r="B14121" s="7" t="s">
        <v>352</v>
      </c>
      <c r="C14121" s="1" t="s">
        <v>13611</v>
      </c>
      <c r="D14121" s="8">
        <v>0.0</v>
      </c>
      <c r="E14121" s="1">
        <v>0.0</v>
      </c>
      <c r="F14121" s="1">
        <v>35.0</v>
      </c>
      <c r="G14121" s="1">
        <v>100.0</v>
      </c>
      <c r="H14121" s="1">
        <v>-65.0</v>
      </c>
    </row>
    <row r="14122">
      <c r="A14122" s="1" t="s">
        <v>341</v>
      </c>
      <c r="B14122" s="7" t="s">
        <v>352</v>
      </c>
      <c r="C14122" s="1" t="s">
        <v>13612</v>
      </c>
      <c r="D14122" s="8">
        <v>0.0</v>
      </c>
      <c r="E14122" s="1">
        <v>0.0</v>
      </c>
      <c r="F14122" s="1">
        <v>1.0</v>
      </c>
      <c r="G14122" s="1">
        <v>100.0</v>
      </c>
      <c r="H14122" s="1">
        <v>-99.0</v>
      </c>
    </row>
    <row r="14123">
      <c r="A14123" s="1" t="s">
        <v>341</v>
      </c>
      <c r="B14123" s="7" t="s">
        <v>352</v>
      </c>
      <c r="C14123" s="1" t="s">
        <v>13613</v>
      </c>
      <c r="D14123" s="8">
        <v>0.0</v>
      </c>
      <c r="E14123" s="1">
        <v>0.0</v>
      </c>
      <c r="F14123" s="1">
        <v>1.0</v>
      </c>
      <c r="G14123" s="1">
        <v>100.0</v>
      </c>
      <c r="H14123" s="1">
        <v>-99.0</v>
      </c>
    </row>
    <row r="14124">
      <c r="A14124" s="1" t="s">
        <v>341</v>
      </c>
      <c r="B14124" s="7" t="s">
        <v>352</v>
      </c>
      <c r="C14124" s="1" t="s">
        <v>9360</v>
      </c>
      <c r="D14124" s="8">
        <v>0.0</v>
      </c>
      <c r="E14124" s="1">
        <v>0.0</v>
      </c>
      <c r="F14124" s="1">
        <v>4.2</v>
      </c>
      <c r="G14124" s="1">
        <v>14.4</v>
      </c>
      <c r="H14124" s="1">
        <v>-10.1</v>
      </c>
    </row>
    <row r="14125">
      <c r="A14125" s="1" t="s">
        <v>341</v>
      </c>
      <c r="B14125" s="7" t="s">
        <v>352</v>
      </c>
      <c r="C14125" s="1" t="s">
        <v>13614</v>
      </c>
      <c r="D14125" s="8">
        <v>0.0</v>
      </c>
      <c r="E14125" s="1">
        <v>0.0</v>
      </c>
      <c r="F14125" s="1">
        <v>1.0</v>
      </c>
      <c r="G14125" s="1">
        <v>24.0</v>
      </c>
      <c r="H14125" s="1">
        <v>-23.0</v>
      </c>
    </row>
    <row r="14126">
      <c r="A14126" s="1" t="s">
        <v>341</v>
      </c>
      <c r="B14126" s="7" t="s">
        <v>352</v>
      </c>
      <c r="C14126" s="1" t="s">
        <v>13615</v>
      </c>
      <c r="D14126" s="8">
        <v>0.0</v>
      </c>
      <c r="E14126" s="1">
        <v>0.0</v>
      </c>
      <c r="F14126" s="1">
        <v>1.0</v>
      </c>
      <c r="G14126" s="1">
        <v>100.0</v>
      </c>
      <c r="H14126" s="1">
        <v>-99.0</v>
      </c>
    </row>
    <row r="14127">
      <c r="A14127" s="1" t="s">
        <v>341</v>
      </c>
      <c r="B14127" s="7" t="s">
        <v>352</v>
      </c>
      <c r="C14127" s="1" t="s">
        <v>13616</v>
      </c>
      <c r="D14127" s="8">
        <v>0.0</v>
      </c>
      <c r="E14127" s="1">
        <v>0.0</v>
      </c>
      <c r="F14127" s="1">
        <v>3.0</v>
      </c>
      <c r="G14127" s="1">
        <v>100.0</v>
      </c>
      <c r="H14127" s="1">
        <v>-97.0</v>
      </c>
    </row>
    <row r="14128">
      <c r="A14128" s="1" t="s">
        <v>341</v>
      </c>
      <c r="B14128" s="7" t="s">
        <v>352</v>
      </c>
      <c r="C14128" s="1" t="s">
        <v>13617</v>
      </c>
      <c r="D14128" s="8">
        <v>0.0</v>
      </c>
      <c r="E14128" s="1">
        <v>0.0</v>
      </c>
      <c r="F14128" s="1">
        <v>23.5</v>
      </c>
      <c r="G14128" s="1">
        <v>40.2</v>
      </c>
      <c r="H14128" s="1">
        <v>-16.7</v>
      </c>
    </row>
    <row r="14129">
      <c r="A14129" s="1" t="s">
        <v>341</v>
      </c>
      <c r="B14129" s="7" t="s">
        <v>352</v>
      </c>
      <c r="C14129" s="1" t="s">
        <v>13618</v>
      </c>
      <c r="D14129" s="8">
        <v>0.0</v>
      </c>
      <c r="E14129" s="1">
        <v>0.0</v>
      </c>
      <c r="F14129" s="1">
        <v>1.0</v>
      </c>
      <c r="G14129" s="1">
        <v>35.0</v>
      </c>
      <c r="H14129" s="1">
        <v>-34.0</v>
      </c>
    </row>
    <row r="14130">
      <c r="A14130" s="1" t="s">
        <v>341</v>
      </c>
      <c r="B14130" s="7" t="s">
        <v>352</v>
      </c>
      <c r="C14130" s="1" t="s">
        <v>13619</v>
      </c>
      <c r="D14130" s="8">
        <v>0.0</v>
      </c>
      <c r="E14130" s="1">
        <v>0.0</v>
      </c>
      <c r="F14130" s="1">
        <v>5.7</v>
      </c>
      <c r="G14130" s="1">
        <v>100.0</v>
      </c>
      <c r="H14130" s="1">
        <v>-94.3</v>
      </c>
    </row>
    <row r="14131">
      <c r="A14131" s="1" t="s">
        <v>341</v>
      </c>
      <c r="B14131" s="7" t="s">
        <v>352</v>
      </c>
      <c r="C14131" s="1" t="s">
        <v>13620</v>
      </c>
      <c r="D14131" s="8">
        <v>0.0</v>
      </c>
      <c r="E14131" s="1">
        <v>0.0</v>
      </c>
      <c r="F14131" s="1">
        <v>3.8</v>
      </c>
      <c r="G14131" s="1">
        <v>100.0</v>
      </c>
      <c r="H14131" s="1">
        <v>-96.2</v>
      </c>
    </row>
    <row r="14132">
      <c r="A14132" s="1" t="s">
        <v>341</v>
      </c>
      <c r="B14132" s="7" t="s">
        <v>352</v>
      </c>
      <c r="C14132" s="1" t="s">
        <v>13621</v>
      </c>
      <c r="D14132" s="8">
        <v>0.0</v>
      </c>
      <c r="E14132" s="1">
        <v>0.0</v>
      </c>
      <c r="F14132" s="1">
        <v>2.0</v>
      </c>
      <c r="G14132" s="1">
        <v>100.0</v>
      </c>
      <c r="H14132" s="1">
        <v>-98.0</v>
      </c>
    </row>
    <row r="14133">
      <c r="A14133" s="1" t="s">
        <v>341</v>
      </c>
      <c r="B14133" s="7" t="s">
        <v>352</v>
      </c>
      <c r="C14133" s="1" t="s">
        <v>13622</v>
      </c>
      <c r="D14133" s="8">
        <v>0.0</v>
      </c>
      <c r="E14133" s="1">
        <v>0.0</v>
      </c>
      <c r="F14133" s="1">
        <v>4.6</v>
      </c>
      <c r="G14133" s="1">
        <v>72.5</v>
      </c>
      <c r="H14133" s="1">
        <v>-67.9</v>
      </c>
    </row>
    <row r="14134">
      <c r="A14134" s="1" t="s">
        <v>341</v>
      </c>
      <c r="B14134" s="7" t="s">
        <v>352</v>
      </c>
      <c r="C14134" s="1" t="s">
        <v>13623</v>
      </c>
      <c r="D14134" s="8">
        <v>0.0</v>
      </c>
      <c r="E14134" s="1">
        <v>0.0</v>
      </c>
      <c r="F14134" s="1">
        <v>1.0</v>
      </c>
      <c r="G14134" s="1">
        <v>100.0</v>
      </c>
      <c r="H14134" s="1">
        <v>-99.0</v>
      </c>
    </row>
    <row r="14135">
      <c r="A14135" s="1" t="s">
        <v>341</v>
      </c>
      <c r="B14135" s="7" t="s">
        <v>352</v>
      </c>
      <c r="C14135" s="1" t="s">
        <v>13624</v>
      </c>
      <c r="D14135" s="8">
        <v>0.0</v>
      </c>
      <c r="E14135" s="1">
        <v>0.0</v>
      </c>
      <c r="F14135" s="1">
        <v>1.0</v>
      </c>
      <c r="G14135" s="1">
        <v>100.0</v>
      </c>
      <c r="H14135" s="1">
        <v>-99.0</v>
      </c>
    </row>
    <row r="14136">
      <c r="A14136" s="1" t="s">
        <v>341</v>
      </c>
      <c r="B14136" s="7" t="s">
        <v>352</v>
      </c>
      <c r="C14136" s="1" t="s">
        <v>13625</v>
      </c>
      <c r="D14136" s="8">
        <v>0.0</v>
      </c>
      <c r="E14136" s="1">
        <v>0.0</v>
      </c>
      <c r="F14136" s="1">
        <v>1.0</v>
      </c>
      <c r="G14136" s="1">
        <v>100.0</v>
      </c>
      <c r="H14136" s="1">
        <v>-99.0</v>
      </c>
    </row>
    <row r="14137">
      <c r="A14137" s="1" t="s">
        <v>341</v>
      </c>
      <c r="B14137" s="7" t="s">
        <v>352</v>
      </c>
      <c r="C14137" s="1" t="s">
        <v>13626</v>
      </c>
      <c r="D14137" s="8">
        <v>0.0</v>
      </c>
      <c r="E14137" s="1">
        <v>0.0</v>
      </c>
      <c r="F14137" s="1">
        <v>2.5</v>
      </c>
      <c r="G14137" s="1">
        <v>5.1</v>
      </c>
      <c r="H14137" s="1">
        <v>-2.7</v>
      </c>
    </row>
    <row r="14138">
      <c r="A14138" s="1" t="s">
        <v>341</v>
      </c>
      <c r="B14138" s="7" t="s">
        <v>352</v>
      </c>
      <c r="C14138" s="1" t="s">
        <v>13627</v>
      </c>
      <c r="D14138" s="8">
        <v>0.0</v>
      </c>
      <c r="E14138" s="1">
        <v>0.0</v>
      </c>
      <c r="F14138" s="1">
        <v>3.0</v>
      </c>
      <c r="G14138" s="1">
        <v>100.0</v>
      </c>
      <c r="H14138" s="1">
        <v>-97.0</v>
      </c>
    </row>
    <row r="14139">
      <c r="A14139" s="1" t="s">
        <v>341</v>
      </c>
      <c r="B14139" s="7" t="s">
        <v>352</v>
      </c>
      <c r="C14139" s="1" t="s">
        <v>13628</v>
      </c>
      <c r="D14139" s="8">
        <v>0.0</v>
      </c>
      <c r="E14139" s="1">
        <v>0.0</v>
      </c>
      <c r="F14139" s="1">
        <v>10.0</v>
      </c>
      <c r="G14139" s="1">
        <v>100.0</v>
      </c>
      <c r="H14139" s="1">
        <v>-90.0</v>
      </c>
    </row>
    <row r="14140">
      <c r="A14140" s="1" t="s">
        <v>341</v>
      </c>
      <c r="B14140" s="7" t="s">
        <v>352</v>
      </c>
      <c r="C14140" s="1" t="s">
        <v>13629</v>
      </c>
      <c r="D14140" s="8">
        <v>0.0</v>
      </c>
      <c r="E14140" s="1">
        <v>0.0</v>
      </c>
      <c r="F14140" s="1">
        <v>100.0</v>
      </c>
      <c r="G14140" s="1">
        <v>95.0</v>
      </c>
      <c r="H14140" s="1">
        <v>5.0</v>
      </c>
    </row>
    <row r="14141">
      <c r="A14141" s="1" t="s">
        <v>341</v>
      </c>
      <c r="B14141" s="7" t="s">
        <v>352</v>
      </c>
      <c r="C14141" s="1" t="s">
        <v>13630</v>
      </c>
      <c r="D14141" s="8">
        <v>0.0</v>
      </c>
      <c r="E14141" s="1">
        <v>0.0</v>
      </c>
      <c r="F14141" s="1">
        <v>100.0</v>
      </c>
      <c r="G14141" s="1">
        <v>42.0</v>
      </c>
      <c r="H14141" s="1">
        <v>58.0</v>
      </c>
    </row>
    <row r="14142">
      <c r="A14142" s="1" t="s">
        <v>341</v>
      </c>
      <c r="B14142" s="7" t="s">
        <v>352</v>
      </c>
      <c r="C14142" s="1" t="s">
        <v>13631</v>
      </c>
      <c r="D14142" s="8">
        <v>0.0</v>
      </c>
      <c r="E14142" s="1">
        <v>0.0</v>
      </c>
      <c r="F14142" s="1">
        <v>100.0</v>
      </c>
      <c r="G14142" s="1">
        <v>11.0</v>
      </c>
      <c r="H14142" s="1">
        <v>89.0</v>
      </c>
    </row>
    <row r="14143">
      <c r="A14143" s="1" t="s">
        <v>341</v>
      </c>
      <c r="B14143" s="7" t="s">
        <v>352</v>
      </c>
      <c r="C14143" s="1" t="s">
        <v>9932</v>
      </c>
      <c r="D14143" s="8">
        <v>0.0</v>
      </c>
      <c r="E14143" s="1">
        <v>0.0</v>
      </c>
      <c r="F14143" s="1">
        <v>100.0</v>
      </c>
      <c r="G14143" s="1">
        <v>10.7</v>
      </c>
      <c r="H14143" s="1">
        <v>89.3</v>
      </c>
    </row>
    <row r="14144">
      <c r="A14144" s="1" t="s">
        <v>341</v>
      </c>
      <c r="B14144" s="7" t="s">
        <v>352</v>
      </c>
      <c r="C14144" s="1" t="s">
        <v>13632</v>
      </c>
      <c r="D14144" s="8">
        <v>0.0</v>
      </c>
      <c r="E14144" s="1">
        <v>0.0</v>
      </c>
      <c r="F14144" s="1">
        <v>100.0</v>
      </c>
      <c r="G14144" s="1">
        <v>11.0</v>
      </c>
      <c r="H14144" s="1">
        <v>89.0</v>
      </c>
    </row>
    <row r="14145">
      <c r="A14145" s="1" t="s">
        <v>341</v>
      </c>
      <c r="B14145" s="7" t="s">
        <v>352</v>
      </c>
      <c r="C14145" s="1" t="s">
        <v>13633</v>
      </c>
      <c r="D14145" s="8">
        <v>0.0</v>
      </c>
      <c r="E14145" s="1">
        <v>0.0</v>
      </c>
      <c r="F14145" s="1">
        <v>100.0</v>
      </c>
      <c r="G14145" s="1">
        <v>62.2</v>
      </c>
      <c r="H14145" s="1">
        <v>37.8</v>
      </c>
    </row>
    <row r="14146">
      <c r="A14146" s="1" t="s">
        <v>341</v>
      </c>
      <c r="B14146" s="7" t="s">
        <v>352</v>
      </c>
      <c r="C14146" s="1" t="s">
        <v>13634</v>
      </c>
      <c r="D14146" s="8">
        <v>0.0</v>
      </c>
      <c r="E14146" s="1">
        <v>0.0</v>
      </c>
      <c r="F14146" s="1">
        <v>100.0</v>
      </c>
      <c r="G14146" s="1">
        <v>58.8</v>
      </c>
      <c r="H14146" s="1">
        <v>41.2</v>
      </c>
    </row>
    <row r="14147">
      <c r="A14147" s="1" t="s">
        <v>341</v>
      </c>
      <c r="B14147" s="7" t="s">
        <v>352</v>
      </c>
      <c r="C14147" s="1" t="s">
        <v>13635</v>
      </c>
      <c r="D14147" s="8">
        <v>0.0</v>
      </c>
      <c r="E14147" s="1">
        <v>0.0</v>
      </c>
      <c r="F14147" s="1">
        <v>100.0</v>
      </c>
      <c r="G14147" s="1">
        <v>55.7</v>
      </c>
      <c r="H14147" s="1">
        <v>44.3</v>
      </c>
    </row>
    <row r="14148">
      <c r="A14148" s="1" t="s">
        <v>341</v>
      </c>
      <c r="B14148" s="7" t="s">
        <v>352</v>
      </c>
      <c r="C14148" s="1" t="s">
        <v>13636</v>
      </c>
      <c r="D14148" s="8">
        <v>0.0</v>
      </c>
      <c r="E14148" s="1">
        <v>0.0</v>
      </c>
      <c r="F14148" s="1">
        <v>100.0</v>
      </c>
      <c r="G14148" s="1">
        <v>58.0</v>
      </c>
      <c r="H14148" s="1">
        <v>42.0</v>
      </c>
    </row>
    <row r="14149">
      <c r="A14149" s="1" t="s">
        <v>341</v>
      </c>
      <c r="B14149" s="7" t="s">
        <v>352</v>
      </c>
      <c r="C14149" s="1" t="s">
        <v>13637</v>
      </c>
      <c r="D14149" s="8">
        <v>0.0</v>
      </c>
      <c r="E14149" s="1">
        <v>0.0</v>
      </c>
      <c r="F14149" s="1">
        <v>100.0</v>
      </c>
      <c r="G14149" s="1">
        <v>76.0</v>
      </c>
      <c r="H14149" s="1">
        <v>24.0</v>
      </c>
    </row>
    <row r="14150">
      <c r="A14150" s="1" t="s">
        <v>341</v>
      </c>
      <c r="B14150" s="7" t="s">
        <v>352</v>
      </c>
      <c r="C14150" s="1" t="s">
        <v>13638</v>
      </c>
      <c r="D14150" s="8">
        <v>0.0</v>
      </c>
      <c r="E14150" s="1">
        <v>0.0</v>
      </c>
      <c r="F14150" s="1">
        <v>100.0</v>
      </c>
      <c r="G14150" s="1">
        <v>65.8</v>
      </c>
      <c r="H14150" s="1">
        <v>34.3</v>
      </c>
    </row>
    <row r="14151">
      <c r="A14151" s="1" t="s">
        <v>341</v>
      </c>
      <c r="B14151" s="7" t="s">
        <v>352</v>
      </c>
      <c r="C14151" s="1" t="s">
        <v>13639</v>
      </c>
      <c r="D14151" s="8">
        <v>0.0</v>
      </c>
      <c r="E14151" s="1">
        <v>0.0</v>
      </c>
      <c r="F14151" s="1">
        <v>100.0</v>
      </c>
      <c r="G14151" s="1">
        <v>66.0</v>
      </c>
      <c r="H14151" s="1">
        <v>34.0</v>
      </c>
    </row>
    <row r="14152">
      <c r="A14152" s="1" t="s">
        <v>341</v>
      </c>
      <c r="B14152" s="7" t="s">
        <v>352</v>
      </c>
      <c r="C14152" s="1" t="s">
        <v>13640</v>
      </c>
      <c r="D14152" s="8">
        <v>0.0</v>
      </c>
      <c r="E14152" s="1">
        <v>0.0</v>
      </c>
      <c r="F14152" s="1">
        <v>100.0</v>
      </c>
      <c r="G14152" s="1">
        <v>76.0</v>
      </c>
      <c r="H14152" s="1">
        <v>24.0</v>
      </c>
    </row>
    <row r="14153">
      <c r="A14153" s="1" t="s">
        <v>341</v>
      </c>
      <c r="B14153" s="7" t="s">
        <v>352</v>
      </c>
      <c r="C14153" s="1" t="s">
        <v>13641</v>
      </c>
      <c r="D14153" s="8">
        <v>0.0</v>
      </c>
      <c r="E14153" s="1">
        <v>0.0</v>
      </c>
      <c r="F14153" s="1">
        <v>100.0</v>
      </c>
      <c r="G14153" s="1">
        <v>82.0</v>
      </c>
      <c r="H14153" s="1">
        <v>18.0</v>
      </c>
    </row>
    <row r="14154">
      <c r="A14154" s="1" t="s">
        <v>341</v>
      </c>
      <c r="B14154" s="7" t="s">
        <v>352</v>
      </c>
      <c r="C14154" s="1" t="s">
        <v>13642</v>
      </c>
      <c r="D14154" s="8">
        <v>0.0</v>
      </c>
      <c r="E14154" s="1">
        <v>0.0</v>
      </c>
      <c r="F14154" s="1">
        <v>100.0</v>
      </c>
      <c r="G14154" s="1">
        <v>92.8</v>
      </c>
      <c r="H14154" s="1">
        <v>7.2</v>
      </c>
    </row>
    <row r="14155">
      <c r="A14155" s="1" t="s">
        <v>341</v>
      </c>
      <c r="B14155" s="7" t="s">
        <v>352</v>
      </c>
      <c r="C14155" s="1" t="s">
        <v>13643</v>
      </c>
      <c r="D14155" s="8">
        <v>0.0</v>
      </c>
      <c r="E14155" s="1">
        <v>0.0</v>
      </c>
      <c r="F14155" s="1">
        <v>100.0</v>
      </c>
      <c r="G14155" s="1">
        <v>5.6</v>
      </c>
      <c r="H14155" s="1">
        <v>94.4</v>
      </c>
    </row>
    <row r="14156">
      <c r="A14156" s="1" t="s">
        <v>341</v>
      </c>
      <c r="B14156" s="7" t="s">
        <v>352</v>
      </c>
      <c r="C14156" s="1" t="s">
        <v>13644</v>
      </c>
      <c r="D14156" s="8">
        <v>0.0</v>
      </c>
      <c r="E14156" s="1">
        <v>0.0</v>
      </c>
      <c r="F14156" s="1">
        <v>100.0</v>
      </c>
      <c r="G14156" s="1">
        <v>52.0</v>
      </c>
      <c r="H14156" s="1">
        <v>48.0</v>
      </c>
    </row>
    <row r="14157">
      <c r="A14157" s="1" t="s">
        <v>341</v>
      </c>
      <c r="B14157" s="7" t="s">
        <v>352</v>
      </c>
      <c r="C14157" s="1" t="s">
        <v>13645</v>
      </c>
      <c r="D14157" s="8">
        <v>0.0</v>
      </c>
      <c r="E14157" s="1">
        <v>0.0</v>
      </c>
      <c r="F14157" s="1">
        <v>100.0</v>
      </c>
      <c r="G14157" s="1">
        <v>89.0</v>
      </c>
      <c r="H14157" s="1">
        <v>11.0</v>
      </c>
    </row>
    <row r="14158">
      <c r="A14158" s="1" t="s">
        <v>341</v>
      </c>
      <c r="B14158" s="7" t="s">
        <v>352</v>
      </c>
      <c r="C14158" s="1" t="s">
        <v>13646</v>
      </c>
      <c r="D14158" s="8">
        <v>0.0</v>
      </c>
      <c r="E14158" s="1">
        <v>0.0</v>
      </c>
      <c r="F14158" s="1">
        <v>100.0</v>
      </c>
      <c r="G14158" s="1">
        <v>50.0</v>
      </c>
      <c r="H14158" s="1">
        <v>50.0</v>
      </c>
    </row>
    <row r="14159">
      <c r="A14159" s="1" t="s">
        <v>341</v>
      </c>
      <c r="B14159" s="7" t="s">
        <v>352</v>
      </c>
      <c r="C14159" s="1" t="s">
        <v>13647</v>
      </c>
      <c r="D14159" s="8">
        <v>0.0</v>
      </c>
      <c r="E14159" s="1">
        <v>0.0</v>
      </c>
      <c r="F14159" s="1">
        <v>100.0</v>
      </c>
      <c r="G14159" s="1">
        <v>34.0</v>
      </c>
      <c r="H14159" s="1">
        <v>66.0</v>
      </c>
    </row>
    <row r="14160">
      <c r="A14160" s="1" t="s">
        <v>341</v>
      </c>
      <c r="B14160" s="7" t="s">
        <v>352</v>
      </c>
      <c r="C14160" s="1" t="s">
        <v>13648</v>
      </c>
      <c r="D14160" s="8">
        <v>0.0</v>
      </c>
      <c r="E14160" s="1">
        <v>0.0</v>
      </c>
      <c r="F14160" s="1">
        <v>100.0</v>
      </c>
      <c r="G14160" s="1">
        <v>30.1</v>
      </c>
      <c r="H14160" s="1">
        <v>69.9</v>
      </c>
    </row>
    <row r="14161">
      <c r="A14161" s="1" t="s">
        <v>341</v>
      </c>
      <c r="B14161" s="7" t="s">
        <v>352</v>
      </c>
      <c r="C14161" s="1" t="s">
        <v>13649</v>
      </c>
      <c r="D14161" s="8">
        <v>0.0</v>
      </c>
      <c r="E14161" s="1">
        <v>0.0</v>
      </c>
      <c r="F14161" s="1">
        <v>100.0</v>
      </c>
      <c r="G14161" s="1">
        <v>37.0</v>
      </c>
      <c r="H14161" s="1">
        <v>63.0</v>
      </c>
    </row>
    <row r="14162">
      <c r="A14162" s="1" t="s">
        <v>341</v>
      </c>
      <c r="B14162" s="7" t="s">
        <v>352</v>
      </c>
      <c r="C14162" s="1" t="s">
        <v>13650</v>
      </c>
      <c r="D14162" s="8">
        <v>0.0</v>
      </c>
      <c r="E14162" s="1">
        <v>0.0</v>
      </c>
      <c r="F14162" s="1">
        <v>100.0</v>
      </c>
      <c r="G14162" s="1">
        <v>6.3</v>
      </c>
      <c r="H14162" s="1">
        <v>93.7</v>
      </c>
    </row>
    <row r="14163">
      <c r="A14163" s="1" t="s">
        <v>341</v>
      </c>
      <c r="B14163" s="7" t="s">
        <v>352</v>
      </c>
      <c r="C14163" s="1" t="s">
        <v>13651</v>
      </c>
      <c r="D14163" s="8">
        <v>0.0</v>
      </c>
      <c r="E14163" s="1">
        <v>0.0</v>
      </c>
      <c r="F14163" s="1">
        <v>100.0</v>
      </c>
      <c r="G14163" s="1">
        <v>46.5</v>
      </c>
      <c r="H14163" s="1">
        <v>53.5</v>
      </c>
    </row>
    <row r="14164">
      <c r="A14164" s="1" t="s">
        <v>341</v>
      </c>
      <c r="B14164" s="7" t="s">
        <v>352</v>
      </c>
      <c r="C14164" s="1" t="s">
        <v>13652</v>
      </c>
      <c r="D14164" s="8">
        <v>0.0</v>
      </c>
      <c r="E14164" s="1">
        <v>0.0</v>
      </c>
      <c r="F14164" s="1">
        <v>100.0</v>
      </c>
      <c r="G14164" s="1">
        <v>41.5</v>
      </c>
      <c r="H14164" s="1">
        <v>58.5</v>
      </c>
    </row>
    <row r="14165">
      <c r="A14165" s="1" t="s">
        <v>341</v>
      </c>
      <c r="B14165" s="7" t="s">
        <v>352</v>
      </c>
      <c r="C14165" s="1" t="s">
        <v>13653</v>
      </c>
      <c r="D14165" s="8">
        <v>0.0</v>
      </c>
      <c r="E14165" s="1">
        <v>0.0</v>
      </c>
      <c r="F14165" s="1">
        <v>100.0</v>
      </c>
      <c r="G14165" s="1">
        <v>4.4</v>
      </c>
      <c r="H14165" s="1">
        <v>95.6</v>
      </c>
    </row>
    <row r="14166">
      <c r="A14166" s="1" t="s">
        <v>341</v>
      </c>
      <c r="B14166" s="7" t="s">
        <v>352</v>
      </c>
      <c r="C14166" s="1" t="s">
        <v>13654</v>
      </c>
      <c r="D14166" s="8">
        <v>0.0</v>
      </c>
      <c r="E14166" s="1">
        <v>0.0</v>
      </c>
      <c r="F14166" s="1">
        <v>100.0</v>
      </c>
      <c r="G14166" s="1">
        <v>38.3</v>
      </c>
      <c r="H14166" s="1">
        <v>61.7</v>
      </c>
    </row>
    <row r="14167">
      <c r="A14167" s="1" t="s">
        <v>341</v>
      </c>
      <c r="B14167" s="7" t="s">
        <v>353</v>
      </c>
      <c r="C14167" s="1" t="s">
        <v>13655</v>
      </c>
      <c r="D14167" s="8">
        <v>2.0</v>
      </c>
      <c r="E14167" s="1">
        <v>1.0</v>
      </c>
      <c r="F14167" s="1">
        <v>3.1</v>
      </c>
      <c r="G14167" s="1">
        <v>9.4</v>
      </c>
      <c r="H14167" s="1">
        <v>-6.3</v>
      </c>
    </row>
    <row r="14168">
      <c r="A14168" s="1" t="s">
        <v>341</v>
      </c>
      <c r="B14168" s="7" t="s">
        <v>353</v>
      </c>
      <c r="C14168" s="1" t="s">
        <v>13656</v>
      </c>
      <c r="D14168" s="8">
        <v>1.0</v>
      </c>
      <c r="E14168" s="1">
        <v>0.0</v>
      </c>
      <c r="F14168" s="1">
        <v>6.6</v>
      </c>
      <c r="G14168" s="1">
        <v>100.0</v>
      </c>
      <c r="H14168" s="1">
        <v>-93.4</v>
      </c>
    </row>
    <row r="14169">
      <c r="A14169" s="1" t="s">
        <v>341</v>
      </c>
      <c r="B14169" s="7" t="s">
        <v>353</v>
      </c>
      <c r="C14169" s="1" t="s">
        <v>13657</v>
      </c>
      <c r="D14169" s="8">
        <v>0.0</v>
      </c>
      <c r="E14169" s="1">
        <v>0.0</v>
      </c>
      <c r="F14169" s="1">
        <v>11.0</v>
      </c>
      <c r="G14169" s="1">
        <v>100.0</v>
      </c>
      <c r="H14169" s="1">
        <v>-89.0</v>
      </c>
    </row>
    <row r="14170">
      <c r="A14170" s="1" t="s">
        <v>341</v>
      </c>
      <c r="B14170" s="7" t="s">
        <v>353</v>
      </c>
      <c r="C14170" s="1" t="s">
        <v>13658</v>
      </c>
      <c r="D14170" s="8">
        <v>0.0</v>
      </c>
      <c r="E14170" s="1">
        <v>0.0</v>
      </c>
      <c r="F14170" s="1">
        <v>5.0</v>
      </c>
      <c r="G14170" s="1">
        <v>100.0</v>
      </c>
      <c r="H14170" s="1">
        <v>-95.0</v>
      </c>
    </row>
    <row r="14171">
      <c r="A14171" s="1" t="s">
        <v>341</v>
      </c>
      <c r="B14171" s="7" t="s">
        <v>353</v>
      </c>
      <c r="C14171" s="1" t="s">
        <v>13659</v>
      </c>
      <c r="D14171" s="8">
        <v>0.0</v>
      </c>
      <c r="E14171" s="1">
        <v>0.0</v>
      </c>
      <c r="F14171" s="1">
        <v>1.0</v>
      </c>
      <c r="G14171" s="1">
        <v>100.0</v>
      </c>
      <c r="H14171" s="1">
        <v>-99.0</v>
      </c>
    </row>
    <row r="14172">
      <c r="A14172" s="1" t="s">
        <v>341</v>
      </c>
      <c r="B14172" s="7" t="s">
        <v>353</v>
      </c>
      <c r="C14172" s="1" t="s">
        <v>13660</v>
      </c>
      <c r="D14172" s="8">
        <v>0.0</v>
      </c>
      <c r="E14172" s="1">
        <v>0.0</v>
      </c>
      <c r="F14172" s="1">
        <v>1.0</v>
      </c>
      <c r="G14172" s="1">
        <v>100.0</v>
      </c>
      <c r="H14172" s="1">
        <v>-99.0</v>
      </c>
    </row>
    <row r="14173">
      <c r="A14173" s="1" t="s">
        <v>341</v>
      </c>
      <c r="B14173" s="7" t="s">
        <v>353</v>
      </c>
      <c r="C14173" s="1" t="s">
        <v>13661</v>
      </c>
      <c r="D14173" s="8">
        <v>0.0</v>
      </c>
      <c r="E14173" s="1">
        <v>0.0</v>
      </c>
      <c r="F14173" s="1">
        <v>3.0</v>
      </c>
      <c r="G14173" s="1">
        <v>100.0</v>
      </c>
      <c r="H14173" s="1">
        <v>-97.0</v>
      </c>
    </row>
    <row r="14174">
      <c r="A14174" s="1" t="s">
        <v>341</v>
      </c>
      <c r="B14174" s="7" t="s">
        <v>353</v>
      </c>
      <c r="C14174" s="1" t="s">
        <v>13662</v>
      </c>
      <c r="D14174" s="8">
        <v>0.0</v>
      </c>
      <c r="E14174" s="1">
        <v>0.0</v>
      </c>
      <c r="F14174" s="1">
        <v>6.3</v>
      </c>
      <c r="G14174" s="1">
        <v>100.0</v>
      </c>
      <c r="H14174" s="1">
        <v>-93.7</v>
      </c>
    </row>
    <row r="14175">
      <c r="A14175" s="1" t="s">
        <v>341</v>
      </c>
      <c r="B14175" s="7" t="s">
        <v>353</v>
      </c>
      <c r="C14175" s="1" t="s">
        <v>13663</v>
      </c>
      <c r="D14175" s="8">
        <v>0.0</v>
      </c>
      <c r="E14175" s="1">
        <v>0.0</v>
      </c>
      <c r="F14175" s="1">
        <v>10.8</v>
      </c>
      <c r="G14175" s="1">
        <v>100.0</v>
      </c>
      <c r="H14175" s="1">
        <v>-89.2</v>
      </c>
    </row>
    <row r="14176">
      <c r="A14176" s="1" t="s">
        <v>341</v>
      </c>
      <c r="B14176" s="7" t="s">
        <v>353</v>
      </c>
      <c r="C14176" s="1" t="s">
        <v>13664</v>
      </c>
      <c r="D14176" s="8">
        <v>0.0</v>
      </c>
      <c r="E14176" s="1">
        <v>0.0</v>
      </c>
      <c r="F14176" s="1">
        <v>1.0</v>
      </c>
      <c r="G14176" s="1">
        <v>100.0</v>
      </c>
      <c r="H14176" s="1">
        <v>-99.0</v>
      </c>
    </row>
    <row r="14177">
      <c r="A14177" s="1" t="s">
        <v>341</v>
      </c>
      <c r="B14177" s="7" t="s">
        <v>353</v>
      </c>
      <c r="C14177" s="1" t="s">
        <v>13665</v>
      </c>
      <c r="D14177" s="8">
        <v>0.0</v>
      </c>
      <c r="E14177" s="1">
        <v>0.0</v>
      </c>
      <c r="F14177" s="1">
        <v>1.0</v>
      </c>
      <c r="G14177" s="1">
        <v>100.0</v>
      </c>
      <c r="H14177" s="1">
        <v>-99.0</v>
      </c>
    </row>
    <row r="14178">
      <c r="A14178" s="1" t="s">
        <v>341</v>
      </c>
      <c r="B14178" s="7" t="s">
        <v>353</v>
      </c>
      <c r="C14178" s="1" t="s">
        <v>13666</v>
      </c>
      <c r="D14178" s="8">
        <v>0.0</v>
      </c>
      <c r="E14178" s="1">
        <v>0.0</v>
      </c>
      <c r="F14178" s="1">
        <v>26.0</v>
      </c>
      <c r="G14178" s="1">
        <v>100.0</v>
      </c>
      <c r="H14178" s="1">
        <v>-74.0</v>
      </c>
    </row>
    <row r="14179">
      <c r="A14179" s="1" t="s">
        <v>341</v>
      </c>
      <c r="B14179" s="7" t="s">
        <v>353</v>
      </c>
      <c r="C14179" s="1" t="s">
        <v>13667</v>
      </c>
      <c r="D14179" s="8">
        <v>0.0</v>
      </c>
      <c r="E14179" s="1">
        <v>0.0</v>
      </c>
      <c r="F14179" s="1">
        <v>11.0</v>
      </c>
      <c r="G14179" s="1">
        <v>100.0</v>
      </c>
      <c r="H14179" s="1">
        <v>-89.0</v>
      </c>
    </row>
    <row r="14180">
      <c r="A14180" s="1" t="s">
        <v>341</v>
      </c>
      <c r="B14180" s="7" t="s">
        <v>353</v>
      </c>
      <c r="C14180" s="1" t="s">
        <v>13668</v>
      </c>
      <c r="D14180" s="8">
        <v>0.0</v>
      </c>
      <c r="E14180" s="1">
        <v>0.0</v>
      </c>
      <c r="F14180" s="1">
        <v>1.0</v>
      </c>
      <c r="G14180" s="1">
        <v>100.0</v>
      </c>
      <c r="H14180" s="1">
        <v>-99.0</v>
      </c>
    </row>
    <row r="14181">
      <c r="A14181" s="1" t="s">
        <v>341</v>
      </c>
      <c r="B14181" s="7" t="s">
        <v>353</v>
      </c>
      <c r="C14181" s="1" t="s">
        <v>13669</v>
      </c>
      <c r="D14181" s="8">
        <v>0.0</v>
      </c>
      <c r="E14181" s="1">
        <v>0.0</v>
      </c>
      <c r="F14181" s="1">
        <v>3.0</v>
      </c>
      <c r="G14181" s="1">
        <v>100.0</v>
      </c>
      <c r="H14181" s="1">
        <v>-97.0</v>
      </c>
    </row>
    <row r="14182">
      <c r="A14182" s="1" t="s">
        <v>341</v>
      </c>
      <c r="B14182" s="7" t="s">
        <v>353</v>
      </c>
      <c r="C14182" s="1" t="s">
        <v>13670</v>
      </c>
      <c r="D14182" s="8">
        <v>0.0</v>
      </c>
      <c r="E14182" s="1">
        <v>0.0</v>
      </c>
      <c r="F14182" s="1">
        <v>9.0</v>
      </c>
      <c r="G14182" s="1">
        <v>100.0</v>
      </c>
      <c r="H14182" s="1">
        <v>-91.0</v>
      </c>
    </row>
    <row r="14183">
      <c r="A14183" s="1" t="s">
        <v>341</v>
      </c>
      <c r="B14183" s="7" t="s">
        <v>353</v>
      </c>
      <c r="C14183" s="1" t="s">
        <v>13671</v>
      </c>
      <c r="D14183" s="8">
        <v>0.0</v>
      </c>
      <c r="E14183" s="1">
        <v>0.0</v>
      </c>
      <c r="F14183" s="1">
        <v>1.0</v>
      </c>
      <c r="G14183" s="1">
        <v>100.0</v>
      </c>
      <c r="H14183" s="1">
        <v>-99.0</v>
      </c>
    </row>
    <row r="14184">
      <c r="A14184" s="1" t="s">
        <v>341</v>
      </c>
      <c r="B14184" s="7" t="s">
        <v>353</v>
      </c>
      <c r="C14184" s="1" t="s">
        <v>13672</v>
      </c>
      <c r="D14184" s="8">
        <v>0.0</v>
      </c>
      <c r="E14184" s="1">
        <v>0.0</v>
      </c>
      <c r="F14184" s="1">
        <v>1.0</v>
      </c>
      <c r="G14184" s="1">
        <v>100.0</v>
      </c>
      <c r="H14184" s="1">
        <v>-99.0</v>
      </c>
    </row>
    <row r="14185">
      <c r="A14185" s="1" t="s">
        <v>341</v>
      </c>
      <c r="B14185" s="7" t="s">
        <v>353</v>
      </c>
      <c r="C14185" s="1" t="s">
        <v>13673</v>
      </c>
      <c r="D14185" s="8">
        <v>0.0</v>
      </c>
      <c r="E14185" s="1">
        <v>0.0</v>
      </c>
      <c r="F14185" s="1">
        <v>1.0</v>
      </c>
      <c r="G14185" s="1">
        <v>100.0</v>
      </c>
      <c r="H14185" s="1">
        <v>-99.0</v>
      </c>
    </row>
    <row r="14186">
      <c r="A14186" s="1" t="s">
        <v>341</v>
      </c>
      <c r="B14186" s="7" t="s">
        <v>353</v>
      </c>
      <c r="C14186" s="1" t="s">
        <v>13674</v>
      </c>
      <c r="D14186" s="8">
        <v>0.0</v>
      </c>
      <c r="E14186" s="1">
        <v>0.0</v>
      </c>
      <c r="F14186" s="1">
        <v>1.0</v>
      </c>
      <c r="G14186" s="1">
        <v>100.0</v>
      </c>
      <c r="H14186" s="1">
        <v>-99.0</v>
      </c>
    </row>
    <row r="14187">
      <c r="A14187" s="1" t="s">
        <v>341</v>
      </c>
      <c r="B14187" s="7" t="s">
        <v>353</v>
      </c>
      <c r="C14187" s="1" t="s">
        <v>13675</v>
      </c>
      <c r="D14187" s="8">
        <v>0.0</v>
      </c>
      <c r="E14187" s="1">
        <v>0.0</v>
      </c>
      <c r="F14187" s="1">
        <v>11.4</v>
      </c>
      <c r="G14187" s="1">
        <v>10.6</v>
      </c>
      <c r="H14187" s="1">
        <v>0.9</v>
      </c>
    </row>
    <row r="14188">
      <c r="A14188" s="1" t="s">
        <v>341</v>
      </c>
      <c r="B14188" s="7" t="s">
        <v>353</v>
      </c>
      <c r="C14188" s="1" t="s">
        <v>13676</v>
      </c>
      <c r="D14188" s="8">
        <v>0.0</v>
      </c>
      <c r="E14188" s="1">
        <v>0.0</v>
      </c>
      <c r="F14188" s="1">
        <v>2.0</v>
      </c>
      <c r="G14188" s="1">
        <v>100.0</v>
      </c>
      <c r="H14188" s="1">
        <v>-98.0</v>
      </c>
    </row>
    <row r="14189">
      <c r="A14189" s="1" t="s">
        <v>341</v>
      </c>
      <c r="B14189" s="7" t="s">
        <v>353</v>
      </c>
      <c r="C14189" s="1" t="s">
        <v>13677</v>
      </c>
      <c r="D14189" s="8">
        <v>0.0</v>
      </c>
      <c r="E14189" s="1">
        <v>0.0</v>
      </c>
      <c r="F14189" s="1">
        <v>1.0</v>
      </c>
      <c r="G14189" s="1">
        <v>100.0</v>
      </c>
      <c r="H14189" s="1">
        <v>-99.0</v>
      </c>
    </row>
    <row r="14190">
      <c r="A14190" s="1" t="s">
        <v>341</v>
      </c>
      <c r="B14190" s="7" t="s">
        <v>353</v>
      </c>
      <c r="C14190" s="1" t="s">
        <v>13678</v>
      </c>
      <c r="D14190" s="8">
        <v>0.0</v>
      </c>
      <c r="E14190" s="1">
        <v>0.0</v>
      </c>
      <c r="F14190" s="1">
        <v>1.0</v>
      </c>
      <c r="G14190" s="1">
        <v>100.0</v>
      </c>
      <c r="H14190" s="1">
        <v>-99.0</v>
      </c>
    </row>
    <row r="14191">
      <c r="A14191" s="1" t="s">
        <v>341</v>
      </c>
      <c r="B14191" s="7" t="s">
        <v>353</v>
      </c>
      <c r="C14191" s="1" t="s">
        <v>13679</v>
      </c>
      <c r="D14191" s="8">
        <v>0.0</v>
      </c>
      <c r="E14191" s="1">
        <v>0.0</v>
      </c>
      <c r="F14191" s="1">
        <v>1.0</v>
      </c>
      <c r="G14191" s="1">
        <v>100.0</v>
      </c>
      <c r="H14191" s="1">
        <v>-99.0</v>
      </c>
    </row>
    <row r="14192">
      <c r="A14192" s="1" t="s">
        <v>341</v>
      </c>
      <c r="B14192" s="7" t="s">
        <v>353</v>
      </c>
      <c r="C14192" s="1" t="s">
        <v>13680</v>
      </c>
      <c r="D14192" s="8">
        <v>0.0</v>
      </c>
      <c r="E14192" s="1">
        <v>0.0</v>
      </c>
      <c r="F14192" s="1">
        <v>3.0</v>
      </c>
      <c r="G14192" s="1">
        <v>100.0</v>
      </c>
      <c r="H14192" s="1">
        <v>-97.0</v>
      </c>
    </row>
    <row r="14193">
      <c r="A14193" s="1" t="s">
        <v>341</v>
      </c>
      <c r="B14193" s="7" t="s">
        <v>353</v>
      </c>
      <c r="C14193" s="1" t="s">
        <v>13681</v>
      </c>
      <c r="D14193" s="8">
        <v>0.0</v>
      </c>
      <c r="E14193" s="1">
        <v>0.0</v>
      </c>
      <c r="F14193" s="1">
        <v>2.5</v>
      </c>
      <c r="G14193" s="1">
        <v>100.0</v>
      </c>
      <c r="H14193" s="1">
        <v>-97.5</v>
      </c>
    </row>
    <row r="14194">
      <c r="A14194" s="1" t="s">
        <v>341</v>
      </c>
      <c r="B14194" s="7" t="s">
        <v>353</v>
      </c>
      <c r="C14194" s="1" t="s">
        <v>13682</v>
      </c>
      <c r="D14194" s="8">
        <v>0.0</v>
      </c>
      <c r="E14194" s="1">
        <v>0.0</v>
      </c>
      <c r="F14194" s="1">
        <v>10.3</v>
      </c>
      <c r="G14194" s="1">
        <v>100.0</v>
      </c>
      <c r="H14194" s="1">
        <v>-89.7</v>
      </c>
    </row>
    <row r="14195">
      <c r="A14195" s="1" t="s">
        <v>341</v>
      </c>
      <c r="B14195" s="7" t="s">
        <v>353</v>
      </c>
      <c r="C14195" s="1" t="s">
        <v>13683</v>
      </c>
      <c r="D14195" s="8">
        <v>0.0</v>
      </c>
      <c r="E14195" s="1">
        <v>0.0</v>
      </c>
      <c r="F14195" s="1">
        <v>1.0</v>
      </c>
      <c r="G14195" s="1">
        <v>100.0</v>
      </c>
      <c r="H14195" s="1">
        <v>-99.0</v>
      </c>
    </row>
    <row r="14196">
      <c r="A14196" s="1" t="s">
        <v>341</v>
      </c>
      <c r="B14196" s="7" t="s">
        <v>353</v>
      </c>
      <c r="C14196" s="1" t="s">
        <v>13684</v>
      </c>
      <c r="D14196" s="8">
        <v>0.0</v>
      </c>
      <c r="E14196" s="1">
        <v>0.0</v>
      </c>
      <c r="F14196" s="1">
        <v>3.0</v>
      </c>
      <c r="G14196" s="1">
        <v>100.0</v>
      </c>
      <c r="H14196" s="1">
        <v>-97.0</v>
      </c>
    </row>
    <row r="14197">
      <c r="A14197" s="1" t="s">
        <v>341</v>
      </c>
      <c r="B14197" s="7" t="s">
        <v>353</v>
      </c>
      <c r="C14197" s="1" t="s">
        <v>13685</v>
      </c>
      <c r="D14197" s="8">
        <v>0.0</v>
      </c>
      <c r="E14197" s="1">
        <v>0.0</v>
      </c>
      <c r="F14197" s="1">
        <v>2.0</v>
      </c>
      <c r="G14197" s="1">
        <v>100.0</v>
      </c>
      <c r="H14197" s="1">
        <v>-98.0</v>
      </c>
    </row>
    <row r="14198">
      <c r="A14198" s="1" t="s">
        <v>341</v>
      </c>
      <c r="B14198" s="7" t="s">
        <v>353</v>
      </c>
      <c r="C14198" s="1" t="s">
        <v>13686</v>
      </c>
      <c r="D14198" s="8">
        <v>0.0</v>
      </c>
      <c r="E14198" s="1">
        <v>0.0</v>
      </c>
      <c r="F14198" s="1">
        <v>8.0</v>
      </c>
      <c r="G14198" s="1">
        <v>100.0</v>
      </c>
      <c r="H14198" s="1">
        <v>-92.0</v>
      </c>
    </row>
    <row r="14199">
      <c r="A14199" s="1" t="s">
        <v>341</v>
      </c>
      <c r="B14199" s="7" t="s">
        <v>353</v>
      </c>
      <c r="C14199" s="1" t="s">
        <v>13687</v>
      </c>
      <c r="D14199" s="8">
        <v>0.0</v>
      </c>
      <c r="E14199" s="1">
        <v>0.0</v>
      </c>
      <c r="F14199" s="1">
        <v>1.0</v>
      </c>
      <c r="G14199" s="1">
        <v>100.0</v>
      </c>
      <c r="H14199" s="1">
        <v>-99.0</v>
      </c>
    </row>
    <row r="14200">
      <c r="A14200" s="1" t="s">
        <v>341</v>
      </c>
      <c r="B14200" s="7" t="s">
        <v>353</v>
      </c>
      <c r="C14200" s="1" t="s">
        <v>13688</v>
      </c>
      <c r="D14200" s="8">
        <v>0.0</v>
      </c>
      <c r="E14200" s="1">
        <v>0.0</v>
      </c>
      <c r="F14200" s="1">
        <v>13.0</v>
      </c>
      <c r="G14200" s="1">
        <v>100.0</v>
      </c>
      <c r="H14200" s="1">
        <v>-87.0</v>
      </c>
    </row>
    <row r="14201">
      <c r="A14201" s="1" t="s">
        <v>341</v>
      </c>
      <c r="B14201" s="7" t="s">
        <v>353</v>
      </c>
      <c r="C14201" s="1" t="s">
        <v>13689</v>
      </c>
      <c r="D14201" s="8">
        <v>0.0</v>
      </c>
      <c r="E14201" s="1">
        <v>0.0</v>
      </c>
      <c r="F14201" s="1">
        <v>1.0</v>
      </c>
      <c r="G14201" s="1">
        <v>100.0</v>
      </c>
      <c r="H14201" s="1">
        <v>-99.0</v>
      </c>
    </row>
    <row r="14202">
      <c r="A14202" s="1" t="s">
        <v>341</v>
      </c>
      <c r="B14202" s="7" t="s">
        <v>353</v>
      </c>
      <c r="C14202" s="1" t="s">
        <v>13690</v>
      </c>
      <c r="D14202" s="8">
        <v>0.0</v>
      </c>
      <c r="E14202" s="1">
        <v>0.0</v>
      </c>
      <c r="F14202" s="1">
        <v>11.3</v>
      </c>
      <c r="G14202" s="1">
        <v>100.0</v>
      </c>
      <c r="H14202" s="1">
        <v>-88.8</v>
      </c>
    </row>
    <row r="14203">
      <c r="A14203" s="1" t="s">
        <v>341</v>
      </c>
      <c r="B14203" s="7" t="s">
        <v>353</v>
      </c>
      <c r="C14203" s="1" t="s">
        <v>4603</v>
      </c>
      <c r="D14203" s="8">
        <v>0.0</v>
      </c>
      <c r="E14203" s="1">
        <v>0.0</v>
      </c>
      <c r="F14203" s="1">
        <v>3.3</v>
      </c>
      <c r="G14203" s="1">
        <v>100.0</v>
      </c>
      <c r="H14203" s="1">
        <v>-96.7</v>
      </c>
    </row>
    <row r="14204">
      <c r="A14204" s="1" t="s">
        <v>341</v>
      </c>
      <c r="B14204" s="7" t="s">
        <v>353</v>
      </c>
      <c r="C14204" s="1" t="s">
        <v>13691</v>
      </c>
      <c r="D14204" s="8">
        <v>0.0</v>
      </c>
      <c r="E14204" s="1">
        <v>0.0</v>
      </c>
      <c r="F14204" s="1">
        <v>27.4</v>
      </c>
      <c r="G14204" s="1">
        <v>100.0</v>
      </c>
      <c r="H14204" s="1">
        <v>-72.6</v>
      </c>
    </row>
    <row r="14205">
      <c r="A14205" s="1" t="s">
        <v>341</v>
      </c>
      <c r="B14205" s="7" t="s">
        <v>353</v>
      </c>
      <c r="C14205" s="1" t="s">
        <v>13692</v>
      </c>
      <c r="D14205" s="8">
        <v>0.0</v>
      </c>
      <c r="E14205" s="1">
        <v>0.0</v>
      </c>
      <c r="F14205" s="1">
        <v>1.0</v>
      </c>
      <c r="G14205" s="1">
        <v>100.0</v>
      </c>
      <c r="H14205" s="1">
        <v>-99.0</v>
      </c>
    </row>
    <row r="14206">
      <c r="A14206" s="1" t="s">
        <v>341</v>
      </c>
      <c r="B14206" s="7" t="s">
        <v>353</v>
      </c>
      <c r="C14206" s="1" t="s">
        <v>13693</v>
      </c>
      <c r="D14206" s="8">
        <v>0.0</v>
      </c>
      <c r="E14206" s="1">
        <v>0.0</v>
      </c>
      <c r="F14206" s="1">
        <v>10.1</v>
      </c>
      <c r="G14206" s="1">
        <v>100.0</v>
      </c>
      <c r="H14206" s="1">
        <v>-89.9</v>
      </c>
    </row>
    <row r="14207">
      <c r="A14207" s="1" t="s">
        <v>341</v>
      </c>
      <c r="B14207" s="7" t="s">
        <v>353</v>
      </c>
      <c r="C14207" s="1" t="s">
        <v>7997</v>
      </c>
      <c r="D14207" s="8">
        <v>0.0</v>
      </c>
      <c r="E14207" s="1">
        <v>0.0</v>
      </c>
      <c r="F14207" s="1">
        <v>1.0</v>
      </c>
      <c r="G14207" s="1">
        <v>100.0</v>
      </c>
      <c r="H14207" s="1">
        <v>-99.0</v>
      </c>
    </row>
    <row r="14208">
      <c r="A14208" s="1" t="s">
        <v>341</v>
      </c>
      <c r="B14208" s="7" t="s">
        <v>353</v>
      </c>
      <c r="C14208" s="1" t="s">
        <v>13694</v>
      </c>
      <c r="D14208" s="8">
        <v>0.0</v>
      </c>
      <c r="E14208" s="1">
        <v>0.0</v>
      </c>
      <c r="F14208" s="1">
        <v>4.8</v>
      </c>
      <c r="G14208" s="1">
        <v>100.0</v>
      </c>
      <c r="H14208" s="1">
        <v>-95.2</v>
      </c>
    </row>
    <row r="14209">
      <c r="A14209" s="1" t="s">
        <v>341</v>
      </c>
      <c r="B14209" s="7" t="s">
        <v>353</v>
      </c>
      <c r="C14209" s="1" t="s">
        <v>13695</v>
      </c>
      <c r="D14209" s="8">
        <v>0.0</v>
      </c>
      <c r="E14209" s="1">
        <v>0.0</v>
      </c>
      <c r="F14209" s="1">
        <v>1.7</v>
      </c>
      <c r="G14209" s="1">
        <v>100.0</v>
      </c>
      <c r="H14209" s="1">
        <v>-98.3</v>
      </c>
    </row>
    <row r="14210">
      <c r="A14210" s="1" t="s">
        <v>341</v>
      </c>
      <c r="B14210" s="7" t="s">
        <v>353</v>
      </c>
      <c r="C14210" s="1" t="s">
        <v>13696</v>
      </c>
      <c r="D14210" s="8">
        <v>0.0</v>
      </c>
      <c r="E14210" s="1">
        <v>0.0</v>
      </c>
      <c r="F14210" s="1">
        <v>20.0</v>
      </c>
      <c r="G14210" s="1">
        <v>100.0</v>
      </c>
      <c r="H14210" s="1">
        <v>-80.0</v>
      </c>
    </row>
    <row r="14211">
      <c r="A14211" s="1" t="s">
        <v>341</v>
      </c>
      <c r="B14211" s="7" t="s">
        <v>353</v>
      </c>
      <c r="C14211" s="1" t="s">
        <v>4604</v>
      </c>
      <c r="D14211" s="8">
        <v>0.0</v>
      </c>
      <c r="E14211" s="1">
        <v>0.0</v>
      </c>
      <c r="F14211" s="1">
        <v>1.0</v>
      </c>
      <c r="G14211" s="1">
        <v>100.0</v>
      </c>
      <c r="H14211" s="1">
        <v>-99.0</v>
      </c>
    </row>
    <row r="14212">
      <c r="A14212" s="1" t="s">
        <v>341</v>
      </c>
      <c r="B14212" s="7" t="s">
        <v>353</v>
      </c>
      <c r="C14212" s="1" t="s">
        <v>13697</v>
      </c>
      <c r="D14212" s="8">
        <v>0.0</v>
      </c>
      <c r="E14212" s="1">
        <v>0.0</v>
      </c>
      <c r="F14212" s="1">
        <v>1.0</v>
      </c>
      <c r="G14212" s="1">
        <v>100.0</v>
      </c>
      <c r="H14212" s="1">
        <v>-99.0</v>
      </c>
    </row>
    <row r="14213">
      <c r="A14213" s="1" t="s">
        <v>341</v>
      </c>
      <c r="B14213" s="7" t="s">
        <v>353</v>
      </c>
      <c r="C14213" s="1" t="s">
        <v>13698</v>
      </c>
      <c r="D14213" s="8">
        <v>0.0</v>
      </c>
      <c r="E14213" s="1">
        <v>0.0</v>
      </c>
      <c r="F14213" s="1">
        <v>1.0</v>
      </c>
      <c r="G14213" s="1">
        <v>100.0</v>
      </c>
      <c r="H14213" s="1">
        <v>-99.0</v>
      </c>
    </row>
    <row r="14214">
      <c r="A14214" s="1" t="s">
        <v>341</v>
      </c>
      <c r="B14214" s="7" t="s">
        <v>353</v>
      </c>
      <c r="C14214" s="1" t="s">
        <v>13699</v>
      </c>
      <c r="D14214" s="8">
        <v>0.0</v>
      </c>
      <c r="E14214" s="1">
        <v>0.0</v>
      </c>
      <c r="F14214" s="1">
        <v>10.9</v>
      </c>
      <c r="G14214" s="1">
        <v>100.0</v>
      </c>
      <c r="H14214" s="1">
        <v>-89.1</v>
      </c>
    </row>
    <row r="14215">
      <c r="A14215" s="1" t="s">
        <v>341</v>
      </c>
      <c r="B14215" s="7" t="s">
        <v>353</v>
      </c>
      <c r="C14215" s="1" t="s">
        <v>13700</v>
      </c>
      <c r="D14215" s="8">
        <v>0.0</v>
      </c>
      <c r="E14215" s="1">
        <v>0.0</v>
      </c>
      <c r="F14215" s="1">
        <v>3.0</v>
      </c>
      <c r="G14215" s="1">
        <v>100.0</v>
      </c>
      <c r="H14215" s="1">
        <v>-97.0</v>
      </c>
    </row>
    <row r="14216">
      <c r="A14216" s="1" t="s">
        <v>341</v>
      </c>
      <c r="B14216" s="7" t="s">
        <v>353</v>
      </c>
      <c r="C14216" s="1" t="s">
        <v>13701</v>
      </c>
      <c r="D14216" s="8">
        <v>0.0</v>
      </c>
      <c r="E14216" s="1">
        <v>0.0</v>
      </c>
      <c r="F14216" s="1">
        <v>1.0</v>
      </c>
      <c r="G14216" s="1">
        <v>100.0</v>
      </c>
      <c r="H14216" s="1">
        <v>-99.0</v>
      </c>
    </row>
    <row r="14217">
      <c r="A14217" s="1" t="s">
        <v>341</v>
      </c>
      <c r="B14217" s="7" t="s">
        <v>353</v>
      </c>
      <c r="C14217" s="1" t="s">
        <v>13702</v>
      </c>
      <c r="D14217" s="8">
        <v>0.0</v>
      </c>
      <c r="E14217" s="1">
        <v>0.0</v>
      </c>
      <c r="F14217" s="1">
        <v>2.0</v>
      </c>
      <c r="G14217" s="1">
        <v>100.0</v>
      </c>
      <c r="H14217" s="1">
        <v>-98.0</v>
      </c>
    </row>
    <row r="14218">
      <c r="A14218" s="1" t="s">
        <v>341</v>
      </c>
      <c r="B14218" s="7" t="s">
        <v>353</v>
      </c>
      <c r="C14218" s="1" t="s">
        <v>4577</v>
      </c>
      <c r="D14218" s="8">
        <v>0.0</v>
      </c>
      <c r="E14218" s="1">
        <v>0.0</v>
      </c>
      <c r="F14218" s="1">
        <v>9.2</v>
      </c>
      <c r="G14218" s="1">
        <v>100.0</v>
      </c>
      <c r="H14218" s="1">
        <v>-90.8</v>
      </c>
    </row>
    <row r="14219">
      <c r="A14219" s="1" t="s">
        <v>341</v>
      </c>
      <c r="B14219" s="7" t="s">
        <v>353</v>
      </c>
      <c r="C14219" s="1" t="s">
        <v>4605</v>
      </c>
      <c r="D14219" s="8">
        <v>0.0</v>
      </c>
      <c r="E14219" s="1">
        <v>0.0</v>
      </c>
      <c r="F14219" s="1">
        <v>4.4</v>
      </c>
      <c r="G14219" s="1">
        <v>13.0</v>
      </c>
      <c r="H14219" s="1">
        <v>-8.6</v>
      </c>
    </row>
    <row r="14220">
      <c r="A14220" s="1" t="s">
        <v>341</v>
      </c>
      <c r="B14220" s="7" t="s">
        <v>353</v>
      </c>
      <c r="C14220" s="1" t="s">
        <v>13703</v>
      </c>
      <c r="D14220" s="8">
        <v>0.0</v>
      </c>
      <c r="E14220" s="1">
        <v>0.0</v>
      </c>
      <c r="F14220" s="1">
        <v>2.7</v>
      </c>
      <c r="G14220" s="1">
        <v>100.0</v>
      </c>
      <c r="H14220" s="1">
        <v>-97.3</v>
      </c>
    </row>
    <row r="14221">
      <c r="A14221" s="1" t="s">
        <v>341</v>
      </c>
      <c r="B14221" s="7" t="s">
        <v>353</v>
      </c>
      <c r="C14221" s="1" t="s">
        <v>13704</v>
      </c>
      <c r="D14221" s="8">
        <v>0.0</v>
      </c>
      <c r="E14221" s="1">
        <v>0.0</v>
      </c>
      <c r="F14221" s="1">
        <v>2.0</v>
      </c>
      <c r="G14221" s="1">
        <v>100.0</v>
      </c>
      <c r="H14221" s="1">
        <v>-98.0</v>
      </c>
    </row>
    <row r="14222">
      <c r="A14222" s="1" t="s">
        <v>341</v>
      </c>
      <c r="B14222" s="7" t="s">
        <v>353</v>
      </c>
      <c r="C14222" s="1" t="s">
        <v>13705</v>
      </c>
      <c r="D14222" s="8">
        <v>0.0</v>
      </c>
      <c r="E14222" s="1">
        <v>0.0</v>
      </c>
      <c r="F14222" s="1">
        <v>9.0</v>
      </c>
      <c r="G14222" s="1">
        <v>100.0</v>
      </c>
      <c r="H14222" s="1">
        <v>-91.0</v>
      </c>
    </row>
    <row r="14223">
      <c r="A14223" s="1" t="s">
        <v>341</v>
      </c>
      <c r="B14223" s="7" t="s">
        <v>353</v>
      </c>
      <c r="C14223" s="1" t="s">
        <v>13706</v>
      </c>
      <c r="D14223" s="8">
        <v>0.0</v>
      </c>
      <c r="E14223" s="1">
        <v>0.0</v>
      </c>
      <c r="F14223" s="1">
        <v>1.0</v>
      </c>
      <c r="G14223" s="1">
        <v>100.0</v>
      </c>
      <c r="H14223" s="1">
        <v>-99.0</v>
      </c>
    </row>
    <row r="14224">
      <c r="A14224" s="1" t="s">
        <v>341</v>
      </c>
      <c r="B14224" s="7" t="s">
        <v>353</v>
      </c>
      <c r="C14224" s="1" t="s">
        <v>13707</v>
      </c>
      <c r="D14224" s="8">
        <v>0.0</v>
      </c>
      <c r="E14224" s="1">
        <v>0.0</v>
      </c>
      <c r="F14224" s="1">
        <v>10.5</v>
      </c>
      <c r="G14224" s="1">
        <v>100.0</v>
      </c>
      <c r="H14224" s="1">
        <v>-89.5</v>
      </c>
    </row>
    <row r="14225">
      <c r="A14225" s="1" t="s">
        <v>341</v>
      </c>
      <c r="B14225" s="7" t="s">
        <v>353</v>
      </c>
      <c r="C14225" s="1" t="s">
        <v>13708</v>
      </c>
      <c r="D14225" s="8">
        <v>0.0</v>
      </c>
      <c r="E14225" s="1">
        <v>0.0</v>
      </c>
      <c r="F14225" s="1">
        <v>11.3</v>
      </c>
      <c r="G14225" s="1">
        <v>100.0</v>
      </c>
      <c r="H14225" s="1">
        <v>-88.8</v>
      </c>
    </row>
    <row r="14226">
      <c r="A14226" s="1" t="s">
        <v>341</v>
      </c>
      <c r="B14226" s="7" t="s">
        <v>353</v>
      </c>
      <c r="C14226" s="1" t="s">
        <v>4576</v>
      </c>
      <c r="D14226" s="8">
        <v>0.0</v>
      </c>
      <c r="E14226" s="1">
        <v>0.0</v>
      </c>
      <c r="F14226" s="1">
        <v>1.0</v>
      </c>
      <c r="G14226" s="1">
        <v>100.0</v>
      </c>
      <c r="H14226" s="1">
        <v>-99.0</v>
      </c>
    </row>
    <row r="14227">
      <c r="A14227" s="1" t="s">
        <v>341</v>
      </c>
      <c r="B14227" s="7" t="s">
        <v>353</v>
      </c>
      <c r="C14227" s="1" t="s">
        <v>13709</v>
      </c>
      <c r="D14227" s="8">
        <v>0.0</v>
      </c>
      <c r="E14227" s="1">
        <v>0.0</v>
      </c>
      <c r="F14227" s="1">
        <v>3.1</v>
      </c>
      <c r="G14227" s="1">
        <v>84.5</v>
      </c>
      <c r="H14227" s="1">
        <v>-81.4</v>
      </c>
    </row>
    <row r="14228">
      <c r="A14228" s="1" t="s">
        <v>341</v>
      </c>
      <c r="B14228" s="7" t="s">
        <v>353</v>
      </c>
      <c r="C14228" s="1" t="s">
        <v>13710</v>
      </c>
      <c r="D14228" s="8">
        <v>0.0</v>
      </c>
      <c r="E14228" s="1">
        <v>0.0</v>
      </c>
      <c r="F14228" s="1">
        <v>3.0</v>
      </c>
      <c r="G14228" s="1">
        <v>100.0</v>
      </c>
      <c r="H14228" s="1">
        <v>-97.0</v>
      </c>
    </row>
    <row r="14229">
      <c r="A14229" s="1" t="s">
        <v>341</v>
      </c>
      <c r="B14229" s="7" t="s">
        <v>353</v>
      </c>
      <c r="C14229" s="1" t="s">
        <v>13711</v>
      </c>
      <c r="D14229" s="8">
        <v>0.0</v>
      </c>
      <c r="E14229" s="1">
        <v>0.0</v>
      </c>
      <c r="F14229" s="1">
        <v>1.0</v>
      </c>
      <c r="G14229" s="1">
        <v>100.0</v>
      </c>
      <c r="H14229" s="1">
        <v>-99.0</v>
      </c>
    </row>
    <row r="14230">
      <c r="A14230" s="1" t="s">
        <v>341</v>
      </c>
      <c r="B14230" s="7" t="s">
        <v>353</v>
      </c>
      <c r="C14230" s="1" t="s">
        <v>13712</v>
      </c>
      <c r="D14230" s="8">
        <v>0.0</v>
      </c>
      <c r="E14230" s="1">
        <v>0.0</v>
      </c>
      <c r="F14230" s="1">
        <v>10.3</v>
      </c>
      <c r="G14230" s="1">
        <v>100.0</v>
      </c>
      <c r="H14230" s="1">
        <v>-89.7</v>
      </c>
    </row>
    <row r="14231">
      <c r="A14231" s="1" t="s">
        <v>341</v>
      </c>
      <c r="B14231" s="7" t="s">
        <v>353</v>
      </c>
      <c r="C14231" s="1" t="s">
        <v>13713</v>
      </c>
      <c r="D14231" s="8">
        <v>0.0</v>
      </c>
      <c r="E14231" s="1">
        <v>0.0</v>
      </c>
      <c r="F14231" s="1">
        <v>2.0</v>
      </c>
      <c r="G14231" s="1">
        <v>100.0</v>
      </c>
      <c r="H14231" s="1">
        <v>-98.0</v>
      </c>
    </row>
    <row r="14232">
      <c r="A14232" s="1" t="s">
        <v>341</v>
      </c>
      <c r="B14232" s="7" t="s">
        <v>353</v>
      </c>
      <c r="C14232" s="1" t="s">
        <v>13714</v>
      </c>
      <c r="D14232" s="8">
        <v>0.0</v>
      </c>
      <c r="E14232" s="1">
        <v>0.0</v>
      </c>
      <c r="F14232" s="1">
        <v>1.0</v>
      </c>
      <c r="G14232" s="1">
        <v>100.0</v>
      </c>
      <c r="H14232" s="1">
        <v>-99.0</v>
      </c>
    </row>
    <row r="14233">
      <c r="A14233" s="1" t="s">
        <v>341</v>
      </c>
      <c r="B14233" s="7" t="s">
        <v>353</v>
      </c>
      <c r="C14233" s="1" t="s">
        <v>13715</v>
      </c>
      <c r="D14233" s="8">
        <v>0.0</v>
      </c>
      <c r="E14233" s="1">
        <v>0.0</v>
      </c>
      <c r="F14233" s="1">
        <v>1.5</v>
      </c>
      <c r="G14233" s="1">
        <v>100.0</v>
      </c>
      <c r="H14233" s="1">
        <v>-98.5</v>
      </c>
    </row>
    <row r="14234">
      <c r="A14234" s="1" t="s">
        <v>341</v>
      </c>
      <c r="B14234" s="7" t="s">
        <v>353</v>
      </c>
      <c r="C14234" s="1" t="s">
        <v>13716</v>
      </c>
      <c r="D14234" s="8">
        <v>0.0</v>
      </c>
      <c r="E14234" s="1">
        <v>0.0</v>
      </c>
      <c r="F14234" s="1">
        <v>10.4</v>
      </c>
      <c r="G14234" s="1">
        <v>100.0</v>
      </c>
      <c r="H14234" s="1">
        <v>-89.6</v>
      </c>
    </row>
    <row r="14235">
      <c r="A14235" s="1" t="s">
        <v>341</v>
      </c>
      <c r="B14235" s="7" t="s">
        <v>353</v>
      </c>
      <c r="C14235" s="1" t="s">
        <v>13717</v>
      </c>
      <c r="D14235" s="8">
        <v>0.0</v>
      </c>
      <c r="E14235" s="1">
        <v>0.0</v>
      </c>
      <c r="F14235" s="1">
        <v>2.7</v>
      </c>
      <c r="G14235" s="1">
        <v>100.0</v>
      </c>
      <c r="H14235" s="1">
        <v>-97.3</v>
      </c>
    </row>
    <row r="14236">
      <c r="A14236" s="1" t="s">
        <v>341</v>
      </c>
      <c r="B14236" s="7" t="s">
        <v>353</v>
      </c>
      <c r="C14236" s="1" t="s">
        <v>4596</v>
      </c>
      <c r="D14236" s="8">
        <v>0.0</v>
      </c>
      <c r="E14236" s="1">
        <v>0.0</v>
      </c>
      <c r="F14236" s="1">
        <v>1.0</v>
      </c>
      <c r="G14236" s="1">
        <v>100.0</v>
      </c>
      <c r="H14236" s="1">
        <v>-99.0</v>
      </c>
    </row>
    <row r="14237">
      <c r="A14237" s="1" t="s">
        <v>341</v>
      </c>
      <c r="B14237" s="7" t="s">
        <v>353</v>
      </c>
      <c r="C14237" s="1" t="s">
        <v>13718</v>
      </c>
      <c r="D14237" s="8">
        <v>0.0</v>
      </c>
      <c r="E14237" s="1">
        <v>0.0</v>
      </c>
      <c r="F14237" s="1">
        <v>1.0</v>
      </c>
      <c r="G14237" s="1">
        <v>100.0</v>
      </c>
      <c r="H14237" s="1">
        <v>-99.0</v>
      </c>
    </row>
    <row r="14238">
      <c r="A14238" s="1" t="s">
        <v>341</v>
      </c>
      <c r="B14238" s="7" t="s">
        <v>353</v>
      </c>
      <c r="C14238" s="1" t="s">
        <v>13719</v>
      </c>
      <c r="D14238" s="8">
        <v>0.0</v>
      </c>
      <c r="E14238" s="1">
        <v>0.0</v>
      </c>
      <c r="F14238" s="1">
        <v>1.0</v>
      </c>
      <c r="G14238" s="1">
        <v>100.0</v>
      </c>
      <c r="H14238" s="1">
        <v>-99.0</v>
      </c>
    </row>
    <row r="14239">
      <c r="A14239" s="1" t="s">
        <v>341</v>
      </c>
      <c r="B14239" s="7" t="s">
        <v>353</v>
      </c>
      <c r="C14239" s="1" t="s">
        <v>13720</v>
      </c>
      <c r="D14239" s="8">
        <v>0.0</v>
      </c>
      <c r="E14239" s="1">
        <v>0.0</v>
      </c>
      <c r="F14239" s="1">
        <v>11.2</v>
      </c>
      <c r="G14239" s="1">
        <v>100.0</v>
      </c>
      <c r="H14239" s="1">
        <v>-88.8</v>
      </c>
    </row>
    <row r="14240">
      <c r="A14240" s="1" t="s">
        <v>341</v>
      </c>
      <c r="B14240" s="7" t="s">
        <v>353</v>
      </c>
      <c r="C14240" s="1" t="s">
        <v>13721</v>
      </c>
      <c r="D14240" s="8">
        <v>0.0</v>
      </c>
      <c r="E14240" s="1">
        <v>0.0</v>
      </c>
      <c r="F14240" s="1">
        <v>4.0</v>
      </c>
      <c r="G14240" s="1">
        <v>100.0</v>
      </c>
      <c r="H14240" s="1">
        <v>-96.0</v>
      </c>
    </row>
    <row r="14241">
      <c r="A14241" s="1" t="s">
        <v>341</v>
      </c>
      <c r="B14241" s="7" t="s">
        <v>353</v>
      </c>
      <c r="C14241" s="1" t="s">
        <v>13722</v>
      </c>
      <c r="D14241" s="8">
        <v>0.0</v>
      </c>
      <c r="E14241" s="1">
        <v>0.0</v>
      </c>
      <c r="F14241" s="1">
        <v>1.0</v>
      </c>
      <c r="G14241" s="1">
        <v>100.0</v>
      </c>
      <c r="H14241" s="1">
        <v>-99.0</v>
      </c>
    </row>
    <row r="14242">
      <c r="A14242" s="1" t="s">
        <v>341</v>
      </c>
      <c r="B14242" s="7" t="s">
        <v>353</v>
      </c>
      <c r="C14242" s="1" t="s">
        <v>13723</v>
      </c>
      <c r="D14242" s="8">
        <v>0.0</v>
      </c>
      <c r="E14242" s="1">
        <v>0.0</v>
      </c>
      <c r="F14242" s="1">
        <v>1.0</v>
      </c>
      <c r="G14242" s="1">
        <v>100.0</v>
      </c>
      <c r="H14242" s="1">
        <v>-99.0</v>
      </c>
    </row>
    <row r="14243">
      <c r="A14243" s="1" t="s">
        <v>341</v>
      </c>
      <c r="B14243" s="7" t="s">
        <v>353</v>
      </c>
      <c r="C14243" s="1" t="s">
        <v>13724</v>
      </c>
      <c r="D14243" s="8">
        <v>0.0</v>
      </c>
      <c r="E14243" s="1">
        <v>0.0</v>
      </c>
      <c r="F14243" s="1">
        <v>2.5</v>
      </c>
      <c r="G14243" s="1">
        <v>100.0</v>
      </c>
      <c r="H14243" s="1">
        <v>-97.5</v>
      </c>
    </row>
    <row r="14244">
      <c r="A14244" s="1" t="s">
        <v>341</v>
      </c>
      <c r="B14244" s="7" t="s">
        <v>353</v>
      </c>
      <c r="C14244" s="1" t="s">
        <v>13725</v>
      </c>
      <c r="D14244" s="8">
        <v>0.0</v>
      </c>
      <c r="E14244" s="1">
        <v>0.0</v>
      </c>
      <c r="F14244" s="1">
        <v>1.0</v>
      </c>
      <c r="G14244" s="1">
        <v>100.0</v>
      </c>
      <c r="H14244" s="1">
        <v>-99.0</v>
      </c>
    </row>
    <row r="14245">
      <c r="A14245" s="1" t="s">
        <v>341</v>
      </c>
      <c r="B14245" s="7" t="s">
        <v>353</v>
      </c>
      <c r="C14245" s="1" t="s">
        <v>13726</v>
      </c>
      <c r="D14245" s="8">
        <v>0.0</v>
      </c>
      <c r="E14245" s="1">
        <v>0.0</v>
      </c>
      <c r="F14245" s="1">
        <v>11.0</v>
      </c>
      <c r="G14245" s="1">
        <v>100.0</v>
      </c>
      <c r="H14245" s="1">
        <v>-89.0</v>
      </c>
    </row>
    <row r="14246">
      <c r="A14246" s="1" t="s">
        <v>341</v>
      </c>
      <c r="B14246" s="7" t="s">
        <v>353</v>
      </c>
      <c r="C14246" s="1" t="s">
        <v>13727</v>
      </c>
      <c r="D14246" s="8">
        <v>0.0</v>
      </c>
      <c r="E14246" s="1">
        <v>0.0</v>
      </c>
      <c r="F14246" s="1">
        <v>1.6</v>
      </c>
      <c r="G14246" s="1">
        <v>100.0</v>
      </c>
      <c r="H14246" s="1">
        <v>-98.4</v>
      </c>
    </row>
    <row r="14247">
      <c r="A14247" s="1" t="s">
        <v>341</v>
      </c>
      <c r="B14247" s="7" t="s">
        <v>353</v>
      </c>
      <c r="C14247" s="1" t="s">
        <v>13728</v>
      </c>
      <c r="D14247" s="8">
        <v>0.0</v>
      </c>
      <c r="E14247" s="1">
        <v>0.0</v>
      </c>
      <c r="F14247" s="1">
        <v>10.7</v>
      </c>
      <c r="G14247" s="1">
        <v>100.0</v>
      </c>
      <c r="H14247" s="1">
        <v>-89.3</v>
      </c>
    </row>
    <row r="14248">
      <c r="A14248" s="1" t="s">
        <v>341</v>
      </c>
      <c r="B14248" s="7" t="s">
        <v>353</v>
      </c>
      <c r="C14248" s="1" t="s">
        <v>13729</v>
      </c>
      <c r="D14248" s="8">
        <v>0.0</v>
      </c>
      <c r="E14248" s="1">
        <v>0.0</v>
      </c>
      <c r="F14248" s="1">
        <v>13.0</v>
      </c>
      <c r="G14248" s="1">
        <v>100.0</v>
      </c>
      <c r="H14248" s="1">
        <v>-87.0</v>
      </c>
    </row>
    <row r="14249">
      <c r="A14249" s="1" t="s">
        <v>341</v>
      </c>
      <c r="B14249" s="7" t="s">
        <v>353</v>
      </c>
      <c r="C14249" s="1" t="s">
        <v>13730</v>
      </c>
      <c r="D14249" s="8">
        <v>0.0</v>
      </c>
      <c r="E14249" s="1">
        <v>0.0</v>
      </c>
      <c r="F14249" s="1">
        <v>9.1</v>
      </c>
      <c r="G14249" s="1">
        <v>100.0</v>
      </c>
      <c r="H14249" s="1">
        <v>-90.9</v>
      </c>
    </row>
    <row r="14250">
      <c r="A14250" s="1" t="s">
        <v>341</v>
      </c>
      <c r="B14250" s="7" t="s">
        <v>353</v>
      </c>
      <c r="C14250" s="1" t="s">
        <v>13731</v>
      </c>
      <c r="D14250" s="8">
        <v>0.0</v>
      </c>
      <c r="E14250" s="1">
        <v>0.0</v>
      </c>
      <c r="F14250" s="1">
        <v>4.0</v>
      </c>
      <c r="G14250" s="1">
        <v>100.0</v>
      </c>
      <c r="H14250" s="1">
        <v>-96.0</v>
      </c>
    </row>
    <row r="14251">
      <c r="A14251" s="1" t="s">
        <v>341</v>
      </c>
      <c r="B14251" s="7" t="s">
        <v>353</v>
      </c>
      <c r="C14251" s="1" t="s">
        <v>13732</v>
      </c>
      <c r="D14251" s="8">
        <v>0.0</v>
      </c>
      <c r="E14251" s="1">
        <v>0.0</v>
      </c>
      <c r="F14251" s="1">
        <v>9.4</v>
      </c>
      <c r="G14251" s="1">
        <v>100.0</v>
      </c>
      <c r="H14251" s="1">
        <v>-90.6</v>
      </c>
    </row>
    <row r="14252">
      <c r="A14252" s="1" t="s">
        <v>341</v>
      </c>
      <c r="B14252" s="7" t="s">
        <v>353</v>
      </c>
      <c r="C14252" s="1" t="s">
        <v>13733</v>
      </c>
      <c r="D14252" s="8">
        <v>0.0</v>
      </c>
      <c r="E14252" s="1">
        <v>0.0</v>
      </c>
      <c r="F14252" s="1">
        <v>11.0</v>
      </c>
      <c r="G14252" s="1">
        <v>100.0</v>
      </c>
      <c r="H14252" s="1">
        <v>-89.0</v>
      </c>
    </row>
    <row r="14253">
      <c r="A14253" s="1" t="s">
        <v>341</v>
      </c>
      <c r="B14253" s="7" t="s">
        <v>353</v>
      </c>
      <c r="C14253" s="1" t="s">
        <v>13734</v>
      </c>
      <c r="D14253" s="8">
        <v>0.0</v>
      </c>
      <c r="E14253" s="1">
        <v>0.0</v>
      </c>
      <c r="F14253" s="1">
        <v>10.0</v>
      </c>
      <c r="G14253" s="1">
        <v>100.0</v>
      </c>
      <c r="H14253" s="1">
        <v>-90.0</v>
      </c>
    </row>
    <row r="14254">
      <c r="A14254" s="1" t="s">
        <v>341</v>
      </c>
      <c r="B14254" s="7" t="s">
        <v>353</v>
      </c>
      <c r="C14254" s="1" t="s">
        <v>13735</v>
      </c>
      <c r="D14254" s="8">
        <v>0.0</v>
      </c>
      <c r="E14254" s="1">
        <v>0.0</v>
      </c>
      <c r="F14254" s="1">
        <v>1.0</v>
      </c>
      <c r="G14254" s="1">
        <v>100.0</v>
      </c>
      <c r="H14254" s="1">
        <v>-99.0</v>
      </c>
    </row>
    <row r="14255">
      <c r="A14255" s="1" t="s">
        <v>341</v>
      </c>
      <c r="B14255" s="7" t="s">
        <v>353</v>
      </c>
      <c r="C14255" s="1" t="s">
        <v>13736</v>
      </c>
      <c r="D14255" s="8">
        <v>0.0</v>
      </c>
      <c r="E14255" s="1">
        <v>0.0</v>
      </c>
      <c r="F14255" s="1">
        <v>11.7</v>
      </c>
      <c r="G14255" s="1">
        <v>100.0</v>
      </c>
      <c r="H14255" s="1">
        <v>-88.3</v>
      </c>
    </row>
    <row r="14256">
      <c r="A14256" s="1" t="s">
        <v>341</v>
      </c>
      <c r="B14256" s="7" t="s">
        <v>353</v>
      </c>
      <c r="C14256" s="1" t="s">
        <v>13737</v>
      </c>
      <c r="D14256" s="8">
        <v>0.0</v>
      </c>
      <c r="E14256" s="1">
        <v>0.0</v>
      </c>
      <c r="F14256" s="1">
        <v>12.3</v>
      </c>
      <c r="G14256" s="1">
        <v>100.0</v>
      </c>
      <c r="H14256" s="1">
        <v>-87.7</v>
      </c>
    </row>
    <row r="14257">
      <c r="A14257" s="1" t="s">
        <v>341</v>
      </c>
      <c r="B14257" s="7" t="s">
        <v>353</v>
      </c>
      <c r="C14257" s="1" t="s">
        <v>13738</v>
      </c>
      <c r="D14257" s="8">
        <v>0.0</v>
      </c>
      <c r="E14257" s="1">
        <v>0.0</v>
      </c>
      <c r="F14257" s="1">
        <v>12.0</v>
      </c>
      <c r="G14257" s="1">
        <v>100.0</v>
      </c>
      <c r="H14257" s="1">
        <v>-88.0</v>
      </c>
    </row>
    <row r="14258">
      <c r="A14258" s="1" t="s">
        <v>341</v>
      </c>
      <c r="B14258" s="7" t="s">
        <v>353</v>
      </c>
      <c r="C14258" s="1" t="s">
        <v>13739</v>
      </c>
      <c r="D14258" s="8">
        <v>0.0</v>
      </c>
      <c r="E14258" s="1">
        <v>0.0</v>
      </c>
      <c r="F14258" s="1">
        <v>1.0</v>
      </c>
      <c r="G14258" s="1">
        <v>100.0</v>
      </c>
      <c r="H14258" s="1">
        <v>-99.0</v>
      </c>
    </row>
    <row r="14259">
      <c r="A14259" s="1" t="s">
        <v>341</v>
      </c>
      <c r="B14259" s="7" t="s">
        <v>353</v>
      </c>
      <c r="C14259" s="1" t="s">
        <v>4592</v>
      </c>
      <c r="D14259" s="8">
        <v>0.0</v>
      </c>
      <c r="E14259" s="1">
        <v>0.0</v>
      </c>
      <c r="F14259" s="1">
        <v>13.0</v>
      </c>
      <c r="G14259" s="1">
        <v>100.0</v>
      </c>
      <c r="H14259" s="1">
        <v>-87.0</v>
      </c>
    </row>
    <row r="14260">
      <c r="A14260" s="1" t="s">
        <v>341</v>
      </c>
      <c r="B14260" s="7" t="s">
        <v>353</v>
      </c>
      <c r="C14260" s="1" t="s">
        <v>13740</v>
      </c>
      <c r="D14260" s="8">
        <v>0.0</v>
      </c>
      <c r="E14260" s="1">
        <v>0.0</v>
      </c>
      <c r="F14260" s="1">
        <v>1.0</v>
      </c>
      <c r="G14260" s="1">
        <v>100.0</v>
      </c>
      <c r="H14260" s="1">
        <v>-99.0</v>
      </c>
    </row>
    <row r="14261">
      <c r="A14261" s="1" t="s">
        <v>341</v>
      </c>
      <c r="B14261" s="7" t="s">
        <v>353</v>
      </c>
      <c r="C14261" s="1" t="s">
        <v>4189</v>
      </c>
      <c r="D14261" s="8">
        <v>0.0</v>
      </c>
      <c r="E14261" s="1">
        <v>0.0</v>
      </c>
      <c r="F14261" s="1">
        <v>2.0</v>
      </c>
      <c r="G14261" s="1">
        <v>100.0</v>
      </c>
      <c r="H14261" s="1">
        <v>-98.0</v>
      </c>
    </row>
    <row r="14262">
      <c r="A14262" s="1" t="s">
        <v>341</v>
      </c>
      <c r="B14262" s="7" t="s">
        <v>353</v>
      </c>
      <c r="C14262" s="1" t="s">
        <v>13741</v>
      </c>
      <c r="D14262" s="8">
        <v>0.0</v>
      </c>
      <c r="E14262" s="1">
        <v>0.0</v>
      </c>
      <c r="F14262" s="1">
        <v>1.0</v>
      </c>
      <c r="G14262" s="1">
        <v>100.0</v>
      </c>
      <c r="H14262" s="1">
        <v>-99.0</v>
      </c>
    </row>
    <row r="14263">
      <c r="A14263" s="1" t="s">
        <v>341</v>
      </c>
      <c r="B14263" s="7" t="s">
        <v>353</v>
      </c>
      <c r="C14263" s="1" t="s">
        <v>13742</v>
      </c>
      <c r="D14263" s="8">
        <v>0.0</v>
      </c>
      <c r="E14263" s="1">
        <v>0.0</v>
      </c>
      <c r="F14263" s="1">
        <v>3.0</v>
      </c>
      <c r="G14263" s="1">
        <v>100.0</v>
      </c>
      <c r="H14263" s="1">
        <v>-97.0</v>
      </c>
    </row>
    <row r="14264">
      <c r="A14264" s="1" t="s">
        <v>341</v>
      </c>
      <c r="B14264" s="7" t="s">
        <v>353</v>
      </c>
      <c r="C14264" s="1" t="s">
        <v>13743</v>
      </c>
      <c r="D14264" s="8">
        <v>0.0</v>
      </c>
      <c r="E14264" s="1">
        <v>0.0</v>
      </c>
      <c r="F14264" s="1">
        <v>4.0</v>
      </c>
      <c r="G14264" s="1">
        <v>100.0</v>
      </c>
      <c r="H14264" s="1">
        <v>-96.0</v>
      </c>
    </row>
    <row r="14265">
      <c r="A14265" s="1" t="s">
        <v>341</v>
      </c>
      <c r="B14265" s="7" t="s">
        <v>353</v>
      </c>
      <c r="C14265" s="1" t="s">
        <v>13744</v>
      </c>
      <c r="D14265" s="8">
        <v>0.0</v>
      </c>
      <c r="E14265" s="1">
        <v>0.0</v>
      </c>
      <c r="F14265" s="1">
        <v>30.0</v>
      </c>
      <c r="G14265" s="1">
        <v>100.0</v>
      </c>
      <c r="H14265" s="1">
        <v>-70.0</v>
      </c>
    </row>
    <row r="14266">
      <c r="A14266" s="1" t="s">
        <v>341</v>
      </c>
      <c r="B14266" s="7" t="s">
        <v>353</v>
      </c>
      <c r="C14266" s="1" t="s">
        <v>13745</v>
      </c>
      <c r="D14266" s="8">
        <v>0.0</v>
      </c>
      <c r="E14266" s="1">
        <v>0.0</v>
      </c>
      <c r="F14266" s="1">
        <v>1.0</v>
      </c>
      <c r="G14266" s="1">
        <v>100.0</v>
      </c>
      <c r="H14266" s="1">
        <v>-99.0</v>
      </c>
    </row>
    <row r="14267">
      <c r="A14267" s="1" t="s">
        <v>341</v>
      </c>
      <c r="B14267" s="7" t="s">
        <v>353</v>
      </c>
      <c r="C14267" s="1" t="s">
        <v>13746</v>
      </c>
      <c r="D14267" s="8">
        <v>0.0</v>
      </c>
      <c r="E14267" s="1">
        <v>0.0</v>
      </c>
      <c r="F14267" s="1">
        <v>1.0</v>
      </c>
      <c r="G14267" s="1">
        <v>100.0</v>
      </c>
      <c r="H14267" s="1">
        <v>-99.0</v>
      </c>
    </row>
    <row r="14268">
      <c r="A14268" s="1" t="s">
        <v>341</v>
      </c>
      <c r="B14268" s="7" t="s">
        <v>353</v>
      </c>
      <c r="C14268" s="1" t="s">
        <v>4867</v>
      </c>
      <c r="D14268" s="8">
        <v>0.0</v>
      </c>
      <c r="E14268" s="1">
        <v>0.0</v>
      </c>
      <c r="F14268" s="1">
        <v>2.5</v>
      </c>
      <c r="G14268" s="1">
        <v>100.0</v>
      </c>
      <c r="H14268" s="1">
        <v>-97.5</v>
      </c>
    </row>
    <row r="14269">
      <c r="A14269" s="1" t="s">
        <v>341</v>
      </c>
      <c r="B14269" s="7" t="s">
        <v>353</v>
      </c>
      <c r="C14269" s="1" t="s">
        <v>13747</v>
      </c>
      <c r="D14269" s="8">
        <v>0.0</v>
      </c>
      <c r="E14269" s="1">
        <v>0.0</v>
      </c>
      <c r="F14269" s="1">
        <v>8.8</v>
      </c>
      <c r="G14269" s="1">
        <v>100.0</v>
      </c>
      <c r="H14269" s="1">
        <v>-91.2</v>
      </c>
    </row>
    <row r="14270">
      <c r="A14270" s="1" t="s">
        <v>341</v>
      </c>
      <c r="B14270" s="7" t="s">
        <v>353</v>
      </c>
      <c r="C14270" s="1" t="s">
        <v>13748</v>
      </c>
      <c r="D14270" s="8">
        <v>0.0</v>
      </c>
      <c r="E14270" s="1">
        <v>0.0</v>
      </c>
      <c r="F14270" s="1">
        <v>13.0</v>
      </c>
      <c r="G14270" s="1">
        <v>100.0</v>
      </c>
      <c r="H14270" s="1">
        <v>-87.0</v>
      </c>
    </row>
    <row r="14271">
      <c r="A14271" s="1" t="s">
        <v>341</v>
      </c>
      <c r="B14271" s="7" t="s">
        <v>353</v>
      </c>
      <c r="C14271" s="1" t="s">
        <v>13749</v>
      </c>
      <c r="D14271" s="8">
        <v>0.0</v>
      </c>
      <c r="E14271" s="1">
        <v>0.0</v>
      </c>
      <c r="F14271" s="1">
        <v>1.0</v>
      </c>
      <c r="G14271" s="1">
        <v>100.0</v>
      </c>
      <c r="H14271" s="1">
        <v>-99.0</v>
      </c>
    </row>
    <row r="14272">
      <c r="A14272" s="1" t="s">
        <v>341</v>
      </c>
      <c r="B14272" s="7" t="s">
        <v>353</v>
      </c>
      <c r="C14272" s="1" t="s">
        <v>13750</v>
      </c>
      <c r="D14272" s="8">
        <v>0.0</v>
      </c>
      <c r="E14272" s="1">
        <v>0.0</v>
      </c>
      <c r="F14272" s="1">
        <v>1.0</v>
      </c>
      <c r="G14272" s="1">
        <v>100.0</v>
      </c>
      <c r="H14272" s="1">
        <v>-99.0</v>
      </c>
    </row>
    <row r="14273">
      <c r="A14273" s="1" t="s">
        <v>341</v>
      </c>
      <c r="B14273" s="7" t="s">
        <v>353</v>
      </c>
      <c r="C14273" s="1" t="s">
        <v>13751</v>
      </c>
      <c r="D14273" s="8">
        <v>0.0</v>
      </c>
      <c r="E14273" s="1">
        <v>1.0</v>
      </c>
      <c r="F14273" s="1">
        <v>3.0</v>
      </c>
      <c r="G14273" s="1">
        <v>9.2</v>
      </c>
      <c r="H14273" s="1">
        <v>-6.2</v>
      </c>
    </row>
    <row r="14274">
      <c r="A14274" s="1" t="s">
        <v>341</v>
      </c>
      <c r="B14274" s="7" t="s">
        <v>353</v>
      </c>
      <c r="C14274" s="1" t="s">
        <v>13752</v>
      </c>
      <c r="D14274" s="8">
        <v>0.0</v>
      </c>
      <c r="E14274" s="1">
        <v>0.0</v>
      </c>
      <c r="F14274" s="1">
        <v>1.3</v>
      </c>
      <c r="G14274" s="1">
        <v>100.0</v>
      </c>
      <c r="H14274" s="1">
        <v>-98.7</v>
      </c>
    </row>
    <row r="14275">
      <c r="A14275" s="1" t="s">
        <v>341</v>
      </c>
      <c r="B14275" s="7" t="s">
        <v>353</v>
      </c>
      <c r="C14275" s="1" t="s">
        <v>13753</v>
      </c>
      <c r="D14275" s="8">
        <v>0.0</v>
      </c>
      <c r="E14275" s="1">
        <v>0.0</v>
      </c>
      <c r="F14275" s="1">
        <v>1.7</v>
      </c>
      <c r="G14275" s="1">
        <v>8.7</v>
      </c>
      <c r="H14275" s="1">
        <v>-6.9</v>
      </c>
    </row>
    <row r="14276">
      <c r="A14276" s="1" t="s">
        <v>341</v>
      </c>
      <c r="B14276" s="7" t="s">
        <v>353</v>
      </c>
      <c r="C14276" s="1" t="s">
        <v>13754</v>
      </c>
      <c r="D14276" s="8">
        <v>0.0</v>
      </c>
      <c r="E14276" s="1">
        <v>0.0</v>
      </c>
      <c r="F14276" s="1">
        <v>2.0</v>
      </c>
      <c r="G14276" s="1">
        <v>100.0</v>
      </c>
      <c r="H14276" s="1">
        <v>-98.0</v>
      </c>
    </row>
    <row r="14277">
      <c r="A14277" s="1" t="s">
        <v>341</v>
      </c>
      <c r="B14277" s="7" t="s">
        <v>353</v>
      </c>
      <c r="C14277" s="1" t="s">
        <v>13755</v>
      </c>
      <c r="D14277" s="8">
        <v>0.0</v>
      </c>
      <c r="E14277" s="1">
        <v>0.0</v>
      </c>
      <c r="F14277" s="1">
        <v>3.0</v>
      </c>
      <c r="G14277" s="1">
        <v>100.0</v>
      </c>
      <c r="H14277" s="1">
        <v>-97.0</v>
      </c>
    </row>
    <row r="14278">
      <c r="A14278" s="1" t="s">
        <v>341</v>
      </c>
      <c r="B14278" s="7" t="s">
        <v>353</v>
      </c>
      <c r="C14278" s="1" t="s">
        <v>13756</v>
      </c>
      <c r="D14278" s="8">
        <v>0.0</v>
      </c>
      <c r="E14278" s="1">
        <v>0.0</v>
      </c>
      <c r="F14278" s="1">
        <v>11.0</v>
      </c>
      <c r="G14278" s="1">
        <v>100.0</v>
      </c>
      <c r="H14278" s="1">
        <v>-89.0</v>
      </c>
    </row>
    <row r="14279">
      <c r="A14279" s="1" t="s">
        <v>341</v>
      </c>
      <c r="B14279" s="7" t="s">
        <v>353</v>
      </c>
      <c r="C14279" s="1" t="s">
        <v>13757</v>
      </c>
      <c r="D14279" s="8">
        <v>0.0</v>
      </c>
      <c r="E14279" s="1">
        <v>0.0</v>
      </c>
      <c r="F14279" s="1">
        <v>3.0</v>
      </c>
      <c r="G14279" s="1">
        <v>100.0</v>
      </c>
      <c r="H14279" s="1">
        <v>-97.0</v>
      </c>
    </row>
    <row r="14280">
      <c r="A14280" s="1" t="s">
        <v>341</v>
      </c>
      <c r="B14280" s="7" t="s">
        <v>353</v>
      </c>
      <c r="C14280" s="1" t="s">
        <v>13758</v>
      </c>
      <c r="D14280" s="8">
        <v>0.0</v>
      </c>
      <c r="E14280" s="1">
        <v>0.0</v>
      </c>
      <c r="F14280" s="1">
        <v>1.0</v>
      </c>
      <c r="G14280" s="1">
        <v>100.0</v>
      </c>
      <c r="H14280" s="1">
        <v>-99.0</v>
      </c>
    </row>
    <row r="14281">
      <c r="A14281" s="1" t="s">
        <v>341</v>
      </c>
      <c r="B14281" s="7" t="s">
        <v>353</v>
      </c>
      <c r="C14281" s="1" t="s">
        <v>13759</v>
      </c>
      <c r="D14281" s="8">
        <v>0.0</v>
      </c>
      <c r="E14281" s="1">
        <v>0.0</v>
      </c>
      <c r="F14281" s="1">
        <v>4.0</v>
      </c>
      <c r="G14281" s="1">
        <v>100.0</v>
      </c>
      <c r="H14281" s="1">
        <v>-96.0</v>
      </c>
    </row>
    <row r="14282">
      <c r="A14282" s="1" t="s">
        <v>341</v>
      </c>
      <c r="B14282" s="7" t="s">
        <v>353</v>
      </c>
      <c r="C14282" s="1" t="s">
        <v>13760</v>
      </c>
      <c r="D14282" s="8">
        <v>0.0</v>
      </c>
      <c r="E14282" s="1">
        <v>0.0</v>
      </c>
      <c r="F14282" s="1">
        <v>1.4</v>
      </c>
      <c r="G14282" s="1">
        <v>100.0</v>
      </c>
      <c r="H14282" s="1">
        <v>-98.6</v>
      </c>
    </row>
    <row r="14283">
      <c r="A14283" s="1" t="s">
        <v>341</v>
      </c>
      <c r="B14283" s="7" t="s">
        <v>353</v>
      </c>
      <c r="C14283" s="1" t="s">
        <v>13761</v>
      </c>
      <c r="D14283" s="8">
        <v>0.0</v>
      </c>
      <c r="E14283" s="1">
        <v>0.0</v>
      </c>
      <c r="F14283" s="1">
        <v>3.0</v>
      </c>
      <c r="G14283" s="1">
        <v>100.0</v>
      </c>
      <c r="H14283" s="1">
        <v>-97.0</v>
      </c>
    </row>
    <row r="14284">
      <c r="A14284" s="1" t="s">
        <v>341</v>
      </c>
      <c r="B14284" s="7" t="s">
        <v>353</v>
      </c>
      <c r="C14284" s="1" t="s">
        <v>13762</v>
      </c>
      <c r="D14284" s="8">
        <v>0.0</v>
      </c>
      <c r="E14284" s="1">
        <v>0.0</v>
      </c>
      <c r="F14284" s="1">
        <v>2.0</v>
      </c>
      <c r="G14284" s="1">
        <v>100.0</v>
      </c>
      <c r="H14284" s="1">
        <v>-98.0</v>
      </c>
    </row>
    <row r="14285">
      <c r="A14285" s="1" t="s">
        <v>341</v>
      </c>
      <c r="B14285" s="7" t="s">
        <v>353</v>
      </c>
      <c r="C14285" s="1" t="s">
        <v>13763</v>
      </c>
      <c r="D14285" s="8">
        <v>0.0</v>
      </c>
      <c r="E14285" s="1">
        <v>0.0</v>
      </c>
      <c r="F14285" s="1">
        <v>1.0</v>
      </c>
      <c r="G14285" s="1">
        <v>100.0</v>
      </c>
      <c r="H14285" s="1">
        <v>-99.0</v>
      </c>
    </row>
    <row r="14286">
      <c r="A14286" s="1" t="s">
        <v>341</v>
      </c>
      <c r="B14286" s="7" t="s">
        <v>353</v>
      </c>
      <c r="C14286" s="1" t="s">
        <v>13764</v>
      </c>
      <c r="D14286" s="8">
        <v>0.0</v>
      </c>
      <c r="E14286" s="1">
        <v>0.0</v>
      </c>
      <c r="F14286" s="1">
        <v>2.0</v>
      </c>
      <c r="G14286" s="1">
        <v>100.0</v>
      </c>
      <c r="H14286" s="1">
        <v>-98.0</v>
      </c>
    </row>
    <row r="14287">
      <c r="A14287" s="1" t="s">
        <v>341</v>
      </c>
      <c r="B14287" s="7" t="s">
        <v>353</v>
      </c>
      <c r="C14287" s="1" t="s">
        <v>13765</v>
      </c>
      <c r="D14287" s="8">
        <v>0.0</v>
      </c>
      <c r="E14287" s="1">
        <v>0.0</v>
      </c>
      <c r="F14287" s="1">
        <v>5.0</v>
      </c>
      <c r="G14287" s="1">
        <v>100.0</v>
      </c>
      <c r="H14287" s="1">
        <v>-95.0</v>
      </c>
    </row>
    <row r="14288">
      <c r="A14288" s="1" t="s">
        <v>341</v>
      </c>
      <c r="B14288" s="7" t="s">
        <v>353</v>
      </c>
      <c r="C14288" s="1" t="s">
        <v>13766</v>
      </c>
      <c r="D14288" s="8">
        <v>0.0</v>
      </c>
      <c r="E14288" s="1">
        <v>0.0</v>
      </c>
      <c r="F14288" s="1">
        <v>1.0</v>
      </c>
      <c r="G14288" s="1">
        <v>100.0</v>
      </c>
      <c r="H14288" s="1">
        <v>-99.0</v>
      </c>
    </row>
    <row r="14289">
      <c r="A14289" s="1" t="s">
        <v>341</v>
      </c>
      <c r="B14289" s="7" t="s">
        <v>353</v>
      </c>
      <c r="C14289" s="1" t="s">
        <v>13767</v>
      </c>
      <c r="D14289" s="8">
        <v>0.0</v>
      </c>
      <c r="E14289" s="1">
        <v>0.0</v>
      </c>
      <c r="F14289" s="1">
        <v>1.0</v>
      </c>
      <c r="G14289" s="1">
        <v>100.0</v>
      </c>
      <c r="H14289" s="1">
        <v>-99.0</v>
      </c>
    </row>
    <row r="14290">
      <c r="A14290" s="1" t="s">
        <v>341</v>
      </c>
      <c r="B14290" s="7" t="s">
        <v>353</v>
      </c>
      <c r="C14290" s="1" t="s">
        <v>13768</v>
      </c>
      <c r="D14290" s="8">
        <v>0.0</v>
      </c>
      <c r="E14290" s="1">
        <v>0.0</v>
      </c>
      <c r="F14290" s="1">
        <v>1.0</v>
      </c>
      <c r="G14290" s="1">
        <v>100.0</v>
      </c>
      <c r="H14290" s="1">
        <v>-99.0</v>
      </c>
    </row>
    <row r="14291">
      <c r="A14291" s="1" t="s">
        <v>341</v>
      </c>
      <c r="B14291" s="7" t="s">
        <v>353</v>
      </c>
      <c r="C14291" s="1" t="s">
        <v>13769</v>
      </c>
      <c r="D14291" s="8">
        <v>0.0</v>
      </c>
      <c r="E14291" s="1">
        <v>0.0</v>
      </c>
      <c r="F14291" s="1">
        <v>14.5</v>
      </c>
      <c r="G14291" s="1">
        <v>100.0</v>
      </c>
      <c r="H14291" s="1">
        <v>-85.5</v>
      </c>
    </row>
    <row r="14292">
      <c r="A14292" s="1" t="s">
        <v>341</v>
      </c>
      <c r="B14292" s="7" t="s">
        <v>353</v>
      </c>
      <c r="C14292" s="1" t="s">
        <v>13770</v>
      </c>
      <c r="D14292" s="8">
        <v>0.0</v>
      </c>
      <c r="E14292" s="1">
        <v>0.0</v>
      </c>
      <c r="F14292" s="1">
        <v>1.0</v>
      </c>
      <c r="G14292" s="1">
        <v>100.0</v>
      </c>
      <c r="H14292" s="1">
        <v>-99.0</v>
      </c>
    </row>
    <row r="14293">
      <c r="A14293" s="1" t="s">
        <v>341</v>
      </c>
      <c r="B14293" s="7" t="s">
        <v>353</v>
      </c>
      <c r="C14293" s="1" t="s">
        <v>13771</v>
      </c>
      <c r="D14293" s="8">
        <v>0.0</v>
      </c>
      <c r="E14293" s="1">
        <v>0.0</v>
      </c>
      <c r="F14293" s="1">
        <v>1.0</v>
      </c>
      <c r="G14293" s="1">
        <v>100.0</v>
      </c>
      <c r="H14293" s="1">
        <v>-99.0</v>
      </c>
    </row>
    <row r="14294">
      <c r="A14294" s="1" t="s">
        <v>341</v>
      </c>
      <c r="B14294" s="7" t="s">
        <v>353</v>
      </c>
      <c r="C14294" s="1" t="s">
        <v>13772</v>
      </c>
      <c r="D14294" s="8">
        <v>0.0</v>
      </c>
      <c r="E14294" s="1">
        <v>0.0</v>
      </c>
      <c r="F14294" s="1">
        <v>1.0</v>
      </c>
      <c r="G14294" s="1">
        <v>8.8</v>
      </c>
      <c r="H14294" s="1">
        <v>-7.8</v>
      </c>
    </row>
    <row r="14295">
      <c r="A14295" s="1" t="s">
        <v>341</v>
      </c>
      <c r="B14295" s="7" t="s">
        <v>353</v>
      </c>
      <c r="C14295" s="1" t="s">
        <v>13773</v>
      </c>
      <c r="D14295" s="8">
        <v>0.0</v>
      </c>
      <c r="E14295" s="1">
        <v>0.0</v>
      </c>
      <c r="F14295" s="1">
        <v>1.0</v>
      </c>
      <c r="G14295" s="1">
        <v>100.0</v>
      </c>
      <c r="H14295" s="1">
        <v>-99.0</v>
      </c>
    </row>
    <row r="14296">
      <c r="A14296" s="1" t="s">
        <v>341</v>
      </c>
      <c r="B14296" s="7" t="s">
        <v>353</v>
      </c>
      <c r="C14296" s="1" t="s">
        <v>13774</v>
      </c>
      <c r="D14296" s="8">
        <v>0.0</v>
      </c>
      <c r="E14296" s="1">
        <v>0.0</v>
      </c>
      <c r="F14296" s="1">
        <v>6.0</v>
      </c>
      <c r="G14296" s="1">
        <v>9.6</v>
      </c>
      <c r="H14296" s="1">
        <v>-3.6</v>
      </c>
    </row>
    <row r="14297">
      <c r="A14297" s="1" t="s">
        <v>341</v>
      </c>
      <c r="B14297" s="7" t="s">
        <v>353</v>
      </c>
      <c r="C14297" s="1" t="s">
        <v>13775</v>
      </c>
      <c r="D14297" s="8">
        <v>0.0</v>
      </c>
      <c r="E14297" s="1">
        <v>0.0</v>
      </c>
      <c r="F14297" s="1">
        <v>1.0</v>
      </c>
      <c r="G14297" s="1">
        <v>100.0</v>
      </c>
      <c r="H14297" s="1">
        <v>-99.0</v>
      </c>
    </row>
    <row r="14298">
      <c r="A14298" s="1" t="s">
        <v>341</v>
      </c>
      <c r="B14298" s="7" t="s">
        <v>353</v>
      </c>
      <c r="C14298" s="1" t="s">
        <v>13776</v>
      </c>
      <c r="D14298" s="8">
        <v>0.0</v>
      </c>
      <c r="E14298" s="1">
        <v>0.0</v>
      </c>
      <c r="F14298" s="1">
        <v>17.0</v>
      </c>
      <c r="G14298" s="1">
        <v>100.0</v>
      </c>
      <c r="H14298" s="1">
        <v>-83.0</v>
      </c>
    </row>
    <row r="14299">
      <c r="A14299" s="1" t="s">
        <v>341</v>
      </c>
      <c r="B14299" s="7" t="s">
        <v>353</v>
      </c>
      <c r="C14299" s="1" t="s">
        <v>13777</v>
      </c>
      <c r="D14299" s="8">
        <v>0.0</v>
      </c>
      <c r="E14299" s="1">
        <v>0.0</v>
      </c>
      <c r="F14299" s="1">
        <v>9.0</v>
      </c>
      <c r="G14299" s="1">
        <v>100.0</v>
      </c>
      <c r="H14299" s="1">
        <v>-91.0</v>
      </c>
    </row>
    <row r="14300">
      <c r="A14300" s="1" t="s">
        <v>341</v>
      </c>
      <c r="B14300" s="7" t="s">
        <v>353</v>
      </c>
      <c r="C14300" s="1" t="s">
        <v>13778</v>
      </c>
      <c r="D14300" s="8">
        <v>0.0</v>
      </c>
      <c r="E14300" s="1">
        <v>0.0</v>
      </c>
      <c r="F14300" s="1">
        <v>1.0</v>
      </c>
      <c r="G14300" s="1">
        <v>100.0</v>
      </c>
      <c r="H14300" s="1">
        <v>-99.0</v>
      </c>
    </row>
    <row r="14301">
      <c r="A14301" s="1" t="s">
        <v>341</v>
      </c>
      <c r="B14301" s="7" t="s">
        <v>353</v>
      </c>
      <c r="C14301" s="1" t="s">
        <v>13779</v>
      </c>
      <c r="D14301" s="8">
        <v>0.0</v>
      </c>
      <c r="E14301" s="1">
        <v>0.0</v>
      </c>
      <c r="F14301" s="1">
        <v>1.0</v>
      </c>
      <c r="G14301" s="1">
        <v>100.0</v>
      </c>
      <c r="H14301" s="1">
        <v>-99.0</v>
      </c>
    </row>
    <row r="14302">
      <c r="A14302" s="1" t="s">
        <v>341</v>
      </c>
      <c r="B14302" s="7" t="s">
        <v>353</v>
      </c>
      <c r="C14302" s="1" t="s">
        <v>13780</v>
      </c>
      <c r="D14302" s="8">
        <v>0.0</v>
      </c>
      <c r="E14302" s="1">
        <v>0.0</v>
      </c>
      <c r="F14302" s="1">
        <v>1.0</v>
      </c>
      <c r="G14302" s="1">
        <v>100.0</v>
      </c>
      <c r="H14302" s="1">
        <v>-99.0</v>
      </c>
    </row>
    <row r="14303">
      <c r="A14303" s="1" t="s">
        <v>341</v>
      </c>
      <c r="B14303" s="7" t="s">
        <v>353</v>
      </c>
      <c r="C14303" s="1" t="s">
        <v>13781</v>
      </c>
      <c r="D14303" s="8">
        <v>0.0</v>
      </c>
      <c r="E14303" s="1">
        <v>0.0</v>
      </c>
      <c r="F14303" s="1">
        <v>2.0</v>
      </c>
      <c r="G14303" s="1">
        <v>100.0</v>
      </c>
      <c r="H14303" s="1">
        <v>-98.0</v>
      </c>
    </row>
    <row r="14304">
      <c r="A14304" s="1" t="s">
        <v>341</v>
      </c>
      <c r="B14304" s="7" t="s">
        <v>353</v>
      </c>
      <c r="C14304" s="1" t="s">
        <v>13782</v>
      </c>
      <c r="D14304" s="8">
        <v>0.0</v>
      </c>
      <c r="E14304" s="1">
        <v>0.0</v>
      </c>
      <c r="F14304" s="1">
        <v>100.0</v>
      </c>
      <c r="G14304" s="1">
        <v>12.0</v>
      </c>
      <c r="H14304" s="1">
        <v>88.0</v>
      </c>
    </row>
    <row r="14305">
      <c r="A14305" s="1" t="s">
        <v>341</v>
      </c>
      <c r="B14305" s="7" t="s">
        <v>353</v>
      </c>
      <c r="C14305" s="1" t="s">
        <v>13783</v>
      </c>
      <c r="D14305" s="8">
        <v>0.0</v>
      </c>
      <c r="E14305" s="1">
        <v>0.0</v>
      </c>
      <c r="F14305" s="1">
        <v>100.0</v>
      </c>
      <c r="G14305" s="1">
        <v>84.0</v>
      </c>
      <c r="H14305" s="1">
        <v>16.0</v>
      </c>
    </row>
    <row r="14306">
      <c r="A14306" s="1" t="s">
        <v>341</v>
      </c>
      <c r="B14306" s="7" t="s">
        <v>353</v>
      </c>
      <c r="C14306" s="1" t="s">
        <v>13784</v>
      </c>
      <c r="D14306" s="8">
        <v>0.0</v>
      </c>
      <c r="E14306" s="1">
        <v>0.0</v>
      </c>
      <c r="F14306" s="1">
        <v>100.0</v>
      </c>
      <c r="G14306" s="1">
        <v>23.0</v>
      </c>
      <c r="H14306" s="1">
        <v>77.0</v>
      </c>
    </row>
    <row r="14307">
      <c r="A14307" s="1" t="s">
        <v>341</v>
      </c>
      <c r="B14307" s="7" t="s">
        <v>353</v>
      </c>
      <c r="C14307" s="1" t="s">
        <v>13785</v>
      </c>
      <c r="D14307" s="8">
        <v>0.0</v>
      </c>
      <c r="E14307" s="1">
        <v>0.0</v>
      </c>
      <c r="F14307" s="1">
        <v>100.0</v>
      </c>
      <c r="G14307" s="1">
        <v>9.5</v>
      </c>
      <c r="H14307" s="1">
        <v>90.5</v>
      </c>
    </row>
    <row r="14308">
      <c r="A14308" s="1" t="s">
        <v>341</v>
      </c>
      <c r="B14308" s="7" t="s">
        <v>353</v>
      </c>
      <c r="C14308" s="1" t="s">
        <v>13786</v>
      </c>
      <c r="D14308" s="8">
        <v>0.0</v>
      </c>
      <c r="E14308" s="1">
        <v>0.0</v>
      </c>
      <c r="F14308" s="1">
        <v>100.0</v>
      </c>
      <c r="G14308" s="1">
        <v>10.5</v>
      </c>
      <c r="H14308" s="1">
        <v>89.5</v>
      </c>
    </row>
    <row r="14309">
      <c r="A14309" s="1" t="s">
        <v>341</v>
      </c>
      <c r="B14309" s="7" t="s">
        <v>353</v>
      </c>
      <c r="C14309" s="1" t="s">
        <v>13787</v>
      </c>
      <c r="D14309" s="8">
        <v>0.0</v>
      </c>
      <c r="E14309" s="1">
        <v>0.0</v>
      </c>
      <c r="F14309" s="1">
        <v>100.0</v>
      </c>
      <c r="G14309" s="1">
        <v>1.0</v>
      </c>
      <c r="H14309" s="1">
        <v>99.0</v>
      </c>
    </row>
    <row r="14310">
      <c r="A14310" s="1" t="s">
        <v>341</v>
      </c>
      <c r="B14310" s="7" t="s">
        <v>353</v>
      </c>
      <c r="C14310" s="1" t="s">
        <v>13788</v>
      </c>
      <c r="D14310" s="8">
        <v>0.0</v>
      </c>
      <c r="E14310" s="1">
        <v>0.0</v>
      </c>
      <c r="F14310" s="1">
        <v>100.0</v>
      </c>
      <c r="G14310" s="1">
        <v>1.0</v>
      </c>
      <c r="H14310" s="1">
        <v>99.0</v>
      </c>
    </row>
    <row r="14311">
      <c r="A14311" s="1" t="s">
        <v>341</v>
      </c>
      <c r="B14311" s="7" t="s">
        <v>353</v>
      </c>
      <c r="C14311" s="1" t="s">
        <v>13789</v>
      </c>
      <c r="D14311" s="8">
        <v>0.0</v>
      </c>
      <c r="E14311" s="1">
        <v>0.0</v>
      </c>
      <c r="F14311" s="1">
        <v>100.0</v>
      </c>
      <c r="G14311" s="1">
        <v>12.0</v>
      </c>
      <c r="H14311" s="1">
        <v>88.0</v>
      </c>
    </row>
    <row r="14312">
      <c r="A14312" s="1" t="s">
        <v>341</v>
      </c>
      <c r="B14312" s="7" t="s">
        <v>353</v>
      </c>
      <c r="C14312" s="1" t="s">
        <v>13790</v>
      </c>
      <c r="D14312" s="8">
        <v>0.0</v>
      </c>
      <c r="E14312" s="1">
        <v>0.0</v>
      </c>
      <c r="F14312" s="1">
        <v>100.0</v>
      </c>
      <c r="G14312" s="1">
        <v>99.0</v>
      </c>
      <c r="H14312" s="1">
        <v>1.0</v>
      </c>
    </row>
    <row r="14313">
      <c r="A14313" s="1" t="s">
        <v>341</v>
      </c>
      <c r="B14313" s="7" t="s">
        <v>353</v>
      </c>
      <c r="C14313" s="1" t="s">
        <v>13791</v>
      </c>
      <c r="D14313" s="8">
        <v>0.0</v>
      </c>
      <c r="E14313" s="1">
        <v>0.0</v>
      </c>
      <c r="F14313" s="1">
        <v>100.0</v>
      </c>
      <c r="G14313" s="1">
        <v>1.3</v>
      </c>
      <c r="H14313" s="1">
        <v>98.7</v>
      </c>
    </row>
    <row r="14314">
      <c r="A14314" s="1" t="s">
        <v>341</v>
      </c>
      <c r="B14314" s="7" t="s">
        <v>354</v>
      </c>
      <c r="C14314" s="1" t="s">
        <v>13792</v>
      </c>
      <c r="D14314" s="8">
        <v>2.0</v>
      </c>
      <c r="E14314" s="1">
        <v>1.0</v>
      </c>
      <c r="F14314" s="1">
        <v>10.8</v>
      </c>
      <c r="G14314" s="1">
        <v>10.1</v>
      </c>
      <c r="H14314" s="1">
        <v>0.7</v>
      </c>
    </row>
    <row r="14315">
      <c r="A14315" s="1" t="s">
        <v>341</v>
      </c>
      <c r="B14315" s="7" t="s">
        <v>354</v>
      </c>
      <c r="C14315" s="1" t="s">
        <v>637</v>
      </c>
      <c r="D14315" s="8">
        <v>1.0</v>
      </c>
      <c r="E14315" s="1">
        <v>0.0</v>
      </c>
      <c r="F14315" s="1">
        <v>2.8</v>
      </c>
      <c r="G14315" s="1">
        <v>100.0</v>
      </c>
      <c r="H14315" s="1">
        <v>-97.2</v>
      </c>
    </row>
    <row r="14316">
      <c r="A14316" s="1" t="s">
        <v>341</v>
      </c>
      <c r="B14316" s="7" t="s">
        <v>354</v>
      </c>
      <c r="C14316" s="1" t="s">
        <v>13793</v>
      </c>
      <c r="D14316" s="8">
        <v>1.0</v>
      </c>
      <c r="E14316" s="1">
        <v>0.0</v>
      </c>
      <c r="F14316" s="1">
        <v>36.0</v>
      </c>
      <c r="G14316" s="1">
        <v>75.0</v>
      </c>
      <c r="H14316" s="1">
        <v>-39.0</v>
      </c>
    </row>
    <row r="14317">
      <c r="A14317" s="1" t="s">
        <v>341</v>
      </c>
      <c r="B14317" s="7" t="s">
        <v>354</v>
      </c>
      <c r="C14317" s="1" t="s">
        <v>636</v>
      </c>
      <c r="D14317" s="8">
        <v>0.0</v>
      </c>
      <c r="E14317" s="1">
        <v>0.0</v>
      </c>
      <c r="F14317" s="1">
        <v>2.8</v>
      </c>
      <c r="G14317" s="1">
        <v>100.0</v>
      </c>
      <c r="H14317" s="1">
        <v>-97.2</v>
      </c>
    </row>
    <row r="14318">
      <c r="A14318" s="1" t="s">
        <v>341</v>
      </c>
      <c r="B14318" s="7" t="s">
        <v>354</v>
      </c>
      <c r="C14318" s="1" t="s">
        <v>13794</v>
      </c>
      <c r="D14318" s="8">
        <v>0.0</v>
      </c>
      <c r="E14318" s="1">
        <v>0.0</v>
      </c>
      <c r="F14318" s="1">
        <v>2.0</v>
      </c>
      <c r="G14318" s="1">
        <v>100.0</v>
      </c>
      <c r="H14318" s="1">
        <v>-98.0</v>
      </c>
    </row>
    <row r="14319">
      <c r="A14319" s="1" t="s">
        <v>341</v>
      </c>
      <c r="B14319" s="7" t="s">
        <v>354</v>
      </c>
      <c r="C14319" s="1" t="s">
        <v>13795</v>
      </c>
      <c r="D14319" s="8">
        <v>0.0</v>
      </c>
      <c r="E14319" s="1">
        <v>0.0</v>
      </c>
      <c r="F14319" s="1">
        <v>4.0</v>
      </c>
      <c r="G14319" s="1">
        <v>100.0</v>
      </c>
      <c r="H14319" s="1">
        <v>-96.0</v>
      </c>
    </row>
    <row r="14320">
      <c r="A14320" s="1" t="s">
        <v>341</v>
      </c>
      <c r="B14320" s="7" t="s">
        <v>354</v>
      </c>
      <c r="C14320" s="1" t="s">
        <v>670</v>
      </c>
      <c r="D14320" s="8">
        <v>0.0</v>
      </c>
      <c r="E14320" s="1">
        <v>0.0</v>
      </c>
      <c r="F14320" s="1">
        <v>3.0</v>
      </c>
      <c r="G14320" s="1">
        <v>100.0</v>
      </c>
      <c r="H14320" s="1">
        <v>-97.0</v>
      </c>
    </row>
    <row r="14321">
      <c r="A14321" s="1" t="s">
        <v>341</v>
      </c>
      <c r="B14321" s="7" t="s">
        <v>354</v>
      </c>
      <c r="C14321" s="1" t="s">
        <v>3486</v>
      </c>
      <c r="D14321" s="8">
        <v>0.0</v>
      </c>
      <c r="E14321" s="1">
        <v>0.0</v>
      </c>
      <c r="F14321" s="1">
        <v>2.0</v>
      </c>
      <c r="G14321" s="1">
        <v>100.0</v>
      </c>
      <c r="H14321" s="1">
        <v>-98.0</v>
      </c>
    </row>
    <row r="14322">
      <c r="A14322" s="1" t="s">
        <v>341</v>
      </c>
      <c r="B14322" s="7" t="s">
        <v>354</v>
      </c>
      <c r="C14322" s="1" t="s">
        <v>659</v>
      </c>
      <c r="D14322" s="8">
        <v>0.0</v>
      </c>
      <c r="E14322" s="1">
        <v>0.0</v>
      </c>
      <c r="F14322" s="1">
        <v>3.0</v>
      </c>
      <c r="G14322" s="1">
        <v>100.0</v>
      </c>
      <c r="H14322" s="1">
        <v>-97.0</v>
      </c>
    </row>
    <row r="14323">
      <c r="A14323" s="1" t="s">
        <v>341</v>
      </c>
      <c r="B14323" s="7" t="s">
        <v>354</v>
      </c>
      <c r="C14323" s="1" t="s">
        <v>3499</v>
      </c>
      <c r="D14323" s="8">
        <v>0.0</v>
      </c>
      <c r="E14323" s="1">
        <v>0.0</v>
      </c>
      <c r="F14323" s="1">
        <v>4.0</v>
      </c>
      <c r="G14323" s="1">
        <v>100.0</v>
      </c>
      <c r="H14323" s="1">
        <v>-96.0</v>
      </c>
    </row>
    <row r="14324">
      <c r="A14324" s="1" t="s">
        <v>341</v>
      </c>
      <c r="B14324" s="7" t="s">
        <v>354</v>
      </c>
      <c r="C14324" s="1" t="s">
        <v>1038</v>
      </c>
      <c r="D14324" s="8">
        <v>0.0</v>
      </c>
      <c r="E14324" s="1">
        <v>0.0</v>
      </c>
      <c r="F14324" s="1">
        <v>3.0</v>
      </c>
      <c r="G14324" s="1">
        <v>100.0</v>
      </c>
      <c r="H14324" s="1">
        <v>-97.0</v>
      </c>
    </row>
    <row r="14325">
      <c r="A14325" s="1" t="s">
        <v>341</v>
      </c>
      <c r="B14325" s="7" t="s">
        <v>354</v>
      </c>
      <c r="C14325" s="1" t="s">
        <v>644</v>
      </c>
      <c r="D14325" s="8">
        <v>0.0</v>
      </c>
      <c r="E14325" s="1">
        <v>0.0</v>
      </c>
      <c r="F14325" s="1">
        <v>3.0</v>
      </c>
      <c r="G14325" s="1">
        <v>100.0</v>
      </c>
      <c r="H14325" s="1">
        <v>-97.0</v>
      </c>
    </row>
    <row r="14326">
      <c r="A14326" s="1" t="s">
        <v>341</v>
      </c>
      <c r="B14326" s="7" t="s">
        <v>354</v>
      </c>
      <c r="C14326" s="1" t="s">
        <v>641</v>
      </c>
      <c r="D14326" s="8">
        <v>0.0</v>
      </c>
      <c r="E14326" s="1">
        <v>0.0</v>
      </c>
      <c r="F14326" s="1">
        <v>3.0</v>
      </c>
      <c r="G14326" s="1">
        <v>100.0</v>
      </c>
      <c r="H14326" s="1">
        <v>-97.0</v>
      </c>
    </row>
    <row r="14327">
      <c r="A14327" s="1" t="s">
        <v>341</v>
      </c>
      <c r="B14327" s="7" t="s">
        <v>354</v>
      </c>
      <c r="C14327" s="1" t="s">
        <v>645</v>
      </c>
      <c r="D14327" s="8">
        <v>0.0</v>
      </c>
      <c r="E14327" s="1">
        <v>0.0</v>
      </c>
      <c r="F14327" s="1">
        <v>3.0</v>
      </c>
      <c r="G14327" s="1">
        <v>100.0</v>
      </c>
      <c r="H14327" s="1">
        <v>-97.0</v>
      </c>
    </row>
    <row r="14328">
      <c r="A14328" s="1" t="s">
        <v>341</v>
      </c>
      <c r="B14328" s="7" t="s">
        <v>354</v>
      </c>
      <c r="C14328" s="1" t="s">
        <v>661</v>
      </c>
      <c r="D14328" s="8">
        <v>0.0</v>
      </c>
      <c r="E14328" s="1">
        <v>0.0</v>
      </c>
      <c r="F14328" s="1">
        <v>3.0</v>
      </c>
      <c r="G14328" s="1">
        <v>100.0</v>
      </c>
      <c r="H14328" s="1">
        <v>-97.0</v>
      </c>
    </row>
    <row r="14329">
      <c r="A14329" s="1" t="s">
        <v>341</v>
      </c>
      <c r="B14329" s="7" t="s">
        <v>354</v>
      </c>
      <c r="C14329" s="1" t="s">
        <v>13796</v>
      </c>
      <c r="D14329" s="8">
        <v>0.0</v>
      </c>
      <c r="E14329" s="1">
        <v>0.0</v>
      </c>
      <c r="F14329" s="1">
        <v>2.5</v>
      </c>
      <c r="G14329" s="1">
        <v>100.0</v>
      </c>
      <c r="H14329" s="1">
        <v>-97.5</v>
      </c>
    </row>
    <row r="14330">
      <c r="A14330" s="1" t="s">
        <v>341</v>
      </c>
      <c r="B14330" s="7" t="s">
        <v>354</v>
      </c>
      <c r="C14330" s="1" t="s">
        <v>677</v>
      </c>
      <c r="D14330" s="8">
        <v>0.0</v>
      </c>
      <c r="E14330" s="1">
        <v>0.0</v>
      </c>
      <c r="F14330" s="1">
        <v>2.8</v>
      </c>
      <c r="G14330" s="1">
        <v>100.0</v>
      </c>
      <c r="H14330" s="1">
        <v>-97.2</v>
      </c>
    </row>
    <row r="14331">
      <c r="A14331" s="1" t="s">
        <v>341</v>
      </c>
      <c r="B14331" s="7" t="s">
        <v>354</v>
      </c>
      <c r="C14331" s="1" t="s">
        <v>13797</v>
      </c>
      <c r="D14331" s="8">
        <v>0.0</v>
      </c>
      <c r="E14331" s="1">
        <v>0.0</v>
      </c>
      <c r="F14331" s="1">
        <v>2.0</v>
      </c>
      <c r="G14331" s="1">
        <v>100.0</v>
      </c>
      <c r="H14331" s="1">
        <v>-98.0</v>
      </c>
    </row>
    <row r="14332">
      <c r="A14332" s="1" t="s">
        <v>341</v>
      </c>
      <c r="B14332" s="7" t="s">
        <v>354</v>
      </c>
      <c r="C14332" s="1" t="s">
        <v>13798</v>
      </c>
      <c r="D14332" s="8">
        <v>0.0</v>
      </c>
      <c r="E14332" s="1">
        <v>0.0</v>
      </c>
      <c r="F14332" s="1">
        <v>2.0</v>
      </c>
      <c r="G14332" s="1">
        <v>100.0</v>
      </c>
      <c r="H14332" s="1">
        <v>-98.0</v>
      </c>
    </row>
    <row r="14333">
      <c r="A14333" s="1" t="s">
        <v>341</v>
      </c>
      <c r="B14333" s="7" t="s">
        <v>354</v>
      </c>
      <c r="C14333" s="1" t="s">
        <v>13799</v>
      </c>
      <c r="D14333" s="8">
        <v>0.0</v>
      </c>
      <c r="E14333" s="1">
        <v>0.0</v>
      </c>
      <c r="F14333" s="1">
        <v>2.0</v>
      </c>
      <c r="G14333" s="1">
        <v>100.0</v>
      </c>
      <c r="H14333" s="1">
        <v>-98.0</v>
      </c>
    </row>
    <row r="14334">
      <c r="A14334" s="1" t="s">
        <v>341</v>
      </c>
      <c r="B14334" s="7" t="s">
        <v>354</v>
      </c>
      <c r="C14334" s="1" t="s">
        <v>3240</v>
      </c>
      <c r="D14334" s="8">
        <v>0.0</v>
      </c>
      <c r="E14334" s="1">
        <v>0.0</v>
      </c>
      <c r="F14334" s="1">
        <v>1.0</v>
      </c>
      <c r="G14334" s="1">
        <v>100.0</v>
      </c>
      <c r="H14334" s="1">
        <v>-99.0</v>
      </c>
    </row>
    <row r="14335">
      <c r="A14335" s="1" t="s">
        <v>341</v>
      </c>
      <c r="B14335" s="7" t="s">
        <v>354</v>
      </c>
      <c r="C14335" s="1" t="s">
        <v>3247</v>
      </c>
      <c r="D14335" s="8">
        <v>0.0</v>
      </c>
      <c r="E14335" s="1">
        <v>0.0</v>
      </c>
      <c r="F14335" s="1">
        <v>2.0</v>
      </c>
      <c r="G14335" s="1">
        <v>100.0</v>
      </c>
      <c r="H14335" s="1">
        <v>-98.0</v>
      </c>
    </row>
    <row r="14336">
      <c r="A14336" s="1" t="s">
        <v>341</v>
      </c>
      <c r="B14336" s="7" t="s">
        <v>354</v>
      </c>
      <c r="C14336" s="1" t="s">
        <v>8751</v>
      </c>
      <c r="D14336" s="8">
        <v>0.0</v>
      </c>
      <c r="E14336" s="1">
        <v>0.0</v>
      </c>
      <c r="F14336" s="1">
        <v>2.8</v>
      </c>
      <c r="G14336" s="1">
        <v>100.0</v>
      </c>
      <c r="H14336" s="1">
        <v>-97.2</v>
      </c>
    </row>
    <row r="14337">
      <c r="A14337" s="1" t="s">
        <v>341</v>
      </c>
      <c r="B14337" s="7" t="s">
        <v>354</v>
      </c>
      <c r="C14337" s="1" t="s">
        <v>5503</v>
      </c>
      <c r="D14337" s="8">
        <v>0.0</v>
      </c>
      <c r="E14337" s="1">
        <v>0.0</v>
      </c>
      <c r="F14337" s="1">
        <v>1.0</v>
      </c>
      <c r="G14337" s="1">
        <v>100.0</v>
      </c>
      <c r="H14337" s="1">
        <v>-99.0</v>
      </c>
    </row>
    <row r="14338">
      <c r="A14338" s="1" t="s">
        <v>341</v>
      </c>
      <c r="B14338" s="7" t="s">
        <v>354</v>
      </c>
      <c r="C14338" s="1" t="s">
        <v>5488</v>
      </c>
      <c r="D14338" s="8">
        <v>0.0</v>
      </c>
      <c r="E14338" s="1">
        <v>0.0</v>
      </c>
      <c r="F14338" s="1">
        <v>1.0</v>
      </c>
      <c r="G14338" s="1">
        <v>100.0</v>
      </c>
      <c r="H14338" s="1">
        <v>-99.0</v>
      </c>
    </row>
    <row r="14339">
      <c r="A14339" s="1" t="s">
        <v>341</v>
      </c>
      <c r="B14339" s="7" t="s">
        <v>354</v>
      </c>
      <c r="C14339" s="1" t="s">
        <v>5480</v>
      </c>
      <c r="D14339" s="8">
        <v>0.0</v>
      </c>
      <c r="E14339" s="1">
        <v>0.0</v>
      </c>
      <c r="F14339" s="1">
        <v>1.0</v>
      </c>
      <c r="G14339" s="1">
        <v>100.0</v>
      </c>
      <c r="H14339" s="1">
        <v>-99.0</v>
      </c>
    </row>
    <row r="14340">
      <c r="A14340" s="1" t="s">
        <v>341</v>
      </c>
      <c r="B14340" s="7" t="s">
        <v>354</v>
      </c>
      <c r="C14340" s="1" t="s">
        <v>13800</v>
      </c>
      <c r="D14340" s="8">
        <v>0.0</v>
      </c>
      <c r="E14340" s="1">
        <v>0.0</v>
      </c>
      <c r="F14340" s="1">
        <v>2.0</v>
      </c>
      <c r="G14340" s="1">
        <v>100.0</v>
      </c>
      <c r="H14340" s="1">
        <v>-98.0</v>
      </c>
    </row>
    <row r="14341">
      <c r="A14341" s="1" t="s">
        <v>341</v>
      </c>
      <c r="B14341" s="7" t="s">
        <v>354</v>
      </c>
      <c r="C14341" s="1" t="s">
        <v>1166</v>
      </c>
      <c r="D14341" s="8">
        <v>0.0</v>
      </c>
      <c r="E14341" s="1">
        <v>0.0</v>
      </c>
      <c r="F14341" s="1">
        <v>3.0</v>
      </c>
      <c r="G14341" s="1">
        <v>100.0</v>
      </c>
      <c r="H14341" s="1">
        <v>-97.0</v>
      </c>
    </row>
    <row r="14342">
      <c r="A14342" s="1" t="s">
        <v>341</v>
      </c>
      <c r="B14342" s="7" t="s">
        <v>354</v>
      </c>
      <c r="C14342" s="1" t="s">
        <v>1168</v>
      </c>
      <c r="D14342" s="8">
        <v>0.0</v>
      </c>
      <c r="E14342" s="1">
        <v>0.0</v>
      </c>
      <c r="F14342" s="1">
        <v>3.0</v>
      </c>
      <c r="G14342" s="1">
        <v>100.0</v>
      </c>
      <c r="H14342" s="1">
        <v>-97.0</v>
      </c>
    </row>
    <row r="14343">
      <c r="A14343" s="1" t="s">
        <v>341</v>
      </c>
      <c r="B14343" s="7" t="s">
        <v>354</v>
      </c>
      <c r="C14343" s="1" t="s">
        <v>1169</v>
      </c>
      <c r="D14343" s="8">
        <v>0.0</v>
      </c>
      <c r="E14343" s="1">
        <v>0.0</v>
      </c>
      <c r="F14343" s="1">
        <v>2.6</v>
      </c>
      <c r="G14343" s="1">
        <v>100.0</v>
      </c>
      <c r="H14343" s="1">
        <v>-97.4</v>
      </c>
    </row>
    <row r="14344">
      <c r="A14344" s="1" t="s">
        <v>341</v>
      </c>
      <c r="B14344" s="7" t="s">
        <v>354</v>
      </c>
      <c r="C14344" s="1" t="s">
        <v>13801</v>
      </c>
      <c r="D14344" s="8">
        <v>0.0</v>
      </c>
      <c r="E14344" s="1">
        <v>0.0</v>
      </c>
      <c r="F14344" s="1">
        <v>2.0</v>
      </c>
      <c r="G14344" s="1">
        <v>100.0</v>
      </c>
      <c r="H14344" s="1">
        <v>-98.0</v>
      </c>
    </row>
    <row r="14345">
      <c r="A14345" s="1" t="s">
        <v>341</v>
      </c>
      <c r="B14345" s="7" t="s">
        <v>354</v>
      </c>
      <c r="C14345" s="1" t="s">
        <v>1170</v>
      </c>
      <c r="D14345" s="8">
        <v>0.0</v>
      </c>
      <c r="E14345" s="1">
        <v>0.0</v>
      </c>
      <c r="F14345" s="1">
        <v>3.0</v>
      </c>
      <c r="G14345" s="1">
        <v>100.0</v>
      </c>
      <c r="H14345" s="1">
        <v>-97.0</v>
      </c>
    </row>
    <row r="14346">
      <c r="A14346" s="1" t="s">
        <v>341</v>
      </c>
      <c r="B14346" s="7" t="s">
        <v>354</v>
      </c>
      <c r="C14346" s="1" t="s">
        <v>1173</v>
      </c>
      <c r="D14346" s="8">
        <v>0.0</v>
      </c>
      <c r="E14346" s="1">
        <v>0.0</v>
      </c>
      <c r="F14346" s="1">
        <v>1.0</v>
      </c>
      <c r="G14346" s="1">
        <v>100.0</v>
      </c>
      <c r="H14346" s="1">
        <v>-99.0</v>
      </c>
    </row>
    <row r="14347">
      <c r="A14347" s="1" t="s">
        <v>341</v>
      </c>
      <c r="B14347" s="7" t="s">
        <v>354</v>
      </c>
      <c r="C14347" s="1" t="s">
        <v>1167</v>
      </c>
      <c r="D14347" s="8">
        <v>0.0</v>
      </c>
      <c r="E14347" s="1">
        <v>0.0</v>
      </c>
      <c r="F14347" s="1">
        <v>2.0</v>
      </c>
      <c r="G14347" s="1">
        <v>100.0</v>
      </c>
      <c r="H14347" s="1">
        <v>-98.0</v>
      </c>
    </row>
    <row r="14348">
      <c r="A14348" s="1" t="s">
        <v>341</v>
      </c>
      <c r="B14348" s="7" t="s">
        <v>354</v>
      </c>
      <c r="C14348" s="1" t="s">
        <v>13802</v>
      </c>
      <c r="D14348" s="8">
        <v>0.0</v>
      </c>
      <c r="E14348" s="1">
        <v>0.0</v>
      </c>
      <c r="F14348" s="1">
        <v>3.0</v>
      </c>
      <c r="G14348" s="1">
        <v>100.0</v>
      </c>
      <c r="H14348" s="1">
        <v>-97.0</v>
      </c>
    </row>
    <row r="14349">
      <c r="A14349" s="1" t="s">
        <v>341</v>
      </c>
      <c r="B14349" s="7" t="s">
        <v>354</v>
      </c>
      <c r="C14349" s="1" t="s">
        <v>13803</v>
      </c>
      <c r="D14349" s="8">
        <v>0.0</v>
      </c>
      <c r="E14349" s="1">
        <v>0.0</v>
      </c>
      <c r="F14349" s="1">
        <v>3.0</v>
      </c>
      <c r="G14349" s="1">
        <v>100.0</v>
      </c>
      <c r="H14349" s="1">
        <v>-97.0</v>
      </c>
    </row>
    <row r="14350">
      <c r="A14350" s="1" t="s">
        <v>341</v>
      </c>
      <c r="B14350" s="7" t="s">
        <v>354</v>
      </c>
      <c r="C14350" s="1" t="s">
        <v>13804</v>
      </c>
      <c r="D14350" s="8">
        <v>0.0</v>
      </c>
      <c r="E14350" s="1">
        <v>0.0</v>
      </c>
      <c r="F14350" s="1">
        <v>3.0</v>
      </c>
      <c r="G14350" s="1">
        <v>100.0</v>
      </c>
      <c r="H14350" s="1">
        <v>-97.0</v>
      </c>
    </row>
    <row r="14351">
      <c r="A14351" s="1" t="s">
        <v>341</v>
      </c>
      <c r="B14351" s="7" t="s">
        <v>354</v>
      </c>
      <c r="C14351" s="1" t="s">
        <v>13805</v>
      </c>
      <c r="D14351" s="8">
        <v>0.0</v>
      </c>
      <c r="E14351" s="1">
        <v>0.0</v>
      </c>
      <c r="F14351" s="1">
        <v>2.0</v>
      </c>
      <c r="G14351" s="1">
        <v>100.0</v>
      </c>
      <c r="H14351" s="1">
        <v>-98.0</v>
      </c>
    </row>
    <row r="14352">
      <c r="A14352" s="1" t="s">
        <v>341</v>
      </c>
      <c r="B14352" s="7" t="s">
        <v>354</v>
      </c>
      <c r="C14352" s="1" t="s">
        <v>3926</v>
      </c>
      <c r="D14352" s="8">
        <v>0.0</v>
      </c>
      <c r="E14352" s="1">
        <v>0.0</v>
      </c>
      <c r="F14352" s="1">
        <v>1.0</v>
      </c>
      <c r="G14352" s="1">
        <v>100.0</v>
      </c>
      <c r="H14352" s="1">
        <v>-99.0</v>
      </c>
    </row>
    <row r="14353">
      <c r="A14353" s="1" t="s">
        <v>341</v>
      </c>
      <c r="B14353" s="7" t="s">
        <v>354</v>
      </c>
      <c r="C14353" s="1" t="s">
        <v>13806</v>
      </c>
      <c r="D14353" s="8">
        <v>0.0</v>
      </c>
      <c r="E14353" s="1">
        <v>0.0</v>
      </c>
      <c r="F14353" s="1">
        <v>1.0</v>
      </c>
      <c r="G14353" s="1">
        <v>100.0</v>
      </c>
      <c r="H14353" s="1">
        <v>-99.0</v>
      </c>
    </row>
    <row r="14354">
      <c r="A14354" s="1" t="s">
        <v>341</v>
      </c>
      <c r="B14354" s="7" t="s">
        <v>354</v>
      </c>
      <c r="C14354" s="1" t="s">
        <v>651</v>
      </c>
      <c r="D14354" s="8">
        <v>0.0</v>
      </c>
      <c r="E14354" s="1">
        <v>0.0</v>
      </c>
      <c r="F14354" s="1">
        <v>3.0</v>
      </c>
      <c r="G14354" s="1">
        <v>100.0</v>
      </c>
      <c r="H14354" s="1">
        <v>-97.0</v>
      </c>
    </row>
    <row r="14355">
      <c r="A14355" s="1" t="s">
        <v>341</v>
      </c>
      <c r="B14355" s="7" t="s">
        <v>354</v>
      </c>
      <c r="C14355" s="1" t="s">
        <v>13807</v>
      </c>
      <c r="D14355" s="8">
        <v>0.0</v>
      </c>
      <c r="E14355" s="1">
        <v>0.0</v>
      </c>
      <c r="F14355" s="1">
        <v>3.0</v>
      </c>
      <c r="G14355" s="1">
        <v>100.0</v>
      </c>
      <c r="H14355" s="1">
        <v>-97.0</v>
      </c>
    </row>
    <row r="14356">
      <c r="A14356" s="1" t="s">
        <v>341</v>
      </c>
      <c r="B14356" s="7" t="s">
        <v>354</v>
      </c>
      <c r="C14356" s="1" t="s">
        <v>13808</v>
      </c>
      <c r="D14356" s="8">
        <v>0.0</v>
      </c>
      <c r="E14356" s="1">
        <v>0.0</v>
      </c>
      <c r="F14356" s="1">
        <v>3.0</v>
      </c>
      <c r="G14356" s="1">
        <v>100.0</v>
      </c>
      <c r="H14356" s="1">
        <v>-97.0</v>
      </c>
    </row>
    <row r="14357">
      <c r="A14357" s="1" t="s">
        <v>341</v>
      </c>
      <c r="B14357" s="7" t="s">
        <v>354</v>
      </c>
      <c r="C14357" s="1" t="s">
        <v>13809</v>
      </c>
      <c r="D14357" s="8">
        <v>0.0</v>
      </c>
      <c r="E14357" s="1">
        <v>0.0</v>
      </c>
      <c r="F14357" s="1">
        <v>3.0</v>
      </c>
      <c r="G14357" s="1">
        <v>100.0</v>
      </c>
      <c r="H14357" s="1">
        <v>-97.0</v>
      </c>
    </row>
    <row r="14358">
      <c r="A14358" s="1" t="s">
        <v>341</v>
      </c>
      <c r="B14358" s="7" t="s">
        <v>354</v>
      </c>
      <c r="C14358" s="1" t="s">
        <v>13810</v>
      </c>
      <c r="D14358" s="8">
        <v>0.0</v>
      </c>
      <c r="E14358" s="1">
        <v>0.0</v>
      </c>
      <c r="F14358" s="1">
        <v>2.0</v>
      </c>
      <c r="G14358" s="1">
        <v>100.0</v>
      </c>
      <c r="H14358" s="1">
        <v>-98.0</v>
      </c>
    </row>
    <row r="14359">
      <c r="A14359" s="1" t="s">
        <v>341</v>
      </c>
      <c r="B14359" s="7" t="s">
        <v>354</v>
      </c>
      <c r="C14359" s="1" t="s">
        <v>7637</v>
      </c>
      <c r="D14359" s="8">
        <v>0.0</v>
      </c>
      <c r="E14359" s="1">
        <v>0.0</v>
      </c>
      <c r="F14359" s="1">
        <v>1.0</v>
      </c>
      <c r="G14359" s="1">
        <v>100.0</v>
      </c>
      <c r="H14359" s="1">
        <v>-99.0</v>
      </c>
    </row>
    <row r="14360">
      <c r="A14360" s="1" t="s">
        <v>341</v>
      </c>
      <c r="B14360" s="7" t="s">
        <v>354</v>
      </c>
      <c r="C14360" s="1" t="s">
        <v>13811</v>
      </c>
      <c r="D14360" s="8">
        <v>0.0</v>
      </c>
      <c r="E14360" s="1">
        <v>0.0</v>
      </c>
      <c r="F14360" s="1">
        <v>13.0</v>
      </c>
      <c r="G14360" s="1">
        <v>100.0</v>
      </c>
      <c r="H14360" s="1">
        <v>-87.0</v>
      </c>
    </row>
    <row r="14361">
      <c r="A14361" s="1" t="s">
        <v>341</v>
      </c>
      <c r="B14361" s="7" t="s">
        <v>354</v>
      </c>
      <c r="C14361" s="1" t="s">
        <v>3250</v>
      </c>
      <c r="D14361" s="8">
        <v>0.0</v>
      </c>
      <c r="E14361" s="1">
        <v>0.0</v>
      </c>
      <c r="F14361" s="1">
        <v>2.0</v>
      </c>
      <c r="G14361" s="1">
        <v>100.0</v>
      </c>
      <c r="H14361" s="1">
        <v>-98.0</v>
      </c>
    </row>
    <row r="14362">
      <c r="A14362" s="1" t="s">
        <v>341</v>
      </c>
      <c r="B14362" s="7" t="s">
        <v>354</v>
      </c>
      <c r="C14362" s="1" t="s">
        <v>13812</v>
      </c>
      <c r="D14362" s="8">
        <v>0.0</v>
      </c>
      <c r="E14362" s="1">
        <v>0.0</v>
      </c>
      <c r="F14362" s="1">
        <v>6.0</v>
      </c>
      <c r="G14362" s="1">
        <v>8.0</v>
      </c>
      <c r="H14362" s="1">
        <v>-2.0</v>
      </c>
    </row>
    <row r="14363">
      <c r="A14363" s="1" t="s">
        <v>341</v>
      </c>
      <c r="B14363" s="7" t="s">
        <v>354</v>
      </c>
      <c r="C14363" s="1" t="s">
        <v>13813</v>
      </c>
      <c r="D14363" s="8">
        <v>0.0</v>
      </c>
      <c r="E14363" s="1">
        <v>0.0</v>
      </c>
      <c r="F14363" s="1">
        <v>7.9</v>
      </c>
      <c r="G14363" s="1">
        <v>13.3</v>
      </c>
      <c r="H14363" s="1">
        <v>-5.4</v>
      </c>
    </row>
    <row r="14364">
      <c r="A14364" s="1" t="s">
        <v>341</v>
      </c>
      <c r="B14364" s="7" t="s">
        <v>354</v>
      </c>
      <c r="C14364" s="1" t="s">
        <v>13814</v>
      </c>
      <c r="D14364" s="8">
        <v>0.0</v>
      </c>
      <c r="E14364" s="1">
        <v>0.0</v>
      </c>
      <c r="F14364" s="1">
        <v>7.0</v>
      </c>
      <c r="G14364" s="1">
        <v>100.0</v>
      </c>
      <c r="H14364" s="1">
        <v>-93.0</v>
      </c>
    </row>
    <row r="14365">
      <c r="A14365" s="1" t="s">
        <v>341</v>
      </c>
      <c r="B14365" s="7" t="s">
        <v>354</v>
      </c>
      <c r="C14365" s="1" t="s">
        <v>13815</v>
      </c>
      <c r="D14365" s="8">
        <v>0.0</v>
      </c>
      <c r="E14365" s="1">
        <v>0.0</v>
      </c>
      <c r="F14365" s="1">
        <v>8.0</v>
      </c>
      <c r="G14365" s="1">
        <v>12.4</v>
      </c>
      <c r="H14365" s="1">
        <v>-4.4</v>
      </c>
    </row>
    <row r="14366">
      <c r="A14366" s="1" t="s">
        <v>341</v>
      </c>
      <c r="B14366" s="7" t="s">
        <v>354</v>
      </c>
      <c r="C14366" s="1" t="s">
        <v>1676</v>
      </c>
      <c r="D14366" s="8">
        <v>0.0</v>
      </c>
      <c r="E14366" s="1">
        <v>0.0</v>
      </c>
      <c r="F14366" s="1">
        <v>2.0</v>
      </c>
      <c r="G14366" s="1">
        <v>100.0</v>
      </c>
      <c r="H14366" s="1">
        <v>-98.0</v>
      </c>
    </row>
    <row r="14367">
      <c r="A14367" s="1" t="s">
        <v>341</v>
      </c>
      <c r="B14367" s="7" t="s">
        <v>354</v>
      </c>
      <c r="C14367" s="1" t="s">
        <v>13816</v>
      </c>
      <c r="D14367" s="8">
        <v>0.0</v>
      </c>
      <c r="E14367" s="1">
        <v>0.0</v>
      </c>
      <c r="F14367" s="1">
        <v>8.0</v>
      </c>
      <c r="G14367" s="1">
        <v>100.0</v>
      </c>
      <c r="H14367" s="1">
        <v>-92.0</v>
      </c>
    </row>
    <row r="14368">
      <c r="A14368" s="1" t="s">
        <v>341</v>
      </c>
      <c r="B14368" s="7" t="s">
        <v>354</v>
      </c>
      <c r="C14368" s="1" t="s">
        <v>13817</v>
      </c>
      <c r="D14368" s="8">
        <v>0.0</v>
      </c>
      <c r="E14368" s="1">
        <v>0.0</v>
      </c>
      <c r="F14368" s="1">
        <v>12.0</v>
      </c>
      <c r="G14368" s="1">
        <v>100.0</v>
      </c>
      <c r="H14368" s="1">
        <v>-88.0</v>
      </c>
    </row>
    <row r="14369">
      <c r="A14369" s="1" t="s">
        <v>341</v>
      </c>
      <c r="B14369" s="7" t="s">
        <v>354</v>
      </c>
      <c r="C14369" s="1" t="s">
        <v>13818</v>
      </c>
      <c r="D14369" s="8">
        <v>0.0</v>
      </c>
      <c r="E14369" s="1">
        <v>0.0</v>
      </c>
      <c r="F14369" s="1">
        <v>2.0</v>
      </c>
      <c r="G14369" s="1">
        <v>100.0</v>
      </c>
      <c r="H14369" s="1">
        <v>-98.0</v>
      </c>
    </row>
    <row r="14370">
      <c r="A14370" s="1" t="s">
        <v>341</v>
      </c>
      <c r="B14370" s="7" t="s">
        <v>354</v>
      </c>
      <c r="C14370" s="1" t="s">
        <v>13819</v>
      </c>
      <c r="D14370" s="8">
        <v>0.0</v>
      </c>
      <c r="E14370" s="1">
        <v>0.0</v>
      </c>
      <c r="F14370" s="1">
        <v>10.0</v>
      </c>
      <c r="G14370" s="1">
        <v>100.0</v>
      </c>
      <c r="H14370" s="1">
        <v>-90.0</v>
      </c>
    </row>
    <row r="14371">
      <c r="A14371" s="1" t="s">
        <v>341</v>
      </c>
      <c r="B14371" s="7" t="s">
        <v>354</v>
      </c>
      <c r="C14371" s="1" t="s">
        <v>13820</v>
      </c>
      <c r="D14371" s="8">
        <v>0.0</v>
      </c>
      <c r="E14371" s="1">
        <v>0.0</v>
      </c>
      <c r="F14371" s="1">
        <v>96.0</v>
      </c>
      <c r="G14371" s="1">
        <v>98.0</v>
      </c>
      <c r="H14371" s="1">
        <v>-2.0</v>
      </c>
    </row>
    <row r="14372">
      <c r="A14372" s="1" t="s">
        <v>341</v>
      </c>
      <c r="B14372" s="7" t="s">
        <v>354</v>
      </c>
      <c r="C14372" s="1" t="s">
        <v>9129</v>
      </c>
      <c r="D14372" s="8">
        <v>0.0</v>
      </c>
      <c r="E14372" s="1">
        <v>0.0</v>
      </c>
      <c r="F14372" s="1">
        <v>82.8</v>
      </c>
      <c r="G14372" s="1">
        <v>65.2</v>
      </c>
      <c r="H14372" s="1">
        <v>17.5</v>
      </c>
    </row>
    <row r="14373">
      <c r="A14373" s="1" t="s">
        <v>341</v>
      </c>
      <c r="B14373" s="7" t="s">
        <v>354</v>
      </c>
      <c r="C14373" s="1" t="s">
        <v>13821</v>
      </c>
      <c r="D14373" s="8">
        <v>0.0</v>
      </c>
      <c r="E14373" s="1">
        <v>0.0</v>
      </c>
      <c r="F14373" s="1">
        <v>89.8</v>
      </c>
      <c r="G14373" s="1">
        <v>100.0</v>
      </c>
      <c r="H14373" s="1">
        <v>-10.3</v>
      </c>
    </row>
    <row r="14374">
      <c r="A14374" s="1" t="s">
        <v>341</v>
      </c>
      <c r="B14374" s="7" t="s">
        <v>354</v>
      </c>
      <c r="C14374" s="1" t="s">
        <v>13822</v>
      </c>
      <c r="D14374" s="8">
        <v>0.0</v>
      </c>
      <c r="E14374" s="1">
        <v>0.0</v>
      </c>
      <c r="F14374" s="1">
        <v>44.0</v>
      </c>
      <c r="G14374" s="1">
        <v>88.6</v>
      </c>
      <c r="H14374" s="1">
        <v>-44.6</v>
      </c>
    </row>
    <row r="14375">
      <c r="A14375" s="1" t="s">
        <v>341</v>
      </c>
      <c r="B14375" s="7" t="s">
        <v>354</v>
      </c>
      <c r="C14375" s="1" t="s">
        <v>13823</v>
      </c>
      <c r="D14375" s="8">
        <v>0.0</v>
      </c>
      <c r="E14375" s="1">
        <v>0.0</v>
      </c>
      <c r="F14375" s="1">
        <v>41.0</v>
      </c>
      <c r="G14375" s="1">
        <v>100.0</v>
      </c>
      <c r="H14375" s="1">
        <v>-59.0</v>
      </c>
    </row>
    <row r="14376">
      <c r="A14376" s="1" t="s">
        <v>341</v>
      </c>
      <c r="B14376" s="7" t="s">
        <v>354</v>
      </c>
      <c r="C14376" s="1" t="s">
        <v>13824</v>
      </c>
      <c r="D14376" s="8">
        <v>0.0</v>
      </c>
      <c r="E14376" s="1">
        <v>0.0</v>
      </c>
      <c r="F14376" s="1">
        <v>3.9</v>
      </c>
      <c r="G14376" s="1">
        <v>44.3</v>
      </c>
      <c r="H14376" s="1">
        <v>-40.4</v>
      </c>
    </row>
    <row r="14377">
      <c r="A14377" s="1" t="s">
        <v>341</v>
      </c>
      <c r="B14377" s="7" t="s">
        <v>354</v>
      </c>
      <c r="C14377" s="1" t="s">
        <v>13825</v>
      </c>
      <c r="D14377" s="8">
        <v>0.0</v>
      </c>
      <c r="E14377" s="1">
        <v>0.0</v>
      </c>
      <c r="F14377" s="1">
        <v>1.6</v>
      </c>
      <c r="G14377" s="1">
        <v>100.0</v>
      </c>
      <c r="H14377" s="1">
        <v>-98.4</v>
      </c>
    </row>
    <row r="14378">
      <c r="A14378" s="1" t="s">
        <v>341</v>
      </c>
      <c r="B14378" s="7" t="s">
        <v>354</v>
      </c>
      <c r="C14378" s="1" t="s">
        <v>13826</v>
      </c>
      <c r="D14378" s="8">
        <v>0.0</v>
      </c>
      <c r="E14378" s="1">
        <v>0.0</v>
      </c>
      <c r="F14378" s="1">
        <v>7.0</v>
      </c>
      <c r="G14378" s="1">
        <v>100.0</v>
      </c>
      <c r="H14378" s="1">
        <v>-93.0</v>
      </c>
    </row>
    <row r="14379">
      <c r="A14379" s="1" t="s">
        <v>341</v>
      </c>
      <c r="B14379" s="7" t="s">
        <v>354</v>
      </c>
      <c r="C14379" s="1" t="s">
        <v>13827</v>
      </c>
      <c r="D14379" s="8">
        <v>0.0</v>
      </c>
      <c r="E14379" s="1">
        <v>0.0</v>
      </c>
      <c r="F14379" s="1">
        <v>4.0</v>
      </c>
      <c r="G14379" s="1">
        <v>100.0</v>
      </c>
      <c r="H14379" s="1">
        <v>-96.0</v>
      </c>
    </row>
    <row r="14380">
      <c r="A14380" s="1" t="s">
        <v>341</v>
      </c>
      <c r="B14380" s="7" t="s">
        <v>354</v>
      </c>
      <c r="C14380" s="1" t="s">
        <v>10135</v>
      </c>
      <c r="D14380" s="8">
        <v>0.0</v>
      </c>
      <c r="E14380" s="1">
        <v>0.0</v>
      </c>
      <c r="F14380" s="1">
        <v>63.5</v>
      </c>
      <c r="G14380" s="1">
        <v>100.0</v>
      </c>
      <c r="H14380" s="1">
        <v>-36.5</v>
      </c>
    </row>
    <row r="14381">
      <c r="A14381" s="1" t="s">
        <v>341</v>
      </c>
      <c r="B14381" s="7" t="s">
        <v>354</v>
      </c>
      <c r="C14381" s="1" t="s">
        <v>10136</v>
      </c>
      <c r="D14381" s="8">
        <v>0.0</v>
      </c>
      <c r="E14381" s="1">
        <v>0.0</v>
      </c>
      <c r="F14381" s="1">
        <v>58.5</v>
      </c>
      <c r="G14381" s="1">
        <v>84.8</v>
      </c>
      <c r="H14381" s="1">
        <v>-26.3</v>
      </c>
    </row>
    <row r="14382">
      <c r="A14382" s="1" t="s">
        <v>341</v>
      </c>
      <c r="B14382" s="7" t="s">
        <v>354</v>
      </c>
      <c r="C14382" s="1" t="s">
        <v>13828</v>
      </c>
      <c r="D14382" s="8">
        <v>0.0</v>
      </c>
      <c r="E14382" s="1">
        <v>0.0</v>
      </c>
      <c r="F14382" s="1">
        <v>18.0</v>
      </c>
      <c r="G14382" s="1">
        <v>40.9</v>
      </c>
      <c r="H14382" s="1">
        <v>-22.9</v>
      </c>
    </row>
    <row r="14383">
      <c r="A14383" s="1" t="s">
        <v>341</v>
      </c>
      <c r="B14383" s="7" t="s">
        <v>354</v>
      </c>
      <c r="C14383" s="1" t="s">
        <v>13829</v>
      </c>
      <c r="D14383" s="8">
        <v>0.0</v>
      </c>
      <c r="E14383" s="1">
        <v>0.0</v>
      </c>
      <c r="F14383" s="1">
        <v>10.8</v>
      </c>
      <c r="G14383" s="1">
        <v>12.3</v>
      </c>
      <c r="H14383" s="1">
        <v>-1.5</v>
      </c>
    </row>
    <row r="14384">
      <c r="A14384" s="1" t="s">
        <v>341</v>
      </c>
      <c r="B14384" s="7" t="s">
        <v>354</v>
      </c>
      <c r="C14384" s="1" t="s">
        <v>13830</v>
      </c>
      <c r="D14384" s="8">
        <v>0.0</v>
      </c>
      <c r="E14384" s="1">
        <v>0.0</v>
      </c>
      <c r="F14384" s="1">
        <v>9.8</v>
      </c>
      <c r="G14384" s="1">
        <v>3.6</v>
      </c>
      <c r="H14384" s="1">
        <v>6.2</v>
      </c>
    </row>
    <row r="14385">
      <c r="A14385" s="1" t="s">
        <v>341</v>
      </c>
      <c r="B14385" s="7" t="s">
        <v>354</v>
      </c>
      <c r="C14385" s="1" t="s">
        <v>13831</v>
      </c>
      <c r="D14385" s="8">
        <v>0.0</v>
      </c>
      <c r="E14385" s="1">
        <v>0.0</v>
      </c>
      <c r="F14385" s="1">
        <v>11.2</v>
      </c>
      <c r="G14385" s="1">
        <v>8.5</v>
      </c>
      <c r="H14385" s="1">
        <v>2.8</v>
      </c>
    </row>
    <row r="14386">
      <c r="A14386" s="1" t="s">
        <v>341</v>
      </c>
      <c r="B14386" s="7" t="s">
        <v>354</v>
      </c>
      <c r="C14386" s="1" t="s">
        <v>13832</v>
      </c>
      <c r="D14386" s="8">
        <v>0.0</v>
      </c>
      <c r="E14386" s="1">
        <v>11.0</v>
      </c>
      <c r="F14386" s="1">
        <v>11.5</v>
      </c>
      <c r="G14386" s="1">
        <v>4.1</v>
      </c>
      <c r="H14386" s="1">
        <v>7.4</v>
      </c>
    </row>
    <row r="14387">
      <c r="A14387" s="1" t="s">
        <v>341</v>
      </c>
      <c r="B14387" s="7" t="s">
        <v>354</v>
      </c>
      <c r="C14387" s="1" t="s">
        <v>13833</v>
      </c>
      <c r="D14387" s="8">
        <v>0.0</v>
      </c>
      <c r="E14387" s="1">
        <v>0.0</v>
      </c>
      <c r="F14387" s="1">
        <v>1.0</v>
      </c>
      <c r="G14387" s="1">
        <v>100.0</v>
      </c>
      <c r="H14387" s="1">
        <v>-99.0</v>
      </c>
    </row>
    <row r="14388">
      <c r="A14388" s="1" t="s">
        <v>341</v>
      </c>
      <c r="B14388" s="7" t="s">
        <v>354</v>
      </c>
      <c r="C14388" s="1" t="s">
        <v>13834</v>
      </c>
      <c r="D14388" s="8">
        <v>0.0</v>
      </c>
      <c r="E14388" s="1">
        <v>0.0</v>
      </c>
      <c r="F14388" s="1">
        <v>1.0</v>
      </c>
      <c r="G14388" s="1">
        <v>100.0</v>
      </c>
      <c r="H14388" s="1">
        <v>-99.0</v>
      </c>
    </row>
    <row r="14389">
      <c r="A14389" s="1" t="s">
        <v>341</v>
      </c>
      <c r="B14389" s="7" t="s">
        <v>354</v>
      </c>
      <c r="C14389" s="1" t="s">
        <v>13835</v>
      </c>
      <c r="D14389" s="8">
        <v>0.0</v>
      </c>
      <c r="E14389" s="1">
        <v>0.0</v>
      </c>
      <c r="F14389" s="1">
        <v>32.3</v>
      </c>
      <c r="G14389" s="1">
        <v>100.0</v>
      </c>
      <c r="H14389" s="1">
        <v>-67.7</v>
      </c>
    </row>
    <row r="14390">
      <c r="A14390" s="1" t="s">
        <v>341</v>
      </c>
      <c r="B14390" s="7" t="s">
        <v>354</v>
      </c>
      <c r="C14390" s="1" t="s">
        <v>13836</v>
      </c>
      <c r="D14390" s="8">
        <v>0.0</v>
      </c>
      <c r="E14390" s="1">
        <v>0.0</v>
      </c>
      <c r="F14390" s="1">
        <v>1.0</v>
      </c>
      <c r="G14390" s="1">
        <v>100.0</v>
      </c>
      <c r="H14390" s="1">
        <v>-99.0</v>
      </c>
    </row>
    <row r="14391">
      <c r="A14391" s="1" t="s">
        <v>341</v>
      </c>
      <c r="B14391" s="7" t="s">
        <v>354</v>
      </c>
      <c r="C14391" s="1" t="s">
        <v>13837</v>
      </c>
      <c r="D14391" s="8">
        <v>0.0</v>
      </c>
      <c r="E14391" s="1">
        <v>0.0</v>
      </c>
      <c r="F14391" s="1">
        <v>17.0</v>
      </c>
      <c r="G14391" s="1">
        <v>37.5</v>
      </c>
      <c r="H14391" s="1">
        <v>-20.5</v>
      </c>
    </row>
    <row r="14392">
      <c r="A14392" s="1" t="s">
        <v>341</v>
      </c>
      <c r="B14392" s="7" t="s">
        <v>354</v>
      </c>
      <c r="C14392" s="1" t="s">
        <v>13838</v>
      </c>
      <c r="D14392" s="8">
        <v>0.0</v>
      </c>
      <c r="E14392" s="1">
        <v>0.0</v>
      </c>
      <c r="F14392" s="1">
        <v>37.0</v>
      </c>
      <c r="G14392" s="1">
        <v>7.0</v>
      </c>
      <c r="H14392" s="1">
        <v>30.0</v>
      </c>
    </row>
    <row r="14393">
      <c r="A14393" s="1" t="s">
        <v>341</v>
      </c>
      <c r="B14393" s="7" t="s">
        <v>354</v>
      </c>
      <c r="C14393" s="1" t="s">
        <v>13839</v>
      </c>
      <c r="D14393" s="8">
        <v>0.0</v>
      </c>
      <c r="E14393" s="1">
        <v>0.0</v>
      </c>
      <c r="F14393" s="1">
        <v>19.3</v>
      </c>
      <c r="G14393" s="1">
        <v>51.5</v>
      </c>
      <c r="H14393" s="1">
        <v>-32.3</v>
      </c>
    </row>
    <row r="14394">
      <c r="A14394" s="1" t="s">
        <v>341</v>
      </c>
      <c r="B14394" s="7" t="s">
        <v>354</v>
      </c>
      <c r="C14394" s="1" t="s">
        <v>13840</v>
      </c>
      <c r="D14394" s="8">
        <v>0.0</v>
      </c>
      <c r="E14394" s="1">
        <v>0.0</v>
      </c>
      <c r="F14394" s="1">
        <v>1.0</v>
      </c>
      <c r="G14394" s="1">
        <v>100.0</v>
      </c>
      <c r="H14394" s="1">
        <v>-99.0</v>
      </c>
    </row>
    <row r="14395">
      <c r="A14395" s="1" t="s">
        <v>341</v>
      </c>
      <c r="B14395" s="7" t="s">
        <v>354</v>
      </c>
      <c r="C14395" s="1" t="s">
        <v>10139</v>
      </c>
      <c r="D14395" s="8">
        <v>0.0</v>
      </c>
      <c r="E14395" s="1">
        <v>0.0</v>
      </c>
      <c r="F14395" s="1">
        <v>1.0</v>
      </c>
      <c r="G14395" s="1">
        <v>9.0</v>
      </c>
      <c r="H14395" s="1">
        <v>-8.0</v>
      </c>
    </row>
    <row r="14396">
      <c r="A14396" s="1" t="s">
        <v>341</v>
      </c>
      <c r="B14396" s="7" t="s">
        <v>354</v>
      </c>
      <c r="C14396" s="1" t="s">
        <v>383</v>
      </c>
      <c r="D14396" s="8">
        <v>0.0</v>
      </c>
      <c r="E14396" s="1">
        <v>0.0</v>
      </c>
      <c r="F14396" s="1">
        <v>49.5</v>
      </c>
      <c r="G14396" s="1">
        <v>100.0</v>
      </c>
      <c r="H14396" s="1">
        <v>-50.5</v>
      </c>
    </row>
    <row r="14397">
      <c r="A14397" s="1" t="s">
        <v>341</v>
      </c>
      <c r="B14397" s="7" t="s">
        <v>354</v>
      </c>
      <c r="C14397" s="1" t="s">
        <v>13841</v>
      </c>
      <c r="D14397" s="8">
        <v>0.0</v>
      </c>
      <c r="E14397" s="1">
        <v>0.0</v>
      </c>
      <c r="F14397" s="1">
        <v>4.0</v>
      </c>
      <c r="G14397" s="1">
        <v>100.0</v>
      </c>
      <c r="H14397" s="1">
        <v>-96.0</v>
      </c>
    </row>
    <row r="14398">
      <c r="A14398" s="1" t="s">
        <v>341</v>
      </c>
      <c r="B14398" s="7" t="s">
        <v>354</v>
      </c>
      <c r="C14398" s="1" t="s">
        <v>13842</v>
      </c>
      <c r="D14398" s="8">
        <v>0.0</v>
      </c>
      <c r="E14398" s="1">
        <v>0.0</v>
      </c>
      <c r="F14398" s="1">
        <v>7.0</v>
      </c>
      <c r="G14398" s="1">
        <v>100.0</v>
      </c>
      <c r="H14398" s="1">
        <v>-93.0</v>
      </c>
    </row>
    <row r="14399">
      <c r="A14399" s="1" t="s">
        <v>341</v>
      </c>
      <c r="B14399" s="7" t="s">
        <v>354</v>
      </c>
      <c r="C14399" s="1" t="s">
        <v>13843</v>
      </c>
      <c r="D14399" s="8">
        <v>0.0</v>
      </c>
      <c r="E14399" s="1">
        <v>0.0</v>
      </c>
      <c r="F14399" s="1">
        <v>20.0</v>
      </c>
      <c r="G14399" s="1">
        <v>100.0</v>
      </c>
      <c r="H14399" s="1">
        <v>-80.0</v>
      </c>
    </row>
    <row r="14400">
      <c r="A14400" s="1" t="s">
        <v>341</v>
      </c>
      <c r="B14400" s="7" t="s">
        <v>354</v>
      </c>
      <c r="C14400" s="1" t="s">
        <v>10141</v>
      </c>
      <c r="D14400" s="8">
        <v>0.0</v>
      </c>
      <c r="E14400" s="1">
        <v>0.0</v>
      </c>
      <c r="F14400" s="1">
        <v>17.0</v>
      </c>
      <c r="G14400" s="1">
        <v>84.3</v>
      </c>
      <c r="H14400" s="1">
        <v>-67.3</v>
      </c>
    </row>
    <row r="14401">
      <c r="A14401" s="1" t="s">
        <v>341</v>
      </c>
      <c r="B14401" s="7" t="s">
        <v>354</v>
      </c>
      <c r="C14401" s="1" t="s">
        <v>13844</v>
      </c>
      <c r="D14401" s="8">
        <v>0.0</v>
      </c>
      <c r="E14401" s="1">
        <v>0.0</v>
      </c>
      <c r="F14401" s="1">
        <v>84.0</v>
      </c>
      <c r="G14401" s="1">
        <v>100.0</v>
      </c>
      <c r="H14401" s="1">
        <v>-16.0</v>
      </c>
    </row>
    <row r="14402">
      <c r="A14402" s="1" t="s">
        <v>341</v>
      </c>
      <c r="B14402" s="7" t="s">
        <v>354</v>
      </c>
      <c r="C14402" s="1" t="s">
        <v>13845</v>
      </c>
      <c r="D14402" s="8">
        <v>0.0</v>
      </c>
      <c r="E14402" s="1">
        <v>0.0</v>
      </c>
      <c r="F14402" s="1">
        <v>12.5</v>
      </c>
      <c r="G14402" s="1">
        <v>10.1</v>
      </c>
      <c r="H14402" s="1">
        <v>2.4</v>
      </c>
    </row>
    <row r="14403">
      <c r="A14403" s="1" t="s">
        <v>341</v>
      </c>
      <c r="B14403" s="7" t="s">
        <v>354</v>
      </c>
      <c r="C14403" s="1" t="s">
        <v>13846</v>
      </c>
      <c r="D14403" s="8">
        <v>0.0</v>
      </c>
      <c r="E14403" s="1">
        <v>0.0</v>
      </c>
      <c r="F14403" s="1">
        <v>88.0</v>
      </c>
      <c r="G14403" s="1">
        <v>100.0</v>
      </c>
      <c r="H14403" s="1">
        <v>-12.0</v>
      </c>
    </row>
    <row r="14404">
      <c r="A14404" s="1" t="s">
        <v>341</v>
      </c>
      <c r="B14404" s="7" t="s">
        <v>354</v>
      </c>
      <c r="C14404" s="1" t="s">
        <v>13847</v>
      </c>
      <c r="D14404" s="8">
        <v>0.0</v>
      </c>
      <c r="E14404" s="1">
        <v>0.0</v>
      </c>
      <c r="F14404" s="1">
        <v>9.6</v>
      </c>
      <c r="G14404" s="1">
        <v>3.0</v>
      </c>
      <c r="H14404" s="1">
        <v>6.6</v>
      </c>
    </row>
    <row r="14405">
      <c r="A14405" s="1" t="s">
        <v>341</v>
      </c>
      <c r="B14405" s="7" t="s">
        <v>354</v>
      </c>
      <c r="C14405" s="1" t="s">
        <v>13848</v>
      </c>
      <c r="D14405" s="8">
        <v>0.0</v>
      </c>
      <c r="E14405" s="1">
        <v>0.0</v>
      </c>
      <c r="F14405" s="1">
        <v>68.0</v>
      </c>
      <c r="G14405" s="1">
        <v>58.3</v>
      </c>
      <c r="H14405" s="1">
        <v>9.7</v>
      </c>
    </row>
    <row r="14406">
      <c r="A14406" s="1" t="s">
        <v>341</v>
      </c>
      <c r="B14406" s="7" t="s">
        <v>354</v>
      </c>
      <c r="C14406" s="1" t="s">
        <v>13849</v>
      </c>
      <c r="D14406" s="8">
        <v>0.0</v>
      </c>
      <c r="E14406" s="1">
        <v>0.0</v>
      </c>
      <c r="F14406" s="1">
        <v>15.6</v>
      </c>
      <c r="G14406" s="1">
        <v>9.6</v>
      </c>
      <c r="H14406" s="1">
        <v>5.9</v>
      </c>
    </row>
    <row r="14407">
      <c r="A14407" s="1" t="s">
        <v>341</v>
      </c>
      <c r="B14407" s="7" t="s">
        <v>354</v>
      </c>
      <c r="C14407" s="1" t="s">
        <v>13850</v>
      </c>
      <c r="D14407" s="8">
        <v>0.0</v>
      </c>
      <c r="E14407" s="1">
        <v>0.0</v>
      </c>
      <c r="F14407" s="1">
        <v>72.3</v>
      </c>
      <c r="G14407" s="1">
        <v>100.0</v>
      </c>
      <c r="H14407" s="1">
        <v>-27.7</v>
      </c>
    </row>
    <row r="14408">
      <c r="A14408" s="1" t="s">
        <v>341</v>
      </c>
      <c r="B14408" s="7" t="s">
        <v>354</v>
      </c>
      <c r="C14408" s="1" t="s">
        <v>13851</v>
      </c>
      <c r="D14408" s="8">
        <v>0.0</v>
      </c>
      <c r="E14408" s="1">
        <v>0.0</v>
      </c>
      <c r="F14408" s="1">
        <v>39.0</v>
      </c>
      <c r="G14408" s="1">
        <v>100.0</v>
      </c>
      <c r="H14408" s="1">
        <v>-61.0</v>
      </c>
    </row>
    <row r="14409">
      <c r="A14409" s="1" t="s">
        <v>341</v>
      </c>
      <c r="B14409" s="7" t="s">
        <v>354</v>
      </c>
      <c r="C14409" s="1" t="s">
        <v>13852</v>
      </c>
      <c r="D14409" s="8">
        <v>0.0</v>
      </c>
      <c r="E14409" s="1">
        <v>0.0</v>
      </c>
      <c r="F14409" s="1">
        <v>4.0</v>
      </c>
      <c r="G14409" s="1">
        <v>56.1</v>
      </c>
      <c r="H14409" s="1">
        <v>-52.1</v>
      </c>
    </row>
    <row r="14410">
      <c r="A14410" s="1" t="s">
        <v>341</v>
      </c>
      <c r="B14410" s="7" t="s">
        <v>354</v>
      </c>
      <c r="C14410" s="1" t="s">
        <v>13853</v>
      </c>
      <c r="D14410" s="8">
        <v>0.0</v>
      </c>
      <c r="E14410" s="1">
        <v>0.0</v>
      </c>
      <c r="F14410" s="1">
        <v>77.0</v>
      </c>
      <c r="G14410" s="1">
        <v>100.0</v>
      </c>
      <c r="H14410" s="1">
        <v>-23.0</v>
      </c>
    </row>
    <row r="14411">
      <c r="A14411" s="1" t="s">
        <v>341</v>
      </c>
      <c r="B14411" s="7" t="s">
        <v>354</v>
      </c>
      <c r="C14411" s="1" t="s">
        <v>13854</v>
      </c>
      <c r="D14411" s="8">
        <v>0.0</v>
      </c>
      <c r="E14411" s="1">
        <v>0.0</v>
      </c>
      <c r="F14411" s="1">
        <v>38.8</v>
      </c>
      <c r="G14411" s="1">
        <v>100.0</v>
      </c>
      <c r="H14411" s="1">
        <v>-61.2</v>
      </c>
    </row>
    <row r="14412">
      <c r="A14412" s="1" t="s">
        <v>341</v>
      </c>
      <c r="B14412" s="7" t="s">
        <v>354</v>
      </c>
      <c r="C14412" s="1" t="s">
        <v>13855</v>
      </c>
      <c r="D14412" s="8">
        <v>0.0</v>
      </c>
      <c r="E14412" s="1">
        <v>0.0</v>
      </c>
      <c r="F14412" s="1">
        <v>95.0</v>
      </c>
      <c r="G14412" s="1">
        <v>100.0</v>
      </c>
      <c r="H14412" s="1">
        <v>-5.0</v>
      </c>
    </row>
    <row r="14413">
      <c r="A14413" s="1" t="s">
        <v>341</v>
      </c>
      <c r="B14413" s="7" t="s">
        <v>354</v>
      </c>
      <c r="C14413" s="1" t="s">
        <v>13856</v>
      </c>
      <c r="D14413" s="8">
        <v>0.0</v>
      </c>
      <c r="E14413" s="1">
        <v>0.0</v>
      </c>
      <c r="F14413" s="1">
        <v>55.0</v>
      </c>
      <c r="G14413" s="1">
        <v>100.0</v>
      </c>
      <c r="H14413" s="1">
        <v>-45.0</v>
      </c>
    </row>
    <row r="14414">
      <c r="A14414" s="1" t="s">
        <v>341</v>
      </c>
      <c r="B14414" s="7" t="s">
        <v>354</v>
      </c>
      <c r="C14414" s="1" t="s">
        <v>13857</v>
      </c>
      <c r="D14414" s="8">
        <v>0.0</v>
      </c>
      <c r="E14414" s="1">
        <v>0.0</v>
      </c>
      <c r="F14414" s="1">
        <v>13.0</v>
      </c>
      <c r="G14414" s="1">
        <v>100.0</v>
      </c>
      <c r="H14414" s="1">
        <v>-87.0</v>
      </c>
    </row>
    <row r="14415">
      <c r="A14415" s="1" t="s">
        <v>341</v>
      </c>
      <c r="B14415" s="7" t="s">
        <v>354</v>
      </c>
      <c r="C14415" s="1" t="s">
        <v>13858</v>
      </c>
      <c r="D14415" s="8">
        <v>0.0</v>
      </c>
      <c r="E14415" s="1">
        <v>0.0</v>
      </c>
      <c r="F14415" s="1">
        <v>2.0</v>
      </c>
      <c r="G14415" s="1">
        <v>100.0</v>
      </c>
      <c r="H14415" s="1">
        <v>-98.0</v>
      </c>
    </row>
    <row r="14416">
      <c r="A14416" s="1" t="s">
        <v>341</v>
      </c>
      <c r="B14416" s="7" t="s">
        <v>354</v>
      </c>
      <c r="C14416" s="1" t="s">
        <v>13859</v>
      </c>
      <c r="D14416" s="8">
        <v>0.0</v>
      </c>
      <c r="E14416" s="1">
        <v>0.0</v>
      </c>
      <c r="F14416" s="1">
        <v>3.0</v>
      </c>
      <c r="G14416" s="1">
        <v>100.0</v>
      </c>
      <c r="H14416" s="1">
        <v>-97.0</v>
      </c>
    </row>
    <row r="14417">
      <c r="A14417" s="1" t="s">
        <v>341</v>
      </c>
      <c r="B14417" s="7" t="s">
        <v>354</v>
      </c>
      <c r="C14417" s="1" t="s">
        <v>13860</v>
      </c>
      <c r="D14417" s="8">
        <v>0.0</v>
      </c>
      <c r="E14417" s="1">
        <v>0.0</v>
      </c>
      <c r="F14417" s="1">
        <v>100.0</v>
      </c>
      <c r="G14417" s="1">
        <v>56.9</v>
      </c>
      <c r="H14417" s="1">
        <v>43.1</v>
      </c>
    </row>
    <row r="14418">
      <c r="A14418" s="1" t="s">
        <v>341</v>
      </c>
      <c r="B14418" s="7" t="s">
        <v>354</v>
      </c>
      <c r="C14418" s="1" t="s">
        <v>13861</v>
      </c>
      <c r="D14418" s="8">
        <v>0.0</v>
      </c>
      <c r="E14418" s="1">
        <v>0.0</v>
      </c>
      <c r="F14418" s="1">
        <v>100.0</v>
      </c>
      <c r="G14418" s="1">
        <v>11.7</v>
      </c>
      <c r="H14418" s="1">
        <v>88.3</v>
      </c>
    </row>
    <row r="14419">
      <c r="A14419" s="1" t="s">
        <v>341</v>
      </c>
      <c r="B14419" s="7" t="s">
        <v>354</v>
      </c>
      <c r="C14419" s="1" t="s">
        <v>13862</v>
      </c>
      <c r="D14419" s="8">
        <v>0.0</v>
      </c>
      <c r="E14419" s="1">
        <v>0.0</v>
      </c>
      <c r="F14419" s="1">
        <v>100.0</v>
      </c>
      <c r="G14419" s="1">
        <v>12.3</v>
      </c>
      <c r="H14419" s="1">
        <v>87.7</v>
      </c>
    </row>
    <row r="14420">
      <c r="A14420" s="1" t="s">
        <v>341</v>
      </c>
      <c r="B14420" s="7" t="s">
        <v>354</v>
      </c>
      <c r="C14420" s="1" t="s">
        <v>13863</v>
      </c>
      <c r="D14420" s="8">
        <v>0.0</v>
      </c>
      <c r="E14420" s="1">
        <v>0.0</v>
      </c>
      <c r="F14420" s="1">
        <v>100.0</v>
      </c>
      <c r="G14420" s="1">
        <v>88.1</v>
      </c>
      <c r="H14420" s="1">
        <v>11.9</v>
      </c>
    </row>
    <row r="14421">
      <c r="A14421" s="1" t="s">
        <v>341</v>
      </c>
      <c r="B14421" s="7" t="s">
        <v>354</v>
      </c>
      <c r="C14421" s="1" t="s">
        <v>13864</v>
      </c>
      <c r="D14421" s="8">
        <v>0.0</v>
      </c>
      <c r="E14421" s="1">
        <v>0.0</v>
      </c>
      <c r="F14421" s="1">
        <v>100.0</v>
      </c>
      <c r="G14421" s="1">
        <v>87.3</v>
      </c>
      <c r="H14421" s="1">
        <v>12.7</v>
      </c>
    </row>
    <row r="14422">
      <c r="A14422" s="1" t="s">
        <v>341</v>
      </c>
      <c r="B14422" s="7" t="s">
        <v>354</v>
      </c>
      <c r="C14422" s="1" t="s">
        <v>13865</v>
      </c>
      <c r="D14422" s="8">
        <v>0.0</v>
      </c>
      <c r="E14422" s="1">
        <v>0.0</v>
      </c>
      <c r="F14422" s="1">
        <v>100.0</v>
      </c>
      <c r="G14422" s="1">
        <v>86.6</v>
      </c>
      <c r="H14422" s="1">
        <v>13.4</v>
      </c>
    </row>
    <row r="14423">
      <c r="A14423" s="1" t="s">
        <v>341</v>
      </c>
      <c r="B14423" s="7" t="s">
        <v>354</v>
      </c>
      <c r="C14423" s="1" t="s">
        <v>13866</v>
      </c>
      <c r="D14423" s="8">
        <v>0.0</v>
      </c>
      <c r="E14423" s="1">
        <v>0.0</v>
      </c>
      <c r="F14423" s="1">
        <v>100.0</v>
      </c>
      <c r="G14423" s="1">
        <v>63.3</v>
      </c>
      <c r="H14423" s="1">
        <v>36.8</v>
      </c>
    </row>
    <row r="14424">
      <c r="A14424" s="1" t="s">
        <v>341</v>
      </c>
      <c r="B14424" s="7" t="s">
        <v>354</v>
      </c>
      <c r="C14424" s="1" t="s">
        <v>13867</v>
      </c>
      <c r="D14424" s="8">
        <v>0.0</v>
      </c>
      <c r="E14424" s="1">
        <v>0.0</v>
      </c>
      <c r="F14424" s="1">
        <v>100.0</v>
      </c>
      <c r="G14424" s="1">
        <v>7.0</v>
      </c>
      <c r="H14424" s="1">
        <v>93.0</v>
      </c>
    </row>
    <row r="14425">
      <c r="A14425" s="1" t="s">
        <v>341</v>
      </c>
      <c r="B14425" s="7" t="s">
        <v>354</v>
      </c>
      <c r="C14425" s="1" t="s">
        <v>13868</v>
      </c>
      <c r="D14425" s="8">
        <v>0.0</v>
      </c>
      <c r="E14425" s="1">
        <v>0.0</v>
      </c>
      <c r="F14425" s="1">
        <v>100.0</v>
      </c>
      <c r="G14425" s="1">
        <v>89.0</v>
      </c>
      <c r="H14425" s="1">
        <v>11.0</v>
      </c>
    </row>
    <row r="14426">
      <c r="A14426" s="1" t="s">
        <v>341</v>
      </c>
      <c r="B14426" s="7" t="s">
        <v>354</v>
      </c>
      <c r="C14426" s="1" t="s">
        <v>13869</v>
      </c>
      <c r="D14426" s="8">
        <v>0.0</v>
      </c>
      <c r="E14426" s="1">
        <v>0.0</v>
      </c>
      <c r="F14426" s="1">
        <v>100.0</v>
      </c>
      <c r="G14426" s="1">
        <v>58.0</v>
      </c>
      <c r="H14426" s="1">
        <v>42.0</v>
      </c>
    </row>
    <row r="14427">
      <c r="A14427" s="1" t="s">
        <v>341</v>
      </c>
      <c r="B14427" s="7" t="s">
        <v>354</v>
      </c>
      <c r="C14427" s="1" t="s">
        <v>13870</v>
      </c>
      <c r="D14427" s="8">
        <v>0.0</v>
      </c>
      <c r="E14427" s="1">
        <v>0.0</v>
      </c>
      <c r="F14427" s="1">
        <v>100.0</v>
      </c>
      <c r="G14427" s="1">
        <v>70.3</v>
      </c>
      <c r="H14427" s="1">
        <v>29.8</v>
      </c>
    </row>
    <row r="14428">
      <c r="A14428" s="1" t="s">
        <v>341</v>
      </c>
      <c r="B14428" s="7" t="s">
        <v>354</v>
      </c>
      <c r="C14428" s="1" t="s">
        <v>13871</v>
      </c>
      <c r="D14428" s="8">
        <v>0.0</v>
      </c>
      <c r="E14428" s="1">
        <v>0.0</v>
      </c>
      <c r="F14428" s="1">
        <v>100.0</v>
      </c>
      <c r="G14428" s="1">
        <v>84.6</v>
      </c>
      <c r="H14428" s="1">
        <v>15.4</v>
      </c>
    </row>
    <row r="14429">
      <c r="A14429" s="1" t="s">
        <v>341</v>
      </c>
      <c r="B14429" s="7" t="s">
        <v>354</v>
      </c>
      <c r="C14429" s="1" t="s">
        <v>13872</v>
      </c>
      <c r="D14429" s="8">
        <v>0.0</v>
      </c>
      <c r="E14429" s="1">
        <v>0.0</v>
      </c>
      <c r="F14429" s="1">
        <v>100.0</v>
      </c>
      <c r="G14429" s="1">
        <v>32.0</v>
      </c>
      <c r="H14429" s="1">
        <v>68.0</v>
      </c>
    </row>
    <row r="14430">
      <c r="A14430" s="1" t="s">
        <v>341</v>
      </c>
      <c r="B14430" s="7" t="s">
        <v>354</v>
      </c>
      <c r="C14430" s="1" t="s">
        <v>13873</v>
      </c>
      <c r="D14430" s="8">
        <v>0.0</v>
      </c>
      <c r="E14430" s="1">
        <v>0.0</v>
      </c>
      <c r="F14430" s="1">
        <v>100.0</v>
      </c>
      <c r="G14430" s="1">
        <v>73.1</v>
      </c>
      <c r="H14430" s="1">
        <v>26.9</v>
      </c>
    </row>
    <row r="14431">
      <c r="A14431" s="1" t="s">
        <v>341</v>
      </c>
      <c r="B14431" s="7" t="s">
        <v>354</v>
      </c>
      <c r="C14431" s="1" t="s">
        <v>13874</v>
      </c>
      <c r="D14431" s="8">
        <v>0.0</v>
      </c>
      <c r="E14431" s="1">
        <v>0.0</v>
      </c>
      <c r="F14431" s="1">
        <v>100.0</v>
      </c>
      <c r="G14431" s="1">
        <v>60.5</v>
      </c>
      <c r="H14431" s="1">
        <v>39.5</v>
      </c>
    </row>
    <row r="14432">
      <c r="A14432" s="1" t="s">
        <v>341</v>
      </c>
      <c r="B14432" s="7" t="s">
        <v>354</v>
      </c>
      <c r="C14432" s="1" t="s">
        <v>13875</v>
      </c>
      <c r="D14432" s="8">
        <v>0.0</v>
      </c>
      <c r="E14432" s="1">
        <v>0.0</v>
      </c>
      <c r="F14432" s="1">
        <v>100.0</v>
      </c>
      <c r="G14432" s="1">
        <v>79.0</v>
      </c>
      <c r="H14432" s="1">
        <v>21.0</v>
      </c>
    </row>
    <row r="14433">
      <c r="A14433" s="1" t="s">
        <v>341</v>
      </c>
      <c r="B14433" s="7" t="s">
        <v>354</v>
      </c>
      <c r="C14433" s="1" t="s">
        <v>13876</v>
      </c>
      <c r="D14433" s="8">
        <v>0.0</v>
      </c>
      <c r="E14433" s="1">
        <v>0.0</v>
      </c>
      <c r="F14433" s="1">
        <v>100.0</v>
      </c>
      <c r="G14433" s="1">
        <v>53.0</v>
      </c>
      <c r="H14433" s="1">
        <v>47.0</v>
      </c>
    </row>
    <row r="14434">
      <c r="A14434" s="1" t="s">
        <v>341</v>
      </c>
      <c r="B14434" s="7" t="s">
        <v>354</v>
      </c>
      <c r="C14434" s="1" t="s">
        <v>13877</v>
      </c>
      <c r="D14434" s="8">
        <v>0.0</v>
      </c>
      <c r="E14434" s="1">
        <v>0.0</v>
      </c>
      <c r="F14434" s="1">
        <v>100.0</v>
      </c>
      <c r="G14434" s="1">
        <v>43.0</v>
      </c>
      <c r="H14434" s="1">
        <v>57.0</v>
      </c>
    </row>
    <row r="14435">
      <c r="A14435" s="1" t="s">
        <v>341</v>
      </c>
      <c r="B14435" s="7" t="s">
        <v>354</v>
      </c>
      <c r="C14435" s="1" t="s">
        <v>13878</v>
      </c>
      <c r="D14435" s="8">
        <v>0.0</v>
      </c>
      <c r="E14435" s="1">
        <v>0.0</v>
      </c>
      <c r="F14435" s="1">
        <v>100.0</v>
      </c>
      <c r="G14435" s="1">
        <v>68.4</v>
      </c>
      <c r="H14435" s="1">
        <v>31.6</v>
      </c>
    </row>
    <row r="14436">
      <c r="A14436" s="1" t="s">
        <v>341</v>
      </c>
      <c r="B14436" s="7" t="s">
        <v>354</v>
      </c>
      <c r="C14436" s="1" t="s">
        <v>13879</v>
      </c>
      <c r="D14436" s="8">
        <v>0.0</v>
      </c>
      <c r="E14436" s="1">
        <v>0.0</v>
      </c>
      <c r="F14436" s="1">
        <v>100.0</v>
      </c>
      <c r="G14436" s="1">
        <v>73.7</v>
      </c>
      <c r="H14436" s="1">
        <v>26.3</v>
      </c>
    </row>
    <row r="14437">
      <c r="A14437" s="1" t="s">
        <v>341</v>
      </c>
      <c r="B14437" s="7" t="s">
        <v>354</v>
      </c>
      <c r="C14437" s="1" t="s">
        <v>13880</v>
      </c>
      <c r="D14437" s="8">
        <v>0.0</v>
      </c>
      <c r="E14437" s="1">
        <v>0.0</v>
      </c>
      <c r="F14437" s="1">
        <v>100.0</v>
      </c>
      <c r="G14437" s="1">
        <v>61.9</v>
      </c>
      <c r="H14437" s="1">
        <v>38.1</v>
      </c>
    </row>
    <row r="14438">
      <c r="A14438" s="1" t="s">
        <v>341</v>
      </c>
      <c r="B14438" s="7" t="s">
        <v>354</v>
      </c>
      <c r="C14438" s="1" t="s">
        <v>13881</v>
      </c>
      <c r="D14438" s="8">
        <v>0.0</v>
      </c>
      <c r="E14438" s="1">
        <v>0.0</v>
      </c>
      <c r="F14438" s="1">
        <v>100.0</v>
      </c>
      <c r="G14438" s="1">
        <v>75.7</v>
      </c>
      <c r="H14438" s="1">
        <v>24.3</v>
      </c>
    </row>
    <row r="14439">
      <c r="A14439" s="1" t="s">
        <v>341</v>
      </c>
      <c r="B14439" s="7" t="s">
        <v>354</v>
      </c>
      <c r="C14439" s="1" t="s">
        <v>13882</v>
      </c>
      <c r="D14439" s="8">
        <v>0.0</v>
      </c>
      <c r="E14439" s="1">
        <v>0.0</v>
      </c>
      <c r="F14439" s="1">
        <v>100.0</v>
      </c>
      <c r="G14439" s="1">
        <v>31.2</v>
      </c>
      <c r="H14439" s="1">
        <v>68.8</v>
      </c>
    </row>
    <row r="14440">
      <c r="A14440" s="1" t="s">
        <v>341</v>
      </c>
      <c r="B14440" s="7" t="s">
        <v>354</v>
      </c>
      <c r="C14440" s="1" t="s">
        <v>13883</v>
      </c>
      <c r="D14440" s="8">
        <v>0.0</v>
      </c>
      <c r="E14440" s="1">
        <v>0.0</v>
      </c>
      <c r="F14440" s="1">
        <v>100.0</v>
      </c>
      <c r="G14440" s="1">
        <v>29.7</v>
      </c>
      <c r="H14440" s="1">
        <v>70.3</v>
      </c>
    </row>
    <row r="14441">
      <c r="A14441" s="1" t="s">
        <v>341</v>
      </c>
      <c r="B14441" s="7" t="s">
        <v>354</v>
      </c>
      <c r="C14441" s="1" t="s">
        <v>13884</v>
      </c>
      <c r="D14441" s="8">
        <v>0.0</v>
      </c>
      <c r="E14441" s="1">
        <v>0.0</v>
      </c>
      <c r="F14441" s="1">
        <v>100.0</v>
      </c>
      <c r="G14441" s="1">
        <v>80.0</v>
      </c>
      <c r="H14441" s="1">
        <v>20.0</v>
      </c>
    </row>
    <row r="14442">
      <c r="A14442" s="1" t="s">
        <v>341</v>
      </c>
      <c r="B14442" s="7" t="s">
        <v>354</v>
      </c>
      <c r="C14442" s="1" t="s">
        <v>13885</v>
      </c>
      <c r="D14442" s="8">
        <v>0.0</v>
      </c>
      <c r="E14442" s="1">
        <v>0.0</v>
      </c>
      <c r="F14442" s="1">
        <v>100.0</v>
      </c>
      <c r="G14442" s="1">
        <v>94.3</v>
      </c>
      <c r="H14442" s="1">
        <v>5.7</v>
      </c>
    </row>
    <row r="14443">
      <c r="A14443" s="1" t="s">
        <v>341</v>
      </c>
      <c r="B14443" s="7" t="s">
        <v>354</v>
      </c>
      <c r="C14443" s="1" t="s">
        <v>13886</v>
      </c>
      <c r="D14443" s="8">
        <v>0.0</v>
      </c>
      <c r="E14443" s="1">
        <v>0.0</v>
      </c>
      <c r="F14443" s="1">
        <v>100.0</v>
      </c>
      <c r="G14443" s="1">
        <v>46.4</v>
      </c>
      <c r="H14443" s="1">
        <v>53.6</v>
      </c>
    </row>
    <row r="14444">
      <c r="A14444" s="1" t="s">
        <v>341</v>
      </c>
      <c r="B14444" s="7" t="s">
        <v>354</v>
      </c>
      <c r="C14444" s="1" t="s">
        <v>13887</v>
      </c>
      <c r="D14444" s="8">
        <v>0.0</v>
      </c>
      <c r="E14444" s="1">
        <v>0.0</v>
      </c>
      <c r="F14444" s="1">
        <v>100.0</v>
      </c>
      <c r="G14444" s="1">
        <v>52.0</v>
      </c>
      <c r="H14444" s="1">
        <v>48.0</v>
      </c>
    </row>
    <row r="14445">
      <c r="A14445" s="1" t="s">
        <v>341</v>
      </c>
      <c r="B14445" s="7" t="s">
        <v>354</v>
      </c>
      <c r="C14445" s="1" t="s">
        <v>13888</v>
      </c>
      <c r="D14445" s="8">
        <v>0.0</v>
      </c>
      <c r="E14445" s="1">
        <v>0.0</v>
      </c>
      <c r="F14445" s="1">
        <v>100.0</v>
      </c>
      <c r="G14445" s="1">
        <v>44.9</v>
      </c>
      <c r="H14445" s="1">
        <v>55.1</v>
      </c>
    </row>
    <row r="14446">
      <c r="A14446" s="1" t="s">
        <v>341</v>
      </c>
      <c r="B14446" s="7" t="s">
        <v>354</v>
      </c>
      <c r="C14446" s="1" t="s">
        <v>13889</v>
      </c>
      <c r="D14446" s="8">
        <v>0.0</v>
      </c>
      <c r="E14446" s="1">
        <v>0.0</v>
      </c>
      <c r="F14446" s="1">
        <v>100.0</v>
      </c>
      <c r="G14446" s="1">
        <v>74.5</v>
      </c>
      <c r="H14446" s="1">
        <v>25.5</v>
      </c>
    </row>
    <row r="14447">
      <c r="A14447" s="1" t="s">
        <v>341</v>
      </c>
      <c r="B14447" s="7" t="s">
        <v>354</v>
      </c>
      <c r="C14447" s="1" t="s">
        <v>13890</v>
      </c>
      <c r="D14447" s="8">
        <v>0.0</v>
      </c>
      <c r="E14447" s="1">
        <v>0.0</v>
      </c>
      <c r="F14447" s="1">
        <v>100.0</v>
      </c>
      <c r="G14447" s="1">
        <v>36.2</v>
      </c>
      <c r="H14447" s="1">
        <v>63.8</v>
      </c>
    </row>
    <row r="14448">
      <c r="A14448" s="1" t="s">
        <v>341</v>
      </c>
      <c r="B14448" s="7" t="s">
        <v>354</v>
      </c>
      <c r="C14448" s="1" t="s">
        <v>13891</v>
      </c>
      <c r="D14448" s="8">
        <v>0.0</v>
      </c>
      <c r="E14448" s="1">
        <v>0.0</v>
      </c>
      <c r="F14448" s="1">
        <v>100.0</v>
      </c>
      <c r="G14448" s="1">
        <v>89.8</v>
      </c>
      <c r="H14448" s="1">
        <v>10.2</v>
      </c>
    </row>
    <row r="14449">
      <c r="A14449" s="1" t="s">
        <v>341</v>
      </c>
      <c r="B14449" s="7" t="s">
        <v>354</v>
      </c>
      <c r="C14449" s="1" t="s">
        <v>13892</v>
      </c>
      <c r="D14449" s="8">
        <v>0.0</v>
      </c>
      <c r="E14449" s="1">
        <v>0.0</v>
      </c>
      <c r="F14449" s="1">
        <v>100.0</v>
      </c>
      <c r="G14449" s="1">
        <v>92.5</v>
      </c>
      <c r="H14449" s="1">
        <v>7.5</v>
      </c>
    </row>
    <row r="14450">
      <c r="A14450" s="1" t="s">
        <v>341</v>
      </c>
      <c r="B14450" s="7" t="s">
        <v>354</v>
      </c>
      <c r="C14450" s="1" t="s">
        <v>13893</v>
      </c>
      <c r="D14450" s="8">
        <v>0.0</v>
      </c>
      <c r="E14450" s="1">
        <v>0.0</v>
      </c>
      <c r="F14450" s="1">
        <v>100.0</v>
      </c>
      <c r="G14450" s="1">
        <v>10.0</v>
      </c>
      <c r="H14450" s="1">
        <v>90.0</v>
      </c>
    </row>
    <row r="14451">
      <c r="A14451" s="1" t="s">
        <v>341</v>
      </c>
      <c r="B14451" s="7" t="s">
        <v>354</v>
      </c>
      <c r="C14451" s="1" t="s">
        <v>13894</v>
      </c>
      <c r="D14451" s="8">
        <v>0.0</v>
      </c>
      <c r="E14451" s="1">
        <v>0.0</v>
      </c>
      <c r="F14451" s="1">
        <v>100.0</v>
      </c>
      <c r="G14451" s="1">
        <v>10.0</v>
      </c>
      <c r="H14451" s="1">
        <v>90.0</v>
      </c>
    </row>
    <row r="14452">
      <c r="A14452" s="1" t="s">
        <v>341</v>
      </c>
      <c r="B14452" s="7" t="s">
        <v>354</v>
      </c>
      <c r="C14452" s="1" t="s">
        <v>13895</v>
      </c>
      <c r="D14452" s="8">
        <v>0.0</v>
      </c>
      <c r="E14452" s="1">
        <v>0.0</v>
      </c>
      <c r="F14452" s="1">
        <v>100.0</v>
      </c>
      <c r="G14452" s="1">
        <v>36.9</v>
      </c>
      <c r="H14452" s="1">
        <v>63.1</v>
      </c>
    </row>
    <row r="14453">
      <c r="A14453" s="1" t="s">
        <v>341</v>
      </c>
      <c r="B14453" s="7" t="s">
        <v>354</v>
      </c>
      <c r="C14453" s="1" t="s">
        <v>13896</v>
      </c>
      <c r="D14453" s="8">
        <v>0.0</v>
      </c>
      <c r="E14453" s="1">
        <v>0.0</v>
      </c>
      <c r="F14453" s="1">
        <v>100.0</v>
      </c>
      <c r="G14453" s="1">
        <v>59.5</v>
      </c>
      <c r="H14453" s="1">
        <v>40.5</v>
      </c>
    </row>
    <row r="14454">
      <c r="A14454" s="1" t="s">
        <v>341</v>
      </c>
      <c r="B14454" s="7" t="s">
        <v>354</v>
      </c>
      <c r="C14454" s="1" t="s">
        <v>13897</v>
      </c>
      <c r="D14454" s="8">
        <v>0.0</v>
      </c>
      <c r="E14454" s="1">
        <v>0.0</v>
      </c>
      <c r="F14454" s="1">
        <v>100.0</v>
      </c>
      <c r="G14454" s="1">
        <v>4.0</v>
      </c>
      <c r="H14454" s="1">
        <v>96.0</v>
      </c>
    </row>
    <row r="14455">
      <c r="A14455" s="1" t="s">
        <v>341</v>
      </c>
      <c r="B14455" s="7" t="s">
        <v>354</v>
      </c>
      <c r="C14455" s="1" t="s">
        <v>13898</v>
      </c>
      <c r="D14455" s="8">
        <v>0.0</v>
      </c>
      <c r="E14455" s="1">
        <v>0.0</v>
      </c>
      <c r="F14455" s="1">
        <v>100.0</v>
      </c>
      <c r="G14455" s="1">
        <v>67.5</v>
      </c>
      <c r="H14455" s="1">
        <v>32.5</v>
      </c>
    </row>
    <row r="14456">
      <c r="A14456" s="1" t="s">
        <v>341</v>
      </c>
      <c r="B14456" s="7" t="s">
        <v>354</v>
      </c>
      <c r="C14456" s="1" t="s">
        <v>13899</v>
      </c>
      <c r="D14456" s="8">
        <v>0.0</v>
      </c>
      <c r="E14456" s="1">
        <v>0.0</v>
      </c>
      <c r="F14456" s="1">
        <v>100.0</v>
      </c>
      <c r="G14456" s="1">
        <v>12.0</v>
      </c>
      <c r="H14456" s="1">
        <v>88.0</v>
      </c>
    </row>
    <row r="14457">
      <c r="A14457" s="1" t="s">
        <v>341</v>
      </c>
      <c r="B14457" s="7" t="s">
        <v>354</v>
      </c>
      <c r="C14457" s="1" t="s">
        <v>13900</v>
      </c>
      <c r="D14457" s="8">
        <v>0.0</v>
      </c>
      <c r="E14457" s="1">
        <v>0.0</v>
      </c>
      <c r="F14457" s="1">
        <v>100.0</v>
      </c>
      <c r="G14457" s="1">
        <v>19.0</v>
      </c>
      <c r="H14457" s="1">
        <v>81.0</v>
      </c>
    </row>
    <row r="14458">
      <c r="A14458" s="1" t="s">
        <v>341</v>
      </c>
      <c r="B14458" s="7" t="s">
        <v>354</v>
      </c>
      <c r="C14458" s="1" t="s">
        <v>13901</v>
      </c>
      <c r="D14458" s="8">
        <v>0.0</v>
      </c>
      <c r="E14458" s="1">
        <v>0.0</v>
      </c>
      <c r="F14458" s="1">
        <v>100.0</v>
      </c>
      <c r="G14458" s="1">
        <v>8.0</v>
      </c>
      <c r="H14458" s="1">
        <v>92.0</v>
      </c>
    </row>
    <row r="14459">
      <c r="A14459" s="1" t="s">
        <v>341</v>
      </c>
      <c r="B14459" s="7" t="s">
        <v>354</v>
      </c>
      <c r="C14459" s="1" t="s">
        <v>13902</v>
      </c>
      <c r="D14459" s="8">
        <v>0.0</v>
      </c>
      <c r="E14459" s="1">
        <v>0.0</v>
      </c>
      <c r="F14459" s="1">
        <v>100.0</v>
      </c>
      <c r="G14459" s="1">
        <v>13.0</v>
      </c>
      <c r="H14459" s="1">
        <v>87.0</v>
      </c>
    </row>
    <row r="14460">
      <c r="A14460" s="1" t="s">
        <v>341</v>
      </c>
      <c r="B14460" s="7" t="s">
        <v>354</v>
      </c>
      <c r="C14460" s="1" t="s">
        <v>13903</v>
      </c>
      <c r="D14460" s="8">
        <v>0.0</v>
      </c>
      <c r="E14460" s="1">
        <v>0.0</v>
      </c>
      <c r="F14460" s="1">
        <v>100.0</v>
      </c>
      <c r="G14460" s="1">
        <v>64.4</v>
      </c>
      <c r="H14460" s="1">
        <v>35.6</v>
      </c>
    </row>
    <row r="14461">
      <c r="A14461" s="1" t="s">
        <v>341</v>
      </c>
      <c r="B14461" s="7" t="s">
        <v>354</v>
      </c>
      <c r="C14461" s="1" t="s">
        <v>13904</v>
      </c>
      <c r="D14461" s="8">
        <v>0.0</v>
      </c>
      <c r="E14461" s="1">
        <v>0.0</v>
      </c>
      <c r="F14461" s="1">
        <v>100.0</v>
      </c>
      <c r="G14461" s="1">
        <v>57.0</v>
      </c>
      <c r="H14461" s="1">
        <v>43.0</v>
      </c>
    </row>
    <row r="14462">
      <c r="A14462" s="1" t="s">
        <v>341</v>
      </c>
      <c r="B14462" s="7" t="s">
        <v>354</v>
      </c>
      <c r="C14462" s="1" t="s">
        <v>13905</v>
      </c>
      <c r="D14462" s="8">
        <v>0.0</v>
      </c>
      <c r="E14462" s="1">
        <v>0.0</v>
      </c>
      <c r="F14462" s="1">
        <v>100.0</v>
      </c>
      <c r="G14462" s="1">
        <v>65.3</v>
      </c>
      <c r="H14462" s="1">
        <v>34.7</v>
      </c>
    </row>
    <row r="14463">
      <c r="A14463" s="1" t="s">
        <v>341</v>
      </c>
      <c r="B14463" s="7" t="s">
        <v>354</v>
      </c>
      <c r="C14463" s="1" t="s">
        <v>13906</v>
      </c>
      <c r="D14463" s="8">
        <v>0.0</v>
      </c>
      <c r="E14463" s="1">
        <v>0.0</v>
      </c>
      <c r="F14463" s="1">
        <v>100.0</v>
      </c>
      <c r="G14463" s="1">
        <v>93.6</v>
      </c>
      <c r="H14463" s="1">
        <v>6.4</v>
      </c>
    </row>
    <row r="14464">
      <c r="A14464" s="1" t="s">
        <v>341</v>
      </c>
      <c r="B14464" s="7" t="s">
        <v>354</v>
      </c>
      <c r="C14464" s="1" t="s">
        <v>13907</v>
      </c>
      <c r="D14464" s="8">
        <v>0.0</v>
      </c>
      <c r="E14464" s="1">
        <v>0.0</v>
      </c>
      <c r="F14464" s="1">
        <v>100.0</v>
      </c>
      <c r="G14464" s="1">
        <v>33.8</v>
      </c>
      <c r="H14464" s="1">
        <v>66.2</v>
      </c>
    </row>
    <row r="14465">
      <c r="A14465" s="1" t="s">
        <v>341</v>
      </c>
      <c r="B14465" s="7" t="s">
        <v>354</v>
      </c>
      <c r="C14465" s="1" t="s">
        <v>13908</v>
      </c>
      <c r="D14465" s="8">
        <v>0.0</v>
      </c>
      <c r="E14465" s="1">
        <v>0.0</v>
      </c>
      <c r="F14465" s="1">
        <v>100.0</v>
      </c>
      <c r="G14465" s="1">
        <v>82.5</v>
      </c>
      <c r="H14465" s="1">
        <v>17.5</v>
      </c>
    </row>
    <row r="14466">
      <c r="A14466" s="1" t="s">
        <v>341</v>
      </c>
      <c r="B14466" s="7" t="s">
        <v>354</v>
      </c>
      <c r="C14466" s="1" t="s">
        <v>13909</v>
      </c>
      <c r="D14466" s="8">
        <v>0.0</v>
      </c>
      <c r="E14466" s="1">
        <v>0.0</v>
      </c>
      <c r="F14466" s="1">
        <v>100.0</v>
      </c>
      <c r="G14466" s="1">
        <v>79.6</v>
      </c>
      <c r="H14466" s="1">
        <v>20.4</v>
      </c>
    </row>
    <row r="14467">
      <c r="A14467" s="1" t="s">
        <v>341</v>
      </c>
      <c r="B14467" s="7" t="s">
        <v>354</v>
      </c>
      <c r="C14467" s="1" t="s">
        <v>13910</v>
      </c>
      <c r="D14467" s="8">
        <v>0.0</v>
      </c>
      <c r="E14467" s="1">
        <v>0.0</v>
      </c>
      <c r="F14467" s="1">
        <v>100.0</v>
      </c>
      <c r="G14467" s="1">
        <v>53.0</v>
      </c>
      <c r="H14467" s="1">
        <v>47.0</v>
      </c>
    </row>
    <row r="14468">
      <c r="A14468" s="1" t="s">
        <v>341</v>
      </c>
      <c r="B14468" s="7" t="s">
        <v>354</v>
      </c>
      <c r="C14468" s="1" t="s">
        <v>13911</v>
      </c>
      <c r="D14468" s="8">
        <v>0.0</v>
      </c>
      <c r="E14468" s="1">
        <v>0.0</v>
      </c>
      <c r="F14468" s="1">
        <v>100.0</v>
      </c>
      <c r="G14468" s="1">
        <v>94.5</v>
      </c>
      <c r="H14468" s="1">
        <v>5.5</v>
      </c>
    </row>
    <row r="14469">
      <c r="A14469" s="1" t="s">
        <v>341</v>
      </c>
      <c r="B14469" s="7" t="s">
        <v>354</v>
      </c>
      <c r="C14469" s="1" t="s">
        <v>13912</v>
      </c>
      <c r="D14469" s="8">
        <v>0.0</v>
      </c>
      <c r="E14469" s="1">
        <v>0.0</v>
      </c>
      <c r="F14469" s="1">
        <v>100.0</v>
      </c>
      <c r="G14469" s="1">
        <v>96.7</v>
      </c>
      <c r="H14469" s="1">
        <v>3.3</v>
      </c>
    </row>
    <row r="14470">
      <c r="A14470" s="1" t="s">
        <v>341</v>
      </c>
      <c r="B14470" s="7" t="s">
        <v>354</v>
      </c>
      <c r="C14470" s="1" t="s">
        <v>13913</v>
      </c>
      <c r="D14470" s="8">
        <v>0.0</v>
      </c>
      <c r="E14470" s="1">
        <v>0.0</v>
      </c>
      <c r="F14470" s="1">
        <v>100.0</v>
      </c>
      <c r="G14470" s="1">
        <v>76.2</v>
      </c>
      <c r="H14470" s="1">
        <v>23.8</v>
      </c>
    </row>
    <row r="14471">
      <c r="A14471" s="1" t="s">
        <v>341</v>
      </c>
      <c r="B14471" s="7" t="s">
        <v>354</v>
      </c>
      <c r="C14471" s="1" t="s">
        <v>13914</v>
      </c>
      <c r="D14471" s="8">
        <v>0.0</v>
      </c>
      <c r="E14471" s="1">
        <v>0.0</v>
      </c>
      <c r="F14471" s="1">
        <v>100.0</v>
      </c>
      <c r="G14471" s="1">
        <v>39.0</v>
      </c>
      <c r="H14471" s="1">
        <v>61.0</v>
      </c>
    </row>
    <row r="14472">
      <c r="A14472" s="1" t="s">
        <v>341</v>
      </c>
      <c r="B14472" s="7" t="s">
        <v>354</v>
      </c>
      <c r="C14472" s="1" t="s">
        <v>13915</v>
      </c>
      <c r="D14472" s="8">
        <v>0.0</v>
      </c>
      <c r="E14472" s="1">
        <v>0.0</v>
      </c>
      <c r="F14472" s="1">
        <v>100.0</v>
      </c>
      <c r="G14472" s="1">
        <v>4.0</v>
      </c>
      <c r="H14472" s="1">
        <v>96.0</v>
      </c>
    </row>
    <row r="14473">
      <c r="A14473" s="1" t="s">
        <v>341</v>
      </c>
      <c r="B14473" s="7" t="s">
        <v>354</v>
      </c>
      <c r="C14473" s="1" t="s">
        <v>13916</v>
      </c>
      <c r="D14473" s="8">
        <v>0.0</v>
      </c>
      <c r="E14473" s="1">
        <v>0.0</v>
      </c>
      <c r="F14473" s="1">
        <v>100.0</v>
      </c>
      <c r="G14473" s="1">
        <v>74.6</v>
      </c>
      <c r="H14473" s="1">
        <v>25.4</v>
      </c>
    </row>
    <row r="14474">
      <c r="A14474" s="1" t="s">
        <v>341</v>
      </c>
      <c r="B14474" s="7" t="s">
        <v>354</v>
      </c>
      <c r="C14474" s="1" t="s">
        <v>10143</v>
      </c>
      <c r="D14474" s="8">
        <v>0.0</v>
      </c>
      <c r="E14474" s="1">
        <v>0.0</v>
      </c>
      <c r="F14474" s="1">
        <v>100.0</v>
      </c>
      <c r="G14474" s="1">
        <v>92.8</v>
      </c>
      <c r="H14474" s="1">
        <v>7.2</v>
      </c>
    </row>
    <row r="14475">
      <c r="A14475" s="1" t="s">
        <v>341</v>
      </c>
      <c r="B14475" s="7" t="s">
        <v>354</v>
      </c>
      <c r="C14475" s="1" t="s">
        <v>13917</v>
      </c>
      <c r="D14475" s="8">
        <v>0.0</v>
      </c>
      <c r="E14475" s="1">
        <v>0.0</v>
      </c>
      <c r="F14475" s="1">
        <v>100.0</v>
      </c>
      <c r="G14475" s="1">
        <v>31.0</v>
      </c>
      <c r="H14475" s="1">
        <v>69.0</v>
      </c>
    </row>
    <row r="14476">
      <c r="A14476" s="1" t="s">
        <v>341</v>
      </c>
      <c r="B14476" s="7" t="s">
        <v>354</v>
      </c>
      <c r="C14476" s="1" t="s">
        <v>13918</v>
      </c>
      <c r="D14476" s="8">
        <v>0.0</v>
      </c>
      <c r="E14476" s="1">
        <v>0.0</v>
      </c>
      <c r="F14476" s="1">
        <v>100.0</v>
      </c>
      <c r="G14476" s="1">
        <v>37.3</v>
      </c>
      <c r="H14476" s="1">
        <v>62.7</v>
      </c>
    </row>
    <row r="14477">
      <c r="A14477" s="1" t="s">
        <v>341</v>
      </c>
      <c r="B14477" s="7" t="s">
        <v>354</v>
      </c>
      <c r="C14477" s="1" t="s">
        <v>13919</v>
      </c>
      <c r="D14477" s="8">
        <v>0.0</v>
      </c>
      <c r="E14477" s="1">
        <v>0.0</v>
      </c>
      <c r="F14477" s="1">
        <v>100.0</v>
      </c>
      <c r="G14477" s="1">
        <v>66.1</v>
      </c>
      <c r="H14477" s="1">
        <v>33.9</v>
      </c>
    </row>
    <row r="14478">
      <c r="A14478" s="1" t="s">
        <v>341</v>
      </c>
      <c r="B14478" s="7" t="s">
        <v>354</v>
      </c>
      <c r="C14478" s="1" t="s">
        <v>13920</v>
      </c>
      <c r="D14478" s="8">
        <v>0.0</v>
      </c>
      <c r="E14478" s="1">
        <v>0.0</v>
      </c>
      <c r="F14478" s="1">
        <v>100.0</v>
      </c>
      <c r="G14478" s="1">
        <v>28.0</v>
      </c>
      <c r="H14478" s="1">
        <v>72.0</v>
      </c>
    </row>
    <row r="14479">
      <c r="A14479" s="1" t="s">
        <v>341</v>
      </c>
      <c r="B14479" s="7" t="s">
        <v>354</v>
      </c>
      <c r="C14479" s="1" t="s">
        <v>13921</v>
      </c>
      <c r="D14479" s="8">
        <v>0.0</v>
      </c>
      <c r="E14479" s="1">
        <v>0.0</v>
      </c>
      <c r="F14479" s="1">
        <v>100.0</v>
      </c>
      <c r="G14479" s="1">
        <v>10.0</v>
      </c>
      <c r="H14479" s="1">
        <v>90.0</v>
      </c>
    </row>
    <row r="14480">
      <c r="A14480" s="1" t="s">
        <v>341</v>
      </c>
      <c r="B14480" s="7" t="s">
        <v>354</v>
      </c>
      <c r="C14480" s="1" t="s">
        <v>13922</v>
      </c>
      <c r="D14480" s="8">
        <v>0.0</v>
      </c>
      <c r="E14480" s="1">
        <v>0.0</v>
      </c>
      <c r="F14480" s="1">
        <v>100.0</v>
      </c>
      <c r="G14480" s="1">
        <v>38.0</v>
      </c>
      <c r="H14480" s="1">
        <v>62.0</v>
      </c>
    </row>
    <row r="14481">
      <c r="A14481" s="1" t="s">
        <v>341</v>
      </c>
      <c r="B14481" s="7" t="s">
        <v>354</v>
      </c>
      <c r="C14481" s="1" t="s">
        <v>13923</v>
      </c>
      <c r="D14481" s="8">
        <v>0.0</v>
      </c>
      <c r="E14481" s="1">
        <v>0.0</v>
      </c>
      <c r="F14481" s="1">
        <v>100.0</v>
      </c>
      <c r="G14481" s="1">
        <v>42.4</v>
      </c>
      <c r="H14481" s="1">
        <v>57.6</v>
      </c>
    </row>
    <row r="14482">
      <c r="A14482" s="1" t="s">
        <v>341</v>
      </c>
      <c r="B14482" s="7" t="s">
        <v>354</v>
      </c>
      <c r="C14482" s="1" t="s">
        <v>13924</v>
      </c>
      <c r="D14482" s="8">
        <v>0.0</v>
      </c>
      <c r="E14482" s="1">
        <v>0.0</v>
      </c>
      <c r="F14482" s="1">
        <v>100.0</v>
      </c>
      <c r="G14482" s="1">
        <v>96.0</v>
      </c>
      <c r="H14482" s="1">
        <v>4.0</v>
      </c>
    </row>
    <row r="14483">
      <c r="A14483" s="1" t="s">
        <v>341</v>
      </c>
      <c r="B14483" s="7" t="s">
        <v>354</v>
      </c>
      <c r="C14483" s="1" t="s">
        <v>13925</v>
      </c>
      <c r="D14483" s="8">
        <v>0.0</v>
      </c>
      <c r="E14483" s="1">
        <v>0.0</v>
      </c>
      <c r="F14483" s="1">
        <v>100.0</v>
      </c>
      <c r="G14483" s="1">
        <v>73.8</v>
      </c>
      <c r="H14483" s="1">
        <v>26.2</v>
      </c>
    </row>
    <row r="14484">
      <c r="A14484" s="1" t="s">
        <v>341</v>
      </c>
      <c r="B14484" s="7" t="s">
        <v>354</v>
      </c>
      <c r="C14484" s="1" t="s">
        <v>13926</v>
      </c>
      <c r="D14484" s="8">
        <v>0.0</v>
      </c>
      <c r="E14484" s="1">
        <v>0.0</v>
      </c>
      <c r="F14484" s="1">
        <v>100.0</v>
      </c>
      <c r="G14484" s="1">
        <v>63.8</v>
      </c>
      <c r="H14484" s="1">
        <v>36.3</v>
      </c>
    </row>
    <row r="14485">
      <c r="A14485" s="1" t="s">
        <v>341</v>
      </c>
      <c r="B14485" s="7" t="s">
        <v>354</v>
      </c>
      <c r="C14485" s="1" t="s">
        <v>13927</v>
      </c>
      <c r="D14485" s="8">
        <v>0.0</v>
      </c>
      <c r="E14485" s="1">
        <v>0.0</v>
      </c>
      <c r="F14485" s="1">
        <v>100.0</v>
      </c>
      <c r="G14485" s="1">
        <v>94.5</v>
      </c>
      <c r="H14485" s="1">
        <v>5.5</v>
      </c>
    </row>
    <row r="14486">
      <c r="A14486" s="1" t="s">
        <v>341</v>
      </c>
      <c r="B14486" s="7" t="s">
        <v>355</v>
      </c>
      <c r="C14486" s="1" t="s">
        <v>13928</v>
      </c>
      <c r="D14486" s="8">
        <v>0.0</v>
      </c>
      <c r="E14486" s="1">
        <v>0.0</v>
      </c>
      <c r="F14486" s="1">
        <v>10.8</v>
      </c>
      <c r="G14486" s="1">
        <v>100.0</v>
      </c>
      <c r="H14486" s="1">
        <v>-89.2</v>
      </c>
    </row>
    <row r="14487">
      <c r="A14487" s="1" t="s">
        <v>341</v>
      </c>
      <c r="B14487" s="7" t="s">
        <v>355</v>
      </c>
      <c r="C14487" s="1" t="s">
        <v>13929</v>
      </c>
      <c r="D14487" s="8">
        <v>0.0</v>
      </c>
      <c r="E14487" s="1">
        <v>0.0</v>
      </c>
      <c r="F14487" s="1">
        <v>12.0</v>
      </c>
      <c r="G14487" s="1">
        <v>100.0</v>
      </c>
      <c r="H14487" s="1">
        <v>-88.0</v>
      </c>
    </row>
    <row r="14488">
      <c r="A14488" s="1"/>
      <c r="B14488" s="1"/>
      <c r="C14488" s="1"/>
      <c r="D14488" s="8"/>
      <c r="E14488" s="1"/>
      <c r="F14488" s="1"/>
      <c r="G14488" s="1"/>
      <c r="H14488" s="1"/>
    </row>
    <row r="14489">
      <c r="A14489" s="1"/>
      <c r="B14489" s="1"/>
      <c r="C14489" s="1"/>
      <c r="D14489" s="8"/>
      <c r="E14489" s="1"/>
      <c r="F14489" s="1"/>
      <c r="G14489" s="1"/>
      <c r="H14489" s="1"/>
    </row>
    <row r="14490">
      <c r="A14490" s="1"/>
      <c r="B14490" s="1"/>
      <c r="C14490" s="1"/>
      <c r="D14490" s="8"/>
      <c r="E14490" s="1"/>
      <c r="F14490" s="1"/>
      <c r="G14490" s="1"/>
      <c r="H14490" s="1"/>
    </row>
    <row r="14491">
      <c r="A14491" s="1"/>
      <c r="B14491" s="1"/>
      <c r="C14491" s="1"/>
      <c r="D14491" s="8"/>
      <c r="E14491" s="1"/>
      <c r="F14491" s="1"/>
      <c r="G14491" s="1"/>
      <c r="H14491" s="1"/>
    </row>
    <row r="14492">
      <c r="A14492" s="1"/>
      <c r="B14492" s="1"/>
      <c r="C14492" s="1"/>
      <c r="D14492" s="8"/>
      <c r="E14492" s="1"/>
      <c r="F14492" s="1"/>
      <c r="G14492" s="1"/>
      <c r="H14492" s="1"/>
    </row>
    <row r="14493">
      <c r="A14493" s="1"/>
      <c r="B14493" s="1"/>
      <c r="C14493" s="1"/>
      <c r="D14493" s="8"/>
      <c r="E14493" s="1"/>
      <c r="F14493" s="1"/>
      <c r="G14493" s="1"/>
      <c r="H14493" s="1"/>
    </row>
    <row r="14494">
      <c r="A14494" s="1"/>
      <c r="B14494" s="1"/>
      <c r="C14494" s="1"/>
      <c r="D14494" s="8"/>
      <c r="E14494" s="1"/>
      <c r="F14494" s="1"/>
      <c r="G14494" s="1"/>
      <c r="H14494" s="1"/>
    </row>
    <row r="14495">
      <c r="A14495" s="1"/>
      <c r="B14495" s="1"/>
      <c r="C14495" s="1"/>
      <c r="D14495" s="8"/>
      <c r="E14495" s="1"/>
      <c r="F14495" s="1"/>
      <c r="G14495" s="1"/>
      <c r="H14495" s="1"/>
    </row>
    <row r="14496">
      <c r="A14496" s="1"/>
      <c r="B14496" s="1"/>
      <c r="C14496" s="1"/>
      <c r="D14496" s="8"/>
      <c r="E14496" s="1"/>
      <c r="F14496" s="1"/>
      <c r="G14496" s="1"/>
      <c r="H14496" s="1"/>
    </row>
    <row r="14497">
      <c r="A14497" s="1"/>
      <c r="B14497" s="1"/>
      <c r="C14497" s="1"/>
      <c r="D14497" s="8"/>
      <c r="E14497" s="1"/>
      <c r="F14497" s="1"/>
      <c r="G14497" s="1"/>
      <c r="H14497" s="1"/>
    </row>
    <row r="14498">
      <c r="A14498" s="1"/>
      <c r="B14498" s="1"/>
      <c r="C14498" s="1"/>
      <c r="D14498" s="8"/>
      <c r="E14498" s="1"/>
      <c r="F14498" s="1"/>
      <c r="G14498" s="1"/>
      <c r="H14498" s="1"/>
    </row>
    <row r="14499">
      <c r="A14499" s="1"/>
      <c r="B14499" s="1"/>
      <c r="C14499" s="1"/>
      <c r="D14499" s="8"/>
      <c r="E14499" s="1"/>
      <c r="F14499" s="1"/>
      <c r="G14499" s="1"/>
      <c r="H14499" s="1"/>
    </row>
    <row r="14500">
      <c r="A14500" s="1"/>
      <c r="B14500" s="1"/>
      <c r="C14500" s="1"/>
      <c r="D14500" s="8"/>
      <c r="E14500" s="1"/>
      <c r="F14500" s="1"/>
      <c r="G14500" s="1"/>
      <c r="H14500" s="1"/>
    </row>
    <row r="14501">
      <c r="A14501" s="1"/>
      <c r="B14501" s="1"/>
      <c r="C14501" s="1"/>
      <c r="D14501" s="8"/>
      <c r="E14501" s="1"/>
      <c r="F14501" s="1"/>
      <c r="G14501" s="1"/>
      <c r="H14501" s="1"/>
    </row>
    <row r="14502">
      <c r="A14502" s="1"/>
      <c r="B14502" s="1"/>
      <c r="C14502" s="1"/>
      <c r="D14502" s="8"/>
      <c r="E14502" s="1"/>
      <c r="F14502" s="1"/>
      <c r="G14502" s="1"/>
      <c r="H14502" s="1"/>
    </row>
    <row r="14503">
      <c r="A14503" s="1"/>
      <c r="B14503" s="1"/>
      <c r="C14503" s="1"/>
      <c r="D14503" s="8"/>
      <c r="E14503" s="1"/>
      <c r="F14503" s="1"/>
      <c r="G14503" s="1"/>
      <c r="H14503" s="1"/>
    </row>
    <row r="14504">
      <c r="A14504" s="1"/>
      <c r="B14504" s="1"/>
      <c r="C14504" s="1"/>
      <c r="D14504" s="8"/>
      <c r="E14504" s="1"/>
      <c r="F14504" s="1"/>
      <c r="G14504" s="1"/>
      <c r="H14504" s="1"/>
    </row>
    <row r="14505">
      <c r="A14505" s="1"/>
      <c r="B14505" s="1"/>
      <c r="C14505" s="1"/>
      <c r="D14505" s="8"/>
      <c r="E14505" s="1"/>
      <c r="F14505" s="1"/>
      <c r="G14505" s="1"/>
      <c r="H14505" s="1"/>
    </row>
    <row r="14506">
      <c r="A14506" s="1"/>
      <c r="B14506" s="1"/>
      <c r="C14506" s="1"/>
      <c r="D14506" s="8"/>
      <c r="E14506" s="1"/>
      <c r="F14506" s="1"/>
      <c r="G14506" s="1"/>
      <c r="H14506" s="1"/>
    </row>
    <row r="14507">
      <c r="A14507" s="1"/>
      <c r="B14507" s="1"/>
      <c r="C14507" s="1"/>
      <c r="D14507" s="8"/>
      <c r="E14507" s="1"/>
      <c r="F14507" s="1"/>
      <c r="G14507" s="1"/>
      <c r="H14507" s="1"/>
    </row>
    <row r="14508">
      <c r="A14508" s="1"/>
      <c r="B14508" s="1"/>
      <c r="C14508" s="1"/>
      <c r="D14508" s="8"/>
      <c r="E14508" s="1"/>
      <c r="F14508" s="1"/>
      <c r="G14508" s="1"/>
      <c r="H14508" s="1"/>
    </row>
    <row r="14509">
      <c r="A14509" s="1"/>
      <c r="B14509" s="1"/>
      <c r="C14509" s="1"/>
      <c r="D14509" s="8"/>
      <c r="E14509" s="1"/>
      <c r="F14509" s="1"/>
      <c r="G14509" s="1"/>
      <c r="H14509" s="1"/>
    </row>
    <row r="14510">
      <c r="A14510" s="1"/>
      <c r="B14510" s="1"/>
      <c r="C14510" s="1"/>
      <c r="D14510" s="8"/>
      <c r="E14510" s="1"/>
      <c r="F14510" s="1"/>
      <c r="G14510" s="1"/>
      <c r="H14510" s="1"/>
    </row>
    <row r="14511">
      <c r="A14511" s="1"/>
      <c r="B14511" s="1"/>
      <c r="C14511" s="1"/>
      <c r="D14511" s="8"/>
      <c r="E14511" s="1"/>
      <c r="F14511" s="1"/>
      <c r="G14511" s="1"/>
      <c r="H14511" s="1"/>
    </row>
    <row r="14512">
      <c r="A14512" s="1"/>
      <c r="B14512" s="1"/>
      <c r="C14512" s="1"/>
      <c r="D14512" s="8"/>
      <c r="E14512" s="1"/>
      <c r="F14512" s="1"/>
      <c r="G14512" s="1"/>
      <c r="H14512" s="1"/>
    </row>
    <row r="14513">
      <c r="A14513" s="1"/>
      <c r="B14513" s="1"/>
      <c r="C14513" s="1"/>
      <c r="D14513" s="8"/>
      <c r="E14513" s="1"/>
      <c r="F14513" s="1"/>
      <c r="G14513" s="1"/>
      <c r="H14513" s="1"/>
    </row>
    <row r="14514">
      <c r="A14514" s="1"/>
      <c r="B14514" s="1"/>
      <c r="C14514" s="1"/>
      <c r="D14514" s="8"/>
      <c r="E14514" s="1"/>
      <c r="F14514" s="1"/>
      <c r="G14514" s="1"/>
      <c r="H14514" s="1"/>
    </row>
    <row r="14515">
      <c r="A14515" s="1"/>
      <c r="B14515" s="1"/>
      <c r="C14515" s="1"/>
      <c r="D14515" s="8"/>
      <c r="E14515" s="1"/>
      <c r="F14515" s="1"/>
      <c r="G14515" s="1"/>
      <c r="H14515" s="1"/>
    </row>
    <row r="14516">
      <c r="A14516" s="1"/>
      <c r="B14516" s="1"/>
      <c r="C14516" s="1"/>
      <c r="D14516" s="8"/>
      <c r="E14516" s="1"/>
      <c r="F14516" s="1"/>
      <c r="G14516" s="1"/>
      <c r="H14516" s="1"/>
    </row>
    <row r="14517">
      <c r="A14517" s="1"/>
      <c r="B14517" s="1"/>
      <c r="C14517" s="1"/>
      <c r="D14517" s="8"/>
      <c r="E14517" s="1"/>
      <c r="F14517" s="1"/>
      <c r="G14517" s="1"/>
      <c r="H14517" s="1"/>
    </row>
    <row r="14518">
      <c r="A14518" s="1"/>
      <c r="B14518" s="1"/>
      <c r="C14518" s="1"/>
      <c r="D14518" s="8"/>
      <c r="E14518" s="1"/>
      <c r="F14518" s="1"/>
      <c r="G14518" s="1"/>
      <c r="H14518" s="1"/>
    </row>
    <row r="14519">
      <c r="A14519" s="1"/>
      <c r="B14519" s="1"/>
      <c r="C14519" s="1"/>
      <c r="D14519" s="8"/>
      <c r="E14519" s="1"/>
      <c r="F14519" s="1"/>
      <c r="G14519" s="1"/>
      <c r="H14519" s="1"/>
    </row>
    <row r="14520">
      <c r="A14520" s="1"/>
      <c r="B14520" s="1"/>
      <c r="C14520" s="1"/>
      <c r="D14520" s="8"/>
      <c r="E14520" s="1"/>
      <c r="F14520" s="1"/>
      <c r="G14520" s="1"/>
      <c r="H14520" s="1"/>
    </row>
    <row r="14521">
      <c r="A14521" s="1"/>
      <c r="B14521" s="1"/>
      <c r="C14521" s="1"/>
      <c r="D14521" s="8"/>
      <c r="E14521" s="1"/>
      <c r="F14521" s="1"/>
      <c r="G14521" s="1"/>
      <c r="H14521" s="1"/>
    </row>
    <row r="14522">
      <c r="A14522" s="1"/>
      <c r="B14522" s="1"/>
      <c r="C14522" s="1"/>
      <c r="D14522" s="8"/>
      <c r="E14522" s="1"/>
      <c r="F14522" s="1"/>
      <c r="G14522" s="1"/>
      <c r="H14522" s="1"/>
    </row>
    <row r="14523">
      <c r="A14523" s="1"/>
      <c r="B14523" s="1"/>
      <c r="C14523" s="1"/>
      <c r="D14523" s="8"/>
      <c r="E14523" s="1"/>
      <c r="F14523" s="1"/>
      <c r="G14523" s="1"/>
      <c r="H14523" s="1"/>
    </row>
    <row r="14524">
      <c r="A14524" s="1"/>
      <c r="B14524" s="1"/>
      <c r="C14524" s="1"/>
      <c r="D14524" s="8"/>
      <c r="E14524" s="1"/>
      <c r="F14524" s="1"/>
      <c r="G14524" s="1"/>
      <c r="H14524" s="1"/>
    </row>
    <row r="14525">
      <c r="A14525" s="1"/>
      <c r="B14525" s="1"/>
      <c r="C14525" s="1"/>
      <c r="D14525" s="8"/>
      <c r="E14525" s="1"/>
      <c r="F14525" s="1"/>
      <c r="G14525" s="1"/>
      <c r="H14525" s="1"/>
    </row>
    <row r="14526">
      <c r="A14526" s="1"/>
      <c r="B14526" s="1"/>
      <c r="C14526" s="1"/>
      <c r="D14526" s="8"/>
      <c r="E14526" s="1"/>
      <c r="F14526" s="1"/>
      <c r="G14526" s="1"/>
      <c r="H14526" s="1"/>
    </row>
    <row r="14527">
      <c r="A14527" s="1"/>
      <c r="B14527" s="1"/>
      <c r="C14527" s="1"/>
      <c r="D14527" s="8"/>
      <c r="E14527" s="1"/>
      <c r="F14527" s="1"/>
      <c r="G14527" s="1"/>
      <c r="H14527" s="1"/>
    </row>
    <row r="14528">
      <c r="A14528" s="1"/>
      <c r="B14528" s="1"/>
      <c r="C14528" s="1"/>
      <c r="D14528" s="8"/>
      <c r="E14528" s="1"/>
      <c r="F14528" s="1"/>
      <c r="G14528" s="1"/>
      <c r="H14528" s="1"/>
    </row>
    <row r="14529">
      <c r="A14529" s="1"/>
      <c r="B14529" s="1"/>
      <c r="C14529" s="1"/>
      <c r="D14529" s="8"/>
      <c r="E14529" s="1"/>
      <c r="F14529" s="1"/>
      <c r="G14529" s="1"/>
      <c r="H14529" s="1"/>
    </row>
    <row r="14530">
      <c r="A14530" s="1"/>
      <c r="B14530" s="1"/>
      <c r="C14530" s="1"/>
      <c r="D14530" s="8"/>
      <c r="E14530" s="1"/>
      <c r="F14530" s="1"/>
      <c r="G14530" s="1"/>
      <c r="H14530" s="1"/>
    </row>
    <row r="14531">
      <c r="A14531" s="1"/>
      <c r="B14531" s="1"/>
      <c r="C14531" s="1"/>
      <c r="D14531" s="8"/>
      <c r="E14531" s="1"/>
      <c r="F14531" s="1"/>
      <c r="G14531" s="1"/>
      <c r="H14531" s="1"/>
    </row>
    <row r="14532">
      <c r="A14532" s="1"/>
      <c r="B14532" s="1"/>
      <c r="C14532" s="1"/>
      <c r="D14532" s="8"/>
      <c r="E14532" s="1"/>
      <c r="F14532" s="1"/>
      <c r="G14532" s="1"/>
      <c r="H14532" s="1"/>
    </row>
    <row r="14533">
      <c r="A14533" s="1"/>
      <c r="B14533" s="1"/>
      <c r="C14533" s="1"/>
      <c r="D14533" s="8"/>
      <c r="E14533" s="1"/>
      <c r="F14533" s="1"/>
      <c r="G14533" s="1"/>
      <c r="H14533" s="1"/>
    </row>
    <row r="14534">
      <c r="A14534" s="1"/>
      <c r="B14534" s="1"/>
      <c r="C14534" s="1"/>
      <c r="D14534" s="8"/>
      <c r="E14534" s="1"/>
      <c r="F14534" s="1"/>
      <c r="G14534" s="1"/>
      <c r="H14534" s="1"/>
    </row>
    <row r="14535">
      <c r="A14535" s="1"/>
      <c r="B14535" s="1"/>
      <c r="C14535" s="1"/>
      <c r="D14535" s="8"/>
      <c r="E14535" s="1"/>
      <c r="F14535" s="1"/>
      <c r="G14535" s="1"/>
      <c r="H14535" s="1"/>
    </row>
    <row r="14536">
      <c r="A14536" s="1"/>
      <c r="B14536" s="1"/>
      <c r="C14536" s="1"/>
      <c r="D14536" s="8"/>
      <c r="E14536" s="1"/>
      <c r="F14536" s="1"/>
      <c r="G14536" s="1"/>
      <c r="H14536" s="1"/>
    </row>
    <row r="14537">
      <c r="A14537" s="1"/>
      <c r="B14537" s="1"/>
      <c r="C14537" s="1"/>
      <c r="D14537" s="8"/>
      <c r="E14537" s="1"/>
      <c r="F14537" s="1"/>
      <c r="G14537" s="1"/>
      <c r="H14537" s="1"/>
    </row>
    <row r="14538">
      <c r="A14538" s="1"/>
      <c r="B14538" s="1"/>
      <c r="C14538" s="1"/>
      <c r="D14538" s="8"/>
      <c r="E14538" s="1"/>
      <c r="F14538" s="1"/>
      <c r="G14538" s="1"/>
      <c r="H14538" s="1"/>
    </row>
    <row r="14539">
      <c r="A14539" s="1"/>
      <c r="B14539" s="1"/>
      <c r="C14539" s="1"/>
      <c r="D14539" s="8"/>
      <c r="E14539" s="1"/>
      <c r="F14539" s="1"/>
      <c r="G14539" s="1"/>
      <c r="H14539" s="1"/>
    </row>
    <row r="14540">
      <c r="A14540" s="1"/>
      <c r="B14540" s="1"/>
      <c r="C14540" s="1"/>
      <c r="D14540" s="8"/>
      <c r="E14540" s="1"/>
      <c r="F14540" s="1"/>
      <c r="G14540" s="1"/>
      <c r="H14540" s="1"/>
    </row>
    <row r="14541">
      <c r="A14541" s="1"/>
      <c r="B14541" s="1"/>
      <c r="C14541" s="1"/>
      <c r="D14541" s="8"/>
      <c r="E14541" s="1"/>
      <c r="F14541" s="1"/>
      <c r="G14541" s="1"/>
      <c r="H14541" s="1"/>
    </row>
    <row r="14542">
      <c r="A14542" s="1"/>
      <c r="B14542" s="1"/>
      <c r="C14542" s="1"/>
      <c r="D14542" s="8"/>
      <c r="E14542" s="1"/>
      <c r="F14542" s="1"/>
      <c r="G14542" s="1"/>
      <c r="H14542" s="1"/>
    </row>
    <row r="14543">
      <c r="A14543" s="1"/>
      <c r="B14543" s="1"/>
      <c r="C14543" s="1"/>
      <c r="D14543" s="8"/>
      <c r="E14543" s="1"/>
      <c r="F14543" s="1"/>
      <c r="G14543" s="1"/>
      <c r="H14543" s="1"/>
    </row>
    <row r="14544">
      <c r="A14544" s="1"/>
      <c r="B14544" s="1"/>
      <c r="C14544" s="1"/>
      <c r="D14544" s="8"/>
      <c r="E14544" s="1"/>
      <c r="F14544" s="1"/>
      <c r="G14544" s="1"/>
      <c r="H14544" s="1"/>
    </row>
    <row r="14545">
      <c r="A14545" s="1"/>
      <c r="B14545" s="1"/>
      <c r="C14545" s="1"/>
      <c r="D14545" s="8"/>
      <c r="E14545" s="1"/>
      <c r="F14545" s="1"/>
      <c r="G14545" s="1"/>
      <c r="H14545" s="1"/>
    </row>
    <row r="14546">
      <c r="A14546" s="1"/>
      <c r="B14546" s="1"/>
      <c r="C14546" s="1"/>
      <c r="D14546" s="8"/>
      <c r="E14546" s="1"/>
      <c r="F14546" s="1"/>
      <c r="G14546" s="1"/>
      <c r="H14546" s="1"/>
    </row>
    <row r="14547">
      <c r="A14547" s="1"/>
      <c r="B14547" s="1"/>
      <c r="C14547" s="1"/>
      <c r="D14547" s="8"/>
      <c r="E14547" s="1"/>
      <c r="F14547" s="1"/>
      <c r="G14547" s="1"/>
      <c r="H14547" s="1"/>
    </row>
    <row r="14548">
      <c r="A14548" s="1"/>
      <c r="B14548" s="1"/>
      <c r="C14548" s="1"/>
      <c r="D14548" s="8"/>
      <c r="E14548" s="1"/>
      <c r="F14548" s="1"/>
      <c r="G14548" s="1"/>
      <c r="H14548" s="1"/>
    </row>
    <row r="14549">
      <c r="A14549" s="1"/>
      <c r="B14549" s="1"/>
      <c r="C14549" s="1"/>
      <c r="D14549" s="8"/>
      <c r="E14549" s="1"/>
      <c r="F14549" s="1"/>
      <c r="G14549" s="1"/>
      <c r="H14549" s="1"/>
    </row>
    <row r="14550">
      <c r="A14550" s="1"/>
      <c r="B14550" s="1"/>
      <c r="C14550" s="1"/>
      <c r="D14550" s="8"/>
      <c r="E14550" s="1"/>
      <c r="F14550" s="1"/>
      <c r="G14550" s="1"/>
      <c r="H14550" s="1"/>
    </row>
    <row r="14551">
      <c r="A14551" s="1"/>
      <c r="B14551" s="1"/>
      <c r="C14551" s="1"/>
      <c r="D14551" s="8"/>
      <c r="E14551" s="1"/>
      <c r="F14551" s="1"/>
      <c r="G14551" s="1"/>
      <c r="H14551" s="1"/>
    </row>
    <row r="14552">
      <c r="A14552" s="1"/>
      <c r="B14552" s="1"/>
      <c r="C14552" s="1"/>
      <c r="D14552" s="8"/>
      <c r="E14552" s="1"/>
      <c r="F14552" s="1"/>
      <c r="G14552" s="1"/>
      <c r="H14552" s="1"/>
    </row>
    <row r="14553">
      <c r="A14553" s="1"/>
      <c r="B14553" s="1"/>
      <c r="C14553" s="1"/>
      <c r="D14553" s="8"/>
      <c r="E14553" s="1"/>
      <c r="F14553" s="1"/>
      <c r="G14553" s="1"/>
      <c r="H14553" s="1"/>
    </row>
    <row r="14554">
      <c r="A14554" s="1"/>
      <c r="B14554" s="1"/>
      <c r="C14554" s="1"/>
      <c r="D14554" s="8"/>
      <c r="E14554" s="1"/>
      <c r="F14554" s="1"/>
      <c r="G14554" s="1"/>
      <c r="H14554" s="1"/>
    </row>
    <row r="14555">
      <c r="A14555" s="1"/>
      <c r="B14555" s="1"/>
      <c r="C14555" s="1"/>
      <c r="D14555" s="8"/>
      <c r="E14555" s="1"/>
      <c r="F14555" s="1"/>
      <c r="G14555" s="1"/>
      <c r="H14555" s="1"/>
    </row>
    <row r="14556">
      <c r="A14556" s="1"/>
      <c r="B14556" s="1"/>
      <c r="C14556" s="1"/>
      <c r="D14556" s="8"/>
      <c r="E14556" s="1"/>
      <c r="F14556" s="1"/>
      <c r="G14556" s="1"/>
      <c r="H14556" s="1"/>
    </row>
    <row r="14557">
      <c r="A14557" s="1"/>
      <c r="B14557" s="1"/>
      <c r="C14557" s="1"/>
      <c r="D14557" s="8"/>
      <c r="E14557" s="1"/>
      <c r="F14557" s="1"/>
      <c r="G14557" s="1"/>
      <c r="H14557" s="1"/>
    </row>
    <row r="14558">
      <c r="A14558" s="1"/>
      <c r="B14558" s="1"/>
      <c r="C14558" s="1"/>
      <c r="D14558" s="8"/>
      <c r="E14558" s="1"/>
      <c r="F14558" s="1"/>
      <c r="G14558" s="1"/>
      <c r="H14558" s="1"/>
    </row>
    <row r="14559">
      <c r="A14559" s="1"/>
      <c r="B14559" s="1"/>
      <c r="C14559" s="1"/>
      <c r="D14559" s="8"/>
      <c r="E14559" s="1"/>
      <c r="F14559" s="1"/>
      <c r="G14559" s="1"/>
      <c r="H14559" s="1"/>
    </row>
    <row r="14560">
      <c r="A14560" s="1"/>
      <c r="B14560" s="1"/>
      <c r="C14560" s="1"/>
      <c r="D14560" s="8"/>
      <c r="E14560" s="1"/>
      <c r="F14560" s="1"/>
      <c r="G14560" s="1"/>
      <c r="H14560" s="1"/>
    </row>
    <row r="14561">
      <c r="A14561" s="1"/>
      <c r="B14561" s="1"/>
      <c r="C14561" s="1"/>
      <c r="D14561" s="8"/>
      <c r="E14561" s="1"/>
      <c r="F14561" s="1"/>
      <c r="G14561" s="1"/>
      <c r="H14561" s="1"/>
    </row>
    <row r="14562">
      <c r="A14562" s="1"/>
      <c r="B14562" s="1"/>
      <c r="C14562" s="1"/>
      <c r="D14562" s="8"/>
      <c r="E14562" s="1"/>
      <c r="F14562" s="1"/>
      <c r="G14562" s="1"/>
      <c r="H14562" s="1"/>
    </row>
    <row r="14563">
      <c r="A14563" s="1"/>
      <c r="B14563" s="1"/>
      <c r="C14563" s="1"/>
      <c r="D14563" s="8"/>
      <c r="E14563" s="1"/>
      <c r="F14563" s="1"/>
      <c r="G14563" s="1"/>
      <c r="H14563" s="1"/>
    </row>
    <row r="14564">
      <c r="A14564" s="1"/>
      <c r="B14564" s="1"/>
      <c r="C14564" s="1"/>
      <c r="D14564" s="8"/>
      <c r="E14564" s="1"/>
      <c r="F14564" s="1"/>
      <c r="G14564" s="1"/>
      <c r="H14564" s="1"/>
    </row>
    <row r="14565">
      <c r="A14565" s="1"/>
      <c r="B14565" s="1"/>
      <c r="C14565" s="1"/>
      <c r="D14565" s="8"/>
      <c r="E14565" s="1"/>
      <c r="F14565" s="1"/>
      <c r="G14565" s="1"/>
      <c r="H14565" s="1"/>
    </row>
    <row r="14566">
      <c r="A14566" s="1"/>
      <c r="B14566" s="1"/>
      <c r="C14566" s="1"/>
      <c r="D14566" s="8"/>
      <c r="E14566" s="1"/>
      <c r="F14566" s="1"/>
      <c r="G14566" s="1"/>
      <c r="H14566" s="1"/>
    </row>
    <row r="14567">
      <c r="A14567" s="1"/>
      <c r="B14567" s="1"/>
      <c r="C14567" s="1"/>
      <c r="D14567" s="8"/>
      <c r="E14567" s="1"/>
      <c r="F14567" s="1"/>
      <c r="G14567" s="1"/>
      <c r="H14567" s="1"/>
    </row>
    <row r="14568">
      <c r="A14568" s="1"/>
      <c r="B14568" s="1"/>
      <c r="C14568" s="1"/>
      <c r="D14568" s="8"/>
      <c r="E14568" s="1"/>
      <c r="F14568" s="1"/>
      <c r="G14568" s="1"/>
      <c r="H14568" s="1"/>
    </row>
    <row r="14569">
      <c r="A14569" s="1"/>
      <c r="B14569" s="1"/>
      <c r="C14569" s="1"/>
      <c r="D14569" s="8"/>
      <c r="E14569" s="1"/>
      <c r="F14569" s="1"/>
      <c r="G14569" s="1"/>
      <c r="H14569" s="1"/>
    </row>
    <row r="14570">
      <c r="A14570" s="1"/>
      <c r="B14570" s="1"/>
      <c r="C14570" s="1"/>
      <c r="D14570" s="8"/>
      <c r="E14570" s="1"/>
      <c r="F14570" s="1"/>
      <c r="G14570" s="1"/>
      <c r="H14570" s="1"/>
    </row>
    <row r="14571">
      <c r="A14571" s="1"/>
      <c r="B14571" s="1"/>
      <c r="C14571" s="1"/>
      <c r="D14571" s="8"/>
      <c r="E14571" s="1"/>
      <c r="F14571" s="1"/>
      <c r="G14571" s="1"/>
      <c r="H14571" s="1"/>
    </row>
    <row r="14572">
      <c r="A14572" s="1"/>
      <c r="B14572" s="1"/>
      <c r="C14572" s="1"/>
      <c r="D14572" s="8"/>
      <c r="E14572" s="1"/>
      <c r="F14572" s="1"/>
      <c r="G14572" s="1"/>
      <c r="H14572" s="1"/>
    </row>
    <row r="14573">
      <c r="A14573" s="1"/>
      <c r="B14573" s="1"/>
      <c r="C14573" s="1"/>
      <c r="D14573" s="8"/>
      <c r="E14573" s="1"/>
      <c r="F14573" s="1"/>
      <c r="G14573" s="1"/>
      <c r="H14573" s="1"/>
    </row>
    <row r="14574">
      <c r="A14574" s="1"/>
      <c r="B14574" s="1"/>
      <c r="C14574" s="1"/>
      <c r="D14574" s="8"/>
      <c r="E14574" s="1"/>
      <c r="F14574" s="1"/>
      <c r="G14574" s="1"/>
      <c r="H14574" s="1"/>
    </row>
    <row r="14575">
      <c r="A14575" s="1"/>
      <c r="B14575" s="1"/>
      <c r="C14575" s="1"/>
      <c r="D14575" s="8"/>
      <c r="E14575" s="1"/>
      <c r="F14575" s="1"/>
      <c r="G14575" s="1"/>
      <c r="H14575" s="1"/>
    </row>
    <row r="14576">
      <c r="A14576" s="1"/>
      <c r="B14576" s="1"/>
      <c r="C14576" s="1"/>
      <c r="D14576" s="8"/>
      <c r="E14576" s="1"/>
      <c r="F14576" s="1"/>
      <c r="G14576" s="1"/>
      <c r="H14576" s="1"/>
    </row>
    <row r="14577">
      <c r="A14577" s="1"/>
      <c r="B14577" s="1"/>
      <c r="C14577" s="1"/>
      <c r="D14577" s="8"/>
      <c r="E14577" s="1"/>
      <c r="F14577" s="1"/>
      <c r="G14577" s="1"/>
      <c r="H14577" s="1"/>
    </row>
    <row r="14578">
      <c r="A14578" s="1"/>
      <c r="B14578" s="1"/>
      <c r="C14578" s="1"/>
      <c r="D14578" s="8"/>
      <c r="E14578" s="1"/>
      <c r="F14578" s="1"/>
      <c r="G14578" s="1"/>
      <c r="H14578" s="1"/>
    </row>
    <row r="14579">
      <c r="A14579" s="1"/>
      <c r="B14579" s="1"/>
      <c r="C14579" s="1"/>
      <c r="D14579" s="8"/>
      <c r="E14579" s="1"/>
      <c r="F14579" s="1"/>
      <c r="G14579" s="1"/>
      <c r="H14579" s="1"/>
    </row>
    <row r="14580">
      <c r="A14580" s="1"/>
      <c r="B14580" s="1"/>
      <c r="C14580" s="1"/>
      <c r="D14580" s="8"/>
      <c r="E14580" s="1"/>
      <c r="F14580" s="1"/>
      <c r="G14580" s="1"/>
      <c r="H14580" s="1"/>
    </row>
    <row r="14581">
      <c r="A14581" s="1"/>
      <c r="B14581" s="1"/>
      <c r="C14581" s="1"/>
      <c r="D14581" s="8"/>
      <c r="E14581" s="1"/>
      <c r="F14581" s="1"/>
      <c r="G14581" s="1"/>
      <c r="H14581" s="1"/>
    </row>
    <row r="14582">
      <c r="A14582" s="1"/>
      <c r="B14582" s="1"/>
      <c r="C14582" s="1"/>
      <c r="D14582" s="8"/>
      <c r="E14582" s="1"/>
      <c r="F14582" s="1"/>
      <c r="G14582" s="1"/>
      <c r="H14582" s="1"/>
    </row>
    <row r="14583">
      <c r="A14583" s="1"/>
      <c r="B14583" s="1"/>
      <c r="C14583" s="1"/>
      <c r="D14583" s="8"/>
      <c r="E14583" s="1"/>
      <c r="F14583" s="1"/>
      <c r="G14583" s="1"/>
      <c r="H14583" s="1"/>
    </row>
    <row r="14584">
      <c r="A14584" s="1"/>
      <c r="B14584" s="1"/>
      <c r="C14584" s="1"/>
      <c r="D14584" s="8"/>
      <c r="E14584" s="1"/>
      <c r="F14584" s="1"/>
      <c r="G14584" s="1"/>
      <c r="H14584" s="1"/>
    </row>
    <row r="14585">
      <c r="A14585" s="1"/>
      <c r="B14585" s="1"/>
      <c r="C14585" s="1"/>
      <c r="D14585" s="8"/>
      <c r="E14585" s="1"/>
      <c r="F14585" s="1"/>
      <c r="G14585" s="1"/>
      <c r="H14585" s="1"/>
    </row>
    <row r="14586">
      <c r="A14586" s="1"/>
      <c r="B14586" s="1"/>
      <c r="C14586" s="1"/>
      <c r="D14586" s="8"/>
      <c r="E14586" s="1"/>
      <c r="F14586" s="1"/>
      <c r="G14586" s="1"/>
      <c r="H14586" s="1"/>
    </row>
    <row r="14587">
      <c r="A14587" s="1"/>
      <c r="B14587" s="1"/>
      <c r="C14587" s="1"/>
      <c r="D14587" s="8"/>
      <c r="E14587" s="1"/>
      <c r="F14587" s="1"/>
      <c r="G14587" s="1"/>
      <c r="H14587" s="1"/>
    </row>
    <row r="14588">
      <c r="A14588" s="1"/>
      <c r="B14588" s="1"/>
      <c r="C14588" s="1"/>
      <c r="D14588" s="8"/>
      <c r="E14588" s="1"/>
      <c r="F14588" s="1"/>
      <c r="G14588" s="1"/>
      <c r="H14588" s="1"/>
    </row>
    <row r="14589">
      <c r="A14589" s="1"/>
      <c r="B14589" s="1"/>
      <c r="C14589" s="1"/>
      <c r="D14589" s="8"/>
      <c r="E14589" s="1"/>
      <c r="F14589" s="1"/>
      <c r="G14589" s="1"/>
      <c r="H14589" s="1"/>
    </row>
    <row r="14590">
      <c r="A14590" s="1"/>
      <c r="B14590" s="1"/>
      <c r="C14590" s="1"/>
      <c r="D14590" s="8"/>
      <c r="E14590" s="1"/>
      <c r="F14590" s="1"/>
      <c r="G14590" s="1"/>
      <c r="H14590" s="1"/>
    </row>
    <row r="14591">
      <c r="A14591" s="1"/>
      <c r="B14591" s="1"/>
      <c r="C14591" s="1"/>
      <c r="D14591" s="8"/>
      <c r="E14591" s="1"/>
      <c r="F14591" s="1"/>
      <c r="G14591" s="1"/>
      <c r="H14591" s="1"/>
    </row>
    <row r="14592">
      <c r="A14592" s="1"/>
      <c r="B14592" s="1"/>
      <c r="C14592" s="1"/>
      <c r="D14592" s="8"/>
      <c r="E14592" s="1"/>
      <c r="F14592" s="1"/>
      <c r="G14592" s="1"/>
      <c r="H14592" s="1"/>
    </row>
    <row r="14593">
      <c r="A14593" s="1"/>
      <c r="B14593" s="1"/>
      <c r="C14593" s="1"/>
      <c r="D14593" s="8"/>
      <c r="E14593" s="1"/>
      <c r="F14593" s="1"/>
      <c r="G14593" s="1"/>
      <c r="H14593" s="1"/>
    </row>
    <row r="14594">
      <c r="A14594" s="1"/>
      <c r="B14594" s="1"/>
      <c r="C14594" s="1"/>
      <c r="D14594" s="8"/>
      <c r="E14594" s="1"/>
      <c r="F14594" s="1"/>
      <c r="G14594" s="1"/>
      <c r="H14594" s="1"/>
    </row>
    <row r="14595">
      <c r="A14595" s="1"/>
      <c r="B14595" s="1"/>
      <c r="C14595" s="1"/>
      <c r="D14595" s="8"/>
      <c r="E14595" s="1"/>
      <c r="F14595" s="1"/>
      <c r="G14595" s="1"/>
      <c r="H14595" s="1"/>
    </row>
    <row r="14596">
      <c r="A14596" s="1"/>
      <c r="B14596" s="1"/>
      <c r="C14596" s="1"/>
      <c r="D14596" s="8"/>
      <c r="E14596" s="1"/>
      <c r="F14596" s="1"/>
      <c r="G14596" s="1"/>
      <c r="H14596" s="1"/>
    </row>
    <row r="14597">
      <c r="A14597" s="1"/>
      <c r="B14597" s="1"/>
      <c r="C14597" s="1"/>
      <c r="D14597" s="8"/>
      <c r="E14597" s="1"/>
      <c r="F14597" s="1"/>
      <c r="G14597" s="1"/>
      <c r="H14597" s="1"/>
    </row>
    <row r="14598">
      <c r="A14598" s="1"/>
      <c r="B14598" s="1"/>
      <c r="C14598" s="1"/>
      <c r="D14598" s="8"/>
      <c r="E14598" s="1"/>
      <c r="F14598" s="1"/>
      <c r="G14598" s="1"/>
      <c r="H14598" s="1"/>
    </row>
    <row r="14599">
      <c r="A14599" s="1"/>
      <c r="B14599" s="1"/>
      <c r="C14599" s="1"/>
      <c r="D14599" s="8"/>
      <c r="E14599" s="1"/>
      <c r="F14599" s="1"/>
      <c r="G14599" s="1"/>
      <c r="H14599" s="1"/>
    </row>
    <row r="14600">
      <c r="A14600" s="1"/>
      <c r="B14600" s="1"/>
      <c r="C14600" s="1"/>
      <c r="D14600" s="8"/>
      <c r="E14600" s="1"/>
      <c r="F14600" s="1"/>
      <c r="G14600" s="1"/>
      <c r="H14600" s="1"/>
    </row>
    <row r="14601">
      <c r="A14601" s="1"/>
      <c r="B14601" s="1"/>
      <c r="C14601" s="1"/>
      <c r="D14601" s="8"/>
      <c r="E14601" s="1"/>
      <c r="F14601" s="1"/>
      <c r="G14601" s="1"/>
      <c r="H14601" s="1"/>
    </row>
    <row r="14602">
      <c r="A14602" s="1"/>
      <c r="B14602" s="1"/>
      <c r="C14602" s="1"/>
      <c r="D14602" s="8"/>
      <c r="E14602" s="1"/>
      <c r="F14602" s="1"/>
      <c r="G14602" s="1"/>
      <c r="H14602" s="1"/>
    </row>
    <row r="14603">
      <c r="A14603" s="1"/>
      <c r="B14603" s="1"/>
      <c r="C14603" s="1"/>
      <c r="D14603" s="8"/>
      <c r="E14603" s="1"/>
      <c r="F14603" s="1"/>
      <c r="G14603" s="1"/>
      <c r="H14603" s="1"/>
    </row>
    <row r="14604">
      <c r="A14604" s="1"/>
      <c r="B14604" s="1"/>
      <c r="C14604" s="1"/>
      <c r="D14604" s="8"/>
      <c r="E14604" s="1"/>
      <c r="F14604" s="1"/>
      <c r="G14604" s="1"/>
      <c r="H14604" s="1"/>
    </row>
    <row r="14605">
      <c r="A14605" s="1"/>
      <c r="B14605" s="1"/>
      <c r="C14605" s="1"/>
      <c r="D14605" s="8"/>
      <c r="E14605" s="1"/>
      <c r="F14605" s="1"/>
      <c r="G14605" s="1"/>
      <c r="H14605" s="1"/>
    </row>
    <row r="14606">
      <c r="A14606" s="1"/>
      <c r="B14606" s="1"/>
      <c r="C14606" s="1"/>
      <c r="D14606" s="8"/>
      <c r="E14606" s="1"/>
      <c r="F14606" s="1"/>
      <c r="G14606" s="1"/>
      <c r="H14606" s="1"/>
    </row>
    <row r="14607">
      <c r="A14607" s="1"/>
      <c r="B14607" s="1"/>
      <c r="C14607" s="1"/>
      <c r="D14607" s="8"/>
      <c r="E14607" s="1"/>
      <c r="F14607" s="1"/>
      <c r="G14607" s="1"/>
      <c r="H14607" s="1"/>
    </row>
    <row r="14608">
      <c r="A14608" s="1"/>
      <c r="B14608" s="1"/>
      <c r="C14608" s="1"/>
      <c r="D14608" s="8"/>
      <c r="E14608" s="1"/>
      <c r="F14608" s="1"/>
      <c r="G14608" s="1"/>
      <c r="H14608" s="1"/>
    </row>
    <row r="14609">
      <c r="A14609" s="1"/>
      <c r="B14609" s="1"/>
      <c r="C14609" s="1"/>
      <c r="D14609" s="8"/>
      <c r="E14609" s="1"/>
      <c r="F14609" s="1"/>
      <c r="G14609" s="1"/>
      <c r="H14609" s="1"/>
    </row>
    <row r="14610">
      <c r="A14610" s="1"/>
      <c r="B14610" s="1"/>
      <c r="C14610" s="1"/>
      <c r="D14610" s="8"/>
      <c r="E14610" s="1"/>
      <c r="F14610" s="1"/>
      <c r="G14610" s="1"/>
      <c r="H14610" s="1"/>
    </row>
    <row r="14611">
      <c r="A14611" s="1"/>
      <c r="B14611" s="1"/>
      <c r="C14611" s="1"/>
      <c r="D14611" s="8"/>
      <c r="E14611" s="1"/>
      <c r="F14611" s="1"/>
      <c r="G14611" s="1"/>
      <c r="H14611" s="1"/>
    </row>
    <row r="14612">
      <c r="A14612" s="1"/>
      <c r="B14612" s="1"/>
      <c r="C14612" s="1"/>
      <c r="D14612" s="8"/>
      <c r="E14612" s="1"/>
      <c r="F14612" s="1"/>
      <c r="G14612" s="1"/>
      <c r="H14612" s="1"/>
    </row>
    <row r="14613">
      <c r="A14613" s="1"/>
      <c r="B14613" s="1"/>
      <c r="C14613" s="1"/>
      <c r="D14613" s="8"/>
      <c r="E14613" s="1"/>
      <c r="F14613" s="1"/>
      <c r="G14613" s="1"/>
      <c r="H14613" s="1"/>
    </row>
    <row r="14614">
      <c r="A14614" s="1"/>
      <c r="B14614" s="1"/>
      <c r="C14614" s="1"/>
      <c r="D14614" s="8"/>
      <c r="E14614" s="1"/>
      <c r="F14614" s="1"/>
      <c r="G14614" s="1"/>
      <c r="H14614" s="1"/>
    </row>
    <row r="14615">
      <c r="A14615" s="1"/>
      <c r="B14615" s="1"/>
      <c r="C14615" s="1"/>
      <c r="D14615" s="8"/>
      <c r="E14615" s="1"/>
      <c r="F14615" s="1"/>
      <c r="G14615" s="1"/>
      <c r="H14615" s="1"/>
    </row>
    <row r="14616">
      <c r="A14616" s="1"/>
      <c r="B14616" s="1"/>
      <c r="C14616" s="1"/>
      <c r="D14616" s="8"/>
      <c r="E14616" s="1"/>
      <c r="F14616" s="1"/>
      <c r="G14616" s="1"/>
      <c r="H14616" s="1"/>
    </row>
    <row r="14617">
      <c r="A14617" s="1"/>
      <c r="B14617" s="1"/>
      <c r="C14617" s="1"/>
      <c r="D14617" s="8"/>
      <c r="E14617" s="1"/>
      <c r="F14617" s="1"/>
      <c r="G14617" s="1"/>
      <c r="H14617" s="1"/>
    </row>
    <row r="14618">
      <c r="A14618" s="1"/>
      <c r="B14618" s="1"/>
      <c r="C14618" s="1"/>
      <c r="D14618" s="8"/>
      <c r="E14618" s="1"/>
      <c r="F14618" s="1"/>
      <c r="G14618" s="1"/>
      <c r="H14618" s="1"/>
    </row>
    <row r="14619">
      <c r="A14619" s="1"/>
      <c r="B14619" s="1"/>
      <c r="C14619" s="1"/>
      <c r="D14619" s="8"/>
      <c r="E14619" s="1"/>
      <c r="F14619" s="1"/>
      <c r="G14619" s="1"/>
      <c r="H14619" s="1"/>
    </row>
    <row r="14620">
      <c r="A14620" s="1"/>
      <c r="B14620" s="1"/>
      <c r="C14620" s="1"/>
      <c r="D14620" s="8"/>
      <c r="E14620" s="1"/>
      <c r="F14620" s="1"/>
      <c r="G14620" s="1"/>
      <c r="H14620" s="1"/>
    </row>
    <row r="14621">
      <c r="A14621" s="1"/>
      <c r="B14621" s="1"/>
      <c r="C14621" s="1"/>
      <c r="D14621" s="8"/>
      <c r="E14621" s="1"/>
      <c r="F14621" s="1"/>
      <c r="G14621" s="1"/>
      <c r="H14621" s="1"/>
    </row>
    <row r="14622">
      <c r="A14622" s="1"/>
      <c r="B14622" s="1"/>
      <c r="C14622" s="1"/>
      <c r="D14622" s="8"/>
      <c r="E14622" s="1"/>
      <c r="F14622" s="1"/>
      <c r="G14622" s="1"/>
      <c r="H14622" s="1"/>
    </row>
    <row r="14623">
      <c r="A14623" s="1"/>
      <c r="B14623" s="1"/>
      <c r="C14623" s="1"/>
      <c r="D14623" s="8"/>
      <c r="E14623" s="1"/>
      <c r="F14623" s="1"/>
      <c r="G14623" s="1"/>
      <c r="H14623" s="1"/>
    </row>
    <row r="14624">
      <c r="A14624" s="1"/>
      <c r="B14624" s="1"/>
      <c r="C14624" s="1"/>
      <c r="D14624" s="8"/>
      <c r="E14624" s="1"/>
      <c r="F14624" s="1"/>
      <c r="G14624" s="1"/>
      <c r="H14624" s="1"/>
    </row>
    <row r="14625">
      <c r="A14625" s="1"/>
      <c r="B14625" s="1"/>
      <c r="C14625" s="1"/>
      <c r="D14625" s="8"/>
      <c r="E14625" s="1"/>
      <c r="F14625" s="1"/>
      <c r="G14625" s="1"/>
      <c r="H14625" s="1"/>
    </row>
    <row r="14626">
      <c r="A14626" s="1"/>
      <c r="B14626" s="1"/>
      <c r="C14626" s="1"/>
      <c r="D14626" s="8"/>
      <c r="E14626" s="1"/>
      <c r="F14626" s="1"/>
      <c r="G14626" s="1"/>
      <c r="H14626" s="1"/>
    </row>
    <row r="14627">
      <c r="A14627" s="1"/>
      <c r="B14627" s="1"/>
      <c r="C14627" s="1"/>
      <c r="D14627" s="8"/>
      <c r="E14627" s="1"/>
      <c r="F14627" s="1"/>
      <c r="G14627" s="1"/>
      <c r="H14627" s="1"/>
    </row>
    <row r="14628">
      <c r="A14628" s="1"/>
      <c r="B14628" s="1"/>
      <c r="C14628" s="1"/>
      <c r="D14628" s="8"/>
      <c r="E14628" s="1"/>
      <c r="F14628" s="1"/>
      <c r="G14628" s="1"/>
      <c r="H14628" s="1"/>
    </row>
    <row r="14629">
      <c r="A14629" s="1"/>
      <c r="B14629" s="1"/>
      <c r="C14629" s="1"/>
      <c r="D14629" s="8"/>
      <c r="E14629" s="1"/>
      <c r="F14629" s="1"/>
      <c r="G14629" s="1"/>
      <c r="H14629" s="1"/>
    </row>
    <row r="14630">
      <c r="A14630" s="1"/>
      <c r="B14630" s="1"/>
      <c r="C14630" s="1"/>
      <c r="D14630" s="8"/>
      <c r="E14630" s="1"/>
      <c r="F14630" s="1"/>
      <c r="G14630" s="1"/>
      <c r="H14630" s="1"/>
    </row>
    <row r="14631">
      <c r="A14631" s="1"/>
      <c r="B14631" s="1"/>
      <c r="C14631" s="1"/>
      <c r="D14631" s="8"/>
      <c r="E14631" s="1"/>
      <c r="F14631" s="1"/>
      <c r="G14631" s="1"/>
      <c r="H14631" s="1"/>
    </row>
    <row r="14632">
      <c r="A14632" s="1"/>
      <c r="B14632" s="1"/>
      <c r="C14632" s="1"/>
      <c r="D14632" s="8"/>
      <c r="E14632" s="1"/>
      <c r="F14632" s="1"/>
      <c r="G14632" s="1"/>
      <c r="H14632" s="1"/>
    </row>
    <row r="14633">
      <c r="A14633" s="1"/>
      <c r="B14633" s="1"/>
      <c r="C14633" s="1"/>
      <c r="D14633" s="8"/>
      <c r="E14633" s="1"/>
      <c r="F14633" s="1"/>
      <c r="G14633" s="1"/>
      <c r="H14633" s="1"/>
    </row>
    <row r="14634">
      <c r="A14634" s="1"/>
      <c r="B14634" s="1"/>
      <c r="C14634" s="1"/>
      <c r="D14634" s="8"/>
      <c r="E14634" s="1"/>
      <c r="F14634" s="1"/>
      <c r="G14634" s="1"/>
      <c r="H14634" s="1"/>
    </row>
    <row r="14635">
      <c r="A14635" s="1"/>
      <c r="B14635" s="1"/>
      <c r="C14635" s="1"/>
      <c r="D14635" s="8"/>
      <c r="E14635" s="1"/>
      <c r="F14635" s="1"/>
      <c r="G14635" s="1"/>
      <c r="H14635" s="1"/>
    </row>
    <row r="14636">
      <c r="A14636" s="1"/>
      <c r="B14636" s="1"/>
      <c r="C14636" s="1"/>
      <c r="D14636" s="8"/>
      <c r="E14636" s="1"/>
      <c r="F14636" s="1"/>
      <c r="G14636" s="1"/>
      <c r="H14636" s="1"/>
    </row>
    <row r="14637">
      <c r="A14637" s="1"/>
      <c r="B14637" s="1"/>
      <c r="C14637" s="1"/>
      <c r="D14637" s="8"/>
      <c r="E14637" s="1"/>
      <c r="F14637" s="1"/>
      <c r="G14637" s="1"/>
      <c r="H14637" s="1"/>
    </row>
    <row r="14638">
      <c r="A14638" s="1"/>
      <c r="B14638" s="1"/>
      <c r="C14638" s="1"/>
      <c r="D14638" s="8"/>
      <c r="E14638" s="1"/>
      <c r="F14638" s="1"/>
      <c r="G14638" s="1"/>
      <c r="H14638" s="1"/>
    </row>
    <row r="14639">
      <c r="A14639" s="1"/>
      <c r="B14639" s="1"/>
      <c r="C14639" s="1"/>
      <c r="D14639" s="8"/>
      <c r="E14639" s="1"/>
      <c r="F14639" s="1"/>
      <c r="G14639" s="1"/>
      <c r="H14639" s="1"/>
    </row>
    <row r="14640">
      <c r="A14640" s="1"/>
      <c r="B14640" s="1"/>
      <c r="C14640" s="1"/>
      <c r="D14640" s="8"/>
      <c r="E14640" s="1"/>
      <c r="F14640" s="1"/>
      <c r="G14640" s="1"/>
      <c r="H14640" s="1"/>
    </row>
    <row r="14641">
      <c r="A14641" s="1"/>
      <c r="B14641" s="1"/>
      <c r="C14641" s="1"/>
      <c r="D14641" s="8"/>
      <c r="E14641" s="1"/>
      <c r="F14641" s="1"/>
      <c r="G14641" s="1"/>
      <c r="H14641" s="1"/>
    </row>
    <row r="14642">
      <c r="A14642" s="1"/>
      <c r="B14642" s="1"/>
      <c r="C14642" s="1"/>
      <c r="D14642" s="8"/>
      <c r="E14642" s="1"/>
      <c r="F14642" s="1"/>
      <c r="G14642" s="1"/>
      <c r="H14642" s="1"/>
    </row>
    <row r="14643">
      <c r="A14643" s="1"/>
      <c r="B14643" s="1"/>
      <c r="C14643" s="1"/>
      <c r="D14643" s="8"/>
      <c r="E14643" s="1"/>
      <c r="F14643" s="1"/>
      <c r="G14643" s="1"/>
      <c r="H14643" s="1"/>
    </row>
    <row r="14644">
      <c r="A14644" s="1"/>
      <c r="B14644" s="1"/>
      <c r="C14644" s="1"/>
      <c r="D14644" s="8"/>
      <c r="E14644" s="1"/>
      <c r="F14644" s="1"/>
      <c r="G14644" s="1"/>
      <c r="H14644" s="1"/>
    </row>
    <row r="14645">
      <c r="A14645" s="1"/>
      <c r="B14645" s="1"/>
      <c r="C14645" s="1"/>
      <c r="D14645" s="8"/>
      <c r="E14645" s="1"/>
      <c r="F14645" s="1"/>
      <c r="G14645" s="1"/>
      <c r="H14645" s="1"/>
    </row>
    <row r="14646">
      <c r="A14646" s="1"/>
      <c r="B14646" s="1"/>
      <c r="C14646" s="1"/>
      <c r="D14646" s="8"/>
      <c r="E14646" s="1"/>
      <c r="F14646" s="1"/>
      <c r="G14646" s="1"/>
      <c r="H14646" s="1"/>
    </row>
    <row r="14647">
      <c r="A14647" s="1"/>
      <c r="B14647" s="1"/>
      <c r="C14647" s="1"/>
      <c r="D14647" s="8"/>
      <c r="E14647" s="1"/>
      <c r="F14647" s="1"/>
      <c r="G14647" s="1"/>
      <c r="H14647" s="1"/>
    </row>
    <row r="14648">
      <c r="A14648" s="1"/>
      <c r="B14648" s="1"/>
      <c r="C14648" s="1"/>
      <c r="D14648" s="8"/>
      <c r="E14648" s="1"/>
      <c r="F14648" s="1"/>
      <c r="G14648" s="1"/>
      <c r="H14648" s="1"/>
    </row>
    <row r="14649">
      <c r="A14649" s="1"/>
      <c r="B14649" s="1"/>
      <c r="C14649" s="1"/>
      <c r="D14649" s="8"/>
      <c r="E14649" s="1"/>
      <c r="F14649" s="1"/>
      <c r="G14649" s="1"/>
      <c r="H14649" s="1"/>
    </row>
    <row r="14650">
      <c r="A14650" s="1"/>
      <c r="B14650" s="1"/>
      <c r="C14650" s="1"/>
      <c r="D14650" s="8"/>
      <c r="E14650" s="1"/>
      <c r="F14650" s="1"/>
      <c r="G14650" s="1"/>
      <c r="H14650" s="1"/>
    </row>
    <row r="14651">
      <c r="A14651" s="1"/>
      <c r="B14651" s="1"/>
      <c r="C14651" s="1"/>
      <c r="D14651" s="8"/>
      <c r="E14651" s="1"/>
      <c r="F14651" s="1"/>
      <c r="G14651" s="1"/>
      <c r="H14651" s="1"/>
    </row>
    <row r="14652">
      <c r="A14652" s="1"/>
      <c r="B14652" s="1"/>
      <c r="C14652" s="1"/>
      <c r="D14652" s="8"/>
      <c r="E14652" s="1"/>
      <c r="F14652" s="1"/>
      <c r="G14652" s="1"/>
      <c r="H14652" s="1"/>
    </row>
    <row r="14653">
      <c r="A14653" s="1"/>
      <c r="B14653" s="1"/>
      <c r="C14653" s="1"/>
      <c r="D14653" s="8"/>
      <c r="E14653" s="1"/>
      <c r="F14653" s="1"/>
      <c r="G14653" s="1"/>
      <c r="H14653" s="1"/>
    </row>
    <row r="14654">
      <c r="A14654" s="1"/>
      <c r="B14654" s="1"/>
      <c r="C14654" s="1"/>
      <c r="D14654" s="8"/>
      <c r="E14654" s="1"/>
      <c r="F14654" s="1"/>
      <c r="G14654" s="1"/>
      <c r="H14654" s="1"/>
    </row>
    <row r="14655">
      <c r="A14655" s="1"/>
      <c r="B14655" s="1"/>
      <c r="C14655" s="1"/>
      <c r="D14655" s="8"/>
      <c r="E14655" s="1"/>
      <c r="F14655" s="1"/>
      <c r="G14655" s="1"/>
      <c r="H14655" s="1"/>
    </row>
    <row r="14656">
      <c r="A14656" s="1"/>
      <c r="B14656" s="1"/>
      <c r="C14656" s="1"/>
      <c r="D14656" s="8"/>
      <c r="E14656" s="1"/>
      <c r="F14656" s="1"/>
      <c r="G14656" s="1"/>
      <c r="H14656" s="1"/>
    </row>
    <row r="14657">
      <c r="A14657" s="1"/>
      <c r="B14657" s="1"/>
      <c r="C14657" s="1"/>
      <c r="D14657" s="8"/>
      <c r="E14657" s="1"/>
      <c r="F14657" s="1"/>
      <c r="G14657" s="1"/>
      <c r="H14657" s="1"/>
    </row>
    <row r="14658">
      <c r="A14658" s="1"/>
      <c r="B14658" s="1"/>
      <c r="C14658" s="1"/>
      <c r="D14658" s="8"/>
      <c r="E14658" s="1"/>
      <c r="F14658" s="1"/>
      <c r="G14658" s="1"/>
      <c r="H14658" s="1"/>
    </row>
    <row r="14659">
      <c r="A14659" s="1"/>
      <c r="B14659" s="1"/>
      <c r="C14659" s="1"/>
      <c r="D14659" s="8"/>
      <c r="E14659" s="1"/>
      <c r="F14659" s="1"/>
      <c r="G14659" s="1"/>
      <c r="H14659" s="1"/>
    </row>
    <row r="14660">
      <c r="A14660" s="1"/>
      <c r="B14660" s="1"/>
      <c r="C14660" s="1"/>
      <c r="D14660" s="8"/>
      <c r="E14660" s="1"/>
      <c r="F14660" s="1"/>
      <c r="G14660" s="1"/>
      <c r="H14660" s="1"/>
    </row>
    <row r="14661">
      <c r="A14661" s="1"/>
      <c r="B14661" s="1"/>
      <c r="C14661" s="1"/>
      <c r="D14661" s="8"/>
      <c r="E14661" s="1"/>
      <c r="F14661" s="1"/>
      <c r="G14661" s="1"/>
      <c r="H14661" s="1"/>
    </row>
    <row r="14662">
      <c r="A14662" s="1"/>
      <c r="B14662" s="1"/>
      <c r="C14662" s="1"/>
      <c r="D14662" s="8"/>
      <c r="E14662" s="1"/>
      <c r="F14662" s="1"/>
      <c r="G14662" s="1"/>
      <c r="H14662" s="1"/>
    </row>
    <row r="14663">
      <c r="A14663" s="1"/>
      <c r="B14663" s="1"/>
      <c r="C14663" s="1"/>
      <c r="D14663" s="8"/>
      <c r="E14663" s="1"/>
      <c r="F14663" s="1"/>
      <c r="G14663" s="1"/>
      <c r="H14663" s="1"/>
    </row>
    <row r="14664">
      <c r="A14664" s="1"/>
      <c r="B14664" s="1"/>
      <c r="C14664" s="1"/>
      <c r="D14664" s="8"/>
      <c r="E14664" s="1"/>
      <c r="F14664" s="1"/>
      <c r="G14664" s="1"/>
      <c r="H14664" s="1"/>
    </row>
    <row r="14665">
      <c r="A14665" s="1"/>
      <c r="B14665" s="1"/>
      <c r="C14665" s="1"/>
      <c r="D14665" s="8"/>
      <c r="E14665" s="1"/>
      <c r="F14665" s="1"/>
      <c r="G14665" s="1"/>
      <c r="H14665" s="1"/>
    </row>
    <row r="14666">
      <c r="A14666" s="1"/>
      <c r="B14666" s="1"/>
      <c r="C14666" s="1"/>
      <c r="D14666" s="8"/>
      <c r="E14666" s="1"/>
      <c r="F14666" s="1"/>
      <c r="G14666" s="1"/>
      <c r="H14666" s="1"/>
    </row>
    <row r="14667">
      <c r="A14667" s="1"/>
      <c r="B14667" s="1"/>
      <c r="C14667" s="1"/>
      <c r="D14667" s="8"/>
      <c r="E14667" s="1"/>
      <c r="F14667" s="1"/>
      <c r="G14667" s="1"/>
      <c r="H14667" s="1"/>
    </row>
    <row r="14668">
      <c r="A14668" s="1"/>
      <c r="B14668" s="1"/>
      <c r="C14668" s="1"/>
      <c r="D14668" s="8"/>
      <c r="E14668" s="1"/>
      <c r="F14668" s="1"/>
      <c r="G14668" s="1"/>
      <c r="H14668" s="1"/>
    </row>
    <row r="14669">
      <c r="A14669" s="1"/>
      <c r="B14669" s="1"/>
      <c r="C14669" s="1"/>
      <c r="D14669" s="8"/>
      <c r="E14669" s="1"/>
      <c r="F14669" s="1"/>
      <c r="G14669" s="1"/>
      <c r="H14669" s="1"/>
    </row>
    <row r="14670">
      <c r="A14670" s="1"/>
      <c r="B14670" s="1"/>
      <c r="C14670" s="1"/>
      <c r="D14670" s="8"/>
      <c r="E14670" s="1"/>
      <c r="F14670" s="1"/>
      <c r="G14670" s="1"/>
      <c r="H14670" s="1"/>
    </row>
    <row r="14671">
      <c r="A14671" s="1"/>
      <c r="B14671" s="1"/>
      <c r="C14671" s="1"/>
      <c r="D14671" s="8"/>
      <c r="E14671" s="1"/>
      <c r="F14671" s="1"/>
      <c r="G14671" s="1"/>
      <c r="H14671" s="1"/>
    </row>
    <row r="14672">
      <c r="A14672" s="1"/>
      <c r="B14672" s="1"/>
      <c r="C14672" s="1"/>
      <c r="D14672" s="8"/>
      <c r="E14672" s="1"/>
      <c r="F14672" s="1"/>
      <c r="G14672" s="1"/>
      <c r="H14672" s="1"/>
    </row>
    <row r="14673">
      <c r="A14673" s="1"/>
      <c r="B14673" s="1"/>
      <c r="C14673" s="1"/>
      <c r="D14673" s="8"/>
      <c r="E14673" s="1"/>
      <c r="F14673" s="1"/>
      <c r="G14673" s="1"/>
      <c r="H14673" s="1"/>
    </row>
    <row r="14674">
      <c r="A14674" s="1"/>
      <c r="B14674" s="1"/>
      <c r="C14674" s="1"/>
      <c r="D14674" s="8"/>
      <c r="E14674" s="1"/>
      <c r="F14674" s="1"/>
      <c r="G14674" s="1"/>
      <c r="H14674" s="1"/>
    </row>
    <row r="14675">
      <c r="A14675" s="1"/>
      <c r="B14675" s="1"/>
      <c r="C14675" s="1"/>
      <c r="D14675" s="8"/>
      <c r="E14675" s="1"/>
      <c r="F14675" s="1"/>
      <c r="G14675" s="1"/>
      <c r="H14675" s="1"/>
    </row>
    <row r="14676">
      <c r="A14676" s="1"/>
      <c r="B14676" s="1"/>
      <c r="C14676" s="1"/>
      <c r="D14676" s="8"/>
      <c r="E14676" s="1"/>
      <c r="F14676" s="1"/>
      <c r="G14676" s="1"/>
      <c r="H14676" s="1"/>
    </row>
    <row r="14677">
      <c r="A14677" s="1"/>
      <c r="B14677" s="1"/>
      <c r="C14677" s="1"/>
      <c r="D14677" s="8"/>
      <c r="E14677" s="1"/>
      <c r="F14677" s="1"/>
      <c r="G14677" s="1"/>
      <c r="H14677" s="1"/>
    </row>
    <row r="14678">
      <c r="A14678" s="1"/>
      <c r="B14678" s="1"/>
      <c r="C14678" s="1"/>
      <c r="D14678" s="8"/>
      <c r="E14678" s="1"/>
      <c r="F14678" s="1"/>
      <c r="G14678" s="1"/>
      <c r="H14678" s="1"/>
    </row>
    <row r="14679">
      <c r="A14679" s="1"/>
      <c r="B14679" s="1"/>
      <c r="C14679" s="1"/>
      <c r="D14679" s="8"/>
      <c r="E14679" s="1"/>
      <c r="F14679" s="1"/>
      <c r="G14679" s="1"/>
      <c r="H14679" s="1"/>
    </row>
    <row r="14680">
      <c r="A14680" s="1"/>
      <c r="B14680" s="1"/>
      <c r="C14680" s="1"/>
      <c r="D14680" s="8"/>
      <c r="E14680" s="1"/>
      <c r="F14680" s="1"/>
      <c r="G14680" s="1"/>
      <c r="H14680" s="1"/>
    </row>
    <row r="14681">
      <c r="A14681" s="1"/>
      <c r="B14681" s="1"/>
      <c r="C14681" s="1"/>
      <c r="D14681" s="8"/>
      <c r="E14681" s="1"/>
      <c r="F14681" s="1"/>
      <c r="G14681" s="1"/>
      <c r="H14681" s="1"/>
    </row>
    <row r="14682">
      <c r="A14682" s="1"/>
      <c r="B14682" s="1"/>
      <c r="C14682" s="1"/>
      <c r="D14682" s="8"/>
      <c r="E14682" s="1"/>
      <c r="F14682" s="1"/>
      <c r="G14682" s="1"/>
      <c r="H14682" s="1"/>
    </row>
    <row r="14683">
      <c r="A14683" s="1"/>
      <c r="B14683" s="1"/>
      <c r="C14683" s="1"/>
      <c r="D14683" s="8"/>
      <c r="E14683" s="1"/>
      <c r="F14683" s="1"/>
      <c r="G14683" s="1"/>
      <c r="H14683" s="1"/>
    </row>
    <row r="14684">
      <c r="A14684" s="1"/>
      <c r="B14684" s="1"/>
      <c r="C14684" s="1"/>
      <c r="D14684" s="8"/>
      <c r="E14684" s="1"/>
      <c r="F14684" s="1"/>
      <c r="G14684" s="1"/>
      <c r="H14684" s="1"/>
    </row>
    <row r="14685">
      <c r="A14685" s="1"/>
      <c r="B14685" s="1"/>
      <c r="C14685" s="1"/>
      <c r="D14685" s="8"/>
      <c r="E14685" s="1"/>
      <c r="F14685" s="1"/>
      <c r="G14685" s="1"/>
      <c r="H14685" s="1"/>
    </row>
    <row r="14686">
      <c r="A14686" s="1"/>
      <c r="B14686" s="1"/>
      <c r="C14686" s="1"/>
      <c r="D14686" s="8"/>
      <c r="E14686" s="1"/>
      <c r="F14686" s="1"/>
      <c r="G14686" s="1"/>
      <c r="H14686" s="1"/>
    </row>
    <row r="14687">
      <c r="A14687" s="1"/>
      <c r="B14687" s="1"/>
      <c r="C14687" s="1"/>
      <c r="D14687" s="8"/>
      <c r="E14687" s="1"/>
      <c r="F14687" s="1"/>
      <c r="G14687" s="1"/>
      <c r="H14687" s="1"/>
    </row>
    <row r="14688">
      <c r="A14688" s="1"/>
      <c r="B14688" s="1"/>
      <c r="C14688" s="1"/>
      <c r="D14688" s="8"/>
      <c r="E14688" s="1"/>
      <c r="F14688" s="1"/>
      <c r="G14688" s="1"/>
      <c r="H14688" s="1"/>
    </row>
    <row r="14689">
      <c r="A14689" s="1"/>
      <c r="B14689" s="1"/>
      <c r="C14689" s="1"/>
      <c r="D14689" s="8"/>
      <c r="E14689" s="1"/>
      <c r="F14689" s="1"/>
      <c r="G14689" s="1"/>
      <c r="H14689" s="1"/>
    </row>
    <row r="14690">
      <c r="A14690" s="1"/>
      <c r="B14690" s="1"/>
      <c r="C14690" s="1"/>
      <c r="D14690" s="8"/>
      <c r="E14690" s="1"/>
      <c r="F14690" s="1"/>
      <c r="G14690" s="1"/>
      <c r="H14690" s="1"/>
    </row>
    <row r="14691">
      <c r="A14691" s="1"/>
      <c r="B14691" s="1"/>
      <c r="C14691" s="1"/>
      <c r="D14691" s="8"/>
      <c r="E14691" s="1"/>
      <c r="F14691" s="1"/>
      <c r="G14691" s="1"/>
      <c r="H14691" s="1"/>
    </row>
    <row r="14692">
      <c r="A14692" s="1"/>
      <c r="B14692" s="1"/>
      <c r="C14692" s="1"/>
      <c r="D14692" s="8"/>
      <c r="E14692" s="1"/>
      <c r="F14692" s="1"/>
      <c r="G14692" s="1"/>
      <c r="H14692" s="1"/>
    </row>
    <row r="14693">
      <c r="A14693" s="1"/>
      <c r="B14693" s="1"/>
      <c r="C14693" s="1"/>
      <c r="D14693" s="8"/>
      <c r="E14693" s="1"/>
      <c r="F14693" s="1"/>
      <c r="G14693" s="1"/>
      <c r="H14693" s="1"/>
    </row>
    <row r="14694">
      <c r="A14694" s="1"/>
      <c r="B14694" s="1"/>
      <c r="C14694" s="1"/>
      <c r="D14694" s="8"/>
      <c r="E14694" s="1"/>
      <c r="F14694" s="1"/>
      <c r="G14694" s="1"/>
      <c r="H14694" s="1"/>
    </row>
    <row r="14695">
      <c r="A14695" s="1"/>
      <c r="B14695" s="1"/>
      <c r="C14695" s="1"/>
      <c r="D14695" s="8"/>
      <c r="E14695" s="1"/>
      <c r="F14695" s="1"/>
      <c r="G14695" s="1"/>
      <c r="H14695" s="1"/>
    </row>
    <row r="14696">
      <c r="A14696" s="1"/>
      <c r="B14696" s="1"/>
      <c r="C14696" s="1"/>
      <c r="D14696" s="8"/>
      <c r="E14696" s="1"/>
      <c r="F14696" s="1"/>
      <c r="G14696" s="1"/>
      <c r="H14696" s="1"/>
    </row>
    <row r="14697">
      <c r="A14697" s="1"/>
      <c r="B14697" s="1"/>
      <c r="C14697" s="1"/>
      <c r="D14697" s="8"/>
      <c r="E14697" s="1"/>
      <c r="F14697" s="1"/>
      <c r="G14697" s="1"/>
      <c r="H14697" s="1"/>
    </row>
    <row r="14698">
      <c r="A14698" s="1"/>
      <c r="B14698" s="1"/>
      <c r="C14698" s="1"/>
      <c r="D14698" s="8"/>
      <c r="E14698" s="1"/>
      <c r="F14698" s="1"/>
      <c r="G14698" s="1"/>
      <c r="H14698" s="1"/>
    </row>
    <row r="14699">
      <c r="A14699" s="1"/>
      <c r="B14699" s="1"/>
      <c r="C14699" s="1"/>
      <c r="D14699" s="8"/>
      <c r="E14699" s="1"/>
      <c r="F14699" s="1"/>
      <c r="G14699" s="1"/>
      <c r="H14699" s="1"/>
    </row>
    <row r="14700">
      <c r="A14700" s="1"/>
      <c r="B14700" s="1"/>
      <c r="C14700" s="1"/>
      <c r="D14700" s="8"/>
      <c r="E14700" s="1"/>
      <c r="F14700" s="1"/>
      <c r="G14700" s="1"/>
      <c r="H14700" s="1"/>
    </row>
    <row r="14701">
      <c r="A14701" s="1"/>
      <c r="B14701" s="1"/>
      <c r="C14701" s="1"/>
      <c r="D14701" s="8"/>
      <c r="E14701" s="1"/>
      <c r="F14701" s="1"/>
      <c r="G14701" s="1"/>
      <c r="H14701" s="1"/>
    </row>
    <row r="14702">
      <c r="A14702" s="1"/>
      <c r="B14702" s="1"/>
      <c r="C14702" s="1"/>
      <c r="D14702" s="8"/>
      <c r="E14702" s="1"/>
      <c r="F14702" s="1"/>
      <c r="G14702" s="1"/>
      <c r="H14702" s="1"/>
    </row>
    <row r="14703">
      <c r="A14703" s="1"/>
      <c r="B14703" s="1"/>
      <c r="C14703" s="1"/>
      <c r="D14703" s="8"/>
      <c r="E14703" s="1"/>
      <c r="F14703" s="1"/>
      <c r="G14703" s="1"/>
      <c r="H14703" s="1"/>
    </row>
    <row r="14704">
      <c r="A14704" s="1"/>
      <c r="B14704" s="1"/>
      <c r="C14704" s="1"/>
      <c r="D14704" s="8"/>
      <c r="E14704" s="1"/>
      <c r="F14704" s="1"/>
      <c r="G14704" s="1"/>
      <c r="H14704" s="1"/>
    </row>
    <row r="14705">
      <c r="A14705" s="1"/>
      <c r="B14705" s="1"/>
      <c r="C14705" s="1"/>
      <c r="D14705" s="8"/>
      <c r="E14705" s="1"/>
      <c r="F14705" s="1"/>
      <c r="G14705" s="1"/>
      <c r="H14705" s="1"/>
    </row>
    <row r="14706">
      <c r="A14706" s="1"/>
      <c r="B14706" s="1"/>
      <c r="C14706" s="1"/>
      <c r="D14706" s="8"/>
      <c r="E14706" s="1"/>
      <c r="F14706" s="1"/>
      <c r="G14706" s="1"/>
      <c r="H14706" s="1"/>
    </row>
    <row r="14707">
      <c r="A14707" s="1"/>
      <c r="B14707" s="1"/>
      <c r="C14707" s="1"/>
      <c r="D14707" s="8"/>
      <c r="E14707" s="1"/>
      <c r="F14707" s="1"/>
      <c r="G14707" s="1"/>
      <c r="H14707" s="1"/>
    </row>
    <row r="14708">
      <c r="A14708" s="1"/>
      <c r="B14708" s="1"/>
      <c r="C14708" s="1"/>
      <c r="D14708" s="8"/>
      <c r="E14708" s="1"/>
      <c r="F14708" s="1"/>
      <c r="G14708" s="1"/>
      <c r="H14708" s="1"/>
    </row>
    <row r="14709">
      <c r="A14709" s="1"/>
      <c r="B14709" s="1"/>
      <c r="C14709" s="1"/>
      <c r="D14709" s="8"/>
      <c r="E14709" s="1"/>
      <c r="F14709" s="1"/>
      <c r="G14709" s="1"/>
      <c r="H14709" s="1"/>
    </row>
    <row r="14710">
      <c r="A14710" s="1"/>
      <c r="B14710" s="1"/>
      <c r="C14710" s="1"/>
      <c r="D14710" s="8"/>
      <c r="E14710" s="1"/>
      <c r="F14710" s="1"/>
      <c r="G14710" s="1"/>
      <c r="H14710" s="1"/>
    </row>
    <row r="14711">
      <c r="A14711" s="1"/>
      <c r="B14711" s="1"/>
      <c r="C14711" s="1"/>
      <c r="D14711" s="8"/>
      <c r="E14711" s="1"/>
      <c r="F14711" s="1"/>
      <c r="G14711" s="1"/>
      <c r="H14711" s="1"/>
    </row>
    <row r="14712">
      <c r="A14712" s="1"/>
      <c r="B14712" s="1"/>
      <c r="C14712" s="1"/>
      <c r="D14712" s="8"/>
      <c r="E14712" s="1"/>
      <c r="F14712" s="1"/>
      <c r="G14712" s="1"/>
      <c r="H14712" s="1"/>
    </row>
    <row r="14713">
      <c r="A14713" s="1"/>
      <c r="B14713" s="1"/>
      <c r="C14713" s="1"/>
      <c r="D14713" s="8"/>
      <c r="E14713" s="1"/>
      <c r="F14713" s="1"/>
      <c r="G14713" s="1"/>
      <c r="H14713" s="1"/>
    </row>
    <row r="14714">
      <c r="A14714" s="1"/>
      <c r="B14714" s="1"/>
      <c r="C14714" s="1"/>
      <c r="D14714" s="8"/>
      <c r="E14714" s="1"/>
      <c r="F14714" s="1"/>
      <c r="G14714" s="1"/>
      <c r="H14714" s="1"/>
    </row>
    <row r="14715">
      <c r="A14715" s="1"/>
      <c r="B14715" s="1"/>
      <c r="C14715" s="1"/>
      <c r="D14715" s="8"/>
      <c r="E14715" s="1"/>
      <c r="F14715" s="1"/>
      <c r="G14715" s="1"/>
      <c r="H14715" s="1"/>
    </row>
    <row r="14716">
      <c r="A14716" s="1"/>
      <c r="B14716" s="1"/>
      <c r="C14716" s="1"/>
      <c r="D14716" s="8"/>
      <c r="E14716" s="1"/>
      <c r="F14716" s="1"/>
      <c r="G14716" s="1"/>
      <c r="H14716" s="1"/>
    </row>
    <row r="14717">
      <c r="A14717" s="1"/>
      <c r="B14717" s="1"/>
      <c r="C14717" s="1"/>
      <c r="D14717" s="8"/>
      <c r="E14717" s="1"/>
      <c r="F14717" s="1"/>
      <c r="G14717" s="1"/>
      <c r="H14717" s="1"/>
    </row>
    <row r="14718">
      <c r="A14718" s="1"/>
      <c r="B14718" s="1"/>
      <c r="C14718" s="1"/>
      <c r="D14718" s="8"/>
      <c r="E14718" s="1"/>
      <c r="F14718" s="1"/>
      <c r="G14718" s="1"/>
      <c r="H14718" s="1"/>
    </row>
    <row r="14719">
      <c r="A14719" s="1"/>
      <c r="B14719" s="1"/>
      <c r="C14719" s="1"/>
      <c r="D14719" s="8"/>
      <c r="E14719" s="1"/>
      <c r="F14719" s="1"/>
      <c r="G14719" s="1"/>
      <c r="H14719" s="1"/>
    </row>
    <row r="14720">
      <c r="A14720" s="1"/>
      <c r="B14720" s="1"/>
      <c r="C14720" s="1"/>
      <c r="D14720" s="8"/>
      <c r="E14720" s="1"/>
      <c r="F14720" s="1"/>
      <c r="G14720" s="1"/>
      <c r="H14720" s="1"/>
    </row>
    <row r="14721">
      <c r="A14721" s="1"/>
      <c r="B14721" s="1"/>
      <c r="C14721" s="1"/>
      <c r="D14721" s="8"/>
      <c r="E14721" s="1"/>
      <c r="F14721" s="1"/>
      <c r="G14721" s="1"/>
      <c r="H14721" s="1"/>
    </row>
    <row r="14722">
      <c r="A14722" s="1"/>
      <c r="B14722" s="1"/>
      <c r="C14722" s="1"/>
      <c r="D14722" s="8"/>
      <c r="E14722" s="1"/>
      <c r="F14722" s="1"/>
      <c r="G14722" s="1"/>
      <c r="H14722" s="1"/>
    </row>
    <row r="14723">
      <c r="A14723" s="1"/>
      <c r="B14723" s="1"/>
      <c r="C14723" s="1"/>
      <c r="D14723" s="8"/>
      <c r="E14723" s="1"/>
      <c r="F14723" s="1"/>
      <c r="G14723" s="1"/>
      <c r="H14723" s="1"/>
    </row>
    <row r="14724">
      <c r="A14724" s="1"/>
      <c r="B14724" s="1"/>
      <c r="C14724" s="1"/>
      <c r="D14724" s="8"/>
      <c r="E14724" s="1"/>
      <c r="F14724" s="1"/>
      <c r="G14724" s="1"/>
      <c r="H14724" s="1"/>
    </row>
    <row r="14725">
      <c r="A14725" s="1"/>
      <c r="B14725" s="1"/>
      <c r="C14725" s="1"/>
      <c r="D14725" s="8"/>
      <c r="E14725" s="1"/>
      <c r="F14725" s="1"/>
      <c r="G14725" s="1"/>
      <c r="H14725" s="1"/>
    </row>
    <row r="14726">
      <c r="A14726" s="1"/>
      <c r="B14726" s="1"/>
      <c r="C14726" s="1"/>
      <c r="D14726" s="8"/>
      <c r="E14726" s="1"/>
      <c r="F14726" s="1"/>
      <c r="G14726" s="1"/>
      <c r="H14726" s="1"/>
    </row>
    <row r="14727">
      <c r="A14727" s="1"/>
      <c r="B14727" s="1"/>
      <c r="C14727" s="1"/>
      <c r="D14727" s="8"/>
      <c r="E14727" s="1"/>
      <c r="F14727" s="1"/>
      <c r="G14727" s="1"/>
      <c r="H14727" s="1"/>
    </row>
    <row r="14728">
      <c r="A14728" s="1"/>
      <c r="B14728" s="1"/>
      <c r="C14728" s="1"/>
      <c r="D14728" s="8"/>
      <c r="E14728" s="1"/>
      <c r="F14728" s="1"/>
      <c r="G14728" s="1"/>
      <c r="H14728" s="1"/>
    </row>
    <row r="14729">
      <c r="A14729" s="1"/>
      <c r="B14729" s="1"/>
      <c r="C14729" s="1"/>
      <c r="D14729" s="8"/>
      <c r="E14729" s="1"/>
      <c r="F14729" s="1"/>
      <c r="G14729" s="1"/>
      <c r="H14729" s="1"/>
    </row>
    <row r="14730">
      <c r="A14730" s="1"/>
      <c r="B14730" s="1"/>
      <c r="C14730" s="1"/>
      <c r="D14730" s="8"/>
      <c r="E14730" s="1"/>
      <c r="F14730" s="1"/>
      <c r="G14730" s="1"/>
      <c r="H14730" s="1"/>
    </row>
    <row r="14731">
      <c r="A14731" s="1"/>
      <c r="B14731" s="1"/>
      <c r="C14731" s="1"/>
      <c r="D14731" s="8"/>
      <c r="E14731" s="1"/>
      <c r="F14731" s="1"/>
      <c r="G14731" s="1"/>
      <c r="H14731" s="1"/>
    </row>
    <row r="14732">
      <c r="A14732" s="1"/>
      <c r="B14732" s="1"/>
      <c r="C14732" s="1"/>
      <c r="D14732" s="8"/>
      <c r="E14732" s="1"/>
      <c r="F14732" s="1"/>
      <c r="G14732" s="1"/>
      <c r="H14732" s="1"/>
    </row>
    <row r="14733">
      <c r="A14733" s="1"/>
      <c r="B14733" s="1"/>
      <c r="C14733" s="1"/>
      <c r="D14733" s="8"/>
      <c r="E14733" s="1"/>
      <c r="F14733" s="1"/>
      <c r="G14733" s="1"/>
      <c r="H14733" s="1"/>
    </row>
    <row r="14734">
      <c r="A14734" s="1"/>
      <c r="B14734" s="1"/>
      <c r="C14734" s="1"/>
      <c r="D14734" s="8"/>
      <c r="E14734" s="1"/>
      <c r="F14734" s="1"/>
      <c r="G14734" s="1"/>
      <c r="H14734" s="1"/>
    </row>
    <row r="14735">
      <c r="A14735" s="1"/>
      <c r="B14735" s="1"/>
      <c r="C14735" s="1"/>
      <c r="D14735" s="8"/>
      <c r="E14735" s="1"/>
      <c r="F14735" s="1"/>
      <c r="G14735" s="1"/>
      <c r="H14735" s="1"/>
    </row>
    <row r="14736">
      <c r="A14736" s="1"/>
      <c r="B14736" s="1"/>
      <c r="C14736" s="1"/>
      <c r="D14736" s="8"/>
      <c r="E14736" s="1"/>
      <c r="F14736" s="1"/>
      <c r="G14736" s="1"/>
      <c r="H14736" s="1"/>
    </row>
    <row r="14737">
      <c r="A14737" s="1"/>
      <c r="B14737" s="1"/>
      <c r="C14737" s="1"/>
      <c r="D14737" s="8"/>
      <c r="E14737" s="1"/>
      <c r="F14737" s="1"/>
      <c r="G14737" s="1"/>
      <c r="H14737" s="1"/>
    </row>
    <row r="14738">
      <c r="A14738" s="1"/>
      <c r="B14738" s="1"/>
      <c r="C14738" s="1"/>
      <c r="D14738" s="8"/>
      <c r="E14738" s="1"/>
      <c r="F14738" s="1"/>
      <c r="G14738" s="1"/>
      <c r="H14738" s="1"/>
    </row>
    <row r="14739">
      <c r="A14739" s="1"/>
      <c r="B14739" s="1"/>
      <c r="C14739" s="1"/>
      <c r="D14739" s="8"/>
      <c r="E14739" s="1"/>
      <c r="F14739" s="1"/>
      <c r="G14739" s="1"/>
      <c r="H14739" s="1"/>
    </row>
    <row r="14740">
      <c r="A14740" s="1"/>
      <c r="B14740" s="1"/>
      <c r="C14740" s="1"/>
      <c r="D14740" s="8"/>
      <c r="E14740" s="1"/>
      <c r="F14740" s="1"/>
      <c r="G14740" s="1"/>
      <c r="H14740" s="1"/>
    </row>
    <row r="14741">
      <c r="A14741" s="1"/>
      <c r="B14741" s="1"/>
      <c r="C14741" s="1"/>
      <c r="D14741" s="8"/>
      <c r="E14741" s="1"/>
      <c r="F14741" s="1"/>
      <c r="G14741" s="1"/>
      <c r="H14741" s="1"/>
    </row>
    <row r="14742">
      <c r="A14742" s="1"/>
      <c r="B14742" s="1"/>
      <c r="C14742" s="1"/>
      <c r="D14742" s="8"/>
      <c r="E14742" s="1"/>
      <c r="F14742" s="1"/>
      <c r="G14742" s="1"/>
      <c r="H14742" s="1"/>
    </row>
    <row r="14743">
      <c r="A14743" s="1"/>
      <c r="B14743" s="1"/>
      <c r="C14743" s="1"/>
      <c r="D14743" s="8"/>
      <c r="E14743" s="1"/>
      <c r="F14743" s="1"/>
      <c r="G14743" s="1"/>
      <c r="H14743" s="1"/>
    </row>
    <row r="14744">
      <c r="A14744" s="1"/>
      <c r="B14744" s="1"/>
      <c r="C14744" s="1"/>
      <c r="D14744" s="8"/>
      <c r="E14744" s="1"/>
      <c r="F14744" s="1"/>
      <c r="G14744" s="1"/>
      <c r="H14744" s="1"/>
    </row>
    <row r="14745">
      <c r="A14745" s="1"/>
      <c r="B14745" s="1"/>
      <c r="C14745" s="1"/>
      <c r="D14745" s="8"/>
      <c r="E14745" s="1"/>
      <c r="F14745" s="1"/>
      <c r="G14745" s="1"/>
      <c r="H14745" s="1"/>
    </row>
    <row r="14746">
      <c r="A14746" s="1"/>
      <c r="B14746" s="1"/>
      <c r="C14746" s="1"/>
      <c r="D14746" s="8"/>
      <c r="E14746" s="1"/>
      <c r="F14746" s="1"/>
      <c r="G14746" s="1"/>
      <c r="H14746" s="1"/>
    </row>
    <row r="14747">
      <c r="A14747" s="1"/>
      <c r="B14747" s="1"/>
      <c r="C14747" s="1"/>
      <c r="D14747" s="8"/>
      <c r="E14747" s="1"/>
      <c r="F14747" s="1"/>
      <c r="G14747" s="1"/>
      <c r="H14747" s="1"/>
    </row>
    <row r="14748">
      <c r="A14748" s="1"/>
      <c r="B14748" s="1"/>
      <c r="C14748" s="1"/>
      <c r="D14748" s="8"/>
      <c r="E14748" s="1"/>
      <c r="F14748" s="1"/>
      <c r="G14748" s="1"/>
      <c r="H14748" s="1"/>
    </row>
    <row r="14749">
      <c r="A14749" s="1"/>
      <c r="B14749" s="1"/>
      <c r="C14749" s="1"/>
      <c r="D14749" s="8"/>
      <c r="E14749" s="1"/>
      <c r="F14749" s="1"/>
      <c r="G14749" s="1"/>
      <c r="H14749" s="1"/>
    </row>
    <row r="14750">
      <c r="A14750" s="1"/>
      <c r="B14750" s="1"/>
      <c r="C14750" s="1"/>
      <c r="D14750" s="8"/>
      <c r="E14750" s="1"/>
      <c r="F14750" s="1"/>
      <c r="G14750" s="1"/>
      <c r="H14750" s="1"/>
    </row>
    <row r="14751">
      <c r="A14751" s="1"/>
      <c r="B14751" s="1"/>
      <c r="C14751" s="1"/>
      <c r="D14751" s="8"/>
      <c r="E14751" s="1"/>
      <c r="F14751" s="1"/>
      <c r="G14751" s="1"/>
      <c r="H14751" s="1"/>
    </row>
    <row r="14752">
      <c r="A14752" s="1"/>
      <c r="B14752" s="1"/>
      <c r="C14752" s="1"/>
      <c r="D14752" s="8"/>
      <c r="E14752" s="1"/>
      <c r="F14752" s="1"/>
      <c r="G14752" s="1"/>
      <c r="H14752" s="1"/>
    </row>
    <row r="14753">
      <c r="A14753" s="1"/>
      <c r="B14753" s="1"/>
      <c r="C14753" s="1"/>
      <c r="D14753" s="8"/>
      <c r="E14753" s="1"/>
      <c r="F14753" s="1"/>
      <c r="G14753" s="1"/>
      <c r="H14753" s="1"/>
    </row>
    <row r="14754">
      <c r="A14754" s="1"/>
      <c r="B14754" s="1"/>
      <c r="C14754" s="1"/>
      <c r="D14754" s="8"/>
      <c r="E14754" s="1"/>
      <c r="F14754" s="1"/>
      <c r="G14754" s="1"/>
      <c r="H14754" s="1"/>
    </row>
    <row r="14755">
      <c r="A14755" s="1"/>
      <c r="B14755" s="1"/>
      <c r="C14755" s="1"/>
      <c r="D14755" s="8"/>
      <c r="E14755" s="1"/>
      <c r="F14755" s="1"/>
      <c r="G14755" s="1"/>
      <c r="H14755" s="1"/>
    </row>
    <row r="14756">
      <c r="A14756" s="1"/>
      <c r="B14756" s="1"/>
      <c r="C14756" s="1"/>
      <c r="D14756" s="8"/>
      <c r="E14756" s="1"/>
      <c r="F14756" s="1"/>
      <c r="G14756" s="1"/>
      <c r="H14756" s="1"/>
    </row>
    <row r="14757">
      <c r="A14757" s="1"/>
      <c r="B14757" s="1"/>
      <c r="C14757" s="1"/>
      <c r="D14757" s="8"/>
      <c r="E14757" s="1"/>
      <c r="F14757" s="1"/>
      <c r="G14757" s="1"/>
      <c r="H14757" s="1"/>
    </row>
    <row r="14758">
      <c r="A14758" s="1"/>
      <c r="B14758" s="1"/>
      <c r="C14758" s="1"/>
      <c r="D14758" s="8"/>
      <c r="E14758" s="1"/>
      <c r="F14758" s="1"/>
      <c r="G14758" s="1"/>
      <c r="H14758" s="1"/>
    </row>
    <row r="14759">
      <c r="A14759" s="1"/>
      <c r="B14759" s="1"/>
      <c r="C14759" s="1"/>
      <c r="D14759" s="8"/>
      <c r="E14759" s="1"/>
      <c r="F14759" s="1"/>
      <c r="G14759" s="1"/>
      <c r="H14759" s="1"/>
    </row>
    <row r="14760">
      <c r="A14760" s="1"/>
      <c r="B14760" s="1"/>
      <c r="C14760" s="1"/>
      <c r="D14760" s="8"/>
      <c r="E14760" s="1"/>
      <c r="F14760" s="1"/>
      <c r="G14760" s="1"/>
      <c r="H14760" s="1"/>
    </row>
    <row r="14761">
      <c r="A14761" s="1"/>
      <c r="B14761" s="1"/>
      <c r="C14761" s="1"/>
      <c r="D14761" s="8"/>
      <c r="E14761" s="1"/>
      <c r="F14761" s="1"/>
      <c r="G14761" s="1"/>
      <c r="H14761" s="1"/>
    </row>
    <row r="14762">
      <c r="A14762" s="1"/>
      <c r="B14762" s="1"/>
      <c r="C14762" s="1"/>
      <c r="D14762" s="8"/>
      <c r="E14762" s="1"/>
      <c r="F14762" s="1"/>
      <c r="G14762" s="1"/>
      <c r="H14762" s="1"/>
    </row>
    <row r="14763">
      <c r="A14763" s="1"/>
      <c r="B14763" s="1"/>
      <c r="C14763" s="1"/>
      <c r="D14763" s="8"/>
      <c r="E14763" s="1"/>
      <c r="F14763" s="1"/>
      <c r="G14763" s="1"/>
      <c r="H14763" s="1"/>
    </row>
    <row r="14764">
      <c r="A14764" s="1"/>
      <c r="B14764" s="1"/>
      <c r="C14764" s="1"/>
      <c r="D14764" s="8"/>
      <c r="E14764" s="1"/>
      <c r="F14764" s="1"/>
      <c r="G14764" s="1"/>
      <c r="H14764" s="1"/>
    </row>
    <row r="14765">
      <c r="A14765" s="1"/>
      <c r="B14765" s="1"/>
      <c r="C14765" s="1"/>
      <c r="D14765" s="8"/>
      <c r="E14765" s="1"/>
      <c r="F14765" s="1"/>
      <c r="G14765" s="1"/>
      <c r="H14765" s="1"/>
    </row>
    <row r="14766">
      <c r="A14766" s="1"/>
      <c r="B14766" s="1"/>
      <c r="C14766" s="1"/>
      <c r="D14766" s="8"/>
      <c r="E14766" s="1"/>
      <c r="F14766" s="1"/>
      <c r="G14766" s="1"/>
      <c r="H14766" s="1"/>
    </row>
    <row r="14767">
      <c r="A14767" s="1"/>
      <c r="B14767" s="1"/>
      <c r="C14767" s="1"/>
      <c r="D14767" s="8"/>
      <c r="E14767" s="1"/>
      <c r="F14767" s="1"/>
      <c r="G14767" s="1"/>
      <c r="H14767" s="1"/>
    </row>
    <row r="14768">
      <c r="A14768" s="1"/>
      <c r="B14768" s="1"/>
      <c r="C14768" s="1"/>
      <c r="D14768" s="8"/>
      <c r="E14768" s="1"/>
      <c r="F14768" s="1"/>
      <c r="G14768" s="1"/>
      <c r="H14768" s="1"/>
    </row>
    <row r="14769">
      <c r="A14769" s="1"/>
      <c r="B14769" s="1"/>
      <c r="C14769" s="1"/>
      <c r="D14769" s="8"/>
      <c r="E14769" s="1"/>
      <c r="F14769" s="1"/>
      <c r="G14769" s="1"/>
      <c r="H14769" s="1"/>
    </row>
    <row r="14770">
      <c r="A14770" s="1"/>
      <c r="B14770" s="1"/>
      <c r="C14770" s="1"/>
      <c r="D14770" s="8"/>
      <c r="E14770" s="1"/>
      <c r="F14770" s="1"/>
      <c r="G14770" s="1"/>
      <c r="H14770" s="1"/>
    </row>
    <row r="14771">
      <c r="A14771" s="1"/>
      <c r="B14771" s="1"/>
      <c r="C14771" s="1"/>
      <c r="D14771" s="8"/>
      <c r="E14771" s="1"/>
      <c r="F14771" s="1"/>
      <c r="G14771" s="1"/>
      <c r="H14771" s="1"/>
    </row>
    <row r="14772">
      <c r="A14772" s="1"/>
      <c r="B14772" s="1"/>
      <c r="C14772" s="1"/>
      <c r="D14772" s="8"/>
      <c r="E14772" s="1"/>
      <c r="F14772" s="1"/>
      <c r="G14772" s="1"/>
      <c r="H14772" s="1"/>
    </row>
    <row r="14773">
      <c r="A14773" s="1"/>
      <c r="B14773" s="1"/>
      <c r="C14773" s="1"/>
      <c r="D14773" s="8"/>
      <c r="E14773" s="1"/>
      <c r="F14773" s="1"/>
      <c r="G14773" s="1"/>
      <c r="H14773" s="1"/>
    </row>
    <row r="14774">
      <c r="A14774" s="1"/>
      <c r="B14774" s="1"/>
      <c r="C14774" s="1"/>
      <c r="D14774" s="8"/>
      <c r="E14774" s="1"/>
      <c r="F14774" s="1"/>
      <c r="G14774" s="1"/>
      <c r="H14774" s="1"/>
    </row>
    <row r="14775">
      <c r="A14775" s="1"/>
      <c r="B14775" s="1"/>
      <c r="C14775" s="1"/>
      <c r="D14775" s="8"/>
      <c r="E14775" s="1"/>
      <c r="F14775" s="1"/>
      <c r="G14775" s="1"/>
      <c r="H14775" s="1"/>
    </row>
    <row r="14776">
      <c r="A14776" s="1"/>
      <c r="B14776" s="1"/>
      <c r="C14776" s="1"/>
      <c r="D14776" s="8"/>
      <c r="E14776" s="1"/>
      <c r="F14776" s="1"/>
      <c r="G14776" s="1"/>
      <c r="H14776" s="1"/>
    </row>
    <row r="14777">
      <c r="A14777" s="1"/>
      <c r="B14777" s="1"/>
      <c r="C14777" s="1"/>
      <c r="D14777" s="8"/>
      <c r="E14777" s="1"/>
      <c r="F14777" s="1"/>
      <c r="G14777" s="1"/>
      <c r="H14777" s="1"/>
    </row>
    <row r="14778">
      <c r="A14778" s="1"/>
      <c r="B14778" s="1"/>
      <c r="C14778" s="1"/>
      <c r="D14778" s="8"/>
      <c r="E14778" s="1"/>
      <c r="F14778" s="1"/>
      <c r="G14778" s="1"/>
      <c r="H14778" s="1"/>
    </row>
    <row r="14779">
      <c r="A14779" s="1"/>
      <c r="B14779" s="1"/>
      <c r="C14779" s="1"/>
      <c r="D14779" s="8"/>
      <c r="E14779" s="1"/>
      <c r="F14779" s="1"/>
      <c r="G14779" s="1"/>
      <c r="H14779" s="1"/>
    </row>
    <row r="14780">
      <c r="A14780" s="1"/>
      <c r="B14780" s="1"/>
      <c r="C14780" s="1"/>
      <c r="D14780" s="8"/>
      <c r="E14780" s="1"/>
      <c r="F14780" s="1"/>
      <c r="G14780" s="1"/>
      <c r="H14780" s="1"/>
    </row>
    <row r="14781">
      <c r="A14781" s="1"/>
      <c r="B14781" s="1"/>
      <c r="C14781" s="1"/>
      <c r="D14781" s="8"/>
      <c r="E14781" s="1"/>
      <c r="F14781" s="1"/>
      <c r="G14781" s="1"/>
      <c r="H14781" s="1"/>
    </row>
    <row r="14782">
      <c r="A14782" s="1"/>
      <c r="B14782" s="1"/>
      <c r="C14782" s="1"/>
      <c r="D14782" s="8"/>
      <c r="E14782" s="1"/>
      <c r="F14782" s="1"/>
      <c r="G14782" s="1"/>
      <c r="H14782" s="1"/>
    </row>
    <row r="14783">
      <c r="A14783" s="1"/>
      <c r="B14783" s="1"/>
      <c r="C14783" s="1"/>
      <c r="D14783" s="8"/>
      <c r="E14783" s="1"/>
      <c r="F14783" s="1"/>
      <c r="G14783" s="1"/>
      <c r="H14783" s="1"/>
    </row>
    <row r="14784">
      <c r="A14784" s="1"/>
      <c r="B14784" s="1"/>
      <c r="C14784" s="1"/>
      <c r="D14784" s="8"/>
      <c r="E14784" s="1"/>
      <c r="F14784" s="1"/>
      <c r="G14784" s="1"/>
      <c r="H14784" s="1"/>
    </row>
    <row r="14785">
      <c r="A14785" s="1"/>
      <c r="B14785" s="1"/>
      <c r="C14785" s="1"/>
      <c r="D14785" s="8"/>
      <c r="E14785" s="1"/>
      <c r="F14785" s="1"/>
      <c r="G14785" s="1"/>
      <c r="H14785" s="1"/>
    </row>
    <row r="14786">
      <c r="A14786" s="1"/>
      <c r="B14786" s="1"/>
      <c r="C14786" s="1"/>
      <c r="D14786" s="8"/>
      <c r="E14786" s="1"/>
      <c r="F14786" s="1"/>
      <c r="G14786" s="1"/>
      <c r="H14786" s="1"/>
    </row>
    <row r="14787">
      <c r="A14787" s="1"/>
      <c r="B14787" s="1"/>
      <c r="C14787" s="1"/>
      <c r="D14787" s="8"/>
      <c r="E14787" s="1"/>
      <c r="F14787" s="1"/>
      <c r="G14787" s="1"/>
      <c r="H14787" s="1"/>
    </row>
    <row r="14788">
      <c r="A14788" s="1"/>
      <c r="B14788" s="1"/>
      <c r="C14788" s="1"/>
      <c r="D14788" s="8"/>
      <c r="E14788" s="1"/>
      <c r="F14788" s="1"/>
      <c r="G14788" s="1"/>
      <c r="H14788" s="1"/>
    </row>
    <row r="14789">
      <c r="A14789" s="1"/>
      <c r="B14789" s="1"/>
      <c r="C14789" s="1"/>
      <c r="D14789" s="8"/>
      <c r="E14789" s="1"/>
      <c r="F14789" s="1"/>
      <c r="G14789" s="1"/>
      <c r="H14789" s="1"/>
    </row>
    <row r="14790">
      <c r="A14790" s="1"/>
      <c r="B14790" s="1"/>
      <c r="C14790" s="1"/>
      <c r="D14790" s="8"/>
      <c r="E14790" s="1"/>
      <c r="F14790" s="1"/>
      <c r="G14790" s="1"/>
      <c r="H14790" s="1"/>
    </row>
    <row r="14791">
      <c r="A14791" s="1"/>
      <c r="B14791" s="1"/>
      <c r="C14791" s="1"/>
      <c r="D14791" s="8"/>
      <c r="E14791" s="1"/>
      <c r="F14791" s="1"/>
      <c r="G14791" s="1"/>
      <c r="H14791" s="1"/>
    </row>
    <row r="14792">
      <c r="A14792" s="1"/>
      <c r="B14792" s="1"/>
      <c r="C14792" s="1"/>
      <c r="D14792" s="8"/>
      <c r="E14792" s="1"/>
      <c r="F14792" s="1"/>
      <c r="G14792" s="1"/>
      <c r="H14792" s="1"/>
    </row>
    <row r="14793">
      <c r="A14793" s="1"/>
      <c r="B14793" s="1"/>
      <c r="C14793" s="1"/>
      <c r="D14793" s="8"/>
      <c r="E14793" s="1"/>
      <c r="F14793" s="1"/>
      <c r="G14793" s="1"/>
      <c r="H14793" s="1"/>
    </row>
    <row r="14794">
      <c r="A14794" s="1"/>
      <c r="B14794" s="1"/>
      <c r="C14794" s="1"/>
      <c r="D14794" s="8"/>
      <c r="E14794" s="1"/>
      <c r="F14794" s="1"/>
      <c r="G14794" s="1"/>
      <c r="H14794" s="1"/>
    </row>
    <row r="14795">
      <c r="A14795" s="1"/>
      <c r="B14795" s="1"/>
      <c r="C14795" s="1"/>
      <c r="D14795" s="8"/>
      <c r="E14795" s="1"/>
      <c r="F14795" s="1"/>
      <c r="G14795" s="1"/>
      <c r="H14795" s="1"/>
    </row>
    <row r="14796">
      <c r="A14796" s="1"/>
      <c r="B14796" s="1"/>
      <c r="C14796" s="1"/>
      <c r="D14796" s="8"/>
      <c r="E14796" s="1"/>
      <c r="F14796" s="1"/>
      <c r="G14796" s="1"/>
      <c r="H14796" s="1"/>
    </row>
    <row r="14797">
      <c r="A14797" s="1"/>
      <c r="B14797" s="1"/>
      <c r="C14797" s="1"/>
      <c r="D14797" s="8"/>
      <c r="E14797" s="1"/>
      <c r="F14797" s="1"/>
      <c r="G14797" s="1"/>
      <c r="H14797" s="1"/>
    </row>
    <row r="14798">
      <c r="A14798" s="1"/>
      <c r="B14798" s="1"/>
      <c r="C14798" s="1"/>
      <c r="D14798" s="8"/>
      <c r="E14798" s="1"/>
      <c r="F14798" s="1"/>
      <c r="G14798" s="1"/>
      <c r="H14798" s="1"/>
    </row>
    <row r="14799">
      <c r="A14799" s="1"/>
      <c r="B14799" s="1"/>
      <c r="C14799" s="1"/>
      <c r="D14799" s="8"/>
      <c r="E14799" s="1"/>
      <c r="F14799" s="1"/>
      <c r="G14799" s="1"/>
      <c r="H14799" s="1"/>
    </row>
    <row r="14800">
      <c r="A14800" s="1"/>
      <c r="B14800" s="1"/>
      <c r="C14800" s="1"/>
      <c r="D14800" s="8"/>
      <c r="E14800" s="1"/>
      <c r="F14800" s="1"/>
      <c r="G14800" s="1"/>
      <c r="H14800" s="1"/>
    </row>
    <row r="14801">
      <c r="A14801" s="1"/>
      <c r="B14801" s="1"/>
      <c r="C14801" s="1"/>
      <c r="D14801" s="8"/>
      <c r="E14801" s="1"/>
      <c r="F14801" s="1"/>
      <c r="G14801" s="1"/>
      <c r="H14801" s="1"/>
    </row>
    <row r="14802">
      <c r="A14802" s="1"/>
      <c r="B14802" s="1"/>
      <c r="C14802" s="1"/>
      <c r="D14802" s="8"/>
      <c r="E14802" s="1"/>
      <c r="F14802" s="1"/>
      <c r="G14802" s="1"/>
      <c r="H14802" s="1"/>
    </row>
    <row r="14803">
      <c r="A14803" s="1"/>
      <c r="B14803" s="1"/>
      <c r="C14803" s="1"/>
      <c r="D14803" s="8"/>
      <c r="E14803" s="1"/>
      <c r="F14803" s="1"/>
      <c r="G14803" s="1"/>
      <c r="H14803" s="1"/>
    </row>
    <row r="14804">
      <c r="A14804" s="1"/>
      <c r="B14804" s="1"/>
      <c r="C14804" s="1"/>
      <c r="D14804" s="8"/>
      <c r="E14804" s="1"/>
      <c r="F14804" s="1"/>
      <c r="G14804" s="1"/>
      <c r="H14804" s="1"/>
    </row>
    <row r="14805">
      <c r="A14805" s="1"/>
      <c r="B14805" s="1"/>
      <c r="C14805" s="1"/>
      <c r="D14805" s="8"/>
      <c r="E14805" s="1"/>
      <c r="F14805" s="1"/>
      <c r="G14805" s="1"/>
      <c r="H14805" s="1"/>
    </row>
    <row r="14806">
      <c r="A14806" s="1"/>
      <c r="B14806" s="1"/>
      <c r="C14806" s="1"/>
      <c r="D14806" s="8"/>
      <c r="E14806" s="1"/>
      <c r="F14806" s="1"/>
      <c r="G14806" s="1"/>
      <c r="H14806" s="1"/>
    </row>
    <row r="14807">
      <c r="A14807" s="1"/>
      <c r="B14807" s="1"/>
      <c r="C14807" s="1"/>
      <c r="D14807" s="8"/>
      <c r="E14807" s="1"/>
      <c r="F14807" s="1"/>
      <c r="G14807" s="1"/>
      <c r="H14807" s="1"/>
    </row>
    <row r="14808">
      <c r="A14808" s="1"/>
      <c r="B14808" s="1"/>
      <c r="C14808" s="1"/>
      <c r="D14808" s="8"/>
      <c r="E14808" s="1"/>
      <c r="F14808" s="1"/>
      <c r="G14808" s="1"/>
      <c r="H14808" s="1"/>
    </row>
    <row r="14809">
      <c r="A14809" s="1"/>
      <c r="B14809" s="1"/>
      <c r="C14809" s="1"/>
      <c r="D14809" s="8"/>
      <c r="E14809" s="1"/>
      <c r="F14809" s="1"/>
      <c r="G14809" s="1"/>
      <c r="H14809" s="1"/>
    </row>
    <row r="14810">
      <c r="A14810" s="1"/>
      <c r="B14810" s="1"/>
      <c r="C14810" s="1"/>
      <c r="D14810" s="8"/>
      <c r="E14810" s="1"/>
      <c r="F14810" s="1"/>
      <c r="G14810" s="1"/>
      <c r="H14810" s="1"/>
    </row>
    <row r="14811">
      <c r="A14811" s="1"/>
      <c r="B14811" s="1"/>
      <c r="C14811" s="1"/>
      <c r="D14811" s="8"/>
      <c r="E14811" s="1"/>
      <c r="F14811" s="1"/>
      <c r="G14811" s="1"/>
      <c r="H14811" s="1"/>
    </row>
    <row r="14812">
      <c r="A14812" s="1"/>
      <c r="B14812" s="1"/>
      <c r="C14812" s="1"/>
      <c r="D14812" s="8"/>
      <c r="E14812" s="1"/>
      <c r="F14812" s="1"/>
      <c r="G14812" s="1"/>
      <c r="H14812" s="1"/>
    </row>
    <row r="14813">
      <c r="A14813" s="1"/>
      <c r="B14813" s="1"/>
      <c r="C14813" s="1"/>
      <c r="D14813" s="8"/>
      <c r="E14813" s="1"/>
      <c r="F14813" s="1"/>
      <c r="G14813" s="1"/>
      <c r="H14813" s="1"/>
    </row>
    <row r="14814">
      <c r="A14814" s="1"/>
      <c r="B14814" s="1"/>
      <c r="C14814" s="1"/>
      <c r="D14814" s="8"/>
      <c r="E14814" s="1"/>
      <c r="F14814" s="1"/>
      <c r="G14814" s="1"/>
      <c r="H14814" s="1"/>
    </row>
    <row r="14815">
      <c r="A14815" s="1"/>
      <c r="B14815" s="1"/>
      <c r="C14815" s="1"/>
      <c r="D14815" s="8"/>
      <c r="E14815" s="1"/>
      <c r="F14815" s="1"/>
      <c r="G14815" s="1"/>
      <c r="H14815" s="1"/>
    </row>
    <row r="14816">
      <c r="A14816" s="1"/>
      <c r="B14816" s="1"/>
      <c r="C14816" s="1"/>
      <c r="D14816" s="8"/>
      <c r="E14816" s="1"/>
      <c r="F14816" s="1"/>
      <c r="G14816" s="1"/>
      <c r="H14816" s="1"/>
    </row>
    <row r="14817">
      <c r="A14817" s="1"/>
      <c r="B14817" s="1"/>
      <c r="C14817" s="1"/>
      <c r="D14817" s="8"/>
      <c r="E14817" s="1"/>
      <c r="F14817" s="1"/>
      <c r="G14817" s="1"/>
      <c r="H14817" s="1"/>
    </row>
    <row r="14818">
      <c r="A14818" s="1"/>
      <c r="B14818" s="1"/>
      <c r="C14818" s="1"/>
      <c r="D14818" s="8"/>
      <c r="E14818" s="1"/>
      <c r="F14818" s="1"/>
      <c r="G14818" s="1"/>
      <c r="H14818" s="1"/>
    </row>
    <row r="14819">
      <c r="A14819" s="1"/>
      <c r="B14819" s="1"/>
      <c r="C14819" s="1"/>
      <c r="D14819" s="8"/>
      <c r="E14819" s="1"/>
      <c r="F14819" s="1"/>
      <c r="G14819" s="1"/>
      <c r="H14819" s="1"/>
    </row>
    <row r="14820">
      <c r="A14820" s="1"/>
      <c r="B14820" s="1"/>
      <c r="C14820" s="1"/>
      <c r="D14820" s="8"/>
      <c r="E14820" s="1"/>
      <c r="F14820" s="1"/>
      <c r="G14820" s="1"/>
      <c r="H14820" s="1"/>
    </row>
    <row r="14821">
      <c r="A14821" s="1"/>
      <c r="B14821" s="1"/>
      <c r="C14821" s="1"/>
      <c r="D14821" s="8"/>
      <c r="E14821" s="1"/>
      <c r="F14821" s="1"/>
      <c r="G14821" s="1"/>
      <c r="H14821" s="1"/>
    </row>
    <row r="14822">
      <c r="A14822" s="1"/>
      <c r="B14822" s="1"/>
      <c r="C14822" s="1"/>
      <c r="D14822" s="8"/>
      <c r="E14822" s="1"/>
      <c r="F14822" s="1"/>
      <c r="G14822" s="1"/>
      <c r="H14822" s="1"/>
    </row>
    <row r="14823">
      <c r="A14823" s="1"/>
      <c r="B14823" s="1"/>
      <c r="C14823" s="1"/>
      <c r="D14823" s="8"/>
      <c r="E14823" s="1"/>
      <c r="F14823" s="1"/>
      <c r="G14823" s="1"/>
      <c r="H14823" s="1"/>
    </row>
    <row r="14824">
      <c r="A14824" s="1"/>
      <c r="B14824" s="1"/>
      <c r="C14824" s="1"/>
      <c r="D14824" s="8"/>
      <c r="E14824" s="1"/>
      <c r="F14824" s="1"/>
      <c r="G14824" s="1"/>
      <c r="H14824" s="1"/>
    </row>
    <row r="14825">
      <c r="A14825" s="1"/>
      <c r="B14825" s="1"/>
      <c r="C14825" s="1"/>
      <c r="D14825" s="8"/>
      <c r="E14825" s="1"/>
      <c r="F14825" s="1"/>
      <c r="G14825" s="1"/>
      <c r="H14825" s="1"/>
    </row>
    <row r="14826">
      <c r="A14826" s="1"/>
      <c r="B14826" s="1"/>
      <c r="C14826" s="1"/>
      <c r="D14826" s="8"/>
      <c r="E14826" s="1"/>
      <c r="F14826" s="1"/>
      <c r="G14826" s="1"/>
      <c r="H14826" s="1"/>
    </row>
    <row r="14827">
      <c r="A14827" s="1"/>
      <c r="B14827" s="1"/>
      <c r="C14827" s="1"/>
      <c r="D14827" s="8"/>
      <c r="E14827" s="1"/>
      <c r="F14827" s="1"/>
      <c r="G14827" s="1"/>
      <c r="H14827" s="1"/>
    </row>
    <row r="14828">
      <c r="A14828" s="1"/>
      <c r="B14828" s="1"/>
      <c r="C14828" s="1"/>
      <c r="D14828" s="8"/>
      <c r="E14828" s="1"/>
      <c r="F14828" s="1"/>
      <c r="G14828" s="1"/>
      <c r="H14828" s="1"/>
    </row>
    <row r="14829">
      <c r="A14829" s="1"/>
      <c r="B14829" s="1"/>
      <c r="C14829" s="1"/>
      <c r="D14829" s="8"/>
      <c r="E14829" s="1"/>
      <c r="F14829" s="1"/>
      <c r="G14829" s="1"/>
      <c r="H14829" s="1"/>
    </row>
    <row r="14830">
      <c r="A14830" s="1"/>
      <c r="B14830" s="1"/>
      <c r="C14830" s="1"/>
      <c r="D14830" s="8"/>
      <c r="E14830" s="1"/>
      <c r="F14830" s="1"/>
      <c r="G14830" s="1"/>
      <c r="H14830" s="1"/>
    </row>
    <row r="14831">
      <c r="A14831" s="1"/>
      <c r="B14831" s="1"/>
      <c r="C14831" s="1"/>
      <c r="D14831" s="8"/>
      <c r="E14831" s="1"/>
      <c r="F14831" s="1"/>
      <c r="G14831" s="1"/>
      <c r="H14831" s="1"/>
    </row>
    <row r="14832">
      <c r="A14832" s="1"/>
      <c r="B14832" s="1"/>
      <c r="C14832" s="1"/>
      <c r="D14832" s="8"/>
      <c r="E14832" s="1"/>
      <c r="F14832" s="1"/>
      <c r="G14832" s="1"/>
      <c r="H14832" s="1"/>
    </row>
    <row r="14833">
      <c r="A14833" s="1"/>
      <c r="B14833" s="1"/>
      <c r="C14833" s="1"/>
      <c r="D14833" s="8"/>
      <c r="E14833" s="1"/>
      <c r="F14833" s="1"/>
      <c r="G14833" s="1"/>
      <c r="H14833" s="1"/>
    </row>
    <row r="14834">
      <c r="A14834" s="1"/>
      <c r="B14834" s="1"/>
      <c r="C14834" s="1"/>
      <c r="D14834" s="8"/>
      <c r="E14834" s="1"/>
      <c r="F14834" s="1"/>
      <c r="G14834" s="1"/>
      <c r="H14834" s="1"/>
    </row>
    <row r="14835">
      <c r="A14835" s="1"/>
      <c r="B14835" s="1"/>
      <c r="C14835" s="1"/>
      <c r="D14835" s="8"/>
      <c r="E14835" s="1"/>
      <c r="F14835" s="1"/>
      <c r="G14835" s="1"/>
      <c r="H14835" s="1"/>
    </row>
    <row r="14836">
      <c r="A14836" s="1"/>
      <c r="B14836" s="1"/>
      <c r="C14836" s="1"/>
      <c r="D14836" s="8"/>
      <c r="E14836" s="1"/>
      <c r="F14836" s="1"/>
      <c r="G14836" s="1"/>
      <c r="H14836" s="1"/>
    </row>
    <row r="14837">
      <c r="A14837" s="1"/>
      <c r="B14837" s="1"/>
      <c r="C14837" s="1"/>
      <c r="D14837" s="8"/>
      <c r="E14837" s="1"/>
      <c r="F14837" s="1"/>
      <c r="G14837" s="1"/>
      <c r="H14837" s="1"/>
    </row>
    <row r="14838">
      <c r="A14838" s="1"/>
      <c r="B14838" s="1"/>
      <c r="C14838" s="1"/>
      <c r="D14838" s="8"/>
      <c r="E14838" s="1"/>
      <c r="F14838" s="1"/>
      <c r="G14838" s="1"/>
      <c r="H14838" s="1"/>
    </row>
    <row r="14839">
      <c r="A14839" s="1"/>
      <c r="B14839" s="1"/>
      <c r="C14839" s="1"/>
      <c r="D14839" s="8"/>
      <c r="E14839" s="1"/>
      <c r="F14839" s="1"/>
      <c r="G14839" s="1"/>
      <c r="H14839" s="1"/>
    </row>
    <row r="14840">
      <c r="A14840" s="1"/>
      <c r="B14840" s="1"/>
      <c r="C14840" s="1"/>
      <c r="D14840" s="8"/>
      <c r="E14840" s="1"/>
      <c r="F14840" s="1"/>
      <c r="G14840" s="1"/>
      <c r="H14840" s="1"/>
    </row>
    <row r="14841">
      <c r="A14841" s="1"/>
      <c r="B14841" s="1"/>
      <c r="C14841" s="1"/>
      <c r="D14841" s="8"/>
      <c r="E14841" s="1"/>
      <c r="F14841" s="1"/>
      <c r="G14841" s="1"/>
      <c r="H14841" s="1"/>
    </row>
    <row r="14842">
      <c r="A14842" s="1"/>
      <c r="B14842" s="1"/>
      <c r="C14842" s="1"/>
      <c r="D14842" s="8"/>
      <c r="E14842" s="1"/>
      <c r="F14842" s="1"/>
      <c r="G14842" s="1"/>
      <c r="H14842" s="1"/>
    </row>
    <row r="14843">
      <c r="A14843" s="1"/>
      <c r="B14843" s="1"/>
      <c r="C14843" s="1"/>
      <c r="D14843" s="8"/>
      <c r="E14843" s="1"/>
      <c r="F14843" s="1"/>
      <c r="G14843" s="1"/>
      <c r="H14843" s="1"/>
    </row>
    <row r="14844">
      <c r="A14844" s="1"/>
      <c r="B14844" s="1"/>
      <c r="C14844" s="1"/>
      <c r="D14844" s="8"/>
      <c r="E14844" s="1"/>
      <c r="F14844" s="1"/>
      <c r="G14844" s="1"/>
      <c r="H14844" s="1"/>
    </row>
    <row r="14845">
      <c r="A14845" s="1"/>
      <c r="B14845" s="1"/>
      <c r="C14845" s="1"/>
      <c r="D14845" s="8"/>
      <c r="E14845" s="1"/>
      <c r="F14845" s="1"/>
      <c r="G14845" s="1"/>
      <c r="H14845" s="1"/>
    </row>
    <row r="14846">
      <c r="A14846" s="1"/>
      <c r="B14846" s="1"/>
      <c r="C14846" s="1"/>
      <c r="D14846" s="8"/>
      <c r="E14846" s="1"/>
      <c r="F14846" s="1"/>
      <c r="G14846" s="1"/>
      <c r="H14846" s="1"/>
    </row>
    <row r="14847">
      <c r="A14847" s="1"/>
      <c r="B14847" s="1"/>
      <c r="C14847" s="1"/>
      <c r="D14847" s="8"/>
      <c r="E14847" s="1"/>
      <c r="F14847" s="1"/>
      <c r="G14847" s="1"/>
      <c r="H14847" s="1"/>
    </row>
    <row r="14848">
      <c r="A14848" s="1"/>
      <c r="B14848" s="1"/>
      <c r="C14848" s="1"/>
      <c r="D14848" s="8"/>
      <c r="E14848" s="1"/>
      <c r="F14848" s="1"/>
      <c r="G14848" s="1"/>
      <c r="H14848" s="1"/>
    </row>
    <row r="14849">
      <c r="A14849" s="1"/>
      <c r="B14849" s="1"/>
      <c r="C14849" s="1"/>
      <c r="D14849" s="8"/>
      <c r="E14849" s="1"/>
      <c r="F14849" s="1"/>
      <c r="G14849" s="1"/>
      <c r="H14849" s="1"/>
    </row>
    <row r="14850">
      <c r="A14850" s="1"/>
      <c r="B14850" s="1"/>
      <c r="C14850" s="1"/>
      <c r="D14850" s="8"/>
      <c r="E14850" s="1"/>
      <c r="F14850" s="1"/>
      <c r="G14850" s="1"/>
      <c r="H14850" s="1"/>
    </row>
    <row r="14851">
      <c r="A14851" s="1"/>
      <c r="B14851" s="1"/>
      <c r="C14851" s="1"/>
      <c r="D14851" s="8"/>
      <c r="E14851" s="1"/>
      <c r="F14851" s="1"/>
      <c r="G14851" s="1"/>
      <c r="H14851" s="1"/>
    </row>
    <row r="14852">
      <c r="A14852" s="1"/>
      <c r="B14852" s="1"/>
      <c r="C14852" s="1"/>
      <c r="D14852" s="8"/>
      <c r="E14852" s="1"/>
      <c r="F14852" s="1"/>
      <c r="G14852" s="1"/>
      <c r="H14852" s="1"/>
    </row>
    <row r="14853">
      <c r="A14853" s="1"/>
      <c r="B14853" s="1"/>
      <c r="C14853" s="1"/>
      <c r="D14853" s="8"/>
      <c r="E14853" s="1"/>
      <c r="F14853" s="1"/>
      <c r="G14853" s="1"/>
      <c r="H14853" s="1"/>
    </row>
    <row r="14854">
      <c r="A14854" s="1"/>
      <c r="B14854" s="1"/>
      <c r="C14854" s="1"/>
      <c r="D14854" s="8"/>
      <c r="E14854" s="1"/>
      <c r="F14854" s="1"/>
      <c r="G14854" s="1"/>
      <c r="H14854" s="1"/>
    </row>
    <row r="14855">
      <c r="A14855" s="1"/>
      <c r="B14855" s="1"/>
      <c r="C14855" s="1"/>
      <c r="D14855" s="8"/>
      <c r="E14855" s="1"/>
      <c r="F14855" s="1"/>
      <c r="G14855" s="1"/>
      <c r="H14855" s="1"/>
    </row>
    <row r="14856">
      <c r="A14856" s="1"/>
      <c r="B14856" s="1"/>
      <c r="C14856" s="1"/>
      <c r="D14856" s="8"/>
      <c r="E14856" s="1"/>
      <c r="F14856" s="1"/>
      <c r="G14856" s="1"/>
      <c r="H14856" s="1"/>
    </row>
    <row r="14857">
      <c r="A14857" s="1"/>
      <c r="B14857" s="1"/>
      <c r="C14857" s="1"/>
      <c r="D14857" s="8"/>
      <c r="E14857" s="1"/>
      <c r="F14857" s="1"/>
      <c r="G14857" s="1"/>
      <c r="H14857" s="1"/>
    </row>
    <row r="14858">
      <c r="A14858" s="1"/>
      <c r="B14858" s="1"/>
      <c r="C14858" s="1"/>
      <c r="D14858" s="8"/>
      <c r="E14858" s="1"/>
      <c r="F14858" s="1"/>
      <c r="G14858" s="1"/>
      <c r="H14858" s="1"/>
    </row>
    <row r="14859">
      <c r="A14859" s="1"/>
      <c r="B14859" s="1"/>
      <c r="C14859" s="1"/>
      <c r="D14859" s="8"/>
      <c r="E14859" s="1"/>
      <c r="F14859" s="1"/>
      <c r="G14859" s="1"/>
      <c r="H14859" s="1"/>
    </row>
    <row r="14860">
      <c r="A14860" s="1"/>
      <c r="B14860" s="1"/>
      <c r="C14860" s="1"/>
      <c r="D14860" s="8"/>
      <c r="E14860" s="1"/>
      <c r="F14860" s="1"/>
      <c r="G14860" s="1"/>
      <c r="H14860" s="1"/>
    </row>
    <row r="14861">
      <c r="A14861" s="1"/>
      <c r="B14861" s="1"/>
      <c r="C14861" s="1"/>
      <c r="D14861" s="8"/>
      <c r="E14861" s="1"/>
      <c r="F14861" s="1"/>
      <c r="G14861" s="1"/>
      <c r="H14861" s="1"/>
    </row>
    <row r="14862">
      <c r="A14862" s="1"/>
      <c r="B14862" s="1"/>
      <c r="C14862" s="1"/>
      <c r="D14862" s="8"/>
      <c r="E14862" s="1"/>
      <c r="F14862" s="1"/>
      <c r="G14862" s="1"/>
      <c r="H14862" s="1"/>
    </row>
    <row r="14863">
      <c r="A14863" s="1"/>
      <c r="B14863" s="1"/>
      <c r="C14863" s="1"/>
      <c r="D14863" s="8"/>
      <c r="E14863" s="1"/>
      <c r="F14863" s="1"/>
      <c r="G14863" s="1"/>
      <c r="H14863" s="1"/>
    </row>
    <row r="14864">
      <c r="A14864" s="1"/>
      <c r="B14864" s="1"/>
      <c r="C14864" s="1"/>
      <c r="D14864" s="8"/>
      <c r="E14864" s="1"/>
      <c r="F14864" s="1"/>
      <c r="G14864" s="1"/>
      <c r="H14864" s="1"/>
    </row>
    <row r="14865">
      <c r="A14865" s="1"/>
      <c r="B14865" s="1"/>
      <c r="C14865" s="1"/>
      <c r="D14865" s="8"/>
      <c r="E14865" s="1"/>
      <c r="F14865" s="1"/>
      <c r="G14865" s="1"/>
      <c r="H14865" s="1"/>
    </row>
    <row r="14866">
      <c r="A14866" s="1"/>
      <c r="B14866" s="1"/>
      <c r="C14866" s="1"/>
      <c r="D14866" s="8"/>
      <c r="E14866" s="1"/>
      <c r="F14866" s="1"/>
      <c r="G14866" s="1"/>
      <c r="H14866" s="1"/>
    </row>
    <row r="14867">
      <c r="A14867" s="1"/>
      <c r="B14867" s="1"/>
      <c r="C14867" s="1"/>
      <c r="D14867" s="8"/>
      <c r="E14867" s="1"/>
      <c r="F14867" s="1"/>
      <c r="G14867" s="1"/>
      <c r="H14867" s="1"/>
    </row>
    <row r="14868">
      <c r="A14868" s="1"/>
      <c r="B14868" s="1"/>
      <c r="C14868" s="1"/>
      <c r="D14868" s="8"/>
      <c r="E14868" s="1"/>
      <c r="F14868" s="1"/>
      <c r="G14868" s="1"/>
      <c r="H14868" s="1"/>
    </row>
    <row r="14869">
      <c r="A14869" s="1"/>
      <c r="B14869" s="1"/>
      <c r="C14869" s="1"/>
      <c r="D14869" s="8"/>
      <c r="E14869" s="1"/>
      <c r="F14869" s="1"/>
      <c r="G14869" s="1"/>
      <c r="H14869" s="1"/>
    </row>
    <row r="14870">
      <c r="A14870" s="1"/>
      <c r="B14870" s="1"/>
      <c r="C14870" s="1"/>
      <c r="D14870" s="8"/>
      <c r="E14870" s="1"/>
      <c r="F14870" s="1"/>
      <c r="G14870" s="1"/>
      <c r="H14870" s="1"/>
    </row>
    <row r="14871">
      <c r="A14871" s="1"/>
      <c r="B14871" s="1"/>
      <c r="C14871" s="1"/>
      <c r="D14871" s="8"/>
      <c r="E14871" s="1"/>
      <c r="F14871" s="1"/>
      <c r="G14871" s="1"/>
      <c r="H14871" s="1"/>
    </row>
    <row r="14872">
      <c r="A14872" s="1"/>
      <c r="B14872" s="1"/>
      <c r="C14872" s="1"/>
      <c r="D14872" s="8"/>
      <c r="E14872" s="1"/>
      <c r="F14872" s="1"/>
      <c r="G14872" s="1"/>
      <c r="H14872" s="1"/>
    </row>
    <row r="14873">
      <c r="A14873" s="1"/>
      <c r="B14873" s="1"/>
      <c r="C14873" s="1"/>
      <c r="D14873" s="8"/>
      <c r="E14873" s="1"/>
      <c r="F14873" s="1"/>
      <c r="G14873" s="1"/>
      <c r="H14873" s="1"/>
    </row>
    <row r="14874">
      <c r="A14874" s="1"/>
      <c r="B14874" s="1"/>
      <c r="C14874" s="1"/>
      <c r="D14874" s="8"/>
      <c r="E14874" s="1"/>
      <c r="F14874" s="1"/>
      <c r="G14874" s="1"/>
      <c r="H14874" s="1"/>
    </row>
    <row r="14875">
      <c r="A14875" s="1"/>
      <c r="B14875" s="1"/>
      <c r="C14875" s="1"/>
      <c r="D14875" s="8"/>
      <c r="E14875" s="1"/>
      <c r="F14875" s="1"/>
      <c r="G14875" s="1"/>
      <c r="H14875" s="1"/>
    </row>
    <row r="14876">
      <c r="A14876" s="1"/>
      <c r="B14876" s="1"/>
      <c r="C14876" s="1"/>
      <c r="D14876" s="8"/>
      <c r="E14876" s="1"/>
      <c r="F14876" s="1"/>
      <c r="G14876" s="1"/>
      <c r="H14876" s="1"/>
    </row>
    <row r="14877">
      <c r="A14877" s="1"/>
      <c r="B14877" s="1"/>
      <c r="C14877" s="1"/>
      <c r="D14877" s="8"/>
      <c r="E14877" s="1"/>
      <c r="F14877" s="1"/>
      <c r="G14877" s="1"/>
      <c r="H14877" s="1"/>
    </row>
    <row r="14878">
      <c r="A14878" s="1"/>
      <c r="B14878" s="1"/>
      <c r="C14878" s="1"/>
      <c r="D14878" s="8"/>
      <c r="E14878" s="1"/>
      <c r="F14878" s="1"/>
      <c r="G14878" s="1"/>
      <c r="H14878" s="1"/>
    </row>
    <row r="14879">
      <c r="A14879" s="1"/>
      <c r="B14879" s="1"/>
      <c r="C14879" s="1"/>
      <c r="D14879" s="8"/>
      <c r="E14879" s="1"/>
      <c r="F14879" s="1"/>
      <c r="G14879" s="1"/>
      <c r="H14879" s="1"/>
    </row>
    <row r="14880">
      <c r="A14880" s="1"/>
      <c r="B14880" s="1"/>
      <c r="C14880" s="1"/>
      <c r="D14880" s="8"/>
      <c r="E14880" s="1"/>
      <c r="F14880" s="1"/>
      <c r="G14880" s="1"/>
      <c r="H14880" s="1"/>
    </row>
    <row r="14881">
      <c r="A14881" s="1"/>
      <c r="B14881" s="1"/>
      <c r="C14881" s="1"/>
      <c r="D14881" s="8"/>
      <c r="E14881" s="1"/>
      <c r="F14881" s="1"/>
      <c r="G14881" s="1"/>
      <c r="H14881" s="1"/>
    </row>
    <row r="14882">
      <c r="A14882" s="1"/>
      <c r="B14882" s="1"/>
      <c r="C14882" s="1"/>
      <c r="D14882" s="8"/>
      <c r="E14882" s="1"/>
      <c r="F14882" s="1"/>
      <c r="G14882" s="1"/>
      <c r="H14882" s="1"/>
    </row>
    <row r="14883">
      <c r="A14883" s="1"/>
      <c r="B14883" s="1"/>
      <c r="C14883" s="1"/>
      <c r="D14883" s="8"/>
      <c r="E14883" s="1"/>
      <c r="F14883" s="1"/>
      <c r="G14883" s="1"/>
      <c r="H14883" s="1"/>
    </row>
    <row r="14884">
      <c r="A14884" s="1"/>
      <c r="B14884" s="1"/>
      <c r="C14884" s="1"/>
      <c r="D14884" s="8"/>
      <c r="E14884" s="1"/>
      <c r="F14884" s="1"/>
      <c r="G14884" s="1"/>
      <c r="H14884" s="1"/>
    </row>
    <row r="14885">
      <c r="A14885" s="1"/>
      <c r="B14885" s="1"/>
      <c r="C14885" s="1"/>
      <c r="D14885" s="8"/>
      <c r="E14885" s="1"/>
      <c r="F14885" s="1"/>
      <c r="G14885" s="1"/>
      <c r="H14885" s="1"/>
    </row>
    <row r="14886">
      <c r="A14886" s="1"/>
      <c r="B14886" s="1"/>
      <c r="C14886" s="1"/>
      <c r="D14886" s="8"/>
      <c r="E14886" s="1"/>
      <c r="F14886" s="1"/>
      <c r="G14886" s="1"/>
      <c r="H14886" s="1"/>
    </row>
    <row r="14887">
      <c r="A14887" s="1"/>
      <c r="B14887" s="1"/>
      <c r="C14887" s="1"/>
      <c r="D14887" s="8"/>
      <c r="E14887" s="1"/>
      <c r="F14887" s="1"/>
      <c r="G14887" s="1"/>
      <c r="H14887" s="1"/>
    </row>
    <row r="14888">
      <c r="A14888" s="1"/>
      <c r="B14888" s="1"/>
      <c r="C14888" s="1"/>
      <c r="D14888" s="8"/>
      <c r="E14888" s="1"/>
      <c r="F14888" s="1"/>
      <c r="G14888" s="1"/>
      <c r="H14888" s="1"/>
    </row>
    <row r="14889">
      <c r="A14889" s="1"/>
      <c r="B14889" s="1"/>
      <c r="C14889" s="1"/>
      <c r="D14889" s="8"/>
      <c r="E14889" s="1"/>
      <c r="F14889" s="1"/>
      <c r="G14889" s="1"/>
      <c r="H14889" s="1"/>
    </row>
    <row r="14890">
      <c r="A14890" s="1"/>
      <c r="B14890" s="1"/>
      <c r="C14890" s="1"/>
      <c r="D14890" s="8"/>
      <c r="E14890" s="1"/>
      <c r="F14890" s="1"/>
      <c r="G14890" s="1"/>
      <c r="H14890" s="1"/>
    </row>
    <row r="14891">
      <c r="A14891" s="1"/>
      <c r="B14891" s="1"/>
      <c r="C14891" s="1"/>
      <c r="D14891" s="8"/>
      <c r="E14891" s="1"/>
      <c r="F14891" s="1"/>
      <c r="G14891" s="1"/>
      <c r="H14891" s="1"/>
    </row>
    <row r="14892">
      <c r="A14892" s="1"/>
      <c r="B14892" s="1"/>
      <c r="C14892" s="1"/>
      <c r="D14892" s="8"/>
      <c r="E14892" s="1"/>
      <c r="F14892" s="1"/>
      <c r="G14892" s="1"/>
      <c r="H14892" s="1"/>
    </row>
    <row r="14893">
      <c r="A14893" s="1"/>
      <c r="B14893" s="1"/>
      <c r="C14893" s="1"/>
      <c r="D14893" s="8"/>
      <c r="E14893" s="1"/>
      <c r="F14893" s="1"/>
      <c r="G14893" s="1"/>
      <c r="H14893" s="1"/>
    </row>
    <row r="14894">
      <c r="A14894" s="1"/>
      <c r="B14894" s="1"/>
      <c r="C14894" s="1"/>
      <c r="D14894" s="8"/>
      <c r="E14894" s="1"/>
      <c r="F14894" s="1"/>
      <c r="G14894" s="1"/>
      <c r="H14894" s="1"/>
    </row>
    <row r="14895">
      <c r="A14895" s="1"/>
      <c r="B14895" s="1"/>
      <c r="C14895" s="1"/>
      <c r="D14895" s="8"/>
      <c r="E14895" s="1"/>
      <c r="F14895" s="1"/>
      <c r="G14895" s="1"/>
      <c r="H14895" s="1"/>
    </row>
    <row r="14896">
      <c r="A14896" s="1"/>
      <c r="B14896" s="1"/>
      <c r="C14896" s="1"/>
      <c r="D14896" s="8"/>
      <c r="E14896" s="1"/>
      <c r="F14896" s="1"/>
      <c r="G14896" s="1"/>
      <c r="H14896" s="1"/>
    </row>
    <row r="14897">
      <c r="A14897" s="1"/>
      <c r="B14897" s="1"/>
      <c r="C14897" s="1"/>
      <c r="D14897" s="8"/>
      <c r="E14897" s="1"/>
      <c r="F14897" s="1"/>
      <c r="G14897" s="1"/>
      <c r="H14897" s="1"/>
    </row>
    <row r="14898">
      <c r="A14898" s="1"/>
      <c r="B14898" s="1"/>
      <c r="C14898" s="1"/>
      <c r="D14898" s="8"/>
      <c r="E14898" s="1"/>
      <c r="F14898" s="1"/>
      <c r="G14898" s="1"/>
      <c r="H14898" s="1"/>
    </row>
    <row r="14899">
      <c r="A14899" s="1"/>
      <c r="B14899" s="1"/>
      <c r="C14899" s="1"/>
      <c r="D14899" s="8"/>
      <c r="E14899" s="1"/>
      <c r="F14899" s="1"/>
      <c r="G14899" s="1"/>
      <c r="H14899" s="1"/>
    </row>
    <row r="14900">
      <c r="A14900" s="1"/>
      <c r="B14900" s="1"/>
      <c r="C14900" s="1"/>
      <c r="D14900" s="8"/>
      <c r="E14900" s="1"/>
      <c r="F14900" s="1"/>
      <c r="G14900" s="1"/>
      <c r="H14900" s="1"/>
    </row>
    <row r="14901">
      <c r="A14901" s="1"/>
      <c r="B14901" s="1"/>
      <c r="C14901" s="1"/>
      <c r="D14901" s="8"/>
      <c r="E14901" s="1"/>
      <c r="F14901" s="1"/>
      <c r="G14901" s="1"/>
      <c r="H14901" s="1"/>
    </row>
    <row r="14902">
      <c r="A14902" s="1"/>
      <c r="B14902" s="1"/>
      <c r="C14902" s="1"/>
      <c r="D14902" s="8"/>
      <c r="E14902" s="1"/>
      <c r="F14902" s="1"/>
      <c r="G14902" s="1"/>
      <c r="H14902" s="1"/>
    </row>
    <row r="14903">
      <c r="A14903" s="1"/>
      <c r="B14903" s="1"/>
      <c r="C14903" s="1"/>
      <c r="D14903" s="8"/>
      <c r="E14903" s="1"/>
      <c r="F14903" s="1"/>
      <c r="G14903" s="1"/>
      <c r="H14903" s="1"/>
    </row>
    <row r="14904">
      <c r="A14904" s="1"/>
      <c r="B14904" s="1"/>
      <c r="C14904" s="1"/>
      <c r="D14904" s="8"/>
      <c r="E14904" s="1"/>
      <c r="F14904" s="1"/>
      <c r="G14904" s="1"/>
      <c r="H14904" s="1"/>
    </row>
    <row r="14905">
      <c r="A14905" s="1"/>
      <c r="B14905" s="1"/>
      <c r="C14905" s="1"/>
      <c r="D14905" s="8"/>
      <c r="E14905" s="1"/>
      <c r="F14905" s="1"/>
      <c r="G14905" s="1"/>
      <c r="H14905" s="1"/>
    </row>
    <row r="14906">
      <c r="A14906" s="1"/>
      <c r="B14906" s="1"/>
      <c r="C14906" s="1"/>
      <c r="D14906" s="8"/>
      <c r="E14906" s="1"/>
      <c r="F14906" s="1"/>
      <c r="G14906" s="1"/>
      <c r="H14906" s="1"/>
    </row>
    <row r="14907">
      <c r="A14907" s="1"/>
      <c r="B14907" s="1"/>
      <c r="C14907" s="1"/>
      <c r="D14907" s="8"/>
      <c r="E14907" s="1"/>
      <c r="F14907" s="1"/>
      <c r="G14907" s="1"/>
      <c r="H14907" s="1"/>
    </row>
    <row r="14908">
      <c r="A14908" s="1"/>
      <c r="B14908" s="1"/>
      <c r="C14908" s="1"/>
      <c r="D14908" s="8"/>
      <c r="E14908" s="1"/>
      <c r="F14908" s="1"/>
      <c r="G14908" s="1"/>
      <c r="H14908" s="1"/>
    </row>
    <row r="14909">
      <c r="A14909" s="1"/>
      <c r="B14909" s="1"/>
      <c r="C14909" s="1"/>
      <c r="D14909" s="8"/>
      <c r="E14909" s="1"/>
      <c r="F14909" s="1"/>
      <c r="G14909" s="1"/>
      <c r="H14909" s="1"/>
    </row>
    <row r="14910">
      <c r="A14910" s="1"/>
      <c r="B14910" s="1"/>
      <c r="C14910" s="1"/>
      <c r="D14910" s="8"/>
      <c r="E14910" s="1"/>
      <c r="F14910" s="1"/>
      <c r="G14910" s="1"/>
      <c r="H14910" s="1"/>
    </row>
    <row r="14911">
      <c r="A14911" s="1"/>
      <c r="B14911" s="1"/>
      <c r="C14911" s="1"/>
      <c r="D14911" s="8"/>
      <c r="E14911" s="1"/>
      <c r="F14911" s="1"/>
      <c r="G14911" s="1"/>
      <c r="H14911" s="1"/>
    </row>
    <row r="14912">
      <c r="A14912" s="1"/>
      <c r="B14912" s="1"/>
      <c r="C14912" s="1"/>
      <c r="D14912" s="8"/>
      <c r="E14912" s="1"/>
      <c r="F14912" s="1"/>
      <c r="G14912" s="1"/>
      <c r="H14912" s="1"/>
    </row>
    <row r="14913">
      <c r="A14913" s="1"/>
      <c r="B14913" s="1"/>
      <c r="C14913" s="1"/>
      <c r="D14913" s="8"/>
      <c r="E14913" s="1"/>
      <c r="F14913" s="1"/>
      <c r="G14913" s="1"/>
      <c r="H14913" s="1"/>
    </row>
    <row r="14914">
      <c r="A14914" s="1"/>
      <c r="B14914" s="1"/>
      <c r="C14914" s="1"/>
      <c r="D14914" s="8"/>
      <c r="E14914" s="1"/>
      <c r="F14914" s="1"/>
      <c r="G14914" s="1"/>
      <c r="H14914" s="1"/>
    </row>
    <row r="14915">
      <c r="A14915" s="1"/>
      <c r="B14915" s="1"/>
      <c r="C14915" s="1"/>
      <c r="D14915" s="8"/>
      <c r="E14915" s="1"/>
      <c r="F14915" s="1"/>
      <c r="G14915" s="1"/>
      <c r="H14915" s="1"/>
    </row>
    <row r="14916">
      <c r="A14916" s="1"/>
      <c r="B14916" s="1"/>
      <c r="C14916" s="1"/>
      <c r="D14916" s="8"/>
      <c r="E14916" s="1"/>
      <c r="F14916" s="1"/>
      <c r="G14916" s="1"/>
      <c r="H14916" s="1"/>
    </row>
    <row r="14917">
      <c r="A14917" s="1"/>
      <c r="B14917" s="1"/>
      <c r="C14917" s="1"/>
      <c r="D14917" s="8"/>
      <c r="E14917" s="1"/>
      <c r="F14917" s="1"/>
      <c r="G14917" s="1"/>
      <c r="H14917" s="1"/>
    </row>
    <row r="14918">
      <c r="A14918" s="1"/>
      <c r="B14918" s="1"/>
      <c r="C14918" s="1"/>
      <c r="D14918" s="8"/>
      <c r="E14918" s="1"/>
      <c r="F14918" s="1"/>
      <c r="G14918" s="1"/>
      <c r="H14918" s="1"/>
    </row>
    <row r="14919">
      <c r="A14919" s="1"/>
      <c r="B14919" s="1"/>
      <c r="C14919" s="1"/>
      <c r="D14919" s="8"/>
      <c r="E14919" s="1"/>
      <c r="F14919" s="1"/>
      <c r="G14919" s="1"/>
      <c r="H14919" s="1"/>
    </row>
    <row r="14920">
      <c r="A14920" s="1"/>
      <c r="B14920" s="1"/>
      <c r="C14920" s="1"/>
      <c r="D14920" s="8"/>
      <c r="E14920" s="1"/>
      <c r="F14920" s="1"/>
      <c r="G14920" s="1"/>
      <c r="H14920" s="1"/>
    </row>
    <row r="14921">
      <c r="A14921" s="1"/>
      <c r="B14921" s="1"/>
      <c r="C14921" s="1"/>
      <c r="D14921" s="8"/>
      <c r="E14921" s="1"/>
      <c r="F14921" s="1"/>
      <c r="G14921" s="1"/>
      <c r="H14921" s="1"/>
    </row>
    <row r="14922">
      <c r="A14922" s="1"/>
      <c r="B14922" s="1"/>
      <c r="C14922" s="1"/>
      <c r="D14922" s="8"/>
      <c r="E14922" s="1"/>
      <c r="F14922" s="1"/>
      <c r="G14922" s="1"/>
      <c r="H14922" s="1"/>
    </row>
    <row r="14923">
      <c r="A14923" s="1"/>
      <c r="B14923" s="1"/>
      <c r="C14923" s="1"/>
      <c r="D14923" s="8"/>
      <c r="E14923" s="1"/>
      <c r="F14923" s="1"/>
      <c r="G14923" s="1"/>
      <c r="H14923" s="1"/>
    </row>
    <row r="14924">
      <c r="A14924" s="1"/>
      <c r="B14924" s="1"/>
      <c r="C14924" s="1"/>
      <c r="D14924" s="8"/>
      <c r="E14924" s="1"/>
      <c r="F14924" s="1"/>
      <c r="G14924" s="1"/>
      <c r="H14924" s="1"/>
    </row>
    <row r="14925">
      <c r="A14925" s="1"/>
      <c r="B14925" s="1"/>
      <c r="C14925" s="1"/>
      <c r="D14925" s="8"/>
      <c r="E14925" s="1"/>
      <c r="F14925" s="1"/>
      <c r="G14925" s="1"/>
      <c r="H14925" s="1"/>
    </row>
    <row r="14926">
      <c r="A14926" s="1"/>
      <c r="B14926" s="1"/>
      <c r="C14926" s="1"/>
      <c r="D14926" s="8"/>
      <c r="E14926" s="1"/>
      <c r="F14926" s="1"/>
      <c r="G14926" s="1"/>
      <c r="H14926" s="1"/>
    </row>
    <row r="14927">
      <c r="A14927" s="1"/>
      <c r="B14927" s="1"/>
      <c r="C14927" s="1"/>
      <c r="D14927" s="8"/>
      <c r="E14927" s="1"/>
      <c r="F14927" s="1"/>
      <c r="G14927" s="1"/>
      <c r="H14927" s="1"/>
    </row>
    <row r="14928">
      <c r="A14928" s="1"/>
      <c r="B14928" s="1"/>
      <c r="C14928" s="1"/>
      <c r="D14928" s="8"/>
      <c r="E14928" s="1"/>
      <c r="F14928" s="1"/>
      <c r="G14928" s="1"/>
      <c r="H14928" s="1"/>
    </row>
    <row r="14929">
      <c r="A14929" s="1"/>
      <c r="B14929" s="1"/>
      <c r="C14929" s="1"/>
      <c r="D14929" s="8"/>
      <c r="E14929" s="1"/>
      <c r="F14929" s="1"/>
      <c r="G14929" s="1"/>
      <c r="H14929" s="1"/>
    </row>
    <row r="14930">
      <c r="A14930" s="1"/>
      <c r="B14930" s="1"/>
      <c r="C14930" s="1"/>
      <c r="D14930" s="8"/>
      <c r="E14930" s="1"/>
      <c r="F14930" s="1"/>
      <c r="G14930" s="1"/>
      <c r="H14930" s="1"/>
    </row>
    <row r="14931">
      <c r="A14931" s="1"/>
      <c r="B14931" s="1"/>
      <c r="C14931" s="1"/>
      <c r="D14931" s="8"/>
      <c r="E14931" s="1"/>
      <c r="F14931" s="1"/>
      <c r="G14931" s="1"/>
      <c r="H14931" s="1"/>
    </row>
    <row r="14932">
      <c r="A14932" s="1"/>
      <c r="B14932" s="1"/>
      <c r="C14932" s="1"/>
      <c r="D14932" s="8"/>
      <c r="E14932" s="1"/>
      <c r="F14932" s="1"/>
      <c r="G14932" s="1"/>
      <c r="H14932" s="1"/>
    </row>
    <row r="14933">
      <c r="A14933" s="1"/>
      <c r="B14933" s="1"/>
      <c r="C14933" s="1"/>
      <c r="D14933" s="8"/>
      <c r="E14933" s="1"/>
      <c r="F14933" s="1"/>
      <c r="G14933" s="1"/>
      <c r="H14933" s="1"/>
    </row>
    <row r="14934">
      <c r="A14934" s="1"/>
      <c r="B14934" s="1"/>
      <c r="C14934" s="1"/>
      <c r="D14934" s="8"/>
      <c r="E14934" s="1"/>
      <c r="F14934" s="1"/>
      <c r="G14934" s="1"/>
      <c r="H14934" s="1"/>
    </row>
    <row r="14935">
      <c r="A14935" s="1"/>
      <c r="B14935" s="1"/>
      <c r="C14935" s="1"/>
      <c r="D14935" s="8"/>
      <c r="E14935" s="1"/>
      <c r="F14935" s="1"/>
      <c r="G14935" s="1"/>
      <c r="H14935" s="1"/>
    </row>
    <row r="14936">
      <c r="A14936" s="1"/>
      <c r="B14936" s="1"/>
      <c r="C14936" s="1"/>
      <c r="D14936" s="8"/>
      <c r="E14936" s="1"/>
      <c r="F14936" s="1"/>
      <c r="G14936" s="1"/>
      <c r="H14936" s="1"/>
    </row>
    <row r="14937">
      <c r="A14937" s="1"/>
      <c r="B14937" s="1"/>
      <c r="C14937" s="1"/>
      <c r="D14937" s="8"/>
      <c r="E14937" s="1"/>
      <c r="F14937" s="1"/>
      <c r="G14937" s="1"/>
      <c r="H14937" s="1"/>
    </row>
    <row r="14938">
      <c r="A14938" s="1"/>
      <c r="B14938" s="1"/>
      <c r="C14938" s="1"/>
      <c r="D14938" s="8"/>
      <c r="E14938" s="1"/>
      <c r="F14938" s="1"/>
      <c r="G14938" s="1"/>
      <c r="H14938" s="1"/>
    </row>
    <row r="14939">
      <c r="A14939" s="1"/>
      <c r="B14939" s="1"/>
      <c r="C14939" s="1"/>
      <c r="D14939" s="8"/>
      <c r="E14939" s="1"/>
      <c r="F14939" s="1"/>
      <c r="G14939" s="1"/>
      <c r="H14939" s="1"/>
    </row>
    <row r="14940">
      <c r="A14940" s="1"/>
      <c r="B14940" s="1"/>
      <c r="C14940" s="1"/>
      <c r="D14940" s="8"/>
      <c r="E14940" s="1"/>
      <c r="F14940" s="1"/>
      <c r="G14940" s="1"/>
      <c r="H14940" s="1"/>
    </row>
    <row r="14941">
      <c r="A14941" s="1"/>
      <c r="B14941" s="1"/>
      <c r="C14941" s="1"/>
      <c r="D14941" s="8"/>
      <c r="E14941" s="1"/>
      <c r="F14941" s="1"/>
      <c r="G14941" s="1"/>
      <c r="H14941" s="1"/>
    </row>
    <row r="14942">
      <c r="A14942" s="1"/>
      <c r="B14942" s="1"/>
      <c r="C14942" s="1"/>
      <c r="D14942" s="8"/>
      <c r="E14942" s="1"/>
      <c r="F14942" s="1"/>
      <c r="G14942" s="1"/>
      <c r="H14942" s="1"/>
    </row>
    <row r="14943">
      <c r="A14943" s="1"/>
      <c r="B14943" s="1"/>
      <c r="C14943" s="1"/>
      <c r="D14943" s="8"/>
      <c r="E14943" s="1"/>
      <c r="F14943" s="1"/>
      <c r="G14943" s="1"/>
      <c r="H14943" s="1"/>
    </row>
    <row r="14944">
      <c r="A14944" s="1"/>
      <c r="B14944" s="1"/>
      <c r="C14944" s="1"/>
      <c r="D14944" s="8"/>
      <c r="E14944" s="1"/>
      <c r="F14944" s="1"/>
      <c r="G14944" s="1"/>
      <c r="H14944" s="1"/>
    </row>
    <row r="14945">
      <c r="A14945" s="1"/>
      <c r="B14945" s="1"/>
      <c r="C14945" s="1"/>
      <c r="D14945" s="8"/>
      <c r="E14945" s="1"/>
      <c r="F14945" s="1"/>
      <c r="G14945" s="1"/>
      <c r="H14945" s="1"/>
    </row>
    <row r="14946">
      <c r="A14946" s="1"/>
      <c r="B14946" s="1"/>
      <c r="C14946" s="1"/>
      <c r="D14946" s="8"/>
      <c r="E14946" s="1"/>
      <c r="F14946" s="1"/>
      <c r="G14946" s="1"/>
      <c r="H14946" s="1"/>
    </row>
    <row r="14947">
      <c r="A14947" s="1"/>
      <c r="B14947" s="1"/>
      <c r="C14947" s="1"/>
      <c r="D14947" s="8"/>
      <c r="E14947" s="1"/>
      <c r="F14947" s="1"/>
      <c r="G14947" s="1"/>
      <c r="H14947" s="1"/>
    </row>
    <row r="14948">
      <c r="A14948" s="1"/>
      <c r="B14948" s="1"/>
      <c r="C14948" s="1"/>
      <c r="D14948" s="8"/>
      <c r="E14948" s="1"/>
      <c r="F14948" s="1"/>
      <c r="G14948" s="1"/>
      <c r="H14948" s="1"/>
    </row>
    <row r="14949">
      <c r="A14949" s="1"/>
      <c r="B14949" s="1"/>
      <c r="C14949" s="1"/>
      <c r="D14949" s="8"/>
      <c r="E14949" s="1"/>
      <c r="F14949" s="1"/>
      <c r="G14949" s="1"/>
      <c r="H14949" s="1"/>
    </row>
    <row r="14950">
      <c r="A14950" s="1"/>
      <c r="B14950" s="1"/>
      <c r="C14950" s="1"/>
      <c r="D14950" s="8"/>
      <c r="E14950" s="1"/>
      <c r="F14950" s="1"/>
      <c r="G14950" s="1"/>
      <c r="H14950" s="1"/>
    </row>
    <row r="14951">
      <c r="A14951" s="1"/>
      <c r="B14951" s="1"/>
      <c r="C14951" s="1"/>
      <c r="D14951" s="8"/>
      <c r="E14951" s="1"/>
      <c r="F14951" s="1"/>
      <c r="G14951" s="1"/>
      <c r="H14951" s="1"/>
    </row>
    <row r="14952">
      <c r="A14952" s="1"/>
      <c r="B14952" s="1"/>
      <c r="C14952" s="1"/>
      <c r="D14952" s="8"/>
      <c r="E14952" s="1"/>
      <c r="F14952" s="1"/>
      <c r="G14952" s="1"/>
      <c r="H14952" s="1"/>
    </row>
    <row r="14953">
      <c r="A14953" s="1"/>
      <c r="B14953" s="1"/>
      <c r="C14953" s="1"/>
      <c r="D14953" s="8"/>
      <c r="E14953" s="1"/>
      <c r="F14953" s="1"/>
      <c r="G14953" s="1"/>
      <c r="H14953" s="1"/>
    </row>
    <row r="14954">
      <c r="A14954" s="1"/>
      <c r="B14954" s="1"/>
      <c r="C14954" s="1"/>
      <c r="D14954" s="8"/>
      <c r="E14954" s="1"/>
      <c r="F14954" s="1"/>
      <c r="G14954" s="1"/>
      <c r="H14954" s="1"/>
    </row>
    <row r="14955">
      <c r="A14955" s="1"/>
      <c r="B14955" s="1"/>
      <c r="C14955" s="1"/>
      <c r="D14955" s="8"/>
      <c r="E14955" s="1"/>
      <c r="F14955" s="1"/>
      <c r="G14955" s="1"/>
      <c r="H14955" s="1"/>
    </row>
    <row r="14956">
      <c r="A14956" s="1"/>
      <c r="B14956" s="1"/>
      <c r="C14956" s="1"/>
      <c r="D14956" s="8"/>
      <c r="E14956" s="1"/>
      <c r="F14956" s="1"/>
      <c r="G14956" s="1"/>
      <c r="H14956" s="1"/>
    </row>
    <row r="14957">
      <c r="A14957" s="1"/>
      <c r="B14957" s="1"/>
      <c r="C14957" s="1"/>
      <c r="D14957" s="8"/>
      <c r="E14957" s="1"/>
      <c r="F14957" s="1"/>
      <c r="G14957" s="1"/>
      <c r="H14957" s="1"/>
    </row>
    <row r="14958">
      <c r="A14958" s="1"/>
      <c r="B14958" s="1"/>
      <c r="C14958" s="1"/>
      <c r="D14958" s="8"/>
      <c r="E14958" s="1"/>
      <c r="F14958" s="1"/>
      <c r="G14958" s="1"/>
      <c r="H14958" s="1"/>
    </row>
    <row r="14959">
      <c r="A14959" s="1"/>
      <c r="B14959" s="1"/>
      <c r="C14959" s="1"/>
      <c r="D14959" s="8"/>
      <c r="E14959" s="1"/>
      <c r="F14959" s="1"/>
      <c r="G14959" s="1"/>
      <c r="H14959" s="1"/>
    </row>
    <row r="14960">
      <c r="A14960" s="1"/>
      <c r="B14960" s="1"/>
      <c r="C14960" s="1"/>
      <c r="D14960" s="8"/>
      <c r="E14960" s="1"/>
      <c r="F14960" s="1"/>
      <c r="G14960" s="1"/>
      <c r="H14960" s="1"/>
    </row>
    <row r="14961">
      <c r="A14961" s="1"/>
      <c r="B14961" s="1"/>
      <c r="C14961" s="1"/>
      <c r="D14961" s="8"/>
      <c r="E14961" s="1"/>
      <c r="F14961" s="1"/>
      <c r="G14961" s="1"/>
      <c r="H14961" s="1"/>
    </row>
    <row r="14962">
      <c r="A14962" s="1"/>
      <c r="B14962" s="1"/>
      <c r="C14962" s="1"/>
      <c r="D14962" s="8"/>
      <c r="E14962" s="1"/>
      <c r="F14962" s="1"/>
      <c r="G14962" s="1"/>
      <c r="H14962" s="1"/>
    </row>
    <row r="14963">
      <c r="A14963" s="1"/>
      <c r="B14963" s="1"/>
      <c r="C14963" s="1"/>
      <c r="D14963" s="8"/>
      <c r="E14963" s="1"/>
      <c r="F14963" s="1"/>
      <c r="G14963" s="1"/>
      <c r="H14963" s="1"/>
    </row>
    <row r="14964">
      <c r="A14964" s="1"/>
      <c r="B14964" s="1"/>
      <c r="C14964" s="1"/>
      <c r="D14964" s="8"/>
      <c r="E14964" s="1"/>
      <c r="F14964" s="1"/>
      <c r="G14964" s="1"/>
      <c r="H14964" s="1"/>
    </row>
    <row r="14965">
      <c r="A14965" s="1"/>
      <c r="B14965" s="1"/>
      <c r="C14965" s="1"/>
      <c r="D14965" s="8"/>
      <c r="E14965" s="1"/>
      <c r="F14965" s="1"/>
      <c r="G14965" s="1"/>
      <c r="H14965" s="1"/>
    </row>
    <row r="14966">
      <c r="A14966" s="1"/>
      <c r="B14966" s="1"/>
      <c r="C14966" s="1"/>
      <c r="D14966" s="8"/>
      <c r="E14966" s="1"/>
      <c r="F14966" s="1"/>
      <c r="G14966" s="1"/>
      <c r="H14966" s="1"/>
    </row>
    <row r="14967">
      <c r="A14967" s="1"/>
      <c r="B14967" s="1"/>
      <c r="C14967" s="1"/>
      <c r="D14967" s="8"/>
      <c r="E14967" s="1"/>
      <c r="F14967" s="1"/>
      <c r="G14967" s="1"/>
      <c r="H14967" s="1"/>
    </row>
    <row r="14968">
      <c r="A14968" s="1"/>
      <c r="B14968" s="1"/>
      <c r="C14968" s="1"/>
      <c r="D14968" s="8"/>
      <c r="E14968" s="1"/>
      <c r="F14968" s="1"/>
      <c r="G14968" s="1"/>
      <c r="H14968" s="1"/>
    </row>
    <row r="14969">
      <c r="A14969" s="1"/>
      <c r="B14969" s="1"/>
      <c r="C14969" s="1"/>
      <c r="D14969" s="8"/>
      <c r="E14969" s="1"/>
      <c r="F14969" s="1"/>
      <c r="G14969" s="1"/>
      <c r="H14969" s="1"/>
    </row>
    <row r="14970">
      <c r="A14970" s="1"/>
      <c r="B14970" s="1"/>
      <c r="C14970" s="1"/>
      <c r="D14970" s="8"/>
      <c r="E14970" s="1"/>
      <c r="F14970" s="1"/>
      <c r="G14970" s="1"/>
      <c r="H14970" s="1"/>
    </row>
    <row r="14971">
      <c r="A14971" s="1"/>
      <c r="B14971" s="1"/>
      <c r="C14971" s="1"/>
      <c r="D14971" s="8"/>
      <c r="E14971" s="1"/>
      <c r="F14971" s="1"/>
      <c r="G14971" s="1"/>
      <c r="H14971" s="1"/>
    </row>
    <row r="14972">
      <c r="A14972" s="1"/>
      <c r="B14972" s="1"/>
      <c r="C14972" s="1"/>
      <c r="D14972" s="8"/>
      <c r="E14972" s="1"/>
      <c r="F14972" s="1"/>
      <c r="G14972" s="1"/>
      <c r="H14972" s="1"/>
    </row>
    <row r="14973">
      <c r="A14973" s="1"/>
      <c r="B14973" s="1"/>
      <c r="C14973" s="1"/>
      <c r="D14973" s="8"/>
      <c r="E14973" s="1"/>
      <c r="F14973" s="1"/>
      <c r="G14973" s="1"/>
      <c r="H14973" s="1"/>
    </row>
    <row r="14974">
      <c r="A14974" s="1"/>
      <c r="B14974" s="1"/>
      <c r="C14974" s="1"/>
      <c r="D14974" s="8"/>
      <c r="E14974" s="1"/>
      <c r="F14974" s="1"/>
      <c r="G14974" s="1"/>
      <c r="H14974" s="1"/>
    </row>
    <row r="14975">
      <c r="A14975" s="1"/>
      <c r="B14975" s="1"/>
      <c r="C14975" s="1"/>
      <c r="D14975" s="8"/>
      <c r="E14975" s="1"/>
      <c r="F14975" s="1"/>
      <c r="G14975" s="1"/>
      <c r="H14975" s="1"/>
    </row>
    <row r="14976">
      <c r="A14976" s="1"/>
      <c r="B14976" s="1"/>
      <c r="C14976" s="1"/>
      <c r="D14976" s="8"/>
      <c r="E14976" s="1"/>
      <c r="F14976" s="1"/>
      <c r="G14976" s="1"/>
      <c r="H14976" s="1"/>
    </row>
    <row r="14977">
      <c r="A14977" s="1"/>
      <c r="B14977" s="1"/>
      <c r="C14977" s="1"/>
      <c r="D14977" s="8"/>
      <c r="E14977" s="1"/>
      <c r="F14977" s="1"/>
      <c r="G14977" s="1"/>
      <c r="H14977" s="1"/>
    </row>
    <row r="14978">
      <c r="A14978" s="1"/>
      <c r="B14978" s="1"/>
      <c r="C14978" s="1"/>
      <c r="D14978" s="8"/>
      <c r="E14978" s="1"/>
      <c r="F14978" s="1"/>
      <c r="G14978" s="1"/>
      <c r="H14978" s="1"/>
    </row>
    <row r="14979">
      <c r="A14979" s="1"/>
      <c r="B14979" s="1"/>
      <c r="C14979" s="1"/>
      <c r="D14979" s="8"/>
      <c r="E14979" s="1"/>
      <c r="F14979" s="1"/>
      <c r="G14979" s="1"/>
      <c r="H14979" s="1"/>
    </row>
    <row r="14980">
      <c r="A14980" s="1"/>
      <c r="B14980" s="1"/>
      <c r="C14980" s="1"/>
      <c r="D14980" s="8"/>
      <c r="E14980" s="1"/>
      <c r="F14980" s="1"/>
      <c r="G14980" s="1"/>
      <c r="H14980" s="1"/>
    </row>
    <row r="14981">
      <c r="A14981" s="1"/>
      <c r="B14981" s="1"/>
      <c r="C14981" s="1"/>
      <c r="D14981" s="8"/>
      <c r="E14981" s="1"/>
      <c r="F14981" s="1"/>
      <c r="G14981" s="1"/>
      <c r="H14981" s="1"/>
    </row>
    <row r="14982">
      <c r="A14982" s="1"/>
      <c r="B14982" s="1"/>
      <c r="C14982" s="1"/>
      <c r="D14982" s="8"/>
      <c r="E14982" s="1"/>
      <c r="F14982" s="1"/>
      <c r="G14982" s="1"/>
      <c r="H14982" s="1"/>
    </row>
    <row r="14983">
      <c r="A14983" s="1"/>
      <c r="B14983" s="1"/>
      <c r="C14983" s="1"/>
      <c r="D14983" s="8"/>
      <c r="E14983" s="1"/>
      <c r="F14983" s="1"/>
      <c r="G14983" s="1"/>
      <c r="H14983" s="1"/>
    </row>
    <row r="14984">
      <c r="A14984" s="1"/>
      <c r="B14984" s="1"/>
      <c r="C14984" s="1"/>
      <c r="D14984" s="8"/>
      <c r="E14984" s="1"/>
      <c r="F14984" s="1"/>
      <c r="G14984" s="1"/>
      <c r="H14984" s="1"/>
    </row>
    <row r="14985">
      <c r="A14985" s="1"/>
      <c r="B14985" s="1"/>
      <c r="C14985" s="1"/>
      <c r="D14985" s="8"/>
      <c r="E14985" s="1"/>
      <c r="F14985" s="1"/>
      <c r="G14985" s="1"/>
      <c r="H14985" s="1"/>
    </row>
    <row r="14986">
      <c r="A14986" s="1"/>
      <c r="B14986" s="1"/>
      <c r="C14986" s="1"/>
      <c r="D14986" s="8"/>
      <c r="E14986" s="1"/>
      <c r="F14986" s="1"/>
      <c r="G14986" s="1"/>
      <c r="H14986" s="1"/>
    </row>
    <row r="14987">
      <c r="A14987" s="1"/>
      <c r="B14987" s="1"/>
      <c r="C14987" s="1"/>
      <c r="D14987" s="8"/>
      <c r="E14987" s="1"/>
      <c r="F14987" s="1"/>
      <c r="G14987" s="1"/>
      <c r="H14987" s="1"/>
    </row>
    <row r="14988">
      <c r="A14988" s="1"/>
      <c r="B14988" s="1"/>
      <c r="C14988" s="1"/>
      <c r="D14988" s="8"/>
      <c r="E14988" s="1"/>
      <c r="F14988" s="1"/>
      <c r="G14988" s="1"/>
      <c r="H14988" s="1"/>
    </row>
    <row r="14989">
      <c r="A14989" s="1"/>
      <c r="B14989" s="1"/>
      <c r="C14989" s="1"/>
      <c r="D14989" s="8"/>
      <c r="E14989" s="1"/>
      <c r="F14989" s="1"/>
      <c r="G14989" s="1"/>
      <c r="H14989" s="1"/>
    </row>
    <row r="14990">
      <c r="A14990" s="1"/>
      <c r="B14990" s="1"/>
      <c r="C14990" s="1"/>
      <c r="D14990" s="8"/>
      <c r="E14990" s="1"/>
      <c r="F14990" s="1"/>
      <c r="G14990" s="1"/>
      <c r="H14990" s="1"/>
    </row>
    <row r="14991">
      <c r="A14991" s="1"/>
      <c r="B14991" s="1"/>
      <c r="C14991" s="1"/>
      <c r="D14991" s="8"/>
      <c r="E14991" s="1"/>
      <c r="F14991" s="1"/>
      <c r="G14991" s="1"/>
      <c r="H14991" s="1"/>
    </row>
    <row r="14992">
      <c r="A14992" s="1"/>
      <c r="B14992" s="1"/>
      <c r="C14992" s="1"/>
      <c r="D14992" s="8"/>
      <c r="E14992" s="1"/>
      <c r="F14992" s="1"/>
      <c r="G14992" s="1"/>
      <c r="H14992" s="1"/>
    </row>
    <row r="14993">
      <c r="A14993" s="1"/>
      <c r="B14993" s="1"/>
      <c r="C14993" s="1"/>
      <c r="D14993" s="8"/>
      <c r="E14993" s="1"/>
      <c r="F14993" s="1"/>
      <c r="G14993" s="1"/>
      <c r="H14993" s="1"/>
    </row>
    <row r="14994">
      <c r="A14994" s="1"/>
      <c r="B14994" s="1"/>
      <c r="C14994" s="1"/>
      <c r="D14994" s="8"/>
      <c r="E14994" s="1"/>
      <c r="F14994" s="1"/>
      <c r="G14994" s="1"/>
      <c r="H14994" s="1"/>
    </row>
    <row r="14995">
      <c r="A14995" s="1"/>
      <c r="B14995" s="1"/>
      <c r="C14995" s="1"/>
      <c r="D14995" s="8"/>
      <c r="E14995" s="1"/>
      <c r="F14995" s="1"/>
      <c r="G14995" s="1"/>
      <c r="H14995" s="1"/>
    </row>
    <row r="14996">
      <c r="A14996" s="1"/>
      <c r="B14996" s="1"/>
      <c r="C14996" s="1"/>
      <c r="D14996" s="8"/>
      <c r="E14996" s="1"/>
      <c r="F14996" s="1"/>
      <c r="G14996" s="1"/>
      <c r="H14996" s="1"/>
    </row>
    <row r="14997">
      <c r="A14997" s="1"/>
      <c r="B14997" s="1"/>
      <c r="C14997" s="1"/>
      <c r="D14997" s="8"/>
      <c r="E14997" s="1"/>
      <c r="F14997" s="1"/>
      <c r="G14997" s="1"/>
      <c r="H14997" s="1"/>
    </row>
    <row r="14998">
      <c r="A14998" s="1"/>
      <c r="B14998" s="1"/>
      <c r="C14998" s="1"/>
      <c r="D14998" s="8"/>
      <c r="E14998" s="1"/>
      <c r="F14998" s="1"/>
      <c r="G14998" s="1"/>
      <c r="H14998" s="1"/>
    </row>
    <row r="14999">
      <c r="A14999" s="1"/>
      <c r="B14999" s="1"/>
      <c r="C14999" s="1"/>
      <c r="D14999" s="8"/>
      <c r="E14999" s="1"/>
      <c r="F14999" s="1"/>
      <c r="G14999" s="1"/>
      <c r="H14999" s="1"/>
    </row>
    <row r="15000">
      <c r="A15000" s="1"/>
      <c r="B15000" s="1"/>
      <c r="C15000" s="1"/>
      <c r="D15000" s="8"/>
      <c r="E15000" s="1"/>
      <c r="F15000" s="1"/>
      <c r="G15000" s="1"/>
      <c r="H15000" s="1"/>
    </row>
    <row r="15001">
      <c r="A15001" s="1"/>
      <c r="B15001" s="1"/>
      <c r="C15001" s="1"/>
      <c r="D15001" s="8"/>
      <c r="E15001" s="1"/>
      <c r="F15001" s="1"/>
      <c r="G15001" s="1"/>
      <c r="H15001" s="1"/>
    </row>
    <row r="15002">
      <c r="A15002" s="1"/>
      <c r="B15002" s="1"/>
      <c r="C15002" s="1"/>
      <c r="D15002" s="8"/>
      <c r="E15002" s="1"/>
      <c r="F15002" s="1"/>
      <c r="G15002" s="1"/>
      <c r="H15002" s="1"/>
    </row>
    <row r="15003">
      <c r="A15003" s="1"/>
      <c r="B15003" s="1"/>
      <c r="C15003" s="1"/>
      <c r="D15003" s="8"/>
      <c r="E15003" s="1"/>
      <c r="F15003" s="1"/>
      <c r="G15003" s="1"/>
      <c r="H15003" s="1"/>
    </row>
    <row r="15004">
      <c r="A15004" s="1"/>
      <c r="B15004" s="1"/>
      <c r="C15004" s="1"/>
      <c r="D15004" s="8"/>
      <c r="E15004" s="1"/>
      <c r="F15004" s="1"/>
      <c r="G15004" s="1"/>
      <c r="H15004" s="1"/>
    </row>
    <row r="15005">
      <c r="A15005" s="1"/>
      <c r="B15005" s="1"/>
      <c r="C15005" s="1"/>
      <c r="D15005" s="8"/>
      <c r="E15005" s="1"/>
      <c r="F15005" s="1"/>
      <c r="G15005" s="1"/>
      <c r="H15005" s="1"/>
    </row>
    <row r="15006">
      <c r="A15006" s="1"/>
      <c r="B15006" s="1"/>
      <c r="C15006" s="1"/>
      <c r="D15006" s="8"/>
      <c r="E15006" s="1"/>
      <c r="F15006" s="1"/>
      <c r="G15006" s="1"/>
      <c r="H15006" s="1"/>
    </row>
    <row r="15007">
      <c r="A15007" s="1"/>
      <c r="B15007" s="1"/>
      <c r="C15007" s="1"/>
      <c r="D15007" s="8"/>
      <c r="E15007" s="1"/>
      <c r="F15007" s="1"/>
      <c r="G15007" s="1"/>
      <c r="H15007" s="1"/>
    </row>
    <row r="15008">
      <c r="A15008" s="1"/>
      <c r="B15008" s="1"/>
      <c r="C15008" s="1"/>
      <c r="D15008" s="8"/>
      <c r="E15008" s="1"/>
      <c r="F15008" s="1"/>
      <c r="G15008" s="1"/>
      <c r="H15008" s="1"/>
    </row>
    <row r="15009">
      <c r="A15009" s="1"/>
      <c r="B15009" s="1"/>
      <c r="C15009" s="1"/>
      <c r="D15009" s="8"/>
      <c r="E15009" s="1"/>
      <c r="F15009" s="1"/>
      <c r="G15009" s="1"/>
      <c r="H15009" s="1"/>
    </row>
    <row r="15010">
      <c r="A15010" s="1"/>
      <c r="B15010" s="1"/>
      <c r="C15010" s="1"/>
      <c r="D15010" s="8"/>
      <c r="E15010" s="1"/>
      <c r="F15010" s="1"/>
      <c r="G15010" s="1"/>
      <c r="H15010" s="1"/>
    </row>
    <row r="15011">
      <c r="A15011" s="1"/>
      <c r="B15011" s="1"/>
      <c r="C15011" s="1"/>
      <c r="D15011" s="8"/>
      <c r="E15011" s="1"/>
      <c r="F15011" s="1"/>
      <c r="G15011" s="1"/>
      <c r="H15011" s="1"/>
    </row>
    <row r="15012">
      <c r="A15012" s="1"/>
      <c r="B15012" s="1"/>
      <c r="C15012" s="1"/>
      <c r="D15012" s="8"/>
      <c r="E15012" s="1"/>
      <c r="F15012" s="1"/>
      <c r="G15012" s="1"/>
      <c r="H15012" s="1"/>
    </row>
    <row r="15013">
      <c r="A15013" s="1"/>
      <c r="B15013" s="1"/>
      <c r="C15013" s="1"/>
      <c r="D15013" s="8"/>
      <c r="E15013" s="1"/>
      <c r="F15013" s="1"/>
      <c r="G15013" s="1"/>
      <c r="H15013" s="1"/>
    </row>
    <row r="15014">
      <c r="A15014" s="1"/>
      <c r="B15014" s="1"/>
      <c r="C15014" s="1"/>
      <c r="D15014" s="8"/>
      <c r="E15014" s="1"/>
      <c r="F15014" s="1"/>
      <c r="G15014" s="1"/>
      <c r="H15014" s="1"/>
    </row>
    <row r="15015">
      <c r="A15015" s="1"/>
      <c r="B15015" s="1"/>
      <c r="C15015" s="1"/>
      <c r="D15015" s="8"/>
      <c r="E15015" s="1"/>
      <c r="F15015" s="1"/>
      <c r="G15015" s="1"/>
      <c r="H15015" s="1"/>
    </row>
    <row r="15016">
      <c r="A15016" s="1"/>
      <c r="B15016" s="1"/>
      <c r="C15016" s="1"/>
      <c r="D15016" s="8"/>
      <c r="E15016" s="1"/>
      <c r="F15016" s="1"/>
      <c r="G15016" s="1"/>
      <c r="H15016" s="1"/>
    </row>
    <row r="15017">
      <c r="A15017" s="1"/>
      <c r="B15017" s="1"/>
      <c r="C15017" s="1"/>
      <c r="D15017" s="8"/>
      <c r="E15017" s="1"/>
      <c r="F15017" s="1"/>
      <c r="G15017" s="1"/>
      <c r="H15017" s="1"/>
    </row>
    <row r="15018">
      <c r="A15018" s="1"/>
      <c r="B15018" s="1"/>
      <c r="C15018" s="1"/>
      <c r="D15018" s="8"/>
      <c r="E15018" s="1"/>
      <c r="F15018" s="1"/>
      <c r="G15018" s="1"/>
      <c r="H15018" s="1"/>
    </row>
    <row r="15019">
      <c r="A15019" s="1"/>
      <c r="B15019" s="1"/>
      <c r="C15019" s="1"/>
      <c r="D15019" s="8"/>
      <c r="E15019" s="1"/>
      <c r="F15019" s="1"/>
      <c r="G15019" s="1"/>
      <c r="H15019" s="1"/>
    </row>
    <row r="15020">
      <c r="A15020" s="1"/>
      <c r="B15020" s="1"/>
      <c r="C15020" s="1"/>
      <c r="D15020" s="8"/>
      <c r="E15020" s="1"/>
      <c r="F15020" s="1"/>
      <c r="G15020" s="1"/>
      <c r="H15020" s="1"/>
    </row>
    <row r="15021">
      <c r="A15021" s="1"/>
      <c r="B15021" s="1"/>
      <c r="C15021" s="1"/>
      <c r="D15021" s="8"/>
      <c r="E15021" s="1"/>
      <c r="F15021" s="1"/>
      <c r="G15021" s="1"/>
      <c r="H15021" s="1"/>
    </row>
    <row r="15022">
      <c r="A15022" s="1"/>
      <c r="B15022" s="1"/>
      <c r="C15022" s="1"/>
      <c r="D15022" s="8"/>
      <c r="E15022" s="1"/>
      <c r="F15022" s="1"/>
      <c r="G15022" s="1"/>
      <c r="H15022" s="1"/>
    </row>
    <row r="15023">
      <c r="A15023" s="1"/>
      <c r="B15023" s="1"/>
      <c r="C15023" s="1"/>
      <c r="D15023" s="8"/>
      <c r="E15023" s="1"/>
      <c r="F15023" s="1"/>
      <c r="G15023" s="1"/>
      <c r="H15023" s="1"/>
    </row>
    <row r="15024">
      <c r="A15024" s="1"/>
      <c r="B15024" s="1"/>
      <c r="C15024" s="1"/>
      <c r="D15024" s="8"/>
      <c r="E15024" s="1"/>
      <c r="F15024" s="1"/>
      <c r="G15024" s="1"/>
      <c r="H15024" s="1"/>
    </row>
    <row r="15025">
      <c r="A15025" s="1"/>
      <c r="B15025" s="1"/>
      <c r="C15025" s="1"/>
      <c r="D15025" s="8"/>
      <c r="E15025" s="1"/>
      <c r="F15025" s="1"/>
      <c r="G15025" s="1"/>
      <c r="H15025" s="1"/>
    </row>
    <row r="15026">
      <c r="A15026" s="1"/>
      <c r="B15026" s="1"/>
      <c r="C15026" s="1"/>
      <c r="D15026" s="8"/>
      <c r="E15026" s="1"/>
      <c r="F15026" s="1"/>
      <c r="G15026" s="1"/>
      <c r="H15026" s="1"/>
    </row>
    <row r="15027">
      <c r="A15027" s="1"/>
      <c r="B15027" s="1"/>
      <c r="C15027" s="1"/>
      <c r="D15027" s="8"/>
      <c r="E15027" s="1"/>
      <c r="F15027" s="1"/>
      <c r="G15027" s="1"/>
      <c r="H15027" s="1"/>
    </row>
    <row r="15028">
      <c r="A15028" s="1"/>
      <c r="B15028" s="1"/>
      <c r="C15028" s="1"/>
      <c r="D15028" s="8"/>
      <c r="E15028" s="1"/>
      <c r="F15028" s="1"/>
      <c r="G15028" s="1"/>
      <c r="H15028" s="1"/>
    </row>
    <row r="15029">
      <c r="A15029" s="1"/>
      <c r="B15029" s="1"/>
      <c r="C15029" s="1"/>
      <c r="D15029" s="8"/>
      <c r="E15029" s="1"/>
      <c r="F15029" s="1"/>
      <c r="G15029" s="1"/>
      <c r="H15029" s="1"/>
    </row>
    <row r="15030">
      <c r="A15030" s="1"/>
      <c r="B15030" s="1"/>
      <c r="C15030" s="1"/>
      <c r="D15030" s="8"/>
      <c r="E15030" s="1"/>
      <c r="F15030" s="1"/>
      <c r="G15030" s="1"/>
      <c r="H15030" s="1"/>
    </row>
    <row r="15031">
      <c r="A15031" s="1"/>
      <c r="B15031" s="1"/>
      <c r="C15031" s="1"/>
      <c r="D15031" s="8"/>
      <c r="E15031" s="1"/>
      <c r="F15031" s="1"/>
      <c r="G15031" s="1"/>
      <c r="H15031" s="1"/>
    </row>
    <row r="15032">
      <c r="A15032" s="1"/>
      <c r="B15032" s="1"/>
      <c r="C15032" s="1"/>
      <c r="D15032" s="8"/>
      <c r="E15032" s="1"/>
      <c r="F15032" s="1"/>
      <c r="G15032" s="1"/>
      <c r="H15032" s="1"/>
    </row>
    <row r="15033">
      <c r="A15033" s="1"/>
      <c r="B15033" s="1"/>
      <c r="C15033" s="1"/>
      <c r="D15033" s="8"/>
      <c r="E15033" s="1"/>
      <c r="F15033" s="1"/>
      <c r="G15033" s="1"/>
      <c r="H15033" s="1"/>
    </row>
    <row r="15034">
      <c r="A15034" s="1"/>
      <c r="B15034" s="1"/>
      <c r="C15034" s="1"/>
      <c r="D15034" s="8"/>
      <c r="E15034" s="1"/>
      <c r="F15034" s="1"/>
      <c r="G15034" s="1"/>
      <c r="H15034" s="1"/>
    </row>
    <row r="15035">
      <c r="A15035" s="1"/>
      <c r="B15035" s="1"/>
      <c r="C15035" s="1"/>
      <c r="D15035" s="8"/>
      <c r="E15035" s="1"/>
      <c r="F15035" s="1"/>
      <c r="G15035" s="1"/>
      <c r="H15035" s="1"/>
    </row>
    <row r="15036">
      <c r="A15036" s="1"/>
      <c r="B15036" s="1"/>
      <c r="C15036" s="1"/>
      <c r="D15036" s="8"/>
      <c r="E15036" s="1"/>
      <c r="F15036" s="1"/>
      <c r="G15036" s="1"/>
      <c r="H15036" s="1"/>
    </row>
    <row r="15037">
      <c r="A15037" s="1"/>
      <c r="B15037" s="1"/>
      <c r="C15037" s="1"/>
      <c r="D15037" s="8"/>
      <c r="E15037" s="1"/>
      <c r="F15037" s="1"/>
      <c r="G15037" s="1"/>
      <c r="H15037" s="1"/>
    </row>
    <row r="15038">
      <c r="A15038" s="1"/>
      <c r="B15038" s="1"/>
      <c r="C15038" s="1"/>
      <c r="D15038" s="8"/>
      <c r="E15038" s="1"/>
      <c r="F15038" s="1"/>
      <c r="G15038" s="1"/>
      <c r="H15038" s="1"/>
    </row>
    <row r="15039">
      <c r="A15039" s="1"/>
      <c r="B15039" s="1"/>
      <c r="C15039" s="1"/>
      <c r="D15039" s="8"/>
      <c r="E15039" s="1"/>
      <c r="F15039" s="1"/>
      <c r="G15039" s="1"/>
      <c r="H15039" s="1"/>
    </row>
    <row r="15040">
      <c r="A15040" s="1"/>
      <c r="B15040" s="1"/>
      <c r="C15040" s="1"/>
      <c r="D15040" s="8"/>
      <c r="E15040" s="1"/>
      <c r="F15040" s="1"/>
      <c r="G15040" s="1"/>
      <c r="H15040" s="1"/>
    </row>
    <row r="15041">
      <c r="A15041" s="1"/>
      <c r="B15041" s="1"/>
      <c r="C15041" s="1"/>
      <c r="D15041" s="8"/>
      <c r="E15041" s="1"/>
      <c r="F15041" s="1"/>
      <c r="G15041" s="1"/>
      <c r="H15041" s="1"/>
    </row>
    <row r="15042">
      <c r="A15042" s="1"/>
      <c r="B15042" s="1"/>
      <c r="C15042" s="1"/>
      <c r="D15042" s="8"/>
      <c r="E15042" s="1"/>
      <c r="F15042" s="1"/>
      <c r="G15042" s="1"/>
      <c r="H15042" s="1"/>
    </row>
    <row r="15043">
      <c r="A15043" s="1"/>
      <c r="B15043" s="1"/>
      <c r="C15043" s="1"/>
      <c r="D15043" s="8"/>
      <c r="E15043" s="1"/>
      <c r="F15043" s="1"/>
      <c r="G15043" s="1"/>
      <c r="H15043" s="1"/>
    </row>
    <row r="15044">
      <c r="A15044" s="1"/>
      <c r="B15044" s="1"/>
      <c r="C15044" s="1"/>
      <c r="D15044" s="8"/>
      <c r="E15044" s="1"/>
      <c r="F15044" s="1"/>
      <c r="G15044" s="1"/>
      <c r="H15044" s="1"/>
    </row>
    <row r="15045">
      <c r="A15045" s="1"/>
      <c r="B15045" s="1"/>
      <c r="C15045" s="1"/>
      <c r="D15045" s="8"/>
      <c r="E15045" s="1"/>
      <c r="F15045" s="1"/>
      <c r="G15045" s="1"/>
      <c r="H15045" s="1"/>
    </row>
    <row r="15046">
      <c r="A15046" s="1"/>
      <c r="B15046" s="1"/>
      <c r="C15046" s="1"/>
      <c r="D15046" s="8"/>
      <c r="E15046" s="1"/>
      <c r="F15046" s="1"/>
      <c r="G15046" s="1"/>
      <c r="H15046" s="1"/>
    </row>
    <row r="15047">
      <c r="A15047" s="1"/>
      <c r="B15047" s="1"/>
      <c r="C15047" s="1"/>
      <c r="D15047" s="8"/>
      <c r="E15047" s="1"/>
      <c r="F15047" s="1"/>
      <c r="G15047" s="1"/>
      <c r="H15047" s="1"/>
    </row>
    <row r="15048">
      <c r="A15048" s="1"/>
      <c r="B15048" s="1"/>
      <c r="C15048" s="1"/>
      <c r="D15048" s="8"/>
      <c r="E15048" s="1"/>
      <c r="F15048" s="1"/>
      <c r="G15048" s="1"/>
      <c r="H15048" s="1"/>
    </row>
    <row r="15049">
      <c r="A15049" s="1"/>
      <c r="B15049" s="1"/>
      <c r="C15049" s="1"/>
      <c r="D15049" s="8"/>
      <c r="E15049" s="1"/>
      <c r="F15049" s="1"/>
      <c r="G15049" s="1"/>
      <c r="H15049" s="1"/>
    </row>
    <row r="15050">
      <c r="A15050" s="1"/>
      <c r="B15050" s="1"/>
      <c r="C15050" s="1"/>
      <c r="D15050" s="8"/>
      <c r="E15050" s="1"/>
      <c r="F15050" s="1"/>
      <c r="G15050" s="1"/>
      <c r="H15050" s="1"/>
    </row>
    <row r="15051">
      <c r="A15051" s="1"/>
      <c r="B15051" s="1"/>
      <c r="C15051" s="1"/>
      <c r="D15051" s="8"/>
      <c r="E15051" s="1"/>
      <c r="F15051" s="1"/>
      <c r="G15051" s="1"/>
      <c r="H15051" s="1"/>
    </row>
    <row r="15052">
      <c r="A15052" s="1"/>
      <c r="B15052" s="1"/>
      <c r="C15052" s="1"/>
      <c r="D15052" s="8"/>
      <c r="E15052" s="1"/>
      <c r="F15052" s="1"/>
      <c r="G15052" s="1"/>
      <c r="H15052" s="1"/>
    </row>
    <row r="15053">
      <c r="A15053" s="1"/>
      <c r="B15053" s="1"/>
      <c r="C15053" s="1"/>
      <c r="D15053" s="8"/>
      <c r="E15053" s="1"/>
      <c r="F15053" s="1"/>
      <c r="G15053" s="1"/>
      <c r="H15053" s="1"/>
    </row>
    <row r="15054">
      <c r="A15054" s="1"/>
      <c r="B15054" s="1"/>
      <c r="C15054" s="1"/>
      <c r="D15054" s="8"/>
      <c r="E15054" s="1"/>
      <c r="F15054" s="1"/>
      <c r="G15054" s="1"/>
      <c r="H15054" s="1"/>
    </row>
    <row r="15055">
      <c r="A15055" s="1"/>
      <c r="B15055" s="1"/>
      <c r="C15055" s="1"/>
      <c r="D15055" s="8"/>
      <c r="E15055" s="1"/>
      <c r="F15055" s="1"/>
      <c r="G15055" s="1"/>
      <c r="H15055" s="1"/>
    </row>
    <row r="15056">
      <c r="A15056" s="1"/>
      <c r="B15056" s="1"/>
      <c r="C15056" s="1"/>
      <c r="D15056" s="8"/>
      <c r="E15056" s="1"/>
      <c r="F15056" s="1"/>
      <c r="G15056" s="1"/>
      <c r="H15056" s="1"/>
    </row>
    <row r="15057">
      <c r="A15057" s="1"/>
      <c r="B15057" s="1"/>
      <c r="C15057" s="1"/>
      <c r="D15057" s="8"/>
      <c r="E15057" s="1"/>
      <c r="F15057" s="1"/>
      <c r="G15057" s="1"/>
      <c r="H15057" s="1"/>
    </row>
    <row r="15058">
      <c r="A15058" s="1"/>
      <c r="B15058" s="1"/>
      <c r="C15058" s="1"/>
      <c r="D15058" s="8"/>
      <c r="E15058" s="1"/>
      <c r="F15058" s="1"/>
      <c r="G15058" s="1"/>
      <c r="H15058" s="1"/>
    </row>
    <row r="15059">
      <c r="A15059" s="1"/>
      <c r="B15059" s="1"/>
      <c r="C15059" s="1"/>
      <c r="D15059" s="8"/>
      <c r="E15059" s="1"/>
      <c r="F15059" s="1"/>
      <c r="G15059" s="1"/>
      <c r="H15059" s="1"/>
    </row>
    <row r="15060">
      <c r="A15060" s="1"/>
      <c r="B15060" s="1"/>
      <c r="C15060" s="1"/>
      <c r="D15060" s="8"/>
      <c r="E15060" s="1"/>
      <c r="F15060" s="1"/>
      <c r="G15060" s="1"/>
      <c r="H15060" s="1"/>
    </row>
    <row r="15061">
      <c r="A15061" s="1"/>
      <c r="B15061" s="1"/>
      <c r="C15061" s="1"/>
      <c r="D15061" s="8"/>
      <c r="E15061" s="1"/>
      <c r="F15061" s="1"/>
      <c r="G15061" s="1"/>
      <c r="H15061" s="1"/>
    </row>
    <row r="15062">
      <c r="A15062" s="1"/>
      <c r="B15062" s="1"/>
      <c r="C15062" s="1"/>
      <c r="D15062" s="8"/>
      <c r="E15062" s="1"/>
      <c r="F15062" s="1"/>
      <c r="G15062" s="1"/>
      <c r="H15062" s="1"/>
    </row>
    <row r="15063">
      <c r="A15063" s="1"/>
      <c r="B15063" s="1"/>
      <c r="C15063" s="1"/>
      <c r="D15063" s="8"/>
      <c r="E15063" s="1"/>
      <c r="F15063" s="1"/>
      <c r="G15063" s="1"/>
      <c r="H15063" s="1"/>
    </row>
    <row r="15064">
      <c r="A15064" s="1"/>
      <c r="B15064" s="1"/>
      <c r="C15064" s="1"/>
      <c r="D15064" s="8"/>
      <c r="E15064" s="1"/>
      <c r="F15064" s="1"/>
      <c r="G15064" s="1"/>
      <c r="H15064" s="1"/>
    </row>
    <row r="15065">
      <c r="A15065" s="1"/>
      <c r="B15065" s="1"/>
      <c r="C15065" s="1"/>
      <c r="D15065" s="8"/>
      <c r="E15065" s="1"/>
      <c r="F15065" s="1"/>
      <c r="G15065" s="1"/>
      <c r="H15065" s="1"/>
    </row>
    <row r="15066">
      <c r="A15066" s="1"/>
      <c r="B15066" s="1"/>
      <c r="C15066" s="1"/>
      <c r="D15066" s="8"/>
      <c r="E15066" s="1"/>
      <c r="F15066" s="1"/>
      <c r="G15066" s="1"/>
      <c r="H15066" s="1"/>
    </row>
    <row r="15067">
      <c r="A15067" s="1"/>
      <c r="B15067" s="1"/>
      <c r="C15067" s="1"/>
      <c r="D15067" s="8"/>
      <c r="E15067" s="1"/>
      <c r="F15067" s="1"/>
      <c r="G15067" s="1"/>
      <c r="H15067" s="1"/>
    </row>
    <row r="15068">
      <c r="A15068" s="1"/>
      <c r="B15068" s="1"/>
      <c r="C15068" s="1"/>
      <c r="D15068" s="8"/>
      <c r="E15068" s="1"/>
      <c r="F15068" s="1"/>
      <c r="G15068" s="1"/>
      <c r="H15068" s="1"/>
    </row>
    <row r="15069">
      <c r="A15069" s="1"/>
      <c r="B15069" s="1"/>
      <c r="C15069" s="1"/>
      <c r="D15069" s="8"/>
      <c r="E15069" s="1"/>
      <c r="F15069" s="1"/>
      <c r="G15069" s="1"/>
      <c r="H15069" s="1"/>
    </row>
    <row r="15070">
      <c r="A15070" s="1"/>
      <c r="B15070" s="1"/>
      <c r="C15070" s="1"/>
      <c r="D15070" s="8"/>
      <c r="E15070" s="1"/>
      <c r="F15070" s="1"/>
      <c r="G15070" s="1"/>
      <c r="H15070" s="1"/>
    </row>
    <row r="15071">
      <c r="A15071" s="1"/>
      <c r="B15071" s="1"/>
      <c r="C15071" s="1"/>
      <c r="D15071" s="8"/>
      <c r="E15071" s="1"/>
      <c r="F15071" s="1"/>
      <c r="G15071" s="1"/>
      <c r="H15071" s="1"/>
    </row>
    <row r="15072">
      <c r="A15072" s="1"/>
      <c r="B15072" s="1"/>
      <c r="C15072" s="1"/>
      <c r="D15072" s="8"/>
      <c r="E15072" s="1"/>
      <c r="F15072" s="1"/>
      <c r="G15072" s="1"/>
      <c r="H15072" s="1"/>
    </row>
    <row r="15073">
      <c r="A15073" s="1"/>
      <c r="B15073" s="1"/>
      <c r="C15073" s="1"/>
      <c r="D15073" s="8"/>
      <c r="E15073" s="1"/>
      <c r="F15073" s="1"/>
      <c r="G15073" s="1"/>
      <c r="H15073" s="1"/>
    </row>
    <row r="15074">
      <c r="A15074" s="1"/>
      <c r="B15074" s="1"/>
      <c r="C15074" s="1"/>
      <c r="D15074" s="8"/>
      <c r="E15074" s="1"/>
      <c r="F15074" s="1"/>
      <c r="G15074" s="1"/>
      <c r="H15074" s="1"/>
    </row>
    <row r="15075">
      <c r="A15075" s="1"/>
      <c r="B15075" s="1"/>
      <c r="C15075" s="1"/>
      <c r="D15075" s="8"/>
      <c r="E15075" s="1"/>
      <c r="F15075" s="1"/>
      <c r="G15075" s="1"/>
      <c r="H15075" s="1"/>
    </row>
    <row r="15076">
      <c r="A15076" s="1"/>
      <c r="B15076" s="1"/>
      <c r="C15076" s="1"/>
      <c r="D15076" s="8"/>
      <c r="E15076" s="1"/>
      <c r="F15076" s="1"/>
      <c r="G15076" s="1"/>
      <c r="H15076" s="1"/>
    </row>
    <row r="15077">
      <c r="A15077" s="1"/>
      <c r="B15077" s="1"/>
      <c r="C15077" s="1"/>
      <c r="D15077" s="8"/>
      <c r="E15077" s="1"/>
      <c r="F15077" s="1"/>
      <c r="G15077" s="1"/>
      <c r="H15077" s="1"/>
    </row>
    <row r="15078">
      <c r="A15078" s="1"/>
      <c r="B15078" s="1"/>
      <c r="C15078" s="1"/>
      <c r="D15078" s="8"/>
      <c r="E15078" s="1"/>
      <c r="F15078" s="1"/>
      <c r="G15078" s="1"/>
      <c r="H15078" s="1"/>
    </row>
    <row r="15079">
      <c r="A15079" s="1"/>
      <c r="B15079" s="1"/>
      <c r="C15079" s="1"/>
      <c r="D15079" s="8"/>
      <c r="E15079" s="1"/>
      <c r="F15079" s="1"/>
      <c r="G15079" s="1"/>
      <c r="H15079" s="1"/>
    </row>
    <row r="15080">
      <c r="A15080" s="1"/>
      <c r="B15080" s="1"/>
      <c r="C15080" s="1"/>
      <c r="D15080" s="8"/>
      <c r="E15080" s="1"/>
      <c r="F15080" s="1"/>
      <c r="G15080" s="1"/>
      <c r="H15080" s="1"/>
    </row>
    <row r="15081">
      <c r="A15081" s="1"/>
      <c r="B15081" s="1"/>
      <c r="C15081" s="1"/>
      <c r="D15081" s="8"/>
      <c r="E15081" s="1"/>
      <c r="F15081" s="1"/>
      <c r="G15081" s="1"/>
      <c r="H15081" s="1"/>
    </row>
    <row r="15082">
      <c r="A15082" s="1"/>
      <c r="B15082" s="1"/>
      <c r="C15082" s="1"/>
      <c r="D15082" s="8"/>
      <c r="E15082" s="1"/>
      <c r="F15082" s="1"/>
      <c r="G15082" s="1"/>
      <c r="H15082" s="1"/>
    </row>
    <row r="15083">
      <c r="A15083" s="1"/>
      <c r="B15083" s="1"/>
      <c r="C15083" s="1"/>
      <c r="D15083" s="8"/>
      <c r="E15083" s="1"/>
      <c r="F15083" s="1"/>
      <c r="G15083" s="1"/>
      <c r="H15083" s="1"/>
    </row>
    <row r="15084">
      <c r="A15084" s="1"/>
      <c r="B15084" s="1"/>
      <c r="C15084" s="1"/>
      <c r="D15084" s="8"/>
      <c r="E15084" s="1"/>
      <c r="F15084" s="1"/>
      <c r="G15084" s="1"/>
      <c r="H15084" s="1"/>
    </row>
    <row r="15085">
      <c r="A15085" s="1"/>
      <c r="B15085" s="1"/>
      <c r="C15085" s="1"/>
      <c r="D15085" s="8"/>
      <c r="E15085" s="1"/>
      <c r="F15085" s="1"/>
      <c r="G15085" s="1"/>
      <c r="H15085" s="1"/>
    </row>
    <row r="15086">
      <c r="A15086" s="1"/>
      <c r="B15086" s="1"/>
      <c r="C15086" s="1"/>
      <c r="D15086" s="8"/>
      <c r="E15086" s="1"/>
      <c r="F15086" s="1"/>
      <c r="G15086" s="1"/>
      <c r="H15086" s="1"/>
    </row>
    <row r="15087">
      <c r="A15087" s="1"/>
      <c r="B15087" s="1"/>
      <c r="C15087" s="1"/>
      <c r="D15087" s="8"/>
      <c r="E15087" s="1"/>
      <c r="F15087" s="1"/>
      <c r="G15087" s="1"/>
      <c r="H15087" s="1"/>
    </row>
    <row r="15088">
      <c r="A15088" s="1"/>
      <c r="B15088" s="1"/>
      <c r="C15088" s="1"/>
      <c r="D15088" s="8"/>
      <c r="E15088" s="1"/>
      <c r="F15088" s="1"/>
      <c r="G15088" s="1"/>
      <c r="H15088" s="1"/>
    </row>
    <row r="15089">
      <c r="A15089" s="1"/>
      <c r="B15089" s="1"/>
      <c r="C15089" s="1"/>
      <c r="D15089" s="8"/>
      <c r="E15089" s="1"/>
      <c r="F15089" s="1"/>
      <c r="G15089" s="1"/>
      <c r="H15089" s="1"/>
    </row>
    <row r="15090">
      <c r="A15090" s="1"/>
      <c r="B15090" s="1"/>
      <c r="C15090" s="1"/>
      <c r="D15090" s="8"/>
      <c r="E15090" s="1"/>
      <c r="F15090" s="1"/>
      <c r="G15090" s="1"/>
      <c r="H15090" s="1"/>
    </row>
    <row r="15091">
      <c r="A15091" s="1"/>
      <c r="B15091" s="1"/>
      <c r="C15091" s="1"/>
      <c r="D15091" s="8"/>
      <c r="E15091" s="1"/>
      <c r="F15091" s="1"/>
      <c r="G15091" s="1"/>
      <c r="H15091" s="1"/>
    </row>
    <row r="15092">
      <c r="A15092" s="1"/>
      <c r="B15092" s="1"/>
      <c r="C15092" s="1"/>
      <c r="D15092" s="8"/>
      <c r="E15092" s="1"/>
      <c r="F15092" s="1"/>
      <c r="G15092" s="1"/>
      <c r="H15092" s="1"/>
    </row>
    <row r="15093">
      <c r="A15093" s="1"/>
      <c r="B15093" s="1"/>
      <c r="C15093" s="1"/>
      <c r="D15093" s="8"/>
      <c r="E15093" s="1"/>
      <c r="F15093" s="1"/>
      <c r="G15093" s="1"/>
      <c r="H15093" s="1"/>
    </row>
    <row r="15094">
      <c r="A15094" s="1"/>
      <c r="B15094" s="1"/>
      <c r="C15094" s="1"/>
      <c r="D15094" s="8"/>
      <c r="E15094" s="1"/>
      <c r="F15094" s="1"/>
      <c r="G15094" s="1"/>
      <c r="H15094" s="1"/>
    </row>
    <row r="15095">
      <c r="A15095" s="1"/>
      <c r="B15095" s="1"/>
      <c r="C15095" s="1"/>
      <c r="D15095" s="8"/>
      <c r="E15095" s="1"/>
      <c r="F15095" s="1"/>
      <c r="G15095" s="1"/>
      <c r="H15095" s="1"/>
    </row>
    <row r="15096">
      <c r="A15096" s="1"/>
      <c r="B15096" s="1"/>
      <c r="C15096" s="1"/>
      <c r="D15096" s="8"/>
      <c r="E15096" s="1"/>
      <c r="F15096" s="1"/>
      <c r="G15096" s="1"/>
      <c r="H15096" s="1"/>
    </row>
    <row r="15097">
      <c r="A15097" s="1"/>
      <c r="B15097" s="1"/>
      <c r="C15097" s="1"/>
      <c r="D15097" s="8"/>
      <c r="E15097" s="1"/>
      <c r="F15097" s="1"/>
      <c r="G15097" s="1"/>
      <c r="H15097" s="1"/>
    </row>
    <row r="15098">
      <c r="A15098" s="1"/>
      <c r="B15098" s="1"/>
      <c r="C15098" s="1"/>
      <c r="D15098" s="8"/>
      <c r="E15098" s="1"/>
      <c r="F15098" s="1"/>
      <c r="G15098" s="1"/>
      <c r="H15098" s="1"/>
    </row>
    <row r="15099">
      <c r="A15099" s="1"/>
      <c r="B15099" s="1"/>
      <c r="C15099" s="1"/>
      <c r="D15099" s="8"/>
      <c r="E15099" s="1"/>
      <c r="F15099" s="1"/>
      <c r="G15099" s="1"/>
      <c r="H15099" s="1"/>
    </row>
    <row r="15100">
      <c r="A15100" s="1"/>
      <c r="B15100" s="1"/>
      <c r="C15100" s="1"/>
      <c r="D15100" s="8"/>
      <c r="E15100" s="1"/>
      <c r="F15100" s="1"/>
      <c r="G15100" s="1"/>
      <c r="H15100" s="1"/>
    </row>
    <row r="15101">
      <c r="A15101" s="1"/>
      <c r="B15101" s="1"/>
      <c r="C15101" s="1"/>
      <c r="D15101" s="8"/>
      <c r="E15101" s="1"/>
      <c r="F15101" s="1"/>
      <c r="G15101" s="1"/>
      <c r="H15101" s="1"/>
    </row>
    <row r="15102">
      <c r="A15102" s="1"/>
      <c r="B15102" s="1"/>
      <c r="C15102" s="1"/>
      <c r="D15102" s="8"/>
      <c r="E15102" s="1"/>
      <c r="F15102" s="1"/>
      <c r="G15102" s="1"/>
      <c r="H15102" s="1"/>
    </row>
    <row r="15103">
      <c r="A15103" s="1"/>
      <c r="B15103" s="1"/>
      <c r="C15103" s="1"/>
      <c r="D15103" s="8"/>
      <c r="E15103" s="1"/>
      <c r="F15103" s="1"/>
      <c r="G15103" s="1"/>
      <c r="H15103" s="1"/>
    </row>
    <row r="15104">
      <c r="A15104" s="1"/>
      <c r="B15104" s="1"/>
      <c r="C15104" s="1"/>
      <c r="D15104" s="8"/>
      <c r="E15104" s="1"/>
      <c r="F15104" s="1"/>
      <c r="G15104" s="1"/>
      <c r="H15104" s="1"/>
    </row>
    <row r="15105">
      <c r="A15105" s="1"/>
      <c r="B15105" s="1"/>
      <c r="C15105" s="1"/>
      <c r="D15105" s="8"/>
      <c r="E15105" s="1"/>
      <c r="F15105" s="1"/>
      <c r="G15105" s="1"/>
      <c r="H15105" s="1"/>
    </row>
    <row r="15106">
      <c r="A15106" s="1"/>
      <c r="B15106" s="1"/>
      <c r="C15106" s="1"/>
      <c r="D15106" s="8"/>
      <c r="E15106" s="1"/>
      <c r="F15106" s="1"/>
      <c r="G15106" s="1"/>
      <c r="H15106" s="1"/>
    </row>
    <row r="15107">
      <c r="A15107" s="1"/>
      <c r="B15107" s="1"/>
      <c r="C15107" s="1"/>
      <c r="D15107" s="8"/>
      <c r="E15107" s="1"/>
      <c r="F15107" s="1"/>
      <c r="G15107" s="1"/>
      <c r="H15107" s="1"/>
    </row>
    <row r="15108">
      <c r="A15108" s="1"/>
      <c r="B15108" s="1"/>
      <c r="C15108" s="1"/>
      <c r="D15108" s="8"/>
      <c r="E15108" s="1"/>
      <c r="F15108" s="1"/>
      <c r="G15108" s="1"/>
      <c r="H15108" s="1"/>
    </row>
    <row r="15109">
      <c r="A15109" s="1"/>
      <c r="B15109" s="1"/>
      <c r="C15109" s="1"/>
      <c r="D15109" s="8"/>
      <c r="E15109" s="1"/>
      <c r="F15109" s="1"/>
      <c r="G15109" s="1"/>
      <c r="H15109" s="1"/>
    </row>
    <row r="15110">
      <c r="A15110" s="1"/>
      <c r="B15110" s="1"/>
      <c r="C15110" s="1"/>
      <c r="D15110" s="8"/>
      <c r="E15110" s="1"/>
      <c r="F15110" s="1"/>
      <c r="G15110" s="1"/>
      <c r="H15110" s="1"/>
    </row>
    <row r="15111">
      <c r="A15111" s="1"/>
      <c r="B15111" s="1"/>
      <c r="C15111" s="1"/>
      <c r="D15111" s="8"/>
      <c r="E15111" s="1"/>
      <c r="F15111" s="1"/>
      <c r="G15111" s="1"/>
      <c r="H15111" s="1"/>
    </row>
    <row r="15112">
      <c r="A15112" s="1"/>
      <c r="B15112" s="1"/>
      <c r="C15112" s="1"/>
      <c r="D15112" s="8"/>
      <c r="E15112" s="1"/>
      <c r="F15112" s="1"/>
      <c r="G15112" s="1"/>
      <c r="H15112" s="1"/>
    </row>
    <row r="15113">
      <c r="A15113" s="1"/>
      <c r="B15113" s="1"/>
      <c r="C15113" s="1"/>
      <c r="D15113" s="8"/>
      <c r="E15113" s="1"/>
      <c r="F15113" s="1"/>
      <c r="G15113" s="1"/>
      <c r="H15113" s="1"/>
    </row>
    <row r="15114">
      <c r="A15114" s="1"/>
      <c r="B15114" s="1"/>
      <c r="C15114" s="1"/>
      <c r="D15114" s="8"/>
      <c r="E15114" s="1"/>
      <c r="F15114" s="1"/>
      <c r="G15114" s="1"/>
      <c r="H15114" s="1"/>
    </row>
    <row r="15115">
      <c r="A15115" s="1"/>
      <c r="B15115" s="1"/>
      <c r="C15115" s="1"/>
      <c r="D15115" s="8"/>
      <c r="E15115" s="1"/>
      <c r="F15115" s="1"/>
      <c r="G15115" s="1"/>
      <c r="H15115" s="1"/>
    </row>
    <row r="15116">
      <c r="A15116" s="1"/>
      <c r="B15116" s="1"/>
      <c r="C15116" s="1"/>
      <c r="D15116" s="8"/>
      <c r="E15116" s="1"/>
      <c r="F15116" s="1"/>
      <c r="G15116" s="1"/>
      <c r="H15116" s="1"/>
    </row>
    <row r="15117">
      <c r="A15117" s="1"/>
      <c r="B15117" s="1"/>
      <c r="C15117" s="1"/>
      <c r="D15117" s="8"/>
      <c r="E15117" s="1"/>
      <c r="F15117" s="1"/>
      <c r="G15117" s="1"/>
      <c r="H15117" s="1"/>
    </row>
    <row r="15118">
      <c r="A15118" s="1"/>
      <c r="B15118" s="1"/>
      <c r="C15118" s="1"/>
      <c r="D15118" s="8"/>
      <c r="E15118" s="1"/>
      <c r="F15118" s="1"/>
      <c r="G15118" s="1"/>
      <c r="H15118" s="1"/>
    </row>
    <row r="15119">
      <c r="A15119" s="1"/>
      <c r="B15119" s="1"/>
      <c r="C15119" s="1"/>
      <c r="D15119" s="8"/>
      <c r="E15119" s="1"/>
      <c r="F15119" s="1"/>
      <c r="G15119" s="1"/>
      <c r="H15119" s="1"/>
    </row>
    <row r="15120">
      <c r="A15120" s="1"/>
      <c r="B15120" s="1"/>
      <c r="C15120" s="1"/>
      <c r="D15120" s="8"/>
      <c r="E15120" s="1"/>
      <c r="F15120" s="1"/>
      <c r="G15120" s="1"/>
      <c r="H15120" s="1"/>
    </row>
    <row r="15121">
      <c r="A15121" s="1"/>
      <c r="B15121" s="1"/>
      <c r="C15121" s="1"/>
      <c r="D15121" s="8"/>
      <c r="E15121" s="1"/>
      <c r="F15121" s="1"/>
      <c r="G15121" s="1"/>
      <c r="H15121" s="1"/>
    </row>
    <row r="15122">
      <c r="A15122" s="1"/>
      <c r="B15122" s="1"/>
      <c r="C15122" s="1"/>
      <c r="D15122" s="8"/>
      <c r="E15122" s="1"/>
      <c r="F15122" s="1"/>
      <c r="G15122" s="1"/>
      <c r="H15122" s="1"/>
    </row>
    <row r="15123">
      <c r="A15123" s="1"/>
      <c r="B15123" s="1"/>
      <c r="C15123" s="1"/>
      <c r="D15123" s="8"/>
      <c r="E15123" s="1"/>
      <c r="F15123" s="1"/>
      <c r="G15123" s="1"/>
      <c r="H15123" s="1"/>
    </row>
    <row r="15124">
      <c r="A15124" s="1"/>
      <c r="B15124" s="1"/>
      <c r="C15124" s="1"/>
      <c r="D15124" s="8"/>
      <c r="E15124" s="1"/>
      <c r="F15124" s="1"/>
      <c r="G15124" s="1"/>
      <c r="H15124" s="1"/>
    </row>
    <row r="15125">
      <c r="A15125" s="1"/>
      <c r="B15125" s="1"/>
      <c r="C15125" s="1"/>
      <c r="D15125" s="8"/>
      <c r="E15125" s="1"/>
      <c r="F15125" s="1"/>
      <c r="G15125" s="1"/>
      <c r="H15125" s="1"/>
    </row>
    <row r="15126">
      <c r="A15126" s="1"/>
      <c r="B15126" s="1"/>
      <c r="C15126" s="1"/>
      <c r="D15126" s="8"/>
      <c r="E15126" s="1"/>
      <c r="F15126" s="1"/>
      <c r="G15126" s="1"/>
      <c r="H15126" s="1"/>
    </row>
    <row r="15127">
      <c r="A15127" s="1"/>
      <c r="B15127" s="1"/>
      <c r="C15127" s="1"/>
      <c r="D15127" s="8"/>
      <c r="E15127" s="1"/>
      <c r="F15127" s="1"/>
      <c r="G15127" s="1"/>
      <c r="H15127" s="1"/>
    </row>
    <row r="15128">
      <c r="A15128" s="1"/>
      <c r="B15128" s="1"/>
      <c r="C15128" s="1"/>
      <c r="D15128" s="8"/>
      <c r="E15128" s="1"/>
      <c r="F15128" s="1"/>
      <c r="G15128" s="1"/>
      <c r="H15128" s="1"/>
    </row>
    <row r="15129">
      <c r="A15129" s="1"/>
      <c r="B15129" s="1"/>
      <c r="C15129" s="1"/>
      <c r="D15129" s="8"/>
      <c r="E15129" s="1"/>
      <c r="F15129" s="1"/>
      <c r="G15129" s="1"/>
      <c r="H15129" s="1"/>
    </row>
    <row r="15130">
      <c r="A15130" s="1"/>
      <c r="B15130" s="1"/>
      <c r="C15130" s="1"/>
      <c r="D15130" s="8"/>
      <c r="E15130" s="1"/>
      <c r="F15130" s="1"/>
      <c r="G15130" s="1"/>
      <c r="H15130" s="1"/>
    </row>
    <row r="15131">
      <c r="A15131" s="1"/>
      <c r="B15131" s="1"/>
      <c r="C15131" s="1"/>
      <c r="D15131" s="8"/>
      <c r="E15131" s="1"/>
      <c r="F15131" s="1"/>
      <c r="G15131" s="1"/>
      <c r="H15131" s="1"/>
    </row>
    <row r="15132">
      <c r="A15132" s="1"/>
      <c r="B15132" s="1"/>
      <c r="C15132" s="1"/>
      <c r="D15132" s="8"/>
      <c r="E15132" s="1"/>
      <c r="F15132" s="1"/>
      <c r="G15132" s="1"/>
      <c r="H15132" s="1"/>
    </row>
    <row r="15133">
      <c r="A15133" s="1"/>
      <c r="B15133" s="1"/>
      <c r="C15133" s="1"/>
      <c r="D15133" s="8"/>
      <c r="E15133" s="1"/>
      <c r="F15133" s="1"/>
      <c r="G15133" s="1"/>
      <c r="H15133" s="1"/>
    </row>
    <row r="15134">
      <c r="A15134" s="1"/>
      <c r="B15134" s="1"/>
      <c r="C15134" s="1"/>
      <c r="D15134" s="8"/>
      <c r="E15134" s="1"/>
      <c r="F15134" s="1"/>
      <c r="G15134" s="1"/>
      <c r="H15134" s="1"/>
    </row>
    <row r="15135">
      <c r="A15135" s="1"/>
      <c r="B15135" s="1"/>
      <c r="C15135" s="1"/>
      <c r="D15135" s="8"/>
      <c r="E15135" s="1"/>
      <c r="F15135" s="1"/>
      <c r="G15135" s="1"/>
      <c r="H15135" s="1"/>
    </row>
    <row r="15136">
      <c r="A15136" s="1"/>
      <c r="B15136" s="1"/>
      <c r="C15136" s="1"/>
      <c r="D15136" s="8"/>
      <c r="E15136" s="1"/>
      <c r="F15136" s="1"/>
      <c r="G15136" s="1"/>
      <c r="H15136" s="1"/>
    </row>
    <row r="15137">
      <c r="A15137" s="1"/>
      <c r="B15137" s="1"/>
      <c r="C15137" s="1"/>
      <c r="D15137" s="8"/>
      <c r="E15137" s="1"/>
      <c r="F15137" s="1"/>
      <c r="G15137" s="1"/>
      <c r="H15137" s="1"/>
    </row>
    <row r="15138">
      <c r="A15138" s="1"/>
      <c r="B15138" s="1"/>
      <c r="C15138" s="1"/>
      <c r="D15138" s="8"/>
      <c r="E15138" s="1"/>
      <c r="F15138" s="1"/>
      <c r="G15138" s="1"/>
      <c r="H15138" s="1"/>
    </row>
    <row r="15139">
      <c r="A15139" s="1"/>
      <c r="B15139" s="1"/>
      <c r="C15139" s="1"/>
      <c r="D15139" s="8"/>
      <c r="E15139" s="1"/>
      <c r="F15139" s="1"/>
      <c r="G15139" s="1"/>
      <c r="H15139" s="1"/>
    </row>
    <row r="15140">
      <c r="A15140" s="1"/>
      <c r="B15140" s="1"/>
      <c r="C15140" s="1"/>
      <c r="D15140" s="8"/>
      <c r="E15140" s="1"/>
      <c r="F15140" s="1"/>
      <c r="G15140" s="1"/>
      <c r="H15140" s="1"/>
    </row>
    <row r="15141">
      <c r="A15141" s="1"/>
      <c r="B15141" s="1"/>
      <c r="C15141" s="1"/>
      <c r="D15141" s="8"/>
      <c r="E15141" s="1"/>
      <c r="F15141" s="1"/>
      <c r="G15141" s="1"/>
      <c r="H15141" s="1"/>
    </row>
    <row r="15142">
      <c r="A15142" s="1"/>
      <c r="B15142" s="1"/>
      <c r="C15142" s="1"/>
      <c r="D15142" s="8"/>
      <c r="E15142" s="1"/>
      <c r="F15142" s="1"/>
      <c r="G15142" s="1"/>
      <c r="H15142" s="1"/>
    </row>
    <row r="15143">
      <c r="A15143" s="1"/>
      <c r="B15143" s="1"/>
      <c r="C15143" s="1"/>
      <c r="D15143" s="8"/>
      <c r="E15143" s="1"/>
      <c r="F15143" s="1"/>
      <c r="G15143" s="1"/>
      <c r="H15143" s="1"/>
    </row>
    <row r="15144">
      <c r="A15144" s="1"/>
      <c r="B15144" s="1"/>
      <c r="C15144" s="1"/>
      <c r="D15144" s="8"/>
      <c r="E15144" s="1"/>
      <c r="F15144" s="1"/>
      <c r="G15144" s="1"/>
      <c r="H15144" s="1"/>
    </row>
    <row r="15145">
      <c r="A15145" s="1"/>
      <c r="B15145" s="1"/>
      <c r="C15145" s="1"/>
      <c r="D15145" s="8"/>
      <c r="E15145" s="1"/>
      <c r="F15145" s="1"/>
      <c r="G15145" s="1"/>
      <c r="H15145" s="1"/>
    </row>
    <row r="15146">
      <c r="A15146" s="1"/>
      <c r="B15146" s="1"/>
      <c r="C15146" s="1"/>
      <c r="D15146" s="8"/>
      <c r="E15146" s="1"/>
      <c r="F15146" s="1"/>
      <c r="G15146" s="1"/>
      <c r="H15146" s="1"/>
    </row>
    <row r="15147">
      <c r="A15147" s="1"/>
      <c r="B15147" s="1"/>
      <c r="C15147" s="1"/>
      <c r="D15147" s="8"/>
      <c r="E15147" s="1"/>
      <c r="F15147" s="1"/>
      <c r="G15147" s="1"/>
      <c r="H15147" s="1"/>
    </row>
    <row r="15148">
      <c r="A15148" s="1"/>
      <c r="B15148" s="1"/>
      <c r="C15148" s="1"/>
      <c r="D15148" s="8"/>
      <c r="E15148" s="1"/>
      <c r="F15148" s="1"/>
      <c r="G15148" s="1"/>
      <c r="H15148" s="1"/>
    </row>
    <row r="15149">
      <c r="A15149" s="1"/>
      <c r="B15149" s="1"/>
      <c r="C15149" s="1"/>
      <c r="D15149" s="8"/>
      <c r="E15149" s="1"/>
      <c r="F15149" s="1"/>
      <c r="G15149" s="1"/>
      <c r="H15149" s="1"/>
    </row>
    <row r="15150">
      <c r="A15150" s="1"/>
      <c r="B15150" s="1"/>
      <c r="C15150" s="1"/>
      <c r="D15150" s="8"/>
      <c r="E15150" s="1"/>
      <c r="F15150" s="1"/>
      <c r="G15150" s="1"/>
      <c r="H15150" s="1"/>
    </row>
    <row r="15151">
      <c r="A15151" s="1"/>
      <c r="B15151" s="1"/>
      <c r="C15151" s="1"/>
      <c r="D15151" s="8"/>
      <c r="E15151" s="1"/>
      <c r="F15151" s="1"/>
      <c r="G15151" s="1"/>
      <c r="H15151" s="1"/>
    </row>
    <row r="15152">
      <c r="A15152" s="1"/>
      <c r="B15152" s="1"/>
      <c r="C15152" s="1"/>
      <c r="D15152" s="8"/>
      <c r="E15152" s="1"/>
      <c r="F15152" s="1"/>
      <c r="G15152" s="1"/>
      <c r="H15152" s="1"/>
    </row>
    <row r="15153">
      <c r="A15153" s="1"/>
      <c r="B15153" s="1"/>
      <c r="C15153" s="1"/>
      <c r="D15153" s="8"/>
      <c r="E15153" s="1"/>
      <c r="F15153" s="1"/>
      <c r="G15153" s="1"/>
      <c r="H15153" s="1"/>
    </row>
    <row r="15154">
      <c r="A15154" s="1"/>
      <c r="B15154" s="1"/>
      <c r="C15154" s="1"/>
      <c r="D15154" s="8"/>
      <c r="E15154" s="1"/>
      <c r="F15154" s="1"/>
      <c r="G15154" s="1"/>
      <c r="H15154" s="1"/>
    </row>
    <row r="15155">
      <c r="A15155" s="1"/>
      <c r="B15155" s="1"/>
      <c r="C15155" s="1"/>
      <c r="D15155" s="8"/>
      <c r="E15155" s="1"/>
      <c r="F15155" s="1"/>
      <c r="G15155" s="1"/>
      <c r="H15155" s="1"/>
    </row>
    <row r="15156">
      <c r="A15156" s="1"/>
      <c r="B15156" s="1"/>
      <c r="C15156" s="1"/>
      <c r="D15156" s="8"/>
      <c r="E15156" s="1"/>
      <c r="F15156" s="1"/>
      <c r="G15156" s="1"/>
      <c r="H15156" s="1"/>
    </row>
    <row r="15157">
      <c r="A15157" s="1"/>
      <c r="B15157" s="1"/>
      <c r="C15157" s="1"/>
      <c r="D15157" s="8"/>
      <c r="E15157" s="1"/>
      <c r="F15157" s="1"/>
      <c r="G15157" s="1"/>
      <c r="H15157" s="1"/>
    </row>
    <row r="15158">
      <c r="A15158" s="1"/>
      <c r="B15158" s="1"/>
      <c r="C15158" s="1"/>
      <c r="D15158" s="8"/>
      <c r="E15158" s="1"/>
      <c r="F15158" s="1"/>
      <c r="G15158" s="1"/>
      <c r="H15158" s="1"/>
    </row>
    <row r="15159">
      <c r="A15159" s="1"/>
      <c r="B15159" s="1"/>
      <c r="C15159" s="1"/>
      <c r="D15159" s="8"/>
      <c r="E15159" s="1"/>
      <c r="F15159" s="1"/>
      <c r="G15159" s="1"/>
      <c r="H15159" s="1"/>
    </row>
    <row r="15160">
      <c r="A15160" s="1"/>
      <c r="B15160" s="1"/>
      <c r="C15160" s="1"/>
      <c r="D15160" s="8"/>
      <c r="E15160" s="1"/>
      <c r="F15160" s="1"/>
      <c r="G15160" s="1"/>
      <c r="H15160" s="1"/>
    </row>
    <row r="15161">
      <c r="A15161" s="1"/>
      <c r="B15161" s="1"/>
      <c r="C15161" s="1"/>
      <c r="D15161" s="8"/>
      <c r="E15161" s="1"/>
      <c r="F15161" s="1"/>
      <c r="G15161" s="1"/>
      <c r="H15161" s="1"/>
    </row>
    <row r="15162">
      <c r="A15162" s="1"/>
      <c r="B15162" s="1"/>
      <c r="C15162" s="1"/>
      <c r="D15162" s="8"/>
      <c r="E15162" s="1"/>
      <c r="F15162" s="1"/>
      <c r="G15162" s="1"/>
      <c r="H15162" s="1"/>
    </row>
    <row r="15163">
      <c r="A15163" s="1"/>
      <c r="B15163" s="1"/>
      <c r="C15163" s="1"/>
      <c r="D15163" s="8"/>
      <c r="E15163" s="1"/>
      <c r="F15163" s="1"/>
      <c r="G15163" s="1"/>
      <c r="H15163" s="1"/>
    </row>
    <row r="15164">
      <c r="A15164" s="1"/>
      <c r="B15164" s="1"/>
      <c r="C15164" s="1"/>
      <c r="D15164" s="8"/>
      <c r="E15164" s="1"/>
      <c r="F15164" s="1"/>
      <c r="G15164" s="1"/>
      <c r="H15164" s="1"/>
    </row>
    <row r="15165">
      <c r="A15165" s="1"/>
      <c r="B15165" s="1"/>
      <c r="C15165" s="1"/>
      <c r="D15165" s="8"/>
      <c r="E15165" s="1"/>
      <c r="F15165" s="1"/>
      <c r="G15165" s="1"/>
      <c r="H15165" s="1"/>
    </row>
    <row r="15166">
      <c r="A15166" s="1"/>
      <c r="B15166" s="1"/>
      <c r="C15166" s="1"/>
      <c r="D15166" s="8"/>
      <c r="E15166" s="1"/>
      <c r="F15166" s="1"/>
      <c r="G15166" s="1"/>
      <c r="H15166" s="1"/>
    </row>
    <row r="15167">
      <c r="A15167" s="1"/>
      <c r="B15167" s="1"/>
      <c r="C15167" s="1"/>
      <c r="D15167" s="8"/>
      <c r="E15167" s="1"/>
      <c r="F15167" s="1"/>
      <c r="G15167" s="1"/>
      <c r="H15167" s="1"/>
    </row>
    <row r="15168">
      <c r="A15168" s="1"/>
      <c r="B15168" s="1"/>
      <c r="C15168" s="1"/>
      <c r="D15168" s="8"/>
      <c r="E15168" s="1"/>
      <c r="F15168" s="1"/>
      <c r="G15168" s="1"/>
      <c r="H15168" s="1"/>
    </row>
    <row r="15169">
      <c r="A15169" s="1"/>
      <c r="B15169" s="1"/>
      <c r="C15169" s="1"/>
      <c r="D15169" s="8"/>
      <c r="E15169" s="1"/>
      <c r="F15169" s="1"/>
      <c r="G15169" s="1"/>
      <c r="H15169" s="1"/>
    </row>
    <row r="15170">
      <c r="A15170" s="1"/>
      <c r="B15170" s="1"/>
      <c r="C15170" s="1"/>
      <c r="D15170" s="8"/>
      <c r="E15170" s="1"/>
      <c r="F15170" s="1"/>
      <c r="G15170" s="1"/>
      <c r="H15170" s="1"/>
    </row>
    <row r="15171">
      <c r="A15171" s="1"/>
      <c r="B15171" s="1"/>
      <c r="C15171" s="1"/>
      <c r="D15171" s="8"/>
      <c r="E15171" s="1"/>
      <c r="F15171" s="1"/>
      <c r="G15171" s="1"/>
      <c r="H15171" s="1"/>
    </row>
    <row r="15172">
      <c r="A15172" s="1"/>
      <c r="B15172" s="1"/>
      <c r="C15172" s="1"/>
      <c r="D15172" s="8"/>
      <c r="E15172" s="1"/>
      <c r="F15172" s="1"/>
      <c r="G15172" s="1"/>
      <c r="H15172" s="1"/>
    </row>
    <row r="15173">
      <c r="A15173" s="1"/>
      <c r="B15173" s="1"/>
      <c r="C15173" s="1"/>
      <c r="D15173" s="8"/>
      <c r="E15173" s="1"/>
      <c r="F15173" s="1"/>
      <c r="G15173" s="1"/>
      <c r="H15173" s="1"/>
    </row>
    <row r="15174">
      <c r="A15174" s="1"/>
      <c r="B15174" s="1"/>
      <c r="C15174" s="1"/>
      <c r="D15174" s="8"/>
      <c r="E15174" s="1"/>
      <c r="F15174" s="1"/>
      <c r="G15174" s="1"/>
      <c r="H15174" s="1"/>
    </row>
    <row r="15175">
      <c r="A15175" s="1"/>
      <c r="B15175" s="1"/>
      <c r="C15175" s="1"/>
      <c r="D15175" s="8"/>
      <c r="E15175" s="1"/>
      <c r="F15175" s="1"/>
      <c r="G15175" s="1"/>
      <c r="H15175" s="1"/>
    </row>
    <row r="15176">
      <c r="A15176" s="1"/>
      <c r="B15176" s="1"/>
      <c r="C15176" s="1"/>
      <c r="D15176" s="8"/>
      <c r="E15176" s="1"/>
      <c r="F15176" s="1"/>
      <c r="G15176" s="1"/>
      <c r="H15176" s="1"/>
    </row>
    <row r="15177">
      <c r="A15177" s="1"/>
      <c r="B15177" s="1"/>
      <c r="C15177" s="1"/>
      <c r="D15177" s="8"/>
      <c r="E15177" s="1"/>
      <c r="F15177" s="1"/>
      <c r="G15177" s="1"/>
      <c r="H15177" s="1"/>
    </row>
    <row r="15178">
      <c r="A15178" s="1"/>
      <c r="B15178" s="1"/>
      <c r="C15178" s="1"/>
      <c r="D15178" s="8"/>
      <c r="E15178" s="1"/>
      <c r="F15178" s="1"/>
      <c r="G15178" s="1"/>
      <c r="H15178" s="1"/>
    </row>
    <row r="15179">
      <c r="A15179" s="1"/>
      <c r="B15179" s="1"/>
      <c r="C15179" s="1"/>
      <c r="D15179" s="8"/>
      <c r="E15179" s="1"/>
      <c r="F15179" s="1"/>
      <c r="G15179" s="1"/>
      <c r="H15179" s="1"/>
    </row>
    <row r="15180">
      <c r="A15180" s="1"/>
      <c r="B15180" s="1"/>
      <c r="C15180" s="1"/>
      <c r="D15180" s="8"/>
      <c r="E15180" s="1"/>
      <c r="F15180" s="1"/>
      <c r="G15180" s="1"/>
      <c r="H15180" s="1"/>
    </row>
    <row r="15181">
      <c r="A15181" s="1"/>
      <c r="B15181" s="1"/>
      <c r="C15181" s="1"/>
      <c r="D15181" s="8"/>
      <c r="E15181" s="1"/>
      <c r="F15181" s="1"/>
      <c r="G15181" s="1"/>
      <c r="H15181" s="1"/>
    </row>
    <row r="15182">
      <c r="A15182" s="1"/>
      <c r="B15182" s="1"/>
      <c r="C15182" s="1"/>
      <c r="D15182" s="8"/>
      <c r="E15182" s="1"/>
      <c r="F15182" s="1"/>
      <c r="G15182" s="1"/>
      <c r="H15182" s="1"/>
    </row>
    <row r="15183">
      <c r="A15183" s="1"/>
      <c r="B15183" s="1"/>
      <c r="C15183" s="1"/>
      <c r="D15183" s="8"/>
      <c r="E15183" s="1"/>
      <c r="F15183" s="1"/>
      <c r="G15183" s="1"/>
      <c r="H15183" s="1"/>
    </row>
    <row r="15184">
      <c r="A15184" s="1"/>
      <c r="B15184" s="1"/>
      <c r="C15184" s="1"/>
      <c r="D15184" s="8"/>
      <c r="E15184" s="1"/>
      <c r="F15184" s="1"/>
      <c r="G15184" s="1"/>
      <c r="H15184" s="1"/>
    </row>
    <row r="15185">
      <c r="A15185" s="1"/>
      <c r="B15185" s="1"/>
      <c r="C15185" s="1"/>
      <c r="D15185" s="8"/>
      <c r="E15185" s="1"/>
      <c r="F15185" s="1"/>
      <c r="G15185" s="1"/>
      <c r="H15185" s="1"/>
    </row>
    <row r="15186">
      <c r="A15186" s="1"/>
      <c r="B15186" s="1"/>
      <c r="C15186" s="1"/>
      <c r="D15186" s="8"/>
      <c r="E15186" s="1"/>
      <c r="F15186" s="1"/>
      <c r="G15186" s="1"/>
      <c r="H15186" s="1"/>
    </row>
    <row r="15187">
      <c r="A15187" s="1"/>
      <c r="B15187" s="1"/>
      <c r="C15187" s="1"/>
      <c r="D15187" s="8"/>
      <c r="E15187" s="1"/>
      <c r="F15187" s="1"/>
      <c r="G15187" s="1"/>
      <c r="H15187" s="1"/>
    </row>
    <row r="15188">
      <c r="A15188" s="1"/>
      <c r="B15188" s="1"/>
      <c r="C15188" s="1"/>
      <c r="D15188" s="8"/>
      <c r="E15188" s="1"/>
      <c r="F15188" s="1"/>
      <c r="G15188" s="1"/>
      <c r="H15188" s="1"/>
    </row>
    <row r="15189">
      <c r="A15189" s="1"/>
      <c r="B15189" s="1"/>
      <c r="C15189" s="1"/>
      <c r="D15189" s="8"/>
      <c r="E15189" s="1"/>
      <c r="F15189" s="1"/>
      <c r="G15189" s="1"/>
      <c r="H15189" s="1"/>
    </row>
    <row r="15190">
      <c r="A15190" s="1"/>
      <c r="B15190" s="1"/>
      <c r="C15190" s="1"/>
      <c r="D15190" s="8"/>
      <c r="E15190" s="1"/>
      <c r="F15190" s="1"/>
      <c r="G15190" s="1"/>
      <c r="H15190" s="1"/>
    </row>
    <row r="15191">
      <c r="A15191" s="1"/>
      <c r="B15191" s="1"/>
      <c r="C15191" s="1"/>
      <c r="D15191" s="8"/>
      <c r="E15191" s="1"/>
      <c r="F15191" s="1"/>
      <c r="G15191" s="1"/>
      <c r="H15191" s="1"/>
    </row>
    <row r="15192">
      <c r="A15192" s="1"/>
      <c r="B15192" s="1"/>
      <c r="C15192" s="1"/>
      <c r="D15192" s="8"/>
      <c r="E15192" s="1"/>
      <c r="F15192" s="1"/>
      <c r="G15192" s="1"/>
      <c r="H15192" s="1"/>
    </row>
    <row r="15193">
      <c r="A15193" s="1"/>
      <c r="B15193" s="1"/>
      <c r="C15193" s="1"/>
      <c r="D15193" s="8"/>
      <c r="E15193" s="1"/>
      <c r="F15193" s="1"/>
      <c r="G15193" s="1"/>
      <c r="H15193" s="1"/>
    </row>
    <row r="15194">
      <c r="A15194" s="1"/>
      <c r="B15194" s="1"/>
      <c r="C15194" s="1"/>
      <c r="D15194" s="8"/>
      <c r="E15194" s="1"/>
      <c r="F15194" s="1"/>
      <c r="G15194" s="1"/>
      <c r="H15194" s="1"/>
    </row>
    <row r="15195">
      <c r="A15195" s="1"/>
      <c r="B15195" s="1"/>
      <c r="C15195" s="1"/>
      <c r="D15195" s="8"/>
      <c r="E15195" s="1"/>
      <c r="F15195" s="1"/>
      <c r="G15195" s="1"/>
      <c r="H15195" s="1"/>
    </row>
    <row r="15196">
      <c r="A15196" s="1"/>
      <c r="B15196" s="1"/>
      <c r="C15196" s="1"/>
      <c r="D15196" s="8"/>
      <c r="E15196" s="1"/>
      <c r="F15196" s="1"/>
      <c r="G15196" s="1"/>
      <c r="H15196" s="1"/>
    </row>
    <row r="15197">
      <c r="A15197" s="1"/>
      <c r="B15197" s="1"/>
      <c r="C15197" s="1"/>
      <c r="D15197" s="8"/>
      <c r="E15197" s="1"/>
      <c r="F15197" s="1"/>
      <c r="G15197" s="1"/>
      <c r="H15197" s="1"/>
    </row>
    <row r="15198">
      <c r="A15198" s="1"/>
      <c r="B15198" s="1"/>
      <c r="C15198" s="1"/>
      <c r="D15198" s="8"/>
      <c r="E15198" s="1"/>
      <c r="F15198" s="1"/>
      <c r="G15198" s="1"/>
      <c r="H15198" s="1"/>
    </row>
    <row r="15199">
      <c r="A15199" s="1"/>
      <c r="B15199" s="1"/>
      <c r="C15199" s="1"/>
      <c r="D15199" s="8"/>
      <c r="E15199" s="1"/>
      <c r="F15199" s="1"/>
      <c r="G15199" s="1"/>
      <c r="H15199" s="1"/>
    </row>
    <row r="15200">
      <c r="A15200" s="1"/>
      <c r="B15200" s="1"/>
      <c r="C15200" s="1"/>
      <c r="D15200" s="8"/>
      <c r="E15200" s="1"/>
      <c r="F15200" s="1"/>
      <c r="G15200" s="1"/>
      <c r="H15200" s="1"/>
    </row>
    <row r="15201">
      <c r="A15201" s="1"/>
      <c r="B15201" s="1"/>
      <c r="C15201" s="1"/>
      <c r="D15201" s="8"/>
      <c r="E15201" s="1"/>
      <c r="F15201" s="1"/>
      <c r="G15201" s="1"/>
      <c r="H15201" s="1"/>
    </row>
    <row r="15202">
      <c r="A15202" s="1"/>
      <c r="B15202" s="1"/>
      <c r="C15202" s="1"/>
      <c r="D15202" s="8"/>
      <c r="E15202" s="1"/>
      <c r="F15202" s="1"/>
      <c r="G15202" s="1"/>
      <c r="H15202" s="1"/>
    </row>
    <row r="15203">
      <c r="A15203" s="1"/>
      <c r="B15203" s="1"/>
      <c r="C15203" s="1"/>
      <c r="D15203" s="8"/>
      <c r="E15203" s="1"/>
      <c r="F15203" s="1"/>
      <c r="G15203" s="1"/>
      <c r="H15203" s="1"/>
    </row>
    <row r="15204">
      <c r="A15204" s="1"/>
      <c r="B15204" s="1"/>
      <c r="C15204" s="1"/>
      <c r="D15204" s="8"/>
      <c r="E15204" s="1"/>
      <c r="F15204" s="1"/>
      <c r="G15204" s="1"/>
      <c r="H15204" s="1"/>
    </row>
    <row r="15205">
      <c r="A15205" s="1"/>
      <c r="B15205" s="1"/>
      <c r="C15205" s="1"/>
      <c r="D15205" s="8"/>
      <c r="E15205" s="1"/>
      <c r="F15205" s="1"/>
      <c r="G15205" s="1"/>
      <c r="H15205" s="1"/>
    </row>
    <row r="15206">
      <c r="A15206" s="1"/>
      <c r="B15206" s="1"/>
      <c r="C15206" s="1"/>
      <c r="D15206" s="8"/>
      <c r="E15206" s="1"/>
      <c r="F15206" s="1"/>
      <c r="G15206" s="1"/>
      <c r="H15206" s="1"/>
    </row>
    <row r="15207">
      <c r="A15207" s="1"/>
      <c r="B15207" s="1"/>
      <c r="C15207" s="1"/>
      <c r="D15207" s="8"/>
      <c r="E15207" s="1"/>
      <c r="F15207" s="1"/>
      <c r="G15207" s="1"/>
      <c r="H15207" s="1"/>
    </row>
    <row r="15208">
      <c r="A15208" s="1"/>
      <c r="B15208" s="1"/>
      <c r="C15208" s="1"/>
      <c r="D15208" s="8"/>
      <c r="E15208" s="1"/>
      <c r="F15208" s="1"/>
      <c r="G15208" s="1"/>
      <c r="H15208" s="1"/>
    </row>
    <row r="15209">
      <c r="A15209" s="1"/>
      <c r="B15209" s="1"/>
      <c r="C15209" s="1"/>
      <c r="D15209" s="8"/>
      <c r="E15209" s="1"/>
      <c r="F15209" s="1"/>
      <c r="G15209" s="1"/>
      <c r="H15209" s="1"/>
    </row>
    <row r="15210">
      <c r="A15210" s="1"/>
      <c r="B15210" s="1"/>
      <c r="C15210" s="1"/>
      <c r="D15210" s="8"/>
      <c r="E15210" s="1"/>
      <c r="F15210" s="1"/>
      <c r="G15210" s="1"/>
      <c r="H15210" s="1"/>
    </row>
    <row r="15211">
      <c r="A15211" s="1"/>
      <c r="B15211" s="1"/>
      <c r="C15211" s="1"/>
      <c r="D15211" s="8"/>
      <c r="E15211" s="1"/>
      <c r="F15211" s="1"/>
      <c r="G15211" s="1"/>
      <c r="H15211" s="1"/>
    </row>
    <row r="15212">
      <c r="A15212" s="1"/>
      <c r="B15212" s="1"/>
      <c r="C15212" s="1"/>
      <c r="D15212" s="8"/>
      <c r="E15212" s="1"/>
      <c r="F15212" s="1"/>
      <c r="G15212" s="1"/>
      <c r="H15212" s="1"/>
    </row>
    <row r="15213">
      <c r="A15213" s="1"/>
      <c r="B15213" s="1"/>
      <c r="C15213" s="1"/>
      <c r="D15213" s="8"/>
      <c r="E15213" s="1"/>
      <c r="F15213" s="1"/>
      <c r="G15213" s="1"/>
      <c r="H15213" s="1"/>
    </row>
    <row r="15214">
      <c r="A15214" s="1"/>
      <c r="B15214" s="1"/>
      <c r="C15214" s="1"/>
      <c r="D15214" s="8"/>
      <c r="E15214" s="1"/>
      <c r="F15214" s="1"/>
      <c r="G15214" s="1"/>
      <c r="H15214" s="1"/>
    </row>
    <row r="15215">
      <c r="A15215" s="1"/>
      <c r="B15215" s="1"/>
      <c r="C15215" s="1"/>
      <c r="D15215" s="8"/>
      <c r="E15215" s="1"/>
      <c r="F15215" s="1"/>
      <c r="G15215" s="1"/>
      <c r="H15215" s="1"/>
    </row>
    <row r="15216">
      <c r="A15216" s="1"/>
      <c r="B15216" s="1"/>
      <c r="C15216" s="1"/>
      <c r="D15216" s="8"/>
      <c r="E15216" s="1"/>
      <c r="F15216" s="1"/>
      <c r="G15216" s="1"/>
      <c r="H15216" s="1"/>
    </row>
    <row r="15217">
      <c r="A15217" s="1"/>
      <c r="B15217" s="1"/>
      <c r="C15217" s="1"/>
      <c r="D15217" s="8"/>
      <c r="E15217" s="1"/>
      <c r="F15217" s="1"/>
      <c r="G15217" s="1"/>
      <c r="H15217" s="1"/>
    </row>
    <row r="15218">
      <c r="A15218" s="1"/>
      <c r="B15218" s="1"/>
      <c r="C15218" s="1"/>
      <c r="D15218" s="8"/>
      <c r="E15218" s="1"/>
      <c r="F15218" s="1"/>
      <c r="G15218" s="1"/>
      <c r="H15218" s="1"/>
    </row>
    <row r="15219">
      <c r="A15219" s="1"/>
      <c r="B15219" s="1"/>
      <c r="C15219" s="1"/>
      <c r="D15219" s="8"/>
      <c r="E15219" s="1"/>
      <c r="F15219" s="1"/>
      <c r="G15219" s="1"/>
      <c r="H15219" s="1"/>
    </row>
    <row r="15220">
      <c r="A15220" s="1"/>
      <c r="B15220" s="1"/>
      <c r="C15220" s="1"/>
      <c r="D15220" s="8"/>
      <c r="E15220" s="1"/>
      <c r="F15220" s="1"/>
      <c r="G15220" s="1"/>
      <c r="H15220" s="1"/>
    </row>
    <row r="15221">
      <c r="A15221" s="1"/>
      <c r="B15221" s="1"/>
      <c r="C15221" s="1"/>
      <c r="D15221" s="8"/>
      <c r="E15221" s="1"/>
      <c r="F15221" s="1"/>
      <c r="G15221" s="1"/>
      <c r="H15221" s="1"/>
    </row>
    <row r="15222">
      <c r="A15222" s="1"/>
      <c r="B15222" s="1"/>
      <c r="C15222" s="1"/>
      <c r="D15222" s="8"/>
      <c r="E15222" s="1"/>
      <c r="F15222" s="1"/>
      <c r="G15222" s="1"/>
      <c r="H15222" s="1"/>
    </row>
    <row r="15223">
      <c r="A15223" s="1"/>
      <c r="B15223" s="1"/>
      <c r="C15223" s="1"/>
      <c r="D15223" s="8"/>
      <c r="E15223" s="1"/>
      <c r="F15223" s="1"/>
      <c r="G15223" s="1"/>
      <c r="H15223" s="1"/>
    </row>
    <row r="15224">
      <c r="A15224" s="1"/>
      <c r="B15224" s="1"/>
      <c r="C15224" s="1"/>
      <c r="D15224" s="8"/>
      <c r="E15224" s="1"/>
      <c r="F15224" s="1"/>
      <c r="G15224" s="1"/>
      <c r="H15224" s="1"/>
    </row>
    <row r="15225">
      <c r="A15225" s="1"/>
      <c r="B15225" s="1"/>
      <c r="C15225" s="1"/>
      <c r="D15225" s="8"/>
      <c r="E15225" s="1"/>
      <c r="F15225" s="1"/>
      <c r="G15225" s="1"/>
      <c r="H15225" s="1"/>
    </row>
    <row r="15226">
      <c r="A15226" s="1"/>
      <c r="B15226" s="1"/>
      <c r="C15226" s="1"/>
      <c r="D15226" s="8"/>
      <c r="E15226" s="1"/>
      <c r="F15226" s="1"/>
      <c r="G15226" s="1"/>
      <c r="H15226" s="1"/>
    </row>
    <row r="15227">
      <c r="A15227" s="1"/>
      <c r="B15227" s="1"/>
      <c r="C15227" s="1"/>
      <c r="D15227" s="8"/>
      <c r="E15227" s="1"/>
      <c r="F15227" s="1"/>
      <c r="G15227" s="1"/>
      <c r="H15227" s="1"/>
    </row>
    <row r="15228">
      <c r="A15228" s="1"/>
      <c r="B15228" s="1"/>
      <c r="C15228" s="1"/>
      <c r="D15228" s="8"/>
      <c r="E15228" s="1"/>
      <c r="F15228" s="1"/>
      <c r="G15228" s="1"/>
      <c r="H15228" s="1"/>
    </row>
    <row r="15229">
      <c r="A15229" s="1"/>
      <c r="B15229" s="1"/>
      <c r="C15229" s="1"/>
      <c r="D15229" s="8"/>
      <c r="E15229" s="1"/>
      <c r="F15229" s="1"/>
      <c r="G15229" s="1"/>
      <c r="H15229" s="1"/>
    </row>
    <row r="15230">
      <c r="A15230" s="1"/>
      <c r="B15230" s="1"/>
      <c r="C15230" s="1"/>
      <c r="D15230" s="8"/>
      <c r="E15230" s="1"/>
      <c r="F15230" s="1"/>
      <c r="G15230" s="1"/>
      <c r="H15230" s="1"/>
    </row>
    <row r="15231">
      <c r="A15231" s="1"/>
      <c r="B15231" s="1"/>
      <c r="C15231" s="1"/>
      <c r="D15231" s="8"/>
      <c r="E15231" s="1"/>
      <c r="F15231" s="1"/>
      <c r="G15231" s="1"/>
      <c r="H15231" s="1"/>
    </row>
    <row r="15232">
      <c r="A15232" s="1"/>
      <c r="B15232" s="1"/>
      <c r="C15232" s="1"/>
      <c r="D15232" s="8"/>
      <c r="E15232" s="1"/>
      <c r="F15232" s="1"/>
      <c r="G15232" s="1"/>
      <c r="H15232" s="1"/>
    </row>
    <row r="15233">
      <c r="A15233" s="1"/>
      <c r="B15233" s="1"/>
      <c r="C15233" s="1"/>
      <c r="D15233" s="8"/>
      <c r="E15233" s="1"/>
      <c r="F15233" s="1"/>
      <c r="G15233" s="1"/>
      <c r="H15233" s="1"/>
    </row>
    <row r="15234">
      <c r="A15234" s="1"/>
      <c r="B15234" s="1"/>
      <c r="C15234" s="1"/>
      <c r="D15234" s="8"/>
      <c r="E15234" s="1"/>
      <c r="F15234" s="1"/>
      <c r="G15234" s="1"/>
      <c r="H15234" s="1"/>
    </row>
    <row r="15235">
      <c r="A15235" s="1"/>
      <c r="B15235" s="1"/>
      <c r="C15235" s="1"/>
      <c r="D15235" s="8"/>
      <c r="E15235" s="1"/>
      <c r="F15235" s="1"/>
      <c r="G15235" s="1"/>
      <c r="H15235" s="1"/>
    </row>
    <row r="15236">
      <c r="A15236" s="1"/>
      <c r="B15236" s="1"/>
      <c r="C15236" s="1"/>
      <c r="D15236" s="8"/>
      <c r="E15236" s="1"/>
      <c r="F15236" s="1"/>
      <c r="G15236" s="1"/>
      <c r="H15236" s="1"/>
    </row>
    <row r="15237">
      <c r="A15237" s="1"/>
      <c r="B15237" s="1"/>
      <c r="C15237" s="1"/>
      <c r="D15237" s="8"/>
      <c r="E15237" s="1"/>
      <c r="F15237" s="1"/>
      <c r="G15237" s="1"/>
      <c r="H15237" s="1"/>
    </row>
    <row r="15238">
      <c r="A15238" s="1"/>
      <c r="B15238" s="1"/>
      <c r="C15238" s="1"/>
      <c r="D15238" s="8"/>
      <c r="E15238" s="1"/>
      <c r="F15238" s="1"/>
      <c r="G15238" s="1"/>
      <c r="H15238" s="1"/>
    </row>
    <row r="15239">
      <c r="A15239" s="1"/>
      <c r="B15239" s="1"/>
      <c r="C15239" s="1"/>
      <c r="D15239" s="8"/>
      <c r="E15239" s="1"/>
      <c r="F15239" s="1"/>
      <c r="G15239" s="1"/>
      <c r="H15239" s="1"/>
    </row>
    <row r="15240">
      <c r="A15240" s="1"/>
      <c r="B15240" s="1"/>
      <c r="C15240" s="1"/>
      <c r="D15240" s="8"/>
      <c r="E15240" s="1"/>
      <c r="F15240" s="1"/>
      <c r="G15240" s="1"/>
      <c r="H15240" s="1"/>
    </row>
    <row r="15241">
      <c r="A15241" s="1"/>
      <c r="B15241" s="1"/>
      <c r="C15241" s="1"/>
      <c r="D15241" s="8"/>
      <c r="E15241" s="1"/>
      <c r="F15241" s="1"/>
      <c r="G15241" s="1"/>
      <c r="H15241" s="1"/>
    </row>
    <row r="15242">
      <c r="A15242" s="1"/>
      <c r="B15242" s="1"/>
      <c r="C15242" s="1"/>
      <c r="D15242" s="8"/>
      <c r="E15242" s="1"/>
      <c r="F15242" s="1"/>
      <c r="G15242" s="1"/>
      <c r="H15242" s="1"/>
    </row>
    <row r="15243">
      <c r="A15243" s="1"/>
      <c r="B15243" s="1"/>
      <c r="C15243" s="1"/>
      <c r="D15243" s="8"/>
      <c r="E15243" s="1"/>
      <c r="F15243" s="1"/>
      <c r="G15243" s="1"/>
      <c r="H15243" s="1"/>
    </row>
    <row r="15244">
      <c r="A15244" s="1"/>
      <c r="B15244" s="1"/>
      <c r="C15244" s="1"/>
      <c r="D15244" s="8"/>
      <c r="E15244" s="1"/>
      <c r="F15244" s="1"/>
      <c r="G15244" s="1"/>
      <c r="H15244" s="1"/>
    </row>
    <row r="15245">
      <c r="A15245" s="1"/>
      <c r="B15245" s="1"/>
      <c r="C15245" s="1"/>
      <c r="D15245" s="8"/>
      <c r="E15245" s="1"/>
      <c r="F15245" s="1"/>
      <c r="G15245" s="1"/>
      <c r="H15245" s="1"/>
    </row>
    <row r="15246">
      <c r="A15246" s="1"/>
      <c r="B15246" s="1"/>
      <c r="C15246" s="1"/>
      <c r="D15246" s="8"/>
      <c r="E15246" s="1"/>
      <c r="F15246" s="1"/>
      <c r="G15246" s="1"/>
      <c r="H15246" s="1"/>
    </row>
    <row r="15247">
      <c r="A15247" s="1"/>
      <c r="B15247" s="1"/>
      <c r="C15247" s="1"/>
      <c r="D15247" s="8"/>
      <c r="E15247" s="1"/>
      <c r="F15247" s="1"/>
      <c r="G15247" s="1"/>
      <c r="H15247" s="1"/>
    </row>
    <row r="15248">
      <c r="A15248" s="1"/>
      <c r="B15248" s="1"/>
      <c r="C15248" s="1"/>
      <c r="D15248" s="8"/>
      <c r="E15248" s="1"/>
      <c r="F15248" s="1"/>
      <c r="G15248" s="1"/>
      <c r="H15248" s="1"/>
    </row>
    <row r="15249">
      <c r="A15249" s="1"/>
      <c r="B15249" s="1"/>
      <c r="C15249" s="1"/>
      <c r="D15249" s="8"/>
      <c r="E15249" s="1"/>
      <c r="F15249" s="1"/>
      <c r="G15249" s="1"/>
      <c r="H15249" s="1"/>
    </row>
    <row r="15250">
      <c r="A15250" s="1"/>
      <c r="B15250" s="1"/>
      <c r="C15250" s="1"/>
      <c r="D15250" s="8"/>
      <c r="E15250" s="1"/>
      <c r="F15250" s="1"/>
      <c r="G15250" s="1"/>
      <c r="H15250" s="1"/>
    </row>
    <row r="15251">
      <c r="A15251" s="1"/>
      <c r="B15251" s="1"/>
      <c r="C15251" s="1"/>
      <c r="D15251" s="8"/>
      <c r="E15251" s="1"/>
      <c r="F15251" s="1"/>
      <c r="G15251" s="1"/>
      <c r="H15251" s="1"/>
    </row>
    <row r="15252">
      <c r="A15252" s="1"/>
      <c r="B15252" s="1"/>
      <c r="C15252" s="1"/>
      <c r="D15252" s="8"/>
      <c r="E15252" s="1"/>
      <c r="F15252" s="1"/>
      <c r="G15252" s="1"/>
      <c r="H15252" s="1"/>
    </row>
    <row r="15253">
      <c r="A15253" s="1"/>
      <c r="B15253" s="1"/>
      <c r="C15253" s="1"/>
      <c r="D15253" s="8"/>
      <c r="E15253" s="1"/>
      <c r="F15253" s="1"/>
      <c r="G15253" s="1"/>
      <c r="H15253" s="1"/>
    </row>
    <row r="15254">
      <c r="A15254" s="1"/>
      <c r="B15254" s="1"/>
      <c r="C15254" s="1"/>
      <c r="D15254" s="8"/>
      <c r="E15254" s="1"/>
      <c r="F15254" s="1"/>
      <c r="G15254" s="1"/>
      <c r="H15254" s="1"/>
    </row>
    <row r="15255">
      <c r="A15255" s="1"/>
      <c r="B15255" s="1"/>
      <c r="C15255" s="1"/>
      <c r="D15255" s="8"/>
      <c r="E15255" s="1"/>
      <c r="F15255" s="1"/>
      <c r="G15255" s="1"/>
      <c r="H15255" s="1"/>
    </row>
    <row r="15256">
      <c r="A15256" s="1"/>
      <c r="B15256" s="1"/>
      <c r="C15256" s="1"/>
      <c r="D15256" s="8"/>
      <c r="E15256" s="1"/>
      <c r="F15256" s="1"/>
      <c r="G15256" s="1"/>
      <c r="H15256" s="1"/>
    </row>
    <row r="15257">
      <c r="A15257" s="1"/>
      <c r="B15257" s="1"/>
      <c r="C15257" s="1"/>
      <c r="D15257" s="8"/>
      <c r="E15257" s="1"/>
      <c r="F15257" s="1"/>
      <c r="G15257" s="1"/>
      <c r="H15257" s="1"/>
    </row>
    <row r="15258">
      <c r="A15258" s="1"/>
      <c r="B15258" s="1"/>
      <c r="C15258" s="1"/>
      <c r="D15258" s="8"/>
      <c r="E15258" s="1"/>
      <c r="F15258" s="1"/>
      <c r="G15258" s="1"/>
      <c r="H15258" s="1"/>
    </row>
    <row r="15259">
      <c r="A15259" s="1"/>
      <c r="B15259" s="1"/>
      <c r="C15259" s="1"/>
      <c r="D15259" s="8"/>
      <c r="E15259" s="1"/>
      <c r="F15259" s="1"/>
      <c r="G15259" s="1"/>
      <c r="H15259" s="1"/>
    </row>
    <row r="15260">
      <c r="A15260" s="1"/>
      <c r="B15260" s="1"/>
      <c r="C15260" s="1"/>
      <c r="D15260" s="8"/>
      <c r="E15260" s="1"/>
      <c r="F15260" s="1"/>
      <c r="G15260" s="1"/>
      <c r="H15260" s="1"/>
    </row>
    <row r="15261">
      <c r="A15261" s="1"/>
      <c r="B15261" s="1"/>
      <c r="C15261" s="1"/>
      <c r="D15261" s="8"/>
      <c r="E15261" s="1"/>
      <c r="F15261" s="1"/>
      <c r="G15261" s="1"/>
      <c r="H15261" s="1"/>
    </row>
    <row r="15262">
      <c r="A15262" s="1"/>
      <c r="B15262" s="1"/>
      <c r="C15262" s="1"/>
      <c r="D15262" s="8"/>
      <c r="E15262" s="1"/>
      <c r="F15262" s="1"/>
      <c r="G15262" s="1"/>
      <c r="H15262" s="1"/>
    </row>
    <row r="15263">
      <c r="A15263" s="1"/>
      <c r="B15263" s="1"/>
      <c r="C15263" s="1"/>
      <c r="D15263" s="8"/>
      <c r="E15263" s="1"/>
      <c r="F15263" s="1"/>
      <c r="G15263" s="1"/>
      <c r="H15263" s="1"/>
    </row>
    <row r="15264">
      <c r="A15264" s="1"/>
      <c r="B15264" s="1"/>
      <c r="C15264" s="1"/>
      <c r="D15264" s="8"/>
      <c r="E15264" s="1"/>
      <c r="F15264" s="1"/>
      <c r="G15264" s="1"/>
      <c r="H15264" s="1"/>
    </row>
    <row r="15265">
      <c r="A15265" s="1"/>
      <c r="B15265" s="1"/>
      <c r="C15265" s="1"/>
      <c r="D15265" s="8"/>
      <c r="E15265" s="1"/>
      <c r="F15265" s="1"/>
      <c r="G15265" s="1"/>
      <c r="H15265" s="1"/>
    </row>
    <row r="15266">
      <c r="A15266" s="1"/>
      <c r="B15266" s="1"/>
      <c r="C15266" s="1"/>
      <c r="D15266" s="8"/>
      <c r="E15266" s="1"/>
      <c r="F15266" s="1"/>
      <c r="G15266" s="1"/>
      <c r="H15266" s="1"/>
    </row>
    <row r="15267">
      <c r="A15267" s="1"/>
      <c r="B15267" s="1"/>
      <c r="C15267" s="1"/>
      <c r="D15267" s="8"/>
      <c r="E15267" s="1"/>
      <c r="F15267" s="1"/>
      <c r="G15267" s="1"/>
      <c r="H15267" s="1"/>
    </row>
    <row r="15268">
      <c r="A15268" s="1"/>
      <c r="B15268" s="1"/>
      <c r="C15268" s="1"/>
      <c r="D15268" s="8"/>
      <c r="E15268" s="1"/>
      <c r="F15268" s="1"/>
      <c r="G15268" s="1"/>
      <c r="H15268" s="1"/>
    </row>
    <row r="15269">
      <c r="A15269" s="1"/>
      <c r="B15269" s="1"/>
      <c r="C15269" s="1"/>
      <c r="D15269" s="8"/>
      <c r="E15269" s="1"/>
      <c r="F15269" s="1"/>
      <c r="G15269" s="1"/>
      <c r="H15269" s="1"/>
    </row>
    <row r="15270">
      <c r="A15270" s="1"/>
      <c r="B15270" s="1"/>
      <c r="C15270" s="1"/>
      <c r="D15270" s="8"/>
      <c r="E15270" s="1"/>
      <c r="F15270" s="1"/>
      <c r="G15270" s="1"/>
      <c r="H15270" s="1"/>
    </row>
    <row r="15271">
      <c r="A15271" s="1"/>
      <c r="B15271" s="1"/>
      <c r="C15271" s="1"/>
      <c r="D15271" s="8"/>
      <c r="E15271" s="1"/>
      <c r="F15271" s="1"/>
      <c r="G15271" s="1"/>
      <c r="H15271" s="1"/>
    </row>
    <row r="15272">
      <c r="A15272" s="1"/>
      <c r="B15272" s="1"/>
      <c r="C15272" s="1"/>
      <c r="D15272" s="8"/>
      <c r="E15272" s="1"/>
      <c r="F15272" s="1"/>
      <c r="G15272" s="1"/>
      <c r="H15272" s="1"/>
    </row>
    <row r="15273">
      <c r="A15273" s="1"/>
      <c r="B15273" s="1"/>
      <c r="C15273" s="1"/>
      <c r="D15273" s="8"/>
      <c r="E15273" s="1"/>
      <c r="F15273" s="1"/>
      <c r="G15273" s="1"/>
      <c r="H15273" s="1"/>
    </row>
    <row r="15274">
      <c r="A15274" s="1"/>
      <c r="B15274" s="1"/>
      <c r="C15274" s="1"/>
      <c r="D15274" s="8"/>
      <c r="E15274" s="1"/>
      <c r="F15274" s="1"/>
      <c r="G15274" s="1"/>
      <c r="H15274" s="1"/>
    </row>
    <row r="15275">
      <c r="A15275" s="1"/>
      <c r="B15275" s="1"/>
      <c r="C15275" s="1"/>
      <c r="D15275" s="8"/>
      <c r="E15275" s="1"/>
      <c r="F15275" s="1"/>
      <c r="G15275" s="1"/>
      <c r="H15275" s="1"/>
    </row>
    <row r="15276">
      <c r="A15276" s="1"/>
      <c r="B15276" s="1"/>
      <c r="C15276" s="1"/>
      <c r="D15276" s="8"/>
      <c r="E15276" s="1"/>
      <c r="F15276" s="1"/>
      <c r="G15276" s="1"/>
      <c r="H15276" s="1"/>
    </row>
    <row r="15277">
      <c r="A15277" s="1"/>
      <c r="B15277" s="1"/>
      <c r="C15277" s="1"/>
      <c r="D15277" s="8"/>
      <c r="E15277" s="1"/>
      <c r="F15277" s="1"/>
      <c r="G15277" s="1"/>
      <c r="H15277" s="1"/>
    </row>
    <row r="15278">
      <c r="A15278" s="1"/>
      <c r="B15278" s="1"/>
      <c r="C15278" s="1"/>
      <c r="D15278" s="8"/>
      <c r="E15278" s="1"/>
      <c r="F15278" s="1"/>
      <c r="G15278" s="1"/>
      <c r="H15278" s="1"/>
    </row>
    <row r="15279">
      <c r="A15279" s="1"/>
      <c r="B15279" s="1"/>
      <c r="C15279" s="1"/>
      <c r="D15279" s="8"/>
      <c r="E15279" s="1"/>
      <c r="F15279" s="1"/>
      <c r="G15279" s="1"/>
      <c r="H15279" s="1"/>
    </row>
    <row r="15280">
      <c r="A15280" s="1"/>
      <c r="B15280" s="1"/>
      <c r="C15280" s="1"/>
      <c r="D15280" s="8"/>
      <c r="E15280" s="1"/>
      <c r="F15280" s="1"/>
      <c r="G15280" s="1"/>
      <c r="H15280" s="1"/>
    </row>
    <row r="15281">
      <c r="A15281" s="1"/>
      <c r="B15281" s="1"/>
      <c r="C15281" s="1"/>
      <c r="D15281" s="8"/>
      <c r="E15281" s="1"/>
      <c r="F15281" s="1"/>
      <c r="G15281" s="1"/>
      <c r="H15281" s="1"/>
    </row>
    <row r="15282">
      <c r="A15282" s="1"/>
      <c r="B15282" s="1"/>
      <c r="C15282" s="1"/>
      <c r="D15282" s="8"/>
      <c r="E15282" s="1"/>
      <c r="F15282" s="1"/>
      <c r="G15282" s="1"/>
      <c r="H15282" s="1"/>
    </row>
    <row r="15283">
      <c r="A15283" s="1"/>
      <c r="B15283" s="1"/>
      <c r="C15283" s="1"/>
      <c r="D15283" s="8"/>
      <c r="E15283" s="1"/>
      <c r="F15283" s="1"/>
      <c r="G15283" s="1"/>
      <c r="H15283" s="1"/>
    </row>
    <row r="15284">
      <c r="A15284" s="1"/>
      <c r="B15284" s="1"/>
      <c r="C15284" s="1"/>
      <c r="D15284" s="8"/>
      <c r="E15284" s="1"/>
      <c r="F15284" s="1"/>
      <c r="G15284" s="1"/>
      <c r="H15284" s="1"/>
    </row>
    <row r="15285">
      <c r="A15285" s="1"/>
      <c r="B15285" s="1"/>
      <c r="C15285" s="1"/>
      <c r="D15285" s="8"/>
      <c r="E15285" s="1"/>
      <c r="F15285" s="1"/>
      <c r="G15285" s="1"/>
      <c r="H15285" s="1"/>
    </row>
    <row r="15286">
      <c r="A15286" s="1"/>
      <c r="B15286" s="1"/>
      <c r="C15286" s="1"/>
      <c r="D15286" s="8"/>
      <c r="E15286" s="1"/>
      <c r="F15286" s="1"/>
      <c r="G15286" s="1"/>
      <c r="H15286" s="1"/>
    </row>
    <row r="15287">
      <c r="A15287" s="1"/>
      <c r="B15287" s="1"/>
      <c r="C15287" s="1"/>
      <c r="D15287" s="8"/>
      <c r="E15287" s="1"/>
      <c r="F15287" s="1"/>
      <c r="G15287" s="1"/>
      <c r="H15287" s="1"/>
    </row>
    <row r="15288">
      <c r="A15288" s="1"/>
      <c r="B15288" s="1"/>
      <c r="C15288" s="1"/>
      <c r="D15288" s="8"/>
      <c r="E15288" s="1"/>
      <c r="F15288" s="1"/>
      <c r="G15288" s="1"/>
      <c r="H15288" s="1"/>
    </row>
    <row r="15289">
      <c r="A15289" s="1"/>
      <c r="B15289" s="1"/>
      <c r="C15289" s="1"/>
      <c r="D15289" s="8"/>
      <c r="E15289" s="1"/>
      <c r="F15289" s="1"/>
      <c r="G15289" s="1"/>
      <c r="H15289" s="1"/>
    </row>
    <row r="15290">
      <c r="A15290" s="1"/>
      <c r="B15290" s="1"/>
      <c r="C15290" s="1"/>
      <c r="D15290" s="8"/>
      <c r="E15290" s="1"/>
      <c r="F15290" s="1"/>
      <c r="G15290" s="1"/>
      <c r="H15290" s="1"/>
    </row>
    <row r="15291">
      <c r="A15291" s="1"/>
      <c r="B15291" s="1"/>
      <c r="C15291" s="1"/>
      <c r="D15291" s="8"/>
      <c r="E15291" s="1"/>
      <c r="F15291" s="1"/>
      <c r="G15291" s="1"/>
      <c r="H15291" s="1"/>
    </row>
    <row r="15292">
      <c r="A15292" s="1"/>
      <c r="B15292" s="1"/>
      <c r="C15292" s="1"/>
      <c r="D15292" s="8"/>
      <c r="E15292" s="1"/>
      <c r="F15292" s="1"/>
      <c r="G15292" s="1"/>
      <c r="H15292" s="1"/>
    </row>
    <row r="15293">
      <c r="A15293" s="1"/>
      <c r="B15293" s="1"/>
      <c r="C15293" s="1"/>
      <c r="D15293" s="8"/>
      <c r="E15293" s="1"/>
      <c r="F15293" s="1"/>
      <c r="G15293" s="1"/>
      <c r="H15293" s="1"/>
    </row>
    <row r="15294">
      <c r="A15294" s="1"/>
      <c r="B15294" s="1"/>
      <c r="C15294" s="1"/>
      <c r="D15294" s="8"/>
      <c r="E15294" s="1"/>
      <c r="F15294" s="1"/>
      <c r="G15294" s="1"/>
      <c r="H15294" s="1"/>
    </row>
    <row r="15295">
      <c r="A15295" s="1"/>
      <c r="B15295" s="1"/>
      <c r="C15295" s="1"/>
      <c r="D15295" s="8"/>
      <c r="E15295" s="1"/>
      <c r="F15295" s="1"/>
      <c r="G15295" s="1"/>
      <c r="H15295" s="1"/>
    </row>
    <row r="15296">
      <c r="A15296" s="1"/>
      <c r="B15296" s="1"/>
      <c r="C15296" s="1"/>
      <c r="D15296" s="8"/>
      <c r="E15296" s="1"/>
      <c r="F15296" s="1"/>
      <c r="G15296" s="1"/>
      <c r="H15296" s="1"/>
    </row>
    <row r="15297">
      <c r="A15297" s="1"/>
      <c r="B15297" s="1"/>
      <c r="C15297" s="1"/>
      <c r="D15297" s="8"/>
      <c r="E15297" s="1"/>
      <c r="F15297" s="1"/>
      <c r="G15297" s="1"/>
      <c r="H15297" s="1"/>
    </row>
    <row r="15298">
      <c r="A15298" s="1"/>
      <c r="B15298" s="1"/>
      <c r="C15298" s="1"/>
      <c r="D15298" s="8"/>
      <c r="E15298" s="1"/>
      <c r="F15298" s="1"/>
      <c r="G15298" s="1"/>
      <c r="H15298" s="1"/>
    </row>
    <row r="15299">
      <c r="A15299" s="1"/>
      <c r="B15299" s="1"/>
      <c r="C15299" s="1"/>
      <c r="D15299" s="8"/>
      <c r="E15299" s="1"/>
      <c r="F15299" s="1"/>
      <c r="G15299" s="1"/>
      <c r="H15299" s="1"/>
    </row>
    <row r="15300">
      <c r="A15300" s="1"/>
      <c r="B15300" s="1"/>
      <c r="C15300" s="1"/>
      <c r="D15300" s="8"/>
      <c r="E15300" s="1"/>
      <c r="F15300" s="1"/>
      <c r="G15300" s="1"/>
      <c r="H15300" s="1"/>
    </row>
    <row r="15301">
      <c r="A15301" s="1"/>
      <c r="B15301" s="1"/>
      <c r="C15301" s="1"/>
      <c r="D15301" s="8"/>
      <c r="E15301" s="1"/>
      <c r="F15301" s="1"/>
      <c r="G15301" s="1"/>
      <c r="H15301" s="1"/>
    </row>
    <row r="15302">
      <c r="A15302" s="1"/>
      <c r="B15302" s="1"/>
      <c r="C15302" s="1"/>
      <c r="D15302" s="8"/>
      <c r="E15302" s="1"/>
      <c r="F15302" s="1"/>
      <c r="G15302" s="1"/>
      <c r="H15302" s="1"/>
    </row>
    <row r="15303">
      <c r="A15303" s="1"/>
      <c r="B15303" s="1"/>
      <c r="C15303" s="1"/>
      <c r="D15303" s="8"/>
      <c r="E15303" s="1"/>
      <c r="F15303" s="1"/>
      <c r="G15303" s="1"/>
      <c r="H15303" s="1"/>
    </row>
    <row r="15304">
      <c r="A15304" s="1"/>
      <c r="B15304" s="1"/>
      <c r="C15304" s="1"/>
      <c r="D15304" s="8"/>
      <c r="E15304" s="1"/>
      <c r="F15304" s="1"/>
      <c r="G15304" s="1"/>
      <c r="H15304" s="1"/>
    </row>
    <row r="15305">
      <c r="A15305" s="1"/>
      <c r="B15305" s="1"/>
      <c r="C15305" s="1"/>
      <c r="D15305" s="8"/>
      <c r="E15305" s="1"/>
      <c r="F15305" s="1"/>
      <c r="G15305" s="1"/>
      <c r="H15305" s="1"/>
    </row>
    <row r="15306">
      <c r="A15306" s="1"/>
      <c r="B15306" s="1"/>
      <c r="C15306" s="1"/>
      <c r="D15306" s="8"/>
      <c r="E15306" s="1"/>
      <c r="F15306" s="1"/>
      <c r="G15306" s="1"/>
      <c r="H15306" s="1"/>
    </row>
    <row r="15307">
      <c r="A15307" s="1"/>
      <c r="B15307" s="1"/>
      <c r="C15307" s="1"/>
      <c r="D15307" s="8"/>
      <c r="E15307" s="1"/>
      <c r="F15307" s="1"/>
      <c r="G15307" s="1"/>
      <c r="H15307" s="1"/>
    </row>
    <row r="15308">
      <c r="A15308" s="1"/>
      <c r="B15308" s="1"/>
      <c r="C15308" s="1"/>
      <c r="D15308" s="8"/>
      <c r="E15308" s="1"/>
      <c r="F15308" s="1"/>
      <c r="G15308" s="1"/>
      <c r="H15308" s="1"/>
    </row>
    <row r="15309">
      <c r="A15309" s="1"/>
      <c r="B15309" s="1"/>
      <c r="C15309" s="1"/>
      <c r="D15309" s="8"/>
      <c r="E15309" s="1"/>
      <c r="F15309" s="1"/>
      <c r="G15309" s="1"/>
      <c r="H15309" s="1"/>
    </row>
    <row r="15310">
      <c r="A15310" s="1"/>
      <c r="B15310" s="1"/>
      <c r="C15310" s="1"/>
      <c r="D15310" s="8"/>
      <c r="E15310" s="1"/>
      <c r="F15310" s="1"/>
      <c r="G15310" s="1"/>
      <c r="H15310" s="1"/>
    </row>
    <row r="15311">
      <c r="A15311" s="1"/>
      <c r="B15311" s="1"/>
      <c r="C15311" s="1"/>
      <c r="D15311" s="8"/>
      <c r="E15311" s="1"/>
      <c r="F15311" s="1"/>
      <c r="G15311" s="1"/>
      <c r="H15311" s="1"/>
    </row>
    <row r="15312">
      <c r="A15312" s="1"/>
      <c r="B15312" s="1"/>
      <c r="C15312" s="1"/>
      <c r="D15312" s="8"/>
      <c r="E15312" s="1"/>
      <c r="F15312" s="1"/>
      <c r="G15312" s="1"/>
      <c r="H15312" s="1"/>
    </row>
    <row r="15313">
      <c r="A15313" s="1"/>
      <c r="B15313" s="1"/>
      <c r="C15313" s="1"/>
      <c r="D15313" s="8"/>
      <c r="E15313" s="1"/>
      <c r="F15313" s="1"/>
      <c r="G15313" s="1"/>
      <c r="H15313" s="1"/>
    </row>
    <row r="15314">
      <c r="A15314" s="1"/>
      <c r="B15314" s="1"/>
      <c r="C15314" s="1"/>
      <c r="D15314" s="8"/>
      <c r="E15314" s="1"/>
      <c r="F15314" s="1"/>
      <c r="G15314" s="1"/>
      <c r="H15314" s="1"/>
    </row>
    <row r="15315">
      <c r="A15315" s="1"/>
      <c r="B15315" s="1"/>
      <c r="C15315" s="1"/>
      <c r="D15315" s="8"/>
      <c r="E15315" s="1"/>
      <c r="F15315" s="1"/>
      <c r="G15315" s="1"/>
      <c r="H15315" s="1"/>
    </row>
    <row r="15316">
      <c r="A15316" s="1"/>
      <c r="B15316" s="1"/>
      <c r="C15316" s="1"/>
      <c r="D15316" s="8"/>
      <c r="E15316" s="1"/>
      <c r="F15316" s="1"/>
      <c r="G15316" s="1"/>
      <c r="H15316" s="1"/>
    </row>
    <row r="15317">
      <c r="A15317" s="1"/>
      <c r="B15317" s="1"/>
      <c r="C15317" s="1"/>
      <c r="D15317" s="8"/>
      <c r="E15317" s="1"/>
      <c r="F15317" s="1"/>
      <c r="G15317" s="1"/>
      <c r="H15317" s="1"/>
    </row>
    <row r="15318">
      <c r="A15318" s="1"/>
      <c r="B15318" s="1"/>
      <c r="C15318" s="1"/>
      <c r="D15318" s="8"/>
      <c r="E15318" s="1"/>
      <c r="F15318" s="1"/>
      <c r="G15318" s="1"/>
      <c r="H15318" s="1"/>
    </row>
    <row r="15319">
      <c r="A15319" s="1"/>
      <c r="B15319" s="1"/>
      <c r="C15319" s="1"/>
      <c r="D15319" s="8"/>
      <c r="E15319" s="1"/>
      <c r="F15319" s="1"/>
      <c r="G15319" s="1"/>
      <c r="H15319" s="1"/>
    </row>
    <row r="15320">
      <c r="A15320" s="1"/>
      <c r="B15320" s="1"/>
      <c r="C15320" s="1"/>
      <c r="D15320" s="8"/>
      <c r="E15320" s="1"/>
      <c r="F15320" s="1"/>
      <c r="G15320" s="1"/>
      <c r="H15320" s="1"/>
    </row>
    <row r="15321">
      <c r="A15321" s="1"/>
      <c r="B15321" s="1"/>
      <c r="C15321" s="1"/>
      <c r="D15321" s="8"/>
      <c r="E15321" s="1"/>
      <c r="F15321" s="1"/>
      <c r="G15321" s="1"/>
      <c r="H15321" s="1"/>
    </row>
    <row r="15322">
      <c r="A15322" s="1"/>
      <c r="B15322" s="1"/>
      <c r="C15322" s="1"/>
      <c r="D15322" s="8"/>
      <c r="E15322" s="1"/>
      <c r="F15322" s="1"/>
      <c r="G15322" s="1"/>
      <c r="H15322" s="1"/>
    </row>
    <row r="15323">
      <c r="A15323" s="1"/>
      <c r="B15323" s="1"/>
      <c r="C15323" s="1"/>
      <c r="D15323" s="8"/>
      <c r="E15323" s="1"/>
      <c r="F15323" s="1"/>
      <c r="G15323" s="1"/>
      <c r="H15323" s="1"/>
    </row>
    <row r="15324">
      <c r="A15324" s="1"/>
      <c r="B15324" s="1"/>
      <c r="C15324" s="1"/>
      <c r="D15324" s="8"/>
      <c r="E15324" s="1"/>
      <c r="F15324" s="1"/>
      <c r="G15324" s="1"/>
      <c r="H15324" s="1"/>
    </row>
    <row r="15325">
      <c r="A15325" s="1"/>
      <c r="B15325" s="1"/>
      <c r="C15325" s="1"/>
      <c r="D15325" s="8"/>
      <c r="E15325" s="1"/>
      <c r="F15325" s="1"/>
      <c r="G15325" s="1"/>
      <c r="H15325" s="1"/>
    </row>
    <row r="15326">
      <c r="A15326" s="1"/>
      <c r="B15326" s="1"/>
      <c r="C15326" s="1"/>
      <c r="D15326" s="8"/>
      <c r="E15326" s="1"/>
      <c r="F15326" s="1"/>
      <c r="G15326" s="1"/>
      <c r="H15326" s="1"/>
    </row>
    <row r="15327">
      <c r="A15327" s="1"/>
      <c r="B15327" s="1"/>
      <c r="C15327" s="1"/>
      <c r="D15327" s="8"/>
      <c r="E15327" s="1"/>
      <c r="F15327" s="1"/>
      <c r="G15327" s="1"/>
      <c r="H15327" s="1"/>
    </row>
    <row r="15328">
      <c r="A15328" s="1"/>
      <c r="B15328" s="1"/>
      <c r="C15328" s="1"/>
      <c r="D15328" s="8"/>
      <c r="E15328" s="1"/>
      <c r="F15328" s="1"/>
      <c r="G15328" s="1"/>
      <c r="H15328" s="1"/>
    </row>
    <row r="15329">
      <c r="A15329" s="1"/>
      <c r="B15329" s="1"/>
      <c r="C15329" s="1"/>
      <c r="D15329" s="8"/>
      <c r="E15329" s="1"/>
      <c r="F15329" s="1"/>
      <c r="G15329" s="1"/>
      <c r="H15329" s="1"/>
    </row>
    <row r="15330">
      <c r="A15330" s="1"/>
      <c r="B15330" s="1"/>
      <c r="C15330" s="1"/>
      <c r="D15330" s="8"/>
      <c r="E15330" s="1"/>
      <c r="F15330" s="1"/>
      <c r="G15330" s="1"/>
      <c r="H15330" s="1"/>
    </row>
    <row r="15331">
      <c r="A15331" s="1"/>
      <c r="B15331" s="1"/>
      <c r="C15331" s="1"/>
      <c r="D15331" s="8"/>
      <c r="E15331" s="1"/>
      <c r="F15331" s="1"/>
      <c r="G15331" s="1"/>
      <c r="H15331" s="1"/>
    </row>
    <row r="15332">
      <c r="A15332" s="1"/>
      <c r="B15332" s="1"/>
      <c r="C15332" s="1"/>
      <c r="D15332" s="8"/>
      <c r="E15332" s="1"/>
      <c r="F15332" s="1"/>
      <c r="G15332" s="1"/>
      <c r="H15332" s="1"/>
    </row>
    <row r="15333">
      <c r="A15333" s="1"/>
      <c r="B15333" s="1"/>
      <c r="C15333" s="1"/>
      <c r="D15333" s="8"/>
      <c r="E15333" s="1"/>
      <c r="F15333" s="1"/>
      <c r="G15333" s="1"/>
      <c r="H15333" s="1"/>
    </row>
    <row r="15334">
      <c r="A15334" s="1"/>
      <c r="B15334" s="1"/>
      <c r="C15334" s="1"/>
      <c r="D15334" s="8"/>
      <c r="E15334" s="1"/>
      <c r="F15334" s="1"/>
      <c r="G15334" s="1"/>
      <c r="H15334" s="1"/>
    </row>
    <row r="15335">
      <c r="A15335" s="1"/>
      <c r="B15335" s="1"/>
      <c r="C15335" s="1"/>
      <c r="D15335" s="8"/>
      <c r="E15335" s="1"/>
      <c r="F15335" s="1"/>
      <c r="G15335" s="1"/>
      <c r="H15335" s="1"/>
    </row>
    <row r="15336">
      <c r="A15336" s="1"/>
      <c r="B15336" s="1"/>
      <c r="C15336" s="1"/>
      <c r="D15336" s="8"/>
      <c r="E15336" s="1"/>
      <c r="F15336" s="1"/>
      <c r="G15336" s="1"/>
      <c r="H15336" s="1"/>
    </row>
    <row r="15337">
      <c r="A15337" s="1"/>
      <c r="B15337" s="1"/>
      <c r="C15337" s="1"/>
      <c r="D15337" s="8"/>
      <c r="E15337" s="1"/>
      <c r="F15337" s="1"/>
      <c r="G15337" s="1"/>
      <c r="H15337" s="1"/>
    </row>
    <row r="15338">
      <c r="A15338" s="1"/>
      <c r="B15338" s="1"/>
      <c r="C15338" s="1"/>
      <c r="D15338" s="8"/>
      <c r="E15338" s="1"/>
      <c r="F15338" s="1"/>
      <c r="G15338" s="1"/>
      <c r="H15338" s="1"/>
    </row>
    <row r="15339">
      <c r="A15339" s="1"/>
      <c r="B15339" s="1"/>
      <c r="C15339" s="1"/>
      <c r="D15339" s="8"/>
      <c r="E15339" s="1"/>
      <c r="F15339" s="1"/>
      <c r="G15339" s="1"/>
      <c r="H15339" s="1"/>
    </row>
    <row r="15340">
      <c r="A15340" s="1"/>
      <c r="B15340" s="1"/>
      <c r="C15340" s="1"/>
      <c r="D15340" s="8"/>
      <c r="E15340" s="1"/>
      <c r="F15340" s="1"/>
      <c r="G15340" s="1"/>
      <c r="H15340" s="1"/>
    </row>
    <row r="15341">
      <c r="A15341" s="1"/>
      <c r="B15341" s="1"/>
      <c r="C15341" s="1"/>
      <c r="D15341" s="8"/>
      <c r="E15341" s="1"/>
      <c r="F15341" s="1"/>
      <c r="G15341" s="1"/>
      <c r="H15341" s="1"/>
    </row>
    <row r="15342">
      <c r="A15342" s="1"/>
      <c r="B15342" s="1"/>
      <c r="C15342" s="1"/>
      <c r="D15342" s="8"/>
      <c r="E15342" s="1"/>
      <c r="F15342" s="1"/>
      <c r="G15342" s="1"/>
      <c r="H15342" s="1"/>
    </row>
    <row r="15343">
      <c r="A15343" s="1"/>
      <c r="B15343" s="1"/>
      <c r="C15343" s="1"/>
      <c r="D15343" s="8"/>
      <c r="E15343" s="1"/>
      <c r="F15343" s="1"/>
      <c r="G15343" s="1"/>
      <c r="H15343" s="1"/>
    </row>
    <row r="15344">
      <c r="A15344" s="1"/>
      <c r="B15344" s="1"/>
      <c r="C15344" s="1"/>
      <c r="D15344" s="8"/>
      <c r="E15344" s="1"/>
      <c r="F15344" s="1"/>
      <c r="G15344" s="1"/>
      <c r="H15344" s="1"/>
    </row>
    <row r="15345">
      <c r="A15345" s="1"/>
      <c r="B15345" s="1"/>
      <c r="C15345" s="1"/>
      <c r="D15345" s="8"/>
      <c r="E15345" s="1"/>
      <c r="F15345" s="1"/>
      <c r="G15345" s="1"/>
      <c r="H15345" s="1"/>
    </row>
    <row r="15346">
      <c r="A15346" s="1"/>
      <c r="B15346" s="1"/>
      <c r="C15346" s="1"/>
      <c r="D15346" s="8"/>
      <c r="E15346" s="1"/>
      <c r="F15346" s="1"/>
      <c r="G15346" s="1"/>
      <c r="H15346" s="1"/>
    </row>
    <row r="15347">
      <c r="A15347" s="1"/>
      <c r="B15347" s="1"/>
      <c r="C15347" s="1"/>
      <c r="D15347" s="8"/>
      <c r="E15347" s="1"/>
      <c r="F15347" s="1"/>
      <c r="G15347" s="1"/>
      <c r="H15347" s="1"/>
    </row>
    <row r="15348">
      <c r="A15348" s="1"/>
      <c r="B15348" s="1"/>
      <c r="C15348" s="1"/>
      <c r="D15348" s="8"/>
      <c r="E15348" s="1"/>
      <c r="F15348" s="1"/>
      <c r="G15348" s="1"/>
      <c r="H15348" s="1"/>
    </row>
    <row r="15349">
      <c r="A15349" s="1"/>
      <c r="B15349" s="1"/>
      <c r="C15349" s="1"/>
      <c r="D15349" s="8"/>
      <c r="E15349" s="1"/>
      <c r="F15349" s="1"/>
      <c r="G15349" s="1"/>
      <c r="H15349" s="1"/>
    </row>
    <row r="15350">
      <c r="A15350" s="1"/>
      <c r="B15350" s="1"/>
      <c r="C15350" s="1"/>
      <c r="D15350" s="8"/>
      <c r="E15350" s="1"/>
      <c r="F15350" s="1"/>
      <c r="G15350" s="1"/>
      <c r="H15350" s="1"/>
    </row>
    <row r="15351">
      <c r="A15351" s="1"/>
      <c r="B15351" s="1"/>
      <c r="C15351" s="1"/>
      <c r="D15351" s="8"/>
      <c r="E15351" s="1"/>
      <c r="F15351" s="1"/>
      <c r="G15351" s="1"/>
      <c r="H15351" s="1"/>
    </row>
    <row r="15352">
      <c r="A15352" s="1"/>
      <c r="B15352" s="1"/>
      <c r="C15352" s="1"/>
      <c r="D15352" s="8"/>
      <c r="E15352" s="1"/>
      <c r="F15352" s="1"/>
      <c r="G15352" s="1"/>
      <c r="H15352" s="1"/>
    </row>
    <row r="15353">
      <c r="A15353" s="1"/>
      <c r="B15353" s="1"/>
      <c r="C15353" s="1"/>
      <c r="D15353" s="8"/>
      <c r="E15353" s="1"/>
      <c r="F15353" s="1"/>
      <c r="G15353" s="1"/>
      <c r="H15353" s="1"/>
    </row>
    <row r="15354">
      <c r="A15354" s="1"/>
      <c r="B15354" s="1"/>
      <c r="C15354" s="1"/>
      <c r="D15354" s="8"/>
      <c r="E15354" s="1"/>
      <c r="F15354" s="1"/>
      <c r="G15354" s="1"/>
      <c r="H15354" s="1"/>
    </row>
    <row r="15355">
      <c r="A15355" s="1"/>
      <c r="B15355" s="1"/>
      <c r="C15355" s="1"/>
      <c r="D15355" s="8"/>
      <c r="E15355" s="1"/>
      <c r="F15355" s="1"/>
      <c r="G15355" s="1"/>
      <c r="H15355" s="1"/>
    </row>
    <row r="15356">
      <c r="A15356" s="1"/>
      <c r="B15356" s="1"/>
      <c r="C15356" s="1"/>
      <c r="D15356" s="8"/>
      <c r="E15356" s="1"/>
      <c r="F15356" s="1"/>
      <c r="G15356" s="1"/>
      <c r="H15356" s="1"/>
    </row>
    <row r="15357">
      <c r="A15357" s="1"/>
      <c r="B15357" s="1"/>
      <c r="C15357" s="1"/>
      <c r="D15357" s="8"/>
      <c r="E15357" s="1"/>
      <c r="F15357" s="1"/>
      <c r="G15357" s="1"/>
      <c r="H15357" s="1"/>
    </row>
    <row r="15358">
      <c r="A15358" s="1"/>
      <c r="B15358" s="1"/>
      <c r="C15358" s="1"/>
      <c r="D15358" s="8"/>
      <c r="E15358" s="1"/>
      <c r="F15358" s="1"/>
      <c r="G15358" s="1"/>
      <c r="H15358" s="1"/>
    </row>
    <row r="15359">
      <c r="A15359" s="1"/>
      <c r="B15359" s="1"/>
      <c r="C15359" s="1"/>
      <c r="D15359" s="8"/>
      <c r="E15359" s="1"/>
      <c r="F15359" s="1"/>
      <c r="G15359" s="1"/>
      <c r="H15359" s="1"/>
    </row>
    <row r="15360">
      <c r="A15360" s="1"/>
      <c r="B15360" s="1"/>
      <c r="C15360" s="1"/>
      <c r="D15360" s="8"/>
      <c r="E15360" s="1"/>
      <c r="F15360" s="1"/>
      <c r="G15360" s="1"/>
      <c r="H15360" s="1"/>
    </row>
    <row r="15361">
      <c r="A15361" s="1"/>
      <c r="B15361" s="1"/>
      <c r="C15361" s="1"/>
      <c r="D15361" s="8"/>
      <c r="E15361" s="1"/>
      <c r="F15361" s="1"/>
      <c r="G15361" s="1"/>
      <c r="H15361" s="1"/>
    </row>
    <row r="15362">
      <c r="A15362" s="1"/>
      <c r="B15362" s="1"/>
      <c r="C15362" s="1"/>
      <c r="D15362" s="8"/>
      <c r="E15362" s="1"/>
      <c r="F15362" s="1"/>
      <c r="G15362" s="1"/>
      <c r="H15362" s="1"/>
    </row>
    <row r="15363">
      <c r="A15363" s="1"/>
      <c r="B15363" s="1"/>
      <c r="C15363" s="1"/>
      <c r="D15363" s="8"/>
      <c r="E15363" s="1"/>
      <c r="F15363" s="1"/>
      <c r="G15363" s="1"/>
      <c r="H15363" s="1"/>
    </row>
    <row r="15364">
      <c r="A15364" s="1"/>
      <c r="B15364" s="1"/>
      <c r="C15364" s="1"/>
      <c r="D15364" s="8"/>
      <c r="E15364" s="1"/>
      <c r="F15364" s="1"/>
      <c r="G15364" s="1"/>
      <c r="H15364" s="1"/>
    </row>
    <row r="15365">
      <c r="A15365" s="1"/>
      <c r="B15365" s="1"/>
      <c r="C15365" s="1"/>
      <c r="D15365" s="8"/>
      <c r="E15365" s="1"/>
      <c r="F15365" s="1"/>
      <c r="G15365" s="1"/>
      <c r="H15365" s="1"/>
    </row>
    <row r="15366">
      <c r="A15366" s="1"/>
      <c r="B15366" s="1"/>
      <c r="C15366" s="1"/>
      <c r="D15366" s="8"/>
      <c r="E15366" s="1"/>
      <c r="F15366" s="1"/>
      <c r="G15366" s="1"/>
      <c r="H15366" s="1"/>
    </row>
    <row r="15367">
      <c r="A15367" s="1"/>
      <c r="B15367" s="1"/>
      <c r="C15367" s="1"/>
      <c r="D15367" s="8"/>
      <c r="E15367" s="1"/>
      <c r="F15367" s="1"/>
      <c r="G15367" s="1"/>
      <c r="H15367" s="1"/>
    </row>
    <row r="15368">
      <c r="A15368" s="1"/>
      <c r="B15368" s="1"/>
      <c r="C15368" s="1"/>
      <c r="D15368" s="8"/>
      <c r="E15368" s="1"/>
      <c r="F15368" s="1"/>
      <c r="G15368" s="1"/>
      <c r="H15368" s="1"/>
    </row>
    <row r="15369">
      <c r="A15369" s="1"/>
      <c r="B15369" s="1"/>
      <c r="C15369" s="1"/>
      <c r="D15369" s="8"/>
      <c r="E15369" s="1"/>
      <c r="F15369" s="1"/>
      <c r="G15369" s="1"/>
      <c r="H15369" s="1"/>
    </row>
    <row r="15370">
      <c r="A15370" s="1"/>
      <c r="B15370" s="1"/>
      <c r="C15370" s="1"/>
      <c r="D15370" s="8"/>
      <c r="E15370" s="1"/>
      <c r="F15370" s="1"/>
      <c r="G15370" s="1"/>
      <c r="H15370" s="1"/>
    </row>
    <row r="15371">
      <c r="A15371" s="1"/>
      <c r="B15371" s="1"/>
      <c r="C15371" s="1"/>
      <c r="D15371" s="8"/>
      <c r="E15371" s="1"/>
      <c r="F15371" s="1"/>
      <c r="G15371" s="1"/>
      <c r="H15371" s="1"/>
    </row>
    <row r="15372">
      <c r="A15372" s="1"/>
      <c r="B15372" s="1"/>
      <c r="C15372" s="1"/>
      <c r="D15372" s="8"/>
      <c r="E15372" s="1"/>
      <c r="F15372" s="1"/>
      <c r="G15372" s="1"/>
      <c r="H15372" s="1"/>
    </row>
    <row r="15373">
      <c r="A15373" s="1"/>
      <c r="B15373" s="1"/>
      <c r="C15373" s="1"/>
      <c r="D15373" s="8"/>
      <c r="E15373" s="1"/>
      <c r="F15373" s="1"/>
      <c r="G15373" s="1"/>
      <c r="H15373" s="1"/>
    </row>
    <row r="15374">
      <c r="A15374" s="1"/>
      <c r="B15374" s="1"/>
      <c r="C15374" s="1"/>
      <c r="D15374" s="8"/>
      <c r="E15374" s="1"/>
      <c r="F15374" s="1"/>
      <c r="G15374" s="1"/>
      <c r="H15374" s="1"/>
    </row>
    <row r="15375">
      <c r="A15375" s="1"/>
      <c r="B15375" s="1"/>
      <c r="C15375" s="1"/>
      <c r="D15375" s="8"/>
      <c r="E15375" s="1"/>
      <c r="F15375" s="1"/>
      <c r="G15375" s="1"/>
      <c r="H15375" s="1"/>
    </row>
    <row r="15376">
      <c r="A15376" s="1"/>
      <c r="B15376" s="1"/>
      <c r="C15376" s="1"/>
      <c r="D15376" s="8"/>
      <c r="E15376" s="1"/>
      <c r="F15376" s="1"/>
      <c r="G15376" s="1"/>
      <c r="H15376" s="1"/>
    </row>
    <row r="15377">
      <c r="A15377" s="1"/>
      <c r="B15377" s="1"/>
      <c r="C15377" s="1"/>
      <c r="D15377" s="8"/>
      <c r="E15377" s="1"/>
      <c r="F15377" s="1"/>
      <c r="G15377" s="1"/>
      <c r="H15377" s="1"/>
    </row>
    <row r="15378">
      <c r="A15378" s="1"/>
      <c r="B15378" s="1"/>
      <c r="C15378" s="1"/>
      <c r="D15378" s="8"/>
      <c r="E15378" s="1"/>
      <c r="F15378" s="1"/>
      <c r="G15378" s="1"/>
      <c r="H15378" s="1"/>
    </row>
    <row r="15379">
      <c r="A15379" s="1"/>
      <c r="B15379" s="1"/>
      <c r="C15379" s="1"/>
      <c r="D15379" s="8"/>
      <c r="E15379" s="1"/>
      <c r="F15379" s="1"/>
      <c r="G15379" s="1"/>
      <c r="H15379" s="1"/>
    </row>
    <row r="15380">
      <c r="A15380" s="1"/>
      <c r="B15380" s="1"/>
      <c r="C15380" s="1"/>
      <c r="D15380" s="8"/>
      <c r="E15380" s="1"/>
      <c r="F15380" s="1"/>
      <c r="G15380" s="1"/>
      <c r="H15380" s="1"/>
    </row>
    <row r="15381">
      <c r="A15381" s="1"/>
      <c r="B15381" s="1"/>
      <c r="C15381" s="1"/>
      <c r="D15381" s="8"/>
      <c r="E15381" s="1"/>
      <c r="F15381" s="1"/>
      <c r="G15381" s="1"/>
      <c r="H15381" s="1"/>
    </row>
    <row r="15382">
      <c r="A15382" s="1"/>
      <c r="B15382" s="1"/>
      <c r="C15382" s="1"/>
      <c r="D15382" s="8"/>
      <c r="E15382" s="1"/>
      <c r="F15382" s="1"/>
      <c r="G15382" s="1"/>
      <c r="H15382" s="1"/>
    </row>
    <row r="15383">
      <c r="A15383" s="1"/>
      <c r="B15383" s="1"/>
      <c r="C15383" s="1"/>
      <c r="D15383" s="8"/>
      <c r="E15383" s="1"/>
      <c r="F15383" s="1"/>
      <c r="G15383" s="1"/>
      <c r="H15383" s="1"/>
    </row>
    <row r="15384">
      <c r="A15384" s="1"/>
      <c r="B15384" s="1"/>
      <c r="C15384" s="1"/>
      <c r="D15384" s="8"/>
      <c r="E15384" s="1"/>
      <c r="F15384" s="1"/>
      <c r="G15384" s="1"/>
      <c r="H15384" s="1"/>
    </row>
    <row r="15385">
      <c r="A15385" s="1"/>
      <c r="B15385" s="1"/>
      <c r="C15385" s="1"/>
      <c r="D15385" s="8"/>
      <c r="E15385" s="1"/>
      <c r="F15385" s="1"/>
      <c r="G15385" s="1"/>
      <c r="H15385" s="1"/>
    </row>
    <row r="15386">
      <c r="A15386" s="1"/>
      <c r="B15386" s="1"/>
      <c r="C15386" s="1"/>
      <c r="D15386" s="8"/>
      <c r="E15386" s="1"/>
      <c r="F15386" s="1"/>
      <c r="G15386" s="1"/>
      <c r="H15386" s="1"/>
    </row>
    <row r="15387">
      <c r="A15387" s="1"/>
      <c r="B15387" s="1"/>
      <c r="C15387" s="1"/>
      <c r="D15387" s="8"/>
      <c r="E15387" s="1"/>
      <c r="F15387" s="1"/>
      <c r="G15387" s="1"/>
      <c r="H15387" s="1"/>
    </row>
    <row r="15388">
      <c r="A15388" s="1"/>
      <c r="B15388" s="1"/>
      <c r="C15388" s="1"/>
      <c r="D15388" s="8"/>
      <c r="E15388" s="1"/>
      <c r="F15388" s="1"/>
      <c r="G15388" s="1"/>
      <c r="H15388" s="1"/>
    </row>
    <row r="15389">
      <c r="A15389" s="1"/>
      <c r="B15389" s="1"/>
      <c r="C15389" s="1"/>
      <c r="D15389" s="8"/>
      <c r="E15389" s="1"/>
      <c r="F15389" s="1"/>
      <c r="G15389" s="1"/>
      <c r="H15389" s="1"/>
    </row>
    <row r="15390">
      <c r="A15390" s="1"/>
      <c r="B15390" s="1"/>
      <c r="C15390" s="1"/>
      <c r="D15390" s="8"/>
      <c r="E15390" s="1"/>
      <c r="F15390" s="1"/>
      <c r="G15390" s="1"/>
      <c r="H15390" s="1"/>
    </row>
    <row r="15391">
      <c r="A15391" s="1"/>
      <c r="B15391" s="1"/>
      <c r="C15391" s="1"/>
      <c r="D15391" s="8"/>
      <c r="E15391" s="1"/>
      <c r="F15391" s="1"/>
      <c r="G15391" s="1"/>
      <c r="H15391" s="1"/>
    </row>
    <row r="15392">
      <c r="A15392" s="1"/>
      <c r="B15392" s="1"/>
      <c r="C15392" s="1"/>
      <c r="D15392" s="8"/>
      <c r="E15392" s="1"/>
      <c r="F15392" s="1"/>
      <c r="G15392" s="1"/>
      <c r="H15392" s="1"/>
    </row>
    <row r="15393">
      <c r="A15393" s="1"/>
      <c r="B15393" s="1"/>
      <c r="C15393" s="1"/>
      <c r="D15393" s="8"/>
      <c r="E15393" s="1"/>
      <c r="F15393" s="1"/>
      <c r="G15393" s="1"/>
      <c r="H15393" s="1"/>
    </row>
    <row r="15394">
      <c r="A15394" s="1"/>
      <c r="B15394" s="1"/>
      <c r="C15394" s="1"/>
      <c r="D15394" s="8"/>
      <c r="E15394" s="1"/>
      <c r="F15394" s="1"/>
      <c r="G15394" s="1"/>
      <c r="H15394" s="1"/>
    </row>
    <row r="15395">
      <c r="A15395" s="1"/>
      <c r="B15395" s="1"/>
      <c r="C15395" s="1"/>
      <c r="D15395" s="8"/>
      <c r="E15395" s="1"/>
      <c r="F15395" s="1"/>
      <c r="G15395" s="1"/>
      <c r="H15395" s="1"/>
    </row>
    <row r="15396">
      <c r="A15396" s="1"/>
      <c r="B15396" s="1"/>
      <c r="C15396" s="1"/>
      <c r="D15396" s="8"/>
      <c r="E15396" s="1"/>
      <c r="F15396" s="1"/>
      <c r="G15396" s="1"/>
      <c r="H15396" s="1"/>
    </row>
    <row r="15397">
      <c r="A15397" s="1"/>
      <c r="B15397" s="1"/>
      <c r="C15397" s="1"/>
      <c r="D15397" s="8"/>
      <c r="E15397" s="1"/>
      <c r="F15397" s="1"/>
      <c r="G15397" s="1"/>
      <c r="H15397" s="1"/>
    </row>
    <row r="15398">
      <c r="A15398" s="1"/>
      <c r="B15398" s="1"/>
      <c r="C15398" s="1"/>
      <c r="D15398" s="8"/>
      <c r="E15398" s="1"/>
      <c r="F15398" s="1"/>
      <c r="G15398" s="1"/>
      <c r="H15398" s="1"/>
    </row>
    <row r="15399">
      <c r="A15399" s="1"/>
      <c r="B15399" s="1"/>
      <c r="C15399" s="1"/>
      <c r="D15399" s="8"/>
      <c r="E15399" s="1"/>
      <c r="F15399" s="1"/>
      <c r="G15399" s="1"/>
      <c r="H15399" s="1"/>
    </row>
    <row r="15400">
      <c r="A15400" s="1"/>
      <c r="B15400" s="1"/>
      <c r="C15400" s="1"/>
      <c r="D15400" s="8"/>
      <c r="E15400" s="1"/>
      <c r="F15400" s="1"/>
      <c r="G15400" s="1"/>
      <c r="H15400" s="1"/>
    </row>
    <row r="15401">
      <c r="A15401" s="1"/>
      <c r="B15401" s="1"/>
      <c r="C15401" s="1"/>
      <c r="D15401" s="8"/>
      <c r="E15401" s="1"/>
      <c r="F15401" s="1"/>
      <c r="G15401" s="1"/>
      <c r="H15401" s="1"/>
    </row>
    <row r="15402">
      <c r="A15402" s="1"/>
      <c r="B15402" s="1"/>
      <c r="C15402" s="1"/>
      <c r="D15402" s="8"/>
      <c r="E15402" s="1"/>
      <c r="F15402" s="1"/>
      <c r="G15402" s="1"/>
      <c r="H15402" s="1"/>
    </row>
    <row r="15403">
      <c r="A15403" s="1"/>
      <c r="B15403" s="1"/>
      <c r="C15403" s="1"/>
      <c r="D15403" s="8"/>
      <c r="E15403" s="1"/>
      <c r="F15403" s="1"/>
      <c r="G15403" s="1"/>
      <c r="H15403" s="1"/>
    </row>
    <row r="15404">
      <c r="A15404" s="1"/>
      <c r="B15404" s="1"/>
      <c r="C15404" s="1"/>
      <c r="D15404" s="8"/>
      <c r="E15404" s="1"/>
      <c r="F15404" s="1"/>
      <c r="G15404" s="1"/>
      <c r="H15404" s="1"/>
    </row>
    <row r="15405">
      <c r="A15405" s="1"/>
      <c r="B15405" s="1"/>
      <c r="C15405" s="1"/>
      <c r="D15405" s="8"/>
      <c r="E15405" s="1"/>
      <c r="F15405" s="1"/>
      <c r="G15405" s="1"/>
      <c r="H15405" s="1"/>
    </row>
    <row r="15406">
      <c r="A15406" s="1"/>
      <c r="B15406" s="1"/>
      <c r="C15406" s="1"/>
      <c r="D15406" s="8"/>
      <c r="E15406" s="1"/>
      <c r="F15406" s="1"/>
      <c r="G15406" s="1"/>
      <c r="H15406" s="1"/>
    </row>
    <row r="15407">
      <c r="A15407" s="1"/>
      <c r="B15407" s="1"/>
      <c r="C15407" s="1"/>
      <c r="D15407" s="8"/>
      <c r="E15407" s="1"/>
      <c r="F15407" s="1"/>
      <c r="G15407" s="1"/>
      <c r="H15407" s="1"/>
    </row>
    <row r="15408">
      <c r="A15408" s="1"/>
      <c r="B15408" s="1"/>
      <c r="C15408" s="1"/>
      <c r="D15408" s="8"/>
      <c r="E15408" s="1"/>
      <c r="F15408" s="1"/>
      <c r="G15408" s="1"/>
      <c r="H15408" s="1"/>
    </row>
    <row r="15409">
      <c r="A15409" s="1"/>
      <c r="B15409" s="1"/>
      <c r="C15409" s="1"/>
      <c r="D15409" s="8"/>
      <c r="E15409" s="1"/>
      <c r="F15409" s="1"/>
      <c r="G15409" s="1"/>
      <c r="H15409" s="1"/>
    </row>
    <row r="15410">
      <c r="A15410" s="1"/>
      <c r="B15410" s="1"/>
      <c r="C15410" s="1"/>
      <c r="D15410" s="8"/>
      <c r="E15410" s="1"/>
      <c r="F15410" s="1"/>
      <c r="G15410" s="1"/>
      <c r="H15410" s="1"/>
    </row>
    <row r="15411">
      <c r="A15411" s="1"/>
      <c r="B15411" s="1"/>
      <c r="C15411" s="1"/>
      <c r="D15411" s="8"/>
      <c r="E15411" s="1"/>
      <c r="F15411" s="1"/>
      <c r="G15411" s="1"/>
      <c r="H15411" s="1"/>
    </row>
    <row r="15412">
      <c r="A15412" s="1"/>
      <c r="B15412" s="1"/>
      <c r="C15412" s="1"/>
      <c r="D15412" s="8"/>
      <c r="E15412" s="1"/>
      <c r="F15412" s="1"/>
      <c r="G15412" s="1"/>
      <c r="H15412" s="1"/>
    </row>
    <row r="15413">
      <c r="A15413" s="1"/>
      <c r="B15413" s="1"/>
      <c r="C15413" s="1"/>
      <c r="D15413" s="8"/>
      <c r="E15413" s="1"/>
      <c r="F15413" s="1"/>
      <c r="G15413" s="1"/>
      <c r="H15413" s="1"/>
    </row>
    <row r="15414">
      <c r="A15414" s="1"/>
      <c r="B15414" s="1"/>
      <c r="C15414" s="1"/>
      <c r="D15414" s="8"/>
      <c r="E15414" s="1"/>
      <c r="F15414" s="1"/>
      <c r="G15414" s="1"/>
      <c r="H15414" s="1"/>
    </row>
    <row r="15415">
      <c r="A15415" s="1"/>
      <c r="B15415" s="1"/>
      <c r="C15415" s="1"/>
      <c r="D15415" s="8"/>
      <c r="E15415" s="1"/>
      <c r="F15415" s="1"/>
      <c r="G15415" s="1"/>
      <c r="H15415" s="1"/>
    </row>
    <row r="15416">
      <c r="A15416" s="1"/>
      <c r="B15416" s="1"/>
      <c r="C15416" s="1"/>
      <c r="D15416" s="8"/>
      <c r="E15416" s="1"/>
      <c r="F15416" s="1"/>
      <c r="G15416" s="1"/>
      <c r="H15416" s="1"/>
    </row>
    <row r="15417">
      <c r="A15417" s="1"/>
      <c r="B15417" s="1"/>
      <c r="C15417" s="1"/>
      <c r="D15417" s="8"/>
      <c r="E15417" s="1"/>
      <c r="F15417" s="1"/>
      <c r="G15417" s="1"/>
      <c r="H15417" s="1"/>
    </row>
    <row r="15418">
      <c r="A15418" s="1"/>
      <c r="B15418" s="1"/>
      <c r="C15418" s="1"/>
      <c r="D15418" s="8"/>
      <c r="E15418" s="1"/>
      <c r="F15418" s="1"/>
      <c r="G15418" s="1"/>
      <c r="H15418" s="1"/>
    </row>
    <row r="15419">
      <c r="A15419" s="1"/>
      <c r="B15419" s="1"/>
      <c r="C15419" s="1"/>
      <c r="D15419" s="8"/>
      <c r="E15419" s="1"/>
      <c r="F15419" s="1"/>
      <c r="G15419" s="1"/>
      <c r="H15419" s="1"/>
    </row>
    <row r="15420">
      <c r="A15420" s="1"/>
      <c r="B15420" s="1"/>
      <c r="C15420" s="1"/>
      <c r="D15420" s="8"/>
      <c r="E15420" s="1"/>
      <c r="F15420" s="1"/>
      <c r="G15420" s="1"/>
      <c r="H15420" s="1"/>
    </row>
    <row r="15421">
      <c r="A15421" s="1"/>
      <c r="B15421" s="1"/>
      <c r="C15421" s="1"/>
      <c r="D15421" s="8"/>
      <c r="E15421" s="1"/>
      <c r="F15421" s="1"/>
      <c r="G15421" s="1"/>
      <c r="H15421" s="1"/>
    </row>
    <row r="15422">
      <c r="A15422" s="1"/>
      <c r="B15422" s="1"/>
      <c r="C15422" s="1"/>
      <c r="D15422" s="8"/>
      <c r="E15422" s="1"/>
      <c r="F15422" s="1"/>
      <c r="G15422" s="1"/>
      <c r="H15422" s="1"/>
    </row>
    <row r="15423">
      <c r="A15423" s="1"/>
      <c r="B15423" s="1"/>
      <c r="C15423" s="1"/>
      <c r="D15423" s="8"/>
      <c r="E15423" s="1"/>
      <c r="F15423" s="1"/>
      <c r="G15423" s="1"/>
      <c r="H15423" s="1"/>
    </row>
    <row r="15424">
      <c r="A15424" s="1"/>
      <c r="B15424" s="1"/>
      <c r="C15424" s="1"/>
      <c r="D15424" s="8"/>
      <c r="E15424" s="1"/>
      <c r="F15424" s="1"/>
      <c r="G15424" s="1"/>
      <c r="H15424" s="1"/>
    </row>
    <row r="15425">
      <c r="A15425" s="1"/>
      <c r="B15425" s="1"/>
      <c r="C15425" s="1"/>
      <c r="D15425" s="8"/>
      <c r="E15425" s="1"/>
      <c r="F15425" s="1"/>
      <c r="G15425" s="1"/>
      <c r="H15425" s="1"/>
    </row>
    <row r="15426">
      <c r="A15426" s="1"/>
      <c r="B15426" s="1"/>
      <c r="C15426" s="1"/>
      <c r="D15426" s="8"/>
      <c r="E15426" s="1"/>
      <c r="F15426" s="1"/>
      <c r="G15426" s="1"/>
      <c r="H15426" s="1"/>
    </row>
    <row r="15427">
      <c r="A15427" s="1"/>
      <c r="B15427" s="1"/>
      <c r="C15427" s="1"/>
      <c r="D15427" s="8"/>
      <c r="E15427" s="1"/>
      <c r="F15427" s="1"/>
      <c r="G15427" s="1"/>
      <c r="H15427" s="1"/>
    </row>
    <row r="15428">
      <c r="A15428" s="1"/>
      <c r="B15428" s="1"/>
      <c r="C15428" s="1"/>
      <c r="D15428" s="8"/>
      <c r="E15428" s="1"/>
      <c r="F15428" s="1"/>
      <c r="G15428" s="1"/>
      <c r="H15428" s="1"/>
    </row>
    <row r="15429">
      <c r="A15429" s="1"/>
      <c r="B15429" s="1"/>
      <c r="C15429" s="1"/>
      <c r="D15429" s="8"/>
      <c r="E15429" s="1"/>
      <c r="F15429" s="1"/>
      <c r="G15429" s="1"/>
      <c r="H15429" s="1"/>
    </row>
    <row r="15430">
      <c r="A15430" s="1"/>
      <c r="B15430" s="1"/>
      <c r="C15430" s="1"/>
      <c r="D15430" s="8"/>
      <c r="E15430" s="1"/>
      <c r="F15430" s="1"/>
      <c r="G15430" s="1"/>
      <c r="H15430" s="1"/>
    </row>
    <row r="15431">
      <c r="A15431" s="1"/>
      <c r="B15431" s="1"/>
      <c r="C15431" s="1"/>
      <c r="D15431" s="8"/>
      <c r="E15431" s="1"/>
      <c r="F15431" s="1"/>
      <c r="G15431" s="1"/>
      <c r="H15431" s="1"/>
    </row>
    <row r="15432">
      <c r="A15432" s="1"/>
      <c r="B15432" s="1"/>
      <c r="C15432" s="1"/>
      <c r="D15432" s="8"/>
      <c r="E15432" s="1"/>
      <c r="F15432" s="1"/>
      <c r="G15432" s="1"/>
      <c r="H15432" s="1"/>
    </row>
    <row r="15433">
      <c r="A15433" s="1"/>
      <c r="B15433" s="1"/>
      <c r="C15433" s="1"/>
      <c r="D15433" s="8"/>
      <c r="E15433" s="1"/>
      <c r="F15433" s="1"/>
      <c r="G15433" s="1"/>
      <c r="H15433" s="1"/>
    </row>
    <row r="15434">
      <c r="A15434" s="1"/>
      <c r="B15434" s="1"/>
      <c r="C15434" s="1"/>
      <c r="D15434" s="8"/>
      <c r="E15434" s="1"/>
      <c r="F15434" s="1"/>
      <c r="G15434" s="1"/>
      <c r="H15434" s="1"/>
    </row>
    <row r="15435">
      <c r="A15435" s="1"/>
      <c r="B15435" s="1"/>
      <c r="C15435" s="1"/>
      <c r="D15435" s="8"/>
      <c r="E15435" s="1"/>
      <c r="F15435" s="1"/>
      <c r="G15435" s="1"/>
      <c r="H15435" s="1"/>
    </row>
    <row r="15436">
      <c r="A15436" s="1"/>
      <c r="B15436" s="1"/>
      <c r="C15436" s="1"/>
      <c r="D15436" s="8"/>
      <c r="E15436" s="1"/>
      <c r="F15436" s="1"/>
      <c r="G15436" s="1"/>
      <c r="H15436" s="1"/>
    </row>
    <row r="15437">
      <c r="A15437" s="1"/>
      <c r="B15437" s="1"/>
      <c r="C15437" s="1"/>
      <c r="D15437" s="8"/>
      <c r="E15437" s="1"/>
      <c r="F15437" s="1"/>
      <c r="G15437" s="1"/>
      <c r="H15437" s="1"/>
    </row>
    <row r="15438">
      <c r="A15438" s="1"/>
      <c r="B15438" s="1"/>
      <c r="C15438" s="1"/>
      <c r="D15438" s="8"/>
      <c r="E15438" s="1"/>
      <c r="F15438" s="1"/>
      <c r="G15438" s="1"/>
      <c r="H15438" s="1"/>
    </row>
    <row r="15439">
      <c r="A15439" s="1"/>
      <c r="B15439" s="1"/>
      <c r="C15439" s="1"/>
      <c r="D15439" s="8"/>
      <c r="E15439" s="1"/>
      <c r="F15439" s="1"/>
      <c r="G15439" s="1"/>
      <c r="H15439" s="1"/>
    </row>
    <row r="15440">
      <c r="A15440" s="1"/>
      <c r="B15440" s="1"/>
      <c r="C15440" s="1"/>
      <c r="D15440" s="8"/>
      <c r="E15440" s="1"/>
      <c r="F15440" s="1"/>
      <c r="G15440" s="1"/>
      <c r="H15440" s="1"/>
    </row>
    <row r="15441">
      <c r="A15441" s="1"/>
      <c r="B15441" s="1"/>
      <c r="C15441" s="1"/>
      <c r="D15441" s="8"/>
      <c r="E15441" s="1"/>
      <c r="F15441" s="1"/>
      <c r="G15441" s="1"/>
      <c r="H15441" s="1"/>
    </row>
    <row r="15442">
      <c r="A15442" s="1"/>
      <c r="B15442" s="1"/>
      <c r="C15442" s="1"/>
      <c r="D15442" s="8"/>
      <c r="E15442" s="1"/>
      <c r="F15442" s="1"/>
      <c r="G15442" s="1"/>
      <c r="H15442" s="1"/>
    </row>
    <row r="15443">
      <c r="A15443" s="1"/>
      <c r="B15443" s="1"/>
      <c r="C15443" s="1"/>
      <c r="D15443" s="8"/>
      <c r="E15443" s="1"/>
      <c r="F15443" s="1"/>
      <c r="G15443" s="1"/>
      <c r="H15443" s="1"/>
    </row>
    <row r="15444">
      <c r="A15444" s="1"/>
      <c r="B15444" s="1"/>
      <c r="C15444" s="1"/>
      <c r="D15444" s="8"/>
      <c r="E15444" s="1"/>
      <c r="F15444" s="1"/>
      <c r="G15444" s="1"/>
      <c r="H15444" s="1"/>
    </row>
    <row r="15445">
      <c r="A15445" s="1"/>
      <c r="B15445" s="1"/>
      <c r="C15445" s="1"/>
      <c r="D15445" s="8"/>
      <c r="E15445" s="1"/>
      <c r="F15445" s="1"/>
      <c r="G15445" s="1"/>
      <c r="H15445" s="1"/>
    </row>
    <row r="15446">
      <c r="A15446" s="1"/>
      <c r="B15446" s="1"/>
      <c r="C15446" s="1"/>
      <c r="D15446" s="8"/>
      <c r="E15446" s="1"/>
      <c r="F15446" s="1"/>
      <c r="G15446" s="1"/>
      <c r="H15446" s="1"/>
    </row>
    <row r="15447">
      <c r="A15447" s="1"/>
      <c r="B15447" s="1"/>
      <c r="C15447" s="1"/>
      <c r="D15447" s="8"/>
      <c r="E15447" s="1"/>
      <c r="F15447" s="1"/>
      <c r="G15447" s="1"/>
      <c r="H15447" s="1"/>
    </row>
    <row r="15448">
      <c r="A15448" s="1"/>
      <c r="B15448" s="1"/>
      <c r="C15448" s="1"/>
      <c r="D15448" s="8"/>
      <c r="E15448" s="1"/>
      <c r="F15448" s="1"/>
      <c r="G15448" s="1"/>
      <c r="H15448" s="1"/>
    </row>
    <row r="15449">
      <c r="A15449" s="1"/>
      <c r="B15449" s="1"/>
      <c r="C15449" s="1"/>
      <c r="D15449" s="8"/>
      <c r="E15449" s="1"/>
      <c r="F15449" s="1"/>
      <c r="G15449" s="1"/>
      <c r="H15449" s="1"/>
    </row>
    <row r="15450">
      <c r="A15450" s="1"/>
      <c r="B15450" s="1"/>
      <c r="C15450" s="1"/>
      <c r="D15450" s="8"/>
      <c r="E15450" s="1"/>
      <c r="F15450" s="1"/>
      <c r="G15450" s="1"/>
      <c r="H15450" s="1"/>
    </row>
    <row r="15451">
      <c r="A15451" s="1"/>
      <c r="B15451" s="1"/>
      <c r="C15451" s="1"/>
      <c r="D15451" s="8"/>
      <c r="E15451" s="1"/>
      <c r="F15451" s="1"/>
      <c r="G15451" s="1"/>
      <c r="H15451" s="1"/>
    </row>
    <row r="15452">
      <c r="A15452" s="1"/>
      <c r="B15452" s="1"/>
      <c r="C15452" s="1"/>
      <c r="D15452" s="8"/>
      <c r="E15452" s="1"/>
      <c r="F15452" s="1"/>
      <c r="G15452" s="1"/>
      <c r="H15452" s="1"/>
    </row>
    <row r="15453">
      <c r="A15453" s="1"/>
      <c r="B15453" s="1"/>
      <c r="C15453" s="1"/>
      <c r="D15453" s="8"/>
      <c r="E15453" s="1"/>
      <c r="F15453" s="1"/>
      <c r="G15453" s="1"/>
      <c r="H15453" s="1"/>
    </row>
    <row r="15454">
      <c r="A15454" s="1"/>
      <c r="B15454" s="1"/>
      <c r="C15454" s="1"/>
      <c r="D15454" s="8"/>
      <c r="E15454" s="1"/>
      <c r="F15454" s="1"/>
      <c r="G15454" s="1"/>
      <c r="H15454" s="1"/>
    </row>
    <row r="15455">
      <c r="A15455" s="1"/>
      <c r="B15455" s="1"/>
      <c r="C15455" s="1"/>
      <c r="D15455" s="8"/>
      <c r="E15455" s="1"/>
      <c r="F15455" s="1"/>
      <c r="G15455" s="1"/>
      <c r="H15455" s="1"/>
    </row>
    <row r="15456">
      <c r="A15456" s="1"/>
      <c r="B15456" s="1"/>
      <c r="C15456" s="1"/>
      <c r="D15456" s="8"/>
      <c r="E15456" s="1"/>
      <c r="F15456" s="1"/>
      <c r="G15456" s="1"/>
      <c r="H15456" s="1"/>
    </row>
    <row r="15457">
      <c r="A15457" s="1"/>
      <c r="B15457" s="1"/>
      <c r="C15457" s="1"/>
      <c r="D15457" s="8"/>
      <c r="E15457" s="1"/>
      <c r="F15457" s="1"/>
      <c r="G15457" s="1"/>
      <c r="H15457" s="1"/>
    </row>
    <row r="15458">
      <c r="A15458" s="1"/>
      <c r="B15458" s="1"/>
      <c r="C15458" s="1"/>
      <c r="D15458" s="8"/>
      <c r="E15458" s="1"/>
      <c r="F15458" s="1"/>
      <c r="G15458" s="1"/>
      <c r="H15458" s="1"/>
    </row>
    <row r="15459">
      <c r="A15459" s="1"/>
      <c r="B15459" s="1"/>
      <c r="C15459" s="1"/>
      <c r="D15459" s="8"/>
      <c r="E15459" s="1"/>
      <c r="F15459" s="1"/>
      <c r="G15459" s="1"/>
      <c r="H15459" s="1"/>
    </row>
    <row r="15460">
      <c r="A15460" s="1"/>
      <c r="B15460" s="1"/>
      <c r="C15460" s="1"/>
      <c r="D15460" s="8"/>
      <c r="E15460" s="1"/>
      <c r="F15460" s="1"/>
      <c r="G15460" s="1"/>
      <c r="H15460" s="1"/>
    </row>
    <row r="15461">
      <c r="A15461" s="1"/>
      <c r="B15461" s="1"/>
      <c r="C15461" s="1"/>
      <c r="D15461" s="8"/>
      <c r="E15461" s="1"/>
      <c r="F15461" s="1"/>
      <c r="G15461" s="1"/>
      <c r="H15461" s="1"/>
    </row>
    <row r="15462">
      <c r="A15462" s="1"/>
      <c r="B15462" s="1"/>
      <c r="C15462" s="1"/>
      <c r="D15462" s="8"/>
      <c r="E15462" s="1"/>
      <c r="F15462" s="1"/>
      <c r="G15462" s="1"/>
      <c r="H15462" s="1"/>
    </row>
    <row r="15463">
      <c r="A15463" s="1"/>
      <c r="B15463" s="1"/>
      <c r="C15463" s="1"/>
      <c r="D15463" s="8"/>
      <c r="E15463" s="1"/>
      <c r="F15463" s="1"/>
      <c r="G15463" s="1"/>
      <c r="H15463" s="1"/>
    </row>
    <row r="15464">
      <c r="A15464" s="1"/>
      <c r="B15464" s="1"/>
      <c r="C15464" s="1"/>
      <c r="D15464" s="8"/>
      <c r="E15464" s="1"/>
      <c r="F15464" s="1"/>
      <c r="G15464" s="1"/>
      <c r="H15464" s="1"/>
    </row>
    <row r="15465">
      <c r="A15465" s="1"/>
      <c r="B15465" s="1"/>
      <c r="C15465" s="1"/>
      <c r="D15465" s="8"/>
      <c r="E15465" s="1"/>
      <c r="F15465" s="1"/>
      <c r="G15465" s="1"/>
      <c r="H15465" s="1"/>
    </row>
    <row r="15466">
      <c r="A15466" s="1"/>
      <c r="B15466" s="1"/>
      <c r="C15466" s="1"/>
      <c r="D15466" s="8"/>
      <c r="E15466" s="1"/>
      <c r="F15466" s="1"/>
      <c r="G15466" s="1"/>
      <c r="H15466" s="1"/>
    </row>
    <row r="15467">
      <c r="A15467" s="1"/>
      <c r="B15467" s="1"/>
      <c r="C15467" s="1"/>
      <c r="D15467" s="8"/>
      <c r="E15467" s="1"/>
      <c r="F15467" s="1"/>
      <c r="G15467" s="1"/>
      <c r="H15467" s="1"/>
    </row>
    <row r="15468">
      <c r="A15468" s="1"/>
      <c r="B15468" s="1"/>
      <c r="C15468" s="1"/>
      <c r="D15468" s="8"/>
      <c r="E15468" s="1"/>
      <c r="F15468" s="1"/>
      <c r="G15468" s="1"/>
      <c r="H15468" s="1"/>
    </row>
    <row r="15469">
      <c r="A15469" s="1"/>
      <c r="B15469" s="1"/>
      <c r="C15469" s="1"/>
      <c r="D15469" s="8"/>
      <c r="E15469" s="1"/>
      <c r="F15469" s="1"/>
      <c r="G15469" s="1"/>
      <c r="H15469" s="1"/>
    </row>
    <row r="15470">
      <c r="A15470" s="1"/>
      <c r="B15470" s="1"/>
      <c r="C15470" s="1"/>
      <c r="D15470" s="8"/>
      <c r="E15470" s="1"/>
      <c r="F15470" s="1"/>
      <c r="G15470" s="1"/>
      <c r="H15470" s="1"/>
    </row>
    <row r="15471">
      <c r="A15471" s="1"/>
      <c r="B15471" s="1"/>
      <c r="C15471" s="1"/>
      <c r="D15471" s="8"/>
      <c r="E15471" s="1"/>
      <c r="F15471" s="1"/>
      <c r="G15471" s="1"/>
      <c r="H15471" s="1"/>
    </row>
    <row r="15472">
      <c r="A15472" s="1"/>
      <c r="B15472" s="1"/>
      <c r="C15472" s="1"/>
      <c r="D15472" s="8"/>
      <c r="E15472" s="1"/>
      <c r="F15472" s="1"/>
      <c r="G15472" s="1"/>
      <c r="H15472" s="1"/>
    </row>
    <row r="15473">
      <c r="A15473" s="1"/>
      <c r="B15473" s="1"/>
      <c r="C15473" s="1"/>
      <c r="D15473" s="8"/>
      <c r="E15473" s="1"/>
      <c r="F15473" s="1"/>
      <c r="G15473" s="1"/>
      <c r="H15473" s="1"/>
    </row>
    <row r="15474">
      <c r="A15474" s="1"/>
      <c r="B15474" s="1"/>
      <c r="C15474" s="1"/>
      <c r="D15474" s="8"/>
      <c r="E15474" s="1"/>
      <c r="F15474" s="1"/>
      <c r="G15474" s="1"/>
      <c r="H15474" s="1"/>
    </row>
    <row r="15475">
      <c r="A15475" s="1"/>
      <c r="B15475" s="1"/>
      <c r="C15475" s="1"/>
      <c r="D15475" s="8"/>
      <c r="E15475" s="1"/>
      <c r="F15475" s="1"/>
      <c r="G15475" s="1"/>
      <c r="H15475" s="1"/>
    </row>
    <row r="15476">
      <c r="A15476" s="1"/>
      <c r="B15476" s="1"/>
      <c r="C15476" s="1"/>
      <c r="D15476" s="8"/>
      <c r="E15476" s="1"/>
      <c r="F15476" s="1"/>
      <c r="G15476" s="1"/>
      <c r="H15476" s="1"/>
    </row>
    <row r="15477">
      <c r="A15477" s="1"/>
      <c r="B15477" s="1"/>
      <c r="C15477" s="1"/>
      <c r="D15477" s="8"/>
      <c r="E15477" s="1"/>
      <c r="F15477" s="1"/>
      <c r="G15477" s="1"/>
      <c r="H15477" s="1"/>
    </row>
    <row r="15478">
      <c r="A15478" s="1"/>
      <c r="B15478" s="1"/>
      <c r="C15478" s="1"/>
      <c r="D15478" s="8"/>
      <c r="E15478" s="1"/>
      <c r="F15478" s="1"/>
      <c r="G15478" s="1"/>
      <c r="H15478" s="1"/>
    </row>
    <row r="15479">
      <c r="A15479" s="1"/>
      <c r="B15479" s="1"/>
      <c r="C15479" s="1"/>
      <c r="D15479" s="8"/>
      <c r="E15479" s="1"/>
      <c r="F15479" s="1"/>
      <c r="G15479" s="1"/>
      <c r="H15479" s="1"/>
    </row>
    <row r="15480">
      <c r="A15480" s="1"/>
      <c r="B15480" s="1"/>
      <c r="C15480" s="1"/>
      <c r="D15480" s="8"/>
      <c r="E15480" s="1"/>
      <c r="F15480" s="1"/>
      <c r="G15480" s="1"/>
      <c r="H15480" s="1"/>
    </row>
    <row r="15481">
      <c r="A15481" s="1"/>
      <c r="B15481" s="1"/>
      <c r="C15481" s="1"/>
      <c r="D15481" s="8"/>
      <c r="E15481" s="1"/>
      <c r="F15481" s="1"/>
      <c r="G15481" s="1"/>
      <c r="H15481" s="1"/>
    </row>
    <row r="15482">
      <c r="A15482" s="1"/>
      <c r="B15482" s="1"/>
      <c r="C15482" s="1"/>
      <c r="D15482" s="8"/>
      <c r="E15482" s="1"/>
      <c r="F15482" s="1"/>
      <c r="G15482" s="1"/>
      <c r="H15482" s="1"/>
    </row>
    <row r="15483">
      <c r="A15483" s="1"/>
      <c r="B15483" s="1"/>
      <c r="C15483" s="1"/>
      <c r="D15483" s="8"/>
      <c r="E15483" s="1"/>
      <c r="F15483" s="1"/>
      <c r="G15483" s="1"/>
      <c r="H15483" s="1"/>
    </row>
    <row r="15484">
      <c r="A15484" s="1"/>
      <c r="B15484" s="1"/>
      <c r="C15484" s="1"/>
      <c r="D15484" s="8"/>
      <c r="E15484" s="1"/>
      <c r="F15484" s="1"/>
      <c r="G15484" s="1"/>
      <c r="H15484" s="1"/>
    </row>
    <row r="15485">
      <c r="A15485" s="1"/>
      <c r="B15485" s="1"/>
      <c r="C15485" s="1"/>
      <c r="D15485" s="8"/>
      <c r="E15485" s="1"/>
      <c r="F15485" s="1"/>
      <c r="G15485" s="1"/>
      <c r="H15485" s="1"/>
    </row>
    <row r="15486">
      <c r="A15486" s="1"/>
      <c r="B15486" s="1"/>
      <c r="C15486" s="1"/>
      <c r="D15486" s="8"/>
      <c r="E15486" s="1"/>
      <c r="F15486" s="1"/>
      <c r="G15486" s="1"/>
      <c r="H15486" s="1"/>
    </row>
    <row r="15487">
      <c r="A15487" s="1"/>
      <c r="B15487" s="1"/>
      <c r="C15487" s="1"/>
      <c r="D15487" s="8"/>
      <c r="E15487" s="1"/>
      <c r="F15487" s="1"/>
      <c r="G15487" s="1"/>
      <c r="H15487" s="1"/>
    </row>
    <row r="15488">
      <c r="A15488" s="1"/>
      <c r="B15488" s="1"/>
      <c r="C15488" s="1"/>
      <c r="D15488" s="8"/>
      <c r="E15488" s="1"/>
      <c r="F15488" s="1"/>
      <c r="G15488" s="1"/>
      <c r="H15488" s="1"/>
    </row>
    <row r="15489">
      <c r="A15489" s="1"/>
      <c r="B15489" s="1"/>
      <c r="C15489" s="1"/>
      <c r="D15489" s="8"/>
      <c r="E15489" s="1"/>
      <c r="F15489" s="1"/>
      <c r="G15489" s="1"/>
      <c r="H15489" s="1"/>
    </row>
    <row r="15490">
      <c r="A15490" s="1"/>
      <c r="B15490" s="1"/>
      <c r="C15490" s="1"/>
      <c r="D15490" s="8"/>
      <c r="E15490" s="1"/>
      <c r="F15490" s="1"/>
      <c r="G15490" s="1"/>
      <c r="H15490" s="1"/>
    </row>
    <row r="15491">
      <c r="A15491" s="1"/>
      <c r="B15491" s="1"/>
      <c r="C15491" s="1"/>
      <c r="D15491" s="8"/>
      <c r="E15491" s="1"/>
      <c r="F15491" s="1"/>
      <c r="G15491" s="1"/>
      <c r="H15491" s="1"/>
    </row>
    <row r="15492">
      <c r="A15492" s="1"/>
      <c r="B15492" s="1"/>
      <c r="C15492" s="1"/>
      <c r="D15492" s="8"/>
      <c r="E15492" s="1"/>
      <c r="F15492" s="1"/>
      <c r="G15492" s="1"/>
      <c r="H15492" s="1"/>
    </row>
    <row r="15493">
      <c r="A15493" s="1"/>
      <c r="B15493" s="1"/>
      <c r="C15493" s="1"/>
      <c r="D15493" s="8"/>
      <c r="E15493" s="1"/>
      <c r="F15493" s="1"/>
      <c r="G15493" s="1"/>
      <c r="H15493" s="1"/>
    </row>
    <row r="15494">
      <c r="A15494" s="1"/>
      <c r="B15494" s="1"/>
      <c r="C15494" s="1"/>
      <c r="D15494" s="8"/>
      <c r="E15494" s="1"/>
      <c r="F15494" s="1"/>
      <c r="G15494" s="1"/>
      <c r="H15494" s="1"/>
    </row>
    <row r="15495">
      <c r="A15495" s="1"/>
      <c r="B15495" s="1"/>
      <c r="C15495" s="1"/>
      <c r="D15495" s="8"/>
      <c r="E15495" s="1"/>
      <c r="F15495" s="1"/>
      <c r="G15495" s="1"/>
      <c r="H15495" s="1"/>
    </row>
    <row r="15496">
      <c r="A15496" s="1"/>
      <c r="B15496" s="1"/>
      <c r="C15496" s="1"/>
      <c r="D15496" s="8"/>
      <c r="E15496" s="1"/>
      <c r="F15496" s="1"/>
      <c r="G15496" s="1"/>
      <c r="H15496" s="1"/>
    </row>
    <row r="15497">
      <c r="A15497" s="1"/>
      <c r="B15497" s="1"/>
      <c r="C15497" s="1"/>
      <c r="D15497" s="8"/>
      <c r="E15497" s="1"/>
      <c r="F15497" s="1"/>
      <c r="G15497" s="1"/>
      <c r="H15497" s="1"/>
    </row>
    <row r="15498">
      <c r="A15498" s="1"/>
      <c r="B15498" s="1"/>
      <c r="C15498" s="1"/>
      <c r="D15498" s="8"/>
      <c r="E15498" s="1"/>
      <c r="F15498" s="1"/>
      <c r="G15498" s="1"/>
      <c r="H15498" s="1"/>
    </row>
    <row r="15499">
      <c r="A15499" s="1"/>
      <c r="B15499" s="1"/>
      <c r="C15499" s="1"/>
      <c r="D15499" s="8"/>
      <c r="E15499" s="1"/>
      <c r="F15499" s="1"/>
      <c r="G15499" s="1"/>
      <c r="H15499" s="1"/>
    </row>
    <row r="15500">
      <c r="A15500" s="1"/>
      <c r="B15500" s="1"/>
      <c r="C15500" s="1"/>
      <c r="D15500" s="8"/>
      <c r="E15500" s="1"/>
      <c r="F15500" s="1"/>
      <c r="G15500" s="1"/>
      <c r="H15500" s="1"/>
    </row>
    <row r="15501">
      <c r="A15501" s="1"/>
      <c r="B15501" s="1"/>
      <c r="C15501" s="1"/>
      <c r="D15501" s="8"/>
      <c r="E15501" s="1"/>
      <c r="F15501" s="1"/>
      <c r="G15501" s="1"/>
      <c r="H15501" s="1"/>
    </row>
    <row r="15502">
      <c r="A15502" s="1"/>
      <c r="B15502" s="1"/>
      <c r="C15502" s="1"/>
      <c r="D15502" s="8"/>
      <c r="E15502" s="1"/>
      <c r="F15502" s="1"/>
      <c r="G15502" s="1"/>
      <c r="H15502" s="1"/>
    </row>
    <row r="15503">
      <c r="A15503" s="1"/>
      <c r="B15503" s="1"/>
      <c r="C15503" s="1"/>
      <c r="D15503" s="8"/>
      <c r="E15503" s="1"/>
      <c r="F15503" s="1"/>
      <c r="G15503" s="1"/>
      <c r="H15503" s="1"/>
    </row>
    <row r="15504">
      <c r="A15504" s="1"/>
      <c r="B15504" s="1"/>
      <c r="C15504" s="1"/>
      <c r="D15504" s="8"/>
      <c r="E15504" s="1"/>
      <c r="F15504" s="1"/>
      <c r="G15504" s="1"/>
      <c r="H15504" s="1"/>
    </row>
    <row r="15505">
      <c r="A15505" s="1"/>
      <c r="B15505" s="1"/>
      <c r="C15505" s="1"/>
      <c r="D15505" s="8"/>
      <c r="E15505" s="1"/>
      <c r="F15505" s="1"/>
      <c r="G15505" s="1"/>
      <c r="H15505" s="1"/>
    </row>
    <row r="15506">
      <c r="A15506" s="1"/>
      <c r="B15506" s="1"/>
      <c r="C15506" s="1"/>
      <c r="D15506" s="8"/>
      <c r="E15506" s="1"/>
      <c r="F15506" s="1"/>
      <c r="G15506" s="1"/>
      <c r="H15506" s="1"/>
    </row>
    <row r="15507">
      <c r="A15507" s="1"/>
      <c r="B15507" s="1"/>
      <c r="C15507" s="1"/>
      <c r="D15507" s="8"/>
      <c r="E15507" s="1"/>
      <c r="F15507" s="1"/>
      <c r="G15507" s="1"/>
      <c r="H15507" s="1"/>
    </row>
    <row r="15508">
      <c r="A15508" s="1"/>
      <c r="B15508" s="1"/>
      <c r="C15508" s="1"/>
      <c r="D15508" s="8"/>
      <c r="E15508" s="1"/>
      <c r="F15508" s="1"/>
      <c r="G15508" s="1"/>
      <c r="H15508" s="1"/>
    </row>
    <row r="15509">
      <c r="A15509" s="1"/>
      <c r="B15509" s="1"/>
      <c r="C15509" s="1"/>
      <c r="D15509" s="8"/>
      <c r="E15509" s="1"/>
      <c r="F15509" s="1"/>
      <c r="G15509" s="1"/>
      <c r="H15509" s="1"/>
    </row>
    <row r="15510">
      <c r="A15510" s="1"/>
      <c r="B15510" s="1"/>
      <c r="C15510" s="1"/>
      <c r="D15510" s="8"/>
      <c r="E15510" s="1"/>
      <c r="F15510" s="1"/>
      <c r="G15510" s="1"/>
      <c r="H15510" s="1"/>
    </row>
    <row r="15511">
      <c r="A15511" s="1"/>
      <c r="B15511" s="1"/>
      <c r="C15511" s="1"/>
      <c r="D15511" s="8"/>
      <c r="E15511" s="1"/>
      <c r="F15511" s="1"/>
      <c r="G15511" s="1"/>
      <c r="H15511" s="1"/>
    </row>
    <row r="15512">
      <c r="A15512" s="1"/>
      <c r="B15512" s="1"/>
      <c r="C15512" s="1"/>
      <c r="D15512" s="8"/>
      <c r="E15512" s="1"/>
      <c r="F15512" s="1"/>
      <c r="G15512" s="1"/>
      <c r="H15512" s="1"/>
    </row>
    <row r="15513">
      <c r="A15513" s="1"/>
      <c r="B15513" s="1"/>
      <c r="C15513" s="1"/>
      <c r="D15513" s="8"/>
      <c r="E15513" s="1"/>
      <c r="F15513" s="1"/>
      <c r="G15513" s="1"/>
      <c r="H15513" s="1"/>
    </row>
    <row r="15514">
      <c r="A15514" s="1"/>
      <c r="B15514" s="1"/>
      <c r="C15514" s="1"/>
      <c r="D15514" s="8"/>
      <c r="E15514" s="1"/>
      <c r="F15514" s="1"/>
      <c r="G15514" s="1"/>
      <c r="H15514" s="1"/>
    </row>
    <row r="15515">
      <c r="A15515" s="1"/>
      <c r="B15515" s="1"/>
      <c r="C15515" s="1"/>
      <c r="D15515" s="8"/>
      <c r="E15515" s="1"/>
      <c r="F15515" s="1"/>
      <c r="G15515" s="1"/>
      <c r="H15515" s="1"/>
    </row>
    <row r="15516">
      <c r="A15516" s="1"/>
      <c r="B15516" s="1"/>
      <c r="C15516" s="1"/>
      <c r="D15516" s="8"/>
      <c r="E15516" s="1"/>
      <c r="F15516" s="1"/>
      <c r="G15516" s="1"/>
      <c r="H15516" s="1"/>
    </row>
    <row r="15517">
      <c r="A15517" s="1"/>
      <c r="B15517" s="1"/>
      <c r="C15517" s="1"/>
      <c r="D15517" s="8"/>
      <c r="E15517" s="1"/>
      <c r="F15517" s="1"/>
      <c r="G15517" s="1"/>
      <c r="H15517" s="1"/>
    </row>
    <row r="15518">
      <c r="A15518" s="1"/>
      <c r="B15518" s="1"/>
      <c r="C15518" s="1"/>
      <c r="D15518" s="8"/>
      <c r="E15518" s="1"/>
      <c r="F15518" s="1"/>
      <c r="G15518" s="1"/>
      <c r="H15518" s="1"/>
    </row>
    <row r="15519">
      <c r="A15519" s="1"/>
      <c r="B15519" s="1"/>
      <c r="C15519" s="1"/>
      <c r="D15519" s="8"/>
      <c r="E15519" s="1"/>
      <c r="F15519" s="1"/>
      <c r="G15519" s="1"/>
      <c r="H15519" s="1"/>
    </row>
    <row r="15520">
      <c r="A15520" s="1"/>
      <c r="B15520" s="1"/>
      <c r="C15520" s="1"/>
      <c r="D15520" s="8"/>
      <c r="E15520" s="1"/>
      <c r="F15520" s="1"/>
      <c r="G15520" s="1"/>
      <c r="H15520" s="1"/>
    </row>
    <row r="15521">
      <c r="A15521" s="1"/>
      <c r="B15521" s="1"/>
      <c r="C15521" s="1"/>
      <c r="D15521" s="8"/>
      <c r="E15521" s="1"/>
      <c r="F15521" s="1"/>
      <c r="G15521" s="1"/>
      <c r="H15521" s="1"/>
    </row>
    <row r="15522">
      <c r="A15522" s="1"/>
      <c r="B15522" s="1"/>
      <c r="C15522" s="1"/>
      <c r="D15522" s="8"/>
      <c r="E15522" s="1"/>
      <c r="F15522" s="1"/>
      <c r="G15522" s="1"/>
      <c r="H15522" s="1"/>
    </row>
    <row r="15523">
      <c r="A15523" s="1"/>
      <c r="B15523" s="1"/>
      <c r="C15523" s="1"/>
      <c r="D15523" s="8"/>
      <c r="E15523" s="1"/>
      <c r="F15523" s="1"/>
      <c r="G15523" s="1"/>
      <c r="H15523" s="1"/>
    </row>
    <row r="15524">
      <c r="A15524" s="1"/>
      <c r="B15524" s="1"/>
      <c r="C15524" s="1"/>
      <c r="D15524" s="8"/>
      <c r="E15524" s="1"/>
      <c r="F15524" s="1"/>
      <c r="G15524" s="1"/>
      <c r="H15524" s="1"/>
    </row>
    <row r="15525">
      <c r="A15525" s="1"/>
      <c r="B15525" s="1"/>
      <c r="C15525" s="1"/>
      <c r="D15525" s="8"/>
      <c r="E15525" s="1"/>
      <c r="F15525" s="1"/>
      <c r="G15525" s="1"/>
      <c r="H15525" s="1"/>
    </row>
    <row r="15526">
      <c r="A15526" s="1"/>
      <c r="B15526" s="1"/>
      <c r="C15526" s="1"/>
      <c r="D15526" s="8"/>
      <c r="E15526" s="1"/>
      <c r="F15526" s="1"/>
      <c r="G15526" s="1"/>
      <c r="H15526" s="1"/>
    </row>
    <row r="15527">
      <c r="A15527" s="1"/>
      <c r="B15527" s="1"/>
      <c r="C15527" s="1"/>
      <c r="D15527" s="8"/>
      <c r="E15527" s="1"/>
      <c r="F15527" s="1"/>
      <c r="G15527" s="1"/>
      <c r="H15527" s="1"/>
    </row>
    <row r="15528">
      <c r="A15528" s="1"/>
      <c r="B15528" s="1"/>
      <c r="C15528" s="1"/>
      <c r="D15528" s="8"/>
      <c r="E15528" s="1"/>
      <c r="F15528" s="1"/>
      <c r="G15528" s="1"/>
      <c r="H15528" s="1"/>
    </row>
    <row r="15529">
      <c r="A15529" s="1"/>
      <c r="B15529" s="1"/>
      <c r="C15529" s="1"/>
      <c r="D15529" s="8"/>
      <c r="E15529" s="1"/>
      <c r="F15529" s="1"/>
      <c r="G15529" s="1"/>
      <c r="H15529" s="1"/>
    </row>
    <row r="15530">
      <c r="A15530" s="1"/>
      <c r="B15530" s="1"/>
      <c r="C15530" s="1"/>
      <c r="D15530" s="8"/>
      <c r="E15530" s="1"/>
      <c r="F15530" s="1"/>
      <c r="G15530" s="1"/>
      <c r="H15530" s="1"/>
    </row>
    <row r="15531">
      <c r="A15531" s="1"/>
      <c r="B15531" s="1"/>
      <c r="C15531" s="1"/>
      <c r="D15531" s="8"/>
      <c r="E15531" s="1"/>
      <c r="F15531" s="1"/>
      <c r="G15531" s="1"/>
      <c r="H15531" s="1"/>
    </row>
    <row r="15532">
      <c r="A15532" s="1"/>
      <c r="B15532" s="1"/>
      <c r="C15532" s="1"/>
      <c r="D15532" s="8"/>
      <c r="E15532" s="1"/>
      <c r="F15532" s="1"/>
      <c r="G15532" s="1"/>
      <c r="H15532" s="1"/>
    </row>
    <row r="15533">
      <c r="A15533" s="1"/>
      <c r="B15533" s="1"/>
      <c r="C15533" s="1"/>
      <c r="D15533" s="8"/>
      <c r="E15533" s="1"/>
      <c r="F15533" s="1"/>
      <c r="G15533" s="1"/>
      <c r="H15533" s="1"/>
    </row>
    <row r="15534">
      <c r="A15534" s="1"/>
      <c r="B15534" s="1"/>
      <c r="C15534" s="1"/>
      <c r="D15534" s="8"/>
      <c r="E15534" s="1"/>
      <c r="F15534" s="1"/>
      <c r="G15534" s="1"/>
      <c r="H15534" s="1"/>
    </row>
    <row r="15535">
      <c r="A15535" s="1"/>
      <c r="B15535" s="1"/>
      <c r="C15535" s="1"/>
      <c r="D15535" s="8"/>
      <c r="E15535" s="1"/>
      <c r="F15535" s="1"/>
      <c r="G15535" s="1"/>
      <c r="H15535" s="1"/>
    </row>
    <row r="15536">
      <c r="A15536" s="1"/>
      <c r="B15536" s="1"/>
      <c r="C15536" s="1"/>
      <c r="D15536" s="8"/>
      <c r="E15536" s="1"/>
      <c r="F15536" s="1"/>
      <c r="G15536" s="1"/>
      <c r="H15536" s="1"/>
    </row>
    <row r="15537">
      <c r="A15537" s="1"/>
      <c r="B15537" s="1"/>
      <c r="C15537" s="1"/>
      <c r="D15537" s="8"/>
      <c r="E15537" s="1"/>
      <c r="F15537" s="1"/>
      <c r="G15537" s="1"/>
      <c r="H15537" s="1"/>
    </row>
    <row r="15538">
      <c r="A15538" s="1"/>
      <c r="B15538" s="1"/>
      <c r="C15538" s="1"/>
      <c r="D15538" s="8"/>
      <c r="E15538" s="1"/>
      <c r="F15538" s="1"/>
      <c r="G15538" s="1"/>
      <c r="H15538" s="1"/>
    </row>
    <row r="15539">
      <c r="A15539" s="1"/>
      <c r="B15539" s="1"/>
      <c r="C15539" s="1"/>
      <c r="D15539" s="8"/>
      <c r="E15539" s="1"/>
      <c r="F15539" s="1"/>
      <c r="G15539" s="1"/>
      <c r="H15539" s="1"/>
    </row>
    <row r="15540">
      <c r="A15540" s="1"/>
      <c r="B15540" s="1"/>
      <c r="C15540" s="1"/>
      <c r="D15540" s="8"/>
      <c r="E15540" s="1"/>
      <c r="F15540" s="1"/>
      <c r="G15540" s="1"/>
      <c r="H15540" s="1"/>
    </row>
    <row r="15541">
      <c r="A15541" s="1"/>
      <c r="B15541" s="1"/>
      <c r="C15541" s="1"/>
      <c r="D15541" s="8"/>
      <c r="E15541" s="1"/>
      <c r="F15541" s="1"/>
      <c r="G15541" s="1"/>
      <c r="H15541" s="1"/>
    </row>
    <row r="15542">
      <c r="A15542" s="1"/>
      <c r="B15542" s="1"/>
      <c r="C15542" s="1"/>
      <c r="D15542" s="8"/>
      <c r="E15542" s="1"/>
      <c r="F15542" s="1"/>
      <c r="G15542" s="1"/>
      <c r="H15542" s="1"/>
    </row>
    <row r="15543">
      <c r="A15543" s="1"/>
      <c r="B15543" s="1"/>
      <c r="C15543" s="1"/>
      <c r="D15543" s="8"/>
      <c r="E15543" s="1"/>
      <c r="F15543" s="1"/>
      <c r="G15543" s="1"/>
      <c r="H15543" s="1"/>
    </row>
    <row r="15544">
      <c r="A15544" s="1"/>
      <c r="B15544" s="1"/>
      <c r="C15544" s="1"/>
      <c r="D15544" s="8"/>
      <c r="E15544" s="1"/>
      <c r="F15544" s="1"/>
      <c r="G15544" s="1"/>
      <c r="H15544" s="1"/>
    </row>
    <row r="15545">
      <c r="A15545" s="1"/>
      <c r="B15545" s="1"/>
      <c r="C15545" s="1"/>
      <c r="D15545" s="8"/>
      <c r="E15545" s="1"/>
      <c r="F15545" s="1"/>
      <c r="G15545" s="1"/>
      <c r="H15545" s="1"/>
    </row>
    <row r="15546">
      <c r="A15546" s="1"/>
      <c r="B15546" s="1"/>
      <c r="C15546" s="1"/>
      <c r="D15546" s="8"/>
      <c r="E15546" s="1"/>
      <c r="F15546" s="1"/>
      <c r="G15546" s="1"/>
      <c r="H15546" s="1"/>
    </row>
    <row r="15547">
      <c r="A15547" s="1"/>
      <c r="B15547" s="1"/>
      <c r="C15547" s="1"/>
      <c r="D15547" s="8"/>
      <c r="E15547" s="1"/>
      <c r="F15547" s="1"/>
      <c r="G15547" s="1"/>
      <c r="H15547" s="1"/>
    </row>
    <row r="15548">
      <c r="A15548" s="1"/>
      <c r="B15548" s="1"/>
      <c r="C15548" s="1"/>
      <c r="D15548" s="8"/>
      <c r="E15548" s="1"/>
      <c r="F15548" s="1"/>
      <c r="G15548" s="1"/>
      <c r="H15548" s="1"/>
    </row>
    <row r="15549">
      <c r="A15549" s="1"/>
      <c r="B15549" s="1"/>
      <c r="C15549" s="1"/>
      <c r="D15549" s="8"/>
      <c r="E15549" s="1"/>
      <c r="F15549" s="1"/>
      <c r="G15549" s="1"/>
      <c r="H15549" s="1"/>
    </row>
    <row r="15550">
      <c r="A15550" s="1"/>
      <c r="B15550" s="1"/>
      <c r="C15550" s="1"/>
      <c r="D15550" s="8"/>
      <c r="E15550" s="1"/>
      <c r="F15550" s="1"/>
      <c r="G15550" s="1"/>
      <c r="H15550" s="1"/>
    </row>
    <row r="15551">
      <c r="A15551" s="1"/>
      <c r="B15551" s="1"/>
      <c r="C15551" s="1"/>
      <c r="D15551" s="8"/>
      <c r="E15551" s="1"/>
      <c r="F15551" s="1"/>
      <c r="G15551" s="1"/>
      <c r="H15551" s="1"/>
    </row>
    <row r="15552">
      <c r="A15552" s="1"/>
      <c r="B15552" s="1"/>
      <c r="C15552" s="1"/>
      <c r="D15552" s="8"/>
      <c r="E15552" s="1"/>
      <c r="F15552" s="1"/>
      <c r="G15552" s="1"/>
      <c r="H15552" s="1"/>
    </row>
    <row r="15553">
      <c r="A15553" s="1"/>
      <c r="B15553" s="1"/>
      <c r="C15553" s="1"/>
      <c r="D15553" s="8"/>
      <c r="E15553" s="1"/>
      <c r="F15553" s="1"/>
      <c r="G15553" s="1"/>
      <c r="H15553" s="1"/>
    </row>
    <row r="15554">
      <c r="A15554" s="1"/>
      <c r="B15554" s="1"/>
      <c r="C15554" s="1"/>
      <c r="D15554" s="8"/>
      <c r="E15554" s="1"/>
      <c r="F15554" s="1"/>
      <c r="G15554" s="1"/>
      <c r="H15554" s="1"/>
    </row>
    <row r="15555">
      <c r="A15555" s="1"/>
      <c r="B15555" s="1"/>
      <c r="C15555" s="1"/>
      <c r="D15555" s="8"/>
      <c r="E15555" s="1"/>
      <c r="F15555" s="1"/>
      <c r="G15555" s="1"/>
      <c r="H15555" s="1"/>
    </row>
    <row r="15556">
      <c r="A15556" s="1"/>
      <c r="B15556" s="1"/>
      <c r="C15556" s="1"/>
      <c r="D15556" s="8"/>
      <c r="E15556" s="1"/>
      <c r="F15556" s="1"/>
      <c r="G15556" s="1"/>
      <c r="H15556" s="1"/>
    </row>
    <row r="15557">
      <c r="A15557" s="1"/>
      <c r="B15557" s="1"/>
      <c r="C15557" s="1"/>
      <c r="D15557" s="8"/>
      <c r="E15557" s="1"/>
      <c r="F15557" s="1"/>
      <c r="G15557" s="1"/>
      <c r="H15557" s="1"/>
    </row>
    <row r="15558">
      <c r="A15558" s="1"/>
      <c r="B15558" s="1"/>
      <c r="C15558" s="1"/>
      <c r="D15558" s="8"/>
      <c r="E15558" s="1"/>
      <c r="F15558" s="1"/>
      <c r="G15558" s="1"/>
      <c r="H15558" s="1"/>
    </row>
    <row r="15559">
      <c r="A15559" s="1"/>
      <c r="B15559" s="1"/>
      <c r="C15559" s="1"/>
      <c r="D15559" s="8"/>
      <c r="E15559" s="1"/>
      <c r="F15559" s="1"/>
      <c r="G15559" s="1"/>
      <c r="H15559" s="1"/>
    </row>
    <row r="15560">
      <c r="A15560" s="1"/>
      <c r="B15560" s="1"/>
      <c r="C15560" s="1"/>
      <c r="D15560" s="8"/>
      <c r="E15560" s="1"/>
      <c r="F15560" s="1"/>
      <c r="G15560" s="1"/>
      <c r="H15560" s="1"/>
    </row>
    <row r="15561">
      <c r="A15561" s="1"/>
      <c r="B15561" s="1"/>
      <c r="C15561" s="1"/>
      <c r="D15561" s="8"/>
      <c r="E15561" s="1"/>
      <c r="F15561" s="1"/>
      <c r="G15561" s="1"/>
      <c r="H15561" s="1"/>
    </row>
    <row r="15562">
      <c r="A15562" s="1"/>
      <c r="B15562" s="1"/>
      <c r="C15562" s="1"/>
      <c r="D15562" s="8"/>
      <c r="E15562" s="1"/>
      <c r="F15562" s="1"/>
      <c r="G15562" s="1"/>
      <c r="H15562" s="1"/>
    </row>
    <row r="15563">
      <c r="A15563" s="1"/>
      <c r="B15563" s="1"/>
      <c r="C15563" s="1"/>
      <c r="D15563" s="8"/>
      <c r="E15563" s="1"/>
      <c r="F15563" s="1"/>
      <c r="G15563" s="1"/>
      <c r="H15563" s="1"/>
    </row>
    <row r="15564">
      <c r="A15564" s="1"/>
      <c r="B15564" s="1"/>
      <c r="C15564" s="1"/>
      <c r="D15564" s="8"/>
      <c r="E15564" s="1"/>
      <c r="F15564" s="1"/>
      <c r="G15564" s="1"/>
      <c r="H15564" s="1"/>
    </row>
    <row r="15565">
      <c r="A15565" s="1"/>
      <c r="B15565" s="1"/>
      <c r="C15565" s="1"/>
      <c r="D15565" s="8"/>
      <c r="E15565" s="1"/>
      <c r="F15565" s="1"/>
      <c r="G15565" s="1"/>
      <c r="H15565" s="1"/>
    </row>
    <row r="15566">
      <c r="A15566" s="1"/>
      <c r="B15566" s="1"/>
      <c r="C15566" s="1"/>
      <c r="D15566" s="8"/>
      <c r="E15566" s="1"/>
      <c r="F15566" s="1"/>
      <c r="G15566" s="1"/>
      <c r="H15566" s="1"/>
    </row>
    <row r="15567">
      <c r="A15567" s="1"/>
      <c r="B15567" s="1"/>
      <c r="C15567" s="1"/>
      <c r="D15567" s="8"/>
      <c r="E15567" s="1"/>
      <c r="F15567" s="1"/>
      <c r="G15567" s="1"/>
      <c r="H15567" s="1"/>
    </row>
    <row r="15568">
      <c r="A15568" s="1"/>
      <c r="B15568" s="1"/>
      <c r="C15568" s="1"/>
      <c r="D15568" s="8"/>
      <c r="E15568" s="1"/>
      <c r="F15568" s="1"/>
      <c r="G15568" s="1"/>
      <c r="H15568" s="1"/>
    </row>
    <row r="15569">
      <c r="A15569" s="1"/>
      <c r="B15569" s="1"/>
      <c r="C15569" s="1"/>
      <c r="D15569" s="8"/>
      <c r="E15569" s="1"/>
      <c r="F15569" s="1"/>
      <c r="G15569" s="1"/>
      <c r="H15569" s="1"/>
    </row>
    <row r="15570">
      <c r="A15570" s="1"/>
      <c r="B15570" s="1"/>
      <c r="C15570" s="1"/>
      <c r="D15570" s="8"/>
      <c r="E15570" s="1"/>
      <c r="F15570" s="1"/>
      <c r="G15570" s="1"/>
      <c r="H15570" s="1"/>
    </row>
    <row r="15571">
      <c r="A15571" s="1"/>
      <c r="B15571" s="1"/>
      <c r="C15571" s="1"/>
      <c r="D15571" s="8"/>
      <c r="E15571" s="1"/>
      <c r="F15571" s="1"/>
      <c r="G15571" s="1"/>
      <c r="H15571" s="1"/>
    </row>
    <row r="15572">
      <c r="A15572" s="1"/>
      <c r="B15572" s="1"/>
      <c r="C15572" s="1"/>
      <c r="D15572" s="8"/>
      <c r="E15572" s="1"/>
      <c r="F15572" s="1"/>
      <c r="G15572" s="1"/>
      <c r="H15572" s="1"/>
    </row>
    <row r="15573">
      <c r="A15573" s="1"/>
      <c r="B15573" s="1"/>
      <c r="C15573" s="1"/>
      <c r="D15573" s="8"/>
      <c r="E15573" s="1"/>
      <c r="F15573" s="1"/>
      <c r="G15573" s="1"/>
      <c r="H15573" s="1"/>
    </row>
    <row r="15574">
      <c r="A15574" s="1"/>
      <c r="B15574" s="1"/>
      <c r="C15574" s="1"/>
      <c r="D15574" s="8"/>
      <c r="E15574" s="1"/>
      <c r="F15574" s="1"/>
      <c r="G15574" s="1"/>
      <c r="H15574" s="1"/>
    </row>
    <row r="15575">
      <c r="A15575" s="1"/>
      <c r="B15575" s="1"/>
      <c r="C15575" s="1"/>
      <c r="D15575" s="8"/>
      <c r="E15575" s="1"/>
      <c r="F15575" s="1"/>
      <c r="G15575" s="1"/>
      <c r="H15575" s="1"/>
    </row>
    <row r="15576">
      <c r="A15576" s="1"/>
      <c r="B15576" s="1"/>
      <c r="C15576" s="1"/>
      <c r="D15576" s="8"/>
      <c r="E15576" s="1"/>
      <c r="F15576" s="1"/>
      <c r="G15576" s="1"/>
      <c r="H15576" s="1"/>
    </row>
    <row r="15577">
      <c r="A15577" s="1"/>
      <c r="B15577" s="1"/>
      <c r="C15577" s="1"/>
      <c r="D15577" s="8"/>
      <c r="E15577" s="1"/>
      <c r="F15577" s="1"/>
      <c r="G15577" s="1"/>
      <c r="H15577" s="1"/>
    </row>
    <row r="15578">
      <c r="A15578" s="1"/>
      <c r="B15578" s="1"/>
      <c r="C15578" s="1"/>
      <c r="D15578" s="8"/>
      <c r="E15578" s="1"/>
      <c r="F15578" s="1"/>
      <c r="G15578" s="1"/>
      <c r="H15578" s="1"/>
    </row>
    <row r="15579">
      <c r="A15579" s="1"/>
      <c r="B15579" s="1"/>
      <c r="C15579" s="1"/>
      <c r="D15579" s="8"/>
      <c r="E15579" s="1"/>
      <c r="F15579" s="1"/>
      <c r="G15579" s="1"/>
      <c r="H15579" s="1"/>
    </row>
    <row r="15580">
      <c r="A15580" s="1"/>
      <c r="B15580" s="1"/>
      <c r="C15580" s="1"/>
      <c r="D15580" s="8"/>
      <c r="E15580" s="1"/>
      <c r="F15580" s="1"/>
      <c r="G15580" s="1"/>
      <c r="H15580" s="1"/>
    </row>
    <row r="15581">
      <c r="A15581" s="1"/>
      <c r="B15581" s="1"/>
      <c r="C15581" s="1"/>
      <c r="D15581" s="8"/>
      <c r="E15581" s="1"/>
      <c r="F15581" s="1"/>
      <c r="G15581" s="1"/>
      <c r="H15581" s="1"/>
    </row>
    <row r="15582">
      <c r="A15582" s="1"/>
      <c r="B15582" s="1"/>
      <c r="C15582" s="1"/>
      <c r="D15582" s="8"/>
      <c r="E15582" s="1"/>
      <c r="F15582" s="1"/>
      <c r="G15582" s="1"/>
      <c r="H15582" s="1"/>
    </row>
    <row r="15583">
      <c r="A15583" s="1"/>
      <c r="B15583" s="1"/>
      <c r="C15583" s="1"/>
      <c r="D15583" s="8"/>
      <c r="E15583" s="1"/>
      <c r="F15583" s="1"/>
      <c r="G15583" s="1"/>
      <c r="H15583" s="1"/>
    </row>
    <row r="15584">
      <c r="A15584" s="1"/>
      <c r="B15584" s="1"/>
      <c r="C15584" s="1"/>
      <c r="D15584" s="8"/>
      <c r="E15584" s="1"/>
      <c r="F15584" s="1"/>
      <c r="G15584" s="1"/>
      <c r="H15584" s="1"/>
    </row>
    <row r="15585">
      <c r="A15585" s="1"/>
      <c r="B15585" s="1"/>
      <c r="C15585" s="1"/>
      <c r="D15585" s="8"/>
      <c r="E15585" s="1"/>
      <c r="F15585" s="1"/>
      <c r="G15585" s="1"/>
      <c r="H15585" s="1"/>
    </row>
    <row r="15586">
      <c r="A15586" s="1"/>
      <c r="B15586" s="1"/>
      <c r="C15586" s="1"/>
      <c r="D15586" s="8"/>
      <c r="E15586" s="1"/>
      <c r="F15586" s="1"/>
      <c r="G15586" s="1"/>
      <c r="H15586" s="1"/>
    </row>
    <row r="15587">
      <c r="A15587" s="1"/>
      <c r="B15587" s="1"/>
      <c r="C15587" s="1"/>
      <c r="D15587" s="8"/>
      <c r="E15587" s="1"/>
      <c r="F15587" s="1"/>
      <c r="G15587" s="1"/>
      <c r="H15587" s="1"/>
    </row>
    <row r="15588">
      <c r="A15588" s="1"/>
      <c r="B15588" s="1"/>
      <c r="C15588" s="1"/>
      <c r="D15588" s="8"/>
      <c r="E15588" s="1"/>
      <c r="F15588" s="1"/>
      <c r="G15588" s="1"/>
      <c r="H15588" s="1"/>
    </row>
    <row r="15589">
      <c r="A15589" s="1"/>
      <c r="B15589" s="1"/>
      <c r="C15589" s="1"/>
      <c r="D15589" s="8"/>
      <c r="E15589" s="1"/>
      <c r="F15589" s="1"/>
      <c r="G15589" s="1"/>
      <c r="H15589" s="1"/>
    </row>
    <row r="15590">
      <c r="A15590" s="1"/>
      <c r="B15590" s="1"/>
      <c r="C15590" s="1"/>
      <c r="D15590" s="8"/>
      <c r="E15590" s="1"/>
      <c r="F15590" s="1"/>
      <c r="G15590" s="1"/>
      <c r="H15590" s="1"/>
    </row>
    <row r="15591">
      <c r="A15591" s="1"/>
      <c r="B15591" s="1"/>
      <c r="C15591" s="1"/>
      <c r="D15591" s="8"/>
      <c r="E15591" s="1"/>
      <c r="F15591" s="1"/>
      <c r="G15591" s="1"/>
      <c r="H15591" s="1"/>
    </row>
    <row r="15592">
      <c r="A15592" s="1"/>
      <c r="B15592" s="1"/>
      <c r="C15592" s="1"/>
      <c r="D15592" s="8"/>
      <c r="E15592" s="1"/>
      <c r="F15592" s="1"/>
      <c r="G15592" s="1"/>
      <c r="H15592" s="1"/>
    </row>
    <row r="15593">
      <c r="A15593" s="1"/>
      <c r="B15593" s="1"/>
      <c r="C15593" s="1"/>
      <c r="D15593" s="8"/>
      <c r="E15593" s="1"/>
      <c r="F15593" s="1"/>
      <c r="G15593" s="1"/>
      <c r="H15593" s="1"/>
    </row>
    <row r="15594">
      <c r="A15594" s="1"/>
      <c r="B15594" s="1"/>
      <c r="C15594" s="1"/>
      <c r="D15594" s="8"/>
      <c r="E15594" s="1"/>
      <c r="F15594" s="1"/>
      <c r="G15594" s="1"/>
      <c r="H15594" s="1"/>
    </row>
    <row r="15595">
      <c r="A15595" s="1"/>
      <c r="B15595" s="1"/>
      <c r="C15595" s="1"/>
      <c r="D15595" s="8"/>
      <c r="E15595" s="1"/>
      <c r="F15595" s="1"/>
      <c r="G15595" s="1"/>
      <c r="H15595" s="1"/>
    </row>
    <row r="15596">
      <c r="A15596" s="1"/>
      <c r="B15596" s="1"/>
      <c r="C15596" s="1"/>
      <c r="D15596" s="8"/>
      <c r="E15596" s="1"/>
      <c r="F15596" s="1"/>
      <c r="G15596" s="1"/>
      <c r="H15596" s="1"/>
    </row>
    <row r="15597">
      <c r="A15597" s="1"/>
      <c r="B15597" s="1"/>
      <c r="C15597" s="1"/>
      <c r="D15597" s="8"/>
      <c r="E15597" s="1"/>
      <c r="F15597" s="1"/>
      <c r="G15597" s="1"/>
      <c r="H15597" s="1"/>
    </row>
    <row r="15598">
      <c r="A15598" s="1"/>
      <c r="B15598" s="1"/>
      <c r="C15598" s="1"/>
      <c r="D15598" s="8"/>
      <c r="E15598" s="1"/>
      <c r="F15598" s="1"/>
      <c r="G15598" s="1"/>
      <c r="H15598" s="1"/>
    </row>
    <row r="15599">
      <c r="A15599" s="1"/>
      <c r="B15599" s="1"/>
      <c r="C15599" s="1"/>
      <c r="D15599" s="8"/>
      <c r="E15599" s="1"/>
      <c r="F15599" s="1"/>
      <c r="G15599" s="1"/>
      <c r="H15599" s="1"/>
    </row>
    <row r="15600">
      <c r="A15600" s="1"/>
      <c r="B15600" s="1"/>
      <c r="C15600" s="1"/>
      <c r="D15600" s="8"/>
      <c r="E15600" s="1"/>
      <c r="F15600" s="1"/>
      <c r="G15600" s="1"/>
      <c r="H15600" s="1"/>
    </row>
    <row r="15601">
      <c r="A15601" s="1"/>
      <c r="B15601" s="1"/>
      <c r="C15601" s="1"/>
      <c r="D15601" s="8"/>
      <c r="E15601" s="1"/>
      <c r="F15601" s="1"/>
      <c r="G15601" s="1"/>
      <c r="H15601" s="1"/>
    </row>
    <row r="15602">
      <c r="A15602" s="1"/>
      <c r="B15602" s="1"/>
      <c r="C15602" s="1"/>
      <c r="D15602" s="8"/>
      <c r="E15602" s="1"/>
      <c r="F15602" s="1"/>
      <c r="G15602" s="1"/>
      <c r="H15602" s="1"/>
    </row>
    <row r="15603">
      <c r="A15603" s="1"/>
      <c r="B15603" s="1"/>
      <c r="C15603" s="1"/>
      <c r="D15603" s="8"/>
      <c r="E15603" s="1"/>
      <c r="F15603" s="1"/>
      <c r="G15603" s="1"/>
      <c r="H15603" s="1"/>
    </row>
    <row r="15604">
      <c r="A15604" s="1"/>
      <c r="B15604" s="1"/>
      <c r="C15604" s="1"/>
      <c r="D15604" s="8"/>
      <c r="E15604" s="1"/>
      <c r="F15604" s="1"/>
      <c r="G15604" s="1"/>
      <c r="H15604" s="1"/>
    </row>
    <row r="15605">
      <c r="A15605" s="1"/>
      <c r="B15605" s="1"/>
      <c r="C15605" s="1"/>
      <c r="D15605" s="8"/>
      <c r="E15605" s="1"/>
      <c r="F15605" s="1"/>
      <c r="G15605" s="1"/>
      <c r="H15605" s="1"/>
    </row>
    <row r="15606">
      <c r="A15606" s="1"/>
      <c r="B15606" s="1"/>
      <c r="C15606" s="1"/>
      <c r="D15606" s="8"/>
      <c r="E15606" s="1"/>
      <c r="F15606" s="1"/>
      <c r="G15606" s="1"/>
      <c r="H15606" s="1"/>
    </row>
    <row r="15607">
      <c r="A15607" s="1"/>
      <c r="B15607" s="1"/>
      <c r="C15607" s="1"/>
      <c r="D15607" s="8"/>
      <c r="E15607" s="1"/>
      <c r="F15607" s="1"/>
      <c r="G15607" s="1"/>
      <c r="H15607" s="1"/>
    </row>
    <row r="15608">
      <c r="A15608" s="1"/>
      <c r="B15608" s="1"/>
      <c r="C15608" s="1"/>
      <c r="D15608" s="8"/>
      <c r="E15608" s="1"/>
      <c r="F15608" s="1"/>
      <c r="G15608" s="1"/>
      <c r="H15608" s="1"/>
    </row>
    <row r="15609">
      <c r="A15609" s="1"/>
      <c r="B15609" s="1"/>
      <c r="C15609" s="1"/>
      <c r="D15609" s="8"/>
      <c r="E15609" s="1"/>
      <c r="F15609" s="1"/>
      <c r="G15609" s="1"/>
      <c r="H15609" s="1"/>
    </row>
    <row r="15610">
      <c r="A15610" s="1"/>
      <c r="B15610" s="1"/>
      <c r="C15610" s="1"/>
      <c r="D15610" s="8"/>
      <c r="E15610" s="1"/>
      <c r="F15610" s="1"/>
      <c r="G15610" s="1"/>
      <c r="H15610" s="1"/>
    </row>
    <row r="15611">
      <c r="A15611" s="1"/>
      <c r="B15611" s="1"/>
      <c r="C15611" s="1"/>
      <c r="D15611" s="8"/>
      <c r="E15611" s="1"/>
      <c r="F15611" s="1"/>
      <c r="G15611" s="1"/>
      <c r="H15611" s="1"/>
    </row>
    <row r="15612">
      <c r="A15612" s="1"/>
      <c r="B15612" s="1"/>
      <c r="C15612" s="1"/>
      <c r="D15612" s="8"/>
      <c r="E15612" s="1"/>
      <c r="F15612" s="1"/>
      <c r="G15612" s="1"/>
      <c r="H15612" s="1"/>
    </row>
    <row r="15613">
      <c r="A15613" s="1"/>
      <c r="B15613" s="1"/>
      <c r="C15613" s="1"/>
      <c r="D15613" s="8"/>
      <c r="E15613" s="1"/>
      <c r="F15613" s="1"/>
      <c r="G15613" s="1"/>
      <c r="H15613" s="1"/>
    </row>
    <row r="15614">
      <c r="A15614" s="1"/>
      <c r="B15614" s="1"/>
      <c r="C15614" s="1"/>
      <c r="D15614" s="8"/>
      <c r="E15614" s="1"/>
      <c r="F15614" s="1"/>
      <c r="G15614" s="1"/>
      <c r="H15614" s="1"/>
    </row>
    <row r="15615">
      <c r="A15615" s="1"/>
      <c r="B15615" s="1"/>
      <c r="C15615" s="1"/>
      <c r="D15615" s="8"/>
      <c r="E15615" s="1"/>
      <c r="F15615" s="1"/>
      <c r="G15615" s="1"/>
      <c r="H15615" s="1"/>
    </row>
    <row r="15616">
      <c r="A15616" s="1"/>
      <c r="B15616" s="1"/>
      <c r="C15616" s="1"/>
      <c r="D15616" s="8"/>
      <c r="E15616" s="1"/>
      <c r="F15616" s="1"/>
      <c r="G15616" s="1"/>
      <c r="H15616" s="1"/>
    </row>
    <row r="15617">
      <c r="A15617" s="1"/>
      <c r="B15617" s="1"/>
      <c r="C15617" s="1"/>
      <c r="D15617" s="8"/>
      <c r="E15617" s="1"/>
      <c r="F15617" s="1"/>
      <c r="G15617" s="1"/>
      <c r="H15617" s="1"/>
    </row>
    <row r="15618">
      <c r="A15618" s="1"/>
      <c r="B15618" s="1"/>
      <c r="C15618" s="1"/>
      <c r="D15618" s="8"/>
      <c r="E15618" s="1"/>
      <c r="F15618" s="1"/>
      <c r="G15618" s="1"/>
      <c r="H15618" s="1"/>
    </row>
    <row r="15619">
      <c r="A15619" s="1"/>
      <c r="B15619" s="1"/>
      <c r="C15619" s="1"/>
      <c r="D15619" s="8"/>
      <c r="E15619" s="1"/>
      <c r="F15619" s="1"/>
      <c r="G15619" s="1"/>
      <c r="H15619" s="1"/>
    </row>
    <row r="15620">
      <c r="A15620" s="1"/>
      <c r="B15620" s="1"/>
      <c r="C15620" s="1"/>
      <c r="D15620" s="8"/>
      <c r="E15620" s="1"/>
      <c r="F15620" s="1"/>
      <c r="G15620" s="1"/>
      <c r="H15620" s="1"/>
    </row>
    <row r="15621">
      <c r="A15621" s="1"/>
      <c r="B15621" s="1"/>
      <c r="C15621" s="1"/>
      <c r="D15621" s="8"/>
      <c r="E15621" s="1"/>
      <c r="F15621" s="1"/>
      <c r="G15621" s="1"/>
      <c r="H15621" s="1"/>
    </row>
    <row r="15622">
      <c r="A15622" s="1"/>
      <c r="B15622" s="1"/>
      <c r="C15622" s="1"/>
      <c r="D15622" s="8"/>
      <c r="E15622" s="1"/>
      <c r="F15622" s="1"/>
      <c r="G15622" s="1"/>
      <c r="H15622" s="1"/>
    </row>
    <row r="15623">
      <c r="A15623" s="1"/>
      <c r="B15623" s="1"/>
      <c r="C15623" s="1"/>
      <c r="D15623" s="8"/>
      <c r="E15623" s="1"/>
      <c r="F15623" s="1"/>
      <c r="G15623" s="1"/>
      <c r="H15623" s="1"/>
    </row>
    <row r="15624">
      <c r="A15624" s="1"/>
      <c r="B15624" s="1"/>
      <c r="C15624" s="1"/>
      <c r="D15624" s="8"/>
      <c r="E15624" s="1"/>
      <c r="F15624" s="1"/>
      <c r="G15624" s="1"/>
      <c r="H15624" s="1"/>
    </row>
    <row r="15625">
      <c r="A15625" s="1"/>
      <c r="B15625" s="1"/>
      <c r="C15625" s="1"/>
      <c r="D15625" s="8"/>
      <c r="E15625" s="1"/>
      <c r="F15625" s="1"/>
      <c r="G15625" s="1"/>
      <c r="H15625" s="1"/>
    </row>
    <row r="15626">
      <c r="A15626" s="1"/>
      <c r="B15626" s="1"/>
      <c r="C15626" s="1"/>
      <c r="D15626" s="8"/>
      <c r="E15626" s="1"/>
      <c r="F15626" s="1"/>
      <c r="G15626" s="1"/>
      <c r="H15626" s="1"/>
    </row>
    <row r="15627">
      <c r="A15627" s="1"/>
      <c r="B15627" s="1"/>
      <c r="C15627" s="1"/>
      <c r="D15627" s="8"/>
      <c r="E15627" s="1"/>
      <c r="F15627" s="1"/>
      <c r="G15627" s="1"/>
      <c r="H15627" s="1"/>
    </row>
    <row r="15628">
      <c r="A15628" s="1"/>
      <c r="B15628" s="1"/>
      <c r="C15628" s="1"/>
      <c r="D15628" s="8"/>
      <c r="E15628" s="1"/>
      <c r="F15628" s="1"/>
      <c r="G15628" s="1"/>
      <c r="H15628" s="1"/>
    </row>
    <row r="15629">
      <c r="A15629" s="1"/>
      <c r="B15629" s="1"/>
      <c r="C15629" s="1"/>
      <c r="D15629" s="8"/>
      <c r="E15629" s="1"/>
      <c r="F15629" s="1"/>
      <c r="G15629" s="1"/>
      <c r="H15629" s="1"/>
    </row>
    <row r="15630">
      <c r="A15630" s="1"/>
      <c r="B15630" s="1"/>
      <c r="C15630" s="1"/>
      <c r="D15630" s="8"/>
      <c r="E15630" s="1"/>
      <c r="F15630" s="1"/>
      <c r="G15630" s="1"/>
      <c r="H15630" s="1"/>
    </row>
    <row r="15631">
      <c r="A15631" s="1"/>
      <c r="B15631" s="1"/>
      <c r="C15631" s="1"/>
      <c r="D15631" s="8"/>
      <c r="E15631" s="1"/>
      <c r="F15631" s="1"/>
      <c r="G15631" s="1"/>
      <c r="H15631" s="1"/>
    </row>
    <row r="15632">
      <c r="A15632" s="1"/>
      <c r="B15632" s="1"/>
      <c r="C15632" s="1"/>
      <c r="D15632" s="8"/>
      <c r="E15632" s="1"/>
      <c r="F15632" s="1"/>
      <c r="G15632" s="1"/>
      <c r="H15632" s="1"/>
    </row>
    <row r="15633">
      <c r="A15633" s="1"/>
      <c r="B15633" s="1"/>
      <c r="C15633" s="1"/>
      <c r="D15633" s="8"/>
      <c r="E15633" s="1"/>
      <c r="F15633" s="1"/>
      <c r="G15633" s="1"/>
      <c r="H15633" s="1"/>
    </row>
    <row r="15634">
      <c r="A15634" s="1"/>
      <c r="B15634" s="1"/>
      <c r="C15634" s="1"/>
      <c r="D15634" s="8"/>
      <c r="E15634" s="1"/>
      <c r="F15634" s="1"/>
      <c r="G15634" s="1"/>
      <c r="H15634" s="1"/>
    </row>
    <row r="15635">
      <c r="A15635" s="1"/>
      <c r="B15635" s="1"/>
      <c r="C15635" s="1"/>
      <c r="D15635" s="8"/>
      <c r="E15635" s="1"/>
      <c r="F15635" s="1"/>
      <c r="G15635" s="1"/>
      <c r="H15635" s="1"/>
    </row>
    <row r="15636">
      <c r="A15636" s="1"/>
      <c r="B15636" s="1"/>
      <c r="C15636" s="1"/>
      <c r="D15636" s="8"/>
      <c r="E15636" s="1"/>
      <c r="F15636" s="1"/>
      <c r="G15636" s="1"/>
      <c r="H15636" s="1"/>
    </row>
    <row r="15637">
      <c r="A15637" s="1"/>
      <c r="B15637" s="1"/>
      <c r="C15637" s="1"/>
      <c r="D15637" s="8"/>
      <c r="E15637" s="1"/>
      <c r="F15637" s="1"/>
      <c r="G15637" s="1"/>
      <c r="H15637" s="1"/>
    </row>
    <row r="15638">
      <c r="A15638" s="1"/>
      <c r="B15638" s="1"/>
      <c r="C15638" s="1"/>
      <c r="D15638" s="8"/>
      <c r="E15638" s="1"/>
      <c r="F15638" s="1"/>
      <c r="G15638" s="1"/>
      <c r="H15638" s="1"/>
    </row>
    <row r="15639">
      <c r="A15639" s="1"/>
      <c r="B15639" s="1"/>
      <c r="C15639" s="1"/>
      <c r="D15639" s="8"/>
      <c r="E15639" s="1"/>
      <c r="F15639" s="1"/>
      <c r="G15639" s="1"/>
      <c r="H15639" s="1"/>
    </row>
    <row r="15640">
      <c r="A15640" s="1"/>
      <c r="B15640" s="1"/>
      <c r="C15640" s="1"/>
      <c r="D15640" s="8"/>
      <c r="E15640" s="1"/>
      <c r="F15640" s="1"/>
      <c r="G15640" s="1"/>
      <c r="H15640" s="1"/>
    </row>
    <row r="15641">
      <c r="A15641" s="1"/>
      <c r="B15641" s="1"/>
      <c r="C15641" s="1"/>
      <c r="D15641" s="8"/>
      <c r="E15641" s="1"/>
      <c r="F15641" s="1"/>
      <c r="G15641" s="1"/>
      <c r="H15641" s="1"/>
    </row>
    <row r="15642">
      <c r="A15642" s="1"/>
      <c r="B15642" s="1"/>
      <c r="C15642" s="1"/>
      <c r="D15642" s="8"/>
      <c r="E15642" s="1"/>
      <c r="F15642" s="1"/>
      <c r="G15642" s="1"/>
      <c r="H15642" s="1"/>
    </row>
    <row r="15643">
      <c r="A15643" s="1"/>
      <c r="B15643" s="1"/>
      <c r="C15643" s="1"/>
      <c r="D15643" s="8"/>
      <c r="E15643" s="1"/>
      <c r="F15643" s="1"/>
      <c r="G15643" s="1"/>
      <c r="H15643" s="1"/>
    </row>
    <row r="15644">
      <c r="A15644" s="1"/>
      <c r="B15644" s="1"/>
      <c r="C15644" s="1"/>
      <c r="D15644" s="8"/>
      <c r="E15644" s="1"/>
      <c r="F15644" s="1"/>
      <c r="G15644" s="1"/>
      <c r="H15644" s="1"/>
    </row>
    <row r="15645">
      <c r="A15645" s="1"/>
      <c r="B15645" s="1"/>
      <c r="C15645" s="1"/>
      <c r="D15645" s="8"/>
      <c r="E15645" s="1"/>
      <c r="F15645" s="1"/>
      <c r="G15645" s="1"/>
      <c r="H15645" s="1"/>
    </row>
    <row r="15646">
      <c r="A15646" s="1"/>
      <c r="B15646" s="1"/>
      <c r="C15646" s="1"/>
      <c r="D15646" s="8"/>
      <c r="E15646" s="1"/>
      <c r="F15646" s="1"/>
      <c r="G15646" s="1"/>
      <c r="H15646" s="1"/>
    </row>
    <row r="15647">
      <c r="A15647" s="1"/>
      <c r="B15647" s="1"/>
      <c r="C15647" s="1"/>
      <c r="D15647" s="8"/>
      <c r="E15647" s="1"/>
      <c r="F15647" s="1"/>
      <c r="G15647" s="1"/>
      <c r="H15647" s="1"/>
    </row>
    <row r="15648">
      <c r="A15648" s="1"/>
      <c r="B15648" s="1"/>
      <c r="C15648" s="1"/>
      <c r="D15648" s="8"/>
      <c r="E15648" s="1"/>
      <c r="F15648" s="1"/>
      <c r="G15648" s="1"/>
      <c r="H15648" s="1"/>
    </row>
    <row r="15649">
      <c r="A15649" s="1"/>
      <c r="B15649" s="1"/>
      <c r="C15649" s="1"/>
      <c r="D15649" s="8"/>
      <c r="E15649" s="1"/>
      <c r="F15649" s="1"/>
      <c r="G15649" s="1"/>
      <c r="H15649" s="1"/>
    </row>
    <row r="15650">
      <c r="A15650" s="1"/>
      <c r="B15650" s="1"/>
      <c r="C15650" s="1"/>
      <c r="D15650" s="8"/>
      <c r="E15650" s="1"/>
      <c r="F15650" s="1"/>
      <c r="G15650" s="1"/>
      <c r="H15650" s="1"/>
    </row>
    <row r="15651">
      <c r="A15651" s="1"/>
      <c r="B15651" s="1"/>
      <c r="C15651" s="1"/>
      <c r="D15651" s="8"/>
      <c r="E15651" s="1"/>
      <c r="F15651" s="1"/>
      <c r="G15651" s="1"/>
      <c r="H15651" s="1"/>
    </row>
    <row r="15652">
      <c r="A15652" s="1"/>
      <c r="B15652" s="1"/>
      <c r="C15652" s="1"/>
      <c r="D15652" s="8"/>
      <c r="E15652" s="1"/>
      <c r="F15652" s="1"/>
      <c r="G15652" s="1"/>
      <c r="H15652" s="1"/>
    </row>
    <row r="15653">
      <c r="A15653" s="1"/>
      <c r="B15653" s="1"/>
      <c r="C15653" s="1"/>
      <c r="D15653" s="8"/>
      <c r="E15653" s="1"/>
      <c r="F15653" s="1"/>
      <c r="G15653" s="1"/>
      <c r="H15653" s="1"/>
    </row>
    <row r="15654">
      <c r="A15654" s="1"/>
      <c r="B15654" s="1"/>
      <c r="C15654" s="1"/>
      <c r="D15654" s="8"/>
      <c r="E15654" s="1"/>
      <c r="F15654" s="1"/>
      <c r="G15654" s="1"/>
      <c r="H15654" s="1"/>
    </row>
    <row r="15655">
      <c r="A15655" s="1"/>
      <c r="B15655" s="1"/>
      <c r="C15655" s="1"/>
      <c r="D15655" s="8"/>
      <c r="E15655" s="1"/>
      <c r="F15655" s="1"/>
      <c r="G15655" s="1"/>
      <c r="H15655" s="1"/>
    </row>
    <row r="15656">
      <c r="A15656" s="1"/>
      <c r="B15656" s="1"/>
      <c r="C15656" s="1"/>
      <c r="D15656" s="8"/>
      <c r="E15656" s="1"/>
      <c r="F15656" s="1"/>
      <c r="G15656" s="1"/>
      <c r="H15656" s="1"/>
    </row>
    <row r="15657">
      <c r="A15657" s="1"/>
      <c r="B15657" s="1"/>
      <c r="C15657" s="1"/>
      <c r="D15657" s="8"/>
      <c r="E15657" s="1"/>
      <c r="F15657" s="1"/>
      <c r="G15657" s="1"/>
      <c r="H15657" s="1"/>
    </row>
    <row r="15658">
      <c r="A15658" s="1"/>
      <c r="B15658" s="1"/>
      <c r="C15658" s="1"/>
      <c r="D15658" s="8"/>
      <c r="E15658" s="1"/>
      <c r="F15658" s="1"/>
      <c r="G15658" s="1"/>
      <c r="H15658" s="1"/>
    </row>
    <row r="15659">
      <c r="A15659" s="1"/>
      <c r="B15659" s="1"/>
      <c r="C15659" s="1"/>
      <c r="D15659" s="8"/>
      <c r="E15659" s="1"/>
      <c r="F15659" s="1"/>
      <c r="G15659" s="1"/>
      <c r="H15659" s="1"/>
    </row>
    <row r="15660">
      <c r="A15660" s="1"/>
      <c r="B15660" s="1"/>
      <c r="C15660" s="1"/>
      <c r="D15660" s="8"/>
      <c r="E15660" s="1"/>
      <c r="F15660" s="1"/>
      <c r="G15660" s="1"/>
      <c r="H15660" s="1"/>
    </row>
    <row r="15661">
      <c r="A15661" s="1"/>
      <c r="B15661" s="1"/>
      <c r="C15661" s="1"/>
      <c r="D15661" s="8"/>
      <c r="E15661" s="1"/>
      <c r="F15661" s="1"/>
      <c r="G15661" s="1"/>
      <c r="H15661" s="1"/>
    </row>
    <row r="15662">
      <c r="A15662" s="1"/>
      <c r="B15662" s="1"/>
      <c r="C15662" s="1"/>
      <c r="D15662" s="8"/>
      <c r="E15662" s="1"/>
      <c r="F15662" s="1"/>
      <c r="G15662" s="1"/>
      <c r="H15662" s="1"/>
    </row>
    <row r="15663">
      <c r="A15663" s="1"/>
      <c r="B15663" s="1"/>
      <c r="C15663" s="1"/>
      <c r="D15663" s="8"/>
      <c r="E15663" s="1"/>
      <c r="F15663" s="1"/>
      <c r="G15663" s="1"/>
      <c r="H15663" s="1"/>
    </row>
    <row r="15664">
      <c r="A15664" s="1"/>
      <c r="B15664" s="1"/>
      <c r="C15664" s="1"/>
      <c r="D15664" s="8"/>
      <c r="E15664" s="1"/>
      <c r="F15664" s="1"/>
      <c r="G15664" s="1"/>
      <c r="H15664" s="1"/>
    </row>
    <row r="15665">
      <c r="A15665" s="1"/>
      <c r="B15665" s="1"/>
      <c r="C15665" s="1"/>
      <c r="D15665" s="8"/>
      <c r="E15665" s="1"/>
      <c r="F15665" s="1"/>
      <c r="G15665" s="1"/>
      <c r="H15665" s="1"/>
    </row>
    <row r="15666">
      <c r="A15666" s="1"/>
      <c r="B15666" s="1"/>
      <c r="C15666" s="1"/>
      <c r="D15666" s="8"/>
      <c r="E15666" s="1"/>
      <c r="F15666" s="1"/>
      <c r="G15666" s="1"/>
      <c r="H15666" s="1"/>
    </row>
    <row r="15667">
      <c r="A15667" s="1"/>
      <c r="B15667" s="1"/>
      <c r="C15667" s="1"/>
      <c r="D15667" s="8"/>
      <c r="E15667" s="1"/>
      <c r="F15667" s="1"/>
      <c r="G15667" s="1"/>
      <c r="H15667" s="1"/>
    </row>
    <row r="15668">
      <c r="A15668" s="1"/>
      <c r="B15668" s="1"/>
      <c r="C15668" s="1"/>
      <c r="D15668" s="8"/>
      <c r="E15668" s="1"/>
      <c r="F15668" s="1"/>
      <c r="G15668" s="1"/>
      <c r="H15668" s="1"/>
    </row>
    <row r="15669">
      <c r="A15669" s="1"/>
      <c r="B15669" s="1"/>
      <c r="C15669" s="1"/>
      <c r="D15669" s="8"/>
      <c r="E15669" s="1"/>
      <c r="F15669" s="1"/>
      <c r="G15669" s="1"/>
      <c r="H15669" s="1"/>
    </row>
    <row r="15670">
      <c r="A15670" s="1"/>
      <c r="B15670" s="1"/>
      <c r="C15670" s="1"/>
      <c r="D15670" s="8"/>
      <c r="E15670" s="1"/>
      <c r="F15670" s="1"/>
      <c r="G15670" s="1"/>
      <c r="H15670" s="1"/>
    </row>
    <row r="15671">
      <c r="A15671" s="1"/>
      <c r="B15671" s="1"/>
      <c r="C15671" s="1"/>
      <c r="D15671" s="8"/>
      <c r="E15671" s="1"/>
      <c r="F15671" s="1"/>
      <c r="G15671" s="1"/>
      <c r="H15671" s="1"/>
    </row>
    <row r="15672">
      <c r="A15672" s="1"/>
      <c r="B15672" s="1"/>
      <c r="C15672" s="1"/>
      <c r="D15672" s="8"/>
      <c r="E15672" s="1"/>
      <c r="F15672" s="1"/>
      <c r="G15672" s="1"/>
      <c r="H15672" s="1"/>
    </row>
    <row r="15673">
      <c r="A15673" s="1"/>
      <c r="B15673" s="1"/>
      <c r="C15673" s="1"/>
      <c r="D15673" s="8"/>
      <c r="E15673" s="1"/>
      <c r="F15673" s="1"/>
      <c r="G15673" s="1"/>
      <c r="H15673" s="1"/>
    </row>
    <row r="15674">
      <c r="A15674" s="1"/>
      <c r="B15674" s="1"/>
      <c r="C15674" s="1"/>
      <c r="D15674" s="8"/>
      <c r="E15674" s="1"/>
      <c r="F15674" s="1"/>
      <c r="G15674" s="1"/>
      <c r="H15674" s="1"/>
    </row>
    <row r="15675">
      <c r="A15675" s="1"/>
      <c r="B15675" s="1"/>
      <c r="C15675" s="1"/>
      <c r="D15675" s="8"/>
      <c r="E15675" s="1"/>
      <c r="F15675" s="1"/>
      <c r="G15675" s="1"/>
      <c r="H15675" s="1"/>
    </row>
    <row r="15676">
      <c r="A15676" s="1"/>
      <c r="B15676" s="1"/>
      <c r="C15676" s="1"/>
      <c r="D15676" s="8"/>
      <c r="E15676" s="1"/>
      <c r="F15676" s="1"/>
      <c r="G15676" s="1"/>
      <c r="H15676" s="1"/>
    </row>
    <row r="15677">
      <c r="A15677" s="1"/>
      <c r="B15677" s="1"/>
      <c r="C15677" s="1"/>
      <c r="D15677" s="8"/>
      <c r="E15677" s="1"/>
      <c r="F15677" s="1"/>
      <c r="G15677" s="1"/>
      <c r="H15677" s="1"/>
    </row>
    <row r="15678">
      <c r="A15678" s="1"/>
      <c r="B15678" s="1"/>
      <c r="C15678" s="1"/>
      <c r="D15678" s="8"/>
      <c r="E15678" s="1"/>
      <c r="F15678" s="1"/>
      <c r="G15678" s="1"/>
      <c r="H15678" s="1"/>
    </row>
    <row r="15679">
      <c r="A15679" s="1"/>
      <c r="B15679" s="1"/>
      <c r="C15679" s="1"/>
      <c r="D15679" s="8"/>
      <c r="E15679" s="1"/>
      <c r="F15679" s="1"/>
      <c r="G15679" s="1"/>
      <c r="H15679" s="1"/>
    </row>
    <row r="15680">
      <c r="A15680" s="1"/>
      <c r="B15680" s="1"/>
      <c r="C15680" s="1"/>
      <c r="D15680" s="8"/>
      <c r="E15680" s="1"/>
      <c r="F15680" s="1"/>
      <c r="G15680" s="1"/>
      <c r="H15680" s="1"/>
    </row>
    <row r="15681">
      <c r="A15681" s="1"/>
      <c r="B15681" s="1"/>
      <c r="C15681" s="1"/>
      <c r="D15681" s="8"/>
      <c r="E15681" s="1"/>
      <c r="F15681" s="1"/>
      <c r="G15681" s="1"/>
      <c r="H15681" s="1"/>
    </row>
    <row r="15682">
      <c r="A15682" s="1"/>
      <c r="B15682" s="1"/>
      <c r="C15682" s="1"/>
      <c r="D15682" s="8"/>
      <c r="E15682" s="1"/>
      <c r="F15682" s="1"/>
      <c r="G15682" s="1"/>
      <c r="H15682" s="1"/>
    </row>
    <row r="15683">
      <c r="A15683" s="1"/>
      <c r="B15683" s="1"/>
      <c r="C15683" s="1"/>
      <c r="D15683" s="8"/>
      <c r="E15683" s="1"/>
      <c r="F15683" s="1"/>
      <c r="G15683" s="1"/>
      <c r="H15683" s="1"/>
    </row>
    <row r="15684">
      <c r="A15684" s="1"/>
      <c r="B15684" s="1"/>
      <c r="C15684" s="1"/>
      <c r="D15684" s="8"/>
      <c r="E15684" s="1"/>
      <c r="F15684" s="1"/>
      <c r="G15684" s="1"/>
      <c r="H15684" s="1"/>
    </row>
    <row r="15685">
      <c r="A15685" s="1"/>
      <c r="B15685" s="1"/>
      <c r="C15685" s="1"/>
      <c r="D15685" s="8"/>
      <c r="E15685" s="1"/>
      <c r="F15685" s="1"/>
      <c r="G15685" s="1"/>
      <c r="H15685" s="1"/>
    </row>
    <row r="15686">
      <c r="A15686" s="1"/>
      <c r="B15686" s="1"/>
      <c r="C15686" s="1"/>
      <c r="D15686" s="8"/>
      <c r="E15686" s="1"/>
      <c r="F15686" s="1"/>
      <c r="G15686" s="1"/>
      <c r="H15686" s="1"/>
    </row>
    <row r="15687">
      <c r="A15687" s="1"/>
      <c r="B15687" s="1"/>
      <c r="C15687" s="1"/>
      <c r="D15687" s="8"/>
      <c r="E15687" s="1"/>
      <c r="F15687" s="1"/>
      <c r="G15687" s="1"/>
      <c r="H15687" s="1"/>
    </row>
    <row r="15688">
      <c r="A15688" s="1"/>
      <c r="B15688" s="1"/>
      <c r="C15688" s="1"/>
      <c r="D15688" s="8"/>
      <c r="E15688" s="1"/>
      <c r="F15688" s="1"/>
      <c r="G15688" s="1"/>
      <c r="H15688" s="1"/>
    </row>
    <row r="15689">
      <c r="A15689" s="1"/>
      <c r="B15689" s="1"/>
      <c r="C15689" s="1"/>
      <c r="D15689" s="8"/>
      <c r="E15689" s="1"/>
      <c r="F15689" s="1"/>
      <c r="G15689" s="1"/>
      <c r="H15689" s="1"/>
    </row>
    <row r="15690">
      <c r="A15690" s="1"/>
      <c r="B15690" s="1"/>
      <c r="C15690" s="1"/>
      <c r="D15690" s="8"/>
      <c r="E15690" s="1"/>
      <c r="F15690" s="1"/>
      <c r="G15690" s="1"/>
      <c r="H15690" s="1"/>
    </row>
    <row r="15691">
      <c r="A15691" s="1"/>
      <c r="B15691" s="1"/>
      <c r="C15691" s="1"/>
      <c r="D15691" s="8"/>
      <c r="E15691" s="1"/>
      <c r="F15691" s="1"/>
      <c r="G15691" s="1"/>
      <c r="H15691" s="1"/>
    </row>
    <row r="15692">
      <c r="A15692" s="1"/>
      <c r="B15692" s="1"/>
      <c r="C15692" s="1"/>
      <c r="D15692" s="8"/>
      <c r="E15692" s="1"/>
      <c r="F15692" s="1"/>
      <c r="G15692" s="1"/>
      <c r="H15692" s="1"/>
    </row>
    <row r="15693">
      <c r="A15693" s="1"/>
      <c r="B15693" s="1"/>
      <c r="C15693" s="1"/>
      <c r="D15693" s="8"/>
      <c r="E15693" s="1"/>
      <c r="F15693" s="1"/>
      <c r="G15693" s="1"/>
      <c r="H15693" s="1"/>
    </row>
    <row r="15694">
      <c r="A15694" s="1"/>
      <c r="B15694" s="1"/>
      <c r="C15694" s="1"/>
      <c r="D15694" s="8"/>
      <c r="E15694" s="1"/>
      <c r="F15694" s="1"/>
      <c r="G15694" s="1"/>
      <c r="H15694" s="1"/>
    </row>
    <row r="15695">
      <c r="A15695" s="1"/>
      <c r="B15695" s="1"/>
      <c r="C15695" s="1"/>
      <c r="D15695" s="8"/>
      <c r="E15695" s="1"/>
      <c r="F15695" s="1"/>
      <c r="G15695" s="1"/>
      <c r="H15695" s="1"/>
    </row>
    <row r="15696">
      <c r="A15696" s="1"/>
      <c r="B15696" s="1"/>
      <c r="C15696" s="1"/>
      <c r="D15696" s="8"/>
      <c r="E15696" s="1"/>
      <c r="F15696" s="1"/>
      <c r="G15696" s="1"/>
      <c r="H15696" s="1"/>
    </row>
    <row r="15697">
      <c r="A15697" s="1"/>
      <c r="B15697" s="1"/>
      <c r="C15697" s="1"/>
      <c r="D15697" s="8"/>
      <c r="E15697" s="1"/>
      <c r="F15697" s="1"/>
      <c r="G15697" s="1"/>
      <c r="H15697" s="1"/>
    </row>
    <row r="15698">
      <c r="A15698" s="1"/>
      <c r="B15698" s="1"/>
      <c r="C15698" s="1"/>
      <c r="D15698" s="8"/>
      <c r="E15698" s="1"/>
      <c r="F15698" s="1"/>
      <c r="G15698" s="1"/>
      <c r="H15698" s="1"/>
    </row>
    <row r="15699">
      <c r="A15699" s="1"/>
      <c r="B15699" s="1"/>
      <c r="C15699" s="1"/>
      <c r="D15699" s="8"/>
      <c r="E15699" s="1"/>
      <c r="F15699" s="1"/>
      <c r="G15699" s="1"/>
      <c r="H15699" s="1"/>
    </row>
    <row r="15700">
      <c r="A15700" s="1"/>
      <c r="B15700" s="1"/>
      <c r="C15700" s="1"/>
      <c r="D15700" s="8"/>
      <c r="E15700" s="1"/>
      <c r="F15700" s="1"/>
      <c r="G15700" s="1"/>
      <c r="H15700" s="1"/>
    </row>
    <row r="15701">
      <c r="A15701" s="1"/>
      <c r="B15701" s="1"/>
      <c r="C15701" s="1"/>
      <c r="D15701" s="8"/>
      <c r="E15701" s="1"/>
      <c r="F15701" s="1"/>
      <c r="G15701" s="1"/>
      <c r="H15701" s="1"/>
    </row>
    <row r="15702">
      <c r="A15702" s="1"/>
      <c r="B15702" s="1"/>
      <c r="C15702" s="1"/>
      <c r="D15702" s="8"/>
      <c r="E15702" s="1"/>
      <c r="F15702" s="1"/>
      <c r="G15702" s="1"/>
      <c r="H15702" s="1"/>
    </row>
    <row r="15703">
      <c r="A15703" s="1"/>
      <c r="B15703" s="1"/>
      <c r="C15703" s="1"/>
      <c r="D15703" s="8"/>
      <c r="E15703" s="1"/>
      <c r="F15703" s="1"/>
      <c r="G15703" s="1"/>
      <c r="H15703" s="1"/>
    </row>
    <row r="15704">
      <c r="A15704" s="1"/>
      <c r="B15704" s="1"/>
      <c r="C15704" s="1"/>
      <c r="D15704" s="8"/>
      <c r="E15704" s="1"/>
      <c r="F15704" s="1"/>
      <c r="G15704" s="1"/>
      <c r="H15704" s="1"/>
    </row>
    <row r="15705">
      <c r="A15705" s="1"/>
      <c r="B15705" s="1"/>
      <c r="C15705" s="1"/>
      <c r="D15705" s="8"/>
      <c r="E15705" s="1"/>
      <c r="F15705" s="1"/>
      <c r="G15705" s="1"/>
      <c r="H15705" s="1"/>
    </row>
    <row r="15706">
      <c r="A15706" s="1"/>
      <c r="B15706" s="1"/>
      <c r="C15706" s="1"/>
      <c r="D15706" s="8"/>
      <c r="E15706" s="1"/>
      <c r="F15706" s="1"/>
      <c r="G15706" s="1"/>
      <c r="H15706" s="1"/>
    </row>
    <row r="15707">
      <c r="A15707" s="1"/>
      <c r="B15707" s="1"/>
      <c r="C15707" s="1"/>
      <c r="D15707" s="8"/>
      <c r="E15707" s="1"/>
      <c r="F15707" s="1"/>
      <c r="G15707" s="1"/>
      <c r="H15707" s="1"/>
    </row>
    <row r="15708">
      <c r="A15708" s="1"/>
      <c r="B15708" s="1"/>
      <c r="C15708" s="1"/>
      <c r="D15708" s="8"/>
      <c r="E15708" s="1"/>
      <c r="F15708" s="1"/>
      <c r="G15708" s="1"/>
      <c r="H15708" s="1"/>
    </row>
    <row r="15709">
      <c r="A15709" s="1"/>
      <c r="B15709" s="1"/>
      <c r="C15709" s="1"/>
      <c r="D15709" s="8"/>
      <c r="E15709" s="1"/>
      <c r="F15709" s="1"/>
      <c r="G15709" s="1"/>
      <c r="H15709" s="1"/>
    </row>
    <row r="15710">
      <c r="A15710" s="1"/>
      <c r="B15710" s="1"/>
      <c r="C15710" s="1"/>
      <c r="D15710" s="8"/>
      <c r="E15710" s="1"/>
      <c r="F15710" s="1"/>
      <c r="G15710" s="1"/>
      <c r="H15710" s="1"/>
    </row>
    <row r="15711">
      <c r="A15711" s="1"/>
      <c r="B15711" s="1"/>
      <c r="C15711" s="1"/>
      <c r="D15711" s="8"/>
      <c r="E15711" s="1"/>
      <c r="F15711" s="1"/>
      <c r="G15711" s="1"/>
      <c r="H15711" s="1"/>
    </row>
    <row r="15712">
      <c r="A15712" s="1"/>
      <c r="B15712" s="1"/>
      <c r="C15712" s="1"/>
      <c r="D15712" s="8"/>
      <c r="E15712" s="1"/>
      <c r="F15712" s="1"/>
      <c r="G15712" s="1"/>
      <c r="H15712" s="1"/>
    </row>
    <row r="15713">
      <c r="A15713" s="1"/>
      <c r="B15713" s="1"/>
      <c r="C15713" s="1"/>
      <c r="D15713" s="8"/>
      <c r="E15713" s="1"/>
      <c r="F15713" s="1"/>
      <c r="G15713" s="1"/>
      <c r="H15713" s="1"/>
    </row>
    <row r="15714">
      <c r="A15714" s="1"/>
      <c r="B15714" s="1"/>
      <c r="C15714" s="1"/>
      <c r="D15714" s="8"/>
      <c r="E15714" s="1"/>
      <c r="F15714" s="1"/>
      <c r="G15714" s="1"/>
      <c r="H15714" s="1"/>
    </row>
    <row r="15715">
      <c r="A15715" s="1"/>
      <c r="B15715" s="1"/>
      <c r="C15715" s="1"/>
      <c r="D15715" s="8"/>
      <c r="E15715" s="1"/>
      <c r="F15715" s="1"/>
      <c r="G15715" s="1"/>
      <c r="H15715" s="1"/>
    </row>
    <row r="15716">
      <c r="A15716" s="1"/>
      <c r="B15716" s="1"/>
      <c r="C15716" s="1"/>
      <c r="D15716" s="8"/>
      <c r="E15716" s="1"/>
      <c r="F15716" s="1"/>
      <c r="G15716" s="1"/>
      <c r="H15716" s="1"/>
    </row>
    <row r="15717">
      <c r="A15717" s="1"/>
      <c r="B15717" s="1"/>
      <c r="C15717" s="1"/>
      <c r="D15717" s="8"/>
      <c r="E15717" s="1"/>
      <c r="F15717" s="1"/>
      <c r="G15717" s="1"/>
      <c r="H15717" s="1"/>
    </row>
    <row r="15718">
      <c r="A15718" s="1"/>
      <c r="B15718" s="1"/>
      <c r="C15718" s="1"/>
      <c r="D15718" s="8"/>
      <c r="E15718" s="1"/>
      <c r="F15718" s="1"/>
      <c r="G15718" s="1"/>
      <c r="H15718" s="1"/>
    </row>
    <row r="15719">
      <c r="A15719" s="1"/>
      <c r="B15719" s="1"/>
      <c r="C15719" s="1"/>
      <c r="D15719" s="8"/>
      <c r="E15719" s="1"/>
      <c r="F15719" s="1"/>
      <c r="G15719" s="1"/>
      <c r="H15719" s="1"/>
    </row>
    <row r="15720">
      <c r="A15720" s="1"/>
      <c r="B15720" s="1"/>
      <c r="C15720" s="1"/>
      <c r="D15720" s="8"/>
      <c r="E15720" s="1"/>
      <c r="F15720" s="1"/>
      <c r="G15720" s="1"/>
      <c r="H15720" s="1"/>
    </row>
    <row r="15721">
      <c r="A15721" s="1"/>
      <c r="B15721" s="1"/>
      <c r="C15721" s="1"/>
      <c r="D15721" s="8"/>
      <c r="E15721" s="1"/>
      <c r="F15721" s="1"/>
      <c r="G15721" s="1"/>
      <c r="H15721" s="1"/>
    </row>
    <row r="15722">
      <c r="A15722" s="1"/>
      <c r="B15722" s="1"/>
      <c r="C15722" s="1"/>
      <c r="D15722" s="8"/>
      <c r="E15722" s="1"/>
      <c r="F15722" s="1"/>
      <c r="G15722" s="1"/>
      <c r="H15722" s="1"/>
    </row>
    <row r="15723">
      <c r="A15723" s="1"/>
      <c r="B15723" s="1"/>
      <c r="C15723" s="1"/>
      <c r="D15723" s="8"/>
      <c r="E15723" s="1"/>
      <c r="F15723" s="1"/>
      <c r="G15723" s="1"/>
      <c r="H15723" s="1"/>
    </row>
    <row r="15724">
      <c r="A15724" s="1"/>
      <c r="B15724" s="1"/>
      <c r="C15724" s="1"/>
      <c r="D15724" s="8"/>
      <c r="E15724" s="1"/>
      <c r="F15724" s="1"/>
      <c r="G15724" s="1"/>
      <c r="H15724" s="1"/>
    </row>
    <row r="15725">
      <c r="A15725" s="1"/>
      <c r="B15725" s="1"/>
      <c r="C15725" s="1"/>
      <c r="D15725" s="8"/>
      <c r="E15725" s="1"/>
      <c r="F15725" s="1"/>
      <c r="G15725" s="1"/>
      <c r="H15725" s="1"/>
    </row>
    <row r="15726">
      <c r="A15726" s="1"/>
      <c r="B15726" s="1"/>
      <c r="C15726" s="1"/>
      <c r="D15726" s="8"/>
      <c r="E15726" s="1"/>
      <c r="F15726" s="1"/>
      <c r="G15726" s="1"/>
      <c r="H15726" s="1"/>
    </row>
    <row r="15727">
      <c r="A15727" s="1"/>
      <c r="B15727" s="1"/>
      <c r="C15727" s="1"/>
      <c r="D15727" s="8"/>
      <c r="E15727" s="1"/>
      <c r="F15727" s="1"/>
      <c r="G15727" s="1"/>
      <c r="H15727" s="1"/>
    </row>
    <row r="15728">
      <c r="A15728" s="1"/>
      <c r="B15728" s="1"/>
      <c r="C15728" s="1"/>
      <c r="D15728" s="8"/>
      <c r="E15728" s="1"/>
      <c r="F15728" s="1"/>
      <c r="G15728" s="1"/>
      <c r="H15728" s="1"/>
    </row>
    <row r="15729">
      <c r="A15729" s="1"/>
      <c r="B15729" s="1"/>
      <c r="C15729" s="1"/>
      <c r="D15729" s="8"/>
      <c r="E15729" s="1"/>
      <c r="F15729" s="1"/>
      <c r="G15729" s="1"/>
      <c r="H15729" s="1"/>
    </row>
    <row r="15730">
      <c r="A15730" s="1"/>
      <c r="B15730" s="1"/>
      <c r="C15730" s="1"/>
      <c r="D15730" s="8"/>
      <c r="E15730" s="1"/>
      <c r="F15730" s="1"/>
      <c r="G15730" s="1"/>
      <c r="H15730" s="1"/>
    </row>
    <row r="15731">
      <c r="A15731" s="1"/>
      <c r="B15731" s="1"/>
      <c r="C15731" s="1"/>
      <c r="D15731" s="8"/>
      <c r="E15731" s="1"/>
      <c r="F15731" s="1"/>
      <c r="G15731" s="1"/>
      <c r="H15731" s="1"/>
    </row>
    <row r="15732">
      <c r="A15732" s="1"/>
      <c r="B15732" s="1"/>
      <c r="C15732" s="1"/>
      <c r="D15732" s="8"/>
      <c r="E15732" s="1"/>
      <c r="F15732" s="1"/>
      <c r="G15732" s="1"/>
      <c r="H15732" s="1"/>
    </row>
    <row r="15733">
      <c r="A15733" s="1"/>
      <c r="B15733" s="1"/>
      <c r="C15733" s="1"/>
      <c r="D15733" s="8"/>
      <c r="E15733" s="1"/>
      <c r="F15733" s="1"/>
      <c r="G15733" s="1"/>
      <c r="H15733" s="1"/>
    </row>
    <row r="15734">
      <c r="A15734" s="1"/>
      <c r="B15734" s="1"/>
      <c r="C15734" s="1"/>
      <c r="D15734" s="8"/>
      <c r="E15734" s="1"/>
      <c r="F15734" s="1"/>
      <c r="G15734" s="1"/>
      <c r="H15734" s="1"/>
    </row>
    <row r="15735">
      <c r="A15735" s="1"/>
      <c r="B15735" s="1"/>
      <c r="C15735" s="1"/>
      <c r="D15735" s="8"/>
      <c r="E15735" s="1"/>
      <c r="F15735" s="1"/>
      <c r="G15735" s="1"/>
      <c r="H15735" s="1"/>
    </row>
    <row r="15736">
      <c r="A15736" s="1"/>
      <c r="B15736" s="1"/>
      <c r="C15736" s="1"/>
      <c r="D15736" s="8"/>
      <c r="E15736" s="1"/>
      <c r="F15736" s="1"/>
      <c r="G15736" s="1"/>
      <c r="H15736" s="1"/>
    </row>
    <row r="15737">
      <c r="A15737" s="1"/>
      <c r="B15737" s="1"/>
      <c r="C15737" s="1"/>
      <c r="D15737" s="8"/>
      <c r="E15737" s="1"/>
      <c r="F15737" s="1"/>
      <c r="G15737" s="1"/>
      <c r="H15737" s="1"/>
    </row>
    <row r="15738">
      <c r="A15738" s="1"/>
      <c r="B15738" s="1"/>
      <c r="C15738" s="1"/>
      <c r="D15738" s="8"/>
      <c r="E15738" s="1"/>
      <c r="F15738" s="1"/>
      <c r="G15738" s="1"/>
      <c r="H15738" s="1"/>
    </row>
    <row r="15739">
      <c r="A15739" s="1"/>
      <c r="B15739" s="1"/>
      <c r="C15739" s="1"/>
      <c r="D15739" s="8"/>
      <c r="E15739" s="1"/>
      <c r="F15739" s="1"/>
      <c r="G15739" s="1"/>
      <c r="H15739" s="1"/>
    </row>
    <row r="15740">
      <c r="A15740" s="1"/>
      <c r="B15740" s="1"/>
      <c r="C15740" s="1"/>
      <c r="D15740" s="8"/>
      <c r="E15740" s="1"/>
      <c r="F15740" s="1"/>
      <c r="G15740" s="1"/>
      <c r="H15740" s="1"/>
    </row>
    <row r="15741">
      <c r="A15741" s="1"/>
      <c r="B15741" s="1"/>
      <c r="C15741" s="1"/>
      <c r="D15741" s="8"/>
      <c r="E15741" s="1"/>
      <c r="F15741" s="1"/>
      <c r="G15741" s="1"/>
      <c r="H15741" s="1"/>
    </row>
    <row r="15742">
      <c r="A15742" s="1"/>
      <c r="B15742" s="1"/>
      <c r="C15742" s="1"/>
      <c r="D15742" s="8"/>
      <c r="E15742" s="1"/>
      <c r="F15742" s="1"/>
      <c r="G15742" s="1"/>
      <c r="H15742" s="1"/>
    </row>
    <row r="15743">
      <c r="A15743" s="1"/>
      <c r="B15743" s="1"/>
      <c r="C15743" s="1"/>
      <c r="D15743" s="8"/>
      <c r="E15743" s="1"/>
      <c r="F15743" s="1"/>
      <c r="G15743" s="1"/>
      <c r="H15743" s="1"/>
    </row>
    <row r="15744">
      <c r="A15744" s="1"/>
      <c r="B15744" s="1"/>
      <c r="C15744" s="1"/>
      <c r="D15744" s="8"/>
      <c r="E15744" s="1"/>
      <c r="F15744" s="1"/>
      <c r="G15744" s="1"/>
      <c r="H15744" s="1"/>
    </row>
    <row r="15745">
      <c r="A15745" s="1"/>
      <c r="B15745" s="1"/>
      <c r="C15745" s="1"/>
      <c r="D15745" s="8"/>
      <c r="E15745" s="1"/>
      <c r="F15745" s="1"/>
      <c r="G15745" s="1"/>
      <c r="H15745" s="1"/>
    </row>
    <row r="15746">
      <c r="A15746" s="1"/>
      <c r="B15746" s="1"/>
      <c r="C15746" s="1"/>
      <c r="D15746" s="8"/>
      <c r="E15746" s="1"/>
      <c r="F15746" s="1"/>
      <c r="G15746" s="1"/>
      <c r="H15746" s="1"/>
    </row>
    <row r="15747">
      <c r="A15747" s="1"/>
      <c r="B15747" s="1"/>
      <c r="C15747" s="1"/>
      <c r="D15747" s="8"/>
      <c r="E15747" s="1"/>
      <c r="F15747" s="1"/>
      <c r="G15747" s="1"/>
      <c r="H15747" s="1"/>
    </row>
    <row r="15748">
      <c r="A15748" s="1"/>
      <c r="B15748" s="1"/>
      <c r="C15748" s="1"/>
      <c r="D15748" s="8"/>
      <c r="E15748" s="1"/>
      <c r="F15748" s="1"/>
      <c r="G15748" s="1"/>
      <c r="H15748" s="1"/>
    </row>
    <row r="15749">
      <c r="A15749" s="1"/>
      <c r="B15749" s="1"/>
      <c r="C15749" s="1"/>
      <c r="D15749" s="8"/>
      <c r="E15749" s="1"/>
      <c r="F15749" s="1"/>
      <c r="G15749" s="1"/>
      <c r="H15749" s="1"/>
    </row>
    <row r="15750">
      <c r="A15750" s="1"/>
      <c r="B15750" s="1"/>
      <c r="C15750" s="1"/>
      <c r="D15750" s="8"/>
      <c r="E15750" s="1"/>
      <c r="F15750" s="1"/>
      <c r="G15750" s="1"/>
      <c r="H15750" s="1"/>
    </row>
    <row r="15751">
      <c r="A15751" s="1"/>
      <c r="B15751" s="1"/>
      <c r="C15751" s="1"/>
      <c r="D15751" s="8"/>
      <c r="E15751" s="1"/>
      <c r="F15751" s="1"/>
      <c r="G15751" s="1"/>
      <c r="H15751" s="1"/>
    </row>
    <row r="15752">
      <c r="A15752" s="1"/>
      <c r="B15752" s="1"/>
      <c r="C15752" s="1"/>
      <c r="D15752" s="8"/>
      <c r="E15752" s="1"/>
      <c r="F15752" s="1"/>
      <c r="G15752" s="1"/>
      <c r="H15752" s="1"/>
    </row>
    <row r="15753">
      <c r="A15753" s="1"/>
      <c r="B15753" s="1"/>
      <c r="C15753" s="1"/>
      <c r="D15753" s="8"/>
      <c r="E15753" s="1"/>
      <c r="F15753" s="1"/>
      <c r="G15753" s="1"/>
      <c r="H15753" s="1"/>
    </row>
    <row r="15754">
      <c r="A15754" s="1"/>
      <c r="B15754" s="1"/>
      <c r="C15754" s="1"/>
      <c r="D15754" s="8"/>
      <c r="E15754" s="1"/>
      <c r="F15754" s="1"/>
      <c r="G15754" s="1"/>
      <c r="H15754" s="1"/>
    </row>
    <row r="15755">
      <c r="A15755" s="1"/>
      <c r="B15755" s="1"/>
      <c r="C15755" s="1"/>
      <c r="D15755" s="8"/>
      <c r="E15755" s="1"/>
      <c r="F15755" s="1"/>
      <c r="G15755" s="1"/>
      <c r="H15755" s="1"/>
    </row>
    <row r="15756">
      <c r="A15756" s="1"/>
      <c r="B15756" s="1"/>
      <c r="C15756" s="1"/>
      <c r="D15756" s="8"/>
      <c r="E15756" s="1"/>
      <c r="F15756" s="1"/>
      <c r="G15756" s="1"/>
      <c r="H15756" s="1"/>
    </row>
    <row r="15757">
      <c r="A15757" s="1"/>
      <c r="B15757" s="1"/>
      <c r="C15757" s="1"/>
      <c r="D15757" s="8"/>
      <c r="E15757" s="1"/>
      <c r="F15757" s="1"/>
      <c r="G15757" s="1"/>
      <c r="H15757" s="1"/>
    </row>
    <row r="15758">
      <c r="A15758" s="1"/>
      <c r="B15758" s="1"/>
      <c r="C15758" s="1"/>
      <c r="D15758" s="8"/>
      <c r="E15758" s="1"/>
      <c r="F15758" s="1"/>
      <c r="G15758" s="1"/>
      <c r="H15758" s="1"/>
    </row>
    <row r="15759">
      <c r="A15759" s="1"/>
      <c r="B15759" s="1"/>
      <c r="C15759" s="1"/>
      <c r="D15759" s="8"/>
      <c r="E15759" s="1"/>
      <c r="F15759" s="1"/>
      <c r="G15759" s="1"/>
      <c r="H15759" s="1"/>
    </row>
    <row r="15760">
      <c r="A15760" s="1"/>
      <c r="B15760" s="1"/>
      <c r="C15760" s="1"/>
      <c r="D15760" s="8"/>
      <c r="E15760" s="1"/>
      <c r="F15760" s="1"/>
      <c r="G15760" s="1"/>
      <c r="H15760" s="1"/>
    </row>
    <row r="15761">
      <c r="A15761" s="1"/>
      <c r="B15761" s="1"/>
      <c r="C15761" s="1"/>
      <c r="D15761" s="8"/>
      <c r="E15761" s="1"/>
      <c r="F15761" s="1"/>
      <c r="G15761" s="1"/>
      <c r="H15761" s="1"/>
    </row>
    <row r="15762">
      <c r="A15762" s="1"/>
      <c r="B15762" s="1"/>
      <c r="C15762" s="1"/>
      <c r="D15762" s="8"/>
      <c r="E15762" s="1"/>
      <c r="F15762" s="1"/>
      <c r="G15762" s="1"/>
      <c r="H15762" s="1"/>
    </row>
    <row r="15763">
      <c r="A15763" s="1"/>
      <c r="B15763" s="1"/>
      <c r="C15763" s="1"/>
      <c r="D15763" s="8"/>
      <c r="E15763" s="1"/>
      <c r="F15763" s="1"/>
      <c r="G15763" s="1"/>
      <c r="H15763" s="1"/>
    </row>
    <row r="15764">
      <c r="A15764" s="1"/>
      <c r="B15764" s="1"/>
      <c r="C15764" s="1"/>
      <c r="D15764" s="8"/>
      <c r="E15764" s="1"/>
      <c r="F15764" s="1"/>
      <c r="G15764" s="1"/>
      <c r="H15764" s="1"/>
    </row>
    <row r="15765">
      <c r="A15765" s="1"/>
      <c r="B15765" s="1"/>
      <c r="C15765" s="1"/>
      <c r="D15765" s="8"/>
      <c r="E15765" s="1"/>
      <c r="F15765" s="1"/>
      <c r="G15765" s="1"/>
      <c r="H15765" s="1"/>
    </row>
    <row r="15766">
      <c r="A15766" s="1"/>
      <c r="B15766" s="1"/>
      <c r="C15766" s="1"/>
      <c r="D15766" s="8"/>
      <c r="E15766" s="1"/>
      <c r="F15766" s="1"/>
      <c r="G15766" s="1"/>
      <c r="H15766" s="1"/>
    </row>
    <row r="15767">
      <c r="A15767" s="1"/>
      <c r="B15767" s="1"/>
      <c r="C15767" s="1"/>
      <c r="D15767" s="8"/>
      <c r="E15767" s="1"/>
      <c r="F15767" s="1"/>
      <c r="G15767" s="1"/>
      <c r="H15767" s="1"/>
    </row>
    <row r="15768">
      <c r="A15768" s="1"/>
      <c r="B15768" s="1"/>
      <c r="C15768" s="1"/>
      <c r="D15768" s="8"/>
      <c r="E15768" s="1"/>
      <c r="F15768" s="1"/>
      <c r="G15768" s="1"/>
      <c r="H15768" s="1"/>
    </row>
    <row r="15769">
      <c r="A15769" s="1"/>
      <c r="B15769" s="1"/>
      <c r="C15769" s="1"/>
      <c r="D15769" s="8"/>
      <c r="E15769" s="1"/>
      <c r="F15769" s="1"/>
      <c r="G15769" s="1"/>
      <c r="H15769" s="1"/>
    </row>
    <row r="15770">
      <c r="A15770" s="1"/>
      <c r="B15770" s="1"/>
      <c r="C15770" s="1"/>
      <c r="D15770" s="8"/>
      <c r="E15770" s="1"/>
      <c r="F15770" s="1"/>
      <c r="G15770" s="1"/>
      <c r="H15770" s="1"/>
    </row>
    <row r="15771">
      <c r="A15771" s="1"/>
      <c r="B15771" s="1"/>
      <c r="C15771" s="1"/>
      <c r="D15771" s="8"/>
      <c r="E15771" s="1"/>
      <c r="F15771" s="1"/>
      <c r="G15771" s="1"/>
      <c r="H15771" s="1"/>
    </row>
    <row r="15772">
      <c r="A15772" s="1"/>
      <c r="B15772" s="1"/>
      <c r="C15772" s="1"/>
      <c r="D15772" s="8"/>
      <c r="E15772" s="1"/>
      <c r="F15772" s="1"/>
      <c r="G15772" s="1"/>
      <c r="H15772" s="1"/>
    </row>
    <row r="15773">
      <c r="A15773" s="1"/>
      <c r="B15773" s="1"/>
      <c r="C15773" s="1"/>
      <c r="D15773" s="8"/>
      <c r="E15773" s="1"/>
      <c r="F15773" s="1"/>
      <c r="G15773" s="1"/>
      <c r="H15773" s="1"/>
    </row>
    <row r="15774">
      <c r="A15774" s="1"/>
      <c r="B15774" s="1"/>
      <c r="C15774" s="1"/>
      <c r="D15774" s="8"/>
      <c r="E15774" s="1"/>
      <c r="F15774" s="1"/>
      <c r="G15774" s="1"/>
      <c r="H15774" s="1"/>
    </row>
    <row r="15775">
      <c r="A15775" s="1"/>
      <c r="B15775" s="1"/>
      <c r="C15775" s="1"/>
      <c r="D15775" s="8"/>
      <c r="E15775" s="1"/>
      <c r="F15775" s="1"/>
      <c r="G15775" s="1"/>
      <c r="H15775" s="1"/>
    </row>
    <row r="15776">
      <c r="A15776" s="1"/>
      <c r="B15776" s="1"/>
      <c r="C15776" s="1"/>
      <c r="D15776" s="8"/>
      <c r="E15776" s="1"/>
      <c r="F15776" s="1"/>
      <c r="G15776" s="1"/>
      <c r="H15776" s="1"/>
    </row>
    <row r="15777">
      <c r="A15777" s="1"/>
      <c r="B15777" s="1"/>
      <c r="C15777" s="1"/>
      <c r="D15777" s="8"/>
      <c r="E15777" s="1"/>
      <c r="F15777" s="1"/>
      <c r="G15777" s="1"/>
      <c r="H15777" s="1"/>
    </row>
    <row r="15778">
      <c r="A15778" s="1"/>
      <c r="B15778" s="1"/>
      <c r="C15778" s="1"/>
      <c r="D15778" s="8"/>
      <c r="E15778" s="1"/>
      <c r="F15778" s="1"/>
      <c r="G15778" s="1"/>
      <c r="H15778" s="1"/>
    </row>
    <row r="15779">
      <c r="A15779" s="1"/>
      <c r="B15779" s="1"/>
      <c r="C15779" s="1"/>
      <c r="D15779" s="8"/>
      <c r="E15779" s="1"/>
      <c r="F15779" s="1"/>
      <c r="G15779" s="1"/>
      <c r="H15779" s="1"/>
    </row>
    <row r="15780">
      <c r="A15780" s="1"/>
      <c r="B15780" s="1"/>
      <c r="C15780" s="1"/>
      <c r="D15780" s="8"/>
      <c r="E15780" s="1"/>
      <c r="F15780" s="1"/>
      <c r="G15780" s="1"/>
      <c r="H15780" s="1"/>
    </row>
    <row r="15781">
      <c r="A15781" s="1"/>
      <c r="B15781" s="1"/>
      <c r="C15781" s="1"/>
      <c r="D15781" s="8"/>
      <c r="E15781" s="1"/>
      <c r="F15781" s="1"/>
      <c r="G15781" s="1"/>
      <c r="H15781" s="1"/>
    </row>
    <row r="15782">
      <c r="A15782" s="1"/>
      <c r="B15782" s="1"/>
      <c r="C15782" s="1"/>
      <c r="D15782" s="8"/>
      <c r="E15782" s="1"/>
      <c r="F15782" s="1"/>
      <c r="G15782" s="1"/>
      <c r="H15782" s="1"/>
    </row>
    <row r="15783">
      <c r="A15783" s="1"/>
      <c r="B15783" s="1"/>
      <c r="C15783" s="1"/>
      <c r="D15783" s="8"/>
      <c r="E15783" s="1"/>
      <c r="F15783" s="1"/>
      <c r="G15783" s="1"/>
      <c r="H15783" s="1"/>
    </row>
    <row r="15784">
      <c r="A15784" s="1"/>
      <c r="B15784" s="1"/>
      <c r="C15784" s="1"/>
      <c r="D15784" s="8"/>
      <c r="E15784" s="1"/>
      <c r="F15784" s="1"/>
      <c r="G15784" s="1"/>
      <c r="H15784" s="1"/>
    </row>
    <row r="15785">
      <c r="A15785" s="1"/>
      <c r="B15785" s="1"/>
      <c r="C15785" s="1"/>
      <c r="D15785" s="8"/>
      <c r="E15785" s="1"/>
      <c r="F15785" s="1"/>
      <c r="G15785" s="1"/>
      <c r="H15785" s="1"/>
    </row>
    <row r="15786">
      <c r="A15786" s="1"/>
      <c r="B15786" s="1"/>
      <c r="C15786" s="1"/>
      <c r="D15786" s="8"/>
      <c r="E15786" s="1"/>
      <c r="F15786" s="1"/>
      <c r="G15786" s="1"/>
      <c r="H15786" s="1"/>
    </row>
    <row r="15787">
      <c r="A15787" s="1"/>
      <c r="B15787" s="1"/>
      <c r="C15787" s="1"/>
      <c r="D15787" s="8"/>
      <c r="E15787" s="1"/>
      <c r="F15787" s="1"/>
      <c r="G15787" s="1"/>
      <c r="H15787" s="1"/>
    </row>
    <row r="15788">
      <c r="A15788" s="1"/>
      <c r="B15788" s="1"/>
      <c r="C15788" s="1"/>
      <c r="D15788" s="8"/>
      <c r="E15788" s="1"/>
      <c r="F15788" s="1"/>
      <c r="G15788" s="1"/>
      <c r="H15788" s="1"/>
    </row>
    <row r="15789">
      <c r="A15789" s="1"/>
      <c r="B15789" s="1"/>
      <c r="C15789" s="1"/>
      <c r="D15789" s="8"/>
      <c r="E15789" s="1"/>
      <c r="F15789" s="1"/>
      <c r="G15789" s="1"/>
      <c r="H15789" s="1"/>
    </row>
    <row r="15790">
      <c r="A15790" s="1"/>
      <c r="B15790" s="1"/>
      <c r="C15790" s="1"/>
      <c r="D15790" s="8"/>
      <c r="E15790" s="1"/>
      <c r="F15790" s="1"/>
      <c r="G15790" s="1"/>
      <c r="H15790" s="1"/>
    </row>
    <row r="15791">
      <c r="A15791" s="1"/>
      <c r="B15791" s="1"/>
      <c r="C15791" s="1"/>
      <c r="D15791" s="8"/>
      <c r="E15791" s="1"/>
      <c r="F15791" s="1"/>
      <c r="G15791" s="1"/>
      <c r="H15791" s="1"/>
    </row>
    <row r="15792">
      <c r="A15792" s="1"/>
      <c r="B15792" s="1"/>
      <c r="C15792" s="1"/>
      <c r="D15792" s="8"/>
      <c r="E15792" s="1"/>
      <c r="F15792" s="1"/>
      <c r="G15792" s="1"/>
      <c r="H15792" s="1"/>
    </row>
    <row r="15793">
      <c r="A15793" s="1"/>
      <c r="B15793" s="1"/>
      <c r="C15793" s="1"/>
      <c r="D15793" s="8"/>
      <c r="E15793" s="1"/>
      <c r="F15793" s="1"/>
      <c r="G15793" s="1"/>
      <c r="H15793" s="1"/>
    </row>
    <row r="15794">
      <c r="A15794" s="1"/>
      <c r="B15794" s="1"/>
      <c r="C15794" s="1"/>
      <c r="D15794" s="8"/>
      <c r="E15794" s="1"/>
      <c r="F15794" s="1"/>
      <c r="G15794" s="1"/>
      <c r="H15794" s="1"/>
    </row>
    <row r="15795">
      <c r="A15795" s="1"/>
      <c r="B15795" s="1"/>
      <c r="C15795" s="1"/>
      <c r="D15795" s="8"/>
      <c r="E15795" s="1"/>
      <c r="F15795" s="1"/>
      <c r="G15795" s="1"/>
      <c r="H15795" s="1"/>
    </row>
    <row r="15796">
      <c r="A15796" s="1"/>
      <c r="B15796" s="1"/>
      <c r="C15796" s="1"/>
      <c r="D15796" s="8"/>
      <c r="E15796" s="1"/>
      <c r="F15796" s="1"/>
      <c r="G15796" s="1"/>
      <c r="H15796" s="1"/>
    </row>
    <row r="15797">
      <c r="A15797" s="1"/>
      <c r="B15797" s="1"/>
      <c r="C15797" s="1"/>
      <c r="D15797" s="8"/>
      <c r="E15797" s="1"/>
      <c r="F15797" s="1"/>
      <c r="G15797" s="1"/>
      <c r="H15797" s="1"/>
    </row>
    <row r="15798">
      <c r="A15798" s="1"/>
      <c r="B15798" s="1"/>
      <c r="C15798" s="1"/>
      <c r="D15798" s="8"/>
      <c r="E15798" s="1"/>
      <c r="F15798" s="1"/>
      <c r="G15798" s="1"/>
      <c r="H15798" s="1"/>
    </row>
    <row r="15799">
      <c r="A15799" s="1"/>
      <c r="B15799" s="1"/>
      <c r="C15799" s="1"/>
      <c r="D15799" s="8"/>
      <c r="E15799" s="1"/>
      <c r="F15799" s="1"/>
      <c r="G15799" s="1"/>
      <c r="H15799" s="1"/>
    </row>
    <row r="15800">
      <c r="A15800" s="1"/>
      <c r="B15800" s="1"/>
      <c r="C15800" s="1"/>
      <c r="D15800" s="8"/>
      <c r="E15800" s="1"/>
      <c r="F15800" s="1"/>
      <c r="G15800" s="1"/>
      <c r="H15800" s="1"/>
    </row>
    <row r="15801">
      <c r="A15801" s="1"/>
      <c r="B15801" s="1"/>
      <c r="C15801" s="1"/>
      <c r="D15801" s="8"/>
      <c r="E15801" s="1"/>
      <c r="F15801" s="1"/>
      <c r="G15801" s="1"/>
      <c r="H15801" s="1"/>
    </row>
    <row r="15802">
      <c r="A15802" s="1"/>
      <c r="B15802" s="1"/>
      <c r="C15802" s="1"/>
      <c r="D15802" s="8"/>
      <c r="E15802" s="1"/>
      <c r="F15802" s="1"/>
      <c r="G15802" s="1"/>
      <c r="H15802" s="1"/>
    </row>
    <row r="15803">
      <c r="A15803" s="1"/>
      <c r="B15803" s="1"/>
      <c r="C15803" s="1"/>
      <c r="D15803" s="8"/>
      <c r="E15803" s="1"/>
      <c r="F15803" s="1"/>
      <c r="G15803" s="1"/>
      <c r="H15803" s="1"/>
    </row>
    <row r="15804">
      <c r="A15804" s="1"/>
      <c r="B15804" s="1"/>
      <c r="C15804" s="1"/>
      <c r="D15804" s="8"/>
      <c r="E15804" s="1"/>
      <c r="F15804" s="1"/>
      <c r="G15804" s="1"/>
      <c r="H15804" s="1"/>
    </row>
    <row r="15805">
      <c r="A15805" s="1"/>
      <c r="B15805" s="1"/>
      <c r="C15805" s="1"/>
      <c r="D15805" s="8"/>
      <c r="E15805" s="1"/>
      <c r="F15805" s="1"/>
      <c r="G15805" s="1"/>
      <c r="H15805" s="1"/>
    </row>
    <row r="15806">
      <c r="A15806" s="1"/>
      <c r="B15806" s="1"/>
      <c r="C15806" s="1"/>
      <c r="D15806" s="8"/>
      <c r="E15806" s="1"/>
      <c r="F15806" s="1"/>
      <c r="G15806" s="1"/>
      <c r="H15806" s="1"/>
    </row>
    <row r="15807">
      <c r="A15807" s="1"/>
      <c r="B15807" s="1"/>
      <c r="C15807" s="1"/>
      <c r="D15807" s="8"/>
      <c r="E15807" s="1"/>
      <c r="F15807" s="1"/>
      <c r="G15807" s="1"/>
      <c r="H15807" s="1"/>
    </row>
    <row r="15808">
      <c r="A15808" s="1"/>
      <c r="B15808" s="1"/>
      <c r="C15808" s="1"/>
      <c r="D15808" s="8"/>
      <c r="E15808" s="1"/>
      <c r="F15808" s="1"/>
      <c r="G15808" s="1"/>
      <c r="H15808" s="1"/>
    </row>
    <row r="15809">
      <c r="A15809" s="1"/>
      <c r="B15809" s="1"/>
      <c r="C15809" s="1"/>
      <c r="D15809" s="8"/>
      <c r="E15809" s="1"/>
      <c r="F15809" s="1"/>
      <c r="G15809" s="1"/>
      <c r="H15809" s="1"/>
    </row>
    <row r="15810">
      <c r="A15810" s="1"/>
      <c r="B15810" s="1"/>
      <c r="C15810" s="1"/>
      <c r="D15810" s="8"/>
      <c r="E15810" s="1"/>
      <c r="F15810" s="1"/>
      <c r="G15810" s="1"/>
      <c r="H15810" s="1"/>
    </row>
    <row r="15811">
      <c r="A15811" s="1"/>
      <c r="B15811" s="1"/>
      <c r="C15811" s="1"/>
      <c r="D15811" s="8"/>
      <c r="E15811" s="1"/>
      <c r="F15811" s="1"/>
      <c r="G15811" s="1"/>
      <c r="H15811" s="1"/>
    </row>
    <row r="15812">
      <c r="A15812" s="1"/>
      <c r="B15812" s="1"/>
      <c r="C15812" s="1"/>
      <c r="D15812" s="8"/>
      <c r="E15812" s="1"/>
      <c r="F15812" s="1"/>
      <c r="G15812" s="1"/>
      <c r="H15812" s="1"/>
    </row>
    <row r="15813">
      <c r="A15813" s="1"/>
      <c r="B15813" s="1"/>
      <c r="C15813" s="1"/>
      <c r="D15813" s="8"/>
      <c r="E15813" s="1"/>
      <c r="F15813" s="1"/>
      <c r="G15813" s="1"/>
      <c r="H15813" s="1"/>
    </row>
    <row r="15814">
      <c r="A15814" s="1"/>
      <c r="B15814" s="1"/>
      <c r="C15814" s="1"/>
      <c r="D15814" s="8"/>
      <c r="E15814" s="1"/>
      <c r="F15814" s="1"/>
      <c r="G15814" s="1"/>
      <c r="H15814" s="1"/>
    </row>
    <row r="15815">
      <c r="A15815" s="1"/>
      <c r="B15815" s="1"/>
      <c r="C15815" s="1"/>
      <c r="D15815" s="8"/>
      <c r="E15815" s="1"/>
      <c r="F15815" s="1"/>
      <c r="G15815" s="1"/>
      <c r="H15815" s="1"/>
    </row>
    <row r="15816">
      <c r="A15816" s="1"/>
      <c r="B15816" s="1"/>
      <c r="C15816" s="1"/>
      <c r="D15816" s="8"/>
      <c r="E15816" s="1"/>
      <c r="F15816" s="1"/>
      <c r="G15816" s="1"/>
      <c r="H15816" s="1"/>
    </row>
    <row r="15817">
      <c r="A15817" s="1"/>
      <c r="B15817" s="1"/>
      <c r="C15817" s="1"/>
      <c r="D15817" s="8"/>
      <c r="E15817" s="1"/>
      <c r="F15817" s="1"/>
      <c r="G15817" s="1"/>
      <c r="H15817" s="1"/>
    </row>
    <row r="15818">
      <c r="A15818" s="1"/>
      <c r="B15818" s="1"/>
      <c r="C15818" s="1"/>
      <c r="D15818" s="8"/>
      <c r="E15818" s="1"/>
      <c r="F15818" s="1"/>
      <c r="G15818" s="1"/>
      <c r="H15818" s="1"/>
    </row>
    <row r="15819">
      <c r="A15819" s="1"/>
      <c r="B15819" s="1"/>
      <c r="C15819" s="1"/>
      <c r="D15819" s="8"/>
      <c r="E15819" s="1"/>
      <c r="F15819" s="1"/>
      <c r="G15819" s="1"/>
      <c r="H15819" s="1"/>
    </row>
    <row r="15820">
      <c r="A15820" s="1"/>
      <c r="B15820" s="1"/>
      <c r="C15820" s="1"/>
      <c r="D15820" s="8"/>
      <c r="E15820" s="1"/>
      <c r="F15820" s="1"/>
      <c r="G15820" s="1"/>
      <c r="H15820" s="1"/>
    </row>
    <row r="15821">
      <c r="A15821" s="1"/>
      <c r="B15821" s="1"/>
      <c r="C15821" s="1"/>
      <c r="D15821" s="8"/>
      <c r="E15821" s="1"/>
      <c r="F15821" s="1"/>
      <c r="G15821" s="1"/>
      <c r="H15821" s="1"/>
    </row>
    <row r="15822">
      <c r="A15822" s="1"/>
      <c r="B15822" s="1"/>
      <c r="C15822" s="1"/>
      <c r="D15822" s="8"/>
      <c r="E15822" s="1"/>
      <c r="F15822" s="1"/>
      <c r="G15822" s="1"/>
      <c r="H15822" s="1"/>
    </row>
    <row r="15823">
      <c r="A15823" s="1"/>
      <c r="B15823" s="1"/>
      <c r="C15823" s="1"/>
      <c r="D15823" s="8"/>
      <c r="E15823" s="1"/>
      <c r="F15823" s="1"/>
      <c r="G15823" s="1"/>
      <c r="H15823" s="1"/>
    </row>
    <row r="15824">
      <c r="A15824" s="1"/>
      <c r="B15824" s="1"/>
      <c r="C15824" s="1"/>
      <c r="D15824" s="8"/>
      <c r="E15824" s="1"/>
      <c r="F15824" s="1"/>
      <c r="G15824" s="1"/>
      <c r="H15824" s="1"/>
    </row>
    <row r="15825">
      <c r="A15825" s="1"/>
      <c r="B15825" s="1"/>
      <c r="C15825" s="1"/>
      <c r="D15825" s="8"/>
      <c r="E15825" s="1"/>
      <c r="F15825" s="1"/>
      <c r="G15825" s="1"/>
      <c r="H15825" s="1"/>
    </row>
    <row r="15826">
      <c r="A15826" s="1"/>
      <c r="B15826" s="1"/>
      <c r="C15826" s="1"/>
      <c r="D15826" s="8"/>
      <c r="E15826" s="1"/>
      <c r="F15826" s="1"/>
      <c r="G15826" s="1"/>
      <c r="H15826" s="1"/>
    </row>
    <row r="15827">
      <c r="A15827" s="1"/>
      <c r="B15827" s="1"/>
      <c r="C15827" s="1"/>
      <c r="D15827" s="8"/>
      <c r="E15827" s="1"/>
      <c r="F15827" s="1"/>
      <c r="G15827" s="1"/>
      <c r="H15827" s="1"/>
    </row>
    <row r="15828">
      <c r="A15828" s="1"/>
      <c r="B15828" s="1"/>
      <c r="C15828" s="1"/>
      <c r="D15828" s="8"/>
      <c r="E15828" s="1"/>
      <c r="F15828" s="1"/>
      <c r="G15828" s="1"/>
      <c r="H15828" s="1"/>
    </row>
    <row r="15829">
      <c r="A15829" s="1"/>
      <c r="B15829" s="1"/>
      <c r="C15829" s="1"/>
      <c r="D15829" s="8"/>
      <c r="E15829" s="1"/>
      <c r="F15829" s="1"/>
      <c r="G15829" s="1"/>
      <c r="H15829" s="1"/>
    </row>
    <row r="15830">
      <c r="A15830" s="1"/>
      <c r="B15830" s="1"/>
      <c r="C15830" s="1"/>
      <c r="D15830" s="8"/>
      <c r="E15830" s="1"/>
      <c r="F15830" s="1"/>
      <c r="G15830" s="1"/>
      <c r="H15830" s="1"/>
    </row>
    <row r="15831">
      <c r="A15831" s="1"/>
      <c r="B15831" s="1"/>
      <c r="C15831" s="1"/>
      <c r="D15831" s="8"/>
      <c r="E15831" s="1"/>
      <c r="F15831" s="1"/>
      <c r="G15831" s="1"/>
      <c r="H15831" s="1"/>
    </row>
    <row r="15832">
      <c r="A15832" s="1"/>
      <c r="B15832" s="1"/>
      <c r="C15832" s="1"/>
      <c r="D15832" s="8"/>
      <c r="E15832" s="1"/>
      <c r="F15832" s="1"/>
      <c r="G15832" s="1"/>
      <c r="H15832" s="1"/>
    </row>
    <row r="15833">
      <c r="A15833" s="1"/>
      <c r="B15833" s="1"/>
      <c r="C15833" s="1"/>
      <c r="D15833" s="8"/>
      <c r="E15833" s="1"/>
      <c r="F15833" s="1"/>
      <c r="G15833" s="1"/>
      <c r="H15833" s="1"/>
    </row>
    <row r="15834">
      <c r="A15834" s="1"/>
      <c r="B15834" s="1"/>
      <c r="C15834" s="1"/>
      <c r="D15834" s="8"/>
      <c r="E15834" s="1"/>
      <c r="F15834" s="1"/>
      <c r="G15834" s="1"/>
      <c r="H15834" s="1"/>
    </row>
    <row r="15835">
      <c r="A15835" s="1"/>
      <c r="B15835" s="1"/>
      <c r="C15835" s="1"/>
      <c r="D15835" s="8"/>
      <c r="E15835" s="1"/>
      <c r="F15835" s="1"/>
      <c r="G15835" s="1"/>
      <c r="H15835" s="1"/>
    </row>
    <row r="15836">
      <c r="A15836" s="1"/>
      <c r="B15836" s="1"/>
      <c r="C15836" s="1"/>
      <c r="D15836" s="8"/>
      <c r="E15836" s="1"/>
      <c r="F15836" s="1"/>
      <c r="G15836" s="1"/>
      <c r="H15836" s="1"/>
    </row>
    <row r="15837">
      <c r="A15837" s="1"/>
      <c r="B15837" s="1"/>
      <c r="C15837" s="1"/>
      <c r="D15837" s="8"/>
      <c r="E15837" s="1"/>
      <c r="F15837" s="1"/>
      <c r="G15837" s="1"/>
      <c r="H15837" s="1"/>
    </row>
    <row r="15838">
      <c r="A15838" s="1"/>
      <c r="B15838" s="1"/>
      <c r="C15838" s="1"/>
      <c r="D15838" s="8"/>
      <c r="E15838" s="1"/>
      <c r="F15838" s="1"/>
      <c r="G15838" s="1"/>
      <c r="H15838" s="1"/>
    </row>
    <row r="15839">
      <c r="A15839" s="1"/>
      <c r="B15839" s="1"/>
      <c r="C15839" s="1"/>
      <c r="D15839" s="8"/>
      <c r="E15839" s="1"/>
      <c r="F15839" s="1"/>
      <c r="G15839" s="1"/>
      <c r="H15839" s="1"/>
    </row>
    <row r="15840">
      <c r="A15840" s="1"/>
      <c r="B15840" s="1"/>
      <c r="C15840" s="1"/>
      <c r="D15840" s="8"/>
      <c r="E15840" s="1"/>
      <c r="F15840" s="1"/>
      <c r="G15840" s="1"/>
      <c r="H15840" s="1"/>
    </row>
    <row r="15841">
      <c r="A15841" s="1"/>
      <c r="B15841" s="1"/>
      <c r="C15841" s="1"/>
      <c r="D15841" s="8"/>
      <c r="E15841" s="1"/>
      <c r="F15841" s="1"/>
      <c r="G15841" s="1"/>
      <c r="H15841" s="1"/>
    </row>
    <row r="15842">
      <c r="A15842" s="1"/>
      <c r="B15842" s="1"/>
      <c r="C15842" s="1"/>
      <c r="D15842" s="8"/>
      <c r="E15842" s="1"/>
      <c r="F15842" s="1"/>
      <c r="G15842" s="1"/>
      <c r="H15842" s="1"/>
    </row>
    <row r="15843">
      <c r="A15843" s="1"/>
      <c r="B15843" s="1"/>
      <c r="C15843" s="1"/>
      <c r="D15843" s="8"/>
      <c r="E15843" s="1"/>
      <c r="F15843" s="1"/>
      <c r="G15843" s="1"/>
      <c r="H15843" s="1"/>
    </row>
    <row r="15844">
      <c r="A15844" s="1"/>
      <c r="B15844" s="1"/>
      <c r="C15844" s="1"/>
      <c r="D15844" s="8"/>
      <c r="E15844" s="1"/>
      <c r="F15844" s="1"/>
      <c r="G15844" s="1"/>
      <c r="H15844" s="1"/>
    </row>
    <row r="15845">
      <c r="A15845" s="1"/>
      <c r="B15845" s="1"/>
      <c r="C15845" s="1"/>
      <c r="D15845" s="8"/>
      <c r="E15845" s="1"/>
      <c r="F15845" s="1"/>
      <c r="G15845" s="1"/>
      <c r="H15845" s="1"/>
    </row>
    <row r="15846">
      <c r="A15846" s="1"/>
      <c r="B15846" s="1"/>
      <c r="C15846" s="1"/>
      <c r="D15846" s="8"/>
      <c r="E15846" s="1"/>
      <c r="F15846" s="1"/>
      <c r="G15846" s="1"/>
      <c r="H15846" s="1"/>
    </row>
    <row r="15847">
      <c r="A15847" s="1"/>
      <c r="B15847" s="1"/>
      <c r="C15847" s="1"/>
      <c r="D15847" s="8"/>
      <c r="E15847" s="1"/>
      <c r="F15847" s="1"/>
      <c r="G15847" s="1"/>
      <c r="H15847" s="1"/>
    </row>
    <row r="15848">
      <c r="A15848" s="1"/>
      <c r="B15848" s="1"/>
      <c r="C15848" s="1"/>
      <c r="D15848" s="8"/>
      <c r="E15848" s="1"/>
      <c r="F15848" s="1"/>
      <c r="G15848" s="1"/>
      <c r="H15848" s="1"/>
    </row>
    <row r="15849">
      <c r="A15849" s="1"/>
      <c r="B15849" s="1"/>
      <c r="C15849" s="1"/>
      <c r="D15849" s="8"/>
      <c r="E15849" s="1"/>
      <c r="F15849" s="1"/>
      <c r="G15849" s="1"/>
      <c r="H15849" s="1"/>
    </row>
    <row r="15850">
      <c r="A15850" s="1"/>
      <c r="B15850" s="1"/>
      <c r="C15850" s="1"/>
      <c r="D15850" s="8"/>
      <c r="E15850" s="1"/>
      <c r="F15850" s="1"/>
      <c r="G15850" s="1"/>
      <c r="H15850" s="1"/>
    </row>
    <row r="15851">
      <c r="A15851" s="1"/>
      <c r="B15851" s="1"/>
      <c r="C15851" s="1"/>
      <c r="D15851" s="8"/>
      <c r="E15851" s="1"/>
      <c r="F15851" s="1"/>
      <c r="G15851" s="1"/>
      <c r="H15851" s="1"/>
    </row>
    <row r="15852">
      <c r="A15852" s="1"/>
      <c r="B15852" s="1"/>
      <c r="C15852" s="1"/>
      <c r="D15852" s="8"/>
      <c r="E15852" s="1"/>
      <c r="F15852" s="1"/>
      <c r="G15852" s="1"/>
      <c r="H15852" s="1"/>
    </row>
    <row r="15853">
      <c r="A15853" s="1"/>
      <c r="B15853" s="1"/>
      <c r="C15853" s="1"/>
      <c r="D15853" s="8"/>
      <c r="E15853" s="1"/>
      <c r="F15853" s="1"/>
      <c r="G15853" s="1"/>
      <c r="H15853" s="1"/>
    </row>
    <row r="15854">
      <c r="A15854" s="1"/>
      <c r="B15854" s="1"/>
      <c r="C15854" s="1"/>
      <c r="D15854" s="8"/>
      <c r="E15854" s="1"/>
      <c r="F15854" s="1"/>
      <c r="G15854" s="1"/>
      <c r="H15854" s="1"/>
    </row>
    <row r="15855">
      <c r="A15855" s="1"/>
      <c r="B15855" s="1"/>
      <c r="C15855" s="1"/>
      <c r="D15855" s="8"/>
      <c r="E15855" s="1"/>
      <c r="F15855" s="1"/>
      <c r="G15855" s="1"/>
      <c r="H15855" s="1"/>
    </row>
    <row r="15856">
      <c r="A15856" s="1"/>
      <c r="B15856" s="1"/>
      <c r="C15856" s="1"/>
      <c r="D15856" s="8"/>
      <c r="E15856" s="1"/>
      <c r="F15856" s="1"/>
      <c r="G15856" s="1"/>
      <c r="H15856" s="1"/>
    </row>
    <row r="15857">
      <c r="A15857" s="1"/>
      <c r="B15857" s="1"/>
      <c r="C15857" s="1"/>
      <c r="D15857" s="8"/>
      <c r="E15857" s="1"/>
      <c r="F15857" s="1"/>
      <c r="G15857" s="1"/>
      <c r="H15857" s="1"/>
    </row>
    <row r="15858">
      <c r="A15858" s="1"/>
      <c r="B15858" s="1"/>
      <c r="C15858" s="1"/>
      <c r="D15858" s="8"/>
      <c r="E15858" s="1"/>
      <c r="F15858" s="1"/>
      <c r="G15858" s="1"/>
      <c r="H15858" s="1"/>
    </row>
    <row r="15859">
      <c r="A15859" s="1"/>
      <c r="B15859" s="1"/>
      <c r="C15859" s="1"/>
      <c r="D15859" s="8"/>
      <c r="E15859" s="1"/>
      <c r="F15859" s="1"/>
      <c r="G15859" s="1"/>
      <c r="H15859" s="1"/>
    </row>
    <row r="15860">
      <c r="A15860" s="1"/>
      <c r="B15860" s="1"/>
      <c r="C15860" s="1"/>
      <c r="D15860" s="8"/>
      <c r="E15860" s="1"/>
      <c r="F15860" s="1"/>
      <c r="G15860" s="1"/>
      <c r="H15860" s="1"/>
    </row>
    <row r="15861">
      <c r="A15861" s="1"/>
      <c r="B15861" s="1"/>
      <c r="C15861" s="1"/>
      <c r="D15861" s="8"/>
      <c r="E15861" s="1"/>
      <c r="F15861" s="1"/>
      <c r="G15861" s="1"/>
      <c r="H15861" s="1"/>
    </row>
    <row r="15862">
      <c r="A15862" s="1"/>
      <c r="B15862" s="1"/>
      <c r="C15862" s="1"/>
      <c r="D15862" s="8"/>
      <c r="E15862" s="1"/>
      <c r="F15862" s="1"/>
      <c r="G15862" s="1"/>
      <c r="H15862" s="1"/>
    </row>
    <row r="15863">
      <c r="A15863" s="1"/>
      <c r="B15863" s="1"/>
      <c r="C15863" s="1"/>
      <c r="D15863" s="8"/>
      <c r="E15863" s="1"/>
      <c r="F15863" s="1"/>
      <c r="G15863" s="1"/>
      <c r="H15863" s="1"/>
    </row>
    <row r="15864">
      <c r="A15864" s="1"/>
      <c r="B15864" s="1"/>
      <c r="C15864" s="1"/>
      <c r="D15864" s="8"/>
      <c r="E15864" s="1"/>
      <c r="F15864" s="1"/>
      <c r="G15864" s="1"/>
      <c r="H15864" s="1"/>
    </row>
    <row r="15865">
      <c r="A15865" s="1"/>
      <c r="B15865" s="1"/>
      <c r="C15865" s="1"/>
      <c r="D15865" s="8"/>
      <c r="E15865" s="1"/>
      <c r="F15865" s="1"/>
      <c r="G15865" s="1"/>
      <c r="H15865" s="1"/>
    </row>
    <row r="15866">
      <c r="A15866" s="1"/>
      <c r="B15866" s="1"/>
      <c r="C15866" s="1"/>
      <c r="D15866" s="8"/>
      <c r="E15866" s="1"/>
      <c r="F15866" s="1"/>
      <c r="G15866" s="1"/>
      <c r="H15866" s="1"/>
    </row>
    <row r="15867">
      <c r="A15867" s="1"/>
      <c r="B15867" s="1"/>
      <c r="C15867" s="1"/>
      <c r="D15867" s="8"/>
      <c r="E15867" s="1"/>
      <c r="F15867" s="1"/>
      <c r="G15867" s="1"/>
      <c r="H15867" s="1"/>
    </row>
    <row r="15868">
      <c r="A15868" s="1"/>
      <c r="B15868" s="1"/>
      <c r="C15868" s="1"/>
      <c r="D15868" s="8"/>
      <c r="E15868" s="1"/>
      <c r="F15868" s="1"/>
      <c r="G15868" s="1"/>
      <c r="H15868" s="1"/>
    </row>
    <row r="15869">
      <c r="A15869" s="1"/>
      <c r="B15869" s="1"/>
      <c r="C15869" s="1"/>
      <c r="D15869" s="8"/>
      <c r="E15869" s="1"/>
      <c r="F15869" s="1"/>
      <c r="G15869" s="1"/>
      <c r="H15869" s="1"/>
    </row>
    <row r="15870">
      <c r="A15870" s="1"/>
      <c r="B15870" s="1"/>
      <c r="C15870" s="1"/>
      <c r="D15870" s="8"/>
      <c r="E15870" s="1"/>
      <c r="F15870" s="1"/>
      <c r="G15870" s="1"/>
      <c r="H15870" s="1"/>
    </row>
    <row r="15871">
      <c r="A15871" s="1"/>
      <c r="B15871" s="1"/>
      <c r="C15871" s="1"/>
      <c r="D15871" s="8"/>
      <c r="E15871" s="1"/>
      <c r="F15871" s="1"/>
      <c r="G15871" s="1"/>
      <c r="H15871" s="1"/>
    </row>
    <row r="15872">
      <c r="A15872" s="1"/>
      <c r="B15872" s="1"/>
      <c r="C15872" s="1"/>
      <c r="D15872" s="8"/>
      <c r="E15872" s="1"/>
      <c r="F15872" s="1"/>
      <c r="G15872" s="1"/>
      <c r="H15872" s="1"/>
    </row>
    <row r="15873">
      <c r="A15873" s="1"/>
      <c r="B15873" s="1"/>
      <c r="C15873" s="1"/>
      <c r="D15873" s="8"/>
      <c r="E15873" s="1"/>
      <c r="F15873" s="1"/>
      <c r="G15873" s="1"/>
      <c r="H15873" s="1"/>
    </row>
    <row r="15874">
      <c r="A15874" s="1"/>
      <c r="B15874" s="1"/>
      <c r="C15874" s="1"/>
      <c r="D15874" s="8"/>
      <c r="E15874" s="1"/>
      <c r="F15874" s="1"/>
      <c r="G15874" s="1"/>
      <c r="H15874" s="1"/>
    </row>
    <row r="15875">
      <c r="A15875" s="1"/>
      <c r="B15875" s="1"/>
      <c r="C15875" s="1"/>
      <c r="D15875" s="8"/>
      <c r="E15875" s="1"/>
      <c r="F15875" s="1"/>
      <c r="G15875" s="1"/>
      <c r="H15875" s="1"/>
    </row>
    <row r="15876">
      <c r="A15876" s="1"/>
      <c r="B15876" s="1"/>
      <c r="C15876" s="1"/>
      <c r="D15876" s="8"/>
      <c r="E15876" s="1"/>
      <c r="F15876" s="1"/>
      <c r="G15876" s="1"/>
      <c r="H15876" s="1"/>
    </row>
    <row r="15877">
      <c r="A15877" s="1"/>
      <c r="B15877" s="1"/>
      <c r="C15877" s="1"/>
      <c r="D15877" s="8"/>
      <c r="E15877" s="1"/>
      <c r="F15877" s="1"/>
      <c r="G15877" s="1"/>
      <c r="H15877" s="1"/>
    </row>
    <row r="15878">
      <c r="A15878" s="1"/>
      <c r="B15878" s="1"/>
      <c r="C15878" s="1"/>
      <c r="D15878" s="8"/>
      <c r="E15878" s="1"/>
      <c r="F15878" s="1"/>
      <c r="G15878" s="1"/>
      <c r="H15878" s="1"/>
    </row>
    <row r="15879">
      <c r="A15879" s="1"/>
      <c r="B15879" s="1"/>
      <c r="C15879" s="1"/>
      <c r="D15879" s="8"/>
      <c r="E15879" s="1"/>
      <c r="F15879" s="1"/>
      <c r="G15879" s="1"/>
      <c r="H15879" s="1"/>
    </row>
    <row r="15880">
      <c r="A15880" s="1"/>
      <c r="B15880" s="1"/>
      <c r="C15880" s="1"/>
      <c r="D15880" s="8"/>
      <c r="E15880" s="1"/>
      <c r="F15880" s="1"/>
      <c r="G15880" s="1"/>
      <c r="H15880" s="1"/>
    </row>
    <row r="15881">
      <c r="A15881" s="1"/>
      <c r="B15881" s="1"/>
      <c r="C15881" s="1"/>
      <c r="D15881" s="8"/>
      <c r="E15881" s="1"/>
      <c r="F15881" s="1"/>
      <c r="G15881" s="1"/>
      <c r="H15881" s="1"/>
    </row>
    <row r="15882">
      <c r="A15882" s="1"/>
      <c r="B15882" s="1"/>
      <c r="C15882" s="1"/>
      <c r="D15882" s="8"/>
      <c r="E15882" s="1"/>
      <c r="F15882" s="1"/>
      <c r="G15882" s="1"/>
      <c r="H15882" s="1"/>
    </row>
    <row r="15883">
      <c r="A15883" s="1"/>
      <c r="B15883" s="1"/>
      <c r="C15883" s="1"/>
      <c r="D15883" s="8"/>
      <c r="E15883" s="1"/>
      <c r="F15883" s="1"/>
      <c r="G15883" s="1"/>
      <c r="H15883" s="1"/>
    </row>
    <row r="15884">
      <c r="A15884" s="1"/>
      <c r="B15884" s="1"/>
      <c r="C15884" s="1"/>
      <c r="D15884" s="8"/>
      <c r="E15884" s="1"/>
      <c r="F15884" s="1"/>
      <c r="G15884" s="1"/>
      <c r="H15884" s="1"/>
    </row>
    <row r="15885">
      <c r="A15885" s="1"/>
      <c r="B15885" s="1"/>
      <c r="C15885" s="1"/>
      <c r="D15885" s="8"/>
      <c r="E15885" s="1"/>
      <c r="F15885" s="1"/>
      <c r="G15885" s="1"/>
      <c r="H15885" s="1"/>
    </row>
    <row r="15886">
      <c r="A15886" s="1"/>
      <c r="B15886" s="1"/>
      <c r="C15886" s="1"/>
      <c r="D15886" s="8"/>
      <c r="E15886" s="1"/>
      <c r="F15886" s="1"/>
      <c r="G15886" s="1"/>
      <c r="H15886" s="1"/>
    </row>
    <row r="15887">
      <c r="A15887" s="1"/>
      <c r="B15887" s="1"/>
      <c r="C15887" s="1"/>
      <c r="D15887" s="8"/>
      <c r="E15887" s="1"/>
      <c r="F15887" s="1"/>
      <c r="G15887" s="1"/>
      <c r="H15887" s="1"/>
    </row>
    <row r="15888">
      <c r="A15888" s="1"/>
      <c r="B15888" s="1"/>
      <c r="C15888" s="1"/>
      <c r="D15888" s="8"/>
      <c r="E15888" s="1"/>
      <c r="F15888" s="1"/>
      <c r="G15888" s="1"/>
      <c r="H15888" s="1"/>
    </row>
    <row r="15889">
      <c r="A15889" s="1"/>
      <c r="B15889" s="1"/>
      <c r="C15889" s="1"/>
      <c r="D15889" s="8"/>
      <c r="E15889" s="1"/>
      <c r="F15889" s="1"/>
      <c r="G15889" s="1"/>
      <c r="H15889" s="1"/>
    </row>
    <row r="15890">
      <c r="A15890" s="1"/>
      <c r="B15890" s="1"/>
      <c r="C15890" s="1"/>
      <c r="D15890" s="8"/>
      <c r="E15890" s="1"/>
      <c r="F15890" s="1"/>
      <c r="G15890" s="1"/>
      <c r="H15890" s="1"/>
    </row>
    <row r="15891">
      <c r="A15891" s="1"/>
      <c r="B15891" s="1"/>
      <c r="C15891" s="1"/>
      <c r="D15891" s="8"/>
      <c r="E15891" s="1"/>
      <c r="F15891" s="1"/>
      <c r="G15891" s="1"/>
      <c r="H15891" s="1"/>
    </row>
    <row r="15892">
      <c r="A15892" s="1"/>
      <c r="B15892" s="1"/>
      <c r="C15892" s="1"/>
      <c r="D15892" s="8"/>
      <c r="E15892" s="1"/>
      <c r="F15892" s="1"/>
      <c r="G15892" s="1"/>
      <c r="H15892" s="1"/>
    </row>
    <row r="15893">
      <c r="A15893" s="1"/>
      <c r="B15893" s="1"/>
      <c r="C15893" s="1"/>
      <c r="D15893" s="8"/>
      <c r="E15893" s="1"/>
      <c r="F15893" s="1"/>
      <c r="G15893" s="1"/>
      <c r="H15893" s="1"/>
    </row>
    <row r="15894">
      <c r="A15894" s="1"/>
      <c r="B15894" s="1"/>
      <c r="C15894" s="1"/>
      <c r="D15894" s="8"/>
      <c r="E15894" s="1"/>
      <c r="F15894" s="1"/>
      <c r="G15894" s="1"/>
      <c r="H15894" s="1"/>
    </row>
    <row r="15895">
      <c r="A15895" s="1"/>
      <c r="B15895" s="1"/>
      <c r="C15895" s="1"/>
      <c r="D15895" s="8"/>
      <c r="E15895" s="1"/>
      <c r="F15895" s="1"/>
      <c r="G15895" s="1"/>
      <c r="H15895" s="1"/>
    </row>
    <row r="15896">
      <c r="A15896" s="1"/>
      <c r="B15896" s="1"/>
      <c r="C15896" s="1"/>
      <c r="D15896" s="8"/>
      <c r="E15896" s="1"/>
      <c r="F15896" s="1"/>
      <c r="G15896" s="1"/>
      <c r="H15896" s="1"/>
    </row>
    <row r="15897">
      <c r="A15897" s="1"/>
      <c r="B15897" s="1"/>
      <c r="C15897" s="1"/>
      <c r="D15897" s="8"/>
      <c r="E15897" s="1"/>
      <c r="F15897" s="1"/>
      <c r="G15897" s="1"/>
      <c r="H15897" s="1"/>
    </row>
    <row r="15898">
      <c r="A15898" s="1"/>
      <c r="B15898" s="1"/>
      <c r="C15898" s="1"/>
      <c r="D15898" s="8"/>
      <c r="E15898" s="1"/>
      <c r="F15898" s="1"/>
      <c r="G15898" s="1"/>
      <c r="H15898" s="1"/>
    </row>
    <row r="15899">
      <c r="A15899" s="1"/>
      <c r="B15899" s="1"/>
      <c r="C15899" s="1"/>
      <c r="D15899" s="8"/>
      <c r="E15899" s="1"/>
      <c r="F15899" s="1"/>
      <c r="G15899" s="1"/>
      <c r="H15899" s="1"/>
    </row>
    <row r="15900">
      <c r="A15900" s="1"/>
      <c r="B15900" s="1"/>
      <c r="C15900" s="1"/>
      <c r="D15900" s="8"/>
      <c r="E15900" s="1"/>
      <c r="F15900" s="1"/>
      <c r="G15900" s="1"/>
      <c r="H15900" s="1"/>
    </row>
    <row r="15901">
      <c r="A15901" s="1"/>
      <c r="B15901" s="1"/>
      <c r="C15901" s="1"/>
      <c r="D15901" s="8"/>
      <c r="E15901" s="1"/>
      <c r="F15901" s="1"/>
      <c r="G15901" s="1"/>
      <c r="H15901" s="1"/>
    </row>
    <row r="15902">
      <c r="A15902" s="1"/>
      <c r="B15902" s="1"/>
      <c r="C15902" s="1"/>
      <c r="D15902" s="8"/>
      <c r="E15902" s="1"/>
      <c r="F15902" s="1"/>
      <c r="G15902" s="1"/>
      <c r="H15902" s="1"/>
    </row>
    <row r="15903">
      <c r="A15903" s="1"/>
      <c r="B15903" s="1"/>
      <c r="C15903" s="1"/>
      <c r="D15903" s="8"/>
      <c r="E15903" s="1"/>
      <c r="F15903" s="1"/>
      <c r="G15903" s="1"/>
      <c r="H15903" s="1"/>
    </row>
    <row r="15904">
      <c r="A15904" s="1"/>
      <c r="B15904" s="1"/>
      <c r="C15904" s="1"/>
      <c r="D15904" s="8"/>
      <c r="E15904" s="1"/>
      <c r="F15904" s="1"/>
      <c r="G15904" s="1"/>
      <c r="H15904" s="1"/>
    </row>
    <row r="15905">
      <c r="A15905" s="1"/>
      <c r="B15905" s="1"/>
      <c r="C15905" s="1"/>
      <c r="D15905" s="8"/>
      <c r="E15905" s="1"/>
      <c r="F15905" s="1"/>
      <c r="G15905" s="1"/>
      <c r="H15905" s="1"/>
    </row>
    <row r="15906">
      <c r="A15906" s="1"/>
      <c r="B15906" s="1"/>
      <c r="C15906" s="1"/>
      <c r="D15906" s="8"/>
      <c r="E15906" s="1"/>
      <c r="F15906" s="1"/>
      <c r="G15906" s="1"/>
      <c r="H15906" s="1"/>
    </row>
    <row r="15907">
      <c r="A15907" s="1"/>
      <c r="B15907" s="1"/>
      <c r="C15907" s="1"/>
      <c r="D15907" s="8"/>
      <c r="E15907" s="1"/>
      <c r="F15907" s="1"/>
      <c r="G15907" s="1"/>
      <c r="H15907" s="1"/>
    </row>
    <row r="15908">
      <c r="A15908" s="1"/>
      <c r="B15908" s="1"/>
      <c r="C15908" s="1"/>
      <c r="D15908" s="8"/>
      <c r="E15908" s="1"/>
      <c r="F15908" s="1"/>
      <c r="G15908" s="1"/>
      <c r="H15908" s="1"/>
    </row>
    <row r="15909">
      <c r="A15909" s="1"/>
      <c r="B15909" s="1"/>
      <c r="C15909" s="1"/>
      <c r="D15909" s="8"/>
      <c r="E15909" s="1"/>
      <c r="F15909" s="1"/>
      <c r="G15909" s="1"/>
      <c r="H15909" s="1"/>
    </row>
    <row r="15910">
      <c r="A15910" s="1"/>
      <c r="B15910" s="1"/>
      <c r="C15910" s="1"/>
      <c r="D15910" s="8"/>
      <c r="E15910" s="1"/>
      <c r="F15910" s="1"/>
      <c r="G15910" s="1"/>
      <c r="H15910" s="1"/>
    </row>
    <row r="15911">
      <c r="A15911" s="1"/>
      <c r="B15911" s="1"/>
      <c r="C15911" s="1"/>
      <c r="D15911" s="8"/>
      <c r="E15911" s="1"/>
      <c r="F15911" s="1"/>
      <c r="G15911" s="1"/>
      <c r="H15911" s="1"/>
    </row>
    <row r="15912">
      <c r="A15912" s="1"/>
      <c r="B15912" s="1"/>
      <c r="C15912" s="1"/>
      <c r="D15912" s="8"/>
      <c r="E15912" s="1"/>
      <c r="F15912" s="1"/>
      <c r="G15912" s="1"/>
      <c r="H15912" s="1"/>
    </row>
    <row r="15913">
      <c r="A15913" s="1"/>
      <c r="B15913" s="1"/>
      <c r="C15913" s="1"/>
      <c r="D15913" s="8"/>
      <c r="E15913" s="1"/>
      <c r="F15913" s="1"/>
      <c r="G15913" s="1"/>
      <c r="H15913" s="1"/>
    </row>
    <row r="15914">
      <c r="A15914" s="1"/>
      <c r="B15914" s="1"/>
      <c r="C15914" s="1"/>
      <c r="D15914" s="8"/>
      <c r="E15914" s="1"/>
      <c r="F15914" s="1"/>
      <c r="G15914" s="1"/>
      <c r="H15914" s="1"/>
    </row>
    <row r="15915">
      <c r="A15915" s="1"/>
      <c r="B15915" s="1"/>
      <c r="C15915" s="1"/>
      <c r="D15915" s="8"/>
      <c r="E15915" s="1"/>
      <c r="F15915" s="1"/>
      <c r="G15915" s="1"/>
      <c r="H15915" s="1"/>
    </row>
    <row r="15916">
      <c r="A15916" s="1"/>
      <c r="B15916" s="1"/>
      <c r="C15916" s="1"/>
      <c r="D15916" s="8"/>
      <c r="E15916" s="1"/>
      <c r="F15916" s="1"/>
      <c r="G15916" s="1"/>
      <c r="H15916" s="1"/>
    </row>
    <row r="15917">
      <c r="A15917" s="1"/>
      <c r="B15917" s="1"/>
      <c r="C15917" s="1"/>
      <c r="D15917" s="8"/>
      <c r="E15917" s="1"/>
      <c r="F15917" s="1"/>
      <c r="G15917" s="1"/>
      <c r="H15917" s="1"/>
    </row>
    <row r="15918">
      <c r="A15918" s="1"/>
      <c r="B15918" s="1"/>
      <c r="C15918" s="1"/>
      <c r="D15918" s="8"/>
      <c r="E15918" s="1"/>
      <c r="F15918" s="1"/>
      <c r="G15918" s="1"/>
      <c r="H15918" s="1"/>
    </row>
    <row r="15919">
      <c r="A15919" s="1"/>
      <c r="B15919" s="1"/>
      <c r="C15919" s="1"/>
      <c r="D15919" s="8"/>
      <c r="E15919" s="1"/>
      <c r="F15919" s="1"/>
      <c r="G15919" s="1"/>
      <c r="H15919" s="1"/>
    </row>
    <row r="15920">
      <c r="A15920" s="1"/>
      <c r="B15920" s="1"/>
      <c r="C15920" s="1"/>
      <c r="D15920" s="8"/>
      <c r="E15920" s="1"/>
      <c r="F15920" s="1"/>
      <c r="G15920" s="1"/>
      <c r="H15920" s="1"/>
    </row>
    <row r="15921">
      <c r="A15921" s="1"/>
      <c r="B15921" s="1"/>
      <c r="C15921" s="1"/>
      <c r="D15921" s="8"/>
      <c r="E15921" s="1"/>
      <c r="F15921" s="1"/>
      <c r="G15921" s="1"/>
      <c r="H15921" s="1"/>
    </row>
    <row r="15922">
      <c r="A15922" s="1"/>
      <c r="B15922" s="1"/>
      <c r="C15922" s="1"/>
      <c r="D15922" s="8"/>
      <c r="E15922" s="1"/>
      <c r="F15922" s="1"/>
      <c r="G15922" s="1"/>
      <c r="H15922" s="1"/>
    </row>
    <row r="15923">
      <c r="A15923" s="1"/>
      <c r="B15923" s="1"/>
      <c r="C15923" s="1"/>
      <c r="D15923" s="8"/>
      <c r="E15923" s="1"/>
      <c r="F15923" s="1"/>
      <c r="G15923" s="1"/>
      <c r="H15923" s="1"/>
    </row>
    <row r="15924">
      <c r="A15924" s="1"/>
      <c r="B15924" s="1"/>
      <c r="C15924" s="1"/>
      <c r="D15924" s="8"/>
      <c r="E15924" s="1"/>
      <c r="F15924" s="1"/>
      <c r="G15924" s="1"/>
      <c r="H15924" s="1"/>
    </row>
    <row r="15925">
      <c r="A15925" s="1"/>
      <c r="B15925" s="1"/>
      <c r="C15925" s="1"/>
      <c r="D15925" s="8"/>
      <c r="E15925" s="1"/>
      <c r="F15925" s="1"/>
      <c r="G15925" s="1"/>
      <c r="H15925" s="1"/>
    </row>
    <row r="15926">
      <c r="A15926" s="1"/>
      <c r="B15926" s="1"/>
      <c r="C15926" s="1"/>
      <c r="D15926" s="8"/>
      <c r="E15926" s="1"/>
      <c r="F15926" s="1"/>
      <c r="G15926" s="1"/>
      <c r="H15926" s="1"/>
    </row>
    <row r="15927">
      <c r="A15927" s="1"/>
      <c r="B15927" s="1"/>
      <c r="C15927" s="1"/>
      <c r="D15927" s="8"/>
      <c r="E15927" s="1"/>
      <c r="F15927" s="1"/>
      <c r="G15927" s="1"/>
      <c r="H15927" s="1"/>
    </row>
    <row r="15928">
      <c r="A15928" s="1"/>
      <c r="B15928" s="1"/>
      <c r="C15928" s="1"/>
      <c r="D15928" s="8"/>
      <c r="E15928" s="1"/>
      <c r="F15928" s="1"/>
      <c r="G15928" s="1"/>
      <c r="H15928" s="1"/>
    </row>
    <row r="15929">
      <c r="A15929" s="1"/>
      <c r="B15929" s="1"/>
      <c r="C15929" s="1"/>
      <c r="D15929" s="8"/>
      <c r="E15929" s="1"/>
      <c r="F15929" s="1"/>
      <c r="G15929" s="1"/>
      <c r="H15929" s="1"/>
    </row>
    <row r="15930">
      <c r="A15930" s="1"/>
      <c r="B15930" s="1"/>
      <c r="C15930" s="1"/>
      <c r="D15930" s="8"/>
      <c r="E15930" s="1"/>
      <c r="F15930" s="1"/>
      <c r="G15930" s="1"/>
      <c r="H15930" s="1"/>
    </row>
    <row r="15931">
      <c r="A15931" s="1"/>
      <c r="B15931" s="1"/>
      <c r="C15931" s="1"/>
      <c r="D15931" s="8"/>
      <c r="E15931" s="1"/>
      <c r="F15931" s="1"/>
      <c r="G15931" s="1"/>
      <c r="H15931" s="1"/>
    </row>
    <row r="15932">
      <c r="A15932" s="1"/>
      <c r="B15932" s="1"/>
      <c r="C15932" s="1"/>
      <c r="D15932" s="8"/>
      <c r="E15932" s="1"/>
      <c r="F15932" s="1"/>
      <c r="G15932" s="1"/>
      <c r="H15932" s="1"/>
    </row>
    <row r="15933">
      <c r="A15933" s="1"/>
      <c r="B15933" s="1"/>
      <c r="C15933" s="1"/>
      <c r="D15933" s="8"/>
      <c r="E15933" s="1"/>
      <c r="F15933" s="1"/>
      <c r="G15933" s="1"/>
      <c r="H15933" s="1"/>
    </row>
    <row r="15934">
      <c r="A15934" s="1"/>
      <c r="B15934" s="1"/>
      <c r="C15934" s="1"/>
      <c r="D15934" s="8"/>
      <c r="E15934" s="1"/>
      <c r="F15934" s="1"/>
      <c r="G15934" s="1"/>
      <c r="H15934" s="1"/>
    </row>
    <row r="15935">
      <c r="A15935" s="1"/>
      <c r="B15935" s="1"/>
      <c r="C15935" s="1"/>
      <c r="D15935" s="8"/>
      <c r="E15935" s="1"/>
      <c r="F15935" s="1"/>
      <c r="G15935" s="1"/>
      <c r="H15935" s="1"/>
    </row>
    <row r="15936">
      <c r="A15936" s="1"/>
      <c r="B15936" s="1"/>
      <c r="C15936" s="1"/>
      <c r="D15936" s="8"/>
      <c r="E15936" s="1"/>
      <c r="F15936" s="1"/>
      <c r="G15936" s="1"/>
      <c r="H15936" s="1"/>
    </row>
    <row r="15937">
      <c r="A15937" s="1"/>
      <c r="B15937" s="1"/>
      <c r="C15937" s="1"/>
      <c r="D15937" s="8"/>
      <c r="E15937" s="1"/>
      <c r="F15937" s="1"/>
      <c r="G15937" s="1"/>
      <c r="H15937" s="1"/>
    </row>
    <row r="15938">
      <c r="A15938" s="1"/>
      <c r="B15938" s="1"/>
      <c r="C15938" s="1"/>
      <c r="D15938" s="8"/>
      <c r="E15938" s="1"/>
      <c r="F15938" s="1"/>
      <c r="G15938" s="1"/>
      <c r="H15938" s="1"/>
    </row>
    <row r="15939">
      <c r="A15939" s="1"/>
      <c r="B15939" s="1"/>
      <c r="C15939" s="1"/>
      <c r="D15939" s="8"/>
      <c r="E15939" s="1"/>
      <c r="F15939" s="1"/>
      <c r="G15939" s="1"/>
      <c r="H15939" s="1"/>
    </row>
    <row r="15940">
      <c r="A15940" s="1"/>
      <c r="B15940" s="1"/>
      <c r="C15940" s="1"/>
      <c r="D15940" s="8"/>
      <c r="E15940" s="1"/>
      <c r="F15940" s="1"/>
      <c r="G15940" s="1"/>
      <c r="H15940" s="1"/>
    </row>
    <row r="15941">
      <c r="A15941" s="1"/>
      <c r="B15941" s="1"/>
      <c r="C15941" s="1"/>
      <c r="D15941" s="8"/>
      <c r="E15941" s="1"/>
      <c r="F15941" s="1"/>
      <c r="G15941" s="1"/>
      <c r="H15941" s="1"/>
    </row>
    <row r="15942">
      <c r="A15942" s="1"/>
      <c r="B15942" s="1"/>
      <c r="C15942" s="1"/>
      <c r="D15942" s="8"/>
      <c r="E15942" s="1"/>
      <c r="F15942" s="1"/>
      <c r="G15942" s="1"/>
      <c r="H15942" s="1"/>
    </row>
    <row r="15943">
      <c r="A15943" s="1"/>
      <c r="B15943" s="1"/>
      <c r="C15943" s="1"/>
      <c r="D15943" s="8"/>
      <c r="E15943" s="1"/>
      <c r="F15943" s="1"/>
      <c r="G15943" s="1"/>
      <c r="H15943" s="1"/>
    </row>
    <row r="15944">
      <c r="A15944" s="1"/>
      <c r="B15944" s="1"/>
      <c r="C15944" s="1"/>
      <c r="D15944" s="8"/>
      <c r="E15944" s="1"/>
      <c r="F15944" s="1"/>
      <c r="G15944" s="1"/>
      <c r="H15944" s="1"/>
    </row>
    <row r="15945">
      <c r="A15945" s="1"/>
      <c r="B15945" s="1"/>
      <c r="C15945" s="1"/>
      <c r="D15945" s="8"/>
      <c r="E15945" s="1"/>
      <c r="F15945" s="1"/>
      <c r="G15945" s="1"/>
      <c r="H15945" s="1"/>
    </row>
    <row r="15946">
      <c r="A15946" s="1"/>
      <c r="B15946" s="1"/>
      <c r="C15946" s="1"/>
      <c r="D15946" s="8"/>
      <c r="E15946" s="1"/>
      <c r="F15946" s="1"/>
      <c r="G15946" s="1"/>
      <c r="H15946" s="1"/>
    </row>
    <row r="15947">
      <c r="A15947" s="1"/>
      <c r="B15947" s="1"/>
      <c r="C15947" s="1"/>
      <c r="D15947" s="8"/>
      <c r="E15947" s="1"/>
      <c r="F15947" s="1"/>
      <c r="G15947" s="1"/>
      <c r="H15947" s="1"/>
    </row>
    <row r="15948">
      <c r="A15948" s="1"/>
      <c r="B15948" s="1"/>
      <c r="C15948" s="1"/>
      <c r="D15948" s="8"/>
      <c r="E15948" s="1"/>
      <c r="F15948" s="1"/>
      <c r="G15948" s="1"/>
      <c r="H15948" s="1"/>
    </row>
    <row r="15949">
      <c r="A15949" s="1"/>
      <c r="B15949" s="1"/>
      <c r="C15949" s="1"/>
      <c r="D15949" s="8"/>
      <c r="E15949" s="1"/>
      <c r="F15949" s="1"/>
      <c r="G15949" s="1"/>
      <c r="H15949" s="1"/>
    </row>
    <row r="15950">
      <c r="A15950" s="1"/>
      <c r="B15950" s="1"/>
      <c r="C15950" s="1"/>
      <c r="D15950" s="8"/>
      <c r="E15950" s="1"/>
      <c r="F15950" s="1"/>
      <c r="G15950" s="1"/>
      <c r="H15950" s="1"/>
    </row>
    <row r="15951">
      <c r="A15951" s="1"/>
      <c r="B15951" s="1"/>
      <c r="C15951" s="1"/>
      <c r="D15951" s="8"/>
      <c r="E15951" s="1"/>
      <c r="F15951" s="1"/>
      <c r="G15951" s="1"/>
      <c r="H15951" s="1"/>
    </row>
    <row r="15952">
      <c r="A15952" s="1"/>
      <c r="B15952" s="1"/>
      <c r="C15952" s="1"/>
      <c r="D15952" s="8"/>
      <c r="E15952" s="1"/>
      <c r="F15952" s="1"/>
      <c r="G15952" s="1"/>
      <c r="H15952" s="1"/>
    </row>
    <row r="15953">
      <c r="A15953" s="1"/>
      <c r="B15953" s="1"/>
      <c r="C15953" s="1"/>
      <c r="D15953" s="8"/>
      <c r="E15953" s="1"/>
      <c r="F15953" s="1"/>
      <c r="G15953" s="1"/>
      <c r="H15953" s="1"/>
    </row>
    <row r="15954">
      <c r="A15954" s="1"/>
      <c r="B15954" s="1"/>
      <c r="C15954" s="1"/>
      <c r="D15954" s="8"/>
      <c r="E15954" s="1"/>
      <c r="F15954" s="1"/>
      <c r="G15954" s="1"/>
      <c r="H15954" s="1"/>
    </row>
    <row r="15955">
      <c r="A15955" s="1"/>
      <c r="B15955" s="1"/>
      <c r="C15955" s="1"/>
      <c r="D15955" s="8"/>
      <c r="E15955" s="1"/>
      <c r="F15955" s="1"/>
      <c r="G15955" s="1"/>
      <c r="H15955" s="1"/>
    </row>
    <row r="15956">
      <c r="A15956" s="1"/>
      <c r="B15956" s="1"/>
      <c r="C15956" s="1"/>
      <c r="D15956" s="8"/>
      <c r="E15956" s="1"/>
      <c r="F15956" s="1"/>
      <c r="G15956" s="1"/>
      <c r="H15956" s="1"/>
    </row>
    <row r="15957">
      <c r="A15957" s="1"/>
      <c r="B15957" s="1"/>
      <c r="C15957" s="1"/>
      <c r="D15957" s="8"/>
      <c r="E15957" s="1"/>
      <c r="F15957" s="1"/>
      <c r="G15957" s="1"/>
      <c r="H15957" s="1"/>
    </row>
    <row r="15958">
      <c r="A15958" s="1"/>
      <c r="B15958" s="1"/>
      <c r="C15958" s="1"/>
      <c r="D15958" s="8"/>
      <c r="E15958" s="1"/>
      <c r="F15958" s="1"/>
      <c r="G15958" s="1"/>
      <c r="H15958" s="1"/>
    </row>
    <row r="15959">
      <c r="A15959" s="1"/>
      <c r="B15959" s="1"/>
      <c r="C15959" s="1"/>
      <c r="D15959" s="8"/>
      <c r="E15959" s="1"/>
      <c r="F15959" s="1"/>
      <c r="G15959" s="1"/>
      <c r="H15959" s="1"/>
    </row>
    <row r="15960">
      <c r="A15960" s="1"/>
      <c r="B15960" s="1"/>
      <c r="C15960" s="1"/>
      <c r="D15960" s="8"/>
      <c r="E15960" s="1"/>
      <c r="F15960" s="1"/>
      <c r="G15960" s="1"/>
      <c r="H15960" s="1"/>
    </row>
    <row r="15961">
      <c r="A15961" s="1"/>
      <c r="B15961" s="1"/>
      <c r="C15961" s="1"/>
      <c r="D15961" s="8"/>
      <c r="E15961" s="1"/>
      <c r="F15961" s="1"/>
      <c r="G15961" s="1"/>
      <c r="H15961" s="1"/>
    </row>
    <row r="15962">
      <c r="A15962" s="1"/>
      <c r="B15962" s="1"/>
      <c r="C15962" s="1"/>
      <c r="D15962" s="8"/>
      <c r="E15962" s="1"/>
      <c r="F15962" s="1"/>
      <c r="G15962" s="1"/>
      <c r="H15962" s="1"/>
    </row>
    <row r="15963">
      <c r="A15963" s="1"/>
      <c r="B15963" s="1"/>
      <c r="C15963" s="1"/>
      <c r="D15963" s="8"/>
      <c r="E15963" s="1"/>
      <c r="F15963" s="1"/>
      <c r="G15963" s="1"/>
      <c r="H15963" s="1"/>
    </row>
    <row r="15964">
      <c r="A15964" s="1"/>
      <c r="B15964" s="1"/>
      <c r="C15964" s="1"/>
      <c r="D15964" s="8"/>
      <c r="E15964" s="1"/>
      <c r="F15964" s="1"/>
      <c r="G15964" s="1"/>
      <c r="H15964" s="1"/>
    </row>
    <row r="15965">
      <c r="A15965" s="1"/>
      <c r="B15965" s="1"/>
      <c r="C15965" s="1"/>
      <c r="D15965" s="8"/>
      <c r="E15965" s="1"/>
      <c r="F15965" s="1"/>
      <c r="G15965" s="1"/>
      <c r="H15965" s="1"/>
    </row>
    <row r="15966">
      <c r="A15966" s="1"/>
      <c r="B15966" s="1"/>
      <c r="C15966" s="1"/>
      <c r="D15966" s="8"/>
      <c r="E15966" s="1"/>
      <c r="F15966" s="1"/>
      <c r="G15966" s="1"/>
      <c r="H15966" s="1"/>
    </row>
    <row r="15967">
      <c r="A15967" s="1"/>
      <c r="B15967" s="1"/>
      <c r="C15967" s="1"/>
      <c r="D15967" s="8"/>
      <c r="E15967" s="1"/>
      <c r="F15967" s="1"/>
      <c r="G15967" s="1"/>
      <c r="H15967" s="1"/>
    </row>
    <row r="15968">
      <c r="A15968" s="1"/>
      <c r="B15968" s="1"/>
      <c r="C15968" s="1"/>
      <c r="D15968" s="8"/>
      <c r="E15968" s="1"/>
      <c r="F15968" s="1"/>
      <c r="G15968" s="1"/>
      <c r="H15968" s="1"/>
    </row>
    <row r="15969">
      <c r="A15969" s="1"/>
      <c r="B15969" s="1"/>
      <c r="C15969" s="1"/>
      <c r="D15969" s="8"/>
      <c r="E15969" s="1"/>
      <c r="F15969" s="1"/>
      <c r="G15969" s="1"/>
      <c r="H15969" s="1"/>
    </row>
    <row r="15970">
      <c r="A15970" s="1"/>
      <c r="B15970" s="1"/>
      <c r="C15970" s="1"/>
      <c r="D15970" s="8"/>
      <c r="E15970" s="1"/>
      <c r="F15970" s="1"/>
      <c r="G15970" s="1"/>
      <c r="H15970" s="1"/>
    </row>
    <row r="15971">
      <c r="A15971" s="1"/>
      <c r="B15971" s="1"/>
      <c r="C15971" s="1"/>
      <c r="D15971" s="8"/>
      <c r="E15971" s="1"/>
      <c r="F15971" s="1"/>
      <c r="G15971" s="1"/>
      <c r="H15971" s="1"/>
    </row>
    <row r="15972">
      <c r="A15972" s="1"/>
      <c r="B15972" s="1"/>
      <c r="C15972" s="1"/>
      <c r="D15972" s="8"/>
      <c r="E15972" s="1"/>
      <c r="F15972" s="1"/>
      <c r="G15972" s="1"/>
      <c r="H15972" s="1"/>
    </row>
    <row r="15973">
      <c r="A15973" s="1"/>
      <c r="B15973" s="1"/>
      <c r="C15973" s="1"/>
      <c r="D15973" s="8"/>
      <c r="E15973" s="1"/>
      <c r="F15973" s="1"/>
      <c r="G15973" s="1"/>
      <c r="H15973" s="1"/>
    </row>
    <row r="15974">
      <c r="A15974" s="1"/>
      <c r="B15974" s="1"/>
      <c r="C15974" s="1"/>
      <c r="D15974" s="8"/>
      <c r="E15974" s="1"/>
      <c r="F15974" s="1"/>
      <c r="G15974" s="1"/>
      <c r="H15974" s="1"/>
    </row>
    <row r="15975">
      <c r="A15975" s="1"/>
      <c r="B15975" s="1"/>
      <c r="C15975" s="1"/>
      <c r="D15975" s="8"/>
      <c r="E15975" s="1"/>
      <c r="F15975" s="1"/>
      <c r="G15975" s="1"/>
      <c r="H15975" s="1"/>
    </row>
    <row r="15976">
      <c r="A15976" s="1"/>
      <c r="B15976" s="1"/>
      <c r="C15976" s="1"/>
      <c r="D15976" s="8"/>
      <c r="E15976" s="1"/>
      <c r="F15976" s="1"/>
      <c r="G15976" s="1"/>
      <c r="H15976" s="1"/>
    </row>
    <row r="15977">
      <c r="A15977" s="1"/>
      <c r="B15977" s="1"/>
      <c r="C15977" s="1"/>
      <c r="D15977" s="8"/>
      <c r="E15977" s="1"/>
      <c r="F15977" s="1"/>
      <c r="G15977" s="1"/>
      <c r="H15977" s="1"/>
    </row>
    <row r="15978">
      <c r="A15978" s="1"/>
      <c r="B15978" s="1"/>
      <c r="C15978" s="1"/>
      <c r="D15978" s="8"/>
      <c r="E15978" s="1"/>
      <c r="F15978" s="1"/>
      <c r="G15978" s="1"/>
      <c r="H15978" s="1"/>
    </row>
    <row r="15979">
      <c r="A15979" s="1"/>
      <c r="B15979" s="1"/>
      <c r="C15979" s="1"/>
      <c r="D15979" s="8"/>
      <c r="E15979" s="1"/>
      <c r="F15979" s="1"/>
      <c r="G15979" s="1"/>
      <c r="H15979" s="1"/>
    </row>
    <row r="15980">
      <c r="A15980" s="1"/>
      <c r="B15980" s="1"/>
      <c r="C15980" s="1"/>
      <c r="D15980" s="8"/>
      <c r="E15980" s="1"/>
      <c r="F15980" s="1"/>
      <c r="G15980" s="1"/>
      <c r="H15980" s="1"/>
    </row>
    <row r="15981">
      <c r="A15981" s="1"/>
      <c r="B15981" s="1"/>
      <c r="C15981" s="1"/>
      <c r="D15981" s="8"/>
      <c r="E15981" s="1"/>
      <c r="F15981" s="1"/>
      <c r="G15981" s="1"/>
      <c r="H15981" s="1"/>
    </row>
    <row r="15982">
      <c r="A15982" s="1"/>
      <c r="B15982" s="1"/>
      <c r="C15982" s="1"/>
      <c r="D15982" s="8"/>
      <c r="E15982" s="1"/>
      <c r="F15982" s="1"/>
      <c r="G15982" s="1"/>
      <c r="H15982" s="1"/>
    </row>
    <row r="15983">
      <c r="A15983" s="1"/>
      <c r="B15983" s="1"/>
      <c r="C15983" s="1"/>
      <c r="D15983" s="8"/>
      <c r="E15983" s="1"/>
      <c r="F15983" s="1"/>
      <c r="G15983" s="1"/>
      <c r="H15983" s="1"/>
    </row>
    <row r="15984">
      <c r="A15984" s="1"/>
      <c r="B15984" s="1"/>
      <c r="C15984" s="1"/>
      <c r="D15984" s="8"/>
      <c r="E15984" s="1"/>
      <c r="F15984" s="1"/>
      <c r="G15984" s="1"/>
      <c r="H15984" s="1"/>
    </row>
    <row r="15985">
      <c r="A15985" s="1"/>
      <c r="B15985" s="1"/>
      <c r="C15985" s="1"/>
      <c r="D15985" s="8"/>
      <c r="E15985" s="1"/>
      <c r="F15985" s="1"/>
      <c r="G15985" s="1"/>
      <c r="H15985" s="1"/>
    </row>
    <row r="15986">
      <c r="A15986" s="1"/>
      <c r="B15986" s="1"/>
      <c r="C15986" s="1"/>
      <c r="D15986" s="8"/>
      <c r="E15986" s="1"/>
      <c r="F15986" s="1"/>
      <c r="G15986" s="1"/>
      <c r="H15986" s="1"/>
    </row>
    <row r="15987">
      <c r="A15987" s="1"/>
      <c r="B15987" s="1"/>
      <c r="C15987" s="1"/>
      <c r="D15987" s="8"/>
      <c r="E15987" s="1"/>
      <c r="F15987" s="1"/>
      <c r="G15987" s="1"/>
      <c r="H15987" s="1"/>
    </row>
    <row r="15988">
      <c r="A15988" s="1"/>
      <c r="B15988" s="1"/>
      <c r="C15988" s="1"/>
      <c r="D15988" s="8"/>
      <c r="E15988" s="1"/>
      <c r="F15988" s="1"/>
      <c r="G15988" s="1"/>
      <c r="H15988" s="1"/>
    </row>
    <row r="15989">
      <c r="A15989" s="1"/>
      <c r="B15989" s="1"/>
      <c r="C15989" s="1"/>
      <c r="D15989" s="8"/>
      <c r="E15989" s="1"/>
      <c r="F15989" s="1"/>
      <c r="G15989" s="1"/>
      <c r="H15989" s="1"/>
    </row>
    <row r="15990">
      <c r="A15990" s="1"/>
      <c r="B15990" s="1"/>
      <c r="C15990" s="1"/>
      <c r="D15990" s="8"/>
      <c r="E15990" s="1"/>
      <c r="F15990" s="1"/>
      <c r="G15990" s="1"/>
      <c r="H15990" s="1"/>
    </row>
    <row r="15991">
      <c r="A15991" s="1"/>
      <c r="B15991" s="1"/>
      <c r="C15991" s="1"/>
      <c r="D15991" s="8"/>
      <c r="E15991" s="1"/>
      <c r="F15991" s="1"/>
      <c r="G15991" s="1"/>
      <c r="H15991" s="1"/>
    </row>
    <row r="15992">
      <c r="A15992" s="1"/>
      <c r="B15992" s="1"/>
      <c r="C15992" s="1"/>
      <c r="D15992" s="8"/>
      <c r="E15992" s="1"/>
      <c r="F15992" s="1"/>
      <c r="G15992" s="1"/>
      <c r="H15992" s="1"/>
    </row>
    <row r="15993">
      <c r="A15993" s="1"/>
      <c r="B15993" s="1"/>
      <c r="C15993" s="1"/>
      <c r="D15993" s="8"/>
      <c r="E15993" s="1"/>
      <c r="F15993" s="1"/>
      <c r="G15993" s="1"/>
      <c r="H15993" s="1"/>
    </row>
    <row r="15994">
      <c r="A15994" s="1"/>
      <c r="B15994" s="1"/>
      <c r="C15994" s="1"/>
      <c r="D15994" s="8"/>
      <c r="E15994" s="1"/>
      <c r="F15994" s="1"/>
      <c r="G15994" s="1"/>
      <c r="H15994" s="1"/>
    </row>
    <row r="15995">
      <c r="A15995" s="1"/>
      <c r="B15995" s="1"/>
      <c r="C15995" s="1"/>
      <c r="D15995" s="8"/>
      <c r="E15995" s="1"/>
      <c r="F15995" s="1"/>
      <c r="G15995" s="1"/>
      <c r="H15995" s="1"/>
    </row>
    <row r="15996">
      <c r="A15996" s="1"/>
      <c r="B15996" s="1"/>
      <c r="C15996" s="1"/>
      <c r="D15996" s="8"/>
      <c r="E15996" s="1"/>
      <c r="F15996" s="1"/>
      <c r="G15996" s="1"/>
      <c r="H15996" s="1"/>
    </row>
    <row r="15997">
      <c r="A15997" s="1"/>
      <c r="B15997" s="1"/>
      <c r="C15997" s="1"/>
      <c r="D15997" s="8"/>
      <c r="E15997" s="1"/>
      <c r="F15997" s="1"/>
      <c r="G15997" s="1"/>
      <c r="H15997" s="1"/>
    </row>
    <row r="15998">
      <c r="A15998" s="1"/>
      <c r="B15998" s="1"/>
      <c r="C15998" s="1"/>
      <c r="D15998" s="8"/>
      <c r="E15998" s="1"/>
      <c r="F15998" s="1"/>
      <c r="G15998" s="1"/>
      <c r="H15998" s="1"/>
    </row>
    <row r="15999">
      <c r="A15999" s="1"/>
      <c r="B15999" s="1"/>
      <c r="C15999" s="1"/>
      <c r="D15999" s="8"/>
      <c r="E15999" s="1"/>
      <c r="F15999" s="1"/>
      <c r="G15999" s="1"/>
      <c r="H15999" s="1"/>
    </row>
    <row r="16000">
      <c r="A16000" s="1"/>
      <c r="B16000" s="1"/>
      <c r="C16000" s="1"/>
      <c r="D16000" s="8"/>
      <c r="E16000" s="1"/>
      <c r="F16000" s="1"/>
      <c r="G16000" s="1"/>
      <c r="H16000" s="1"/>
    </row>
    <row r="16001">
      <c r="A16001" s="1"/>
      <c r="B16001" s="1"/>
      <c r="C16001" s="1"/>
      <c r="D16001" s="8"/>
      <c r="E16001" s="1"/>
      <c r="F16001" s="1"/>
      <c r="G16001" s="1"/>
      <c r="H16001" s="1"/>
    </row>
    <row r="16002">
      <c r="A16002" s="1"/>
      <c r="B16002" s="1"/>
      <c r="C16002" s="1"/>
      <c r="D16002" s="8"/>
      <c r="E16002" s="1"/>
      <c r="F16002" s="1"/>
      <c r="G16002" s="1"/>
      <c r="H16002" s="1"/>
    </row>
    <row r="16003">
      <c r="A16003" s="1"/>
      <c r="B16003" s="1"/>
      <c r="C16003" s="1"/>
      <c r="D16003" s="8"/>
      <c r="E16003" s="1"/>
      <c r="F16003" s="1"/>
      <c r="G16003" s="1"/>
      <c r="H16003" s="1"/>
    </row>
    <row r="16004">
      <c r="A16004" s="1"/>
      <c r="B16004" s="1"/>
      <c r="C16004" s="1"/>
      <c r="D16004" s="8"/>
      <c r="E16004" s="1"/>
      <c r="F16004" s="1"/>
      <c r="G16004" s="1"/>
      <c r="H16004" s="1"/>
    </row>
    <row r="16005">
      <c r="A16005" s="1"/>
      <c r="B16005" s="1"/>
      <c r="C16005" s="1"/>
      <c r="D16005" s="8"/>
      <c r="E16005" s="1"/>
      <c r="F16005" s="1"/>
      <c r="G16005" s="1"/>
      <c r="H16005" s="1"/>
    </row>
    <row r="16006">
      <c r="A16006" s="1"/>
      <c r="B16006" s="1"/>
      <c r="C16006" s="1"/>
      <c r="D16006" s="8"/>
      <c r="E16006" s="1"/>
      <c r="F16006" s="1"/>
      <c r="G16006" s="1"/>
      <c r="H16006" s="1"/>
    </row>
    <row r="16007">
      <c r="A16007" s="1"/>
      <c r="B16007" s="1"/>
      <c r="C16007" s="1"/>
      <c r="D16007" s="8"/>
      <c r="E16007" s="1"/>
      <c r="F16007" s="1"/>
      <c r="G16007" s="1"/>
      <c r="H16007" s="1"/>
    </row>
    <row r="16008">
      <c r="A16008" s="1"/>
      <c r="B16008" s="1"/>
      <c r="C16008" s="1"/>
      <c r="D16008" s="8"/>
      <c r="E16008" s="1"/>
      <c r="F16008" s="1"/>
      <c r="G16008" s="1"/>
      <c r="H16008" s="1"/>
    </row>
    <row r="16009">
      <c r="A16009" s="1"/>
      <c r="B16009" s="1"/>
      <c r="C16009" s="1"/>
      <c r="D16009" s="8"/>
      <c r="E16009" s="1"/>
      <c r="F16009" s="1"/>
      <c r="G16009" s="1"/>
      <c r="H16009" s="1"/>
    </row>
    <row r="16010">
      <c r="A16010" s="1"/>
      <c r="B16010" s="1"/>
      <c r="C16010" s="1"/>
      <c r="D16010" s="8"/>
      <c r="E16010" s="1"/>
      <c r="F16010" s="1"/>
      <c r="G16010" s="1"/>
      <c r="H16010" s="1"/>
    </row>
    <row r="16011">
      <c r="A16011" s="1"/>
      <c r="B16011" s="1"/>
      <c r="C16011" s="1"/>
      <c r="D16011" s="8"/>
      <c r="E16011" s="1"/>
      <c r="F16011" s="1"/>
      <c r="G16011" s="1"/>
      <c r="H16011" s="1"/>
    </row>
    <row r="16012">
      <c r="A16012" s="1"/>
      <c r="B16012" s="1"/>
      <c r="C16012" s="1"/>
      <c r="D16012" s="8"/>
      <c r="E16012" s="1"/>
      <c r="F16012" s="1"/>
      <c r="G16012" s="1"/>
      <c r="H16012" s="1"/>
    </row>
    <row r="16013">
      <c r="A16013" s="1"/>
      <c r="B16013" s="1"/>
      <c r="C16013" s="1"/>
      <c r="D16013" s="8"/>
      <c r="E16013" s="1"/>
      <c r="F16013" s="1"/>
      <c r="G16013" s="1"/>
      <c r="H16013" s="1"/>
    </row>
    <row r="16014">
      <c r="A16014" s="1"/>
      <c r="B16014" s="1"/>
      <c r="C16014" s="1"/>
      <c r="D16014" s="8"/>
      <c r="E16014" s="1"/>
      <c r="F16014" s="1"/>
      <c r="G16014" s="1"/>
      <c r="H16014" s="1"/>
    </row>
    <row r="16015">
      <c r="A16015" s="1"/>
      <c r="B16015" s="1"/>
      <c r="C16015" s="1"/>
      <c r="D16015" s="8"/>
      <c r="E16015" s="1"/>
      <c r="F16015" s="1"/>
      <c r="G16015" s="1"/>
      <c r="H16015" s="1"/>
    </row>
    <row r="16016">
      <c r="A16016" s="1"/>
      <c r="B16016" s="1"/>
      <c r="C16016" s="1"/>
      <c r="D16016" s="8"/>
      <c r="E16016" s="1"/>
      <c r="F16016" s="1"/>
      <c r="G16016" s="1"/>
      <c r="H16016" s="1"/>
    </row>
    <row r="16017">
      <c r="A16017" s="1"/>
      <c r="B16017" s="1"/>
      <c r="C16017" s="1"/>
      <c r="D16017" s="8"/>
      <c r="E16017" s="1"/>
      <c r="F16017" s="1"/>
      <c r="G16017" s="1"/>
      <c r="H16017" s="1"/>
    </row>
    <row r="16018">
      <c r="A16018" s="1"/>
      <c r="B16018" s="1"/>
      <c r="C16018" s="1"/>
      <c r="D16018" s="8"/>
      <c r="E16018" s="1"/>
      <c r="F16018" s="1"/>
      <c r="G16018" s="1"/>
      <c r="H16018" s="1"/>
    </row>
    <row r="16019">
      <c r="A16019" s="1"/>
      <c r="B16019" s="1"/>
      <c r="C16019" s="1"/>
      <c r="D16019" s="8"/>
      <c r="E16019" s="1"/>
      <c r="F16019" s="1"/>
      <c r="G16019" s="1"/>
      <c r="H16019" s="1"/>
    </row>
    <row r="16020">
      <c r="A16020" s="1"/>
      <c r="B16020" s="1"/>
      <c r="C16020" s="1"/>
      <c r="D16020" s="8"/>
      <c r="E16020" s="1"/>
      <c r="F16020" s="1"/>
      <c r="G16020" s="1"/>
      <c r="H16020" s="1"/>
    </row>
    <row r="16021">
      <c r="A16021" s="1"/>
      <c r="B16021" s="1"/>
      <c r="C16021" s="1"/>
      <c r="D16021" s="8"/>
      <c r="E16021" s="1"/>
      <c r="F16021" s="1"/>
      <c r="G16021" s="1"/>
      <c r="H16021" s="1"/>
    </row>
    <row r="16022">
      <c r="A16022" s="1"/>
      <c r="B16022" s="1"/>
      <c r="C16022" s="1"/>
      <c r="D16022" s="8"/>
      <c r="E16022" s="1"/>
      <c r="F16022" s="1"/>
      <c r="G16022" s="1"/>
      <c r="H16022" s="1"/>
    </row>
    <row r="16023">
      <c r="A16023" s="1"/>
      <c r="B16023" s="1"/>
      <c r="C16023" s="1"/>
      <c r="D16023" s="8"/>
      <c r="E16023" s="1"/>
      <c r="F16023" s="1"/>
      <c r="G16023" s="1"/>
      <c r="H16023" s="1"/>
    </row>
    <row r="16024">
      <c r="A16024" s="1"/>
      <c r="B16024" s="1"/>
      <c r="C16024" s="1"/>
      <c r="D16024" s="8"/>
      <c r="E16024" s="1"/>
      <c r="F16024" s="1"/>
      <c r="G16024" s="1"/>
      <c r="H16024" s="1"/>
    </row>
    <row r="16025">
      <c r="A16025" s="1"/>
      <c r="B16025" s="1"/>
      <c r="C16025" s="1"/>
      <c r="D16025" s="8"/>
      <c r="E16025" s="1"/>
      <c r="F16025" s="1"/>
      <c r="G16025" s="1"/>
      <c r="H16025" s="1"/>
    </row>
    <row r="16026">
      <c r="A16026" s="1"/>
      <c r="B16026" s="1"/>
      <c r="C16026" s="1"/>
      <c r="D16026" s="8"/>
      <c r="E16026" s="1"/>
      <c r="F16026" s="1"/>
      <c r="G16026" s="1"/>
      <c r="H16026" s="1"/>
    </row>
    <row r="16027">
      <c r="A16027" s="1"/>
      <c r="B16027" s="1"/>
      <c r="C16027" s="1"/>
      <c r="D16027" s="8"/>
      <c r="E16027" s="1"/>
      <c r="F16027" s="1"/>
      <c r="G16027" s="1"/>
      <c r="H16027" s="1"/>
    </row>
    <row r="16028">
      <c r="A16028" s="1"/>
      <c r="B16028" s="1"/>
      <c r="C16028" s="1"/>
      <c r="D16028" s="8"/>
      <c r="E16028" s="1"/>
      <c r="F16028" s="1"/>
      <c r="G16028" s="1"/>
      <c r="H16028" s="1"/>
    </row>
    <row r="16029">
      <c r="A16029" s="1"/>
      <c r="B16029" s="1"/>
      <c r="C16029" s="1"/>
      <c r="D16029" s="8"/>
      <c r="E16029" s="1"/>
      <c r="F16029" s="1"/>
      <c r="G16029" s="1"/>
      <c r="H16029" s="1"/>
    </row>
    <row r="16030">
      <c r="A16030" s="1"/>
      <c r="B16030" s="1"/>
      <c r="C16030" s="1"/>
      <c r="D16030" s="8"/>
      <c r="E16030" s="1"/>
      <c r="F16030" s="1"/>
      <c r="G16030" s="1"/>
      <c r="H16030" s="1"/>
    </row>
    <row r="16031">
      <c r="A16031" s="1"/>
      <c r="B16031" s="1"/>
      <c r="C16031" s="1"/>
      <c r="D16031" s="8"/>
      <c r="E16031" s="1"/>
      <c r="F16031" s="1"/>
      <c r="G16031" s="1"/>
      <c r="H16031" s="1"/>
    </row>
    <row r="16032">
      <c r="A16032" s="1"/>
      <c r="B16032" s="1"/>
      <c r="C16032" s="1"/>
      <c r="D16032" s="8"/>
      <c r="E16032" s="1"/>
      <c r="F16032" s="1"/>
      <c r="G16032" s="1"/>
      <c r="H16032" s="1"/>
    </row>
    <row r="16033">
      <c r="A16033" s="1"/>
      <c r="B16033" s="1"/>
      <c r="C16033" s="1"/>
      <c r="D16033" s="8"/>
      <c r="E16033" s="1"/>
      <c r="F16033" s="1"/>
      <c r="G16033" s="1"/>
      <c r="H16033" s="1"/>
    </row>
    <row r="16034">
      <c r="A16034" s="1"/>
      <c r="B16034" s="1"/>
      <c r="C16034" s="1"/>
      <c r="D16034" s="8"/>
      <c r="E16034" s="1"/>
      <c r="F16034" s="1"/>
      <c r="G16034" s="1"/>
      <c r="H16034" s="1"/>
    </row>
    <row r="16035">
      <c r="A16035" s="1"/>
      <c r="B16035" s="1"/>
      <c r="C16035" s="1"/>
      <c r="D16035" s="8"/>
      <c r="E16035" s="1"/>
      <c r="F16035" s="1"/>
      <c r="G16035" s="1"/>
      <c r="H16035" s="1"/>
    </row>
    <row r="16036">
      <c r="A16036" s="1"/>
      <c r="B16036" s="1"/>
      <c r="C16036" s="1"/>
      <c r="D16036" s="8"/>
      <c r="E16036" s="1"/>
      <c r="F16036" s="1"/>
      <c r="G16036" s="1"/>
      <c r="H16036" s="1"/>
    </row>
    <row r="16037">
      <c r="A16037" s="1"/>
      <c r="B16037" s="1"/>
      <c r="C16037" s="1"/>
      <c r="D16037" s="8"/>
      <c r="E16037" s="1"/>
      <c r="F16037" s="1"/>
      <c r="G16037" s="1"/>
      <c r="H16037" s="1"/>
    </row>
    <row r="16038">
      <c r="A16038" s="1"/>
      <c r="B16038" s="1"/>
      <c r="C16038" s="1"/>
      <c r="D16038" s="8"/>
      <c r="E16038" s="1"/>
      <c r="F16038" s="1"/>
      <c r="G16038" s="1"/>
      <c r="H16038" s="1"/>
    </row>
    <row r="16039">
      <c r="A16039" s="1"/>
      <c r="B16039" s="1"/>
      <c r="C16039" s="1"/>
      <c r="D16039" s="8"/>
      <c r="E16039" s="1"/>
      <c r="F16039" s="1"/>
      <c r="G16039" s="1"/>
      <c r="H16039" s="1"/>
    </row>
    <row r="16040">
      <c r="A16040" s="1"/>
      <c r="B16040" s="1"/>
      <c r="C16040" s="1"/>
      <c r="D16040" s="8"/>
      <c r="E16040" s="1"/>
      <c r="F16040" s="1"/>
      <c r="G16040" s="1"/>
      <c r="H16040" s="1"/>
    </row>
    <row r="16041">
      <c r="A16041" s="1"/>
      <c r="B16041" s="1"/>
      <c r="C16041" s="1"/>
      <c r="D16041" s="8"/>
      <c r="E16041" s="1"/>
      <c r="F16041" s="1"/>
      <c r="G16041" s="1"/>
      <c r="H16041" s="1"/>
    </row>
    <row r="16042">
      <c r="A16042" s="1"/>
      <c r="B16042" s="1"/>
      <c r="C16042" s="1"/>
      <c r="D16042" s="8"/>
      <c r="E16042" s="1"/>
      <c r="F16042" s="1"/>
      <c r="G16042" s="1"/>
      <c r="H16042" s="1"/>
    </row>
    <row r="16043">
      <c r="A16043" s="1"/>
      <c r="B16043" s="1"/>
      <c r="C16043" s="1"/>
      <c r="D16043" s="8"/>
      <c r="E16043" s="1"/>
      <c r="F16043" s="1"/>
      <c r="G16043" s="1"/>
      <c r="H16043" s="1"/>
    </row>
    <row r="16044">
      <c r="A16044" s="1"/>
      <c r="B16044" s="1"/>
      <c r="C16044" s="1"/>
      <c r="D16044" s="8"/>
      <c r="E16044" s="1"/>
      <c r="F16044" s="1"/>
      <c r="G16044" s="1"/>
      <c r="H16044" s="1"/>
    </row>
    <row r="16045">
      <c r="A16045" s="1"/>
      <c r="B16045" s="1"/>
      <c r="C16045" s="1"/>
      <c r="D16045" s="8"/>
      <c r="E16045" s="1"/>
      <c r="F16045" s="1"/>
      <c r="G16045" s="1"/>
      <c r="H16045" s="1"/>
    </row>
    <row r="16046">
      <c r="A16046" s="1"/>
      <c r="B16046" s="1"/>
      <c r="C16046" s="1"/>
      <c r="D16046" s="8"/>
      <c r="E16046" s="1"/>
      <c r="F16046" s="1"/>
      <c r="G16046" s="1"/>
      <c r="H16046" s="1"/>
    </row>
    <row r="16047">
      <c r="A16047" s="1"/>
      <c r="B16047" s="1"/>
      <c r="C16047" s="1"/>
      <c r="D16047" s="8"/>
      <c r="E16047" s="1"/>
      <c r="F16047" s="1"/>
      <c r="G16047" s="1"/>
      <c r="H16047" s="1"/>
    </row>
    <row r="16048">
      <c r="A16048" s="1"/>
      <c r="B16048" s="1"/>
      <c r="C16048" s="1"/>
      <c r="D16048" s="8"/>
      <c r="E16048" s="1"/>
      <c r="F16048" s="1"/>
      <c r="G16048" s="1"/>
      <c r="H16048" s="1"/>
    </row>
    <row r="16049">
      <c r="A16049" s="1"/>
      <c r="B16049" s="1"/>
      <c r="C16049" s="1"/>
      <c r="D16049" s="8"/>
      <c r="E16049" s="1"/>
      <c r="F16049" s="1"/>
      <c r="G16049" s="1"/>
      <c r="H16049" s="1"/>
    </row>
    <row r="16050">
      <c r="A16050" s="1"/>
      <c r="B16050" s="1"/>
      <c r="C16050" s="1"/>
      <c r="D16050" s="8"/>
      <c r="E16050" s="1"/>
      <c r="F16050" s="1"/>
      <c r="G16050" s="1"/>
      <c r="H16050" s="1"/>
    </row>
    <row r="16051">
      <c r="A16051" s="1"/>
      <c r="B16051" s="1"/>
      <c r="C16051" s="1"/>
      <c r="D16051" s="8"/>
      <c r="E16051" s="1"/>
      <c r="F16051" s="1"/>
      <c r="G16051" s="1"/>
      <c r="H16051" s="1"/>
    </row>
    <row r="16052">
      <c r="A16052" s="1"/>
      <c r="B16052" s="1"/>
      <c r="C16052" s="1"/>
      <c r="D16052" s="8"/>
      <c r="E16052" s="1"/>
      <c r="F16052" s="1"/>
      <c r="G16052" s="1"/>
      <c r="H16052" s="1"/>
    </row>
    <row r="16053">
      <c r="A16053" s="1"/>
      <c r="B16053" s="1"/>
      <c r="C16053" s="1"/>
      <c r="D16053" s="8"/>
      <c r="E16053" s="1"/>
      <c r="F16053" s="1"/>
      <c r="G16053" s="1"/>
      <c r="H16053" s="1"/>
    </row>
    <row r="16054">
      <c r="A16054" s="1"/>
      <c r="B16054" s="1"/>
      <c r="C16054" s="1"/>
      <c r="D16054" s="8"/>
      <c r="E16054" s="1"/>
      <c r="F16054" s="1"/>
      <c r="G16054" s="1"/>
      <c r="H16054" s="1"/>
    </row>
    <row r="16055">
      <c r="A16055" s="1"/>
      <c r="B16055" s="1"/>
      <c r="C16055" s="1"/>
      <c r="D16055" s="8"/>
      <c r="E16055" s="1"/>
      <c r="F16055" s="1"/>
      <c r="G16055" s="1"/>
      <c r="H16055" s="1"/>
    </row>
    <row r="16056">
      <c r="A16056" s="1"/>
      <c r="B16056" s="1"/>
      <c r="C16056" s="1"/>
      <c r="D16056" s="8"/>
      <c r="E16056" s="1"/>
      <c r="F16056" s="1"/>
      <c r="G16056" s="1"/>
      <c r="H16056" s="1"/>
    </row>
    <row r="16057">
      <c r="A16057" s="1"/>
      <c r="B16057" s="1"/>
      <c r="C16057" s="1"/>
      <c r="D16057" s="8"/>
      <c r="E16057" s="1"/>
      <c r="F16057" s="1"/>
      <c r="G16057" s="1"/>
      <c r="H16057" s="1"/>
    </row>
    <row r="16058">
      <c r="A16058" s="1"/>
      <c r="B16058" s="1"/>
      <c r="C16058" s="1"/>
      <c r="D16058" s="8"/>
      <c r="E16058" s="1"/>
      <c r="F16058" s="1"/>
      <c r="G16058" s="1"/>
      <c r="H16058" s="1"/>
    </row>
    <row r="16059">
      <c r="A16059" s="1"/>
      <c r="B16059" s="1"/>
      <c r="C16059" s="1"/>
      <c r="D16059" s="8"/>
      <c r="E16059" s="1"/>
      <c r="F16059" s="1"/>
      <c r="G16059" s="1"/>
      <c r="H16059" s="1"/>
    </row>
    <row r="16060">
      <c r="A16060" s="1"/>
      <c r="B16060" s="1"/>
      <c r="C16060" s="1"/>
      <c r="D16060" s="8"/>
      <c r="E16060" s="1"/>
      <c r="F16060" s="1"/>
      <c r="G16060" s="1"/>
      <c r="H16060" s="1"/>
    </row>
    <row r="16061">
      <c r="A16061" s="1"/>
      <c r="B16061" s="1"/>
      <c r="C16061" s="1"/>
      <c r="D16061" s="8"/>
      <c r="E16061" s="1"/>
      <c r="F16061" s="1"/>
      <c r="G16061" s="1"/>
      <c r="H16061" s="1"/>
    </row>
    <row r="16062">
      <c r="A16062" s="1"/>
      <c r="B16062" s="1"/>
      <c r="C16062" s="1"/>
      <c r="D16062" s="8"/>
      <c r="E16062" s="1"/>
      <c r="F16062" s="1"/>
      <c r="G16062" s="1"/>
      <c r="H16062" s="1"/>
    </row>
    <row r="16063">
      <c r="A16063" s="1"/>
      <c r="B16063" s="1"/>
      <c r="C16063" s="1"/>
      <c r="D16063" s="8"/>
      <c r="E16063" s="1"/>
      <c r="F16063" s="1"/>
      <c r="G16063" s="1"/>
      <c r="H16063" s="1"/>
    </row>
    <row r="16064">
      <c r="A16064" s="1"/>
      <c r="B16064" s="1"/>
      <c r="C16064" s="1"/>
      <c r="D16064" s="8"/>
      <c r="E16064" s="1"/>
      <c r="F16064" s="1"/>
      <c r="G16064" s="1"/>
      <c r="H16064" s="1"/>
    </row>
    <row r="16065">
      <c r="A16065" s="1"/>
      <c r="B16065" s="1"/>
      <c r="C16065" s="1"/>
      <c r="D16065" s="8"/>
      <c r="E16065" s="1"/>
      <c r="F16065" s="1"/>
      <c r="G16065" s="1"/>
      <c r="H16065" s="1"/>
    </row>
    <row r="16066">
      <c r="A16066" s="1"/>
      <c r="B16066" s="1"/>
      <c r="C16066" s="1"/>
      <c r="D16066" s="8"/>
      <c r="E16066" s="1"/>
      <c r="F16066" s="1"/>
      <c r="G16066" s="1"/>
      <c r="H16066" s="1"/>
    </row>
    <row r="16067">
      <c r="A16067" s="1"/>
      <c r="B16067" s="1"/>
      <c r="C16067" s="1"/>
      <c r="D16067" s="8"/>
      <c r="E16067" s="1"/>
      <c r="F16067" s="1"/>
      <c r="G16067" s="1"/>
      <c r="H16067" s="1"/>
    </row>
    <row r="16068">
      <c r="A16068" s="1"/>
      <c r="B16068" s="1"/>
      <c r="C16068" s="1"/>
      <c r="D16068" s="8"/>
      <c r="E16068" s="1"/>
      <c r="F16068" s="1"/>
      <c r="G16068" s="1"/>
      <c r="H16068" s="1"/>
    </row>
    <row r="16069">
      <c r="A16069" s="1"/>
      <c r="B16069" s="1"/>
      <c r="C16069" s="1"/>
      <c r="D16069" s="8"/>
      <c r="E16069" s="1"/>
      <c r="F16069" s="1"/>
      <c r="G16069" s="1"/>
      <c r="H16069" s="1"/>
    </row>
    <row r="16070">
      <c r="A16070" s="1"/>
      <c r="B16070" s="1"/>
      <c r="C16070" s="1"/>
      <c r="D16070" s="8"/>
      <c r="E16070" s="1"/>
      <c r="F16070" s="1"/>
      <c r="G16070" s="1"/>
      <c r="H16070" s="1"/>
    </row>
    <row r="16071">
      <c r="A16071" s="1"/>
      <c r="B16071" s="1"/>
      <c r="C16071" s="1"/>
      <c r="D16071" s="8"/>
      <c r="E16071" s="1"/>
      <c r="F16071" s="1"/>
      <c r="G16071" s="1"/>
      <c r="H16071" s="1"/>
    </row>
    <row r="16072">
      <c r="A16072" s="1"/>
      <c r="B16072" s="1"/>
      <c r="C16072" s="1"/>
      <c r="D16072" s="8"/>
      <c r="E16072" s="1"/>
      <c r="F16072" s="1"/>
      <c r="G16072" s="1"/>
      <c r="H16072" s="1"/>
    </row>
    <row r="16073">
      <c r="A16073" s="1"/>
      <c r="B16073" s="1"/>
      <c r="C16073" s="1"/>
      <c r="D16073" s="8"/>
      <c r="E16073" s="1"/>
      <c r="F16073" s="1"/>
      <c r="G16073" s="1"/>
      <c r="H16073" s="1"/>
    </row>
    <row r="16074">
      <c r="A16074" s="1"/>
      <c r="B16074" s="1"/>
      <c r="C16074" s="1"/>
      <c r="D16074" s="8"/>
      <c r="E16074" s="1"/>
      <c r="F16074" s="1"/>
      <c r="G16074" s="1"/>
      <c r="H16074" s="1"/>
    </row>
    <row r="16075">
      <c r="A16075" s="1"/>
      <c r="B16075" s="1"/>
      <c r="C16075" s="1"/>
      <c r="D16075" s="8"/>
      <c r="E16075" s="1"/>
      <c r="F16075" s="1"/>
      <c r="G16075" s="1"/>
      <c r="H16075" s="1"/>
    </row>
    <row r="16076">
      <c r="A16076" s="1"/>
      <c r="B16076" s="1"/>
      <c r="C16076" s="1"/>
      <c r="D16076" s="8"/>
      <c r="E16076" s="1"/>
      <c r="F16076" s="1"/>
      <c r="G16076" s="1"/>
      <c r="H16076" s="1"/>
    </row>
    <row r="16077">
      <c r="A16077" s="1"/>
      <c r="B16077" s="1"/>
      <c r="C16077" s="1"/>
      <c r="D16077" s="8"/>
      <c r="E16077" s="1"/>
      <c r="F16077" s="1"/>
      <c r="G16077" s="1"/>
      <c r="H16077" s="1"/>
    </row>
    <row r="16078">
      <c r="A16078" s="1"/>
      <c r="B16078" s="1"/>
      <c r="C16078" s="1"/>
      <c r="D16078" s="8"/>
      <c r="E16078" s="1"/>
      <c r="F16078" s="1"/>
      <c r="G16078" s="1"/>
      <c r="H16078" s="1"/>
    </row>
    <row r="16079">
      <c r="A16079" s="1"/>
      <c r="B16079" s="1"/>
      <c r="C16079" s="1"/>
      <c r="D16079" s="8"/>
      <c r="E16079" s="1"/>
      <c r="F16079" s="1"/>
      <c r="G16079" s="1"/>
      <c r="H16079" s="1"/>
    </row>
    <row r="16080">
      <c r="A16080" s="1"/>
      <c r="B16080" s="1"/>
      <c r="C16080" s="1"/>
      <c r="D16080" s="8"/>
      <c r="E16080" s="1"/>
      <c r="F16080" s="1"/>
      <c r="G16080" s="1"/>
      <c r="H16080" s="1"/>
    </row>
    <row r="16081">
      <c r="A16081" s="1"/>
      <c r="B16081" s="1"/>
      <c r="C16081" s="1"/>
      <c r="D16081" s="8"/>
      <c r="E16081" s="1"/>
      <c r="F16081" s="1"/>
      <c r="G16081" s="1"/>
      <c r="H16081" s="1"/>
    </row>
    <row r="16082">
      <c r="A16082" s="1"/>
      <c r="B16082" s="1"/>
      <c r="C16082" s="1"/>
      <c r="D16082" s="8"/>
      <c r="E16082" s="1"/>
      <c r="F16082" s="1"/>
      <c r="G16082" s="1"/>
      <c r="H16082" s="1"/>
    </row>
    <row r="16083">
      <c r="A16083" s="1"/>
      <c r="B16083" s="1"/>
      <c r="C16083" s="1"/>
      <c r="D16083" s="8"/>
      <c r="E16083" s="1"/>
      <c r="F16083" s="1"/>
      <c r="G16083" s="1"/>
      <c r="H16083" s="1"/>
    </row>
    <row r="16084">
      <c r="A16084" s="1"/>
      <c r="B16084" s="1"/>
      <c r="C16084" s="1"/>
      <c r="D16084" s="8"/>
      <c r="E16084" s="1"/>
      <c r="F16084" s="1"/>
      <c r="G16084" s="1"/>
      <c r="H16084" s="1"/>
    </row>
    <row r="16085">
      <c r="A16085" s="1"/>
      <c r="B16085" s="1"/>
      <c r="C16085" s="1"/>
      <c r="D16085" s="8"/>
      <c r="E16085" s="1"/>
      <c r="F16085" s="1"/>
      <c r="G16085" s="1"/>
      <c r="H16085" s="1"/>
    </row>
    <row r="16086">
      <c r="A16086" s="1"/>
      <c r="B16086" s="1"/>
      <c r="C16086" s="1"/>
      <c r="D16086" s="8"/>
      <c r="E16086" s="1"/>
      <c r="F16086" s="1"/>
      <c r="G16086" s="1"/>
      <c r="H16086" s="1"/>
    </row>
    <row r="16087">
      <c r="A16087" s="1"/>
      <c r="B16087" s="1"/>
      <c r="C16087" s="1"/>
      <c r="D16087" s="8"/>
      <c r="E16087" s="1"/>
      <c r="F16087" s="1"/>
      <c r="G16087" s="1"/>
      <c r="H16087" s="1"/>
    </row>
    <row r="16088">
      <c r="A16088" s="1"/>
      <c r="B16088" s="1"/>
      <c r="C16088" s="1"/>
      <c r="D16088" s="8"/>
      <c r="E16088" s="1"/>
      <c r="F16088" s="1"/>
      <c r="G16088" s="1"/>
      <c r="H16088" s="1"/>
    </row>
    <row r="16089">
      <c r="A16089" s="1"/>
      <c r="B16089" s="1"/>
      <c r="C16089" s="1"/>
      <c r="D16089" s="8"/>
      <c r="E16089" s="1"/>
      <c r="F16089" s="1"/>
      <c r="G16089" s="1"/>
      <c r="H16089" s="1"/>
    </row>
    <row r="16090">
      <c r="A16090" s="1"/>
      <c r="B16090" s="1"/>
      <c r="C16090" s="1"/>
      <c r="D16090" s="8"/>
      <c r="E16090" s="1"/>
      <c r="F16090" s="1"/>
      <c r="G16090" s="1"/>
      <c r="H16090" s="1"/>
    </row>
    <row r="16091">
      <c r="A16091" s="1"/>
      <c r="B16091" s="1"/>
      <c r="C16091" s="1"/>
      <c r="D16091" s="8"/>
      <c r="E16091" s="1"/>
      <c r="F16091" s="1"/>
      <c r="G16091" s="1"/>
      <c r="H16091" s="1"/>
    </row>
    <row r="16092">
      <c r="A16092" s="1"/>
      <c r="B16092" s="1"/>
      <c r="C16092" s="1"/>
      <c r="D16092" s="8"/>
      <c r="E16092" s="1"/>
      <c r="F16092" s="1"/>
      <c r="G16092" s="1"/>
      <c r="H16092" s="1"/>
    </row>
    <row r="16093">
      <c r="A16093" s="1"/>
      <c r="B16093" s="1"/>
      <c r="C16093" s="1"/>
      <c r="D16093" s="8"/>
      <c r="E16093" s="1"/>
      <c r="F16093" s="1"/>
      <c r="G16093" s="1"/>
      <c r="H16093" s="1"/>
    </row>
    <row r="16094">
      <c r="A16094" s="1"/>
      <c r="B16094" s="1"/>
      <c r="C16094" s="1"/>
      <c r="D16094" s="8"/>
      <c r="E16094" s="1"/>
      <c r="F16094" s="1"/>
      <c r="G16094" s="1"/>
      <c r="H16094" s="1"/>
    </row>
    <row r="16095">
      <c r="A16095" s="1"/>
      <c r="B16095" s="1"/>
      <c r="C16095" s="1"/>
      <c r="D16095" s="8"/>
      <c r="E16095" s="1"/>
      <c r="F16095" s="1"/>
      <c r="G16095" s="1"/>
      <c r="H16095" s="1"/>
    </row>
    <row r="16096">
      <c r="A16096" s="1"/>
      <c r="B16096" s="1"/>
      <c r="C16096" s="1"/>
      <c r="D16096" s="8"/>
      <c r="E16096" s="1"/>
      <c r="F16096" s="1"/>
      <c r="G16096" s="1"/>
      <c r="H16096" s="1"/>
    </row>
    <row r="16097">
      <c r="A16097" s="1"/>
      <c r="B16097" s="1"/>
      <c r="C16097" s="1"/>
      <c r="D16097" s="8"/>
      <c r="E16097" s="1"/>
      <c r="F16097" s="1"/>
      <c r="G16097" s="1"/>
      <c r="H16097" s="1"/>
    </row>
    <row r="16098">
      <c r="A16098" s="1"/>
      <c r="B16098" s="1"/>
      <c r="C16098" s="1"/>
      <c r="D16098" s="8"/>
      <c r="E16098" s="1"/>
      <c r="F16098" s="1"/>
      <c r="G16098" s="1"/>
      <c r="H16098" s="1"/>
    </row>
    <row r="16099">
      <c r="A16099" s="1"/>
      <c r="B16099" s="1"/>
      <c r="C16099" s="1"/>
      <c r="D16099" s="8"/>
      <c r="E16099" s="1"/>
      <c r="F16099" s="1"/>
      <c r="G16099" s="1"/>
      <c r="H16099" s="1"/>
    </row>
    <row r="16100">
      <c r="A16100" s="1"/>
      <c r="B16100" s="1"/>
      <c r="C16100" s="1"/>
      <c r="D16100" s="8"/>
      <c r="E16100" s="1"/>
      <c r="F16100" s="1"/>
      <c r="G16100" s="1"/>
      <c r="H16100" s="1"/>
    </row>
    <row r="16101">
      <c r="A16101" s="1"/>
      <c r="B16101" s="1"/>
      <c r="C16101" s="1"/>
      <c r="D16101" s="8"/>
      <c r="E16101" s="1"/>
      <c r="F16101" s="1"/>
      <c r="G16101" s="1"/>
      <c r="H16101" s="1"/>
    </row>
    <row r="16102">
      <c r="A16102" s="1"/>
      <c r="B16102" s="1"/>
      <c r="C16102" s="1"/>
      <c r="D16102" s="8"/>
      <c r="E16102" s="1"/>
      <c r="F16102" s="1"/>
      <c r="G16102" s="1"/>
      <c r="H16102" s="1"/>
    </row>
    <row r="16103">
      <c r="A16103" s="1"/>
      <c r="B16103" s="1"/>
      <c r="C16103" s="1"/>
      <c r="D16103" s="8"/>
      <c r="E16103" s="1"/>
      <c r="F16103" s="1"/>
      <c r="G16103" s="1"/>
      <c r="H16103" s="1"/>
    </row>
    <row r="16104">
      <c r="A16104" s="1"/>
      <c r="B16104" s="1"/>
      <c r="C16104" s="1"/>
      <c r="D16104" s="8"/>
      <c r="E16104" s="1"/>
      <c r="F16104" s="1"/>
      <c r="G16104" s="1"/>
      <c r="H16104" s="1"/>
    </row>
    <row r="16105">
      <c r="A16105" s="1"/>
      <c r="B16105" s="1"/>
      <c r="C16105" s="1"/>
      <c r="D16105" s="8"/>
      <c r="E16105" s="1"/>
      <c r="F16105" s="1"/>
      <c r="G16105" s="1"/>
      <c r="H16105" s="1"/>
    </row>
    <row r="16106">
      <c r="A16106" s="1"/>
      <c r="B16106" s="1"/>
      <c r="C16106" s="1"/>
      <c r="D16106" s="8"/>
      <c r="E16106" s="1"/>
      <c r="F16106" s="1"/>
      <c r="G16106" s="1"/>
      <c r="H16106" s="1"/>
    </row>
    <row r="16107">
      <c r="A16107" s="1"/>
      <c r="B16107" s="1"/>
      <c r="C16107" s="1"/>
      <c r="D16107" s="8"/>
      <c r="E16107" s="1"/>
      <c r="F16107" s="1"/>
      <c r="G16107" s="1"/>
      <c r="H16107" s="1"/>
    </row>
    <row r="16108">
      <c r="A16108" s="1"/>
      <c r="B16108" s="1"/>
      <c r="C16108" s="1"/>
      <c r="D16108" s="8"/>
      <c r="E16108" s="1"/>
      <c r="F16108" s="1"/>
      <c r="G16108" s="1"/>
      <c r="H16108" s="1"/>
    </row>
    <row r="16109">
      <c r="A16109" s="1"/>
      <c r="B16109" s="1"/>
      <c r="C16109" s="1"/>
      <c r="D16109" s="8"/>
      <c r="E16109" s="1"/>
      <c r="F16109" s="1"/>
      <c r="G16109" s="1"/>
      <c r="H16109" s="1"/>
    </row>
    <row r="16110">
      <c r="A16110" s="1"/>
      <c r="B16110" s="1"/>
      <c r="C16110" s="1"/>
      <c r="D16110" s="8"/>
      <c r="E16110" s="1"/>
      <c r="F16110" s="1"/>
      <c r="G16110" s="1"/>
      <c r="H16110" s="1"/>
    </row>
    <row r="16111">
      <c r="A16111" s="1"/>
      <c r="B16111" s="1"/>
      <c r="C16111" s="1"/>
      <c r="D16111" s="8"/>
      <c r="E16111" s="1"/>
      <c r="F16111" s="1"/>
      <c r="G16111" s="1"/>
      <c r="H16111" s="1"/>
    </row>
    <row r="16112">
      <c r="A16112" s="1"/>
      <c r="B16112" s="1"/>
      <c r="C16112" s="1"/>
      <c r="D16112" s="8"/>
      <c r="E16112" s="1"/>
      <c r="F16112" s="1"/>
      <c r="G16112" s="1"/>
      <c r="H16112" s="1"/>
    </row>
    <row r="16113">
      <c r="A16113" s="1"/>
      <c r="B16113" s="1"/>
      <c r="C16113" s="1"/>
      <c r="D16113" s="8"/>
      <c r="E16113" s="1"/>
      <c r="F16113" s="1"/>
      <c r="G16113" s="1"/>
      <c r="H16113" s="1"/>
    </row>
    <row r="16114">
      <c r="A16114" s="1"/>
      <c r="B16114" s="1"/>
      <c r="C16114" s="1"/>
      <c r="D16114" s="8"/>
      <c r="E16114" s="1"/>
      <c r="F16114" s="1"/>
      <c r="G16114" s="1"/>
      <c r="H16114" s="1"/>
    </row>
    <row r="16115">
      <c r="A16115" s="1"/>
      <c r="B16115" s="1"/>
      <c r="C16115" s="1"/>
      <c r="D16115" s="8"/>
      <c r="E16115" s="1"/>
      <c r="F16115" s="1"/>
      <c r="G16115" s="1"/>
      <c r="H16115" s="1"/>
    </row>
    <row r="16116">
      <c r="A16116" s="1"/>
      <c r="B16116" s="1"/>
      <c r="C16116" s="1"/>
      <c r="D16116" s="8"/>
      <c r="E16116" s="1"/>
      <c r="F16116" s="1"/>
      <c r="G16116" s="1"/>
      <c r="H16116" s="1"/>
    </row>
    <row r="16117">
      <c r="A16117" s="1"/>
      <c r="B16117" s="1"/>
      <c r="C16117" s="1"/>
      <c r="D16117" s="8"/>
      <c r="E16117" s="1"/>
      <c r="F16117" s="1"/>
      <c r="G16117" s="1"/>
      <c r="H16117" s="1"/>
    </row>
    <row r="16118">
      <c r="A16118" s="1"/>
      <c r="B16118" s="1"/>
      <c r="C16118" s="1"/>
      <c r="D16118" s="8"/>
      <c r="E16118" s="1"/>
      <c r="F16118" s="1"/>
      <c r="G16118" s="1"/>
      <c r="H16118" s="1"/>
    </row>
    <row r="16119">
      <c r="A16119" s="1"/>
      <c r="B16119" s="1"/>
      <c r="C16119" s="1"/>
      <c r="D16119" s="8"/>
      <c r="E16119" s="1"/>
      <c r="F16119" s="1"/>
      <c r="G16119" s="1"/>
      <c r="H16119" s="1"/>
    </row>
    <row r="16120">
      <c r="A16120" s="1"/>
      <c r="B16120" s="1"/>
      <c r="C16120" s="1"/>
      <c r="D16120" s="8"/>
      <c r="E16120" s="1"/>
      <c r="F16120" s="1"/>
      <c r="G16120" s="1"/>
      <c r="H16120" s="1"/>
    </row>
    <row r="16121">
      <c r="A16121" s="1"/>
      <c r="B16121" s="1"/>
      <c r="C16121" s="1"/>
      <c r="D16121" s="8"/>
      <c r="E16121" s="1"/>
      <c r="F16121" s="1"/>
      <c r="G16121" s="1"/>
      <c r="H16121" s="1"/>
    </row>
    <row r="16122">
      <c r="A16122" s="1"/>
      <c r="B16122" s="1"/>
      <c r="C16122" s="1"/>
      <c r="D16122" s="8"/>
      <c r="E16122" s="1"/>
      <c r="F16122" s="1"/>
      <c r="G16122" s="1"/>
      <c r="H16122" s="1"/>
    </row>
    <row r="16123">
      <c r="A16123" s="1"/>
      <c r="B16123" s="1"/>
      <c r="C16123" s="1"/>
      <c r="D16123" s="8"/>
      <c r="E16123" s="1"/>
      <c r="F16123" s="1"/>
      <c r="G16123" s="1"/>
      <c r="H16123" s="1"/>
    </row>
    <row r="16124">
      <c r="A16124" s="1"/>
      <c r="B16124" s="1"/>
      <c r="C16124" s="1"/>
      <c r="D16124" s="8"/>
      <c r="E16124" s="1"/>
      <c r="F16124" s="1"/>
      <c r="G16124" s="1"/>
      <c r="H16124" s="1"/>
    </row>
    <row r="16125">
      <c r="A16125" s="1"/>
      <c r="B16125" s="1"/>
      <c r="C16125" s="1"/>
      <c r="D16125" s="8"/>
      <c r="E16125" s="1"/>
      <c r="F16125" s="1"/>
      <c r="G16125" s="1"/>
      <c r="H16125" s="1"/>
    </row>
    <row r="16126">
      <c r="A16126" s="1"/>
      <c r="B16126" s="1"/>
      <c r="C16126" s="1"/>
      <c r="D16126" s="8"/>
      <c r="E16126" s="1"/>
      <c r="F16126" s="1"/>
      <c r="G16126" s="1"/>
      <c r="H16126" s="1"/>
    </row>
    <row r="16127">
      <c r="A16127" s="1"/>
      <c r="B16127" s="1"/>
      <c r="C16127" s="1"/>
      <c r="D16127" s="8"/>
      <c r="E16127" s="1"/>
      <c r="F16127" s="1"/>
      <c r="G16127" s="1"/>
      <c r="H16127" s="1"/>
    </row>
    <row r="16128">
      <c r="A16128" s="1"/>
      <c r="B16128" s="1"/>
      <c r="C16128" s="1"/>
      <c r="D16128" s="8"/>
      <c r="E16128" s="1"/>
      <c r="F16128" s="1"/>
      <c r="G16128" s="1"/>
      <c r="H16128" s="1"/>
    </row>
    <row r="16129">
      <c r="A16129" s="1"/>
      <c r="B16129" s="1"/>
      <c r="C16129" s="1"/>
      <c r="D16129" s="8"/>
      <c r="E16129" s="1"/>
      <c r="F16129" s="1"/>
      <c r="G16129" s="1"/>
      <c r="H16129" s="1"/>
    </row>
    <row r="16130">
      <c r="A16130" s="1"/>
      <c r="B16130" s="1"/>
      <c r="C16130" s="1"/>
      <c r="D16130" s="8"/>
      <c r="E16130" s="1"/>
      <c r="F16130" s="1"/>
      <c r="G16130" s="1"/>
      <c r="H16130" s="1"/>
    </row>
    <row r="16131">
      <c r="A16131" s="1"/>
      <c r="B16131" s="1"/>
      <c r="C16131" s="1"/>
      <c r="D16131" s="8"/>
      <c r="E16131" s="1"/>
      <c r="F16131" s="1"/>
      <c r="G16131" s="1"/>
      <c r="H16131" s="1"/>
    </row>
    <row r="16132">
      <c r="A16132" s="1"/>
      <c r="B16132" s="1"/>
      <c r="C16132" s="1"/>
      <c r="D16132" s="8"/>
      <c r="E16132" s="1"/>
      <c r="F16132" s="1"/>
      <c r="G16132" s="1"/>
      <c r="H16132" s="1"/>
    </row>
    <row r="16133">
      <c r="A16133" s="1"/>
      <c r="B16133" s="1"/>
      <c r="C16133" s="1"/>
      <c r="D16133" s="8"/>
      <c r="E16133" s="1"/>
      <c r="F16133" s="1"/>
      <c r="G16133" s="1"/>
      <c r="H16133" s="1"/>
    </row>
    <row r="16134">
      <c r="A16134" s="1"/>
      <c r="B16134" s="1"/>
      <c r="C16134" s="1"/>
      <c r="D16134" s="8"/>
      <c r="E16134" s="1"/>
      <c r="F16134" s="1"/>
      <c r="G16134" s="1"/>
      <c r="H16134" s="1"/>
    </row>
    <row r="16135">
      <c r="A16135" s="1"/>
      <c r="B16135" s="1"/>
      <c r="C16135" s="1"/>
      <c r="D16135" s="8"/>
      <c r="E16135" s="1"/>
      <c r="F16135" s="1"/>
      <c r="G16135" s="1"/>
      <c r="H16135" s="1"/>
    </row>
    <row r="16136">
      <c r="A16136" s="1"/>
      <c r="B16136" s="1"/>
      <c r="C16136" s="1"/>
      <c r="D16136" s="8"/>
      <c r="E16136" s="1"/>
      <c r="F16136" s="1"/>
      <c r="G16136" s="1"/>
      <c r="H16136" s="1"/>
    </row>
    <row r="16137">
      <c r="A16137" s="1"/>
      <c r="B16137" s="1"/>
      <c r="C16137" s="1"/>
      <c r="D16137" s="8"/>
      <c r="E16137" s="1"/>
      <c r="F16137" s="1"/>
      <c r="G16137" s="1"/>
      <c r="H16137" s="1"/>
    </row>
    <row r="16138">
      <c r="A16138" s="1"/>
      <c r="B16138" s="1"/>
      <c r="C16138" s="1"/>
      <c r="D16138" s="8"/>
      <c r="E16138" s="1"/>
      <c r="F16138" s="1"/>
      <c r="G16138" s="1"/>
      <c r="H16138" s="1"/>
    </row>
    <row r="16139">
      <c r="A16139" s="1"/>
      <c r="B16139" s="1"/>
      <c r="C16139" s="1"/>
      <c r="D16139" s="8"/>
      <c r="E16139" s="1"/>
      <c r="F16139" s="1"/>
      <c r="G16139" s="1"/>
      <c r="H16139" s="1"/>
    </row>
    <row r="16140">
      <c r="A16140" s="1"/>
      <c r="B16140" s="1"/>
      <c r="C16140" s="1"/>
      <c r="D16140" s="8"/>
      <c r="E16140" s="1"/>
      <c r="F16140" s="1"/>
      <c r="G16140" s="1"/>
      <c r="H16140" s="1"/>
    </row>
    <row r="16141">
      <c r="A16141" s="1"/>
      <c r="B16141" s="1"/>
      <c r="C16141" s="1"/>
      <c r="D16141" s="8"/>
      <c r="E16141" s="1"/>
      <c r="F16141" s="1"/>
      <c r="G16141" s="1"/>
      <c r="H16141" s="1"/>
    </row>
    <row r="16142">
      <c r="A16142" s="1"/>
      <c r="B16142" s="1"/>
      <c r="C16142" s="1"/>
      <c r="D16142" s="8"/>
      <c r="E16142" s="1"/>
      <c r="F16142" s="1"/>
      <c r="G16142" s="1"/>
      <c r="H16142" s="1"/>
    </row>
    <row r="16143">
      <c r="A16143" s="1"/>
      <c r="B16143" s="1"/>
      <c r="C16143" s="1"/>
      <c r="D16143" s="8"/>
      <c r="E16143" s="1"/>
      <c r="F16143" s="1"/>
      <c r="G16143" s="1"/>
      <c r="H16143" s="1"/>
    </row>
    <row r="16144">
      <c r="A16144" s="1"/>
      <c r="B16144" s="1"/>
      <c r="C16144" s="1"/>
      <c r="D16144" s="8"/>
      <c r="E16144" s="1"/>
      <c r="F16144" s="1"/>
      <c r="G16144" s="1"/>
      <c r="H16144" s="1"/>
    </row>
    <row r="16145">
      <c r="A16145" s="1"/>
      <c r="B16145" s="1"/>
      <c r="C16145" s="1"/>
      <c r="D16145" s="8"/>
      <c r="E16145" s="1"/>
      <c r="F16145" s="1"/>
      <c r="G16145" s="1"/>
      <c r="H16145" s="1"/>
    </row>
    <row r="16146">
      <c r="A16146" s="1"/>
      <c r="B16146" s="1"/>
      <c r="C16146" s="1"/>
      <c r="D16146" s="8"/>
      <c r="E16146" s="1"/>
      <c r="F16146" s="1"/>
      <c r="G16146" s="1"/>
      <c r="H16146" s="1"/>
    </row>
    <row r="16147">
      <c r="A16147" s="1"/>
      <c r="B16147" s="1"/>
      <c r="C16147" s="1"/>
      <c r="D16147" s="8"/>
      <c r="E16147" s="1"/>
      <c r="F16147" s="1"/>
      <c r="G16147" s="1"/>
      <c r="H16147" s="1"/>
    </row>
    <row r="16148">
      <c r="A16148" s="1"/>
      <c r="B16148" s="1"/>
      <c r="C16148" s="1"/>
      <c r="D16148" s="8"/>
      <c r="E16148" s="1"/>
      <c r="F16148" s="1"/>
      <c r="G16148" s="1"/>
      <c r="H16148" s="1"/>
    </row>
    <row r="16149">
      <c r="A16149" s="1"/>
      <c r="B16149" s="1"/>
      <c r="C16149" s="1"/>
      <c r="D16149" s="8"/>
      <c r="E16149" s="1"/>
      <c r="F16149" s="1"/>
      <c r="G16149" s="1"/>
      <c r="H16149" s="1"/>
    </row>
    <row r="16150">
      <c r="A16150" s="1"/>
      <c r="B16150" s="1"/>
      <c r="C16150" s="1"/>
      <c r="D16150" s="8"/>
      <c r="E16150" s="1"/>
      <c r="F16150" s="1"/>
      <c r="G16150" s="1"/>
      <c r="H16150" s="1"/>
    </row>
    <row r="16151">
      <c r="A16151" s="1"/>
      <c r="B16151" s="1"/>
      <c r="C16151" s="1"/>
      <c r="D16151" s="8"/>
      <c r="E16151" s="1"/>
      <c r="F16151" s="1"/>
      <c r="G16151" s="1"/>
      <c r="H16151" s="1"/>
    </row>
    <row r="16152">
      <c r="A16152" s="1"/>
      <c r="B16152" s="1"/>
      <c r="C16152" s="1"/>
      <c r="D16152" s="8"/>
      <c r="E16152" s="1"/>
      <c r="F16152" s="1"/>
      <c r="G16152" s="1"/>
      <c r="H16152" s="1"/>
    </row>
    <row r="16153">
      <c r="A16153" s="1"/>
      <c r="B16153" s="1"/>
      <c r="C16153" s="1"/>
      <c r="D16153" s="8"/>
      <c r="E16153" s="1"/>
      <c r="F16153" s="1"/>
      <c r="G16153" s="1"/>
      <c r="H16153" s="1"/>
    </row>
    <row r="16154">
      <c r="A16154" s="1"/>
      <c r="B16154" s="1"/>
      <c r="C16154" s="1"/>
      <c r="D16154" s="8"/>
      <c r="E16154" s="1"/>
      <c r="F16154" s="1"/>
      <c r="G16154" s="1"/>
      <c r="H16154" s="1"/>
    </row>
    <row r="16155">
      <c r="A16155" s="1"/>
      <c r="B16155" s="1"/>
      <c r="C16155" s="1"/>
      <c r="D16155" s="8"/>
      <c r="E16155" s="1"/>
      <c r="F16155" s="1"/>
      <c r="G16155" s="1"/>
      <c r="H16155" s="1"/>
    </row>
    <row r="16156">
      <c r="A16156" s="1"/>
      <c r="B16156" s="1"/>
      <c r="C16156" s="1"/>
      <c r="D16156" s="8"/>
      <c r="E16156" s="1"/>
      <c r="F16156" s="1"/>
      <c r="G16156" s="1"/>
      <c r="H16156" s="1"/>
    </row>
    <row r="16157">
      <c r="A16157" s="1"/>
      <c r="B16157" s="1"/>
      <c r="C16157" s="1"/>
      <c r="D16157" s="8"/>
      <c r="E16157" s="1"/>
      <c r="F16157" s="1"/>
      <c r="G16157" s="1"/>
      <c r="H16157" s="1"/>
    </row>
    <row r="16158">
      <c r="A16158" s="1"/>
      <c r="B16158" s="1"/>
      <c r="C16158" s="1"/>
      <c r="D16158" s="8"/>
      <c r="E16158" s="1"/>
      <c r="F16158" s="1"/>
      <c r="G16158" s="1"/>
      <c r="H16158" s="1"/>
    </row>
    <row r="16159">
      <c r="A16159" s="1"/>
      <c r="B16159" s="1"/>
      <c r="C16159" s="1"/>
      <c r="D16159" s="8"/>
      <c r="E16159" s="1"/>
      <c r="F16159" s="1"/>
      <c r="G16159" s="1"/>
      <c r="H16159" s="1"/>
    </row>
    <row r="16160">
      <c r="A16160" s="1"/>
      <c r="B16160" s="1"/>
      <c r="C16160" s="1"/>
      <c r="D16160" s="8"/>
      <c r="E16160" s="1"/>
      <c r="F16160" s="1"/>
      <c r="G16160" s="1"/>
      <c r="H16160" s="1"/>
    </row>
    <row r="16161">
      <c r="A16161" s="1"/>
      <c r="B16161" s="1"/>
      <c r="C16161" s="1"/>
      <c r="D16161" s="8"/>
      <c r="E16161" s="1"/>
      <c r="F16161" s="1"/>
      <c r="G16161" s="1"/>
      <c r="H16161" s="1"/>
    </row>
    <row r="16162">
      <c r="A16162" s="1"/>
      <c r="B16162" s="1"/>
      <c r="C16162" s="1"/>
      <c r="D16162" s="8"/>
      <c r="E16162" s="1"/>
      <c r="F16162" s="1"/>
      <c r="G16162" s="1"/>
      <c r="H16162" s="1"/>
    </row>
    <row r="16163">
      <c r="A16163" s="1"/>
      <c r="B16163" s="1"/>
      <c r="C16163" s="1"/>
      <c r="D16163" s="8"/>
      <c r="E16163" s="1"/>
      <c r="F16163" s="1"/>
      <c r="G16163" s="1"/>
      <c r="H16163" s="1"/>
    </row>
    <row r="16164">
      <c r="A16164" s="1"/>
      <c r="B16164" s="1"/>
      <c r="C16164" s="1"/>
      <c r="D16164" s="8"/>
      <c r="E16164" s="1"/>
      <c r="F16164" s="1"/>
      <c r="G16164" s="1"/>
      <c r="H16164" s="1"/>
    </row>
    <row r="16165">
      <c r="A16165" s="1"/>
      <c r="B16165" s="1"/>
      <c r="C16165" s="1"/>
      <c r="D16165" s="8"/>
      <c r="E16165" s="1"/>
      <c r="F16165" s="1"/>
      <c r="G16165" s="1"/>
      <c r="H16165" s="1"/>
    </row>
    <row r="16166">
      <c r="A16166" s="1"/>
      <c r="B16166" s="1"/>
      <c r="C16166" s="1"/>
      <c r="D16166" s="8"/>
      <c r="E16166" s="1"/>
      <c r="F16166" s="1"/>
      <c r="G16166" s="1"/>
      <c r="H16166" s="1"/>
    </row>
    <row r="16167">
      <c r="A16167" s="1"/>
      <c r="B16167" s="1"/>
      <c r="C16167" s="1"/>
      <c r="D16167" s="8"/>
      <c r="E16167" s="1"/>
      <c r="F16167" s="1"/>
      <c r="G16167" s="1"/>
      <c r="H16167" s="1"/>
    </row>
    <row r="16168">
      <c r="A16168" s="1"/>
      <c r="B16168" s="1"/>
      <c r="C16168" s="1"/>
      <c r="D16168" s="8"/>
      <c r="E16168" s="1"/>
      <c r="F16168" s="1"/>
      <c r="G16168" s="1"/>
      <c r="H16168" s="1"/>
    </row>
    <row r="16169">
      <c r="A16169" s="1"/>
      <c r="B16169" s="1"/>
      <c r="C16169" s="1"/>
      <c r="D16169" s="8"/>
      <c r="E16169" s="1"/>
      <c r="F16169" s="1"/>
      <c r="G16169" s="1"/>
      <c r="H16169" s="1"/>
    </row>
    <row r="16170">
      <c r="A16170" s="1"/>
      <c r="B16170" s="1"/>
      <c r="C16170" s="1"/>
      <c r="D16170" s="8"/>
      <c r="E16170" s="1"/>
      <c r="F16170" s="1"/>
      <c r="G16170" s="1"/>
      <c r="H16170" s="1"/>
    </row>
    <row r="16171">
      <c r="A16171" s="1"/>
      <c r="B16171" s="1"/>
      <c r="C16171" s="1"/>
      <c r="D16171" s="8"/>
      <c r="E16171" s="1"/>
      <c r="F16171" s="1"/>
      <c r="G16171" s="1"/>
      <c r="H16171" s="1"/>
    </row>
    <row r="16172">
      <c r="A16172" s="1"/>
      <c r="B16172" s="1"/>
      <c r="C16172" s="1"/>
      <c r="D16172" s="8"/>
      <c r="E16172" s="1"/>
      <c r="F16172" s="1"/>
      <c r="G16172" s="1"/>
      <c r="H16172" s="1"/>
    </row>
    <row r="16173">
      <c r="A16173" s="1"/>
      <c r="B16173" s="1"/>
      <c r="C16173" s="1"/>
      <c r="D16173" s="8"/>
      <c r="E16173" s="1"/>
      <c r="F16173" s="1"/>
      <c r="G16173" s="1"/>
      <c r="H16173" s="1"/>
    </row>
    <row r="16174">
      <c r="A16174" s="1"/>
      <c r="B16174" s="1"/>
      <c r="C16174" s="1"/>
      <c r="D16174" s="8"/>
      <c r="E16174" s="1"/>
      <c r="F16174" s="1"/>
      <c r="G16174" s="1"/>
      <c r="H16174" s="1"/>
    </row>
    <row r="16175">
      <c r="A16175" s="1"/>
      <c r="B16175" s="1"/>
      <c r="C16175" s="1"/>
      <c r="D16175" s="8"/>
      <c r="E16175" s="1"/>
      <c r="F16175" s="1"/>
      <c r="G16175" s="1"/>
      <c r="H16175" s="1"/>
    </row>
    <row r="16176">
      <c r="A16176" s="1"/>
      <c r="B16176" s="1"/>
      <c r="C16176" s="1"/>
      <c r="D16176" s="8"/>
      <c r="E16176" s="1"/>
      <c r="F16176" s="1"/>
      <c r="G16176" s="1"/>
      <c r="H16176" s="1"/>
    </row>
    <row r="16177">
      <c r="A16177" s="1"/>
      <c r="B16177" s="1"/>
      <c r="C16177" s="1"/>
      <c r="D16177" s="8"/>
      <c r="E16177" s="1"/>
      <c r="F16177" s="1"/>
      <c r="G16177" s="1"/>
      <c r="H16177" s="1"/>
    </row>
    <row r="16178">
      <c r="A16178" s="1"/>
      <c r="B16178" s="1"/>
      <c r="C16178" s="1"/>
      <c r="D16178" s="8"/>
      <c r="E16178" s="1"/>
      <c r="F16178" s="1"/>
      <c r="G16178" s="1"/>
      <c r="H16178" s="1"/>
    </row>
    <row r="16179">
      <c r="A16179" s="1"/>
      <c r="B16179" s="1"/>
      <c r="C16179" s="1"/>
      <c r="D16179" s="8"/>
      <c r="E16179" s="1"/>
      <c r="F16179" s="1"/>
      <c r="G16179" s="1"/>
      <c r="H16179" s="1"/>
    </row>
    <row r="16180">
      <c r="A16180" s="1"/>
      <c r="B16180" s="1"/>
      <c r="C16180" s="1"/>
      <c r="D16180" s="8"/>
      <c r="E16180" s="1"/>
      <c r="F16180" s="1"/>
      <c r="G16180" s="1"/>
      <c r="H16180" s="1"/>
    </row>
    <row r="16181">
      <c r="A16181" s="1"/>
      <c r="B16181" s="1"/>
      <c r="C16181" s="1"/>
      <c r="D16181" s="8"/>
      <c r="E16181" s="1"/>
      <c r="F16181" s="1"/>
      <c r="G16181" s="1"/>
      <c r="H16181" s="1"/>
    </row>
    <row r="16182">
      <c r="A16182" s="1"/>
      <c r="B16182" s="1"/>
      <c r="C16182" s="1"/>
      <c r="D16182" s="8"/>
      <c r="E16182" s="1"/>
      <c r="F16182" s="1"/>
      <c r="G16182" s="1"/>
      <c r="H16182" s="1"/>
    </row>
    <row r="16183">
      <c r="A16183" s="1"/>
      <c r="B16183" s="1"/>
      <c r="C16183" s="1"/>
      <c r="D16183" s="8"/>
      <c r="E16183" s="1"/>
      <c r="F16183" s="1"/>
      <c r="G16183" s="1"/>
      <c r="H16183" s="1"/>
    </row>
    <row r="16184">
      <c r="A16184" s="1"/>
      <c r="B16184" s="1"/>
      <c r="C16184" s="1"/>
      <c r="D16184" s="8"/>
      <c r="E16184" s="1"/>
      <c r="F16184" s="1"/>
      <c r="G16184" s="1"/>
      <c r="H16184" s="1"/>
    </row>
    <row r="16185">
      <c r="A16185" s="1"/>
      <c r="B16185" s="1"/>
      <c r="C16185" s="1"/>
      <c r="D16185" s="8"/>
      <c r="E16185" s="1"/>
      <c r="F16185" s="1"/>
      <c r="G16185" s="1"/>
      <c r="H16185" s="1"/>
    </row>
    <row r="16186">
      <c r="A16186" s="1"/>
      <c r="B16186" s="1"/>
      <c r="C16186" s="1"/>
      <c r="D16186" s="8"/>
      <c r="E16186" s="1"/>
      <c r="F16186" s="1"/>
      <c r="G16186" s="1"/>
      <c r="H16186" s="1"/>
    </row>
    <row r="16187">
      <c r="A16187" s="1"/>
      <c r="B16187" s="1"/>
      <c r="C16187" s="1"/>
      <c r="D16187" s="8"/>
      <c r="E16187" s="1"/>
      <c r="F16187" s="1"/>
      <c r="G16187" s="1"/>
      <c r="H16187" s="1"/>
    </row>
    <row r="16188">
      <c r="A16188" s="1"/>
      <c r="B16188" s="1"/>
      <c r="C16188" s="1"/>
      <c r="D16188" s="8"/>
      <c r="E16188" s="1"/>
      <c r="F16188" s="1"/>
      <c r="G16188" s="1"/>
      <c r="H16188" s="1"/>
    </row>
    <row r="16189">
      <c r="A16189" s="1"/>
      <c r="B16189" s="1"/>
      <c r="C16189" s="1"/>
      <c r="D16189" s="8"/>
      <c r="E16189" s="1"/>
      <c r="F16189" s="1"/>
      <c r="G16189" s="1"/>
      <c r="H16189" s="1"/>
    </row>
    <row r="16190">
      <c r="A16190" s="1"/>
      <c r="B16190" s="1"/>
      <c r="C16190" s="1"/>
      <c r="D16190" s="8"/>
      <c r="E16190" s="1"/>
      <c r="F16190" s="1"/>
      <c r="G16190" s="1"/>
      <c r="H16190" s="1"/>
    </row>
    <row r="16191">
      <c r="A16191" s="1"/>
      <c r="B16191" s="1"/>
      <c r="C16191" s="1"/>
      <c r="D16191" s="8"/>
      <c r="E16191" s="1"/>
      <c r="F16191" s="1"/>
      <c r="G16191" s="1"/>
      <c r="H16191" s="1"/>
    </row>
    <row r="16192">
      <c r="A16192" s="1"/>
      <c r="B16192" s="1"/>
      <c r="C16192" s="1"/>
      <c r="D16192" s="8"/>
      <c r="E16192" s="1"/>
      <c r="F16192" s="1"/>
      <c r="G16192" s="1"/>
      <c r="H16192" s="1"/>
    </row>
    <row r="16193">
      <c r="A16193" s="1"/>
      <c r="B16193" s="1"/>
      <c r="C16193" s="1"/>
      <c r="D16193" s="8"/>
      <c r="E16193" s="1"/>
      <c r="F16193" s="1"/>
      <c r="G16193" s="1"/>
      <c r="H16193" s="1"/>
    </row>
    <row r="16194">
      <c r="A16194" s="1"/>
      <c r="B16194" s="1"/>
      <c r="C16194" s="1"/>
      <c r="D16194" s="8"/>
      <c r="E16194" s="1"/>
      <c r="F16194" s="1"/>
      <c r="G16194" s="1"/>
      <c r="H16194" s="1"/>
    </row>
    <row r="16195">
      <c r="A16195" s="1"/>
      <c r="B16195" s="1"/>
      <c r="C16195" s="1"/>
      <c r="D16195" s="8"/>
      <c r="E16195" s="1"/>
      <c r="F16195" s="1"/>
      <c r="G16195" s="1"/>
      <c r="H16195" s="1"/>
    </row>
    <row r="16196">
      <c r="A16196" s="1"/>
      <c r="B16196" s="1"/>
      <c r="C16196" s="1"/>
      <c r="D16196" s="8"/>
      <c r="E16196" s="1"/>
      <c r="F16196" s="1"/>
      <c r="G16196" s="1"/>
      <c r="H16196" s="1"/>
    </row>
    <row r="16197">
      <c r="A16197" s="1"/>
      <c r="B16197" s="1"/>
      <c r="C16197" s="1"/>
      <c r="D16197" s="8"/>
      <c r="E16197" s="1"/>
      <c r="F16197" s="1"/>
      <c r="G16197" s="1"/>
      <c r="H16197" s="1"/>
    </row>
    <row r="16198">
      <c r="A16198" s="1"/>
      <c r="B16198" s="1"/>
      <c r="C16198" s="1"/>
      <c r="D16198" s="8"/>
      <c r="E16198" s="1"/>
      <c r="F16198" s="1"/>
      <c r="G16198" s="1"/>
      <c r="H16198" s="1"/>
    </row>
    <row r="16199">
      <c r="A16199" s="1"/>
      <c r="B16199" s="1"/>
      <c r="C16199" s="1"/>
      <c r="D16199" s="8"/>
      <c r="E16199" s="1"/>
      <c r="F16199" s="1"/>
      <c r="G16199" s="1"/>
      <c r="H16199" s="1"/>
    </row>
    <row r="16200">
      <c r="A16200" s="1"/>
      <c r="B16200" s="1"/>
      <c r="C16200" s="1"/>
      <c r="D16200" s="8"/>
      <c r="E16200" s="1"/>
      <c r="F16200" s="1"/>
      <c r="G16200" s="1"/>
      <c r="H16200" s="1"/>
    </row>
    <row r="16201">
      <c r="A16201" s="1"/>
      <c r="B16201" s="1"/>
      <c r="C16201" s="1"/>
      <c r="D16201" s="8"/>
      <c r="E16201" s="1"/>
      <c r="F16201" s="1"/>
      <c r="G16201" s="1"/>
      <c r="H16201" s="1"/>
    </row>
    <row r="16202">
      <c r="A16202" s="1"/>
      <c r="B16202" s="1"/>
      <c r="C16202" s="1"/>
      <c r="D16202" s="8"/>
      <c r="E16202" s="1"/>
      <c r="F16202" s="1"/>
      <c r="G16202" s="1"/>
      <c r="H16202" s="1"/>
    </row>
    <row r="16203">
      <c r="A16203" s="1"/>
      <c r="B16203" s="1"/>
      <c r="C16203" s="1"/>
      <c r="D16203" s="8"/>
      <c r="E16203" s="1"/>
      <c r="F16203" s="1"/>
      <c r="G16203" s="1"/>
      <c r="H16203" s="1"/>
    </row>
    <row r="16204">
      <c r="A16204" s="1"/>
      <c r="B16204" s="1"/>
      <c r="C16204" s="1"/>
      <c r="D16204" s="8"/>
      <c r="E16204" s="1"/>
      <c r="F16204" s="1"/>
      <c r="G16204" s="1"/>
      <c r="H16204" s="1"/>
    </row>
    <row r="16205">
      <c r="A16205" s="1"/>
      <c r="B16205" s="1"/>
      <c r="C16205" s="1"/>
      <c r="D16205" s="8"/>
      <c r="E16205" s="1"/>
      <c r="F16205" s="1"/>
      <c r="G16205" s="1"/>
      <c r="H16205" s="1"/>
    </row>
    <row r="16206">
      <c r="A16206" s="1"/>
      <c r="B16206" s="1"/>
      <c r="C16206" s="1"/>
      <c r="D16206" s="8"/>
      <c r="E16206" s="1"/>
      <c r="F16206" s="1"/>
      <c r="G16206" s="1"/>
      <c r="H16206" s="1"/>
    </row>
    <row r="16207">
      <c r="A16207" s="1"/>
      <c r="B16207" s="1"/>
      <c r="C16207" s="1"/>
      <c r="D16207" s="8"/>
      <c r="E16207" s="1"/>
      <c r="F16207" s="1"/>
      <c r="G16207" s="1"/>
      <c r="H16207" s="1"/>
    </row>
    <row r="16208">
      <c r="A16208" s="1"/>
      <c r="B16208" s="1"/>
      <c r="C16208" s="1"/>
      <c r="D16208" s="8"/>
      <c r="E16208" s="1"/>
      <c r="F16208" s="1"/>
      <c r="G16208" s="1"/>
      <c r="H16208" s="1"/>
    </row>
    <row r="16209">
      <c r="A16209" s="1"/>
      <c r="B16209" s="1"/>
      <c r="C16209" s="1"/>
      <c r="D16209" s="8"/>
      <c r="E16209" s="1"/>
      <c r="F16209" s="1"/>
      <c r="G16209" s="1"/>
      <c r="H16209" s="1"/>
    </row>
    <row r="16210">
      <c r="A16210" s="1"/>
      <c r="B16210" s="1"/>
      <c r="C16210" s="1"/>
      <c r="D16210" s="8"/>
      <c r="E16210" s="1"/>
      <c r="F16210" s="1"/>
      <c r="G16210" s="1"/>
      <c r="H16210" s="1"/>
    </row>
    <row r="16211">
      <c r="A16211" s="1"/>
      <c r="B16211" s="1"/>
      <c r="C16211" s="1"/>
      <c r="D16211" s="8"/>
      <c r="E16211" s="1"/>
      <c r="F16211" s="1"/>
      <c r="G16211" s="1"/>
      <c r="H16211" s="1"/>
    </row>
    <row r="16212">
      <c r="A16212" s="1"/>
      <c r="B16212" s="1"/>
      <c r="C16212" s="1"/>
      <c r="D16212" s="8"/>
      <c r="E16212" s="1"/>
      <c r="F16212" s="1"/>
      <c r="G16212" s="1"/>
      <c r="H16212" s="1"/>
    </row>
    <row r="16213">
      <c r="A16213" s="1"/>
      <c r="B16213" s="1"/>
      <c r="C16213" s="1"/>
      <c r="D16213" s="8"/>
      <c r="E16213" s="1"/>
      <c r="F16213" s="1"/>
      <c r="G16213" s="1"/>
      <c r="H16213" s="1"/>
    </row>
    <row r="16214">
      <c r="A16214" s="1"/>
      <c r="B16214" s="1"/>
      <c r="C16214" s="1"/>
      <c r="D16214" s="8"/>
      <c r="E16214" s="1"/>
      <c r="F16214" s="1"/>
      <c r="G16214" s="1"/>
      <c r="H16214" s="1"/>
    </row>
    <row r="16215">
      <c r="A16215" s="1"/>
      <c r="B16215" s="1"/>
      <c r="C16215" s="1"/>
      <c r="D16215" s="8"/>
      <c r="E16215" s="1"/>
      <c r="F16215" s="1"/>
      <c r="G16215" s="1"/>
      <c r="H16215" s="1"/>
    </row>
    <row r="16216">
      <c r="A16216" s="1"/>
      <c r="B16216" s="1"/>
      <c r="C16216" s="1"/>
      <c r="D16216" s="8"/>
      <c r="E16216" s="1"/>
      <c r="F16216" s="1"/>
      <c r="G16216" s="1"/>
      <c r="H16216" s="1"/>
    </row>
    <row r="16217">
      <c r="A16217" s="1"/>
      <c r="B16217" s="1"/>
      <c r="C16217" s="1"/>
      <c r="D16217" s="8"/>
      <c r="E16217" s="1"/>
      <c r="F16217" s="1"/>
      <c r="G16217" s="1"/>
      <c r="H16217" s="1"/>
    </row>
    <row r="16218">
      <c r="A16218" s="1"/>
      <c r="B16218" s="1"/>
      <c r="C16218" s="1"/>
      <c r="D16218" s="8"/>
      <c r="E16218" s="1"/>
      <c r="F16218" s="1"/>
      <c r="G16218" s="1"/>
      <c r="H16218" s="1"/>
    </row>
    <row r="16219">
      <c r="A16219" s="1"/>
      <c r="B16219" s="1"/>
      <c r="C16219" s="1"/>
      <c r="D16219" s="8"/>
      <c r="E16219" s="1"/>
      <c r="F16219" s="1"/>
      <c r="G16219" s="1"/>
      <c r="H16219" s="1"/>
    </row>
    <row r="16220">
      <c r="A16220" s="1"/>
      <c r="B16220" s="1"/>
      <c r="C16220" s="1"/>
      <c r="D16220" s="8"/>
      <c r="E16220" s="1"/>
      <c r="F16220" s="1"/>
      <c r="G16220" s="1"/>
      <c r="H16220" s="1"/>
    </row>
    <row r="16221">
      <c r="A16221" s="1"/>
      <c r="B16221" s="1"/>
      <c r="C16221" s="1"/>
      <c r="D16221" s="8"/>
      <c r="E16221" s="1"/>
      <c r="F16221" s="1"/>
      <c r="G16221" s="1"/>
      <c r="H16221" s="1"/>
    </row>
    <row r="16222">
      <c r="A16222" s="1"/>
      <c r="B16222" s="1"/>
      <c r="C16222" s="1"/>
      <c r="D16222" s="8"/>
      <c r="E16222" s="1"/>
      <c r="F16222" s="1"/>
      <c r="G16222" s="1"/>
      <c r="H16222" s="1"/>
    </row>
    <row r="16223">
      <c r="A16223" s="1"/>
      <c r="B16223" s="1"/>
      <c r="C16223" s="1"/>
      <c r="D16223" s="8"/>
      <c r="E16223" s="1"/>
      <c r="F16223" s="1"/>
      <c r="G16223" s="1"/>
      <c r="H16223" s="1"/>
    </row>
    <row r="16224">
      <c r="A16224" s="1"/>
      <c r="B16224" s="1"/>
      <c r="C16224" s="1"/>
      <c r="D16224" s="8"/>
      <c r="E16224" s="1"/>
      <c r="F16224" s="1"/>
      <c r="G16224" s="1"/>
      <c r="H16224" s="1"/>
    </row>
    <row r="16225">
      <c r="A16225" s="1"/>
      <c r="B16225" s="1"/>
      <c r="C16225" s="1"/>
      <c r="D16225" s="8"/>
      <c r="E16225" s="1"/>
      <c r="F16225" s="1"/>
      <c r="G16225" s="1"/>
      <c r="H16225" s="1"/>
    </row>
    <row r="16226">
      <c r="A16226" s="1"/>
      <c r="B16226" s="1"/>
      <c r="C16226" s="1"/>
      <c r="D16226" s="8"/>
      <c r="E16226" s="1"/>
      <c r="F16226" s="1"/>
      <c r="G16226" s="1"/>
      <c r="H16226" s="1"/>
    </row>
    <row r="16227">
      <c r="A16227" s="1"/>
      <c r="B16227" s="1"/>
      <c r="C16227" s="1"/>
      <c r="D16227" s="8"/>
      <c r="E16227" s="1"/>
      <c r="F16227" s="1"/>
      <c r="G16227" s="1"/>
      <c r="H16227" s="1"/>
    </row>
    <row r="16228">
      <c r="A16228" s="1"/>
      <c r="B16228" s="1"/>
      <c r="C16228" s="1"/>
      <c r="D16228" s="8"/>
      <c r="E16228" s="1"/>
      <c r="F16228" s="1"/>
      <c r="G16228" s="1"/>
      <c r="H16228" s="1"/>
    </row>
    <row r="16229">
      <c r="A16229" s="1"/>
      <c r="B16229" s="1"/>
      <c r="C16229" s="1"/>
      <c r="D16229" s="8"/>
      <c r="E16229" s="1"/>
      <c r="F16229" s="1"/>
      <c r="G16229" s="1"/>
      <c r="H16229" s="1"/>
    </row>
    <row r="16230">
      <c r="A16230" s="1"/>
      <c r="B16230" s="1"/>
      <c r="C16230" s="1"/>
      <c r="D16230" s="8"/>
      <c r="E16230" s="1"/>
      <c r="F16230" s="1"/>
      <c r="G16230" s="1"/>
      <c r="H16230" s="1"/>
    </row>
    <row r="16231">
      <c r="A16231" s="1"/>
      <c r="B16231" s="1"/>
      <c r="C16231" s="1"/>
      <c r="D16231" s="8"/>
      <c r="E16231" s="1"/>
      <c r="F16231" s="1"/>
      <c r="G16231" s="1"/>
      <c r="H16231" s="1"/>
    </row>
    <row r="16232">
      <c r="A16232" s="1"/>
      <c r="B16232" s="1"/>
      <c r="C16232" s="1"/>
      <c r="D16232" s="8"/>
      <c r="E16232" s="1"/>
      <c r="F16232" s="1"/>
      <c r="G16232" s="1"/>
      <c r="H16232" s="1"/>
    </row>
    <row r="16233">
      <c r="A16233" s="1"/>
      <c r="B16233" s="1"/>
      <c r="C16233" s="1"/>
      <c r="D16233" s="8"/>
      <c r="E16233" s="1"/>
      <c r="F16233" s="1"/>
      <c r="G16233" s="1"/>
      <c r="H16233" s="1"/>
    </row>
    <row r="16234">
      <c r="A16234" s="1"/>
      <c r="B16234" s="1"/>
      <c r="C16234" s="1"/>
      <c r="D16234" s="8"/>
      <c r="E16234" s="1"/>
      <c r="F16234" s="1"/>
      <c r="G16234" s="1"/>
      <c r="H16234" s="1"/>
    </row>
    <row r="16235">
      <c r="A16235" s="1"/>
      <c r="B16235" s="1"/>
      <c r="C16235" s="1"/>
      <c r="D16235" s="8"/>
      <c r="E16235" s="1"/>
      <c r="F16235" s="1"/>
      <c r="G16235" s="1"/>
      <c r="H16235" s="1"/>
    </row>
    <row r="16236">
      <c r="A16236" s="1"/>
      <c r="B16236" s="1"/>
      <c r="C16236" s="1"/>
      <c r="D16236" s="8"/>
      <c r="E16236" s="1"/>
      <c r="F16236" s="1"/>
      <c r="G16236" s="1"/>
      <c r="H16236" s="1"/>
    </row>
    <row r="16237">
      <c r="A16237" s="1"/>
      <c r="B16237" s="1"/>
      <c r="C16237" s="1"/>
      <c r="D16237" s="8"/>
      <c r="E16237" s="1"/>
      <c r="F16237" s="1"/>
      <c r="G16237" s="1"/>
      <c r="H16237" s="1"/>
    </row>
    <row r="16238">
      <c r="A16238" s="1"/>
      <c r="B16238" s="1"/>
      <c r="C16238" s="1"/>
      <c r="D16238" s="8"/>
      <c r="E16238" s="1"/>
      <c r="F16238" s="1"/>
      <c r="G16238" s="1"/>
      <c r="H16238" s="1"/>
    </row>
    <row r="16239">
      <c r="A16239" s="1"/>
      <c r="B16239" s="1"/>
      <c r="C16239" s="1"/>
      <c r="D16239" s="8"/>
      <c r="E16239" s="1"/>
      <c r="F16239" s="1"/>
      <c r="G16239" s="1"/>
      <c r="H16239" s="1"/>
    </row>
    <row r="16240">
      <c r="A16240" s="1"/>
      <c r="B16240" s="1"/>
      <c r="C16240" s="1"/>
      <c r="D16240" s="8"/>
      <c r="E16240" s="1"/>
      <c r="F16240" s="1"/>
      <c r="G16240" s="1"/>
      <c r="H16240" s="1"/>
    </row>
    <row r="16241">
      <c r="A16241" s="1"/>
      <c r="B16241" s="1"/>
      <c r="C16241" s="1"/>
      <c r="D16241" s="8"/>
      <c r="E16241" s="1"/>
      <c r="F16241" s="1"/>
      <c r="G16241" s="1"/>
      <c r="H16241" s="1"/>
    </row>
    <row r="16242">
      <c r="A16242" s="1"/>
      <c r="B16242" s="1"/>
      <c r="C16242" s="1"/>
      <c r="D16242" s="8"/>
      <c r="E16242" s="1"/>
      <c r="F16242" s="1"/>
      <c r="G16242" s="1"/>
      <c r="H16242" s="1"/>
    </row>
    <row r="16243">
      <c r="A16243" s="1"/>
      <c r="B16243" s="1"/>
      <c r="C16243" s="1"/>
      <c r="D16243" s="8"/>
      <c r="E16243" s="1"/>
      <c r="F16243" s="1"/>
      <c r="G16243" s="1"/>
      <c r="H16243" s="1"/>
    </row>
    <row r="16244">
      <c r="A16244" s="1"/>
      <c r="B16244" s="1"/>
      <c r="C16244" s="1"/>
      <c r="D16244" s="8"/>
      <c r="E16244" s="1"/>
      <c r="F16244" s="1"/>
      <c r="G16244" s="1"/>
      <c r="H16244" s="1"/>
    </row>
    <row r="16245">
      <c r="A16245" s="1"/>
      <c r="B16245" s="1"/>
      <c r="C16245" s="1"/>
      <c r="D16245" s="8"/>
      <c r="E16245" s="1"/>
      <c r="F16245" s="1"/>
      <c r="G16245" s="1"/>
      <c r="H16245" s="1"/>
    </row>
    <row r="16246">
      <c r="A16246" s="1"/>
      <c r="B16246" s="1"/>
      <c r="C16246" s="1"/>
      <c r="D16246" s="8"/>
      <c r="E16246" s="1"/>
      <c r="F16246" s="1"/>
      <c r="G16246" s="1"/>
      <c r="H16246" s="1"/>
    </row>
    <row r="16247">
      <c r="A16247" s="1"/>
      <c r="B16247" s="1"/>
      <c r="C16247" s="1"/>
      <c r="D16247" s="8"/>
      <c r="E16247" s="1"/>
      <c r="F16247" s="1"/>
      <c r="G16247" s="1"/>
      <c r="H16247" s="1"/>
    </row>
    <row r="16248">
      <c r="A16248" s="1"/>
      <c r="B16248" s="1"/>
      <c r="C16248" s="1"/>
      <c r="D16248" s="8"/>
      <c r="E16248" s="1"/>
      <c r="F16248" s="1"/>
      <c r="G16248" s="1"/>
      <c r="H16248" s="1"/>
    </row>
    <row r="16249">
      <c r="A16249" s="1"/>
      <c r="B16249" s="1"/>
      <c r="C16249" s="1"/>
      <c r="D16249" s="8"/>
      <c r="E16249" s="1"/>
      <c r="F16249" s="1"/>
      <c r="G16249" s="1"/>
      <c r="H16249" s="1"/>
    </row>
    <row r="16250">
      <c r="A16250" s="1"/>
      <c r="B16250" s="1"/>
      <c r="C16250" s="1"/>
      <c r="D16250" s="8"/>
      <c r="E16250" s="1"/>
      <c r="F16250" s="1"/>
      <c r="G16250" s="1"/>
      <c r="H16250" s="1"/>
    </row>
    <row r="16251">
      <c r="A16251" s="1"/>
      <c r="B16251" s="1"/>
      <c r="C16251" s="1"/>
      <c r="D16251" s="8"/>
      <c r="E16251" s="1"/>
      <c r="F16251" s="1"/>
      <c r="G16251" s="1"/>
      <c r="H16251" s="1"/>
    </row>
    <row r="16252">
      <c r="A16252" s="1"/>
      <c r="B16252" s="1"/>
      <c r="C16252" s="1"/>
      <c r="D16252" s="8"/>
      <c r="E16252" s="1"/>
      <c r="F16252" s="1"/>
      <c r="G16252" s="1"/>
      <c r="H16252" s="1"/>
    </row>
    <row r="16253">
      <c r="A16253" s="1"/>
      <c r="B16253" s="1"/>
      <c r="C16253" s="1"/>
      <c r="D16253" s="8"/>
      <c r="E16253" s="1"/>
      <c r="F16253" s="1"/>
      <c r="G16253" s="1"/>
      <c r="H16253" s="1"/>
    </row>
    <row r="16254">
      <c r="A16254" s="1"/>
      <c r="B16254" s="1"/>
      <c r="C16254" s="1"/>
      <c r="D16254" s="8"/>
      <c r="E16254" s="1"/>
      <c r="F16254" s="1"/>
      <c r="G16254" s="1"/>
      <c r="H16254" s="1"/>
    </row>
    <row r="16255">
      <c r="A16255" s="1"/>
      <c r="B16255" s="1"/>
      <c r="C16255" s="1"/>
      <c r="D16255" s="8"/>
      <c r="E16255" s="1"/>
      <c r="F16255" s="1"/>
      <c r="G16255" s="1"/>
      <c r="H16255" s="1"/>
    </row>
    <row r="16256">
      <c r="A16256" s="1"/>
      <c r="B16256" s="1"/>
      <c r="C16256" s="1"/>
      <c r="D16256" s="8"/>
      <c r="E16256" s="1"/>
      <c r="F16256" s="1"/>
      <c r="G16256" s="1"/>
      <c r="H16256" s="1"/>
    </row>
    <row r="16257">
      <c r="A16257" s="1"/>
      <c r="B16257" s="1"/>
      <c r="C16257" s="1"/>
      <c r="D16257" s="8"/>
      <c r="E16257" s="1"/>
      <c r="F16257" s="1"/>
      <c r="G16257" s="1"/>
      <c r="H16257" s="1"/>
    </row>
    <row r="16258">
      <c r="A16258" s="1"/>
      <c r="B16258" s="1"/>
      <c r="C16258" s="1"/>
      <c r="D16258" s="8"/>
      <c r="E16258" s="1"/>
      <c r="F16258" s="1"/>
      <c r="G16258" s="1"/>
      <c r="H16258" s="1"/>
    </row>
    <row r="16259">
      <c r="A16259" s="1"/>
      <c r="B16259" s="1"/>
      <c r="C16259" s="1"/>
      <c r="D16259" s="8"/>
      <c r="E16259" s="1"/>
      <c r="F16259" s="1"/>
      <c r="G16259" s="1"/>
      <c r="H16259" s="1"/>
    </row>
    <row r="16260">
      <c r="A16260" s="1"/>
      <c r="B16260" s="1"/>
      <c r="C16260" s="1"/>
      <c r="D16260" s="8"/>
      <c r="E16260" s="1"/>
      <c r="F16260" s="1"/>
      <c r="G16260" s="1"/>
      <c r="H16260" s="1"/>
    </row>
    <row r="16261">
      <c r="A16261" s="1"/>
      <c r="B16261" s="1"/>
      <c r="C16261" s="1"/>
      <c r="D16261" s="8"/>
      <c r="E16261" s="1"/>
      <c r="F16261" s="1"/>
      <c r="G16261" s="1"/>
      <c r="H16261" s="1"/>
    </row>
    <row r="16262">
      <c r="A16262" s="1"/>
      <c r="B16262" s="1"/>
      <c r="C16262" s="1"/>
      <c r="D16262" s="8"/>
      <c r="E16262" s="1"/>
      <c r="F16262" s="1"/>
      <c r="G16262" s="1"/>
      <c r="H16262" s="1"/>
    </row>
    <row r="16263">
      <c r="A16263" s="1"/>
      <c r="B16263" s="1"/>
      <c r="C16263" s="1"/>
      <c r="D16263" s="8"/>
      <c r="E16263" s="1"/>
      <c r="F16263" s="1"/>
      <c r="G16263" s="1"/>
      <c r="H16263" s="1"/>
    </row>
    <row r="16264">
      <c r="A16264" s="1"/>
      <c r="B16264" s="1"/>
      <c r="C16264" s="1"/>
      <c r="D16264" s="8"/>
      <c r="E16264" s="1"/>
      <c r="F16264" s="1"/>
      <c r="G16264" s="1"/>
      <c r="H16264" s="1"/>
    </row>
    <row r="16265">
      <c r="A16265" s="1"/>
      <c r="B16265" s="1"/>
      <c r="C16265" s="1"/>
      <c r="D16265" s="8"/>
      <c r="E16265" s="1"/>
      <c r="F16265" s="1"/>
      <c r="G16265" s="1"/>
      <c r="H16265" s="1"/>
    </row>
    <row r="16266">
      <c r="A16266" s="1"/>
      <c r="B16266" s="1"/>
      <c r="C16266" s="1"/>
      <c r="D16266" s="8"/>
      <c r="E16266" s="1"/>
      <c r="F16266" s="1"/>
      <c r="G16266" s="1"/>
      <c r="H16266" s="1"/>
    </row>
    <row r="16267">
      <c r="A16267" s="1"/>
      <c r="B16267" s="1"/>
      <c r="C16267" s="1"/>
      <c r="D16267" s="8"/>
      <c r="E16267" s="1"/>
      <c r="F16267" s="1"/>
      <c r="G16267" s="1"/>
      <c r="H16267" s="1"/>
    </row>
    <row r="16268">
      <c r="A16268" s="1"/>
      <c r="B16268" s="1"/>
      <c r="C16268" s="1"/>
      <c r="D16268" s="8"/>
      <c r="E16268" s="1"/>
      <c r="F16268" s="1"/>
      <c r="G16268" s="1"/>
      <c r="H16268" s="1"/>
    </row>
    <row r="16269">
      <c r="A16269" s="1"/>
      <c r="B16269" s="1"/>
      <c r="C16269" s="1"/>
      <c r="D16269" s="8"/>
      <c r="E16269" s="1"/>
      <c r="F16269" s="1"/>
      <c r="G16269" s="1"/>
      <c r="H16269" s="1"/>
    </row>
    <row r="16270">
      <c r="A16270" s="1"/>
      <c r="B16270" s="1"/>
      <c r="C16270" s="1"/>
      <c r="D16270" s="8"/>
      <c r="E16270" s="1"/>
      <c r="F16270" s="1"/>
      <c r="G16270" s="1"/>
      <c r="H16270" s="1"/>
    </row>
    <row r="16271">
      <c r="A16271" s="1"/>
      <c r="B16271" s="1"/>
      <c r="C16271" s="1"/>
      <c r="D16271" s="8"/>
      <c r="E16271" s="1"/>
      <c r="F16271" s="1"/>
      <c r="G16271" s="1"/>
      <c r="H16271" s="1"/>
    </row>
    <row r="16272">
      <c r="A16272" s="1"/>
      <c r="B16272" s="1"/>
      <c r="C16272" s="1"/>
      <c r="D16272" s="8"/>
      <c r="E16272" s="1"/>
      <c r="F16272" s="1"/>
      <c r="G16272" s="1"/>
      <c r="H16272" s="1"/>
    </row>
    <row r="16273">
      <c r="A16273" s="1"/>
      <c r="B16273" s="1"/>
      <c r="C16273" s="1"/>
      <c r="D16273" s="8"/>
      <c r="E16273" s="1"/>
      <c r="F16273" s="1"/>
      <c r="G16273" s="1"/>
      <c r="H16273" s="1"/>
    </row>
    <row r="16274">
      <c r="A16274" s="1"/>
      <c r="B16274" s="1"/>
      <c r="C16274" s="1"/>
      <c r="D16274" s="8"/>
      <c r="E16274" s="1"/>
      <c r="F16274" s="1"/>
      <c r="G16274" s="1"/>
      <c r="H16274" s="1"/>
    </row>
    <row r="16275">
      <c r="A16275" s="1"/>
      <c r="B16275" s="1"/>
      <c r="C16275" s="1"/>
      <c r="D16275" s="8"/>
      <c r="E16275" s="1"/>
      <c r="F16275" s="1"/>
      <c r="G16275" s="1"/>
      <c r="H16275" s="1"/>
    </row>
    <row r="16276">
      <c r="A16276" s="1"/>
      <c r="B16276" s="1"/>
      <c r="C16276" s="1"/>
      <c r="D16276" s="8"/>
      <c r="E16276" s="1"/>
      <c r="F16276" s="1"/>
      <c r="G16276" s="1"/>
      <c r="H16276" s="1"/>
    </row>
    <row r="16277">
      <c r="A16277" s="1"/>
      <c r="B16277" s="1"/>
      <c r="C16277" s="1"/>
      <c r="D16277" s="8"/>
      <c r="E16277" s="1"/>
      <c r="F16277" s="1"/>
      <c r="G16277" s="1"/>
      <c r="H16277" s="1"/>
    </row>
    <row r="16278">
      <c r="A16278" s="1"/>
      <c r="B16278" s="1"/>
      <c r="C16278" s="1"/>
      <c r="D16278" s="8"/>
      <c r="E16278" s="1"/>
      <c r="F16278" s="1"/>
      <c r="G16278" s="1"/>
      <c r="H16278" s="1"/>
    </row>
    <row r="16279">
      <c r="A16279" s="1"/>
      <c r="B16279" s="1"/>
      <c r="C16279" s="1"/>
      <c r="D16279" s="8"/>
      <c r="E16279" s="1"/>
      <c r="F16279" s="1"/>
      <c r="G16279" s="1"/>
      <c r="H16279" s="1"/>
    </row>
    <row r="16280">
      <c r="A16280" s="1"/>
      <c r="B16280" s="1"/>
      <c r="C16280" s="1"/>
      <c r="D16280" s="8"/>
      <c r="E16280" s="1"/>
      <c r="F16280" s="1"/>
      <c r="G16280" s="1"/>
      <c r="H16280" s="1"/>
    </row>
    <row r="16281">
      <c r="A16281" s="1"/>
      <c r="B16281" s="1"/>
      <c r="C16281" s="1"/>
      <c r="D16281" s="8"/>
      <c r="E16281" s="1"/>
      <c r="F16281" s="1"/>
      <c r="G16281" s="1"/>
      <c r="H16281" s="1"/>
    </row>
    <row r="16282">
      <c r="A16282" s="1"/>
      <c r="B16282" s="1"/>
      <c r="C16282" s="1"/>
      <c r="D16282" s="8"/>
      <c r="E16282" s="1"/>
      <c r="F16282" s="1"/>
      <c r="G16282" s="1"/>
      <c r="H16282" s="1"/>
    </row>
    <row r="16283">
      <c r="A16283" s="1"/>
      <c r="B16283" s="1"/>
      <c r="C16283" s="1"/>
      <c r="D16283" s="8"/>
      <c r="E16283" s="1"/>
      <c r="F16283" s="1"/>
      <c r="G16283" s="1"/>
      <c r="H16283" s="1"/>
    </row>
    <row r="16284">
      <c r="A16284" s="1"/>
      <c r="B16284" s="1"/>
      <c r="C16284" s="1"/>
      <c r="D16284" s="8"/>
      <c r="E16284" s="1"/>
      <c r="F16284" s="1"/>
      <c r="G16284" s="1"/>
      <c r="H16284" s="1"/>
    </row>
    <row r="16285">
      <c r="A16285" s="1"/>
      <c r="B16285" s="1"/>
      <c r="C16285" s="1"/>
      <c r="D16285" s="8"/>
      <c r="E16285" s="1"/>
      <c r="F16285" s="1"/>
      <c r="G16285" s="1"/>
      <c r="H16285" s="1"/>
    </row>
    <row r="16286">
      <c r="A16286" s="1"/>
      <c r="B16286" s="1"/>
      <c r="C16286" s="1"/>
      <c r="D16286" s="8"/>
      <c r="E16286" s="1"/>
      <c r="F16286" s="1"/>
      <c r="G16286" s="1"/>
      <c r="H16286" s="1"/>
    </row>
    <row r="16287">
      <c r="A16287" s="1"/>
      <c r="B16287" s="1"/>
      <c r="C16287" s="1"/>
      <c r="D16287" s="8"/>
      <c r="E16287" s="1"/>
      <c r="F16287" s="1"/>
      <c r="G16287" s="1"/>
      <c r="H16287" s="1"/>
    </row>
    <row r="16288">
      <c r="A16288" s="1"/>
      <c r="B16288" s="1"/>
      <c r="C16288" s="1"/>
      <c r="D16288" s="8"/>
      <c r="E16288" s="1"/>
      <c r="F16288" s="1"/>
      <c r="G16288" s="1"/>
      <c r="H16288" s="1"/>
    </row>
    <row r="16289">
      <c r="A16289" s="1"/>
      <c r="B16289" s="1"/>
      <c r="C16289" s="1"/>
      <c r="D16289" s="8"/>
      <c r="E16289" s="1"/>
      <c r="F16289" s="1"/>
      <c r="G16289" s="1"/>
      <c r="H16289" s="1"/>
    </row>
    <row r="16290">
      <c r="A16290" s="1"/>
      <c r="B16290" s="1"/>
      <c r="C16290" s="1"/>
      <c r="D16290" s="8"/>
      <c r="E16290" s="1"/>
      <c r="F16290" s="1"/>
      <c r="G16290" s="1"/>
      <c r="H16290" s="1"/>
    </row>
    <row r="16291">
      <c r="A16291" s="1"/>
      <c r="B16291" s="1"/>
      <c r="C16291" s="1"/>
      <c r="D16291" s="8"/>
      <c r="E16291" s="1"/>
      <c r="F16291" s="1"/>
      <c r="G16291" s="1"/>
      <c r="H16291" s="1"/>
    </row>
    <row r="16292">
      <c r="A16292" s="1"/>
      <c r="B16292" s="1"/>
      <c r="C16292" s="1"/>
      <c r="D16292" s="8"/>
      <c r="E16292" s="1"/>
      <c r="F16292" s="1"/>
      <c r="G16292" s="1"/>
      <c r="H16292" s="1"/>
    </row>
    <row r="16293">
      <c r="A16293" s="1"/>
      <c r="B16293" s="1"/>
      <c r="C16293" s="1"/>
      <c r="D16293" s="8"/>
      <c r="E16293" s="1"/>
      <c r="F16293" s="1"/>
      <c r="G16293" s="1"/>
      <c r="H16293" s="1"/>
    </row>
    <row r="16294">
      <c r="A16294" s="1"/>
      <c r="B16294" s="1"/>
      <c r="C16294" s="1"/>
      <c r="D16294" s="8"/>
      <c r="E16294" s="1"/>
      <c r="F16294" s="1"/>
      <c r="G16294" s="1"/>
      <c r="H16294" s="1"/>
    </row>
    <row r="16295">
      <c r="A16295" s="1"/>
      <c r="B16295" s="1"/>
      <c r="C16295" s="1"/>
      <c r="D16295" s="8"/>
      <c r="E16295" s="1"/>
      <c r="F16295" s="1"/>
      <c r="G16295" s="1"/>
      <c r="H16295" s="1"/>
    </row>
    <row r="16296">
      <c r="A16296" s="1"/>
      <c r="B16296" s="1"/>
      <c r="C16296" s="1"/>
      <c r="D16296" s="8"/>
      <c r="E16296" s="1"/>
      <c r="F16296" s="1"/>
      <c r="G16296" s="1"/>
      <c r="H16296" s="1"/>
    </row>
    <row r="16297">
      <c r="A16297" s="1"/>
      <c r="B16297" s="1"/>
      <c r="C16297" s="1"/>
      <c r="D16297" s="8"/>
      <c r="E16297" s="1"/>
      <c r="F16297" s="1"/>
      <c r="G16297" s="1"/>
      <c r="H16297" s="1"/>
    </row>
    <row r="16298">
      <c r="A16298" s="1"/>
      <c r="B16298" s="1"/>
      <c r="C16298" s="1"/>
      <c r="D16298" s="8"/>
      <c r="E16298" s="1"/>
      <c r="F16298" s="1"/>
      <c r="G16298" s="1"/>
      <c r="H16298" s="1"/>
    </row>
    <row r="16299">
      <c r="A16299" s="1"/>
      <c r="B16299" s="1"/>
      <c r="C16299" s="1"/>
      <c r="D16299" s="8"/>
      <c r="E16299" s="1"/>
      <c r="F16299" s="1"/>
      <c r="G16299" s="1"/>
      <c r="H16299" s="1"/>
    </row>
    <row r="16300">
      <c r="A16300" s="1"/>
      <c r="B16300" s="1"/>
      <c r="C16300" s="1"/>
      <c r="D16300" s="8"/>
      <c r="E16300" s="1"/>
      <c r="F16300" s="1"/>
      <c r="G16300" s="1"/>
      <c r="H16300" s="1"/>
    </row>
    <row r="16301">
      <c r="A16301" s="1"/>
      <c r="B16301" s="1"/>
      <c r="C16301" s="1"/>
      <c r="D16301" s="8"/>
      <c r="E16301" s="1"/>
      <c r="F16301" s="1"/>
      <c r="G16301" s="1"/>
      <c r="H16301" s="1"/>
    </row>
    <row r="16302">
      <c r="A16302" s="1"/>
      <c r="B16302" s="1"/>
      <c r="C16302" s="1"/>
      <c r="D16302" s="8"/>
      <c r="E16302" s="1"/>
      <c r="F16302" s="1"/>
      <c r="G16302" s="1"/>
      <c r="H16302" s="1"/>
    </row>
    <row r="16303">
      <c r="A16303" s="1"/>
      <c r="B16303" s="1"/>
      <c r="C16303" s="1"/>
      <c r="D16303" s="8"/>
      <c r="E16303" s="1"/>
      <c r="F16303" s="1"/>
      <c r="G16303" s="1"/>
      <c r="H16303" s="1"/>
    </row>
    <row r="16304">
      <c r="A16304" s="1"/>
      <c r="B16304" s="1"/>
      <c r="C16304" s="1"/>
      <c r="D16304" s="8"/>
      <c r="E16304" s="1"/>
      <c r="F16304" s="1"/>
      <c r="G16304" s="1"/>
      <c r="H16304" s="1"/>
    </row>
    <row r="16305">
      <c r="A16305" s="1"/>
      <c r="B16305" s="1"/>
      <c r="C16305" s="1"/>
      <c r="D16305" s="8"/>
      <c r="E16305" s="1"/>
      <c r="F16305" s="1"/>
      <c r="G16305" s="1"/>
      <c r="H16305" s="1"/>
    </row>
    <row r="16306">
      <c r="A16306" s="1"/>
      <c r="B16306" s="1"/>
      <c r="C16306" s="1"/>
      <c r="D16306" s="8"/>
      <c r="E16306" s="1"/>
      <c r="F16306" s="1"/>
      <c r="G16306" s="1"/>
      <c r="H16306" s="1"/>
    </row>
    <row r="16307">
      <c r="A16307" s="1"/>
      <c r="B16307" s="1"/>
      <c r="C16307" s="1"/>
      <c r="D16307" s="8"/>
      <c r="E16307" s="1"/>
      <c r="F16307" s="1"/>
      <c r="G16307" s="1"/>
      <c r="H16307" s="1"/>
    </row>
    <row r="16308">
      <c r="A16308" s="1"/>
      <c r="B16308" s="1"/>
      <c r="C16308" s="1"/>
      <c r="D16308" s="8"/>
      <c r="E16308" s="1"/>
      <c r="F16308" s="1"/>
      <c r="G16308" s="1"/>
      <c r="H16308" s="1"/>
    </row>
    <row r="16309">
      <c r="A16309" s="1"/>
      <c r="B16309" s="1"/>
      <c r="C16309" s="1"/>
      <c r="D16309" s="8"/>
      <c r="E16309" s="1"/>
      <c r="F16309" s="1"/>
      <c r="G16309" s="1"/>
      <c r="H16309" s="1"/>
    </row>
    <row r="16310">
      <c r="A16310" s="1"/>
      <c r="B16310" s="1"/>
      <c r="C16310" s="1"/>
      <c r="D16310" s="8"/>
      <c r="E16310" s="1"/>
      <c r="F16310" s="1"/>
      <c r="G16310" s="1"/>
      <c r="H16310" s="1"/>
    </row>
    <row r="16311">
      <c r="A16311" s="1"/>
      <c r="B16311" s="1"/>
      <c r="C16311" s="1"/>
      <c r="D16311" s="8"/>
      <c r="E16311" s="1"/>
      <c r="F16311" s="1"/>
      <c r="G16311" s="1"/>
      <c r="H16311" s="1"/>
    </row>
    <row r="16312">
      <c r="A16312" s="1"/>
      <c r="B16312" s="1"/>
      <c r="C16312" s="1"/>
      <c r="D16312" s="8"/>
      <c r="E16312" s="1"/>
      <c r="F16312" s="1"/>
      <c r="G16312" s="1"/>
      <c r="H16312" s="1"/>
    </row>
    <row r="16313">
      <c r="A16313" s="1"/>
      <c r="B16313" s="1"/>
      <c r="C16313" s="1"/>
      <c r="D16313" s="8"/>
      <c r="E16313" s="1"/>
      <c r="F16313" s="1"/>
      <c r="G16313" s="1"/>
      <c r="H16313" s="1"/>
    </row>
    <row r="16314">
      <c r="A16314" s="1"/>
      <c r="B16314" s="1"/>
      <c r="C16314" s="1"/>
      <c r="D16314" s="8"/>
      <c r="E16314" s="1"/>
      <c r="F16314" s="1"/>
      <c r="G16314" s="1"/>
      <c r="H16314" s="1"/>
    </row>
    <row r="16315">
      <c r="A16315" s="1"/>
      <c r="B16315" s="1"/>
      <c r="C16315" s="1"/>
      <c r="D16315" s="8"/>
      <c r="E16315" s="1"/>
      <c r="F16315" s="1"/>
      <c r="G16315" s="1"/>
      <c r="H16315" s="1"/>
    </row>
    <row r="16316">
      <c r="A16316" s="1"/>
      <c r="B16316" s="1"/>
      <c r="C16316" s="1"/>
      <c r="D16316" s="8"/>
      <c r="E16316" s="1"/>
      <c r="F16316" s="1"/>
      <c r="G16316" s="1"/>
      <c r="H16316" s="1"/>
    </row>
    <row r="16317">
      <c r="A16317" s="1"/>
      <c r="B16317" s="1"/>
      <c r="C16317" s="1"/>
      <c r="D16317" s="8"/>
      <c r="E16317" s="1"/>
      <c r="F16317" s="1"/>
      <c r="G16317" s="1"/>
      <c r="H16317" s="1"/>
    </row>
    <row r="16318">
      <c r="A16318" s="1"/>
      <c r="B16318" s="1"/>
      <c r="C16318" s="1"/>
      <c r="D16318" s="8"/>
      <c r="E16318" s="1"/>
      <c r="F16318" s="1"/>
      <c r="G16318" s="1"/>
      <c r="H16318" s="1"/>
    </row>
    <row r="16319">
      <c r="A16319" s="1"/>
      <c r="B16319" s="1"/>
      <c r="C16319" s="1"/>
      <c r="D16319" s="8"/>
      <c r="E16319" s="1"/>
      <c r="F16319" s="1"/>
      <c r="G16319" s="1"/>
      <c r="H16319" s="1"/>
    </row>
    <row r="16320">
      <c r="A16320" s="1"/>
      <c r="B16320" s="1"/>
      <c r="C16320" s="1"/>
      <c r="D16320" s="8"/>
      <c r="E16320" s="1"/>
      <c r="F16320" s="1"/>
      <c r="G16320" s="1"/>
      <c r="H16320" s="1"/>
    </row>
    <row r="16321">
      <c r="A16321" s="1"/>
      <c r="B16321" s="1"/>
      <c r="C16321" s="1"/>
      <c r="D16321" s="8"/>
      <c r="E16321" s="1"/>
      <c r="F16321" s="1"/>
      <c r="G16321" s="1"/>
      <c r="H16321" s="1"/>
    </row>
    <row r="16322">
      <c r="A16322" s="1"/>
      <c r="B16322" s="1"/>
      <c r="C16322" s="1"/>
      <c r="D16322" s="8"/>
      <c r="E16322" s="1"/>
      <c r="F16322" s="1"/>
      <c r="G16322" s="1"/>
      <c r="H16322" s="1"/>
    </row>
    <row r="16323">
      <c r="A16323" s="1"/>
      <c r="B16323" s="1"/>
      <c r="C16323" s="1"/>
      <c r="D16323" s="8"/>
      <c r="E16323" s="1"/>
      <c r="F16323" s="1"/>
      <c r="G16323" s="1"/>
      <c r="H16323" s="1"/>
    </row>
    <row r="16324">
      <c r="A16324" s="1"/>
      <c r="B16324" s="1"/>
      <c r="C16324" s="1"/>
      <c r="D16324" s="8"/>
      <c r="E16324" s="1"/>
      <c r="F16324" s="1"/>
      <c r="G16324" s="1"/>
      <c r="H16324" s="1"/>
    </row>
    <row r="16325">
      <c r="A16325" s="1"/>
      <c r="B16325" s="1"/>
      <c r="C16325" s="1"/>
      <c r="D16325" s="8"/>
      <c r="E16325" s="1"/>
      <c r="F16325" s="1"/>
      <c r="G16325" s="1"/>
      <c r="H16325" s="1"/>
    </row>
    <row r="16326">
      <c r="A16326" s="1"/>
      <c r="B16326" s="1"/>
      <c r="C16326" s="1"/>
      <c r="D16326" s="8"/>
      <c r="E16326" s="1"/>
      <c r="F16326" s="1"/>
      <c r="G16326" s="1"/>
      <c r="H16326" s="1"/>
    </row>
    <row r="16327">
      <c r="A16327" s="1"/>
      <c r="B16327" s="1"/>
      <c r="C16327" s="1"/>
      <c r="D16327" s="8"/>
      <c r="E16327" s="1"/>
      <c r="F16327" s="1"/>
      <c r="G16327" s="1"/>
      <c r="H16327" s="1"/>
    </row>
    <row r="16328">
      <c r="A16328" s="1"/>
      <c r="B16328" s="1"/>
      <c r="C16328" s="1"/>
      <c r="D16328" s="8"/>
      <c r="E16328" s="1"/>
      <c r="F16328" s="1"/>
      <c r="G16328" s="1"/>
      <c r="H16328" s="1"/>
    </row>
    <row r="16329">
      <c r="A16329" s="1"/>
      <c r="B16329" s="1"/>
      <c r="C16329" s="1"/>
      <c r="D16329" s="8"/>
      <c r="E16329" s="1"/>
      <c r="F16329" s="1"/>
      <c r="G16329" s="1"/>
      <c r="H16329" s="1"/>
    </row>
    <row r="16330">
      <c r="A16330" s="1"/>
      <c r="B16330" s="1"/>
      <c r="C16330" s="1"/>
      <c r="D16330" s="8"/>
      <c r="E16330" s="1"/>
      <c r="F16330" s="1"/>
      <c r="G16330" s="1"/>
      <c r="H16330" s="1"/>
    </row>
    <row r="16331">
      <c r="A16331" s="1"/>
      <c r="B16331" s="1"/>
      <c r="C16331" s="1"/>
      <c r="D16331" s="8"/>
      <c r="E16331" s="1"/>
      <c r="F16331" s="1"/>
      <c r="G16331" s="1"/>
      <c r="H16331" s="1"/>
    </row>
    <row r="16332">
      <c r="A16332" s="1"/>
      <c r="B16332" s="1"/>
      <c r="C16332" s="1"/>
      <c r="D16332" s="8"/>
      <c r="E16332" s="1"/>
      <c r="F16332" s="1"/>
      <c r="G16332" s="1"/>
      <c r="H16332" s="1"/>
    </row>
    <row r="16333">
      <c r="A16333" s="1"/>
      <c r="B16333" s="1"/>
      <c r="C16333" s="1"/>
      <c r="D16333" s="8"/>
      <c r="E16333" s="1"/>
      <c r="F16333" s="1"/>
      <c r="G16333" s="1"/>
      <c r="H16333" s="1"/>
    </row>
    <row r="16334">
      <c r="A16334" s="1"/>
      <c r="B16334" s="1"/>
      <c r="C16334" s="1"/>
      <c r="D16334" s="8"/>
      <c r="E16334" s="1"/>
      <c r="F16334" s="1"/>
      <c r="G16334" s="1"/>
      <c r="H16334" s="1"/>
    </row>
    <row r="16335">
      <c r="A16335" s="1"/>
      <c r="B16335" s="1"/>
      <c r="C16335" s="1"/>
      <c r="D16335" s="8"/>
      <c r="E16335" s="1"/>
      <c r="F16335" s="1"/>
      <c r="G16335" s="1"/>
      <c r="H16335" s="1"/>
    </row>
    <row r="16336">
      <c r="A16336" s="1"/>
      <c r="B16336" s="1"/>
      <c r="C16336" s="1"/>
      <c r="D16336" s="8"/>
      <c r="E16336" s="1"/>
      <c r="F16336" s="1"/>
      <c r="G16336" s="1"/>
      <c r="H16336" s="1"/>
    </row>
    <row r="16337">
      <c r="A16337" s="1"/>
      <c r="B16337" s="1"/>
      <c r="C16337" s="1"/>
      <c r="D16337" s="8"/>
      <c r="E16337" s="1"/>
      <c r="F16337" s="1"/>
      <c r="G16337" s="1"/>
      <c r="H16337" s="1"/>
    </row>
    <row r="16338">
      <c r="A16338" s="1"/>
      <c r="B16338" s="1"/>
      <c r="C16338" s="1"/>
      <c r="D16338" s="8"/>
      <c r="E16338" s="1"/>
      <c r="F16338" s="1"/>
      <c r="G16338" s="1"/>
      <c r="H16338" s="1"/>
    </row>
    <row r="16339">
      <c r="A16339" s="1"/>
      <c r="B16339" s="1"/>
      <c r="C16339" s="1"/>
      <c r="D16339" s="8"/>
      <c r="E16339" s="1"/>
      <c r="F16339" s="1"/>
      <c r="G16339" s="1"/>
      <c r="H16339" s="1"/>
    </row>
    <row r="16340">
      <c r="A16340" s="1"/>
      <c r="B16340" s="1"/>
      <c r="C16340" s="1"/>
      <c r="D16340" s="8"/>
      <c r="E16340" s="1"/>
      <c r="F16340" s="1"/>
      <c r="G16340" s="1"/>
      <c r="H16340" s="1"/>
    </row>
    <row r="16341">
      <c r="A16341" s="1"/>
      <c r="B16341" s="1"/>
      <c r="C16341" s="1"/>
      <c r="D16341" s="8"/>
      <c r="E16341" s="1"/>
      <c r="F16341" s="1"/>
      <c r="G16341" s="1"/>
      <c r="H16341" s="1"/>
    </row>
    <row r="16342">
      <c r="A16342" s="1"/>
      <c r="B16342" s="1"/>
      <c r="C16342" s="1"/>
      <c r="D16342" s="8"/>
      <c r="E16342" s="1"/>
      <c r="F16342" s="1"/>
      <c r="G16342" s="1"/>
      <c r="H16342" s="1"/>
    </row>
    <row r="16343">
      <c r="A16343" s="1"/>
      <c r="B16343" s="1"/>
      <c r="C16343" s="1"/>
      <c r="D16343" s="8"/>
      <c r="E16343" s="1"/>
      <c r="F16343" s="1"/>
      <c r="G16343" s="1"/>
      <c r="H16343" s="1"/>
    </row>
    <row r="16344">
      <c r="A16344" s="1"/>
      <c r="B16344" s="1"/>
      <c r="C16344" s="1"/>
      <c r="D16344" s="8"/>
      <c r="E16344" s="1"/>
      <c r="F16344" s="1"/>
      <c r="G16344" s="1"/>
      <c r="H16344" s="1"/>
    </row>
    <row r="16345">
      <c r="A16345" s="1"/>
      <c r="B16345" s="1"/>
      <c r="C16345" s="1"/>
      <c r="D16345" s="8"/>
      <c r="E16345" s="1"/>
      <c r="F16345" s="1"/>
      <c r="G16345" s="1"/>
      <c r="H16345" s="1"/>
    </row>
    <row r="16346">
      <c r="A16346" s="1"/>
      <c r="B16346" s="1"/>
      <c r="C16346" s="1"/>
      <c r="D16346" s="8"/>
      <c r="E16346" s="1"/>
      <c r="F16346" s="1"/>
      <c r="G16346" s="1"/>
      <c r="H16346" s="1"/>
    </row>
    <row r="16347">
      <c r="A16347" s="1"/>
      <c r="B16347" s="1"/>
      <c r="C16347" s="1"/>
      <c r="D16347" s="8"/>
      <c r="E16347" s="1"/>
      <c r="F16347" s="1"/>
      <c r="G16347" s="1"/>
      <c r="H16347" s="1"/>
    </row>
    <row r="16348">
      <c r="A16348" s="1"/>
      <c r="B16348" s="1"/>
      <c r="C16348" s="1"/>
      <c r="D16348" s="8"/>
      <c r="E16348" s="1"/>
      <c r="F16348" s="1"/>
      <c r="G16348" s="1"/>
      <c r="H16348" s="1"/>
    </row>
    <row r="16349">
      <c r="A16349" s="1"/>
      <c r="B16349" s="1"/>
      <c r="C16349" s="1"/>
      <c r="D16349" s="8"/>
      <c r="E16349" s="1"/>
      <c r="F16349" s="1"/>
      <c r="G16349" s="1"/>
      <c r="H16349" s="1"/>
    </row>
    <row r="16350">
      <c r="A16350" s="1"/>
      <c r="B16350" s="1"/>
      <c r="C16350" s="1"/>
      <c r="D16350" s="8"/>
      <c r="E16350" s="1"/>
      <c r="F16350" s="1"/>
      <c r="G16350" s="1"/>
      <c r="H16350" s="1"/>
    </row>
    <row r="16351">
      <c r="A16351" s="1"/>
      <c r="B16351" s="1"/>
      <c r="C16351" s="1"/>
      <c r="D16351" s="8"/>
      <c r="E16351" s="1"/>
      <c r="F16351" s="1"/>
      <c r="G16351" s="1"/>
      <c r="H16351" s="1"/>
    </row>
    <row r="16352">
      <c r="A16352" s="1"/>
      <c r="B16352" s="1"/>
      <c r="C16352" s="1"/>
      <c r="D16352" s="8"/>
      <c r="E16352" s="1"/>
      <c r="F16352" s="1"/>
      <c r="G16352" s="1"/>
      <c r="H16352" s="1"/>
    </row>
    <row r="16353">
      <c r="A16353" s="1"/>
      <c r="B16353" s="1"/>
      <c r="C16353" s="1"/>
      <c r="D16353" s="8"/>
      <c r="E16353" s="1"/>
      <c r="F16353" s="1"/>
      <c r="G16353" s="1"/>
      <c r="H16353" s="1"/>
    </row>
    <row r="16354">
      <c r="A16354" s="1"/>
      <c r="B16354" s="1"/>
      <c r="C16354" s="1"/>
      <c r="D16354" s="8"/>
      <c r="E16354" s="1"/>
      <c r="F16354" s="1"/>
      <c r="G16354" s="1"/>
      <c r="H16354" s="1"/>
    </row>
    <row r="16355">
      <c r="A16355" s="1"/>
      <c r="B16355" s="1"/>
      <c r="C16355" s="1"/>
      <c r="D16355" s="8"/>
      <c r="E16355" s="1"/>
      <c r="F16355" s="1"/>
      <c r="G16355" s="1"/>
      <c r="H16355" s="1"/>
    </row>
    <row r="16356">
      <c r="A16356" s="1"/>
      <c r="B16356" s="1"/>
      <c r="C16356" s="1"/>
      <c r="D16356" s="8"/>
      <c r="E16356" s="1"/>
      <c r="F16356" s="1"/>
      <c r="G16356" s="1"/>
      <c r="H16356" s="1"/>
    </row>
    <row r="16357">
      <c r="A16357" s="1"/>
      <c r="B16357" s="1"/>
      <c r="C16357" s="1"/>
      <c r="D16357" s="8"/>
      <c r="E16357" s="1"/>
      <c r="F16357" s="1"/>
      <c r="G16357" s="1"/>
      <c r="H16357" s="1"/>
    </row>
    <row r="16358">
      <c r="A16358" s="1"/>
      <c r="B16358" s="1"/>
      <c r="C16358" s="1"/>
      <c r="D16358" s="8"/>
      <c r="E16358" s="1"/>
      <c r="F16358" s="1"/>
      <c r="G16358" s="1"/>
      <c r="H16358" s="1"/>
    </row>
    <row r="16359">
      <c r="A16359" s="1"/>
      <c r="B16359" s="1"/>
      <c r="C16359" s="1"/>
      <c r="D16359" s="8"/>
      <c r="E16359" s="1"/>
      <c r="F16359" s="1"/>
      <c r="G16359" s="1"/>
      <c r="H16359" s="1"/>
    </row>
    <row r="16360">
      <c r="A16360" s="1"/>
      <c r="B16360" s="1"/>
      <c r="C16360" s="1"/>
      <c r="D16360" s="8"/>
      <c r="E16360" s="1"/>
      <c r="F16360" s="1"/>
      <c r="G16360" s="1"/>
      <c r="H16360" s="1"/>
    </row>
    <row r="16361">
      <c r="A16361" s="1"/>
      <c r="B16361" s="1"/>
      <c r="C16361" s="1"/>
      <c r="D16361" s="8"/>
      <c r="E16361" s="1"/>
      <c r="F16361" s="1"/>
      <c r="G16361" s="1"/>
      <c r="H16361" s="1"/>
    </row>
    <row r="16362">
      <c r="A16362" s="1"/>
      <c r="B16362" s="1"/>
      <c r="C16362" s="1"/>
      <c r="D16362" s="8"/>
      <c r="E16362" s="1"/>
      <c r="F16362" s="1"/>
      <c r="G16362" s="1"/>
      <c r="H16362" s="1"/>
    </row>
    <row r="16363">
      <c r="A16363" s="1"/>
      <c r="B16363" s="1"/>
      <c r="C16363" s="1"/>
      <c r="D16363" s="8"/>
      <c r="E16363" s="1"/>
      <c r="F16363" s="1"/>
      <c r="G16363" s="1"/>
      <c r="H16363" s="1"/>
    </row>
    <row r="16364">
      <c r="A16364" s="1"/>
      <c r="B16364" s="1"/>
      <c r="C16364" s="1"/>
      <c r="D16364" s="8"/>
      <c r="E16364" s="1"/>
      <c r="F16364" s="1"/>
      <c r="G16364" s="1"/>
      <c r="H16364" s="1"/>
    </row>
    <row r="16365">
      <c r="A16365" s="1"/>
      <c r="B16365" s="1"/>
      <c r="C16365" s="1"/>
      <c r="D16365" s="8"/>
      <c r="E16365" s="1"/>
      <c r="F16365" s="1"/>
      <c r="G16365" s="1"/>
      <c r="H16365" s="1"/>
    </row>
    <row r="16366">
      <c r="A16366" s="1"/>
      <c r="B16366" s="1"/>
      <c r="C16366" s="1"/>
      <c r="D16366" s="8"/>
      <c r="E16366" s="1"/>
      <c r="F16366" s="1"/>
      <c r="G16366" s="1"/>
      <c r="H16366" s="1"/>
    </row>
    <row r="16367">
      <c r="A16367" s="1"/>
      <c r="B16367" s="1"/>
      <c r="C16367" s="1"/>
      <c r="D16367" s="8"/>
      <c r="E16367" s="1"/>
      <c r="F16367" s="1"/>
      <c r="G16367" s="1"/>
      <c r="H16367" s="1"/>
    </row>
    <row r="16368">
      <c r="A16368" s="1"/>
      <c r="B16368" s="1"/>
      <c r="C16368" s="1"/>
      <c r="D16368" s="8"/>
      <c r="E16368" s="1"/>
      <c r="F16368" s="1"/>
      <c r="G16368" s="1"/>
      <c r="H16368" s="1"/>
    </row>
    <row r="16369">
      <c r="A16369" s="1"/>
      <c r="B16369" s="1"/>
      <c r="C16369" s="1"/>
      <c r="D16369" s="8"/>
      <c r="E16369" s="1"/>
      <c r="F16369" s="1"/>
      <c r="G16369" s="1"/>
      <c r="H16369" s="1"/>
    </row>
    <row r="16370">
      <c r="A16370" s="1"/>
      <c r="B16370" s="1"/>
      <c r="C16370" s="1"/>
      <c r="D16370" s="8"/>
      <c r="E16370" s="1"/>
      <c r="F16370" s="1"/>
      <c r="G16370" s="1"/>
      <c r="H16370" s="1"/>
    </row>
    <row r="16371">
      <c r="A16371" s="1"/>
      <c r="B16371" s="1"/>
      <c r="C16371" s="1"/>
      <c r="D16371" s="8"/>
      <c r="E16371" s="1"/>
      <c r="F16371" s="1"/>
      <c r="G16371" s="1"/>
      <c r="H16371" s="1"/>
    </row>
    <row r="16372">
      <c r="A16372" s="1"/>
      <c r="B16372" s="1"/>
      <c r="C16372" s="1"/>
      <c r="D16372" s="8"/>
      <c r="E16372" s="1"/>
      <c r="F16372" s="1"/>
      <c r="G16372" s="1"/>
      <c r="H16372" s="1"/>
    </row>
    <row r="16373">
      <c r="A16373" s="1"/>
      <c r="B16373" s="1"/>
      <c r="C16373" s="1"/>
      <c r="D16373" s="8"/>
      <c r="E16373" s="1"/>
      <c r="F16373" s="1"/>
      <c r="G16373" s="1"/>
      <c r="H16373" s="1"/>
    </row>
    <row r="16374">
      <c r="A16374" s="1"/>
      <c r="B16374" s="1"/>
      <c r="C16374" s="1"/>
      <c r="D16374" s="8"/>
      <c r="E16374" s="1"/>
      <c r="F16374" s="1"/>
      <c r="G16374" s="1"/>
      <c r="H16374" s="1"/>
    </row>
    <row r="16375">
      <c r="A16375" s="1"/>
      <c r="B16375" s="1"/>
      <c r="C16375" s="1"/>
      <c r="D16375" s="8"/>
      <c r="E16375" s="1"/>
      <c r="F16375" s="1"/>
      <c r="G16375" s="1"/>
      <c r="H16375" s="1"/>
    </row>
    <row r="16376">
      <c r="A16376" s="1"/>
      <c r="B16376" s="1"/>
      <c r="C16376" s="1"/>
      <c r="D16376" s="8"/>
      <c r="E16376" s="1"/>
      <c r="F16376" s="1"/>
      <c r="G16376" s="1"/>
      <c r="H16376" s="1"/>
    </row>
    <row r="16377">
      <c r="A16377" s="1"/>
      <c r="B16377" s="1"/>
      <c r="C16377" s="1"/>
      <c r="D16377" s="8"/>
      <c r="E16377" s="1"/>
      <c r="F16377" s="1"/>
      <c r="G16377" s="1"/>
      <c r="H16377" s="1"/>
    </row>
    <row r="16378">
      <c r="A16378" s="1"/>
      <c r="B16378" s="1"/>
      <c r="C16378" s="1"/>
      <c r="D16378" s="8"/>
      <c r="E16378" s="1"/>
      <c r="F16378" s="1"/>
      <c r="G16378" s="1"/>
      <c r="H16378" s="1"/>
    </row>
    <row r="16379">
      <c r="A16379" s="1"/>
      <c r="B16379" s="1"/>
      <c r="C16379" s="1"/>
      <c r="D16379" s="8"/>
      <c r="E16379" s="1"/>
      <c r="F16379" s="1"/>
      <c r="G16379" s="1"/>
      <c r="H16379" s="1"/>
    </row>
    <row r="16380">
      <c r="A16380" s="1"/>
      <c r="B16380" s="1"/>
      <c r="C16380" s="1"/>
      <c r="D16380" s="8"/>
      <c r="E16380" s="1"/>
      <c r="F16380" s="1"/>
      <c r="G16380" s="1"/>
      <c r="H16380" s="1"/>
    </row>
    <row r="16381">
      <c r="A16381" s="1"/>
      <c r="B16381" s="1"/>
      <c r="C16381" s="1"/>
      <c r="D16381" s="8"/>
      <c r="E16381" s="1"/>
      <c r="F16381" s="1"/>
      <c r="G16381" s="1"/>
      <c r="H16381" s="1"/>
    </row>
    <row r="16382">
      <c r="A16382" s="1"/>
      <c r="B16382" s="1"/>
      <c r="C16382" s="1"/>
      <c r="D16382" s="8"/>
      <c r="E16382" s="1"/>
      <c r="F16382" s="1"/>
      <c r="G16382" s="1"/>
      <c r="H16382" s="1"/>
    </row>
    <row r="16383">
      <c r="A16383" s="1"/>
      <c r="B16383" s="1"/>
      <c r="C16383" s="1"/>
      <c r="D16383" s="8"/>
      <c r="E16383" s="1"/>
      <c r="F16383" s="1"/>
      <c r="G16383" s="1"/>
      <c r="H16383" s="1"/>
    </row>
    <row r="16384">
      <c r="A16384" s="1"/>
      <c r="B16384" s="1"/>
      <c r="C16384" s="1"/>
      <c r="D16384" s="8"/>
      <c r="E16384" s="1"/>
      <c r="F16384" s="1"/>
      <c r="G16384" s="1"/>
      <c r="H16384" s="1"/>
    </row>
    <row r="16385">
      <c r="A16385" s="1"/>
      <c r="B16385" s="1"/>
      <c r="C16385" s="1"/>
      <c r="D16385" s="8"/>
      <c r="E16385" s="1"/>
      <c r="F16385" s="1"/>
      <c r="G16385" s="1"/>
      <c r="H16385" s="1"/>
    </row>
    <row r="16386">
      <c r="A16386" s="1"/>
      <c r="B16386" s="1"/>
      <c r="C16386" s="1"/>
      <c r="D16386" s="8"/>
      <c r="E16386" s="1"/>
      <c r="F16386" s="1"/>
      <c r="G16386" s="1"/>
      <c r="H16386" s="1"/>
    </row>
    <row r="16387">
      <c r="A16387" s="1"/>
      <c r="B16387" s="1"/>
      <c r="C16387" s="1"/>
      <c r="D16387" s="8"/>
      <c r="E16387" s="1"/>
      <c r="F16387" s="1"/>
      <c r="G16387" s="1"/>
      <c r="H16387" s="1"/>
    </row>
    <row r="16388">
      <c r="A16388" s="1"/>
      <c r="B16388" s="1"/>
      <c r="C16388" s="1"/>
      <c r="D16388" s="8"/>
      <c r="E16388" s="1"/>
      <c r="F16388" s="1"/>
      <c r="G16388" s="1"/>
      <c r="H16388" s="1"/>
    </row>
    <row r="16389">
      <c r="A16389" s="1"/>
      <c r="B16389" s="1"/>
      <c r="C16389" s="1"/>
      <c r="D16389" s="8"/>
      <c r="E16389" s="1"/>
      <c r="F16389" s="1"/>
      <c r="G16389" s="1"/>
      <c r="H16389" s="1"/>
    </row>
    <row r="16390">
      <c r="A16390" s="1"/>
      <c r="B16390" s="1"/>
      <c r="C16390" s="1"/>
      <c r="D16390" s="8"/>
      <c r="E16390" s="1"/>
      <c r="F16390" s="1"/>
      <c r="G16390" s="1"/>
      <c r="H16390" s="1"/>
    </row>
    <row r="16391">
      <c r="A16391" s="1"/>
      <c r="B16391" s="1"/>
      <c r="C16391" s="1"/>
      <c r="D16391" s="8"/>
      <c r="E16391" s="1"/>
      <c r="F16391" s="1"/>
      <c r="G16391" s="1"/>
      <c r="H16391" s="1"/>
    </row>
    <row r="16392">
      <c r="A16392" s="1"/>
      <c r="B16392" s="1"/>
      <c r="C16392" s="1"/>
      <c r="D16392" s="8"/>
      <c r="E16392" s="1"/>
      <c r="F16392" s="1"/>
      <c r="G16392" s="1"/>
      <c r="H16392" s="1"/>
    </row>
    <row r="16393">
      <c r="A16393" s="1"/>
      <c r="B16393" s="1"/>
      <c r="C16393" s="1"/>
      <c r="D16393" s="8"/>
      <c r="E16393" s="1"/>
      <c r="F16393" s="1"/>
      <c r="G16393" s="1"/>
      <c r="H16393" s="1"/>
    </row>
    <row r="16394">
      <c r="A16394" s="1"/>
      <c r="B16394" s="1"/>
      <c r="C16394" s="1"/>
      <c r="D16394" s="8"/>
      <c r="E16394" s="1"/>
      <c r="F16394" s="1"/>
      <c r="G16394" s="1"/>
      <c r="H16394" s="1"/>
    </row>
    <row r="16395">
      <c r="A16395" s="1"/>
      <c r="B16395" s="1"/>
      <c r="C16395" s="1"/>
      <c r="D16395" s="8"/>
      <c r="E16395" s="1"/>
      <c r="F16395" s="1"/>
      <c r="G16395" s="1"/>
      <c r="H16395" s="1"/>
    </row>
    <row r="16396">
      <c r="A16396" s="1"/>
      <c r="B16396" s="1"/>
      <c r="C16396" s="1"/>
      <c r="D16396" s="8"/>
      <c r="E16396" s="1"/>
      <c r="F16396" s="1"/>
      <c r="G16396" s="1"/>
      <c r="H16396" s="1"/>
    </row>
    <row r="16397">
      <c r="A16397" s="1"/>
      <c r="B16397" s="1"/>
      <c r="C16397" s="1"/>
      <c r="D16397" s="8"/>
      <c r="E16397" s="1"/>
      <c r="F16397" s="1"/>
      <c r="G16397" s="1"/>
      <c r="H16397" s="1"/>
    </row>
    <row r="16398">
      <c r="A16398" s="1"/>
      <c r="B16398" s="1"/>
      <c r="C16398" s="1"/>
      <c r="D16398" s="8"/>
      <c r="E16398" s="1"/>
      <c r="F16398" s="1"/>
      <c r="G16398" s="1"/>
      <c r="H16398" s="1"/>
    </row>
    <row r="16399">
      <c r="A16399" s="1"/>
      <c r="B16399" s="1"/>
      <c r="C16399" s="1"/>
      <c r="D16399" s="8"/>
      <c r="E16399" s="1"/>
      <c r="F16399" s="1"/>
      <c r="G16399" s="1"/>
      <c r="H16399" s="1"/>
    </row>
    <row r="16400">
      <c r="A16400" s="1"/>
      <c r="B16400" s="1"/>
      <c r="C16400" s="1"/>
      <c r="D16400" s="8"/>
      <c r="E16400" s="1"/>
      <c r="F16400" s="1"/>
      <c r="G16400" s="1"/>
      <c r="H16400" s="1"/>
    </row>
    <row r="16401">
      <c r="A16401" s="1"/>
      <c r="B16401" s="1"/>
      <c r="C16401" s="1"/>
      <c r="D16401" s="8"/>
      <c r="E16401" s="1"/>
      <c r="F16401" s="1"/>
      <c r="G16401" s="1"/>
      <c r="H16401" s="1"/>
    </row>
    <row r="16402">
      <c r="A16402" s="1"/>
      <c r="B16402" s="1"/>
      <c r="C16402" s="1"/>
      <c r="D16402" s="8"/>
      <c r="E16402" s="1"/>
      <c r="F16402" s="1"/>
      <c r="G16402" s="1"/>
      <c r="H16402" s="1"/>
    </row>
    <row r="16403">
      <c r="A16403" s="1"/>
      <c r="B16403" s="1"/>
      <c r="C16403" s="1"/>
      <c r="D16403" s="8"/>
      <c r="E16403" s="1"/>
      <c r="F16403" s="1"/>
      <c r="G16403" s="1"/>
      <c r="H16403" s="1"/>
    </row>
    <row r="16404">
      <c r="A16404" s="1"/>
      <c r="B16404" s="1"/>
      <c r="C16404" s="1"/>
      <c r="D16404" s="8"/>
      <c r="E16404" s="1"/>
      <c r="F16404" s="1"/>
      <c r="G16404" s="1"/>
      <c r="H16404" s="1"/>
    </row>
    <row r="16405">
      <c r="A16405" s="1"/>
      <c r="B16405" s="1"/>
      <c r="C16405" s="1"/>
      <c r="D16405" s="8"/>
      <c r="E16405" s="1"/>
      <c r="F16405" s="1"/>
      <c r="G16405" s="1"/>
      <c r="H16405" s="1"/>
    </row>
    <row r="16406">
      <c r="A16406" s="1"/>
      <c r="B16406" s="1"/>
      <c r="C16406" s="1"/>
      <c r="D16406" s="8"/>
      <c r="E16406" s="1"/>
      <c r="F16406" s="1"/>
      <c r="G16406" s="1"/>
      <c r="H16406" s="1"/>
    </row>
    <row r="16407">
      <c r="A16407" s="1"/>
      <c r="B16407" s="1"/>
      <c r="C16407" s="1"/>
      <c r="D16407" s="8"/>
      <c r="E16407" s="1"/>
      <c r="F16407" s="1"/>
      <c r="G16407" s="1"/>
      <c r="H16407" s="1"/>
    </row>
    <row r="16408">
      <c r="A16408" s="1"/>
      <c r="B16408" s="1"/>
      <c r="C16408" s="1"/>
      <c r="D16408" s="8"/>
      <c r="E16408" s="1"/>
      <c r="F16408" s="1"/>
      <c r="G16408" s="1"/>
      <c r="H16408" s="1"/>
    </row>
    <row r="16409">
      <c r="A16409" s="1"/>
      <c r="B16409" s="1"/>
      <c r="C16409" s="1"/>
      <c r="D16409" s="8"/>
      <c r="E16409" s="1"/>
      <c r="F16409" s="1"/>
      <c r="G16409" s="1"/>
      <c r="H16409" s="1"/>
    </row>
    <row r="16410">
      <c r="A16410" s="1"/>
      <c r="B16410" s="1"/>
      <c r="C16410" s="1"/>
      <c r="D16410" s="8"/>
      <c r="E16410" s="1"/>
      <c r="F16410" s="1"/>
      <c r="G16410" s="1"/>
      <c r="H16410" s="1"/>
    </row>
    <row r="16411">
      <c r="A16411" s="1"/>
      <c r="B16411" s="1"/>
      <c r="C16411" s="1"/>
      <c r="D16411" s="8"/>
      <c r="E16411" s="1"/>
      <c r="F16411" s="1"/>
      <c r="G16411" s="1"/>
      <c r="H16411" s="1"/>
    </row>
    <row r="16412">
      <c r="A16412" s="1"/>
      <c r="B16412" s="1"/>
      <c r="C16412" s="1"/>
      <c r="D16412" s="8"/>
      <c r="E16412" s="1"/>
      <c r="F16412" s="1"/>
      <c r="G16412" s="1"/>
      <c r="H16412" s="1"/>
    </row>
    <row r="16413">
      <c r="A16413" s="1"/>
      <c r="B16413" s="1"/>
      <c r="C16413" s="1"/>
      <c r="D16413" s="8"/>
      <c r="E16413" s="1"/>
      <c r="F16413" s="1"/>
      <c r="G16413" s="1"/>
      <c r="H16413" s="1"/>
    </row>
    <row r="16414">
      <c r="A16414" s="1"/>
      <c r="B16414" s="1"/>
      <c r="C16414" s="1"/>
      <c r="D16414" s="8"/>
      <c r="E16414" s="1"/>
      <c r="F16414" s="1"/>
      <c r="G16414" s="1"/>
      <c r="H16414" s="1"/>
    </row>
    <row r="16415">
      <c r="A16415" s="1"/>
      <c r="B16415" s="1"/>
      <c r="C16415" s="1"/>
      <c r="D16415" s="8"/>
      <c r="E16415" s="1"/>
      <c r="F16415" s="1"/>
      <c r="G16415" s="1"/>
      <c r="H16415" s="1"/>
    </row>
    <row r="16416">
      <c r="A16416" s="1"/>
      <c r="B16416" s="1"/>
      <c r="C16416" s="1"/>
      <c r="D16416" s="8"/>
      <c r="E16416" s="1"/>
      <c r="F16416" s="1"/>
      <c r="G16416" s="1"/>
      <c r="H16416" s="1"/>
    </row>
    <row r="16417">
      <c r="A16417" s="1"/>
      <c r="B16417" s="1"/>
      <c r="C16417" s="1"/>
      <c r="D16417" s="8"/>
      <c r="E16417" s="1"/>
      <c r="F16417" s="1"/>
      <c r="G16417" s="1"/>
      <c r="H16417" s="1"/>
    </row>
    <row r="16418">
      <c r="A16418" s="1"/>
      <c r="B16418" s="1"/>
      <c r="C16418" s="1"/>
      <c r="D16418" s="8"/>
      <c r="E16418" s="1"/>
      <c r="F16418" s="1"/>
      <c r="G16418" s="1"/>
      <c r="H16418" s="1"/>
    </row>
    <row r="16419">
      <c r="A16419" s="1"/>
      <c r="B16419" s="1"/>
      <c r="C16419" s="1"/>
      <c r="D16419" s="8"/>
      <c r="E16419" s="1"/>
      <c r="F16419" s="1"/>
      <c r="G16419" s="1"/>
      <c r="H16419" s="1"/>
    </row>
    <row r="16420">
      <c r="A16420" s="1"/>
      <c r="B16420" s="1"/>
      <c r="C16420" s="1"/>
      <c r="D16420" s="8"/>
      <c r="E16420" s="1"/>
      <c r="F16420" s="1"/>
      <c r="G16420" s="1"/>
      <c r="H16420" s="1"/>
    </row>
    <row r="16421">
      <c r="A16421" s="1"/>
      <c r="B16421" s="1"/>
      <c r="C16421" s="1"/>
      <c r="D16421" s="8"/>
      <c r="E16421" s="1"/>
      <c r="F16421" s="1"/>
      <c r="G16421" s="1"/>
      <c r="H16421" s="1"/>
    </row>
    <row r="16422">
      <c r="A16422" s="1"/>
      <c r="B16422" s="1"/>
      <c r="C16422" s="1"/>
      <c r="D16422" s="8"/>
      <c r="E16422" s="1"/>
      <c r="F16422" s="1"/>
      <c r="G16422" s="1"/>
      <c r="H16422" s="1"/>
    </row>
    <row r="16423">
      <c r="A16423" s="1"/>
      <c r="B16423" s="1"/>
      <c r="C16423" s="1"/>
      <c r="D16423" s="8"/>
      <c r="E16423" s="1"/>
      <c r="F16423" s="1"/>
      <c r="G16423" s="1"/>
      <c r="H16423" s="1"/>
    </row>
    <row r="16424">
      <c r="A16424" s="1"/>
      <c r="B16424" s="1"/>
      <c r="C16424" s="1"/>
      <c r="D16424" s="8"/>
      <c r="E16424" s="1"/>
      <c r="F16424" s="1"/>
      <c r="G16424" s="1"/>
      <c r="H16424" s="1"/>
    </row>
    <row r="16425">
      <c r="A16425" s="1"/>
      <c r="B16425" s="1"/>
      <c r="C16425" s="1"/>
      <c r="D16425" s="8"/>
      <c r="E16425" s="1"/>
      <c r="F16425" s="1"/>
      <c r="G16425" s="1"/>
      <c r="H16425" s="1"/>
    </row>
    <row r="16426">
      <c r="A16426" s="1"/>
      <c r="B16426" s="1"/>
      <c r="C16426" s="1"/>
      <c r="D16426" s="8"/>
      <c r="E16426" s="1"/>
      <c r="F16426" s="1"/>
      <c r="G16426" s="1"/>
      <c r="H16426" s="1"/>
    </row>
    <row r="16427">
      <c r="A16427" s="1"/>
      <c r="B16427" s="1"/>
      <c r="C16427" s="1"/>
      <c r="D16427" s="8"/>
      <c r="E16427" s="1"/>
      <c r="F16427" s="1"/>
      <c r="G16427" s="1"/>
      <c r="H16427" s="1"/>
    </row>
    <row r="16428">
      <c r="A16428" s="1"/>
      <c r="B16428" s="1"/>
      <c r="C16428" s="1"/>
      <c r="D16428" s="8"/>
      <c r="E16428" s="1"/>
      <c r="F16428" s="1"/>
      <c r="G16428" s="1"/>
      <c r="H16428" s="1"/>
    </row>
    <row r="16429">
      <c r="A16429" s="1"/>
      <c r="B16429" s="1"/>
      <c r="C16429" s="1"/>
      <c r="D16429" s="8"/>
      <c r="E16429" s="1"/>
      <c r="F16429" s="1"/>
      <c r="G16429" s="1"/>
      <c r="H16429" s="1"/>
    </row>
    <row r="16430">
      <c r="A16430" s="1"/>
      <c r="B16430" s="1"/>
      <c r="C16430" s="1"/>
      <c r="D16430" s="8"/>
      <c r="E16430" s="1"/>
      <c r="F16430" s="1"/>
      <c r="G16430" s="1"/>
      <c r="H16430" s="1"/>
    </row>
    <row r="16431">
      <c r="A16431" s="1"/>
      <c r="B16431" s="1"/>
      <c r="C16431" s="1"/>
      <c r="D16431" s="8"/>
      <c r="E16431" s="1"/>
      <c r="F16431" s="1"/>
      <c r="G16431" s="1"/>
      <c r="H16431" s="1"/>
    </row>
    <row r="16432">
      <c r="A16432" s="1"/>
      <c r="B16432" s="1"/>
      <c r="C16432" s="1"/>
      <c r="D16432" s="8"/>
      <c r="E16432" s="1"/>
      <c r="F16432" s="1"/>
      <c r="G16432" s="1"/>
      <c r="H16432" s="1"/>
    </row>
    <row r="16433">
      <c r="A16433" s="1"/>
      <c r="B16433" s="1"/>
      <c r="C16433" s="1"/>
      <c r="D16433" s="8"/>
      <c r="E16433" s="1"/>
      <c r="F16433" s="1"/>
      <c r="G16433" s="1"/>
      <c r="H16433" s="1"/>
    </row>
    <row r="16434">
      <c r="A16434" s="1"/>
      <c r="B16434" s="1"/>
      <c r="C16434" s="1"/>
      <c r="D16434" s="8"/>
      <c r="E16434" s="1"/>
      <c r="F16434" s="1"/>
      <c r="G16434" s="1"/>
      <c r="H16434" s="1"/>
    </row>
    <row r="16435">
      <c r="A16435" s="1"/>
      <c r="B16435" s="1"/>
      <c r="C16435" s="1"/>
      <c r="D16435" s="8"/>
      <c r="E16435" s="1"/>
      <c r="F16435" s="1"/>
      <c r="G16435" s="1"/>
      <c r="H16435" s="1"/>
    </row>
    <row r="16436">
      <c r="A16436" s="1"/>
      <c r="B16436" s="1"/>
      <c r="C16436" s="1"/>
      <c r="D16436" s="8"/>
      <c r="E16436" s="1"/>
      <c r="F16436" s="1"/>
      <c r="G16436" s="1"/>
      <c r="H16436" s="1"/>
    </row>
    <row r="16437">
      <c r="A16437" s="1"/>
      <c r="B16437" s="1"/>
      <c r="C16437" s="1"/>
      <c r="D16437" s="8"/>
      <c r="E16437" s="1"/>
      <c r="F16437" s="1"/>
      <c r="G16437" s="1"/>
      <c r="H16437" s="1"/>
    </row>
    <row r="16438">
      <c r="A16438" s="1"/>
      <c r="B16438" s="1"/>
      <c r="C16438" s="1"/>
      <c r="D16438" s="8"/>
      <c r="E16438" s="1"/>
      <c r="F16438" s="1"/>
      <c r="G16438" s="1"/>
      <c r="H16438" s="1"/>
    </row>
    <row r="16439">
      <c r="A16439" s="1"/>
      <c r="B16439" s="1"/>
      <c r="C16439" s="1"/>
      <c r="D16439" s="8"/>
      <c r="E16439" s="1"/>
      <c r="F16439" s="1"/>
      <c r="G16439" s="1"/>
      <c r="H16439" s="1"/>
    </row>
    <row r="16440">
      <c r="A16440" s="1"/>
      <c r="B16440" s="1"/>
      <c r="C16440" s="1"/>
      <c r="D16440" s="8"/>
      <c r="E16440" s="1"/>
      <c r="F16440" s="1"/>
      <c r="G16440" s="1"/>
      <c r="H16440" s="1"/>
    </row>
    <row r="16441">
      <c r="A16441" s="1"/>
      <c r="B16441" s="1"/>
      <c r="C16441" s="1"/>
      <c r="D16441" s="8"/>
      <c r="E16441" s="1"/>
      <c r="F16441" s="1"/>
      <c r="G16441" s="1"/>
      <c r="H16441" s="1"/>
    </row>
    <row r="16442">
      <c r="A16442" s="1"/>
      <c r="B16442" s="1"/>
      <c r="C16442" s="1"/>
      <c r="D16442" s="8"/>
      <c r="E16442" s="1"/>
      <c r="F16442" s="1"/>
      <c r="G16442" s="1"/>
      <c r="H16442" s="1"/>
    </row>
    <row r="16443">
      <c r="A16443" s="1"/>
      <c r="B16443" s="1"/>
      <c r="C16443" s="1"/>
      <c r="D16443" s="8"/>
      <c r="E16443" s="1"/>
      <c r="F16443" s="1"/>
      <c r="G16443" s="1"/>
      <c r="H16443" s="1"/>
    </row>
    <row r="16444">
      <c r="A16444" s="1"/>
      <c r="B16444" s="1"/>
      <c r="C16444" s="1"/>
      <c r="D16444" s="8"/>
      <c r="E16444" s="1"/>
      <c r="F16444" s="1"/>
      <c r="G16444" s="1"/>
      <c r="H16444" s="1"/>
    </row>
    <row r="16445">
      <c r="A16445" s="1"/>
      <c r="B16445" s="1"/>
      <c r="C16445" s="1"/>
      <c r="D16445" s="8"/>
      <c r="E16445" s="1"/>
      <c r="F16445" s="1"/>
      <c r="G16445" s="1"/>
      <c r="H16445" s="1"/>
    </row>
    <row r="16446">
      <c r="A16446" s="1"/>
      <c r="B16446" s="1"/>
      <c r="C16446" s="1"/>
      <c r="D16446" s="8"/>
      <c r="E16446" s="1"/>
      <c r="F16446" s="1"/>
      <c r="G16446" s="1"/>
      <c r="H16446" s="1"/>
    </row>
    <row r="16447">
      <c r="A16447" s="1"/>
      <c r="B16447" s="1"/>
      <c r="C16447" s="1"/>
      <c r="D16447" s="8"/>
      <c r="E16447" s="1"/>
      <c r="F16447" s="1"/>
      <c r="G16447" s="1"/>
      <c r="H16447" s="1"/>
    </row>
    <row r="16448">
      <c r="A16448" s="1"/>
      <c r="B16448" s="1"/>
      <c r="C16448" s="1"/>
      <c r="D16448" s="8"/>
      <c r="E16448" s="1"/>
      <c r="F16448" s="1"/>
      <c r="G16448" s="1"/>
      <c r="H16448" s="1"/>
    </row>
    <row r="16449">
      <c r="A16449" s="1"/>
      <c r="B16449" s="1"/>
      <c r="C16449" s="1"/>
      <c r="D16449" s="8"/>
      <c r="E16449" s="1"/>
      <c r="F16449" s="1"/>
      <c r="G16449" s="1"/>
      <c r="H16449" s="1"/>
    </row>
    <row r="16450">
      <c r="A16450" s="1"/>
      <c r="B16450" s="1"/>
      <c r="C16450" s="1"/>
      <c r="D16450" s="8"/>
      <c r="E16450" s="1"/>
      <c r="F16450" s="1"/>
      <c r="G16450" s="1"/>
      <c r="H16450" s="1"/>
    </row>
    <row r="16451">
      <c r="A16451" s="1"/>
      <c r="B16451" s="1"/>
      <c r="C16451" s="1"/>
      <c r="D16451" s="8"/>
      <c r="E16451" s="1"/>
      <c r="F16451" s="1"/>
      <c r="G16451" s="1"/>
      <c r="H16451" s="1"/>
    </row>
    <row r="16452">
      <c r="A16452" s="1"/>
      <c r="B16452" s="1"/>
      <c r="C16452" s="1"/>
      <c r="D16452" s="8"/>
      <c r="E16452" s="1"/>
      <c r="F16452" s="1"/>
      <c r="G16452" s="1"/>
      <c r="H16452" s="1"/>
    </row>
    <row r="16453">
      <c r="A16453" s="1"/>
      <c r="B16453" s="1"/>
      <c r="C16453" s="1"/>
      <c r="D16453" s="8"/>
      <c r="E16453" s="1"/>
      <c r="F16453" s="1"/>
      <c r="G16453" s="1"/>
      <c r="H16453" s="1"/>
    </row>
    <row r="16454">
      <c r="A16454" s="1"/>
      <c r="B16454" s="1"/>
      <c r="C16454" s="1"/>
      <c r="D16454" s="8"/>
      <c r="E16454" s="1"/>
      <c r="F16454" s="1"/>
      <c r="G16454" s="1"/>
      <c r="H16454" s="1"/>
    </row>
    <row r="16455">
      <c r="A16455" s="1"/>
      <c r="B16455" s="1"/>
      <c r="C16455" s="1"/>
      <c r="D16455" s="8"/>
      <c r="E16455" s="1"/>
      <c r="F16455" s="1"/>
      <c r="G16455" s="1"/>
      <c r="H16455" s="1"/>
    </row>
    <row r="16456">
      <c r="A16456" s="1"/>
      <c r="B16456" s="1"/>
      <c r="C16456" s="1"/>
      <c r="D16456" s="8"/>
      <c r="E16456" s="1"/>
      <c r="F16456" s="1"/>
      <c r="G16456" s="1"/>
      <c r="H16456" s="1"/>
    </row>
    <row r="16457">
      <c r="A16457" s="1"/>
      <c r="B16457" s="1"/>
      <c r="C16457" s="1"/>
      <c r="D16457" s="8"/>
      <c r="E16457" s="1"/>
      <c r="F16457" s="1"/>
      <c r="G16457" s="1"/>
      <c r="H16457" s="1"/>
    </row>
    <row r="16458">
      <c r="A16458" s="1"/>
      <c r="B16458" s="1"/>
      <c r="C16458" s="1"/>
      <c r="D16458" s="8"/>
      <c r="E16458" s="1"/>
      <c r="F16458" s="1"/>
      <c r="G16458" s="1"/>
      <c r="H16458" s="1"/>
    </row>
    <row r="16459">
      <c r="A16459" s="1"/>
      <c r="B16459" s="1"/>
      <c r="C16459" s="1"/>
      <c r="D16459" s="8"/>
      <c r="E16459" s="1"/>
      <c r="F16459" s="1"/>
      <c r="G16459" s="1"/>
      <c r="H16459" s="1"/>
    </row>
    <row r="16460">
      <c r="A16460" s="1"/>
      <c r="B16460" s="1"/>
      <c r="C16460" s="1"/>
      <c r="D16460" s="8"/>
      <c r="E16460" s="1"/>
      <c r="F16460" s="1"/>
      <c r="G16460" s="1"/>
      <c r="H16460" s="1"/>
    </row>
    <row r="16461">
      <c r="A16461" s="1"/>
      <c r="B16461" s="1"/>
      <c r="C16461" s="1"/>
      <c r="D16461" s="8"/>
      <c r="E16461" s="1"/>
      <c r="F16461" s="1"/>
      <c r="G16461" s="1"/>
      <c r="H16461" s="1"/>
    </row>
    <row r="16462">
      <c r="A16462" s="1"/>
      <c r="B16462" s="1"/>
      <c r="C16462" s="1"/>
      <c r="D16462" s="8"/>
      <c r="E16462" s="1"/>
      <c r="F16462" s="1"/>
      <c r="G16462" s="1"/>
      <c r="H16462" s="1"/>
    </row>
    <row r="16463">
      <c r="A16463" s="1"/>
      <c r="B16463" s="1"/>
      <c r="C16463" s="1"/>
      <c r="D16463" s="8"/>
      <c r="E16463" s="1"/>
      <c r="F16463" s="1"/>
      <c r="G16463" s="1"/>
      <c r="H16463" s="1"/>
    </row>
    <row r="16464">
      <c r="A16464" s="1"/>
      <c r="B16464" s="1"/>
      <c r="C16464" s="1"/>
      <c r="D16464" s="8"/>
      <c r="E16464" s="1"/>
      <c r="F16464" s="1"/>
      <c r="G16464" s="1"/>
      <c r="H16464" s="1"/>
    </row>
    <row r="16465">
      <c r="A16465" s="1"/>
      <c r="B16465" s="1"/>
      <c r="C16465" s="1"/>
      <c r="D16465" s="8"/>
      <c r="E16465" s="1"/>
      <c r="F16465" s="1"/>
      <c r="G16465" s="1"/>
      <c r="H16465" s="1"/>
    </row>
    <row r="16466">
      <c r="A16466" s="1"/>
      <c r="B16466" s="1"/>
      <c r="C16466" s="1"/>
      <c r="D16466" s="8"/>
      <c r="E16466" s="1"/>
      <c r="F16466" s="1"/>
      <c r="G16466" s="1"/>
      <c r="H16466" s="1"/>
    </row>
    <row r="16467">
      <c r="A16467" s="1"/>
      <c r="B16467" s="1"/>
      <c r="C16467" s="1"/>
      <c r="D16467" s="8"/>
      <c r="E16467" s="1"/>
      <c r="F16467" s="1"/>
      <c r="G16467" s="1"/>
      <c r="H16467" s="1"/>
    </row>
    <row r="16468">
      <c r="A16468" s="1"/>
      <c r="B16468" s="1"/>
      <c r="C16468" s="1"/>
      <c r="D16468" s="8"/>
      <c r="E16468" s="1"/>
      <c r="F16468" s="1"/>
      <c r="G16468" s="1"/>
      <c r="H16468" s="1"/>
    </row>
    <row r="16469">
      <c r="A16469" s="1"/>
      <c r="B16469" s="1"/>
      <c r="C16469" s="1"/>
      <c r="D16469" s="8"/>
      <c r="E16469" s="1"/>
      <c r="F16469" s="1"/>
      <c r="G16469" s="1"/>
      <c r="H16469" s="1"/>
    </row>
    <row r="16470">
      <c r="A16470" s="1"/>
      <c r="B16470" s="1"/>
      <c r="C16470" s="1"/>
      <c r="D16470" s="8"/>
      <c r="E16470" s="1"/>
      <c r="F16470" s="1"/>
      <c r="G16470" s="1"/>
      <c r="H16470" s="1"/>
    </row>
    <row r="16471">
      <c r="A16471" s="1"/>
      <c r="B16471" s="1"/>
      <c r="C16471" s="1"/>
      <c r="D16471" s="8"/>
      <c r="E16471" s="1"/>
      <c r="F16471" s="1"/>
      <c r="G16471" s="1"/>
      <c r="H16471" s="1"/>
    </row>
    <row r="16472">
      <c r="A16472" s="1"/>
      <c r="B16472" s="1"/>
      <c r="C16472" s="1"/>
      <c r="D16472" s="8"/>
      <c r="E16472" s="1"/>
      <c r="F16472" s="1"/>
      <c r="G16472" s="1"/>
      <c r="H16472" s="1"/>
    </row>
    <row r="16473">
      <c r="A16473" s="1"/>
      <c r="B16473" s="1"/>
      <c r="C16473" s="1"/>
      <c r="D16473" s="8"/>
      <c r="E16473" s="1"/>
      <c r="F16473" s="1"/>
      <c r="G16473" s="1"/>
      <c r="H16473" s="1"/>
    </row>
    <row r="16474">
      <c r="A16474" s="1"/>
      <c r="B16474" s="1"/>
      <c r="C16474" s="1"/>
      <c r="D16474" s="8"/>
      <c r="E16474" s="1"/>
      <c r="F16474" s="1"/>
      <c r="G16474" s="1"/>
      <c r="H16474" s="1"/>
    </row>
    <row r="16475">
      <c r="A16475" s="1"/>
      <c r="B16475" s="1"/>
      <c r="C16475" s="1"/>
      <c r="D16475" s="8"/>
      <c r="E16475" s="1"/>
      <c r="F16475" s="1"/>
      <c r="G16475" s="1"/>
      <c r="H16475" s="1"/>
    </row>
    <row r="16476">
      <c r="A16476" s="1"/>
      <c r="B16476" s="1"/>
      <c r="C16476" s="1"/>
      <c r="D16476" s="8"/>
      <c r="E16476" s="1"/>
      <c r="F16476" s="1"/>
      <c r="G16476" s="1"/>
      <c r="H16476" s="1"/>
    </row>
    <row r="16477">
      <c r="A16477" s="1"/>
      <c r="B16477" s="1"/>
      <c r="C16477" s="1"/>
      <c r="D16477" s="8"/>
      <c r="E16477" s="1"/>
      <c r="F16477" s="1"/>
      <c r="G16477" s="1"/>
      <c r="H16477" s="1"/>
    </row>
    <row r="16478">
      <c r="A16478" s="1"/>
      <c r="B16478" s="1"/>
      <c r="C16478" s="1"/>
      <c r="D16478" s="8"/>
      <c r="E16478" s="1"/>
      <c r="F16478" s="1"/>
      <c r="G16478" s="1"/>
      <c r="H16478" s="1"/>
    </row>
    <row r="16479">
      <c r="A16479" s="1"/>
      <c r="B16479" s="1"/>
      <c r="C16479" s="1"/>
      <c r="D16479" s="8"/>
      <c r="E16479" s="1"/>
      <c r="F16479" s="1"/>
      <c r="G16479" s="1"/>
      <c r="H16479" s="1"/>
    </row>
    <row r="16480">
      <c r="A16480" s="1"/>
      <c r="B16480" s="1"/>
      <c r="C16480" s="1"/>
      <c r="D16480" s="8"/>
      <c r="E16480" s="1"/>
      <c r="F16480" s="1"/>
      <c r="G16480" s="1"/>
      <c r="H16480" s="1"/>
    </row>
    <row r="16481">
      <c r="A16481" s="1"/>
      <c r="B16481" s="1"/>
      <c r="C16481" s="1"/>
      <c r="D16481" s="8"/>
      <c r="E16481" s="1"/>
      <c r="F16481" s="1"/>
      <c r="G16481" s="1"/>
      <c r="H16481" s="1"/>
    </row>
    <row r="16482">
      <c r="A16482" s="1"/>
      <c r="B16482" s="1"/>
      <c r="C16482" s="1"/>
      <c r="D16482" s="8"/>
      <c r="E16482" s="1"/>
      <c r="F16482" s="1"/>
      <c r="G16482" s="1"/>
      <c r="H16482" s="1"/>
    </row>
    <row r="16483">
      <c r="A16483" s="1"/>
      <c r="B16483" s="1"/>
      <c r="C16483" s="1"/>
      <c r="D16483" s="8"/>
      <c r="E16483" s="1"/>
      <c r="F16483" s="1"/>
      <c r="G16483" s="1"/>
      <c r="H16483" s="1"/>
    </row>
    <row r="16484">
      <c r="A16484" s="1"/>
      <c r="B16484" s="1"/>
      <c r="C16484" s="1"/>
      <c r="D16484" s="8"/>
      <c r="E16484" s="1"/>
      <c r="F16484" s="1"/>
      <c r="G16484" s="1"/>
      <c r="H16484" s="1"/>
    </row>
    <row r="16485">
      <c r="A16485" s="1"/>
      <c r="B16485" s="1"/>
      <c r="C16485" s="1"/>
      <c r="D16485" s="8"/>
      <c r="E16485" s="1"/>
      <c r="F16485" s="1"/>
      <c r="G16485" s="1"/>
      <c r="H16485" s="1"/>
    </row>
    <row r="16486">
      <c r="A16486" s="1"/>
      <c r="B16486" s="1"/>
      <c r="C16486" s="1"/>
      <c r="D16486" s="8"/>
      <c r="E16486" s="1"/>
      <c r="F16486" s="1"/>
      <c r="G16486" s="1"/>
      <c r="H16486" s="1"/>
    </row>
    <row r="16487">
      <c r="A16487" s="1"/>
      <c r="B16487" s="1"/>
      <c r="C16487" s="1"/>
      <c r="D16487" s="8"/>
      <c r="E16487" s="1"/>
      <c r="F16487" s="1"/>
      <c r="G16487" s="1"/>
      <c r="H16487" s="1"/>
    </row>
    <row r="16488">
      <c r="A16488" s="1"/>
      <c r="B16488" s="1"/>
      <c r="C16488" s="1"/>
      <c r="D16488" s="8"/>
      <c r="E16488" s="1"/>
      <c r="F16488" s="1"/>
      <c r="G16488" s="1"/>
      <c r="H16488" s="1"/>
    </row>
    <row r="16489">
      <c r="A16489" s="1"/>
      <c r="B16489" s="1"/>
      <c r="C16489" s="1"/>
      <c r="D16489" s="8"/>
      <c r="E16489" s="1"/>
      <c r="F16489" s="1"/>
      <c r="G16489" s="1"/>
      <c r="H16489" s="1"/>
    </row>
    <row r="16490">
      <c r="A16490" s="1"/>
      <c r="B16490" s="1"/>
      <c r="C16490" s="1"/>
      <c r="D16490" s="8"/>
      <c r="E16490" s="1"/>
      <c r="F16490" s="1"/>
      <c r="G16490" s="1"/>
      <c r="H16490" s="1"/>
    </row>
    <row r="16491">
      <c r="A16491" s="1"/>
      <c r="B16491" s="1"/>
      <c r="C16491" s="1"/>
      <c r="D16491" s="8"/>
      <c r="E16491" s="1"/>
      <c r="F16491" s="1"/>
      <c r="G16491" s="1"/>
      <c r="H16491" s="1"/>
    </row>
    <row r="16492">
      <c r="A16492" s="1"/>
      <c r="B16492" s="1"/>
      <c r="C16492" s="1"/>
      <c r="D16492" s="8"/>
      <c r="E16492" s="1"/>
      <c r="F16492" s="1"/>
      <c r="G16492" s="1"/>
      <c r="H16492" s="1"/>
    </row>
    <row r="16493">
      <c r="A16493" s="1"/>
      <c r="B16493" s="1"/>
      <c r="C16493" s="1"/>
      <c r="D16493" s="8"/>
      <c r="E16493" s="1"/>
      <c r="F16493" s="1"/>
      <c r="G16493" s="1"/>
      <c r="H16493" s="1"/>
    </row>
    <row r="16494">
      <c r="A16494" s="1"/>
      <c r="B16494" s="1"/>
      <c r="C16494" s="1"/>
      <c r="D16494" s="8"/>
      <c r="E16494" s="1"/>
      <c r="F16494" s="1"/>
      <c r="G16494" s="1"/>
      <c r="H16494" s="1"/>
    </row>
    <row r="16495">
      <c r="A16495" s="1"/>
      <c r="B16495" s="1"/>
      <c r="C16495" s="1"/>
      <c r="D16495" s="8"/>
      <c r="E16495" s="1"/>
      <c r="F16495" s="1"/>
      <c r="G16495" s="1"/>
      <c r="H16495" s="1"/>
    </row>
    <row r="16496">
      <c r="A16496" s="1"/>
      <c r="B16496" s="1"/>
      <c r="C16496" s="1"/>
      <c r="D16496" s="8"/>
      <c r="E16496" s="1"/>
      <c r="F16496" s="1"/>
      <c r="G16496" s="1"/>
      <c r="H16496" s="1"/>
    </row>
    <row r="16497">
      <c r="A16497" s="1"/>
      <c r="B16497" s="1"/>
      <c r="C16497" s="1"/>
      <c r="D16497" s="8"/>
      <c r="E16497" s="1"/>
      <c r="F16497" s="1"/>
      <c r="G16497" s="1"/>
      <c r="H16497" s="1"/>
    </row>
    <row r="16498">
      <c r="A16498" s="1"/>
      <c r="B16498" s="1"/>
      <c r="C16498" s="1"/>
      <c r="D16498" s="8"/>
      <c r="E16498" s="1"/>
      <c r="F16498" s="1"/>
      <c r="G16498" s="1"/>
      <c r="H16498" s="1"/>
    </row>
    <row r="16499">
      <c r="A16499" s="1"/>
      <c r="B16499" s="1"/>
      <c r="C16499" s="1"/>
      <c r="D16499" s="8"/>
      <c r="E16499" s="1"/>
      <c r="F16499" s="1"/>
      <c r="G16499" s="1"/>
      <c r="H16499" s="1"/>
    </row>
    <row r="16500">
      <c r="A16500" s="1"/>
      <c r="B16500" s="1"/>
      <c r="C16500" s="1"/>
      <c r="D16500" s="8"/>
      <c r="E16500" s="1"/>
      <c r="F16500" s="1"/>
      <c r="G16500" s="1"/>
      <c r="H16500" s="1"/>
    </row>
    <row r="16501">
      <c r="A16501" s="1"/>
      <c r="B16501" s="1"/>
      <c r="C16501" s="1"/>
      <c r="D16501" s="8"/>
      <c r="E16501" s="1"/>
      <c r="F16501" s="1"/>
      <c r="G16501" s="1"/>
      <c r="H16501" s="1"/>
    </row>
    <row r="16502">
      <c r="A16502" s="1"/>
      <c r="B16502" s="1"/>
      <c r="C16502" s="1"/>
      <c r="D16502" s="8"/>
      <c r="E16502" s="1"/>
      <c r="F16502" s="1"/>
      <c r="G16502" s="1"/>
      <c r="H16502" s="1"/>
    </row>
    <row r="16503">
      <c r="A16503" s="1"/>
      <c r="B16503" s="1"/>
      <c r="C16503" s="1"/>
      <c r="D16503" s="8"/>
      <c r="E16503" s="1"/>
      <c r="F16503" s="1"/>
      <c r="G16503" s="1"/>
      <c r="H16503" s="1"/>
    </row>
    <row r="16504">
      <c r="A16504" s="1"/>
      <c r="B16504" s="1"/>
      <c r="C16504" s="1"/>
      <c r="D16504" s="8"/>
      <c r="E16504" s="1"/>
      <c r="F16504" s="1"/>
      <c r="G16504" s="1"/>
      <c r="H16504" s="1"/>
    </row>
    <row r="16505">
      <c r="A16505" s="1"/>
      <c r="B16505" s="1"/>
      <c r="C16505" s="1"/>
      <c r="D16505" s="8"/>
      <c r="E16505" s="1"/>
      <c r="F16505" s="1"/>
      <c r="G16505" s="1"/>
      <c r="H16505" s="1"/>
    </row>
    <row r="16506">
      <c r="A16506" s="1"/>
      <c r="B16506" s="1"/>
      <c r="C16506" s="1"/>
      <c r="D16506" s="8"/>
      <c r="E16506" s="1"/>
      <c r="F16506" s="1"/>
      <c r="G16506" s="1"/>
      <c r="H16506" s="1"/>
    </row>
    <row r="16507">
      <c r="A16507" s="1"/>
      <c r="B16507" s="1"/>
      <c r="C16507" s="1"/>
      <c r="D16507" s="8"/>
      <c r="E16507" s="1"/>
      <c r="F16507" s="1"/>
      <c r="G16507" s="1"/>
      <c r="H16507" s="1"/>
    </row>
    <row r="16508">
      <c r="A16508" s="1"/>
      <c r="B16508" s="1"/>
      <c r="C16508" s="1"/>
      <c r="D16508" s="8"/>
      <c r="E16508" s="1"/>
      <c r="F16508" s="1"/>
      <c r="G16508" s="1"/>
      <c r="H16508" s="1"/>
    </row>
    <row r="16509">
      <c r="A16509" s="1"/>
      <c r="B16509" s="1"/>
      <c r="C16509" s="1"/>
      <c r="D16509" s="8"/>
      <c r="E16509" s="1"/>
      <c r="F16509" s="1"/>
      <c r="G16509" s="1"/>
      <c r="H16509" s="1"/>
    </row>
    <row r="16510">
      <c r="A16510" s="1"/>
      <c r="B16510" s="1"/>
      <c r="C16510" s="1"/>
      <c r="D16510" s="8"/>
      <c r="E16510" s="1"/>
      <c r="F16510" s="1"/>
      <c r="G16510" s="1"/>
      <c r="H16510" s="1"/>
    </row>
    <row r="16511">
      <c r="A16511" s="1"/>
      <c r="B16511" s="1"/>
      <c r="C16511" s="1"/>
      <c r="D16511" s="8"/>
      <c r="E16511" s="1"/>
      <c r="F16511" s="1"/>
      <c r="G16511" s="1"/>
      <c r="H16511" s="1"/>
    </row>
    <row r="16512">
      <c r="A16512" s="1"/>
      <c r="B16512" s="1"/>
      <c r="C16512" s="1"/>
      <c r="D16512" s="8"/>
      <c r="E16512" s="1"/>
      <c r="F16512" s="1"/>
      <c r="G16512" s="1"/>
      <c r="H16512" s="1"/>
    </row>
    <row r="16513">
      <c r="A16513" s="1"/>
      <c r="B16513" s="1"/>
      <c r="C16513" s="1"/>
      <c r="D16513" s="8"/>
      <c r="E16513" s="1"/>
      <c r="F16513" s="1"/>
      <c r="G16513" s="1"/>
      <c r="H16513" s="1"/>
    </row>
    <row r="16514">
      <c r="A16514" s="1"/>
      <c r="B16514" s="1"/>
      <c r="C16514" s="1"/>
      <c r="D16514" s="8"/>
      <c r="E16514" s="1"/>
      <c r="F16514" s="1"/>
      <c r="G16514" s="1"/>
      <c r="H16514" s="1"/>
    </row>
    <row r="16515">
      <c r="A16515" s="1"/>
      <c r="B16515" s="1"/>
      <c r="C16515" s="1"/>
      <c r="D16515" s="8"/>
      <c r="E16515" s="1"/>
      <c r="F16515" s="1"/>
      <c r="G16515" s="1"/>
      <c r="H16515" s="1"/>
    </row>
    <row r="16516">
      <c r="A16516" s="1"/>
      <c r="B16516" s="1"/>
      <c r="C16516" s="1"/>
      <c r="D16516" s="8"/>
      <c r="E16516" s="1"/>
      <c r="F16516" s="1"/>
      <c r="G16516" s="1"/>
      <c r="H16516" s="1"/>
    </row>
    <row r="16517">
      <c r="A16517" s="1"/>
      <c r="B16517" s="1"/>
      <c r="C16517" s="1"/>
      <c r="D16517" s="8"/>
      <c r="E16517" s="1"/>
      <c r="F16517" s="1"/>
      <c r="G16517" s="1"/>
      <c r="H16517" s="1"/>
    </row>
    <row r="16518">
      <c r="A16518" s="1"/>
      <c r="B16518" s="1"/>
      <c r="C16518" s="1"/>
      <c r="D16518" s="8"/>
      <c r="E16518" s="1"/>
      <c r="F16518" s="1"/>
      <c r="G16518" s="1"/>
      <c r="H16518" s="1"/>
    </row>
    <row r="16519">
      <c r="A16519" s="1"/>
      <c r="B16519" s="1"/>
      <c r="C16519" s="1"/>
      <c r="D16519" s="8"/>
      <c r="E16519" s="1"/>
      <c r="F16519" s="1"/>
      <c r="G16519" s="1"/>
      <c r="H16519" s="1"/>
    </row>
    <row r="16520">
      <c r="A16520" s="1"/>
      <c r="B16520" s="1"/>
      <c r="C16520" s="1"/>
      <c r="D16520" s="8"/>
      <c r="E16520" s="1"/>
      <c r="F16520" s="1"/>
      <c r="G16520" s="1"/>
      <c r="H16520" s="1"/>
    </row>
    <row r="16521">
      <c r="A16521" s="1"/>
      <c r="B16521" s="1"/>
      <c r="C16521" s="1"/>
      <c r="D16521" s="8"/>
      <c r="E16521" s="1"/>
      <c r="F16521" s="1"/>
      <c r="G16521" s="1"/>
      <c r="H16521" s="1"/>
    </row>
    <row r="16522">
      <c r="A16522" s="1"/>
      <c r="B16522" s="1"/>
      <c r="C16522" s="1"/>
      <c r="D16522" s="8"/>
      <c r="E16522" s="1"/>
      <c r="F16522" s="1"/>
      <c r="G16522" s="1"/>
      <c r="H16522" s="1"/>
    </row>
    <row r="16523">
      <c r="A16523" s="1"/>
      <c r="B16523" s="1"/>
      <c r="C16523" s="1"/>
      <c r="D16523" s="8"/>
      <c r="E16523" s="1"/>
      <c r="F16523" s="1"/>
      <c r="G16523" s="1"/>
      <c r="H16523" s="1"/>
    </row>
    <row r="16524">
      <c r="A16524" s="1"/>
      <c r="B16524" s="1"/>
      <c r="C16524" s="1"/>
      <c r="D16524" s="8"/>
      <c r="E16524" s="1"/>
      <c r="F16524" s="1"/>
      <c r="G16524" s="1"/>
      <c r="H16524" s="1"/>
    </row>
    <row r="16525">
      <c r="A16525" s="1"/>
      <c r="B16525" s="1"/>
      <c r="C16525" s="1"/>
      <c r="D16525" s="8"/>
      <c r="E16525" s="1"/>
      <c r="F16525" s="1"/>
      <c r="G16525" s="1"/>
      <c r="H16525" s="1"/>
    </row>
    <row r="16526">
      <c r="A16526" s="1"/>
      <c r="B16526" s="1"/>
      <c r="C16526" s="1"/>
      <c r="D16526" s="8"/>
      <c r="E16526" s="1"/>
      <c r="F16526" s="1"/>
      <c r="G16526" s="1"/>
      <c r="H16526" s="1"/>
    </row>
    <row r="16527">
      <c r="A16527" s="1"/>
      <c r="B16527" s="1"/>
      <c r="C16527" s="1"/>
      <c r="D16527" s="8"/>
      <c r="E16527" s="1"/>
      <c r="F16527" s="1"/>
      <c r="G16527" s="1"/>
      <c r="H16527" s="1"/>
    </row>
    <row r="16528">
      <c r="A16528" s="1"/>
      <c r="B16528" s="1"/>
      <c r="C16528" s="1"/>
      <c r="D16528" s="8"/>
      <c r="E16528" s="1"/>
      <c r="F16528" s="1"/>
      <c r="G16528" s="1"/>
      <c r="H16528" s="1"/>
    </row>
    <row r="16529">
      <c r="A16529" s="1"/>
      <c r="B16529" s="1"/>
      <c r="C16529" s="1"/>
      <c r="D16529" s="8"/>
      <c r="E16529" s="1"/>
      <c r="F16529" s="1"/>
      <c r="G16529" s="1"/>
      <c r="H16529" s="1"/>
    </row>
    <row r="16530">
      <c r="A16530" s="1"/>
      <c r="B16530" s="1"/>
      <c r="C16530" s="1"/>
      <c r="D16530" s="8"/>
      <c r="E16530" s="1"/>
      <c r="F16530" s="1"/>
      <c r="G16530" s="1"/>
      <c r="H16530" s="1"/>
    </row>
    <row r="16531">
      <c r="A16531" s="1"/>
      <c r="B16531" s="1"/>
      <c r="C16531" s="1"/>
      <c r="D16531" s="8"/>
      <c r="E16531" s="1"/>
      <c r="F16531" s="1"/>
      <c r="G16531" s="1"/>
      <c r="H16531" s="1"/>
    </row>
    <row r="16532">
      <c r="A16532" s="1"/>
      <c r="B16532" s="1"/>
      <c r="C16532" s="1"/>
      <c r="D16532" s="8"/>
      <c r="E16532" s="1"/>
      <c r="F16532" s="1"/>
      <c r="G16532" s="1"/>
      <c r="H16532" s="1"/>
    </row>
    <row r="16533">
      <c r="A16533" s="1"/>
      <c r="B16533" s="1"/>
      <c r="C16533" s="1"/>
      <c r="D16533" s="8"/>
      <c r="E16533" s="1"/>
      <c r="F16533" s="1"/>
      <c r="G16533" s="1"/>
      <c r="H16533" s="1"/>
    </row>
    <row r="16534">
      <c r="A16534" s="1"/>
      <c r="B16534" s="1"/>
      <c r="C16534" s="1"/>
      <c r="D16534" s="8"/>
      <c r="E16534" s="1"/>
      <c r="F16534" s="1"/>
      <c r="G16534" s="1"/>
      <c r="H16534" s="1"/>
    </row>
    <row r="16535">
      <c r="A16535" s="1"/>
      <c r="B16535" s="1"/>
      <c r="C16535" s="1"/>
      <c r="D16535" s="8"/>
      <c r="E16535" s="1"/>
      <c r="F16535" s="1"/>
      <c r="G16535" s="1"/>
      <c r="H16535" s="1"/>
    </row>
    <row r="16536">
      <c r="A16536" s="1"/>
      <c r="B16536" s="1"/>
      <c r="C16536" s="1"/>
      <c r="D16536" s="8"/>
      <c r="E16536" s="1"/>
      <c r="F16536" s="1"/>
      <c r="G16536" s="1"/>
      <c r="H16536" s="1"/>
    </row>
    <row r="16537">
      <c r="A16537" s="1"/>
      <c r="B16537" s="1"/>
      <c r="C16537" s="1"/>
      <c r="D16537" s="8"/>
      <c r="E16537" s="1"/>
      <c r="F16537" s="1"/>
      <c r="G16537" s="1"/>
      <c r="H16537" s="1"/>
    </row>
    <row r="16538">
      <c r="A16538" s="1"/>
      <c r="B16538" s="1"/>
      <c r="C16538" s="1"/>
      <c r="D16538" s="8"/>
      <c r="E16538" s="1"/>
      <c r="F16538" s="1"/>
      <c r="G16538" s="1"/>
      <c r="H16538" s="1"/>
    </row>
    <row r="16539">
      <c r="A16539" s="1"/>
      <c r="B16539" s="1"/>
      <c r="C16539" s="1"/>
      <c r="D16539" s="8"/>
      <c r="E16539" s="1"/>
      <c r="F16539" s="1"/>
      <c r="G16539" s="1"/>
      <c r="H16539" s="1"/>
    </row>
    <row r="16540">
      <c r="A16540" s="1"/>
      <c r="B16540" s="1"/>
      <c r="C16540" s="1"/>
      <c r="D16540" s="8"/>
      <c r="E16540" s="1"/>
      <c r="F16540" s="1"/>
      <c r="G16540" s="1"/>
      <c r="H16540" s="1"/>
    </row>
    <row r="16541">
      <c r="A16541" s="1"/>
      <c r="B16541" s="1"/>
      <c r="C16541" s="1"/>
      <c r="D16541" s="8"/>
      <c r="E16541" s="1"/>
      <c r="F16541" s="1"/>
      <c r="G16541" s="1"/>
      <c r="H16541" s="1"/>
    </row>
    <row r="16542">
      <c r="A16542" s="1"/>
      <c r="B16542" s="1"/>
      <c r="C16542" s="1"/>
      <c r="D16542" s="8"/>
      <c r="E16542" s="1"/>
      <c r="F16542" s="1"/>
      <c r="G16542" s="1"/>
      <c r="H16542" s="1"/>
    </row>
    <row r="16543">
      <c r="A16543" s="1"/>
      <c r="B16543" s="1"/>
      <c r="C16543" s="1"/>
      <c r="D16543" s="8"/>
      <c r="E16543" s="1"/>
      <c r="F16543" s="1"/>
      <c r="G16543" s="1"/>
      <c r="H16543" s="1"/>
    </row>
    <row r="16544">
      <c r="A16544" s="1"/>
      <c r="B16544" s="1"/>
      <c r="C16544" s="1"/>
      <c r="D16544" s="8"/>
      <c r="E16544" s="1"/>
      <c r="F16544" s="1"/>
      <c r="G16544" s="1"/>
      <c r="H16544" s="1"/>
    </row>
    <row r="16545">
      <c r="A16545" s="1"/>
      <c r="B16545" s="1"/>
      <c r="C16545" s="1"/>
      <c r="D16545" s="8"/>
      <c r="E16545" s="1"/>
      <c r="F16545" s="1"/>
      <c r="G16545" s="1"/>
      <c r="H16545" s="1"/>
    </row>
    <row r="16546">
      <c r="A16546" s="1"/>
      <c r="B16546" s="1"/>
      <c r="C16546" s="1"/>
      <c r="D16546" s="8"/>
      <c r="E16546" s="1"/>
      <c r="F16546" s="1"/>
      <c r="G16546" s="1"/>
      <c r="H16546" s="1"/>
    </row>
    <row r="16547">
      <c r="A16547" s="1"/>
      <c r="B16547" s="1"/>
      <c r="C16547" s="1"/>
      <c r="D16547" s="8"/>
      <c r="E16547" s="1"/>
      <c r="F16547" s="1"/>
      <c r="G16547" s="1"/>
      <c r="H16547" s="1"/>
    </row>
    <row r="16548">
      <c r="A16548" s="1"/>
      <c r="B16548" s="1"/>
      <c r="C16548" s="1"/>
      <c r="D16548" s="8"/>
      <c r="E16548" s="1"/>
      <c r="F16548" s="1"/>
      <c r="G16548" s="1"/>
      <c r="H16548" s="1"/>
    </row>
    <row r="16549">
      <c r="A16549" s="1"/>
      <c r="B16549" s="1"/>
      <c r="C16549" s="1"/>
      <c r="D16549" s="8"/>
      <c r="E16549" s="1"/>
      <c r="F16549" s="1"/>
      <c r="G16549" s="1"/>
      <c r="H16549" s="1"/>
    </row>
    <row r="16550">
      <c r="A16550" s="1"/>
      <c r="B16550" s="1"/>
      <c r="C16550" s="1"/>
      <c r="D16550" s="8"/>
      <c r="E16550" s="1"/>
      <c r="F16550" s="1"/>
      <c r="G16550" s="1"/>
      <c r="H16550" s="1"/>
    </row>
    <row r="16551">
      <c r="A16551" s="1"/>
      <c r="B16551" s="1"/>
      <c r="C16551" s="1"/>
      <c r="D16551" s="8"/>
      <c r="E16551" s="1"/>
      <c r="F16551" s="1"/>
      <c r="G16551" s="1"/>
      <c r="H16551" s="1"/>
    </row>
    <row r="16552">
      <c r="A16552" s="1"/>
      <c r="B16552" s="1"/>
      <c r="C16552" s="1"/>
      <c r="D16552" s="8"/>
      <c r="E16552" s="1"/>
      <c r="F16552" s="1"/>
      <c r="G16552" s="1"/>
      <c r="H16552" s="1"/>
    </row>
    <row r="16553">
      <c r="A16553" s="1"/>
      <c r="B16553" s="1"/>
      <c r="C16553" s="1"/>
      <c r="D16553" s="8"/>
      <c r="E16553" s="1"/>
      <c r="F16553" s="1"/>
      <c r="G16553" s="1"/>
      <c r="H16553" s="1"/>
    </row>
    <row r="16554">
      <c r="A16554" s="1"/>
      <c r="B16554" s="1"/>
      <c r="C16554" s="1"/>
      <c r="D16554" s="8"/>
      <c r="E16554" s="1"/>
      <c r="F16554" s="1"/>
      <c r="G16554" s="1"/>
      <c r="H16554" s="1"/>
    </row>
    <row r="16555">
      <c r="A16555" s="1"/>
      <c r="B16555" s="1"/>
      <c r="C16555" s="1"/>
      <c r="D16555" s="8"/>
      <c r="E16555" s="1"/>
      <c r="F16555" s="1"/>
      <c r="G16555" s="1"/>
      <c r="H16555" s="1"/>
    </row>
    <row r="16556">
      <c r="A16556" s="1"/>
      <c r="B16556" s="1"/>
      <c r="C16556" s="1"/>
      <c r="D16556" s="8"/>
      <c r="E16556" s="1"/>
      <c r="F16556" s="1"/>
      <c r="G16556" s="1"/>
      <c r="H16556" s="1"/>
    </row>
    <row r="16557">
      <c r="A16557" s="1"/>
      <c r="B16557" s="1"/>
      <c r="C16557" s="1"/>
      <c r="D16557" s="8"/>
      <c r="E16557" s="1"/>
      <c r="F16557" s="1"/>
      <c r="G16557" s="1"/>
      <c r="H16557" s="1"/>
    </row>
    <row r="16558">
      <c r="A16558" s="1"/>
      <c r="B16558" s="1"/>
      <c r="C16558" s="1"/>
      <c r="D16558" s="8"/>
      <c r="E16558" s="1"/>
      <c r="F16558" s="1"/>
      <c r="G16558" s="1"/>
      <c r="H16558" s="1"/>
    </row>
    <row r="16559">
      <c r="A16559" s="1"/>
      <c r="B16559" s="1"/>
      <c r="C16559" s="1"/>
      <c r="D16559" s="8"/>
      <c r="E16559" s="1"/>
      <c r="F16559" s="1"/>
      <c r="G16559" s="1"/>
      <c r="H16559" s="1"/>
    </row>
    <row r="16560">
      <c r="A16560" s="1"/>
      <c r="B16560" s="1"/>
      <c r="C16560" s="1"/>
      <c r="D16560" s="8"/>
      <c r="E16560" s="1"/>
      <c r="F16560" s="1"/>
      <c r="G16560" s="1"/>
      <c r="H16560" s="1"/>
    </row>
    <row r="16561">
      <c r="A16561" s="1"/>
      <c r="B16561" s="1"/>
      <c r="C16561" s="1"/>
      <c r="D16561" s="8"/>
      <c r="E16561" s="1"/>
      <c r="F16561" s="1"/>
      <c r="G16561" s="1"/>
      <c r="H16561" s="1"/>
    </row>
    <row r="16562">
      <c r="A16562" s="1"/>
      <c r="B16562" s="1"/>
      <c r="C16562" s="1"/>
      <c r="D16562" s="8"/>
      <c r="E16562" s="1"/>
      <c r="F16562" s="1"/>
      <c r="G16562" s="1"/>
      <c r="H16562" s="1"/>
    </row>
    <row r="16563">
      <c r="A16563" s="1"/>
      <c r="B16563" s="1"/>
      <c r="C16563" s="1"/>
      <c r="D16563" s="8"/>
      <c r="E16563" s="1"/>
      <c r="F16563" s="1"/>
      <c r="G16563" s="1"/>
      <c r="H16563" s="1"/>
    </row>
    <row r="16564">
      <c r="A16564" s="1"/>
      <c r="B16564" s="1"/>
      <c r="C16564" s="1"/>
      <c r="D16564" s="8"/>
      <c r="E16564" s="1"/>
      <c r="F16564" s="1"/>
      <c r="G16564" s="1"/>
      <c r="H16564" s="1"/>
    </row>
    <row r="16565">
      <c r="A16565" s="1"/>
      <c r="B16565" s="1"/>
      <c r="C16565" s="1"/>
      <c r="D16565" s="8"/>
      <c r="E16565" s="1"/>
      <c r="F16565" s="1"/>
      <c r="G16565" s="1"/>
      <c r="H16565" s="1"/>
    </row>
    <row r="16566">
      <c r="A16566" s="1"/>
      <c r="B16566" s="1"/>
      <c r="C16566" s="1"/>
      <c r="D16566" s="8"/>
      <c r="E16566" s="1"/>
      <c r="F16566" s="1"/>
      <c r="G16566" s="1"/>
      <c r="H16566" s="1"/>
    </row>
    <row r="16567">
      <c r="A16567" s="1"/>
      <c r="B16567" s="1"/>
      <c r="C16567" s="1"/>
      <c r="D16567" s="8"/>
      <c r="E16567" s="1"/>
      <c r="F16567" s="1"/>
      <c r="G16567" s="1"/>
      <c r="H16567" s="1"/>
    </row>
    <row r="16568">
      <c r="A16568" s="1"/>
      <c r="B16568" s="1"/>
      <c r="C16568" s="1"/>
      <c r="D16568" s="8"/>
      <c r="E16568" s="1"/>
      <c r="F16568" s="1"/>
      <c r="G16568" s="1"/>
      <c r="H16568" s="1"/>
    </row>
    <row r="16569">
      <c r="A16569" s="1"/>
      <c r="B16569" s="1"/>
      <c r="C16569" s="1"/>
      <c r="D16569" s="8"/>
      <c r="E16569" s="1"/>
      <c r="F16569" s="1"/>
      <c r="G16569" s="1"/>
      <c r="H16569" s="1"/>
    </row>
    <row r="16570">
      <c r="A16570" s="1"/>
      <c r="B16570" s="1"/>
      <c r="C16570" s="1"/>
      <c r="D16570" s="8"/>
      <c r="E16570" s="1"/>
      <c r="F16570" s="1"/>
      <c r="G16570" s="1"/>
      <c r="H16570" s="1"/>
    </row>
    <row r="16571">
      <c r="A16571" s="1"/>
      <c r="B16571" s="1"/>
      <c r="C16571" s="1"/>
      <c r="D16571" s="8"/>
      <c r="E16571" s="1"/>
      <c r="F16571" s="1"/>
      <c r="G16571" s="1"/>
      <c r="H16571" s="1"/>
    </row>
    <row r="16572">
      <c r="A16572" s="1"/>
      <c r="B16572" s="1"/>
      <c r="C16572" s="1"/>
      <c r="D16572" s="8"/>
      <c r="E16572" s="1"/>
      <c r="F16572" s="1"/>
      <c r="G16572" s="1"/>
      <c r="H16572" s="1"/>
    </row>
    <row r="16573">
      <c r="A16573" s="1"/>
      <c r="B16573" s="1"/>
      <c r="C16573" s="1"/>
      <c r="D16573" s="8"/>
      <c r="E16573" s="1"/>
      <c r="F16573" s="1"/>
      <c r="G16573" s="1"/>
      <c r="H16573" s="1"/>
    </row>
    <row r="16574">
      <c r="A16574" s="1"/>
      <c r="B16574" s="1"/>
      <c r="C16574" s="1"/>
      <c r="D16574" s="8"/>
      <c r="E16574" s="1"/>
      <c r="F16574" s="1"/>
      <c r="G16574" s="1"/>
      <c r="H16574" s="1"/>
    </row>
    <row r="16575">
      <c r="A16575" s="1"/>
      <c r="B16575" s="1"/>
      <c r="C16575" s="1"/>
      <c r="D16575" s="8"/>
      <c r="E16575" s="1"/>
      <c r="F16575" s="1"/>
      <c r="G16575" s="1"/>
      <c r="H16575" s="1"/>
    </row>
    <row r="16576">
      <c r="A16576" s="1"/>
      <c r="B16576" s="1"/>
      <c r="C16576" s="1"/>
      <c r="D16576" s="8"/>
      <c r="E16576" s="1"/>
      <c r="F16576" s="1"/>
      <c r="G16576" s="1"/>
      <c r="H16576" s="1"/>
    </row>
    <row r="16577">
      <c r="A16577" s="1"/>
      <c r="B16577" s="1"/>
      <c r="C16577" s="1"/>
      <c r="D16577" s="8"/>
      <c r="E16577" s="1"/>
      <c r="F16577" s="1"/>
      <c r="G16577" s="1"/>
      <c r="H16577" s="1"/>
    </row>
    <row r="16578">
      <c r="A16578" s="1"/>
      <c r="B16578" s="1"/>
      <c r="C16578" s="1"/>
      <c r="D16578" s="8"/>
      <c r="E16578" s="1"/>
      <c r="F16578" s="1"/>
      <c r="G16578" s="1"/>
      <c r="H16578" s="1"/>
    </row>
    <row r="16579">
      <c r="A16579" s="1"/>
      <c r="B16579" s="1"/>
      <c r="C16579" s="1"/>
      <c r="D16579" s="8"/>
      <c r="E16579" s="1"/>
      <c r="F16579" s="1"/>
      <c r="G16579" s="1"/>
      <c r="H16579" s="1"/>
    </row>
    <row r="16580">
      <c r="A16580" s="1"/>
      <c r="B16580" s="1"/>
      <c r="C16580" s="1"/>
      <c r="D16580" s="8"/>
      <c r="E16580" s="1"/>
      <c r="F16580" s="1"/>
      <c r="G16580" s="1"/>
      <c r="H16580" s="1"/>
    </row>
    <row r="16581">
      <c r="A16581" s="1"/>
      <c r="B16581" s="1"/>
      <c r="C16581" s="1"/>
      <c r="D16581" s="8"/>
      <c r="E16581" s="1"/>
      <c r="F16581" s="1"/>
      <c r="G16581" s="1"/>
      <c r="H16581" s="1"/>
    </row>
    <row r="16582">
      <c r="A16582" s="1"/>
      <c r="B16582" s="1"/>
      <c r="C16582" s="1"/>
      <c r="D16582" s="8"/>
      <c r="E16582" s="1"/>
      <c r="F16582" s="1"/>
      <c r="G16582" s="1"/>
      <c r="H16582" s="1"/>
    </row>
    <row r="16583">
      <c r="A16583" s="1"/>
      <c r="B16583" s="1"/>
      <c r="C16583" s="1"/>
      <c r="D16583" s="8"/>
      <c r="E16583" s="1"/>
      <c r="F16583" s="1"/>
      <c r="G16583" s="1"/>
      <c r="H16583" s="1"/>
    </row>
    <row r="16584">
      <c r="A16584" s="1"/>
      <c r="B16584" s="1"/>
      <c r="C16584" s="1"/>
      <c r="D16584" s="8"/>
      <c r="E16584" s="1"/>
      <c r="F16584" s="1"/>
      <c r="G16584" s="1"/>
      <c r="H16584" s="1"/>
    </row>
    <row r="16585">
      <c r="A16585" s="1"/>
      <c r="B16585" s="1"/>
      <c r="C16585" s="1"/>
      <c r="D16585" s="8"/>
      <c r="E16585" s="1"/>
      <c r="F16585" s="1"/>
      <c r="G16585" s="1"/>
      <c r="H16585" s="1"/>
    </row>
    <row r="16586">
      <c r="A16586" s="1"/>
      <c r="B16586" s="1"/>
      <c r="C16586" s="1"/>
      <c r="D16586" s="8"/>
      <c r="E16586" s="1"/>
      <c r="F16586" s="1"/>
      <c r="G16586" s="1"/>
      <c r="H16586" s="1"/>
    </row>
    <row r="16587">
      <c r="A16587" s="1"/>
      <c r="B16587" s="1"/>
      <c r="C16587" s="1"/>
      <c r="D16587" s="8"/>
      <c r="E16587" s="1"/>
      <c r="F16587" s="1"/>
      <c r="G16587" s="1"/>
      <c r="H16587" s="1"/>
    </row>
    <row r="16588">
      <c r="A16588" s="1"/>
      <c r="B16588" s="1"/>
      <c r="C16588" s="1"/>
      <c r="D16588" s="8"/>
      <c r="E16588" s="1"/>
      <c r="F16588" s="1"/>
      <c r="G16588" s="1"/>
      <c r="H16588" s="1"/>
    </row>
    <row r="16589">
      <c r="A16589" s="1"/>
      <c r="B16589" s="1"/>
      <c r="C16589" s="1"/>
      <c r="D16589" s="8"/>
      <c r="E16589" s="1"/>
      <c r="F16589" s="1"/>
      <c r="G16589" s="1"/>
      <c r="H16589" s="1"/>
    </row>
    <row r="16590">
      <c r="A16590" s="1"/>
      <c r="B16590" s="1"/>
      <c r="C16590" s="1"/>
      <c r="D16590" s="8"/>
      <c r="E16590" s="1"/>
      <c r="F16590" s="1"/>
      <c r="G16590" s="1"/>
      <c r="H16590" s="1"/>
    </row>
    <row r="16591">
      <c r="A16591" s="1"/>
      <c r="B16591" s="1"/>
      <c r="C16591" s="1"/>
      <c r="D16591" s="8"/>
      <c r="E16591" s="1"/>
      <c r="F16591" s="1"/>
      <c r="G16591" s="1"/>
      <c r="H16591" s="1"/>
    </row>
    <row r="16592">
      <c r="A16592" s="1"/>
      <c r="B16592" s="1"/>
      <c r="C16592" s="1"/>
      <c r="D16592" s="8"/>
      <c r="E16592" s="1"/>
      <c r="F16592" s="1"/>
      <c r="G16592" s="1"/>
      <c r="H16592" s="1"/>
    </row>
    <row r="16593">
      <c r="A16593" s="1"/>
      <c r="B16593" s="1"/>
      <c r="C16593" s="1"/>
      <c r="D16593" s="8"/>
      <c r="E16593" s="1"/>
      <c r="F16593" s="1"/>
      <c r="G16593" s="1"/>
      <c r="H16593" s="1"/>
    </row>
    <row r="16594">
      <c r="A16594" s="1"/>
      <c r="B16594" s="1"/>
      <c r="C16594" s="1"/>
      <c r="D16594" s="8"/>
      <c r="E16594" s="1"/>
      <c r="F16594" s="1"/>
      <c r="G16594" s="1"/>
      <c r="H16594" s="1"/>
    </row>
    <row r="16595">
      <c r="A16595" s="1"/>
      <c r="B16595" s="1"/>
      <c r="C16595" s="1"/>
      <c r="D16595" s="8"/>
      <c r="E16595" s="1"/>
      <c r="F16595" s="1"/>
      <c r="G16595" s="1"/>
      <c r="H16595" s="1"/>
    </row>
    <row r="16596">
      <c r="A16596" s="1"/>
      <c r="B16596" s="1"/>
      <c r="C16596" s="1"/>
      <c r="D16596" s="8"/>
      <c r="E16596" s="1"/>
      <c r="F16596" s="1"/>
      <c r="G16596" s="1"/>
      <c r="H16596" s="1"/>
    </row>
    <row r="16597">
      <c r="A16597" s="1"/>
      <c r="B16597" s="1"/>
      <c r="C16597" s="1"/>
      <c r="D16597" s="8"/>
      <c r="E16597" s="1"/>
      <c r="F16597" s="1"/>
      <c r="G16597" s="1"/>
      <c r="H16597" s="1"/>
    </row>
    <row r="16598">
      <c r="A16598" s="1"/>
      <c r="B16598" s="1"/>
      <c r="C16598" s="1"/>
      <c r="D16598" s="8"/>
      <c r="E16598" s="1"/>
      <c r="F16598" s="1"/>
      <c r="G16598" s="1"/>
      <c r="H16598" s="1"/>
    </row>
    <row r="16599">
      <c r="A16599" s="1"/>
      <c r="B16599" s="1"/>
      <c r="C16599" s="1"/>
      <c r="D16599" s="8"/>
      <c r="E16599" s="1"/>
      <c r="F16599" s="1"/>
      <c r="G16599" s="1"/>
      <c r="H16599" s="1"/>
    </row>
    <row r="16600">
      <c r="A16600" s="1"/>
      <c r="B16600" s="1"/>
      <c r="C16600" s="1"/>
      <c r="D16600" s="8"/>
      <c r="E16600" s="1"/>
      <c r="F16600" s="1"/>
      <c r="G16600" s="1"/>
      <c r="H16600" s="1"/>
    </row>
    <row r="16601">
      <c r="A16601" s="1"/>
      <c r="B16601" s="1"/>
      <c r="C16601" s="1"/>
      <c r="D16601" s="8"/>
      <c r="E16601" s="1"/>
      <c r="F16601" s="1"/>
      <c r="G16601" s="1"/>
      <c r="H16601" s="1"/>
    </row>
    <row r="16602">
      <c r="A16602" s="1"/>
      <c r="B16602" s="1"/>
      <c r="C16602" s="1"/>
      <c r="D16602" s="8"/>
      <c r="E16602" s="1"/>
      <c r="F16602" s="1"/>
      <c r="G16602" s="1"/>
      <c r="H16602" s="1"/>
    </row>
    <row r="16603">
      <c r="A16603" s="1"/>
      <c r="B16603" s="1"/>
      <c r="C16603" s="1"/>
      <c r="D16603" s="8"/>
      <c r="E16603" s="1"/>
      <c r="F16603" s="1"/>
      <c r="G16603" s="1"/>
      <c r="H16603" s="1"/>
    </row>
    <row r="16604">
      <c r="A16604" s="1"/>
      <c r="B16604" s="1"/>
      <c r="C16604" s="1"/>
      <c r="D16604" s="8"/>
      <c r="E16604" s="1"/>
      <c r="F16604" s="1"/>
      <c r="G16604" s="1"/>
      <c r="H16604" s="1"/>
    </row>
    <row r="16605">
      <c r="A16605" s="1"/>
      <c r="B16605" s="1"/>
      <c r="C16605" s="1"/>
      <c r="D16605" s="8"/>
      <c r="E16605" s="1"/>
      <c r="F16605" s="1"/>
      <c r="G16605" s="1"/>
      <c r="H16605" s="1"/>
    </row>
    <row r="16606">
      <c r="A16606" s="1"/>
      <c r="B16606" s="1"/>
      <c r="C16606" s="1"/>
      <c r="D16606" s="8"/>
      <c r="E16606" s="1"/>
      <c r="F16606" s="1"/>
      <c r="G16606" s="1"/>
      <c r="H16606" s="1"/>
    </row>
    <row r="16607">
      <c r="A16607" s="1"/>
      <c r="B16607" s="1"/>
      <c r="C16607" s="1"/>
      <c r="D16607" s="8"/>
      <c r="E16607" s="1"/>
      <c r="F16607" s="1"/>
      <c r="G16607" s="1"/>
      <c r="H16607" s="1"/>
    </row>
    <row r="16608">
      <c r="A16608" s="1"/>
      <c r="B16608" s="1"/>
      <c r="C16608" s="1"/>
      <c r="D16608" s="8"/>
      <c r="E16608" s="1"/>
      <c r="F16608" s="1"/>
      <c r="G16608" s="1"/>
      <c r="H16608" s="1"/>
    </row>
    <row r="16609">
      <c r="A16609" s="1"/>
      <c r="B16609" s="1"/>
      <c r="C16609" s="1"/>
      <c r="D16609" s="8"/>
      <c r="E16609" s="1"/>
      <c r="F16609" s="1"/>
      <c r="G16609" s="1"/>
      <c r="H16609" s="1"/>
    </row>
    <row r="16610">
      <c r="A16610" s="1"/>
      <c r="B16610" s="1"/>
      <c r="C16610" s="1"/>
      <c r="D16610" s="8"/>
      <c r="E16610" s="1"/>
      <c r="F16610" s="1"/>
      <c r="G16610" s="1"/>
      <c r="H16610" s="1"/>
    </row>
    <row r="16611">
      <c r="A16611" s="1"/>
      <c r="B16611" s="1"/>
      <c r="C16611" s="1"/>
      <c r="D16611" s="8"/>
      <c r="E16611" s="1"/>
      <c r="F16611" s="1"/>
      <c r="G16611" s="1"/>
      <c r="H16611" s="1"/>
    </row>
    <row r="16612">
      <c r="A16612" s="1"/>
      <c r="B16612" s="1"/>
      <c r="C16612" s="1"/>
      <c r="D16612" s="8"/>
      <c r="E16612" s="1"/>
      <c r="F16612" s="1"/>
      <c r="G16612" s="1"/>
      <c r="H16612" s="1"/>
    </row>
    <row r="16613">
      <c r="A16613" s="1"/>
      <c r="B16613" s="1"/>
      <c r="C16613" s="1"/>
      <c r="D16613" s="8"/>
      <c r="E16613" s="1"/>
      <c r="F16613" s="1"/>
      <c r="G16613" s="1"/>
      <c r="H16613" s="1"/>
    </row>
    <row r="16614">
      <c r="A16614" s="1"/>
      <c r="B16614" s="1"/>
      <c r="C16614" s="1"/>
      <c r="D16614" s="8"/>
      <c r="E16614" s="1"/>
      <c r="F16614" s="1"/>
      <c r="G16614" s="1"/>
      <c r="H16614" s="1"/>
    </row>
    <row r="16615">
      <c r="A16615" s="1"/>
      <c r="B16615" s="1"/>
      <c r="C16615" s="1"/>
      <c r="D16615" s="8"/>
      <c r="E16615" s="1"/>
      <c r="F16615" s="1"/>
      <c r="G16615" s="1"/>
      <c r="H16615" s="1"/>
    </row>
    <row r="16616">
      <c r="A16616" s="1"/>
      <c r="B16616" s="1"/>
      <c r="C16616" s="1"/>
      <c r="D16616" s="8"/>
      <c r="E16616" s="1"/>
      <c r="F16616" s="1"/>
      <c r="G16616" s="1"/>
      <c r="H16616" s="1"/>
    </row>
    <row r="16617">
      <c r="A16617" s="1"/>
      <c r="B16617" s="1"/>
      <c r="C16617" s="1"/>
      <c r="D16617" s="8"/>
      <c r="E16617" s="1"/>
      <c r="F16617" s="1"/>
      <c r="G16617" s="1"/>
      <c r="H16617" s="1"/>
    </row>
    <row r="16618">
      <c r="A16618" s="1"/>
      <c r="B16618" s="1"/>
      <c r="C16618" s="1"/>
      <c r="D16618" s="8"/>
      <c r="E16618" s="1"/>
      <c r="F16618" s="1"/>
      <c r="G16618" s="1"/>
      <c r="H16618" s="1"/>
    </row>
    <row r="16619">
      <c r="A16619" s="1"/>
      <c r="B16619" s="1"/>
      <c r="C16619" s="1"/>
      <c r="D16619" s="8"/>
      <c r="E16619" s="1"/>
      <c r="F16619" s="1"/>
      <c r="G16619" s="1"/>
      <c r="H16619" s="1"/>
    </row>
    <row r="16620">
      <c r="A16620" s="1"/>
      <c r="B16620" s="1"/>
      <c r="C16620" s="1"/>
      <c r="D16620" s="8"/>
      <c r="E16620" s="1"/>
      <c r="F16620" s="1"/>
      <c r="G16620" s="1"/>
      <c r="H16620" s="1"/>
    </row>
    <row r="16621">
      <c r="A16621" s="1"/>
      <c r="B16621" s="1"/>
      <c r="C16621" s="1"/>
      <c r="D16621" s="8"/>
      <c r="E16621" s="1"/>
      <c r="F16621" s="1"/>
      <c r="G16621" s="1"/>
      <c r="H16621" s="1"/>
    </row>
    <row r="16622">
      <c r="A16622" s="1"/>
      <c r="B16622" s="1"/>
      <c r="C16622" s="1"/>
      <c r="D16622" s="8"/>
      <c r="E16622" s="1"/>
      <c r="F16622" s="1"/>
      <c r="G16622" s="1"/>
      <c r="H16622" s="1"/>
    </row>
    <row r="16623">
      <c r="A16623" s="1"/>
      <c r="B16623" s="1"/>
      <c r="C16623" s="1"/>
      <c r="D16623" s="8"/>
      <c r="E16623" s="1"/>
      <c r="F16623" s="1"/>
      <c r="G16623" s="1"/>
      <c r="H16623" s="1"/>
    </row>
    <row r="16624">
      <c r="A16624" s="1"/>
      <c r="B16624" s="1"/>
      <c r="C16624" s="1"/>
      <c r="D16624" s="8"/>
      <c r="E16624" s="1"/>
      <c r="F16624" s="1"/>
      <c r="G16624" s="1"/>
      <c r="H16624" s="1"/>
    </row>
    <row r="16625">
      <c r="A16625" s="1"/>
      <c r="B16625" s="1"/>
      <c r="C16625" s="1"/>
      <c r="D16625" s="8"/>
      <c r="E16625" s="1"/>
      <c r="F16625" s="1"/>
      <c r="G16625" s="1"/>
      <c r="H16625" s="1"/>
    </row>
    <row r="16626">
      <c r="A16626" s="1"/>
      <c r="B16626" s="1"/>
      <c r="C16626" s="1"/>
      <c r="D16626" s="8"/>
      <c r="E16626" s="1"/>
      <c r="F16626" s="1"/>
      <c r="G16626" s="1"/>
      <c r="H16626" s="1"/>
    </row>
    <row r="16627">
      <c r="A16627" s="1"/>
      <c r="B16627" s="1"/>
      <c r="C16627" s="1"/>
      <c r="D16627" s="8"/>
      <c r="E16627" s="1"/>
      <c r="F16627" s="1"/>
      <c r="G16627" s="1"/>
      <c r="H16627" s="1"/>
    </row>
    <row r="16628">
      <c r="A16628" s="1"/>
      <c r="B16628" s="1"/>
      <c r="C16628" s="1"/>
      <c r="D16628" s="8"/>
      <c r="E16628" s="1"/>
      <c r="F16628" s="1"/>
      <c r="G16628" s="1"/>
      <c r="H16628" s="1"/>
    </row>
    <row r="16629">
      <c r="A16629" s="1"/>
      <c r="B16629" s="1"/>
      <c r="C16629" s="1"/>
      <c r="D16629" s="8"/>
      <c r="E16629" s="1"/>
      <c r="F16629" s="1"/>
      <c r="G16629" s="1"/>
      <c r="H16629" s="1"/>
    </row>
    <row r="16630">
      <c r="A16630" s="1"/>
      <c r="B16630" s="1"/>
      <c r="C16630" s="1"/>
      <c r="D16630" s="8"/>
      <c r="E16630" s="1"/>
      <c r="F16630" s="1"/>
      <c r="G16630" s="1"/>
      <c r="H16630" s="1"/>
    </row>
    <row r="16631">
      <c r="A16631" s="1"/>
      <c r="B16631" s="1"/>
      <c r="C16631" s="1"/>
      <c r="D16631" s="8"/>
      <c r="E16631" s="1"/>
      <c r="F16631" s="1"/>
      <c r="G16631" s="1"/>
      <c r="H16631" s="1"/>
    </row>
    <row r="16632">
      <c r="A16632" s="1"/>
      <c r="B16632" s="1"/>
      <c r="C16632" s="1"/>
      <c r="D16632" s="8"/>
      <c r="E16632" s="1"/>
      <c r="F16632" s="1"/>
      <c r="G16632" s="1"/>
      <c r="H16632" s="1"/>
    </row>
    <row r="16633">
      <c r="A16633" s="1"/>
      <c r="B16633" s="1"/>
      <c r="C16633" s="1"/>
      <c r="D16633" s="8"/>
      <c r="E16633" s="1"/>
      <c r="F16633" s="1"/>
      <c r="G16633" s="1"/>
      <c r="H16633" s="1"/>
    </row>
    <row r="16634">
      <c r="A16634" s="1"/>
      <c r="B16634" s="1"/>
      <c r="C16634" s="1"/>
      <c r="D16634" s="8"/>
      <c r="E16634" s="1"/>
      <c r="F16634" s="1"/>
      <c r="G16634" s="1"/>
      <c r="H16634" s="1"/>
    </row>
    <row r="16635">
      <c r="A16635" s="1"/>
      <c r="B16635" s="1"/>
      <c r="C16635" s="1"/>
      <c r="D16635" s="8"/>
      <c r="E16635" s="1"/>
      <c r="F16635" s="1"/>
      <c r="G16635" s="1"/>
      <c r="H16635" s="1"/>
    </row>
    <row r="16636">
      <c r="A16636" s="1"/>
      <c r="B16636" s="1"/>
      <c r="C16636" s="1"/>
      <c r="D16636" s="8"/>
      <c r="E16636" s="1"/>
      <c r="F16636" s="1"/>
      <c r="G16636" s="1"/>
      <c r="H16636" s="1"/>
    </row>
    <row r="16637">
      <c r="A16637" s="1"/>
      <c r="B16637" s="1"/>
      <c r="C16637" s="1"/>
      <c r="D16637" s="8"/>
      <c r="E16637" s="1"/>
      <c r="F16637" s="1"/>
      <c r="G16637" s="1"/>
      <c r="H16637" s="1"/>
    </row>
    <row r="16638">
      <c r="A16638" s="1"/>
      <c r="B16638" s="1"/>
      <c r="C16638" s="1"/>
      <c r="D16638" s="8"/>
      <c r="E16638" s="1"/>
      <c r="F16638" s="1"/>
      <c r="G16638" s="1"/>
      <c r="H16638" s="1"/>
    </row>
    <row r="16639">
      <c r="A16639" s="1"/>
      <c r="B16639" s="1"/>
      <c r="C16639" s="1"/>
      <c r="D16639" s="8"/>
      <c r="E16639" s="1"/>
      <c r="F16639" s="1"/>
      <c r="G16639" s="1"/>
      <c r="H16639" s="1"/>
    </row>
    <row r="16640">
      <c r="A16640" s="1"/>
      <c r="B16640" s="1"/>
      <c r="C16640" s="1"/>
      <c r="D16640" s="8"/>
      <c r="E16640" s="1"/>
      <c r="F16640" s="1"/>
      <c r="G16640" s="1"/>
      <c r="H16640" s="1"/>
    </row>
    <row r="16641">
      <c r="A16641" s="1"/>
      <c r="B16641" s="1"/>
      <c r="C16641" s="1"/>
      <c r="D16641" s="8"/>
      <c r="E16641" s="1"/>
      <c r="F16641" s="1"/>
      <c r="G16641" s="1"/>
      <c r="H16641" s="1"/>
    </row>
    <row r="16642">
      <c r="A16642" s="1"/>
      <c r="B16642" s="1"/>
      <c r="C16642" s="1"/>
      <c r="D16642" s="8"/>
      <c r="E16642" s="1"/>
      <c r="F16642" s="1"/>
      <c r="G16642" s="1"/>
      <c r="H16642" s="1"/>
    </row>
    <row r="16643">
      <c r="A16643" s="1"/>
      <c r="B16643" s="1"/>
      <c r="C16643" s="1"/>
      <c r="D16643" s="8"/>
      <c r="E16643" s="1"/>
      <c r="F16643" s="1"/>
      <c r="G16643" s="1"/>
      <c r="H16643" s="1"/>
    </row>
    <row r="16644">
      <c r="A16644" s="1"/>
      <c r="B16644" s="1"/>
      <c r="C16644" s="1"/>
      <c r="D16644" s="8"/>
      <c r="E16644" s="1"/>
      <c r="F16644" s="1"/>
      <c r="G16644" s="1"/>
      <c r="H16644" s="1"/>
    </row>
    <row r="16645">
      <c r="A16645" s="1"/>
      <c r="B16645" s="1"/>
      <c r="C16645" s="1"/>
      <c r="D16645" s="8"/>
      <c r="E16645" s="1"/>
      <c r="F16645" s="1"/>
      <c r="G16645" s="1"/>
      <c r="H16645" s="1"/>
    </row>
    <row r="16646">
      <c r="A16646" s="1"/>
      <c r="B16646" s="1"/>
      <c r="C16646" s="1"/>
      <c r="D16646" s="8"/>
      <c r="E16646" s="1"/>
      <c r="F16646" s="1"/>
      <c r="G16646" s="1"/>
      <c r="H16646" s="1"/>
    </row>
    <row r="16647">
      <c r="A16647" s="1"/>
      <c r="B16647" s="1"/>
      <c r="C16647" s="1"/>
      <c r="D16647" s="8"/>
      <c r="E16647" s="1"/>
      <c r="F16647" s="1"/>
      <c r="G16647" s="1"/>
      <c r="H16647" s="1"/>
    </row>
    <row r="16648">
      <c r="A16648" s="1"/>
      <c r="B16648" s="1"/>
      <c r="C16648" s="1"/>
      <c r="D16648" s="8"/>
      <c r="E16648" s="1"/>
      <c r="F16648" s="1"/>
      <c r="G16648" s="1"/>
      <c r="H16648" s="1"/>
    </row>
    <row r="16649">
      <c r="A16649" s="1"/>
      <c r="B16649" s="1"/>
      <c r="C16649" s="1"/>
      <c r="D16649" s="8"/>
      <c r="E16649" s="1"/>
      <c r="F16649" s="1"/>
      <c r="G16649" s="1"/>
      <c r="H16649" s="1"/>
    </row>
    <row r="16650">
      <c r="A16650" s="1"/>
      <c r="B16650" s="1"/>
      <c r="C16650" s="1"/>
      <c r="D16650" s="8"/>
      <c r="E16650" s="1"/>
      <c r="F16650" s="1"/>
      <c r="G16650" s="1"/>
      <c r="H16650" s="1"/>
    </row>
    <row r="16651">
      <c r="A16651" s="1"/>
      <c r="B16651" s="1"/>
      <c r="C16651" s="1"/>
      <c r="D16651" s="8"/>
      <c r="E16651" s="1"/>
      <c r="F16651" s="1"/>
      <c r="G16651" s="1"/>
      <c r="H16651" s="1"/>
    </row>
    <row r="16652">
      <c r="A16652" s="1"/>
      <c r="B16652" s="1"/>
      <c r="C16652" s="1"/>
      <c r="D16652" s="8"/>
      <c r="E16652" s="1"/>
      <c r="F16652" s="1"/>
      <c r="G16652" s="1"/>
      <c r="H16652" s="1"/>
    </row>
    <row r="16653">
      <c r="A16653" s="1"/>
      <c r="B16653" s="1"/>
      <c r="C16653" s="1"/>
      <c r="D16653" s="8"/>
      <c r="E16653" s="1"/>
      <c r="F16653" s="1"/>
      <c r="G16653" s="1"/>
      <c r="H16653" s="1"/>
    </row>
    <row r="16654">
      <c r="A16654" s="1"/>
      <c r="B16654" s="1"/>
      <c r="C16654" s="1"/>
      <c r="D16654" s="8"/>
      <c r="E16654" s="1"/>
      <c r="F16654" s="1"/>
      <c r="G16654" s="1"/>
      <c r="H16654" s="1"/>
    </row>
    <row r="16655">
      <c r="A16655" s="1"/>
      <c r="B16655" s="1"/>
      <c r="C16655" s="1"/>
      <c r="D16655" s="8"/>
      <c r="E16655" s="1"/>
      <c r="F16655" s="1"/>
      <c r="G16655" s="1"/>
      <c r="H16655" s="1"/>
    </row>
    <row r="16656">
      <c r="A16656" s="1"/>
      <c r="B16656" s="1"/>
      <c r="C16656" s="1"/>
      <c r="D16656" s="8"/>
      <c r="E16656" s="1"/>
      <c r="F16656" s="1"/>
      <c r="G16656" s="1"/>
      <c r="H16656" s="1"/>
    </row>
    <row r="16657">
      <c r="A16657" s="1"/>
      <c r="B16657" s="1"/>
      <c r="C16657" s="1"/>
      <c r="D16657" s="8"/>
      <c r="E16657" s="1"/>
      <c r="F16657" s="1"/>
      <c r="G16657" s="1"/>
      <c r="H16657" s="1"/>
    </row>
    <row r="16658">
      <c r="A16658" s="1"/>
      <c r="B16658" s="1"/>
      <c r="C16658" s="1"/>
      <c r="D16658" s="8"/>
      <c r="E16658" s="1"/>
      <c r="F16658" s="1"/>
      <c r="G16658" s="1"/>
      <c r="H16658" s="1"/>
    </row>
    <row r="16659">
      <c r="A16659" s="1"/>
      <c r="B16659" s="1"/>
      <c r="C16659" s="1"/>
      <c r="D16659" s="8"/>
      <c r="E16659" s="1"/>
      <c r="F16659" s="1"/>
      <c r="G16659" s="1"/>
      <c r="H16659" s="1"/>
    </row>
    <row r="16660">
      <c r="A16660" s="1"/>
      <c r="B16660" s="1"/>
      <c r="C16660" s="1"/>
      <c r="D16660" s="8"/>
      <c r="E16660" s="1"/>
      <c r="F16660" s="1"/>
      <c r="G16660" s="1"/>
      <c r="H16660" s="1"/>
    </row>
    <row r="16661">
      <c r="A16661" s="1"/>
      <c r="B16661" s="1"/>
      <c r="C16661" s="1"/>
      <c r="D16661" s="8"/>
      <c r="E16661" s="1"/>
      <c r="F16661" s="1"/>
      <c r="G16661" s="1"/>
      <c r="H16661" s="1"/>
    </row>
    <row r="16662">
      <c r="A16662" s="1"/>
      <c r="B16662" s="1"/>
      <c r="C16662" s="1"/>
      <c r="D16662" s="8"/>
      <c r="E16662" s="1"/>
      <c r="F16662" s="1"/>
      <c r="G16662" s="1"/>
      <c r="H16662" s="1"/>
    </row>
    <row r="16663">
      <c r="A16663" s="1"/>
      <c r="B16663" s="1"/>
      <c r="C16663" s="1"/>
      <c r="D16663" s="8"/>
      <c r="E16663" s="1"/>
      <c r="F16663" s="1"/>
      <c r="G16663" s="1"/>
      <c r="H16663" s="1"/>
    </row>
    <row r="16664">
      <c r="A16664" s="1"/>
      <c r="B16664" s="1"/>
      <c r="C16664" s="1"/>
      <c r="D16664" s="8"/>
      <c r="E16664" s="1"/>
      <c r="F16664" s="1"/>
      <c r="G16664" s="1"/>
      <c r="H16664" s="1"/>
    </row>
    <row r="16665">
      <c r="A16665" s="1"/>
      <c r="B16665" s="1"/>
      <c r="C16665" s="1"/>
      <c r="D16665" s="8"/>
      <c r="E16665" s="1"/>
      <c r="F16665" s="1"/>
      <c r="G16665" s="1"/>
      <c r="H16665" s="1"/>
    </row>
    <row r="16666">
      <c r="A16666" s="1"/>
      <c r="B16666" s="1"/>
      <c r="C16666" s="1"/>
      <c r="D16666" s="8"/>
      <c r="E16666" s="1"/>
      <c r="F16666" s="1"/>
      <c r="G16666" s="1"/>
      <c r="H16666" s="1"/>
    </row>
    <row r="16667">
      <c r="A16667" s="1"/>
      <c r="B16667" s="1"/>
      <c r="C16667" s="1"/>
      <c r="D16667" s="8"/>
      <c r="E16667" s="1"/>
      <c r="F16667" s="1"/>
      <c r="G16667" s="1"/>
      <c r="H16667" s="1"/>
    </row>
    <row r="16668">
      <c r="A16668" s="1"/>
      <c r="B16668" s="1"/>
      <c r="C16668" s="1"/>
      <c r="D16668" s="8"/>
      <c r="E16668" s="1"/>
      <c r="F16668" s="1"/>
      <c r="G16668" s="1"/>
      <c r="H16668" s="1"/>
    </row>
    <row r="16669">
      <c r="A16669" s="1"/>
      <c r="B16669" s="1"/>
      <c r="C16669" s="1"/>
      <c r="D16669" s="8"/>
      <c r="E16669" s="1"/>
      <c r="F16669" s="1"/>
      <c r="G16669" s="1"/>
      <c r="H16669" s="1"/>
    </row>
    <row r="16670">
      <c r="A16670" s="1"/>
      <c r="B16670" s="1"/>
      <c r="C16670" s="1"/>
      <c r="D16670" s="8"/>
      <c r="E16670" s="1"/>
      <c r="F16670" s="1"/>
      <c r="G16670" s="1"/>
      <c r="H16670" s="1"/>
    </row>
    <row r="16671">
      <c r="A16671" s="1"/>
      <c r="B16671" s="1"/>
      <c r="C16671" s="1"/>
      <c r="D16671" s="8"/>
      <c r="E16671" s="1"/>
      <c r="F16671" s="1"/>
      <c r="G16671" s="1"/>
      <c r="H16671" s="1"/>
    </row>
    <row r="16672">
      <c r="A16672" s="1"/>
      <c r="B16672" s="1"/>
      <c r="C16672" s="1"/>
      <c r="D16672" s="8"/>
      <c r="E16672" s="1"/>
      <c r="F16672" s="1"/>
      <c r="G16672" s="1"/>
      <c r="H16672" s="1"/>
    </row>
    <row r="16673">
      <c r="A16673" s="1"/>
      <c r="B16673" s="1"/>
      <c r="C16673" s="1"/>
      <c r="D16673" s="8"/>
      <c r="E16673" s="1"/>
      <c r="F16673" s="1"/>
      <c r="G16673" s="1"/>
      <c r="H16673" s="1"/>
    </row>
    <row r="16674">
      <c r="A16674" s="1"/>
      <c r="B16674" s="1"/>
      <c r="C16674" s="1"/>
      <c r="D16674" s="8"/>
      <c r="E16674" s="1"/>
      <c r="F16674" s="1"/>
      <c r="G16674" s="1"/>
      <c r="H16674" s="1"/>
    </row>
    <row r="16675">
      <c r="A16675" s="1"/>
      <c r="B16675" s="1"/>
      <c r="C16675" s="1"/>
      <c r="D16675" s="8"/>
      <c r="E16675" s="1"/>
      <c r="F16675" s="1"/>
      <c r="G16675" s="1"/>
      <c r="H16675" s="1"/>
    </row>
    <row r="16676">
      <c r="A16676" s="1"/>
      <c r="B16676" s="1"/>
      <c r="C16676" s="1"/>
      <c r="D16676" s="8"/>
      <c r="E16676" s="1"/>
      <c r="F16676" s="1"/>
      <c r="G16676" s="1"/>
      <c r="H16676" s="1"/>
    </row>
    <row r="16677">
      <c r="A16677" s="1"/>
      <c r="B16677" s="1"/>
      <c r="C16677" s="1"/>
      <c r="D16677" s="8"/>
      <c r="E16677" s="1"/>
      <c r="F16677" s="1"/>
      <c r="G16677" s="1"/>
      <c r="H16677" s="1"/>
    </row>
    <row r="16678">
      <c r="A16678" s="1"/>
      <c r="B16678" s="1"/>
      <c r="C16678" s="1"/>
      <c r="D16678" s="8"/>
      <c r="E16678" s="1"/>
      <c r="F16678" s="1"/>
      <c r="G16678" s="1"/>
      <c r="H16678" s="1"/>
    </row>
    <row r="16679">
      <c r="A16679" s="1"/>
      <c r="B16679" s="1"/>
      <c r="C16679" s="1"/>
      <c r="D16679" s="8"/>
      <c r="E16679" s="1"/>
      <c r="F16679" s="1"/>
      <c r="G16679" s="1"/>
      <c r="H16679" s="1"/>
    </row>
    <row r="16680">
      <c r="A16680" s="1"/>
      <c r="B16680" s="1"/>
      <c r="C16680" s="1"/>
      <c r="D16680" s="8"/>
      <c r="E16680" s="1"/>
      <c r="F16680" s="1"/>
      <c r="G16680" s="1"/>
      <c r="H16680" s="1"/>
    </row>
    <row r="16681">
      <c r="A16681" s="1"/>
      <c r="B16681" s="1"/>
      <c r="C16681" s="1"/>
      <c r="D16681" s="8"/>
      <c r="E16681" s="1"/>
      <c r="F16681" s="1"/>
      <c r="G16681" s="1"/>
      <c r="H16681" s="1"/>
    </row>
    <row r="16682">
      <c r="A16682" s="1"/>
      <c r="B16682" s="1"/>
      <c r="C16682" s="1"/>
      <c r="D16682" s="8"/>
      <c r="E16682" s="1"/>
      <c r="F16682" s="1"/>
      <c r="G16682" s="1"/>
      <c r="H16682" s="1"/>
    </row>
    <row r="16683">
      <c r="A16683" s="1"/>
      <c r="B16683" s="1"/>
      <c r="C16683" s="1"/>
      <c r="D16683" s="8"/>
      <c r="E16683" s="1"/>
      <c r="F16683" s="1"/>
      <c r="G16683" s="1"/>
      <c r="H16683" s="1"/>
    </row>
    <row r="16684">
      <c r="A16684" s="1"/>
      <c r="B16684" s="1"/>
      <c r="C16684" s="1"/>
      <c r="D16684" s="8"/>
      <c r="E16684" s="1"/>
      <c r="F16684" s="1"/>
      <c r="G16684" s="1"/>
      <c r="H16684" s="1"/>
    </row>
    <row r="16685">
      <c r="A16685" s="1"/>
      <c r="B16685" s="1"/>
      <c r="C16685" s="1"/>
      <c r="D16685" s="8"/>
      <c r="E16685" s="1"/>
      <c r="F16685" s="1"/>
      <c r="G16685" s="1"/>
      <c r="H16685" s="1"/>
    </row>
    <row r="16686">
      <c r="A16686" s="1"/>
      <c r="B16686" s="1"/>
      <c r="C16686" s="1"/>
      <c r="D16686" s="8"/>
      <c r="E16686" s="1"/>
      <c r="F16686" s="1"/>
      <c r="G16686" s="1"/>
      <c r="H16686" s="1"/>
    </row>
    <row r="16687">
      <c r="A16687" s="1"/>
      <c r="B16687" s="1"/>
      <c r="C16687" s="1"/>
      <c r="D16687" s="8"/>
      <c r="E16687" s="1"/>
      <c r="F16687" s="1"/>
      <c r="G16687" s="1"/>
      <c r="H16687" s="1"/>
    </row>
    <row r="16688">
      <c r="A16688" s="1"/>
      <c r="B16688" s="1"/>
      <c r="C16688" s="1"/>
      <c r="D16688" s="8"/>
      <c r="E16688" s="1"/>
      <c r="F16688" s="1"/>
      <c r="G16688" s="1"/>
      <c r="H16688" s="1"/>
    </row>
    <row r="16689">
      <c r="A16689" s="1"/>
      <c r="B16689" s="1"/>
      <c r="C16689" s="1"/>
      <c r="D16689" s="8"/>
      <c r="E16689" s="1"/>
      <c r="F16689" s="1"/>
      <c r="G16689" s="1"/>
      <c r="H16689" s="1"/>
    </row>
    <row r="16690">
      <c r="A16690" s="1"/>
      <c r="B16690" s="1"/>
      <c r="C16690" s="1"/>
      <c r="D16690" s="8"/>
      <c r="E16690" s="1"/>
      <c r="F16690" s="1"/>
      <c r="G16690" s="1"/>
      <c r="H16690" s="1"/>
    </row>
    <row r="16691">
      <c r="A16691" s="1"/>
      <c r="B16691" s="1"/>
      <c r="C16691" s="1"/>
      <c r="D16691" s="8"/>
      <c r="E16691" s="1"/>
      <c r="F16691" s="1"/>
      <c r="G16691" s="1"/>
      <c r="H16691" s="1"/>
    </row>
    <row r="16692">
      <c r="A16692" s="1"/>
      <c r="B16692" s="1"/>
      <c r="C16692" s="1"/>
      <c r="D16692" s="8"/>
      <c r="E16692" s="1"/>
      <c r="F16692" s="1"/>
      <c r="G16692" s="1"/>
      <c r="H16692" s="1"/>
    </row>
    <row r="16693">
      <c r="A16693" s="1"/>
      <c r="B16693" s="1"/>
      <c r="C16693" s="1"/>
      <c r="D16693" s="8"/>
      <c r="E16693" s="1"/>
      <c r="F16693" s="1"/>
      <c r="G16693" s="1"/>
      <c r="H16693" s="1"/>
    </row>
    <row r="16694">
      <c r="A16694" s="1"/>
      <c r="B16694" s="1"/>
      <c r="C16694" s="1"/>
      <c r="D16694" s="8"/>
      <c r="E16694" s="1"/>
      <c r="F16694" s="1"/>
      <c r="G16694" s="1"/>
      <c r="H16694" s="1"/>
    </row>
    <row r="16695">
      <c r="A16695" s="1"/>
      <c r="B16695" s="1"/>
      <c r="C16695" s="1"/>
      <c r="D16695" s="8"/>
      <c r="E16695" s="1"/>
      <c r="F16695" s="1"/>
      <c r="G16695" s="1"/>
      <c r="H16695" s="1"/>
    </row>
    <row r="16696">
      <c r="A16696" s="1"/>
      <c r="B16696" s="1"/>
      <c r="C16696" s="1"/>
      <c r="D16696" s="8"/>
      <c r="E16696" s="1"/>
      <c r="F16696" s="1"/>
      <c r="G16696" s="1"/>
      <c r="H16696" s="1"/>
    </row>
    <row r="16697">
      <c r="A16697" s="1"/>
      <c r="B16697" s="1"/>
      <c r="C16697" s="1"/>
      <c r="D16697" s="8"/>
      <c r="E16697" s="1"/>
      <c r="F16697" s="1"/>
      <c r="G16697" s="1"/>
      <c r="H16697" s="1"/>
    </row>
    <row r="16698">
      <c r="A16698" s="1"/>
      <c r="B16698" s="1"/>
      <c r="C16698" s="1"/>
      <c r="D16698" s="8"/>
      <c r="E16698" s="1"/>
      <c r="F16698" s="1"/>
      <c r="G16698" s="1"/>
      <c r="H16698" s="1"/>
    </row>
    <row r="16699">
      <c r="A16699" s="1"/>
      <c r="B16699" s="1"/>
      <c r="C16699" s="1"/>
      <c r="D16699" s="8"/>
      <c r="E16699" s="1"/>
      <c r="F16699" s="1"/>
      <c r="G16699" s="1"/>
      <c r="H16699" s="1"/>
    </row>
    <row r="16700">
      <c r="A16700" s="1"/>
      <c r="B16700" s="1"/>
      <c r="C16700" s="1"/>
      <c r="D16700" s="8"/>
      <c r="E16700" s="1"/>
      <c r="F16700" s="1"/>
      <c r="G16700" s="1"/>
      <c r="H16700" s="1"/>
    </row>
    <row r="16701">
      <c r="A16701" s="1"/>
      <c r="B16701" s="1"/>
      <c r="C16701" s="1"/>
      <c r="D16701" s="8"/>
      <c r="E16701" s="1"/>
      <c r="F16701" s="1"/>
      <c r="G16701" s="1"/>
      <c r="H16701" s="1"/>
    </row>
    <row r="16702">
      <c r="A16702" s="1"/>
      <c r="B16702" s="1"/>
      <c r="C16702" s="1"/>
      <c r="D16702" s="8"/>
      <c r="E16702" s="1"/>
      <c r="F16702" s="1"/>
      <c r="G16702" s="1"/>
      <c r="H16702" s="1"/>
    </row>
    <row r="16703">
      <c r="A16703" s="1"/>
      <c r="B16703" s="1"/>
      <c r="C16703" s="1"/>
      <c r="D16703" s="8"/>
      <c r="E16703" s="1"/>
      <c r="F16703" s="1"/>
      <c r="G16703" s="1"/>
      <c r="H16703" s="1"/>
    </row>
    <row r="16704">
      <c r="A16704" s="1"/>
      <c r="B16704" s="1"/>
      <c r="C16704" s="1"/>
      <c r="D16704" s="8"/>
      <c r="E16704" s="1"/>
      <c r="F16704" s="1"/>
      <c r="G16704" s="1"/>
      <c r="H16704" s="1"/>
    </row>
    <row r="16705">
      <c r="A16705" s="1"/>
      <c r="B16705" s="1"/>
      <c r="C16705" s="1"/>
      <c r="D16705" s="8"/>
      <c r="E16705" s="1"/>
      <c r="F16705" s="1"/>
      <c r="G16705" s="1"/>
      <c r="H16705" s="1"/>
    </row>
    <row r="16706">
      <c r="A16706" s="1"/>
      <c r="B16706" s="1"/>
      <c r="C16706" s="1"/>
      <c r="D16706" s="8"/>
      <c r="E16706" s="1"/>
      <c r="F16706" s="1"/>
      <c r="G16706" s="1"/>
      <c r="H16706" s="1"/>
    </row>
    <row r="16707">
      <c r="A16707" s="1"/>
      <c r="B16707" s="1"/>
      <c r="C16707" s="1"/>
      <c r="D16707" s="8"/>
      <c r="E16707" s="1"/>
      <c r="F16707" s="1"/>
      <c r="G16707" s="1"/>
      <c r="H16707" s="1"/>
    </row>
    <row r="16708">
      <c r="A16708" s="1"/>
      <c r="B16708" s="1"/>
      <c r="C16708" s="1"/>
      <c r="D16708" s="8"/>
      <c r="E16708" s="1"/>
      <c r="F16708" s="1"/>
      <c r="G16708" s="1"/>
      <c r="H16708" s="1"/>
    </row>
    <row r="16709">
      <c r="A16709" s="1"/>
      <c r="B16709" s="1"/>
      <c r="C16709" s="1"/>
      <c r="D16709" s="8"/>
      <c r="E16709" s="1"/>
      <c r="F16709" s="1"/>
      <c r="G16709" s="1"/>
      <c r="H16709" s="1"/>
    </row>
    <row r="16710">
      <c r="A16710" s="1"/>
      <c r="B16710" s="1"/>
      <c r="C16710" s="1"/>
      <c r="D16710" s="8"/>
      <c r="E16710" s="1"/>
      <c r="F16710" s="1"/>
      <c r="G16710" s="1"/>
      <c r="H16710" s="1"/>
    </row>
    <row r="16711">
      <c r="A16711" s="1"/>
      <c r="B16711" s="1"/>
      <c r="C16711" s="1"/>
      <c r="D16711" s="8"/>
      <c r="E16711" s="1"/>
      <c r="F16711" s="1"/>
      <c r="G16711" s="1"/>
      <c r="H16711" s="1"/>
    </row>
    <row r="16712">
      <c r="A16712" s="1"/>
      <c r="B16712" s="1"/>
      <c r="C16712" s="1"/>
      <c r="D16712" s="8"/>
      <c r="E16712" s="1"/>
      <c r="F16712" s="1"/>
      <c r="G16712" s="1"/>
      <c r="H16712" s="1"/>
    </row>
    <row r="16713">
      <c r="A16713" s="1"/>
      <c r="B16713" s="1"/>
      <c r="C16713" s="1"/>
      <c r="D16713" s="8"/>
      <c r="E16713" s="1"/>
      <c r="F16713" s="1"/>
      <c r="G16713" s="1"/>
      <c r="H16713" s="1"/>
    </row>
    <row r="16714">
      <c r="A16714" s="1"/>
      <c r="B16714" s="1"/>
      <c r="C16714" s="1"/>
      <c r="D16714" s="8"/>
      <c r="E16714" s="1"/>
      <c r="F16714" s="1"/>
      <c r="G16714" s="1"/>
      <c r="H16714" s="1"/>
    </row>
    <row r="16715">
      <c r="A16715" s="1"/>
      <c r="B16715" s="1"/>
      <c r="C16715" s="1"/>
      <c r="D16715" s="8"/>
      <c r="E16715" s="1"/>
      <c r="F16715" s="1"/>
      <c r="G16715" s="1"/>
      <c r="H16715" s="1"/>
    </row>
    <row r="16716">
      <c r="A16716" s="1"/>
      <c r="B16716" s="1"/>
      <c r="C16716" s="1"/>
      <c r="D16716" s="8"/>
      <c r="E16716" s="1"/>
      <c r="F16716" s="1"/>
      <c r="G16716" s="1"/>
      <c r="H16716" s="1"/>
    </row>
    <row r="16717">
      <c r="A16717" s="1"/>
      <c r="B16717" s="1"/>
      <c r="C16717" s="1"/>
      <c r="D16717" s="8"/>
      <c r="E16717" s="1"/>
      <c r="F16717" s="1"/>
      <c r="G16717" s="1"/>
      <c r="H16717" s="1"/>
    </row>
    <row r="16718">
      <c r="A16718" s="1"/>
      <c r="B16718" s="1"/>
      <c r="C16718" s="1"/>
      <c r="D16718" s="8"/>
      <c r="E16718" s="1"/>
      <c r="F16718" s="1"/>
      <c r="G16718" s="1"/>
      <c r="H16718" s="1"/>
    </row>
    <row r="16719">
      <c r="A16719" s="1"/>
      <c r="B16719" s="1"/>
      <c r="C16719" s="1"/>
      <c r="D16719" s="8"/>
      <c r="E16719" s="1"/>
      <c r="F16719" s="1"/>
      <c r="G16719" s="1"/>
      <c r="H16719" s="1"/>
    </row>
    <row r="16720">
      <c r="A16720" s="1"/>
      <c r="B16720" s="1"/>
      <c r="C16720" s="1"/>
      <c r="D16720" s="8"/>
      <c r="E16720" s="1"/>
      <c r="F16720" s="1"/>
      <c r="G16720" s="1"/>
      <c r="H16720" s="1"/>
    </row>
    <row r="16721">
      <c r="A16721" s="1"/>
      <c r="B16721" s="1"/>
      <c r="C16721" s="1"/>
      <c r="D16721" s="8"/>
      <c r="E16721" s="1"/>
      <c r="F16721" s="1"/>
      <c r="G16721" s="1"/>
      <c r="H16721" s="1"/>
    </row>
    <row r="16722">
      <c r="A16722" s="1"/>
      <c r="B16722" s="1"/>
      <c r="C16722" s="1"/>
      <c r="D16722" s="8"/>
      <c r="E16722" s="1"/>
      <c r="F16722" s="1"/>
      <c r="G16722" s="1"/>
      <c r="H16722" s="1"/>
    </row>
    <row r="16723">
      <c r="A16723" s="1"/>
      <c r="B16723" s="1"/>
      <c r="C16723" s="1"/>
      <c r="D16723" s="8"/>
      <c r="E16723" s="1"/>
      <c r="F16723" s="1"/>
      <c r="G16723" s="1"/>
      <c r="H16723" s="1"/>
    </row>
    <row r="16724">
      <c r="A16724" s="1"/>
      <c r="B16724" s="1"/>
      <c r="C16724" s="1"/>
      <c r="D16724" s="8"/>
      <c r="E16724" s="1"/>
      <c r="F16724" s="1"/>
      <c r="G16724" s="1"/>
      <c r="H16724" s="1"/>
    </row>
    <row r="16725">
      <c r="A16725" s="1"/>
      <c r="B16725" s="1"/>
      <c r="C16725" s="1"/>
      <c r="D16725" s="8"/>
      <c r="E16725" s="1"/>
      <c r="F16725" s="1"/>
      <c r="G16725" s="1"/>
      <c r="H16725" s="1"/>
    </row>
    <row r="16726">
      <c r="A16726" s="1"/>
      <c r="B16726" s="1"/>
      <c r="C16726" s="1"/>
      <c r="D16726" s="8"/>
      <c r="E16726" s="1"/>
      <c r="F16726" s="1"/>
      <c r="G16726" s="1"/>
      <c r="H16726" s="1"/>
    </row>
    <row r="16727">
      <c r="A16727" s="1"/>
      <c r="B16727" s="1"/>
      <c r="C16727" s="1"/>
      <c r="D16727" s="8"/>
      <c r="E16727" s="1"/>
      <c r="F16727" s="1"/>
      <c r="G16727" s="1"/>
      <c r="H16727" s="1"/>
    </row>
    <row r="16728">
      <c r="A16728" s="1"/>
      <c r="B16728" s="1"/>
      <c r="C16728" s="1"/>
      <c r="D16728" s="8"/>
      <c r="E16728" s="1"/>
      <c r="F16728" s="1"/>
      <c r="G16728" s="1"/>
      <c r="H16728" s="1"/>
    </row>
    <row r="16729">
      <c r="A16729" s="1"/>
      <c r="B16729" s="1"/>
      <c r="C16729" s="1"/>
      <c r="D16729" s="8"/>
      <c r="E16729" s="1"/>
      <c r="F16729" s="1"/>
      <c r="G16729" s="1"/>
      <c r="H16729" s="1"/>
    </row>
    <row r="16730">
      <c r="A16730" s="1"/>
      <c r="B16730" s="1"/>
      <c r="C16730" s="1"/>
      <c r="D16730" s="8"/>
      <c r="E16730" s="1"/>
      <c r="F16730" s="1"/>
      <c r="G16730" s="1"/>
      <c r="H16730" s="1"/>
    </row>
    <row r="16731">
      <c r="A16731" s="1"/>
      <c r="B16731" s="1"/>
      <c r="C16731" s="1"/>
      <c r="D16731" s="8"/>
      <c r="E16731" s="1"/>
      <c r="F16731" s="1"/>
      <c r="G16731" s="1"/>
      <c r="H16731" s="1"/>
    </row>
    <row r="16732">
      <c r="A16732" s="1"/>
      <c r="B16732" s="1"/>
      <c r="C16732" s="1"/>
      <c r="D16732" s="8"/>
      <c r="E16732" s="1"/>
      <c r="F16732" s="1"/>
      <c r="G16732" s="1"/>
      <c r="H16732" s="1"/>
    </row>
    <row r="16733">
      <c r="A16733" s="1"/>
      <c r="B16733" s="1"/>
      <c r="C16733" s="1"/>
      <c r="D16733" s="8"/>
      <c r="E16733" s="1"/>
      <c r="F16733" s="1"/>
      <c r="G16733" s="1"/>
      <c r="H16733" s="1"/>
    </row>
    <row r="16734">
      <c r="A16734" s="1"/>
      <c r="B16734" s="1"/>
      <c r="C16734" s="1"/>
      <c r="D16734" s="8"/>
      <c r="E16734" s="1"/>
      <c r="F16734" s="1"/>
      <c r="G16734" s="1"/>
      <c r="H16734" s="1"/>
    </row>
    <row r="16735">
      <c r="A16735" s="1"/>
      <c r="B16735" s="1"/>
      <c r="C16735" s="1"/>
      <c r="D16735" s="8"/>
      <c r="E16735" s="1"/>
      <c r="F16735" s="1"/>
      <c r="G16735" s="1"/>
      <c r="H16735" s="1"/>
    </row>
    <row r="16736">
      <c r="A16736" s="1"/>
      <c r="B16736" s="1"/>
      <c r="C16736" s="1"/>
      <c r="D16736" s="8"/>
      <c r="E16736" s="1"/>
      <c r="F16736" s="1"/>
      <c r="G16736" s="1"/>
      <c r="H16736" s="1"/>
    </row>
    <row r="16737">
      <c r="A16737" s="1"/>
      <c r="B16737" s="1"/>
      <c r="C16737" s="1"/>
      <c r="D16737" s="8"/>
      <c r="E16737" s="1"/>
      <c r="F16737" s="1"/>
      <c r="G16737" s="1"/>
      <c r="H16737" s="1"/>
    </row>
    <row r="16738">
      <c r="A16738" s="1"/>
      <c r="B16738" s="1"/>
      <c r="C16738" s="1"/>
      <c r="D16738" s="8"/>
      <c r="E16738" s="1"/>
      <c r="F16738" s="1"/>
      <c r="G16738" s="1"/>
      <c r="H16738" s="1"/>
    </row>
    <row r="16739">
      <c r="A16739" s="1"/>
      <c r="B16739" s="1"/>
      <c r="C16739" s="1"/>
      <c r="D16739" s="8"/>
      <c r="E16739" s="1"/>
      <c r="F16739" s="1"/>
      <c r="G16739" s="1"/>
      <c r="H16739" s="1"/>
    </row>
    <row r="16740">
      <c r="A16740" s="1"/>
      <c r="B16740" s="1"/>
      <c r="C16740" s="1"/>
      <c r="D16740" s="8"/>
      <c r="E16740" s="1"/>
      <c r="F16740" s="1"/>
      <c r="G16740" s="1"/>
      <c r="H16740" s="1"/>
    </row>
    <row r="16741">
      <c r="A16741" s="1"/>
      <c r="B16741" s="1"/>
      <c r="C16741" s="1"/>
      <c r="D16741" s="8"/>
      <c r="E16741" s="1"/>
      <c r="F16741" s="1"/>
      <c r="G16741" s="1"/>
      <c r="H16741" s="1"/>
    </row>
    <row r="16742">
      <c r="A16742" s="1"/>
      <c r="B16742" s="1"/>
      <c r="C16742" s="1"/>
      <c r="D16742" s="8"/>
      <c r="E16742" s="1"/>
      <c r="F16742" s="1"/>
      <c r="G16742" s="1"/>
      <c r="H16742" s="1"/>
    </row>
    <row r="16743">
      <c r="A16743" s="1"/>
      <c r="B16743" s="1"/>
      <c r="C16743" s="1"/>
      <c r="D16743" s="8"/>
      <c r="E16743" s="1"/>
      <c r="F16743" s="1"/>
      <c r="G16743" s="1"/>
      <c r="H16743" s="1"/>
    </row>
    <row r="16744">
      <c r="A16744" s="1"/>
      <c r="B16744" s="1"/>
      <c r="C16744" s="1"/>
      <c r="D16744" s="8"/>
      <c r="E16744" s="1"/>
      <c r="F16744" s="1"/>
      <c r="G16744" s="1"/>
      <c r="H16744" s="1"/>
    </row>
    <row r="16745">
      <c r="A16745" s="1"/>
      <c r="B16745" s="1"/>
      <c r="C16745" s="1"/>
      <c r="D16745" s="8"/>
      <c r="E16745" s="1"/>
      <c r="F16745" s="1"/>
      <c r="G16745" s="1"/>
      <c r="H16745" s="1"/>
    </row>
    <row r="16746">
      <c r="A16746" s="1"/>
      <c r="B16746" s="1"/>
      <c r="C16746" s="1"/>
      <c r="D16746" s="8"/>
      <c r="E16746" s="1"/>
      <c r="F16746" s="1"/>
      <c r="G16746" s="1"/>
      <c r="H16746" s="1"/>
    </row>
    <row r="16747">
      <c r="A16747" s="1"/>
      <c r="B16747" s="1"/>
      <c r="C16747" s="1"/>
      <c r="D16747" s="8"/>
      <c r="E16747" s="1"/>
      <c r="F16747" s="1"/>
      <c r="G16747" s="1"/>
      <c r="H16747" s="1"/>
    </row>
    <row r="16748">
      <c r="A16748" s="1"/>
      <c r="B16748" s="1"/>
      <c r="C16748" s="1"/>
      <c r="D16748" s="8"/>
      <c r="E16748" s="1"/>
      <c r="F16748" s="1"/>
      <c r="G16748" s="1"/>
      <c r="H16748" s="1"/>
    </row>
    <row r="16749">
      <c r="A16749" s="1"/>
      <c r="B16749" s="1"/>
      <c r="C16749" s="1"/>
      <c r="D16749" s="8"/>
      <c r="E16749" s="1"/>
      <c r="F16749" s="1"/>
      <c r="G16749" s="1"/>
      <c r="H16749" s="1"/>
    </row>
    <row r="16750">
      <c r="A16750" s="1"/>
      <c r="B16750" s="1"/>
      <c r="C16750" s="1"/>
      <c r="D16750" s="8"/>
      <c r="E16750" s="1"/>
      <c r="F16750" s="1"/>
      <c r="G16750" s="1"/>
      <c r="H16750" s="1"/>
    </row>
    <row r="16751">
      <c r="A16751" s="1"/>
      <c r="B16751" s="1"/>
      <c r="C16751" s="1"/>
      <c r="D16751" s="8"/>
      <c r="E16751" s="1"/>
      <c r="F16751" s="1"/>
      <c r="G16751" s="1"/>
      <c r="H16751" s="1"/>
    </row>
    <row r="16752">
      <c r="A16752" s="1"/>
      <c r="B16752" s="1"/>
      <c r="C16752" s="1"/>
      <c r="D16752" s="8"/>
      <c r="E16752" s="1"/>
      <c r="F16752" s="1"/>
      <c r="G16752" s="1"/>
      <c r="H16752" s="1"/>
    </row>
    <row r="16753">
      <c r="A16753" s="1"/>
      <c r="B16753" s="1"/>
      <c r="C16753" s="1"/>
      <c r="D16753" s="8"/>
      <c r="E16753" s="1"/>
      <c r="F16753" s="1"/>
      <c r="G16753" s="1"/>
      <c r="H16753" s="1"/>
    </row>
    <row r="16754">
      <c r="A16754" s="1"/>
      <c r="B16754" s="1"/>
      <c r="C16754" s="1"/>
      <c r="D16754" s="8"/>
      <c r="E16754" s="1"/>
      <c r="F16754" s="1"/>
      <c r="G16754" s="1"/>
      <c r="H16754" s="1"/>
    </row>
    <row r="16755">
      <c r="A16755" s="1"/>
      <c r="B16755" s="1"/>
      <c r="C16755" s="1"/>
      <c r="D16755" s="8"/>
      <c r="E16755" s="1"/>
      <c r="F16755" s="1"/>
      <c r="G16755" s="1"/>
      <c r="H16755" s="1"/>
    </row>
    <row r="16756">
      <c r="A16756" s="1"/>
      <c r="B16756" s="1"/>
      <c r="C16756" s="1"/>
      <c r="D16756" s="8"/>
      <c r="E16756" s="1"/>
      <c r="F16756" s="1"/>
      <c r="G16756" s="1"/>
      <c r="H16756" s="1"/>
    </row>
    <row r="16757">
      <c r="A16757" s="1"/>
      <c r="B16757" s="1"/>
      <c r="C16757" s="1"/>
      <c r="D16757" s="8"/>
      <c r="E16757" s="1"/>
      <c r="F16757" s="1"/>
      <c r="G16757" s="1"/>
      <c r="H16757" s="1"/>
    </row>
    <row r="16758">
      <c r="A16758" s="1"/>
      <c r="B16758" s="1"/>
      <c r="C16758" s="1"/>
      <c r="D16758" s="8"/>
      <c r="E16758" s="1"/>
      <c r="F16758" s="1"/>
      <c r="G16758" s="1"/>
      <c r="H16758" s="1"/>
    </row>
    <row r="16759">
      <c r="A16759" s="1"/>
      <c r="B16759" s="1"/>
      <c r="C16759" s="1"/>
      <c r="D16759" s="8"/>
      <c r="E16759" s="1"/>
      <c r="F16759" s="1"/>
      <c r="G16759" s="1"/>
      <c r="H16759" s="1"/>
    </row>
    <row r="16760">
      <c r="A16760" s="1"/>
      <c r="B16760" s="1"/>
      <c r="C16760" s="1"/>
      <c r="D16760" s="8"/>
      <c r="E16760" s="1"/>
      <c r="F16760" s="1"/>
      <c r="G16760" s="1"/>
      <c r="H16760" s="1"/>
    </row>
    <row r="16761">
      <c r="A16761" s="1"/>
      <c r="B16761" s="1"/>
      <c r="C16761" s="1"/>
      <c r="D16761" s="8"/>
      <c r="E16761" s="1"/>
      <c r="F16761" s="1"/>
      <c r="G16761" s="1"/>
      <c r="H16761" s="1"/>
    </row>
    <row r="16762">
      <c r="A16762" s="1"/>
      <c r="B16762" s="1"/>
      <c r="C16762" s="1"/>
      <c r="D16762" s="8"/>
      <c r="E16762" s="1"/>
      <c r="F16762" s="1"/>
      <c r="G16762" s="1"/>
      <c r="H16762" s="1"/>
    </row>
    <row r="16763">
      <c r="A16763" s="1"/>
      <c r="B16763" s="1"/>
      <c r="C16763" s="1"/>
      <c r="D16763" s="8"/>
      <c r="E16763" s="1"/>
      <c r="F16763" s="1"/>
      <c r="G16763" s="1"/>
      <c r="H16763" s="1"/>
    </row>
    <row r="16764">
      <c r="A16764" s="1"/>
      <c r="B16764" s="1"/>
      <c r="C16764" s="1"/>
      <c r="D16764" s="8"/>
      <c r="E16764" s="1"/>
      <c r="F16764" s="1"/>
      <c r="G16764" s="1"/>
      <c r="H16764" s="1"/>
    </row>
    <row r="16765">
      <c r="A16765" s="1"/>
      <c r="B16765" s="1"/>
      <c r="C16765" s="1"/>
      <c r="D16765" s="8"/>
      <c r="E16765" s="1"/>
      <c r="F16765" s="1"/>
      <c r="G16765" s="1"/>
      <c r="H16765" s="1"/>
    </row>
    <row r="16766">
      <c r="A16766" s="1"/>
      <c r="B16766" s="1"/>
      <c r="C16766" s="1"/>
      <c r="D16766" s="8"/>
      <c r="E16766" s="1"/>
      <c r="F16766" s="1"/>
      <c r="G16766" s="1"/>
      <c r="H16766" s="1"/>
    </row>
    <row r="16767">
      <c r="A16767" s="1"/>
      <c r="B16767" s="1"/>
      <c r="C16767" s="1"/>
      <c r="D16767" s="8"/>
      <c r="E16767" s="1"/>
      <c r="F16767" s="1"/>
      <c r="G16767" s="1"/>
      <c r="H16767" s="1"/>
    </row>
    <row r="16768">
      <c r="A16768" s="1"/>
      <c r="B16768" s="1"/>
      <c r="C16768" s="1"/>
      <c r="D16768" s="8"/>
      <c r="E16768" s="1"/>
      <c r="F16768" s="1"/>
      <c r="G16768" s="1"/>
      <c r="H16768" s="1"/>
    </row>
    <row r="16769">
      <c r="A16769" s="1"/>
      <c r="B16769" s="1"/>
      <c r="C16769" s="1"/>
      <c r="D16769" s="8"/>
      <c r="E16769" s="1"/>
      <c r="F16769" s="1"/>
      <c r="G16769" s="1"/>
      <c r="H16769" s="1"/>
    </row>
    <row r="16770">
      <c r="A16770" s="1"/>
      <c r="B16770" s="1"/>
      <c r="C16770" s="1"/>
      <c r="D16770" s="8"/>
      <c r="E16770" s="1"/>
      <c r="F16770" s="1"/>
      <c r="G16770" s="1"/>
      <c r="H16770" s="1"/>
    </row>
    <row r="16771">
      <c r="A16771" s="1"/>
      <c r="B16771" s="1"/>
      <c r="C16771" s="1"/>
      <c r="D16771" s="8"/>
      <c r="E16771" s="1"/>
      <c r="F16771" s="1"/>
      <c r="G16771" s="1"/>
      <c r="H16771" s="1"/>
    </row>
    <row r="16772">
      <c r="A16772" s="1"/>
      <c r="B16772" s="1"/>
      <c r="C16772" s="1"/>
      <c r="D16772" s="8"/>
      <c r="E16772" s="1"/>
      <c r="F16772" s="1"/>
      <c r="G16772" s="1"/>
      <c r="H16772" s="1"/>
    </row>
    <row r="16773">
      <c r="A16773" s="1"/>
      <c r="B16773" s="1"/>
      <c r="C16773" s="1"/>
      <c r="D16773" s="8"/>
      <c r="E16773" s="1"/>
      <c r="F16773" s="1"/>
      <c r="G16773" s="1"/>
      <c r="H16773" s="1"/>
    </row>
    <row r="16774">
      <c r="A16774" s="1"/>
      <c r="B16774" s="1"/>
      <c r="C16774" s="1"/>
      <c r="D16774" s="8"/>
      <c r="E16774" s="1"/>
      <c r="F16774" s="1"/>
      <c r="G16774" s="1"/>
      <c r="H16774" s="1"/>
    </row>
    <row r="16775">
      <c r="A16775" s="1"/>
      <c r="B16775" s="1"/>
      <c r="C16775" s="1"/>
      <c r="D16775" s="8"/>
      <c r="E16775" s="1"/>
      <c r="F16775" s="1"/>
      <c r="G16775" s="1"/>
      <c r="H16775" s="1"/>
    </row>
    <row r="16776">
      <c r="A16776" s="1"/>
      <c r="B16776" s="1"/>
      <c r="C16776" s="1"/>
      <c r="D16776" s="8"/>
      <c r="E16776" s="1"/>
      <c r="F16776" s="1"/>
      <c r="G16776" s="1"/>
      <c r="H16776" s="1"/>
    </row>
    <row r="16777">
      <c r="A16777" s="1"/>
      <c r="B16777" s="1"/>
      <c r="C16777" s="1"/>
      <c r="D16777" s="8"/>
      <c r="E16777" s="1"/>
      <c r="F16777" s="1"/>
      <c r="G16777" s="1"/>
      <c r="H16777" s="1"/>
    </row>
    <row r="16778">
      <c r="A16778" s="1"/>
      <c r="B16778" s="1"/>
      <c r="C16778" s="1"/>
      <c r="D16778" s="8"/>
      <c r="E16778" s="1"/>
      <c r="F16778" s="1"/>
      <c r="G16778" s="1"/>
      <c r="H16778" s="1"/>
    </row>
    <row r="16779">
      <c r="A16779" s="1"/>
      <c r="B16779" s="1"/>
      <c r="C16779" s="1"/>
      <c r="D16779" s="8"/>
      <c r="E16779" s="1"/>
      <c r="F16779" s="1"/>
      <c r="G16779" s="1"/>
      <c r="H16779" s="1"/>
    </row>
    <row r="16780">
      <c r="A16780" s="1"/>
      <c r="B16780" s="1"/>
      <c r="C16780" s="1"/>
      <c r="D16780" s="8"/>
      <c r="E16780" s="1"/>
      <c r="F16780" s="1"/>
      <c r="G16780" s="1"/>
      <c r="H16780" s="1"/>
    </row>
    <row r="16781">
      <c r="A16781" s="1"/>
      <c r="B16781" s="1"/>
      <c r="C16781" s="1"/>
      <c r="D16781" s="8"/>
      <c r="E16781" s="1"/>
      <c r="F16781" s="1"/>
      <c r="G16781" s="1"/>
      <c r="H16781" s="1"/>
    </row>
    <row r="16782">
      <c r="A16782" s="1"/>
      <c r="B16782" s="1"/>
      <c r="C16782" s="1"/>
      <c r="D16782" s="8"/>
      <c r="E16782" s="1"/>
      <c r="F16782" s="1"/>
      <c r="G16782" s="1"/>
      <c r="H16782" s="1"/>
    </row>
    <row r="16783">
      <c r="A16783" s="1"/>
      <c r="B16783" s="1"/>
      <c r="C16783" s="1"/>
      <c r="D16783" s="8"/>
      <c r="E16783" s="1"/>
      <c r="F16783" s="1"/>
      <c r="G16783" s="1"/>
      <c r="H16783" s="1"/>
    </row>
    <row r="16784">
      <c r="A16784" s="1"/>
      <c r="B16784" s="1"/>
      <c r="C16784" s="1"/>
      <c r="D16784" s="8"/>
      <c r="E16784" s="1"/>
      <c r="F16784" s="1"/>
      <c r="G16784" s="1"/>
      <c r="H16784" s="1"/>
    </row>
    <row r="16785">
      <c r="A16785" s="1"/>
      <c r="B16785" s="1"/>
      <c r="C16785" s="1"/>
      <c r="D16785" s="8"/>
      <c r="E16785" s="1"/>
      <c r="F16785" s="1"/>
      <c r="G16785" s="1"/>
      <c r="H16785" s="1"/>
    </row>
    <row r="16786">
      <c r="A16786" s="1"/>
      <c r="B16786" s="1"/>
      <c r="C16786" s="1"/>
      <c r="D16786" s="8"/>
      <c r="E16786" s="1"/>
      <c r="F16786" s="1"/>
      <c r="G16786" s="1"/>
      <c r="H16786" s="1"/>
    </row>
    <row r="16787">
      <c r="A16787" s="1"/>
      <c r="B16787" s="1"/>
      <c r="C16787" s="1"/>
      <c r="D16787" s="8"/>
      <c r="E16787" s="1"/>
      <c r="F16787" s="1"/>
      <c r="G16787" s="1"/>
      <c r="H16787" s="1"/>
    </row>
    <row r="16788">
      <c r="A16788" s="1"/>
      <c r="B16788" s="1"/>
      <c r="C16788" s="1"/>
      <c r="D16788" s="8"/>
      <c r="E16788" s="1"/>
      <c r="F16788" s="1"/>
      <c r="G16788" s="1"/>
      <c r="H16788" s="1"/>
    </row>
    <row r="16789">
      <c r="A16789" s="1"/>
      <c r="B16789" s="1"/>
      <c r="C16789" s="1"/>
      <c r="D16789" s="8"/>
      <c r="E16789" s="1"/>
      <c r="F16789" s="1"/>
      <c r="G16789" s="1"/>
      <c r="H16789" s="1"/>
    </row>
    <row r="16790">
      <c r="A16790" s="1"/>
      <c r="B16790" s="1"/>
      <c r="C16790" s="1"/>
      <c r="D16790" s="8"/>
      <c r="E16790" s="1"/>
      <c r="F16790" s="1"/>
      <c r="G16790" s="1"/>
      <c r="H16790" s="1"/>
    </row>
    <row r="16791">
      <c r="A16791" s="1"/>
      <c r="B16791" s="1"/>
      <c r="C16791" s="1"/>
      <c r="D16791" s="8"/>
      <c r="E16791" s="1"/>
      <c r="F16791" s="1"/>
      <c r="G16791" s="1"/>
      <c r="H16791" s="1"/>
    </row>
    <row r="16792">
      <c r="A16792" s="1"/>
      <c r="B16792" s="1"/>
      <c r="C16792" s="1"/>
      <c r="D16792" s="8"/>
      <c r="E16792" s="1"/>
      <c r="F16792" s="1"/>
      <c r="G16792" s="1"/>
      <c r="H16792" s="1"/>
    </row>
    <row r="16793">
      <c r="A16793" s="1"/>
      <c r="B16793" s="1"/>
      <c r="C16793" s="1"/>
      <c r="D16793" s="8"/>
      <c r="E16793" s="1"/>
      <c r="F16793" s="1"/>
      <c r="G16793" s="1"/>
      <c r="H16793" s="1"/>
    </row>
    <row r="16794">
      <c r="A16794" s="1"/>
      <c r="B16794" s="1"/>
      <c r="C16794" s="1"/>
      <c r="D16794" s="8"/>
      <c r="E16794" s="1"/>
      <c r="F16794" s="1"/>
      <c r="G16794" s="1"/>
      <c r="H16794" s="1"/>
    </row>
    <row r="16795">
      <c r="A16795" s="1"/>
      <c r="B16795" s="1"/>
      <c r="C16795" s="1"/>
      <c r="D16795" s="8"/>
      <c r="E16795" s="1"/>
      <c r="F16795" s="1"/>
      <c r="G16795" s="1"/>
      <c r="H16795" s="1"/>
    </row>
    <row r="16796">
      <c r="A16796" s="1"/>
      <c r="B16796" s="1"/>
      <c r="C16796" s="1"/>
      <c r="D16796" s="8"/>
      <c r="E16796" s="1"/>
      <c r="F16796" s="1"/>
      <c r="G16796" s="1"/>
      <c r="H16796" s="1"/>
    </row>
    <row r="16797">
      <c r="A16797" s="1"/>
      <c r="B16797" s="1"/>
      <c r="C16797" s="1"/>
      <c r="D16797" s="8"/>
      <c r="E16797" s="1"/>
      <c r="F16797" s="1"/>
      <c r="G16797" s="1"/>
      <c r="H16797" s="1"/>
    </row>
    <row r="16798">
      <c r="A16798" s="1"/>
      <c r="B16798" s="1"/>
      <c r="C16798" s="1"/>
      <c r="D16798" s="8"/>
      <c r="E16798" s="1"/>
      <c r="F16798" s="1"/>
      <c r="G16798" s="1"/>
      <c r="H16798" s="1"/>
    </row>
    <row r="16799">
      <c r="A16799" s="1"/>
      <c r="B16799" s="1"/>
      <c r="C16799" s="1"/>
      <c r="D16799" s="8"/>
      <c r="E16799" s="1"/>
      <c r="F16799" s="1"/>
      <c r="G16799" s="1"/>
      <c r="H16799" s="1"/>
    </row>
    <row r="16800">
      <c r="A16800" s="1"/>
      <c r="B16800" s="1"/>
      <c r="C16800" s="1"/>
      <c r="D16800" s="8"/>
      <c r="E16800" s="1"/>
      <c r="F16800" s="1"/>
      <c r="G16800" s="1"/>
      <c r="H16800" s="1"/>
    </row>
    <row r="16801">
      <c r="A16801" s="1"/>
      <c r="B16801" s="1"/>
      <c r="C16801" s="1"/>
      <c r="D16801" s="8"/>
      <c r="E16801" s="1"/>
      <c r="F16801" s="1"/>
      <c r="G16801" s="1"/>
      <c r="H16801" s="1"/>
    </row>
    <row r="16802">
      <c r="A16802" s="1"/>
      <c r="B16802" s="1"/>
      <c r="C16802" s="1"/>
      <c r="D16802" s="8"/>
      <c r="E16802" s="1"/>
      <c r="F16802" s="1"/>
      <c r="G16802" s="1"/>
      <c r="H16802" s="1"/>
    </row>
    <row r="16803">
      <c r="A16803" s="1"/>
      <c r="B16803" s="1"/>
      <c r="C16803" s="1"/>
      <c r="D16803" s="8"/>
      <c r="E16803" s="1"/>
      <c r="F16803" s="1"/>
      <c r="G16803" s="1"/>
      <c r="H16803" s="1"/>
    </row>
    <row r="16804">
      <c r="A16804" s="1"/>
      <c r="B16804" s="1"/>
      <c r="C16804" s="1"/>
      <c r="D16804" s="8"/>
      <c r="E16804" s="1"/>
      <c r="F16804" s="1"/>
      <c r="G16804" s="1"/>
      <c r="H16804" s="1"/>
    </row>
    <row r="16805">
      <c r="A16805" s="1"/>
      <c r="B16805" s="1"/>
      <c r="C16805" s="1"/>
      <c r="D16805" s="8"/>
      <c r="E16805" s="1"/>
      <c r="F16805" s="1"/>
      <c r="G16805" s="1"/>
      <c r="H16805" s="1"/>
    </row>
    <row r="16806">
      <c r="A16806" s="1"/>
      <c r="B16806" s="1"/>
      <c r="C16806" s="1"/>
      <c r="D16806" s="8"/>
      <c r="E16806" s="1"/>
      <c r="F16806" s="1"/>
      <c r="G16806" s="1"/>
      <c r="H16806" s="1"/>
    </row>
    <row r="16807">
      <c r="A16807" s="1"/>
      <c r="B16807" s="1"/>
      <c r="C16807" s="1"/>
      <c r="D16807" s="8"/>
      <c r="E16807" s="1"/>
      <c r="F16807" s="1"/>
      <c r="G16807" s="1"/>
      <c r="H16807" s="1"/>
    </row>
    <row r="16808">
      <c r="A16808" s="1"/>
      <c r="B16808" s="1"/>
      <c r="C16808" s="1"/>
      <c r="D16808" s="8"/>
      <c r="E16808" s="1"/>
      <c r="F16808" s="1"/>
      <c r="G16808" s="1"/>
      <c r="H16808" s="1"/>
    </row>
    <row r="16809">
      <c r="A16809" s="1"/>
      <c r="B16809" s="1"/>
      <c r="C16809" s="1"/>
      <c r="D16809" s="8"/>
      <c r="E16809" s="1"/>
      <c r="F16809" s="1"/>
      <c r="G16809" s="1"/>
      <c r="H16809" s="1"/>
    </row>
    <row r="16810">
      <c r="A16810" s="1"/>
      <c r="B16810" s="1"/>
      <c r="C16810" s="1"/>
      <c r="D16810" s="8"/>
      <c r="E16810" s="1"/>
      <c r="F16810" s="1"/>
      <c r="G16810" s="1"/>
      <c r="H16810" s="1"/>
    </row>
    <row r="16811">
      <c r="A16811" s="1"/>
      <c r="B16811" s="1"/>
      <c r="C16811" s="1"/>
      <c r="D16811" s="8"/>
      <c r="E16811" s="1"/>
      <c r="F16811" s="1"/>
      <c r="G16811" s="1"/>
      <c r="H16811" s="1"/>
    </row>
    <row r="16812">
      <c r="A16812" s="1"/>
      <c r="B16812" s="1"/>
      <c r="C16812" s="1"/>
      <c r="D16812" s="8"/>
      <c r="E16812" s="1"/>
      <c r="F16812" s="1"/>
      <c r="G16812" s="1"/>
      <c r="H16812" s="1"/>
    </row>
    <row r="16813">
      <c r="A16813" s="1"/>
      <c r="B16813" s="1"/>
      <c r="C16813" s="1"/>
      <c r="D16813" s="8"/>
      <c r="E16813" s="1"/>
      <c r="F16813" s="1"/>
      <c r="G16813" s="1"/>
      <c r="H16813" s="1"/>
    </row>
    <row r="16814">
      <c r="A16814" s="1"/>
      <c r="B16814" s="1"/>
      <c r="C16814" s="1"/>
      <c r="D16814" s="8"/>
      <c r="E16814" s="1"/>
      <c r="F16814" s="1"/>
      <c r="G16814" s="1"/>
      <c r="H16814" s="1"/>
    </row>
    <row r="16815">
      <c r="A16815" s="1"/>
      <c r="B16815" s="1"/>
      <c r="C16815" s="1"/>
      <c r="D16815" s="8"/>
      <c r="E16815" s="1"/>
      <c r="F16815" s="1"/>
      <c r="G16815" s="1"/>
      <c r="H16815" s="1"/>
    </row>
    <row r="16816">
      <c r="A16816" s="1"/>
      <c r="B16816" s="1"/>
      <c r="C16816" s="1"/>
      <c r="D16816" s="8"/>
      <c r="E16816" s="1"/>
      <c r="F16816" s="1"/>
      <c r="G16816" s="1"/>
      <c r="H16816" s="1"/>
    </row>
    <row r="16817">
      <c r="A16817" s="1"/>
      <c r="B16817" s="1"/>
      <c r="C16817" s="1"/>
      <c r="D16817" s="8"/>
      <c r="E16817" s="1"/>
      <c r="F16817" s="1"/>
      <c r="G16817" s="1"/>
      <c r="H16817" s="1"/>
    </row>
    <row r="16818">
      <c r="A16818" s="1"/>
      <c r="B16818" s="1"/>
      <c r="C16818" s="1"/>
      <c r="D16818" s="8"/>
      <c r="E16818" s="1"/>
      <c r="F16818" s="1"/>
      <c r="G16818" s="1"/>
      <c r="H16818" s="1"/>
    </row>
    <row r="16819">
      <c r="A16819" s="1"/>
      <c r="B16819" s="1"/>
      <c r="C16819" s="1"/>
      <c r="D16819" s="8"/>
      <c r="E16819" s="1"/>
      <c r="F16819" s="1"/>
      <c r="G16819" s="1"/>
      <c r="H16819" s="1"/>
    </row>
    <row r="16820">
      <c r="A16820" s="1"/>
      <c r="B16820" s="1"/>
      <c r="C16820" s="1"/>
      <c r="D16820" s="8"/>
      <c r="E16820" s="1"/>
      <c r="F16820" s="1"/>
      <c r="G16820" s="1"/>
      <c r="H16820" s="1"/>
    </row>
    <row r="16821">
      <c r="A16821" s="1"/>
      <c r="B16821" s="1"/>
      <c r="C16821" s="1"/>
      <c r="D16821" s="8"/>
      <c r="E16821" s="1"/>
      <c r="F16821" s="1"/>
      <c r="G16821" s="1"/>
      <c r="H16821" s="1"/>
    </row>
    <row r="16822">
      <c r="A16822" s="1"/>
      <c r="B16822" s="1"/>
      <c r="C16822" s="1"/>
      <c r="D16822" s="8"/>
      <c r="E16822" s="1"/>
      <c r="F16822" s="1"/>
      <c r="G16822" s="1"/>
      <c r="H16822" s="1"/>
    </row>
    <row r="16823">
      <c r="A16823" s="1"/>
      <c r="B16823" s="1"/>
      <c r="C16823" s="1"/>
      <c r="D16823" s="8"/>
      <c r="E16823" s="1"/>
      <c r="F16823" s="1"/>
      <c r="G16823" s="1"/>
      <c r="H16823" s="1"/>
    </row>
    <row r="16824">
      <c r="A16824" s="1"/>
      <c r="B16824" s="1"/>
      <c r="C16824" s="1"/>
      <c r="D16824" s="8"/>
      <c r="E16824" s="1"/>
      <c r="F16824" s="1"/>
      <c r="G16824" s="1"/>
      <c r="H16824" s="1"/>
    </row>
    <row r="16825">
      <c r="A16825" s="1"/>
      <c r="B16825" s="1"/>
      <c r="C16825" s="1"/>
      <c r="D16825" s="8"/>
      <c r="E16825" s="1"/>
      <c r="F16825" s="1"/>
      <c r="G16825" s="1"/>
      <c r="H16825" s="1"/>
    </row>
    <row r="16826">
      <c r="A16826" s="1"/>
      <c r="B16826" s="1"/>
      <c r="C16826" s="1"/>
      <c r="D16826" s="8"/>
      <c r="E16826" s="1"/>
      <c r="F16826" s="1"/>
      <c r="G16826" s="1"/>
      <c r="H16826" s="1"/>
    </row>
    <row r="16827">
      <c r="A16827" s="1"/>
      <c r="B16827" s="1"/>
      <c r="C16827" s="1"/>
      <c r="D16827" s="8"/>
      <c r="E16827" s="1"/>
      <c r="F16827" s="1"/>
      <c r="G16827" s="1"/>
      <c r="H16827" s="1"/>
    </row>
    <row r="16828">
      <c r="A16828" s="1"/>
      <c r="B16828" s="1"/>
      <c r="C16828" s="1"/>
      <c r="D16828" s="8"/>
      <c r="E16828" s="1"/>
      <c r="F16828" s="1"/>
      <c r="G16828" s="1"/>
      <c r="H16828" s="1"/>
    </row>
    <row r="16829">
      <c r="A16829" s="1"/>
      <c r="B16829" s="1"/>
      <c r="C16829" s="1"/>
      <c r="D16829" s="8"/>
      <c r="E16829" s="1"/>
      <c r="F16829" s="1"/>
      <c r="G16829" s="1"/>
      <c r="H16829" s="1"/>
    </row>
    <row r="16830">
      <c r="A16830" s="1"/>
      <c r="B16830" s="1"/>
      <c r="C16830" s="1"/>
      <c r="D16830" s="8"/>
      <c r="E16830" s="1"/>
      <c r="F16830" s="1"/>
      <c r="G16830" s="1"/>
      <c r="H16830" s="1"/>
    </row>
    <row r="16831">
      <c r="A16831" s="1"/>
      <c r="B16831" s="1"/>
      <c r="C16831" s="1"/>
      <c r="D16831" s="8"/>
      <c r="E16831" s="1"/>
      <c r="F16831" s="1"/>
      <c r="G16831" s="1"/>
      <c r="H16831" s="1"/>
    </row>
    <row r="16832">
      <c r="A16832" s="1"/>
      <c r="B16832" s="1"/>
      <c r="C16832" s="1"/>
      <c r="D16832" s="8"/>
      <c r="E16832" s="1"/>
      <c r="F16832" s="1"/>
      <c r="G16832" s="1"/>
      <c r="H16832" s="1"/>
    </row>
    <row r="16833">
      <c r="A16833" s="1"/>
      <c r="B16833" s="1"/>
      <c r="C16833" s="1"/>
      <c r="D16833" s="8"/>
      <c r="E16833" s="1"/>
      <c r="F16833" s="1"/>
      <c r="G16833" s="1"/>
      <c r="H16833" s="1"/>
    </row>
    <row r="16834">
      <c r="A16834" s="1"/>
      <c r="B16834" s="1"/>
      <c r="C16834" s="1"/>
      <c r="D16834" s="8"/>
      <c r="E16834" s="1"/>
      <c r="F16834" s="1"/>
      <c r="G16834" s="1"/>
      <c r="H16834" s="1"/>
    </row>
    <row r="16835">
      <c r="A16835" s="1"/>
      <c r="B16835" s="1"/>
      <c r="C16835" s="1"/>
      <c r="D16835" s="8"/>
      <c r="E16835" s="1"/>
      <c r="F16835" s="1"/>
      <c r="G16835" s="1"/>
      <c r="H16835" s="1"/>
    </row>
    <row r="16836">
      <c r="A16836" s="1"/>
      <c r="B16836" s="1"/>
      <c r="C16836" s="1"/>
      <c r="D16836" s="8"/>
      <c r="E16836" s="1"/>
      <c r="F16836" s="1"/>
      <c r="G16836" s="1"/>
      <c r="H16836" s="1"/>
    </row>
    <row r="16837">
      <c r="A16837" s="1"/>
      <c r="B16837" s="1"/>
      <c r="C16837" s="1"/>
      <c r="D16837" s="8"/>
      <c r="E16837" s="1"/>
      <c r="F16837" s="1"/>
      <c r="G16837" s="1"/>
      <c r="H16837" s="1"/>
    </row>
    <row r="16838">
      <c r="A16838" s="1"/>
      <c r="B16838" s="1"/>
      <c r="C16838" s="1"/>
      <c r="D16838" s="8"/>
      <c r="E16838" s="1"/>
      <c r="F16838" s="1"/>
      <c r="G16838" s="1"/>
      <c r="H16838" s="1"/>
    </row>
    <row r="16839">
      <c r="A16839" s="1"/>
      <c r="B16839" s="1"/>
      <c r="C16839" s="1"/>
      <c r="D16839" s="8"/>
      <c r="E16839" s="1"/>
      <c r="F16839" s="1"/>
      <c r="G16839" s="1"/>
      <c r="H16839" s="1"/>
    </row>
    <row r="16840">
      <c r="A16840" s="1"/>
      <c r="B16840" s="1"/>
      <c r="C16840" s="1"/>
      <c r="D16840" s="8"/>
      <c r="E16840" s="1"/>
      <c r="F16840" s="1"/>
      <c r="G16840" s="1"/>
      <c r="H16840" s="1"/>
    </row>
    <row r="16841">
      <c r="A16841" s="1"/>
      <c r="B16841" s="1"/>
      <c r="C16841" s="1"/>
      <c r="D16841" s="8"/>
      <c r="E16841" s="1"/>
      <c r="F16841" s="1"/>
      <c r="G16841" s="1"/>
      <c r="H16841" s="1"/>
    </row>
    <row r="16842">
      <c r="A16842" s="1"/>
      <c r="B16842" s="1"/>
      <c r="C16842" s="1"/>
      <c r="D16842" s="8"/>
      <c r="E16842" s="1"/>
      <c r="F16842" s="1"/>
      <c r="G16842" s="1"/>
      <c r="H16842" s="1"/>
    </row>
    <row r="16843">
      <c r="A16843" s="1"/>
      <c r="B16843" s="1"/>
      <c r="C16843" s="1"/>
      <c r="D16843" s="8"/>
      <c r="E16843" s="1"/>
      <c r="F16843" s="1"/>
      <c r="G16843" s="1"/>
      <c r="H16843" s="1"/>
    </row>
    <row r="16844">
      <c r="A16844" s="1"/>
      <c r="B16844" s="1"/>
      <c r="C16844" s="1"/>
      <c r="D16844" s="8"/>
      <c r="E16844" s="1"/>
      <c r="F16844" s="1"/>
      <c r="G16844" s="1"/>
      <c r="H16844" s="1"/>
    </row>
    <row r="16845">
      <c r="A16845" s="1"/>
      <c r="B16845" s="1"/>
      <c r="C16845" s="1"/>
      <c r="D16845" s="8"/>
      <c r="E16845" s="1"/>
      <c r="F16845" s="1"/>
      <c r="G16845" s="1"/>
      <c r="H16845" s="1"/>
    </row>
    <row r="16846">
      <c r="A16846" s="1"/>
      <c r="B16846" s="1"/>
      <c r="C16846" s="1"/>
      <c r="D16846" s="8"/>
      <c r="E16846" s="1"/>
      <c r="F16846" s="1"/>
      <c r="G16846" s="1"/>
      <c r="H16846" s="1"/>
    </row>
    <row r="16847">
      <c r="A16847" s="1"/>
      <c r="B16847" s="1"/>
      <c r="C16847" s="1"/>
      <c r="D16847" s="8"/>
      <c r="E16847" s="1"/>
      <c r="F16847" s="1"/>
      <c r="G16847" s="1"/>
      <c r="H16847" s="1"/>
    </row>
    <row r="16848">
      <c r="A16848" s="1"/>
      <c r="B16848" s="1"/>
      <c r="C16848" s="1"/>
      <c r="D16848" s="8"/>
      <c r="E16848" s="1"/>
      <c r="F16848" s="1"/>
      <c r="G16848" s="1"/>
      <c r="H16848" s="1"/>
    </row>
    <row r="16849">
      <c r="A16849" s="1"/>
      <c r="B16849" s="1"/>
      <c r="C16849" s="1"/>
      <c r="D16849" s="8"/>
      <c r="E16849" s="1"/>
      <c r="F16849" s="1"/>
      <c r="G16849" s="1"/>
      <c r="H16849" s="1"/>
    </row>
    <row r="16850">
      <c r="A16850" s="1"/>
      <c r="B16850" s="1"/>
      <c r="C16850" s="1"/>
      <c r="D16850" s="8"/>
      <c r="E16850" s="1"/>
      <c r="F16850" s="1"/>
      <c r="G16850" s="1"/>
      <c r="H16850" s="1"/>
    </row>
    <row r="16851">
      <c r="A16851" s="1"/>
      <c r="B16851" s="1"/>
      <c r="C16851" s="1"/>
      <c r="D16851" s="8"/>
      <c r="E16851" s="1"/>
      <c r="F16851" s="1"/>
      <c r="G16851" s="1"/>
      <c r="H16851" s="1"/>
    </row>
    <row r="16852">
      <c r="A16852" s="1"/>
      <c r="B16852" s="1"/>
      <c r="C16852" s="1"/>
      <c r="D16852" s="8"/>
      <c r="E16852" s="1"/>
      <c r="F16852" s="1"/>
      <c r="G16852" s="1"/>
      <c r="H16852" s="1"/>
    </row>
    <row r="16853">
      <c r="A16853" s="1"/>
      <c r="B16853" s="1"/>
      <c r="C16853" s="1"/>
      <c r="D16853" s="8"/>
      <c r="E16853" s="1"/>
      <c r="F16853" s="1"/>
      <c r="G16853" s="1"/>
      <c r="H16853" s="1"/>
    </row>
    <row r="16854">
      <c r="A16854" s="1"/>
      <c r="B16854" s="1"/>
      <c r="C16854" s="1"/>
      <c r="D16854" s="8"/>
      <c r="E16854" s="1"/>
      <c r="F16854" s="1"/>
      <c r="G16854" s="1"/>
      <c r="H16854" s="1"/>
    </row>
    <row r="16855">
      <c r="A16855" s="1"/>
      <c r="B16855" s="1"/>
      <c r="C16855" s="1"/>
      <c r="D16855" s="8"/>
      <c r="E16855" s="1"/>
      <c r="F16855" s="1"/>
      <c r="G16855" s="1"/>
      <c r="H16855" s="1"/>
    </row>
    <row r="16856">
      <c r="A16856" s="1"/>
      <c r="B16856" s="1"/>
      <c r="C16856" s="1"/>
      <c r="D16856" s="8"/>
      <c r="E16856" s="1"/>
      <c r="F16856" s="1"/>
      <c r="G16856" s="1"/>
      <c r="H16856" s="1"/>
    </row>
    <row r="16857">
      <c r="A16857" s="1"/>
      <c r="B16857" s="1"/>
      <c r="C16857" s="1"/>
      <c r="D16857" s="8"/>
      <c r="E16857" s="1"/>
      <c r="F16857" s="1"/>
      <c r="G16857" s="1"/>
      <c r="H16857" s="1"/>
    </row>
    <row r="16858">
      <c r="A16858" s="1"/>
      <c r="B16858" s="1"/>
      <c r="C16858" s="1"/>
      <c r="D16858" s="8"/>
      <c r="E16858" s="1"/>
      <c r="F16858" s="1"/>
      <c r="G16858" s="1"/>
      <c r="H16858" s="1"/>
    </row>
    <row r="16859">
      <c r="A16859" s="1"/>
      <c r="B16859" s="1"/>
      <c r="C16859" s="1"/>
      <c r="D16859" s="8"/>
      <c r="E16859" s="1"/>
      <c r="F16859" s="1"/>
      <c r="G16859" s="1"/>
      <c r="H16859" s="1"/>
    </row>
    <row r="16860">
      <c r="A16860" s="1"/>
      <c r="B16860" s="1"/>
      <c r="C16860" s="1"/>
      <c r="D16860" s="8"/>
      <c r="E16860" s="1"/>
      <c r="F16860" s="1"/>
      <c r="G16860" s="1"/>
      <c r="H16860" s="1"/>
    </row>
    <row r="16861">
      <c r="A16861" s="1"/>
      <c r="B16861" s="1"/>
      <c r="C16861" s="1"/>
      <c r="D16861" s="8"/>
      <c r="E16861" s="1"/>
      <c r="F16861" s="1"/>
      <c r="G16861" s="1"/>
      <c r="H16861" s="1"/>
    </row>
    <row r="16862">
      <c r="A16862" s="1"/>
      <c r="B16862" s="1"/>
      <c r="C16862" s="1"/>
      <c r="D16862" s="8"/>
      <c r="E16862" s="1"/>
      <c r="F16862" s="1"/>
      <c r="G16862" s="1"/>
      <c r="H16862" s="1"/>
    </row>
    <row r="16863">
      <c r="A16863" s="1"/>
      <c r="B16863" s="1"/>
      <c r="C16863" s="1"/>
      <c r="D16863" s="8"/>
      <c r="E16863" s="1"/>
      <c r="F16863" s="1"/>
      <c r="G16863" s="1"/>
      <c r="H16863" s="1"/>
    </row>
    <row r="16864">
      <c r="A16864" s="1"/>
      <c r="B16864" s="1"/>
      <c r="C16864" s="1"/>
      <c r="D16864" s="8"/>
      <c r="E16864" s="1"/>
      <c r="F16864" s="1"/>
      <c r="G16864" s="1"/>
      <c r="H16864" s="1"/>
    </row>
    <row r="16865">
      <c r="A16865" s="1"/>
      <c r="B16865" s="1"/>
      <c r="C16865" s="1"/>
      <c r="D16865" s="8"/>
      <c r="E16865" s="1"/>
      <c r="F16865" s="1"/>
      <c r="G16865" s="1"/>
      <c r="H16865" s="1"/>
    </row>
    <row r="16866">
      <c r="A16866" s="1"/>
      <c r="B16866" s="1"/>
      <c r="C16866" s="1"/>
      <c r="D16866" s="8"/>
      <c r="E16866" s="1"/>
      <c r="F16866" s="1"/>
      <c r="G16866" s="1"/>
      <c r="H16866" s="1"/>
    </row>
    <row r="16867">
      <c r="A16867" s="1"/>
      <c r="B16867" s="1"/>
      <c r="C16867" s="1"/>
      <c r="D16867" s="8"/>
      <c r="E16867" s="1"/>
      <c r="F16867" s="1"/>
      <c r="G16867" s="1"/>
      <c r="H16867" s="1"/>
    </row>
    <row r="16868">
      <c r="A16868" s="1"/>
      <c r="B16868" s="1"/>
      <c r="C16868" s="1"/>
      <c r="D16868" s="8"/>
      <c r="E16868" s="1"/>
      <c r="F16868" s="1"/>
      <c r="G16868" s="1"/>
      <c r="H16868" s="1"/>
    </row>
    <row r="16869">
      <c r="A16869" s="1"/>
      <c r="B16869" s="1"/>
      <c r="C16869" s="1"/>
      <c r="D16869" s="8"/>
      <c r="E16869" s="1"/>
      <c r="F16869" s="1"/>
      <c r="G16869" s="1"/>
      <c r="H16869" s="1"/>
    </row>
    <row r="16870">
      <c r="A16870" s="1"/>
      <c r="B16870" s="1"/>
      <c r="C16870" s="1"/>
      <c r="D16870" s="8"/>
      <c r="E16870" s="1"/>
      <c r="F16870" s="1"/>
      <c r="G16870" s="1"/>
      <c r="H16870" s="1"/>
    </row>
    <row r="16871">
      <c r="A16871" s="1"/>
      <c r="B16871" s="1"/>
      <c r="C16871" s="1"/>
      <c r="D16871" s="8"/>
      <c r="E16871" s="1"/>
      <c r="F16871" s="1"/>
      <c r="G16871" s="1"/>
      <c r="H16871" s="1"/>
    </row>
    <row r="16872">
      <c r="A16872" s="1"/>
      <c r="B16872" s="1"/>
      <c r="C16872" s="1"/>
      <c r="D16872" s="8"/>
      <c r="E16872" s="1"/>
      <c r="F16872" s="1"/>
      <c r="G16872" s="1"/>
      <c r="H16872" s="1"/>
    </row>
    <row r="16873">
      <c r="A16873" s="1"/>
      <c r="B16873" s="1"/>
      <c r="C16873" s="1"/>
      <c r="D16873" s="8"/>
      <c r="E16873" s="1"/>
      <c r="F16873" s="1"/>
      <c r="G16873" s="1"/>
      <c r="H16873" s="1"/>
    </row>
    <row r="16874">
      <c r="A16874" s="1"/>
      <c r="B16874" s="1"/>
      <c r="C16874" s="1"/>
      <c r="D16874" s="8"/>
      <c r="E16874" s="1"/>
      <c r="F16874" s="1"/>
      <c r="G16874" s="1"/>
      <c r="H16874" s="1"/>
    </row>
    <row r="16875">
      <c r="A16875" s="1"/>
      <c r="B16875" s="1"/>
      <c r="C16875" s="1"/>
      <c r="D16875" s="8"/>
      <c r="E16875" s="1"/>
      <c r="F16875" s="1"/>
      <c r="G16875" s="1"/>
      <c r="H16875" s="1"/>
    </row>
    <row r="16876">
      <c r="A16876" s="1"/>
      <c r="B16876" s="1"/>
      <c r="C16876" s="1"/>
      <c r="D16876" s="8"/>
      <c r="E16876" s="1"/>
      <c r="F16876" s="1"/>
      <c r="G16876" s="1"/>
      <c r="H16876" s="1"/>
    </row>
    <row r="16877">
      <c r="A16877" s="1"/>
      <c r="B16877" s="1"/>
      <c r="C16877" s="1"/>
      <c r="D16877" s="8"/>
      <c r="E16877" s="1"/>
      <c r="F16877" s="1"/>
      <c r="G16877" s="1"/>
      <c r="H16877" s="1"/>
    </row>
    <row r="16878">
      <c r="A16878" s="1"/>
      <c r="B16878" s="1"/>
      <c r="C16878" s="1"/>
      <c r="D16878" s="8"/>
      <c r="E16878" s="1"/>
      <c r="F16878" s="1"/>
      <c r="G16878" s="1"/>
      <c r="H16878" s="1"/>
    </row>
    <row r="16879">
      <c r="A16879" s="1"/>
      <c r="B16879" s="1"/>
      <c r="C16879" s="1"/>
      <c r="D16879" s="8"/>
      <c r="E16879" s="1"/>
      <c r="F16879" s="1"/>
      <c r="G16879" s="1"/>
      <c r="H16879" s="1"/>
    </row>
    <row r="16880">
      <c r="A16880" s="1"/>
      <c r="B16880" s="1"/>
      <c r="C16880" s="1"/>
      <c r="D16880" s="8"/>
      <c r="E16880" s="1"/>
      <c r="F16880" s="1"/>
      <c r="G16880" s="1"/>
      <c r="H16880" s="1"/>
    </row>
    <row r="16881">
      <c r="A16881" s="1"/>
      <c r="B16881" s="1"/>
      <c r="C16881" s="1"/>
      <c r="D16881" s="8"/>
      <c r="E16881" s="1"/>
      <c r="F16881" s="1"/>
      <c r="G16881" s="1"/>
      <c r="H16881" s="1"/>
    </row>
    <row r="16882">
      <c r="A16882" s="1"/>
      <c r="B16882" s="1"/>
      <c r="C16882" s="1"/>
      <c r="D16882" s="8"/>
      <c r="E16882" s="1"/>
      <c r="F16882" s="1"/>
      <c r="G16882" s="1"/>
      <c r="H16882" s="1"/>
    </row>
    <row r="16883">
      <c r="A16883" s="1"/>
      <c r="B16883" s="1"/>
      <c r="C16883" s="1"/>
      <c r="D16883" s="8"/>
      <c r="E16883" s="1"/>
      <c r="F16883" s="1"/>
      <c r="G16883" s="1"/>
      <c r="H16883" s="1"/>
    </row>
    <row r="16884">
      <c r="A16884" s="1"/>
      <c r="B16884" s="1"/>
      <c r="C16884" s="1"/>
      <c r="D16884" s="8"/>
      <c r="E16884" s="1"/>
      <c r="F16884" s="1"/>
      <c r="G16884" s="1"/>
      <c r="H16884" s="1"/>
    </row>
    <row r="16885">
      <c r="A16885" s="1"/>
      <c r="B16885" s="1"/>
      <c r="C16885" s="1"/>
      <c r="D16885" s="8"/>
      <c r="E16885" s="1"/>
      <c r="F16885" s="1"/>
      <c r="G16885" s="1"/>
      <c r="H16885" s="1"/>
    </row>
    <row r="16886">
      <c r="A16886" s="1"/>
      <c r="B16886" s="1"/>
      <c r="C16886" s="1"/>
      <c r="D16886" s="8"/>
      <c r="E16886" s="1"/>
      <c r="F16886" s="1"/>
      <c r="G16886" s="1"/>
      <c r="H16886" s="1"/>
    </row>
    <row r="16887">
      <c r="A16887" s="1"/>
      <c r="B16887" s="1"/>
      <c r="C16887" s="1"/>
      <c r="D16887" s="8"/>
      <c r="E16887" s="1"/>
      <c r="F16887" s="1"/>
      <c r="G16887" s="1"/>
      <c r="H16887" s="1"/>
    </row>
    <row r="16888">
      <c r="A16888" s="1"/>
      <c r="B16888" s="1"/>
      <c r="C16888" s="1"/>
      <c r="D16888" s="8"/>
      <c r="E16888" s="1"/>
      <c r="F16888" s="1"/>
      <c r="G16888" s="1"/>
      <c r="H16888" s="1"/>
    </row>
    <row r="16889">
      <c r="A16889" s="1"/>
      <c r="B16889" s="1"/>
      <c r="C16889" s="1"/>
      <c r="D16889" s="8"/>
      <c r="E16889" s="1"/>
      <c r="F16889" s="1"/>
      <c r="G16889" s="1"/>
      <c r="H16889" s="1"/>
    </row>
    <row r="16890">
      <c r="A16890" s="1"/>
      <c r="B16890" s="1"/>
      <c r="C16890" s="1"/>
      <c r="D16890" s="8"/>
      <c r="E16890" s="1"/>
      <c r="F16890" s="1"/>
      <c r="G16890" s="1"/>
      <c r="H16890" s="1"/>
    </row>
    <row r="16891">
      <c r="A16891" s="1"/>
      <c r="B16891" s="1"/>
      <c r="C16891" s="1"/>
      <c r="D16891" s="8"/>
      <c r="E16891" s="1"/>
      <c r="F16891" s="1"/>
      <c r="G16891" s="1"/>
      <c r="H16891" s="1"/>
    </row>
    <row r="16892">
      <c r="A16892" s="1"/>
      <c r="B16892" s="1"/>
      <c r="C16892" s="1"/>
      <c r="D16892" s="8"/>
      <c r="E16892" s="1"/>
      <c r="F16892" s="1"/>
      <c r="G16892" s="1"/>
      <c r="H16892" s="1"/>
    </row>
    <row r="16893">
      <c r="A16893" s="1"/>
      <c r="B16893" s="1"/>
      <c r="C16893" s="1"/>
      <c r="D16893" s="8"/>
      <c r="E16893" s="1"/>
      <c r="F16893" s="1"/>
      <c r="G16893" s="1"/>
      <c r="H16893" s="1"/>
    </row>
    <row r="16894">
      <c r="A16894" s="1"/>
      <c r="B16894" s="1"/>
      <c r="C16894" s="1"/>
      <c r="D16894" s="8"/>
      <c r="E16894" s="1"/>
      <c r="F16894" s="1"/>
      <c r="G16894" s="1"/>
      <c r="H16894" s="1"/>
    </row>
    <row r="16895">
      <c r="A16895" s="1"/>
      <c r="B16895" s="1"/>
      <c r="C16895" s="1"/>
      <c r="D16895" s="8"/>
      <c r="E16895" s="1"/>
      <c r="F16895" s="1"/>
      <c r="G16895" s="1"/>
      <c r="H16895" s="1"/>
    </row>
    <row r="16896">
      <c r="A16896" s="1"/>
      <c r="B16896" s="1"/>
      <c r="C16896" s="1"/>
      <c r="D16896" s="8"/>
      <c r="E16896" s="1"/>
      <c r="F16896" s="1"/>
      <c r="G16896" s="1"/>
      <c r="H16896" s="1"/>
    </row>
    <row r="16897">
      <c r="A16897" s="1"/>
      <c r="B16897" s="1"/>
      <c r="C16897" s="1"/>
      <c r="D16897" s="8"/>
      <c r="E16897" s="1"/>
      <c r="F16897" s="1"/>
      <c r="G16897" s="1"/>
      <c r="H16897" s="1"/>
    </row>
    <row r="16898">
      <c r="A16898" s="1"/>
      <c r="B16898" s="1"/>
      <c r="C16898" s="1"/>
      <c r="D16898" s="8"/>
      <c r="E16898" s="1"/>
      <c r="F16898" s="1"/>
      <c r="G16898" s="1"/>
      <c r="H16898" s="1"/>
    </row>
    <row r="16899">
      <c r="A16899" s="1"/>
      <c r="B16899" s="1"/>
      <c r="C16899" s="1"/>
      <c r="D16899" s="8"/>
      <c r="E16899" s="1"/>
      <c r="F16899" s="1"/>
      <c r="G16899" s="1"/>
      <c r="H16899" s="1"/>
    </row>
    <row r="16900">
      <c r="A16900" s="1"/>
      <c r="B16900" s="1"/>
      <c r="C16900" s="1"/>
      <c r="D16900" s="8"/>
      <c r="E16900" s="1"/>
      <c r="F16900" s="1"/>
      <c r="G16900" s="1"/>
      <c r="H16900" s="1"/>
    </row>
    <row r="16901">
      <c r="A16901" s="1"/>
      <c r="B16901" s="1"/>
      <c r="C16901" s="1"/>
      <c r="D16901" s="8"/>
      <c r="E16901" s="1"/>
      <c r="F16901" s="1"/>
      <c r="G16901" s="1"/>
      <c r="H16901" s="1"/>
    </row>
    <row r="16902">
      <c r="A16902" s="1"/>
      <c r="B16902" s="1"/>
      <c r="C16902" s="1"/>
      <c r="D16902" s="8"/>
      <c r="E16902" s="1"/>
      <c r="F16902" s="1"/>
      <c r="G16902" s="1"/>
      <c r="H16902" s="1"/>
    </row>
    <row r="16903">
      <c r="A16903" s="1"/>
      <c r="B16903" s="1"/>
      <c r="C16903" s="1"/>
      <c r="D16903" s="8"/>
      <c r="E16903" s="1"/>
      <c r="F16903" s="1"/>
      <c r="G16903" s="1"/>
      <c r="H16903" s="1"/>
    </row>
    <row r="16904">
      <c r="A16904" s="1"/>
      <c r="B16904" s="1"/>
      <c r="C16904" s="1"/>
      <c r="D16904" s="8"/>
      <c r="E16904" s="1"/>
      <c r="F16904" s="1"/>
      <c r="G16904" s="1"/>
      <c r="H16904" s="1"/>
    </row>
    <row r="16905">
      <c r="A16905" s="1"/>
      <c r="B16905" s="1"/>
      <c r="C16905" s="1"/>
      <c r="D16905" s="8"/>
      <c r="E16905" s="1"/>
      <c r="F16905" s="1"/>
      <c r="G16905" s="1"/>
      <c r="H16905" s="1"/>
    </row>
    <row r="16906">
      <c r="A16906" s="1"/>
      <c r="B16906" s="1"/>
      <c r="C16906" s="1"/>
      <c r="D16906" s="8"/>
      <c r="E16906" s="1"/>
      <c r="F16906" s="1"/>
      <c r="G16906" s="1"/>
      <c r="H16906" s="1"/>
    </row>
    <row r="16907">
      <c r="A16907" s="1"/>
      <c r="B16907" s="1"/>
      <c r="C16907" s="1"/>
      <c r="D16907" s="8"/>
      <c r="E16907" s="1"/>
      <c r="F16907" s="1"/>
      <c r="G16907" s="1"/>
      <c r="H16907" s="1"/>
    </row>
    <row r="16908">
      <c r="A16908" s="1"/>
      <c r="B16908" s="1"/>
      <c r="C16908" s="1"/>
      <c r="D16908" s="8"/>
      <c r="E16908" s="1"/>
      <c r="F16908" s="1"/>
      <c r="G16908" s="1"/>
      <c r="H16908" s="1"/>
    </row>
    <row r="16909">
      <c r="A16909" s="1"/>
      <c r="B16909" s="1"/>
      <c r="C16909" s="1"/>
      <c r="D16909" s="8"/>
      <c r="E16909" s="1"/>
      <c r="F16909" s="1"/>
      <c r="G16909" s="1"/>
      <c r="H16909" s="1"/>
    </row>
    <row r="16910">
      <c r="A16910" s="1"/>
      <c r="B16910" s="1"/>
      <c r="C16910" s="1"/>
      <c r="D16910" s="8"/>
      <c r="E16910" s="1"/>
      <c r="F16910" s="1"/>
      <c r="G16910" s="1"/>
      <c r="H16910" s="1"/>
    </row>
    <row r="16911">
      <c r="A16911" s="1"/>
      <c r="B16911" s="1"/>
      <c r="C16911" s="1"/>
      <c r="D16911" s="8"/>
      <c r="E16911" s="1"/>
      <c r="F16911" s="1"/>
      <c r="G16911" s="1"/>
      <c r="H16911" s="1"/>
    </row>
    <row r="16912">
      <c r="A16912" s="1"/>
      <c r="B16912" s="1"/>
      <c r="C16912" s="1"/>
      <c r="D16912" s="8"/>
      <c r="E16912" s="1"/>
      <c r="F16912" s="1"/>
      <c r="G16912" s="1"/>
      <c r="H16912" s="1"/>
    </row>
    <row r="16913">
      <c r="A16913" s="1"/>
      <c r="B16913" s="1"/>
      <c r="C16913" s="1"/>
      <c r="D16913" s="8"/>
      <c r="E16913" s="1"/>
      <c r="F16913" s="1"/>
      <c r="G16913" s="1"/>
      <c r="H16913" s="1"/>
    </row>
    <row r="16914">
      <c r="A16914" s="1"/>
      <c r="B16914" s="1"/>
      <c r="C16914" s="1"/>
      <c r="D16914" s="8"/>
      <c r="E16914" s="1"/>
      <c r="F16914" s="1"/>
      <c r="G16914" s="1"/>
      <c r="H16914" s="1"/>
    </row>
    <row r="16915">
      <c r="A16915" s="1"/>
      <c r="B16915" s="1"/>
      <c r="C16915" s="1"/>
      <c r="D16915" s="8"/>
      <c r="E16915" s="1"/>
      <c r="F16915" s="1"/>
      <c r="G16915" s="1"/>
      <c r="H16915" s="1"/>
    </row>
    <row r="16916">
      <c r="A16916" s="1"/>
      <c r="B16916" s="1"/>
      <c r="C16916" s="1"/>
      <c r="D16916" s="8"/>
      <c r="E16916" s="1"/>
      <c r="F16916" s="1"/>
      <c r="G16916" s="1"/>
      <c r="H16916" s="1"/>
    </row>
    <row r="16917">
      <c r="A16917" s="1"/>
      <c r="B16917" s="1"/>
      <c r="C16917" s="1"/>
      <c r="D16917" s="8"/>
      <c r="E16917" s="1"/>
      <c r="F16917" s="1"/>
      <c r="G16917" s="1"/>
      <c r="H16917" s="1"/>
    </row>
    <row r="16918">
      <c r="A16918" s="1"/>
      <c r="B16918" s="1"/>
      <c r="C16918" s="1"/>
      <c r="D16918" s="8"/>
      <c r="E16918" s="1"/>
      <c r="F16918" s="1"/>
      <c r="G16918" s="1"/>
      <c r="H16918" s="1"/>
    </row>
    <row r="16919">
      <c r="A16919" s="1"/>
      <c r="B16919" s="1"/>
      <c r="C16919" s="1"/>
      <c r="D16919" s="8"/>
      <c r="E16919" s="1"/>
      <c r="F16919" s="1"/>
      <c r="G16919" s="1"/>
      <c r="H16919" s="1"/>
    </row>
    <row r="16920">
      <c r="A16920" s="1"/>
      <c r="B16920" s="1"/>
      <c r="C16920" s="1"/>
      <c r="D16920" s="8"/>
      <c r="E16920" s="1"/>
      <c r="F16920" s="1"/>
      <c r="G16920" s="1"/>
      <c r="H16920" s="1"/>
    </row>
    <row r="16921">
      <c r="A16921" s="1"/>
      <c r="B16921" s="1"/>
      <c r="C16921" s="1"/>
      <c r="D16921" s="8"/>
      <c r="E16921" s="1"/>
      <c r="F16921" s="1"/>
      <c r="G16921" s="1"/>
      <c r="H16921" s="1"/>
    </row>
    <row r="16922">
      <c r="A16922" s="1"/>
      <c r="B16922" s="1"/>
      <c r="C16922" s="1"/>
      <c r="D16922" s="8"/>
      <c r="E16922" s="1"/>
      <c r="F16922" s="1"/>
      <c r="G16922" s="1"/>
      <c r="H16922" s="1"/>
    </row>
    <row r="16923">
      <c r="A16923" s="1"/>
      <c r="B16923" s="1"/>
      <c r="C16923" s="1"/>
      <c r="D16923" s="8"/>
      <c r="E16923" s="1"/>
      <c r="F16923" s="1"/>
      <c r="G16923" s="1"/>
      <c r="H16923" s="1"/>
    </row>
    <row r="16924">
      <c r="A16924" s="1"/>
      <c r="B16924" s="1"/>
      <c r="C16924" s="1"/>
      <c r="D16924" s="8"/>
      <c r="E16924" s="1"/>
      <c r="F16924" s="1"/>
      <c r="G16924" s="1"/>
      <c r="H16924" s="1"/>
    </row>
    <row r="16925">
      <c r="A16925" s="1"/>
      <c r="B16925" s="1"/>
      <c r="C16925" s="1"/>
      <c r="D16925" s="8"/>
      <c r="E16925" s="1"/>
      <c r="F16925" s="1"/>
      <c r="G16925" s="1"/>
      <c r="H16925" s="1"/>
    </row>
    <row r="16926">
      <c r="A16926" s="1"/>
      <c r="B16926" s="1"/>
      <c r="C16926" s="1"/>
      <c r="D16926" s="8"/>
      <c r="E16926" s="1"/>
      <c r="F16926" s="1"/>
      <c r="G16926" s="1"/>
      <c r="H16926" s="1"/>
    </row>
    <row r="16927">
      <c r="A16927" s="1"/>
      <c r="B16927" s="1"/>
      <c r="C16927" s="1"/>
      <c r="D16927" s="8"/>
      <c r="E16927" s="1"/>
      <c r="F16927" s="1"/>
      <c r="G16927" s="1"/>
      <c r="H16927" s="1"/>
    </row>
    <row r="16928">
      <c r="A16928" s="1"/>
      <c r="B16928" s="1"/>
      <c r="C16928" s="1"/>
      <c r="D16928" s="8"/>
      <c r="E16928" s="1"/>
      <c r="F16928" s="1"/>
      <c r="G16928" s="1"/>
      <c r="H16928" s="1"/>
    </row>
    <row r="16929">
      <c r="A16929" s="1"/>
      <c r="B16929" s="1"/>
      <c r="C16929" s="1"/>
      <c r="D16929" s="8"/>
      <c r="E16929" s="1"/>
      <c r="F16929" s="1"/>
      <c r="G16929" s="1"/>
      <c r="H16929" s="1"/>
    </row>
    <row r="16930">
      <c r="A16930" s="1"/>
      <c r="B16930" s="1"/>
      <c r="C16930" s="1"/>
      <c r="D16930" s="8"/>
      <c r="E16930" s="1"/>
      <c r="F16930" s="1"/>
      <c r="G16930" s="1"/>
      <c r="H16930" s="1"/>
    </row>
    <row r="16931">
      <c r="A16931" s="1"/>
      <c r="B16931" s="1"/>
      <c r="C16931" s="1"/>
      <c r="D16931" s="8"/>
      <c r="E16931" s="1"/>
      <c r="F16931" s="1"/>
      <c r="G16931" s="1"/>
      <c r="H16931" s="1"/>
    </row>
    <row r="16932">
      <c r="A16932" s="1"/>
      <c r="B16932" s="1"/>
      <c r="C16932" s="1"/>
      <c r="D16932" s="8"/>
      <c r="E16932" s="1"/>
      <c r="F16932" s="1"/>
      <c r="G16932" s="1"/>
      <c r="H16932" s="1"/>
    </row>
    <row r="16933">
      <c r="A16933" s="1"/>
      <c r="B16933" s="1"/>
      <c r="C16933" s="1"/>
      <c r="D16933" s="8"/>
      <c r="E16933" s="1"/>
      <c r="F16933" s="1"/>
      <c r="G16933" s="1"/>
      <c r="H16933" s="1"/>
    </row>
    <row r="16934">
      <c r="A16934" s="1"/>
      <c r="B16934" s="1"/>
      <c r="C16934" s="1"/>
      <c r="D16934" s="8"/>
      <c r="E16934" s="1"/>
      <c r="F16934" s="1"/>
      <c r="G16934" s="1"/>
      <c r="H16934" s="1"/>
    </row>
    <row r="16935">
      <c r="A16935" s="1"/>
      <c r="B16935" s="1"/>
      <c r="C16935" s="1"/>
      <c r="D16935" s="8"/>
      <c r="E16935" s="1"/>
      <c r="F16935" s="1"/>
      <c r="G16935" s="1"/>
      <c r="H16935" s="1"/>
    </row>
    <row r="16936">
      <c r="A16936" s="1"/>
      <c r="B16936" s="1"/>
      <c r="C16936" s="1"/>
      <c r="D16936" s="8"/>
      <c r="E16936" s="1"/>
      <c r="F16936" s="1"/>
      <c r="G16936" s="1"/>
      <c r="H16936" s="1"/>
    </row>
    <row r="16937">
      <c r="A16937" s="1"/>
      <c r="B16937" s="1"/>
      <c r="C16937" s="1"/>
      <c r="D16937" s="8"/>
      <c r="E16937" s="1"/>
      <c r="F16937" s="1"/>
      <c r="G16937" s="1"/>
      <c r="H16937" s="1"/>
    </row>
    <row r="16938">
      <c r="A16938" s="1"/>
      <c r="B16938" s="1"/>
      <c r="C16938" s="1"/>
      <c r="D16938" s="8"/>
      <c r="E16938" s="1"/>
      <c r="F16938" s="1"/>
      <c r="G16938" s="1"/>
      <c r="H16938" s="1"/>
    </row>
    <row r="16939">
      <c r="A16939" s="1"/>
      <c r="B16939" s="1"/>
      <c r="C16939" s="1"/>
      <c r="D16939" s="8"/>
      <c r="E16939" s="1"/>
      <c r="F16939" s="1"/>
      <c r="G16939" s="1"/>
      <c r="H16939" s="1"/>
    </row>
    <row r="16940">
      <c r="A16940" s="1"/>
      <c r="B16940" s="1"/>
      <c r="C16940" s="1"/>
      <c r="D16940" s="8"/>
      <c r="E16940" s="1"/>
      <c r="F16940" s="1"/>
      <c r="G16940" s="1"/>
      <c r="H16940" s="1"/>
    </row>
    <row r="16941">
      <c r="A16941" s="1"/>
      <c r="B16941" s="1"/>
      <c r="C16941" s="1"/>
      <c r="D16941" s="8"/>
      <c r="E16941" s="1"/>
      <c r="F16941" s="1"/>
      <c r="G16941" s="1"/>
      <c r="H16941" s="1"/>
    </row>
    <row r="16942">
      <c r="A16942" s="1"/>
      <c r="B16942" s="1"/>
      <c r="C16942" s="1"/>
      <c r="D16942" s="8"/>
      <c r="E16942" s="1"/>
      <c r="F16942" s="1"/>
      <c r="G16942" s="1"/>
      <c r="H16942" s="1"/>
    </row>
    <row r="16943">
      <c r="A16943" s="1"/>
      <c r="B16943" s="1"/>
      <c r="C16943" s="1"/>
      <c r="D16943" s="8"/>
      <c r="E16943" s="1"/>
      <c r="F16943" s="1"/>
      <c r="G16943" s="1"/>
      <c r="H16943" s="1"/>
    </row>
    <row r="16944">
      <c r="A16944" s="1"/>
      <c r="B16944" s="1"/>
      <c r="C16944" s="1"/>
      <c r="D16944" s="8"/>
      <c r="E16944" s="1"/>
      <c r="F16944" s="1"/>
      <c r="G16944" s="1"/>
      <c r="H16944" s="1"/>
    </row>
    <row r="16945">
      <c r="A16945" s="1"/>
      <c r="B16945" s="1"/>
      <c r="C16945" s="1"/>
      <c r="D16945" s="8"/>
      <c r="E16945" s="1"/>
      <c r="F16945" s="1"/>
      <c r="G16945" s="1"/>
      <c r="H16945" s="1"/>
    </row>
    <row r="16946">
      <c r="A16946" s="1"/>
      <c r="B16946" s="1"/>
      <c r="C16946" s="1"/>
      <c r="D16946" s="8"/>
      <c r="E16946" s="1"/>
      <c r="F16946" s="1"/>
      <c r="G16946" s="1"/>
      <c r="H16946" s="1"/>
    </row>
    <row r="16947">
      <c r="A16947" s="1"/>
      <c r="B16947" s="1"/>
      <c r="C16947" s="1"/>
      <c r="D16947" s="8"/>
      <c r="E16947" s="1"/>
      <c r="F16947" s="1"/>
      <c r="G16947" s="1"/>
      <c r="H16947" s="1"/>
    </row>
    <row r="16948">
      <c r="A16948" s="1"/>
      <c r="B16948" s="1"/>
      <c r="C16948" s="1"/>
      <c r="D16948" s="8"/>
      <c r="E16948" s="1"/>
      <c r="F16948" s="1"/>
      <c r="G16948" s="1"/>
      <c r="H16948" s="1"/>
    </row>
    <row r="16949">
      <c r="A16949" s="1"/>
      <c r="B16949" s="1"/>
      <c r="C16949" s="1"/>
      <c r="D16949" s="8"/>
      <c r="E16949" s="1"/>
      <c r="F16949" s="1"/>
      <c r="G16949" s="1"/>
      <c r="H16949" s="1"/>
    </row>
    <row r="16950">
      <c r="A16950" s="1"/>
      <c r="B16950" s="1"/>
      <c r="C16950" s="1"/>
      <c r="D16950" s="8"/>
      <c r="E16950" s="1"/>
      <c r="F16950" s="1"/>
      <c r="G16950" s="1"/>
      <c r="H16950" s="1"/>
    </row>
    <row r="16951">
      <c r="A16951" s="1"/>
      <c r="B16951" s="1"/>
      <c r="C16951" s="1"/>
      <c r="D16951" s="8"/>
      <c r="E16951" s="1"/>
      <c r="F16951" s="1"/>
      <c r="G16951" s="1"/>
      <c r="H16951" s="1"/>
    </row>
    <row r="16952">
      <c r="A16952" s="1"/>
      <c r="B16952" s="1"/>
      <c r="C16952" s="1"/>
      <c r="D16952" s="8"/>
      <c r="E16952" s="1"/>
      <c r="F16952" s="1"/>
      <c r="G16952" s="1"/>
      <c r="H16952" s="1"/>
    </row>
    <row r="16953">
      <c r="A16953" s="1"/>
      <c r="B16953" s="1"/>
      <c r="C16953" s="1"/>
      <c r="D16953" s="8"/>
      <c r="E16953" s="1"/>
      <c r="F16953" s="1"/>
      <c r="G16953" s="1"/>
      <c r="H16953" s="1"/>
    </row>
    <row r="16954">
      <c r="A16954" s="1"/>
      <c r="B16954" s="1"/>
      <c r="C16954" s="1"/>
      <c r="D16954" s="8"/>
      <c r="E16954" s="1"/>
      <c r="F16954" s="1"/>
      <c r="G16954" s="1"/>
      <c r="H16954" s="1"/>
    </row>
    <row r="16955">
      <c r="A16955" s="1"/>
      <c r="B16955" s="1"/>
      <c r="C16955" s="1"/>
      <c r="D16955" s="8"/>
      <c r="E16955" s="1"/>
      <c r="F16955" s="1"/>
      <c r="G16955" s="1"/>
      <c r="H16955" s="1"/>
    </row>
    <row r="16956">
      <c r="A16956" s="1"/>
      <c r="B16956" s="1"/>
      <c r="C16956" s="1"/>
      <c r="D16956" s="8"/>
      <c r="E16956" s="1"/>
      <c r="F16956" s="1"/>
      <c r="G16956" s="1"/>
      <c r="H16956" s="1"/>
    </row>
    <row r="16957">
      <c r="A16957" s="1"/>
      <c r="B16957" s="1"/>
      <c r="C16957" s="1"/>
      <c r="D16957" s="8"/>
      <c r="E16957" s="1"/>
      <c r="F16957" s="1"/>
      <c r="G16957" s="1"/>
      <c r="H16957" s="1"/>
    </row>
    <row r="16958">
      <c r="A16958" s="1"/>
      <c r="B16958" s="1"/>
      <c r="C16958" s="1"/>
      <c r="D16958" s="8"/>
      <c r="E16958" s="1"/>
      <c r="F16958" s="1"/>
      <c r="G16958" s="1"/>
      <c r="H16958" s="1"/>
    </row>
    <row r="16959">
      <c r="A16959" s="1"/>
      <c r="B16959" s="1"/>
      <c r="C16959" s="1"/>
      <c r="D16959" s="8"/>
      <c r="E16959" s="1"/>
      <c r="F16959" s="1"/>
      <c r="G16959" s="1"/>
      <c r="H16959" s="1"/>
    </row>
    <row r="16960">
      <c r="A16960" s="1"/>
      <c r="B16960" s="1"/>
      <c r="C16960" s="1"/>
      <c r="D16960" s="8"/>
      <c r="E16960" s="1"/>
      <c r="F16960" s="1"/>
      <c r="G16960" s="1"/>
      <c r="H16960" s="1"/>
    </row>
    <row r="16961">
      <c r="A16961" s="1"/>
      <c r="B16961" s="1"/>
      <c r="C16961" s="1"/>
      <c r="D16961" s="8"/>
      <c r="E16961" s="1"/>
      <c r="F16961" s="1"/>
      <c r="G16961" s="1"/>
      <c r="H16961" s="1"/>
    </row>
    <row r="16962">
      <c r="A16962" s="1"/>
      <c r="B16962" s="1"/>
      <c r="C16962" s="1"/>
      <c r="D16962" s="8"/>
      <c r="E16962" s="1"/>
      <c r="F16962" s="1"/>
      <c r="G16962" s="1"/>
      <c r="H16962" s="1"/>
    </row>
    <row r="16963">
      <c r="A16963" s="1"/>
      <c r="B16963" s="1"/>
      <c r="C16963" s="1"/>
      <c r="D16963" s="8"/>
      <c r="E16963" s="1"/>
      <c r="F16963" s="1"/>
      <c r="G16963" s="1"/>
      <c r="H16963" s="1"/>
    </row>
    <row r="16964">
      <c r="A16964" s="1"/>
      <c r="B16964" s="1"/>
      <c r="C16964" s="1"/>
      <c r="D16964" s="8"/>
      <c r="E16964" s="1"/>
      <c r="F16964" s="1"/>
      <c r="G16964" s="1"/>
      <c r="H16964" s="1"/>
    </row>
    <row r="16965">
      <c r="A16965" s="1"/>
      <c r="B16965" s="1"/>
      <c r="C16965" s="1"/>
      <c r="D16965" s="8"/>
      <c r="E16965" s="1"/>
      <c r="F16965" s="1"/>
      <c r="G16965" s="1"/>
      <c r="H16965" s="1"/>
    </row>
    <row r="16966">
      <c r="A16966" s="1"/>
      <c r="B16966" s="1"/>
      <c r="C16966" s="1"/>
      <c r="D16966" s="8"/>
      <c r="E16966" s="1"/>
      <c r="F16966" s="1"/>
      <c r="G16966" s="1"/>
      <c r="H16966" s="1"/>
    </row>
    <row r="16967">
      <c r="A16967" s="1"/>
      <c r="B16967" s="1"/>
      <c r="C16967" s="1"/>
      <c r="D16967" s="8"/>
      <c r="E16967" s="1"/>
      <c r="F16967" s="1"/>
      <c r="G16967" s="1"/>
      <c r="H16967" s="1"/>
    </row>
    <row r="16968">
      <c r="A16968" s="1"/>
      <c r="B16968" s="1"/>
      <c r="C16968" s="1"/>
      <c r="D16968" s="8"/>
      <c r="E16968" s="1"/>
      <c r="F16968" s="1"/>
      <c r="G16968" s="1"/>
      <c r="H16968" s="1"/>
    </row>
    <row r="16969">
      <c r="A16969" s="1"/>
      <c r="B16969" s="1"/>
      <c r="C16969" s="1"/>
      <c r="D16969" s="8"/>
      <c r="E16969" s="1"/>
      <c r="F16969" s="1"/>
      <c r="G16969" s="1"/>
      <c r="H16969" s="1"/>
    </row>
    <row r="16970">
      <c r="A16970" s="1"/>
      <c r="B16970" s="1"/>
      <c r="C16970" s="1"/>
      <c r="D16970" s="8"/>
      <c r="E16970" s="1"/>
      <c r="F16970" s="1"/>
      <c r="G16970" s="1"/>
      <c r="H16970" s="1"/>
    </row>
    <row r="16971">
      <c r="A16971" s="1"/>
      <c r="B16971" s="1"/>
      <c r="C16971" s="1"/>
      <c r="D16971" s="8"/>
      <c r="E16971" s="1"/>
      <c r="F16971" s="1"/>
      <c r="G16971" s="1"/>
      <c r="H16971" s="1"/>
    </row>
    <row r="16972">
      <c r="A16972" s="1"/>
      <c r="B16972" s="1"/>
      <c r="C16972" s="1"/>
      <c r="D16972" s="8"/>
      <c r="E16972" s="1"/>
      <c r="F16972" s="1"/>
      <c r="G16972" s="1"/>
      <c r="H16972" s="1"/>
    </row>
    <row r="16973">
      <c r="A16973" s="1"/>
      <c r="B16973" s="1"/>
      <c r="C16973" s="1"/>
      <c r="D16973" s="8"/>
      <c r="E16973" s="1"/>
      <c r="F16973" s="1"/>
      <c r="G16973" s="1"/>
      <c r="H16973" s="1"/>
    </row>
    <row r="16974">
      <c r="A16974" s="1"/>
      <c r="B16974" s="1"/>
      <c r="C16974" s="1"/>
      <c r="D16974" s="8"/>
      <c r="E16974" s="1"/>
      <c r="F16974" s="1"/>
      <c r="G16974" s="1"/>
      <c r="H16974" s="1"/>
    </row>
    <row r="16975">
      <c r="A16975" s="1"/>
      <c r="B16975" s="1"/>
      <c r="C16975" s="1"/>
      <c r="D16975" s="8"/>
      <c r="E16975" s="1"/>
      <c r="F16975" s="1"/>
      <c r="G16975" s="1"/>
      <c r="H16975" s="1"/>
    </row>
    <row r="16976">
      <c r="A16976" s="1"/>
      <c r="B16976" s="1"/>
      <c r="C16976" s="1"/>
      <c r="D16976" s="8"/>
      <c r="E16976" s="1"/>
      <c r="F16976" s="1"/>
      <c r="G16976" s="1"/>
      <c r="H16976" s="1"/>
    </row>
    <row r="16977">
      <c r="A16977" s="1"/>
      <c r="B16977" s="1"/>
      <c r="C16977" s="1"/>
      <c r="D16977" s="8"/>
      <c r="E16977" s="1"/>
      <c r="F16977" s="1"/>
      <c r="G16977" s="1"/>
      <c r="H16977" s="1"/>
    </row>
    <row r="16978">
      <c r="A16978" s="1"/>
      <c r="B16978" s="1"/>
      <c r="C16978" s="1"/>
      <c r="D16978" s="8"/>
      <c r="E16978" s="1"/>
      <c r="F16978" s="1"/>
      <c r="G16978" s="1"/>
      <c r="H16978" s="1"/>
    </row>
    <row r="16979">
      <c r="A16979" s="1"/>
      <c r="B16979" s="1"/>
      <c r="C16979" s="1"/>
      <c r="D16979" s="8"/>
      <c r="E16979" s="1"/>
      <c r="F16979" s="1"/>
      <c r="G16979" s="1"/>
      <c r="H16979" s="1"/>
    </row>
    <row r="16980">
      <c r="A16980" s="1"/>
      <c r="B16980" s="1"/>
      <c r="C16980" s="1"/>
      <c r="D16980" s="8"/>
      <c r="E16980" s="1"/>
      <c r="F16980" s="1"/>
      <c r="G16980" s="1"/>
      <c r="H16980" s="1"/>
    </row>
    <row r="16981">
      <c r="A16981" s="1"/>
      <c r="B16981" s="1"/>
      <c r="C16981" s="1"/>
      <c r="D16981" s="8"/>
      <c r="E16981" s="1"/>
      <c r="F16981" s="1"/>
      <c r="G16981" s="1"/>
      <c r="H16981" s="1"/>
    </row>
    <row r="16982">
      <c r="A16982" s="1"/>
      <c r="B16982" s="1"/>
      <c r="C16982" s="1"/>
      <c r="D16982" s="8"/>
      <c r="E16982" s="1"/>
      <c r="F16982" s="1"/>
      <c r="G16982" s="1"/>
      <c r="H16982" s="1"/>
    </row>
    <row r="16983">
      <c r="A16983" s="1"/>
      <c r="B16983" s="1"/>
      <c r="C16983" s="1"/>
      <c r="D16983" s="8"/>
      <c r="E16983" s="1"/>
      <c r="F16983" s="1"/>
      <c r="G16983" s="1"/>
      <c r="H16983" s="1"/>
    </row>
    <row r="16984">
      <c r="A16984" s="1"/>
      <c r="B16984" s="1"/>
      <c r="C16984" s="1"/>
      <c r="D16984" s="8"/>
      <c r="E16984" s="1"/>
      <c r="F16984" s="1"/>
      <c r="G16984" s="1"/>
      <c r="H16984" s="1"/>
    </row>
    <row r="16985">
      <c r="A16985" s="1"/>
      <c r="B16985" s="1"/>
      <c r="C16985" s="1"/>
      <c r="D16985" s="8"/>
      <c r="E16985" s="1"/>
      <c r="F16985" s="1"/>
      <c r="G16985" s="1"/>
      <c r="H16985" s="1"/>
    </row>
    <row r="16986">
      <c r="A16986" s="1"/>
      <c r="B16986" s="1"/>
      <c r="C16986" s="1"/>
      <c r="D16986" s="8"/>
      <c r="E16986" s="1"/>
      <c r="F16986" s="1"/>
      <c r="G16986" s="1"/>
      <c r="H16986" s="1"/>
    </row>
    <row r="16987">
      <c r="A16987" s="1"/>
      <c r="B16987" s="1"/>
      <c r="C16987" s="1"/>
      <c r="D16987" s="8"/>
      <c r="E16987" s="1"/>
      <c r="F16987" s="1"/>
      <c r="G16987" s="1"/>
      <c r="H16987" s="1"/>
    </row>
    <row r="16988">
      <c r="A16988" s="1"/>
      <c r="B16988" s="1"/>
      <c r="C16988" s="1"/>
      <c r="D16988" s="8"/>
      <c r="E16988" s="1"/>
      <c r="F16988" s="1"/>
      <c r="G16988" s="1"/>
      <c r="H16988" s="1"/>
    </row>
    <row r="16989">
      <c r="A16989" s="1"/>
      <c r="B16989" s="1"/>
      <c r="C16989" s="1"/>
      <c r="D16989" s="8"/>
      <c r="E16989" s="1"/>
      <c r="F16989" s="1"/>
      <c r="G16989" s="1"/>
      <c r="H16989" s="1"/>
    </row>
    <row r="16990">
      <c r="A16990" s="1"/>
      <c r="B16990" s="1"/>
      <c r="C16990" s="1"/>
      <c r="D16990" s="8"/>
      <c r="E16990" s="1"/>
      <c r="F16990" s="1"/>
      <c r="G16990" s="1"/>
      <c r="H16990" s="1"/>
    </row>
    <row r="16991">
      <c r="A16991" s="1"/>
      <c r="B16991" s="1"/>
      <c r="C16991" s="1"/>
      <c r="D16991" s="8"/>
      <c r="E16991" s="1"/>
      <c r="F16991" s="1"/>
      <c r="G16991" s="1"/>
      <c r="H16991" s="1"/>
    </row>
    <row r="16992">
      <c r="A16992" s="1"/>
      <c r="B16992" s="1"/>
      <c r="C16992" s="1"/>
      <c r="D16992" s="8"/>
      <c r="E16992" s="1"/>
      <c r="F16992" s="1"/>
      <c r="G16992" s="1"/>
      <c r="H16992" s="1"/>
    </row>
    <row r="16993">
      <c r="A16993" s="1"/>
      <c r="B16993" s="1"/>
      <c r="C16993" s="1"/>
      <c r="D16993" s="8"/>
      <c r="E16993" s="1"/>
      <c r="F16993" s="1"/>
      <c r="G16993" s="1"/>
      <c r="H16993" s="1"/>
    </row>
    <row r="16994">
      <c r="A16994" s="1"/>
      <c r="B16994" s="1"/>
      <c r="C16994" s="1"/>
      <c r="D16994" s="8"/>
      <c r="E16994" s="1"/>
      <c r="F16994" s="1"/>
      <c r="G16994" s="1"/>
      <c r="H16994" s="1"/>
    </row>
    <row r="16995">
      <c r="A16995" s="1"/>
      <c r="B16995" s="1"/>
      <c r="C16995" s="1"/>
      <c r="D16995" s="8"/>
      <c r="E16995" s="1"/>
      <c r="F16995" s="1"/>
      <c r="G16995" s="1"/>
      <c r="H16995" s="1"/>
    </row>
    <row r="16996">
      <c r="A16996" s="1"/>
      <c r="B16996" s="1"/>
      <c r="C16996" s="1"/>
      <c r="D16996" s="8"/>
      <c r="E16996" s="1"/>
      <c r="F16996" s="1"/>
      <c r="G16996" s="1"/>
      <c r="H16996" s="1"/>
    </row>
    <row r="16997">
      <c r="A16997" s="1"/>
      <c r="B16997" s="1"/>
      <c r="C16997" s="1"/>
      <c r="D16997" s="8"/>
      <c r="E16997" s="1"/>
      <c r="F16997" s="1"/>
      <c r="G16997" s="1"/>
      <c r="H16997" s="1"/>
    </row>
    <row r="16998">
      <c r="A16998" s="1"/>
      <c r="B16998" s="1"/>
      <c r="C16998" s="1"/>
      <c r="D16998" s="8"/>
      <c r="E16998" s="1"/>
      <c r="F16998" s="1"/>
      <c r="G16998" s="1"/>
      <c r="H16998" s="1"/>
    </row>
    <row r="16999">
      <c r="A16999" s="1"/>
      <c r="B16999" s="1"/>
      <c r="C16999" s="1"/>
      <c r="D16999" s="8"/>
      <c r="E16999" s="1"/>
      <c r="F16999" s="1"/>
      <c r="G16999" s="1"/>
      <c r="H16999" s="1"/>
    </row>
    <row r="17000">
      <c r="A17000" s="1"/>
      <c r="B17000" s="1"/>
      <c r="C17000" s="1"/>
      <c r="D17000" s="8"/>
      <c r="E17000" s="1"/>
      <c r="F17000" s="1"/>
      <c r="G17000" s="1"/>
      <c r="H17000" s="1"/>
    </row>
    <row r="17001">
      <c r="A17001" s="1"/>
      <c r="B17001" s="1"/>
      <c r="C17001" s="1"/>
      <c r="D17001" s="8"/>
      <c r="E17001" s="1"/>
      <c r="F17001" s="1"/>
      <c r="G17001" s="1"/>
      <c r="H17001" s="1"/>
    </row>
    <row r="17002">
      <c r="A17002" s="1"/>
      <c r="B17002" s="1"/>
      <c r="C17002" s="1"/>
      <c r="D17002" s="8"/>
      <c r="E17002" s="1"/>
      <c r="F17002" s="1"/>
      <c r="G17002" s="1"/>
      <c r="H17002" s="1"/>
    </row>
    <row r="17003">
      <c r="A17003" s="1"/>
      <c r="B17003" s="1"/>
      <c r="C17003" s="1"/>
      <c r="D17003" s="8"/>
      <c r="E17003" s="1"/>
      <c r="F17003" s="1"/>
      <c r="G17003" s="1"/>
      <c r="H17003" s="1"/>
    </row>
    <row r="17004">
      <c r="A17004" s="1"/>
      <c r="B17004" s="1"/>
      <c r="C17004" s="1"/>
      <c r="D17004" s="8"/>
      <c r="E17004" s="1"/>
      <c r="F17004" s="1"/>
      <c r="G17004" s="1"/>
      <c r="H17004" s="1"/>
    </row>
    <row r="17005">
      <c r="A17005" s="1"/>
      <c r="B17005" s="1"/>
      <c r="C17005" s="1"/>
      <c r="D17005" s="8"/>
      <c r="E17005" s="1"/>
      <c r="F17005" s="1"/>
      <c r="G17005" s="1"/>
      <c r="H17005" s="1"/>
    </row>
    <row r="17006">
      <c r="A17006" s="1"/>
      <c r="B17006" s="1"/>
      <c r="C17006" s="1"/>
      <c r="D17006" s="8"/>
      <c r="E17006" s="1"/>
      <c r="F17006" s="1"/>
      <c r="G17006" s="1"/>
      <c r="H17006" s="1"/>
    </row>
    <row r="17007">
      <c r="A17007" s="1"/>
      <c r="B17007" s="1"/>
      <c r="C17007" s="1"/>
      <c r="D17007" s="8"/>
      <c r="E17007" s="1"/>
      <c r="F17007" s="1"/>
      <c r="G17007" s="1"/>
      <c r="H17007" s="1"/>
    </row>
    <row r="17008">
      <c r="A17008" s="1"/>
      <c r="B17008" s="1"/>
      <c r="C17008" s="1"/>
      <c r="D17008" s="8"/>
      <c r="E17008" s="1"/>
      <c r="F17008" s="1"/>
      <c r="G17008" s="1"/>
      <c r="H17008" s="1"/>
    </row>
    <row r="17009">
      <c r="A17009" s="1"/>
      <c r="B17009" s="1"/>
      <c r="C17009" s="1"/>
      <c r="D17009" s="8"/>
      <c r="E17009" s="1"/>
      <c r="F17009" s="1"/>
      <c r="G17009" s="1"/>
      <c r="H17009" s="1"/>
    </row>
    <row r="17010">
      <c r="A17010" s="1"/>
      <c r="B17010" s="1"/>
      <c r="C17010" s="1"/>
      <c r="D17010" s="8"/>
      <c r="E17010" s="1"/>
      <c r="F17010" s="1"/>
      <c r="G17010" s="1"/>
      <c r="H17010" s="1"/>
    </row>
    <row r="17011">
      <c r="A17011" s="1"/>
      <c r="B17011" s="1"/>
      <c r="C17011" s="1"/>
      <c r="D17011" s="8"/>
      <c r="E17011" s="1"/>
      <c r="F17011" s="1"/>
      <c r="G17011" s="1"/>
      <c r="H17011" s="1"/>
    </row>
    <row r="17012">
      <c r="A17012" s="1"/>
      <c r="B17012" s="1"/>
      <c r="C17012" s="1"/>
      <c r="D17012" s="8"/>
      <c r="E17012" s="1"/>
      <c r="F17012" s="1"/>
      <c r="G17012" s="1"/>
      <c r="H17012" s="1"/>
    </row>
    <row r="17013">
      <c r="A17013" s="1"/>
      <c r="B17013" s="1"/>
      <c r="C17013" s="1"/>
      <c r="D17013" s="8"/>
      <c r="E17013" s="1"/>
      <c r="F17013" s="1"/>
      <c r="G17013" s="1"/>
      <c r="H17013" s="1"/>
    </row>
    <row r="17014">
      <c r="A17014" s="1"/>
      <c r="B17014" s="1"/>
      <c r="C17014" s="1"/>
      <c r="D17014" s="8"/>
      <c r="E17014" s="1"/>
      <c r="F17014" s="1"/>
      <c r="G17014" s="1"/>
      <c r="H17014" s="1"/>
    </row>
    <row r="17015">
      <c r="A17015" s="1"/>
      <c r="B17015" s="1"/>
      <c r="C17015" s="1"/>
      <c r="D17015" s="8"/>
      <c r="E17015" s="1"/>
      <c r="F17015" s="1"/>
      <c r="G17015" s="1"/>
      <c r="H17015" s="1"/>
    </row>
    <row r="17016">
      <c r="A17016" s="1"/>
      <c r="B17016" s="1"/>
      <c r="C17016" s="1"/>
      <c r="D17016" s="8"/>
      <c r="E17016" s="1"/>
      <c r="F17016" s="1"/>
      <c r="G17016" s="1"/>
      <c r="H17016" s="1"/>
    </row>
    <row r="17017">
      <c r="A17017" s="1"/>
      <c r="B17017" s="1"/>
      <c r="C17017" s="1"/>
      <c r="D17017" s="8"/>
      <c r="E17017" s="1"/>
      <c r="F17017" s="1"/>
      <c r="G17017" s="1"/>
      <c r="H17017" s="1"/>
    </row>
    <row r="17018">
      <c r="A17018" s="1"/>
      <c r="B17018" s="1"/>
      <c r="C17018" s="1"/>
      <c r="D17018" s="8"/>
      <c r="E17018" s="1"/>
      <c r="F17018" s="1"/>
      <c r="G17018" s="1"/>
      <c r="H17018" s="1"/>
    </row>
    <row r="17019">
      <c r="A17019" s="1"/>
      <c r="B17019" s="1"/>
      <c r="C17019" s="1"/>
      <c r="D17019" s="8"/>
      <c r="E17019" s="1"/>
      <c r="F17019" s="1"/>
      <c r="G17019" s="1"/>
      <c r="H17019" s="1"/>
    </row>
    <row r="17020">
      <c r="A17020" s="1"/>
      <c r="B17020" s="1"/>
      <c r="C17020" s="1"/>
      <c r="D17020" s="8"/>
      <c r="E17020" s="1"/>
      <c r="F17020" s="1"/>
      <c r="G17020" s="1"/>
      <c r="H17020" s="1"/>
    </row>
    <row r="17021">
      <c r="A17021" s="1"/>
      <c r="B17021" s="1"/>
      <c r="C17021" s="1"/>
      <c r="D17021" s="8"/>
      <c r="E17021" s="1"/>
      <c r="F17021" s="1"/>
      <c r="G17021" s="1"/>
      <c r="H17021" s="1"/>
    </row>
    <row r="17022">
      <c r="A17022" s="1"/>
      <c r="B17022" s="1"/>
      <c r="C17022" s="1"/>
      <c r="D17022" s="8"/>
      <c r="E17022" s="1"/>
      <c r="F17022" s="1"/>
      <c r="G17022" s="1"/>
      <c r="H17022" s="1"/>
    </row>
    <row r="17023">
      <c r="A17023" s="1"/>
      <c r="B17023" s="1"/>
      <c r="C17023" s="1"/>
      <c r="D17023" s="8"/>
      <c r="E17023" s="1"/>
      <c r="F17023" s="1"/>
      <c r="G17023" s="1"/>
      <c r="H17023" s="1"/>
    </row>
    <row r="17024">
      <c r="A17024" s="1"/>
      <c r="B17024" s="1"/>
      <c r="C17024" s="1"/>
      <c r="D17024" s="8"/>
      <c r="E17024" s="1"/>
      <c r="F17024" s="1"/>
      <c r="G17024" s="1"/>
      <c r="H17024" s="1"/>
    </row>
    <row r="17025">
      <c r="A17025" s="1"/>
      <c r="B17025" s="1"/>
      <c r="C17025" s="1"/>
      <c r="D17025" s="8"/>
      <c r="E17025" s="1"/>
      <c r="F17025" s="1"/>
      <c r="G17025" s="1"/>
      <c r="H17025" s="1"/>
    </row>
    <row r="17026">
      <c r="A17026" s="1"/>
      <c r="B17026" s="1"/>
      <c r="C17026" s="1"/>
      <c r="D17026" s="8"/>
      <c r="E17026" s="1"/>
      <c r="F17026" s="1"/>
      <c r="G17026" s="1"/>
      <c r="H17026" s="1"/>
    </row>
    <row r="17027">
      <c r="A17027" s="1"/>
      <c r="B17027" s="1"/>
      <c r="C17027" s="1"/>
      <c r="D17027" s="8"/>
      <c r="E17027" s="1"/>
      <c r="F17027" s="1"/>
      <c r="G17027" s="1"/>
      <c r="H17027" s="1"/>
    </row>
    <row r="17028">
      <c r="A17028" s="1"/>
      <c r="B17028" s="1"/>
      <c r="C17028" s="1"/>
      <c r="D17028" s="8"/>
      <c r="E17028" s="1"/>
      <c r="F17028" s="1"/>
      <c r="G17028" s="1"/>
      <c r="H17028" s="1"/>
    </row>
    <row r="17029">
      <c r="A17029" s="1"/>
      <c r="B17029" s="1"/>
      <c r="C17029" s="1"/>
      <c r="D17029" s="8"/>
      <c r="E17029" s="1"/>
      <c r="F17029" s="1"/>
      <c r="G17029" s="1"/>
      <c r="H17029" s="1"/>
    </row>
    <row r="17030">
      <c r="A17030" s="1"/>
      <c r="B17030" s="1"/>
      <c r="C17030" s="1"/>
      <c r="D17030" s="8"/>
      <c r="E17030" s="1"/>
      <c r="F17030" s="1"/>
      <c r="G17030" s="1"/>
      <c r="H17030" s="1"/>
    </row>
    <row r="17031">
      <c r="A17031" s="1"/>
      <c r="B17031" s="1"/>
      <c r="C17031" s="1"/>
      <c r="D17031" s="8"/>
      <c r="E17031" s="1"/>
      <c r="F17031" s="1"/>
      <c r="G17031" s="1"/>
      <c r="H17031" s="1"/>
    </row>
    <row r="17032">
      <c r="A17032" s="1"/>
      <c r="B17032" s="1"/>
      <c r="C17032" s="1"/>
      <c r="D17032" s="8"/>
      <c r="E17032" s="1"/>
      <c r="F17032" s="1"/>
      <c r="G17032" s="1"/>
      <c r="H17032" s="1"/>
    </row>
    <row r="17033">
      <c r="A17033" s="1"/>
      <c r="B17033" s="1"/>
      <c r="C17033" s="1"/>
      <c r="D17033" s="8"/>
      <c r="E17033" s="1"/>
      <c r="F17033" s="1"/>
      <c r="G17033" s="1"/>
      <c r="H17033" s="1"/>
    </row>
    <row r="17034">
      <c r="A17034" s="1"/>
      <c r="B17034" s="1"/>
      <c r="C17034" s="1"/>
      <c r="D17034" s="8"/>
      <c r="E17034" s="1"/>
      <c r="F17034" s="1"/>
      <c r="G17034" s="1"/>
      <c r="H17034" s="1"/>
    </row>
    <row r="17035">
      <c r="A17035" s="1"/>
      <c r="B17035" s="1"/>
      <c r="C17035" s="1"/>
      <c r="D17035" s="8"/>
      <c r="E17035" s="1"/>
      <c r="F17035" s="1"/>
      <c r="G17035" s="1"/>
      <c r="H17035" s="1"/>
    </row>
    <row r="17036">
      <c r="A17036" s="1"/>
      <c r="B17036" s="1"/>
      <c r="C17036" s="1"/>
      <c r="D17036" s="8"/>
      <c r="E17036" s="1"/>
      <c r="F17036" s="1"/>
      <c r="G17036" s="1"/>
      <c r="H17036" s="1"/>
    </row>
    <row r="17037">
      <c r="A17037" s="1"/>
      <c r="B17037" s="1"/>
      <c r="C17037" s="1"/>
      <c r="D17037" s="8"/>
      <c r="E17037" s="1"/>
      <c r="F17037" s="1"/>
      <c r="G17037" s="1"/>
      <c r="H17037" s="1"/>
    </row>
    <row r="17038">
      <c r="A17038" s="1"/>
      <c r="B17038" s="1"/>
      <c r="C17038" s="1"/>
      <c r="D17038" s="8"/>
      <c r="E17038" s="1"/>
      <c r="F17038" s="1"/>
      <c r="G17038" s="1"/>
      <c r="H17038" s="1"/>
    </row>
    <row r="17039">
      <c r="A17039" s="1"/>
      <c r="B17039" s="1"/>
      <c r="C17039" s="1"/>
      <c r="D17039" s="8"/>
      <c r="E17039" s="1"/>
      <c r="F17039" s="1"/>
      <c r="G17039" s="1"/>
      <c r="H17039" s="1"/>
    </row>
    <row r="17040">
      <c r="A17040" s="1"/>
      <c r="B17040" s="1"/>
      <c r="C17040" s="1"/>
      <c r="D17040" s="8"/>
      <c r="E17040" s="1"/>
      <c r="F17040" s="1"/>
      <c r="G17040" s="1"/>
      <c r="H17040" s="1"/>
    </row>
    <row r="17041">
      <c r="A17041" s="1"/>
      <c r="B17041" s="1"/>
      <c r="C17041" s="1"/>
      <c r="D17041" s="8"/>
      <c r="E17041" s="1"/>
      <c r="F17041" s="1"/>
      <c r="G17041" s="1"/>
      <c r="H17041" s="1"/>
    </row>
    <row r="17042">
      <c r="A17042" s="1"/>
      <c r="B17042" s="1"/>
      <c r="C17042" s="1"/>
      <c r="D17042" s="8"/>
      <c r="E17042" s="1"/>
      <c r="F17042" s="1"/>
      <c r="G17042" s="1"/>
      <c r="H17042" s="1"/>
    </row>
    <row r="17043">
      <c r="A17043" s="1"/>
      <c r="B17043" s="1"/>
      <c r="C17043" s="1"/>
      <c r="D17043" s="8"/>
      <c r="E17043" s="1"/>
      <c r="F17043" s="1"/>
      <c r="G17043" s="1"/>
      <c r="H17043" s="1"/>
    </row>
    <row r="17044">
      <c r="A17044" s="1"/>
      <c r="B17044" s="1"/>
      <c r="C17044" s="1"/>
      <c r="D17044" s="8"/>
      <c r="E17044" s="1"/>
      <c r="F17044" s="1"/>
      <c r="G17044" s="1"/>
      <c r="H17044" s="1"/>
    </row>
    <row r="17045">
      <c r="A17045" s="1"/>
      <c r="B17045" s="1"/>
      <c r="C17045" s="1"/>
      <c r="D17045" s="8"/>
      <c r="E17045" s="1"/>
      <c r="F17045" s="1"/>
      <c r="G17045" s="1"/>
      <c r="H17045" s="1"/>
    </row>
    <row r="17046">
      <c r="A17046" s="1"/>
      <c r="B17046" s="1"/>
      <c r="C17046" s="1"/>
      <c r="D17046" s="8"/>
      <c r="E17046" s="1"/>
      <c r="F17046" s="1"/>
      <c r="G17046" s="1"/>
      <c r="H17046" s="1"/>
    </row>
    <row r="17047">
      <c r="A17047" s="1"/>
      <c r="B17047" s="1"/>
      <c r="C17047" s="1"/>
      <c r="D17047" s="8"/>
      <c r="E17047" s="1"/>
      <c r="F17047" s="1"/>
      <c r="G17047" s="1"/>
      <c r="H17047" s="1"/>
    </row>
    <row r="17048">
      <c r="A17048" s="1"/>
      <c r="B17048" s="1"/>
      <c r="C17048" s="1"/>
      <c r="D17048" s="8"/>
      <c r="E17048" s="1"/>
      <c r="F17048" s="1"/>
      <c r="G17048" s="1"/>
      <c r="H17048" s="1"/>
    </row>
    <row r="17049">
      <c r="A17049" s="1"/>
      <c r="B17049" s="1"/>
      <c r="C17049" s="1"/>
      <c r="D17049" s="8"/>
      <c r="E17049" s="1"/>
      <c r="F17049" s="1"/>
      <c r="G17049" s="1"/>
      <c r="H17049" s="1"/>
    </row>
    <row r="17050">
      <c r="A17050" s="1"/>
      <c r="B17050" s="1"/>
      <c r="C17050" s="1"/>
      <c r="D17050" s="8"/>
      <c r="E17050" s="1"/>
      <c r="F17050" s="1"/>
      <c r="G17050" s="1"/>
      <c r="H17050" s="1"/>
    </row>
    <row r="17051">
      <c r="A17051" s="1"/>
      <c r="B17051" s="1"/>
      <c r="C17051" s="1"/>
      <c r="D17051" s="8"/>
      <c r="E17051" s="1"/>
      <c r="F17051" s="1"/>
      <c r="G17051" s="1"/>
      <c r="H17051" s="1"/>
    </row>
    <row r="17052">
      <c r="A17052" s="1"/>
      <c r="B17052" s="1"/>
      <c r="C17052" s="1"/>
      <c r="D17052" s="8"/>
      <c r="E17052" s="1"/>
      <c r="F17052" s="1"/>
      <c r="G17052" s="1"/>
      <c r="H17052" s="1"/>
    </row>
    <row r="17053">
      <c r="A17053" s="1"/>
      <c r="B17053" s="1"/>
      <c r="C17053" s="1"/>
      <c r="D17053" s="8"/>
      <c r="E17053" s="1"/>
      <c r="F17053" s="1"/>
      <c r="G17053" s="1"/>
      <c r="H17053" s="1"/>
    </row>
    <row r="17054">
      <c r="A17054" s="1"/>
      <c r="B17054" s="1"/>
      <c r="C17054" s="1"/>
      <c r="D17054" s="8"/>
      <c r="E17054" s="1"/>
      <c r="F17054" s="1"/>
      <c r="G17054" s="1"/>
      <c r="H17054" s="1"/>
    </row>
    <row r="17055">
      <c r="A17055" s="1"/>
      <c r="B17055" s="1"/>
      <c r="C17055" s="1"/>
      <c r="D17055" s="8"/>
      <c r="E17055" s="1"/>
      <c r="F17055" s="1"/>
      <c r="G17055" s="1"/>
      <c r="H17055" s="1"/>
    </row>
    <row r="17056">
      <c r="A17056" s="1"/>
      <c r="B17056" s="1"/>
      <c r="C17056" s="1"/>
      <c r="D17056" s="8"/>
      <c r="E17056" s="1"/>
      <c r="F17056" s="1"/>
      <c r="G17056" s="1"/>
      <c r="H17056" s="1"/>
    </row>
    <row r="17057">
      <c r="A17057" s="1"/>
      <c r="B17057" s="1"/>
      <c r="C17057" s="1"/>
      <c r="D17057" s="8"/>
      <c r="E17057" s="1"/>
      <c r="F17057" s="1"/>
      <c r="G17057" s="1"/>
      <c r="H17057" s="1"/>
    </row>
    <row r="17058">
      <c r="A17058" s="1"/>
      <c r="B17058" s="1"/>
      <c r="C17058" s="1"/>
      <c r="D17058" s="8"/>
      <c r="E17058" s="1"/>
      <c r="F17058" s="1"/>
      <c r="G17058" s="1"/>
      <c r="H17058" s="1"/>
    </row>
    <row r="17059">
      <c r="A17059" s="1"/>
      <c r="B17059" s="1"/>
      <c r="C17059" s="1"/>
      <c r="D17059" s="8"/>
      <c r="E17059" s="1"/>
      <c r="F17059" s="1"/>
      <c r="G17059" s="1"/>
      <c r="H17059" s="1"/>
    </row>
    <row r="17060">
      <c r="A17060" s="1"/>
      <c r="B17060" s="1"/>
      <c r="C17060" s="1"/>
      <c r="D17060" s="8"/>
      <c r="E17060" s="1"/>
      <c r="F17060" s="1"/>
      <c r="G17060" s="1"/>
      <c r="H17060" s="1"/>
    </row>
    <row r="17061">
      <c r="A17061" s="1"/>
      <c r="B17061" s="1"/>
      <c r="C17061" s="1"/>
      <c r="D17061" s="8"/>
      <c r="E17061" s="1"/>
      <c r="F17061" s="1"/>
      <c r="G17061" s="1"/>
      <c r="H17061" s="1"/>
    </row>
    <row r="17062">
      <c r="A17062" s="1"/>
      <c r="B17062" s="1"/>
      <c r="C17062" s="1"/>
      <c r="D17062" s="8"/>
      <c r="E17062" s="1"/>
      <c r="F17062" s="1"/>
      <c r="G17062" s="1"/>
      <c r="H17062" s="1"/>
    </row>
    <row r="17063">
      <c r="A17063" s="1"/>
      <c r="B17063" s="1"/>
      <c r="C17063" s="1"/>
      <c r="D17063" s="8"/>
      <c r="E17063" s="1"/>
      <c r="F17063" s="1"/>
      <c r="G17063" s="1"/>
      <c r="H17063" s="1"/>
    </row>
    <row r="17064">
      <c r="A17064" s="1"/>
      <c r="B17064" s="1"/>
      <c r="C17064" s="1"/>
      <c r="D17064" s="8"/>
      <c r="E17064" s="1"/>
      <c r="F17064" s="1"/>
      <c r="G17064" s="1"/>
      <c r="H17064" s="1"/>
    </row>
    <row r="17065">
      <c r="A17065" s="1"/>
      <c r="B17065" s="1"/>
      <c r="C17065" s="1"/>
      <c r="D17065" s="8"/>
      <c r="E17065" s="1"/>
      <c r="F17065" s="1"/>
      <c r="G17065" s="1"/>
      <c r="H17065" s="1"/>
    </row>
    <row r="17066">
      <c r="A17066" s="1"/>
      <c r="B17066" s="1"/>
      <c r="C17066" s="1"/>
      <c r="D17066" s="8"/>
      <c r="E17066" s="1"/>
      <c r="F17066" s="1"/>
      <c r="G17066" s="1"/>
      <c r="H17066" s="1"/>
    </row>
    <row r="17067">
      <c r="A17067" s="1"/>
      <c r="B17067" s="1"/>
      <c r="C17067" s="1"/>
      <c r="D17067" s="8"/>
      <c r="E17067" s="1"/>
      <c r="F17067" s="1"/>
      <c r="G17067" s="1"/>
      <c r="H17067" s="1"/>
    </row>
    <row r="17068">
      <c r="A17068" s="1"/>
      <c r="B17068" s="1"/>
      <c r="C17068" s="1"/>
      <c r="D17068" s="8"/>
      <c r="E17068" s="1"/>
      <c r="F17068" s="1"/>
      <c r="G17068" s="1"/>
      <c r="H17068" s="1"/>
    </row>
    <row r="17069">
      <c r="A17069" s="1"/>
      <c r="B17069" s="1"/>
      <c r="C17069" s="1"/>
      <c r="D17069" s="8"/>
      <c r="E17069" s="1"/>
      <c r="F17069" s="1"/>
      <c r="G17069" s="1"/>
      <c r="H17069" s="1"/>
    </row>
    <row r="17070">
      <c r="A17070" s="1"/>
      <c r="B17070" s="1"/>
      <c r="C17070" s="1"/>
      <c r="D17070" s="8"/>
      <c r="E17070" s="1"/>
      <c r="F17070" s="1"/>
      <c r="G17070" s="1"/>
      <c r="H17070" s="1"/>
    </row>
    <row r="17071">
      <c r="A17071" s="1"/>
      <c r="B17071" s="1"/>
      <c r="C17071" s="1"/>
      <c r="D17071" s="8"/>
      <c r="E17071" s="1"/>
      <c r="F17071" s="1"/>
      <c r="G17071" s="1"/>
      <c r="H17071" s="1"/>
    </row>
    <row r="17072">
      <c r="A17072" s="1"/>
      <c r="B17072" s="1"/>
      <c r="C17072" s="1"/>
      <c r="D17072" s="8"/>
      <c r="E17072" s="1"/>
      <c r="F17072" s="1"/>
      <c r="G17072" s="1"/>
      <c r="H17072" s="1"/>
    </row>
    <row r="17073">
      <c r="A17073" s="1"/>
      <c r="B17073" s="1"/>
      <c r="C17073" s="1"/>
      <c r="D17073" s="8"/>
      <c r="E17073" s="1"/>
      <c r="F17073" s="1"/>
      <c r="G17073" s="1"/>
      <c r="H17073" s="1"/>
    </row>
    <row r="17074">
      <c r="A17074" s="1"/>
      <c r="B17074" s="1"/>
      <c r="C17074" s="1"/>
      <c r="D17074" s="8"/>
      <c r="E17074" s="1"/>
      <c r="F17074" s="1"/>
      <c r="G17074" s="1"/>
      <c r="H17074" s="1"/>
    </row>
    <row r="17075">
      <c r="A17075" s="1"/>
      <c r="B17075" s="1"/>
      <c r="C17075" s="1"/>
      <c r="D17075" s="8"/>
      <c r="E17075" s="1"/>
      <c r="F17075" s="1"/>
      <c r="G17075" s="1"/>
      <c r="H17075" s="1"/>
    </row>
    <row r="17076">
      <c r="A17076" s="1"/>
      <c r="B17076" s="1"/>
      <c r="C17076" s="1"/>
      <c r="D17076" s="8"/>
      <c r="E17076" s="1"/>
      <c r="F17076" s="1"/>
      <c r="G17076" s="1"/>
      <c r="H17076" s="1"/>
    </row>
    <row r="17077">
      <c r="A17077" s="1"/>
      <c r="B17077" s="1"/>
      <c r="C17077" s="1"/>
      <c r="D17077" s="8"/>
      <c r="E17077" s="1"/>
      <c r="F17077" s="1"/>
      <c r="G17077" s="1"/>
      <c r="H17077" s="1"/>
    </row>
    <row r="17078">
      <c r="A17078" s="1"/>
      <c r="B17078" s="1"/>
      <c r="C17078" s="1"/>
      <c r="D17078" s="8"/>
      <c r="E17078" s="1"/>
      <c r="F17078" s="1"/>
      <c r="G17078" s="1"/>
      <c r="H17078" s="1"/>
    </row>
    <row r="17079">
      <c r="A17079" s="1"/>
      <c r="B17079" s="1"/>
      <c r="C17079" s="1"/>
      <c r="D17079" s="8"/>
      <c r="E17079" s="1"/>
      <c r="F17079" s="1"/>
      <c r="G17079" s="1"/>
      <c r="H17079" s="1"/>
    </row>
    <row r="17080">
      <c r="A17080" s="1"/>
      <c r="B17080" s="1"/>
      <c r="C17080" s="1"/>
      <c r="D17080" s="8"/>
      <c r="E17080" s="1"/>
      <c r="F17080" s="1"/>
      <c r="G17080" s="1"/>
      <c r="H17080" s="1"/>
    </row>
    <row r="17081">
      <c r="A17081" s="1"/>
      <c r="B17081" s="1"/>
      <c r="C17081" s="1"/>
      <c r="D17081" s="8"/>
      <c r="E17081" s="1"/>
      <c r="F17081" s="1"/>
      <c r="G17081" s="1"/>
      <c r="H17081" s="1"/>
    </row>
    <row r="17082">
      <c r="A17082" s="1"/>
      <c r="B17082" s="1"/>
      <c r="C17082" s="1"/>
      <c r="D17082" s="8"/>
      <c r="E17082" s="1"/>
      <c r="F17082" s="1"/>
      <c r="G17082" s="1"/>
      <c r="H17082" s="1"/>
    </row>
    <row r="17083">
      <c r="A17083" s="1"/>
      <c r="B17083" s="1"/>
      <c r="C17083" s="1"/>
      <c r="D17083" s="8"/>
      <c r="E17083" s="1"/>
      <c r="F17083" s="1"/>
      <c r="G17083" s="1"/>
      <c r="H17083" s="1"/>
    </row>
    <row r="17084">
      <c r="A17084" s="1"/>
      <c r="B17084" s="1"/>
      <c r="C17084" s="1"/>
      <c r="D17084" s="8"/>
      <c r="E17084" s="1"/>
      <c r="F17084" s="1"/>
      <c r="G17084" s="1"/>
      <c r="H17084" s="1"/>
    </row>
    <row r="17085">
      <c r="A17085" s="1"/>
      <c r="B17085" s="1"/>
      <c r="C17085" s="1"/>
      <c r="D17085" s="8"/>
      <c r="E17085" s="1"/>
      <c r="F17085" s="1"/>
      <c r="G17085" s="1"/>
      <c r="H17085" s="1"/>
    </row>
    <row r="17086">
      <c r="A17086" s="1"/>
      <c r="B17086" s="1"/>
      <c r="C17086" s="1"/>
      <c r="D17086" s="8"/>
      <c r="E17086" s="1"/>
      <c r="F17086" s="1"/>
      <c r="G17086" s="1"/>
      <c r="H17086" s="1"/>
    </row>
    <row r="17087">
      <c r="A17087" s="1"/>
      <c r="B17087" s="1"/>
      <c r="C17087" s="1"/>
      <c r="D17087" s="8"/>
      <c r="E17087" s="1"/>
      <c r="F17087" s="1"/>
      <c r="G17087" s="1"/>
      <c r="H17087" s="1"/>
    </row>
    <row r="17088">
      <c r="A17088" s="1"/>
      <c r="B17088" s="1"/>
      <c r="C17088" s="1"/>
      <c r="D17088" s="8"/>
      <c r="E17088" s="1"/>
      <c r="F17088" s="1"/>
      <c r="G17088" s="1"/>
      <c r="H17088" s="1"/>
    </row>
    <row r="17089">
      <c r="A17089" s="1"/>
      <c r="B17089" s="1"/>
      <c r="C17089" s="1"/>
      <c r="D17089" s="8"/>
      <c r="E17089" s="1"/>
      <c r="F17089" s="1"/>
      <c r="G17089" s="1"/>
      <c r="H17089" s="1"/>
    </row>
    <row r="17090">
      <c r="A17090" s="1"/>
      <c r="B17090" s="1"/>
      <c r="C17090" s="1"/>
      <c r="D17090" s="8"/>
      <c r="E17090" s="1"/>
      <c r="F17090" s="1"/>
      <c r="G17090" s="1"/>
      <c r="H17090" s="1"/>
    </row>
    <row r="17091">
      <c r="A17091" s="1"/>
      <c r="B17091" s="1"/>
      <c r="C17091" s="1"/>
      <c r="D17091" s="8"/>
      <c r="E17091" s="1"/>
      <c r="F17091" s="1"/>
      <c r="G17091" s="1"/>
      <c r="H17091" s="1"/>
    </row>
    <row r="17092">
      <c r="A17092" s="1"/>
      <c r="B17092" s="1"/>
      <c r="C17092" s="1"/>
      <c r="D17092" s="8"/>
      <c r="E17092" s="1"/>
      <c r="F17092" s="1"/>
      <c r="G17092" s="1"/>
      <c r="H17092" s="1"/>
    </row>
    <row r="17093">
      <c r="A17093" s="1"/>
      <c r="B17093" s="1"/>
      <c r="C17093" s="1"/>
      <c r="D17093" s="8"/>
      <c r="E17093" s="1"/>
      <c r="F17093" s="1"/>
      <c r="G17093" s="1"/>
      <c r="H17093" s="1"/>
    </row>
    <row r="17094">
      <c r="A17094" s="1"/>
      <c r="B17094" s="1"/>
      <c r="C17094" s="1"/>
      <c r="D17094" s="8"/>
      <c r="E17094" s="1"/>
      <c r="F17094" s="1"/>
      <c r="G17094" s="1"/>
      <c r="H17094" s="1"/>
    </row>
    <row r="17095">
      <c r="A17095" s="1"/>
      <c r="B17095" s="1"/>
      <c r="C17095" s="1"/>
      <c r="D17095" s="8"/>
      <c r="E17095" s="1"/>
      <c r="F17095" s="1"/>
      <c r="G17095" s="1"/>
      <c r="H17095" s="1"/>
    </row>
    <row r="17096">
      <c r="A17096" s="1"/>
      <c r="B17096" s="1"/>
      <c r="C17096" s="1"/>
      <c r="D17096" s="8"/>
      <c r="E17096" s="1"/>
      <c r="F17096" s="1"/>
      <c r="G17096" s="1"/>
      <c r="H17096" s="1"/>
    </row>
    <row r="17097">
      <c r="A17097" s="1"/>
      <c r="B17097" s="1"/>
      <c r="C17097" s="1"/>
      <c r="D17097" s="8"/>
      <c r="E17097" s="1"/>
      <c r="F17097" s="1"/>
      <c r="G17097" s="1"/>
      <c r="H17097" s="1"/>
    </row>
    <row r="17098">
      <c r="A17098" s="1"/>
      <c r="B17098" s="1"/>
      <c r="C17098" s="1"/>
      <c r="D17098" s="8"/>
      <c r="E17098" s="1"/>
      <c r="F17098" s="1"/>
      <c r="G17098" s="1"/>
      <c r="H17098" s="1"/>
    </row>
    <row r="17099">
      <c r="A17099" s="1"/>
      <c r="B17099" s="1"/>
      <c r="C17099" s="1"/>
      <c r="D17099" s="8"/>
      <c r="E17099" s="1"/>
      <c r="F17099" s="1"/>
      <c r="G17099" s="1"/>
      <c r="H17099" s="1"/>
    </row>
    <row r="17100">
      <c r="A17100" s="1"/>
      <c r="B17100" s="1"/>
      <c r="C17100" s="1"/>
      <c r="D17100" s="8"/>
      <c r="E17100" s="1"/>
      <c r="F17100" s="1"/>
      <c r="G17100" s="1"/>
      <c r="H17100" s="1"/>
    </row>
    <row r="17101">
      <c r="A17101" s="1"/>
      <c r="B17101" s="1"/>
      <c r="C17101" s="1"/>
      <c r="D17101" s="8"/>
      <c r="E17101" s="1"/>
      <c r="F17101" s="1"/>
      <c r="G17101" s="1"/>
      <c r="H17101" s="1"/>
    </row>
    <row r="17102">
      <c r="A17102" s="1"/>
      <c r="B17102" s="1"/>
      <c r="C17102" s="1"/>
      <c r="D17102" s="8"/>
      <c r="E17102" s="1"/>
      <c r="F17102" s="1"/>
      <c r="G17102" s="1"/>
      <c r="H17102" s="1"/>
    </row>
    <row r="17103">
      <c r="A17103" s="1"/>
      <c r="B17103" s="1"/>
      <c r="C17103" s="1"/>
      <c r="D17103" s="8"/>
      <c r="E17103" s="1"/>
      <c r="F17103" s="1"/>
      <c r="G17103" s="1"/>
      <c r="H17103" s="1"/>
    </row>
    <row r="17104">
      <c r="A17104" s="1"/>
      <c r="B17104" s="1"/>
      <c r="C17104" s="1"/>
      <c r="D17104" s="8"/>
      <c r="E17104" s="1"/>
      <c r="F17104" s="1"/>
      <c r="G17104" s="1"/>
      <c r="H17104" s="1"/>
    </row>
    <row r="17105">
      <c r="A17105" s="1"/>
      <c r="B17105" s="1"/>
      <c r="C17105" s="1"/>
      <c r="D17105" s="8"/>
      <c r="E17105" s="1"/>
      <c r="F17105" s="1"/>
      <c r="G17105" s="1"/>
      <c r="H17105" s="1"/>
    </row>
    <row r="17106">
      <c r="A17106" s="1"/>
      <c r="B17106" s="1"/>
      <c r="C17106" s="1"/>
      <c r="D17106" s="8"/>
      <c r="E17106" s="1"/>
      <c r="F17106" s="1"/>
      <c r="G17106" s="1"/>
      <c r="H17106" s="1"/>
    </row>
    <row r="17107">
      <c r="A17107" s="1"/>
      <c r="B17107" s="1"/>
      <c r="C17107" s="1"/>
      <c r="D17107" s="8"/>
      <c r="E17107" s="1"/>
      <c r="F17107" s="1"/>
      <c r="G17107" s="1"/>
      <c r="H17107" s="1"/>
    </row>
    <row r="17108">
      <c r="A17108" s="1"/>
      <c r="B17108" s="1"/>
      <c r="C17108" s="1"/>
      <c r="D17108" s="8"/>
      <c r="E17108" s="1"/>
      <c r="F17108" s="1"/>
      <c r="G17108" s="1"/>
      <c r="H17108" s="1"/>
    </row>
    <row r="17109">
      <c r="A17109" s="1"/>
      <c r="B17109" s="1"/>
      <c r="C17109" s="1"/>
      <c r="D17109" s="8"/>
      <c r="E17109" s="1"/>
      <c r="F17109" s="1"/>
      <c r="G17109" s="1"/>
      <c r="H17109" s="1"/>
    </row>
    <row r="17110">
      <c r="A17110" s="1"/>
      <c r="B17110" s="1"/>
      <c r="C17110" s="1"/>
      <c r="D17110" s="8"/>
      <c r="E17110" s="1"/>
      <c r="F17110" s="1"/>
      <c r="G17110" s="1"/>
      <c r="H17110" s="1"/>
    </row>
    <row r="17111">
      <c r="A17111" s="1"/>
      <c r="B17111" s="1"/>
      <c r="C17111" s="1"/>
      <c r="D17111" s="8"/>
      <c r="E17111" s="1"/>
      <c r="F17111" s="1"/>
      <c r="G17111" s="1"/>
      <c r="H17111" s="1"/>
    </row>
    <row r="17112">
      <c r="A17112" s="1"/>
      <c r="B17112" s="1"/>
      <c r="C17112" s="1"/>
      <c r="D17112" s="8"/>
      <c r="E17112" s="1"/>
      <c r="F17112" s="1"/>
      <c r="G17112" s="1"/>
      <c r="H17112" s="1"/>
    </row>
    <row r="17113">
      <c r="A17113" s="1"/>
      <c r="B17113" s="1"/>
      <c r="C17113" s="1"/>
      <c r="D17113" s="8"/>
      <c r="E17113" s="1"/>
      <c r="F17113" s="1"/>
      <c r="G17113" s="1"/>
      <c r="H17113" s="1"/>
    </row>
    <row r="17114">
      <c r="A17114" s="1"/>
      <c r="B17114" s="1"/>
      <c r="C17114" s="1"/>
      <c r="D17114" s="8"/>
      <c r="E17114" s="1"/>
      <c r="F17114" s="1"/>
      <c r="G17114" s="1"/>
      <c r="H17114" s="1"/>
    </row>
    <row r="17115">
      <c r="A17115" s="1"/>
      <c r="B17115" s="1"/>
      <c r="C17115" s="1"/>
      <c r="D17115" s="8"/>
      <c r="E17115" s="1"/>
      <c r="F17115" s="1"/>
      <c r="G17115" s="1"/>
      <c r="H17115" s="1"/>
    </row>
    <row r="17116">
      <c r="A17116" s="1"/>
      <c r="B17116" s="1"/>
      <c r="C17116" s="1"/>
      <c r="D17116" s="8"/>
      <c r="E17116" s="1"/>
      <c r="F17116" s="1"/>
      <c r="G17116" s="1"/>
      <c r="H17116" s="1"/>
    </row>
    <row r="17117">
      <c r="A17117" s="1"/>
      <c r="B17117" s="1"/>
      <c r="C17117" s="1"/>
      <c r="D17117" s="8"/>
      <c r="E17117" s="1"/>
      <c r="F17117" s="1"/>
      <c r="G17117" s="1"/>
      <c r="H17117" s="1"/>
    </row>
    <row r="17118">
      <c r="A17118" s="1"/>
      <c r="B17118" s="1"/>
      <c r="C17118" s="1"/>
      <c r="D17118" s="8"/>
      <c r="E17118" s="1"/>
      <c r="F17118" s="1"/>
      <c r="G17118" s="1"/>
      <c r="H17118" s="1"/>
    </row>
    <row r="17119">
      <c r="A17119" s="1"/>
      <c r="B17119" s="1"/>
      <c r="C17119" s="1"/>
      <c r="D17119" s="8"/>
      <c r="E17119" s="1"/>
      <c r="F17119" s="1"/>
      <c r="G17119" s="1"/>
      <c r="H17119" s="1"/>
    </row>
    <row r="17120">
      <c r="A17120" s="1"/>
      <c r="B17120" s="1"/>
      <c r="C17120" s="1"/>
      <c r="D17120" s="8"/>
      <c r="E17120" s="1"/>
      <c r="F17120" s="1"/>
      <c r="G17120" s="1"/>
      <c r="H17120" s="1"/>
    </row>
    <row r="17121">
      <c r="A17121" s="1"/>
      <c r="B17121" s="1"/>
      <c r="C17121" s="1"/>
      <c r="D17121" s="8"/>
      <c r="E17121" s="1"/>
      <c r="F17121" s="1"/>
      <c r="G17121" s="1"/>
      <c r="H17121" s="1"/>
    </row>
    <row r="17122">
      <c r="A17122" s="1"/>
      <c r="B17122" s="1"/>
      <c r="C17122" s="1"/>
      <c r="D17122" s="8"/>
      <c r="E17122" s="1"/>
      <c r="F17122" s="1"/>
      <c r="G17122" s="1"/>
      <c r="H17122" s="1"/>
    </row>
    <row r="17123">
      <c r="A17123" s="1"/>
      <c r="B17123" s="1"/>
      <c r="C17123" s="1"/>
      <c r="D17123" s="8"/>
      <c r="E17123" s="1"/>
      <c r="F17123" s="1"/>
      <c r="G17123" s="1"/>
      <c r="H17123" s="1"/>
    </row>
    <row r="17124">
      <c r="A17124" s="1"/>
      <c r="B17124" s="1"/>
      <c r="C17124" s="1"/>
      <c r="D17124" s="8"/>
      <c r="E17124" s="1"/>
      <c r="F17124" s="1"/>
      <c r="G17124" s="1"/>
      <c r="H17124" s="1"/>
    </row>
    <row r="17125">
      <c r="A17125" s="1"/>
      <c r="B17125" s="1"/>
      <c r="C17125" s="1"/>
      <c r="D17125" s="8"/>
      <c r="E17125" s="1"/>
      <c r="F17125" s="1"/>
      <c r="G17125" s="1"/>
      <c r="H17125" s="1"/>
    </row>
    <row r="17126">
      <c r="A17126" s="1"/>
      <c r="B17126" s="1"/>
      <c r="C17126" s="1"/>
      <c r="D17126" s="8"/>
      <c r="E17126" s="1"/>
      <c r="F17126" s="1"/>
      <c r="G17126" s="1"/>
      <c r="H17126" s="1"/>
    </row>
    <row r="17127">
      <c r="A17127" s="1"/>
      <c r="B17127" s="1"/>
      <c r="C17127" s="1"/>
      <c r="D17127" s="8"/>
      <c r="E17127" s="1"/>
      <c r="F17127" s="1"/>
      <c r="G17127" s="1"/>
      <c r="H17127" s="1"/>
    </row>
    <row r="17128">
      <c r="A17128" s="1"/>
      <c r="B17128" s="1"/>
      <c r="C17128" s="1"/>
      <c r="D17128" s="8"/>
      <c r="E17128" s="1"/>
      <c r="F17128" s="1"/>
      <c r="G17128" s="1"/>
      <c r="H17128" s="1"/>
    </row>
    <row r="17129">
      <c r="A17129" s="1"/>
      <c r="B17129" s="1"/>
      <c r="C17129" s="1"/>
      <c r="D17129" s="8"/>
      <c r="E17129" s="1"/>
      <c r="F17129" s="1"/>
      <c r="G17129" s="1"/>
      <c r="H17129" s="1"/>
    </row>
    <row r="17130">
      <c r="A17130" s="1"/>
      <c r="B17130" s="1"/>
      <c r="C17130" s="1"/>
      <c r="D17130" s="8"/>
      <c r="E17130" s="1"/>
      <c r="F17130" s="1"/>
      <c r="G17130" s="1"/>
      <c r="H17130" s="1"/>
    </row>
    <row r="17131">
      <c r="A17131" s="1"/>
      <c r="B17131" s="1"/>
      <c r="C17131" s="1"/>
      <c r="D17131" s="8"/>
      <c r="E17131" s="1"/>
      <c r="F17131" s="1"/>
      <c r="G17131" s="1"/>
      <c r="H17131" s="1"/>
    </row>
    <row r="17132">
      <c r="A17132" s="1"/>
      <c r="B17132" s="1"/>
      <c r="C17132" s="1"/>
      <c r="D17132" s="8"/>
      <c r="E17132" s="1"/>
      <c r="F17132" s="1"/>
      <c r="G17132" s="1"/>
      <c r="H17132" s="1"/>
    </row>
    <row r="17133">
      <c r="A17133" s="1"/>
      <c r="B17133" s="1"/>
      <c r="C17133" s="1"/>
      <c r="D17133" s="8"/>
      <c r="E17133" s="1"/>
      <c r="F17133" s="1"/>
      <c r="G17133" s="1"/>
      <c r="H17133" s="1"/>
    </row>
    <row r="17134">
      <c r="A17134" s="1"/>
      <c r="B17134" s="1"/>
      <c r="C17134" s="1"/>
      <c r="D17134" s="8"/>
      <c r="E17134" s="1"/>
      <c r="F17134" s="1"/>
      <c r="G17134" s="1"/>
      <c r="H17134" s="1"/>
    </row>
    <row r="17135">
      <c r="A17135" s="1"/>
      <c r="B17135" s="1"/>
      <c r="C17135" s="1"/>
      <c r="D17135" s="8"/>
      <c r="E17135" s="1"/>
      <c r="F17135" s="1"/>
      <c r="G17135" s="1"/>
      <c r="H17135" s="1"/>
    </row>
    <row r="17136">
      <c r="A17136" s="1"/>
      <c r="B17136" s="1"/>
      <c r="C17136" s="1"/>
      <c r="D17136" s="8"/>
      <c r="E17136" s="1"/>
      <c r="F17136" s="1"/>
      <c r="G17136" s="1"/>
      <c r="H17136" s="1"/>
    </row>
    <row r="17137">
      <c r="A17137" s="1"/>
      <c r="B17137" s="1"/>
      <c r="C17137" s="1"/>
      <c r="D17137" s="8"/>
      <c r="E17137" s="1"/>
      <c r="F17137" s="1"/>
      <c r="G17137" s="1"/>
      <c r="H17137" s="1"/>
    </row>
    <row r="17138">
      <c r="A17138" s="1"/>
      <c r="B17138" s="1"/>
      <c r="C17138" s="1"/>
      <c r="D17138" s="8"/>
      <c r="E17138" s="1"/>
      <c r="F17138" s="1"/>
      <c r="G17138" s="1"/>
      <c r="H17138" s="1"/>
    </row>
    <row r="17139">
      <c r="A17139" s="1"/>
      <c r="B17139" s="1"/>
      <c r="C17139" s="1"/>
      <c r="D17139" s="8"/>
      <c r="E17139" s="1"/>
      <c r="F17139" s="1"/>
      <c r="G17139" s="1"/>
      <c r="H17139" s="1"/>
    </row>
    <row r="17140">
      <c r="A17140" s="1"/>
      <c r="B17140" s="1"/>
      <c r="C17140" s="1"/>
      <c r="D17140" s="8"/>
      <c r="E17140" s="1"/>
      <c r="F17140" s="1"/>
      <c r="G17140" s="1"/>
      <c r="H17140" s="1"/>
    </row>
    <row r="17141">
      <c r="A17141" s="1"/>
      <c r="B17141" s="1"/>
      <c r="C17141" s="1"/>
      <c r="D17141" s="8"/>
      <c r="E17141" s="1"/>
      <c r="F17141" s="1"/>
      <c r="G17141" s="1"/>
      <c r="H17141" s="1"/>
    </row>
    <row r="17142">
      <c r="A17142" s="1"/>
      <c r="B17142" s="1"/>
      <c r="C17142" s="1"/>
      <c r="D17142" s="8"/>
      <c r="E17142" s="1"/>
      <c r="F17142" s="1"/>
      <c r="G17142" s="1"/>
      <c r="H17142" s="1"/>
    </row>
    <row r="17143">
      <c r="A17143" s="1"/>
      <c r="B17143" s="1"/>
      <c r="C17143" s="1"/>
      <c r="D17143" s="8"/>
      <c r="E17143" s="1"/>
      <c r="F17143" s="1"/>
      <c r="G17143" s="1"/>
      <c r="H17143" s="1"/>
    </row>
    <row r="17144">
      <c r="A17144" s="1"/>
      <c r="B17144" s="1"/>
      <c r="C17144" s="1"/>
      <c r="D17144" s="8"/>
      <c r="E17144" s="1"/>
      <c r="F17144" s="1"/>
      <c r="G17144" s="1"/>
      <c r="H17144" s="1"/>
    </row>
    <row r="17145">
      <c r="A17145" s="1"/>
      <c r="B17145" s="1"/>
      <c r="C17145" s="1"/>
      <c r="D17145" s="8"/>
      <c r="E17145" s="1"/>
      <c r="F17145" s="1"/>
      <c r="G17145" s="1"/>
      <c r="H17145" s="1"/>
    </row>
    <row r="17146">
      <c r="A17146" s="1"/>
      <c r="B17146" s="1"/>
      <c r="C17146" s="1"/>
      <c r="D17146" s="8"/>
      <c r="E17146" s="1"/>
      <c r="F17146" s="1"/>
      <c r="G17146" s="1"/>
      <c r="H17146" s="1"/>
    </row>
    <row r="17147">
      <c r="A17147" s="1"/>
      <c r="B17147" s="1"/>
      <c r="C17147" s="1"/>
      <c r="D17147" s="8"/>
      <c r="E17147" s="1"/>
      <c r="F17147" s="1"/>
      <c r="G17147" s="1"/>
      <c r="H17147" s="1"/>
    </row>
    <row r="17148">
      <c r="A17148" s="1"/>
      <c r="B17148" s="1"/>
      <c r="C17148" s="1"/>
      <c r="D17148" s="8"/>
      <c r="E17148" s="1"/>
      <c r="F17148" s="1"/>
      <c r="G17148" s="1"/>
      <c r="H17148" s="1"/>
    </row>
    <row r="17149">
      <c r="A17149" s="1"/>
      <c r="B17149" s="1"/>
      <c r="C17149" s="1"/>
      <c r="D17149" s="8"/>
      <c r="E17149" s="1"/>
      <c r="F17149" s="1"/>
      <c r="G17149" s="1"/>
      <c r="H17149" s="1"/>
    </row>
    <row r="17150">
      <c r="A17150" s="1"/>
      <c r="B17150" s="1"/>
      <c r="C17150" s="1"/>
      <c r="D17150" s="8"/>
      <c r="E17150" s="1"/>
      <c r="F17150" s="1"/>
      <c r="G17150" s="1"/>
      <c r="H17150" s="1"/>
    </row>
    <row r="17151">
      <c r="A17151" s="1"/>
      <c r="B17151" s="1"/>
      <c r="C17151" s="1"/>
      <c r="D17151" s="8"/>
      <c r="E17151" s="1"/>
      <c r="F17151" s="1"/>
      <c r="G17151" s="1"/>
      <c r="H17151" s="1"/>
    </row>
    <row r="17152">
      <c r="A17152" s="1"/>
      <c r="B17152" s="1"/>
      <c r="C17152" s="1"/>
      <c r="D17152" s="8"/>
      <c r="E17152" s="1"/>
      <c r="F17152" s="1"/>
      <c r="G17152" s="1"/>
      <c r="H17152" s="1"/>
    </row>
    <row r="17153">
      <c r="A17153" s="1"/>
      <c r="B17153" s="1"/>
      <c r="C17153" s="1"/>
      <c r="D17153" s="8"/>
      <c r="E17153" s="1"/>
      <c r="F17153" s="1"/>
      <c r="G17153" s="1"/>
      <c r="H17153" s="1"/>
    </row>
    <row r="17154">
      <c r="A17154" s="1"/>
      <c r="B17154" s="1"/>
      <c r="C17154" s="1"/>
      <c r="D17154" s="8"/>
      <c r="E17154" s="1"/>
      <c r="F17154" s="1"/>
      <c r="G17154" s="1"/>
      <c r="H17154" s="1"/>
    </row>
    <row r="17155">
      <c r="A17155" s="1"/>
      <c r="B17155" s="1"/>
      <c r="C17155" s="1"/>
      <c r="D17155" s="8"/>
      <c r="E17155" s="1"/>
      <c r="F17155" s="1"/>
      <c r="G17155" s="1"/>
      <c r="H17155" s="1"/>
    </row>
    <row r="17156">
      <c r="A17156" s="1"/>
      <c r="B17156" s="1"/>
      <c r="C17156" s="1"/>
      <c r="D17156" s="8"/>
      <c r="E17156" s="1"/>
      <c r="F17156" s="1"/>
      <c r="G17156" s="1"/>
      <c r="H17156" s="1"/>
    </row>
    <row r="17157">
      <c r="A17157" s="1"/>
      <c r="B17157" s="1"/>
      <c r="C17157" s="1"/>
      <c r="D17157" s="8"/>
      <c r="E17157" s="1"/>
      <c r="F17157" s="1"/>
      <c r="G17157" s="1"/>
      <c r="H17157" s="1"/>
    </row>
    <row r="17158">
      <c r="A17158" s="1"/>
      <c r="B17158" s="1"/>
      <c r="C17158" s="1"/>
      <c r="D17158" s="8"/>
      <c r="E17158" s="1"/>
      <c r="F17158" s="1"/>
      <c r="G17158" s="1"/>
      <c r="H17158" s="1"/>
    </row>
    <row r="17159">
      <c r="A17159" s="1"/>
      <c r="B17159" s="1"/>
      <c r="C17159" s="1"/>
      <c r="D17159" s="8"/>
      <c r="E17159" s="1"/>
      <c r="F17159" s="1"/>
      <c r="G17159" s="1"/>
      <c r="H17159" s="1"/>
    </row>
    <row r="17160">
      <c r="A17160" s="1"/>
      <c r="B17160" s="1"/>
      <c r="C17160" s="1"/>
      <c r="D17160" s="8"/>
      <c r="E17160" s="1"/>
      <c r="F17160" s="1"/>
      <c r="G17160" s="1"/>
      <c r="H17160" s="1"/>
    </row>
    <row r="17161">
      <c r="A17161" s="1"/>
      <c r="B17161" s="1"/>
      <c r="C17161" s="1"/>
      <c r="D17161" s="8"/>
      <c r="E17161" s="1"/>
      <c r="F17161" s="1"/>
      <c r="G17161" s="1"/>
      <c r="H17161" s="1"/>
    </row>
    <row r="17162">
      <c r="A17162" s="1"/>
      <c r="B17162" s="1"/>
      <c r="C17162" s="1"/>
      <c r="D17162" s="8"/>
      <c r="E17162" s="1"/>
      <c r="F17162" s="1"/>
      <c r="G17162" s="1"/>
      <c r="H17162" s="1"/>
    </row>
    <row r="17163">
      <c r="A17163" s="1"/>
      <c r="B17163" s="1"/>
      <c r="C17163" s="1"/>
      <c r="D17163" s="8"/>
      <c r="E17163" s="1"/>
      <c r="F17163" s="1"/>
      <c r="G17163" s="1"/>
      <c r="H17163" s="1"/>
    </row>
    <row r="17164">
      <c r="A17164" s="1"/>
      <c r="B17164" s="1"/>
      <c r="C17164" s="1"/>
      <c r="D17164" s="8"/>
      <c r="E17164" s="1"/>
      <c r="F17164" s="1"/>
      <c r="G17164" s="1"/>
      <c r="H17164" s="1"/>
    </row>
    <row r="17165">
      <c r="A17165" s="1"/>
      <c r="B17165" s="1"/>
      <c r="C17165" s="1"/>
      <c r="D17165" s="8"/>
      <c r="E17165" s="1"/>
      <c r="F17165" s="1"/>
      <c r="G17165" s="1"/>
      <c r="H17165" s="1"/>
    </row>
    <row r="17166">
      <c r="A17166" s="1"/>
      <c r="B17166" s="1"/>
      <c r="C17166" s="1"/>
      <c r="D17166" s="8"/>
      <c r="E17166" s="1"/>
      <c r="F17166" s="1"/>
      <c r="G17166" s="1"/>
      <c r="H17166" s="1"/>
    </row>
    <row r="17167">
      <c r="A17167" s="1"/>
      <c r="B17167" s="1"/>
      <c r="C17167" s="1"/>
      <c r="D17167" s="8"/>
      <c r="E17167" s="1"/>
      <c r="F17167" s="1"/>
      <c r="G17167" s="1"/>
      <c r="H17167" s="1"/>
    </row>
    <row r="17168">
      <c r="A17168" s="1"/>
      <c r="B17168" s="1"/>
      <c r="C17168" s="1"/>
      <c r="D17168" s="8"/>
      <c r="E17168" s="1"/>
      <c r="F17168" s="1"/>
      <c r="G17168" s="1"/>
      <c r="H17168" s="1"/>
    </row>
    <row r="17169">
      <c r="A17169" s="1"/>
      <c r="B17169" s="1"/>
      <c r="C17169" s="1"/>
      <c r="D17169" s="8"/>
      <c r="E17169" s="1"/>
      <c r="F17169" s="1"/>
      <c r="G17169" s="1"/>
      <c r="H17169" s="1"/>
    </row>
    <row r="17170">
      <c r="A17170" s="1"/>
      <c r="B17170" s="1"/>
      <c r="C17170" s="1"/>
      <c r="D17170" s="8"/>
      <c r="E17170" s="1"/>
      <c r="F17170" s="1"/>
      <c r="G17170" s="1"/>
      <c r="H17170" s="1"/>
    </row>
    <row r="17171">
      <c r="A17171" s="1"/>
      <c r="B17171" s="1"/>
      <c r="C17171" s="1"/>
      <c r="D17171" s="8"/>
      <c r="E17171" s="1"/>
      <c r="F17171" s="1"/>
      <c r="G17171" s="1"/>
      <c r="H17171" s="1"/>
    </row>
    <row r="17172">
      <c r="A17172" s="1"/>
      <c r="B17172" s="1"/>
      <c r="C17172" s="1"/>
      <c r="D17172" s="8"/>
      <c r="E17172" s="1"/>
      <c r="F17172" s="1"/>
      <c r="G17172" s="1"/>
      <c r="H17172" s="1"/>
    </row>
    <row r="17173">
      <c r="A17173" s="1"/>
      <c r="B17173" s="1"/>
      <c r="C17173" s="1"/>
      <c r="D17173" s="8"/>
      <c r="E17173" s="1"/>
      <c r="F17173" s="1"/>
      <c r="G17173" s="1"/>
      <c r="H17173" s="1"/>
    </row>
    <row r="17174">
      <c r="A17174" s="1"/>
      <c r="B17174" s="1"/>
      <c r="C17174" s="1"/>
      <c r="D17174" s="8"/>
      <c r="E17174" s="1"/>
      <c r="F17174" s="1"/>
      <c r="G17174" s="1"/>
      <c r="H17174" s="1"/>
    </row>
    <row r="17175">
      <c r="A17175" s="1"/>
      <c r="B17175" s="1"/>
      <c r="C17175" s="1"/>
      <c r="D17175" s="8"/>
      <c r="E17175" s="1"/>
      <c r="F17175" s="1"/>
      <c r="G17175" s="1"/>
      <c r="H17175" s="1"/>
    </row>
    <row r="17176">
      <c r="A17176" s="1"/>
      <c r="B17176" s="1"/>
      <c r="C17176" s="1"/>
      <c r="D17176" s="8"/>
      <c r="E17176" s="1"/>
      <c r="F17176" s="1"/>
      <c r="G17176" s="1"/>
      <c r="H17176" s="1"/>
    </row>
    <row r="17177">
      <c r="A17177" s="1"/>
      <c r="B17177" s="1"/>
      <c r="C17177" s="1"/>
      <c r="D17177" s="8"/>
      <c r="E17177" s="1"/>
      <c r="F17177" s="1"/>
      <c r="G17177" s="1"/>
      <c r="H17177" s="1"/>
    </row>
    <row r="17178">
      <c r="A17178" s="1"/>
      <c r="B17178" s="1"/>
      <c r="C17178" s="1"/>
      <c r="D17178" s="8"/>
      <c r="E17178" s="1"/>
      <c r="F17178" s="1"/>
      <c r="G17178" s="1"/>
      <c r="H17178" s="1"/>
    </row>
    <row r="17179">
      <c r="A17179" s="1"/>
      <c r="B17179" s="1"/>
      <c r="C17179" s="1"/>
      <c r="D17179" s="8"/>
      <c r="E17179" s="1"/>
      <c r="F17179" s="1"/>
      <c r="G17179" s="1"/>
      <c r="H17179" s="1"/>
    </row>
    <row r="17180">
      <c r="A17180" s="1"/>
      <c r="B17180" s="1"/>
      <c r="C17180" s="1"/>
      <c r="D17180" s="8"/>
      <c r="E17180" s="1"/>
      <c r="F17180" s="1"/>
      <c r="G17180" s="1"/>
      <c r="H17180" s="1"/>
    </row>
    <row r="17181">
      <c r="A17181" s="1"/>
      <c r="B17181" s="1"/>
      <c r="C17181" s="1"/>
      <c r="D17181" s="8"/>
      <c r="E17181" s="1"/>
      <c r="F17181" s="1"/>
      <c r="G17181" s="1"/>
      <c r="H17181" s="1"/>
    </row>
    <row r="17182">
      <c r="A17182" s="1"/>
      <c r="B17182" s="1"/>
      <c r="C17182" s="1"/>
      <c r="D17182" s="8"/>
      <c r="E17182" s="1"/>
      <c r="F17182" s="1"/>
      <c r="G17182" s="1"/>
      <c r="H17182" s="1"/>
    </row>
    <row r="17183">
      <c r="A17183" s="1"/>
      <c r="B17183" s="1"/>
      <c r="C17183" s="1"/>
      <c r="D17183" s="8"/>
      <c r="E17183" s="1"/>
      <c r="F17183" s="1"/>
      <c r="G17183" s="1"/>
      <c r="H17183" s="1"/>
    </row>
    <row r="17184">
      <c r="A17184" s="1"/>
      <c r="B17184" s="1"/>
      <c r="C17184" s="1"/>
      <c r="D17184" s="8"/>
      <c r="E17184" s="1"/>
      <c r="F17184" s="1"/>
      <c r="G17184" s="1"/>
      <c r="H17184" s="1"/>
    </row>
    <row r="17185">
      <c r="A17185" s="1"/>
      <c r="B17185" s="1"/>
      <c r="C17185" s="1"/>
      <c r="D17185" s="8"/>
      <c r="E17185" s="1"/>
      <c r="F17185" s="1"/>
      <c r="G17185" s="1"/>
      <c r="H17185" s="1"/>
    </row>
    <row r="17186">
      <c r="A17186" s="1"/>
      <c r="B17186" s="1"/>
      <c r="C17186" s="1"/>
      <c r="D17186" s="8"/>
      <c r="E17186" s="1"/>
      <c r="F17186" s="1"/>
      <c r="G17186" s="1"/>
      <c r="H17186" s="1"/>
    </row>
    <row r="17187">
      <c r="A17187" s="1"/>
      <c r="B17187" s="1"/>
      <c r="C17187" s="1"/>
      <c r="D17187" s="8"/>
      <c r="E17187" s="1"/>
      <c r="F17187" s="1"/>
      <c r="G17187" s="1"/>
      <c r="H17187" s="1"/>
    </row>
    <row r="17188">
      <c r="A17188" s="1"/>
      <c r="B17188" s="1"/>
      <c r="C17188" s="1"/>
      <c r="D17188" s="8"/>
      <c r="E17188" s="1"/>
      <c r="F17188" s="1"/>
      <c r="G17188" s="1"/>
      <c r="H17188" s="1"/>
    </row>
    <row r="17189">
      <c r="A17189" s="1"/>
      <c r="B17189" s="1"/>
      <c r="C17189" s="1"/>
      <c r="D17189" s="8"/>
      <c r="E17189" s="1"/>
      <c r="F17189" s="1"/>
      <c r="G17189" s="1"/>
      <c r="H17189" s="1"/>
    </row>
    <row r="17190">
      <c r="A17190" s="1"/>
      <c r="B17190" s="1"/>
      <c r="C17190" s="1"/>
      <c r="D17190" s="8"/>
      <c r="E17190" s="1"/>
      <c r="F17190" s="1"/>
      <c r="G17190" s="1"/>
      <c r="H17190" s="1"/>
    </row>
    <row r="17191">
      <c r="A17191" s="1"/>
      <c r="B17191" s="1"/>
      <c r="C17191" s="1"/>
      <c r="D17191" s="8"/>
      <c r="E17191" s="1"/>
      <c r="F17191" s="1"/>
      <c r="G17191" s="1"/>
      <c r="H17191" s="1"/>
    </row>
    <row r="17192">
      <c r="A17192" s="1"/>
      <c r="B17192" s="1"/>
      <c r="C17192" s="1"/>
      <c r="D17192" s="8"/>
      <c r="E17192" s="1"/>
      <c r="F17192" s="1"/>
      <c r="G17192" s="1"/>
      <c r="H17192" s="1"/>
    </row>
    <row r="17193">
      <c r="A17193" s="1"/>
      <c r="B17193" s="1"/>
      <c r="C17193" s="1"/>
      <c r="D17193" s="8"/>
      <c r="E17193" s="1"/>
      <c r="F17193" s="1"/>
      <c r="G17193" s="1"/>
      <c r="H17193" s="1"/>
    </row>
    <row r="17194">
      <c r="A17194" s="1"/>
      <c r="B17194" s="1"/>
      <c r="C17194" s="1"/>
      <c r="D17194" s="8"/>
      <c r="E17194" s="1"/>
      <c r="F17194" s="1"/>
      <c r="G17194" s="1"/>
      <c r="H17194" s="1"/>
    </row>
    <row r="17195">
      <c r="A17195" s="1"/>
      <c r="B17195" s="1"/>
      <c r="C17195" s="1"/>
      <c r="D17195" s="8"/>
      <c r="E17195" s="1"/>
      <c r="F17195" s="1"/>
      <c r="G17195" s="1"/>
      <c r="H17195" s="1"/>
    </row>
    <row r="17196">
      <c r="A17196" s="1"/>
      <c r="B17196" s="1"/>
      <c r="C17196" s="1"/>
      <c r="D17196" s="8"/>
      <c r="E17196" s="1"/>
      <c r="F17196" s="1"/>
      <c r="G17196" s="1"/>
      <c r="H17196" s="1"/>
    </row>
    <row r="17197">
      <c r="A17197" s="1"/>
      <c r="B17197" s="1"/>
      <c r="C17197" s="1"/>
      <c r="D17197" s="8"/>
      <c r="E17197" s="1"/>
      <c r="F17197" s="1"/>
      <c r="G17197" s="1"/>
      <c r="H17197" s="1"/>
    </row>
    <row r="17198">
      <c r="A17198" s="1"/>
      <c r="B17198" s="1"/>
      <c r="C17198" s="1"/>
      <c r="D17198" s="8"/>
      <c r="E17198" s="1"/>
      <c r="F17198" s="1"/>
      <c r="G17198" s="1"/>
      <c r="H17198" s="1"/>
    </row>
    <row r="17199">
      <c r="A17199" s="1"/>
      <c r="B17199" s="1"/>
      <c r="C17199" s="1"/>
      <c r="D17199" s="8"/>
      <c r="E17199" s="1"/>
      <c r="F17199" s="1"/>
      <c r="G17199" s="1"/>
      <c r="H17199" s="1"/>
    </row>
    <row r="17200">
      <c r="A17200" s="1"/>
      <c r="B17200" s="1"/>
      <c r="C17200" s="1"/>
      <c r="D17200" s="8"/>
      <c r="E17200" s="1"/>
      <c r="F17200" s="1"/>
      <c r="G17200" s="1"/>
      <c r="H17200" s="1"/>
    </row>
    <row r="17201">
      <c r="A17201" s="1"/>
      <c r="B17201" s="1"/>
      <c r="C17201" s="1"/>
      <c r="D17201" s="8"/>
      <c r="E17201" s="1"/>
      <c r="F17201" s="1"/>
      <c r="G17201" s="1"/>
      <c r="H17201" s="1"/>
    </row>
    <row r="17202">
      <c r="A17202" s="1"/>
      <c r="B17202" s="1"/>
      <c r="C17202" s="1"/>
      <c r="D17202" s="8"/>
      <c r="E17202" s="1"/>
      <c r="F17202" s="1"/>
      <c r="G17202" s="1"/>
      <c r="H17202" s="1"/>
    </row>
    <row r="17203">
      <c r="A17203" s="1"/>
      <c r="B17203" s="1"/>
      <c r="C17203" s="1"/>
      <c r="D17203" s="8"/>
      <c r="E17203" s="1"/>
      <c r="F17203" s="1"/>
      <c r="G17203" s="1"/>
      <c r="H17203" s="1"/>
    </row>
    <row r="17204">
      <c r="A17204" s="1"/>
      <c r="B17204" s="1"/>
      <c r="C17204" s="1"/>
      <c r="D17204" s="8"/>
      <c r="E17204" s="1"/>
      <c r="F17204" s="1"/>
      <c r="G17204" s="1"/>
      <c r="H17204" s="1"/>
    </row>
    <row r="17205">
      <c r="A17205" s="1"/>
      <c r="B17205" s="1"/>
      <c r="C17205" s="1"/>
      <c r="D17205" s="8"/>
      <c r="E17205" s="1"/>
      <c r="F17205" s="1"/>
      <c r="G17205" s="1"/>
      <c r="H17205" s="1"/>
    </row>
    <row r="17206">
      <c r="A17206" s="1"/>
      <c r="B17206" s="1"/>
      <c r="C17206" s="1"/>
      <c r="D17206" s="8"/>
      <c r="E17206" s="1"/>
      <c r="F17206" s="1"/>
      <c r="G17206" s="1"/>
      <c r="H17206" s="1"/>
    </row>
    <row r="17207">
      <c r="A17207" s="1"/>
      <c r="B17207" s="1"/>
      <c r="C17207" s="1"/>
      <c r="D17207" s="8"/>
      <c r="E17207" s="1"/>
      <c r="F17207" s="1"/>
      <c r="G17207" s="1"/>
      <c r="H17207" s="1"/>
    </row>
    <row r="17208">
      <c r="A17208" s="1"/>
      <c r="B17208" s="1"/>
      <c r="C17208" s="1"/>
      <c r="D17208" s="8"/>
      <c r="E17208" s="1"/>
      <c r="F17208" s="1"/>
      <c r="G17208" s="1"/>
      <c r="H17208" s="1"/>
    </row>
    <row r="17209">
      <c r="A17209" s="1"/>
      <c r="B17209" s="1"/>
      <c r="C17209" s="1"/>
      <c r="D17209" s="8"/>
      <c r="E17209" s="1"/>
      <c r="F17209" s="1"/>
      <c r="G17209" s="1"/>
      <c r="H17209" s="1"/>
    </row>
    <row r="17210">
      <c r="A17210" s="1"/>
      <c r="B17210" s="1"/>
      <c r="C17210" s="1"/>
      <c r="D17210" s="8"/>
      <c r="E17210" s="1"/>
      <c r="F17210" s="1"/>
      <c r="G17210" s="1"/>
      <c r="H17210" s="1"/>
    </row>
    <row r="17211">
      <c r="A17211" s="1"/>
      <c r="B17211" s="1"/>
      <c r="C17211" s="1"/>
      <c r="D17211" s="8"/>
      <c r="E17211" s="1"/>
      <c r="F17211" s="1"/>
      <c r="G17211" s="1"/>
      <c r="H17211" s="1"/>
    </row>
    <row r="17212">
      <c r="A17212" s="1"/>
      <c r="B17212" s="1"/>
      <c r="C17212" s="1"/>
      <c r="D17212" s="8"/>
      <c r="E17212" s="1"/>
      <c r="F17212" s="1"/>
      <c r="G17212" s="1"/>
      <c r="H17212" s="1"/>
    </row>
    <row r="17213">
      <c r="A17213" s="1"/>
      <c r="B17213" s="1"/>
      <c r="C17213" s="1"/>
      <c r="D17213" s="8"/>
      <c r="E17213" s="1"/>
      <c r="F17213" s="1"/>
      <c r="G17213" s="1"/>
      <c r="H17213" s="1"/>
    </row>
    <row r="17214">
      <c r="A17214" s="1"/>
      <c r="B17214" s="1"/>
      <c r="C17214" s="1"/>
      <c r="D17214" s="8"/>
      <c r="E17214" s="1"/>
      <c r="F17214" s="1"/>
      <c r="G17214" s="1"/>
      <c r="H17214" s="1"/>
    </row>
    <row r="17215">
      <c r="A17215" s="1"/>
      <c r="B17215" s="1"/>
      <c r="C17215" s="1"/>
      <c r="D17215" s="8"/>
      <c r="E17215" s="1"/>
      <c r="F17215" s="1"/>
      <c r="G17215" s="1"/>
      <c r="H17215" s="1"/>
    </row>
    <row r="17216">
      <c r="A17216" s="1"/>
      <c r="B17216" s="1"/>
      <c r="C17216" s="1"/>
      <c r="D17216" s="8"/>
      <c r="E17216" s="1"/>
      <c r="F17216" s="1"/>
      <c r="G17216" s="1"/>
      <c r="H17216" s="1"/>
    </row>
    <row r="17217">
      <c r="A17217" s="1"/>
      <c r="B17217" s="1"/>
      <c r="C17217" s="1"/>
      <c r="D17217" s="8"/>
      <c r="E17217" s="1"/>
      <c r="F17217" s="1"/>
      <c r="G17217" s="1"/>
      <c r="H17217" s="1"/>
    </row>
    <row r="17218">
      <c r="A17218" s="1"/>
      <c r="B17218" s="1"/>
      <c r="C17218" s="1"/>
      <c r="D17218" s="8"/>
      <c r="E17218" s="1"/>
      <c r="F17218" s="1"/>
      <c r="G17218" s="1"/>
      <c r="H17218" s="1"/>
    </row>
    <row r="17219">
      <c r="A17219" s="1"/>
      <c r="B17219" s="1"/>
      <c r="C17219" s="1"/>
      <c r="D17219" s="8"/>
      <c r="E17219" s="1"/>
      <c r="F17219" s="1"/>
      <c r="G17219" s="1"/>
      <c r="H17219" s="1"/>
    </row>
    <row r="17220">
      <c r="A17220" s="1"/>
      <c r="B17220" s="1"/>
      <c r="C17220" s="1"/>
      <c r="D17220" s="8"/>
      <c r="E17220" s="1"/>
      <c r="F17220" s="1"/>
      <c r="G17220" s="1"/>
      <c r="H17220" s="1"/>
    </row>
    <row r="17221">
      <c r="A17221" s="1"/>
      <c r="B17221" s="1"/>
      <c r="C17221" s="1"/>
      <c r="D17221" s="8"/>
      <c r="E17221" s="1"/>
      <c r="F17221" s="1"/>
      <c r="G17221" s="1"/>
      <c r="H17221" s="1"/>
    </row>
    <row r="17222">
      <c r="A17222" s="1"/>
      <c r="B17222" s="1"/>
      <c r="C17222" s="1"/>
      <c r="D17222" s="8"/>
      <c r="E17222" s="1"/>
      <c r="F17222" s="1"/>
      <c r="G17222" s="1"/>
      <c r="H17222" s="1"/>
    </row>
    <row r="17223">
      <c r="A17223" s="1"/>
      <c r="B17223" s="1"/>
      <c r="C17223" s="1"/>
      <c r="D17223" s="8"/>
      <c r="E17223" s="1"/>
      <c r="F17223" s="1"/>
      <c r="G17223" s="1"/>
      <c r="H17223" s="1"/>
    </row>
    <row r="17224">
      <c r="A17224" s="1"/>
      <c r="B17224" s="1"/>
      <c r="C17224" s="1"/>
      <c r="D17224" s="8"/>
      <c r="E17224" s="1"/>
      <c r="F17224" s="1"/>
      <c r="G17224" s="1"/>
      <c r="H17224" s="1"/>
    </row>
    <row r="17225">
      <c r="A17225" s="1"/>
      <c r="B17225" s="1"/>
      <c r="C17225" s="1"/>
      <c r="D17225" s="8"/>
      <c r="E17225" s="1"/>
      <c r="F17225" s="1"/>
      <c r="G17225" s="1"/>
      <c r="H17225" s="1"/>
    </row>
    <row r="17226">
      <c r="A17226" s="1"/>
      <c r="B17226" s="1"/>
      <c r="C17226" s="1"/>
      <c r="D17226" s="8"/>
      <c r="E17226" s="1"/>
      <c r="F17226" s="1"/>
      <c r="G17226" s="1"/>
      <c r="H17226" s="1"/>
    </row>
    <row r="17227">
      <c r="A17227" s="1"/>
      <c r="B17227" s="1"/>
      <c r="C17227" s="1"/>
      <c r="D17227" s="8"/>
      <c r="E17227" s="1"/>
      <c r="F17227" s="1"/>
      <c r="G17227" s="1"/>
      <c r="H17227" s="1"/>
    </row>
    <row r="17228">
      <c r="A17228" s="1"/>
      <c r="B17228" s="1"/>
      <c r="C17228" s="1"/>
      <c r="D17228" s="8"/>
      <c r="E17228" s="1"/>
      <c r="F17228" s="1"/>
      <c r="G17228" s="1"/>
      <c r="H17228" s="1"/>
    </row>
    <row r="17229">
      <c r="A17229" s="1"/>
      <c r="B17229" s="1"/>
      <c r="C17229" s="1"/>
      <c r="D17229" s="8"/>
      <c r="E17229" s="1"/>
      <c r="F17229" s="1"/>
      <c r="G17229" s="1"/>
      <c r="H17229" s="1"/>
    </row>
    <row r="17230">
      <c r="A17230" s="1"/>
      <c r="B17230" s="1"/>
      <c r="C17230" s="1"/>
      <c r="D17230" s="8"/>
      <c r="E17230" s="1"/>
      <c r="F17230" s="1"/>
      <c r="G17230" s="1"/>
      <c r="H17230" s="1"/>
    </row>
    <row r="17231">
      <c r="A17231" s="1"/>
      <c r="B17231" s="1"/>
      <c r="C17231" s="1"/>
      <c r="D17231" s="8"/>
      <c r="E17231" s="1"/>
      <c r="F17231" s="1"/>
      <c r="G17231" s="1"/>
      <c r="H17231" s="1"/>
    </row>
    <row r="17232">
      <c r="A17232" s="1"/>
      <c r="B17232" s="1"/>
      <c r="C17232" s="1"/>
      <c r="D17232" s="8"/>
      <c r="E17232" s="1"/>
      <c r="F17232" s="1"/>
      <c r="G17232" s="1"/>
      <c r="H17232" s="1"/>
    </row>
    <row r="17233">
      <c r="A17233" s="1"/>
      <c r="B17233" s="1"/>
      <c r="C17233" s="1"/>
      <c r="D17233" s="8"/>
      <c r="E17233" s="1"/>
      <c r="F17233" s="1"/>
      <c r="G17233" s="1"/>
      <c r="H17233" s="1"/>
    </row>
    <row r="17234">
      <c r="A17234" s="1"/>
      <c r="B17234" s="1"/>
      <c r="C17234" s="1"/>
      <c r="D17234" s="8"/>
      <c r="E17234" s="1"/>
      <c r="F17234" s="1"/>
      <c r="G17234" s="1"/>
      <c r="H17234" s="1"/>
    </row>
    <row r="17235">
      <c r="A17235" s="1"/>
      <c r="B17235" s="1"/>
      <c r="C17235" s="1"/>
      <c r="D17235" s="8"/>
      <c r="E17235" s="1"/>
      <c r="F17235" s="1"/>
      <c r="G17235" s="1"/>
      <c r="H17235" s="1"/>
    </row>
    <row r="17236">
      <c r="A17236" s="1"/>
      <c r="B17236" s="1"/>
      <c r="C17236" s="1"/>
      <c r="D17236" s="8"/>
      <c r="E17236" s="1"/>
      <c r="F17236" s="1"/>
      <c r="G17236" s="1"/>
      <c r="H17236" s="1"/>
    </row>
    <row r="17237">
      <c r="A17237" s="1"/>
      <c r="B17237" s="1"/>
      <c r="C17237" s="1"/>
      <c r="D17237" s="8"/>
      <c r="E17237" s="1"/>
      <c r="F17237" s="1"/>
      <c r="G17237" s="1"/>
      <c r="H17237" s="1"/>
    </row>
    <row r="17238">
      <c r="A17238" s="1"/>
      <c r="B17238" s="1"/>
      <c r="C17238" s="1"/>
      <c r="D17238" s="8"/>
      <c r="E17238" s="1"/>
      <c r="F17238" s="1"/>
      <c r="G17238" s="1"/>
      <c r="H17238" s="1"/>
    </row>
    <row r="17239">
      <c r="A17239" s="1"/>
      <c r="B17239" s="1"/>
      <c r="C17239" s="1"/>
      <c r="D17239" s="8"/>
      <c r="E17239" s="1"/>
      <c r="F17239" s="1"/>
      <c r="G17239" s="1"/>
      <c r="H17239" s="1"/>
    </row>
    <row r="17240">
      <c r="A17240" s="1"/>
      <c r="B17240" s="1"/>
      <c r="C17240" s="1"/>
      <c r="D17240" s="8"/>
      <c r="E17240" s="1"/>
      <c r="F17240" s="1"/>
      <c r="G17240" s="1"/>
      <c r="H17240" s="1"/>
    </row>
    <row r="17241">
      <c r="A17241" s="1"/>
      <c r="B17241" s="1"/>
      <c r="C17241" s="1"/>
      <c r="D17241" s="8"/>
      <c r="E17241" s="1"/>
      <c r="F17241" s="1"/>
      <c r="G17241" s="1"/>
      <c r="H17241" s="1"/>
    </row>
    <row r="17242">
      <c r="A17242" s="1"/>
      <c r="B17242" s="1"/>
      <c r="C17242" s="1"/>
      <c r="D17242" s="8"/>
      <c r="E17242" s="1"/>
      <c r="F17242" s="1"/>
      <c r="G17242" s="1"/>
      <c r="H17242" s="1"/>
    </row>
    <row r="17243">
      <c r="A17243" s="1"/>
      <c r="B17243" s="1"/>
      <c r="C17243" s="1"/>
      <c r="D17243" s="8"/>
      <c r="E17243" s="1"/>
      <c r="F17243" s="1"/>
      <c r="G17243" s="1"/>
      <c r="H17243" s="1"/>
    </row>
    <row r="17244">
      <c r="A17244" s="1"/>
      <c r="B17244" s="1"/>
      <c r="C17244" s="1"/>
      <c r="D17244" s="8"/>
      <c r="E17244" s="1"/>
      <c r="F17244" s="1"/>
      <c r="G17244" s="1"/>
      <c r="H17244" s="1"/>
    </row>
    <row r="17245">
      <c r="A17245" s="1"/>
      <c r="B17245" s="1"/>
      <c r="C17245" s="1"/>
      <c r="D17245" s="8"/>
      <c r="E17245" s="1"/>
      <c r="F17245" s="1"/>
      <c r="G17245" s="1"/>
      <c r="H17245" s="1"/>
    </row>
    <row r="17246">
      <c r="A17246" s="1"/>
      <c r="B17246" s="1"/>
      <c r="C17246" s="1"/>
      <c r="D17246" s="8"/>
      <c r="E17246" s="1"/>
      <c r="F17246" s="1"/>
      <c r="G17246" s="1"/>
      <c r="H17246" s="1"/>
    </row>
    <row r="17247">
      <c r="A17247" s="1"/>
      <c r="B17247" s="1"/>
      <c r="C17247" s="1"/>
      <c r="D17247" s="8"/>
      <c r="E17247" s="1"/>
      <c r="F17247" s="1"/>
      <c r="G17247" s="1"/>
      <c r="H17247" s="1"/>
    </row>
    <row r="17248">
      <c r="A17248" s="1"/>
      <c r="B17248" s="1"/>
      <c r="C17248" s="1"/>
      <c r="D17248" s="8"/>
      <c r="E17248" s="1"/>
      <c r="F17248" s="1"/>
      <c r="G17248" s="1"/>
      <c r="H17248" s="1"/>
    </row>
    <row r="17249">
      <c r="A17249" s="1"/>
      <c r="B17249" s="1"/>
      <c r="C17249" s="1"/>
      <c r="D17249" s="8"/>
      <c r="E17249" s="1"/>
      <c r="F17249" s="1"/>
      <c r="G17249" s="1"/>
      <c r="H17249" s="1"/>
    </row>
    <row r="17250">
      <c r="A17250" s="1"/>
      <c r="B17250" s="1"/>
      <c r="C17250" s="1"/>
      <c r="D17250" s="8"/>
      <c r="E17250" s="1"/>
      <c r="F17250" s="1"/>
      <c r="G17250" s="1"/>
      <c r="H17250" s="1"/>
    </row>
    <row r="17251">
      <c r="A17251" s="1"/>
      <c r="B17251" s="1"/>
      <c r="C17251" s="1"/>
      <c r="D17251" s="8"/>
      <c r="E17251" s="1"/>
      <c r="F17251" s="1"/>
      <c r="G17251" s="1"/>
      <c r="H17251" s="1"/>
    </row>
    <row r="17252">
      <c r="A17252" s="1"/>
      <c r="B17252" s="1"/>
      <c r="C17252" s="1"/>
      <c r="D17252" s="8"/>
      <c r="E17252" s="1"/>
      <c r="F17252" s="1"/>
      <c r="G17252" s="1"/>
      <c r="H17252" s="1"/>
    </row>
    <row r="17253">
      <c r="A17253" s="1"/>
      <c r="B17253" s="1"/>
      <c r="C17253" s="1"/>
      <c r="D17253" s="8"/>
      <c r="E17253" s="1"/>
      <c r="F17253" s="1"/>
      <c r="G17253" s="1"/>
      <c r="H17253" s="1"/>
    </row>
    <row r="17254">
      <c r="A17254" s="1"/>
      <c r="B17254" s="1"/>
      <c r="C17254" s="1"/>
      <c r="D17254" s="8"/>
      <c r="E17254" s="1"/>
      <c r="F17254" s="1"/>
      <c r="G17254" s="1"/>
      <c r="H17254" s="1"/>
    </row>
    <row r="17255">
      <c r="A17255" s="1"/>
      <c r="B17255" s="1"/>
      <c r="C17255" s="1"/>
      <c r="D17255" s="8"/>
      <c r="E17255" s="1"/>
      <c r="F17255" s="1"/>
      <c r="G17255" s="1"/>
      <c r="H17255" s="1"/>
    </row>
    <row r="17256">
      <c r="A17256" s="1"/>
      <c r="B17256" s="1"/>
      <c r="C17256" s="1"/>
      <c r="D17256" s="8"/>
      <c r="E17256" s="1"/>
      <c r="F17256" s="1"/>
      <c r="G17256" s="1"/>
      <c r="H17256" s="1"/>
    </row>
    <row r="17257">
      <c r="A17257" s="1"/>
      <c r="B17257" s="1"/>
      <c r="C17257" s="1"/>
      <c r="D17257" s="8"/>
      <c r="E17257" s="1"/>
      <c r="F17257" s="1"/>
      <c r="G17257" s="1"/>
      <c r="H17257" s="1"/>
    </row>
    <row r="17258">
      <c r="A17258" s="1"/>
      <c r="B17258" s="1"/>
      <c r="C17258" s="1"/>
      <c r="D17258" s="8"/>
      <c r="E17258" s="1"/>
      <c r="F17258" s="1"/>
      <c r="G17258" s="1"/>
      <c r="H17258" s="1"/>
    </row>
    <row r="17259">
      <c r="A17259" s="1"/>
      <c r="B17259" s="1"/>
      <c r="C17259" s="1"/>
      <c r="D17259" s="8"/>
      <c r="E17259" s="1"/>
      <c r="F17259" s="1"/>
      <c r="G17259" s="1"/>
      <c r="H17259" s="1"/>
    </row>
    <row r="17260">
      <c r="A17260" s="1"/>
      <c r="B17260" s="1"/>
      <c r="C17260" s="1"/>
      <c r="D17260" s="8"/>
      <c r="E17260" s="1"/>
      <c r="F17260" s="1"/>
      <c r="G17260" s="1"/>
      <c r="H17260" s="1"/>
    </row>
    <row r="17261">
      <c r="A17261" s="1"/>
      <c r="B17261" s="1"/>
      <c r="C17261" s="1"/>
      <c r="D17261" s="8"/>
      <c r="E17261" s="1"/>
      <c r="F17261" s="1"/>
      <c r="G17261" s="1"/>
      <c r="H17261" s="1"/>
    </row>
    <row r="17262">
      <c r="A17262" s="1"/>
      <c r="B17262" s="1"/>
      <c r="C17262" s="1"/>
      <c r="D17262" s="8"/>
      <c r="E17262" s="1"/>
      <c r="F17262" s="1"/>
      <c r="G17262" s="1"/>
      <c r="H17262" s="1"/>
    </row>
    <row r="17263">
      <c r="A17263" s="1"/>
      <c r="B17263" s="1"/>
      <c r="C17263" s="1"/>
      <c r="D17263" s="8"/>
      <c r="E17263" s="1"/>
      <c r="F17263" s="1"/>
      <c r="G17263" s="1"/>
      <c r="H17263" s="1"/>
    </row>
    <row r="17264">
      <c r="A17264" s="1"/>
      <c r="B17264" s="1"/>
      <c r="C17264" s="1"/>
      <c r="D17264" s="8"/>
      <c r="E17264" s="1"/>
      <c r="F17264" s="1"/>
      <c r="G17264" s="1"/>
      <c r="H17264" s="1"/>
    </row>
    <row r="17265">
      <c r="A17265" s="1"/>
      <c r="B17265" s="1"/>
      <c r="C17265" s="1"/>
      <c r="D17265" s="8"/>
      <c r="E17265" s="1"/>
      <c r="F17265" s="1"/>
      <c r="G17265" s="1"/>
      <c r="H17265" s="1"/>
    </row>
    <row r="17266">
      <c r="A17266" s="1"/>
      <c r="B17266" s="1"/>
      <c r="C17266" s="1"/>
      <c r="D17266" s="8"/>
      <c r="E17266" s="1"/>
      <c r="F17266" s="1"/>
      <c r="G17266" s="1"/>
      <c r="H17266" s="1"/>
    </row>
    <row r="17267">
      <c r="A17267" s="1"/>
      <c r="B17267" s="1"/>
      <c r="C17267" s="1"/>
      <c r="D17267" s="8"/>
      <c r="E17267" s="1"/>
      <c r="F17267" s="1"/>
      <c r="G17267" s="1"/>
      <c r="H17267" s="1"/>
    </row>
    <row r="17268">
      <c r="A17268" s="1"/>
      <c r="B17268" s="1"/>
      <c r="C17268" s="1"/>
      <c r="D17268" s="8"/>
      <c r="E17268" s="1"/>
      <c r="F17268" s="1"/>
      <c r="G17268" s="1"/>
      <c r="H17268" s="1"/>
    </row>
    <row r="17269">
      <c r="A17269" s="1"/>
      <c r="B17269" s="1"/>
      <c r="C17269" s="1"/>
      <c r="D17269" s="8"/>
      <c r="E17269" s="1"/>
      <c r="F17269" s="1"/>
      <c r="G17269" s="1"/>
      <c r="H17269" s="1"/>
    </row>
    <row r="17270">
      <c r="A17270" s="1"/>
      <c r="B17270" s="1"/>
      <c r="C17270" s="1"/>
      <c r="D17270" s="8"/>
      <c r="E17270" s="1"/>
      <c r="F17270" s="1"/>
      <c r="G17270" s="1"/>
      <c r="H17270" s="1"/>
    </row>
    <row r="17271">
      <c r="A17271" s="1"/>
      <c r="B17271" s="1"/>
      <c r="C17271" s="1"/>
      <c r="D17271" s="8"/>
      <c r="E17271" s="1"/>
      <c r="F17271" s="1"/>
      <c r="G17271" s="1"/>
      <c r="H17271" s="1"/>
    </row>
    <row r="17272">
      <c r="A17272" s="1"/>
      <c r="B17272" s="1"/>
      <c r="C17272" s="1"/>
      <c r="D17272" s="8"/>
      <c r="E17272" s="1"/>
      <c r="F17272" s="1"/>
      <c r="G17272" s="1"/>
      <c r="H17272" s="1"/>
    </row>
    <row r="17273">
      <c r="A17273" s="1"/>
      <c r="B17273" s="1"/>
      <c r="C17273" s="1"/>
      <c r="D17273" s="8"/>
      <c r="E17273" s="1"/>
      <c r="F17273" s="1"/>
      <c r="G17273" s="1"/>
      <c r="H17273" s="1"/>
    </row>
    <row r="17274">
      <c r="A17274" s="1"/>
      <c r="B17274" s="1"/>
      <c r="C17274" s="1"/>
      <c r="D17274" s="8"/>
      <c r="E17274" s="1"/>
      <c r="F17274" s="1"/>
      <c r="G17274" s="1"/>
      <c r="H17274" s="1"/>
    </row>
    <row r="17275">
      <c r="A17275" s="1"/>
      <c r="B17275" s="1"/>
      <c r="C17275" s="1"/>
      <c r="D17275" s="8"/>
      <c r="E17275" s="1"/>
      <c r="F17275" s="1"/>
      <c r="G17275" s="1"/>
      <c r="H17275" s="1"/>
    </row>
    <row r="17276">
      <c r="A17276" s="1"/>
      <c r="B17276" s="1"/>
      <c r="C17276" s="1"/>
      <c r="D17276" s="8"/>
      <c r="E17276" s="1"/>
      <c r="F17276" s="1"/>
      <c r="G17276" s="1"/>
      <c r="H17276" s="1"/>
    </row>
    <row r="17277">
      <c r="A17277" s="1"/>
      <c r="B17277" s="1"/>
      <c r="C17277" s="1"/>
      <c r="D17277" s="8"/>
      <c r="E17277" s="1"/>
      <c r="F17277" s="1"/>
      <c r="G17277" s="1"/>
      <c r="H17277" s="1"/>
    </row>
    <row r="17278">
      <c r="A17278" s="1"/>
      <c r="B17278" s="1"/>
      <c r="C17278" s="1"/>
      <c r="D17278" s="8"/>
      <c r="E17278" s="1"/>
      <c r="F17278" s="1"/>
      <c r="G17278" s="1"/>
      <c r="H17278" s="1"/>
    </row>
    <row r="17279">
      <c r="A17279" s="1"/>
      <c r="B17279" s="1"/>
      <c r="C17279" s="1"/>
      <c r="D17279" s="8"/>
      <c r="E17279" s="1"/>
      <c r="F17279" s="1"/>
      <c r="G17279" s="1"/>
      <c r="H17279" s="1"/>
    </row>
    <row r="17280">
      <c r="A17280" s="1"/>
      <c r="B17280" s="1"/>
      <c r="C17280" s="1"/>
      <c r="D17280" s="8"/>
      <c r="E17280" s="1"/>
      <c r="F17280" s="1"/>
      <c r="G17280" s="1"/>
      <c r="H17280" s="1"/>
    </row>
    <row r="17281">
      <c r="A17281" s="1"/>
      <c r="B17281" s="1"/>
      <c r="C17281" s="1"/>
      <c r="D17281" s="8"/>
      <c r="E17281" s="1"/>
      <c r="F17281" s="1"/>
      <c r="G17281" s="1"/>
      <c r="H17281" s="1"/>
    </row>
    <row r="17282">
      <c r="A17282" s="1"/>
      <c r="B17282" s="1"/>
      <c r="C17282" s="1"/>
      <c r="D17282" s="8"/>
      <c r="E17282" s="1"/>
      <c r="F17282" s="1"/>
      <c r="G17282" s="1"/>
      <c r="H17282" s="1"/>
    </row>
    <row r="17283">
      <c r="A17283" s="1"/>
      <c r="B17283" s="1"/>
      <c r="C17283" s="1"/>
      <c r="D17283" s="8"/>
      <c r="E17283" s="1"/>
      <c r="F17283" s="1"/>
      <c r="G17283" s="1"/>
      <c r="H17283" s="1"/>
    </row>
    <row r="17284">
      <c r="A17284" s="1"/>
      <c r="B17284" s="1"/>
      <c r="C17284" s="1"/>
      <c r="D17284" s="8"/>
      <c r="E17284" s="1"/>
      <c r="F17284" s="1"/>
      <c r="G17284" s="1"/>
      <c r="H17284" s="1"/>
    </row>
    <row r="17285">
      <c r="A17285" s="1"/>
      <c r="B17285" s="1"/>
      <c r="C17285" s="1"/>
      <c r="D17285" s="8"/>
      <c r="E17285" s="1"/>
      <c r="F17285" s="1"/>
      <c r="G17285" s="1"/>
      <c r="H17285" s="1"/>
    </row>
    <row r="17286">
      <c r="A17286" s="1"/>
      <c r="B17286" s="1"/>
      <c r="C17286" s="1"/>
      <c r="D17286" s="8"/>
      <c r="E17286" s="1"/>
      <c r="F17286" s="1"/>
      <c r="G17286" s="1"/>
      <c r="H17286" s="1"/>
    </row>
    <row r="17287">
      <c r="A17287" s="1"/>
      <c r="B17287" s="1"/>
      <c r="C17287" s="1"/>
      <c r="D17287" s="8"/>
      <c r="E17287" s="1"/>
      <c r="F17287" s="1"/>
      <c r="G17287" s="1"/>
      <c r="H17287" s="1"/>
    </row>
    <row r="17288">
      <c r="A17288" s="1"/>
      <c r="B17288" s="1"/>
      <c r="C17288" s="1"/>
      <c r="D17288" s="8"/>
      <c r="E17288" s="1"/>
      <c r="F17288" s="1"/>
      <c r="G17288" s="1"/>
      <c r="H17288" s="1"/>
    </row>
    <row r="17289">
      <c r="A17289" s="1"/>
      <c r="B17289" s="1"/>
      <c r="C17289" s="1"/>
      <c r="D17289" s="8"/>
      <c r="E17289" s="1"/>
      <c r="F17289" s="1"/>
      <c r="G17289" s="1"/>
      <c r="H17289" s="1"/>
    </row>
    <row r="17290">
      <c r="A17290" s="1"/>
      <c r="B17290" s="1"/>
      <c r="C17290" s="1"/>
      <c r="D17290" s="8"/>
      <c r="E17290" s="1"/>
      <c r="F17290" s="1"/>
      <c r="G17290" s="1"/>
      <c r="H17290" s="1"/>
    </row>
    <row r="17291">
      <c r="A17291" s="1"/>
      <c r="B17291" s="1"/>
      <c r="C17291" s="1"/>
      <c r="D17291" s="8"/>
      <c r="E17291" s="1"/>
      <c r="F17291" s="1"/>
      <c r="G17291" s="1"/>
      <c r="H17291" s="1"/>
    </row>
    <row r="17292">
      <c r="A17292" s="1"/>
      <c r="B17292" s="1"/>
      <c r="C17292" s="1"/>
      <c r="D17292" s="8"/>
      <c r="E17292" s="1"/>
      <c r="F17292" s="1"/>
      <c r="G17292" s="1"/>
      <c r="H17292" s="1"/>
    </row>
    <row r="17293">
      <c r="A17293" s="1"/>
      <c r="B17293" s="1"/>
      <c r="C17293" s="1"/>
      <c r="D17293" s="8"/>
      <c r="E17293" s="1"/>
      <c r="F17293" s="1"/>
      <c r="G17293" s="1"/>
      <c r="H17293" s="1"/>
    </row>
    <row r="17294">
      <c r="A17294" s="1"/>
      <c r="B17294" s="1"/>
      <c r="C17294" s="1"/>
      <c r="D17294" s="8"/>
      <c r="E17294" s="1"/>
      <c r="F17294" s="1"/>
      <c r="G17294" s="1"/>
      <c r="H17294" s="1"/>
    </row>
    <row r="17295">
      <c r="A17295" s="1"/>
      <c r="B17295" s="1"/>
      <c r="C17295" s="1"/>
      <c r="D17295" s="8"/>
      <c r="E17295" s="1"/>
      <c r="F17295" s="1"/>
      <c r="G17295" s="1"/>
      <c r="H17295" s="1"/>
    </row>
    <row r="17296">
      <c r="A17296" s="1"/>
      <c r="B17296" s="1"/>
      <c r="C17296" s="1"/>
      <c r="D17296" s="8"/>
      <c r="E17296" s="1"/>
      <c r="F17296" s="1"/>
      <c r="G17296" s="1"/>
      <c r="H17296" s="1"/>
    </row>
    <row r="17297">
      <c r="A17297" s="1"/>
      <c r="B17297" s="1"/>
      <c r="C17297" s="1"/>
      <c r="D17297" s="8"/>
      <c r="E17297" s="1"/>
      <c r="F17297" s="1"/>
      <c r="G17297" s="1"/>
      <c r="H17297" s="1"/>
    </row>
    <row r="17298">
      <c r="A17298" s="1"/>
      <c r="B17298" s="1"/>
      <c r="C17298" s="1"/>
      <c r="D17298" s="8"/>
      <c r="E17298" s="1"/>
      <c r="F17298" s="1"/>
      <c r="G17298" s="1"/>
      <c r="H17298" s="1"/>
    </row>
    <row r="17299">
      <c r="A17299" s="1"/>
      <c r="B17299" s="1"/>
      <c r="C17299" s="1"/>
      <c r="D17299" s="8"/>
      <c r="E17299" s="1"/>
      <c r="F17299" s="1"/>
      <c r="G17299" s="1"/>
      <c r="H17299" s="1"/>
    </row>
    <row r="17300">
      <c r="A17300" s="1"/>
      <c r="B17300" s="1"/>
      <c r="C17300" s="1"/>
      <c r="D17300" s="8"/>
      <c r="E17300" s="1"/>
      <c r="F17300" s="1"/>
      <c r="G17300" s="1"/>
      <c r="H17300" s="1"/>
    </row>
    <row r="17301">
      <c r="A17301" s="1"/>
      <c r="B17301" s="1"/>
      <c r="C17301" s="1"/>
      <c r="D17301" s="8"/>
      <c r="E17301" s="1"/>
      <c r="F17301" s="1"/>
      <c r="G17301" s="1"/>
      <c r="H17301" s="1"/>
    </row>
    <row r="17302">
      <c r="A17302" s="1"/>
      <c r="B17302" s="1"/>
      <c r="C17302" s="1"/>
      <c r="D17302" s="8"/>
      <c r="E17302" s="1"/>
      <c r="F17302" s="1"/>
      <c r="G17302" s="1"/>
      <c r="H17302" s="1"/>
    </row>
    <row r="17303">
      <c r="A17303" s="1"/>
      <c r="B17303" s="1"/>
      <c r="C17303" s="1"/>
      <c r="D17303" s="8"/>
      <c r="E17303" s="1"/>
      <c r="F17303" s="1"/>
      <c r="G17303" s="1"/>
      <c r="H17303" s="1"/>
    </row>
    <row r="17304">
      <c r="A17304" s="1"/>
      <c r="B17304" s="1"/>
      <c r="C17304" s="1"/>
      <c r="D17304" s="8"/>
      <c r="E17304" s="1"/>
      <c r="F17304" s="1"/>
      <c r="G17304" s="1"/>
      <c r="H17304" s="1"/>
    </row>
    <row r="17305">
      <c r="A17305" s="1"/>
      <c r="B17305" s="1"/>
      <c r="C17305" s="1"/>
      <c r="D17305" s="8"/>
      <c r="E17305" s="1"/>
      <c r="F17305" s="1"/>
      <c r="G17305" s="1"/>
      <c r="H17305" s="1"/>
    </row>
    <row r="17306">
      <c r="A17306" s="1"/>
      <c r="B17306" s="1"/>
      <c r="C17306" s="1"/>
      <c r="D17306" s="8"/>
      <c r="E17306" s="1"/>
      <c r="F17306" s="1"/>
      <c r="G17306" s="1"/>
      <c r="H17306" s="1"/>
    </row>
    <row r="17307">
      <c r="A17307" s="1"/>
      <c r="B17307" s="1"/>
      <c r="C17307" s="1"/>
      <c r="D17307" s="8"/>
      <c r="E17307" s="1"/>
      <c r="F17307" s="1"/>
      <c r="G17307" s="1"/>
      <c r="H17307" s="1"/>
    </row>
    <row r="17308">
      <c r="A17308" s="1"/>
      <c r="B17308" s="1"/>
      <c r="C17308" s="1"/>
      <c r="D17308" s="8"/>
      <c r="E17308" s="1"/>
      <c r="F17308" s="1"/>
      <c r="G17308" s="1"/>
      <c r="H17308" s="1"/>
    </row>
    <row r="17309">
      <c r="A17309" s="1"/>
      <c r="B17309" s="1"/>
      <c r="C17309" s="1"/>
      <c r="D17309" s="8"/>
      <c r="E17309" s="1"/>
      <c r="F17309" s="1"/>
      <c r="G17309" s="1"/>
      <c r="H17309" s="1"/>
    </row>
    <row r="17310">
      <c r="A17310" s="1"/>
      <c r="B17310" s="1"/>
      <c r="C17310" s="1"/>
      <c r="D17310" s="8"/>
      <c r="E17310" s="1"/>
      <c r="F17310" s="1"/>
      <c r="G17310" s="1"/>
      <c r="H17310" s="1"/>
    </row>
    <row r="17311">
      <c r="A17311" s="1"/>
      <c r="B17311" s="1"/>
      <c r="C17311" s="1"/>
      <c r="D17311" s="8"/>
      <c r="E17311" s="1"/>
      <c r="F17311" s="1"/>
      <c r="G17311" s="1"/>
      <c r="H17311" s="1"/>
    </row>
    <row r="17312">
      <c r="A17312" s="1"/>
      <c r="B17312" s="1"/>
      <c r="C17312" s="1"/>
      <c r="D17312" s="8"/>
      <c r="E17312" s="1"/>
      <c r="F17312" s="1"/>
      <c r="G17312" s="1"/>
      <c r="H17312" s="1"/>
    </row>
    <row r="17313">
      <c r="A17313" s="1"/>
      <c r="B17313" s="1"/>
      <c r="C17313" s="1"/>
      <c r="D17313" s="8"/>
      <c r="E17313" s="1"/>
      <c r="F17313" s="1"/>
      <c r="G17313" s="1"/>
      <c r="H17313" s="1"/>
    </row>
    <row r="17314">
      <c r="A17314" s="1"/>
      <c r="B17314" s="1"/>
      <c r="C17314" s="1"/>
      <c r="D17314" s="8"/>
      <c r="E17314" s="1"/>
      <c r="F17314" s="1"/>
      <c r="G17314" s="1"/>
      <c r="H17314" s="1"/>
    </row>
    <row r="17315">
      <c r="A17315" s="1"/>
      <c r="B17315" s="1"/>
      <c r="C17315" s="1"/>
      <c r="D17315" s="8"/>
      <c r="E17315" s="1"/>
      <c r="F17315" s="1"/>
      <c r="G17315" s="1"/>
      <c r="H17315" s="1"/>
    </row>
    <row r="17316">
      <c r="A17316" s="1"/>
      <c r="B17316" s="1"/>
      <c r="C17316" s="1"/>
      <c r="D17316" s="8"/>
      <c r="E17316" s="1"/>
      <c r="F17316" s="1"/>
      <c r="G17316" s="1"/>
      <c r="H17316" s="1"/>
    </row>
    <row r="17317">
      <c r="A17317" s="1"/>
      <c r="B17317" s="1"/>
      <c r="C17317" s="1"/>
      <c r="D17317" s="8"/>
      <c r="E17317" s="1"/>
      <c r="F17317" s="1"/>
      <c r="G17317" s="1"/>
      <c r="H17317" s="1"/>
    </row>
    <row r="17318">
      <c r="A17318" s="1"/>
      <c r="B17318" s="1"/>
      <c r="C17318" s="1"/>
      <c r="D17318" s="8"/>
      <c r="E17318" s="1"/>
      <c r="F17318" s="1"/>
      <c r="G17318" s="1"/>
      <c r="H17318" s="1"/>
    </row>
    <row r="17319">
      <c r="A17319" s="1"/>
      <c r="B17319" s="1"/>
      <c r="C17319" s="1"/>
      <c r="D17319" s="8"/>
      <c r="E17319" s="1"/>
      <c r="F17319" s="1"/>
      <c r="G17319" s="1"/>
      <c r="H17319" s="1"/>
    </row>
    <row r="17320">
      <c r="A17320" s="1"/>
      <c r="B17320" s="1"/>
      <c r="C17320" s="1"/>
      <c r="D17320" s="8"/>
      <c r="E17320" s="1"/>
      <c r="F17320" s="1"/>
      <c r="G17320" s="1"/>
      <c r="H17320" s="1"/>
    </row>
    <row r="17321">
      <c r="A17321" s="1"/>
      <c r="B17321" s="1"/>
      <c r="C17321" s="1"/>
      <c r="D17321" s="8"/>
      <c r="E17321" s="1"/>
      <c r="F17321" s="1"/>
      <c r="G17321" s="1"/>
      <c r="H17321" s="1"/>
    </row>
    <row r="17322">
      <c r="A17322" s="1"/>
      <c r="B17322" s="1"/>
      <c r="C17322" s="1"/>
      <c r="D17322" s="8"/>
      <c r="E17322" s="1"/>
      <c r="F17322" s="1"/>
      <c r="G17322" s="1"/>
      <c r="H17322" s="1"/>
    </row>
    <row r="17323">
      <c r="A17323" s="1"/>
      <c r="B17323" s="1"/>
      <c r="C17323" s="1"/>
      <c r="D17323" s="8"/>
      <c r="E17323" s="1"/>
      <c r="F17323" s="1"/>
      <c r="G17323" s="1"/>
      <c r="H17323" s="1"/>
    </row>
    <row r="17324">
      <c r="A17324" s="1"/>
      <c r="B17324" s="1"/>
      <c r="C17324" s="1"/>
      <c r="D17324" s="8"/>
      <c r="E17324" s="1"/>
      <c r="F17324" s="1"/>
      <c r="G17324" s="1"/>
      <c r="H17324" s="1"/>
    </row>
    <row r="17325">
      <c r="A17325" s="1"/>
      <c r="B17325" s="1"/>
      <c r="C17325" s="1"/>
      <c r="D17325" s="8"/>
      <c r="E17325" s="1"/>
      <c r="F17325" s="1"/>
      <c r="G17325" s="1"/>
      <c r="H17325" s="1"/>
    </row>
    <row r="17326">
      <c r="A17326" s="1"/>
      <c r="B17326" s="1"/>
      <c r="C17326" s="1"/>
      <c r="D17326" s="8"/>
      <c r="E17326" s="1"/>
      <c r="F17326" s="1"/>
      <c r="G17326" s="1"/>
      <c r="H17326" s="1"/>
    </row>
    <row r="17327">
      <c r="A17327" s="1"/>
      <c r="B17327" s="1"/>
      <c r="C17327" s="1"/>
      <c r="D17327" s="8"/>
      <c r="E17327" s="1"/>
      <c r="F17327" s="1"/>
      <c r="G17327" s="1"/>
      <c r="H17327" s="1"/>
    </row>
    <row r="17328">
      <c r="A17328" s="1"/>
      <c r="B17328" s="1"/>
      <c r="C17328" s="1"/>
      <c r="D17328" s="8"/>
      <c r="E17328" s="1"/>
      <c r="F17328" s="1"/>
      <c r="G17328" s="1"/>
      <c r="H17328" s="1"/>
    </row>
    <row r="17329">
      <c r="A17329" s="1"/>
      <c r="B17329" s="1"/>
      <c r="C17329" s="1"/>
      <c r="D17329" s="8"/>
      <c r="E17329" s="1"/>
      <c r="F17329" s="1"/>
      <c r="G17329" s="1"/>
      <c r="H17329" s="1"/>
    </row>
    <row r="17330">
      <c r="A17330" s="1"/>
      <c r="B17330" s="1"/>
      <c r="C17330" s="1"/>
      <c r="D17330" s="8"/>
      <c r="E17330" s="1"/>
      <c r="F17330" s="1"/>
      <c r="G17330" s="1"/>
      <c r="H17330" s="1"/>
    </row>
    <row r="17331">
      <c r="A17331" s="1"/>
      <c r="B17331" s="1"/>
      <c r="C17331" s="1"/>
      <c r="D17331" s="8"/>
      <c r="E17331" s="1"/>
      <c r="F17331" s="1"/>
      <c r="G17331" s="1"/>
      <c r="H17331" s="1"/>
    </row>
    <row r="17332">
      <c r="A17332" s="1"/>
      <c r="B17332" s="1"/>
      <c r="C17332" s="1"/>
      <c r="D17332" s="8"/>
      <c r="E17332" s="1"/>
      <c r="F17332" s="1"/>
      <c r="G17332" s="1"/>
      <c r="H17332" s="1"/>
    </row>
    <row r="17333">
      <c r="A17333" s="1"/>
      <c r="B17333" s="1"/>
      <c r="C17333" s="1"/>
      <c r="D17333" s="8"/>
      <c r="E17333" s="1"/>
      <c r="F17333" s="1"/>
      <c r="G17333" s="1"/>
      <c r="H17333" s="1"/>
    </row>
    <row r="17334">
      <c r="A17334" s="1"/>
      <c r="B17334" s="1"/>
      <c r="C17334" s="1"/>
      <c r="D17334" s="8"/>
      <c r="E17334" s="1"/>
      <c r="F17334" s="1"/>
      <c r="G17334" s="1"/>
      <c r="H17334" s="1"/>
    </row>
    <row r="17335">
      <c r="A17335" s="1"/>
      <c r="B17335" s="1"/>
      <c r="C17335" s="1"/>
      <c r="D17335" s="8"/>
      <c r="E17335" s="1"/>
      <c r="F17335" s="1"/>
      <c r="G17335" s="1"/>
      <c r="H17335" s="1"/>
    </row>
    <row r="17336">
      <c r="A17336" s="1"/>
      <c r="B17336" s="1"/>
      <c r="C17336" s="1"/>
      <c r="D17336" s="8"/>
      <c r="E17336" s="1"/>
      <c r="F17336" s="1"/>
      <c r="G17336" s="1"/>
      <c r="H17336" s="1"/>
    </row>
    <row r="17337">
      <c r="A17337" s="1"/>
      <c r="B17337" s="1"/>
      <c r="C17337" s="1"/>
      <c r="D17337" s="8"/>
      <c r="E17337" s="1"/>
      <c r="F17337" s="1"/>
      <c r="G17337" s="1"/>
      <c r="H17337" s="1"/>
    </row>
    <row r="17338">
      <c r="A17338" s="1"/>
      <c r="B17338" s="1"/>
      <c r="C17338" s="1"/>
      <c r="D17338" s="8"/>
      <c r="E17338" s="1"/>
      <c r="F17338" s="1"/>
      <c r="G17338" s="1"/>
      <c r="H17338" s="1"/>
    </row>
    <row r="17339">
      <c r="A17339" s="1"/>
      <c r="B17339" s="1"/>
      <c r="C17339" s="1"/>
      <c r="D17339" s="8"/>
      <c r="E17339" s="1"/>
      <c r="F17339" s="1"/>
      <c r="G17339" s="1"/>
      <c r="H17339" s="1"/>
    </row>
    <row r="17340">
      <c r="A17340" s="1"/>
      <c r="B17340" s="1"/>
      <c r="C17340" s="1"/>
      <c r="D17340" s="8"/>
      <c r="E17340" s="1"/>
      <c r="F17340" s="1"/>
      <c r="G17340" s="1"/>
      <c r="H17340" s="1"/>
    </row>
    <row r="17341">
      <c r="A17341" s="1"/>
      <c r="B17341" s="1"/>
      <c r="C17341" s="1"/>
      <c r="D17341" s="8"/>
      <c r="E17341" s="1"/>
      <c r="F17341" s="1"/>
      <c r="G17341" s="1"/>
      <c r="H17341" s="1"/>
    </row>
    <row r="17342">
      <c r="A17342" s="1"/>
      <c r="B17342" s="1"/>
      <c r="C17342" s="1"/>
      <c r="D17342" s="8"/>
      <c r="E17342" s="1"/>
      <c r="F17342" s="1"/>
      <c r="G17342" s="1"/>
      <c r="H17342" s="1"/>
    </row>
    <row r="17343">
      <c r="A17343" s="1"/>
      <c r="B17343" s="1"/>
      <c r="C17343" s="1"/>
      <c r="D17343" s="8"/>
      <c r="E17343" s="1"/>
      <c r="F17343" s="1"/>
      <c r="G17343" s="1"/>
      <c r="H17343" s="1"/>
    </row>
    <row r="17344">
      <c r="A17344" s="1"/>
      <c r="B17344" s="1"/>
      <c r="C17344" s="1"/>
      <c r="D17344" s="8"/>
      <c r="E17344" s="1"/>
      <c r="F17344" s="1"/>
      <c r="G17344" s="1"/>
      <c r="H17344" s="1"/>
    </row>
    <row r="17345">
      <c r="A17345" s="1"/>
      <c r="B17345" s="1"/>
      <c r="C17345" s="1"/>
      <c r="D17345" s="8"/>
      <c r="E17345" s="1"/>
      <c r="F17345" s="1"/>
      <c r="G17345" s="1"/>
      <c r="H17345" s="1"/>
    </row>
    <row r="17346">
      <c r="A17346" s="1"/>
      <c r="B17346" s="1"/>
      <c r="C17346" s="1"/>
      <c r="D17346" s="8"/>
      <c r="E17346" s="1"/>
      <c r="F17346" s="1"/>
      <c r="G17346" s="1"/>
      <c r="H17346" s="1"/>
    </row>
    <row r="17347">
      <c r="A17347" s="1"/>
      <c r="B17347" s="1"/>
      <c r="C17347" s="1"/>
      <c r="D17347" s="8"/>
      <c r="E17347" s="1"/>
      <c r="F17347" s="1"/>
      <c r="G17347" s="1"/>
      <c r="H17347" s="1"/>
    </row>
    <row r="17348">
      <c r="A17348" s="1"/>
      <c r="B17348" s="1"/>
      <c r="C17348" s="1"/>
      <c r="D17348" s="8"/>
      <c r="E17348" s="1"/>
      <c r="F17348" s="1"/>
      <c r="G17348" s="1"/>
      <c r="H17348" s="1"/>
    </row>
    <row r="17349">
      <c r="A17349" s="1"/>
      <c r="B17349" s="1"/>
      <c r="C17349" s="1"/>
      <c r="D17349" s="8"/>
      <c r="E17349" s="1"/>
      <c r="F17349" s="1"/>
      <c r="G17349" s="1"/>
      <c r="H17349" s="1"/>
    </row>
    <row r="17350">
      <c r="A17350" s="1"/>
      <c r="B17350" s="1"/>
      <c r="C17350" s="1"/>
      <c r="D17350" s="8"/>
      <c r="E17350" s="1"/>
      <c r="F17350" s="1"/>
      <c r="G17350" s="1"/>
      <c r="H17350" s="1"/>
    </row>
    <row r="17351">
      <c r="A17351" s="1"/>
      <c r="B17351" s="1"/>
      <c r="C17351" s="1"/>
      <c r="D17351" s="8"/>
      <c r="E17351" s="1"/>
      <c r="F17351" s="1"/>
      <c r="G17351" s="1"/>
      <c r="H17351" s="1"/>
    </row>
    <row r="17352">
      <c r="A17352" s="1"/>
      <c r="B17352" s="1"/>
      <c r="C17352" s="1"/>
      <c r="D17352" s="8"/>
      <c r="E17352" s="1"/>
      <c r="F17352" s="1"/>
      <c r="G17352" s="1"/>
      <c r="H17352" s="1"/>
    </row>
    <row r="17353">
      <c r="A17353" s="1"/>
      <c r="B17353" s="1"/>
      <c r="C17353" s="1"/>
      <c r="D17353" s="8"/>
      <c r="E17353" s="1"/>
      <c r="F17353" s="1"/>
      <c r="G17353" s="1"/>
      <c r="H17353" s="1"/>
    </row>
    <row r="17354">
      <c r="A17354" s="1"/>
      <c r="B17354" s="1"/>
      <c r="C17354" s="1"/>
      <c r="D17354" s="8"/>
      <c r="E17354" s="1"/>
      <c r="F17354" s="1"/>
      <c r="G17354" s="1"/>
      <c r="H17354" s="1"/>
    </row>
    <row r="17355">
      <c r="A17355" s="1"/>
      <c r="B17355" s="1"/>
      <c r="C17355" s="1"/>
      <c r="D17355" s="8"/>
      <c r="E17355" s="1"/>
      <c r="F17355" s="1"/>
      <c r="G17355" s="1"/>
      <c r="H17355" s="1"/>
    </row>
    <row r="17356">
      <c r="A17356" s="1"/>
      <c r="B17356" s="1"/>
      <c r="C17356" s="1"/>
      <c r="D17356" s="8"/>
      <c r="E17356" s="1"/>
      <c r="F17356" s="1"/>
      <c r="G17356" s="1"/>
      <c r="H17356" s="1"/>
    </row>
    <row r="17357">
      <c r="A17357" s="1"/>
      <c r="B17357" s="1"/>
      <c r="C17357" s="1"/>
      <c r="D17357" s="8"/>
      <c r="E17357" s="1"/>
      <c r="F17357" s="1"/>
      <c r="G17357" s="1"/>
      <c r="H17357" s="1"/>
    </row>
    <row r="17358">
      <c r="A17358" s="1"/>
      <c r="B17358" s="1"/>
      <c r="C17358" s="1"/>
      <c r="D17358" s="8"/>
      <c r="E17358" s="1"/>
      <c r="F17358" s="1"/>
      <c r="G17358" s="1"/>
      <c r="H17358" s="1"/>
    </row>
    <row r="17359">
      <c r="A17359" s="1"/>
      <c r="B17359" s="1"/>
      <c r="C17359" s="1"/>
      <c r="D17359" s="8"/>
      <c r="E17359" s="1"/>
      <c r="F17359" s="1"/>
      <c r="G17359" s="1"/>
      <c r="H17359" s="1"/>
    </row>
    <row r="17360">
      <c r="A17360" s="1"/>
      <c r="B17360" s="1"/>
      <c r="C17360" s="1"/>
      <c r="D17360" s="8"/>
      <c r="E17360" s="1"/>
      <c r="F17360" s="1"/>
      <c r="G17360" s="1"/>
      <c r="H17360" s="1"/>
    </row>
    <row r="17361">
      <c r="A17361" s="1"/>
      <c r="B17361" s="1"/>
      <c r="C17361" s="1"/>
      <c r="D17361" s="8"/>
      <c r="E17361" s="1"/>
      <c r="F17361" s="1"/>
      <c r="G17361" s="1"/>
      <c r="H17361" s="1"/>
    </row>
    <row r="17362">
      <c r="A17362" s="1"/>
      <c r="B17362" s="1"/>
      <c r="C17362" s="1"/>
      <c r="D17362" s="8"/>
      <c r="E17362" s="1"/>
      <c r="F17362" s="1"/>
      <c r="G17362" s="1"/>
      <c r="H17362" s="1"/>
    </row>
    <row r="17363">
      <c r="A17363" s="1"/>
      <c r="B17363" s="1"/>
      <c r="C17363" s="1"/>
      <c r="D17363" s="8"/>
      <c r="E17363" s="1"/>
      <c r="F17363" s="1"/>
      <c r="G17363" s="1"/>
      <c r="H17363" s="1"/>
    </row>
    <row r="17364">
      <c r="A17364" s="1"/>
      <c r="B17364" s="1"/>
      <c r="C17364" s="1"/>
      <c r="D17364" s="8"/>
      <c r="E17364" s="1"/>
      <c r="F17364" s="1"/>
      <c r="G17364" s="1"/>
      <c r="H17364" s="1"/>
    </row>
    <row r="17365">
      <c r="A17365" s="1"/>
      <c r="B17365" s="1"/>
      <c r="C17365" s="1"/>
      <c r="D17365" s="8"/>
      <c r="E17365" s="1"/>
      <c r="F17365" s="1"/>
      <c r="G17365" s="1"/>
      <c r="H17365" s="1"/>
    </row>
    <row r="17366">
      <c r="A17366" s="1"/>
      <c r="B17366" s="1"/>
      <c r="C17366" s="1"/>
      <c r="D17366" s="8"/>
      <c r="E17366" s="1"/>
      <c r="F17366" s="1"/>
      <c r="G17366" s="1"/>
      <c r="H17366" s="1"/>
    </row>
    <row r="17367">
      <c r="A17367" s="1"/>
      <c r="B17367" s="1"/>
      <c r="C17367" s="1"/>
      <c r="D17367" s="8"/>
      <c r="E17367" s="1"/>
      <c r="F17367" s="1"/>
      <c r="G17367" s="1"/>
      <c r="H17367" s="1"/>
    </row>
    <row r="17368">
      <c r="A17368" s="1"/>
      <c r="B17368" s="1"/>
      <c r="C17368" s="1"/>
      <c r="D17368" s="8"/>
      <c r="E17368" s="1"/>
      <c r="F17368" s="1"/>
      <c r="G17368" s="1"/>
      <c r="H17368" s="1"/>
    </row>
    <row r="17369">
      <c r="A17369" s="1"/>
      <c r="B17369" s="1"/>
      <c r="C17369" s="1"/>
      <c r="D17369" s="8"/>
      <c r="E17369" s="1"/>
      <c r="F17369" s="1"/>
      <c r="G17369" s="1"/>
      <c r="H17369" s="1"/>
    </row>
    <row r="17370">
      <c r="A17370" s="1"/>
      <c r="B17370" s="1"/>
      <c r="C17370" s="1"/>
      <c r="D17370" s="8"/>
      <c r="E17370" s="1"/>
      <c r="F17370" s="1"/>
      <c r="G17370" s="1"/>
      <c r="H17370" s="1"/>
    </row>
    <row r="17371">
      <c r="A17371" s="1"/>
      <c r="B17371" s="1"/>
      <c r="C17371" s="1"/>
      <c r="D17371" s="8"/>
      <c r="E17371" s="1"/>
      <c r="F17371" s="1"/>
      <c r="G17371" s="1"/>
      <c r="H17371" s="1"/>
    </row>
    <row r="17372">
      <c r="A17372" s="1"/>
      <c r="B17372" s="1"/>
      <c r="C17372" s="1"/>
      <c r="D17372" s="8"/>
      <c r="E17372" s="1"/>
      <c r="F17372" s="1"/>
      <c r="G17372" s="1"/>
      <c r="H17372" s="1"/>
    </row>
    <row r="17373">
      <c r="A17373" s="1"/>
      <c r="B17373" s="1"/>
      <c r="C17373" s="1"/>
      <c r="D17373" s="8"/>
      <c r="E17373" s="1"/>
      <c r="F17373" s="1"/>
      <c r="G17373" s="1"/>
      <c r="H17373" s="1"/>
    </row>
    <row r="17374">
      <c r="A17374" s="1"/>
      <c r="B17374" s="1"/>
      <c r="C17374" s="1"/>
      <c r="D17374" s="8"/>
      <c r="E17374" s="1"/>
      <c r="F17374" s="1"/>
      <c r="G17374" s="1"/>
      <c r="H17374" s="1"/>
    </row>
    <row r="17375">
      <c r="A17375" s="1"/>
      <c r="B17375" s="1"/>
      <c r="C17375" s="1"/>
      <c r="D17375" s="8"/>
      <c r="E17375" s="1"/>
      <c r="F17375" s="1"/>
      <c r="G17375" s="1"/>
      <c r="H17375" s="1"/>
    </row>
    <row r="17376">
      <c r="A17376" s="1"/>
      <c r="B17376" s="1"/>
      <c r="C17376" s="1"/>
      <c r="D17376" s="8"/>
      <c r="E17376" s="1"/>
      <c r="F17376" s="1"/>
      <c r="G17376" s="1"/>
      <c r="H17376" s="1"/>
    </row>
    <row r="17377">
      <c r="A17377" s="1"/>
      <c r="B17377" s="1"/>
      <c r="C17377" s="1"/>
      <c r="D17377" s="8"/>
      <c r="E17377" s="1"/>
      <c r="F17377" s="1"/>
      <c r="G17377" s="1"/>
      <c r="H17377" s="1"/>
    </row>
    <row r="17378">
      <c r="A17378" s="1"/>
      <c r="B17378" s="1"/>
      <c r="C17378" s="1"/>
      <c r="D17378" s="8"/>
      <c r="E17378" s="1"/>
      <c r="F17378" s="1"/>
      <c r="G17378" s="1"/>
      <c r="H17378" s="1"/>
    </row>
    <row r="17379">
      <c r="A17379" s="1"/>
      <c r="B17379" s="1"/>
      <c r="C17379" s="1"/>
      <c r="D17379" s="8"/>
      <c r="E17379" s="1"/>
      <c r="F17379" s="1"/>
      <c r="G17379" s="1"/>
      <c r="H17379" s="1"/>
    </row>
    <row r="17380">
      <c r="A17380" s="1"/>
      <c r="B17380" s="1"/>
      <c r="C17380" s="1"/>
      <c r="D17380" s="8"/>
      <c r="E17380" s="1"/>
      <c r="F17380" s="1"/>
      <c r="G17380" s="1"/>
      <c r="H17380" s="1"/>
    </row>
    <row r="17381">
      <c r="A17381" s="1"/>
      <c r="B17381" s="1"/>
      <c r="C17381" s="1"/>
      <c r="D17381" s="8"/>
      <c r="E17381" s="1"/>
      <c r="F17381" s="1"/>
      <c r="G17381" s="1"/>
      <c r="H17381" s="1"/>
    </row>
    <row r="17382">
      <c r="A17382" s="1"/>
      <c r="B17382" s="1"/>
      <c r="C17382" s="1"/>
      <c r="D17382" s="8"/>
      <c r="E17382" s="1"/>
      <c r="F17382" s="1"/>
      <c r="G17382" s="1"/>
      <c r="H17382" s="1"/>
    </row>
    <row r="17383">
      <c r="A17383" s="1"/>
      <c r="B17383" s="1"/>
      <c r="C17383" s="1"/>
      <c r="D17383" s="8"/>
      <c r="E17383" s="1"/>
      <c r="F17383" s="1"/>
      <c r="G17383" s="1"/>
      <c r="H17383" s="1"/>
    </row>
    <row r="17384">
      <c r="A17384" s="1"/>
      <c r="B17384" s="1"/>
      <c r="C17384" s="1"/>
      <c r="D17384" s="8"/>
      <c r="E17384" s="1"/>
      <c r="F17384" s="1"/>
      <c r="G17384" s="1"/>
      <c r="H17384" s="1"/>
    </row>
    <row r="17385">
      <c r="A17385" s="1"/>
      <c r="B17385" s="1"/>
      <c r="C17385" s="1"/>
      <c r="D17385" s="8"/>
      <c r="E17385" s="1"/>
      <c r="F17385" s="1"/>
      <c r="G17385" s="1"/>
      <c r="H17385" s="1"/>
    </row>
    <row r="17386">
      <c r="A17386" s="1"/>
      <c r="B17386" s="1"/>
      <c r="C17386" s="1"/>
      <c r="D17386" s="8"/>
      <c r="E17386" s="1"/>
      <c r="F17386" s="1"/>
      <c r="G17386" s="1"/>
      <c r="H17386" s="1"/>
    </row>
    <row r="17387">
      <c r="A17387" s="1"/>
      <c r="B17387" s="1"/>
      <c r="C17387" s="1"/>
      <c r="D17387" s="8"/>
      <c r="E17387" s="1"/>
      <c r="F17387" s="1"/>
      <c r="G17387" s="1"/>
      <c r="H17387" s="1"/>
    </row>
    <row r="17388">
      <c r="A17388" s="1"/>
      <c r="B17388" s="1"/>
      <c r="C17388" s="1"/>
      <c r="D17388" s="8"/>
      <c r="E17388" s="1"/>
      <c r="F17388" s="1"/>
      <c r="G17388" s="1"/>
      <c r="H17388" s="1"/>
    </row>
    <row r="17389">
      <c r="A17389" s="1"/>
      <c r="B17389" s="1"/>
      <c r="C17389" s="1"/>
      <c r="D17389" s="8"/>
      <c r="E17389" s="1"/>
      <c r="F17389" s="1"/>
      <c r="G17389" s="1"/>
      <c r="H17389" s="1"/>
    </row>
    <row r="17390">
      <c r="A17390" s="1"/>
      <c r="B17390" s="1"/>
      <c r="C17390" s="1"/>
      <c r="D17390" s="8"/>
      <c r="E17390" s="1"/>
      <c r="F17390" s="1"/>
      <c r="G17390" s="1"/>
      <c r="H17390" s="1"/>
    </row>
    <row r="17391">
      <c r="A17391" s="1"/>
      <c r="B17391" s="1"/>
      <c r="C17391" s="1"/>
      <c r="D17391" s="8"/>
      <c r="E17391" s="1"/>
      <c r="F17391" s="1"/>
      <c r="G17391" s="1"/>
      <c r="H17391" s="1"/>
    </row>
    <row r="17392">
      <c r="A17392" s="1"/>
      <c r="B17392" s="1"/>
      <c r="C17392" s="1"/>
      <c r="D17392" s="8"/>
      <c r="E17392" s="1"/>
      <c r="F17392" s="1"/>
      <c r="G17392" s="1"/>
      <c r="H17392" s="1"/>
    </row>
    <row r="17393">
      <c r="A17393" s="1"/>
      <c r="B17393" s="1"/>
      <c r="C17393" s="1"/>
      <c r="D17393" s="8"/>
      <c r="E17393" s="1"/>
      <c r="F17393" s="1"/>
      <c r="G17393" s="1"/>
      <c r="H17393" s="1"/>
    </row>
    <row r="17394">
      <c r="A17394" s="1"/>
      <c r="B17394" s="1"/>
      <c r="C17394" s="1"/>
      <c r="D17394" s="8"/>
      <c r="E17394" s="1"/>
      <c r="F17394" s="1"/>
      <c r="G17394" s="1"/>
      <c r="H17394" s="1"/>
    </row>
    <row r="17395">
      <c r="A17395" s="1"/>
      <c r="B17395" s="1"/>
      <c r="C17395" s="1"/>
      <c r="D17395" s="8"/>
      <c r="E17395" s="1"/>
      <c r="F17395" s="1"/>
      <c r="G17395" s="1"/>
      <c r="H17395" s="1"/>
    </row>
    <row r="17396">
      <c r="A17396" s="1"/>
      <c r="B17396" s="1"/>
      <c r="C17396" s="1"/>
      <c r="D17396" s="8"/>
      <c r="E17396" s="1"/>
      <c r="F17396" s="1"/>
      <c r="G17396" s="1"/>
      <c r="H17396" s="1"/>
    </row>
    <row r="17397">
      <c r="A17397" s="1"/>
      <c r="B17397" s="1"/>
      <c r="C17397" s="1"/>
      <c r="D17397" s="8"/>
      <c r="E17397" s="1"/>
      <c r="F17397" s="1"/>
      <c r="G17397" s="1"/>
      <c r="H17397" s="1"/>
    </row>
    <row r="17398">
      <c r="A17398" s="1"/>
      <c r="B17398" s="1"/>
      <c r="C17398" s="1"/>
      <c r="D17398" s="8"/>
      <c r="E17398" s="1"/>
      <c r="F17398" s="1"/>
      <c r="G17398" s="1"/>
      <c r="H17398" s="1"/>
    </row>
    <row r="17399">
      <c r="A17399" s="1"/>
      <c r="B17399" s="1"/>
      <c r="C17399" s="1"/>
      <c r="D17399" s="8"/>
      <c r="E17399" s="1"/>
      <c r="F17399" s="1"/>
      <c r="G17399" s="1"/>
      <c r="H17399" s="1"/>
    </row>
    <row r="17400">
      <c r="A17400" s="1"/>
      <c r="B17400" s="1"/>
      <c r="C17400" s="1"/>
      <c r="D17400" s="8"/>
      <c r="E17400" s="1"/>
      <c r="F17400" s="1"/>
      <c r="G17400" s="1"/>
      <c r="H17400" s="1"/>
    </row>
    <row r="17401">
      <c r="A17401" s="1"/>
      <c r="B17401" s="1"/>
      <c r="C17401" s="1"/>
      <c r="D17401" s="8"/>
      <c r="E17401" s="1"/>
      <c r="F17401" s="1"/>
      <c r="G17401" s="1"/>
      <c r="H17401" s="1"/>
    </row>
    <row r="17402">
      <c r="A17402" s="1"/>
      <c r="B17402" s="1"/>
      <c r="C17402" s="1"/>
      <c r="D17402" s="8"/>
      <c r="E17402" s="1"/>
      <c r="F17402" s="1"/>
      <c r="G17402" s="1"/>
      <c r="H17402" s="1"/>
    </row>
    <row r="17403">
      <c r="A17403" s="1"/>
      <c r="B17403" s="1"/>
      <c r="C17403" s="1"/>
      <c r="D17403" s="8"/>
      <c r="E17403" s="1"/>
      <c r="F17403" s="1"/>
      <c r="G17403" s="1"/>
      <c r="H17403" s="1"/>
    </row>
    <row r="17404">
      <c r="A17404" s="1"/>
      <c r="B17404" s="1"/>
      <c r="C17404" s="1"/>
      <c r="D17404" s="8"/>
      <c r="E17404" s="1"/>
      <c r="F17404" s="1"/>
      <c r="G17404" s="1"/>
      <c r="H17404" s="1"/>
    </row>
    <row r="17405">
      <c r="A17405" s="1"/>
      <c r="B17405" s="1"/>
      <c r="C17405" s="1"/>
      <c r="D17405" s="8"/>
      <c r="E17405" s="1"/>
      <c r="F17405" s="1"/>
      <c r="G17405" s="1"/>
      <c r="H17405" s="1"/>
    </row>
    <row r="17406">
      <c r="A17406" s="1"/>
      <c r="B17406" s="1"/>
      <c r="C17406" s="1"/>
      <c r="D17406" s="8"/>
      <c r="E17406" s="1"/>
      <c r="F17406" s="1"/>
      <c r="G17406" s="1"/>
      <c r="H17406" s="1"/>
    </row>
    <row r="17407">
      <c r="A17407" s="1"/>
      <c r="B17407" s="1"/>
      <c r="C17407" s="1"/>
      <c r="D17407" s="8"/>
      <c r="E17407" s="1"/>
      <c r="F17407" s="1"/>
      <c r="G17407" s="1"/>
      <c r="H17407" s="1"/>
    </row>
    <row r="17408">
      <c r="A17408" s="1"/>
      <c r="B17408" s="1"/>
      <c r="C17408" s="1"/>
      <c r="D17408" s="8"/>
      <c r="E17408" s="1"/>
      <c r="F17408" s="1"/>
      <c r="G17408" s="1"/>
      <c r="H17408" s="1"/>
    </row>
    <row r="17409">
      <c r="A17409" s="1"/>
      <c r="B17409" s="1"/>
      <c r="C17409" s="1"/>
      <c r="D17409" s="8"/>
      <c r="E17409" s="1"/>
      <c r="F17409" s="1"/>
      <c r="G17409" s="1"/>
      <c r="H17409" s="1"/>
    </row>
    <row r="17410">
      <c r="A17410" s="1"/>
      <c r="B17410" s="1"/>
      <c r="C17410" s="1"/>
      <c r="D17410" s="8"/>
      <c r="E17410" s="1"/>
      <c r="F17410" s="1"/>
      <c r="G17410" s="1"/>
      <c r="H17410" s="1"/>
    </row>
    <row r="17411">
      <c r="A17411" s="1"/>
      <c r="B17411" s="1"/>
      <c r="C17411" s="1"/>
      <c r="D17411" s="8"/>
      <c r="E17411" s="1"/>
      <c r="F17411" s="1"/>
      <c r="G17411" s="1"/>
      <c r="H17411" s="1"/>
    </row>
    <row r="17412">
      <c r="A17412" s="1"/>
      <c r="B17412" s="1"/>
      <c r="C17412" s="1"/>
      <c r="D17412" s="8"/>
      <c r="E17412" s="1"/>
      <c r="F17412" s="1"/>
      <c r="G17412" s="1"/>
      <c r="H17412" s="1"/>
    </row>
    <row r="17413">
      <c r="A17413" s="1"/>
      <c r="B17413" s="1"/>
      <c r="C17413" s="1"/>
      <c r="D17413" s="8"/>
      <c r="E17413" s="1"/>
      <c r="F17413" s="1"/>
      <c r="G17413" s="1"/>
      <c r="H17413" s="1"/>
    </row>
    <row r="17414">
      <c r="A17414" s="1"/>
      <c r="B17414" s="1"/>
      <c r="C17414" s="1"/>
      <c r="D17414" s="8"/>
      <c r="E17414" s="1"/>
      <c r="F17414" s="1"/>
      <c r="G17414" s="1"/>
      <c r="H17414" s="1"/>
    </row>
    <row r="17415">
      <c r="A17415" s="1"/>
      <c r="B17415" s="1"/>
      <c r="C17415" s="1"/>
      <c r="D17415" s="8"/>
      <c r="E17415" s="1"/>
      <c r="F17415" s="1"/>
      <c r="G17415" s="1"/>
      <c r="H17415" s="1"/>
    </row>
    <row r="17416">
      <c r="A17416" s="1"/>
      <c r="B17416" s="1"/>
      <c r="C17416" s="1"/>
      <c r="D17416" s="8"/>
      <c r="E17416" s="1"/>
      <c r="F17416" s="1"/>
      <c r="G17416" s="1"/>
      <c r="H17416" s="1"/>
    </row>
    <row r="17417">
      <c r="A17417" s="1"/>
      <c r="B17417" s="1"/>
      <c r="C17417" s="1"/>
      <c r="D17417" s="8"/>
      <c r="E17417" s="1"/>
      <c r="F17417" s="1"/>
      <c r="G17417" s="1"/>
      <c r="H17417" s="1"/>
    </row>
    <row r="17418">
      <c r="A17418" s="1"/>
      <c r="B17418" s="1"/>
      <c r="C17418" s="1"/>
      <c r="D17418" s="8"/>
      <c r="E17418" s="1"/>
      <c r="F17418" s="1"/>
      <c r="G17418" s="1"/>
      <c r="H17418" s="1"/>
    </row>
    <row r="17419">
      <c r="A17419" s="1"/>
      <c r="B17419" s="1"/>
      <c r="C17419" s="1"/>
      <c r="D17419" s="8"/>
      <c r="E17419" s="1"/>
      <c r="F17419" s="1"/>
      <c r="G17419" s="1"/>
      <c r="H17419" s="1"/>
    </row>
    <row r="17420">
      <c r="A17420" s="1"/>
      <c r="B17420" s="1"/>
      <c r="C17420" s="1"/>
      <c r="D17420" s="8"/>
      <c r="E17420" s="1"/>
      <c r="F17420" s="1"/>
      <c r="G17420" s="1"/>
      <c r="H17420" s="1"/>
    </row>
    <row r="17421">
      <c r="A17421" s="1"/>
      <c r="B17421" s="1"/>
      <c r="C17421" s="1"/>
      <c r="D17421" s="8"/>
      <c r="E17421" s="1"/>
      <c r="F17421" s="1"/>
      <c r="G17421" s="1"/>
      <c r="H17421" s="1"/>
    </row>
    <row r="17422">
      <c r="A17422" s="1"/>
      <c r="B17422" s="1"/>
      <c r="C17422" s="1"/>
      <c r="D17422" s="8"/>
      <c r="E17422" s="1"/>
      <c r="F17422" s="1"/>
      <c r="G17422" s="1"/>
      <c r="H17422" s="1"/>
    </row>
    <row r="17423">
      <c r="A17423" s="1"/>
      <c r="B17423" s="1"/>
      <c r="C17423" s="1"/>
      <c r="D17423" s="8"/>
      <c r="E17423" s="1"/>
      <c r="F17423" s="1"/>
      <c r="G17423" s="1"/>
      <c r="H17423" s="1"/>
    </row>
    <row r="17424">
      <c r="A17424" s="1"/>
      <c r="B17424" s="1"/>
      <c r="C17424" s="1"/>
      <c r="D17424" s="8"/>
      <c r="E17424" s="1"/>
      <c r="F17424" s="1"/>
      <c r="G17424" s="1"/>
      <c r="H17424" s="1"/>
    </row>
    <row r="17425">
      <c r="A17425" s="1"/>
      <c r="B17425" s="1"/>
      <c r="C17425" s="1"/>
      <c r="D17425" s="8"/>
      <c r="E17425" s="1"/>
      <c r="F17425" s="1"/>
      <c r="G17425" s="1"/>
      <c r="H17425" s="1"/>
    </row>
    <row r="17426">
      <c r="A17426" s="1"/>
      <c r="B17426" s="1"/>
      <c r="C17426" s="1"/>
      <c r="D17426" s="8"/>
      <c r="E17426" s="1"/>
      <c r="F17426" s="1"/>
      <c r="G17426" s="1"/>
      <c r="H17426" s="1"/>
    </row>
    <row r="17427">
      <c r="A17427" s="1"/>
      <c r="B17427" s="1"/>
      <c r="C17427" s="1"/>
      <c r="D17427" s="8"/>
      <c r="E17427" s="1"/>
      <c r="F17427" s="1"/>
      <c r="G17427" s="1"/>
      <c r="H17427" s="1"/>
    </row>
    <row r="17428">
      <c r="A17428" s="1"/>
      <c r="B17428" s="1"/>
      <c r="C17428" s="1"/>
      <c r="D17428" s="8"/>
      <c r="E17428" s="1"/>
      <c r="F17428" s="1"/>
      <c r="G17428" s="1"/>
      <c r="H17428" s="1"/>
    </row>
    <row r="17429">
      <c r="A17429" s="1"/>
      <c r="B17429" s="1"/>
      <c r="C17429" s="1"/>
      <c r="D17429" s="8"/>
      <c r="E17429" s="1"/>
      <c r="F17429" s="1"/>
      <c r="G17429" s="1"/>
      <c r="H17429" s="1"/>
    </row>
    <row r="17430">
      <c r="A17430" s="1"/>
      <c r="B17430" s="1"/>
      <c r="C17430" s="1"/>
      <c r="D17430" s="8"/>
      <c r="E17430" s="1"/>
      <c r="F17430" s="1"/>
      <c r="G17430" s="1"/>
      <c r="H17430" s="1"/>
    </row>
    <row r="17431">
      <c r="A17431" s="1"/>
      <c r="B17431" s="1"/>
      <c r="C17431" s="1"/>
      <c r="D17431" s="8"/>
      <c r="E17431" s="1"/>
      <c r="F17431" s="1"/>
      <c r="G17431" s="1"/>
      <c r="H17431" s="1"/>
    </row>
    <row r="17432">
      <c r="A17432" s="1"/>
      <c r="B17432" s="1"/>
      <c r="C17432" s="1"/>
      <c r="D17432" s="8"/>
      <c r="E17432" s="1"/>
      <c r="F17432" s="1"/>
      <c r="G17432" s="1"/>
      <c r="H17432" s="1"/>
    </row>
    <row r="17433">
      <c r="A17433" s="1"/>
      <c r="B17433" s="1"/>
      <c r="C17433" s="1"/>
      <c r="D17433" s="8"/>
      <c r="E17433" s="1"/>
      <c r="F17433" s="1"/>
      <c r="G17433" s="1"/>
      <c r="H17433" s="1"/>
    </row>
    <row r="17434">
      <c r="A17434" s="1"/>
      <c r="B17434" s="1"/>
      <c r="C17434" s="1"/>
      <c r="D17434" s="8"/>
      <c r="E17434" s="1"/>
      <c r="F17434" s="1"/>
      <c r="G17434" s="1"/>
      <c r="H17434" s="1"/>
    </row>
    <row r="17435">
      <c r="A17435" s="1"/>
      <c r="B17435" s="1"/>
      <c r="C17435" s="1"/>
      <c r="D17435" s="8"/>
      <c r="E17435" s="1"/>
      <c r="F17435" s="1"/>
      <c r="G17435" s="1"/>
      <c r="H17435" s="1"/>
    </row>
    <row r="17436">
      <c r="A17436" s="1"/>
      <c r="B17436" s="1"/>
      <c r="C17436" s="1"/>
      <c r="D17436" s="8"/>
      <c r="E17436" s="1"/>
      <c r="F17436" s="1"/>
      <c r="G17436" s="1"/>
      <c r="H17436" s="1"/>
    </row>
    <row r="17437">
      <c r="A17437" s="1"/>
      <c r="B17437" s="1"/>
      <c r="C17437" s="1"/>
      <c r="D17437" s="8"/>
      <c r="E17437" s="1"/>
      <c r="F17437" s="1"/>
      <c r="G17437" s="1"/>
      <c r="H17437" s="1"/>
    </row>
    <row r="17438">
      <c r="A17438" s="1"/>
      <c r="B17438" s="1"/>
      <c r="C17438" s="1"/>
      <c r="D17438" s="8"/>
      <c r="E17438" s="1"/>
      <c r="F17438" s="1"/>
      <c r="G17438" s="1"/>
      <c r="H17438" s="1"/>
    </row>
    <row r="17439">
      <c r="A17439" s="1"/>
      <c r="B17439" s="1"/>
      <c r="C17439" s="1"/>
      <c r="D17439" s="8"/>
      <c r="E17439" s="1"/>
      <c r="F17439" s="1"/>
      <c r="G17439" s="1"/>
      <c r="H17439" s="1"/>
    </row>
    <row r="17440">
      <c r="A17440" s="1"/>
      <c r="B17440" s="1"/>
      <c r="C17440" s="1"/>
      <c r="D17440" s="8"/>
      <c r="E17440" s="1"/>
      <c r="F17440" s="1"/>
      <c r="G17440" s="1"/>
      <c r="H17440" s="1"/>
    </row>
    <row r="17441">
      <c r="A17441" s="1"/>
      <c r="B17441" s="1"/>
      <c r="C17441" s="1"/>
      <c r="D17441" s="8"/>
      <c r="E17441" s="1"/>
      <c r="F17441" s="1"/>
      <c r="G17441" s="1"/>
      <c r="H17441" s="1"/>
    </row>
    <row r="17442">
      <c r="A17442" s="1"/>
      <c r="B17442" s="1"/>
      <c r="C17442" s="1"/>
      <c r="D17442" s="8"/>
      <c r="E17442" s="1"/>
      <c r="F17442" s="1"/>
      <c r="G17442" s="1"/>
      <c r="H17442" s="1"/>
    </row>
    <row r="17443">
      <c r="A17443" s="1"/>
      <c r="B17443" s="1"/>
      <c r="C17443" s="1"/>
      <c r="D17443" s="8"/>
      <c r="E17443" s="1"/>
      <c r="F17443" s="1"/>
      <c r="G17443" s="1"/>
      <c r="H17443" s="1"/>
    </row>
    <row r="17444">
      <c r="A17444" s="1"/>
      <c r="B17444" s="1"/>
      <c r="C17444" s="1"/>
      <c r="D17444" s="8"/>
      <c r="E17444" s="1"/>
      <c r="F17444" s="1"/>
      <c r="G17444" s="1"/>
      <c r="H17444" s="1"/>
    </row>
    <row r="17445">
      <c r="A17445" s="1"/>
      <c r="B17445" s="1"/>
      <c r="C17445" s="1"/>
      <c r="D17445" s="8"/>
      <c r="E17445" s="1"/>
      <c r="F17445" s="1"/>
      <c r="G17445" s="1"/>
      <c r="H17445" s="1"/>
    </row>
    <row r="17446">
      <c r="A17446" s="1"/>
      <c r="B17446" s="1"/>
      <c r="C17446" s="1"/>
      <c r="D17446" s="8"/>
      <c r="E17446" s="1"/>
      <c r="F17446" s="1"/>
      <c r="G17446" s="1"/>
      <c r="H17446" s="1"/>
    </row>
    <row r="17447">
      <c r="A17447" s="1"/>
      <c r="B17447" s="1"/>
      <c r="C17447" s="1"/>
      <c r="D17447" s="8"/>
      <c r="E17447" s="1"/>
      <c r="F17447" s="1"/>
      <c r="G17447" s="1"/>
      <c r="H17447" s="1"/>
    </row>
    <row r="17448">
      <c r="A17448" s="1"/>
      <c r="B17448" s="1"/>
      <c r="C17448" s="1"/>
      <c r="D17448" s="8"/>
      <c r="E17448" s="1"/>
      <c r="F17448" s="1"/>
      <c r="G17448" s="1"/>
      <c r="H17448" s="1"/>
    </row>
    <row r="17449">
      <c r="A17449" s="1"/>
      <c r="B17449" s="1"/>
      <c r="C17449" s="1"/>
      <c r="D17449" s="8"/>
      <c r="E17449" s="1"/>
      <c r="F17449" s="1"/>
      <c r="G17449" s="1"/>
      <c r="H17449" s="1"/>
    </row>
    <row r="17450">
      <c r="A17450" s="1"/>
      <c r="B17450" s="1"/>
      <c r="C17450" s="1"/>
      <c r="D17450" s="8"/>
      <c r="E17450" s="1"/>
      <c r="F17450" s="1"/>
      <c r="G17450" s="1"/>
      <c r="H17450" s="1"/>
    </row>
    <row r="17451">
      <c r="A17451" s="1"/>
      <c r="B17451" s="1"/>
      <c r="C17451" s="1"/>
      <c r="D17451" s="8"/>
      <c r="E17451" s="1"/>
      <c r="F17451" s="1"/>
      <c r="G17451" s="1"/>
      <c r="H17451" s="1"/>
    </row>
    <row r="17452">
      <c r="A17452" s="1"/>
      <c r="B17452" s="1"/>
      <c r="C17452" s="1"/>
      <c r="D17452" s="8"/>
      <c r="E17452" s="1"/>
      <c r="F17452" s="1"/>
      <c r="G17452" s="1"/>
      <c r="H17452" s="1"/>
    </row>
    <row r="17453">
      <c r="A17453" s="1"/>
      <c r="B17453" s="1"/>
      <c r="C17453" s="1"/>
      <c r="D17453" s="8"/>
      <c r="E17453" s="1"/>
      <c r="F17453" s="1"/>
      <c r="G17453" s="1"/>
      <c r="H17453" s="1"/>
    </row>
    <row r="17454">
      <c r="A17454" s="1"/>
      <c r="B17454" s="1"/>
      <c r="C17454" s="1"/>
      <c r="D17454" s="8"/>
      <c r="E17454" s="1"/>
      <c r="F17454" s="1"/>
      <c r="G17454" s="1"/>
      <c r="H17454" s="1"/>
    </row>
    <row r="17455">
      <c r="A17455" s="1"/>
      <c r="B17455" s="1"/>
      <c r="C17455" s="1"/>
      <c r="D17455" s="8"/>
      <c r="E17455" s="1"/>
      <c r="F17455" s="1"/>
      <c r="G17455" s="1"/>
      <c r="H17455" s="1"/>
    </row>
    <row r="17456">
      <c r="A17456" s="1"/>
      <c r="B17456" s="1"/>
      <c r="C17456" s="1"/>
      <c r="D17456" s="8"/>
      <c r="E17456" s="1"/>
      <c r="F17456" s="1"/>
      <c r="G17456" s="1"/>
      <c r="H17456" s="1"/>
    </row>
    <row r="17457">
      <c r="A17457" s="1"/>
      <c r="B17457" s="1"/>
      <c r="C17457" s="1"/>
      <c r="D17457" s="8"/>
      <c r="E17457" s="1"/>
      <c r="F17457" s="1"/>
      <c r="G17457" s="1"/>
      <c r="H17457" s="1"/>
    </row>
    <row r="17458">
      <c r="A17458" s="1"/>
      <c r="B17458" s="1"/>
      <c r="C17458" s="1"/>
      <c r="D17458" s="8"/>
      <c r="E17458" s="1"/>
      <c r="F17458" s="1"/>
      <c r="G17458" s="1"/>
      <c r="H17458" s="1"/>
    </row>
    <row r="17459">
      <c r="A17459" s="1"/>
      <c r="B17459" s="1"/>
      <c r="C17459" s="1"/>
      <c r="D17459" s="8"/>
      <c r="E17459" s="1"/>
      <c r="F17459" s="1"/>
      <c r="G17459" s="1"/>
      <c r="H17459" s="1"/>
    </row>
    <row r="17460">
      <c r="A17460" s="1"/>
      <c r="B17460" s="1"/>
      <c r="C17460" s="1"/>
      <c r="D17460" s="8"/>
      <c r="E17460" s="1"/>
      <c r="F17460" s="1"/>
      <c r="G17460" s="1"/>
      <c r="H17460" s="1"/>
    </row>
    <row r="17461">
      <c r="A17461" s="1"/>
      <c r="B17461" s="1"/>
      <c r="C17461" s="1"/>
      <c r="D17461" s="8"/>
      <c r="E17461" s="1"/>
      <c r="F17461" s="1"/>
      <c r="G17461" s="1"/>
      <c r="H17461" s="1"/>
    </row>
    <row r="17462">
      <c r="A17462" s="1"/>
      <c r="B17462" s="1"/>
      <c r="C17462" s="1"/>
      <c r="D17462" s="8"/>
      <c r="E17462" s="1"/>
      <c r="F17462" s="1"/>
      <c r="G17462" s="1"/>
      <c r="H17462" s="1"/>
    </row>
    <row r="17463">
      <c r="A17463" s="1"/>
      <c r="B17463" s="1"/>
      <c r="C17463" s="1"/>
      <c r="D17463" s="8"/>
      <c r="E17463" s="1"/>
      <c r="F17463" s="1"/>
      <c r="G17463" s="1"/>
      <c r="H17463" s="1"/>
    </row>
    <row r="17464">
      <c r="A17464" s="1"/>
      <c r="B17464" s="1"/>
      <c r="C17464" s="1"/>
      <c r="D17464" s="8"/>
      <c r="E17464" s="1"/>
      <c r="F17464" s="1"/>
      <c r="G17464" s="1"/>
      <c r="H17464" s="1"/>
    </row>
    <row r="17465">
      <c r="A17465" s="1"/>
      <c r="B17465" s="1"/>
      <c r="C17465" s="1"/>
      <c r="D17465" s="8"/>
      <c r="E17465" s="1"/>
      <c r="F17465" s="1"/>
      <c r="G17465" s="1"/>
      <c r="H17465" s="1"/>
    </row>
    <row r="17466">
      <c r="A17466" s="1"/>
      <c r="B17466" s="1"/>
      <c r="C17466" s="1"/>
      <c r="D17466" s="8"/>
      <c r="E17466" s="1"/>
      <c r="F17466" s="1"/>
      <c r="G17466" s="1"/>
      <c r="H17466" s="1"/>
    </row>
    <row r="17467">
      <c r="A17467" s="1"/>
      <c r="B17467" s="1"/>
      <c r="C17467" s="1"/>
      <c r="D17467" s="8"/>
      <c r="E17467" s="1"/>
      <c r="F17467" s="1"/>
      <c r="G17467" s="1"/>
      <c r="H17467" s="1"/>
    </row>
    <row r="17468">
      <c r="A17468" s="1"/>
      <c r="B17468" s="1"/>
      <c r="C17468" s="1"/>
      <c r="D17468" s="8"/>
      <c r="E17468" s="1"/>
      <c r="F17468" s="1"/>
      <c r="G17468" s="1"/>
      <c r="H17468" s="1"/>
    </row>
    <row r="17469">
      <c r="A17469" s="1"/>
      <c r="B17469" s="1"/>
      <c r="C17469" s="1"/>
      <c r="D17469" s="8"/>
      <c r="E17469" s="1"/>
      <c r="F17469" s="1"/>
      <c r="G17469" s="1"/>
      <c r="H17469" s="1"/>
    </row>
    <row r="17470">
      <c r="A17470" s="1"/>
      <c r="B17470" s="1"/>
      <c r="C17470" s="1"/>
      <c r="D17470" s="8"/>
      <c r="E17470" s="1"/>
      <c r="F17470" s="1"/>
      <c r="G17470" s="1"/>
      <c r="H17470" s="1"/>
    </row>
    <row r="17471">
      <c r="A17471" s="1"/>
      <c r="B17471" s="1"/>
      <c r="C17471" s="1"/>
      <c r="D17471" s="8"/>
      <c r="E17471" s="1"/>
      <c r="F17471" s="1"/>
      <c r="G17471" s="1"/>
      <c r="H17471" s="1"/>
    </row>
    <row r="17472">
      <c r="A17472" s="1"/>
      <c r="B17472" s="1"/>
      <c r="C17472" s="1"/>
      <c r="D17472" s="8"/>
      <c r="E17472" s="1"/>
      <c r="F17472" s="1"/>
      <c r="G17472" s="1"/>
      <c r="H17472" s="1"/>
    </row>
    <row r="17473">
      <c r="A17473" s="1"/>
      <c r="B17473" s="1"/>
      <c r="C17473" s="1"/>
      <c r="D17473" s="8"/>
      <c r="E17473" s="1"/>
      <c r="F17473" s="1"/>
      <c r="G17473" s="1"/>
      <c r="H17473" s="1"/>
    </row>
    <row r="17474">
      <c r="A17474" s="1"/>
      <c r="B17474" s="1"/>
      <c r="C17474" s="1"/>
      <c r="D17474" s="8"/>
      <c r="E17474" s="1"/>
      <c r="F17474" s="1"/>
      <c r="G17474" s="1"/>
      <c r="H17474" s="1"/>
    </row>
    <row r="17475">
      <c r="A17475" s="1"/>
      <c r="B17475" s="1"/>
      <c r="C17475" s="1"/>
      <c r="D17475" s="8"/>
      <c r="E17475" s="1"/>
      <c r="F17475" s="1"/>
      <c r="G17475" s="1"/>
      <c r="H17475" s="1"/>
    </row>
    <row r="17476">
      <c r="A17476" s="1"/>
      <c r="B17476" s="1"/>
      <c r="C17476" s="1"/>
      <c r="D17476" s="8"/>
      <c r="E17476" s="1"/>
      <c r="F17476" s="1"/>
      <c r="G17476" s="1"/>
      <c r="H17476" s="1"/>
    </row>
    <row r="17477">
      <c r="A17477" s="1"/>
      <c r="B17477" s="1"/>
      <c r="C17477" s="1"/>
      <c r="D17477" s="8"/>
      <c r="E17477" s="1"/>
      <c r="F17477" s="1"/>
      <c r="G17477" s="1"/>
      <c r="H17477" s="1"/>
    </row>
    <row r="17478">
      <c r="A17478" s="1"/>
      <c r="B17478" s="1"/>
      <c r="C17478" s="1"/>
      <c r="D17478" s="8"/>
      <c r="E17478" s="1"/>
      <c r="F17478" s="1"/>
      <c r="G17478" s="1"/>
      <c r="H17478" s="1"/>
    </row>
    <row r="17479">
      <c r="A17479" s="1"/>
      <c r="B17479" s="1"/>
      <c r="C17479" s="1"/>
      <c r="D17479" s="8"/>
      <c r="E17479" s="1"/>
      <c r="F17479" s="1"/>
      <c r="G17479" s="1"/>
      <c r="H17479" s="1"/>
    </row>
    <row r="17480">
      <c r="A17480" s="1"/>
      <c r="B17480" s="1"/>
      <c r="C17480" s="1"/>
      <c r="D17480" s="8"/>
      <c r="E17480" s="1"/>
      <c r="F17480" s="1"/>
      <c r="G17480" s="1"/>
      <c r="H17480" s="1"/>
    </row>
    <row r="17481">
      <c r="A17481" s="1"/>
      <c r="B17481" s="1"/>
      <c r="C17481" s="1"/>
      <c r="D17481" s="8"/>
      <c r="E17481" s="1"/>
      <c r="F17481" s="1"/>
      <c r="G17481" s="1"/>
      <c r="H17481" s="1"/>
    </row>
    <row r="17482">
      <c r="A17482" s="1"/>
      <c r="B17482" s="1"/>
      <c r="C17482" s="1"/>
      <c r="D17482" s="8"/>
      <c r="E17482" s="1"/>
      <c r="F17482" s="1"/>
      <c r="G17482" s="1"/>
      <c r="H17482" s="1"/>
    </row>
    <row r="17483">
      <c r="A17483" s="1"/>
      <c r="B17483" s="1"/>
      <c r="C17483" s="1"/>
      <c r="D17483" s="8"/>
      <c r="E17483" s="1"/>
      <c r="F17483" s="1"/>
      <c r="G17483" s="1"/>
      <c r="H17483" s="1"/>
    </row>
    <row r="17484">
      <c r="A17484" s="1"/>
      <c r="B17484" s="1"/>
      <c r="C17484" s="1"/>
      <c r="D17484" s="8"/>
      <c r="E17484" s="1"/>
      <c r="F17484" s="1"/>
      <c r="G17484" s="1"/>
      <c r="H17484" s="1"/>
    </row>
    <row r="17485">
      <c r="A17485" s="1"/>
      <c r="B17485" s="1"/>
      <c r="C17485" s="1"/>
      <c r="D17485" s="8"/>
      <c r="E17485" s="1"/>
      <c r="F17485" s="1"/>
      <c r="G17485" s="1"/>
      <c r="H17485" s="1"/>
    </row>
    <row r="17486">
      <c r="A17486" s="1"/>
      <c r="B17486" s="1"/>
      <c r="C17486" s="1"/>
      <c r="D17486" s="8"/>
      <c r="E17486" s="1"/>
      <c r="F17486" s="1"/>
      <c r="G17486" s="1"/>
      <c r="H17486" s="1"/>
    </row>
    <row r="17487">
      <c r="A17487" s="1"/>
      <c r="B17487" s="1"/>
      <c r="C17487" s="1"/>
      <c r="D17487" s="8"/>
      <c r="E17487" s="1"/>
      <c r="F17487" s="1"/>
      <c r="G17487" s="1"/>
      <c r="H17487" s="1"/>
    </row>
    <row r="17488">
      <c r="A17488" s="1"/>
      <c r="B17488" s="1"/>
      <c r="C17488" s="1"/>
      <c r="D17488" s="8"/>
      <c r="E17488" s="1"/>
      <c r="F17488" s="1"/>
      <c r="G17488" s="1"/>
      <c r="H17488" s="1"/>
    </row>
    <row r="17489">
      <c r="A17489" s="1"/>
      <c r="B17489" s="1"/>
      <c r="C17489" s="1"/>
      <c r="D17489" s="8"/>
      <c r="E17489" s="1"/>
      <c r="F17489" s="1"/>
      <c r="G17489" s="1"/>
      <c r="H17489" s="1"/>
    </row>
    <row r="17490">
      <c r="A17490" s="1"/>
      <c r="B17490" s="1"/>
      <c r="C17490" s="1"/>
      <c r="D17490" s="8"/>
      <c r="E17490" s="1"/>
      <c r="F17490" s="1"/>
      <c r="G17490" s="1"/>
      <c r="H17490" s="1"/>
    </row>
    <row r="17491">
      <c r="A17491" s="1"/>
      <c r="B17491" s="1"/>
      <c r="C17491" s="1"/>
      <c r="D17491" s="8"/>
      <c r="E17491" s="1"/>
      <c r="F17491" s="1"/>
      <c r="G17491" s="1"/>
      <c r="H17491" s="1"/>
    </row>
    <row r="17492">
      <c r="A17492" s="1"/>
      <c r="B17492" s="1"/>
      <c r="C17492" s="1"/>
      <c r="D17492" s="8"/>
      <c r="E17492" s="1"/>
      <c r="F17492" s="1"/>
      <c r="G17492" s="1"/>
      <c r="H17492" s="1"/>
    </row>
    <row r="17493">
      <c r="A17493" s="1"/>
      <c r="B17493" s="1"/>
      <c r="C17493" s="1"/>
      <c r="D17493" s="8"/>
      <c r="E17493" s="1"/>
      <c r="F17493" s="1"/>
      <c r="G17493" s="1"/>
      <c r="H17493" s="1"/>
    </row>
    <row r="17494">
      <c r="A17494" s="1"/>
      <c r="B17494" s="1"/>
      <c r="C17494" s="1"/>
      <c r="D17494" s="8"/>
      <c r="E17494" s="1"/>
      <c r="F17494" s="1"/>
      <c r="G17494" s="1"/>
      <c r="H17494" s="1"/>
    </row>
    <row r="17495">
      <c r="A17495" s="1"/>
      <c r="B17495" s="1"/>
      <c r="C17495" s="1"/>
      <c r="D17495" s="8"/>
      <c r="E17495" s="1"/>
      <c r="F17495" s="1"/>
      <c r="G17495" s="1"/>
      <c r="H17495" s="1"/>
    </row>
    <row r="17496">
      <c r="A17496" s="1"/>
      <c r="B17496" s="1"/>
      <c r="C17496" s="1"/>
      <c r="D17496" s="8"/>
      <c r="E17496" s="1"/>
      <c r="F17496" s="1"/>
      <c r="G17496" s="1"/>
      <c r="H17496" s="1"/>
    </row>
    <row r="17497">
      <c r="A17497" s="1"/>
      <c r="B17497" s="1"/>
      <c r="C17497" s="1"/>
      <c r="D17497" s="8"/>
      <c r="E17497" s="1"/>
      <c r="F17497" s="1"/>
      <c r="G17497" s="1"/>
      <c r="H17497" s="1"/>
    </row>
    <row r="17498">
      <c r="A17498" s="1"/>
      <c r="B17498" s="1"/>
      <c r="C17498" s="1"/>
      <c r="D17498" s="8"/>
      <c r="E17498" s="1"/>
      <c r="F17498" s="1"/>
      <c r="G17498" s="1"/>
      <c r="H17498" s="1"/>
    </row>
    <row r="17499">
      <c r="A17499" s="1"/>
      <c r="B17499" s="1"/>
      <c r="C17499" s="1"/>
      <c r="D17499" s="8"/>
      <c r="E17499" s="1"/>
      <c r="F17499" s="1"/>
      <c r="G17499" s="1"/>
      <c r="H17499" s="1"/>
    </row>
    <row r="17500">
      <c r="A17500" s="1"/>
      <c r="B17500" s="1"/>
      <c r="C17500" s="1"/>
      <c r="D17500" s="8"/>
      <c r="E17500" s="1"/>
      <c r="F17500" s="1"/>
      <c r="G17500" s="1"/>
      <c r="H17500" s="1"/>
    </row>
    <row r="17501">
      <c r="A17501" s="1"/>
      <c r="B17501" s="1"/>
      <c r="C17501" s="1"/>
      <c r="D17501" s="8"/>
      <c r="E17501" s="1"/>
      <c r="F17501" s="1"/>
      <c r="G17501" s="1"/>
      <c r="H17501" s="1"/>
    </row>
    <row r="17502">
      <c r="A17502" s="1"/>
      <c r="B17502" s="1"/>
      <c r="C17502" s="1"/>
      <c r="D17502" s="8"/>
      <c r="E17502" s="1"/>
      <c r="F17502" s="1"/>
      <c r="G17502" s="1"/>
      <c r="H17502" s="1"/>
    </row>
    <row r="17503">
      <c r="A17503" s="1"/>
      <c r="B17503" s="1"/>
      <c r="C17503" s="1"/>
      <c r="D17503" s="8"/>
      <c r="E17503" s="1"/>
      <c r="F17503" s="1"/>
      <c r="G17503" s="1"/>
      <c r="H17503" s="1"/>
    </row>
    <row r="17504">
      <c r="A17504" s="1"/>
      <c r="B17504" s="1"/>
      <c r="C17504" s="1"/>
      <c r="D17504" s="8"/>
      <c r="E17504" s="1"/>
      <c r="F17504" s="1"/>
      <c r="G17504" s="1"/>
      <c r="H17504" s="1"/>
    </row>
    <row r="17505">
      <c r="A17505" s="1"/>
      <c r="B17505" s="1"/>
      <c r="C17505" s="1"/>
      <c r="D17505" s="8"/>
      <c r="E17505" s="1"/>
      <c r="F17505" s="1"/>
      <c r="G17505" s="1"/>
      <c r="H17505" s="1"/>
    </row>
    <row r="17506">
      <c r="A17506" s="1"/>
      <c r="B17506" s="1"/>
      <c r="C17506" s="1"/>
      <c r="D17506" s="8"/>
      <c r="E17506" s="1"/>
      <c r="F17506" s="1"/>
      <c r="G17506" s="1"/>
      <c r="H17506" s="1"/>
    </row>
    <row r="17507">
      <c r="A17507" s="1"/>
      <c r="B17507" s="1"/>
      <c r="C17507" s="1"/>
      <c r="D17507" s="8"/>
      <c r="E17507" s="1"/>
      <c r="F17507" s="1"/>
      <c r="G17507" s="1"/>
      <c r="H17507" s="1"/>
    </row>
    <row r="17508">
      <c r="A17508" s="1"/>
      <c r="B17508" s="1"/>
      <c r="C17508" s="1"/>
      <c r="D17508" s="8"/>
      <c r="E17508" s="1"/>
      <c r="F17508" s="1"/>
      <c r="G17508" s="1"/>
      <c r="H17508" s="1"/>
    </row>
    <row r="17509">
      <c r="A17509" s="1"/>
      <c r="B17509" s="1"/>
      <c r="C17509" s="1"/>
      <c r="D17509" s="8"/>
      <c r="E17509" s="1"/>
      <c r="F17509" s="1"/>
      <c r="G17509" s="1"/>
      <c r="H17509" s="1"/>
    </row>
    <row r="17510">
      <c r="A17510" s="1"/>
      <c r="B17510" s="1"/>
      <c r="C17510" s="1"/>
      <c r="D17510" s="8"/>
      <c r="E17510" s="1"/>
      <c r="F17510" s="1"/>
      <c r="G17510" s="1"/>
      <c r="H17510" s="1"/>
    </row>
    <row r="17511">
      <c r="A17511" s="1"/>
      <c r="B17511" s="1"/>
      <c r="C17511" s="1"/>
      <c r="D17511" s="8"/>
      <c r="E17511" s="1"/>
      <c r="F17511" s="1"/>
      <c r="G17511" s="1"/>
      <c r="H17511" s="1"/>
    </row>
    <row r="17512">
      <c r="A17512" s="1"/>
      <c r="B17512" s="1"/>
      <c r="C17512" s="1"/>
      <c r="D17512" s="8"/>
      <c r="E17512" s="1"/>
      <c r="F17512" s="1"/>
      <c r="G17512" s="1"/>
      <c r="H17512" s="1"/>
    </row>
    <row r="17513">
      <c r="A17513" s="1"/>
      <c r="B17513" s="1"/>
      <c r="C17513" s="1"/>
      <c r="D17513" s="8"/>
      <c r="E17513" s="1"/>
      <c r="F17513" s="1"/>
      <c r="G17513" s="1"/>
      <c r="H17513" s="1"/>
    </row>
    <row r="17514">
      <c r="A17514" s="1"/>
      <c r="B17514" s="1"/>
      <c r="C17514" s="1"/>
      <c r="D17514" s="8"/>
      <c r="E17514" s="1"/>
      <c r="F17514" s="1"/>
      <c r="G17514" s="1"/>
      <c r="H17514" s="1"/>
    </row>
    <row r="17515">
      <c r="A17515" s="1"/>
      <c r="B17515" s="1"/>
      <c r="C17515" s="1"/>
      <c r="D17515" s="8"/>
      <c r="E17515" s="1"/>
      <c r="F17515" s="1"/>
      <c r="G17515" s="1"/>
      <c r="H17515" s="1"/>
    </row>
    <row r="17516">
      <c r="A17516" s="1"/>
      <c r="B17516" s="1"/>
      <c r="C17516" s="1"/>
      <c r="D17516" s="8"/>
      <c r="E17516" s="1"/>
      <c r="F17516" s="1"/>
      <c r="G17516" s="1"/>
      <c r="H17516" s="1"/>
    </row>
    <row r="17517">
      <c r="A17517" s="1"/>
      <c r="B17517" s="1"/>
      <c r="C17517" s="1"/>
      <c r="D17517" s="8"/>
      <c r="E17517" s="1"/>
      <c r="F17517" s="1"/>
      <c r="G17517" s="1"/>
      <c r="H17517" s="1"/>
    </row>
    <row r="17518">
      <c r="A17518" s="1"/>
      <c r="B17518" s="1"/>
      <c r="C17518" s="1"/>
      <c r="D17518" s="8"/>
      <c r="E17518" s="1"/>
      <c r="F17518" s="1"/>
      <c r="G17518" s="1"/>
      <c r="H17518" s="1"/>
    </row>
    <row r="17519">
      <c r="A17519" s="1"/>
      <c r="B17519" s="1"/>
      <c r="C17519" s="1"/>
      <c r="D17519" s="8"/>
      <c r="E17519" s="1"/>
      <c r="F17519" s="1"/>
      <c r="G17519" s="1"/>
      <c r="H17519" s="1"/>
    </row>
    <row r="17520">
      <c r="A17520" s="1"/>
      <c r="B17520" s="1"/>
      <c r="C17520" s="1"/>
      <c r="D17520" s="8"/>
      <c r="E17520" s="1"/>
      <c r="F17520" s="1"/>
      <c r="G17520" s="1"/>
      <c r="H17520" s="1"/>
    </row>
    <row r="17521">
      <c r="A17521" s="1"/>
      <c r="B17521" s="1"/>
      <c r="C17521" s="1"/>
      <c r="D17521" s="8"/>
      <c r="E17521" s="1"/>
      <c r="F17521" s="1"/>
      <c r="G17521" s="1"/>
      <c r="H17521" s="1"/>
    </row>
    <row r="17522">
      <c r="A17522" s="1"/>
      <c r="B17522" s="1"/>
      <c r="C17522" s="1"/>
      <c r="D17522" s="8"/>
      <c r="E17522" s="1"/>
      <c r="F17522" s="1"/>
      <c r="G17522" s="1"/>
      <c r="H17522" s="1"/>
    </row>
    <row r="17523">
      <c r="A17523" s="1"/>
      <c r="B17523" s="1"/>
      <c r="C17523" s="1"/>
      <c r="D17523" s="8"/>
      <c r="E17523" s="1"/>
      <c r="F17523" s="1"/>
      <c r="G17523" s="1"/>
      <c r="H17523" s="1"/>
    </row>
    <row r="17524">
      <c r="A17524" s="1"/>
      <c r="B17524" s="1"/>
      <c r="C17524" s="1"/>
      <c r="D17524" s="8"/>
      <c r="E17524" s="1"/>
      <c r="F17524" s="1"/>
      <c r="G17524" s="1"/>
      <c r="H17524" s="1"/>
    </row>
    <row r="17525">
      <c r="A17525" s="1"/>
      <c r="B17525" s="1"/>
      <c r="C17525" s="1"/>
      <c r="D17525" s="8"/>
      <c r="E17525" s="1"/>
      <c r="F17525" s="1"/>
      <c r="G17525" s="1"/>
      <c r="H17525" s="1"/>
    </row>
    <row r="17526">
      <c r="A17526" s="1"/>
      <c r="B17526" s="1"/>
      <c r="C17526" s="1"/>
      <c r="D17526" s="8"/>
      <c r="E17526" s="1"/>
      <c r="F17526" s="1"/>
      <c r="G17526" s="1"/>
      <c r="H17526" s="1"/>
    </row>
    <row r="17527">
      <c r="A17527" s="1"/>
      <c r="B17527" s="1"/>
      <c r="C17527" s="1"/>
      <c r="D17527" s="8"/>
      <c r="E17527" s="1"/>
      <c r="F17527" s="1"/>
      <c r="G17527" s="1"/>
      <c r="H17527" s="1"/>
    </row>
    <row r="17528">
      <c r="A17528" s="1"/>
      <c r="B17528" s="1"/>
      <c r="C17528" s="1"/>
      <c r="D17528" s="8"/>
      <c r="E17528" s="1"/>
      <c r="F17528" s="1"/>
      <c r="G17528" s="1"/>
      <c r="H17528" s="1"/>
    </row>
    <row r="17529">
      <c r="A17529" s="1"/>
      <c r="B17529" s="1"/>
      <c r="C17529" s="1"/>
      <c r="D17529" s="8"/>
      <c r="E17529" s="1"/>
      <c r="F17529" s="1"/>
      <c r="G17529" s="1"/>
      <c r="H17529" s="1"/>
    </row>
    <row r="17530">
      <c r="A17530" s="1"/>
      <c r="B17530" s="1"/>
      <c r="C17530" s="1"/>
      <c r="D17530" s="8"/>
      <c r="E17530" s="1"/>
      <c r="F17530" s="1"/>
      <c r="G17530" s="1"/>
      <c r="H17530" s="1"/>
    </row>
    <row r="17531">
      <c r="A17531" s="1"/>
      <c r="B17531" s="1"/>
      <c r="C17531" s="1"/>
      <c r="D17531" s="8"/>
      <c r="E17531" s="1"/>
      <c r="F17531" s="1"/>
      <c r="G17531" s="1"/>
      <c r="H17531" s="1"/>
    </row>
    <row r="17532">
      <c r="A17532" s="1"/>
      <c r="B17532" s="1"/>
      <c r="C17532" s="1"/>
      <c r="D17532" s="8"/>
      <c r="E17532" s="1"/>
      <c r="F17532" s="1"/>
      <c r="G17532" s="1"/>
      <c r="H17532" s="1"/>
    </row>
    <row r="17533">
      <c r="A17533" s="1"/>
      <c r="B17533" s="1"/>
      <c r="C17533" s="1"/>
      <c r="D17533" s="8"/>
      <c r="E17533" s="1"/>
      <c r="F17533" s="1"/>
      <c r="G17533" s="1"/>
      <c r="H17533" s="1"/>
    </row>
    <row r="17534">
      <c r="A17534" s="1"/>
      <c r="B17534" s="1"/>
      <c r="C17534" s="1"/>
      <c r="D17534" s="8"/>
      <c r="E17534" s="1"/>
      <c r="F17534" s="1"/>
      <c r="G17534" s="1"/>
      <c r="H17534" s="1"/>
    </row>
    <row r="17535">
      <c r="A17535" s="1"/>
      <c r="B17535" s="1"/>
      <c r="C17535" s="1"/>
      <c r="D17535" s="8"/>
      <c r="E17535" s="1"/>
      <c r="F17535" s="1"/>
      <c r="G17535" s="1"/>
      <c r="H17535" s="1"/>
    </row>
    <row r="17536">
      <c r="A17536" s="1"/>
      <c r="B17536" s="1"/>
      <c r="C17536" s="1"/>
      <c r="D17536" s="8"/>
      <c r="E17536" s="1"/>
      <c r="F17536" s="1"/>
      <c r="G17536" s="1"/>
      <c r="H17536" s="1"/>
    </row>
    <row r="17537">
      <c r="A17537" s="1"/>
      <c r="B17537" s="1"/>
      <c r="C17537" s="1"/>
      <c r="D17537" s="8"/>
      <c r="E17537" s="1"/>
      <c r="F17537" s="1"/>
      <c r="G17537" s="1"/>
      <c r="H17537" s="1"/>
    </row>
    <row r="17538">
      <c r="A17538" s="1"/>
      <c r="B17538" s="1"/>
      <c r="C17538" s="1"/>
      <c r="D17538" s="8"/>
      <c r="E17538" s="1"/>
      <c r="F17538" s="1"/>
      <c r="G17538" s="1"/>
      <c r="H17538" s="1"/>
    </row>
    <row r="17539">
      <c r="A17539" s="1"/>
      <c r="B17539" s="1"/>
      <c r="C17539" s="1"/>
      <c r="D17539" s="8"/>
      <c r="E17539" s="1"/>
      <c r="F17539" s="1"/>
      <c r="G17539" s="1"/>
      <c r="H17539" s="1"/>
    </row>
    <row r="17540">
      <c r="A17540" s="1"/>
      <c r="B17540" s="1"/>
      <c r="C17540" s="1"/>
      <c r="D17540" s="8"/>
      <c r="E17540" s="1"/>
      <c r="F17540" s="1"/>
      <c r="G17540" s="1"/>
      <c r="H17540" s="1"/>
    </row>
    <row r="17541">
      <c r="A17541" s="1"/>
      <c r="B17541" s="1"/>
      <c r="C17541" s="1"/>
      <c r="D17541" s="8"/>
      <c r="E17541" s="1"/>
      <c r="F17541" s="1"/>
      <c r="G17541" s="1"/>
      <c r="H17541" s="1"/>
    </row>
    <row r="17542">
      <c r="A17542" s="1"/>
      <c r="B17542" s="1"/>
      <c r="C17542" s="1"/>
      <c r="D17542" s="8"/>
      <c r="E17542" s="1"/>
      <c r="F17542" s="1"/>
      <c r="G17542" s="1"/>
      <c r="H17542" s="1"/>
    </row>
    <row r="17543">
      <c r="A17543" s="1"/>
      <c r="B17543" s="1"/>
      <c r="C17543" s="1"/>
      <c r="D17543" s="8"/>
      <c r="E17543" s="1"/>
      <c r="F17543" s="1"/>
      <c r="G17543" s="1"/>
      <c r="H17543" s="1"/>
    </row>
    <row r="17544">
      <c r="A17544" s="1"/>
      <c r="B17544" s="1"/>
      <c r="C17544" s="1"/>
      <c r="D17544" s="8"/>
      <c r="E17544" s="1"/>
      <c r="F17544" s="1"/>
      <c r="G17544" s="1"/>
      <c r="H17544" s="1"/>
    </row>
    <row r="17545">
      <c r="A17545" s="1"/>
      <c r="B17545" s="1"/>
      <c r="C17545" s="1"/>
      <c r="D17545" s="8"/>
      <c r="E17545" s="1"/>
      <c r="F17545" s="1"/>
      <c r="G17545" s="1"/>
      <c r="H17545" s="1"/>
    </row>
    <row r="17546">
      <c r="A17546" s="1"/>
      <c r="B17546" s="1"/>
      <c r="C17546" s="1"/>
      <c r="D17546" s="8"/>
      <c r="E17546" s="1"/>
      <c r="F17546" s="1"/>
      <c r="G17546" s="1"/>
      <c r="H17546" s="1"/>
    </row>
    <row r="17547">
      <c r="A17547" s="1"/>
      <c r="B17547" s="1"/>
      <c r="C17547" s="1"/>
      <c r="D17547" s="8"/>
      <c r="E17547" s="1"/>
      <c r="F17547" s="1"/>
      <c r="G17547" s="1"/>
      <c r="H17547" s="1"/>
    </row>
    <row r="17548">
      <c r="A17548" s="1"/>
      <c r="B17548" s="1"/>
      <c r="C17548" s="1"/>
      <c r="D17548" s="8"/>
      <c r="E17548" s="1"/>
      <c r="F17548" s="1"/>
      <c r="G17548" s="1"/>
      <c r="H17548" s="1"/>
    </row>
    <row r="17549">
      <c r="A17549" s="1"/>
      <c r="B17549" s="1"/>
      <c r="C17549" s="1"/>
      <c r="D17549" s="8"/>
      <c r="E17549" s="1"/>
      <c r="F17549" s="1"/>
      <c r="G17549" s="1"/>
      <c r="H17549" s="1"/>
    </row>
    <row r="17550">
      <c r="A17550" s="1"/>
      <c r="B17550" s="1"/>
      <c r="C17550" s="1"/>
      <c r="D17550" s="8"/>
      <c r="E17550" s="1"/>
      <c r="F17550" s="1"/>
      <c r="G17550" s="1"/>
      <c r="H17550" s="1"/>
    </row>
    <row r="17551">
      <c r="A17551" s="1"/>
      <c r="B17551" s="1"/>
      <c r="C17551" s="1"/>
      <c r="D17551" s="8"/>
      <c r="E17551" s="1"/>
      <c r="F17551" s="1"/>
      <c r="G17551" s="1"/>
      <c r="H17551" s="1"/>
    </row>
    <row r="17552">
      <c r="A17552" s="1"/>
      <c r="B17552" s="1"/>
      <c r="C17552" s="1"/>
      <c r="D17552" s="8"/>
      <c r="E17552" s="1"/>
      <c r="F17552" s="1"/>
      <c r="G17552" s="1"/>
      <c r="H17552" s="1"/>
    </row>
    <row r="17553">
      <c r="A17553" s="1"/>
      <c r="B17553" s="1"/>
      <c r="C17553" s="1"/>
      <c r="D17553" s="8"/>
      <c r="E17553" s="1"/>
      <c r="F17553" s="1"/>
      <c r="G17553" s="1"/>
      <c r="H17553" s="1"/>
    </row>
    <row r="17554">
      <c r="A17554" s="1"/>
      <c r="B17554" s="1"/>
      <c r="C17554" s="1"/>
      <c r="D17554" s="8"/>
      <c r="E17554" s="1"/>
      <c r="F17554" s="1"/>
      <c r="G17554" s="1"/>
      <c r="H17554" s="1"/>
    </row>
    <row r="17555">
      <c r="A17555" s="1"/>
      <c r="B17555" s="1"/>
      <c r="C17555" s="1"/>
      <c r="D17555" s="8"/>
      <c r="E17555" s="1"/>
      <c r="F17555" s="1"/>
      <c r="G17555" s="1"/>
      <c r="H17555" s="1"/>
    </row>
    <row r="17556">
      <c r="A17556" s="1"/>
      <c r="B17556" s="1"/>
      <c r="C17556" s="1"/>
      <c r="D17556" s="8"/>
      <c r="E17556" s="1"/>
      <c r="F17556" s="1"/>
      <c r="G17556" s="1"/>
      <c r="H17556" s="1"/>
    </row>
    <row r="17557">
      <c r="A17557" s="1"/>
      <c r="B17557" s="1"/>
      <c r="C17557" s="1"/>
      <c r="D17557" s="8"/>
      <c r="E17557" s="1"/>
      <c r="F17557" s="1"/>
      <c r="G17557" s="1"/>
      <c r="H17557" s="1"/>
    </row>
    <row r="17558">
      <c r="A17558" s="1"/>
      <c r="B17558" s="1"/>
      <c r="C17558" s="1"/>
      <c r="D17558" s="8"/>
      <c r="E17558" s="1"/>
      <c r="F17558" s="1"/>
      <c r="G17558" s="1"/>
      <c r="H17558" s="1"/>
    </row>
    <row r="17559">
      <c r="A17559" s="1"/>
      <c r="B17559" s="1"/>
      <c r="C17559" s="1"/>
      <c r="D17559" s="8"/>
      <c r="E17559" s="1"/>
      <c r="F17559" s="1"/>
      <c r="G17559" s="1"/>
      <c r="H17559" s="1"/>
    </row>
    <row r="17560">
      <c r="A17560" s="1"/>
      <c r="B17560" s="1"/>
      <c r="C17560" s="1"/>
      <c r="D17560" s="8"/>
      <c r="E17560" s="1"/>
      <c r="F17560" s="1"/>
      <c r="G17560" s="1"/>
      <c r="H17560" s="1"/>
    </row>
    <row r="17561">
      <c r="A17561" s="1"/>
      <c r="B17561" s="1"/>
      <c r="C17561" s="1"/>
      <c r="D17561" s="8"/>
      <c r="E17561" s="1"/>
      <c r="F17561" s="1"/>
      <c r="G17561" s="1"/>
      <c r="H17561" s="1"/>
    </row>
    <row r="17562">
      <c r="A17562" s="1"/>
      <c r="B17562" s="1"/>
      <c r="C17562" s="1"/>
      <c r="D17562" s="8"/>
      <c r="E17562" s="1"/>
      <c r="F17562" s="1"/>
      <c r="G17562" s="1"/>
      <c r="H17562" s="1"/>
    </row>
    <row r="17563">
      <c r="A17563" s="1"/>
      <c r="B17563" s="1"/>
      <c r="C17563" s="1"/>
      <c r="D17563" s="8"/>
      <c r="E17563" s="1"/>
      <c r="F17563" s="1"/>
      <c r="G17563" s="1"/>
      <c r="H17563" s="1"/>
    </row>
    <row r="17564">
      <c r="A17564" s="1"/>
      <c r="B17564" s="1"/>
      <c r="C17564" s="1"/>
      <c r="D17564" s="8"/>
      <c r="E17564" s="1"/>
      <c r="F17564" s="1"/>
      <c r="G17564" s="1"/>
      <c r="H17564" s="1"/>
    </row>
    <row r="17565">
      <c r="A17565" s="1"/>
      <c r="B17565" s="1"/>
      <c r="C17565" s="1"/>
      <c r="D17565" s="8"/>
      <c r="E17565" s="1"/>
      <c r="F17565" s="1"/>
      <c r="G17565" s="1"/>
      <c r="H17565" s="1"/>
    </row>
    <row r="17566">
      <c r="A17566" s="1"/>
      <c r="B17566" s="1"/>
      <c r="C17566" s="1"/>
      <c r="D17566" s="8"/>
      <c r="E17566" s="1"/>
      <c r="F17566" s="1"/>
      <c r="G17566" s="1"/>
      <c r="H17566" s="1"/>
    </row>
    <row r="17567">
      <c r="A17567" s="1"/>
      <c r="B17567" s="1"/>
      <c r="C17567" s="1"/>
      <c r="D17567" s="8"/>
      <c r="E17567" s="1"/>
      <c r="F17567" s="1"/>
      <c r="G17567" s="1"/>
      <c r="H17567" s="1"/>
    </row>
    <row r="17568">
      <c r="A17568" s="1"/>
      <c r="B17568" s="1"/>
      <c r="C17568" s="1"/>
      <c r="D17568" s="8"/>
      <c r="E17568" s="1"/>
      <c r="F17568" s="1"/>
      <c r="G17568" s="1"/>
      <c r="H17568" s="1"/>
    </row>
    <row r="17569">
      <c r="A17569" s="1"/>
      <c r="B17569" s="1"/>
      <c r="C17569" s="1"/>
      <c r="D17569" s="8"/>
      <c r="E17569" s="1"/>
      <c r="F17569" s="1"/>
      <c r="G17569" s="1"/>
      <c r="H17569" s="1"/>
    </row>
    <row r="17570">
      <c r="A17570" s="1"/>
      <c r="B17570" s="1"/>
      <c r="C17570" s="1"/>
      <c r="D17570" s="8"/>
      <c r="E17570" s="1"/>
      <c r="F17570" s="1"/>
      <c r="G17570" s="1"/>
      <c r="H17570" s="1"/>
    </row>
    <row r="17571">
      <c r="A17571" s="1"/>
      <c r="B17571" s="1"/>
      <c r="C17571" s="1"/>
      <c r="D17571" s="8"/>
      <c r="E17571" s="1"/>
      <c r="F17571" s="1"/>
      <c r="G17571" s="1"/>
      <c r="H17571" s="1"/>
    </row>
    <row r="17572">
      <c r="A17572" s="1"/>
      <c r="B17572" s="1"/>
      <c r="C17572" s="1"/>
      <c r="D17572" s="8"/>
      <c r="E17572" s="1"/>
      <c r="F17572" s="1"/>
      <c r="G17572" s="1"/>
      <c r="H17572" s="1"/>
    </row>
    <row r="17573">
      <c r="A17573" s="1"/>
      <c r="B17573" s="1"/>
      <c r="C17573" s="1"/>
      <c r="D17573" s="8"/>
      <c r="E17573" s="1"/>
      <c r="F17573" s="1"/>
      <c r="G17573" s="1"/>
      <c r="H17573" s="1"/>
    </row>
    <row r="17574">
      <c r="A17574" s="1"/>
      <c r="B17574" s="1"/>
      <c r="C17574" s="1"/>
      <c r="D17574" s="8"/>
      <c r="E17574" s="1"/>
      <c r="F17574" s="1"/>
      <c r="G17574" s="1"/>
      <c r="H17574" s="1"/>
    </row>
    <row r="17575">
      <c r="A17575" s="1"/>
      <c r="B17575" s="1"/>
      <c r="C17575" s="1"/>
      <c r="D17575" s="8"/>
      <c r="E17575" s="1"/>
      <c r="F17575" s="1"/>
      <c r="G17575" s="1"/>
      <c r="H17575" s="1"/>
    </row>
    <row r="17576">
      <c r="A17576" s="1"/>
      <c r="B17576" s="1"/>
      <c r="C17576" s="1"/>
      <c r="D17576" s="8"/>
      <c r="E17576" s="1"/>
      <c r="F17576" s="1"/>
      <c r="G17576" s="1"/>
      <c r="H17576" s="1"/>
    </row>
    <row r="17577">
      <c r="A17577" s="1"/>
      <c r="B17577" s="1"/>
      <c r="C17577" s="1"/>
      <c r="D17577" s="8"/>
      <c r="E17577" s="1"/>
      <c r="F17577" s="1"/>
      <c r="G17577" s="1"/>
      <c r="H17577" s="1"/>
    </row>
    <row r="17578">
      <c r="A17578" s="1"/>
      <c r="B17578" s="1"/>
      <c r="C17578" s="1"/>
      <c r="D17578" s="8"/>
      <c r="E17578" s="1"/>
      <c r="F17578" s="1"/>
      <c r="G17578" s="1"/>
      <c r="H17578" s="1"/>
    </row>
    <row r="17579">
      <c r="A17579" s="1"/>
      <c r="B17579" s="1"/>
      <c r="C17579" s="1"/>
      <c r="D17579" s="8"/>
      <c r="E17579" s="1"/>
      <c r="F17579" s="1"/>
      <c r="G17579" s="1"/>
      <c r="H17579" s="1"/>
    </row>
    <row r="17580">
      <c r="A17580" s="1"/>
      <c r="B17580" s="1"/>
      <c r="C17580" s="1"/>
      <c r="D17580" s="8"/>
      <c r="E17580" s="1"/>
      <c r="F17580" s="1"/>
      <c r="G17580" s="1"/>
      <c r="H17580" s="1"/>
    </row>
    <row r="17581">
      <c r="A17581" s="1"/>
      <c r="B17581" s="1"/>
      <c r="C17581" s="1"/>
      <c r="D17581" s="8"/>
      <c r="E17581" s="1"/>
      <c r="F17581" s="1"/>
      <c r="G17581" s="1"/>
      <c r="H17581" s="1"/>
    </row>
    <row r="17582">
      <c r="A17582" s="1"/>
      <c r="B17582" s="1"/>
      <c r="C17582" s="1"/>
      <c r="D17582" s="8"/>
      <c r="E17582" s="1"/>
      <c r="F17582" s="1"/>
      <c r="G17582" s="1"/>
      <c r="H17582" s="1"/>
    </row>
    <row r="17583">
      <c r="A17583" s="1"/>
      <c r="B17583" s="1"/>
      <c r="C17583" s="1"/>
      <c r="D17583" s="8"/>
      <c r="E17583" s="1"/>
      <c r="F17583" s="1"/>
      <c r="G17583" s="1"/>
      <c r="H17583" s="1"/>
    </row>
    <row r="17584">
      <c r="A17584" s="1"/>
      <c r="B17584" s="1"/>
      <c r="C17584" s="1"/>
      <c r="D17584" s="8"/>
      <c r="E17584" s="1"/>
      <c r="F17584" s="1"/>
      <c r="G17584" s="1"/>
      <c r="H17584" s="1"/>
    </row>
    <row r="17585">
      <c r="A17585" s="1"/>
      <c r="B17585" s="1"/>
      <c r="C17585" s="1"/>
      <c r="D17585" s="8"/>
      <c r="E17585" s="1"/>
      <c r="F17585" s="1"/>
      <c r="G17585" s="1"/>
      <c r="H17585" s="1"/>
    </row>
    <row r="17586">
      <c r="A17586" s="1"/>
      <c r="B17586" s="1"/>
      <c r="C17586" s="1"/>
      <c r="D17586" s="8"/>
      <c r="E17586" s="1"/>
      <c r="F17586" s="1"/>
      <c r="G17586" s="1"/>
      <c r="H17586" s="1"/>
    </row>
    <row r="17587">
      <c r="A17587" s="1"/>
      <c r="B17587" s="1"/>
      <c r="C17587" s="1"/>
      <c r="D17587" s="8"/>
      <c r="E17587" s="1"/>
      <c r="F17587" s="1"/>
      <c r="G17587" s="1"/>
      <c r="H17587" s="1"/>
    </row>
    <row r="17588">
      <c r="A17588" s="1"/>
      <c r="B17588" s="1"/>
      <c r="C17588" s="1"/>
      <c r="D17588" s="8"/>
      <c r="E17588" s="1"/>
      <c r="F17588" s="1"/>
      <c r="G17588" s="1"/>
      <c r="H17588" s="1"/>
    </row>
    <row r="17589">
      <c r="A17589" s="1"/>
      <c r="B17589" s="1"/>
      <c r="C17589" s="1"/>
      <c r="D17589" s="8"/>
      <c r="E17589" s="1"/>
      <c r="F17589" s="1"/>
      <c r="G17589" s="1"/>
      <c r="H17589" s="1"/>
    </row>
    <row r="17590">
      <c r="A17590" s="1"/>
      <c r="B17590" s="1"/>
      <c r="C17590" s="1"/>
      <c r="D17590" s="8"/>
      <c r="E17590" s="1"/>
      <c r="F17590" s="1"/>
      <c r="G17590" s="1"/>
      <c r="H17590" s="1"/>
    </row>
    <row r="17591">
      <c r="A17591" s="1"/>
      <c r="B17591" s="1"/>
      <c r="C17591" s="1"/>
      <c r="D17591" s="8"/>
      <c r="E17591" s="1"/>
      <c r="F17591" s="1"/>
      <c r="G17591" s="1"/>
      <c r="H17591" s="1"/>
    </row>
    <row r="17592">
      <c r="A17592" s="1"/>
      <c r="B17592" s="1"/>
      <c r="C17592" s="1"/>
      <c r="D17592" s="8"/>
      <c r="E17592" s="1"/>
      <c r="F17592" s="1"/>
      <c r="G17592" s="1"/>
      <c r="H17592" s="1"/>
    </row>
    <row r="17593">
      <c r="A17593" s="1"/>
      <c r="B17593" s="1"/>
      <c r="C17593" s="1"/>
      <c r="D17593" s="8"/>
      <c r="E17593" s="1"/>
      <c r="F17593" s="1"/>
      <c r="G17593" s="1"/>
      <c r="H17593" s="1"/>
    </row>
    <row r="17594">
      <c r="A17594" s="1"/>
      <c r="B17594" s="1"/>
      <c r="C17594" s="1"/>
      <c r="D17594" s="8"/>
      <c r="E17594" s="1"/>
      <c r="F17594" s="1"/>
      <c r="G17594" s="1"/>
      <c r="H17594" s="1"/>
    </row>
    <row r="17595">
      <c r="A17595" s="1"/>
      <c r="B17595" s="1"/>
      <c r="C17595" s="1"/>
      <c r="D17595" s="8"/>
      <c r="E17595" s="1"/>
      <c r="F17595" s="1"/>
      <c r="G17595" s="1"/>
      <c r="H17595" s="1"/>
    </row>
    <row r="17596">
      <c r="A17596" s="1"/>
      <c r="B17596" s="1"/>
      <c r="C17596" s="1"/>
      <c r="D17596" s="8"/>
      <c r="E17596" s="1"/>
      <c r="F17596" s="1"/>
      <c r="G17596" s="1"/>
      <c r="H17596" s="1"/>
    </row>
    <row r="17597">
      <c r="A17597" s="1"/>
      <c r="B17597" s="1"/>
      <c r="C17597" s="1"/>
      <c r="D17597" s="8"/>
      <c r="E17597" s="1"/>
      <c r="F17597" s="1"/>
      <c r="G17597" s="1"/>
      <c r="H17597" s="1"/>
    </row>
    <row r="17598">
      <c r="A17598" s="1"/>
      <c r="B17598" s="1"/>
      <c r="C17598" s="1"/>
      <c r="D17598" s="8"/>
      <c r="E17598" s="1"/>
      <c r="F17598" s="1"/>
      <c r="G17598" s="1"/>
      <c r="H17598" s="1"/>
    </row>
    <row r="17599">
      <c r="A17599" s="1"/>
      <c r="B17599" s="1"/>
      <c r="C17599" s="1"/>
      <c r="D17599" s="8"/>
      <c r="E17599" s="1"/>
      <c r="F17599" s="1"/>
      <c r="G17599" s="1"/>
      <c r="H17599" s="1"/>
    </row>
    <row r="17600">
      <c r="A17600" s="1"/>
      <c r="B17600" s="1"/>
      <c r="C17600" s="1"/>
      <c r="D17600" s="8"/>
      <c r="E17600" s="1"/>
      <c r="F17600" s="1"/>
      <c r="G17600" s="1"/>
      <c r="H17600" s="1"/>
    </row>
    <row r="17601">
      <c r="A17601" s="1"/>
      <c r="B17601" s="1"/>
      <c r="C17601" s="1"/>
      <c r="D17601" s="8"/>
      <c r="E17601" s="1"/>
      <c r="F17601" s="1"/>
      <c r="G17601" s="1"/>
      <c r="H17601" s="1"/>
    </row>
    <row r="17602">
      <c r="A17602" s="1"/>
      <c r="B17602" s="1"/>
      <c r="C17602" s="1"/>
      <c r="D17602" s="8"/>
      <c r="E17602" s="1"/>
      <c r="F17602" s="1"/>
      <c r="G17602" s="1"/>
      <c r="H17602" s="1"/>
    </row>
    <row r="17603">
      <c r="A17603" s="1"/>
      <c r="B17603" s="1"/>
      <c r="C17603" s="1"/>
      <c r="D17603" s="8"/>
      <c r="E17603" s="1"/>
      <c r="F17603" s="1"/>
      <c r="G17603" s="1"/>
      <c r="H17603" s="1"/>
    </row>
    <row r="17604">
      <c r="A17604" s="1"/>
      <c r="B17604" s="1"/>
      <c r="C17604" s="1"/>
      <c r="D17604" s="8"/>
      <c r="E17604" s="1"/>
      <c r="F17604" s="1"/>
      <c r="G17604" s="1"/>
      <c r="H17604" s="1"/>
    </row>
    <row r="17605">
      <c r="A17605" s="1"/>
      <c r="B17605" s="1"/>
      <c r="C17605" s="1"/>
      <c r="D17605" s="8"/>
      <c r="E17605" s="1"/>
      <c r="F17605" s="1"/>
      <c r="G17605" s="1"/>
      <c r="H17605" s="1"/>
    </row>
    <row r="17606">
      <c r="A17606" s="1"/>
      <c r="B17606" s="1"/>
      <c r="C17606" s="1"/>
      <c r="D17606" s="8"/>
      <c r="E17606" s="1"/>
      <c r="F17606" s="1"/>
      <c r="G17606" s="1"/>
      <c r="H17606" s="1"/>
    </row>
    <row r="17607">
      <c r="A17607" s="1"/>
      <c r="B17607" s="1"/>
      <c r="C17607" s="1"/>
      <c r="D17607" s="8"/>
      <c r="E17607" s="1"/>
      <c r="F17607" s="1"/>
      <c r="G17607" s="1"/>
      <c r="H17607" s="1"/>
    </row>
    <row r="17608">
      <c r="A17608" s="1"/>
      <c r="B17608" s="1"/>
      <c r="C17608" s="1"/>
      <c r="D17608" s="8"/>
      <c r="E17608" s="1"/>
      <c r="F17608" s="1"/>
      <c r="G17608" s="1"/>
      <c r="H17608" s="1"/>
    </row>
    <row r="17609">
      <c r="A17609" s="1"/>
      <c r="B17609" s="1"/>
      <c r="C17609" s="1"/>
      <c r="D17609" s="8"/>
      <c r="E17609" s="1"/>
      <c r="F17609" s="1"/>
      <c r="G17609" s="1"/>
      <c r="H17609" s="1"/>
    </row>
    <row r="17610">
      <c r="A17610" s="1"/>
      <c r="B17610" s="1"/>
      <c r="C17610" s="1"/>
      <c r="D17610" s="8"/>
      <c r="E17610" s="1"/>
      <c r="F17610" s="1"/>
      <c r="G17610" s="1"/>
      <c r="H17610" s="1"/>
    </row>
    <row r="17611">
      <c r="A17611" s="1"/>
      <c r="B17611" s="1"/>
      <c r="C17611" s="1"/>
      <c r="D17611" s="8"/>
      <c r="E17611" s="1"/>
      <c r="F17611" s="1"/>
      <c r="G17611" s="1"/>
      <c r="H17611" s="1"/>
    </row>
    <row r="17612">
      <c r="A17612" s="1"/>
      <c r="B17612" s="1"/>
      <c r="C17612" s="1"/>
      <c r="D17612" s="8"/>
      <c r="E17612" s="1"/>
      <c r="F17612" s="1"/>
      <c r="G17612" s="1"/>
      <c r="H17612" s="1"/>
    </row>
    <row r="17613">
      <c r="A17613" s="1"/>
      <c r="B17613" s="1"/>
      <c r="C17613" s="1"/>
      <c r="D17613" s="8"/>
      <c r="E17613" s="1"/>
      <c r="F17613" s="1"/>
      <c r="G17613" s="1"/>
      <c r="H17613" s="1"/>
    </row>
    <row r="17614">
      <c r="A17614" s="1"/>
      <c r="B17614" s="1"/>
      <c r="C17614" s="1"/>
      <c r="D17614" s="8"/>
      <c r="E17614" s="1"/>
      <c r="F17614" s="1"/>
      <c r="G17614" s="1"/>
      <c r="H17614" s="1"/>
    </row>
    <row r="17615">
      <c r="A17615" s="1"/>
      <c r="B17615" s="1"/>
      <c r="C17615" s="1"/>
      <c r="D17615" s="8"/>
      <c r="E17615" s="1"/>
      <c r="F17615" s="1"/>
      <c r="G17615" s="1"/>
      <c r="H17615" s="1"/>
    </row>
    <row r="17616">
      <c r="A17616" s="1"/>
      <c r="B17616" s="1"/>
      <c r="C17616" s="1"/>
      <c r="D17616" s="8"/>
      <c r="E17616" s="1"/>
      <c r="F17616" s="1"/>
      <c r="G17616" s="1"/>
      <c r="H17616" s="1"/>
    </row>
    <row r="17617">
      <c r="A17617" s="1"/>
      <c r="B17617" s="1"/>
      <c r="C17617" s="1"/>
      <c r="D17617" s="8"/>
      <c r="E17617" s="1"/>
      <c r="F17617" s="1"/>
      <c r="G17617" s="1"/>
      <c r="H17617" s="1"/>
    </row>
    <row r="17618">
      <c r="A17618" s="1"/>
      <c r="B17618" s="1"/>
      <c r="C17618" s="1"/>
      <c r="D17618" s="8"/>
      <c r="E17618" s="1"/>
      <c r="F17618" s="1"/>
      <c r="G17618" s="1"/>
      <c r="H17618" s="1"/>
    </row>
    <row r="17619">
      <c r="A17619" s="1"/>
      <c r="B17619" s="1"/>
      <c r="C17619" s="1"/>
      <c r="D17619" s="8"/>
      <c r="E17619" s="1"/>
      <c r="F17619" s="1"/>
      <c r="G17619" s="1"/>
      <c r="H17619" s="1"/>
    </row>
    <row r="17620">
      <c r="A17620" s="1"/>
      <c r="B17620" s="1"/>
      <c r="C17620" s="1"/>
      <c r="D17620" s="8"/>
      <c r="E17620" s="1"/>
      <c r="F17620" s="1"/>
      <c r="G17620" s="1"/>
      <c r="H17620" s="1"/>
    </row>
    <row r="17621">
      <c r="A17621" s="1"/>
      <c r="B17621" s="1"/>
      <c r="C17621" s="1"/>
      <c r="D17621" s="8"/>
      <c r="E17621" s="1"/>
      <c r="F17621" s="1"/>
      <c r="G17621" s="1"/>
      <c r="H17621" s="1"/>
    </row>
    <row r="17622">
      <c r="A17622" s="1"/>
      <c r="B17622" s="1"/>
      <c r="C17622" s="1"/>
      <c r="D17622" s="8"/>
      <c r="E17622" s="1"/>
      <c r="F17622" s="1"/>
      <c r="G17622" s="1"/>
      <c r="H17622" s="1"/>
    </row>
    <row r="17623">
      <c r="A17623" s="1"/>
      <c r="B17623" s="1"/>
      <c r="C17623" s="1"/>
      <c r="D17623" s="8"/>
      <c r="E17623" s="1"/>
      <c r="F17623" s="1"/>
      <c r="G17623" s="1"/>
      <c r="H17623" s="1"/>
    </row>
    <row r="17624">
      <c r="A17624" s="1"/>
      <c r="B17624" s="1"/>
      <c r="C17624" s="1"/>
      <c r="D17624" s="8"/>
      <c r="E17624" s="1"/>
      <c r="F17624" s="1"/>
      <c r="G17624" s="1"/>
      <c r="H17624" s="1"/>
    </row>
    <row r="17625">
      <c r="A17625" s="1"/>
      <c r="B17625" s="1"/>
      <c r="C17625" s="1"/>
      <c r="D17625" s="8"/>
      <c r="E17625" s="1"/>
      <c r="F17625" s="1"/>
      <c r="G17625" s="1"/>
      <c r="H17625" s="1"/>
    </row>
    <row r="17626">
      <c r="A17626" s="1"/>
      <c r="B17626" s="1"/>
      <c r="C17626" s="1"/>
      <c r="D17626" s="8"/>
      <c r="E17626" s="1"/>
      <c r="F17626" s="1"/>
      <c r="G17626" s="1"/>
      <c r="H17626" s="1"/>
    </row>
    <row r="17627">
      <c r="A17627" s="1"/>
      <c r="B17627" s="1"/>
      <c r="C17627" s="1"/>
      <c r="D17627" s="8"/>
      <c r="E17627" s="1"/>
      <c r="F17627" s="1"/>
      <c r="G17627" s="1"/>
      <c r="H17627" s="1"/>
    </row>
    <row r="17628">
      <c r="A17628" s="1"/>
      <c r="B17628" s="1"/>
      <c r="C17628" s="1"/>
      <c r="D17628" s="8"/>
      <c r="E17628" s="1"/>
      <c r="F17628" s="1"/>
      <c r="G17628" s="1"/>
      <c r="H17628" s="1"/>
    </row>
    <row r="17629">
      <c r="A17629" s="1"/>
      <c r="B17629" s="1"/>
      <c r="C17629" s="1"/>
      <c r="D17629" s="8"/>
      <c r="E17629" s="1"/>
      <c r="F17629" s="1"/>
      <c r="G17629" s="1"/>
      <c r="H17629" s="1"/>
    </row>
    <row r="17630">
      <c r="A17630" s="1"/>
      <c r="B17630" s="1"/>
      <c r="C17630" s="1"/>
      <c r="D17630" s="8"/>
      <c r="E17630" s="1"/>
      <c r="F17630" s="1"/>
      <c r="G17630" s="1"/>
      <c r="H17630" s="1"/>
    </row>
    <row r="17631">
      <c r="A17631" s="1"/>
      <c r="B17631" s="1"/>
      <c r="C17631" s="1"/>
      <c r="D17631" s="8"/>
      <c r="E17631" s="1"/>
      <c r="F17631" s="1"/>
      <c r="G17631" s="1"/>
      <c r="H17631" s="1"/>
    </row>
    <row r="17632">
      <c r="A17632" s="1"/>
      <c r="B17632" s="1"/>
      <c r="C17632" s="1"/>
      <c r="D17632" s="8"/>
      <c r="E17632" s="1"/>
      <c r="F17632" s="1"/>
      <c r="G17632" s="1"/>
      <c r="H17632" s="1"/>
    </row>
    <row r="17633">
      <c r="A17633" s="1"/>
      <c r="B17633" s="1"/>
      <c r="C17633" s="1"/>
      <c r="D17633" s="8"/>
      <c r="E17633" s="1"/>
      <c r="F17633" s="1"/>
      <c r="G17633" s="1"/>
      <c r="H17633" s="1"/>
    </row>
    <row r="17634">
      <c r="A17634" s="1"/>
      <c r="B17634" s="1"/>
      <c r="C17634" s="1"/>
      <c r="D17634" s="8"/>
      <c r="E17634" s="1"/>
      <c r="F17634" s="1"/>
      <c r="G17634" s="1"/>
      <c r="H17634" s="1"/>
    </row>
    <row r="17635">
      <c r="A17635" s="1"/>
      <c r="B17635" s="1"/>
      <c r="C17635" s="1"/>
      <c r="D17635" s="8"/>
      <c r="E17635" s="1"/>
      <c r="F17635" s="1"/>
      <c r="G17635" s="1"/>
      <c r="H17635" s="1"/>
    </row>
    <row r="17636">
      <c r="A17636" s="1"/>
      <c r="B17636" s="1"/>
      <c r="C17636" s="1"/>
      <c r="D17636" s="8"/>
      <c r="E17636" s="1"/>
      <c r="F17636" s="1"/>
      <c r="G17636" s="1"/>
      <c r="H17636" s="1"/>
    </row>
    <row r="17637">
      <c r="A17637" s="1"/>
      <c r="B17637" s="1"/>
      <c r="C17637" s="1"/>
      <c r="D17637" s="8"/>
      <c r="E17637" s="1"/>
      <c r="F17637" s="1"/>
      <c r="G17637" s="1"/>
      <c r="H17637" s="1"/>
    </row>
    <row r="17638">
      <c r="A17638" s="1"/>
      <c r="B17638" s="1"/>
      <c r="C17638" s="1"/>
      <c r="D17638" s="8"/>
      <c r="E17638" s="1"/>
      <c r="F17638" s="1"/>
      <c r="G17638" s="1"/>
      <c r="H17638" s="1"/>
    </row>
    <row r="17639">
      <c r="A17639" s="1"/>
      <c r="B17639" s="1"/>
      <c r="C17639" s="1"/>
      <c r="D17639" s="8"/>
      <c r="E17639" s="1"/>
      <c r="F17639" s="1"/>
      <c r="G17639" s="1"/>
      <c r="H17639" s="1"/>
    </row>
    <row r="17640">
      <c r="A17640" s="1"/>
      <c r="B17640" s="1"/>
      <c r="C17640" s="1"/>
      <c r="D17640" s="8"/>
      <c r="E17640" s="1"/>
      <c r="F17640" s="1"/>
      <c r="G17640" s="1"/>
      <c r="H17640" s="1"/>
    </row>
    <row r="17641">
      <c r="A17641" s="1"/>
      <c r="B17641" s="1"/>
      <c r="C17641" s="1"/>
      <c r="D17641" s="8"/>
      <c r="E17641" s="1"/>
      <c r="F17641" s="1"/>
      <c r="G17641" s="1"/>
      <c r="H17641" s="1"/>
    </row>
    <row r="17642">
      <c r="A17642" s="1"/>
      <c r="B17642" s="1"/>
      <c r="C17642" s="1"/>
      <c r="D17642" s="8"/>
      <c r="E17642" s="1"/>
      <c r="F17642" s="1"/>
      <c r="G17642" s="1"/>
      <c r="H17642" s="1"/>
    </row>
    <row r="17643">
      <c r="A17643" s="1"/>
      <c r="B17643" s="1"/>
      <c r="C17643" s="1"/>
      <c r="D17643" s="8"/>
      <c r="E17643" s="1"/>
      <c r="F17643" s="1"/>
      <c r="G17643" s="1"/>
      <c r="H17643" s="1"/>
    </row>
    <row r="17644">
      <c r="A17644" s="1"/>
      <c r="B17644" s="1"/>
      <c r="C17644" s="1"/>
      <c r="D17644" s="8"/>
      <c r="E17644" s="1"/>
      <c r="F17644" s="1"/>
      <c r="G17644" s="1"/>
      <c r="H17644" s="1"/>
    </row>
    <row r="17645">
      <c r="A17645" s="1"/>
      <c r="B17645" s="1"/>
      <c r="C17645" s="1"/>
      <c r="D17645" s="8"/>
      <c r="E17645" s="1"/>
      <c r="F17645" s="1"/>
      <c r="G17645" s="1"/>
      <c r="H17645" s="1"/>
    </row>
    <row r="17646">
      <c r="A17646" s="1"/>
      <c r="B17646" s="1"/>
      <c r="C17646" s="1"/>
      <c r="D17646" s="8"/>
      <c r="E17646" s="1"/>
      <c r="F17646" s="1"/>
      <c r="G17646" s="1"/>
      <c r="H17646" s="1"/>
    </row>
    <row r="17647">
      <c r="A17647" s="1"/>
      <c r="B17647" s="1"/>
      <c r="C17647" s="1"/>
      <c r="D17647" s="8"/>
      <c r="E17647" s="1"/>
      <c r="F17647" s="1"/>
      <c r="G17647" s="1"/>
      <c r="H17647" s="1"/>
    </row>
    <row r="17648">
      <c r="A17648" s="1"/>
      <c r="B17648" s="1"/>
      <c r="C17648" s="1"/>
      <c r="D17648" s="8"/>
      <c r="E17648" s="1"/>
      <c r="F17648" s="1"/>
      <c r="G17648" s="1"/>
      <c r="H17648" s="1"/>
    </row>
    <row r="17649">
      <c r="A17649" s="1"/>
      <c r="B17649" s="1"/>
      <c r="C17649" s="1"/>
      <c r="D17649" s="8"/>
      <c r="E17649" s="1"/>
      <c r="F17649" s="1"/>
      <c r="G17649" s="1"/>
      <c r="H17649" s="1"/>
    </row>
    <row r="17650">
      <c r="A17650" s="1"/>
      <c r="B17650" s="1"/>
      <c r="C17650" s="1"/>
      <c r="D17650" s="8"/>
      <c r="E17650" s="1"/>
      <c r="F17650" s="1"/>
      <c r="G17650" s="1"/>
      <c r="H17650" s="1"/>
    </row>
    <row r="17651">
      <c r="A17651" s="1"/>
      <c r="B17651" s="1"/>
      <c r="C17651" s="1"/>
      <c r="D17651" s="8"/>
      <c r="E17651" s="1"/>
      <c r="F17651" s="1"/>
      <c r="G17651" s="1"/>
      <c r="H17651" s="1"/>
    </row>
    <row r="17652">
      <c r="A17652" s="1"/>
      <c r="B17652" s="1"/>
      <c r="C17652" s="1"/>
      <c r="D17652" s="8"/>
      <c r="E17652" s="1"/>
      <c r="F17652" s="1"/>
      <c r="G17652" s="1"/>
      <c r="H17652" s="1"/>
    </row>
    <row r="17653">
      <c r="A17653" s="1"/>
      <c r="B17653" s="1"/>
      <c r="C17653" s="1"/>
      <c r="D17653" s="8"/>
      <c r="E17653" s="1"/>
      <c r="F17653" s="1"/>
      <c r="G17653" s="1"/>
      <c r="H17653" s="1"/>
    </row>
    <row r="17654">
      <c r="A17654" s="1"/>
      <c r="B17654" s="1"/>
      <c r="C17654" s="1"/>
      <c r="D17654" s="8"/>
      <c r="E17654" s="1"/>
      <c r="F17654" s="1"/>
      <c r="G17654" s="1"/>
      <c r="H17654" s="1"/>
    </row>
    <row r="17655">
      <c r="A17655" s="1"/>
      <c r="B17655" s="1"/>
      <c r="C17655" s="1"/>
      <c r="D17655" s="8"/>
      <c r="E17655" s="1"/>
      <c r="F17655" s="1"/>
      <c r="G17655" s="1"/>
      <c r="H17655" s="1"/>
    </row>
    <row r="17656">
      <c r="A17656" s="1"/>
      <c r="B17656" s="1"/>
      <c r="C17656" s="1"/>
      <c r="D17656" s="8"/>
      <c r="E17656" s="1"/>
      <c r="F17656" s="1"/>
      <c r="G17656" s="1"/>
      <c r="H17656" s="1"/>
    </row>
    <row r="17657">
      <c r="A17657" s="1"/>
      <c r="B17657" s="1"/>
      <c r="C17657" s="1"/>
      <c r="D17657" s="8"/>
      <c r="E17657" s="1"/>
      <c r="F17657" s="1"/>
      <c r="G17657" s="1"/>
      <c r="H17657" s="1"/>
    </row>
    <row r="17658">
      <c r="A17658" s="1"/>
      <c r="B17658" s="1"/>
      <c r="C17658" s="1"/>
      <c r="D17658" s="8"/>
      <c r="E17658" s="1"/>
      <c r="F17658" s="1"/>
      <c r="G17658" s="1"/>
      <c r="H17658" s="1"/>
    </row>
    <row r="17659">
      <c r="A17659" s="1"/>
      <c r="B17659" s="1"/>
      <c r="C17659" s="1"/>
      <c r="D17659" s="8"/>
      <c r="E17659" s="1"/>
      <c r="F17659" s="1"/>
      <c r="G17659" s="1"/>
      <c r="H17659" s="1"/>
    </row>
    <row r="17660">
      <c r="A17660" s="1"/>
      <c r="B17660" s="1"/>
      <c r="C17660" s="1"/>
      <c r="D17660" s="8"/>
      <c r="E17660" s="1"/>
      <c r="F17660" s="1"/>
      <c r="G17660" s="1"/>
      <c r="H17660" s="1"/>
    </row>
    <row r="17661">
      <c r="A17661" s="1"/>
      <c r="B17661" s="1"/>
      <c r="C17661" s="1"/>
      <c r="D17661" s="8"/>
      <c r="E17661" s="1"/>
      <c r="F17661" s="1"/>
      <c r="G17661" s="1"/>
      <c r="H17661" s="1"/>
    </row>
    <row r="17662">
      <c r="A17662" s="1"/>
      <c r="B17662" s="1"/>
      <c r="C17662" s="1"/>
      <c r="D17662" s="8"/>
      <c r="E17662" s="1"/>
      <c r="F17662" s="1"/>
      <c r="G17662" s="1"/>
      <c r="H17662" s="1"/>
    </row>
    <row r="17663">
      <c r="A17663" s="1"/>
      <c r="B17663" s="1"/>
      <c r="C17663" s="1"/>
      <c r="D17663" s="8"/>
      <c r="E17663" s="1"/>
      <c r="F17663" s="1"/>
      <c r="G17663" s="1"/>
      <c r="H17663" s="1"/>
    </row>
    <row r="17664">
      <c r="A17664" s="1"/>
      <c r="B17664" s="1"/>
      <c r="C17664" s="1"/>
      <c r="D17664" s="8"/>
      <c r="E17664" s="1"/>
      <c r="F17664" s="1"/>
      <c r="G17664" s="1"/>
      <c r="H17664" s="1"/>
    </row>
    <row r="17665">
      <c r="A17665" s="1"/>
      <c r="B17665" s="1"/>
      <c r="C17665" s="1"/>
      <c r="D17665" s="8"/>
      <c r="E17665" s="1"/>
      <c r="F17665" s="1"/>
      <c r="G17665" s="1"/>
      <c r="H17665" s="1"/>
    </row>
    <row r="17666">
      <c r="A17666" s="1"/>
      <c r="B17666" s="1"/>
      <c r="C17666" s="1"/>
      <c r="D17666" s="8"/>
      <c r="E17666" s="1"/>
      <c r="F17666" s="1"/>
      <c r="G17666" s="1"/>
      <c r="H17666" s="1"/>
    </row>
    <row r="17667">
      <c r="A17667" s="1"/>
      <c r="B17667" s="1"/>
      <c r="C17667" s="1"/>
      <c r="D17667" s="8"/>
      <c r="E17667" s="1"/>
      <c r="F17667" s="1"/>
      <c r="G17667" s="1"/>
      <c r="H17667" s="1"/>
    </row>
    <row r="17668">
      <c r="A17668" s="1"/>
      <c r="B17668" s="1"/>
      <c r="C17668" s="1"/>
      <c r="D17668" s="8"/>
      <c r="E17668" s="1"/>
      <c r="F17668" s="1"/>
      <c r="G17668" s="1"/>
      <c r="H17668" s="1"/>
    </row>
    <row r="17669">
      <c r="A17669" s="1"/>
      <c r="B17669" s="1"/>
      <c r="C17669" s="1"/>
      <c r="D17669" s="8"/>
      <c r="E17669" s="1"/>
      <c r="F17669" s="1"/>
      <c r="G17669" s="1"/>
      <c r="H17669" s="1"/>
    </row>
    <row r="17670">
      <c r="A17670" s="1"/>
      <c r="B17670" s="1"/>
      <c r="C17670" s="1"/>
      <c r="D17670" s="8"/>
      <c r="E17670" s="1"/>
      <c r="F17670" s="1"/>
      <c r="G17670" s="1"/>
      <c r="H17670" s="1"/>
    </row>
    <row r="17671">
      <c r="A17671" s="1"/>
      <c r="B17671" s="1"/>
      <c r="C17671" s="1"/>
      <c r="D17671" s="8"/>
      <c r="E17671" s="1"/>
      <c r="F17671" s="1"/>
      <c r="G17671" s="1"/>
      <c r="H17671" s="1"/>
    </row>
    <row r="17672">
      <c r="A17672" s="1"/>
      <c r="B17672" s="1"/>
      <c r="C17672" s="1"/>
      <c r="D17672" s="8"/>
      <c r="E17672" s="1"/>
      <c r="F17672" s="1"/>
      <c r="G17672" s="1"/>
      <c r="H17672" s="1"/>
    </row>
    <row r="17673">
      <c r="A17673" s="1"/>
      <c r="B17673" s="1"/>
      <c r="C17673" s="1"/>
      <c r="D17673" s="8"/>
      <c r="E17673" s="1"/>
      <c r="F17673" s="1"/>
      <c r="G17673" s="1"/>
      <c r="H17673" s="1"/>
    </row>
    <row r="17674">
      <c r="A17674" s="1"/>
      <c r="B17674" s="1"/>
      <c r="C17674" s="1"/>
      <c r="D17674" s="8"/>
      <c r="E17674" s="1"/>
      <c r="F17674" s="1"/>
      <c r="G17674" s="1"/>
      <c r="H17674" s="1"/>
    </row>
    <row r="17675">
      <c r="A17675" s="1"/>
      <c r="B17675" s="1"/>
      <c r="C17675" s="1"/>
      <c r="D17675" s="8"/>
      <c r="E17675" s="1"/>
      <c r="F17675" s="1"/>
      <c r="G17675" s="1"/>
      <c r="H17675" s="1"/>
    </row>
    <row r="17676">
      <c r="A17676" s="1"/>
      <c r="B17676" s="1"/>
      <c r="C17676" s="1"/>
      <c r="D17676" s="8"/>
      <c r="E17676" s="1"/>
      <c r="F17676" s="1"/>
      <c r="G17676" s="1"/>
      <c r="H17676" s="1"/>
    </row>
    <row r="17677">
      <c r="A17677" s="1"/>
      <c r="B17677" s="1"/>
      <c r="C17677" s="1"/>
      <c r="D17677" s="8"/>
      <c r="E17677" s="1"/>
      <c r="F17677" s="1"/>
      <c r="G17677" s="1"/>
      <c r="H17677" s="1"/>
    </row>
    <row r="17678">
      <c r="A17678" s="1"/>
      <c r="B17678" s="1"/>
      <c r="C17678" s="1"/>
      <c r="D17678" s="8"/>
      <c r="E17678" s="1"/>
      <c r="F17678" s="1"/>
      <c r="G17678" s="1"/>
      <c r="H17678" s="1"/>
    </row>
    <row r="17679">
      <c r="A17679" s="1"/>
      <c r="B17679" s="1"/>
      <c r="C17679" s="1"/>
      <c r="D17679" s="8"/>
      <c r="E17679" s="1"/>
      <c r="F17679" s="1"/>
      <c r="G17679" s="1"/>
      <c r="H17679" s="1"/>
    </row>
    <row r="17680">
      <c r="A17680" s="1"/>
      <c r="B17680" s="1"/>
      <c r="C17680" s="1"/>
      <c r="D17680" s="8"/>
      <c r="E17680" s="1"/>
      <c r="F17680" s="1"/>
      <c r="G17680" s="1"/>
      <c r="H17680" s="1"/>
    </row>
    <row r="17681">
      <c r="A17681" s="1"/>
      <c r="B17681" s="1"/>
      <c r="C17681" s="1"/>
      <c r="D17681" s="8"/>
      <c r="E17681" s="1"/>
      <c r="F17681" s="1"/>
      <c r="G17681" s="1"/>
      <c r="H17681" s="1"/>
    </row>
    <row r="17682">
      <c r="A17682" s="1"/>
      <c r="B17682" s="1"/>
      <c r="C17682" s="1"/>
      <c r="D17682" s="8"/>
      <c r="E17682" s="1"/>
      <c r="F17682" s="1"/>
      <c r="G17682" s="1"/>
      <c r="H17682" s="1"/>
    </row>
    <row r="17683">
      <c r="A17683" s="1"/>
      <c r="B17683" s="1"/>
      <c r="C17683" s="1"/>
      <c r="D17683" s="8"/>
      <c r="E17683" s="1"/>
      <c r="F17683" s="1"/>
      <c r="G17683" s="1"/>
      <c r="H17683" s="1"/>
    </row>
    <row r="17684">
      <c r="A17684" s="1"/>
      <c r="B17684" s="1"/>
      <c r="C17684" s="1"/>
      <c r="D17684" s="8"/>
      <c r="E17684" s="1"/>
      <c r="F17684" s="1"/>
      <c r="G17684" s="1"/>
      <c r="H17684" s="1"/>
    </row>
    <row r="17685">
      <c r="A17685" s="1"/>
      <c r="B17685" s="1"/>
      <c r="C17685" s="1"/>
      <c r="D17685" s="8"/>
      <c r="E17685" s="1"/>
      <c r="F17685" s="1"/>
      <c r="G17685" s="1"/>
      <c r="H17685" s="1"/>
    </row>
    <row r="17686">
      <c r="A17686" s="1"/>
      <c r="B17686" s="1"/>
      <c r="C17686" s="1"/>
      <c r="D17686" s="8"/>
      <c r="E17686" s="1"/>
      <c r="F17686" s="1"/>
      <c r="G17686" s="1"/>
      <c r="H17686" s="1"/>
    </row>
    <row r="17687">
      <c r="A17687" s="1"/>
      <c r="B17687" s="1"/>
      <c r="C17687" s="1"/>
      <c r="D17687" s="8"/>
      <c r="E17687" s="1"/>
      <c r="F17687" s="1"/>
      <c r="G17687" s="1"/>
      <c r="H17687" s="1"/>
    </row>
    <row r="17688">
      <c r="A17688" s="1"/>
      <c r="B17688" s="1"/>
      <c r="C17688" s="1"/>
      <c r="D17688" s="8"/>
      <c r="E17688" s="1"/>
      <c r="F17688" s="1"/>
      <c r="G17688" s="1"/>
      <c r="H17688" s="1"/>
    </row>
    <row r="17689">
      <c r="A17689" s="1"/>
      <c r="B17689" s="1"/>
      <c r="C17689" s="1"/>
      <c r="D17689" s="8"/>
      <c r="E17689" s="1"/>
      <c r="F17689" s="1"/>
      <c r="G17689" s="1"/>
      <c r="H17689" s="1"/>
    </row>
    <row r="17690">
      <c r="A17690" s="1"/>
      <c r="B17690" s="1"/>
      <c r="C17690" s="1"/>
      <c r="D17690" s="8"/>
      <c r="E17690" s="1"/>
      <c r="F17690" s="1"/>
      <c r="G17690" s="1"/>
      <c r="H17690" s="1"/>
    </row>
    <row r="17691">
      <c r="A17691" s="1"/>
      <c r="B17691" s="1"/>
      <c r="C17691" s="1"/>
      <c r="D17691" s="8"/>
      <c r="E17691" s="1"/>
      <c r="F17691" s="1"/>
      <c r="G17691" s="1"/>
      <c r="H17691" s="1"/>
    </row>
    <row r="17692">
      <c r="A17692" s="1"/>
      <c r="B17692" s="1"/>
      <c r="C17692" s="1"/>
      <c r="D17692" s="8"/>
      <c r="E17692" s="1"/>
      <c r="F17692" s="1"/>
      <c r="G17692" s="1"/>
      <c r="H17692" s="1"/>
    </row>
    <row r="17693">
      <c r="A17693" s="1"/>
      <c r="B17693" s="1"/>
      <c r="C17693" s="1"/>
      <c r="D17693" s="8"/>
      <c r="E17693" s="1"/>
      <c r="F17693" s="1"/>
      <c r="G17693" s="1"/>
      <c r="H17693" s="1"/>
    </row>
    <row r="17694">
      <c r="A17694" s="1"/>
      <c r="B17694" s="1"/>
      <c r="C17694" s="1"/>
      <c r="D17694" s="8"/>
      <c r="E17694" s="1"/>
      <c r="F17694" s="1"/>
      <c r="G17694" s="1"/>
      <c r="H17694" s="1"/>
    </row>
    <row r="17695">
      <c r="A17695" s="1"/>
      <c r="B17695" s="1"/>
      <c r="C17695" s="1"/>
      <c r="D17695" s="8"/>
      <c r="E17695" s="1"/>
      <c r="F17695" s="1"/>
      <c r="G17695" s="1"/>
      <c r="H17695" s="1"/>
    </row>
    <row r="17696">
      <c r="A17696" s="1"/>
      <c r="B17696" s="1"/>
      <c r="C17696" s="1"/>
      <c r="D17696" s="8"/>
      <c r="E17696" s="1"/>
      <c r="F17696" s="1"/>
      <c r="G17696" s="1"/>
      <c r="H17696" s="1"/>
    </row>
    <row r="17697">
      <c r="A17697" s="1"/>
      <c r="B17697" s="1"/>
      <c r="C17697" s="1"/>
      <c r="D17697" s="8"/>
      <c r="E17697" s="1"/>
      <c r="F17697" s="1"/>
      <c r="G17697" s="1"/>
      <c r="H17697" s="1"/>
    </row>
    <row r="17698">
      <c r="A17698" s="1"/>
      <c r="B17698" s="1"/>
      <c r="C17698" s="1"/>
      <c r="D17698" s="8"/>
      <c r="E17698" s="1"/>
      <c r="F17698" s="1"/>
      <c r="G17698" s="1"/>
      <c r="H17698" s="1"/>
    </row>
    <row r="17699">
      <c r="A17699" s="1"/>
      <c r="B17699" s="1"/>
      <c r="C17699" s="1"/>
      <c r="D17699" s="8"/>
      <c r="E17699" s="1"/>
      <c r="F17699" s="1"/>
      <c r="G17699" s="1"/>
      <c r="H17699" s="1"/>
    </row>
    <row r="17700">
      <c r="A17700" s="1"/>
      <c r="B17700" s="1"/>
      <c r="C17700" s="1"/>
      <c r="D17700" s="8"/>
      <c r="E17700" s="1"/>
      <c r="F17700" s="1"/>
      <c r="G17700" s="1"/>
      <c r="H17700" s="1"/>
    </row>
    <row r="17701">
      <c r="A17701" s="1"/>
      <c r="B17701" s="1"/>
      <c r="C17701" s="1"/>
      <c r="D17701" s="8"/>
      <c r="E17701" s="1"/>
      <c r="F17701" s="1"/>
      <c r="G17701" s="1"/>
      <c r="H17701" s="1"/>
    </row>
    <row r="17702">
      <c r="A17702" s="1"/>
      <c r="B17702" s="1"/>
      <c r="C17702" s="1"/>
      <c r="D17702" s="8"/>
      <c r="E17702" s="1"/>
      <c r="F17702" s="1"/>
      <c r="G17702" s="1"/>
      <c r="H17702" s="1"/>
    </row>
    <row r="17703">
      <c r="A17703" s="1"/>
      <c r="B17703" s="1"/>
      <c r="C17703" s="1"/>
      <c r="D17703" s="8"/>
      <c r="E17703" s="1"/>
      <c r="F17703" s="1"/>
      <c r="G17703" s="1"/>
      <c r="H17703" s="1"/>
    </row>
    <row r="17704">
      <c r="A17704" s="1"/>
      <c r="B17704" s="1"/>
      <c r="C17704" s="1"/>
      <c r="D17704" s="8"/>
      <c r="E17704" s="1"/>
      <c r="F17704" s="1"/>
      <c r="G17704" s="1"/>
      <c r="H17704" s="1"/>
    </row>
    <row r="17705">
      <c r="A17705" s="1"/>
      <c r="B17705" s="1"/>
      <c r="C17705" s="1"/>
      <c r="D17705" s="8"/>
      <c r="E17705" s="1"/>
      <c r="F17705" s="1"/>
      <c r="G17705" s="1"/>
      <c r="H17705" s="1"/>
    </row>
    <row r="17706">
      <c r="A17706" s="1"/>
      <c r="B17706" s="1"/>
      <c r="C17706" s="1"/>
      <c r="D17706" s="8"/>
      <c r="E17706" s="1"/>
      <c r="F17706" s="1"/>
      <c r="G17706" s="1"/>
      <c r="H17706" s="1"/>
    </row>
    <row r="17707">
      <c r="A17707" s="1"/>
      <c r="B17707" s="1"/>
      <c r="C17707" s="1"/>
      <c r="D17707" s="8"/>
      <c r="E17707" s="1"/>
      <c r="F17707" s="1"/>
      <c r="G17707" s="1"/>
      <c r="H17707" s="1"/>
    </row>
    <row r="17708">
      <c r="A17708" s="1"/>
      <c r="B17708" s="1"/>
      <c r="C17708" s="1"/>
      <c r="D17708" s="8"/>
      <c r="E17708" s="1"/>
      <c r="F17708" s="1"/>
      <c r="G17708" s="1"/>
      <c r="H17708" s="1"/>
    </row>
    <row r="17709">
      <c r="A17709" s="1"/>
      <c r="B17709" s="1"/>
      <c r="C17709" s="1"/>
      <c r="D17709" s="8"/>
      <c r="E17709" s="1"/>
      <c r="F17709" s="1"/>
      <c r="G17709" s="1"/>
      <c r="H17709" s="1"/>
    </row>
    <row r="17710">
      <c r="A17710" s="1"/>
      <c r="B17710" s="1"/>
      <c r="C17710" s="1"/>
      <c r="D17710" s="8"/>
      <c r="E17710" s="1"/>
      <c r="F17710" s="1"/>
      <c r="G17710" s="1"/>
      <c r="H17710" s="1"/>
    </row>
    <row r="17711">
      <c r="A17711" s="1"/>
      <c r="B17711" s="1"/>
      <c r="C17711" s="1"/>
      <c r="D17711" s="8"/>
      <c r="E17711" s="1"/>
      <c r="F17711" s="1"/>
      <c r="G17711" s="1"/>
      <c r="H17711" s="1"/>
    </row>
    <row r="17712">
      <c r="A17712" s="1"/>
      <c r="B17712" s="1"/>
      <c r="C17712" s="1"/>
      <c r="D17712" s="8"/>
      <c r="E17712" s="1"/>
      <c r="F17712" s="1"/>
      <c r="G17712" s="1"/>
      <c r="H17712" s="1"/>
    </row>
    <row r="17713">
      <c r="A17713" s="1"/>
      <c r="B17713" s="1"/>
      <c r="C17713" s="1"/>
      <c r="D17713" s="8"/>
      <c r="E17713" s="1"/>
      <c r="F17713" s="1"/>
      <c r="G17713" s="1"/>
      <c r="H17713" s="1"/>
    </row>
    <row r="17714">
      <c r="A17714" s="1"/>
      <c r="B17714" s="1"/>
      <c r="C17714" s="1"/>
      <c r="D17714" s="8"/>
      <c r="E17714" s="1"/>
      <c r="F17714" s="1"/>
      <c r="G17714" s="1"/>
      <c r="H17714" s="1"/>
    </row>
    <row r="17715">
      <c r="A17715" s="1"/>
      <c r="B17715" s="1"/>
      <c r="C17715" s="1"/>
      <c r="D17715" s="8"/>
      <c r="E17715" s="1"/>
      <c r="F17715" s="1"/>
      <c r="G17715" s="1"/>
      <c r="H17715" s="1"/>
    </row>
    <row r="17716">
      <c r="A17716" s="1"/>
      <c r="B17716" s="1"/>
      <c r="C17716" s="1"/>
      <c r="D17716" s="8"/>
      <c r="E17716" s="1"/>
      <c r="F17716" s="1"/>
      <c r="G17716" s="1"/>
      <c r="H17716" s="1"/>
    </row>
    <row r="17717">
      <c r="A17717" s="1"/>
      <c r="B17717" s="1"/>
      <c r="C17717" s="1"/>
      <c r="D17717" s="8"/>
      <c r="E17717" s="1"/>
      <c r="F17717" s="1"/>
      <c r="G17717" s="1"/>
      <c r="H17717" s="1"/>
    </row>
    <row r="17718">
      <c r="A17718" s="1"/>
      <c r="B17718" s="1"/>
      <c r="C17718" s="1"/>
      <c r="D17718" s="8"/>
      <c r="E17718" s="1"/>
      <c r="F17718" s="1"/>
      <c r="G17718" s="1"/>
      <c r="H17718" s="1"/>
    </row>
    <row r="17719">
      <c r="A17719" s="1"/>
      <c r="B17719" s="1"/>
      <c r="C17719" s="1"/>
      <c r="D17719" s="8"/>
      <c r="E17719" s="1"/>
      <c r="F17719" s="1"/>
      <c r="G17719" s="1"/>
      <c r="H17719" s="1"/>
    </row>
    <row r="17720">
      <c r="A17720" s="1"/>
      <c r="B17720" s="1"/>
      <c r="C17720" s="1"/>
      <c r="D17720" s="8"/>
      <c r="E17720" s="1"/>
      <c r="F17720" s="1"/>
      <c r="G17720" s="1"/>
      <c r="H17720" s="1"/>
    </row>
    <row r="17721">
      <c r="A17721" s="1"/>
      <c r="B17721" s="1"/>
      <c r="C17721" s="1"/>
      <c r="D17721" s="8"/>
      <c r="E17721" s="1"/>
      <c r="F17721" s="1"/>
      <c r="G17721" s="1"/>
      <c r="H17721" s="1"/>
    </row>
    <row r="17722">
      <c r="A17722" s="1"/>
      <c r="B17722" s="1"/>
      <c r="C17722" s="1"/>
      <c r="D17722" s="8"/>
      <c r="E17722" s="1"/>
      <c r="F17722" s="1"/>
      <c r="G17722" s="1"/>
      <c r="H17722" s="1"/>
    </row>
    <row r="17723">
      <c r="A17723" s="1"/>
      <c r="B17723" s="1"/>
      <c r="C17723" s="1"/>
      <c r="D17723" s="8"/>
      <c r="E17723" s="1"/>
      <c r="F17723" s="1"/>
      <c r="G17723" s="1"/>
      <c r="H17723" s="1"/>
    </row>
    <row r="17724">
      <c r="A17724" s="1"/>
      <c r="B17724" s="1"/>
      <c r="C17724" s="1"/>
      <c r="D17724" s="8"/>
      <c r="E17724" s="1"/>
      <c r="F17724" s="1"/>
      <c r="G17724" s="1"/>
      <c r="H17724" s="1"/>
    </row>
    <row r="17725">
      <c r="A17725" s="1"/>
      <c r="B17725" s="1"/>
      <c r="C17725" s="1"/>
      <c r="D17725" s="8"/>
      <c r="E17725" s="1"/>
      <c r="F17725" s="1"/>
      <c r="G17725" s="1"/>
      <c r="H17725" s="1"/>
    </row>
    <row r="17726">
      <c r="A17726" s="1"/>
      <c r="B17726" s="1"/>
      <c r="C17726" s="1"/>
      <c r="D17726" s="8"/>
      <c r="E17726" s="1"/>
      <c r="F17726" s="1"/>
      <c r="G17726" s="1"/>
      <c r="H17726" s="1"/>
    </row>
    <row r="17727">
      <c r="A17727" s="1"/>
      <c r="B17727" s="1"/>
      <c r="C17727" s="1"/>
      <c r="D17727" s="8"/>
      <c r="E17727" s="1"/>
      <c r="F17727" s="1"/>
      <c r="G17727" s="1"/>
      <c r="H17727" s="1"/>
    </row>
    <row r="17728">
      <c r="A17728" s="1"/>
      <c r="B17728" s="1"/>
      <c r="C17728" s="1"/>
      <c r="D17728" s="8"/>
      <c r="E17728" s="1"/>
      <c r="F17728" s="1"/>
      <c r="G17728" s="1"/>
      <c r="H17728" s="1"/>
    </row>
    <row r="17729">
      <c r="A17729" s="1"/>
      <c r="B17729" s="1"/>
      <c r="C17729" s="1"/>
      <c r="D17729" s="8"/>
      <c r="E17729" s="1"/>
      <c r="F17729" s="1"/>
      <c r="G17729" s="1"/>
      <c r="H17729" s="1"/>
    </row>
    <row r="17730">
      <c r="A17730" s="1"/>
      <c r="B17730" s="1"/>
      <c r="C17730" s="1"/>
      <c r="D17730" s="8"/>
      <c r="E17730" s="1"/>
      <c r="F17730" s="1"/>
      <c r="G17730" s="1"/>
      <c r="H17730" s="1"/>
    </row>
    <row r="17731">
      <c r="A17731" s="1"/>
      <c r="B17731" s="1"/>
      <c r="C17731" s="1"/>
      <c r="D17731" s="8"/>
      <c r="E17731" s="1"/>
      <c r="F17731" s="1"/>
      <c r="G17731" s="1"/>
      <c r="H17731" s="1"/>
    </row>
    <row r="17732">
      <c r="A17732" s="1"/>
      <c r="B17732" s="1"/>
      <c r="C17732" s="1"/>
      <c r="D17732" s="8"/>
      <c r="E17732" s="1"/>
      <c r="F17732" s="1"/>
      <c r="G17732" s="1"/>
      <c r="H17732" s="1"/>
    </row>
    <row r="17733">
      <c r="A17733" s="1"/>
      <c r="B17733" s="1"/>
      <c r="C17733" s="1"/>
      <c r="D17733" s="8"/>
      <c r="E17733" s="1"/>
      <c r="F17733" s="1"/>
      <c r="G17733" s="1"/>
      <c r="H17733" s="1"/>
    </row>
    <row r="17734">
      <c r="A17734" s="1"/>
      <c r="B17734" s="1"/>
      <c r="C17734" s="1"/>
      <c r="D17734" s="8"/>
      <c r="E17734" s="1"/>
      <c r="F17734" s="1"/>
      <c r="G17734" s="1"/>
      <c r="H17734" s="1"/>
    </row>
    <row r="17735">
      <c r="A17735" s="1"/>
      <c r="B17735" s="1"/>
      <c r="C17735" s="1"/>
      <c r="D17735" s="8"/>
      <c r="E17735" s="1"/>
      <c r="F17735" s="1"/>
      <c r="G17735" s="1"/>
      <c r="H17735" s="1"/>
    </row>
    <row r="17736">
      <c r="A17736" s="1"/>
      <c r="B17736" s="1"/>
      <c r="C17736" s="1"/>
      <c r="D17736" s="8"/>
      <c r="E17736" s="1"/>
      <c r="F17736" s="1"/>
      <c r="G17736" s="1"/>
      <c r="H17736" s="1"/>
    </row>
    <row r="17737">
      <c r="A17737" s="1"/>
      <c r="B17737" s="1"/>
      <c r="C17737" s="1"/>
      <c r="D17737" s="8"/>
      <c r="E17737" s="1"/>
      <c r="F17737" s="1"/>
      <c r="G17737" s="1"/>
      <c r="H17737" s="1"/>
    </row>
    <row r="17738">
      <c r="A17738" s="1"/>
      <c r="B17738" s="1"/>
      <c r="C17738" s="1"/>
      <c r="D17738" s="8"/>
      <c r="E17738" s="1"/>
      <c r="F17738" s="1"/>
      <c r="G17738" s="1"/>
      <c r="H17738" s="1"/>
    </row>
    <row r="17739">
      <c r="A17739" s="1"/>
      <c r="B17739" s="1"/>
      <c r="C17739" s="1"/>
      <c r="D17739" s="8"/>
      <c r="E17739" s="1"/>
      <c r="F17739" s="1"/>
      <c r="G17739" s="1"/>
      <c r="H17739" s="1"/>
    </row>
    <row r="17740">
      <c r="A17740" s="1"/>
      <c r="B17740" s="1"/>
      <c r="C17740" s="1"/>
      <c r="D17740" s="8"/>
      <c r="E17740" s="1"/>
      <c r="F17740" s="1"/>
      <c r="G17740" s="1"/>
      <c r="H17740" s="1"/>
    </row>
    <row r="17741">
      <c r="A17741" s="1"/>
      <c r="B17741" s="1"/>
      <c r="C17741" s="1"/>
      <c r="D17741" s="8"/>
      <c r="E17741" s="1"/>
      <c r="F17741" s="1"/>
      <c r="G17741" s="1"/>
      <c r="H17741" s="1"/>
    </row>
    <row r="17742">
      <c r="A17742" s="1"/>
      <c r="B17742" s="1"/>
      <c r="C17742" s="1"/>
      <c r="D17742" s="8"/>
      <c r="E17742" s="1"/>
      <c r="F17742" s="1"/>
      <c r="G17742" s="1"/>
      <c r="H17742" s="1"/>
    </row>
    <row r="17743">
      <c r="A17743" s="1"/>
      <c r="B17743" s="1"/>
      <c r="C17743" s="1"/>
      <c r="D17743" s="8"/>
      <c r="E17743" s="1"/>
      <c r="F17743" s="1"/>
      <c r="G17743" s="1"/>
      <c r="H17743" s="1"/>
    </row>
    <row r="17744">
      <c r="A17744" s="1"/>
      <c r="B17744" s="1"/>
      <c r="C17744" s="1"/>
      <c r="D17744" s="8"/>
      <c r="E17744" s="1"/>
      <c r="F17744" s="1"/>
      <c r="G17744" s="1"/>
      <c r="H17744" s="1"/>
    </row>
    <row r="17745">
      <c r="A17745" s="1"/>
      <c r="B17745" s="1"/>
      <c r="C17745" s="1"/>
      <c r="D17745" s="8"/>
      <c r="E17745" s="1"/>
      <c r="F17745" s="1"/>
      <c r="G17745" s="1"/>
      <c r="H17745" s="1"/>
    </row>
    <row r="17746">
      <c r="A17746" s="1"/>
      <c r="B17746" s="1"/>
      <c r="C17746" s="1"/>
      <c r="D17746" s="8"/>
      <c r="E17746" s="1"/>
      <c r="F17746" s="1"/>
      <c r="G17746" s="1"/>
      <c r="H17746" s="1"/>
    </row>
    <row r="17747">
      <c r="A17747" s="1"/>
      <c r="B17747" s="1"/>
      <c r="C17747" s="1"/>
      <c r="D17747" s="8"/>
      <c r="E17747" s="1"/>
      <c r="F17747" s="1"/>
      <c r="G17747" s="1"/>
      <c r="H17747" s="1"/>
    </row>
    <row r="17748">
      <c r="A17748" s="1"/>
      <c r="B17748" s="1"/>
      <c r="C17748" s="1"/>
      <c r="D17748" s="8"/>
      <c r="E17748" s="1"/>
      <c r="F17748" s="1"/>
      <c r="G17748" s="1"/>
      <c r="H17748" s="1"/>
    </row>
    <row r="17749">
      <c r="A17749" s="1"/>
      <c r="B17749" s="1"/>
      <c r="C17749" s="1"/>
      <c r="D17749" s="8"/>
      <c r="E17749" s="1"/>
      <c r="F17749" s="1"/>
      <c r="G17749" s="1"/>
      <c r="H17749" s="1"/>
    </row>
    <row r="17750">
      <c r="A17750" s="1"/>
      <c r="B17750" s="1"/>
      <c r="C17750" s="1"/>
      <c r="D17750" s="8"/>
      <c r="E17750" s="1"/>
      <c r="F17750" s="1"/>
      <c r="G17750" s="1"/>
      <c r="H17750" s="1"/>
    </row>
    <row r="17751">
      <c r="A17751" s="1"/>
      <c r="B17751" s="1"/>
      <c r="C17751" s="1"/>
      <c r="D17751" s="8"/>
      <c r="E17751" s="1"/>
      <c r="F17751" s="1"/>
      <c r="G17751" s="1"/>
      <c r="H17751" s="1"/>
    </row>
    <row r="17752">
      <c r="A17752" s="1"/>
      <c r="B17752" s="1"/>
      <c r="C17752" s="1"/>
      <c r="D17752" s="8"/>
      <c r="E17752" s="1"/>
      <c r="F17752" s="1"/>
      <c r="G17752" s="1"/>
      <c r="H17752" s="1"/>
    </row>
    <row r="17753">
      <c r="A17753" s="1"/>
      <c r="B17753" s="1"/>
      <c r="C17753" s="1"/>
      <c r="D17753" s="8"/>
      <c r="E17753" s="1"/>
      <c r="F17753" s="1"/>
      <c r="G17753" s="1"/>
      <c r="H17753" s="1"/>
    </row>
    <row r="17754">
      <c r="A17754" s="1"/>
      <c r="B17754" s="1"/>
      <c r="C17754" s="1"/>
      <c r="D17754" s="8"/>
      <c r="E17754" s="1"/>
      <c r="F17754" s="1"/>
      <c r="G17754" s="1"/>
      <c r="H17754" s="1"/>
    </row>
    <row r="17755">
      <c r="A17755" s="1"/>
      <c r="B17755" s="1"/>
      <c r="C17755" s="1"/>
      <c r="D17755" s="8"/>
      <c r="E17755" s="1"/>
      <c r="F17755" s="1"/>
      <c r="G17755" s="1"/>
      <c r="H17755" s="1"/>
    </row>
    <row r="17756">
      <c r="A17756" s="1"/>
      <c r="B17756" s="1"/>
      <c r="C17756" s="1"/>
      <c r="D17756" s="8"/>
      <c r="E17756" s="1"/>
      <c r="F17756" s="1"/>
      <c r="G17756" s="1"/>
      <c r="H17756" s="1"/>
    </row>
    <row r="17757">
      <c r="A17757" s="1"/>
      <c r="B17757" s="1"/>
      <c r="C17757" s="1"/>
      <c r="D17757" s="8"/>
      <c r="E17757" s="1"/>
      <c r="F17757" s="1"/>
      <c r="G17757" s="1"/>
      <c r="H17757" s="1"/>
    </row>
    <row r="17758">
      <c r="A17758" s="1"/>
      <c r="B17758" s="1"/>
      <c r="C17758" s="1"/>
      <c r="D17758" s="8"/>
      <c r="E17758" s="1"/>
      <c r="F17758" s="1"/>
      <c r="G17758" s="1"/>
      <c r="H17758" s="1"/>
    </row>
    <row r="17759">
      <c r="A17759" s="1"/>
      <c r="B17759" s="1"/>
      <c r="C17759" s="1"/>
      <c r="D17759" s="8"/>
      <c r="E17759" s="1"/>
      <c r="F17759" s="1"/>
      <c r="G17759" s="1"/>
      <c r="H17759" s="1"/>
    </row>
    <row r="17760">
      <c r="A17760" s="1"/>
      <c r="B17760" s="1"/>
      <c r="C17760" s="1"/>
      <c r="D17760" s="8"/>
      <c r="E17760" s="1"/>
      <c r="F17760" s="1"/>
      <c r="G17760" s="1"/>
      <c r="H17760" s="1"/>
    </row>
    <row r="17761">
      <c r="A17761" s="1"/>
      <c r="B17761" s="1"/>
      <c r="C17761" s="1"/>
      <c r="D17761" s="8"/>
      <c r="E17761" s="1"/>
      <c r="F17761" s="1"/>
      <c r="G17761" s="1"/>
      <c r="H17761" s="1"/>
    </row>
    <row r="17762">
      <c r="A17762" s="1"/>
      <c r="B17762" s="1"/>
      <c r="C17762" s="1"/>
      <c r="D17762" s="8"/>
      <c r="E17762" s="1"/>
      <c r="F17762" s="1"/>
      <c r="G17762" s="1"/>
      <c r="H17762" s="1"/>
    </row>
    <row r="17763">
      <c r="A17763" s="1"/>
      <c r="B17763" s="1"/>
      <c r="C17763" s="1"/>
      <c r="D17763" s="8"/>
      <c r="E17763" s="1"/>
      <c r="F17763" s="1"/>
      <c r="G17763" s="1"/>
      <c r="H17763" s="1"/>
    </row>
    <row r="17764">
      <c r="A17764" s="1"/>
      <c r="B17764" s="1"/>
      <c r="C17764" s="1"/>
      <c r="D17764" s="8"/>
      <c r="E17764" s="1"/>
      <c r="F17764" s="1"/>
      <c r="G17764" s="1"/>
      <c r="H17764" s="1"/>
    </row>
    <row r="17765">
      <c r="A17765" s="1"/>
      <c r="B17765" s="1"/>
      <c r="C17765" s="1"/>
      <c r="D17765" s="8"/>
      <c r="E17765" s="1"/>
      <c r="F17765" s="1"/>
      <c r="G17765" s="1"/>
      <c r="H17765" s="1"/>
    </row>
    <row r="17766">
      <c r="A17766" s="1"/>
      <c r="B17766" s="1"/>
      <c r="C17766" s="1"/>
      <c r="D17766" s="8"/>
      <c r="E17766" s="1"/>
      <c r="F17766" s="1"/>
      <c r="G17766" s="1"/>
      <c r="H17766" s="1"/>
    </row>
    <row r="17767">
      <c r="A17767" s="1"/>
      <c r="B17767" s="1"/>
      <c r="C17767" s="1"/>
      <c r="D17767" s="8"/>
      <c r="E17767" s="1"/>
      <c r="F17767" s="1"/>
      <c r="G17767" s="1"/>
      <c r="H17767" s="1"/>
    </row>
    <row r="17768">
      <c r="A17768" s="1"/>
      <c r="B17768" s="1"/>
      <c r="C17768" s="1"/>
      <c r="D17768" s="8"/>
      <c r="E17768" s="1"/>
      <c r="F17768" s="1"/>
      <c r="G17768" s="1"/>
      <c r="H17768" s="1"/>
    </row>
    <row r="17769">
      <c r="A17769" s="1"/>
      <c r="B17769" s="1"/>
      <c r="C17769" s="1"/>
      <c r="D17769" s="8"/>
      <c r="E17769" s="1"/>
      <c r="F17769" s="1"/>
      <c r="G17769" s="1"/>
      <c r="H17769" s="1"/>
    </row>
    <row r="17770">
      <c r="A17770" s="1"/>
      <c r="B17770" s="1"/>
      <c r="C17770" s="1"/>
      <c r="D17770" s="8"/>
      <c r="E17770" s="1"/>
      <c r="F17770" s="1"/>
      <c r="G17770" s="1"/>
      <c r="H17770" s="1"/>
    </row>
    <row r="17771">
      <c r="A17771" s="1"/>
      <c r="B17771" s="1"/>
      <c r="C17771" s="1"/>
      <c r="D17771" s="8"/>
      <c r="E17771" s="1"/>
      <c r="F17771" s="1"/>
      <c r="G17771" s="1"/>
      <c r="H17771" s="1"/>
    </row>
    <row r="17772">
      <c r="A17772" s="1"/>
      <c r="B17772" s="1"/>
      <c r="C17772" s="1"/>
      <c r="D17772" s="8"/>
      <c r="E17772" s="1"/>
      <c r="F17772" s="1"/>
      <c r="G17772" s="1"/>
      <c r="H17772" s="1"/>
    </row>
    <row r="17773">
      <c r="A17773" s="1"/>
      <c r="B17773" s="1"/>
      <c r="C17773" s="1"/>
      <c r="D17773" s="8"/>
      <c r="E17773" s="1"/>
      <c r="F17773" s="1"/>
      <c r="G17773" s="1"/>
      <c r="H17773" s="1"/>
    </row>
    <row r="17774">
      <c r="A17774" s="1"/>
      <c r="B17774" s="1"/>
      <c r="C17774" s="1"/>
      <c r="D17774" s="8"/>
      <c r="E17774" s="1"/>
      <c r="F17774" s="1"/>
      <c r="G17774" s="1"/>
      <c r="H17774" s="1"/>
    </row>
    <row r="17775">
      <c r="A17775" s="1"/>
      <c r="B17775" s="1"/>
      <c r="C17775" s="1"/>
      <c r="D17775" s="8"/>
      <c r="E17775" s="1"/>
      <c r="F17775" s="1"/>
      <c r="G17775" s="1"/>
      <c r="H17775" s="1"/>
    </row>
    <row r="17776">
      <c r="A17776" s="1"/>
      <c r="B17776" s="1"/>
      <c r="C17776" s="1"/>
      <c r="D17776" s="8"/>
      <c r="E17776" s="1"/>
      <c r="F17776" s="1"/>
      <c r="G17776" s="1"/>
      <c r="H17776" s="1"/>
    </row>
    <row r="17777">
      <c r="A17777" s="1"/>
      <c r="B17777" s="1"/>
      <c r="C17777" s="1"/>
      <c r="D17777" s="8"/>
      <c r="E17777" s="1"/>
      <c r="F17777" s="1"/>
      <c r="G17777" s="1"/>
      <c r="H17777" s="1"/>
    </row>
    <row r="17778">
      <c r="A17778" s="1"/>
      <c r="B17778" s="1"/>
      <c r="C17778" s="1"/>
      <c r="D17778" s="8"/>
      <c r="E17778" s="1"/>
      <c r="F17778" s="1"/>
      <c r="G17778" s="1"/>
      <c r="H17778" s="1"/>
    </row>
    <row r="17779">
      <c r="A17779" s="1"/>
      <c r="B17779" s="1"/>
      <c r="C17779" s="1"/>
      <c r="D17779" s="8"/>
      <c r="E17779" s="1"/>
      <c r="F17779" s="1"/>
      <c r="G17779" s="1"/>
      <c r="H17779" s="1"/>
    </row>
    <row r="17780">
      <c r="A17780" s="1"/>
      <c r="B17780" s="1"/>
      <c r="C17780" s="1"/>
      <c r="D17780" s="8"/>
      <c r="E17780" s="1"/>
      <c r="F17780" s="1"/>
      <c r="G17780" s="1"/>
      <c r="H17780" s="1"/>
    </row>
    <row r="17781">
      <c r="A17781" s="1"/>
      <c r="B17781" s="1"/>
      <c r="C17781" s="1"/>
      <c r="D17781" s="8"/>
      <c r="E17781" s="1"/>
      <c r="F17781" s="1"/>
      <c r="G17781" s="1"/>
      <c r="H17781" s="1"/>
    </row>
    <row r="17782">
      <c r="A17782" s="1"/>
      <c r="B17782" s="1"/>
      <c r="C17782" s="1"/>
      <c r="D17782" s="8"/>
      <c r="E17782" s="1"/>
      <c r="F17782" s="1"/>
      <c r="G17782" s="1"/>
      <c r="H17782" s="1"/>
    </row>
    <row r="17783">
      <c r="A17783" s="1"/>
      <c r="B17783" s="1"/>
      <c r="C17783" s="1"/>
      <c r="D17783" s="8"/>
      <c r="E17783" s="1"/>
      <c r="F17783" s="1"/>
      <c r="G17783" s="1"/>
      <c r="H17783" s="1"/>
    </row>
    <row r="17784">
      <c r="A17784" s="1"/>
      <c r="B17784" s="1"/>
      <c r="C17784" s="1"/>
      <c r="D17784" s="8"/>
      <c r="E17784" s="1"/>
      <c r="F17784" s="1"/>
      <c r="G17784" s="1"/>
      <c r="H17784" s="1"/>
    </row>
    <row r="17785">
      <c r="A17785" s="1"/>
      <c r="B17785" s="1"/>
      <c r="C17785" s="1"/>
      <c r="D17785" s="8"/>
      <c r="E17785" s="1"/>
      <c r="F17785" s="1"/>
      <c r="G17785" s="1"/>
      <c r="H17785" s="1"/>
    </row>
    <row r="17786">
      <c r="A17786" s="1"/>
      <c r="B17786" s="1"/>
      <c r="C17786" s="1"/>
      <c r="D17786" s="8"/>
      <c r="E17786" s="1"/>
      <c r="F17786" s="1"/>
      <c r="G17786" s="1"/>
      <c r="H17786" s="1"/>
    </row>
    <row r="17787">
      <c r="A17787" s="1"/>
      <c r="B17787" s="1"/>
      <c r="C17787" s="1"/>
      <c r="D17787" s="8"/>
      <c r="E17787" s="1"/>
      <c r="F17787" s="1"/>
      <c r="G17787" s="1"/>
      <c r="H17787" s="1"/>
    </row>
    <row r="17788">
      <c r="A17788" s="1"/>
      <c r="B17788" s="1"/>
      <c r="C17788" s="1"/>
      <c r="D17788" s="8"/>
      <c r="E17788" s="1"/>
      <c r="F17788" s="1"/>
      <c r="G17788" s="1"/>
      <c r="H17788" s="1"/>
    </row>
    <row r="17789">
      <c r="A17789" s="1"/>
      <c r="B17789" s="1"/>
      <c r="C17789" s="1"/>
      <c r="D17789" s="8"/>
      <c r="E17789" s="1"/>
      <c r="F17789" s="1"/>
      <c r="G17789" s="1"/>
      <c r="H17789" s="1"/>
    </row>
    <row r="17790">
      <c r="A17790" s="1"/>
      <c r="B17790" s="1"/>
      <c r="C17790" s="1"/>
      <c r="D17790" s="8"/>
      <c r="E17790" s="1"/>
      <c r="F17790" s="1"/>
      <c r="G17790" s="1"/>
      <c r="H17790" s="1"/>
    </row>
    <row r="17791">
      <c r="A17791" s="1"/>
      <c r="B17791" s="1"/>
      <c r="C17791" s="1"/>
      <c r="D17791" s="8"/>
      <c r="E17791" s="1"/>
      <c r="F17791" s="1"/>
      <c r="G17791" s="1"/>
      <c r="H17791" s="1"/>
    </row>
    <row r="17792">
      <c r="A17792" s="1"/>
      <c r="B17792" s="1"/>
      <c r="C17792" s="1"/>
      <c r="D17792" s="8"/>
      <c r="E17792" s="1"/>
      <c r="F17792" s="1"/>
      <c r="G17792" s="1"/>
      <c r="H17792" s="1"/>
    </row>
    <row r="17793">
      <c r="A17793" s="1"/>
      <c r="B17793" s="1"/>
      <c r="C17793" s="1"/>
      <c r="D17793" s="8"/>
      <c r="E17793" s="1"/>
      <c r="F17793" s="1"/>
      <c r="G17793" s="1"/>
      <c r="H17793" s="1"/>
    </row>
    <row r="17794">
      <c r="A17794" s="1"/>
      <c r="B17794" s="1"/>
      <c r="C17794" s="1"/>
      <c r="D17794" s="8"/>
      <c r="E17794" s="1"/>
      <c r="F17794" s="1"/>
      <c r="G17794" s="1"/>
      <c r="H17794" s="1"/>
    </row>
    <row r="17795">
      <c r="A17795" s="1"/>
      <c r="B17795" s="1"/>
      <c r="C17795" s="1"/>
      <c r="D17795" s="8"/>
      <c r="E17795" s="1"/>
      <c r="F17795" s="1"/>
      <c r="G17795" s="1"/>
      <c r="H17795" s="1"/>
    </row>
    <row r="17796">
      <c r="A17796" s="1"/>
      <c r="B17796" s="1"/>
      <c r="C17796" s="1"/>
      <c r="D17796" s="8"/>
      <c r="E17796" s="1"/>
      <c r="F17796" s="1"/>
      <c r="G17796" s="1"/>
      <c r="H17796" s="1"/>
    </row>
    <row r="17797">
      <c r="A17797" s="1"/>
      <c r="B17797" s="1"/>
      <c r="C17797" s="1"/>
      <c r="D17797" s="8"/>
      <c r="E17797" s="1"/>
      <c r="F17797" s="1"/>
      <c r="G17797" s="1"/>
      <c r="H17797" s="1"/>
    </row>
    <row r="17798">
      <c r="A17798" s="1"/>
      <c r="B17798" s="1"/>
      <c r="C17798" s="1"/>
      <c r="D17798" s="8"/>
      <c r="E17798" s="1"/>
      <c r="F17798" s="1"/>
      <c r="G17798" s="1"/>
      <c r="H17798" s="1"/>
    </row>
    <row r="17799">
      <c r="A17799" s="1"/>
      <c r="B17799" s="1"/>
      <c r="C17799" s="1"/>
      <c r="D17799" s="8"/>
      <c r="E17799" s="1"/>
      <c r="F17799" s="1"/>
      <c r="G17799" s="1"/>
      <c r="H17799" s="1"/>
    </row>
    <row r="17800">
      <c r="A17800" s="1"/>
      <c r="B17800" s="1"/>
      <c r="C17800" s="1"/>
      <c r="D17800" s="8"/>
      <c r="E17800" s="1"/>
      <c r="F17800" s="1"/>
      <c r="G17800" s="1"/>
      <c r="H17800" s="1"/>
    </row>
    <row r="17801">
      <c r="A17801" s="1"/>
      <c r="B17801" s="1"/>
      <c r="C17801" s="1"/>
      <c r="D17801" s="8"/>
      <c r="E17801" s="1"/>
      <c r="F17801" s="1"/>
      <c r="G17801" s="1"/>
      <c r="H17801" s="1"/>
    </row>
    <row r="17802">
      <c r="A17802" s="1"/>
      <c r="B17802" s="1"/>
      <c r="C17802" s="1"/>
      <c r="D17802" s="8"/>
      <c r="E17802" s="1"/>
      <c r="F17802" s="1"/>
      <c r="G17802" s="1"/>
      <c r="H17802" s="1"/>
    </row>
    <row r="17803">
      <c r="A17803" s="1"/>
      <c r="B17803" s="1"/>
      <c r="C17803" s="1"/>
      <c r="D17803" s="8"/>
      <c r="E17803" s="1"/>
      <c r="F17803" s="1"/>
      <c r="G17803" s="1"/>
      <c r="H17803" s="1"/>
    </row>
    <row r="17804">
      <c r="A17804" s="1"/>
      <c r="B17804" s="1"/>
      <c r="C17804" s="1"/>
      <c r="D17804" s="8"/>
      <c r="E17804" s="1"/>
      <c r="F17804" s="1"/>
      <c r="G17804" s="1"/>
      <c r="H17804" s="1"/>
    </row>
    <row r="17805">
      <c r="A17805" s="1"/>
      <c r="B17805" s="1"/>
      <c r="C17805" s="1"/>
      <c r="D17805" s="8"/>
      <c r="E17805" s="1"/>
      <c r="F17805" s="1"/>
      <c r="G17805" s="1"/>
      <c r="H17805" s="1"/>
    </row>
    <row r="17806">
      <c r="A17806" s="1"/>
      <c r="B17806" s="1"/>
      <c r="C17806" s="1"/>
      <c r="D17806" s="8"/>
      <c r="E17806" s="1"/>
      <c r="F17806" s="1"/>
      <c r="G17806" s="1"/>
      <c r="H17806" s="1"/>
    </row>
    <row r="17807">
      <c r="A17807" s="1"/>
      <c r="B17807" s="1"/>
      <c r="C17807" s="1"/>
      <c r="D17807" s="8"/>
      <c r="E17807" s="1"/>
      <c r="F17807" s="1"/>
      <c r="G17807" s="1"/>
      <c r="H17807" s="1"/>
    </row>
    <row r="17808">
      <c r="A17808" s="1"/>
      <c r="B17808" s="1"/>
      <c r="C17808" s="1"/>
      <c r="D17808" s="8"/>
      <c r="E17808" s="1"/>
      <c r="F17808" s="1"/>
      <c r="G17808" s="1"/>
      <c r="H17808" s="1"/>
    </row>
    <row r="17809">
      <c r="A17809" s="1"/>
      <c r="B17809" s="1"/>
      <c r="C17809" s="1"/>
      <c r="D17809" s="8"/>
      <c r="E17809" s="1"/>
      <c r="F17809" s="1"/>
      <c r="G17809" s="1"/>
      <c r="H17809" s="1"/>
    </row>
    <row r="17810">
      <c r="A17810" s="1"/>
      <c r="B17810" s="1"/>
      <c r="C17810" s="1"/>
      <c r="D17810" s="8"/>
      <c r="E17810" s="1"/>
      <c r="F17810" s="1"/>
      <c r="G17810" s="1"/>
      <c r="H17810" s="1"/>
    </row>
    <row r="17811">
      <c r="A17811" s="1"/>
      <c r="B17811" s="1"/>
      <c r="C17811" s="1"/>
      <c r="D17811" s="8"/>
      <c r="E17811" s="1"/>
      <c r="F17811" s="1"/>
      <c r="G17811" s="1"/>
      <c r="H17811" s="1"/>
    </row>
    <row r="17812">
      <c r="A17812" s="1"/>
      <c r="B17812" s="1"/>
      <c r="C17812" s="1"/>
      <c r="D17812" s="8"/>
      <c r="E17812" s="1"/>
      <c r="F17812" s="1"/>
      <c r="G17812" s="1"/>
      <c r="H17812" s="1"/>
    </row>
    <row r="17813">
      <c r="A17813" s="1"/>
      <c r="B17813" s="1"/>
      <c r="C17813" s="1"/>
      <c r="D17813" s="8"/>
      <c r="E17813" s="1"/>
      <c r="F17813" s="1"/>
      <c r="G17813" s="1"/>
      <c r="H17813" s="1"/>
    </row>
    <row r="17814">
      <c r="A17814" s="1"/>
      <c r="B17814" s="1"/>
      <c r="C17814" s="1"/>
      <c r="D17814" s="8"/>
      <c r="E17814" s="1"/>
      <c r="F17814" s="1"/>
      <c r="G17814" s="1"/>
      <c r="H17814" s="1"/>
    </row>
    <row r="17815">
      <c r="A17815" s="1"/>
      <c r="B17815" s="1"/>
      <c r="C17815" s="1"/>
      <c r="D17815" s="8"/>
      <c r="E17815" s="1"/>
      <c r="F17815" s="1"/>
      <c r="G17815" s="1"/>
      <c r="H17815" s="1"/>
    </row>
    <row r="17816">
      <c r="A17816" s="1"/>
      <c r="B17816" s="1"/>
      <c r="C17816" s="1"/>
      <c r="D17816" s="8"/>
      <c r="E17816" s="1"/>
      <c r="F17816" s="1"/>
      <c r="G17816" s="1"/>
      <c r="H17816" s="1"/>
    </row>
    <row r="17817">
      <c r="A17817" s="1"/>
      <c r="B17817" s="1"/>
      <c r="C17817" s="1"/>
      <c r="D17817" s="8"/>
      <c r="E17817" s="1"/>
      <c r="F17817" s="1"/>
      <c r="G17817" s="1"/>
      <c r="H17817" s="1"/>
    </row>
    <row r="17818">
      <c r="A17818" s="1"/>
      <c r="B17818" s="1"/>
      <c r="C17818" s="1"/>
      <c r="D17818" s="8"/>
      <c r="E17818" s="1"/>
      <c r="F17818" s="1"/>
      <c r="G17818" s="1"/>
      <c r="H17818" s="1"/>
    </row>
    <row r="17819">
      <c r="A17819" s="1"/>
      <c r="B17819" s="1"/>
      <c r="C17819" s="1"/>
      <c r="D17819" s="8"/>
      <c r="E17819" s="1"/>
      <c r="F17819" s="1"/>
      <c r="G17819" s="1"/>
      <c r="H17819" s="1"/>
    </row>
    <row r="17820">
      <c r="A17820" s="1"/>
      <c r="B17820" s="1"/>
      <c r="C17820" s="1"/>
      <c r="D17820" s="8"/>
      <c r="E17820" s="1"/>
      <c r="F17820" s="1"/>
      <c r="G17820" s="1"/>
      <c r="H17820" s="1"/>
    </row>
    <row r="17821">
      <c r="A17821" s="1"/>
      <c r="B17821" s="1"/>
      <c r="C17821" s="1"/>
      <c r="D17821" s="8"/>
      <c r="E17821" s="1"/>
      <c r="F17821" s="1"/>
      <c r="G17821" s="1"/>
      <c r="H17821" s="1"/>
    </row>
    <row r="17822">
      <c r="A17822" s="1"/>
      <c r="B17822" s="1"/>
      <c r="C17822" s="1"/>
      <c r="D17822" s="8"/>
      <c r="E17822" s="1"/>
      <c r="F17822" s="1"/>
      <c r="G17822" s="1"/>
      <c r="H17822" s="1"/>
    </row>
    <row r="17823">
      <c r="A17823" s="1"/>
      <c r="B17823" s="1"/>
      <c r="C17823" s="1"/>
      <c r="D17823" s="8"/>
      <c r="E17823" s="1"/>
      <c r="F17823" s="1"/>
      <c r="G17823" s="1"/>
      <c r="H17823" s="1"/>
    </row>
    <row r="17824">
      <c r="A17824" s="1"/>
      <c r="B17824" s="1"/>
      <c r="C17824" s="1"/>
      <c r="D17824" s="8"/>
      <c r="E17824" s="1"/>
      <c r="F17824" s="1"/>
      <c r="G17824" s="1"/>
      <c r="H17824" s="1"/>
    </row>
    <row r="17825">
      <c r="A17825" s="1"/>
      <c r="B17825" s="1"/>
      <c r="C17825" s="1"/>
      <c r="D17825" s="8"/>
      <c r="E17825" s="1"/>
      <c r="F17825" s="1"/>
      <c r="G17825" s="1"/>
      <c r="H17825" s="1"/>
    </row>
    <row r="17826">
      <c r="A17826" s="1"/>
      <c r="B17826" s="1"/>
      <c r="C17826" s="1"/>
      <c r="D17826" s="8"/>
      <c r="E17826" s="1"/>
      <c r="F17826" s="1"/>
      <c r="G17826" s="1"/>
      <c r="H17826" s="1"/>
    </row>
    <row r="17827">
      <c r="A17827" s="1"/>
      <c r="B17827" s="1"/>
      <c r="C17827" s="1"/>
      <c r="D17827" s="8"/>
      <c r="E17827" s="1"/>
      <c r="F17827" s="1"/>
      <c r="G17827" s="1"/>
      <c r="H17827" s="1"/>
    </row>
    <row r="17828">
      <c r="A17828" s="1"/>
      <c r="B17828" s="1"/>
      <c r="C17828" s="1"/>
      <c r="D17828" s="8"/>
      <c r="E17828" s="1"/>
      <c r="F17828" s="1"/>
      <c r="G17828" s="1"/>
      <c r="H17828" s="1"/>
    </row>
    <row r="17829">
      <c r="A17829" s="1"/>
      <c r="B17829" s="1"/>
      <c r="C17829" s="1"/>
      <c r="D17829" s="8"/>
      <c r="E17829" s="1"/>
      <c r="F17829" s="1"/>
      <c r="G17829" s="1"/>
      <c r="H17829" s="1"/>
    </row>
    <row r="17830">
      <c r="A17830" s="1"/>
      <c r="B17830" s="1"/>
      <c r="C17830" s="1"/>
      <c r="D17830" s="8"/>
      <c r="E17830" s="1"/>
      <c r="F17830" s="1"/>
      <c r="G17830" s="1"/>
      <c r="H17830" s="1"/>
    </row>
    <row r="17831">
      <c r="A17831" s="1"/>
      <c r="B17831" s="1"/>
      <c r="C17831" s="1"/>
      <c r="D17831" s="8"/>
      <c r="E17831" s="1"/>
      <c r="F17831" s="1"/>
      <c r="G17831" s="1"/>
      <c r="H17831" s="1"/>
    </row>
    <row r="17832">
      <c r="A17832" s="1"/>
      <c r="B17832" s="1"/>
      <c r="C17832" s="1"/>
      <c r="D17832" s="8"/>
      <c r="E17832" s="1"/>
      <c r="F17832" s="1"/>
      <c r="G17832" s="1"/>
      <c r="H17832" s="1"/>
    </row>
    <row r="17833">
      <c r="A17833" s="1"/>
      <c r="B17833" s="1"/>
      <c r="C17833" s="1"/>
      <c r="D17833" s="8"/>
      <c r="E17833" s="1"/>
      <c r="F17833" s="1"/>
      <c r="G17833" s="1"/>
      <c r="H17833" s="1"/>
    </row>
    <row r="17834">
      <c r="A17834" s="1"/>
      <c r="B17834" s="1"/>
      <c r="C17834" s="1"/>
      <c r="D17834" s="8"/>
      <c r="E17834" s="1"/>
      <c r="F17834" s="1"/>
      <c r="G17834" s="1"/>
      <c r="H17834" s="1"/>
    </row>
    <row r="17835">
      <c r="A17835" s="1"/>
      <c r="B17835" s="1"/>
      <c r="C17835" s="1"/>
      <c r="D17835" s="8"/>
      <c r="E17835" s="1"/>
      <c r="F17835" s="1"/>
      <c r="G17835" s="1"/>
      <c r="H17835" s="1"/>
    </row>
    <row r="17836">
      <c r="A17836" s="1"/>
      <c r="B17836" s="1"/>
      <c r="C17836" s="1"/>
      <c r="D17836" s="8"/>
      <c r="E17836" s="1"/>
      <c r="F17836" s="1"/>
      <c r="G17836" s="1"/>
      <c r="H17836" s="1"/>
    </row>
    <row r="17837">
      <c r="A17837" s="1"/>
      <c r="B17837" s="1"/>
      <c r="C17837" s="1"/>
      <c r="D17837" s="8"/>
      <c r="E17837" s="1"/>
      <c r="F17837" s="1"/>
      <c r="G17837" s="1"/>
      <c r="H17837" s="1"/>
    </row>
    <row r="17838">
      <c r="A17838" s="1"/>
      <c r="B17838" s="1"/>
      <c r="C17838" s="1"/>
      <c r="D17838" s="8"/>
      <c r="E17838" s="1"/>
      <c r="F17838" s="1"/>
      <c r="G17838" s="1"/>
      <c r="H17838" s="1"/>
    </row>
    <row r="17839">
      <c r="A17839" s="1"/>
      <c r="B17839" s="1"/>
      <c r="C17839" s="1"/>
      <c r="D17839" s="8"/>
      <c r="E17839" s="1"/>
      <c r="F17839" s="1"/>
      <c r="G17839" s="1"/>
      <c r="H17839" s="1"/>
    </row>
    <row r="17840">
      <c r="A17840" s="1"/>
      <c r="B17840" s="1"/>
      <c r="C17840" s="1"/>
      <c r="D17840" s="8"/>
      <c r="E17840" s="1"/>
      <c r="F17840" s="1"/>
      <c r="G17840" s="1"/>
      <c r="H17840" s="1"/>
    </row>
    <row r="17841">
      <c r="A17841" s="1"/>
      <c r="B17841" s="1"/>
      <c r="C17841" s="1"/>
      <c r="D17841" s="8"/>
      <c r="E17841" s="1"/>
      <c r="F17841" s="1"/>
      <c r="G17841" s="1"/>
      <c r="H17841" s="1"/>
    </row>
    <row r="17842">
      <c r="A17842" s="1"/>
      <c r="B17842" s="1"/>
      <c r="C17842" s="1"/>
      <c r="D17842" s="8"/>
      <c r="E17842" s="1"/>
      <c r="F17842" s="1"/>
      <c r="G17842" s="1"/>
      <c r="H17842" s="1"/>
    </row>
    <row r="17843">
      <c r="A17843" s="1"/>
      <c r="B17843" s="1"/>
      <c r="C17843" s="1"/>
      <c r="D17843" s="8"/>
      <c r="E17843" s="1"/>
      <c r="F17843" s="1"/>
      <c r="G17843" s="1"/>
      <c r="H17843" s="1"/>
    </row>
    <row r="17844">
      <c r="A17844" s="1"/>
      <c r="B17844" s="1"/>
      <c r="C17844" s="1"/>
      <c r="D17844" s="8"/>
      <c r="E17844" s="1"/>
      <c r="F17844" s="1"/>
      <c r="G17844" s="1"/>
      <c r="H17844" s="1"/>
    </row>
    <row r="17845">
      <c r="A17845" s="1"/>
      <c r="B17845" s="1"/>
      <c r="C17845" s="1"/>
      <c r="D17845" s="8"/>
      <c r="E17845" s="1"/>
      <c r="F17845" s="1"/>
      <c r="G17845" s="1"/>
      <c r="H17845" s="1"/>
    </row>
    <row r="17846">
      <c r="A17846" s="1"/>
      <c r="B17846" s="1"/>
      <c r="C17846" s="1"/>
      <c r="D17846" s="8"/>
      <c r="E17846" s="1"/>
      <c r="F17846" s="1"/>
      <c r="G17846" s="1"/>
      <c r="H17846" s="1"/>
    </row>
    <row r="17847">
      <c r="A17847" s="1"/>
      <c r="B17847" s="1"/>
      <c r="C17847" s="1"/>
      <c r="D17847" s="8"/>
      <c r="E17847" s="1"/>
      <c r="F17847" s="1"/>
      <c r="G17847" s="1"/>
      <c r="H17847" s="1"/>
    </row>
    <row r="17848">
      <c r="A17848" s="1"/>
      <c r="B17848" s="1"/>
      <c r="C17848" s="1"/>
      <c r="D17848" s="8"/>
      <c r="E17848" s="1"/>
      <c r="F17848" s="1"/>
      <c r="G17848" s="1"/>
      <c r="H17848" s="1"/>
    </row>
    <row r="17849">
      <c r="A17849" s="1"/>
      <c r="B17849" s="1"/>
      <c r="C17849" s="1"/>
      <c r="D17849" s="8"/>
      <c r="E17849" s="1"/>
      <c r="F17849" s="1"/>
      <c r="G17849" s="1"/>
      <c r="H17849" s="1"/>
    </row>
    <row r="17850">
      <c r="A17850" s="1"/>
      <c r="B17850" s="1"/>
      <c r="C17850" s="1"/>
      <c r="D17850" s="8"/>
      <c r="E17850" s="1"/>
      <c r="F17850" s="1"/>
      <c r="G17850" s="1"/>
      <c r="H17850" s="1"/>
    </row>
    <row r="17851">
      <c r="A17851" s="1"/>
      <c r="B17851" s="1"/>
      <c r="C17851" s="1"/>
      <c r="D17851" s="8"/>
      <c r="E17851" s="1"/>
      <c r="F17851" s="1"/>
      <c r="G17851" s="1"/>
      <c r="H17851" s="1"/>
    </row>
    <row r="17852">
      <c r="A17852" s="1"/>
      <c r="B17852" s="1"/>
      <c r="C17852" s="1"/>
      <c r="D17852" s="8"/>
      <c r="E17852" s="1"/>
      <c r="F17852" s="1"/>
      <c r="G17852" s="1"/>
      <c r="H17852" s="1"/>
    </row>
    <row r="17853">
      <c r="A17853" s="1"/>
      <c r="B17853" s="1"/>
      <c r="C17853" s="1"/>
      <c r="D17853" s="8"/>
      <c r="E17853" s="1"/>
      <c r="F17853" s="1"/>
      <c r="G17853" s="1"/>
      <c r="H17853" s="1"/>
    </row>
    <row r="17854">
      <c r="A17854" s="1"/>
      <c r="B17854" s="1"/>
      <c r="C17854" s="1"/>
      <c r="D17854" s="8"/>
      <c r="E17854" s="1"/>
      <c r="F17854" s="1"/>
      <c r="G17854" s="1"/>
      <c r="H17854" s="1"/>
    </row>
    <row r="17855">
      <c r="A17855" s="1"/>
      <c r="B17855" s="1"/>
      <c r="C17855" s="1"/>
      <c r="D17855" s="8"/>
      <c r="E17855" s="1"/>
      <c r="F17855" s="1"/>
      <c r="G17855" s="1"/>
      <c r="H17855" s="1"/>
    </row>
    <row r="17856">
      <c r="A17856" s="1"/>
      <c r="B17856" s="1"/>
      <c r="C17856" s="1"/>
      <c r="D17856" s="8"/>
      <c r="E17856" s="1"/>
      <c r="F17856" s="1"/>
      <c r="G17856" s="1"/>
      <c r="H17856" s="1"/>
    </row>
    <row r="17857">
      <c r="A17857" s="1"/>
      <c r="B17857" s="1"/>
      <c r="C17857" s="1"/>
      <c r="D17857" s="8"/>
      <c r="E17857" s="1"/>
      <c r="F17857" s="1"/>
      <c r="G17857" s="1"/>
      <c r="H17857" s="1"/>
    </row>
    <row r="17858">
      <c r="A17858" s="1"/>
      <c r="B17858" s="1"/>
      <c r="C17858" s="1"/>
      <c r="D17858" s="8"/>
      <c r="E17858" s="1"/>
      <c r="F17858" s="1"/>
      <c r="G17858" s="1"/>
      <c r="H17858" s="1"/>
    </row>
    <row r="17859">
      <c r="A17859" s="1"/>
      <c r="B17859" s="1"/>
      <c r="C17859" s="1"/>
      <c r="D17859" s="8"/>
      <c r="E17859" s="1"/>
      <c r="F17859" s="1"/>
      <c r="G17859" s="1"/>
      <c r="H17859" s="1"/>
    </row>
    <row r="17860">
      <c r="A17860" s="1"/>
      <c r="B17860" s="1"/>
      <c r="C17860" s="1"/>
      <c r="D17860" s="8"/>
      <c r="E17860" s="1"/>
      <c r="F17860" s="1"/>
      <c r="G17860" s="1"/>
      <c r="H17860" s="1"/>
    </row>
    <row r="17861">
      <c r="A17861" s="1"/>
      <c r="B17861" s="1"/>
      <c r="C17861" s="1"/>
      <c r="D17861" s="8"/>
      <c r="E17861" s="1"/>
      <c r="F17861" s="1"/>
      <c r="G17861" s="1"/>
      <c r="H17861" s="1"/>
    </row>
    <row r="17862">
      <c r="A17862" s="1"/>
      <c r="B17862" s="1"/>
      <c r="C17862" s="1"/>
      <c r="D17862" s="8"/>
      <c r="E17862" s="1"/>
      <c r="F17862" s="1"/>
      <c r="G17862" s="1"/>
      <c r="H17862" s="1"/>
    </row>
    <row r="17863">
      <c r="A17863" s="1"/>
      <c r="B17863" s="1"/>
      <c r="C17863" s="1"/>
      <c r="D17863" s="8"/>
      <c r="E17863" s="1"/>
      <c r="F17863" s="1"/>
      <c r="G17863" s="1"/>
      <c r="H17863" s="1"/>
    </row>
    <row r="17864">
      <c r="A17864" s="1"/>
      <c r="B17864" s="1"/>
      <c r="C17864" s="1"/>
      <c r="D17864" s="8"/>
      <c r="E17864" s="1"/>
      <c r="F17864" s="1"/>
      <c r="G17864" s="1"/>
      <c r="H17864" s="1"/>
    </row>
    <row r="17865">
      <c r="A17865" s="1"/>
      <c r="B17865" s="1"/>
      <c r="C17865" s="1"/>
      <c r="D17865" s="8"/>
      <c r="E17865" s="1"/>
      <c r="F17865" s="1"/>
      <c r="G17865" s="1"/>
      <c r="H17865" s="1"/>
    </row>
    <row r="17866">
      <c r="A17866" s="1"/>
      <c r="B17866" s="1"/>
      <c r="C17866" s="1"/>
      <c r="D17866" s="8"/>
      <c r="E17866" s="1"/>
      <c r="F17866" s="1"/>
      <c r="G17866" s="1"/>
      <c r="H17866" s="1"/>
    </row>
    <row r="17867">
      <c r="A17867" s="1"/>
      <c r="B17867" s="1"/>
      <c r="C17867" s="1"/>
      <c r="D17867" s="8"/>
      <c r="E17867" s="1"/>
      <c r="F17867" s="1"/>
      <c r="G17867" s="1"/>
      <c r="H17867" s="1"/>
    </row>
    <row r="17868">
      <c r="A17868" s="1"/>
      <c r="B17868" s="1"/>
      <c r="C17868" s="1"/>
      <c r="D17868" s="8"/>
      <c r="E17868" s="1"/>
      <c r="F17868" s="1"/>
      <c r="G17868" s="1"/>
      <c r="H17868" s="1"/>
    </row>
    <row r="17869">
      <c r="A17869" s="1"/>
      <c r="B17869" s="1"/>
      <c r="C17869" s="1"/>
      <c r="D17869" s="8"/>
      <c r="E17869" s="1"/>
      <c r="F17869" s="1"/>
      <c r="G17869" s="1"/>
      <c r="H17869" s="1"/>
    </row>
    <row r="17870">
      <c r="A17870" s="1"/>
      <c r="B17870" s="1"/>
      <c r="C17870" s="1"/>
      <c r="D17870" s="8"/>
      <c r="E17870" s="1"/>
      <c r="F17870" s="1"/>
      <c r="G17870" s="1"/>
      <c r="H17870" s="1"/>
    </row>
    <row r="17871">
      <c r="A17871" s="1"/>
      <c r="B17871" s="1"/>
      <c r="C17871" s="1"/>
      <c r="D17871" s="8"/>
      <c r="E17871" s="1"/>
      <c r="F17871" s="1"/>
      <c r="G17871" s="1"/>
      <c r="H17871" s="1"/>
    </row>
    <row r="17872">
      <c r="A17872" s="1"/>
      <c r="B17872" s="1"/>
      <c r="C17872" s="1"/>
      <c r="D17872" s="8"/>
      <c r="E17872" s="1"/>
      <c r="F17872" s="1"/>
      <c r="G17872" s="1"/>
      <c r="H17872" s="1"/>
    </row>
    <row r="17873">
      <c r="A17873" s="1"/>
      <c r="B17873" s="1"/>
      <c r="C17873" s="1"/>
      <c r="D17873" s="8"/>
      <c r="E17873" s="1"/>
      <c r="F17873" s="1"/>
      <c r="G17873" s="1"/>
      <c r="H17873" s="1"/>
    </row>
    <row r="17874">
      <c r="A17874" s="1"/>
      <c r="B17874" s="1"/>
      <c r="C17874" s="1"/>
      <c r="D17874" s="8"/>
      <c r="E17874" s="1"/>
      <c r="F17874" s="1"/>
      <c r="G17874" s="1"/>
      <c r="H17874" s="1"/>
    </row>
    <row r="17875">
      <c r="A17875" s="1"/>
      <c r="B17875" s="1"/>
      <c r="C17875" s="1"/>
      <c r="D17875" s="8"/>
      <c r="E17875" s="1"/>
      <c r="F17875" s="1"/>
      <c r="G17875" s="1"/>
      <c r="H17875" s="1"/>
    </row>
    <row r="17876">
      <c r="A17876" s="1"/>
      <c r="B17876" s="1"/>
      <c r="C17876" s="1"/>
      <c r="D17876" s="8"/>
      <c r="E17876" s="1"/>
      <c r="F17876" s="1"/>
      <c r="G17876" s="1"/>
      <c r="H17876" s="1"/>
    </row>
    <row r="17877">
      <c r="A17877" s="1"/>
      <c r="B17877" s="1"/>
      <c r="C17877" s="1"/>
      <c r="D17877" s="8"/>
      <c r="E17877" s="1"/>
      <c r="F17877" s="1"/>
      <c r="G17877" s="1"/>
      <c r="H17877" s="1"/>
    </row>
    <row r="17878">
      <c r="A17878" s="1"/>
      <c r="B17878" s="1"/>
      <c r="C17878" s="1"/>
      <c r="D17878" s="8"/>
      <c r="E17878" s="1"/>
      <c r="F17878" s="1"/>
      <c r="G17878" s="1"/>
      <c r="H17878" s="1"/>
    </row>
    <row r="17879">
      <c r="A17879" s="1"/>
      <c r="B17879" s="1"/>
      <c r="C17879" s="1"/>
      <c r="D17879" s="8"/>
      <c r="E17879" s="1"/>
      <c r="F17879" s="1"/>
      <c r="G17879" s="1"/>
      <c r="H17879" s="1"/>
    </row>
    <row r="17880">
      <c r="A17880" s="1"/>
      <c r="B17880" s="1"/>
      <c r="C17880" s="1"/>
      <c r="D17880" s="8"/>
      <c r="E17880" s="1"/>
      <c r="F17880" s="1"/>
      <c r="G17880" s="1"/>
      <c r="H17880" s="1"/>
    </row>
    <row r="17881">
      <c r="A17881" s="1"/>
      <c r="B17881" s="1"/>
      <c r="C17881" s="1"/>
      <c r="D17881" s="8"/>
      <c r="E17881" s="1"/>
      <c r="F17881" s="1"/>
      <c r="G17881" s="1"/>
      <c r="H17881" s="1"/>
    </row>
    <row r="17882">
      <c r="A17882" s="1"/>
      <c r="B17882" s="1"/>
      <c r="C17882" s="1"/>
      <c r="D17882" s="8"/>
      <c r="E17882" s="1"/>
      <c r="F17882" s="1"/>
      <c r="G17882" s="1"/>
      <c r="H17882" s="1"/>
    </row>
    <row r="17883">
      <c r="A17883" s="1"/>
      <c r="B17883" s="1"/>
      <c r="C17883" s="1"/>
      <c r="D17883" s="8"/>
      <c r="E17883" s="1"/>
      <c r="F17883" s="1"/>
      <c r="G17883" s="1"/>
      <c r="H17883" s="1"/>
    </row>
    <row r="17884">
      <c r="A17884" s="1"/>
      <c r="B17884" s="1"/>
      <c r="C17884" s="1"/>
      <c r="D17884" s="8"/>
      <c r="E17884" s="1"/>
      <c r="F17884" s="1"/>
      <c r="G17884" s="1"/>
      <c r="H17884" s="1"/>
    </row>
    <row r="17885">
      <c r="A17885" s="1"/>
      <c r="B17885" s="1"/>
      <c r="C17885" s="1"/>
      <c r="D17885" s="8"/>
      <c r="E17885" s="1"/>
      <c r="F17885" s="1"/>
      <c r="G17885" s="1"/>
      <c r="H17885" s="1"/>
    </row>
    <row r="17886">
      <c r="A17886" s="1"/>
      <c r="B17886" s="1"/>
      <c r="C17886" s="1"/>
      <c r="D17886" s="8"/>
      <c r="E17886" s="1"/>
      <c r="F17886" s="1"/>
      <c r="G17886" s="1"/>
      <c r="H17886" s="1"/>
    </row>
    <row r="17887">
      <c r="A17887" s="1"/>
      <c r="B17887" s="1"/>
      <c r="C17887" s="1"/>
      <c r="D17887" s="8"/>
      <c r="E17887" s="1"/>
      <c r="F17887" s="1"/>
      <c r="G17887" s="1"/>
      <c r="H17887" s="1"/>
    </row>
    <row r="17888">
      <c r="A17888" s="1"/>
      <c r="B17888" s="1"/>
      <c r="C17888" s="1"/>
      <c r="D17888" s="8"/>
      <c r="E17888" s="1"/>
      <c r="F17888" s="1"/>
      <c r="G17888" s="1"/>
      <c r="H17888" s="1"/>
    </row>
    <row r="17889">
      <c r="A17889" s="1"/>
      <c r="B17889" s="1"/>
      <c r="C17889" s="1"/>
      <c r="D17889" s="8"/>
      <c r="E17889" s="1"/>
      <c r="F17889" s="1"/>
      <c r="G17889" s="1"/>
      <c r="H17889" s="1"/>
    </row>
    <row r="17890">
      <c r="A17890" s="1"/>
      <c r="B17890" s="1"/>
      <c r="C17890" s="1"/>
      <c r="D17890" s="8"/>
      <c r="E17890" s="1"/>
      <c r="F17890" s="1"/>
      <c r="G17890" s="1"/>
      <c r="H17890" s="1"/>
    </row>
    <row r="17891">
      <c r="A17891" s="1"/>
      <c r="B17891" s="1"/>
      <c r="C17891" s="1"/>
      <c r="D17891" s="8"/>
      <c r="E17891" s="1"/>
      <c r="F17891" s="1"/>
      <c r="G17891" s="1"/>
      <c r="H17891" s="1"/>
    </row>
    <row r="17892">
      <c r="A17892" s="1"/>
      <c r="B17892" s="1"/>
      <c r="C17892" s="1"/>
      <c r="D17892" s="8"/>
      <c r="E17892" s="1"/>
      <c r="F17892" s="1"/>
      <c r="G17892" s="1"/>
      <c r="H17892" s="1"/>
    </row>
    <row r="17893">
      <c r="A17893" s="1"/>
      <c r="B17893" s="1"/>
      <c r="C17893" s="1"/>
      <c r="D17893" s="8"/>
      <c r="E17893" s="1"/>
      <c r="F17893" s="1"/>
      <c r="G17893" s="1"/>
      <c r="H17893" s="1"/>
    </row>
    <row r="17894">
      <c r="A17894" s="1"/>
      <c r="B17894" s="1"/>
      <c r="C17894" s="1"/>
      <c r="D17894" s="8"/>
      <c r="E17894" s="1"/>
      <c r="F17894" s="1"/>
      <c r="G17894" s="1"/>
      <c r="H17894" s="1"/>
    </row>
    <row r="17895">
      <c r="A17895" s="1"/>
      <c r="B17895" s="1"/>
      <c r="C17895" s="1"/>
      <c r="D17895" s="8"/>
      <c r="E17895" s="1"/>
      <c r="F17895" s="1"/>
      <c r="G17895" s="1"/>
      <c r="H17895" s="1"/>
    </row>
    <row r="17896">
      <c r="A17896" s="1"/>
      <c r="B17896" s="1"/>
      <c r="C17896" s="1"/>
      <c r="D17896" s="8"/>
      <c r="E17896" s="1"/>
      <c r="F17896" s="1"/>
      <c r="G17896" s="1"/>
      <c r="H17896" s="1"/>
    </row>
    <row r="17897">
      <c r="A17897" s="1"/>
      <c r="B17897" s="1"/>
      <c r="C17897" s="1"/>
      <c r="D17897" s="8"/>
      <c r="E17897" s="1"/>
      <c r="F17897" s="1"/>
      <c r="G17897" s="1"/>
      <c r="H17897" s="1"/>
    </row>
    <row r="17898">
      <c r="A17898" s="1"/>
      <c r="B17898" s="1"/>
      <c r="C17898" s="1"/>
      <c r="D17898" s="8"/>
      <c r="E17898" s="1"/>
      <c r="F17898" s="1"/>
      <c r="G17898" s="1"/>
      <c r="H17898" s="1"/>
    </row>
    <row r="17899">
      <c r="A17899" s="1"/>
      <c r="B17899" s="1"/>
      <c r="C17899" s="1"/>
      <c r="D17899" s="8"/>
      <c r="E17899" s="1"/>
      <c r="F17899" s="1"/>
      <c r="G17899" s="1"/>
      <c r="H17899" s="1"/>
    </row>
    <row r="17900">
      <c r="A17900" s="1"/>
      <c r="B17900" s="1"/>
      <c r="C17900" s="1"/>
      <c r="D17900" s="8"/>
      <c r="E17900" s="1"/>
      <c r="F17900" s="1"/>
      <c r="G17900" s="1"/>
      <c r="H17900" s="1"/>
    </row>
    <row r="17901">
      <c r="A17901" s="1"/>
      <c r="B17901" s="1"/>
      <c r="C17901" s="1"/>
      <c r="D17901" s="8"/>
      <c r="E17901" s="1"/>
      <c r="F17901" s="1"/>
      <c r="G17901" s="1"/>
      <c r="H17901" s="1"/>
    </row>
    <row r="17902">
      <c r="A17902" s="1"/>
      <c r="B17902" s="1"/>
      <c r="C17902" s="1"/>
      <c r="D17902" s="8"/>
      <c r="E17902" s="1"/>
      <c r="F17902" s="1"/>
      <c r="G17902" s="1"/>
      <c r="H17902" s="1"/>
    </row>
    <row r="17903">
      <c r="A17903" s="1"/>
      <c r="B17903" s="1"/>
      <c r="C17903" s="1"/>
      <c r="D17903" s="8"/>
      <c r="E17903" s="1"/>
      <c r="F17903" s="1"/>
      <c r="G17903" s="1"/>
      <c r="H17903" s="1"/>
    </row>
    <row r="17904">
      <c r="A17904" s="1"/>
      <c r="B17904" s="1"/>
      <c r="C17904" s="1"/>
      <c r="D17904" s="8"/>
      <c r="E17904" s="1"/>
      <c r="F17904" s="1"/>
      <c r="G17904" s="1"/>
      <c r="H17904" s="1"/>
    </row>
    <row r="17905">
      <c r="A17905" s="1"/>
      <c r="B17905" s="1"/>
      <c r="C17905" s="1"/>
      <c r="D17905" s="8"/>
      <c r="E17905" s="1"/>
      <c r="F17905" s="1"/>
      <c r="G17905" s="1"/>
      <c r="H17905" s="1"/>
    </row>
    <row r="17906">
      <c r="A17906" s="1"/>
      <c r="B17906" s="1"/>
      <c r="C17906" s="1"/>
      <c r="D17906" s="8"/>
      <c r="E17906" s="1"/>
      <c r="F17906" s="1"/>
      <c r="G17906" s="1"/>
      <c r="H17906" s="1"/>
    </row>
    <row r="17907">
      <c r="A17907" s="1"/>
      <c r="B17907" s="1"/>
      <c r="C17907" s="1"/>
      <c r="D17907" s="8"/>
      <c r="E17907" s="1"/>
      <c r="F17907" s="1"/>
      <c r="G17907" s="1"/>
      <c r="H17907" s="1"/>
    </row>
    <row r="17908">
      <c r="A17908" s="1"/>
      <c r="B17908" s="1"/>
      <c r="C17908" s="1"/>
      <c r="D17908" s="8"/>
      <c r="E17908" s="1"/>
      <c r="F17908" s="1"/>
      <c r="G17908" s="1"/>
      <c r="H17908" s="1"/>
    </row>
    <row r="17909">
      <c r="A17909" s="1"/>
      <c r="B17909" s="1"/>
      <c r="C17909" s="1"/>
      <c r="D17909" s="8"/>
      <c r="E17909" s="1"/>
      <c r="F17909" s="1"/>
      <c r="G17909" s="1"/>
      <c r="H17909" s="1"/>
    </row>
    <row r="17910">
      <c r="A17910" s="1"/>
      <c r="B17910" s="1"/>
      <c r="C17910" s="1"/>
      <c r="D17910" s="8"/>
      <c r="E17910" s="1"/>
      <c r="F17910" s="1"/>
      <c r="G17910" s="1"/>
      <c r="H17910" s="1"/>
    </row>
    <row r="17911">
      <c r="A17911" s="1"/>
      <c r="B17911" s="1"/>
      <c r="C17911" s="1"/>
      <c r="D17911" s="8"/>
      <c r="E17911" s="1"/>
      <c r="F17911" s="1"/>
      <c r="G17911" s="1"/>
      <c r="H17911" s="1"/>
    </row>
    <row r="17912">
      <c r="A17912" s="1"/>
      <c r="B17912" s="1"/>
      <c r="C17912" s="1"/>
      <c r="D17912" s="8"/>
      <c r="E17912" s="1"/>
      <c r="F17912" s="1"/>
      <c r="G17912" s="1"/>
      <c r="H17912" s="1"/>
    </row>
    <row r="17913">
      <c r="A17913" s="1"/>
      <c r="B17913" s="1"/>
      <c r="C17913" s="1"/>
      <c r="D17913" s="8"/>
      <c r="E17913" s="1"/>
      <c r="F17913" s="1"/>
      <c r="G17913" s="1"/>
      <c r="H17913" s="1"/>
    </row>
    <row r="17914">
      <c r="A17914" s="1"/>
      <c r="B17914" s="1"/>
      <c r="C17914" s="1"/>
      <c r="D17914" s="8"/>
      <c r="E17914" s="1"/>
      <c r="F17914" s="1"/>
      <c r="G17914" s="1"/>
      <c r="H17914" s="1"/>
    </row>
    <row r="17915">
      <c r="A17915" s="1"/>
      <c r="B17915" s="1"/>
      <c r="C17915" s="1"/>
      <c r="D17915" s="8"/>
      <c r="E17915" s="1"/>
      <c r="F17915" s="1"/>
      <c r="G17915" s="1"/>
      <c r="H17915" s="1"/>
    </row>
    <row r="17916">
      <c r="A17916" s="1"/>
      <c r="B17916" s="1"/>
      <c r="C17916" s="1"/>
      <c r="D17916" s="8"/>
      <c r="E17916" s="1"/>
      <c r="F17916" s="1"/>
      <c r="G17916" s="1"/>
      <c r="H17916" s="1"/>
    </row>
    <row r="17917">
      <c r="A17917" s="1"/>
      <c r="B17917" s="1"/>
      <c r="C17917" s="1"/>
      <c r="D17917" s="8"/>
      <c r="E17917" s="1"/>
      <c r="F17917" s="1"/>
      <c r="G17917" s="1"/>
      <c r="H17917" s="1"/>
    </row>
    <row r="17918">
      <c r="A17918" s="1"/>
      <c r="B17918" s="1"/>
      <c r="C17918" s="1"/>
      <c r="D17918" s="8"/>
      <c r="E17918" s="1"/>
      <c r="F17918" s="1"/>
      <c r="G17918" s="1"/>
      <c r="H17918" s="1"/>
    </row>
    <row r="17919">
      <c r="A17919" s="1"/>
      <c r="B17919" s="1"/>
      <c r="C17919" s="1"/>
      <c r="D17919" s="8"/>
      <c r="E17919" s="1"/>
      <c r="F17919" s="1"/>
      <c r="G17919" s="1"/>
      <c r="H17919" s="1"/>
    </row>
    <row r="17920">
      <c r="A17920" s="1"/>
      <c r="B17920" s="1"/>
      <c r="C17920" s="1"/>
      <c r="D17920" s="8"/>
      <c r="E17920" s="1"/>
      <c r="F17920" s="1"/>
      <c r="G17920" s="1"/>
      <c r="H17920" s="1"/>
    </row>
    <row r="17921">
      <c r="A17921" s="1"/>
      <c r="B17921" s="1"/>
      <c r="C17921" s="1"/>
      <c r="D17921" s="8"/>
      <c r="E17921" s="1"/>
      <c r="F17921" s="1"/>
      <c r="G17921" s="1"/>
      <c r="H17921" s="1"/>
    </row>
    <row r="17922">
      <c r="A17922" s="1"/>
      <c r="B17922" s="1"/>
      <c r="C17922" s="1"/>
      <c r="D17922" s="8"/>
      <c r="E17922" s="1"/>
      <c r="F17922" s="1"/>
      <c r="G17922" s="1"/>
      <c r="H17922" s="1"/>
    </row>
    <row r="17923">
      <c r="A17923" s="1"/>
      <c r="B17923" s="1"/>
      <c r="C17923" s="1"/>
      <c r="D17923" s="8"/>
      <c r="E17923" s="1"/>
      <c r="F17923" s="1"/>
      <c r="G17923" s="1"/>
      <c r="H17923" s="1"/>
    </row>
    <row r="17924">
      <c r="A17924" s="1"/>
      <c r="B17924" s="1"/>
      <c r="C17924" s="1"/>
      <c r="D17924" s="8"/>
      <c r="E17924" s="1"/>
      <c r="F17924" s="1"/>
      <c r="G17924" s="1"/>
      <c r="H17924" s="1"/>
    </row>
    <row r="17925">
      <c r="A17925" s="1"/>
      <c r="B17925" s="1"/>
      <c r="C17925" s="1"/>
      <c r="D17925" s="8"/>
      <c r="E17925" s="1"/>
      <c r="F17925" s="1"/>
      <c r="G17925" s="1"/>
      <c r="H17925" s="1"/>
    </row>
    <row r="17926">
      <c r="A17926" s="1"/>
      <c r="B17926" s="1"/>
      <c r="C17926" s="1"/>
      <c r="D17926" s="8"/>
      <c r="E17926" s="1"/>
      <c r="F17926" s="1"/>
      <c r="G17926" s="1"/>
      <c r="H17926" s="1"/>
    </row>
    <row r="17927">
      <c r="A17927" s="1"/>
      <c r="B17927" s="1"/>
      <c r="C17927" s="1"/>
      <c r="D17927" s="8"/>
      <c r="E17927" s="1"/>
      <c r="F17927" s="1"/>
      <c r="G17927" s="1"/>
      <c r="H17927" s="1"/>
    </row>
    <row r="17928">
      <c r="A17928" s="1"/>
      <c r="B17928" s="1"/>
      <c r="C17928" s="1"/>
      <c r="D17928" s="8"/>
      <c r="E17928" s="1"/>
      <c r="F17928" s="1"/>
      <c r="G17928" s="1"/>
      <c r="H17928" s="1"/>
    </row>
    <row r="17929">
      <c r="A17929" s="1"/>
      <c r="B17929" s="1"/>
      <c r="C17929" s="1"/>
      <c r="D17929" s="8"/>
      <c r="E17929" s="1"/>
      <c r="F17929" s="1"/>
      <c r="G17929" s="1"/>
      <c r="H17929" s="1"/>
    </row>
    <row r="17930">
      <c r="A17930" s="1"/>
      <c r="B17930" s="1"/>
      <c r="C17930" s="1"/>
      <c r="D17930" s="8"/>
      <c r="E17930" s="1"/>
      <c r="F17930" s="1"/>
      <c r="G17930" s="1"/>
      <c r="H17930" s="1"/>
    </row>
    <row r="17931">
      <c r="A17931" s="1"/>
      <c r="B17931" s="1"/>
      <c r="C17931" s="1"/>
      <c r="D17931" s="8"/>
      <c r="E17931" s="1"/>
      <c r="F17931" s="1"/>
      <c r="G17931" s="1"/>
      <c r="H17931" s="1"/>
    </row>
    <row r="17932">
      <c r="A17932" s="1"/>
      <c r="B17932" s="1"/>
      <c r="C17932" s="1"/>
      <c r="D17932" s="8"/>
      <c r="E17932" s="1"/>
      <c r="F17932" s="1"/>
      <c r="G17932" s="1"/>
      <c r="H17932" s="1"/>
    </row>
    <row r="17933">
      <c r="A17933" s="1"/>
      <c r="B17933" s="1"/>
      <c r="C17933" s="1"/>
      <c r="D17933" s="8"/>
      <c r="E17933" s="1"/>
      <c r="F17933" s="1"/>
      <c r="G17933" s="1"/>
      <c r="H17933" s="1"/>
    </row>
    <row r="17934">
      <c r="A17934" s="1"/>
      <c r="B17934" s="1"/>
      <c r="C17934" s="1"/>
      <c r="D17934" s="8"/>
      <c r="E17934" s="1"/>
      <c r="F17934" s="1"/>
      <c r="G17934" s="1"/>
      <c r="H17934" s="1"/>
    </row>
    <row r="17935">
      <c r="A17935" s="1"/>
      <c r="B17935" s="1"/>
      <c r="C17935" s="1"/>
      <c r="D17935" s="8"/>
      <c r="E17935" s="1"/>
      <c r="F17935" s="1"/>
      <c r="G17935" s="1"/>
      <c r="H17935" s="1"/>
    </row>
    <row r="17936">
      <c r="A17936" s="1"/>
      <c r="B17936" s="1"/>
      <c r="C17936" s="1"/>
      <c r="D17936" s="8"/>
      <c r="E17936" s="1"/>
      <c r="F17936" s="1"/>
      <c r="G17936" s="1"/>
      <c r="H17936" s="1"/>
    </row>
    <row r="17937">
      <c r="A17937" s="1"/>
      <c r="B17937" s="1"/>
      <c r="C17937" s="1"/>
      <c r="D17937" s="8"/>
      <c r="E17937" s="1"/>
      <c r="F17937" s="1"/>
      <c r="G17937" s="1"/>
      <c r="H17937" s="1"/>
    </row>
    <row r="17938">
      <c r="A17938" s="1"/>
      <c r="B17938" s="1"/>
      <c r="C17938" s="1"/>
      <c r="D17938" s="8"/>
      <c r="E17938" s="1"/>
      <c r="F17938" s="1"/>
      <c r="G17938" s="1"/>
      <c r="H17938" s="1"/>
    </row>
    <row r="17939">
      <c r="A17939" s="1"/>
      <c r="B17939" s="1"/>
      <c r="C17939" s="1"/>
      <c r="D17939" s="8"/>
      <c r="E17939" s="1"/>
      <c r="F17939" s="1"/>
      <c r="G17939" s="1"/>
      <c r="H17939" s="1"/>
    </row>
    <row r="17940">
      <c r="A17940" s="1"/>
      <c r="B17940" s="1"/>
      <c r="C17940" s="1"/>
      <c r="D17940" s="8"/>
      <c r="E17940" s="1"/>
      <c r="F17940" s="1"/>
      <c r="G17940" s="1"/>
      <c r="H17940" s="1"/>
    </row>
    <row r="17941">
      <c r="A17941" s="1"/>
      <c r="B17941" s="1"/>
      <c r="C17941" s="1"/>
      <c r="D17941" s="8"/>
      <c r="E17941" s="1"/>
      <c r="F17941" s="1"/>
      <c r="G17941" s="1"/>
      <c r="H17941" s="1"/>
    </row>
    <row r="17942">
      <c r="A17942" s="1"/>
      <c r="B17942" s="1"/>
      <c r="C17942" s="1"/>
      <c r="D17942" s="8"/>
      <c r="E17942" s="1"/>
      <c r="F17942" s="1"/>
      <c r="G17942" s="1"/>
      <c r="H17942" s="1"/>
    </row>
    <row r="17943">
      <c r="A17943" s="1"/>
      <c r="B17943" s="1"/>
      <c r="C17943" s="1"/>
      <c r="D17943" s="8"/>
      <c r="E17943" s="1"/>
      <c r="F17943" s="1"/>
      <c r="G17943" s="1"/>
      <c r="H17943" s="1"/>
    </row>
    <row r="17944">
      <c r="A17944" s="1"/>
      <c r="B17944" s="1"/>
      <c r="C17944" s="1"/>
      <c r="D17944" s="8"/>
      <c r="E17944" s="1"/>
      <c r="F17944" s="1"/>
      <c r="G17944" s="1"/>
      <c r="H17944" s="1"/>
    </row>
    <row r="17945">
      <c r="A17945" s="1"/>
      <c r="B17945" s="1"/>
      <c r="C17945" s="1"/>
      <c r="D17945" s="8"/>
      <c r="E17945" s="1"/>
      <c r="F17945" s="1"/>
      <c r="G17945" s="1"/>
      <c r="H17945" s="1"/>
    </row>
    <row r="17946">
      <c r="A17946" s="1"/>
      <c r="B17946" s="1"/>
      <c r="C17946" s="1"/>
      <c r="D17946" s="8"/>
      <c r="E17946" s="1"/>
      <c r="F17946" s="1"/>
      <c r="G17946" s="1"/>
      <c r="H17946" s="1"/>
    </row>
    <row r="17947">
      <c r="A17947" s="1"/>
      <c r="B17947" s="1"/>
      <c r="C17947" s="1"/>
      <c r="D17947" s="8"/>
      <c r="E17947" s="1"/>
      <c r="F17947" s="1"/>
      <c r="G17947" s="1"/>
      <c r="H17947" s="1"/>
    </row>
    <row r="17948">
      <c r="A17948" s="1"/>
      <c r="B17948" s="1"/>
      <c r="C17948" s="1"/>
      <c r="D17948" s="8"/>
      <c r="E17948" s="1"/>
      <c r="F17948" s="1"/>
      <c r="G17948" s="1"/>
      <c r="H17948" s="1"/>
    </row>
    <row r="17949">
      <c r="A17949" s="1"/>
      <c r="B17949" s="1"/>
      <c r="C17949" s="1"/>
      <c r="D17949" s="8"/>
      <c r="E17949" s="1"/>
      <c r="F17949" s="1"/>
      <c r="G17949" s="1"/>
      <c r="H17949" s="1"/>
    </row>
    <row r="17950">
      <c r="A17950" s="1"/>
      <c r="B17950" s="1"/>
      <c r="C17950" s="1"/>
      <c r="D17950" s="8"/>
      <c r="E17950" s="1"/>
      <c r="F17950" s="1"/>
      <c r="G17950" s="1"/>
      <c r="H17950" s="1"/>
    </row>
    <row r="17951">
      <c r="A17951" s="1"/>
      <c r="B17951" s="1"/>
      <c r="C17951" s="1"/>
      <c r="D17951" s="8"/>
      <c r="E17951" s="1"/>
      <c r="F17951" s="1"/>
      <c r="G17951" s="1"/>
      <c r="H17951" s="1"/>
    </row>
    <row r="17952">
      <c r="A17952" s="1"/>
      <c r="B17952" s="1"/>
      <c r="C17952" s="1"/>
      <c r="D17952" s="8"/>
      <c r="E17952" s="1"/>
      <c r="F17952" s="1"/>
      <c r="G17952" s="1"/>
      <c r="H17952" s="1"/>
    </row>
    <row r="17953">
      <c r="A17953" s="1"/>
      <c r="B17953" s="1"/>
      <c r="C17953" s="1"/>
      <c r="D17953" s="8"/>
      <c r="E17953" s="1"/>
      <c r="F17953" s="1"/>
      <c r="G17953" s="1"/>
      <c r="H17953" s="1"/>
    </row>
    <row r="17954">
      <c r="A17954" s="1"/>
      <c r="B17954" s="1"/>
      <c r="C17954" s="1"/>
      <c r="D17954" s="8"/>
      <c r="E17954" s="1"/>
      <c r="F17954" s="1"/>
      <c r="G17954" s="1"/>
      <c r="H17954" s="1"/>
    </row>
    <row r="17955">
      <c r="A17955" s="1"/>
      <c r="B17955" s="1"/>
      <c r="C17955" s="1"/>
      <c r="D17955" s="8"/>
      <c r="E17955" s="1"/>
      <c r="F17955" s="1"/>
      <c r="G17955" s="1"/>
      <c r="H17955" s="1"/>
    </row>
    <row r="17956">
      <c r="A17956" s="1"/>
      <c r="B17956" s="1"/>
      <c r="C17956" s="1"/>
      <c r="D17956" s="8"/>
      <c r="E17956" s="1"/>
      <c r="F17956" s="1"/>
      <c r="G17956" s="1"/>
      <c r="H17956" s="1"/>
    </row>
    <row r="17957">
      <c r="A17957" s="1"/>
      <c r="B17957" s="1"/>
      <c r="C17957" s="1"/>
      <c r="D17957" s="8"/>
      <c r="E17957" s="1"/>
      <c r="F17957" s="1"/>
      <c r="G17957" s="1"/>
      <c r="H17957" s="1"/>
    </row>
    <row r="17958">
      <c r="A17958" s="1"/>
      <c r="B17958" s="1"/>
      <c r="C17958" s="1"/>
      <c r="D17958" s="8"/>
      <c r="E17958" s="1"/>
      <c r="F17958" s="1"/>
      <c r="G17958" s="1"/>
      <c r="H17958" s="1"/>
    </row>
    <row r="17959">
      <c r="A17959" s="1"/>
      <c r="B17959" s="1"/>
      <c r="C17959" s="1"/>
      <c r="D17959" s="8"/>
      <c r="E17959" s="1"/>
      <c r="F17959" s="1"/>
      <c r="G17959" s="1"/>
      <c r="H17959" s="1"/>
    </row>
    <row r="17960">
      <c r="A17960" s="1"/>
      <c r="B17960" s="1"/>
      <c r="C17960" s="1"/>
      <c r="D17960" s="8"/>
      <c r="E17960" s="1"/>
      <c r="F17960" s="1"/>
      <c r="G17960" s="1"/>
      <c r="H17960" s="1"/>
    </row>
    <row r="17961">
      <c r="A17961" s="1"/>
      <c r="B17961" s="1"/>
      <c r="C17961" s="1"/>
      <c r="D17961" s="8"/>
      <c r="E17961" s="1"/>
      <c r="F17961" s="1"/>
      <c r="G17961" s="1"/>
      <c r="H17961" s="1"/>
    </row>
    <row r="17962">
      <c r="A17962" s="1"/>
      <c r="B17962" s="1"/>
      <c r="C17962" s="1"/>
      <c r="D17962" s="8"/>
      <c r="E17962" s="1"/>
      <c r="F17962" s="1"/>
      <c r="G17962" s="1"/>
      <c r="H17962" s="1"/>
    </row>
    <row r="17963">
      <c r="A17963" s="1"/>
      <c r="B17963" s="1"/>
      <c r="C17963" s="1"/>
      <c r="D17963" s="8"/>
      <c r="E17963" s="1"/>
      <c r="F17963" s="1"/>
      <c r="G17963" s="1"/>
      <c r="H17963" s="1"/>
    </row>
    <row r="17964">
      <c r="A17964" s="1"/>
      <c r="B17964" s="1"/>
      <c r="C17964" s="1"/>
      <c r="D17964" s="8"/>
      <c r="E17964" s="1"/>
      <c r="F17964" s="1"/>
      <c r="G17964" s="1"/>
      <c r="H17964" s="1"/>
    </row>
    <row r="17965">
      <c r="A17965" s="1"/>
      <c r="B17965" s="1"/>
      <c r="C17965" s="1"/>
      <c r="D17965" s="8"/>
      <c r="E17965" s="1"/>
      <c r="F17965" s="1"/>
      <c r="G17965" s="1"/>
      <c r="H17965" s="1"/>
    </row>
    <row r="17966">
      <c r="A17966" s="1"/>
      <c r="B17966" s="1"/>
      <c r="C17966" s="1"/>
      <c r="D17966" s="8"/>
      <c r="E17966" s="1"/>
      <c r="F17966" s="1"/>
      <c r="G17966" s="1"/>
      <c r="H17966" s="1"/>
    </row>
    <row r="17967">
      <c r="A17967" s="1"/>
      <c r="B17967" s="1"/>
      <c r="C17967" s="1"/>
      <c r="D17967" s="8"/>
      <c r="E17967" s="1"/>
      <c r="F17967" s="1"/>
      <c r="G17967" s="1"/>
      <c r="H17967" s="1"/>
    </row>
    <row r="17968">
      <c r="A17968" s="1"/>
      <c r="B17968" s="1"/>
      <c r="C17968" s="1"/>
      <c r="D17968" s="8"/>
      <c r="E17968" s="1"/>
      <c r="F17968" s="1"/>
      <c r="G17968" s="1"/>
      <c r="H17968" s="1"/>
    </row>
    <row r="17969">
      <c r="A17969" s="1"/>
      <c r="B17969" s="1"/>
      <c r="C17969" s="1"/>
      <c r="D17969" s="8"/>
      <c r="E17969" s="1"/>
      <c r="F17969" s="1"/>
      <c r="G17969" s="1"/>
      <c r="H17969" s="1"/>
    </row>
    <row r="17970">
      <c r="A17970" s="1"/>
      <c r="B17970" s="1"/>
      <c r="C17970" s="1"/>
      <c r="D17970" s="8"/>
      <c r="E17970" s="1"/>
      <c r="F17970" s="1"/>
      <c r="G17970" s="1"/>
      <c r="H17970" s="1"/>
    </row>
    <row r="17971">
      <c r="A17971" s="1"/>
      <c r="B17971" s="1"/>
      <c r="C17971" s="1"/>
      <c r="D17971" s="8"/>
      <c r="E17971" s="1"/>
      <c r="F17971" s="1"/>
      <c r="G17971" s="1"/>
      <c r="H17971" s="1"/>
    </row>
    <row r="17972">
      <c r="A17972" s="1"/>
      <c r="B17972" s="1"/>
      <c r="C17972" s="1"/>
      <c r="D17972" s="8"/>
      <c r="E17972" s="1"/>
      <c r="F17972" s="1"/>
      <c r="G17972" s="1"/>
      <c r="H17972" s="1"/>
    </row>
    <row r="17973">
      <c r="A17973" s="1"/>
      <c r="B17973" s="1"/>
      <c r="C17973" s="1"/>
      <c r="D17973" s="8"/>
      <c r="E17973" s="1"/>
      <c r="F17973" s="1"/>
      <c r="G17973" s="1"/>
      <c r="H17973" s="1"/>
    </row>
    <row r="17974">
      <c r="A17974" s="1"/>
      <c r="B17974" s="1"/>
      <c r="C17974" s="1"/>
      <c r="D17974" s="8"/>
      <c r="E17974" s="1"/>
      <c r="F17974" s="1"/>
      <c r="G17974" s="1"/>
      <c r="H17974" s="1"/>
    </row>
    <row r="17975">
      <c r="A17975" s="1"/>
      <c r="B17975" s="1"/>
      <c r="C17975" s="1"/>
      <c r="D17975" s="8"/>
      <c r="E17975" s="1"/>
      <c r="F17975" s="1"/>
      <c r="G17975" s="1"/>
      <c r="H17975" s="1"/>
    </row>
    <row r="17976">
      <c r="A17976" s="1"/>
      <c r="B17976" s="1"/>
      <c r="C17976" s="1"/>
      <c r="D17976" s="8"/>
      <c r="E17976" s="1"/>
      <c r="F17976" s="1"/>
      <c r="G17976" s="1"/>
      <c r="H17976" s="1"/>
    </row>
    <row r="17977">
      <c r="A17977" s="1"/>
      <c r="B17977" s="1"/>
      <c r="C17977" s="1"/>
      <c r="D17977" s="8"/>
      <c r="E17977" s="1"/>
      <c r="F17977" s="1"/>
      <c r="G17977" s="1"/>
      <c r="H17977" s="1"/>
    </row>
    <row r="17978">
      <c r="A17978" s="1"/>
      <c r="B17978" s="1"/>
      <c r="C17978" s="1"/>
      <c r="D17978" s="8"/>
      <c r="E17978" s="1"/>
      <c r="F17978" s="1"/>
      <c r="G17978" s="1"/>
      <c r="H17978" s="1"/>
    </row>
    <row r="17979">
      <c r="A17979" s="1"/>
      <c r="B17979" s="1"/>
      <c r="C17979" s="1"/>
      <c r="D17979" s="8"/>
      <c r="E17979" s="1"/>
      <c r="F17979" s="1"/>
      <c r="G17979" s="1"/>
      <c r="H17979" s="1"/>
    </row>
    <row r="17980">
      <c r="A17980" s="1"/>
      <c r="B17980" s="1"/>
      <c r="C17980" s="1"/>
      <c r="D17980" s="8"/>
      <c r="E17980" s="1"/>
      <c r="F17980" s="1"/>
      <c r="G17980" s="1"/>
      <c r="H17980" s="1"/>
    </row>
    <row r="17981">
      <c r="A17981" s="1"/>
      <c r="B17981" s="1"/>
      <c r="C17981" s="1"/>
      <c r="D17981" s="8"/>
      <c r="E17981" s="1"/>
      <c r="F17981" s="1"/>
      <c r="G17981" s="1"/>
      <c r="H17981" s="1"/>
    </row>
    <row r="17982">
      <c r="A17982" s="1"/>
      <c r="B17982" s="1"/>
      <c r="C17982" s="1"/>
      <c r="D17982" s="8"/>
      <c r="E17982" s="1"/>
      <c r="F17982" s="1"/>
      <c r="G17982" s="1"/>
      <c r="H17982" s="1"/>
    </row>
    <row r="17983">
      <c r="A17983" s="1"/>
      <c r="B17983" s="1"/>
      <c r="C17983" s="1"/>
      <c r="D17983" s="8"/>
      <c r="E17983" s="1"/>
      <c r="F17983" s="1"/>
      <c r="G17983" s="1"/>
      <c r="H17983" s="1"/>
    </row>
    <row r="17984">
      <c r="A17984" s="1"/>
      <c r="B17984" s="1"/>
      <c r="C17984" s="1"/>
      <c r="D17984" s="8"/>
      <c r="E17984" s="1"/>
      <c r="F17984" s="1"/>
      <c r="G17984" s="1"/>
      <c r="H17984" s="1"/>
    </row>
    <row r="17985">
      <c r="A17985" s="1"/>
      <c r="B17985" s="1"/>
      <c r="C17985" s="1"/>
      <c r="D17985" s="8"/>
      <c r="E17985" s="1"/>
      <c r="F17985" s="1"/>
      <c r="G17985" s="1"/>
      <c r="H17985" s="1"/>
    </row>
    <row r="17986">
      <c r="A17986" s="1"/>
      <c r="B17986" s="1"/>
      <c r="C17986" s="1"/>
      <c r="D17986" s="8"/>
      <c r="E17986" s="1"/>
      <c r="F17986" s="1"/>
      <c r="G17986" s="1"/>
      <c r="H17986" s="1"/>
    </row>
    <row r="17987">
      <c r="A17987" s="1"/>
      <c r="B17987" s="1"/>
      <c r="C17987" s="1"/>
      <c r="D17987" s="8"/>
      <c r="E17987" s="1"/>
      <c r="F17987" s="1"/>
      <c r="G17987" s="1"/>
      <c r="H17987" s="1"/>
    </row>
    <row r="17988">
      <c r="A17988" s="1"/>
      <c r="B17988" s="1"/>
      <c r="C17988" s="1"/>
      <c r="D17988" s="8"/>
      <c r="E17988" s="1"/>
      <c r="F17988" s="1"/>
      <c r="G17988" s="1"/>
      <c r="H17988" s="1"/>
    </row>
    <row r="17989">
      <c r="A17989" s="1"/>
      <c r="B17989" s="1"/>
      <c r="C17989" s="1"/>
      <c r="D17989" s="8"/>
      <c r="E17989" s="1"/>
      <c r="F17989" s="1"/>
      <c r="G17989" s="1"/>
      <c r="H17989" s="1"/>
    </row>
    <row r="17990">
      <c r="A17990" s="1"/>
      <c r="B17990" s="1"/>
      <c r="C17990" s="1"/>
      <c r="D17990" s="8"/>
      <c r="E17990" s="1"/>
      <c r="F17990" s="1"/>
      <c r="G17990" s="1"/>
      <c r="H17990" s="1"/>
    </row>
    <row r="17991">
      <c r="A17991" s="1"/>
      <c r="B17991" s="1"/>
      <c r="C17991" s="1"/>
      <c r="D17991" s="8"/>
      <c r="E17991" s="1"/>
      <c r="F17991" s="1"/>
      <c r="G17991" s="1"/>
      <c r="H17991" s="1"/>
    </row>
    <row r="17992">
      <c r="A17992" s="1"/>
      <c r="B17992" s="1"/>
      <c r="C17992" s="1"/>
      <c r="D17992" s="8"/>
      <c r="E17992" s="1"/>
      <c r="F17992" s="1"/>
      <c r="G17992" s="1"/>
      <c r="H17992" s="1"/>
    </row>
    <row r="17993">
      <c r="A17993" s="1"/>
      <c r="B17993" s="1"/>
      <c r="C17993" s="1"/>
      <c r="D17993" s="8"/>
      <c r="E17993" s="1"/>
      <c r="F17993" s="1"/>
      <c r="G17993" s="1"/>
      <c r="H17993" s="1"/>
    </row>
    <row r="17994">
      <c r="A17994" s="1"/>
      <c r="B17994" s="1"/>
      <c r="C17994" s="1"/>
      <c r="D17994" s="8"/>
      <c r="E17994" s="1"/>
      <c r="F17994" s="1"/>
      <c r="G17994" s="1"/>
      <c r="H17994" s="1"/>
    </row>
    <row r="17995">
      <c r="A17995" s="1"/>
      <c r="B17995" s="1"/>
      <c r="C17995" s="1"/>
      <c r="D17995" s="8"/>
      <c r="E17995" s="1"/>
      <c r="F17995" s="1"/>
      <c r="G17995" s="1"/>
      <c r="H17995" s="1"/>
    </row>
    <row r="17996">
      <c r="A17996" s="1"/>
      <c r="B17996" s="1"/>
      <c r="C17996" s="1"/>
      <c r="D17996" s="8"/>
      <c r="E17996" s="1"/>
      <c r="F17996" s="1"/>
      <c r="G17996" s="1"/>
      <c r="H17996" s="1"/>
    </row>
    <row r="17997">
      <c r="A17997" s="1"/>
      <c r="B17997" s="1"/>
      <c r="C17997" s="1"/>
      <c r="D17997" s="8"/>
      <c r="E17997" s="1"/>
      <c r="F17997" s="1"/>
      <c r="G17997" s="1"/>
      <c r="H17997" s="1"/>
    </row>
    <row r="17998">
      <c r="A17998" s="1"/>
      <c r="B17998" s="1"/>
      <c r="C17998" s="1"/>
      <c r="D17998" s="8"/>
      <c r="E17998" s="1"/>
      <c r="F17998" s="1"/>
      <c r="G17998" s="1"/>
      <c r="H17998" s="1"/>
    </row>
    <row r="17999">
      <c r="A17999" s="1"/>
      <c r="B17999" s="1"/>
      <c r="C17999" s="1"/>
      <c r="D17999" s="8"/>
      <c r="E17999" s="1"/>
      <c r="F17999" s="1"/>
      <c r="G17999" s="1"/>
      <c r="H17999" s="1"/>
    </row>
    <row r="18000">
      <c r="A18000" s="1"/>
      <c r="B18000" s="1"/>
      <c r="C18000" s="1"/>
      <c r="D18000" s="8"/>
      <c r="E18000" s="1"/>
      <c r="F18000" s="1"/>
      <c r="G18000" s="1"/>
      <c r="H18000" s="1"/>
    </row>
    <row r="18001">
      <c r="A18001" s="1"/>
      <c r="B18001" s="1"/>
      <c r="C18001" s="1"/>
      <c r="D18001" s="8"/>
      <c r="E18001" s="1"/>
      <c r="F18001" s="1"/>
      <c r="G18001" s="1"/>
      <c r="H18001" s="1"/>
    </row>
    <row r="18002">
      <c r="A18002" s="1"/>
      <c r="B18002" s="1"/>
      <c r="C18002" s="1"/>
      <c r="D18002" s="8"/>
      <c r="E18002" s="1"/>
      <c r="F18002" s="1"/>
      <c r="G18002" s="1"/>
      <c r="H18002" s="1"/>
    </row>
    <row r="18003">
      <c r="A18003" s="1"/>
      <c r="B18003" s="1"/>
      <c r="C18003" s="1"/>
      <c r="D18003" s="8"/>
      <c r="E18003" s="1"/>
      <c r="F18003" s="1"/>
      <c r="G18003" s="1"/>
      <c r="H18003" s="1"/>
    </row>
    <row r="18004">
      <c r="A18004" s="1"/>
      <c r="B18004" s="1"/>
      <c r="C18004" s="1"/>
      <c r="D18004" s="8"/>
      <c r="E18004" s="1"/>
      <c r="F18004" s="1"/>
      <c r="G18004" s="1"/>
      <c r="H18004" s="1"/>
    </row>
    <row r="18005">
      <c r="A18005" s="1"/>
      <c r="B18005" s="1"/>
      <c r="C18005" s="1"/>
      <c r="D18005" s="8"/>
      <c r="E18005" s="1"/>
      <c r="F18005" s="1"/>
      <c r="G18005" s="1"/>
      <c r="H18005" s="1"/>
    </row>
    <row r="18006">
      <c r="A18006" s="1"/>
      <c r="B18006" s="1"/>
      <c r="C18006" s="1"/>
      <c r="D18006" s="8"/>
      <c r="E18006" s="1"/>
      <c r="F18006" s="1"/>
      <c r="G18006" s="1"/>
      <c r="H18006" s="1"/>
    </row>
    <row r="18007">
      <c r="A18007" s="1"/>
      <c r="B18007" s="1"/>
      <c r="C18007" s="1"/>
      <c r="D18007" s="8"/>
      <c r="E18007" s="1"/>
      <c r="F18007" s="1"/>
      <c r="G18007" s="1"/>
      <c r="H18007" s="1"/>
    </row>
    <row r="18008">
      <c r="A18008" s="1"/>
      <c r="B18008" s="1"/>
      <c r="C18008" s="1"/>
      <c r="D18008" s="8"/>
      <c r="E18008" s="1"/>
      <c r="F18008" s="1"/>
      <c r="G18008" s="1"/>
      <c r="H18008" s="1"/>
    </row>
    <row r="18009">
      <c r="A18009" s="1"/>
      <c r="B18009" s="1"/>
      <c r="C18009" s="1"/>
      <c r="D18009" s="8"/>
      <c r="E18009" s="1"/>
      <c r="F18009" s="1"/>
      <c r="G18009" s="1"/>
      <c r="H18009" s="1"/>
    </row>
    <row r="18010">
      <c r="A18010" s="1"/>
      <c r="B18010" s="1"/>
      <c r="C18010" s="1"/>
      <c r="D18010" s="8"/>
      <c r="E18010" s="1"/>
      <c r="F18010" s="1"/>
      <c r="G18010" s="1"/>
      <c r="H18010" s="1"/>
    </row>
    <row r="18011">
      <c r="A18011" s="1"/>
      <c r="B18011" s="1"/>
      <c r="C18011" s="1"/>
      <c r="D18011" s="8"/>
      <c r="E18011" s="1"/>
      <c r="F18011" s="1"/>
      <c r="G18011" s="1"/>
      <c r="H18011" s="1"/>
    </row>
    <row r="18012">
      <c r="A18012" s="1"/>
      <c r="B18012" s="1"/>
      <c r="C18012" s="1"/>
      <c r="D18012" s="8"/>
      <c r="E18012" s="1"/>
      <c r="F18012" s="1"/>
      <c r="G18012" s="1"/>
      <c r="H18012" s="1"/>
    </row>
    <row r="18013">
      <c r="A18013" s="1"/>
      <c r="B18013" s="1"/>
      <c r="C18013" s="1"/>
      <c r="D18013" s="8"/>
      <c r="E18013" s="1"/>
      <c r="F18013" s="1"/>
      <c r="G18013" s="1"/>
      <c r="H18013" s="1"/>
    </row>
    <row r="18014">
      <c r="A18014" s="1"/>
      <c r="B18014" s="1"/>
      <c r="C18014" s="1"/>
      <c r="D18014" s="8"/>
      <c r="E18014" s="1"/>
      <c r="F18014" s="1"/>
      <c r="G18014" s="1"/>
      <c r="H18014" s="1"/>
    </row>
    <row r="18015">
      <c r="A18015" s="1"/>
      <c r="B18015" s="1"/>
      <c r="C18015" s="1"/>
      <c r="D18015" s="8"/>
      <c r="E18015" s="1"/>
      <c r="F18015" s="1"/>
      <c r="G18015" s="1"/>
      <c r="H18015" s="1"/>
    </row>
    <row r="18016">
      <c r="A18016" s="1"/>
      <c r="B18016" s="1"/>
      <c r="C18016" s="1"/>
      <c r="D18016" s="8"/>
      <c r="E18016" s="1"/>
      <c r="F18016" s="1"/>
      <c r="G18016" s="1"/>
      <c r="H18016" s="1"/>
    </row>
    <row r="18017">
      <c r="A18017" s="1"/>
      <c r="B18017" s="1"/>
      <c r="C18017" s="1"/>
      <c r="D18017" s="8"/>
      <c r="E18017" s="1"/>
      <c r="F18017" s="1"/>
      <c r="G18017" s="1"/>
      <c r="H18017" s="1"/>
    </row>
    <row r="18018">
      <c r="A18018" s="1"/>
      <c r="B18018" s="1"/>
      <c r="C18018" s="1"/>
      <c r="D18018" s="8"/>
      <c r="E18018" s="1"/>
      <c r="F18018" s="1"/>
      <c r="G18018" s="1"/>
      <c r="H18018" s="1"/>
    </row>
    <row r="18019">
      <c r="A18019" s="1"/>
      <c r="B18019" s="1"/>
      <c r="C18019" s="1"/>
      <c r="D18019" s="8"/>
      <c r="E18019" s="1"/>
      <c r="F18019" s="1"/>
      <c r="G18019" s="1"/>
      <c r="H18019" s="1"/>
    </row>
    <row r="18020">
      <c r="A18020" s="1"/>
      <c r="B18020" s="1"/>
      <c r="C18020" s="1"/>
      <c r="D18020" s="8"/>
      <c r="E18020" s="1"/>
      <c r="F18020" s="1"/>
      <c r="G18020" s="1"/>
      <c r="H18020" s="1"/>
    </row>
    <row r="18021">
      <c r="A18021" s="1"/>
      <c r="B18021" s="1"/>
      <c r="C18021" s="1"/>
      <c r="D18021" s="8"/>
      <c r="E18021" s="1"/>
      <c r="F18021" s="1"/>
      <c r="G18021" s="1"/>
      <c r="H18021" s="1"/>
    </row>
    <row r="18022">
      <c r="A18022" s="1"/>
      <c r="B18022" s="1"/>
      <c r="C18022" s="1"/>
      <c r="D18022" s="8"/>
      <c r="E18022" s="1"/>
      <c r="F18022" s="1"/>
      <c r="G18022" s="1"/>
      <c r="H18022" s="1"/>
    </row>
    <row r="18023">
      <c r="A18023" s="1"/>
      <c r="B18023" s="1"/>
      <c r="C18023" s="1"/>
      <c r="D18023" s="8"/>
      <c r="E18023" s="1"/>
      <c r="F18023" s="1"/>
      <c r="G18023" s="1"/>
      <c r="H18023" s="1"/>
    </row>
    <row r="18024">
      <c r="A18024" s="1"/>
      <c r="B18024" s="1"/>
      <c r="C18024" s="1"/>
      <c r="D18024" s="8"/>
      <c r="E18024" s="1"/>
      <c r="F18024" s="1"/>
      <c r="G18024" s="1"/>
      <c r="H18024" s="1"/>
    </row>
    <row r="18025">
      <c r="A18025" s="1"/>
      <c r="B18025" s="1"/>
      <c r="C18025" s="1"/>
      <c r="D18025" s="8"/>
      <c r="E18025" s="1"/>
      <c r="F18025" s="1"/>
      <c r="G18025" s="1"/>
      <c r="H18025" s="1"/>
    </row>
    <row r="18026">
      <c r="A18026" s="1"/>
      <c r="B18026" s="1"/>
      <c r="C18026" s="1"/>
      <c r="D18026" s="8"/>
      <c r="E18026" s="1"/>
      <c r="F18026" s="1"/>
      <c r="G18026" s="1"/>
      <c r="H18026" s="1"/>
    </row>
    <row r="18027">
      <c r="A18027" s="1"/>
      <c r="B18027" s="1"/>
      <c r="C18027" s="1"/>
      <c r="D18027" s="8"/>
      <c r="E18027" s="1"/>
      <c r="F18027" s="1"/>
      <c r="G18027" s="1"/>
      <c r="H18027" s="1"/>
    </row>
    <row r="18028">
      <c r="A18028" s="1"/>
      <c r="B18028" s="1"/>
      <c r="C18028" s="1"/>
      <c r="D18028" s="8"/>
      <c r="E18028" s="1"/>
      <c r="F18028" s="1"/>
      <c r="G18028" s="1"/>
      <c r="H18028" s="1"/>
    </row>
    <row r="18029">
      <c r="A18029" s="1"/>
      <c r="B18029" s="1"/>
      <c r="C18029" s="1"/>
      <c r="D18029" s="8"/>
      <c r="E18029" s="1"/>
      <c r="F18029" s="1"/>
      <c r="G18029" s="1"/>
      <c r="H18029" s="1"/>
    </row>
    <row r="18030">
      <c r="A18030" s="1"/>
      <c r="B18030" s="1"/>
      <c r="C18030" s="1"/>
      <c r="D18030" s="8"/>
      <c r="E18030" s="1"/>
      <c r="F18030" s="1"/>
      <c r="G18030" s="1"/>
      <c r="H18030" s="1"/>
    </row>
    <row r="18031">
      <c r="A18031" s="1"/>
      <c r="B18031" s="1"/>
      <c r="C18031" s="1"/>
      <c r="D18031" s="8"/>
      <c r="E18031" s="1"/>
      <c r="F18031" s="1"/>
      <c r="G18031" s="1"/>
      <c r="H18031" s="1"/>
    </row>
    <row r="18032">
      <c r="A18032" s="1"/>
      <c r="B18032" s="1"/>
      <c r="C18032" s="1"/>
      <c r="D18032" s="8"/>
      <c r="E18032" s="1"/>
      <c r="F18032" s="1"/>
      <c r="G18032" s="1"/>
      <c r="H18032" s="1"/>
    </row>
    <row r="18033">
      <c r="A18033" s="1"/>
      <c r="B18033" s="1"/>
      <c r="C18033" s="1"/>
      <c r="D18033" s="8"/>
      <c r="E18033" s="1"/>
      <c r="F18033" s="1"/>
      <c r="G18033" s="1"/>
      <c r="H18033" s="1"/>
    </row>
    <row r="18034">
      <c r="A18034" s="1"/>
      <c r="B18034" s="1"/>
      <c r="C18034" s="1"/>
      <c r="D18034" s="8"/>
      <c r="E18034" s="1"/>
      <c r="F18034" s="1"/>
      <c r="G18034" s="1"/>
      <c r="H18034" s="1"/>
    </row>
    <row r="18035">
      <c r="A18035" s="1"/>
      <c r="B18035" s="1"/>
      <c r="C18035" s="1"/>
      <c r="D18035" s="8"/>
      <c r="E18035" s="1"/>
      <c r="F18035" s="1"/>
      <c r="G18035" s="1"/>
      <c r="H18035" s="1"/>
    </row>
    <row r="18036">
      <c r="A18036" s="1"/>
      <c r="B18036" s="1"/>
      <c r="C18036" s="1"/>
      <c r="D18036" s="8"/>
      <c r="E18036" s="1"/>
      <c r="F18036" s="1"/>
      <c r="G18036" s="1"/>
      <c r="H18036" s="1"/>
    </row>
    <row r="18037">
      <c r="A18037" s="1"/>
      <c r="B18037" s="1"/>
      <c r="C18037" s="1"/>
      <c r="D18037" s="8"/>
      <c r="E18037" s="1"/>
      <c r="F18037" s="1"/>
      <c r="G18037" s="1"/>
      <c r="H18037" s="1"/>
    </row>
    <row r="18038">
      <c r="A18038" s="1"/>
      <c r="B18038" s="1"/>
      <c r="C18038" s="1"/>
      <c r="D18038" s="8"/>
      <c r="E18038" s="1"/>
      <c r="F18038" s="1"/>
      <c r="G18038" s="1"/>
      <c r="H18038" s="1"/>
    </row>
    <row r="18039">
      <c r="A18039" s="1"/>
      <c r="B18039" s="1"/>
      <c r="C18039" s="1"/>
      <c r="D18039" s="8"/>
      <c r="E18039" s="1"/>
      <c r="F18039" s="1"/>
      <c r="G18039" s="1"/>
      <c r="H18039" s="1"/>
    </row>
    <row r="18040">
      <c r="A18040" s="1"/>
      <c r="B18040" s="1"/>
      <c r="C18040" s="1"/>
      <c r="D18040" s="8"/>
      <c r="E18040" s="1"/>
      <c r="F18040" s="1"/>
      <c r="G18040" s="1"/>
      <c r="H18040" s="1"/>
    </row>
    <row r="18041">
      <c r="A18041" s="1"/>
      <c r="B18041" s="1"/>
      <c r="C18041" s="1"/>
      <c r="D18041" s="8"/>
      <c r="E18041" s="1"/>
      <c r="F18041" s="1"/>
      <c r="G18041" s="1"/>
      <c r="H18041" s="1"/>
    </row>
    <row r="18042">
      <c r="A18042" s="1"/>
      <c r="B18042" s="1"/>
      <c r="C18042" s="1"/>
      <c r="D18042" s="8"/>
      <c r="E18042" s="1"/>
      <c r="F18042" s="1"/>
      <c r="G18042" s="1"/>
      <c r="H18042" s="1"/>
    </row>
    <row r="18043">
      <c r="A18043" s="1"/>
      <c r="B18043" s="1"/>
      <c r="C18043" s="1"/>
      <c r="D18043" s="8"/>
      <c r="E18043" s="1"/>
      <c r="F18043" s="1"/>
      <c r="G18043" s="1"/>
      <c r="H18043" s="1"/>
    </row>
    <row r="18044">
      <c r="A18044" s="1"/>
      <c r="B18044" s="1"/>
      <c r="C18044" s="1"/>
      <c r="D18044" s="8"/>
      <c r="E18044" s="1"/>
      <c r="F18044" s="1"/>
      <c r="G18044" s="1"/>
      <c r="H18044" s="1"/>
    </row>
    <row r="18045">
      <c r="A18045" s="1"/>
      <c r="B18045" s="1"/>
      <c r="C18045" s="1"/>
      <c r="D18045" s="8"/>
      <c r="E18045" s="1"/>
      <c r="F18045" s="1"/>
      <c r="G18045" s="1"/>
      <c r="H18045" s="1"/>
    </row>
    <row r="18046">
      <c r="A18046" s="1"/>
      <c r="B18046" s="1"/>
      <c r="C18046" s="1"/>
      <c r="D18046" s="8"/>
      <c r="E18046" s="1"/>
      <c r="F18046" s="1"/>
      <c r="G18046" s="1"/>
      <c r="H18046" s="1"/>
    </row>
    <row r="18047">
      <c r="A18047" s="1"/>
      <c r="B18047" s="1"/>
      <c r="C18047" s="1"/>
      <c r="D18047" s="8"/>
      <c r="E18047" s="1"/>
      <c r="F18047" s="1"/>
      <c r="G18047" s="1"/>
      <c r="H18047" s="1"/>
    </row>
    <row r="18048">
      <c r="A18048" s="1"/>
      <c r="B18048" s="1"/>
      <c r="C18048" s="1"/>
      <c r="D18048" s="8"/>
      <c r="E18048" s="1"/>
      <c r="F18048" s="1"/>
      <c r="G18048" s="1"/>
      <c r="H18048" s="1"/>
    </row>
    <row r="18049">
      <c r="A18049" s="1"/>
      <c r="B18049" s="1"/>
      <c r="C18049" s="1"/>
      <c r="D18049" s="8"/>
      <c r="E18049" s="1"/>
      <c r="F18049" s="1"/>
      <c r="G18049" s="1"/>
      <c r="H18049" s="1"/>
    </row>
    <row r="18050">
      <c r="A18050" s="1"/>
      <c r="B18050" s="1"/>
      <c r="C18050" s="1"/>
      <c r="D18050" s="8"/>
      <c r="E18050" s="1"/>
      <c r="F18050" s="1"/>
      <c r="G18050" s="1"/>
      <c r="H18050" s="1"/>
    </row>
    <row r="18051">
      <c r="A18051" s="1"/>
      <c r="B18051" s="1"/>
      <c r="C18051" s="1"/>
      <c r="D18051" s="8"/>
      <c r="E18051" s="1"/>
      <c r="F18051" s="1"/>
      <c r="G18051" s="1"/>
      <c r="H18051" s="1"/>
    </row>
    <row r="18052">
      <c r="A18052" s="1"/>
      <c r="B18052" s="1"/>
      <c r="C18052" s="1"/>
      <c r="D18052" s="8"/>
      <c r="E18052" s="1"/>
      <c r="F18052" s="1"/>
      <c r="G18052" s="1"/>
      <c r="H18052" s="1"/>
    </row>
    <row r="18053">
      <c r="A18053" s="1"/>
      <c r="B18053" s="1"/>
      <c r="C18053" s="1"/>
      <c r="D18053" s="8"/>
      <c r="E18053" s="1"/>
      <c r="F18053" s="1"/>
      <c r="G18053" s="1"/>
      <c r="H18053" s="1"/>
    </row>
    <row r="18054">
      <c r="A18054" s="1"/>
      <c r="B18054" s="1"/>
      <c r="C18054" s="1"/>
      <c r="D18054" s="8"/>
      <c r="E18054" s="1"/>
      <c r="F18054" s="1"/>
      <c r="G18054" s="1"/>
      <c r="H18054" s="1"/>
    </row>
    <row r="18055">
      <c r="A18055" s="1"/>
      <c r="B18055" s="1"/>
      <c r="C18055" s="1"/>
      <c r="D18055" s="8"/>
      <c r="E18055" s="1"/>
      <c r="F18055" s="1"/>
      <c r="G18055" s="1"/>
      <c r="H18055" s="1"/>
    </row>
    <row r="18056">
      <c r="A18056" s="1"/>
      <c r="B18056" s="1"/>
      <c r="C18056" s="1"/>
      <c r="D18056" s="8"/>
      <c r="E18056" s="1"/>
      <c r="F18056" s="1"/>
      <c r="G18056" s="1"/>
      <c r="H18056" s="1"/>
    </row>
    <row r="18057">
      <c r="A18057" s="1"/>
      <c r="B18057" s="1"/>
      <c r="C18057" s="1"/>
      <c r="D18057" s="8"/>
      <c r="E18057" s="1"/>
      <c r="F18057" s="1"/>
      <c r="G18057" s="1"/>
      <c r="H18057" s="1"/>
    </row>
    <row r="18058">
      <c r="A18058" s="1"/>
      <c r="B18058" s="1"/>
      <c r="C18058" s="1"/>
      <c r="D18058" s="8"/>
      <c r="E18058" s="1"/>
      <c r="F18058" s="1"/>
      <c r="G18058" s="1"/>
      <c r="H18058" s="1"/>
    </row>
    <row r="18059">
      <c r="A18059" s="1"/>
      <c r="B18059" s="1"/>
      <c r="C18059" s="1"/>
      <c r="D18059" s="8"/>
      <c r="E18059" s="1"/>
      <c r="F18059" s="1"/>
      <c r="G18059" s="1"/>
      <c r="H18059" s="1"/>
    </row>
    <row r="18060">
      <c r="A18060" s="1"/>
      <c r="B18060" s="1"/>
      <c r="C18060" s="1"/>
      <c r="D18060" s="8"/>
      <c r="E18060" s="1"/>
      <c r="F18060" s="1"/>
      <c r="G18060" s="1"/>
      <c r="H18060" s="1"/>
    </row>
    <row r="18061">
      <c r="A18061" s="1"/>
      <c r="B18061" s="1"/>
      <c r="C18061" s="1"/>
      <c r="D18061" s="8"/>
      <c r="E18061" s="1"/>
      <c r="F18061" s="1"/>
      <c r="G18061" s="1"/>
      <c r="H18061" s="1"/>
    </row>
    <row r="18062">
      <c r="A18062" s="1"/>
      <c r="B18062" s="1"/>
      <c r="C18062" s="1"/>
      <c r="D18062" s="8"/>
      <c r="E18062" s="1"/>
      <c r="F18062" s="1"/>
      <c r="G18062" s="1"/>
      <c r="H18062" s="1"/>
    </row>
    <row r="18063">
      <c r="A18063" s="1"/>
      <c r="B18063" s="1"/>
      <c r="C18063" s="1"/>
      <c r="D18063" s="8"/>
      <c r="E18063" s="1"/>
      <c r="F18063" s="1"/>
      <c r="G18063" s="1"/>
      <c r="H18063" s="1"/>
    </row>
    <row r="18064">
      <c r="A18064" s="1"/>
      <c r="B18064" s="1"/>
      <c r="C18064" s="1"/>
      <c r="D18064" s="8"/>
      <c r="E18064" s="1"/>
      <c r="F18064" s="1"/>
      <c r="G18064" s="1"/>
      <c r="H18064" s="1"/>
    </row>
    <row r="18065">
      <c r="A18065" s="1"/>
      <c r="B18065" s="1"/>
      <c r="C18065" s="1"/>
      <c r="D18065" s="8"/>
      <c r="E18065" s="1"/>
      <c r="F18065" s="1"/>
      <c r="G18065" s="1"/>
      <c r="H18065" s="1"/>
    </row>
    <row r="18066">
      <c r="A18066" s="1"/>
      <c r="B18066" s="1"/>
      <c r="C18066" s="1"/>
      <c r="D18066" s="8"/>
      <c r="E18066" s="1"/>
      <c r="F18066" s="1"/>
      <c r="G18066" s="1"/>
      <c r="H18066" s="1"/>
    </row>
    <row r="18067">
      <c r="A18067" s="1"/>
      <c r="B18067" s="1"/>
      <c r="C18067" s="1"/>
      <c r="D18067" s="8"/>
      <c r="E18067" s="1"/>
      <c r="F18067" s="1"/>
      <c r="G18067" s="1"/>
      <c r="H18067" s="1"/>
    </row>
    <row r="18068">
      <c r="A18068" s="1"/>
      <c r="B18068" s="1"/>
      <c r="C18068" s="1"/>
      <c r="D18068" s="8"/>
      <c r="E18068" s="1"/>
      <c r="F18068" s="1"/>
      <c r="G18068" s="1"/>
      <c r="H18068" s="1"/>
    </row>
    <row r="18069">
      <c r="A18069" s="1"/>
      <c r="B18069" s="1"/>
      <c r="C18069" s="1"/>
      <c r="D18069" s="8"/>
      <c r="E18069" s="1"/>
      <c r="F18069" s="1"/>
      <c r="G18069" s="1"/>
      <c r="H18069" s="1"/>
    </row>
    <row r="18070">
      <c r="A18070" s="1"/>
      <c r="B18070" s="1"/>
      <c r="C18070" s="1"/>
      <c r="D18070" s="8"/>
      <c r="E18070" s="1"/>
      <c r="F18070" s="1"/>
      <c r="G18070" s="1"/>
      <c r="H18070" s="1"/>
    </row>
    <row r="18071">
      <c r="A18071" s="1"/>
      <c r="B18071" s="1"/>
      <c r="C18071" s="1"/>
      <c r="D18071" s="8"/>
      <c r="E18071" s="1"/>
      <c r="F18071" s="1"/>
      <c r="G18071" s="1"/>
      <c r="H18071" s="1"/>
    </row>
    <row r="18072">
      <c r="A18072" s="1"/>
      <c r="B18072" s="1"/>
      <c r="C18072" s="1"/>
      <c r="D18072" s="8"/>
      <c r="E18072" s="1"/>
      <c r="F18072" s="1"/>
      <c r="G18072" s="1"/>
      <c r="H18072" s="1"/>
    </row>
    <row r="18073">
      <c r="A18073" s="1"/>
      <c r="B18073" s="1"/>
      <c r="C18073" s="1"/>
      <c r="D18073" s="8"/>
      <c r="E18073" s="1"/>
      <c r="F18073" s="1"/>
      <c r="G18073" s="1"/>
      <c r="H18073" s="1"/>
    </row>
    <row r="18074">
      <c r="A18074" s="1"/>
      <c r="B18074" s="1"/>
      <c r="C18074" s="1"/>
      <c r="D18074" s="8"/>
      <c r="E18074" s="1"/>
      <c r="F18074" s="1"/>
      <c r="G18074" s="1"/>
      <c r="H18074" s="1"/>
    </row>
    <row r="18075">
      <c r="A18075" s="1"/>
      <c r="B18075" s="1"/>
      <c r="C18075" s="1"/>
      <c r="D18075" s="8"/>
      <c r="E18075" s="1"/>
      <c r="F18075" s="1"/>
      <c r="G18075" s="1"/>
      <c r="H18075" s="1"/>
    </row>
    <row r="18076">
      <c r="A18076" s="1"/>
      <c r="B18076" s="1"/>
      <c r="C18076" s="1"/>
      <c r="D18076" s="8"/>
      <c r="E18076" s="1"/>
      <c r="F18076" s="1"/>
      <c r="G18076" s="1"/>
      <c r="H18076" s="1"/>
    </row>
    <row r="18077">
      <c r="A18077" s="1"/>
      <c r="B18077" s="1"/>
      <c r="C18077" s="1"/>
      <c r="D18077" s="8"/>
      <c r="E18077" s="1"/>
      <c r="F18077" s="1"/>
      <c r="G18077" s="1"/>
      <c r="H18077" s="1"/>
    </row>
    <row r="18078">
      <c r="A18078" s="1"/>
      <c r="B18078" s="1"/>
      <c r="C18078" s="1"/>
      <c r="D18078" s="8"/>
      <c r="E18078" s="1"/>
      <c r="F18078" s="1"/>
      <c r="G18078" s="1"/>
      <c r="H18078" s="1"/>
    </row>
    <row r="18079">
      <c r="A18079" s="1"/>
      <c r="B18079" s="1"/>
      <c r="C18079" s="1"/>
      <c r="D18079" s="8"/>
      <c r="E18079" s="1"/>
      <c r="F18079" s="1"/>
      <c r="G18079" s="1"/>
      <c r="H18079" s="1"/>
    </row>
    <row r="18080">
      <c r="A18080" s="1"/>
      <c r="B18080" s="1"/>
      <c r="C18080" s="1"/>
      <c r="D18080" s="8"/>
      <c r="E18080" s="1"/>
      <c r="F18080" s="1"/>
      <c r="G18080" s="1"/>
      <c r="H18080" s="1"/>
    </row>
    <row r="18081">
      <c r="A18081" s="1"/>
      <c r="B18081" s="1"/>
      <c r="C18081" s="1"/>
      <c r="D18081" s="8"/>
      <c r="E18081" s="1"/>
      <c r="F18081" s="1"/>
      <c r="G18081" s="1"/>
      <c r="H18081" s="1"/>
    </row>
    <row r="18082">
      <c r="A18082" s="1"/>
      <c r="B18082" s="1"/>
      <c r="C18082" s="1"/>
      <c r="D18082" s="8"/>
      <c r="E18082" s="1"/>
      <c r="F18082" s="1"/>
      <c r="G18082" s="1"/>
      <c r="H18082" s="1"/>
    </row>
    <row r="18083">
      <c r="A18083" s="1"/>
      <c r="B18083" s="1"/>
      <c r="C18083" s="1"/>
      <c r="D18083" s="8"/>
      <c r="E18083" s="1"/>
      <c r="F18083" s="1"/>
      <c r="G18083" s="1"/>
      <c r="H18083" s="1"/>
    </row>
    <row r="18084">
      <c r="A18084" s="1"/>
      <c r="B18084" s="1"/>
      <c r="C18084" s="1"/>
      <c r="D18084" s="8"/>
      <c r="E18084" s="1"/>
      <c r="F18084" s="1"/>
      <c r="G18084" s="1"/>
      <c r="H18084" s="1"/>
    </row>
    <row r="18085">
      <c r="A18085" s="1"/>
      <c r="B18085" s="1"/>
      <c r="C18085" s="1"/>
      <c r="D18085" s="8"/>
      <c r="E18085" s="1"/>
      <c r="F18085" s="1"/>
      <c r="G18085" s="1"/>
      <c r="H18085" s="1"/>
    </row>
    <row r="18086">
      <c r="A18086" s="1"/>
      <c r="B18086" s="1"/>
      <c r="C18086" s="1"/>
      <c r="D18086" s="8"/>
      <c r="E18086" s="1"/>
      <c r="F18086" s="1"/>
      <c r="G18086" s="1"/>
      <c r="H18086" s="1"/>
    </row>
    <row r="18087">
      <c r="A18087" s="1"/>
      <c r="B18087" s="1"/>
      <c r="C18087" s="1"/>
      <c r="D18087" s="8"/>
      <c r="E18087" s="1"/>
      <c r="F18087" s="1"/>
      <c r="G18087" s="1"/>
      <c r="H18087" s="1"/>
    </row>
    <row r="18088">
      <c r="A18088" s="1"/>
      <c r="B18088" s="1"/>
      <c r="C18088" s="1"/>
      <c r="D18088" s="8"/>
      <c r="E18088" s="1"/>
      <c r="F18088" s="1"/>
      <c r="G18088" s="1"/>
      <c r="H18088" s="1"/>
    </row>
    <row r="18089">
      <c r="A18089" s="1"/>
      <c r="B18089" s="1"/>
      <c r="C18089" s="1"/>
      <c r="D18089" s="8"/>
      <c r="E18089" s="1"/>
      <c r="F18089" s="1"/>
      <c r="G18089" s="1"/>
      <c r="H18089" s="1"/>
    </row>
    <row r="18090">
      <c r="A18090" s="1"/>
      <c r="B18090" s="1"/>
      <c r="C18090" s="1"/>
      <c r="D18090" s="8"/>
      <c r="E18090" s="1"/>
      <c r="F18090" s="1"/>
      <c r="G18090" s="1"/>
      <c r="H18090" s="1"/>
    </row>
    <row r="18091">
      <c r="A18091" s="1"/>
      <c r="B18091" s="1"/>
      <c r="C18091" s="1"/>
      <c r="D18091" s="8"/>
      <c r="E18091" s="1"/>
      <c r="F18091" s="1"/>
      <c r="G18091" s="1"/>
      <c r="H18091" s="1"/>
    </row>
    <row r="18092">
      <c r="A18092" s="1"/>
      <c r="B18092" s="1"/>
      <c r="C18092" s="1"/>
      <c r="D18092" s="8"/>
      <c r="E18092" s="1"/>
      <c r="F18092" s="1"/>
      <c r="G18092" s="1"/>
      <c r="H18092" s="1"/>
    </row>
    <row r="18093">
      <c r="A18093" s="1"/>
      <c r="B18093" s="1"/>
      <c r="C18093" s="1"/>
      <c r="D18093" s="8"/>
      <c r="E18093" s="1"/>
      <c r="F18093" s="1"/>
      <c r="G18093" s="1"/>
      <c r="H18093" s="1"/>
    </row>
    <row r="18094">
      <c r="A18094" s="1"/>
      <c r="B18094" s="1"/>
      <c r="C18094" s="1"/>
      <c r="D18094" s="8"/>
      <c r="E18094" s="1"/>
      <c r="F18094" s="1"/>
      <c r="G18094" s="1"/>
      <c r="H18094" s="1"/>
    </row>
    <row r="18095">
      <c r="A18095" s="1"/>
      <c r="B18095" s="1"/>
      <c r="C18095" s="1"/>
      <c r="D18095" s="8"/>
      <c r="E18095" s="1"/>
      <c r="F18095" s="1"/>
      <c r="G18095" s="1"/>
      <c r="H18095" s="1"/>
    </row>
    <row r="18096">
      <c r="A18096" s="1"/>
      <c r="B18096" s="1"/>
      <c r="C18096" s="1"/>
      <c r="D18096" s="8"/>
      <c r="E18096" s="1"/>
      <c r="F18096" s="1"/>
      <c r="G18096" s="1"/>
      <c r="H18096" s="1"/>
    </row>
    <row r="18097">
      <c r="A18097" s="1"/>
      <c r="B18097" s="1"/>
      <c r="C18097" s="1"/>
      <c r="D18097" s="8"/>
      <c r="E18097" s="1"/>
      <c r="F18097" s="1"/>
      <c r="G18097" s="1"/>
      <c r="H18097" s="1"/>
    </row>
    <row r="18098">
      <c r="A18098" s="1"/>
      <c r="B18098" s="1"/>
      <c r="C18098" s="1"/>
      <c r="D18098" s="8"/>
      <c r="E18098" s="1"/>
      <c r="F18098" s="1"/>
      <c r="G18098" s="1"/>
      <c r="H18098" s="1"/>
    </row>
    <row r="18099">
      <c r="A18099" s="1"/>
      <c r="B18099" s="1"/>
      <c r="C18099" s="1"/>
      <c r="D18099" s="8"/>
      <c r="E18099" s="1"/>
      <c r="F18099" s="1"/>
      <c r="G18099" s="1"/>
      <c r="H18099" s="1"/>
    </row>
    <row r="18100">
      <c r="A18100" s="1"/>
      <c r="B18100" s="1"/>
      <c r="C18100" s="1"/>
      <c r="D18100" s="8"/>
      <c r="E18100" s="1"/>
      <c r="F18100" s="1"/>
      <c r="G18100" s="1"/>
      <c r="H18100" s="1"/>
    </row>
    <row r="18101">
      <c r="A18101" s="1"/>
      <c r="B18101" s="1"/>
      <c r="C18101" s="1"/>
      <c r="D18101" s="8"/>
      <c r="E18101" s="1"/>
      <c r="F18101" s="1"/>
      <c r="G18101" s="1"/>
      <c r="H18101" s="1"/>
    </row>
    <row r="18102">
      <c r="A18102" s="1"/>
      <c r="B18102" s="1"/>
      <c r="C18102" s="1"/>
      <c r="D18102" s="8"/>
      <c r="E18102" s="1"/>
      <c r="F18102" s="1"/>
      <c r="G18102" s="1"/>
      <c r="H18102" s="1"/>
    </row>
    <row r="18103">
      <c r="A18103" s="1"/>
      <c r="B18103" s="1"/>
      <c r="C18103" s="1"/>
      <c r="D18103" s="8"/>
      <c r="E18103" s="1"/>
      <c r="F18103" s="1"/>
      <c r="G18103" s="1"/>
      <c r="H18103" s="1"/>
    </row>
    <row r="18104">
      <c r="A18104" s="1"/>
      <c r="B18104" s="1"/>
      <c r="C18104" s="1"/>
      <c r="D18104" s="8"/>
      <c r="E18104" s="1"/>
      <c r="F18104" s="1"/>
      <c r="G18104" s="1"/>
      <c r="H18104" s="1"/>
    </row>
    <row r="18105">
      <c r="A18105" s="1"/>
      <c r="B18105" s="1"/>
      <c r="C18105" s="1"/>
      <c r="D18105" s="8"/>
      <c r="E18105" s="1"/>
      <c r="F18105" s="1"/>
      <c r="G18105" s="1"/>
      <c r="H18105" s="1"/>
    </row>
    <row r="18106">
      <c r="A18106" s="1"/>
      <c r="B18106" s="1"/>
      <c r="C18106" s="1"/>
      <c r="D18106" s="8"/>
      <c r="E18106" s="1"/>
      <c r="F18106" s="1"/>
      <c r="G18106" s="1"/>
      <c r="H18106" s="1"/>
    </row>
    <row r="18107">
      <c r="A18107" s="1"/>
      <c r="B18107" s="1"/>
      <c r="C18107" s="1"/>
      <c r="D18107" s="8"/>
      <c r="E18107" s="1"/>
      <c r="F18107" s="1"/>
      <c r="G18107" s="1"/>
      <c r="H18107" s="1"/>
    </row>
    <row r="18108">
      <c r="A18108" s="1"/>
      <c r="B18108" s="1"/>
      <c r="C18108" s="1"/>
      <c r="D18108" s="8"/>
      <c r="E18108" s="1"/>
      <c r="F18108" s="1"/>
      <c r="G18108" s="1"/>
      <c r="H18108" s="1"/>
    </row>
    <row r="18109">
      <c r="A18109" s="1"/>
      <c r="B18109" s="1"/>
      <c r="C18109" s="1"/>
      <c r="D18109" s="8"/>
      <c r="E18109" s="1"/>
      <c r="F18109" s="1"/>
      <c r="G18109" s="1"/>
      <c r="H18109" s="1"/>
    </row>
    <row r="18110">
      <c r="A18110" s="1"/>
      <c r="B18110" s="1"/>
      <c r="C18110" s="1"/>
      <c r="D18110" s="8"/>
      <c r="E18110" s="1"/>
      <c r="F18110" s="1"/>
      <c r="G18110" s="1"/>
      <c r="H18110" s="1"/>
    </row>
    <row r="18111">
      <c r="A18111" s="1"/>
      <c r="B18111" s="1"/>
      <c r="C18111" s="1"/>
      <c r="D18111" s="8"/>
      <c r="E18111" s="1"/>
      <c r="F18111" s="1"/>
      <c r="G18111" s="1"/>
      <c r="H18111" s="1"/>
    </row>
    <row r="18112">
      <c r="A18112" s="1"/>
      <c r="B18112" s="1"/>
      <c r="C18112" s="1"/>
      <c r="D18112" s="8"/>
      <c r="E18112" s="1"/>
      <c r="F18112" s="1"/>
      <c r="G18112" s="1"/>
      <c r="H18112" s="1"/>
    </row>
    <row r="18113">
      <c r="A18113" s="1"/>
      <c r="B18113" s="1"/>
      <c r="C18113" s="1"/>
      <c r="D18113" s="8"/>
      <c r="E18113" s="1"/>
      <c r="F18113" s="1"/>
      <c r="G18113" s="1"/>
      <c r="H18113" s="1"/>
    </row>
    <row r="18114">
      <c r="A18114" s="1"/>
      <c r="B18114" s="1"/>
      <c r="C18114" s="1"/>
      <c r="D18114" s="8"/>
      <c r="E18114" s="1"/>
      <c r="F18114" s="1"/>
      <c r="G18114" s="1"/>
      <c r="H18114" s="1"/>
    </row>
    <row r="18115">
      <c r="A18115" s="1"/>
      <c r="B18115" s="1"/>
      <c r="C18115" s="1"/>
      <c r="D18115" s="8"/>
      <c r="E18115" s="1"/>
      <c r="F18115" s="1"/>
      <c r="G18115" s="1"/>
      <c r="H18115" s="1"/>
    </row>
    <row r="18116">
      <c r="A18116" s="1"/>
      <c r="B18116" s="1"/>
      <c r="C18116" s="1"/>
      <c r="D18116" s="8"/>
      <c r="E18116" s="1"/>
      <c r="F18116" s="1"/>
      <c r="G18116" s="1"/>
      <c r="H18116" s="1"/>
    </row>
    <row r="18117">
      <c r="A18117" s="1"/>
      <c r="B18117" s="1"/>
      <c r="C18117" s="1"/>
      <c r="D18117" s="8"/>
      <c r="E18117" s="1"/>
      <c r="F18117" s="1"/>
      <c r="G18117" s="1"/>
      <c r="H18117" s="1"/>
    </row>
    <row r="18118">
      <c r="A18118" s="1"/>
      <c r="B18118" s="1"/>
      <c r="C18118" s="1"/>
      <c r="D18118" s="8"/>
      <c r="E18118" s="1"/>
      <c r="F18118" s="1"/>
      <c r="G18118" s="1"/>
      <c r="H18118" s="1"/>
    </row>
    <row r="18119">
      <c r="A18119" s="1"/>
      <c r="B18119" s="1"/>
      <c r="C18119" s="1"/>
      <c r="D18119" s="8"/>
      <c r="E18119" s="1"/>
      <c r="F18119" s="1"/>
      <c r="G18119" s="1"/>
      <c r="H18119" s="1"/>
    </row>
    <row r="18120">
      <c r="A18120" s="1"/>
      <c r="B18120" s="1"/>
      <c r="C18120" s="1"/>
      <c r="D18120" s="8"/>
      <c r="E18120" s="1"/>
      <c r="F18120" s="1"/>
      <c r="G18120" s="1"/>
      <c r="H18120" s="1"/>
    </row>
    <row r="18121">
      <c r="A18121" s="1"/>
      <c r="B18121" s="1"/>
      <c r="C18121" s="1"/>
      <c r="D18121" s="8"/>
      <c r="E18121" s="1"/>
      <c r="F18121" s="1"/>
      <c r="G18121" s="1"/>
      <c r="H18121" s="1"/>
    </row>
    <row r="18122">
      <c r="A18122" s="1"/>
      <c r="B18122" s="1"/>
      <c r="C18122" s="1"/>
      <c r="D18122" s="8"/>
      <c r="E18122" s="1"/>
      <c r="F18122" s="1"/>
      <c r="G18122" s="1"/>
      <c r="H18122" s="1"/>
    </row>
    <row r="18123">
      <c r="A18123" s="1"/>
      <c r="B18123" s="1"/>
      <c r="C18123" s="1"/>
      <c r="D18123" s="8"/>
      <c r="E18123" s="1"/>
      <c r="F18123" s="1"/>
      <c r="G18123" s="1"/>
      <c r="H18123" s="1"/>
    </row>
    <row r="18124">
      <c r="A18124" s="1"/>
      <c r="B18124" s="1"/>
      <c r="C18124" s="1"/>
      <c r="D18124" s="8"/>
      <c r="E18124" s="1"/>
      <c r="F18124" s="1"/>
      <c r="G18124" s="1"/>
      <c r="H18124" s="1"/>
    </row>
    <row r="18125">
      <c r="A18125" s="1"/>
      <c r="B18125" s="1"/>
      <c r="C18125" s="1"/>
      <c r="D18125" s="8"/>
      <c r="E18125" s="1"/>
      <c r="F18125" s="1"/>
      <c r="G18125" s="1"/>
      <c r="H18125" s="1"/>
    </row>
    <row r="18126">
      <c r="A18126" s="1"/>
      <c r="B18126" s="1"/>
      <c r="C18126" s="1"/>
      <c r="D18126" s="8"/>
      <c r="E18126" s="1"/>
      <c r="F18126" s="1"/>
      <c r="G18126" s="1"/>
      <c r="H18126" s="1"/>
    </row>
    <row r="18127">
      <c r="A18127" s="1"/>
      <c r="B18127" s="1"/>
      <c r="C18127" s="1"/>
      <c r="D18127" s="8"/>
      <c r="E18127" s="1"/>
      <c r="F18127" s="1"/>
      <c r="G18127" s="1"/>
      <c r="H18127" s="1"/>
    </row>
    <row r="18128">
      <c r="A18128" s="1"/>
      <c r="B18128" s="1"/>
      <c r="C18128" s="1"/>
      <c r="D18128" s="8"/>
      <c r="E18128" s="1"/>
      <c r="F18128" s="1"/>
      <c r="G18128" s="1"/>
      <c r="H18128" s="1"/>
    </row>
    <row r="18129">
      <c r="A18129" s="1"/>
      <c r="B18129" s="1"/>
      <c r="C18129" s="1"/>
      <c r="D18129" s="8"/>
      <c r="E18129" s="1"/>
      <c r="F18129" s="1"/>
      <c r="G18129" s="1"/>
      <c r="H18129" s="1"/>
    </row>
    <row r="18130">
      <c r="A18130" s="1"/>
      <c r="B18130" s="1"/>
      <c r="C18130" s="1"/>
      <c r="D18130" s="8"/>
      <c r="E18130" s="1"/>
      <c r="F18130" s="1"/>
      <c r="G18130" s="1"/>
      <c r="H18130" s="1"/>
    </row>
    <row r="18131">
      <c r="A18131" s="1"/>
      <c r="B18131" s="1"/>
      <c r="C18131" s="1"/>
      <c r="D18131" s="8"/>
      <c r="E18131" s="1"/>
      <c r="F18131" s="1"/>
      <c r="G18131" s="1"/>
      <c r="H18131" s="1"/>
    </row>
    <row r="18132">
      <c r="A18132" s="1"/>
      <c r="B18132" s="1"/>
      <c r="C18132" s="1"/>
      <c r="D18132" s="8"/>
      <c r="E18132" s="1"/>
      <c r="F18132" s="1"/>
      <c r="G18132" s="1"/>
      <c r="H18132" s="1"/>
    </row>
    <row r="18133">
      <c r="A18133" s="1"/>
      <c r="B18133" s="1"/>
      <c r="C18133" s="1"/>
      <c r="D18133" s="8"/>
      <c r="E18133" s="1"/>
      <c r="F18133" s="1"/>
      <c r="G18133" s="1"/>
      <c r="H18133" s="1"/>
    </row>
    <row r="18134">
      <c r="A18134" s="1"/>
      <c r="B18134" s="1"/>
      <c r="C18134" s="1"/>
      <c r="D18134" s="8"/>
      <c r="E18134" s="1"/>
      <c r="F18134" s="1"/>
      <c r="G18134" s="1"/>
      <c r="H18134" s="1"/>
    </row>
    <row r="18135">
      <c r="A18135" s="1"/>
      <c r="B18135" s="1"/>
      <c r="C18135" s="1"/>
      <c r="D18135" s="8"/>
      <c r="E18135" s="1"/>
      <c r="F18135" s="1"/>
      <c r="G18135" s="1"/>
      <c r="H18135" s="1"/>
    </row>
    <row r="18136">
      <c r="A18136" s="1"/>
      <c r="B18136" s="1"/>
      <c r="C18136" s="1"/>
      <c r="D18136" s="8"/>
      <c r="E18136" s="1"/>
      <c r="F18136" s="1"/>
      <c r="G18136" s="1"/>
      <c r="H18136" s="1"/>
    </row>
    <row r="18137">
      <c r="A18137" s="1"/>
      <c r="B18137" s="1"/>
      <c r="C18137" s="1"/>
      <c r="D18137" s="8"/>
      <c r="E18137" s="1"/>
      <c r="F18137" s="1"/>
      <c r="G18137" s="1"/>
      <c r="H18137" s="1"/>
    </row>
    <row r="18138">
      <c r="A18138" s="1"/>
      <c r="B18138" s="1"/>
      <c r="C18138" s="1"/>
      <c r="D18138" s="8"/>
      <c r="E18138" s="1"/>
      <c r="F18138" s="1"/>
      <c r="G18138" s="1"/>
      <c r="H18138" s="1"/>
    </row>
    <row r="18139">
      <c r="A18139" s="1"/>
      <c r="B18139" s="1"/>
      <c r="C18139" s="1"/>
      <c r="D18139" s="8"/>
      <c r="E18139" s="1"/>
      <c r="F18139" s="1"/>
      <c r="G18139" s="1"/>
      <c r="H18139" s="1"/>
    </row>
    <row r="18140">
      <c r="A18140" s="1"/>
      <c r="B18140" s="1"/>
      <c r="C18140" s="1"/>
      <c r="D18140" s="8"/>
      <c r="E18140" s="1"/>
      <c r="F18140" s="1"/>
      <c r="G18140" s="1"/>
      <c r="H18140" s="1"/>
    </row>
    <row r="18141">
      <c r="A18141" s="1"/>
      <c r="B18141" s="1"/>
      <c r="C18141" s="1"/>
      <c r="D18141" s="8"/>
      <c r="E18141" s="1"/>
      <c r="F18141" s="1"/>
      <c r="G18141" s="1"/>
      <c r="H18141" s="1"/>
    </row>
    <row r="18142">
      <c r="A18142" s="1"/>
      <c r="B18142" s="1"/>
      <c r="C18142" s="1"/>
      <c r="D18142" s="8"/>
      <c r="E18142" s="1"/>
      <c r="F18142" s="1"/>
      <c r="G18142" s="1"/>
      <c r="H18142" s="1"/>
    </row>
    <row r="18143">
      <c r="A18143" s="1"/>
      <c r="B18143" s="1"/>
      <c r="C18143" s="1"/>
      <c r="D18143" s="8"/>
      <c r="E18143" s="1"/>
      <c r="F18143" s="1"/>
      <c r="G18143" s="1"/>
      <c r="H18143" s="1"/>
    </row>
    <row r="18144">
      <c r="A18144" s="1"/>
      <c r="B18144" s="1"/>
      <c r="C18144" s="1"/>
      <c r="D18144" s="8"/>
      <c r="E18144" s="1"/>
      <c r="F18144" s="1"/>
      <c r="G18144" s="1"/>
      <c r="H18144" s="1"/>
    </row>
    <row r="18145">
      <c r="A18145" s="1"/>
      <c r="B18145" s="1"/>
      <c r="C18145" s="1"/>
      <c r="D18145" s="8"/>
      <c r="E18145" s="1"/>
      <c r="F18145" s="1"/>
      <c r="G18145" s="1"/>
      <c r="H18145" s="1"/>
    </row>
    <row r="18146">
      <c r="A18146" s="1"/>
      <c r="B18146" s="1"/>
      <c r="C18146" s="1"/>
      <c r="D18146" s="8"/>
      <c r="E18146" s="1"/>
      <c r="F18146" s="1"/>
      <c r="G18146" s="1"/>
      <c r="H18146" s="1"/>
    </row>
    <row r="18147">
      <c r="A18147" s="1"/>
      <c r="B18147" s="1"/>
      <c r="C18147" s="1"/>
      <c r="D18147" s="8"/>
      <c r="E18147" s="1"/>
      <c r="F18147" s="1"/>
      <c r="G18147" s="1"/>
      <c r="H18147" s="1"/>
    </row>
    <row r="18148">
      <c r="A18148" s="1"/>
      <c r="B18148" s="1"/>
      <c r="C18148" s="1"/>
      <c r="D18148" s="8"/>
      <c r="E18148" s="1"/>
      <c r="F18148" s="1"/>
      <c r="G18148" s="1"/>
      <c r="H18148" s="1"/>
    </row>
    <row r="18149">
      <c r="A18149" s="1"/>
      <c r="B18149" s="1"/>
      <c r="C18149" s="1"/>
      <c r="D18149" s="8"/>
      <c r="E18149" s="1"/>
      <c r="F18149" s="1"/>
      <c r="G18149" s="1"/>
      <c r="H18149" s="1"/>
    </row>
    <row r="18150">
      <c r="A18150" s="1"/>
      <c r="B18150" s="1"/>
      <c r="C18150" s="1"/>
      <c r="D18150" s="8"/>
      <c r="E18150" s="1"/>
      <c r="F18150" s="1"/>
      <c r="G18150" s="1"/>
      <c r="H18150" s="1"/>
    </row>
    <row r="18151">
      <c r="A18151" s="1"/>
      <c r="B18151" s="1"/>
      <c r="C18151" s="1"/>
      <c r="D18151" s="8"/>
      <c r="E18151" s="1"/>
      <c r="F18151" s="1"/>
      <c r="G18151" s="1"/>
      <c r="H18151" s="1"/>
    </row>
    <row r="18152">
      <c r="A18152" s="1"/>
      <c r="B18152" s="1"/>
      <c r="C18152" s="1"/>
      <c r="D18152" s="8"/>
      <c r="E18152" s="1"/>
      <c r="F18152" s="1"/>
      <c r="G18152" s="1"/>
      <c r="H18152" s="1"/>
    </row>
    <row r="18153">
      <c r="A18153" s="1"/>
      <c r="B18153" s="1"/>
      <c r="C18153" s="1"/>
      <c r="D18153" s="8"/>
      <c r="E18153" s="1"/>
      <c r="F18153" s="1"/>
      <c r="G18153" s="1"/>
      <c r="H18153" s="1"/>
    </row>
    <row r="18154">
      <c r="A18154" s="1"/>
      <c r="B18154" s="1"/>
      <c r="C18154" s="1"/>
      <c r="D18154" s="8"/>
      <c r="E18154" s="1"/>
      <c r="F18154" s="1"/>
      <c r="G18154" s="1"/>
      <c r="H18154" s="1"/>
    </row>
    <row r="18155">
      <c r="A18155" s="1"/>
      <c r="B18155" s="1"/>
      <c r="C18155" s="1"/>
      <c r="D18155" s="8"/>
      <c r="E18155" s="1"/>
      <c r="F18155" s="1"/>
      <c r="G18155" s="1"/>
      <c r="H18155" s="1"/>
    </row>
    <row r="18156">
      <c r="A18156" s="1"/>
      <c r="B18156" s="1"/>
      <c r="C18156" s="1"/>
      <c r="D18156" s="8"/>
      <c r="E18156" s="1"/>
      <c r="F18156" s="1"/>
      <c r="G18156" s="1"/>
      <c r="H18156" s="1"/>
    </row>
    <row r="18157">
      <c r="A18157" s="1"/>
      <c r="B18157" s="1"/>
      <c r="C18157" s="1"/>
      <c r="D18157" s="8"/>
      <c r="E18157" s="1"/>
      <c r="F18157" s="1"/>
      <c r="G18157" s="1"/>
      <c r="H18157" s="1"/>
    </row>
    <row r="18158">
      <c r="A18158" s="1"/>
      <c r="B18158" s="1"/>
      <c r="C18158" s="1"/>
      <c r="D18158" s="8"/>
      <c r="E18158" s="1"/>
      <c r="F18158" s="1"/>
      <c r="G18158" s="1"/>
      <c r="H18158" s="1"/>
    </row>
    <row r="18159">
      <c r="A18159" s="1"/>
      <c r="B18159" s="1"/>
      <c r="C18159" s="1"/>
      <c r="D18159" s="8"/>
      <c r="E18159" s="1"/>
      <c r="F18159" s="1"/>
      <c r="G18159" s="1"/>
      <c r="H18159" s="1"/>
    </row>
    <row r="18160">
      <c r="A18160" s="1"/>
      <c r="B18160" s="1"/>
      <c r="C18160" s="1"/>
      <c r="D18160" s="8"/>
      <c r="E18160" s="1"/>
      <c r="F18160" s="1"/>
      <c r="G18160" s="1"/>
      <c r="H18160" s="1"/>
    </row>
    <row r="18161">
      <c r="A18161" s="1"/>
      <c r="B18161" s="1"/>
      <c r="C18161" s="1"/>
      <c r="D18161" s="8"/>
      <c r="E18161" s="1"/>
      <c r="F18161" s="1"/>
      <c r="G18161" s="1"/>
      <c r="H18161" s="1"/>
    </row>
    <row r="18162">
      <c r="A18162" s="1"/>
      <c r="B18162" s="1"/>
      <c r="C18162" s="1"/>
      <c r="D18162" s="8"/>
      <c r="E18162" s="1"/>
      <c r="F18162" s="1"/>
      <c r="G18162" s="1"/>
      <c r="H18162" s="1"/>
    </row>
    <row r="18163">
      <c r="A18163" s="1"/>
      <c r="B18163" s="1"/>
      <c r="C18163" s="1"/>
      <c r="D18163" s="8"/>
      <c r="E18163" s="1"/>
      <c r="F18163" s="1"/>
      <c r="G18163" s="1"/>
      <c r="H18163" s="1"/>
    </row>
    <row r="18164">
      <c r="A18164" s="1"/>
      <c r="B18164" s="1"/>
      <c r="C18164" s="1"/>
      <c r="D18164" s="8"/>
      <c r="E18164" s="1"/>
      <c r="F18164" s="1"/>
      <c r="G18164" s="1"/>
      <c r="H18164" s="1"/>
    </row>
    <row r="18165">
      <c r="A18165" s="1"/>
      <c r="B18165" s="1"/>
      <c r="C18165" s="1"/>
      <c r="D18165" s="8"/>
      <c r="E18165" s="1"/>
      <c r="F18165" s="1"/>
      <c r="G18165" s="1"/>
      <c r="H18165" s="1"/>
    </row>
    <row r="18166">
      <c r="A18166" s="1"/>
      <c r="B18166" s="1"/>
      <c r="C18166" s="1"/>
      <c r="D18166" s="8"/>
      <c r="E18166" s="1"/>
      <c r="F18166" s="1"/>
      <c r="G18166" s="1"/>
      <c r="H18166" s="1"/>
    </row>
    <row r="18167">
      <c r="A18167" s="1"/>
      <c r="B18167" s="1"/>
      <c r="C18167" s="1"/>
      <c r="D18167" s="8"/>
      <c r="E18167" s="1"/>
      <c r="F18167" s="1"/>
      <c r="G18167" s="1"/>
      <c r="H18167" s="1"/>
    </row>
    <row r="18168">
      <c r="A18168" s="1"/>
      <c r="B18168" s="1"/>
      <c r="C18168" s="1"/>
      <c r="D18168" s="8"/>
      <c r="E18168" s="1"/>
      <c r="F18168" s="1"/>
      <c r="G18168" s="1"/>
      <c r="H18168" s="1"/>
    </row>
    <row r="18169">
      <c r="A18169" s="1"/>
      <c r="B18169" s="1"/>
      <c r="C18169" s="1"/>
      <c r="D18169" s="8"/>
      <c r="E18169" s="1"/>
      <c r="F18169" s="1"/>
      <c r="G18169" s="1"/>
      <c r="H18169" s="1"/>
    </row>
    <row r="18170">
      <c r="A18170" s="1"/>
      <c r="B18170" s="1"/>
      <c r="C18170" s="1"/>
      <c r="D18170" s="8"/>
      <c r="E18170" s="1"/>
      <c r="F18170" s="1"/>
      <c r="G18170" s="1"/>
      <c r="H18170" s="1"/>
    </row>
    <row r="18171">
      <c r="A18171" s="1"/>
      <c r="B18171" s="1"/>
      <c r="C18171" s="1"/>
      <c r="D18171" s="8"/>
      <c r="E18171" s="1"/>
      <c r="F18171" s="1"/>
      <c r="G18171" s="1"/>
      <c r="H18171" s="1"/>
    </row>
    <row r="18172">
      <c r="A18172" s="1"/>
      <c r="B18172" s="1"/>
      <c r="C18172" s="1"/>
      <c r="D18172" s="8"/>
      <c r="E18172" s="1"/>
      <c r="F18172" s="1"/>
      <c r="G18172" s="1"/>
      <c r="H18172" s="1"/>
    </row>
    <row r="18173">
      <c r="A18173" s="1"/>
      <c r="B18173" s="1"/>
      <c r="C18173" s="1"/>
      <c r="D18173" s="8"/>
      <c r="E18173" s="1"/>
      <c r="F18173" s="1"/>
      <c r="G18173" s="1"/>
      <c r="H18173" s="1"/>
    </row>
    <row r="18174">
      <c r="A18174" s="1"/>
      <c r="B18174" s="1"/>
      <c r="C18174" s="1"/>
      <c r="D18174" s="8"/>
      <c r="E18174" s="1"/>
      <c r="F18174" s="1"/>
      <c r="G18174" s="1"/>
      <c r="H18174" s="1"/>
    </row>
    <row r="18175">
      <c r="A18175" s="1"/>
      <c r="B18175" s="1"/>
      <c r="C18175" s="1"/>
      <c r="D18175" s="8"/>
      <c r="E18175" s="1"/>
      <c r="F18175" s="1"/>
      <c r="G18175" s="1"/>
      <c r="H18175" s="1"/>
    </row>
    <row r="18176">
      <c r="A18176" s="1"/>
      <c r="B18176" s="1"/>
      <c r="C18176" s="1"/>
      <c r="D18176" s="8"/>
      <c r="E18176" s="1"/>
      <c r="F18176" s="1"/>
      <c r="G18176" s="1"/>
      <c r="H18176" s="1"/>
    </row>
    <row r="18177">
      <c r="A18177" s="1"/>
      <c r="B18177" s="1"/>
      <c r="C18177" s="1"/>
      <c r="D18177" s="8"/>
      <c r="E18177" s="1"/>
      <c r="F18177" s="1"/>
      <c r="G18177" s="1"/>
      <c r="H18177" s="1"/>
    </row>
    <row r="18178">
      <c r="A18178" s="1"/>
      <c r="B18178" s="1"/>
      <c r="C18178" s="1"/>
      <c r="D18178" s="8"/>
      <c r="E18178" s="1"/>
      <c r="F18178" s="1"/>
      <c r="G18178" s="1"/>
      <c r="H18178" s="1"/>
    </row>
    <row r="18179">
      <c r="A18179" s="1"/>
      <c r="B18179" s="1"/>
      <c r="C18179" s="1"/>
      <c r="D18179" s="8"/>
      <c r="E18179" s="1"/>
      <c r="F18179" s="1"/>
      <c r="G18179" s="1"/>
      <c r="H18179" s="1"/>
    </row>
    <row r="18180">
      <c r="A18180" s="1"/>
      <c r="B18180" s="1"/>
      <c r="C18180" s="1"/>
      <c r="D18180" s="8"/>
      <c r="E18180" s="1"/>
      <c r="F18180" s="1"/>
      <c r="G18180" s="1"/>
      <c r="H18180" s="1"/>
    </row>
    <row r="18181">
      <c r="A18181" s="1"/>
      <c r="B18181" s="1"/>
      <c r="C18181" s="1"/>
      <c r="D18181" s="8"/>
      <c r="E18181" s="1"/>
      <c r="F18181" s="1"/>
      <c r="G18181" s="1"/>
      <c r="H18181" s="1"/>
    </row>
    <row r="18182">
      <c r="A18182" s="1"/>
      <c r="B18182" s="1"/>
      <c r="C18182" s="1"/>
      <c r="D18182" s="8"/>
      <c r="E18182" s="1"/>
      <c r="F18182" s="1"/>
      <c r="G18182" s="1"/>
      <c r="H18182" s="1"/>
    </row>
    <row r="18183">
      <c r="A18183" s="1"/>
      <c r="B18183" s="1"/>
      <c r="C18183" s="1"/>
      <c r="D18183" s="8"/>
      <c r="E18183" s="1"/>
      <c r="F18183" s="1"/>
      <c r="G18183" s="1"/>
      <c r="H18183" s="1"/>
    </row>
    <row r="18184">
      <c r="A18184" s="1"/>
      <c r="B18184" s="1"/>
      <c r="C18184" s="1"/>
      <c r="D18184" s="8"/>
      <c r="E18184" s="1"/>
      <c r="F18184" s="1"/>
      <c r="G18184" s="1"/>
      <c r="H18184" s="1"/>
    </row>
    <row r="18185">
      <c r="A18185" s="1"/>
      <c r="B18185" s="1"/>
      <c r="C18185" s="1"/>
      <c r="D18185" s="8"/>
      <c r="E18185" s="1"/>
      <c r="F18185" s="1"/>
      <c r="G18185" s="1"/>
      <c r="H18185" s="1"/>
    </row>
    <row r="18186">
      <c r="A18186" s="1"/>
      <c r="B18186" s="1"/>
      <c r="C18186" s="1"/>
      <c r="D18186" s="8"/>
      <c r="E18186" s="1"/>
      <c r="F18186" s="1"/>
      <c r="G18186" s="1"/>
      <c r="H18186" s="1"/>
    </row>
    <row r="18187">
      <c r="A18187" s="1"/>
      <c r="B18187" s="1"/>
      <c r="C18187" s="1"/>
      <c r="D18187" s="8"/>
      <c r="E18187" s="1"/>
      <c r="F18187" s="1"/>
      <c r="G18187" s="1"/>
      <c r="H18187" s="1"/>
    </row>
    <row r="18188">
      <c r="A18188" s="1"/>
      <c r="B18188" s="1"/>
      <c r="C18188" s="1"/>
      <c r="D18188" s="8"/>
      <c r="E18188" s="1"/>
      <c r="F18188" s="1"/>
      <c r="G18188" s="1"/>
      <c r="H18188" s="1"/>
    </row>
    <row r="18189">
      <c r="A18189" s="1"/>
      <c r="B18189" s="1"/>
      <c r="C18189" s="1"/>
      <c r="D18189" s="8"/>
      <c r="E18189" s="1"/>
      <c r="F18189" s="1"/>
      <c r="G18189" s="1"/>
      <c r="H18189" s="1"/>
    </row>
    <row r="18190">
      <c r="A18190" s="1"/>
      <c r="B18190" s="1"/>
      <c r="C18190" s="1"/>
      <c r="D18190" s="8"/>
      <c r="E18190" s="1"/>
      <c r="F18190" s="1"/>
      <c r="G18190" s="1"/>
      <c r="H18190" s="1"/>
    </row>
    <row r="18191">
      <c r="A18191" s="1"/>
      <c r="B18191" s="1"/>
      <c r="C18191" s="1"/>
      <c r="D18191" s="8"/>
      <c r="E18191" s="1"/>
      <c r="F18191" s="1"/>
      <c r="G18191" s="1"/>
      <c r="H18191" s="1"/>
    </row>
    <row r="18192">
      <c r="A18192" s="1"/>
      <c r="B18192" s="1"/>
      <c r="C18192" s="1"/>
      <c r="D18192" s="8"/>
      <c r="E18192" s="1"/>
      <c r="F18192" s="1"/>
      <c r="G18192" s="1"/>
      <c r="H18192" s="1"/>
    </row>
    <row r="18193">
      <c r="A18193" s="1"/>
      <c r="B18193" s="1"/>
      <c r="C18193" s="1"/>
      <c r="D18193" s="8"/>
      <c r="E18193" s="1"/>
      <c r="F18193" s="1"/>
      <c r="G18193" s="1"/>
      <c r="H18193" s="1"/>
    </row>
    <row r="18194">
      <c r="A18194" s="1"/>
      <c r="B18194" s="1"/>
      <c r="C18194" s="1"/>
      <c r="D18194" s="8"/>
      <c r="E18194" s="1"/>
      <c r="F18194" s="1"/>
      <c r="G18194" s="1"/>
      <c r="H18194" s="1"/>
    </row>
    <row r="18195">
      <c r="A18195" s="1"/>
      <c r="B18195" s="1"/>
      <c r="C18195" s="1"/>
      <c r="D18195" s="8"/>
      <c r="E18195" s="1"/>
      <c r="F18195" s="1"/>
      <c r="G18195" s="1"/>
      <c r="H18195" s="1"/>
    </row>
    <row r="18196">
      <c r="A18196" s="1"/>
      <c r="B18196" s="1"/>
      <c r="C18196" s="1"/>
      <c r="D18196" s="8"/>
      <c r="E18196" s="1"/>
      <c r="F18196" s="1"/>
      <c r="G18196" s="1"/>
      <c r="H18196" s="1"/>
    </row>
    <row r="18197">
      <c r="A18197" s="1"/>
      <c r="B18197" s="1"/>
      <c r="C18197" s="1"/>
      <c r="D18197" s="8"/>
      <c r="E18197" s="1"/>
      <c r="F18197" s="1"/>
      <c r="G18197" s="1"/>
      <c r="H18197" s="1"/>
    </row>
    <row r="18198">
      <c r="A18198" s="1"/>
      <c r="B18198" s="1"/>
      <c r="C18198" s="1"/>
      <c r="D18198" s="8"/>
      <c r="E18198" s="1"/>
      <c r="F18198" s="1"/>
      <c r="G18198" s="1"/>
      <c r="H18198" s="1"/>
    </row>
    <row r="18199">
      <c r="A18199" s="1"/>
      <c r="B18199" s="1"/>
      <c r="C18199" s="1"/>
      <c r="D18199" s="8"/>
      <c r="E18199" s="1"/>
      <c r="F18199" s="1"/>
      <c r="G18199" s="1"/>
      <c r="H18199" s="1"/>
    </row>
    <row r="18200">
      <c r="A18200" s="1"/>
      <c r="B18200" s="1"/>
      <c r="C18200" s="1"/>
      <c r="D18200" s="8"/>
      <c r="E18200" s="1"/>
      <c r="F18200" s="1"/>
      <c r="G18200" s="1"/>
      <c r="H18200" s="1"/>
    </row>
    <row r="18201">
      <c r="A18201" s="1"/>
      <c r="B18201" s="1"/>
      <c r="C18201" s="1"/>
      <c r="D18201" s="8"/>
      <c r="E18201" s="1"/>
      <c r="F18201" s="1"/>
      <c r="G18201" s="1"/>
      <c r="H18201" s="1"/>
    </row>
    <row r="18202">
      <c r="A18202" s="1"/>
      <c r="B18202" s="1"/>
      <c r="C18202" s="1"/>
      <c r="D18202" s="8"/>
      <c r="E18202" s="1"/>
      <c r="F18202" s="1"/>
      <c r="G18202" s="1"/>
      <c r="H18202" s="1"/>
    </row>
    <row r="18203">
      <c r="A18203" s="1"/>
      <c r="B18203" s="1"/>
      <c r="C18203" s="1"/>
      <c r="D18203" s="8"/>
      <c r="E18203" s="1"/>
      <c r="F18203" s="1"/>
      <c r="G18203" s="1"/>
      <c r="H18203" s="1"/>
    </row>
    <row r="18204">
      <c r="A18204" s="1"/>
      <c r="B18204" s="1"/>
      <c r="C18204" s="1"/>
      <c r="D18204" s="8"/>
      <c r="E18204" s="1"/>
      <c r="F18204" s="1"/>
      <c r="G18204" s="1"/>
      <c r="H18204" s="1"/>
    </row>
    <row r="18205">
      <c r="A18205" s="1"/>
      <c r="B18205" s="1"/>
      <c r="C18205" s="1"/>
      <c r="D18205" s="8"/>
      <c r="E18205" s="1"/>
      <c r="F18205" s="1"/>
      <c r="G18205" s="1"/>
      <c r="H18205" s="1"/>
    </row>
    <row r="18206">
      <c r="A18206" s="1"/>
      <c r="B18206" s="1"/>
      <c r="C18206" s="1"/>
      <c r="D18206" s="8"/>
      <c r="E18206" s="1"/>
      <c r="F18206" s="1"/>
      <c r="G18206" s="1"/>
      <c r="H18206" s="1"/>
    </row>
    <row r="18207">
      <c r="A18207" s="1"/>
      <c r="B18207" s="1"/>
      <c r="C18207" s="1"/>
      <c r="D18207" s="8"/>
      <c r="E18207" s="1"/>
      <c r="F18207" s="1"/>
      <c r="G18207" s="1"/>
      <c r="H18207" s="1"/>
    </row>
    <row r="18208">
      <c r="A18208" s="1"/>
      <c r="B18208" s="1"/>
      <c r="C18208" s="1"/>
      <c r="D18208" s="8"/>
      <c r="E18208" s="1"/>
      <c r="F18208" s="1"/>
      <c r="G18208" s="1"/>
      <c r="H18208" s="1"/>
    </row>
    <row r="18209">
      <c r="A18209" s="1"/>
      <c r="B18209" s="1"/>
      <c r="C18209" s="1"/>
      <c r="D18209" s="8"/>
      <c r="E18209" s="1"/>
      <c r="F18209" s="1"/>
      <c r="G18209" s="1"/>
      <c r="H18209" s="1"/>
    </row>
    <row r="18210">
      <c r="A18210" s="1"/>
      <c r="B18210" s="1"/>
      <c r="C18210" s="1"/>
      <c r="D18210" s="8"/>
      <c r="E18210" s="1"/>
      <c r="F18210" s="1"/>
      <c r="G18210" s="1"/>
      <c r="H18210" s="1"/>
    </row>
    <row r="18211">
      <c r="A18211" s="1"/>
      <c r="B18211" s="1"/>
      <c r="C18211" s="1"/>
      <c r="D18211" s="8"/>
      <c r="E18211" s="1"/>
      <c r="F18211" s="1"/>
      <c r="G18211" s="1"/>
      <c r="H18211" s="1"/>
    </row>
    <row r="18212">
      <c r="A18212" s="1"/>
      <c r="B18212" s="1"/>
      <c r="C18212" s="1"/>
      <c r="D18212" s="8"/>
      <c r="E18212" s="1"/>
      <c r="F18212" s="1"/>
      <c r="G18212" s="1"/>
      <c r="H18212" s="1"/>
    </row>
    <row r="18213">
      <c r="A18213" s="1"/>
      <c r="B18213" s="1"/>
      <c r="C18213" s="1"/>
      <c r="D18213" s="8"/>
      <c r="E18213" s="1"/>
      <c r="F18213" s="1"/>
      <c r="G18213" s="1"/>
      <c r="H18213" s="1"/>
    </row>
    <row r="18214">
      <c r="A18214" s="1"/>
      <c r="B18214" s="1"/>
      <c r="C18214" s="1"/>
      <c r="D18214" s="8"/>
      <c r="E18214" s="1"/>
      <c r="F18214" s="1"/>
      <c r="G18214" s="1"/>
      <c r="H18214" s="1"/>
    </row>
    <row r="18215">
      <c r="A18215" s="1"/>
      <c r="B18215" s="1"/>
      <c r="C18215" s="1"/>
      <c r="D18215" s="8"/>
      <c r="E18215" s="1"/>
      <c r="F18215" s="1"/>
      <c r="G18215" s="1"/>
      <c r="H18215" s="1"/>
    </row>
    <row r="18216">
      <c r="A18216" s="1"/>
      <c r="B18216" s="1"/>
      <c r="C18216" s="1"/>
      <c r="D18216" s="8"/>
      <c r="E18216" s="1"/>
      <c r="F18216" s="1"/>
      <c r="G18216" s="1"/>
      <c r="H18216" s="1"/>
    </row>
    <row r="18217">
      <c r="A18217" s="1"/>
      <c r="B18217" s="1"/>
      <c r="C18217" s="1"/>
      <c r="D18217" s="8"/>
      <c r="E18217" s="1"/>
      <c r="F18217" s="1"/>
      <c r="G18217" s="1"/>
      <c r="H18217" s="1"/>
    </row>
    <row r="18218">
      <c r="A18218" s="1"/>
      <c r="B18218" s="1"/>
      <c r="C18218" s="1"/>
      <c r="D18218" s="8"/>
      <c r="E18218" s="1"/>
      <c r="F18218" s="1"/>
      <c r="G18218" s="1"/>
      <c r="H18218" s="1"/>
    </row>
    <row r="18219">
      <c r="A18219" s="1"/>
      <c r="B18219" s="1"/>
      <c r="C18219" s="1"/>
      <c r="D18219" s="8"/>
      <c r="E18219" s="1"/>
      <c r="F18219" s="1"/>
      <c r="G18219" s="1"/>
      <c r="H18219" s="1"/>
    </row>
    <row r="18220">
      <c r="A18220" s="1"/>
      <c r="B18220" s="1"/>
      <c r="C18220" s="1"/>
      <c r="D18220" s="8"/>
      <c r="E18220" s="1"/>
      <c r="F18220" s="1"/>
      <c r="G18220" s="1"/>
      <c r="H18220" s="1"/>
    </row>
    <row r="18221">
      <c r="A18221" s="1"/>
      <c r="B18221" s="1"/>
      <c r="C18221" s="1"/>
      <c r="D18221" s="8"/>
      <c r="E18221" s="1"/>
      <c r="F18221" s="1"/>
      <c r="G18221" s="1"/>
      <c r="H18221" s="1"/>
    </row>
    <row r="18222">
      <c r="A18222" s="1"/>
      <c r="B18222" s="1"/>
      <c r="C18222" s="1"/>
      <c r="D18222" s="8"/>
      <c r="E18222" s="1"/>
      <c r="F18222" s="1"/>
      <c r="G18222" s="1"/>
      <c r="H18222" s="1"/>
    </row>
    <row r="18223">
      <c r="A18223" s="1"/>
      <c r="B18223" s="1"/>
      <c r="C18223" s="1"/>
      <c r="D18223" s="8"/>
      <c r="E18223" s="1"/>
      <c r="F18223" s="1"/>
      <c r="G18223" s="1"/>
      <c r="H18223" s="1"/>
    </row>
    <row r="18224">
      <c r="A18224" s="1"/>
      <c r="B18224" s="1"/>
      <c r="C18224" s="1"/>
      <c r="D18224" s="8"/>
      <c r="E18224" s="1"/>
      <c r="F18224" s="1"/>
      <c r="G18224" s="1"/>
      <c r="H18224" s="1"/>
    </row>
    <row r="18225">
      <c r="A18225" s="1"/>
      <c r="B18225" s="1"/>
      <c r="C18225" s="1"/>
      <c r="D18225" s="8"/>
      <c r="E18225" s="1"/>
      <c r="F18225" s="1"/>
      <c r="G18225" s="1"/>
      <c r="H18225" s="1"/>
    </row>
    <row r="18226">
      <c r="A18226" s="1"/>
      <c r="B18226" s="1"/>
      <c r="C18226" s="1"/>
      <c r="D18226" s="8"/>
      <c r="E18226" s="1"/>
      <c r="F18226" s="1"/>
      <c r="G18226" s="1"/>
      <c r="H18226" s="1"/>
    </row>
    <row r="18227">
      <c r="A18227" s="1"/>
      <c r="B18227" s="1"/>
      <c r="C18227" s="1"/>
      <c r="D18227" s="8"/>
      <c r="E18227" s="1"/>
      <c r="F18227" s="1"/>
      <c r="G18227" s="1"/>
      <c r="H18227" s="1"/>
    </row>
    <row r="18228">
      <c r="A18228" s="1"/>
      <c r="B18228" s="1"/>
      <c r="C18228" s="1"/>
      <c r="D18228" s="8"/>
      <c r="E18228" s="1"/>
      <c r="F18228" s="1"/>
      <c r="G18228" s="1"/>
      <c r="H18228" s="1"/>
    </row>
    <row r="18229">
      <c r="A18229" s="1"/>
      <c r="B18229" s="1"/>
      <c r="C18229" s="1"/>
      <c r="D18229" s="8"/>
      <c r="E18229" s="1"/>
      <c r="F18229" s="1"/>
      <c r="G18229" s="1"/>
      <c r="H18229" s="1"/>
    </row>
    <row r="18230">
      <c r="A18230" s="1"/>
      <c r="B18230" s="1"/>
      <c r="C18230" s="1"/>
      <c r="D18230" s="8"/>
      <c r="E18230" s="1"/>
      <c r="F18230" s="1"/>
      <c r="G18230" s="1"/>
      <c r="H18230" s="1"/>
    </row>
    <row r="18231">
      <c r="A18231" s="1"/>
      <c r="B18231" s="1"/>
      <c r="C18231" s="1"/>
      <c r="D18231" s="8"/>
      <c r="E18231" s="1"/>
      <c r="F18231" s="1"/>
      <c r="G18231" s="1"/>
      <c r="H18231" s="1"/>
    </row>
    <row r="18232">
      <c r="A18232" s="1"/>
      <c r="B18232" s="1"/>
      <c r="C18232" s="1"/>
      <c r="D18232" s="8"/>
      <c r="E18232" s="1"/>
      <c r="F18232" s="1"/>
      <c r="G18232" s="1"/>
      <c r="H18232" s="1"/>
    </row>
    <row r="18233">
      <c r="A18233" s="1"/>
      <c r="B18233" s="1"/>
      <c r="C18233" s="1"/>
      <c r="D18233" s="8"/>
      <c r="E18233" s="1"/>
      <c r="F18233" s="1"/>
      <c r="G18233" s="1"/>
      <c r="H18233" s="1"/>
    </row>
    <row r="18234">
      <c r="A18234" s="1"/>
      <c r="B18234" s="1"/>
      <c r="C18234" s="1"/>
      <c r="D18234" s="8"/>
      <c r="E18234" s="1"/>
      <c r="F18234" s="1"/>
      <c r="G18234" s="1"/>
      <c r="H18234" s="1"/>
    </row>
    <row r="18235">
      <c r="A18235" s="1"/>
      <c r="B18235" s="1"/>
      <c r="C18235" s="1"/>
      <c r="D18235" s="8"/>
      <c r="E18235" s="1"/>
      <c r="F18235" s="1"/>
      <c r="G18235" s="1"/>
      <c r="H18235" s="1"/>
    </row>
    <row r="18236">
      <c r="A18236" s="1"/>
      <c r="B18236" s="1"/>
      <c r="C18236" s="1"/>
      <c r="D18236" s="8"/>
      <c r="E18236" s="1"/>
      <c r="F18236" s="1"/>
      <c r="G18236" s="1"/>
      <c r="H18236" s="1"/>
    </row>
    <row r="18237">
      <c r="A18237" s="1"/>
      <c r="B18237" s="1"/>
      <c r="C18237" s="1"/>
      <c r="D18237" s="8"/>
      <c r="E18237" s="1"/>
      <c r="F18237" s="1"/>
      <c r="G18237" s="1"/>
      <c r="H18237" s="1"/>
    </row>
    <row r="18238">
      <c r="A18238" s="1"/>
      <c r="B18238" s="1"/>
      <c r="C18238" s="1"/>
      <c r="D18238" s="8"/>
      <c r="E18238" s="1"/>
      <c r="F18238" s="1"/>
      <c r="G18238" s="1"/>
      <c r="H18238" s="1"/>
    </row>
    <row r="18239">
      <c r="A18239" s="1"/>
      <c r="B18239" s="1"/>
      <c r="C18239" s="1"/>
      <c r="D18239" s="8"/>
      <c r="E18239" s="1"/>
      <c r="F18239" s="1"/>
      <c r="G18239" s="1"/>
      <c r="H18239" s="1"/>
    </row>
    <row r="18240">
      <c r="A18240" s="1"/>
      <c r="B18240" s="1"/>
      <c r="C18240" s="1"/>
      <c r="D18240" s="8"/>
      <c r="E18240" s="1"/>
      <c r="F18240" s="1"/>
      <c r="G18240" s="1"/>
      <c r="H18240" s="1"/>
    </row>
    <row r="18241">
      <c r="A18241" s="1"/>
      <c r="B18241" s="1"/>
      <c r="C18241" s="1"/>
      <c r="D18241" s="8"/>
      <c r="E18241" s="1"/>
      <c r="F18241" s="1"/>
      <c r="G18241" s="1"/>
      <c r="H18241" s="1"/>
    </row>
    <row r="18242">
      <c r="A18242" s="1"/>
      <c r="B18242" s="1"/>
      <c r="C18242" s="1"/>
      <c r="D18242" s="8"/>
      <c r="E18242" s="1"/>
      <c r="F18242" s="1"/>
      <c r="G18242" s="1"/>
      <c r="H18242" s="1"/>
    </row>
    <row r="18243">
      <c r="A18243" s="1"/>
      <c r="B18243" s="1"/>
      <c r="C18243" s="1"/>
      <c r="D18243" s="8"/>
      <c r="E18243" s="1"/>
      <c r="F18243" s="1"/>
      <c r="G18243" s="1"/>
      <c r="H18243" s="1"/>
    </row>
    <row r="18244">
      <c r="A18244" s="1"/>
      <c r="B18244" s="1"/>
      <c r="C18244" s="1"/>
      <c r="D18244" s="8"/>
      <c r="E18244" s="1"/>
      <c r="F18244" s="1"/>
      <c r="G18244" s="1"/>
      <c r="H18244" s="1"/>
    </row>
    <row r="18245">
      <c r="A18245" s="1"/>
      <c r="B18245" s="1"/>
      <c r="C18245" s="1"/>
      <c r="D18245" s="8"/>
      <c r="E18245" s="1"/>
      <c r="F18245" s="1"/>
      <c r="G18245" s="1"/>
      <c r="H18245" s="1"/>
    </row>
    <row r="18246">
      <c r="A18246" s="1"/>
      <c r="B18246" s="1"/>
      <c r="C18246" s="1"/>
      <c r="D18246" s="8"/>
      <c r="E18246" s="1"/>
      <c r="F18246" s="1"/>
      <c r="G18246" s="1"/>
      <c r="H18246" s="1"/>
    </row>
    <row r="18247">
      <c r="A18247" s="1"/>
      <c r="B18247" s="1"/>
      <c r="C18247" s="1"/>
      <c r="D18247" s="8"/>
      <c r="E18247" s="1"/>
      <c r="F18247" s="1"/>
      <c r="G18247" s="1"/>
      <c r="H18247" s="1"/>
    </row>
    <row r="18248">
      <c r="A18248" s="1"/>
      <c r="B18248" s="1"/>
      <c r="C18248" s="1"/>
      <c r="D18248" s="8"/>
      <c r="E18248" s="1"/>
      <c r="F18248" s="1"/>
      <c r="G18248" s="1"/>
      <c r="H18248" s="1"/>
    </row>
    <row r="18249">
      <c r="A18249" s="1"/>
      <c r="B18249" s="1"/>
      <c r="C18249" s="1"/>
      <c r="D18249" s="8"/>
      <c r="E18249" s="1"/>
      <c r="F18249" s="1"/>
      <c r="G18249" s="1"/>
      <c r="H18249" s="1"/>
    </row>
    <row r="18250">
      <c r="A18250" s="1"/>
      <c r="B18250" s="1"/>
      <c r="C18250" s="1"/>
      <c r="D18250" s="8"/>
      <c r="E18250" s="1"/>
      <c r="F18250" s="1"/>
      <c r="G18250" s="1"/>
      <c r="H18250" s="1"/>
    </row>
    <row r="18251">
      <c r="A18251" s="1"/>
      <c r="B18251" s="1"/>
      <c r="C18251" s="1"/>
      <c r="D18251" s="8"/>
      <c r="E18251" s="1"/>
      <c r="F18251" s="1"/>
      <c r="G18251" s="1"/>
      <c r="H18251" s="1"/>
    </row>
    <row r="18252">
      <c r="A18252" s="1"/>
      <c r="B18252" s="1"/>
      <c r="C18252" s="1"/>
      <c r="D18252" s="8"/>
      <c r="E18252" s="1"/>
      <c r="F18252" s="1"/>
      <c r="G18252" s="1"/>
      <c r="H18252" s="1"/>
    </row>
    <row r="18253">
      <c r="A18253" s="1"/>
      <c r="B18253" s="1"/>
      <c r="C18253" s="1"/>
      <c r="D18253" s="8"/>
      <c r="E18253" s="1"/>
      <c r="F18253" s="1"/>
      <c r="G18253" s="1"/>
      <c r="H18253" s="1"/>
    </row>
    <row r="18254">
      <c r="A18254" s="1"/>
      <c r="B18254" s="1"/>
      <c r="C18254" s="1"/>
      <c r="D18254" s="8"/>
      <c r="E18254" s="1"/>
      <c r="F18254" s="1"/>
      <c r="G18254" s="1"/>
      <c r="H18254" s="1"/>
    </row>
    <row r="18255">
      <c r="A18255" s="1"/>
      <c r="B18255" s="1"/>
      <c r="C18255" s="1"/>
      <c r="D18255" s="8"/>
      <c r="E18255" s="1"/>
      <c r="F18255" s="1"/>
      <c r="G18255" s="1"/>
      <c r="H18255" s="1"/>
    </row>
    <row r="18256">
      <c r="A18256" s="1"/>
      <c r="B18256" s="1"/>
      <c r="C18256" s="1"/>
      <c r="D18256" s="8"/>
      <c r="E18256" s="1"/>
      <c r="F18256" s="1"/>
      <c r="G18256" s="1"/>
      <c r="H18256" s="1"/>
    </row>
    <row r="18257">
      <c r="A18257" s="1"/>
      <c r="B18257" s="1"/>
      <c r="C18257" s="1"/>
      <c r="D18257" s="8"/>
      <c r="E18257" s="1"/>
      <c r="F18257" s="1"/>
      <c r="G18257" s="1"/>
      <c r="H18257" s="1"/>
    </row>
    <row r="18258">
      <c r="A18258" s="1"/>
      <c r="B18258" s="1"/>
      <c r="C18258" s="1"/>
      <c r="D18258" s="8"/>
      <c r="E18258" s="1"/>
      <c r="F18258" s="1"/>
      <c r="G18258" s="1"/>
      <c r="H18258" s="1"/>
    </row>
    <row r="18259">
      <c r="A18259" s="1"/>
      <c r="B18259" s="1"/>
      <c r="C18259" s="1"/>
      <c r="D18259" s="8"/>
      <c r="E18259" s="1"/>
      <c r="F18259" s="1"/>
      <c r="G18259" s="1"/>
      <c r="H18259" s="1"/>
    </row>
    <row r="18260">
      <c r="A18260" s="1"/>
      <c r="B18260" s="1"/>
      <c r="C18260" s="1"/>
      <c r="D18260" s="8"/>
      <c r="E18260" s="1"/>
      <c r="F18260" s="1"/>
      <c r="G18260" s="1"/>
      <c r="H18260" s="1"/>
    </row>
    <row r="18261">
      <c r="A18261" s="1"/>
      <c r="B18261" s="1"/>
      <c r="C18261" s="1"/>
      <c r="D18261" s="8"/>
      <c r="E18261" s="1"/>
      <c r="F18261" s="1"/>
      <c r="G18261" s="1"/>
      <c r="H18261" s="1"/>
    </row>
    <row r="18262">
      <c r="A18262" s="1"/>
      <c r="B18262" s="1"/>
      <c r="C18262" s="1"/>
      <c r="D18262" s="8"/>
      <c r="E18262" s="1"/>
      <c r="F18262" s="1"/>
      <c r="G18262" s="1"/>
      <c r="H18262" s="1"/>
    </row>
    <row r="18263">
      <c r="A18263" s="1"/>
      <c r="B18263" s="1"/>
      <c r="C18263" s="1"/>
      <c r="D18263" s="8"/>
      <c r="E18263" s="1"/>
      <c r="F18263" s="1"/>
      <c r="G18263" s="1"/>
      <c r="H18263" s="1"/>
    </row>
    <row r="18264">
      <c r="A18264" s="1"/>
      <c r="B18264" s="1"/>
      <c r="C18264" s="1"/>
      <c r="D18264" s="8"/>
      <c r="E18264" s="1"/>
      <c r="F18264" s="1"/>
      <c r="G18264" s="1"/>
      <c r="H18264" s="1"/>
    </row>
    <row r="18265">
      <c r="A18265" s="1"/>
      <c r="B18265" s="1"/>
      <c r="C18265" s="1"/>
      <c r="D18265" s="8"/>
      <c r="E18265" s="1"/>
      <c r="F18265" s="1"/>
      <c r="G18265" s="1"/>
      <c r="H18265" s="1"/>
    </row>
    <row r="18266">
      <c r="A18266" s="1"/>
      <c r="B18266" s="1"/>
      <c r="C18266" s="1"/>
      <c r="D18266" s="8"/>
      <c r="E18266" s="1"/>
      <c r="F18266" s="1"/>
      <c r="G18266" s="1"/>
      <c r="H18266" s="1"/>
    </row>
    <row r="18267">
      <c r="A18267" s="1"/>
      <c r="B18267" s="1"/>
      <c r="C18267" s="1"/>
      <c r="D18267" s="8"/>
      <c r="E18267" s="1"/>
      <c r="F18267" s="1"/>
      <c r="G18267" s="1"/>
      <c r="H18267" s="1"/>
    </row>
    <row r="18268">
      <c r="A18268" s="1"/>
      <c r="B18268" s="1"/>
      <c r="C18268" s="1"/>
      <c r="D18268" s="8"/>
      <c r="E18268" s="1"/>
      <c r="F18268" s="1"/>
      <c r="G18268" s="1"/>
      <c r="H18268" s="1"/>
    </row>
    <row r="18269">
      <c r="A18269" s="1"/>
      <c r="B18269" s="1"/>
      <c r="C18269" s="1"/>
      <c r="D18269" s="8"/>
      <c r="E18269" s="1"/>
      <c r="F18269" s="1"/>
      <c r="G18269" s="1"/>
      <c r="H18269" s="1"/>
    </row>
    <row r="18270">
      <c r="A18270" s="1"/>
      <c r="B18270" s="1"/>
      <c r="C18270" s="1"/>
      <c r="D18270" s="8"/>
      <c r="E18270" s="1"/>
      <c r="F18270" s="1"/>
      <c r="G18270" s="1"/>
      <c r="H18270" s="1"/>
    </row>
    <row r="18271">
      <c r="A18271" s="1"/>
      <c r="B18271" s="1"/>
      <c r="C18271" s="1"/>
      <c r="D18271" s="8"/>
      <c r="E18271" s="1"/>
      <c r="F18271" s="1"/>
      <c r="G18271" s="1"/>
      <c r="H18271" s="1"/>
    </row>
    <row r="18272">
      <c r="A18272" s="1"/>
      <c r="B18272" s="1"/>
      <c r="C18272" s="1"/>
      <c r="D18272" s="8"/>
      <c r="E18272" s="1"/>
      <c r="F18272" s="1"/>
      <c r="G18272" s="1"/>
      <c r="H18272" s="1"/>
    </row>
    <row r="18273">
      <c r="A18273" s="1"/>
      <c r="B18273" s="1"/>
      <c r="C18273" s="1"/>
      <c r="D18273" s="8"/>
      <c r="E18273" s="1"/>
      <c r="F18273" s="1"/>
      <c r="G18273" s="1"/>
      <c r="H18273" s="1"/>
    </row>
    <row r="18274">
      <c r="A18274" s="1"/>
      <c r="B18274" s="1"/>
      <c r="C18274" s="1"/>
      <c r="D18274" s="8"/>
      <c r="E18274" s="1"/>
      <c r="F18274" s="1"/>
      <c r="G18274" s="1"/>
      <c r="H18274" s="1"/>
    </row>
    <row r="18275">
      <c r="A18275" s="1"/>
      <c r="B18275" s="1"/>
      <c r="C18275" s="1"/>
      <c r="D18275" s="8"/>
      <c r="E18275" s="1"/>
      <c r="F18275" s="1"/>
      <c r="G18275" s="1"/>
      <c r="H18275" s="1"/>
    </row>
    <row r="18276">
      <c r="A18276" s="1"/>
      <c r="B18276" s="1"/>
      <c r="C18276" s="1"/>
      <c r="D18276" s="8"/>
      <c r="E18276" s="1"/>
      <c r="F18276" s="1"/>
      <c r="G18276" s="1"/>
      <c r="H18276" s="1"/>
    </row>
    <row r="18277">
      <c r="A18277" s="1"/>
      <c r="B18277" s="1"/>
      <c r="C18277" s="1"/>
      <c r="D18277" s="8"/>
      <c r="E18277" s="1"/>
      <c r="F18277" s="1"/>
      <c r="G18277" s="1"/>
      <c r="H18277" s="1"/>
    </row>
    <row r="18278">
      <c r="A18278" s="1"/>
      <c r="B18278" s="1"/>
      <c r="C18278" s="1"/>
      <c r="D18278" s="8"/>
      <c r="E18278" s="1"/>
      <c r="F18278" s="1"/>
      <c r="G18278" s="1"/>
      <c r="H18278" s="1"/>
    </row>
    <row r="18279">
      <c r="A18279" s="1"/>
      <c r="B18279" s="1"/>
      <c r="C18279" s="1"/>
      <c r="D18279" s="8"/>
      <c r="E18279" s="1"/>
      <c r="F18279" s="1"/>
      <c r="G18279" s="1"/>
      <c r="H18279" s="1"/>
    </row>
    <row r="18280">
      <c r="A18280" s="1"/>
      <c r="B18280" s="1"/>
      <c r="C18280" s="1"/>
      <c r="D18280" s="8"/>
      <c r="E18280" s="1"/>
      <c r="F18280" s="1"/>
      <c r="G18280" s="1"/>
      <c r="H18280" s="1"/>
    </row>
    <row r="18281">
      <c r="A18281" s="1"/>
      <c r="B18281" s="1"/>
      <c r="C18281" s="1"/>
      <c r="D18281" s="8"/>
      <c r="E18281" s="1"/>
      <c r="F18281" s="1"/>
      <c r="G18281" s="1"/>
      <c r="H18281" s="1"/>
    </row>
    <row r="18282">
      <c r="A18282" s="1"/>
      <c r="B18282" s="1"/>
      <c r="C18282" s="1"/>
      <c r="D18282" s="8"/>
      <c r="E18282" s="1"/>
      <c r="F18282" s="1"/>
      <c r="G18282" s="1"/>
      <c r="H18282" s="1"/>
    </row>
    <row r="18283">
      <c r="A18283" s="1"/>
      <c r="B18283" s="1"/>
      <c r="C18283" s="1"/>
      <c r="D18283" s="8"/>
      <c r="E18283" s="1"/>
      <c r="F18283" s="1"/>
      <c r="G18283" s="1"/>
      <c r="H18283" s="1"/>
    </row>
    <row r="18284">
      <c r="A18284" s="1"/>
      <c r="B18284" s="1"/>
      <c r="C18284" s="1"/>
      <c r="D18284" s="8"/>
      <c r="E18284" s="1"/>
      <c r="F18284" s="1"/>
      <c r="G18284" s="1"/>
      <c r="H18284" s="1"/>
    </row>
    <row r="18285">
      <c r="A18285" s="1"/>
      <c r="B18285" s="1"/>
      <c r="C18285" s="1"/>
      <c r="D18285" s="8"/>
      <c r="E18285" s="1"/>
      <c r="F18285" s="1"/>
      <c r="G18285" s="1"/>
      <c r="H18285" s="1"/>
    </row>
    <row r="18286">
      <c r="A18286" s="1"/>
      <c r="B18286" s="1"/>
      <c r="C18286" s="1"/>
      <c r="D18286" s="8"/>
      <c r="E18286" s="1"/>
      <c r="F18286" s="1"/>
      <c r="G18286" s="1"/>
      <c r="H18286" s="1"/>
    </row>
    <row r="18287">
      <c r="A18287" s="1"/>
      <c r="B18287" s="1"/>
      <c r="C18287" s="1"/>
      <c r="D18287" s="8"/>
      <c r="E18287" s="1"/>
      <c r="F18287" s="1"/>
      <c r="G18287" s="1"/>
      <c r="H18287" s="1"/>
    </row>
    <row r="18288">
      <c r="A18288" s="1"/>
      <c r="B18288" s="1"/>
      <c r="C18288" s="1"/>
      <c r="D18288" s="8"/>
      <c r="E18288" s="1"/>
      <c r="F18288" s="1"/>
      <c r="G18288" s="1"/>
      <c r="H18288" s="1"/>
    </row>
    <row r="18289">
      <c r="A18289" s="1"/>
      <c r="B18289" s="1"/>
      <c r="C18289" s="1"/>
      <c r="D18289" s="8"/>
      <c r="E18289" s="1"/>
      <c r="F18289" s="1"/>
      <c r="G18289" s="1"/>
      <c r="H18289" s="1"/>
    </row>
    <row r="18290">
      <c r="A18290" s="1"/>
      <c r="B18290" s="1"/>
      <c r="C18290" s="1"/>
      <c r="D18290" s="8"/>
      <c r="E18290" s="1"/>
      <c r="F18290" s="1"/>
      <c r="G18290" s="1"/>
      <c r="H18290" s="1"/>
    </row>
    <row r="18291">
      <c r="A18291" s="1"/>
      <c r="B18291" s="1"/>
      <c r="C18291" s="1"/>
      <c r="D18291" s="8"/>
      <c r="E18291" s="1"/>
      <c r="F18291" s="1"/>
      <c r="G18291" s="1"/>
      <c r="H18291" s="1"/>
    </row>
    <row r="18292">
      <c r="A18292" s="1"/>
      <c r="B18292" s="1"/>
      <c r="C18292" s="1"/>
      <c r="D18292" s="8"/>
      <c r="E18292" s="1"/>
      <c r="F18292" s="1"/>
      <c r="G18292" s="1"/>
      <c r="H18292" s="1"/>
    </row>
    <row r="18293">
      <c r="A18293" s="1"/>
      <c r="B18293" s="1"/>
      <c r="C18293" s="1"/>
      <c r="D18293" s="8"/>
      <c r="E18293" s="1"/>
      <c r="F18293" s="1"/>
      <c r="G18293" s="1"/>
      <c r="H18293" s="1"/>
    </row>
    <row r="18294">
      <c r="A18294" s="1"/>
      <c r="B18294" s="1"/>
      <c r="C18294" s="1"/>
      <c r="D18294" s="8"/>
      <c r="E18294" s="1"/>
      <c r="F18294" s="1"/>
      <c r="G18294" s="1"/>
      <c r="H18294" s="1"/>
    </row>
    <row r="18295">
      <c r="A18295" s="1"/>
      <c r="B18295" s="1"/>
      <c r="C18295" s="1"/>
      <c r="D18295" s="8"/>
      <c r="E18295" s="1"/>
      <c r="F18295" s="1"/>
      <c r="G18295" s="1"/>
      <c r="H18295" s="1"/>
    </row>
    <row r="18296">
      <c r="A18296" s="1"/>
      <c r="B18296" s="1"/>
      <c r="C18296" s="1"/>
      <c r="D18296" s="8"/>
      <c r="E18296" s="1"/>
      <c r="F18296" s="1"/>
      <c r="G18296" s="1"/>
      <c r="H18296" s="1"/>
    </row>
    <row r="18297">
      <c r="A18297" s="1"/>
      <c r="B18297" s="1"/>
      <c r="C18297" s="1"/>
      <c r="D18297" s="8"/>
      <c r="E18297" s="1"/>
      <c r="F18297" s="1"/>
      <c r="G18297" s="1"/>
      <c r="H18297" s="1"/>
    </row>
    <row r="18298">
      <c r="A18298" s="1"/>
      <c r="B18298" s="1"/>
      <c r="C18298" s="1"/>
      <c r="D18298" s="8"/>
      <c r="E18298" s="1"/>
      <c r="F18298" s="1"/>
      <c r="G18298" s="1"/>
      <c r="H18298" s="1"/>
    </row>
    <row r="18299">
      <c r="A18299" s="1"/>
      <c r="B18299" s="1"/>
      <c r="C18299" s="1"/>
      <c r="D18299" s="8"/>
      <c r="E18299" s="1"/>
      <c r="F18299" s="1"/>
      <c r="G18299" s="1"/>
      <c r="H18299" s="1"/>
    </row>
    <row r="18300">
      <c r="A18300" s="1"/>
      <c r="B18300" s="1"/>
      <c r="C18300" s="1"/>
      <c r="D18300" s="8"/>
      <c r="E18300" s="1"/>
      <c r="F18300" s="1"/>
      <c r="G18300" s="1"/>
      <c r="H18300" s="1"/>
    </row>
    <row r="18301">
      <c r="A18301" s="1"/>
      <c r="B18301" s="1"/>
      <c r="C18301" s="1"/>
      <c r="D18301" s="8"/>
      <c r="E18301" s="1"/>
      <c r="F18301" s="1"/>
      <c r="G18301" s="1"/>
      <c r="H18301" s="1"/>
    </row>
    <row r="18302">
      <c r="A18302" s="1"/>
      <c r="B18302" s="1"/>
      <c r="C18302" s="1"/>
      <c r="D18302" s="8"/>
      <c r="E18302" s="1"/>
      <c r="F18302" s="1"/>
      <c r="G18302" s="1"/>
      <c r="H18302" s="1"/>
    </row>
    <row r="18303">
      <c r="A18303" s="1"/>
      <c r="B18303" s="1"/>
      <c r="C18303" s="1"/>
      <c r="D18303" s="8"/>
      <c r="E18303" s="1"/>
      <c r="F18303" s="1"/>
      <c r="G18303" s="1"/>
      <c r="H18303" s="1"/>
    </row>
    <row r="18304">
      <c r="A18304" s="1"/>
      <c r="B18304" s="1"/>
      <c r="C18304" s="1"/>
      <c r="D18304" s="8"/>
      <c r="E18304" s="1"/>
      <c r="F18304" s="1"/>
      <c r="G18304" s="1"/>
      <c r="H18304" s="1"/>
    </row>
    <row r="18305">
      <c r="A18305" s="1"/>
      <c r="B18305" s="1"/>
      <c r="C18305" s="1"/>
      <c r="D18305" s="8"/>
      <c r="E18305" s="1"/>
      <c r="F18305" s="1"/>
      <c r="G18305" s="1"/>
      <c r="H18305" s="1"/>
    </row>
    <row r="18306">
      <c r="A18306" s="1"/>
      <c r="B18306" s="1"/>
      <c r="C18306" s="1"/>
      <c r="D18306" s="8"/>
      <c r="E18306" s="1"/>
      <c r="F18306" s="1"/>
      <c r="G18306" s="1"/>
      <c r="H18306" s="1"/>
    </row>
    <row r="18307">
      <c r="A18307" s="1"/>
      <c r="B18307" s="1"/>
      <c r="C18307" s="1"/>
      <c r="D18307" s="8"/>
      <c r="E18307" s="1"/>
      <c r="F18307" s="1"/>
      <c r="G18307" s="1"/>
      <c r="H18307" s="1"/>
    </row>
    <row r="18308">
      <c r="A18308" s="1"/>
      <c r="B18308" s="1"/>
      <c r="C18308" s="1"/>
      <c r="D18308" s="8"/>
      <c r="E18308" s="1"/>
      <c r="F18308" s="1"/>
      <c r="G18308" s="1"/>
      <c r="H18308" s="1"/>
    </row>
    <row r="18309">
      <c r="A18309" s="1"/>
      <c r="B18309" s="1"/>
      <c r="C18309" s="1"/>
      <c r="D18309" s="8"/>
      <c r="E18309" s="1"/>
      <c r="F18309" s="1"/>
      <c r="G18309" s="1"/>
      <c r="H18309" s="1"/>
    </row>
    <row r="18310">
      <c r="A18310" s="1"/>
      <c r="B18310" s="1"/>
      <c r="C18310" s="1"/>
      <c r="D18310" s="8"/>
      <c r="E18310" s="1"/>
      <c r="F18310" s="1"/>
      <c r="G18310" s="1"/>
      <c r="H18310" s="1"/>
    </row>
    <row r="18311">
      <c r="A18311" s="1"/>
      <c r="B18311" s="1"/>
      <c r="C18311" s="1"/>
      <c r="D18311" s="8"/>
      <c r="E18311" s="1"/>
      <c r="F18311" s="1"/>
      <c r="G18311" s="1"/>
      <c r="H18311" s="1"/>
    </row>
    <row r="18312">
      <c r="A18312" s="1"/>
      <c r="B18312" s="1"/>
      <c r="C18312" s="1"/>
      <c r="D18312" s="8"/>
      <c r="E18312" s="1"/>
      <c r="F18312" s="1"/>
      <c r="G18312" s="1"/>
      <c r="H18312" s="1"/>
    </row>
    <row r="18313">
      <c r="A18313" s="1"/>
      <c r="B18313" s="1"/>
      <c r="C18313" s="1"/>
      <c r="D18313" s="8"/>
      <c r="E18313" s="1"/>
      <c r="F18313" s="1"/>
      <c r="G18313" s="1"/>
      <c r="H18313" s="1"/>
    </row>
    <row r="18314">
      <c r="A18314" s="1"/>
      <c r="B18314" s="1"/>
      <c r="C18314" s="1"/>
      <c r="D18314" s="8"/>
      <c r="E18314" s="1"/>
      <c r="F18314" s="1"/>
      <c r="G18314" s="1"/>
      <c r="H18314" s="1"/>
    </row>
    <row r="18315">
      <c r="A18315" s="1"/>
      <c r="B18315" s="1"/>
      <c r="C18315" s="1"/>
      <c r="D18315" s="8"/>
      <c r="E18315" s="1"/>
      <c r="F18315" s="1"/>
      <c r="G18315" s="1"/>
      <c r="H18315" s="1"/>
    </row>
    <row r="18316">
      <c r="A18316" s="1"/>
      <c r="B18316" s="1"/>
      <c r="C18316" s="1"/>
      <c r="D18316" s="8"/>
      <c r="E18316" s="1"/>
      <c r="F18316" s="1"/>
      <c r="G18316" s="1"/>
      <c r="H18316" s="1"/>
    </row>
    <row r="18317">
      <c r="A18317" s="1"/>
      <c r="B18317" s="1"/>
      <c r="C18317" s="1"/>
      <c r="D18317" s="8"/>
      <c r="E18317" s="1"/>
      <c r="F18317" s="1"/>
      <c r="G18317" s="1"/>
      <c r="H18317" s="1"/>
    </row>
    <row r="18318">
      <c r="A18318" s="1"/>
      <c r="B18318" s="1"/>
      <c r="C18318" s="1"/>
      <c r="D18318" s="8"/>
      <c r="E18318" s="1"/>
      <c r="F18318" s="1"/>
      <c r="G18318" s="1"/>
      <c r="H18318" s="1"/>
    </row>
    <row r="18319">
      <c r="A18319" s="1"/>
      <c r="B18319" s="1"/>
      <c r="C18319" s="1"/>
      <c r="D18319" s="8"/>
      <c r="E18319" s="1"/>
      <c r="F18319" s="1"/>
      <c r="G18319" s="1"/>
      <c r="H18319" s="1"/>
    </row>
    <row r="18320">
      <c r="A18320" s="1"/>
      <c r="B18320" s="1"/>
      <c r="C18320" s="1"/>
      <c r="D18320" s="8"/>
      <c r="E18320" s="1"/>
      <c r="F18320" s="1"/>
      <c r="G18320" s="1"/>
      <c r="H18320" s="1"/>
    </row>
    <row r="18321">
      <c r="A18321" s="1"/>
      <c r="B18321" s="1"/>
      <c r="C18321" s="1"/>
      <c r="D18321" s="8"/>
      <c r="E18321" s="1"/>
      <c r="F18321" s="1"/>
      <c r="G18321" s="1"/>
      <c r="H18321" s="1"/>
    </row>
    <row r="18322">
      <c r="A18322" s="1"/>
      <c r="B18322" s="1"/>
      <c r="C18322" s="1"/>
      <c r="D18322" s="8"/>
      <c r="E18322" s="1"/>
      <c r="F18322" s="1"/>
      <c r="G18322" s="1"/>
      <c r="H18322" s="1"/>
    </row>
    <row r="18323">
      <c r="A18323" s="1"/>
      <c r="B18323" s="1"/>
      <c r="C18323" s="1"/>
      <c r="D18323" s="8"/>
      <c r="E18323" s="1"/>
      <c r="F18323" s="1"/>
      <c r="G18323" s="1"/>
      <c r="H18323" s="1"/>
    </row>
    <row r="18324">
      <c r="A18324" s="1"/>
      <c r="B18324" s="1"/>
      <c r="C18324" s="1"/>
      <c r="D18324" s="8"/>
      <c r="E18324" s="1"/>
      <c r="F18324" s="1"/>
      <c r="G18324" s="1"/>
      <c r="H18324" s="1"/>
    </row>
    <row r="18325">
      <c r="A18325" s="1"/>
      <c r="B18325" s="1"/>
      <c r="C18325" s="1"/>
      <c r="D18325" s="8"/>
      <c r="E18325" s="1"/>
      <c r="F18325" s="1"/>
      <c r="G18325" s="1"/>
      <c r="H18325" s="1"/>
    </row>
    <row r="18326">
      <c r="A18326" s="1"/>
      <c r="B18326" s="1"/>
      <c r="C18326" s="1"/>
      <c r="D18326" s="8"/>
      <c r="E18326" s="1"/>
      <c r="F18326" s="1"/>
      <c r="G18326" s="1"/>
      <c r="H18326" s="1"/>
    </row>
    <row r="18327">
      <c r="A18327" s="1"/>
      <c r="B18327" s="1"/>
      <c r="C18327" s="1"/>
      <c r="D18327" s="8"/>
      <c r="E18327" s="1"/>
      <c r="F18327" s="1"/>
      <c r="G18327" s="1"/>
      <c r="H18327" s="1"/>
    </row>
    <row r="18328">
      <c r="A18328" s="1"/>
      <c r="B18328" s="1"/>
      <c r="C18328" s="1"/>
      <c r="D18328" s="8"/>
      <c r="E18328" s="1"/>
      <c r="F18328" s="1"/>
      <c r="G18328" s="1"/>
      <c r="H18328" s="1"/>
    </row>
    <row r="18329">
      <c r="A18329" s="1"/>
      <c r="B18329" s="1"/>
      <c r="C18329" s="1"/>
      <c r="D18329" s="8"/>
      <c r="E18329" s="1"/>
      <c r="F18329" s="1"/>
      <c r="G18329" s="1"/>
      <c r="H18329" s="1"/>
    </row>
    <row r="18330">
      <c r="A18330" s="1"/>
      <c r="B18330" s="1"/>
      <c r="C18330" s="1"/>
      <c r="D18330" s="8"/>
      <c r="E18330" s="1"/>
      <c r="F18330" s="1"/>
      <c r="G18330" s="1"/>
      <c r="H18330" s="1"/>
    </row>
    <row r="18331">
      <c r="A18331" s="1"/>
      <c r="B18331" s="1"/>
      <c r="C18331" s="1"/>
      <c r="D18331" s="8"/>
      <c r="E18331" s="1"/>
      <c r="F18331" s="1"/>
      <c r="G18331" s="1"/>
      <c r="H18331" s="1"/>
    </row>
    <row r="18332">
      <c r="A18332" s="1"/>
      <c r="B18332" s="1"/>
      <c r="C18332" s="1"/>
      <c r="D18332" s="8"/>
      <c r="E18332" s="1"/>
      <c r="F18332" s="1"/>
      <c r="G18332" s="1"/>
      <c r="H18332" s="1"/>
    </row>
    <row r="18333">
      <c r="A18333" s="1"/>
      <c r="B18333" s="1"/>
      <c r="C18333" s="1"/>
      <c r="D18333" s="8"/>
      <c r="E18333" s="1"/>
      <c r="F18333" s="1"/>
      <c r="G18333" s="1"/>
      <c r="H18333" s="1"/>
    </row>
    <row r="18334">
      <c r="A18334" s="1"/>
      <c r="B18334" s="1"/>
      <c r="C18334" s="1"/>
      <c r="D18334" s="8"/>
      <c r="E18334" s="1"/>
      <c r="F18334" s="1"/>
      <c r="G18334" s="1"/>
      <c r="H18334" s="1"/>
    </row>
    <row r="18335">
      <c r="A18335" s="1"/>
      <c r="B18335" s="1"/>
      <c r="C18335" s="1"/>
      <c r="D18335" s="8"/>
      <c r="E18335" s="1"/>
      <c r="F18335" s="1"/>
      <c r="G18335" s="1"/>
      <c r="H18335" s="1"/>
    </row>
    <row r="18336">
      <c r="A18336" s="1"/>
      <c r="B18336" s="1"/>
      <c r="C18336" s="1"/>
      <c r="D18336" s="8"/>
      <c r="E18336" s="1"/>
      <c r="F18336" s="1"/>
      <c r="G18336" s="1"/>
      <c r="H18336" s="1"/>
    </row>
    <row r="18337">
      <c r="A18337" s="1"/>
      <c r="B18337" s="1"/>
      <c r="C18337" s="1"/>
      <c r="D18337" s="8"/>
      <c r="E18337" s="1"/>
      <c r="F18337" s="1"/>
      <c r="G18337" s="1"/>
      <c r="H18337" s="1"/>
    </row>
    <row r="18338">
      <c r="A18338" s="1"/>
      <c r="B18338" s="1"/>
      <c r="C18338" s="1"/>
      <c r="D18338" s="8"/>
      <c r="E18338" s="1"/>
      <c r="F18338" s="1"/>
      <c r="G18338" s="1"/>
      <c r="H18338" s="1"/>
    </row>
    <row r="18339">
      <c r="A18339" s="1"/>
      <c r="B18339" s="1"/>
      <c r="C18339" s="1"/>
      <c r="D18339" s="8"/>
      <c r="E18339" s="1"/>
      <c r="F18339" s="1"/>
      <c r="G18339" s="1"/>
      <c r="H18339" s="1"/>
    </row>
    <row r="18340">
      <c r="A18340" s="1"/>
      <c r="B18340" s="1"/>
      <c r="C18340" s="1"/>
      <c r="D18340" s="8"/>
      <c r="E18340" s="1"/>
      <c r="F18340" s="1"/>
      <c r="G18340" s="1"/>
      <c r="H18340" s="1"/>
    </row>
    <row r="18341">
      <c r="A18341" s="1"/>
      <c r="B18341" s="1"/>
      <c r="C18341" s="1"/>
      <c r="D18341" s="8"/>
      <c r="E18341" s="1"/>
      <c r="F18341" s="1"/>
      <c r="G18341" s="1"/>
      <c r="H18341" s="1"/>
    </row>
    <row r="18342">
      <c r="A18342" s="1"/>
      <c r="B18342" s="1"/>
      <c r="C18342" s="1"/>
      <c r="D18342" s="8"/>
      <c r="E18342" s="1"/>
      <c r="F18342" s="1"/>
      <c r="G18342" s="1"/>
      <c r="H18342" s="1"/>
    </row>
    <row r="18343">
      <c r="A18343" s="1"/>
      <c r="B18343" s="1"/>
      <c r="C18343" s="1"/>
      <c r="D18343" s="8"/>
      <c r="E18343" s="1"/>
      <c r="F18343" s="1"/>
      <c r="G18343" s="1"/>
      <c r="H18343" s="1"/>
    </row>
    <row r="18344">
      <c r="A18344" s="1"/>
      <c r="B18344" s="1"/>
      <c r="C18344" s="1"/>
      <c r="D18344" s="8"/>
      <c r="E18344" s="1"/>
      <c r="F18344" s="1"/>
      <c r="G18344" s="1"/>
      <c r="H18344" s="1"/>
    </row>
    <row r="18345">
      <c r="A18345" s="1"/>
      <c r="B18345" s="1"/>
      <c r="C18345" s="1"/>
      <c r="D18345" s="8"/>
      <c r="E18345" s="1"/>
      <c r="F18345" s="1"/>
      <c r="G18345" s="1"/>
      <c r="H18345" s="1"/>
    </row>
    <row r="18346">
      <c r="A18346" s="1"/>
      <c r="B18346" s="1"/>
      <c r="C18346" s="1"/>
      <c r="D18346" s="8"/>
      <c r="E18346" s="1"/>
      <c r="F18346" s="1"/>
      <c r="G18346" s="1"/>
      <c r="H18346" s="1"/>
    </row>
    <row r="18347">
      <c r="A18347" s="1"/>
      <c r="B18347" s="1"/>
      <c r="C18347" s="1"/>
      <c r="D18347" s="8"/>
      <c r="E18347" s="1"/>
      <c r="F18347" s="1"/>
      <c r="G18347" s="1"/>
      <c r="H18347" s="1"/>
    </row>
    <row r="18348">
      <c r="A18348" s="1"/>
      <c r="B18348" s="1"/>
      <c r="C18348" s="1"/>
      <c r="D18348" s="8"/>
      <c r="E18348" s="1"/>
      <c r="F18348" s="1"/>
      <c r="G18348" s="1"/>
      <c r="H18348" s="1"/>
    </row>
    <row r="18349">
      <c r="A18349" s="1"/>
      <c r="B18349" s="1"/>
      <c r="C18349" s="1"/>
      <c r="D18349" s="8"/>
      <c r="E18349" s="1"/>
      <c r="F18349" s="1"/>
      <c r="G18349" s="1"/>
      <c r="H18349" s="1"/>
    </row>
    <row r="18350">
      <c r="A18350" s="1"/>
      <c r="B18350" s="1"/>
      <c r="C18350" s="1"/>
      <c r="D18350" s="8"/>
      <c r="E18350" s="1"/>
      <c r="F18350" s="1"/>
      <c r="G18350" s="1"/>
      <c r="H18350" s="1"/>
    </row>
    <row r="18351">
      <c r="A18351" s="1"/>
      <c r="B18351" s="1"/>
      <c r="C18351" s="1"/>
      <c r="D18351" s="8"/>
      <c r="E18351" s="1"/>
      <c r="F18351" s="1"/>
      <c r="G18351" s="1"/>
      <c r="H18351" s="1"/>
    </row>
    <row r="18352">
      <c r="A18352" s="1"/>
      <c r="B18352" s="1"/>
      <c r="C18352" s="1"/>
      <c r="D18352" s="8"/>
      <c r="E18352" s="1"/>
      <c r="F18352" s="1"/>
      <c r="G18352" s="1"/>
      <c r="H18352" s="1"/>
    </row>
    <row r="18353">
      <c r="A18353" s="1"/>
      <c r="B18353" s="1"/>
      <c r="C18353" s="1"/>
      <c r="D18353" s="8"/>
      <c r="E18353" s="1"/>
      <c r="F18353" s="1"/>
      <c r="G18353" s="1"/>
      <c r="H18353" s="1"/>
    </row>
    <row r="18354">
      <c r="A18354" s="1"/>
      <c r="B18354" s="1"/>
      <c r="C18354" s="1"/>
      <c r="D18354" s="8"/>
      <c r="E18354" s="1"/>
      <c r="F18354" s="1"/>
      <c r="G18354" s="1"/>
      <c r="H18354" s="1"/>
    </row>
    <row r="18355">
      <c r="A18355" s="1"/>
      <c r="B18355" s="1"/>
      <c r="C18355" s="1"/>
      <c r="D18355" s="8"/>
      <c r="E18355" s="1"/>
      <c r="F18355" s="1"/>
      <c r="G18355" s="1"/>
      <c r="H18355" s="1"/>
    </row>
    <row r="18356">
      <c r="A18356" s="1"/>
      <c r="B18356" s="1"/>
      <c r="C18356" s="1"/>
      <c r="D18356" s="8"/>
      <c r="E18356" s="1"/>
      <c r="F18356" s="1"/>
      <c r="G18356" s="1"/>
      <c r="H18356" s="1"/>
    </row>
    <row r="18357">
      <c r="A18357" s="1"/>
      <c r="B18357" s="1"/>
      <c r="C18357" s="1"/>
      <c r="D18357" s="8"/>
      <c r="E18357" s="1"/>
      <c r="F18357" s="1"/>
      <c r="G18357" s="1"/>
      <c r="H18357" s="1"/>
    </row>
    <row r="18358">
      <c r="A18358" s="1"/>
      <c r="B18358" s="1"/>
      <c r="C18358" s="1"/>
      <c r="D18358" s="8"/>
      <c r="E18358" s="1"/>
      <c r="F18358" s="1"/>
      <c r="G18358" s="1"/>
      <c r="H18358" s="1"/>
    </row>
    <row r="18359">
      <c r="A18359" s="1"/>
      <c r="B18359" s="1"/>
      <c r="C18359" s="1"/>
      <c r="D18359" s="8"/>
      <c r="E18359" s="1"/>
      <c r="F18359" s="1"/>
      <c r="G18359" s="1"/>
      <c r="H18359" s="1"/>
    </row>
    <row r="18360">
      <c r="A18360" s="1"/>
      <c r="B18360" s="1"/>
      <c r="C18360" s="1"/>
      <c r="D18360" s="8"/>
      <c r="E18360" s="1"/>
      <c r="F18360" s="1"/>
      <c r="G18360" s="1"/>
      <c r="H18360" s="1"/>
    </row>
    <row r="18361">
      <c r="A18361" s="1"/>
      <c r="B18361" s="1"/>
      <c r="C18361" s="1"/>
      <c r="D18361" s="8"/>
      <c r="E18361" s="1"/>
      <c r="F18361" s="1"/>
      <c r="G18361" s="1"/>
      <c r="H18361" s="1"/>
    </row>
    <row r="18362">
      <c r="A18362" s="1"/>
      <c r="B18362" s="1"/>
      <c r="C18362" s="1"/>
      <c r="D18362" s="8"/>
      <c r="E18362" s="1"/>
      <c r="F18362" s="1"/>
      <c r="G18362" s="1"/>
      <c r="H18362" s="1"/>
    </row>
    <row r="18363">
      <c r="A18363" s="1"/>
      <c r="B18363" s="1"/>
      <c r="C18363" s="1"/>
      <c r="D18363" s="8"/>
      <c r="E18363" s="1"/>
      <c r="F18363" s="1"/>
      <c r="G18363" s="1"/>
      <c r="H18363" s="1"/>
    </row>
    <row r="18364">
      <c r="A18364" s="1"/>
      <c r="B18364" s="1"/>
      <c r="C18364" s="1"/>
      <c r="D18364" s="8"/>
      <c r="E18364" s="1"/>
      <c r="F18364" s="1"/>
      <c r="G18364" s="1"/>
      <c r="H18364" s="1"/>
    </row>
    <row r="18365">
      <c r="A18365" s="1"/>
      <c r="B18365" s="1"/>
      <c r="C18365" s="1"/>
      <c r="D18365" s="8"/>
      <c r="E18365" s="1"/>
      <c r="F18365" s="1"/>
      <c r="G18365" s="1"/>
      <c r="H18365" s="1"/>
    </row>
    <row r="18366">
      <c r="A18366" s="1"/>
      <c r="B18366" s="1"/>
      <c r="C18366" s="1"/>
      <c r="D18366" s="8"/>
      <c r="E18366" s="1"/>
      <c r="F18366" s="1"/>
      <c r="G18366" s="1"/>
      <c r="H18366" s="1"/>
    </row>
    <row r="18367">
      <c r="A18367" s="1"/>
      <c r="B18367" s="1"/>
      <c r="C18367" s="1"/>
      <c r="D18367" s="8"/>
      <c r="E18367" s="1"/>
      <c r="F18367" s="1"/>
      <c r="G18367" s="1"/>
      <c r="H18367" s="1"/>
    </row>
    <row r="18368">
      <c r="A18368" s="1"/>
      <c r="B18368" s="1"/>
      <c r="C18368" s="1"/>
      <c r="D18368" s="8"/>
      <c r="E18368" s="1"/>
      <c r="F18368" s="1"/>
      <c r="G18368" s="1"/>
      <c r="H18368" s="1"/>
    </row>
    <row r="18369">
      <c r="A18369" s="1"/>
      <c r="B18369" s="1"/>
      <c r="C18369" s="1"/>
      <c r="D18369" s="8"/>
      <c r="E18369" s="1"/>
      <c r="F18369" s="1"/>
      <c r="G18369" s="1"/>
      <c r="H18369" s="1"/>
    </row>
    <row r="18370">
      <c r="A18370" s="1"/>
      <c r="B18370" s="1"/>
      <c r="C18370" s="1"/>
      <c r="D18370" s="8"/>
      <c r="E18370" s="1"/>
      <c r="F18370" s="1"/>
      <c r="G18370" s="1"/>
      <c r="H18370" s="1"/>
    </row>
    <row r="18371">
      <c r="A18371" s="1"/>
      <c r="B18371" s="1"/>
      <c r="C18371" s="1"/>
      <c r="D18371" s="8"/>
      <c r="E18371" s="1"/>
      <c r="F18371" s="1"/>
      <c r="G18371" s="1"/>
      <c r="H18371" s="1"/>
    </row>
    <row r="18372">
      <c r="A18372" s="1"/>
      <c r="B18372" s="1"/>
      <c r="C18372" s="1"/>
      <c r="D18372" s="8"/>
      <c r="E18372" s="1"/>
      <c r="F18372" s="1"/>
      <c r="G18372" s="1"/>
      <c r="H18372" s="1"/>
    </row>
    <row r="18373">
      <c r="A18373" s="1"/>
      <c r="B18373" s="1"/>
      <c r="C18373" s="1"/>
      <c r="D18373" s="8"/>
      <c r="E18373" s="1"/>
      <c r="F18373" s="1"/>
      <c r="G18373" s="1"/>
      <c r="H18373" s="1"/>
    </row>
    <row r="18374">
      <c r="A18374" s="1"/>
      <c r="B18374" s="1"/>
      <c r="C18374" s="1"/>
      <c r="D18374" s="8"/>
      <c r="E18374" s="1"/>
      <c r="F18374" s="1"/>
      <c r="G18374" s="1"/>
      <c r="H18374" s="1"/>
    </row>
    <row r="18375">
      <c r="A18375" s="1"/>
      <c r="B18375" s="1"/>
      <c r="C18375" s="1"/>
      <c r="D18375" s="8"/>
      <c r="E18375" s="1"/>
      <c r="F18375" s="1"/>
      <c r="G18375" s="1"/>
      <c r="H18375" s="1"/>
    </row>
    <row r="18376">
      <c r="A18376" s="1"/>
      <c r="B18376" s="1"/>
      <c r="C18376" s="1"/>
      <c r="D18376" s="8"/>
      <c r="E18376" s="1"/>
      <c r="F18376" s="1"/>
      <c r="G18376" s="1"/>
      <c r="H18376" s="1"/>
    </row>
    <row r="18377">
      <c r="A18377" s="1"/>
      <c r="B18377" s="1"/>
      <c r="C18377" s="1"/>
      <c r="D18377" s="8"/>
      <c r="E18377" s="1"/>
      <c r="F18377" s="1"/>
      <c r="G18377" s="1"/>
      <c r="H18377" s="1"/>
    </row>
    <row r="18378">
      <c r="A18378" s="1"/>
      <c r="B18378" s="1"/>
      <c r="C18378" s="1"/>
      <c r="D18378" s="8"/>
      <c r="E18378" s="1"/>
      <c r="F18378" s="1"/>
      <c r="G18378" s="1"/>
      <c r="H18378" s="1"/>
    </row>
    <row r="18379">
      <c r="A18379" s="1"/>
      <c r="B18379" s="1"/>
      <c r="C18379" s="1"/>
      <c r="D18379" s="8"/>
      <c r="E18379" s="1"/>
      <c r="F18379" s="1"/>
      <c r="G18379" s="1"/>
      <c r="H18379" s="1"/>
    </row>
    <row r="18380">
      <c r="A18380" s="1"/>
      <c r="B18380" s="1"/>
      <c r="C18380" s="1"/>
      <c r="D18380" s="8"/>
      <c r="E18380" s="1"/>
      <c r="F18380" s="1"/>
      <c r="G18380" s="1"/>
      <c r="H18380" s="1"/>
    </row>
    <row r="18381">
      <c r="A18381" s="1"/>
      <c r="B18381" s="1"/>
      <c r="C18381" s="1"/>
      <c r="D18381" s="8"/>
      <c r="E18381" s="1"/>
      <c r="F18381" s="1"/>
      <c r="G18381" s="1"/>
      <c r="H18381" s="1"/>
    </row>
    <row r="18382">
      <c r="A18382" s="1"/>
      <c r="B18382" s="1"/>
      <c r="C18382" s="1"/>
      <c r="D18382" s="8"/>
      <c r="E18382" s="1"/>
      <c r="F18382" s="1"/>
      <c r="G18382" s="1"/>
      <c r="H18382" s="1"/>
    </row>
    <row r="18383">
      <c r="A18383" s="1"/>
      <c r="B18383" s="1"/>
      <c r="C18383" s="1"/>
      <c r="D18383" s="8"/>
      <c r="E18383" s="1"/>
      <c r="F18383" s="1"/>
      <c r="G18383" s="1"/>
      <c r="H18383" s="1"/>
    </row>
    <row r="18384">
      <c r="A18384" s="1"/>
      <c r="B18384" s="1"/>
      <c r="C18384" s="1"/>
      <c r="D18384" s="8"/>
      <c r="E18384" s="1"/>
      <c r="F18384" s="1"/>
      <c r="G18384" s="1"/>
      <c r="H18384" s="1"/>
    </row>
    <row r="18385">
      <c r="A18385" s="1"/>
      <c r="B18385" s="1"/>
      <c r="C18385" s="1"/>
      <c r="D18385" s="8"/>
      <c r="E18385" s="1"/>
      <c r="F18385" s="1"/>
      <c r="G18385" s="1"/>
      <c r="H18385" s="1"/>
    </row>
    <row r="18386">
      <c r="A18386" s="1"/>
      <c r="B18386" s="1"/>
      <c r="C18386" s="1"/>
      <c r="D18386" s="8"/>
      <c r="E18386" s="1"/>
      <c r="F18386" s="1"/>
      <c r="G18386" s="1"/>
      <c r="H18386" s="1"/>
    </row>
    <row r="18387">
      <c r="A18387" s="1"/>
      <c r="B18387" s="1"/>
      <c r="C18387" s="1"/>
      <c r="D18387" s="8"/>
      <c r="E18387" s="1"/>
      <c r="F18387" s="1"/>
      <c r="G18387" s="1"/>
      <c r="H18387" s="1"/>
    </row>
    <row r="18388">
      <c r="A18388" s="1"/>
      <c r="B18388" s="1"/>
      <c r="C18388" s="1"/>
      <c r="D18388" s="8"/>
      <c r="E18388" s="1"/>
      <c r="F18388" s="1"/>
      <c r="G18388" s="1"/>
      <c r="H18388" s="1"/>
    </row>
    <row r="18389">
      <c r="A18389" s="1"/>
      <c r="B18389" s="1"/>
      <c r="C18389" s="1"/>
      <c r="D18389" s="8"/>
      <c r="E18389" s="1"/>
      <c r="F18389" s="1"/>
      <c r="G18389" s="1"/>
      <c r="H18389" s="1"/>
    </row>
    <row r="18390">
      <c r="A18390" s="1"/>
      <c r="B18390" s="1"/>
      <c r="C18390" s="1"/>
      <c r="D18390" s="8"/>
      <c r="E18390" s="1"/>
      <c r="F18390" s="1"/>
      <c r="G18390" s="1"/>
      <c r="H18390" s="1"/>
    </row>
    <row r="18391">
      <c r="A18391" s="1"/>
      <c r="B18391" s="1"/>
      <c r="C18391" s="1"/>
      <c r="D18391" s="8"/>
      <c r="E18391" s="1"/>
      <c r="F18391" s="1"/>
      <c r="G18391" s="1"/>
      <c r="H18391" s="1"/>
    </row>
    <row r="18392">
      <c r="A18392" s="1"/>
      <c r="B18392" s="1"/>
      <c r="C18392" s="1"/>
      <c r="D18392" s="8"/>
      <c r="E18392" s="1"/>
      <c r="F18392" s="1"/>
      <c r="G18392" s="1"/>
      <c r="H18392" s="1"/>
    </row>
    <row r="18393">
      <c r="A18393" s="1"/>
      <c r="B18393" s="1"/>
      <c r="C18393" s="1"/>
      <c r="D18393" s="8"/>
      <c r="E18393" s="1"/>
      <c r="F18393" s="1"/>
      <c r="G18393" s="1"/>
      <c r="H18393" s="1"/>
    </row>
    <row r="18394">
      <c r="A18394" s="1"/>
      <c r="B18394" s="1"/>
      <c r="C18394" s="1"/>
      <c r="D18394" s="8"/>
      <c r="E18394" s="1"/>
      <c r="F18394" s="1"/>
      <c r="G18394" s="1"/>
      <c r="H18394" s="1"/>
    </row>
    <row r="18395">
      <c r="A18395" s="1"/>
      <c r="B18395" s="1"/>
      <c r="C18395" s="1"/>
      <c r="D18395" s="8"/>
      <c r="E18395" s="1"/>
      <c r="F18395" s="1"/>
      <c r="G18395" s="1"/>
      <c r="H18395" s="1"/>
    </row>
    <row r="18396">
      <c r="A18396" s="1"/>
      <c r="B18396" s="1"/>
      <c r="C18396" s="1"/>
      <c r="D18396" s="8"/>
      <c r="E18396" s="1"/>
      <c r="F18396" s="1"/>
      <c r="G18396" s="1"/>
      <c r="H18396" s="1"/>
    </row>
    <row r="18397">
      <c r="A18397" s="1"/>
      <c r="B18397" s="1"/>
      <c r="C18397" s="1"/>
      <c r="D18397" s="8"/>
      <c r="E18397" s="1"/>
      <c r="F18397" s="1"/>
      <c r="G18397" s="1"/>
      <c r="H18397" s="1"/>
    </row>
    <row r="18398">
      <c r="A18398" s="1"/>
      <c r="B18398" s="1"/>
      <c r="C18398" s="1"/>
      <c r="D18398" s="8"/>
      <c r="E18398" s="1"/>
      <c r="F18398" s="1"/>
      <c r="G18398" s="1"/>
      <c r="H18398" s="1"/>
    </row>
    <row r="18399">
      <c r="A18399" s="1"/>
      <c r="B18399" s="1"/>
      <c r="C18399" s="1"/>
      <c r="D18399" s="8"/>
      <c r="E18399" s="1"/>
      <c r="F18399" s="1"/>
      <c r="G18399" s="1"/>
      <c r="H18399" s="1"/>
    </row>
    <row r="18400">
      <c r="A18400" s="1"/>
      <c r="B18400" s="1"/>
      <c r="C18400" s="1"/>
      <c r="D18400" s="8"/>
      <c r="E18400" s="1"/>
      <c r="F18400" s="1"/>
      <c r="G18400" s="1"/>
      <c r="H18400" s="1"/>
    </row>
    <row r="18401">
      <c r="A18401" s="1"/>
      <c r="B18401" s="1"/>
      <c r="C18401" s="1"/>
      <c r="D18401" s="8"/>
      <c r="E18401" s="1"/>
      <c r="F18401" s="1"/>
      <c r="G18401" s="1"/>
      <c r="H18401" s="1"/>
    </row>
    <row r="18402">
      <c r="A18402" s="1"/>
      <c r="B18402" s="1"/>
      <c r="C18402" s="1"/>
      <c r="D18402" s="8"/>
      <c r="E18402" s="1"/>
      <c r="F18402" s="1"/>
      <c r="G18402" s="1"/>
      <c r="H18402" s="1"/>
    </row>
    <row r="18403">
      <c r="A18403" s="1"/>
      <c r="B18403" s="1"/>
      <c r="C18403" s="1"/>
      <c r="D18403" s="8"/>
      <c r="E18403" s="1"/>
      <c r="F18403" s="1"/>
      <c r="G18403" s="1"/>
      <c r="H18403" s="1"/>
    </row>
    <row r="18404">
      <c r="A18404" s="1"/>
      <c r="B18404" s="1"/>
      <c r="C18404" s="1"/>
      <c r="D18404" s="8"/>
      <c r="E18404" s="1"/>
      <c r="F18404" s="1"/>
      <c r="G18404" s="1"/>
      <c r="H18404" s="1"/>
    </row>
    <row r="18405">
      <c r="A18405" s="1"/>
      <c r="B18405" s="1"/>
      <c r="C18405" s="1"/>
      <c r="D18405" s="8"/>
      <c r="E18405" s="1"/>
      <c r="F18405" s="1"/>
      <c r="G18405" s="1"/>
      <c r="H18405" s="1"/>
    </row>
    <row r="18406">
      <c r="A18406" s="1"/>
      <c r="B18406" s="1"/>
      <c r="C18406" s="1"/>
      <c r="D18406" s="8"/>
      <c r="E18406" s="1"/>
      <c r="F18406" s="1"/>
      <c r="G18406" s="1"/>
      <c r="H18406" s="1"/>
    </row>
    <row r="18407">
      <c r="A18407" s="1"/>
      <c r="B18407" s="1"/>
      <c r="C18407" s="1"/>
      <c r="D18407" s="8"/>
      <c r="E18407" s="1"/>
      <c r="F18407" s="1"/>
      <c r="G18407" s="1"/>
      <c r="H18407" s="1"/>
    </row>
    <row r="18408">
      <c r="A18408" s="1"/>
      <c r="B18408" s="1"/>
      <c r="C18408" s="1"/>
      <c r="D18408" s="8"/>
      <c r="E18408" s="1"/>
      <c r="F18408" s="1"/>
      <c r="G18408" s="1"/>
      <c r="H18408" s="1"/>
    </row>
    <row r="18409">
      <c r="A18409" s="1"/>
      <c r="B18409" s="1"/>
      <c r="C18409" s="1"/>
      <c r="D18409" s="8"/>
      <c r="E18409" s="1"/>
      <c r="F18409" s="1"/>
      <c r="G18409" s="1"/>
      <c r="H18409" s="1"/>
    </row>
    <row r="18410">
      <c r="A18410" s="1"/>
      <c r="B18410" s="1"/>
      <c r="C18410" s="1"/>
      <c r="D18410" s="8"/>
      <c r="E18410" s="1"/>
      <c r="F18410" s="1"/>
      <c r="G18410" s="1"/>
      <c r="H18410" s="1"/>
    </row>
    <row r="18411">
      <c r="A18411" s="1"/>
      <c r="B18411" s="1"/>
      <c r="C18411" s="1"/>
      <c r="D18411" s="8"/>
      <c r="E18411" s="1"/>
      <c r="F18411" s="1"/>
      <c r="G18411" s="1"/>
      <c r="H18411" s="1"/>
    </row>
    <row r="18412">
      <c r="A18412" s="1"/>
      <c r="B18412" s="1"/>
      <c r="C18412" s="1"/>
      <c r="D18412" s="8"/>
      <c r="E18412" s="1"/>
      <c r="F18412" s="1"/>
      <c r="G18412" s="1"/>
      <c r="H18412" s="1"/>
    </row>
    <row r="18413">
      <c r="A18413" s="1"/>
      <c r="B18413" s="1"/>
      <c r="C18413" s="1"/>
      <c r="D18413" s="8"/>
      <c r="E18413" s="1"/>
      <c r="F18413" s="1"/>
      <c r="G18413" s="1"/>
      <c r="H18413" s="1"/>
    </row>
    <row r="18414">
      <c r="A18414" s="1"/>
      <c r="B18414" s="1"/>
      <c r="C18414" s="1"/>
      <c r="D18414" s="8"/>
      <c r="E18414" s="1"/>
      <c r="F18414" s="1"/>
      <c r="G18414" s="1"/>
      <c r="H18414" s="1"/>
    </row>
    <row r="18415">
      <c r="A18415" s="1"/>
      <c r="B18415" s="1"/>
      <c r="C18415" s="1"/>
      <c r="D18415" s="8"/>
      <c r="E18415" s="1"/>
      <c r="F18415" s="1"/>
      <c r="G18415" s="1"/>
      <c r="H18415" s="1"/>
    </row>
    <row r="18416">
      <c r="A18416" s="1"/>
      <c r="B18416" s="1"/>
      <c r="C18416" s="1"/>
      <c r="D18416" s="8"/>
      <c r="E18416" s="1"/>
      <c r="F18416" s="1"/>
      <c r="G18416" s="1"/>
      <c r="H18416" s="1"/>
    </row>
    <row r="18417">
      <c r="A18417" s="1"/>
      <c r="B18417" s="1"/>
      <c r="C18417" s="1"/>
      <c r="D18417" s="8"/>
      <c r="E18417" s="1"/>
      <c r="F18417" s="1"/>
      <c r="G18417" s="1"/>
      <c r="H18417" s="1"/>
    </row>
    <row r="18418">
      <c r="A18418" s="1"/>
      <c r="B18418" s="1"/>
      <c r="C18418" s="1"/>
      <c r="D18418" s="8"/>
      <c r="E18418" s="1"/>
      <c r="F18418" s="1"/>
      <c r="G18418" s="1"/>
      <c r="H18418" s="1"/>
    </row>
    <row r="18419">
      <c r="A18419" s="1"/>
      <c r="B18419" s="1"/>
      <c r="C18419" s="1"/>
      <c r="D18419" s="8"/>
      <c r="E18419" s="1"/>
      <c r="F18419" s="1"/>
      <c r="G18419" s="1"/>
      <c r="H18419" s="1"/>
    </row>
    <row r="18420">
      <c r="A18420" s="1"/>
      <c r="B18420" s="1"/>
      <c r="C18420" s="1"/>
      <c r="D18420" s="8"/>
      <c r="E18420" s="1"/>
      <c r="F18420" s="1"/>
      <c r="G18420" s="1"/>
      <c r="H18420" s="1"/>
    </row>
    <row r="18421">
      <c r="A18421" s="1"/>
      <c r="B18421" s="1"/>
      <c r="C18421" s="1"/>
      <c r="D18421" s="8"/>
      <c r="E18421" s="1"/>
      <c r="F18421" s="1"/>
      <c r="G18421" s="1"/>
      <c r="H18421" s="1"/>
    </row>
    <row r="18422">
      <c r="A18422" s="1"/>
      <c r="B18422" s="1"/>
      <c r="C18422" s="1"/>
      <c r="D18422" s="8"/>
      <c r="E18422" s="1"/>
      <c r="F18422" s="1"/>
      <c r="G18422" s="1"/>
      <c r="H18422" s="1"/>
    </row>
    <row r="18423">
      <c r="A18423" s="1"/>
      <c r="B18423" s="1"/>
      <c r="C18423" s="1"/>
      <c r="D18423" s="8"/>
      <c r="E18423" s="1"/>
      <c r="F18423" s="1"/>
      <c r="G18423" s="1"/>
      <c r="H18423" s="1"/>
    </row>
    <row r="18424">
      <c r="A18424" s="1"/>
      <c r="B18424" s="1"/>
      <c r="C18424" s="1"/>
      <c r="D18424" s="8"/>
      <c r="E18424" s="1"/>
      <c r="F18424" s="1"/>
      <c r="G18424" s="1"/>
      <c r="H18424" s="1"/>
    </row>
    <row r="18425">
      <c r="A18425" s="1"/>
      <c r="B18425" s="1"/>
      <c r="C18425" s="1"/>
      <c r="D18425" s="8"/>
      <c r="E18425" s="1"/>
      <c r="F18425" s="1"/>
      <c r="G18425" s="1"/>
      <c r="H18425" s="1"/>
    </row>
    <row r="18426">
      <c r="A18426" s="1"/>
      <c r="B18426" s="1"/>
      <c r="C18426" s="1"/>
      <c r="D18426" s="8"/>
      <c r="E18426" s="1"/>
      <c r="F18426" s="1"/>
      <c r="G18426" s="1"/>
      <c r="H18426" s="1"/>
    </row>
    <row r="18427">
      <c r="A18427" s="1"/>
      <c r="B18427" s="1"/>
      <c r="C18427" s="1"/>
      <c r="D18427" s="8"/>
      <c r="E18427" s="1"/>
      <c r="F18427" s="1"/>
      <c r="G18427" s="1"/>
      <c r="H18427" s="1"/>
    </row>
    <row r="18428">
      <c r="A18428" s="1"/>
      <c r="B18428" s="1"/>
      <c r="C18428" s="1"/>
      <c r="D18428" s="8"/>
      <c r="E18428" s="1"/>
      <c r="F18428" s="1"/>
      <c r="G18428" s="1"/>
      <c r="H18428" s="1"/>
    </row>
    <row r="18429">
      <c r="A18429" s="1"/>
      <c r="B18429" s="1"/>
      <c r="C18429" s="1"/>
      <c r="D18429" s="8"/>
      <c r="E18429" s="1"/>
      <c r="F18429" s="1"/>
      <c r="G18429" s="1"/>
      <c r="H18429" s="1"/>
    </row>
    <row r="18430">
      <c r="A18430" s="1"/>
      <c r="B18430" s="1"/>
      <c r="C18430" s="1"/>
      <c r="D18430" s="8"/>
      <c r="E18430" s="1"/>
      <c r="F18430" s="1"/>
      <c r="G18430" s="1"/>
      <c r="H18430" s="1"/>
    </row>
    <row r="18431">
      <c r="A18431" s="1"/>
      <c r="B18431" s="1"/>
      <c r="C18431" s="1"/>
      <c r="D18431" s="8"/>
      <c r="E18431" s="1"/>
      <c r="F18431" s="1"/>
      <c r="G18431" s="1"/>
      <c r="H18431" s="1"/>
    </row>
    <row r="18432">
      <c r="A18432" s="1"/>
      <c r="B18432" s="1"/>
      <c r="C18432" s="1"/>
      <c r="D18432" s="8"/>
      <c r="E18432" s="1"/>
      <c r="F18432" s="1"/>
      <c r="G18432" s="1"/>
      <c r="H18432" s="1"/>
    </row>
    <row r="18433">
      <c r="A18433" s="1"/>
      <c r="B18433" s="1"/>
      <c r="C18433" s="1"/>
      <c r="D18433" s="8"/>
      <c r="E18433" s="1"/>
      <c r="F18433" s="1"/>
      <c r="G18433" s="1"/>
      <c r="H18433" s="1"/>
    </row>
    <row r="18434">
      <c r="A18434" s="1"/>
      <c r="B18434" s="1"/>
      <c r="C18434" s="1"/>
      <c r="D18434" s="8"/>
      <c r="E18434" s="1"/>
      <c r="F18434" s="1"/>
      <c r="G18434" s="1"/>
      <c r="H18434" s="1"/>
    </row>
    <row r="18435">
      <c r="A18435" s="1"/>
      <c r="B18435" s="1"/>
      <c r="C18435" s="1"/>
      <c r="D18435" s="8"/>
      <c r="E18435" s="1"/>
      <c r="F18435" s="1"/>
      <c r="G18435" s="1"/>
      <c r="H18435" s="1"/>
    </row>
    <row r="18436">
      <c r="A18436" s="1"/>
      <c r="B18436" s="1"/>
      <c r="C18436" s="1"/>
      <c r="D18436" s="8"/>
      <c r="E18436" s="1"/>
      <c r="F18436" s="1"/>
      <c r="G18436" s="1"/>
      <c r="H18436" s="1"/>
    </row>
    <row r="18437">
      <c r="A18437" s="1"/>
      <c r="B18437" s="1"/>
      <c r="C18437" s="1"/>
      <c r="D18437" s="8"/>
      <c r="E18437" s="1"/>
      <c r="F18437" s="1"/>
      <c r="G18437" s="1"/>
      <c r="H18437" s="1"/>
    </row>
    <row r="18438">
      <c r="A18438" s="1"/>
      <c r="B18438" s="1"/>
      <c r="C18438" s="1"/>
      <c r="D18438" s="8"/>
      <c r="E18438" s="1"/>
      <c r="F18438" s="1"/>
      <c r="G18438" s="1"/>
      <c r="H18438" s="1"/>
    </row>
    <row r="18439">
      <c r="A18439" s="1"/>
      <c r="B18439" s="1"/>
      <c r="C18439" s="1"/>
      <c r="D18439" s="8"/>
      <c r="E18439" s="1"/>
      <c r="F18439" s="1"/>
      <c r="G18439" s="1"/>
      <c r="H18439" s="1"/>
    </row>
    <row r="18440">
      <c r="A18440" s="1"/>
      <c r="B18440" s="1"/>
      <c r="C18440" s="1"/>
      <c r="D18440" s="8"/>
      <c r="E18440" s="1"/>
      <c r="F18440" s="1"/>
      <c r="G18440" s="1"/>
      <c r="H18440" s="1"/>
    </row>
    <row r="18441">
      <c r="A18441" s="1"/>
      <c r="B18441" s="1"/>
      <c r="C18441" s="1"/>
      <c r="D18441" s="8"/>
      <c r="E18441" s="1"/>
      <c r="F18441" s="1"/>
      <c r="G18441" s="1"/>
      <c r="H18441" s="1"/>
    </row>
    <row r="18442">
      <c r="A18442" s="1"/>
      <c r="B18442" s="1"/>
      <c r="C18442" s="1"/>
      <c r="D18442" s="8"/>
      <c r="E18442" s="1"/>
      <c r="F18442" s="1"/>
      <c r="G18442" s="1"/>
      <c r="H18442" s="1"/>
    </row>
    <row r="18443">
      <c r="A18443" s="1"/>
      <c r="B18443" s="1"/>
      <c r="C18443" s="1"/>
      <c r="D18443" s="8"/>
      <c r="E18443" s="1"/>
      <c r="F18443" s="1"/>
      <c r="G18443" s="1"/>
      <c r="H18443" s="1"/>
    </row>
    <row r="18444">
      <c r="A18444" s="1"/>
      <c r="B18444" s="1"/>
      <c r="C18444" s="1"/>
      <c r="D18444" s="8"/>
      <c r="E18444" s="1"/>
      <c r="F18444" s="1"/>
      <c r="G18444" s="1"/>
      <c r="H18444" s="1"/>
    </row>
    <row r="18445">
      <c r="A18445" s="1"/>
      <c r="B18445" s="1"/>
      <c r="C18445" s="1"/>
      <c r="D18445" s="8"/>
      <c r="E18445" s="1"/>
      <c r="F18445" s="1"/>
      <c r="G18445" s="1"/>
      <c r="H18445" s="1"/>
    </row>
    <row r="18446">
      <c r="A18446" s="1"/>
      <c r="B18446" s="1"/>
      <c r="C18446" s="1"/>
      <c r="D18446" s="8"/>
      <c r="E18446" s="1"/>
      <c r="F18446" s="1"/>
      <c r="G18446" s="1"/>
      <c r="H18446" s="1"/>
    </row>
    <row r="18447">
      <c r="A18447" s="1"/>
      <c r="B18447" s="1"/>
      <c r="C18447" s="1"/>
      <c r="D18447" s="8"/>
      <c r="E18447" s="1"/>
      <c r="F18447" s="1"/>
      <c r="G18447" s="1"/>
      <c r="H18447" s="1"/>
    </row>
    <row r="18448">
      <c r="A18448" s="1"/>
      <c r="B18448" s="1"/>
      <c r="C18448" s="1"/>
      <c r="D18448" s="8"/>
      <c r="E18448" s="1"/>
      <c r="F18448" s="1"/>
      <c r="G18448" s="1"/>
      <c r="H18448" s="1"/>
    </row>
    <row r="18449">
      <c r="A18449" s="1"/>
      <c r="B18449" s="1"/>
      <c r="C18449" s="1"/>
      <c r="D18449" s="8"/>
      <c r="E18449" s="1"/>
      <c r="F18449" s="1"/>
      <c r="G18449" s="1"/>
      <c r="H18449" s="1"/>
    </row>
    <row r="18450">
      <c r="A18450" s="1"/>
      <c r="B18450" s="1"/>
      <c r="C18450" s="1"/>
      <c r="D18450" s="8"/>
      <c r="E18450" s="1"/>
      <c r="F18450" s="1"/>
      <c r="G18450" s="1"/>
      <c r="H18450" s="1"/>
    </row>
    <row r="18451">
      <c r="A18451" s="1"/>
      <c r="B18451" s="1"/>
      <c r="C18451" s="1"/>
      <c r="D18451" s="8"/>
      <c r="E18451" s="1"/>
      <c r="F18451" s="1"/>
      <c r="G18451" s="1"/>
      <c r="H18451" s="1"/>
    </row>
    <row r="18452">
      <c r="A18452" s="1"/>
      <c r="B18452" s="1"/>
      <c r="C18452" s="1"/>
      <c r="D18452" s="8"/>
      <c r="E18452" s="1"/>
      <c r="F18452" s="1"/>
      <c r="G18452" s="1"/>
      <c r="H18452" s="1"/>
    </row>
    <row r="18453">
      <c r="A18453" s="1"/>
      <c r="B18453" s="1"/>
      <c r="C18453" s="1"/>
      <c r="D18453" s="8"/>
      <c r="E18453" s="1"/>
      <c r="F18453" s="1"/>
      <c r="G18453" s="1"/>
      <c r="H18453" s="1"/>
    </row>
    <row r="18454">
      <c r="A18454" s="1"/>
      <c r="B18454" s="1"/>
      <c r="C18454" s="1"/>
      <c r="D18454" s="8"/>
      <c r="E18454" s="1"/>
      <c r="F18454" s="1"/>
      <c r="G18454" s="1"/>
      <c r="H18454" s="1"/>
    </row>
    <row r="18455">
      <c r="A18455" s="1"/>
      <c r="B18455" s="1"/>
      <c r="C18455" s="1"/>
      <c r="D18455" s="8"/>
      <c r="E18455" s="1"/>
      <c r="F18455" s="1"/>
      <c r="G18455" s="1"/>
      <c r="H18455" s="1"/>
    </row>
    <row r="18456">
      <c r="A18456" s="1"/>
      <c r="B18456" s="1"/>
      <c r="C18456" s="1"/>
      <c r="D18456" s="8"/>
      <c r="E18456" s="1"/>
      <c r="F18456" s="1"/>
      <c r="G18456" s="1"/>
      <c r="H18456" s="1"/>
    </row>
    <row r="18457">
      <c r="A18457" s="1"/>
      <c r="B18457" s="1"/>
      <c r="C18457" s="1"/>
      <c r="D18457" s="8"/>
      <c r="E18457" s="1"/>
      <c r="F18457" s="1"/>
      <c r="G18457" s="1"/>
      <c r="H18457" s="1"/>
    </row>
    <row r="18458">
      <c r="A18458" s="1"/>
      <c r="B18458" s="1"/>
      <c r="C18458" s="1"/>
      <c r="D18458" s="8"/>
      <c r="E18458" s="1"/>
      <c r="F18458" s="1"/>
      <c r="G18458" s="1"/>
      <c r="H18458" s="1"/>
    </row>
    <row r="18459">
      <c r="A18459" s="1"/>
      <c r="B18459" s="1"/>
      <c r="C18459" s="1"/>
      <c r="D18459" s="8"/>
      <c r="E18459" s="1"/>
      <c r="F18459" s="1"/>
      <c r="G18459" s="1"/>
      <c r="H18459" s="1"/>
    </row>
    <row r="18460">
      <c r="A18460" s="1"/>
      <c r="B18460" s="1"/>
      <c r="C18460" s="1"/>
      <c r="D18460" s="8"/>
      <c r="E18460" s="1"/>
      <c r="F18460" s="1"/>
      <c r="G18460" s="1"/>
      <c r="H18460" s="1"/>
    </row>
    <row r="18461">
      <c r="A18461" s="1"/>
      <c r="B18461" s="1"/>
      <c r="C18461" s="1"/>
      <c r="D18461" s="8"/>
      <c r="E18461" s="1"/>
      <c r="F18461" s="1"/>
      <c r="G18461" s="1"/>
      <c r="H18461" s="1"/>
    </row>
    <row r="18462">
      <c r="A18462" s="1"/>
      <c r="B18462" s="1"/>
      <c r="C18462" s="1"/>
      <c r="D18462" s="8"/>
      <c r="E18462" s="1"/>
      <c r="F18462" s="1"/>
      <c r="G18462" s="1"/>
      <c r="H18462" s="1"/>
    </row>
    <row r="18463">
      <c r="A18463" s="1"/>
      <c r="B18463" s="1"/>
      <c r="C18463" s="1"/>
      <c r="D18463" s="8"/>
      <c r="E18463" s="1"/>
      <c r="F18463" s="1"/>
      <c r="G18463" s="1"/>
      <c r="H18463" s="1"/>
    </row>
    <row r="18464">
      <c r="A18464" s="1"/>
      <c r="B18464" s="1"/>
      <c r="C18464" s="1"/>
      <c r="D18464" s="8"/>
      <c r="E18464" s="1"/>
      <c r="F18464" s="1"/>
      <c r="G18464" s="1"/>
      <c r="H18464" s="1"/>
    </row>
    <row r="18465">
      <c r="A18465" s="1"/>
      <c r="B18465" s="1"/>
      <c r="C18465" s="1"/>
      <c r="D18465" s="8"/>
      <c r="E18465" s="1"/>
      <c r="F18465" s="1"/>
      <c r="G18465" s="1"/>
      <c r="H18465" s="1"/>
    </row>
    <row r="18466">
      <c r="A18466" s="1"/>
      <c r="B18466" s="1"/>
      <c r="C18466" s="1"/>
      <c r="D18466" s="8"/>
      <c r="E18466" s="1"/>
      <c r="F18466" s="1"/>
      <c r="G18466" s="1"/>
      <c r="H18466" s="1"/>
    </row>
    <row r="18467">
      <c r="A18467" s="1"/>
      <c r="B18467" s="1"/>
      <c r="C18467" s="1"/>
      <c r="D18467" s="8"/>
      <c r="E18467" s="1"/>
      <c r="F18467" s="1"/>
      <c r="G18467" s="1"/>
      <c r="H18467" s="1"/>
    </row>
    <row r="18468">
      <c r="A18468" s="1"/>
      <c r="B18468" s="1"/>
      <c r="C18468" s="1"/>
      <c r="D18468" s="8"/>
      <c r="E18468" s="1"/>
      <c r="F18468" s="1"/>
      <c r="G18468" s="1"/>
      <c r="H18468" s="1"/>
    </row>
    <row r="18469">
      <c r="A18469" s="1"/>
      <c r="B18469" s="1"/>
      <c r="C18469" s="1"/>
      <c r="D18469" s="8"/>
      <c r="E18469" s="1"/>
      <c r="F18469" s="1"/>
      <c r="G18469" s="1"/>
      <c r="H18469" s="1"/>
    </row>
    <row r="18470">
      <c r="A18470" s="1"/>
      <c r="B18470" s="1"/>
      <c r="C18470" s="1"/>
      <c r="D18470" s="8"/>
      <c r="E18470" s="1"/>
      <c r="F18470" s="1"/>
      <c r="G18470" s="1"/>
      <c r="H18470" s="1"/>
    </row>
    <row r="18471">
      <c r="A18471" s="1"/>
      <c r="B18471" s="1"/>
      <c r="C18471" s="1"/>
      <c r="D18471" s="8"/>
      <c r="E18471" s="1"/>
      <c r="F18471" s="1"/>
      <c r="G18471" s="1"/>
      <c r="H18471" s="1"/>
    </row>
    <row r="18472">
      <c r="A18472" s="1"/>
      <c r="B18472" s="1"/>
      <c r="C18472" s="1"/>
      <c r="D18472" s="8"/>
      <c r="E18472" s="1"/>
      <c r="F18472" s="1"/>
      <c r="G18472" s="1"/>
      <c r="H18472" s="1"/>
    </row>
    <row r="18473">
      <c r="A18473" s="1"/>
      <c r="B18473" s="1"/>
      <c r="C18473" s="1"/>
      <c r="D18473" s="8"/>
      <c r="E18473" s="1"/>
      <c r="F18473" s="1"/>
      <c r="G18473" s="1"/>
      <c r="H18473" s="1"/>
    </row>
    <row r="18474">
      <c r="A18474" s="1"/>
      <c r="B18474" s="1"/>
      <c r="C18474" s="1"/>
      <c r="D18474" s="8"/>
      <c r="E18474" s="1"/>
      <c r="F18474" s="1"/>
      <c r="G18474" s="1"/>
      <c r="H18474" s="1"/>
    </row>
    <row r="18475">
      <c r="A18475" s="1"/>
      <c r="B18475" s="1"/>
      <c r="C18475" s="1"/>
      <c r="D18475" s="8"/>
      <c r="E18475" s="1"/>
      <c r="F18475" s="1"/>
      <c r="G18475" s="1"/>
      <c r="H18475" s="1"/>
    </row>
    <row r="18476">
      <c r="A18476" s="1"/>
      <c r="B18476" s="1"/>
      <c r="C18476" s="1"/>
      <c r="D18476" s="8"/>
      <c r="E18476" s="1"/>
      <c r="F18476" s="1"/>
      <c r="G18476" s="1"/>
      <c r="H18476" s="1"/>
    </row>
    <row r="18477">
      <c r="A18477" s="1"/>
      <c r="B18477" s="1"/>
      <c r="C18477" s="1"/>
      <c r="D18477" s="8"/>
      <c r="E18477" s="1"/>
      <c r="F18477" s="1"/>
      <c r="G18477" s="1"/>
      <c r="H18477" s="1"/>
    </row>
    <row r="18478">
      <c r="A18478" s="1"/>
      <c r="B18478" s="1"/>
      <c r="C18478" s="1"/>
      <c r="D18478" s="8"/>
      <c r="E18478" s="1"/>
      <c r="F18478" s="1"/>
      <c r="G18478" s="1"/>
      <c r="H18478" s="1"/>
    </row>
    <row r="18479">
      <c r="A18479" s="1"/>
      <c r="B18479" s="1"/>
      <c r="C18479" s="1"/>
      <c r="D18479" s="8"/>
      <c r="E18479" s="1"/>
      <c r="F18479" s="1"/>
      <c r="G18479" s="1"/>
      <c r="H18479" s="1"/>
    </row>
    <row r="18480">
      <c r="A18480" s="1"/>
      <c r="B18480" s="1"/>
      <c r="C18480" s="1"/>
      <c r="D18480" s="8"/>
      <c r="E18480" s="1"/>
      <c r="F18480" s="1"/>
      <c r="G18480" s="1"/>
      <c r="H18480" s="1"/>
    </row>
    <row r="18481">
      <c r="A18481" s="1"/>
      <c r="B18481" s="1"/>
      <c r="C18481" s="1"/>
      <c r="D18481" s="8"/>
      <c r="E18481" s="1"/>
      <c r="F18481" s="1"/>
      <c r="G18481" s="1"/>
      <c r="H18481" s="1"/>
    </row>
    <row r="18482">
      <c r="A18482" s="1"/>
      <c r="B18482" s="1"/>
      <c r="C18482" s="1"/>
      <c r="D18482" s="8"/>
      <c r="E18482" s="1"/>
      <c r="F18482" s="1"/>
      <c r="G18482" s="1"/>
      <c r="H18482" s="1"/>
    </row>
    <row r="18483">
      <c r="A18483" s="1"/>
      <c r="B18483" s="1"/>
      <c r="C18483" s="1"/>
      <c r="D18483" s="8"/>
      <c r="E18483" s="1"/>
      <c r="F18483" s="1"/>
      <c r="G18483" s="1"/>
      <c r="H18483" s="1"/>
    </row>
    <row r="18484">
      <c r="A18484" s="1"/>
      <c r="B18484" s="1"/>
      <c r="C18484" s="1"/>
      <c r="D18484" s="8"/>
      <c r="E18484" s="1"/>
      <c r="F18484" s="1"/>
      <c r="G18484" s="1"/>
      <c r="H18484" s="1"/>
    </row>
    <row r="18485">
      <c r="A18485" s="1"/>
      <c r="B18485" s="1"/>
      <c r="C18485" s="1"/>
      <c r="D18485" s="8"/>
      <c r="E18485" s="1"/>
      <c r="F18485" s="1"/>
      <c r="G18485" s="1"/>
      <c r="H18485" s="1"/>
    </row>
    <row r="18486">
      <c r="A18486" s="1"/>
      <c r="B18486" s="1"/>
      <c r="C18486" s="1"/>
      <c r="D18486" s="8"/>
      <c r="E18486" s="1"/>
      <c r="F18486" s="1"/>
      <c r="G18486" s="1"/>
      <c r="H18486" s="1"/>
    </row>
    <row r="18487">
      <c r="A18487" s="1"/>
      <c r="B18487" s="1"/>
      <c r="C18487" s="1"/>
      <c r="D18487" s="8"/>
      <c r="E18487" s="1"/>
      <c r="F18487" s="1"/>
      <c r="G18487" s="1"/>
      <c r="H18487" s="1"/>
    </row>
    <row r="18488">
      <c r="A18488" s="1"/>
      <c r="B18488" s="1"/>
      <c r="C18488" s="1"/>
      <c r="D18488" s="8"/>
      <c r="E18488" s="1"/>
      <c r="F18488" s="1"/>
      <c r="G18488" s="1"/>
      <c r="H18488" s="1"/>
    </row>
    <row r="18489">
      <c r="A18489" s="1"/>
      <c r="B18489" s="1"/>
      <c r="C18489" s="1"/>
      <c r="D18489" s="8"/>
      <c r="E18489" s="1"/>
      <c r="F18489" s="1"/>
      <c r="G18489" s="1"/>
      <c r="H18489" s="1"/>
    </row>
    <row r="18490">
      <c r="A18490" s="1"/>
      <c r="B18490" s="1"/>
      <c r="C18490" s="1"/>
      <c r="D18490" s="8"/>
      <c r="E18490" s="1"/>
      <c r="F18490" s="1"/>
      <c r="G18490" s="1"/>
      <c r="H18490" s="1"/>
    </row>
    <row r="18491">
      <c r="A18491" s="1"/>
      <c r="B18491" s="1"/>
      <c r="C18491" s="1"/>
      <c r="D18491" s="8"/>
      <c r="E18491" s="1"/>
      <c r="F18491" s="1"/>
      <c r="G18491" s="1"/>
      <c r="H18491" s="1"/>
    </row>
    <row r="18492">
      <c r="A18492" s="1"/>
      <c r="B18492" s="1"/>
      <c r="C18492" s="1"/>
      <c r="D18492" s="8"/>
      <c r="E18492" s="1"/>
      <c r="F18492" s="1"/>
      <c r="G18492" s="1"/>
      <c r="H18492" s="1"/>
    </row>
    <row r="18493">
      <c r="A18493" s="1"/>
      <c r="B18493" s="1"/>
      <c r="C18493" s="1"/>
      <c r="D18493" s="8"/>
      <c r="E18493" s="1"/>
      <c r="F18493" s="1"/>
      <c r="G18493" s="1"/>
      <c r="H18493" s="1"/>
    </row>
    <row r="18494">
      <c r="A18494" s="1"/>
      <c r="B18494" s="1"/>
      <c r="C18494" s="1"/>
      <c r="D18494" s="8"/>
      <c r="E18494" s="1"/>
      <c r="F18494" s="1"/>
      <c r="G18494" s="1"/>
      <c r="H18494" s="1"/>
    </row>
    <row r="18495">
      <c r="A18495" s="1"/>
      <c r="B18495" s="1"/>
      <c r="C18495" s="1"/>
      <c r="D18495" s="8"/>
      <c r="E18495" s="1"/>
      <c r="F18495" s="1"/>
      <c r="G18495" s="1"/>
      <c r="H18495" s="1"/>
    </row>
    <row r="18496">
      <c r="A18496" s="1"/>
      <c r="B18496" s="1"/>
      <c r="C18496" s="1"/>
      <c r="D18496" s="8"/>
      <c r="E18496" s="1"/>
      <c r="F18496" s="1"/>
      <c r="G18496" s="1"/>
      <c r="H18496" s="1"/>
    </row>
    <row r="18497">
      <c r="A18497" s="1"/>
      <c r="B18497" s="1"/>
      <c r="C18497" s="1"/>
      <c r="D18497" s="8"/>
      <c r="E18497" s="1"/>
      <c r="F18497" s="1"/>
      <c r="G18497" s="1"/>
      <c r="H18497" s="1"/>
    </row>
    <row r="18498">
      <c r="A18498" s="1"/>
      <c r="B18498" s="1"/>
      <c r="C18498" s="1"/>
      <c r="D18498" s="8"/>
      <c r="E18498" s="1"/>
      <c r="F18498" s="1"/>
      <c r="G18498" s="1"/>
      <c r="H18498" s="1"/>
    </row>
    <row r="18499">
      <c r="A18499" s="1"/>
      <c r="B18499" s="1"/>
      <c r="C18499" s="1"/>
      <c r="D18499" s="8"/>
      <c r="E18499" s="1"/>
      <c r="F18499" s="1"/>
      <c r="G18499" s="1"/>
      <c r="H18499" s="1"/>
    </row>
    <row r="18500">
      <c r="A18500" s="1"/>
      <c r="B18500" s="1"/>
      <c r="C18500" s="1"/>
      <c r="D18500" s="8"/>
      <c r="E18500" s="1"/>
      <c r="F18500" s="1"/>
      <c r="G18500" s="1"/>
      <c r="H18500" s="1"/>
    </row>
    <row r="18501">
      <c r="A18501" s="1"/>
      <c r="B18501" s="1"/>
      <c r="C18501" s="1"/>
      <c r="D18501" s="8"/>
      <c r="E18501" s="1"/>
      <c r="F18501" s="1"/>
      <c r="G18501" s="1"/>
      <c r="H18501" s="1"/>
    </row>
    <row r="18502">
      <c r="A18502" s="1"/>
      <c r="B18502" s="1"/>
      <c r="C18502" s="1"/>
      <c r="D18502" s="8"/>
      <c r="E18502" s="1"/>
      <c r="F18502" s="1"/>
      <c r="G18502" s="1"/>
      <c r="H18502" s="1"/>
    </row>
    <row r="18503">
      <c r="A18503" s="1"/>
      <c r="B18503" s="1"/>
      <c r="C18503" s="1"/>
      <c r="D18503" s="8"/>
      <c r="E18503" s="1"/>
      <c r="F18503" s="1"/>
      <c r="G18503" s="1"/>
      <c r="H18503" s="1"/>
    </row>
    <row r="18504">
      <c r="A18504" s="1"/>
      <c r="B18504" s="1"/>
      <c r="C18504" s="1"/>
      <c r="D18504" s="8"/>
      <c r="E18504" s="1"/>
      <c r="F18504" s="1"/>
      <c r="G18504" s="1"/>
      <c r="H18504" s="1"/>
    </row>
    <row r="18505">
      <c r="A18505" s="1"/>
      <c r="B18505" s="1"/>
      <c r="C18505" s="1"/>
      <c r="D18505" s="8"/>
      <c r="E18505" s="1"/>
      <c r="F18505" s="1"/>
      <c r="G18505" s="1"/>
      <c r="H18505" s="1"/>
    </row>
    <row r="18506">
      <c r="A18506" s="1"/>
      <c r="B18506" s="1"/>
      <c r="C18506" s="1"/>
      <c r="D18506" s="8"/>
      <c r="E18506" s="1"/>
      <c r="F18506" s="1"/>
      <c r="G18506" s="1"/>
      <c r="H18506" s="1"/>
    </row>
    <row r="18507">
      <c r="A18507" s="1"/>
      <c r="B18507" s="1"/>
      <c r="C18507" s="1"/>
      <c r="D18507" s="8"/>
      <c r="E18507" s="1"/>
      <c r="F18507" s="1"/>
      <c r="G18507" s="1"/>
      <c r="H18507" s="1"/>
    </row>
    <row r="18508">
      <c r="A18508" s="1"/>
      <c r="B18508" s="1"/>
      <c r="C18508" s="1"/>
      <c r="D18508" s="8"/>
      <c r="E18508" s="1"/>
      <c r="F18508" s="1"/>
      <c r="G18508" s="1"/>
      <c r="H18508" s="1"/>
    </row>
    <row r="18509">
      <c r="A18509" s="1"/>
      <c r="B18509" s="1"/>
      <c r="C18509" s="1"/>
      <c r="D18509" s="8"/>
      <c r="E18509" s="1"/>
      <c r="F18509" s="1"/>
      <c r="G18509" s="1"/>
      <c r="H18509" s="1"/>
    </row>
    <row r="18510">
      <c r="A18510" s="1"/>
      <c r="B18510" s="1"/>
      <c r="C18510" s="1"/>
      <c r="D18510" s="8"/>
      <c r="E18510" s="1"/>
      <c r="F18510" s="1"/>
      <c r="G18510" s="1"/>
      <c r="H18510" s="1"/>
    </row>
    <row r="18511">
      <c r="A18511" s="1"/>
      <c r="B18511" s="1"/>
      <c r="C18511" s="1"/>
      <c r="D18511" s="8"/>
      <c r="E18511" s="1"/>
      <c r="F18511" s="1"/>
      <c r="G18511" s="1"/>
      <c r="H18511" s="1"/>
    </row>
    <row r="18512">
      <c r="A18512" s="1"/>
      <c r="B18512" s="1"/>
      <c r="C18512" s="1"/>
      <c r="D18512" s="8"/>
      <c r="E18512" s="1"/>
      <c r="F18512" s="1"/>
      <c r="G18512" s="1"/>
      <c r="H18512" s="1"/>
    </row>
    <row r="18513">
      <c r="A18513" s="1"/>
      <c r="B18513" s="1"/>
      <c r="C18513" s="1"/>
      <c r="D18513" s="8"/>
      <c r="E18513" s="1"/>
      <c r="F18513" s="1"/>
      <c r="G18513" s="1"/>
      <c r="H18513" s="1"/>
    </row>
    <row r="18514">
      <c r="A18514" s="1"/>
      <c r="B18514" s="1"/>
      <c r="C18514" s="1"/>
      <c r="D18514" s="8"/>
      <c r="E18514" s="1"/>
      <c r="F18514" s="1"/>
      <c r="G18514" s="1"/>
      <c r="H18514" s="1"/>
    </row>
    <row r="18515">
      <c r="A18515" s="1"/>
      <c r="B18515" s="1"/>
      <c r="C18515" s="1"/>
      <c r="D18515" s="8"/>
      <c r="E18515" s="1"/>
      <c r="F18515" s="1"/>
      <c r="G18515" s="1"/>
      <c r="H18515" s="1"/>
    </row>
    <row r="18516">
      <c r="A18516" s="1"/>
      <c r="B18516" s="1"/>
      <c r="C18516" s="1"/>
      <c r="D18516" s="8"/>
      <c r="E18516" s="1"/>
      <c r="F18516" s="1"/>
      <c r="G18516" s="1"/>
      <c r="H18516" s="1"/>
    </row>
    <row r="18517">
      <c r="A18517" s="1"/>
      <c r="B18517" s="1"/>
      <c r="C18517" s="1"/>
      <c r="D18517" s="8"/>
      <c r="E18517" s="1"/>
      <c r="F18517" s="1"/>
      <c r="G18517" s="1"/>
      <c r="H18517" s="1"/>
    </row>
    <row r="18518">
      <c r="A18518" s="1"/>
      <c r="B18518" s="1"/>
      <c r="C18518" s="1"/>
      <c r="D18518" s="8"/>
      <c r="E18518" s="1"/>
      <c r="F18518" s="1"/>
      <c r="G18518" s="1"/>
      <c r="H18518" s="1"/>
    </row>
    <row r="18519">
      <c r="A18519" s="1"/>
      <c r="B18519" s="1"/>
      <c r="C18519" s="1"/>
      <c r="D18519" s="8"/>
      <c r="E18519" s="1"/>
      <c r="F18519" s="1"/>
      <c r="G18519" s="1"/>
      <c r="H18519" s="1"/>
    </row>
    <row r="18520">
      <c r="A18520" s="1"/>
      <c r="B18520" s="1"/>
      <c r="C18520" s="1"/>
      <c r="D18520" s="8"/>
      <c r="E18520" s="1"/>
      <c r="F18520" s="1"/>
      <c r="G18520" s="1"/>
      <c r="H18520" s="1"/>
    </row>
    <row r="18521">
      <c r="A18521" s="1"/>
      <c r="B18521" s="1"/>
      <c r="C18521" s="1"/>
      <c r="D18521" s="8"/>
      <c r="E18521" s="1"/>
      <c r="F18521" s="1"/>
      <c r="G18521" s="1"/>
      <c r="H18521" s="1"/>
    </row>
    <row r="18522">
      <c r="A18522" s="1"/>
      <c r="B18522" s="1"/>
      <c r="C18522" s="1"/>
      <c r="D18522" s="8"/>
      <c r="E18522" s="1"/>
      <c r="F18522" s="1"/>
      <c r="G18522" s="1"/>
      <c r="H18522" s="1"/>
    </row>
    <row r="18523">
      <c r="A18523" s="1"/>
      <c r="B18523" s="1"/>
      <c r="C18523" s="1"/>
      <c r="D18523" s="8"/>
      <c r="E18523" s="1"/>
      <c r="F18523" s="1"/>
      <c r="G18523" s="1"/>
      <c r="H18523" s="1"/>
    </row>
    <row r="18524">
      <c r="A18524" s="1"/>
      <c r="B18524" s="1"/>
      <c r="C18524" s="1"/>
      <c r="D18524" s="8"/>
      <c r="E18524" s="1"/>
      <c r="F18524" s="1"/>
      <c r="G18524" s="1"/>
      <c r="H18524" s="1"/>
    </row>
    <row r="18525">
      <c r="A18525" s="1"/>
      <c r="B18525" s="1"/>
      <c r="C18525" s="1"/>
      <c r="D18525" s="8"/>
      <c r="E18525" s="1"/>
      <c r="F18525" s="1"/>
      <c r="G18525" s="1"/>
      <c r="H18525" s="1"/>
    </row>
    <row r="18526">
      <c r="A18526" s="1"/>
      <c r="B18526" s="1"/>
      <c r="C18526" s="1"/>
      <c r="D18526" s="8"/>
      <c r="E18526" s="1"/>
      <c r="F18526" s="1"/>
      <c r="G18526" s="1"/>
      <c r="H18526" s="1"/>
    </row>
    <row r="18527">
      <c r="A18527" s="1"/>
      <c r="B18527" s="1"/>
      <c r="C18527" s="1"/>
      <c r="D18527" s="8"/>
      <c r="E18527" s="1"/>
      <c r="F18527" s="1"/>
      <c r="G18527" s="1"/>
      <c r="H18527" s="1"/>
    </row>
    <row r="18528">
      <c r="A18528" s="1"/>
      <c r="B18528" s="1"/>
      <c r="C18528" s="1"/>
      <c r="D18528" s="8"/>
      <c r="E18528" s="1"/>
      <c r="F18528" s="1"/>
      <c r="G18528" s="1"/>
      <c r="H18528" s="1"/>
    </row>
    <row r="18529">
      <c r="A18529" s="1"/>
      <c r="B18529" s="1"/>
      <c r="C18529" s="1"/>
      <c r="D18529" s="8"/>
      <c r="E18529" s="1"/>
      <c r="F18529" s="1"/>
      <c r="G18529" s="1"/>
      <c r="H18529" s="1"/>
    </row>
    <row r="18530">
      <c r="A18530" s="1"/>
      <c r="B18530" s="1"/>
      <c r="C18530" s="1"/>
      <c r="D18530" s="8"/>
      <c r="E18530" s="1"/>
      <c r="F18530" s="1"/>
      <c r="G18530" s="1"/>
      <c r="H18530" s="1"/>
    </row>
    <row r="18531">
      <c r="A18531" s="1"/>
      <c r="B18531" s="1"/>
      <c r="C18531" s="1"/>
      <c r="D18531" s="8"/>
      <c r="E18531" s="1"/>
      <c r="F18531" s="1"/>
      <c r="G18531" s="1"/>
      <c r="H18531" s="1"/>
    </row>
    <row r="18532">
      <c r="A18532" s="1"/>
      <c r="B18532" s="1"/>
      <c r="C18532" s="1"/>
      <c r="D18532" s="8"/>
      <c r="E18532" s="1"/>
      <c r="F18532" s="1"/>
      <c r="G18532" s="1"/>
      <c r="H18532" s="1"/>
    </row>
    <row r="18533">
      <c r="A18533" s="1"/>
      <c r="B18533" s="1"/>
      <c r="C18533" s="1"/>
      <c r="D18533" s="8"/>
      <c r="E18533" s="1"/>
      <c r="F18533" s="1"/>
      <c r="G18533" s="1"/>
      <c r="H18533" s="1"/>
    </row>
    <row r="18534">
      <c r="A18534" s="1"/>
      <c r="B18534" s="1"/>
      <c r="C18534" s="1"/>
      <c r="D18534" s="8"/>
      <c r="E18534" s="1"/>
      <c r="F18534" s="1"/>
      <c r="G18534" s="1"/>
      <c r="H18534" s="1"/>
    </row>
    <row r="18535">
      <c r="A18535" s="1"/>
      <c r="B18535" s="1"/>
      <c r="C18535" s="1"/>
      <c r="D18535" s="8"/>
      <c r="E18535" s="1"/>
      <c r="F18535" s="1"/>
      <c r="G18535" s="1"/>
      <c r="H18535" s="1"/>
    </row>
    <row r="18536">
      <c r="A18536" s="1"/>
      <c r="B18536" s="1"/>
      <c r="C18536" s="1"/>
      <c r="D18536" s="8"/>
      <c r="E18536" s="1"/>
      <c r="F18536" s="1"/>
      <c r="G18536" s="1"/>
      <c r="H18536" s="1"/>
    </row>
    <row r="18537">
      <c r="A18537" s="1"/>
      <c r="B18537" s="1"/>
      <c r="C18537" s="1"/>
      <c r="D18537" s="8"/>
      <c r="E18537" s="1"/>
      <c r="F18537" s="1"/>
      <c r="G18537" s="1"/>
      <c r="H18537" s="1"/>
    </row>
    <row r="18538">
      <c r="A18538" s="1"/>
      <c r="B18538" s="1"/>
      <c r="C18538" s="1"/>
      <c r="D18538" s="8"/>
      <c r="E18538" s="1"/>
      <c r="F18538" s="1"/>
      <c r="G18538" s="1"/>
      <c r="H18538" s="1"/>
    </row>
    <row r="18539">
      <c r="A18539" s="1"/>
      <c r="B18539" s="1"/>
      <c r="C18539" s="1"/>
      <c r="D18539" s="8"/>
      <c r="E18539" s="1"/>
      <c r="F18539" s="1"/>
      <c r="G18539" s="1"/>
      <c r="H18539" s="1"/>
    </row>
    <row r="18540">
      <c r="A18540" s="1"/>
      <c r="B18540" s="1"/>
      <c r="C18540" s="1"/>
      <c r="D18540" s="8"/>
      <c r="E18540" s="1"/>
      <c r="F18540" s="1"/>
      <c r="G18540" s="1"/>
      <c r="H18540" s="1"/>
    </row>
    <row r="18541">
      <c r="A18541" s="1"/>
      <c r="B18541" s="1"/>
      <c r="C18541" s="1"/>
      <c r="D18541" s="8"/>
      <c r="E18541" s="1"/>
      <c r="F18541" s="1"/>
      <c r="G18541" s="1"/>
      <c r="H18541" s="1"/>
    </row>
    <row r="18542">
      <c r="A18542" s="1"/>
      <c r="B18542" s="1"/>
      <c r="C18542" s="1"/>
      <c r="D18542" s="8"/>
      <c r="E18542" s="1"/>
      <c r="F18542" s="1"/>
      <c r="G18542" s="1"/>
      <c r="H18542" s="1"/>
    </row>
    <row r="18543">
      <c r="A18543" s="1"/>
      <c r="B18543" s="1"/>
      <c r="C18543" s="1"/>
      <c r="D18543" s="8"/>
      <c r="E18543" s="1"/>
      <c r="F18543" s="1"/>
      <c r="G18543" s="1"/>
      <c r="H18543" s="1"/>
    </row>
    <row r="18544">
      <c r="A18544" s="1"/>
      <c r="B18544" s="1"/>
      <c r="C18544" s="1"/>
      <c r="D18544" s="8"/>
      <c r="E18544" s="1"/>
      <c r="F18544" s="1"/>
      <c r="G18544" s="1"/>
      <c r="H18544" s="1"/>
    </row>
    <row r="18545">
      <c r="A18545" s="1"/>
      <c r="B18545" s="1"/>
      <c r="C18545" s="1"/>
      <c r="D18545" s="8"/>
      <c r="E18545" s="1"/>
      <c r="F18545" s="1"/>
      <c r="G18545" s="1"/>
      <c r="H18545" s="1"/>
    </row>
    <row r="18546">
      <c r="A18546" s="1"/>
      <c r="B18546" s="1"/>
      <c r="C18546" s="1"/>
      <c r="D18546" s="8"/>
      <c r="E18546" s="1"/>
      <c r="F18546" s="1"/>
      <c r="G18546" s="1"/>
      <c r="H18546" s="1"/>
    </row>
    <row r="18547">
      <c r="A18547" s="1"/>
      <c r="B18547" s="1"/>
      <c r="C18547" s="1"/>
      <c r="D18547" s="8"/>
      <c r="E18547" s="1"/>
      <c r="F18547" s="1"/>
      <c r="G18547" s="1"/>
      <c r="H18547" s="1"/>
    </row>
    <row r="18548">
      <c r="A18548" s="1"/>
      <c r="B18548" s="1"/>
      <c r="C18548" s="1"/>
      <c r="D18548" s="8"/>
      <c r="E18548" s="1"/>
      <c r="F18548" s="1"/>
      <c r="G18548" s="1"/>
      <c r="H18548" s="1"/>
    </row>
    <row r="18549">
      <c r="A18549" s="1"/>
      <c r="B18549" s="1"/>
      <c r="C18549" s="1"/>
      <c r="D18549" s="8"/>
      <c r="E18549" s="1"/>
      <c r="F18549" s="1"/>
      <c r="G18549" s="1"/>
      <c r="H18549" s="1"/>
    </row>
    <row r="18550">
      <c r="A18550" s="1"/>
      <c r="B18550" s="1"/>
      <c r="C18550" s="1"/>
      <c r="D18550" s="8"/>
      <c r="E18550" s="1"/>
      <c r="F18550" s="1"/>
      <c r="G18550" s="1"/>
      <c r="H18550" s="1"/>
    </row>
    <row r="18551">
      <c r="A18551" s="1"/>
      <c r="B18551" s="1"/>
      <c r="C18551" s="1"/>
      <c r="D18551" s="8"/>
      <c r="E18551" s="1"/>
      <c r="F18551" s="1"/>
      <c r="G18551" s="1"/>
      <c r="H18551" s="1"/>
    </row>
    <row r="18552">
      <c r="A18552" s="1"/>
      <c r="B18552" s="1"/>
      <c r="C18552" s="1"/>
      <c r="D18552" s="8"/>
      <c r="E18552" s="1"/>
      <c r="F18552" s="1"/>
      <c r="G18552" s="1"/>
      <c r="H18552" s="1"/>
    </row>
    <row r="18553">
      <c r="A18553" s="1"/>
      <c r="B18553" s="1"/>
      <c r="C18553" s="1"/>
      <c r="D18553" s="8"/>
      <c r="E18553" s="1"/>
      <c r="F18553" s="1"/>
      <c r="G18553" s="1"/>
      <c r="H18553" s="1"/>
    </row>
    <row r="18554">
      <c r="A18554" s="1"/>
      <c r="B18554" s="1"/>
      <c r="C18554" s="1"/>
      <c r="D18554" s="8"/>
      <c r="E18554" s="1"/>
      <c r="F18554" s="1"/>
      <c r="G18554" s="1"/>
      <c r="H18554" s="1"/>
    </row>
    <row r="18555">
      <c r="A18555" s="1"/>
      <c r="B18555" s="1"/>
      <c r="C18555" s="1"/>
      <c r="D18555" s="8"/>
      <c r="E18555" s="1"/>
      <c r="F18555" s="1"/>
      <c r="G18555" s="1"/>
      <c r="H18555" s="1"/>
    </row>
    <row r="18556">
      <c r="A18556" s="1"/>
      <c r="B18556" s="1"/>
      <c r="C18556" s="1"/>
      <c r="D18556" s="8"/>
      <c r="E18556" s="1"/>
      <c r="F18556" s="1"/>
      <c r="G18556" s="1"/>
      <c r="H18556" s="1"/>
    </row>
    <row r="18557">
      <c r="A18557" s="1"/>
      <c r="B18557" s="1"/>
      <c r="C18557" s="1"/>
      <c r="D18557" s="8"/>
      <c r="E18557" s="1"/>
      <c r="F18557" s="1"/>
      <c r="G18557" s="1"/>
      <c r="H18557" s="1"/>
    </row>
    <row r="18558">
      <c r="A18558" s="1"/>
      <c r="B18558" s="1"/>
      <c r="C18558" s="1"/>
      <c r="D18558" s="8"/>
      <c r="E18558" s="1"/>
      <c r="F18558" s="1"/>
      <c r="G18558" s="1"/>
      <c r="H18558" s="1"/>
    </row>
    <row r="18559">
      <c r="A18559" s="1"/>
      <c r="B18559" s="1"/>
      <c r="C18559" s="1"/>
      <c r="D18559" s="8"/>
      <c r="E18559" s="1"/>
      <c r="F18559" s="1"/>
      <c r="G18559" s="1"/>
      <c r="H18559" s="1"/>
    </row>
    <row r="18560">
      <c r="A18560" s="1"/>
      <c r="B18560" s="1"/>
      <c r="C18560" s="1"/>
      <c r="D18560" s="8"/>
      <c r="E18560" s="1"/>
      <c r="F18560" s="1"/>
      <c r="G18560" s="1"/>
      <c r="H18560" s="1"/>
    </row>
    <row r="18561">
      <c r="A18561" s="1"/>
      <c r="B18561" s="1"/>
      <c r="C18561" s="1"/>
      <c r="D18561" s="8"/>
      <c r="E18561" s="1"/>
      <c r="F18561" s="1"/>
      <c r="G18561" s="1"/>
      <c r="H18561" s="1"/>
    </row>
    <row r="18562">
      <c r="A18562" s="1"/>
      <c r="B18562" s="1"/>
      <c r="C18562" s="1"/>
      <c r="D18562" s="8"/>
      <c r="E18562" s="1"/>
      <c r="F18562" s="1"/>
      <c r="G18562" s="1"/>
      <c r="H18562" s="1"/>
    </row>
    <row r="18563">
      <c r="A18563" s="1"/>
      <c r="B18563" s="1"/>
      <c r="C18563" s="1"/>
      <c r="D18563" s="8"/>
      <c r="E18563" s="1"/>
      <c r="F18563" s="1"/>
      <c r="G18563" s="1"/>
      <c r="H18563" s="1"/>
    </row>
    <row r="18564">
      <c r="A18564" s="1"/>
      <c r="B18564" s="1"/>
      <c r="C18564" s="1"/>
      <c r="D18564" s="8"/>
      <c r="E18564" s="1"/>
      <c r="F18564" s="1"/>
      <c r="G18564" s="1"/>
      <c r="H18564" s="1"/>
    </row>
    <row r="18565">
      <c r="A18565" s="1"/>
      <c r="B18565" s="1"/>
      <c r="C18565" s="1"/>
      <c r="D18565" s="8"/>
      <c r="E18565" s="1"/>
      <c r="F18565" s="1"/>
      <c r="G18565" s="1"/>
      <c r="H18565" s="1"/>
    </row>
    <row r="18566">
      <c r="A18566" s="1"/>
      <c r="B18566" s="1"/>
      <c r="C18566" s="1"/>
      <c r="D18566" s="8"/>
      <c r="E18566" s="1"/>
      <c r="F18566" s="1"/>
      <c r="G18566" s="1"/>
      <c r="H18566" s="1"/>
    </row>
    <row r="18567">
      <c r="A18567" s="1"/>
      <c r="B18567" s="1"/>
      <c r="C18567" s="1"/>
      <c r="D18567" s="8"/>
      <c r="E18567" s="1"/>
      <c r="F18567" s="1"/>
      <c r="G18567" s="1"/>
      <c r="H18567" s="1"/>
    </row>
    <row r="18568">
      <c r="A18568" s="1"/>
      <c r="B18568" s="1"/>
      <c r="C18568" s="1"/>
      <c r="D18568" s="8"/>
      <c r="E18568" s="1"/>
      <c r="F18568" s="1"/>
      <c r="G18568" s="1"/>
      <c r="H18568" s="1"/>
    </row>
    <row r="18569">
      <c r="A18569" s="1"/>
      <c r="B18569" s="1"/>
      <c r="C18569" s="1"/>
      <c r="D18569" s="8"/>
      <c r="E18569" s="1"/>
      <c r="F18569" s="1"/>
      <c r="G18569" s="1"/>
      <c r="H18569" s="1"/>
    </row>
    <row r="18570">
      <c r="A18570" s="1"/>
      <c r="B18570" s="1"/>
      <c r="C18570" s="1"/>
      <c r="D18570" s="8"/>
      <c r="E18570" s="1"/>
      <c r="F18570" s="1"/>
      <c r="G18570" s="1"/>
      <c r="H18570" s="1"/>
    </row>
    <row r="18571">
      <c r="A18571" s="1"/>
      <c r="B18571" s="1"/>
      <c r="C18571" s="1"/>
      <c r="D18571" s="8"/>
      <c r="E18571" s="1"/>
      <c r="F18571" s="1"/>
      <c r="G18571" s="1"/>
      <c r="H18571" s="1"/>
    </row>
    <row r="18572">
      <c r="A18572" s="1"/>
      <c r="B18572" s="1"/>
      <c r="C18572" s="1"/>
      <c r="D18572" s="8"/>
      <c r="E18572" s="1"/>
      <c r="F18572" s="1"/>
      <c r="G18572" s="1"/>
      <c r="H18572" s="1"/>
    </row>
    <row r="18573">
      <c r="A18573" s="1"/>
      <c r="B18573" s="1"/>
      <c r="C18573" s="1"/>
      <c r="D18573" s="8"/>
      <c r="E18573" s="1"/>
      <c r="F18573" s="1"/>
      <c r="G18573" s="1"/>
      <c r="H18573" s="1"/>
    </row>
    <row r="18574">
      <c r="A18574" s="1"/>
      <c r="B18574" s="1"/>
      <c r="C18574" s="1"/>
      <c r="D18574" s="8"/>
      <c r="E18574" s="1"/>
      <c r="F18574" s="1"/>
      <c r="G18574" s="1"/>
      <c r="H18574" s="1"/>
    </row>
    <row r="18575">
      <c r="A18575" s="1"/>
      <c r="B18575" s="1"/>
      <c r="C18575" s="1"/>
      <c r="D18575" s="8"/>
      <c r="E18575" s="1"/>
      <c r="F18575" s="1"/>
      <c r="G18575" s="1"/>
      <c r="H18575" s="1"/>
    </row>
    <row r="18576">
      <c r="A18576" s="1"/>
      <c r="B18576" s="1"/>
      <c r="C18576" s="1"/>
      <c r="D18576" s="8"/>
      <c r="E18576" s="1"/>
      <c r="F18576" s="1"/>
      <c r="G18576" s="1"/>
      <c r="H18576" s="1"/>
    </row>
    <row r="18577">
      <c r="A18577" s="1"/>
      <c r="B18577" s="1"/>
      <c r="C18577" s="1"/>
      <c r="D18577" s="8"/>
      <c r="E18577" s="1"/>
      <c r="F18577" s="1"/>
      <c r="G18577" s="1"/>
      <c r="H18577" s="1"/>
    </row>
    <row r="18578">
      <c r="A18578" s="1"/>
      <c r="B18578" s="1"/>
      <c r="C18578" s="1"/>
      <c r="D18578" s="8"/>
      <c r="E18578" s="1"/>
      <c r="F18578" s="1"/>
      <c r="G18578" s="1"/>
      <c r="H18578" s="1"/>
    </row>
    <row r="18579">
      <c r="A18579" s="1"/>
      <c r="B18579" s="1"/>
      <c r="C18579" s="1"/>
      <c r="D18579" s="8"/>
      <c r="E18579" s="1"/>
      <c r="F18579" s="1"/>
      <c r="G18579" s="1"/>
      <c r="H18579" s="1"/>
    </row>
    <row r="18580">
      <c r="A18580" s="1"/>
      <c r="B18580" s="1"/>
      <c r="C18580" s="1"/>
      <c r="D18580" s="8"/>
      <c r="E18580" s="1"/>
      <c r="F18580" s="1"/>
      <c r="G18580" s="1"/>
      <c r="H18580" s="1"/>
    </row>
    <row r="18581">
      <c r="A18581" s="1"/>
      <c r="B18581" s="1"/>
      <c r="C18581" s="1"/>
      <c r="D18581" s="8"/>
      <c r="E18581" s="1"/>
      <c r="F18581" s="1"/>
      <c r="G18581" s="1"/>
      <c r="H18581" s="1"/>
    </row>
    <row r="18582">
      <c r="A18582" s="1"/>
      <c r="B18582" s="1"/>
      <c r="C18582" s="1"/>
      <c r="D18582" s="8"/>
      <c r="E18582" s="1"/>
      <c r="F18582" s="1"/>
      <c r="G18582" s="1"/>
      <c r="H18582" s="1"/>
    </row>
    <row r="18583">
      <c r="A18583" s="1"/>
      <c r="B18583" s="1"/>
      <c r="C18583" s="1"/>
      <c r="D18583" s="8"/>
      <c r="E18583" s="1"/>
      <c r="F18583" s="1"/>
      <c r="G18583" s="1"/>
      <c r="H18583" s="1"/>
    </row>
    <row r="18584">
      <c r="A18584" s="1"/>
      <c r="B18584" s="1"/>
      <c r="C18584" s="1"/>
      <c r="D18584" s="8"/>
      <c r="E18584" s="1"/>
      <c r="F18584" s="1"/>
      <c r="G18584" s="1"/>
      <c r="H18584" s="1"/>
    </row>
    <row r="18585">
      <c r="A18585" s="1"/>
      <c r="B18585" s="1"/>
      <c r="C18585" s="1"/>
      <c r="D18585" s="8"/>
      <c r="E18585" s="1"/>
      <c r="F18585" s="1"/>
      <c r="G18585" s="1"/>
      <c r="H18585" s="1"/>
    </row>
    <row r="18586">
      <c r="A18586" s="1"/>
      <c r="B18586" s="1"/>
      <c r="C18586" s="1"/>
      <c r="D18586" s="8"/>
      <c r="E18586" s="1"/>
      <c r="F18586" s="1"/>
      <c r="G18586" s="1"/>
      <c r="H18586" s="1"/>
    </row>
    <row r="18587">
      <c r="A18587" s="1"/>
      <c r="B18587" s="1"/>
      <c r="C18587" s="1"/>
      <c r="D18587" s="8"/>
      <c r="E18587" s="1"/>
      <c r="F18587" s="1"/>
      <c r="G18587" s="1"/>
      <c r="H18587" s="1"/>
    </row>
    <row r="18588">
      <c r="A18588" s="1"/>
      <c r="B18588" s="1"/>
      <c r="C18588" s="1"/>
      <c r="D18588" s="8"/>
      <c r="E18588" s="1"/>
      <c r="F18588" s="1"/>
      <c r="G18588" s="1"/>
      <c r="H18588" s="1"/>
    </row>
    <row r="18589">
      <c r="A18589" s="1"/>
      <c r="B18589" s="1"/>
      <c r="C18589" s="1"/>
      <c r="D18589" s="8"/>
      <c r="E18589" s="1"/>
      <c r="F18589" s="1"/>
      <c r="G18589" s="1"/>
      <c r="H18589" s="1"/>
    </row>
    <row r="18590">
      <c r="A18590" s="1"/>
      <c r="B18590" s="1"/>
      <c r="C18590" s="1"/>
      <c r="D18590" s="8"/>
      <c r="E18590" s="1"/>
      <c r="F18590" s="1"/>
      <c r="G18590" s="1"/>
      <c r="H18590" s="1"/>
    </row>
    <row r="18591">
      <c r="A18591" s="1"/>
      <c r="B18591" s="1"/>
      <c r="C18591" s="1"/>
      <c r="D18591" s="8"/>
      <c r="E18591" s="1"/>
      <c r="F18591" s="1"/>
      <c r="G18591" s="1"/>
      <c r="H18591" s="1"/>
    </row>
    <row r="18592">
      <c r="A18592" s="1"/>
      <c r="B18592" s="1"/>
      <c r="C18592" s="1"/>
      <c r="D18592" s="8"/>
      <c r="E18592" s="1"/>
      <c r="F18592" s="1"/>
      <c r="G18592" s="1"/>
      <c r="H18592" s="1"/>
    </row>
    <row r="18593">
      <c r="A18593" s="1"/>
      <c r="B18593" s="1"/>
      <c r="C18593" s="1"/>
      <c r="D18593" s="8"/>
      <c r="E18593" s="1"/>
      <c r="F18593" s="1"/>
      <c r="G18593" s="1"/>
      <c r="H18593" s="1"/>
    </row>
    <row r="18594">
      <c r="A18594" s="1"/>
      <c r="B18594" s="1"/>
      <c r="C18594" s="1"/>
      <c r="D18594" s="8"/>
      <c r="E18594" s="1"/>
      <c r="F18594" s="1"/>
      <c r="G18594" s="1"/>
      <c r="H18594" s="1"/>
    </row>
    <row r="18595">
      <c r="A18595" s="1"/>
      <c r="B18595" s="1"/>
      <c r="C18595" s="1"/>
      <c r="D18595" s="8"/>
      <c r="E18595" s="1"/>
      <c r="F18595" s="1"/>
      <c r="G18595" s="1"/>
      <c r="H18595" s="1"/>
    </row>
    <row r="18596">
      <c r="A18596" s="1"/>
      <c r="B18596" s="1"/>
      <c r="C18596" s="1"/>
      <c r="D18596" s="8"/>
      <c r="E18596" s="1"/>
      <c r="F18596" s="1"/>
      <c r="G18596" s="1"/>
      <c r="H18596" s="1"/>
    </row>
    <row r="18597">
      <c r="A18597" s="1"/>
      <c r="B18597" s="1"/>
      <c r="C18597" s="1"/>
      <c r="D18597" s="8"/>
      <c r="E18597" s="1"/>
      <c r="F18597" s="1"/>
      <c r="G18597" s="1"/>
      <c r="H18597" s="1"/>
    </row>
    <row r="18598">
      <c r="A18598" s="1"/>
      <c r="B18598" s="1"/>
      <c r="C18598" s="1"/>
      <c r="D18598" s="8"/>
      <c r="E18598" s="1"/>
      <c r="F18598" s="1"/>
      <c r="G18598" s="1"/>
      <c r="H18598" s="1"/>
    </row>
    <row r="18599">
      <c r="A18599" s="1"/>
      <c r="B18599" s="1"/>
      <c r="C18599" s="1"/>
      <c r="D18599" s="8"/>
      <c r="E18599" s="1"/>
      <c r="F18599" s="1"/>
      <c r="G18599" s="1"/>
      <c r="H18599" s="1"/>
    </row>
    <row r="18600">
      <c r="A18600" s="1"/>
      <c r="B18600" s="1"/>
      <c r="C18600" s="1"/>
      <c r="D18600" s="8"/>
      <c r="E18600" s="1"/>
      <c r="F18600" s="1"/>
      <c r="G18600" s="1"/>
      <c r="H18600" s="1"/>
    </row>
    <row r="18601">
      <c r="A18601" s="1"/>
      <c r="B18601" s="1"/>
      <c r="C18601" s="1"/>
      <c r="D18601" s="8"/>
      <c r="E18601" s="1"/>
      <c r="F18601" s="1"/>
      <c r="G18601" s="1"/>
      <c r="H18601" s="1"/>
    </row>
    <row r="18602">
      <c r="A18602" s="1"/>
      <c r="B18602" s="1"/>
      <c r="C18602" s="1"/>
      <c r="D18602" s="8"/>
      <c r="E18602" s="1"/>
      <c r="F18602" s="1"/>
      <c r="G18602" s="1"/>
      <c r="H18602" s="1"/>
    </row>
    <row r="18603">
      <c r="A18603" s="1"/>
      <c r="B18603" s="1"/>
      <c r="C18603" s="1"/>
      <c r="D18603" s="8"/>
      <c r="E18603" s="1"/>
      <c r="F18603" s="1"/>
      <c r="G18603" s="1"/>
      <c r="H18603" s="1"/>
    </row>
    <row r="18604">
      <c r="A18604" s="1"/>
      <c r="B18604" s="1"/>
      <c r="C18604" s="1"/>
      <c r="D18604" s="8"/>
      <c r="E18604" s="1"/>
      <c r="F18604" s="1"/>
      <c r="G18604" s="1"/>
      <c r="H18604" s="1"/>
    </row>
    <row r="18605">
      <c r="A18605" s="1"/>
      <c r="B18605" s="1"/>
      <c r="C18605" s="1"/>
      <c r="D18605" s="8"/>
      <c r="E18605" s="1"/>
      <c r="F18605" s="1"/>
      <c r="G18605" s="1"/>
      <c r="H18605" s="1"/>
    </row>
    <row r="18606">
      <c r="A18606" s="1"/>
      <c r="B18606" s="1"/>
      <c r="C18606" s="1"/>
      <c r="D18606" s="8"/>
      <c r="E18606" s="1"/>
      <c r="F18606" s="1"/>
      <c r="G18606" s="1"/>
      <c r="H18606" s="1"/>
    </row>
    <row r="18607">
      <c r="A18607" s="1"/>
      <c r="B18607" s="1"/>
      <c r="C18607" s="1"/>
      <c r="D18607" s="8"/>
      <c r="E18607" s="1"/>
      <c r="F18607" s="1"/>
      <c r="G18607" s="1"/>
      <c r="H18607" s="1"/>
    </row>
    <row r="18608">
      <c r="A18608" s="1"/>
      <c r="B18608" s="1"/>
      <c r="C18608" s="1"/>
      <c r="D18608" s="8"/>
      <c r="E18608" s="1"/>
      <c r="F18608" s="1"/>
      <c r="G18608" s="1"/>
      <c r="H18608" s="1"/>
    </row>
    <row r="18609">
      <c r="A18609" s="1"/>
      <c r="B18609" s="1"/>
      <c r="C18609" s="1"/>
      <c r="D18609" s="8"/>
      <c r="E18609" s="1"/>
      <c r="F18609" s="1"/>
      <c r="G18609" s="1"/>
      <c r="H18609" s="1"/>
    </row>
    <row r="18610">
      <c r="A18610" s="1"/>
      <c r="B18610" s="1"/>
      <c r="C18610" s="1"/>
      <c r="D18610" s="8"/>
      <c r="E18610" s="1"/>
      <c r="F18610" s="1"/>
      <c r="G18610" s="1"/>
      <c r="H18610" s="1"/>
    </row>
    <row r="18611">
      <c r="A18611" s="1"/>
      <c r="B18611" s="1"/>
      <c r="C18611" s="1"/>
      <c r="D18611" s="8"/>
      <c r="E18611" s="1"/>
      <c r="F18611" s="1"/>
      <c r="G18611" s="1"/>
      <c r="H18611" s="1"/>
    </row>
    <row r="18612">
      <c r="A18612" s="1"/>
      <c r="B18612" s="1"/>
      <c r="C18612" s="1"/>
      <c r="D18612" s="8"/>
      <c r="E18612" s="1"/>
      <c r="F18612" s="1"/>
      <c r="G18612" s="1"/>
      <c r="H18612" s="1"/>
    </row>
    <row r="18613">
      <c r="A18613" s="1"/>
      <c r="B18613" s="1"/>
      <c r="C18613" s="1"/>
      <c r="D18613" s="8"/>
      <c r="E18613" s="1"/>
      <c r="F18613" s="1"/>
      <c r="G18613" s="1"/>
      <c r="H18613" s="1"/>
    </row>
    <row r="18614">
      <c r="A18614" s="1"/>
      <c r="B18614" s="1"/>
      <c r="C18614" s="1"/>
      <c r="D18614" s="8"/>
      <c r="E18614" s="1"/>
      <c r="F18614" s="1"/>
      <c r="G18614" s="1"/>
      <c r="H18614" s="1"/>
    </row>
    <row r="18615">
      <c r="A18615" s="1"/>
      <c r="B18615" s="1"/>
      <c r="C18615" s="1"/>
      <c r="D18615" s="8"/>
      <c r="E18615" s="1"/>
      <c r="F18615" s="1"/>
      <c r="G18615" s="1"/>
      <c r="H18615" s="1"/>
    </row>
    <row r="18616">
      <c r="A18616" s="1"/>
      <c r="B18616" s="1"/>
      <c r="C18616" s="1"/>
      <c r="D18616" s="8"/>
      <c r="E18616" s="1"/>
      <c r="F18616" s="1"/>
      <c r="G18616" s="1"/>
      <c r="H18616" s="1"/>
    </row>
    <row r="18617">
      <c r="A18617" s="1"/>
      <c r="B18617" s="1"/>
      <c r="C18617" s="1"/>
      <c r="D18617" s="8"/>
      <c r="E18617" s="1"/>
      <c r="F18617" s="1"/>
      <c r="G18617" s="1"/>
      <c r="H18617" s="1"/>
    </row>
    <row r="18618">
      <c r="A18618" s="1"/>
      <c r="B18618" s="1"/>
      <c r="C18618" s="1"/>
      <c r="D18618" s="8"/>
      <c r="E18618" s="1"/>
      <c r="F18618" s="1"/>
      <c r="G18618" s="1"/>
      <c r="H18618" s="1"/>
    </row>
    <row r="18619">
      <c r="A18619" s="1"/>
      <c r="B18619" s="1"/>
      <c r="C18619" s="1"/>
      <c r="D18619" s="8"/>
      <c r="E18619" s="1"/>
      <c r="F18619" s="1"/>
      <c r="G18619" s="1"/>
      <c r="H18619" s="1"/>
    </row>
    <row r="18620">
      <c r="A18620" s="1"/>
      <c r="B18620" s="1"/>
      <c r="C18620" s="1"/>
      <c r="D18620" s="8"/>
      <c r="E18620" s="1"/>
      <c r="F18620" s="1"/>
      <c r="G18620" s="1"/>
      <c r="H18620" s="1"/>
    </row>
    <row r="18621">
      <c r="A18621" s="1"/>
      <c r="B18621" s="1"/>
      <c r="C18621" s="1"/>
      <c r="D18621" s="8"/>
      <c r="E18621" s="1"/>
      <c r="F18621" s="1"/>
      <c r="G18621" s="1"/>
      <c r="H18621" s="1"/>
    </row>
    <row r="18622">
      <c r="A18622" s="1"/>
      <c r="B18622" s="1"/>
      <c r="C18622" s="1"/>
      <c r="D18622" s="8"/>
      <c r="E18622" s="1"/>
      <c r="F18622" s="1"/>
      <c r="G18622" s="1"/>
      <c r="H18622" s="1"/>
    </row>
    <row r="18623">
      <c r="A18623" s="1"/>
      <c r="B18623" s="1"/>
      <c r="C18623" s="1"/>
      <c r="D18623" s="8"/>
      <c r="E18623" s="1"/>
      <c r="F18623" s="1"/>
      <c r="G18623" s="1"/>
      <c r="H18623" s="1"/>
    </row>
    <row r="18624">
      <c r="A18624" s="1"/>
      <c r="B18624" s="1"/>
      <c r="C18624" s="1"/>
      <c r="D18624" s="8"/>
      <c r="E18624" s="1"/>
      <c r="F18624" s="1"/>
      <c r="G18624" s="1"/>
      <c r="H18624" s="1"/>
    </row>
    <row r="18625">
      <c r="A18625" s="1"/>
      <c r="B18625" s="1"/>
      <c r="C18625" s="1"/>
      <c r="D18625" s="8"/>
      <c r="E18625" s="1"/>
      <c r="F18625" s="1"/>
      <c r="G18625" s="1"/>
      <c r="H18625" s="1"/>
    </row>
    <row r="18626">
      <c r="A18626" s="1"/>
      <c r="B18626" s="1"/>
      <c r="C18626" s="1"/>
      <c r="D18626" s="8"/>
      <c r="E18626" s="1"/>
      <c r="F18626" s="1"/>
      <c r="G18626" s="1"/>
      <c r="H18626" s="1"/>
    </row>
    <row r="18627">
      <c r="A18627" s="1"/>
      <c r="B18627" s="1"/>
      <c r="C18627" s="1"/>
      <c r="D18627" s="8"/>
      <c r="E18627" s="1"/>
      <c r="F18627" s="1"/>
      <c r="G18627" s="1"/>
      <c r="H18627" s="1"/>
    </row>
    <row r="18628">
      <c r="A18628" s="1"/>
      <c r="B18628" s="1"/>
      <c r="C18628" s="1"/>
      <c r="D18628" s="8"/>
      <c r="E18628" s="1"/>
      <c r="F18628" s="1"/>
      <c r="G18628" s="1"/>
      <c r="H18628" s="1"/>
    </row>
    <row r="18629">
      <c r="A18629" s="1"/>
      <c r="B18629" s="1"/>
      <c r="C18629" s="1"/>
      <c r="D18629" s="8"/>
      <c r="E18629" s="1"/>
      <c r="F18629" s="1"/>
      <c r="G18629" s="1"/>
      <c r="H18629" s="1"/>
    </row>
    <row r="18630">
      <c r="A18630" s="1"/>
      <c r="B18630" s="1"/>
      <c r="C18630" s="1"/>
      <c r="D18630" s="8"/>
      <c r="E18630" s="1"/>
      <c r="F18630" s="1"/>
      <c r="G18630" s="1"/>
      <c r="H18630" s="1"/>
    </row>
    <row r="18631">
      <c r="A18631" s="1"/>
      <c r="B18631" s="1"/>
      <c r="C18631" s="1"/>
      <c r="D18631" s="8"/>
      <c r="E18631" s="1"/>
      <c r="F18631" s="1"/>
      <c r="G18631" s="1"/>
      <c r="H18631" s="1"/>
    </row>
    <row r="18632">
      <c r="A18632" s="1"/>
      <c r="B18632" s="1"/>
      <c r="C18632" s="1"/>
      <c r="D18632" s="8"/>
      <c r="E18632" s="1"/>
      <c r="F18632" s="1"/>
      <c r="G18632" s="1"/>
      <c r="H18632" s="1"/>
    </row>
    <row r="18633">
      <c r="A18633" s="1"/>
      <c r="B18633" s="1"/>
      <c r="C18633" s="1"/>
      <c r="D18633" s="8"/>
      <c r="E18633" s="1"/>
      <c r="F18633" s="1"/>
      <c r="G18633" s="1"/>
      <c r="H18633" s="1"/>
    </row>
    <row r="18634">
      <c r="A18634" s="1"/>
      <c r="B18634" s="1"/>
      <c r="C18634" s="1"/>
      <c r="D18634" s="8"/>
      <c r="E18634" s="1"/>
      <c r="F18634" s="1"/>
      <c r="G18634" s="1"/>
      <c r="H18634" s="1"/>
    </row>
    <row r="18635">
      <c r="A18635" s="1"/>
      <c r="B18635" s="1"/>
      <c r="C18635" s="1"/>
      <c r="D18635" s="8"/>
      <c r="E18635" s="1"/>
      <c r="F18635" s="1"/>
      <c r="G18635" s="1"/>
      <c r="H18635" s="1"/>
    </row>
    <row r="18636">
      <c r="A18636" s="1"/>
      <c r="B18636" s="1"/>
      <c r="C18636" s="1"/>
      <c r="D18636" s="8"/>
      <c r="E18636" s="1"/>
      <c r="F18636" s="1"/>
      <c r="G18636" s="1"/>
      <c r="H18636" s="1"/>
    </row>
    <row r="18637">
      <c r="A18637" s="1"/>
      <c r="B18637" s="1"/>
      <c r="C18637" s="1"/>
      <c r="D18637" s="8"/>
      <c r="E18637" s="1"/>
      <c r="F18637" s="1"/>
      <c r="G18637" s="1"/>
      <c r="H18637" s="1"/>
    </row>
    <row r="18638">
      <c r="A18638" s="1"/>
      <c r="B18638" s="1"/>
      <c r="C18638" s="1"/>
      <c r="D18638" s="8"/>
      <c r="E18638" s="1"/>
      <c r="F18638" s="1"/>
      <c r="G18638" s="1"/>
      <c r="H18638" s="1"/>
    </row>
    <row r="18639">
      <c r="A18639" s="1"/>
      <c r="B18639" s="1"/>
      <c r="C18639" s="1"/>
      <c r="D18639" s="8"/>
      <c r="E18639" s="1"/>
      <c r="F18639" s="1"/>
      <c r="G18639" s="1"/>
      <c r="H18639" s="1"/>
    </row>
    <row r="18640">
      <c r="A18640" s="1"/>
      <c r="B18640" s="1"/>
      <c r="C18640" s="1"/>
      <c r="D18640" s="8"/>
      <c r="E18640" s="1"/>
      <c r="F18640" s="1"/>
      <c r="G18640" s="1"/>
      <c r="H18640" s="1"/>
    </row>
    <row r="18641">
      <c r="A18641" s="1"/>
      <c r="B18641" s="1"/>
      <c r="C18641" s="1"/>
      <c r="D18641" s="8"/>
      <c r="E18641" s="1"/>
      <c r="F18641" s="1"/>
      <c r="G18641" s="1"/>
      <c r="H18641" s="1"/>
    </row>
    <row r="18642">
      <c r="A18642" s="1"/>
      <c r="B18642" s="1"/>
      <c r="C18642" s="1"/>
      <c r="D18642" s="8"/>
      <c r="E18642" s="1"/>
      <c r="F18642" s="1"/>
      <c r="G18642" s="1"/>
      <c r="H18642" s="1"/>
    </row>
    <row r="18643">
      <c r="A18643" s="1"/>
      <c r="B18643" s="1"/>
      <c r="C18643" s="1"/>
      <c r="D18643" s="8"/>
      <c r="E18643" s="1"/>
      <c r="F18643" s="1"/>
      <c r="G18643" s="1"/>
      <c r="H18643" s="1"/>
    </row>
    <row r="18644">
      <c r="A18644" s="1"/>
      <c r="B18644" s="1"/>
      <c r="C18644" s="1"/>
      <c r="D18644" s="8"/>
      <c r="E18644" s="1"/>
      <c r="F18644" s="1"/>
      <c r="G18644" s="1"/>
      <c r="H18644" s="1"/>
    </row>
    <row r="18645">
      <c r="A18645" s="1"/>
      <c r="B18645" s="1"/>
      <c r="C18645" s="1"/>
      <c r="D18645" s="8"/>
      <c r="E18645" s="1"/>
      <c r="F18645" s="1"/>
      <c r="G18645" s="1"/>
      <c r="H18645" s="1"/>
    </row>
    <row r="18646">
      <c r="A18646" s="1"/>
      <c r="B18646" s="1"/>
      <c r="C18646" s="1"/>
      <c r="D18646" s="8"/>
      <c r="E18646" s="1"/>
      <c r="F18646" s="1"/>
      <c r="G18646" s="1"/>
      <c r="H18646" s="1"/>
    </row>
    <row r="18647">
      <c r="A18647" s="1"/>
      <c r="B18647" s="1"/>
      <c r="C18647" s="1"/>
      <c r="D18647" s="8"/>
      <c r="E18647" s="1"/>
      <c r="F18647" s="1"/>
      <c r="G18647" s="1"/>
      <c r="H18647" s="1"/>
    </row>
    <row r="18648">
      <c r="A18648" s="1"/>
      <c r="B18648" s="1"/>
      <c r="C18648" s="1"/>
      <c r="D18648" s="8"/>
      <c r="E18648" s="1"/>
      <c r="F18648" s="1"/>
      <c r="G18648" s="1"/>
      <c r="H18648" s="1"/>
    </row>
    <row r="18649">
      <c r="A18649" s="1"/>
      <c r="B18649" s="1"/>
      <c r="C18649" s="1"/>
      <c r="D18649" s="8"/>
      <c r="E18649" s="1"/>
      <c r="F18649" s="1"/>
      <c r="G18649" s="1"/>
      <c r="H18649" s="1"/>
    </row>
    <row r="18650">
      <c r="A18650" s="1"/>
      <c r="B18650" s="1"/>
      <c r="C18650" s="1"/>
      <c r="D18650" s="8"/>
      <c r="E18650" s="1"/>
      <c r="F18650" s="1"/>
      <c r="G18650" s="1"/>
      <c r="H18650" s="1"/>
    </row>
    <row r="18651">
      <c r="A18651" s="1"/>
      <c r="B18651" s="1"/>
      <c r="C18651" s="1"/>
      <c r="D18651" s="8"/>
      <c r="E18651" s="1"/>
      <c r="F18651" s="1"/>
      <c r="G18651" s="1"/>
      <c r="H18651" s="1"/>
    </row>
    <row r="18652">
      <c r="A18652" s="1"/>
      <c r="B18652" s="1"/>
      <c r="C18652" s="1"/>
      <c r="D18652" s="8"/>
      <c r="E18652" s="1"/>
      <c r="F18652" s="1"/>
      <c r="G18652" s="1"/>
      <c r="H18652" s="1"/>
    </row>
    <row r="18653">
      <c r="A18653" s="1"/>
      <c r="B18653" s="1"/>
      <c r="C18653" s="1"/>
      <c r="D18653" s="8"/>
      <c r="E18653" s="1"/>
      <c r="F18653" s="1"/>
      <c r="G18653" s="1"/>
      <c r="H18653" s="1"/>
    </row>
    <row r="18654">
      <c r="A18654" s="1"/>
      <c r="B18654" s="1"/>
      <c r="C18654" s="1"/>
      <c r="D18654" s="8"/>
      <c r="E18654" s="1"/>
      <c r="F18654" s="1"/>
      <c r="G18654" s="1"/>
      <c r="H18654" s="1"/>
    </row>
    <row r="18655">
      <c r="A18655" s="1"/>
      <c r="B18655" s="1"/>
      <c r="C18655" s="1"/>
      <c r="D18655" s="8"/>
      <c r="E18655" s="1"/>
      <c r="F18655" s="1"/>
      <c r="G18655" s="1"/>
      <c r="H18655" s="1"/>
    </row>
    <row r="18656">
      <c r="A18656" s="1"/>
      <c r="B18656" s="1"/>
      <c r="C18656" s="1"/>
      <c r="D18656" s="8"/>
      <c r="E18656" s="1"/>
      <c r="F18656" s="1"/>
      <c r="G18656" s="1"/>
      <c r="H18656" s="1"/>
    </row>
    <row r="18657">
      <c r="A18657" s="1"/>
      <c r="B18657" s="1"/>
      <c r="C18657" s="1"/>
      <c r="D18657" s="8"/>
      <c r="E18657" s="1"/>
      <c r="F18657" s="1"/>
      <c r="G18657" s="1"/>
      <c r="H18657" s="1"/>
    </row>
    <row r="18658">
      <c r="A18658" s="1"/>
      <c r="B18658" s="1"/>
      <c r="C18658" s="1"/>
      <c r="D18658" s="8"/>
      <c r="E18658" s="1"/>
      <c r="F18658" s="1"/>
      <c r="G18658" s="1"/>
      <c r="H18658" s="1"/>
    </row>
    <row r="18659">
      <c r="A18659" s="1"/>
      <c r="B18659" s="1"/>
      <c r="C18659" s="1"/>
      <c r="D18659" s="8"/>
      <c r="E18659" s="1"/>
      <c r="F18659" s="1"/>
      <c r="G18659" s="1"/>
      <c r="H18659" s="1"/>
    </row>
    <row r="18660">
      <c r="A18660" s="1"/>
      <c r="B18660" s="1"/>
      <c r="C18660" s="1"/>
      <c r="D18660" s="8"/>
      <c r="E18660" s="1"/>
      <c r="F18660" s="1"/>
      <c r="G18660" s="1"/>
      <c r="H18660" s="1"/>
    </row>
    <row r="18661">
      <c r="A18661" s="1"/>
      <c r="B18661" s="1"/>
      <c r="C18661" s="1"/>
      <c r="D18661" s="8"/>
      <c r="E18661" s="1"/>
      <c r="F18661" s="1"/>
      <c r="G18661" s="1"/>
      <c r="H18661" s="1"/>
    </row>
    <row r="18662">
      <c r="A18662" s="1"/>
      <c r="B18662" s="1"/>
      <c r="C18662" s="1"/>
      <c r="D18662" s="8"/>
      <c r="E18662" s="1"/>
      <c r="F18662" s="1"/>
      <c r="G18662" s="1"/>
      <c r="H18662" s="1"/>
    </row>
    <row r="18663">
      <c r="A18663" s="1"/>
      <c r="B18663" s="1"/>
      <c r="C18663" s="1"/>
      <c r="D18663" s="8"/>
      <c r="E18663" s="1"/>
      <c r="F18663" s="1"/>
      <c r="G18663" s="1"/>
      <c r="H18663" s="1"/>
    </row>
    <row r="18664">
      <c r="A18664" s="1"/>
      <c r="B18664" s="1"/>
      <c r="C18664" s="1"/>
      <c r="D18664" s="8"/>
      <c r="E18664" s="1"/>
      <c r="F18664" s="1"/>
      <c r="G18664" s="1"/>
      <c r="H18664" s="1"/>
    </row>
    <row r="18665">
      <c r="A18665" s="1"/>
      <c r="B18665" s="1"/>
      <c r="C18665" s="1"/>
      <c r="D18665" s="8"/>
      <c r="E18665" s="1"/>
      <c r="F18665" s="1"/>
      <c r="G18665" s="1"/>
      <c r="H18665" s="1"/>
    </row>
    <row r="18666">
      <c r="A18666" s="1"/>
      <c r="B18666" s="1"/>
      <c r="C18666" s="1"/>
      <c r="D18666" s="8"/>
      <c r="E18666" s="1"/>
      <c r="F18666" s="1"/>
      <c r="G18666" s="1"/>
      <c r="H18666" s="1"/>
    </row>
    <row r="18667">
      <c r="A18667" s="1"/>
      <c r="B18667" s="1"/>
      <c r="C18667" s="1"/>
      <c r="D18667" s="8"/>
      <c r="E18667" s="1"/>
      <c r="F18667" s="1"/>
      <c r="G18667" s="1"/>
      <c r="H18667" s="1"/>
    </row>
    <row r="18668">
      <c r="A18668" s="1"/>
      <c r="B18668" s="1"/>
      <c r="C18668" s="1"/>
      <c r="D18668" s="8"/>
      <c r="E18668" s="1"/>
      <c r="F18668" s="1"/>
      <c r="G18668" s="1"/>
      <c r="H18668" s="1"/>
    </row>
    <row r="18669">
      <c r="A18669" s="1"/>
      <c r="B18669" s="1"/>
      <c r="C18669" s="1"/>
      <c r="D18669" s="8"/>
      <c r="E18669" s="1"/>
      <c r="F18669" s="1"/>
      <c r="G18669" s="1"/>
      <c r="H18669" s="1"/>
    </row>
    <row r="18670">
      <c r="A18670" s="1"/>
      <c r="B18670" s="1"/>
      <c r="C18670" s="1"/>
      <c r="D18670" s="8"/>
      <c r="E18670" s="1"/>
      <c r="F18670" s="1"/>
      <c r="G18670" s="1"/>
      <c r="H18670" s="1"/>
    </row>
    <row r="18671">
      <c r="A18671" s="1"/>
      <c r="B18671" s="1"/>
      <c r="C18671" s="1"/>
      <c r="D18671" s="8"/>
      <c r="E18671" s="1"/>
      <c r="F18671" s="1"/>
      <c r="G18671" s="1"/>
      <c r="H18671" s="1"/>
    </row>
    <row r="18672">
      <c r="A18672" s="1"/>
      <c r="B18672" s="1"/>
      <c r="C18672" s="1"/>
      <c r="D18672" s="8"/>
      <c r="E18672" s="1"/>
      <c r="F18672" s="1"/>
      <c r="G18672" s="1"/>
      <c r="H18672" s="1"/>
    </row>
    <row r="18673">
      <c r="A18673" s="1"/>
      <c r="B18673" s="1"/>
      <c r="C18673" s="1"/>
      <c r="D18673" s="8"/>
      <c r="E18673" s="1"/>
      <c r="F18673" s="1"/>
      <c r="G18673" s="1"/>
      <c r="H18673" s="1"/>
    </row>
    <row r="18674">
      <c r="A18674" s="1"/>
      <c r="B18674" s="1"/>
      <c r="C18674" s="1"/>
      <c r="D18674" s="8"/>
      <c r="E18674" s="1"/>
      <c r="F18674" s="1"/>
      <c r="G18674" s="1"/>
      <c r="H18674" s="1"/>
    </row>
    <row r="18675">
      <c r="A18675" s="1"/>
      <c r="B18675" s="1"/>
      <c r="C18675" s="1"/>
      <c r="D18675" s="8"/>
      <c r="E18675" s="1"/>
      <c r="F18675" s="1"/>
      <c r="G18675" s="1"/>
      <c r="H18675" s="1"/>
    </row>
    <row r="18676">
      <c r="A18676" s="1"/>
      <c r="B18676" s="1"/>
      <c r="C18676" s="1"/>
      <c r="D18676" s="8"/>
      <c r="E18676" s="1"/>
      <c r="F18676" s="1"/>
      <c r="G18676" s="1"/>
      <c r="H18676" s="1"/>
    </row>
    <row r="18677">
      <c r="A18677" s="1"/>
      <c r="B18677" s="1"/>
      <c r="C18677" s="1"/>
      <c r="D18677" s="8"/>
      <c r="E18677" s="1"/>
      <c r="F18677" s="1"/>
      <c r="G18677" s="1"/>
      <c r="H18677" s="1"/>
    </row>
    <row r="18678">
      <c r="A18678" s="1"/>
      <c r="B18678" s="1"/>
      <c r="C18678" s="1"/>
      <c r="D18678" s="8"/>
      <c r="E18678" s="1"/>
      <c r="F18678" s="1"/>
      <c r="G18678" s="1"/>
      <c r="H18678" s="1"/>
    </row>
    <row r="18679">
      <c r="A18679" s="1"/>
      <c r="B18679" s="1"/>
      <c r="C18679" s="1"/>
      <c r="D18679" s="8"/>
      <c r="E18679" s="1"/>
      <c r="F18679" s="1"/>
      <c r="G18679" s="1"/>
      <c r="H18679" s="1"/>
    </row>
    <row r="18680">
      <c r="A18680" s="1"/>
      <c r="B18680" s="1"/>
      <c r="C18680" s="1"/>
      <c r="D18680" s="8"/>
      <c r="E18680" s="1"/>
      <c r="F18680" s="1"/>
      <c r="G18680" s="1"/>
      <c r="H18680" s="1"/>
    </row>
    <row r="18681">
      <c r="A18681" s="1"/>
      <c r="B18681" s="1"/>
      <c r="C18681" s="1"/>
      <c r="D18681" s="8"/>
      <c r="E18681" s="1"/>
      <c r="F18681" s="1"/>
      <c r="G18681" s="1"/>
      <c r="H18681" s="1"/>
    </row>
    <row r="18682">
      <c r="A18682" s="1"/>
      <c r="B18682" s="1"/>
      <c r="C18682" s="1"/>
      <c r="D18682" s="8"/>
      <c r="E18682" s="1"/>
      <c r="F18682" s="1"/>
      <c r="G18682" s="1"/>
      <c r="H18682" s="1"/>
    </row>
    <row r="18683">
      <c r="A18683" s="1"/>
      <c r="B18683" s="1"/>
      <c r="C18683" s="1"/>
      <c r="D18683" s="8"/>
      <c r="E18683" s="1"/>
      <c r="F18683" s="1"/>
      <c r="G18683" s="1"/>
      <c r="H18683" s="1"/>
    </row>
    <row r="18684">
      <c r="A18684" s="1"/>
      <c r="B18684" s="1"/>
      <c r="C18684" s="1"/>
      <c r="D18684" s="8"/>
      <c r="E18684" s="1"/>
      <c r="F18684" s="1"/>
      <c r="G18684" s="1"/>
      <c r="H18684" s="1"/>
    </row>
    <row r="18685">
      <c r="A18685" s="1"/>
      <c r="B18685" s="1"/>
      <c r="C18685" s="1"/>
      <c r="D18685" s="8"/>
      <c r="E18685" s="1"/>
      <c r="F18685" s="1"/>
      <c r="G18685" s="1"/>
      <c r="H18685" s="1"/>
    </row>
    <row r="18686">
      <c r="A18686" s="1"/>
      <c r="B18686" s="1"/>
      <c r="C18686" s="1"/>
      <c r="D18686" s="8"/>
      <c r="E18686" s="1"/>
      <c r="F18686" s="1"/>
      <c r="G18686" s="1"/>
      <c r="H18686" s="1"/>
    </row>
    <row r="18687">
      <c r="A18687" s="1"/>
      <c r="B18687" s="1"/>
      <c r="C18687" s="1"/>
      <c r="D18687" s="8"/>
      <c r="E18687" s="1"/>
      <c r="F18687" s="1"/>
      <c r="G18687" s="1"/>
      <c r="H18687" s="1"/>
    </row>
    <row r="18688">
      <c r="A18688" s="1"/>
      <c r="B18688" s="1"/>
      <c r="C18688" s="1"/>
      <c r="D18688" s="8"/>
      <c r="E18688" s="1"/>
      <c r="F18688" s="1"/>
      <c r="G18688" s="1"/>
      <c r="H18688" s="1"/>
    </row>
    <row r="18689">
      <c r="A18689" s="1"/>
      <c r="B18689" s="1"/>
      <c r="C18689" s="1"/>
      <c r="D18689" s="8"/>
      <c r="E18689" s="1"/>
      <c r="F18689" s="1"/>
      <c r="G18689" s="1"/>
      <c r="H18689" s="1"/>
    </row>
    <row r="18690">
      <c r="A18690" s="1"/>
      <c r="B18690" s="1"/>
      <c r="C18690" s="1"/>
      <c r="D18690" s="8"/>
      <c r="E18690" s="1"/>
      <c r="F18690" s="1"/>
      <c r="G18690" s="1"/>
      <c r="H18690" s="1"/>
    </row>
    <row r="18691">
      <c r="A18691" s="1"/>
      <c r="B18691" s="1"/>
      <c r="C18691" s="1"/>
      <c r="D18691" s="8"/>
      <c r="E18691" s="1"/>
      <c r="F18691" s="1"/>
      <c r="G18691" s="1"/>
      <c r="H18691" s="1"/>
    </row>
    <row r="18692">
      <c r="A18692" s="1"/>
      <c r="B18692" s="1"/>
      <c r="C18692" s="1"/>
      <c r="D18692" s="8"/>
      <c r="E18692" s="1"/>
      <c r="F18692" s="1"/>
      <c r="G18692" s="1"/>
      <c r="H18692" s="1"/>
    </row>
    <row r="18693">
      <c r="A18693" s="1"/>
      <c r="B18693" s="1"/>
      <c r="C18693" s="1"/>
      <c r="D18693" s="8"/>
      <c r="E18693" s="1"/>
      <c r="F18693" s="1"/>
      <c r="G18693" s="1"/>
      <c r="H18693" s="1"/>
    </row>
    <row r="18694">
      <c r="A18694" s="1"/>
      <c r="B18694" s="1"/>
      <c r="C18694" s="1"/>
      <c r="D18694" s="8"/>
      <c r="E18694" s="1"/>
      <c r="F18694" s="1"/>
      <c r="G18694" s="1"/>
      <c r="H18694" s="1"/>
    </row>
    <row r="18695">
      <c r="A18695" s="1"/>
      <c r="B18695" s="1"/>
      <c r="C18695" s="1"/>
      <c r="D18695" s="8"/>
      <c r="E18695" s="1"/>
      <c r="F18695" s="1"/>
      <c r="G18695" s="1"/>
      <c r="H18695" s="1"/>
    </row>
    <row r="18696">
      <c r="A18696" s="1"/>
      <c r="B18696" s="1"/>
      <c r="C18696" s="1"/>
      <c r="D18696" s="8"/>
      <c r="E18696" s="1"/>
      <c r="F18696" s="1"/>
      <c r="G18696" s="1"/>
      <c r="H18696" s="1"/>
    </row>
    <row r="18697">
      <c r="A18697" s="1"/>
      <c r="B18697" s="1"/>
      <c r="C18697" s="1"/>
      <c r="D18697" s="8"/>
      <c r="E18697" s="1"/>
      <c r="F18697" s="1"/>
      <c r="G18697" s="1"/>
      <c r="H18697" s="1"/>
    </row>
    <row r="18698">
      <c r="A18698" s="1"/>
      <c r="B18698" s="1"/>
      <c r="C18698" s="1"/>
      <c r="D18698" s="8"/>
      <c r="E18698" s="1"/>
      <c r="F18698" s="1"/>
      <c r="G18698" s="1"/>
      <c r="H18698" s="1"/>
    </row>
    <row r="18699">
      <c r="A18699" s="1"/>
      <c r="B18699" s="1"/>
      <c r="C18699" s="1"/>
      <c r="D18699" s="8"/>
      <c r="E18699" s="1"/>
      <c r="F18699" s="1"/>
      <c r="G18699" s="1"/>
      <c r="H18699" s="1"/>
    </row>
    <row r="18700">
      <c r="A18700" s="1"/>
      <c r="B18700" s="1"/>
      <c r="C18700" s="1"/>
      <c r="D18700" s="8"/>
      <c r="E18700" s="1"/>
      <c r="F18700" s="1"/>
      <c r="G18700" s="1"/>
      <c r="H18700" s="1"/>
    </row>
    <row r="18701">
      <c r="A18701" s="1"/>
      <c r="B18701" s="1"/>
      <c r="C18701" s="1"/>
      <c r="D18701" s="8"/>
      <c r="E18701" s="1"/>
      <c r="F18701" s="1"/>
      <c r="G18701" s="1"/>
      <c r="H18701" s="1"/>
    </row>
    <row r="18702">
      <c r="A18702" s="1"/>
      <c r="B18702" s="1"/>
      <c r="C18702" s="1"/>
      <c r="D18702" s="8"/>
      <c r="E18702" s="1"/>
      <c r="F18702" s="1"/>
      <c r="G18702" s="1"/>
      <c r="H18702" s="1"/>
    </row>
    <row r="18703">
      <c r="A18703" s="1"/>
      <c r="B18703" s="1"/>
      <c r="C18703" s="1"/>
      <c r="D18703" s="8"/>
      <c r="E18703" s="1"/>
      <c r="F18703" s="1"/>
      <c r="G18703" s="1"/>
      <c r="H18703" s="1"/>
    </row>
    <row r="18704">
      <c r="A18704" s="1"/>
      <c r="B18704" s="1"/>
      <c r="C18704" s="1"/>
      <c r="D18704" s="8"/>
      <c r="E18704" s="1"/>
      <c r="F18704" s="1"/>
      <c r="G18704" s="1"/>
      <c r="H18704" s="1"/>
    </row>
    <row r="18705">
      <c r="A18705" s="1"/>
      <c r="B18705" s="1"/>
      <c r="C18705" s="1"/>
      <c r="D18705" s="8"/>
      <c r="E18705" s="1"/>
      <c r="F18705" s="1"/>
      <c r="G18705" s="1"/>
      <c r="H18705" s="1"/>
    </row>
    <row r="18706">
      <c r="A18706" s="1"/>
      <c r="B18706" s="1"/>
      <c r="C18706" s="1"/>
      <c r="D18706" s="8"/>
      <c r="E18706" s="1"/>
      <c r="F18706" s="1"/>
      <c r="G18706" s="1"/>
      <c r="H18706" s="1"/>
    </row>
    <row r="18707">
      <c r="A18707" s="1"/>
      <c r="B18707" s="1"/>
      <c r="C18707" s="1"/>
      <c r="D18707" s="8"/>
      <c r="E18707" s="1"/>
      <c r="F18707" s="1"/>
      <c r="G18707" s="1"/>
      <c r="H18707" s="1"/>
    </row>
    <row r="18708">
      <c r="A18708" s="1"/>
      <c r="B18708" s="1"/>
      <c r="C18708" s="1"/>
      <c r="D18708" s="8"/>
      <c r="E18708" s="1"/>
      <c r="F18708" s="1"/>
      <c r="G18708" s="1"/>
      <c r="H18708" s="1"/>
    </row>
    <row r="18709">
      <c r="A18709" s="1"/>
      <c r="B18709" s="1"/>
      <c r="C18709" s="1"/>
      <c r="D18709" s="8"/>
      <c r="E18709" s="1"/>
      <c r="F18709" s="1"/>
      <c r="G18709" s="1"/>
      <c r="H18709" s="1"/>
    </row>
    <row r="18710">
      <c r="A18710" s="1"/>
      <c r="B18710" s="1"/>
      <c r="C18710" s="1"/>
      <c r="D18710" s="8"/>
      <c r="E18710" s="1"/>
      <c r="F18710" s="1"/>
      <c r="G18710" s="1"/>
      <c r="H18710" s="1"/>
    </row>
    <row r="18711">
      <c r="A18711" s="1"/>
      <c r="B18711" s="1"/>
      <c r="C18711" s="1"/>
      <c r="D18711" s="8"/>
      <c r="E18711" s="1"/>
      <c r="F18711" s="1"/>
      <c r="G18711" s="1"/>
      <c r="H18711" s="1"/>
    </row>
    <row r="18712">
      <c r="A18712" s="1"/>
      <c r="B18712" s="1"/>
      <c r="C18712" s="1"/>
      <c r="D18712" s="8"/>
      <c r="E18712" s="1"/>
      <c r="F18712" s="1"/>
      <c r="G18712" s="1"/>
      <c r="H18712" s="1"/>
    </row>
    <row r="18713">
      <c r="A18713" s="1"/>
      <c r="B18713" s="1"/>
      <c r="C18713" s="1"/>
      <c r="D18713" s="8"/>
      <c r="E18713" s="1"/>
      <c r="F18713" s="1"/>
      <c r="G18713" s="1"/>
      <c r="H18713" s="1"/>
    </row>
    <row r="18714">
      <c r="A18714" s="1"/>
      <c r="B18714" s="1"/>
      <c r="C18714" s="1"/>
      <c r="D18714" s="8"/>
      <c r="E18714" s="1"/>
      <c r="F18714" s="1"/>
      <c r="G18714" s="1"/>
      <c r="H18714" s="1"/>
    </row>
    <row r="18715">
      <c r="A18715" s="1"/>
      <c r="B18715" s="1"/>
      <c r="C18715" s="1"/>
      <c r="D18715" s="8"/>
      <c r="E18715" s="1"/>
      <c r="F18715" s="1"/>
      <c r="G18715" s="1"/>
      <c r="H18715" s="1"/>
    </row>
    <row r="18716">
      <c r="A18716" s="1"/>
      <c r="B18716" s="1"/>
      <c r="C18716" s="1"/>
      <c r="D18716" s="8"/>
      <c r="E18716" s="1"/>
      <c r="F18716" s="1"/>
      <c r="G18716" s="1"/>
      <c r="H18716" s="1"/>
    </row>
    <row r="18717">
      <c r="A18717" s="1"/>
      <c r="B18717" s="1"/>
      <c r="C18717" s="1"/>
      <c r="D18717" s="8"/>
      <c r="E18717" s="1"/>
      <c r="F18717" s="1"/>
      <c r="G18717" s="1"/>
      <c r="H18717" s="1"/>
    </row>
    <row r="18718">
      <c r="A18718" s="1"/>
      <c r="B18718" s="1"/>
      <c r="C18718" s="1"/>
      <c r="D18718" s="8"/>
      <c r="E18718" s="1"/>
      <c r="F18718" s="1"/>
      <c r="G18718" s="1"/>
      <c r="H18718" s="1"/>
    </row>
    <row r="18719">
      <c r="A18719" s="1"/>
      <c r="B18719" s="1"/>
      <c r="C18719" s="1"/>
      <c r="D18719" s="8"/>
      <c r="E18719" s="1"/>
      <c r="F18719" s="1"/>
      <c r="G18719" s="1"/>
      <c r="H18719" s="1"/>
    </row>
    <row r="18720">
      <c r="A18720" s="1"/>
      <c r="B18720" s="1"/>
      <c r="C18720" s="1"/>
      <c r="D18720" s="8"/>
      <c r="E18720" s="1"/>
      <c r="F18720" s="1"/>
      <c r="G18720" s="1"/>
      <c r="H18720" s="1"/>
    </row>
    <row r="18721">
      <c r="A18721" s="1"/>
      <c r="B18721" s="1"/>
      <c r="C18721" s="1"/>
      <c r="D18721" s="8"/>
      <c r="E18721" s="1"/>
      <c r="F18721" s="1"/>
      <c r="G18721" s="1"/>
      <c r="H18721" s="1"/>
    </row>
    <row r="18722">
      <c r="A18722" s="1"/>
      <c r="B18722" s="1"/>
      <c r="C18722" s="1"/>
      <c r="D18722" s="8"/>
      <c r="E18722" s="1"/>
      <c r="F18722" s="1"/>
      <c r="G18722" s="1"/>
      <c r="H18722" s="1"/>
    </row>
    <row r="18723">
      <c r="A18723" s="1"/>
      <c r="B18723" s="1"/>
      <c r="C18723" s="1"/>
      <c r="D18723" s="8"/>
      <c r="E18723" s="1"/>
      <c r="F18723" s="1"/>
      <c r="G18723" s="1"/>
      <c r="H18723" s="1"/>
    </row>
    <row r="18724">
      <c r="A18724" s="1"/>
      <c r="B18724" s="1"/>
      <c r="C18724" s="1"/>
      <c r="D18724" s="8"/>
      <c r="E18724" s="1"/>
      <c r="F18724" s="1"/>
      <c r="G18724" s="1"/>
      <c r="H18724" s="1"/>
    </row>
    <row r="18725">
      <c r="A18725" s="1"/>
      <c r="B18725" s="1"/>
      <c r="C18725" s="1"/>
      <c r="D18725" s="8"/>
      <c r="E18725" s="1"/>
      <c r="F18725" s="1"/>
      <c r="G18725" s="1"/>
      <c r="H18725" s="1"/>
    </row>
    <row r="18726">
      <c r="A18726" s="1"/>
      <c r="B18726" s="1"/>
      <c r="C18726" s="1"/>
      <c r="D18726" s="8"/>
      <c r="E18726" s="1"/>
      <c r="F18726" s="1"/>
      <c r="G18726" s="1"/>
      <c r="H18726" s="1"/>
    </row>
    <row r="18727">
      <c r="A18727" s="1"/>
      <c r="B18727" s="1"/>
      <c r="C18727" s="1"/>
      <c r="D18727" s="8"/>
      <c r="E18727" s="1"/>
      <c r="F18727" s="1"/>
      <c r="G18727" s="1"/>
      <c r="H18727" s="1"/>
    </row>
    <row r="18728">
      <c r="A18728" s="1"/>
      <c r="B18728" s="1"/>
      <c r="C18728" s="1"/>
      <c r="D18728" s="8"/>
      <c r="E18728" s="1"/>
      <c r="F18728" s="1"/>
      <c r="G18728" s="1"/>
      <c r="H18728" s="1"/>
    </row>
    <row r="18729">
      <c r="A18729" s="1"/>
      <c r="B18729" s="1"/>
      <c r="C18729" s="1"/>
      <c r="D18729" s="8"/>
      <c r="E18729" s="1"/>
      <c r="F18729" s="1"/>
      <c r="G18729" s="1"/>
      <c r="H18729" s="1"/>
    </row>
    <row r="18730">
      <c r="A18730" s="1"/>
      <c r="B18730" s="1"/>
      <c r="C18730" s="1"/>
      <c r="D18730" s="8"/>
      <c r="E18730" s="1"/>
      <c r="F18730" s="1"/>
      <c r="G18730" s="1"/>
      <c r="H18730" s="1"/>
    </row>
    <row r="18731">
      <c r="A18731" s="1"/>
      <c r="B18731" s="1"/>
      <c r="C18731" s="1"/>
      <c r="D18731" s="8"/>
      <c r="E18731" s="1"/>
      <c r="F18731" s="1"/>
      <c r="G18731" s="1"/>
      <c r="H18731" s="1"/>
    </row>
    <row r="18732">
      <c r="A18732" s="1"/>
      <c r="B18732" s="1"/>
      <c r="C18732" s="1"/>
      <c r="D18732" s="8"/>
      <c r="E18732" s="1"/>
      <c r="F18732" s="1"/>
      <c r="G18732" s="1"/>
      <c r="H18732" s="1"/>
    </row>
    <row r="18733">
      <c r="A18733" s="1"/>
      <c r="B18733" s="1"/>
      <c r="C18733" s="1"/>
      <c r="D18733" s="8"/>
      <c r="E18733" s="1"/>
      <c r="F18733" s="1"/>
      <c r="G18733" s="1"/>
      <c r="H18733" s="1"/>
    </row>
    <row r="18734">
      <c r="A18734" s="1"/>
      <c r="B18734" s="1"/>
      <c r="C18734" s="1"/>
      <c r="D18734" s="8"/>
      <c r="E18734" s="1"/>
      <c r="F18734" s="1"/>
      <c r="G18734" s="1"/>
      <c r="H18734" s="1"/>
    </row>
    <row r="18735">
      <c r="A18735" s="1"/>
      <c r="B18735" s="1"/>
      <c r="C18735" s="1"/>
      <c r="D18735" s="8"/>
      <c r="E18735" s="1"/>
      <c r="F18735" s="1"/>
      <c r="G18735" s="1"/>
      <c r="H18735" s="1"/>
    </row>
    <row r="18736">
      <c r="A18736" s="1"/>
      <c r="B18736" s="1"/>
      <c r="C18736" s="1"/>
      <c r="D18736" s="8"/>
      <c r="E18736" s="1"/>
      <c r="F18736" s="1"/>
      <c r="G18736" s="1"/>
      <c r="H18736" s="1"/>
    </row>
    <row r="18737">
      <c r="A18737" s="1"/>
      <c r="B18737" s="1"/>
      <c r="C18737" s="1"/>
      <c r="D18737" s="8"/>
      <c r="E18737" s="1"/>
      <c r="F18737" s="1"/>
      <c r="G18737" s="1"/>
      <c r="H18737" s="1"/>
    </row>
    <row r="18738">
      <c r="A18738" s="1"/>
      <c r="B18738" s="1"/>
      <c r="C18738" s="1"/>
      <c r="D18738" s="8"/>
      <c r="E18738" s="1"/>
      <c r="F18738" s="1"/>
      <c r="G18738" s="1"/>
      <c r="H18738" s="1"/>
    </row>
    <row r="18739">
      <c r="A18739" s="1"/>
      <c r="B18739" s="1"/>
      <c r="C18739" s="1"/>
      <c r="D18739" s="8"/>
      <c r="E18739" s="1"/>
      <c r="F18739" s="1"/>
      <c r="G18739" s="1"/>
      <c r="H18739" s="1"/>
    </row>
    <row r="18740">
      <c r="A18740" s="1"/>
      <c r="B18740" s="1"/>
      <c r="C18740" s="1"/>
      <c r="D18740" s="8"/>
      <c r="E18740" s="1"/>
      <c r="F18740" s="1"/>
      <c r="G18740" s="1"/>
      <c r="H18740" s="1"/>
    </row>
    <row r="18741">
      <c r="A18741" s="1"/>
      <c r="B18741" s="1"/>
      <c r="C18741" s="1"/>
      <c r="D18741" s="8"/>
      <c r="E18741" s="1"/>
      <c r="F18741" s="1"/>
      <c r="G18741" s="1"/>
      <c r="H18741" s="1"/>
    </row>
    <row r="18742">
      <c r="A18742" s="1"/>
      <c r="B18742" s="1"/>
      <c r="C18742" s="1"/>
      <c r="D18742" s="8"/>
      <c r="E18742" s="1"/>
      <c r="F18742" s="1"/>
      <c r="G18742" s="1"/>
      <c r="H18742" s="1"/>
    </row>
    <row r="18743">
      <c r="A18743" s="1"/>
      <c r="B18743" s="1"/>
      <c r="C18743" s="1"/>
      <c r="D18743" s="8"/>
      <c r="E18743" s="1"/>
      <c r="F18743" s="1"/>
      <c r="G18743" s="1"/>
      <c r="H18743" s="1"/>
    </row>
    <row r="18744">
      <c r="A18744" s="1"/>
      <c r="B18744" s="1"/>
      <c r="C18744" s="1"/>
      <c r="D18744" s="8"/>
      <c r="E18744" s="1"/>
      <c r="F18744" s="1"/>
      <c r="G18744" s="1"/>
      <c r="H18744" s="1"/>
    </row>
    <row r="18745">
      <c r="A18745" s="1"/>
      <c r="B18745" s="1"/>
      <c r="C18745" s="1"/>
      <c r="D18745" s="8"/>
      <c r="E18745" s="1"/>
      <c r="F18745" s="1"/>
      <c r="G18745" s="1"/>
      <c r="H18745" s="1"/>
    </row>
    <row r="18746">
      <c r="A18746" s="1"/>
      <c r="B18746" s="1"/>
      <c r="C18746" s="1"/>
      <c r="D18746" s="8"/>
      <c r="E18746" s="1"/>
      <c r="F18746" s="1"/>
      <c r="G18746" s="1"/>
      <c r="H18746" s="1"/>
    </row>
    <row r="18747">
      <c r="A18747" s="1"/>
      <c r="B18747" s="1"/>
      <c r="C18747" s="1"/>
      <c r="D18747" s="8"/>
      <c r="E18747" s="1"/>
      <c r="F18747" s="1"/>
      <c r="G18747" s="1"/>
      <c r="H18747" s="1"/>
    </row>
    <row r="18748">
      <c r="A18748" s="1"/>
      <c r="B18748" s="1"/>
      <c r="C18748" s="1"/>
      <c r="D18748" s="8"/>
      <c r="E18748" s="1"/>
      <c r="F18748" s="1"/>
      <c r="G18748" s="1"/>
      <c r="H18748" s="1"/>
    </row>
    <row r="18749">
      <c r="A18749" s="1"/>
      <c r="B18749" s="1"/>
      <c r="C18749" s="1"/>
      <c r="D18749" s="8"/>
      <c r="E18749" s="1"/>
      <c r="F18749" s="1"/>
      <c r="G18749" s="1"/>
      <c r="H18749" s="1"/>
    </row>
    <row r="18750">
      <c r="A18750" s="1"/>
      <c r="B18750" s="1"/>
      <c r="C18750" s="1"/>
      <c r="D18750" s="8"/>
      <c r="E18750" s="1"/>
      <c r="F18750" s="1"/>
      <c r="G18750" s="1"/>
      <c r="H18750" s="1"/>
    </row>
    <row r="18751">
      <c r="A18751" s="1"/>
      <c r="B18751" s="1"/>
      <c r="C18751" s="1"/>
      <c r="D18751" s="8"/>
      <c r="E18751" s="1"/>
      <c r="F18751" s="1"/>
      <c r="G18751" s="1"/>
      <c r="H18751" s="1"/>
    </row>
    <row r="18752">
      <c r="A18752" s="1"/>
      <c r="B18752" s="1"/>
      <c r="C18752" s="1"/>
      <c r="D18752" s="8"/>
      <c r="E18752" s="1"/>
      <c r="F18752" s="1"/>
      <c r="G18752" s="1"/>
      <c r="H18752" s="1"/>
    </row>
    <row r="18753">
      <c r="A18753" s="1"/>
      <c r="B18753" s="1"/>
      <c r="C18753" s="1"/>
      <c r="D18753" s="8"/>
      <c r="E18753" s="1"/>
      <c r="F18753" s="1"/>
      <c r="G18753" s="1"/>
      <c r="H18753" s="1"/>
    </row>
    <row r="18754">
      <c r="A18754" s="1"/>
      <c r="B18754" s="1"/>
      <c r="C18754" s="1"/>
      <c r="D18754" s="8"/>
      <c r="E18754" s="1"/>
      <c r="F18754" s="1"/>
      <c r="G18754" s="1"/>
      <c r="H18754" s="1"/>
    </row>
    <row r="18755">
      <c r="A18755" s="1"/>
      <c r="B18755" s="1"/>
      <c r="C18755" s="1"/>
      <c r="D18755" s="8"/>
      <c r="E18755" s="1"/>
      <c r="F18755" s="1"/>
      <c r="G18755" s="1"/>
      <c r="H18755" s="1"/>
    </row>
    <row r="18756">
      <c r="A18756" s="1"/>
      <c r="B18756" s="1"/>
      <c r="C18756" s="1"/>
      <c r="D18756" s="8"/>
      <c r="E18756" s="1"/>
      <c r="F18756" s="1"/>
      <c r="G18756" s="1"/>
      <c r="H18756" s="1"/>
    </row>
    <row r="18757">
      <c r="A18757" s="1"/>
      <c r="B18757" s="1"/>
      <c r="C18757" s="1"/>
      <c r="D18757" s="8"/>
      <c r="E18757" s="1"/>
      <c r="F18757" s="1"/>
      <c r="G18757" s="1"/>
      <c r="H18757" s="1"/>
    </row>
    <row r="18758">
      <c r="A18758" s="1"/>
      <c r="B18758" s="1"/>
      <c r="C18758" s="1"/>
      <c r="D18758" s="8"/>
      <c r="E18758" s="1"/>
      <c r="F18758" s="1"/>
      <c r="G18758" s="1"/>
      <c r="H18758" s="1"/>
    </row>
    <row r="18759">
      <c r="A18759" s="1"/>
      <c r="B18759" s="1"/>
      <c r="C18759" s="1"/>
      <c r="D18759" s="8"/>
      <c r="E18759" s="1"/>
      <c r="F18759" s="1"/>
      <c r="G18759" s="1"/>
      <c r="H18759" s="1"/>
    </row>
    <row r="18760">
      <c r="A18760" s="1"/>
      <c r="B18760" s="1"/>
      <c r="C18760" s="1"/>
      <c r="D18760" s="8"/>
      <c r="E18760" s="1"/>
      <c r="F18760" s="1"/>
      <c r="G18760" s="1"/>
      <c r="H18760" s="1"/>
    </row>
    <row r="18761">
      <c r="A18761" s="1"/>
      <c r="B18761" s="1"/>
      <c r="C18761" s="1"/>
      <c r="D18761" s="8"/>
      <c r="E18761" s="1"/>
      <c r="F18761" s="1"/>
      <c r="G18761" s="1"/>
      <c r="H18761" s="1"/>
    </row>
    <row r="18762">
      <c r="A18762" s="1"/>
      <c r="B18762" s="1"/>
      <c r="C18762" s="1"/>
      <c r="D18762" s="8"/>
      <c r="E18762" s="1"/>
      <c r="F18762" s="1"/>
      <c r="G18762" s="1"/>
      <c r="H18762" s="1"/>
    </row>
    <row r="18763">
      <c r="A18763" s="1"/>
      <c r="B18763" s="1"/>
      <c r="C18763" s="1"/>
      <c r="D18763" s="8"/>
      <c r="E18763" s="1"/>
      <c r="F18763" s="1"/>
      <c r="G18763" s="1"/>
      <c r="H18763" s="1"/>
    </row>
    <row r="18764">
      <c r="A18764" s="1"/>
      <c r="B18764" s="1"/>
      <c r="C18764" s="1"/>
      <c r="D18764" s="8"/>
      <c r="E18764" s="1"/>
      <c r="F18764" s="1"/>
      <c r="G18764" s="1"/>
      <c r="H18764" s="1"/>
    </row>
    <row r="18765">
      <c r="A18765" s="1"/>
      <c r="B18765" s="1"/>
      <c r="C18765" s="1"/>
      <c r="D18765" s="8"/>
      <c r="E18765" s="1"/>
      <c r="F18765" s="1"/>
      <c r="G18765" s="1"/>
      <c r="H18765" s="1"/>
    </row>
    <row r="18766">
      <c r="A18766" s="1"/>
      <c r="B18766" s="1"/>
      <c r="C18766" s="1"/>
      <c r="D18766" s="8"/>
      <c r="E18766" s="1"/>
      <c r="F18766" s="1"/>
      <c r="G18766" s="1"/>
      <c r="H18766" s="1"/>
    </row>
    <row r="18767">
      <c r="A18767" s="1"/>
      <c r="B18767" s="1"/>
      <c r="C18767" s="1"/>
      <c r="D18767" s="8"/>
      <c r="E18767" s="1"/>
      <c r="F18767" s="1"/>
      <c r="G18767" s="1"/>
      <c r="H18767" s="1"/>
    </row>
    <row r="18768">
      <c r="A18768" s="1"/>
      <c r="B18768" s="1"/>
      <c r="C18768" s="1"/>
      <c r="D18768" s="8"/>
      <c r="E18768" s="1"/>
      <c r="F18768" s="1"/>
      <c r="G18768" s="1"/>
      <c r="H18768" s="1"/>
    </row>
    <row r="18769">
      <c r="A18769" s="1"/>
      <c r="B18769" s="1"/>
      <c r="C18769" s="1"/>
      <c r="D18769" s="8"/>
      <c r="E18769" s="1"/>
      <c r="F18769" s="1"/>
      <c r="G18769" s="1"/>
      <c r="H18769" s="1"/>
    </row>
    <row r="18770">
      <c r="A18770" s="1"/>
      <c r="B18770" s="1"/>
      <c r="C18770" s="1"/>
      <c r="D18770" s="8"/>
      <c r="E18770" s="1"/>
      <c r="F18770" s="1"/>
      <c r="G18770" s="1"/>
      <c r="H18770" s="1"/>
    </row>
    <row r="18771">
      <c r="A18771" s="1"/>
      <c r="B18771" s="1"/>
      <c r="C18771" s="1"/>
      <c r="D18771" s="8"/>
      <c r="E18771" s="1"/>
      <c r="F18771" s="1"/>
      <c r="G18771" s="1"/>
      <c r="H18771" s="1"/>
    </row>
    <row r="18772">
      <c r="A18772" s="1"/>
      <c r="B18772" s="1"/>
      <c r="C18772" s="1"/>
      <c r="D18772" s="8"/>
      <c r="E18772" s="1"/>
      <c r="F18772" s="1"/>
      <c r="G18772" s="1"/>
      <c r="H18772" s="1"/>
    </row>
    <row r="18773">
      <c r="A18773" s="1"/>
      <c r="B18773" s="1"/>
      <c r="C18773" s="1"/>
      <c r="D18773" s="8"/>
      <c r="E18773" s="1"/>
      <c r="F18773" s="1"/>
      <c r="G18773" s="1"/>
      <c r="H18773" s="1"/>
    </row>
    <row r="18774">
      <c r="A18774" s="1"/>
      <c r="B18774" s="1"/>
      <c r="C18774" s="1"/>
      <c r="D18774" s="8"/>
      <c r="E18774" s="1"/>
      <c r="F18774" s="1"/>
      <c r="G18774" s="1"/>
      <c r="H18774" s="1"/>
    </row>
    <row r="18775">
      <c r="A18775" s="1"/>
      <c r="B18775" s="1"/>
      <c r="C18775" s="1"/>
      <c r="D18775" s="8"/>
      <c r="E18775" s="1"/>
      <c r="F18775" s="1"/>
      <c r="G18775" s="1"/>
      <c r="H18775" s="1"/>
    </row>
    <row r="18776">
      <c r="A18776" s="1"/>
      <c r="B18776" s="1"/>
      <c r="C18776" s="1"/>
      <c r="D18776" s="8"/>
      <c r="E18776" s="1"/>
      <c r="F18776" s="1"/>
      <c r="G18776" s="1"/>
      <c r="H18776" s="1"/>
    </row>
    <row r="18777">
      <c r="A18777" s="1"/>
      <c r="B18777" s="1"/>
      <c r="C18777" s="1"/>
      <c r="D18777" s="8"/>
      <c r="E18777" s="1"/>
      <c r="F18777" s="1"/>
      <c r="G18777" s="1"/>
      <c r="H18777" s="1"/>
    </row>
    <row r="18778">
      <c r="A18778" s="1"/>
      <c r="B18778" s="1"/>
      <c r="C18778" s="1"/>
      <c r="D18778" s="8"/>
      <c r="E18778" s="1"/>
      <c r="F18778" s="1"/>
      <c r="G18778" s="1"/>
      <c r="H18778" s="1"/>
    </row>
    <row r="18779">
      <c r="A18779" s="1"/>
      <c r="B18779" s="1"/>
      <c r="C18779" s="1"/>
      <c r="D18779" s="8"/>
      <c r="E18779" s="1"/>
      <c r="F18779" s="1"/>
      <c r="G18779" s="1"/>
      <c r="H18779" s="1"/>
    </row>
    <row r="18780">
      <c r="A18780" s="1"/>
      <c r="B18780" s="1"/>
      <c r="C18780" s="1"/>
      <c r="D18780" s="8"/>
      <c r="E18780" s="1"/>
      <c r="F18780" s="1"/>
      <c r="G18780" s="1"/>
      <c r="H18780" s="1"/>
    </row>
    <row r="18781">
      <c r="A18781" s="1"/>
      <c r="B18781" s="1"/>
      <c r="C18781" s="1"/>
      <c r="D18781" s="8"/>
      <c r="E18781" s="1"/>
      <c r="F18781" s="1"/>
      <c r="G18781" s="1"/>
      <c r="H18781" s="1"/>
    </row>
    <row r="18782">
      <c r="A18782" s="1"/>
      <c r="B18782" s="1"/>
      <c r="C18782" s="1"/>
      <c r="D18782" s="8"/>
      <c r="E18782" s="1"/>
      <c r="F18782" s="1"/>
      <c r="G18782" s="1"/>
      <c r="H18782" s="1"/>
    </row>
    <row r="18783">
      <c r="A18783" s="1"/>
      <c r="B18783" s="1"/>
      <c r="C18783" s="1"/>
      <c r="D18783" s="8"/>
      <c r="E18783" s="1"/>
      <c r="F18783" s="1"/>
      <c r="G18783" s="1"/>
      <c r="H18783" s="1"/>
    </row>
    <row r="18784">
      <c r="A18784" s="1"/>
      <c r="B18784" s="1"/>
      <c r="C18784" s="1"/>
      <c r="D18784" s="8"/>
      <c r="E18784" s="1"/>
      <c r="F18784" s="1"/>
      <c r="G18784" s="1"/>
      <c r="H18784" s="1"/>
    </row>
    <row r="18785">
      <c r="A18785" s="1"/>
      <c r="B18785" s="1"/>
      <c r="C18785" s="1"/>
      <c r="D18785" s="8"/>
      <c r="E18785" s="1"/>
      <c r="F18785" s="1"/>
      <c r="G18785" s="1"/>
      <c r="H18785" s="1"/>
    </row>
    <row r="18786">
      <c r="A18786" s="1"/>
      <c r="B18786" s="1"/>
      <c r="C18786" s="1"/>
      <c r="D18786" s="8"/>
      <c r="E18786" s="1"/>
      <c r="F18786" s="1"/>
      <c r="G18786" s="1"/>
      <c r="H18786" s="1"/>
    </row>
    <row r="18787">
      <c r="A18787" s="1"/>
      <c r="B18787" s="1"/>
      <c r="C18787" s="1"/>
      <c r="D18787" s="8"/>
      <c r="E18787" s="1"/>
      <c r="F18787" s="1"/>
      <c r="G18787" s="1"/>
      <c r="H18787" s="1"/>
    </row>
    <row r="18788">
      <c r="A18788" s="1"/>
      <c r="B18788" s="1"/>
      <c r="C18788" s="1"/>
      <c r="D18788" s="8"/>
      <c r="E18788" s="1"/>
      <c r="F18788" s="1"/>
      <c r="G18788" s="1"/>
      <c r="H18788" s="1"/>
    </row>
    <row r="18789">
      <c r="A18789" s="1"/>
      <c r="B18789" s="1"/>
      <c r="C18789" s="1"/>
      <c r="D18789" s="8"/>
      <c r="E18789" s="1"/>
      <c r="F18789" s="1"/>
      <c r="G18789" s="1"/>
      <c r="H18789" s="1"/>
    </row>
    <row r="18790">
      <c r="A18790" s="1"/>
      <c r="B18790" s="1"/>
      <c r="C18790" s="1"/>
      <c r="D18790" s="8"/>
      <c r="E18790" s="1"/>
      <c r="F18790" s="1"/>
      <c r="G18790" s="1"/>
      <c r="H18790" s="1"/>
    </row>
    <row r="18791">
      <c r="A18791" s="1"/>
      <c r="B18791" s="1"/>
      <c r="C18791" s="1"/>
      <c r="D18791" s="8"/>
      <c r="E18791" s="1"/>
      <c r="F18791" s="1"/>
      <c r="G18791" s="1"/>
      <c r="H18791" s="1"/>
    </row>
    <row r="18792">
      <c r="A18792" s="1"/>
      <c r="B18792" s="1"/>
      <c r="C18792" s="1"/>
      <c r="D18792" s="8"/>
      <c r="E18792" s="1"/>
      <c r="F18792" s="1"/>
      <c r="G18792" s="1"/>
      <c r="H18792" s="1"/>
    </row>
    <row r="18793">
      <c r="A18793" s="1"/>
      <c r="B18793" s="1"/>
      <c r="C18793" s="1"/>
      <c r="D18793" s="8"/>
      <c r="E18793" s="1"/>
      <c r="F18793" s="1"/>
      <c r="G18793" s="1"/>
      <c r="H18793" s="1"/>
    </row>
    <row r="18794">
      <c r="A18794" s="1"/>
      <c r="B18794" s="1"/>
      <c r="C18794" s="1"/>
      <c r="D18794" s="8"/>
      <c r="E18794" s="1"/>
      <c r="F18794" s="1"/>
      <c r="G18794" s="1"/>
      <c r="H18794" s="1"/>
    </row>
    <row r="18795">
      <c r="A18795" s="1"/>
      <c r="B18795" s="1"/>
      <c r="C18795" s="1"/>
      <c r="D18795" s="8"/>
      <c r="E18795" s="1"/>
      <c r="F18795" s="1"/>
      <c r="G18795" s="1"/>
      <c r="H18795" s="1"/>
    </row>
    <row r="18796">
      <c r="A18796" s="1"/>
      <c r="B18796" s="1"/>
      <c r="C18796" s="1"/>
      <c r="D18796" s="8"/>
      <c r="E18796" s="1"/>
      <c r="F18796" s="1"/>
      <c r="G18796" s="1"/>
      <c r="H18796" s="1"/>
    </row>
    <row r="18797">
      <c r="A18797" s="1"/>
      <c r="B18797" s="1"/>
      <c r="C18797" s="1"/>
      <c r="D18797" s="8"/>
      <c r="E18797" s="1"/>
      <c r="F18797" s="1"/>
      <c r="G18797" s="1"/>
      <c r="H18797" s="1"/>
    </row>
    <row r="18798">
      <c r="A18798" s="1"/>
      <c r="B18798" s="1"/>
      <c r="C18798" s="1"/>
      <c r="D18798" s="8"/>
      <c r="E18798" s="1"/>
      <c r="F18798" s="1"/>
      <c r="G18798" s="1"/>
      <c r="H18798" s="1"/>
    </row>
    <row r="18799">
      <c r="A18799" s="1"/>
      <c r="B18799" s="1"/>
      <c r="C18799" s="1"/>
      <c r="D18799" s="8"/>
      <c r="E18799" s="1"/>
      <c r="F18799" s="1"/>
      <c r="G18799" s="1"/>
      <c r="H18799" s="1"/>
    </row>
    <row r="18800">
      <c r="A18800" s="1"/>
      <c r="B18800" s="1"/>
      <c r="C18800" s="1"/>
      <c r="D18800" s="8"/>
      <c r="E18800" s="1"/>
      <c r="F18800" s="1"/>
      <c r="G18800" s="1"/>
      <c r="H18800" s="1"/>
    </row>
    <row r="18801">
      <c r="A18801" s="1"/>
      <c r="B18801" s="1"/>
      <c r="C18801" s="1"/>
      <c r="D18801" s="8"/>
      <c r="E18801" s="1"/>
      <c r="F18801" s="1"/>
      <c r="G18801" s="1"/>
      <c r="H18801" s="1"/>
    </row>
    <row r="18802">
      <c r="A18802" s="1"/>
      <c r="B18802" s="1"/>
      <c r="C18802" s="1"/>
      <c r="D18802" s="8"/>
      <c r="E18802" s="1"/>
      <c r="F18802" s="1"/>
      <c r="G18802" s="1"/>
      <c r="H18802" s="1"/>
    </row>
    <row r="18803">
      <c r="A18803" s="1"/>
      <c r="B18803" s="1"/>
      <c r="C18803" s="1"/>
      <c r="D18803" s="8"/>
      <c r="E18803" s="1"/>
      <c r="F18803" s="1"/>
      <c r="G18803" s="1"/>
      <c r="H18803" s="1"/>
    </row>
    <row r="18804">
      <c r="A18804" s="1"/>
      <c r="B18804" s="1"/>
      <c r="C18804" s="1"/>
      <c r="D18804" s="8"/>
      <c r="E18804" s="1"/>
      <c r="F18804" s="1"/>
      <c r="G18804" s="1"/>
      <c r="H18804" s="1"/>
    </row>
    <row r="18805">
      <c r="A18805" s="1"/>
      <c r="B18805" s="1"/>
      <c r="C18805" s="1"/>
      <c r="D18805" s="8"/>
      <c r="E18805" s="1"/>
      <c r="F18805" s="1"/>
      <c r="G18805" s="1"/>
      <c r="H18805" s="1"/>
    </row>
    <row r="18806">
      <c r="A18806" s="1"/>
      <c r="B18806" s="1"/>
      <c r="C18806" s="1"/>
      <c r="D18806" s="8"/>
      <c r="E18806" s="1"/>
      <c r="F18806" s="1"/>
      <c r="G18806" s="1"/>
      <c r="H18806" s="1"/>
    </row>
    <row r="18807">
      <c r="A18807" s="1"/>
      <c r="B18807" s="1"/>
      <c r="C18807" s="1"/>
      <c r="D18807" s="8"/>
      <c r="E18807" s="1"/>
      <c r="F18807" s="1"/>
      <c r="G18807" s="1"/>
      <c r="H18807" s="1"/>
    </row>
    <row r="18808">
      <c r="A18808" s="1"/>
      <c r="B18808" s="1"/>
      <c r="C18808" s="1"/>
      <c r="D18808" s="8"/>
      <c r="E18808" s="1"/>
      <c r="F18808" s="1"/>
      <c r="G18808" s="1"/>
      <c r="H18808" s="1"/>
    </row>
    <row r="18809">
      <c r="A18809" s="1"/>
      <c r="B18809" s="1"/>
      <c r="C18809" s="1"/>
      <c r="D18809" s="8"/>
      <c r="E18809" s="1"/>
      <c r="F18809" s="1"/>
      <c r="G18809" s="1"/>
      <c r="H18809" s="1"/>
    </row>
    <row r="18810">
      <c r="A18810" s="1"/>
      <c r="B18810" s="1"/>
      <c r="C18810" s="1"/>
      <c r="D18810" s="8"/>
      <c r="E18810" s="1"/>
      <c r="F18810" s="1"/>
      <c r="G18810" s="1"/>
      <c r="H18810" s="1"/>
    </row>
    <row r="18811">
      <c r="A18811" s="1"/>
      <c r="B18811" s="1"/>
      <c r="C18811" s="1"/>
      <c r="D18811" s="8"/>
      <c r="E18811" s="1"/>
      <c r="F18811" s="1"/>
      <c r="G18811" s="1"/>
      <c r="H18811" s="1"/>
    </row>
    <row r="18812">
      <c r="A18812" s="1"/>
      <c r="B18812" s="1"/>
      <c r="C18812" s="1"/>
      <c r="D18812" s="8"/>
      <c r="E18812" s="1"/>
      <c r="F18812" s="1"/>
      <c r="G18812" s="1"/>
      <c r="H18812" s="1"/>
    </row>
    <row r="18813">
      <c r="A18813" s="1"/>
      <c r="B18813" s="1"/>
      <c r="C18813" s="1"/>
      <c r="D18813" s="8"/>
      <c r="E18813" s="1"/>
      <c r="F18813" s="1"/>
      <c r="G18813" s="1"/>
      <c r="H18813" s="1"/>
    </row>
    <row r="18814">
      <c r="A18814" s="1"/>
      <c r="B18814" s="1"/>
      <c r="C18814" s="1"/>
      <c r="D18814" s="8"/>
      <c r="E18814" s="1"/>
      <c r="F18814" s="1"/>
      <c r="G18814" s="1"/>
      <c r="H18814" s="1"/>
    </row>
    <row r="18815">
      <c r="A18815" s="1"/>
      <c r="B18815" s="1"/>
      <c r="C18815" s="1"/>
      <c r="D18815" s="8"/>
      <c r="E18815" s="1"/>
      <c r="F18815" s="1"/>
      <c r="G18815" s="1"/>
      <c r="H18815" s="1"/>
    </row>
    <row r="18816">
      <c r="A18816" s="1"/>
      <c r="B18816" s="1"/>
      <c r="C18816" s="1"/>
      <c r="D18816" s="8"/>
      <c r="E18816" s="1"/>
      <c r="F18816" s="1"/>
      <c r="G18816" s="1"/>
      <c r="H18816" s="1"/>
    </row>
    <row r="18817">
      <c r="A18817" s="1"/>
      <c r="B18817" s="1"/>
      <c r="C18817" s="1"/>
      <c r="D18817" s="8"/>
      <c r="E18817" s="1"/>
      <c r="F18817" s="1"/>
      <c r="G18817" s="1"/>
      <c r="H18817" s="1"/>
    </row>
    <row r="18818">
      <c r="A18818" s="1"/>
      <c r="B18818" s="1"/>
      <c r="C18818" s="1"/>
      <c r="D18818" s="8"/>
      <c r="E18818" s="1"/>
      <c r="F18818" s="1"/>
      <c r="G18818" s="1"/>
      <c r="H18818" s="1"/>
    </row>
    <row r="18819">
      <c r="A18819" s="1"/>
      <c r="B18819" s="1"/>
      <c r="C18819" s="1"/>
      <c r="D18819" s="8"/>
      <c r="E18819" s="1"/>
      <c r="F18819" s="1"/>
      <c r="G18819" s="1"/>
      <c r="H18819" s="1"/>
    </row>
    <row r="18820">
      <c r="A18820" s="1"/>
      <c r="B18820" s="1"/>
      <c r="C18820" s="1"/>
      <c r="D18820" s="8"/>
      <c r="E18820" s="1"/>
      <c r="F18820" s="1"/>
      <c r="G18820" s="1"/>
      <c r="H18820" s="1"/>
    </row>
    <row r="18821">
      <c r="A18821" s="1"/>
      <c r="B18821" s="1"/>
      <c r="C18821" s="1"/>
      <c r="D18821" s="8"/>
      <c r="E18821" s="1"/>
      <c r="F18821" s="1"/>
      <c r="G18821" s="1"/>
      <c r="H18821" s="1"/>
    </row>
    <row r="18822">
      <c r="A18822" s="1"/>
      <c r="B18822" s="1"/>
      <c r="C18822" s="1"/>
      <c r="D18822" s="8"/>
      <c r="E18822" s="1"/>
      <c r="F18822" s="1"/>
      <c r="G18822" s="1"/>
      <c r="H18822" s="1"/>
    </row>
    <row r="18823">
      <c r="A18823" s="1"/>
      <c r="B18823" s="1"/>
      <c r="C18823" s="1"/>
      <c r="D18823" s="8"/>
      <c r="E18823" s="1"/>
      <c r="F18823" s="1"/>
      <c r="G18823" s="1"/>
      <c r="H18823" s="1"/>
    </row>
    <row r="18824">
      <c r="A18824" s="1"/>
      <c r="B18824" s="1"/>
      <c r="C18824" s="1"/>
      <c r="D18824" s="8"/>
      <c r="E18824" s="1"/>
      <c r="F18824" s="1"/>
      <c r="G18824" s="1"/>
      <c r="H18824" s="1"/>
    </row>
    <row r="18825">
      <c r="A18825" s="1"/>
      <c r="B18825" s="1"/>
      <c r="C18825" s="1"/>
      <c r="D18825" s="8"/>
      <c r="E18825" s="1"/>
      <c r="F18825" s="1"/>
      <c r="G18825" s="1"/>
      <c r="H18825" s="1"/>
    </row>
    <row r="18826">
      <c r="A18826" s="1"/>
      <c r="B18826" s="1"/>
      <c r="C18826" s="1"/>
      <c r="D18826" s="8"/>
      <c r="E18826" s="1"/>
      <c r="F18826" s="1"/>
      <c r="G18826" s="1"/>
      <c r="H18826" s="1"/>
    </row>
    <row r="18827">
      <c r="A18827" s="1"/>
      <c r="B18827" s="1"/>
      <c r="C18827" s="1"/>
      <c r="D18827" s="8"/>
      <c r="E18827" s="1"/>
      <c r="F18827" s="1"/>
      <c r="G18827" s="1"/>
      <c r="H18827" s="1"/>
    </row>
    <row r="18828">
      <c r="A18828" s="1"/>
      <c r="B18828" s="1"/>
      <c r="C18828" s="1"/>
      <c r="D18828" s="8"/>
      <c r="E18828" s="1"/>
      <c r="F18828" s="1"/>
      <c r="G18828" s="1"/>
      <c r="H18828" s="1"/>
    </row>
    <row r="18829">
      <c r="A18829" s="1"/>
      <c r="B18829" s="1"/>
      <c r="C18829" s="1"/>
      <c r="D18829" s="8"/>
      <c r="E18829" s="1"/>
      <c r="F18829" s="1"/>
      <c r="G18829" s="1"/>
      <c r="H18829" s="1"/>
    </row>
    <row r="18830">
      <c r="A18830" s="1"/>
      <c r="B18830" s="1"/>
      <c r="C18830" s="1"/>
      <c r="D18830" s="8"/>
      <c r="E18830" s="1"/>
      <c r="F18830" s="1"/>
      <c r="G18830" s="1"/>
      <c r="H18830" s="1"/>
    </row>
    <row r="18831">
      <c r="A18831" s="1"/>
      <c r="B18831" s="1"/>
      <c r="C18831" s="1"/>
      <c r="D18831" s="8"/>
      <c r="E18831" s="1"/>
      <c r="F18831" s="1"/>
      <c r="G18831" s="1"/>
      <c r="H18831" s="1"/>
    </row>
    <row r="18832">
      <c r="A18832" s="1"/>
      <c r="B18832" s="1"/>
      <c r="C18832" s="1"/>
      <c r="D18832" s="8"/>
      <c r="E18832" s="1"/>
      <c r="F18832" s="1"/>
      <c r="G18832" s="1"/>
      <c r="H18832" s="1"/>
    </row>
    <row r="18833">
      <c r="A18833" s="1"/>
      <c r="B18833" s="1"/>
      <c r="C18833" s="1"/>
      <c r="D18833" s="8"/>
      <c r="E18833" s="1"/>
      <c r="F18833" s="1"/>
      <c r="G18833" s="1"/>
      <c r="H18833" s="1"/>
    </row>
    <row r="18834">
      <c r="A18834" s="1"/>
      <c r="B18834" s="1"/>
      <c r="C18834" s="1"/>
      <c r="D18834" s="8"/>
      <c r="E18834" s="1"/>
      <c r="F18834" s="1"/>
      <c r="G18834" s="1"/>
      <c r="H18834" s="1"/>
    </row>
    <row r="18835">
      <c r="A18835" s="1"/>
      <c r="B18835" s="1"/>
      <c r="C18835" s="1"/>
      <c r="D18835" s="8"/>
      <c r="E18835" s="1"/>
      <c r="F18835" s="1"/>
      <c r="G18835" s="1"/>
      <c r="H18835" s="1"/>
    </row>
    <row r="18836">
      <c r="A18836" s="1"/>
      <c r="B18836" s="1"/>
      <c r="C18836" s="1"/>
      <c r="D18836" s="8"/>
      <c r="E18836" s="1"/>
      <c r="F18836" s="1"/>
      <c r="G18836" s="1"/>
      <c r="H18836" s="1"/>
    </row>
    <row r="18837">
      <c r="A18837" s="1"/>
      <c r="B18837" s="1"/>
      <c r="C18837" s="1"/>
      <c r="D18837" s="8"/>
      <c r="E18837" s="1"/>
      <c r="F18837" s="1"/>
      <c r="G18837" s="1"/>
      <c r="H18837" s="1"/>
    </row>
    <row r="18838">
      <c r="A18838" s="1"/>
      <c r="B18838" s="1"/>
      <c r="C18838" s="1"/>
      <c r="D18838" s="8"/>
      <c r="E18838" s="1"/>
      <c r="F18838" s="1"/>
      <c r="G18838" s="1"/>
      <c r="H18838" s="1"/>
    </row>
    <row r="18839">
      <c r="A18839" s="1"/>
      <c r="B18839" s="1"/>
      <c r="C18839" s="1"/>
      <c r="D18839" s="8"/>
      <c r="E18839" s="1"/>
      <c r="F18839" s="1"/>
      <c r="G18839" s="1"/>
      <c r="H18839" s="1"/>
    </row>
    <row r="18840">
      <c r="A18840" s="1"/>
      <c r="B18840" s="1"/>
      <c r="C18840" s="1"/>
      <c r="D18840" s="8"/>
      <c r="E18840" s="1"/>
      <c r="F18840" s="1"/>
      <c r="G18840" s="1"/>
      <c r="H18840" s="1"/>
    </row>
    <row r="18841">
      <c r="A18841" s="1"/>
      <c r="B18841" s="1"/>
      <c r="C18841" s="1"/>
      <c r="D18841" s="8"/>
      <c r="E18841" s="1"/>
      <c r="F18841" s="1"/>
      <c r="G18841" s="1"/>
      <c r="H18841" s="1"/>
    </row>
    <row r="18842">
      <c r="A18842" s="1"/>
      <c r="B18842" s="1"/>
      <c r="C18842" s="1"/>
      <c r="D18842" s="8"/>
      <c r="E18842" s="1"/>
      <c r="F18842" s="1"/>
      <c r="G18842" s="1"/>
      <c r="H18842" s="1"/>
    </row>
    <row r="18843">
      <c r="A18843" s="1"/>
      <c r="B18843" s="1"/>
      <c r="C18843" s="1"/>
      <c r="D18843" s="8"/>
      <c r="E18843" s="1"/>
      <c r="F18843" s="1"/>
      <c r="G18843" s="1"/>
      <c r="H18843" s="1"/>
    </row>
    <row r="18844">
      <c r="A18844" s="1"/>
      <c r="B18844" s="1"/>
      <c r="C18844" s="1"/>
      <c r="D18844" s="8"/>
      <c r="E18844" s="1"/>
      <c r="F18844" s="1"/>
      <c r="G18844" s="1"/>
      <c r="H18844" s="1"/>
    </row>
    <row r="18845">
      <c r="A18845" s="1"/>
      <c r="B18845" s="1"/>
      <c r="C18845" s="1"/>
      <c r="D18845" s="8"/>
      <c r="E18845" s="1"/>
      <c r="F18845" s="1"/>
      <c r="G18845" s="1"/>
      <c r="H18845" s="1"/>
    </row>
    <row r="18846">
      <c r="A18846" s="1"/>
      <c r="B18846" s="1"/>
      <c r="C18846" s="1"/>
      <c r="D18846" s="8"/>
      <c r="E18846" s="1"/>
      <c r="F18846" s="1"/>
      <c r="G18846" s="1"/>
      <c r="H18846" s="1"/>
    </row>
    <row r="18847">
      <c r="A18847" s="1"/>
      <c r="B18847" s="1"/>
      <c r="C18847" s="1"/>
      <c r="D18847" s="8"/>
      <c r="E18847" s="1"/>
      <c r="F18847" s="1"/>
      <c r="G18847" s="1"/>
      <c r="H18847" s="1"/>
    </row>
    <row r="18848">
      <c r="A18848" s="1"/>
      <c r="B18848" s="1"/>
      <c r="C18848" s="1"/>
      <c r="D18848" s="8"/>
      <c r="E18848" s="1"/>
      <c r="F18848" s="1"/>
      <c r="G18848" s="1"/>
      <c r="H18848" s="1"/>
    </row>
    <row r="18849">
      <c r="A18849" s="1"/>
      <c r="B18849" s="1"/>
      <c r="C18849" s="1"/>
      <c r="D18849" s="8"/>
      <c r="E18849" s="1"/>
      <c r="F18849" s="1"/>
      <c r="G18849" s="1"/>
      <c r="H18849" s="1"/>
    </row>
    <row r="18850">
      <c r="A18850" s="1"/>
      <c r="B18850" s="1"/>
      <c r="C18850" s="1"/>
      <c r="D18850" s="8"/>
      <c r="E18850" s="1"/>
      <c r="F18850" s="1"/>
      <c r="G18850" s="1"/>
      <c r="H18850" s="1"/>
    </row>
    <row r="18851">
      <c r="A18851" s="1"/>
      <c r="B18851" s="1"/>
      <c r="C18851" s="1"/>
      <c r="D18851" s="8"/>
      <c r="E18851" s="1"/>
      <c r="F18851" s="1"/>
      <c r="G18851" s="1"/>
      <c r="H18851" s="1"/>
    </row>
    <row r="18852">
      <c r="A18852" s="1"/>
      <c r="B18852" s="1"/>
      <c r="C18852" s="1"/>
      <c r="D18852" s="8"/>
      <c r="E18852" s="1"/>
      <c r="F18852" s="1"/>
      <c r="G18852" s="1"/>
      <c r="H18852" s="1"/>
    </row>
    <row r="18853">
      <c r="A18853" s="1"/>
      <c r="B18853" s="1"/>
      <c r="C18853" s="1"/>
      <c r="D18853" s="8"/>
      <c r="E18853" s="1"/>
      <c r="F18853" s="1"/>
      <c r="G18853" s="1"/>
      <c r="H18853" s="1"/>
    </row>
    <row r="18854">
      <c r="A18854" s="1"/>
      <c r="B18854" s="1"/>
      <c r="C18854" s="1"/>
      <c r="D18854" s="8"/>
      <c r="E18854" s="1"/>
      <c r="F18854" s="1"/>
      <c r="G18854" s="1"/>
      <c r="H18854" s="1"/>
    </row>
    <row r="18855">
      <c r="A18855" s="1"/>
      <c r="B18855" s="1"/>
      <c r="C18855" s="1"/>
      <c r="D18855" s="8"/>
      <c r="E18855" s="1"/>
      <c r="F18855" s="1"/>
      <c r="G18855" s="1"/>
      <c r="H18855" s="1"/>
    </row>
    <row r="18856">
      <c r="A18856" s="1"/>
      <c r="B18856" s="1"/>
      <c r="C18856" s="1"/>
      <c r="D18856" s="8"/>
      <c r="E18856" s="1"/>
      <c r="F18856" s="1"/>
      <c r="G18856" s="1"/>
      <c r="H18856" s="1"/>
    </row>
    <row r="18857">
      <c r="A18857" s="1"/>
      <c r="B18857" s="1"/>
      <c r="C18857" s="1"/>
      <c r="D18857" s="8"/>
      <c r="E18857" s="1"/>
      <c r="F18857" s="1"/>
      <c r="G18857" s="1"/>
      <c r="H18857" s="1"/>
    </row>
    <row r="18858">
      <c r="A18858" s="1"/>
      <c r="B18858" s="1"/>
      <c r="C18858" s="1"/>
      <c r="D18858" s="8"/>
      <c r="E18858" s="1"/>
      <c r="F18858" s="1"/>
      <c r="G18858" s="1"/>
      <c r="H18858" s="1"/>
    </row>
    <row r="18859">
      <c r="A18859" s="1"/>
      <c r="B18859" s="1"/>
      <c r="C18859" s="1"/>
      <c r="D18859" s="8"/>
      <c r="E18859" s="1"/>
      <c r="F18859" s="1"/>
      <c r="G18859" s="1"/>
      <c r="H18859" s="1"/>
    </row>
    <row r="18860">
      <c r="A18860" s="1"/>
      <c r="B18860" s="1"/>
      <c r="C18860" s="1"/>
      <c r="D18860" s="8"/>
      <c r="E18860" s="1"/>
      <c r="F18860" s="1"/>
      <c r="G18860" s="1"/>
      <c r="H18860" s="1"/>
    </row>
    <row r="18861">
      <c r="A18861" s="1"/>
      <c r="B18861" s="1"/>
      <c r="C18861" s="1"/>
      <c r="D18861" s="8"/>
      <c r="E18861" s="1"/>
      <c r="F18861" s="1"/>
      <c r="G18861" s="1"/>
      <c r="H18861" s="1"/>
    </row>
    <row r="18862">
      <c r="A18862" s="1"/>
      <c r="B18862" s="1"/>
      <c r="C18862" s="1"/>
      <c r="D18862" s="8"/>
      <c r="E18862" s="1"/>
      <c r="F18862" s="1"/>
      <c r="G18862" s="1"/>
      <c r="H18862" s="1"/>
    </row>
    <row r="18863">
      <c r="A18863" s="1"/>
      <c r="B18863" s="1"/>
      <c r="C18863" s="1"/>
      <c r="D18863" s="8"/>
      <c r="E18863" s="1"/>
      <c r="F18863" s="1"/>
      <c r="G18863" s="1"/>
      <c r="H18863" s="1"/>
    </row>
    <row r="18864">
      <c r="A18864" s="1"/>
      <c r="B18864" s="1"/>
      <c r="C18864" s="1"/>
      <c r="D18864" s="8"/>
      <c r="E18864" s="1"/>
      <c r="F18864" s="1"/>
      <c r="G18864" s="1"/>
      <c r="H18864" s="1"/>
    </row>
    <row r="18865">
      <c r="A18865" s="1"/>
      <c r="B18865" s="1"/>
      <c r="C18865" s="1"/>
      <c r="D18865" s="8"/>
      <c r="E18865" s="1"/>
      <c r="F18865" s="1"/>
      <c r="G18865" s="1"/>
      <c r="H18865" s="1"/>
    </row>
    <row r="18866">
      <c r="A18866" s="1"/>
      <c r="B18866" s="1"/>
      <c r="C18866" s="1"/>
      <c r="D18866" s="8"/>
      <c r="E18866" s="1"/>
      <c r="F18866" s="1"/>
      <c r="G18866" s="1"/>
      <c r="H18866" s="1"/>
    </row>
    <row r="18867">
      <c r="A18867" s="1"/>
      <c r="B18867" s="1"/>
      <c r="C18867" s="1"/>
      <c r="D18867" s="8"/>
      <c r="E18867" s="1"/>
      <c r="F18867" s="1"/>
      <c r="G18867" s="1"/>
      <c r="H18867" s="1"/>
    </row>
    <row r="18868">
      <c r="A18868" s="1"/>
      <c r="B18868" s="1"/>
      <c r="C18868" s="1"/>
      <c r="D18868" s="8"/>
      <c r="E18868" s="1"/>
      <c r="F18868" s="1"/>
      <c r="G18868" s="1"/>
      <c r="H18868" s="1"/>
    </row>
    <row r="18869">
      <c r="A18869" s="1"/>
      <c r="B18869" s="1"/>
      <c r="C18869" s="1"/>
      <c r="D18869" s="8"/>
      <c r="E18869" s="1"/>
      <c r="F18869" s="1"/>
      <c r="G18869" s="1"/>
      <c r="H18869" s="1"/>
    </row>
    <row r="18870">
      <c r="A18870" s="1"/>
      <c r="B18870" s="1"/>
      <c r="C18870" s="1"/>
      <c r="D18870" s="8"/>
      <c r="E18870" s="1"/>
      <c r="F18870" s="1"/>
      <c r="G18870" s="1"/>
      <c r="H18870" s="1"/>
    </row>
    <row r="18871">
      <c r="A18871" s="1"/>
      <c r="B18871" s="1"/>
      <c r="C18871" s="1"/>
      <c r="D18871" s="8"/>
      <c r="E18871" s="1"/>
      <c r="F18871" s="1"/>
      <c r="G18871" s="1"/>
      <c r="H18871" s="1"/>
    </row>
    <row r="18872">
      <c r="A18872" s="1"/>
      <c r="B18872" s="1"/>
      <c r="C18872" s="1"/>
      <c r="D18872" s="8"/>
      <c r="E18872" s="1"/>
      <c r="F18872" s="1"/>
      <c r="G18872" s="1"/>
      <c r="H18872" s="1"/>
    </row>
    <row r="18873">
      <c r="A18873" s="1"/>
      <c r="B18873" s="1"/>
      <c r="C18873" s="1"/>
      <c r="D18873" s="8"/>
      <c r="E18873" s="1"/>
      <c r="F18873" s="1"/>
      <c r="G18873" s="1"/>
      <c r="H18873" s="1"/>
    </row>
    <row r="18874">
      <c r="A18874" s="1"/>
      <c r="B18874" s="1"/>
      <c r="C18874" s="1"/>
      <c r="D18874" s="8"/>
      <c r="E18874" s="1"/>
      <c r="F18874" s="1"/>
      <c r="G18874" s="1"/>
      <c r="H18874" s="1"/>
    </row>
    <row r="18875">
      <c r="A18875" s="1"/>
      <c r="B18875" s="1"/>
      <c r="C18875" s="1"/>
      <c r="D18875" s="8"/>
      <c r="E18875" s="1"/>
      <c r="F18875" s="1"/>
      <c r="G18875" s="1"/>
      <c r="H18875" s="1"/>
    </row>
    <row r="18876">
      <c r="A18876" s="1"/>
      <c r="B18876" s="1"/>
      <c r="C18876" s="1"/>
      <c r="D18876" s="8"/>
      <c r="E18876" s="1"/>
      <c r="F18876" s="1"/>
      <c r="G18876" s="1"/>
      <c r="H18876" s="1"/>
    </row>
    <row r="18877">
      <c r="A18877" s="1"/>
      <c r="B18877" s="1"/>
      <c r="C18877" s="1"/>
      <c r="D18877" s="8"/>
      <c r="E18877" s="1"/>
      <c r="F18877" s="1"/>
      <c r="G18877" s="1"/>
      <c r="H18877" s="1"/>
    </row>
    <row r="18878">
      <c r="A18878" s="1"/>
      <c r="B18878" s="1"/>
      <c r="C18878" s="1"/>
      <c r="D18878" s="8"/>
      <c r="E18878" s="1"/>
      <c r="F18878" s="1"/>
      <c r="G18878" s="1"/>
      <c r="H18878" s="1"/>
    </row>
    <row r="18879">
      <c r="A18879" s="1"/>
      <c r="B18879" s="1"/>
      <c r="C18879" s="1"/>
      <c r="D18879" s="8"/>
      <c r="E18879" s="1"/>
      <c r="F18879" s="1"/>
      <c r="G18879" s="1"/>
      <c r="H18879" s="1"/>
    </row>
    <row r="18880">
      <c r="A18880" s="1"/>
      <c r="B18880" s="1"/>
      <c r="C18880" s="1"/>
      <c r="D18880" s="8"/>
      <c r="E18880" s="1"/>
      <c r="F18880" s="1"/>
      <c r="G18880" s="1"/>
      <c r="H18880" s="1"/>
    </row>
    <row r="18881">
      <c r="A18881" s="1"/>
      <c r="B18881" s="1"/>
      <c r="C18881" s="1"/>
      <c r="D18881" s="8"/>
      <c r="E18881" s="1"/>
      <c r="F18881" s="1"/>
      <c r="G18881" s="1"/>
      <c r="H18881" s="1"/>
    </row>
    <row r="18882">
      <c r="A18882" s="1"/>
      <c r="B18882" s="1"/>
      <c r="C18882" s="1"/>
      <c r="D18882" s="8"/>
      <c r="E18882" s="1"/>
      <c r="F18882" s="1"/>
      <c r="G18882" s="1"/>
      <c r="H18882" s="1"/>
    </row>
    <row r="18883">
      <c r="A18883" s="1"/>
      <c r="B18883" s="1"/>
      <c r="C18883" s="1"/>
      <c r="D18883" s="8"/>
      <c r="E18883" s="1"/>
      <c r="F18883" s="1"/>
      <c r="G18883" s="1"/>
      <c r="H18883" s="1"/>
    </row>
    <row r="18884">
      <c r="A18884" s="1"/>
      <c r="B18884" s="1"/>
      <c r="C18884" s="1"/>
      <c r="D18884" s="8"/>
      <c r="E18884" s="1"/>
      <c r="F18884" s="1"/>
      <c r="G18884" s="1"/>
      <c r="H18884" s="1"/>
    </row>
    <row r="18885">
      <c r="A18885" s="1"/>
      <c r="B18885" s="1"/>
      <c r="C18885" s="1"/>
      <c r="D18885" s="8"/>
      <c r="E18885" s="1"/>
      <c r="F18885" s="1"/>
      <c r="G18885" s="1"/>
      <c r="H18885" s="1"/>
    </row>
    <row r="18886">
      <c r="A18886" s="1"/>
      <c r="B18886" s="1"/>
      <c r="C18886" s="1"/>
      <c r="D18886" s="8"/>
      <c r="E18886" s="1"/>
      <c r="F18886" s="1"/>
      <c r="G18886" s="1"/>
      <c r="H18886" s="1"/>
    </row>
    <row r="18887">
      <c r="A18887" s="1"/>
      <c r="B18887" s="1"/>
      <c r="C18887" s="1"/>
      <c r="D18887" s="8"/>
      <c r="E18887" s="1"/>
      <c r="F18887" s="1"/>
      <c r="G18887" s="1"/>
      <c r="H18887" s="1"/>
    </row>
    <row r="18888">
      <c r="A18888" s="1"/>
      <c r="B18888" s="1"/>
      <c r="C18888" s="1"/>
      <c r="D18888" s="8"/>
      <c r="E18888" s="1"/>
      <c r="F18888" s="1"/>
      <c r="G18888" s="1"/>
      <c r="H18888" s="1"/>
    </row>
    <row r="18889">
      <c r="A18889" s="1"/>
      <c r="B18889" s="1"/>
      <c r="C18889" s="1"/>
      <c r="D18889" s="8"/>
      <c r="E18889" s="1"/>
      <c r="F18889" s="1"/>
      <c r="G18889" s="1"/>
      <c r="H18889" s="1"/>
    </row>
    <row r="18890">
      <c r="A18890" s="1"/>
      <c r="B18890" s="1"/>
      <c r="C18890" s="1"/>
      <c r="D18890" s="8"/>
      <c r="E18890" s="1"/>
      <c r="F18890" s="1"/>
      <c r="G18890" s="1"/>
      <c r="H18890" s="1"/>
    </row>
    <row r="18891">
      <c r="A18891" s="1"/>
      <c r="B18891" s="1"/>
      <c r="C18891" s="1"/>
      <c r="D18891" s="8"/>
      <c r="E18891" s="1"/>
      <c r="F18891" s="1"/>
      <c r="G18891" s="1"/>
      <c r="H18891" s="1"/>
    </row>
    <row r="18892">
      <c r="A18892" s="1"/>
      <c r="B18892" s="1"/>
      <c r="C18892" s="1"/>
      <c r="D18892" s="8"/>
      <c r="E18892" s="1"/>
      <c r="F18892" s="1"/>
      <c r="G18892" s="1"/>
      <c r="H18892" s="1"/>
    </row>
    <row r="18893">
      <c r="A18893" s="1"/>
      <c r="B18893" s="1"/>
      <c r="C18893" s="1"/>
      <c r="D18893" s="8"/>
      <c r="E18893" s="1"/>
      <c r="F18893" s="1"/>
      <c r="G18893" s="1"/>
      <c r="H18893" s="1"/>
    </row>
    <row r="18894">
      <c r="A18894" s="1"/>
      <c r="B18894" s="1"/>
      <c r="C18894" s="1"/>
      <c r="D18894" s="8"/>
      <c r="E18894" s="1"/>
      <c r="F18894" s="1"/>
      <c r="G18894" s="1"/>
      <c r="H18894" s="1"/>
    </row>
    <row r="18895">
      <c r="A18895" s="1"/>
      <c r="B18895" s="1"/>
      <c r="C18895" s="1"/>
      <c r="D18895" s="8"/>
      <c r="E18895" s="1"/>
      <c r="F18895" s="1"/>
      <c r="G18895" s="1"/>
      <c r="H18895" s="1"/>
    </row>
    <row r="18896">
      <c r="A18896" s="1"/>
      <c r="B18896" s="1"/>
      <c r="C18896" s="1"/>
      <c r="D18896" s="8"/>
      <c r="E18896" s="1"/>
      <c r="F18896" s="1"/>
      <c r="G18896" s="1"/>
      <c r="H18896" s="1"/>
    </row>
    <row r="18897">
      <c r="A18897" s="1"/>
      <c r="B18897" s="1"/>
      <c r="C18897" s="1"/>
      <c r="D18897" s="8"/>
      <c r="E18897" s="1"/>
      <c r="F18897" s="1"/>
      <c r="G18897" s="1"/>
      <c r="H18897" s="1"/>
    </row>
    <row r="18898">
      <c r="A18898" s="1"/>
      <c r="B18898" s="1"/>
      <c r="C18898" s="1"/>
      <c r="D18898" s="8"/>
      <c r="E18898" s="1"/>
      <c r="F18898" s="1"/>
      <c r="G18898" s="1"/>
      <c r="H18898" s="1"/>
    </row>
    <row r="18899">
      <c r="A18899" s="1"/>
      <c r="B18899" s="1"/>
      <c r="C18899" s="1"/>
      <c r="D18899" s="8"/>
      <c r="E18899" s="1"/>
      <c r="F18899" s="1"/>
      <c r="G18899" s="1"/>
      <c r="H18899" s="1"/>
    </row>
    <row r="18900">
      <c r="A18900" s="1"/>
      <c r="B18900" s="1"/>
      <c r="C18900" s="1"/>
      <c r="D18900" s="8"/>
      <c r="E18900" s="1"/>
      <c r="F18900" s="1"/>
      <c r="G18900" s="1"/>
      <c r="H18900" s="1"/>
    </row>
    <row r="18901">
      <c r="A18901" s="1"/>
      <c r="B18901" s="1"/>
      <c r="C18901" s="1"/>
      <c r="D18901" s="8"/>
      <c r="E18901" s="1"/>
      <c r="F18901" s="1"/>
      <c r="G18901" s="1"/>
      <c r="H18901" s="1"/>
    </row>
    <row r="18902">
      <c r="A18902" s="1"/>
      <c r="B18902" s="1"/>
      <c r="C18902" s="1"/>
      <c r="D18902" s="8"/>
      <c r="E18902" s="1"/>
      <c r="F18902" s="1"/>
      <c r="G18902" s="1"/>
      <c r="H18902" s="1"/>
    </row>
    <row r="18903">
      <c r="A18903" s="1"/>
      <c r="B18903" s="1"/>
      <c r="C18903" s="1"/>
      <c r="D18903" s="8"/>
      <c r="E18903" s="1"/>
      <c r="F18903" s="1"/>
      <c r="G18903" s="1"/>
      <c r="H18903" s="1"/>
    </row>
    <row r="18904">
      <c r="A18904" s="1"/>
      <c r="B18904" s="1"/>
      <c r="C18904" s="1"/>
      <c r="D18904" s="8"/>
      <c r="E18904" s="1"/>
      <c r="F18904" s="1"/>
      <c r="G18904" s="1"/>
      <c r="H18904" s="1"/>
    </row>
    <row r="18905">
      <c r="A18905" s="1"/>
      <c r="B18905" s="1"/>
      <c r="C18905" s="1"/>
      <c r="D18905" s="8"/>
      <c r="E18905" s="1"/>
      <c r="F18905" s="1"/>
      <c r="G18905" s="1"/>
      <c r="H18905" s="1"/>
    </row>
    <row r="18906">
      <c r="A18906" s="1"/>
      <c r="B18906" s="1"/>
      <c r="C18906" s="1"/>
      <c r="D18906" s="8"/>
      <c r="E18906" s="1"/>
      <c r="F18906" s="1"/>
      <c r="G18906" s="1"/>
      <c r="H18906" s="1"/>
    </row>
    <row r="18907">
      <c r="A18907" s="1"/>
      <c r="B18907" s="1"/>
      <c r="C18907" s="1"/>
      <c r="D18907" s="8"/>
      <c r="E18907" s="1"/>
      <c r="F18907" s="1"/>
      <c r="G18907" s="1"/>
      <c r="H18907" s="1"/>
    </row>
    <row r="18908">
      <c r="A18908" s="1"/>
      <c r="B18908" s="1"/>
      <c r="C18908" s="1"/>
      <c r="D18908" s="8"/>
      <c r="E18908" s="1"/>
      <c r="F18908" s="1"/>
      <c r="G18908" s="1"/>
      <c r="H18908" s="1"/>
    </row>
    <row r="18909">
      <c r="A18909" s="1"/>
      <c r="B18909" s="1"/>
      <c r="C18909" s="1"/>
      <c r="D18909" s="8"/>
      <c r="E18909" s="1"/>
      <c r="F18909" s="1"/>
      <c r="G18909" s="1"/>
      <c r="H18909" s="1"/>
    </row>
    <row r="18910">
      <c r="A18910" s="1"/>
      <c r="B18910" s="1"/>
      <c r="C18910" s="1"/>
      <c r="D18910" s="8"/>
      <c r="E18910" s="1"/>
      <c r="F18910" s="1"/>
      <c r="G18910" s="1"/>
      <c r="H18910" s="1"/>
    </row>
    <row r="18911">
      <c r="A18911" s="1"/>
      <c r="B18911" s="1"/>
      <c r="C18911" s="1"/>
      <c r="D18911" s="8"/>
      <c r="E18911" s="1"/>
      <c r="F18911" s="1"/>
      <c r="G18911" s="1"/>
      <c r="H18911" s="1"/>
    </row>
    <row r="18912">
      <c r="A18912" s="1"/>
      <c r="B18912" s="1"/>
      <c r="C18912" s="1"/>
      <c r="D18912" s="8"/>
      <c r="E18912" s="1"/>
      <c r="F18912" s="1"/>
      <c r="G18912" s="1"/>
      <c r="H18912" s="1"/>
    </row>
    <row r="18913">
      <c r="A18913" s="1"/>
      <c r="B18913" s="1"/>
      <c r="C18913" s="1"/>
      <c r="D18913" s="8"/>
      <c r="E18913" s="1"/>
      <c r="F18913" s="1"/>
      <c r="G18913" s="1"/>
      <c r="H18913" s="1"/>
    </row>
    <row r="18914">
      <c r="A18914" s="1"/>
      <c r="B18914" s="1"/>
      <c r="C18914" s="1"/>
      <c r="D18914" s="8"/>
      <c r="E18914" s="1"/>
      <c r="F18914" s="1"/>
      <c r="G18914" s="1"/>
      <c r="H18914" s="1"/>
    </row>
    <row r="18915">
      <c r="A18915" s="1"/>
      <c r="B18915" s="1"/>
      <c r="C18915" s="1"/>
      <c r="D18915" s="8"/>
      <c r="E18915" s="1"/>
      <c r="F18915" s="1"/>
      <c r="G18915" s="1"/>
      <c r="H18915" s="1"/>
    </row>
    <row r="18916">
      <c r="A18916" s="1"/>
      <c r="B18916" s="1"/>
      <c r="C18916" s="1"/>
      <c r="D18916" s="8"/>
      <c r="E18916" s="1"/>
      <c r="F18916" s="1"/>
      <c r="G18916" s="1"/>
      <c r="H18916" s="1"/>
    </row>
    <row r="18917">
      <c r="A18917" s="1"/>
      <c r="B18917" s="1"/>
      <c r="C18917" s="1"/>
      <c r="D18917" s="8"/>
      <c r="E18917" s="1"/>
      <c r="F18917" s="1"/>
      <c r="G18917" s="1"/>
      <c r="H18917" s="1"/>
    </row>
    <row r="18918">
      <c r="A18918" s="1"/>
      <c r="B18918" s="1"/>
      <c r="C18918" s="1"/>
      <c r="D18918" s="8"/>
      <c r="E18918" s="1"/>
      <c r="F18918" s="1"/>
      <c r="G18918" s="1"/>
      <c r="H18918" s="1"/>
    </row>
    <row r="18919">
      <c r="A18919" s="1"/>
      <c r="B18919" s="1"/>
      <c r="C18919" s="1"/>
      <c r="D18919" s="8"/>
      <c r="E18919" s="1"/>
      <c r="F18919" s="1"/>
      <c r="G18919" s="1"/>
      <c r="H18919" s="1"/>
    </row>
    <row r="18920">
      <c r="A18920" s="1"/>
      <c r="B18920" s="1"/>
      <c r="C18920" s="1"/>
      <c r="D18920" s="8"/>
      <c r="E18920" s="1"/>
      <c r="F18920" s="1"/>
      <c r="G18920" s="1"/>
      <c r="H18920" s="1"/>
    </row>
    <row r="18921">
      <c r="A18921" s="1"/>
      <c r="B18921" s="1"/>
      <c r="C18921" s="1"/>
      <c r="D18921" s="8"/>
      <c r="E18921" s="1"/>
      <c r="F18921" s="1"/>
      <c r="G18921" s="1"/>
      <c r="H18921" s="1"/>
    </row>
    <row r="18922">
      <c r="A18922" s="1"/>
      <c r="B18922" s="1"/>
      <c r="C18922" s="1"/>
      <c r="D18922" s="8"/>
      <c r="E18922" s="1"/>
      <c r="F18922" s="1"/>
      <c r="G18922" s="1"/>
      <c r="H18922" s="1"/>
    </row>
    <row r="18923">
      <c r="A18923" s="1"/>
      <c r="B18923" s="1"/>
      <c r="C18923" s="1"/>
      <c r="D18923" s="8"/>
      <c r="E18923" s="1"/>
      <c r="F18923" s="1"/>
      <c r="G18923" s="1"/>
      <c r="H18923" s="1"/>
    </row>
    <row r="18924">
      <c r="A18924" s="1"/>
      <c r="B18924" s="1"/>
      <c r="C18924" s="1"/>
      <c r="D18924" s="8"/>
      <c r="E18924" s="1"/>
      <c r="F18924" s="1"/>
      <c r="G18924" s="1"/>
      <c r="H18924" s="1"/>
    </row>
    <row r="18925">
      <c r="A18925" s="1"/>
      <c r="B18925" s="1"/>
      <c r="C18925" s="1"/>
      <c r="D18925" s="8"/>
      <c r="E18925" s="1"/>
      <c r="F18925" s="1"/>
      <c r="G18925" s="1"/>
      <c r="H18925" s="1"/>
    </row>
    <row r="18926">
      <c r="A18926" s="1"/>
      <c r="B18926" s="1"/>
      <c r="C18926" s="1"/>
      <c r="D18926" s="8"/>
      <c r="E18926" s="1"/>
      <c r="F18926" s="1"/>
      <c r="G18926" s="1"/>
      <c r="H18926" s="1"/>
    </row>
    <row r="18927">
      <c r="A18927" s="1"/>
      <c r="B18927" s="1"/>
      <c r="C18927" s="1"/>
      <c r="D18927" s="8"/>
      <c r="E18927" s="1"/>
      <c r="F18927" s="1"/>
      <c r="G18927" s="1"/>
      <c r="H18927" s="1"/>
    </row>
    <row r="18928">
      <c r="A18928" s="1"/>
      <c r="B18928" s="1"/>
      <c r="C18928" s="1"/>
      <c r="D18928" s="8"/>
      <c r="E18928" s="1"/>
      <c r="F18928" s="1"/>
      <c r="G18928" s="1"/>
      <c r="H18928" s="1"/>
    </row>
    <row r="18929">
      <c r="A18929" s="1"/>
      <c r="B18929" s="1"/>
      <c r="C18929" s="1"/>
      <c r="D18929" s="8"/>
      <c r="E18929" s="1"/>
      <c r="F18929" s="1"/>
      <c r="G18929" s="1"/>
      <c r="H18929" s="1"/>
    </row>
    <row r="18930">
      <c r="A18930" s="1"/>
      <c r="B18930" s="1"/>
      <c r="C18930" s="1"/>
      <c r="D18930" s="8"/>
      <c r="E18930" s="1"/>
      <c r="F18930" s="1"/>
      <c r="G18930" s="1"/>
      <c r="H18930" s="1"/>
    </row>
    <row r="18931">
      <c r="A18931" s="1"/>
      <c r="B18931" s="1"/>
      <c r="C18931" s="1"/>
      <c r="D18931" s="8"/>
      <c r="E18931" s="1"/>
      <c r="F18931" s="1"/>
      <c r="G18931" s="1"/>
      <c r="H18931" s="1"/>
    </row>
    <row r="18932">
      <c r="A18932" s="1"/>
      <c r="B18932" s="1"/>
      <c r="C18932" s="1"/>
      <c r="D18932" s="8"/>
      <c r="E18932" s="1"/>
      <c r="F18932" s="1"/>
      <c r="G18932" s="1"/>
      <c r="H18932" s="1"/>
    </row>
    <row r="18933">
      <c r="A18933" s="1"/>
      <c r="B18933" s="1"/>
      <c r="C18933" s="1"/>
      <c r="D18933" s="8"/>
      <c r="E18933" s="1"/>
      <c r="F18933" s="1"/>
      <c r="G18933" s="1"/>
      <c r="H18933" s="1"/>
    </row>
    <row r="18934">
      <c r="A18934" s="1"/>
      <c r="B18934" s="1"/>
      <c r="C18934" s="1"/>
      <c r="D18934" s="8"/>
      <c r="E18934" s="1"/>
      <c r="F18934" s="1"/>
      <c r="G18934" s="1"/>
      <c r="H18934" s="1"/>
    </row>
    <row r="18935">
      <c r="A18935" s="1"/>
      <c r="B18935" s="1"/>
      <c r="C18935" s="1"/>
      <c r="D18935" s="8"/>
      <c r="E18935" s="1"/>
      <c r="F18935" s="1"/>
      <c r="G18935" s="1"/>
      <c r="H18935" s="1"/>
    </row>
    <row r="18936">
      <c r="A18936" s="1"/>
      <c r="B18936" s="1"/>
      <c r="C18936" s="1"/>
      <c r="D18936" s="8"/>
      <c r="E18936" s="1"/>
      <c r="F18936" s="1"/>
      <c r="G18936" s="1"/>
      <c r="H18936" s="1"/>
    </row>
    <row r="18937">
      <c r="A18937" s="1"/>
      <c r="B18937" s="1"/>
      <c r="C18937" s="1"/>
      <c r="D18937" s="8"/>
      <c r="E18937" s="1"/>
      <c r="F18937" s="1"/>
      <c r="G18937" s="1"/>
      <c r="H18937" s="1"/>
    </row>
    <row r="18938">
      <c r="A18938" s="1"/>
      <c r="B18938" s="1"/>
      <c r="C18938" s="1"/>
      <c r="D18938" s="8"/>
      <c r="E18938" s="1"/>
      <c r="F18938" s="1"/>
      <c r="G18938" s="1"/>
      <c r="H18938" s="1"/>
    </row>
    <row r="18939">
      <c r="A18939" s="1"/>
      <c r="B18939" s="1"/>
      <c r="C18939" s="1"/>
      <c r="D18939" s="8"/>
      <c r="E18939" s="1"/>
      <c r="F18939" s="1"/>
      <c r="G18939" s="1"/>
      <c r="H18939" s="1"/>
    </row>
    <row r="18940">
      <c r="A18940" s="1"/>
      <c r="B18940" s="1"/>
      <c r="C18940" s="1"/>
      <c r="D18940" s="8"/>
      <c r="E18940" s="1"/>
      <c r="F18940" s="1"/>
      <c r="G18940" s="1"/>
      <c r="H18940" s="1"/>
    </row>
    <row r="18941">
      <c r="A18941" s="1"/>
      <c r="B18941" s="1"/>
      <c r="C18941" s="1"/>
      <c r="D18941" s="8"/>
      <c r="E18941" s="1"/>
      <c r="F18941" s="1"/>
      <c r="G18941" s="1"/>
      <c r="H18941" s="1"/>
    </row>
    <row r="18942">
      <c r="A18942" s="1"/>
      <c r="B18942" s="1"/>
      <c r="C18942" s="1"/>
      <c r="D18942" s="8"/>
      <c r="E18942" s="1"/>
      <c r="F18942" s="1"/>
      <c r="G18942" s="1"/>
      <c r="H18942" s="1"/>
    </row>
    <row r="18943">
      <c r="A18943" s="1"/>
      <c r="B18943" s="1"/>
      <c r="C18943" s="1"/>
      <c r="D18943" s="8"/>
      <c r="E18943" s="1"/>
      <c r="F18943" s="1"/>
      <c r="G18943" s="1"/>
      <c r="H18943" s="1"/>
    </row>
    <row r="18944">
      <c r="A18944" s="1"/>
      <c r="B18944" s="1"/>
      <c r="C18944" s="1"/>
      <c r="D18944" s="8"/>
      <c r="E18944" s="1"/>
      <c r="F18944" s="1"/>
      <c r="G18944" s="1"/>
      <c r="H18944" s="1"/>
    </row>
    <row r="18945">
      <c r="A18945" s="1"/>
      <c r="B18945" s="1"/>
      <c r="C18945" s="1"/>
      <c r="D18945" s="8"/>
      <c r="E18945" s="1"/>
      <c r="F18945" s="1"/>
      <c r="G18945" s="1"/>
      <c r="H18945" s="1"/>
    </row>
    <row r="18946">
      <c r="A18946" s="1"/>
      <c r="B18946" s="1"/>
      <c r="C18946" s="1"/>
      <c r="D18946" s="8"/>
      <c r="E18946" s="1"/>
      <c r="F18946" s="1"/>
      <c r="G18946" s="1"/>
      <c r="H18946" s="1"/>
    </row>
    <row r="18947">
      <c r="A18947" s="1"/>
      <c r="B18947" s="1"/>
      <c r="C18947" s="1"/>
      <c r="D18947" s="8"/>
      <c r="E18947" s="1"/>
      <c r="F18947" s="1"/>
      <c r="G18947" s="1"/>
      <c r="H18947" s="1"/>
    </row>
    <row r="18948">
      <c r="A18948" s="1"/>
      <c r="B18948" s="1"/>
      <c r="C18948" s="1"/>
      <c r="D18948" s="8"/>
      <c r="E18948" s="1"/>
      <c r="F18948" s="1"/>
      <c r="G18948" s="1"/>
      <c r="H18948" s="1"/>
    </row>
    <row r="18949">
      <c r="A18949" s="1"/>
      <c r="B18949" s="1"/>
      <c r="C18949" s="1"/>
      <c r="D18949" s="8"/>
      <c r="E18949" s="1"/>
      <c r="F18949" s="1"/>
      <c r="G18949" s="1"/>
      <c r="H18949" s="1"/>
    </row>
    <row r="18950">
      <c r="A18950" s="1"/>
      <c r="B18950" s="1"/>
      <c r="C18950" s="1"/>
      <c r="D18950" s="8"/>
      <c r="E18950" s="1"/>
      <c r="F18950" s="1"/>
      <c r="G18950" s="1"/>
      <c r="H18950" s="1"/>
    </row>
    <row r="18951">
      <c r="A18951" s="1"/>
      <c r="B18951" s="1"/>
      <c r="C18951" s="1"/>
      <c r="D18951" s="8"/>
      <c r="E18951" s="1"/>
      <c r="F18951" s="1"/>
      <c r="G18951" s="1"/>
      <c r="H18951" s="1"/>
    </row>
    <row r="18952">
      <c r="A18952" s="1"/>
      <c r="B18952" s="1"/>
      <c r="C18952" s="1"/>
      <c r="D18952" s="8"/>
      <c r="E18952" s="1"/>
      <c r="F18952" s="1"/>
      <c r="G18952" s="1"/>
      <c r="H18952" s="1"/>
    </row>
    <row r="18953">
      <c r="A18953" s="1"/>
      <c r="B18953" s="1"/>
      <c r="C18953" s="1"/>
      <c r="D18953" s="8"/>
      <c r="E18953" s="1"/>
      <c r="F18953" s="1"/>
      <c r="G18953" s="1"/>
      <c r="H18953" s="1"/>
    </row>
    <row r="18954">
      <c r="A18954" s="1"/>
      <c r="B18954" s="1"/>
      <c r="C18954" s="1"/>
      <c r="D18954" s="8"/>
      <c r="E18954" s="1"/>
      <c r="F18954" s="1"/>
      <c r="G18954" s="1"/>
      <c r="H18954" s="1"/>
    </row>
    <row r="18955">
      <c r="A18955" s="1"/>
      <c r="B18955" s="1"/>
      <c r="C18955" s="1"/>
      <c r="D18955" s="8"/>
      <c r="E18955" s="1"/>
      <c r="F18955" s="1"/>
      <c r="G18955" s="1"/>
      <c r="H18955" s="1"/>
    </row>
    <row r="18956">
      <c r="A18956" s="1"/>
      <c r="B18956" s="1"/>
      <c r="C18956" s="1"/>
      <c r="D18956" s="8"/>
      <c r="E18956" s="1"/>
      <c r="F18956" s="1"/>
      <c r="G18956" s="1"/>
      <c r="H18956" s="1"/>
    </row>
    <row r="18957">
      <c r="A18957" s="1"/>
      <c r="B18957" s="1"/>
      <c r="C18957" s="1"/>
      <c r="D18957" s="8"/>
      <c r="E18957" s="1"/>
      <c r="F18957" s="1"/>
      <c r="G18957" s="1"/>
      <c r="H18957" s="1"/>
    </row>
    <row r="18958">
      <c r="A18958" s="1"/>
      <c r="B18958" s="1"/>
      <c r="C18958" s="1"/>
      <c r="D18958" s="8"/>
      <c r="E18958" s="1"/>
      <c r="F18958" s="1"/>
      <c r="G18958" s="1"/>
      <c r="H18958" s="1"/>
    </row>
    <row r="18959">
      <c r="A18959" s="1"/>
      <c r="B18959" s="1"/>
      <c r="C18959" s="1"/>
      <c r="D18959" s="8"/>
      <c r="E18959" s="1"/>
      <c r="F18959" s="1"/>
      <c r="G18959" s="1"/>
      <c r="H18959" s="1"/>
    </row>
    <row r="18960">
      <c r="A18960" s="1"/>
      <c r="B18960" s="1"/>
      <c r="C18960" s="1"/>
      <c r="D18960" s="8"/>
      <c r="E18960" s="1"/>
      <c r="F18960" s="1"/>
      <c r="G18960" s="1"/>
      <c r="H18960" s="1"/>
    </row>
    <row r="18961">
      <c r="A18961" s="1"/>
      <c r="B18961" s="1"/>
      <c r="C18961" s="1"/>
      <c r="D18961" s="8"/>
      <c r="E18961" s="1"/>
      <c r="F18961" s="1"/>
      <c r="G18961" s="1"/>
      <c r="H18961" s="1"/>
    </row>
    <row r="18962">
      <c r="A18962" s="1"/>
      <c r="B18962" s="1"/>
      <c r="C18962" s="1"/>
      <c r="D18962" s="8"/>
      <c r="E18962" s="1"/>
      <c r="F18962" s="1"/>
      <c r="G18962" s="1"/>
      <c r="H18962" s="1"/>
    </row>
    <row r="18963">
      <c r="A18963" s="1"/>
      <c r="B18963" s="1"/>
      <c r="C18963" s="1"/>
      <c r="D18963" s="8"/>
      <c r="E18963" s="1"/>
      <c r="F18963" s="1"/>
      <c r="G18963" s="1"/>
      <c r="H18963" s="1"/>
    </row>
    <row r="18964">
      <c r="A18964" s="1"/>
      <c r="B18964" s="1"/>
      <c r="C18964" s="1"/>
      <c r="D18964" s="8"/>
      <c r="E18964" s="1"/>
      <c r="F18964" s="1"/>
      <c r="G18964" s="1"/>
      <c r="H18964" s="1"/>
    </row>
    <row r="18965">
      <c r="A18965" s="1"/>
      <c r="B18965" s="1"/>
      <c r="C18965" s="1"/>
      <c r="D18965" s="8"/>
      <c r="E18965" s="1"/>
      <c r="F18965" s="1"/>
      <c r="G18965" s="1"/>
      <c r="H18965" s="1"/>
    </row>
    <row r="18966">
      <c r="A18966" s="1"/>
      <c r="B18966" s="1"/>
      <c r="C18966" s="1"/>
      <c r="D18966" s="8"/>
      <c r="E18966" s="1"/>
      <c r="F18966" s="1"/>
      <c r="G18966" s="1"/>
      <c r="H18966" s="1"/>
    </row>
    <row r="18967">
      <c r="A18967" s="1"/>
      <c r="B18967" s="1"/>
      <c r="C18967" s="1"/>
      <c r="D18967" s="8"/>
      <c r="E18967" s="1"/>
      <c r="F18967" s="1"/>
      <c r="G18967" s="1"/>
      <c r="H18967" s="1"/>
    </row>
    <row r="18968">
      <c r="A18968" s="1"/>
      <c r="B18968" s="1"/>
      <c r="C18968" s="1"/>
      <c r="D18968" s="8"/>
      <c r="E18968" s="1"/>
      <c r="F18968" s="1"/>
      <c r="G18968" s="1"/>
      <c r="H18968" s="1"/>
    </row>
    <row r="18969">
      <c r="A18969" s="1"/>
      <c r="B18969" s="1"/>
      <c r="C18969" s="1"/>
      <c r="D18969" s="8"/>
      <c r="E18969" s="1"/>
      <c r="F18969" s="1"/>
      <c r="G18969" s="1"/>
      <c r="H18969" s="1"/>
    </row>
    <row r="18970">
      <c r="A18970" s="1"/>
      <c r="B18970" s="1"/>
      <c r="C18970" s="1"/>
      <c r="D18970" s="8"/>
      <c r="E18970" s="1"/>
      <c r="F18970" s="1"/>
      <c r="G18970" s="1"/>
      <c r="H18970" s="1"/>
    </row>
    <row r="18971">
      <c r="A18971" s="1"/>
      <c r="B18971" s="1"/>
      <c r="C18971" s="1"/>
      <c r="D18971" s="8"/>
      <c r="E18971" s="1"/>
      <c r="F18971" s="1"/>
      <c r="G18971" s="1"/>
      <c r="H18971" s="1"/>
    </row>
    <row r="18972">
      <c r="A18972" s="1"/>
      <c r="B18972" s="1"/>
      <c r="C18972" s="1"/>
      <c r="D18972" s="8"/>
      <c r="E18972" s="1"/>
      <c r="F18972" s="1"/>
      <c r="G18972" s="1"/>
      <c r="H18972" s="1"/>
    </row>
    <row r="18973">
      <c r="A18973" s="1"/>
      <c r="B18973" s="1"/>
      <c r="C18973" s="1"/>
      <c r="D18973" s="8"/>
      <c r="E18973" s="1"/>
      <c r="F18973" s="1"/>
      <c r="G18973" s="1"/>
      <c r="H18973" s="1"/>
    </row>
    <row r="18974">
      <c r="A18974" s="1"/>
      <c r="B18974" s="1"/>
      <c r="C18974" s="1"/>
      <c r="D18974" s="8"/>
      <c r="E18974" s="1"/>
      <c r="F18974" s="1"/>
      <c r="G18974" s="1"/>
      <c r="H18974" s="1"/>
    </row>
    <row r="18975">
      <c r="A18975" s="1"/>
      <c r="B18975" s="1"/>
      <c r="C18975" s="1"/>
      <c r="D18975" s="8"/>
      <c r="E18975" s="1"/>
      <c r="F18975" s="1"/>
      <c r="G18975" s="1"/>
      <c r="H18975" s="1"/>
    </row>
    <row r="18976">
      <c r="A18976" s="1"/>
      <c r="B18976" s="1"/>
      <c r="C18976" s="1"/>
      <c r="D18976" s="8"/>
      <c r="E18976" s="1"/>
      <c r="F18976" s="1"/>
      <c r="G18976" s="1"/>
      <c r="H18976" s="1"/>
    </row>
    <row r="18977">
      <c r="A18977" s="1"/>
      <c r="B18977" s="1"/>
      <c r="C18977" s="1"/>
      <c r="D18977" s="8"/>
      <c r="E18977" s="1"/>
      <c r="F18977" s="1"/>
      <c r="G18977" s="1"/>
      <c r="H18977" s="1"/>
    </row>
    <row r="18978">
      <c r="A18978" s="1"/>
      <c r="B18978" s="1"/>
      <c r="C18978" s="1"/>
      <c r="D18978" s="8"/>
      <c r="E18978" s="1"/>
      <c r="F18978" s="1"/>
      <c r="G18978" s="1"/>
      <c r="H18978" s="1"/>
    </row>
    <row r="18979">
      <c r="A18979" s="1"/>
      <c r="B18979" s="1"/>
      <c r="C18979" s="1"/>
      <c r="D18979" s="8"/>
      <c r="E18979" s="1"/>
      <c r="F18979" s="1"/>
      <c r="G18979" s="1"/>
      <c r="H18979" s="1"/>
    </row>
    <row r="18980">
      <c r="A18980" s="1"/>
      <c r="B18980" s="1"/>
      <c r="C18980" s="1"/>
      <c r="D18980" s="8"/>
      <c r="E18980" s="1"/>
      <c r="F18980" s="1"/>
      <c r="G18980" s="1"/>
      <c r="H18980" s="1"/>
    </row>
    <row r="18981">
      <c r="A18981" s="1"/>
      <c r="B18981" s="1"/>
      <c r="C18981" s="1"/>
      <c r="D18981" s="8"/>
      <c r="E18981" s="1"/>
      <c r="F18981" s="1"/>
      <c r="G18981" s="1"/>
      <c r="H18981" s="1"/>
    </row>
    <row r="18982">
      <c r="A18982" s="1"/>
      <c r="B18982" s="1"/>
      <c r="C18982" s="1"/>
      <c r="D18982" s="8"/>
      <c r="E18982" s="1"/>
      <c r="F18982" s="1"/>
      <c r="G18982" s="1"/>
      <c r="H18982" s="1"/>
    </row>
    <row r="18983">
      <c r="A18983" s="1"/>
      <c r="B18983" s="1"/>
      <c r="C18983" s="1"/>
      <c r="D18983" s="8"/>
      <c r="E18983" s="1"/>
      <c r="F18983" s="1"/>
      <c r="G18983" s="1"/>
      <c r="H18983" s="1"/>
    </row>
    <row r="18984">
      <c r="A18984" s="1"/>
      <c r="B18984" s="1"/>
      <c r="C18984" s="1"/>
      <c r="D18984" s="8"/>
      <c r="E18984" s="1"/>
      <c r="F18984" s="1"/>
      <c r="G18984" s="1"/>
      <c r="H18984" s="1"/>
    </row>
    <row r="18985">
      <c r="A18985" s="1"/>
      <c r="B18985" s="1"/>
      <c r="C18985" s="1"/>
      <c r="D18985" s="8"/>
      <c r="E18985" s="1"/>
      <c r="F18985" s="1"/>
      <c r="G18985" s="1"/>
      <c r="H18985" s="1"/>
    </row>
    <row r="18986">
      <c r="A18986" s="1"/>
      <c r="B18986" s="1"/>
      <c r="C18986" s="1"/>
      <c r="D18986" s="8"/>
      <c r="E18986" s="1"/>
      <c r="F18986" s="1"/>
      <c r="G18986" s="1"/>
      <c r="H18986" s="1"/>
    </row>
    <row r="18987">
      <c r="A18987" s="1"/>
      <c r="B18987" s="1"/>
      <c r="C18987" s="1"/>
      <c r="D18987" s="8"/>
      <c r="E18987" s="1"/>
      <c r="F18987" s="1"/>
      <c r="G18987" s="1"/>
      <c r="H18987" s="1"/>
    </row>
    <row r="18988">
      <c r="A18988" s="1"/>
      <c r="B18988" s="1"/>
      <c r="C18988" s="1"/>
      <c r="D18988" s="8"/>
      <c r="E18988" s="1"/>
      <c r="F18988" s="1"/>
      <c r="G18988" s="1"/>
      <c r="H18988" s="1"/>
    </row>
    <row r="18989">
      <c r="A18989" s="1"/>
      <c r="B18989" s="1"/>
      <c r="C18989" s="1"/>
      <c r="D18989" s="8"/>
      <c r="E18989" s="1"/>
      <c r="F18989" s="1"/>
      <c r="G18989" s="1"/>
      <c r="H18989" s="1"/>
    </row>
    <row r="18990">
      <c r="A18990" s="1"/>
      <c r="B18990" s="1"/>
      <c r="C18990" s="1"/>
      <c r="D18990" s="8"/>
      <c r="E18990" s="1"/>
      <c r="F18990" s="1"/>
      <c r="G18990" s="1"/>
      <c r="H18990" s="1"/>
    </row>
    <row r="18991">
      <c r="A18991" s="1"/>
      <c r="B18991" s="1"/>
      <c r="C18991" s="1"/>
      <c r="D18991" s="8"/>
      <c r="E18991" s="1"/>
      <c r="F18991" s="1"/>
      <c r="G18991" s="1"/>
      <c r="H18991" s="1"/>
    </row>
    <row r="18992">
      <c r="A18992" s="1"/>
      <c r="B18992" s="1"/>
      <c r="C18992" s="1"/>
      <c r="D18992" s="8"/>
      <c r="E18992" s="1"/>
      <c r="F18992" s="1"/>
      <c r="G18992" s="1"/>
      <c r="H18992" s="1"/>
    </row>
    <row r="18993">
      <c r="A18993" s="1"/>
      <c r="B18993" s="1"/>
      <c r="C18993" s="1"/>
      <c r="D18993" s="8"/>
      <c r="E18993" s="1"/>
      <c r="F18993" s="1"/>
      <c r="G18993" s="1"/>
      <c r="H18993" s="1"/>
    </row>
    <row r="18994">
      <c r="A18994" s="1"/>
      <c r="B18994" s="1"/>
      <c r="C18994" s="1"/>
      <c r="D18994" s="8"/>
      <c r="E18994" s="1"/>
      <c r="F18994" s="1"/>
      <c r="G18994" s="1"/>
      <c r="H18994" s="1"/>
    </row>
    <row r="18995">
      <c r="A18995" s="1"/>
      <c r="B18995" s="1"/>
      <c r="C18995" s="1"/>
      <c r="D18995" s="8"/>
      <c r="E18995" s="1"/>
      <c r="F18995" s="1"/>
      <c r="G18995" s="1"/>
      <c r="H18995" s="1"/>
    </row>
    <row r="18996">
      <c r="A18996" s="1"/>
      <c r="B18996" s="1"/>
      <c r="C18996" s="1"/>
      <c r="D18996" s="8"/>
      <c r="E18996" s="1"/>
      <c r="F18996" s="1"/>
      <c r="G18996" s="1"/>
      <c r="H18996" s="1"/>
    </row>
    <row r="18997">
      <c r="A18997" s="1"/>
      <c r="B18997" s="1"/>
      <c r="C18997" s="1"/>
      <c r="D18997" s="8"/>
      <c r="E18997" s="1"/>
      <c r="F18997" s="1"/>
      <c r="G18997" s="1"/>
      <c r="H18997" s="1"/>
    </row>
    <row r="18998">
      <c r="A18998" s="1"/>
      <c r="B18998" s="1"/>
      <c r="C18998" s="1"/>
      <c r="D18998" s="8"/>
      <c r="E18998" s="1"/>
      <c r="F18998" s="1"/>
      <c r="G18998" s="1"/>
      <c r="H18998" s="1"/>
    </row>
    <row r="18999">
      <c r="A18999" s="1"/>
      <c r="B18999" s="1"/>
      <c r="C18999" s="1"/>
      <c r="D18999" s="8"/>
      <c r="E18999" s="1"/>
      <c r="F18999" s="1"/>
      <c r="G18999" s="1"/>
      <c r="H18999" s="1"/>
    </row>
    <row r="19000">
      <c r="A19000" s="1"/>
      <c r="B19000" s="1"/>
      <c r="C19000" s="1"/>
      <c r="D19000" s="8"/>
      <c r="E19000" s="1"/>
      <c r="F19000" s="1"/>
      <c r="G19000" s="1"/>
      <c r="H19000" s="1"/>
    </row>
    <row r="19001">
      <c r="A19001" s="1"/>
      <c r="B19001" s="1"/>
      <c r="C19001" s="1"/>
      <c r="D19001" s="8"/>
      <c r="E19001" s="1"/>
      <c r="F19001" s="1"/>
      <c r="G19001" s="1"/>
      <c r="H19001" s="1"/>
    </row>
    <row r="19002">
      <c r="A19002" s="1"/>
      <c r="B19002" s="1"/>
      <c r="C19002" s="1"/>
      <c r="D19002" s="8"/>
      <c r="E19002" s="1"/>
      <c r="F19002" s="1"/>
      <c r="G19002" s="1"/>
      <c r="H19002" s="1"/>
    </row>
    <row r="19003">
      <c r="A19003" s="1"/>
      <c r="B19003" s="1"/>
      <c r="C19003" s="1"/>
      <c r="D19003" s="8"/>
      <c r="E19003" s="1"/>
      <c r="F19003" s="1"/>
      <c r="G19003" s="1"/>
      <c r="H19003" s="1"/>
    </row>
    <row r="19004">
      <c r="A19004" s="1"/>
      <c r="B19004" s="1"/>
      <c r="C19004" s="1"/>
      <c r="D19004" s="8"/>
      <c r="E19004" s="1"/>
      <c r="F19004" s="1"/>
      <c r="G19004" s="1"/>
      <c r="H19004" s="1"/>
    </row>
    <row r="19005">
      <c r="A19005" s="1"/>
      <c r="B19005" s="1"/>
      <c r="C19005" s="1"/>
      <c r="D19005" s="8"/>
      <c r="E19005" s="1"/>
      <c r="F19005" s="1"/>
      <c r="G19005" s="1"/>
      <c r="H19005" s="1"/>
    </row>
    <row r="19006">
      <c r="A19006" s="1"/>
      <c r="B19006" s="1"/>
      <c r="C19006" s="1"/>
      <c r="D19006" s="8"/>
      <c r="E19006" s="1"/>
      <c r="F19006" s="1"/>
      <c r="G19006" s="1"/>
      <c r="H19006" s="1"/>
    </row>
    <row r="19007">
      <c r="A19007" s="1"/>
      <c r="B19007" s="1"/>
      <c r="C19007" s="1"/>
      <c r="D19007" s="8"/>
      <c r="E19007" s="1"/>
      <c r="F19007" s="1"/>
      <c r="G19007" s="1"/>
      <c r="H19007" s="1"/>
    </row>
    <row r="19008">
      <c r="A19008" s="1"/>
      <c r="B19008" s="1"/>
      <c r="C19008" s="1"/>
      <c r="D19008" s="8"/>
      <c r="E19008" s="1"/>
      <c r="F19008" s="1"/>
      <c r="G19008" s="1"/>
      <c r="H19008" s="1"/>
    </row>
    <row r="19009">
      <c r="A19009" s="1"/>
      <c r="B19009" s="1"/>
      <c r="C19009" s="1"/>
      <c r="D19009" s="8"/>
      <c r="E19009" s="1"/>
      <c r="F19009" s="1"/>
      <c r="G19009" s="1"/>
      <c r="H19009" s="1"/>
    </row>
    <row r="19010">
      <c r="A19010" s="1"/>
      <c r="B19010" s="1"/>
      <c r="C19010" s="1"/>
      <c r="D19010" s="8"/>
      <c r="E19010" s="1"/>
      <c r="F19010" s="1"/>
      <c r="G19010" s="1"/>
      <c r="H19010" s="1"/>
    </row>
    <row r="19011">
      <c r="A19011" s="1"/>
      <c r="B19011" s="1"/>
      <c r="C19011" s="1"/>
      <c r="D19011" s="8"/>
      <c r="E19011" s="1"/>
      <c r="F19011" s="1"/>
      <c r="G19011" s="1"/>
      <c r="H19011" s="1"/>
    </row>
    <row r="19012">
      <c r="A19012" s="1"/>
      <c r="B19012" s="1"/>
      <c r="C19012" s="1"/>
      <c r="D19012" s="8"/>
      <c r="E19012" s="1"/>
      <c r="F19012" s="1"/>
      <c r="G19012" s="1"/>
      <c r="H19012" s="1"/>
    </row>
    <row r="19013">
      <c r="A19013" s="1"/>
      <c r="B19013" s="1"/>
      <c r="C19013" s="1"/>
      <c r="D19013" s="8"/>
      <c r="E19013" s="1"/>
      <c r="F19013" s="1"/>
      <c r="G19013" s="1"/>
      <c r="H19013" s="1"/>
    </row>
    <row r="19014">
      <c r="A19014" s="1"/>
      <c r="B19014" s="1"/>
      <c r="C19014" s="1"/>
      <c r="D19014" s="8"/>
      <c r="E19014" s="1"/>
      <c r="F19014" s="1"/>
      <c r="G19014" s="1"/>
      <c r="H19014" s="1"/>
    </row>
    <row r="19015">
      <c r="A19015" s="1"/>
      <c r="B19015" s="1"/>
      <c r="C19015" s="1"/>
      <c r="D19015" s="8"/>
      <c r="E19015" s="1"/>
      <c r="F19015" s="1"/>
      <c r="G19015" s="1"/>
      <c r="H19015" s="1"/>
    </row>
    <row r="19016">
      <c r="A19016" s="1"/>
      <c r="B19016" s="1"/>
      <c r="C19016" s="1"/>
      <c r="D19016" s="8"/>
      <c r="E19016" s="1"/>
      <c r="F19016" s="1"/>
      <c r="G19016" s="1"/>
      <c r="H19016" s="1"/>
    </row>
    <row r="19017">
      <c r="A19017" s="1"/>
      <c r="B19017" s="1"/>
      <c r="C19017" s="1"/>
      <c r="D19017" s="8"/>
      <c r="E19017" s="1"/>
      <c r="F19017" s="1"/>
      <c r="G19017" s="1"/>
      <c r="H19017" s="1"/>
    </row>
    <row r="19018">
      <c r="A19018" s="1"/>
      <c r="B19018" s="1"/>
      <c r="C19018" s="1"/>
      <c r="D19018" s="8"/>
      <c r="E19018" s="1"/>
      <c r="F19018" s="1"/>
      <c r="G19018" s="1"/>
      <c r="H19018" s="1"/>
    </row>
    <row r="19019">
      <c r="A19019" s="1"/>
      <c r="B19019" s="1"/>
      <c r="C19019" s="1"/>
      <c r="D19019" s="8"/>
      <c r="E19019" s="1"/>
      <c r="F19019" s="1"/>
      <c r="G19019" s="1"/>
      <c r="H19019" s="1"/>
    </row>
    <row r="19020">
      <c r="A19020" s="1"/>
      <c r="B19020" s="1"/>
      <c r="C19020" s="1"/>
      <c r="D19020" s="8"/>
      <c r="E19020" s="1"/>
      <c r="F19020" s="1"/>
      <c r="G19020" s="1"/>
      <c r="H19020" s="1"/>
    </row>
    <row r="19021">
      <c r="A19021" s="1"/>
      <c r="B19021" s="1"/>
      <c r="C19021" s="1"/>
      <c r="D19021" s="8"/>
      <c r="E19021" s="1"/>
      <c r="F19021" s="1"/>
      <c r="G19021" s="1"/>
      <c r="H19021" s="1"/>
    </row>
    <row r="19022">
      <c r="A19022" s="1"/>
      <c r="B19022" s="1"/>
      <c r="C19022" s="1"/>
      <c r="D19022" s="8"/>
      <c r="E19022" s="1"/>
      <c r="F19022" s="1"/>
      <c r="G19022" s="1"/>
      <c r="H19022" s="1"/>
    </row>
    <row r="19023">
      <c r="A19023" s="1"/>
      <c r="B19023" s="1"/>
      <c r="C19023" s="1"/>
      <c r="D19023" s="8"/>
      <c r="E19023" s="1"/>
      <c r="F19023" s="1"/>
      <c r="G19023" s="1"/>
      <c r="H19023" s="1"/>
    </row>
    <row r="19024">
      <c r="A19024" s="1"/>
      <c r="B19024" s="1"/>
      <c r="C19024" s="1"/>
      <c r="D19024" s="8"/>
      <c r="E19024" s="1"/>
      <c r="F19024" s="1"/>
      <c r="G19024" s="1"/>
      <c r="H19024" s="1"/>
    </row>
    <row r="19025">
      <c r="A19025" s="1"/>
      <c r="B19025" s="1"/>
      <c r="C19025" s="1"/>
      <c r="D19025" s="8"/>
      <c r="E19025" s="1"/>
      <c r="F19025" s="1"/>
      <c r="G19025" s="1"/>
      <c r="H19025" s="1"/>
    </row>
    <row r="19026">
      <c r="A19026" s="1"/>
      <c r="B19026" s="1"/>
      <c r="C19026" s="1"/>
      <c r="D19026" s="8"/>
      <c r="E19026" s="1"/>
      <c r="F19026" s="1"/>
      <c r="G19026" s="1"/>
      <c r="H19026" s="1"/>
    </row>
    <row r="19027">
      <c r="A19027" s="1"/>
      <c r="B19027" s="1"/>
      <c r="C19027" s="1"/>
      <c r="D19027" s="8"/>
      <c r="E19027" s="1"/>
      <c r="F19027" s="1"/>
      <c r="G19027" s="1"/>
      <c r="H19027" s="1"/>
    </row>
    <row r="19028">
      <c r="A19028" s="1"/>
      <c r="B19028" s="1"/>
      <c r="C19028" s="1"/>
      <c r="D19028" s="8"/>
      <c r="E19028" s="1"/>
      <c r="F19028" s="1"/>
      <c r="G19028" s="1"/>
      <c r="H19028" s="1"/>
    </row>
    <row r="19029">
      <c r="A19029" s="1"/>
      <c r="B19029" s="1"/>
      <c r="C19029" s="1"/>
      <c r="D19029" s="8"/>
      <c r="E19029" s="1"/>
      <c r="F19029" s="1"/>
      <c r="G19029" s="1"/>
      <c r="H19029" s="1"/>
    </row>
    <row r="19030">
      <c r="A19030" s="1"/>
      <c r="B19030" s="1"/>
      <c r="C19030" s="1"/>
      <c r="D19030" s="8"/>
      <c r="E19030" s="1"/>
      <c r="F19030" s="1"/>
      <c r="G19030" s="1"/>
      <c r="H19030" s="1"/>
    </row>
    <row r="19031">
      <c r="A19031" s="1"/>
      <c r="B19031" s="1"/>
      <c r="C19031" s="1"/>
      <c r="D19031" s="8"/>
      <c r="E19031" s="1"/>
      <c r="F19031" s="1"/>
      <c r="G19031" s="1"/>
      <c r="H19031" s="1"/>
    </row>
    <row r="19032">
      <c r="A19032" s="1"/>
      <c r="B19032" s="1"/>
      <c r="C19032" s="1"/>
      <c r="D19032" s="8"/>
      <c r="E19032" s="1"/>
      <c r="F19032" s="1"/>
      <c r="G19032" s="1"/>
      <c r="H19032" s="1"/>
    </row>
    <row r="19033">
      <c r="A19033" s="1"/>
      <c r="B19033" s="1"/>
      <c r="C19033" s="1"/>
      <c r="D19033" s="8"/>
      <c r="E19033" s="1"/>
      <c r="F19033" s="1"/>
      <c r="G19033" s="1"/>
      <c r="H19033" s="1"/>
    </row>
    <row r="19034">
      <c r="A19034" s="1"/>
      <c r="B19034" s="1"/>
      <c r="C19034" s="1"/>
      <c r="D19034" s="8"/>
      <c r="E19034" s="1"/>
      <c r="F19034" s="1"/>
      <c r="G19034" s="1"/>
      <c r="H19034" s="1"/>
    </row>
    <row r="19035">
      <c r="A19035" s="1"/>
      <c r="B19035" s="1"/>
      <c r="C19035" s="1"/>
      <c r="D19035" s="8"/>
      <c r="E19035" s="1"/>
      <c r="F19035" s="1"/>
      <c r="G19035" s="1"/>
      <c r="H19035" s="1"/>
    </row>
    <row r="19036">
      <c r="A19036" s="1"/>
      <c r="B19036" s="1"/>
      <c r="C19036" s="1"/>
      <c r="D19036" s="8"/>
      <c r="E19036" s="1"/>
      <c r="F19036" s="1"/>
      <c r="G19036" s="1"/>
      <c r="H19036" s="1"/>
    </row>
    <row r="19037">
      <c r="A19037" s="1"/>
      <c r="B19037" s="1"/>
      <c r="C19037" s="1"/>
      <c r="D19037" s="8"/>
      <c r="E19037" s="1"/>
      <c r="F19037" s="1"/>
      <c r="G19037" s="1"/>
      <c r="H19037" s="1"/>
    </row>
    <row r="19038">
      <c r="A19038" s="1"/>
      <c r="B19038" s="1"/>
      <c r="C19038" s="1"/>
      <c r="D19038" s="8"/>
      <c r="E19038" s="1"/>
      <c r="F19038" s="1"/>
      <c r="G19038" s="1"/>
      <c r="H19038" s="1"/>
    </row>
    <row r="19039">
      <c r="A19039" s="1"/>
      <c r="B19039" s="1"/>
      <c r="C19039" s="1"/>
      <c r="D19039" s="8"/>
      <c r="E19039" s="1"/>
      <c r="F19039" s="1"/>
      <c r="G19039" s="1"/>
      <c r="H19039" s="1"/>
    </row>
    <row r="19040">
      <c r="A19040" s="1"/>
      <c r="B19040" s="1"/>
      <c r="C19040" s="1"/>
      <c r="D19040" s="8"/>
      <c r="E19040" s="1"/>
      <c r="F19040" s="1"/>
      <c r="G19040" s="1"/>
      <c r="H19040" s="1"/>
    </row>
    <row r="19041">
      <c r="A19041" s="1"/>
      <c r="B19041" s="1"/>
      <c r="C19041" s="1"/>
      <c r="D19041" s="8"/>
      <c r="E19041" s="1"/>
      <c r="F19041" s="1"/>
      <c r="G19041" s="1"/>
      <c r="H19041" s="1"/>
    </row>
    <row r="19042">
      <c r="A19042" s="1"/>
      <c r="B19042" s="1"/>
      <c r="C19042" s="1"/>
      <c r="D19042" s="8"/>
      <c r="E19042" s="1"/>
      <c r="F19042" s="1"/>
      <c r="G19042" s="1"/>
      <c r="H19042" s="1"/>
    </row>
    <row r="19043">
      <c r="A19043" s="1"/>
      <c r="B19043" s="1"/>
      <c r="C19043" s="1"/>
      <c r="D19043" s="8"/>
      <c r="E19043" s="1"/>
      <c r="F19043" s="1"/>
      <c r="G19043" s="1"/>
      <c r="H19043" s="1"/>
    </row>
    <row r="19044">
      <c r="A19044" s="1"/>
      <c r="B19044" s="1"/>
      <c r="C19044" s="1"/>
      <c r="D19044" s="8"/>
      <c r="E19044" s="1"/>
      <c r="F19044" s="1"/>
      <c r="G19044" s="1"/>
      <c r="H19044" s="1"/>
    </row>
    <row r="19045">
      <c r="A19045" s="1"/>
      <c r="B19045" s="1"/>
      <c r="C19045" s="1"/>
      <c r="D19045" s="8"/>
      <c r="E19045" s="1"/>
      <c r="F19045" s="1"/>
      <c r="G19045" s="1"/>
      <c r="H19045" s="1"/>
    </row>
    <row r="19046">
      <c r="A19046" s="1"/>
      <c r="B19046" s="1"/>
      <c r="C19046" s="1"/>
      <c r="D19046" s="8"/>
      <c r="E19046" s="1"/>
      <c r="F19046" s="1"/>
      <c r="G19046" s="1"/>
      <c r="H19046" s="1"/>
    </row>
    <row r="19047">
      <c r="A19047" s="1"/>
      <c r="B19047" s="1"/>
      <c r="C19047" s="1"/>
      <c r="D19047" s="8"/>
      <c r="E19047" s="1"/>
      <c r="F19047" s="1"/>
      <c r="G19047" s="1"/>
      <c r="H19047" s="1"/>
    </row>
    <row r="19048">
      <c r="A19048" s="1"/>
      <c r="B19048" s="1"/>
      <c r="C19048" s="1"/>
      <c r="D19048" s="8"/>
      <c r="E19048" s="1"/>
      <c r="F19048" s="1"/>
      <c r="G19048" s="1"/>
      <c r="H19048" s="1"/>
    </row>
    <row r="19049">
      <c r="A19049" s="1"/>
      <c r="B19049" s="1"/>
      <c r="C19049" s="1"/>
      <c r="D19049" s="8"/>
      <c r="E19049" s="1"/>
      <c r="F19049" s="1"/>
      <c r="G19049" s="1"/>
      <c r="H19049" s="1"/>
    </row>
    <row r="19050">
      <c r="A19050" s="1"/>
      <c r="B19050" s="1"/>
      <c r="C19050" s="1"/>
      <c r="D19050" s="8"/>
      <c r="E19050" s="1"/>
      <c r="F19050" s="1"/>
      <c r="G19050" s="1"/>
      <c r="H19050" s="1"/>
    </row>
    <row r="19051">
      <c r="A19051" s="1"/>
      <c r="B19051" s="1"/>
      <c r="C19051" s="1"/>
      <c r="D19051" s="8"/>
      <c r="E19051" s="1"/>
      <c r="F19051" s="1"/>
      <c r="G19051" s="1"/>
      <c r="H19051" s="1"/>
    </row>
    <row r="19052">
      <c r="A19052" s="1"/>
      <c r="B19052" s="1"/>
      <c r="C19052" s="1"/>
      <c r="D19052" s="8"/>
      <c r="E19052" s="1"/>
      <c r="F19052" s="1"/>
      <c r="G19052" s="1"/>
      <c r="H19052" s="1"/>
    </row>
    <row r="19053">
      <c r="A19053" s="1"/>
      <c r="B19053" s="1"/>
      <c r="C19053" s="1"/>
      <c r="D19053" s="8"/>
      <c r="E19053" s="1"/>
      <c r="F19053" s="1"/>
      <c r="G19053" s="1"/>
      <c r="H19053" s="1"/>
    </row>
    <row r="19054">
      <c r="A19054" s="1"/>
      <c r="B19054" s="1"/>
      <c r="C19054" s="1"/>
      <c r="D19054" s="8"/>
      <c r="E19054" s="1"/>
      <c r="F19054" s="1"/>
      <c r="G19054" s="1"/>
      <c r="H19054" s="1"/>
    </row>
    <row r="19055">
      <c r="A19055" s="1"/>
      <c r="B19055" s="1"/>
      <c r="C19055" s="1"/>
      <c r="D19055" s="8"/>
      <c r="E19055" s="1"/>
      <c r="F19055" s="1"/>
      <c r="G19055" s="1"/>
      <c r="H19055" s="1"/>
    </row>
    <row r="19056">
      <c r="A19056" s="1"/>
      <c r="B19056" s="1"/>
      <c r="C19056" s="1"/>
      <c r="D19056" s="8"/>
      <c r="E19056" s="1"/>
      <c r="F19056" s="1"/>
      <c r="G19056" s="1"/>
      <c r="H19056" s="1"/>
    </row>
    <row r="19057">
      <c r="A19057" s="1"/>
      <c r="B19057" s="1"/>
      <c r="C19057" s="1"/>
      <c r="D19057" s="8"/>
      <c r="E19057" s="1"/>
      <c r="F19057" s="1"/>
      <c r="G19057" s="1"/>
      <c r="H19057" s="1"/>
    </row>
    <row r="19058">
      <c r="A19058" s="1"/>
      <c r="B19058" s="1"/>
      <c r="C19058" s="1"/>
      <c r="D19058" s="8"/>
      <c r="E19058" s="1"/>
      <c r="F19058" s="1"/>
      <c r="G19058" s="1"/>
      <c r="H19058" s="1"/>
    </row>
    <row r="19059">
      <c r="A19059" s="1"/>
      <c r="B19059" s="1"/>
      <c r="C19059" s="1"/>
      <c r="D19059" s="8"/>
      <c r="E19059" s="1"/>
      <c r="F19059" s="1"/>
      <c r="G19059" s="1"/>
      <c r="H19059" s="1"/>
    </row>
    <row r="19060">
      <c r="A19060" s="1"/>
      <c r="B19060" s="1"/>
      <c r="C19060" s="1"/>
      <c r="D19060" s="8"/>
      <c r="E19060" s="1"/>
      <c r="F19060" s="1"/>
      <c r="G19060" s="1"/>
      <c r="H19060" s="1"/>
    </row>
    <row r="19061">
      <c r="A19061" s="1"/>
      <c r="B19061" s="1"/>
      <c r="C19061" s="1"/>
      <c r="D19061" s="8"/>
      <c r="E19061" s="1"/>
      <c r="F19061" s="1"/>
      <c r="G19061" s="1"/>
      <c r="H19061" s="1"/>
    </row>
    <row r="19062">
      <c r="A19062" s="1"/>
      <c r="B19062" s="1"/>
      <c r="C19062" s="1"/>
      <c r="D19062" s="8"/>
      <c r="E19062" s="1"/>
      <c r="F19062" s="1"/>
      <c r="G19062" s="1"/>
      <c r="H19062" s="1"/>
    </row>
    <row r="19063">
      <c r="A19063" s="1"/>
      <c r="B19063" s="1"/>
      <c r="C19063" s="1"/>
      <c r="D19063" s="8"/>
      <c r="E19063" s="1"/>
      <c r="F19063" s="1"/>
      <c r="G19063" s="1"/>
      <c r="H19063" s="1"/>
    </row>
    <row r="19064">
      <c r="A19064" s="1"/>
      <c r="B19064" s="1"/>
      <c r="C19064" s="1"/>
      <c r="D19064" s="8"/>
      <c r="E19064" s="1"/>
      <c r="F19064" s="1"/>
      <c r="G19064" s="1"/>
      <c r="H19064" s="1"/>
    </row>
    <row r="19065">
      <c r="A19065" s="1"/>
      <c r="B19065" s="1"/>
      <c r="C19065" s="1"/>
      <c r="D19065" s="8"/>
      <c r="E19065" s="1"/>
      <c r="F19065" s="1"/>
      <c r="G19065" s="1"/>
      <c r="H19065" s="1"/>
    </row>
    <row r="19066">
      <c r="A19066" s="1"/>
      <c r="B19066" s="1"/>
      <c r="C19066" s="1"/>
      <c r="D19066" s="8"/>
      <c r="E19066" s="1"/>
      <c r="F19066" s="1"/>
      <c r="G19066" s="1"/>
      <c r="H19066" s="1"/>
    </row>
    <row r="19067">
      <c r="A19067" s="1"/>
      <c r="B19067" s="1"/>
      <c r="C19067" s="1"/>
      <c r="D19067" s="8"/>
      <c r="E19067" s="1"/>
      <c r="F19067" s="1"/>
      <c r="G19067" s="1"/>
      <c r="H19067" s="1"/>
    </row>
    <row r="19068">
      <c r="A19068" s="1"/>
      <c r="B19068" s="1"/>
      <c r="C19068" s="1"/>
      <c r="D19068" s="8"/>
      <c r="E19068" s="1"/>
      <c r="F19068" s="1"/>
      <c r="G19068" s="1"/>
      <c r="H19068" s="1"/>
    </row>
    <row r="19069">
      <c r="A19069" s="1"/>
      <c r="B19069" s="1"/>
      <c r="C19069" s="1"/>
      <c r="D19069" s="8"/>
      <c r="E19069" s="1"/>
      <c r="F19069" s="1"/>
      <c r="G19069" s="1"/>
      <c r="H19069" s="1"/>
    </row>
    <row r="19070">
      <c r="A19070" s="1"/>
      <c r="B19070" s="1"/>
      <c r="C19070" s="1"/>
      <c r="D19070" s="8"/>
      <c r="E19070" s="1"/>
      <c r="F19070" s="1"/>
      <c r="G19070" s="1"/>
      <c r="H19070" s="1"/>
    </row>
    <row r="19071">
      <c r="A19071" s="1"/>
      <c r="B19071" s="1"/>
      <c r="C19071" s="1"/>
      <c r="D19071" s="8"/>
      <c r="E19071" s="1"/>
      <c r="F19071" s="1"/>
      <c r="G19071" s="1"/>
      <c r="H19071" s="1"/>
    </row>
    <row r="19072">
      <c r="A19072" s="1"/>
      <c r="B19072" s="1"/>
      <c r="C19072" s="1"/>
      <c r="D19072" s="8"/>
      <c r="E19072" s="1"/>
      <c r="F19072" s="1"/>
      <c r="G19072" s="1"/>
      <c r="H19072" s="1"/>
    </row>
    <row r="19073">
      <c r="A19073" s="1"/>
      <c r="B19073" s="1"/>
      <c r="C19073" s="1"/>
      <c r="D19073" s="8"/>
      <c r="E19073" s="1"/>
      <c r="F19073" s="1"/>
      <c r="G19073" s="1"/>
      <c r="H19073" s="1"/>
    </row>
    <row r="19074">
      <c r="A19074" s="1"/>
      <c r="B19074" s="1"/>
      <c r="C19074" s="1"/>
      <c r="D19074" s="8"/>
      <c r="E19074" s="1"/>
      <c r="F19074" s="1"/>
      <c r="G19074" s="1"/>
      <c r="H19074" s="1"/>
    </row>
    <row r="19075">
      <c r="A19075" s="1"/>
      <c r="B19075" s="1"/>
      <c r="C19075" s="1"/>
      <c r="D19075" s="8"/>
      <c r="E19075" s="1"/>
      <c r="F19075" s="1"/>
      <c r="G19075" s="1"/>
      <c r="H19075" s="1"/>
    </row>
    <row r="19076">
      <c r="A19076" s="1"/>
      <c r="B19076" s="1"/>
      <c r="C19076" s="1"/>
      <c r="D19076" s="8"/>
      <c r="E19076" s="1"/>
      <c r="F19076" s="1"/>
      <c r="G19076" s="1"/>
      <c r="H19076" s="1"/>
    </row>
    <row r="19077">
      <c r="A19077" s="1"/>
      <c r="B19077" s="1"/>
      <c r="C19077" s="1"/>
      <c r="D19077" s="8"/>
      <c r="E19077" s="1"/>
      <c r="F19077" s="1"/>
      <c r="G19077" s="1"/>
      <c r="H19077" s="1"/>
    </row>
    <row r="19078">
      <c r="A19078" s="1"/>
      <c r="B19078" s="1"/>
      <c r="C19078" s="1"/>
      <c r="D19078" s="8"/>
      <c r="E19078" s="1"/>
      <c r="F19078" s="1"/>
      <c r="G19078" s="1"/>
      <c r="H19078" s="1"/>
    </row>
    <row r="19079">
      <c r="A19079" s="1"/>
      <c r="B19079" s="1"/>
      <c r="C19079" s="1"/>
      <c r="D19079" s="8"/>
      <c r="E19079" s="1"/>
      <c r="F19079" s="1"/>
      <c r="G19079" s="1"/>
      <c r="H19079" s="1"/>
    </row>
    <row r="19080">
      <c r="A19080" s="1"/>
      <c r="B19080" s="1"/>
      <c r="C19080" s="1"/>
      <c r="D19080" s="8"/>
      <c r="E19080" s="1"/>
      <c r="F19080" s="1"/>
      <c r="G19080" s="1"/>
      <c r="H19080" s="1"/>
    </row>
    <row r="19081">
      <c r="A19081" s="1"/>
      <c r="B19081" s="1"/>
      <c r="C19081" s="1"/>
      <c r="D19081" s="8"/>
      <c r="E19081" s="1"/>
      <c r="F19081" s="1"/>
      <c r="G19081" s="1"/>
      <c r="H19081" s="1"/>
    </row>
    <row r="19082">
      <c r="A19082" s="1"/>
      <c r="B19082" s="1"/>
      <c r="C19082" s="1"/>
      <c r="D19082" s="8"/>
      <c r="E19082" s="1"/>
      <c r="F19082" s="1"/>
      <c r="G19082" s="1"/>
      <c r="H19082" s="1"/>
    </row>
    <row r="19083">
      <c r="A19083" s="1"/>
      <c r="B19083" s="1"/>
      <c r="C19083" s="1"/>
      <c r="D19083" s="8"/>
      <c r="E19083" s="1"/>
      <c r="F19083" s="1"/>
      <c r="G19083" s="1"/>
      <c r="H19083" s="1"/>
    </row>
    <row r="19084">
      <c r="A19084" s="1"/>
      <c r="B19084" s="1"/>
      <c r="C19084" s="1"/>
      <c r="D19084" s="8"/>
      <c r="E19084" s="1"/>
      <c r="F19084" s="1"/>
      <c r="G19084" s="1"/>
      <c r="H19084" s="1"/>
    </row>
    <row r="19085">
      <c r="A19085" s="1"/>
      <c r="B19085" s="1"/>
      <c r="C19085" s="1"/>
      <c r="D19085" s="8"/>
      <c r="E19085" s="1"/>
      <c r="F19085" s="1"/>
      <c r="G19085" s="1"/>
      <c r="H19085" s="1"/>
    </row>
    <row r="19086">
      <c r="A19086" s="1"/>
      <c r="B19086" s="1"/>
      <c r="C19086" s="1"/>
      <c r="D19086" s="8"/>
      <c r="E19086" s="1"/>
      <c r="F19086" s="1"/>
      <c r="G19086" s="1"/>
      <c r="H19086" s="1"/>
    </row>
    <row r="19087">
      <c r="A19087" s="1"/>
      <c r="B19087" s="1"/>
      <c r="C19087" s="1"/>
      <c r="D19087" s="8"/>
      <c r="E19087" s="1"/>
      <c r="F19087" s="1"/>
      <c r="G19087" s="1"/>
      <c r="H19087" s="1"/>
    </row>
    <row r="19088">
      <c r="A19088" s="1"/>
      <c r="B19088" s="1"/>
      <c r="C19088" s="1"/>
      <c r="D19088" s="8"/>
      <c r="E19088" s="1"/>
      <c r="F19088" s="1"/>
      <c r="G19088" s="1"/>
      <c r="H19088" s="1"/>
    </row>
    <row r="19089">
      <c r="A19089" s="1"/>
      <c r="B19089" s="1"/>
      <c r="C19089" s="1"/>
      <c r="D19089" s="8"/>
      <c r="E19089" s="1"/>
      <c r="F19089" s="1"/>
      <c r="G19089" s="1"/>
      <c r="H19089" s="1"/>
    </row>
    <row r="19090">
      <c r="A19090" s="1"/>
      <c r="B19090" s="1"/>
      <c r="C19090" s="1"/>
      <c r="D19090" s="8"/>
      <c r="E19090" s="1"/>
      <c r="F19090" s="1"/>
      <c r="G19090" s="1"/>
      <c r="H19090" s="1"/>
    </row>
    <row r="19091">
      <c r="A19091" s="1"/>
      <c r="B19091" s="1"/>
      <c r="C19091" s="1"/>
      <c r="D19091" s="8"/>
      <c r="E19091" s="1"/>
      <c r="F19091" s="1"/>
      <c r="G19091" s="1"/>
      <c r="H19091" s="1"/>
    </row>
    <row r="19092">
      <c r="A19092" s="1"/>
      <c r="B19092" s="1"/>
      <c r="C19092" s="1"/>
      <c r="D19092" s="8"/>
      <c r="E19092" s="1"/>
      <c r="F19092" s="1"/>
      <c r="G19092" s="1"/>
      <c r="H19092" s="1"/>
    </row>
    <row r="19093">
      <c r="A19093" s="1"/>
      <c r="B19093" s="1"/>
      <c r="C19093" s="1"/>
      <c r="D19093" s="8"/>
      <c r="E19093" s="1"/>
      <c r="F19093" s="1"/>
      <c r="G19093" s="1"/>
      <c r="H19093" s="1"/>
    </row>
    <row r="19094">
      <c r="A19094" s="1"/>
      <c r="B19094" s="1"/>
      <c r="C19094" s="1"/>
      <c r="D19094" s="8"/>
      <c r="E19094" s="1"/>
      <c r="F19094" s="1"/>
      <c r="G19094" s="1"/>
      <c r="H19094" s="1"/>
    </row>
    <row r="19095">
      <c r="A19095" s="1"/>
      <c r="B19095" s="1"/>
      <c r="C19095" s="1"/>
      <c r="D19095" s="8"/>
      <c r="E19095" s="1"/>
      <c r="F19095" s="1"/>
      <c r="G19095" s="1"/>
      <c r="H19095" s="1"/>
    </row>
    <row r="19096">
      <c r="A19096" s="1"/>
      <c r="B19096" s="1"/>
      <c r="C19096" s="1"/>
      <c r="D19096" s="8"/>
      <c r="E19096" s="1"/>
      <c r="F19096" s="1"/>
      <c r="G19096" s="1"/>
      <c r="H19096" s="1"/>
    </row>
    <row r="19097">
      <c r="A19097" s="1"/>
      <c r="B19097" s="1"/>
      <c r="C19097" s="1"/>
      <c r="D19097" s="8"/>
      <c r="E19097" s="1"/>
      <c r="F19097" s="1"/>
      <c r="G19097" s="1"/>
      <c r="H19097" s="1"/>
    </row>
    <row r="19098">
      <c r="A19098" s="1"/>
      <c r="B19098" s="1"/>
      <c r="C19098" s="1"/>
      <c r="D19098" s="8"/>
      <c r="E19098" s="1"/>
      <c r="F19098" s="1"/>
      <c r="G19098" s="1"/>
      <c r="H19098" s="1"/>
    </row>
    <row r="19099">
      <c r="A19099" s="1"/>
      <c r="B19099" s="1"/>
      <c r="C19099" s="1"/>
      <c r="D19099" s="8"/>
      <c r="E19099" s="1"/>
      <c r="F19099" s="1"/>
      <c r="G19099" s="1"/>
      <c r="H19099" s="1"/>
    </row>
    <row r="19100">
      <c r="A19100" s="1"/>
      <c r="B19100" s="1"/>
      <c r="C19100" s="1"/>
      <c r="D19100" s="8"/>
      <c r="E19100" s="1"/>
      <c r="F19100" s="1"/>
      <c r="G19100" s="1"/>
      <c r="H19100" s="1"/>
    </row>
    <row r="19101">
      <c r="A19101" s="1"/>
      <c r="B19101" s="1"/>
      <c r="C19101" s="1"/>
      <c r="D19101" s="8"/>
      <c r="E19101" s="1"/>
      <c r="F19101" s="1"/>
      <c r="G19101" s="1"/>
      <c r="H19101" s="1"/>
    </row>
    <row r="19102">
      <c r="A19102" s="1"/>
      <c r="B19102" s="1"/>
      <c r="C19102" s="1"/>
      <c r="D19102" s="8"/>
      <c r="E19102" s="1"/>
      <c r="F19102" s="1"/>
      <c r="G19102" s="1"/>
      <c r="H19102" s="1"/>
    </row>
    <row r="19103">
      <c r="A19103" s="1"/>
      <c r="B19103" s="1"/>
      <c r="C19103" s="1"/>
      <c r="D19103" s="8"/>
      <c r="E19103" s="1"/>
      <c r="F19103" s="1"/>
      <c r="G19103" s="1"/>
      <c r="H19103" s="1"/>
    </row>
    <row r="19104">
      <c r="A19104" s="1"/>
      <c r="B19104" s="1"/>
      <c r="C19104" s="1"/>
      <c r="D19104" s="8"/>
      <c r="E19104" s="1"/>
      <c r="F19104" s="1"/>
      <c r="G19104" s="1"/>
      <c r="H19104" s="1"/>
    </row>
    <row r="19105">
      <c r="A19105" s="1"/>
      <c r="B19105" s="1"/>
      <c r="C19105" s="1"/>
      <c r="D19105" s="8"/>
      <c r="E19105" s="1"/>
      <c r="F19105" s="1"/>
      <c r="G19105" s="1"/>
      <c r="H19105" s="1"/>
    </row>
    <row r="19106">
      <c r="A19106" s="1"/>
      <c r="B19106" s="1"/>
      <c r="C19106" s="1"/>
      <c r="D19106" s="8"/>
      <c r="E19106" s="1"/>
      <c r="F19106" s="1"/>
      <c r="G19106" s="1"/>
      <c r="H19106" s="1"/>
    </row>
    <row r="19107">
      <c r="A19107" s="1"/>
      <c r="B19107" s="1"/>
      <c r="C19107" s="1"/>
      <c r="D19107" s="8"/>
      <c r="E19107" s="1"/>
      <c r="F19107" s="1"/>
      <c r="G19107" s="1"/>
      <c r="H19107" s="1"/>
    </row>
    <row r="19108">
      <c r="A19108" s="1"/>
      <c r="B19108" s="1"/>
      <c r="C19108" s="1"/>
      <c r="D19108" s="8"/>
      <c r="E19108" s="1"/>
      <c r="F19108" s="1"/>
      <c r="G19108" s="1"/>
      <c r="H19108" s="1"/>
    </row>
    <row r="19109">
      <c r="A19109" s="1"/>
      <c r="B19109" s="1"/>
      <c r="C19109" s="1"/>
      <c r="D19109" s="8"/>
      <c r="E19109" s="1"/>
      <c r="F19109" s="1"/>
      <c r="G19109" s="1"/>
      <c r="H19109" s="1"/>
    </row>
    <row r="19110">
      <c r="A19110" s="1"/>
      <c r="B19110" s="1"/>
      <c r="C19110" s="1"/>
      <c r="D19110" s="8"/>
      <c r="E19110" s="1"/>
      <c r="F19110" s="1"/>
      <c r="G19110" s="1"/>
      <c r="H19110" s="1"/>
    </row>
    <row r="19111">
      <c r="A19111" s="1"/>
      <c r="B19111" s="1"/>
      <c r="C19111" s="1"/>
      <c r="D19111" s="8"/>
      <c r="E19111" s="1"/>
      <c r="F19111" s="1"/>
      <c r="G19111" s="1"/>
      <c r="H19111" s="1"/>
    </row>
    <row r="19112">
      <c r="A19112" s="1"/>
      <c r="B19112" s="1"/>
      <c r="C19112" s="1"/>
      <c r="D19112" s="8"/>
      <c r="E19112" s="1"/>
      <c r="F19112" s="1"/>
      <c r="G19112" s="1"/>
      <c r="H19112" s="1"/>
    </row>
    <row r="19113">
      <c r="A19113" s="1"/>
      <c r="B19113" s="1"/>
      <c r="C19113" s="1"/>
      <c r="D19113" s="8"/>
      <c r="E19113" s="1"/>
      <c r="F19113" s="1"/>
      <c r="G19113" s="1"/>
      <c r="H19113" s="1"/>
    </row>
    <row r="19114">
      <c r="A19114" s="1"/>
      <c r="B19114" s="1"/>
      <c r="C19114" s="1"/>
      <c r="D19114" s="8"/>
      <c r="E19114" s="1"/>
      <c r="F19114" s="1"/>
      <c r="G19114" s="1"/>
      <c r="H19114" s="1"/>
    </row>
    <row r="19115">
      <c r="A19115" s="1"/>
      <c r="B19115" s="1"/>
      <c r="C19115" s="1"/>
      <c r="D19115" s="8"/>
      <c r="E19115" s="1"/>
      <c r="F19115" s="1"/>
      <c r="G19115" s="1"/>
      <c r="H19115" s="1"/>
    </row>
    <row r="19116">
      <c r="A19116" s="1"/>
      <c r="B19116" s="1"/>
      <c r="C19116" s="1"/>
      <c r="D19116" s="8"/>
      <c r="E19116" s="1"/>
      <c r="F19116" s="1"/>
      <c r="G19116" s="1"/>
      <c r="H19116" s="1"/>
    </row>
    <row r="19117">
      <c r="A19117" s="1"/>
      <c r="B19117" s="1"/>
      <c r="C19117" s="1"/>
      <c r="D19117" s="8"/>
      <c r="E19117" s="1"/>
      <c r="F19117" s="1"/>
      <c r="G19117" s="1"/>
      <c r="H19117" s="1"/>
    </row>
    <row r="19118">
      <c r="A19118" s="1"/>
      <c r="B19118" s="1"/>
      <c r="C19118" s="1"/>
      <c r="D19118" s="8"/>
      <c r="E19118" s="1"/>
      <c r="F19118" s="1"/>
      <c r="G19118" s="1"/>
      <c r="H19118" s="1"/>
    </row>
    <row r="19119">
      <c r="A19119" s="1"/>
      <c r="B19119" s="1"/>
      <c r="C19119" s="1"/>
      <c r="D19119" s="8"/>
      <c r="E19119" s="1"/>
      <c r="F19119" s="1"/>
      <c r="G19119" s="1"/>
      <c r="H19119" s="1"/>
    </row>
    <row r="19120">
      <c r="A19120" s="1"/>
      <c r="B19120" s="1"/>
      <c r="C19120" s="1"/>
      <c r="D19120" s="8"/>
      <c r="E19120" s="1"/>
      <c r="F19120" s="1"/>
      <c r="G19120" s="1"/>
      <c r="H19120" s="1"/>
    </row>
    <row r="19121">
      <c r="A19121" s="1"/>
      <c r="B19121" s="1"/>
      <c r="C19121" s="1"/>
      <c r="D19121" s="8"/>
      <c r="E19121" s="1"/>
      <c r="F19121" s="1"/>
      <c r="G19121" s="1"/>
      <c r="H19121" s="1"/>
    </row>
    <row r="19122">
      <c r="A19122" s="1"/>
      <c r="B19122" s="1"/>
      <c r="C19122" s="1"/>
      <c r="D19122" s="8"/>
      <c r="E19122" s="1"/>
      <c r="F19122" s="1"/>
      <c r="G19122" s="1"/>
      <c r="H19122" s="1"/>
    </row>
    <row r="19123">
      <c r="A19123" s="1"/>
      <c r="B19123" s="1"/>
      <c r="C19123" s="1"/>
      <c r="D19123" s="8"/>
      <c r="E19123" s="1"/>
      <c r="F19123" s="1"/>
      <c r="G19123" s="1"/>
      <c r="H19123" s="1"/>
    </row>
    <row r="19124">
      <c r="A19124" s="1"/>
      <c r="B19124" s="1"/>
      <c r="C19124" s="1"/>
      <c r="D19124" s="8"/>
      <c r="E19124" s="1"/>
      <c r="F19124" s="1"/>
      <c r="G19124" s="1"/>
      <c r="H19124" s="1"/>
    </row>
    <row r="19125">
      <c r="A19125" s="1"/>
      <c r="B19125" s="1"/>
      <c r="C19125" s="1"/>
      <c r="D19125" s="8"/>
      <c r="E19125" s="1"/>
      <c r="F19125" s="1"/>
      <c r="G19125" s="1"/>
      <c r="H19125" s="1"/>
    </row>
    <row r="19126">
      <c r="A19126" s="1"/>
      <c r="B19126" s="1"/>
      <c r="C19126" s="1"/>
      <c r="D19126" s="8"/>
      <c r="E19126" s="1"/>
      <c r="F19126" s="1"/>
      <c r="G19126" s="1"/>
      <c r="H19126" s="1"/>
    </row>
    <row r="19127">
      <c r="A19127" s="1"/>
      <c r="B19127" s="1"/>
      <c r="C19127" s="1"/>
      <c r="D19127" s="8"/>
      <c r="E19127" s="1"/>
      <c r="F19127" s="1"/>
      <c r="G19127" s="1"/>
      <c r="H19127" s="1"/>
    </row>
    <row r="19128">
      <c r="A19128" s="1"/>
      <c r="B19128" s="1"/>
      <c r="C19128" s="1"/>
      <c r="D19128" s="8"/>
      <c r="E19128" s="1"/>
      <c r="F19128" s="1"/>
      <c r="G19128" s="1"/>
      <c r="H19128" s="1"/>
    </row>
    <row r="19129">
      <c r="A19129" s="1"/>
      <c r="B19129" s="1"/>
      <c r="C19129" s="1"/>
      <c r="D19129" s="8"/>
      <c r="E19129" s="1"/>
      <c r="F19129" s="1"/>
      <c r="G19129" s="1"/>
      <c r="H19129" s="1"/>
    </row>
    <row r="19130">
      <c r="A19130" s="1"/>
      <c r="B19130" s="1"/>
      <c r="C19130" s="1"/>
      <c r="D19130" s="8"/>
      <c r="E19130" s="1"/>
      <c r="F19130" s="1"/>
      <c r="G19130" s="1"/>
      <c r="H19130" s="1"/>
    </row>
    <row r="19131">
      <c r="A19131" s="1"/>
      <c r="B19131" s="1"/>
      <c r="C19131" s="1"/>
      <c r="D19131" s="8"/>
      <c r="E19131" s="1"/>
      <c r="F19131" s="1"/>
      <c r="G19131" s="1"/>
      <c r="H19131" s="1"/>
    </row>
    <row r="19132">
      <c r="A19132" s="1"/>
      <c r="B19132" s="1"/>
      <c r="C19132" s="1"/>
      <c r="D19132" s="8"/>
      <c r="E19132" s="1"/>
      <c r="F19132" s="1"/>
      <c r="G19132" s="1"/>
      <c r="H19132" s="1"/>
    </row>
    <row r="19133">
      <c r="A19133" s="1"/>
      <c r="B19133" s="1"/>
      <c r="C19133" s="1"/>
      <c r="D19133" s="8"/>
      <c r="E19133" s="1"/>
      <c r="F19133" s="1"/>
      <c r="G19133" s="1"/>
      <c r="H19133" s="1"/>
    </row>
    <row r="19134">
      <c r="A19134" s="1"/>
      <c r="B19134" s="1"/>
      <c r="C19134" s="1"/>
      <c r="D19134" s="8"/>
      <c r="E19134" s="1"/>
      <c r="F19134" s="1"/>
      <c r="G19134" s="1"/>
      <c r="H19134" s="1"/>
    </row>
    <row r="19135">
      <c r="A19135" s="1"/>
      <c r="B19135" s="1"/>
      <c r="C19135" s="1"/>
      <c r="D19135" s="8"/>
      <c r="E19135" s="1"/>
      <c r="F19135" s="1"/>
      <c r="G19135" s="1"/>
      <c r="H19135" s="1"/>
    </row>
    <row r="19136">
      <c r="A19136" s="1"/>
      <c r="B19136" s="1"/>
      <c r="C19136" s="1"/>
      <c r="D19136" s="8"/>
      <c r="E19136" s="1"/>
      <c r="F19136" s="1"/>
      <c r="G19136" s="1"/>
      <c r="H19136" s="1"/>
    </row>
    <row r="19137">
      <c r="A19137" s="1"/>
      <c r="B19137" s="1"/>
      <c r="C19137" s="1"/>
      <c r="D19137" s="8"/>
      <c r="E19137" s="1"/>
      <c r="F19137" s="1"/>
      <c r="G19137" s="1"/>
      <c r="H19137" s="1"/>
    </row>
    <row r="19138">
      <c r="A19138" s="1"/>
      <c r="B19138" s="1"/>
      <c r="C19138" s="1"/>
      <c r="D19138" s="8"/>
      <c r="E19138" s="1"/>
      <c r="F19138" s="1"/>
      <c r="G19138" s="1"/>
      <c r="H19138" s="1"/>
    </row>
    <row r="19139">
      <c r="A19139" s="1"/>
      <c r="B19139" s="1"/>
      <c r="C19139" s="1"/>
      <c r="D19139" s="8"/>
      <c r="E19139" s="1"/>
      <c r="F19139" s="1"/>
      <c r="G19139" s="1"/>
      <c r="H19139" s="1"/>
    </row>
    <row r="19140">
      <c r="A19140" s="1"/>
      <c r="B19140" s="1"/>
      <c r="C19140" s="1"/>
      <c r="D19140" s="8"/>
      <c r="E19140" s="1"/>
      <c r="F19140" s="1"/>
      <c r="G19140" s="1"/>
      <c r="H19140" s="1"/>
    </row>
    <row r="19141">
      <c r="A19141" s="1"/>
      <c r="B19141" s="1"/>
      <c r="C19141" s="1"/>
      <c r="D19141" s="8"/>
      <c r="E19141" s="1"/>
      <c r="F19141" s="1"/>
      <c r="G19141" s="1"/>
      <c r="H19141" s="1"/>
    </row>
    <row r="19142">
      <c r="A19142" s="1"/>
      <c r="B19142" s="1"/>
      <c r="C19142" s="1"/>
      <c r="D19142" s="8"/>
      <c r="E19142" s="1"/>
      <c r="F19142" s="1"/>
      <c r="G19142" s="1"/>
      <c r="H19142" s="1"/>
    </row>
    <row r="19143">
      <c r="A19143" s="1"/>
      <c r="B19143" s="1"/>
      <c r="C19143" s="1"/>
      <c r="D19143" s="8"/>
      <c r="E19143" s="1"/>
      <c r="F19143" s="1"/>
      <c r="G19143" s="1"/>
      <c r="H19143" s="1"/>
    </row>
    <row r="19144">
      <c r="A19144" s="1"/>
      <c r="B19144" s="1"/>
      <c r="C19144" s="1"/>
      <c r="D19144" s="8"/>
      <c r="E19144" s="1"/>
      <c r="F19144" s="1"/>
      <c r="G19144" s="1"/>
      <c r="H19144" s="1"/>
    </row>
    <row r="19145">
      <c r="A19145" s="1"/>
      <c r="B19145" s="1"/>
      <c r="C19145" s="1"/>
      <c r="D19145" s="8"/>
      <c r="E19145" s="1"/>
      <c r="F19145" s="1"/>
      <c r="G19145" s="1"/>
      <c r="H19145" s="1"/>
    </row>
    <row r="19146">
      <c r="A19146" s="1"/>
      <c r="B19146" s="1"/>
      <c r="C19146" s="1"/>
      <c r="D19146" s="8"/>
      <c r="E19146" s="1"/>
      <c r="F19146" s="1"/>
      <c r="G19146" s="1"/>
      <c r="H19146" s="1"/>
    </row>
    <row r="19147">
      <c r="A19147" s="1"/>
      <c r="B19147" s="1"/>
      <c r="C19147" s="1"/>
      <c r="D19147" s="8"/>
      <c r="E19147" s="1"/>
      <c r="F19147" s="1"/>
      <c r="G19147" s="1"/>
      <c r="H19147" s="1"/>
    </row>
    <row r="19148">
      <c r="A19148" s="1"/>
      <c r="B19148" s="1"/>
      <c r="C19148" s="1"/>
      <c r="D19148" s="8"/>
      <c r="E19148" s="1"/>
      <c r="F19148" s="1"/>
      <c r="G19148" s="1"/>
      <c r="H19148" s="1"/>
    </row>
    <row r="19149">
      <c r="A19149" s="1"/>
      <c r="B19149" s="1"/>
      <c r="C19149" s="1"/>
      <c r="D19149" s="8"/>
      <c r="E19149" s="1"/>
      <c r="F19149" s="1"/>
      <c r="G19149" s="1"/>
      <c r="H19149" s="1"/>
    </row>
    <row r="19150">
      <c r="A19150" s="1"/>
      <c r="B19150" s="1"/>
      <c r="C19150" s="1"/>
      <c r="D19150" s="8"/>
      <c r="E19150" s="1"/>
      <c r="F19150" s="1"/>
      <c r="G19150" s="1"/>
      <c r="H19150" s="1"/>
    </row>
    <row r="19151">
      <c r="A19151" s="1"/>
      <c r="B19151" s="1"/>
      <c r="C19151" s="1"/>
      <c r="D19151" s="8"/>
      <c r="E19151" s="1"/>
      <c r="F19151" s="1"/>
      <c r="G19151" s="1"/>
      <c r="H19151" s="1"/>
    </row>
    <row r="19152">
      <c r="A19152" s="1"/>
      <c r="B19152" s="1"/>
      <c r="C19152" s="1"/>
      <c r="D19152" s="8"/>
      <c r="E19152" s="1"/>
      <c r="F19152" s="1"/>
      <c r="G19152" s="1"/>
      <c r="H19152" s="1"/>
    </row>
    <row r="19153">
      <c r="A19153" s="1"/>
      <c r="B19153" s="1"/>
      <c r="C19153" s="1"/>
      <c r="D19153" s="8"/>
      <c r="E19153" s="1"/>
      <c r="F19153" s="1"/>
      <c r="G19153" s="1"/>
      <c r="H19153" s="1"/>
    </row>
    <row r="19154">
      <c r="A19154" s="1"/>
      <c r="B19154" s="1"/>
      <c r="C19154" s="1"/>
      <c r="D19154" s="8"/>
      <c r="E19154" s="1"/>
      <c r="F19154" s="1"/>
      <c r="G19154" s="1"/>
      <c r="H19154" s="1"/>
    </row>
    <row r="19155">
      <c r="A19155" s="1"/>
      <c r="B19155" s="1"/>
      <c r="C19155" s="1"/>
      <c r="D19155" s="8"/>
      <c r="E19155" s="1"/>
      <c r="F19155" s="1"/>
      <c r="G19155" s="1"/>
      <c r="H19155" s="1"/>
    </row>
    <row r="19156">
      <c r="A19156" s="1"/>
      <c r="B19156" s="1"/>
      <c r="C19156" s="1"/>
      <c r="D19156" s="8"/>
      <c r="E19156" s="1"/>
      <c r="F19156" s="1"/>
      <c r="G19156" s="1"/>
      <c r="H19156" s="1"/>
    </row>
    <row r="19157">
      <c r="A19157" s="1"/>
      <c r="B19157" s="1"/>
      <c r="C19157" s="1"/>
      <c r="D19157" s="8"/>
      <c r="E19157" s="1"/>
      <c r="F19157" s="1"/>
      <c r="G19157" s="1"/>
      <c r="H19157" s="1"/>
    </row>
    <row r="19158">
      <c r="A19158" s="1"/>
      <c r="B19158" s="1"/>
      <c r="C19158" s="1"/>
      <c r="D19158" s="8"/>
      <c r="E19158" s="1"/>
      <c r="F19158" s="1"/>
      <c r="G19158" s="1"/>
      <c r="H19158" s="1"/>
    </row>
    <row r="19159">
      <c r="A19159" s="1"/>
      <c r="B19159" s="1"/>
      <c r="C19159" s="1"/>
      <c r="D19159" s="8"/>
      <c r="E19159" s="1"/>
      <c r="F19159" s="1"/>
      <c r="G19159" s="1"/>
      <c r="H19159" s="1"/>
    </row>
    <row r="19160">
      <c r="A19160" s="1"/>
      <c r="B19160" s="1"/>
      <c r="C19160" s="1"/>
      <c r="D19160" s="8"/>
      <c r="E19160" s="1"/>
      <c r="F19160" s="1"/>
      <c r="G19160" s="1"/>
      <c r="H19160" s="1"/>
    </row>
    <row r="19161">
      <c r="A19161" s="1"/>
      <c r="B19161" s="1"/>
      <c r="C19161" s="1"/>
      <c r="D19161" s="8"/>
      <c r="E19161" s="1"/>
      <c r="F19161" s="1"/>
      <c r="G19161" s="1"/>
      <c r="H19161" s="1"/>
    </row>
    <row r="19162">
      <c r="A19162" s="1"/>
      <c r="B19162" s="1"/>
      <c r="C19162" s="1"/>
      <c r="D19162" s="8"/>
      <c r="E19162" s="1"/>
      <c r="F19162" s="1"/>
      <c r="G19162" s="1"/>
      <c r="H19162" s="1"/>
    </row>
    <row r="19163">
      <c r="A19163" s="1"/>
      <c r="B19163" s="1"/>
      <c r="C19163" s="1"/>
      <c r="D19163" s="8"/>
      <c r="E19163" s="1"/>
      <c r="F19163" s="1"/>
      <c r="G19163" s="1"/>
      <c r="H19163" s="1"/>
    </row>
    <row r="19164">
      <c r="A19164" s="1"/>
      <c r="B19164" s="1"/>
      <c r="C19164" s="1"/>
      <c r="D19164" s="8"/>
      <c r="E19164" s="1"/>
      <c r="F19164" s="1"/>
      <c r="G19164" s="1"/>
      <c r="H19164" s="1"/>
    </row>
    <row r="19165">
      <c r="A19165" s="1"/>
      <c r="B19165" s="1"/>
      <c r="C19165" s="1"/>
      <c r="D19165" s="8"/>
      <c r="E19165" s="1"/>
      <c r="F19165" s="1"/>
      <c r="G19165" s="1"/>
      <c r="H19165" s="1"/>
    </row>
    <row r="19166">
      <c r="A19166" s="1"/>
      <c r="B19166" s="1"/>
      <c r="C19166" s="1"/>
      <c r="D19166" s="8"/>
      <c r="E19166" s="1"/>
      <c r="F19166" s="1"/>
      <c r="G19166" s="1"/>
      <c r="H19166" s="1"/>
    </row>
    <row r="19167">
      <c r="A19167" s="1"/>
      <c r="B19167" s="1"/>
      <c r="C19167" s="1"/>
      <c r="D19167" s="8"/>
      <c r="E19167" s="1"/>
      <c r="F19167" s="1"/>
      <c r="G19167" s="1"/>
      <c r="H19167" s="1"/>
    </row>
    <row r="19168">
      <c r="A19168" s="1"/>
      <c r="B19168" s="1"/>
      <c r="C19168" s="1"/>
      <c r="D19168" s="8"/>
      <c r="E19168" s="1"/>
      <c r="F19168" s="1"/>
      <c r="G19168" s="1"/>
      <c r="H19168" s="1"/>
    </row>
    <row r="19169">
      <c r="A19169" s="1"/>
      <c r="B19169" s="1"/>
      <c r="C19169" s="1"/>
      <c r="D19169" s="8"/>
      <c r="E19169" s="1"/>
      <c r="F19169" s="1"/>
      <c r="G19169" s="1"/>
      <c r="H19169" s="1"/>
    </row>
    <row r="19170">
      <c r="A19170" s="1"/>
      <c r="B19170" s="1"/>
      <c r="C19170" s="1"/>
      <c r="D19170" s="8"/>
      <c r="E19170" s="1"/>
      <c r="F19170" s="1"/>
      <c r="G19170" s="1"/>
      <c r="H19170" s="1"/>
    </row>
    <row r="19171">
      <c r="A19171" s="1"/>
      <c r="B19171" s="1"/>
      <c r="C19171" s="1"/>
      <c r="D19171" s="8"/>
      <c r="E19171" s="1"/>
      <c r="F19171" s="1"/>
      <c r="G19171" s="1"/>
      <c r="H19171" s="1"/>
    </row>
    <row r="19172">
      <c r="A19172" s="1"/>
      <c r="B19172" s="1"/>
      <c r="C19172" s="1"/>
      <c r="D19172" s="8"/>
      <c r="E19172" s="1"/>
      <c r="F19172" s="1"/>
      <c r="G19172" s="1"/>
      <c r="H19172" s="1"/>
    </row>
    <row r="19173">
      <c r="A19173" s="1"/>
      <c r="B19173" s="1"/>
      <c r="C19173" s="1"/>
      <c r="D19173" s="8"/>
      <c r="E19173" s="1"/>
      <c r="F19173" s="1"/>
      <c r="G19173" s="1"/>
      <c r="H19173" s="1"/>
    </row>
    <row r="19174">
      <c r="A19174" s="1"/>
      <c r="B19174" s="1"/>
      <c r="C19174" s="1"/>
      <c r="D19174" s="8"/>
      <c r="E19174" s="1"/>
      <c r="F19174" s="1"/>
      <c r="G19174" s="1"/>
      <c r="H19174" s="1"/>
    </row>
    <row r="19175">
      <c r="A19175" s="1"/>
      <c r="B19175" s="1"/>
      <c r="C19175" s="1"/>
      <c r="D19175" s="8"/>
      <c r="E19175" s="1"/>
      <c r="F19175" s="1"/>
      <c r="G19175" s="1"/>
      <c r="H19175" s="1"/>
    </row>
    <row r="19176">
      <c r="A19176" s="1"/>
      <c r="B19176" s="1"/>
      <c r="C19176" s="1"/>
      <c r="D19176" s="8"/>
      <c r="E19176" s="1"/>
      <c r="F19176" s="1"/>
      <c r="G19176" s="1"/>
      <c r="H19176" s="1"/>
    </row>
    <row r="19177">
      <c r="A19177" s="1"/>
      <c r="B19177" s="1"/>
      <c r="C19177" s="1"/>
      <c r="D19177" s="8"/>
      <c r="E19177" s="1"/>
      <c r="F19177" s="1"/>
      <c r="G19177" s="1"/>
      <c r="H19177" s="1"/>
    </row>
    <row r="19178">
      <c r="A19178" s="1"/>
      <c r="B19178" s="1"/>
      <c r="C19178" s="1"/>
      <c r="D19178" s="8"/>
      <c r="E19178" s="1"/>
      <c r="F19178" s="1"/>
      <c r="G19178" s="1"/>
      <c r="H19178" s="1"/>
    </row>
    <row r="19179">
      <c r="A19179" s="1"/>
      <c r="B19179" s="1"/>
      <c r="C19179" s="1"/>
      <c r="D19179" s="8"/>
      <c r="E19179" s="1"/>
      <c r="F19179" s="1"/>
      <c r="G19179" s="1"/>
      <c r="H19179" s="1"/>
    </row>
    <row r="19180">
      <c r="A19180" s="1"/>
      <c r="B19180" s="1"/>
      <c r="C19180" s="1"/>
      <c r="D19180" s="8"/>
      <c r="E19180" s="1"/>
      <c r="F19180" s="1"/>
      <c r="G19180" s="1"/>
      <c r="H19180" s="1"/>
    </row>
    <row r="19181">
      <c r="A19181" s="1"/>
      <c r="B19181" s="1"/>
      <c r="C19181" s="1"/>
      <c r="D19181" s="8"/>
      <c r="E19181" s="1"/>
      <c r="F19181" s="1"/>
      <c r="G19181" s="1"/>
      <c r="H19181" s="1"/>
    </row>
    <row r="19182">
      <c r="A19182" s="1"/>
      <c r="B19182" s="1"/>
      <c r="C19182" s="1"/>
      <c r="D19182" s="8"/>
      <c r="E19182" s="1"/>
      <c r="F19182" s="1"/>
      <c r="G19182" s="1"/>
      <c r="H19182" s="1"/>
    </row>
    <row r="19183">
      <c r="A19183" s="1"/>
      <c r="B19183" s="1"/>
      <c r="C19183" s="1"/>
      <c r="D19183" s="8"/>
      <c r="E19183" s="1"/>
      <c r="F19183" s="1"/>
      <c r="G19183" s="1"/>
      <c r="H19183" s="1"/>
    </row>
    <row r="19184">
      <c r="A19184" s="1"/>
      <c r="B19184" s="1"/>
      <c r="C19184" s="1"/>
      <c r="D19184" s="8"/>
      <c r="E19184" s="1"/>
      <c r="F19184" s="1"/>
      <c r="G19184" s="1"/>
      <c r="H19184" s="1"/>
    </row>
    <row r="19185">
      <c r="A19185" s="1"/>
      <c r="B19185" s="1"/>
      <c r="C19185" s="1"/>
      <c r="D19185" s="8"/>
      <c r="E19185" s="1"/>
      <c r="F19185" s="1"/>
      <c r="G19185" s="1"/>
      <c r="H19185" s="1"/>
    </row>
    <row r="19186">
      <c r="A19186" s="1"/>
      <c r="B19186" s="1"/>
      <c r="C19186" s="1"/>
      <c r="D19186" s="8"/>
      <c r="E19186" s="1"/>
      <c r="F19186" s="1"/>
      <c r="G19186" s="1"/>
      <c r="H19186" s="1"/>
    </row>
    <row r="19187">
      <c r="A19187" s="1"/>
      <c r="B19187" s="1"/>
      <c r="C19187" s="1"/>
      <c r="D19187" s="8"/>
      <c r="E19187" s="1"/>
      <c r="F19187" s="1"/>
      <c r="G19187" s="1"/>
      <c r="H19187" s="1"/>
    </row>
    <row r="19188">
      <c r="A19188" s="1"/>
      <c r="B19188" s="1"/>
      <c r="C19188" s="1"/>
      <c r="D19188" s="8"/>
      <c r="E19188" s="1"/>
      <c r="F19188" s="1"/>
      <c r="G19188" s="1"/>
      <c r="H19188" s="1"/>
    </row>
    <row r="19189">
      <c r="A19189" s="1"/>
      <c r="B19189" s="1"/>
      <c r="C19189" s="1"/>
      <c r="D19189" s="8"/>
      <c r="E19189" s="1"/>
      <c r="F19189" s="1"/>
      <c r="G19189" s="1"/>
      <c r="H19189" s="1"/>
    </row>
    <row r="19190">
      <c r="A19190" s="1"/>
      <c r="B19190" s="1"/>
      <c r="C19190" s="1"/>
      <c r="D19190" s="8"/>
      <c r="E19190" s="1"/>
      <c r="F19190" s="1"/>
      <c r="G19190" s="1"/>
      <c r="H19190" s="1"/>
    </row>
    <row r="19191">
      <c r="A19191" s="1"/>
      <c r="B19191" s="1"/>
      <c r="C19191" s="1"/>
      <c r="D19191" s="8"/>
      <c r="E19191" s="1"/>
      <c r="F19191" s="1"/>
      <c r="G19191" s="1"/>
      <c r="H19191" s="1"/>
    </row>
    <row r="19192">
      <c r="A19192" s="1"/>
      <c r="B19192" s="1"/>
      <c r="C19192" s="1"/>
      <c r="D19192" s="8"/>
      <c r="E19192" s="1"/>
      <c r="F19192" s="1"/>
      <c r="G19192" s="1"/>
      <c r="H19192" s="1"/>
    </row>
    <row r="19193">
      <c r="A19193" s="1"/>
      <c r="B19193" s="1"/>
      <c r="C19193" s="1"/>
      <c r="D19193" s="8"/>
      <c r="E19193" s="1"/>
      <c r="F19193" s="1"/>
      <c r="G19193" s="1"/>
      <c r="H19193" s="1"/>
    </row>
    <row r="19194">
      <c r="A19194" s="1"/>
      <c r="B19194" s="1"/>
      <c r="C19194" s="1"/>
      <c r="D19194" s="8"/>
      <c r="E19194" s="1"/>
      <c r="F19194" s="1"/>
      <c r="G19194" s="1"/>
      <c r="H19194" s="1"/>
    </row>
    <row r="19195">
      <c r="A19195" s="1"/>
      <c r="B19195" s="1"/>
      <c r="C19195" s="1"/>
      <c r="D19195" s="8"/>
      <c r="E19195" s="1"/>
      <c r="F19195" s="1"/>
      <c r="G19195" s="1"/>
      <c r="H19195" s="1"/>
    </row>
    <row r="19196">
      <c r="A19196" s="1"/>
      <c r="B19196" s="1"/>
      <c r="C19196" s="1"/>
      <c r="D19196" s="8"/>
      <c r="E19196" s="1"/>
      <c r="F19196" s="1"/>
      <c r="G19196" s="1"/>
      <c r="H19196" s="1"/>
    </row>
    <row r="19197">
      <c r="A19197" s="1"/>
      <c r="B19197" s="1"/>
      <c r="C19197" s="1"/>
      <c r="D19197" s="8"/>
      <c r="E19197" s="1"/>
      <c r="F19197" s="1"/>
      <c r="G19197" s="1"/>
      <c r="H19197" s="1"/>
    </row>
    <row r="19198">
      <c r="A19198" s="1"/>
      <c r="B19198" s="1"/>
      <c r="C19198" s="1"/>
      <c r="D19198" s="8"/>
      <c r="E19198" s="1"/>
      <c r="F19198" s="1"/>
      <c r="G19198" s="1"/>
      <c r="H19198" s="1"/>
    </row>
    <row r="19199">
      <c r="A19199" s="1"/>
      <c r="B19199" s="1"/>
      <c r="C19199" s="1"/>
      <c r="D19199" s="8"/>
      <c r="E19199" s="1"/>
      <c r="F19199" s="1"/>
      <c r="G19199" s="1"/>
      <c r="H19199" s="1"/>
    </row>
    <row r="19200">
      <c r="A19200" s="1"/>
      <c r="B19200" s="1"/>
      <c r="C19200" s="1"/>
      <c r="D19200" s="8"/>
      <c r="E19200" s="1"/>
      <c r="F19200" s="1"/>
      <c r="G19200" s="1"/>
      <c r="H19200" s="1"/>
    </row>
    <row r="19201">
      <c r="A19201" s="1"/>
      <c r="B19201" s="1"/>
      <c r="C19201" s="1"/>
      <c r="D19201" s="8"/>
      <c r="E19201" s="1"/>
      <c r="F19201" s="1"/>
      <c r="G19201" s="1"/>
      <c r="H19201" s="1"/>
    </row>
    <row r="19202">
      <c r="A19202" s="1"/>
      <c r="B19202" s="1"/>
      <c r="C19202" s="1"/>
      <c r="D19202" s="8"/>
      <c r="E19202" s="1"/>
      <c r="F19202" s="1"/>
      <c r="G19202" s="1"/>
      <c r="H19202" s="1"/>
    </row>
    <row r="19203">
      <c r="A19203" s="1"/>
      <c r="B19203" s="1"/>
      <c r="C19203" s="1"/>
      <c r="D19203" s="8"/>
      <c r="E19203" s="1"/>
      <c r="F19203" s="1"/>
      <c r="G19203" s="1"/>
      <c r="H19203" s="1"/>
    </row>
    <row r="19204">
      <c r="A19204" s="1"/>
      <c r="B19204" s="1"/>
      <c r="C19204" s="1"/>
      <c r="D19204" s="8"/>
      <c r="E19204" s="1"/>
      <c r="F19204" s="1"/>
      <c r="G19204" s="1"/>
      <c r="H19204" s="1"/>
    </row>
    <row r="19205">
      <c r="A19205" s="1"/>
      <c r="B19205" s="1"/>
      <c r="C19205" s="1"/>
      <c r="D19205" s="8"/>
      <c r="E19205" s="1"/>
      <c r="F19205" s="1"/>
      <c r="G19205" s="1"/>
      <c r="H19205" s="1"/>
    </row>
    <row r="19206">
      <c r="A19206" s="1"/>
      <c r="B19206" s="1"/>
      <c r="C19206" s="1"/>
      <c r="D19206" s="8"/>
      <c r="E19206" s="1"/>
      <c r="F19206" s="1"/>
      <c r="G19206" s="1"/>
      <c r="H19206" s="1"/>
    </row>
    <row r="19207">
      <c r="A19207" s="1"/>
      <c r="B19207" s="1"/>
      <c r="C19207" s="1"/>
      <c r="D19207" s="8"/>
      <c r="E19207" s="1"/>
      <c r="F19207" s="1"/>
      <c r="G19207" s="1"/>
      <c r="H19207" s="1"/>
    </row>
    <row r="19208">
      <c r="A19208" s="1"/>
      <c r="B19208" s="1"/>
      <c r="C19208" s="1"/>
      <c r="D19208" s="8"/>
      <c r="E19208" s="1"/>
      <c r="F19208" s="1"/>
      <c r="G19208" s="1"/>
      <c r="H19208" s="1"/>
    </row>
    <row r="19209">
      <c r="A19209" s="1"/>
      <c r="B19209" s="1"/>
      <c r="C19209" s="1"/>
      <c r="D19209" s="8"/>
      <c r="E19209" s="1"/>
      <c r="F19209" s="1"/>
      <c r="G19209" s="1"/>
      <c r="H19209" s="1"/>
    </row>
    <row r="19210">
      <c r="A19210" s="1"/>
      <c r="B19210" s="1"/>
      <c r="C19210" s="1"/>
      <c r="D19210" s="8"/>
      <c r="E19210" s="1"/>
      <c r="F19210" s="1"/>
      <c r="G19210" s="1"/>
      <c r="H19210" s="1"/>
    </row>
    <row r="19211">
      <c r="A19211" s="1"/>
      <c r="B19211" s="1"/>
      <c r="C19211" s="1"/>
      <c r="D19211" s="8"/>
      <c r="E19211" s="1"/>
      <c r="F19211" s="1"/>
      <c r="G19211" s="1"/>
      <c r="H19211" s="1"/>
    </row>
    <row r="19212">
      <c r="A19212" s="1"/>
      <c r="B19212" s="1"/>
      <c r="C19212" s="1"/>
      <c r="D19212" s="8"/>
      <c r="E19212" s="1"/>
      <c r="F19212" s="1"/>
      <c r="G19212" s="1"/>
      <c r="H19212" s="1"/>
    </row>
    <row r="19213">
      <c r="A19213" s="1"/>
      <c r="B19213" s="1"/>
      <c r="C19213" s="1"/>
      <c r="D19213" s="8"/>
      <c r="E19213" s="1"/>
      <c r="F19213" s="1"/>
      <c r="G19213" s="1"/>
      <c r="H19213" s="1"/>
    </row>
    <row r="19214">
      <c r="A19214" s="1"/>
      <c r="B19214" s="1"/>
      <c r="C19214" s="1"/>
      <c r="D19214" s="8"/>
      <c r="E19214" s="1"/>
      <c r="F19214" s="1"/>
      <c r="G19214" s="1"/>
      <c r="H19214" s="1"/>
    </row>
    <row r="19215">
      <c r="A19215" s="1"/>
      <c r="B19215" s="1"/>
      <c r="C19215" s="1"/>
      <c r="D19215" s="8"/>
      <c r="E19215" s="1"/>
      <c r="F19215" s="1"/>
      <c r="G19215" s="1"/>
      <c r="H19215" s="1"/>
    </row>
    <row r="19216">
      <c r="A19216" s="1"/>
      <c r="B19216" s="1"/>
      <c r="C19216" s="1"/>
      <c r="D19216" s="8"/>
      <c r="E19216" s="1"/>
      <c r="F19216" s="1"/>
      <c r="G19216" s="1"/>
      <c r="H19216" s="1"/>
    </row>
    <row r="19217">
      <c r="A19217" s="1"/>
      <c r="B19217" s="1"/>
      <c r="C19217" s="1"/>
      <c r="D19217" s="8"/>
      <c r="E19217" s="1"/>
      <c r="F19217" s="1"/>
      <c r="G19217" s="1"/>
      <c r="H19217" s="1"/>
    </row>
    <row r="19218">
      <c r="A19218" s="1"/>
      <c r="B19218" s="1"/>
      <c r="C19218" s="1"/>
      <c r="D19218" s="8"/>
      <c r="E19218" s="1"/>
      <c r="F19218" s="1"/>
      <c r="G19218" s="1"/>
      <c r="H19218" s="1"/>
    </row>
    <row r="19219">
      <c r="A19219" s="1"/>
      <c r="B19219" s="1"/>
      <c r="C19219" s="1"/>
      <c r="D19219" s="8"/>
      <c r="E19219" s="1"/>
      <c r="F19219" s="1"/>
      <c r="G19219" s="1"/>
      <c r="H19219" s="1"/>
    </row>
    <row r="19220">
      <c r="A19220" s="1"/>
      <c r="B19220" s="1"/>
      <c r="C19220" s="1"/>
      <c r="D19220" s="8"/>
      <c r="E19220" s="1"/>
      <c r="F19220" s="1"/>
      <c r="G19220" s="1"/>
      <c r="H19220" s="1"/>
    </row>
    <row r="19221">
      <c r="A19221" s="1"/>
      <c r="B19221" s="1"/>
      <c r="C19221" s="1"/>
      <c r="D19221" s="8"/>
      <c r="E19221" s="1"/>
      <c r="F19221" s="1"/>
      <c r="G19221" s="1"/>
      <c r="H19221" s="1"/>
    </row>
    <row r="19222">
      <c r="A19222" s="1"/>
      <c r="B19222" s="1"/>
      <c r="C19222" s="1"/>
      <c r="D19222" s="8"/>
      <c r="E19222" s="1"/>
      <c r="F19222" s="1"/>
      <c r="G19222" s="1"/>
      <c r="H19222" s="1"/>
    </row>
    <row r="19223">
      <c r="A19223" s="1"/>
      <c r="B19223" s="1"/>
      <c r="C19223" s="1"/>
      <c r="D19223" s="8"/>
      <c r="E19223" s="1"/>
      <c r="F19223" s="1"/>
      <c r="G19223" s="1"/>
      <c r="H19223" s="1"/>
    </row>
    <row r="19224">
      <c r="A19224" s="1"/>
      <c r="B19224" s="1"/>
      <c r="C19224" s="1"/>
      <c r="D19224" s="8"/>
      <c r="E19224" s="1"/>
      <c r="F19224" s="1"/>
      <c r="G19224" s="1"/>
      <c r="H19224" s="1"/>
    </row>
    <row r="19225">
      <c r="A19225" s="1"/>
      <c r="B19225" s="1"/>
      <c r="C19225" s="1"/>
      <c r="D19225" s="8"/>
      <c r="E19225" s="1"/>
      <c r="F19225" s="1"/>
      <c r="G19225" s="1"/>
      <c r="H19225" s="1"/>
    </row>
    <row r="19226">
      <c r="A19226" s="1"/>
      <c r="B19226" s="1"/>
      <c r="C19226" s="1"/>
      <c r="D19226" s="8"/>
      <c r="E19226" s="1"/>
      <c r="F19226" s="1"/>
      <c r="G19226" s="1"/>
      <c r="H19226" s="1"/>
    </row>
    <row r="19227">
      <c r="A19227" s="1"/>
      <c r="B19227" s="1"/>
      <c r="C19227" s="1"/>
      <c r="D19227" s="8"/>
      <c r="E19227" s="1"/>
      <c r="F19227" s="1"/>
      <c r="G19227" s="1"/>
      <c r="H19227" s="1"/>
    </row>
    <row r="19228">
      <c r="A19228" s="1"/>
      <c r="B19228" s="1"/>
      <c r="C19228" s="1"/>
      <c r="D19228" s="8"/>
      <c r="E19228" s="1"/>
      <c r="F19228" s="1"/>
      <c r="G19228" s="1"/>
      <c r="H19228" s="1"/>
    </row>
    <row r="19229">
      <c r="A19229" s="1"/>
      <c r="B19229" s="1"/>
      <c r="C19229" s="1"/>
      <c r="D19229" s="8"/>
      <c r="E19229" s="1"/>
      <c r="F19229" s="1"/>
      <c r="G19229" s="1"/>
      <c r="H19229" s="1"/>
    </row>
    <row r="19230">
      <c r="A19230" s="1"/>
      <c r="B19230" s="1"/>
      <c r="C19230" s="1"/>
      <c r="D19230" s="8"/>
      <c r="E19230" s="1"/>
      <c r="F19230" s="1"/>
      <c r="G19230" s="1"/>
      <c r="H19230" s="1"/>
    </row>
    <row r="19231">
      <c r="A19231" s="1"/>
      <c r="B19231" s="1"/>
      <c r="C19231" s="1"/>
      <c r="D19231" s="8"/>
      <c r="E19231" s="1"/>
      <c r="F19231" s="1"/>
      <c r="G19231" s="1"/>
      <c r="H19231" s="1"/>
    </row>
    <row r="19232">
      <c r="A19232" s="1"/>
      <c r="B19232" s="1"/>
      <c r="C19232" s="1"/>
      <c r="D19232" s="8"/>
      <c r="E19232" s="1"/>
      <c r="F19232" s="1"/>
      <c r="G19232" s="1"/>
      <c r="H19232" s="1"/>
    </row>
    <row r="19233">
      <c r="A19233" s="1"/>
      <c r="B19233" s="1"/>
      <c r="C19233" s="1"/>
      <c r="D19233" s="8"/>
      <c r="E19233" s="1"/>
      <c r="F19233" s="1"/>
      <c r="G19233" s="1"/>
      <c r="H19233" s="1"/>
    </row>
    <row r="19234">
      <c r="A19234" s="1"/>
      <c r="B19234" s="1"/>
      <c r="C19234" s="1"/>
      <c r="D19234" s="8"/>
      <c r="E19234" s="1"/>
      <c r="F19234" s="1"/>
      <c r="G19234" s="1"/>
      <c r="H19234" s="1"/>
    </row>
    <row r="19235">
      <c r="A19235" s="1"/>
      <c r="B19235" s="1"/>
      <c r="C19235" s="1"/>
      <c r="D19235" s="8"/>
      <c r="E19235" s="1"/>
      <c r="F19235" s="1"/>
      <c r="G19235" s="1"/>
      <c r="H19235" s="1"/>
    </row>
    <row r="19236">
      <c r="A19236" s="1"/>
      <c r="B19236" s="1"/>
      <c r="C19236" s="1"/>
      <c r="D19236" s="8"/>
      <c r="E19236" s="1"/>
      <c r="F19236" s="1"/>
      <c r="G19236" s="1"/>
      <c r="H19236" s="1"/>
    </row>
    <row r="19237">
      <c r="A19237" s="1"/>
      <c r="B19237" s="1"/>
      <c r="C19237" s="1"/>
      <c r="D19237" s="8"/>
      <c r="E19237" s="1"/>
      <c r="F19237" s="1"/>
      <c r="G19237" s="1"/>
      <c r="H19237" s="1"/>
    </row>
    <row r="19238">
      <c r="A19238" s="1"/>
      <c r="B19238" s="1"/>
      <c r="C19238" s="1"/>
      <c r="D19238" s="8"/>
      <c r="E19238" s="1"/>
      <c r="F19238" s="1"/>
      <c r="G19238" s="1"/>
      <c r="H19238" s="1"/>
    </row>
    <row r="19239">
      <c r="A19239" s="1"/>
      <c r="B19239" s="1"/>
      <c r="C19239" s="1"/>
      <c r="D19239" s="8"/>
      <c r="E19239" s="1"/>
      <c r="F19239" s="1"/>
      <c r="G19239" s="1"/>
      <c r="H19239" s="1"/>
    </row>
    <row r="19240">
      <c r="A19240" s="1"/>
      <c r="B19240" s="1"/>
      <c r="C19240" s="1"/>
      <c r="D19240" s="8"/>
      <c r="E19240" s="1"/>
      <c r="F19240" s="1"/>
      <c r="G19240" s="1"/>
      <c r="H19240" s="1"/>
    </row>
    <row r="19241">
      <c r="A19241" s="1"/>
      <c r="B19241" s="1"/>
      <c r="C19241" s="1"/>
      <c r="D19241" s="8"/>
      <c r="E19241" s="1"/>
      <c r="F19241" s="1"/>
      <c r="G19241" s="1"/>
      <c r="H19241" s="1"/>
    </row>
    <row r="19242">
      <c r="A19242" s="1"/>
      <c r="B19242" s="1"/>
      <c r="C19242" s="1"/>
      <c r="D19242" s="8"/>
      <c r="E19242" s="1"/>
      <c r="F19242" s="1"/>
      <c r="G19242" s="1"/>
      <c r="H19242" s="1"/>
    </row>
    <row r="19243">
      <c r="A19243" s="1"/>
      <c r="B19243" s="1"/>
      <c r="C19243" s="1"/>
      <c r="D19243" s="8"/>
      <c r="E19243" s="1"/>
      <c r="F19243" s="1"/>
      <c r="G19243" s="1"/>
      <c r="H19243" s="1"/>
    </row>
    <row r="19244">
      <c r="A19244" s="1"/>
      <c r="B19244" s="1"/>
      <c r="C19244" s="1"/>
      <c r="D19244" s="8"/>
      <c r="E19244" s="1"/>
      <c r="F19244" s="1"/>
      <c r="G19244" s="1"/>
      <c r="H19244" s="1"/>
    </row>
    <row r="19245">
      <c r="A19245" s="1"/>
      <c r="B19245" s="1"/>
      <c r="C19245" s="1"/>
      <c r="D19245" s="8"/>
      <c r="E19245" s="1"/>
      <c r="F19245" s="1"/>
      <c r="G19245" s="1"/>
      <c r="H19245" s="1"/>
    </row>
    <row r="19246">
      <c r="A19246" s="1"/>
      <c r="B19246" s="1"/>
      <c r="C19246" s="1"/>
      <c r="D19246" s="8"/>
      <c r="E19246" s="1"/>
      <c r="F19246" s="1"/>
      <c r="G19246" s="1"/>
      <c r="H19246" s="1"/>
    </row>
    <row r="19247">
      <c r="A19247" s="1"/>
      <c r="B19247" s="1"/>
      <c r="C19247" s="1"/>
      <c r="D19247" s="8"/>
      <c r="E19247" s="1"/>
      <c r="F19247" s="1"/>
      <c r="G19247" s="1"/>
      <c r="H19247" s="1"/>
    </row>
    <row r="19248">
      <c r="A19248" s="1"/>
      <c r="B19248" s="1"/>
      <c r="C19248" s="1"/>
      <c r="D19248" s="8"/>
      <c r="E19248" s="1"/>
      <c r="F19248" s="1"/>
      <c r="G19248" s="1"/>
      <c r="H19248" s="1"/>
    </row>
    <row r="19249">
      <c r="A19249" s="1"/>
      <c r="B19249" s="1"/>
      <c r="C19249" s="1"/>
      <c r="D19249" s="8"/>
      <c r="E19249" s="1"/>
      <c r="F19249" s="1"/>
      <c r="G19249" s="1"/>
      <c r="H19249" s="1"/>
    </row>
    <row r="19250">
      <c r="A19250" s="1"/>
      <c r="B19250" s="1"/>
      <c r="C19250" s="1"/>
      <c r="D19250" s="8"/>
      <c r="E19250" s="1"/>
      <c r="F19250" s="1"/>
      <c r="G19250" s="1"/>
      <c r="H19250" s="1"/>
    </row>
    <row r="19251">
      <c r="A19251" s="1"/>
      <c r="B19251" s="1"/>
      <c r="C19251" s="1"/>
      <c r="D19251" s="8"/>
      <c r="E19251" s="1"/>
      <c r="F19251" s="1"/>
      <c r="G19251" s="1"/>
      <c r="H19251" s="1"/>
    </row>
    <row r="19252">
      <c r="A19252" s="1"/>
      <c r="B19252" s="1"/>
      <c r="C19252" s="1"/>
      <c r="D19252" s="8"/>
      <c r="E19252" s="1"/>
      <c r="F19252" s="1"/>
      <c r="G19252" s="1"/>
      <c r="H19252" s="1"/>
    </row>
    <row r="19253">
      <c r="A19253" s="1"/>
      <c r="B19253" s="1"/>
      <c r="C19253" s="1"/>
      <c r="D19253" s="8"/>
      <c r="E19253" s="1"/>
      <c r="F19253" s="1"/>
      <c r="G19253" s="1"/>
      <c r="H19253" s="1"/>
    </row>
    <row r="19254">
      <c r="A19254" s="1"/>
      <c r="B19254" s="1"/>
      <c r="C19254" s="1"/>
      <c r="D19254" s="8"/>
      <c r="E19254" s="1"/>
      <c r="F19254" s="1"/>
      <c r="G19254" s="1"/>
      <c r="H19254" s="1"/>
    </row>
    <row r="19255">
      <c r="A19255" s="1"/>
      <c r="B19255" s="1"/>
      <c r="C19255" s="1"/>
      <c r="D19255" s="8"/>
      <c r="E19255" s="1"/>
      <c r="F19255" s="1"/>
      <c r="G19255" s="1"/>
      <c r="H19255" s="1"/>
    </row>
    <row r="19256">
      <c r="A19256" s="1"/>
      <c r="B19256" s="1"/>
      <c r="C19256" s="1"/>
      <c r="D19256" s="8"/>
      <c r="E19256" s="1"/>
      <c r="F19256" s="1"/>
      <c r="G19256" s="1"/>
      <c r="H19256" s="1"/>
    </row>
    <row r="19257">
      <c r="A19257" s="1"/>
      <c r="B19257" s="1"/>
      <c r="C19257" s="1"/>
      <c r="D19257" s="8"/>
      <c r="E19257" s="1"/>
      <c r="F19257" s="1"/>
      <c r="G19257" s="1"/>
      <c r="H19257" s="1"/>
    </row>
    <row r="19258">
      <c r="A19258" s="1"/>
      <c r="B19258" s="1"/>
      <c r="C19258" s="1"/>
      <c r="D19258" s="8"/>
      <c r="E19258" s="1"/>
      <c r="F19258" s="1"/>
      <c r="G19258" s="1"/>
      <c r="H19258" s="1"/>
    </row>
    <row r="19259">
      <c r="A19259" s="1"/>
      <c r="B19259" s="1"/>
      <c r="C19259" s="1"/>
      <c r="D19259" s="8"/>
      <c r="E19259" s="1"/>
      <c r="F19259" s="1"/>
      <c r="G19259" s="1"/>
      <c r="H19259" s="1"/>
    </row>
    <row r="19260">
      <c r="A19260" s="1"/>
      <c r="B19260" s="1"/>
      <c r="C19260" s="1"/>
      <c r="D19260" s="8"/>
      <c r="E19260" s="1"/>
      <c r="F19260" s="1"/>
      <c r="G19260" s="1"/>
      <c r="H19260" s="1"/>
    </row>
    <row r="19261">
      <c r="A19261" s="1"/>
      <c r="B19261" s="1"/>
      <c r="C19261" s="1"/>
      <c r="D19261" s="8"/>
      <c r="E19261" s="1"/>
      <c r="F19261" s="1"/>
      <c r="G19261" s="1"/>
      <c r="H19261" s="1"/>
    </row>
    <row r="19262">
      <c r="A19262" s="1"/>
      <c r="B19262" s="1"/>
      <c r="C19262" s="1"/>
      <c r="D19262" s="8"/>
      <c r="E19262" s="1"/>
      <c r="F19262" s="1"/>
      <c r="G19262" s="1"/>
      <c r="H19262" s="1"/>
    </row>
    <row r="19263">
      <c r="A19263" s="1"/>
      <c r="B19263" s="1"/>
      <c r="C19263" s="1"/>
      <c r="D19263" s="8"/>
      <c r="E19263" s="1"/>
      <c r="F19263" s="1"/>
      <c r="G19263" s="1"/>
      <c r="H19263" s="1"/>
    </row>
    <row r="19264">
      <c r="A19264" s="1"/>
      <c r="B19264" s="1"/>
      <c r="C19264" s="1"/>
      <c r="D19264" s="8"/>
      <c r="E19264" s="1"/>
      <c r="F19264" s="1"/>
      <c r="G19264" s="1"/>
      <c r="H19264" s="1"/>
    </row>
    <row r="19265">
      <c r="A19265" s="1"/>
      <c r="B19265" s="1"/>
      <c r="C19265" s="1"/>
      <c r="D19265" s="8"/>
      <c r="E19265" s="1"/>
      <c r="F19265" s="1"/>
      <c r="G19265" s="1"/>
      <c r="H19265" s="1"/>
    </row>
    <row r="19266">
      <c r="A19266" s="1"/>
      <c r="B19266" s="1"/>
      <c r="C19266" s="1"/>
      <c r="D19266" s="8"/>
      <c r="E19266" s="1"/>
      <c r="F19266" s="1"/>
      <c r="G19266" s="1"/>
      <c r="H19266" s="1"/>
    </row>
    <row r="19267">
      <c r="A19267" s="1"/>
      <c r="B19267" s="1"/>
      <c r="C19267" s="1"/>
      <c r="D19267" s="8"/>
      <c r="E19267" s="1"/>
      <c r="F19267" s="1"/>
      <c r="G19267" s="1"/>
      <c r="H19267" s="1"/>
    </row>
    <row r="19268">
      <c r="A19268" s="1"/>
      <c r="B19268" s="1"/>
      <c r="C19268" s="1"/>
      <c r="D19268" s="8"/>
      <c r="E19268" s="1"/>
      <c r="F19268" s="1"/>
      <c r="G19268" s="1"/>
      <c r="H19268" s="1"/>
    </row>
    <row r="19269">
      <c r="A19269" s="1"/>
      <c r="B19269" s="1"/>
      <c r="C19269" s="1"/>
      <c r="D19269" s="8"/>
      <c r="E19269" s="1"/>
      <c r="F19269" s="1"/>
      <c r="G19269" s="1"/>
      <c r="H19269" s="1"/>
    </row>
    <row r="19270">
      <c r="A19270" s="1"/>
      <c r="B19270" s="1"/>
      <c r="C19270" s="1"/>
      <c r="D19270" s="8"/>
      <c r="E19270" s="1"/>
      <c r="F19270" s="1"/>
      <c r="G19270" s="1"/>
      <c r="H19270" s="1"/>
    </row>
    <row r="19271">
      <c r="A19271" s="1"/>
      <c r="B19271" s="1"/>
      <c r="C19271" s="1"/>
      <c r="D19271" s="8"/>
      <c r="E19271" s="1"/>
      <c r="F19271" s="1"/>
      <c r="G19271" s="1"/>
      <c r="H19271" s="1"/>
    </row>
    <row r="19272">
      <c r="A19272" s="1"/>
      <c r="B19272" s="1"/>
      <c r="C19272" s="1"/>
      <c r="D19272" s="8"/>
      <c r="E19272" s="1"/>
      <c r="F19272" s="1"/>
      <c r="G19272" s="1"/>
      <c r="H19272" s="1"/>
    </row>
    <row r="19273">
      <c r="A19273" s="1"/>
      <c r="B19273" s="1"/>
      <c r="C19273" s="1"/>
      <c r="D19273" s="8"/>
      <c r="E19273" s="1"/>
      <c r="F19273" s="1"/>
      <c r="G19273" s="1"/>
      <c r="H19273" s="1"/>
    </row>
    <row r="19274">
      <c r="A19274" s="1"/>
      <c r="B19274" s="1"/>
      <c r="C19274" s="1"/>
      <c r="D19274" s="8"/>
      <c r="E19274" s="1"/>
      <c r="F19274" s="1"/>
      <c r="G19274" s="1"/>
      <c r="H19274" s="1"/>
    </row>
    <row r="19275">
      <c r="A19275" s="1"/>
      <c r="B19275" s="1"/>
      <c r="C19275" s="1"/>
      <c r="D19275" s="8"/>
      <c r="E19275" s="1"/>
      <c r="F19275" s="1"/>
      <c r="G19275" s="1"/>
      <c r="H19275" s="1"/>
    </row>
    <row r="19276">
      <c r="A19276" s="1"/>
      <c r="B19276" s="1"/>
      <c r="C19276" s="1"/>
      <c r="D19276" s="8"/>
      <c r="E19276" s="1"/>
      <c r="F19276" s="1"/>
      <c r="G19276" s="1"/>
      <c r="H19276" s="1"/>
    </row>
    <row r="19277">
      <c r="A19277" s="1"/>
      <c r="B19277" s="1"/>
      <c r="C19277" s="1"/>
      <c r="D19277" s="8"/>
      <c r="E19277" s="1"/>
      <c r="F19277" s="1"/>
      <c r="G19277" s="1"/>
      <c r="H19277" s="1"/>
    </row>
    <row r="19278">
      <c r="A19278" s="1"/>
      <c r="B19278" s="1"/>
      <c r="C19278" s="1"/>
      <c r="D19278" s="8"/>
      <c r="E19278" s="1"/>
      <c r="F19278" s="1"/>
      <c r="G19278" s="1"/>
      <c r="H19278" s="1"/>
    </row>
    <row r="19279">
      <c r="A19279" s="1"/>
      <c r="B19279" s="1"/>
      <c r="C19279" s="1"/>
      <c r="D19279" s="8"/>
      <c r="E19279" s="1"/>
      <c r="F19279" s="1"/>
      <c r="G19279" s="1"/>
      <c r="H19279" s="1"/>
    </row>
    <row r="19280">
      <c r="A19280" s="1"/>
      <c r="B19280" s="1"/>
      <c r="C19280" s="1"/>
      <c r="D19280" s="8"/>
      <c r="E19280" s="1"/>
      <c r="F19280" s="1"/>
      <c r="G19280" s="1"/>
      <c r="H19280" s="1"/>
    </row>
    <row r="19281">
      <c r="A19281" s="1"/>
      <c r="B19281" s="1"/>
      <c r="C19281" s="1"/>
      <c r="D19281" s="8"/>
      <c r="E19281" s="1"/>
      <c r="F19281" s="1"/>
      <c r="G19281" s="1"/>
      <c r="H19281" s="1"/>
    </row>
    <row r="19282">
      <c r="A19282" s="1"/>
      <c r="B19282" s="1"/>
      <c r="C19282" s="1"/>
      <c r="D19282" s="8"/>
      <c r="E19282" s="1"/>
      <c r="F19282" s="1"/>
      <c r="G19282" s="1"/>
      <c r="H19282" s="1"/>
    </row>
    <row r="19283">
      <c r="A19283" s="1"/>
      <c r="B19283" s="1"/>
      <c r="C19283" s="1"/>
      <c r="D19283" s="8"/>
      <c r="E19283" s="1"/>
      <c r="F19283" s="1"/>
      <c r="G19283" s="1"/>
      <c r="H19283" s="1"/>
    </row>
    <row r="19284">
      <c r="A19284" s="1"/>
      <c r="B19284" s="1"/>
      <c r="C19284" s="1"/>
      <c r="D19284" s="8"/>
      <c r="E19284" s="1"/>
      <c r="F19284" s="1"/>
      <c r="G19284" s="1"/>
      <c r="H19284" s="1"/>
    </row>
    <row r="19285">
      <c r="A19285" s="1"/>
      <c r="B19285" s="1"/>
      <c r="C19285" s="1"/>
      <c r="D19285" s="8"/>
      <c r="E19285" s="1"/>
      <c r="F19285" s="1"/>
      <c r="G19285" s="1"/>
      <c r="H19285" s="1"/>
    </row>
    <row r="19286">
      <c r="A19286" s="1"/>
      <c r="B19286" s="1"/>
      <c r="C19286" s="1"/>
      <c r="D19286" s="8"/>
      <c r="E19286" s="1"/>
      <c r="F19286" s="1"/>
      <c r="G19286" s="1"/>
      <c r="H19286" s="1"/>
    </row>
    <row r="19287">
      <c r="A19287" s="1"/>
      <c r="B19287" s="1"/>
      <c r="C19287" s="1"/>
      <c r="D19287" s="8"/>
      <c r="E19287" s="1"/>
      <c r="F19287" s="1"/>
      <c r="G19287" s="1"/>
      <c r="H19287" s="1"/>
    </row>
    <row r="19288">
      <c r="A19288" s="1"/>
      <c r="B19288" s="1"/>
      <c r="C19288" s="1"/>
      <c r="D19288" s="8"/>
      <c r="E19288" s="1"/>
      <c r="F19288" s="1"/>
      <c r="G19288" s="1"/>
      <c r="H19288" s="1"/>
    </row>
    <row r="19289">
      <c r="A19289" s="1"/>
      <c r="B19289" s="1"/>
      <c r="C19289" s="1"/>
      <c r="D19289" s="8"/>
      <c r="E19289" s="1"/>
      <c r="F19289" s="1"/>
      <c r="G19289" s="1"/>
      <c r="H19289" s="1"/>
    </row>
    <row r="19290">
      <c r="A19290" s="1"/>
      <c r="B19290" s="1"/>
      <c r="C19290" s="1"/>
      <c r="D19290" s="8"/>
      <c r="E19290" s="1"/>
      <c r="F19290" s="1"/>
      <c r="G19290" s="1"/>
      <c r="H19290" s="1"/>
    </row>
    <row r="19291">
      <c r="A19291" s="1"/>
      <c r="B19291" s="1"/>
      <c r="C19291" s="1"/>
      <c r="D19291" s="8"/>
      <c r="E19291" s="1"/>
      <c r="F19291" s="1"/>
      <c r="G19291" s="1"/>
      <c r="H19291" s="1"/>
    </row>
    <row r="19292">
      <c r="A19292" s="1"/>
      <c r="B19292" s="1"/>
      <c r="C19292" s="1"/>
      <c r="D19292" s="8"/>
      <c r="E19292" s="1"/>
      <c r="F19292" s="1"/>
      <c r="G19292" s="1"/>
      <c r="H19292" s="1"/>
    </row>
    <row r="19293">
      <c r="A19293" s="1"/>
      <c r="B19293" s="1"/>
      <c r="C19293" s="1"/>
      <c r="D19293" s="8"/>
      <c r="E19293" s="1"/>
      <c r="F19293" s="1"/>
      <c r="G19293" s="1"/>
      <c r="H19293" s="1"/>
    </row>
    <row r="19294">
      <c r="A19294" s="1"/>
      <c r="B19294" s="1"/>
      <c r="C19294" s="1"/>
      <c r="D19294" s="8"/>
      <c r="E19294" s="1"/>
      <c r="F19294" s="1"/>
      <c r="G19294" s="1"/>
      <c r="H19294" s="1"/>
    </row>
    <row r="19295">
      <c r="A19295" s="1"/>
      <c r="B19295" s="1"/>
      <c r="C19295" s="1"/>
      <c r="D19295" s="8"/>
      <c r="E19295" s="1"/>
      <c r="F19295" s="1"/>
      <c r="G19295" s="1"/>
      <c r="H19295" s="1"/>
    </row>
    <row r="19296">
      <c r="A19296" s="1"/>
      <c r="B19296" s="1"/>
      <c r="C19296" s="1"/>
      <c r="D19296" s="8"/>
      <c r="E19296" s="1"/>
      <c r="F19296" s="1"/>
      <c r="G19296" s="1"/>
      <c r="H19296" s="1"/>
    </row>
    <row r="19297">
      <c r="A19297" s="1"/>
      <c r="B19297" s="1"/>
      <c r="C19297" s="1"/>
      <c r="D19297" s="8"/>
      <c r="E19297" s="1"/>
      <c r="F19297" s="1"/>
      <c r="G19297" s="1"/>
      <c r="H19297" s="1"/>
    </row>
    <row r="19298">
      <c r="A19298" s="1"/>
      <c r="B19298" s="1"/>
      <c r="C19298" s="1"/>
      <c r="D19298" s="8"/>
      <c r="E19298" s="1"/>
      <c r="F19298" s="1"/>
      <c r="G19298" s="1"/>
      <c r="H19298" s="1"/>
    </row>
    <row r="19299">
      <c r="A19299" s="1"/>
      <c r="B19299" s="1"/>
      <c r="C19299" s="1"/>
      <c r="D19299" s="8"/>
      <c r="E19299" s="1"/>
      <c r="F19299" s="1"/>
      <c r="G19299" s="1"/>
      <c r="H19299" s="1"/>
    </row>
    <row r="19300">
      <c r="A19300" s="1"/>
      <c r="B19300" s="1"/>
      <c r="C19300" s="1"/>
      <c r="D19300" s="8"/>
      <c r="E19300" s="1"/>
      <c r="F19300" s="1"/>
      <c r="G19300" s="1"/>
      <c r="H19300" s="1"/>
    </row>
    <row r="19301">
      <c r="A19301" s="1"/>
      <c r="B19301" s="1"/>
      <c r="C19301" s="1"/>
      <c r="D19301" s="8"/>
      <c r="E19301" s="1"/>
      <c r="F19301" s="1"/>
      <c r="G19301" s="1"/>
      <c r="H19301" s="1"/>
    </row>
    <row r="19302">
      <c r="A19302" s="1"/>
      <c r="B19302" s="1"/>
      <c r="C19302" s="1"/>
      <c r="D19302" s="8"/>
      <c r="E19302" s="1"/>
      <c r="F19302" s="1"/>
      <c r="G19302" s="1"/>
      <c r="H19302" s="1"/>
    </row>
    <row r="19303">
      <c r="A19303" s="1"/>
      <c r="B19303" s="1"/>
      <c r="C19303" s="1"/>
      <c r="D19303" s="8"/>
      <c r="E19303" s="1"/>
      <c r="F19303" s="1"/>
      <c r="G19303" s="1"/>
      <c r="H19303" s="1"/>
    </row>
    <row r="19304">
      <c r="A19304" s="1"/>
      <c r="B19304" s="1"/>
      <c r="C19304" s="1"/>
      <c r="D19304" s="8"/>
      <c r="E19304" s="1"/>
      <c r="F19304" s="1"/>
      <c r="G19304" s="1"/>
      <c r="H19304" s="1"/>
    </row>
    <row r="19305">
      <c r="A19305" s="1"/>
      <c r="B19305" s="1"/>
      <c r="C19305" s="1"/>
      <c r="D19305" s="8"/>
      <c r="E19305" s="1"/>
      <c r="F19305" s="1"/>
      <c r="G19305" s="1"/>
      <c r="H19305" s="1"/>
    </row>
    <row r="19306">
      <c r="A19306" s="1"/>
      <c r="B19306" s="1"/>
      <c r="C19306" s="1"/>
      <c r="D19306" s="8"/>
      <c r="E19306" s="1"/>
      <c r="F19306" s="1"/>
      <c r="G19306" s="1"/>
      <c r="H19306" s="1"/>
    </row>
    <row r="19307">
      <c r="A19307" s="1"/>
      <c r="B19307" s="1"/>
      <c r="C19307" s="1"/>
      <c r="D19307" s="8"/>
      <c r="E19307" s="1"/>
      <c r="F19307" s="1"/>
      <c r="G19307" s="1"/>
      <c r="H19307" s="1"/>
    </row>
    <row r="19308">
      <c r="A19308" s="1"/>
      <c r="B19308" s="1"/>
      <c r="C19308" s="1"/>
      <c r="D19308" s="8"/>
      <c r="E19308" s="1"/>
      <c r="F19308" s="1"/>
      <c r="G19308" s="1"/>
      <c r="H19308" s="1"/>
    </row>
    <row r="19309">
      <c r="A19309" s="1"/>
      <c r="B19309" s="1"/>
      <c r="C19309" s="1"/>
      <c r="D19309" s="8"/>
      <c r="E19309" s="1"/>
      <c r="F19309" s="1"/>
      <c r="G19309" s="1"/>
      <c r="H19309" s="1"/>
    </row>
    <row r="19310">
      <c r="A19310" s="1"/>
      <c r="B19310" s="1"/>
      <c r="C19310" s="1"/>
      <c r="D19310" s="8"/>
      <c r="E19310" s="1"/>
      <c r="F19310" s="1"/>
      <c r="G19310" s="1"/>
      <c r="H19310" s="1"/>
    </row>
    <row r="19311">
      <c r="A19311" s="1"/>
      <c r="B19311" s="1"/>
      <c r="C19311" s="1"/>
      <c r="D19311" s="8"/>
      <c r="E19311" s="1"/>
      <c r="F19311" s="1"/>
      <c r="G19311" s="1"/>
      <c r="H19311" s="1"/>
    </row>
    <row r="19312">
      <c r="A19312" s="1"/>
      <c r="B19312" s="1"/>
      <c r="C19312" s="1"/>
      <c r="D19312" s="8"/>
      <c r="E19312" s="1"/>
      <c r="F19312" s="1"/>
      <c r="G19312" s="1"/>
      <c r="H19312" s="1"/>
    </row>
    <row r="19313">
      <c r="A19313" s="1"/>
      <c r="B19313" s="1"/>
      <c r="C19313" s="1"/>
      <c r="D19313" s="8"/>
      <c r="E19313" s="1"/>
      <c r="F19313" s="1"/>
      <c r="G19313" s="1"/>
      <c r="H19313" s="1"/>
    </row>
    <row r="19314">
      <c r="A19314" s="1"/>
      <c r="B19314" s="1"/>
      <c r="C19314" s="1"/>
      <c r="D19314" s="8"/>
      <c r="E19314" s="1"/>
      <c r="F19314" s="1"/>
      <c r="G19314" s="1"/>
      <c r="H19314" s="1"/>
    </row>
    <row r="19315">
      <c r="A19315" s="1"/>
      <c r="B19315" s="1"/>
      <c r="C19315" s="1"/>
      <c r="D19315" s="8"/>
      <c r="E19315" s="1"/>
      <c r="F19315" s="1"/>
      <c r="G19315" s="1"/>
      <c r="H19315" s="1"/>
    </row>
    <row r="19316">
      <c r="A19316" s="1"/>
      <c r="B19316" s="1"/>
      <c r="C19316" s="1"/>
      <c r="D19316" s="8"/>
      <c r="E19316" s="1"/>
      <c r="F19316" s="1"/>
      <c r="G19316" s="1"/>
      <c r="H19316" s="1"/>
    </row>
    <row r="19317">
      <c r="A19317" s="1"/>
      <c r="B19317" s="1"/>
      <c r="C19317" s="1"/>
      <c r="D19317" s="8"/>
      <c r="E19317" s="1"/>
      <c r="F19317" s="1"/>
      <c r="G19317" s="1"/>
      <c r="H19317" s="1"/>
    </row>
    <row r="19318">
      <c r="A19318" s="1"/>
      <c r="B19318" s="1"/>
      <c r="C19318" s="1"/>
      <c r="D19318" s="8"/>
      <c r="E19318" s="1"/>
      <c r="F19318" s="1"/>
      <c r="G19318" s="1"/>
      <c r="H19318" s="1"/>
    </row>
    <row r="19319">
      <c r="A19319" s="1"/>
      <c r="B19319" s="1"/>
      <c r="C19319" s="1"/>
      <c r="D19319" s="8"/>
      <c r="E19319" s="1"/>
      <c r="F19319" s="1"/>
      <c r="G19319" s="1"/>
      <c r="H19319" s="1"/>
    </row>
    <row r="19320">
      <c r="A19320" s="1"/>
      <c r="B19320" s="1"/>
      <c r="C19320" s="1"/>
      <c r="D19320" s="8"/>
      <c r="E19320" s="1"/>
      <c r="F19320" s="1"/>
      <c r="G19320" s="1"/>
      <c r="H19320" s="1"/>
    </row>
    <row r="19321">
      <c r="A19321" s="1"/>
      <c r="B19321" s="1"/>
      <c r="C19321" s="1"/>
      <c r="D19321" s="8"/>
      <c r="E19321" s="1"/>
      <c r="F19321" s="1"/>
      <c r="G19321" s="1"/>
      <c r="H19321" s="1"/>
    </row>
    <row r="19322">
      <c r="A19322" s="1"/>
      <c r="B19322" s="1"/>
      <c r="C19322" s="1"/>
      <c r="D19322" s="8"/>
      <c r="E19322" s="1"/>
      <c r="F19322" s="1"/>
      <c r="G19322" s="1"/>
      <c r="H19322" s="1"/>
    </row>
    <row r="19323">
      <c r="A19323" s="1"/>
      <c r="B19323" s="1"/>
      <c r="C19323" s="1"/>
      <c r="D19323" s="8"/>
      <c r="E19323" s="1"/>
      <c r="F19323" s="1"/>
      <c r="G19323" s="1"/>
      <c r="H19323" s="1"/>
    </row>
    <row r="19324">
      <c r="A19324" s="1"/>
      <c r="B19324" s="1"/>
      <c r="C19324" s="1"/>
      <c r="D19324" s="8"/>
      <c r="E19324" s="1"/>
      <c r="F19324" s="1"/>
      <c r="G19324" s="1"/>
      <c r="H19324" s="1"/>
    </row>
    <row r="19325">
      <c r="A19325" s="1"/>
      <c r="B19325" s="1"/>
      <c r="C19325" s="1"/>
      <c r="D19325" s="8"/>
      <c r="E19325" s="1"/>
      <c r="F19325" s="1"/>
      <c r="G19325" s="1"/>
      <c r="H19325" s="1"/>
    </row>
    <row r="19326">
      <c r="A19326" s="1"/>
      <c r="B19326" s="1"/>
      <c r="C19326" s="1"/>
      <c r="D19326" s="8"/>
      <c r="E19326" s="1"/>
      <c r="F19326" s="1"/>
      <c r="G19326" s="1"/>
      <c r="H19326" s="1"/>
    </row>
    <row r="19327">
      <c r="A19327" s="1"/>
      <c r="B19327" s="1"/>
      <c r="C19327" s="1"/>
      <c r="D19327" s="8"/>
      <c r="E19327" s="1"/>
      <c r="F19327" s="1"/>
      <c r="G19327" s="1"/>
      <c r="H19327" s="1"/>
    </row>
    <row r="19328">
      <c r="A19328" s="1"/>
      <c r="B19328" s="1"/>
      <c r="C19328" s="1"/>
      <c r="D19328" s="8"/>
      <c r="E19328" s="1"/>
      <c r="F19328" s="1"/>
      <c r="G19328" s="1"/>
      <c r="H19328" s="1"/>
    </row>
    <row r="19329">
      <c r="A19329" s="1"/>
      <c r="B19329" s="1"/>
      <c r="C19329" s="1"/>
      <c r="D19329" s="8"/>
      <c r="E19329" s="1"/>
      <c r="F19329" s="1"/>
      <c r="G19329" s="1"/>
      <c r="H19329" s="1"/>
    </row>
    <row r="19330">
      <c r="A19330" s="1"/>
      <c r="B19330" s="1"/>
      <c r="C19330" s="1"/>
      <c r="D19330" s="8"/>
      <c r="E19330" s="1"/>
      <c r="F19330" s="1"/>
      <c r="G19330" s="1"/>
      <c r="H19330" s="1"/>
    </row>
    <row r="19331">
      <c r="A19331" s="1"/>
      <c r="B19331" s="1"/>
      <c r="C19331" s="1"/>
      <c r="D19331" s="8"/>
      <c r="E19331" s="1"/>
      <c r="F19331" s="1"/>
      <c r="G19331" s="1"/>
      <c r="H19331" s="1"/>
    </row>
    <row r="19332">
      <c r="A19332" s="1"/>
      <c r="B19332" s="1"/>
      <c r="C19332" s="1"/>
      <c r="D19332" s="8"/>
      <c r="E19332" s="1"/>
      <c r="F19332" s="1"/>
      <c r="G19332" s="1"/>
      <c r="H19332" s="1"/>
    </row>
    <row r="19333">
      <c r="A19333" s="1"/>
      <c r="B19333" s="1"/>
      <c r="C19333" s="1"/>
      <c r="D19333" s="8"/>
      <c r="E19333" s="1"/>
      <c r="F19333" s="1"/>
      <c r="G19333" s="1"/>
      <c r="H19333" s="1"/>
    </row>
    <row r="19334">
      <c r="A19334" s="1"/>
      <c r="B19334" s="1"/>
      <c r="C19334" s="1"/>
      <c r="D19334" s="8"/>
      <c r="E19334" s="1"/>
      <c r="F19334" s="1"/>
      <c r="G19334" s="1"/>
      <c r="H19334" s="1"/>
    </row>
    <row r="19335">
      <c r="A19335" s="1"/>
      <c r="B19335" s="1"/>
      <c r="C19335" s="1"/>
      <c r="D19335" s="8"/>
      <c r="E19335" s="1"/>
      <c r="F19335" s="1"/>
      <c r="G19335" s="1"/>
      <c r="H19335" s="1"/>
    </row>
    <row r="19336">
      <c r="A19336" s="1"/>
      <c r="B19336" s="1"/>
      <c r="C19336" s="1"/>
      <c r="D19336" s="8"/>
      <c r="E19336" s="1"/>
      <c r="F19336" s="1"/>
      <c r="G19336" s="1"/>
      <c r="H19336" s="1"/>
    </row>
    <row r="19337">
      <c r="A19337" s="1"/>
      <c r="B19337" s="1"/>
      <c r="C19337" s="1"/>
      <c r="D19337" s="8"/>
      <c r="E19337" s="1"/>
      <c r="F19337" s="1"/>
      <c r="G19337" s="1"/>
      <c r="H19337" s="1"/>
    </row>
    <row r="19338">
      <c r="A19338" s="1"/>
      <c r="B19338" s="1"/>
      <c r="C19338" s="1"/>
      <c r="D19338" s="8"/>
      <c r="E19338" s="1"/>
      <c r="F19338" s="1"/>
      <c r="G19338" s="1"/>
      <c r="H19338" s="1"/>
    </row>
    <row r="19339">
      <c r="A19339" s="1"/>
      <c r="B19339" s="1"/>
      <c r="C19339" s="1"/>
      <c r="D19339" s="8"/>
      <c r="E19339" s="1"/>
      <c r="F19339" s="1"/>
      <c r="G19339" s="1"/>
      <c r="H19339" s="1"/>
    </row>
    <row r="19340">
      <c r="A19340" s="1"/>
      <c r="B19340" s="1"/>
      <c r="C19340" s="1"/>
      <c r="D19340" s="8"/>
      <c r="E19340" s="1"/>
      <c r="F19340" s="1"/>
      <c r="G19340" s="1"/>
      <c r="H19340" s="1"/>
    </row>
    <row r="19341">
      <c r="A19341" s="1"/>
      <c r="B19341" s="1"/>
      <c r="C19341" s="1"/>
      <c r="D19341" s="8"/>
      <c r="E19341" s="1"/>
      <c r="F19341" s="1"/>
      <c r="G19341" s="1"/>
      <c r="H19341" s="1"/>
    </row>
    <row r="19342">
      <c r="A19342" s="1"/>
      <c r="B19342" s="1"/>
      <c r="C19342" s="1"/>
      <c r="D19342" s="8"/>
      <c r="E19342" s="1"/>
      <c r="F19342" s="1"/>
      <c r="G19342" s="1"/>
      <c r="H19342" s="1"/>
    </row>
    <row r="19343">
      <c r="A19343" s="1"/>
      <c r="B19343" s="1"/>
      <c r="C19343" s="1"/>
      <c r="D19343" s="8"/>
      <c r="E19343" s="1"/>
      <c r="F19343" s="1"/>
      <c r="G19343" s="1"/>
      <c r="H19343" s="1"/>
    </row>
    <row r="19344">
      <c r="A19344" s="1"/>
      <c r="B19344" s="1"/>
      <c r="C19344" s="1"/>
      <c r="D19344" s="8"/>
      <c r="E19344" s="1"/>
      <c r="F19344" s="1"/>
      <c r="G19344" s="1"/>
      <c r="H19344" s="1"/>
    </row>
    <row r="19345">
      <c r="A19345" s="1"/>
      <c r="B19345" s="1"/>
      <c r="C19345" s="1"/>
      <c r="D19345" s="8"/>
      <c r="E19345" s="1"/>
      <c r="F19345" s="1"/>
      <c r="G19345" s="1"/>
      <c r="H19345" s="1"/>
    </row>
    <row r="19346">
      <c r="A19346" s="1"/>
      <c r="B19346" s="1"/>
      <c r="C19346" s="1"/>
      <c r="D19346" s="8"/>
      <c r="E19346" s="1"/>
      <c r="F19346" s="1"/>
      <c r="G19346" s="1"/>
      <c r="H19346" s="1"/>
    </row>
    <row r="19347">
      <c r="A19347" s="1"/>
      <c r="B19347" s="1"/>
      <c r="C19347" s="1"/>
      <c r="D19347" s="8"/>
      <c r="E19347" s="1"/>
      <c r="F19347" s="1"/>
      <c r="G19347" s="1"/>
      <c r="H19347" s="1"/>
    </row>
    <row r="19348">
      <c r="A19348" s="1"/>
      <c r="B19348" s="1"/>
      <c r="C19348" s="1"/>
      <c r="D19348" s="8"/>
      <c r="E19348" s="1"/>
      <c r="F19348" s="1"/>
      <c r="G19348" s="1"/>
      <c r="H19348" s="1"/>
    </row>
    <row r="19349">
      <c r="A19349" s="1"/>
      <c r="B19349" s="1"/>
      <c r="C19349" s="1"/>
      <c r="D19349" s="8"/>
      <c r="E19349" s="1"/>
      <c r="F19349" s="1"/>
      <c r="G19349" s="1"/>
      <c r="H19349" s="1"/>
    </row>
    <row r="19350">
      <c r="A19350" s="1"/>
      <c r="B19350" s="1"/>
      <c r="C19350" s="1"/>
      <c r="D19350" s="8"/>
      <c r="E19350" s="1"/>
      <c r="F19350" s="1"/>
      <c r="G19350" s="1"/>
      <c r="H19350" s="1"/>
    </row>
    <row r="19351">
      <c r="A19351" s="1"/>
      <c r="B19351" s="1"/>
      <c r="C19351" s="1"/>
      <c r="D19351" s="8"/>
      <c r="E19351" s="1"/>
      <c r="F19351" s="1"/>
      <c r="G19351" s="1"/>
      <c r="H19351" s="1"/>
    </row>
    <row r="19352">
      <c r="A19352" s="1"/>
      <c r="B19352" s="1"/>
      <c r="C19352" s="1"/>
      <c r="D19352" s="8"/>
      <c r="E19352" s="1"/>
      <c r="F19352" s="1"/>
      <c r="G19352" s="1"/>
      <c r="H19352" s="1"/>
    </row>
    <row r="19353">
      <c r="A19353" s="1"/>
      <c r="B19353" s="1"/>
      <c r="C19353" s="1"/>
      <c r="D19353" s="8"/>
      <c r="E19353" s="1"/>
      <c r="F19353" s="1"/>
      <c r="G19353" s="1"/>
      <c r="H19353" s="1"/>
    </row>
    <row r="19354">
      <c r="A19354" s="1"/>
      <c r="B19354" s="1"/>
      <c r="C19354" s="1"/>
      <c r="D19354" s="8"/>
      <c r="E19354" s="1"/>
      <c r="F19354" s="1"/>
      <c r="G19354" s="1"/>
      <c r="H19354" s="1"/>
    </row>
    <row r="19355">
      <c r="A19355" s="1"/>
      <c r="B19355" s="1"/>
      <c r="C19355" s="1"/>
      <c r="D19355" s="8"/>
      <c r="E19355" s="1"/>
      <c r="F19355" s="1"/>
      <c r="G19355" s="1"/>
      <c r="H19355" s="1"/>
    </row>
    <row r="19356">
      <c r="A19356" s="1"/>
      <c r="B19356" s="1"/>
      <c r="C19356" s="1"/>
      <c r="D19356" s="8"/>
      <c r="E19356" s="1"/>
      <c r="F19356" s="1"/>
      <c r="G19356" s="1"/>
      <c r="H19356" s="1"/>
    </row>
    <row r="19357">
      <c r="A19357" s="1"/>
      <c r="B19357" s="1"/>
      <c r="C19357" s="1"/>
      <c r="D19357" s="8"/>
      <c r="E19357" s="1"/>
      <c r="F19357" s="1"/>
      <c r="G19357" s="1"/>
      <c r="H19357" s="1"/>
    </row>
    <row r="19358">
      <c r="A19358" s="1"/>
      <c r="B19358" s="1"/>
      <c r="C19358" s="1"/>
      <c r="D19358" s="8"/>
      <c r="E19358" s="1"/>
      <c r="F19358" s="1"/>
      <c r="G19358" s="1"/>
      <c r="H19358" s="1"/>
    </row>
    <row r="19359">
      <c r="A19359" s="1"/>
      <c r="B19359" s="1"/>
      <c r="C19359" s="1"/>
      <c r="D19359" s="8"/>
      <c r="E19359" s="1"/>
      <c r="F19359" s="1"/>
      <c r="G19359" s="1"/>
      <c r="H19359" s="1"/>
    </row>
    <row r="19360">
      <c r="A19360" s="1"/>
      <c r="B19360" s="1"/>
      <c r="C19360" s="1"/>
      <c r="D19360" s="8"/>
      <c r="E19360" s="1"/>
      <c r="F19360" s="1"/>
      <c r="G19360" s="1"/>
      <c r="H19360" s="1"/>
    </row>
    <row r="19361">
      <c r="A19361" s="1"/>
      <c r="B19361" s="1"/>
      <c r="C19361" s="1"/>
      <c r="D19361" s="8"/>
      <c r="E19361" s="1"/>
      <c r="F19361" s="1"/>
      <c r="G19361" s="1"/>
      <c r="H19361" s="1"/>
    </row>
    <row r="19362">
      <c r="A19362" s="1"/>
      <c r="B19362" s="1"/>
      <c r="C19362" s="1"/>
      <c r="D19362" s="8"/>
      <c r="E19362" s="1"/>
      <c r="F19362" s="1"/>
      <c r="G19362" s="1"/>
      <c r="H19362" s="1"/>
    </row>
    <row r="19363">
      <c r="A19363" s="1"/>
      <c r="B19363" s="1"/>
      <c r="C19363" s="1"/>
      <c r="D19363" s="8"/>
      <c r="E19363" s="1"/>
      <c r="F19363" s="1"/>
      <c r="G19363" s="1"/>
      <c r="H19363" s="1"/>
    </row>
    <row r="19364">
      <c r="A19364" s="1"/>
      <c r="B19364" s="1"/>
      <c r="C19364" s="1"/>
      <c r="D19364" s="8"/>
      <c r="E19364" s="1"/>
      <c r="F19364" s="1"/>
      <c r="G19364" s="1"/>
      <c r="H19364" s="1"/>
    </row>
    <row r="19365">
      <c r="A19365" s="1"/>
      <c r="B19365" s="1"/>
      <c r="C19365" s="1"/>
      <c r="D19365" s="8"/>
      <c r="E19365" s="1"/>
      <c r="F19365" s="1"/>
      <c r="G19365" s="1"/>
      <c r="H19365" s="1"/>
    </row>
    <row r="19366">
      <c r="A19366" s="1"/>
      <c r="B19366" s="1"/>
      <c r="C19366" s="1"/>
      <c r="D19366" s="8"/>
      <c r="E19366" s="1"/>
      <c r="F19366" s="1"/>
      <c r="G19366" s="1"/>
      <c r="H19366" s="1"/>
    </row>
    <row r="19367">
      <c r="A19367" s="1"/>
      <c r="B19367" s="1"/>
      <c r="C19367" s="1"/>
      <c r="D19367" s="8"/>
      <c r="E19367" s="1"/>
      <c r="F19367" s="1"/>
      <c r="G19367" s="1"/>
      <c r="H19367" s="1"/>
    </row>
    <row r="19368">
      <c r="A19368" s="1"/>
      <c r="B19368" s="1"/>
      <c r="C19368" s="1"/>
      <c r="D19368" s="8"/>
      <c r="E19368" s="1"/>
      <c r="F19368" s="1"/>
      <c r="G19368" s="1"/>
      <c r="H19368" s="1"/>
    </row>
    <row r="19369">
      <c r="A19369" s="1"/>
      <c r="B19369" s="1"/>
      <c r="C19369" s="1"/>
      <c r="D19369" s="8"/>
      <c r="E19369" s="1"/>
      <c r="F19369" s="1"/>
      <c r="G19369" s="1"/>
      <c r="H19369" s="1"/>
    </row>
    <row r="19370">
      <c r="A19370" s="1"/>
      <c r="B19370" s="1"/>
      <c r="C19370" s="1"/>
      <c r="D19370" s="8"/>
      <c r="E19370" s="1"/>
      <c r="F19370" s="1"/>
      <c r="G19370" s="1"/>
      <c r="H19370" s="1"/>
    </row>
    <row r="19371">
      <c r="A19371" s="1"/>
      <c r="B19371" s="1"/>
      <c r="C19371" s="1"/>
      <c r="D19371" s="8"/>
      <c r="E19371" s="1"/>
      <c r="F19371" s="1"/>
      <c r="G19371" s="1"/>
      <c r="H19371" s="1"/>
    </row>
    <row r="19372">
      <c r="A19372" s="1"/>
      <c r="B19372" s="1"/>
      <c r="C19372" s="1"/>
      <c r="D19372" s="8"/>
      <c r="E19372" s="1"/>
      <c r="F19372" s="1"/>
      <c r="G19372" s="1"/>
      <c r="H19372" s="1"/>
    </row>
    <row r="19373">
      <c r="A19373" s="1"/>
      <c r="B19373" s="1"/>
      <c r="C19373" s="1"/>
      <c r="D19373" s="8"/>
      <c r="E19373" s="1"/>
      <c r="F19373" s="1"/>
      <c r="G19373" s="1"/>
      <c r="H19373" s="1"/>
    </row>
    <row r="19374">
      <c r="A19374" s="1"/>
      <c r="B19374" s="1"/>
      <c r="C19374" s="1"/>
      <c r="D19374" s="8"/>
      <c r="E19374" s="1"/>
      <c r="F19374" s="1"/>
      <c r="G19374" s="1"/>
      <c r="H19374" s="1"/>
    </row>
    <row r="19375">
      <c r="A19375" s="1"/>
      <c r="B19375" s="1"/>
      <c r="C19375" s="1"/>
      <c r="D19375" s="8"/>
      <c r="E19375" s="1"/>
      <c r="F19375" s="1"/>
      <c r="G19375" s="1"/>
      <c r="H19375" s="1"/>
    </row>
    <row r="19376">
      <c r="A19376" s="1"/>
      <c r="B19376" s="1"/>
      <c r="C19376" s="1"/>
      <c r="D19376" s="8"/>
      <c r="E19376" s="1"/>
      <c r="F19376" s="1"/>
      <c r="G19376" s="1"/>
      <c r="H19376" s="1"/>
    </row>
    <row r="19377">
      <c r="A19377" s="1"/>
      <c r="B19377" s="1"/>
      <c r="C19377" s="1"/>
      <c r="D19377" s="8"/>
      <c r="E19377" s="1"/>
      <c r="F19377" s="1"/>
      <c r="G19377" s="1"/>
      <c r="H19377" s="1"/>
    </row>
    <row r="19378">
      <c r="A19378" s="1"/>
      <c r="B19378" s="1"/>
      <c r="C19378" s="1"/>
      <c r="D19378" s="8"/>
      <c r="E19378" s="1"/>
      <c r="F19378" s="1"/>
      <c r="G19378" s="1"/>
      <c r="H19378" s="1"/>
    </row>
    <row r="19379">
      <c r="A19379" s="1"/>
      <c r="B19379" s="1"/>
      <c r="C19379" s="1"/>
      <c r="D19379" s="8"/>
      <c r="E19379" s="1"/>
      <c r="F19379" s="1"/>
      <c r="G19379" s="1"/>
      <c r="H19379" s="1"/>
    </row>
    <row r="19380">
      <c r="A19380" s="1"/>
      <c r="B19380" s="1"/>
      <c r="C19380" s="1"/>
      <c r="D19380" s="8"/>
      <c r="E19380" s="1"/>
      <c r="F19380" s="1"/>
      <c r="G19380" s="1"/>
      <c r="H19380" s="1"/>
    </row>
    <row r="19381">
      <c r="A19381" s="1"/>
      <c r="B19381" s="1"/>
      <c r="C19381" s="1"/>
      <c r="D19381" s="8"/>
      <c r="E19381" s="1"/>
      <c r="F19381" s="1"/>
      <c r="G19381" s="1"/>
      <c r="H19381" s="1"/>
    </row>
    <row r="19382">
      <c r="A19382" s="1"/>
      <c r="B19382" s="1"/>
      <c r="C19382" s="1"/>
      <c r="D19382" s="8"/>
      <c r="E19382" s="1"/>
      <c r="F19382" s="1"/>
      <c r="G19382" s="1"/>
      <c r="H19382" s="1"/>
    </row>
    <row r="19383">
      <c r="A19383" s="1"/>
      <c r="B19383" s="1"/>
      <c r="C19383" s="1"/>
      <c r="D19383" s="8"/>
      <c r="E19383" s="1"/>
      <c r="F19383" s="1"/>
      <c r="G19383" s="1"/>
      <c r="H19383" s="1"/>
    </row>
    <row r="19384">
      <c r="A19384" s="1"/>
      <c r="B19384" s="1"/>
      <c r="C19384" s="1"/>
      <c r="D19384" s="8"/>
      <c r="E19384" s="1"/>
      <c r="F19384" s="1"/>
      <c r="G19384" s="1"/>
      <c r="H19384" s="1"/>
    </row>
    <row r="19385">
      <c r="A19385" s="1"/>
      <c r="B19385" s="1"/>
      <c r="C19385" s="1"/>
      <c r="D19385" s="8"/>
      <c r="E19385" s="1"/>
      <c r="F19385" s="1"/>
      <c r="G19385" s="1"/>
      <c r="H19385" s="1"/>
    </row>
    <row r="19386">
      <c r="A19386" s="1"/>
      <c r="B19386" s="1"/>
      <c r="C19386" s="1"/>
      <c r="D19386" s="8"/>
      <c r="E19386" s="1"/>
      <c r="F19386" s="1"/>
      <c r="G19386" s="1"/>
      <c r="H19386" s="1"/>
    </row>
    <row r="19387">
      <c r="A19387" s="1"/>
      <c r="B19387" s="1"/>
      <c r="C19387" s="1"/>
      <c r="D19387" s="8"/>
      <c r="E19387" s="1"/>
      <c r="F19387" s="1"/>
      <c r="G19387" s="1"/>
      <c r="H19387" s="1"/>
    </row>
    <row r="19388">
      <c r="A19388" s="1"/>
      <c r="B19388" s="1"/>
      <c r="C19388" s="1"/>
      <c r="D19388" s="8"/>
      <c r="E19388" s="1"/>
      <c r="F19388" s="1"/>
      <c r="G19388" s="1"/>
      <c r="H19388" s="1"/>
    </row>
    <row r="19389">
      <c r="A19389" s="1"/>
      <c r="B19389" s="1"/>
      <c r="C19389" s="1"/>
      <c r="D19389" s="8"/>
      <c r="E19389" s="1"/>
      <c r="F19389" s="1"/>
      <c r="G19389" s="1"/>
      <c r="H19389" s="1"/>
    </row>
    <row r="19390">
      <c r="A19390" s="1"/>
      <c r="B19390" s="1"/>
      <c r="C19390" s="1"/>
      <c r="D19390" s="8"/>
      <c r="E19390" s="1"/>
      <c r="F19390" s="1"/>
      <c r="G19390" s="1"/>
      <c r="H19390" s="1"/>
    </row>
    <row r="19391">
      <c r="A19391" s="1"/>
      <c r="B19391" s="1"/>
      <c r="C19391" s="1"/>
      <c r="D19391" s="8"/>
      <c r="E19391" s="1"/>
      <c r="F19391" s="1"/>
      <c r="G19391" s="1"/>
      <c r="H19391" s="1"/>
    </row>
    <row r="19392">
      <c r="A19392" s="1"/>
      <c r="B19392" s="1"/>
      <c r="C19392" s="1"/>
      <c r="D19392" s="8"/>
      <c r="E19392" s="1"/>
      <c r="F19392" s="1"/>
      <c r="G19392" s="1"/>
      <c r="H19392" s="1"/>
    </row>
    <row r="19393">
      <c r="A19393" s="1"/>
      <c r="B19393" s="1"/>
      <c r="C19393" s="1"/>
      <c r="D19393" s="8"/>
      <c r="E19393" s="1"/>
      <c r="F19393" s="1"/>
      <c r="G19393" s="1"/>
      <c r="H19393" s="1"/>
    </row>
    <row r="19394">
      <c r="A19394" s="1"/>
      <c r="B19394" s="1"/>
      <c r="C19394" s="1"/>
      <c r="D19394" s="8"/>
      <c r="E19394" s="1"/>
      <c r="F19394" s="1"/>
      <c r="G19394" s="1"/>
      <c r="H19394" s="1"/>
    </row>
    <row r="19395">
      <c r="A19395" s="1"/>
      <c r="B19395" s="1"/>
      <c r="C19395" s="1"/>
      <c r="D19395" s="8"/>
      <c r="E19395" s="1"/>
      <c r="F19395" s="1"/>
      <c r="G19395" s="1"/>
      <c r="H19395" s="1"/>
    </row>
    <row r="19396">
      <c r="A19396" s="1"/>
      <c r="B19396" s="1"/>
      <c r="C19396" s="1"/>
      <c r="D19396" s="8"/>
      <c r="E19396" s="1"/>
      <c r="F19396" s="1"/>
      <c r="G19396" s="1"/>
      <c r="H19396" s="1"/>
    </row>
    <row r="19397">
      <c r="A19397" s="1"/>
      <c r="B19397" s="1"/>
      <c r="C19397" s="1"/>
      <c r="D19397" s="8"/>
      <c r="E19397" s="1"/>
      <c r="F19397" s="1"/>
      <c r="G19397" s="1"/>
      <c r="H19397" s="1"/>
    </row>
    <row r="19398">
      <c r="A19398" s="1"/>
      <c r="B19398" s="1"/>
      <c r="C19398" s="1"/>
      <c r="D19398" s="8"/>
      <c r="E19398" s="1"/>
      <c r="F19398" s="1"/>
      <c r="G19398" s="1"/>
      <c r="H19398" s="1"/>
    </row>
    <row r="19399">
      <c r="A19399" s="1"/>
      <c r="B19399" s="1"/>
      <c r="C19399" s="1"/>
      <c r="D19399" s="8"/>
      <c r="E19399" s="1"/>
      <c r="F19399" s="1"/>
      <c r="G19399" s="1"/>
      <c r="H19399" s="1"/>
    </row>
    <row r="19400">
      <c r="A19400" s="1"/>
      <c r="B19400" s="1"/>
      <c r="C19400" s="1"/>
      <c r="D19400" s="8"/>
      <c r="E19400" s="1"/>
      <c r="F19400" s="1"/>
      <c r="G19400" s="1"/>
      <c r="H19400" s="1"/>
    </row>
    <row r="19401">
      <c r="A19401" s="1"/>
      <c r="B19401" s="1"/>
      <c r="C19401" s="1"/>
      <c r="D19401" s="8"/>
      <c r="E19401" s="1"/>
      <c r="F19401" s="1"/>
      <c r="G19401" s="1"/>
      <c r="H19401" s="1"/>
    </row>
    <row r="19402">
      <c r="A19402" s="1"/>
      <c r="B19402" s="1"/>
      <c r="C19402" s="1"/>
      <c r="D19402" s="8"/>
      <c r="E19402" s="1"/>
      <c r="F19402" s="1"/>
      <c r="G19402" s="1"/>
      <c r="H19402" s="1"/>
    </row>
    <row r="19403">
      <c r="A19403" s="1"/>
      <c r="B19403" s="1"/>
      <c r="C19403" s="1"/>
      <c r="D19403" s="8"/>
      <c r="E19403" s="1"/>
      <c r="F19403" s="1"/>
      <c r="G19403" s="1"/>
      <c r="H19403" s="1"/>
    </row>
    <row r="19404">
      <c r="A19404" s="1"/>
      <c r="B19404" s="1"/>
      <c r="C19404" s="1"/>
      <c r="D19404" s="8"/>
      <c r="E19404" s="1"/>
      <c r="F19404" s="1"/>
      <c r="G19404" s="1"/>
      <c r="H19404" s="1"/>
    </row>
    <row r="19405">
      <c r="A19405" s="1"/>
      <c r="B19405" s="1"/>
      <c r="C19405" s="1"/>
      <c r="D19405" s="8"/>
      <c r="E19405" s="1"/>
      <c r="F19405" s="1"/>
      <c r="G19405" s="1"/>
      <c r="H19405" s="1"/>
    </row>
    <row r="19406">
      <c r="A19406" s="1"/>
      <c r="B19406" s="1"/>
      <c r="C19406" s="1"/>
      <c r="D19406" s="8"/>
      <c r="E19406" s="1"/>
      <c r="F19406" s="1"/>
      <c r="G19406" s="1"/>
      <c r="H19406" s="1"/>
    </row>
    <row r="19407">
      <c r="A19407" s="1"/>
      <c r="B19407" s="1"/>
      <c r="C19407" s="1"/>
      <c r="D19407" s="8"/>
      <c r="E19407" s="1"/>
      <c r="F19407" s="1"/>
      <c r="G19407" s="1"/>
      <c r="H19407" s="1"/>
    </row>
    <row r="19408">
      <c r="A19408" s="1"/>
      <c r="B19408" s="1"/>
      <c r="C19408" s="1"/>
      <c r="D19408" s="8"/>
      <c r="E19408" s="1"/>
      <c r="F19408" s="1"/>
      <c r="G19408" s="1"/>
      <c r="H19408" s="1"/>
    </row>
    <row r="19409">
      <c r="A19409" s="1"/>
      <c r="B19409" s="1"/>
      <c r="C19409" s="1"/>
      <c r="D19409" s="8"/>
      <c r="E19409" s="1"/>
      <c r="F19409" s="1"/>
      <c r="G19409" s="1"/>
      <c r="H19409" s="1"/>
    </row>
    <row r="19410">
      <c r="A19410" s="1"/>
      <c r="B19410" s="1"/>
      <c r="C19410" s="1"/>
      <c r="D19410" s="8"/>
      <c r="E19410" s="1"/>
      <c r="F19410" s="1"/>
      <c r="G19410" s="1"/>
      <c r="H19410" s="1"/>
    </row>
    <row r="19411">
      <c r="A19411" s="1"/>
      <c r="B19411" s="1"/>
      <c r="C19411" s="1"/>
      <c r="D19411" s="8"/>
      <c r="E19411" s="1"/>
      <c r="F19411" s="1"/>
      <c r="G19411" s="1"/>
      <c r="H19411" s="1"/>
    </row>
    <row r="19412">
      <c r="A19412" s="1"/>
      <c r="B19412" s="1"/>
      <c r="C19412" s="1"/>
      <c r="D19412" s="8"/>
      <c r="E19412" s="1"/>
      <c r="F19412" s="1"/>
      <c r="G19412" s="1"/>
      <c r="H19412" s="1"/>
    </row>
    <row r="19413">
      <c r="A19413" s="1"/>
      <c r="B19413" s="1"/>
      <c r="C19413" s="1"/>
      <c r="D19413" s="8"/>
      <c r="E19413" s="1"/>
      <c r="F19413" s="1"/>
      <c r="G19413" s="1"/>
      <c r="H19413" s="1"/>
    </row>
    <row r="19414">
      <c r="A19414" s="1"/>
      <c r="B19414" s="1"/>
      <c r="C19414" s="1"/>
      <c r="D19414" s="8"/>
      <c r="E19414" s="1"/>
      <c r="F19414" s="1"/>
      <c r="G19414" s="1"/>
      <c r="H19414" s="1"/>
    </row>
    <row r="19415">
      <c r="A19415" s="1"/>
      <c r="B19415" s="1"/>
      <c r="C19415" s="1"/>
      <c r="D19415" s="8"/>
      <c r="E19415" s="1"/>
      <c r="F19415" s="1"/>
      <c r="G19415" s="1"/>
      <c r="H19415" s="1"/>
    </row>
    <row r="19416">
      <c r="A19416" s="1"/>
      <c r="B19416" s="1"/>
      <c r="C19416" s="1"/>
      <c r="D19416" s="8"/>
      <c r="E19416" s="1"/>
      <c r="F19416" s="1"/>
      <c r="G19416" s="1"/>
      <c r="H19416" s="1"/>
    </row>
    <row r="19417">
      <c r="A19417" s="1"/>
      <c r="B19417" s="1"/>
      <c r="C19417" s="1"/>
      <c r="D19417" s="8"/>
      <c r="E19417" s="1"/>
      <c r="F19417" s="1"/>
      <c r="G19417" s="1"/>
      <c r="H19417" s="1"/>
    </row>
    <row r="19418">
      <c r="A19418" s="1"/>
      <c r="B19418" s="1"/>
      <c r="C19418" s="1"/>
      <c r="D19418" s="8"/>
      <c r="E19418" s="1"/>
      <c r="F19418" s="1"/>
      <c r="G19418" s="1"/>
      <c r="H19418" s="1"/>
    </row>
    <row r="19419">
      <c r="A19419" s="1"/>
      <c r="B19419" s="1"/>
      <c r="C19419" s="1"/>
      <c r="D19419" s="8"/>
      <c r="E19419" s="1"/>
      <c r="F19419" s="1"/>
      <c r="G19419" s="1"/>
      <c r="H19419" s="1"/>
    </row>
    <row r="19420">
      <c r="A19420" s="1"/>
      <c r="B19420" s="1"/>
      <c r="C19420" s="1"/>
      <c r="D19420" s="8"/>
      <c r="E19420" s="1"/>
      <c r="F19420" s="1"/>
      <c r="G19420" s="1"/>
      <c r="H19420" s="1"/>
    </row>
    <row r="19421">
      <c r="A19421" s="1"/>
      <c r="B19421" s="1"/>
      <c r="C19421" s="1"/>
      <c r="D19421" s="8"/>
      <c r="E19421" s="1"/>
      <c r="F19421" s="1"/>
      <c r="G19421" s="1"/>
      <c r="H19421" s="1"/>
    </row>
    <row r="19422">
      <c r="A19422" s="1"/>
      <c r="B19422" s="1"/>
      <c r="C19422" s="1"/>
      <c r="D19422" s="8"/>
      <c r="E19422" s="1"/>
      <c r="F19422" s="1"/>
      <c r="G19422" s="1"/>
      <c r="H19422" s="1"/>
    </row>
    <row r="19423">
      <c r="A19423" s="1"/>
      <c r="B19423" s="1"/>
      <c r="C19423" s="1"/>
      <c r="D19423" s="8"/>
      <c r="E19423" s="1"/>
      <c r="F19423" s="1"/>
      <c r="G19423" s="1"/>
      <c r="H19423" s="1"/>
    </row>
    <row r="19424">
      <c r="A19424" s="1"/>
      <c r="B19424" s="1"/>
      <c r="C19424" s="1"/>
      <c r="D19424" s="8"/>
      <c r="E19424" s="1"/>
      <c r="F19424" s="1"/>
      <c r="G19424" s="1"/>
      <c r="H19424" s="1"/>
    </row>
    <row r="19425">
      <c r="A19425" s="1"/>
      <c r="B19425" s="1"/>
      <c r="C19425" s="1"/>
      <c r="D19425" s="8"/>
      <c r="E19425" s="1"/>
      <c r="F19425" s="1"/>
      <c r="G19425" s="1"/>
      <c r="H19425" s="1"/>
    </row>
    <row r="19426">
      <c r="A19426" s="1"/>
      <c r="B19426" s="1"/>
      <c r="C19426" s="1"/>
      <c r="D19426" s="8"/>
      <c r="E19426" s="1"/>
      <c r="F19426" s="1"/>
      <c r="G19426" s="1"/>
      <c r="H19426" s="1"/>
    </row>
    <row r="19427">
      <c r="A19427" s="1"/>
      <c r="B19427" s="1"/>
      <c r="C19427" s="1"/>
      <c r="D19427" s="8"/>
      <c r="E19427" s="1"/>
      <c r="F19427" s="1"/>
      <c r="G19427" s="1"/>
      <c r="H19427" s="1"/>
    </row>
    <row r="19428">
      <c r="A19428" s="1"/>
      <c r="B19428" s="1"/>
      <c r="C19428" s="1"/>
      <c r="D19428" s="8"/>
      <c r="E19428" s="1"/>
      <c r="F19428" s="1"/>
      <c r="G19428" s="1"/>
      <c r="H19428" s="1"/>
    </row>
    <row r="19429">
      <c r="A19429" s="1"/>
      <c r="B19429" s="1"/>
      <c r="C19429" s="1"/>
      <c r="D19429" s="8"/>
      <c r="E19429" s="1"/>
      <c r="F19429" s="1"/>
      <c r="G19429" s="1"/>
      <c r="H19429" s="1"/>
    </row>
    <row r="19430">
      <c r="A19430" s="1"/>
      <c r="B19430" s="1"/>
      <c r="C19430" s="1"/>
      <c r="D19430" s="8"/>
      <c r="E19430" s="1"/>
      <c r="F19430" s="1"/>
      <c r="G19430" s="1"/>
      <c r="H19430" s="1"/>
    </row>
    <row r="19431">
      <c r="A19431" s="1"/>
      <c r="B19431" s="1"/>
      <c r="C19431" s="1"/>
      <c r="D19431" s="8"/>
      <c r="E19431" s="1"/>
      <c r="F19431" s="1"/>
      <c r="G19431" s="1"/>
      <c r="H19431" s="1"/>
    </row>
    <row r="19432">
      <c r="A19432" s="1"/>
      <c r="B19432" s="1"/>
      <c r="C19432" s="1"/>
      <c r="D19432" s="8"/>
      <c r="E19432" s="1"/>
      <c r="F19432" s="1"/>
      <c r="G19432" s="1"/>
      <c r="H19432" s="1"/>
    </row>
    <row r="19433">
      <c r="A19433" s="1"/>
      <c r="B19433" s="1"/>
      <c r="C19433" s="1"/>
      <c r="D19433" s="8"/>
      <c r="E19433" s="1"/>
      <c r="F19433" s="1"/>
      <c r="G19433" s="1"/>
      <c r="H19433" s="1"/>
    </row>
    <row r="19434">
      <c r="A19434" s="1"/>
      <c r="B19434" s="1"/>
      <c r="C19434" s="1"/>
      <c r="D19434" s="8"/>
      <c r="E19434" s="1"/>
      <c r="F19434" s="1"/>
      <c r="G19434" s="1"/>
      <c r="H19434" s="1"/>
    </row>
    <row r="19435">
      <c r="A19435" s="1"/>
      <c r="B19435" s="1"/>
      <c r="C19435" s="1"/>
      <c r="D19435" s="8"/>
      <c r="E19435" s="1"/>
      <c r="F19435" s="1"/>
      <c r="G19435" s="1"/>
      <c r="H19435" s="1"/>
    </row>
    <row r="19436">
      <c r="A19436" s="1"/>
      <c r="B19436" s="1"/>
      <c r="C19436" s="1"/>
      <c r="D19436" s="8"/>
      <c r="E19436" s="1"/>
      <c r="F19436" s="1"/>
      <c r="G19436" s="1"/>
      <c r="H19436" s="1"/>
    </row>
    <row r="19437">
      <c r="A19437" s="1"/>
      <c r="B19437" s="1"/>
      <c r="C19437" s="1"/>
      <c r="D19437" s="8"/>
      <c r="E19437" s="1"/>
      <c r="F19437" s="1"/>
      <c r="G19437" s="1"/>
      <c r="H19437" s="1"/>
    </row>
    <row r="19438">
      <c r="A19438" s="1"/>
      <c r="B19438" s="1"/>
      <c r="C19438" s="1"/>
      <c r="D19438" s="8"/>
      <c r="E19438" s="1"/>
      <c r="F19438" s="1"/>
      <c r="G19438" s="1"/>
      <c r="H19438" s="1"/>
    </row>
    <row r="19439">
      <c r="A19439" s="1"/>
      <c r="B19439" s="1"/>
      <c r="C19439" s="1"/>
      <c r="D19439" s="8"/>
      <c r="E19439" s="1"/>
      <c r="F19439" s="1"/>
      <c r="G19439" s="1"/>
      <c r="H19439" s="1"/>
    </row>
    <row r="19440">
      <c r="A19440" s="1"/>
      <c r="B19440" s="1"/>
      <c r="C19440" s="1"/>
      <c r="D19440" s="8"/>
      <c r="E19440" s="1"/>
      <c r="F19440" s="1"/>
      <c r="G19440" s="1"/>
      <c r="H19440" s="1"/>
    </row>
    <row r="19441">
      <c r="A19441" s="1"/>
      <c r="B19441" s="1"/>
      <c r="C19441" s="1"/>
      <c r="D19441" s="8"/>
      <c r="E19441" s="1"/>
      <c r="F19441" s="1"/>
      <c r="G19441" s="1"/>
      <c r="H19441" s="1"/>
    </row>
    <row r="19442">
      <c r="A19442" s="1"/>
      <c r="B19442" s="1"/>
      <c r="C19442" s="1"/>
      <c r="D19442" s="8"/>
      <c r="E19442" s="1"/>
      <c r="F19442" s="1"/>
      <c r="G19442" s="1"/>
      <c r="H19442" s="1"/>
    </row>
    <row r="19443">
      <c r="A19443" s="1"/>
      <c r="B19443" s="1"/>
      <c r="C19443" s="1"/>
      <c r="D19443" s="8"/>
      <c r="E19443" s="1"/>
      <c r="F19443" s="1"/>
      <c r="G19443" s="1"/>
      <c r="H19443" s="1"/>
    </row>
    <row r="19444">
      <c r="A19444" s="1"/>
      <c r="B19444" s="1"/>
      <c r="C19444" s="1"/>
      <c r="D19444" s="8"/>
      <c r="E19444" s="1"/>
      <c r="F19444" s="1"/>
      <c r="G19444" s="1"/>
      <c r="H19444" s="1"/>
    </row>
    <row r="19445">
      <c r="A19445" s="1"/>
      <c r="B19445" s="1"/>
      <c r="C19445" s="1"/>
      <c r="D19445" s="8"/>
      <c r="E19445" s="1"/>
      <c r="F19445" s="1"/>
      <c r="G19445" s="1"/>
      <c r="H19445" s="1"/>
    </row>
    <row r="19446">
      <c r="A19446" s="1"/>
      <c r="B19446" s="1"/>
      <c r="C19446" s="1"/>
      <c r="D19446" s="8"/>
      <c r="E19446" s="1"/>
      <c r="F19446" s="1"/>
      <c r="G19446" s="1"/>
      <c r="H19446" s="1"/>
    </row>
    <row r="19447">
      <c r="A19447" s="1"/>
      <c r="B19447" s="1"/>
      <c r="C19447" s="1"/>
      <c r="D19447" s="8"/>
      <c r="E19447" s="1"/>
      <c r="F19447" s="1"/>
      <c r="G19447" s="1"/>
      <c r="H19447" s="1"/>
    </row>
    <row r="19448">
      <c r="A19448" s="1"/>
      <c r="B19448" s="1"/>
      <c r="C19448" s="1"/>
      <c r="D19448" s="8"/>
      <c r="E19448" s="1"/>
      <c r="F19448" s="1"/>
      <c r="G19448" s="1"/>
      <c r="H19448" s="1"/>
    </row>
    <row r="19449">
      <c r="A19449" s="1"/>
      <c r="B19449" s="1"/>
      <c r="C19449" s="1"/>
      <c r="D19449" s="8"/>
      <c r="E19449" s="1"/>
      <c r="F19449" s="1"/>
      <c r="G19449" s="1"/>
      <c r="H19449" s="1"/>
    </row>
    <row r="19450">
      <c r="A19450" s="1"/>
      <c r="B19450" s="1"/>
      <c r="C19450" s="1"/>
      <c r="D19450" s="8"/>
      <c r="E19450" s="1"/>
      <c r="F19450" s="1"/>
      <c r="G19450" s="1"/>
      <c r="H19450" s="1"/>
    </row>
    <row r="19451">
      <c r="A19451" s="1"/>
      <c r="B19451" s="1"/>
      <c r="C19451" s="1"/>
      <c r="D19451" s="8"/>
      <c r="E19451" s="1"/>
      <c r="F19451" s="1"/>
      <c r="G19451" s="1"/>
      <c r="H19451" s="1"/>
    </row>
    <row r="19452">
      <c r="A19452" s="1"/>
      <c r="B19452" s="1"/>
      <c r="C19452" s="1"/>
      <c r="D19452" s="8"/>
      <c r="E19452" s="1"/>
      <c r="F19452" s="1"/>
      <c r="G19452" s="1"/>
      <c r="H19452" s="1"/>
    </row>
    <row r="19453">
      <c r="A19453" s="1"/>
      <c r="B19453" s="1"/>
      <c r="C19453" s="1"/>
      <c r="D19453" s="8"/>
      <c r="E19453" s="1"/>
      <c r="F19453" s="1"/>
      <c r="G19453" s="1"/>
      <c r="H19453" s="1"/>
    </row>
    <row r="19454">
      <c r="A19454" s="1"/>
      <c r="B19454" s="1"/>
      <c r="C19454" s="1"/>
      <c r="D19454" s="8"/>
      <c r="E19454" s="1"/>
      <c r="F19454" s="1"/>
      <c r="G19454" s="1"/>
      <c r="H19454" s="1"/>
    </row>
    <row r="19455">
      <c r="A19455" s="1"/>
      <c r="B19455" s="1"/>
      <c r="C19455" s="1"/>
      <c r="D19455" s="8"/>
      <c r="E19455" s="1"/>
      <c r="F19455" s="1"/>
      <c r="G19455" s="1"/>
      <c r="H19455" s="1"/>
    </row>
    <row r="19456">
      <c r="A19456" s="1"/>
      <c r="B19456" s="1"/>
      <c r="C19456" s="1"/>
      <c r="D19456" s="8"/>
      <c r="E19456" s="1"/>
      <c r="F19456" s="1"/>
      <c r="G19456" s="1"/>
      <c r="H19456" s="1"/>
    </row>
    <row r="19457">
      <c r="A19457" s="1"/>
      <c r="B19457" s="1"/>
      <c r="C19457" s="1"/>
      <c r="D19457" s="8"/>
      <c r="E19457" s="1"/>
      <c r="F19457" s="1"/>
      <c r="G19457" s="1"/>
      <c r="H19457" s="1"/>
    </row>
    <row r="19458">
      <c r="A19458" s="1"/>
      <c r="B19458" s="1"/>
      <c r="C19458" s="1"/>
      <c r="D19458" s="8"/>
      <c r="E19458" s="1"/>
      <c r="F19458" s="1"/>
      <c r="G19458" s="1"/>
      <c r="H19458" s="1"/>
    </row>
    <row r="19459">
      <c r="A19459" s="1"/>
      <c r="B19459" s="1"/>
      <c r="C19459" s="1"/>
      <c r="D19459" s="8"/>
      <c r="E19459" s="1"/>
      <c r="F19459" s="1"/>
      <c r="G19459" s="1"/>
      <c r="H19459" s="1"/>
    </row>
    <row r="19460">
      <c r="A19460" s="1"/>
      <c r="B19460" s="1"/>
      <c r="C19460" s="1"/>
      <c r="D19460" s="8"/>
      <c r="E19460" s="1"/>
      <c r="F19460" s="1"/>
      <c r="G19460" s="1"/>
      <c r="H19460" s="1"/>
    </row>
    <row r="19461">
      <c r="A19461" s="1"/>
      <c r="B19461" s="1"/>
      <c r="C19461" s="1"/>
      <c r="D19461" s="8"/>
      <c r="E19461" s="1"/>
      <c r="F19461" s="1"/>
      <c r="G19461" s="1"/>
      <c r="H19461" s="1"/>
    </row>
    <row r="19462">
      <c r="A19462" s="1"/>
      <c r="B19462" s="1"/>
      <c r="C19462" s="1"/>
      <c r="D19462" s="8"/>
      <c r="E19462" s="1"/>
      <c r="F19462" s="1"/>
      <c r="G19462" s="1"/>
      <c r="H19462" s="1"/>
    </row>
    <row r="19463">
      <c r="A19463" s="1"/>
      <c r="B19463" s="1"/>
      <c r="C19463" s="1"/>
      <c r="D19463" s="8"/>
      <c r="E19463" s="1"/>
      <c r="F19463" s="1"/>
      <c r="G19463" s="1"/>
      <c r="H19463" s="1"/>
    </row>
    <row r="19464">
      <c r="A19464" s="1"/>
      <c r="B19464" s="1"/>
      <c r="C19464" s="1"/>
      <c r="D19464" s="8"/>
      <c r="E19464" s="1"/>
      <c r="F19464" s="1"/>
      <c r="G19464" s="1"/>
      <c r="H19464" s="1"/>
    </row>
    <row r="19465">
      <c r="A19465" s="1"/>
      <c r="B19465" s="1"/>
      <c r="C19465" s="1"/>
      <c r="D19465" s="8"/>
      <c r="E19465" s="1"/>
      <c r="F19465" s="1"/>
      <c r="G19465" s="1"/>
      <c r="H19465" s="1"/>
    </row>
    <row r="19466">
      <c r="A19466" s="1"/>
      <c r="B19466" s="1"/>
      <c r="C19466" s="1"/>
      <c r="D19466" s="8"/>
      <c r="E19466" s="1"/>
      <c r="F19466" s="1"/>
      <c r="G19466" s="1"/>
      <c r="H19466" s="1"/>
    </row>
    <row r="19467">
      <c r="A19467" s="1"/>
      <c r="B19467" s="1"/>
      <c r="C19467" s="1"/>
      <c r="D19467" s="8"/>
      <c r="E19467" s="1"/>
      <c r="F19467" s="1"/>
      <c r="G19467" s="1"/>
      <c r="H19467" s="1"/>
    </row>
    <row r="19468">
      <c r="A19468" s="1"/>
      <c r="B19468" s="1"/>
      <c r="C19468" s="1"/>
      <c r="D19468" s="8"/>
      <c r="E19468" s="1"/>
      <c r="F19468" s="1"/>
      <c r="G19468" s="1"/>
      <c r="H19468" s="1"/>
    </row>
    <row r="19469">
      <c r="A19469" s="1"/>
      <c r="B19469" s="1"/>
      <c r="C19469" s="1"/>
      <c r="D19469" s="8"/>
      <c r="E19469" s="1"/>
      <c r="F19469" s="1"/>
      <c r="G19469" s="1"/>
      <c r="H19469" s="1"/>
    </row>
    <row r="19470">
      <c r="A19470" s="1"/>
      <c r="B19470" s="1"/>
      <c r="C19470" s="1"/>
      <c r="D19470" s="8"/>
      <c r="E19470" s="1"/>
      <c r="F19470" s="1"/>
      <c r="G19470" s="1"/>
      <c r="H19470" s="1"/>
    </row>
    <row r="19471">
      <c r="A19471" s="1"/>
      <c r="B19471" s="1"/>
      <c r="C19471" s="1"/>
      <c r="D19471" s="8"/>
      <c r="E19471" s="1"/>
      <c r="F19471" s="1"/>
      <c r="G19471" s="1"/>
      <c r="H19471" s="1"/>
    </row>
    <row r="19472">
      <c r="A19472" s="1"/>
      <c r="B19472" s="1"/>
      <c r="C19472" s="1"/>
      <c r="D19472" s="8"/>
      <c r="E19472" s="1"/>
      <c r="F19472" s="1"/>
      <c r="G19472" s="1"/>
      <c r="H19472" s="1"/>
    </row>
    <row r="19473">
      <c r="A19473" s="1"/>
      <c r="B19473" s="1"/>
      <c r="C19473" s="1"/>
      <c r="D19473" s="8"/>
      <c r="E19473" s="1"/>
      <c r="F19473" s="1"/>
      <c r="G19473" s="1"/>
      <c r="H19473" s="1"/>
    </row>
    <row r="19474">
      <c r="A19474" s="1"/>
      <c r="B19474" s="1"/>
      <c r="C19474" s="1"/>
      <c r="D19474" s="8"/>
      <c r="E19474" s="1"/>
      <c r="F19474" s="1"/>
      <c r="G19474" s="1"/>
      <c r="H19474" s="1"/>
    </row>
    <row r="19475">
      <c r="A19475" s="1"/>
      <c r="B19475" s="1"/>
      <c r="C19475" s="1"/>
      <c r="D19475" s="8"/>
      <c r="E19475" s="1"/>
      <c r="F19475" s="1"/>
      <c r="G19475" s="1"/>
      <c r="H19475" s="1"/>
    </row>
    <row r="19476">
      <c r="A19476" s="1"/>
      <c r="B19476" s="1"/>
      <c r="C19476" s="1"/>
      <c r="D19476" s="8"/>
      <c r="E19476" s="1"/>
      <c r="F19476" s="1"/>
      <c r="G19476" s="1"/>
      <c r="H19476" s="1"/>
    </row>
    <row r="19477">
      <c r="A19477" s="1"/>
      <c r="B19477" s="1"/>
      <c r="C19477" s="1"/>
      <c r="D19477" s="8"/>
      <c r="E19477" s="1"/>
      <c r="F19477" s="1"/>
      <c r="G19477" s="1"/>
      <c r="H19477" s="1"/>
    </row>
    <row r="19478">
      <c r="A19478" s="1"/>
      <c r="B19478" s="1"/>
      <c r="C19478" s="1"/>
      <c r="D19478" s="8"/>
      <c r="E19478" s="1"/>
      <c r="F19478" s="1"/>
      <c r="G19478" s="1"/>
      <c r="H19478" s="1"/>
    </row>
    <row r="19479">
      <c r="A19479" s="1"/>
      <c r="B19479" s="1"/>
      <c r="C19479" s="1"/>
      <c r="D19479" s="8"/>
      <c r="E19479" s="1"/>
      <c r="F19479" s="1"/>
      <c r="G19479" s="1"/>
      <c r="H19479" s="1"/>
    </row>
    <row r="19480">
      <c r="A19480" s="1"/>
      <c r="B19480" s="1"/>
      <c r="C19480" s="1"/>
      <c r="D19480" s="8"/>
      <c r="E19480" s="1"/>
      <c r="F19480" s="1"/>
      <c r="G19480" s="1"/>
      <c r="H19480" s="1"/>
    </row>
    <row r="19481">
      <c r="A19481" s="1"/>
      <c r="B19481" s="1"/>
      <c r="C19481" s="1"/>
      <c r="D19481" s="8"/>
      <c r="E19481" s="1"/>
      <c r="F19481" s="1"/>
      <c r="G19481" s="1"/>
      <c r="H19481" s="1"/>
    </row>
    <row r="19482">
      <c r="A19482" s="1"/>
      <c r="B19482" s="1"/>
      <c r="C19482" s="1"/>
      <c r="D19482" s="8"/>
      <c r="E19482" s="1"/>
      <c r="F19482" s="1"/>
      <c r="G19482" s="1"/>
      <c r="H19482" s="1"/>
    </row>
    <row r="19483">
      <c r="A19483" s="1"/>
      <c r="B19483" s="1"/>
      <c r="C19483" s="1"/>
      <c r="D19483" s="8"/>
      <c r="E19483" s="1"/>
      <c r="F19483" s="1"/>
      <c r="G19483" s="1"/>
      <c r="H19483" s="1"/>
    </row>
    <row r="19484">
      <c r="A19484" s="1"/>
      <c r="B19484" s="1"/>
      <c r="C19484" s="1"/>
      <c r="D19484" s="8"/>
      <c r="E19484" s="1"/>
      <c r="F19484" s="1"/>
      <c r="G19484" s="1"/>
      <c r="H19484" s="1"/>
    </row>
    <row r="19485">
      <c r="A19485" s="1"/>
      <c r="B19485" s="1"/>
      <c r="C19485" s="1"/>
      <c r="D19485" s="8"/>
      <c r="E19485" s="1"/>
      <c r="F19485" s="1"/>
      <c r="G19485" s="1"/>
      <c r="H19485" s="1"/>
    </row>
    <row r="19486">
      <c r="A19486" s="1"/>
      <c r="B19486" s="1"/>
      <c r="C19486" s="1"/>
      <c r="D19486" s="8"/>
      <c r="E19486" s="1"/>
      <c r="F19486" s="1"/>
      <c r="G19486" s="1"/>
      <c r="H19486" s="1"/>
    </row>
    <row r="19487">
      <c r="A19487" s="1"/>
      <c r="B19487" s="1"/>
      <c r="C19487" s="1"/>
      <c r="D19487" s="8"/>
      <c r="E19487" s="1"/>
      <c r="F19487" s="1"/>
      <c r="G19487" s="1"/>
      <c r="H19487" s="1"/>
    </row>
    <row r="19488">
      <c r="A19488" s="1"/>
      <c r="B19488" s="1"/>
      <c r="C19488" s="1"/>
      <c r="D19488" s="8"/>
      <c r="E19488" s="1"/>
      <c r="F19488" s="1"/>
      <c r="G19488" s="1"/>
      <c r="H19488" s="1"/>
    </row>
    <row r="19489">
      <c r="A19489" s="1"/>
      <c r="B19489" s="1"/>
      <c r="C19489" s="1"/>
      <c r="D19489" s="8"/>
      <c r="E19489" s="1"/>
      <c r="F19489" s="1"/>
      <c r="G19489" s="1"/>
      <c r="H19489" s="1"/>
    </row>
    <row r="19490">
      <c r="A19490" s="1"/>
      <c r="B19490" s="1"/>
      <c r="C19490" s="1"/>
      <c r="D19490" s="8"/>
      <c r="E19490" s="1"/>
      <c r="F19490" s="1"/>
      <c r="G19490" s="1"/>
      <c r="H19490" s="1"/>
    </row>
    <row r="19491">
      <c r="A19491" s="1"/>
      <c r="B19491" s="1"/>
      <c r="C19491" s="1"/>
      <c r="D19491" s="8"/>
      <c r="E19491" s="1"/>
      <c r="F19491" s="1"/>
      <c r="G19491" s="1"/>
      <c r="H19491" s="1"/>
    </row>
    <row r="19492">
      <c r="A19492" s="1"/>
      <c r="B19492" s="1"/>
      <c r="C19492" s="1"/>
      <c r="D19492" s="8"/>
      <c r="E19492" s="1"/>
      <c r="F19492" s="1"/>
      <c r="G19492" s="1"/>
      <c r="H19492" s="1"/>
    </row>
    <row r="19493">
      <c r="A19493" s="1"/>
      <c r="B19493" s="1"/>
      <c r="C19493" s="1"/>
      <c r="D19493" s="8"/>
      <c r="E19493" s="1"/>
      <c r="F19493" s="1"/>
      <c r="G19493" s="1"/>
      <c r="H19493" s="1"/>
    </row>
    <row r="19494">
      <c r="A19494" s="1"/>
      <c r="B19494" s="1"/>
      <c r="C19494" s="1"/>
      <c r="D19494" s="8"/>
      <c r="E19494" s="1"/>
      <c r="F19494" s="1"/>
      <c r="G19494" s="1"/>
      <c r="H19494" s="1"/>
    </row>
    <row r="19495">
      <c r="A19495" s="1"/>
      <c r="B19495" s="1"/>
      <c r="C19495" s="1"/>
      <c r="D19495" s="8"/>
      <c r="E19495" s="1"/>
      <c r="F19495" s="1"/>
      <c r="G19495" s="1"/>
      <c r="H19495" s="1"/>
    </row>
    <row r="19496">
      <c r="A19496" s="1"/>
      <c r="B19496" s="1"/>
      <c r="C19496" s="1"/>
      <c r="D19496" s="8"/>
      <c r="E19496" s="1"/>
      <c r="F19496" s="1"/>
      <c r="G19496" s="1"/>
      <c r="H19496" s="1"/>
    </row>
    <row r="19497">
      <c r="A19497" s="1"/>
      <c r="B19497" s="1"/>
      <c r="C19497" s="1"/>
      <c r="D19497" s="8"/>
      <c r="E19497" s="1"/>
      <c r="F19497" s="1"/>
      <c r="G19497" s="1"/>
      <c r="H19497" s="1"/>
    </row>
    <row r="19498">
      <c r="A19498" s="1"/>
      <c r="B19498" s="1"/>
      <c r="C19498" s="1"/>
      <c r="D19498" s="8"/>
      <c r="E19498" s="1"/>
      <c r="F19498" s="1"/>
      <c r="G19498" s="1"/>
      <c r="H19498" s="1"/>
    </row>
    <row r="19499">
      <c r="A19499" s="1"/>
      <c r="B19499" s="1"/>
      <c r="C19499" s="1"/>
      <c r="D19499" s="8"/>
      <c r="E19499" s="1"/>
      <c r="F19499" s="1"/>
      <c r="G19499" s="1"/>
      <c r="H19499" s="1"/>
    </row>
    <row r="19500">
      <c r="A19500" s="1"/>
      <c r="B19500" s="1"/>
      <c r="C19500" s="1"/>
      <c r="D19500" s="8"/>
      <c r="E19500" s="1"/>
      <c r="F19500" s="1"/>
      <c r="G19500" s="1"/>
      <c r="H19500" s="1"/>
    </row>
    <row r="19501">
      <c r="A19501" s="1"/>
      <c r="B19501" s="1"/>
      <c r="C19501" s="1"/>
      <c r="D19501" s="8"/>
      <c r="E19501" s="1"/>
      <c r="F19501" s="1"/>
      <c r="G19501" s="1"/>
      <c r="H19501" s="1"/>
    </row>
    <row r="19502">
      <c r="A19502" s="1"/>
      <c r="B19502" s="1"/>
      <c r="C19502" s="1"/>
      <c r="D19502" s="8"/>
      <c r="E19502" s="1"/>
      <c r="F19502" s="1"/>
      <c r="G19502" s="1"/>
      <c r="H19502" s="1"/>
    </row>
    <row r="19503">
      <c r="A19503" s="1"/>
      <c r="B19503" s="1"/>
      <c r="C19503" s="1"/>
      <c r="D19503" s="8"/>
      <c r="E19503" s="1"/>
      <c r="F19503" s="1"/>
      <c r="G19503" s="1"/>
      <c r="H19503" s="1"/>
    </row>
    <row r="19504">
      <c r="A19504" s="1"/>
      <c r="B19504" s="1"/>
      <c r="C19504" s="1"/>
      <c r="D19504" s="8"/>
      <c r="E19504" s="1"/>
      <c r="F19504" s="1"/>
      <c r="G19504" s="1"/>
      <c r="H19504" s="1"/>
    </row>
    <row r="19505">
      <c r="A19505" s="1"/>
      <c r="B19505" s="1"/>
      <c r="C19505" s="1"/>
      <c r="D19505" s="8"/>
      <c r="E19505" s="1"/>
      <c r="F19505" s="1"/>
      <c r="G19505" s="1"/>
      <c r="H19505" s="1"/>
    </row>
    <row r="19506">
      <c r="A19506" s="1"/>
      <c r="B19506" s="1"/>
      <c r="C19506" s="1"/>
      <c r="D19506" s="8"/>
      <c r="E19506" s="1"/>
      <c r="F19506" s="1"/>
      <c r="G19506" s="1"/>
      <c r="H19506" s="1"/>
    </row>
    <row r="19507">
      <c r="A19507" s="1"/>
      <c r="B19507" s="1"/>
      <c r="C19507" s="1"/>
      <c r="D19507" s="8"/>
      <c r="E19507" s="1"/>
      <c r="F19507" s="1"/>
      <c r="G19507" s="1"/>
      <c r="H19507" s="1"/>
    </row>
    <row r="19508">
      <c r="A19508" s="1"/>
      <c r="B19508" s="1"/>
      <c r="C19508" s="1"/>
      <c r="D19508" s="8"/>
      <c r="E19508" s="1"/>
      <c r="F19508" s="1"/>
      <c r="G19508" s="1"/>
      <c r="H19508" s="1"/>
    </row>
    <row r="19509">
      <c r="A19509" s="1"/>
      <c r="B19509" s="1"/>
      <c r="C19509" s="1"/>
      <c r="D19509" s="8"/>
      <c r="E19509" s="1"/>
      <c r="F19509" s="1"/>
      <c r="G19509" s="1"/>
      <c r="H19509" s="1"/>
    </row>
    <row r="19510">
      <c r="A19510" s="1"/>
      <c r="B19510" s="1"/>
      <c r="C19510" s="1"/>
      <c r="D19510" s="8"/>
      <c r="E19510" s="1"/>
      <c r="F19510" s="1"/>
      <c r="G19510" s="1"/>
      <c r="H19510" s="1"/>
    </row>
    <row r="19511">
      <c r="A19511" s="1"/>
      <c r="B19511" s="1"/>
      <c r="C19511" s="1"/>
      <c r="D19511" s="8"/>
      <c r="E19511" s="1"/>
      <c r="F19511" s="1"/>
      <c r="G19511" s="1"/>
      <c r="H19511" s="1"/>
    </row>
    <row r="19512">
      <c r="A19512" s="1"/>
      <c r="B19512" s="1"/>
      <c r="C19512" s="1"/>
      <c r="D19512" s="8"/>
      <c r="E19512" s="1"/>
      <c r="F19512" s="1"/>
      <c r="G19512" s="1"/>
      <c r="H19512" s="1"/>
    </row>
    <row r="19513">
      <c r="A19513" s="1"/>
      <c r="B19513" s="1"/>
      <c r="C19513" s="1"/>
      <c r="D19513" s="8"/>
      <c r="E19513" s="1"/>
      <c r="F19513" s="1"/>
      <c r="G19513" s="1"/>
      <c r="H19513" s="1"/>
    </row>
    <row r="19514">
      <c r="A19514" s="1"/>
      <c r="B19514" s="1"/>
      <c r="C19514" s="1"/>
      <c r="D19514" s="8"/>
      <c r="E19514" s="1"/>
      <c r="F19514" s="1"/>
      <c r="G19514" s="1"/>
      <c r="H19514" s="1"/>
    </row>
    <row r="19515">
      <c r="A19515" s="1"/>
      <c r="B19515" s="1"/>
      <c r="C19515" s="1"/>
      <c r="D19515" s="8"/>
      <c r="E19515" s="1"/>
      <c r="F19515" s="1"/>
      <c r="G19515" s="1"/>
      <c r="H19515" s="1"/>
    </row>
    <row r="19516">
      <c r="A19516" s="1"/>
      <c r="B19516" s="1"/>
      <c r="C19516" s="1"/>
      <c r="D19516" s="8"/>
      <c r="E19516" s="1"/>
      <c r="F19516" s="1"/>
      <c r="G19516" s="1"/>
      <c r="H19516" s="1"/>
    </row>
    <row r="19517">
      <c r="A19517" s="1"/>
      <c r="B19517" s="1"/>
      <c r="C19517" s="1"/>
      <c r="D19517" s="8"/>
      <c r="E19517" s="1"/>
      <c r="F19517" s="1"/>
      <c r="G19517" s="1"/>
      <c r="H19517" s="1"/>
    </row>
    <row r="19518">
      <c r="A19518" s="1"/>
      <c r="B19518" s="1"/>
      <c r="C19518" s="1"/>
      <c r="D19518" s="8"/>
      <c r="E19518" s="1"/>
      <c r="F19518" s="1"/>
      <c r="G19518" s="1"/>
      <c r="H19518" s="1"/>
    </row>
    <row r="19519">
      <c r="A19519" s="1"/>
      <c r="B19519" s="1"/>
      <c r="C19519" s="1"/>
      <c r="D19519" s="8"/>
      <c r="E19519" s="1"/>
      <c r="F19519" s="1"/>
      <c r="G19519" s="1"/>
      <c r="H19519" s="1"/>
    </row>
    <row r="19520">
      <c r="A19520" s="1"/>
      <c r="B19520" s="1"/>
      <c r="C19520" s="1"/>
      <c r="D19520" s="8"/>
      <c r="E19520" s="1"/>
      <c r="F19520" s="1"/>
      <c r="G19520" s="1"/>
      <c r="H19520" s="1"/>
    </row>
    <row r="19521">
      <c r="A19521" s="1"/>
      <c r="B19521" s="1"/>
      <c r="C19521" s="1"/>
      <c r="D19521" s="8"/>
      <c r="E19521" s="1"/>
      <c r="F19521" s="1"/>
      <c r="G19521" s="1"/>
      <c r="H19521" s="1"/>
    </row>
    <row r="19522">
      <c r="A19522" s="1"/>
      <c r="B19522" s="1"/>
      <c r="C19522" s="1"/>
      <c r="D19522" s="8"/>
      <c r="E19522" s="1"/>
      <c r="F19522" s="1"/>
      <c r="G19522" s="1"/>
      <c r="H19522" s="1"/>
    </row>
    <row r="19523">
      <c r="A19523" s="1"/>
      <c r="B19523" s="1"/>
      <c r="C19523" s="1"/>
      <c r="D19523" s="8"/>
      <c r="E19523" s="1"/>
      <c r="F19523" s="1"/>
      <c r="G19523" s="1"/>
      <c r="H19523" s="1"/>
    </row>
    <row r="19524">
      <c r="A19524" s="1"/>
      <c r="B19524" s="1"/>
      <c r="C19524" s="1"/>
      <c r="D19524" s="8"/>
      <c r="E19524" s="1"/>
      <c r="F19524" s="1"/>
      <c r="G19524" s="1"/>
      <c r="H19524" s="1"/>
    </row>
    <row r="19525">
      <c r="A19525" s="1"/>
      <c r="B19525" s="1"/>
      <c r="C19525" s="1"/>
      <c r="D19525" s="8"/>
      <c r="E19525" s="1"/>
      <c r="F19525" s="1"/>
      <c r="G19525" s="1"/>
      <c r="H19525" s="1"/>
    </row>
    <row r="19526">
      <c r="A19526" s="1"/>
      <c r="B19526" s="1"/>
      <c r="C19526" s="1"/>
      <c r="D19526" s="8"/>
      <c r="E19526" s="1"/>
      <c r="F19526" s="1"/>
      <c r="G19526" s="1"/>
      <c r="H19526" s="1"/>
    </row>
    <row r="19527">
      <c r="A19527" s="1"/>
      <c r="B19527" s="1"/>
      <c r="C19527" s="1"/>
      <c r="D19527" s="8"/>
      <c r="E19527" s="1"/>
      <c r="F19527" s="1"/>
      <c r="G19527" s="1"/>
      <c r="H19527" s="1"/>
    </row>
    <row r="19528">
      <c r="A19528" s="1"/>
      <c r="B19528" s="1"/>
      <c r="C19528" s="1"/>
      <c r="D19528" s="8"/>
      <c r="E19528" s="1"/>
      <c r="F19528" s="1"/>
      <c r="G19528" s="1"/>
      <c r="H19528" s="1"/>
    </row>
    <row r="19529">
      <c r="A19529" s="1"/>
      <c r="B19529" s="1"/>
      <c r="C19529" s="1"/>
      <c r="D19529" s="8"/>
      <c r="E19529" s="1"/>
      <c r="F19529" s="1"/>
      <c r="G19529" s="1"/>
      <c r="H19529" s="1"/>
    </row>
    <row r="19530">
      <c r="A19530" s="1"/>
      <c r="B19530" s="1"/>
      <c r="C19530" s="1"/>
      <c r="D19530" s="8"/>
      <c r="E19530" s="1"/>
      <c r="F19530" s="1"/>
      <c r="G19530" s="1"/>
      <c r="H19530" s="1"/>
    </row>
    <row r="19531">
      <c r="A19531" s="1"/>
      <c r="B19531" s="1"/>
      <c r="C19531" s="1"/>
      <c r="D19531" s="8"/>
      <c r="E19531" s="1"/>
      <c r="F19531" s="1"/>
      <c r="G19531" s="1"/>
      <c r="H19531" s="1"/>
    </row>
    <row r="19532">
      <c r="A19532" s="1"/>
      <c r="B19532" s="1"/>
      <c r="C19532" s="1"/>
      <c r="D19532" s="8"/>
      <c r="E19532" s="1"/>
      <c r="F19532" s="1"/>
      <c r="G19532" s="1"/>
      <c r="H19532" s="1"/>
    </row>
    <row r="19533">
      <c r="A19533" s="1"/>
      <c r="B19533" s="1"/>
      <c r="C19533" s="1"/>
      <c r="D19533" s="8"/>
      <c r="E19533" s="1"/>
      <c r="F19533" s="1"/>
      <c r="G19533" s="1"/>
      <c r="H19533" s="1"/>
    </row>
    <row r="19534">
      <c r="A19534" s="1"/>
      <c r="B19534" s="1"/>
      <c r="C19534" s="1"/>
      <c r="D19534" s="8"/>
      <c r="E19534" s="1"/>
      <c r="F19534" s="1"/>
      <c r="G19534" s="1"/>
      <c r="H19534" s="1"/>
    </row>
    <row r="19535">
      <c r="A19535" s="1"/>
      <c r="B19535" s="1"/>
      <c r="C19535" s="1"/>
      <c r="D19535" s="8"/>
      <c r="E19535" s="1"/>
      <c r="F19535" s="1"/>
      <c r="G19535" s="1"/>
      <c r="H19535" s="1"/>
    </row>
    <row r="19536">
      <c r="A19536" s="1"/>
      <c r="B19536" s="1"/>
      <c r="C19536" s="1"/>
      <c r="D19536" s="8"/>
      <c r="E19536" s="1"/>
      <c r="F19536" s="1"/>
      <c r="G19536" s="1"/>
      <c r="H19536" s="1"/>
    </row>
    <row r="19537">
      <c r="A19537" s="1"/>
      <c r="B19537" s="1"/>
      <c r="C19537" s="1"/>
      <c r="D19537" s="8"/>
      <c r="E19537" s="1"/>
      <c r="F19537" s="1"/>
      <c r="G19537" s="1"/>
      <c r="H19537" s="1"/>
    </row>
    <row r="19538">
      <c r="A19538" s="1"/>
      <c r="B19538" s="1"/>
      <c r="C19538" s="1"/>
      <c r="D19538" s="8"/>
      <c r="E19538" s="1"/>
      <c r="F19538" s="1"/>
      <c r="G19538" s="1"/>
      <c r="H19538" s="1"/>
    </row>
    <row r="19539">
      <c r="A19539" s="1"/>
      <c r="B19539" s="1"/>
      <c r="C19539" s="1"/>
      <c r="D19539" s="8"/>
      <c r="E19539" s="1"/>
      <c r="F19539" s="1"/>
      <c r="G19539" s="1"/>
      <c r="H19539" s="1"/>
    </row>
    <row r="19540">
      <c r="A19540" s="1"/>
      <c r="B19540" s="1"/>
      <c r="C19540" s="1"/>
      <c r="D19540" s="8"/>
      <c r="E19540" s="1"/>
      <c r="F19540" s="1"/>
      <c r="G19540" s="1"/>
      <c r="H19540" s="1"/>
    </row>
    <row r="19541">
      <c r="A19541" s="1"/>
      <c r="B19541" s="1"/>
      <c r="C19541" s="1"/>
      <c r="D19541" s="8"/>
      <c r="E19541" s="1"/>
      <c r="F19541" s="1"/>
      <c r="G19541" s="1"/>
      <c r="H19541" s="1"/>
    </row>
    <row r="19542">
      <c r="A19542" s="1"/>
      <c r="B19542" s="1"/>
      <c r="C19542" s="1"/>
      <c r="D19542" s="8"/>
      <c r="E19542" s="1"/>
      <c r="F19542" s="1"/>
      <c r="G19542" s="1"/>
      <c r="H19542" s="1"/>
    </row>
    <row r="19543">
      <c r="A19543" s="1"/>
      <c r="B19543" s="1"/>
      <c r="C19543" s="1"/>
      <c r="D19543" s="8"/>
      <c r="E19543" s="1"/>
      <c r="F19543" s="1"/>
      <c r="G19543" s="1"/>
      <c r="H19543" s="1"/>
    </row>
    <row r="19544">
      <c r="A19544" s="1"/>
      <c r="B19544" s="1"/>
      <c r="C19544" s="1"/>
      <c r="D19544" s="8"/>
      <c r="E19544" s="1"/>
      <c r="F19544" s="1"/>
      <c r="G19544" s="1"/>
      <c r="H19544" s="1"/>
    </row>
    <row r="19545">
      <c r="A19545" s="1"/>
      <c r="B19545" s="1"/>
      <c r="C19545" s="1"/>
      <c r="D19545" s="8"/>
      <c r="E19545" s="1"/>
      <c r="F19545" s="1"/>
      <c r="G19545" s="1"/>
      <c r="H19545" s="1"/>
    </row>
    <row r="19546">
      <c r="A19546" s="1"/>
      <c r="B19546" s="1"/>
      <c r="C19546" s="1"/>
      <c r="D19546" s="8"/>
      <c r="E19546" s="1"/>
      <c r="F19546" s="1"/>
      <c r="G19546" s="1"/>
      <c r="H19546" s="1"/>
    </row>
    <row r="19547">
      <c r="A19547" s="1"/>
      <c r="B19547" s="1"/>
      <c r="C19547" s="1"/>
      <c r="D19547" s="8"/>
      <c r="E19547" s="1"/>
      <c r="F19547" s="1"/>
      <c r="G19547" s="1"/>
      <c r="H19547" s="1"/>
    </row>
    <row r="19548">
      <c r="A19548" s="1"/>
      <c r="B19548" s="1"/>
      <c r="C19548" s="1"/>
      <c r="D19548" s="8"/>
      <c r="E19548" s="1"/>
      <c r="F19548" s="1"/>
      <c r="G19548" s="1"/>
      <c r="H19548" s="1"/>
    </row>
    <row r="19549">
      <c r="A19549" s="1"/>
      <c r="B19549" s="1"/>
      <c r="C19549" s="1"/>
      <c r="D19549" s="8"/>
      <c r="E19549" s="1"/>
      <c r="F19549" s="1"/>
      <c r="G19549" s="1"/>
      <c r="H19549" s="1"/>
    </row>
    <row r="19550">
      <c r="A19550" s="1"/>
      <c r="B19550" s="1"/>
      <c r="C19550" s="1"/>
      <c r="D19550" s="8"/>
      <c r="E19550" s="1"/>
      <c r="F19550" s="1"/>
      <c r="G19550" s="1"/>
      <c r="H19550" s="1"/>
    </row>
    <row r="19551">
      <c r="A19551" s="1"/>
      <c r="B19551" s="1"/>
      <c r="C19551" s="1"/>
      <c r="D19551" s="8"/>
      <c r="E19551" s="1"/>
      <c r="F19551" s="1"/>
      <c r="G19551" s="1"/>
      <c r="H19551" s="1"/>
    </row>
    <row r="19552">
      <c r="A19552" s="1"/>
      <c r="B19552" s="1"/>
      <c r="C19552" s="1"/>
      <c r="D19552" s="8"/>
      <c r="E19552" s="1"/>
      <c r="F19552" s="1"/>
      <c r="G19552" s="1"/>
      <c r="H19552" s="1"/>
    </row>
    <row r="19553">
      <c r="A19553" s="1"/>
      <c r="B19553" s="1"/>
      <c r="C19553" s="1"/>
      <c r="D19553" s="8"/>
      <c r="E19553" s="1"/>
      <c r="F19553" s="1"/>
      <c r="G19553" s="1"/>
      <c r="H19553" s="1"/>
    </row>
    <row r="19554">
      <c r="A19554" s="1"/>
      <c r="B19554" s="1"/>
      <c r="C19554" s="1"/>
      <c r="D19554" s="8"/>
      <c r="E19554" s="1"/>
      <c r="F19554" s="1"/>
      <c r="G19554" s="1"/>
      <c r="H19554" s="1"/>
    </row>
    <row r="19555">
      <c r="A19555" s="1"/>
      <c r="B19555" s="1"/>
      <c r="C19555" s="1"/>
      <c r="D19555" s="8"/>
      <c r="E19555" s="1"/>
      <c r="F19555" s="1"/>
      <c r="G19555" s="1"/>
      <c r="H19555" s="1"/>
    </row>
    <row r="19556">
      <c r="A19556" s="1"/>
      <c r="B19556" s="1"/>
      <c r="C19556" s="1"/>
      <c r="D19556" s="8"/>
      <c r="E19556" s="1"/>
      <c r="F19556" s="1"/>
      <c r="G19556" s="1"/>
      <c r="H19556" s="1"/>
    </row>
    <row r="19557">
      <c r="A19557" s="1"/>
      <c r="B19557" s="1"/>
      <c r="C19557" s="1"/>
      <c r="D19557" s="8"/>
      <c r="E19557" s="1"/>
      <c r="F19557" s="1"/>
      <c r="G19557" s="1"/>
      <c r="H19557" s="1"/>
    </row>
    <row r="19558">
      <c r="A19558" s="1"/>
      <c r="B19558" s="1"/>
      <c r="C19558" s="1"/>
      <c r="D19558" s="8"/>
      <c r="E19558" s="1"/>
      <c r="F19558" s="1"/>
      <c r="G19558" s="1"/>
      <c r="H19558" s="1"/>
    </row>
    <row r="19559">
      <c r="A19559" s="1"/>
      <c r="B19559" s="1"/>
      <c r="C19559" s="1"/>
      <c r="D19559" s="8"/>
      <c r="E19559" s="1"/>
      <c r="F19559" s="1"/>
      <c r="G19559" s="1"/>
      <c r="H19559" s="1"/>
    </row>
    <row r="19560">
      <c r="A19560" s="1"/>
      <c r="B19560" s="1"/>
      <c r="C19560" s="1"/>
      <c r="D19560" s="8"/>
      <c r="E19560" s="1"/>
      <c r="F19560" s="1"/>
      <c r="G19560" s="1"/>
      <c r="H19560" s="1"/>
    </row>
    <row r="19561">
      <c r="A19561" s="1"/>
      <c r="B19561" s="1"/>
      <c r="C19561" s="1"/>
      <c r="D19561" s="8"/>
      <c r="E19561" s="1"/>
      <c r="F19561" s="1"/>
      <c r="G19561" s="1"/>
      <c r="H19561" s="1"/>
    </row>
    <row r="19562">
      <c r="A19562" s="1"/>
      <c r="B19562" s="1"/>
      <c r="C19562" s="1"/>
      <c r="D19562" s="8"/>
      <c r="E19562" s="1"/>
      <c r="F19562" s="1"/>
      <c r="G19562" s="1"/>
      <c r="H19562" s="1"/>
    </row>
    <row r="19563">
      <c r="A19563" s="1"/>
      <c r="B19563" s="1"/>
      <c r="C19563" s="1"/>
      <c r="D19563" s="8"/>
      <c r="E19563" s="1"/>
      <c r="F19563" s="1"/>
      <c r="G19563" s="1"/>
      <c r="H19563" s="1"/>
    </row>
    <row r="19564">
      <c r="A19564" s="1"/>
      <c r="B19564" s="1"/>
      <c r="C19564" s="1"/>
      <c r="D19564" s="8"/>
      <c r="E19564" s="1"/>
      <c r="F19564" s="1"/>
      <c r="G19564" s="1"/>
      <c r="H19564" s="1"/>
    </row>
    <row r="19565">
      <c r="A19565" s="1"/>
      <c r="B19565" s="1"/>
      <c r="C19565" s="1"/>
      <c r="D19565" s="8"/>
      <c r="E19565" s="1"/>
      <c r="F19565" s="1"/>
      <c r="G19565" s="1"/>
      <c r="H19565" s="1"/>
    </row>
    <row r="19566">
      <c r="A19566" s="1"/>
      <c r="B19566" s="1"/>
      <c r="C19566" s="1"/>
      <c r="D19566" s="8"/>
      <c r="E19566" s="1"/>
      <c r="F19566" s="1"/>
      <c r="G19566" s="1"/>
      <c r="H19566" s="1"/>
    </row>
    <row r="19567">
      <c r="A19567" s="1"/>
      <c r="B19567" s="1"/>
      <c r="C19567" s="1"/>
      <c r="D19567" s="8"/>
      <c r="E19567" s="1"/>
      <c r="F19567" s="1"/>
      <c r="G19567" s="1"/>
      <c r="H19567" s="1"/>
    </row>
    <row r="19568">
      <c r="A19568" s="1"/>
      <c r="B19568" s="1"/>
      <c r="C19568" s="1"/>
      <c r="D19568" s="8"/>
      <c r="E19568" s="1"/>
      <c r="F19568" s="1"/>
      <c r="G19568" s="1"/>
      <c r="H19568" s="1"/>
    </row>
    <row r="19569">
      <c r="A19569" s="1"/>
      <c r="B19569" s="1"/>
      <c r="C19569" s="1"/>
      <c r="D19569" s="8"/>
      <c r="E19569" s="1"/>
      <c r="F19569" s="1"/>
      <c r="G19569" s="1"/>
      <c r="H19569" s="1"/>
    </row>
    <row r="19570">
      <c r="A19570" s="1"/>
      <c r="B19570" s="1"/>
      <c r="C19570" s="1"/>
      <c r="D19570" s="8"/>
      <c r="E19570" s="1"/>
      <c r="F19570" s="1"/>
      <c r="G19570" s="1"/>
      <c r="H19570" s="1"/>
    </row>
    <row r="19571">
      <c r="A19571" s="1"/>
      <c r="B19571" s="1"/>
      <c r="C19571" s="1"/>
      <c r="D19571" s="8"/>
      <c r="E19571" s="1"/>
      <c r="F19571" s="1"/>
      <c r="G19571" s="1"/>
      <c r="H19571" s="1"/>
    </row>
    <row r="19572">
      <c r="A19572" s="1"/>
      <c r="B19572" s="1"/>
      <c r="C19572" s="1"/>
      <c r="D19572" s="8"/>
      <c r="E19572" s="1"/>
      <c r="F19572" s="1"/>
      <c r="G19572" s="1"/>
      <c r="H19572" s="1"/>
    </row>
    <row r="19573">
      <c r="A19573" s="1"/>
      <c r="B19573" s="1"/>
      <c r="C19573" s="1"/>
      <c r="D19573" s="8"/>
      <c r="E19573" s="1"/>
      <c r="F19573" s="1"/>
      <c r="G19573" s="1"/>
      <c r="H19573" s="1"/>
    </row>
    <row r="19574">
      <c r="A19574" s="1"/>
      <c r="B19574" s="1"/>
      <c r="C19574" s="1"/>
      <c r="D19574" s="8"/>
      <c r="E19574" s="1"/>
      <c r="F19574" s="1"/>
      <c r="G19574" s="1"/>
      <c r="H19574" s="1"/>
    </row>
    <row r="19575">
      <c r="A19575" s="1"/>
      <c r="B19575" s="1"/>
      <c r="C19575" s="1"/>
      <c r="D19575" s="8"/>
      <c r="E19575" s="1"/>
      <c r="F19575" s="1"/>
      <c r="G19575" s="1"/>
      <c r="H19575" s="1"/>
    </row>
    <row r="19576">
      <c r="A19576" s="1"/>
      <c r="B19576" s="1"/>
      <c r="C19576" s="1"/>
      <c r="D19576" s="8"/>
      <c r="E19576" s="1"/>
      <c r="F19576" s="1"/>
      <c r="G19576" s="1"/>
      <c r="H19576" s="1"/>
    </row>
    <row r="19577">
      <c r="A19577" s="1"/>
      <c r="B19577" s="1"/>
      <c r="C19577" s="1"/>
      <c r="D19577" s="8"/>
      <c r="E19577" s="1"/>
      <c r="F19577" s="1"/>
      <c r="G19577" s="1"/>
      <c r="H19577" s="1"/>
    </row>
    <row r="19578">
      <c r="A19578" s="1"/>
      <c r="B19578" s="1"/>
      <c r="C19578" s="1"/>
      <c r="D19578" s="8"/>
      <c r="E19578" s="1"/>
      <c r="F19578" s="1"/>
      <c r="G19578" s="1"/>
      <c r="H19578" s="1"/>
    </row>
    <row r="19579">
      <c r="A19579" s="1"/>
      <c r="B19579" s="1"/>
      <c r="C19579" s="1"/>
      <c r="D19579" s="8"/>
      <c r="E19579" s="1"/>
      <c r="F19579" s="1"/>
      <c r="G19579" s="1"/>
      <c r="H19579" s="1"/>
    </row>
    <row r="19580">
      <c r="A19580" s="1"/>
      <c r="B19580" s="1"/>
      <c r="C19580" s="1"/>
      <c r="D19580" s="8"/>
      <c r="E19580" s="1"/>
      <c r="F19580" s="1"/>
      <c r="G19580" s="1"/>
      <c r="H19580" s="1"/>
    </row>
    <row r="19581">
      <c r="A19581" s="1"/>
      <c r="B19581" s="1"/>
      <c r="C19581" s="1"/>
      <c r="D19581" s="8"/>
      <c r="E19581" s="1"/>
      <c r="F19581" s="1"/>
      <c r="G19581" s="1"/>
      <c r="H19581" s="1"/>
    </row>
    <row r="19582">
      <c r="A19582" s="1"/>
      <c r="B19582" s="1"/>
      <c r="C19582" s="1"/>
      <c r="D19582" s="8"/>
      <c r="E19582" s="1"/>
      <c r="F19582" s="1"/>
      <c r="G19582" s="1"/>
      <c r="H19582" s="1"/>
    </row>
    <row r="19583">
      <c r="A19583" s="1"/>
      <c r="B19583" s="1"/>
      <c r="C19583" s="1"/>
      <c r="D19583" s="8"/>
      <c r="E19583" s="1"/>
      <c r="F19583" s="1"/>
      <c r="G19583" s="1"/>
      <c r="H19583" s="1"/>
    </row>
    <row r="19584">
      <c r="A19584" s="1"/>
      <c r="B19584" s="1"/>
      <c r="C19584" s="1"/>
      <c r="D19584" s="8"/>
      <c r="E19584" s="1"/>
      <c r="F19584" s="1"/>
      <c r="G19584" s="1"/>
      <c r="H19584" s="1"/>
    </row>
    <row r="19585">
      <c r="A19585" s="1"/>
      <c r="B19585" s="1"/>
      <c r="C19585" s="1"/>
      <c r="D19585" s="8"/>
      <c r="E19585" s="1"/>
      <c r="F19585" s="1"/>
      <c r="G19585" s="1"/>
      <c r="H19585" s="1"/>
    </row>
    <row r="19586">
      <c r="A19586" s="1"/>
      <c r="B19586" s="1"/>
      <c r="C19586" s="1"/>
      <c r="D19586" s="8"/>
      <c r="E19586" s="1"/>
      <c r="F19586" s="1"/>
      <c r="G19586" s="1"/>
      <c r="H19586" s="1"/>
    </row>
    <row r="19587">
      <c r="A19587" s="1"/>
      <c r="B19587" s="1"/>
      <c r="C19587" s="1"/>
      <c r="D19587" s="8"/>
      <c r="E19587" s="1"/>
      <c r="F19587" s="1"/>
      <c r="G19587" s="1"/>
      <c r="H19587" s="1"/>
    </row>
    <row r="19588">
      <c r="A19588" s="1"/>
      <c r="B19588" s="1"/>
      <c r="C19588" s="1"/>
      <c r="D19588" s="8"/>
      <c r="E19588" s="1"/>
      <c r="F19588" s="1"/>
      <c r="G19588" s="1"/>
      <c r="H19588" s="1"/>
    </row>
    <row r="19589">
      <c r="A19589" s="1"/>
      <c r="B19589" s="1"/>
      <c r="C19589" s="1"/>
      <c r="D19589" s="8"/>
      <c r="E19589" s="1"/>
      <c r="F19589" s="1"/>
      <c r="G19589" s="1"/>
      <c r="H19589" s="1"/>
    </row>
    <row r="19590">
      <c r="A19590" s="1"/>
      <c r="B19590" s="1"/>
      <c r="C19590" s="1"/>
      <c r="D19590" s="8"/>
      <c r="E19590" s="1"/>
      <c r="F19590" s="1"/>
      <c r="G19590" s="1"/>
      <c r="H19590" s="1"/>
    </row>
    <row r="19591">
      <c r="A19591" s="1"/>
      <c r="B19591" s="1"/>
      <c r="C19591" s="1"/>
      <c r="D19591" s="8"/>
      <c r="E19591" s="1"/>
      <c r="F19591" s="1"/>
      <c r="G19591" s="1"/>
      <c r="H19591" s="1"/>
    </row>
    <row r="19592">
      <c r="A19592" s="1"/>
      <c r="B19592" s="1"/>
      <c r="C19592" s="1"/>
      <c r="D19592" s="8"/>
      <c r="E19592" s="1"/>
      <c r="F19592" s="1"/>
      <c r="G19592" s="1"/>
      <c r="H19592" s="1"/>
    </row>
    <row r="19593">
      <c r="A19593" s="1"/>
      <c r="B19593" s="1"/>
      <c r="C19593" s="1"/>
      <c r="D19593" s="8"/>
      <c r="E19593" s="1"/>
      <c r="F19593" s="1"/>
      <c r="G19593" s="1"/>
      <c r="H19593" s="1"/>
    </row>
    <row r="19594">
      <c r="A19594" s="1"/>
      <c r="B19594" s="1"/>
      <c r="C19594" s="1"/>
      <c r="D19594" s="8"/>
      <c r="E19594" s="1"/>
      <c r="F19594" s="1"/>
      <c r="G19594" s="1"/>
      <c r="H19594" s="1"/>
    </row>
    <row r="19595">
      <c r="A19595" s="1"/>
      <c r="B19595" s="1"/>
      <c r="C19595" s="1"/>
      <c r="D19595" s="8"/>
      <c r="E19595" s="1"/>
      <c r="F19595" s="1"/>
      <c r="G19595" s="1"/>
      <c r="H19595" s="1"/>
    </row>
    <row r="19596">
      <c r="A19596" s="1"/>
      <c r="B19596" s="1"/>
      <c r="C19596" s="1"/>
      <c r="D19596" s="8"/>
      <c r="E19596" s="1"/>
      <c r="F19596" s="1"/>
      <c r="G19596" s="1"/>
      <c r="H19596" s="1"/>
    </row>
    <row r="19597">
      <c r="A19597" s="1"/>
      <c r="B19597" s="1"/>
      <c r="C19597" s="1"/>
      <c r="D19597" s="8"/>
      <c r="E19597" s="1"/>
      <c r="F19597" s="1"/>
      <c r="G19597" s="1"/>
      <c r="H19597" s="1"/>
    </row>
    <row r="19598">
      <c r="A19598" s="1"/>
      <c r="B19598" s="1"/>
      <c r="C19598" s="1"/>
      <c r="D19598" s="8"/>
      <c r="E19598" s="1"/>
      <c r="F19598" s="1"/>
      <c r="G19598" s="1"/>
      <c r="H19598" s="1"/>
    </row>
    <row r="19599">
      <c r="A19599" s="1"/>
      <c r="B19599" s="1"/>
      <c r="C19599" s="1"/>
      <c r="D19599" s="8"/>
      <c r="E19599" s="1"/>
      <c r="F19599" s="1"/>
      <c r="G19599" s="1"/>
      <c r="H19599" s="1"/>
    </row>
    <row r="19600">
      <c r="A19600" s="1"/>
      <c r="B19600" s="1"/>
      <c r="C19600" s="1"/>
      <c r="D19600" s="8"/>
      <c r="E19600" s="1"/>
      <c r="F19600" s="1"/>
      <c r="G19600" s="1"/>
      <c r="H19600" s="1"/>
    </row>
    <row r="19601">
      <c r="A19601" s="1"/>
      <c r="B19601" s="1"/>
      <c r="C19601" s="1"/>
      <c r="D19601" s="8"/>
      <c r="E19601" s="1"/>
      <c r="F19601" s="1"/>
      <c r="G19601" s="1"/>
      <c r="H19601" s="1"/>
    </row>
    <row r="19602">
      <c r="A19602" s="1"/>
      <c r="B19602" s="1"/>
      <c r="C19602" s="1"/>
      <c r="D19602" s="8"/>
      <c r="E19602" s="1"/>
      <c r="F19602" s="1"/>
      <c r="G19602" s="1"/>
      <c r="H19602" s="1"/>
    </row>
    <row r="19603">
      <c r="A19603" s="1"/>
      <c r="B19603" s="1"/>
      <c r="C19603" s="1"/>
      <c r="D19603" s="8"/>
      <c r="E19603" s="1"/>
      <c r="F19603" s="1"/>
      <c r="G19603" s="1"/>
      <c r="H19603" s="1"/>
    </row>
    <row r="19604">
      <c r="A19604" s="1"/>
      <c r="B19604" s="1"/>
      <c r="C19604" s="1"/>
      <c r="D19604" s="8"/>
      <c r="E19604" s="1"/>
      <c r="F19604" s="1"/>
      <c r="G19604" s="1"/>
      <c r="H19604" s="1"/>
    </row>
    <row r="19605">
      <c r="A19605" s="1"/>
      <c r="B19605" s="1"/>
      <c r="C19605" s="1"/>
      <c r="D19605" s="8"/>
      <c r="E19605" s="1"/>
      <c r="F19605" s="1"/>
      <c r="G19605" s="1"/>
      <c r="H19605" s="1"/>
    </row>
    <row r="19606">
      <c r="A19606" s="1"/>
      <c r="B19606" s="1"/>
      <c r="C19606" s="1"/>
      <c r="D19606" s="8"/>
      <c r="E19606" s="1"/>
      <c r="F19606" s="1"/>
      <c r="G19606" s="1"/>
      <c r="H19606" s="1"/>
    </row>
    <row r="19607">
      <c r="A19607" s="1"/>
      <c r="B19607" s="1"/>
      <c r="C19607" s="1"/>
      <c r="D19607" s="8"/>
      <c r="E19607" s="1"/>
      <c r="F19607" s="1"/>
      <c r="G19607" s="1"/>
      <c r="H19607" s="1"/>
    </row>
    <row r="19608">
      <c r="A19608" s="1"/>
      <c r="B19608" s="1"/>
      <c r="C19608" s="1"/>
      <c r="D19608" s="8"/>
      <c r="E19608" s="1"/>
      <c r="F19608" s="1"/>
      <c r="G19608" s="1"/>
      <c r="H19608" s="1"/>
    </row>
    <row r="19609">
      <c r="A19609" s="1"/>
      <c r="B19609" s="1"/>
      <c r="C19609" s="1"/>
      <c r="D19609" s="8"/>
      <c r="E19609" s="1"/>
      <c r="F19609" s="1"/>
      <c r="G19609" s="1"/>
      <c r="H19609" s="1"/>
    </row>
    <row r="19610">
      <c r="A19610" s="1"/>
      <c r="B19610" s="1"/>
      <c r="C19610" s="1"/>
      <c r="D19610" s="8"/>
      <c r="E19610" s="1"/>
      <c r="F19610" s="1"/>
      <c r="G19610" s="1"/>
      <c r="H19610" s="1"/>
    </row>
    <row r="19611">
      <c r="A19611" s="1"/>
      <c r="B19611" s="1"/>
      <c r="C19611" s="1"/>
      <c r="D19611" s="8"/>
      <c r="E19611" s="1"/>
      <c r="F19611" s="1"/>
      <c r="G19611" s="1"/>
      <c r="H19611" s="1"/>
    </row>
    <row r="19612">
      <c r="A19612" s="1"/>
      <c r="B19612" s="1"/>
      <c r="C19612" s="1"/>
      <c r="D19612" s="8"/>
      <c r="E19612" s="1"/>
      <c r="F19612" s="1"/>
      <c r="G19612" s="1"/>
      <c r="H19612" s="1"/>
    </row>
    <row r="19613">
      <c r="A19613" s="1"/>
      <c r="B19613" s="1"/>
      <c r="C19613" s="1"/>
      <c r="D19613" s="8"/>
      <c r="E19613" s="1"/>
      <c r="F19613" s="1"/>
      <c r="G19613" s="1"/>
      <c r="H19613" s="1"/>
    </row>
    <row r="19614">
      <c r="A19614" s="1"/>
      <c r="B19614" s="1"/>
      <c r="C19614" s="1"/>
      <c r="D19614" s="8"/>
      <c r="E19614" s="1"/>
      <c r="F19614" s="1"/>
      <c r="G19614" s="1"/>
      <c r="H19614" s="1"/>
    </row>
    <row r="19615">
      <c r="A19615" s="1"/>
      <c r="B19615" s="1"/>
      <c r="C19615" s="1"/>
      <c r="D19615" s="8"/>
      <c r="E19615" s="1"/>
      <c r="F19615" s="1"/>
      <c r="G19615" s="1"/>
      <c r="H19615" s="1"/>
    </row>
    <row r="19616">
      <c r="A19616" s="1"/>
      <c r="B19616" s="1"/>
      <c r="C19616" s="1"/>
      <c r="D19616" s="8"/>
      <c r="E19616" s="1"/>
      <c r="F19616" s="1"/>
      <c r="G19616" s="1"/>
      <c r="H19616" s="1"/>
    </row>
    <row r="19617">
      <c r="A19617" s="1"/>
      <c r="B19617" s="1"/>
      <c r="C19617" s="1"/>
      <c r="D19617" s="8"/>
      <c r="E19617" s="1"/>
      <c r="F19617" s="1"/>
      <c r="G19617" s="1"/>
      <c r="H19617" s="1"/>
    </row>
    <row r="19618">
      <c r="A19618" s="1"/>
      <c r="B19618" s="1"/>
      <c r="C19618" s="1"/>
      <c r="D19618" s="8"/>
      <c r="E19618" s="1"/>
      <c r="F19618" s="1"/>
      <c r="G19618" s="1"/>
      <c r="H19618" s="1"/>
    </row>
    <row r="19619">
      <c r="A19619" s="1"/>
      <c r="B19619" s="1"/>
      <c r="C19619" s="1"/>
      <c r="D19619" s="8"/>
      <c r="E19619" s="1"/>
      <c r="F19619" s="1"/>
      <c r="G19619" s="1"/>
      <c r="H19619" s="1"/>
    </row>
    <row r="19620">
      <c r="A19620" s="1"/>
      <c r="B19620" s="1"/>
      <c r="C19620" s="1"/>
      <c r="D19620" s="8"/>
      <c r="E19620" s="1"/>
      <c r="F19620" s="1"/>
      <c r="G19620" s="1"/>
      <c r="H19620" s="1"/>
    </row>
    <row r="19621">
      <c r="A19621" s="1"/>
      <c r="B19621" s="1"/>
      <c r="C19621" s="1"/>
      <c r="D19621" s="8"/>
      <c r="E19621" s="1"/>
      <c r="F19621" s="1"/>
      <c r="G19621" s="1"/>
      <c r="H19621" s="1"/>
    </row>
    <row r="19622">
      <c r="A19622" s="1"/>
      <c r="B19622" s="1"/>
      <c r="C19622" s="1"/>
      <c r="D19622" s="8"/>
      <c r="E19622" s="1"/>
      <c r="F19622" s="1"/>
      <c r="G19622" s="1"/>
      <c r="H19622" s="1"/>
    </row>
    <row r="19623">
      <c r="A19623" s="1"/>
      <c r="B19623" s="1"/>
      <c r="C19623" s="1"/>
      <c r="D19623" s="8"/>
      <c r="E19623" s="1"/>
      <c r="F19623" s="1"/>
      <c r="G19623" s="1"/>
      <c r="H19623" s="1"/>
    </row>
    <row r="19624">
      <c r="A19624" s="1"/>
      <c r="B19624" s="1"/>
      <c r="C19624" s="1"/>
      <c r="D19624" s="8"/>
      <c r="E19624" s="1"/>
      <c r="F19624" s="1"/>
      <c r="G19624" s="1"/>
      <c r="H19624" s="1"/>
    </row>
    <row r="19625">
      <c r="A19625" s="1"/>
      <c r="B19625" s="1"/>
      <c r="C19625" s="1"/>
      <c r="D19625" s="8"/>
      <c r="E19625" s="1"/>
      <c r="F19625" s="1"/>
      <c r="G19625" s="1"/>
      <c r="H19625" s="1"/>
    </row>
    <row r="19626">
      <c r="A19626" s="1"/>
      <c r="B19626" s="1"/>
      <c r="C19626" s="1"/>
      <c r="D19626" s="8"/>
      <c r="E19626" s="1"/>
      <c r="F19626" s="1"/>
      <c r="G19626" s="1"/>
      <c r="H19626" s="1"/>
    </row>
    <row r="19627">
      <c r="A19627" s="1"/>
      <c r="B19627" s="1"/>
      <c r="C19627" s="1"/>
      <c r="D19627" s="8"/>
      <c r="E19627" s="1"/>
      <c r="F19627" s="1"/>
      <c r="G19627" s="1"/>
      <c r="H19627" s="1"/>
    </row>
    <row r="19628">
      <c r="A19628" s="1"/>
      <c r="B19628" s="1"/>
      <c r="C19628" s="1"/>
      <c r="D19628" s="8"/>
      <c r="E19628" s="1"/>
      <c r="F19628" s="1"/>
      <c r="G19628" s="1"/>
      <c r="H19628" s="1"/>
    </row>
    <row r="19629">
      <c r="A19629" s="1"/>
      <c r="B19629" s="1"/>
      <c r="C19629" s="1"/>
      <c r="D19629" s="8"/>
      <c r="E19629" s="1"/>
      <c r="F19629" s="1"/>
      <c r="G19629" s="1"/>
      <c r="H19629" s="1"/>
    </row>
    <row r="19630">
      <c r="A19630" s="1"/>
      <c r="B19630" s="1"/>
      <c r="C19630" s="1"/>
      <c r="D19630" s="8"/>
      <c r="E19630" s="1"/>
      <c r="F19630" s="1"/>
      <c r="G19630" s="1"/>
      <c r="H19630" s="1"/>
    </row>
    <row r="19631">
      <c r="A19631" s="1"/>
      <c r="B19631" s="1"/>
      <c r="C19631" s="1"/>
      <c r="D19631" s="8"/>
      <c r="E19631" s="1"/>
      <c r="F19631" s="1"/>
      <c r="G19631" s="1"/>
      <c r="H19631" s="1"/>
    </row>
    <row r="19632">
      <c r="A19632" s="1"/>
      <c r="B19632" s="1"/>
      <c r="C19632" s="1"/>
      <c r="D19632" s="8"/>
      <c r="E19632" s="1"/>
      <c r="F19632" s="1"/>
      <c r="G19632" s="1"/>
      <c r="H19632" s="1"/>
    </row>
    <row r="19633">
      <c r="A19633" s="1"/>
      <c r="B19633" s="1"/>
      <c r="C19633" s="1"/>
      <c r="D19633" s="8"/>
      <c r="E19633" s="1"/>
      <c r="F19633" s="1"/>
      <c r="G19633" s="1"/>
      <c r="H19633" s="1"/>
    </row>
    <row r="19634">
      <c r="A19634" s="1"/>
      <c r="B19634" s="1"/>
      <c r="C19634" s="1"/>
      <c r="D19634" s="8"/>
      <c r="E19634" s="1"/>
      <c r="F19634" s="1"/>
      <c r="G19634" s="1"/>
      <c r="H19634" s="1"/>
    </row>
    <row r="19635">
      <c r="A19635" s="1"/>
      <c r="B19635" s="1"/>
      <c r="C19635" s="1"/>
      <c r="D19635" s="8"/>
      <c r="E19635" s="1"/>
      <c r="F19635" s="1"/>
      <c r="G19635" s="1"/>
      <c r="H19635" s="1"/>
    </row>
    <row r="19636">
      <c r="A19636" s="1"/>
      <c r="B19636" s="1"/>
      <c r="C19636" s="1"/>
      <c r="D19636" s="8"/>
      <c r="E19636" s="1"/>
      <c r="F19636" s="1"/>
      <c r="G19636" s="1"/>
      <c r="H19636" s="1"/>
    </row>
    <row r="19637">
      <c r="A19637" s="1"/>
      <c r="B19637" s="1"/>
      <c r="C19637" s="1"/>
      <c r="D19637" s="8"/>
      <c r="E19637" s="1"/>
      <c r="F19637" s="1"/>
      <c r="G19637" s="1"/>
      <c r="H19637" s="1"/>
    </row>
    <row r="19638">
      <c r="A19638" s="1"/>
      <c r="B19638" s="1"/>
      <c r="C19638" s="1"/>
      <c r="D19638" s="8"/>
      <c r="E19638" s="1"/>
      <c r="F19638" s="1"/>
      <c r="G19638" s="1"/>
      <c r="H19638" s="1"/>
    </row>
    <row r="19639">
      <c r="A19639" s="1"/>
      <c r="B19639" s="1"/>
      <c r="C19639" s="1"/>
      <c r="D19639" s="8"/>
      <c r="E19639" s="1"/>
      <c r="F19639" s="1"/>
      <c r="G19639" s="1"/>
      <c r="H19639" s="1"/>
    </row>
    <row r="19640">
      <c r="A19640" s="1"/>
      <c r="B19640" s="1"/>
      <c r="C19640" s="1"/>
      <c r="D19640" s="8"/>
      <c r="E19640" s="1"/>
      <c r="F19640" s="1"/>
      <c r="G19640" s="1"/>
      <c r="H19640" s="1"/>
    </row>
    <row r="19641">
      <c r="A19641" s="1"/>
      <c r="B19641" s="1"/>
      <c r="C19641" s="1"/>
      <c r="D19641" s="8"/>
      <c r="E19641" s="1"/>
      <c r="F19641" s="1"/>
      <c r="G19641" s="1"/>
      <c r="H19641" s="1"/>
    </row>
    <row r="19642">
      <c r="A19642" s="1"/>
      <c r="B19642" s="1"/>
      <c r="C19642" s="1"/>
      <c r="D19642" s="8"/>
      <c r="E19642" s="1"/>
      <c r="F19642" s="1"/>
      <c r="G19642" s="1"/>
      <c r="H19642" s="1"/>
    </row>
    <row r="19643">
      <c r="A19643" s="1"/>
      <c r="B19643" s="1"/>
      <c r="C19643" s="1"/>
      <c r="D19643" s="8"/>
      <c r="E19643" s="1"/>
      <c r="F19643" s="1"/>
      <c r="G19643" s="1"/>
      <c r="H19643" s="1"/>
    </row>
    <row r="19644">
      <c r="A19644" s="1"/>
      <c r="B19644" s="1"/>
      <c r="C19644" s="1"/>
      <c r="D19644" s="8"/>
      <c r="E19644" s="1"/>
      <c r="F19644" s="1"/>
      <c r="G19644" s="1"/>
      <c r="H19644" s="1"/>
    </row>
    <row r="19645">
      <c r="A19645" s="1"/>
      <c r="B19645" s="1"/>
      <c r="C19645" s="1"/>
      <c r="D19645" s="8"/>
      <c r="E19645" s="1"/>
      <c r="F19645" s="1"/>
      <c r="G19645" s="1"/>
      <c r="H19645" s="1"/>
    </row>
    <row r="19646">
      <c r="A19646" s="1"/>
      <c r="B19646" s="1"/>
      <c r="C19646" s="1"/>
      <c r="D19646" s="8"/>
      <c r="E19646" s="1"/>
      <c r="F19646" s="1"/>
      <c r="G19646" s="1"/>
      <c r="H19646" s="1"/>
    </row>
    <row r="19647">
      <c r="A19647" s="1"/>
      <c r="B19647" s="1"/>
      <c r="C19647" s="1"/>
      <c r="D19647" s="8"/>
      <c r="E19647" s="1"/>
      <c r="F19647" s="1"/>
      <c r="G19647" s="1"/>
      <c r="H19647" s="1"/>
    </row>
    <row r="19648">
      <c r="A19648" s="1"/>
      <c r="B19648" s="1"/>
      <c r="C19648" s="1"/>
      <c r="D19648" s="8"/>
      <c r="E19648" s="1"/>
      <c r="F19648" s="1"/>
      <c r="G19648" s="1"/>
      <c r="H19648" s="1"/>
    </row>
    <row r="19649">
      <c r="A19649" s="1"/>
      <c r="B19649" s="1"/>
      <c r="C19649" s="1"/>
      <c r="D19649" s="8"/>
      <c r="E19649" s="1"/>
      <c r="F19649" s="1"/>
      <c r="G19649" s="1"/>
      <c r="H19649" s="1"/>
    </row>
    <row r="19650">
      <c r="A19650" s="1"/>
      <c r="B19650" s="1"/>
      <c r="C19650" s="1"/>
      <c r="D19650" s="8"/>
      <c r="E19650" s="1"/>
      <c r="F19650" s="1"/>
      <c r="G19650" s="1"/>
      <c r="H19650" s="1"/>
    </row>
    <row r="19651">
      <c r="A19651" s="1"/>
      <c r="B19651" s="1"/>
      <c r="C19651" s="1"/>
      <c r="D19651" s="8"/>
      <c r="E19651" s="1"/>
      <c r="F19651" s="1"/>
      <c r="G19651" s="1"/>
      <c r="H19651" s="1"/>
    </row>
    <row r="19652">
      <c r="A19652" s="1"/>
      <c r="B19652" s="1"/>
      <c r="C19652" s="1"/>
      <c r="D19652" s="8"/>
      <c r="E19652" s="1"/>
      <c r="F19652" s="1"/>
      <c r="G19652" s="1"/>
      <c r="H19652" s="1"/>
    </row>
    <row r="19653">
      <c r="A19653" s="1"/>
      <c r="B19653" s="1"/>
      <c r="C19653" s="1"/>
      <c r="D19653" s="8"/>
      <c r="E19653" s="1"/>
      <c r="F19653" s="1"/>
      <c r="G19653" s="1"/>
      <c r="H19653" s="1"/>
    </row>
    <row r="19654">
      <c r="A19654" s="1"/>
      <c r="B19654" s="1"/>
      <c r="C19654" s="1"/>
      <c r="D19654" s="8"/>
      <c r="E19654" s="1"/>
      <c r="F19654" s="1"/>
      <c r="G19654" s="1"/>
      <c r="H19654" s="1"/>
    </row>
    <row r="19655">
      <c r="A19655" s="1"/>
      <c r="B19655" s="1"/>
      <c r="C19655" s="1"/>
      <c r="D19655" s="8"/>
      <c r="E19655" s="1"/>
      <c r="F19655" s="1"/>
      <c r="G19655" s="1"/>
      <c r="H19655" s="1"/>
    </row>
    <row r="19656">
      <c r="A19656" s="1"/>
      <c r="B19656" s="1"/>
      <c r="C19656" s="1"/>
      <c r="D19656" s="8"/>
      <c r="E19656" s="1"/>
      <c r="F19656" s="1"/>
      <c r="G19656" s="1"/>
      <c r="H19656" s="1"/>
    </row>
    <row r="19657">
      <c r="A19657" s="1"/>
      <c r="B19657" s="1"/>
      <c r="C19657" s="1"/>
      <c r="D19657" s="8"/>
      <c r="E19657" s="1"/>
      <c r="F19657" s="1"/>
      <c r="G19657" s="1"/>
      <c r="H19657" s="1"/>
    </row>
    <row r="19658">
      <c r="A19658" s="1"/>
      <c r="B19658" s="1"/>
      <c r="C19658" s="1"/>
      <c r="D19658" s="8"/>
      <c r="E19658" s="1"/>
      <c r="F19658" s="1"/>
      <c r="G19658" s="1"/>
      <c r="H19658" s="1"/>
    </row>
    <row r="19659">
      <c r="A19659" s="1"/>
      <c r="B19659" s="1"/>
      <c r="C19659" s="1"/>
      <c r="D19659" s="8"/>
      <c r="E19659" s="1"/>
      <c r="F19659" s="1"/>
      <c r="G19659" s="1"/>
      <c r="H19659" s="1"/>
    </row>
    <row r="19660">
      <c r="A19660" s="1"/>
      <c r="B19660" s="1"/>
      <c r="C19660" s="1"/>
      <c r="D19660" s="8"/>
      <c r="E19660" s="1"/>
      <c r="F19660" s="1"/>
      <c r="G19660" s="1"/>
      <c r="H19660" s="1"/>
    </row>
    <row r="19661">
      <c r="A19661" s="1"/>
      <c r="B19661" s="1"/>
      <c r="C19661" s="1"/>
      <c r="D19661" s="8"/>
      <c r="E19661" s="1"/>
      <c r="F19661" s="1"/>
      <c r="G19661" s="1"/>
      <c r="H19661" s="1"/>
    </row>
    <row r="19662">
      <c r="A19662" s="1"/>
      <c r="B19662" s="1"/>
      <c r="C19662" s="1"/>
      <c r="D19662" s="8"/>
      <c r="E19662" s="1"/>
      <c r="F19662" s="1"/>
      <c r="G19662" s="1"/>
      <c r="H19662" s="1"/>
    </row>
    <row r="19663">
      <c r="A19663" s="1"/>
      <c r="B19663" s="1"/>
      <c r="C19663" s="1"/>
      <c r="D19663" s="8"/>
      <c r="E19663" s="1"/>
      <c r="F19663" s="1"/>
      <c r="G19663" s="1"/>
      <c r="H19663" s="1"/>
    </row>
    <row r="19664">
      <c r="A19664" s="1"/>
      <c r="B19664" s="1"/>
      <c r="C19664" s="1"/>
      <c r="D19664" s="8"/>
      <c r="E19664" s="1"/>
      <c r="F19664" s="1"/>
      <c r="G19664" s="1"/>
      <c r="H19664" s="1"/>
    </row>
    <row r="19665">
      <c r="A19665" s="1"/>
      <c r="B19665" s="1"/>
      <c r="C19665" s="1"/>
      <c r="D19665" s="8"/>
      <c r="E19665" s="1"/>
      <c r="F19665" s="1"/>
      <c r="G19665" s="1"/>
      <c r="H19665" s="1"/>
    </row>
    <row r="19666">
      <c r="A19666" s="1"/>
      <c r="B19666" s="1"/>
      <c r="C19666" s="1"/>
      <c r="D19666" s="8"/>
      <c r="E19666" s="1"/>
      <c r="F19666" s="1"/>
      <c r="G19666" s="1"/>
      <c r="H19666" s="1"/>
    </row>
    <row r="19667">
      <c r="A19667" s="1"/>
      <c r="B19667" s="1"/>
      <c r="C19667" s="1"/>
      <c r="D19667" s="8"/>
      <c r="E19667" s="1"/>
      <c r="F19667" s="1"/>
      <c r="G19667" s="1"/>
      <c r="H19667" s="1"/>
    </row>
    <row r="19668">
      <c r="A19668" s="1"/>
      <c r="B19668" s="1"/>
      <c r="C19668" s="1"/>
      <c r="D19668" s="8"/>
      <c r="E19668" s="1"/>
      <c r="F19668" s="1"/>
      <c r="G19668" s="1"/>
      <c r="H19668" s="1"/>
    </row>
    <row r="19669">
      <c r="A19669" s="1"/>
      <c r="B19669" s="1"/>
      <c r="C19669" s="1"/>
      <c r="D19669" s="8"/>
      <c r="E19669" s="1"/>
      <c r="F19669" s="1"/>
      <c r="G19669" s="1"/>
      <c r="H19669" s="1"/>
    </row>
    <row r="19670">
      <c r="A19670" s="1"/>
      <c r="B19670" s="1"/>
      <c r="C19670" s="1"/>
      <c r="D19670" s="8"/>
      <c r="E19670" s="1"/>
      <c r="F19670" s="1"/>
      <c r="G19670" s="1"/>
      <c r="H19670" s="1"/>
    </row>
    <row r="19671">
      <c r="A19671" s="1"/>
      <c r="B19671" s="1"/>
      <c r="C19671" s="1"/>
      <c r="D19671" s="8"/>
      <c r="E19671" s="1"/>
      <c r="F19671" s="1"/>
      <c r="G19671" s="1"/>
      <c r="H19671" s="1"/>
    </row>
    <row r="19672">
      <c r="A19672" s="1"/>
      <c r="B19672" s="1"/>
      <c r="C19672" s="1"/>
      <c r="D19672" s="8"/>
      <c r="E19672" s="1"/>
      <c r="F19672" s="1"/>
      <c r="G19672" s="1"/>
      <c r="H19672" s="1"/>
    </row>
    <row r="19673">
      <c r="A19673" s="1"/>
      <c r="B19673" s="1"/>
      <c r="C19673" s="1"/>
      <c r="D19673" s="8"/>
      <c r="E19673" s="1"/>
      <c r="F19673" s="1"/>
      <c r="G19673" s="1"/>
      <c r="H19673" s="1"/>
    </row>
    <row r="19674">
      <c r="A19674" s="1"/>
      <c r="B19674" s="1"/>
      <c r="C19674" s="1"/>
      <c r="D19674" s="8"/>
      <c r="E19674" s="1"/>
      <c r="F19674" s="1"/>
      <c r="G19674" s="1"/>
      <c r="H19674" s="1"/>
    </row>
    <row r="19675">
      <c r="A19675" s="1"/>
      <c r="B19675" s="1"/>
      <c r="C19675" s="1"/>
      <c r="D19675" s="8"/>
      <c r="E19675" s="1"/>
      <c r="F19675" s="1"/>
      <c r="G19675" s="1"/>
      <c r="H19675" s="1"/>
    </row>
    <row r="19676">
      <c r="A19676" s="1"/>
      <c r="B19676" s="1"/>
      <c r="C19676" s="1"/>
      <c r="D19676" s="8"/>
      <c r="E19676" s="1"/>
      <c r="F19676" s="1"/>
      <c r="G19676" s="1"/>
      <c r="H19676" s="1"/>
    </row>
    <row r="19677">
      <c r="A19677" s="1"/>
      <c r="B19677" s="1"/>
      <c r="C19677" s="1"/>
      <c r="D19677" s="8"/>
      <c r="E19677" s="1"/>
      <c r="F19677" s="1"/>
      <c r="G19677" s="1"/>
      <c r="H19677" s="1"/>
    </row>
    <row r="19678">
      <c r="A19678" s="1"/>
      <c r="B19678" s="1"/>
      <c r="C19678" s="1"/>
      <c r="D19678" s="8"/>
      <c r="E19678" s="1"/>
      <c r="F19678" s="1"/>
      <c r="G19678" s="1"/>
      <c r="H19678" s="1"/>
    </row>
    <row r="19679">
      <c r="A19679" s="1"/>
      <c r="B19679" s="1"/>
      <c r="C19679" s="1"/>
      <c r="D19679" s="8"/>
      <c r="E19679" s="1"/>
      <c r="F19679" s="1"/>
      <c r="G19679" s="1"/>
      <c r="H19679" s="1"/>
    </row>
    <row r="19680">
      <c r="A19680" s="1"/>
      <c r="B19680" s="1"/>
      <c r="C19680" s="1"/>
      <c r="D19680" s="8"/>
      <c r="E19680" s="1"/>
      <c r="F19680" s="1"/>
      <c r="G19680" s="1"/>
      <c r="H19680" s="1"/>
    </row>
    <row r="19681">
      <c r="A19681" s="1"/>
      <c r="B19681" s="1"/>
      <c r="C19681" s="1"/>
      <c r="D19681" s="8"/>
      <c r="E19681" s="1"/>
      <c r="F19681" s="1"/>
      <c r="G19681" s="1"/>
      <c r="H19681" s="1"/>
    </row>
    <row r="19682">
      <c r="A19682" s="1"/>
      <c r="B19682" s="1"/>
      <c r="C19682" s="1"/>
      <c r="D19682" s="8"/>
      <c r="E19682" s="1"/>
      <c r="F19682" s="1"/>
      <c r="G19682" s="1"/>
      <c r="H19682" s="1"/>
    </row>
    <row r="19683">
      <c r="A19683" s="1"/>
      <c r="B19683" s="1"/>
      <c r="C19683" s="1"/>
      <c r="D19683" s="8"/>
      <c r="E19683" s="1"/>
      <c r="F19683" s="1"/>
      <c r="G19683" s="1"/>
      <c r="H19683" s="1"/>
    </row>
    <row r="19684">
      <c r="A19684" s="1"/>
      <c r="B19684" s="1"/>
      <c r="C19684" s="1"/>
      <c r="D19684" s="8"/>
      <c r="E19684" s="1"/>
      <c r="F19684" s="1"/>
      <c r="G19684" s="1"/>
      <c r="H19684" s="1"/>
    </row>
    <row r="19685">
      <c r="A19685" s="1"/>
      <c r="B19685" s="1"/>
      <c r="C19685" s="1"/>
      <c r="D19685" s="8"/>
      <c r="E19685" s="1"/>
      <c r="F19685" s="1"/>
      <c r="G19685" s="1"/>
      <c r="H19685" s="1"/>
    </row>
    <row r="19686">
      <c r="A19686" s="1"/>
      <c r="B19686" s="1"/>
      <c r="C19686" s="1"/>
      <c r="D19686" s="8"/>
      <c r="E19686" s="1"/>
      <c r="F19686" s="1"/>
      <c r="G19686" s="1"/>
      <c r="H19686" s="1"/>
    </row>
    <row r="19687">
      <c r="A19687" s="1"/>
      <c r="B19687" s="1"/>
      <c r="C19687" s="1"/>
      <c r="D19687" s="8"/>
      <c r="E19687" s="1"/>
      <c r="F19687" s="1"/>
      <c r="G19687" s="1"/>
      <c r="H19687" s="1"/>
    </row>
    <row r="19688">
      <c r="A19688" s="1"/>
      <c r="B19688" s="1"/>
      <c r="C19688" s="1"/>
      <c r="D19688" s="8"/>
      <c r="E19688" s="1"/>
      <c r="F19688" s="1"/>
      <c r="G19688" s="1"/>
      <c r="H19688" s="1"/>
    </row>
    <row r="19689">
      <c r="A19689" s="1"/>
      <c r="B19689" s="1"/>
      <c r="C19689" s="1"/>
      <c r="D19689" s="8"/>
      <c r="E19689" s="1"/>
      <c r="F19689" s="1"/>
      <c r="G19689" s="1"/>
      <c r="H19689" s="1"/>
    </row>
    <row r="19690">
      <c r="A19690" s="1"/>
      <c r="B19690" s="1"/>
      <c r="C19690" s="1"/>
      <c r="D19690" s="8"/>
      <c r="E19690" s="1"/>
      <c r="F19690" s="1"/>
      <c r="G19690" s="1"/>
      <c r="H19690" s="1"/>
    </row>
    <row r="19691">
      <c r="A19691" s="1"/>
      <c r="B19691" s="1"/>
      <c r="C19691" s="1"/>
      <c r="D19691" s="8"/>
      <c r="E19691" s="1"/>
      <c r="F19691" s="1"/>
      <c r="G19691" s="1"/>
      <c r="H19691" s="1"/>
    </row>
    <row r="19692">
      <c r="A19692" s="1"/>
      <c r="B19692" s="1"/>
      <c r="C19692" s="1"/>
      <c r="D19692" s="8"/>
      <c r="E19692" s="1"/>
      <c r="F19692" s="1"/>
      <c r="G19692" s="1"/>
      <c r="H19692" s="1"/>
    </row>
    <row r="19693">
      <c r="A19693" s="1"/>
      <c r="B19693" s="1"/>
      <c r="C19693" s="1"/>
      <c r="D19693" s="8"/>
      <c r="E19693" s="1"/>
      <c r="F19693" s="1"/>
      <c r="G19693" s="1"/>
      <c r="H19693" s="1"/>
    </row>
    <row r="19694">
      <c r="A19694" s="1"/>
      <c r="B19694" s="1"/>
      <c r="C19694" s="1"/>
      <c r="D19694" s="8"/>
      <c r="E19694" s="1"/>
      <c r="F19694" s="1"/>
      <c r="G19694" s="1"/>
      <c r="H19694" s="1"/>
    </row>
    <row r="19695">
      <c r="A19695" s="1"/>
      <c r="B19695" s="1"/>
      <c r="C19695" s="1"/>
      <c r="D19695" s="8"/>
      <c r="E19695" s="1"/>
      <c r="F19695" s="1"/>
      <c r="G19695" s="1"/>
      <c r="H19695" s="1"/>
    </row>
    <row r="19696">
      <c r="A19696" s="1"/>
      <c r="B19696" s="1"/>
      <c r="C19696" s="1"/>
      <c r="D19696" s="8"/>
      <c r="E19696" s="1"/>
      <c r="F19696" s="1"/>
      <c r="G19696" s="1"/>
      <c r="H19696" s="1"/>
    </row>
    <row r="19697">
      <c r="A19697" s="1"/>
      <c r="B19697" s="1"/>
      <c r="C19697" s="1"/>
      <c r="D19697" s="8"/>
      <c r="E19697" s="1"/>
      <c r="F19697" s="1"/>
      <c r="G19697" s="1"/>
      <c r="H19697" s="1"/>
    </row>
    <row r="19698">
      <c r="A19698" s="1"/>
      <c r="B19698" s="1"/>
      <c r="C19698" s="1"/>
      <c r="D19698" s="8"/>
      <c r="E19698" s="1"/>
      <c r="F19698" s="1"/>
      <c r="G19698" s="1"/>
      <c r="H19698" s="1"/>
    </row>
    <row r="19699">
      <c r="A19699" s="1"/>
      <c r="B19699" s="1"/>
      <c r="C19699" s="1"/>
      <c r="D19699" s="8"/>
      <c r="E19699" s="1"/>
      <c r="F19699" s="1"/>
      <c r="G19699" s="1"/>
      <c r="H19699" s="1"/>
    </row>
    <row r="19700">
      <c r="A19700" s="1"/>
      <c r="B19700" s="1"/>
      <c r="C19700" s="1"/>
      <c r="D19700" s="8"/>
      <c r="E19700" s="1"/>
      <c r="F19700" s="1"/>
      <c r="G19700" s="1"/>
      <c r="H19700" s="1"/>
    </row>
    <row r="19701">
      <c r="A19701" s="1"/>
      <c r="B19701" s="1"/>
      <c r="C19701" s="1"/>
      <c r="D19701" s="8"/>
      <c r="E19701" s="1"/>
      <c r="F19701" s="1"/>
      <c r="G19701" s="1"/>
      <c r="H19701" s="1"/>
    </row>
    <row r="19702">
      <c r="A19702" s="1"/>
      <c r="B19702" s="1"/>
      <c r="C19702" s="1"/>
      <c r="D19702" s="8"/>
      <c r="E19702" s="1"/>
      <c r="F19702" s="1"/>
      <c r="G19702" s="1"/>
      <c r="H19702" s="1"/>
    </row>
    <row r="19703">
      <c r="A19703" s="1"/>
      <c r="B19703" s="1"/>
      <c r="C19703" s="1"/>
      <c r="D19703" s="8"/>
      <c r="E19703" s="1"/>
      <c r="F19703" s="1"/>
      <c r="G19703" s="1"/>
      <c r="H19703" s="1"/>
    </row>
    <row r="19704">
      <c r="A19704" s="1"/>
      <c r="B19704" s="1"/>
      <c r="C19704" s="1"/>
      <c r="D19704" s="8"/>
      <c r="E19704" s="1"/>
      <c r="F19704" s="1"/>
      <c r="G19704" s="1"/>
      <c r="H19704" s="1"/>
    </row>
    <row r="19705">
      <c r="A19705" s="1"/>
      <c r="B19705" s="1"/>
      <c r="C19705" s="1"/>
      <c r="D19705" s="8"/>
      <c r="E19705" s="1"/>
      <c r="F19705" s="1"/>
      <c r="G19705" s="1"/>
      <c r="H19705" s="1"/>
    </row>
    <row r="19706">
      <c r="A19706" s="1"/>
      <c r="B19706" s="1"/>
      <c r="C19706" s="1"/>
      <c r="D19706" s="8"/>
      <c r="E19706" s="1"/>
      <c r="F19706" s="1"/>
      <c r="G19706" s="1"/>
      <c r="H19706" s="1"/>
    </row>
    <row r="19707">
      <c r="A19707" s="1"/>
      <c r="B19707" s="1"/>
      <c r="C19707" s="1"/>
      <c r="D19707" s="8"/>
      <c r="E19707" s="1"/>
      <c r="F19707" s="1"/>
      <c r="G19707" s="1"/>
      <c r="H19707" s="1"/>
    </row>
    <row r="19708">
      <c r="A19708" s="1"/>
      <c r="B19708" s="1"/>
      <c r="C19708" s="1"/>
      <c r="D19708" s="8"/>
      <c r="E19708" s="1"/>
      <c r="F19708" s="1"/>
      <c r="G19708" s="1"/>
      <c r="H19708" s="1"/>
    </row>
    <row r="19709">
      <c r="A19709" s="1"/>
      <c r="B19709" s="1"/>
      <c r="C19709" s="1"/>
      <c r="D19709" s="8"/>
      <c r="E19709" s="1"/>
      <c r="F19709" s="1"/>
      <c r="G19709" s="1"/>
      <c r="H19709" s="1"/>
    </row>
    <row r="19710">
      <c r="A19710" s="1"/>
      <c r="B19710" s="1"/>
      <c r="C19710" s="1"/>
      <c r="D19710" s="8"/>
      <c r="E19710" s="1"/>
      <c r="F19710" s="1"/>
      <c r="G19710" s="1"/>
      <c r="H19710" s="1"/>
    </row>
    <row r="19711">
      <c r="A19711" s="1"/>
      <c r="B19711" s="1"/>
      <c r="C19711" s="1"/>
      <c r="D19711" s="8"/>
      <c r="E19711" s="1"/>
      <c r="F19711" s="1"/>
      <c r="G19711" s="1"/>
      <c r="H19711" s="1"/>
    </row>
    <row r="19712">
      <c r="A19712" s="1"/>
      <c r="B19712" s="1"/>
      <c r="C19712" s="1"/>
      <c r="D19712" s="8"/>
      <c r="E19712" s="1"/>
      <c r="F19712" s="1"/>
      <c r="G19712" s="1"/>
      <c r="H19712" s="1"/>
    </row>
    <row r="19713">
      <c r="A19713" s="1"/>
      <c r="B19713" s="1"/>
      <c r="C19713" s="1"/>
      <c r="D19713" s="8"/>
      <c r="E19713" s="1"/>
      <c r="F19713" s="1"/>
      <c r="G19713" s="1"/>
      <c r="H19713" s="1"/>
    </row>
    <row r="19714">
      <c r="A19714" s="1"/>
      <c r="B19714" s="1"/>
      <c r="C19714" s="1"/>
      <c r="D19714" s="8"/>
      <c r="E19714" s="1"/>
      <c r="F19714" s="1"/>
      <c r="G19714" s="1"/>
      <c r="H19714" s="1"/>
    </row>
    <row r="19715">
      <c r="A19715" s="1"/>
      <c r="B19715" s="1"/>
      <c r="C19715" s="1"/>
      <c r="D19715" s="8"/>
      <c r="E19715" s="1"/>
      <c r="F19715" s="1"/>
      <c r="G19715" s="1"/>
      <c r="H19715" s="1"/>
    </row>
    <row r="19716">
      <c r="A19716" s="1"/>
      <c r="B19716" s="1"/>
      <c r="C19716" s="1"/>
      <c r="D19716" s="8"/>
      <c r="E19716" s="1"/>
      <c r="F19716" s="1"/>
      <c r="G19716" s="1"/>
      <c r="H19716" s="1"/>
    </row>
    <row r="19717">
      <c r="A19717" s="1"/>
      <c r="B19717" s="1"/>
      <c r="C19717" s="1"/>
      <c r="D19717" s="8"/>
      <c r="E19717" s="1"/>
      <c r="F19717" s="1"/>
      <c r="G19717" s="1"/>
      <c r="H19717" s="1"/>
    </row>
    <row r="19718">
      <c r="A19718" s="1"/>
      <c r="B19718" s="1"/>
      <c r="C19718" s="1"/>
      <c r="D19718" s="8"/>
      <c r="E19718" s="1"/>
      <c r="F19718" s="1"/>
      <c r="G19718" s="1"/>
      <c r="H19718" s="1"/>
    </row>
    <row r="19719">
      <c r="A19719" s="1"/>
      <c r="B19719" s="1"/>
      <c r="C19719" s="1"/>
      <c r="D19719" s="8"/>
      <c r="E19719" s="1"/>
      <c r="F19719" s="1"/>
      <c r="G19719" s="1"/>
      <c r="H19719" s="1"/>
    </row>
    <row r="19720">
      <c r="A19720" s="1"/>
      <c r="B19720" s="1"/>
      <c r="C19720" s="1"/>
      <c r="D19720" s="8"/>
      <c r="E19720" s="1"/>
      <c r="F19720" s="1"/>
      <c r="G19720" s="1"/>
      <c r="H19720" s="1"/>
    </row>
    <row r="19721">
      <c r="A19721" s="1"/>
      <c r="B19721" s="1"/>
      <c r="C19721" s="1"/>
      <c r="D19721" s="8"/>
      <c r="E19721" s="1"/>
      <c r="F19721" s="1"/>
      <c r="G19721" s="1"/>
      <c r="H19721" s="1"/>
    </row>
    <row r="19722">
      <c r="A19722" s="1"/>
      <c r="B19722" s="1"/>
      <c r="C19722" s="1"/>
      <c r="D19722" s="8"/>
      <c r="E19722" s="1"/>
      <c r="F19722" s="1"/>
      <c r="G19722" s="1"/>
      <c r="H19722" s="1"/>
    </row>
    <row r="19723">
      <c r="A19723" s="1"/>
      <c r="B19723" s="1"/>
      <c r="C19723" s="1"/>
      <c r="D19723" s="8"/>
      <c r="E19723" s="1"/>
      <c r="F19723" s="1"/>
      <c r="G19723" s="1"/>
      <c r="H19723" s="1"/>
    </row>
    <row r="19724">
      <c r="A19724" s="1"/>
      <c r="B19724" s="1"/>
      <c r="C19724" s="1"/>
      <c r="D19724" s="8"/>
      <c r="E19724" s="1"/>
      <c r="F19724" s="1"/>
      <c r="G19724" s="1"/>
      <c r="H19724" s="1"/>
    </row>
    <row r="19725">
      <c r="A19725" s="1"/>
      <c r="B19725" s="1"/>
      <c r="C19725" s="1"/>
      <c r="D19725" s="8"/>
      <c r="E19725" s="1"/>
      <c r="F19725" s="1"/>
      <c r="G19725" s="1"/>
      <c r="H19725" s="1"/>
    </row>
    <row r="19726">
      <c r="A19726" s="1"/>
      <c r="B19726" s="1"/>
      <c r="C19726" s="1"/>
      <c r="D19726" s="8"/>
      <c r="E19726" s="1"/>
      <c r="F19726" s="1"/>
      <c r="G19726" s="1"/>
      <c r="H19726" s="1"/>
    </row>
    <row r="19727">
      <c r="A19727" s="1"/>
      <c r="B19727" s="1"/>
      <c r="C19727" s="1"/>
      <c r="D19727" s="8"/>
      <c r="E19727" s="1"/>
      <c r="F19727" s="1"/>
      <c r="G19727" s="1"/>
      <c r="H19727" s="1"/>
    </row>
    <row r="19728">
      <c r="A19728" s="1"/>
      <c r="B19728" s="1"/>
      <c r="C19728" s="1"/>
      <c r="D19728" s="8"/>
      <c r="E19728" s="1"/>
      <c r="F19728" s="1"/>
      <c r="G19728" s="1"/>
      <c r="H19728" s="1"/>
    </row>
    <row r="19729">
      <c r="A19729" s="1"/>
      <c r="B19729" s="1"/>
      <c r="C19729" s="1"/>
      <c r="D19729" s="8"/>
      <c r="E19729" s="1"/>
      <c r="F19729" s="1"/>
      <c r="G19729" s="1"/>
      <c r="H19729" s="1"/>
    </row>
    <row r="19730">
      <c r="A19730" s="1"/>
      <c r="B19730" s="1"/>
      <c r="C19730" s="1"/>
      <c r="D19730" s="8"/>
      <c r="E19730" s="1"/>
      <c r="F19730" s="1"/>
      <c r="G19730" s="1"/>
      <c r="H19730" s="1"/>
    </row>
    <row r="19731">
      <c r="A19731" s="1"/>
      <c r="B19731" s="1"/>
      <c r="C19731" s="1"/>
      <c r="D19731" s="8"/>
      <c r="E19731" s="1"/>
      <c r="F19731" s="1"/>
      <c r="G19731" s="1"/>
      <c r="H19731" s="1"/>
    </row>
    <row r="19732">
      <c r="A19732" s="1"/>
      <c r="B19732" s="1"/>
      <c r="C19732" s="1"/>
      <c r="D19732" s="8"/>
      <c r="E19732" s="1"/>
      <c r="F19732" s="1"/>
      <c r="G19732" s="1"/>
      <c r="H19732" s="1"/>
    </row>
    <row r="19733">
      <c r="A19733" s="1"/>
      <c r="B19733" s="1"/>
      <c r="C19733" s="1"/>
      <c r="D19733" s="8"/>
      <c r="E19733" s="1"/>
      <c r="F19733" s="1"/>
      <c r="G19733" s="1"/>
      <c r="H19733" s="1"/>
    </row>
    <row r="19734">
      <c r="A19734" s="1"/>
      <c r="B19734" s="1"/>
      <c r="C19734" s="1"/>
      <c r="D19734" s="8"/>
      <c r="E19734" s="1"/>
      <c r="F19734" s="1"/>
      <c r="G19734" s="1"/>
      <c r="H19734" s="1"/>
    </row>
    <row r="19735">
      <c r="A19735" s="1"/>
      <c r="B19735" s="1"/>
      <c r="C19735" s="1"/>
      <c r="D19735" s="8"/>
      <c r="E19735" s="1"/>
      <c r="F19735" s="1"/>
      <c r="G19735" s="1"/>
      <c r="H19735" s="1"/>
    </row>
    <row r="19736">
      <c r="A19736" s="1"/>
      <c r="B19736" s="1"/>
      <c r="C19736" s="1"/>
      <c r="D19736" s="8"/>
      <c r="E19736" s="1"/>
      <c r="F19736" s="1"/>
      <c r="G19736" s="1"/>
      <c r="H19736" s="1"/>
    </row>
    <row r="19737">
      <c r="A19737" s="1"/>
      <c r="B19737" s="1"/>
      <c r="C19737" s="1"/>
      <c r="D19737" s="8"/>
      <c r="E19737" s="1"/>
      <c r="F19737" s="1"/>
      <c r="G19737" s="1"/>
      <c r="H19737" s="1"/>
    </row>
    <row r="19738">
      <c r="A19738" s="1"/>
      <c r="B19738" s="1"/>
      <c r="C19738" s="1"/>
      <c r="D19738" s="8"/>
      <c r="E19738" s="1"/>
      <c r="F19738" s="1"/>
      <c r="G19738" s="1"/>
      <c r="H19738" s="1"/>
    </row>
    <row r="19739">
      <c r="A19739" s="1"/>
      <c r="B19739" s="1"/>
      <c r="C19739" s="1"/>
      <c r="D19739" s="8"/>
      <c r="E19739" s="1"/>
      <c r="F19739" s="1"/>
      <c r="G19739" s="1"/>
      <c r="H19739" s="1"/>
    </row>
    <row r="19740">
      <c r="A19740" s="1"/>
      <c r="B19740" s="1"/>
      <c r="C19740" s="1"/>
      <c r="D19740" s="8"/>
      <c r="E19740" s="1"/>
      <c r="F19740" s="1"/>
      <c r="G19740" s="1"/>
      <c r="H19740" s="1"/>
    </row>
    <row r="19741">
      <c r="A19741" s="1"/>
      <c r="B19741" s="1"/>
      <c r="C19741" s="1"/>
      <c r="D19741" s="8"/>
      <c r="E19741" s="1"/>
      <c r="F19741" s="1"/>
      <c r="G19741" s="1"/>
      <c r="H19741" s="1"/>
    </row>
    <row r="19742">
      <c r="A19742" s="1"/>
      <c r="B19742" s="1"/>
      <c r="C19742" s="1"/>
      <c r="D19742" s="8"/>
      <c r="E19742" s="1"/>
      <c r="F19742" s="1"/>
      <c r="G19742" s="1"/>
      <c r="H19742" s="1"/>
    </row>
    <row r="19743">
      <c r="A19743" s="1"/>
      <c r="B19743" s="1"/>
      <c r="C19743" s="1"/>
      <c r="D19743" s="8"/>
      <c r="E19743" s="1"/>
      <c r="F19743" s="1"/>
      <c r="G19743" s="1"/>
      <c r="H19743" s="1"/>
    </row>
    <row r="19744">
      <c r="A19744" s="1"/>
      <c r="B19744" s="1"/>
      <c r="C19744" s="1"/>
      <c r="D19744" s="8"/>
      <c r="E19744" s="1"/>
      <c r="F19744" s="1"/>
      <c r="G19744" s="1"/>
      <c r="H19744" s="1"/>
    </row>
    <row r="19745">
      <c r="A19745" s="1"/>
      <c r="B19745" s="1"/>
      <c r="C19745" s="1"/>
      <c r="D19745" s="8"/>
      <c r="E19745" s="1"/>
      <c r="F19745" s="1"/>
      <c r="G19745" s="1"/>
      <c r="H19745" s="1"/>
    </row>
    <row r="19746">
      <c r="A19746" s="1"/>
      <c r="B19746" s="1"/>
      <c r="C19746" s="1"/>
      <c r="D19746" s="8"/>
      <c r="E19746" s="1"/>
      <c r="F19746" s="1"/>
      <c r="G19746" s="1"/>
      <c r="H19746" s="1"/>
    </row>
    <row r="19747">
      <c r="A19747" s="1"/>
      <c r="B19747" s="1"/>
      <c r="C19747" s="1"/>
      <c r="D19747" s="8"/>
      <c r="E19747" s="1"/>
      <c r="F19747" s="1"/>
      <c r="G19747" s="1"/>
      <c r="H19747" s="1"/>
    </row>
    <row r="19748">
      <c r="A19748" s="1"/>
      <c r="B19748" s="1"/>
      <c r="C19748" s="1"/>
      <c r="D19748" s="8"/>
      <c r="E19748" s="1"/>
      <c r="F19748" s="1"/>
      <c r="G19748" s="1"/>
      <c r="H19748" s="1"/>
    </row>
    <row r="19749">
      <c r="A19749" s="1"/>
      <c r="B19749" s="1"/>
      <c r="C19749" s="1"/>
      <c r="D19749" s="8"/>
      <c r="E19749" s="1"/>
      <c r="F19749" s="1"/>
      <c r="G19749" s="1"/>
      <c r="H19749" s="1"/>
    </row>
    <row r="19750">
      <c r="A19750" s="1"/>
      <c r="B19750" s="1"/>
      <c r="C19750" s="1"/>
      <c r="D19750" s="8"/>
      <c r="E19750" s="1"/>
      <c r="F19750" s="1"/>
      <c r="G19750" s="1"/>
      <c r="H19750" s="1"/>
    </row>
    <row r="19751">
      <c r="A19751" s="1"/>
      <c r="B19751" s="1"/>
      <c r="C19751" s="1"/>
      <c r="D19751" s="8"/>
      <c r="E19751" s="1"/>
      <c r="F19751" s="1"/>
      <c r="G19751" s="1"/>
      <c r="H19751" s="1"/>
    </row>
    <row r="19752">
      <c r="A19752" s="1"/>
      <c r="B19752" s="1"/>
      <c r="C19752" s="1"/>
      <c r="D19752" s="8"/>
      <c r="E19752" s="1"/>
      <c r="F19752" s="1"/>
      <c r="G19752" s="1"/>
      <c r="H19752" s="1"/>
    </row>
    <row r="19753">
      <c r="A19753" s="1"/>
      <c r="B19753" s="1"/>
      <c r="C19753" s="1"/>
      <c r="D19753" s="8"/>
      <c r="E19753" s="1"/>
      <c r="F19753" s="1"/>
      <c r="G19753" s="1"/>
      <c r="H19753" s="1"/>
    </row>
    <row r="19754">
      <c r="A19754" s="1"/>
      <c r="B19754" s="1"/>
      <c r="C19754" s="1"/>
      <c r="D19754" s="8"/>
      <c r="E19754" s="1"/>
      <c r="F19754" s="1"/>
      <c r="G19754" s="1"/>
      <c r="H19754" s="1"/>
    </row>
    <row r="19755">
      <c r="A19755" s="1"/>
      <c r="B19755" s="1"/>
      <c r="C19755" s="1"/>
      <c r="D19755" s="8"/>
      <c r="E19755" s="1"/>
      <c r="F19755" s="1"/>
      <c r="G19755" s="1"/>
      <c r="H19755" s="1"/>
    </row>
    <row r="19756">
      <c r="A19756" s="1"/>
      <c r="B19756" s="1"/>
      <c r="C19756" s="1"/>
      <c r="D19756" s="8"/>
      <c r="E19756" s="1"/>
      <c r="F19756" s="1"/>
      <c r="G19756" s="1"/>
      <c r="H19756" s="1"/>
    </row>
    <row r="19757">
      <c r="A19757" s="1"/>
      <c r="B19757" s="1"/>
      <c r="C19757" s="1"/>
      <c r="D19757" s="8"/>
      <c r="E19757" s="1"/>
      <c r="F19757" s="1"/>
      <c r="G19757" s="1"/>
      <c r="H19757" s="1"/>
    </row>
    <row r="19758">
      <c r="A19758" s="1"/>
      <c r="B19758" s="1"/>
      <c r="C19758" s="1"/>
      <c r="D19758" s="8"/>
      <c r="E19758" s="1"/>
      <c r="F19758" s="1"/>
      <c r="G19758" s="1"/>
      <c r="H19758" s="1"/>
    </row>
    <row r="19759">
      <c r="A19759" s="1"/>
      <c r="B19759" s="1"/>
      <c r="C19759" s="1"/>
      <c r="D19759" s="8"/>
      <c r="E19759" s="1"/>
      <c r="F19759" s="1"/>
      <c r="G19759" s="1"/>
      <c r="H19759" s="1"/>
    </row>
    <row r="19760">
      <c r="A19760" s="1"/>
      <c r="B19760" s="1"/>
      <c r="C19760" s="1"/>
      <c r="D19760" s="8"/>
      <c r="E19760" s="1"/>
      <c r="F19760" s="1"/>
      <c r="G19760" s="1"/>
      <c r="H19760" s="1"/>
    </row>
    <row r="19761">
      <c r="A19761" s="1"/>
      <c r="B19761" s="1"/>
      <c r="C19761" s="1"/>
      <c r="D19761" s="8"/>
      <c r="E19761" s="1"/>
      <c r="F19761" s="1"/>
      <c r="G19761" s="1"/>
      <c r="H19761" s="1"/>
    </row>
    <row r="19762">
      <c r="A19762" s="1"/>
      <c r="B19762" s="1"/>
      <c r="C19762" s="1"/>
      <c r="D19762" s="8"/>
      <c r="E19762" s="1"/>
      <c r="F19762" s="1"/>
      <c r="G19762" s="1"/>
      <c r="H19762" s="1"/>
    </row>
    <row r="19763">
      <c r="A19763" s="1"/>
      <c r="B19763" s="1"/>
      <c r="C19763" s="1"/>
      <c r="D19763" s="8"/>
      <c r="E19763" s="1"/>
      <c r="F19763" s="1"/>
      <c r="G19763" s="1"/>
      <c r="H19763" s="1"/>
    </row>
    <row r="19764">
      <c r="A19764" s="1"/>
      <c r="B19764" s="1"/>
      <c r="C19764" s="1"/>
      <c r="D19764" s="8"/>
      <c r="E19764" s="1"/>
      <c r="F19764" s="1"/>
      <c r="G19764" s="1"/>
      <c r="H19764" s="1"/>
    </row>
    <row r="19765">
      <c r="A19765" s="1"/>
      <c r="B19765" s="1"/>
      <c r="C19765" s="1"/>
      <c r="D19765" s="8"/>
      <c r="E19765" s="1"/>
      <c r="F19765" s="1"/>
      <c r="G19765" s="1"/>
      <c r="H19765" s="1"/>
    </row>
    <row r="19766">
      <c r="A19766" s="1"/>
      <c r="B19766" s="1"/>
      <c r="C19766" s="1"/>
      <c r="D19766" s="8"/>
      <c r="E19766" s="1"/>
      <c r="F19766" s="1"/>
      <c r="G19766" s="1"/>
      <c r="H19766" s="1"/>
    </row>
    <row r="19767">
      <c r="A19767" s="1"/>
      <c r="B19767" s="1"/>
      <c r="C19767" s="1"/>
      <c r="D19767" s="8"/>
      <c r="E19767" s="1"/>
      <c r="F19767" s="1"/>
      <c r="G19767" s="1"/>
      <c r="H19767" s="1"/>
    </row>
    <row r="19768">
      <c r="A19768" s="1"/>
      <c r="B19768" s="1"/>
      <c r="C19768" s="1"/>
      <c r="D19768" s="8"/>
      <c r="E19768" s="1"/>
      <c r="F19768" s="1"/>
      <c r="G19768" s="1"/>
      <c r="H19768" s="1"/>
    </row>
    <row r="19769">
      <c r="A19769" s="1"/>
      <c r="B19769" s="1"/>
      <c r="C19769" s="1"/>
      <c r="D19769" s="8"/>
      <c r="E19769" s="1"/>
      <c r="F19769" s="1"/>
      <c r="G19769" s="1"/>
      <c r="H19769" s="1"/>
    </row>
    <row r="19770">
      <c r="A19770" s="1"/>
      <c r="B19770" s="1"/>
      <c r="C19770" s="1"/>
      <c r="D19770" s="8"/>
      <c r="E19770" s="1"/>
      <c r="F19770" s="1"/>
      <c r="G19770" s="1"/>
      <c r="H19770" s="1"/>
    </row>
    <row r="19771">
      <c r="A19771" s="1"/>
      <c r="B19771" s="1"/>
      <c r="C19771" s="1"/>
      <c r="D19771" s="8"/>
      <c r="E19771" s="1"/>
      <c r="F19771" s="1"/>
      <c r="G19771" s="1"/>
      <c r="H19771" s="1"/>
    </row>
    <row r="19772">
      <c r="A19772" s="1"/>
      <c r="B19772" s="1"/>
      <c r="C19772" s="1"/>
      <c r="D19772" s="8"/>
      <c r="E19772" s="1"/>
      <c r="F19772" s="1"/>
      <c r="G19772" s="1"/>
      <c r="H19772" s="1"/>
    </row>
    <row r="19773">
      <c r="A19773" s="1"/>
      <c r="B19773" s="1"/>
      <c r="C19773" s="1"/>
      <c r="D19773" s="8"/>
      <c r="E19773" s="1"/>
      <c r="F19773" s="1"/>
      <c r="G19773" s="1"/>
      <c r="H19773" s="1"/>
    </row>
    <row r="19774">
      <c r="A19774" s="1"/>
      <c r="B19774" s="1"/>
      <c r="C19774" s="1"/>
      <c r="D19774" s="8"/>
      <c r="E19774" s="1"/>
      <c r="F19774" s="1"/>
      <c r="G19774" s="1"/>
      <c r="H19774" s="1"/>
    </row>
    <row r="19775">
      <c r="A19775" s="1"/>
      <c r="B19775" s="1"/>
      <c r="C19775" s="1"/>
      <c r="D19775" s="8"/>
      <c r="E19775" s="1"/>
      <c r="F19775" s="1"/>
      <c r="G19775" s="1"/>
      <c r="H19775" s="1"/>
    </row>
    <row r="19776">
      <c r="A19776" s="1"/>
      <c r="B19776" s="1"/>
      <c r="C19776" s="1"/>
      <c r="D19776" s="8"/>
      <c r="E19776" s="1"/>
      <c r="F19776" s="1"/>
      <c r="G19776" s="1"/>
      <c r="H19776" s="1"/>
    </row>
    <row r="19777">
      <c r="A19777" s="1"/>
      <c r="B19777" s="1"/>
      <c r="C19777" s="1"/>
      <c r="D19777" s="8"/>
      <c r="E19777" s="1"/>
      <c r="F19777" s="1"/>
      <c r="G19777" s="1"/>
      <c r="H19777" s="1"/>
    </row>
    <row r="19778">
      <c r="A19778" s="1"/>
      <c r="B19778" s="1"/>
      <c r="C19778" s="1"/>
      <c r="D19778" s="8"/>
      <c r="E19778" s="1"/>
      <c r="F19778" s="1"/>
      <c r="G19778" s="1"/>
      <c r="H19778" s="1"/>
    </row>
    <row r="19779">
      <c r="A19779" s="1"/>
      <c r="B19779" s="1"/>
      <c r="C19779" s="1"/>
      <c r="D19779" s="8"/>
      <c r="E19779" s="1"/>
      <c r="F19779" s="1"/>
      <c r="G19779" s="1"/>
      <c r="H19779" s="1"/>
    </row>
    <row r="19780">
      <c r="A19780" s="1"/>
      <c r="B19780" s="1"/>
      <c r="C19780" s="1"/>
      <c r="D19780" s="8"/>
      <c r="E19780" s="1"/>
      <c r="F19780" s="1"/>
      <c r="G19780" s="1"/>
      <c r="H19780" s="1"/>
    </row>
    <row r="19781">
      <c r="A19781" s="1"/>
      <c r="B19781" s="1"/>
      <c r="C19781" s="1"/>
      <c r="D19781" s="8"/>
      <c r="E19781" s="1"/>
      <c r="F19781" s="1"/>
      <c r="G19781" s="1"/>
      <c r="H19781" s="1"/>
    </row>
    <row r="19782">
      <c r="A19782" s="1"/>
      <c r="B19782" s="1"/>
      <c r="C19782" s="1"/>
      <c r="D19782" s="8"/>
      <c r="E19782" s="1"/>
      <c r="F19782" s="1"/>
      <c r="G19782" s="1"/>
      <c r="H19782" s="1"/>
    </row>
    <row r="19783">
      <c r="A19783" s="1"/>
      <c r="B19783" s="1"/>
      <c r="C19783" s="1"/>
      <c r="D19783" s="8"/>
      <c r="E19783" s="1"/>
      <c r="F19783" s="1"/>
      <c r="G19783" s="1"/>
      <c r="H19783" s="1"/>
    </row>
    <row r="19784">
      <c r="A19784" s="1"/>
      <c r="B19784" s="1"/>
      <c r="C19784" s="1"/>
      <c r="D19784" s="8"/>
      <c r="E19784" s="1"/>
      <c r="F19784" s="1"/>
      <c r="G19784" s="1"/>
      <c r="H19784" s="1"/>
    </row>
    <row r="19785">
      <c r="A19785" s="1"/>
      <c r="B19785" s="1"/>
      <c r="C19785" s="1"/>
      <c r="D19785" s="8"/>
      <c r="E19785" s="1"/>
      <c r="F19785" s="1"/>
      <c r="G19785" s="1"/>
      <c r="H19785" s="1"/>
    </row>
    <row r="19786">
      <c r="A19786" s="1"/>
      <c r="B19786" s="1"/>
      <c r="C19786" s="1"/>
      <c r="D19786" s="8"/>
      <c r="E19786" s="1"/>
      <c r="F19786" s="1"/>
      <c r="G19786" s="1"/>
      <c r="H19786" s="1"/>
    </row>
    <row r="19787">
      <c r="A19787" s="1"/>
      <c r="B19787" s="1"/>
      <c r="C19787" s="1"/>
      <c r="D19787" s="8"/>
      <c r="E19787" s="1"/>
      <c r="F19787" s="1"/>
      <c r="G19787" s="1"/>
      <c r="H19787" s="1"/>
    </row>
    <row r="19788">
      <c r="A19788" s="1"/>
      <c r="B19788" s="1"/>
      <c r="C19788" s="1"/>
      <c r="D19788" s="8"/>
      <c r="E19788" s="1"/>
      <c r="F19788" s="1"/>
      <c r="G19788" s="1"/>
      <c r="H19788" s="1"/>
    </row>
    <row r="19789">
      <c r="A19789" s="1"/>
      <c r="B19789" s="1"/>
      <c r="C19789" s="1"/>
      <c r="D19789" s="8"/>
      <c r="E19789" s="1"/>
      <c r="F19789" s="1"/>
      <c r="G19789" s="1"/>
      <c r="H19789" s="1"/>
    </row>
    <row r="19790">
      <c r="A19790" s="1"/>
      <c r="B19790" s="1"/>
      <c r="C19790" s="1"/>
      <c r="D19790" s="8"/>
      <c r="E19790" s="1"/>
      <c r="F19790" s="1"/>
      <c r="G19790" s="1"/>
      <c r="H19790" s="1"/>
    </row>
    <row r="19791">
      <c r="A19791" s="1"/>
      <c r="B19791" s="1"/>
      <c r="C19791" s="1"/>
      <c r="D19791" s="8"/>
      <c r="E19791" s="1"/>
      <c r="F19791" s="1"/>
      <c r="G19791" s="1"/>
      <c r="H19791" s="1"/>
    </row>
    <row r="19792">
      <c r="A19792" s="1"/>
      <c r="B19792" s="1"/>
      <c r="C19792" s="1"/>
      <c r="D19792" s="8"/>
      <c r="E19792" s="1"/>
      <c r="F19792" s="1"/>
      <c r="G19792" s="1"/>
      <c r="H19792" s="1"/>
    </row>
    <row r="19793">
      <c r="A19793" s="1"/>
      <c r="B19793" s="1"/>
      <c r="C19793" s="1"/>
      <c r="D19793" s="8"/>
      <c r="E19793" s="1"/>
      <c r="F19793" s="1"/>
      <c r="G19793" s="1"/>
      <c r="H19793" s="1"/>
    </row>
    <row r="19794">
      <c r="A19794" s="1"/>
      <c r="B19794" s="1"/>
      <c r="C19794" s="1"/>
      <c r="D19794" s="8"/>
      <c r="E19794" s="1"/>
      <c r="F19794" s="1"/>
      <c r="G19794" s="1"/>
      <c r="H19794" s="1"/>
    </row>
    <row r="19795">
      <c r="A19795" s="1"/>
      <c r="B19795" s="1"/>
      <c r="C19795" s="1"/>
      <c r="D19795" s="8"/>
      <c r="E19795" s="1"/>
      <c r="F19795" s="1"/>
      <c r="G19795" s="1"/>
      <c r="H19795" s="1"/>
    </row>
    <row r="19796">
      <c r="A19796" s="1"/>
      <c r="B19796" s="1"/>
      <c r="C19796" s="1"/>
      <c r="D19796" s="8"/>
      <c r="E19796" s="1"/>
      <c r="F19796" s="1"/>
      <c r="G19796" s="1"/>
      <c r="H19796" s="1"/>
    </row>
    <row r="19797">
      <c r="A19797" s="1"/>
      <c r="B19797" s="1"/>
      <c r="C19797" s="1"/>
      <c r="D19797" s="8"/>
      <c r="E19797" s="1"/>
      <c r="F19797" s="1"/>
      <c r="G19797" s="1"/>
      <c r="H19797" s="1"/>
    </row>
    <row r="19798">
      <c r="A19798" s="1"/>
      <c r="B19798" s="1"/>
      <c r="C19798" s="1"/>
      <c r="D19798" s="8"/>
      <c r="E19798" s="1"/>
      <c r="F19798" s="1"/>
      <c r="G19798" s="1"/>
      <c r="H19798" s="1"/>
    </row>
    <row r="19799">
      <c r="A19799" s="1"/>
      <c r="B19799" s="1"/>
      <c r="C19799" s="1"/>
      <c r="D19799" s="8"/>
      <c r="E19799" s="1"/>
      <c r="F19799" s="1"/>
      <c r="G19799" s="1"/>
      <c r="H19799" s="1"/>
    </row>
    <row r="19800">
      <c r="A19800" s="1"/>
      <c r="B19800" s="1"/>
      <c r="C19800" s="1"/>
      <c r="D19800" s="8"/>
      <c r="E19800" s="1"/>
      <c r="F19800" s="1"/>
      <c r="G19800" s="1"/>
      <c r="H19800" s="1"/>
    </row>
    <row r="19801">
      <c r="A19801" s="1"/>
      <c r="B19801" s="1"/>
      <c r="C19801" s="1"/>
      <c r="D19801" s="8"/>
      <c r="E19801" s="1"/>
      <c r="F19801" s="1"/>
      <c r="G19801" s="1"/>
      <c r="H19801" s="1"/>
    </row>
    <row r="19802">
      <c r="A19802" s="1"/>
      <c r="B19802" s="1"/>
      <c r="C19802" s="1"/>
      <c r="D19802" s="8"/>
      <c r="E19802" s="1"/>
      <c r="F19802" s="1"/>
      <c r="G19802" s="1"/>
      <c r="H19802" s="1"/>
    </row>
    <row r="19803">
      <c r="A19803" s="1"/>
      <c r="B19803" s="1"/>
      <c r="C19803" s="1"/>
      <c r="D19803" s="8"/>
      <c r="E19803" s="1"/>
      <c r="F19803" s="1"/>
      <c r="G19803" s="1"/>
      <c r="H19803" s="1"/>
    </row>
    <row r="19804">
      <c r="A19804" s="1"/>
      <c r="B19804" s="1"/>
      <c r="C19804" s="1"/>
      <c r="D19804" s="8"/>
      <c r="E19804" s="1"/>
      <c r="F19804" s="1"/>
      <c r="G19804" s="1"/>
      <c r="H19804" s="1"/>
    </row>
    <row r="19805">
      <c r="A19805" s="1"/>
      <c r="B19805" s="1"/>
      <c r="C19805" s="1"/>
      <c r="D19805" s="8"/>
      <c r="E19805" s="1"/>
      <c r="F19805" s="1"/>
      <c r="G19805" s="1"/>
      <c r="H19805" s="1"/>
    </row>
    <row r="19806">
      <c r="A19806" s="1"/>
      <c r="B19806" s="1"/>
      <c r="C19806" s="1"/>
      <c r="D19806" s="8"/>
      <c r="E19806" s="1"/>
      <c r="F19806" s="1"/>
      <c r="G19806" s="1"/>
      <c r="H19806" s="1"/>
    </row>
    <row r="19807">
      <c r="A19807" s="1"/>
      <c r="B19807" s="1"/>
      <c r="C19807" s="1"/>
      <c r="D19807" s="8"/>
      <c r="E19807" s="1"/>
      <c r="F19807" s="1"/>
      <c r="G19807" s="1"/>
      <c r="H19807" s="1"/>
    </row>
    <row r="19808">
      <c r="A19808" s="1"/>
      <c r="B19808" s="1"/>
      <c r="C19808" s="1"/>
      <c r="D19808" s="8"/>
      <c r="E19808" s="1"/>
      <c r="F19808" s="1"/>
      <c r="G19808" s="1"/>
      <c r="H19808" s="1"/>
    </row>
    <row r="19809">
      <c r="A19809" s="1"/>
      <c r="B19809" s="1"/>
      <c r="C19809" s="1"/>
      <c r="D19809" s="8"/>
      <c r="E19809" s="1"/>
      <c r="F19809" s="1"/>
      <c r="G19809" s="1"/>
      <c r="H19809" s="1"/>
    </row>
    <row r="19810">
      <c r="A19810" s="1"/>
      <c r="B19810" s="1"/>
      <c r="C19810" s="1"/>
      <c r="D19810" s="8"/>
      <c r="E19810" s="1"/>
      <c r="F19810" s="1"/>
      <c r="G19810" s="1"/>
      <c r="H19810" s="1"/>
    </row>
    <row r="19811">
      <c r="A19811" s="1"/>
      <c r="B19811" s="1"/>
      <c r="C19811" s="1"/>
      <c r="D19811" s="8"/>
      <c r="E19811" s="1"/>
      <c r="F19811" s="1"/>
      <c r="G19811" s="1"/>
      <c r="H19811" s="1"/>
    </row>
    <row r="19812">
      <c r="A19812" s="1"/>
      <c r="B19812" s="1"/>
      <c r="C19812" s="1"/>
      <c r="D19812" s="8"/>
      <c r="E19812" s="1"/>
      <c r="F19812" s="1"/>
      <c r="G19812" s="1"/>
      <c r="H19812" s="1"/>
    </row>
    <row r="19813">
      <c r="A19813" s="1"/>
      <c r="B19813" s="1"/>
      <c r="C19813" s="1"/>
      <c r="D19813" s="8"/>
      <c r="E19813" s="1"/>
      <c r="F19813" s="1"/>
      <c r="G19813" s="1"/>
      <c r="H19813" s="1"/>
    </row>
    <row r="19814">
      <c r="A19814" s="1"/>
      <c r="B19814" s="1"/>
      <c r="C19814" s="1"/>
      <c r="D19814" s="8"/>
      <c r="E19814" s="1"/>
      <c r="F19814" s="1"/>
      <c r="G19814" s="1"/>
      <c r="H19814" s="1"/>
    </row>
    <row r="19815">
      <c r="A19815" s="1"/>
      <c r="B19815" s="1"/>
      <c r="C19815" s="1"/>
      <c r="D19815" s="8"/>
      <c r="E19815" s="1"/>
      <c r="F19815" s="1"/>
      <c r="G19815" s="1"/>
      <c r="H19815" s="1"/>
    </row>
    <row r="19816">
      <c r="A19816" s="1"/>
      <c r="B19816" s="1"/>
      <c r="C19816" s="1"/>
      <c r="D19816" s="8"/>
      <c r="E19816" s="1"/>
      <c r="F19816" s="1"/>
      <c r="G19816" s="1"/>
      <c r="H19816" s="1"/>
    </row>
    <row r="19817">
      <c r="A19817" s="1"/>
      <c r="B19817" s="1"/>
      <c r="C19817" s="1"/>
      <c r="D19817" s="8"/>
      <c r="E19817" s="1"/>
      <c r="F19817" s="1"/>
      <c r="G19817" s="1"/>
      <c r="H19817" s="1"/>
    </row>
    <row r="19818">
      <c r="A19818" s="1"/>
      <c r="B19818" s="1"/>
      <c r="C19818" s="1"/>
      <c r="D19818" s="8"/>
      <c r="E19818" s="1"/>
      <c r="F19818" s="1"/>
      <c r="G19818" s="1"/>
      <c r="H19818" s="1"/>
    </row>
    <row r="19819">
      <c r="A19819" s="1"/>
      <c r="B19819" s="1"/>
      <c r="C19819" s="1"/>
      <c r="D19819" s="8"/>
      <c r="E19819" s="1"/>
      <c r="F19819" s="1"/>
      <c r="G19819" s="1"/>
      <c r="H19819" s="1"/>
    </row>
    <row r="19820">
      <c r="A19820" s="1"/>
      <c r="B19820" s="1"/>
      <c r="C19820" s="1"/>
      <c r="D19820" s="8"/>
      <c r="E19820" s="1"/>
      <c r="F19820" s="1"/>
      <c r="G19820" s="1"/>
      <c r="H19820" s="1"/>
    </row>
    <row r="19821">
      <c r="A19821" s="1"/>
      <c r="B19821" s="1"/>
      <c r="C19821" s="1"/>
      <c r="D19821" s="8"/>
      <c r="E19821" s="1"/>
      <c r="F19821" s="1"/>
      <c r="G19821" s="1"/>
      <c r="H19821" s="1"/>
    </row>
    <row r="19822">
      <c r="A19822" s="1"/>
      <c r="B19822" s="1"/>
      <c r="C19822" s="1"/>
      <c r="D19822" s="8"/>
      <c r="E19822" s="1"/>
      <c r="F19822" s="1"/>
      <c r="G19822" s="1"/>
      <c r="H19822" s="1"/>
    </row>
    <row r="19823">
      <c r="A19823" s="1"/>
      <c r="B19823" s="1"/>
      <c r="C19823" s="1"/>
      <c r="D19823" s="8"/>
      <c r="E19823" s="1"/>
      <c r="F19823" s="1"/>
      <c r="G19823" s="1"/>
      <c r="H19823" s="1"/>
    </row>
    <row r="19824">
      <c r="A19824" s="1"/>
      <c r="B19824" s="1"/>
      <c r="C19824" s="1"/>
      <c r="D19824" s="8"/>
      <c r="E19824" s="1"/>
      <c r="F19824" s="1"/>
      <c r="G19824" s="1"/>
      <c r="H19824" s="1"/>
    </row>
    <row r="19825">
      <c r="A19825" s="1"/>
      <c r="B19825" s="1"/>
      <c r="C19825" s="1"/>
      <c r="D19825" s="8"/>
      <c r="E19825" s="1"/>
      <c r="F19825" s="1"/>
      <c r="G19825" s="1"/>
      <c r="H19825" s="1"/>
    </row>
    <row r="19826">
      <c r="A19826" s="1"/>
      <c r="B19826" s="1"/>
      <c r="C19826" s="1"/>
      <c r="D19826" s="8"/>
      <c r="E19826" s="1"/>
      <c r="F19826" s="1"/>
      <c r="G19826" s="1"/>
      <c r="H19826" s="1"/>
    </row>
    <row r="19827">
      <c r="A19827" s="1"/>
      <c r="B19827" s="1"/>
      <c r="C19827" s="1"/>
      <c r="D19827" s="8"/>
      <c r="E19827" s="1"/>
      <c r="F19827" s="1"/>
      <c r="G19827" s="1"/>
      <c r="H19827" s="1"/>
    </row>
    <row r="19828">
      <c r="A19828" s="1"/>
      <c r="B19828" s="1"/>
      <c r="C19828" s="1"/>
      <c r="D19828" s="8"/>
      <c r="E19828" s="1"/>
      <c r="F19828" s="1"/>
      <c r="G19828" s="1"/>
      <c r="H19828" s="1"/>
    </row>
    <row r="19829">
      <c r="A19829" s="1"/>
      <c r="B19829" s="1"/>
      <c r="C19829" s="1"/>
      <c r="D19829" s="8"/>
      <c r="E19829" s="1"/>
      <c r="F19829" s="1"/>
      <c r="G19829" s="1"/>
      <c r="H19829" s="1"/>
    </row>
    <row r="19830">
      <c r="A19830" s="1"/>
      <c r="B19830" s="1"/>
      <c r="C19830" s="1"/>
      <c r="D19830" s="8"/>
      <c r="E19830" s="1"/>
      <c r="F19830" s="1"/>
      <c r="G19830" s="1"/>
      <c r="H19830" s="1"/>
    </row>
    <row r="19831">
      <c r="A19831" s="1"/>
      <c r="B19831" s="1"/>
      <c r="C19831" s="1"/>
      <c r="D19831" s="8"/>
      <c r="E19831" s="1"/>
      <c r="F19831" s="1"/>
      <c r="G19831" s="1"/>
      <c r="H19831" s="1"/>
    </row>
    <row r="19832">
      <c r="A19832" s="1"/>
      <c r="B19832" s="1"/>
      <c r="C19832" s="1"/>
      <c r="D19832" s="8"/>
      <c r="E19832" s="1"/>
      <c r="F19832" s="1"/>
      <c r="G19832" s="1"/>
      <c r="H19832" s="1"/>
    </row>
    <row r="19833">
      <c r="A19833" s="1"/>
      <c r="B19833" s="1"/>
      <c r="C19833" s="1"/>
      <c r="D19833" s="8"/>
      <c r="E19833" s="1"/>
      <c r="F19833" s="1"/>
      <c r="G19833" s="1"/>
      <c r="H19833" s="1"/>
    </row>
    <row r="19834">
      <c r="A19834" s="1"/>
      <c r="B19834" s="1"/>
      <c r="C19834" s="1"/>
      <c r="D19834" s="8"/>
      <c r="E19834" s="1"/>
      <c r="F19834" s="1"/>
      <c r="G19834" s="1"/>
      <c r="H19834" s="1"/>
    </row>
    <row r="19835">
      <c r="A19835" s="1"/>
      <c r="B19835" s="1"/>
      <c r="C19835" s="1"/>
      <c r="D19835" s="8"/>
      <c r="E19835" s="1"/>
      <c r="F19835" s="1"/>
      <c r="G19835" s="1"/>
      <c r="H19835" s="1"/>
    </row>
    <row r="19836">
      <c r="A19836" s="1"/>
      <c r="B19836" s="1"/>
      <c r="C19836" s="1"/>
      <c r="D19836" s="8"/>
      <c r="E19836" s="1"/>
      <c r="F19836" s="1"/>
      <c r="G19836" s="1"/>
      <c r="H19836" s="1"/>
    </row>
    <row r="19837">
      <c r="A19837" s="1"/>
      <c r="B19837" s="1"/>
      <c r="C19837" s="1"/>
      <c r="D19837" s="8"/>
      <c r="E19837" s="1"/>
      <c r="F19837" s="1"/>
      <c r="G19837" s="1"/>
      <c r="H19837" s="1"/>
    </row>
    <row r="19838">
      <c r="A19838" s="1"/>
      <c r="B19838" s="1"/>
      <c r="C19838" s="1"/>
      <c r="D19838" s="8"/>
      <c r="E19838" s="1"/>
      <c r="F19838" s="1"/>
      <c r="G19838" s="1"/>
      <c r="H19838" s="1"/>
    </row>
    <row r="19839">
      <c r="A19839" s="1"/>
      <c r="B19839" s="1"/>
      <c r="C19839" s="1"/>
      <c r="D19839" s="8"/>
      <c r="E19839" s="1"/>
      <c r="F19839" s="1"/>
      <c r="G19839" s="1"/>
      <c r="H19839" s="1"/>
    </row>
    <row r="19840">
      <c r="A19840" s="1"/>
      <c r="B19840" s="1"/>
      <c r="C19840" s="1"/>
      <c r="D19840" s="8"/>
      <c r="E19840" s="1"/>
      <c r="F19840" s="1"/>
      <c r="G19840" s="1"/>
      <c r="H19840" s="1"/>
    </row>
    <row r="19841">
      <c r="A19841" s="1"/>
      <c r="B19841" s="1"/>
      <c r="C19841" s="1"/>
      <c r="D19841" s="8"/>
      <c r="E19841" s="1"/>
      <c r="F19841" s="1"/>
      <c r="G19841" s="1"/>
      <c r="H19841" s="1"/>
    </row>
    <row r="19842">
      <c r="A19842" s="1"/>
      <c r="B19842" s="1"/>
      <c r="C19842" s="1"/>
      <c r="D19842" s="8"/>
      <c r="E19842" s="1"/>
      <c r="F19842" s="1"/>
      <c r="G19842" s="1"/>
      <c r="H19842" s="1"/>
    </row>
    <row r="19843">
      <c r="A19843" s="1"/>
      <c r="B19843" s="1"/>
      <c r="C19843" s="1"/>
      <c r="D19843" s="8"/>
      <c r="E19843" s="1"/>
      <c r="F19843" s="1"/>
      <c r="G19843" s="1"/>
      <c r="H19843" s="1"/>
    </row>
    <row r="19844">
      <c r="A19844" s="1"/>
      <c r="B19844" s="1"/>
      <c r="C19844" s="1"/>
      <c r="D19844" s="8"/>
      <c r="E19844" s="1"/>
      <c r="F19844" s="1"/>
      <c r="G19844" s="1"/>
      <c r="H19844" s="1"/>
    </row>
    <row r="19845">
      <c r="A19845" s="1"/>
      <c r="B19845" s="1"/>
      <c r="C19845" s="1"/>
      <c r="D19845" s="8"/>
      <c r="E19845" s="1"/>
      <c r="F19845" s="1"/>
      <c r="G19845" s="1"/>
      <c r="H19845" s="1"/>
    </row>
    <row r="19846">
      <c r="A19846" s="1"/>
      <c r="B19846" s="1"/>
      <c r="C19846" s="1"/>
      <c r="D19846" s="8"/>
      <c r="E19846" s="1"/>
      <c r="F19846" s="1"/>
      <c r="G19846" s="1"/>
      <c r="H19846" s="1"/>
    </row>
    <row r="19847">
      <c r="A19847" s="1"/>
      <c r="B19847" s="1"/>
      <c r="C19847" s="1"/>
      <c r="D19847" s="8"/>
      <c r="E19847" s="1"/>
      <c r="F19847" s="1"/>
      <c r="G19847" s="1"/>
      <c r="H19847" s="1"/>
    </row>
    <row r="19848">
      <c r="A19848" s="1"/>
      <c r="B19848" s="1"/>
      <c r="C19848" s="1"/>
      <c r="D19848" s="8"/>
      <c r="E19848" s="1"/>
      <c r="F19848" s="1"/>
      <c r="G19848" s="1"/>
      <c r="H19848" s="1"/>
    </row>
    <row r="19849">
      <c r="A19849" s="1"/>
      <c r="B19849" s="1"/>
      <c r="C19849" s="1"/>
      <c r="D19849" s="8"/>
      <c r="E19849" s="1"/>
      <c r="F19849" s="1"/>
      <c r="G19849" s="1"/>
      <c r="H19849" s="1"/>
    </row>
    <row r="19850">
      <c r="A19850" s="1"/>
      <c r="B19850" s="1"/>
      <c r="C19850" s="1"/>
      <c r="D19850" s="8"/>
      <c r="E19850" s="1"/>
      <c r="F19850" s="1"/>
      <c r="G19850" s="1"/>
      <c r="H19850" s="1"/>
    </row>
    <row r="19851">
      <c r="A19851" s="1"/>
      <c r="B19851" s="1"/>
      <c r="C19851" s="1"/>
      <c r="D19851" s="8"/>
      <c r="E19851" s="1"/>
      <c r="F19851" s="1"/>
      <c r="G19851" s="1"/>
      <c r="H19851" s="1"/>
    </row>
    <row r="19852">
      <c r="A19852" s="1"/>
      <c r="B19852" s="1"/>
      <c r="C19852" s="1"/>
      <c r="D19852" s="8"/>
      <c r="E19852" s="1"/>
      <c r="F19852" s="1"/>
      <c r="G19852" s="1"/>
      <c r="H19852" s="1"/>
    </row>
    <row r="19853">
      <c r="A19853" s="1"/>
      <c r="B19853" s="1"/>
      <c r="C19853" s="1"/>
      <c r="D19853" s="8"/>
      <c r="E19853" s="1"/>
      <c r="F19853" s="1"/>
      <c r="G19853" s="1"/>
      <c r="H19853" s="1"/>
    </row>
    <row r="19854">
      <c r="A19854" s="1"/>
      <c r="B19854" s="1"/>
      <c r="C19854" s="1"/>
      <c r="D19854" s="8"/>
      <c r="E19854" s="1"/>
      <c r="F19854" s="1"/>
      <c r="G19854" s="1"/>
      <c r="H19854" s="1"/>
    </row>
    <row r="19855">
      <c r="A19855" s="1"/>
      <c r="B19855" s="1"/>
      <c r="C19855" s="1"/>
      <c r="D19855" s="8"/>
      <c r="E19855" s="1"/>
      <c r="F19855" s="1"/>
      <c r="G19855" s="1"/>
      <c r="H19855" s="1"/>
    </row>
    <row r="19856">
      <c r="A19856" s="1"/>
      <c r="B19856" s="1"/>
      <c r="C19856" s="1"/>
      <c r="D19856" s="8"/>
      <c r="E19856" s="1"/>
      <c r="F19856" s="1"/>
      <c r="G19856" s="1"/>
      <c r="H19856" s="1"/>
    </row>
    <row r="19857">
      <c r="A19857" s="1"/>
      <c r="B19857" s="1"/>
      <c r="C19857" s="1"/>
      <c r="D19857" s="8"/>
      <c r="E19857" s="1"/>
      <c r="F19857" s="1"/>
      <c r="G19857" s="1"/>
      <c r="H19857" s="1"/>
    </row>
    <row r="19858">
      <c r="A19858" s="1"/>
      <c r="B19858" s="1"/>
      <c r="C19858" s="1"/>
      <c r="D19858" s="8"/>
      <c r="E19858" s="1"/>
      <c r="F19858" s="1"/>
      <c r="G19858" s="1"/>
      <c r="H19858" s="1"/>
    </row>
    <row r="19859">
      <c r="A19859" s="1"/>
      <c r="B19859" s="1"/>
      <c r="C19859" s="1"/>
      <c r="D19859" s="8"/>
      <c r="E19859" s="1"/>
      <c r="F19859" s="1"/>
      <c r="G19859" s="1"/>
      <c r="H19859" s="1"/>
    </row>
    <row r="19860">
      <c r="A19860" s="1"/>
      <c r="B19860" s="1"/>
      <c r="C19860" s="1"/>
      <c r="D19860" s="8"/>
      <c r="E19860" s="1"/>
      <c r="F19860" s="1"/>
      <c r="G19860" s="1"/>
      <c r="H19860" s="1"/>
    </row>
    <row r="19861">
      <c r="A19861" s="1"/>
      <c r="B19861" s="1"/>
      <c r="C19861" s="1"/>
      <c r="D19861" s="8"/>
      <c r="E19861" s="1"/>
      <c r="F19861" s="1"/>
      <c r="G19861" s="1"/>
      <c r="H19861" s="1"/>
    </row>
    <row r="19862">
      <c r="A19862" s="1"/>
      <c r="B19862" s="1"/>
      <c r="C19862" s="1"/>
      <c r="D19862" s="8"/>
      <c r="E19862" s="1"/>
      <c r="F19862" s="1"/>
      <c r="G19862" s="1"/>
      <c r="H19862" s="1"/>
    </row>
    <row r="19863">
      <c r="A19863" s="1"/>
      <c r="B19863" s="1"/>
      <c r="C19863" s="1"/>
      <c r="D19863" s="8"/>
      <c r="E19863" s="1"/>
      <c r="F19863" s="1"/>
      <c r="G19863" s="1"/>
      <c r="H19863" s="1"/>
    </row>
    <row r="19864">
      <c r="A19864" s="1"/>
      <c r="B19864" s="1"/>
      <c r="C19864" s="1"/>
      <c r="D19864" s="8"/>
      <c r="E19864" s="1"/>
      <c r="F19864" s="1"/>
      <c r="G19864" s="1"/>
      <c r="H19864" s="1"/>
    </row>
    <row r="19865">
      <c r="A19865" s="1"/>
      <c r="B19865" s="1"/>
      <c r="C19865" s="1"/>
      <c r="D19865" s="8"/>
      <c r="E19865" s="1"/>
      <c r="F19865" s="1"/>
      <c r="G19865" s="1"/>
      <c r="H19865" s="1"/>
    </row>
    <row r="19866">
      <c r="A19866" s="1"/>
      <c r="B19866" s="1"/>
      <c r="C19866" s="1"/>
      <c r="D19866" s="8"/>
      <c r="E19866" s="1"/>
      <c r="F19866" s="1"/>
      <c r="G19866" s="1"/>
      <c r="H19866" s="1"/>
    </row>
    <row r="19867">
      <c r="A19867" s="1"/>
      <c r="B19867" s="1"/>
      <c r="C19867" s="1"/>
      <c r="D19867" s="8"/>
      <c r="E19867" s="1"/>
      <c r="F19867" s="1"/>
      <c r="G19867" s="1"/>
      <c r="H19867" s="1"/>
    </row>
    <row r="19868">
      <c r="A19868" s="1"/>
      <c r="B19868" s="1"/>
      <c r="C19868" s="1"/>
      <c r="D19868" s="8"/>
      <c r="E19868" s="1"/>
      <c r="F19868" s="1"/>
      <c r="G19868" s="1"/>
      <c r="H19868" s="1"/>
    </row>
    <row r="19869">
      <c r="A19869" s="1"/>
      <c r="B19869" s="1"/>
      <c r="C19869" s="1"/>
      <c r="D19869" s="8"/>
      <c r="E19869" s="1"/>
      <c r="F19869" s="1"/>
      <c r="G19869" s="1"/>
      <c r="H19869" s="1"/>
    </row>
    <row r="19870">
      <c r="A19870" s="1"/>
      <c r="B19870" s="1"/>
      <c r="C19870" s="1"/>
      <c r="D19870" s="8"/>
      <c r="E19870" s="1"/>
      <c r="F19870" s="1"/>
      <c r="G19870" s="1"/>
      <c r="H19870" s="1"/>
    </row>
    <row r="19871">
      <c r="A19871" s="1"/>
      <c r="B19871" s="1"/>
      <c r="C19871" s="1"/>
      <c r="D19871" s="8"/>
      <c r="E19871" s="1"/>
      <c r="F19871" s="1"/>
      <c r="G19871" s="1"/>
      <c r="H19871" s="1"/>
    </row>
    <row r="19872">
      <c r="A19872" s="1"/>
      <c r="B19872" s="1"/>
      <c r="C19872" s="1"/>
      <c r="D19872" s="8"/>
      <c r="E19872" s="1"/>
      <c r="F19872" s="1"/>
      <c r="G19872" s="1"/>
      <c r="H19872" s="1"/>
    </row>
    <row r="19873">
      <c r="A19873" s="1"/>
      <c r="B19873" s="1"/>
      <c r="C19873" s="1"/>
      <c r="D19873" s="8"/>
      <c r="E19873" s="1"/>
      <c r="F19873" s="1"/>
      <c r="G19873" s="1"/>
      <c r="H19873" s="1"/>
    </row>
    <row r="19874">
      <c r="A19874" s="1"/>
      <c r="B19874" s="1"/>
      <c r="C19874" s="1"/>
      <c r="D19874" s="8"/>
      <c r="E19874" s="1"/>
      <c r="F19874" s="1"/>
      <c r="G19874" s="1"/>
      <c r="H19874" s="1"/>
    </row>
    <row r="19875">
      <c r="A19875" s="1"/>
      <c r="B19875" s="1"/>
      <c r="C19875" s="1"/>
      <c r="D19875" s="8"/>
      <c r="E19875" s="1"/>
      <c r="F19875" s="1"/>
      <c r="G19875" s="1"/>
      <c r="H19875" s="1"/>
    </row>
    <row r="19876">
      <c r="A19876" s="1"/>
      <c r="B19876" s="1"/>
      <c r="C19876" s="1"/>
      <c r="D19876" s="8"/>
      <c r="E19876" s="1"/>
      <c r="F19876" s="1"/>
      <c r="G19876" s="1"/>
      <c r="H19876" s="1"/>
    </row>
    <row r="19877">
      <c r="A19877" s="1"/>
      <c r="B19877" s="1"/>
      <c r="C19877" s="1"/>
      <c r="D19877" s="8"/>
      <c r="E19877" s="1"/>
      <c r="F19877" s="1"/>
      <c r="G19877" s="1"/>
      <c r="H19877" s="1"/>
    </row>
    <row r="19878">
      <c r="A19878" s="1"/>
      <c r="B19878" s="1"/>
      <c r="C19878" s="1"/>
      <c r="D19878" s="8"/>
      <c r="E19878" s="1"/>
      <c r="F19878" s="1"/>
      <c r="G19878" s="1"/>
      <c r="H19878" s="1"/>
    </row>
    <row r="19879">
      <c r="A19879" s="1"/>
      <c r="B19879" s="1"/>
      <c r="C19879" s="1"/>
      <c r="D19879" s="8"/>
      <c r="E19879" s="1"/>
      <c r="F19879" s="1"/>
      <c r="G19879" s="1"/>
      <c r="H19879" s="1"/>
    </row>
    <row r="19880">
      <c r="A19880" s="1"/>
      <c r="B19880" s="1"/>
      <c r="C19880" s="1"/>
      <c r="D19880" s="8"/>
      <c r="E19880" s="1"/>
      <c r="F19880" s="1"/>
      <c r="G19880" s="1"/>
      <c r="H19880" s="1"/>
    </row>
    <row r="19881">
      <c r="A19881" s="1"/>
      <c r="B19881" s="1"/>
      <c r="C19881" s="1"/>
      <c r="D19881" s="8"/>
      <c r="E19881" s="1"/>
      <c r="F19881" s="1"/>
      <c r="G19881" s="1"/>
      <c r="H19881" s="1"/>
    </row>
    <row r="19882">
      <c r="A19882" s="1"/>
      <c r="B19882" s="1"/>
      <c r="C19882" s="1"/>
      <c r="D19882" s="8"/>
      <c r="E19882" s="1"/>
      <c r="F19882" s="1"/>
      <c r="G19882" s="1"/>
      <c r="H19882" s="1"/>
    </row>
    <row r="19883">
      <c r="A19883" s="1"/>
      <c r="B19883" s="1"/>
      <c r="C19883" s="1"/>
      <c r="D19883" s="8"/>
      <c r="E19883" s="1"/>
      <c r="F19883" s="1"/>
      <c r="G19883" s="1"/>
      <c r="H19883" s="1"/>
    </row>
    <row r="19884">
      <c r="A19884" s="1"/>
      <c r="B19884" s="1"/>
      <c r="C19884" s="1"/>
      <c r="D19884" s="8"/>
      <c r="E19884" s="1"/>
      <c r="F19884" s="1"/>
      <c r="G19884" s="1"/>
      <c r="H19884" s="1"/>
    </row>
    <row r="19885">
      <c r="A19885" s="1"/>
      <c r="B19885" s="1"/>
      <c r="C19885" s="1"/>
      <c r="D19885" s="8"/>
      <c r="E19885" s="1"/>
      <c r="F19885" s="1"/>
      <c r="G19885" s="1"/>
      <c r="H19885" s="1"/>
    </row>
    <row r="19886">
      <c r="A19886" s="1"/>
      <c r="B19886" s="1"/>
      <c r="C19886" s="1"/>
      <c r="D19886" s="8"/>
      <c r="E19886" s="1"/>
      <c r="F19886" s="1"/>
      <c r="G19886" s="1"/>
      <c r="H19886" s="1"/>
    </row>
    <row r="19887">
      <c r="A19887" s="1"/>
      <c r="B19887" s="1"/>
      <c r="C19887" s="1"/>
      <c r="D19887" s="8"/>
      <c r="E19887" s="1"/>
      <c r="F19887" s="1"/>
      <c r="G19887" s="1"/>
      <c r="H19887" s="1"/>
    </row>
    <row r="19888">
      <c r="A19888" s="1"/>
      <c r="B19888" s="1"/>
      <c r="C19888" s="1"/>
      <c r="D19888" s="8"/>
      <c r="E19888" s="1"/>
      <c r="F19888" s="1"/>
      <c r="G19888" s="1"/>
      <c r="H19888" s="1"/>
    </row>
    <row r="19889">
      <c r="A19889" s="1"/>
      <c r="B19889" s="1"/>
      <c r="C19889" s="1"/>
      <c r="D19889" s="8"/>
      <c r="E19889" s="1"/>
      <c r="F19889" s="1"/>
      <c r="G19889" s="1"/>
      <c r="H19889" s="1"/>
    </row>
    <row r="19890">
      <c r="A19890" s="1"/>
      <c r="B19890" s="1"/>
      <c r="C19890" s="1"/>
      <c r="D19890" s="8"/>
      <c r="E19890" s="1"/>
      <c r="F19890" s="1"/>
      <c r="G19890" s="1"/>
      <c r="H19890" s="1"/>
    </row>
    <row r="19891">
      <c r="A19891" s="1"/>
      <c r="B19891" s="1"/>
      <c r="C19891" s="1"/>
      <c r="D19891" s="8"/>
      <c r="E19891" s="1"/>
      <c r="F19891" s="1"/>
      <c r="G19891" s="1"/>
      <c r="H19891" s="1"/>
    </row>
    <row r="19892">
      <c r="A19892" s="1"/>
      <c r="B19892" s="1"/>
      <c r="C19892" s="1"/>
      <c r="D19892" s="8"/>
      <c r="E19892" s="1"/>
      <c r="F19892" s="1"/>
      <c r="G19892" s="1"/>
      <c r="H19892" s="1"/>
    </row>
    <row r="19893">
      <c r="A19893" s="1"/>
      <c r="B19893" s="1"/>
      <c r="C19893" s="1"/>
      <c r="D19893" s="8"/>
      <c r="E19893" s="1"/>
      <c r="F19893" s="1"/>
      <c r="G19893" s="1"/>
      <c r="H19893" s="1"/>
    </row>
    <row r="19894">
      <c r="A19894" s="1"/>
      <c r="B19894" s="1"/>
      <c r="C19894" s="1"/>
      <c r="D19894" s="8"/>
      <c r="E19894" s="1"/>
      <c r="F19894" s="1"/>
      <c r="G19894" s="1"/>
      <c r="H19894" s="1"/>
    </row>
    <row r="19895">
      <c r="A19895" s="1"/>
      <c r="B19895" s="1"/>
      <c r="C19895" s="1"/>
      <c r="D19895" s="8"/>
      <c r="E19895" s="1"/>
      <c r="F19895" s="1"/>
      <c r="G19895" s="1"/>
      <c r="H19895" s="1"/>
    </row>
    <row r="19896">
      <c r="A19896" s="1"/>
      <c r="B19896" s="1"/>
      <c r="C19896" s="1"/>
      <c r="D19896" s="8"/>
      <c r="E19896" s="1"/>
      <c r="F19896" s="1"/>
      <c r="G19896" s="1"/>
      <c r="H19896" s="1"/>
    </row>
    <row r="19897">
      <c r="A19897" s="1"/>
      <c r="B19897" s="1"/>
      <c r="C19897" s="1"/>
      <c r="D19897" s="8"/>
      <c r="E19897" s="1"/>
      <c r="F19897" s="1"/>
      <c r="G19897" s="1"/>
      <c r="H19897" s="1"/>
    </row>
    <row r="19898">
      <c r="A19898" s="1"/>
      <c r="B19898" s="1"/>
      <c r="C19898" s="1"/>
      <c r="D19898" s="8"/>
      <c r="E19898" s="1"/>
      <c r="F19898" s="1"/>
      <c r="G19898" s="1"/>
      <c r="H19898" s="1"/>
    </row>
    <row r="19899">
      <c r="A19899" s="1"/>
      <c r="B19899" s="1"/>
      <c r="C19899" s="1"/>
      <c r="D19899" s="8"/>
      <c r="E19899" s="1"/>
      <c r="F19899" s="1"/>
      <c r="G19899" s="1"/>
      <c r="H19899" s="1"/>
    </row>
    <row r="19900">
      <c r="A19900" s="1"/>
      <c r="B19900" s="1"/>
      <c r="C19900" s="1"/>
      <c r="D19900" s="8"/>
      <c r="E19900" s="1"/>
      <c r="F19900" s="1"/>
      <c r="G19900" s="1"/>
      <c r="H19900" s="1"/>
    </row>
    <row r="19901">
      <c r="A19901" s="1"/>
      <c r="B19901" s="1"/>
      <c r="C19901" s="1"/>
      <c r="D19901" s="8"/>
      <c r="E19901" s="1"/>
      <c r="F19901" s="1"/>
      <c r="G19901" s="1"/>
      <c r="H19901" s="1"/>
    </row>
    <row r="19902">
      <c r="A19902" s="1"/>
      <c r="B19902" s="1"/>
      <c r="C19902" s="1"/>
      <c r="D19902" s="8"/>
      <c r="E19902" s="1"/>
      <c r="F19902" s="1"/>
      <c r="G19902" s="1"/>
      <c r="H19902" s="1"/>
    </row>
    <row r="19903">
      <c r="A19903" s="1"/>
      <c r="B19903" s="1"/>
      <c r="C19903" s="1"/>
      <c r="D19903" s="8"/>
      <c r="E19903" s="1"/>
      <c r="F19903" s="1"/>
      <c r="G19903" s="1"/>
      <c r="H19903" s="1"/>
    </row>
    <row r="19904">
      <c r="A19904" s="1"/>
      <c r="B19904" s="1"/>
      <c r="C19904" s="1"/>
      <c r="D19904" s="8"/>
      <c r="E19904" s="1"/>
      <c r="F19904" s="1"/>
      <c r="G19904" s="1"/>
      <c r="H19904" s="1"/>
    </row>
    <row r="19905">
      <c r="A19905" s="1"/>
      <c r="B19905" s="1"/>
      <c r="C19905" s="1"/>
      <c r="D19905" s="8"/>
      <c r="E19905" s="1"/>
      <c r="F19905" s="1"/>
      <c r="G19905" s="1"/>
      <c r="H19905" s="1"/>
    </row>
    <row r="19906">
      <c r="A19906" s="1"/>
      <c r="B19906" s="1"/>
      <c r="C19906" s="1"/>
      <c r="D19906" s="8"/>
      <c r="E19906" s="1"/>
      <c r="F19906" s="1"/>
      <c r="G19906" s="1"/>
      <c r="H19906" s="1"/>
    </row>
    <row r="19907">
      <c r="A19907" s="1"/>
      <c r="B19907" s="1"/>
      <c r="C19907" s="1"/>
      <c r="D19907" s="8"/>
      <c r="E19907" s="1"/>
      <c r="F19907" s="1"/>
      <c r="G19907" s="1"/>
      <c r="H19907" s="1"/>
    </row>
    <row r="19908">
      <c r="A19908" s="1"/>
      <c r="B19908" s="1"/>
      <c r="C19908" s="1"/>
      <c r="D19908" s="8"/>
      <c r="E19908" s="1"/>
      <c r="F19908" s="1"/>
      <c r="G19908" s="1"/>
      <c r="H19908" s="1"/>
    </row>
    <row r="19909">
      <c r="A19909" s="1"/>
      <c r="B19909" s="1"/>
      <c r="C19909" s="1"/>
      <c r="D19909" s="8"/>
      <c r="E19909" s="1"/>
      <c r="F19909" s="1"/>
      <c r="G19909" s="1"/>
      <c r="H19909" s="1"/>
    </row>
    <row r="19910">
      <c r="A19910" s="1"/>
      <c r="B19910" s="1"/>
      <c r="C19910" s="1"/>
      <c r="D19910" s="8"/>
      <c r="E19910" s="1"/>
      <c r="F19910" s="1"/>
      <c r="G19910" s="1"/>
      <c r="H19910" s="1"/>
    </row>
    <row r="19911">
      <c r="A19911" s="1"/>
      <c r="B19911" s="1"/>
      <c r="C19911" s="1"/>
      <c r="D19911" s="8"/>
      <c r="E19911" s="1"/>
      <c r="F19911" s="1"/>
      <c r="G19911" s="1"/>
      <c r="H19911" s="1"/>
    </row>
    <row r="19912">
      <c r="A19912" s="1"/>
      <c r="B19912" s="1"/>
      <c r="C19912" s="1"/>
      <c r="D19912" s="8"/>
      <c r="E19912" s="1"/>
      <c r="F19912" s="1"/>
      <c r="G19912" s="1"/>
      <c r="H19912" s="1"/>
    </row>
    <row r="19913">
      <c r="A19913" s="1"/>
      <c r="B19913" s="1"/>
      <c r="C19913" s="1"/>
      <c r="D19913" s="8"/>
      <c r="E19913" s="1"/>
      <c r="F19913" s="1"/>
      <c r="G19913" s="1"/>
      <c r="H19913" s="1"/>
    </row>
    <row r="19914">
      <c r="A19914" s="1"/>
      <c r="B19914" s="1"/>
      <c r="C19914" s="1"/>
      <c r="D19914" s="8"/>
      <c r="E19914" s="1"/>
      <c r="F19914" s="1"/>
      <c r="G19914" s="1"/>
      <c r="H19914" s="1"/>
    </row>
    <row r="19915">
      <c r="A19915" s="1"/>
      <c r="B19915" s="1"/>
      <c r="C19915" s="1"/>
      <c r="D19915" s="8"/>
      <c r="E19915" s="1"/>
      <c r="F19915" s="1"/>
      <c r="G19915" s="1"/>
      <c r="H19915" s="1"/>
    </row>
    <row r="19916">
      <c r="A19916" s="1"/>
      <c r="B19916" s="1"/>
      <c r="C19916" s="1"/>
      <c r="D19916" s="8"/>
      <c r="E19916" s="1"/>
      <c r="F19916" s="1"/>
      <c r="G19916" s="1"/>
      <c r="H19916" s="1"/>
    </row>
    <row r="19917">
      <c r="A19917" s="1"/>
      <c r="B19917" s="1"/>
      <c r="C19917" s="1"/>
      <c r="D19917" s="8"/>
      <c r="E19917" s="1"/>
      <c r="F19917" s="1"/>
      <c r="G19917" s="1"/>
      <c r="H19917" s="1"/>
    </row>
    <row r="19918">
      <c r="A19918" s="1"/>
      <c r="B19918" s="1"/>
      <c r="C19918" s="1"/>
      <c r="D19918" s="8"/>
      <c r="E19918" s="1"/>
      <c r="F19918" s="1"/>
      <c r="G19918" s="1"/>
      <c r="H19918" s="1"/>
    </row>
    <row r="19919">
      <c r="A19919" s="1"/>
      <c r="B19919" s="1"/>
      <c r="C19919" s="1"/>
      <c r="D19919" s="8"/>
      <c r="E19919" s="1"/>
      <c r="F19919" s="1"/>
      <c r="G19919" s="1"/>
      <c r="H19919" s="1"/>
    </row>
    <row r="19920">
      <c r="A19920" s="1"/>
      <c r="B19920" s="1"/>
      <c r="C19920" s="1"/>
      <c r="D19920" s="8"/>
      <c r="E19920" s="1"/>
      <c r="F19920" s="1"/>
      <c r="G19920" s="1"/>
      <c r="H19920" s="1"/>
    </row>
    <row r="19921">
      <c r="A19921" s="1"/>
      <c r="B19921" s="1"/>
      <c r="C19921" s="1"/>
      <c r="D19921" s="8"/>
      <c r="E19921" s="1"/>
      <c r="F19921" s="1"/>
      <c r="G19921" s="1"/>
      <c r="H19921" s="1"/>
    </row>
    <row r="19922">
      <c r="A19922" s="1"/>
      <c r="B19922" s="1"/>
      <c r="C19922" s="1"/>
      <c r="D19922" s="8"/>
      <c r="E19922" s="1"/>
      <c r="F19922" s="1"/>
      <c r="G19922" s="1"/>
      <c r="H19922" s="1"/>
    </row>
    <row r="19923">
      <c r="A19923" s="1"/>
      <c r="B19923" s="1"/>
      <c r="C19923" s="1"/>
      <c r="D19923" s="8"/>
      <c r="E19923" s="1"/>
      <c r="F19923" s="1"/>
      <c r="G19923" s="1"/>
      <c r="H19923" s="1"/>
    </row>
    <row r="19924">
      <c r="A19924" s="1"/>
      <c r="B19924" s="1"/>
      <c r="C19924" s="1"/>
      <c r="D19924" s="8"/>
      <c r="E19924" s="1"/>
      <c r="F19924" s="1"/>
      <c r="G19924" s="1"/>
      <c r="H19924" s="1"/>
    </row>
    <row r="19925">
      <c r="A19925" s="1"/>
      <c r="B19925" s="1"/>
      <c r="C19925" s="1"/>
      <c r="D19925" s="8"/>
      <c r="E19925" s="1"/>
      <c r="F19925" s="1"/>
      <c r="G19925" s="1"/>
      <c r="H19925" s="1"/>
    </row>
    <row r="19926">
      <c r="A19926" s="1"/>
      <c r="B19926" s="1"/>
      <c r="C19926" s="1"/>
      <c r="D19926" s="8"/>
      <c r="E19926" s="1"/>
      <c r="F19926" s="1"/>
      <c r="G19926" s="1"/>
      <c r="H19926" s="1"/>
    </row>
    <row r="19927">
      <c r="A19927" s="1"/>
      <c r="B19927" s="1"/>
      <c r="C19927" s="1"/>
      <c r="D19927" s="8"/>
      <c r="E19927" s="1"/>
      <c r="F19927" s="1"/>
      <c r="G19927" s="1"/>
      <c r="H19927" s="1"/>
    </row>
    <row r="19928">
      <c r="A19928" s="1"/>
      <c r="B19928" s="1"/>
      <c r="C19928" s="1"/>
      <c r="D19928" s="8"/>
      <c r="E19928" s="1"/>
      <c r="F19928" s="1"/>
      <c r="G19928" s="1"/>
      <c r="H19928" s="1"/>
    </row>
    <row r="19929">
      <c r="A19929" s="1"/>
      <c r="B19929" s="1"/>
      <c r="C19929" s="1"/>
      <c r="D19929" s="8"/>
      <c r="E19929" s="1"/>
      <c r="F19929" s="1"/>
      <c r="G19929" s="1"/>
      <c r="H19929" s="1"/>
    </row>
    <row r="19930">
      <c r="A19930" s="1"/>
      <c r="B19930" s="1"/>
      <c r="C19930" s="1"/>
      <c r="D19930" s="8"/>
      <c r="E19930" s="1"/>
      <c r="F19930" s="1"/>
      <c r="G19930" s="1"/>
      <c r="H19930" s="1"/>
    </row>
    <row r="19931">
      <c r="A19931" s="1"/>
      <c r="B19931" s="1"/>
      <c r="C19931" s="1"/>
      <c r="D19931" s="8"/>
      <c r="E19931" s="1"/>
      <c r="F19931" s="1"/>
      <c r="G19931" s="1"/>
      <c r="H19931" s="1"/>
    </row>
    <row r="19932">
      <c r="A19932" s="1"/>
      <c r="B19932" s="1"/>
      <c r="C19932" s="1"/>
      <c r="D19932" s="8"/>
      <c r="E19932" s="1"/>
      <c r="F19932" s="1"/>
      <c r="G19932" s="1"/>
      <c r="H19932" s="1"/>
    </row>
    <row r="19933">
      <c r="A19933" s="1"/>
      <c r="B19933" s="1"/>
      <c r="C19933" s="1"/>
      <c r="D19933" s="8"/>
      <c r="E19933" s="1"/>
      <c r="F19933" s="1"/>
      <c r="G19933" s="1"/>
      <c r="H19933" s="1"/>
    </row>
    <row r="19934">
      <c r="A19934" s="1"/>
      <c r="B19934" s="1"/>
      <c r="C19934" s="1"/>
      <c r="D19934" s="8"/>
      <c r="E19934" s="1"/>
      <c r="F19934" s="1"/>
      <c r="G19934" s="1"/>
      <c r="H19934" s="1"/>
    </row>
    <row r="19935">
      <c r="A19935" s="1"/>
      <c r="B19935" s="1"/>
      <c r="C19935" s="1"/>
      <c r="D19935" s="8"/>
      <c r="E19935" s="1"/>
      <c r="F19935" s="1"/>
      <c r="G19935" s="1"/>
      <c r="H19935" s="1"/>
    </row>
    <row r="19936">
      <c r="A19936" s="1"/>
      <c r="B19936" s="1"/>
      <c r="C19936" s="1"/>
      <c r="D19936" s="8"/>
      <c r="E19936" s="1"/>
      <c r="F19936" s="1"/>
      <c r="G19936" s="1"/>
      <c r="H19936" s="1"/>
    </row>
    <row r="19937">
      <c r="A19937" s="1"/>
      <c r="B19937" s="1"/>
      <c r="C19937" s="1"/>
      <c r="D19937" s="8"/>
      <c r="E19937" s="1"/>
      <c r="F19937" s="1"/>
      <c r="G19937" s="1"/>
      <c r="H19937" s="1"/>
    </row>
    <row r="19938">
      <c r="A19938" s="1"/>
      <c r="B19938" s="1"/>
      <c r="C19938" s="1"/>
      <c r="D19938" s="8"/>
      <c r="E19938" s="1"/>
      <c r="F19938" s="1"/>
      <c r="G19938" s="1"/>
      <c r="H19938" s="1"/>
    </row>
    <row r="19939">
      <c r="A19939" s="1"/>
      <c r="B19939" s="1"/>
      <c r="C19939" s="1"/>
      <c r="D19939" s="8"/>
      <c r="E19939" s="1"/>
      <c r="F19939" s="1"/>
      <c r="G19939" s="1"/>
      <c r="H19939" s="1"/>
    </row>
    <row r="19940">
      <c r="A19940" s="1"/>
      <c r="B19940" s="1"/>
      <c r="C19940" s="1"/>
      <c r="D19940" s="8"/>
      <c r="E19940" s="1"/>
      <c r="F19940" s="1"/>
      <c r="G19940" s="1"/>
      <c r="H19940" s="1"/>
    </row>
    <row r="19941">
      <c r="A19941" s="1"/>
      <c r="B19941" s="1"/>
      <c r="C19941" s="1"/>
      <c r="D19941" s="8"/>
      <c r="E19941" s="1"/>
      <c r="F19941" s="1"/>
      <c r="G19941" s="1"/>
      <c r="H19941" s="1"/>
    </row>
    <row r="19942">
      <c r="A19942" s="1"/>
      <c r="B19942" s="1"/>
      <c r="C19942" s="1"/>
      <c r="D19942" s="8"/>
      <c r="E19942" s="1"/>
      <c r="F19942" s="1"/>
      <c r="G19942" s="1"/>
      <c r="H19942" s="1"/>
    </row>
    <row r="19943">
      <c r="A19943" s="1"/>
      <c r="B19943" s="1"/>
      <c r="C19943" s="1"/>
      <c r="D19943" s="8"/>
      <c r="E19943" s="1"/>
      <c r="F19943" s="1"/>
      <c r="G19943" s="1"/>
      <c r="H19943" s="1"/>
    </row>
    <row r="19944">
      <c r="A19944" s="1"/>
      <c r="B19944" s="1"/>
      <c r="C19944" s="1"/>
      <c r="D19944" s="8"/>
      <c r="E19944" s="1"/>
      <c r="F19944" s="1"/>
      <c r="G19944" s="1"/>
      <c r="H19944" s="1"/>
    </row>
    <row r="19945">
      <c r="A19945" s="1"/>
      <c r="B19945" s="1"/>
      <c r="C19945" s="1"/>
      <c r="D19945" s="8"/>
      <c r="E19945" s="1"/>
      <c r="F19945" s="1"/>
      <c r="G19945" s="1"/>
      <c r="H19945" s="1"/>
    </row>
    <row r="19946">
      <c r="A19946" s="1"/>
      <c r="B19946" s="1"/>
      <c r="C19946" s="1"/>
      <c r="D19946" s="8"/>
      <c r="E19946" s="1"/>
      <c r="F19946" s="1"/>
      <c r="G19946" s="1"/>
      <c r="H19946" s="1"/>
    </row>
    <row r="19947">
      <c r="A19947" s="1"/>
      <c r="B19947" s="1"/>
      <c r="C19947" s="1"/>
      <c r="D19947" s="8"/>
      <c r="E19947" s="1"/>
      <c r="F19947" s="1"/>
      <c r="G19947" s="1"/>
      <c r="H19947" s="1"/>
    </row>
    <row r="19948">
      <c r="A19948" s="1"/>
      <c r="B19948" s="1"/>
      <c r="C19948" s="1"/>
      <c r="D19948" s="8"/>
      <c r="E19948" s="1"/>
      <c r="F19948" s="1"/>
      <c r="G19948" s="1"/>
      <c r="H19948" s="1"/>
    </row>
    <row r="19949">
      <c r="A19949" s="1"/>
      <c r="B19949" s="1"/>
      <c r="C19949" s="1"/>
      <c r="D19949" s="8"/>
      <c r="E19949" s="1"/>
      <c r="F19949" s="1"/>
      <c r="G19949" s="1"/>
      <c r="H19949" s="1"/>
    </row>
    <row r="19950">
      <c r="A19950" s="1"/>
      <c r="B19950" s="1"/>
      <c r="C19950" s="1"/>
      <c r="D19950" s="8"/>
      <c r="E19950" s="1"/>
      <c r="F19950" s="1"/>
      <c r="G19950" s="1"/>
      <c r="H19950" s="1"/>
    </row>
    <row r="19951">
      <c r="A19951" s="1"/>
      <c r="B19951" s="1"/>
      <c r="C19951" s="1"/>
      <c r="D19951" s="8"/>
      <c r="E19951" s="1"/>
      <c r="F19951" s="1"/>
      <c r="G19951" s="1"/>
      <c r="H19951" s="1"/>
    </row>
    <row r="19952">
      <c r="A19952" s="1"/>
      <c r="B19952" s="1"/>
      <c r="C19952" s="1"/>
      <c r="D19952" s="8"/>
      <c r="E19952" s="1"/>
      <c r="F19952" s="1"/>
      <c r="G19952" s="1"/>
      <c r="H19952" s="1"/>
    </row>
    <row r="19953">
      <c r="A19953" s="1"/>
      <c r="B19953" s="1"/>
      <c r="C19953" s="1"/>
      <c r="D19953" s="8"/>
      <c r="E19953" s="1"/>
      <c r="F19953" s="1"/>
      <c r="G19953" s="1"/>
      <c r="H19953" s="1"/>
    </row>
    <row r="19954">
      <c r="A19954" s="1"/>
      <c r="B19954" s="1"/>
      <c r="C19954" s="1"/>
      <c r="D19954" s="8"/>
      <c r="E19954" s="1"/>
      <c r="F19954" s="1"/>
      <c r="G19954" s="1"/>
      <c r="H19954" s="1"/>
    </row>
    <row r="19955">
      <c r="A19955" s="1"/>
      <c r="B19955" s="1"/>
      <c r="C19955" s="1"/>
      <c r="D19955" s="8"/>
      <c r="E19955" s="1"/>
      <c r="F19955" s="1"/>
      <c r="G19955" s="1"/>
      <c r="H19955" s="1"/>
    </row>
    <row r="19956">
      <c r="A19956" s="1"/>
      <c r="B19956" s="1"/>
      <c r="C19956" s="1"/>
      <c r="D19956" s="8"/>
      <c r="E19956" s="1"/>
      <c r="F19956" s="1"/>
      <c r="G19956" s="1"/>
      <c r="H19956" s="1"/>
    </row>
    <row r="19957">
      <c r="A19957" s="1"/>
      <c r="B19957" s="1"/>
      <c r="C19957" s="1"/>
      <c r="D19957" s="8"/>
      <c r="E19957" s="1"/>
      <c r="F19957" s="1"/>
      <c r="G19957" s="1"/>
      <c r="H19957" s="1"/>
    </row>
    <row r="19958">
      <c r="A19958" s="1"/>
      <c r="B19958" s="1"/>
      <c r="C19958" s="1"/>
      <c r="D19958" s="8"/>
      <c r="E19958" s="1"/>
      <c r="F19958" s="1"/>
      <c r="G19958" s="1"/>
      <c r="H19958" s="1"/>
    </row>
    <row r="19959">
      <c r="A19959" s="1"/>
      <c r="B19959" s="1"/>
      <c r="C19959" s="1"/>
      <c r="D19959" s="8"/>
      <c r="E19959" s="1"/>
      <c r="F19959" s="1"/>
      <c r="G19959" s="1"/>
      <c r="H19959" s="1"/>
    </row>
    <row r="19960">
      <c r="A19960" s="1"/>
      <c r="B19960" s="1"/>
      <c r="C19960" s="1"/>
      <c r="D19960" s="8"/>
      <c r="E19960" s="1"/>
      <c r="F19960" s="1"/>
      <c r="G19960" s="1"/>
      <c r="H19960" s="1"/>
    </row>
    <row r="19961">
      <c r="A19961" s="1"/>
      <c r="B19961" s="1"/>
      <c r="C19961" s="1"/>
      <c r="D19961" s="8"/>
      <c r="E19961" s="1"/>
      <c r="F19961" s="1"/>
      <c r="G19961" s="1"/>
      <c r="H19961" s="1"/>
    </row>
    <row r="19962">
      <c r="A19962" s="1"/>
      <c r="B19962" s="1"/>
      <c r="C19962" s="1"/>
      <c r="D19962" s="8"/>
      <c r="E19962" s="1"/>
      <c r="F19962" s="1"/>
      <c r="G19962" s="1"/>
      <c r="H19962" s="1"/>
    </row>
    <row r="19963">
      <c r="A19963" s="1"/>
      <c r="B19963" s="1"/>
      <c r="C19963" s="1"/>
      <c r="D19963" s="8"/>
      <c r="E19963" s="1"/>
      <c r="F19963" s="1"/>
      <c r="G19963" s="1"/>
      <c r="H19963" s="1"/>
    </row>
    <row r="19964">
      <c r="A19964" s="1"/>
      <c r="B19964" s="1"/>
      <c r="C19964" s="1"/>
      <c r="D19964" s="8"/>
      <c r="E19964" s="1"/>
      <c r="F19964" s="1"/>
      <c r="G19964" s="1"/>
      <c r="H19964" s="1"/>
    </row>
    <row r="19965">
      <c r="A19965" s="1"/>
      <c r="B19965" s="1"/>
      <c r="C19965" s="1"/>
      <c r="D19965" s="8"/>
      <c r="E19965" s="1"/>
      <c r="F19965" s="1"/>
      <c r="G19965" s="1"/>
      <c r="H19965" s="1"/>
    </row>
    <row r="19966">
      <c r="A19966" s="1"/>
      <c r="B19966" s="1"/>
      <c r="C19966" s="1"/>
      <c r="D19966" s="8"/>
      <c r="E19966" s="1"/>
      <c r="F19966" s="1"/>
      <c r="G19966" s="1"/>
      <c r="H19966" s="1"/>
    </row>
    <row r="19967">
      <c r="A19967" s="1"/>
      <c r="B19967" s="1"/>
      <c r="C19967" s="1"/>
      <c r="D19967" s="8"/>
      <c r="E19967" s="1"/>
      <c r="F19967" s="1"/>
      <c r="G19967" s="1"/>
      <c r="H19967" s="1"/>
    </row>
    <row r="19968">
      <c r="A19968" s="1"/>
      <c r="B19968" s="1"/>
      <c r="C19968" s="1"/>
      <c r="D19968" s="8"/>
      <c r="E19968" s="1"/>
      <c r="F19968" s="1"/>
      <c r="G19968" s="1"/>
      <c r="H19968" s="1"/>
    </row>
    <row r="19969">
      <c r="A19969" s="1"/>
      <c r="B19969" s="1"/>
      <c r="C19969" s="1"/>
      <c r="D19969" s="8"/>
      <c r="E19969" s="1"/>
      <c r="F19969" s="1"/>
      <c r="G19969" s="1"/>
      <c r="H19969" s="1"/>
    </row>
    <row r="19970">
      <c r="A19970" s="1"/>
      <c r="B19970" s="1"/>
      <c r="C19970" s="1"/>
      <c r="D19970" s="8"/>
      <c r="E19970" s="1"/>
      <c r="F19970" s="1"/>
      <c r="G19970" s="1"/>
      <c r="H19970" s="1"/>
    </row>
    <row r="19971">
      <c r="A19971" s="1"/>
      <c r="B19971" s="1"/>
      <c r="C19971" s="1"/>
      <c r="D19971" s="8"/>
      <c r="E19971" s="1"/>
      <c r="F19971" s="1"/>
      <c r="G19971" s="1"/>
      <c r="H19971" s="1"/>
    </row>
    <row r="19972">
      <c r="A19972" s="1"/>
      <c r="B19972" s="1"/>
      <c r="C19972" s="1"/>
      <c r="D19972" s="8"/>
      <c r="E19972" s="1"/>
      <c r="F19972" s="1"/>
      <c r="G19972" s="1"/>
      <c r="H19972" s="1"/>
    </row>
    <row r="19973">
      <c r="A19973" s="1"/>
      <c r="B19973" s="1"/>
      <c r="C19973" s="1"/>
      <c r="D19973" s="8"/>
      <c r="E19973" s="1"/>
      <c r="F19973" s="1"/>
      <c r="G19973" s="1"/>
      <c r="H19973" s="1"/>
    </row>
    <row r="19974">
      <c r="A19974" s="1"/>
      <c r="B19974" s="1"/>
      <c r="C19974" s="1"/>
      <c r="D19974" s="8"/>
      <c r="E19974" s="1"/>
      <c r="F19974" s="1"/>
      <c r="G19974" s="1"/>
      <c r="H19974" s="1"/>
    </row>
    <row r="19975">
      <c r="A19975" s="1"/>
      <c r="B19975" s="1"/>
      <c r="C19975" s="1"/>
      <c r="D19975" s="8"/>
      <c r="E19975" s="1"/>
      <c r="F19975" s="1"/>
      <c r="G19975" s="1"/>
      <c r="H19975" s="1"/>
    </row>
    <row r="19976">
      <c r="A19976" s="1"/>
      <c r="B19976" s="1"/>
      <c r="C19976" s="1"/>
      <c r="D19976" s="8"/>
      <c r="E19976" s="1"/>
      <c r="F19976" s="1"/>
      <c r="G19976" s="1"/>
      <c r="H19976" s="1"/>
    </row>
    <row r="19977">
      <c r="A19977" s="1"/>
      <c r="B19977" s="1"/>
      <c r="C19977" s="1"/>
      <c r="D19977" s="8"/>
      <c r="E19977" s="1"/>
      <c r="F19977" s="1"/>
      <c r="G19977" s="1"/>
      <c r="H19977" s="1"/>
    </row>
    <row r="19978">
      <c r="A19978" s="1"/>
      <c r="B19978" s="1"/>
      <c r="C19978" s="1"/>
      <c r="D19978" s="8"/>
      <c r="E19978" s="1"/>
      <c r="F19978" s="1"/>
      <c r="G19978" s="1"/>
      <c r="H19978" s="1"/>
    </row>
    <row r="19979">
      <c r="A19979" s="1"/>
      <c r="B19979" s="1"/>
      <c r="C19979" s="1"/>
      <c r="D19979" s="8"/>
      <c r="E19979" s="1"/>
      <c r="F19979" s="1"/>
      <c r="G19979" s="1"/>
      <c r="H19979" s="1"/>
    </row>
    <row r="19980">
      <c r="A19980" s="1"/>
      <c r="B19980" s="1"/>
      <c r="C19980" s="1"/>
      <c r="D19980" s="8"/>
      <c r="E19980" s="1"/>
      <c r="F19980" s="1"/>
      <c r="G19980" s="1"/>
      <c r="H19980" s="1"/>
    </row>
    <row r="19981">
      <c r="A19981" s="1"/>
      <c r="B19981" s="1"/>
      <c r="C19981" s="1"/>
      <c r="D19981" s="8"/>
      <c r="E19981" s="1"/>
      <c r="F19981" s="1"/>
      <c r="G19981" s="1"/>
      <c r="H19981" s="1"/>
    </row>
    <row r="19982">
      <c r="A19982" s="1"/>
      <c r="B19982" s="1"/>
      <c r="C19982" s="1"/>
      <c r="D19982" s="8"/>
      <c r="E19982" s="1"/>
      <c r="F19982" s="1"/>
      <c r="G19982" s="1"/>
      <c r="H19982" s="1"/>
    </row>
    <row r="19983">
      <c r="A19983" s="1"/>
      <c r="B19983" s="1"/>
      <c r="C19983" s="1"/>
      <c r="D19983" s="8"/>
      <c r="E19983" s="1"/>
      <c r="F19983" s="1"/>
      <c r="G19983" s="1"/>
      <c r="H19983" s="1"/>
    </row>
    <row r="19984">
      <c r="A19984" s="1"/>
      <c r="B19984" s="1"/>
      <c r="C19984" s="1"/>
      <c r="D19984" s="8"/>
      <c r="E19984" s="1"/>
      <c r="F19984" s="1"/>
      <c r="G19984" s="1"/>
      <c r="H19984" s="1"/>
    </row>
    <row r="19985">
      <c r="A19985" s="1"/>
      <c r="B19985" s="1"/>
      <c r="C19985" s="1"/>
      <c r="D19985" s="8"/>
      <c r="E19985" s="1"/>
      <c r="F19985" s="1"/>
      <c r="G19985" s="1"/>
      <c r="H19985" s="1"/>
    </row>
    <row r="19986">
      <c r="A19986" s="1"/>
      <c r="B19986" s="1"/>
      <c r="C19986" s="1"/>
      <c r="D19986" s="8"/>
      <c r="E19986" s="1"/>
      <c r="F19986" s="1"/>
      <c r="G19986" s="1"/>
      <c r="H19986" s="1"/>
    </row>
    <row r="19987">
      <c r="A19987" s="1"/>
      <c r="B19987" s="1"/>
      <c r="C19987" s="1"/>
      <c r="D19987" s="8"/>
      <c r="E19987" s="1"/>
      <c r="F19987" s="1"/>
      <c r="G19987" s="1"/>
      <c r="H19987" s="1"/>
    </row>
    <row r="19988">
      <c r="A19988" s="1"/>
      <c r="B19988" s="1"/>
      <c r="C19988" s="1"/>
      <c r="D19988" s="8"/>
      <c r="E19988" s="1"/>
      <c r="F19988" s="1"/>
      <c r="G19988" s="1"/>
      <c r="H19988" s="1"/>
    </row>
    <row r="19989">
      <c r="A19989" s="1"/>
      <c r="B19989" s="1"/>
      <c r="C19989" s="1"/>
      <c r="D19989" s="8"/>
      <c r="E19989" s="1"/>
      <c r="F19989" s="1"/>
      <c r="G19989" s="1"/>
      <c r="H19989" s="1"/>
    </row>
    <row r="19990">
      <c r="A19990" s="1"/>
      <c r="B19990" s="1"/>
      <c r="C19990" s="1"/>
      <c r="D19990" s="8"/>
      <c r="E19990" s="1"/>
      <c r="F19990" s="1"/>
      <c r="G19990" s="1"/>
      <c r="H19990" s="1"/>
    </row>
    <row r="19991">
      <c r="A19991" s="1"/>
      <c r="B19991" s="1"/>
      <c r="C19991" s="1"/>
      <c r="D19991" s="8"/>
      <c r="E19991" s="1"/>
      <c r="F19991" s="1"/>
      <c r="G19991" s="1"/>
      <c r="H19991" s="1"/>
    </row>
    <row r="19992">
      <c r="A19992" s="1"/>
      <c r="B19992" s="1"/>
      <c r="C19992" s="1"/>
      <c r="D19992" s="8"/>
      <c r="E19992" s="1"/>
      <c r="F19992" s="1"/>
      <c r="G19992" s="1"/>
      <c r="H19992" s="1"/>
    </row>
    <row r="19993">
      <c r="A19993" s="1"/>
      <c r="B19993" s="1"/>
      <c r="C19993" s="1"/>
      <c r="D19993" s="8"/>
      <c r="E19993" s="1"/>
      <c r="F19993" s="1"/>
      <c r="G19993" s="1"/>
      <c r="H19993" s="1"/>
    </row>
    <row r="19994">
      <c r="A19994" s="1"/>
      <c r="B19994" s="1"/>
      <c r="C19994" s="1"/>
      <c r="D19994" s="8"/>
      <c r="E19994" s="1"/>
      <c r="F19994" s="1"/>
      <c r="G19994" s="1"/>
      <c r="H19994" s="1"/>
    </row>
    <row r="19995">
      <c r="A19995" s="1"/>
      <c r="B19995" s="1"/>
      <c r="C19995" s="1"/>
      <c r="D19995" s="8"/>
      <c r="E19995" s="1"/>
      <c r="F19995" s="1"/>
      <c r="G19995" s="1"/>
      <c r="H19995" s="1"/>
    </row>
    <row r="19996">
      <c r="A19996" s="1"/>
      <c r="B19996" s="1"/>
      <c r="C19996" s="1"/>
      <c r="D19996" s="8"/>
      <c r="E19996" s="1"/>
      <c r="F19996" s="1"/>
      <c r="G19996" s="1"/>
      <c r="H19996" s="1"/>
    </row>
    <row r="19997">
      <c r="A19997" s="1"/>
      <c r="B19997" s="1"/>
      <c r="C19997" s="1"/>
      <c r="D19997" s="8"/>
      <c r="E19997" s="1"/>
      <c r="F19997" s="1"/>
      <c r="G19997" s="1"/>
      <c r="H19997" s="1"/>
    </row>
    <row r="19998">
      <c r="A19998" s="1"/>
      <c r="B19998" s="1"/>
      <c r="C19998" s="1"/>
      <c r="D19998" s="8"/>
      <c r="E19998" s="1"/>
      <c r="F19998" s="1"/>
      <c r="G19998" s="1"/>
      <c r="H19998" s="1"/>
    </row>
    <row r="19999">
      <c r="A19999" s="1"/>
      <c r="B19999" s="1"/>
      <c r="C19999" s="1"/>
      <c r="D19999" s="8"/>
      <c r="E19999" s="1"/>
      <c r="F19999" s="1"/>
      <c r="G19999" s="1"/>
      <c r="H19999" s="1"/>
    </row>
    <row r="20000">
      <c r="A20000" s="1"/>
      <c r="B20000" s="1"/>
      <c r="C20000" s="1"/>
      <c r="D20000" s="8"/>
      <c r="E20000" s="1"/>
      <c r="F20000" s="1"/>
      <c r="G20000" s="1"/>
      <c r="H20000" s="1"/>
    </row>
    <row r="20001">
      <c r="A20001" s="1"/>
      <c r="B20001" s="1"/>
      <c r="C20001" s="1"/>
      <c r="D20001" s="8"/>
      <c r="E20001" s="1"/>
      <c r="F20001" s="1"/>
      <c r="G20001" s="1"/>
      <c r="H20001" s="1"/>
    </row>
    <row r="20002">
      <c r="A20002" s="1"/>
      <c r="B20002" s="1"/>
      <c r="C20002" s="1"/>
      <c r="D20002" s="8"/>
      <c r="E20002" s="1"/>
      <c r="F20002" s="1"/>
      <c r="G20002" s="1"/>
      <c r="H20002" s="1"/>
    </row>
    <row r="20003">
      <c r="A20003" s="1"/>
      <c r="B20003" s="1"/>
      <c r="C20003" s="1"/>
      <c r="D20003" s="8"/>
      <c r="E20003" s="1"/>
      <c r="F20003" s="1"/>
      <c r="G20003" s="1"/>
      <c r="H20003" s="1"/>
    </row>
    <row r="20004">
      <c r="A20004" s="1"/>
      <c r="B20004" s="1"/>
      <c r="C20004" s="1"/>
      <c r="D20004" s="8"/>
      <c r="E20004" s="1"/>
      <c r="F20004" s="1"/>
      <c r="G20004" s="1"/>
      <c r="H20004" s="1"/>
    </row>
    <row r="20005">
      <c r="A20005" s="1"/>
      <c r="B20005" s="1"/>
      <c r="C20005" s="1"/>
      <c r="D20005" s="8"/>
      <c r="E20005" s="1"/>
      <c r="F20005" s="1"/>
      <c r="G20005" s="1"/>
      <c r="H20005" s="1"/>
    </row>
    <row r="20006">
      <c r="A20006" s="1"/>
      <c r="B20006" s="1"/>
      <c r="C20006" s="1"/>
      <c r="D20006" s="8"/>
      <c r="E20006" s="1"/>
      <c r="F20006" s="1"/>
      <c r="G20006" s="1"/>
      <c r="H20006" s="1"/>
    </row>
    <row r="20007">
      <c r="A20007" s="1"/>
      <c r="B20007" s="1"/>
      <c r="C20007" s="1"/>
      <c r="D20007" s="8"/>
      <c r="E20007" s="1"/>
      <c r="F20007" s="1"/>
      <c r="G20007" s="1"/>
      <c r="H20007" s="1"/>
    </row>
    <row r="20008">
      <c r="A20008" s="1"/>
      <c r="B20008" s="1"/>
      <c r="C20008" s="1"/>
      <c r="D20008" s="8"/>
      <c r="E20008" s="1"/>
      <c r="F20008" s="1"/>
      <c r="G20008" s="1"/>
      <c r="H20008" s="1"/>
    </row>
    <row r="20009">
      <c r="A20009" s="1"/>
      <c r="B20009" s="1"/>
      <c r="C20009" s="1"/>
      <c r="D20009" s="8"/>
      <c r="E20009" s="1"/>
      <c r="F20009" s="1"/>
      <c r="G20009" s="1"/>
      <c r="H20009" s="1"/>
    </row>
    <row r="20010">
      <c r="A20010" s="1"/>
      <c r="B20010" s="1"/>
      <c r="C20010" s="1"/>
      <c r="D20010" s="8"/>
      <c r="E20010" s="1"/>
      <c r="F20010" s="1"/>
      <c r="G20010" s="1"/>
      <c r="H20010" s="1"/>
    </row>
    <row r="20011">
      <c r="A20011" s="1"/>
      <c r="B20011" s="1"/>
      <c r="C20011" s="1"/>
      <c r="D20011" s="8"/>
      <c r="E20011" s="1"/>
      <c r="F20011" s="1"/>
      <c r="G20011" s="1"/>
      <c r="H20011" s="1"/>
    </row>
    <row r="20012">
      <c r="A20012" s="1"/>
      <c r="B20012" s="1"/>
      <c r="C20012" s="1"/>
      <c r="D20012" s="8"/>
      <c r="E20012" s="1"/>
      <c r="F20012" s="1"/>
      <c r="G20012" s="1"/>
      <c r="H20012" s="1"/>
    </row>
    <row r="20013">
      <c r="A20013" s="1"/>
      <c r="B20013" s="1"/>
      <c r="C20013" s="1"/>
      <c r="D20013" s="8"/>
      <c r="E20013" s="1"/>
      <c r="F20013" s="1"/>
      <c r="G20013" s="1"/>
      <c r="H20013" s="1"/>
    </row>
    <row r="20014">
      <c r="A20014" s="1"/>
      <c r="B20014" s="1"/>
      <c r="C20014" s="1"/>
      <c r="D20014" s="8"/>
      <c r="E20014" s="1"/>
      <c r="F20014" s="1"/>
      <c r="G20014" s="1"/>
      <c r="H20014" s="1"/>
    </row>
    <row r="20015">
      <c r="A20015" s="1"/>
      <c r="B20015" s="1"/>
      <c r="C20015" s="1"/>
      <c r="D20015" s="8"/>
      <c r="E20015" s="1"/>
      <c r="F20015" s="1"/>
      <c r="G20015" s="1"/>
      <c r="H20015" s="1"/>
    </row>
    <row r="20016">
      <c r="A20016" s="1"/>
      <c r="B20016" s="1"/>
      <c r="C20016" s="1"/>
      <c r="D20016" s="8"/>
      <c r="E20016" s="1"/>
      <c r="F20016" s="1"/>
      <c r="G20016" s="1"/>
      <c r="H20016" s="1"/>
    </row>
    <row r="20017">
      <c r="A20017" s="1"/>
      <c r="B20017" s="1"/>
      <c r="C20017" s="1"/>
      <c r="D20017" s="8"/>
      <c r="E20017" s="1"/>
      <c r="F20017" s="1"/>
      <c r="G20017" s="1"/>
      <c r="H20017" s="1"/>
    </row>
    <row r="20018">
      <c r="A20018" s="1"/>
      <c r="B20018" s="1"/>
      <c r="C20018" s="1"/>
      <c r="D20018" s="8"/>
      <c r="E20018" s="1"/>
      <c r="F20018" s="1"/>
      <c r="G20018" s="1"/>
      <c r="H20018" s="1"/>
    </row>
    <row r="20019">
      <c r="A20019" s="1"/>
      <c r="B20019" s="1"/>
      <c r="C20019" s="1"/>
      <c r="D20019" s="8"/>
      <c r="E20019" s="1"/>
      <c r="F20019" s="1"/>
      <c r="G20019" s="1"/>
      <c r="H20019" s="1"/>
    </row>
    <row r="20020">
      <c r="A20020" s="1"/>
      <c r="B20020" s="1"/>
      <c r="C20020" s="1"/>
      <c r="D20020" s="8"/>
      <c r="E20020" s="1"/>
      <c r="F20020" s="1"/>
      <c r="G20020" s="1"/>
      <c r="H20020" s="1"/>
    </row>
    <row r="20021">
      <c r="A20021" s="1"/>
      <c r="B20021" s="1"/>
      <c r="C20021" s="1"/>
      <c r="D20021" s="8"/>
      <c r="E20021" s="1"/>
      <c r="F20021" s="1"/>
      <c r="G20021" s="1"/>
      <c r="H20021" s="1"/>
    </row>
    <row r="20022">
      <c r="A20022" s="1"/>
      <c r="B20022" s="1"/>
      <c r="C20022" s="1"/>
      <c r="D20022" s="8"/>
      <c r="E20022" s="1"/>
      <c r="F20022" s="1"/>
      <c r="G20022" s="1"/>
      <c r="H20022" s="1"/>
    </row>
    <row r="20023">
      <c r="A20023" s="1"/>
      <c r="B20023" s="1"/>
      <c r="C20023" s="1"/>
      <c r="D20023" s="8"/>
      <c r="E20023" s="1"/>
      <c r="F20023" s="1"/>
      <c r="G20023" s="1"/>
      <c r="H20023" s="1"/>
    </row>
    <row r="20024">
      <c r="A20024" s="1"/>
      <c r="B20024" s="1"/>
      <c r="C20024" s="1"/>
      <c r="D20024" s="8"/>
      <c r="E20024" s="1"/>
      <c r="F20024" s="1"/>
      <c r="G20024" s="1"/>
      <c r="H20024" s="1"/>
    </row>
    <row r="20025">
      <c r="A20025" s="1"/>
      <c r="B20025" s="1"/>
      <c r="C20025" s="1"/>
      <c r="D20025" s="8"/>
      <c r="E20025" s="1"/>
      <c r="F20025" s="1"/>
      <c r="G20025" s="1"/>
      <c r="H20025" s="1"/>
    </row>
    <row r="20026">
      <c r="A20026" s="1"/>
      <c r="B20026" s="1"/>
      <c r="C20026" s="1"/>
      <c r="D20026" s="8"/>
      <c r="E20026" s="1"/>
      <c r="F20026" s="1"/>
      <c r="G20026" s="1"/>
      <c r="H20026" s="1"/>
    </row>
    <row r="20027">
      <c r="A20027" s="1"/>
      <c r="B20027" s="1"/>
      <c r="C20027" s="1"/>
      <c r="D20027" s="8"/>
      <c r="E20027" s="1"/>
      <c r="F20027" s="1"/>
      <c r="G20027" s="1"/>
      <c r="H20027" s="1"/>
    </row>
    <row r="20028">
      <c r="A20028" s="1"/>
      <c r="B20028" s="1"/>
      <c r="C20028" s="1"/>
      <c r="D20028" s="8"/>
      <c r="E20028" s="1"/>
      <c r="F20028" s="1"/>
      <c r="G20028" s="1"/>
      <c r="H20028" s="1"/>
    </row>
    <row r="20029">
      <c r="A20029" s="1"/>
      <c r="B20029" s="1"/>
      <c r="C20029" s="1"/>
      <c r="D20029" s="8"/>
      <c r="E20029" s="1"/>
      <c r="F20029" s="1"/>
      <c r="G20029" s="1"/>
      <c r="H20029" s="1"/>
    </row>
    <row r="20030">
      <c r="A20030" s="1"/>
      <c r="B20030" s="1"/>
      <c r="C20030" s="1"/>
      <c r="D20030" s="8"/>
      <c r="E20030" s="1"/>
      <c r="F20030" s="1"/>
      <c r="G20030" s="1"/>
      <c r="H20030" s="1"/>
    </row>
    <row r="20031">
      <c r="A20031" s="1"/>
      <c r="B20031" s="1"/>
      <c r="C20031" s="1"/>
      <c r="D20031" s="8"/>
      <c r="E20031" s="1"/>
      <c r="F20031" s="1"/>
      <c r="G20031" s="1"/>
      <c r="H20031" s="1"/>
    </row>
    <row r="20032">
      <c r="A20032" s="1"/>
      <c r="B20032" s="1"/>
      <c r="C20032" s="1"/>
      <c r="D20032" s="8"/>
      <c r="E20032" s="1"/>
      <c r="F20032" s="1"/>
      <c r="G20032" s="1"/>
      <c r="H20032" s="1"/>
    </row>
    <row r="20033">
      <c r="A20033" s="1"/>
      <c r="B20033" s="1"/>
      <c r="C20033" s="1"/>
      <c r="D20033" s="8"/>
      <c r="E20033" s="1"/>
      <c r="F20033" s="1"/>
      <c r="G20033" s="1"/>
      <c r="H20033" s="1"/>
    </row>
    <row r="20034">
      <c r="A20034" s="1"/>
      <c r="B20034" s="1"/>
      <c r="C20034" s="1"/>
      <c r="D20034" s="8"/>
      <c r="E20034" s="1"/>
      <c r="F20034" s="1"/>
      <c r="G20034" s="1"/>
      <c r="H20034" s="1"/>
    </row>
    <row r="20035">
      <c r="A20035" s="1"/>
      <c r="B20035" s="1"/>
      <c r="C20035" s="1"/>
      <c r="D20035" s="8"/>
      <c r="E20035" s="1"/>
      <c r="F20035" s="1"/>
      <c r="G20035" s="1"/>
      <c r="H20035" s="1"/>
    </row>
    <row r="20036">
      <c r="A20036" s="1"/>
      <c r="B20036" s="1"/>
      <c r="C20036" s="1"/>
      <c r="D20036" s="8"/>
      <c r="E20036" s="1"/>
      <c r="F20036" s="1"/>
      <c r="G20036" s="1"/>
      <c r="H20036" s="1"/>
    </row>
    <row r="20037">
      <c r="A20037" s="1"/>
      <c r="B20037" s="1"/>
      <c r="C20037" s="1"/>
      <c r="D20037" s="8"/>
      <c r="E20037" s="1"/>
      <c r="F20037" s="1"/>
      <c r="G20037" s="1"/>
      <c r="H20037" s="1"/>
    </row>
    <row r="20038">
      <c r="A20038" s="1"/>
      <c r="B20038" s="1"/>
      <c r="C20038" s="1"/>
      <c r="D20038" s="8"/>
      <c r="E20038" s="1"/>
      <c r="F20038" s="1"/>
      <c r="G20038" s="1"/>
      <c r="H20038" s="1"/>
    </row>
    <row r="20039">
      <c r="A20039" s="1"/>
      <c r="B20039" s="1"/>
      <c r="C20039" s="1"/>
      <c r="D20039" s="8"/>
      <c r="E20039" s="1"/>
      <c r="F20039" s="1"/>
      <c r="G20039" s="1"/>
      <c r="H20039" s="1"/>
    </row>
    <row r="20040">
      <c r="A20040" s="1"/>
      <c r="B20040" s="1"/>
      <c r="C20040" s="1"/>
      <c r="D20040" s="8"/>
      <c r="E20040" s="1"/>
      <c r="F20040" s="1"/>
      <c r="G20040" s="1"/>
      <c r="H20040" s="1"/>
    </row>
    <row r="20041">
      <c r="A20041" s="1"/>
      <c r="B20041" s="1"/>
      <c r="C20041" s="1"/>
      <c r="D20041" s="8"/>
      <c r="E20041" s="1"/>
      <c r="F20041" s="1"/>
      <c r="G20041" s="1"/>
      <c r="H20041" s="1"/>
    </row>
    <row r="20042">
      <c r="A20042" s="1"/>
      <c r="B20042" s="1"/>
      <c r="C20042" s="1"/>
      <c r="D20042" s="8"/>
      <c r="E20042" s="1"/>
      <c r="F20042" s="1"/>
      <c r="G20042" s="1"/>
      <c r="H20042" s="1"/>
    </row>
    <row r="20043">
      <c r="A20043" s="1"/>
      <c r="B20043" s="1"/>
      <c r="C20043" s="1"/>
      <c r="D20043" s="8"/>
      <c r="E20043" s="1"/>
      <c r="F20043" s="1"/>
      <c r="G20043" s="1"/>
      <c r="H20043" s="1"/>
    </row>
    <row r="20044">
      <c r="A20044" s="1"/>
      <c r="B20044" s="1"/>
      <c r="C20044" s="1"/>
      <c r="D20044" s="8"/>
      <c r="E20044" s="1"/>
      <c r="F20044" s="1"/>
      <c r="G20044" s="1"/>
      <c r="H20044" s="1"/>
    </row>
    <row r="20045">
      <c r="A20045" s="1"/>
      <c r="B20045" s="1"/>
      <c r="C20045" s="1"/>
      <c r="D20045" s="8"/>
      <c r="E20045" s="1"/>
      <c r="F20045" s="1"/>
      <c r="G20045" s="1"/>
      <c r="H20045" s="1"/>
    </row>
    <row r="20046">
      <c r="A20046" s="1"/>
      <c r="B20046" s="1"/>
      <c r="C20046" s="1"/>
      <c r="D20046" s="8"/>
      <c r="E20046" s="1"/>
      <c r="F20046" s="1"/>
      <c r="G20046" s="1"/>
      <c r="H20046" s="1"/>
    </row>
    <row r="20047">
      <c r="A20047" s="1"/>
      <c r="B20047" s="1"/>
      <c r="C20047" s="1"/>
      <c r="D20047" s="8"/>
      <c r="E20047" s="1"/>
      <c r="F20047" s="1"/>
      <c r="G20047" s="1"/>
      <c r="H20047" s="1"/>
    </row>
    <row r="20048">
      <c r="A20048" s="1"/>
      <c r="B20048" s="1"/>
      <c r="C20048" s="1"/>
      <c r="D20048" s="8"/>
      <c r="E20048" s="1"/>
      <c r="F20048" s="1"/>
      <c r="G20048" s="1"/>
      <c r="H20048" s="1"/>
    </row>
    <row r="20049">
      <c r="A20049" s="1"/>
      <c r="B20049" s="1"/>
      <c r="C20049" s="1"/>
      <c r="D20049" s="8"/>
      <c r="E20049" s="1"/>
      <c r="F20049" s="1"/>
      <c r="G20049" s="1"/>
      <c r="H20049" s="1"/>
    </row>
    <row r="20050">
      <c r="A20050" s="1"/>
      <c r="B20050" s="1"/>
      <c r="C20050" s="1"/>
      <c r="D20050" s="8"/>
      <c r="E20050" s="1"/>
      <c r="F20050" s="1"/>
      <c r="G20050" s="1"/>
      <c r="H20050" s="1"/>
    </row>
    <row r="20051">
      <c r="A20051" s="1"/>
      <c r="B20051" s="1"/>
      <c r="C20051" s="1"/>
      <c r="D20051" s="8"/>
      <c r="E20051" s="1"/>
      <c r="F20051" s="1"/>
      <c r="G20051" s="1"/>
      <c r="H20051" s="1"/>
    </row>
    <row r="20052">
      <c r="A20052" s="1"/>
      <c r="B20052" s="1"/>
      <c r="C20052" s="1"/>
      <c r="D20052" s="8"/>
      <c r="E20052" s="1"/>
      <c r="F20052" s="1"/>
      <c r="G20052" s="1"/>
      <c r="H20052" s="1"/>
    </row>
    <row r="20053">
      <c r="A20053" s="1"/>
      <c r="B20053" s="1"/>
      <c r="C20053" s="1"/>
      <c r="D20053" s="8"/>
      <c r="E20053" s="1"/>
      <c r="F20053" s="1"/>
      <c r="G20053" s="1"/>
      <c r="H20053" s="1"/>
    </row>
    <row r="20054">
      <c r="A20054" s="1"/>
      <c r="B20054" s="1"/>
      <c r="C20054" s="1"/>
      <c r="D20054" s="8"/>
      <c r="E20054" s="1"/>
      <c r="F20054" s="1"/>
      <c r="G20054" s="1"/>
      <c r="H20054" s="1"/>
    </row>
    <row r="20055">
      <c r="A20055" s="1"/>
      <c r="B20055" s="1"/>
      <c r="C20055" s="1"/>
      <c r="D20055" s="8"/>
      <c r="E20055" s="1"/>
      <c r="F20055" s="1"/>
      <c r="G20055" s="1"/>
      <c r="H20055" s="1"/>
    </row>
    <row r="20056">
      <c r="A20056" s="1"/>
      <c r="B20056" s="1"/>
      <c r="C20056" s="1"/>
      <c r="D20056" s="8"/>
      <c r="E20056" s="1"/>
      <c r="F20056" s="1"/>
      <c r="G20056" s="1"/>
      <c r="H20056" s="1"/>
    </row>
    <row r="20057">
      <c r="A20057" s="1"/>
      <c r="B20057" s="1"/>
      <c r="C20057" s="1"/>
      <c r="D20057" s="8"/>
      <c r="E20057" s="1"/>
      <c r="F20057" s="1"/>
      <c r="G20057" s="1"/>
      <c r="H20057" s="1"/>
    </row>
    <row r="20058">
      <c r="A20058" s="1"/>
      <c r="B20058" s="1"/>
      <c r="C20058" s="1"/>
      <c r="D20058" s="8"/>
      <c r="E20058" s="1"/>
      <c r="F20058" s="1"/>
      <c r="G20058" s="1"/>
      <c r="H20058" s="1"/>
    </row>
    <row r="20059">
      <c r="A20059" s="1"/>
      <c r="B20059" s="1"/>
      <c r="C20059" s="1"/>
      <c r="D20059" s="8"/>
      <c r="E20059" s="1"/>
      <c r="F20059" s="1"/>
      <c r="G20059" s="1"/>
      <c r="H20059" s="1"/>
    </row>
    <row r="20060">
      <c r="A20060" s="1"/>
      <c r="B20060" s="1"/>
      <c r="C20060" s="1"/>
      <c r="D20060" s="8"/>
      <c r="E20060" s="1"/>
      <c r="F20060" s="1"/>
      <c r="G20060" s="1"/>
      <c r="H20060" s="1"/>
    </row>
    <row r="20061">
      <c r="A20061" s="1"/>
      <c r="B20061" s="1"/>
      <c r="C20061" s="1"/>
      <c r="D20061" s="8"/>
      <c r="E20061" s="1"/>
      <c r="F20061" s="1"/>
      <c r="G20061" s="1"/>
      <c r="H20061" s="1"/>
    </row>
    <row r="20062">
      <c r="A20062" s="1"/>
      <c r="B20062" s="1"/>
      <c r="C20062" s="1"/>
      <c r="D20062" s="8"/>
      <c r="E20062" s="1"/>
      <c r="F20062" s="1"/>
      <c r="G20062" s="1"/>
      <c r="H20062" s="1"/>
    </row>
    <row r="20063">
      <c r="A20063" s="1"/>
      <c r="B20063" s="1"/>
      <c r="C20063" s="1"/>
      <c r="D20063" s="8"/>
      <c r="E20063" s="1"/>
      <c r="F20063" s="1"/>
      <c r="G20063" s="1"/>
      <c r="H20063" s="1"/>
    </row>
    <row r="20064">
      <c r="A20064" s="1"/>
      <c r="B20064" s="1"/>
      <c r="C20064" s="1"/>
      <c r="D20064" s="8"/>
      <c r="E20064" s="1"/>
      <c r="F20064" s="1"/>
      <c r="G20064" s="1"/>
      <c r="H20064" s="1"/>
    </row>
    <row r="20065">
      <c r="A20065" s="1"/>
      <c r="B20065" s="1"/>
      <c r="C20065" s="1"/>
      <c r="D20065" s="8"/>
      <c r="E20065" s="1"/>
      <c r="F20065" s="1"/>
      <c r="G20065" s="1"/>
      <c r="H20065" s="1"/>
    </row>
    <row r="20066">
      <c r="A20066" s="1"/>
      <c r="B20066" s="1"/>
      <c r="C20066" s="1"/>
      <c r="D20066" s="8"/>
      <c r="E20066" s="1"/>
      <c r="F20066" s="1"/>
      <c r="G20066" s="1"/>
      <c r="H20066" s="1"/>
    </row>
    <row r="20067">
      <c r="A20067" s="1"/>
      <c r="B20067" s="1"/>
      <c r="C20067" s="1"/>
      <c r="D20067" s="8"/>
      <c r="E20067" s="1"/>
      <c r="F20067" s="1"/>
      <c r="G20067" s="1"/>
      <c r="H20067" s="1"/>
    </row>
    <row r="20068">
      <c r="A20068" s="1"/>
      <c r="B20068" s="1"/>
      <c r="C20068" s="1"/>
      <c r="D20068" s="8"/>
      <c r="E20068" s="1"/>
      <c r="F20068" s="1"/>
      <c r="G20068" s="1"/>
      <c r="H20068" s="1"/>
    </row>
    <row r="20069">
      <c r="A20069" s="1"/>
      <c r="B20069" s="1"/>
      <c r="C20069" s="1"/>
      <c r="D20069" s="8"/>
      <c r="E20069" s="1"/>
      <c r="F20069" s="1"/>
      <c r="G20069" s="1"/>
      <c r="H20069" s="1"/>
    </row>
    <row r="20070">
      <c r="A20070" s="1"/>
      <c r="B20070" s="1"/>
      <c r="C20070" s="1"/>
      <c r="D20070" s="8"/>
      <c r="E20070" s="1"/>
      <c r="F20070" s="1"/>
      <c r="G20070" s="1"/>
      <c r="H20070" s="1"/>
    </row>
    <row r="20071">
      <c r="A20071" s="1"/>
      <c r="B20071" s="1"/>
      <c r="C20071" s="1"/>
      <c r="D20071" s="8"/>
      <c r="E20071" s="1"/>
      <c r="F20071" s="1"/>
      <c r="G20071" s="1"/>
      <c r="H20071" s="1"/>
    </row>
    <row r="20072">
      <c r="A20072" s="1"/>
      <c r="B20072" s="1"/>
      <c r="C20072" s="1"/>
      <c r="D20072" s="8"/>
      <c r="E20072" s="1"/>
      <c r="F20072" s="1"/>
      <c r="G20072" s="1"/>
      <c r="H20072" s="1"/>
    </row>
    <row r="20073">
      <c r="A20073" s="1"/>
      <c r="B20073" s="1"/>
      <c r="C20073" s="1"/>
      <c r="D20073" s="8"/>
      <c r="E20073" s="1"/>
      <c r="F20073" s="1"/>
      <c r="G20073" s="1"/>
      <c r="H20073" s="1"/>
    </row>
    <row r="20074">
      <c r="A20074" s="1"/>
      <c r="B20074" s="1"/>
      <c r="C20074" s="1"/>
      <c r="D20074" s="8"/>
      <c r="E20074" s="1"/>
      <c r="F20074" s="1"/>
      <c r="G20074" s="1"/>
      <c r="H20074" s="1"/>
    </row>
    <row r="20075">
      <c r="A20075" s="1"/>
      <c r="B20075" s="1"/>
      <c r="C20075" s="1"/>
      <c r="D20075" s="8"/>
      <c r="E20075" s="1"/>
      <c r="F20075" s="1"/>
      <c r="G20075" s="1"/>
      <c r="H20075" s="1"/>
    </row>
    <row r="20076">
      <c r="A20076" s="1"/>
      <c r="B20076" s="1"/>
      <c r="C20076" s="1"/>
      <c r="D20076" s="8"/>
      <c r="E20076" s="1"/>
      <c r="F20076" s="1"/>
      <c r="G20076" s="1"/>
      <c r="H20076" s="1"/>
    </row>
    <row r="20077">
      <c r="A20077" s="1"/>
      <c r="B20077" s="1"/>
      <c r="C20077" s="1"/>
      <c r="D20077" s="8"/>
      <c r="E20077" s="1"/>
      <c r="F20077" s="1"/>
      <c r="G20077" s="1"/>
      <c r="H20077" s="1"/>
    </row>
    <row r="20078">
      <c r="A20078" s="1"/>
      <c r="B20078" s="1"/>
      <c r="C20078" s="1"/>
      <c r="D20078" s="8"/>
      <c r="E20078" s="1"/>
      <c r="F20078" s="1"/>
      <c r="G20078" s="1"/>
      <c r="H20078" s="1"/>
    </row>
    <row r="20079">
      <c r="A20079" s="1"/>
      <c r="B20079" s="1"/>
      <c r="C20079" s="1"/>
      <c r="D20079" s="8"/>
      <c r="E20079" s="1"/>
      <c r="F20079" s="1"/>
      <c r="G20079" s="1"/>
      <c r="H20079" s="1"/>
    </row>
    <row r="20080">
      <c r="A20080" s="1"/>
      <c r="B20080" s="1"/>
      <c r="C20080" s="1"/>
      <c r="D20080" s="8"/>
      <c r="E20080" s="1"/>
      <c r="F20080" s="1"/>
      <c r="G20080" s="1"/>
      <c r="H20080" s="1"/>
    </row>
    <row r="20081">
      <c r="A20081" s="1"/>
      <c r="B20081" s="1"/>
      <c r="C20081" s="1"/>
      <c r="D20081" s="8"/>
      <c r="E20081" s="1"/>
      <c r="F20081" s="1"/>
      <c r="G20081" s="1"/>
      <c r="H20081" s="1"/>
    </row>
    <row r="20082">
      <c r="A20082" s="1"/>
      <c r="B20082" s="1"/>
      <c r="C20082" s="1"/>
      <c r="D20082" s="8"/>
      <c r="E20082" s="1"/>
      <c r="F20082" s="1"/>
      <c r="G20082" s="1"/>
      <c r="H20082" s="1"/>
    </row>
    <row r="20083">
      <c r="A20083" s="1"/>
      <c r="B20083" s="1"/>
      <c r="C20083" s="1"/>
      <c r="D20083" s="8"/>
      <c r="E20083" s="1"/>
      <c r="F20083" s="1"/>
      <c r="G20083" s="1"/>
      <c r="H20083" s="1"/>
    </row>
    <row r="20084">
      <c r="A20084" s="1"/>
      <c r="B20084" s="1"/>
      <c r="C20084" s="1"/>
      <c r="D20084" s="8"/>
      <c r="E20084" s="1"/>
      <c r="F20084" s="1"/>
      <c r="G20084" s="1"/>
      <c r="H20084" s="1"/>
    </row>
    <row r="20085">
      <c r="A20085" s="1"/>
      <c r="B20085" s="1"/>
      <c r="C20085" s="1"/>
      <c r="D20085" s="8"/>
      <c r="E20085" s="1"/>
      <c r="F20085" s="1"/>
      <c r="G20085" s="1"/>
      <c r="H20085" s="1"/>
    </row>
    <row r="20086">
      <c r="A20086" s="1"/>
      <c r="B20086" s="1"/>
      <c r="C20086" s="1"/>
      <c r="D20086" s="8"/>
      <c r="E20086" s="1"/>
      <c r="F20086" s="1"/>
      <c r="G20086" s="1"/>
      <c r="H20086" s="1"/>
    </row>
    <row r="20087">
      <c r="A20087" s="1"/>
      <c r="B20087" s="1"/>
      <c r="C20087" s="1"/>
      <c r="D20087" s="8"/>
      <c r="E20087" s="1"/>
      <c r="F20087" s="1"/>
      <c r="G20087" s="1"/>
      <c r="H20087" s="1"/>
    </row>
    <row r="20088">
      <c r="A20088" s="1"/>
      <c r="B20088" s="1"/>
      <c r="C20088" s="1"/>
      <c r="D20088" s="8"/>
      <c r="E20088" s="1"/>
      <c r="F20088" s="1"/>
      <c r="G20088" s="1"/>
      <c r="H20088" s="1"/>
    </row>
    <row r="20089">
      <c r="A20089" s="1"/>
      <c r="B20089" s="1"/>
      <c r="C20089" s="1"/>
      <c r="D20089" s="8"/>
      <c r="E20089" s="1"/>
      <c r="F20089" s="1"/>
      <c r="G20089" s="1"/>
      <c r="H20089" s="1"/>
    </row>
    <row r="20090">
      <c r="A20090" s="1"/>
      <c r="B20090" s="1"/>
      <c r="C20090" s="1"/>
      <c r="D20090" s="8"/>
      <c r="E20090" s="1"/>
      <c r="F20090" s="1"/>
      <c r="G20090" s="1"/>
      <c r="H20090" s="1"/>
    </row>
    <row r="20091">
      <c r="A20091" s="1"/>
      <c r="B20091" s="1"/>
      <c r="C20091" s="1"/>
      <c r="D20091" s="8"/>
      <c r="E20091" s="1"/>
      <c r="F20091" s="1"/>
      <c r="G20091" s="1"/>
      <c r="H20091" s="1"/>
    </row>
    <row r="20092">
      <c r="A20092" s="1"/>
      <c r="B20092" s="1"/>
      <c r="C20092" s="1"/>
      <c r="D20092" s="8"/>
      <c r="E20092" s="1"/>
      <c r="F20092" s="1"/>
      <c r="G20092" s="1"/>
      <c r="H20092" s="1"/>
    </row>
    <row r="20093">
      <c r="A20093" s="1"/>
      <c r="B20093" s="1"/>
      <c r="C20093" s="1"/>
      <c r="D20093" s="8"/>
      <c r="E20093" s="1"/>
      <c r="F20093" s="1"/>
      <c r="G20093" s="1"/>
      <c r="H20093" s="1"/>
    </row>
    <row r="20094">
      <c r="A20094" s="1"/>
      <c r="B20094" s="1"/>
      <c r="C20094" s="1"/>
      <c r="D20094" s="8"/>
      <c r="E20094" s="1"/>
      <c r="F20094" s="1"/>
      <c r="G20094" s="1"/>
      <c r="H20094" s="1"/>
    </row>
    <row r="20095">
      <c r="A20095" s="1"/>
      <c r="B20095" s="1"/>
      <c r="C20095" s="1"/>
      <c r="D20095" s="8"/>
      <c r="E20095" s="1"/>
      <c r="F20095" s="1"/>
      <c r="G20095" s="1"/>
      <c r="H20095" s="1"/>
    </row>
    <row r="20096">
      <c r="A20096" s="1"/>
      <c r="B20096" s="1"/>
      <c r="C20096" s="1"/>
      <c r="D20096" s="8"/>
      <c r="E20096" s="1"/>
      <c r="F20096" s="1"/>
      <c r="G20096" s="1"/>
      <c r="H20096" s="1"/>
    </row>
    <row r="20097">
      <c r="A20097" s="1"/>
      <c r="B20097" s="1"/>
      <c r="C20097" s="1"/>
      <c r="D20097" s="8"/>
      <c r="E20097" s="1"/>
      <c r="F20097" s="1"/>
      <c r="G20097" s="1"/>
      <c r="H20097" s="1"/>
    </row>
    <row r="20098">
      <c r="A20098" s="1"/>
      <c r="B20098" s="1"/>
      <c r="C20098" s="1"/>
      <c r="D20098" s="8"/>
      <c r="E20098" s="1"/>
      <c r="F20098" s="1"/>
      <c r="G20098" s="1"/>
      <c r="H20098" s="1"/>
    </row>
    <row r="20099">
      <c r="A20099" s="1"/>
      <c r="B20099" s="1"/>
      <c r="C20099" s="1"/>
      <c r="D20099" s="8"/>
      <c r="E20099" s="1"/>
      <c r="F20099" s="1"/>
      <c r="G20099" s="1"/>
      <c r="H20099" s="1"/>
    </row>
    <row r="20100">
      <c r="A20100" s="1"/>
      <c r="B20100" s="1"/>
      <c r="C20100" s="1"/>
      <c r="D20100" s="8"/>
      <c r="E20100" s="1"/>
      <c r="F20100" s="1"/>
      <c r="G20100" s="1"/>
      <c r="H20100" s="1"/>
    </row>
    <row r="20101">
      <c r="A20101" s="1"/>
      <c r="B20101" s="1"/>
      <c r="C20101" s="1"/>
      <c r="D20101" s="8"/>
      <c r="E20101" s="1"/>
      <c r="F20101" s="1"/>
      <c r="G20101" s="1"/>
      <c r="H20101" s="1"/>
    </row>
    <row r="20102">
      <c r="A20102" s="1"/>
      <c r="B20102" s="1"/>
      <c r="C20102" s="1"/>
      <c r="D20102" s="8"/>
      <c r="E20102" s="1"/>
      <c r="F20102" s="1"/>
      <c r="G20102" s="1"/>
      <c r="H20102" s="1"/>
    </row>
    <row r="20103">
      <c r="A20103" s="1"/>
      <c r="B20103" s="1"/>
      <c r="C20103" s="1"/>
      <c r="D20103" s="8"/>
      <c r="E20103" s="1"/>
      <c r="F20103" s="1"/>
      <c r="G20103" s="1"/>
      <c r="H20103" s="1"/>
    </row>
    <row r="20104">
      <c r="A20104" s="1"/>
      <c r="B20104" s="1"/>
      <c r="C20104" s="1"/>
      <c r="D20104" s="8"/>
      <c r="E20104" s="1"/>
      <c r="F20104" s="1"/>
      <c r="G20104" s="1"/>
      <c r="H20104" s="1"/>
    </row>
    <row r="20105">
      <c r="A20105" s="1"/>
      <c r="B20105" s="1"/>
      <c r="C20105" s="1"/>
      <c r="D20105" s="8"/>
      <c r="E20105" s="1"/>
      <c r="F20105" s="1"/>
      <c r="G20105" s="1"/>
      <c r="H20105" s="1"/>
    </row>
    <row r="20106">
      <c r="A20106" s="1"/>
      <c r="B20106" s="1"/>
      <c r="C20106" s="1"/>
      <c r="D20106" s="8"/>
      <c r="E20106" s="1"/>
      <c r="F20106" s="1"/>
      <c r="G20106" s="1"/>
      <c r="H20106" s="1"/>
    </row>
    <row r="20107">
      <c r="A20107" s="1"/>
      <c r="B20107" s="1"/>
      <c r="C20107" s="1"/>
      <c r="D20107" s="8"/>
      <c r="E20107" s="1"/>
      <c r="F20107" s="1"/>
      <c r="G20107" s="1"/>
      <c r="H20107" s="1"/>
    </row>
    <row r="20108">
      <c r="A20108" s="1"/>
      <c r="B20108" s="1"/>
      <c r="C20108" s="1"/>
      <c r="D20108" s="8"/>
      <c r="E20108" s="1"/>
      <c r="F20108" s="1"/>
      <c r="G20108" s="1"/>
      <c r="H20108" s="1"/>
    </row>
    <row r="20109">
      <c r="A20109" s="1"/>
      <c r="B20109" s="1"/>
      <c r="C20109" s="1"/>
      <c r="D20109" s="8"/>
      <c r="E20109" s="1"/>
      <c r="F20109" s="1"/>
      <c r="G20109" s="1"/>
      <c r="H20109" s="1"/>
    </row>
    <row r="20110">
      <c r="A20110" s="1"/>
      <c r="B20110" s="1"/>
      <c r="C20110" s="1"/>
      <c r="D20110" s="8"/>
      <c r="E20110" s="1"/>
      <c r="F20110" s="1"/>
      <c r="G20110" s="1"/>
      <c r="H20110" s="1"/>
    </row>
    <row r="20111">
      <c r="A20111" s="1"/>
      <c r="B20111" s="1"/>
      <c r="C20111" s="1"/>
      <c r="D20111" s="8"/>
      <c r="E20111" s="1"/>
      <c r="F20111" s="1"/>
      <c r="G20111" s="1"/>
      <c r="H20111" s="1"/>
    </row>
    <row r="20112">
      <c r="A20112" s="1"/>
      <c r="B20112" s="1"/>
      <c r="C20112" s="1"/>
      <c r="D20112" s="8"/>
      <c r="E20112" s="1"/>
      <c r="F20112" s="1"/>
      <c r="G20112" s="1"/>
      <c r="H20112" s="1"/>
    </row>
    <row r="20113">
      <c r="A20113" s="1"/>
      <c r="B20113" s="1"/>
      <c r="C20113" s="1"/>
      <c r="D20113" s="8"/>
      <c r="E20113" s="1"/>
      <c r="F20113" s="1"/>
      <c r="G20113" s="1"/>
      <c r="H20113" s="1"/>
    </row>
    <row r="20114">
      <c r="A20114" s="1"/>
      <c r="B20114" s="1"/>
      <c r="C20114" s="1"/>
      <c r="D20114" s="8"/>
      <c r="E20114" s="1"/>
      <c r="F20114" s="1"/>
      <c r="G20114" s="1"/>
      <c r="H20114" s="1"/>
    </row>
    <row r="20115">
      <c r="A20115" s="1"/>
      <c r="B20115" s="1"/>
      <c r="C20115" s="1"/>
      <c r="D20115" s="8"/>
      <c r="E20115" s="1"/>
      <c r="F20115" s="1"/>
      <c r="G20115" s="1"/>
      <c r="H20115" s="1"/>
    </row>
    <row r="20116">
      <c r="A20116" s="1"/>
      <c r="B20116" s="1"/>
      <c r="C20116" s="1"/>
      <c r="D20116" s="8"/>
      <c r="E20116" s="1"/>
      <c r="F20116" s="1"/>
      <c r="G20116" s="1"/>
      <c r="H20116" s="1"/>
    </row>
    <row r="20117">
      <c r="A20117" s="1"/>
      <c r="B20117" s="1"/>
      <c r="C20117" s="1"/>
      <c r="D20117" s="8"/>
      <c r="E20117" s="1"/>
      <c r="F20117" s="1"/>
      <c r="G20117" s="1"/>
      <c r="H20117" s="1"/>
    </row>
    <row r="20118">
      <c r="A20118" s="1"/>
      <c r="B20118" s="1"/>
      <c r="C20118" s="1"/>
      <c r="D20118" s="8"/>
      <c r="E20118" s="1"/>
      <c r="F20118" s="1"/>
      <c r="G20118" s="1"/>
      <c r="H20118" s="1"/>
    </row>
    <row r="20119">
      <c r="A20119" s="1"/>
      <c r="B20119" s="1"/>
      <c r="C20119" s="1"/>
      <c r="D20119" s="8"/>
      <c r="E20119" s="1"/>
      <c r="F20119" s="1"/>
      <c r="G20119" s="1"/>
      <c r="H20119" s="1"/>
    </row>
    <row r="20120">
      <c r="A20120" s="1"/>
      <c r="B20120" s="1"/>
      <c r="C20120" s="1"/>
      <c r="D20120" s="8"/>
      <c r="E20120" s="1"/>
      <c r="F20120" s="1"/>
      <c r="G20120" s="1"/>
      <c r="H20120" s="1"/>
    </row>
    <row r="20121">
      <c r="A20121" s="1"/>
      <c r="B20121" s="1"/>
      <c r="C20121" s="1"/>
      <c r="D20121" s="8"/>
      <c r="E20121" s="1"/>
      <c r="F20121" s="1"/>
      <c r="G20121" s="1"/>
      <c r="H20121" s="1"/>
    </row>
    <row r="20122">
      <c r="A20122" s="1"/>
      <c r="B20122" s="1"/>
      <c r="C20122" s="1"/>
      <c r="D20122" s="8"/>
      <c r="E20122" s="1"/>
      <c r="F20122" s="1"/>
      <c r="G20122" s="1"/>
      <c r="H20122" s="1"/>
    </row>
    <row r="20123">
      <c r="A20123" s="1"/>
      <c r="B20123" s="1"/>
      <c r="C20123" s="1"/>
      <c r="D20123" s="8"/>
      <c r="E20123" s="1"/>
      <c r="F20123" s="1"/>
      <c r="G20123" s="1"/>
      <c r="H20123" s="1"/>
    </row>
    <row r="20124">
      <c r="A20124" s="1"/>
      <c r="B20124" s="1"/>
      <c r="C20124" s="1"/>
      <c r="D20124" s="8"/>
      <c r="E20124" s="1"/>
      <c r="F20124" s="1"/>
      <c r="G20124" s="1"/>
      <c r="H20124" s="1"/>
    </row>
    <row r="20125">
      <c r="A20125" s="1"/>
      <c r="B20125" s="1"/>
      <c r="C20125" s="1"/>
      <c r="D20125" s="8"/>
      <c r="E20125" s="1"/>
      <c r="F20125" s="1"/>
      <c r="G20125" s="1"/>
      <c r="H20125" s="1"/>
    </row>
    <row r="20126">
      <c r="A20126" s="1"/>
      <c r="B20126" s="1"/>
      <c r="C20126" s="1"/>
      <c r="D20126" s="8"/>
      <c r="E20126" s="1"/>
      <c r="F20126" s="1"/>
      <c r="G20126" s="1"/>
      <c r="H20126" s="1"/>
    </row>
    <row r="20127">
      <c r="A20127" s="1"/>
      <c r="B20127" s="1"/>
      <c r="C20127" s="1"/>
      <c r="D20127" s="8"/>
      <c r="E20127" s="1"/>
      <c r="F20127" s="1"/>
      <c r="G20127" s="1"/>
      <c r="H20127" s="1"/>
    </row>
    <row r="20128">
      <c r="A20128" s="1"/>
      <c r="B20128" s="1"/>
      <c r="C20128" s="1"/>
      <c r="D20128" s="8"/>
      <c r="E20128" s="1"/>
      <c r="F20128" s="1"/>
      <c r="G20128" s="1"/>
      <c r="H20128" s="1"/>
    </row>
    <row r="20129">
      <c r="A20129" s="1"/>
      <c r="B20129" s="1"/>
      <c r="C20129" s="1"/>
      <c r="D20129" s="8"/>
      <c r="E20129" s="1"/>
      <c r="F20129" s="1"/>
      <c r="G20129" s="1"/>
      <c r="H20129" s="1"/>
    </row>
    <row r="20130">
      <c r="A20130" s="1"/>
      <c r="B20130" s="1"/>
      <c r="C20130" s="1"/>
      <c r="D20130" s="8"/>
      <c r="E20130" s="1"/>
      <c r="F20130" s="1"/>
      <c r="G20130" s="1"/>
      <c r="H20130" s="1"/>
    </row>
    <row r="20131">
      <c r="A20131" s="1"/>
      <c r="B20131" s="1"/>
      <c r="C20131" s="1"/>
      <c r="D20131" s="8"/>
      <c r="E20131" s="1"/>
      <c r="F20131" s="1"/>
      <c r="G20131" s="1"/>
      <c r="H20131" s="1"/>
    </row>
    <row r="20132">
      <c r="A20132" s="1"/>
      <c r="B20132" s="1"/>
      <c r="C20132" s="1"/>
      <c r="D20132" s="8"/>
      <c r="E20132" s="1"/>
      <c r="F20132" s="1"/>
      <c r="G20132" s="1"/>
      <c r="H20132" s="1"/>
    </row>
    <row r="20133">
      <c r="A20133" s="1"/>
      <c r="B20133" s="1"/>
      <c r="C20133" s="1"/>
      <c r="D20133" s="8"/>
      <c r="E20133" s="1"/>
      <c r="F20133" s="1"/>
      <c r="G20133" s="1"/>
      <c r="H20133" s="1"/>
    </row>
    <row r="20134">
      <c r="A20134" s="1"/>
      <c r="B20134" s="1"/>
      <c r="C20134" s="1"/>
      <c r="D20134" s="8"/>
      <c r="E20134" s="1"/>
      <c r="F20134" s="1"/>
      <c r="G20134" s="1"/>
      <c r="H20134" s="1"/>
    </row>
    <row r="20135">
      <c r="A20135" s="1"/>
      <c r="B20135" s="1"/>
      <c r="C20135" s="1"/>
      <c r="D20135" s="8"/>
      <c r="E20135" s="1"/>
      <c r="F20135" s="1"/>
      <c r="G20135" s="1"/>
      <c r="H20135" s="1"/>
    </row>
    <row r="20136">
      <c r="A20136" s="1"/>
      <c r="B20136" s="1"/>
      <c r="C20136" s="1"/>
      <c r="D20136" s="8"/>
      <c r="E20136" s="1"/>
      <c r="F20136" s="1"/>
      <c r="G20136" s="1"/>
      <c r="H20136" s="1"/>
    </row>
    <row r="20137">
      <c r="A20137" s="1"/>
      <c r="B20137" s="1"/>
      <c r="C20137" s="1"/>
      <c r="D20137" s="8"/>
      <c r="E20137" s="1"/>
      <c r="F20137" s="1"/>
      <c r="G20137" s="1"/>
      <c r="H20137" s="1"/>
    </row>
    <row r="20138">
      <c r="A20138" s="1"/>
      <c r="B20138" s="1"/>
      <c r="C20138" s="1"/>
      <c r="D20138" s="8"/>
      <c r="E20138" s="1"/>
      <c r="F20138" s="1"/>
      <c r="G20138" s="1"/>
      <c r="H20138" s="1"/>
    </row>
    <row r="20139">
      <c r="A20139" s="1"/>
      <c r="B20139" s="1"/>
      <c r="C20139" s="1"/>
      <c r="D20139" s="8"/>
      <c r="E20139" s="1"/>
      <c r="F20139" s="1"/>
      <c r="G20139" s="1"/>
      <c r="H20139" s="1"/>
    </row>
    <row r="20140">
      <c r="A20140" s="1"/>
      <c r="B20140" s="1"/>
      <c r="C20140" s="1"/>
      <c r="D20140" s="8"/>
      <c r="E20140" s="1"/>
      <c r="F20140" s="1"/>
      <c r="G20140" s="1"/>
      <c r="H20140" s="1"/>
    </row>
    <row r="20141">
      <c r="A20141" s="1"/>
      <c r="B20141" s="1"/>
      <c r="C20141" s="1"/>
      <c r="D20141" s="8"/>
      <c r="E20141" s="1"/>
      <c r="F20141" s="1"/>
      <c r="G20141" s="1"/>
      <c r="H20141" s="1"/>
    </row>
    <row r="20142">
      <c r="A20142" s="1"/>
      <c r="B20142" s="1"/>
      <c r="C20142" s="1"/>
      <c r="D20142" s="8"/>
      <c r="E20142" s="1"/>
      <c r="F20142" s="1"/>
      <c r="G20142" s="1"/>
      <c r="H20142" s="1"/>
    </row>
    <row r="20143">
      <c r="A20143" s="1"/>
      <c r="B20143" s="1"/>
      <c r="C20143" s="1"/>
      <c r="D20143" s="8"/>
      <c r="E20143" s="1"/>
      <c r="F20143" s="1"/>
      <c r="G20143" s="1"/>
      <c r="H20143" s="1"/>
    </row>
    <row r="20144">
      <c r="A20144" s="1"/>
      <c r="B20144" s="1"/>
      <c r="C20144" s="1"/>
      <c r="D20144" s="8"/>
      <c r="E20144" s="1"/>
      <c r="F20144" s="1"/>
      <c r="G20144" s="1"/>
      <c r="H20144" s="1"/>
    </row>
    <row r="20145">
      <c r="A20145" s="1"/>
      <c r="B20145" s="1"/>
      <c r="C20145" s="1"/>
      <c r="D20145" s="8"/>
      <c r="E20145" s="1"/>
      <c r="F20145" s="1"/>
      <c r="G20145" s="1"/>
      <c r="H20145" s="1"/>
    </row>
    <row r="20146">
      <c r="A20146" s="1"/>
      <c r="B20146" s="1"/>
      <c r="C20146" s="1"/>
      <c r="D20146" s="8"/>
      <c r="E20146" s="1"/>
      <c r="F20146" s="1"/>
      <c r="G20146" s="1"/>
      <c r="H20146" s="1"/>
    </row>
    <row r="20147">
      <c r="A20147" s="1"/>
      <c r="B20147" s="1"/>
      <c r="C20147" s="1"/>
      <c r="D20147" s="8"/>
      <c r="E20147" s="1"/>
      <c r="F20147" s="1"/>
      <c r="G20147" s="1"/>
      <c r="H20147" s="1"/>
    </row>
    <row r="20148">
      <c r="A20148" s="1"/>
      <c r="B20148" s="1"/>
      <c r="C20148" s="1"/>
      <c r="D20148" s="8"/>
      <c r="E20148" s="1"/>
      <c r="F20148" s="1"/>
      <c r="G20148" s="1"/>
      <c r="H20148" s="1"/>
    </row>
    <row r="20149">
      <c r="A20149" s="1"/>
      <c r="B20149" s="1"/>
      <c r="C20149" s="1"/>
      <c r="D20149" s="8"/>
      <c r="E20149" s="1"/>
      <c r="F20149" s="1"/>
      <c r="G20149" s="1"/>
      <c r="H20149" s="1"/>
    </row>
    <row r="20150">
      <c r="A20150" s="1"/>
      <c r="B20150" s="1"/>
      <c r="C20150" s="1"/>
      <c r="D20150" s="8"/>
      <c r="E20150" s="1"/>
      <c r="F20150" s="1"/>
      <c r="G20150" s="1"/>
      <c r="H20150" s="1"/>
    </row>
    <row r="20151">
      <c r="A20151" s="1"/>
      <c r="B20151" s="1"/>
      <c r="C20151" s="1"/>
      <c r="D20151" s="8"/>
      <c r="E20151" s="1"/>
      <c r="F20151" s="1"/>
      <c r="G20151" s="1"/>
      <c r="H20151" s="1"/>
    </row>
    <row r="20152">
      <c r="A20152" s="1"/>
      <c r="B20152" s="1"/>
      <c r="C20152" s="1"/>
      <c r="D20152" s="8"/>
      <c r="E20152" s="1"/>
      <c r="F20152" s="1"/>
      <c r="G20152" s="1"/>
      <c r="H20152" s="1"/>
    </row>
    <row r="20153">
      <c r="A20153" s="1"/>
      <c r="B20153" s="1"/>
      <c r="C20153" s="1"/>
      <c r="D20153" s="8"/>
      <c r="E20153" s="1"/>
      <c r="F20153" s="1"/>
      <c r="G20153" s="1"/>
      <c r="H20153" s="1"/>
    </row>
    <row r="20154">
      <c r="A20154" s="1"/>
      <c r="B20154" s="1"/>
      <c r="C20154" s="1"/>
      <c r="D20154" s="8"/>
      <c r="E20154" s="1"/>
      <c r="F20154" s="1"/>
      <c r="G20154" s="1"/>
      <c r="H20154" s="1"/>
    </row>
    <row r="20155">
      <c r="A20155" s="1"/>
      <c r="B20155" s="1"/>
      <c r="C20155" s="1"/>
      <c r="D20155" s="8"/>
      <c r="E20155" s="1"/>
      <c r="F20155" s="1"/>
      <c r="G20155" s="1"/>
      <c r="H20155" s="1"/>
    </row>
    <row r="20156">
      <c r="A20156" s="1"/>
      <c r="B20156" s="1"/>
      <c r="C20156" s="1"/>
      <c r="D20156" s="8"/>
      <c r="E20156" s="1"/>
      <c r="F20156" s="1"/>
      <c r="G20156" s="1"/>
      <c r="H20156" s="1"/>
    </row>
    <row r="20157">
      <c r="A20157" s="1"/>
      <c r="B20157" s="1"/>
      <c r="C20157" s="1"/>
      <c r="D20157" s="8"/>
      <c r="E20157" s="1"/>
      <c r="F20157" s="1"/>
      <c r="G20157" s="1"/>
      <c r="H20157" s="1"/>
    </row>
    <row r="20158">
      <c r="A20158" s="1"/>
      <c r="B20158" s="1"/>
      <c r="C20158" s="1"/>
      <c r="D20158" s="8"/>
      <c r="E20158" s="1"/>
      <c r="F20158" s="1"/>
      <c r="G20158" s="1"/>
      <c r="H20158" s="1"/>
    </row>
    <row r="20159">
      <c r="A20159" s="1"/>
      <c r="B20159" s="1"/>
      <c r="C20159" s="1"/>
      <c r="D20159" s="8"/>
      <c r="E20159" s="1"/>
      <c r="F20159" s="1"/>
      <c r="G20159" s="1"/>
      <c r="H20159" s="1"/>
    </row>
    <row r="20160">
      <c r="A20160" s="1"/>
      <c r="B20160" s="1"/>
      <c r="C20160" s="1"/>
      <c r="D20160" s="8"/>
      <c r="E20160" s="1"/>
      <c r="F20160" s="1"/>
      <c r="G20160" s="1"/>
      <c r="H20160" s="1"/>
    </row>
    <row r="20161">
      <c r="A20161" s="1"/>
      <c r="B20161" s="1"/>
      <c r="C20161" s="1"/>
      <c r="D20161" s="8"/>
      <c r="E20161" s="1"/>
      <c r="F20161" s="1"/>
      <c r="G20161" s="1"/>
      <c r="H20161" s="1"/>
    </row>
    <row r="20162">
      <c r="A20162" s="1"/>
      <c r="B20162" s="1"/>
      <c r="C20162" s="1"/>
      <c r="D20162" s="8"/>
      <c r="E20162" s="1"/>
      <c r="F20162" s="1"/>
      <c r="G20162" s="1"/>
      <c r="H20162" s="1"/>
    </row>
    <row r="20163">
      <c r="A20163" s="1"/>
      <c r="B20163" s="1"/>
      <c r="C20163" s="1"/>
      <c r="D20163" s="8"/>
      <c r="E20163" s="1"/>
      <c r="F20163" s="1"/>
      <c r="G20163" s="1"/>
      <c r="H20163" s="1"/>
    </row>
    <row r="20164">
      <c r="A20164" s="1"/>
      <c r="B20164" s="1"/>
      <c r="C20164" s="1"/>
      <c r="D20164" s="8"/>
      <c r="E20164" s="1"/>
      <c r="F20164" s="1"/>
      <c r="G20164" s="1"/>
      <c r="H20164" s="1"/>
    </row>
    <row r="20165">
      <c r="A20165" s="1"/>
      <c r="B20165" s="1"/>
      <c r="C20165" s="1"/>
      <c r="D20165" s="8"/>
      <c r="E20165" s="1"/>
      <c r="F20165" s="1"/>
      <c r="G20165" s="1"/>
      <c r="H20165" s="1"/>
    </row>
    <row r="20166">
      <c r="A20166" s="1"/>
      <c r="B20166" s="1"/>
      <c r="C20166" s="1"/>
      <c r="D20166" s="8"/>
      <c r="E20166" s="1"/>
      <c r="F20166" s="1"/>
      <c r="G20166" s="1"/>
      <c r="H20166" s="1"/>
    </row>
    <row r="20167">
      <c r="A20167" s="1"/>
      <c r="B20167" s="1"/>
      <c r="C20167" s="1"/>
      <c r="D20167" s="8"/>
      <c r="E20167" s="1"/>
      <c r="F20167" s="1"/>
      <c r="G20167" s="1"/>
      <c r="H20167" s="1"/>
    </row>
    <row r="20168">
      <c r="A20168" s="1"/>
      <c r="B20168" s="1"/>
      <c r="C20168" s="1"/>
      <c r="D20168" s="8"/>
      <c r="E20168" s="1"/>
      <c r="F20168" s="1"/>
      <c r="G20168" s="1"/>
      <c r="H20168" s="1"/>
    </row>
    <row r="20169">
      <c r="A20169" s="1"/>
      <c r="B20169" s="1"/>
      <c r="C20169" s="1"/>
      <c r="D20169" s="8"/>
      <c r="E20169" s="1"/>
      <c r="F20169" s="1"/>
      <c r="G20169" s="1"/>
      <c r="H20169" s="1"/>
    </row>
    <row r="20170">
      <c r="A20170" s="1"/>
      <c r="B20170" s="1"/>
      <c r="C20170" s="1"/>
      <c r="D20170" s="8"/>
      <c r="E20170" s="1"/>
      <c r="F20170" s="1"/>
      <c r="G20170" s="1"/>
      <c r="H20170" s="1"/>
    </row>
    <row r="20171">
      <c r="A20171" s="1"/>
      <c r="B20171" s="1"/>
      <c r="C20171" s="1"/>
      <c r="D20171" s="8"/>
      <c r="E20171" s="1"/>
      <c r="F20171" s="1"/>
      <c r="G20171" s="1"/>
      <c r="H20171" s="1"/>
    </row>
    <row r="20172">
      <c r="A20172" s="1"/>
      <c r="B20172" s="1"/>
      <c r="C20172" s="1"/>
      <c r="D20172" s="8"/>
      <c r="E20172" s="1"/>
      <c r="F20172" s="1"/>
      <c r="G20172" s="1"/>
      <c r="H20172" s="1"/>
    </row>
    <row r="20173">
      <c r="A20173" s="1"/>
      <c r="B20173" s="1"/>
      <c r="C20173" s="1"/>
      <c r="D20173" s="8"/>
      <c r="E20173" s="1"/>
      <c r="F20173" s="1"/>
      <c r="G20173" s="1"/>
      <c r="H20173" s="1"/>
    </row>
    <row r="20174">
      <c r="A20174" s="1"/>
      <c r="B20174" s="1"/>
      <c r="C20174" s="1"/>
      <c r="D20174" s="8"/>
      <c r="E20174" s="1"/>
      <c r="F20174" s="1"/>
      <c r="G20174" s="1"/>
      <c r="H20174" s="1"/>
    </row>
    <row r="20175">
      <c r="A20175" s="1"/>
      <c r="B20175" s="1"/>
      <c r="C20175" s="1"/>
      <c r="D20175" s="8"/>
      <c r="E20175" s="1"/>
      <c r="F20175" s="1"/>
      <c r="G20175" s="1"/>
      <c r="H20175" s="1"/>
    </row>
    <row r="20176">
      <c r="A20176" s="1"/>
      <c r="B20176" s="1"/>
      <c r="C20176" s="1"/>
      <c r="D20176" s="8"/>
      <c r="E20176" s="1"/>
      <c r="F20176" s="1"/>
      <c r="G20176" s="1"/>
      <c r="H20176" s="1"/>
    </row>
    <row r="20177">
      <c r="A20177" s="1"/>
      <c r="B20177" s="1"/>
      <c r="C20177" s="1"/>
      <c r="D20177" s="8"/>
      <c r="E20177" s="1"/>
      <c r="F20177" s="1"/>
      <c r="G20177" s="1"/>
      <c r="H20177" s="1"/>
    </row>
    <row r="20178">
      <c r="A20178" s="1"/>
      <c r="B20178" s="1"/>
      <c r="C20178" s="1"/>
      <c r="D20178" s="8"/>
      <c r="E20178" s="1"/>
      <c r="F20178" s="1"/>
      <c r="G20178" s="1"/>
      <c r="H20178" s="1"/>
    </row>
    <row r="20179">
      <c r="A20179" s="1"/>
      <c r="B20179" s="1"/>
      <c r="C20179" s="1"/>
      <c r="D20179" s="8"/>
      <c r="E20179" s="1"/>
      <c r="F20179" s="1"/>
      <c r="G20179" s="1"/>
      <c r="H20179" s="1"/>
    </row>
    <row r="20180">
      <c r="A20180" s="1"/>
      <c r="B20180" s="1"/>
      <c r="C20180" s="1"/>
      <c r="D20180" s="8"/>
      <c r="E20180" s="1"/>
      <c r="F20180" s="1"/>
      <c r="G20180" s="1"/>
      <c r="H20180" s="1"/>
    </row>
    <row r="20181">
      <c r="A20181" s="1"/>
      <c r="B20181" s="1"/>
      <c r="C20181" s="1"/>
      <c r="D20181" s="8"/>
      <c r="E20181" s="1"/>
      <c r="F20181" s="1"/>
      <c r="G20181" s="1"/>
      <c r="H20181" s="1"/>
    </row>
    <row r="20182">
      <c r="A20182" s="1"/>
      <c r="B20182" s="1"/>
      <c r="C20182" s="1"/>
      <c r="D20182" s="8"/>
      <c r="E20182" s="1"/>
      <c r="F20182" s="1"/>
      <c r="G20182" s="1"/>
      <c r="H20182" s="1"/>
    </row>
    <row r="20183">
      <c r="A20183" s="1"/>
      <c r="B20183" s="1"/>
      <c r="C20183" s="1"/>
      <c r="D20183" s="8"/>
      <c r="E20183" s="1"/>
      <c r="F20183" s="1"/>
      <c r="G20183" s="1"/>
      <c r="H20183" s="1"/>
    </row>
    <row r="20184">
      <c r="A20184" s="1"/>
      <c r="B20184" s="1"/>
      <c r="C20184" s="1"/>
      <c r="D20184" s="8"/>
      <c r="E20184" s="1"/>
      <c r="F20184" s="1"/>
      <c r="G20184" s="1"/>
      <c r="H20184" s="1"/>
    </row>
    <row r="20185">
      <c r="A20185" s="1"/>
      <c r="B20185" s="1"/>
      <c r="C20185" s="1"/>
      <c r="D20185" s="8"/>
      <c r="E20185" s="1"/>
      <c r="F20185" s="1"/>
      <c r="G20185" s="1"/>
      <c r="H20185" s="1"/>
    </row>
    <row r="20186">
      <c r="A20186" s="1"/>
      <c r="B20186" s="1"/>
      <c r="C20186" s="1"/>
      <c r="D20186" s="8"/>
      <c r="E20186" s="1"/>
      <c r="F20186" s="1"/>
      <c r="G20186" s="1"/>
      <c r="H20186" s="1"/>
    </row>
    <row r="20187">
      <c r="A20187" s="1"/>
      <c r="B20187" s="1"/>
      <c r="C20187" s="1"/>
      <c r="D20187" s="8"/>
      <c r="E20187" s="1"/>
      <c r="F20187" s="1"/>
      <c r="G20187" s="1"/>
      <c r="H20187" s="1"/>
    </row>
    <row r="20188">
      <c r="A20188" s="1"/>
      <c r="B20188" s="1"/>
      <c r="C20188" s="1"/>
      <c r="D20188" s="8"/>
      <c r="E20188" s="1"/>
      <c r="F20188" s="1"/>
      <c r="G20188" s="1"/>
      <c r="H20188" s="1"/>
    </row>
    <row r="20189">
      <c r="A20189" s="1"/>
      <c r="B20189" s="1"/>
      <c r="C20189" s="1"/>
      <c r="D20189" s="8"/>
      <c r="E20189" s="1"/>
      <c r="F20189" s="1"/>
      <c r="G20189" s="1"/>
      <c r="H20189" s="1"/>
    </row>
    <row r="20190">
      <c r="A20190" s="1"/>
      <c r="B20190" s="1"/>
      <c r="C20190" s="1"/>
      <c r="D20190" s="8"/>
      <c r="E20190" s="1"/>
      <c r="F20190" s="1"/>
      <c r="G20190" s="1"/>
      <c r="H20190" s="1"/>
    </row>
    <row r="20191">
      <c r="A20191" s="1"/>
      <c r="B20191" s="1"/>
      <c r="C20191" s="1"/>
      <c r="D20191" s="8"/>
      <c r="E20191" s="1"/>
      <c r="F20191" s="1"/>
      <c r="G20191" s="1"/>
      <c r="H20191" s="1"/>
    </row>
    <row r="20192">
      <c r="A20192" s="1"/>
      <c r="B20192" s="1"/>
      <c r="C20192" s="1"/>
      <c r="D20192" s="8"/>
      <c r="E20192" s="1"/>
      <c r="F20192" s="1"/>
      <c r="G20192" s="1"/>
      <c r="H20192" s="1"/>
    </row>
    <row r="20193">
      <c r="A20193" s="1"/>
      <c r="B20193" s="1"/>
      <c r="C20193" s="1"/>
      <c r="D20193" s="8"/>
      <c r="E20193" s="1"/>
      <c r="F20193" s="1"/>
      <c r="G20193" s="1"/>
      <c r="H20193" s="1"/>
    </row>
    <row r="20194">
      <c r="A20194" s="1"/>
      <c r="B20194" s="1"/>
      <c r="C20194" s="1"/>
      <c r="D20194" s="8"/>
      <c r="E20194" s="1"/>
      <c r="F20194" s="1"/>
      <c r="G20194" s="1"/>
      <c r="H20194" s="1"/>
    </row>
    <row r="20195">
      <c r="A20195" s="1"/>
      <c r="B20195" s="1"/>
      <c r="C20195" s="1"/>
      <c r="D20195" s="8"/>
      <c r="E20195" s="1"/>
      <c r="F20195" s="1"/>
      <c r="G20195" s="1"/>
      <c r="H20195" s="1"/>
    </row>
    <row r="20196">
      <c r="A20196" s="1"/>
      <c r="B20196" s="1"/>
      <c r="C20196" s="1"/>
      <c r="D20196" s="8"/>
      <c r="E20196" s="1"/>
      <c r="F20196" s="1"/>
      <c r="G20196" s="1"/>
      <c r="H20196" s="1"/>
    </row>
    <row r="20197">
      <c r="A20197" s="1"/>
      <c r="B20197" s="1"/>
      <c r="C20197" s="1"/>
      <c r="D20197" s="8"/>
      <c r="E20197" s="1"/>
      <c r="F20197" s="1"/>
      <c r="G20197" s="1"/>
      <c r="H20197" s="1"/>
    </row>
    <row r="20198">
      <c r="A20198" s="1"/>
      <c r="B20198" s="1"/>
      <c r="C20198" s="1"/>
      <c r="D20198" s="8"/>
      <c r="E20198" s="1"/>
      <c r="F20198" s="1"/>
      <c r="G20198" s="1"/>
      <c r="H20198" s="1"/>
    </row>
    <row r="20199">
      <c r="A20199" s="1"/>
      <c r="B20199" s="1"/>
      <c r="C20199" s="1"/>
      <c r="D20199" s="8"/>
      <c r="E20199" s="1"/>
      <c r="F20199" s="1"/>
      <c r="G20199" s="1"/>
      <c r="H20199" s="1"/>
    </row>
    <row r="20200">
      <c r="A20200" s="1"/>
      <c r="B20200" s="1"/>
      <c r="C20200" s="1"/>
      <c r="D20200" s="8"/>
      <c r="E20200" s="1"/>
      <c r="F20200" s="1"/>
      <c r="G20200" s="1"/>
      <c r="H20200" s="1"/>
    </row>
    <row r="20201">
      <c r="A20201" s="1"/>
      <c r="B20201" s="1"/>
      <c r="C20201" s="1"/>
      <c r="D20201" s="8"/>
      <c r="E20201" s="1"/>
      <c r="F20201" s="1"/>
      <c r="G20201" s="1"/>
      <c r="H20201" s="1"/>
    </row>
    <row r="20202">
      <c r="A20202" s="1"/>
      <c r="B20202" s="1"/>
      <c r="C20202" s="1"/>
      <c r="D20202" s="8"/>
      <c r="E20202" s="1"/>
      <c r="F20202" s="1"/>
      <c r="G20202" s="1"/>
      <c r="H20202" s="1"/>
    </row>
    <row r="20203">
      <c r="A20203" s="1"/>
      <c r="B20203" s="1"/>
      <c r="C20203" s="1"/>
      <c r="D20203" s="8"/>
      <c r="E20203" s="1"/>
      <c r="F20203" s="1"/>
      <c r="G20203" s="1"/>
      <c r="H20203" s="1"/>
    </row>
    <row r="20204">
      <c r="A20204" s="1"/>
      <c r="B20204" s="1"/>
      <c r="C20204" s="1"/>
      <c r="D20204" s="8"/>
      <c r="E20204" s="1"/>
      <c r="F20204" s="1"/>
      <c r="G20204" s="1"/>
      <c r="H20204" s="1"/>
    </row>
    <row r="20205">
      <c r="A20205" s="1"/>
      <c r="B20205" s="1"/>
      <c r="C20205" s="1"/>
      <c r="D20205" s="8"/>
      <c r="E20205" s="1"/>
      <c r="F20205" s="1"/>
      <c r="G20205" s="1"/>
      <c r="H20205" s="1"/>
    </row>
    <row r="20206">
      <c r="A20206" s="1"/>
      <c r="B20206" s="1"/>
      <c r="C20206" s="1"/>
      <c r="D20206" s="8"/>
      <c r="E20206" s="1"/>
      <c r="F20206" s="1"/>
      <c r="G20206" s="1"/>
      <c r="H20206" s="1"/>
    </row>
    <row r="20207">
      <c r="A20207" s="1"/>
      <c r="B20207" s="1"/>
      <c r="C20207" s="1"/>
      <c r="D20207" s="8"/>
      <c r="E20207" s="1"/>
      <c r="F20207" s="1"/>
      <c r="G20207" s="1"/>
      <c r="H20207" s="1"/>
    </row>
    <row r="20208">
      <c r="A20208" s="1"/>
      <c r="B20208" s="1"/>
      <c r="C20208" s="1"/>
      <c r="D20208" s="8"/>
      <c r="E20208" s="1"/>
      <c r="F20208" s="1"/>
      <c r="G20208" s="1"/>
      <c r="H20208" s="1"/>
    </row>
    <row r="20209">
      <c r="A20209" s="1"/>
      <c r="B20209" s="1"/>
      <c r="C20209" s="1"/>
      <c r="D20209" s="8"/>
      <c r="E20209" s="1"/>
      <c r="F20209" s="1"/>
      <c r="G20209" s="1"/>
      <c r="H20209" s="1"/>
    </row>
    <row r="20210">
      <c r="A20210" s="1"/>
      <c r="B20210" s="1"/>
      <c r="C20210" s="1"/>
      <c r="D20210" s="8"/>
      <c r="E20210" s="1"/>
      <c r="F20210" s="1"/>
      <c r="G20210" s="1"/>
      <c r="H20210" s="1"/>
    </row>
    <row r="20211">
      <c r="A20211" s="1"/>
      <c r="B20211" s="1"/>
      <c r="C20211" s="1"/>
      <c r="D20211" s="8"/>
      <c r="E20211" s="1"/>
      <c r="F20211" s="1"/>
      <c r="G20211" s="1"/>
      <c r="H20211" s="1"/>
    </row>
    <row r="20212">
      <c r="A20212" s="1"/>
      <c r="B20212" s="1"/>
      <c r="C20212" s="1"/>
      <c r="D20212" s="8"/>
      <c r="E20212" s="1"/>
      <c r="F20212" s="1"/>
      <c r="G20212" s="1"/>
      <c r="H20212" s="1"/>
    </row>
    <row r="20213">
      <c r="A20213" s="1"/>
      <c r="B20213" s="1"/>
      <c r="C20213" s="1"/>
      <c r="D20213" s="8"/>
      <c r="E20213" s="1"/>
      <c r="F20213" s="1"/>
      <c r="G20213" s="1"/>
      <c r="H20213" s="1"/>
    </row>
    <row r="20214">
      <c r="A20214" s="1"/>
      <c r="B20214" s="1"/>
      <c r="C20214" s="1"/>
      <c r="D20214" s="8"/>
      <c r="E20214" s="1"/>
      <c r="F20214" s="1"/>
      <c r="G20214" s="1"/>
      <c r="H20214" s="1"/>
    </row>
    <row r="20215">
      <c r="A20215" s="1"/>
      <c r="B20215" s="1"/>
      <c r="C20215" s="1"/>
      <c r="D20215" s="8"/>
      <c r="E20215" s="1"/>
      <c r="F20215" s="1"/>
      <c r="G20215" s="1"/>
      <c r="H20215" s="1"/>
    </row>
    <row r="20216">
      <c r="A20216" s="1"/>
      <c r="B20216" s="1"/>
      <c r="C20216" s="1"/>
      <c r="D20216" s="8"/>
      <c r="E20216" s="1"/>
      <c r="F20216" s="1"/>
      <c r="G20216" s="1"/>
      <c r="H20216" s="1"/>
    </row>
    <row r="20217">
      <c r="A20217" s="1"/>
      <c r="B20217" s="1"/>
      <c r="C20217" s="1"/>
      <c r="D20217" s="8"/>
      <c r="E20217" s="1"/>
      <c r="F20217" s="1"/>
      <c r="G20217" s="1"/>
      <c r="H20217" s="1"/>
    </row>
    <row r="20218">
      <c r="A20218" s="1"/>
      <c r="B20218" s="1"/>
      <c r="C20218" s="1"/>
      <c r="D20218" s="8"/>
      <c r="E20218" s="1"/>
      <c r="F20218" s="1"/>
      <c r="G20218" s="1"/>
      <c r="H20218" s="1"/>
    </row>
    <row r="20219">
      <c r="A20219" s="1"/>
      <c r="B20219" s="1"/>
      <c r="C20219" s="1"/>
      <c r="D20219" s="8"/>
      <c r="E20219" s="1"/>
      <c r="F20219" s="1"/>
      <c r="G20219" s="1"/>
      <c r="H20219" s="1"/>
    </row>
    <row r="20220">
      <c r="A20220" s="1"/>
      <c r="B20220" s="1"/>
      <c r="C20220" s="1"/>
      <c r="D20220" s="8"/>
      <c r="E20220" s="1"/>
      <c r="F20220" s="1"/>
      <c r="G20220" s="1"/>
      <c r="H20220" s="1"/>
    </row>
    <row r="20221">
      <c r="A20221" s="1"/>
      <c r="B20221" s="1"/>
      <c r="C20221" s="1"/>
      <c r="D20221" s="8"/>
      <c r="E20221" s="1"/>
      <c r="F20221" s="1"/>
      <c r="G20221" s="1"/>
      <c r="H20221" s="1"/>
    </row>
    <row r="20222">
      <c r="A20222" s="1"/>
      <c r="B20222" s="1"/>
      <c r="C20222" s="1"/>
      <c r="D20222" s="8"/>
      <c r="E20222" s="1"/>
      <c r="F20222" s="1"/>
      <c r="G20222" s="1"/>
      <c r="H20222" s="1"/>
    </row>
    <row r="20223">
      <c r="A20223" s="1"/>
      <c r="B20223" s="1"/>
      <c r="C20223" s="1"/>
      <c r="D20223" s="8"/>
      <c r="E20223" s="1"/>
      <c r="F20223" s="1"/>
      <c r="G20223" s="1"/>
      <c r="H20223" s="1"/>
    </row>
    <row r="20224">
      <c r="A20224" s="1"/>
      <c r="B20224" s="1"/>
      <c r="C20224" s="1"/>
      <c r="D20224" s="8"/>
      <c r="E20224" s="1"/>
      <c r="F20224" s="1"/>
      <c r="G20224" s="1"/>
      <c r="H20224" s="1"/>
    </row>
    <row r="20225">
      <c r="A20225" s="1"/>
      <c r="B20225" s="1"/>
      <c r="C20225" s="1"/>
      <c r="D20225" s="8"/>
      <c r="E20225" s="1"/>
      <c r="F20225" s="1"/>
      <c r="G20225" s="1"/>
      <c r="H20225" s="1"/>
    </row>
    <row r="20226">
      <c r="A20226" s="1"/>
      <c r="B20226" s="1"/>
      <c r="C20226" s="1"/>
      <c r="D20226" s="8"/>
      <c r="E20226" s="1"/>
      <c r="F20226" s="1"/>
      <c r="G20226" s="1"/>
      <c r="H20226" s="1"/>
    </row>
    <row r="20227">
      <c r="A20227" s="1"/>
      <c r="B20227" s="1"/>
      <c r="C20227" s="1"/>
      <c r="D20227" s="8"/>
      <c r="E20227" s="1"/>
      <c r="F20227" s="1"/>
      <c r="G20227" s="1"/>
      <c r="H20227" s="1"/>
    </row>
    <row r="20228">
      <c r="A20228" s="1"/>
      <c r="B20228" s="1"/>
      <c r="C20228" s="1"/>
      <c r="D20228" s="8"/>
      <c r="E20228" s="1"/>
      <c r="F20228" s="1"/>
      <c r="G20228" s="1"/>
      <c r="H20228" s="1"/>
    </row>
    <row r="20229">
      <c r="A20229" s="1"/>
      <c r="B20229" s="1"/>
      <c r="C20229" s="1"/>
      <c r="D20229" s="8"/>
      <c r="E20229" s="1"/>
      <c r="F20229" s="1"/>
      <c r="G20229" s="1"/>
      <c r="H20229" s="1"/>
    </row>
    <row r="20230">
      <c r="A20230" s="1"/>
      <c r="B20230" s="1"/>
      <c r="C20230" s="1"/>
      <c r="D20230" s="8"/>
      <c r="E20230" s="1"/>
      <c r="F20230" s="1"/>
      <c r="G20230" s="1"/>
      <c r="H20230" s="1"/>
    </row>
    <row r="20231">
      <c r="A20231" s="1"/>
      <c r="B20231" s="1"/>
      <c r="C20231" s="1"/>
      <c r="D20231" s="8"/>
      <c r="E20231" s="1"/>
      <c r="F20231" s="1"/>
      <c r="G20231" s="1"/>
      <c r="H20231" s="1"/>
    </row>
    <row r="20232">
      <c r="A20232" s="1"/>
      <c r="B20232" s="1"/>
      <c r="C20232" s="1"/>
      <c r="D20232" s="8"/>
      <c r="E20232" s="1"/>
      <c r="F20232" s="1"/>
      <c r="G20232" s="1"/>
      <c r="H20232" s="1"/>
    </row>
    <row r="20233">
      <c r="A20233" s="1"/>
      <c r="B20233" s="1"/>
      <c r="C20233" s="1"/>
      <c r="D20233" s="8"/>
      <c r="E20233" s="1"/>
      <c r="F20233" s="1"/>
      <c r="G20233" s="1"/>
      <c r="H20233" s="1"/>
    </row>
    <row r="20234">
      <c r="A20234" s="1"/>
      <c r="B20234" s="1"/>
      <c r="C20234" s="1"/>
      <c r="D20234" s="8"/>
      <c r="E20234" s="1"/>
      <c r="F20234" s="1"/>
      <c r="G20234" s="1"/>
      <c r="H20234" s="1"/>
    </row>
    <row r="20235">
      <c r="A20235" s="1"/>
      <c r="B20235" s="1"/>
      <c r="C20235" s="1"/>
      <c r="D20235" s="8"/>
      <c r="E20235" s="1"/>
      <c r="F20235" s="1"/>
      <c r="G20235" s="1"/>
      <c r="H20235" s="1"/>
    </row>
    <row r="20236">
      <c r="A20236" s="1"/>
      <c r="B20236" s="1"/>
      <c r="C20236" s="1"/>
      <c r="D20236" s="8"/>
      <c r="E20236" s="1"/>
      <c r="F20236" s="1"/>
      <c r="G20236" s="1"/>
      <c r="H20236" s="1"/>
    </row>
    <row r="20237">
      <c r="A20237" s="1"/>
      <c r="B20237" s="1"/>
      <c r="C20237" s="1"/>
      <c r="D20237" s="8"/>
      <c r="E20237" s="1"/>
      <c r="F20237" s="1"/>
      <c r="G20237" s="1"/>
      <c r="H20237" s="1"/>
    </row>
    <row r="20238">
      <c r="A20238" s="1"/>
      <c r="B20238" s="1"/>
      <c r="C20238" s="1"/>
      <c r="D20238" s="8"/>
      <c r="E20238" s="1"/>
      <c r="F20238" s="1"/>
      <c r="G20238" s="1"/>
      <c r="H20238" s="1"/>
    </row>
    <row r="20239">
      <c r="A20239" s="1"/>
      <c r="B20239" s="1"/>
      <c r="C20239" s="1"/>
      <c r="D20239" s="8"/>
      <c r="E20239" s="1"/>
      <c r="F20239" s="1"/>
      <c r="G20239" s="1"/>
      <c r="H20239" s="1"/>
    </row>
    <row r="20240">
      <c r="A20240" s="1"/>
      <c r="B20240" s="1"/>
      <c r="C20240" s="1"/>
      <c r="D20240" s="8"/>
      <c r="E20240" s="1"/>
      <c r="F20240" s="1"/>
      <c r="G20240" s="1"/>
      <c r="H20240" s="1"/>
    </row>
    <row r="20241">
      <c r="A20241" s="1"/>
      <c r="B20241" s="1"/>
      <c r="C20241" s="1"/>
      <c r="D20241" s="8"/>
      <c r="E20241" s="1"/>
      <c r="F20241" s="1"/>
      <c r="G20241" s="1"/>
      <c r="H20241" s="1"/>
    </row>
    <row r="20242">
      <c r="A20242" s="1"/>
      <c r="B20242" s="1"/>
      <c r="C20242" s="1"/>
      <c r="D20242" s="8"/>
      <c r="E20242" s="1"/>
      <c r="F20242" s="1"/>
      <c r="G20242" s="1"/>
      <c r="H20242" s="1"/>
    </row>
    <row r="20243">
      <c r="A20243" s="1"/>
      <c r="B20243" s="1"/>
      <c r="C20243" s="1"/>
      <c r="D20243" s="8"/>
      <c r="E20243" s="1"/>
      <c r="F20243" s="1"/>
      <c r="G20243" s="1"/>
      <c r="H20243" s="1"/>
    </row>
    <row r="20244">
      <c r="A20244" s="1"/>
      <c r="B20244" s="1"/>
      <c r="C20244" s="1"/>
      <c r="D20244" s="8"/>
      <c r="E20244" s="1"/>
      <c r="F20244" s="1"/>
      <c r="G20244" s="1"/>
      <c r="H20244" s="1"/>
    </row>
    <row r="20245">
      <c r="A20245" s="1"/>
      <c r="B20245" s="1"/>
      <c r="C20245" s="1"/>
      <c r="D20245" s="8"/>
      <c r="E20245" s="1"/>
      <c r="F20245" s="1"/>
      <c r="G20245" s="1"/>
      <c r="H20245" s="1"/>
    </row>
    <row r="20246">
      <c r="A20246" s="1"/>
      <c r="B20246" s="1"/>
      <c r="C20246" s="1"/>
      <c r="D20246" s="8"/>
      <c r="E20246" s="1"/>
      <c r="F20246" s="1"/>
      <c r="G20246" s="1"/>
      <c r="H20246" s="1"/>
    </row>
    <row r="20247">
      <c r="A20247" s="1"/>
      <c r="B20247" s="1"/>
      <c r="C20247" s="1"/>
      <c r="D20247" s="8"/>
      <c r="E20247" s="1"/>
      <c r="F20247" s="1"/>
      <c r="G20247" s="1"/>
      <c r="H20247" s="1"/>
    </row>
    <row r="20248">
      <c r="A20248" s="1"/>
      <c r="B20248" s="1"/>
      <c r="C20248" s="1"/>
      <c r="D20248" s="8"/>
      <c r="E20248" s="1"/>
      <c r="F20248" s="1"/>
      <c r="G20248" s="1"/>
      <c r="H20248" s="1"/>
    </row>
    <row r="20249">
      <c r="A20249" s="1"/>
      <c r="B20249" s="1"/>
      <c r="C20249" s="1"/>
      <c r="D20249" s="8"/>
      <c r="E20249" s="1"/>
      <c r="F20249" s="1"/>
      <c r="G20249" s="1"/>
      <c r="H20249" s="1"/>
    </row>
    <row r="20250">
      <c r="A20250" s="1"/>
      <c r="B20250" s="1"/>
      <c r="C20250" s="1"/>
      <c r="D20250" s="8"/>
      <c r="E20250" s="1"/>
      <c r="F20250" s="1"/>
      <c r="G20250" s="1"/>
      <c r="H20250" s="1"/>
    </row>
    <row r="20251">
      <c r="A20251" s="1"/>
      <c r="B20251" s="1"/>
      <c r="C20251" s="1"/>
      <c r="D20251" s="8"/>
      <c r="E20251" s="1"/>
      <c r="F20251" s="1"/>
      <c r="G20251" s="1"/>
      <c r="H20251" s="1"/>
    </row>
    <row r="20252">
      <c r="A20252" s="1"/>
      <c r="B20252" s="1"/>
      <c r="C20252" s="1"/>
      <c r="D20252" s="8"/>
      <c r="E20252" s="1"/>
      <c r="F20252" s="1"/>
      <c r="G20252" s="1"/>
      <c r="H20252" s="1"/>
    </row>
    <row r="20253">
      <c r="A20253" s="1"/>
      <c r="B20253" s="1"/>
      <c r="C20253" s="1"/>
      <c r="D20253" s="8"/>
      <c r="E20253" s="1"/>
      <c r="F20253" s="1"/>
      <c r="G20253" s="1"/>
      <c r="H20253" s="1"/>
    </row>
    <row r="20254">
      <c r="A20254" s="1"/>
      <c r="B20254" s="1"/>
      <c r="C20254" s="1"/>
      <c r="D20254" s="8"/>
      <c r="E20254" s="1"/>
      <c r="F20254" s="1"/>
      <c r="G20254" s="1"/>
      <c r="H20254" s="1"/>
    </row>
    <row r="20255">
      <c r="A20255" s="1"/>
      <c r="B20255" s="1"/>
      <c r="C20255" s="1"/>
      <c r="D20255" s="8"/>
      <c r="E20255" s="1"/>
      <c r="F20255" s="1"/>
      <c r="G20255" s="1"/>
      <c r="H20255" s="1"/>
    </row>
    <row r="20256">
      <c r="A20256" s="1"/>
      <c r="B20256" s="1"/>
      <c r="C20256" s="1"/>
      <c r="D20256" s="8"/>
      <c r="E20256" s="1"/>
      <c r="F20256" s="1"/>
      <c r="G20256" s="1"/>
      <c r="H20256" s="1"/>
    </row>
    <row r="20257">
      <c r="A20257" s="1"/>
      <c r="B20257" s="1"/>
      <c r="C20257" s="1"/>
      <c r="D20257" s="8"/>
      <c r="E20257" s="1"/>
      <c r="F20257" s="1"/>
      <c r="G20257" s="1"/>
      <c r="H20257" s="1"/>
    </row>
    <row r="20258">
      <c r="A20258" s="1"/>
      <c r="B20258" s="1"/>
      <c r="C20258" s="1"/>
      <c r="D20258" s="8"/>
      <c r="E20258" s="1"/>
      <c r="F20258" s="1"/>
      <c r="G20258" s="1"/>
      <c r="H20258" s="1"/>
    </row>
    <row r="20259">
      <c r="A20259" s="1"/>
      <c r="B20259" s="1"/>
      <c r="C20259" s="1"/>
      <c r="D20259" s="8"/>
      <c r="E20259" s="1"/>
      <c r="F20259" s="1"/>
      <c r="G20259" s="1"/>
      <c r="H20259" s="1"/>
    </row>
    <row r="20260">
      <c r="A20260" s="1"/>
      <c r="B20260" s="1"/>
      <c r="C20260" s="1"/>
      <c r="D20260" s="8"/>
      <c r="E20260" s="1"/>
      <c r="F20260" s="1"/>
      <c r="G20260" s="1"/>
      <c r="H20260" s="1"/>
    </row>
    <row r="20261">
      <c r="A20261" s="1"/>
      <c r="B20261" s="1"/>
      <c r="C20261" s="1"/>
      <c r="D20261" s="8"/>
      <c r="E20261" s="1"/>
      <c r="F20261" s="1"/>
      <c r="G20261" s="1"/>
      <c r="H20261" s="1"/>
    </row>
    <row r="20262">
      <c r="A20262" s="1"/>
      <c r="B20262" s="1"/>
      <c r="C20262" s="1"/>
      <c r="D20262" s="8"/>
      <c r="E20262" s="1"/>
      <c r="F20262" s="1"/>
      <c r="G20262" s="1"/>
      <c r="H20262" s="1"/>
    </row>
    <row r="20263">
      <c r="A20263" s="1"/>
      <c r="B20263" s="1"/>
      <c r="C20263" s="1"/>
      <c r="D20263" s="8"/>
      <c r="E20263" s="1"/>
      <c r="F20263" s="1"/>
      <c r="G20263" s="1"/>
      <c r="H20263" s="1"/>
    </row>
    <row r="20264">
      <c r="A20264" s="1"/>
      <c r="B20264" s="1"/>
      <c r="C20264" s="1"/>
      <c r="D20264" s="8"/>
      <c r="E20264" s="1"/>
      <c r="F20264" s="1"/>
      <c r="G20264" s="1"/>
      <c r="H20264" s="1"/>
    </row>
    <row r="20265">
      <c r="A20265" s="1"/>
      <c r="B20265" s="1"/>
      <c r="C20265" s="1"/>
      <c r="D20265" s="8"/>
      <c r="E20265" s="1"/>
      <c r="F20265" s="1"/>
      <c r="G20265" s="1"/>
      <c r="H20265" s="1"/>
    </row>
    <row r="20266">
      <c r="A20266" s="1"/>
      <c r="B20266" s="1"/>
      <c r="C20266" s="1"/>
      <c r="D20266" s="8"/>
      <c r="E20266" s="1"/>
      <c r="F20266" s="1"/>
      <c r="G20266" s="1"/>
      <c r="H20266" s="1"/>
    </row>
    <row r="20267">
      <c r="A20267" s="1"/>
      <c r="B20267" s="1"/>
      <c r="C20267" s="1"/>
      <c r="D20267" s="8"/>
      <c r="E20267" s="1"/>
      <c r="F20267" s="1"/>
      <c r="G20267" s="1"/>
      <c r="H20267" s="1"/>
    </row>
    <row r="20268">
      <c r="A20268" s="1"/>
      <c r="B20268" s="1"/>
      <c r="C20268" s="1"/>
      <c r="D20268" s="8"/>
      <c r="E20268" s="1"/>
      <c r="F20268" s="1"/>
      <c r="G20268" s="1"/>
      <c r="H20268" s="1"/>
    </row>
    <row r="20269">
      <c r="A20269" s="1"/>
      <c r="B20269" s="1"/>
      <c r="C20269" s="1"/>
      <c r="D20269" s="8"/>
      <c r="E20269" s="1"/>
      <c r="F20269" s="1"/>
      <c r="G20269" s="1"/>
      <c r="H20269" s="1"/>
    </row>
    <row r="20270">
      <c r="A20270" s="1"/>
      <c r="B20270" s="1"/>
      <c r="C20270" s="1"/>
      <c r="D20270" s="8"/>
      <c r="E20270" s="1"/>
      <c r="F20270" s="1"/>
      <c r="G20270" s="1"/>
      <c r="H20270" s="1"/>
    </row>
    <row r="20271">
      <c r="A20271" s="1"/>
      <c r="B20271" s="1"/>
      <c r="C20271" s="1"/>
      <c r="D20271" s="8"/>
      <c r="E20271" s="1"/>
      <c r="F20271" s="1"/>
      <c r="G20271" s="1"/>
      <c r="H20271" s="1"/>
    </row>
    <row r="20272">
      <c r="A20272" s="1"/>
      <c r="B20272" s="1"/>
      <c r="C20272" s="1"/>
      <c r="D20272" s="8"/>
      <c r="E20272" s="1"/>
      <c r="F20272" s="1"/>
      <c r="G20272" s="1"/>
      <c r="H20272" s="1"/>
    </row>
    <row r="20273">
      <c r="A20273" s="1"/>
      <c r="B20273" s="1"/>
      <c r="C20273" s="1"/>
      <c r="D20273" s="8"/>
      <c r="E20273" s="1"/>
      <c r="F20273" s="1"/>
      <c r="G20273" s="1"/>
      <c r="H20273" s="1"/>
    </row>
    <row r="20274">
      <c r="A20274" s="1"/>
      <c r="B20274" s="1"/>
      <c r="C20274" s="1"/>
      <c r="D20274" s="8"/>
      <c r="E20274" s="1"/>
      <c r="F20274" s="1"/>
      <c r="G20274" s="1"/>
      <c r="H20274" s="1"/>
    </row>
    <row r="20275">
      <c r="A20275" s="1"/>
      <c r="B20275" s="1"/>
      <c r="C20275" s="1"/>
      <c r="D20275" s="8"/>
      <c r="E20275" s="1"/>
      <c r="F20275" s="1"/>
      <c r="G20275" s="1"/>
      <c r="H20275" s="1"/>
    </row>
    <row r="20276">
      <c r="A20276" s="1"/>
      <c r="B20276" s="1"/>
      <c r="C20276" s="1"/>
      <c r="D20276" s="8"/>
      <c r="E20276" s="1"/>
      <c r="F20276" s="1"/>
      <c r="G20276" s="1"/>
      <c r="H20276" s="1"/>
    </row>
    <row r="20277">
      <c r="A20277" s="1"/>
      <c r="B20277" s="1"/>
      <c r="C20277" s="1"/>
      <c r="D20277" s="8"/>
      <c r="E20277" s="1"/>
      <c r="F20277" s="1"/>
      <c r="G20277" s="1"/>
      <c r="H20277" s="1"/>
    </row>
    <row r="20278">
      <c r="A20278" s="1"/>
      <c r="B20278" s="1"/>
      <c r="C20278" s="1"/>
      <c r="D20278" s="8"/>
      <c r="E20278" s="1"/>
      <c r="F20278" s="1"/>
      <c r="G20278" s="1"/>
      <c r="H20278" s="1"/>
    </row>
    <row r="20279">
      <c r="A20279" s="1"/>
      <c r="B20279" s="1"/>
      <c r="C20279" s="1"/>
      <c r="D20279" s="8"/>
      <c r="E20279" s="1"/>
      <c r="F20279" s="1"/>
      <c r="G20279" s="1"/>
      <c r="H20279" s="1"/>
    </row>
    <row r="20280">
      <c r="A20280" s="1"/>
      <c r="B20280" s="1"/>
      <c r="C20280" s="1"/>
      <c r="D20280" s="8"/>
      <c r="E20280" s="1"/>
      <c r="F20280" s="1"/>
      <c r="G20280" s="1"/>
      <c r="H20280" s="1"/>
    </row>
    <row r="20281">
      <c r="A20281" s="1"/>
      <c r="B20281" s="1"/>
      <c r="C20281" s="1"/>
      <c r="D20281" s="8"/>
      <c r="E20281" s="1"/>
      <c r="F20281" s="1"/>
      <c r="G20281" s="1"/>
      <c r="H20281" s="1"/>
    </row>
    <row r="20282">
      <c r="A20282" s="1"/>
      <c r="B20282" s="1"/>
      <c r="C20282" s="1"/>
      <c r="D20282" s="8"/>
      <c r="E20282" s="1"/>
      <c r="F20282" s="1"/>
      <c r="G20282" s="1"/>
      <c r="H20282" s="1"/>
    </row>
    <row r="20283">
      <c r="A20283" s="1"/>
      <c r="B20283" s="1"/>
      <c r="C20283" s="1"/>
      <c r="D20283" s="8"/>
      <c r="E20283" s="1"/>
      <c r="F20283" s="1"/>
      <c r="G20283" s="1"/>
      <c r="H20283" s="1"/>
    </row>
    <row r="20284">
      <c r="A20284" s="1"/>
      <c r="B20284" s="1"/>
      <c r="C20284" s="1"/>
      <c r="D20284" s="8"/>
      <c r="E20284" s="1"/>
      <c r="F20284" s="1"/>
      <c r="G20284" s="1"/>
      <c r="H20284" s="1"/>
    </row>
    <row r="20285">
      <c r="A20285" s="1"/>
      <c r="B20285" s="1"/>
      <c r="C20285" s="1"/>
      <c r="D20285" s="8"/>
      <c r="E20285" s="1"/>
      <c r="F20285" s="1"/>
      <c r="G20285" s="1"/>
      <c r="H20285" s="1"/>
    </row>
    <row r="20286">
      <c r="A20286" s="1"/>
      <c r="B20286" s="1"/>
      <c r="C20286" s="1"/>
      <c r="D20286" s="8"/>
      <c r="E20286" s="1"/>
      <c r="F20286" s="1"/>
      <c r="G20286" s="1"/>
      <c r="H20286" s="1"/>
    </row>
    <row r="20287">
      <c r="A20287" s="1"/>
      <c r="B20287" s="1"/>
      <c r="C20287" s="1"/>
      <c r="D20287" s="8"/>
      <c r="E20287" s="1"/>
      <c r="F20287" s="1"/>
      <c r="G20287" s="1"/>
      <c r="H20287" s="1"/>
    </row>
    <row r="20288">
      <c r="A20288" s="1"/>
      <c r="B20288" s="1"/>
      <c r="C20288" s="1"/>
      <c r="D20288" s="8"/>
      <c r="E20288" s="1"/>
      <c r="F20288" s="1"/>
      <c r="G20288" s="1"/>
      <c r="H20288" s="1"/>
    </row>
    <row r="20289">
      <c r="A20289" s="1"/>
      <c r="B20289" s="1"/>
      <c r="C20289" s="1"/>
      <c r="D20289" s="8"/>
      <c r="E20289" s="1"/>
      <c r="F20289" s="1"/>
      <c r="G20289" s="1"/>
      <c r="H20289" s="1"/>
    </row>
    <row r="20290">
      <c r="A20290" s="1"/>
      <c r="B20290" s="1"/>
      <c r="C20290" s="1"/>
      <c r="D20290" s="8"/>
      <c r="E20290" s="1"/>
      <c r="F20290" s="1"/>
      <c r="G20290" s="1"/>
      <c r="H20290" s="1"/>
    </row>
    <row r="20291">
      <c r="A20291" s="1"/>
      <c r="B20291" s="1"/>
      <c r="C20291" s="1"/>
      <c r="D20291" s="8"/>
      <c r="E20291" s="1"/>
      <c r="F20291" s="1"/>
      <c r="G20291" s="1"/>
      <c r="H20291" s="1"/>
    </row>
    <row r="20292">
      <c r="A20292" s="1"/>
      <c r="B20292" s="1"/>
      <c r="C20292" s="1"/>
      <c r="D20292" s="8"/>
      <c r="E20292" s="1"/>
      <c r="F20292" s="1"/>
      <c r="G20292" s="1"/>
      <c r="H20292" s="1"/>
    </row>
    <row r="20293">
      <c r="A20293" s="1"/>
      <c r="B20293" s="1"/>
      <c r="C20293" s="1"/>
      <c r="D20293" s="8"/>
      <c r="E20293" s="1"/>
      <c r="F20293" s="1"/>
      <c r="G20293" s="1"/>
      <c r="H20293" s="1"/>
    </row>
    <row r="20294">
      <c r="A20294" s="1"/>
      <c r="B20294" s="1"/>
      <c r="C20294" s="1"/>
      <c r="D20294" s="8"/>
      <c r="E20294" s="1"/>
      <c r="F20294" s="1"/>
      <c r="G20294" s="1"/>
      <c r="H20294" s="1"/>
    </row>
    <row r="20295">
      <c r="A20295" s="1"/>
      <c r="B20295" s="1"/>
      <c r="C20295" s="1"/>
      <c r="D20295" s="8"/>
      <c r="E20295" s="1"/>
      <c r="F20295" s="1"/>
      <c r="G20295" s="1"/>
      <c r="H20295" s="1"/>
    </row>
    <row r="20296">
      <c r="A20296" s="1"/>
      <c r="B20296" s="1"/>
      <c r="C20296" s="1"/>
      <c r="D20296" s="8"/>
      <c r="E20296" s="1"/>
      <c r="F20296" s="1"/>
      <c r="G20296" s="1"/>
      <c r="H20296" s="1"/>
    </row>
    <row r="20297">
      <c r="A20297" s="1"/>
      <c r="B20297" s="1"/>
      <c r="C20297" s="1"/>
      <c r="D20297" s="8"/>
      <c r="E20297" s="1"/>
      <c r="F20297" s="1"/>
      <c r="G20297" s="1"/>
      <c r="H20297" s="1"/>
    </row>
    <row r="20298">
      <c r="A20298" s="1"/>
      <c r="B20298" s="1"/>
      <c r="C20298" s="1"/>
      <c r="D20298" s="8"/>
      <c r="E20298" s="1"/>
      <c r="F20298" s="1"/>
      <c r="G20298" s="1"/>
      <c r="H20298" s="1"/>
    </row>
    <row r="20299">
      <c r="A20299" s="1"/>
      <c r="B20299" s="1"/>
      <c r="C20299" s="1"/>
      <c r="D20299" s="8"/>
      <c r="E20299" s="1"/>
      <c r="F20299" s="1"/>
      <c r="G20299" s="1"/>
      <c r="H20299" s="1"/>
    </row>
    <row r="20300">
      <c r="A20300" s="1"/>
      <c r="B20300" s="1"/>
      <c r="C20300" s="1"/>
      <c r="D20300" s="8"/>
      <c r="E20300" s="1"/>
      <c r="F20300" s="1"/>
      <c r="G20300" s="1"/>
      <c r="H20300" s="1"/>
    </row>
    <row r="20301">
      <c r="A20301" s="1"/>
      <c r="B20301" s="1"/>
      <c r="C20301" s="1"/>
      <c r="D20301" s="8"/>
      <c r="E20301" s="1"/>
      <c r="F20301" s="1"/>
      <c r="G20301" s="1"/>
      <c r="H20301" s="1"/>
    </row>
    <row r="20302">
      <c r="A20302" s="1"/>
      <c r="B20302" s="1"/>
      <c r="C20302" s="1"/>
      <c r="D20302" s="8"/>
      <c r="E20302" s="1"/>
      <c r="F20302" s="1"/>
      <c r="G20302" s="1"/>
      <c r="H20302" s="1"/>
    </row>
    <row r="20303">
      <c r="A20303" s="1"/>
      <c r="B20303" s="1"/>
      <c r="C20303" s="1"/>
      <c r="D20303" s="8"/>
      <c r="E20303" s="1"/>
      <c r="F20303" s="1"/>
      <c r="G20303" s="1"/>
      <c r="H20303" s="1"/>
    </row>
    <row r="20304">
      <c r="A20304" s="1"/>
      <c r="B20304" s="1"/>
      <c r="C20304" s="1"/>
      <c r="D20304" s="8"/>
      <c r="E20304" s="1"/>
      <c r="F20304" s="1"/>
      <c r="G20304" s="1"/>
      <c r="H20304" s="1"/>
    </row>
    <row r="20305">
      <c r="A20305" s="1"/>
      <c r="B20305" s="1"/>
      <c r="C20305" s="1"/>
      <c r="D20305" s="8"/>
      <c r="E20305" s="1"/>
      <c r="F20305" s="1"/>
      <c r="G20305" s="1"/>
      <c r="H20305" s="1"/>
    </row>
    <row r="20306">
      <c r="A20306" s="1"/>
      <c r="B20306" s="1"/>
      <c r="C20306" s="1"/>
      <c r="D20306" s="8"/>
      <c r="E20306" s="1"/>
      <c r="F20306" s="1"/>
      <c r="G20306" s="1"/>
      <c r="H20306" s="1"/>
    </row>
    <row r="20307">
      <c r="A20307" s="1"/>
      <c r="B20307" s="1"/>
      <c r="C20307" s="1"/>
      <c r="D20307" s="8"/>
      <c r="E20307" s="1"/>
      <c r="F20307" s="1"/>
      <c r="G20307" s="1"/>
      <c r="H20307" s="1"/>
    </row>
    <row r="20308">
      <c r="A20308" s="1"/>
      <c r="B20308" s="1"/>
      <c r="C20308" s="1"/>
      <c r="D20308" s="8"/>
      <c r="E20308" s="1"/>
      <c r="F20308" s="1"/>
      <c r="G20308" s="1"/>
      <c r="H20308" s="1"/>
    </row>
    <row r="20309">
      <c r="A20309" s="1"/>
      <c r="B20309" s="1"/>
      <c r="C20309" s="1"/>
      <c r="D20309" s="8"/>
      <c r="E20309" s="1"/>
      <c r="F20309" s="1"/>
      <c r="G20309" s="1"/>
      <c r="H20309" s="1"/>
    </row>
    <row r="20310">
      <c r="A20310" s="1"/>
      <c r="B20310" s="1"/>
      <c r="C20310" s="1"/>
      <c r="D20310" s="8"/>
      <c r="E20310" s="1"/>
      <c r="F20310" s="1"/>
      <c r="G20310" s="1"/>
      <c r="H20310" s="1"/>
    </row>
    <row r="20311">
      <c r="A20311" s="1"/>
      <c r="B20311" s="1"/>
      <c r="C20311" s="1"/>
      <c r="D20311" s="8"/>
      <c r="E20311" s="1"/>
      <c r="F20311" s="1"/>
      <c r="G20311" s="1"/>
      <c r="H20311" s="1"/>
    </row>
    <row r="20312">
      <c r="A20312" s="1"/>
      <c r="B20312" s="1"/>
      <c r="C20312" s="1"/>
      <c r="D20312" s="8"/>
      <c r="E20312" s="1"/>
      <c r="F20312" s="1"/>
      <c r="G20312" s="1"/>
      <c r="H20312" s="1"/>
    </row>
    <row r="20313">
      <c r="A20313" s="1"/>
      <c r="B20313" s="1"/>
      <c r="C20313" s="1"/>
      <c r="D20313" s="8"/>
      <c r="E20313" s="1"/>
      <c r="F20313" s="1"/>
      <c r="G20313" s="1"/>
      <c r="H20313" s="1"/>
    </row>
    <row r="20314">
      <c r="A20314" s="1"/>
      <c r="B20314" s="1"/>
      <c r="C20314" s="1"/>
      <c r="D20314" s="8"/>
      <c r="E20314" s="1"/>
      <c r="F20314" s="1"/>
      <c r="G20314" s="1"/>
      <c r="H20314" s="1"/>
    </row>
    <row r="20315">
      <c r="A20315" s="1"/>
      <c r="B20315" s="1"/>
      <c r="C20315" s="1"/>
      <c r="D20315" s="8"/>
      <c r="E20315" s="1"/>
      <c r="F20315" s="1"/>
      <c r="G20315" s="1"/>
      <c r="H20315" s="1"/>
    </row>
    <row r="20316">
      <c r="A20316" s="1"/>
      <c r="B20316" s="1"/>
      <c r="C20316" s="1"/>
      <c r="D20316" s="8"/>
      <c r="E20316" s="1"/>
      <c r="F20316" s="1"/>
      <c r="G20316" s="1"/>
      <c r="H20316" s="1"/>
    </row>
    <row r="20317">
      <c r="A20317" s="1"/>
      <c r="B20317" s="1"/>
      <c r="C20317" s="1"/>
      <c r="D20317" s="8"/>
      <c r="E20317" s="1"/>
      <c r="F20317" s="1"/>
      <c r="G20317" s="1"/>
      <c r="H20317" s="1"/>
    </row>
    <row r="20318">
      <c r="A20318" s="1"/>
      <c r="B20318" s="1"/>
      <c r="C20318" s="1"/>
      <c r="D20318" s="8"/>
      <c r="E20318" s="1"/>
      <c r="F20318" s="1"/>
      <c r="G20318" s="1"/>
      <c r="H20318" s="1"/>
    </row>
    <row r="20319">
      <c r="A20319" s="1"/>
      <c r="B20319" s="1"/>
      <c r="C20319" s="1"/>
      <c r="D20319" s="8"/>
      <c r="E20319" s="1"/>
      <c r="F20319" s="1"/>
      <c r="G20319" s="1"/>
      <c r="H20319" s="1"/>
    </row>
    <row r="20320">
      <c r="A20320" s="1"/>
      <c r="B20320" s="1"/>
      <c r="C20320" s="1"/>
      <c r="D20320" s="8"/>
      <c r="E20320" s="1"/>
      <c r="F20320" s="1"/>
      <c r="G20320" s="1"/>
      <c r="H20320" s="1"/>
    </row>
    <row r="20321">
      <c r="A20321" s="1"/>
      <c r="B20321" s="1"/>
      <c r="C20321" s="1"/>
      <c r="D20321" s="8"/>
      <c r="E20321" s="1"/>
      <c r="F20321" s="1"/>
      <c r="G20321" s="1"/>
      <c r="H20321" s="1"/>
    </row>
    <row r="20322">
      <c r="A20322" s="1"/>
      <c r="B20322" s="1"/>
      <c r="C20322" s="1"/>
      <c r="D20322" s="8"/>
      <c r="E20322" s="1"/>
      <c r="F20322" s="1"/>
      <c r="G20322" s="1"/>
      <c r="H20322" s="1"/>
    </row>
    <row r="20323">
      <c r="A20323" s="1"/>
      <c r="B20323" s="1"/>
      <c r="C20323" s="1"/>
      <c r="D20323" s="8"/>
      <c r="E20323" s="1"/>
      <c r="F20323" s="1"/>
      <c r="G20323" s="1"/>
      <c r="H20323" s="1"/>
    </row>
    <row r="20324">
      <c r="A20324" s="1"/>
      <c r="B20324" s="1"/>
      <c r="C20324" s="1"/>
      <c r="D20324" s="8"/>
      <c r="E20324" s="1"/>
      <c r="F20324" s="1"/>
      <c r="G20324" s="1"/>
      <c r="H20324" s="1"/>
    </row>
    <row r="20325">
      <c r="A20325" s="1"/>
      <c r="B20325" s="1"/>
      <c r="C20325" s="1"/>
      <c r="D20325" s="8"/>
      <c r="E20325" s="1"/>
      <c r="F20325" s="1"/>
      <c r="G20325" s="1"/>
      <c r="H20325" s="1"/>
    </row>
    <row r="20326">
      <c r="A20326" s="1"/>
      <c r="B20326" s="1"/>
      <c r="C20326" s="1"/>
      <c r="D20326" s="8"/>
      <c r="E20326" s="1"/>
      <c r="F20326" s="1"/>
      <c r="G20326" s="1"/>
      <c r="H20326" s="1"/>
    </row>
    <row r="20327">
      <c r="A20327" s="1"/>
      <c r="B20327" s="1"/>
      <c r="C20327" s="1"/>
      <c r="D20327" s="8"/>
      <c r="E20327" s="1"/>
      <c r="F20327" s="1"/>
      <c r="G20327" s="1"/>
      <c r="H20327" s="1"/>
    </row>
    <row r="20328">
      <c r="A20328" s="1"/>
      <c r="B20328" s="1"/>
      <c r="C20328" s="1"/>
      <c r="D20328" s="8"/>
      <c r="E20328" s="1"/>
      <c r="F20328" s="1"/>
      <c r="G20328" s="1"/>
      <c r="H20328" s="1"/>
    </row>
    <row r="20329">
      <c r="A20329" s="1"/>
      <c r="B20329" s="1"/>
      <c r="C20329" s="1"/>
      <c r="D20329" s="8"/>
      <c r="E20329" s="1"/>
      <c r="F20329" s="1"/>
      <c r="G20329" s="1"/>
      <c r="H20329" s="1"/>
    </row>
    <row r="20330">
      <c r="A20330" s="1"/>
      <c r="B20330" s="1"/>
      <c r="C20330" s="1"/>
      <c r="D20330" s="8"/>
      <c r="E20330" s="1"/>
      <c r="F20330" s="1"/>
      <c r="G20330" s="1"/>
      <c r="H20330" s="1"/>
    </row>
    <row r="20331">
      <c r="A20331" s="1"/>
      <c r="B20331" s="1"/>
      <c r="C20331" s="1"/>
      <c r="D20331" s="8"/>
      <c r="E20331" s="1"/>
      <c r="F20331" s="1"/>
      <c r="G20331" s="1"/>
      <c r="H20331" s="1"/>
    </row>
    <row r="20332">
      <c r="A20332" s="1"/>
      <c r="B20332" s="1"/>
      <c r="C20332" s="1"/>
      <c r="D20332" s="8"/>
      <c r="E20332" s="1"/>
      <c r="F20332" s="1"/>
      <c r="G20332" s="1"/>
      <c r="H20332" s="1"/>
    </row>
    <row r="20333">
      <c r="A20333" s="1"/>
      <c r="B20333" s="1"/>
      <c r="C20333" s="1"/>
      <c r="D20333" s="8"/>
      <c r="E20333" s="1"/>
      <c r="F20333" s="1"/>
      <c r="G20333" s="1"/>
      <c r="H20333" s="1"/>
    </row>
    <row r="20334">
      <c r="A20334" s="1"/>
      <c r="B20334" s="1"/>
      <c r="C20334" s="1"/>
      <c r="D20334" s="8"/>
      <c r="E20334" s="1"/>
      <c r="F20334" s="1"/>
      <c r="G20334" s="1"/>
      <c r="H20334" s="1"/>
    </row>
    <row r="20335">
      <c r="A20335" s="1"/>
      <c r="B20335" s="1"/>
      <c r="C20335" s="1"/>
      <c r="D20335" s="8"/>
      <c r="E20335" s="1"/>
      <c r="F20335" s="1"/>
      <c r="G20335" s="1"/>
      <c r="H20335" s="1"/>
    </row>
    <row r="20336">
      <c r="A20336" s="1"/>
      <c r="B20336" s="1"/>
      <c r="C20336" s="1"/>
      <c r="D20336" s="8"/>
      <c r="E20336" s="1"/>
      <c r="F20336" s="1"/>
      <c r="G20336" s="1"/>
      <c r="H20336" s="1"/>
    </row>
    <row r="20337">
      <c r="A20337" s="1"/>
      <c r="B20337" s="1"/>
      <c r="C20337" s="1"/>
      <c r="D20337" s="8"/>
      <c r="E20337" s="1"/>
      <c r="F20337" s="1"/>
      <c r="G20337" s="1"/>
      <c r="H20337" s="1"/>
    </row>
    <row r="20338">
      <c r="A20338" s="1"/>
      <c r="B20338" s="1"/>
      <c r="C20338" s="1"/>
      <c r="D20338" s="8"/>
      <c r="E20338" s="1"/>
      <c r="F20338" s="1"/>
      <c r="G20338" s="1"/>
      <c r="H20338" s="1"/>
    </row>
    <row r="20339">
      <c r="A20339" s="1"/>
      <c r="B20339" s="1"/>
      <c r="C20339" s="1"/>
      <c r="D20339" s="8"/>
      <c r="E20339" s="1"/>
      <c r="F20339" s="1"/>
      <c r="G20339" s="1"/>
      <c r="H20339" s="1"/>
    </row>
    <row r="20340">
      <c r="A20340" s="1"/>
      <c r="B20340" s="1"/>
      <c r="C20340" s="1"/>
      <c r="D20340" s="8"/>
      <c r="E20340" s="1"/>
      <c r="F20340" s="1"/>
      <c r="G20340" s="1"/>
      <c r="H20340" s="1"/>
    </row>
    <row r="20341">
      <c r="A20341" s="1"/>
      <c r="B20341" s="1"/>
      <c r="C20341" s="1"/>
      <c r="D20341" s="8"/>
      <c r="E20341" s="1"/>
      <c r="F20341" s="1"/>
      <c r="G20341" s="1"/>
      <c r="H20341" s="1"/>
    </row>
    <row r="20342">
      <c r="A20342" s="1"/>
      <c r="B20342" s="1"/>
      <c r="C20342" s="1"/>
      <c r="D20342" s="8"/>
      <c r="E20342" s="1"/>
      <c r="F20342" s="1"/>
      <c r="G20342" s="1"/>
      <c r="H20342" s="1"/>
    </row>
    <row r="20343">
      <c r="A20343" s="1"/>
      <c r="B20343" s="1"/>
      <c r="C20343" s="1"/>
      <c r="D20343" s="8"/>
      <c r="E20343" s="1"/>
      <c r="F20343" s="1"/>
      <c r="G20343" s="1"/>
      <c r="H20343" s="1"/>
    </row>
    <row r="20344">
      <c r="A20344" s="1"/>
      <c r="B20344" s="1"/>
      <c r="C20344" s="1"/>
      <c r="D20344" s="8"/>
      <c r="E20344" s="1"/>
      <c r="F20344" s="1"/>
      <c r="G20344" s="1"/>
      <c r="H20344" s="1"/>
    </row>
    <row r="20345">
      <c r="A20345" s="1"/>
      <c r="B20345" s="1"/>
      <c r="C20345" s="1"/>
      <c r="D20345" s="8"/>
      <c r="E20345" s="1"/>
      <c r="F20345" s="1"/>
      <c r="G20345" s="1"/>
      <c r="H20345" s="1"/>
    </row>
    <row r="20346">
      <c r="A20346" s="1"/>
      <c r="B20346" s="1"/>
      <c r="C20346" s="1"/>
      <c r="D20346" s="8"/>
      <c r="E20346" s="1"/>
      <c r="F20346" s="1"/>
      <c r="G20346" s="1"/>
      <c r="H20346" s="1"/>
    </row>
    <row r="20347">
      <c r="A20347" s="1"/>
      <c r="B20347" s="1"/>
      <c r="C20347" s="1"/>
      <c r="D20347" s="8"/>
      <c r="E20347" s="1"/>
      <c r="F20347" s="1"/>
      <c r="G20347" s="1"/>
      <c r="H20347" s="1"/>
    </row>
    <row r="20348">
      <c r="A20348" s="1"/>
      <c r="B20348" s="1"/>
      <c r="C20348" s="1"/>
      <c r="D20348" s="8"/>
      <c r="E20348" s="1"/>
      <c r="F20348" s="1"/>
      <c r="G20348" s="1"/>
      <c r="H20348" s="1"/>
    </row>
    <row r="20349">
      <c r="A20349" s="1"/>
      <c r="B20349" s="1"/>
      <c r="C20349" s="1"/>
      <c r="D20349" s="8"/>
      <c r="E20349" s="1"/>
      <c r="F20349" s="1"/>
      <c r="G20349" s="1"/>
      <c r="H20349" s="1"/>
    </row>
    <row r="20350">
      <c r="A20350" s="1"/>
      <c r="B20350" s="1"/>
      <c r="C20350" s="1"/>
      <c r="D20350" s="8"/>
      <c r="E20350" s="1"/>
      <c r="F20350" s="1"/>
      <c r="G20350" s="1"/>
      <c r="H20350" s="1"/>
    </row>
    <row r="20351">
      <c r="A20351" s="1"/>
      <c r="B20351" s="1"/>
      <c r="C20351" s="1"/>
      <c r="D20351" s="8"/>
      <c r="E20351" s="1"/>
      <c r="F20351" s="1"/>
      <c r="G20351" s="1"/>
      <c r="H20351" s="1"/>
    </row>
    <row r="20352">
      <c r="A20352" s="1"/>
      <c r="B20352" s="1"/>
      <c r="C20352" s="1"/>
      <c r="D20352" s="8"/>
      <c r="E20352" s="1"/>
      <c r="F20352" s="1"/>
      <c r="G20352" s="1"/>
      <c r="H20352" s="1"/>
    </row>
    <row r="20353">
      <c r="A20353" s="1"/>
      <c r="B20353" s="1"/>
      <c r="C20353" s="1"/>
      <c r="D20353" s="8"/>
      <c r="E20353" s="1"/>
      <c r="F20353" s="1"/>
      <c r="G20353" s="1"/>
      <c r="H20353" s="1"/>
    </row>
    <row r="20354">
      <c r="A20354" s="1"/>
      <c r="B20354" s="1"/>
      <c r="C20354" s="1"/>
      <c r="D20354" s="8"/>
      <c r="E20354" s="1"/>
      <c r="F20354" s="1"/>
      <c r="G20354" s="1"/>
      <c r="H20354" s="1"/>
    </row>
    <row r="20355">
      <c r="A20355" s="1"/>
      <c r="B20355" s="1"/>
      <c r="C20355" s="1"/>
      <c r="D20355" s="8"/>
      <c r="E20355" s="1"/>
      <c r="F20355" s="1"/>
      <c r="G20355" s="1"/>
      <c r="H20355" s="1"/>
    </row>
    <row r="20356">
      <c r="A20356" s="1"/>
      <c r="B20356" s="1"/>
      <c r="C20356" s="1"/>
      <c r="D20356" s="8"/>
      <c r="E20356" s="1"/>
      <c r="F20356" s="1"/>
      <c r="G20356" s="1"/>
      <c r="H20356" s="1"/>
    </row>
    <row r="20357">
      <c r="A20357" s="1"/>
      <c r="B20357" s="1"/>
      <c r="C20357" s="1"/>
      <c r="D20357" s="8"/>
      <c r="E20357" s="1"/>
      <c r="F20357" s="1"/>
      <c r="G20357" s="1"/>
      <c r="H20357" s="1"/>
    </row>
    <row r="20358">
      <c r="A20358" s="1"/>
      <c r="B20358" s="1"/>
      <c r="C20358" s="1"/>
      <c r="D20358" s="8"/>
      <c r="E20358" s="1"/>
      <c r="F20358" s="1"/>
      <c r="G20358" s="1"/>
      <c r="H20358" s="1"/>
    </row>
    <row r="20359">
      <c r="A20359" s="1"/>
      <c r="B20359" s="1"/>
      <c r="C20359" s="1"/>
      <c r="D20359" s="8"/>
      <c r="E20359" s="1"/>
      <c r="F20359" s="1"/>
      <c r="G20359" s="1"/>
      <c r="H20359" s="1"/>
    </row>
    <row r="20360">
      <c r="A20360" s="1"/>
      <c r="B20360" s="1"/>
      <c r="C20360" s="1"/>
      <c r="D20360" s="8"/>
      <c r="E20360" s="1"/>
      <c r="F20360" s="1"/>
      <c r="G20360" s="1"/>
      <c r="H20360" s="1"/>
    </row>
    <row r="20361">
      <c r="A20361" s="1"/>
      <c r="B20361" s="1"/>
      <c r="C20361" s="1"/>
      <c r="D20361" s="8"/>
      <c r="E20361" s="1"/>
      <c r="F20361" s="1"/>
      <c r="G20361" s="1"/>
      <c r="H20361" s="1"/>
    </row>
    <row r="20362">
      <c r="A20362" s="1"/>
      <c r="B20362" s="1"/>
      <c r="C20362" s="1"/>
      <c r="D20362" s="8"/>
      <c r="E20362" s="1"/>
      <c r="F20362" s="1"/>
      <c r="G20362" s="1"/>
      <c r="H20362" s="1"/>
    </row>
    <row r="20363">
      <c r="A20363" s="1"/>
      <c r="B20363" s="1"/>
      <c r="C20363" s="1"/>
      <c r="D20363" s="8"/>
      <c r="E20363" s="1"/>
      <c r="F20363" s="1"/>
      <c r="G20363" s="1"/>
      <c r="H20363" s="1"/>
    </row>
    <row r="20364">
      <c r="A20364" s="1"/>
      <c r="B20364" s="1"/>
      <c r="C20364" s="1"/>
      <c r="D20364" s="8"/>
      <c r="E20364" s="1"/>
      <c r="F20364" s="1"/>
      <c r="G20364" s="1"/>
      <c r="H20364" s="1"/>
    </row>
    <row r="20365">
      <c r="A20365" s="1"/>
      <c r="B20365" s="1"/>
      <c r="C20365" s="1"/>
      <c r="D20365" s="8"/>
      <c r="E20365" s="1"/>
      <c r="F20365" s="1"/>
      <c r="G20365" s="1"/>
      <c r="H20365" s="1"/>
    </row>
    <row r="20366">
      <c r="A20366" s="1"/>
      <c r="B20366" s="1"/>
      <c r="C20366" s="1"/>
      <c r="D20366" s="8"/>
      <c r="E20366" s="1"/>
      <c r="F20366" s="1"/>
      <c r="G20366" s="1"/>
      <c r="H20366" s="1"/>
    </row>
    <row r="20367">
      <c r="A20367" s="1"/>
      <c r="B20367" s="1"/>
      <c r="C20367" s="1"/>
      <c r="D20367" s="8"/>
      <c r="E20367" s="1"/>
      <c r="F20367" s="1"/>
      <c r="G20367" s="1"/>
      <c r="H20367" s="1"/>
    </row>
    <row r="20368">
      <c r="A20368" s="1"/>
      <c r="B20368" s="1"/>
      <c r="C20368" s="1"/>
      <c r="D20368" s="8"/>
      <c r="E20368" s="1"/>
      <c r="F20368" s="1"/>
      <c r="G20368" s="1"/>
      <c r="H20368" s="1"/>
    </row>
    <row r="20369">
      <c r="A20369" s="1"/>
      <c r="B20369" s="1"/>
      <c r="C20369" s="1"/>
      <c r="D20369" s="8"/>
      <c r="E20369" s="1"/>
      <c r="F20369" s="1"/>
      <c r="G20369" s="1"/>
      <c r="H20369" s="1"/>
    </row>
    <row r="20370">
      <c r="A20370" s="1"/>
      <c r="B20370" s="1"/>
      <c r="C20370" s="1"/>
      <c r="D20370" s="8"/>
      <c r="E20370" s="1"/>
      <c r="F20370" s="1"/>
      <c r="G20370" s="1"/>
      <c r="H20370" s="1"/>
    </row>
    <row r="20371">
      <c r="A20371" s="1"/>
      <c r="B20371" s="1"/>
      <c r="C20371" s="1"/>
      <c r="D20371" s="8"/>
      <c r="E20371" s="1"/>
      <c r="F20371" s="1"/>
      <c r="G20371" s="1"/>
      <c r="H20371" s="1"/>
    </row>
    <row r="20372">
      <c r="A20372" s="1"/>
      <c r="B20372" s="1"/>
      <c r="C20372" s="1"/>
      <c r="D20372" s="8"/>
      <c r="E20372" s="1"/>
      <c r="F20372" s="1"/>
      <c r="G20372" s="1"/>
      <c r="H20372" s="1"/>
    </row>
    <row r="20373">
      <c r="A20373" s="1"/>
      <c r="B20373" s="1"/>
      <c r="C20373" s="1"/>
      <c r="D20373" s="8"/>
      <c r="E20373" s="1"/>
      <c r="F20373" s="1"/>
      <c r="G20373" s="1"/>
      <c r="H20373" s="1"/>
    </row>
    <row r="20374">
      <c r="A20374" s="1"/>
      <c r="B20374" s="1"/>
      <c r="C20374" s="1"/>
      <c r="D20374" s="8"/>
      <c r="E20374" s="1"/>
      <c r="F20374" s="1"/>
      <c r="G20374" s="1"/>
      <c r="H20374" s="1"/>
    </row>
    <row r="20375">
      <c r="A20375" s="1"/>
      <c r="B20375" s="1"/>
      <c r="C20375" s="1"/>
      <c r="D20375" s="8"/>
      <c r="E20375" s="1"/>
      <c r="F20375" s="1"/>
      <c r="G20375" s="1"/>
      <c r="H20375" s="1"/>
    </row>
    <row r="20376">
      <c r="A20376" s="1"/>
      <c r="B20376" s="1"/>
      <c r="C20376" s="1"/>
      <c r="D20376" s="8"/>
      <c r="E20376" s="1"/>
      <c r="F20376" s="1"/>
      <c r="G20376" s="1"/>
      <c r="H20376" s="1"/>
    </row>
    <row r="20377">
      <c r="A20377" s="1"/>
      <c r="B20377" s="1"/>
      <c r="C20377" s="1"/>
      <c r="D20377" s="8"/>
      <c r="E20377" s="1"/>
      <c r="F20377" s="1"/>
      <c r="G20377" s="1"/>
      <c r="H20377" s="1"/>
    </row>
    <row r="20378">
      <c r="A20378" s="1"/>
      <c r="B20378" s="1"/>
      <c r="C20378" s="1"/>
      <c r="D20378" s="8"/>
      <c r="E20378" s="1"/>
      <c r="F20378" s="1"/>
      <c r="G20378" s="1"/>
      <c r="H20378" s="1"/>
    </row>
    <row r="20379">
      <c r="A20379" s="1"/>
      <c r="B20379" s="1"/>
      <c r="C20379" s="1"/>
      <c r="D20379" s="8"/>
      <c r="E20379" s="1"/>
      <c r="F20379" s="1"/>
      <c r="G20379" s="1"/>
      <c r="H20379" s="1"/>
    </row>
    <row r="20380">
      <c r="A20380" s="1"/>
      <c r="B20380" s="1"/>
      <c r="C20380" s="1"/>
      <c r="D20380" s="8"/>
      <c r="E20380" s="1"/>
      <c r="F20380" s="1"/>
      <c r="G20380" s="1"/>
      <c r="H20380" s="1"/>
    </row>
    <row r="20381">
      <c r="A20381" s="1"/>
      <c r="B20381" s="1"/>
      <c r="C20381" s="1"/>
      <c r="D20381" s="8"/>
      <c r="E20381" s="1"/>
      <c r="F20381" s="1"/>
      <c r="G20381" s="1"/>
      <c r="H20381" s="1"/>
    </row>
    <row r="20382">
      <c r="A20382" s="1"/>
      <c r="B20382" s="1"/>
      <c r="C20382" s="1"/>
      <c r="D20382" s="8"/>
      <c r="E20382" s="1"/>
      <c r="F20382" s="1"/>
      <c r="G20382" s="1"/>
      <c r="H20382" s="1"/>
    </row>
    <row r="20383">
      <c r="A20383" s="1"/>
      <c r="B20383" s="1"/>
      <c r="C20383" s="1"/>
      <c r="D20383" s="8"/>
      <c r="E20383" s="1"/>
      <c r="F20383" s="1"/>
      <c r="G20383" s="1"/>
      <c r="H20383" s="1"/>
    </row>
    <row r="20384">
      <c r="A20384" s="1"/>
      <c r="B20384" s="1"/>
      <c r="C20384" s="1"/>
      <c r="D20384" s="8"/>
      <c r="E20384" s="1"/>
      <c r="F20384" s="1"/>
      <c r="G20384" s="1"/>
      <c r="H20384" s="1"/>
    </row>
    <row r="20385">
      <c r="A20385" s="1"/>
      <c r="B20385" s="1"/>
      <c r="C20385" s="1"/>
      <c r="D20385" s="8"/>
      <c r="E20385" s="1"/>
      <c r="F20385" s="1"/>
      <c r="G20385" s="1"/>
      <c r="H20385" s="1"/>
    </row>
    <row r="20386">
      <c r="A20386" s="1"/>
      <c r="B20386" s="1"/>
      <c r="C20386" s="1"/>
      <c r="D20386" s="8"/>
      <c r="E20386" s="1"/>
      <c r="F20386" s="1"/>
      <c r="G20386" s="1"/>
      <c r="H20386" s="1"/>
    </row>
    <row r="20387">
      <c r="A20387" s="1"/>
      <c r="B20387" s="1"/>
      <c r="C20387" s="1"/>
      <c r="D20387" s="8"/>
      <c r="E20387" s="1"/>
      <c r="F20387" s="1"/>
      <c r="G20387" s="1"/>
      <c r="H20387" s="1"/>
    </row>
    <row r="20388">
      <c r="A20388" s="1"/>
      <c r="B20388" s="1"/>
      <c r="C20388" s="1"/>
      <c r="D20388" s="8"/>
      <c r="E20388" s="1"/>
      <c r="F20388" s="1"/>
      <c r="G20388" s="1"/>
      <c r="H20388" s="1"/>
    </row>
    <row r="20389">
      <c r="A20389" s="1"/>
      <c r="B20389" s="1"/>
      <c r="C20389" s="1"/>
      <c r="D20389" s="8"/>
      <c r="E20389" s="1"/>
      <c r="F20389" s="1"/>
      <c r="G20389" s="1"/>
      <c r="H20389" s="1"/>
    </row>
    <row r="20390">
      <c r="A20390" s="1"/>
      <c r="B20390" s="1"/>
      <c r="C20390" s="1"/>
      <c r="D20390" s="8"/>
      <c r="E20390" s="1"/>
      <c r="F20390" s="1"/>
      <c r="G20390" s="1"/>
      <c r="H20390" s="1"/>
    </row>
    <row r="20391">
      <c r="A20391" s="1"/>
      <c r="B20391" s="1"/>
      <c r="C20391" s="1"/>
      <c r="D20391" s="8"/>
      <c r="E20391" s="1"/>
      <c r="F20391" s="1"/>
      <c r="G20391" s="1"/>
      <c r="H20391" s="1"/>
    </row>
    <row r="20392">
      <c r="A20392" s="1"/>
      <c r="B20392" s="1"/>
      <c r="C20392" s="1"/>
      <c r="D20392" s="8"/>
      <c r="E20392" s="1"/>
      <c r="F20392" s="1"/>
      <c r="G20392" s="1"/>
      <c r="H20392" s="1"/>
    </row>
    <row r="20393">
      <c r="A20393" s="1"/>
      <c r="B20393" s="1"/>
      <c r="C20393" s="1"/>
      <c r="D20393" s="8"/>
      <c r="E20393" s="1"/>
      <c r="F20393" s="1"/>
      <c r="G20393" s="1"/>
      <c r="H20393" s="1"/>
    </row>
    <row r="20394">
      <c r="A20394" s="1"/>
      <c r="B20394" s="1"/>
      <c r="C20394" s="1"/>
      <c r="D20394" s="8"/>
      <c r="E20394" s="1"/>
      <c r="F20394" s="1"/>
      <c r="G20394" s="1"/>
      <c r="H20394" s="1"/>
    </row>
    <row r="20395">
      <c r="A20395" s="1"/>
      <c r="B20395" s="1"/>
      <c r="C20395" s="1"/>
      <c r="D20395" s="8"/>
      <c r="E20395" s="1"/>
      <c r="F20395" s="1"/>
      <c r="G20395" s="1"/>
      <c r="H20395" s="1"/>
    </row>
    <row r="20396">
      <c r="A20396" s="1"/>
      <c r="B20396" s="1"/>
      <c r="C20396" s="1"/>
      <c r="D20396" s="8"/>
      <c r="E20396" s="1"/>
      <c r="F20396" s="1"/>
      <c r="G20396" s="1"/>
      <c r="H20396" s="1"/>
    </row>
    <row r="20397">
      <c r="A20397" s="1"/>
      <c r="B20397" s="1"/>
      <c r="C20397" s="1"/>
      <c r="D20397" s="8"/>
      <c r="E20397" s="1"/>
      <c r="F20397" s="1"/>
      <c r="G20397" s="1"/>
      <c r="H20397" s="1"/>
    </row>
    <row r="20398">
      <c r="A20398" s="1"/>
      <c r="B20398" s="1"/>
      <c r="C20398" s="1"/>
      <c r="D20398" s="8"/>
      <c r="E20398" s="1"/>
      <c r="F20398" s="1"/>
      <c r="G20398" s="1"/>
      <c r="H20398" s="1"/>
    </row>
    <row r="20399">
      <c r="A20399" s="1"/>
      <c r="B20399" s="1"/>
      <c r="C20399" s="1"/>
      <c r="D20399" s="8"/>
      <c r="E20399" s="1"/>
      <c r="F20399" s="1"/>
      <c r="G20399" s="1"/>
      <c r="H20399" s="1"/>
    </row>
    <row r="20400">
      <c r="A20400" s="1"/>
      <c r="B20400" s="1"/>
      <c r="C20400" s="1"/>
      <c r="D20400" s="8"/>
      <c r="E20400" s="1"/>
      <c r="F20400" s="1"/>
      <c r="G20400" s="1"/>
      <c r="H20400" s="1"/>
    </row>
    <row r="20401">
      <c r="A20401" s="1"/>
      <c r="B20401" s="1"/>
      <c r="C20401" s="1"/>
      <c r="D20401" s="8"/>
      <c r="E20401" s="1"/>
      <c r="F20401" s="1"/>
      <c r="G20401" s="1"/>
      <c r="H20401" s="1"/>
    </row>
    <row r="20402">
      <c r="A20402" s="1"/>
      <c r="B20402" s="1"/>
      <c r="C20402" s="1"/>
      <c r="D20402" s="8"/>
      <c r="E20402" s="1"/>
      <c r="F20402" s="1"/>
      <c r="G20402" s="1"/>
      <c r="H20402" s="1"/>
    </row>
    <row r="20403">
      <c r="A20403" s="1"/>
      <c r="B20403" s="1"/>
      <c r="C20403" s="1"/>
      <c r="D20403" s="8"/>
      <c r="E20403" s="1"/>
      <c r="F20403" s="1"/>
      <c r="G20403" s="1"/>
      <c r="H20403" s="1"/>
    </row>
    <row r="20404">
      <c r="A20404" s="1"/>
      <c r="B20404" s="1"/>
      <c r="C20404" s="1"/>
      <c r="D20404" s="8"/>
      <c r="E20404" s="1"/>
      <c r="F20404" s="1"/>
      <c r="G20404" s="1"/>
      <c r="H20404" s="1"/>
    </row>
    <row r="20405">
      <c r="A20405" s="1"/>
      <c r="B20405" s="1"/>
      <c r="C20405" s="1"/>
      <c r="D20405" s="8"/>
      <c r="E20405" s="1"/>
      <c r="F20405" s="1"/>
      <c r="G20405" s="1"/>
      <c r="H20405" s="1"/>
    </row>
    <row r="20406">
      <c r="A20406" s="1"/>
      <c r="B20406" s="1"/>
      <c r="C20406" s="1"/>
      <c r="D20406" s="8"/>
      <c r="E20406" s="1"/>
      <c r="F20406" s="1"/>
      <c r="G20406" s="1"/>
      <c r="H20406" s="1"/>
    </row>
    <row r="20407">
      <c r="A20407" s="1"/>
      <c r="B20407" s="1"/>
      <c r="C20407" s="1"/>
      <c r="D20407" s="8"/>
      <c r="E20407" s="1"/>
      <c r="F20407" s="1"/>
      <c r="G20407" s="1"/>
      <c r="H20407" s="1"/>
    </row>
    <row r="20408">
      <c r="A20408" s="1"/>
      <c r="B20408" s="1"/>
      <c r="C20408" s="1"/>
      <c r="D20408" s="8"/>
      <c r="E20408" s="1"/>
      <c r="F20408" s="1"/>
      <c r="G20408" s="1"/>
      <c r="H20408" s="1"/>
    </row>
    <row r="20409">
      <c r="A20409" s="1"/>
      <c r="B20409" s="1"/>
      <c r="C20409" s="1"/>
      <c r="D20409" s="8"/>
      <c r="E20409" s="1"/>
      <c r="F20409" s="1"/>
      <c r="G20409" s="1"/>
      <c r="H20409" s="1"/>
    </row>
    <row r="20410">
      <c r="A20410" s="1"/>
      <c r="B20410" s="1"/>
      <c r="C20410" s="1"/>
      <c r="D20410" s="8"/>
      <c r="E20410" s="1"/>
      <c r="F20410" s="1"/>
      <c r="G20410" s="1"/>
      <c r="H20410" s="1"/>
    </row>
    <row r="20411">
      <c r="A20411" s="1"/>
      <c r="B20411" s="1"/>
      <c r="C20411" s="1"/>
      <c r="D20411" s="8"/>
      <c r="E20411" s="1"/>
      <c r="F20411" s="1"/>
      <c r="G20411" s="1"/>
      <c r="H20411" s="1"/>
    </row>
    <row r="20412">
      <c r="A20412" s="1"/>
      <c r="B20412" s="1"/>
      <c r="C20412" s="1"/>
      <c r="D20412" s="8"/>
      <c r="E20412" s="1"/>
      <c r="F20412" s="1"/>
      <c r="G20412" s="1"/>
      <c r="H20412" s="1"/>
    </row>
    <row r="20413">
      <c r="A20413" s="1"/>
      <c r="B20413" s="1"/>
      <c r="C20413" s="1"/>
      <c r="D20413" s="8"/>
      <c r="E20413" s="1"/>
      <c r="F20413" s="1"/>
      <c r="G20413" s="1"/>
      <c r="H20413" s="1"/>
    </row>
    <row r="20414">
      <c r="A20414" s="1"/>
      <c r="B20414" s="1"/>
      <c r="C20414" s="1"/>
      <c r="D20414" s="8"/>
      <c r="E20414" s="1"/>
      <c r="F20414" s="1"/>
      <c r="G20414" s="1"/>
      <c r="H20414" s="1"/>
    </row>
    <row r="20415">
      <c r="A20415" s="1"/>
      <c r="B20415" s="1"/>
      <c r="C20415" s="1"/>
      <c r="D20415" s="8"/>
      <c r="E20415" s="1"/>
      <c r="F20415" s="1"/>
      <c r="G20415" s="1"/>
      <c r="H20415" s="1"/>
    </row>
    <row r="20416">
      <c r="A20416" s="1"/>
      <c r="B20416" s="1"/>
      <c r="C20416" s="1"/>
      <c r="D20416" s="8"/>
      <c r="E20416" s="1"/>
      <c r="F20416" s="1"/>
      <c r="G20416" s="1"/>
      <c r="H20416" s="1"/>
    </row>
    <row r="20417">
      <c r="A20417" s="1"/>
      <c r="B20417" s="1"/>
      <c r="C20417" s="1"/>
      <c r="D20417" s="8"/>
      <c r="E20417" s="1"/>
      <c r="F20417" s="1"/>
      <c r="G20417" s="1"/>
      <c r="H20417" s="1"/>
    </row>
    <row r="20418">
      <c r="A20418" s="1"/>
      <c r="B20418" s="1"/>
      <c r="C20418" s="1"/>
      <c r="D20418" s="8"/>
      <c r="E20418" s="1"/>
      <c r="F20418" s="1"/>
      <c r="G20418" s="1"/>
      <c r="H20418" s="1"/>
    </row>
    <row r="20419">
      <c r="A20419" s="1"/>
      <c r="B20419" s="1"/>
      <c r="C20419" s="1"/>
      <c r="D20419" s="8"/>
      <c r="E20419" s="1"/>
      <c r="F20419" s="1"/>
      <c r="G20419" s="1"/>
      <c r="H20419" s="1"/>
    </row>
    <row r="20420">
      <c r="A20420" s="1"/>
      <c r="B20420" s="1"/>
      <c r="C20420" s="1"/>
      <c r="D20420" s="8"/>
      <c r="E20420" s="1"/>
      <c r="F20420" s="1"/>
      <c r="G20420" s="1"/>
      <c r="H20420" s="1"/>
    </row>
    <row r="20421">
      <c r="A20421" s="1"/>
      <c r="B20421" s="1"/>
      <c r="C20421" s="1"/>
      <c r="D20421" s="8"/>
      <c r="E20421" s="1"/>
      <c r="F20421" s="1"/>
      <c r="G20421" s="1"/>
      <c r="H20421" s="1"/>
    </row>
    <row r="20422">
      <c r="A20422" s="1"/>
      <c r="B20422" s="1"/>
      <c r="C20422" s="1"/>
      <c r="D20422" s="8"/>
      <c r="E20422" s="1"/>
      <c r="F20422" s="1"/>
      <c r="G20422" s="1"/>
      <c r="H20422" s="1"/>
    </row>
    <row r="20423">
      <c r="A20423" s="1"/>
      <c r="B20423" s="1"/>
      <c r="C20423" s="1"/>
      <c r="D20423" s="8"/>
      <c r="E20423" s="1"/>
      <c r="F20423" s="1"/>
      <c r="G20423" s="1"/>
      <c r="H20423" s="1"/>
    </row>
    <row r="20424">
      <c r="A20424" s="1"/>
      <c r="B20424" s="1"/>
      <c r="C20424" s="1"/>
      <c r="D20424" s="8"/>
      <c r="E20424" s="1"/>
      <c r="F20424" s="1"/>
      <c r="G20424" s="1"/>
      <c r="H20424" s="1"/>
    </row>
    <row r="20425">
      <c r="A20425" s="1"/>
      <c r="B20425" s="1"/>
      <c r="C20425" s="1"/>
      <c r="D20425" s="8"/>
      <c r="E20425" s="1"/>
      <c r="F20425" s="1"/>
      <c r="G20425" s="1"/>
      <c r="H20425" s="1"/>
    </row>
    <row r="20426">
      <c r="A20426" s="1"/>
      <c r="B20426" s="1"/>
      <c r="C20426" s="1"/>
      <c r="D20426" s="8"/>
      <c r="E20426" s="1"/>
      <c r="F20426" s="1"/>
      <c r="G20426" s="1"/>
      <c r="H20426" s="1"/>
    </row>
    <row r="20427">
      <c r="A20427" s="1"/>
      <c r="B20427" s="1"/>
      <c r="C20427" s="1"/>
      <c r="D20427" s="8"/>
      <c r="E20427" s="1"/>
      <c r="F20427" s="1"/>
      <c r="G20427" s="1"/>
      <c r="H20427" s="1"/>
    </row>
    <row r="20428">
      <c r="A20428" s="1"/>
      <c r="B20428" s="1"/>
      <c r="C20428" s="1"/>
      <c r="D20428" s="8"/>
      <c r="E20428" s="1"/>
      <c r="F20428" s="1"/>
      <c r="G20428" s="1"/>
      <c r="H20428" s="1"/>
    </row>
    <row r="20429">
      <c r="A20429" s="1"/>
      <c r="B20429" s="1"/>
      <c r="C20429" s="1"/>
      <c r="D20429" s="8"/>
      <c r="E20429" s="1"/>
      <c r="F20429" s="1"/>
      <c r="G20429" s="1"/>
      <c r="H20429" s="1"/>
    </row>
    <row r="20430">
      <c r="A20430" s="1"/>
      <c r="B20430" s="1"/>
      <c r="C20430" s="1"/>
      <c r="D20430" s="8"/>
      <c r="E20430" s="1"/>
      <c r="F20430" s="1"/>
      <c r="G20430" s="1"/>
      <c r="H20430" s="1"/>
    </row>
    <row r="20431">
      <c r="A20431" s="1"/>
      <c r="B20431" s="1"/>
      <c r="C20431" s="1"/>
      <c r="D20431" s="8"/>
      <c r="E20431" s="1"/>
      <c r="F20431" s="1"/>
      <c r="G20431" s="1"/>
      <c r="H20431" s="1"/>
    </row>
    <row r="20432">
      <c r="A20432" s="1"/>
      <c r="B20432" s="1"/>
      <c r="C20432" s="1"/>
      <c r="D20432" s="8"/>
      <c r="E20432" s="1"/>
      <c r="F20432" s="1"/>
      <c r="G20432" s="1"/>
      <c r="H20432" s="1"/>
    </row>
    <row r="20433">
      <c r="A20433" s="1"/>
      <c r="B20433" s="1"/>
      <c r="C20433" s="1"/>
      <c r="D20433" s="8"/>
      <c r="E20433" s="1"/>
      <c r="F20433" s="1"/>
      <c r="G20433" s="1"/>
      <c r="H20433" s="1"/>
    </row>
    <row r="20434">
      <c r="A20434" s="1"/>
      <c r="B20434" s="1"/>
      <c r="C20434" s="1"/>
      <c r="D20434" s="8"/>
      <c r="E20434" s="1"/>
      <c r="F20434" s="1"/>
      <c r="G20434" s="1"/>
      <c r="H20434" s="1"/>
    </row>
    <row r="20435">
      <c r="A20435" s="1"/>
      <c r="B20435" s="1"/>
      <c r="C20435" s="1"/>
      <c r="D20435" s="8"/>
      <c r="E20435" s="1"/>
      <c r="F20435" s="1"/>
      <c r="G20435" s="1"/>
      <c r="H20435" s="1"/>
    </row>
    <row r="20436">
      <c r="A20436" s="1"/>
      <c r="B20436" s="1"/>
      <c r="C20436" s="1"/>
      <c r="D20436" s="8"/>
      <c r="E20436" s="1"/>
      <c r="F20436" s="1"/>
      <c r="G20436" s="1"/>
      <c r="H20436" s="1"/>
    </row>
    <row r="20437">
      <c r="A20437" s="1"/>
      <c r="B20437" s="1"/>
      <c r="C20437" s="1"/>
      <c r="D20437" s="8"/>
      <c r="E20437" s="1"/>
      <c r="F20437" s="1"/>
      <c r="G20437" s="1"/>
      <c r="H20437" s="1"/>
    </row>
    <row r="20438">
      <c r="A20438" s="1"/>
      <c r="B20438" s="1"/>
      <c r="C20438" s="1"/>
      <c r="D20438" s="8"/>
      <c r="E20438" s="1"/>
      <c r="F20438" s="1"/>
      <c r="G20438" s="1"/>
      <c r="H20438" s="1"/>
    </row>
    <row r="20439">
      <c r="A20439" s="1"/>
      <c r="B20439" s="1"/>
      <c r="C20439" s="1"/>
      <c r="D20439" s="8"/>
      <c r="E20439" s="1"/>
      <c r="F20439" s="1"/>
      <c r="G20439" s="1"/>
      <c r="H20439" s="1"/>
    </row>
    <row r="20440">
      <c r="A20440" s="1"/>
      <c r="B20440" s="1"/>
      <c r="C20440" s="1"/>
      <c r="D20440" s="8"/>
      <c r="E20440" s="1"/>
      <c r="F20440" s="1"/>
      <c r="G20440" s="1"/>
      <c r="H20440" s="1"/>
    </row>
    <row r="20441">
      <c r="A20441" s="1"/>
      <c r="B20441" s="1"/>
      <c r="C20441" s="1"/>
      <c r="D20441" s="8"/>
      <c r="E20441" s="1"/>
      <c r="F20441" s="1"/>
      <c r="G20441" s="1"/>
      <c r="H20441" s="1"/>
    </row>
    <row r="20442">
      <c r="A20442" s="1"/>
      <c r="B20442" s="1"/>
      <c r="C20442" s="1"/>
      <c r="D20442" s="8"/>
      <c r="E20442" s="1"/>
      <c r="F20442" s="1"/>
      <c r="G20442" s="1"/>
      <c r="H20442" s="1"/>
    </row>
    <row r="20443">
      <c r="A20443" s="1"/>
      <c r="B20443" s="1"/>
      <c r="C20443" s="1"/>
      <c r="D20443" s="8"/>
      <c r="E20443" s="1"/>
      <c r="F20443" s="1"/>
      <c r="G20443" s="1"/>
      <c r="H20443" s="1"/>
    </row>
    <row r="20444">
      <c r="A20444" s="1"/>
      <c r="B20444" s="1"/>
      <c r="C20444" s="1"/>
      <c r="D20444" s="8"/>
      <c r="E20444" s="1"/>
      <c r="F20444" s="1"/>
      <c r="G20444" s="1"/>
      <c r="H20444" s="1"/>
    </row>
    <row r="20445">
      <c r="A20445" s="1"/>
      <c r="B20445" s="1"/>
      <c r="C20445" s="1"/>
      <c r="D20445" s="8"/>
      <c r="E20445" s="1"/>
      <c r="F20445" s="1"/>
      <c r="G20445" s="1"/>
      <c r="H20445" s="1"/>
    </row>
    <row r="20446">
      <c r="A20446" s="1"/>
      <c r="B20446" s="1"/>
      <c r="C20446" s="1"/>
      <c r="D20446" s="8"/>
      <c r="E20446" s="1"/>
      <c r="F20446" s="1"/>
      <c r="G20446" s="1"/>
      <c r="H20446" s="1"/>
    </row>
    <row r="20447">
      <c r="A20447" s="1"/>
      <c r="B20447" s="1"/>
      <c r="C20447" s="1"/>
      <c r="D20447" s="8"/>
      <c r="E20447" s="1"/>
      <c r="F20447" s="1"/>
      <c r="G20447" s="1"/>
      <c r="H20447" s="1"/>
    </row>
    <row r="20448">
      <c r="A20448" s="1"/>
      <c r="B20448" s="1"/>
      <c r="C20448" s="1"/>
      <c r="D20448" s="8"/>
      <c r="E20448" s="1"/>
      <c r="F20448" s="1"/>
      <c r="G20448" s="1"/>
      <c r="H20448" s="1"/>
    </row>
    <row r="20449">
      <c r="A20449" s="1"/>
      <c r="B20449" s="1"/>
      <c r="C20449" s="1"/>
      <c r="D20449" s="8"/>
      <c r="E20449" s="1"/>
      <c r="F20449" s="1"/>
      <c r="G20449" s="1"/>
      <c r="H20449" s="1"/>
    </row>
    <row r="20450">
      <c r="A20450" s="1"/>
      <c r="B20450" s="1"/>
      <c r="C20450" s="1"/>
      <c r="D20450" s="8"/>
      <c r="E20450" s="1"/>
      <c r="F20450" s="1"/>
      <c r="G20450" s="1"/>
      <c r="H20450" s="1"/>
    </row>
    <row r="20451">
      <c r="A20451" s="1"/>
      <c r="B20451" s="1"/>
      <c r="C20451" s="1"/>
      <c r="D20451" s="8"/>
      <c r="E20451" s="1"/>
      <c r="F20451" s="1"/>
      <c r="G20451" s="1"/>
      <c r="H20451" s="1"/>
    </row>
    <row r="20452">
      <c r="A20452" s="1"/>
      <c r="B20452" s="1"/>
      <c r="C20452" s="1"/>
      <c r="D20452" s="8"/>
      <c r="E20452" s="1"/>
      <c r="F20452" s="1"/>
      <c r="G20452" s="1"/>
      <c r="H20452" s="1"/>
    </row>
    <row r="20453">
      <c r="A20453" s="1"/>
      <c r="B20453" s="1"/>
      <c r="C20453" s="1"/>
      <c r="D20453" s="8"/>
      <c r="E20453" s="1"/>
      <c r="F20453" s="1"/>
      <c r="G20453" s="1"/>
      <c r="H20453" s="1"/>
    </row>
    <row r="20454">
      <c r="A20454" s="1"/>
      <c r="B20454" s="1"/>
      <c r="C20454" s="1"/>
      <c r="D20454" s="8"/>
      <c r="E20454" s="1"/>
      <c r="F20454" s="1"/>
      <c r="G20454" s="1"/>
      <c r="H20454" s="1"/>
    </row>
    <row r="20455">
      <c r="A20455" s="1"/>
      <c r="B20455" s="1"/>
      <c r="C20455" s="1"/>
      <c r="D20455" s="8"/>
      <c r="E20455" s="1"/>
      <c r="F20455" s="1"/>
      <c r="G20455" s="1"/>
      <c r="H20455" s="1"/>
    </row>
    <row r="20456">
      <c r="A20456" s="1"/>
      <c r="B20456" s="1"/>
      <c r="C20456" s="1"/>
      <c r="D20456" s="8"/>
      <c r="E20456" s="1"/>
      <c r="F20456" s="1"/>
      <c r="G20456" s="1"/>
      <c r="H20456" s="1"/>
    </row>
    <row r="20457">
      <c r="A20457" s="1"/>
      <c r="B20457" s="1"/>
      <c r="C20457" s="1"/>
      <c r="D20457" s="8"/>
      <c r="E20457" s="1"/>
      <c r="F20457" s="1"/>
      <c r="G20457" s="1"/>
      <c r="H20457" s="1"/>
    </row>
    <row r="20458">
      <c r="A20458" s="1"/>
      <c r="B20458" s="1"/>
      <c r="C20458" s="1"/>
      <c r="D20458" s="8"/>
      <c r="E20458" s="1"/>
      <c r="F20458" s="1"/>
      <c r="G20458" s="1"/>
      <c r="H20458" s="1"/>
    </row>
    <row r="20459">
      <c r="A20459" s="1"/>
      <c r="B20459" s="1"/>
      <c r="C20459" s="1"/>
      <c r="D20459" s="8"/>
      <c r="E20459" s="1"/>
      <c r="F20459" s="1"/>
      <c r="G20459" s="1"/>
      <c r="H20459" s="1"/>
    </row>
    <row r="20460">
      <c r="A20460" s="1"/>
      <c r="B20460" s="1"/>
      <c r="C20460" s="1"/>
      <c r="D20460" s="8"/>
      <c r="E20460" s="1"/>
      <c r="F20460" s="1"/>
      <c r="G20460" s="1"/>
      <c r="H20460" s="1"/>
    </row>
    <row r="20461">
      <c r="A20461" s="1"/>
      <c r="B20461" s="1"/>
      <c r="C20461" s="1"/>
      <c r="D20461" s="8"/>
      <c r="E20461" s="1"/>
      <c r="F20461" s="1"/>
      <c r="G20461" s="1"/>
      <c r="H20461" s="1"/>
    </row>
    <row r="20462">
      <c r="A20462" s="1"/>
      <c r="B20462" s="1"/>
      <c r="C20462" s="1"/>
      <c r="D20462" s="8"/>
      <c r="E20462" s="1"/>
      <c r="F20462" s="1"/>
      <c r="G20462" s="1"/>
      <c r="H20462" s="1"/>
    </row>
    <row r="20463">
      <c r="A20463" s="1"/>
      <c r="B20463" s="1"/>
      <c r="C20463" s="1"/>
      <c r="D20463" s="8"/>
      <c r="E20463" s="1"/>
      <c r="F20463" s="1"/>
      <c r="G20463" s="1"/>
      <c r="H20463" s="1"/>
    </row>
    <row r="20464">
      <c r="A20464" s="1"/>
      <c r="B20464" s="1"/>
      <c r="C20464" s="1"/>
      <c r="D20464" s="8"/>
      <c r="E20464" s="1"/>
      <c r="F20464" s="1"/>
      <c r="G20464" s="1"/>
      <c r="H20464" s="1"/>
    </row>
    <row r="20465">
      <c r="A20465" s="1"/>
      <c r="B20465" s="1"/>
      <c r="C20465" s="1"/>
      <c r="D20465" s="8"/>
      <c r="E20465" s="1"/>
      <c r="F20465" s="1"/>
      <c r="G20465" s="1"/>
      <c r="H20465" s="1"/>
    </row>
    <row r="20466">
      <c r="A20466" s="1"/>
      <c r="B20466" s="1"/>
      <c r="C20466" s="1"/>
      <c r="D20466" s="8"/>
      <c r="E20466" s="1"/>
      <c r="F20466" s="1"/>
      <c r="G20466" s="1"/>
      <c r="H20466" s="1"/>
    </row>
    <row r="20467">
      <c r="A20467" s="1"/>
      <c r="B20467" s="1"/>
      <c r="C20467" s="1"/>
      <c r="D20467" s="8"/>
      <c r="E20467" s="1"/>
      <c r="F20467" s="1"/>
      <c r="G20467" s="1"/>
      <c r="H20467" s="1"/>
    </row>
    <row r="20468">
      <c r="A20468" s="1"/>
      <c r="B20468" s="1"/>
      <c r="C20468" s="1"/>
      <c r="D20468" s="8"/>
      <c r="E20468" s="1"/>
      <c r="F20468" s="1"/>
      <c r="G20468" s="1"/>
      <c r="H20468" s="1"/>
    </row>
    <row r="20469">
      <c r="A20469" s="1"/>
      <c r="B20469" s="1"/>
      <c r="C20469" s="1"/>
      <c r="D20469" s="8"/>
      <c r="E20469" s="1"/>
      <c r="F20469" s="1"/>
      <c r="G20469" s="1"/>
      <c r="H20469" s="1"/>
    </row>
    <row r="20470">
      <c r="A20470" s="1"/>
      <c r="B20470" s="1"/>
      <c r="C20470" s="1"/>
      <c r="D20470" s="8"/>
      <c r="E20470" s="1"/>
      <c r="F20470" s="1"/>
      <c r="G20470" s="1"/>
      <c r="H20470" s="1"/>
    </row>
    <row r="20471">
      <c r="A20471" s="1"/>
      <c r="B20471" s="1"/>
      <c r="C20471" s="1"/>
      <c r="D20471" s="8"/>
      <c r="E20471" s="1"/>
      <c r="F20471" s="1"/>
      <c r="G20471" s="1"/>
      <c r="H20471" s="1"/>
    </row>
    <row r="20472">
      <c r="A20472" s="1"/>
      <c r="B20472" s="1"/>
      <c r="C20472" s="1"/>
      <c r="D20472" s="8"/>
      <c r="E20472" s="1"/>
      <c r="F20472" s="1"/>
      <c r="G20472" s="1"/>
      <c r="H20472" s="1"/>
    </row>
    <row r="20473">
      <c r="A20473" s="1"/>
      <c r="B20473" s="1"/>
      <c r="C20473" s="1"/>
      <c r="D20473" s="8"/>
      <c r="E20473" s="1"/>
      <c r="F20473" s="1"/>
      <c r="G20473" s="1"/>
      <c r="H20473" s="1"/>
    </row>
    <row r="20474">
      <c r="A20474" s="1"/>
      <c r="B20474" s="1"/>
      <c r="C20474" s="1"/>
      <c r="D20474" s="8"/>
      <c r="E20474" s="1"/>
      <c r="F20474" s="1"/>
      <c r="G20474" s="1"/>
      <c r="H20474" s="1"/>
    </row>
    <row r="20475">
      <c r="A20475" s="1"/>
      <c r="B20475" s="1"/>
      <c r="C20475" s="1"/>
      <c r="D20475" s="8"/>
      <c r="E20475" s="1"/>
      <c r="F20475" s="1"/>
      <c r="G20475" s="1"/>
      <c r="H20475" s="1"/>
    </row>
    <row r="20476">
      <c r="A20476" s="1"/>
      <c r="B20476" s="1"/>
      <c r="C20476" s="1"/>
      <c r="D20476" s="8"/>
      <c r="E20476" s="1"/>
      <c r="F20476" s="1"/>
      <c r="G20476" s="1"/>
      <c r="H20476" s="1"/>
    </row>
    <row r="20477">
      <c r="A20477" s="1"/>
      <c r="B20477" s="1"/>
      <c r="C20477" s="1"/>
      <c r="D20477" s="8"/>
      <c r="E20477" s="1"/>
      <c r="F20477" s="1"/>
      <c r="G20477" s="1"/>
      <c r="H20477" s="1"/>
    </row>
    <row r="20478">
      <c r="A20478" s="1"/>
      <c r="B20478" s="1"/>
      <c r="C20478" s="1"/>
      <c r="D20478" s="8"/>
      <c r="E20478" s="1"/>
      <c r="F20478" s="1"/>
      <c r="G20478" s="1"/>
      <c r="H20478" s="1"/>
    </row>
    <row r="20479">
      <c r="A20479" s="1"/>
      <c r="B20479" s="1"/>
      <c r="C20479" s="1"/>
      <c r="D20479" s="8"/>
      <c r="E20479" s="1"/>
      <c r="F20479" s="1"/>
      <c r="G20479" s="1"/>
      <c r="H20479" s="1"/>
    </row>
    <row r="20480">
      <c r="A20480" s="1"/>
      <c r="B20480" s="1"/>
      <c r="C20480" s="1"/>
      <c r="D20480" s="8"/>
      <c r="E20480" s="1"/>
      <c r="F20480" s="1"/>
      <c r="G20480" s="1"/>
      <c r="H20480" s="1"/>
    </row>
    <row r="20481">
      <c r="A20481" s="1"/>
      <c r="B20481" s="1"/>
      <c r="C20481" s="1"/>
      <c r="D20481" s="8"/>
      <c r="E20481" s="1"/>
      <c r="F20481" s="1"/>
      <c r="G20481" s="1"/>
      <c r="H20481" s="1"/>
    </row>
    <row r="20482">
      <c r="A20482" s="1"/>
      <c r="B20482" s="1"/>
      <c r="C20482" s="1"/>
      <c r="D20482" s="8"/>
      <c r="E20482" s="1"/>
      <c r="F20482" s="1"/>
      <c r="G20482" s="1"/>
      <c r="H20482" s="1"/>
    </row>
    <row r="20483">
      <c r="A20483" s="1"/>
      <c r="B20483" s="1"/>
      <c r="C20483" s="1"/>
      <c r="D20483" s="8"/>
      <c r="E20483" s="1"/>
      <c r="F20483" s="1"/>
      <c r="G20483" s="1"/>
      <c r="H20483" s="1"/>
    </row>
    <row r="20484">
      <c r="A20484" s="1"/>
      <c r="B20484" s="1"/>
      <c r="C20484" s="1"/>
      <c r="D20484" s="8"/>
      <c r="E20484" s="1"/>
      <c r="F20484" s="1"/>
      <c r="G20484" s="1"/>
      <c r="H20484" s="1"/>
    </row>
    <row r="20485">
      <c r="A20485" s="1"/>
      <c r="B20485" s="1"/>
      <c r="C20485" s="1"/>
      <c r="D20485" s="8"/>
      <c r="E20485" s="1"/>
      <c r="F20485" s="1"/>
      <c r="G20485" s="1"/>
      <c r="H20485" s="1"/>
    </row>
    <row r="20486">
      <c r="A20486" s="1"/>
      <c r="B20486" s="1"/>
      <c r="C20486" s="1"/>
      <c r="D20486" s="8"/>
      <c r="E20486" s="1"/>
      <c r="F20486" s="1"/>
      <c r="G20486" s="1"/>
      <c r="H20486" s="1"/>
    </row>
    <row r="20487">
      <c r="A20487" s="1"/>
      <c r="B20487" s="1"/>
      <c r="C20487" s="1"/>
      <c r="D20487" s="8"/>
      <c r="E20487" s="1"/>
      <c r="F20487" s="1"/>
      <c r="G20487" s="1"/>
      <c r="H20487" s="1"/>
    </row>
    <row r="20488">
      <c r="A20488" s="1"/>
      <c r="B20488" s="1"/>
      <c r="C20488" s="1"/>
      <c r="D20488" s="8"/>
      <c r="E20488" s="1"/>
      <c r="F20488" s="1"/>
      <c r="G20488" s="1"/>
      <c r="H20488" s="1"/>
    </row>
    <row r="20489">
      <c r="A20489" s="1"/>
      <c r="B20489" s="1"/>
      <c r="C20489" s="1"/>
      <c r="D20489" s="8"/>
      <c r="E20489" s="1"/>
      <c r="F20489" s="1"/>
      <c r="G20489" s="1"/>
      <c r="H20489" s="1"/>
    </row>
    <row r="20490">
      <c r="A20490" s="1"/>
      <c r="B20490" s="1"/>
      <c r="C20490" s="1"/>
      <c r="D20490" s="8"/>
      <c r="E20490" s="1"/>
      <c r="F20490" s="1"/>
      <c r="G20490" s="1"/>
      <c r="H20490" s="1"/>
    </row>
    <row r="20491">
      <c r="A20491" s="1"/>
      <c r="B20491" s="1"/>
      <c r="C20491" s="1"/>
      <c r="D20491" s="8"/>
      <c r="E20491" s="1"/>
      <c r="F20491" s="1"/>
      <c r="G20491" s="1"/>
      <c r="H20491" s="1"/>
    </row>
    <row r="20492">
      <c r="A20492" s="1"/>
      <c r="B20492" s="1"/>
      <c r="C20492" s="1"/>
      <c r="D20492" s="8"/>
      <c r="E20492" s="1"/>
      <c r="F20492" s="1"/>
      <c r="G20492" s="1"/>
      <c r="H20492" s="1"/>
    </row>
    <row r="20493">
      <c r="A20493" s="1"/>
      <c r="B20493" s="1"/>
      <c r="C20493" s="1"/>
      <c r="D20493" s="8"/>
      <c r="E20493" s="1"/>
      <c r="F20493" s="1"/>
      <c r="G20493" s="1"/>
      <c r="H20493" s="1"/>
    </row>
    <row r="20494">
      <c r="A20494" s="1"/>
      <c r="B20494" s="1"/>
      <c r="C20494" s="1"/>
      <c r="D20494" s="8"/>
      <c r="E20494" s="1"/>
      <c r="F20494" s="1"/>
      <c r="G20494" s="1"/>
      <c r="H20494" s="1"/>
    </row>
    <row r="20495">
      <c r="A20495" s="1"/>
      <c r="B20495" s="1"/>
      <c r="C20495" s="1"/>
      <c r="D20495" s="8"/>
      <c r="E20495" s="1"/>
      <c r="F20495" s="1"/>
      <c r="G20495" s="1"/>
      <c r="H20495" s="1"/>
    </row>
    <row r="20496">
      <c r="A20496" s="1"/>
      <c r="B20496" s="1"/>
      <c r="C20496" s="1"/>
      <c r="D20496" s="8"/>
      <c r="E20496" s="1"/>
      <c r="F20496" s="1"/>
      <c r="G20496" s="1"/>
      <c r="H20496" s="1"/>
    </row>
    <row r="20497">
      <c r="A20497" s="1"/>
      <c r="B20497" s="1"/>
      <c r="C20497" s="1"/>
      <c r="D20497" s="8"/>
      <c r="E20497" s="1"/>
      <c r="F20497" s="1"/>
      <c r="G20497" s="1"/>
      <c r="H20497" s="1"/>
    </row>
    <row r="20498">
      <c r="A20498" s="1"/>
      <c r="B20498" s="1"/>
      <c r="C20498" s="1"/>
      <c r="D20498" s="8"/>
      <c r="E20498" s="1"/>
      <c r="F20498" s="1"/>
      <c r="G20498" s="1"/>
      <c r="H20498" s="1"/>
    </row>
    <row r="20499">
      <c r="A20499" s="1"/>
      <c r="B20499" s="1"/>
      <c r="C20499" s="1"/>
      <c r="D20499" s="8"/>
      <c r="E20499" s="1"/>
      <c r="F20499" s="1"/>
      <c r="G20499" s="1"/>
      <c r="H20499" s="1"/>
    </row>
    <row r="20500">
      <c r="A20500" s="1"/>
      <c r="B20500" s="1"/>
      <c r="C20500" s="1"/>
      <c r="D20500" s="8"/>
      <c r="E20500" s="1"/>
      <c r="F20500" s="1"/>
      <c r="G20500" s="1"/>
      <c r="H20500" s="1"/>
    </row>
    <row r="20501">
      <c r="A20501" s="1"/>
      <c r="B20501" s="1"/>
      <c r="C20501" s="1"/>
      <c r="D20501" s="8"/>
      <c r="E20501" s="1"/>
      <c r="F20501" s="1"/>
      <c r="G20501" s="1"/>
      <c r="H20501" s="1"/>
    </row>
    <row r="20502">
      <c r="A20502" s="1"/>
      <c r="B20502" s="1"/>
      <c r="C20502" s="1"/>
      <c r="D20502" s="8"/>
      <c r="E20502" s="1"/>
      <c r="F20502" s="1"/>
      <c r="G20502" s="1"/>
      <c r="H20502" s="1"/>
    </row>
    <row r="20503">
      <c r="A20503" s="1"/>
      <c r="B20503" s="1"/>
      <c r="C20503" s="1"/>
      <c r="D20503" s="8"/>
      <c r="E20503" s="1"/>
      <c r="F20503" s="1"/>
      <c r="G20503" s="1"/>
      <c r="H20503" s="1"/>
    </row>
    <row r="20504">
      <c r="A20504" s="1"/>
      <c r="B20504" s="1"/>
      <c r="C20504" s="1"/>
      <c r="D20504" s="8"/>
      <c r="E20504" s="1"/>
      <c r="F20504" s="1"/>
      <c r="G20504" s="1"/>
      <c r="H20504" s="1"/>
    </row>
    <row r="20505">
      <c r="A20505" s="1"/>
      <c r="B20505" s="1"/>
      <c r="C20505" s="1"/>
      <c r="D20505" s="8"/>
      <c r="E20505" s="1"/>
      <c r="F20505" s="1"/>
      <c r="G20505" s="1"/>
      <c r="H20505" s="1"/>
    </row>
    <row r="20506">
      <c r="A20506" s="1"/>
      <c r="B20506" s="1"/>
      <c r="C20506" s="1"/>
      <c r="D20506" s="8"/>
      <c r="E20506" s="1"/>
      <c r="F20506" s="1"/>
      <c r="G20506" s="1"/>
      <c r="H20506" s="1"/>
    </row>
    <row r="20507">
      <c r="A20507" s="1"/>
      <c r="B20507" s="1"/>
      <c r="C20507" s="1"/>
      <c r="D20507" s="8"/>
      <c r="E20507" s="1"/>
      <c r="F20507" s="1"/>
      <c r="G20507" s="1"/>
      <c r="H20507" s="1"/>
    </row>
    <row r="20508">
      <c r="A20508" s="1"/>
      <c r="B20508" s="1"/>
      <c r="C20508" s="1"/>
      <c r="D20508" s="8"/>
      <c r="E20508" s="1"/>
      <c r="F20508" s="1"/>
      <c r="G20508" s="1"/>
      <c r="H20508" s="1"/>
    </row>
    <row r="20509">
      <c r="A20509" s="1"/>
      <c r="B20509" s="1"/>
      <c r="C20509" s="1"/>
      <c r="D20509" s="8"/>
      <c r="E20509" s="1"/>
      <c r="F20509" s="1"/>
      <c r="G20509" s="1"/>
      <c r="H20509" s="1"/>
    </row>
    <row r="20510">
      <c r="A20510" s="1"/>
      <c r="B20510" s="1"/>
      <c r="C20510" s="1"/>
      <c r="D20510" s="8"/>
      <c r="E20510" s="1"/>
      <c r="F20510" s="1"/>
      <c r="G20510" s="1"/>
      <c r="H20510" s="1"/>
    </row>
    <row r="20511">
      <c r="A20511" s="1"/>
      <c r="B20511" s="1"/>
      <c r="C20511" s="1"/>
      <c r="D20511" s="8"/>
      <c r="E20511" s="1"/>
      <c r="F20511" s="1"/>
      <c r="G20511" s="1"/>
      <c r="H20511" s="1"/>
    </row>
    <row r="20512">
      <c r="A20512" s="1"/>
      <c r="B20512" s="1"/>
      <c r="C20512" s="1"/>
      <c r="D20512" s="8"/>
      <c r="E20512" s="1"/>
      <c r="F20512" s="1"/>
      <c r="G20512" s="1"/>
      <c r="H20512" s="1"/>
    </row>
    <row r="20513">
      <c r="A20513" s="1"/>
      <c r="B20513" s="1"/>
      <c r="C20513" s="1"/>
      <c r="D20513" s="8"/>
      <c r="E20513" s="1"/>
      <c r="F20513" s="1"/>
      <c r="G20513" s="1"/>
      <c r="H20513" s="1"/>
    </row>
    <row r="20514">
      <c r="A20514" s="1"/>
      <c r="B20514" s="1"/>
      <c r="C20514" s="1"/>
      <c r="D20514" s="8"/>
      <c r="E20514" s="1"/>
      <c r="F20514" s="1"/>
      <c r="G20514" s="1"/>
      <c r="H20514" s="1"/>
    </row>
    <row r="20515">
      <c r="A20515" s="1"/>
      <c r="B20515" s="1"/>
      <c r="C20515" s="1"/>
      <c r="D20515" s="8"/>
      <c r="E20515" s="1"/>
      <c r="F20515" s="1"/>
      <c r="G20515" s="1"/>
      <c r="H20515" s="1"/>
    </row>
    <row r="20516">
      <c r="A20516" s="1"/>
      <c r="B20516" s="1"/>
      <c r="C20516" s="1"/>
      <c r="D20516" s="8"/>
      <c r="E20516" s="1"/>
      <c r="F20516" s="1"/>
      <c r="G20516" s="1"/>
      <c r="H20516" s="1"/>
    </row>
    <row r="20517">
      <c r="A20517" s="1"/>
      <c r="B20517" s="1"/>
      <c r="C20517" s="1"/>
      <c r="D20517" s="8"/>
      <c r="E20517" s="1"/>
      <c r="F20517" s="1"/>
      <c r="G20517" s="1"/>
      <c r="H20517" s="1"/>
    </row>
    <row r="20518">
      <c r="A20518" s="1"/>
      <c r="B20518" s="1"/>
      <c r="C20518" s="1"/>
      <c r="D20518" s="8"/>
      <c r="E20518" s="1"/>
      <c r="F20518" s="1"/>
      <c r="G20518" s="1"/>
      <c r="H20518" s="1"/>
    </row>
    <row r="20519">
      <c r="A20519" s="1"/>
      <c r="B20519" s="1"/>
      <c r="C20519" s="1"/>
      <c r="D20519" s="8"/>
      <c r="E20519" s="1"/>
      <c r="F20519" s="1"/>
      <c r="G20519" s="1"/>
      <c r="H20519" s="1"/>
    </row>
    <row r="20520">
      <c r="A20520" s="1"/>
      <c r="B20520" s="1"/>
      <c r="C20520" s="1"/>
      <c r="D20520" s="8"/>
      <c r="E20520" s="1"/>
      <c r="F20520" s="1"/>
      <c r="G20520" s="1"/>
      <c r="H20520" s="1"/>
    </row>
    <row r="20521">
      <c r="A20521" s="1"/>
      <c r="B20521" s="1"/>
      <c r="C20521" s="1"/>
      <c r="D20521" s="8"/>
      <c r="E20521" s="1"/>
      <c r="F20521" s="1"/>
      <c r="G20521" s="1"/>
      <c r="H20521" s="1"/>
    </row>
    <row r="20522">
      <c r="A20522" s="1"/>
      <c r="B20522" s="1"/>
      <c r="C20522" s="1"/>
      <c r="D20522" s="8"/>
      <c r="E20522" s="1"/>
      <c r="F20522" s="1"/>
      <c r="G20522" s="1"/>
      <c r="H20522" s="1"/>
    </row>
    <row r="20523">
      <c r="A20523" s="1"/>
      <c r="B20523" s="1"/>
      <c r="C20523" s="1"/>
      <c r="D20523" s="8"/>
      <c r="E20523" s="1"/>
      <c r="F20523" s="1"/>
      <c r="G20523" s="1"/>
      <c r="H20523" s="1"/>
    </row>
    <row r="20524">
      <c r="A20524" s="1"/>
      <c r="B20524" s="1"/>
      <c r="C20524" s="1"/>
      <c r="D20524" s="8"/>
      <c r="E20524" s="1"/>
      <c r="F20524" s="1"/>
      <c r="G20524" s="1"/>
      <c r="H20524" s="1"/>
    </row>
    <row r="20525">
      <c r="A20525" s="1"/>
      <c r="B20525" s="1"/>
      <c r="C20525" s="1"/>
      <c r="D20525" s="8"/>
      <c r="E20525" s="1"/>
      <c r="F20525" s="1"/>
      <c r="G20525" s="1"/>
      <c r="H20525" s="1"/>
    </row>
    <row r="20526">
      <c r="A20526" s="1"/>
      <c r="B20526" s="1"/>
      <c r="C20526" s="1"/>
      <c r="D20526" s="8"/>
      <c r="E20526" s="1"/>
      <c r="F20526" s="1"/>
      <c r="G20526" s="1"/>
      <c r="H20526" s="1"/>
    </row>
    <row r="20527">
      <c r="A20527" s="1"/>
      <c r="B20527" s="1"/>
      <c r="C20527" s="1"/>
      <c r="D20527" s="8"/>
      <c r="E20527" s="1"/>
      <c r="F20527" s="1"/>
      <c r="G20527" s="1"/>
      <c r="H20527" s="1"/>
    </row>
    <row r="20528">
      <c r="A20528" s="1"/>
      <c r="B20528" s="1"/>
      <c r="C20528" s="1"/>
      <c r="D20528" s="8"/>
      <c r="E20528" s="1"/>
      <c r="F20528" s="1"/>
      <c r="G20528" s="1"/>
      <c r="H20528" s="1"/>
    </row>
    <row r="20529">
      <c r="A20529" s="1"/>
      <c r="B20529" s="1"/>
      <c r="C20529" s="1"/>
      <c r="D20529" s="8"/>
      <c r="E20529" s="1"/>
      <c r="F20529" s="1"/>
      <c r="G20529" s="1"/>
      <c r="H20529" s="1"/>
    </row>
    <row r="20530">
      <c r="A20530" s="1"/>
      <c r="B20530" s="1"/>
      <c r="C20530" s="1"/>
      <c r="D20530" s="8"/>
      <c r="E20530" s="1"/>
      <c r="F20530" s="1"/>
      <c r="G20530" s="1"/>
      <c r="H20530" s="1"/>
    </row>
    <row r="20531">
      <c r="A20531" s="1"/>
      <c r="B20531" s="1"/>
      <c r="C20531" s="1"/>
      <c r="D20531" s="8"/>
      <c r="E20531" s="1"/>
      <c r="F20531" s="1"/>
      <c r="G20531" s="1"/>
      <c r="H20531" s="1"/>
    </row>
    <row r="20532">
      <c r="A20532" s="1"/>
      <c r="B20532" s="1"/>
      <c r="C20532" s="1"/>
      <c r="D20532" s="8"/>
      <c r="E20532" s="1"/>
      <c r="F20532" s="1"/>
      <c r="G20532" s="1"/>
      <c r="H20532" s="1"/>
    </row>
    <row r="20533">
      <c r="A20533" s="1"/>
      <c r="B20533" s="1"/>
      <c r="C20533" s="1"/>
      <c r="D20533" s="8"/>
      <c r="E20533" s="1"/>
      <c r="F20533" s="1"/>
      <c r="G20533" s="1"/>
      <c r="H20533" s="1"/>
    </row>
    <row r="20534">
      <c r="A20534" s="1"/>
      <c r="B20534" s="1"/>
      <c r="C20534" s="1"/>
      <c r="D20534" s="8"/>
      <c r="E20534" s="1"/>
      <c r="F20534" s="1"/>
      <c r="G20534" s="1"/>
      <c r="H20534" s="1"/>
    </row>
    <row r="20535">
      <c r="A20535" s="1"/>
      <c r="B20535" s="1"/>
      <c r="C20535" s="1"/>
      <c r="D20535" s="8"/>
      <c r="E20535" s="1"/>
      <c r="F20535" s="1"/>
      <c r="G20535" s="1"/>
      <c r="H20535" s="1"/>
    </row>
    <row r="20536">
      <c r="A20536" s="1"/>
      <c r="B20536" s="1"/>
      <c r="C20536" s="1"/>
      <c r="D20536" s="8"/>
      <c r="E20536" s="1"/>
      <c r="F20536" s="1"/>
      <c r="G20536" s="1"/>
      <c r="H20536" s="1"/>
    </row>
    <row r="20537">
      <c r="A20537" s="1"/>
      <c r="B20537" s="1"/>
      <c r="C20537" s="1"/>
      <c r="D20537" s="8"/>
      <c r="E20537" s="1"/>
      <c r="F20537" s="1"/>
      <c r="G20537" s="1"/>
      <c r="H20537" s="1"/>
    </row>
    <row r="20538">
      <c r="A20538" s="1"/>
      <c r="B20538" s="1"/>
      <c r="C20538" s="1"/>
      <c r="D20538" s="8"/>
      <c r="E20538" s="1"/>
      <c r="F20538" s="1"/>
      <c r="G20538" s="1"/>
      <c r="H20538" s="1"/>
    </row>
    <row r="20539">
      <c r="A20539" s="1"/>
      <c r="B20539" s="1"/>
      <c r="C20539" s="1"/>
      <c r="D20539" s="8"/>
      <c r="E20539" s="1"/>
      <c r="F20539" s="1"/>
      <c r="G20539" s="1"/>
      <c r="H20539" s="1"/>
    </row>
    <row r="20540">
      <c r="A20540" s="1"/>
      <c r="B20540" s="1"/>
      <c r="C20540" s="1"/>
      <c r="D20540" s="8"/>
      <c r="E20540" s="1"/>
      <c r="F20540" s="1"/>
      <c r="G20540" s="1"/>
      <c r="H20540" s="1"/>
    </row>
    <row r="20541">
      <c r="A20541" s="1"/>
      <c r="B20541" s="1"/>
      <c r="C20541" s="1"/>
      <c r="D20541" s="8"/>
      <c r="E20541" s="1"/>
      <c r="F20541" s="1"/>
      <c r="G20541" s="1"/>
      <c r="H20541" s="1"/>
    </row>
    <row r="20542">
      <c r="A20542" s="1"/>
      <c r="B20542" s="1"/>
      <c r="C20542" s="1"/>
      <c r="D20542" s="8"/>
      <c r="E20542" s="1"/>
      <c r="F20542" s="1"/>
      <c r="G20542" s="1"/>
      <c r="H20542" s="1"/>
    </row>
    <row r="20543">
      <c r="A20543" s="1"/>
      <c r="B20543" s="1"/>
      <c r="C20543" s="1"/>
      <c r="D20543" s="8"/>
      <c r="E20543" s="1"/>
      <c r="F20543" s="1"/>
      <c r="G20543" s="1"/>
      <c r="H20543" s="1"/>
    </row>
    <row r="20544">
      <c r="A20544" s="1"/>
      <c r="B20544" s="1"/>
      <c r="C20544" s="1"/>
      <c r="D20544" s="8"/>
      <c r="E20544" s="1"/>
      <c r="F20544" s="1"/>
      <c r="G20544" s="1"/>
      <c r="H20544" s="1"/>
    </row>
    <row r="20545">
      <c r="A20545" s="1"/>
      <c r="B20545" s="1"/>
      <c r="C20545" s="1"/>
      <c r="D20545" s="8"/>
      <c r="E20545" s="1"/>
      <c r="F20545" s="1"/>
      <c r="G20545" s="1"/>
      <c r="H20545" s="1"/>
    </row>
    <row r="20546">
      <c r="A20546" s="1"/>
      <c r="B20546" s="1"/>
      <c r="C20546" s="1"/>
      <c r="D20546" s="8"/>
      <c r="E20546" s="1"/>
      <c r="F20546" s="1"/>
      <c r="G20546" s="1"/>
      <c r="H20546" s="1"/>
    </row>
    <row r="20547">
      <c r="A20547" s="1"/>
      <c r="B20547" s="1"/>
      <c r="C20547" s="1"/>
      <c r="D20547" s="8"/>
      <c r="E20547" s="1"/>
      <c r="F20547" s="1"/>
      <c r="G20547" s="1"/>
      <c r="H20547" s="1"/>
    </row>
    <row r="20548">
      <c r="A20548" s="1"/>
      <c r="B20548" s="1"/>
      <c r="C20548" s="1"/>
      <c r="D20548" s="8"/>
      <c r="E20548" s="1"/>
      <c r="F20548" s="1"/>
      <c r="G20548" s="1"/>
      <c r="H20548" s="1"/>
    </row>
    <row r="20549">
      <c r="A20549" s="1"/>
      <c r="B20549" s="1"/>
      <c r="C20549" s="1"/>
      <c r="D20549" s="8"/>
      <c r="E20549" s="1"/>
      <c r="F20549" s="1"/>
      <c r="G20549" s="1"/>
      <c r="H20549" s="1"/>
    </row>
    <row r="20550">
      <c r="A20550" s="1"/>
      <c r="B20550" s="1"/>
      <c r="C20550" s="1"/>
      <c r="D20550" s="8"/>
      <c r="E20550" s="1"/>
      <c r="F20550" s="1"/>
      <c r="G20550" s="1"/>
      <c r="H20550" s="1"/>
    </row>
    <row r="20551">
      <c r="A20551" s="1"/>
      <c r="B20551" s="1"/>
      <c r="C20551" s="1"/>
      <c r="D20551" s="8"/>
      <c r="E20551" s="1"/>
      <c r="F20551" s="1"/>
      <c r="G20551" s="1"/>
      <c r="H20551" s="1"/>
    </row>
    <row r="20552">
      <c r="A20552" s="1"/>
      <c r="B20552" s="1"/>
      <c r="C20552" s="1"/>
      <c r="D20552" s="8"/>
      <c r="E20552" s="1"/>
      <c r="F20552" s="1"/>
      <c r="G20552" s="1"/>
      <c r="H20552" s="1"/>
    </row>
    <row r="20553">
      <c r="A20553" s="1"/>
      <c r="B20553" s="1"/>
      <c r="C20553" s="1"/>
      <c r="D20553" s="8"/>
      <c r="E20553" s="1"/>
      <c r="F20553" s="1"/>
      <c r="G20553" s="1"/>
      <c r="H20553" s="1"/>
    </row>
    <row r="20554">
      <c r="A20554" s="1"/>
      <c r="B20554" s="1"/>
      <c r="C20554" s="1"/>
      <c r="D20554" s="8"/>
      <c r="E20554" s="1"/>
      <c r="F20554" s="1"/>
      <c r="G20554" s="1"/>
      <c r="H20554" s="1"/>
    </row>
    <row r="20555">
      <c r="A20555" s="1"/>
      <c r="B20555" s="1"/>
      <c r="C20555" s="1"/>
      <c r="D20555" s="8"/>
      <c r="E20555" s="1"/>
      <c r="F20555" s="1"/>
      <c r="G20555" s="1"/>
      <c r="H20555" s="1"/>
    </row>
    <row r="20556">
      <c r="A20556" s="1"/>
      <c r="B20556" s="1"/>
      <c r="C20556" s="1"/>
      <c r="D20556" s="8"/>
      <c r="E20556" s="1"/>
      <c r="F20556" s="1"/>
      <c r="G20556" s="1"/>
      <c r="H20556" s="1"/>
    </row>
    <row r="20557">
      <c r="A20557" s="1"/>
      <c r="B20557" s="1"/>
      <c r="C20557" s="1"/>
      <c r="D20557" s="8"/>
      <c r="E20557" s="1"/>
      <c r="F20557" s="1"/>
      <c r="G20557" s="1"/>
      <c r="H20557" s="1"/>
    </row>
    <row r="20558">
      <c r="A20558" s="1"/>
      <c r="B20558" s="1"/>
      <c r="C20558" s="1"/>
      <c r="D20558" s="8"/>
      <c r="E20558" s="1"/>
      <c r="F20558" s="1"/>
      <c r="G20558" s="1"/>
      <c r="H20558" s="1"/>
    </row>
    <row r="20559">
      <c r="A20559" s="1"/>
      <c r="B20559" s="1"/>
      <c r="C20559" s="1"/>
      <c r="D20559" s="8"/>
      <c r="E20559" s="1"/>
      <c r="F20559" s="1"/>
      <c r="G20559" s="1"/>
      <c r="H20559" s="1"/>
    </row>
    <row r="20560">
      <c r="A20560" s="1"/>
      <c r="B20560" s="1"/>
      <c r="C20560" s="1"/>
      <c r="D20560" s="8"/>
      <c r="E20560" s="1"/>
      <c r="F20560" s="1"/>
      <c r="G20560" s="1"/>
      <c r="H20560" s="1"/>
    </row>
    <row r="20561">
      <c r="A20561" s="1"/>
      <c r="B20561" s="1"/>
      <c r="C20561" s="1"/>
      <c r="D20561" s="8"/>
      <c r="E20561" s="1"/>
      <c r="F20561" s="1"/>
      <c r="G20561" s="1"/>
      <c r="H20561" s="1"/>
    </row>
    <row r="20562">
      <c r="A20562" s="1"/>
      <c r="B20562" s="1"/>
      <c r="C20562" s="1"/>
      <c r="D20562" s="8"/>
      <c r="E20562" s="1"/>
      <c r="F20562" s="1"/>
      <c r="G20562" s="1"/>
      <c r="H20562" s="1"/>
    </row>
    <row r="20563">
      <c r="A20563" s="1"/>
      <c r="B20563" s="1"/>
      <c r="C20563" s="1"/>
      <c r="D20563" s="8"/>
      <c r="E20563" s="1"/>
      <c r="F20563" s="1"/>
      <c r="G20563" s="1"/>
      <c r="H20563" s="1"/>
    </row>
    <row r="20564">
      <c r="A20564" s="1"/>
      <c r="B20564" s="1"/>
      <c r="C20564" s="1"/>
      <c r="D20564" s="8"/>
      <c r="E20564" s="1"/>
      <c r="F20564" s="1"/>
      <c r="G20564" s="1"/>
      <c r="H20564" s="1"/>
    </row>
    <row r="20565">
      <c r="A20565" s="1"/>
      <c r="B20565" s="1"/>
      <c r="C20565" s="1"/>
      <c r="D20565" s="8"/>
      <c r="E20565" s="1"/>
      <c r="F20565" s="1"/>
      <c r="G20565" s="1"/>
      <c r="H20565" s="1"/>
    </row>
    <row r="20566">
      <c r="A20566" s="1"/>
      <c r="B20566" s="1"/>
      <c r="C20566" s="1"/>
      <c r="D20566" s="8"/>
      <c r="E20566" s="1"/>
      <c r="F20566" s="1"/>
      <c r="G20566" s="1"/>
      <c r="H20566" s="1"/>
    </row>
    <row r="20567">
      <c r="A20567" s="1"/>
      <c r="B20567" s="1"/>
      <c r="C20567" s="1"/>
      <c r="D20567" s="8"/>
      <c r="E20567" s="1"/>
      <c r="F20567" s="1"/>
      <c r="G20567" s="1"/>
      <c r="H20567" s="1"/>
    </row>
    <row r="20568">
      <c r="A20568" s="1"/>
      <c r="B20568" s="1"/>
      <c r="C20568" s="1"/>
      <c r="D20568" s="8"/>
      <c r="E20568" s="1"/>
      <c r="F20568" s="1"/>
      <c r="G20568" s="1"/>
      <c r="H20568" s="1"/>
    </row>
    <row r="20569">
      <c r="A20569" s="1"/>
      <c r="B20569" s="1"/>
      <c r="C20569" s="1"/>
      <c r="D20569" s="8"/>
      <c r="E20569" s="1"/>
      <c r="F20569" s="1"/>
      <c r="G20569" s="1"/>
      <c r="H20569" s="1"/>
    </row>
    <row r="20570">
      <c r="A20570" s="1"/>
      <c r="B20570" s="1"/>
      <c r="C20570" s="1"/>
      <c r="D20570" s="8"/>
      <c r="E20570" s="1"/>
      <c r="F20570" s="1"/>
      <c r="G20570" s="1"/>
      <c r="H20570" s="1"/>
    </row>
    <row r="20571">
      <c r="A20571" s="1"/>
      <c r="B20571" s="1"/>
      <c r="C20571" s="1"/>
      <c r="D20571" s="8"/>
      <c r="E20571" s="1"/>
      <c r="F20571" s="1"/>
      <c r="G20571" s="1"/>
      <c r="H20571" s="1"/>
    </row>
    <row r="20572">
      <c r="A20572" s="1"/>
      <c r="B20572" s="1"/>
      <c r="C20572" s="1"/>
      <c r="D20572" s="8"/>
      <c r="E20572" s="1"/>
      <c r="F20572" s="1"/>
      <c r="G20572" s="1"/>
      <c r="H20572" s="1"/>
    </row>
    <row r="20573">
      <c r="A20573" s="1"/>
      <c r="B20573" s="1"/>
      <c r="C20573" s="1"/>
      <c r="D20573" s="8"/>
      <c r="E20573" s="1"/>
      <c r="F20573" s="1"/>
      <c r="G20573" s="1"/>
      <c r="H20573" s="1"/>
    </row>
    <row r="20574">
      <c r="A20574" s="1"/>
      <c r="B20574" s="1"/>
      <c r="C20574" s="1"/>
      <c r="D20574" s="8"/>
      <c r="E20574" s="1"/>
      <c r="F20574" s="1"/>
      <c r="G20574" s="1"/>
      <c r="H20574" s="1"/>
    </row>
    <row r="20575">
      <c r="A20575" s="1"/>
      <c r="B20575" s="1"/>
      <c r="C20575" s="1"/>
      <c r="D20575" s="8"/>
      <c r="E20575" s="1"/>
      <c r="F20575" s="1"/>
      <c r="G20575" s="1"/>
      <c r="H20575" s="1"/>
    </row>
    <row r="20576">
      <c r="A20576" s="1"/>
      <c r="B20576" s="1"/>
      <c r="C20576" s="1"/>
      <c r="D20576" s="8"/>
      <c r="E20576" s="1"/>
      <c r="F20576" s="1"/>
      <c r="G20576" s="1"/>
      <c r="H20576" s="1"/>
    </row>
    <row r="20577">
      <c r="A20577" s="1"/>
      <c r="B20577" s="1"/>
      <c r="C20577" s="1"/>
      <c r="D20577" s="8"/>
      <c r="E20577" s="1"/>
      <c r="F20577" s="1"/>
      <c r="G20577" s="1"/>
      <c r="H20577" s="1"/>
    </row>
    <row r="20578">
      <c r="A20578" s="1"/>
      <c r="B20578" s="1"/>
      <c r="C20578" s="1"/>
      <c r="D20578" s="8"/>
      <c r="E20578" s="1"/>
      <c r="F20578" s="1"/>
      <c r="G20578" s="1"/>
      <c r="H20578" s="1"/>
    </row>
    <row r="20579">
      <c r="A20579" s="1"/>
      <c r="B20579" s="1"/>
      <c r="C20579" s="1"/>
      <c r="D20579" s="8"/>
      <c r="E20579" s="1"/>
      <c r="F20579" s="1"/>
      <c r="G20579" s="1"/>
      <c r="H20579" s="1"/>
    </row>
    <row r="20580">
      <c r="A20580" s="1"/>
      <c r="B20580" s="1"/>
      <c r="C20580" s="1"/>
      <c r="D20580" s="8"/>
      <c r="E20580" s="1"/>
      <c r="F20580" s="1"/>
      <c r="G20580" s="1"/>
      <c r="H20580" s="1"/>
    </row>
    <row r="20581">
      <c r="A20581" s="1"/>
      <c r="B20581" s="1"/>
      <c r="C20581" s="1"/>
      <c r="D20581" s="8"/>
      <c r="E20581" s="1"/>
      <c r="F20581" s="1"/>
      <c r="G20581" s="1"/>
      <c r="H20581" s="1"/>
    </row>
    <row r="20582">
      <c r="A20582" s="1"/>
      <c r="B20582" s="1"/>
      <c r="C20582" s="1"/>
      <c r="D20582" s="8"/>
      <c r="E20582" s="1"/>
      <c r="F20582" s="1"/>
      <c r="G20582" s="1"/>
      <c r="H20582" s="1"/>
    </row>
    <row r="20583">
      <c r="A20583" s="1"/>
      <c r="B20583" s="1"/>
      <c r="C20583" s="1"/>
      <c r="D20583" s="8"/>
      <c r="E20583" s="1"/>
      <c r="F20583" s="1"/>
      <c r="G20583" s="1"/>
      <c r="H20583" s="1"/>
    </row>
    <row r="20584">
      <c r="A20584" s="1"/>
      <c r="B20584" s="1"/>
      <c r="C20584" s="1"/>
      <c r="D20584" s="8"/>
      <c r="E20584" s="1"/>
      <c r="F20584" s="1"/>
      <c r="G20584" s="1"/>
      <c r="H20584" s="1"/>
    </row>
    <row r="20585">
      <c r="A20585" s="1"/>
      <c r="B20585" s="1"/>
      <c r="C20585" s="1"/>
      <c r="D20585" s="8"/>
      <c r="E20585" s="1"/>
      <c r="F20585" s="1"/>
      <c r="G20585" s="1"/>
      <c r="H20585" s="1"/>
    </row>
    <row r="20586">
      <c r="A20586" s="1"/>
      <c r="B20586" s="1"/>
      <c r="C20586" s="1"/>
      <c r="D20586" s="8"/>
      <c r="E20586" s="1"/>
      <c r="F20586" s="1"/>
      <c r="G20586" s="1"/>
      <c r="H20586" s="1"/>
    </row>
    <row r="20587">
      <c r="A20587" s="1"/>
      <c r="B20587" s="1"/>
      <c r="C20587" s="1"/>
      <c r="D20587" s="8"/>
      <c r="E20587" s="1"/>
      <c r="F20587" s="1"/>
      <c r="G20587" s="1"/>
      <c r="H20587" s="1"/>
    </row>
    <row r="20588">
      <c r="A20588" s="1"/>
      <c r="B20588" s="1"/>
      <c r="C20588" s="1"/>
      <c r="D20588" s="8"/>
      <c r="E20588" s="1"/>
      <c r="F20588" s="1"/>
      <c r="G20588" s="1"/>
      <c r="H20588" s="1"/>
    </row>
    <row r="20589">
      <c r="A20589" s="1"/>
      <c r="B20589" s="1"/>
      <c r="C20589" s="1"/>
      <c r="D20589" s="8"/>
      <c r="E20589" s="1"/>
      <c r="F20589" s="1"/>
      <c r="G20589" s="1"/>
      <c r="H20589" s="1"/>
    </row>
    <row r="20590">
      <c r="A20590" s="1"/>
      <c r="B20590" s="1"/>
      <c r="C20590" s="1"/>
      <c r="D20590" s="8"/>
      <c r="E20590" s="1"/>
      <c r="F20590" s="1"/>
      <c r="G20590" s="1"/>
      <c r="H20590" s="1"/>
    </row>
    <row r="20591">
      <c r="A20591" s="1"/>
      <c r="B20591" s="1"/>
      <c r="C20591" s="1"/>
      <c r="D20591" s="8"/>
      <c r="E20591" s="1"/>
      <c r="F20591" s="1"/>
      <c r="G20591" s="1"/>
      <c r="H20591" s="1"/>
    </row>
    <row r="20592">
      <c r="A20592" s="1"/>
      <c r="B20592" s="1"/>
      <c r="C20592" s="1"/>
      <c r="D20592" s="8"/>
      <c r="E20592" s="1"/>
      <c r="F20592" s="1"/>
      <c r="G20592" s="1"/>
      <c r="H20592" s="1"/>
    </row>
    <row r="20593">
      <c r="A20593" s="1"/>
      <c r="B20593" s="1"/>
      <c r="C20593" s="1"/>
      <c r="D20593" s="8"/>
      <c r="E20593" s="1"/>
      <c r="F20593" s="1"/>
      <c r="G20593" s="1"/>
      <c r="H20593" s="1"/>
    </row>
    <row r="20594">
      <c r="A20594" s="1"/>
      <c r="B20594" s="1"/>
      <c r="C20594" s="1"/>
      <c r="D20594" s="8"/>
      <c r="E20594" s="1"/>
      <c r="F20594" s="1"/>
      <c r="G20594" s="1"/>
      <c r="H20594" s="1"/>
    </row>
    <row r="20595">
      <c r="A20595" s="1"/>
      <c r="B20595" s="1"/>
      <c r="C20595" s="1"/>
      <c r="D20595" s="8"/>
      <c r="E20595" s="1"/>
      <c r="F20595" s="1"/>
      <c r="G20595" s="1"/>
      <c r="H20595" s="1"/>
    </row>
    <row r="20596">
      <c r="A20596" s="1"/>
      <c r="B20596" s="1"/>
      <c r="C20596" s="1"/>
      <c r="D20596" s="8"/>
      <c r="E20596" s="1"/>
      <c r="F20596" s="1"/>
      <c r="G20596" s="1"/>
      <c r="H20596" s="1"/>
    </row>
    <row r="20597">
      <c r="A20597" s="1"/>
      <c r="B20597" s="1"/>
      <c r="C20597" s="1"/>
      <c r="D20597" s="8"/>
      <c r="E20597" s="1"/>
      <c r="F20597" s="1"/>
      <c r="G20597" s="1"/>
      <c r="H20597" s="1"/>
    </row>
    <row r="20598">
      <c r="A20598" s="1"/>
      <c r="B20598" s="1"/>
      <c r="C20598" s="1"/>
      <c r="D20598" s="8"/>
      <c r="E20598" s="1"/>
      <c r="F20598" s="1"/>
      <c r="G20598" s="1"/>
      <c r="H20598" s="1"/>
    </row>
    <row r="20599">
      <c r="A20599" s="1"/>
      <c r="B20599" s="1"/>
      <c r="C20599" s="1"/>
      <c r="D20599" s="8"/>
      <c r="E20599" s="1"/>
      <c r="F20599" s="1"/>
      <c r="G20599" s="1"/>
      <c r="H20599" s="1"/>
    </row>
    <row r="20600">
      <c r="A20600" s="1"/>
      <c r="B20600" s="1"/>
      <c r="C20600" s="1"/>
      <c r="D20600" s="8"/>
      <c r="E20600" s="1"/>
      <c r="F20600" s="1"/>
      <c r="G20600" s="1"/>
      <c r="H20600" s="1"/>
    </row>
    <row r="20601">
      <c r="A20601" s="1"/>
      <c r="B20601" s="1"/>
      <c r="C20601" s="1"/>
      <c r="D20601" s="8"/>
      <c r="E20601" s="1"/>
      <c r="F20601" s="1"/>
      <c r="G20601" s="1"/>
      <c r="H20601" s="1"/>
    </row>
    <row r="20602">
      <c r="A20602" s="1"/>
      <c r="B20602" s="1"/>
      <c r="C20602" s="1"/>
      <c r="D20602" s="8"/>
      <c r="E20602" s="1"/>
      <c r="F20602" s="1"/>
      <c r="G20602" s="1"/>
      <c r="H20602" s="1"/>
    </row>
    <row r="20603">
      <c r="A20603" s="1"/>
      <c r="B20603" s="1"/>
      <c r="C20603" s="1"/>
      <c r="D20603" s="8"/>
      <c r="E20603" s="1"/>
      <c r="F20603" s="1"/>
      <c r="G20603" s="1"/>
      <c r="H20603" s="1"/>
    </row>
    <row r="20604">
      <c r="A20604" s="1"/>
      <c r="B20604" s="1"/>
      <c r="C20604" s="1"/>
      <c r="D20604" s="8"/>
      <c r="E20604" s="1"/>
      <c r="F20604" s="1"/>
      <c r="G20604" s="1"/>
      <c r="H20604" s="1"/>
    </row>
    <row r="20605">
      <c r="A20605" s="1"/>
      <c r="B20605" s="1"/>
      <c r="C20605" s="1"/>
      <c r="D20605" s="8"/>
      <c r="E20605" s="1"/>
      <c r="F20605" s="1"/>
      <c r="G20605" s="1"/>
      <c r="H20605" s="1"/>
    </row>
    <row r="20606">
      <c r="A20606" s="1"/>
      <c r="B20606" s="1"/>
      <c r="C20606" s="1"/>
      <c r="D20606" s="8"/>
      <c r="E20606" s="1"/>
      <c r="F20606" s="1"/>
      <c r="G20606" s="1"/>
      <c r="H20606" s="1"/>
    </row>
    <row r="20607">
      <c r="A20607" s="1"/>
      <c r="B20607" s="1"/>
      <c r="C20607" s="1"/>
      <c r="D20607" s="8"/>
      <c r="E20607" s="1"/>
      <c r="F20607" s="1"/>
      <c r="G20607" s="1"/>
      <c r="H20607" s="1"/>
    </row>
    <row r="20608">
      <c r="A20608" s="1"/>
      <c r="B20608" s="1"/>
      <c r="C20608" s="1"/>
      <c r="D20608" s="8"/>
      <c r="E20608" s="1"/>
      <c r="F20608" s="1"/>
      <c r="G20608" s="1"/>
      <c r="H20608" s="1"/>
    </row>
    <row r="20609">
      <c r="A20609" s="1"/>
      <c r="B20609" s="1"/>
      <c r="C20609" s="1"/>
      <c r="D20609" s="8"/>
      <c r="E20609" s="1"/>
      <c r="F20609" s="1"/>
      <c r="G20609" s="1"/>
      <c r="H20609" s="1"/>
    </row>
    <row r="20610">
      <c r="A20610" s="1"/>
      <c r="B20610" s="1"/>
      <c r="C20610" s="1"/>
      <c r="D20610" s="8"/>
      <c r="E20610" s="1"/>
      <c r="F20610" s="1"/>
      <c r="G20610" s="1"/>
      <c r="H20610" s="1"/>
    </row>
    <row r="20611">
      <c r="A20611" s="1"/>
      <c r="B20611" s="1"/>
      <c r="C20611" s="1"/>
      <c r="D20611" s="8"/>
      <c r="E20611" s="1"/>
      <c r="F20611" s="1"/>
      <c r="G20611" s="1"/>
      <c r="H20611" s="1"/>
    </row>
    <row r="20612">
      <c r="A20612" s="1"/>
      <c r="B20612" s="1"/>
      <c r="C20612" s="1"/>
      <c r="D20612" s="8"/>
      <c r="E20612" s="1"/>
      <c r="F20612" s="1"/>
      <c r="G20612" s="1"/>
      <c r="H20612" s="1"/>
    </row>
    <row r="20613">
      <c r="A20613" s="1"/>
      <c r="B20613" s="1"/>
      <c r="C20613" s="1"/>
      <c r="D20613" s="8"/>
      <c r="E20613" s="1"/>
      <c r="F20613" s="1"/>
      <c r="G20613" s="1"/>
      <c r="H20613" s="1"/>
    </row>
    <row r="20614">
      <c r="A20614" s="1"/>
      <c r="B20614" s="1"/>
      <c r="C20614" s="1"/>
      <c r="D20614" s="8"/>
      <c r="E20614" s="1"/>
      <c r="F20614" s="1"/>
      <c r="G20614" s="1"/>
      <c r="H20614" s="1"/>
    </row>
    <row r="20615">
      <c r="A20615" s="1"/>
      <c r="B20615" s="1"/>
      <c r="C20615" s="1"/>
      <c r="D20615" s="8"/>
      <c r="E20615" s="1"/>
      <c r="F20615" s="1"/>
      <c r="G20615" s="1"/>
      <c r="H20615" s="1"/>
    </row>
    <row r="20616">
      <c r="A20616" s="1"/>
      <c r="B20616" s="1"/>
      <c r="C20616" s="1"/>
      <c r="D20616" s="8"/>
      <c r="E20616" s="1"/>
      <c r="F20616" s="1"/>
      <c r="G20616" s="1"/>
      <c r="H20616" s="1"/>
    </row>
    <row r="20617">
      <c r="A20617" s="1"/>
      <c r="B20617" s="1"/>
      <c r="C20617" s="1"/>
      <c r="D20617" s="8"/>
      <c r="E20617" s="1"/>
      <c r="F20617" s="1"/>
      <c r="G20617" s="1"/>
      <c r="H20617" s="1"/>
    </row>
    <row r="20618">
      <c r="A20618" s="1"/>
      <c r="B20618" s="1"/>
      <c r="C20618" s="1"/>
      <c r="D20618" s="8"/>
      <c r="E20618" s="1"/>
      <c r="F20618" s="1"/>
      <c r="G20618" s="1"/>
      <c r="H20618" s="1"/>
    </row>
    <row r="20619">
      <c r="A20619" s="1"/>
      <c r="B20619" s="1"/>
      <c r="C20619" s="1"/>
      <c r="D20619" s="8"/>
      <c r="E20619" s="1"/>
      <c r="F20619" s="1"/>
      <c r="G20619" s="1"/>
      <c r="H20619" s="1"/>
    </row>
    <row r="20620">
      <c r="A20620" s="1"/>
      <c r="B20620" s="1"/>
      <c r="C20620" s="1"/>
      <c r="D20620" s="8"/>
      <c r="E20620" s="1"/>
      <c r="F20620" s="1"/>
      <c r="G20620" s="1"/>
      <c r="H20620" s="1"/>
    </row>
    <row r="20621">
      <c r="A20621" s="1"/>
      <c r="B20621" s="1"/>
      <c r="C20621" s="1"/>
      <c r="D20621" s="8"/>
      <c r="E20621" s="1"/>
      <c r="F20621" s="1"/>
      <c r="G20621" s="1"/>
      <c r="H20621" s="1"/>
    </row>
    <row r="20622">
      <c r="A20622" s="1"/>
      <c r="B20622" s="1"/>
      <c r="C20622" s="1"/>
      <c r="D20622" s="8"/>
      <c r="E20622" s="1"/>
      <c r="F20622" s="1"/>
      <c r="G20622" s="1"/>
      <c r="H20622" s="1"/>
    </row>
    <row r="20623">
      <c r="A20623" s="1"/>
      <c r="B20623" s="1"/>
      <c r="C20623" s="1"/>
      <c r="D20623" s="8"/>
      <c r="E20623" s="1"/>
      <c r="F20623" s="1"/>
      <c r="G20623" s="1"/>
      <c r="H20623" s="1"/>
    </row>
    <row r="20624">
      <c r="A20624" s="1"/>
      <c r="B20624" s="1"/>
      <c r="C20624" s="1"/>
      <c r="D20624" s="8"/>
      <c r="E20624" s="1"/>
      <c r="F20624" s="1"/>
      <c r="G20624" s="1"/>
      <c r="H20624" s="1"/>
    </row>
    <row r="20625">
      <c r="A20625" s="1"/>
      <c r="B20625" s="1"/>
      <c r="C20625" s="1"/>
      <c r="D20625" s="8"/>
      <c r="E20625" s="1"/>
      <c r="F20625" s="1"/>
      <c r="G20625" s="1"/>
      <c r="H20625" s="1"/>
    </row>
    <row r="20626">
      <c r="A20626" s="1"/>
      <c r="B20626" s="1"/>
      <c r="C20626" s="1"/>
      <c r="D20626" s="8"/>
      <c r="E20626" s="1"/>
      <c r="F20626" s="1"/>
      <c r="G20626" s="1"/>
      <c r="H20626" s="1"/>
    </row>
    <row r="20627">
      <c r="A20627" s="1"/>
      <c r="B20627" s="1"/>
      <c r="C20627" s="1"/>
      <c r="D20627" s="8"/>
      <c r="E20627" s="1"/>
      <c r="F20627" s="1"/>
      <c r="G20627" s="1"/>
      <c r="H20627" s="1"/>
    </row>
    <row r="20628">
      <c r="A20628" s="1"/>
      <c r="B20628" s="1"/>
      <c r="C20628" s="1"/>
      <c r="D20628" s="8"/>
      <c r="E20628" s="1"/>
      <c r="F20628" s="1"/>
      <c r="G20628" s="1"/>
      <c r="H20628" s="1"/>
    </row>
    <row r="20629">
      <c r="A20629" s="1"/>
      <c r="B20629" s="1"/>
      <c r="C20629" s="1"/>
      <c r="D20629" s="8"/>
      <c r="E20629" s="1"/>
      <c r="F20629" s="1"/>
      <c r="G20629" s="1"/>
      <c r="H20629" s="1"/>
    </row>
    <row r="20630">
      <c r="A20630" s="1"/>
      <c r="B20630" s="1"/>
      <c r="C20630" s="1"/>
      <c r="D20630" s="8"/>
      <c r="E20630" s="1"/>
      <c r="F20630" s="1"/>
      <c r="G20630" s="1"/>
      <c r="H20630" s="1"/>
    </row>
    <row r="20631">
      <c r="A20631" s="1"/>
      <c r="B20631" s="1"/>
      <c r="C20631" s="1"/>
      <c r="D20631" s="8"/>
      <c r="E20631" s="1"/>
      <c r="F20631" s="1"/>
      <c r="G20631" s="1"/>
      <c r="H20631" s="1"/>
    </row>
    <row r="20632">
      <c r="A20632" s="1"/>
      <c r="B20632" s="1"/>
      <c r="C20632" s="1"/>
      <c r="D20632" s="8"/>
      <c r="E20632" s="1"/>
      <c r="F20632" s="1"/>
      <c r="G20632" s="1"/>
      <c r="H20632" s="1"/>
    </row>
    <row r="20633">
      <c r="A20633" s="1"/>
      <c r="B20633" s="1"/>
      <c r="C20633" s="1"/>
      <c r="D20633" s="8"/>
      <c r="E20633" s="1"/>
      <c r="F20633" s="1"/>
      <c r="G20633" s="1"/>
      <c r="H20633" s="1"/>
    </row>
    <row r="20634">
      <c r="A20634" s="1"/>
      <c r="B20634" s="1"/>
      <c r="C20634" s="1"/>
      <c r="D20634" s="8"/>
      <c r="E20634" s="1"/>
      <c r="F20634" s="1"/>
      <c r="G20634" s="1"/>
      <c r="H20634" s="1"/>
    </row>
    <row r="20635">
      <c r="A20635" s="1"/>
      <c r="B20635" s="1"/>
      <c r="C20635" s="1"/>
      <c r="D20635" s="8"/>
      <c r="E20635" s="1"/>
      <c r="F20635" s="1"/>
      <c r="G20635" s="1"/>
      <c r="H20635" s="1"/>
    </row>
    <row r="20636">
      <c r="A20636" s="1"/>
      <c r="B20636" s="1"/>
      <c r="C20636" s="1"/>
      <c r="D20636" s="8"/>
      <c r="E20636" s="1"/>
      <c r="F20636" s="1"/>
      <c r="G20636" s="1"/>
      <c r="H20636" s="1"/>
    </row>
    <row r="20637">
      <c r="A20637" s="1"/>
      <c r="B20637" s="1"/>
      <c r="C20637" s="1"/>
      <c r="D20637" s="8"/>
      <c r="E20637" s="1"/>
      <c r="F20637" s="1"/>
      <c r="G20637" s="1"/>
      <c r="H20637" s="1"/>
    </row>
    <row r="20638">
      <c r="A20638" s="1"/>
      <c r="B20638" s="1"/>
      <c r="C20638" s="1"/>
      <c r="D20638" s="8"/>
      <c r="E20638" s="1"/>
      <c r="F20638" s="1"/>
      <c r="G20638" s="1"/>
      <c r="H20638" s="1"/>
    </row>
    <row r="20639">
      <c r="A20639" s="1"/>
      <c r="B20639" s="1"/>
      <c r="C20639" s="1"/>
      <c r="D20639" s="8"/>
      <c r="E20639" s="1"/>
      <c r="F20639" s="1"/>
      <c r="G20639" s="1"/>
      <c r="H20639" s="1"/>
    </row>
    <row r="20640">
      <c r="A20640" s="1"/>
      <c r="B20640" s="1"/>
      <c r="C20640" s="1"/>
      <c r="D20640" s="8"/>
      <c r="E20640" s="1"/>
      <c r="F20640" s="1"/>
      <c r="G20640" s="1"/>
      <c r="H20640" s="1"/>
    </row>
    <row r="20641">
      <c r="A20641" s="1"/>
      <c r="B20641" s="1"/>
      <c r="C20641" s="1"/>
      <c r="D20641" s="8"/>
      <c r="E20641" s="1"/>
      <c r="F20641" s="1"/>
      <c r="G20641" s="1"/>
      <c r="H20641" s="1"/>
    </row>
    <row r="20642">
      <c r="A20642" s="1"/>
      <c r="B20642" s="1"/>
      <c r="C20642" s="1"/>
      <c r="D20642" s="8"/>
      <c r="E20642" s="1"/>
      <c r="F20642" s="1"/>
      <c r="G20642" s="1"/>
      <c r="H20642" s="1"/>
    </row>
    <row r="20643">
      <c r="A20643" s="1"/>
      <c r="B20643" s="1"/>
      <c r="C20643" s="1"/>
      <c r="D20643" s="8"/>
      <c r="E20643" s="1"/>
      <c r="F20643" s="1"/>
      <c r="G20643" s="1"/>
      <c r="H20643" s="1"/>
    </row>
    <row r="20644">
      <c r="A20644" s="1"/>
      <c r="B20644" s="1"/>
      <c r="C20644" s="1"/>
      <c r="D20644" s="8"/>
      <c r="E20644" s="1"/>
      <c r="F20644" s="1"/>
      <c r="G20644" s="1"/>
      <c r="H20644" s="1"/>
    </row>
    <row r="20645">
      <c r="A20645" s="1"/>
      <c r="B20645" s="1"/>
      <c r="C20645" s="1"/>
      <c r="D20645" s="8"/>
      <c r="E20645" s="1"/>
      <c r="F20645" s="1"/>
      <c r="G20645" s="1"/>
      <c r="H20645" s="1"/>
    </row>
    <row r="20646">
      <c r="A20646" s="1"/>
      <c r="B20646" s="1"/>
      <c r="C20646" s="1"/>
      <c r="D20646" s="8"/>
      <c r="E20646" s="1"/>
      <c r="F20646" s="1"/>
      <c r="G20646" s="1"/>
      <c r="H20646" s="1"/>
    </row>
    <row r="20647">
      <c r="A20647" s="1"/>
      <c r="B20647" s="1"/>
      <c r="C20647" s="1"/>
      <c r="D20647" s="8"/>
      <c r="E20647" s="1"/>
      <c r="F20647" s="1"/>
      <c r="G20647" s="1"/>
      <c r="H20647" s="1"/>
    </row>
    <row r="20648">
      <c r="A20648" s="1"/>
      <c r="B20648" s="1"/>
      <c r="C20648" s="1"/>
      <c r="D20648" s="8"/>
      <c r="E20648" s="1"/>
      <c r="F20648" s="1"/>
      <c r="G20648" s="1"/>
      <c r="H20648" s="1"/>
    </row>
    <row r="20649">
      <c r="A20649" s="1"/>
      <c r="B20649" s="1"/>
      <c r="C20649" s="1"/>
      <c r="D20649" s="8"/>
      <c r="E20649" s="1"/>
      <c r="F20649" s="1"/>
      <c r="G20649" s="1"/>
      <c r="H20649" s="1"/>
    </row>
    <row r="20650">
      <c r="A20650" s="1"/>
      <c r="B20650" s="1"/>
      <c r="C20650" s="1"/>
      <c r="D20650" s="8"/>
      <c r="E20650" s="1"/>
      <c r="F20650" s="1"/>
      <c r="G20650" s="1"/>
      <c r="H20650" s="1"/>
    </row>
    <row r="20651">
      <c r="A20651" s="1"/>
      <c r="B20651" s="1"/>
      <c r="C20651" s="1"/>
      <c r="D20651" s="8"/>
      <c r="E20651" s="1"/>
      <c r="F20651" s="1"/>
      <c r="G20651" s="1"/>
      <c r="H20651" s="1"/>
    </row>
    <row r="20652">
      <c r="A20652" s="1"/>
      <c r="B20652" s="1"/>
      <c r="C20652" s="1"/>
      <c r="D20652" s="8"/>
      <c r="E20652" s="1"/>
      <c r="F20652" s="1"/>
      <c r="G20652" s="1"/>
      <c r="H20652" s="1"/>
    </row>
    <row r="20653">
      <c r="A20653" s="1"/>
      <c r="B20653" s="1"/>
      <c r="C20653" s="1"/>
      <c r="D20653" s="8"/>
      <c r="E20653" s="1"/>
      <c r="F20653" s="1"/>
      <c r="G20653" s="1"/>
      <c r="H20653" s="1"/>
    </row>
    <row r="20654">
      <c r="A20654" s="1"/>
      <c r="B20654" s="1"/>
      <c r="C20654" s="1"/>
      <c r="D20654" s="8"/>
      <c r="E20654" s="1"/>
      <c r="F20654" s="1"/>
      <c r="G20654" s="1"/>
      <c r="H20654" s="1"/>
    </row>
    <row r="20655">
      <c r="A20655" s="1"/>
      <c r="B20655" s="1"/>
      <c r="C20655" s="1"/>
      <c r="D20655" s="8"/>
      <c r="E20655" s="1"/>
      <c r="F20655" s="1"/>
      <c r="G20655" s="1"/>
      <c r="H20655" s="1"/>
    </row>
    <row r="20656">
      <c r="A20656" s="1"/>
      <c r="B20656" s="1"/>
      <c r="C20656" s="1"/>
      <c r="D20656" s="8"/>
      <c r="E20656" s="1"/>
      <c r="F20656" s="1"/>
      <c r="G20656" s="1"/>
      <c r="H20656" s="1"/>
    </row>
    <row r="20657">
      <c r="A20657" s="1"/>
      <c r="B20657" s="1"/>
      <c r="C20657" s="1"/>
      <c r="D20657" s="8"/>
      <c r="E20657" s="1"/>
      <c r="F20657" s="1"/>
      <c r="G20657" s="1"/>
      <c r="H20657" s="1"/>
    </row>
    <row r="20658">
      <c r="A20658" s="1"/>
      <c r="B20658" s="1"/>
      <c r="C20658" s="1"/>
      <c r="D20658" s="8"/>
      <c r="E20658" s="1"/>
      <c r="F20658" s="1"/>
      <c r="G20658" s="1"/>
      <c r="H20658" s="1"/>
    </row>
    <row r="20659">
      <c r="A20659" s="1"/>
      <c r="B20659" s="1"/>
      <c r="C20659" s="1"/>
      <c r="D20659" s="8"/>
      <c r="E20659" s="1"/>
      <c r="F20659" s="1"/>
      <c r="G20659" s="1"/>
      <c r="H20659" s="1"/>
    </row>
    <row r="20660">
      <c r="A20660" s="1"/>
      <c r="B20660" s="1"/>
      <c r="C20660" s="1"/>
      <c r="D20660" s="8"/>
      <c r="E20660" s="1"/>
      <c r="F20660" s="1"/>
      <c r="G20660" s="1"/>
      <c r="H20660" s="1"/>
    </row>
    <row r="20661">
      <c r="A20661" s="1"/>
      <c r="B20661" s="1"/>
      <c r="C20661" s="1"/>
      <c r="D20661" s="8"/>
      <c r="E20661" s="1"/>
      <c r="F20661" s="1"/>
      <c r="G20661" s="1"/>
      <c r="H20661" s="1"/>
    </row>
    <row r="20662">
      <c r="A20662" s="1"/>
      <c r="B20662" s="1"/>
      <c r="C20662" s="1"/>
      <c r="D20662" s="8"/>
      <c r="E20662" s="1"/>
      <c r="F20662" s="1"/>
      <c r="G20662" s="1"/>
      <c r="H20662" s="1"/>
    </row>
    <row r="20663">
      <c r="A20663" s="1"/>
      <c r="B20663" s="1"/>
      <c r="C20663" s="1"/>
      <c r="D20663" s="8"/>
      <c r="E20663" s="1"/>
      <c r="F20663" s="1"/>
      <c r="G20663" s="1"/>
      <c r="H20663" s="1"/>
    </row>
    <row r="20664">
      <c r="A20664" s="1"/>
      <c r="B20664" s="1"/>
      <c r="C20664" s="1"/>
      <c r="D20664" s="8"/>
      <c r="E20664" s="1"/>
      <c r="F20664" s="1"/>
      <c r="G20664" s="1"/>
      <c r="H20664" s="1"/>
    </row>
    <row r="20665">
      <c r="A20665" s="1"/>
      <c r="B20665" s="1"/>
      <c r="C20665" s="1"/>
      <c r="D20665" s="8"/>
      <c r="E20665" s="1"/>
      <c r="F20665" s="1"/>
      <c r="G20665" s="1"/>
      <c r="H20665" s="1"/>
    </row>
    <row r="20666">
      <c r="A20666" s="1"/>
      <c r="B20666" s="1"/>
      <c r="C20666" s="1"/>
      <c r="D20666" s="8"/>
      <c r="E20666" s="1"/>
      <c r="F20666" s="1"/>
      <c r="G20666" s="1"/>
      <c r="H20666" s="1"/>
    </row>
    <row r="20667">
      <c r="A20667" s="1"/>
      <c r="B20667" s="1"/>
      <c r="C20667" s="1"/>
      <c r="D20667" s="8"/>
      <c r="E20667" s="1"/>
      <c r="F20667" s="1"/>
      <c r="G20667" s="1"/>
      <c r="H20667" s="1"/>
    </row>
    <row r="20668">
      <c r="A20668" s="1"/>
      <c r="B20668" s="1"/>
      <c r="C20668" s="1"/>
      <c r="D20668" s="8"/>
      <c r="E20668" s="1"/>
      <c r="F20668" s="1"/>
      <c r="G20668" s="1"/>
      <c r="H20668" s="1"/>
    </row>
    <row r="20669">
      <c r="A20669" s="1"/>
      <c r="B20669" s="1"/>
      <c r="C20669" s="1"/>
      <c r="D20669" s="8"/>
      <c r="E20669" s="1"/>
      <c r="F20669" s="1"/>
      <c r="G20669" s="1"/>
      <c r="H20669" s="1"/>
    </row>
    <row r="20670">
      <c r="A20670" s="1"/>
      <c r="B20670" s="1"/>
      <c r="C20670" s="1"/>
      <c r="D20670" s="8"/>
      <c r="E20670" s="1"/>
      <c r="F20670" s="1"/>
      <c r="G20670" s="1"/>
      <c r="H20670" s="1"/>
    </row>
    <row r="20671">
      <c r="A20671" s="1"/>
      <c r="B20671" s="1"/>
      <c r="C20671" s="1"/>
      <c r="D20671" s="8"/>
      <c r="E20671" s="1"/>
      <c r="F20671" s="1"/>
      <c r="G20671" s="1"/>
      <c r="H20671" s="1"/>
    </row>
    <row r="20672">
      <c r="A20672" s="1"/>
      <c r="B20672" s="1"/>
      <c r="C20672" s="1"/>
      <c r="D20672" s="8"/>
      <c r="E20672" s="1"/>
      <c r="F20672" s="1"/>
      <c r="G20672" s="1"/>
      <c r="H20672" s="1"/>
    </row>
    <row r="20673">
      <c r="A20673" s="1"/>
      <c r="B20673" s="1"/>
      <c r="C20673" s="1"/>
      <c r="D20673" s="8"/>
      <c r="E20673" s="1"/>
      <c r="F20673" s="1"/>
      <c r="G20673" s="1"/>
      <c r="H20673" s="1"/>
    </row>
    <row r="20674">
      <c r="A20674" s="1"/>
      <c r="B20674" s="1"/>
      <c r="C20674" s="1"/>
      <c r="D20674" s="8"/>
      <c r="E20674" s="1"/>
      <c r="F20674" s="1"/>
      <c r="G20674" s="1"/>
      <c r="H20674" s="1"/>
    </row>
    <row r="20675">
      <c r="A20675" s="1"/>
      <c r="B20675" s="1"/>
      <c r="C20675" s="1"/>
      <c r="D20675" s="8"/>
      <c r="E20675" s="1"/>
      <c r="F20675" s="1"/>
      <c r="G20675" s="1"/>
      <c r="H20675" s="1"/>
    </row>
    <row r="20676">
      <c r="A20676" s="1"/>
      <c r="B20676" s="1"/>
      <c r="C20676" s="1"/>
      <c r="D20676" s="8"/>
      <c r="E20676" s="1"/>
      <c r="F20676" s="1"/>
      <c r="G20676" s="1"/>
      <c r="H20676" s="1"/>
    </row>
    <row r="20677">
      <c r="A20677" s="1"/>
      <c r="B20677" s="1"/>
      <c r="C20677" s="1"/>
      <c r="D20677" s="8"/>
      <c r="E20677" s="1"/>
      <c r="F20677" s="1"/>
      <c r="G20677" s="1"/>
      <c r="H20677" s="1"/>
    </row>
    <row r="20678">
      <c r="A20678" s="1"/>
      <c r="B20678" s="1"/>
      <c r="C20678" s="1"/>
      <c r="D20678" s="8"/>
      <c r="E20678" s="1"/>
      <c r="F20678" s="1"/>
      <c r="G20678" s="1"/>
      <c r="H20678" s="1"/>
    </row>
    <row r="20679">
      <c r="A20679" s="1"/>
      <c r="B20679" s="1"/>
      <c r="C20679" s="1"/>
      <c r="D20679" s="8"/>
      <c r="E20679" s="1"/>
      <c r="F20679" s="1"/>
      <c r="G20679" s="1"/>
      <c r="H20679" s="1"/>
    </row>
    <row r="20680">
      <c r="A20680" s="1"/>
      <c r="B20680" s="1"/>
      <c r="C20680" s="1"/>
      <c r="D20680" s="8"/>
      <c r="E20680" s="1"/>
      <c r="F20680" s="1"/>
      <c r="G20680" s="1"/>
      <c r="H20680" s="1"/>
    </row>
    <row r="20681">
      <c r="A20681" s="1"/>
      <c r="B20681" s="1"/>
      <c r="C20681" s="1"/>
      <c r="D20681" s="8"/>
      <c r="E20681" s="1"/>
      <c r="F20681" s="1"/>
      <c r="G20681" s="1"/>
      <c r="H20681" s="1"/>
    </row>
    <row r="20682">
      <c r="A20682" s="1"/>
      <c r="B20682" s="1"/>
      <c r="C20682" s="1"/>
      <c r="D20682" s="8"/>
      <c r="E20682" s="1"/>
      <c r="F20682" s="1"/>
      <c r="G20682" s="1"/>
      <c r="H20682" s="1"/>
    </row>
    <row r="20683">
      <c r="A20683" s="1"/>
      <c r="B20683" s="1"/>
      <c r="C20683" s="1"/>
      <c r="D20683" s="8"/>
      <c r="E20683" s="1"/>
      <c r="F20683" s="1"/>
      <c r="G20683" s="1"/>
      <c r="H20683" s="1"/>
    </row>
    <row r="20684">
      <c r="A20684" s="1"/>
      <c r="B20684" s="1"/>
      <c r="C20684" s="1"/>
      <c r="D20684" s="8"/>
      <c r="E20684" s="1"/>
      <c r="F20684" s="1"/>
      <c r="G20684" s="1"/>
      <c r="H20684" s="1"/>
    </row>
    <row r="20685">
      <c r="A20685" s="1"/>
      <c r="B20685" s="1"/>
      <c r="C20685" s="1"/>
      <c r="D20685" s="8"/>
      <c r="E20685" s="1"/>
      <c r="F20685" s="1"/>
      <c r="G20685" s="1"/>
      <c r="H20685" s="1"/>
    </row>
    <row r="20686">
      <c r="A20686" s="1"/>
      <c r="B20686" s="1"/>
      <c r="C20686" s="1"/>
      <c r="D20686" s="8"/>
      <c r="E20686" s="1"/>
      <c r="F20686" s="1"/>
      <c r="G20686" s="1"/>
      <c r="H20686" s="1"/>
    </row>
    <row r="20687">
      <c r="A20687" s="1"/>
      <c r="B20687" s="1"/>
      <c r="C20687" s="1"/>
      <c r="D20687" s="8"/>
      <c r="E20687" s="1"/>
      <c r="F20687" s="1"/>
      <c r="G20687" s="1"/>
      <c r="H20687" s="1"/>
    </row>
    <row r="20688">
      <c r="A20688" s="1"/>
      <c r="B20688" s="1"/>
      <c r="C20688" s="1"/>
      <c r="D20688" s="8"/>
      <c r="E20688" s="1"/>
      <c r="F20688" s="1"/>
      <c r="G20688" s="1"/>
      <c r="H20688" s="1"/>
    </row>
    <row r="20689">
      <c r="A20689" s="1"/>
      <c r="B20689" s="1"/>
      <c r="C20689" s="1"/>
      <c r="D20689" s="8"/>
      <c r="E20689" s="1"/>
      <c r="F20689" s="1"/>
      <c r="G20689" s="1"/>
      <c r="H20689" s="1"/>
    </row>
    <row r="20690">
      <c r="A20690" s="1"/>
      <c r="B20690" s="1"/>
      <c r="C20690" s="1"/>
      <c r="D20690" s="8"/>
      <c r="E20690" s="1"/>
      <c r="F20690" s="1"/>
      <c r="G20690" s="1"/>
      <c r="H20690" s="1"/>
    </row>
    <row r="20691">
      <c r="A20691" s="1"/>
      <c r="B20691" s="1"/>
      <c r="C20691" s="1"/>
      <c r="D20691" s="8"/>
      <c r="E20691" s="1"/>
      <c r="F20691" s="1"/>
      <c r="G20691" s="1"/>
      <c r="H20691" s="1"/>
    </row>
    <row r="20692">
      <c r="A20692" s="1"/>
      <c r="B20692" s="1"/>
      <c r="C20692" s="1"/>
      <c r="D20692" s="8"/>
      <c r="E20692" s="1"/>
      <c r="F20692" s="1"/>
      <c r="G20692" s="1"/>
      <c r="H20692" s="1"/>
    </row>
    <row r="20693">
      <c r="A20693" s="1"/>
      <c r="B20693" s="1"/>
      <c r="C20693" s="1"/>
      <c r="D20693" s="8"/>
      <c r="E20693" s="1"/>
      <c r="F20693" s="1"/>
      <c r="G20693" s="1"/>
      <c r="H20693" s="1"/>
    </row>
    <row r="20694">
      <c r="A20694" s="1"/>
      <c r="B20694" s="1"/>
      <c r="C20694" s="1"/>
      <c r="D20694" s="8"/>
      <c r="E20694" s="1"/>
      <c r="F20694" s="1"/>
      <c r="G20694" s="1"/>
      <c r="H20694" s="1"/>
    </row>
    <row r="20695">
      <c r="A20695" s="1"/>
      <c r="B20695" s="1"/>
      <c r="C20695" s="1"/>
      <c r="D20695" s="8"/>
      <c r="E20695" s="1"/>
      <c r="F20695" s="1"/>
      <c r="G20695" s="1"/>
      <c r="H20695" s="1"/>
    </row>
    <row r="20696">
      <c r="A20696" s="1"/>
      <c r="B20696" s="1"/>
      <c r="C20696" s="1"/>
      <c r="D20696" s="8"/>
      <c r="E20696" s="1"/>
      <c r="F20696" s="1"/>
      <c r="G20696" s="1"/>
      <c r="H20696" s="1"/>
    </row>
    <row r="20697">
      <c r="A20697" s="1"/>
      <c r="B20697" s="1"/>
      <c r="C20697" s="1"/>
      <c r="D20697" s="8"/>
      <c r="E20697" s="1"/>
      <c r="F20697" s="1"/>
      <c r="G20697" s="1"/>
      <c r="H20697" s="1"/>
    </row>
    <row r="20698">
      <c r="A20698" s="1"/>
      <c r="B20698" s="1"/>
      <c r="C20698" s="1"/>
      <c r="D20698" s="8"/>
      <c r="E20698" s="1"/>
      <c r="F20698" s="1"/>
      <c r="G20698" s="1"/>
      <c r="H20698" s="1"/>
    </row>
    <row r="20699">
      <c r="A20699" s="1"/>
      <c r="B20699" s="1"/>
      <c r="C20699" s="1"/>
      <c r="D20699" s="8"/>
      <c r="E20699" s="1"/>
      <c r="F20699" s="1"/>
      <c r="G20699" s="1"/>
      <c r="H20699" s="1"/>
    </row>
    <row r="20700">
      <c r="A20700" s="1"/>
      <c r="B20700" s="1"/>
      <c r="C20700" s="1"/>
      <c r="D20700" s="8"/>
      <c r="E20700" s="1"/>
      <c r="F20700" s="1"/>
      <c r="G20700" s="1"/>
      <c r="H20700" s="1"/>
    </row>
    <row r="20701">
      <c r="A20701" s="1"/>
      <c r="B20701" s="1"/>
      <c r="C20701" s="1"/>
      <c r="D20701" s="8"/>
      <c r="E20701" s="1"/>
      <c r="F20701" s="1"/>
      <c r="G20701" s="1"/>
      <c r="H20701" s="1"/>
    </row>
    <row r="20702">
      <c r="A20702" s="1"/>
      <c r="B20702" s="1"/>
      <c r="C20702" s="1"/>
      <c r="D20702" s="8"/>
      <c r="E20702" s="1"/>
      <c r="F20702" s="1"/>
      <c r="G20702" s="1"/>
      <c r="H20702" s="1"/>
    </row>
    <row r="20703">
      <c r="A20703" s="1"/>
      <c r="B20703" s="1"/>
      <c r="C20703" s="1"/>
      <c r="D20703" s="8"/>
      <c r="E20703" s="1"/>
      <c r="F20703" s="1"/>
      <c r="G20703" s="1"/>
      <c r="H20703" s="1"/>
    </row>
    <row r="20704">
      <c r="A20704" s="1"/>
      <c r="B20704" s="1"/>
      <c r="C20704" s="1"/>
      <c r="D20704" s="8"/>
      <c r="E20704" s="1"/>
      <c r="F20704" s="1"/>
      <c r="G20704" s="1"/>
      <c r="H20704" s="1"/>
    </row>
    <row r="20705">
      <c r="A20705" s="1"/>
      <c r="B20705" s="1"/>
      <c r="C20705" s="1"/>
      <c r="D20705" s="8"/>
      <c r="E20705" s="1"/>
      <c r="F20705" s="1"/>
      <c r="G20705" s="1"/>
      <c r="H20705" s="1"/>
    </row>
    <row r="20706">
      <c r="A20706" s="1"/>
      <c r="B20706" s="1"/>
      <c r="C20706" s="1"/>
      <c r="D20706" s="8"/>
      <c r="E20706" s="1"/>
      <c r="F20706" s="1"/>
      <c r="G20706" s="1"/>
      <c r="H20706" s="1"/>
    </row>
    <row r="20707">
      <c r="A20707" s="1"/>
      <c r="B20707" s="1"/>
      <c r="C20707" s="1"/>
      <c r="D20707" s="8"/>
      <c r="E20707" s="1"/>
      <c r="F20707" s="1"/>
      <c r="G20707" s="1"/>
      <c r="H20707" s="1"/>
    </row>
    <row r="20708">
      <c r="A20708" s="1"/>
      <c r="B20708" s="1"/>
      <c r="C20708" s="1"/>
      <c r="D20708" s="8"/>
      <c r="E20708" s="1"/>
      <c r="F20708" s="1"/>
      <c r="G20708" s="1"/>
      <c r="H20708" s="1"/>
    </row>
    <row r="20709">
      <c r="A20709" s="1"/>
      <c r="B20709" s="1"/>
      <c r="C20709" s="1"/>
      <c r="D20709" s="8"/>
      <c r="E20709" s="1"/>
      <c r="F20709" s="1"/>
      <c r="G20709" s="1"/>
      <c r="H20709" s="1"/>
    </row>
    <row r="20710">
      <c r="A20710" s="1"/>
      <c r="B20710" s="1"/>
      <c r="C20710" s="1"/>
      <c r="D20710" s="8"/>
      <c r="E20710" s="1"/>
      <c r="F20710" s="1"/>
      <c r="G20710" s="1"/>
      <c r="H20710" s="1"/>
    </row>
    <row r="20711">
      <c r="A20711" s="1"/>
      <c r="B20711" s="1"/>
      <c r="C20711" s="1"/>
      <c r="D20711" s="8"/>
      <c r="E20711" s="1"/>
      <c r="F20711" s="1"/>
      <c r="G20711" s="1"/>
      <c r="H20711" s="1"/>
    </row>
    <row r="20712">
      <c r="A20712" s="1"/>
      <c r="B20712" s="1"/>
      <c r="C20712" s="1"/>
      <c r="D20712" s="8"/>
      <c r="E20712" s="1"/>
      <c r="F20712" s="1"/>
      <c r="G20712" s="1"/>
      <c r="H20712" s="1"/>
    </row>
    <row r="20713">
      <c r="A20713" s="1"/>
      <c r="B20713" s="1"/>
      <c r="C20713" s="1"/>
      <c r="D20713" s="8"/>
      <c r="E20713" s="1"/>
      <c r="F20713" s="1"/>
      <c r="G20713" s="1"/>
      <c r="H20713" s="1"/>
    </row>
    <row r="20714">
      <c r="A20714" s="1"/>
      <c r="B20714" s="1"/>
      <c r="C20714" s="1"/>
      <c r="D20714" s="8"/>
      <c r="E20714" s="1"/>
      <c r="F20714" s="1"/>
      <c r="G20714" s="1"/>
      <c r="H20714" s="1"/>
    </row>
    <row r="20715">
      <c r="A20715" s="1"/>
      <c r="B20715" s="1"/>
      <c r="C20715" s="1"/>
      <c r="D20715" s="8"/>
      <c r="E20715" s="1"/>
      <c r="F20715" s="1"/>
      <c r="G20715" s="1"/>
      <c r="H20715" s="1"/>
    </row>
    <row r="20716">
      <c r="A20716" s="1"/>
      <c r="B20716" s="1"/>
      <c r="C20716" s="1"/>
      <c r="D20716" s="8"/>
      <c r="E20716" s="1"/>
      <c r="F20716" s="1"/>
      <c r="G20716" s="1"/>
      <c r="H20716" s="1"/>
    </row>
    <row r="20717">
      <c r="A20717" s="1"/>
      <c r="B20717" s="1"/>
      <c r="C20717" s="1"/>
      <c r="D20717" s="8"/>
      <c r="E20717" s="1"/>
      <c r="F20717" s="1"/>
      <c r="G20717" s="1"/>
      <c r="H20717" s="1"/>
    </row>
    <row r="20718">
      <c r="A20718" s="1"/>
      <c r="B20718" s="1"/>
      <c r="C20718" s="1"/>
      <c r="D20718" s="8"/>
      <c r="E20718" s="1"/>
      <c r="F20718" s="1"/>
      <c r="G20718" s="1"/>
      <c r="H20718" s="1"/>
    </row>
    <row r="20719">
      <c r="A20719" s="1"/>
      <c r="B20719" s="1"/>
      <c r="C20719" s="1"/>
      <c r="D20719" s="8"/>
      <c r="E20719" s="1"/>
      <c r="F20719" s="1"/>
      <c r="G20719" s="1"/>
      <c r="H20719" s="1"/>
    </row>
    <row r="20720">
      <c r="A20720" s="1"/>
      <c r="B20720" s="1"/>
      <c r="C20720" s="1"/>
      <c r="D20720" s="8"/>
      <c r="E20720" s="1"/>
      <c r="F20720" s="1"/>
      <c r="G20720" s="1"/>
      <c r="H20720" s="1"/>
    </row>
    <row r="20721">
      <c r="A20721" s="1"/>
      <c r="B20721" s="1"/>
      <c r="C20721" s="1"/>
      <c r="D20721" s="8"/>
      <c r="E20721" s="1"/>
      <c r="F20721" s="1"/>
      <c r="G20721" s="1"/>
      <c r="H20721" s="1"/>
    </row>
    <row r="20722">
      <c r="A20722" s="1"/>
      <c r="B20722" s="1"/>
      <c r="C20722" s="1"/>
      <c r="D20722" s="8"/>
      <c r="E20722" s="1"/>
      <c r="F20722" s="1"/>
      <c r="G20722" s="1"/>
      <c r="H20722" s="1"/>
    </row>
    <row r="20723">
      <c r="A20723" s="1"/>
      <c r="B20723" s="1"/>
      <c r="C20723" s="1"/>
      <c r="D20723" s="8"/>
      <c r="E20723" s="1"/>
      <c r="F20723" s="1"/>
      <c r="G20723" s="1"/>
      <c r="H20723" s="1"/>
    </row>
    <row r="20724">
      <c r="A20724" s="1"/>
      <c r="B20724" s="1"/>
      <c r="C20724" s="1"/>
      <c r="D20724" s="8"/>
      <c r="E20724" s="1"/>
      <c r="F20724" s="1"/>
      <c r="G20724" s="1"/>
      <c r="H20724" s="1"/>
    </row>
    <row r="20725">
      <c r="A20725" s="1"/>
      <c r="B20725" s="1"/>
      <c r="C20725" s="1"/>
      <c r="D20725" s="8"/>
      <c r="E20725" s="1"/>
      <c r="F20725" s="1"/>
      <c r="G20725" s="1"/>
      <c r="H20725" s="1"/>
    </row>
    <row r="20726">
      <c r="A20726" s="1"/>
      <c r="B20726" s="1"/>
      <c r="C20726" s="1"/>
      <c r="D20726" s="8"/>
      <c r="E20726" s="1"/>
      <c r="F20726" s="1"/>
      <c r="G20726" s="1"/>
      <c r="H20726" s="1"/>
    </row>
    <row r="20727">
      <c r="A20727" s="1"/>
      <c r="B20727" s="1"/>
      <c r="C20727" s="1"/>
      <c r="D20727" s="8"/>
      <c r="E20727" s="1"/>
      <c r="F20727" s="1"/>
      <c r="G20727" s="1"/>
      <c r="H20727" s="1"/>
    </row>
    <row r="20728">
      <c r="A20728" s="1"/>
      <c r="B20728" s="1"/>
      <c r="C20728" s="1"/>
      <c r="D20728" s="8"/>
      <c r="E20728" s="1"/>
      <c r="F20728" s="1"/>
      <c r="G20728" s="1"/>
      <c r="H20728" s="1"/>
    </row>
    <row r="20729">
      <c r="A20729" s="1"/>
      <c r="B20729" s="1"/>
      <c r="C20729" s="1"/>
      <c r="D20729" s="8"/>
      <c r="E20729" s="1"/>
      <c r="F20729" s="1"/>
      <c r="G20729" s="1"/>
      <c r="H20729" s="1"/>
    </row>
    <row r="20730">
      <c r="A20730" s="1"/>
      <c r="B20730" s="1"/>
      <c r="C20730" s="1"/>
      <c r="D20730" s="8"/>
      <c r="E20730" s="1"/>
      <c r="F20730" s="1"/>
      <c r="G20730" s="1"/>
      <c r="H20730" s="1"/>
    </row>
    <row r="20731">
      <c r="A20731" s="1"/>
      <c r="B20731" s="1"/>
      <c r="C20731" s="1"/>
      <c r="D20731" s="8"/>
      <c r="E20731" s="1"/>
      <c r="F20731" s="1"/>
      <c r="G20731" s="1"/>
      <c r="H20731" s="1"/>
    </row>
    <row r="20732">
      <c r="A20732" s="1"/>
      <c r="B20732" s="1"/>
      <c r="C20732" s="1"/>
      <c r="D20732" s="8"/>
      <c r="E20732" s="1"/>
      <c r="F20732" s="1"/>
      <c r="G20732" s="1"/>
      <c r="H20732" s="1"/>
    </row>
    <row r="20733">
      <c r="A20733" s="1"/>
      <c r="B20733" s="1"/>
      <c r="C20733" s="1"/>
      <c r="D20733" s="8"/>
      <c r="E20733" s="1"/>
      <c r="F20733" s="1"/>
      <c r="G20733" s="1"/>
      <c r="H20733" s="1"/>
    </row>
    <row r="20734">
      <c r="A20734" s="1"/>
      <c r="B20734" s="1"/>
      <c r="C20734" s="1"/>
      <c r="D20734" s="8"/>
      <c r="E20734" s="1"/>
      <c r="F20734" s="1"/>
      <c r="G20734" s="1"/>
      <c r="H20734" s="1"/>
    </row>
    <row r="20735">
      <c r="A20735" s="1"/>
      <c r="B20735" s="1"/>
      <c r="C20735" s="1"/>
      <c r="D20735" s="8"/>
      <c r="E20735" s="1"/>
      <c r="F20735" s="1"/>
      <c r="G20735" s="1"/>
      <c r="H20735" s="1"/>
    </row>
    <row r="20736">
      <c r="A20736" s="1"/>
      <c r="B20736" s="1"/>
      <c r="C20736" s="1"/>
      <c r="D20736" s="8"/>
      <c r="E20736" s="1"/>
      <c r="F20736" s="1"/>
      <c r="G20736" s="1"/>
      <c r="H20736" s="1"/>
    </row>
    <row r="20737">
      <c r="A20737" s="1"/>
      <c r="B20737" s="1"/>
      <c r="C20737" s="1"/>
      <c r="D20737" s="8"/>
      <c r="E20737" s="1"/>
      <c r="F20737" s="1"/>
      <c r="G20737" s="1"/>
      <c r="H20737" s="1"/>
    </row>
    <row r="20738">
      <c r="A20738" s="1"/>
      <c r="B20738" s="1"/>
      <c r="C20738" s="1"/>
      <c r="D20738" s="8"/>
      <c r="E20738" s="1"/>
      <c r="F20738" s="1"/>
      <c r="G20738" s="1"/>
      <c r="H20738" s="1"/>
    </row>
    <row r="20739">
      <c r="A20739" s="1"/>
      <c r="B20739" s="1"/>
      <c r="C20739" s="1"/>
      <c r="D20739" s="8"/>
      <c r="E20739" s="1"/>
      <c r="F20739" s="1"/>
      <c r="G20739" s="1"/>
      <c r="H20739" s="1"/>
    </row>
    <row r="20740">
      <c r="A20740" s="1"/>
      <c r="B20740" s="1"/>
      <c r="C20740" s="1"/>
      <c r="D20740" s="8"/>
      <c r="E20740" s="1"/>
      <c r="F20740" s="1"/>
      <c r="G20740" s="1"/>
      <c r="H20740" s="1"/>
    </row>
    <row r="20741">
      <c r="A20741" s="1"/>
      <c r="B20741" s="1"/>
      <c r="C20741" s="1"/>
      <c r="D20741" s="8"/>
      <c r="E20741" s="1"/>
      <c r="F20741" s="1"/>
      <c r="G20741" s="1"/>
      <c r="H20741" s="1"/>
    </row>
    <row r="20742">
      <c r="A20742" s="1"/>
      <c r="B20742" s="1"/>
      <c r="C20742" s="1"/>
      <c r="D20742" s="8"/>
      <c r="E20742" s="1"/>
      <c r="F20742" s="1"/>
      <c r="G20742" s="1"/>
      <c r="H20742" s="1"/>
    </row>
    <row r="20743">
      <c r="A20743" s="1"/>
      <c r="B20743" s="1"/>
      <c r="C20743" s="1"/>
      <c r="D20743" s="8"/>
      <c r="E20743" s="1"/>
      <c r="F20743" s="1"/>
      <c r="G20743" s="1"/>
      <c r="H20743" s="1"/>
    </row>
    <row r="20744">
      <c r="A20744" s="1"/>
      <c r="B20744" s="1"/>
      <c r="C20744" s="1"/>
      <c r="D20744" s="8"/>
      <c r="E20744" s="1"/>
      <c r="F20744" s="1"/>
      <c r="G20744" s="1"/>
      <c r="H20744" s="1"/>
    </row>
    <row r="20745">
      <c r="A20745" s="1"/>
      <c r="B20745" s="1"/>
      <c r="C20745" s="1"/>
      <c r="D20745" s="8"/>
      <c r="E20745" s="1"/>
      <c r="F20745" s="1"/>
      <c r="G20745" s="1"/>
      <c r="H20745" s="1"/>
    </row>
    <row r="20746">
      <c r="A20746" s="1"/>
      <c r="B20746" s="1"/>
      <c r="C20746" s="1"/>
      <c r="D20746" s="8"/>
      <c r="E20746" s="1"/>
      <c r="F20746" s="1"/>
      <c r="G20746" s="1"/>
      <c r="H20746" s="1"/>
    </row>
    <row r="20747">
      <c r="A20747" s="1"/>
      <c r="B20747" s="1"/>
      <c r="C20747" s="1"/>
      <c r="D20747" s="8"/>
      <c r="E20747" s="1"/>
      <c r="F20747" s="1"/>
      <c r="G20747" s="1"/>
      <c r="H20747" s="1"/>
    </row>
    <row r="20748">
      <c r="A20748" s="1"/>
      <c r="B20748" s="1"/>
      <c r="C20748" s="1"/>
      <c r="D20748" s="8"/>
      <c r="E20748" s="1"/>
      <c r="F20748" s="1"/>
      <c r="G20748" s="1"/>
      <c r="H20748" s="1"/>
    </row>
    <row r="20749">
      <c r="A20749" s="1"/>
      <c r="B20749" s="1"/>
      <c r="C20749" s="1"/>
      <c r="D20749" s="8"/>
      <c r="E20749" s="1"/>
      <c r="F20749" s="1"/>
      <c r="G20749" s="1"/>
      <c r="H20749" s="1"/>
    </row>
    <row r="20750">
      <c r="A20750" s="1"/>
      <c r="B20750" s="1"/>
      <c r="C20750" s="1"/>
      <c r="D20750" s="8"/>
      <c r="E20750" s="1"/>
      <c r="F20750" s="1"/>
      <c r="G20750" s="1"/>
      <c r="H20750" s="1"/>
    </row>
    <row r="20751">
      <c r="A20751" s="1"/>
      <c r="B20751" s="1"/>
      <c r="C20751" s="1"/>
      <c r="D20751" s="8"/>
      <c r="E20751" s="1"/>
      <c r="F20751" s="1"/>
      <c r="G20751" s="1"/>
      <c r="H20751" s="1"/>
    </row>
    <row r="20752">
      <c r="A20752" s="1"/>
      <c r="B20752" s="1"/>
      <c r="C20752" s="1"/>
      <c r="D20752" s="8"/>
      <c r="E20752" s="1"/>
      <c r="F20752" s="1"/>
      <c r="G20752" s="1"/>
      <c r="H20752" s="1"/>
    </row>
    <row r="20753">
      <c r="A20753" s="1"/>
      <c r="B20753" s="1"/>
      <c r="C20753" s="1"/>
      <c r="D20753" s="8"/>
      <c r="E20753" s="1"/>
      <c r="F20753" s="1"/>
      <c r="G20753" s="1"/>
      <c r="H20753" s="1"/>
    </row>
    <row r="20754">
      <c r="A20754" s="1"/>
      <c r="B20754" s="1"/>
      <c r="C20754" s="1"/>
      <c r="D20754" s="8"/>
      <c r="E20754" s="1"/>
      <c r="F20754" s="1"/>
      <c r="G20754" s="1"/>
      <c r="H20754" s="1"/>
    </row>
    <row r="20755">
      <c r="A20755" s="1"/>
      <c r="B20755" s="1"/>
      <c r="C20755" s="1"/>
      <c r="D20755" s="8"/>
      <c r="E20755" s="1"/>
      <c r="F20755" s="1"/>
      <c r="G20755" s="1"/>
      <c r="H20755" s="1"/>
    </row>
    <row r="20756">
      <c r="A20756" s="1"/>
      <c r="B20756" s="1"/>
      <c r="C20756" s="1"/>
      <c r="D20756" s="8"/>
      <c r="E20756" s="1"/>
      <c r="F20756" s="1"/>
      <c r="G20756" s="1"/>
      <c r="H20756" s="1"/>
    </row>
    <row r="20757">
      <c r="A20757" s="1"/>
      <c r="B20757" s="1"/>
      <c r="C20757" s="1"/>
      <c r="D20757" s="8"/>
      <c r="E20757" s="1"/>
      <c r="F20757" s="1"/>
      <c r="G20757" s="1"/>
      <c r="H20757" s="1"/>
    </row>
    <row r="20758">
      <c r="A20758" s="1"/>
      <c r="B20758" s="1"/>
      <c r="C20758" s="1"/>
      <c r="D20758" s="8"/>
      <c r="E20758" s="1"/>
      <c r="F20758" s="1"/>
      <c r="G20758" s="1"/>
      <c r="H20758" s="1"/>
    </row>
    <row r="20759">
      <c r="A20759" s="1"/>
      <c r="B20759" s="1"/>
      <c r="C20759" s="1"/>
      <c r="D20759" s="8"/>
      <c r="E20759" s="1"/>
      <c r="F20759" s="1"/>
      <c r="G20759" s="1"/>
      <c r="H20759" s="1"/>
    </row>
    <row r="20760">
      <c r="A20760" s="1"/>
      <c r="B20760" s="1"/>
      <c r="C20760" s="1"/>
      <c r="D20760" s="8"/>
      <c r="E20760" s="1"/>
      <c r="F20760" s="1"/>
      <c r="G20760" s="1"/>
      <c r="H20760" s="1"/>
    </row>
    <row r="20761">
      <c r="A20761" s="1"/>
      <c r="B20761" s="1"/>
      <c r="C20761" s="1"/>
      <c r="D20761" s="8"/>
      <c r="E20761" s="1"/>
      <c r="F20761" s="1"/>
      <c r="G20761" s="1"/>
      <c r="H20761" s="1"/>
    </row>
    <row r="20762">
      <c r="A20762" s="1"/>
      <c r="B20762" s="1"/>
      <c r="C20762" s="1"/>
      <c r="D20762" s="8"/>
      <c r="E20762" s="1"/>
      <c r="F20762" s="1"/>
      <c r="G20762" s="1"/>
      <c r="H20762" s="1"/>
    </row>
    <row r="20763">
      <c r="A20763" s="1"/>
      <c r="B20763" s="1"/>
      <c r="C20763" s="1"/>
      <c r="D20763" s="8"/>
      <c r="E20763" s="1"/>
      <c r="F20763" s="1"/>
      <c r="G20763" s="1"/>
      <c r="H20763" s="1"/>
    </row>
    <row r="20764">
      <c r="A20764" s="1"/>
      <c r="B20764" s="1"/>
      <c r="C20764" s="1"/>
      <c r="D20764" s="8"/>
      <c r="E20764" s="1"/>
      <c r="F20764" s="1"/>
      <c r="G20764" s="1"/>
      <c r="H20764" s="1"/>
    </row>
    <row r="20765">
      <c r="A20765" s="1"/>
      <c r="B20765" s="1"/>
      <c r="C20765" s="1"/>
      <c r="D20765" s="8"/>
      <c r="E20765" s="1"/>
      <c r="F20765" s="1"/>
      <c r="G20765" s="1"/>
      <c r="H20765" s="1"/>
    </row>
    <row r="20766">
      <c r="A20766" s="1"/>
      <c r="B20766" s="1"/>
      <c r="C20766" s="1"/>
      <c r="D20766" s="8"/>
      <c r="E20766" s="1"/>
      <c r="F20766" s="1"/>
      <c r="G20766" s="1"/>
      <c r="H20766" s="1"/>
    </row>
    <row r="20767">
      <c r="A20767" s="1"/>
      <c r="B20767" s="1"/>
      <c r="C20767" s="1"/>
      <c r="D20767" s="8"/>
      <c r="E20767" s="1"/>
      <c r="F20767" s="1"/>
      <c r="G20767" s="1"/>
      <c r="H20767" s="1"/>
    </row>
    <row r="20768">
      <c r="A20768" s="1"/>
      <c r="B20768" s="1"/>
      <c r="C20768" s="1"/>
      <c r="D20768" s="8"/>
      <c r="E20768" s="1"/>
      <c r="F20768" s="1"/>
      <c r="G20768" s="1"/>
      <c r="H20768" s="1"/>
    </row>
    <row r="20769">
      <c r="A20769" s="1"/>
      <c r="B20769" s="1"/>
      <c r="C20769" s="1"/>
      <c r="D20769" s="8"/>
      <c r="E20769" s="1"/>
      <c r="F20769" s="1"/>
      <c r="G20769" s="1"/>
      <c r="H20769" s="1"/>
    </row>
    <row r="20770">
      <c r="A20770" s="1"/>
      <c r="B20770" s="1"/>
      <c r="C20770" s="1"/>
      <c r="D20770" s="8"/>
      <c r="E20770" s="1"/>
      <c r="F20770" s="1"/>
      <c r="G20770" s="1"/>
      <c r="H20770" s="1"/>
    </row>
    <row r="20771">
      <c r="A20771" s="1"/>
      <c r="B20771" s="1"/>
      <c r="C20771" s="1"/>
      <c r="D20771" s="8"/>
      <c r="E20771" s="1"/>
      <c r="F20771" s="1"/>
      <c r="G20771" s="1"/>
      <c r="H20771" s="1"/>
    </row>
    <row r="20772">
      <c r="A20772" s="1"/>
      <c r="B20772" s="1"/>
      <c r="C20772" s="1"/>
      <c r="D20772" s="8"/>
      <c r="E20772" s="1"/>
      <c r="F20772" s="1"/>
      <c r="G20772" s="1"/>
      <c r="H20772" s="1"/>
    </row>
    <row r="20773">
      <c r="A20773" s="1"/>
      <c r="B20773" s="1"/>
      <c r="C20773" s="1"/>
      <c r="D20773" s="8"/>
      <c r="E20773" s="1"/>
      <c r="F20773" s="1"/>
      <c r="G20773" s="1"/>
      <c r="H20773" s="1"/>
    </row>
    <row r="20774">
      <c r="A20774" s="1"/>
      <c r="B20774" s="1"/>
      <c r="C20774" s="1"/>
      <c r="D20774" s="8"/>
      <c r="E20774" s="1"/>
      <c r="F20774" s="1"/>
      <c r="G20774" s="1"/>
      <c r="H20774" s="1"/>
    </row>
    <row r="20775">
      <c r="A20775" s="1"/>
      <c r="B20775" s="1"/>
      <c r="C20775" s="1"/>
      <c r="D20775" s="8"/>
      <c r="E20775" s="1"/>
      <c r="F20775" s="1"/>
      <c r="G20775" s="1"/>
      <c r="H20775" s="1"/>
    </row>
    <row r="20776">
      <c r="A20776" s="1"/>
      <c r="B20776" s="1"/>
      <c r="C20776" s="1"/>
      <c r="D20776" s="8"/>
      <c r="E20776" s="1"/>
      <c r="F20776" s="1"/>
      <c r="G20776" s="1"/>
      <c r="H20776" s="1"/>
    </row>
    <row r="20777">
      <c r="A20777" s="1"/>
      <c r="B20777" s="1"/>
      <c r="C20777" s="1"/>
      <c r="D20777" s="8"/>
      <c r="E20777" s="1"/>
      <c r="F20777" s="1"/>
      <c r="G20777" s="1"/>
      <c r="H20777" s="1"/>
    </row>
    <row r="20778">
      <c r="A20778" s="1"/>
      <c r="B20778" s="1"/>
      <c r="C20778" s="1"/>
      <c r="D20778" s="8"/>
      <c r="E20778" s="1"/>
      <c r="F20778" s="1"/>
      <c r="G20778" s="1"/>
      <c r="H20778" s="1"/>
    </row>
    <row r="20779">
      <c r="A20779" s="1"/>
      <c r="B20779" s="1"/>
      <c r="C20779" s="1"/>
      <c r="D20779" s="8"/>
      <c r="E20779" s="1"/>
      <c r="F20779" s="1"/>
      <c r="G20779" s="1"/>
      <c r="H20779" s="1"/>
    </row>
    <row r="20780">
      <c r="A20780" s="1"/>
      <c r="B20780" s="1"/>
      <c r="C20780" s="1"/>
      <c r="D20780" s="8"/>
      <c r="E20780" s="1"/>
      <c r="F20780" s="1"/>
      <c r="G20780" s="1"/>
      <c r="H20780" s="1"/>
    </row>
    <row r="20781">
      <c r="A20781" s="1"/>
      <c r="B20781" s="1"/>
      <c r="C20781" s="1"/>
      <c r="D20781" s="8"/>
      <c r="E20781" s="1"/>
      <c r="F20781" s="1"/>
      <c r="G20781" s="1"/>
      <c r="H20781" s="1"/>
    </row>
    <row r="20782">
      <c r="A20782" s="1"/>
      <c r="B20782" s="1"/>
      <c r="C20782" s="1"/>
      <c r="D20782" s="8"/>
      <c r="E20782" s="1"/>
      <c r="F20782" s="1"/>
      <c r="G20782" s="1"/>
      <c r="H20782" s="1"/>
    </row>
    <row r="20783">
      <c r="A20783" s="1"/>
      <c r="B20783" s="1"/>
      <c r="C20783" s="1"/>
      <c r="D20783" s="8"/>
      <c r="E20783" s="1"/>
      <c r="F20783" s="1"/>
      <c r="G20783" s="1"/>
      <c r="H20783" s="1"/>
    </row>
    <row r="20784">
      <c r="A20784" s="1"/>
      <c r="B20784" s="1"/>
      <c r="C20784" s="1"/>
      <c r="D20784" s="8"/>
      <c r="E20784" s="1"/>
      <c r="F20784" s="1"/>
      <c r="G20784" s="1"/>
      <c r="H20784" s="1"/>
    </row>
    <row r="20785">
      <c r="A20785" s="1"/>
      <c r="B20785" s="1"/>
      <c r="C20785" s="1"/>
      <c r="D20785" s="8"/>
      <c r="E20785" s="1"/>
      <c r="F20785" s="1"/>
      <c r="G20785" s="1"/>
      <c r="H20785" s="1"/>
    </row>
    <row r="20786">
      <c r="A20786" s="1"/>
      <c r="B20786" s="1"/>
      <c r="C20786" s="1"/>
      <c r="D20786" s="8"/>
      <c r="E20786" s="1"/>
      <c r="F20786" s="1"/>
      <c r="G20786" s="1"/>
      <c r="H20786" s="1"/>
    </row>
    <row r="20787">
      <c r="A20787" s="1"/>
      <c r="B20787" s="1"/>
      <c r="C20787" s="1"/>
      <c r="D20787" s="8"/>
      <c r="E20787" s="1"/>
      <c r="F20787" s="1"/>
      <c r="G20787" s="1"/>
      <c r="H20787" s="1"/>
    </row>
    <row r="20788">
      <c r="A20788" s="1"/>
      <c r="B20788" s="1"/>
      <c r="C20788" s="1"/>
      <c r="D20788" s="8"/>
      <c r="E20788" s="1"/>
      <c r="F20788" s="1"/>
      <c r="G20788" s="1"/>
      <c r="H20788" s="1"/>
    </row>
    <row r="20789">
      <c r="A20789" s="1"/>
      <c r="B20789" s="1"/>
      <c r="C20789" s="1"/>
      <c r="D20789" s="8"/>
      <c r="E20789" s="1"/>
      <c r="F20789" s="1"/>
      <c r="G20789" s="1"/>
      <c r="H20789" s="1"/>
    </row>
    <row r="20790">
      <c r="A20790" s="1"/>
      <c r="B20790" s="1"/>
      <c r="C20790" s="1"/>
      <c r="D20790" s="8"/>
      <c r="E20790" s="1"/>
      <c r="F20790" s="1"/>
      <c r="G20790" s="1"/>
      <c r="H20790" s="1"/>
    </row>
    <row r="20791">
      <c r="A20791" s="1"/>
      <c r="B20791" s="1"/>
      <c r="C20791" s="1"/>
      <c r="D20791" s="8"/>
      <c r="E20791" s="1"/>
      <c r="F20791" s="1"/>
      <c r="G20791" s="1"/>
      <c r="H20791" s="1"/>
    </row>
    <row r="20792">
      <c r="A20792" s="1"/>
      <c r="B20792" s="1"/>
      <c r="C20792" s="1"/>
      <c r="D20792" s="8"/>
      <c r="E20792" s="1"/>
      <c r="F20792" s="1"/>
      <c r="G20792" s="1"/>
      <c r="H20792" s="1"/>
    </row>
    <row r="20793">
      <c r="A20793" s="1"/>
      <c r="B20793" s="1"/>
      <c r="C20793" s="1"/>
      <c r="D20793" s="8"/>
      <c r="E20793" s="1"/>
      <c r="F20793" s="1"/>
      <c r="G20793" s="1"/>
      <c r="H20793" s="1"/>
    </row>
    <row r="20794">
      <c r="A20794" s="1"/>
      <c r="B20794" s="1"/>
      <c r="C20794" s="1"/>
      <c r="D20794" s="8"/>
      <c r="E20794" s="1"/>
      <c r="F20794" s="1"/>
      <c r="G20794" s="1"/>
      <c r="H20794" s="1"/>
    </row>
    <row r="20795">
      <c r="A20795" s="1"/>
      <c r="B20795" s="1"/>
      <c r="C20795" s="1"/>
      <c r="D20795" s="8"/>
      <c r="E20795" s="1"/>
      <c r="F20795" s="1"/>
      <c r="G20795" s="1"/>
      <c r="H20795" s="1"/>
    </row>
    <row r="20796">
      <c r="A20796" s="1"/>
      <c r="B20796" s="1"/>
      <c r="C20796" s="1"/>
      <c r="D20796" s="8"/>
      <c r="E20796" s="1"/>
      <c r="F20796" s="1"/>
      <c r="G20796" s="1"/>
      <c r="H20796" s="1"/>
    </row>
    <row r="20797">
      <c r="A20797" s="1"/>
      <c r="B20797" s="1"/>
      <c r="C20797" s="1"/>
      <c r="D20797" s="8"/>
      <c r="E20797" s="1"/>
      <c r="F20797" s="1"/>
      <c r="G20797" s="1"/>
      <c r="H20797" s="1"/>
    </row>
    <row r="20798">
      <c r="A20798" s="1"/>
      <c r="B20798" s="1"/>
      <c r="C20798" s="1"/>
      <c r="D20798" s="8"/>
      <c r="E20798" s="1"/>
      <c r="F20798" s="1"/>
      <c r="G20798" s="1"/>
      <c r="H20798" s="1"/>
    </row>
    <row r="20799">
      <c r="A20799" s="1"/>
      <c r="B20799" s="1"/>
      <c r="C20799" s="1"/>
      <c r="D20799" s="8"/>
      <c r="E20799" s="1"/>
      <c r="F20799" s="1"/>
      <c r="G20799" s="1"/>
      <c r="H20799" s="1"/>
    </row>
    <row r="20800">
      <c r="A20800" s="1"/>
      <c r="B20800" s="1"/>
      <c r="C20800" s="1"/>
      <c r="D20800" s="8"/>
      <c r="E20800" s="1"/>
      <c r="F20800" s="1"/>
      <c r="G20800" s="1"/>
      <c r="H20800" s="1"/>
    </row>
    <row r="20801">
      <c r="A20801" s="1"/>
      <c r="B20801" s="1"/>
      <c r="C20801" s="1"/>
      <c r="D20801" s="8"/>
      <c r="E20801" s="1"/>
      <c r="F20801" s="1"/>
      <c r="G20801" s="1"/>
      <c r="H20801" s="1"/>
    </row>
    <row r="20802">
      <c r="A20802" s="1"/>
      <c r="B20802" s="1"/>
      <c r="C20802" s="1"/>
      <c r="D20802" s="8"/>
      <c r="E20802" s="1"/>
      <c r="F20802" s="1"/>
      <c r="G20802" s="1"/>
      <c r="H20802" s="1"/>
    </row>
    <row r="20803">
      <c r="A20803" s="1"/>
      <c r="B20803" s="1"/>
      <c r="C20803" s="1"/>
      <c r="D20803" s="8"/>
      <c r="E20803" s="1"/>
      <c r="F20803" s="1"/>
      <c r="G20803" s="1"/>
      <c r="H20803" s="1"/>
    </row>
    <row r="20804">
      <c r="A20804" s="1"/>
      <c r="B20804" s="1"/>
      <c r="C20804" s="1"/>
      <c r="D20804" s="8"/>
      <c r="E20804" s="1"/>
      <c r="F20804" s="1"/>
      <c r="G20804" s="1"/>
      <c r="H20804" s="1"/>
    </row>
    <row r="20805">
      <c r="A20805" s="1"/>
      <c r="B20805" s="1"/>
      <c r="C20805" s="1"/>
      <c r="D20805" s="8"/>
      <c r="E20805" s="1"/>
      <c r="F20805" s="1"/>
      <c r="G20805" s="1"/>
      <c r="H20805" s="1"/>
    </row>
    <row r="20806">
      <c r="A20806" s="1"/>
      <c r="B20806" s="1"/>
      <c r="C20806" s="1"/>
      <c r="D20806" s="8"/>
      <c r="E20806" s="1"/>
      <c r="F20806" s="1"/>
      <c r="G20806" s="1"/>
      <c r="H20806" s="1"/>
    </row>
    <row r="20807">
      <c r="A20807" s="1"/>
      <c r="B20807" s="1"/>
      <c r="C20807" s="1"/>
      <c r="D20807" s="8"/>
      <c r="E20807" s="1"/>
      <c r="F20807" s="1"/>
      <c r="G20807" s="1"/>
      <c r="H20807" s="1"/>
    </row>
    <row r="20808">
      <c r="A20808" s="1"/>
      <c r="B20808" s="1"/>
      <c r="C20808" s="1"/>
      <c r="D20808" s="8"/>
      <c r="E20808" s="1"/>
      <c r="F20808" s="1"/>
      <c r="G20808" s="1"/>
      <c r="H20808" s="1"/>
    </row>
    <row r="20809">
      <c r="A20809" s="1"/>
      <c r="B20809" s="1"/>
      <c r="C20809" s="1"/>
      <c r="D20809" s="8"/>
      <c r="E20809" s="1"/>
      <c r="F20809" s="1"/>
      <c r="G20809" s="1"/>
      <c r="H20809" s="1"/>
    </row>
    <row r="20810">
      <c r="A20810" s="1"/>
      <c r="B20810" s="1"/>
      <c r="C20810" s="1"/>
      <c r="D20810" s="8"/>
      <c r="E20810" s="1"/>
      <c r="F20810" s="1"/>
      <c r="G20810" s="1"/>
      <c r="H20810" s="1"/>
    </row>
    <row r="20811">
      <c r="A20811" s="1"/>
      <c r="B20811" s="1"/>
      <c r="C20811" s="1"/>
      <c r="D20811" s="8"/>
      <c r="E20811" s="1"/>
      <c r="F20811" s="1"/>
      <c r="G20811" s="1"/>
      <c r="H20811" s="1"/>
    </row>
    <row r="20812">
      <c r="A20812" s="1"/>
      <c r="B20812" s="1"/>
      <c r="C20812" s="1"/>
      <c r="D20812" s="8"/>
      <c r="E20812" s="1"/>
      <c r="F20812" s="1"/>
      <c r="G20812" s="1"/>
      <c r="H20812" s="1"/>
    </row>
    <row r="20813">
      <c r="A20813" s="1"/>
      <c r="B20813" s="1"/>
      <c r="C20813" s="1"/>
      <c r="D20813" s="8"/>
      <c r="E20813" s="1"/>
      <c r="F20813" s="1"/>
      <c r="G20813" s="1"/>
      <c r="H20813" s="1"/>
    </row>
    <row r="20814">
      <c r="A20814" s="1"/>
      <c r="B20814" s="1"/>
      <c r="C20814" s="1"/>
      <c r="D20814" s="8"/>
      <c r="E20814" s="1"/>
      <c r="F20814" s="1"/>
      <c r="G20814" s="1"/>
      <c r="H20814" s="1"/>
    </row>
    <row r="20815">
      <c r="A20815" s="1"/>
      <c r="B20815" s="1"/>
      <c r="C20815" s="1"/>
      <c r="D20815" s="8"/>
      <c r="E20815" s="1"/>
      <c r="F20815" s="1"/>
      <c r="G20815" s="1"/>
      <c r="H20815" s="1"/>
    </row>
    <row r="20816">
      <c r="A20816" s="1"/>
      <c r="B20816" s="1"/>
      <c r="C20816" s="1"/>
      <c r="D20816" s="8"/>
      <c r="E20816" s="1"/>
      <c r="F20816" s="1"/>
      <c r="G20816" s="1"/>
      <c r="H20816" s="1"/>
    </row>
    <row r="20817">
      <c r="A20817" s="1"/>
      <c r="B20817" s="1"/>
      <c r="C20817" s="1"/>
      <c r="D20817" s="8"/>
      <c r="E20817" s="1"/>
      <c r="F20817" s="1"/>
      <c r="G20817" s="1"/>
      <c r="H20817" s="1"/>
    </row>
    <row r="20818">
      <c r="A20818" s="1"/>
      <c r="B20818" s="1"/>
      <c r="C20818" s="1"/>
      <c r="D20818" s="8"/>
      <c r="E20818" s="1"/>
      <c r="F20818" s="1"/>
      <c r="G20818" s="1"/>
      <c r="H20818" s="1"/>
    </row>
    <row r="20819">
      <c r="A20819" s="1"/>
      <c r="B20819" s="1"/>
      <c r="C20819" s="1"/>
      <c r="D20819" s="8"/>
      <c r="E20819" s="1"/>
      <c r="F20819" s="1"/>
      <c r="G20819" s="1"/>
      <c r="H20819" s="1"/>
    </row>
    <row r="20820">
      <c r="A20820" s="1"/>
      <c r="B20820" s="1"/>
      <c r="C20820" s="1"/>
      <c r="D20820" s="8"/>
      <c r="E20820" s="1"/>
      <c r="F20820" s="1"/>
      <c r="G20820" s="1"/>
      <c r="H20820" s="1"/>
    </row>
    <row r="20821">
      <c r="A20821" s="1"/>
      <c r="B20821" s="1"/>
      <c r="C20821" s="1"/>
      <c r="D20821" s="8"/>
      <c r="E20821" s="1"/>
      <c r="F20821" s="1"/>
      <c r="G20821" s="1"/>
      <c r="H20821" s="1"/>
    </row>
    <row r="20822">
      <c r="A20822" s="1"/>
      <c r="B20822" s="1"/>
      <c r="C20822" s="1"/>
      <c r="D20822" s="8"/>
      <c r="E20822" s="1"/>
      <c r="F20822" s="1"/>
      <c r="G20822" s="1"/>
      <c r="H20822" s="1"/>
    </row>
    <row r="20823">
      <c r="A20823" s="1"/>
      <c r="B20823" s="1"/>
      <c r="C20823" s="1"/>
      <c r="D20823" s="8"/>
      <c r="E20823" s="1"/>
      <c r="F20823" s="1"/>
      <c r="G20823" s="1"/>
      <c r="H20823" s="1"/>
    </row>
    <row r="20824">
      <c r="A20824" s="1"/>
      <c r="B20824" s="1"/>
      <c r="C20824" s="1"/>
      <c r="D20824" s="8"/>
      <c r="E20824" s="1"/>
      <c r="F20824" s="1"/>
      <c r="G20824" s="1"/>
      <c r="H20824" s="1"/>
    </row>
    <row r="20825">
      <c r="A20825" s="1"/>
      <c r="B20825" s="1"/>
      <c r="C20825" s="1"/>
      <c r="D20825" s="8"/>
      <c r="E20825" s="1"/>
      <c r="F20825" s="1"/>
      <c r="G20825" s="1"/>
      <c r="H20825" s="1"/>
    </row>
    <row r="20826">
      <c r="A20826" s="1"/>
      <c r="B20826" s="1"/>
      <c r="C20826" s="1"/>
      <c r="D20826" s="8"/>
      <c r="E20826" s="1"/>
      <c r="F20826" s="1"/>
      <c r="G20826" s="1"/>
      <c r="H20826" s="1"/>
    </row>
    <row r="20827">
      <c r="A20827" s="1"/>
      <c r="B20827" s="1"/>
      <c r="C20827" s="1"/>
      <c r="D20827" s="8"/>
      <c r="E20827" s="1"/>
      <c r="F20827" s="1"/>
      <c r="G20827" s="1"/>
      <c r="H20827" s="1"/>
    </row>
    <row r="20828">
      <c r="A20828" s="1"/>
      <c r="B20828" s="1"/>
      <c r="C20828" s="1"/>
      <c r="D20828" s="8"/>
      <c r="E20828" s="1"/>
      <c r="F20828" s="1"/>
      <c r="G20828" s="1"/>
      <c r="H20828" s="1"/>
    </row>
    <row r="20829">
      <c r="A20829" s="1"/>
      <c r="B20829" s="1"/>
      <c r="C20829" s="1"/>
      <c r="D20829" s="8"/>
      <c r="E20829" s="1"/>
      <c r="F20829" s="1"/>
      <c r="G20829" s="1"/>
      <c r="H20829" s="1"/>
    </row>
    <row r="20830">
      <c r="A20830" s="1"/>
      <c r="B20830" s="1"/>
      <c r="C20830" s="1"/>
      <c r="D20830" s="8"/>
      <c r="E20830" s="1"/>
      <c r="F20830" s="1"/>
      <c r="G20830" s="1"/>
      <c r="H20830" s="1"/>
    </row>
    <row r="20831">
      <c r="A20831" s="1"/>
      <c r="B20831" s="1"/>
      <c r="C20831" s="1"/>
      <c r="D20831" s="8"/>
      <c r="E20831" s="1"/>
      <c r="F20831" s="1"/>
      <c r="G20831" s="1"/>
      <c r="H20831" s="1"/>
    </row>
    <row r="20832">
      <c r="A20832" s="1"/>
      <c r="B20832" s="1"/>
      <c r="C20832" s="1"/>
      <c r="D20832" s="8"/>
      <c r="E20832" s="1"/>
      <c r="F20832" s="1"/>
      <c r="G20832" s="1"/>
      <c r="H20832" s="1"/>
    </row>
    <row r="20833">
      <c r="A20833" s="1"/>
      <c r="B20833" s="1"/>
      <c r="C20833" s="1"/>
      <c r="D20833" s="8"/>
      <c r="E20833" s="1"/>
      <c r="F20833" s="1"/>
      <c r="G20833" s="1"/>
      <c r="H20833" s="1"/>
    </row>
    <row r="20834">
      <c r="A20834" s="1"/>
      <c r="B20834" s="1"/>
      <c r="C20834" s="1"/>
      <c r="D20834" s="8"/>
      <c r="E20834" s="1"/>
      <c r="F20834" s="1"/>
      <c r="G20834" s="1"/>
      <c r="H20834" s="1"/>
    </row>
    <row r="20835">
      <c r="A20835" s="1"/>
      <c r="B20835" s="1"/>
      <c r="C20835" s="1"/>
      <c r="D20835" s="8"/>
      <c r="E20835" s="1"/>
      <c r="F20835" s="1"/>
      <c r="G20835" s="1"/>
      <c r="H20835" s="1"/>
    </row>
    <row r="20836">
      <c r="A20836" s="1"/>
      <c r="B20836" s="1"/>
      <c r="C20836" s="1"/>
      <c r="D20836" s="8"/>
      <c r="E20836" s="1"/>
      <c r="F20836" s="1"/>
      <c r="G20836" s="1"/>
      <c r="H20836" s="1"/>
    </row>
    <row r="20837">
      <c r="A20837" s="1"/>
      <c r="B20837" s="1"/>
      <c r="C20837" s="1"/>
      <c r="D20837" s="8"/>
      <c r="E20837" s="1"/>
      <c r="F20837" s="1"/>
      <c r="G20837" s="1"/>
      <c r="H20837" s="1"/>
    </row>
    <row r="20838">
      <c r="A20838" s="1"/>
      <c r="B20838" s="1"/>
      <c r="C20838" s="1"/>
      <c r="D20838" s="8"/>
      <c r="E20838" s="1"/>
      <c r="F20838" s="1"/>
      <c r="G20838" s="1"/>
      <c r="H20838" s="1"/>
    </row>
    <row r="20839">
      <c r="A20839" s="1"/>
      <c r="B20839" s="1"/>
      <c r="C20839" s="1"/>
      <c r="D20839" s="8"/>
      <c r="E20839" s="1"/>
      <c r="F20839" s="1"/>
      <c r="G20839" s="1"/>
      <c r="H20839" s="1"/>
    </row>
    <row r="20840">
      <c r="A20840" s="1"/>
      <c r="B20840" s="1"/>
      <c r="C20840" s="1"/>
      <c r="D20840" s="8"/>
      <c r="E20840" s="1"/>
      <c r="F20840" s="1"/>
      <c r="G20840" s="1"/>
      <c r="H20840" s="1"/>
    </row>
    <row r="20841">
      <c r="A20841" s="1"/>
      <c r="B20841" s="1"/>
      <c r="C20841" s="1"/>
      <c r="D20841" s="8"/>
      <c r="E20841" s="1"/>
      <c r="F20841" s="1"/>
      <c r="G20841" s="1"/>
      <c r="H20841" s="1"/>
    </row>
    <row r="20842">
      <c r="A20842" s="1"/>
      <c r="B20842" s="1"/>
      <c r="C20842" s="1"/>
      <c r="D20842" s="8"/>
      <c r="E20842" s="1"/>
      <c r="F20842" s="1"/>
      <c r="G20842" s="1"/>
      <c r="H20842" s="1"/>
    </row>
    <row r="20843">
      <c r="A20843" s="1"/>
      <c r="B20843" s="1"/>
      <c r="C20843" s="1"/>
      <c r="D20843" s="8"/>
      <c r="E20843" s="1"/>
      <c r="F20843" s="1"/>
      <c r="G20843" s="1"/>
      <c r="H20843" s="1"/>
    </row>
    <row r="20844">
      <c r="A20844" s="1"/>
      <c r="B20844" s="1"/>
      <c r="C20844" s="1"/>
      <c r="D20844" s="8"/>
      <c r="E20844" s="1"/>
      <c r="F20844" s="1"/>
      <c r="G20844" s="1"/>
      <c r="H20844" s="1"/>
    </row>
    <row r="20845">
      <c r="A20845" s="1"/>
      <c r="B20845" s="1"/>
      <c r="C20845" s="1"/>
      <c r="D20845" s="8"/>
      <c r="E20845" s="1"/>
      <c r="F20845" s="1"/>
      <c r="G20845" s="1"/>
      <c r="H20845" s="1"/>
    </row>
    <row r="20846">
      <c r="A20846" s="1"/>
      <c r="B20846" s="1"/>
      <c r="C20846" s="1"/>
      <c r="D20846" s="8"/>
      <c r="E20846" s="1"/>
      <c r="F20846" s="1"/>
      <c r="G20846" s="1"/>
      <c r="H20846" s="1"/>
    </row>
    <row r="20847">
      <c r="A20847" s="1"/>
      <c r="B20847" s="1"/>
      <c r="C20847" s="1"/>
      <c r="D20847" s="8"/>
      <c r="E20847" s="1"/>
      <c r="F20847" s="1"/>
      <c r="G20847" s="1"/>
      <c r="H20847" s="1"/>
    </row>
    <row r="20848">
      <c r="A20848" s="1"/>
      <c r="B20848" s="1"/>
      <c r="C20848" s="1"/>
      <c r="D20848" s="8"/>
      <c r="E20848" s="1"/>
      <c r="F20848" s="1"/>
      <c r="G20848" s="1"/>
      <c r="H20848" s="1"/>
    </row>
    <row r="20849">
      <c r="A20849" s="1"/>
      <c r="B20849" s="1"/>
      <c r="C20849" s="1"/>
      <c r="D20849" s="8"/>
      <c r="E20849" s="1"/>
      <c r="F20849" s="1"/>
      <c r="G20849" s="1"/>
      <c r="H20849" s="1"/>
    </row>
    <row r="20850">
      <c r="A20850" s="1"/>
      <c r="B20850" s="1"/>
      <c r="C20850" s="1"/>
      <c r="D20850" s="8"/>
      <c r="E20850" s="1"/>
      <c r="F20850" s="1"/>
      <c r="G20850" s="1"/>
      <c r="H20850" s="1"/>
    </row>
    <row r="20851">
      <c r="A20851" s="1"/>
      <c r="B20851" s="1"/>
      <c r="C20851" s="1"/>
      <c r="D20851" s="8"/>
      <c r="E20851" s="1"/>
      <c r="F20851" s="1"/>
      <c r="G20851" s="1"/>
      <c r="H20851" s="1"/>
    </row>
    <row r="20852">
      <c r="A20852" s="1"/>
      <c r="B20852" s="1"/>
      <c r="C20852" s="1"/>
      <c r="D20852" s="8"/>
      <c r="E20852" s="1"/>
      <c r="F20852" s="1"/>
      <c r="G20852" s="1"/>
      <c r="H20852" s="1"/>
    </row>
    <row r="20853">
      <c r="A20853" s="1"/>
      <c r="B20853" s="1"/>
      <c r="C20853" s="1"/>
      <c r="D20853" s="8"/>
      <c r="E20853" s="1"/>
      <c r="F20853" s="1"/>
      <c r="G20853" s="1"/>
      <c r="H20853" s="1"/>
    </row>
    <row r="20854">
      <c r="A20854" s="1"/>
      <c r="B20854" s="1"/>
      <c r="C20854" s="1"/>
      <c r="D20854" s="8"/>
      <c r="E20854" s="1"/>
      <c r="F20854" s="1"/>
      <c r="G20854" s="1"/>
      <c r="H20854" s="1"/>
    </row>
    <row r="20855">
      <c r="A20855" s="1"/>
      <c r="B20855" s="1"/>
      <c r="C20855" s="1"/>
      <c r="D20855" s="8"/>
      <c r="E20855" s="1"/>
      <c r="F20855" s="1"/>
      <c r="G20855" s="1"/>
      <c r="H20855" s="1"/>
    </row>
    <row r="20856">
      <c r="A20856" s="1"/>
      <c r="B20856" s="1"/>
      <c r="C20856" s="1"/>
      <c r="D20856" s="8"/>
      <c r="E20856" s="1"/>
      <c r="F20856" s="1"/>
      <c r="G20856" s="1"/>
      <c r="H20856" s="1"/>
    </row>
    <row r="20857">
      <c r="A20857" s="1"/>
      <c r="B20857" s="1"/>
      <c r="C20857" s="1"/>
      <c r="D20857" s="8"/>
      <c r="E20857" s="1"/>
      <c r="F20857" s="1"/>
      <c r="G20857" s="1"/>
      <c r="H20857" s="1"/>
    </row>
    <row r="20858">
      <c r="A20858" s="1"/>
      <c r="B20858" s="1"/>
      <c r="C20858" s="1"/>
      <c r="D20858" s="8"/>
      <c r="E20858" s="1"/>
      <c r="F20858" s="1"/>
      <c r="G20858" s="1"/>
      <c r="H20858" s="1"/>
    </row>
    <row r="20859">
      <c r="A20859" s="1"/>
      <c r="B20859" s="1"/>
      <c r="C20859" s="1"/>
      <c r="D20859" s="8"/>
      <c r="E20859" s="1"/>
      <c r="F20859" s="1"/>
      <c r="G20859" s="1"/>
      <c r="H20859" s="1"/>
    </row>
    <row r="20860">
      <c r="A20860" s="1"/>
      <c r="B20860" s="1"/>
      <c r="C20860" s="1"/>
      <c r="D20860" s="8"/>
      <c r="E20860" s="1"/>
      <c r="F20860" s="1"/>
      <c r="G20860" s="1"/>
      <c r="H20860" s="1"/>
    </row>
    <row r="20861">
      <c r="A20861" s="1"/>
      <c r="B20861" s="1"/>
      <c r="C20861" s="1"/>
      <c r="D20861" s="8"/>
      <c r="E20861" s="1"/>
      <c r="F20861" s="1"/>
      <c r="G20861" s="1"/>
      <c r="H20861" s="1"/>
    </row>
    <row r="20862">
      <c r="A20862" s="1"/>
      <c r="B20862" s="1"/>
      <c r="C20862" s="1"/>
      <c r="D20862" s="8"/>
      <c r="E20862" s="1"/>
      <c r="F20862" s="1"/>
      <c r="G20862" s="1"/>
      <c r="H20862" s="1"/>
    </row>
    <row r="20863">
      <c r="A20863" s="1"/>
      <c r="B20863" s="1"/>
      <c r="C20863" s="1"/>
      <c r="D20863" s="8"/>
      <c r="E20863" s="1"/>
      <c r="F20863" s="1"/>
      <c r="G20863" s="1"/>
      <c r="H20863" s="1"/>
    </row>
    <row r="20864">
      <c r="A20864" s="1"/>
      <c r="B20864" s="1"/>
      <c r="C20864" s="1"/>
      <c r="D20864" s="8"/>
      <c r="E20864" s="1"/>
      <c r="F20864" s="1"/>
      <c r="G20864" s="1"/>
      <c r="H20864" s="1"/>
    </row>
    <row r="20865">
      <c r="A20865" s="1"/>
      <c r="B20865" s="1"/>
      <c r="C20865" s="1"/>
      <c r="D20865" s="8"/>
      <c r="E20865" s="1"/>
      <c r="F20865" s="1"/>
      <c r="G20865" s="1"/>
      <c r="H20865" s="1"/>
    </row>
    <row r="20866">
      <c r="A20866" s="1"/>
      <c r="B20866" s="1"/>
      <c r="C20866" s="1"/>
      <c r="D20866" s="8"/>
      <c r="E20866" s="1"/>
      <c r="F20866" s="1"/>
      <c r="G20866" s="1"/>
      <c r="H20866" s="1"/>
    </row>
    <row r="20867">
      <c r="A20867" s="1"/>
      <c r="B20867" s="1"/>
      <c r="C20867" s="1"/>
      <c r="D20867" s="8"/>
      <c r="E20867" s="1"/>
      <c r="F20867" s="1"/>
      <c r="G20867" s="1"/>
      <c r="H20867" s="1"/>
    </row>
    <row r="20868">
      <c r="A20868" s="1"/>
      <c r="B20868" s="1"/>
      <c r="C20868" s="1"/>
      <c r="D20868" s="8"/>
      <c r="E20868" s="1"/>
      <c r="F20868" s="1"/>
      <c r="G20868" s="1"/>
      <c r="H20868" s="1"/>
    </row>
    <row r="20869">
      <c r="A20869" s="1"/>
      <c r="B20869" s="1"/>
      <c r="C20869" s="1"/>
      <c r="D20869" s="8"/>
      <c r="E20869" s="1"/>
      <c r="F20869" s="1"/>
      <c r="G20869" s="1"/>
      <c r="H20869" s="1"/>
    </row>
    <row r="20870">
      <c r="A20870" s="1"/>
      <c r="B20870" s="1"/>
      <c r="C20870" s="1"/>
      <c r="D20870" s="8"/>
      <c r="E20870" s="1"/>
      <c r="F20870" s="1"/>
      <c r="G20870" s="1"/>
      <c r="H20870" s="1"/>
    </row>
    <row r="20871">
      <c r="A20871" s="1"/>
      <c r="B20871" s="1"/>
      <c r="C20871" s="1"/>
      <c r="D20871" s="8"/>
      <c r="E20871" s="1"/>
      <c r="F20871" s="1"/>
      <c r="G20871" s="1"/>
      <c r="H20871" s="1"/>
    </row>
    <row r="20872">
      <c r="A20872" s="1"/>
      <c r="B20872" s="1"/>
      <c r="C20872" s="1"/>
      <c r="D20872" s="8"/>
      <c r="E20872" s="1"/>
      <c r="F20872" s="1"/>
      <c r="G20872" s="1"/>
      <c r="H20872" s="1"/>
    </row>
    <row r="20873">
      <c r="A20873" s="1"/>
      <c r="B20873" s="1"/>
      <c r="C20873" s="1"/>
      <c r="D20873" s="8"/>
      <c r="E20873" s="1"/>
      <c r="F20873" s="1"/>
      <c r="G20873" s="1"/>
      <c r="H20873" s="1"/>
    </row>
    <row r="20874">
      <c r="A20874" s="1"/>
      <c r="B20874" s="1"/>
      <c r="C20874" s="1"/>
      <c r="D20874" s="8"/>
      <c r="E20874" s="1"/>
      <c r="F20874" s="1"/>
      <c r="G20874" s="1"/>
      <c r="H20874" s="1"/>
    </row>
    <row r="20875">
      <c r="A20875" s="1"/>
      <c r="B20875" s="1"/>
      <c r="C20875" s="1"/>
      <c r="D20875" s="8"/>
      <c r="E20875" s="1"/>
      <c r="F20875" s="1"/>
      <c r="G20875" s="1"/>
      <c r="H20875" s="1"/>
    </row>
    <row r="20876">
      <c r="A20876" s="1"/>
      <c r="B20876" s="1"/>
      <c r="C20876" s="1"/>
      <c r="D20876" s="8"/>
      <c r="E20876" s="1"/>
      <c r="F20876" s="1"/>
      <c r="G20876" s="1"/>
      <c r="H20876" s="1"/>
    </row>
    <row r="20877">
      <c r="A20877" s="1"/>
      <c r="B20877" s="1"/>
      <c r="C20877" s="1"/>
      <c r="D20877" s="8"/>
      <c r="E20877" s="1"/>
      <c r="F20877" s="1"/>
      <c r="G20877" s="1"/>
      <c r="H20877" s="1"/>
    </row>
    <row r="20878">
      <c r="A20878" s="1"/>
      <c r="B20878" s="1"/>
      <c r="C20878" s="1"/>
      <c r="D20878" s="8"/>
      <c r="E20878" s="1"/>
      <c r="F20878" s="1"/>
      <c r="G20878" s="1"/>
      <c r="H20878" s="1"/>
    </row>
    <row r="20879">
      <c r="A20879" s="1"/>
      <c r="B20879" s="1"/>
      <c r="C20879" s="1"/>
      <c r="D20879" s="8"/>
      <c r="E20879" s="1"/>
      <c r="F20879" s="1"/>
      <c r="G20879" s="1"/>
      <c r="H20879" s="1"/>
    </row>
    <row r="20880">
      <c r="A20880" s="1"/>
      <c r="B20880" s="1"/>
      <c r="C20880" s="1"/>
      <c r="D20880" s="8"/>
      <c r="E20880" s="1"/>
      <c r="F20880" s="1"/>
      <c r="G20880" s="1"/>
      <c r="H20880" s="1"/>
    </row>
    <row r="20881">
      <c r="A20881" s="1"/>
      <c r="B20881" s="1"/>
      <c r="C20881" s="1"/>
      <c r="D20881" s="8"/>
      <c r="E20881" s="1"/>
      <c r="F20881" s="1"/>
      <c r="G20881" s="1"/>
      <c r="H20881" s="1"/>
    </row>
    <row r="20882">
      <c r="A20882" s="1"/>
      <c r="B20882" s="1"/>
      <c r="C20882" s="1"/>
      <c r="D20882" s="8"/>
      <c r="E20882" s="1"/>
      <c r="F20882" s="1"/>
      <c r="G20882" s="1"/>
      <c r="H20882" s="1"/>
    </row>
    <row r="20883">
      <c r="A20883" s="1"/>
      <c r="B20883" s="1"/>
      <c r="C20883" s="1"/>
      <c r="D20883" s="8"/>
      <c r="E20883" s="1"/>
      <c r="F20883" s="1"/>
      <c r="G20883" s="1"/>
      <c r="H20883" s="1"/>
    </row>
    <row r="20884">
      <c r="A20884" s="1"/>
      <c r="B20884" s="1"/>
      <c r="C20884" s="1"/>
      <c r="D20884" s="8"/>
      <c r="E20884" s="1"/>
      <c r="F20884" s="1"/>
      <c r="G20884" s="1"/>
      <c r="H20884" s="1"/>
    </row>
    <row r="20885">
      <c r="A20885" s="1"/>
      <c r="B20885" s="1"/>
      <c r="C20885" s="1"/>
      <c r="D20885" s="8"/>
      <c r="E20885" s="1"/>
      <c r="F20885" s="1"/>
      <c r="G20885" s="1"/>
      <c r="H20885" s="1"/>
    </row>
    <row r="20886">
      <c r="A20886" s="1"/>
      <c r="B20886" s="1"/>
      <c r="C20886" s="1"/>
      <c r="D20886" s="8"/>
      <c r="E20886" s="1"/>
      <c r="F20886" s="1"/>
      <c r="G20886" s="1"/>
      <c r="H20886" s="1"/>
    </row>
    <row r="20887">
      <c r="A20887" s="1"/>
      <c r="B20887" s="1"/>
      <c r="C20887" s="1"/>
      <c r="D20887" s="8"/>
      <c r="E20887" s="1"/>
      <c r="F20887" s="1"/>
      <c r="G20887" s="1"/>
      <c r="H20887" s="1"/>
    </row>
    <row r="20888">
      <c r="A20888" s="1"/>
      <c r="B20888" s="1"/>
      <c r="C20888" s="1"/>
      <c r="D20888" s="8"/>
      <c r="E20888" s="1"/>
      <c r="F20888" s="1"/>
      <c r="G20888" s="1"/>
      <c r="H20888" s="1"/>
    </row>
    <row r="20889">
      <c r="A20889" s="1"/>
      <c r="B20889" s="1"/>
      <c r="C20889" s="1"/>
      <c r="D20889" s="8"/>
      <c r="E20889" s="1"/>
      <c r="F20889" s="1"/>
      <c r="G20889" s="1"/>
      <c r="H20889" s="1"/>
    </row>
    <row r="20890">
      <c r="A20890" s="1"/>
      <c r="B20890" s="1"/>
      <c r="C20890" s="1"/>
      <c r="D20890" s="8"/>
      <c r="E20890" s="1"/>
      <c r="F20890" s="1"/>
      <c r="G20890" s="1"/>
      <c r="H20890" s="1"/>
    </row>
    <row r="20891">
      <c r="A20891" s="1"/>
      <c r="B20891" s="1"/>
      <c r="C20891" s="1"/>
      <c r="D20891" s="8"/>
      <c r="E20891" s="1"/>
      <c r="F20891" s="1"/>
      <c r="G20891" s="1"/>
      <c r="H20891" s="1"/>
    </row>
    <row r="20892">
      <c r="A20892" s="1"/>
      <c r="B20892" s="1"/>
      <c r="C20892" s="1"/>
      <c r="D20892" s="8"/>
      <c r="E20892" s="1"/>
      <c r="F20892" s="1"/>
      <c r="G20892" s="1"/>
      <c r="H20892" s="1"/>
    </row>
    <row r="20893">
      <c r="A20893" s="1"/>
      <c r="B20893" s="1"/>
      <c r="C20893" s="1"/>
      <c r="D20893" s="8"/>
      <c r="E20893" s="1"/>
      <c r="F20893" s="1"/>
      <c r="G20893" s="1"/>
      <c r="H20893" s="1"/>
    </row>
    <row r="20894">
      <c r="A20894" s="1"/>
      <c r="B20894" s="1"/>
      <c r="C20894" s="1"/>
      <c r="D20894" s="8"/>
      <c r="E20894" s="1"/>
      <c r="F20894" s="1"/>
      <c r="G20894" s="1"/>
      <c r="H20894" s="1"/>
    </row>
    <row r="20895">
      <c r="A20895" s="1"/>
      <c r="B20895" s="1"/>
      <c r="C20895" s="1"/>
      <c r="D20895" s="8"/>
      <c r="E20895" s="1"/>
      <c r="F20895" s="1"/>
      <c r="G20895" s="1"/>
      <c r="H20895" s="1"/>
    </row>
    <row r="20896">
      <c r="A20896" s="1"/>
      <c r="B20896" s="1"/>
      <c r="C20896" s="1"/>
      <c r="D20896" s="8"/>
      <c r="E20896" s="1"/>
      <c r="F20896" s="1"/>
      <c r="G20896" s="1"/>
      <c r="H20896" s="1"/>
    </row>
    <row r="20897">
      <c r="A20897" s="1"/>
      <c r="B20897" s="1"/>
      <c r="C20897" s="1"/>
      <c r="D20897" s="8"/>
      <c r="E20897" s="1"/>
      <c r="F20897" s="1"/>
      <c r="G20897" s="1"/>
      <c r="H20897" s="1"/>
    </row>
    <row r="20898">
      <c r="A20898" s="1"/>
      <c r="B20898" s="1"/>
      <c r="C20898" s="1"/>
      <c r="D20898" s="8"/>
      <c r="E20898" s="1"/>
      <c r="F20898" s="1"/>
      <c r="G20898" s="1"/>
      <c r="H20898" s="1"/>
    </row>
    <row r="20899">
      <c r="A20899" s="1"/>
      <c r="B20899" s="1"/>
      <c r="C20899" s="1"/>
      <c r="D20899" s="8"/>
      <c r="E20899" s="1"/>
      <c r="F20899" s="1"/>
      <c r="G20899" s="1"/>
      <c r="H20899" s="1"/>
    </row>
    <row r="20900">
      <c r="A20900" s="1"/>
      <c r="B20900" s="1"/>
      <c r="C20900" s="1"/>
      <c r="D20900" s="8"/>
      <c r="E20900" s="1"/>
      <c r="F20900" s="1"/>
      <c r="G20900" s="1"/>
      <c r="H20900" s="1"/>
    </row>
    <row r="20901">
      <c r="A20901" s="1"/>
      <c r="B20901" s="1"/>
      <c r="C20901" s="1"/>
      <c r="D20901" s="8"/>
      <c r="E20901" s="1"/>
      <c r="F20901" s="1"/>
      <c r="G20901" s="1"/>
      <c r="H20901" s="1"/>
    </row>
    <row r="20902">
      <c r="A20902" s="1"/>
      <c r="B20902" s="1"/>
      <c r="C20902" s="1"/>
      <c r="D20902" s="8"/>
      <c r="E20902" s="1"/>
      <c r="F20902" s="1"/>
      <c r="G20902" s="1"/>
      <c r="H20902" s="1"/>
    </row>
    <row r="20903">
      <c r="A20903" s="1"/>
      <c r="B20903" s="1"/>
      <c r="C20903" s="1"/>
      <c r="D20903" s="8"/>
      <c r="E20903" s="1"/>
      <c r="F20903" s="1"/>
      <c r="G20903" s="1"/>
      <c r="H20903" s="1"/>
    </row>
    <row r="20904">
      <c r="A20904" s="1"/>
      <c r="B20904" s="1"/>
      <c r="C20904" s="1"/>
      <c r="D20904" s="8"/>
      <c r="E20904" s="1"/>
      <c r="F20904" s="1"/>
      <c r="G20904" s="1"/>
      <c r="H20904" s="1"/>
    </row>
    <row r="20905">
      <c r="A20905" s="1"/>
      <c r="B20905" s="1"/>
      <c r="C20905" s="1"/>
      <c r="D20905" s="8"/>
      <c r="E20905" s="1"/>
      <c r="F20905" s="1"/>
      <c r="G20905" s="1"/>
      <c r="H20905" s="1"/>
    </row>
    <row r="20906">
      <c r="A20906" s="1"/>
      <c r="B20906" s="1"/>
      <c r="C20906" s="1"/>
      <c r="D20906" s="8"/>
      <c r="E20906" s="1"/>
      <c r="F20906" s="1"/>
      <c r="G20906" s="1"/>
      <c r="H20906" s="1"/>
    </row>
    <row r="20907">
      <c r="A20907" s="1"/>
      <c r="B20907" s="1"/>
      <c r="C20907" s="1"/>
      <c r="D20907" s="8"/>
      <c r="E20907" s="1"/>
      <c r="F20907" s="1"/>
      <c r="G20907" s="1"/>
      <c r="H20907" s="1"/>
    </row>
    <row r="20908">
      <c r="A20908" s="1"/>
      <c r="B20908" s="1"/>
      <c r="C20908" s="1"/>
      <c r="D20908" s="8"/>
      <c r="E20908" s="1"/>
      <c r="F20908" s="1"/>
      <c r="G20908" s="1"/>
      <c r="H20908" s="1"/>
    </row>
    <row r="20909">
      <c r="A20909" s="1"/>
      <c r="B20909" s="1"/>
      <c r="C20909" s="1"/>
      <c r="D20909" s="8"/>
      <c r="E20909" s="1"/>
      <c r="F20909" s="1"/>
      <c r="G20909" s="1"/>
      <c r="H20909" s="1"/>
    </row>
    <row r="20910">
      <c r="A20910" s="1"/>
      <c r="B20910" s="1"/>
      <c r="C20910" s="1"/>
      <c r="D20910" s="8"/>
      <c r="E20910" s="1"/>
      <c r="F20910" s="1"/>
      <c r="G20910" s="1"/>
      <c r="H20910" s="1"/>
    </row>
    <row r="20911">
      <c r="A20911" s="1"/>
      <c r="B20911" s="1"/>
      <c r="C20911" s="1"/>
      <c r="D20911" s="8"/>
      <c r="E20911" s="1"/>
      <c r="F20911" s="1"/>
      <c r="G20911" s="1"/>
      <c r="H20911" s="1"/>
    </row>
    <row r="20912">
      <c r="A20912" s="1"/>
      <c r="B20912" s="1"/>
      <c r="C20912" s="1"/>
      <c r="D20912" s="8"/>
      <c r="E20912" s="1"/>
      <c r="F20912" s="1"/>
      <c r="G20912" s="1"/>
      <c r="H20912" s="1"/>
    </row>
    <row r="20913">
      <c r="A20913" s="1"/>
      <c r="B20913" s="1"/>
      <c r="C20913" s="1"/>
      <c r="D20913" s="8"/>
      <c r="E20913" s="1"/>
      <c r="F20913" s="1"/>
      <c r="G20913" s="1"/>
      <c r="H20913" s="1"/>
    </row>
    <row r="20914">
      <c r="A20914" s="1"/>
      <c r="B20914" s="1"/>
      <c r="C20914" s="1"/>
      <c r="D20914" s="8"/>
      <c r="E20914" s="1"/>
      <c r="F20914" s="1"/>
      <c r="G20914" s="1"/>
      <c r="H20914" s="1"/>
    </row>
    <row r="20915">
      <c r="A20915" s="1"/>
      <c r="B20915" s="1"/>
      <c r="C20915" s="1"/>
      <c r="D20915" s="8"/>
      <c r="E20915" s="1"/>
      <c r="F20915" s="1"/>
      <c r="G20915" s="1"/>
      <c r="H20915" s="1"/>
    </row>
    <row r="20916">
      <c r="A20916" s="1"/>
      <c r="B20916" s="1"/>
      <c r="C20916" s="1"/>
      <c r="D20916" s="8"/>
      <c r="E20916" s="1"/>
      <c r="F20916" s="1"/>
      <c r="G20916" s="1"/>
      <c r="H20916" s="1"/>
    </row>
    <row r="20917">
      <c r="A20917" s="1"/>
      <c r="B20917" s="1"/>
      <c r="C20917" s="1"/>
      <c r="D20917" s="8"/>
      <c r="E20917" s="1"/>
      <c r="F20917" s="1"/>
      <c r="G20917" s="1"/>
      <c r="H20917" s="1"/>
    </row>
    <row r="20918">
      <c r="A20918" s="1"/>
      <c r="B20918" s="1"/>
      <c r="C20918" s="1"/>
      <c r="D20918" s="8"/>
      <c r="E20918" s="1"/>
      <c r="F20918" s="1"/>
      <c r="G20918" s="1"/>
      <c r="H20918" s="1"/>
    </row>
    <row r="20919">
      <c r="A20919" s="1"/>
      <c r="B20919" s="1"/>
      <c r="C20919" s="1"/>
      <c r="D20919" s="8"/>
      <c r="E20919" s="1"/>
      <c r="F20919" s="1"/>
      <c r="G20919" s="1"/>
      <c r="H20919" s="1"/>
    </row>
    <row r="20920">
      <c r="A20920" s="1"/>
      <c r="B20920" s="1"/>
      <c r="C20920" s="1"/>
      <c r="D20920" s="8"/>
      <c r="E20920" s="1"/>
      <c r="F20920" s="1"/>
      <c r="G20920" s="1"/>
      <c r="H20920" s="1"/>
    </row>
    <row r="20921">
      <c r="A20921" s="1"/>
      <c r="B20921" s="1"/>
      <c r="C20921" s="1"/>
      <c r="D20921" s="8"/>
      <c r="E20921" s="1"/>
      <c r="F20921" s="1"/>
      <c r="G20921" s="1"/>
      <c r="H20921" s="1"/>
    </row>
    <row r="20922">
      <c r="A20922" s="1"/>
      <c r="B20922" s="1"/>
      <c r="C20922" s="1"/>
      <c r="D20922" s="8"/>
      <c r="E20922" s="1"/>
      <c r="F20922" s="1"/>
      <c r="G20922" s="1"/>
      <c r="H20922" s="1"/>
    </row>
    <row r="20923">
      <c r="A20923" s="1"/>
      <c r="B20923" s="1"/>
      <c r="C20923" s="1"/>
      <c r="D20923" s="8"/>
      <c r="E20923" s="1"/>
      <c r="F20923" s="1"/>
      <c r="G20923" s="1"/>
      <c r="H20923" s="1"/>
    </row>
    <row r="20924">
      <c r="A20924" s="1"/>
      <c r="B20924" s="1"/>
      <c r="C20924" s="1"/>
      <c r="D20924" s="8"/>
      <c r="E20924" s="1"/>
      <c r="F20924" s="1"/>
      <c r="G20924" s="1"/>
      <c r="H20924" s="1"/>
    </row>
    <row r="20925">
      <c r="A20925" s="1"/>
      <c r="B20925" s="1"/>
      <c r="C20925" s="1"/>
      <c r="D20925" s="8"/>
      <c r="E20925" s="1"/>
      <c r="F20925" s="1"/>
      <c r="G20925" s="1"/>
      <c r="H20925" s="1"/>
    </row>
    <row r="20926">
      <c r="A20926" s="1"/>
      <c r="B20926" s="1"/>
      <c r="C20926" s="1"/>
      <c r="D20926" s="8"/>
      <c r="E20926" s="1"/>
      <c r="F20926" s="1"/>
      <c r="G20926" s="1"/>
      <c r="H20926" s="1"/>
    </row>
    <row r="20927">
      <c r="A20927" s="1"/>
      <c r="B20927" s="1"/>
      <c r="C20927" s="1"/>
      <c r="D20927" s="8"/>
      <c r="E20927" s="1"/>
      <c r="F20927" s="1"/>
      <c r="G20927" s="1"/>
      <c r="H20927" s="1"/>
    </row>
    <row r="20928">
      <c r="A20928" s="1"/>
      <c r="B20928" s="1"/>
      <c r="C20928" s="1"/>
      <c r="D20928" s="8"/>
      <c r="E20928" s="1"/>
      <c r="F20928" s="1"/>
      <c r="G20928" s="1"/>
      <c r="H20928" s="1"/>
    </row>
    <row r="20929">
      <c r="A20929" s="1"/>
      <c r="B20929" s="1"/>
      <c r="C20929" s="1"/>
      <c r="D20929" s="8"/>
      <c r="E20929" s="1"/>
      <c r="F20929" s="1"/>
      <c r="G20929" s="1"/>
      <c r="H20929" s="1"/>
    </row>
    <row r="20930">
      <c r="A20930" s="1"/>
      <c r="B20930" s="1"/>
      <c r="C20930" s="1"/>
      <c r="D20930" s="8"/>
      <c r="E20930" s="1"/>
      <c r="F20930" s="1"/>
      <c r="G20930" s="1"/>
      <c r="H20930" s="1"/>
    </row>
    <row r="20931">
      <c r="A20931" s="1"/>
      <c r="B20931" s="1"/>
      <c r="C20931" s="1"/>
      <c r="D20931" s="8"/>
      <c r="E20931" s="1"/>
      <c r="F20931" s="1"/>
      <c r="G20931" s="1"/>
      <c r="H20931" s="1"/>
    </row>
    <row r="20932">
      <c r="A20932" s="1"/>
      <c r="B20932" s="1"/>
      <c r="C20932" s="1"/>
      <c r="D20932" s="8"/>
      <c r="E20932" s="1"/>
      <c r="F20932" s="1"/>
      <c r="G20932" s="1"/>
      <c r="H20932" s="1"/>
    </row>
    <row r="20933">
      <c r="A20933" s="1"/>
      <c r="B20933" s="1"/>
      <c r="C20933" s="1"/>
      <c r="D20933" s="8"/>
      <c r="E20933" s="1"/>
      <c r="F20933" s="1"/>
      <c r="G20933" s="1"/>
      <c r="H20933" s="1"/>
    </row>
    <row r="20934">
      <c r="A20934" s="1"/>
      <c r="B20934" s="1"/>
      <c r="C20934" s="1"/>
      <c r="D20934" s="8"/>
      <c r="E20934" s="1"/>
      <c r="F20934" s="1"/>
      <c r="G20934" s="1"/>
      <c r="H20934" s="1"/>
    </row>
    <row r="20935">
      <c r="A20935" s="1"/>
      <c r="B20935" s="1"/>
      <c r="C20935" s="1"/>
      <c r="D20935" s="8"/>
      <c r="E20935" s="1"/>
      <c r="F20935" s="1"/>
      <c r="G20935" s="1"/>
      <c r="H20935" s="1"/>
    </row>
    <row r="20936">
      <c r="A20936" s="1"/>
      <c r="B20936" s="1"/>
      <c r="C20936" s="1"/>
      <c r="D20936" s="8"/>
      <c r="E20936" s="1"/>
      <c r="F20936" s="1"/>
      <c r="G20936" s="1"/>
      <c r="H20936" s="1"/>
    </row>
    <row r="20937">
      <c r="A20937" s="1"/>
      <c r="B20937" s="1"/>
      <c r="C20937" s="1"/>
      <c r="D20937" s="8"/>
      <c r="E20937" s="1"/>
      <c r="F20937" s="1"/>
      <c r="G20937" s="1"/>
      <c r="H20937" s="1"/>
    </row>
    <row r="20938">
      <c r="A20938" s="1"/>
      <c r="B20938" s="1"/>
      <c r="C20938" s="1"/>
      <c r="D20938" s="8"/>
      <c r="E20938" s="1"/>
      <c r="F20938" s="1"/>
      <c r="G20938" s="1"/>
      <c r="H20938" s="1"/>
    </row>
    <row r="20939">
      <c r="A20939" s="1"/>
      <c r="B20939" s="1"/>
      <c r="C20939" s="1"/>
      <c r="D20939" s="8"/>
      <c r="E20939" s="1"/>
      <c r="F20939" s="1"/>
      <c r="G20939" s="1"/>
      <c r="H20939" s="1"/>
    </row>
    <row r="20940">
      <c r="A20940" s="1"/>
      <c r="B20940" s="1"/>
      <c r="C20940" s="1"/>
      <c r="D20940" s="8"/>
      <c r="E20940" s="1"/>
      <c r="F20940" s="1"/>
      <c r="G20940" s="1"/>
      <c r="H20940" s="1"/>
    </row>
    <row r="20941">
      <c r="A20941" s="1"/>
      <c r="B20941" s="1"/>
      <c r="C20941" s="1"/>
      <c r="D20941" s="8"/>
      <c r="E20941" s="1"/>
      <c r="F20941" s="1"/>
      <c r="G20941" s="1"/>
      <c r="H20941" s="1"/>
    </row>
    <row r="20942">
      <c r="A20942" s="1"/>
      <c r="B20942" s="1"/>
      <c r="C20942" s="1"/>
      <c r="D20942" s="8"/>
      <c r="E20942" s="1"/>
      <c r="F20942" s="1"/>
      <c r="G20942" s="1"/>
      <c r="H20942" s="1"/>
    </row>
    <row r="20943">
      <c r="A20943" s="1"/>
      <c r="B20943" s="1"/>
      <c r="C20943" s="1"/>
      <c r="D20943" s="8"/>
      <c r="E20943" s="1"/>
      <c r="F20943" s="1"/>
      <c r="G20943" s="1"/>
      <c r="H20943" s="1"/>
    </row>
    <row r="20944">
      <c r="A20944" s="1"/>
      <c r="B20944" s="1"/>
      <c r="C20944" s="1"/>
      <c r="D20944" s="8"/>
      <c r="E20944" s="1"/>
      <c r="F20944" s="1"/>
      <c r="G20944" s="1"/>
      <c r="H20944" s="1"/>
    </row>
    <row r="20945">
      <c r="A20945" s="1"/>
      <c r="B20945" s="1"/>
      <c r="C20945" s="1"/>
      <c r="D20945" s="8"/>
      <c r="E20945" s="1"/>
      <c r="F20945" s="1"/>
      <c r="G20945" s="1"/>
      <c r="H20945" s="1"/>
    </row>
    <row r="20946">
      <c r="A20946" s="1"/>
      <c r="B20946" s="1"/>
      <c r="C20946" s="1"/>
      <c r="D20946" s="8"/>
      <c r="E20946" s="1"/>
      <c r="F20946" s="1"/>
      <c r="G20946" s="1"/>
      <c r="H20946" s="1"/>
    </row>
    <row r="20947">
      <c r="A20947" s="1"/>
      <c r="B20947" s="1"/>
      <c r="C20947" s="1"/>
      <c r="D20947" s="8"/>
      <c r="E20947" s="1"/>
      <c r="F20947" s="1"/>
      <c r="G20947" s="1"/>
      <c r="H20947" s="1"/>
    </row>
    <row r="20948">
      <c r="A20948" s="1"/>
      <c r="B20948" s="1"/>
      <c r="C20948" s="1"/>
      <c r="D20948" s="8"/>
      <c r="E20948" s="1"/>
      <c r="F20948" s="1"/>
      <c r="G20948" s="1"/>
      <c r="H20948" s="1"/>
    </row>
    <row r="20949">
      <c r="A20949" s="1"/>
      <c r="B20949" s="1"/>
      <c r="C20949" s="1"/>
      <c r="D20949" s="8"/>
      <c r="E20949" s="1"/>
      <c r="F20949" s="1"/>
      <c r="G20949" s="1"/>
      <c r="H20949" s="1"/>
    </row>
    <row r="20950">
      <c r="A20950" s="1"/>
      <c r="B20950" s="1"/>
      <c r="C20950" s="1"/>
      <c r="D20950" s="8"/>
      <c r="E20950" s="1"/>
      <c r="F20950" s="1"/>
      <c r="G20950" s="1"/>
      <c r="H20950" s="1"/>
    </row>
    <row r="20951">
      <c r="A20951" s="1"/>
      <c r="B20951" s="1"/>
      <c r="C20951" s="1"/>
      <c r="D20951" s="8"/>
      <c r="E20951" s="1"/>
      <c r="F20951" s="1"/>
      <c r="G20951" s="1"/>
      <c r="H20951" s="1"/>
    </row>
    <row r="20952">
      <c r="A20952" s="1"/>
      <c r="B20952" s="1"/>
      <c r="C20952" s="1"/>
      <c r="D20952" s="8"/>
      <c r="E20952" s="1"/>
      <c r="F20952" s="1"/>
      <c r="G20952" s="1"/>
      <c r="H20952" s="1"/>
    </row>
    <row r="20953">
      <c r="A20953" s="1"/>
      <c r="B20953" s="1"/>
      <c r="C20953" s="1"/>
      <c r="D20953" s="8"/>
      <c r="E20953" s="1"/>
      <c r="F20953" s="1"/>
      <c r="G20953" s="1"/>
      <c r="H20953" s="1"/>
    </row>
    <row r="20954">
      <c r="A20954" s="1"/>
      <c r="B20954" s="1"/>
      <c r="C20954" s="1"/>
      <c r="D20954" s="8"/>
      <c r="E20954" s="1"/>
      <c r="F20954" s="1"/>
      <c r="G20954" s="1"/>
      <c r="H20954" s="1"/>
    </row>
    <row r="20955">
      <c r="A20955" s="1"/>
      <c r="B20955" s="1"/>
      <c r="C20955" s="1"/>
      <c r="D20955" s="8"/>
      <c r="E20955" s="1"/>
      <c r="F20955" s="1"/>
      <c r="G20955" s="1"/>
      <c r="H20955" s="1"/>
    </row>
    <row r="20956">
      <c r="A20956" s="1"/>
      <c r="B20956" s="1"/>
      <c r="C20956" s="1"/>
      <c r="D20956" s="8"/>
      <c r="E20956" s="1"/>
      <c r="F20956" s="1"/>
      <c r="G20956" s="1"/>
      <c r="H20956" s="1"/>
    </row>
    <row r="20957">
      <c r="A20957" s="1"/>
      <c r="B20957" s="1"/>
      <c r="C20957" s="1"/>
      <c r="D20957" s="8"/>
      <c r="E20957" s="1"/>
      <c r="F20957" s="1"/>
      <c r="G20957" s="1"/>
      <c r="H20957" s="1"/>
    </row>
    <row r="20958">
      <c r="A20958" s="1"/>
      <c r="B20958" s="1"/>
      <c r="C20958" s="1"/>
      <c r="D20958" s="8"/>
      <c r="E20958" s="1"/>
      <c r="F20958" s="1"/>
      <c r="G20958" s="1"/>
      <c r="H20958" s="1"/>
    </row>
    <row r="20959">
      <c r="A20959" s="1"/>
      <c r="B20959" s="1"/>
      <c r="C20959" s="1"/>
      <c r="D20959" s="8"/>
      <c r="E20959" s="1"/>
      <c r="F20959" s="1"/>
      <c r="G20959" s="1"/>
      <c r="H20959" s="1"/>
    </row>
    <row r="20960">
      <c r="A20960" s="1"/>
      <c r="B20960" s="1"/>
      <c r="C20960" s="1"/>
      <c r="D20960" s="8"/>
      <c r="E20960" s="1"/>
      <c r="F20960" s="1"/>
      <c r="G20960" s="1"/>
      <c r="H20960" s="1"/>
    </row>
    <row r="20961">
      <c r="A20961" s="1"/>
      <c r="B20961" s="1"/>
      <c r="C20961" s="1"/>
      <c r="D20961" s="8"/>
      <c r="E20961" s="1"/>
      <c r="F20961" s="1"/>
      <c r="G20961" s="1"/>
      <c r="H20961" s="1"/>
    </row>
    <row r="20962">
      <c r="A20962" s="1"/>
      <c r="B20962" s="1"/>
      <c r="C20962" s="1"/>
      <c r="D20962" s="8"/>
      <c r="E20962" s="1"/>
      <c r="F20962" s="1"/>
      <c r="G20962" s="1"/>
      <c r="H20962" s="1"/>
    </row>
    <row r="20963">
      <c r="A20963" s="1"/>
      <c r="B20963" s="1"/>
      <c r="C20963" s="1"/>
      <c r="D20963" s="8"/>
      <c r="E20963" s="1"/>
      <c r="F20963" s="1"/>
      <c r="G20963" s="1"/>
      <c r="H20963" s="1"/>
    </row>
    <row r="20964">
      <c r="A20964" s="1"/>
      <c r="B20964" s="1"/>
      <c r="C20964" s="1"/>
      <c r="D20964" s="8"/>
      <c r="E20964" s="1"/>
      <c r="F20964" s="1"/>
      <c r="G20964" s="1"/>
      <c r="H20964" s="1"/>
    </row>
    <row r="20965">
      <c r="A20965" s="1"/>
      <c r="B20965" s="1"/>
      <c r="C20965" s="1"/>
      <c r="D20965" s="8"/>
      <c r="E20965" s="1"/>
      <c r="F20965" s="1"/>
      <c r="G20965" s="1"/>
      <c r="H20965" s="1"/>
    </row>
    <row r="20966">
      <c r="A20966" s="1"/>
      <c r="B20966" s="1"/>
      <c r="C20966" s="1"/>
      <c r="D20966" s="8"/>
      <c r="E20966" s="1"/>
      <c r="F20966" s="1"/>
      <c r="G20966" s="1"/>
      <c r="H20966" s="1"/>
    </row>
    <row r="20967">
      <c r="A20967" s="1"/>
      <c r="B20967" s="1"/>
      <c r="C20967" s="1"/>
      <c r="D20967" s="8"/>
      <c r="E20967" s="1"/>
      <c r="F20967" s="1"/>
      <c r="G20967" s="1"/>
      <c r="H20967" s="1"/>
    </row>
    <row r="20968">
      <c r="A20968" s="1"/>
      <c r="B20968" s="1"/>
      <c r="C20968" s="1"/>
      <c r="D20968" s="8"/>
      <c r="E20968" s="1"/>
      <c r="F20968" s="1"/>
      <c r="G20968" s="1"/>
      <c r="H20968" s="1"/>
    </row>
    <row r="20969">
      <c r="A20969" s="1"/>
      <c r="B20969" s="1"/>
      <c r="C20969" s="1"/>
      <c r="D20969" s="8"/>
      <c r="E20969" s="1"/>
      <c r="F20969" s="1"/>
      <c r="G20969" s="1"/>
      <c r="H20969" s="1"/>
    </row>
    <row r="20970">
      <c r="A20970" s="1"/>
      <c r="B20970" s="1"/>
      <c r="C20970" s="1"/>
      <c r="D20970" s="8"/>
      <c r="E20970" s="1"/>
      <c r="F20970" s="1"/>
      <c r="G20970" s="1"/>
      <c r="H20970" s="1"/>
    </row>
    <row r="20971">
      <c r="A20971" s="1"/>
      <c r="B20971" s="1"/>
      <c r="C20971" s="1"/>
      <c r="D20971" s="8"/>
      <c r="E20971" s="1"/>
      <c r="F20971" s="1"/>
      <c r="G20971" s="1"/>
      <c r="H20971" s="1"/>
    </row>
    <row r="20972">
      <c r="A20972" s="1"/>
      <c r="B20972" s="1"/>
      <c r="C20972" s="1"/>
      <c r="D20972" s="8"/>
      <c r="E20972" s="1"/>
      <c r="F20972" s="1"/>
      <c r="G20972" s="1"/>
      <c r="H20972" s="1"/>
    </row>
    <row r="20973">
      <c r="A20973" s="1"/>
      <c r="B20973" s="1"/>
      <c r="C20973" s="1"/>
      <c r="D20973" s="8"/>
      <c r="E20973" s="1"/>
      <c r="F20973" s="1"/>
      <c r="G20973" s="1"/>
      <c r="H20973" s="1"/>
    </row>
    <row r="20974">
      <c r="A20974" s="1"/>
      <c r="B20974" s="1"/>
      <c r="C20974" s="1"/>
      <c r="D20974" s="8"/>
      <c r="E20974" s="1"/>
      <c r="F20974" s="1"/>
      <c r="G20974" s="1"/>
      <c r="H20974" s="1"/>
    </row>
    <row r="20975">
      <c r="A20975" s="1"/>
      <c r="B20975" s="1"/>
      <c r="C20975" s="1"/>
      <c r="D20975" s="8"/>
      <c r="E20975" s="1"/>
      <c r="F20975" s="1"/>
      <c r="G20975" s="1"/>
      <c r="H20975" s="1"/>
    </row>
    <row r="20976">
      <c r="A20976" s="1"/>
      <c r="B20976" s="1"/>
      <c r="C20976" s="1"/>
      <c r="D20976" s="8"/>
      <c r="E20976" s="1"/>
      <c r="F20976" s="1"/>
      <c r="G20976" s="1"/>
      <c r="H20976" s="1"/>
    </row>
    <row r="20977">
      <c r="A20977" s="1"/>
      <c r="B20977" s="1"/>
      <c r="C20977" s="1"/>
      <c r="D20977" s="8"/>
      <c r="E20977" s="1"/>
      <c r="F20977" s="1"/>
      <c r="G20977" s="1"/>
      <c r="H20977" s="1"/>
    </row>
    <row r="20978">
      <c r="A20978" s="1"/>
      <c r="B20978" s="1"/>
      <c r="C20978" s="1"/>
      <c r="D20978" s="8"/>
      <c r="E20978" s="1"/>
      <c r="F20978" s="1"/>
      <c r="G20978" s="1"/>
      <c r="H20978" s="1"/>
    </row>
    <row r="20979">
      <c r="A20979" s="1"/>
      <c r="B20979" s="1"/>
      <c r="C20979" s="1"/>
      <c r="D20979" s="8"/>
      <c r="E20979" s="1"/>
      <c r="F20979" s="1"/>
      <c r="G20979" s="1"/>
      <c r="H20979" s="1"/>
    </row>
    <row r="20980">
      <c r="A20980" s="1"/>
      <c r="B20980" s="1"/>
      <c r="C20980" s="1"/>
      <c r="D20980" s="8"/>
      <c r="E20980" s="1"/>
      <c r="F20980" s="1"/>
      <c r="G20980" s="1"/>
      <c r="H20980" s="1"/>
    </row>
    <row r="20981">
      <c r="A20981" s="1"/>
      <c r="B20981" s="1"/>
      <c r="C20981" s="1"/>
      <c r="D20981" s="8"/>
      <c r="E20981" s="1"/>
      <c r="F20981" s="1"/>
      <c r="G20981" s="1"/>
      <c r="H20981" s="1"/>
    </row>
    <row r="20982">
      <c r="A20982" s="1"/>
      <c r="B20982" s="1"/>
      <c r="C20982" s="1"/>
      <c r="D20982" s="8"/>
      <c r="E20982" s="1"/>
      <c r="F20982" s="1"/>
      <c r="G20982" s="1"/>
      <c r="H20982" s="1"/>
    </row>
    <row r="20983">
      <c r="A20983" s="1"/>
      <c r="B20983" s="1"/>
      <c r="C20983" s="1"/>
      <c r="D20983" s="8"/>
      <c r="E20983" s="1"/>
      <c r="F20983" s="1"/>
      <c r="G20983" s="1"/>
      <c r="H20983" s="1"/>
    </row>
    <row r="20984">
      <c r="A20984" s="1"/>
      <c r="B20984" s="1"/>
      <c r="C20984" s="1"/>
      <c r="D20984" s="8"/>
      <c r="E20984" s="1"/>
      <c r="F20984" s="1"/>
      <c r="G20984" s="1"/>
      <c r="H20984" s="1"/>
    </row>
    <row r="20985">
      <c r="A20985" s="1"/>
      <c r="B20985" s="1"/>
      <c r="C20985" s="1"/>
      <c r="D20985" s="8"/>
      <c r="E20985" s="1"/>
      <c r="F20985" s="1"/>
      <c r="G20985" s="1"/>
      <c r="H20985" s="1"/>
    </row>
    <row r="20986">
      <c r="A20986" s="1"/>
      <c r="B20986" s="1"/>
      <c r="C20986" s="1"/>
      <c r="D20986" s="8"/>
      <c r="E20986" s="1"/>
      <c r="F20986" s="1"/>
      <c r="G20986" s="1"/>
      <c r="H20986" s="1"/>
    </row>
    <row r="20987">
      <c r="A20987" s="1"/>
      <c r="B20987" s="1"/>
      <c r="C20987" s="1"/>
      <c r="D20987" s="8"/>
      <c r="E20987" s="1"/>
      <c r="F20987" s="1"/>
      <c r="G20987" s="1"/>
      <c r="H20987" s="1"/>
    </row>
    <row r="20988">
      <c r="A20988" s="1"/>
      <c r="B20988" s="1"/>
      <c r="C20988" s="1"/>
      <c r="D20988" s="8"/>
      <c r="E20988" s="1"/>
      <c r="F20988" s="1"/>
      <c r="G20988" s="1"/>
      <c r="H20988" s="1"/>
    </row>
    <row r="20989">
      <c r="A20989" s="1"/>
      <c r="B20989" s="1"/>
      <c r="C20989" s="1"/>
      <c r="D20989" s="8"/>
      <c r="E20989" s="1"/>
      <c r="F20989" s="1"/>
      <c r="G20989" s="1"/>
      <c r="H20989" s="1"/>
    </row>
    <row r="20990">
      <c r="A20990" s="1"/>
      <c r="B20990" s="1"/>
      <c r="C20990" s="1"/>
      <c r="D20990" s="8"/>
      <c r="E20990" s="1"/>
      <c r="F20990" s="1"/>
      <c r="G20990" s="1"/>
      <c r="H20990" s="1"/>
    </row>
    <row r="20991">
      <c r="A20991" s="1"/>
      <c r="B20991" s="1"/>
      <c r="C20991" s="1"/>
      <c r="D20991" s="8"/>
      <c r="E20991" s="1"/>
      <c r="F20991" s="1"/>
      <c r="G20991" s="1"/>
      <c r="H20991" s="1"/>
    </row>
    <row r="20992">
      <c r="A20992" s="1"/>
      <c r="B20992" s="1"/>
      <c r="C20992" s="1"/>
      <c r="D20992" s="8"/>
      <c r="E20992" s="1"/>
      <c r="F20992" s="1"/>
      <c r="G20992" s="1"/>
      <c r="H20992" s="1"/>
    </row>
    <row r="20993">
      <c r="A20993" s="1"/>
      <c r="B20993" s="1"/>
      <c r="C20993" s="1"/>
      <c r="D20993" s="8"/>
      <c r="E20993" s="1"/>
      <c r="F20993" s="1"/>
      <c r="G20993" s="1"/>
      <c r="H20993" s="1"/>
    </row>
    <row r="20994">
      <c r="A20994" s="1"/>
      <c r="B20994" s="1"/>
      <c r="C20994" s="1"/>
      <c r="D20994" s="8"/>
      <c r="E20994" s="1"/>
      <c r="F20994" s="1"/>
      <c r="G20994" s="1"/>
      <c r="H20994" s="1"/>
    </row>
    <row r="20995">
      <c r="A20995" s="1"/>
      <c r="B20995" s="1"/>
      <c r="C20995" s="1"/>
      <c r="D20995" s="8"/>
      <c r="E20995" s="1"/>
      <c r="F20995" s="1"/>
      <c r="G20995" s="1"/>
      <c r="H20995" s="1"/>
    </row>
    <row r="20996">
      <c r="A20996" s="1"/>
      <c r="B20996" s="1"/>
      <c r="C20996" s="1"/>
      <c r="D20996" s="8"/>
      <c r="E20996" s="1"/>
      <c r="F20996" s="1"/>
      <c r="G20996" s="1"/>
      <c r="H20996" s="1"/>
    </row>
    <row r="20997">
      <c r="A20997" s="1"/>
      <c r="B20997" s="1"/>
      <c r="C20997" s="1"/>
      <c r="D20997" s="8"/>
      <c r="E20997" s="1"/>
      <c r="F20997" s="1"/>
      <c r="G20997" s="1"/>
      <c r="H20997" s="1"/>
    </row>
    <row r="20998">
      <c r="A20998" s="1"/>
      <c r="B20998" s="1"/>
      <c r="C20998" s="1"/>
      <c r="D20998" s="8"/>
      <c r="E20998" s="1"/>
      <c r="F20998" s="1"/>
      <c r="G20998" s="1"/>
      <c r="H20998" s="1"/>
    </row>
    <row r="20999">
      <c r="A20999" s="1"/>
      <c r="B20999" s="1"/>
      <c r="C20999" s="1"/>
      <c r="D20999" s="8"/>
      <c r="E20999" s="1"/>
      <c r="F20999" s="1"/>
      <c r="G20999" s="1"/>
      <c r="H20999" s="1"/>
    </row>
    <row r="21000">
      <c r="A21000" s="1"/>
      <c r="B21000" s="1"/>
      <c r="C21000" s="1"/>
      <c r="D21000" s="8"/>
      <c r="E21000" s="1"/>
      <c r="F21000" s="1"/>
      <c r="G21000" s="1"/>
      <c r="H21000" s="1"/>
    </row>
    <row r="21001">
      <c r="A21001" s="1"/>
      <c r="B21001" s="1"/>
      <c r="C21001" s="1"/>
      <c r="D21001" s="8"/>
      <c r="E21001" s="1"/>
      <c r="F21001" s="1"/>
      <c r="G21001" s="1"/>
      <c r="H21001" s="1"/>
    </row>
    <row r="21002">
      <c r="A21002" s="1"/>
      <c r="B21002" s="1"/>
      <c r="C21002" s="1"/>
      <c r="D21002" s="8"/>
      <c r="E21002" s="1"/>
      <c r="F21002" s="1"/>
      <c r="G21002" s="1"/>
      <c r="H21002" s="1"/>
    </row>
    <row r="21003">
      <c r="A21003" s="1"/>
      <c r="B21003" s="1"/>
      <c r="C21003" s="1"/>
      <c r="D21003" s="8"/>
      <c r="E21003" s="1"/>
      <c r="F21003" s="1"/>
      <c r="G21003" s="1"/>
      <c r="H21003" s="1"/>
    </row>
    <row r="21004">
      <c r="A21004" s="1"/>
      <c r="B21004" s="1"/>
      <c r="C21004" s="1"/>
      <c r="D21004" s="8"/>
      <c r="E21004" s="1"/>
      <c r="F21004" s="1"/>
      <c r="G21004" s="1"/>
      <c r="H21004" s="1"/>
    </row>
    <row r="21005">
      <c r="A21005" s="1"/>
      <c r="B21005" s="1"/>
      <c r="C21005" s="1"/>
      <c r="D21005" s="8"/>
      <c r="E21005" s="1"/>
      <c r="F21005" s="1"/>
      <c r="G21005" s="1"/>
      <c r="H21005" s="1"/>
    </row>
    <row r="21006">
      <c r="A21006" s="1"/>
      <c r="B21006" s="1"/>
      <c r="C21006" s="1"/>
      <c r="D21006" s="8"/>
      <c r="E21006" s="1"/>
      <c r="F21006" s="1"/>
      <c r="G21006" s="1"/>
      <c r="H21006" s="1"/>
    </row>
    <row r="21007">
      <c r="A21007" s="1"/>
      <c r="B21007" s="1"/>
      <c r="C21007" s="1"/>
      <c r="D21007" s="8"/>
      <c r="E21007" s="1"/>
      <c r="F21007" s="1"/>
      <c r="G21007" s="1"/>
      <c r="H21007" s="1"/>
    </row>
    <row r="21008">
      <c r="A21008" s="1"/>
      <c r="B21008" s="1"/>
      <c r="C21008" s="1"/>
      <c r="D21008" s="8"/>
      <c r="E21008" s="1"/>
      <c r="F21008" s="1"/>
      <c r="G21008" s="1"/>
      <c r="H21008" s="1"/>
    </row>
    <row r="21009">
      <c r="A21009" s="1"/>
      <c r="B21009" s="1"/>
      <c r="C21009" s="1"/>
      <c r="D21009" s="8"/>
      <c r="E21009" s="1"/>
      <c r="F21009" s="1"/>
      <c r="G21009" s="1"/>
      <c r="H21009" s="1"/>
    </row>
    <row r="21010">
      <c r="A21010" s="1"/>
      <c r="B21010" s="1"/>
      <c r="C21010" s="1"/>
      <c r="D21010" s="8"/>
      <c r="E21010" s="1"/>
      <c r="F21010" s="1"/>
      <c r="G21010" s="1"/>
      <c r="H21010" s="1"/>
    </row>
    <row r="21011">
      <c r="A21011" s="1"/>
      <c r="B21011" s="1"/>
      <c r="C21011" s="1"/>
      <c r="D21011" s="8"/>
      <c r="E21011" s="1"/>
      <c r="F21011" s="1"/>
      <c r="G21011" s="1"/>
      <c r="H21011" s="1"/>
    </row>
    <row r="21012">
      <c r="A21012" s="1"/>
      <c r="B21012" s="1"/>
      <c r="C21012" s="1"/>
      <c r="D21012" s="8"/>
      <c r="E21012" s="1"/>
      <c r="F21012" s="1"/>
      <c r="G21012" s="1"/>
      <c r="H21012" s="1"/>
    </row>
    <row r="21013">
      <c r="A21013" s="1"/>
      <c r="B21013" s="1"/>
      <c r="C21013" s="1"/>
      <c r="D21013" s="8"/>
      <c r="E21013" s="1"/>
      <c r="F21013" s="1"/>
      <c r="G21013" s="1"/>
      <c r="H21013" s="1"/>
    </row>
    <row r="21014">
      <c r="A21014" s="1"/>
      <c r="B21014" s="1"/>
      <c r="C21014" s="1"/>
      <c r="D21014" s="8"/>
      <c r="E21014" s="1"/>
      <c r="F21014" s="1"/>
      <c r="G21014" s="1"/>
      <c r="H21014" s="1"/>
    </row>
    <row r="21015">
      <c r="A21015" s="1"/>
      <c r="B21015" s="1"/>
      <c r="C21015" s="1"/>
      <c r="D21015" s="8"/>
      <c r="E21015" s="1"/>
      <c r="F21015" s="1"/>
      <c r="G21015" s="1"/>
      <c r="H21015" s="1"/>
    </row>
    <row r="21016">
      <c r="A21016" s="1"/>
      <c r="B21016" s="1"/>
      <c r="C21016" s="1"/>
      <c r="D21016" s="8"/>
      <c r="E21016" s="1"/>
      <c r="F21016" s="1"/>
      <c r="G21016" s="1"/>
      <c r="H21016" s="1"/>
    </row>
    <row r="21017">
      <c r="A21017" s="1"/>
      <c r="B21017" s="1"/>
      <c r="C21017" s="1"/>
      <c r="D21017" s="8"/>
      <c r="E21017" s="1"/>
      <c r="F21017" s="1"/>
      <c r="G21017" s="1"/>
      <c r="H21017" s="1"/>
    </row>
    <row r="21018">
      <c r="A21018" s="1"/>
      <c r="B21018" s="1"/>
      <c r="C21018" s="1"/>
      <c r="D21018" s="8"/>
      <c r="E21018" s="1"/>
      <c r="F21018" s="1"/>
      <c r="G21018" s="1"/>
      <c r="H21018" s="1"/>
    </row>
    <row r="21019">
      <c r="A21019" s="1"/>
      <c r="B21019" s="1"/>
      <c r="C21019" s="1"/>
      <c r="D21019" s="8"/>
      <c r="E21019" s="1"/>
      <c r="F21019" s="1"/>
      <c r="G21019" s="1"/>
      <c r="H21019" s="1"/>
    </row>
    <row r="21020">
      <c r="A21020" s="1"/>
      <c r="B21020" s="1"/>
      <c r="C21020" s="1"/>
      <c r="D21020" s="8"/>
      <c r="E21020" s="1"/>
      <c r="F21020" s="1"/>
      <c r="G21020" s="1"/>
      <c r="H21020" s="1"/>
    </row>
    <row r="21021">
      <c r="A21021" s="1"/>
      <c r="B21021" s="1"/>
      <c r="C21021" s="1"/>
      <c r="D21021" s="8"/>
      <c r="E21021" s="1"/>
      <c r="F21021" s="1"/>
      <c r="G21021" s="1"/>
      <c r="H21021" s="1"/>
    </row>
    <row r="21022">
      <c r="A21022" s="1"/>
      <c r="B21022" s="1"/>
      <c r="C21022" s="1"/>
      <c r="D21022" s="8"/>
      <c r="E21022" s="1"/>
      <c r="F21022" s="1"/>
      <c r="G21022" s="1"/>
      <c r="H21022" s="1"/>
    </row>
    <row r="21023">
      <c r="A21023" s="1"/>
      <c r="B21023" s="1"/>
      <c r="C21023" s="1"/>
      <c r="D21023" s="8"/>
      <c r="E21023" s="1"/>
      <c r="F21023" s="1"/>
      <c r="G21023" s="1"/>
      <c r="H21023" s="1"/>
    </row>
    <row r="21024">
      <c r="A21024" s="1"/>
      <c r="B21024" s="1"/>
      <c r="C21024" s="1"/>
      <c r="D21024" s="8"/>
      <c r="E21024" s="1"/>
      <c r="F21024" s="1"/>
      <c r="G21024" s="1"/>
      <c r="H21024" s="1"/>
    </row>
    <row r="21025">
      <c r="A21025" s="1"/>
      <c r="B21025" s="1"/>
      <c r="C21025" s="1"/>
      <c r="D21025" s="8"/>
      <c r="E21025" s="1"/>
      <c r="F21025" s="1"/>
      <c r="G21025" s="1"/>
      <c r="H21025" s="1"/>
    </row>
    <row r="21026">
      <c r="A21026" s="1"/>
      <c r="B21026" s="1"/>
      <c r="C21026" s="1"/>
      <c r="D21026" s="8"/>
      <c r="E21026" s="1"/>
      <c r="F21026" s="1"/>
      <c r="G21026" s="1"/>
      <c r="H21026" s="1"/>
    </row>
    <row r="21027">
      <c r="A21027" s="1"/>
      <c r="B21027" s="1"/>
      <c r="C21027" s="1"/>
      <c r="D21027" s="8"/>
      <c r="E21027" s="1"/>
      <c r="F21027" s="1"/>
      <c r="G21027" s="1"/>
      <c r="H21027" s="1"/>
    </row>
    <row r="21028">
      <c r="A21028" s="1"/>
      <c r="B21028" s="1"/>
      <c r="C21028" s="1"/>
      <c r="D21028" s="8"/>
      <c r="E21028" s="1"/>
      <c r="F21028" s="1"/>
      <c r="G21028" s="1"/>
      <c r="H21028" s="1"/>
    </row>
    <row r="21029">
      <c r="A21029" s="1"/>
      <c r="B21029" s="1"/>
      <c r="C21029" s="1"/>
      <c r="D21029" s="8"/>
      <c r="E21029" s="1"/>
      <c r="F21029" s="1"/>
      <c r="G21029" s="1"/>
      <c r="H21029" s="1"/>
    </row>
    <row r="21030">
      <c r="A21030" s="1"/>
      <c r="B21030" s="1"/>
      <c r="C21030" s="1"/>
      <c r="D21030" s="8"/>
      <c r="E21030" s="1"/>
      <c r="F21030" s="1"/>
      <c r="G21030" s="1"/>
      <c r="H21030" s="1"/>
    </row>
    <row r="21031">
      <c r="A21031" s="1"/>
      <c r="B21031" s="1"/>
      <c r="C21031" s="1"/>
      <c r="D21031" s="8"/>
      <c r="E21031" s="1"/>
      <c r="F21031" s="1"/>
      <c r="G21031" s="1"/>
      <c r="H21031" s="1"/>
    </row>
    <row r="21032">
      <c r="A21032" s="1"/>
      <c r="B21032" s="1"/>
      <c r="C21032" s="1"/>
      <c r="D21032" s="8"/>
      <c r="E21032" s="1"/>
      <c r="F21032" s="1"/>
      <c r="G21032" s="1"/>
      <c r="H21032" s="1"/>
    </row>
    <row r="21033">
      <c r="A21033" s="1"/>
      <c r="B21033" s="1"/>
      <c r="C21033" s="1"/>
      <c r="D21033" s="8"/>
      <c r="E21033" s="1"/>
      <c r="F21033" s="1"/>
      <c r="G21033" s="1"/>
      <c r="H21033" s="1"/>
    </row>
    <row r="21034">
      <c r="A21034" s="1"/>
      <c r="B21034" s="1"/>
      <c r="C21034" s="1"/>
      <c r="D21034" s="8"/>
      <c r="E21034" s="1"/>
      <c r="F21034" s="1"/>
      <c r="G21034" s="1"/>
      <c r="H21034" s="1"/>
    </row>
    <row r="21035">
      <c r="A21035" s="1"/>
      <c r="B21035" s="1"/>
      <c r="C21035" s="1"/>
      <c r="D21035" s="8"/>
      <c r="E21035" s="1"/>
      <c r="F21035" s="1"/>
      <c r="G21035" s="1"/>
      <c r="H21035" s="1"/>
    </row>
    <row r="21036">
      <c r="A21036" s="1"/>
      <c r="B21036" s="1"/>
      <c r="C21036" s="1"/>
      <c r="D21036" s="8"/>
      <c r="E21036" s="1"/>
      <c r="F21036" s="1"/>
      <c r="G21036" s="1"/>
      <c r="H21036" s="1"/>
    </row>
    <row r="21037">
      <c r="A21037" s="1"/>
      <c r="B21037" s="1"/>
      <c r="C21037" s="1"/>
      <c r="D21037" s="8"/>
      <c r="E21037" s="1"/>
      <c r="F21037" s="1"/>
      <c r="G21037" s="1"/>
      <c r="H21037" s="1"/>
    </row>
    <row r="21038">
      <c r="A21038" s="1"/>
      <c r="B21038" s="1"/>
      <c r="C21038" s="1"/>
      <c r="D21038" s="8"/>
      <c r="E21038" s="1"/>
      <c r="F21038" s="1"/>
      <c r="G21038" s="1"/>
      <c r="H21038" s="1"/>
    </row>
    <row r="21039">
      <c r="A21039" s="1"/>
      <c r="B21039" s="1"/>
      <c r="C21039" s="1"/>
      <c r="D21039" s="8"/>
      <c r="E21039" s="1"/>
      <c r="F21039" s="1"/>
      <c r="G21039" s="1"/>
      <c r="H21039" s="1"/>
    </row>
    <row r="21040">
      <c r="A21040" s="1"/>
      <c r="B21040" s="1"/>
      <c r="C21040" s="1"/>
      <c r="D21040" s="8"/>
      <c r="E21040" s="1"/>
      <c r="F21040" s="1"/>
      <c r="G21040" s="1"/>
      <c r="H21040" s="1"/>
    </row>
    <row r="21041">
      <c r="A21041" s="1"/>
      <c r="B21041" s="1"/>
      <c r="C21041" s="1"/>
      <c r="D21041" s="8"/>
      <c r="E21041" s="1"/>
      <c r="F21041" s="1"/>
      <c r="G21041" s="1"/>
      <c r="H21041" s="1"/>
    </row>
    <row r="21042">
      <c r="A21042" s="1"/>
      <c r="B21042" s="1"/>
      <c r="C21042" s="1"/>
      <c r="D21042" s="8"/>
      <c r="E21042" s="1"/>
      <c r="F21042" s="1"/>
      <c r="G21042" s="1"/>
      <c r="H21042" s="1"/>
    </row>
    <row r="21043">
      <c r="A21043" s="1"/>
      <c r="B21043" s="1"/>
      <c r="C21043" s="1"/>
      <c r="D21043" s="8"/>
      <c r="E21043" s="1"/>
      <c r="F21043" s="1"/>
      <c r="G21043" s="1"/>
      <c r="H21043" s="1"/>
    </row>
    <row r="21044">
      <c r="A21044" s="1"/>
      <c r="B21044" s="1"/>
      <c r="C21044" s="1"/>
      <c r="D21044" s="8"/>
      <c r="E21044" s="1"/>
      <c r="F21044" s="1"/>
      <c r="G21044" s="1"/>
      <c r="H21044" s="1"/>
    </row>
    <row r="21045">
      <c r="A21045" s="1"/>
      <c r="B21045" s="1"/>
      <c r="C21045" s="1"/>
      <c r="D21045" s="8"/>
      <c r="E21045" s="1"/>
      <c r="F21045" s="1"/>
      <c r="G21045" s="1"/>
      <c r="H21045" s="1"/>
    </row>
    <row r="21046">
      <c r="A21046" s="1"/>
      <c r="B21046" s="1"/>
      <c r="C21046" s="1"/>
      <c r="D21046" s="8"/>
      <c r="E21046" s="1"/>
      <c r="F21046" s="1"/>
      <c r="G21046" s="1"/>
      <c r="H21046" s="1"/>
    </row>
    <row r="21047">
      <c r="A21047" s="1"/>
      <c r="B21047" s="1"/>
      <c r="C21047" s="1"/>
      <c r="D21047" s="8"/>
      <c r="E21047" s="1"/>
      <c r="F21047" s="1"/>
      <c r="G21047" s="1"/>
      <c r="H21047" s="1"/>
    </row>
    <row r="21048">
      <c r="A21048" s="1"/>
      <c r="B21048" s="1"/>
      <c r="C21048" s="1"/>
      <c r="D21048" s="8"/>
      <c r="E21048" s="1"/>
      <c r="F21048" s="1"/>
      <c r="G21048" s="1"/>
      <c r="H21048" s="1"/>
    </row>
    <row r="21049">
      <c r="A21049" s="1"/>
      <c r="B21049" s="1"/>
      <c r="C21049" s="1"/>
      <c r="D21049" s="8"/>
      <c r="E21049" s="1"/>
      <c r="F21049" s="1"/>
      <c r="G21049" s="1"/>
      <c r="H21049" s="1"/>
    </row>
    <row r="21050">
      <c r="A21050" s="1"/>
      <c r="B21050" s="1"/>
      <c r="C21050" s="1"/>
      <c r="D21050" s="8"/>
      <c r="E21050" s="1"/>
      <c r="F21050" s="1"/>
      <c r="G21050" s="1"/>
      <c r="H21050" s="1"/>
    </row>
    <row r="21051">
      <c r="A21051" s="1"/>
      <c r="B21051" s="1"/>
      <c r="C21051" s="1"/>
      <c r="D21051" s="8"/>
      <c r="E21051" s="1"/>
      <c r="F21051" s="1"/>
      <c r="G21051" s="1"/>
      <c r="H21051" s="1"/>
    </row>
    <row r="21052">
      <c r="A21052" s="1"/>
      <c r="B21052" s="1"/>
      <c r="C21052" s="1"/>
      <c r="D21052" s="8"/>
      <c r="E21052" s="1"/>
      <c r="F21052" s="1"/>
      <c r="G21052" s="1"/>
      <c r="H21052" s="1"/>
    </row>
    <row r="21053">
      <c r="A21053" s="1"/>
      <c r="B21053" s="1"/>
      <c r="C21053" s="1"/>
      <c r="D21053" s="8"/>
      <c r="E21053" s="1"/>
      <c r="F21053" s="1"/>
      <c r="G21053" s="1"/>
      <c r="H21053" s="1"/>
    </row>
    <row r="21054">
      <c r="A21054" s="1"/>
      <c r="B21054" s="1"/>
      <c r="C21054" s="1"/>
      <c r="D21054" s="8"/>
      <c r="E21054" s="1"/>
      <c r="F21054" s="1"/>
      <c r="G21054" s="1"/>
      <c r="H21054" s="1"/>
    </row>
    <row r="21055">
      <c r="A21055" s="1"/>
      <c r="B21055" s="1"/>
      <c r="C21055" s="1"/>
      <c r="D21055" s="8"/>
      <c r="E21055" s="1"/>
      <c r="F21055" s="1"/>
      <c r="G21055" s="1"/>
      <c r="H21055" s="1"/>
    </row>
    <row r="21056">
      <c r="A21056" s="1"/>
      <c r="B21056" s="1"/>
      <c r="C21056" s="1"/>
      <c r="D21056" s="8"/>
      <c r="E21056" s="1"/>
      <c r="F21056" s="1"/>
      <c r="G21056" s="1"/>
      <c r="H21056" s="1"/>
    </row>
    <row r="21057">
      <c r="A21057" s="1"/>
      <c r="B21057" s="1"/>
      <c r="C21057" s="1"/>
      <c r="D21057" s="8"/>
      <c r="E21057" s="1"/>
      <c r="F21057" s="1"/>
      <c r="G21057" s="1"/>
      <c r="H21057" s="1"/>
    </row>
    <row r="21058">
      <c r="A21058" s="1"/>
      <c r="B21058" s="1"/>
      <c r="C21058" s="1"/>
      <c r="D21058" s="8"/>
      <c r="E21058" s="1"/>
      <c r="F21058" s="1"/>
      <c r="G21058" s="1"/>
      <c r="H21058" s="1"/>
    </row>
    <row r="21059">
      <c r="A21059" s="1"/>
      <c r="B21059" s="1"/>
      <c r="C21059" s="1"/>
      <c r="D21059" s="8"/>
      <c r="E21059" s="1"/>
      <c r="F21059" s="1"/>
      <c r="G21059" s="1"/>
      <c r="H21059" s="1"/>
    </row>
    <row r="21060">
      <c r="A21060" s="1"/>
      <c r="B21060" s="1"/>
      <c r="C21060" s="1"/>
      <c r="D21060" s="8"/>
      <c r="E21060" s="1"/>
      <c r="F21060" s="1"/>
      <c r="G21060" s="1"/>
      <c r="H21060" s="1"/>
    </row>
    <row r="21061">
      <c r="A21061" s="1"/>
      <c r="B21061" s="1"/>
      <c r="C21061" s="1"/>
      <c r="D21061" s="8"/>
      <c r="E21061" s="1"/>
      <c r="F21061" s="1"/>
      <c r="G21061" s="1"/>
      <c r="H21061" s="1"/>
    </row>
    <row r="21062">
      <c r="A21062" s="1"/>
      <c r="B21062" s="1"/>
      <c r="C21062" s="1"/>
      <c r="D21062" s="8"/>
      <c r="E21062" s="1"/>
      <c r="F21062" s="1"/>
      <c r="G21062" s="1"/>
      <c r="H21062" s="1"/>
    </row>
    <row r="21063">
      <c r="A21063" s="1"/>
      <c r="B21063" s="1"/>
      <c r="C21063" s="1"/>
      <c r="D21063" s="8"/>
      <c r="E21063" s="1"/>
      <c r="F21063" s="1"/>
      <c r="G21063" s="1"/>
      <c r="H21063" s="1"/>
    </row>
    <row r="21064">
      <c r="A21064" s="1"/>
      <c r="B21064" s="1"/>
      <c r="C21064" s="1"/>
      <c r="D21064" s="8"/>
      <c r="E21064" s="1"/>
      <c r="F21064" s="1"/>
      <c r="G21064" s="1"/>
      <c r="H21064" s="1"/>
    </row>
    <row r="21065">
      <c r="A21065" s="1"/>
      <c r="B21065" s="1"/>
      <c r="C21065" s="1"/>
      <c r="D21065" s="8"/>
      <c r="E21065" s="1"/>
      <c r="F21065" s="1"/>
      <c r="G21065" s="1"/>
      <c r="H21065" s="1"/>
    </row>
    <row r="21066">
      <c r="A21066" s="1"/>
      <c r="B21066" s="1"/>
      <c r="C21066" s="1"/>
      <c r="D21066" s="8"/>
      <c r="E21066" s="1"/>
      <c r="F21066" s="1"/>
      <c r="G21066" s="1"/>
      <c r="H21066" s="1"/>
    </row>
    <row r="21067">
      <c r="A21067" s="1"/>
      <c r="B21067" s="1"/>
      <c r="C21067" s="1"/>
      <c r="D21067" s="8"/>
      <c r="E21067" s="1"/>
      <c r="F21067" s="1"/>
      <c r="G21067" s="1"/>
      <c r="H21067" s="1"/>
    </row>
    <row r="21068">
      <c r="A21068" s="1"/>
      <c r="B21068" s="1"/>
      <c r="C21068" s="1"/>
      <c r="D21068" s="8"/>
      <c r="E21068" s="1"/>
      <c r="F21068" s="1"/>
      <c r="G21068" s="1"/>
      <c r="H21068" s="1"/>
    </row>
    <row r="21069">
      <c r="A21069" s="1"/>
      <c r="B21069" s="1"/>
      <c r="C21069" s="1"/>
      <c r="D21069" s="8"/>
      <c r="E21069" s="1"/>
      <c r="F21069" s="1"/>
      <c r="G21069" s="1"/>
      <c r="H21069" s="1"/>
    </row>
    <row r="21070">
      <c r="A21070" s="1"/>
      <c r="B21070" s="1"/>
      <c r="C21070" s="1"/>
      <c r="D21070" s="8"/>
      <c r="E21070" s="1"/>
      <c r="F21070" s="1"/>
      <c r="G21070" s="1"/>
      <c r="H21070" s="1"/>
    </row>
    <row r="21071">
      <c r="A21071" s="1"/>
      <c r="B21071" s="1"/>
      <c r="C21071" s="1"/>
      <c r="D21071" s="8"/>
      <c r="E21071" s="1"/>
      <c r="F21071" s="1"/>
      <c r="G21071" s="1"/>
      <c r="H21071" s="1"/>
    </row>
    <row r="21072">
      <c r="A21072" s="1"/>
      <c r="B21072" s="1"/>
      <c r="C21072" s="1"/>
      <c r="D21072" s="8"/>
      <c r="E21072" s="1"/>
      <c r="F21072" s="1"/>
      <c r="G21072" s="1"/>
      <c r="H21072" s="1"/>
    </row>
    <row r="21073">
      <c r="A21073" s="1"/>
      <c r="B21073" s="1"/>
      <c r="C21073" s="1"/>
      <c r="D21073" s="8"/>
      <c r="E21073" s="1"/>
      <c r="F21073" s="1"/>
      <c r="G21073" s="1"/>
      <c r="H21073" s="1"/>
    </row>
    <row r="21074">
      <c r="A21074" s="1"/>
      <c r="B21074" s="1"/>
      <c r="C21074" s="1"/>
      <c r="D21074" s="8"/>
      <c r="E21074" s="1"/>
      <c r="F21074" s="1"/>
      <c r="G21074" s="1"/>
      <c r="H21074" s="1"/>
    </row>
    <row r="21075">
      <c r="A21075" s="1"/>
      <c r="B21075" s="1"/>
      <c r="C21075" s="1"/>
      <c r="D21075" s="8"/>
      <c r="E21075" s="1"/>
      <c r="F21075" s="1"/>
      <c r="G21075" s="1"/>
      <c r="H21075" s="1"/>
    </row>
    <row r="21076">
      <c r="A21076" s="1"/>
      <c r="B21076" s="1"/>
      <c r="C21076" s="1"/>
      <c r="D21076" s="8"/>
      <c r="E21076" s="1"/>
      <c r="F21076" s="1"/>
      <c r="G21076" s="1"/>
      <c r="H21076" s="1"/>
    </row>
    <row r="21077">
      <c r="A21077" s="1"/>
      <c r="B21077" s="1"/>
      <c r="C21077" s="1"/>
      <c r="D21077" s="8"/>
      <c r="E21077" s="1"/>
      <c r="F21077" s="1"/>
      <c r="G21077" s="1"/>
      <c r="H21077" s="1"/>
    </row>
    <row r="21078">
      <c r="A21078" s="1"/>
      <c r="B21078" s="1"/>
      <c r="C21078" s="1"/>
      <c r="D21078" s="8"/>
      <c r="E21078" s="1"/>
      <c r="F21078" s="1"/>
      <c r="G21078" s="1"/>
      <c r="H21078" s="1"/>
    </row>
    <row r="21079">
      <c r="A21079" s="1"/>
      <c r="B21079" s="1"/>
      <c r="C21079" s="1"/>
      <c r="D21079" s="8"/>
      <c r="E21079" s="1"/>
      <c r="F21079" s="1"/>
      <c r="G21079" s="1"/>
      <c r="H21079" s="1"/>
    </row>
    <row r="21080">
      <c r="A21080" s="1"/>
      <c r="B21080" s="1"/>
      <c r="C21080" s="1"/>
      <c r="D21080" s="8"/>
      <c r="E21080" s="1"/>
      <c r="F21080" s="1"/>
      <c r="G21080" s="1"/>
      <c r="H21080" s="1"/>
    </row>
    <row r="21081">
      <c r="A21081" s="1"/>
      <c r="B21081" s="1"/>
      <c r="C21081" s="1"/>
      <c r="D21081" s="8"/>
      <c r="E21081" s="1"/>
      <c r="F21081" s="1"/>
      <c r="G21081" s="1"/>
      <c r="H21081" s="1"/>
    </row>
    <row r="21082">
      <c r="A21082" s="1"/>
      <c r="B21082" s="1"/>
      <c r="C21082" s="1"/>
      <c r="D21082" s="8"/>
      <c r="E21082" s="1"/>
      <c r="F21082" s="1"/>
      <c r="G21082" s="1"/>
      <c r="H21082" s="1"/>
    </row>
    <row r="21083">
      <c r="A21083" s="1"/>
      <c r="B21083" s="1"/>
      <c r="C21083" s="1"/>
      <c r="D21083" s="8"/>
      <c r="E21083" s="1"/>
      <c r="F21083" s="1"/>
      <c r="G21083" s="1"/>
      <c r="H21083" s="1"/>
    </row>
    <row r="21084">
      <c r="A21084" s="1"/>
      <c r="B21084" s="1"/>
      <c r="C21084" s="1"/>
      <c r="D21084" s="8"/>
      <c r="E21084" s="1"/>
      <c r="F21084" s="1"/>
      <c r="G21084" s="1"/>
      <c r="H21084" s="1"/>
    </row>
    <row r="21085">
      <c r="A21085" s="1"/>
      <c r="B21085" s="1"/>
      <c r="C21085" s="1"/>
      <c r="D21085" s="8"/>
      <c r="E21085" s="1"/>
      <c r="F21085" s="1"/>
      <c r="G21085" s="1"/>
      <c r="H21085" s="1"/>
    </row>
    <row r="21086">
      <c r="A21086" s="1"/>
      <c r="B21086" s="1"/>
      <c r="C21086" s="1"/>
      <c r="D21086" s="8"/>
      <c r="E21086" s="1"/>
      <c r="F21086" s="1"/>
      <c r="G21086" s="1"/>
      <c r="H21086" s="1"/>
    </row>
    <row r="21087">
      <c r="A21087" s="1"/>
      <c r="B21087" s="1"/>
      <c r="C21087" s="1"/>
      <c r="D21087" s="8"/>
      <c r="E21087" s="1"/>
      <c r="F21087" s="1"/>
      <c r="G21087" s="1"/>
      <c r="H21087" s="1"/>
    </row>
    <row r="21088">
      <c r="A21088" s="1"/>
      <c r="B21088" s="1"/>
      <c r="C21088" s="1"/>
      <c r="D21088" s="8"/>
      <c r="E21088" s="1"/>
      <c r="F21088" s="1"/>
      <c r="G21088" s="1"/>
      <c r="H21088" s="1"/>
    </row>
    <row r="21089">
      <c r="A21089" s="1"/>
      <c r="B21089" s="1"/>
      <c r="C21089" s="1"/>
      <c r="D21089" s="8"/>
      <c r="E21089" s="1"/>
      <c r="F21089" s="1"/>
      <c r="G21089" s="1"/>
      <c r="H21089" s="1"/>
    </row>
    <row r="21090">
      <c r="A21090" s="1"/>
      <c r="B21090" s="1"/>
      <c r="C21090" s="1"/>
      <c r="D21090" s="8"/>
      <c r="E21090" s="1"/>
      <c r="F21090" s="1"/>
      <c r="G21090" s="1"/>
      <c r="H21090" s="1"/>
    </row>
    <row r="21091">
      <c r="A21091" s="1"/>
      <c r="B21091" s="1"/>
      <c r="C21091" s="1"/>
      <c r="D21091" s="8"/>
      <c r="E21091" s="1"/>
      <c r="F21091" s="1"/>
      <c r="G21091" s="1"/>
      <c r="H21091" s="1"/>
    </row>
    <row r="21092">
      <c r="A21092" s="1"/>
      <c r="B21092" s="1"/>
      <c r="C21092" s="1"/>
      <c r="D21092" s="8"/>
      <c r="E21092" s="1"/>
      <c r="F21092" s="1"/>
      <c r="G21092" s="1"/>
      <c r="H21092" s="1"/>
    </row>
    <row r="21093">
      <c r="A21093" s="1"/>
      <c r="B21093" s="1"/>
      <c r="C21093" s="1"/>
      <c r="D21093" s="8"/>
      <c r="E21093" s="1"/>
      <c r="F21093" s="1"/>
      <c r="G21093" s="1"/>
      <c r="H21093" s="1"/>
    </row>
    <row r="21094">
      <c r="A21094" s="1"/>
      <c r="B21094" s="1"/>
      <c r="C21094" s="1"/>
      <c r="D21094" s="8"/>
      <c r="E21094" s="1"/>
      <c r="F21094" s="1"/>
      <c r="G21094" s="1"/>
      <c r="H21094" s="1"/>
    </row>
    <row r="21095">
      <c r="A21095" s="1"/>
      <c r="B21095" s="1"/>
      <c r="C21095" s="1"/>
      <c r="D21095" s="8"/>
      <c r="E21095" s="1"/>
      <c r="F21095" s="1"/>
      <c r="G21095" s="1"/>
      <c r="H21095" s="1"/>
    </row>
    <row r="21096">
      <c r="A21096" s="1"/>
      <c r="B21096" s="1"/>
      <c r="C21096" s="1"/>
      <c r="D21096" s="8"/>
      <c r="E21096" s="1"/>
      <c r="F21096" s="1"/>
      <c r="G21096" s="1"/>
      <c r="H21096" s="1"/>
    </row>
    <row r="21097">
      <c r="A21097" s="1"/>
      <c r="B21097" s="1"/>
      <c r="C21097" s="1"/>
      <c r="D21097" s="8"/>
      <c r="E21097" s="1"/>
      <c r="F21097" s="1"/>
      <c r="G21097" s="1"/>
      <c r="H21097" s="1"/>
    </row>
    <row r="21098">
      <c r="A21098" s="1"/>
      <c r="B21098" s="1"/>
      <c r="C21098" s="1"/>
      <c r="D21098" s="8"/>
      <c r="E21098" s="1"/>
      <c r="F21098" s="1"/>
      <c r="G21098" s="1"/>
      <c r="H21098" s="1"/>
    </row>
    <row r="21099">
      <c r="A21099" s="1"/>
      <c r="B21099" s="1"/>
      <c r="C21099" s="1"/>
      <c r="D21099" s="8"/>
      <c r="E21099" s="1"/>
      <c r="F21099" s="1"/>
      <c r="G21099" s="1"/>
      <c r="H21099" s="1"/>
    </row>
    <row r="21100">
      <c r="A21100" s="1"/>
      <c r="B21100" s="1"/>
      <c r="C21100" s="1"/>
      <c r="D21100" s="8"/>
      <c r="E21100" s="1"/>
      <c r="F21100" s="1"/>
      <c r="G21100" s="1"/>
      <c r="H21100" s="1"/>
    </row>
    <row r="21101">
      <c r="A21101" s="1"/>
      <c r="B21101" s="1"/>
      <c r="C21101" s="1"/>
      <c r="D21101" s="8"/>
      <c r="E21101" s="1"/>
      <c r="F21101" s="1"/>
      <c r="G21101" s="1"/>
      <c r="H21101" s="1"/>
    </row>
    <row r="21102">
      <c r="A21102" s="1"/>
      <c r="B21102" s="1"/>
      <c r="C21102" s="1"/>
      <c r="D21102" s="8"/>
      <c r="E21102" s="1"/>
      <c r="F21102" s="1"/>
      <c r="G21102" s="1"/>
      <c r="H21102" s="1"/>
    </row>
    <row r="21103">
      <c r="A21103" s="1"/>
      <c r="B21103" s="1"/>
      <c r="C21103" s="1"/>
      <c r="D21103" s="8"/>
      <c r="E21103" s="1"/>
      <c r="F21103" s="1"/>
      <c r="G21103" s="1"/>
      <c r="H21103" s="1"/>
    </row>
    <row r="21104">
      <c r="A21104" s="1"/>
      <c r="B21104" s="1"/>
      <c r="C21104" s="1"/>
      <c r="D21104" s="8"/>
      <c r="E21104" s="1"/>
      <c r="F21104" s="1"/>
      <c r="G21104" s="1"/>
      <c r="H21104" s="1"/>
    </row>
    <row r="21105">
      <c r="A21105" s="1"/>
      <c r="B21105" s="1"/>
      <c r="C21105" s="1"/>
      <c r="D21105" s="8"/>
      <c r="E21105" s="1"/>
      <c r="F21105" s="1"/>
      <c r="G21105" s="1"/>
      <c r="H21105" s="1"/>
    </row>
    <row r="21106">
      <c r="A21106" s="1"/>
      <c r="B21106" s="1"/>
      <c r="C21106" s="1"/>
      <c r="D21106" s="8"/>
      <c r="E21106" s="1"/>
      <c r="F21106" s="1"/>
      <c r="G21106" s="1"/>
      <c r="H21106" s="1"/>
    </row>
    <row r="21107">
      <c r="A21107" s="1"/>
      <c r="B21107" s="1"/>
      <c r="C21107" s="1"/>
      <c r="D21107" s="8"/>
      <c r="E21107" s="1"/>
      <c r="F21107" s="1"/>
      <c r="G21107" s="1"/>
      <c r="H21107" s="1"/>
    </row>
    <row r="21108">
      <c r="A21108" s="1"/>
      <c r="B21108" s="1"/>
      <c r="C21108" s="1"/>
      <c r="D21108" s="8"/>
      <c r="E21108" s="1"/>
      <c r="F21108" s="1"/>
      <c r="G21108" s="1"/>
      <c r="H21108" s="1"/>
    </row>
    <row r="21109">
      <c r="A21109" s="1"/>
      <c r="B21109" s="1"/>
      <c r="C21109" s="1"/>
      <c r="D21109" s="8"/>
      <c r="E21109" s="1"/>
      <c r="F21109" s="1"/>
      <c r="G21109" s="1"/>
      <c r="H21109" s="1"/>
    </row>
    <row r="21110">
      <c r="A21110" s="1"/>
      <c r="B21110" s="1"/>
      <c r="C21110" s="1"/>
      <c r="D21110" s="8"/>
      <c r="E21110" s="1"/>
      <c r="F21110" s="1"/>
      <c r="G21110" s="1"/>
      <c r="H21110" s="1"/>
    </row>
    <row r="21111">
      <c r="A21111" s="1"/>
      <c r="B21111" s="1"/>
      <c r="C21111" s="1"/>
      <c r="D21111" s="8"/>
      <c r="E21111" s="1"/>
      <c r="F21111" s="1"/>
      <c r="G21111" s="1"/>
      <c r="H21111" s="1"/>
    </row>
    <row r="21112">
      <c r="A21112" s="1"/>
      <c r="B21112" s="1"/>
      <c r="C21112" s="1"/>
      <c r="D21112" s="8"/>
      <c r="E21112" s="1"/>
      <c r="F21112" s="1"/>
      <c r="G21112" s="1"/>
      <c r="H21112" s="1"/>
    </row>
    <row r="21113">
      <c r="A21113" s="1"/>
      <c r="B21113" s="1"/>
      <c r="C21113" s="1"/>
      <c r="D21113" s="8"/>
      <c r="E21113" s="1"/>
      <c r="F21113" s="1"/>
      <c r="G21113" s="1"/>
      <c r="H21113" s="1"/>
    </row>
    <row r="21114">
      <c r="A21114" s="1"/>
      <c r="B21114" s="1"/>
      <c r="C21114" s="1"/>
      <c r="D21114" s="8"/>
      <c r="E21114" s="1"/>
      <c r="F21114" s="1"/>
      <c r="G21114" s="1"/>
      <c r="H21114" s="1"/>
    </row>
    <row r="21115">
      <c r="A21115" s="1"/>
      <c r="B21115" s="1"/>
      <c r="C21115" s="1"/>
      <c r="D21115" s="8"/>
      <c r="E21115" s="1"/>
      <c r="F21115" s="1"/>
      <c r="G21115" s="1"/>
      <c r="H21115" s="1"/>
    </row>
    <row r="21116">
      <c r="A21116" s="1"/>
      <c r="B21116" s="1"/>
      <c r="C21116" s="1"/>
      <c r="D21116" s="8"/>
      <c r="E21116" s="1"/>
      <c r="F21116" s="1"/>
      <c r="G21116" s="1"/>
      <c r="H21116" s="1"/>
    </row>
    <row r="21117">
      <c r="A21117" s="1"/>
      <c r="B21117" s="1"/>
      <c r="C21117" s="1"/>
      <c r="D21117" s="8"/>
      <c r="E21117" s="1"/>
      <c r="F21117" s="1"/>
      <c r="G21117" s="1"/>
      <c r="H21117" s="1"/>
    </row>
    <row r="21118">
      <c r="A21118" s="1"/>
      <c r="B21118" s="1"/>
      <c r="C21118" s="1"/>
      <c r="D21118" s="8"/>
      <c r="E21118" s="1"/>
      <c r="F21118" s="1"/>
      <c r="G21118" s="1"/>
      <c r="H21118" s="1"/>
    </row>
    <row r="21119">
      <c r="A21119" s="1"/>
      <c r="B21119" s="1"/>
      <c r="C21119" s="1"/>
      <c r="D21119" s="8"/>
      <c r="E21119" s="1"/>
      <c r="F21119" s="1"/>
      <c r="G21119" s="1"/>
      <c r="H21119" s="1"/>
    </row>
    <row r="21120">
      <c r="A21120" s="1"/>
      <c r="B21120" s="1"/>
      <c r="C21120" s="1"/>
      <c r="D21120" s="8"/>
      <c r="E21120" s="1"/>
      <c r="F21120" s="1"/>
      <c r="G21120" s="1"/>
      <c r="H21120" s="1"/>
    </row>
    <row r="21121">
      <c r="A21121" s="1"/>
      <c r="B21121" s="1"/>
      <c r="C21121" s="1"/>
      <c r="D21121" s="8"/>
      <c r="E21121" s="1"/>
      <c r="F21121" s="1"/>
      <c r="G21121" s="1"/>
      <c r="H21121" s="1"/>
    </row>
    <row r="21122">
      <c r="A21122" s="1"/>
      <c r="B21122" s="1"/>
      <c r="C21122" s="1"/>
      <c r="D21122" s="8"/>
      <c r="E21122" s="1"/>
      <c r="F21122" s="1"/>
      <c r="G21122" s="1"/>
      <c r="H21122" s="1"/>
    </row>
    <row r="21123">
      <c r="A21123" s="1"/>
      <c r="B21123" s="1"/>
      <c r="C21123" s="1"/>
      <c r="D21123" s="8"/>
      <c r="E21123" s="1"/>
      <c r="F21123" s="1"/>
      <c r="G21123" s="1"/>
      <c r="H21123" s="1"/>
    </row>
    <row r="21124">
      <c r="A21124" s="1"/>
      <c r="B21124" s="1"/>
      <c r="C21124" s="1"/>
      <c r="D21124" s="8"/>
      <c r="E21124" s="1"/>
      <c r="F21124" s="1"/>
      <c r="G21124" s="1"/>
      <c r="H21124" s="1"/>
    </row>
    <row r="21125">
      <c r="A21125" s="1"/>
      <c r="B21125" s="1"/>
      <c r="C21125" s="1"/>
      <c r="D21125" s="8"/>
      <c r="E21125" s="1"/>
      <c r="F21125" s="1"/>
      <c r="G21125" s="1"/>
      <c r="H21125" s="1"/>
    </row>
    <row r="21126">
      <c r="A21126" s="1"/>
      <c r="B21126" s="1"/>
      <c r="C21126" s="1"/>
      <c r="D21126" s="8"/>
      <c r="E21126" s="1"/>
      <c r="F21126" s="1"/>
      <c r="G21126" s="1"/>
      <c r="H21126" s="1"/>
    </row>
    <row r="21127">
      <c r="A21127" s="1"/>
      <c r="B21127" s="1"/>
      <c r="C21127" s="1"/>
      <c r="D21127" s="8"/>
      <c r="E21127" s="1"/>
      <c r="F21127" s="1"/>
      <c r="G21127" s="1"/>
      <c r="H21127" s="1"/>
    </row>
    <row r="21128">
      <c r="A21128" s="1"/>
      <c r="B21128" s="1"/>
      <c r="C21128" s="1"/>
      <c r="D21128" s="8"/>
      <c r="E21128" s="1"/>
      <c r="F21128" s="1"/>
      <c r="G21128" s="1"/>
      <c r="H21128" s="1"/>
    </row>
    <row r="21129">
      <c r="A21129" s="1"/>
      <c r="B21129" s="1"/>
      <c r="C21129" s="1"/>
      <c r="D21129" s="8"/>
      <c r="E21129" s="1"/>
      <c r="F21129" s="1"/>
      <c r="G21129" s="1"/>
      <c r="H21129" s="1"/>
    </row>
    <row r="21130">
      <c r="A21130" s="1"/>
      <c r="B21130" s="1"/>
      <c r="C21130" s="1"/>
      <c r="D21130" s="8"/>
      <c r="E21130" s="1"/>
      <c r="F21130" s="1"/>
      <c r="G21130" s="1"/>
      <c r="H21130" s="1"/>
    </row>
    <row r="21131">
      <c r="A21131" s="1"/>
      <c r="B21131" s="1"/>
      <c r="C21131" s="1"/>
      <c r="D21131" s="8"/>
      <c r="E21131" s="1"/>
      <c r="F21131" s="1"/>
      <c r="G21131" s="1"/>
      <c r="H21131" s="1"/>
    </row>
    <row r="21132">
      <c r="A21132" s="1"/>
      <c r="B21132" s="1"/>
      <c r="C21132" s="1"/>
      <c r="D21132" s="8"/>
      <c r="E21132" s="1"/>
      <c r="F21132" s="1"/>
      <c r="G21132" s="1"/>
      <c r="H21132" s="1"/>
    </row>
    <row r="21133">
      <c r="A21133" s="1"/>
      <c r="B21133" s="1"/>
      <c r="C21133" s="1"/>
      <c r="D21133" s="8"/>
      <c r="E21133" s="1"/>
      <c r="F21133" s="1"/>
      <c r="G21133" s="1"/>
      <c r="H21133" s="1"/>
    </row>
    <row r="21134">
      <c r="A21134" s="1"/>
      <c r="B21134" s="1"/>
      <c r="C21134" s="1"/>
      <c r="D21134" s="8"/>
      <c r="E21134" s="1"/>
      <c r="F21134" s="1"/>
      <c r="G21134" s="1"/>
      <c r="H21134" s="1"/>
    </row>
    <row r="21135">
      <c r="A21135" s="1"/>
      <c r="B21135" s="1"/>
      <c r="C21135" s="1"/>
      <c r="D21135" s="8"/>
      <c r="E21135" s="1"/>
      <c r="F21135" s="1"/>
      <c r="G21135" s="1"/>
      <c r="H21135" s="1"/>
    </row>
    <row r="21136">
      <c r="A21136" s="1"/>
      <c r="B21136" s="1"/>
      <c r="C21136" s="1"/>
      <c r="D21136" s="8"/>
      <c r="E21136" s="1"/>
      <c r="F21136" s="1"/>
      <c r="G21136" s="1"/>
      <c r="H21136" s="1"/>
    </row>
    <row r="21137">
      <c r="A21137" s="1"/>
      <c r="B21137" s="1"/>
      <c r="C21137" s="1"/>
      <c r="D21137" s="8"/>
      <c r="E21137" s="1"/>
      <c r="F21137" s="1"/>
      <c r="G21137" s="1"/>
      <c r="H21137" s="1"/>
    </row>
    <row r="21138">
      <c r="A21138" s="1"/>
      <c r="B21138" s="1"/>
      <c r="C21138" s="1"/>
      <c r="D21138" s="8"/>
      <c r="E21138" s="1"/>
      <c r="F21138" s="1"/>
      <c r="G21138" s="1"/>
      <c r="H21138" s="1"/>
    </row>
    <row r="21139">
      <c r="A21139" s="1"/>
      <c r="B21139" s="1"/>
      <c r="C21139" s="1"/>
      <c r="D21139" s="8"/>
      <c r="E21139" s="1"/>
      <c r="F21139" s="1"/>
      <c r="G21139" s="1"/>
      <c r="H21139" s="1"/>
    </row>
    <row r="21140">
      <c r="A21140" s="1"/>
      <c r="B21140" s="1"/>
      <c r="C21140" s="1"/>
      <c r="D21140" s="8"/>
      <c r="E21140" s="1"/>
      <c r="F21140" s="1"/>
      <c r="G21140" s="1"/>
      <c r="H21140" s="1"/>
    </row>
    <row r="21141">
      <c r="A21141" s="1"/>
      <c r="B21141" s="1"/>
      <c r="C21141" s="1"/>
      <c r="D21141" s="8"/>
      <c r="E21141" s="1"/>
      <c r="F21141" s="1"/>
      <c r="G21141" s="1"/>
      <c r="H21141" s="1"/>
    </row>
    <row r="21142">
      <c r="A21142" s="1"/>
      <c r="B21142" s="1"/>
      <c r="C21142" s="1"/>
      <c r="D21142" s="8"/>
      <c r="E21142" s="1"/>
      <c r="F21142" s="1"/>
      <c r="G21142" s="1"/>
      <c r="H21142" s="1"/>
    </row>
    <row r="21143">
      <c r="A21143" s="1"/>
      <c r="B21143" s="1"/>
      <c r="C21143" s="1"/>
      <c r="D21143" s="8"/>
      <c r="E21143" s="1"/>
      <c r="F21143" s="1"/>
      <c r="G21143" s="1"/>
      <c r="H21143" s="1"/>
    </row>
    <row r="21144">
      <c r="A21144" s="1"/>
      <c r="B21144" s="1"/>
      <c r="C21144" s="1"/>
      <c r="D21144" s="8"/>
      <c r="E21144" s="1"/>
      <c r="F21144" s="1"/>
      <c r="G21144" s="1"/>
      <c r="H21144" s="1"/>
    </row>
    <row r="21145">
      <c r="A21145" s="1"/>
      <c r="B21145" s="1"/>
      <c r="C21145" s="1"/>
      <c r="D21145" s="8"/>
      <c r="E21145" s="1"/>
      <c r="F21145" s="1"/>
      <c r="G21145" s="1"/>
      <c r="H21145" s="1"/>
    </row>
    <row r="21146">
      <c r="A21146" s="1"/>
      <c r="B21146" s="1"/>
      <c r="C21146" s="1"/>
      <c r="D21146" s="8"/>
      <c r="E21146" s="1"/>
      <c r="F21146" s="1"/>
      <c r="G21146" s="1"/>
      <c r="H21146" s="1"/>
    </row>
    <row r="21147">
      <c r="A21147" s="1"/>
      <c r="B21147" s="1"/>
      <c r="C21147" s="1"/>
      <c r="D21147" s="8"/>
      <c r="E21147" s="1"/>
      <c r="F21147" s="1"/>
      <c r="G21147" s="1"/>
      <c r="H21147" s="1"/>
    </row>
    <row r="21148">
      <c r="A21148" s="1"/>
      <c r="B21148" s="1"/>
      <c r="C21148" s="1"/>
      <c r="D21148" s="8"/>
      <c r="E21148" s="1"/>
      <c r="F21148" s="1"/>
      <c r="G21148" s="1"/>
      <c r="H21148" s="1"/>
    </row>
    <row r="21149">
      <c r="A21149" s="1"/>
      <c r="B21149" s="1"/>
      <c r="C21149" s="1"/>
      <c r="D21149" s="8"/>
      <c r="E21149" s="1"/>
      <c r="F21149" s="1"/>
      <c r="G21149" s="1"/>
      <c r="H21149" s="1"/>
    </row>
    <row r="21150">
      <c r="A21150" s="1"/>
      <c r="B21150" s="1"/>
      <c r="C21150" s="1"/>
      <c r="D21150" s="8"/>
      <c r="E21150" s="1"/>
      <c r="F21150" s="1"/>
      <c r="G21150" s="1"/>
      <c r="H21150" s="1"/>
    </row>
    <row r="21151">
      <c r="A21151" s="1"/>
      <c r="B21151" s="1"/>
      <c r="C21151" s="1"/>
      <c r="D21151" s="8"/>
      <c r="E21151" s="1"/>
      <c r="F21151" s="1"/>
      <c r="G21151" s="1"/>
      <c r="H21151" s="1"/>
    </row>
    <row r="21152">
      <c r="A21152" s="1"/>
      <c r="B21152" s="1"/>
      <c r="C21152" s="1"/>
      <c r="D21152" s="8"/>
      <c r="E21152" s="1"/>
      <c r="F21152" s="1"/>
      <c r="G21152" s="1"/>
      <c r="H21152" s="1"/>
    </row>
    <row r="21153">
      <c r="A21153" s="1"/>
      <c r="B21153" s="1"/>
      <c r="C21153" s="1"/>
      <c r="D21153" s="8"/>
      <c r="E21153" s="1"/>
      <c r="F21153" s="1"/>
      <c r="G21153" s="1"/>
      <c r="H21153" s="1"/>
    </row>
    <row r="21154">
      <c r="A21154" s="1"/>
      <c r="B21154" s="1"/>
      <c r="C21154" s="1"/>
      <c r="D21154" s="8"/>
      <c r="E21154" s="1"/>
      <c r="F21154" s="1"/>
      <c r="G21154" s="1"/>
      <c r="H21154" s="1"/>
    </row>
    <row r="21155">
      <c r="A21155" s="1"/>
      <c r="B21155" s="1"/>
      <c r="C21155" s="1"/>
      <c r="D21155" s="8"/>
      <c r="E21155" s="1"/>
      <c r="F21155" s="1"/>
      <c r="G21155" s="1"/>
      <c r="H21155" s="1"/>
    </row>
    <row r="21156">
      <c r="A21156" s="1"/>
      <c r="B21156" s="1"/>
      <c r="C21156" s="1"/>
      <c r="D21156" s="8"/>
      <c r="E21156" s="1"/>
      <c r="F21156" s="1"/>
      <c r="G21156" s="1"/>
      <c r="H21156" s="1"/>
    </row>
    <row r="21157">
      <c r="A21157" s="1"/>
      <c r="B21157" s="1"/>
      <c r="C21157" s="1"/>
      <c r="D21157" s="8"/>
      <c r="E21157" s="1"/>
      <c r="F21157" s="1"/>
      <c r="G21157" s="1"/>
      <c r="H21157" s="1"/>
    </row>
    <row r="21158">
      <c r="A21158" s="1"/>
      <c r="B21158" s="1"/>
      <c r="C21158" s="1"/>
      <c r="D21158" s="8"/>
      <c r="E21158" s="1"/>
      <c r="F21158" s="1"/>
      <c r="G21158" s="1"/>
      <c r="H21158" s="1"/>
    </row>
    <row r="21159">
      <c r="A21159" s="1"/>
      <c r="B21159" s="1"/>
      <c r="C21159" s="1"/>
      <c r="D21159" s="8"/>
      <c r="E21159" s="1"/>
      <c r="F21159" s="1"/>
      <c r="G21159" s="1"/>
      <c r="H21159" s="1"/>
    </row>
    <row r="21160">
      <c r="A21160" s="1"/>
      <c r="B21160" s="1"/>
      <c r="C21160" s="1"/>
      <c r="D21160" s="8"/>
      <c r="E21160" s="1"/>
      <c r="F21160" s="1"/>
      <c r="G21160" s="1"/>
      <c r="H21160" s="1"/>
    </row>
    <row r="21161">
      <c r="A21161" s="1"/>
      <c r="B21161" s="1"/>
      <c r="C21161" s="1"/>
      <c r="D21161" s="8"/>
      <c r="E21161" s="1"/>
      <c r="F21161" s="1"/>
      <c r="G21161" s="1"/>
      <c r="H21161" s="1"/>
    </row>
    <row r="21162">
      <c r="A21162" s="1"/>
      <c r="B21162" s="1"/>
      <c r="C21162" s="1"/>
      <c r="D21162" s="8"/>
      <c r="E21162" s="1"/>
      <c r="F21162" s="1"/>
      <c r="G21162" s="1"/>
      <c r="H21162" s="1"/>
    </row>
    <row r="21163">
      <c r="A21163" s="1"/>
      <c r="B21163" s="1"/>
      <c r="C21163" s="1"/>
      <c r="D21163" s="8"/>
      <c r="E21163" s="1"/>
      <c r="F21163" s="1"/>
      <c r="G21163" s="1"/>
      <c r="H21163" s="1"/>
    </row>
    <row r="21164">
      <c r="A21164" s="1"/>
      <c r="B21164" s="1"/>
      <c r="C21164" s="1"/>
      <c r="D21164" s="8"/>
      <c r="E21164" s="1"/>
      <c r="F21164" s="1"/>
      <c r="G21164" s="1"/>
      <c r="H21164" s="1"/>
    </row>
    <row r="21165">
      <c r="A21165" s="1"/>
      <c r="B21165" s="1"/>
      <c r="C21165" s="1"/>
      <c r="D21165" s="8"/>
      <c r="E21165" s="1"/>
      <c r="F21165" s="1"/>
      <c r="G21165" s="1"/>
      <c r="H21165" s="1"/>
    </row>
    <row r="21166">
      <c r="A21166" s="1"/>
      <c r="B21166" s="1"/>
      <c r="C21166" s="1"/>
      <c r="D21166" s="8"/>
      <c r="E21166" s="1"/>
      <c r="F21166" s="1"/>
      <c r="G21166" s="1"/>
      <c r="H21166" s="1"/>
    </row>
    <row r="21167">
      <c r="A21167" s="1"/>
      <c r="B21167" s="1"/>
      <c r="C21167" s="1"/>
      <c r="D21167" s="8"/>
      <c r="E21167" s="1"/>
      <c r="F21167" s="1"/>
      <c r="G21167" s="1"/>
      <c r="H21167" s="1"/>
    </row>
    <row r="21168">
      <c r="A21168" s="1"/>
      <c r="B21168" s="1"/>
      <c r="C21168" s="1"/>
      <c r="D21168" s="8"/>
      <c r="E21168" s="1"/>
      <c r="F21168" s="1"/>
      <c r="G21168" s="1"/>
      <c r="H21168" s="1"/>
    </row>
    <row r="21169">
      <c r="A21169" s="1"/>
      <c r="B21169" s="1"/>
      <c r="C21169" s="1"/>
      <c r="D21169" s="8"/>
      <c r="E21169" s="1"/>
      <c r="F21169" s="1"/>
      <c r="G21169" s="1"/>
      <c r="H21169" s="1"/>
    </row>
    <row r="21170">
      <c r="A21170" s="1"/>
      <c r="B21170" s="1"/>
      <c r="C21170" s="1"/>
      <c r="D21170" s="8"/>
      <c r="E21170" s="1"/>
      <c r="F21170" s="1"/>
      <c r="G21170" s="1"/>
      <c r="H21170" s="1"/>
    </row>
    <row r="21171">
      <c r="A21171" s="1"/>
      <c r="B21171" s="1"/>
      <c r="C21171" s="1"/>
      <c r="D21171" s="8"/>
      <c r="E21171" s="1"/>
      <c r="F21171" s="1"/>
      <c r="G21171" s="1"/>
      <c r="H21171" s="1"/>
    </row>
    <row r="21172">
      <c r="A21172" s="1"/>
      <c r="B21172" s="1"/>
      <c r="C21172" s="1"/>
      <c r="D21172" s="8"/>
      <c r="E21172" s="1"/>
      <c r="F21172" s="1"/>
      <c r="G21172" s="1"/>
      <c r="H21172" s="1"/>
    </row>
    <row r="21173">
      <c r="A21173" s="1"/>
      <c r="B21173" s="1"/>
      <c r="C21173" s="1"/>
      <c r="D21173" s="8"/>
      <c r="E21173" s="1"/>
      <c r="F21173" s="1"/>
      <c r="G21173" s="1"/>
      <c r="H21173" s="1"/>
    </row>
    <row r="21174">
      <c r="A21174" s="1"/>
      <c r="B21174" s="1"/>
      <c r="C21174" s="1"/>
      <c r="D21174" s="8"/>
      <c r="E21174" s="1"/>
      <c r="F21174" s="1"/>
      <c r="G21174" s="1"/>
      <c r="H21174" s="1"/>
    </row>
    <row r="21175">
      <c r="A21175" s="1"/>
      <c r="B21175" s="1"/>
      <c r="C21175" s="1"/>
      <c r="D21175" s="8"/>
      <c r="E21175" s="1"/>
      <c r="F21175" s="1"/>
      <c r="G21175" s="1"/>
      <c r="H21175" s="1"/>
    </row>
    <row r="21176">
      <c r="A21176" s="1"/>
      <c r="B21176" s="1"/>
      <c r="C21176" s="1"/>
      <c r="D21176" s="8"/>
      <c r="E21176" s="1"/>
      <c r="F21176" s="1"/>
      <c r="G21176" s="1"/>
      <c r="H21176" s="1"/>
    </row>
    <row r="21177">
      <c r="A21177" s="1"/>
      <c r="B21177" s="1"/>
      <c r="C21177" s="1"/>
      <c r="D21177" s="8"/>
      <c r="E21177" s="1"/>
      <c r="F21177" s="1"/>
      <c r="G21177" s="1"/>
      <c r="H21177" s="1"/>
    </row>
    <row r="21178">
      <c r="A21178" s="1"/>
      <c r="B21178" s="1"/>
      <c r="C21178" s="1"/>
      <c r="D21178" s="8"/>
      <c r="E21178" s="1"/>
      <c r="F21178" s="1"/>
      <c r="G21178" s="1"/>
      <c r="H21178" s="1"/>
    </row>
    <row r="21179">
      <c r="A21179" s="1"/>
      <c r="B21179" s="1"/>
      <c r="C21179" s="1"/>
      <c r="D21179" s="8"/>
      <c r="E21179" s="1"/>
      <c r="F21179" s="1"/>
      <c r="G21179" s="1"/>
      <c r="H21179" s="1"/>
    </row>
    <row r="21180">
      <c r="A21180" s="1"/>
      <c r="B21180" s="1"/>
      <c r="C21180" s="1"/>
      <c r="D21180" s="8"/>
      <c r="E21180" s="1"/>
      <c r="F21180" s="1"/>
      <c r="G21180" s="1"/>
      <c r="H21180" s="1"/>
    </row>
    <row r="21181">
      <c r="A21181" s="1"/>
      <c r="B21181" s="1"/>
      <c r="C21181" s="1"/>
      <c r="D21181" s="8"/>
      <c r="E21181" s="1"/>
      <c r="F21181" s="1"/>
      <c r="G21181" s="1"/>
      <c r="H21181" s="1"/>
    </row>
    <row r="21182">
      <c r="A21182" s="1"/>
      <c r="B21182" s="1"/>
      <c r="C21182" s="1"/>
      <c r="D21182" s="8"/>
      <c r="E21182" s="1"/>
      <c r="F21182" s="1"/>
      <c r="G21182" s="1"/>
      <c r="H21182" s="1"/>
    </row>
    <row r="21183">
      <c r="A21183" s="1"/>
      <c r="B21183" s="1"/>
      <c r="C21183" s="1"/>
      <c r="D21183" s="8"/>
      <c r="E21183" s="1"/>
      <c r="F21183" s="1"/>
      <c r="G21183" s="1"/>
      <c r="H21183" s="1"/>
    </row>
    <row r="21184">
      <c r="A21184" s="1"/>
      <c r="B21184" s="1"/>
      <c r="C21184" s="1"/>
      <c r="D21184" s="8"/>
      <c r="E21184" s="1"/>
      <c r="F21184" s="1"/>
      <c r="G21184" s="1"/>
      <c r="H21184" s="1"/>
    </row>
    <row r="21185">
      <c r="A21185" s="1"/>
      <c r="B21185" s="1"/>
      <c r="C21185" s="1"/>
      <c r="D21185" s="8"/>
      <c r="E21185" s="1"/>
      <c r="F21185" s="1"/>
      <c r="G21185" s="1"/>
      <c r="H21185" s="1"/>
    </row>
    <row r="21186">
      <c r="A21186" s="1"/>
      <c r="B21186" s="1"/>
      <c r="C21186" s="1"/>
      <c r="D21186" s="8"/>
      <c r="E21186" s="1"/>
      <c r="F21186" s="1"/>
      <c r="G21186" s="1"/>
      <c r="H21186" s="1"/>
    </row>
    <row r="21187">
      <c r="A21187" s="1"/>
      <c r="B21187" s="1"/>
      <c r="C21187" s="1"/>
      <c r="D21187" s="8"/>
      <c r="E21187" s="1"/>
      <c r="F21187" s="1"/>
      <c r="G21187" s="1"/>
      <c r="H21187" s="1"/>
    </row>
    <row r="21188">
      <c r="A21188" s="1"/>
      <c r="B21188" s="1"/>
      <c r="C21188" s="1"/>
      <c r="D21188" s="8"/>
      <c r="E21188" s="1"/>
      <c r="F21188" s="1"/>
      <c r="G21188" s="1"/>
      <c r="H21188" s="1"/>
    </row>
    <row r="21189">
      <c r="A21189" s="1"/>
      <c r="B21189" s="1"/>
      <c r="C21189" s="1"/>
      <c r="D21189" s="8"/>
      <c r="E21189" s="1"/>
      <c r="F21189" s="1"/>
      <c r="G21189" s="1"/>
      <c r="H21189" s="1"/>
    </row>
    <row r="21190">
      <c r="A21190" s="1"/>
      <c r="B21190" s="1"/>
      <c r="C21190" s="1"/>
      <c r="D21190" s="8"/>
      <c r="E21190" s="1"/>
      <c r="F21190" s="1"/>
      <c r="G21190" s="1"/>
      <c r="H21190" s="1"/>
    </row>
    <row r="21191">
      <c r="A21191" s="1"/>
      <c r="B21191" s="1"/>
      <c r="C21191" s="1"/>
      <c r="D21191" s="8"/>
      <c r="E21191" s="1"/>
      <c r="F21191" s="1"/>
      <c r="G21191" s="1"/>
      <c r="H21191" s="1"/>
    </row>
    <row r="21192">
      <c r="A21192" s="1"/>
      <c r="B21192" s="1"/>
      <c r="C21192" s="1"/>
      <c r="D21192" s="8"/>
      <c r="E21192" s="1"/>
      <c r="F21192" s="1"/>
      <c r="G21192" s="1"/>
      <c r="H21192" s="1"/>
    </row>
    <row r="21193">
      <c r="A21193" s="1"/>
      <c r="B21193" s="1"/>
      <c r="C21193" s="1"/>
      <c r="D21193" s="8"/>
      <c r="E21193" s="1"/>
      <c r="F21193" s="1"/>
      <c r="G21193" s="1"/>
      <c r="H21193" s="1"/>
    </row>
    <row r="21194">
      <c r="A21194" s="1"/>
      <c r="B21194" s="1"/>
      <c r="C21194" s="1"/>
      <c r="D21194" s="8"/>
      <c r="E21194" s="1"/>
      <c r="F21194" s="1"/>
      <c r="G21194" s="1"/>
      <c r="H21194" s="1"/>
    </row>
    <row r="21195">
      <c r="A21195" s="1"/>
      <c r="B21195" s="1"/>
      <c r="C21195" s="1"/>
      <c r="D21195" s="8"/>
      <c r="E21195" s="1"/>
      <c r="F21195" s="1"/>
      <c r="G21195" s="1"/>
      <c r="H21195" s="1"/>
    </row>
    <row r="21196">
      <c r="A21196" s="1"/>
      <c r="B21196" s="1"/>
      <c r="C21196" s="1"/>
      <c r="D21196" s="8"/>
      <c r="E21196" s="1"/>
      <c r="F21196" s="1"/>
      <c r="G21196" s="1"/>
      <c r="H21196" s="1"/>
    </row>
    <row r="21197">
      <c r="A21197" s="1"/>
      <c r="B21197" s="1"/>
      <c r="C21197" s="1"/>
      <c r="D21197" s="8"/>
      <c r="E21197" s="1"/>
      <c r="F21197" s="1"/>
      <c r="G21197" s="1"/>
      <c r="H21197" s="1"/>
    </row>
    <row r="21198">
      <c r="A21198" s="1"/>
      <c r="B21198" s="1"/>
      <c r="C21198" s="1"/>
      <c r="D21198" s="8"/>
      <c r="E21198" s="1"/>
      <c r="F21198" s="1"/>
      <c r="G21198" s="1"/>
      <c r="H21198" s="1"/>
    </row>
    <row r="21199">
      <c r="A21199" s="1"/>
      <c r="B21199" s="1"/>
      <c r="C21199" s="1"/>
      <c r="D21199" s="8"/>
      <c r="E21199" s="1"/>
      <c r="F21199" s="1"/>
      <c r="G21199" s="1"/>
      <c r="H21199" s="1"/>
    </row>
    <row r="21200">
      <c r="A21200" s="1"/>
      <c r="B21200" s="1"/>
      <c r="C21200" s="1"/>
      <c r="D21200" s="8"/>
      <c r="E21200" s="1"/>
      <c r="F21200" s="1"/>
      <c r="G21200" s="1"/>
      <c r="H21200" s="1"/>
    </row>
    <row r="21201">
      <c r="A21201" s="1"/>
      <c r="B21201" s="1"/>
      <c r="C21201" s="1"/>
      <c r="D21201" s="8"/>
      <c r="E21201" s="1"/>
      <c r="F21201" s="1"/>
      <c r="G21201" s="1"/>
      <c r="H21201" s="1"/>
    </row>
    <row r="21202">
      <c r="A21202" s="1"/>
      <c r="B21202" s="1"/>
      <c r="C21202" s="1"/>
      <c r="D21202" s="8"/>
      <c r="E21202" s="1"/>
      <c r="F21202" s="1"/>
      <c r="G21202" s="1"/>
      <c r="H21202" s="1"/>
    </row>
    <row r="21203">
      <c r="A21203" s="1"/>
      <c r="B21203" s="1"/>
      <c r="C21203" s="1"/>
      <c r="D21203" s="8"/>
      <c r="E21203" s="1"/>
      <c r="F21203" s="1"/>
      <c r="G21203" s="1"/>
      <c r="H21203" s="1"/>
    </row>
    <row r="21204">
      <c r="A21204" s="1"/>
      <c r="B21204" s="1"/>
      <c r="C21204" s="1"/>
      <c r="D21204" s="8"/>
      <c r="E21204" s="1"/>
      <c r="F21204" s="1"/>
      <c r="G21204" s="1"/>
      <c r="H21204" s="1"/>
    </row>
    <row r="21205">
      <c r="A21205" s="1"/>
      <c r="B21205" s="1"/>
      <c r="C21205" s="1"/>
      <c r="D21205" s="8"/>
      <c r="E21205" s="1"/>
      <c r="F21205" s="1"/>
      <c r="G21205" s="1"/>
      <c r="H21205" s="1"/>
    </row>
    <row r="21206">
      <c r="A21206" s="1"/>
      <c r="B21206" s="1"/>
      <c r="C21206" s="1"/>
      <c r="D21206" s="8"/>
      <c r="E21206" s="1"/>
      <c r="F21206" s="1"/>
      <c r="G21206" s="1"/>
      <c r="H21206" s="1"/>
    </row>
    <row r="21207">
      <c r="A21207" s="1"/>
      <c r="B21207" s="1"/>
      <c r="C21207" s="1"/>
      <c r="D21207" s="8"/>
      <c r="E21207" s="1"/>
      <c r="F21207" s="1"/>
      <c r="G21207" s="1"/>
      <c r="H21207" s="1"/>
    </row>
    <row r="21208">
      <c r="A21208" s="1"/>
      <c r="B21208" s="1"/>
      <c r="C21208" s="1"/>
      <c r="D21208" s="8"/>
      <c r="E21208" s="1"/>
      <c r="F21208" s="1"/>
      <c r="G21208" s="1"/>
      <c r="H21208" s="1"/>
    </row>
    <row r="21209">
      <c r="A21209" s="1"/>
      <c r="B21209" s="1"/>
      <c r="C21209" s="1"/>
      <c r="D21209" s="8"/>
      <c r="E21209" s="1"/>
      <c r="F21209" s="1"/>
      <c r="G21209" s="1"/>
      <c r="H21209" s="1"/>
    </row>
    <row r="21210">
      <c r="A21210" s="1"/>
      <c r="B21210" s="1"/>
      <c r="C21210" s="1"/>
      <c r="D21210" s="8"/>
      <c r="E21210" s="1"/>
      <c r="F21210" s="1"/>
      <c r="G21210" s="1"/>
      <c r="H21210" s="1"/>
    </row>
    <row r="21211">
      <c r="A21211" s="1"/>
      <c r="B21211" s="1"/>
      <c r="C21211" s="1"/>
      <c r="D21211" s="8"/>
      <c r="E21211" s="1"/>
      <c r="F21211" s="1"/>
      <c r="G21211" s="1"/>
      <c r="H21211" s="1"/>
    </row>
    <row r="21212">
      <c r="A21212" s="1"/>
      <c r="B21212" s="1"/>
      <c r="C21212" s="1"/>
      <c r="D21212" s="8"/>
      <c r="E21212" s="1"/>
      <c r="F21212" s="1"/>
      <c r="G21212" s="1"/>
      <c r="H21212" s="1"/>
    </row>
    <row r="21213">
      <c r="A21213" s="1"/>
      <c r="B21213" s="1"/>
      <c r="C21213" s="1"/>
      <c r="D21213" s="8"/>
      <c r="E21213" s="1"/>
      <c r="F21213" s="1"/>
      <c r="G21213" s="1"/>
      <c r="H21213" s="1"/>
    </row>
    <row r="21214">
      <c r="A21214" s="1"/>
      <c r="B21214" s="1"/>
      <c r="C21214" s="1"/>
      <c r="D21214" s="8"/>
      <c r="E21214" s="1"/>
      <c r="F21214" s="1"/>
      <c r="G21214" s="1"/>
      <c r="H21214" s="1"/>
    </row>
    <row r="21215">
      <c r="A21215" s="1"/>
      <c r="B21215" s="1"/>
      <c r="C21215" s="1"/>
      <c r="D21215" s="8"/>
      <c r="E21215" s="1"/>
      <c r="F21215" s="1"/>
      <c r="G21215" s="1"/>
      <c r="H21215" s="1"/>
    </row>
    <row r="21216">
      <c r="A21216" s="1"/>
      <c r="B21216" s="1"/>
      <c r="C21216" s="1"/>
      <c r="D21216" s="8"/>
      <c r="E21216" s="1"/>
      <c r="F21216" s="1"/>
      <c r="G21216" s="1"/>
      <c r="H21216" s="1"/>
    </row>
    <row r="21217">
      <c r="A21217" s="1"/>
      <c r="B21217" s="1"/>
      <c r="C21217" s="1"/>
      <c r="D21217" s="8"/>
      <c r="E21217" s="1"/>
      <c r="F21217" s="1"/>
      <c r="G21217" s="1"/>
      <c r="H21217" s="1"/>
    </row>
    <row r="21218">
      <c r="A21218" s="1"/>
      <c r="B21218" s="1"/>
      <c r="C21218" s="1"/>
      <c r="D21218" s="8"/>
      <c r="E21218" s="1"/>
      <c r="F21218" s="1"/>
      <c r="G21218" s="1"/>
      <c r="H21218" s="1"/>
    </row>
    <row r="21219">
      <c r="A21219" s="1"/>
      <c r="B21219" s="1"/>
      <c r="C21219" s="1"/>
      <c r="D21219" s="8"/>
      <c r="E21219" s="1"/>
      <c r="F21219" s="1"/>
      <c r="G21219" s="1"/>
      <c r="H21219" s="1"/>
    </row>
    <row r="21220">
      <c r="A21220" s="1"/>
      <c r="B21220" s="1"/>
      <c r="C21220" s="1"/>
      <c r="D21220" s="8"/>
      <c r="E21220" s="1"/>
      <c r="F21220" s="1"/>
      <c r="G21220" s="1"/>
      <c r="H21220" s="1"/>
    </row>
    <row r="21221">
      <c r="A21221" s="1"/>
      <c r="B21221" s="1"/>
      <c r="C21221" s="1"/>
      <c r="D21221" s="8"/>
      <c r="E21221" s="1"/>
      <c r="F21221" s="1"/>
      <c r="G21221" s="1"/>
      <c r="H21221" s="1"/>
    </row>
    <row r="21222">
      <c r="A21222" s="1"/>
      <c r="B21222" s="1"/>
      <c r="C21222" s="1"/>
      <c r="D21222" s="8"/>
      <c r="E21222" s="1"/>
      <c r="F21222" s="1"/>
      <c r="G21222" s="1"/>
      <c r="H21222" s="1"/>
    </row>
    <row r="21223">
      <c r="A21223" s="1"/>
      <c r="B21223" s="1"/>
      <c r="C21223" s="1"/>
      <c r="D21223" s="8"/>
      <c r="E21223" s="1"/>
      <c r="F21223" s="1"/>
      <c r="G21223" s="1"/>
      <c r="H21223" s="1"/>
    </row>
    <row r="21224">
      <c r="A21224" s="1"/>
      <c r="B21224" s="1"/>
      <c r="C21224" s="1"/>
      <c r="D21224" s="8"/>
      <c r="E21224" s="1"/>
      <c r="F21224" s="1"/>
      <c r="G21224" s="1"/>
      <c r="H21224" s="1"/>
    </row>
    <row r="21225">
      <c r="A21225" s="1"/>
      <c r="B21225" s="1"/>
      <c r="C21225" s="1"/>
      <c r="D21225" s="8"/>
      <c r="E21225" s="1"/>
      <c r="F21225" s="1"/>
      <c r="G21225" s="1"/>
      <c r="H21225" s="1"/>
    </row>
    <row r="21226">
      <c r="A21226" s="1"/>
      <c r="B21226" s="1"/>
      <c r="C21226" s="1"/>
      <c r="D21226" s="8"/>
      <c r="E21226" s="1"/>
      <c r="F21226" s="1"/>
      <c r="G21226" s="1"/>
      <c r="H21226" s="1"/>
    </row>
    <row r="21227">
      <c r="A21227" s="1"/>
      <c r="B21227" s="1"/>
      <c r="C21227" s="1"/>
      <c r="D21227" s="8"/>
      <c r="E21227" s="1"/>
      <c r="F21227" s="1"/>
      <c r="G21227" s="1"/>
      <c r="H21227" s="1"/>
    </row>
    <row r="21228">
      <c r="A21228" s="1"/>
      <c r="B21228" s="1"/>
      <c r="C21228" s="1"/>
      <c r="D21228" s="8"/>
      <c r="E21228" s="1"/>
      <c r="F21228" s="1"/>
      <c r="G21228" s="1"/>
      <c r="H21228" s="1"/>
    </row>
    <row r="21229">
      <c r="A21229" s="1"/>
      <c r="B21229" s="1"/>
      <c r="C21229" s="1"/>
      <c r="D21229" s="8"/>
      <c r="E21229" s="1"/>
      <c r="F21229" s="1"/>
      <c r="G21229" s="1"/>
      <c r="H21229" s="1"/>
    </row>
    <row r="21230">
      <c r="A21230" s="1"/>
      <c r="B21230" s="1"/>
      <c r="C21230" s="1"/>
      <c r="D21230" s="8"/>
      <c r="E21230" s="1"/>
      <c r="F21230" s="1"/>
      <c r="G21230" s="1"/>
      <c r="H21230" s="1"/>
    </row>
    <row r="21231">
      <c r="A21231" s="1"/>
      <c r="B21231" s="1"/>
      <c r="C21231" s="1"/>
      <c r="D21231" s="8"/>
      <c r="E21231" s="1"/>
      <c r="F21231" s="1"/>
      <c r="G21231" s="1"/>
      <c r="H21231" s="1"/>
    </row>
    <row r="21232">
      <c r="A21232" s="1"/>
      <c r="B21232" s="1"/>
      <c r="C21232" s="1"/>
      <c r="D21232" s="8"/>
      <c r="E21232" s="1"/>
      <c r="F21232" s="1"/>
      <c r="G21232" s="1"/>
      <c r="H21232" s="1"/>
    </row>
    <row r="21233">
      <c r="A21233" s="1"/>
      <c r="B21233" s="1"/>
      <c r="C21233" s="1"/>
      <c r="D21233" s="8"/>
      <c r="E21233" s="1"/>
      <c r="F21233" s="1"/>
      <c r="G21233" s="1"/>
      <c r="H21233" s="1"/>
    </row>
    <row r="21234">
      <c r="A21234" s="1"/>
      <c r="B21234" s="1"/>
      <c r="C21234" s="1"/>
      <c r="D21234" s="8"/>
      <c r="E21234" s="1"/>
      <c r="F21234" s="1"/>
      <c r="G21234" s="1"/>
      <c r="H21234" s="1"/>
    </row>
    <row r="21235">
      <c r="A21235" s="1"/>
      <c r="B21235" s="1"/>
      <c r="C21235" s="1"/>
      <c r="D21235" s="8"/>
      <c r="E21235" s="1"/>
      <c r="F21235" s="1"/>
      <c r="G21235" s="1"/>
      <c r="H21235" s="1"/>
    </row>
    <row r="21236">
      <c r="A21236" s="1"/>
      <c r="B21236" s="1"/>
      <c r="C21236" s="1"/>
      <c r="D21236" s="8"/>
      <c r="E21236" s="1"/>
      <c r="F21236" s="1"/>
      <c r="G21236" s="1"/>
      <c r="H21236" s="1"/>
    </row>
    <row r="21237">
      <c r="A21237" s="1"/>
      <c r="B21237" s="1"/>
      <c r="C21237" s="1"/>
      <c r="D21237" s="8"/>
      <c r="E21237" s="1"/>
      <c r="F21237" s="1"/>
      <c r="G21237" s="1"/>
      <c r="H21237" s="1"/>
    </row>
    <row r="21238">
      <c r="A21238" s="1"/>
      <c r="B21238" s="1"/>
      <c r="C21238" s="1"/>
      <c r="D21238" s="8"/>
      <c r="E21238" s="1"/>
      <c r="F21238" s="1"/>
      <c r="G21238" s="1"/>
      <c r="H21238" s="1"/>
    </row>
    <row r="21239">
      <c r="A21239" s="1"/>
      <c r="B21239" s="1"/>
      <c r="C21239" s="1"/>
      <c r="D21239" s="8"/>
      <c r="E21239" s="1"/>
      <c r="F21239" s="1"/>
      <c r="G21239" s="1"/>
      <c r="H21239" s="1"/>
    </row>
    <row r="21240">
      <c r="A21240" s="1"/>
      <c r="B21240" s="1"/>
      <c r="C21240" s="1"/>
      <c r="D21240" s="8"/>
      <c r="E21240" s="1"/>
      <c r="F21240" s="1"/>
      <c r="G21240" s="1"/>
      <c r="H21240" s="1"/>
    </row>
    <row r="21241">
      <c r="A21241" s="1"/>
      <c r="B21241" s="1"/>
      <c r="C21241" s="1"/>
      <c r="D21241" s="8"/>
      <c r="E21241" s="1"/>
      <c r="F21241" s="1"/>
      <c r="G21241" s="1"/>
      <c r="H21241" s="1"/>
    </row>
    <row r="21242">
      <c r="A21242" s="1"/>
      <c r="B21242" s="1"/>
      <c r="C21242" s="1"/>
      <c r="D21242" s="8"/>
      <c r="E21242" s="1"/>
      <c r="F21242" s="1"/>
      <c r="G21242" s="1"/>
      <c r="H21242" s="1"/>
    </row>
    <row r="21243">
      <c r="A21243" s="1"/>
      <c r="B21243" s="1"/>
      <c r="C21243" s="1"/>
      <c r="D21243" s="8"/>
      <c r="E21243" s="1"/>
      <c r="F21243" s="1"/>
      <c r="G21243" s="1"/>
      <c r="H21243" s="1"/>
    </row>
    <row r="21244">
      <c r="A21244" s="1"/>
      <c r="B21244" s="1"/>
      <c r="C21244" s="1"/>
      <c r="D21244" s="8"/>
      <c r="E21244" s="1"/>
      <c r="F21244" s="1"/>
      <c r="G21244" s="1"/>
      <c r="H21244" s="1"/>
    </row>
    <row r="21245">
      <c r="A21245" s="1"/>
      <c r="B21245" s="1"/>
      <c r="C21245" s="1"/>
      <c r="D21245" s="8"/>
      <c r="E21245" s="1"/>
      <c r="F21245" s="1"/>
      <c r="G21245" s="1"/>
      <c r="H21245" s="1"/>
    </row>
    <row r="21246">
      <c r="A21246" s="1"/>
      <c r="B21246" s="1"/>
      <c r="C21246" s="1"/>
      <c r="D21246" s="8"/>
      <c r="E21246" s="1"/>
      <c r="F21246" s="1"/>
      <c r="G21246" s="1"/>
      <c r="H21246" s="1"/>
    </row>
    <row r="21247">
      <c r="A21247" s="1"/>
      <c r="B21247" s="1"/>
      <c r="C21247" s="1"/>
      <c r="D21247" s="8"/>
      <c r="E21247" s="1"/>
      <c r="F21247" s="1"/>
      <c r="G21247" s="1"/>
      <c r="H21247" s="1"/>
    </row>
    <row r="21248">
      <c r="A21248" s="1"/>
      <c r="B21248" s="1"/>
      <c r="C21248" s="1"/>
      <c r="D21248" s="8"/>
      <c r="E21248" s="1"/>
      <c r="F21248" s="1"/>
      <c r="G21248" s="1"/>
      <c r="H21248" s="1"/>
    </row>
    <row r="21249">
      <c r="A21249" s="1"/>
      <c r="B21249" s="1"/>
      <c r="C21249" s="1"/>
      <c r="D21249" s="8"/>
      <c r="E21249" s="1"/>
      <c r="F21249" s="1"/>
      <c r="G21249" s="1"/>
      <c r="H21249" s="1"/>
    </row>
    <row r="21250">
      <c r="A21250" s="1"/>
      <c r="B21250" s="1"/>
      <c r="C21250" s="1"/>
      <c r="D21250" s="8"/>
      <c r="E21250" s="1"/>
      <c r="F21250" s="1"/>
      <c r="G21250" s="1"/>
      <c r="H21250" s="1"/>
    </row>
    <row r="21251">
      <c r="A21251" s="1"/>
      <c r="B21251" s="1"/>
      <c r="C21251" s="1"/>
      <c r="D21251" s="8"/>
      <c r="E21251" s="1"/>
      <c r="F21251" s="1"/>
      <c r="G21251" s="1"/>
      <c r="H21251" s="1"/>
    </row>
    <row r="21252">
      <c r="A21252" s="1"/>
      <c r="B21252" s="1"/>
      <c r="C21252" s="1"/>
      <c r="D21252" s="8"/>
      <c r="E21252" s="1"/>
      <c r="F21252" s="1"/>
      <c r="G21252" s="1"/>
      <c r="H21252" s="1"/>
    </row>
    <row r="21253">
      <c r="A21253" s="1"/>
      <c r="B21253" s="1"/>
      <c r="C21253" s="1"/>
      <c r="D21253" s="8"/>
      <c r="E21253" s="1"/>
      <c r="F21253" s="1"/>
      <c r="G21253" s="1"/>
      <c r="H21253" s="1"/>
    </row>
    <row r="21254">
      <c r="A21254" s="1"/>
      <c r="B21254" s="1"/>
      <c r="C21254" s="1"/>
      <c r="D21254" s="8"/>
      <c r="E21254" s="1"/>
      <c r="F21254" s="1"/>
      <c r="G21254" s="1"/>
      <c r="H21254" s="1"/>
    </row>
    <row r="21255">
      <c r="A21255" s="1"/>
      <c r="B21255" s="1"/>
      <c r="C21255" s="1"/>
      <c r="D21255" s="8"/>
      <c r="E21255" s="1"/>
      <c r="F21255" s="1"/>
      <c r="G21255" s="1"/>
      <c r="H21255" s="1"/>
    </row>
    <row r="21256">
      <c r="A21256" s="1"/>
      <c r="B21256" s="1"/>
      <c r="C21256" s="1"/>
      <c r="D21256" s="8"/>
      <c r="E21256" s="1"/>
      <c r="F21256" s="1"/>
      <c r="G21256" s="1"/>
      <c r="H21256" s="1"/>
    </row>
    <row r="21257">
      <c r="A21257" s="1"/>
      <c r="B21257" s="1"/>
      <c r="C21257" s="1"/>
      <c r="D21257" s="8"/>
      <c r="E21257" s="1"/>
      <c r="F21257" s="1"/>
      <c r="G21257" s="1"/>
      <c r="H21257" s="1"/>
    </row>
    <row r="21258">
      <c r="A21258" s="1"/>
      <c r="B21258" s="1"/>
      <c r="C21258" s="1"/>
      <c r="D21258" s="8"/>
      <c r="E21258" s="1"/>
      <c r="F21258" s="1"/>
      <c r="G21258" s="1"/>
      <c r="H21258" s="1"/>
    </row>
    <row r="21259">
      <c r="A21259" s="1"/>
      <c r="B21259" s="1"/>
      <c r="C21259" s="1"/>
      <c r="D21259" s="8"/>
      <c r="E21259" s="1"/>
      <c r="F21259" s="1"/>
      <c r="G21259" s="1"/>
      <c r="H21259" s="1"/>
    </row>
    <row r="21260">
      <c r="A21260" s="1"/>
      <c r="B21260" s="1"/>
      <c r="C21260" s="1"/>
      <c r="D21260" s="8"/>
      <c r="E21260" s="1"/>
      <c r="F21260" s="1"/>
      <c r="G21260" s="1"/>
      <c r="H21260" s="1"/>
    </row>
    <row r="21261">
      <c r="A21261" s="1"/>
      <c r="B21261" s="1"/>
      <c r="C21261" s="1"/>
      <c r="D21261" s="8"/>
      <c r="E21261" s="1"/>
      <c r="F21261" s="1"/>
      <c r="G21261" s="1"/>
      <c r="H21261" s="1"/>
    </row>
    <row r="21262">
      <c r="A21262" s="1"/>
      <c r="B21262" s="1"/>
      <c r="C21262" s="1"/>
      <c r="D21262" s="8"/>
      <c r="E21262" s="1"/>
      <c r="F21262" s="1"/>
      <c r="G21262" s="1"/>
      <c r="H21262" s="1"/>
    </row>
    <row r="21263">
      <c r="A21263" s="1"/>
      <c r="B21263" s="1"/>
      <c r="C21263" s="1"/>
      <c r="D21263" s="8"/>
      <c r="E21263" s="1"/>
      <c r="F21263" s="1"/>
      <c r="G21263" s="1"/>
      <c r="H21263" s="1"/>
    </row>
    <row r="21264">
      <c r="A21264" s="1"/>
      <c r="B21264" s="1"/>
      <c r="C21264" s="1"/>
      <c r="D21264" s="8"/>
      <c r="E21264" s="1"/>
      <c r="F21264" s="1"/>
      <c r="G21264" s="1"/>
      <c r="H21264" s="1"/>
    </row>
    <row r="21265">
      <c r="A21265" s="1"/>
      <c r="B21265" s="1"/>
      <c r="C21265" s="1"/>
      <c r="D21265" s="8"/>
      <c r="E21265" s="1"/>
      <c r="F21265" s="1"/>
      <c r="G21265" s="1"/>
      <c r="H21265" s="1"/>
    </row>
    <row r="21266">
      <c r="A21266" s="1"/>
      <c r="B21266" s="1"/>
      <c r="C21266" s="1"/>
      <c r="D21266" s="8"/>
      <c r="E21266" s="1"/>
      <c r="F21266" s="1"/>
      <c r="G21266" s="1"/>
      <c r="H21266" s="1"/>
    </row>
    <row r="21267">
      <c r="A21267" s="1"/>
      <c r="B21267" s="1"/>
      <c r="C21267" s="1"/>
      <c r="D21267" s="8"/>
      <c r="E21267" s="1"/>
      <c r="F21267" s="1"/>
      <c r="G21267" s="1"/>
      <c r="H21267" s="1"/>
    </row>
    <row r="21268">
      <c r="A21268" s="1"/>
      <c r="B21268" s="1"/>
      <c r="C21268" s="1"/>
      <c r="D21268" s="8"/>
      <c r="E21268" s="1"/>
      <c r="F21268" s="1"/>
      <c r="G21268" s="1"/>
      <c r="H21268" s="1"/>
    </row>
    <row r="21269">
      <c r="A21269" s="1"/>
      <c r="B21269" s="1"/>
      <c r="C21269" s="1"/>
      <c r="D21269" s="8"/>
      <c r="E21269" s="1"/>
      <c r="F21269" s="1"/>
      <c r="G21269" s="1"/>
      <c r="H21269" s="1"/>
    </row>
    <row r="21270">
      <c r="A21270" s="1"/>
      <c r="B21270" s="1"/>
      <c r="C21270" s="1"/>
      <c r="D21270" s="8"/>
      <c r="E21270" s="1"/>
      <c r="F21270" s="1"/>
      <c r="G21270" s="1"/>
      <c r="H21270" s="1"/>
    </row>
    <row r="21271">
      <c r="A21271" s="1"/>
      <c r="B21271" s="1"/>
      <c r="C21271" s="1"/>
      <c r="D21271" s="8"/>
      <c r="E21271" s="1"/>
      <c r="F21271" s="1"/>
      <c r="G21271" s="1"/>
      <c r="H21271" s="1"/>
    </row>
    <row r="21272">
      <c r="A21272" s="1"/>
      <c r="B21272" s="1"/>
      <c r="C21272" s="1"/>
      <c r="D21272" s="8"/>
      <c r="E21272" s="1"/>
      <c r="F21272" s="1"/>
      <c r="G21272" s="1"/>
      <c r="H21272" s="1"/>
    </row>
    <row r="21273">
      <c r="A21273" s="1"/>
      <c r="B21273" s="1"/>
      <c r="C21273" s="1"/>
      <c r="D21273" s="8"/>
      <c r="E21273" s="1"/>
      <c r="F21273" s="1"/>
      <c r="G21273" s="1"/>
      <c r="H21273" s="1"/>
    </row>
    <row r="21274">
      <c r="A21274" s="1"/>
      <c r="B21274" s="1"/>
      <c r="C21274" s="1"/>
      <c r="D21274" s="8"/>
      <c r="E21274" s="1"/>
      <c r="F21274" s="1"/>
      <c r="G21274" s="1"/>
      <c r="H21274" s="1"/>
    </row>
    <row r="21275">
      <c r="A21275" s="1"/>
      <c r="B21275" s="1"/>
      <c r="C21275" s="1"/>
      <c r="D21275" s="8"/>
      <c r="E21275" s="1"/>
      <c r="F21275" s="1"/>
      <c r="G21275" s="1"/>
      <c r="H21275" s="1"/>
    </row>
    <row r="21276">
      <c r="A21276" s="1"/>
      <c r="B21276" s="1"/>
      <c r="C21276" s="1"/>
      <c r="D21276" s="8"/>
      <c r="E21276" s="1"/>
      <c r="F21276" s="1"/>
      <c r="G21276" s="1"/>
      <c r="H21276" s="1"/>
    </row>
    <row r="21277">
      <c r="A21277" s="1"/>
      <c r="B21277" s="1"/>
      <c r="C21277" s="1"/>
      <c r="D21277" s="8"/>
      <c r="E21277" s="1"/>
      <c r="F21277" s="1"/>
      <c r="G21277" s="1"/>
      <c r="H21277" s="1"/>
    </row>
    <row r="21278">
      <c r="A21278" s="1"/>
      <c r="B21278" s="1"/>
      <c r="C21278" s="1"/>
      <c r="D21278" s="8"/>
      <c r="E21278" s="1"/>
      <c r="F21278" s="1"/>
      <c r="G21278" s="1"/>
      <c r="H21278" s="1"/>
    </row>
    <row r="21279">
      <c r="A21279" s="1"/>
      <c r="B21279" s="1"/>
      <c r="C21279" s="1"/>
      <c r="D21279" s="8"/>
      <c r="E21279" s="1"/>
      <c r="F21279" s="1"/>
      <c r="G21279" s="1"/>
      <c r="H21279" s="1"/>
    </row>
    <row r="21280">
      <c r="A21280" s="1"/>
      <c r="B21280" s="1"/>
      <c r="C21280" s="1"/>
      <c r="D21280" s="8"/>
      <c r="E21280" s="1"/>
      <c r="F21280" s="1"/>
      <c r="G21280" s="1"/>
      <c r="H21280" s="1"/>
    </row>
    <row r="21281">
      <c r="A21281" s="1"/>
      <c r="B21281" s="1"/>
      <c r="C21281" s="1"/>
      <c r="D21281" s="8"/>
      <c r="E21281" s="1"/>
      <c r="F21281" s="1"/>
      <c r="G21281" s="1"/>
      <c r="H21281" s="1"/>
    </row>
    <row r="21282">
      <c r="A21282" s="1"/>
      <c r="B21282" s="1"/>
      <c r="C21282" s="1"/>
      <c r="D21282" s="8"/>
      <c r="E21282" s="1"/>
      <c r="F21282" s="1"/>
      <c r="G21282" s="1"/>
      <c r="H21282" s="1"/>
    </row>
    <row r="21283">
      <c r="A21283" s="1"/>
      <c r="B21283" s="1"/>
      <c r="C21283" s="1"/>
      <c r="D21283" s="8"/>
      <c r="E21283" s="1"/>
      <c r="F21283" s="1"/>
      <c r="G21283" s="1"/>
      <c r="H21283" s="1"/>
    </row>
    <row r="21284">
      <c r="A21284" s="1"/>
      <c r="B21284" s="1"/>
      <c r="C21284" s="1"/>
      <c r="D21284" s="8"/>
      <c r="E21284" s="1"/>
      <c r="F21284" s="1"/>
      <c r="G21284" s="1"/>
      <c r="H21284" s="1"/>
    </row>
    <row r="21285">
      <c r="A21285" s="1"/>
      <c r="B21285" s="1"/>
      <c r="C21285" s="1"/>
      <c r="D21285" s="8"/>
      <c r="E21285" s="1"/>
      <c r="F21285" s="1"/>
      <c r="G21285" s="1"/>
      <c r="H21285" s="1"/>
    </row>
    <row r="21286">
      <c r="A21286" s="1"/>
      <c r="B21286" s="1"/>
      <c r="C21286" s="1"/>
      <c r="D21286" s="8"/>
      <c r="E21286" s="1"/>
      <c r="F21286" s="1"/>
      <c r="G21286" s="1"/>
      <c r="H21286" s="1"/>
    </row>
    <row r="21287">
      <c r="A21287" s="1"/>
      <c r="B21287" s="1"/>
      <c r="C21287" s="1"/>
      <c r="D21287" s="8"/>
      <c r="E21287" s="1"/>
      <c r="F21287" s="1"/>
      <c r="G21287" s="1"/>
      <c r="H21287" s="1"/>
    </row>
    <row r="21288">
      <c r="A21288" s="1"/>
      <c r="B21288" s="1"/>
      <c r="C21288" s="1"/>
      <c r="D21288" s="8"/>
      <c r="E21288" s="1"/>
      <c r="F21288" s="1"/>
      <c r="G21288" s="1"/>
      <c r="H21288" s="1"/>
    </row>
    <row r="21289">
      <c r="A21289" s="1"/>
      <c r="B21289" s="1"/>
      <c r="C21289" s="1"/>
      <c r="D21289" s="8"/>
      <c r="E21289" s="1"/>
      <c r="F21289" s="1"/>
      <c r="G21289" s="1"/>
      <c r="H21289" s="1"/>
    </row>
    <row r="21290">
      <c r="A21290" s="1"/>
      <c r="B21290" s="1"/>
      <c r="C21290" s="1"/>
      <c r="D21290" s="8"/>
      <c r="E21290" s="1"/>
      <c r="F21290" s="1"/>
      <c r="G21290" s="1"/>
      <c r="H21290" s="1"/>
    </row>
    <row r="21291">
      <c r="A21291" s="1"/>
      <c r="B21291" s="1"/>
      <c r="C21291" s="1"/>
      <c r="D21291" s="8"/>
      <c r="E21291" s="1"/>
      <c r="F21291" s="1"/>
      <c r="G21291" s="1"/>
      <c r="H21291" s="1"/>
    </row>
    <row r="21292">
      <c r="A21292" s="1"/>
      <c r="B21292" s="1"/>
      <c r="C21292" s="1"/>
      <c r="D21292" s="8"/>
      <c r="E21292" s="1"/>
      <c r="F21292" s="1"/>
      <c r="G21292" s="1"/>
      <c r="H21292" s="1"/>
    </row>
    <row r="21293">
      <c r="A21293" s="1"/>
      <c r="B21293" s="1"/>
      <c r="C21293" s="1"/>
      <c r="D21293" s="8"/>
      <c r="E21293" s="1"/>
      <c r="F21293" s="1"/>
      <c r="G21293" s="1"/>
      <c r="H21293" s="1"/>
    </row>
    <row r="21294">
      <c r="A21294" s="1"/>
      <c r="B21294" s="1"/>
      <c r="C21294" s="1"/>
      <c r="D21294" s="8"/>
      <c r="E21294" s="1"/>
      <c r="F21294" s="1"/>
      <c r="G21294" s="1"/>
      <c r="H21294" s="1"/>
    </row>
    <row r="21295">
      <c r="A21295" s="1"/>
      <c r="B21295" s="1"/>
      <c r="C21295" s="1"/>
      <c r="D21295" s="8"/>
      <c r="E21295" s="1"/>
      <c r="F21295" s="1"/>
      <c r="G21295" s="1"/>
      <c r="H21295" s="1"/>
    </row>
    <row r="21296">
      <c r="A21296" s="1"/>
      <c r="B21296" s="1"/>
      <c r="C21296" s="1"/>
      <c r="D21296" s="8"/>
      <c r="E21296" s="1"/>
      <c r="F21296" s="1"/>
      <c r="G21296" s="1"/>
      <c r="H21296" s="1"/>
    </row>
    <row r="21297">
      <c r="A21297" s="1"/>
      <c r="B21297" s="1"/>
      <c r="C21297" s="1"/>
      <c r="D21297" s="8"/>
      <c r="E21297" s="1"/>
      <c r="F21297" s="1"/>
      <c r="G21297" s="1"/>
      <c r="H21297" s="1"/>
    </row>
    <row r="21298">
      <c r="A21298" s="1"/>
      <c r="B21298" s="1"/>
      <c r="C21298" s="1"/>
      <c r="D21298" s="8"/>
      <c r="E21298" s="1"/>
      <c r="F21298" s="1"/>
      <c r="G21298" s="1"/>
      <c r="H21298" s="1"/>
    </row>
    <row r="21299">
      <c r="A21299" s="1"/>
      <c r="B21299" s="1"/>
      <c r="C21299" s="1"/>
      <c r="D21299" s="8"/>
      <c r="E21299" s="1"/>
      <c r="F21299" s="1"/>
      <c r="G21299" s="1"/>
      <c r="H21299" s="1"/>
    </row>
    <row r="21300">
      <c r="A21300" s="1"/>
      <c r="B21300" s="1"/>
      <c r="C21300" s="1"/>
      <c r="D21300" s="8"/>
      <c r="E21300" s="1"/>
      <c r="F21300" s="1"/>
      <c r="G21300" s="1"/>
      <c r="H21300" s="1"/>
    </row>
    <row r="21301">
      <c r="A21301" s="1"/>
      <c r="B21301" s="1"/>
      <c r="C21301" s="1"/>
      <c r="D21301" s="8"/>
      <c r="E21301" s="1"/>
      <c r="F21301" s="1"/>
      <c r="G21301" s="1"/>
      <c r="H21301" s="1"/>
    </row>
    <row r="21302">
      <c r="A21302" s="1"/>
      <c r="B21302" s="1"/>
      <c r="C21302" s="1"/>
      <c r="D21302" s="8"/>
      <c r="E21302" s="1"/>
      <c r="F21302" s="1"/>
      <c r="G21302" s="1"/>
      <c r="H21302" s="1"/>
    </row>
    <row r="21303">
      <c r="A21303" s="1"/>
      <c r="B21303" s="1"/>
      <c r="C21303" s="1"/>
      <c r="D21303" s="8"/>
      <c r="E21303" s="1"/>
      <c r="F21303" s="1"/>
      <c r="G21303" s="1"/>
      <c r="H21303" s="1"/>
    </row>
    <row r="21304">
      <c r="A21304" s="1"/>
      <c r="B21304" s="1"/>
      <c r="C21304" s="1"/>
      <c r="D21304" s="8"/>
      <c r="E21304" s="1"/>
      <c r="F21304" s="1"/>
      <c r="G21304" s="1"/>
      <c r="H21304" s="1"/>
    </row>
    <row r="21305">
      <c r="A21305" s="1"/>
      <c r="B21305" s="1"/>
      <c r="C21305" s="1"/>
      <c r="D21305" s="8"/>
      <c r="E21305" s="1"/>
      <c r="F21305" s="1"/>
      <c r="G21305" s="1"/>
      <c r="H21305" s="1"/>
    </row>
    <row r="21306">
      <c r="A21306" s="1"/>
      <c r="B21306" s="1"/>
      <c r="C21306" s="1"/>
      <c r="D21306" s="8"/>
      <c r="E21306" s="1"/>
      <c r="F21306" s="1"/>
      <c r="G21306" s="1"/>
      <c r="H21306" s="1"/>
    </row>
    <row r="21307">
      <c r="A21307" s="1"/>
      <c r="B21307" s="1"/>
      <c r="C21307" s="1"/>
      <c r="D21307" s="8"/>
      <c r="E21307" s="1"/>
      <c r="F21307" s="1"/>
      <c r="G21307" s="1"/>
      <c r="H21307" s="1"/>
    </row>
    <row r="21308">
      <c r="A21308" s="1"/>
      <c r="B21308" s="1"/>
      <c r="C21308" s="1"/>
      <c r="D21308" s="8"/>
      <c r="E21308" s="1"/>
      <c r="F21308" s="1"/>
      <c r="G21308" s="1"/>
      <c r="H21308" s="1"/>
    </row>
    <row r="21309">
      <c r="A21309" s="1"/>
      <c r="B21309" s="1"/>
      <c r="C21309" s="1"/>
      <c r="D21309" s="8"/>
      <c r="E21309" s="1"/>
      <c r="F21309" s="1"/>
      <c r="G21309" s="1"/>
      <c r="H21309" s="1"/>
    </row>
    <row r="21310">
      <c r="A21310" s="1"/>
      <c r="B21310" s="1"/>
      <c r="C21310" s="1"/>
      <c r="D21310" s="8"/>
      <c r="E21310" s="1"/>
      <c r="F21310" s="1"/>
      <c r="G21310" s="1"/>
      <c r="H21310" s="1"/>
    </row>
    <row r="21311">
      <c r="A21311" s="1"/>
      <c r="B21311" s="1"/>
      <c r="C21311" s="1"/>
      <c r="D21311" s="8"/>
      <c r="E21311" s="1"/>
      <c r="F21311" s="1"/>
      <c r="G21311" s="1"/>
      <c r="H21311" s="1"/>
    </row>
    <row r="21312">
      <c r="A21312" s="1"/>
      <c r="B21312" s="1"/>
      <c r="C21312" s="1"/>
      <c r="D21312" s="8"/>
      <c r="E21312" s="1"/>
      <c r="F21312" s="1"/>
      <c r="G21312" s="1"/>
      <c r="H21312" s="1"/>
    </row>
    <row r="21313">
      <c r="A21313" s="1"/>
      <c r="B21313" s="1"/>
      <c r="C21313" s="1"/>
      <c r="D21313" s="8"/>
      <c r="E21313" s="1"/>
      <c r="F21313" s="1"/>
      <c r="G21313" s="1"/>
      <c r="H21313" s="1"/>
    </row>
    <row r="21314">
      <c r="A21314" s="1"/>
      <c r="B21314" s="1"/>
      <c r="C21314" s="1"/>
      <c r="D21314" s="8"/>
      <c r="E21314" s="1"/>
      <c r="F21314" s="1"/>
      <c r="G21314" s="1"/>
      <c r="H21314" s="1"/>
    </row>
    <row r="21315">
      <c r="A21315" s="1"/>
      <c r="B21315" s="1"/>
      <c r="C21315" s="1"/>
      <c r="D21315" s="8"/>
      <c r="E21315" s="1"/>
      <c r="F21315" s="1"/>
      <c r="G21315" s="1"/>
      <c r="H21315" s="1"/>
    </row>
    <row r="21316">
      <c r="A21316" s="1"/>
      <c r="B21316" s="1"/>
      <c r="C21316" s="1"/>
      <c r="D21316" s="8"/>
      <c r="E21316" s="1"/>
      <c r="F21316" s="1"/>
      <c r="G21316" s="1"/>
      <c r="H21316" s="1"/>
    </row>
    <row r="21317">
      <c r="A21317" s="1"/>
      <c r="B21317" s="1"/>
      <c r="C21317" s="1"/>
      <c r="D21317" s="8"/>
      <c r="E21317" s="1"/>
      <c r="F21317" s="1"/>
      <c r="G21317" s="1"/>
      <c r="H21317" s="1"/>
    </row>
    <row r="21318">
      <c r="A21318" s="1"/>
      <c r="B21318" s="1"/>
      <c r="C21318" s="1"/>
      <c r="D21318" s="8"/>
      <c r="E21318" s="1"/>
      <c r="F21318" s="1"/>
      <c r="G21318" s="1"/>
      <c r="H21318" s="1"/>
    </row>
    <row r="21319">
      <c r="A21319" s="1"/>
      <c r="B21319" s="1"/>
      <c r="C21319" s="1"/>
      <c r="D21319" s="8"/>
      <c r="E21319" s="1"/>
      <c r="F21319" s="1"/>
      <c r="G21319" s="1"/>
      <c r="H21319" s="1"/>
    </row>
    <row r="21320">
      <c r="A21320" s="1"/>
      <c r="B21320" s="1"/>
      <c r="C21320" s="1"/>
      <c r="D21320" s="8"/>
      <c r="E21320" s="1"/>
      <c r="F21320" s="1"/>
      <c r="G21320" s="1"/>
      <c r="H21320" s="1"/>
    </row>
    <row r="21321">
      <c r="A21321" s="1"/>
      <c r="B21321" s="1"/>
      <c r="C21321" s="1"/>
      <c r="D21321" s="8"/>
      <c r="E21321" s="1"/>
      <c r="F21321" s="1"/>
      <c r="G21321" s="1"/>
      <c r="H21321" s="1"/>
    </row>
    <row r="21322">
      <c r="A21322" s="1"/>
      <c r="B21322" s="1"/>
      <c r="C21322" s="1"/>
      <c r="D21322" s="8"/>
      <c r="E21322" s="1"/>
      <c r="F21322" s="1"/>
      <c r="G21322" s="1"/>
      <c r="H21322" s="1"/>
    </row>
    <row r="21323">
      <c r="A21323" s="1"/>
      <c r="B21323" s="1"/>
      <c r="C21323" s="1"/>
      <c r="D21323" s="8"/>
      <c r="E21323" s="1"/>
      <c r="F21323" s="1"/>
      <c r="G21323" s="1"/>
      <c r="H21323" s="1"/>
    </row>
    <row r="21324">
      <c r="A21324" s="1"/>
      <c r="B21324" s="1"/>
      <c r="C21324" s="1"/>
      <c r="D21324" s="8"/>
      <c r="E21324" s="1"/>
      <c r="F21324" s="1"/>
      <c r="G21324" s="1"/>
      <c r="H21324" s="1"/>
    </row>
    <row r="21325">
      <c r="A21325" s="1"/>
      <c r="B21325" s="1"/>
      <c r="C21325" s="1"/>
      <c r="D21325" s="8"/>
      <c r="E21325" s="1"/>
      <c r="F21325" s="1"/>
      <c r="G21325" s="1"/>
      <c r="H21325" s="1"/>
    </row>
    <row r="21326">
      <c r="A21326" s="1"/>
      <c r="B21326" s="1"/>
      <c r="C21326" s="1"/>
      <c r="D21326" s="8"/>
      <c r="E21326" s="1"/>
      <c r="F21326" s="1"/>
      <c r="G21326" s="1"/>
      <c r="H21326" s="1"/>
    </row>
    <row r="21327">
      <c r="A21327" s="1"/>
      <c r="B21327" s="1"/>
      <c r="C21327" s="1"/>
      <c r="D21327" s="8"/>
      <c r="E21327" s="1"/>
      <c r="F21327" s="1"/>
      <c r="G21327" s="1"/>
      <c r="H21327" s="1"/>
    </row>
    <row r="21328">
      <c r="A21328" s="1"/>
      <c r="B21328" s="1"/>
      <c r="C21328" s="1"/>
      <c r="D21328" s="8"/>
      <c r="E21328" s="1"/>
      <c r="F21328" s="1"/>
      <c r="G21328" s="1"/>
      <c r="H21328" s="1"/>
    </row>
    <row r="21329">
      <c r="A21329" s="1"/>
      <c r="B21329" s="1"/>
      <c r="C21329" s="1"/>
      <c r="D21329" s="8"/>
      <c r="E21329" s="1"/>
      <c r="F21329" s="1"/>
      <c r="G21329" s="1"/>
      <c r="H21329" s="1"/>
    </row>
    <row r="21330">
      <c r="A21330" s="1"/>
      <c r="B21330" s="1"/>
      <c r="C21330" s="1"/>
      <c r="D21330" s="8"/>
      <c r="E21330" s="1"/>
      <c r="F21330" s="1"/>
      <c r="G21330" s="1"/>
      <c r="H21330" s="1"/>
    </row>
    <row r="21331">
      <c r="A21331" s="1"/>
      <c r="B21331" s="1"/>
      <c r="C21331" s="1"/>
      <c r="D21331" s="8"/>
      <c r="E21331" s="1"/>
      <c r="F21331" s="1"/>
      <c r="G21331" s="1"/>
      <c r="H21331" s="1"/>
    </row>
    <row r="21332">
      <c r="A21332" s="1"/>
      <c r="B21332" s="1"/>
      <c r="C21332" s="1"/>
      <c r="D21332" s="8"/>
      <c r="E21332" s="1"/>
      <c r="F21332" s="1"/>
      <c r="G21332" s="1"/>
      <c r="H21332" s="1"/>
    </row>
    <row r="21333">
      <c r="A21333" s="1"/>
      <c r="B21333" s="1"/>
      <c r="C21333" s="1"/>
      <c r="D21333" s="8"/>
      <c r="E21333" s="1"/>
      <c r="F21333" s="1"/>
      <c r="G21333" s="1"/>
      <c r="H21333" s="1"/>
    </row>
    <row r="21334">
      <c r="A21334" s="1"/>
      <c r="B21334" s="1"/>
      <c r="C21334" s="1"/>
      <c r="D21334" s="8"/>
      <c r="E21334" s="1"/>
      <c r="F21334" s="1"/>
      <c r="G21334" s="1"/>
      <c r="H21334" s="1"/>
    </row>
    <row r="21335">
      <c r="A21335" s="1"/>
      <c r="B21335" s="1"/>
      <c r="C21335" s="1"/>
      <c r="D21335" s="8"/>
      <c r="E21335" s="1"/>
      <c r="F21335" s="1"/>
      <c r="G21335" s="1"/>
      <c r="H21335" s="1"/>
    </row>
    <row r="21336">
      <c r="A21336" s="1"/>
      <c r="B21336" s="1"/>
      <c r="C21336" s="1"/>
      <c r="D21336" s="8"/>
      <c r="E21336" s="1"/>
      <c r="F21336" s="1"/>
      <c r="G21336" s="1"/>
      <c r="H21336" s="1"/>
    </row>
    <row r="21337">
      <c r="A21337" s="1"/>
      <c r="B21337" s="1"/>
      <c r="C21337" s="1"/>
      <c r="D21337" s="8"/>
      <c r="E21337" s="1"/>
      <c r="F21337" s="1"/>
      <c r="G21337" s="1"/>
      <c r="H21337" s="1"/>
    </row>
    <row r="21338">
      <c r="A21338" s="1"/>
      <c r="B21338" s="1"/>
      <c r="C21338" s="1"/>
      <c r="D21338" s="8"/>
      <c r="E21338" s="1"/>
      <c r="F21338" s="1"/>
      <c r="G21338" s="1"/>
      <c r="H21338" s="1"/>
    </row>
    <row r="21339">
      <c r="A21339" s="1"/>
      <c r="B21339" s="1"/>
      <c r="C21339" s="1"/>
      <c r="D21339" s="8"/>
      <c r="E21339" s="1"/>
      <c r="F21339" s="1"/>
      <c r="G21339" s="1"/>
      <c r="H21339" s="1"/>
    </row>
    <row r="21340">
      <c r="A21340" s="1"/>
      <c r="B21340" s="1"/>
      <c r="C21340" s="1"/>
      <c r="D21340" s="8"/>
      <c r="E21340" s="1"/>
      <c r="F21340" s="1"/>
      <c r="G21340" s="1"/>
      <c r="H21340" s="1"/>
    </row>
    <row r="21341">
      <c r="A21341" s="1"/>
      <c r="B21341" s="1"/>
      <c r="C21341" s="1"/>
      <c r="D21341" s="8"/>
      <c r="E21341" s="1"/>
      <c r="F21341" s="1"/>
      <c r="G21341" s="1"/>
      <c r="H21341" s="1"/>
    </row>
    <row r="21342">
      <c r="A21342" s="1"/>
      <c r="B21342" s="1"/>
      <c r="C21342" s="1"/>
      <c r="D21342" s="8"/>
      <c r="E21342" s="1"/>
      <c r="F21342" s="1"/>
      <c r="G21342" s="1"/>
      <c r="H21342" s="1"/>
    </row>
    <row r="21343">
      <c r="A21343" s="1"/>
      <c r="B21343" s="1"/>
      <c r="C21343" s="1"/>
      <c r="D21343" s="8"/>
      <c r="E21343" s="1"/>
      <c r="F21343" s="1"/>
      <c r="G21343" s="1"/>
      <c r="H21343" s="1"/>
    </row>
    <row r="21344">
      <c r="A21344" s="1"/>
      <c r="B21344" s="1"/>
      <c r="C21344" s="1"/>
      <c r="D21344" s="8"/>
      <c r="E21344" s="1"/>
      <c r="F21344" s="1"/>
      <c r="G21344" s="1"/>
      <c r="H21344" s="1"/>
    </row>
    <row r="21345">
      <c r="A21345" s="1"/>
      <c r="B21345" s="1"/>
      <c r="C21345" s="1"/>
      <c r="D21345" s="8"/>
      <c r="E21345" s="1"/>
      <c r="F21345" s="1"/>
      <c r="G21345" s="1"/>
      <c r="H21345" s="1"/>
    </row>
    <row r="21346">
      <c r="A21346" s="1"/>
      <c r="B21346" s="1"/>
      <c r="C21346" s="1"/>
      <c r="D21346" s="8"/>
      <c r="E21346" s="1"/>
      <c r="F21346" s="1"/>
      <c r="G21346" s="1"/>
      <c r="H21346" s="1"/>
    </row>
    <row r="21347">
      <c r="A21347" s="1"/>
      <c r="B21347" s="1"/>
      <c r="C21347" s="1"/>
      <c r="D21347" s="8"/>
      <c r="E21347" s="1"/>
      <c r="F21347" s="1"/>
      <c r="G21347" s="1"/>
      <c r="H21347" s="1"/>
    </row>
    <row r="21348">
      <c r="A21348" s="1"/>
      <c r="B21348" s="1"/>
      <c r="C21348" s="1"/>
      <c r="D21348" s="8"/>
      <c r="E21348" s="1"/>
      <c r="F21348" s="1"/>
      <c r="G21348" s="1"/>
      <c r="H21348" s="1"/>
    </row>
    <row r="21349">
      <c r="A21349" s="1"/>
      <c r="B21349" s="1"/>
      <c r="C21349" s="1"/>
      <c r="D21349" s="8"/>
      <c r="E21349" s="1"/>
      <c r="F21349" s="1"/>
      <c r="G21349" s="1"/>
      <c r="H21349" s="1"/>
    </row>
    <row r="21350">
      <c r="A21350" s="1"/>
      <c r="B21350" s="1"/>
      <c r="C21350" s="1"/>
      <c r="D21350" s="8"/>
      <c r="E21350" s="1"/>
      <c r="F21350" s="1"/>
      <c r="G21350" s="1"/>
      <c r="H21350" s="1"/>
    </row>
    <row r="21351">
      <c r="A21351" s="1"/>
      <c r="B21351" s="1"/>
      <c r="C21351" s="1"/>
      <c r="D21351" s="8"/>
      <c r="E21351" s="1"/>
      <c r="F21351" s="1"/>
      <c r="G21351" s="1"/>
      <c r="H21351" s="1"/>
    </row>
    <row r="21352">
      <c r="A21352" s="1"/>
      <c r="B21352" s="1"/>
      <c r="C21352" s="1"/>
      <c r="D21352" s="8"/>
      <c r="E21352" s="1"/>
      <c r="F21352" s="1"/>
      <c r="G21352" s="1"/>
      <c r="H21352" s="1"/>
    </row>
    <row r="21353">
      <c r="A21353" s="1"/>
      <c r="B21353" s="1"/>
      <c r="C21353" s="1"/>
      <c r="D21353" s="8"/>
      <c r="E21353" s="1"/>
      <c r="F21353" s="1"/>
      <c r="G21353" s="1"/>
      <c r="H21353" s="1"/>
    </row>
    <row r="21354">
      <c r="A21354" s="1"/>
      <c r="B21354" s="1"/>
      <c r="C21354" s="1"/>
      <c r="D21354" s="8"/>
      <c r="E21354" s="1"/>
      <c r="F21354" s="1"/>
      <c r="G21354" s="1"/>
      <c r="H21354" s="1"/>
    </row>
    <row r="21355">
      <c r="A21355" s="1"/>
      <c r="B21355" s="1"/>
      <c r="C21355" s="1"/>
      <c r="D21355" s="8"/>
      <c r="E21355" s="1"/>
      <c r="F21355" s="1"/>
      <c r="G21355" s="1"/>
      <c r="H21355" s="1"/>
    </row>
    <row r="21356">
      <c r="A21356" s="1"/>
      <c r="B21356" s="1"/>
      <c r="C21356" s="1"/>
      <c r="D21356" s="8"/>
      <c r="E21356" s="1"/>
      <c r="F21356" s="1"/>
      <c r="G21356" s="1"/>
      <c r="H21356" s="1"/>
    </row>
    <row r="21357">
      <c r="A21357" s="1"/>
      <c r="B21357" s="1"/>
      <c r="C21357" s="1"/>
      <c r="D21357" s="8"/>
      <c r="E21357" s="1"/>
      <c r="F21357" s="1"/>
      <c r="G21357" s="1"/>
      <c r="H21357" s="1"/>
    </row>
    <row r="21358">
      <c r="A21358" s="1"/>
      <c r="B21358" s="1"/>
      <c r="C21358" s="1"/>
      <c r="D21358" s="8"/>
      <c r="E21358" s="1"/>
      <c r="F21358" s="1"/>
      <c r="G21358" s="1"/>
      <c r="H21358" s="1"/>
    </row>
    <row r="21359">
      <c r="A21359" s="1"/>
      <c r="B21359" s="1"/>
      <c r="C21359" s="1"/>
      <c r="D21359" s="8"/>
      <c r="E21359" s="1"/>
      <c r="F21359" s="1"/>
      <c r="G21359" s="1"/>
      <c r="H21359" s="1"/>
    </row>
    <row r="21360">
      <c r="A21360" s="1"/>
      <c r="B21360" s="1"/>
      <c r="C21360" s="1"/>
      <c r="D21360" s="8"/>
      <c r="E21360" s="1"/>
      <c r="F21360" s="1"/>
      <c r="G21360" s="1"/>
      <c r="H21360" s="1"/>
    </row>
    <row r="21361">
      <c r="A21361" s="1"/>
      <c r="B21361" s="1"/>
      <c r="C21361" s="1"/>
      <c r="D21361" s="8"/>
      <c r="E21361" s="1"/>
      <c r="F21361" s="1"/>
      <c r="G21361" s="1"/>
      <c r="H21361" s="1"/>
    </row>
    <row r="21362">
      <c r="A21362" s="1"/>
      <c r="B21362" s="1"/>
      <c r="C21362" s="1"/>
      <c r="D21362" s="8"/>
      <c r="E21362" s="1"/>
      <c r="F21362" s="1"/>
      <c r="G21362" s="1"/>
      <c r="H21362" s="1"/>
    </row>
    <row r="21363">
      <c r="A21363" s="1"/>
      <c r="B21363" s="1"/>
      <c r="C21363" s="1"/>
      <c r="D21363" s="8"/>
      <c r="E21363" s="1"/>
      <c r="F21363" s="1"/>
      <c r="G21363" s="1"/>
      <c r="H21363" s="1"/>
    </row>
    <row r="21364">
      <c r="A21364" s="1"/>
      <c r="B21364" s="1"/>
      <c r="C21364" s="1"/>
      <c r="D21364" s="8"/>
      <c r="E21364" s="1"/>
      <c r="F21364" s="1"/>
      <c r="G21364" s="1"/>
      <c r="H21364" s="1"/>
    </row>
    <row r="21365">
      <c r="A21365" s="1"/>
      <c r="B21365" s="1"/>
      <c r="C21365" s="1"/>
      <c r="D21365" s="8"/>
      <c r="E21365" s="1"/>
      <c r="F21365" s="1"/>
      <c r="G21365" s="1"/>
      <c r="H21365" s="1"/>
    </row>
    <row r="21366">
      <c r="A21366" s="1"/>
      <c r="B21366" s="1"/>
      <c r="C21366" s="1"/>
      <c r="D21366" s="8"/>
      <c r="E21366" s="1"/>
      <c r="F21366" s="1"/>
      <c r="G21366" s="1"/>
      <c r="H21366" s="1"/>
    </row>
    <row r="21367">
      <c r="A21367" s="1"/>
      <c r="B21367" s="1"/>
      <c r="C21367" s="1"/>
      <c r="D21367" s="8"/>
      <c r="E21367" s="1"/>
      <c r="F21367" s="1"/>
      <c r="G21367" s="1"/>
      <c r="H21367" s="1"/>
    </row>
    <row r="21368">
      <c r="A21368" s="1"/>
      <c r="B21368" s="1"/>
      <c r="C21368" s="1"/>
      <c r="D21368" s="8"/>
      <c r="E21368" s="1"/>
      <c r="F21368" s="1"/>
      <c r="G21368" s="1"/>
      <c r="H21368" s="1"/>
    </row>
    <row r="21369">
      <c r="A21369" s="1"/>
      <c r="B21369" s="1"/>
      <c r="C21369" s="1"/>
      <c r="D21369" s="8"/>
      <c r="E21369" s="1"/>
      <c r="F21369" s="1"/>
      <c r="G21369" s="1"/>
      <c r="H21369" s="1"/>
    </row>
    <row r="21370">
      <c r="A21370" s="1"/>
      <c r="B21370" s="1"/>
      <c r="C21370" s="1"/>
      <c r="D21370" s="8"/>
      <c r="E21370" s="1"/>
      <c r="F21370" s="1"/>
      <c r="G21370" s="1"/>
      <c r="H21370" s="1"/>
    </row>
    <row r="21371">
      <c r="A21371" s="1"/>
      <c r="B21371" s="1"/>
      <c r="C21371" s="1"/>
      <c r="D21371" s="8"/>
      <c r="E21371" s="1"/>
      <c r="F21371" s="1"/>
      <c r="G21371" s="1"/>
      <c r="H21371" s="1"/>
    </row>
    <row r="21372">
      <c r="A21372" s="1"/>
      <c r="B21372" s="1"/>
      <c r="C21372" s="1"/>
      <c r="D21372" s="8"/>
      <c r="E21372" s="1"/>
      <c r="F21372" s="1"/>
      <c r="G21372" s="1"/>
      <c r="H21372" s="1"/>
    </row>
    <row r="21373">
      <c r="A21373" s="1"/>
      <c r="B21373" s="1"/>
      <c r="C21373" s="1"/>
      <c r="D21373" s="8"/>
      <c r="E21373" s="1"/>
      <c r="F21373" s="1"/>
      <c r="G21373" s="1"/>
      <c r="H21373" s="1"/>
    </row>
    <row r="21374">
      <c r="A21374" s="1"/>
      <c r="B21374" s="1"/>
      <c r="C21374" s="1"/>
      <c r="D21374" s="8"/>
      <c r="E21374" s="1"/>
      <c r="F21374" s="1"/>
      <c r="G21374" s="1"/>
      <c r="H21374" s="1"/>
    </row>
    <row r="21375">
      <c r="A21375" s="1"/>
      <c r="B21375" s="1"/>
      <c r="C21375" s="1"/>
      <c r="D21375" s="8"/>
      <c r="E21375" s="1"/>
      <c r="F21375" s="1"/>
      <c r="G21375" s="1"/>
      <c r="H21375" s="1"/>
    </row>
    <row r="21376">
      <c r="A21376" s="1"/>
      <c r="B21376" s="1"/>
      <c r="C21376" s="1"/>
      <c r="D21376" s="8"/>
      <c r="E21376" s="1"/>
      <c r="F21376" s="1"/>
      <c r="G21376" s="1"/>
      <c r="H21376" s="1"/>
    </row>
    <row r="21377">
      <c r="A21377" s="1"/>
      <c r="B21377" s="1"/>
      <c r="C21377" s="1"/>
      <c r="D21377" s="8"/>
      <c r="E21377" s="1"/>
      <c r="F21377" s="1"/>
      <c r="G21377" s="1"/>
      <c r="H21377" s="1"/>
    </row>
    <row r="21378">
      <c r="A21378" s="1"/>
      <c r="B21378" s="1"/>
      <c r="C21378" s="1"/>
      <c r="D21378" s="8"/>
      <c r="E21378" s="1"/>
      <c r="F21378" s="1"/>
      <c r="G21378" s="1"/>
      <c r="H21378" s="1"/>
    </row>
    <row r="21379">
      <c r="A21379" s="1"/>
      <c r="B21379" s="1"/>
      <c r="C21379" s="1"/>
      <c r="D21379" s="8"/>
      <c r="E21379" s="1"/>
      <c r="F21379" s="1"/>
      <c r="G21379" s="1"/>
      <c r="H21379" s="1"/>
    </row>
    <row r="21380">
      <c r="A21380" s="1"/>
      <c r="B21380" s="1"/>
      <c r="C21380" s="1"/>
      <c r="D21380" s="8"/>
      <c r="E21380" s="1"/>
      <c r="F21380" s="1"/>
      <c r="G21380" s="1"/>
      <c r="H21380" s="1"/>
    </row>
    <row r="21381">
      <c r="A21381" s="1"/>
      <c r="B21381" s="1"/>
      <c r="C21381" s="1"/>
      <c r="D21381" s="8"/>
      <c r="E21381" s="1"/>
      <c r="F21381" s="1"/>
      <c r="G21381" s="1"/>
      <c r="H21381" s="1"/>
    </row>
    <row r="21382">
      <c r="A21382" s="1"/>
      <c r="B21382" s="1"/>
      <c r="C21382" s="1"/>
      <c r="D21382" s="8"/>
      <c r="E21382" s="1"/>
      <c r="F21382" s="1"/>
      <c r="G21382" s="1"/>
      <c r="H21382" s="1"/>
    </row>
    <row r="21383">
      <c r="A21383" s="1"/>
      <c r="B21383" s="1"/>
      <c r="C21383" s="1"/>
      <c r="D21383" s="8"/>
      <c r="E21383" s="1"/>
      <c r="F21383" s="1"/>
      <c r="G21383" s="1"/>
      <c r="H21383" s="1"/>
    </row>
    <row r="21384">
      <c r="A21384" s="1"/>
      <c r="B21384" s="1"/>
      <c r="C21384" s="1"/>
      <c r="D21384" s="8"/>
      <c r="E21384" s="1"/>
      <c r="F21384" s="1"/>
      <c r="G21384" s="1"/>
      <c r="H21384" s="1"/>
    </row>
    <row r="21385">
      <c r="A21385" s="1"/>
      <c r="B21385" s="1"/>
      <c r="C21385" s="1"/>
      <c r="D21385" s="8"/>
      <c r="E21385" s="1"/>
      <c r="F21385" s="1"/>
      <c r="G21385" s="1"/>
      <c r="H21385" s="1"/>
    </row>
    <row r="21386">
      <c r="A21386" s="1"/>
      <c r="B21386" s="1"/>
      <c r="C21386" s="1"/>
      <c r="D21386" s="8"/>
      <c r="E21386" s="1"/>
      <c r="F21386" s="1"/>
      <c r="G21386" s="1"/>
      <c r="H21386" s="1"/>
    </row>
    <row r="21387">
      <c r="A21387" s="1"/>
      <c r="B21387" s="1"/>
      <c r="C21387" s="1"/>
      <c r="D21387" s="8"/>
      <c r="E21387" s="1"/>
      <c r="F21387" s="1"/>
      <c r="G21387" s="1"/>
      <c r="H21387" s="1"/>
    </row>
    <row r="21388">
      <c r="A21388" s="1"/>
      <c r="B21388" s="1"/>
      <c r="C21388" s="1"/>
      <c r="D21388" s="8"/>
      <c r="E21388" s="1"/>
      <c r="F21388" s="1"/>
      <c r="G21388" s="1"/>
      <c r="H21388" s="1"/>
    </row>
    <row r="21389">
      <c r="A21389" s="1"/>
      <c r="B21389" s="1"/>
      <c r="C21389" s="1"/>
      <c r="D21389" s="8"/>
      <c r="E21389" s="1"/>
      <c r="F21389" s="1"/>
      <c r="G21389" s="1"/>
      <c r="H21389" s="1"/>
    </row>
    <row r="21390">
      <c r="A21390" s="1"/>
      <c r="B21390" s="1"/>
      <c r="C21390" s="1"/>
      <c r="D21390" s="8"/>
      <c r="E21390" s="1"/>
      <c r="F21390" s="1"/>
      <c r="G21390" s="1"/>
      <c r="H21390" s="1"/>
    </row>
    <row r="21391">
      <c r="A21391" s="1"/>
      <c r="B21391" s="1"/>
      <c r="C21391" s="1"/>
      <c r="D21391" s="8"/>
      <c r="E21391" s="1"/>
      <c r="F21391" s="1"/>
      <c r="G21391" s="1"/>
      <c r="H21391" s="1"/>
    </row>
    <row r="21392">
      <c r="A21392" s="1"/>
      <c r="B21392" s="1"/>
      <c r="C21392" s="1"/>
      <c r="D21392" s="8"/>
      <c r="E21392" s="1"/>
      <c r="F21392" s="1"/>
      <c r="G21392" s="1"/>
      <c r="H21392" s="1"/>
    </row>
    <row r="21393">
      <c r="A21393" s="1"/>
      <c r="B21393" s="1"/>
      <c r="C21393" s="1"/>
      <c r="D21393" s="8"/>
      <c r="E21393" s="1"/>
      <c r="F21393" s="1"/>
      <c r="G21393" s="1"/>
      <c r="H21393" s="1"/>
    </row>
    <row r="21394">
      <c r="A21394" s="1"/>
      <c r="B21394" s="1"/>
      <c r="C21394" s="1"/>
      <c r="D21394" s="8"/>
      <c r="E21394" s="1"/>
      <c r="F21394" s="1"/>
      <c r="G21394" s="1"/>
      <c r="H21394" s="1"/>
    </row>
    <row r="21395">
      <c r="A21395" s="1"/>
      <c r="B21395" s="1"/>
      <c r="C21395" s="1"/>
      <c r="D21395" s="8"/>
      <c r="E21395" s="1"/>
      <c r="F21395" s="1"/>
      <c r="G21395" s="1"/>
      <c r="H21395" s="1"/>
    </row>
    <row r="21396">
      <c r="A21396" s="1"/>
      <c r="B21396" s="1"/>
      <c r="C21396" s="1"/>
      <c r="D21396" s="8"/>
      <c r="E21396" s="1"/>
      <c r="F21396" s="1"/>
      <c r="G21396" s="1"/>
      <c r="H21396" s="1"/>
    </row>
    <row r="21397">
      <c r="A21397" s="1"/>
      <c r="B21397" s="1"/>
      <c r="C21397" s="1"/>
      <c r="D21397" s="8"/>
      <c r="E21397" s="1"/>
      <c r="F21397" s="1"/>
      <c r="G21397" s="1"/>
      <c r="H21397" s="1"/>
    </row>
    <row r="21398">
      <c r="A21398" s="1"/>
      <c r="B21398" s="1"/>
      <c r="C21398" s="1"/>
      <c r="D21398" s="8"/>
      <c r="E21398" s="1"/>
      <c r="F21398" s="1"/>
      <c r="G21398" s="1"/>
      <c r="H21398" s="1"/>
    </row>
    <row r="21399">
      <c r="A21399" s="1"/>
      <c r="B21399" s="1"/>
      <c r="C21399" s="1"/>
      <c r="D21399" s="8"/>
      <c r="E21399" s="1"/>
      <c r="F21399" s="1"/>
      <c r="G21399" s="1"/>
      <c r="H21399" s="1"/>
    </row>
    <row r="21400">
      <c r="A21400" s="1"/>
      <c r="B21400" s="1"/>
      <c r="C21400" s="1"/>
      <c r="D21400" s="8"/>
      <c r="E21400" s="1"/>
      <c r="F21400" s="1"/>
      <c r="G21400" s="1"/>
      <c r="H21400" s="1"/>
    </row>
    <row r="21401">
      <c r="A21401" s="1"/>
      <c r="B21401" s="1"/>
      <c r="C21401" s="1"/>
      <c r="D21401" s="8"/>
      <c r="E21401" s="1"/>
      <c r="F21401" s="1"/>
      <c r="G21401" s="1"/>
      <c r="H21401" s="1"/>
    </row>
    <row r="21402">
      <c r="A21402" s="1"/>
      <c r="B21402" s="1"/>
      <c r="C21402" s="1"/>
      <c r="D21402" s="8"/>
      <c r="E21402" s="1"/>
      <c r="F21402" s="1"/>
      <c r="G21402" s="1"/>
      <c r="H21402" s="1"/>
    </row>
    <row r="21403">
      <c r="A21403" s="1"/>
      <c r="B21403" s="1"/>
      <c r="C21403" s="1"/>
      <c r="D21403" s="8"/>
      <c r="E21403" s="1"/>
      <c r="F21403" s="1"/>
      <c r="G21403" s="1"/>
      <c r="H21403" s="1"/>
    </row>
    <row r="21404">
      <c r="A21404" s="1"/>
      <c r="B21404" s="1"/>
      <c r="C21404" s="1"/>
      <c r="D21404" s="8"/>
      <c r="E21404" s="1"/>
      <c r="F21404" s="1"/>
      <c r="G21404" s="1"/>
      <c r="H21404" s="1"/>
    </row>
    <row r="21405">
      <c r="A21405" s="1"/>
      <c r="B21405" s="1"/>
      <c r="C21405" s="1"/>
      <c r="D21405" s="8"/>
      <c r="E21405" s="1"/>
      <c r="F21405" s="1"/>
      <c r="G21405" s="1"/>
      <c r="H21405" s="1"/>
    </row>
    <row r="21406">
      <c r="A21406" s="1"/>
      <c r="B21406" s="1"/>
      <c r="C21406" s="1"/>
      <c r="D21406" s="8"/>
      <c r="E21406" s="1"/>
      <c r="F21406" s="1"/>
      <c r="G21406" s="1"/>
      <c r="H21406" s="1"/>
    </row>
    <row r="21407">
      <c r="A21407" s="1"/>
      <c r="B21407" s="1"/>
      <c r="C21407" s="1"/>
      <c r="D21407" s="8"/>
      <c r="E21407" s="1"/>
      <c r="F21407" s="1"/>
      <c r="G21407" s="1"/>
      <c r="H21407" s="1"/>
    </row>
    <row r="21408">
      <c r="A21408" s="1"/>
      <c r="B21408" s="1"/>
      <c r="C21408" s="1"/>
      <c r="D21408" s="8"/>
      <c r="E21408" s="1"/>
      <c r="F21408" s="1"/>
      <c r="G21408" s="1"/>
      <c r="H21408" s="1"/>
    </row>
    <row r="21409">
      <c r="A21409" s="1"/>
      <c r="B21409" s="1"/>
      <c r="C21409" s="1"/>
      <c r="D21409" s="8"/>
      <c r="E21409" s="1"/>
      <c r="F21409" s="1"/>
      <c r="G21409" s="1"/>
      <c r="H21409" s="1"/>
    </row>
    <row r="21410">
      <c r="A21410" s="1"/>
      <c r="B21410" s="1"/>
      <c r="C21410" s="1"/>
      <c r="D21410" s="8"/>
      <c r="E21410" s="1"/>
      <c r="F21410" s="1"/>
      <c r="G21410" s="1"/>
      <c r="H21410" s="1"/>
    </row>
    <row r="21411">
      <c r="A21411" s="1"/>
      <c r="B21411" s="1"/>
      <c r="C21411" s="1"/>
      <c r="D21411" s="8"/>
      <c r="E21411" s="1"/>
      <c r="F21411" s="1"/>
      <c r="G21411" s="1"/>
      <c r="H21411" s="1"/>
    </row>
    <row r="21412">
      <c r="A21412" s="1"/>
      <c r="B21412" s="1"/>
      <c r="C21412" s="1"/>
      <c r="D21412" s="8"/>
      <c r="E21412" s="1"/>
      <c r="F21412" s="1"/>
      <c r="G21412" s="1"/>
      <c r="H21412" s="1"/>
    </row>
    <row r="21413">
      <c r="A21413" s="1"/>
      <c r="B21413" s="1"/>
      <c r="C21413" s="1"/>
      <c r="D21413" s="8"/>
      <c r="E21413" s="1"/>
      <c r="F21413" s="1"/>
      <c r="G21413" s="1"/>
      <c r="H21413" s="1"/>
    </row>
    <row r="21414">
      <c r="A21414" s="1"/>
      <c r="B21414" s="1"/>
      <c r="C21414" s="1"/>
      <c r="D21414" s="8"/>
      <c r="E21414" s="1"/>
      <c r="F21414" s="1"/>
      <c r="G21414" s="1"/>
      <c r="H21414" s="1"/>
    </row>
    <row r="21415">
      <c r="A21415" s="1"/>
      <c r="B21415" s="1"/>
      <c r="C21415" s="1"/>
      <c r="D21415" s="8"/>
      <c r="E21415" s="1"/>
      <c r="F21415" s="1"/>
      <c r="G21415" s="1"/>
      <c r="H21415" s="1"/>
    </row>
    <row r="21416">
      <c r="A21416" s="1"/>
      <c r="B21416" s="1"/>
      <c r="C21416" s="1"/>
      <c r="D21416" s="8"/>
      <c r="E21416" s="1"/>
      <c r="F21416" s="1"/>
      <c r="G21416" s="1"/>
      <c r="H21416" s="1"/>
    </row>
    <row r="21417">
      <c r="A21417" s="1"/>
      <c r="B21417" s="1"/>
      <c r="C21417" s="1"/>
      <c r="D21417" s="8"/>
      <c r="E21417" s="1"/>
      <c r="F21417" s="1"/>
      <c r="G21417" s="1"/>
      <c r="H21417" s="1"/>
    </row>
    <row r="21418">
      <c r="A21418" s="1"/>
      <c r="B21418" s="1"/>
      <c r="C21418" s="1"/>
      <c r="D21418" s="8"/>
      <c r="E21418" s="1"/>
      <c r="F21418" s="1"/>
      <c r="G21418" s="1"/>
      <c r="H21418" s="1"/>
    </row>
    <row r="21419">
      <c r="A21419" s="1"/>
      <c r="B21419" s="1"/>
      <c r="C21419" s="1"/>
      <c r="D21419" s="8"/>
      <c r="E21419" s="1"/>
      <c r="F21419" s="1"/>
      <c r="G21419" s="1"/>
      <c r="H21419" s="1"/>
    </row>
    <row r="21420">
      <c r="A21420" s="1"/>
      <c r="B21420" s="1"/>
      <c r="C21420" s="1"/>
      <c r="D21420" s="8"/>
      <c r="E21420" s="1"/>
      <c r="F21420" s="1"/>
      <c r="G21420" s="1"/>
      <c r="H21420" s="1"/>
    </row>
    <row r="21421">
      <c r="A21421" s="1"/>
      <c r="B21421" s="1"/>
      <c r="C21421" s="1"/>
      <c r="D21421" s="8"/>
      <c r="E21421" s="1"/>
      <c r="F21421" s="1"/>
      <c r="G21421" s="1"/>
      <c r="H21421" s="1"/>
    </row>
    <row r="21422">
      <c r="A21422" s="1"/>
      <c r="B21422" s="1"/>
      <c r="C21422" s="1"/>
      <c r="D21422" s="8"/>
      <c r="E21422" s="1"/>
      <c r="F21422" s="1"/>
      <c r="G21422" s="1"/>
      <c r="H21422" s="1"/>
    </row>
    <row r="21423">
      <c r="A21423" s="1"/>
      <c r="B21423" s="1"/>
      <c r="C21423" s="1"/>
      <c r="D21423" s="8"/>
      <c r="E21423" s="1"/>
      <c r="F21423" s="1"/>
      <c r="G21423" s="1"/>
      <c r="H21423" s="1"/>
    </row>
    <row r="21424">
      <c r="A21424" s="1"/>
      <c r="B21424" s="1"/>
      <c r="C21424" s="1"/>
      <c r="D21424" s="8"/>
      <c r="E21424" s="1"/>
      <c r="F21424" s="1"/>
      <c r="G21424" s="1"/>
      <c r="H21424" s="1"/>
    </row>
    <row r="21425">
      <c r="A21425" s="1"/>
      <c r="B21425" s="1"/>
      <c r="C21425" s="1"/>
      <c r="D21425" s="8"/>
      <c r="E21425" s="1"/>
      <c r="F21425" s="1"/>
      <c r="G21425" s="1"/>
      <c r="H21425" s="1"/>
    </row>
    <row r="21426">
      <c r="A21426" s="1"/>
      <c r="B21426" s="1"/>
      <c r="C21426" s="1"/>
      <c r="D21426" s="8"/>
      <c r="E21426" s="1"/>
      <c r="F21426" s="1"/>
      <c r="G21426" s="1"/>
      <c r="H21426" s="1"/>
    </row>
    <row r="21427">
      <c r="A21427" s="1"/>
      <c r="B21427" s="1"/>
      <c r="C21427" s="1"/>
      <c r="D21427" s="8"/>
      <c r="E21427" s="1"/>
      <c r="F21427" s="1"/>
      <c r="G21427" s="1"/>
      <c r="H21427" s="1"/>
    </row>
    <row r="21428">
      <c r="A21428" s="1"/>
      <c r="B21428" s="1"/>
      <c r="C21428" s="1"/>
      <c r="D21428" s="8"/>
      <c r="E21428" s="1"/>
      <c r="F21428" s="1"/>
      <c r="G21428" s="1"/>
      <c r="H21428" s="1"/>
    </row>
    <row r="21429">
      <c r="A21429" s="1"/>
      <c r="B21429" s="1"/>
      <c r="C21429" s="1"/>
      <c r="D21429" s="8"/>
      <c r="E21429" s="1"/>
      <c r="F21429" s="1"/>
      <c r="G21429" s="1"/>
      <c r="H21429" s="1"/>
    </row>
    <row r="21430">
      <c r="A21430" s="1"/>
      <c r="B21430" s="1"/>
      <c r="C21430" s="1"/>
      <c r="D21430" s="8"/>
      <c r="E21430" s="1"/>
      <c r="F21430" s="1"/>
      <c r="G21430" s="1"/>
      <c r="H21430" s="1"/>
    </row>
    <row r="21431">
      <c r="A21431" s="1"/>
      <c r="B21431" s="1"/>
      <c r="C21431" s="1"/>
      <c r="D21431" s="8"/>
      <c r="E21431" s="1"/>
      <c r="F21431" s="1"/>
      <c r="G21431" s="1"/>
      <c r="H21431" s="1"/>
    </row>
    <row r="21432">
      <c r="A21432" s="1"/>
      <c r="B21432" s="1"/>
      <c r="C21432" s="1"/>
      <c r="D21432" s="8"/>
      <c r="E21432" s="1"/>
      <c r="F21432" s="1"/>
      <c r="G21432" s="1"/>
      <c r="H21432" s="1"/>
    </row>
    <row r="21433">
      <c r="A21433" s="1"/>
      <c r="B21433" s="1"/>
      <c r="C21433" s="1"/>
      <c r="D21433" s="8"/>
      <c r="E21433" s="1"/>
      <c r="F21433" s="1"/>
      <c r="G21433" s="1"/>
      <c r="H21433" s="1"/>
    </row>
    <row r="21434">
      <c r="A21434" s="1"/>
      <c r="B21434" s="1"/>
      <c r="C21434" s="1"/>
      <c r="D21434" s="8"/>
      <c r="E21434" s="1"/>
      <c r="F21434" s="1"/>
      <c r="G21434" s="1"/>
      <c r="H21434" s="1"/>
    </row>
    <row r="21435">
      <c r="A21435" s="1"/>
      <c r="B21435" s="1"/>
      <c r="C21435" s="1"/>
      <c r="D21435" s="8"/>
      <c r="E21435" s="1"/>
      <c r="F21435" s="1"/>
      <c r="G21435" s="1"/>
      <c r="H21435" s="1"/>
    </row>
    <row r="21436">
      <c r="A21436" s="1"/>
      <c r="B21436" s="1"/>
      <c r="C21436" s="1"/>
      <c r="D21436" s="8"/>
      <c r="E21436" s="1"/>
      <c r="F21436" s="1"/>
      <c r="G21436" s="1"/>
      <c r="H21436" s="1"/>
    </row>
    <row r="21437">
      <c r="A21437" s="1"/>
      <c r="B21437" s="1"/>
      <c r="C21437" s="1"/>
      <c r="D21437" s="8"/>
      <c r="E21437" s="1"/>
      <c r="F21437" s="1"/>
      <c r="G21437" s="1"/>
      <c r="H21437" s="1"/>
    </row>
    <row r="21438">
      <c r="A21438" s="1"/>
      <c r="B21438" s="1"/>
      <c r="C21438" s="1"/>
      <c r="D21438" s="8"/>
      <c r="E21438" s="1"/>
      <c r="F21438" s="1"/>
      <c r="G21438" s="1"/>
      <c r="H21438" s="1"/>
    </row>
    <row r="21439">
      <c r="A21439" s="1"/>
      <c r="B21439" s="1"/>
      <c r="C21439" s="1"/>
      <c r="D21439" s="8"/>
      <c r="E21439" s="1"/>
      <c r="F21439" s="1"/>
      <c r="G21439" s="1"/>
      <c r="H21439" s="1"/>
    </row>
    <row r="21440">
      <c r="A21440" s="1"/>
      <c r="B21440" s="1"/>
      <c r="C21440" s="1"/>
      <c r="D21440" s="8"/>
      <c r="E21440" s="1"/>
      <c r="F21440" s="1"/>
      <c r="G21440" s="1"/>
      <c r="H21440" s="1"/>
    </row>
    <row r="21441">
      <c r="A21441" s="1"/>
      <c r="B21441" s="1"/>
      <c r="C21441" s="1"/>
      <c r="D21441" s="8"/>
      <c r="E21441" s="1"/>
      <c r="F21441" s="1"/>
      <c r="G21441" s="1"/>
      <c r="H21441" s="1"/>
    </row>
    <row r="21442">
      <c r="A21442" s="1"/>
      <c r="B21442" s="1"/>
      <c r="C21442" s="1"/>
      <c r="D21442" s="8"/>
      <c r="E21442" s="1"/>
      <c r="F21442" s="1"/>
      <c r="G21442" s="1"/>
      <c r="H21442" s="1"/>
    </row>
    <row r="21443">
      <c r="A21443" s="1"/>
      <c r="B21443" s="1"/>
      <c r="C21443" s="1"/>
      <c r="D21443" s="8"/>
      <c r="E21443" s="1"/>
      <c r="F21443" s="1"/>
      <c r="G21443" s="1"/>
      <c r="H21443" s="1"/>
    </row>
    <row r="21444">
      <c r="A21444" s="1"/>
      <c r="B21444" s="1"/>
      <c r="C21444" s="1"/>
      <c r="D21444" s="8"/>
      <c r="E21444" s="1"/>
      <c r="F21444" s="1"/>
      <c r="G21444" s="1"/>
      <c r="H21444" s="1"/>
    </row>
    <row r="21445">
      <c r="A21445" s="1"/>
      <c r="B21445" s="1"/>
      <c r="C21445" s="1"/>
      <c r="D21445" s="8"/>
      <c r="E21445" s="1"/>
      <c r="F21445" s="1"/>
      <c r="G21445" s="1"/>
      <c r="H21445" s="1"/>
    </row>
    <row r="21446">
      <c r="A21446" s="1"/>
      <c r="B21446" s="1"/>
      <c r="C21446" s="1"/>
      <c r="D21446" s="8"/>
      <c r="E21446" s="1"/>
      <c r="F21446" s="1"/>
      <c r="G21446" s="1"/>
      <c r="H21446" s="1"/>
    </row>
    <row r="21447">
      <c r="A21447" s="1"/>
      <c r="B21447" s="1"/>
      <c r="C21447" s="1"/>
      <c r="D21447" s="8"/>
      <c r="E21447" s="1"/>
      <c r="F21447" s="1"/>
      <c r="G21447" s="1"/>
      <c r="H21447" s="1"/>
    </row>
    <row r="21448">
      <c r="A21448" s="1"/>
      <c r="B21448" s="1"/>
      <c r="C21448" s="1"/>
      <c r="D21448" s="8"/>
      <c r="E21448" s="1"/>
      <c r="F21448" s="1"/>
      <c r="G21448" s="1"/>
      <c r="H21448" s="1"/>
    </row>
    <row r="21449">
      <c r="A21449" s="1"/>
      <c r="B21449" s="1"/>
      <c r="C21449" s="1"/>
      <c r="D21449" s="8"/>
      <c r="E21449" s="1"/>
      <c r="F21449" s="1"/>
      <c r="G21449" s="1"/>
      <c r="H21449" s="1"/>
    </row>
    <row r="21450">
      <c r="A21450" s="1"/>
      <c r="B21450" s="1"/>
      <c r="C21450" s="1"/>
      <c r="D21450" s="8"/>
      <c r="E21450" s="1"/>
      <c r="F21450" s="1"/>
      <c r="G21450" s="1"/>
      <c r="H21450" s="1"/>
    </row>
    <row r="21451">
      <c r="A21451" s="1"/>
      <c r="B21451" s="1"/>
      <c r="C21451" s="1"/>
      <c r="D21451" s="8"/>
      <c r="E21451" s="1"/>
      <c r="F21451" s="1"/>
      <c r="G21451" s="1"/>
      <c r="H21451" s="1"/>
    </row>
    <row r="21452">
      <c r="A21452" s="1"/>
      <c r="B21452" s="1"/>
      <c r="C21452" s="1"/>
      <c r="D21452" s="8"/>
      <c r="E21452" s="1"/>
      <c r="F21452" s="1"/>
      <c r="G21452" s="1"/>
      <c r="H21452" s="1"/>
    </row>
    <row r="21453">
      <c r="A21453" s="1"/>
      <c r="B21453" s="1"/>
      <c r="C21453" s="1"/>
      <c r="D21453" s="8"/>
      <c r="E21453" s="1"/>
      <c r="F21453" s="1"/>
      <c r="G21453" s="1"/>
      <c r="H21453" s="1"/>
    </row>
    <row r="21454">
      <c r="A21454" s="1"/>
      <c r="B21454" s="1"/>
      <c r="C21454" s="1"/>
      <c r="D21454" s="8"/>
      <c r="E21454" s="1"/>
      <c r="F21454" s="1"/>
      <c r="G21454" s="1"/>
      <c r="H21454" s="1"/>
    </row>
    <row r="21455">
      <c r="A21455" s="1"/>
      <c r="B21455" s="1"/>
      <c r="C21455" s="1"/>
      <c r="D21455" s="8"/>
      <c r="E21455" s="1"/>
      <c r="F21455" s="1"/>
      <c r="G21455" s="1"/>
      <c r="H21455" s="1"/>
    </row>
    <row r="21456">
      <c r="A21456" s="1"/>
      <c r="B21456" s="1"/>
      <c r="C21456" s="1"/>
      <c r="D21456" s="8"/>
      <c r="E21456" s="1"/>
      <c r="F21456" s="1"/>
      <c r="G21456" s="1"/>
      <c r="H21456" s="1"/>
    </row>
    <row r="21457">
      <c r="A21457" s="1"/>
      <c r="B21457" s="1"/>
      <c r="C21457" s="1"/>
      <c r="D21457" s="8"/>
      <c r="E21457" s="1"/>
      <c r="F21457" s="1"/>
      <c r="G21457" s="1"/>
      <c r="H21457" s="1"/>
    </row>
    <row r="21458">
      <c r="A21458" s="1"/>
      <c r="B21458" s="1"/>
      <c r="C21458" s="1"/>
      <c r="D21458" s="8"/>
      <c r="E21458" s="1"/>
      <c r="F21458" s="1"/>
      <c r="G21458" s="1"/>
      <c r="H21458" s="1"/>
    </row>
    <row r="21459">
      <c r="A21459" s="1"/>
      <c r="B21459" s="1"/>
      <c r="C21459" s="1"/>
      <c r="D21459" s="8"/>
      <c r="E21459" s="1"/>
      <c r="F21459" s="1"/>
      <c r="G21459" s="1"/>
      <c r="H21459" s="1"/>
    </row>
    <row r="21460">
      <c r="A21460" s="1"/>
      <c r="B21460" s="1"/>
      <c r="C21460" s="1"/>
      <c r="D21460" s="8"/>
      <c r="E21460" s="1"/>
      <c r="F21460" s="1"/>
      <c r="G21460" s="1"/>
      <c r="H21460" s="1"/>
    </row>
    <row r="21461">
      <c r="A21461" s="1"/>
      <c r="B21461" s="1"/>
      <c r="C21461" s="1"/>
      <c r="D21461" s="8"/>
      <c r="E21461" s="1"/>
      <c r="F21461" s="1"/>
      <c r="G21461" s="1"/>
      <c r="H21461" s="1"/>
    </row>
    <row r="21462">
      <c r="A21462" s="1"/>
      <c r="B21462" s="1"/>
      <c r="C21462" s="1"/>
      <c r="D21462" s="8"/>
      <c r="E21462" s="1"/>
      <c r="F21462" s="1"/>
      <c r="G21462" s="1"/>
      <c r="H21462" s="1"/>
    </row>
    <row r="21463">
      <c r="A21463" s="1"/>
      <c r="B21463" s="1"/>
      <c r="C21463" s="1"/>
      <c r="D21463" s="8"/>
      <c r="E21463" s="1"/>
      <c r="F21463" s="1"/>
      <c r="G21463" s="1"/>
      <c r="H21463" s="1"/>
    </row>
    <row r="21464">
      <c r="A21464" s="1"/>
      <c r="B21464" s="1"/>
      <c r="C21464" s="1"/>
      <c r="D21464" s="8"/>
      <c r="E21464" s="1"/>
      <c r="F21464" s="1"/>
      <c r="G21464" s="1"/>
      <c r="H21464" s="1"/>
    </row>
    <row r="21465">
      <c r="A21465" s="1"/>
      <c r="B21465" s="1"/>
      <c r="C21465" s="1"/>
      <c r="D21465" s="8"/>
      <c r="E21465" s="1"/>
      <c r="F21465" s="1"/>
      <c r="G21465" s="1"/>
      <c r="H21465" s="1"/>
    </row>
    <row r="21466">
      <c r="A21466" s="1"/>
      <c r="B21466" s="1"/>
      <c r="C21466" s="1"/>
      <c r="D21466" s="8"/>
      <c r="E21466" s="1"/>
      <c r="F21466" s="1"/>
      <c r="G21466" s="1"/>
      <c r="H21466" s="1"/>
    </row>
    <row r="21467">
      <c r="A21467" s="1"/>
      <c r="B21467" s="1"/>
      <c r="C21467" s="1"/>
      <c r="D21467" s="8"/>
      <c r="E21467" s="1"/>
      <c r="F21467" s="1"/>
      <c r="G21467" s="1"/>
      <c r="H21467" s="1"/>
    </row>
    <row r="21468">
      <c r="A21468" s="1"/>
      <c r="B21468" s="1"/>
      <c r="C21468" s="1"/>
      <c r="D21468" s="8"/>
      <c r="E21468" s="1"/>
      <c r="F21468" s="1"/>
      <c r="G21468" s="1"/>
      <c r="H21468" s="1"/>
    </row>
    <row r="21469">
      <c r="A21469" s="1"/>
      <c r="B21469" s="1"/>
      <c r="C21469" s="1"/>
      <c r="D21469" s="8"/>
      <c r="E21469" s="1"/>
      <c r="F21469" s="1"/>
      <c r="G21469" s="1"/>
      <c r="H21469" s="1"/>
    </row>
    <row r="21470">
      <c r="A21470" s="1"/>
      <c r="B21470" s="1"/>
      <c r="C21470" s="1"/>
      <c r="D21470" s="8"/>
      <c r="E21470" s="1"/>
      <c r="F21470" s="1"/>
      <c r="G21470" s="1"/>
      <c r="H21470" s="1"/>
    </row>
    <row r="21471">
      <c r="A21471" s="1"/>
      <c r="B21471" s="1"/>
      <c r="C21471" s="1"/>
      <c r="D21471" s="8"/>
      <c r="E21471" s="1"/>
      <c r="F21471" s="1"/>
      <c r="G21471" s="1"/>
      <c r="H21471" s="1"/>
    </row>
    <row r="21472">
      <c r="A21472" s="1"/>
      <c r="B21472" s="1"/>
      <c r="C21472" s="1"/>
      <c r="D21472" s="8"/>
      <c r="E21472" s="1"/>
      <c r="F21472" s="1"/>
      <c r="G21472" s="1"/>
      <c r="H21472" s="1"/>
    </row>
    <row r="21473">
      <c r="A21473" s="1"/>
      <c r="B21473" s="1"/>
      <c r="C21473" s="1"/>
      <c r="D21473" s="8"/>
      <c r="E21473" s="1"/>
      <c r="F21473" s="1"/>
      <c r="G21473" s="1"/>
      <c r="H21473" s="1"/>
    </row>
    <row r="21474">
      <c r="A21474" s="1"/>
      <c r="B21474" s="1"/>
      <c r="C21474" s="1"/>
      <c r="D21474" s="8"/>
      <c r="E21474" s="1"/>
      <c r="F21474" s="1"/>
      <c r="G21474" s="1"/>
      <c r="H21474" s="1"/>
    </row>
    <row r="21475">
      <c r="A21475" s="1"/>
      <c r="B21475" s="1"/>
      <c r="C21475" s="1"/>
      <c r="D21475" s="8"/>
      <c r="E21475" s="1"/>
      <c r="F21475" s="1"/>
      <c r="G21475" s="1"/>
      <c r="H21475" s="1"/>
    </row>
    <row r="21476">
      <c r="A21476" s="1"/>
      <c r="B21476" s="1"/>
      <c r="C21476" s="1"/>
      <c r="D21476" s="8"/>
      <c r="E21476" s="1"/>
      <c r="F21476" s="1"/>
      <c r="G21476" s="1"/>
      <c r="H21476" s="1"/>
    </row>
    <row r="21477">
      <c r="A21477" s="1"/>
      <c r="B21477" s="1"/>
      <c r="C21477" s="1"/>
      <c r="D21477" s="8"/>
      <c r="E21477" s="1"/>
      <c r="F21477" s="1"/>
      <c r="G21477" s="1"/>
      <c r="H21477" s="1"/>
    </row>
    <row r="21478">
      <c r="A21478" s="1"/>
      <c r="B21478" s="1"/>
      <c r="C21478" s="1"/>
      <c r="D21478" s="8"/>
      <c r="E21478" s="1"/>
      <c r="F21478" s="1"/>
      <c r="G21478" s="1"/>
      <c r="H21478" s="1"/>
    </row>
    <row r="21479">
      <c r="A21479" s="1"/>
      <c r="B21479" s="1"/>
      <c r="C21479" s="1"/>
      <c r="D21479" s="8"/>
      <c r="E21479" s="1"/>
      <c r="F21479" s="1"/>
      <c r="G21479" s="1"/>
      <c r="H21479" s="1"/>
    </row>
    <row r="21480">
      <c r="A21480" s="1"/>
      <c r="B21480" s="1"/>
      <c r="C21480" s="1"/>
      <c r="D21480" s="8"/>
      <c r="E21480" s="1"/>
      <c r="F21480" s="1"/>
      <c r="G21480" s="1"/>
      <c r="H21480" s="1"/>
    </row>
    <row r="21481">
      <c r="A21481" s="1"/>
      <c r="B21481" s="1"/>
      <c r="C21481" s="1"/>
      <c r="D21481" s="8"/>
      <c r="E21481" s="1"/>
      <c r="F21481" s="1"/>
      <c r="G21481" s="1"/>
      <c r="H21481" s="1"/>
    </row>
    <row r="21482">
      <c r="A21482" s="1"/>
      <c r="B21482" s="1"/>
      <c r="C21482" s="1"/>
      <c r="D21482" s="8"/>
      <c r="E21482" s="1"/>
      <c r="F21482" s="1"/>
      <c r="G21482" s="1"/>
      <c r="H21482" s="1"/>
    </row>
    <row r="21483">
      <c r="A21483" s="1"/>
      <c r="B21483" s="1"/>
      <c r="C21483" s="1"/>
      <c r="D21483" s="8"/>
      <c r="E21483" s="1"/>
      <c r="F21483" s="1"/>
      <c r="G21483" s="1"/>
      <c r="H21483" s="1"/>
    </row>
    <row r="21484">
      <c r="A21484" s="1"/>
      <c r="B21484" s="1"/>
      <c r="C21484" s="1"/>
      <c r="D21484" s="8"/>
      <c r="E21484" s="1"/>
      <c r="F21484" s="1"/>
      <c r="G21484" s="1"/>
      <c r="H21484" s="1"/>
    </row>
    <row r="21485">
      <c r="A21485" s="1"/>
      <c r="B21485" s="1"/>
      <c r="C21485" s="1"/>
      <c r="D21485" s="8"/>
      <c r="E21485" s="1"/>
      <c r="F21485" s="1"/>
      <c r="G21485" s="1"/>
      <c r="H21485" s="1"/>
    </row>
    <row r="21486">
      <c r="A21486" s="1"/>
      <c r="B21486" s="1"/>
      <c r="C21486" s="1"/>
      <c r="D21486" s="8"/>
      <c r="E21486" s="1"/>
      <c r="F21486" s="1"/>
      <c r="G21486" s="1"/>
      <c r="H21486" s="1"/>
    </row>
    <row r="21487">
      <c r="A21487" s="1"/>
      <c r="B21487" s="1"/>
      <c r="C21487" s="1"/>
      <c r="D21487" s="8"/>
      <c r="E21487" s="1"/>
      <c r="F21487" s="1"/>
      <c r="G21487" s="1"/>
      <c r="H21487" s="1"/>
    </row>
    <row r="21488">
      <c r="A21488" s="1"/>
      <c r="B21488" s="1"/>
      <c r="C21488" s="1"/>
      <c r="D21488" s="8"/>
      <c r="E21488" s="1"/>
      <c r="F21488" s="1"/>
      <c r="G21488" s="1"/>
      <c r="H21488" s="1"/>
    </row>
    <row r="21489">
      <c r="A21489" s="1"/>
      <c r="B21489" s="1"/>
      <c r="C21489" s="1"/>
      <c r="D21489" s="8"/>
      <c r="E21489" s="1"/>
      <c r="F21489" s="1"/>
      <c r="G21489" s="1"/>
      <c r="H21489" s="1"/>
    </row>
    <row r="21490">
      <c r="A21490" s="1"/>
      <c r="B21490" s="1"/>
      <c r="C21490" s="1"/>
      <c r="D21490" s="8"/>
      <c r="E21490" s="1"/>
      <c r="F21490" s="1"/>
      <c r="G21490" s="1"/>
      <c r="H21490" s="1"/>
    </row>
    <row r="21491">
      <c r="A21491" s="1"/>
      <c r="B21491" s="1"/>
      <c r="C21491" s="1"/>
      <c r="D21491" s="8"/>
      <c r="E21491" s="1"/>
      <c r="F21491" s="1"/>
      <c r="G21491" s="1"/>
      <c r="H21491" s="1"/>
    </row>
    <row r="21492">
      <c r="A21492" s="1"/>
      <c r="B21492" s="1"/>
      <c r="C21492" s="1"/>
      <c r="D21492" s="8"/>
      <c r="E21492" s="1"/>
      <c r="F21492" s="1"/>
      <c r="G21492" s="1"/>
      <c r="H21492" s="1"/>
    </row>
    <row r="21493">
      <c r="A21493" s="1"/>
      <c r="B21493" s="1"/>
      <c r="C21493" s="1"/>
      <c r="D21493" s="8"/>
      <c r="E21493" s="1"/>
      <c r="F21493" s="1"/>
      <c r="G21493" s="1"/>
      <c r="H21493" s="1"/>
    </row>
    <row r="21494">
      <c r="A21494" s="1"/>
      <c r="B21494" s="1"/>
      <c r="C21494" s="1"/>
      <c r="D21494" s="8"/>
      <c r="E21494" s="1"/>
      <c r="F21494" s="1"/>
      <c r="G21494" s="1"/>
      <c r="H21494" s="1"/>
    </row>
    <row r="21495">
      <c r="A21495" s="1"/>
      <c r="B21495" s="1"/>
      <c r="C21495" s="1"/>
      <c r="D21495" s="8"/>
      <c r="E21495" s="1"/>
      <c r="F21495" s="1"/>
      <c r="G21495" s="1"/>
      <c r="H21495" s="1"/>
    </row>
    <row r="21496">
      <c r="A21496" s="1"/>
      <c r="B21496" s="1"/>
      <c r="C21496" s="1"/>
      <c r="D21496" s="8"/>
      <c r="E21496" s="1"/>
      <c r="F21496" s="1"/>
      <c r="G21496" s="1"/>
      <c r="H21496" s="1"/>
    </row>
    <row r="21497">
      <c r="A21497" s="1"/>
      <c r="B21497" s="1"/>
      <c r="C21497" s="1"/>
      <c r="D21497" s="8"/>
      <c r="E21497" s="1"/>
      <c r="F21497" s="1"/>
      <c r="G21497" s="1"/>
      <c r="H21497" s="1"/>
    </row>
    <row r="21498">
      <c r="A21498" s="1"/>
      <c r="B21498" s="1"/>
      <c r="C21498" s="1"/>
      <c r="D21498" s="8"/>
      <c r="E21498" s="1"/>
      <c r="F21498" s="1"/>
      <c r="G21498" s="1"/>
      <c r="H21498" s="1"/>
    </row>
    <row r="21499">
      <c r="A21499" s="1"/>
      <c r="B21499" s="1"/>
      <c r="C21499" s="1"/>
      <c r="D21499" s="8"/>
      <c r="E21499" s="1"/>
      <c r="F21499" s="1"/>
      <c r="G21499" s="1"/>
      <c r="H21499" s="1"/>
    </row>
    <row r="21500">
      <c r="A21500" s="1"/>
      <c r="B21500" s="1"/>
      <c r="C21500" s="1"/>
      <c r="D21500" s="8"/>
      <c r="E21500" s="1"/>
      <c r="F21500" s="1"/>
      <c r="G21500" s="1"/>
      <c r="H21500" s="1"/>
    </row>
    <row r="21501">
      <c r="A21501" s="1"/>
      <c r="B21501" s="1"/>
      <c r="C21501" s="1"/>
      <c r="D21501" s="8"/>
      <c r="E21501" s="1"/>
      <c r="F21501" s="1"/>
      <c r="G21501" s="1"/>
      <c r="H21501" s="1"/>
    </row>
    <row r="21502">
      <c r="A21502" s="1"/>
      <c r="B21502" s="1"/>
      <c r="C21502" s="1"/>
      <c r="D21502" s="8"/>
      <c r="E21502" s="1"/>
      <c r="F21502" s="1"/>
      <c r="G21502" s="1"/>
      <c r="H21502" s="1"/>
    </row>
    <row r="21503">
      <c r="A21503" s="1"/>
      <c r="B21503" s="1"/>
      <c r="C21503" s="1"/>
      <c r="D21503" s="8"/>
      <c r="E21503" s="1"/>
      <c r="F21503" s="1"/>
      <c r="G21503" s="1"/>
      <c r="H21503" s="1"/>
    </row>
    <row r="21504">
      <c r="A21504" s="1"/>
      <c r="B21504" s="1"/>
      <c r="C21504" s="1"/>
      <c r="D21504" s="8"/>
      <c r="E21504" s="1"/>
      <c r="F21504" s="1"/>
      <c r="G21504" s="1"/>
      <c r="H21504" s="1"/>
    </row>
    <row r="21505">
      <c r="A21505" s="1"/>
      <c r="B21505" s="1"/>
      <c r="C21505" s="1"/>
      <c r="D21505" s="8"/>
      <c r="E21505" s="1"/>
      <c r="F21505" s="1"/>
      <c r="G21505" s="1"/>
      <c r="H21505" s="1"/>
    </row>
    <row r="21506">
      <c r="A21506" s="1"/>
      <c r="B21506" s="1"/>
      <c r="C21506" s="1"/>
      <c r="D21506" s="8"/>
      <c r="E21506" s="1"/>
      <c r="F21506" s="1"/>
      <c r="G21506" s="1"/>
      <c r="H21506" s="1"/>
    </row>
    <row r="21507">
      <c r="A21507" s="1"/>
      <c r="B21507" s="1"/>
      <c r="C21507" s="1"/>
      <c r="D21507" s="8"/>
      <c r="E21507" s="1"/>
      <c r="F21507" s="1"/>
      <c r="G21507" s="1"/>
      <c r="H21507" s="1"/>
    </row>
    <row r="21508">
      <c r="A21508" s="1"/>
      <c r="B21508" s="1"/>
      <c r="C21508" s="1"/>
      <c r="D21508" s="8"/>
      <c r="E21508" s="1"/>
      <c r="F21508" s="1"/>
      <c r="G21508" s="1"/>
      <c r="H21508" s="1"/>
    </row>
    <row r="21509">
      <c r="A21509" s="1"/>
      <c r="B21509" s="1"/>
      <c r="C21509" s="1"/>
      <c r="D21509" s="8"/>
      <c r="E21509" s="1"/>
      <c r="F21509" s="1"/>
      <c r="G21509" s="1"/>
      <c r="H21509" s="1"/>
    </row>
    <row r="21510">
      <c r="A21510" s="1"/>
      <c r="B21510" s="1"/>
      <c r="C21510" s="1"/>
      <c r="D21510" s="8"/>
      <c r="E21510" s="1"/>
      <c r="F21510" s="1"/>
      <c r="G21510" s="1"/>
      <c r="H21510" s="1"/>
    </row>
    <row r="21511">
      <c r="A21511" s="1"/>
      <c r="B21511" s="1"/>
      <c r="C21511" s="1"/>
      <c r="D21511" s="8"/>
      <c r="E21511" s="1"/>
      <c r="F21511" s="1"/>
      <c r="G21511" s="1"/>
      <c r="H21511" s="1"/>
    </row>
    <row r="21512">
      <c r="A21512" s="1"/>
      <c r="B21512" s="1"/>
      <c r="C21512" s="1"/>
      <c r="D21512" s="8"/>
      <c r="E21512" s="1"/>
      <c r="F21512" s="1"/>
      <c r="G21512" s="1"/>
      <c r="H21512" s="1"/>
    </row>
    <row r="21513">
      <c r="A21513" s="1"/>
      <c r="B21513" s="1"/>
      <c r="C21513" s="1"/>
      <c r="D21513" s="8"/>
      <c r="E21513" s="1"/>
      <c r="F21513" s="1"/>
      <c r="G21513" s="1"/>
      <c r="H21513" s="1"/>
    </row>
    <row r="21514">
      <c r="A21514" s="1"/>
      <c r="B21514" s="1"/>
      <c r="C21514" s="1"/>
      <c r="D21514" s="8"/>
      <c r="E21514" s="1"/>
      <c r="F21514" s="1"/>
      <c r="G21514" s="1"/>
      <c r="H21514" s="1"/>
    </row>
    <row r="21515">
      <c r="A21515" s="1"/>
      <c r="B21515" s="1"/>
      <c r="C21515" s="1"/>
      <c r="D21515" s="8"/>
      <c r="E21515" s="1"/>
      <c r="F21515" s="1"/>
      <c r="G21515" s="1"/>
      <c r="H21515" s="1"/>
    </row>
    <row r="21516">
      <c r="A21516" s="1"/>
      <c r="B21516" s="1"/>
      <c r="C21516" s="1"/>
      <c r="D21516" s="8"/>
      <c r="E21516" s="1"/>
      <c r="F21516" s="1"/>
      <c r="G21516" s="1"/>
      <c r="H21516" s="1"/>
    </row>
    <row r="21517">
      <c r="A21517" s="1"/>
      <c r="B21517" s="1"/>
      <c r="C21517" s="1"/>
      <c r="D21517" s="8"/>
      <c r="E21517" s="1"/>
      <c r="F21517" s="1"/>
      <c r="G21517" s="1"/>
      <c r="H21517" s="1"/>
    </row>
    <row r="21518">
      <c r="A21518" s="1"/>
      <c r="B21518" s="1"/>
      <c r="C21518" s="1"/>
      <c r="D21518" s="8"/>
      <c r="E21518" s="1"/>
      <c r="F21518" s="1"/>
      <c r="G21518" s="1"/>
      <c r="H21518" s="1"/>
    </row>
    <row r="21519">
      <c r="A21519" s="1"/>
      <c r="B21519" s="1"/>
      <c r="C21519" s="1"/>
      <c r="D21519" s="8"/>
      <c r="E21519" s="1"/>
      <c r="F21519" s="1"/>
      <c r="G21519" s="1"/>
      <c r="H21519" s="1"/>
    </row>
    <row r="21520">
      <c r="A21520" s="1"/>
      <c r="B21520" s="1"/>
      <c r="C21520" s="1"/>
      <c r="D21520" s="8"/>
      <c r="E21520" s="1"/>
      <c r="F21520" s="1"/>
      <c r="G21520" s="1"/>
      <c r="H21520" s="1"/>
    </row>
    <row r="21521">
      <c r="A21521" s="1"/>
      <c r="B21521" s="1"/>
      <c r="C21521" s="1"/>
      <c r="D21521" s="8"/>
      <c r="E21521" s="1"/>
      <c r="F21521" s="1"/>
      <c r="G21521" s="1"/>
      <c r="H21521" s="1"/>
    </row>
    <row r="21522">
      <c r="A21522" s="1"/>
      <c r="B21522" s="1"/>
      <c r="C21522" s="1"/>
      <c r="D21522" s="8"/>
      <c r="E21522" s="1"/>
      <c r="F21522" s="1"/>
      <c r="G21522" s="1"/>
      <c r="H21522" s="1"/>
    </row>
    <row r="21523">
      <c r="A21523" s="1"/>
      <c r="B21523" s="1"/>
      <c r="C21523" s="1"/>
      <c r="D21523" s="8"/>
      <c r="E21523" s="1"/>
      <c r="F21523" s="1"/>
      <c r="G21523" s="1"/>
      <c r="H21523" s="1"/>
    </row>
    <row r="21524">
      <c r="A21524" s="1"/>
      <c r="B21524" s="1"/>
      <c r="C21524" s="1"/>
      <c r="D21524" s="8"/>
      <c r="E21524" s="1"/>
      <c r="F21524" s="1"/>
      <c r="G21524" s="1"/>
      <c r="H21524" s="1"/>
    </row>
    <row r="21525">
      <c r="A21525" s="1"/>
      <c r="B21525" s="1"/>
      <c r="C21525" s="1"/>
      <c r="D21525" s="8"/>
      <c r="E21525" s="1"/>
      <c r="F21525" s="1"/>
      <c r="G21525" s="1"/>
      <c r="H21525" s="1"/>
    </row>
    <row r="21526">
      <c r="A21526" s="1"/>
      <c r="B21526" s="1"/>
      <c r="C21526" s="1"/>
      <c r="D21526" s="8"/>
      <c r="E21526" s="1"/>
      <c r="F21526" s="1"/>
      <c r="G21526" s="1"/>
      <c r="H21526" s="1"/>
    </row>
    <row r="21527">
      <c r="A21527" s="1"/>
      <c r="B21527" s="1"/>
      <c r="C21527" s="1"/>
      <c r="D21527" s="8"/>
      <c r="E21527" s="1"/>
      <c r="F21527" s="1"/>
      <c r="G21527" s="1"/>
      <c r="H21527" s="1"/>
    </row>
    <row r="21528">
      <c r="A21528" s="1"/>
      <c r="B21528" s="1"/>
      <c r="C21528" s="1"/>
      <c r="D21528" s="8"/>
      <c r="E21528" s="1"/>
      <c r="F21528" s="1"/>
      <c r="G21528" s="1"/>
      <c r="H21528" s="1"/>
    </row>
    <row r="21529">
      <c r="A21529" s="1"/>
      <c r="B21529" s="1"/>
      <c r="C21529" s="1"/>
      <c r="D21529" s="8"/>
      <c r="E21529" s="1"/>
      <c r="F21529" s="1"/>
      <c r="G21529" s="1"/>
      <c r="H21529" s="1"/>
    </row>
    <row r="21530">
      <c r="A21530" s="1"/>
      <c r="B21530" s="1"/>
      <c r="C21530" s="1"/>
      <c r="D21530" s="8"/>
      <c r="E21530" s="1"/>
      <c r="F21530" s="1"/>
      <c r="G21530" s="1"/>
      <c r="H21530" s="1"/>
    </row>
    <row r="21531">
      <c r="A21531" s="1"/>
      <c r="B21531" s="1"/>
      <c r="C21531" s="1"/>
      <c r="D21531" s="8"/>
      <c r="E21531" s="1"/>
      <c r="F21531" s="1"/>
      <c r="G21531" s="1"/>
      <c r="H21531" s="1"/>
    </row>
    <row r="21532">
      <c r="A21532" s="1"/>
      <c r="B21532" s="1"/>
      <c r="C21532" s="1"/>
      <c r="D21532" s="8"/>
      <c r="E21532" s="1"/>
      <c r="F21532" s="1"/>
      <c r="G21532" s="1"/>
      <c r="H21532" s="1"/>
    </row>
    <row r="21533">
      <c r="A21533" s="1"/>
      <c r="B21533" s="1"/>
      <c r="C21533" s="1"/>
      <c r="D21533" s="8"/>
      <c r="E21533" s="1"/>
      <c r="F21533" s="1"/>
      <c r="G21533" s="1"/>
      <c r="H21533" s="1"/>
    </row>
    <row r="21534">
      <c r="A21534" s="1"/>
      <c r="B21534" s="1"/>
      <c r="C21534" s="1"/>
      <c r="D21534" s="8"/>
      <c r="E21534" s="1"/>
      <c r="F21534" s="1"/>
      <c r="G21534" s="1"/>
      <c r="H21534" s="1"/>
    </row>
    <row r="21535">
      <c r="A21535" s="1"/>
      <c r="B21535" s="1"/>
      <c r="C21535" s="1"/>
      <c r="D21535" s="8"/>
      <c r="E21535" s="1"/>
      <c r="F21535" s="1"/>
      <c r="G21535" s="1"/>
      <c r="H21535" s="1"/>
    </row>
    <row r="21536">
      <c r="A21536" s="1"/>
      <c r="B21536" s="1"/>
      <c r="C21536" s="1"/>
      <c r="D21536" s="8"/>
      <c r="E21536" s="1"/>
      <c r="F21536" s="1"/>
      <c r="G21536" s="1"/>
      <c r="H21536" s="1"/>
    </row>
    <row r="21537">
      <c r="A21537" s="1"/>
      <c r="B21537" s="1"/>
      <c r="C21537" s="1"/>
      <c r="D21537" s="8"/>
      <c r="E21537" s="1"/>
      <c r="F21537" s="1"/>
      <c r="G21537" s="1"/>
      <c r="H21537" s="1"/>
    </row>
    <row r="21538">
      <c r="A21538" s="1"/>
      <c r="B21538" s="1"/>
      <c r="C21538" s="1"/>
      <c r="D21538" s="8"/>
      <c r="E21538" s="1"/>
      <c r="F21538" s="1"/>
      <c r="G21538" s="1"/>
      <c r="H21538" s="1"/>
    </row>
    <row r="21539">
      <c r="A21539" s="1"/>
      <c r="B21539" s="1"/>
      <c r="C21539" s="1"/>
      <c r="D21539" s="8"/>
      <c r="E21539" s="1"/>
      <c r="F21539" s="1"/>
      <c r="G21539" s="1"/>
      <c r="H21539" s="1"/>
    </row>
    <row r="21540">
      <c r="A21540" s="1"/>
      <c r="B21540" s="1"/>
      <c r="C21540" s="1"/>
      <c r="D21540" s="8"/>
      <c r="E21540" s="1"/>
      <c r="F21540" s="1"/>
      <c r="G21540" s="1"/>
      <c r="H21540" s="1"/>
    </row>
    <row r="21541">
      <c r="A21541" s="1"/>
      <c r="B21541" s="1"/>
      <c r="C21541" s="1"/>
      <c r="D21541" s="8"/>
      <c r="E21541" s="1"/>
      <c r="F21541" s="1"/>
      <c r="G21541" s="1"/>
      <c r="H21541" s="1"/>
    </row>
    <row r="21542">
      <c r="A21542" s="1"/>
      <c r="B21542" s="1"/>
      <c r="C21542" s="1"/>
      <c r="D21542" s="8"/>
      <c r="E21542" s="1"/>
      <c r="F21542" s="1"/>
      <c r="G21542" s="1"/>
      <c r="H21542" s="1"/>
    </row>
    <row r="21543">
      <c r="A21543" s="1"/>
      <c r="B21543" s="1"/>
      <c r="C21543" s="1"/>
      <c r="D21543" s="8"/>
      <c r="E21543" s="1"/>
      <c r="F21543" s="1"/>
      <c r="G21543" s="1"/>
      <c r="H21543" s="1"/>
    </row>
    <row r="21544">
      <c r="A21544" s="1"/>
      <c r="B21544" s="1"/>
      <c r="C21544" s="1"/>
      <c r="D21544" s="8"/>
      <c r="E21544" s="1"/>
      <c r="F21544" s="1"/>
      <c r="G21544" s="1"/>
      <c r="H21544" s="1"/>
    </row>
    <row r="21545">
      <c r="A21545" s="1"/>
      <c r="B21545" s="1"/>
      <c r="C21545" s="1"/>
      <c r="D21545" s="8"/>
      <c r="E21545" s="1"/>
      <c r="F21545" s="1"/>
      <c r="G21545" s="1"/>
      <c r="H21545" s="1"/>
    </row>
    <row r="21546">
      <c r="A21546" s="1"/>
      <c r="B21546" s="1"/>
      <c r="C21546" s="1"/>
      <c r="D21546" s="8"/>
      <c r="E21546" s="1"/>
      <c r="F21546" s="1"/>
      <c r="G21546" s="1"/>
      <c r="H21546" s="1"/>
    </row>
    <row r="21547">
      <c r="A21547" s="1"/>
      <c r="B21547" s="1"/>
      <c r="C21547" s="1"/>
      <c r="D21547" s="8"/>
      <c r="E21547" s="1"/>
      <c r="F21547" s="1"/>
      <c r="G21547" s="1"/>
      <c r="H21547" s="1"/>
    </row>
    <row r="21548">
      <c r="A21548" s="1"/>
      <c r="B21548" s="1"/>
      <c r="C21548" s="1"/>
      <c r="D21548" s="8"/>
      <c r="E21548" s="1"/>
      <c r="F21548" s="1"/>
      <c r="G21548" s="1"/>
      <c r="H21548" s="1"/>
    </row>
    <row r="21549">
      <c r="A21549" s="1"/>
      <c r="B21549" s="1"/>
      <c r="C21549" s="1"/>
      <c r="D21549" s="8"/>
      <c r="E21549" s="1"/>
      <c r="F21549" s="1"/>
      <c r="G21549" s="1"/>
      <c r="H21549" s="1"/>
    </row>
    <row r="21550">
      <c r="A21550" s="1"/>
      <c r="B21550" s="1"/>
      <c r="C21550" s="1"/>
      <c r="D21550" s="8"/>
      <c r="E21550" s="1"/>
      <c r="F21550" s="1"/>
      <c r="G21550" s="1"/>
      <c r="H21550" s="1"/>
    </row>
    <row r="21551">
      <c r="A21551" s="1"/>
      <c r="B21551" s="1"/>
      <c r="C21551" s="1"/>
      <c r="D21551" s="8"/>
      <c r="E21551" s="1"/>
      <c r="F21551" s="1"/>
      <c r="G21551" s="1"/>
      <c r="H21551" s="1"/>
    </row>
    <row r="21552">
      <c r="A21552" s="1"/>
      <c r="B21552" s="1"/>
      <c r="C21552" s="1"/>
      <c r="D21552" s="8"/>
      <c r="E21552" s="1"/>
      <c r="F21552" s="1"/>
      <c r="G21552" s="1"/>
      <c r="H21552" s="1"/>
    </row>
    <row r="21553">
      <c r="A21553" s="1"/>
      <c r="B21553" s="1"/>
      <c r="C21553" s="1"/>
      <c r="D21553" s="8"/>
      <c r="E21553" s="1"/>
      <c r="F21553" s="1"/>
      <c r="G21553" s="1"/>
      <c r="H21553" s="1"/>
    </row>
    <row r="21554">
      <c r="A21554" s="1"/>
      <c r="B21554" s="1"/>
      <c r="C21554" s="1"/>
      <c r="D21554" s="8"/>
      <c r="E21554" s="1"/>
      <c r="F21554" s="1"/>
      <c r="G21554" s="1"/>
      <c r="H21554" s="1"/>
    </row>
    <row r="21555">
      <c r="A21555" s="1"/>
      <c r="B21555" s="1"/>
      <c r="C21555" s="1"/>
      <c r="D21555" s="8"/>
      <c r="E21555" s="1"/>
      <c r="F21555" s="1"/>
      <c r="G21555" s="1"/>
      <c r="H21555" s="1"/>
    </row>
    <row r="21556">
      <c r="A21556" s="1"/>
      <c r="B21556" s="1"/>
      <c r="C21556" s="1"/>
      <c r="D21556" s="8"/>
      <c r="E21556" s="1"/>
      <c r="F21556" s="1"/>
      <c r="G21556" s="1"/>
      <c r="H21556" s="1"/>
    </row>
    <row r="21557">
      <c r="A21557" s="1"/>
      <c r="B21557" s="1"/>
      <c r="C21557" s="1"/>
      <c r="D21557" s="8"/>
      <c r="E21557" s="1"/>
      <c r="F21557" s="1"/>
      <c r="G21557" s="1"/>
      <c r="H21557" s="1"/>
    </row>
    <row r="21558">
      <c r="A21558" s="1"/>
      <c r="B21558" s="1"/>
      <c r="C21558" s="1"/>
      <c r="D21558" s="8"/>
      <c r="E21558" s="1"/>
      <c r="F21558" s="1"/>
      <c r="G21558" s="1"/>
      <c r="H21558" s="1"/>
    </row>
    <row r="21559">
      <c r="A21559" s="1"/>
      <c r="B21559" s="1"/>
      <c r="C21559" s="1"/>
      <c r="D21559" s="8"/>
      <c r="E21559" s="1"/>
      <c r="F21559" s="1"/>
      <c r="G21559" s="1"/>
      <c r="H21559" s="1"/>
    </row>
    <row r="21560">
      <c r="A21560" s="1"/>
      <c r="B21560" s="1"/>
      <c r="C21560" s="1"/>
      <c r="D21560" s="8"/>
      <c r="E21560" s="1"/>
      <c r="F21560" s="1"/>
      <c r="G21560" s="1"/>
      <c r="H21560" s="1"/>
    </row>
    <row r="21561">
      <c r="A21561" s="1"/>
      <c r="B21561" s="1"/>
      <c r="C21561" s="1"/>
      <c r="D21561" s="8"/>
      <c r="E21561" s="1"/>
      <c r="F21561" s="1"/>
      <c r="G21561" s="1"/>
      <c r="H21561" s="1"/>
    </row>
    <row r="21562">
      <c r="A21562" s="1"/>
      <c r="B21562" s="1"/>
      <c r="C21562" s="1"/>
      <c r="D21562" s="8"/>
      <c r="E21562" s="1"/>
      <c r="F21562" s="1"/>
      <c r="G21562" s="1"/>
      <c r="H21562" s="1"/>
    </row>
    <row r="21563">
      <c r="A21563" s="1"/>
      <c r="B21563" s="1"/>
      <c r="C21563" s="1"/>
      <c r="D21563" s="8"/>
      <c r="E21563" s="1"/>
      <c r="F21563" s="1"/>
      <c r="G21563" s="1"/>
      <c r="H21563" s="1"/>
    </row>
    <row r="21564">
      <c r="A21564" s="1"/>
      <c r="B21564" s="1"/>
      <c r="C21564" s="1"/>
      <c r="D21564" s="8"/>
      <c r="E21564" s="1"/>
      <c r="F21564" s="1"/>
      <c r="G21564" s="1"/>
      <c r="H21564" s="1"/>
    </row>
    <row r="21565">
      <c r="A21565" s="1"/>
      <c r="B21565" s="1"/>
      <c r="C21565" s="1"/>
      <c r="D21565" s="8"/>
      <c r="E21565" s="1"/>
      <c r="F21565" s="1"/>
      <c r="G21565" s="1"/>
      <c r="H21565" s="1"/>
    </row>
    <row r="21566">
      <c r="A21566" s="1"/>
      <c r="B21566" s="1"/>
      <c r="C21566" s="1"/>
      <c r="D21566" s="8"/>
      <c r="E21566" s="1"/>
      <c r="F21566" s="1"/>
      <c r="G21566" s="1"/>
      <c r="H21566" s="1"/>
    </row>
    <row r="21567">
      <c r="A21567" s="1"/>
      <c r="B21567" s="1"/>
      <c r="C21567" s="1"/>
      <c r="D21567" s="8"/>
      <c r="E21567" s="1"/>
      <c r="F21567" s="1"/>
      <c r="G21567" s="1"/>
      <c r="H21567" s="1"/>
    </row>
    <row r="21568">
      <c r="A21568" s="1"/>
      <c r="B21568" s="1"/>
      <c r="C21568" s="1"/>
      <c r="D21568" s="8"/>
      <c r="E21568" s="1"/>
      <c r="F21568" s="1"/>
      <c r="G21568" s="1"/>
      <c r="H21568" s="1"/>
    </row>
    <row r="21569">
      <c r="A21569" s="1"/>
      <c r="B21569" s="1"/>
      <c r="C21569" s="1"/>
      <c r="D21569" s="8"/>
      <c r="E21569" s="1"/>
      <c r="F21569" s="1"/>
      <c r="G21569" s="1"/>
      <c r="H21569" s="1"/>
    </row>
    <row r="21570">
      <c r="A21570" s="1"/>
      <c r="B21570" s="1"/>
      <c r="C21570" s="1"/>
      <c r="D21570" s="8"/>
      <c r="E21570" s="1"/>
      <c r="F21570" s="1"/>
      <c r="G21570" s="1"/>
      <c r="H21570" s="1"/>
    </row>
    <row r="21571">
      <c r="A21571" s="1"/>
      <c r="B21571" s="1"/>
      <c r="C21571" s="1"/>
      <c r="D21571" s="8"/>
      <c r="E21571" s="1"/>
      <c r="F21571" s="1"/>
      <c r="G21571" s="1"/>
      <c r="H21571" s="1"/>
    </row>
    <row r="21572">
      <c r="A21572" s="1"/>
      <c r="B21572" s="1"/>
      <c r="C21572" s="1"/>
      <c r="D21572" s="8"/>
      <c r="E21572" s="1"/>
      <c r="F21572" s="1"/>
      <c r="G21572" s="1"/>
      <c r="H21572" s="1"/>
    </row>
    <row r="21573">
      <c r="A21573" s="1"/>
      <c r="B21573" s="1"/>
      <c r="C21573" s="1"/>
      <c r="D21573" s="8"/>
      <c r="E21573" s="1"/>
      <c r="F21573" s="1"/>
      <c r="G21573" s="1"/>
      <c r="H21573" s="1"/>
    </row>
    <row r="21574">
      <c r="A21574" s="1"/>
      <c r="B21574" s="1"/>
      <c r="C21574" s="1"/>
      <c r="D21574" s="8"/>
      <c r="E21574" s="1"/>
      <c r="F21574" s="1"/>
      <c r="G21574" s="1"/>
      <c r="H21574" s="1"/>
    </row>
    <row r="21575">
      <c r="A21575" s="1"/>
      <c r="B21575" s="1"/>
      <c r="C21575" s="1"/>
      <c r="D21575" s="8"/>
      <c r="E21575" s="1"/>
      <c r="F21575" s="1"/>
      <c r="G21575" s="1"/>
      <c r="H21575" s="1"/>
    </row>
    <row r="21576">
      <c r="A21576" s="1"/>
      <c r="B21576" s="1"/>
      <c r="C21576" s="1"/>
      <c r="D21576" s="8"/>
      <c r="E21576" s="1"/>
      <c r="F21576" s="1"/>
      <c r="G21576" s="1"/>
      <c r="H21576" s="1"/>
    </row>
    <row r="21577">
      <c r="A21577" s="1"/>
      <c r="B21577" s="1"/>
      <c r="C21577" s="1"/>
      <c r="D21577" s="8"/>
      <c r="E21577" s="1"/>
      <c r="F21577" s="1"/>
      <c r="G21577" s="1"/>
      <c r="H21577" s="1"/>
    </row>
    <row r="21578">
      <c r="A21578" s="1"/>
      <c r="B21578" s="1"/>
      <c r="C21578" s="1"/>
      <c r="D21578" s="8"/>
      <c r="E21578" s="1"/>
      <c r="F21578" s="1"/>
      <c r="G21578" s="1"/>
      <c r="H21578" s="1"/>
    </row>
    <row r="21579">
      <c r="A21579" s="1"/>
      <c r="B21579" s="1"/>
      <c r="C21579" s="1"/>
      <c r="D21579" s="8"/>
      <c r="E21579" s="1"/>
      <c r="F21579" s="1"/>
      <c r="G21579" s="1"/>
      <c r="H21579" s="1"/>
    </row>
    <row r="21580">
      <c r="A21580" s="1"/>
      <c r="B21580" s="1"/>
      <c r="C21580" s="1"/>
      <c r="D21580" s="8"/>
      <c r="E21580" s="1"/>
      <c r="F21580" s="1"/>
      <c r="G21580" s="1"/>
      <c r="H21580" s="1"/>
    </row>
    <row r="21581">
      <c r="A21581" s="1"/>
      <c r="B21581" s="1"/>
      <c r="C21581" s="1"/>
      <c r="D21581" s="8"/>
      <c r="E21581" s="1"/>
      <c r="F21581" s="1"/>
      <c r="G21581" s="1"/>
      <c r="H21581" s="1"/>
    </row>
    <row r="21582">
      <c r="A21582" s="1"/>
      <c r="B21582" s="1"/>
      <c r="C21582" s="1"/>
      <c r="D21582" s="8"/>
      <c r="E21582" s="1"/>
      <c r="F21582" s="1"/>
      <c r="G21582" s="1"/>
      <c r="H21582" s="1"/>
    </row>
    <row r="21583">
      <c r="A21583" s="1"/>
      <c r="B21583" s="1"/>
      <c r="C21583" s="1"/>
      <c r="D21583" s="8"/>
      <c r="E21583" s="1"/>
      <c r="F21583" s="1"/>
      <c r="G21583" s="1"/>
      <c r="H21583" s="1"/>
    </row>
    <row r="21584">
      <c r="A21584" s="1"/>
      <c r="B21584" s="1"/>
      <c r="C21584" s="1"/>
      <c r="D21584" s="8"/>
      <c r="E21584" s="1"/>
      <c r="F21584" s="1"/>
      <c r="G21584" s="1"/>
      <c r="H21584" s="1"/>
    </row>
    <row r="21585">
      <c r="A21585" s="1"/>
      <c r="B21585" s="1"/>
      <c r="C21585" s="1"/>
      <c r="D21585" s="8"/>
      <c r="E21585" s="1"/>
      <c r="F21585" s="1"/>
      <c r="G21585" s="1"/>
      <c r="H21585" s="1"/>
    </row>
    <row r="21586">
      <c r="A21586" s="1"/>
      <c r="B21586" s="1"/>
      <c r="C21586" s="1"/>
      <c r="D21586" s="8"/>
      <c r="E21586" s="1"/>
      <c r="F21586" s="1"/>
      <c r="G21586" s="1"/>
      <c r="H21586" s="1"/>
    </row>
    <row r="21587">
      <c r="A21587" s="1"/>
      <c r="B21587" s="1"/>
      <c r="C21587" s="1"/>
      <c r="D21587" s="8"/>
      <c r="E21587" s="1"/>
      <c r="F21587" s="1"/>
      <c r="G21587" s="1"/>
      <c r="H21587" s="1"/>
    </row>
    <row r="21588">
      <c r="A21588" s="1"/>
      <c r="B21588" s="1"/>
      <c r="C21588" s="1"/>
      <c r="D21588" s="8"/>
      <c r="E21588" s="1"/>
      <c r="F21588" s="1"/>
      <c r="G21588" s="1"/>
      <c r="H21588" s="1"/>
    </row>
    <row r="21589">
      <c r="A21589" s="1"/>
      <c r="B21589" s="1"/>
      <c r="C21589" s="1"/>
      <c r="D21589" s="8"/>
      <c r="E21589" s="1"/>
      <c r="F21589" s="1"/>
      <c r="G21589" s="1"/>
      <c r="H21589" s="1"/>
    </row>
    <row r="21590">
      <c r="A21590" s="1"/>
      <c r="B21590" s="1"/>
      <c r="C21590" s="1"/>
      <c r="D21590" s="8"/>
      <c r="E21590" s="1"/>
      <c r="F21590" s="1"/>
      <c r="G21590" s="1"/>
      <c r="H21590" s="1"/>
    </row>
    <row r="21591">
      <c r="A21591" s="1"/>
      <c r="B21591" s="1"/>
      <c r="C21591" s="1"/>
      <c r="D21591" s="8"/>
      <c r="E21591" s="1"/>
      <c r="F21591" s="1"/>
      <c r="G21591" s="1"/>
      <c r="H21591" s="1"/>
    </row>
    <row r="21592">
      <c r="A21592" s="1"/>
      <c r="B21592" s="1"/>
      <c r="C21592" s="1"/>
      <c r="D21592" s="8"/>
      <c r="E21592" s="1"/>
      <c r="F21592" s="1"/>
      <c r="G21592" s="1"/>
      <c r="H21592" s="1"/>
    </row>
    <row r="21593">
      <c r="A21593" s="1"/>
      <c r="B21593" s="1"/>
      <c r="C21593" s="1"/>
      <c r="D21593" s="8"/>
      <c r="E21593" s="1"/>
      <c r="F21593" s="1"/>
      <c r="G21593" s="1"/>
      <c r="H21593" s="1"/>
    </row>
    <row r="21594">
      <c r="A21594" s="1"/>
      <c r="B21594" s="1"/>
      <c r="C21594" s="1"/>
      <c r="D21594" s="8"/>
      <c r="E21594" s="1"/>
      <c r="F21594" s="1"/>
      <c r="G21594" s="1"/>
      <c r="H21594" s="1"/>
    </row>
    <row r="21595">
      <c r="A21595" s="1"/>
      <c r="B21595" s="1"/>
      <c r="C21595" s="1"/>
      <c r="D21595" s="8"/>
      <c r="E21595" s="1"/>
      <c r="F21595" s="1"/>
      <c r="G21595" s="1"/>
      <c r="H21595" s="1"/>
    </row>
    <row r="21596">
      <c r="A21596" s="1"/>
      <c r="B21596" s="1"/>
      <c r="C21596" s="1"/>
      <c r="D21596" s="8"/>
      <c r="E21596" s="1"/>
      <c r="F21596" s="1"/>
      <c r="G21596" s="1"/>
      <c r="H21596" s="1"/>
    </row>
    <row r="21597">
      <c r="A21597" s="1"/>
      <c r="B21597" s="1"/>
      <c r="C21597" s="1"/>
      <c r="D21597" s="8"/>
      <c r="E21597" s="1"/>
      <c r="F21597" s="1"/>
      <c r="G21597" s="1"/>
      <c r="H21597" s="1"/>
    </row>
    <row r="21598">
      <c r="A21598" s="1"/>
      <c r="B21598" s="1"/>
      <c r="C21598" s="1"/>
      <c r="D21598" s="8"/>
      <c r="E21598" s="1"/>
      <c r="F21598" s="1"/>
      <c r="G21598" s="1"/>
      <c r="H21598" s="1"/>
    </row>
    <row r="21599">
      <c r="A21599" s="1"/>
      <c r="B21599" s="1"/>
      <c r="C21599" s="1"/>
      <c r="D21599" s="8"/>
      <c r="E21599" s="1"/>
      <c r="F21599" s="1"/>
      <c r="G21599" s="1"/>
      <c r="H21599" s="1"/>
    </row>
    <row r="21600">
      <c r="A21600" s="1"/>
      <c r="B21600" s="1"/>
      <c r="C21600" s="1"/>
      <c r="D21600" s="8"/>
      <c r="E21600" s="1"/>
      <c r="F21600" s="1"/>
      <c r="G21600" s="1"/>
      <c r="H21600" s="1"/>
    </row>
    <row r="21601">
      <c r="A21601" s="1"/>
      <c r="B21601" s="1"/>
      <c r="C21601" s="1"/>
      <c r="D21601" s="8"/>
      <c r="E21601" s="1"/>
      <c r="F21601" s="1"/>
      <c r="G21601" s="1"/>
      <c r="H21601" s="1"/>
    </row>
    <row r="21602">
      <c r="A21602" s="1"/>
      <c r="B21602" s="1"/>
      <c r="C21602" s="1"/>
      <c r="D21602" s="8"/>
      <c r="E21602" s="1"/>
      <c r="F21602" s="1"/>
      <c r="G21602" s="1"/>
      <c r="H21602" s="1"/>
    </row>
    <row r="21603">
      <c r="A21603" s="1"/>
      <c r="B21603" s="1"/>
      <c r="C21603" s="1"/>
      <c r="D21603" s="8"/>
      <c r="E21603" s="1"/>
      <c r="F21603" s="1"/>
      <c r="G21603" s="1"/>
      <c r="H21603" s="1"/>
    </row>
    <row r="21604">
      <c r="A21604" s="1"/>
      <c r="B21604" s="1"/>
      <c r="C21604" s="1"/>
      <c r="D21604" s="8"/>
      <c r="E21604" s="1"/>
      <c r="F21604" s="1"/>
      <c r="G21604" s="1"/>
      <c r="H21604" s="1"/>
    </row>
    <row r="21605">
      <c r="A21605" s="1"/>
      <c r="B21605" s="1"/>
      <c r="C21605" s="1"/>
      <c r="D21605" s="8"/>
      <c r="E21605" s="1"/>
      <c r="F21605" s="1"/>
      <c r="G21605" s="1"/>
      <c r="H21605" s="1"/>
    </row>
    <row r="21606">
      <c r="A21606" s="1"/>
      <c r="B21606" s="1"/>
      <c r="C21606" s="1"/>
      <c r="D21606" s="8"/>
      <c r="E21606" s="1"/>
      <c r="F21606" s="1"/>
      <c r="G21606" s="1"/>
      <c r="H21606" s="1"/>
    </row>
    <row r="21607">
      <c r="A21607" s="1"/>
      <c r="B21607" s="1"/>
      <c r="C21607" s="1"/>
      <c r="D21607" s="8"/>
      <c r="E21607" s="1"/>
      <c r="F21607" s="1"/>
      <c r="G21607" s="1"/>
      <c r="H21607" s="1"/>
    </row>
    <row r="21608">
      <c r="A21608" s="1"/>
      <c r="B21608" s="1"/>
      <c r="C21608" s="1"/>
      <c r="D21608" s="8"/>
      <c r="E21608" s="1"/>
      <c r="F21608" s="1"/>
      <c r="G21608" s="1"/>
      <c r="H21608" s="1"/>
    </row>
    <row r="21609">
      <c r="A21609" s="1"/>
      <c r="B21609" s="1"/>
      <c r="C21609" s="1"/>
      <c r="D21609" s="8"/>
      <c r="E21609" s="1"/>
      <c r="F21609" s="1"/>
      <c r="G21609" s="1"/>
      <c r="H21609" s="1"/>
    </row>
    <row r="21610">
      <c r="A21610" s="1"/>
      <c r="B21610" s="1"/>
      <c r="C21610" s="1"/>
      <c r="D21610" s="8"/>
      <c r="E21610" s="1"/>
      <c r="F21610" s="1"/>
      <c r="G21610" s="1"/>
      <c r="H21610" s="1"/>
    </row>
    <row r="21611">
      <c r="A21611" s="1"/>
      <c r="B21611" s="1"/>
      <c r="C21611" s="1"/>
      <c r="D21611" s="8"/>
      <c r="E21611" s="1"/>
      <c r="F21611" s="1"/>
      <c r="G21611" s="1"/>
      <c r="H21611" s="1"/>
    </row>
    <row r="21612">
      <c r="A21612" s="1"/>
      <c r="B21612" s="1"/>
      <c r="C21612" s="1"/>
      <c r="D21612" s="8"/>
      <c r="E21612" s="1"/>
      <c r="F21612" s="1"/>
      <c r="G21612" s="1"/>
      <c r="H21612" s="1"/>
    </row>
    <row r="21613">
      <c r="A21613" s="1"/>
      <c r="B21613" s="1"/>
      <c r="C21613" s="1"/>
      <c r="D21613" s="8"/>
      <c r="E21613" s="1"/>
      <c r="F21613" s="1"/>
      <c r="G21613" s="1"/>
      <c r="H21613" s="1"/>
    </row>
    <row r="21614">
      <c r="A21614" s="1"/>
      <c r="B21614" s="1"/>
      <c r="C21614" s="1"/>
      <c r="D21614" s="8"/>
      <c r="E21614" s="1"/>
      <c r="F21614" s="1"/>
      <c r="G21614" s="1"/>
      <c r="H21614" s="1"/>
    </row>
    <row r="21615">
      <c r="A21615" s="1"/>
      <c r="B21615" s="1"/>
      <c r="C21615" s="1"/>
      <c r="D21615" s="8"/>
      <c r="E21615" s="1"/>
      <c r="F21615" s="1"/>
      <c r="G21615" s="1"/>
      <c r="H21615" s="1"/>
    </row>
    <row r="21616">
      <c r="A21616" s="1"/>
      <c r="B21616" s="1"/>
      <c r="C21616" s="1"/>
      <c r="D21616" s="8"/>
      <c r="E21616" s="1"/>
      <c r="F21616" s="1"/>
      <c r="G21616" s="1"/>
      <c r="H21616" s="1"/>
    </row>
    <row r="21617">
      <c r="A21617" s="1"/>
      <c r="B21617" s="1"/>
      <c r="C21617" s="1"/>
      <c r="D21617" s="8"/>
      <c r="E21617" s="1"/>
      <c r="F21617" s="1"/>
      <c r="G21617" s="1"/>
      <c r="H21617" s="1"/>
    </row>
    <row r="21618">
      <c r="A21618" s="1"/>
      <c r="B21618" s="1"/>
      <c r="C21618" s="1"/>
      <c r="D21618" s="8"/>
      <c r="E21618" s="1"/>
      <c r="F21618" s="1"/>
      <c r="G21618" s="1"/>
      <c r="H21618" s="1"/>
    </row>
    <row r="21619">
      <c r="A21619" s="1"/>
      <c r="B21619" s="1"/>
      <c r="C21619" s="1"/>
      <c r="D21619" s="8"/>
      <c r="E21619" s="1"/>
      <c r="F21619" s="1"/>
      <c r="G21619" s="1"/>
      <c r="H21619" s="1"/>
    </row>
    <row r="21620">
      <c r="A21620" s="1"/>
      <c r="B21620" s="1"/>
      <c r="C21620" s="1"/>
      <c r="D21620" s="8"/>
      <c r="E21620" s="1"/>
      <c r="F21620" s="1"/>
      <c r="G21620" s="1"/>
      <c r="H21620" s="1"/>
    </row>
    <row r="21621">
      <c r="A21621" s="1"/>
      <c r="B21621" s="1"/>
      <c r="C21621" s="1"/>
      <c r="D21621" s="8"/>
      <c r="E21621" s="1"/>
      <c r="F21621" s="1"/>
      <c r="G21621" s="1"/>
      <c r="H21621" s="1"/>
    </row>
    <row r="21622">
      <c r="A21622" s="1"/>
      <c r="B21622" s="1"/>
      <c r="C21622" s="1"/>
      <c r="D21622" s="8"/>
      <c r="E21622" s="1"/>
      <c r="F21622" s="1"/>
      <c r="G21622" s="1"/>
      <c r="H21622" s="1"/>
    </row>
    <row r="21623">
      <c r="A21623" s="1"/>
      <c r="B21623" s="1"/>
      <c r="C21623" s="1"/>
      <c r="D21623" s="8"/>
      <c r="E21623" s="1"/>
      <c r="F21623" s="1"/>
      <c r="G21623" s="1"/>
      <c r="H21623" s="1"/>
    </row>
    <row r="21624">
      <c r="A21624" s="1"/>
      <c r="B21624" s="1"/>
      <c r="C21624" s="1"/>
      <c r="D21624" s="8"/>
      <c r="E21624" s="1"/>
      <c r="F21624" s="1"/>
      <c r="G21624" s="1"/>
      <c r="H21624" s="1"/>
    </row>
    <row r="21625">
      <c r="A21625" s="1"/>
      <c r="B21625" s="1"/>
      <c r="C21625" s="1"/>
      <c r="D21625" s="8"/>
      <c r="E21625" s="1"/>
      <c r="F21625" s="1"/>
      <c r="G21625" s="1"/>
      <c r="H21625" s="1"/>
    </row>
    <row r="21626">
      <c r="A21626" s="1"/>
      <c r="B21626" s="1"/>
      <c r="C21626" s="1"/>
      <c r="D21626" s="8"/>
      <c r="E21626" s="1"/>
      <c r="F21626" s="1"/>
      <c r="G21626" s="1"/>
      <c r="H21626" s="1"/>
    </row>
    <row r="21627">
      <c r="A21627" s="1"/>
      <c r="B21627" s="1"/>
      <c r="C21627" s="1"/>
      <c r="D21627" s="8"/>
      <c r="E21627" s="1"/>
      <c r="F21627" s="1"/>
      <c r="G21627" s="1"/>
      <c r="H21627" s="1"/>
    </row>
    <row r="21628">
      <c r="A21628" s="1"/>
      <c r="B21628" s="1"/>
      <c r="C21628" s="1"/>
      <c r="D21628" s="8"/>
      <c r="E21628" s="1"/>
      <c r="F21628" s="1"/>
      <c r="G21628" s="1"/>
      <c r="H21628" s="1"/>
    </row>
    <row r="21629">
      <c r="A21629" s="1"/>
      <c r="B21629" s="1"/>
      <c r="C21629" s="1"/>
      <c r="D21629" s="8"/>
      <c r="E21629" s="1"/>
      <c r="F21629" s="1"/>
      <c r="G21629" s="1"/>
      <c r="H21629" s="1"/>
    </row>
    <row r="21630">
      <c r="A21630" s="1"/>
      <c r="B21630" s="1"/>
      <c r="C21630" s="1"/>
      <c r="D21630" s="8"/>
      <c r="E21630" s="1"/>
      <c r="F21630" s="1"/>
      <c r="G21630" s="1"/>
      <c r="H21630" s="1"/>
    </row>
    <row r="21631">
      <c r="A21631" s="1"/>
      <c r="B21631" s="1"/>
      <c r="C21631" s="1"/>
      <c r="D21631" s="8"/>
      <c r="E21631" s="1"/>
      <c r="F21631" s="1"/>
      <c r="G21631" s="1"/>
      <c r="H21631" s="1"/>
    </row>
    <row r="21632">
      <c r="A21632" s="1"/>
      <c r="B21632" s="1"/>
      <c r="C21632" s="1"/>
      <c r="D21632" s="8"/>
      <c r="E21632" s="1"/>
      <c r="F21632" s="1"/>
      <c r="G21632" s="1"/>
      <c r="H21632" s="1"/>
    </row>
    <row r="21633">
      <c r="A21633" s="1"/>
      <c r="B21633" s="1"/>
      <c r="C21633" s="1"/>
      <c r="D21633" s="8"/>
      <c r="E21633" s="1"/>
      <c r="F21633" s="1"/>
      <c r="G21633" s="1"/>
      <c r="H21633" s="1"/>
    </row>
    <row r="21634">
      <c r="A21634" s="1"/>
      <c r="B21634" s="1"/>
      <c r="C21634" s="1"/>
      <c r="D21634" s="8"/>
      <c r="E21634" s="1"/>
      <c r="F21634" s="1"/>
      <c r="G21634" s="1"/>
      <c r="H21634" s="1"/>
    </row>
    <row r="21635">
      <c r="A21635" s="1"/>
      <c r="B21635" s="1"/>
      <c r="C21635" s="1"/>
      <c r="D21635" s="8"/>
      <c r="E21635" s="1"/>
      <c r="F21635" s="1"/>
      <c r="G21635" s="1"/>
      <c r="H21635" s="1"/>
    </row>
    <row r="21636">
      <c r="A21636" s="1"/>
      <c r="B21636" s="1"/>
      <c r="C21636" s="1"/>
      <c r="D21636" s="8"/>
      <c r="E21636" s="1"/>
      <c r="F21636" s="1"/>
      <c r="G21636" s="1"/>
      <c r="H21636" s="1"/>
    </row>
    <row r="21637">
      <c r="A21637" s="1"/>
      <c r="B21637" s="1"/>
      <c r="C21637" s="1"/>
      <c r="D21637" s="8"/>
      <c r="E21637" s="1"/>
      <c r="F21637" s="1"/>
      <c r="G21637" s="1"/>
      <c r="H21637" s="1"/>
    </row>
    <row r="21638">
      <c r="A21638" s="1"/>
      <c r="B21638" s="1"/>
      <c r="C21638" s="1"/>
      <c r="D21638" s="8"/>
      <c r="E21638" s="1"/>
      <c r="F21638" s="1"/>
      <c r="G21638" s="1"/>
      <c r="H21638" s="1"/>
    </row>
    <row r="21639">
      <c r="A21639" s="1"/>
      <c r="B21639" s="1"/>
      <c r="C21639" s="1"/>
      <c r="D21639" s="8"/>
      <c r="E21639" s="1"/>
      <c r="F21639" s="1"/>
      <c r="G21639" s="1"/>
      <c r="H21639" s="1"/>
    </row>
    <row r="21640">
      <c r="A21640" s="1"/>
      <c r="B21640" s="1"/>
      <c r="C21640" s="1"/>
      <c r="D21640" s="8"/>
      <c r="E21640" s="1"/>
      <c r="F21640" s="1"/>
      <c r="G21640" s="1"/>
      <c r="H21640" s="1"/>
    </row>
    <row r="21641">
      <c r="A21641" s="1"/>
      <c r="B21641" s="1"/>
      <c r="C21641" s="1"/>
      <c r="D21641" s="8"/>
      <c r="E21641" s="1"/>
      <c r="F21641" s="1"/>
      <c r="G21641" s="1"/>
      <c r="H21641" s="1"/>
    </row>
    <row r="21642">
      <c r="A21642" s="1"/>
      <c r="B21642" s="1"/>
      <c r="C21642" s="1"/>
      <c r="D21642" s="8"/>
      <c r="E21642" s="1"/>
      <c r="F21642" s="1"/>
      <c r="G21642" s="1"/>
      <c r="H21642" s="1"/>
    </row>
    <row r="21643">
      <c r="A21643" s="1"/>
      <c r="B21643" s="1"/>
      <c r="C21643" s="1"/>
      <c r="D21643" s="8"/>
      <c r="E21643" s="1"/>
      <c r="F21643" s="1"/>
      <c r="G21643" s="1"/>
      <c r="H21643" s="1"/>
    </row>
    <row r="21644">
      <c r="A21644" s="1"/>
      <c r="B21644" s="1"/>
      <c r="C21644" s="1"/>
      <c r="D21644" s="8"/>
      <c r="E21644" s="1"/>
      <c r="F21644" s="1"/>
      <c r="G21644" s="1"/>
      <c r="H21644" s="1"/>
    </row>
    <row r="21645">
      <c r="A21645" s="1"/>
      <c r="B21645" s="1"/>
      <c r="C21645" s="1"/>
      <c r="D21645" s="8"/>
      <c r="E21645" s="1"/>
      <c r="F21645" s="1"/>
      <c r="G21645" s="1"/>
      <c r="H21645" s="1"/>
    </row>
    <row r="21646">
      <c r="A21646" s="1"/>
      <c r="B21646" s="1"/>
      <c r="C21646" s="1"/>
      <c r="D21646" s="8"/>
      <c r="E21646" s="1"/>
      <c r="F21646" s="1"/>
      <c r="G21646" s="1"/>
      <c r="H21646" s="1"/>
    </row>
    <row r="21647">
      <c r="A21647" s="1"/>
      <c r="B21647" s="1"/>
      <c r="C21647" s="1"/>
      <c r="D21647" s="8"/>
      <c r="E21647" s="1"/>
      <c r="F21647" s="1"/>
      <c r="G21647" s="1"/>
      <c r="H21647" s="1"/>
    </row>
    <row r="21648">
      <c r="A21648" s="1"/>
      <c r="B21648" s="1"/>
      <c r="C21648" s="1"/>
      <c r="D21648" s="8"/>
      <c r="E21648" s="1"/>
      <c r="F21648" s="1"/>
      <c r="G21648" s="1"/>
      <c r="H21648" s="1"/>
    </row>
    <row r="21649">
      <c r="A21649" s="1"/>
      <c r="B21649" s="1"/>
      <c r="C21649" s="1"/>
      <c r="D21649" s="8"/>
      <c r="E21649" s="1"/>
      <c r="F21649" s="1"/>
      <c r="G21649" s="1"/>
      <c r="H21649" s="1"/>
    </row>
    <row r="21650">
      <c r="A21650" s="1"/>
      <c r="B21650" s="1"/>
      <c r="C21650" s="1"/>
      <c r="D21650" s="8"/>
      <c r="E21650" s="1"/>
      <c r="F21650" s="1"/>
      <c r="G21650" s="1"/>
      <c r="H21650" s="1"/>
    </row>
    <row r="21651">
      <c r="A21651" s="1"/>
      <c r="B21651" s="1"/>
      <c r="C21651" s="1"/>
      <c r="D21651" s="8"/>
      <c r="E21651" s="1"/>
      <c r="F21651" s="1"/>
      <c r="G21651" s="1"/>
      <c r="H21651" s="1"/>
    </row>
    <row r="21652">
      <c r="A21652" s="1"/>
      <c r="B21652" s="1"/>
      <c r="C21652" s="1"/>
      <c r="D21652" s="8"/>
      <c r="E21652" s="1"/>
      <c r="F21652" s="1"/>
      <c r="G21652" s="1"/>
      <c r="H21652" s="1"/>
    </row>
    <row r="21653">
      <c r="A21653" s="1"/>
      <c r="B21653" s="1"/>
      <c r="C21653" s="1"/>
      <c r="D21653" s="8"/>
      <c r="E21653" s="1"/>
      <c r="F21653" s="1"/>
      <c r="G21653" s="1"/>
      <c r="H21653" s="1"/>
    </row>
    <row r="21654">
      <c r="A21654" s="1"/>
      <c r="B21654" s="1"/>
      <c r="C21654" s="1"/>
      <c r="D21654" s="8"/>
      <c r="E21654" s="1"/>
      <c r="F21654" s="1"/>
      <c r="G21654" s="1"/>
      <c r="H21654" s="1"/>
    </row>
    <row r="21655">
      <c r="A21655" s="1"/>
      <c r="B21655" s="1"/>
      <c r="C21655" s="1"/>
      <c r="D21655" s="8"/>
      <c r="E21655" s="1"/>
      <c r="F21655" s="1"/>
      <c r="G21655" s="1"/>
      <c r="H21655" s="1"/>
    </row>
    <row r="21656">
      <c r="A21656" s="1"/>
      <c r="B21656" s="1"/>
      <c r="C21656" s="1"/>
      <c r="D21656" s="8"/>
      <c r="E21656" s="1"/>
      <c r="F21656" s="1"/>
      <c r="G21656" s="1"/>
      <c r="H21656" s="1"/>
    </row>
    <row r="21657">
      <c r="A21657" s="1"/>
      <c r="B21657" s="1"/>
      <c r="C21657" s="1"/>
      <c r="D21657" s="8"/>
      <c r="E21657" s="1"/>
      <c r="F21657" s="1"/>
      <c r="G21657" s="1"/>
      <c r="H21657" s="1"/>
    </row>
    <row r="21658">
      <c r="A21658" s="1"/>
      <c r="B21658" s="1"/>
      <c r="C21658" s="1"/>
      <c r="D21658" s="8"/>
      <c r="E21658" s="1"/>
      <c r="F21658" s="1"/>
      <c r="G21658" s="1"/>
      <c r="H21658" s="1"/>
    </row>
    <row r="21659">
      <c r="A21659" s="1"/>
      <c r="B21659" s="1"/>
      <c r="C21659" s="1"/>
      <c r="D21659" s="8"/>
      <c r="E21659" s="1"/>
      <c r="F21659" s="1"/>
      <c r="G21659" s="1"/>
      <c r="H21659" s="1"/>
    </row>
    <row r="21660">
      <c r="A21660" s="1"/>
      <c r="B21660" s="1"/>
      <c r="C21660" s="1"/>
      <c r="D21660" s="8"/>
      <c r="E21660" s="1"/>
      <c r="F21660" s="1"/>
      <c r="G21660" s="1"/>
      <c r="H21660" s="1"/>
    </row>
    <row r="21661">
      <c r="A21661" s="1"/>
      <c r="B21661" s="1"/>
      <c r="C21661" s="1"/>
      <c r="D21661" s="8"/>
      <c r="E21661" s="1"/>
      <c r="F21661" s="1"/>
      <c r="G21661" s="1"/>
      <c r="H21661" s="1"/>
    </row>
    <row r="21662">
      <c r="A21662" s="1"/>
      <c r="B21662" s="1"/>
      <c r="C21662" s="1"/>
      <c r="D21662" s="8"/>
      <c r="E21662" s="1"/>
      <c r="F21662" s="1"/>
      <c r="G21662" s="1"/>
      <c r="H21662" s="1"/>
    </row>
    <row r="21663">
      <c r="A21663" s="1"/>
      <c r="B21663" s="1"/>
      <c r="C21663" s="1"/>
      <c r="D21663" s="8"/>
      <c r="E21663" s="1"/>
      <c r="F21663" s="1"/>
      <c r="G21663" s="1"/>
      <c r="H21663" s="1"/>
    </row>
    <row r="21664">
      <c r="A21664" s="1"/>
      <c r="B21664" s="1"/>
      <c r="C21664" s="1"/>
      <c r="D21664" s="8"/>
      <c r="E21664" s="1"/>
      <c r="F21664" s="1"/>
      <c r="G21664" s="1"/>
      <c r="H21664" s="1"/>
    </row>
    <row r="21665">
      <c r="A21665" s="1"/>
      <c r="B21665" s="1"/>
      <c r="C21665" s="1"/>
      <c r="D21665" s="8"/>
      <c r="E21665" s="1"/>
      <c r="F21665" s="1"/>
      <c r="G21665" s="1"/>
      <c r="H21665" s="1"/>
    </row>
    <row r="21666">
      <c r="A21666" s="1"/>
      <c r="B21666" s="1"/>
      <c r="C21666" s="1"/>
      <c r="D21666" s="8"/>
      <c r="E21666" s="1"/>
      <c r="F21666" s="1"/>
      <c r="G21666" s="1"/>
      <c r="H21666" s="1"/>
    </row>
    <row r="21667">
      <c r="A21667" s="1"/>
      <c r="B21667" s="1"/>
      <c r="C21667" s="1"/>
      <c r="D21667" s="8"/>
      <c r="E21667" s="1"/>
      <c r="F21667" s="1"/>
      <c r="G21667" s="1"/>
      <c r="H21667" s="1"/>
    </row>
    <row r="21668">
      <c r="A21668" s="1"/>
      <c r="B21668" s="1"/>
      <c r="C21668" s="1"/>
      <c r="D21668" s="8"/>
      <c r="E21668" s="1"/>
      <c r="F21668" s="1"/>
      <c r="G21668" s="1"/>
      <c r="H21668" s="1"/>
    </row>
    <row r="21669">
      <c r="A21669" s="1"/>
      <c r="B21669" s="1"/>
      <c r="C21669" s="1"/>
      <c r="D21669" s="8"/>
      <c r="E21669" s="1"/>
      <c r="F21669" s="1"/>
      <c r="G21669" s="1"/>
      <c r="H21669" s="1"/>
    </row>
    <row r="21670">
      <c r="A21670" s="1"/>
      <c r="B21670" s="1"/>
      <c r="C21670" s="1"/>
      <c r="D21670" s="8"/>
      <c r="E21670" s="1"/>
      <c r="F21670" s="1"/>
      <c r="G21670" s="1"/>
      <c r="H21670" s="1"/>
    </row>
    <row r="21671">
      <c r="A21671" s="1"/>
      <c r="B21671" s="1"/>
      <c r="C21671" s="1"/>
      <c r="D21671" s="8"/>
      <c r="E21671" s="1"/>
      <c r="F21671" s="1"/>
      <c r="G21671" s="1"/>
      <c r="H21671" s="1"/>
    </row>
    <row r="21672">
      <c r="A21672" s="1"/>
      <c r="B21672" s="1"/>
      <c r="C21672" s="1"/>
      <c r="D21672" s="8"/>
      <c r="E21672" s="1"/>
      <c r="F21672" s="1"/>
      <c r="G21672" s="1"/>
      <c r="H21672" s="1"/>
    </row>
    <row r="21673">
      <c r="A21673" s="1"/>
      <c r="B21673" s="1"/>
      <c r="C21673" s="1"/>
      <c r="D21673" s="8"/>
      <c r="E21673" s="1"/>
      <c r="F21673" s="1"/>
      <c r="G21673" s="1"/>
      <c r="H21673" s="1"/>
    </row>
    <row r="21674">
      <c r="A21674" s="1"/>
      <c r="B21674" s="1"/>
      <c r="C21674" s="1"/>
      <c r="D21674" s="8"/>
      <c r="E21674" s="1"/>
      <c r="F21674" s="1"/>
      <c r="G21674" s="1"/>
      <c r="H21674" s="1"/>
    </row>
    <row r="21675">
      <c r="A21675" s="1"/>
      <c r="B21675" s="1"/>
      <c r="C21675" s="1"/>
      <c r="D21675" s="8"/>
      <c r="E21675" s="1"/>
      <c r="F21675" s="1"/>
      <c r="G21675" s="1"/>
      <c r="H21675" s="1"/>
    </row>
    <row r="21676">
      <c r="A21676" s="1"/>
      <c r="B21676" s="1"/>
      <c r="C21676" s="1"/>
      <c r="D21676" s="8"/>
      <c r="E21676" s="1"/>
      <c r="F21676" s="1"/>
      <c r="G21676" s="1"/>
      <c r="H21676" s="1"/>
    </row>
    <row r="21677">
      <c r="A21677" s="1"/>
      <c r="B21677" s="1"/>
      <c r="C21677" s="1"/>
      <c r="D21677" s="8"/>
      <c r="E21677" s="1"/>
      <c r="F21677" s="1"/>
      <c r="G21677" s="1"/>
      <c r="H21677" s="1"/>
    </row>
    <row r="21678">
      <c r="A21678" s="1"/>
      <c r="B21678" s="1"/>
      <c r="C21678" s="1"/>
      <c r="D21678" s="8"/>
      <c r="E21678" s="1"/>
      <c r="F21678" s="1"/>
      <c r="G21678" s="1"/>
      <c r="H21678" s="1"/>
    </row>
    <row r="21679">
      <c r="A21679" s="1"/>
      <c r="B21679" s="1"/>
      <c r="C21679" s="1"/>
      <c r="D21679" s="8"/>
      <c r="E21679" s="1"/>
      <c r="F21679" s="1"/>
      <c r="G21679" s="1"/>
      <c r="H21679" s="1"/>
    </row>
    <row r="21680">
      <c r="A21680" s="1"/>
      <c r="B21680" s="1"/>
      <c r="C21680" s="1"/>
      <c r="D21680" s="8"/>
      <c r="E21680" s="1"/>
      <c r="F21680" s="1"/>
      <c r="G21680" s="1"/>
      <c r="H21680" s="1"/>
    </row>
    <row r="21681">
      <c r="A21681" s="1"/>
      <c r="B21681" s="1"/>
      <c r="C21681" s="1"/>
      <c r="D21681" s="8"/>
      <c r="E21681" s="1"/>
      <c r="F21681" s="1"/>
      <c r="G21681" s="1"/>
      <c r="H21681" s="1"/>
    </row>
    <row r="21682">
      <c r="A21682" s="1"/>
      <c r="B21682" s="1"/>
      <c r="C21682" s="1"/>
      <c r="D21682" s="8"/>
      <c r="E21682" s="1"/>
      <c r="F21682" s="1"/>
      <c r="G21682" s="1"/>
      <c r="H21682" s="1"/>
    </row>
    <row r="21683">
      <c r="A21683" s="1"/>
      <c r="B21683" s="1"/>
      <c r="C21683" s="1"/>
      <c r="D21683" s="8"/>
      <c r="E21683" s="1"/>
      <c r="F21683" s="1"/>
      <c r="G21683" s="1"/>
      <c r="H21683" s="1"/>
    </row>
    <row r="21684">
      <c r="A21684" s="1"/>
      <c r="B21684" s="1"/>
      <c r="C21684" s="1"/>
      <c r="D21684" s="8"/>
      <c r="E21684" s="1"/>
      <c r="F21684" s="1"/>
      <c r="G21684" s="1"/>
      <c r="H21684" s="1"/>
    </row>
    <row r="21685">
      <c r="A21685" s="1"/>
      <c r="B21685" s="1"/>
      <c r="C21685" s="1"/>
      <c r="D21685" s="8"/>
      <c r="E21685" s="1"/>
      <c r="F21685" s="1"/>
      <c r="G21685" s="1"/>
      <c r="H21685" s="1"/>
    </row>
    <row r="21686">
      <c r="A21686" s="1"/>
      <c r="B21686" s="1"/>
      <c r="C21686" s="1"/>
      <c r="D21686" s="8"/>
      <c r="E21686" s="1"/>
      <c r="F21686" s="1"/>
      <c r="G21686" s="1"/>
      <c r="H21686" s="1"/>
    </row>
    <row r="21687">
      <c r="A21687" s="1"/>
      <c r="B21687" s="1"/>
      <c r="C21687" s="1"/>
      <c r="D21687" s="8"/>
      <c r="E21687" s="1"/>
      <c r="F21687" s="1"/>
      <c r="G21687" s="1"/>
      <c r="H21687" s="1"/>
    </row>
    <row r="21688">
      <c r="A21688" s="1"/>
      <c r="B21688" s="1"/>
      <c r="C21688" s="1"/>
      <c r="D21688" s="8"/>
      <c r="E21688" s="1"/>
      <c r="F21688" s="1"/>
      <c r="G21688" s="1"/>
      <c r="H21688" s="1"/>
    </row>
    <row r="21689">
      <c r="A21689" s="1"/>
      <c r="B21689" s="1"/>
      <c r="C21689" s="1"/>
      <c r="D21689" s="8"/>
      <c r="E21689" s="1"/>
      <c r="F21689" s="1"/>
      <c r="G21689" s="1"/>
      <c r="H21689" s="1"/>
    </row>
    <row r="21690">
      <c r="A21690" s="1"/>
      <c r="B21690" s="1"/>
      <c r="C21690" s="1"/>
      <c r="D21690" s="8"/>
      <c r="E21690" s="1"/>
      <c r="F21690" s="1"/>
      <c r="G21690" s="1"/>
      <c r="H21690" s="1"/>
    </row>
    <row r="21691">
      <c r="A21691" s="1"/>
      <c r="B21691" s="1"/>
      <c r="C21691" s="1"/>
      <c r="D21691" s="8"/>
      <c r="E21691" s="1"/>
      <c r="F21691" s="1"/>
      <c r="G21691" s="1"/>
      <c r="H21691" s="1"/>
    </row>
    <row r="21692">
      <c r="A21692" s="1"/>
      <c r="B21692" s="1"/>
      <c r="C21692" s="1"/>
      <c r="D21692" s="8"/>
      <c r="E21692" s="1"/>
      <c r="F21692" s="1"/>
      <c r="G21692" s="1"/>
      <c r="H21692" s="1"/>
    </row>
    <row r="21693">
      <c r="A21693" s="1"/>
      <c r="B21693" s="1"/>
      <c r="C21693" s="1"/>
      <c r="D21693" s="8"/>
      <c r="E21693" s="1"/>
      <c r="F21693" s="1"/>
      <c r="G21693" s="1"/>
      <c r="H21693" s="1"/>
    </row>
    <row r="21694">
      <c r="A21694" s="1"/>
      <c r="B21694" s="1"/>
      <c r="C21694" s="1"/>
      <c r="D21694" s="8"/>
      <c r="E21694" s="1"/>
      <c r="F21694" s="1"/>
      <c r="G21694" s="1"/>
      <c r="H21694" s="1"/>
    </row>
    <row r="21695">
      <c r="A21695" s="1"/>
      <c r="B21695" s="1"/>
      <c r="C21695" s="1"/>
      <c r="D21695" s="8"/>
      <c r="E21695" s="1"/>
      <c r="F21695" s="1"/>
      <c r="G21695" s="1"/>
      <c r="H21695" s="1"/>
    </row>
    <row r="21696">
      <c r="A21696" s="1"/>
      <c r="B21696" s="1"/>
      <c r="C21696" s="1"/>
      <c r="D21696" s="8"/>
      <c r="E21696" s="1"/>
      <c r="F21696" s="1"/>
      <c r="G21696" s="1"/>
      <c r="H21696" s="1"/>
    </row>
    <row r="21697">
      <c r="A21697" s="1"/>
      <c r="B21697" s="1"/>
      <c r="C21697" s="1"/>
      <c r="D21697" s="8"/>
      <c r="E21697" s="1"/>
      <c r="F21697" s="1"/>
      <c r="G21697" s="1"/>
      <c r="H21697" s="1"/>
    </row>
    <row r="21698">
      <c r="A21698" s="1"/>
      <c r="B21698" s="1"/>
      <c r="C21698" s="1"/>
      <c r="D21698" s="8"/>
      <c r="E21698" s="1"/>
      <c r="F21698" s="1"/>
      <c r="G21698" s="1"/>
      <c r="H21698" s="1"/>
    </row>
    <row r="21699">
      <c r="A21699" s="1"/>
      <c r="B21699" s="1"/>
      <c r="C21699" s="1"/>
      <c r="D21699" s="8"/>
      <c r="E21699" s="1"/>
      <c r="F21699" s="1"/>
      <c r="G21699" s="1"/>
      <c r="H21699" s="1"/>
    </row>
    <row r="21700">
      <c r="A21700" s="1"/>
      <c r="B21700" s="1"/>
      <c r="C21700" s="1"/>
      <c r="D21700" s="8"/>
      <c r="E21700" s="1"/>
      <c r="F21700" s="1"/>
      <c r="G21700" s="1"/>
      <c r="H21700" s="1"/>
    </row>
    <row r="21701">
      <c r="A21701" s="1"/>
      <c r="B21701" s="1"/>
      <c r="C21701" s="1"/>
      <c r="D21701" s="8"/>
      <c r="E21701" s="1"/>
      <c r="F21701" s="1"/>
      <c r="G21701" s="1"/>
      <c r="H21701" s="1"/>
    </row>
    <row r="21702">
      <c r="A21702" s="1"/>
      <c r="B21702" s="1"/>
      <c r="C21702" s="1"/>
      <c r="D21702" s="8"/>
      <c r="E21702" s="1"/>
      <c r="F21702" s="1"/>
      <c r="G21702" s="1"/>
      <c r="H21702" s="1"/>
    </row>
    <row r="21703">
      <c r="A21703" s="1"/>
      <c r="B21703" s="1"/>
      <c r="C21703" s="1"/>
      <c r="D21703" s="8"/>
      <c r="E21703" s="1"/>
      <c r="F21703" s="1"/>
      <c r="G21703" s="1"/>
      <c r="H21703" s="1"/>
    </row>
    <row r="21704">
      <c r="A21704" s="1"/>
      <c r="B21704" s="1"/>
      <c r="C21704" s="1"/>
      <c r="D21704" s="8"/>
      <c r="E21704" s="1"/>
      <c r="F21704" s="1"/>
      <c r="G21704" s="1"/>
      <c r="H21704" s="1"/>
    </row>
    <row r="21705">
      <c r="A21705" s="1"/>
      <c r="B21705" s="1"/>
      <c r="C21705" s="1"/>
      <c r="D21705" s="8"/>
      <c r="E21705" s="1"/>
      <c r="F21705" s="1"/>
      <c r="G21705" s="1"/>
      <c r="H21705" s="1"/>
    </row>
    <row r="21706">
      <c r="A21706" s="1"/>
      <c r="B21706" s="1"/>
      <c r="C21706" s="1"/>
      <c r="D21706" s="8"/>
      <c r="E21706" s="1"/>
      <c r="F21706" s="1"/>
      <c r="G21706" s="1"/>
      <c r="H21706" s="1"/>
    </row>
    <row r="21707">
      <c r="A21707" s="1"/>
      <c r="B21707" s="1"/>
      <c r="C21707" s="1"/>
      <c r="D21707" s="8"/>
      <c r="E21707" s="1"/>
      <c r="F21707" s="1"/>
      <c r="G21707" s="1"/>
      <c r="H21707" s="1"/>
    </row>
    <row r="21708">
      <c r="A21708" s="1"/>
      <c r="B21708" s="1"/>
      <c r="C21708" s="1"/>
      <c r="D21708" s="8"/>
      <c r="E21708" s="1"/>
      <c r="F21708" s="1"/>
      <c r="G21708" s="1"/>
      <c r="H21708" s="1"/>
    </row>
    <row r="21709">
      <c r="A21709" s="1"/>
      <c r="B21709" s="1"/>
      <c r="C21709" s="1"/>
      <c r="D21709" s="8"/>
      <c r="E21709" s="1"/>
      <c r="F21709" s="1"/>
      <c r="G21709" s="1"/>
      <c r="H21709" s="1"/>
    </row>
    <row r="21710">
      <c r="A21710" s="1"/>
      <c r="B21710" s="1"/>
      <c r="C21710" s="1"/>
      <c r="D21710" s="8"/>
      <c r="E21710" s="1"/>
      <c r="F21710" s="1"/>
      <c r="G21710" s="1"/>
      <c r="H21710" s="1"/>
    </row>
    <row r="21711">
      <c r="A21711" s="1"/>
      <c r="B21711" s="1"/>
      <c r="C21711" s="1"/>
      <c r="D21711" s="8"/>
      <c r="E21711" s="1"/>
      <c r="F21711" s="1"/>
      <c r="G21711" s="1"/>
      <c r="H21711" s="1"/>
    </row>
    <row r="21712">
      <c r="A21712" s="1"/>
      <c r="B21712" s="1"/>
      <c r="C21712" s="1"/>
      <c r="D21712" s="8"/>
      <c r="E21712" s="1"/>
      <c r="F21712" s="1"/>
      <c r="G21712" s="1"/>
      <c r="H21712" s="1"/>
    </row>
    <row r="21713">
      <c r="A21713" s="1"/>
      <c r="B21713" s="1"/>
      <c r="C21713" s="1"/>
      <c r="D21713" s="8"/>
      <c r="E21713" s="1"/>
      <c r="F21713" s="1"/>
      <c r="G21713" s="1"/>
      <c r="H21713" s="1"/>
    </row>
    <row r="21714">
      <c r="A21714" s="1"/>
      <c r="B21714" s="1"/>
      <c r="C21714" s="1"/>
      <c r="D21714" s="8"/>
      <c r="E21714" s="1"/>
      <c r="F21714" s="1"/>
      <c r="G21714" s="1"/>
      <c r="H21714" s="1"/>
    </row>
    <row r="21715">
      <c r="A21715" s="1"/>
      <c r="B21715" s="1"/>
      <c r="C21715" s="1"/>
      <c r="D21715" s="8"/>
      <c r="E21715" s="1"/>
      <c r="F21715" s="1"/>
      <c r="G21715" s="1"/>
      <c r="H21715" s="1"/>
    </row>
    <row r="21716">
      <c r="A21716" s="1"/>
      <c r="B21716" s="1"/>
      <c r="C21716" s="1"/>
      <c r="D21716" s="8"/>
      <c r="E21716" s="1"/>
      <c r="F21716" s="1"/>
      <c r="G21716" s="1"/>
      <c r="H21716" s="1"/>
    </row>
    <row r="21717">
      <c r="A21717" s="1"/>
      <c r="B21717" s="1"/>
      <c r="C21717" s="1"/>
      <c r="D21717" s="8"/>
      <c r="E21717" s="1"/>
      <c r="F21717" s="1"/>
      <c r="G21717" s="1"/>
      <c r="H21717" s="1"/>
    </row>
    <row r="21718">
      <c r="A21718" s="1"/>
      <c r="B21718" s="1"/>
      <c r="C21718" s="1"/>
      <c r="D21718" s="8"/>
      <c r="E21718" s="1"/>
      <c r="F21718" s="1"/>
      <c r="G21718" s="1"/>
      <c r="H21718" s="1"/>
    </row>
    <row r="21719">
      <c r="A21719" s="1"/>
      <c r="B21719" s="1"/>
      <c r="C21719" s="1"/>
      <c r="D21719" s="8"/>
      <c r="E21719" s="1"/>
      <c r="F21719" s="1"/>
      <c r="G21719" s="1"/>
      <c r="H21719" s="1"/>
    </row>
    <row r="21720">
      <c r="A21720" s="1"/>
      <c r="B21720" s="1"/>
      <c r="C21720" s="1"/>
      <c r="D21720" s="8"/>
      <c r="E21720" s="1"/>
      <c r="F21720" s="1"/>
      <c r="G21720" s="1"/>
      <c r="H21720" s="1"/>
    </row>
    <row r="21721">
      <c r="A21721" s="1"/>
      <c r="B21721" s="1"/>
      <c r="C21721" s="1"/>
      <c r="D21721" s="8"/>
      <c r="E21721" s="1"/>
      <c r="F21721" s="1"/>
      <c r="G21721" s="1"/>
      <c r="H21721" s="1"/>
    </row>
    <row r="21722">
      <c r="A21722" s="1"/>
      <c r="B21722" s="1"/>
      <c r="C21722" s="1"/>
      <c r="D21722" s="8"/>
      <c r="E21722" s="1"/>
      <c r="F21722" s="1"/>
      <c r="G21722" s="1"/>
      <c r="H21722" s="1"/>
    </row>
    <row r="21723">
      <c r="A21723" s="1"/>
      <c r="B21723" s="1"/>
      <c r="C21723" s="1"/>
      <c r="D21723" s="8"/>
      <c r="E21723" s="1"/>
      <c r="F21723" s="1"/>
      <c r="G21723" s="1"/>
      <c r="H21723" s="1"/>
    </row>
    <row r="21724">
      <c r="A21724" s="1"/>
      <c r="B21724" s="1"/>
      <c r="C21724" s="1"/>
      <c r="D21724" s="8"/>
      <c r="E21724" s="1"/>
      <c r="F21724" s="1"/>
      <c r="G21724" s="1"/>
      <c r="H21724" s="1"/>
    </row>
    <row r="21725">
      <c r="A21725" s="1"/>
      <c r="B21725" s="1"/>
      <c r="C21725" s="1"/>
      <c r="D21725" s="8"/>
      <c r="E21725" s="1"/>
      <c r="F21725" s="1"/>
      <c r="G21725" s="1"/>
      <c r="H21725" s="1"/>
    </row>
    <row r="21726">
      <c r="A21726" s="1"/>
      <c r="B21726" s="1"/>
      <c r="C21726" s="1"/>
      <c r="D21726" s="8"/>
      <c r="E21726" s="1"/>
      <c r="F21726" s="1"/>
      <c r="G21726" s="1"/>
      <c r="H21726" s="1"/>
    </row>
    <row r="21727">
      <c r="A21727" s="1"/>
      <c r="B21727" s="1"/>
      <c r="C21727" s="1"/>
      <c r="D21727" s="8"/>
      <c r="E21727" s="1"/>
      <c r="F21727" s="1"/>
      <c r="G21727" s="1"/>
      <c r="H21727" s="1"/>
    </row>
    <row r="21728">
      <c r="A21728" s="1"/>
      <c r="B21728" s="1"/>
      <c r="C21728" s="1"/>
      <c r="D21728" s="8"/>
      <c r="E21728" s="1"/>
      <c r="F21728" s="1"/>
      <c r="G21728" s="1"/>
      <c r="H21728" s="1"/>
    </row>
    <row r="21729">
      <c r="A21729" s="1"/>
      <c r="B21729" s="1"/>
      <c r="C21729" s="1"/>
      <c r="D21729" s="8"/>
      <c r="E21729" s="1"/>
      <c r="F21729" s="1"/>
      <c r="G21729" s="1"/>
      <c r="H21729" s="1"/>
    </row>
    <row r="21730">
      <c r="A21730" s="1"/>
      <c r="B21730" s="1"/>
      <c r="C21730" s="1"/>
      <c r="D21730" s="8"/>
      <c r="E21730" s="1"/>
      <c r="F21730" s="1"/>
      <c r="G21730" s="1"/>
      <c r="H21730" s="1"/>
    </row>
    <row r="21731">
      <c r="A21731" s="1"/>
      <c r="B21731" s="1"/>
      <c r="C21731" s="1"/>
      <c r="D21731" s="8"/>
      <c r="E21731" s="1"/>
      <c r="F21731" s="1"/>
      <c r="G21731" s="1"/>
      <c r="H21731" s="1"/>
    </row>
    <row r="21732">
      <c r="A21732" s="1"/>
      <c r="B21732" s="1"/>
      <c r="C21732" s="1"/>
      <c r="D21732" s="8"/>
      <c r="E21732" s="1"/>
      <c r="F21732" s="1"/>
      <c r="G21732" s="1"/>
      <c r="H21732" s="1"/>
    </row>
    <row r="21733">
      <c r="A21733" s="1"/>
      <c r="B21733" s="1"/>
      <c r="C21733" s="1"/>
      <c r="D21733" s="8"/>
      <c r="E21733" s="1"/>
      <c r="F21733" s="1"/>
      <c r="G21733" s="1"/>
      <c r="H21733" s="1"/>
    </row>
    <row r="21734">
      <c r="A21734" s="1"/>
      <c r="B21734" s="1"/>
      <c r="C21734" s="1"/>
      <c r="D21734" s="8"/>
      <c r="E21734" s="1"/>
      <c r="F21734" s="1"/>
      <c r="G21734" s="1"/>
      <c r="H21734" s="1"/>
    </row>
    <row r="21735">
      <c r="A21735" s="1"/>
      <c r="B21735" s="1"/>
      <c r="C21735" s="1"/>
      <c r="D21735" s="8"/>
      <c r="E21735" s="1"/>
      <c r="F21735" s="1"/>
      <c r="G21735" s="1"/>
      <c r="H21735" s="1"/>
    </row>
    <row r="21736">
      <c r="A21736" s="1"/>
      <c r="B21736" s="1"/>
      <c r="C21736" s="1"/>
      <c r="D21736" s="8"/>
      <c r="E21736" s="1"/>
      <c r="F21736" s="1"/>
      <c r="G21736" s="1"/>
      <c r="H21736" s="1"/>
    </row>
    <row r="21737">
      <c r="A21737" s="1"/>
      <c r="B21737" s="1"/>
      <c r="C21737" s="1"/>
      <c r="D21737" s="8"/>
      <c r="E21737" s="1"/>
      <c r="F21737" s="1"/>
      <c r="G21737" s="1"/>
      <c r="H21737" s="1"/>
    </row>
    <row r="21738">
      <c r="A21738" s="1"/>
      <c r="B21738" s="1"/>
      <c r="C21738" s="1"/>
      <c r="D21738" s="8"/>
      <c r="E21738" s="1"/>
      <c r="F21738" s="1"/>
      <c r="G21738" s="1"/>
      <c r="H21738" s="1"/>
    </row>
    <row r="21739">
      <c r="A21739" s="1"/>
      <c r="B21739" s="1"/>
      <c r="C21739" s="1"/>
      <c r="D21739" s="8"/>
      <c r="E21739" s="1"/>
      <c r="F21739" s="1"/>
      <c r="G21739" s="1"/>
      <c r="H21739" s="1"/>
    </row>
    <row r="21740">
      <c r="A21740" s="1"/>
      <c r="B21740" s="1"/>
      <c r="C21740" s="1"/>
      <c r="D21740" s="8"/>
      <c r="E21740" s="1"/>
      <c r="F21740" s="1"/>
      <c r="G21740" s="1"/>
      <c r="H21740" s="1"/>
    </row>
    <row r="21741">
      <c r="A21741" s="1"/>
      <c r="B21741" s="1"/>
      <c r="C21741" s="1"/>
      <c r="D21741" s="8"/>
      <c r="E21741" s="1"/>
      <c r="F21741" s="1"/>
      <c r="G21741" s="1"/>
      <c r="H21741" s="1"/>
    </row>
    <row r="21742">
      <c r="A21742" s="1"/>
      <c r="B21742" s="1"/>
      <c r="C21742" s="1"/>
      <c r="D21742" s="8"/>
      <c r="E21742" s="1"/>
      <c r="F21742" s="1"/>
      <c r="G21742" s="1"/>
      <c r="H21742" s="1"/>
    </row>
    <row r="21743">
      <c r="A21743" s="1"/>
      <c r="B21743" s="1"/>
      <c r="C21743" s="1"/>
      <c r="D21743" s="8"/>
      <c r="E21743" s="1"/>
      <c r="F21743" s="1"/>
      <c r="G21743" s="1"/>
      <c r="H21743" s="1"/>
    </row>
    <row r="21744">
      <c r="A21744" s="1"/>
      <c r="B21744" s="1"/>
      <c r="C21744" s="1"/>
      <c r="D21744" s="8"/>
      <c r="E21744" s="1"/>
      <c r="F21744" s="1"/>
      <c r="G21744" s="1"/>
      <c r="H21744" s="1"/>
    </row>
    <row r="21745">
      <c r="A21745" s="1"/>
      <c r="B21745" s="1"/>
      <c r="C21745" s="1"/>
      <c r="D21745" s="8"/>
      <c r="E21745" s="1"/>
      <c r="F21745" s="1"/>
      <c r="G21745" s="1"/>
      <c r="H21745" s="1"/>
    </row>
    <row r="21746">
      <c r="A21746" s="1"/>
      <c r="B21746" s="1"/>
      <c r="C21746" s="1"/>
      <c r="D21746" s="8"/>
      <c r="E21746" s="1"/>
      <c r="F21746" s="1"/>
      <c r="G21746" s="1"/>
      <c r="H21746" s="1"/>
    </row>
    <row r="21747">
      <c r="A21747" s="1"/>
      <c r="B21747" s="1"/>
      <c r="C21747" s="1"/>
      <c r="D21747" s="8"/>
      <c r="E21747" s="1"/>
      <c r="F21747" s="1"/>
      <c r="G21747" s="1"/>
      <c r="H21747" s="1"/>
    </row>
    <row r="21748">
      <c r="A21748" s="1"/>
      <c r="B21748" s="1"/>
      <c r="C21748" s="1"/>
      <c r="D21748" s="8"/>
      <c r="E21748" s="1"/>
      <c r="F21748" s="1"/>
      <c r="G21748" s="1"/>
      <c r="H21748" s="1"/>
    </row>
    <row r="21749">
      <c r="A21749" s="1"/>
      <c r="B21749" s="1"/>
      <c r="C21749" s="1"/>
      <c r="D21749" s="8"/>
      <c r="E21749" s="1"/>
      <c r="F21749" s="1"/>
      <c r="G21749" s="1"/>
      <c r="H21749" s="1"/>
    </row>
    <row r="21750">
      <c r="A21750" s="1"/>
      <c r="B21750" s="1"/>
      <c r="C21750" s="1"/>
      <c r="D21750" s="8"/>
      <c r="E21750" s="1"/>
      <c r="F21750" s="1"/>
      <c r="G21750" s="1"/>
      <c r="H21750" s="1"/>
    </row>
    <row r="21751">
      <c r="A21751" s="1"/>
      <c r="B21751" s="1"/>
      <c r="C21751" s="1"/>
      <c r="D21751" s="8"/>
      <c r="E21751" s="1"/>
      <c r="F21751" s="1"/>
      <c r="G21751" s="1"/>
      <c r="H21751" s="1"/>
    </row>
    <row r="21752">
      <c r="A21752" s="1"/>
      <c r="B21752" s="1"/>
      <c r="C21752" s="1"/>
      <c r="D21752" s="8"/>
      <c r="E21752" s="1"/>
      <c r="F21752" s="1"/>
      <c r="G21752" s="1"/>
      <c r="H21752" s="1"/>
    </row>
    <row r="21753">
      <c r="A21753" s="1"/>
      <c r="B21753" s="1"/>
      <c r="C21753" s="1"/>
      <c r="D21753" s="8"/>
      <c r="E21753" s="1"/>
      <c r="F21753" s="1"/>
      <c r="G21753" s="1"/>
      <c r="H21753" s="1"/>
    </row>
    <row r="21754">
      <c r="A21754" s="1"/>
      <c r="B21754" s="1"/>
      <c r="C21754" s="1"/>
      <c r="D21754" s="8"/>
      <c r="E21754" s="1"/>
      <c r="F21754" s="1"/>
      <c r="G21754" s="1"/>
      <c r="H21754" s="1"/>
    </row>
    <row r="21755">
      <c r="A21755" s="1"/>
      <c r="B21755" s="1"/>
      <c r="C21755" s="1"/>
      <c r="D21755" s="8"/>
      <c r="E21755" s="1"/>
      <c r="F21755" s="1"/>
      <c r="G21755" s="1"/>
      <c r="H21755" s="1"/>
    </row>
    <row r="21756">
      <c r="A21756" s="1"/>
      <c r="B21756" s="1"/>
      <c r="C21756" s="1"/>
      <c r="D21756" s="8"/>
      <c r="E21756" s="1"/>
      <c r="F21756" s="1"/>
      <c r="G21756" s="1"/>
      <c r="H21756" s="1"/>
    </row>
    <row r="21757">
      <c r="A21757" s="1"/>
      <c r="B21757" s="1"/>
      <c r="C21757" s="1"/>
      <c r="D21757" s="8"/>
      <c r="E21757" s="1"/>
      <c r="F21757" s="1"/>
      <c r="G21757" s="1"/>
      <c r="H21757" s="1"/>
    </row>
    <row r="21758">
      <c r="A21758" s="1"/>
      <c r="B21758" s="1"/>
      <c r="C21758" s="1"/>
      <c r="D21758" s="8"/>
      <c r="E21758" s="1"/>
      <c r="F21758" s="1"/>
      <c r="G21758" s="1"/>
      <c r="H21758" s="1"/>
    </row>
    <row r="21759">
      <c r="A21759" s="1"/>
      <c r="B21759" s="1"/>
      <c r="C21759" s="1"/>
      <c r="D21759" s="8"/>
      <c r="E21759" s="1"/>
      <c r="F21759" s="1"/>
      <c r="G21759" s="1"/>
      <c r="H21759" s="1"/>
    </row>
    <row r="21760">
      <c r="A21760" s="1"/>
      <c r="B21760" s="1"/>
      <c r="C21760" s="1"/>
      <c r="D21760" s="8"/>
      <c r="E21760" s="1"/>
      <c r="F21760" s="1"/>
      <c r="G21760" s="1"/>
      <c r="H21760" s="1"/>
    </row>
    <row r="21761">
      <c r="A21761" s="1"/>
      <c r="B21761" s="1"/>
      <c r="C21761" s="1"/>
      <c r="D21761" s="8"/>
      <c r="E21761" s="1"/>
      <c r="F21761" s="1"/>
      <c r="G21761" s="1"/>
      <c r="H21761" s="1"/>
    </row>
    <row r="21762">
      <c r="A21762" s="1"/>
      <c r="B21762" s="1"/>
      <c r="C21762" s="1"/>
      <c r="D21762" s="8"/>
      <c r="E21762" s="1"/>
      <c r="F21762" s="1"/>
      <c r="G21762" s="1"/>
      <c r="H21762" s="1"/>
    </row>
    <row r="21763">
      <c r="A21763" s="1"/>
      <c r="B21763" s="1"/>
      <c r="C21763" s="1"/>
      <c r="D21763" s="8"/>
      <c r="E21763" s="1"/>
      <c r="F21763" s="1"/>
      <c r="G21763" s="1"/>
      <c r="H21763" s="1"/>
    </row>
    <row r="21764">
      <c r="A21764" s="1"/>
      <c r="B21764" s="1"/>
      <c r="C21764" s="1"/>
      <c r="D21764" s="8"/>
      <c r="E21764" s="1"/>
      <c r="F21764" s="1"/>
      <c r="G21764" s="1"/>
      <c r="H21764" s="1"/>
    </row>
    <row r="21765">
      <c r="A21765" s="1"/>
      <c r="B21765" s="1"/>
      <c r="C21765" s="1"/>
      <c r="D21765" s="8"/>
      <c r="E21765" s="1"/>
      <c r="F21765" s="1"/>
      <c r="G21765" s="1"/>
      <c r="H21765" s="1"/>
    </row>
    <row r="21766">
      <c r="A21766" s="1"/>
      <c r="B21766" s="1"/>
      <c r="C21766" s="1"/>
      <c r="D21766" s="8"/>
      <c r="E21766" s="1"/>
      <c r="F21766" s="1"/>
      <c r="G21766" s="1"/>
      <c r="H21766" s="1"/>
    </row>
    <row r="21767">
      <c r="A21767" s="1"/>
      <c r="B21767" s="1"/>
      <c r="C21767" s="1"/>
      <c r="D21767" s="8"/>
      <c r="E21767" s="1"/>
      <c r="F21767" s="1"/>
      <c r="G21767" s="1"/>
      <c r="H21767" s="1"/>
    </row>
    <row r="21768">
      <c r="A21768" s="1"/>
      <c r="B21768" s="1"/>
      <c r="C21768" s="1"/>
      <c r="D21768" s="8"/>
      <c r="E21768" s="1"/>
      <c r="F21768" s="1"/>
      <c r="G21768" s="1"/>
      <c r="H21768" s="1"/>
    </row>
    <row r="21769">
      <c r="A21769" s="1"/>
      <c r="B21769" s="1"/>
      <c r="C21769" s="1"/>
      <c r="D21769" s="8"/>
      <c r="E21769" s="1"/>
      <c r="F21769" s="1"/>
      <c r="G21769" s="1"/>
      <c r="H21769" s="1"/>
    </row>
    <row r="21770">
      <c r="A21770" s="1"/>
      <c r="B21770" s="1"/>
      <c r="C21770" s="1"/>
      <c r="D21770" s="8"/>
      <c r="E21770" s="1"/>
      <c r="F21770" s="1"/>
      <c r="G21770" s="1"/>
      <c r="H21770" s="1"/>
    </row>
    <row r="21771">
      <c r="A21771" s="1"/>
      <c r="B21771" s="1"/>
      <c r="C21771" s="1"/>
      <c r="D21771" s="8"/>
      <c r="E21771" s="1"/>
      <c r="F21771" s="1"/>
      <c r="G21771" s="1"/>
      <c r="H21771" s="1"/>
    </row>
    <row r="21772">
      <c r="A21772" s="1"/>
      <c r="B21772" s="1"/>
      <c r="C21772" s="1"/>
      <c r="D21772" s="8"/>
      <c r="E21772" s="1"/>
      <c r="F21772" s="1"/>
      <c r="G21772" s="1"/>
      <c r="H21772" s="1"/>
    </row>
    <row r="21773">
      <c r="A21773" s="1"/>
      <c r="B21773" s="1"/>
      <c r="C21773" s="1"/>
      <c r="D21773" s="8"/>
      <c r="E21773" s="1"/>
      <c r="F21773" s="1"/>
      <c r="G21773" s="1"/>
      <c r="H21773" s="1"/>
    </row>
    <row r="21774">
      <c r="A21774" s="1"/>
      <c r="B21774" s="1"/>
      <c r="C21774" s="1"/>
      <c r="D21774" s="8"/>
      <c r="E21774" s="1"/>
      <c r="F21774" s="1"/>
      <c r="G21774" s="1"/>
      <c r="H21774" s="1"/>
    </row>
    <row r="21775">
      <c r="A21775" s="1"/>
      <c r="B21775" s="1"/>
      <c r="C21775" s="1"/>
      <c r="D21775" s="8"/>
      <c r="E21775" s="1"/>
      <c r="F21775" s="1"/>
      <c r="G21775" s="1"/>
      <c r="H21775" s="1"/>
    </row>
    <row r="21776">
      <c r="A21776" s="1"/>
      <c r="B21776" s="1"/>
      <c r="C21776" s="1"/>
      <c r="D21776" s="8"/>
      <c r="E21776" s="1"/>
      <c r="F21776" s="1"/>
      <c r="G21776" s="1"/>
      <c r="H21776" s="1"/>
    </row>
    <row r="21777">
      <c r="A21777" s="1"/>
      <c r="B21777" s="1"/>
      <c r="C21777" s="1"/>
      <c r="D21777" s="8"/>
      <c r="E21777" s="1"/>
      <c r="F21777" s="1"/>
      <c r="G21777" s="1"/>
      <c r="H21777" s="1"/>
    </row>
    <row r="21778">
      <c r="A21778" s="1"/>
      <c r="B21778" s="1"/>
      <c r="C21778" s="1"/>
      <c r="D21778" s="8"/>
      <c r="E21778" s="1"/>
      <c r="F21778" s="1"/>
      <c r="G21778" s="1"/>
      <c r="H21778" s="1"/>
    </row>
    <row r="21779">
      <c r="A21779" s="1"/>
      <c r="B21779" s="1"/>
      <c r="C21779" s="1"/>
      <c r="D21779" s="8"/>
      <c r="E21779" s="1"/>
      <c r="F21779" s="1"/>
      <c r="G21779" s="1"/>
      <c r="H21779" s="1"/>
    </row>
    <row r="21780">
      <c r="A21780" s="1"/>
      <c r="B21780" s="1"/>
      <c r="C21780" s="1"/>
      <c r="D21780" s="8"/>
      <c r="E21780" s="1"/>
      <c r="F21780" s="1"/>
      <c r="G21780" s="1"/>
      <c r="H21780" s="1"/>
    </row>
    <row r="21781">
      <c r="A21781" s="1"/>
      <c r="B21781" s="1"/>
      <c r="C21781" s="1"/>
      <c r="D21781" s="8"/>
      <c r="E21781" s="1"/>
      <c r="F21781" s="1"/>
      <c r="G21781" s="1"/>
      <c r="H21781" s="1"/>
    </row>
    <row r="21782">
      <c r="A21782" s="1"/>
      <c r="B21782" s="1"/>
      <c r="C21782" s="1"/>
      <c r="D21782" s="8"/>
      <c r="E21782" s="1"/>
      <c r="F21782" s="1"/>
      <c r="G21782" s="1"/>
      <c r="H21782" s="1"/>
    </row>
    <row r="21783">
      <c r="A21783" s="1"/>
      <c r="B21783" s="1"/>
      <c r="C21783" s="1"/>
      <c r="D21783" s="8"/>
      <c r="E21783" s="1"/>
      <c r="F21783" s="1"/>
      <c r="G21783" s="1"/>
      <c r="H21783" s="1"/>
    </row>
    <row r="21784">
      <c r="A21784" s="1"/>
      <c r="B21784" s="1"/>
      <c r="C21784" s="1"/>
      <c r="D21784" s="8"/>
      <c r="E21784" s="1"/>
      <c r="F21784" s="1"/>
      <c r="G21784" s="1"/>
      <c r="H21784" s="1"/>
    </row>
    <row r="21785">
      <c r="A21785" s="1"/>
      <c r="B21785" s="1"/>
      <c r="C21785" s="1"/>
      <c r="D21785" s="8"/>
      <c r="E21785" s="1"/>
      <c r="F21785" s="1"/>
      <c r="G21785" s="1"/>
      <c r="H21785" s="1"/>
    </row>
    <row r="21786">
      <c r="A21786" s="1"/>
      <c r="B21786" s="1"/>
      <c r="C21786" s="1"/>
      <c r="D21786" s="8"/>
      <c r="E21786" s="1"/>
      <c r="F21786" s="1"/>
      <c r="G21786" s="1"/>
      <c r="H21786" s="1"/>
    </row>
    <row r="21787">
      <c r="A21787" s="1"/>
      <c r="B21787" s="1"/>
      <c r="C21787" s="1"/>
      <c r="D21787" s="8"/>
      <c r="E21787" s="1"/>
      <c r="F21787" s="1"/>
      <c r="G21787" s="1"/>
      <c r="H21787" s="1"/>
    </row>
    <row r="21788">
      <c r="A21788" s="1"/>
      <c r="B21788" s="1"/>
      <c r="C21788" s="1"/>
      <c r="D21788" s="8"/>
      <c r="E21788" s="1"/>
      <c r="F21788" s="1"/>
      <c r="G21788" s="1"/>
      <c r="H21788" s="1"/>
    </row>
    <row r="21789">
      <c r="A21789" s="1"/>
      <c r="B21789" s="1"/>
      <c r="C21789" s="1"/>
      <c r="D21789" s="8"/>
      <c r="E21789" s="1"/>
      <c r="F21789" s="1"/>
      <c r="G21789" s="1"/>
      <c r="H21789" s="1"/>
    </row>
    <row r="21790">
      <c r="A21790" s="1"/>
      <c r="B21790" s="1"/>
      <c r="C21790" s="1"/>
      <c r="D21790" s="8"/>
      <c r="E21790" s="1"/>
      <c r="F21790" s="1"/>
      <c r="G21790" s="1"/>
      <c r="H21790" s="1"/>
    </row>
    <row r="21791">
      <c r="A21791" s="1"/>
      <c r="B21791" s="1"/>
      <c r="C21791" s="1"/>
      <c r="D21791" s="8"/>
      <c r="E21791" s="1"/>
      <c r="F21791" s="1"/>
      <c r="G21791" s="1"/>
      <c r="H21791" s="1"/>
    </row>
    <row r="21792">
      <c r="A21792" s="1"/>
      <c r="B21792" s="1"/>
      <c r="C21792" s="1"/>
      <c r="D21792" s="8"/>
      <c r="E21792" s="1"/>
      <c r="F21792" s="1"/>
      <c r="G21792" s="1"/>
      <c r="H21792" s="1"/>
    </row>
    <row r="21793">
      <c r="A21793" s="1"/>
      <c r="B21793" s="1"/>
      <c r="C21793" s="1"/>
      <c r="D21793" s="8"/>
      <c r="E21793" s="1"/>
      <c r="F21793" s="1"/>
      <c r="G21793" s="1"/>
      <c r="H21793" s="1"/>
    </row>
    <row r="21794">
      <c r="A21794" s="1"/>
      <c r="B21794" s="1"/>
      <c r="C21794" s="1"/>
      <c r="D21794" s="8"/>
      <c r="E21794" s="1"/>
      <c r="F21794" s="1"/>
      <c r="G21794" s="1"/>
      <c r="H21794" s="1"/>
    </row>
    <row r="21795">
      <c r="A21795" s="1"/>
      <c r="B21795" s="1"/>
      <c r="C21795" s="1"/>
      <c r="D21795" s="8"/>
      <c r="E21795" s="1"/>
      <c r="F21795" s="1"/>
      <c r="G21795" s="1"/>
      <c r="H21795" s="1"/>
    </row>
    <row r="21796">
      <c r="A21796" s="1"/>
      <c r="B21796" s="1"/>
      <c r="C21796" s="1"/>
      <c r="D21796" s="8"/>
      <c r="E21796" s="1"/>
      <c r="F21796" s="1"/>
      <c r="G21796" s="1"/>
      <c r="H21796" s="1"/>
    </row>
    <row r="21797">
      <c r="A21797" s="1"/>
      <c r="B21797" s="1"/>
      <c r="C21797" s="1"/>
      <c r="D21797" s="8"/>
      <c r="E21797" s="1"/>
      <c r="F21797" s="1"/>
      <c r="G21797" s="1"/>
      <c r="H21797" s="1"/>
    </row>
    <row r="21798">
      <c r="A21798" s="1"/>
      <c r="B21798" s="1"/>
      <c r="C21798" s="1"/>
      <c r="D21798" s="8"/>
      <c r="E21798" s="1"/>
      <c r="F21798" s="1"/>
      <c r="G21798" s="1"/>
      <c r="H21798" s="1"/>
    </row>
    <row r="21799">
      <c r="A21799" s="1"/>
      <c r="B21799" s="1"/>
      <c r="C21799" s="1"/>
      <c r="D21799" s="8"/>
      <c r="E21799" s="1"/>
      <c r="F21799" s="1"/>
      <c r="G21799" s="1"/>
      <c r="H21799" s="1"/>
    </row>
    <row r="21800">
      <c r="A21800" s="1"/>
      <c r="B21800" s="1"/>
      <c r="C21800" s="1"/>
      <c r="D21800" s="8"/>
      <c r="E21800" s="1"/>
      <c r="F21800" s="1"/>
      <c r="G21800" s="1"/>
      <c r="H21800" s="1"/>
    </row>
    <row r="21801">
      <c r="A21801" s="1"/>
      <c r="B21801" s="1"/>
      <c r="C21801" s="1"/>
      <c r="D21801" s="8"/>
      <c r="E21801" s="1"/>
      <c r="F21801" s="1"/>
      <c r="G21801" s="1"/>
      <c r="H21801" s="1"/>
    </row>
    <row r="21802">
      <c r="A21802" s="1"/>
      <c r="B21802" s="1"/>
      <c r="C21802" s="1"/>
      <c r="D21802" s="8"/>
      <c r="E21802" s="1"/>
      <c r="F21802" s="1"/>
      <c r="G21802" s="1"/>
      <c r="H21802" s="1"/>
    </row>
    <row r="21803">
      <c r="A21803" s="1"/>
      <c r="B21803" s="1"/>
      <c r="C21803" s="1"/>
      <c r="D21803" s="8"/>
      <c r="E21803" s="1"/>
      <c r="F21803" s="1"/>
      <c r="G21803" s="1"/>
      <c r="H21803" s="1"/>
    </row>
    <row r="21804">
      <c r="A21804" s="1"/>
      <c r="B21804" s="1"/>
      <c r="C21804" s="1"/>
      <c r="D21804" s="8"/>
      <c r="E21804" s="1"/>
      <c r="F21804" s="1"/>
      <c r="G21804" s="1"/>
      <c r="H21804" s="1"/>
    </row>
    <row r="21805">
      <c r="A21805" s="1"/>
      <c r="B21805" s="1"/>
      <c r="C21805" s="1"/>
      <c r="D21805" s="8"/>
      <c r="E21805" s="1"/>
      <c r="F21805" s="1"/>
      <c r="G21805" s="1"/>
      <c r="H21805" s="1"/>
    </row>
    <row r="21806">
      <c r="A21806" s="1"/>
      <c r="B21806" s="1"/>
      <c r="C21806" s="1"/>
      <c r="D21806" s="8"/>
      <c r="E21806" s="1"/>
      <c r="F21806" s="1"/>
      <c r="G21806" s="1"/>
      <c r="H21806" s="1"/>
    </row>
    <row r="21807">
      <c r="A21807" s="1"/>
      <c r="B21807" s="1"/>
      <c r="C21807" s="1"/>
      <c r="D21807" s="8"/>
      <c r="E21807" s="1"/>
      <c r="F21807" s="1"/>
      <c r="G21807" s="1"/>
      <c r="H21807" s="1"/>
    </row>
    <row r="21808">
      <c r="A21808" s="1"/>
      <c r="B21808" s="1"/>
      <c r="C21808" s="1"/>
      <c r="D21808" s="8"/>
      <c r="E21808" s="1"/>
      <c r="F21808" s="1"/>
      <c r="G21808" s="1"/>
      <c r="H21808" s="1"/>
    </row>
    <row r="21809">
      <c r="A21809" s="1"/>
      <c r="B21809" s="1"/>
      <c r="C21809" s="1"/>
      <c r="D21809" s="8"/>
      <c r="E21809" s="1"/>
      <c r="F21809" s="1"/>
      <c r="G21809" s="1"/>
      <c r="H21809" s="1"/>
    </row>
    <row r="21810">
      <c r="A21810" s="1"/>
      <c r="B21810" s="1"/>
      <c r="C21810" s="1"/>
      <c r="D21810" s="8"/>
      <c r="E21810" s="1"/>
      <c r="F21810" s="1"/>
      <c r="G21810" s="1"/>
      <c r="H21810" s="1"/>
    </row>
    <row r="21811">
      <c r="A21811" s="1"/>
      <c r="B21811" s="1"/>
      <c r="C21811" s="1"/>
      <c r="D21811" s="8"/>
      <c r="E21811" s="1"/>
      <c r="F21811" s="1"/>
      <c r="G21811" s="1"/>
      <c r="H21811" s="1"/>
    </row>
    <row r="21812">
      <c r="A21812" s="1"/>
      <c r="B21812" s="1"/>
      <c r="C21812" s="1"/>
      <c r="D21812" s="8"/>
      <c r="E21812" s="1"/>
      <c r="F21812" s="1"/>
      <c r="G21812" s="1"/>
      <c r="H21812" s="1"/>
    </row>
    <row r="21813">
      <c r="A21813" s="1"/>
      <c r="B21813" s="1"/>
      <c r="C21813" s="1"/>
      <c r="D21813" s="8"/>
      <c r="E21813" s="1"/>
      <c r="F21813" s="1"/>
      <c r="G21813" s="1"/>
      <c r="H21813" s="1"/>
    </row>
    <row r="21814">
      <c r="A21814" s="1"/>
      <c r="B21814" s="1"/>
      <c r="C21814" s="1"/>
      <c r="D21814" s="8"/>
      <c r="E21814" s="1"/>
      <c r="F21814" s="1"/>
      <c r="G21814" s="1"/>
      <c r="H21814" s="1"/>
    </row>
    <row r="21815">
      <c r="A21815" s="1"/>
      <c r="B21815" s="1"/>
      <c r="C21815" s="1"/>
      <c r="D21815" s="8"/>
      <c r="E21815" s="1"/>
      <c r="F21815" s="1"/>
      <c r="G21815" s="1"/>
      <c r="H21815" s="1"/>
    </row>
    <row r="21816">
      <c r="A21816" s="1"/>
      <c r="B21816" s="1"/>
      <c r="C21816" s="1"/>
      <c r="D21816" s="8"/>
      <c r="E21816" s="1"/>
      <c r="F21816" s="1"/>
      <c r="G21816" s="1"/>
      <c r="H21816" s="1"/>
    </row>
    <row r="21817">
      <c r="A21817" s="1"/>
      <c r="B21817" s="1"/>
      <c r="C21817" s="1"/>
      <c r="D21817" s="8"/>
      <c r="E21817" s="1"/>
      <c r="F21817" s="1"/>
      <c r="G21817" s="1"/>
      <c r="H21817" s="1"/>
    </row>
    <row r="21818">
      <c r="A21818" s="1"/>
      <c r="B21818" s="1"/>
      <c r="C21818" s="1"/>
      <c r="D21818" s="8"/>
      <c r="E21818" s="1"/>
      <c r="F21818" s="1"/>
      <c r="G21818" s="1"/>
      <c r="H21818" s="1"/>
    </row>
    <row r="21819">
      <c r="A21819" s="1"/>
      <c r="B21819" s="1"/>
      <c r="C21819" s="1"/>
      <c r="D21819" s="8"/>
      <c r="E21819" s="1"/>
      <c r="F21819" s="1"/>
      <c r="G21819" s="1"/>
      <c r="H21819" s="1"/>
    </row>
    <row r="21820">
      <c r="A21820" s="1"/>
      <c r="B21820" s="1"/>
      <c r="C21820" s="1"/>
      <c r="D21820" s="8"/>
      <c r="E21820" s="1"/>
      <c r="F21820" s="1"/>
      <c r="G21820" s="1"/>
      <c r="H21820" s="1"/>
    </row>
    <row r="21821">
      <c r="A21821" s="1"/>
      <c r="B21821" s="1"/>
      <c r="C21821" s="1"/>
      <c r="D21821" s="8"/>
      <c r="E21821" s="1"/>
      <c r="F21821" s="1"/>
      <c r="G21821" s="1"/>
      <c r="H21821" s="1"/>
    </row>
    <row r="21822">
      <c r="A21822" s="1"/>
      <c r="B21822" s="1"/>
      <c r="C21822" s="1"/>
      <c r="D21822" s="8"/>
      <c r="E21822" s="1"/>
      <c r="F21822" s="1"/>
      <c r="G21822" s="1"/>
      <c r="H21822" s="1"/>
    </row>
    <row r="21823">
      <c r="A21823" s="1"/>
      <c r="B21823" s="1"/>
      <c r="C21823" s="1"/>
      <c r="D21823" s="8"/>
      <c r="E21823" s="1"/>
      <c r="F21823" s="1"/>
      <c r="G21823" s="1"/>
      <c r="H21823" s="1"/>
    </row>
    <row r="21824">
      <c r="A21824" s="1"/>
      <c r="B21824" s="1"/>
      <c r="C21824" s="1"/>
      <c r="D21824" s="8"/>
      <c r="E21824" s="1"/>
      <c r="F21824" s="1"/>
      <c r="G21824" s="1"/>
      <c r="H21824" s="1"/>
    </row>
    <row r="21825">
      <c r="A21825" s="1"/>
      <c r="B21825" s="1"/>
      <c r="C21825" s="1"/>
      <c r="D21825" s="8"/>
      <c r="E21825" s="1"/>
      <c r="F21825" s="1"/>
      <c r="G21825" s="1"/>
      <c r="H21825" s="1"/>
    </row>
    <row r="21826">
      <c r="A21826" s="1"/>
      <c r="B21826" s="1"/>
      <c r="C21826" s="1"/>
      <c r="D21826" s="8"/>
      <c r="E21826" s="1"/>
      <c r="F21826" s="1"/>
      <c r="G21826" s="1"/>
      <c r="H21826" s="1"/>
    </row>
    <row r="21827">
      <c r="A21827" s="1"/>
      <c r="B21827" s="1"/>
      <c r="C21827" s="1"/>
      <c r="D21827" s="8"/>
      <c r="E21827" s="1"/>
      <c r="F21827" s="1"/>
      <c r="G21827" s="1"/>
      <c r="H21827" s="1"/>
    </row>
    <row r="21828">
      <c r="A21828" s="1"/>
      <c r="B21828" s="1"/>
      <c r="C21828" s="1"/>
      <c r="D21828" s="8"/>
      <c r="E21828" s="1"/>
      <c r="F21828" s="1"/>
      <c r="G21828" s="1"/>
      <c r="H21828" s="1"/>
    </row>
    <row r="21829">
      <c r="A21829" s="1"/>
      <c r="B21829" s="1"/>
      <c r="C21829" s="1"/>
      <c r="D21829" s="8"/>
      <c r="E21829" s="1"/>
      <c r="F21829" s="1"/>
      <c r="G21829" s="1"/>
      <c r="H21829" s="1"/>
    </row>
    <row r="21830">
      <c r="A21830" s="1"/>
      <c r="B21830" s="1"/>
      <c r="C21830" s="1"/>
      <c r="D21830" s="8"/>
      <c r="E21830" s="1"/>
      <c r="F21830" s="1"/>
      <c r="G21830" s="1"/>
      <c r="H21830" s="1"/>
    </row>
    <row r="21831">
      <c r="A21831" s="1"/>
      <c r="B21831" s="1"/>
      <c r="C21831" s="1"/>
      <c r="D21831" s="8"/>
      <c r="E21831" s="1"/>
      <c r="F21831" s="1"/>
      <c r="G21831" s="1"/>
      <c r="H21831" s="1"/>
    </row>
    <row r="21832">
      <c r="A21832" s="1"/>
      <c r="B21832" s="1"/>
      <c r="C21832" s="1"/>
      <c r="D21832" s="8"/>
      <c r="E21832" s="1"/>
      <c r="F21832" s="1"/>
      <c r="G21832" s="1"/>
      <c r="H21832" s="1"/>
    </row>
    <row r="21833">
      <c r="A21833" s="1"/>
      <c r="B21833" s="1"/>
      <c r="C21833" s="1"/>
      <c r="D21833" s="8"/>
      <c r="E21833" s="1"/>
      <c r="F21833" s="1"/>
      <c r="G21833" s="1"/>
      <c r="H21833" s="1"/>
    </row>
    <row r="21834">
      <c r="A21834" s="1"/>
      <c r="B21834" s="1"/>
      <c r="C21834" s="1"/>
      <c r="D21834" s="8"/>
      <c r="E21834" s="1"/>
      <c r="F21834" s="1"/>
      <c r="G21834" s="1"/>
      <c r="H21834" s="1"/>
    </row>
    <row r="21835">
      <c r="A21835" s="1"/>
      <c r="B21835" s="1"/>
      <c r="C21835" s="1"/>
      <c r="D21835" s="8"/>
      <c r="E21835" s="1"/>
      <c r="F21835" s="1"/>
      <c r="G21835" s="1"/>
      <c r="H21835" s="1"/>
    </row>
    <row r="21836">
      <c r="A21836" s="1"/>
      <c r="B21836" s="1"/>
      <c r="C21836" s="1"/>
      <c r="D21836" s="8"/>
      <c r="E21836" s="1"/>
      <c r="F21836" s="1"/>
      <c r="G21836" s="1"/>
      <c r="H21836" s="1"/>
    </row>
    <row r="21837">
      <c r="A21837" s="1"/>
      <c r="B21837" s="1"/>
      <c r="C21837" s="1"/>
      <c r="D21837" s="8"/>
      <c r="E21837" s="1"/>
      <c r="F21837" s="1"/>
      <c r="G21837" s="1"/>
      <c r="H21837" s="1"/>
    </row>
    <row r="21838">
      <c r="A21838" s="1"/>
      <c r="B21838" s="1"/>
      <c r="C21838" s="1"/>
      <c r="D21838" s="8"/>
      <c r="E21838" s="1"/>
      <c r="F21838" s="1"/>
      <c r="G21838" s="1"/>
      <c r="H21838" s="1"/>
    </row>
    <row r="21839">
      <c r="A21839" s="1"/>
      <c r="B21839" s="1"/>
      <c r="C21839" s="1"/>
      <c r="D21839" s="8"/>
      <c r="E21839" s="1"/>
      <c r="F21839" s="1"/>
      <c r="G21839" s="1"/>
      <c r="H21839" s="1"/>
    </row>
    <row r="21840">
      <c r="A21840" s="1"/>
      <c r="B21840" s="1"/>
      <c r="C21840" s="1"/>
      <c r="D21840" s="8"/>
      <c r="E21840" s="1"/>
      <c r="F21840" s="1"/>
      <c r="G21840" s="1"/>
      <c r="H21840" s="1"/>
    </row>
    <row r="21841">
      <c r="A21841" s="1"/>
      <c r="B21841" s="1"/>
      <c r="C21841" s="1"/>
      <c r="D21841" s="8"/>
      <c r="E21841" s="1"/>
      <c r="F21841" s="1"/>
      <c r="G21841" s="1"/>
      <c r="H21841" s="1"/>
    </row>
    <row r="21842">
      <c r="A21842" s="1"/>
      <c r="B21842" s="1"/>
      <c r="C21842" s="1"/>
      <c r="D21842" s="8"/>
      <c r="E21842" s="1"/>
      <c r="F21842" s="1"/>
      <c r="G21842" s="1"/>
      <c r="H21842" s="1"/>
    </row>
    <row r="21843">
      <c r="A21843" s="1"/>
      <c r="B21843" s="1"/>
      <c r="C21843" s="1"/>
      <c r="D21843" s="8"/>
      <c r="E21843" s="1"/>
      <c r="F21843" s="1"/>
      <c r="G21843" s="1"/>
      <c r="H21843" s="1"/>
    </row>
    <row r="21844">
      <c r="A21844" s="1"/>
      <c r="B21844" s="1"/>
      <c r="C21844" s="1"/>
      <c r="D21844" s="8"/>
      <c r="E21844" s="1"/>
      <c r="F21844" s="1"/>
      <c r="G21844" s="1"/>
      <c r="H21844" s="1"/>
    </row>
    <row r="21845">
      <c r="A21845" s="1"/>
      <c r="B21845" s="1"/>
      <c r="C21845" s="1"/>
      <c r="D21845" s="8"/>
      <c r="E21845" s="1"/>
      <c r="F21845" s="1"/>
      <c r="G21845" s="1"/>
      <c r="H21845" s="1"/>
    </row>
    <row r="21846">
      <c r="A21846" s="1"/>
      <c r="B21846" s="1"/>
      <c r="C21846" s="1"/>
      <c r="D21846" s="8"/>
      <c r="E21846" s="1"/>
      <c r="F21846" s="1"/>
      <c r="G21846" s="1"/>
      <c r="H21846" s="1"/>
    </row>
    <row r="21847">
      <c r="A21847" s="1"/>
      <c r="B21847" s="1"/>
      <c r="C21847" s="1"/>
      <c r="D21847" s="8"/>
      <c r="E21847" s="1"/>
      <c r="F21847" s="1"/>
      <c r="G21847" s="1"/>
      <c r="H21847" s="1"/>
    </row>
    <row r="21848">
      <c r="A21848" s="1"/>
      <c r="B21848" s="1"/>
      <c r="C21848" s="1"/>
      <c r="D21848" s="8"/>
      <c r="E21848" s="1"/>
      <c r="F21848" s="1"/>
      <c r="G21848" s="1"/>
      <c r="H21848" s="1"/>
    </row>
    <row r="21849">
      <c r="A21849" s="1"/>
      <c r="B21849" s="1"/>
      <c r="C21849" s="1"/>
      <c r="D21849" s="8"/>
      <c r="E21849" s="1"/>
      <c r="F21849" s="1"/>
      <c r="G21849" s="1"/>
      <c r="H21849" s="1"/>
    </row>
    <row r="21850">
      <c r="A21850" s="1"/>
      <c r="B21850" s="1"/>
      <c r="C21850" s="1"/>
      <c r="D21850" s="8"/>
      <c r="E21850" s="1"/>
      <c r="F21850" s="1"/>
      <c r="G21850" s="1"/>
      <c r="H21850" s="1"/>
    </row>
    <row r="21851">
      <c r="A21851" s="1"/>
      <c r="B21851" s="1"/>
      <c r="C21851" s="1"/>
      <c r="D21851" s="8"/>
      <c r="E21851" s="1"/>
      <c r="F21851" s="1"/>
      <c r="G21851" s="1"/>
      <c r="H21851" s="1"/>
    </row>
    <row r="21852">
      <c r="A21852" s="1"/>
      <c r="B21852" s="1"/>
      <c r="C21852" s="1"/>
      <c r="D21852" s="8"/>
      <c r="E21852" s="1"/>
      <c r="F21852" s="1"/>
      <c r="G21852" s="1"/>
      <c r="H21852" s="1"/>
    </row>
    <row r="21853">
      <c r="A21853" s="1"/>
      <c r="B21853" s="1"/>
      <c r="C21853" s="1"/>
      <c r="D21853" s="8"/>
      <c r="E21853" s="1"/>
      <c r="F21853" s="1"/>
      <c r="G21853" s="1"/>
      <c r="H21853" s="1"/>
    </row>
    <row r="21854">
      <c r="A21854" s="1"/>
      <c r="B21854" s="1"/>
      <c r="C21854" s="1"/>
      <c r="D21854" s="8"/>
      <c r="E21854" s="1"/>
      <c r="F21854" s="1"/>
      <c r="G21854" s="1"/>
      <c r="H21854" s="1"/>
    </row>
    <row r="21855">
      <c r="A21855" s="1"/>
      <c r="B21855" s="1"/>
      <c r="C21855" s="1"/>
      <c r="D21855" s="8"/>
      <c r="E21855" s="1"/>
      <c r="F21855" s="1"/>
      <c r="G21855" s="1"/>
      <c r="H21855" s="1"/>
    </row>
    <row r="21856">
      <c r="A21856" s="1"/>
      <c r="B21856" s="1"/>
      <c r="C21856" s="1"/>
      <c r="D21856" s="8"/>
      <c r="E21856" s="1"/>
      <c r="F21856" s="1"/>
      <c r="G21856" s="1"/>
      <c r="H21856" s="1"/>
    </row>
    <row r="21857">
      <c r="A21857" s="1"/>
      <c r="B21857" s="1"/>
      <c r="C21857" s="1"/>
      <c r="D21857" s="8"/>
      <c r="E21857" s="1"/>
      <c r="F21857" s="1"/>
      <c r="G21857" s="1"/>
      <c r="H21857" s="1"/>
    </row>
    <row r="21858">
      <c r="A21858" s="1"/>
      <c r="B21858" s="1"/>
      <c r="C21858" s="1"/>
      <c r="D21858" s="8"/>
      <c r="E21858" s="1"/>
      <c r="F21858" s="1"/>
      <c r="G21858" s="1"/>
      <c r="H21858" s="1"/>
    </row>
    <row r="21859">
      <c r="A21859" s="1"/>
      <c r="B21859" s="1"/>
      <c r="C21859" s="1"/>
      <c r="D21859" s="8"/>
      <c r="E21859" s="1"/>
      <c r="F21859" s="1"/>
      <c r="G21859" s="1"/>
      <c r="H21859" s="1"/>
    </row>
    <row r="21860">
      <c r="A21860" s="1"/>
      <c r="B21860" s="1"/>
      <c r="C21860" s="1"/>
      <c r="D21860" s="8"/>
      <c r="E21860" s="1"/>
      <c r="F21860" s="1"/>
      <c r="G21860" s="1"/>
      <c r="H21860" s="1"/>
    </row>
    <row r="21861">
      <c r="A21861" s="1"/>
      <c r="B21861" s="1"/>
      <c r="C21861" s="1"/>
      <c r="D21861" s="8"/>
      <c r="E21861" s="1"/>
      <c r="F21861" s="1"/>
      <c r="G21861" s="1"/>
      <c r="H21861" s="1"/>
    </row>
    <row r="21862">
      <c r="A21862" s="1"/>
      <c r="B21862" s="1"/>
      <c r="C21862" s="1"/>
      <c r="D21862" s="8"/>
      <c r="E21862" s="1"/>
      <c r="F21862" s="1"/>
      <c r="G21862" s="1"/>
      <c r="H21862" s="1"/>
    </row>
    <row r="21863">
      <c r="A21863" s="1"/>
      <c r="B21863" s="1"/>
      <c r="C21863" s="1"/>
      <c r="D21863" s="8"/>
      <c r="E21863" s="1"/>
      <c r="F21863" s="1"/>
      <c r="G21863" s="1"/>
      <c r="H21863" s="1"/>
    </row>
    <row r="21864">
      <c r="A21864" s="1"/>
      <c r="B21864" s="1"/>
      <c r="C21864" s="1"/>
      <c r="D21864" s="8"/>
      <c r="E21864" s="1"/>
      <c r="F21864" s="1"/>
      <c r="G21864" s="1"/>
      <c r="H21864" s="1"/>
    </row>
    <row r="21865">
      <c r="A21865" s="1"/>
      <c r="B21865" s="1"/>
      <c r="C21865" s="1"/>
      <c r="D21865" s="8"/>
      <c r="E21865" s="1"/>
      <c r="F21865" s="1"/>
      <c r="G21865" s="1"/>
      <c r="H21865" s="1"/>
    </row>
    <row r="21866">
      <c r="A21866" s="1"/>
      <c r="B21866" s="1"/>
      <c r="C21866" s="1"/>
      <c r="D21866" s="8"/>
      <c r="E21866" s="1"/>
      <c r="F21866" s="1"/>
      <c r="G21866" s="1"/>
      <c r="H21866" s="1"/>
    </row>
    <row r="21867">
      <c r="A21867" s="1"/>
      <c r="B21867" s="1"/>
      <c r="C21867" s="1"/>
      <c r="D21867" s="8"/>
      <c r="E21867" s="1"/>
      <c r="F21867" s="1"/>
      <c r="G21867" s="1"/>
      <c r="H21867" s="1"/>
    </row>
    <row r="21868">
      <c r="A21868" s="1"/>
      <c r="B21868" s="1"/>
      <c r="C21868" s="1"/>
      <c r="D21868" s="8"/>
      <c r="E21868" s="1"/>
      <c r="F21868" s="1"/>
      <c r="G21868" s="1"/>
      <c r="H21868" s="1"/>
    </row>
    <row r="21869">
      <c r="A21869" s="1"/>
      <c r="B21869" s="1"/>
      <c r="C21869" s="1"/>
      <c r="D21869" s="8"/>
      <c r="E21869" s="1"/>
      <c r="F21869" s="1"/>
      <c r="G21869" s="1"/>
      <c r="H21869" s="1"/>
    </row>
    <row r="21870">
      <c r="A21870" s="1"/>
      <c r="B21870" s="1"/>
      <c r="C21870" s="1"/>
      <c r="D21870" s="8"/>
      <c r="E21870" s="1"/>
      <c r="F21870" s="1"/>
      <c r="G21870" s="1"/>
      <c r="H21870" s="1"/>
    </row>
    <row r="21871">
      <c r="A21871" s="1"/>
      <c r="B21871" s="1"/>
      <c r="C21871" s="1"/>
      <c r="D21871" s="8"/>
      <c r="E21871" s="1"/>
      <c r="F21871" s="1"/>
      <c r="G21871" s="1"/>
      <c r="H21871" s="1"/>
    </row>
    <row r="21872">
      <c r="A21872" s="1"/>
      <c r="B21872" s="1"/>
      <c r="C21872" s="1"/>
      <c r="D21872" s="8"/>
      <c r="E21872" s="1"/>
      <c r="F21872" s="1"/>
      <c r="G21872" s="1"/>
      <c r="H21872" s="1"/>
    </row>
    <row r="21873">
      <c r="A21873" s="1"/>
      <c r="B21873" s="1"/>
      <c r="C21873" s="1"/>
      <c r="D21873" s="8"/>
      <c r="E21873" s="1"/>
      <c r="F21873" s="1"/>
      <c r="G21873" s="1"/>
      <c r="H21873" s="1"/>
    </row>
    <row r="21874">
      <c r="A21874" s="1"/>
      <c r="B21874" s="1"/>
      <c r="C21874" s="1"/>
      <c r="D21874" s="8"/>
      <c r="E21874" s="1"/>
      <c r="F21874" s="1"/>
      <c r="G21874" s="1"/>
      <c r="H21874" s="1"/>
    </row>
    <row r="21875">
      <c r="A21875" s="1"/>
      <c r="B21875" s="1"/>
      <c r="C21875" s="1"/>
      <c r="D21875" s="8"/>
      <c r="E21875" s="1"/>
      <c r="F21875" s="1"/>
      <c r="G21875" s="1"/>
      <c r="H21875" s="1"/>
    </row>
    <row r="21876">
      <c r="A21876" s="1"/>
      <c r="B21876" s="1"/>
      <c r="C21876" s="1"/>
      <c r="D21876" s="8"/>
      <c r="E21876" s="1"/>
      <c r="F21876" s="1"/>
      <c r="G21876" s="1"/>
      <c r="H21876" s="1"/>
    </row>
    <row r="21877">
      <c r="A21877" s="1"/>
      <c r="B21877" s="1"/>
      <c r="C21877" s="1"/>
      <c r="D21877" s="8"/>
      <c r="E21877" s="1"/>
      <c r="F21877" s="1"/>
      <c r="G21877" s="1"/>
      <c r="H21877" s="1"/>
    </row>
    <row r="21878">
      <c r="A21878" s="1"/>
      <c r="B21878" s="1"/>
      <c r="C21878" s="1"/>
      <c r="D21878" s="8"/>
      <c r="E21878" s="1"/>
      <c r="F21878" s="1"/>
      <c r="G21878" s="1"/>
      <c r="H21878" s="1"/>
    </row>
    <row r="21879">
      <c r="A21879" s="1"/>
      <c r="B21879" s="1"/>
      <c r="C21879" s="1"/>
      <c r="D21879" s="8"/>
      <c r="E21879" s="1"/>
      <c r="F21879" s="1"/>
      <c r="G21879" s="1"/>
      <c r="H21879" s="1"/>
    </row>
    <row r="21880">
      <c r="A21880" s="1"/>
      <c r="B21880" s="1"/>
      <c r="C21880" s="1"/>
      <c r="D21880" s="8"/>
      <c r="E21880" s="1"/>
      <c r="F21880" s="1"/>
      <c r="G21880" s="1"/>
      <c r="H21880" s="1"/>
    </row>
    <row r="21881">
      <c r="A21881" s="1"/>
      <c r="B21881" s="1"/>
      <c r="C21881" s="1"/>
      <c r="D21881" s="8"/>
      <c r="E21881" s="1"/>
      <c r="F21881" s="1"/>
      <c r="G21881" s="1"/>
      <c r="H21881" s="1"/>
    </row>
    <row r="21882">
      <c r="A21882" s="1"/>
      <c r="B21882" s="1"/>
      <c r="C21882" s="1"/>
      <c r="D21882" s="8"/>
      <c r="E21882" s="1"/>
      <c r="F21882" s="1"/>
      <c r="G21882" s="1"/>
      <c r="H21882" s="1"/>
    </row>
    <row r="21883">
      <c r="A21883" s="1"/>
      <c r="B21883" s="1"/>
      <c r="C21883" s="1"/>
      <c r="D21883" s="8"/>
      <c r="E21883" s="1"/>
      <c r="F21883" s="1"/>
      <c r="G21883" s="1"/>
      <c r="H21883" s="1"/>
    </row>
    <row r="21884">
      <c r="A21884" s="1"/>
      <c r="B21884" s="1"/>
      <c r="C21884" s="1"/>
      <c r="D21884" s="8"/>
      <c r="E21884" s="1"/>
      <c r="F21884" s="1"/>
      <c r="G21884" s="1"/>
      <c r="H21884" s="1"/>
    </row>
    <row r="21885">
      <c r="A21885" s="1"/>
      <c r="B21885" s="1"/>
      <c r="C21885" s="1"/>
      <c r="D21885" s="8"/>
      <c r="E21885" s="1"/>
      <c r="F21885" s="1"/>
      <c r="G21885" s="1"/>
      <c r="H21885" s="1"/>
    </row>
    <row r="21886">
      <c r="A21886" s="1"/>
      <c r="B21886" s="1"/>
      <c r="C21886" s="1"/>
      <c r="D21886" s="8"/>
      <c r="E21886" s="1"/>
      <c r="F21886" s="1"/>
      <c r="G21886" s="1"/>
      <c r="H21886" s="1"/>
    </row>
    <row r="21887">
      <c r="A21887" s="1"/>
      <c r="B21887" s="1"/>
      <c r="C21887" s="1"/>
      <c r="D21887" s="8"/>
      <c r="E21887" s="1"/>
      <c r="F21887" s="1"/>
      <c r="G21887" s="1"/>
      <c r="H21887" s="1"/>
    </row>
    <row r="21888">
      <c r="A21888" s="1"/>
      <c r="B21888" s="1"/>
      <c r="C21888" s="1"/>
      <c r="D21888" s="8"/>
      <c r="E21888" s="1"/>
      <c r="F21888" s="1"/>
      <c r="G21888" s="1"/>
      <c r="H21888" s="1"/>
    </row>
    <row r="21889">
      <c r="A21889" s="1"/>
      <c r="B21889" s="1"/>
      <c r="C21889" s="1"/>
      <c r="D21889" s="8"/>
      <c r="E21889" s="1"/>
      <c r="F21889" s="1"/>
      <c r="G21889" s="1"/>
      <c r="H21889" s="1"/>
    </row>
    <row r="21890">
      <c r="A21890" s="1"/>
      <c r="B21890" s="1"/>
      <c r="C21890" s="1"/>
      <c r="D21890" s="8"/>
      <c r="E21890" s="1"/>
      <c r="F21890" s="1"/>
      <c r="G21890" s="1"/>
      <c r="H21890" s="1"/>
    </row>
    <row r="21891">
      <c r="A21891" s="1"/>
      <c r="B21891" s="1"/>
      <c r="C21891" s="1"/>
      <c r="D21891" s="8"/>
      <c r="E21891" s="1"/>
      <c r="F21891" s="1"/>
      <c r="G21891" s="1"/>
      <c r="H21891" s="1"/>
    </row>
    <row r="21892">
      <c r="A21892" s="1"/>
      <c r="B21892" s="1"/>
      <c r="C21892" s="1"/>
      <c r="D21892" s="8"/>
      <c r="E21892" s="1"/>
      <c r="F21892" s="1"/>
      <c r="G21892" s="1"/>
      <c r="H21892" s="1"/>
    </row>
    <row r="21893">
      <c r="A21893" s="1"/>
      <c r="B21893" s="1"/>
      <c r="C21893" s="1"/>
      <c r="D21893" s="8"/>
      <c r="E21893" s="1"/>
      <c r="F21893" s="1"/>
      <c r="G21893" s="1"/>
      <c r="H21893" s="1"/>
    </row>
    <row r="21894">
      <c r="A21894" s="1"/>
      <c r="B21894" s="1"/>
      <c r="C21894" s="1"/>
      <c r="D21894" s="8"/>
      <c r="E21894" s="1"/>
      <c r="F21894" s="1"/>
      <c r="G21894" s="1"/>
      <c r="H21894" s="1"/>
    </row>
    <row r="21895">
      <c r="A21895" s="1"/>
      <c r="B21895" s="1"/>
      <c r="C21895" s="1"/>
      <c r="D21895" s="8"/>
      <c r="E21895" s="1"/>
      <c r="F21895" s="1"/>
      <c r="G21895" s="1"/>
      <c r="H21895" s="1"/>
    </row>
    <row r="21896">
      <c r="A21896" s="1"/>
      <c r="B21896" s="1"/>
      <c r="C21896" s="1"/>
      <c r="D21896" s="8"/>
      <c r="E21896" s="1"/>
      <c r="F21896" s="1"/>
      <c r="G21896" s="1"/>
      <c r="H21896" s="1"/>
    </row>
    <row r="21897">
      <c r="A21897" s="1"/>
      <c r="B21897" s="1"/>
      <c r="C21897" s="1"/>
      <c r="D21897" s="8"/>
      <c r="E21897" s="1"/>
      <c r="F21897" s="1"/>
      <c r="G21897" s="1"/>
      <c r="H21897" s="1"/>
    </row>
    <row r="21898">
      <c r="A21898" s="1"/>
      <c r="B21898" s="1"/>
      <c r="C21898" s="1"/>
      <c r="D21898" s="8"/>
      <c r="E21898" s="1"/>
      <c r="F21898" s="1"/>
      <c r="G21898" s="1"/>
      <c r="H21898" s="1"/>
    </row>
    <row r="21899">
      <c r="A21899" s="1"/>
      <c r="B21899" s="1"/>
      <c r="C21899" s="1"/>
      <c r="D21899" s="8"/>
      <c r="E21899" s="1"/>
      <c r="F21899" s="1"/>
      <c r="G21899" s="1"/>
      <c r="H21899" s="1"/>
    </row>
    <row r="21900">
      <c r="A21900" s="1"/>
      <c r="B21900" s="1"/>
      <c r="C21900" s="1"/>
      <c r="D21900" s="8"/>
      <c r="E21900" s="1"/>
      <c r="F21900" s="1"/>
      <c r="G21900" s="1"/>
      <c r="H21900" s="1"/>
    </row>
    <row r="21901">
      <c r="A21901" s="1"/>
      <c r="B21901" s="1"/>
      <c r="C21901" s="1"/>
      <c r="D21901" s="8"/>
      <c r="E21901" s="1"/>
      <c r="F21901" s="1"/>
      <c r="G21901" s="1"/>
      <c r="H21901" s="1"/>
    </row>
    <row r="21902">
      <c r="A21902" s="1"/>
      <c r="B21902" s="1"/>
      <c r="C21902" s="1"/>
      <c r="D21902" s="8"/>
      <c r="E21902" s="1"/>
      <c r="F21902" s="1"/>
      <c r="G21902" s="1"/>
      <c r="H21902" s="1"/>
    </row>
    <row r="21903">
      <c r="A21903" s="1"/>
      <c r="B21903" s="1"/>
      <c r="C21903" s="1"/>
      <c r="D21903" s="8"/>
      <c r="E21903" s="1"/>
      <c r="F21903" s="1"/>
      <c r="G21903" s="1"/>
      <c r="H21903" s="1"/>
    </row>
    <row r="21904">
      <c r="A21904" s="1"/>
      <c r="B21904" s="1"/>
      <c r="C21904" s="1"/>
      <c r="D21904" s="8"/>
      <c r="E21904" s="1"/>
      <c r="F21904" s="1"/>
      <c r="G21904" s="1"/>
      <c r="H21904" s="1"/>
    </row>
    <row r="21905">
      <c r="A21905" s="1"/>
      <c r="B21905" s="1"/>
      <c r="C21905" s="1"/>
      <c r="D21905" s="8"/>
      <c r="E21905" s="1"/>
      <c r="F21905" s="1"/>
      <c r="G21905" s="1"/>
      <c r="H21905" s="1"/>
    </row>
    <row r="21906">
      <c r="A21906" s="1"/>
      <c r="B21906" s="1"/>
      <c r="C21906" s="1"/>
      <c r="D21906" s="8"/>
      <c r="E21906" s="1"/>
      <c r="F21906" s="1"/>
      <c r="G21906" s="1"/>
      <c r="H21906" s="1"/>
    </row>
    <row r="21907">
      <c r="A21907" s="1"/>
      <c r="B21907" s="1"/>
      <c r="C21907" s="1"/>
      <c r="D21907" s="8"/>
      <c r="E21907" s="1"/>
      <c r="F21907" s="1"/>
      <c r="G21907" s="1"/>
      <c r="H21907" s="1"/>
    </row>
    <row r="21908">
      <c r="A21908" s="1"/>
      <c r="B21908" s="1"/>
      <c r="C21908" s="1"/>
      <c r="D21908" s="8"/>
      <c r="E21908" s="1"/>
      <c r="F21908" s="1"/>
      <c r="G21908" s="1"/>
      <c r="H21908" s="1"/>
    </row>
    <row r="21909">
      <c r="A21909" s="1"/>
      <c r="B21909" s="1"/>
      <c r="C21909" s="1"/>
      <c r="D21909" s="8"/>
      <c r="E21909" s="1"/>
      <c r="F21909" s="1"/>
      <c r="G21909" s="1"/>
      <c r="H21909" s="1"/>
    </row>
    <row r="21910">
      <c r="A21910" s="1"/>
      <c r="B21910" s="1"/>
      <c r="C21910" s="1"/>
      <c r="D21910" s="8"/>
      <c r="E21910" s="1"/>
      <c r="F21910" s="1"/>
      <c r="G21910" s="1"/>
      <c r="H21910" s="1"/>
    </row>
    <row r="21911">
      <c r="A21911" s="1"/>
      <c r="B21911" s="1"/>
      <c r="C21911" s="1"/>
      <c r="D21911" s="8"/>
      <c r="E21911" s="1"/>
      <c r="F21911" s="1"/>
      <c r="G21911" s="1"/>
      <c r="H21911" s="1"/>
    </row>
    <row r="21912">
      <c r="A21912" s="1"/>
      <c r="B21912" s="1"/>
      <c r="C21912" s="1"/>
      <c r="D21912" s="8"/>
      <c r="E21912" s="1"/>
      <c r="F21912" s="1"/>
      <c r="G21912" s="1"/>
      <c r="H21912" s="1"/>
    </row>
    <row r="21913">
      <c r="A21913" s="1"/>
      <c r="B21913" s="1"/>
      <c r="C21913" s="1"/>
      <c r="D21913" s="8"/>
      <c r="E21913" s="1"/>
      <c r="F21913" s="1"/>
      <c r="G21913" s="1"/>
      <c r="H21913" s="1"/>
    </row>
    <row r="21914">
      <c r="A21914" s="1"/>
      <c r="B21914" s="1"/>
      <c r="C21914" s="1"/>
      <c r="D21914" s="8"/>
      <c r="E21914" s="1"/>
      <c r="F21914" s="1"/>
      <c r="G21914" s="1"/>
      <c r="H21914" s="1"/>
    </row>
    <row r="21915">
      <c r="A21915" s="1"/>
      <c r="B21915" s="1"/>
      <c r="C21915" s="1"/>
      <c r="D21915" s="8"/>
      <c r="E21915" s="1"/>
      <c r="F21915" s="1"/>
      <c r="G21915" s="1"/>
      <c r="H21915" s="1"/>
    </row>
    <row r="21916">
      <c r="A21916" s="1"/>
      <c r="B21916" s="1"/>
      <c r="C21916" s="1"/>
      <c r="D21916" s="8"/>
      <c r="E21916" s="1"/>
      <c r="F21916" s="1"/>
      <c r="G21916" s="1"/>
      <c r="H21916" s="1"/>
    </row>
    <row r="21917">
      <c r="A21917" s="1"/>
      <c r="B21917" s="1"/>
      <c r="C21917" s="1"/>
      <c r="D21917" s="8"/>
      <c r="E21917" s="1"/>
      <c r="F21917" s="1"/>
      <c r="G21917" s="1"/>
      <c r="H21917" s="1"/>
    </row>
    <row r="21918">
      <c r="A21918" s="1"/>
      <c r="B21918" s="1"/>
      <c r="C21918" s="1"/>
      <c r="D21918" s="8"/>
      <c r="E21918" s="1"/>
      <c r="F21918" s="1"/>
      <c r="G21918" s="1"/>
      <c r="H21918" s="1"/>
    </row>
    <row r="21919">
      <c r="A21919" s="1"/>
      <c r="B21919" s="1"/>
      <c r="C21919" s="1"/>
      <c r="D21919" s="8"/>
      <c r="E21919" s="1"/>
      <c r="F21919" s="1"/>
      <c r="G21919" s="1"/>
      <c r="H21919" s="1"/>
    </row>
    <row r="21920">
      <c r="A21920" s="1"/>
      <c r="B21920" s="1"/>
      <c r="C21920" s="1"/>
      <c r="D21920" s="8"/>
      <c r="E21920" s="1"/>
      <c r="F21920" s="1"/>
      <c r="G21920" s="1"/>
      <c r="H21920" s="1"/>
    </row>
    <row r="21921">
      <c r="A21921" s="1"/>
      <c r="B21921" s="1"/>
      <c r="C21921" s="1"/>
      <c r="D21921" s="8"/>
      <c r="E21921" s="1"/>
      <c r="F21921" s="1"/>
      <c r="G21921" s="1"/>
      <c r="H21921" s="1"/>
    </row>
    <row r="21922">
      <c r="A21922" s="1"/>
      <c r="B21922" s="1"/>
      <c r="C21922" s="1"/>
      <c r="D21922" s="8"/>
      <c r="E21922" s="1"/>
      <c r="F21922" s="1"/>
      <c r="G21922" s="1"/>
      <c r="H21922" s="1"/>
    </row>
    <row r="21923">
      <c r="A21923" s="1"/>
      <c r="B21923" s="1"/>
      <c r="C21923" s="1"/>
      <c r="D21923" s="8"/>
      <c r="E21923" s="1"/>
      <c r="F21923" s="1"/>
      <c r="G21923" s="1"/>
      <c r="H21923" s="1"/>
    </row>
    <row r="21924">
      <c r="A21924" s="1"/>
      <c r="B21924" s="1"/>
      <c r="C21924" s="1"/>
      <c r="D21924" s="8"/>
      <c r="E21924" s="1"/>
      <c r="F21924" s="1"/>
      <c r="G21924" s="1"/>
      <c r="H21924" s="1"/>
    </row>
    <row r="21925">
      <c r="A21925" s="1"/>
      <c r="B21925" s="1"/>
      <c r="C21925" s="1"/>
      <c r="D21925" s="8"/>
      <c r="E21925" s="1"/>
      <c r="F21925" s="1"/>
      <c r="G21925" s="1"/>
      <c r="H21925" s="1"/>
    </row>
    <row r="21926">
      <c r="A21926" s="1"/>
      <c r="B21926" s="1"/>
      <c r="C21926" s="1"/>
      <c r="D21926" s="8"/>
      <c r="E21926" s="1"/>
      <c r="F21926" s="1"/>
      <c r="G21926" s="1"/>
      <c r="H21926" s="1"/>
    </row>
    <row r="21927">
      <c r="A21927" s="1"/>
      <c r="B21927" s="1"/>
      <c r="C21927" s="1"/>
      <c r="D21927" s="8"/>
      <c r="E21927" s="1"/>
      <c r="F21927" s="1"/>
      <c r="G21927" s="1"/>
      <c r="H21927" s="1"/>
    </row>
    <row r="21928">
      <c r="A21928" s="1"/>
      <c r="B21928" s="1"/>
      <c r="C21928" s="1"/>
      <c r="D21928" s="8"/>
      <c r="E21928" s="1"/>
      <c r="F21928" s="1"/>
      <c r="G21928" s="1"/>
      <c r="H21928" s="1"/>
    </row>
    <row r="21929">
      <c r="A21929" s="1"/>
      <c r="B21929" s="1"/>
      <c r="C21929" s="1"/>
      <c r="D21929" s="8"/>
      <c r="E21929" s="1"/>
      <c r="F21929" s="1"/>
      <c r="G21929" s="1"/>
      <c r="H21929" s="1"/>
    </row>
    <row r="21930">
      <c r="A21930" s="1"/>
      <c r="B21930" s="1"/>
      <c r="C21930" s="1"/>
      <c r="D21930" s="8"/>
      <c r="E21930" s="1"/>
      <c r="F21930" s="1"/>
      <c r="G21930" s="1"/>
      <c r="H21930" s="1"/>
    </row>
    <row r="21931">
      <c r="A21931" s="1"/>
      <c r="B21931" s="1"/>
      <c r="C21931" s="1"/>
      <c r="D21931" s="8"/>
      <c r="E21931" s="1"/>
      <c r="F21931" s="1"/>
      <c r="G21931" s="1"/>
      <c r="H21931" s="1"/>
    </row>
    <row r="21932">
      <c r="A21932" s="1"/>
      <c r="B21932" s="1"/>
      <c r="C21932" s="1"/>
      <c r="D21932" s="8"/>
      <c r="E21932" s="1"/>
      <c r="F21932" s="1"/>
      <c r="G21932" s="1"/>
      <c r="H21932" s="1"/>
    </row>
    <row r="21933">
      <c r="A21933" s="1"/>
      <c r="B21933" s="1"/>
      <c r="C21933" s="1"/>
      <c r="D21933" s="8"/>
      <c r="E21933" s="1"/>
      <c r="F21933" s="1"/>
      <c r="G21933" s="1"/>
      <c r="H21933" s="1"/>
    </row>
    <row r="21934">
      <c r="A21934" s="1"/>
      <c r="B21934" s="1"/>
      <c r="C21934" s="1"/>
      <c r="D21934" s="8"/>
      <c r="E21934" s="1"/>
      <c r="F21934" s="1"/>
      <c r="G21934" s="1"/>
      <c r="H21934" s="1"/>
    </row>
    <row r="21935">
      <c r="A21935" s="1"/>
      <c r="B21935" s="1"/>
      <c r="C21935" s="1"/>
      <c r="D21935" s="8"/>
      <c r="E21935" s="1"/>
      <c r="F21935" s="1"/>
      <c r="G21935" s="1"/>
      <c r="H21935" s="1"/>
    </row>
    <row r="21936">
      <c r="A21936" s="1"/>
      <c r="B21936" s="1"/>
      <c r="C21936" s="1"/>
      <c r="D21936" s="8"/>
      <c r="E21936" s="1"/>
      <c r="F21936" s="1"/>
      <c r="G21936" s="1"/>
      <c r="H21936" s="1"/>
    </row>
    <row r="21937">
      <c r="A21937" s="1"/>
      <c r="B21937" s="1"/>
      <c r="C21937" s="1"/>
      <c r="D21937" s="8"/>
      <c r="E21937" s="1"/>
      <c r="F21937" s="1"/>
      <c r="G21937" s="1"/>
      <c r="H21937" s="1"/>
    </row>
    <row r="21938">
      <c r="A21938" s="1"/>
      <c r="B21938" s="1"/>
      <c r="C21938" s="1"/>
      <c r="D21938" s="8"/>
      <c r="E21938" s="1"/>
      <c r="F21938" s="1"/>
      <c r="G21938" s="1"/>
      <c r="H21938" s="1"/>
    </row>
    <row r="21939">
      <c r="A21939" s="1"/>
      <c r="B21939" s="1"/>
      <c r="C21939" s="1"/>
      <c r="D21939" s="8"/>
      <c r="E21939" s="1"/>
      <c r="F21939" s="1"/>
      <c r="G21939" s="1"/>
      <c r="H21939" s="1"/>
    </row>
    <row r="21940">
      <c r="A21940" s="1"/>
      <c r="B21940" s="1"/>
      <c r="C21940" s="1"/>
      <c r="D21940" s="8"/>
      <c r="E21940" s="1"/>
      <c r="F21940" s="1"/>
      <c r="G21940" s="1"/>
      <c r="H21940" s="1"/>
    </row>
    <row r="21941">
      <c r="A21941" s="1"/>
      <c r="B21941" s="1"/>
      <c r="C21941" s="1"/>
      <c r="D21941" s="8"/>
      <c r="E21941" s="1"/>
      <c r="F21941" s="1"/>
      <c r="G21941" s="1"/>
      <c r="H21941" s="1"/>
    </row>
    <row r="21942">
      <c r="A21942" s="1"/>
      <c r="B21942" s="1"/>
      <c r="C21942" s="1"/>
      <c r="D21942" s="8"/>
      <c r="E21942" s="1"/>
      <c r="F21942" s="1"/>
      <c r="G21942" s="1"/>
      <c r="H21942" s="1"/>
    </row>
    <row r="21943">
      <c r="A21943" s="1"/>
      <c r="B21943" s="1"/>
      <c r="C21943" s="1"/>
      <c r="D21943" s="8"/>
      <c r="E21943" s="1"/>
      <c r="F21943" s="1"/>
      <c r="G21943" s="1"/>
      <c r="H21943" s="1"/>
    </row>
    <row r="21944">
      <c r="A21944" s="1"/>
      <c r="B21944" s="1"/>
      <c r="C21944" s="1"/>
      <c r="D21944" s="8"/>
      <c r="E21944" s="1"/>
      <c r="F21944" s="1"/>
      <c r="G21944" s="1"/>
      <c r="H21944" s="1"/>
    </row>
    <row r="21945">
      <c r="A21945" s="1"/>
      <c r="B21945" s="1"/>
      <c r="C21945" s="1"/>
      <c r="D21945" s="8"/>
      <c r="E21945" s="1"/>
      <c r="F21945" s="1"/>
      <c r="G21945" s="1"/>
      <c r="H21945" s="1"/>
    </row>
    <row r="21946">
      <c r="A21946" s="1"/>
      <c r="B21946" s="1"/>
      <c r="C21946" s="1"/>
      <c r="D21946" s="8"/>
      <c r="E21946" s="1"/>
      <c r="F21946" s="1"/>
      <c r="G21946" s="1"/>
      <c r="H21946" s="1"/>
    </row>
    <row r="21947">
      <c r="A21947" s="1"/>
      <c r="B21947" s="1"/>
      <c r="C21947" s="1"/>
      <c r="D21947" s="8"/>
      <c r="E21947" s="1"/>
      <c r="F21947" s="1"/>
      <c r="G21947" s="1"/>
      <c r="H21947" s="1"/>
    </row>
    <row r="21948">
      <c r="A21948" s="1"/>
      <c r="B21948" s="1"/>
      <c r="C21948" s="1"/>
      <c r="D21948" s="8"/>
      <c r="E21948" s="1"/>
      <c r="F21948" s="1"/>
      <c r="G21948" s="1"/>
      <c r="H21948" s="1"/>
    </row>
    <row r="21949">
      <c r="A21949" s="1"/>
      <c r="B21949" s="1"/>
      <c r="C21949" s="1"/>
      <c r="D21949" s="8"/>
      <c r="E21949" s="1"/>
      <c r="F21949" s="1"/>
      <c r="G21949" s="1"/>
      <c r="H21949" s="1"/>
    </row>
    <row r="21950">
      <c r="A21950" s="1"/>
      <c r="B21950" s="1"/>
      <c r="C21950" s="1"/>
      <c r="D21950" s="8"/>
      <c r="E21950" s="1"/>
      <c r="F21950" s="1"/>
      <c r="G21950" s="1"/>
      <c r="H21950" s="1"/>
    </row>
    <row r="21951">
      <c r="A21951" s="1"/>
      <c r="B21951" s="1"/>
      <c r="C21951" s="1"/>
      <c r="D21951" s="8"/>
      <c r="E21951" s="1"/>
      <c r="F21951" s="1"/>
      <c r="G21951" s="1"/>
      <c r="H21951" s="1"/>
    </row>
    <row r="21952">
      <c r="A21952" s="1"/>
      <c r="B21952" s="1"/>
      <c r="C21952" s="1"/>
      <c r="D21952" s="8"/>
      <c r="E21952" s="1"/>
      <c r="F21952" s="1"/>
      <c r="G21952" s="1"/>
      <c r="H21952" s="1"/>
    </row>
    <row r="21953">
      <c r="A21953" s="1"/>
      <c r="B21953" s="1"/>
      <c r="C21953" s="1"/>
      <c r="D21953" s="8"/>
      <c r="E21953" s="1"/>
      <c r="F21953" s="1"/>
      <c r="G21953" s="1"/>
      <c r="H21953" s="1"/>
    </row>
    <row r="21954">
      <c r="A21954" s="1"/>
      <c r="B21954" s="1"/>
      <c r="C21954" s="1"/>
      <c r="D21954" s="8"/>
      <c r="E21954" s="1"/>
      <c r="F21954" s="1"/>
      <c r="G21954" s="1"/>
      <c r="H21954" s="1"/>
    </row>
    <row r="21955">
      <c r="A21955" s="1"/>
      <c r="B21955" s="1"/>
      <c r="C21955" s="1"/>
      <c r="D21955" s="8"/>
      <c r="E21955" s="1"/>
      <c r="F21955" s="1"/>
      <c r="G21955" s="1"/>
      <c r="H21955" s="1"/>
    </row>
    <row r="21956">
      <c r="A21956" s="1"/>
      <c r="B21956" s="1"/>
      <c r="C21956" s="1"/>
      <c r="D21956" s="8"/>
      <c r="E21956" s="1"/>
      <c r="F21956" s="1"/>
      <c r="G21956" s="1"/>
      <c r="H21956" s="1"/>
    </row>
    <row r="21957">
      <c r="A21957" s="1"/>
      <c r="B21957" s="1"/>
      <c r="C21957" s="1"/>
      <c r="D21957" s="8"/>
      <c r="E21957" s="1"/>
      <c r="F21957" s="1"/>
      <c r="G21957" s="1"/>
      <c r="H21957" s="1"/>
    </row>
    <row r="21958">
      <c r="A21958" s="1"/>
      <c r="B21958" s="1"/>
      <c r="C21958" s="1"/>
      <c r="D21958" s="8"/>
      <c r="E21958" s="1"/>
      <c r="F21958" s="1"/>
      <c r="G21958" s="1"/>
      <c r="H21958" s="1"/>
    </row>
    <row r="21959">
      <c r="A21959" s="1"/>
      <c r="B21959" s="1"/>
      <c r="C21959" s="1"/>
      <c r="D21959" s="8"/>
      <c r="E21959" s="1"/>
      <c r="F21959" s="1"/>
      <c r="G21959" s="1"/>
      <c r="H21959" s="1"/>
    </row>
    <row r="21960">
      <c r="A21960" s="1"/>
      <c r="B21960" s="1"/>
      <c r="C21960" s="1"/>
      <c r="D21960" s="8"/>
      <c r="E21960" s="1"/>
      <c r="F21960" s="1"/>
      <c r="G21960" s="1"/>
      <c r="H21960" s="1"/>
    </row>
    <row r="21961">
      <c r="A21961" s="1"/>
      <c r="B21961" s="1"/>
      <c r="C21961" s="1"/>
      <c r="D21961" s="8"/>
      <c r="E21961" s="1"/>
      <c r="F21961" s="1"/>
      <c r="G21961" s="1"/>
      <c r="H21961" s="1"/>
    </row>
    <row r="21962">
      <c r="A21962" s="1"/>
      <c r="B21962" s="1"/>
      <c r="C21962" s="1"/>
      <c r="D21962" s="8"/>
      <c r="E21962" s="1"/>
      <c r="F21962" s="1"/>
      <c r="G21962" s="1"/>
      <c r="H21962" s="1"/>
    </row>
    <row r="21963">
      <c r="A21963" s="1"/>
      <c r="B21963" s="1"/>
      <c r="C21963" s="1"/>
      <c r="D21963" s="8"/>
      <c r="E21963" s="1"/>
      <c r="F21963" s="1"/>
      <c r="G21963" s="1"/>
      <c r="H21963" s="1"/>
    </row>
    <row r="21964">
      <c r="A21964" s="1"/>
      <c r="B21964" s="1"/>
      <c r="C21964" s="1"/>
      <c r="D21964" s="8"/>
      <c r="E21964" s="1"/>
      <c r="F21964" s="1"/>
      <c r="G21964" s="1"/>
      <c r="H21964" s="1"/>
    </row>
    <row r="21965">
      <c r="A21965" s="1"/>
      <c r="B21965" s="1"/>
      <c r="C21965" s="1"/>
      <c r="D21965" s="8"/>
      <c r="E21965" s="1"/>
      <c r="F21965" s="1"/>
      <c r="G21965" s="1"/>
      <c r="H21965" s="1"/>
    </row>
    <row r="21966">
      <c r="A21966" s="1"/>
      <c r="B21966" s="1"/>
      <c r="C21966" s="1"/>
      <c r="D21966" s="8"/>
      <c r="E21966" s="1"/>
      <c r="F21966" s="1"/>
      <c r="G21966" s="1"/>
      <c r="H21966" s="1"/>
    </row>
    <row r="21967">
      <c r="A21967" s="1"/>
      <c r="B21967" s="1"/>
      <c r="C21967" s="1"/>
      <c r="D21967" s="8"/>
      <c r="E21967" s="1"/>
      <c r="F21967" s="1"/>
      <c r="G21967" s="1"/>
      <c r="H21967" s="1"/>
    </row>
    <row r="21968">
      <c r="A21968" s="1"/>
      <c r="B21968" s="1"/>
      <c r="C21968" s="1"/>
      <c r="D21968" s="8"/>
      <c r="E21968" s="1"/>
      <c r="F21968" s="1"/>
      <c r="G21968" s="1"/>
      <c r="H21968" s="1"/>
    </row>
    <row r="21969">
      <c r="A21969" s="1"/>
      <c r="B21969" s="1"/>
      <c r="C21969" s="1"/>
      <c r="D21969" s="8"/>
      <c r="E21969" s="1"/>
      <c r="F21969" s="1"/>
      <c r="G21969" s="1"/>
      <c r="H21969" s="1"/>
    </row>
    <row r="21970">
      <c r="A21970" s="1"/>
      <c r="B21970" s="1"/>
      <c r="C21970" s="1"/>
      <c r="D21970" s="8"/>
      <c r="E21970" s="1"/>
      <c r="F21970" s="1"/>
      <c r="G21970" s="1"/>
      <c r="H21970" s="1"/>
    </row>
    <row r="21971">
      <c r="A21971" s="1"/>
      <c r="B21971" s="1"/>
      <c r="C21971" s="1"/>
      <c r="D21971" s="8"/>
      <c r="E21971" s="1"/>
      <c r="F21971" s="1"/>
      <c r="G21971" s="1"/>
      <c r="H21971" s="1"/>
    </row>
    <row r="21972">
      <c r="A21972" s="1"/>
      <c r="B21972" s="1"/>
      <c r="C21972" s="1"/>
      <c r="D21972" s="8"/>
      <c r="E21972" s="1"/>
      <c r="F21972" s="1"/>
      <c r="G21972" s="1"/>
      <c r="H21972" s="1"/>
    </row>
    <row r="21973">
      <c r="A21973" s="1"/>
      <c r="B21973" s="1"/>
      <c r="C21973" s="1"/>
      <c r="D21973" s="8"/>
      <c r="E21973" s="1"/>
      <c r="F21973" s="1"/>
      <c r="G21973" s="1"/>
      <c r="H21973" s="1"/>
    </row>
    <row r="21974">
      <c r="A21974" s="1"/>
      <c r="B21974" s="1"/>
      <c r="C21974" s="1"/>
      <c r="D21974" s="8"/>
      <c r="E21974" s="1"/>
      <c r="F21974" s="1"/>
      <c r="G21974" s="1"/>
      <c r="H21974" s="1"/>
    </row>
    <row r="21975">
      <c r="A21975" s="1"/>
      <c r="B21975" s="1"/>
      <c r="C21975" s="1"/>
      <c r="D21975" s="8"/>
      <c r="E21975" s="1"/>
      <c r="F21975" s="1"/>
      <c r="G21975" s="1"/>
      <c r="H21975" s="1"/>
    </row>
    <row r="21976">
      <c r="A21976" s="1"/>
      <c r="B21976" s="1"/>
      <c r="C21976" s="1"/>
      <c r="D21976" s="8"/>
      <c r="E21976" s="1"/>
      <c r="F21976" s="1"/>
      <c r="G21976" s="1"/>
      <c r="H21976" s="1"/>
    </row>
    <row r="21977">
      <c r="A21977" s="1"/>
      <c r="B21977" s="1"/>
      <c r="C21977" s="1"/>
      <c r="D21977" s="8"/>
      <c r="E21977" s="1"/>
      <c r="F21977" s="1"/>
      <c r="G21977" s="1"/>
      <c r="H21977" s="1"/>
    </row>
    <row r="21978">
      <c r="A21978" s="1"/>
      <c r="B21978" s="1"/>
      <c r="C21978" s="1"/>
      <c r="D21978" s="8"/>
      <c r="E21978" s="1"/>
      <c r="F21978" s="1"/>
      <c r="G21978" s="1"/>
      <c r="H21978" s="1"/>
    </row>
    <row r="21979">
      <c r="A21979" s="1"/>
      <c r="B21979" s="1"/>
      <c r="C21979" s="1"/>
      <c r="D21979" s="8"/>
      <c r="E21979" s="1"/>
      <c r="F21979" s="1"/>
      <c r="G21979" s="1"/>
      <c r="H21979" s="1"/>
    </row>
    <row r="21980">
      <c r="A21980" s="1"/>
      <c r="B21980" s="1"/>
      <c r="C21980" s="1"/>
      <c r="D21980" s="8"/>
      <c r="E21980" s="1"/>
      <c r="F21980" s="1"/>
      <c r="G21980" s="1"/>
      <c r="H21980" s="1"/>
    </row>
    <row r="21981">
      <c r="A21981" s="1"/>
      <c r="B21981" s="1"/>
      <c r="C21981" s="1"/>
      <c r="D21981" s="8"/>
      <c r="E21981" s="1"/>
      <c r="F21981" s="1"/>
      <c r="G21981" s="1"/>
      <c r="H21981" s="1"/>
    </row>
    <row r="21982">
      <c r="A21982" s="1"/>
      <c r="B21982" s="1"/>
      <c r="C21982" s="1"/>
      <c r="D21982" s="8"/>
      <c r="E21982" s="1"/>
      <c r="F21982" s="1"/>
      <c r="G21982" s="1"/>
      <c r="H21982" s="1"/>
    </row>
    <row r="21983">
      <c r="A21983" s="1"/>
      <c r="B21983" s="1"/>
      <c r="C21983" s="1"/>
      <c r="D21983" s="8"/>
      <c r="E21983" s="1"/>
      <c r="F21983" s="1"/>
      <c r="G21983" s="1"/>
      <c r="H21983" s="1"/>
    </row>
    <row r="21984">
      <c r="A21984" s="1"/>
      <c r="B21984" s="1"/>
      <c r="C21984" s="1"/>
      <c r="D21984" s="8"/>
      <c r="E21984" s="1"/>
      <c r="F21984" s="1"/>
      <c r="G21984" s="1"/>
      <c r="H21984" s="1"/>
    </row>
    <row r="21985">
      <c r="A21985" s="1"/>
      <c r="B21985" s="1"/>
      <c r="C21985" s="1"/>
      <c r="D21985" s="8"/>
      <c r="E21985" s="1"/>
      <c r="F21985" s="1"/>
      <c r="G21985" s="1"/>
      <c r="H21985" s="1"/>
    </row>
    <row r="21986">
      <c r="A21986" s="1"/>
      <c r="B21986" s="1"/>
      <c r="C21986" s="1"/>
      <c r="D21986" s="8"/>
      <c r="E21986" s="1"/>
      <c r="F21986" s="1"/>
      <c r="G21986" s="1"/>
      <c r="H21986" s="1"/>
    </row>
    <row r="21987">
      <c r="A21987" s="1"/>
      <c r="B21987" s="1"/>
      <c r="C21987" s="1"/>
      <c r="D21987" s="8"/>
      <c r="E21987" s="1"/>
      <c r="F21987" s="1"/>
      <c r="G21987" s="1"/>
      <c r="H21987" s="1"/>
    </row>
    <row r="21988">
      <c r="A21988" s="1"/>
      <c r="B21988" s="1"/>
      <c r="C21988" s="1"/>
      <c r="D21988" s="8"/>
      <c r="E21988" s="1"/>
      <c r="F21988" s="1"/>
      <c r="G21988" s="1"/>
      <c r="H21988" s="1"/>
    </row>
    <row r="21989">
      <c r="A21989" s="1"/>
      <c r="B21989" s="1"/>
      <c r="C21989" s="1"/>
      <c r="D21989" s="8"/>
      <c r="E21989" s="1"/>
      <c r="F21989" s="1"/>
      <c r="G21989" s="1"/>
      <c r="H21989" s="1"/>
    </row>
    <row r="21990">
      <c r="A21990" s="1"/>
      <c r="B21990" s="1"/>
      <c r="C21990" s="1"/>
      <c r="D21990" s="8"/>
      <c r="E21990" s="1"/>
      <c r="F21990" s="1"/>
      <c r="G21990" s="1"/>
      <c r="H21990" s="1"/>
    </row>
    <row r="21991">
      <c r="A21991" s="1"/>
      <c r="B21991" s="1"/>
      <c r="C21991" s="1"/>
      <c r="D21991" s="8"/>
      <c r="E21991" s="1"/>
      <c r="F21991" s="1"/>
      <c r="G21991" s="1"/>
      <c r="H21991" s="1"/>
    </row>
    <row r="21992">
      <c r="A21992" s="1"/>
      <c r="B21992" s="1"/>
      <c r="C21992" s="1"/>
      <c r="D21992" s="8"/>
      <c r="E21992" s="1"/>
      <c r="F21992" s="1"/>
      <c r="G21992" s="1"/>
      <c r="H21992" s="1"/>
    </row>
    <row r="21993">
      <c r="A21993" s="1"/>
      <c r="B21993" s="1"/>
      <c r="C21993" s="1"/>
      <c r="D21993" s="8"/>
      <c r="E21993" s="1"/>
      <c r="F21993" s="1"/>
      <c r="G21993" s="1"/>
      <c r="H21993" s="1"/>
    </row>
    <row r="21994">
      <c r="A21994" s="1"/>
      <c r="B21994" s="1"/>
      <c r="C21994" s="1"/>
      <c r="D21994" s="8"/>
      <c r="E21994" s="1"/>
      <c r="F21994" s="1"/>
      <c r="G21994" s="1"/>
      <c r="H21994" s="1"/>
    </row>
    <row r="21995">
      <c r="A21995" s="1"/>
      <c r="B21995" s="1"/>
      <c r="C21995" s="1"/>
      <c r="D21995" s="8"/>
      <c r="E21995" s="1"/>
      <c r="F21995" s="1"/>
      <c r="G21995" s="1"/>
      <c r="H21995" s="1"/>
    </row>
    <row r="21996">
      <c r="A21996" s="1"/>
      <c r="B21996" s="1"/>
      <c r="C21996" s="1"/>
      <c r="D21996" s="8"/>
      <c r="E21996" s="1"/>
      <c r="F21996" s="1"/>
      <c r="G21996" s="1"/>
      <c r="H21996" s="1"/>
    </row>
    <row r="21997">
      <c r="A21997" s="1"/>
      <c r="B21997" s="1"/>
      <c r="C21997" s="1"/>
      <c r="D21997" s="8"/>
      <c r="E21997" s="1"/>
      <c r="F21997" s="1"/>
      <c r="G21997" s="1"/>
      <c r="H21997" s="1"/>
    </row>
    <row r="21998">
      <c r="A21998" s="1"/>
      <c r="B21998" s="1"/>
      <c r="C21998" s="1"/>
      <c r="D21998" s="8"/>
      <c r="E21998" s="1"/>
      <c r="F21998" s="1"/>
      <c r="G21998" s="1"/>
      <c r="H21998" s="1"/>
    </row>
    <row r="21999">
      <c r="A21999" s="1"/>
      <c r="B21999" s="1"/>
      <c r="C21999" s="1"/>
      <c r="D21999" s="8"/>
      <c r="E21999" s="1"/>
      <c r="F21999" s="1"/>
      <c r="G21999" s="1"/>
      <c r="H21999" s="1"/>
    </row>
    <row r="22000">
      <c r="A22000" s="1"/>
      <c r="B22000" s="1"/>
      <c r="C22000" s="1"/>
      <c r="D22000" s="8"/>
      <c r="E22000" s="1"/>
      <c r="F22000" s="1"/>
      <c r="G22000" s="1"/>
      <c r="H22000" s="1"/>
    </row>
    <row r="22001">
      <c r="A22001" s="1"/>
      <c r="B22001" s="1"/>
      <c r="C22001" s="1"/>
      <c r="D22001" s="8"/>
      <c r="E22001" s="1"/>
      <c r="F22001" s="1"/>
      <c r="G22001" s="1"/>
      <c r="H22001" s="1"/>
    </row>
    <row r="22002">
      <c r="A22002" s="1"/>
      <c r="B22002" s="1"/>
      <c r="C22002" s="1"/>
      <c r="D22002" s="8"/>
      <c r="E22002" s="1"/>
      <c r="F22002" s="1"/>
      <c r="G22002" s="1"/>
      <c r="H22002" s="1"/>
    </row>
    <row r="22003">
      <c r="A22003" s="1"/>
      <c r="B22003" s="1"/>
      <c r="C22003" s="1"/>
      <c r="D22003" s="8"/>
      <c r="E22003" s="1"/>
      <c r="F22003" s="1"/>
      <c r="G22003" s="1"/>
      <c r="H22003" s="1"/>
    </row>
    <row r="22004">
      <c r="A22004" s="1"/>
      <c r="B22004" s="1"/>
      <c r="C22004" s="1"/>
      <c r="D22004" s="8"/>
      <c r="E22004" s="1"/>
      <c r="F22004" s="1"/>
      <c r="G22004" s="1"/>
      <c r="H22004" s="1"/>
    </row>
    <row r="22005">
      <c r="A22005" s="1"/>
      <c r="B22005" s="1"/>
      <c r="C22005" s="1"/>
      <c r="D22005" s="8"/>
      <c r="E22005" s="1"/>
      <c r="F22005" s="1"/>
      <c r="G22005" s="1"/>
      <c r="H22005" s="1"/>
    </row>
    <row r="22006">
      <c r="A22006" s="1"/>
      <c r="B22006" s="1"/>
      <c r="C22006" s="1"/>
      <c r="D22006" s="8"/>
      <c r="E22006" s="1"/>
      <c r="F22006" s="1"/>
      <c r="G22006" s="1"/>
      <c r="H22006" s="1"/>
    </row>
    <row r="22007">
      <c r="A22007" s="1"/>
      <c r="B22007" s="1"/>
      <c r="C22007" s="1"/>
      <c r="D22007" s="8"/>
      <c r="E22007" s="1"/>
      <c r="F22007" s="1"/>
      <c r="G22007" s="1"/>
      <c r="H22007" s="1"/>
    </row>
    <row r="22008">
      <c r="A22008" s="1"/>
      <c r="B22008" s="1"/>
      <c r="C22008" s="1"/>
      <c r="D22008" s="8"/>
      <c r="E22008" s="1"/>
      <c r="F22008" s="1"/>
      <c r="G22008" s="1"/>
      <c r="H22008" s="1"/>
    </row>
    <row r="22009">
      <c r="A22009" s="1"/>
      <c r="B22009" s="1"/>
      <c r="C22009" s="1"/>
      <c r="D22009" s="8"/>
      <c r="E22009" s="1"/>
      <c r="F22009" s="1"/>
      <c r="G22009" s="1"/>
      <c r="H22009" s="1"/>
    </row>
    <row r="22010">
      <c r="A22010" s="1"/>
      <c r="B22010" s="1"/>
      <c r="C22010" s="1"/>
      <c r="D22010" s="8"/>
      <c r="E22010" s="1"/>
      <c r="F22010" s="1"/>
      <c r="G22010" s="1"/>
      <c r="H22010" s="1"/>
    </row>
    <row r="22011">
      <c r="A22011" s="1"/>
      <c r="B22011" s="1"/>
      <c r="C22011" s="1"/>
      <c r="D22011" s="8"/>
      <c r="E22011" s="1"/>
      <c r="F22011" s="1"/>
      <c r="G22011" s="1"/>
      <c r="H22011" s="1"/>
    </row>
    <row r="22012">
      <c r="A22012" s="1"/>
      <c r="B22012" s="1"/>
      <c r="C22012" s="1"/>
      <c r="D22012" s="8"/>
      <c r="E22012" s="1"/>
      <c r="F22012" s="1"/>
      <c r="G22012" s="1"/>
      <c r="H22012" s="1"/>
    </row>
    <row r="22013">
      <c r="A22013" s="1"/>
      <c r="B22013" s="1"/>
      <c r="C22013" s="1"/>
      <c r="D22013" s="8"/>
      <c r="E22013" s="1"/>
      <c r="F22013" s="1"/>
      <c r="G22013" s="1"/>
      <c r="H22013" s="1"/>
    </row>
    <row r="22014">
      <c r="A22014" s="1"/>
      <c r="B22014" s="1"/>
      <c r="C22014" s="1"/>
      <c r="D22014" s="8"/>
      <c r="E22014" s="1"/>
      <c r="F22014" s="1"/>
      <c r="G22014" s="1"/>
      <c r="H22014" s="1"/>
    </row>
    <row r="22015">
      <c r="A22015" s="1"/>
      <c r="B22015" s="1"/>
      <c r="C22015" s="1"/>
      <c r="D22015" s="8"/>
      <c r="E22015" s="1"/>
      <c r="F22015" s="1"/>
      <c r="G22015" s="1"/>
      <c r="H22015" s="1"/>
    </row>
    <row r="22016">
      <c r="A22016" s="1"/>
      <c r="B22016" s="1"/>
      <c r="C22016" s="1"/>
      <c r="D22016" s="8"/>
      <c r="E22016" s="1"/>
      <c r="F22016" s="1"/>
      <c r="G22016" s="1"/>
      <c r="H22016" s="1"/>
    </row>
    <row r="22017">
      <c r="A22017" s="1"/>
      <c r="B22017" s="1"/>
      <c r="C22017" s="1"/>
      <c r="D22017" s="8"/>
      <c r="E22017" s="1"/>
      <c r="F22017" s="1"/>
      <c r="G22017" s="1"/>
      <c r="H22017" s="1"/>
    </row>
    <row r="22018">
      <c r="A22018" s="1"/>
      <c r="B22018" s="1"/>
      <c r="C22018" s="1"/>
      <c r="D22018" s="8"/>
      <c r="E22018" s="1"/>
      <c r="F22018" s="1"/>
      <c r="G22018" s="1"/>
      <c r="H22018" s="1"/>
    </row>
    <row r="22019">
      <c r="A22019" s="1"/>
      <c r="B22019" s="1"/>
      <c r="C22019" s="1"/>
      <c r="D22019" s="8"/>
      <c r="E22019" s="1"/>
      <c r="F22019" s="1"/>
      <c r="G22019" s="1"/>
      <c r="H22019" s="1"/>
    </row>
    <row r="22020">
      <c r="A22020" s="1"/>
      <c r="B22020" s="1"/>
      <c r="C22020" s="1"/>
      <c r="D22020" s="8"/>
      <c r="E22020" s="1"/>
      <c r="F22020" s="1"/>
      <c r="G22020" s="1"/>
      <c r="H22020" s="1"/>
    </row>
    <row r="22021">
      <c r="A22021" s="1"/>
      <c r="B22021" s="1"/>
      <c r="C22021" s="1"/>
      <c r="D22021" s="8"/>
      <c r="E22021" s="1"/>
      <c r="F22021" s="1"/>
      <c r="G22021" s="1"/>
      <c r="H22021" s="1"/>
    </row>
    <row r="22022">
      <c r="A22022" s="1"/>
      <c r="B22022" s="1"/>
      <c r="C22022" s="1"/>
      <c r="D22022" s="8"/>
      <c r="E22022" s="1"/>
      <c r="F22022" s="1"/>
      <c r="G22022" s="1"/>
      <c r="H22022" s="1"/>
    </row>
    <row r="22023">
      <c r="A22023" s="1"/>
      <c r="B22023" s="1"/>
      <c r="C22023" s="1"/>
      <c r="D22023" s="8"/>
      <c r="E22023" s="1"/>
      <c r="F22023" s="1"/>
      <c r="G22023" s="1"/>
      <c r="H22023" s="1"/>
    </row>
    <row r="22024">
      <c r="A22024" s="1"/>
      <c r="B22024" s="1"/>
      <c r="C22024" s="1"/>
      <c r="D22024" s="8"/>
      <c r="E22024" s="1"/>
      <c r="F22024" s="1"/>
      <c r="G22024" s="1"/>
      <c r="H22024" s="1"/>
    </row>
    <row r="22025">
      <c r="A22025" s="1"/>
      <c r="B22025" s="1"/>
      <c r="C22025" s="1"/>
      <c r="D22025" s="8"/>
      <c r="E22025" s="1"/>
      <c r="F22025" s="1"/>
      <c r="G22025" s="1"/>
      <c r="H22025" s="1"/>
    </row>
    <row r="22026">
      <c r="A22026" s="1"/>
      <c r="B22026" s="1"/>
      <c r="C22026" s="1"/>
      <c r="D22026" s="8"/>
      <c r="E22026" s="1"/>
      <c r="F22026" s="1"/>
      <c r="G22026" s="1"/>
      <c r="H22026" s="1"/>
    </row>
    <row r="22027">
      <c r="A22027" s="1"/>
      <c r="B22027" s="1"/>
      <c r="C22027" s="1"/>
      <c r="D22027" s="8"/>
      <c r="E22027" s="1"/>
      <c r="F22027" s="1"/>
      <c r="G22027" s="1"/>
      <c r="H22027" s="1"/>
    </row>
    <row r="22028">
      <c r="A22028" s="1"/>
      <c r="B22028" s="1"/>
      <c r="C22028" s="1"/>
      <c r="D22028" s="8"/>
      <c r="E22028" s="1"/>
      <c r="F22028" s="1"/>
      <c r="G22028" s="1"/>
      <c r="H22028" s="1"/>
    </row>
    <row r="22029">
      <c r="A22029" s="1"/>
      <c r="B22029" s="1"/>
      <c r="C22029" s="1"/>
      <c r="D22029" s="8"/>
      <c r="E22029" s="1"/>
      <c r="F22029" s="1"/>
      <c r="G22029" s="1"/>
      <c r="H22029" s="1"/>
    </row>
    <row r="22030">
      <c r="A22030" s="1"/>
      <c r="B22030" s="1"/>
      <c r="C22030" s="1"/>
      <c r="D22030" s="8"/>
      <c r="E22030" s="1"/>
      <c r="F22030" s="1"/>
      <c r="G22030" s="1"/>
      <c r="H22030" s="1"/>
    </row>
    <row r="22031">
      <c r="A22031" s="1"/>
      <c r="B22031" s="1"/>
      <c r="C22031" s="1"/>
      <c r="D22031" s="8"/>
      <c r="E22031" s="1"/>
      <c r="F22031" s="1"/>
      <c r="G22031" s="1"/>
      <c r="H22031" s="1"/>
    </row>
    <row r="22032">
      <c r="A22032" s="1"/>
      <c r="B22032" s="1"/>
      <c r="C22032" s="1"/>
      <c r="D22032" s="8"/>
      <c r="E22032" s="1"/>
      <c r="F22032" s="1"/>
      <c r="G22032" s="1"/>
      <c r="H22032" s="1"/>
    </row>
    <row r="22033">
      <c r="A22033" s="1"/>
      <c r="B22033" s="1"/>
      <c r="C22033" s="1"/>
      <c r="D22033" s="8"/>
      <c r="E22033" s="1"/>
      <c r="F22033" s="1"/>
      <c r="G22033" s="1"/>
      <c r="H22033" s="1"/>
    </row>
    <row r="22034">
      <c r="A22034" s="1"/>
      <c r="B22034" s="1"/>
      <c r="C22034" s="1"/>
      <c r="D22034" s="8"/>
      <c r="E22034" s="1"/>
      <c r="F22034" s="1"/>
      <c r="G22034" s="1"/>
      <c r="H22034" s="1"/>
    </row>
    <row r="22035">
      <c r="A22035" s="1"/>
      <c r="B22035" s="1"/>
      <c r="C22035" s="1"/>
      <c r="D22035" s="8"/>
      <c r="E22035" s="1"/>
      <c r="F22035" s="1"/>
      <c r="G22035" s="1"/>
      <c r="H22035" s="1"/>
    </row>
    <row r="22036">
      <c r="A22036" s="1"/>
      <c r="B22036" s="1"/>
      <c r="C22036" s="1"/>
      <c r="D22036" s="8"/>
      <c r="E22036" s="1"/>
      <c r="F22036" s="1"/>
      <c r="G22036" s="1"/>
      <c r="H22036" s="1"/>
    </row>
    <row r="22037">
      <c r="A22037" s="1"/>
      <c r="B22037" s="1"/>
      <c r="C22037" s="1"/>
      <c r="D22037" s="8"/>
      <c r="E22037" s="1"/>
      <c r="F22037" s="1"/>
      <c r="G22037" s="1"/>
      <c r="H22037" s="1"/>
    </row>
    <row r="22038">
      <c r="A22038" s="1"/>
      <c r="B22038" s="1"/>
      <c r="C22038" s="1"/>
      <c r="D22038" s="8"/>
      <c r="E22038" s="1"/>
      <c r="F22038" s="1"/>
      <c r="G22038" s="1"/>
      <c r="H22038" s="1"/>
    </row>
    <row r="22039">
      <c r="A22039" s="1"/>
      <c r="B22039" s="1"/>
      <c r="C22039" s="1"/>
      <c r="D22039" s="8"/>
      <c r="E22039" s="1"/>
      <c r="F22039" s="1"/>
      <c r="G22039" s="1"/>
      <c r="H22039" s="1"/>
    </row>
    <row r="22040">
      <c r="A22040" s="1"/>
      <c r="B22040" s="1"/>
      <c r="C22040" s="1"/>
      <c r="D22040" s="8"/>
      <c r="E22040" s="1"/>
      <c r="F22040" s="1"/>
      <c r="G22040" s="1"/>
      <c r="H22040" s="1"/>
    </row>
    <row r="22041">
      <c r="A22041" s="1"/>
      <c r="B22041" s="1"/>
      <c r="C22041" s="1"/>
      <c r="D22041" s="8"/>
      <c r="E22041" s="1"/>
      <c r="F22041" s="1"/>
      <c r="G22041" s="1"/>
      <c r="H22041" s="1"/>
    </row>
    <row r="22042">
      <c r="A22042" s="1"/>
      <c r="B22042" s="1"/>
      <c r="C22042" s="1"/>
      <c r="D22042" s="8"/>
      <c r="E22042" s="1"/>
      <c r="F22042" s="1"/>
      <c r="G22042" s="1"/>
      <c r="H22042" s="1"/>
    </row>
    <row r="22043">
      <c r="A22043" s="1"/>
      <c r="B22043" s="1"/>
      <c r="C22043" s="1"/>
      <c r="D22043" s="8"/>
      <c r="E22043" s="1"/>
      <c r="F22043" s="1"/>
      <c r="G22043" s="1"/>
      <c r="H22043" s="1"/>
    </row>
    <row r="22044">
      <c r="A22044" s="1"/>
      <c r="B22044" s="1"/>
      <c r="C22044" s="1"/>
      <c r="D22044" s="8"/>
      <c r="E22044" s="1"/>
      <c r="F22044" s="1"/>
      <c r="G22044" s="1"/>
      <c r="H22044" s="1"/>
    </row>
    <row r="22045">
      <c r="A22045" s="1"/>
      <c r="B22045" s="1"/>
      <c r="C22045" s="1"/>
      <c r="D22045" s="8"/>
      <c r="E22045" s="1"/>
      <c r="F22045" s="1"/>
      <c r="G22045" s="1"/>
      <c r="H22045" s="1"/>
    </row>
    <row r="22046">
      <c r="A22046" s="1"/>
      <c r="B22046" s="1"/>
      <c r="C22046" s="1"/>
      <c r="D22046" s="8"/>
      <c r="E22046" s="1"/>
      <c r="F22046" s="1"/>
      <c r="G22046" s="1"/>
      <c r="H22046" s="1"/>
    </row>
    <row r="22047">
      <c r="A22047" s="1"/>
      <c r="B22047" s="1"/>
      <c r="C22047" s="1"/>
      <c r="D22047" s="8"/>
      <c r="E22047" s="1"/>
      <c r="F22047" s="1"/>
      <c r="G22047" s="1"/>
      <c r="H22047" s="1"/>
    </row>
    <row r="22048">
      <c r="A22048" s="1"/>
      <c r="B22048" s="1"/>
      <c r="C22048" s="1"/>
      <c r="D22048" s="8"/>
      <c r="E22048" s="1"/>
      <c r="F22048" s="1"/>
      <c r="G22048" s="1"/>
      <c r="H22048" s="1"/>
    </row>
    <row r="22049">
      <c r="A22049" s="1"/>
      <c r="B22049" s="1"/>
      <c r="C22049" s="1"/>
      <c r="D22049" s="8"/>
      <c r="E22049" s="1"/>
      <c r="F22049" s="1"/>
      <c r="G22049" s="1"/>
      <c r="H22049" s="1"/>
    </row>
    <row r="22050">
      <c r="A22050" s="1"/>
      <c r="B22050" s="1"/>
      <c r="C22050" s="1"/>
      <c r="D22050" s="8"/>
      <c r="E22050" s="1"/>
      <c r="F22050" s="1"/>
      <c r="G22050" s="1"/>
      <c r="H22050" s="1"/>
    </row>
    <row r="22051">
      <c r="A22051" s="1"/>
      <c r="B22051" s="1"/>
      <c r="C22051" s="1"/>
      <c r="D22051" s="8"/>
      <c r="E22051" s="1"/>
      <c r="F22051" s="1"/>
      <c r="G22051" s="1"/>
      <c r="H22051" s="1"/>
    </row>
    <row r="22052">
      <c r="A22052" s="1"/>
      <c r="B22052" s="1"/>
      <c r="C22052" s="1"/>
      <c r="D22052" s="8"/>
      <c r="E22052" s="1"/>
      <c r="F22052" s="1"/>
      <c r="G22052" s="1"/>
      <c r="H22052" s="1"/>
    </row>
    <row r="22053">
      <c r="A22053" s="1"/>
      <c r="B22053" s="1"/>
      <c r="C22053" s="1"/>
      <c r="D22053" s="8"/>
      <c r="E22053" s="1"/>
      <c r="F22053" s="1"/>
      <c r="G22053" s="1"/>
      <c r="H22053" s="1"/>
    </row>
    <row r="22054">
      <c r="A22054" s="1"/>
      <c r="B22054" s="1"/>
      <c r="C22054" s="1"/>
      <c r="D22054" s="8"/>
      <c r="E22054" s="1"/>
      <c r="F22054" s="1"/>
      <c r="G22054" s="1"/>
      <c r="H22054" s="1"/>
    </row>
    <row r="22055">
      <c r="A22055" s="1"/>
      <c r="B22055" s="1"/>
      <c r="C22055" s="1"/>
      <c r="D22055" s="8"/>
      <c r="E22055" s="1"/>
      <c r="F22055" s="1"/>
      <c r="G22055" s="1"/>
      <c r="H22055" s="1"/>
    </row>
    <row r="22056">
      <c r="A22056" s="1"/>
      <c r="B22056" s="1"/>
      <c r="C22056" s="1"/>
      <c r="D22056" s="8"/>
      <c r="E22056" s="1"/>
      <c r="F22056" s="1"/>
      <c r="G22056" s="1"/>
      <c r="H22056" s="1"/>
    </row>
    <row r="22057">
      <c r="A22057" s="1"/>
      <c r="B22057" s="1"/>
      <c r="C22057" s="1"/>
      <c r="D22057" s="8"/>
      <c r="E22057" s="1"/>
      <c r="F22057" s="1"/>
      <c r="G22057" s="1"/>
      <c r="H22057" s="1"/>
    </row>
    <row r="22058">
      <c r="A22058" s="1"/>
      <c r="B22058" s="1"/>
      <c r="C22058" s="1"/>
      <c r="D22058" s="8"/>
      <c r="E22058" s="1"/>
      <c r="F22058" s="1"/>
      <c r="G22058" s="1"/>
      <c r="H22058" s="1"/>
    </row>
    <row r="22059">
      <c r="A22059" s="1"/>
      <c r="B22059" s="1"/>
      <c r="C22059" s="1"/>
      <c r="D22059" s="8"/>
      <c r="E22059" s="1"/>
      <c r="F22059" s="1"/>
      <c r="G22059" s="1"/>
      <c r="H22059" s="1"/>
    </row>
    <row r="22060">
      <c r="A22060" s="1"/>
      <c r="B22060" s="1"/>
      <c r="C22060" s="1"/>
      <c r="D22060" s="8"/>
      <c r="E22060" s="1"/>
      <c r="F22060" s="1"/>
      <c r="G22060" s="1"/>
      <c r="H22060" s="1"/>
    </row>
    <row r="22061">
      <c r="A22061" s="1"/>
      <c r="B22061" s="1"/>
      <c r="C22061" s="1"/>
      <c r="D22061" s="8"/>
      <c r="E22061" s="1"/>
      <c r="F22061" s="1"/>
      <c r="G22061" s="1"/>
      <c r="H22061" s="1"/>
    </row>
    <row r="22062">
      <c r="A22062" s="1"/>
      <c r="B22062" s="1"/>
      <c r="C22062" s="1"/>
      <c r="D22062" s="8"/>
      <c r="E22062" s="1"/>
      <c r="F22062" s="1"/>
      <c r="G22062" s="1"/>
      <c r="H22062" s="1"/>
    </row>
    <row r="22063">
      <c r="A22063" s="1"/>
      <c r="B22063" s="1"/>
      <c r="C22063" s="1"/>
      <c r="D22063" s="8"/>
      <c r="E22063" s="1"/>
      <c r="F22063" s="1"/>
      <c r="G22063" s="1"/>
      <c r="H22063" s="1"/>
    </row>
    <row r="22064">
      <c r="A22064" s="1"/>
      <c r="B22064" s="1"/>
      <c r="C22064" s="1"/>
      <c r="D22064" s="8"/>
      <c r="E22064" s="1"/>
      <c r="F22064" s="1"/>
      <c r="G22064" s="1"/>
      <c r="H22064" s="1"/>
    </row>
    <row r="22065">
      <c r="A22065" s="1"/>
      <c r="B22065" s="1"/>
      <c r="C22065" s="1"/>
      <c r="D22065" s="8"/>
      <c r="E22065" s="1"/>
      <c r="F22065" s="1"/>
      <c r="G22065" s="1"/>
      <c r="H22065" s="1"/>
    </row>
    <row r="22066">
      <c r="A22066" s="1"/>
      <c r="B22066" s="1"/>
      <c r="C22066" s="1"/>
      <c r="D22066" s="8"/>
      <c r="E22066" s="1"/>
      <c r="F22066" s="1"/>
      <c r="G22066" s="1"/>
      <c r="H22066" s="1"/>
    </row>
    <row r="22067">
      <c r="A22067" s="1"/>
      <c r="B22067" s="1"/>
      <c r="C22067" s="1"/>
      <c r="D22067" s="8"/>
      <c r="E22067" s="1"/>
      <c r="F22067" s="1"/>
      <c r="G22067" s="1"/>
      <c r="H22067" s="1"/>
    </row>
    <row r="22068">
      <c r="A22068" s="1"/>
      <c r="B22068" s="1"/>
      <c r="C22068" s="1"/>
      <c r="D22068" s="8"/>
      <c r="E22068" s="1"/>
      <c r="F22068" s="1"/>
      <c r="G22068" s="1"/>
      <c r="H22068" s="1"/>
    </row>
    <row r="22069">
      <c r="A22069" s="1"/>
      <c r="B22069" s="1"/>
      <c r="C22069" s="1"/>
      <c r="D22069" s="8"/>
      <c r="E22069" s="1"/>
      <c r="F22069" s="1"/>
      <c r="G22069" s="1"/>
      <c r="H22069" s="1"/>
    </row>
    <row r="22070">
      <c r="A22070" s="1"/>
      <c r="B22070" s="1"/>
      <c r="C22070" s="1"/>
      <c r="D22070" s="8"/>
      <c r="E22070" s="1"/>
      <c r="F22070" s="1"/>
      <c r="G22070" s="1"/>
      <c r="H22070" s="1"/>
    </row>
    <row r="22071">
      <c r="A22071" s="1"/>
      <c r="B22071" s="1"/>
      <c r="C22071" s="1"/>
      <c r="D22071" s="8"/>
      <c r="E22071" s="1"/>
      <c r="F22071" s="1"/>
      <c r="G22071" s="1"/>
      <c r="H22071" s="1"/>
    </row>
    <row r="22072">
      <c r="A22072" s="1"/>
      <c r="B22072" s="1"/>
      <c r="C22072" s="1"/>
      <c r="D22072" s="8"/>
      <c r="E22072" s="1"/>
      <c r="F22072" s="1"/>
      <c r="G22072" s="1"/>
      <c r="H22072" s="1"/>
    </row>
    <row r="22073">
      <c r="A22073" s="1"/>
      <c r="B22073" s="1"/>
      <c r="C22073" s="1"/>
      <c r="D22073" s="8"/>
      <c r="E22073" s="1"/>
      <c r="F22073" s="1"/>
      <c r="G22073" s="1"/>
      <c r="H22073" s="1"/>
    </row>
    <row r="22074">
      <c r="A22074" s="1"/>
      <c r="B22074" s="1"/>
      <c r="C22074" s="1"/>
      <c r="D22074" s="8"/>
      <c r="E22074" s="1"/>
      <c r="F22074" s="1"/>
      <c r="G22074" s="1"/>
      <c r="H22074" s="1"/>
    </row>
    <row r="22075">
      <c r="A22075" s="1"/>
      <c r="B22075" s="1"/>
      <c r="C22075" s="1"/>
      <c r="D22075" s="8"/>
      <c r="E22075" s="1"/>
      <c r="F22075" s="1"/>
      <c r="G22075" s="1"/>
      <c r="H22075" s="1"/>
    </row>
    <row r="22076">
      <c r="A22076" s="1"/>
      <c r="B22076" s="1"/>
      <c r="C22076" s="1"/>
      <c r="D22076" s="8"/>
      <c r="E22076" s="1"/>
      <c r="F22076" s="1"/>
      <c r="G22076" s="1"/>
      <c r="H22076" s="1"/>
    </row>
    <row r="22077">
      <c r="A22077" s="1"/>
      <c r="B22077" s="1"/>
      <c r="C22077" s="1"/>
      <c r="D22077" s="8"/>
      <c r="E22077" s="1"/>
      <c r="F22077" s="1"/>
      <c r="G22077" s="1"/>
      <c r="H22077" s="1"/>
    </row>
    <row r="22078">
      <c r="A22078" s="1"/>
      <c r="B22078" s="1"/>
      <c r="C22078" s="1"/>
      <c r="D22078" s="8"/>
      <c r="E22078" s="1"/>
      <c r="F22078" s="1"/>
      <c r="G22078" s="1"/>
      <c r="H22078" s="1"/>
    </row>
    <row r="22079">
      <c r="A22079" s="1"/>
      <c r="B22079" s="1"/>
      <c r="C22079" s="1"/>
      <c r="D22079" s="8"/>
      <c r="E22079" s="1"/>
      <c r="F22079" s="1"/>
      <c r="G22079" s="1"/>
      <c r="H22079" s="1"/>
    </row>
    <row r="22080">
      <c r="A22080" s="1"/>
      <c r="B22080" s="1"/>
      <c r="C22080" s="1"/>
      <c r="D22080" s="8"/>
      <c r="E22080" s="1"/>
      <c r="F22080" s="1"/>
      <c r="G22080" s="1"/>
      <c r="H22080" s="1"/>
    </row>
    <row r="22081">
      <c r="A22081" s="1"/>
      <c r="B22081" s="1"/>
      <c r="C22081" s="1"/>
      <c r="D22081" s="8"/>
      <c r="E22081" s="1"/>
      <c r="F22081" s="1"/>
      <c r="G22081" s="1"/>
      <c r="H22081" s="1"/>
    </row>
    <row r="22082">
      <c r="A22082" s="1"/>
      <c r="B22082" s="1"/>
      <c r="C22082" s="1"/>
      <c r="D22082" s="8"/>
      <c r="E22082" s="1"/>
      <c r="F22082" s="1"/>
      <c r="G22082" s="1"/>
      <c r="H22082" s="1"/>
    </row>
    <row r="22083">
      <c r="A22083" s="1"/>
      <c r="B22083" s="1"/>
      <c r="C22083" s="1"/>
      <c r="D22083" s="8"/>
      <c r="E22083" s="1"/>
      <c r="F22083" s="1"/>
      <c r="G22083" s="1"/>
      <c r="H22083" s="1"/>
    </row>
    <row r="22084">
      <c r="A22084" s="1"/>
      <c r="B22084" s="1"/>
      <c r="C22084" s="1"/>
      <c r="D22084" s="8"/>
      <c r="E22084" s="1"/>
      <c r="F22084" s="1"/>
      <c r="G22084" s="1"/>
      <c r="H22084" s="1"/>
    </row>
    <row r="22085">
      <c r="A22085" s="1"/>
      <c r="B22085" s="1"/>
      <c r="C22085" s="1"/>
      <c r="D22085" s="8"/>
      <c r="E22085" s="1"/>
      <c r="F22085" s="1"/>
      <c r="G22085" s="1"/>
      <c r="H22085" s="1"/>
    </row>
    <row r="22086">
      <c r="A22086" s="1"/>
      <c r="B22086" s="1"/>
      <c r="C22086" s="1"/>
      <c r="D22086" s="8"/>
      <c r="E22086" s="1"/>
      <c r="F22086" s="1"/>
      <c r="G22086" s="1"/>
      <c r="H22086" s="1"/>
    </row>
    <row r="22087">
      <c r="A22087" s="1"/>
      <c r="B22087" s="1"/>
      <c r="C22087" s="1"/>
      <c r="D22087" s="8"/>
      <c r="E22087" s="1"/>
      <c r="F22087" s="1"/>
      <c r="G22087" s="1"/>
      <c r="H22087" s="1"/>
    </row>
    <row r="22088">
      <c r="A22088" s="1"/>
      <c r="B22088" s="1"/>
      <c r="C22088" s="1"/>
      <c r="D22088" s="8"/>
      <c r="E22088" s="1"/>
      <c r="F22088" s="1"/>
      <c r="G22088" s="1"/>
      <c r="H22088" s="1"/>
    </row>
    <row r="22089">
      <c r="A22089" s="1"/>
      <c r="B22089" s="1"/>
      <c r="C22089" s="1"/>
      <c r="D22089" s="8"/>
      <c r="E22089" s="1"/>
      <c r="F22089" s="1"/>
      <c r="G22089" s="1"/>
      <c r="H22089" s="1"/>
    </row>
    <row r="22090">
      <c r="A22090" s="1"/>
      <c r="B22090" s="1"/>
      <c r="C22090" s="1"/>
      <c r="D22090" s="8"/>
      <c r="E22090" s="1"/>
      <c r="F22090" s="1"/>
      <c r="G22090" s="1"/>
      <c r="H22090" s="1"/>
    </row>
    <row r="22091">
      <c r="A22091" s="1"/>
      <c r="B22091" s="1"/>
      <c r="C22091" s="1"/>
      <c r="D22091" s="8"/>
      <c r="E22091" s="1"/>
      <c r="F22091" s="1"/>
      <c r="G22091" s="1"/>
      <c r="H22091" s="1"/>
    </row>
    <row r="22092">
      <c r="A22092" s="1"/>
      <c r="B22092" s="1"/>
      <c r="C22092" s="1"/>
      <c r="D22092" s="8"/>
      <c r="E22092" s="1"/>
      <c r="F22092" s="1"/>
      <c r="G22092" s="1"/>
      <c r="H22092" s="1"/>
    </row>
    <row r="22093">
      <c r="A22093" s="1"/>
      <c r="B22093" s="1"/>
      <c r="C22093" s="1"/>
      <c r="D22093" s="8"/>
      <c r="E22093" s="1"/>
      <c r="F22093" s="1"/>
      <c r="G22093" s="1"/>
      <c r="H22093" s="1"/>
    </row>
    <row r="22094">
      <c r="A22094" s="1"/>
      <c r="B22094" s="1"/>
      <c r="C22094" s="1"/>
      <c r="D22094" s="8"/>
      <c r="E22094" s="1"/>
      <c r="F22094" s="1"/>
      <c r="G22094" s="1"/>
      <c r="H22094" s="1"/>
    </row>
    <row r="22095">
      <c r="A22095" s="1"/>
      <c r="B22095" s="1"/>
      <c r="C22095" s="1"/>
      <c r="D22095" s="8"/>
      <c r="E22095" s="1"/>
      <c r="F22095" s="1"/>
      <c r="G22095" s="1"/>
      <c r="H22095" s="1"/>
    </row>
    <row r="22096">
      <c r="A22096" s="1"/>
      <c r="B22096" s="1"/>
      <c r="C22096" s="1"/>
      <c r="D22096" s="8"/>
      <c r="E22096" s="1"/>
      <c r="F22096" s="1"/>
      <c r="G22096" s="1"/>
      <c r="H22096" s="1"/>
    </row>
    <row r="22097">
      <c r="A22097" s="1"/>
      <c r="B22097" s="1"/>
      <c r="C22097" s="1"/>
      <c r="D22097" s="8"/>
      <c r="E22097" s="1"/>
      <c r="F22097" s="1"/>
      <c r="G22097" s="1"/>
      <c r="H22097" s="1"/>
    </row>
    <row r="22098">
      <c r="A22098" s="1"/>
      <c r="B22098" s="1"/>
      <c r="C22098" s="1"/>
      <c r="D22098" s="8"/>
      <c r="E22098" s="1"/>
      <c r="F22098" s="1"/>
      <c r="G22098" s="1"/>
      <c r="H22098" s="1"/>
    </row>
    <row r="22099">
      <c r="A22099" s="1"/>
      <c r="B22099" s="1"/>
      <c r="C22099" s="1"/>
      <c r="D22099" s="8"/>
      <c r="E22099" s="1"/>
      <c r="F22099" s="1"/>
      <c r="G22099" s="1"/>
      <c r="H22099" s="1"/>
    </row>
    <row r="22100">
      <c r="A22100" s="1"/>
      <c r="B22100" s="1"/>
      <c r="C22100" s="1"/>
      <c r="D22100" s="8"/>
      <c r="E22100" s="1"/>
      <c r="F22100" s="1"/>
      <c r="G22100" s="1"/>
      <c r="H22100" s="1"/>
    </row>
    <row r="22101">
      <c r="A22101" s="1"/>
      <c r="B22101" s="1"/>
      <c r="C22101" s="1"/>
      <c r="D22101" s="8"/>
      <c r="E22101" s="1"/>
      <c r="F22101" s="1"/>
      <c r="G22101" s="1"/>
      <c r="H22101" s="1"/>
    </row>
    <row r="22102">
      <c r="A22102" s="1"/>
      <c r="B22102" s="1"/>
      <c r="C22102" s="1"/>
      <c r="D22102" s="8"/>
      <c r="E22102" s="1"/>
      <c r="F22102" s="1"/>
      <c r="G22102" s="1"/>
      <c r="H22102" s="1"/>
    </row>
    <row r="22103">
      <c r="A22103" s="1"/>
      <c r="B22103" s="1"/>
      <c r="C22103" s="1"/>
      <c r="D22103" s="8"/>
      <c r="E22103" s="1"/>
      <c r="F22103" s="1"/>
      <c r="G22103" s="1"/>
      <c r="H22103" s="1"/>
    </row>
    <row r="22104">
      <c r="A22104" s="1"/>
      <c r="B22104" s="1"/>
      <c r="C22104" s="1"/>
      <c r="D22104" s="8"/>
      <c r="E22104" s="1"/>
      <c r="F22104" s="1"/>
      <c r="G22104" s="1"/>
      <c r="H22104" s="1"/>
    </row>
    <row r="22105">
      <c r="A22105" s="1"/>
      <c r="B22105" s="1"/>
      <c r="C22105" s="1"/>
      <c r="D22105" s="8"/>
      <c r="E22105" s="1"/>
      <c r="F22105" s="1"/>
      <c r="G22105" s="1"/>
      <c r="H22105" s="1"/>
    </row>
    <row r="22106">
      <c r="A22106" s="1"/>
      <c r="B22106" s="1"/>
      <c r="C22106" s="1"/>
      <c r="D22106" s="8"/>
      <c r="E22106" s="1"/>
      <c r="F22106" s="1"/>
      <c r="G22106" s="1"/>
      <c r="H22106" s="1"/>
    </row>
    <row r="22107">
      <c r="A22107" s="1"/>
      <c r="B22107" s="1"/>
      <c r="C22107" s="1"/>
      <c r="D22107" s="8"/>
      <c r="E22107" s="1"/>
      <c r="F22107" s="1"/>
      <c r="G22107" s="1"/>
      <c r="H22107" s="1"/>
    </row>
    <row r="22108">
      <c r="A22108" s="1"/>
      <c r="B22108" s="1"/>
      <c r="C22108" s="1"/>
      <c r="D22108" s="8"/>
      <c r="E22108" s="1"/>
      <c r="F22108" s="1"/>
      <c r="G22108" s="1"/>
      <c r="H22108" s="1"/>
    </row>
    <row r="22109">
      <c r="A22109" s="1"/>
      <c r="B22109" s="1"/>
      <c r="C22109" s="1"/>
      <c r="D22109" s="8"/>
      <c r="E22109" s="1"/>
      <c r="F22109" s="1"/>
      <c r="G22109" s="1"/>
      <c r="H22109" s="1"/>
    </row>
    <row r="22110">
      <c r="A22110" s="1"/>
      <c r="B22110" s="1"/>
      <c r="C22110" s="1"/>
      <c r="D22110" s="8"/>
      <c r="E22110" s="1"/>
      <c r="F22110" s="1"/>
      <c r="G22110" s="1"/>
      <c r="H22110" s="1"/>
    </row>
    <row r="22111">
      <c r="A22111" s="1"/>
      <c r="B22111" s="1"/>
      <c r="C22111" s="1"/>
      <c r="D22111" s="8"/>
      <c r="E22111" s="1"/>
      <c r="F22111" s="1"/>
      <c r="G22111" s="1"/>
      <c r="H22111" s="1"/>
    </row>
    <row r="22112">
      <c r="A22112" s="1"/>
      <c r="B22112" s="1"/>
      <c r="C22112" s="1"/>
      <c r="D22112" s="8"/>
      <c r="E22112" s="1"/>
      <c r="F22112" s="1"/>
      <c r="G22112" s="1"/>
      <c r="H22112" s="1"/>
    </row>
    <row r="22113">
      <c r="A22113" s="1"/>
      <c r="B22113" s="1"/>
      <c r="C22113" s="1"/>
      <c r="D22113" s="8"/>
      <c r="E22113" s="1"/>
      <c r="F22113" s="1"/>
      <c r="G22113" s="1"/>
      <c r="H22113" s="1"/>
    </row>
    <row r="22114">
      <c r="A22114" s="1"/>
      <c r="B22114" s="1"/>
      <c r="C22114" s="1"/>
      <c r="D22114" s="8"/>
      <c r="E22114" s="1"/>
      <c r="F22114" s="1"/>
      <c r="G22114" s="1"/>
      <c r="H22114" s="1"/>
    </row>
    <row r="22115">
      <c r="A22115" s="1"/>
      <c r="B22115" s="1"/>
      <c r="C22115" s="1"/>
      <c r="D22115" s="8"/>
      <c r="E22115" s="1"/>
      <c r="F22115" s="1"/>
      <c r="G22115" s="1"/>
      <c r="H22115" s="1"/>
    </row>
    <row r="22116">
      <c r="A22116" s="1"/>
      <c r="B22116" s="1"/>
      <c r="C22116" s="1"/>
      <c r="D22116" s="8"/>
      <c r="E22116" s="1"/>
      <c r="F22116" s="1"/>
      <c r="G22116" s="1"/>
      <c r="H22116" s="1"/>
    </row>
    <row r="22117">
      <c r="A22117" s="1"/>
      <c r="B22117" s="1"/>
      <c r="C22117" s="1"/>
      <c r="D22117" s="8"/>
      <c r="E22117" s="1"/>
      <c r="F22117" s="1"/>
      <c r="G22117" s="1"/>
      <c r="H22117" s="1"/>
    </row>
    <row r="22118">
      <c r="A22118" s="1"/>
      <c r="B22118" s="1"/>
      <c r="C22118" s="1"/>
      <c r="D22118" s="8"/>
      <c r="E22118" s="1"/>
      <c r="F22118" s="1"/>
      <c r="G22118" s="1"/>
      <c r="H22118" s="1"/>
    </row>
    <row r="22119">
      <c r="A22119" s="1"/>
      <c r="B22119" s="1"/>
      <c r="C22119" s="1"/>
      <c r="D22119" s="8"/>
      <c r="E22119" s="1"/>
      <c r="F22119" s="1"/>
      <c r="G22119" s="1"/>
      <c r="H22119" s="1"/>
    </row>
    <row r="22120">
      <c r="A22120" s="1"/>
      <c r="B22120" s="1"/>
      <c r="C22120" s="1"/>
      <c r="D22120" s="8"/>
      <c r="E22120" s="1"/>
      <c r="F22120" s="1"/>
      <c r="G22120" s="1"/>
      <c r="H22120" s="1"/>
    </row>
    <row r="22121">
      <c r="A22121" s="1"/>
      <c r="B22121" s="1"/>
      <c r="C22121" s="1"/>
      <c r="D22121" s="8"/>
      <c r="E22121" s="1"/>
      <c r="F22121" s="1"/>
      <c r="G22121" s="1"/>
      <c r="H22121" s="1"/>
    </row>
    <row r="22122">
      <c r="A22122" s="1"/>
      <c r="B22122" s="1"/>
      <c r="C22122" s="1"/>
      <c r="D22122" s="8"/>
      <c r="E22122" s="1"/>
      <c r="F22122" s="1"/>
      <c r="G22122" s="1"/>
      <c r="H22122" s="1"/>
    </row>
    <row r="22123">
      <c r="A22123" s="1"/>
      <c r="B22123" s="1"/>
      <c r="C22123" s="1"/>
      <c r="D22123" s="8"/>
      <c r="E22123" s="1"/>
      <c r="F22123" s="1"/>
      <c r="G22123" s="1"/>
      <c r="H22123" s="1"/>
    </row>
    <row r="22124">
      <c r="A22124" s="1"/>
      <c r="B22124" s="1"/>
      <c r="C22124" s="1"/>
      <c r="D22124" s="8"/>
      <c r="E22124" s="1"/>
      <c r="F22124" s="1"/>
      <c r="G22124" s="1"/>
      <c r="H22124" s="1"/>
    </row>
    <row r="22125">
      <c r="A22125" s="1"/>
      <c r="B22125" s="1"/>
      <c r="C22125" s="1"/>
      <c r="D22125" s="8"/>
      <c r="E22125" s="1"/>
      <c r="F22125" s="1"/>
      <c r="G22125" s="1"/>
      <c r="H22125" s="1"/>
    </row>
    <row r="22126">
      <c r="A22126" s="1"/>
      <c r="B22126" s="1"/>
      <c r="C22126" s="1"/>
      <c r="D22126" s="8"/>
      <c r="E22126" s="1"/>
      <c r="F22126" s="1"/>
      <c r="G22126" s="1"/>
      <c r="H22126" s="1"/>
    </row>
    <row r="22127">
      <c r="A22127" s="1"/>
      <c r="B22127" s="1"/>
      <c r="C22127" s="1"/>
      <c r="D22127" s="8"/>
      <c r="E22127" s="1"/>
      <c r="F22127" s="1"/>
      <c r="G22127" s="1"/>
      <c r="H22127" s="1"/>
    </row>
    <row r="22128">
      <c r="A22128" s="1"/>
      <c r="B22128" s="1"/>
      <c r="C22128" s="1"/>
      <c r="D22128" s="8"/>
      <c r="E22128" s="1"/>
      <c r="F22128" s="1"/>
      <c r="G22128" s="1"/>
      <c r="H22128" s="1"/>
    </row>
    <row r="22129">
      <c r="A22129" s="1"/>
      <c r="B22129" s="1"/>
      <c r="C22129" s="1"/>
      <c r="D22129" s="8"/>
      <c r="E22129" s="1"/>
      <c r="F22129" s="1"/>
      <c r="G22129" s="1"/>
      <c r="H22129" s="1"/>
    </row>
    <row r="22130">
      <c r="A22130" s="1"/>
      <c r="B22130" s="1"/>
      <c r="C22130" s="1"/>
      <c r="D22130" s="8"/>
      <c r="E22130" s="1"/>
      <c r="F22130" s="1"/>
      <c r="G22130" s="1"/>
      <c r="H22130" s="1"/>
    </row>
    <row r="22131">
      <c r="A22131" s="1"/>
      <c r="B22131" s="1"/>
      <c r="C22131" s="1"/>
      <c r="D22131" s="8"/>
      <c r="E22131" s="1"/>
      <c r="F22131" s="1"/>
      <c r="G22131" s="1"/>
      <c r="H22131" s="1"/>
    </row>
    <row r="22132">
      <c r="A22132" s="1"/>
      <c r="B22132" s="1"/>
      <c r="C22132" s="1"/>
      <c r="D22132" s="8"/>
      <c r="E22132" s="1"/>
      <c r="F22132" s="1"/>
      <c r="G22132" s="1"/>
      <c r="H22132" s="1"/>
    </row>
    <row r="22133">
      <c r="A22133" s="1"/>
      <c r="B22133" s="1"/>
      <c r="C22133" s="1"/>
      <c r="D22133" s="8"/>
      <c r="E22133" s="1"/>
      <c r="F22133" s="1"/>
      <c r="G22133" s="1"/>
      <c r="H22133" s="1"/>
    </row>
    <row r="22134">
      <c r="A22134" s="1"/>
      <c r="B22134" s="1"/>
      <c r="C22134" s="1"/>
      <c r="D22134" s="8"/>
      <c r="E22134" s="1"/>
      <c r="F22134" s="1"/>
      <c r="G22134" s="1"/>
      <c r="H22134" s="1"/>
    </row>
    <row r="22135">
      <c r="A22135" s="1"/>
      <c r="B22135" s="1"/>
      <c r="C22135" s="1"/>
      <c r="D22135" s="8"/>
      <c r="E22135" s="1"/>
      <c r="F22135" s="1"/>
      <c r="G22135" s="1"/>
      <c r="H22135" s="1"/>
    </row>
    <row r="22136">
      <c r="A22136" s="1"/>
      <c r="B22136" s="1"/>
      <c r="C22136" s="1"/>
      <c r="D22136" s="8"/>
      <c r="E22136" s="1"/>
      <c r="F22136" s="1"/>
      <c r="G22136" s="1"/>
      <c r="H22136" s="1"/>
    </row>
    <row r="22137">
      <c r="A22137" s="1"/>
      <c r="B22137" s="1"/>
      <c r="C22137" s="1"/>
      <c r="D22137" s="8"/>
      <c r="E22137" s="1"/>
      <c r="F22137" s="1"/>
      <c r="G22137" s="1"/>
      <c r="H22137" s="1"/>
    </row>
    <row r="22138">
      <c r="A22138" s="1"/>
      <c r="B22138" s="1"/>
      <c r="C22138" s="1"/>
      <c r="D22138" s="8"/>
      <c r="E22138" s="1"/>
      <c r="F22138" s="1"/>
      <c r="G22138" s="1"/>
      <c r="H22138" s="1"/>
    </row>
    <row r="22139">
      <c r="A22139" s="1"/>
      <c r="B22139" s="1"/>
      <c r="C22139" s="1"/>
      <c r="D22139" s="8"/>
      <c r="E22139" s="1"/>
      <c r="F22139" s="1"/>
      <c r="G22139" s="1"/>
      <c r="H22139" s="1"/>
    </row>
    <row r="22140">
      <c r="A22140" s="1"/>
      <c r="B22140" s="1"/>
      <c r="C22140" s="1"/>
      <c r="D22140" s="8"/>
      <c r="E22140" s="1"/>
      <c r="F22140" s="1"/>
      <c r="G22140" s="1"/>
      <c r="H22140" s="1"/>
    </row>
    <row r="22141">
      <c r="A22141" s="1"/>
      <c r="B22141" s="1"/>
      <c r="C22141" s="1"/>
      <c r="D22141" s="8"/>
      <c r="E22141" s="1"/>
      <c r="F22141" s="1"/>
      <c r="G22141" s="1"/>
      <c r="H22141" s="1"/>
    </row>
    <row r="22142">
      <c r="A22142" s="1"/>
      <c r="B22142" s="1"/>
      <c r="C22142" s="1"/>
      <c r="D22142" s="8"/>
      <c r="E22142" s="1"/>
      <c r="F22142" s="1"/>
      <c r="G22142" s="1"/>
      <c r="H22142" s="1"/>
    </row>
    <row r="22143">
      <c r="A22143" s="1"/>
      <c r="B22143" s="1"/>
      <c r="C22143" s="1"/>
      <c r="D22143" s="8"/>
      <c r="E22143" s="1"/>
      <c r="F22143" s="1"/>
      <c r="G22143" s="1"/>
      <c r="H22143" s="1"/>
    </row>
    <row r="22144">
      <c r="A22144" s="1"/>
      <c r="B22144" s="1"/>
      <c r="C22144" s="1"/>
      <c r="D22144" s="8"/>
      <c r="E22144" s="1"/>
      <c r="F22144" s="1"/>
      <c r="G22144" s="1"/>
      <c r="H22144" s="1"/>
    </row>
    <row r="22145">
      <c r="A22145" s="1"/>
      <c r="B22145" s="1"/>
      <c r="C22145" s="1"/>
      <c r="D22145" s="8"/>
      <c r="E22145" s="1"/>
      <c r="F22145" s="1"/>
      <c r="G22145" s="1"/>
      <c r="H22145" s="1"/>
    </row>
    <row r="22146">
      <c r="A22146" s="1"/>
      <c r="B22146" s="1"/>
      <c r="C22146" s="1"/>
      <c r="D22146" s="8"/>
      <c r="E22146" s="1"/>
      <c r="F22146" s="1"/>
      <c r="G22146" s="1"/>
      <c r="H22146" s="1"/>
    </row>
    <row r="22147">
      <c r="A22147" s="1"/>
      <c r="B22147" s="1"/>
      <c r="C22147" s="1"/>
      <c r="D22147" s="8"/>
      <c r="E22147" s="1"/>
      <c r="F22147" s="1"/>
      <c r="G22147" s="1"/>
      <c r="H22147" s="1"/>
    </row>
    <row r="22148">
      <c r="A22148" s="1"/>
      <c r="B22148" s="1"/>
      <c r="C22148" s="1"/>
      <c r="D22148" s="8"/>
      <c r="E22148" s="1"/>
      <c r="F22148" s="1"/>
      <c r="G22148" s="1"/>
      <c r="H22148" s="1"/>
    </row>
    <row r="22149">
      <c r="A22149" s="1"/>
      <c r="B22149" s="1"/>
      <c r="C22149" s="1"/>
      <c r="D22149" s="8"/>
      <c r="E22149" s="1"/>
      <c r="F22149" s="1"/>
      <c r="G22149" s="1"/>
      <c r="H22149" s="1"/>
    </row>
    <row r="22150">
      <c r="A22150" s="1"/>
      <c r="B22150" s="1"/>
      <c r="C22150" s="1"/>
      <c r="D22150" s="8"/>
      <c r="E22150" s="1"/>
      <c r="F22150" s="1"/>
      <c r="G22150" s="1"/>
      <c r="H22150" s="1"/>
    </row>
    <row r="22151">
      <c r="A22151" s="1"/>
      <c r="B22151" s="1"/>
      <c r="C22151" s="1"/>
      <c r="D22151" s="8"/>
      <c r="E22151" s="1"/>
      <c r="F22151" s="1"/>
      <c r="G22151" s="1"/>
      <c r="H22151" s="1"/>
    </row>
    <row r="22152">
      <c r="A22152" s="1"/>
      <c r="B22152" s="1"/>
      <c r="C22152" s="1"/>
      <c r="D22152" s="8"/>
      <c r="E22152" s="1"/>
      <c r="F22152" s="1"/>
      <c r="G22152" s="1"/>
      <c r="H22152" s="1"/>
    </row>
    <row r="22153">
      <c r="A22153" s="1"/>
      <c r="B22153" s="1"/>
      <c r="C22153" s="1"/>
      <c r="D22153" s="8"/>
      <c r="E22153" s="1"/>
      <c r="F22153" s="1"/>
      <c r="G22153" s="1"/>
      <c r="H22153" s="1"/>
    </row>
    <row r="22154">
      <c r="A22154" s="1"/>
      <c r="B22154" s="1"/>
      <c r="C22154" s="1"/>
      <c r="D22154" s="8"/>
      <c r="E22154" s="1"/>
      <c r="F22154" s="1"/>
      <c r="G22154" s="1"/>
      <c r="H22154" s="1"/>
    </row>
    <row r="22155">
      <c r="A22155" s="1"/>
      <c r="B22155" s="1"/>
      <c r="C22155" s="1"/>
      <c r="D22155" s="8"/>
      <c r="E22155" s="1"/>
      <c r="F22155" s="1"/>
      <c r="G22155" s="1"/>
      <c r="H22155" s="1"/>
    </row>
    <row r="22156">
      <c r="A22156" s="1"/>
      <c r="B22156" s="1"/>
      <c r="C22156" s="1"/>
      <c r="D22156" s="8"/>
      <c r="E22156" s="1"/>
      <c r="F22156" s="1"/>
      <c r="G22156" s="1"/>
      <c r="H22156" s="1"/>
    </row>
    <row r="22157">
      <c r="A22157" s="1"/>
      <c r="B22157" s="1"/>
      <c r="C22157" s="1"/>
      <c r="D22157" s="8"/>
      <c r="E22157" s="1"/>
      <c r="F22157" s="1"/>
      <c r="G22157" s="1"/>
      <c r="H22157" s="1"/>
    </row>
    <row r="22158">
      <c r="A22158" s="1"/>
      <c r="B22158" s="1"/>
      <c r="C22158" s="1"/>
      <c r="D22158" s="8"/>
      <c r="E22158" s="1"/>
      <c r="F22158" s="1"/>
      <c r="G22158" s="1"/>
      <c r="H22158" s="1"/>
    </row>
    <row r="22159">
      <c r="A22159" s="1"/>
      <c r="B22159" s="1"/>
      <c r="C22159" s="1"/>
      <c r="D22159" s="8"/>
      <c r="E22159" s="1"/>
      <c r="F22159" s="1"/>
      <c r="G22159" s="1"/>
      <c r="H22159" s="1"/>
    </row>
    <row r="22160">
      <c r="A22160" s="1"/>
      <c r="B22160" s="1"/>
      <c r="C22160" s="1"/>
      <c r="D22160" s="8"/>
      <c r="E22160" s="1"/>
      <c r="F22160" s="1"/>
      <c r="G22160" s="1"/>
      <c r="H22160" s="1"/>
    </row>
    <row r="22161">
      <c r="A22161" s="1"/>
      <c r="B22161" s="1"/>
      <c r="C22161" s="1"/>
      <c r="D22161" s="8"/>
      <c r="E22161" s="1"/>
      <c r="F22161" s="1"/>
      <c r="G22161" s="1"/>
      <c r="H22161" s="1"/>
    </row>
    <row r="22162">
      <c r="A22162" s="1"/>
      <c r="B22162" s="1"/>
      <c r="C22162" s="1"/>
      <c r="D22162" s="8"/>
      <c r="E22162" s="1"/>
      <c r="F22162" s="1"/>
      <c r="G22162" s="1"/>
      <c r="H22162" s="1"/>
    </row>
    <row r="22163">
      <c r="A22163" s="1"/>
      <c r="B22163" s="1"/>
      <c r="C22163" s="1"/>
      <c r="D22163" s="8"/>
      <c r="E22163" s="1"/>
      <c r="F22163" s="1"/>
      <c r="G22163" s="1"/>
      <c r="H22163" s="1"/>
    </row>
    <row r="22164">
      <c r="A22164" s="1"/>
      <c r="B22164" s="1"/>
      <c r="C22164" s="1"/>
      <c r="D22164" s="8"/>
      <c r="E22164" s="1"/>
      <c r="F22164" s="1"/>
      <c r="G22164" s="1"/>
      <c r="H22164" s="1"/>
    </row>
    <row r="22165">
      <c r="A22165" s="1"/>
      <c r="B22165" s="1"/>
      <c r="C22165" s="1"/>
      <c r="D22165" s="8"/>
      <c r="E22165" s="1"/>
      <c r="F22165" s="1"/>
      <c r="G22165" s="1"/>
      <c r="H22165" s="1"/>
    </row>
    <row r="22166">
      <c r="A22166" s="1"/>
      <c r="B22166" s="1"/>
      <c r="C22166" s="1"/>
      <c r="D22166" s="8"/>
      <c r="E22166" s="1"/>
      <c r="F22166" s="1"/>
      <c r="G22166" s="1"/>
      <c r="H22166" s="1"/>
    </row>
    <row r="22167">
      <c r="A22167" s="1"/>
      <c r="B22167" s="1"/>
      <c r="C22167" s="1"/>
      <c r="D22167" s="8"/>
      <c r="E22167" s="1"/>
      <c r="F22167" s="1"/>
      <c r="G22167" s="1"/>
      <c r="H22167" s="1"/>
    </row>
    <row r="22168">
      <c r="A22168" s="1"/>
      <c r="B22168" s="1"/>
      <c r="C22168" s="1"/>
      <c r="D22168" s="8"/>
      <c r="E22168" s="1"/>
      <c r="F22168" s="1"/>
      <c r="G22168" s="1"/>
      <c r="H22168" s="1"/>
    </row>
    <row r="22169">
      <c r="A22169" s="1"/>
      <c r="B22169" s="1"/>
      <c r="C22169" s="1"/>
      <c r="D22169" s="8"/>
      <c r="E22169" s="1"/>
      <c r="F22169" s="1"/>
      <c r="G22169" s="1"/>
      <c r="H22169" s="1"/>
    </row>
    <row r="22170">
      <c r="A22170" s="1"/>
      <c r="B22170" s="1"/>
      <c r="C22170" s="1"/>
      <c r="D22170" s="8"/>
      <c r="E22170" s="1"/>
      <c r="F22170" s="1"/>
      <c r="G22170" s="1"/>
      <c r="H22170" s="1"/>
    </row>
    <row r="22171">
      <c r="A22171" s="1"/>
      <c r="B22171" s="1"/>
      <c r="C22171" s="1"/>
      <c r="D22171" s="8"/>
      <c r="E22171" s="1"/>
      <c r="F22171" s="1"/>
      <c r="G22171" s="1"/>
      <c r="H22171" s="1"/>
    </row>
    <row r="22172">
      <c r="A22172" s="1"/>
      <c r="B22172" s="1"/>
      <c r="C22172" s="1"/>
      <c r="D22172" s="8"/>
      <c r="E22172" s="1"/>
      <c r="F22172" s="1"/>
      <c r="G22172" s="1"/>
      <c r="H22172" s="1"/>
    </row>
    <row r="22173">
      <c r="A22173" s="1"/>
      <c r="B22173" s="1"/>
      <c r="C22173" s="1"/>
      <c r="D22173" s="8"/>
      <c r="E22173" s="1"/>
      <c r="F22173" s="1"/>
      <c r="G22173" s="1"/>
      <c r="H22173" s="1"/>
    </row>
    <row r="22174">
      <c r="A22174" s="1"/>
      <c r="B22174" s="1"/>
      <c r="C22174" s="1"/>
      <c r="D22174" s="8"/>
      <c r="E22174" s="1"/>
      <c r="F22174" s="1"/>
      <c r="G22174" s="1"/>
      <c r="H22174" s="1"/>
    </row>
    <row r="22175">
      <c r="A22175" s="1"/>
      <c r="B22175" s="1"/>
      <c r="C22175" s="1"/>
      <c r="D22175" s="8"/>
      <c r="E22175" s="1"/>
      <c r="F22175" s="1"/>
      <c r="G22175" s="1"/>
      <c r="H22175" s="1"/>
    </row>
    <row r="22176">
      <c r="A22176" s="1"/>
      <c r="B22176" s="1"/>
      <c r="C22176" s="1"/>
      <c r="D22176" s="8"/>
      <c r="E22176" s="1"/>
      <c r="F22176" s="1"/>
      <c r="G22176" s="1"/>
      <c r="H22176" s="1"/>
    </row>
    <row r="22177">
      <c r="A22177" s="1"/>
      <c r="B22177" s="1"/>
      <c r="C22177" s="1"/>
      <c r="D22177" s="8"/>
      <c r="E22177" s="1"/>
      <c r="F22177" s="1"/>
      <c r="G22177" s="1"/>
      <c r="H22177" s="1"/>
    </row>
    <row r="22178">
      <c r="A22178" s="1"/>
      <c r="B22178" s="1"/>
      <c r="C22178" s="1"/>
      <c r="D22178" s="8"/>
      <c r="E22178" s="1"/>
      <c r="F22178" s="1"/>
      <c r="G22178" s="1"/>
      <c r="H22178" s="1"/>
    </row>
    <row r="22179">
      <c r="A22179" s="1"/>
      <c r="B22179" s="1"/>
      <c r="C22179" s="1"/>
      <c r="D22179" s="8"/>
      <c r="E22179" s="1"/>
      <c r="F22179" s="1"/>
      <c r="G22179" s="1"/>
      <c r="H22179" s="1"/>
    </row>
    <row r="22180">
      <c r="A22180" s="1"/>
      <c r="B22180" s="1"/>
      <c r="C22180" s="1"/>
      <c r="D22180" s="8"/>
      <c r="E22180" s="1"/>
      <c r="F22180" s="1"/>
      <c r="G22180" s="1"/>
      <c r="H22180" s="1"/>
    </row>
    <row r="22181">
      <c r="A22181" s="1"/>
      <c r="B22181" s="1"/>
      <c r="C22181" s="1"/>
      <c r="D22181" s="8"/>
      <c r="E22181" s="1"/>
      <c r="F22181" s="1"/>
      <c r="G22181" s="1"/>
      <c r="H22181" s="1"/>
    </row>
    <row r="22182">
      <c r="A22182" s="1"/>
      <c r="B22182" s="1"/>
      <c r="C22182" s="1"/>
      <c r="D22182" s="8"/>
      <c r="E22182" s="1"/>
      <c r="F22182" s="1"/>
      <c r="G22182" s="1"/>
      <c r="H22182" s="1"/>
    </row>
    <row r="22183">
      <c r="A22183" s="1"/>
      <c r="B22183" s="1"/>
      <c r="C22183" s="1"/>
      <c r="D22183" s="8"/>
      <c r="E22183" s="1"/>
      <c r="F22183" s="1"/>
      <c r="G22183" s="1"/>
      <c r="H22183" s="1"/>
    </row>
    <row r="22184">
      <c r="A22184" s="1"/>
      <c r="B22184" s="1"/>
      <c r="C22184" s="1"/>
      <c r="D22184" s="8"/>
      <c r="E22184" s="1"/>
      <c r="F22184" s="1"/>
      <c r="G22184" s="1"/>
      <c r="H22184" s="1"/>
    </row>
    <row r="22185">
      <c r="A22185" s="1"/>
      <c r="B22185" s="1"/>
      <c r="C22185" s="1"/>
      <c r="D22185" s="8"/>
      <c r="E22185" s="1"/>
      <c r="F22185" s="1"/>
      <c r="G22185" s="1"/>
      <c r="H22185" s="1"/>
    </row>
    <row r="22186">
      <c r="A22186" s="1"/>
      <c r="B22186" s="1"/>
      <c r="C22186" s="1"/>
      <c r="D22186" s="8"/>
      <c r="E22186" s="1"/>
      <c r="F22186" s="1"/>
      <c r="G22186" s="1"/>
      <c r="H22186" s="1"/>
    </row>
    <row r="22187">
      <c r="A22187" s="1"/>
      <c r="B22187" s="1"/>
      <c r="C22187" s="1"/>
      <c r="D22187" s="8"/>
      <c r="E22187" s="1"/>
      <c r="F22187" s="1"/>
      <c r="G22187" s="1"/>
      <c r="H22187" s="1"/>
    </row>
    <row r="22188">
      <c r="A22188" s="1"/>
      <c r="B22188" s="1"/>
      <c r="C22188" s="1"/>
      <c r="D22188" s="8"/>
      <c r="E22188" s="1"/>
      <c r="F22188" s="1"/>
      <c r="G22188" s="1"/>
      <c r="H22188" s="1"/>
    </row>
    <row r="22189">
      <c r="A22189" s="1"/>
      <c r="B22189" s="1"/>
      <c r="C22189" s="1"/>
      <c r="D22189" s="8"/>
      <c r="E22189" s="1"/>
      <c r="F22189" s="1"/>
      <c r="G22189" s="1"/>
      <c r="H22189" s="1"/>
    </row>
    <row r="22190">
      <c r="A22190" s="1"/>
      <c r="B22190" s="1"/>
      <c r="C22190" s="1"/>
      <c r="D22190" s="8"/>
      <c r="E22190" s="1"/>
      <c r="F22190" s="1"/>
      <c r="G22190" s="1"/>
      <c r="H22190" s="1"/>
    </row>
    <row r="22191">
      <c r="A22191" s="1"/>
      <c r="B22191" s="1"/>
      <c r="C22191" s="1"/>
      <c r="D22191" s="8"/>
      <c r="E22191" s="1"/>
      <c r="F22191" s="1"/>
      <c r="G22191" s="1"/>
      <c r="H22191" s="1"/>
    </row>
    <row r="22192">
      <c r="A22192" s="1"/>
      <c r="B22192" s="1"/>
      <c r="C22192" s="1"/>
      <c r="D22192" s="8"/>
      <c r="E22192" s="1"/>
      <c r="F22192" s="1"/>
      <c r="G22192" s="1"/>
      <c r="H22192" s="1"/>
    </row>
    <row r="22193">
      <c r="A22193" s="1"/>
      <c r="B22193" s="1"/>
      <c r="C22193" s="1"/>
      <c r="D22193" s="8"/>
      <c r="E22193" s="1"/>
      <c r="F22193" s="1"/>
      <c r="G22193" s="1"/>
      <c r="H22193" s="1"/>
    </row>
    <row r="22194">
      <c r="A22194" s="1"/>
      <c r="B22194" s="1"/>
      <c r="C22194" s="1"/>
      <c r="D22194" s="8"/>
      <c r="E22194" s="1"/>
      <c r="F22194" s="1"/>
      <c r="G22194" s="1"/>
      <c r="H22194" s="1"/>
    </row>
    <row r="22195">
      <c r="A22195" s="1"/>
      <c r="B22195" s="1"/>
      <c r="C22195" s="1"/>
      <c r="D22195" s="8"/>
      <c r="E22195" s="1"/>
      <c r="F22195" s="1"/>
      <c r="G22195" s="1"/>
      <c r="H22195" s="1"/>
    </row>
    <row r="22196">
      <c r="A22196" s="1"/>
      <c r="B22196" s="1"/>
      <c r="C22196" s="1"/>
      <c r="D22196" s="8"/>
      <c r="E22196" s="1"/>
      <c r="F22196" s="1"/>
      <c r="G22196" s="1"/>
      <c r="H22196" s="1"/>
    </row>
    <row r="22197">
      <c r="A22197" s="1"/>
      <c r="B22197" s="1"/>
      <c r="C22197" s="1"/>
      <c r="D22197" s="8"/>
      <c r="E22197" s="1"/>
      <c r="F22197" s="1"/>
      <c r="G22197" s="1"/>
      <c r="H22197" s="1"/>
    </row>
    <row r="22198">
      <c r="A22198" s="1"/>
      <c r="B22198" s="1"/>
      <c r="C22198" s="1"/>
      <c r="D22198" s="8"/>
      <c r="E22198" s="1"/>
      <c r="F22198" s="1"/>
      <c r="G22198" s="1"/>
      <c r="H22198" s="1"/>
    </row>
    <row r="22199">
      <c r="A22199" s="1"/>
      <c r="B22199" s="1"/>
      <c r="C22199" s="1"/>
      <c r="D22199" s="8"/>
      <c r="E22199" s="1"/>
      <c r="F22199" s="1"/>
      <c r="G22199" s="1"/>
      <c r="H22199" s="1"/>
    </row>
    <row r="22200">
      <c r="A22200" s="1"/>
      <c r="B22200" s="1"/>
      <c r="C22200" s="1"/>
      <c r="D22200" s="8"/>
      <c r="E22200" s="1"/>
      <c r="F22200" s="1"/>
      <c r="G22200" s="1"/>
      <c r="H22200" s="1"/>
    </row>
    <row r="22201">
      <c r="A22201" s="1"/>
      <c r="B22201" s="1"/>
      <c r="C22201" s="1"/>
      <c r="D22201" s="8"/>
      <c r="E22201" s="1"/>
      <c r="F22201" s="1"/>
      <c r="G22201" s="1"/>
      <c r="H22201" s="1"/>
    </row>
    <row r="22202">
      <c r="A22202" s="1"/>
      <c r="B22202" s="1"/>
      <c r="C22202" s="1"/>
      <c r="D22202" s="8"/>
      <c r="E22202" s="1"/>
      <c r="F22202" s="1"/>
      <c r="G22202" s="1"/>
      <c r="H22202" s="1"/>
    </row>
    <row r="22203">
      <c r="A22203" s="1"/>
      <c r="B22203" s="1"/>
      <c r="C22203" s="1"/>
      <c r="D22203" s="8"/>
      <c r="E22203" s="1"/>
      <c r="F22203" s="1"/>
      <c r="G22203" s="1"/>
      <c r="H22203" s="1"/>
    </row>
    <row r="22204">
      <c r="A22204" s="1"/>
      <c r="B22204" s="1"/>
      <c r="C22204" s="1"/>
      <c r="D22204" s="8"/>
      <c r="E22204" s="1"/>
      <c r="F22204" s="1"/>
      <c r="G22204" s="1"/>
      <c r="H22204" s="1"/>
    </row>
    <row r="22205">
      <c r="A22205" s="1"/>
      <c r="B22205" s="1"/>
      <c r="C22205" s="1"/>
      <c r="D22205" s="8"/>
      <c r="E22205" s="1"/>
      <c r="F22205" s="1"/>
      <c r="G22205" s="1"/>
      <c r="H22205" s="1"/>
    </row>
    <row r="22206">
      <c r="A22206" s="1"/>
      <c r="B22206" s="1"/>
      <c r="C22206" s="1"/>
      <c r="D22206" s="8"/>
      <c r="E22206" s="1"/>
      <c r="F22206" s="1"/>
      <c r="G22206" s="1"/>
      <c r="H22206" s="1"/>
    </row>
    <row r="22207">
      <c r="A22207" s="1"/>
      <c r="B22207" s="1"/>
      <c r="C22207" s="1"/>
      <c r="D22207" s="8"/>
      <c r="E22207" s="1"/>
      <c r="F22207" s="1"/>
      <c r="G22207" s="1"/>
      <c r="H22207" s="1"/>
    </row>
    <row r="22208">
      <c r="A22208" s="1"/>
      <c r="B22208" s="1"/>
      <c r="C22208" s="1"/>
      <c r="D22208" s="8"/>
      <c r="E22208" s="1"/>
      <c r="F22208" s="1"/>
      <c r="G22208" s="1"/>
      <c r="H22208" s="1"/>
    </row>
    <row r="22209">
      <c r="A22209" s="1"/>
      <c r="B22209" s="1"/>
      <c r="C22209" s="1"/>
      <c r="D22209" s="8"/>
      <c r="E22209" s="1"/>
      <c r="F22209" s="1"/>
      <c r="G22209" s="1"/>
      <c r="H22209" s="1"/>
    </row>
    <row r="22210">
      <c r="A22210" s="1"/>
      <c r="B22210" s="1"/>
      <c r="C22210" s="1"/>
      <c r="D22210" s="8"/>
      <c r="E22210" s="1"/>
      <c r="F22210" s="1"/>
      <c r="G22210" s="1"/>
      <c r="H22210" s="1"/>
    </row>
    <row r="22211">
      <c r="A22211" s="1"/>
      <c r="B22211" s="1"/>
      <c r="C22211" s="1"/>
      <c r="D22211" s="8"/>
      <c r="E22211" s="1"/>
      <c r="F22211" s="1"/>
      <c r="G22211" s="1"/>
      <c r="H22211" s="1"/>
    </row>
    <row r="22212">
      <c r="A22212" s="1"/>
      <c r="B22212" s="1"/>
      <c r="C22212" s="1"/>
      <c r="D22212" s="8"/>
      <c r="E22212" s="1"/>
      <c r="F22212" s="1"/>
      <c r="G22212" s="1"/>
      <c r="H22212" s="1"/>
    </row>
    <row r="22213">
      <c r="A22213" s="1"/>
      <c r="B22213" s="1"/>
      <c r="C22213" s="1"/>
      <c r="D22213" s="8"/>
      <c r="E22213" s="1"/>
      <c r="F22213" s="1"/>
      <c r="G22213" s="1"/>
      <c r="H22213" s="1"/>
    </row>
    <row r="22214">
      <c r="A22214" s="1"/>
      <c r="B22214" s="1"/>
      <c r="C22214" s="1"/>
      <c r="D22214" s="8"/>
      <c r="E22214" s="1"/>
      <c r="F22214" s="1"/>
      <c r="G22214" s="1"/>
      <c r="H22214" s="1"/>
    </row>
    <row r="22215">
      <c r="A22215" s="1"/>
      <c r="B22215" s="1"/>
      <c r="C22215" s="1"/>
      <c r="D22215" s="8"/>
      <c r="E22215" s="1"/>
      <c r="F22215" s="1"/>
      <c r="G22215" s="1"/>
      <c r="H22215" s="1"/>
    </row>
    <row r="22216">
      <c r="A22216" s="1"/>
      <c r="B22216" s="1"/>
      <c r="C22216" s="1"/>
      <c r="D22216" s="8"/>
      <c r="E22216" s="1"/>
      <c r="F22216" s="1"/>
      <c r="G22216" s="1"/>
      <c r="H22216" s="1"/>
    </row>
    <row r="22217">
      <c r="A22217" s="1"/>
      <c r="B22217" s="1"/>
      <c r="C22217" s="1"/>
      <c r="D22217" s="8"/>
      <c r="E22217" s="1"/>
      <c r="F22217" s="1"/>
      <c r="G22217" s="1"/>
      <c r="H22217" s="1"/>
    </row>
    <row r="22218">
      <c r="A22218" s="1"/>
      <c r="B22218" s="1"/>
      <c r="C22218" s="1"/>
      <c r="D22218" s="8"/>
      <c r="E22218" s="1"/>
      <c r="F22218" s="1"/>
      <c r="G22218" s="1"/>
      <c r="H22218" s="1"/>
    </row>
    <row r="22219">
      <c r="A22219" s="1"/>
      <c r="B22219" s="1"/>
      <c r="C22219" s="1"/>
      <c r="D22219" s="8"/>
      <c r="E22219" s="1"/>
      <c r="F22219" s="1"/>
      <c r="G22219" s="1"/>
      <c r="H22219" s="1"/>
    </row>
    <row r="22220">
      <c r="A22220" s="1"/>
      <c r="B22220" s="1"/>
      <c r="C22220" s="1"/>
      <c r="D22220" s="8"/>
      <c r="E22220" s="1"/>
      <c r="F22220" s="1"/>
      <c r="G22220" s="1"/>
      <c r="H22220" s="1"/>
    </row>
    <row r="22221">
      <c r="A22221" s="1"/>
      <c r="B22221" s="1"/>
      <c r="C22221" s="1"/>
      <c r="D22221" s="8"/>
      <c r="E22221" s="1"/>
      <c r="F22221" s="1"/>
      <c r="G22221" s="1"/>
      <c r="H22221" s="1"/>
    </row>
    <row r="22222">
      <c r="A22222" s="1"/>
      <c r="B22222" s="1"/>
      <c r="C22222" s="1"/>
      <c r="D22222" s="8"/>
      <c r="E22222" s="1"/>
      <c r="F22222" s="1"/>
      <c r="G22222" s="1"/>
      <c r="H22222" s="1"/>
    </row>
    <row r="22223">
      <c r="A22223" s="1"/>
      <c r="B22223" s="1"/>
      <c r="C22223" s="1"/>
      <c r="D22223" s="8"/>
      <c r="E22223" s="1"/>
      <c r="F22223" s="1"/>
      <c r="G22223" s="1"/>
      <c r="H22223" s="1"/>
    </row>
    <row r="22224">
      <c r="A22224" s="1"/>
      <c r="B22224" s="1"/>
      <c r="C22224" s="1"/>
      <c r="D22224" s="8"/>
      <c r="E22224" s="1"/>
      <c r="F22224" s="1"/>
      <c r="G22224" s="1"/>
      <c r="H22224" s="1"/>
    </row>
    <row r="22225">
      <c r="A22225" s="1"/>
      <c r="B22225" s="1"/>
      <c r="C22225" s="1"/>
      <c r="D22225" s="8"/>
      <c r="E22225" s="1"/>
      <c r="F22225" s="1"/>
      <c r="G22225" s="1"/>
      <c r="H22225" s="1"/>
    </row>
    <row r="22226">
      <c r="A22226" s="1"/>
      <c r="B22226" s="1"/>
      <c r="C22226" s="1"/>
      <c r="D22226" s="8"/>
      <c r="E22226" s="1"/>
      <c r="F22226" s="1"/>
      <c r="G22226" s="1"/>
      <c r="H22226" s="1"/>
    </row>
    <row r="22227">
      <c r="A22227" s="1"/>
      <c r="B22227" s="1"/>
      <c r="C22227" s="1"/>
      <c r="D22227" s="8"/>
      <c r="E22227" s="1"/>
      <c r="F22227" s="1"/>
      <c r="G22227" s="1"/>
      <c r="H22227" s="1"/>
    </row>
    <row r="22228">
      <c r="A22228" s="1"/>
      <c r="B22228" s="1"/>
      <c r="C22228" s="1"/>
      <c r="D22228" s="8"/>
      <c r="E22228" s="1"/>
      <c r="F22228" s="1"/>
      <c r="G22228" s="1"/>
      <c r="H22228" s="1"/>
    </row>
    <row r="22229">
      <c r="A22229" s="1"/>
      <c r="B22229" s="1"/>
      <c r="C22229" s="1"/>
      <c r="D22229" s="8"/>
      <c r="E22229" s="1"/>
      <c r="F22229" s="1"/>
      <c r="G22229" s="1"/>
      <c r="H22229" s="1"/>
    </row>
    <row r="22230">
      <c r="A22230" s="1"/>
      <c r="B22230" s="1"/>
      <c r="C22230" s="1"/>
      <c r="D22230" s="8"/>
      <c r="E22230" s="1"/>
      <c r="F22230" s="1"/>
      <c r="G22230" s="1"/>
      <c r="H22230" s="1"/>
    </row>
    <row r="22231">
      <c r="A22231" s="1"/>
      <c r="B22231" s="1"/>
      <c r="C22231" s="1"/>
      <c r="D22231" s="8"/>
      <c r="E22231" s="1"/>
      <c r="F22231" s="1"/>
      <c r="G22231" s="1"/>
      <c r="H22231" s="1"/>
    </row>
    <row r="22232">
      <c r="A22232" s="1"/>
      <c r="B22232" s="1"/>
      <c r="C22232" s="1"/>
      <c r="D22232" s="8"/>
      <c r="E22232" s="1"/>
      <c r="F22232" s="1"/>
      <c r="G22232" s="1"/>
      <c r="H22232" s="1"/>
    </row>
    <row r="22233">
      <c r="A22233" s="1"/>
      <c r="B22233" s="1"/>
      <c r="C22233" s="1"/>
      <c r="D22233" s="8"/>
      <c r="E22233" s="1"/>
      <c r="F22233" s="1"/>
      <c r="G22233" s="1"/>
      <c r="H22233" s="1"/>
    </row>
    <row r="22234">
      <c r="A22234" s="1"/>
      <c r="B22234" s="1"/>
      <c r="C22234" s="1"/>
      <c r="D22234" s="8"/>
      <c r="E22234" s="1"/>
      <c r="F22234" s="1"/>
      <c r="G22234" s="1"/>
      <c r="H22234" s="1"/>
    </row>
    <row r="22235">
      <c r="A22235" s="1"/>
      <c r="B22235" s="1"/>
      <c r="C22235" s="1"/>
      <c r="D22235" s="8"/>
      <c r="E22235" s="1"/>
      <c r="F22235" s="1"/>
      <c r="G22235" s="1"/>
      <c r="H22235" s="1"/>
    </row>
    <row r="22236">
      <c r="A22236" s="1"/>
      <c r="B22236" s="1"/>
      <c r="C22236" s="1"/>
      <c r="D22236" s="8"/>
      <c r="E22236" s="1"/>
      <c r="F22236" s="1"/>
      <c r="G22236" s="1"/>
      <c r="H22236" s="1"/>
    </row>
    <row r="22237">
      <c r="A22237" s="1"/>
      <c r="B22237" s="1"/>
      <c r="C22237" s="1"/>
      <c r="D22237" s="8"/>
      <c r="E22237" s="1"/>
      <c r="F22237" s="1"/>
      <c r="G22237" s="1"/>
      <c r="H22237" s="1"/>
    </row>
    <row r="22238">
      <c r="A22238" s="1"/>
      <c r="B22238" s="1"/>
      <c r="C22238" s="1"/>
      <c r="D22238" s="8"/>
      <c r="E22238" s="1"/>
      <c r="F22238" s="1"/>
      <c r="G22238" s="1"/>
      <c r="H22238" s="1"/>
    </row>
    <row r="22239">
      <c r="A22239" s="1"/>
      <c r="B22239" s="1"/>
      <c r="C22239" s="1"/>
      <c r="D22239" s="8"/>
      <c r="E22239" s="1"/>
      <c r="F22239" s="1"/>
      <c r="G22239" s="1"/>
      <c r="H22239" s="1"/>
    </row>
    <row r="22240">
      <c r="A22240" s="1"/>
      <c r="B22240" s="1"/>
      <c r="C22240" s="1"/>
      <c r="D22240" s="8"/>
      <c r="E22240" s="1"/>
      <c r="F22240" s="1"/>
      <c r="G22240" s="1"/>
      <c r="H22240" s="1"/>
    </row>
    <row r="22241">
      <c r="A22241" s="1"/>
      <c r="B22241" s="1"/>
      <c r="C22241" s="1"/>
      <c r="D22241" s="8"/>
      <c r="E22241" s="1"/>
      <c r="F22241" s="1"/>
      <c r="G22241" s="1"/>
      <c r="H22241" s="1"/>
    </row>
    <row r="22242">
      <c r="A22242" s="1"/>
      <c r="B22242" s="1"/>
      <c r="C22242" s="1"/>
      <c r="D22242" s="8"/>
      <c r="E22242" s="1"/>
      <c r="F22242" s="1"/>
      <c r="G22242" s="1"/>
      <c r="H22242" s="1"/>
    </row>
    <row r="22243">
      <c r="A22243" s="1"/>
      <c r="B22243" s="1"/>
      <c r="C22243" s="1"/>
      <c r="D22243" s="8"/>
      <c r="E22243" s="1"/>
      <c r="F22243" s="1"/>
      <c r="G22243" s="1"/>
      <c r="H22243" s="1"/>
    </row>
    <row r="22244">
      <c r="A22244" s="1"/>
      <c r="B22244" s="1"/>
      <c r="C22244" s="1"/>
      <c r="D22244" s="8"/>
      <c r="E22244" s="1"/>
      <c r="F22244" s="1"/>
      <c r="G22244" s="1"/>
      <c r="H22244" s="1"/>
    </row>
    <row r="22245">
      <c r="A22245" s="1"/>
      <c r="B22245" s="1"/>
      <c r="C22245" s="1"/>
      <c r="D22245" s="8"/>
      <c r="E22245" s="1"/>
      <c r="F22245" s="1"/>
      <c r="G22245" s="1"/>
      <c r="H22245" s="1"/>
    </row>
    <row r="22246">
      <c r="A22246" s="1"/>
      <c r="B22246" s="1"/>
      <c r="C22246" s="1"/>
      <c r="D22246" s="8"/>
      <c r="E22246" s="1"/>
      <c r="F22246" s="1"/>
      <c r="G22246" s="1"/>
      <c r="H22246" s="1"/>
    </row>
    <row r="22247">
      <c r="A22247" s="1"/>
      <c r="B22247" s="1"/>
      <c r="C22247" s="1"/>
      <c r="D22247" s="8"/>
      <c r="E22247" s="1"/>
      <c r="F22247" s="1"/>
      <c r="G22247" s="1"/>
      <c r="H22247" s="1"/>
    </row>
    <row r="22248">
      <c r="A22248" s="1"/>
      <c r="B22248" s="1"/>
      <c r="C22248" s="1"/>
      <c r="D22248" s="8"/>
      <c r="E22248" s="1"/>
      <c r="F22248" s="1"/>
      <c r="G22248" s="1"/>
      <c r="H22248" s="1"/>
    </row>
    <row r="22249">
      <c r="A22249" s="1"/>
      <c r="B22249" s="1"/>
      <c r="C22249" s="1"/>
      <c r="D22249" s="8"/>
      <c r="E22249" s="1"/>
      <c r="F22249" s="1"/>
      <c r="G22249" s="1"/>
      <c r="H22249" s="1"/>
    </row>
    <row r="22250">
      <c r="A22250" s="1"/>
      <c r="B22250" s="1"/>
      <c r="C22250" s="1"/>
      <c r="D22250" s="8"/>
      <c r="E22250" s="1"/>
      <c r="F22250" s="1"/>
      <c r="G22250" s="1"/>
      <c r="H22250" s="1"/>
    </row>
    <row r="22251">
      <c r="A22251" s="1"/>
      <c r="B22251" s="1"/>
      <c r="C22251" s="1"/>
      <c r="D22251" s="8"/>
      <c r="E22251" s="1"/>
      <c r="F22251" s="1"/>
      <c r="G22251" s="1"/>
      <c r="H22251" s="1"/>
    </row>
    <row r="22252">
      <c r="A22252" s="1"/>
      <c r="B22252" s="1"/>
      <c r="C22252" s="1"/>
      <c r="D22252" s="8"/>
      <c r="E22252" s="1"/>
      <c r="F22252" s="1"/>
      <c r="G22252" s="1"/>
      <c r="H22252" s="1"/>
    </row>
    <row r="22253">
      <c r="A22253" s="1"/>
      <c r="B22253" s="1"/>
      <c r="C22253" s="1"/>
      <c r="D22253" s="8"/>
      <c r="E22253" s="1"/>
      <c r="F22253" s="1"/>
      <c r="G22253" s="1"/>
      <c r="H22253" s="1"/>
    </row>
    <row r="22254">
      <c r="A22254" s="1"/>
      <c r="B22254" s="1"/>
      <c r="C22254" s="1"/>
      <c r="D22254" s="8"/>
      <c r="E22254" s="1"/>
      <c r="F22254" s="1"/>
      <c r="G22254" s="1"/>
      <c r="H22254" s="1"/>
    </row>
    <row r="22255">
      <c r="A22255" s="1"/>
      <c r="B22255" s="1"/>
      <c r="C22255" s="1"/>
      <c r="D22255" s="8"/>
      <c r="E22255" s="1"/>
      <c r="F22255" s="1"/>
      <c r="G22255" s="1"/>
      <c r="H22255" s="1"/>
    </row>
    <row r="22256">
      <c r="A22256" s="1"/>
      <c r="B22256" s="1"/>
      <c r="C22256" s="1"/>
      <c r="D22256" s="8"/>
      <c r="E22256" s="1"/>
      <c r="F22256" s="1"/>
      <c r="G22256" s="1"/>
      <c r="H22256" s="1"/>
    </row>
    <row r="22257">
      <c r="A22257" s="1"/>
      <c r="B22257" s="1"/>
      <c r="C22257" s="1"/>
      <c r="D22257" s="8"/>
      <c r="E22257" s="1"/>
      <c r="F22257" s="1"/>
      <c r="G22257" s="1"/>
      <c r="H22257" s="1"/>
    </row>
    <row r="22258">
      <c r="A22258" s="1"/>
      <c r="B22258" s="1"/>
      <c r="C22258" s="1"/>
      <c r="D22258" s="8"/>
      <c r="E22258" s="1"/>
      <c r="F22258" s="1"/>
      <c r="G22258" s="1"/>
      <c r="H22258" s="1"/>
    </row>
    <row r="22259">
      <c r="A22259" s="1"/>
      <c r="B22259" s="1"/>
      <c r="C22259" s="1"/>
      <c r="D22259" s="8"/>
      <c r="E22259" s="1"/>
      <c r="F22259" s="1"/>
      <c r="G22259" s="1"/>
      <c r="H22259" s="1"/>
    </row>
    <row r="22260">
      <c r="A22260" s="1"/>
      <c r="B22260" s="1"/>
      <c r="C22260" s="1"/>
      <c r="D22260" s="8"/>
      <c r="E22260" s="1"/>
      <c r="F22260" s="1"/>
      <c r="G22260" s="1"/>
      <c r="H22260" s="1"/>
    </row>
    <row r="22261">
      <c r="A22261" s="1"/>
      <c r="B22261" s="1"/>
      <c r="C22261" s="1"/>
      <c r="D22261" s="8"/>
      <c r="E22261" s="1"/>
      <c r="F22261" s="1"/>
      <c r="G22261" s="1"/>
      <c r="H22261" s="1"/>
    </row>
    <row r="22262">
      <c r="A22262" s="1"/>
      <c r="B22262" s="1"/>
      <c r="C22262" s="1"/>
      <c r="D22262" s="8"/>
      <c r="E22262" s="1"/>
      <c r="F22262" s="1"/>
      <c r="G22262" s="1"/>
      <c r="H22262" s="1"/>
    </row>
    <row r="22263">
      <c r="A22263" s="1"/>
      <c r="B22263" s="1"/>
      <c r="C22263" s="1"/>
      <c r="D22263" s="8"/>
      <c r="E22263" s="1"/>
      <c r="F22263" s="1"/>
      <c r="G22263" s="1"/>
      <c r="H22263" s="1"/>
    </row>
    <row r="22264">
      <c r="A22264" s="1"/>
      <c r="B22264" s="1"/>
      <c r="C22264" s="1"/>
      <c r="D22264" s="8"/>
      <c r="E22264" s="1"/>
      <c r="F22264" s="1"/>
      <c r="G22264" s="1"/>
      <c r="H22264" s="1"/>
    </row>
    <row r="22265">
      <c r="A22265" s="1"/>
      <c r="B22265" s="1"/>
      <c r="C22265" s="1"/>
      <c r="D22265" s="8"/>
      <c r="E22265" s="1"/>
      <c r="F22265" s="1"/>
      <c r="G22265" s="1"/>
      <c r="H22265" s="1"/>
    </row>
    <row r="22266">
      <c r="A22266" s="1"/>
      <c r="B22266" s="1"/>
      <c r="C22266" s="1"/>
      <c r="D22266" s="8"/>
      <c r="E22266" s="1"/>
      <c r="F22266" s="1"/>
      <c r="G22266" s="1"/>
      <c r="H22266" s="1"/>
    </row>
    <row r="22267">
      <c r="A22267" s="1"/>
      <c r="B22267" s="1"/>
      <c r="C22267" s="1"/>
      <c r="D22267" s="8"/>
      <c r="E22267" s="1"/>
      <c r="F22267" s="1"/>
      <c r="G22267" s="1"/>
      <c r="H22267" s="1"/>
    </row>
    <row r="22268">
      <c r="A22268" s="1"/>
      <c r="B22268" s="1"/>
      <c r="C22268" s="1"/>
      <c r="D22268" s="8"/>
      <c r="E22268" s="1"/>
      <c r="F22268" s="1"/>
      <c r="G22268" s="1"/>
      <c r="H22268" s="1"/>
    </row>
    <row r="22269">
      <c r="A22269" s="1"/>
      <c r="B22269" s="1"/>
      <c r="C22269" s="1"/>
      <c r="D22269" s="8"/>
      <c r="E22269" s="1"/>
      <c r="F22269" s="1"/>
      <c r="G22269" s="1"/>
      <c r="H22269" s="1"/>
    </row>
    <row r="22270">
      <c r="A22270" s="1"/>
      <c r="B22270" s="1"/>
      <c r="C22270" s="1"/>
      <c r="D22270" s="8"/>
      <c r="E22270" s="1"/>
      <c r="F22270" s="1"/>
      <c r="G22270" s="1"/>
      <c r="H22270" s="1"/>
    </row>
    <row r="22271">
      <c r="A22271" s="1"/>
      <c r="B22271" s="1"/>
      <c r="C22271" s="1"/>
      <c r="D22271" s="8"/>
      <c r="E22271" s="1"/>
      <c r="F22271" s="1"/>
      <c r="G22271" s="1"/>
      <c r="H22271" s="1"/>
    </row>
    <row r="22272">
      <c r="A22272" s="1"/>
      <c r="B22272" s="1"/>
      <c r="C22272" s="1"/>
      <c r="D22272" s="8"/>
      <c r="E22272" s="1"/>
      <c r="F22272" s="1"/>
      <c r="G22272" s="1"/>
      <c r="H22272" s="1"/>
    </row>
    <row r="22273">
      <c r="A22273" s="1"/>
      <c r="B22273" s="1"/>
      <c r="C22273" s="1"/>
      <c r="D22273" s="8"/>
      <c r="E22273" s="1"/>
      <c r="F22273" s="1"/>
      <c r="G22273" s="1"/>
      <c r="H22273" s="1"/>
    </row>
    <row r="22274">
      <c r="A22274" s="1"/>
      <c r="B22274" s="1"/>
      <c r="C22274" s="1"/>
      <c r="D22274" s="8"/>
      <c r="E22274" s="1"/>
      <c r="F22274" s="1"/>
      <c r="G22274" s="1"/>
      <c r="H22274" s="1"/>
    </row>
    <row r="22275">
      <c r="A22275" s="1"/>
      <c r="B22275" s="1"/>
      <c r="C22275" s="1"/>
      <c r="D22275" s="8"/>
      <c r="E22275" s="1"/>
      <c r="F22275" s="1"/>
      <c r="G22275" s="1"/>
      <c r="H22275" s="1"/>
    </row>
    <row r="22276">
      <c r="A22276" s="1"/>
      <c r="B22276" s="1"/>
      <c r="C22276" s="1"/>
      <c r="D22276" s="8"/>
      <c r="E22276" s="1"/>
      <c r="F22276" s="1"/>
      <c r="G22276" s="1"/>
      <c r="H22276" s="1"/>
    </row>
    <row r="22277">
      <c r="A22277" s="1"/>
      <c r="B22277" s="1"/>
      <c r="C22277" s="1"/>
      <c r="D22277" s="8"/>
      <c r="E22277" s="1"/>
      <c r="F22277" s="1"/>
      <c r="G22277" s="1"/>
      <c r="H22277" s="1"/>
    </row>
    <row r="22278">
      <c r="A22278" s="1"/>
      <c r="B22278" s="1"/>
      <c r="C22278" s="1"/>
      <c r="D22278" s="8"/>
      <c r="E22278" s="1"/>
      <c r="F22278" s="1"/>
      <c r="G22278" s="1"/>
      <c r="H22278" s="1"/>
    </row>
    <row r="22279">
      <c r="A22279" s="1"/>
      <c r="B22279" s="1"/>
      <c r="C22279" s="1"/>
      <c r="D22279" s="8"/>
      <c r="E22279" s="1"/>
      <c r="F22279" s="1"/>
      <c r="G22279" s="1"/>
      <c r="H22279" s="1"/>
    </row>
    <row r="22280">
      <c r="A22280" s="1"/>
      <c r="B22280" s="1"/>
      <c r="C22280" s="1"/>
      <c r="D22280" s="8"/>
      <c r="E22280" s="1"/>
      <c r="F22280" s="1"/>
      <c r="G22280" s="1"/>
      <c r="H22280" s="1"/>
    </row>
    <row r="22281">
      <c r="A22281" s="1"/>
      <c r="B22281" s="1"/>
      <c r="C22281" s="1"/>
      <c r="D22281" s="8"/>
      <c r="E22281" s="1"/>
      <c r="F22281" s="1"/>
      <c r="G22281" s="1"/>
      <c r="H22281" s="1"/>
    </row>
    <row r="22282">
      <c r="A22282" s="1"/>
      <c r="B22282" s="1"/>
      <c r="C22282" s="1"/>
      <c r="D22282" s="8"/>
      <c r="E22282" s="1"/>
      <c r="F22282" s="1"/>
      <c r="G22282" s="1"/>
      <c r="H22282" s="1"/>
    </row>
    <row r="22283">
      <c r="A22283" s="1"/>
      <c r="B22283" s="1"/>
      <c r="C22283" s="1"/>
      <c r="D22283" s="8"/>
      <c r="E22283" s="1"/>
      <c r="F22283" s="1"/>
      <c r="G22283" s="1"/>
      <c r="H22283" s="1"/>
    </row>
    <row r="22284">
      <c r="A22284" s="1"/>
      <c r="B22284" s="1"/>
      <c r="C22284" s="1"/>
      <c r="D22284" s="8"/>
      <c r="E22284" s="1"/>
      <c r="F22284" s="1"/>
      <c r="G22284" s="1"/>
      <c r="H22284" s="1"/>
    </row>
    <row r="22285">
      <c r="A22285" s="1"/>
      <c r="B22285" s="1"/>
      <c r="C22285" s="1"/>
      <c r="D22285" s="8"/>
      <c r="E22285" s="1"/>
      <c r="F22285" s="1"/>
      <c r="G22285" s="1"/>
      <c r="H22285" s="1"/>
    </row>
    <row r="22286">
      <c r="A22286" s="1"/>
      <c r="B22286" s="1"/>
      <c r="C22286" s="1"/>
      <c r="D22286" s="8"/>
      <c r="E22286" s="1"/>
      <c r="F22286" s="1"/>
      <c r="G22286" s="1"/>
      <c r="H22286" s="1"/>
    </row>
    <row r="22287">
      <c r="A22287" s="1"/>
      <c r="B22287" s="1"/>
      <c r="C22287" s="1"/>
      <c r="D22287" s="8"/>
      <c r="E22287" s="1"/>
      <c r="F22287" s="1"/>
      <c r="G22287" s="1"/>
      <c r="H22287" s="1"/>
    </row>
    <row r="22288">
      <c r="A22288" s="1"/>
      <c r="B22288" s="1"/>
      <c r="C22288" s="1"/>
      <c r="D22288" s="8"/>
      <c r="E22288" s="1"/>
      <c r="F22288" s="1"/>
      <c r="G22288" s="1"/>
      <c r="H22288" s="1"/>
    </row>
    <row r="22289">
      <c r="A22289" s="1"/>
      <c r="B22289" s="1"/>
      <c r="C22289" s="1"/>
      <c r="D22289" s="8"/>
      <c r="E22289" s="1"/>
      <c r="F22289" s="1"/>
      <c r="G22289" s="1"/>
      <c r="H22289" s="1"/>
    </row>
    <row r="22290">
      <c r="A22290" s="1"/>
      <c r="B22290" s="1"/>
      <c r="C22290" s="1"/>
      <c r="D22290" s="8"/>
      <c r="E22290" s="1"/>
      <c r="F22290" s="1"/>
      <c r="G22290" s="1"/>
      <c r="H22290" s="1"/>
    </row>
    <row r="22291">
      <c r="A22291" s="1"/>
      <c r="B22291" s="1"/>
      <c r="C22291" s="1"/>
      <c r="D22291" s="8"/>
      <c r="E22291" s="1"/>
      <c r="F22291" s="1"/>
      <c r="G22291" s="1"/>
      <c r="H22291" s="1"/>
    </row>
    <row r="22292">
      <c r="A22292" s="1"/>
      <c r="B22292" s="1"/>
      <c r="C22292" s="1"/>
      <c r="D22292" s="8"/>
      <c r="E22292" s="1"/>
      <c r="F22292" s="1"/>
      <c r="G22292" s="1"/>
      <c r="H22292" s="1"/>
    </row>
    <row r="22293">
      <c r="A22293" s="1"/>
      <c r="B22293" s="1"/>
      <c r="C22293" s="1"/>
      <c r="D22293" s="8"/>
      <c r="E22293" s="1"/>
      <c r="F22293" s="1"/>
      <c r="G22293" s="1"/>
      <c r="H22293" s="1"/>
    </row>
    <row r="22294">
      <c r="A22294" s="1"/>
      <c r="B22294" s="1"/>
      <c r="C22294" s="1"/>
      <c r="D22294" s="8"/>
      <c r="E22294" s="1"/>
      <c r="F22294" s="1"/>
      <c r="G22294" s="1"/>
      <c r="H22294" s="1"/>
    </row>
    <row r="22295">
      <c r="A22295" s="1"/>
      <c r="B22295" s="1"/>
      <c r="C22295" s="1"/>
      <c r="D22295" s="8"/>
      <c r="E22295" s="1"/>
      <c r="F22295" s="1"/>
      <c r="G22295" s="1"/>
      <c r="H22295" s="1"/>
    </row>
    <row r="22296">
      <c r="A22296" s="1"/>
      <c r="B22296" s="1"/>
      <c r="C22296" s="1"/>
      <c r="D22296" s="8"/>
      <c r="E22296" s="1"/>
      <c r="F22296" s="1"/>
      <c r="G22296" s="1"/>
      <c r="H22296" s="1"/>
    </row>
    <row r="22297">
      <c r="A22297" s="1"/>
      <c r="B22297" s="1"/>
      <c r="C22297" s="1"/>
      <c r="D22297" s="8"/>
      <c r="E22297" s="1"/>
      <c r="F22297" s="1"/>
      <c r="G22297" s="1"/>
      <c r="H22297" s="1"/>
    </row>
    <row r="22298">
      <c r="A22298" s="1"/>
      <c r="B22298" s="1"/>
      <c r="C22298" s="1"/>
      <c r="D22298" s="8"/>
      <c r="E22298" s="1"/>
      <c r="F22298" s="1"/>
      <c r="G22298" s="1"/>
      <c r="H22298" s="1"/>
    </row>
    <row r="22299">
      <c r="A22299" s="1"/>
      <c r="B22299" s="1"/>
      <c r="C22299" s="1"/>
      <c r="D22299" s="8"/>
      <c r="E22299" s="1"/>
      <c r="F22299" s="1"/>
      <c r="G22299" s="1"/>
      <c r="H22299" s="1"/>
    </row>
    <row r="22300">
      <c r="A22300" s="1"/>
      <c r="B22300" s="1"/>
      <c r="C22300" s="1"/>
      <c r="D22300" s="8"/>
      <c r="E22300" s="1"/>
      <c r="F22300" s="1"/>
      <c r="G22300" s="1"/>
      <c r="H22300" s="1"/>
    </row>
    <row r="22301">
      <c r="A22301" s="1"/>
      <c r="B22301" s="1"/>
      <c r="C22301" s="1"/>
      <c r="D22301" s="8"/>
      <c r="E22301" s="1"/>
      <c r="F22301" s="1"/>
      <c r="G22301" s="1"/>
      <c r="H22301" s="1"/>
    </row>
    <row r="22302">
      <c r="A22302" s="1"/>
      <c r="B22302" s="1"/>
      <c r="C22302" s="1"/>
      <c r="D22302" s="8"/>
      <c r="E22302" s="1"/>
      <c r="F22302" s="1"/>
      <c r="G22302" s="1"/>
      <c r="H22302" s="1"/>
    </row>
    <row r="22303">
      <c r="A22303" s="1"/>
      <c r="B22303" s="1"/>
      <c r="C22303" s="1"/>
      <c r="D22303" s="8"/>
      <c r="E22303" s="1"/>
      <c r="F22303" s="1"/>
      <c r="G22303" s="1"/>
      <c r="H22303" s="1"/>
    </row>
    <row r="22304">
      <c r="A22304" s="1"/>
      <c r="B22304" s="1"/>
      <c r="C22304" s="1"/>
      <c r="D22304" s="8"/>
      <c r="E22304" s="1"/>
      <c r="F22304" s="1"/>
      <c r="G22304" s="1"/>
      <c r="H22304" s="1"/>
    </row>
    <row r="22305">
      <c r="A22305" s="1"/>
      <c r="B22305" s="1"/>
      <c r="C22305" s="1"/>
      <c r="D22305" s="8"/>
      <c r="E22305" s="1"/>
      <c r="F22305" s="1"/>
      <c r="G22305" s="1"/>
      <c r="H22305" s="1"/>
    </row>
    <row r="22306">
      <c r="A22306" s="1"/>
      <c r="B22306" s="1"/>
      <c r="C22306" s="1"/>
      <c r="D22306" s="8"/>
      <c r="E22306" s="1"/>
      <c r="F22306" s="1"/>
      <c r="G22306" s="1"/>
      <c r="H22306" s="1"/>
    </row>
    <row r="22307">
      <c r="A22307" s="1"/>
      <c r="B22307" s="1"/>
      <c r="C22307" s="1"/>
      <c r="D22307" s="8"/>
      <c r="E22307" s="1"/>
      <c r="F22307" s="1"/>
      <c r="G22307" s="1"/>
      <c r="H22307" s="1"/>
    </row>
    <row r="22308">
      <c r="A22308" s="1"/>
      <c r="B22308" s="1"/>
      <c r="C22308" s="1"/>
      <c r="D22308" s="8"/>
      <c r="E22308" s="1"/>
      <c r="F22308" s="1"/>
      <c r="G22308" s="1"/>
      <c r="H22308" s="1"/>
    </row>
    <row r="22309">
      <c r="A22309" s="1"/>
      <c r="B22309" s="1"/>
      <c r="C22309" s="1"/>
      <c r="D22309" s="8"/>
      <c r="E22309" s="1"/>
      <c r="F22309" s="1"/>
      <c r="G22309" s="1"/>
      <c r="H22309" s="1"/>
    </row>
    <row r="22310">
      <c r="A22310" s="1"/>
      <c r="B22310" s="1"/>
      <c r="C22310" s="1"/>
      <c r="D22310" s="8"/>
      <c r="E22310" s="1"/>
      <c r="F22310" s="1"/>
      <c r="G22310" s="1"/>
      <c r="H22310" s="1"/>
    </row>
    <row r="22311">
      <c r="A22311" s="1"/>
      <c r="B22311" s="1"/>
      <c r="C22311" s="1"/>
      <c r="D22311" s="8"/>
      <c r="E22311" s="1"/>
      <c r="F22311" s="1"/>
      <c r="G22311" s="1"/>
      <c r="H22311" s="1"/>
    </row>
    <row r="22312">
      <c r="A22312" s="1"/>
      <c r="B22312" s="1"/>
      <c r="C22312" s="1"/>
      <c r="D22312" s="8"/>
      <c r="E22312" s="1"/>
      <c r="F22312" s="1"/>
      <c r="G22312" s="1"/>
      <c r="H22312" s="1"/>
    </row>
    <row r="22313">
      <c r="A22313" s="1"/>
      <c r="B22313" s="1"/>
      <c r="C22313" s="1"/>
      <c r="D22313" s="8"/>
      <c r="E22313" s="1"/>
      <c r="F22313" s="1"/>
      <c r="G22313" s="1"/>
      <c r="H22313" s="1"/>
    </row>
    <row r="22314">
      <c r="A22314" s="1"/>
      <c r="B22314" s="1"/>
      <c r="C22314" s="1"/>
      <c r="D22314" s="8"/>
      <c r="E22314" s="1"/>
      <c r="F22314" s="1"/>
      <c r="G22314" s="1"/>
      <c r="H22314" s="1"/>
    </row>
    <row r="22315">
      <c r="A22315" s="1"/>
      <c r="B22315" s="1"/>
      <c r="C22315" s="1"/>
      <c r="D22315" s="8"/>
      <c r="E22315" s="1"/>
      <c r="F22315" s="1"/>
      <c r="G22315" s="1"/>
      <c r="H22315" s="1"/>
    </row>
    <row r="22316">
      <c r="A22316" s="1"/>
      <c r="B22316" s="1"/>
      <c r="C22316" s="1"/>
      <c r="D22316" s="8"/>
      <c r="E22316" s="1"/>
      <c r="F22316" s="1"/>
      <c r="G22316" s="1"/>
      <c r="H22316" s="1"/>
    </row>
    <row r="22317">
      <c r="A22317" s="1"/>
      <c r="B22317" s="1"/>
      <c r="C22317" s="1"/>
      <c r="D22317" s="8"/>
      <c r="E22317" s="1"/>
      <c r="F22317" s="1"/>
      <c r="G22317" s="1"/>
      <c r="H22317" s="1"/>
    </row>
    <row r="22318">
      <c r="A22318" s="1"/>
      <c r="B22318" s="1"/>
      <c r="C22318" s="1"/>
      <c r="D22318" s="8"/>
      <c r="E22318" s="1"/>
      <c r="F22318" s="1"/>
      <c r="G22318" s="1"/>
      <c r="H22318" s="1"/>
    </row>
    <row r="22319">
      <c r="A22319" s="1"/>
      <c r="B22319" s="1"/>
      <c r="C22319" s="1"/>
      <c r="D22319" s="8"/>
      <c r="E22319" s="1"/>
      <c r="F22319" s="1"/>
      <c r="G22319" s="1"/>
      <c r="H22319" s="1"/>
    </row>
    <row r="22320">
      <c r="A22320" s="1"/>
      <c r="B22320" s="1"/>
      <c r="C22320" s="1"/>
      <c r="D22320" s="8"/>
      <c r="E22320" s="1"/>
      <c r="F22320" s="1"/>
      <c r="G22320" s="1"/>
      <c r="H22320" s="1"/>
    </row>
    <row r="22321">
      <c r="A22321" s="1"/>
      <c r="B22321" s="1"/>
      <c r="C22321" s="1"/>
      <c r="D22321" s="8"/>
      <c r="E22321" s="1"/>
      <c r="F22321" s="1"/>
      <c r="G22321" s="1"/>
      <c r="H22321" s="1"/>
    </row>
    <row r="22322">
      <c r="A22322" s="1"/>
      <c r="B22322" s="1"/>
      <c r="C22322" s="1"/>
      <c r="D22322" s="8"/>
      <c r="E22322" s="1"/>
      <c r="F22322" s="1"/>
      <c r="G22322" s="1"/>
      <c r="H22322" s="1"/>
    </row>
    <row r="22323">
      <c r="A22323" s="1"/>
      <c r="B22323" s="1"/>
      <c r="C22323" s="1"/>
      <c r="D22323" s="8"/>
      <c r="E22323" s="1"/>
      <c r="F22323" s="1"/>
      <c r="G22323" s="1"/>
      <c r="H22323" s="1"/>
    </row>
    <row r="22324">
      <c r="A22324" s="1"/>
      <c r="B22324" s="1"/>
      <c r="C22324" s="1"/>
      <c r="D22324" s="8"/>
      <c r="E22324" s="1"/>
      <c r="F22324" s="1"/>
      <c r="G22324" s="1"/>
      <c r="H22324" s="1"/>
    </row>
    <row r="22325">
      <c r="A22325" s="1"/>
      <c r="B22325" s="1"/>
      <c r="C22325" s="1"/>
      <c r="D22325" s="8"/>
      <c r="E22325" s="1"/>
      <c r="F22325" s="1"/>
      <c r="G22325" s="1"/>
      <c r="H22325" s="1"/>
    </row>
    <row r="22326">
      <c r="A22326" s="1"/>
      <c r="B22326" s="1"/>
      <c r="C22326" s="1"/>
      <c r="D22326" s="8"/>
      <c r="E22326" s="1"/>
      <c r="F22326" s="1"/>
      <c r="G22326" s="1"/>
      <c r="H22326" s="1"/>
    </row>
    <row r="22327">
      <c r="A22327" s="1"/>
      <c r="B22327" s="1"/>
      <c r="C22327" s="1"/>
      <c r="D22327" s="8"/>
      <c r="E22327" s="1"/>
      <c r="F22327" s="1"/>
      <c r="G22327" s="1"/>
      <c r="H22327" s="1"/>
    </row>
    <row r="22328">
      <c r="A22328" s="1"/>
      <c r="B22328" s="1"/>
      <c r="C22328" s="1"/>
      <c r="D22328" s="8"/>
      <c r="E22328" s="1"/>
      <c r="F22328" s="1"/>
      <c r="G22328" s="1"/>
      <c r="H22328" s="1"/>
    </row>
    <row r="22329">
      <c r="A22329" s="1"/>
      <c r="B22329" s="1"/>
      <c r="C22329" s="1"/>
      <c r="D22329" s="8"/>
      <c r="E22329" s="1"/>
      <c r="F22329" s="1"/>
      <c r="G22329" s="1"/>
      <c r="H22329" s="1"/>
    </row>
    <row r="22330">
      <c r="A22330" s="1"/>
      <c r="B22330" s="1"/>
      <c r="C22330" s="1"/>
      <c r="D22330" s="8"/>
      <c r="E22330" s="1"/>
      <c r="F22330" s="1"/>
      <c r="G22330" s="1"/>
      <c r="H22330" s="1"/>
    </row>
    <row r="22331">
      <c r="A22331" s="1"/>
      <c r="B22331" s="1"/>
      <c r="C22331" s="1"/>
      <c r="D22331" s="8"/>
      <c r="E22331" s="1"/>
      <c r="F22331" s="1"/>
      <c r="G22331" s="1"/>
      <c r="H22331" s="1"/>
    </row>
    <row r="22332">
      <c r="A22332" s="1"/>
      <c r="B22332" s="1"/>
      <c r="C22332" s="1"/>
      <c r="D22332" s="8"/>
      <c r="E22332" s="1"/>
      <c r="F22332" s="1"/>
      <c r="G22332" s="1"/>
      <c r="H22332" s="1"/>
    </row>
    <row r="22333">
      <c r="A22333" s="1"/>
      <c r="B22333" s="1"/>
      <c r="C22333" s="1"/>
      <c r="D22333" s="8"/>
      <c r="E22333" s="1"/>
      <c r="F22333" s="1"/>
      <c r="G22333" s="1"/>
      <c r="H22333" s="1"/>
    </row>
    <row r="22334">
      <c r="A22334" s="1"/>
      <c r="B22334" s="1"/>
      <c r="C22334" s="1"/>
      <c r="D22334" s="8"/>
      <c r="E22334" s="1"/>
      <c r="F22334" s="1"/>
      <c r="G22334" s="1"/>
      <c r="H22334" s="1"/>
    </row>
    <row r="22335">
      <c r="A22335" s="1"/>
      <c r="B22335" s="1"/>
      <c r="C22335" s="1"/>
      <c r="D22335" s="8"/>
      <c r="E22335" s="1"/>
      <c r="F22335" s="1"/>
      <c r="G22335" s="1"/>
      <c r="H22335" s="1"/>
    </row>
    <row r="22336">
      <c r="A22336" s="1"/>
      <c r="B22336" s="1"/>
      <c r="C22336" s="1"/>
      <c r="D22336" s="8"/>
      <c r="E22336" s="1"/>
      <c r="F22336" s="1"/>
      <c r="G22336" s="1"/>
      <c r="H22336" s="1"/>
    </row>
    <row r="22337">
      <c r="A22337" s="1"/>
      <c r="B22337" s="1"/>
      <c r="C22337" s="1"/>
      <c r="D22337" s="8"/>
      <c r="E22337" s="1"/>
      <c r="F22337" s="1"/>
      <c r="G22337" s="1"/>
      <c r="H22337" s="1"/>
    </row>
    <row r="22338">
      <c r="A22338" s="1"/>
      <c r="B22338" s="1"/>
      <c r="C22338" s="1"/>
      <c r="D22338" s="8"/>
      <c r="E22338" s="1"/>
      <c r="F22338" s="1"/>
      <c r="G22338" s="1"/>
      <c r="H22338" s="1"/>
    </row>
    <row r="22339">
      <c r="A22339" s="1"/>
      <c r="B22339" s="1"/>
      <c r="C22339" s="1"/>
      <c r="D22339" s="8"/>
      <c r="E22339" s="1"/>
      <c r="F22339" s="1"/>
      <c r="G22339" s="1"/>
      <c r="H22339" s="1"/>
    </row>
    <row r="22340">
      <c r="A22340" s="1"/>
      <c r="B22340" s="1"/>
      <c r="C22340" s="1"/>
      <c r="D22340" s="8"/>
      <c r="E22340" s="1"/>
      <c r="F22340" s="1"/>
      <c r="G22340" s="1"/>
      <c r="H22340" s="1"/>
    </row>
    <row r="22341">
      <c r="A22341" s="1"/>
      <c r="B22341" s="1"/>
      <c r="C22341" s="1"/>
      <c r="D22341" s="8"/>
      <c r="E22341" s="1"/>
      <c r="F22341" s="1"/>
      <c r="G22341" s="1"/>
      <c r="H22341" s="1"/>
    </row>
    <row r="22342">
      <c r="A22342" s="1"/>
      <c r="B22342" s="1"/>
      <c r="C22342" s="1"/>
      <c r="D22342" s="8"/>
      <c r="E22342" s="1"/>
      <c r="F22342" s="1"/>
      <c r="G22342" s="1"/>
      <c r="H22342" s="1"/>
    </row>
    <row r="22343">
      <c r="A22343" s="1"/>
      <c r="B22343" s="1"/>
      <c r="C22343" s="1"/>
      <c r="D22343" s="8"/>
      <c r="E22343" s="1"/>
      <c r="F22343" s="1"/>
      <c r="G22343" s="1"/>
      <c r="H22343" s="1"/>
    </row>
    <row r="22344">
      <c r="A22344" s="1"/>
      <c r="B22344" s="1"/>
      <c r="C22344" s="1"/>
      <c r="D22344" s="8"/>
      <c r="E22344" s="1"/>
      <c r="F22344" s="1"/>
      <c r="G22344" s="1"/>
      <c r="H22344" s="1"/>
    </row>
    <row r="22345">
      <c r="A22345" s="1"/>
      <c r="B22345" s="1"/>
      <c r="C22345" s="1"/>
      <c r="D22345" s="8"/>
      <c r="E22345" s="1"/>
      <c r="F22345" s="1"/>
      <c r="G22345" s="1"/>
      <c r="H22345" s="1"/>
    </row>
    <row r="22346">
      <c r="A22346" s="1"/>
      <c r="B22346" s="1"/>
      <c r="C22346" s="1"/>
      <c r="D22346" s="8"/>
      <c r="E22346" s="1"/>
      <c r="F22346" s="1"/>
      <c r="G22346" s="1"/>
      <c r="H22346" s="1"/>
    </row>
    <row r="22347">
      <c r="A22347" s="1"/>
      <c r="B22347" s="1"/>
      <c r="C22347" s="1"/>
      <c r="D22347" s="8"/>
      <c r="E22347" s="1"/>
      <c r="F22347" s="1"/>
      <c r="G22347" s="1"/>
      <c r="H22347" s="1"/>
    </row>
    <row r="22348">
      <c r="A22348" s="1"/>
      <c r="B22348" s="1"/>
      <c r="C22348" s="1"/>
      <c r="D22348" s="8"/>
      <c r="E22348" s="1"/>
      <c r="F22348" s="1"/>
      <c r="G22348" s="1"/>
      <c r="H22348" s="1"/>
    </row>
    <row r="22349">
      <c r="A22349" s="1"/>
      <c r="B22349" s="1"/>
      <c r="C22349" s="1"/>
      <c r="D22349" s="8"/>
      <c r="E22349" s="1"/>
      <c r="F22349" s="1"/>
      <c r="G22349" s="1"/>
      <c r="H22349" s="1"/>
    </row>
    <row r="22350">
      <c r="A22350" s="1"/>
      <c r="B22350" s="1"/>
      <c r="C22350" s="1"/>
      <c r="D22350" s="8"/>
      <c r="E22350" s="1"/>
      <c r="F22350" s="1"/>
      <c r="G22350" s="1"/>
      <c r="H22350" s="1"/>
    </row>
    <row r="22351">
      <c r="A22351" s="1"/>
      <c r="B22351" s="1"/>
      <c r="C22351" s="1"/>
      <c r="D22351" s="8"/>
      <c r="E22351" s="1"/>
      <c r="F22351" s="1"/>
      <c r="G22351" s="1"/>
      <c r="H22351" s="1"/>
    </row>
    <row r="22352">
      <c r="A22352" s="1"/>
      <c r="B22352" s="1"/>
      <c r="C22352" s="1"/>
      <c r="D22352" s="8"/>
      <c r="E22352" s="1"/>
      <c r="F22352" s="1"/>
      <c r="G22352" s="1"/>
      <c r="H22352" s="1"/>
    </row>
    <row r="22353">
      <c r="A22353" s="1"/>
      <c r="B22353" s="1"/>
      <c r="C22353" s="1"/>
      <c r="D22353" s="8"/>
      <c r="E22353" s="1"/>
      <c r="F22353" s="1"/>
      <c r="G22353" s="1"/>
      <c r="H22353" s="1"/>
    </row>
    <row r="22354">
      <c r="A22354" s="1"/>
      <c r="B22354" s="1"/>
      <c r="C22354" s="1"/>
      <c r="D22354" s="8"/>
      <c r="E22354" s="1"/>
      <c r="F22354" s="1"/>
      <c r="G22354" s="1"/>
      <c r="H22354" s="1"/>
    </row>
    <row r="22355">
      <c r="A22355" s="1"/>
      <c r="B22355" s="1"/>
      <c r="C22355" s="1"/>
      <c r="D22355" s="8"/>
      <c r="E22355" s="1"/>
      <c r="F22355" s="1"/>
      <c r="G22355" s="1"/>
      <c r="H22355" s="1"/>
    </row>
    <row r="22356">
      <c r="A22356" s="1"/>
      <c r="B22356" s="1"/>
      <c r="C22356" s="1"/>
      <c r="D22356" s="8"/>
      <c r="E22356" s="1"/>
      <c r="F22356" s="1"/>
      <c r="G22356" s="1"/>
      <c r="H22356" s="1"/>
    </row>
    <row r="22357">
      <c r="A22357" s="1"/>
      <c r="B22357" s="1"/>
      <c r="C22357" s="1"/>
      <c r="D22357" s="8"/>
      <c r="E22357" s="1"/>
      <c r="F22357" s="1"/>
      <c r="G22357" s="1"/>
      <c r="H22357" s="1"/>
    </row>
    <row r="22358">
      <c r="A22358" s="1"/>
      <c r="B22358" s="1"/>
      <c r="C22358" s="1"/>
      <c r="D22358" s="8"/>
      <c r="E22358" s="1"/>
      <c r="F22358" s="1"/>
      <c r="G22358" s="1"/>
      <c r="H22358" s="1"/>
    </row>
    <row r="22359">
      <c r="A22359" s="1"/>
      <c r="B22359" s="1"/>
      <c r="C22359" s="1"/>
      <c r="D22359" s="8"/>
      <c r="E22359" s="1"/>
      <c r="F22359" s="1"/>
      <c r="G22359" s="1"/>
      <c r="H22359" s="1"/>
    </row>
    <row r="22360">
      <c r="A22360" s="1"/>
      <c r="B22360" s="1"/>
      <c r="C22360" s="1"/>
      <c r="D22360" s="8"/>
      <c r="E22360" s="1"/>
      <c r="F22360" s="1"/>
      <c r="G22360" s="1"/>
      <c r="H22360" s="1"/>
    </row>
    <row r="22361">
      <c r="A22361" s="1"/>
      <c r="B22361" s="1"/>
      <c r="C22361" s="1"/>
      <c r="D22361" s="8"/>
      <c r="E22361" s="1"/>
      <c r="F22361" s="1"/>
      <c r="G22361" s="1"/>
      <c r="H22361" s="1"/>
    </row>
    <row r="22362">
      <c r="A22362" s="1"/>
      <c r="B22362" s="1"/>
      <c r="C22362" s="1"/>
      <c r="D22362" s="8"/>
      <c r="E22362" s="1"/>
      <c r="F22362" s="1"/>
      <c r="G22362" s="1"/>
      <c r="H22362" s="1"/>
    </row>
    <row r="22363">
      <c r="A22363" s="1"/>
      <c r="B22363" s="1"/>
      <c r="C22363" s="1"/>
      <c r="D22363" s="8"/>
      <c r="E22363" s="1"/>
      <c r="F22363" s="1"/>
      <c r="G22363" s="1"/>
      <c r="H22363" s="1"/>
    </row>
    <row r="22364">
      <c r="A22364" s="1"/>
      <c r="B22364" s="1"/>
      <c r="C22364" s="1"/>
      <c r="D22364" s="8"/>
      <c r="E22364" s="1"/>
      <c r="F22364" s="1"/>
      <c r="G22364" s="1"/>
      <c r="H22364" s="1"/>
    </row>
    <row r="22365">
      <c r="A22365" s="1"/>
      <c r="B22365" s="1"/>
      <c r="C22365" s="1"/>
      <c r="D22365" s="8"/>
      <c r="E22365" s="1"/>
      <c r="F22365" s="1"/>
      <c r="G22365" s="1"/>
      <c r="H22365" s="1"/>
    </row>
    <row r="22366">
      <c r="A22366" s="1"/>
      <c r="B22366" s="1"/>
      <c r="C22366" s="1"/>
      <c r="D22366" s="8"/>
      <c r="E22366" s="1"/>
      <c r="F22366" s="1"/>
      <c r="G22366" s="1"/>
      <c r="H22366" s="1"/>
    </row>
    <row r="22367">
      <c r="A22367" s="1"/>
      <c r="B22367" s="1"/>
      <c r="C22367" s="1"/>
      <c r="D22367" s="8"/>
      <c r="E22367" s="1"/>
      <c r="F22367" s="1"/>
      <c r="G22367" s="1"/>
      <c r="H22367" s="1"/>
    </row>
    <row r="22368">
      <c r="A22368" s="1"/>
      <c r="B22368" s="1"/>
      <c r="C22368" s="1"/>
      <c r="D22368" s="8"/>
      <c r="E22368" s="1"/>
      <c r="F22368" s="1"/>
      <c r="G22368" s="1"/>
      <c r="H22368" s="1"/>
    </row>
    <row r="22369">
      <c r="A22369" s="1"/>
      <c r="B22369" s="1"/>
      <c r="C22369" s="1"/>
      <c r="D22369" s="8"/>
      <c r="E22369" s="1"/>
      <c r="F22369" s="1"/>
      <c r="G22369" s="1"/>
      <c r="H22369" s="1"/>
    </row>
    <row r="22370">
      <c r="A22370" s="1"/>
      <c r="B22370" s="1"/>
      <c r="C22370" s="1"/>
      <c r="D22370" s="8"/>
      <c r="E22370" s="1"/>
      <c r="F22370" s="1"/>
      <c r="G22370" s="1"/>
      <c r="H22370" s="1"/>
    </row>
    <row r="22371">
      <c r="A22371" s="1"/>
      <c r="B22371" s="1"/>
      <c r="C22371" s="1"/>
      <c r="D22371" s="8"/>
      <c r="E22371" s="1"/>
      <c r="F22371" s="1"/>
      <c r="G22371" s="1"/>
      <c r="H22371" s="1"/>
    </row>
    <row r="22372">
      <c r="A22372" s="1"/>
      <c r="B22372" s="1"/>
      <c r="C22372" s="1"/>
      <c r="D22372" s="8"/>
      <c r="E22372" s="1"/>
      <c r="F22372" s="1"/>
      <c r="G22372" s="1"/>
      <c r="H22372" s="1"/>
    </row>
    <row r="22373">
      <c r="A22373" s="1"/>
      <c r="B22373" s="1"/>
      <c r="C22373" s="1"/>
      <c r="D22373" s="8"/>
      <c r="E22373" s="1"/>
      <c r="F22373" s="1"/>
      <c r="G22373" s="1"/>
      <c r="H22373" s="1"/>
    </row>
    <row r="22374">
      <c r="A22374" s="1"/>
      <c r="B22374" s="1"/>
      <c r="C22374" s="1"/>
      <c r="D22374" s="8"/>
      <c r="E22374" s="1"/>
      <c r="F22374" s="1"/>
      <c r="G22374" s="1"/>
      <c r="H22374" s="1"/>
    </row>
    <row r="22375">
      <c r="A22375" s="1"/>
      <c r="B22375" s="1"/>
      <c r="C22375" s="1"/>
      <c r="D22375" s="8"/>
      <c r="E22375" s="1"/>
      <c r="F22375" s="1"/>
      <c r="G22375" s="1"/>
      <c r="H22375" s="1"/>
    </row>
    <row r="22376">
      <c r="A22376" s="1"/>
      <c r="B22376" s="1"/>
      <c r="C22376" s="1"/>
      <c r="D22376" s="8"/>
      <c r="E22376" s="1"/>
      <c r="F22376" s="1"/>
      <c r="G22376" s="1"/>
      <c r="H22376" s="1"/>
    </row>
    <row r="22377">
      <c r="A22377" s="1"/>
      <c r="B22377" s="1"/>
      <c r="C22377" s="1"/>
      <c r="D22377" s="8"/>
      <c r="E22377" s="1"/>
      <c r="F22377" s="1"/>
      <c r="G22377" s="1"/>
      <c r="H22377" s="1"/>
    </row>
    <row r="22378">
      <c r="A22378" s="1"/>
      <c r="B22378" s="1"/>
      <c r="C22378" s="1"/>
      <c r="D22378" s="8"/>
      <c r="E22378" s="1"/>
      <c r="F22378" s="1"/>
      <c r="G22378" s="1"/>
      <c r="H22378" s="1"/>
    </row>
    <row r="22379">
      <c r="A22379" s="1"/>
      <c r="B22379" s="1"/>
      <c r="C22379" s="1"/>
      <c r="D22379" s="8"/>
      <c r="E22379" s="1"/>
      <c r="F22379" s="1"/>
      <c r="G22379" s="1"/>
      <c r="H22379" s="1"/>
    </row>
    <row r="22380">
      <c r="A22380" s="1"/>
      <c r="B22380" s="1"/>
      <c r="C22380" s="1"/>
      <c r="D22380" s="8"/>
      <c r="E22380" s="1"/>
      <c r="F22380" s="1"/>
      <c r="G22380" s="1"/>
      <c r="H22380" s="1"/>
    </row>
    <row r="22381">
      <c r="A22381" s="1"/>
      <c r="B22381" s="1"/>
      <c r="C22381" s="1"/>
      <c r="D22381" s="8"/>
      <c r="E22381" s="1"/>
      <c r="F22381" s="1"/>
      <c r="G22381" s="1"/>
      <c r="H22381" s="1"/>
    </row>
    <row r="22382">
      <c r="A22382" s="1"/>
      <c r="B22382" s="1"/>
      <c r="C22382" s="1"/>
      <c r="D22382" s="8"/>
      <c r="E22382" s="1"/>
      <c r="F22382" s="1"/>
      <c r="G22382" s="1"/>
      <c r="H22382" s="1"/>
    </row>
    <row r="22383">
      <c r="A22383" s="1"/>
      <c r="B22383" s="1"/>
      <c r="C22383" s="1"/>
      <c r="D22383" s="8"/>
      <c r="E22383" s="1"/>
      <c r="F22383" s="1"/>
      <c r="G22383" s="1"/>
      <c r="H22383" s="1"/>
    </row>
    <row r="22384">
      <c r="A22384" s="1"/>
      <c r="B22384" s="1"/>
      <c r="C22384" s="1"/>
      <c r="D22384" s="8"/>
      <c r="E22384" s="1"/>
      <c r="F22384" s="1"/>
      <c r="G22384" s="1"/>
      <c r="H22384" s="1"/>
    </row>
    <row r="22385">
      <c r="A22385" s="1"/>
      <c r="B22385" s="1"/>
      <c r="C22385" s="1"/>
      <c r="D22385" s="8"/>
      <c r="E22385" s="1"/>
      <c r="F22385" s="1"/>
      <c r="G22385" s="1"/>
      <c r="H22385" s="1"/>
    </row>
    <row r="22386">
      <c r="A22386" s="1"/>
      <c r="B22386" s="1"/>
      <c r="C22386" s="1"/>
      <c r="D22386" s="8"/>
      <c r="E22386" s="1"/>
      <c r="F22386" s="1"/>
      <c r="G22386" s="1"/>
      <c r="H22386" s="1"/>
    </row>
    <row r="22387">
      <c r="A22387" s="1"/>
      <c r="B22387" s="1"/>
      <c r="C22387" s="1"/>
      <c r="D22387" s="8"/>
      <c r="E22387" s="1"/>
      <c r="F22387" s="1"/>
      <c r="G22387" s="1"/>
      <c r="H22387" s="1"/>
    </row>
    <row r="22388">
      <c r="A22388" s="1"/>
      <c r="B22388" s="1"/>
      <c r="C22388" s="1"/>
      <c r="D22388" s="8"/>
      <c r="E22388" s="1"/>
      <c r="F22388" s="1"/>
      <c r="G22388" s="1"/>
      <c r="H22388" s="1"/>
    </row>
    <row r="22389">
      <c r="A22389" s="1"/>
      <c r="B22389" s="1"/>
      <c r="C22389" s="1"/>
      <c r="D22389" s="8"/>
      <c r="E22389" s="1"/>
      <c r="F22389" s="1"/>
      <c r="G22389" s="1"/>
      <c r="H22389" s="1"/>
    </row>
    <row r="22390">
      <c r="A22390" s="1"/>
      <c r="B22390" s="1"/>
      <c r="C22390" s="1"/>
      <c r="D22390" s="8"/>
      <c r="E22390" s="1"/>
      <c r="F22390" s="1"/>
      <c r="G22390" s="1"/>
      <c r="H22390" s="1"/>
    </row>
    <row r="22391">
      <c r="A22391" s="1"/>
      <c r="B22391" s="1"/>
      <c r="C22391" s="1"/>
      <c r="D22391" s="8"/>
      <c r="E22391" s="1"/>
      <c r="F22391" s="1"/>
      <c r="G22391" s="1"/>
      <c r="H22391" s="1"/>
    </row>
    <row r="22392">
      <c r="A22392" s="1"/>
      <c r="B22392" s="1"/>
      <c r="C22392" s="1"/>
      <c r="D22392" s="8"/>
      <c r="E22392" s="1"/>
      <c r="F22392" s="1"/>
      <c r="G22392" s="1"/>
      <c r="H22392" s="1"/>
    </row>
    <row r="22393">
      <c r="A22393" s="1"/>
      <c r="B22393" s="1"/>
      <c r="C22393" s="1"/>
      <c r="D22393" s="8"/>
      <c r="E22393" s="1"/>
      <c r="F22393" s="1"/>
      <c r="G22393" s="1"/>
      <c r="H22393" s="1"/>
    </row>
    <row r="22394">
      <c r="A22394" s="1"/>
      <c r="B22394" s="1"/>
      <c r="C22394" s="1"/>
      <c r="D22394" s="8"/>
      <c r="E22394" s="1"/>
      <c r="F22394" s="1"/>
      <c r="G22394" s="1"/>
      <c r="H22394" s="1"/>
    </row>
    <row r="22395">
      <c r="A22395" s="1"/>
      <c r="B22395" s="1"/>
      <c r="C22395" s="1"/>
      <c r="D22395" s="8"/>
      <c r="E22395" s="1"/>
      <c r="F22395" s="1"/>
      <c r="G22395" s="1"/>
      <c r="H22395" s="1"/>
    </row>
    <row r="22396">
      <c r="A22396" s="1"/>
      <c r="B22396" s="1"/>
      <c r="C22396" s="1"/>
      <c r="D22396" s="8"/>
      <c r="E22396" s="1"/>
      <c r="F22396" s="1"/>
      <c r="G22396" s="1"/>
      <c r="H22396" s="1"/>
    </row>
    <row r="22397">
      <c r="A22397" s="1"/>
      <c r="B22397" s="1"/>
      <c r="C22397" s="1"/>
      <c r="D22397" s="8"/>
      <c r="E22397" s="1"/>
      <c r="F22397" s="1"/>
      <c r="G22397" s="1"/>
      <c r="H22397" s="1"/>
    </row>
    <row r="22398">
      <c r="A22398" s="1"/>
      <c r="B22398" s="1"/>
      <c r="C22398" s="1"/>
      <c r="D22398" s="8"/>
      <c r="E22398" s="1"/>
      <c r="F22398" s="1"/>
      <c r="G22398" s="1"/>
      <c r="H22398" s="1"/>
    </row>
    <row r="22399">
      <c r="A22399" s="1"/>
      <c r="B22399" s="1"/>
      <c r="C22399" s="1"/>
      <c r="D22399" s="8"/>
      <c r="E22399" s="1"/>
      <c r="F22399" s="1"/>
      <c r="G22399" s="1"/>
      <c r="H22399" s="1"/>
    </row>
    <row r="22400">
      <c r="A22400" s="1"/>
      <c r="B22400" s="1"/>
      <c r="C22400" s="1"/>
      <c r="D22400" s="8"/>
      <c r="E22400" s="1"/>
      <c r="F22400" s="1"/>
      <c r="G22400" s="1"/>
      <c r="H22400" s="1"/>
    </row>
    <row r="22401">
      <c r="A22401" s="1"/>
      <c r="B22401" s="1"/>
      <c r="C22401" s="1"/>
      <c r="D22401" s="8"/>
      <c r="E22401" s="1"/>
      <c r="F22401" s="1"/>
      <c r="G22401" s="1"/>
      <c r="H22401" s="1"/>
    </row>
    <row r="22402">
      <c r="A22402" s="1"/>
      <c r="B22402" s="1"/>
      <c r="C22402" s="1"/>
      <c r="D22402" s="8"/>
      <c r="E22402" s="1"/>
      <c r="F22402" s="1"/>
      <c r="G22402" s="1"/>
      <c r="H22402" s="1"/>
    </row>
    <row r="22403">
      <c r="A22403" s="1"/>
      <c r="B22403" s="1"/>
      <c r="C22403" s="1"/>
      <c r="D22403" s="8"/>
      <c r="E22403" s="1"/>
      <c r="F22403" s="1"/>
      <c r="G22403" s="1"/>
      <c r="H22403" s="1"/>
    </row>
    <row r="22404">
      <c r="A22404" s="1"/>
      <c r="B22404" s="1"/>
      <c r="C22404" s="1"/>
      <c r="D22404" s="8"/>
      <c r="E22404" s="1"/>
      <c r="F22404" s="1"/>
      <c r="G22404" s="1"/>
      <c r="H22404" s="1"/>
    </row>
    <row r="22405">
      <c r="A22405" s="1"/>
      <c r="B22405" s="1"/>
      <c r="C22405" s="1"/>
      <c r="D22405" s="8"/>
      <c r="E22405" s="1"/>
      <c r="F22405" s="1"/>
      <c r="G22405" s="1"/>
      <c r="H22405" s="1"/>
    </row>
    <row r="22406">
      <c r="A22406" s="1"/>
      <c r="B22406" s="1"/>
      <c r="C22406" s="1"/>
      <c r="D22406" s="8"/>
      <c r="E22406" s="1"/>
      <c r="F22406" s="1"/>
      <c r="G22406" s="1"/>
      <c r="H22406" s="1"/>
    </row>
    <row r="22407">
      <c r="A22407" s="1"/>
      <c r="B22407" s="1"/>
      <c r="C22407" s="1"/>
      <c r="D22407" s="8"/>
      <c r="E22407" s="1"/>
      <c r="F22407" s="1"/>
      <c r="G22407" s="1"/>
      <c r="H22407" s="1"/>
    </row>
    <row r="22408">
      <c r="A22408" s="1"/>
      <c r="B22408" s="1"/>
      <c r="C22408" s="1"/>
      <c r="D22408" s="8"/>
      <c r="E22408" s="1"/>
      <c r="F22408" s="1"/>
      <c r="G22408" s="1"/>
      <c r="H22408" s="1"/>
    </row>
    <row r="22409">
      <c r="A22409" s="1"/>
      <c r="B22409" s="1"/>
      <c r="C22409" s="1"/>
      <c r="D22409" s="8"/>
      <c r="E22409" s="1"/>
      <c r="F22409" s="1"/>
      <c r="G22409" s="1"/>
      <c r="H22409" s="1"/>
    </row>
    <row r="22410">
      <c r="A22410" s="1"/>
      <c r="B22410" s="1"/>
      <c r="C22410" s="1"/>
      <c r="D22410" s="8"/>
      <c r="E22410" s="1"/>
      <c r="F22410" s="1"/>
      <c r="G22410" s="1"/>
      <c r="H22410" s="1"/>
    </row>
    <row r="22411">
      <c r="A22411" s="1"/>
      <c r="B22411" s="1"/>
      <c r="C22411" s="1"/>
      <c r="D22411" s="8"/>
      <c r="E22411" s="1"/>
      <c r="F22411" s="1"/>
      <c r="G22411" s="1"/>
      <c r="H22411" s="1"/>
    </row>
    <row r="22412">
      <c r="A22412" s="1"/>
      <c r="B22412" s="1"/>
      <c r="C22412" s="1"/>
      <c r="D22412" s="8"/>
      <c r="E22412" s="1"/>
      <c r="F22412" s="1"/>
      <c r="G22412" s="1"/>
      <c r="H22412" s="1"/>
    </row>
    <row r="22413">
      <c r="A22413" s="1"/>
      <c r="B22413" s="1"/>
      <c r="C22413" s="1"/>
      <c r="D22413" s="8"/>
      <c r="E22413" s="1"/>
      <c r="F22413" s="1"/>
      <c r="G22413" s="1"/>
      <c r="H22413" s="1"/>
    </row>
    <row r="22414">
      <c r="A22414" s="1"/>
      <c r="B22414" s="1"/>
      <c r="C22414" s="1"/>
      <c r="D22414" s="8"/>
      <c r="E22414" s="1"/>
      <c r="F22414" s="1"/>
      <c r="G22414" s="1"/>
      <c r="H22414" s="1"/>
    </row>
    <row r="22415">
      <c r="A22415" s="1"/>
      <c r="B22415" s="1"/>
      <c r="C22415" s="1"/>
      <c r="D22415" s="8"/>
      <c r="E22415" s="1"/>
      <c r="F22415" s="1"/>
      <c r="G22415" s="1"/>
      <c r="H22415" s="1"/>
    </row>
    <row r="22416">
      <c r="A22416" s="1"/>
      <c r="B22416" s="1"/>
      <c r="C22416" s="1"/>
      <c r="D22416" s="8"/>
      <c r="E22416" s="1"/>
      <c r="F22416" s="1"/>
      <c r="G22416" s="1"/>
      <c r="H22416" s="1"/>
    </row>
    <row r="22417">
      <c r="A22417" s="1"/>
      <c r="B22417" s="1"/>
      <c r="C22417" s="1"/>
      <c r="D22417" s="8"/>
      <c r="E22417" s="1"/>
      <c r="F22417" s="1"/>
      <c r="G22417" s="1"/>
      <c r="H22417" s="1"/>
    </row>
    <row r="22418">
      <c r="A22418" s="1"/>
      <c r="B22418" s="1"/>
      <c r="C22418" s="1"/>
      <c r="D22418" s="8"/>
      <c r="E22418" s="1"/>
      <c r="F22418" s="1"/>
      <c r="G22418" s="1"/>
      <c r="H22418" s="1"/>
    </row>
    <row r="22419">
      <c r="A22419" s="1"/>
      <c r="B22419" s="1"/>
      <c r="C22419" s="1"/>
      <c r="D22419" s="8"/>
      <c r="E22419" s="1"/>
      <c r="F22419" s="1"/>
      <c r="G22419" s="1"/>
      <c r="H22419" s="1"/>
    </row>
    <row r="22420">
      <c r="A22420" s="1"/>
      <c r="B22420" s="1"/>
      <c r="C22420" s="1"/>
      <c r="D22420" s="8"/>
      <c r="E22420" s="1"/>
      <c r="F22420" s="1"/>
      <c r="G22420" s="1"/>
      <c r="H22420" s="1"/>
    </row>
    <row r="22421">
      <c r="A22421" s="1"/>
      <c r="B22421" s="1"/>
      <c r="C22421" s="1"/>
      <c r="D22421" s="8"/>
      <c r="E22421" s="1"/>
      <c r="F22421" s="1"/>
      <c r="G22421" s="1"/>
      <c r="H22421" s="1"/>
    </row>
    <row r="22422">
      <c r="A22422" s="1"/>
      <c r="B22422" s="1"/>
      <c r="C22422" s="1"/>
      <c r="D22422" s="8"/>
      <c r="E22422" s="1"/>
      <c r="F22422" s="1"/>
      <c r="G22422" s="1"/>
      <c r="H22422" s="1"/>
    </row>
    <row r="22423">
      <c r="A22423" s="1"/>
      <c r="B22423" s="1"/>
      <c r="C22423" s="1"/>
      <c r="D22423" s="8"/>
      <c r="E22423" s="1"/>
      <c r="F22423" s="1"/>
      <c r="G22423" s="1"/>
      <c r="H22423" s="1"/>
    </row>
    <row r="22424">
      <c r="A22424" s="1"/>
      <c r="B22424" s="1"/>
      <c r="C22424" s="1"/>
      <c r="D22424" s="8"/>
      <c r="E22424" s="1"/>
      <c r="F22424" s="1"/>
      <c r="G22424" s="1"/>
      <c r="H22424" s="1"/>
    </row>
    <row r="22425">
      <c r="A22425" s="1"/>
      <c r="B22425" s="1"/>
      <c r="C22425" s="1"/>
      <c r="D22425" s="8"/>
      <c r="E22425" s="1"/>
      <c r="F22425" s="1"/>
      <c r="G22425" s="1"/>
      <c r="H22425" s="1"/>
    </row>
    <row r="22426">
      <c r="A22426" s="1"/>
      <c r="B22426" s="1"/>
      <c r="C22426" s="1"/>
      <c r="D22426" s="8"/>
      <c r="E22426" s="1"/>
      <c r="F22426" s="1"/>
      <c r="G22426" s="1"/>
      <c r="H22426" s="1"/>
    </row>
    <row r="22427">
      <c r="A22427" s="1"/>
      <c r="B22427" s="1"/>
      <c r="C22427" s="1"/>
      <c r="D22427" s="8"/>
      <c r="E22427" s="1"/>
      <c r="F22427" s="1"/>
      <c r="G22427" s="1"/>
      <c r="H22427" s="1"/>
    </row>
    <row r="22428">
      <c r="A22428" s="1"/>
      <c r="B22428" s="1"/>
      <c r="C22428" s="1"/>
      <c r="D22428" s="8"/>
      <c r="E22428" s="1"/>
      <c r="F22428" s="1"/>
      <c r="G22428" s="1"/>
      <c r="H22428" s="1"/>
    </row>
    <row r="22429">
      <c r="A22429" s="1"/>
      <c r="B22429" s="1"/>
      <c r="C22429" s="1"/>
      <c r="D22429" s="8"/>
      <c r="E22429" s="1"/>
      <c r="F22429" s="1"/>
      <c r="G22429" s="1"/>
      <c r="H22429" s="1"/>
    </row>
    <row r="22430">
      <c r="A22430" s="1"/>
      <c r="B22430" s="1"/>
      <c r="C22430" s="1"/>
      <c r="D22430" s="8"/>
      <c r="E22430" s="1"/>
      <c r="F22430" s="1"/>
      <c r="G22430" s="1"/>
      <c r="H22430" s="1"/>
    </row>
    <row r="22431">
      <c r="A22431" s="1"/>
      <c r="B22431" s="1"/>
      <c r="C22431" s="1"/>
      <c r="D22431" s="8"/>
      <c r="E22431" s="1"/>
      <c r="F22431" s="1"/>
      <c r="G22431" s="1"/>
      <c r="H22431" s="1"/>
    </row>
    <row r="22432">
      <c r="A22432" s="1"/>
      <c r="B22432" s="1"/>
      <c r="C22432" s="1"/>
      <c r="D22432" s="8"/>
      <c r="E22432" s="1"/>
      <c r="F22432" s="1"/>
      <c r="G22432" s="1"/>
      <c r="H22432" s="1"/>
    </row>
    <row r="22433">
      <c r="A22433" s="1"/>
      <c r="B22433" s="1"/>
      <c r="C22433" s="1"/>
      <c r="D22433" s="8"/>
      <c r="E22433" s="1"/>
      <c r="F22433" s="1"/>
      <c r="G22433" s="1"/>
      <c r="H22433" s="1"/>
    </row>
    <row r="22434">
      <c r="A22434" s="1"/>
      <c r="B22434" s="1"/>
      <c r="C22434" s="1"/>
      <c r="D22434" s="8"/>
      <c r="E22434" s="1"/>
      <c r="F22434" s="1"/>
      <c r="G22434" s="1"/>
      <c r="H22434" s="1"/>
    </row>
    <row r="22435">
      <c r="A22435" s="1"/>
      <c r="B22435" s="1"/>
      <c r="C22435" s="1"/>
      <c r="D22435" s="8"/>
      <c r="E22435" s="1"/>
      <c r="F22435" s="1"/>
      <c r="G22435" s="1"/>
      <c r="H22435" s="1"/>
    </row>
    <row r="22436">
      <c r="A22436" s="1"/>
      <c r="B22436" s="1"/>
      <c r="C22436" s="1"/>
      <c r="D22436" s="8"/>
      <c r="E22436" s="1"/>
      <c r="F22436" s="1"/>
      <c r="G22436" s="1"/>
      <c r="H22436" s="1"/>
    </row>
    <row r="22437">
      <c r="A22437" s="1"/>
      <c r="B22437" s="1"/>
      <c r="C22437" s="1"/>
      <c r="D22437" s="8"/>
      <c r="E22437" s="1"/>
      <c r="F22437" s="1"/>
      <c r="G22437" s="1"/>
      <c r="H22437" s="1"/>
    </row>
    <row r="22438">
      <c r="A22438" s="1"/>
      <c r="B22438" s="1"/>
      <c r="C22438" s="1"/>
      <c r="D22438" s="8"/>
      <c r="E22438" s="1"/>
      <c r="F22438" s="1"/>
      <c r="G22438" s="1"/>
      <c r="H22438" s="1"/>
    </row>
    <row r="22439">
      <c r="A22439" s="1"/>
      <c r="B22439" s="1"/>
      <c r="C22439" s="1"/>
      <c r="D22439" s="8"/>
      <c r="E22439" s="1"/>
      <c r="F22439" s="1"/>
      <c r="G22439" s="1"/>
      <c r="H22439" s="1"/>
    </row>
    <row r="22440">
      <c r="A22440" s="1"/>
      <c r="B22440" s="1"/>
      <c r="C22440" s="1"/>
      <c r="D22440" s="8"/>
      <c r="E22440" s="1"/>
      <c r="F22440" s="1"/>
      <c r="G22440" s="1"/>
      <c r="H22440" s="1"/>
    </row>
    <row r="22441">
      <c r="A22441" s="1"/>
      <c r="B22441" s="1"/>
      <c r="C22441" s="1"/>
      <c r="D22441" s="8"/>
      <c r="E22441" s="1"/>
      <c r="F22441" s="1"/>
      <c r="G22441" s="1"/>
      <c r="H22441" s="1"/>
    </row>
    <row r="22442">
      <c r="A22442" s="1"/>
      <c r="B22442" s="1"/>
      <c r="C22442" s="1"/>
      <c r="D22442" s="8"/>
      <c r="E22442" s="1"/>
      <c r="F22442" s="1"/>
      <c r="G22442" s="1"/>
      <c r="H22442" s="1"/>
    </row>
    <row r="22443">
      <c r="A22443" s="1"/>
      <c r="B22443" s="1"/>
      <c r="C22443" s="1"/>
      <c r="D22443" s="8"/>
      <c r="E22443" s="1"/>
      <c r="F22443" s="1"/>
      <c r="G22443" s="1"/>
      <c r="H22443" s="1"/>
    </row>
    <row r="22444">
      <c r="A22444" s="1"/>
      <c r="B22444" s="1"/>
      <c r="C22444" s="1"/>
      <c r="D22444" s="8"/>
      <c r="E22444" s="1"/>
      <c r="F22444" s="1"/>
      <c r="G22444" s="1"/>
      <c r="H22444" s="1"/>
    </row>
    <row r="22445">
      <c r="A22445" s="1"/>
      <c r="B22445" s="1"/>
      <c r="C22445" s="1"/>
      <c r="D22445" s="8"/>
      <c r="E22445" s="1"/>
      <c r="F22445" s="1"/>
      <c r="G22445" s="1"/>
      <c r="H22445" s="1"/>
    </row>
    <row r="22446">
      <c r="A22446" s="1"/>
      <c r="B22446" s="1"/>
      <c r="C22446" s="1"/>
      <c r="D22446" s="8"/>
      <c r="E22446" s="1"/>
      <c r="F22446" s="1"/>
      <c r="G22446" s="1"/>
      <c r="H22446" s="1"/>
    </row>
    <row r="22447">
      <c r="A22447" s="1"/>
      <c r="B22447" s="1"/>
      <c r="C22447" s="1"/>
      <c r="D22447" s="8"/>
      <c r="E22447" s="1"/>
      <c r="F22447" s="1"/>
      <c r="G22447" s="1"/>
      <c r="H22447" s="1"/>
    </row>
    <row r="22448">
      <c r="A22448" s="1"/>
      <c r="B22448" s="1"/>
      <c r="C22448" s="1"/>
      <c r="D22448" s="8"/>
      <c r="E22448" s="1"/>
      <c r="F22448" s="1"/>
      <c r="G22448" s="1"/>
      <c r="H22448" s="1"/>
    </row>
    <row r="22449">
      <c r="A22449" s="1"/>
      <c r="B22449" s="1"/>
      <c r="C22449" s="1"/>
      <c r="D22449" s="8"/>
      <c r="E22449" s="1"/>
      <c r="F22449" s="1"/>
      <c r="G22449" s="1"/>
      <c r="H22449" s="1"/>
    </row>
    <row r="22450">
      <c r="A22450" s="1"/>
      <c r="B22450" s="1"/>
      <c r="C22450" s="1"/>
      <c r="D22450" s="8"/>
      <c r="E22450" s="1"/>
      <c r="F22450" s="1"/>
      <c r="G22450" s="1"/>
      <c r="H22450" s="1"/>
    </row>
    <row r="22451">
      <c r="A22451" s="1"/>
      <c r="B22451" s="1"/>
      <c r="C22451" s="1"/>
      <c r="D22451" s="8"/>
      <c r="E22451" s="1"/>
      <c r="F22451" s="1"/>
      <c r="G22451" s="1"/>
      <c r="H22451" s="1"/>
    </row>
    <row r="22452">
      <c r="A22452" s="1"/>
      <c r="B22452" s="1"/>
      <c r="C22452" s="1"/>
      <c r="D22452" s="8"/>
      <c r="E22452" s="1"/>
      <c r="F22452" s="1"/>
      <c r="G22452" s="1"/>
      <c r="H22452" s="1"/>
    </row>
    <row r="22453">
      <c r="A22453" s="1"/>
      <c r="B22453" s="1"/>
      <c r="C22453" s="1"/>
      <c r="D22453" s="8"/>
      <c r="E22453" s="1"/>
      <c r="F22453" s="1"/>
      <c r="G22453" s="1"/>
      <c r="H22453" s="1"/>
    </row>
    <row r="22454">
      <c r="A22454" s="1"/>
      <c r="B22454" s="1"/>
      <c r="C22454" s="1"/>
      <c r="D22454" s="8"/>
      <c r="E22454" s="1"/>
      <c r="F22454" s="1"/>
      <c r="G22454" s="1"/>
      <c r="H22454" s="1"/>
    </row>
    <row r="22455">
      <c r="A22455" s="1"/>
      <c r="B22455" s="1"/>
      <c r="C22455" s="1"/>
      <c r="D22455" s="8"/>
      <c r="E22455" s="1"/>
      <c r="F22455" s="1"/>
      <c r="G22455" s="1"/>
      <c r="H22455" s="1"/>
    </row>
    <row r="22456">
      <c r="A22456" s="1"/>
      <c r="B22456" s="1"/>
      <c r="C22456" s="1"/>
      <c r="D22456" s="8"/>
      <c r="E22456" s="1"/>
      <c r="F22456" s="1"/>
      <c r="G22456" s="1"/>
      <c r="H22456" s="1"/>
    </row>
    <row r="22457">
      <c r="A22457" s="1"/>
      <c r="B22457" s="1"/>
      <c r="C22457" s="1"/>
      <c r="D22457" s="8"/>
      <c r="E22457" s="1"/>
      <c r="F22457" s="1"/>
      <c r="G22457" s="1"/>
      <c r="H22457" s="1"/>
    </row>
    <row r="22458">
      <c r="A22458" s="1"/>
      <c r="B22458" s="1"/>
      <c r="C22458" s="1"/>
      <c r="D22458" s="8"/>
      <c r="E22458" s="1"/>
      <c r="F22458" s="1"/>
      <c r="G22458" s="1"/>
      <c r="H22458" s="1"/>
    </row>
    <row r="22459">
      <c r="A22459" s="1"/>
      <c r="B22459" s="1"/>
      <c r="C22459" s="1"/>
      <c r="D22459" s="8"/>
      <c r="E22459" s="1"/>
      <c r="F22459" s="1"/>
      <c r="G22459" s="1"/>
      <c r="H22459" s="1"/>
    </row>
    <row r="22460">
      <c r="A22460" s="1"/>
      <c r="B22460" s="1"/>
      <c r="C22460" s="1"/>
      <c r="D22460" s="8"/>
      <c r="E22460" s="1"/>
      <c r="F22460" s="1"/>
      <c r="G22460" s="1"/>
      <c r="H22460" s="1"/>
    </row>
    <row r="22461">
      <c r="A22461" s="1"/>
      <c r="B22461" s="1"/>
      <c r="C22461" s="1"/>
      <c r="D22461" s="8"/>
      <c r="E22461" s="1"/>
      <c r="F22461" s="1"/>
      <c r="G22461" s="1"/>
      <c r="H22461" s="1"/>
    </row>
    <row r="22462">
      <c r="A22462" s="1"/>
      <c r="B22462" s="1"/>
      <c r="C22462" s="1"/>
      <c r="D22462" s="8"/>
      <c r="E22462" s="1"/>
      <c r="F22462" s="1"/>
      <c r="G22462" s="1"/>
      <c r="H22462" s="1"/>
    </row>
    <row r="22463">
      <c r="A22463" s="1"/>
      <c r="B22463" s="1"/>
      <c r="C22463" s="1"/>
      <c r="D22463" s="8"/>
      <c r="E22463" s="1"/>
      <c r="F22463" s="1"/>
      <c r="G22463" s="1"/>
      <c r="H22463" s="1"/>
    </row>
    <row r="22464">
      <c r="A22464" s="1"/>
      <c r="B22464" s="1"/>
      <c r="C22464" s="1"/>
      <c r="D22464" s="8"/>
      <c r="E22464" s="1"/>
      <c r="F22464" s="1"/>
      <c r="G22464" s="1"/>
      <c r="H22464" s="1"/>
    </row>
    <row r="22465">
      <c r="A22465" s="1"/>
      <c r="B22465" s="1"/>
      <c r="C22465" s="1"/>
      <c r="D22465" s="8"/>
      <c r="E22465" s="1"/>
      <c r="F22465" s="1"/>
      <c r="G22465" s="1"/>
      <c r="H22465" s="1"/>
    </row>
    <row r="22466">
      <c r="A22466" s="1"/>
      <c r="B22466" s="1"/>
      <c r="C22466" s="1"/>
      <c r="D22466" s="8"/>
      <c r="E22466" s="1"/>
      <c r="F22466" s="1"/>
      <c r="G22466" s="1"/>
      <c r="H22466" s="1"/>
    </row>
    <row r="22467">
      <c r="A22467" s="1"/>
      <c r="B22467" s="1"/>
      <c r="C22467" s="1"/>
      <c r="D22467" s="8"/>
      <c r="E22467" s="1"/>
      <c r="F22467" s="1"/>
      <c r="G22467" s="1"/>
      <c r="H22467" s="1"/>
    </row>
    <row r="22468">
      <c r="A22468" s="1"/>
      <c r="B22468" s="1"/>
      <c r="C22468" s="1"/>
      <c r="D22468" s="8"/>
      <c r="E22468" s="1"/>
      <c r="F22468" s="1"/>
      <c r="G22468" s="1"/>
      <c r="H22468" s="1"/>
    </row>
    <row r="22469">
      <c r="A22469" s="1"/>
      <c r="B22469" s="1"/>
      <c r="C22469" s="1"/>
      <c r="D22469" s="8"/>
      <c r="E22469" s="1"/>
      <c r="F22469" s="1"/>
      <c r="G22469" s="1"/>
      <c r="H22469" s="1"/>
    </row>
    <row r="22470">
      <c r="A22470" s="1"/>
      <c r="B22470" s="1"/>
      <c r="C22470" s="1"/>
      <c r="D22470" s="8"/>
      <c r="E22470" s="1"/>
      <c r="F22470" s="1"/>
      <c r="G22470" s="1"/>
      <c r="H22470" s="1"/>
    </row>
    <row r="22471">
      <c r="A22471" s="1"/>
      <c r="B22471" s="1"/>
      <c r="C22471" s="1"/>
      <c r="D22471" s="8"/>
      <c r="E22471" s="1"/>
      <c r="F22471" s="1"/>
      <c r="G22471" s="1"/>
      <c r="H22471" s="1"/>
    </row>
    <row r="22472">
      <c r="A22472" s="1"/>
      <c r="B22472" s="1"/>
      <c r="C22472" s="1"/>
      <c r="D22472" s="8"/>
      <c r="E22472" s="1"/>
      <c r="F22472" s="1"/>
      <c r="G22472" s="1"/>
      <c r="H22472" s="1"/>
    </row>
    <row r="22473">
      <c r="A22473" s="1"/>
      <c r="B22473" s="1"/>
      <c r="C22473" s="1"/>
      <c r="D22473" s="8"/>
      <c r="E22473" s="1"/>
      <c r="F22473" s="1"/>
      <c r="G22473" s="1"/>
      <c r="H22473" s="1"/>
    </row>
    <row r="22474">
      <c r="A22474" s="1"/>
      <c r="B22474" s="1"/>
      <c r="C22474" s="1"/>
      <c r="D22474" s="8"/>
      <c r="E22474" s="1"/>
      <c r="F22474" s="1"/>
      <c r="G22474" s="1"/>
      <c r="H22474" s="1"/>
    </row>
    <row r="22475">
      <c r="A22475" s="1"/>
      <c r="B22475" s="1"/>
      <c r="C22475" s="1"/>
      <c r="D22475" s="8"/>
      <c r="E22475" s="1"/>
      <c r="F22475" s="1"/>
      <c r="G22475" s="1"/>
      <c r="H22475" s="1"/>
    </row>
    <row r="22476">
      <c r="A22476" s="1"/>
      <c r="B22476" s="1"/>
      <c r="C22476" s="1"/>
      <c r="D22476" s="8"/>
      <c r="E22476" s="1"/>
      <c r="F22476" s="1"/>
      <c r="G22476" s="1"/>
      <c r="H22476" s="1"/>
    </row>
    <row r="22477">
      <c r="A22477" s="1"/>
      <c r="B22477" s="1"/>
      <c r="C22477" s="1"/>
      <c r="D22477" s="8"/>
      <c r="E22477" s="1"/>
      <c r="F22477" s="1"/>
      <c r="G22477" s="1"/>
      <c r="H22477" s="1"/>
    </row>
    <row r="22478">
      <c r="A22478" s="1"/>
      <c r="B22478" s="1"/>
      <c r="C22478" s="1"/>
      <c r="D22478" s="8"/>
      <c r="E22478" s="1"/>
      <c r="F22478" s="1"/>
      <c r="G22478" s="1"/>
      <c r="H22478" s="1"/>
    </row>
    <row r="22479">
      <c r="A22479" s="1"/>
      <c r="B22479" s="1"/>
      <c r="C22479" s="1"/>
      <c r="D22479" s="8"/>
      <c r="E22479" s="1"/>
      <c r="F22479" s="1"/>
      <c r="G22479" s="1"/>
      <c r="H22479" s="1"/>
    </row>
    <row r="22480">
      <c r="A22480" s="1"/>
      <c r="B22480" s="1"/>
      <c r="C22480" s="1"/>
      <c r="D22480" s="8"/>
      <c r="E22480" s="1"/>
      <c r="F22480" s="1"/>
      <c r="G22480" s="1"/>
      <c r="H22480" s="1"/>
    </row>
    <row r="22481">
      <c r="A22481" s="1"/>
      <c r="B22481" s="1"/>
      <c r="C22481" s="1"/>
      <c r="D22481" s="8"/>
      <c r="E22481" s="1"/>
      <c r="F22481" s="1"/>
      <c r="G22481" s="1"/>
      <c r="H22481" s="1"/>
    </row>
    <row r="22482">
      <c r="A22482" s="1"/>
      <c r="B22482" s="1"/>
      <c r="C22482" s="1"/>
      <c r="D22482" s="8"/>
      <c r="E22482" s="1"/>
      <c r="F22482" s="1"/>
      <c r="G22482" s="1"/>
      <c r="H22482" s="1"/>
    </row>
    <row r="22483">
      <c r="A22483" s="1"/>
      <c r="B22483" s="1"/>
      <c r="C22483" s="1"/>
      <c r="D22483" s="8"/>
      <c r="E22483" s="1"/>
      <c r="F22483" s="1"/>
      <c r="G22483" s="1"/>
      <c r="H22483" s="1"/>
    </row>
    <row r="22484">
      <c r="A22484" s="1"/>
      <c r="B22484" s="1"/>
      <c r="C22484" s="1"/>
      <c r="D22484" s="8"/>
      <c r="E22484" s="1"/>
      <c r="F22484" s="1"/>
      <c r="G22484" s="1"/>
      <c r="H22484" s="1"/>
    </row>
    <row r="22485">
      <c r="A22485" s="1"/>
      <c r="B22485" s="1"/>
      <c r="C22485" s="1"/>
      <c r="D22485" s="8"/>
      <c r="E22485" s="1"/>
      <c r="F22485" s="1"/>
      <c r="G22485" s="1"/>
      <c r="H22485" s="1"/>
    </row>
    <row r="22486">
      <c r="A22486" s="1"/>
      <c r="B22486" s="1"/>
      <c r="C22486" s="1"/>
      <c r="D22486" s="8"/>
      <c r="E22486" s="1"/>
      <c r="F22486" s="1"/>
      <c r="G22486" s="1"/>
      <c r="H22486" s="1"/>
    </row>
    <row r="22487">
      <c r="A22487" s="1"/>
      <c r="B22487" s="1"/>
      <c r="C22487" s="1"/>
      <c r="D22487" s="8"/>
      <c r="E22487" s="1"/>
      <c r="F22487" s="1"/>
      <c r="G22487" s="1"/>
      <c r="H22487" s="1"/>
    </row>
    <row r="22488">
      <c r="A22488" s="1"/>
      <c r="B22488" s="1"/>
      <c r="C22488" s="1"/>
      <c r="D22488" s="8"/>
      <c r="E22488" s="1"/>
      <c r="F22488" s="1"/>
      <c r="G22488" s="1"/>
      <c r="H22488" s="1"/>
    </row>
    <row r="22489">
      <c r="A22489" s="1"/>
      <c r="B22489" s="1"/>
      <c r="C22489" s="1"/>
      <c r="D22489" s="8"/>
      <c r="E22489" s="1"/>
      <c r="F22489" s="1"/>
      <c r="G22489" s="1"/>
      <c r="H22489" s="1"/>
    </row>
    <row r="22490">
      <c r="A22490" s="1"/>
      <c r="B22490" s="1"/>
      <c r="C22490" s="1"/>
      <c r="D22490" s="8"/>
      <c r="E22490" s="1"/>
      <c r="F22490" s="1"/>
      <c r="G22490" s="1"/>
      <c r="H22490" s="1"/>
    </row>
    <row r="22491">
      <c r="A22491" s="1"/>
      <c r="B22491" s="1"/>
      <c r="C22491" s="1"/>
      <c r="D22491" s="8"/>
      <c r="E22491" s="1"/>
      <c r="F22491" s="1"/>
      <c r="G22491" s="1"/>
      <c r="H22491" s="1"/>
    </row>
    <row r="22492">
      <c r="A22492" s="1"/>
      <c r="B22492" s="1"/>
      <c r="C22492" s="1"/>
      <c r="D22492" s="8"/>
      <c r="E22492" s="1"/>
      <c r="F22492" s="1"/>
      <c r="G22492" s="1"/>
      <c r="H22492" s="1"/>
    </row>
    <row r="22493">
      <c r="A22493" s="1"/>
      <c r="B22493" s="1"/>
      <c r="C22493" s="1"/>
      <c r="D22493" s="8"/>
      <c r="E22493" s="1"/>
      <c r="F22493" s="1"/>
      <c r="G22493" s="1"/>
      <c r="H22493" s="1"/>
    </row>
    <row r="22494">
      <c r="A22494" s="1"/>
      <c r="B22494" s="1"/>
      <c r="C22494" s="1"/>
      <c r="D22494" s="8"/>
      <c r="E22494" s="1"/>
      <c r="F22494" s="1"/>
      <c r="G22494" s="1"/>
      <c r="H22494" s="1"/>
    </row>
    <row r="22495">
      <c r="A22495" s="1"/>
      <c r="B22495" s="1"/>
      <c r="C22495" s="1"/>
      <c r="D22495" s="8"/>
      <c r="E22495" s="1"/>
      <c r="F22495" s="1"/>
      <c r="G22495" s="1"/>
      <c r="H22495" s="1"/>
    </row>
    <row r="22496">
      <c r="A22496" s="1"/>
      <c r="B22496" s="1"/>
      <c r="C22496" s="1"/>
      <c r="D22496" s="8"/>
      <c r="E22496" s="1"/>
      <c r="F22496" s="1"/>
      <c r="G22496" s="1"/>
      <c r="H22496" s="1"/>
    </row>
    <row r="22497">
      <c r="A22497" s="1"/>
      <c r="B22497" s="1"/>
      <c r="C22497" s="1"/>
      <c r="D22497" s="8"/>
      <c r="E22497" s="1"/>
      <c r="F22497" s="1"/>
      <c r="G22497" s="1"/>
      <c r="H22497" s="1"/>
    </row>
    <row r="22498">
      <c r="A22498" s="1"/>
      <c r="B22498" s="1"/>
      <c r="C22498" s="1"/>
      <c r="D22498" s="8"/>
      <c r="E22498" s="1"/>
      <c r="F22498" s="1"/>
      <c r="G22498" s="1"/>
      <c r="H22498" s="1"/>
    </row>
    <row r="22499">
      <c r="A22499" s="1"/>
      <c r="B22499" s="1"/>
      <c r="C22499" s="1"/>
      <c r="D22499" s="8"/>
      <c r="E22499" s="1"/>
      <c r="F22499" s="1"/>
      <c r="G22499" s="1"/>
      <c r="H22499" s="1"/>
    </row>
    <row r="22500">
      <c r="A22500" s="1"/>
      <c r="B22500" s="1"/>
      <c r="C22500" s="1"/>
      <c r="D22500" s="8"/>
      <c r="E22500" s="1"/>
      <c r="F22500" s="1"/>
      <c r="G22500" s="1"/>
      <c r="H22500" s="1"/>
    </row>
    <row r="22501">
      <c r="A22501" s="1"/>
      <c r="B22501" s="1"/>
      <c r="C22501" s="1"/>
      <c r="D22501" s="8"/>
      <c r="E22501" s="1"/>
      <c r="F22501" s="1"/>
      <c r="G22501" s="1"/>
      <c r="H22501" s="1"/>
    </row>
    <row r="22502">
      <c r="A22502" s="1"/>
      <c r="B22502" s="1"/>
      <c r="C22502" s="1"/>
      <c r="D22502" s="8"/>
      <c r="E22502" s="1"/>
      <c r="F22502" s="1"/>
      <c r="G22502" s="1"/>
      <c r="H22502" s="1"/>
    </row>
    <row r="22503">
      <c r="A22503" s="1"/>
      <c r="B22503" s="1"/>
      <c r="C22503" s="1"/>
      <c r="D22503" s="8"/>
      <c r="E22503" s="1"/>
      <c r="F22503" s="1"/>
      <c r="G22503" s="1"/>
      <c r="H22503" s="1"/>
    </row>
    <row r="22504">
      <c r="A22504" s="1"/>
      <c r="B22504" s="1"/>
      <c r="C22504" s="1"/>
      <c r="D22504" s="8"/>
      <c r="E22504" s="1"/>
      <c r="F22504" s="1"/>
      <c r="G22504" s="1"/>
      <c r="H22504" s="1"/>
    </row>
    <row r="22505">
      <c r="A22505" s="1"/>
      <c r="B22505" s="1"/>
      <c r="C22505" s="1"/>
      <c r="D22505" s="8"/>
      <c r="E22505" s="1"/>
      <c r="F22505" s="1"/>
      <c r="G22505" s="1"/>
      <c r="H22505" s="1"/>
    </row>
    <row r="22506">
      <c r="A22506" s="1"/>
      <c r="B22506" s="1"/>
      <c r="C22506" s="1"/>
      <c r="D22506" s="8"/>
      <c r="E22506" s="1"/>
      <c r="F22506" s="1"/>
      <c r="G22506" s="1"/>
      <c r="H22506" s="1"/>
    </row>
    <row r="22507">
      <c r="A22507" s="1"/>
      <c r="B22507" s="1"/>
      <c r="C22507" s="1"/>
      <c r="D22507" s="8"/>
      <c r="E22507" s="1"/>
      <c r="F22507" s="1"/>
      <c r="G22507" s="1"/>
      <c r="H22507" s="1"/>
    </row>
    <row r="22508">
      <c r="A22508" s="1"/>
      <c r="B22508" s="1"/>
      <c r="C22508" s="1"/>
      <c r="D22508" s="8"/>
      <c r="E22508" s="1"/>
      <c r="F22508" s="1"/>
      <c r="G22508" s="1"/>
      <c r="H22508" s="1"/>
    </row>
    <row r="22509">
      <c r="A22509" s="1"/>
      <c r="B22509" s="1"/>
      <c r="C22509" s="1"/>
      <c r="D22509" s="8"/>
      <c r="E22509" s="1"/>
      <c r="F22509" s="1"/>
      <c r="G22509" s="1"/>
      <c r="H22509" s="1"/>
    </row>
    <row r="22510">
      <c r="A22510" s="1"/>
      <c r="B22510" s="1"/>
      <c r="C22510" s="1"/>
      <c r="D22510" s="8"/>
      <c r="E22510" s="1"/>
      <c r="F22510" s="1"/>
      <c r="G22510" s="1"/>
      <c r="H22510" s="1"/>
    </row>
    <row r="22511">
      <c r="A22511" s="1"/>
      <c r="B22511" s="1"/>
      <c r="C22511" s="1"/>
      <c r="D22511" s="8"/>
      <c r="E22511" s="1"/>
      <c r="F22511" s="1"/>
      <c r="G22511" s="1"/>
      <c r="H22511" s="1"/>
    </row>
    <row r="22512">
      <c r="A22512" s="1"/>
      <c r="B22512" s="1"/>
      <c r="C22512" s="1"/>
      <c r="D22512" s="8"/>
      <c r="E22512" s="1"/>
      <c r="F22512" s="1"/>
      <c r="G22512" s="1"/>
      <c r="H22512" s="1"/>
    </row>
    <row r="22513">
      <c r="A22513" s="1"/>
      <c r="B22513" s="1"/>
      <c r="C22513" s="1"/>
      <c r="D22513" s="8"/>
      <c r="E22513" s="1"/>
      <c r="F22513" s="1"/>
      <c r="G22513" s="1"/>
      <c r="H22513" s="1"/>
    </row>
    <row r="22514">
      <c r="A22514" s="1"/>
      <c r="B22514" s="1"/>
      <c r="C22514" s="1"/>
      <c r="D22514" s="8"/>
      <c r="E22514" s="1"/>
      <c r="F22514" s="1"/>
      <c r="G22514" s="1"/>
      <c r="H22514" s="1"/>
    </row>
    <row r="22515">
      <c r="A22515" s="1"/>
      <c r="B22515" s="1"/>
      <c r="C22515" s="1"/>
      <c r="D22515" s="8"/>
      <c r="E22515" s="1"/>
      <c r="F22515" s="1"/>
      <c r="G22515" s="1"/>
      <c r="H22515" s="1"/>
    </row>
    <row r="22516">
      <c r="A22516" s="1"/>
      <c r="B22516" s="1"/>
      <c r="C22516" s="1"/>
      <c r="D22516" s="8"/>
      <c r="E22516" s="1"/>
      <c r="F22516" s="1"/>
      <c r="G22516" s="1"/>
      <c r="H22516" s="1"/>
    </row>
    <row r="22517">
      <c r="A22517" s="1"/>
      <c r="B22517" s="1"/>
      <c r="C22517" s="1"/>
      <c r="D22517" s="8"/>
      <c r="E22517" s="1"/>
      <c r="F22517" s="1"/>
      <c r="G22517" s="1"/>
      <c r="H22517" s="1"/>
    </row>
    <row r="22518">
      <c r="A22518" s="1"/>
      <c r="B22518" s="1"/>
      <c r="C22518" s="1"/>
      <c r="D22518" s="8"/>
      <c r="E22518" s="1"/>
      <c r="F22518" s="1"/>
      <c r="G22518" s="1"/>
      <c r="H22518" s="1"/>
    </row>
    <row r="22519">
      <c r="A22519" s="1"/>
      <c r="B22519" s="1"/>
      <c r="C22519" s="1"/>
      <c r="D22519" s="8"/>
      <c r="E22519" s="1"/>
      <c r="F22519" s="1"/>
      <c r="G22519" s="1"/>
      <c r="H22519" s="1"/>
    </row>
    <row r="22520">
      <c r="A22520" s="1"/>
      <c r="B22520" s="1"/>
      <c r="C22520" s="1"/>
      <c r="D22520" s="8"/>
      <c r="E22520" s="1"/>
      <c r="F22520" s="1"/>
      <c r="G22520" s="1"/>
      <c r="H22520" s="1"/>
    </row>
    <row r="22521">
      <c r="A22521" s="1"/>
      <c r="B22521" s="1"/>
      <c r="C22521" s="1"/>
      <c r="D22521" s="8"/>
      <c r="E22521" s="1"/>
      <c r="F22521" s="1"/>
      <c r="G22521" s="1"/>
      <c r="H22521" s="1"/>
    </row>
    <row r="22522">
      <c r="A22522" s="1"/>
      <c r="B22522" s="1"/>
      <c r="C22522" s="1"/>
      <c r="D22522" s="8"/>
      <c r="E22522" s="1"/>
      <c r="F22522" s="1"/>
      <c r="G22522" s="1"/>
      <c r="H22522" s="1"/>
    </row>
    <row r="22523">
      <c r="A22523" s="1"/>
      <c r="B22523" s="1"/>
      <c r="C22523" s="1"/>
      <c r="D22523" s="8"/>
      <c r="E22523" s="1"/>
      <c r="F22523" s="1"/>
      <c r="G22523" s="1"/>
      <c r="H22523" s="1"/>
    </row>
    <row r="22524">
      <c r="A22524" s="1"/>
      <c r="B22524" s="1"/>
      <c r="C22524" s="1"/>
      <c r="D22524" s="8"/>
      <c r="E22524" s="1"/>
      <c r="F22524" s="1"/>
      <c r="G22524" s="1"/>
      <c r="H22524" s="1"/>
    </row>
    <row r="22525">
      <c r="A22525" s="1"/>
      <c r="B22525" s="1"/>
      <c r="C22525" s="1"/>
      <c r="D22525" s="8"/>
      <c r="E22525" s="1"/>
      <c r="F22525" s="1"/>
      <c r="G22525" s="1"/>
      <c r="H22525" s="1"/>
    </row>
    <row r="22526">
      <c r="A22526" s="1"/>
      <c r="B22526" s="1"/>
      <c r="C22526" s="1"/>
      <c r="D22526" s="8"/>
      <c r="E22526" s="1"/>
      <c r="F22526" s="1"/>
      <c r="G22526" s="1"/>
      <c r="H22526" s="1"/>
    </row>
    <row r="22527">
      <c r="A22527" s="1"/>
      <c r="B22527" s="1"/>
      <c r="C22527" s="1"/>
      <c r="D22527" s="8"/>
      <c r="E22527" s="1"/>
      <c r="F22527" s="1"/>
      <c r="G22527" s="1"/>
      <c r="H22527" s="1"/>
    </row>
    <row r="22528">
      <c r="A22528" s="1"/>
      <c r="B22528" s="1"/>
      <c r="C22528" s="1"/>
      <c r="D22528" s="8"/>
      <c r="E22528" s="1"/>
      <c r="F22528" s="1"/>
      <c r="G22528" s="1"/>
      <c r="H22528" s="1"/>
    </row>
    <row r="22529">
      <c r="A22529" s="1"/>
      <c r="B22529" s="1"/>
      <c r="C22529" s="1"/>
      <c r="D22529" s="8"/>
      <c r="E22529" s="1"/>
      <c r="F22529" s="1"/>
      <c r="G22529" s="1"/>
      <c r="H22529" s="1"/>
    </row>
    <row r="22530">
      <c r="A22530" s="1"/>
      <c r="B22530" s="1"/>
      <c r="C22530" s="1"/>
      <c r="D22530" s="8"/>
      <c r="E22530" s="1"/>
      <c r="F22530" s="1"/>
      <c r="G22530" s="1"/>
      <c r="H22530" s="1"/>
    </row>
    <row r="22531">
      <c r="A22531" s="1"/>
      <c r="B22531" s="1"/>
      <c r="C22531" s="1"/>
      <c r="D22531" s="8"/>
      <c r="E22531" s="1"/>
      <c r="F22531" s="1"/>
      <c r="G22531" s="1"/>
      <c r="H22531" s="1"/>
    </row>
    <row r="22532">
      <c r="A22532" s="1"/>
      <c r="B22532" s="1"/>
      <c r="C22532" s="1"/>
      <c r="D22532" s="8"/>
      <c r="E22532" s="1"/>
      <c r="F22532" s="1"/>
      <c r="G22532" s="1"/>
      <c r="H22532" s="1"/>
    </row>
    <row r="22533">
      <c r="A22533" s="1"/>
      <c r="B22533" s="1"/>
      <c r="C22533" s="1"/>
      <c r="D22533" s="8"/>
      <c r="E22533" s="1"/>
      <c r="F22533" s="1"/>
      <c r="G22533" s="1"/>
      <c r="H22533" s="1"/>
    </row>
    <row r="22534">
      <c r="A22534" s="1"/>
      <c r="B22534" s="1"/>
      <c r="C22534" s="1"/>
      <c r="D22534" s="8"/>
      <c r="E22534" s="1"/>
      <c r="F22534" s="1"/>
      <c r="G22534" s="1"/>
      <c r="H22534" s="1"/>
    </row>
    <row r="22535">
      <c r="A22535" s="1"/>
      <c r="B22535" s="1"/>
      <c r="C22535" s="1"/>
      <c r="D22535" s="8"/>
      <c r="E22535" s="1"/>
      <c r="F22535" s="1"/>
      <c r="G22535" s="1"/>
      <c r="H22535" s="1"/>
    </row>
    <row r="22536">
      <c r="A22536" s="1"/>
      <c r="B22536" s="1"/>
      <c r="C22536" s="1"/>
      <c r="D22536" s="8"/>
      <c r="E22536" s="1"/>
      <c r="F22536" s="1"/>
      <c r="G22536" s="1"/>
      <c r="H22536" s="1"/>
    </row>
    <row r="22537">
      <c r="A22537" s="1"/>
      <c r="B22537" s="1"/>
      <c r="C22537" s="1"/>
      <c r="D22537" s="8"/>
      <c r="E22537" s="1"/>
      <c r="F22537" s="1"/>
      <c r="G22537" s="1"/>
      <c r="H22537" s="1"/>
    </row>
    <row r="22538">
      <c r="A22538" s="1"/>
      <c r="B22538" s="1"/>
      <c r="C22538" s="1"/>
      <c r="D22538" s="8"/>
      <c r="E22538" s="1"/>
      <c r="F22538" s="1"/>
      <c r="G22538" s="1"/>
      <c r="H22538" s="1"/>
    </row>
    <row r="22539">
      <c r="A22539" s="1"/>
      <c r="B22539" s="1"/>
      <c r="C22539" s="1"/>
      <c r="D22539" s="8"/>
      <c r="E22539" s="1"/>
      <c r="F22539" s="1"/>
      <c r="G22539" s="1"/>
      <c r="H22539" s="1"/>
    </row>
    <row r="22540">
      <c r="A22540" s="1"/>
      <c r="B22540" s="1"/>
      <c r="C22540" s="1"/>
      <c r="D22540" s="8"/>
      <c r="E22540" s="1"/>
      <c r="F22540" s="1"/>
      <c r="G22540" s="1"/>
      <c r="H22540" s="1"/>
    </row>
    <row r="22541">
      <c r="A22541" s="1"/>
      <c r="B22541" s="1"/>
      <c r="C22541" s="1"/>
      <c r="D22541" s="8"/>
      <c r="E22541" s="1"/>
      <c r="F22541" s="1"/>
      <c r="G22541" s="1"/>
      <c r="H22541" s="1"/>
    </row>
    <row r="22542">
      <c r="A22542" s="1"/>
      <c r="B22542" s="1"/>
      <c r="C22542" s="1"/>
      <c r="D22542" s="8"/>
      <c r="E22542" s="1"/>
      <c r="F22542" s="1"/>
      <c r="G22542" s="1"/>
      <c r="H22542" s="1"/>
    </row>
    <row r="22543">
      <c r="A22543" s="1"/>
      <c r="B22543" s="1"/>
      <c r="C22543" s="1"/>
      <c r="D22543" s="8"/>
      <c r="E22543" s="1"/>
      <c r="F22543" s="1"/>
      <c r="G22543" s="1"/>
      <c r="H22543" s="1"/>
    </row>
    <row r="22544">
      <c r="A22544" s="1"/>
      <c r="B22544" s="1"/>
      <c r="C22544" s="1"/>
      <c r="D22544" s="8"/>
      <c r="E22544" s="1"/>
      <c r="F22544" s="1"/>
      <c r="G22544" s="1"/>
      <c r="H22544" s="1"/>
    </row>
    <row r="22545">
      <c r="A22545" s="1"/>
      <c r="B22545" s="1"/>
      <c r="C22545" s="1"/>
      <c r="D22545" s="8"/>
      <c r="E22545" s="1"/>
      <c r="F22545" s="1"/>
      <c r="G22545" s="1"/>
      <c r="H22545" s="1"/>
    </row>
    <row r="22546">
      <c r="A22546" s="1"/>
      <c r="B22546" s="1"/>
      <c r="C22546" s="1"/>
      <c r="D22546" s="8"/>
      <c r="E22546" s="1"/>
      <c r="F22546" s="1"/>
      <c r="G22546" s="1"/>
      <c r="H22546" s="1"/>
    </row>
    <row r="22547">
      <c r="A22547" s="1"/>
      <c r="B22547" s="1"/>
      <c r="C22547" s="1"/>
      <c r="D22547" s="8"/>
      <c r="E22547" s="1"/>
      <c r="F22547" s="1"/>
      <c r="G22547" s="1"/>
      <c r="H22547" s="1"/>
    </row>
    <row r="22548">
      <c r="A22548" s="1"/>
      <c r="B22548" s="1"/>
      <c r="C22548" s="1"/>
      <c r="D22548" s="8"/>
      <c r="E22548" s="1"/>
      <c r="F22548" s="1"/>
      <c r="G22548" s="1"/>
      <c r="H22548" s="1"/>
    </row>
    <row r="22549">
      <c r="A22549" s="1"/>
      <c r="B22549" s="1"/>
      <c r="C22549" s="1"/>
      <c r="D22549" s="8"/>
      <c r="E22549" s="1"/>
      <c r="F22549" s="1"/>
      <c r="G22549" s="1"/>
      <c r="H22549" s="1"/>
    </row>
    <row r="22550">
      <c r="A22550" s="1"/>
      <c r="B22550" s="1"/>
      <c r="C22550" s="1"/>
      <c r="D22550" s="8"/>
      <c r="E22550" s="1"/>
      <c r="F22550" s="1"/>
      <c r="G22550" s="1"/>
      <c r="H22550" s="1"/>
    </row>
    <row r="22551">
      <c r="A22551" s="1"/>
      <c r="B22551" s="1"/>
      <c r="C22551" s="1"/>
      <c r="D22551" s="8"/>
      <c r="E22551" s="1"/>
      <c r="F22551" s="1"/>
      <c r="G22551" s="1"/>
      <c r="H22551" s="1"/>
    </row>
    <row r="22552">
      <c r="A22552" s="1"/>
      <c r="B22552" s="1"/>
      <c r="C22552" s="1"/>
      <c r="D22552" s="8"/>
      <c r="E22552" s="1"/>
      <c r="F22552" s="1"/>
      <c r="G22552" s="1"/>
      <c r="H22552" s="1"/>
    </row>
    <row r="22553">
      <c r="A22553" s="1"/>
      <c r="B22553" s="1"/>
      <c r="C22553" s="1"/>
      <c r="D22553" s="8"/>
      <c r="E22553" s="1"/>
      <c r="F22553" s="1"/>
      <c r="G22553" s="1"/>
      <c r="H22553" s="1"/>
    </row>
    <row r="22554">
      <c r="A22554" s="1"/>
      <c r="B22554" s="1"/>
      <c r="C22554" s="1"/>
      <c r="D22554" s="8"/>
      <c r="E22554" s="1"/>
      <c r="F22554" s="1"/>
      <c r="G22554" s="1"/>
      <c r="H22554" s="1"/>
    </row>
    <row r="22555">
      <c r="A22555" s="1"/>
      <c r="B22555" s="1"/>
      <c r="C22555" s="1"/>
      <c r="D22555" s="8"/>
      <c r="E22555" s="1"/>
      <c r="F22555" s="1"/>
      <c r="G22555" s="1"/>
      <c r="H22555" s="1"/>
    </row>
    <row r="22556">
      <c r="A22556" s="1"/>
      <c r="B22556" s="1"/>
      <c r="C22556" s="1"/>
      <c r="D22556" s="8"/>
      <c r="E22556" s="1"/>
      <c r="F22556" s="1"/>
      <c r="G22556" s="1"/>
      <c r="H22556" s="1"/>
    </row>
    <row r="22557">
      <c r="A22557" s="1"/>
      <c r="B22557" s="1"/>
      <c r="C22557" s="1"/>
      <c r="D22557" s="8"/>
      <c r="E22557" s="1"/>
      <c r="F22557" s="1"/>
      <c r="G22557" s="1"/>
      <c r="H22557" s="1"/>
    </row>
    <row r="22558">
      <c r="A22558" s="1"/>
      <c r="B22558" s="1"/>
      <c r="C22558" s="1"/>
      <c r="D22558" s="8"/>
      <c r="E22558" s="1"/>
      <c r="F22558" s="1"/>
      <c r="G22558" s="1"/>
      <c r="H22558" s="1"/>
    </row>
    <row r="22559">
      <c r="A22559" s="1"/>
      <c r="B22559" s="1"/>
      <c r="C22559" s="1"/>
      <c r="D22559" s="8"/>
      <c r="E22559" s="1"/>
      <c r="F22559" s="1"/>
      <c r="G22559" s="1"/>
      <c r="H22559" s="1"/>
    </row>
    <row r="22560">
      <c r="A22560" s="1"/>
      <c r="B22560" s="1"/>
      <c r="C22560" s="1"/>
      <c r="D22560" s="8"/>
      <c r="E22560" s="1"/>
      <c r="F22560" s="1"/>
      <c r="G22560" s="1"/>
      <c r="H22560" s="1"/>
    </row>
    <row r="22561">
      <c r="A22561" s="1"/>
      <c r="B22561" s="1"/>
      <c r="C22561" s="1"/>
      <c r="D22561" s="8"/>
      <c r="E22561" s="1"/>
      <c r="F22561" s="1"/>
      <c r="G22561" s="1"/>
      <c r="H22561" s="1"/>
    </row>
    <row r="22562">
      <c r="A22562" s="1"/>
      <c r="B22562" s="1"/>
      <c r="C22562" s="1"/>
      <c r="D22562" s="8"/>
      <c r="E22562" s="1"/>
      <c r="F22562" s="1"/>
      <c r="G22562" s="1"/>
      <c r="H22562" s="1"/>
    </row>
    <row r="22563">
      <c r="A22563" s="1"/>
      <c r="B22563" s="1"/>
      <c r="C22563" s="1"/>
      <c r="D22563" s="8"/>
      <c r="E22563" s="1"/>
      <c r="F22563" s="1"/>
      <c r="G22563" s="1"/>
      <c r="H22563" s="1"/>
    </row>
    <row r="22564">
      <c r="A22564" s="1"/>
      <c r="B22564" s="1"/>
      <c r="C22564" s="1"/>
      <c r="D22564" s="8"/>
      <c r="E22564" s="1"/>
      <c r="F22564" s="1"/>
      <c r="G22564" s="1"/>
      <c r="H22564" s="1"/>
    </row>
    <row r="22565">
      <c r="A22565" s="1"/>
      <c r="B22565" s="1"/>
      <c r="C22565" s="1"/>
      <c r="D22565" s="8"/>
      <c r="E22565" s="1"/>
      <c r="F22565" s="1"/>
      <c r="G22565" s="1"/>
      <c r="H22565" s="1"/>
    </row>
    <row r="22566">
      <c r="A22566" s="1"/>
      <c r="B22566" s="1"/>
      <c r="C22566" s="1"/>
      <c r="D22566" s="8"/>
      <c r="E22566" s="1"/>
      <c r="F22566" s="1"/>
      <c r="G22566" s="1"/>
      <c r="H22566" s="1"/>
    </row>
    <row r="22567">
      <c r="A22567" s="1"/>
      <c r="B22567" s="1"/>
      <c r="C22567" s="1"/>
      <c r="D22567" s="8"/>
      <c r="E22567" s="1"/>
      <c r="F22567" s="1"/>
      <c r="G22567" s="1"/>
      <c r="H22567" s="1"/>
    </row>
    <row r="22568">
      <c r="A22568" s="1"/>
      <c r="B22568" s="1"/>
      <c r="C22568" s="1"/>
      <c r="D22568" s="8"/>
      <c r="E22568" s="1"/>
      <c r="F22568" s="1"/>
      <c r="G22568" s="1"/>
      <c r="H22568" s="1"/>
    </row>
    <row r="22569">
      <c r="A22569" s="1"/>
      <c r="B22569" s="1"/>
      <c r="C22569" s="1"/>
      <c r="D22569" s="8"/>
      <c r="E22569" s="1"/>
      <c r="F22569" s="1"/>
      <c r="G22569" s="1"/>
      <c r="H22569" s="1"/>
    </row>
    <row r="22570">
      <c r="A22570" s="1"/>
      <c r="B22570" s="1"/>
      <c r="C22570" s="1"/>
      <c r="D22570" s="8"/>
      <c r="E22570" s="1"/>
      <c r="F22570" s="1"/>
      <c r="G22570" s="1"/>
      <c r="H22570" s="1"/>
    </row>
    <row r="22571">
      <c r="A22571" s="1"/>
      <c r="B22571" s="1"/>
      <c r="C22571" s="1"/>
      <c r="D22571" s="8"/>
      <c r="E22571" s="1"/>
      <c r="F22571" s="1"/>
      <c r="G22571" s="1"/>
      <c r="H22571" s="1"/>
    </row>
    <row r="22572">
      <c r="A22572" s="1"/>
      <c r="B22572" s="1"/>
      <c r="C22572" s="1"/>
      <c r="D22572" s="8"/>
      <c r="E22572" s="1"/>
      <c r="F22572" s="1"/>
      <c r="G22572" s="1"/>
      <c r="H22572" s="1"/>
    </row>
    <row r="22573">
      <c r="A22573" s="1"/>
      <c r="B22573" s="1"/>
      <c r="C22573" s="1"/>
      <c r="D22573" s="8"/>
      <c r="E22573" s="1"/>
      <c r="F22573" s="1"/>
      <c r="G22573" s="1"/>
      <c r="H22573" s="1"/>
    </row>
    <row r="22574">
      <c r="A22574" s="1"/>
      <c r="B22574" s="1"/>
      <c r="C22574" s="1"/>
      <c r="D22574" s="8"/>
      <c r="E22574" s="1"/>
      <c r="F22574" s="1"/>
      <c r="G22574" s="1"/>
      <c r="H22574" s="1"/>
    </row>
    <row r="22575">
      <c r="A22575" s="1"/>
      <c r="B22575" s="1"/>
      <c r="C22575" s="1"/>
      <c r="D22575" s="8"/>
      <c r="E22575" s="1"/>
      <c r="F22575" s="1"/>
      <c r="G22575" s="1"/>
      <c r="H22575" s="1"/>
    </row>
    <row r="22576">
      <c r="A22576" s="1"/>
      <c r="B22576" s="1"/>
      <c r="C22576" s="1"/>
      <c r="D22576" s="8"/>
      <c r="E22576" s="1"/>
      <c r="F22576" s="1"/>
      <c r="G22576" s="1"/>
      <c r="H22576" s="1"/>
    </row>
    <row r="22577">
      <c r="A22577" s="1"/>
      <c r="B22577" s="1"/>
      <c r="C22577" s="1"/>
      <c r="D22577" s="8"/>
      <c r="E22577" s="1"/>
      <c r="F22577" s="1"/>
      <c r="G22577" s="1"/>
      <c r="H22577" s="1"/>
    </row>
    <row r="22578">
      <c r="A22578" s="1"/>
      <c r="B22578" s="1"/>
      <c r="C22578" s="1"/>
      <c r="D22578" s="8"/>
      <c r="E22578" s="1"/>
      <c r="F22578" s="1"/>
      <c r="G22578" s="1"/>
      <c r="H22578" s="1"/>
    </row>
    <row r="22579">
      <c r="A22579" s="1"/>
      <c r="B22579" s="1"/>
      <c r="C22579" s="1"/>
      <c r="D22579" s="8"/>
      <c r="E22579" s="1"/>
      <c r="F22579" s="1"/>
      <c r="G22579" s="1"/>
      <c r="H22579" s="1"/>
    </row>
    <row r="22580">
      <c r="A22580" s="1"/>
      <c r="B22580" s="1"/>
      <c r="C22580" s="1"/>
      <c r="D22580" s="8"/>
      <c r="E22580" s="1"/>
      <c r="F22580" s="1"/>
      <c r="G22580" s="1"/>
      <c r="H22580" s="1"/>
    </row>
    <row r="22581">
      <c r="A22581" s="1"/>
      <c r="B22581" s="1"/>
      <c r="C22581" s="1"/>
      <c r="D22581" s="8"/>
      <c r="E22581" s="1"/>
      <c r="F22581" s="1"/>
      <c r="G22581" s="1"/>
      <c r="H22581" s="1"/>
    </row>
    <row r="22582">
      <c r="A22582" s="1"/>
      <c r="B22582" s="1"/>
      <c r="C22582" s="1"/>
      <c r="D22582" s="8"/>
      <c r="E22582" s="1"/>
      <c r="F22582" s="1"/>
      <c r="G22582" s="1"/>
      <c r="H22582" s="1"/>
    </row>
    <row r="22583">
      <c r="A22583" s="1"/>
      <c r="B22583" s="1"/>
      <c r="C22583" s="1"/>
      <c r="D22583" s="8"/>
      <c r="E22583" s="1"/>
      <c r="F22583" s="1"/>
      <c r="G22583" s="1"/>
      <c r="H22583" s="1"/>
    </row>
    <row r="22584">
      <c r="A22584" s="1"/>
      <c r="B22584" s="1"/>
      <c r="C22584" s="1"/>
      <c r="D22584" s="8"/>
      <c r="E22584" s="1"/>
      <c r="F22584" s="1"/>
      <c r="G22584" s="1"/>
      <c r="H22584" s="1"/>
    </row>
    <row r="22585">
      <c r="A22585" s="1"/>
      <c r="B22585" s="1"/>
      <c r="C22585" s="1"/>
      <c r="D22585" s="8"/>
      <c r="E22585" s="1"/>
      <c r="F22585" s="1"/>
      <c r="G22585" s="1"/>
      <c r="H22585" s="1"/>
    </row>
    <row r="22586">
      <c r="A22586" s="1"/>
      <c r="B22586" s="1"/>
      <c r="C22586" s="1"/>
      <c r="D22586" s="8"/>
      <c r="E22586" s="1"/>
      <c r="F22586" s="1"/>
      <c r="G22586" s="1"/>
      <c r="H22586" s="1"/>
    </row>
    <row r="22587">
      <c r="A22587" s="1"/>
      <c r="B22587" s="1"/>
      <c r="C22587" s="1"/>
      <c r="D22587" s="8"/>
      <c r="E22587" s="1"/>
      <c r="F22587" s="1"/>
      <c r="G22587" s="1"/>
      <c r="H22587" s="1"/>
    </row>
    <row r="22588">
      <c r="A22588" s="1"/>
      <c r="B22588" s="1"/>
      <c r="C22588" s="1"/>
      <c r="D22588" s="8"/>
      <c r="E22588" s="1"/>
      <c r="F22588" s="1"/>
      <c r="G22588" s="1"/>
      <c r="H22588" s="1"/>
    </row>
    <row r="22589">
      <c r="A22589" s="1"/>
      <c r="B22589" s="1"/>
      <c r="C22589" s="1"/>
      <c r="D22589" s="8"/>
      <c r="E22589" s="1"/>
      <c r="F22589" s="1"/>
      <c r="G22589" s="1"/>
      <c r="H22589" s="1"/>
    </row>
    <row r="22590">
      <c r="A22590" s="1"/>
      <c r="B22590" s="1"/>
      <c r="C22590" s="1"/>
      <c r="D22590" s="8"/>
      <c r="E22590" s="1"/>
      <c r="F22590" s="1"/>
      <c r="G22590" s="1"/>
      <c r="H22590" s="1"/>
    </row>
    <row r="22591">
      <c r="A22591" s="1"/>
      <c r="B22591" s="1"/>
      <c r="C22591" s="1"/>
      <c r="D22591" s="8"/>
      <c r="E22591" s="1"/>
      <c r="F22591" s="1"/>
      <c r="G22591" s="1"/>
      <c r="H22591" s="1"/>
    </row>
    <row r="22592">
      <c r="A22592" s="1"/>
      <c r="B22592" s="1"/>
      <c r="C22592" s="1"/>
      <c r="D22592" s="8"/>
      <c r="E22592" s="1"/>
      <c r="F22592" s="1"/>
      <c r="G22592" s="1"/>
      <c r="H22592" s="1"/>
    </row>
    <row r="22593">
      <c r="A22593" s="1"/>
      <c r="B22593" s="1"/>
      <c r="C22593" s="1"/>
      <c r="D22593" s="8"/>
      <c r="E22593" s="1"/>
      <c r="F22593" s="1"/>
      <c r="G22593" s="1"/>
      <c r="H22593" s="1"/>
    </row>
    <row r="22594">
      <c r="A22594" s="1"/>
      <c r="B22594" s="1"/>
      <c r="C22594" s="1"/>
      <c r="D22594" s="8"/>
      <c r="E22594" s="1"/>
      <c r="F22594" s="1"/>
      <c r="G22594" s="1"/>
      <c r="H22594" s="1"/>
    </row>
    <row r="22595">
      <c r="A22595" s="1"/>
      <c r="B22595" s="1"/>
      <c r="C22595" s="1"/>
      <c r="D22595" s="8"/>
      <c r="E22595" s="1"/>
      <c r="F22595" s="1"/>
      <c r="G22595" s="1"/>
      <c r="H22595" s="1"/>
    </row>
    <row r="22596">
      <c r="A22596" s="1"/>
      <c r="B22596" s="1"/>
      <c r="C22596" s="1"/>
      <c r="D22596" s="8"/>
      <c r="E22596" s="1"/>
      <c r="F22596" s="1"/>
      <c r="G22596" s="1"/>
      <c r="H22596" s="1"/>
    </row>
    <row r="22597">
      <c r="A22597" s="1"/>
      <c r="B22597" s="1"/>
      <c r="C22597" s="1"/>
      <c r="D22597" s="8"/>
      <c r="E22597" s="1"/>
      <c r="F22597" s="1"/>
      <c r="G22597" s="1"/>
      <c r="H22597" s="1"/>
    </row>
    <row r="22598">
      <c r="A22598" s="1"/>
      <c r="B22598" s="1"/>
      <c r="C22598" s="1"/>
      <c r="D22598" s="8"/>
      <c r="E22598" s="1"/>
      <c r="F22598" s="1"/>
      <c r="G22598" s="1"/>
      <c r="H22598" s="1"/>
    </row>
    <row r="22599">
      <c r="A22599" s="1"/>
      <c r="B22599" s="1"/>
      <c r="C22599" s="1"/>
      <c r="D22599" s="8"/>
      <c r="E22599" s="1"/>
      <c r="F22599" s="1"/>
      <c r="G22599" s="1"/>
      <c r="H22599" s="1"/>
    </row>
    <row r="22600">
      <c r="A22600" s="1"/>
      <c r="B22600" s="1"/>
      <c r="C22600" s="1"/>
      <c r="D22600" s="8"/>
      <c r="E22600" s="1"/>
      <c r="F22600" s="1"/>
      <c r="G22600" s="1"/>
      <c r="H22600" s="1"/>
    </row>
    <row r="22601">
      <c r="A22601" s="1"/>
      <c r="B22601" s="1"/>
      <c r="C22601" s="1"/>
      <c r="D22601" s="8"/>
      <c r="E22601" s="1"/>
      <c r="F22601" s="1"/>
      <c r="G22601" s="1"/>
      <c r="H22601" s="1"/>
    </row>
    <row r="22602">
      <c r="A22602" s="1"/>
      <c r="B22602" s="1"/>
      <c r="C22602" s="1"/>
      <c r="D22602" s="8"/>
      <c r="E22602" s="1"/>
      <c r="F22602" s="1"/>
      <c r="G22602" s="1"/>
      <c r="H22602" s="1"/>
    </row>
    <row r="22603">
      <c r="A22603" s="1"/>
      <c r="B22603" s="1"/>
      <c r="C22603" s="1"/>
      <c r="D22603" s="8"/>
      <c r="E22603" s="1"/>
      <c r="F22603" s="1"/>
      <c r="G22603" s="1"/>
      <c r="H22603" s="1"/>
    </row>
    <row r="22604">
      <c r="A22604" s="1"/>
      <c r="B22604" s="1"/>
      <c r="C22604" s="1"/>
      <c r="D22604" s="8"/>
      <c r="E22604" s="1"/>
      <c r="F22604" s="1"/>
      <c r="G22604" s="1"/>
      <c r="H22604" s="1"/>
    </row>
    <row r="22605">
      <c r="A22605" s="1"/>
      <c r="B22605" s="1"/>
      <c r="C22605" s="1"/>
      <c r="D22605" s="8"/>
      <c r="E22605" s="1"/>
      <c r="F22605" s="1"/>
      <c r="G22605" s="1"/>
      <c r="H22605" s="1"/>
    </row>
    <row r="22606">
      <c r="A22606" s="1"/>
      <c r="B22606" s="1"/>
      <c r="C22606" s="1"/>
      <c r="D22606" s="8"/>
      <c r="E22606" s="1"/>
      <c r="F22606" s="1"/>
      <c r="G22606" s="1"/>
      <c r="H22606" s="1"/>
    </row>
    <row r="22607">
      <c r="A22607" s="1"/>
      <c r="B22607" s="1"/>
      <c r="C22607" s="1"/>
      <c r="D22607" s="8"/>
      <c r="E22607" s="1"/>
      <c r="F22607" s="1"/>
      <c r="G22607" s="1"/>
      <c r="H22607" s="1"/>
    </row>
    <row r="22608">
      <c r="A22608" s="1"/>
      <c r="B22608" s="1"/>
      <c r="C22608" s="1"/>
      <c r="D22608" s="8"/>
      <c r="E22608" s="1"/>
      <c r="F22608" s="1"/>
      <c r="G22608" s="1"/>
      <c r="H22608" s="1"/>
    </row>
    <row r="22609">
      <c r="A22609" s="1"/>
      <c r="B22609" s="1"/>
      <c r="C22609" s="1"/>
      <c r="D22609" s="8"/>
      <c r="E22609" s="1"/>
      <c r="F22609" s="1"/>
      <c r="G22609" s="1"/>
      <c r="H22609" s="1"/>
    </row>
    <row r="22610">
      <c r="A22610" s="1"/>
      <c r="B22610" s="1"/>
      <c r="C22610" s="1"/>
      <c r="D22610" s="8"/>
      <c r="E22610" s="1"/>
      <c r="F22610" s="1"/>
      <c r="G22610" s="1"/>
      <c r="H22610" s="1"/>
    </row>
    <row r="22611">
      <c r="A22611" s="1"/>
      <c r="B22611" s="1"/>
      <c r="C22611" s="1"/>
      <c r="D22611" s="8"/>
      <c r="E22611" s="1"/>
      <c r="F22611" s="1"/>
      <c r="G22611" s="1"/>
      <c r="H22611" s="1"/>
    </row>
    <row r="22612">
      <c r="A22612" s="1"/>
      <c r="B22612" s="1"/>
      <c r="C22612" s="1"/>
      <c r="D22612" s="8"/>
      <c r="E22612" s="1"/>
      <c r="F22612" s="1"/>
      <c r="G22612" s="1"/>
      <c r="H22612" s="1"/>
    </row>
    <row r="22613">
      <c r="A22613" s="1"/>
      <c r="B22613" s="1"/>
      <c r="C22613" s="1"/>
      <c r="D22613" s="8"/>
      <c r="E22613" s="1"/>
      <c r="F22613" s="1"/>
      <c r="G22613" s="1"/>
      <c r="H22613" s="1"/>
    </row>
    <row r="22614">
      <c r="A22614" s="1"/>
      <c r="B22614" s="1"/>
      <c r="C22614" s="1"/>
      <c r="D22614" s="8"/>
      <c r="E22614" s="1"/>
      <c r="F22614" s="1"/>
      <c r="G22614" s="1"/>
      <c r="H22614" s="1"/>
    </row>
    <row r="22615">
      <c r="A22615" s="1"/>
      <c r="B22615" s="1"/>
      <c r="C22615" s="1"/>
      <c r="D22615" s="8"/>
      <c r="E22615" s="1"/>
      <c r="F22615" s="1"/>
      <c r="G22615" s="1"/>
      <c r="H22615" s="1"/>
    </row>
    <row r="22616">
      <c r="A22616" s="1"/>
      <c r="B22616" s="1"/>
      <c r="C22616" s="1"/>
      <c r="D22616" s="8"/>
      <c r="E22616" s="1"/>
      <c r="F22616" s="1"/>
      <c r="G22616" s="1"/>
      <c r="H22616" s="1"/>
    </row>
    <row r="22617">
      <c r="A22617" s="1"/>
      <c r="B22617" s="1"/>
      <c r="C22617" s="1"/>
      <c r="D22617" s="8"/>
      <c r="E22617" s="1"/>
      <c r="F22617" s="1"/>
      <c r="G22617" s="1"/>
      <c r="H22617" s="1"/>
    </row>
    <row r="22618">
      <c r="A22618" s="1"/>
      <c r="B22618" s="1"/>
      <c r="C22618" s="1"/>
      <c r="D22618" s="8"/>
      <c r="E22618" s="1"/>
      <c r="F22618" s="1"/>
      <c r="G22618" s="1"/>
      <c r="H22618" s="1"/>
    </row>
    <row r="22619">
      <c r="A22619" s="1"/>
      <c r="B22619" s="1"/>
      <c r="C22619" s="1"/>
      <c r="D22619" s="8"/>
      <c r="E22619" s="1"/>
      <c r="F22619" s="1"/>
      <c r="G22619" s="1"/>
      <c r="H22619" s="1"/>
    </row>
    <row r="22620">
      <c r="A22620" s="1"/>
      <c r="B22620" s="1"/>
      <c r="C22620" s="1"/>
      <c r="D22620" s="8"/>
      <c r="E22620" s="1"/>
      <c r="F22620" s="1"/>
      <c r="G22620" s="1"/>
      <c r="H22620" s="1"/>
    </row>
    <row r="22621">
      <c r="A22621" s="1"/>
      <c r="B22621" s="1"/>
      <c r="C22621" s="1"/>
      <c r="D22621" s="8"/>
      <c r="E22621" s="1"/>
      <c r="F22621" s="1"/>
      <c r="G22621" s="1"/>
      <c r="H22621" s="1"/>
    </row>
    <row r="22622">
      <c r="A22622" s="1"/>
      <c r="B22622" s="1"/>
      <c r="C22622" s="1"/>
      <c r="D22622" s="8"/>
      <c r="E22622" s="1"/>
      <c r="F22622" s="1"/>
      <c r="G22622" s="1"/>
      <c r="H22622" s="1"/>
    </row>
    <row r="22623">
      <c r="A22623" s="1"/>
      <c r="B22623" s="1"/>
      <c r="C22623" s="1"/>
      <c r="D22623" s="8"/>
      <c r="E22623" s="1"/>
      <c r="F22623" s="1"/>
      <c r="G22623" s="1"/>
      <c r="H22623" s="1"/>
    </row>
    <row r="22624">
      <c r="A22624" s="1"/>
      <c r="B22624" s="1"/>
      <c r="C22624" s="1"/>
      <c r="D22624" s="8"/>
      <c r="E22624" s="1"/>
      <c r="F22624" s="1"/>
      <c r="G22624" s="1"/>
      <c r="H22624" s="1"/>
    </row>
    <row r="22625">
      <c r="A22625" s="1"/>
      <c r="B22625" s="1"/>
      <c r="C22625" s="1"/>
      <c r="D22625" s="8"/>
      <c r="E22625" s="1"/>
      <c r="F22625" s="1"/>
      <c r="G22625" s="1"/>
      <c r="H22625" s="1"/>
    </row>
    <row r="22626">
      <c r="A22626" s="1"/>
      <c r="B22626" s="1"/>
      <c r="C22626" s="1"/>
      <c r="D22626" s="8"/>
      <c r="E22626" s="1"/>
      <c r="F22626" s="1"/>
      <c r="G22626" s="1"/>
      <c r="H22626" s="1"/>
    </row>
    <row r="22627">
      <c r="A22627" s="1"/>
      <c r="B22627" s="1"/>
      <c r="C22627" s="1"/>
      <c r="D22627" s="8"/>
      <c r="E22627" s="1"/>
      <c r="F22627" s="1"/>
      <c r="G22627" s="1"/>
      <c r="H22627" s="1"/>
    </row>
    <row r="22628">
      <c r="A22628" s="1"/>
      <c r="B22628" s="1"/>
      <c r="C22628" s="1"/>
      <c r="D22628" s="8"/>
      <c r="E22628" s="1"/>
      <c r="F22628" s="1"/>
      <c r="G22628" s="1"/>
      <c r="H22628" s="1"/>
    </row>
    <row r="22629">
      <c r="A22629" s="1"/>
      <c r="B22629" s="1"/>
      <c r="C22629" s="1"/>
      <c r="D22629" s="8"/>
      <c r="E22629" s="1"/>
      <c r="F22629" s="1"/>
      <c r="G22629" s="1"/>
      <c r="H22629" s="1"/>
    </row>
    <row r="22630">
      <c r="A22630" s="1"/>
      <c r="B22630" s="1"/>
      <c r="C22630" s="1"/>
      <c r="D22630" s="8"/>
      <c r="E22630" s="1"/>
      <c r="F22630" s="1"/>
      <c r="G22630" s="1"/>
      <c r="H22630" s="1"/>
    </row>
    <row r="22631">
      <c r="A22631" s="1"/>
      <c r="B22631" s="1"/>
      <c r="C22631" s="1"/>
      <c r="D22631" s="8"/>
      <c r="E22631" s="1"/>
      <c r="F22631" s="1"/>
      <c r="G22631" s="1"/>
      <c r="H22631" s="1"/>
    </row>
    <row r="22632">
      <c r="A22632" s="1"/>
      <c r="B22632" s="1"/>
      <c r="C22632" s="1"/>
      <c r="D22632" s="8"/>
      <c r="E22632" s="1"/>
      <c r="F22632" s="1"/>
      <c r="G22632" s="1"/>
      <c r="H22632" s="1"/>
    </row>
    <row r="22633">
      <c r="A22633" s="1"/>
      <c r="B22633" s="1"/>
      <c r="C22633" s="1"/>
      <c r="D22633" s="8"/>
      <c r="E22633" s="1"/>
      <c r="F22633" s="1"/>
      <c r="G22633" s="1"/>
      <c r="H22633" s="1"/>
    </row>
    <row r="22634">
      <c r="A22634" s="1"/>
      <c r="B22634" s="1"/>
      <c r="C22634" s="1"/>
      <c r="D22634" s="8"/>
      <c r="E22634" s="1"/>
      <c r="F22634" s="1"/>
      <c r="G22634" s="1"/>
      <c r="H22634" s="1"/>
    </row>
    <row r="22635">
      <c r="A22635" s="1"/>
      <c r="B22635" s="1"/>
      <c r="C22635" s="1"/>
      <c r="D22635" s="8"/>
      <c r="E22635" s="1"/>
      <c r="F22635" s="1"/>
      <c r="G22635" s="1"/>
      <c r="H22635" s="1"/>
    </row>
    <row r="22636">
      <c r="A22636" s="1"/>
      <c r="B22636" s="1"/>
      <c r="C22636" s="1"/>
      <c r="D22636" s="8"/>
      <c r="E22636" s="1"/>
      <c r="F22636" s="1"/>
      <c r="G22636" s="1"/>
      <c r="H22636" s="1"/>
    </row>
    <row r="22637">
      <c r="A22637" s="1"/>
      <c r="B22637" s="1"/>
      <c r="C22637" s="1"/>
      <c r="D22637" s="8"/>
      <c r="E22637" s="1"/>
      <c r="F22637" s="1"/>
      <c r="G22637" s="1"/>
      <c r="H22637" s="1"/>
    </row>
    <row r="22638">
      <c r="A22638" s="1"/>
      <c r="B22638" s="1"/>
      <c r="C22638" s="1"/>
      <c r="D22638" s="8"/>
      <c r="E22638" s="1"/>
      <c r="F22638" s="1"/>
      <c r="G22638" s="1"/>
      <c r="H22638" s="1"/>
    </row>
    <row r="22639">
      <c r="A22639" s="1"/>
      <c r="B22639" s="1"/>
      <c r="C22639" s="1"/>
      <c r="D22639" s="8"/>
      <c r="E22639" s="1"/>
      <c r="F22639" s="1"/>
      <c r="G22639" s="1"/>
      <c r="H22639" s="1"/>
    </row>
    <row r="22640">
      <c r="A22640" s="1"/>
      <c r="B22640" s="1"/>
      <c r="C22640" s="1"/>
      <c r="D22640" s="8"/>
      <c r="E22640" s="1"/>
      <c r="F22640" s="1"/>
      <c r="G22640" s="1"/>
      <c r="H22640" s="1"/>
    </row>
    <row r="22641">
      <c r="A22641" s="1"/>
      <c r="B22641" s="1"/>
      <c r="C22641" s="1"/>
      <c r="D22641" s="8"/>
      <c r="E22641" s="1"/>
      <c r="F22641" s="1"/>
      <c r="G22641" s="1"/>
      <c r="H22641" s="1"/>
    </row>
    <row r="22642">
      <c r="A22642" s="1"/>
      <c r="B22642" s="1"/>
      <c r="C22642" s="1"/>
      <c r="D22642" s="8"/>
      <c r="E22642" s="1"/>
      <c r="F22642" s="1"/>
      <c r="G22642" s="1"/>
      <c r="H22642" s="1"/>
    </row>
    <row r="22643">
      <c r="A22643" s="1"/>
      <c r="B22643" s="1"/>
      <c r="C22643" s="1"/>
      <c r="D22643" s="8"/>
      <c r="E22643" s="1"/>
      <c r="F22643" s="1"/>
      <c r="G22643" s="1"/>
      <c r="H22643" s="1"/>
    </row>
    <row r="22644">
      <c r="A22644" s="1"/>
      <c r="B22644" s="1"/>
      <c r="C22644" s="1"/>
      <c r="D22644" s="8"/>
      <c r="E22644" s="1"/>
      <c r="F22644" s="1"/>
      <c r="G22644" s="1"/>
      <c r="H22644" s="1"/>
    </row>
    <row r="22645">
      <c r="A22645" s="1"/>
      <c r="B22645" s="1"/>
      <c r="C22645" s="1"/>
      <c r="D22645" s="8"/>
      <c r="E22645" s="1"/>
      <c r="F22645" s="1"/>
      <c r="G22645" s="1"/>
      <c r="H22645" s="1"/>
    </row>
    <row r="22646">
      <c r="A22646" s="1"/>
      <c r="B22646" s="1"/>
      <c r="C22646" s="1"/>
      <c r="D22646" s="8"/>
      <c r="E22646" s="1"/>
      <c r="F22646" s="1"/>
      <c r="G22646" s="1"/>
      <c r="H22646" s="1"/>
    </row>
    <row r="22647">
      <c r="A22647" s="1"/>
      <c r="B22647" s="1"/>
      <c r="C22647" s="1"/>
      <c r="D22647" s="8"/>
      <c r="E22647" s="1"/>
      <c r="F22647" s="1"/>
      <c r="G22647" s="1"/>
      <c r="H22647" s="1"/>
    </row>
    <row r="22648">
      <c r="A22648" s="1"/>
      <c r="B22648" s="1"/>
      <c r="C22648" s="1"/>
      <c r="D22648" s="8"/>
      <c r="E22648" s="1"/>
      <c r="F22648" s="1"/>
      <c r="G22648" s="1"/>
      <c r="H22648" s="1"/>
    </row>
    <row r="22649">
      <c r="A22649" s="1"/>
      <c r="B22649" s="1"/>
      <c r="C22649" s="1"/>
      <c r="D22649" s="8"/>
      <c r="E22649" s="1"/>
      <c r="F22649" s="1"/>
      <c r="G22649" s="1"/>
      <c r="H22649" s="1"/>
    </row>
    <row r="22650">
      <c r="A22650" s="1"/>
      <c r="B22650" s="1"/>
      <c r="C22650" s="1"/>
      <c r="D22650" s="8"/>
      <c r="E22650" s="1"/>
      <c r="F22650" s="1"/>
      <c r="G22650" s="1"/>
      <c r="H22650" s="1"/>
    </row>
    <row r="22651">
      <c r="A22651" s="1"/>
      <c r="B22651" s="1"/>
      <c r="C22651" s="1"/>
      <c r="D22651" s="8"/>
      <c r="E22651" s="1"/>
      <c r="F22651" s="1"/>
      <c r="G22651" s="1"/>
      <c r="H22651" s="1"/>
    </row>
    <row r="22652">
      <c r="A22652" s="1"/>
      <c r="B22652" s="1"/>
      <c r="C22652" s="1"/>
      <c r="D22652" s="8"/>
      <c r="E22652" s="1"/>
      <c r="F22652" s="1"/>
      <c r="G22652" s="1"/>
      <c r="H22652" s="1"/>
    </row>
    <row r="22653">
      <c r="A22653" s="1"/>
      <c r="B22653" s="1"/>
      <c r="C22653" s="1"/>
      <c r="D22653" s="8"/>
      <c r="E22653" s="1"/>
      <c r="F22653" s="1"/>
      <c r="G22653" s="1"/>
      <c r="H22653" s="1"/>
    </row>
    <row r="22654">
      <c r="A22654" s="1"/>
      <c r="B22654" s="1"/>
      <c r="C22654" s="1"/>
      <c r="D22654" s="8"/>
      <c r="E22654" s="1"/>
      <c r="F22654" s="1"/>
      <c r="G22654" s="1"/>
      <c r="H22654" s="1"/>
    </row>
    <row r="22655">
      <c r="A22655" s="1"/>
      <c r="B22655" s="1"/>
      <c r="C22655" s="1"/>
      <c r="D22655" s="8"/>
      <c r="E22655" s="1"/>
      <c r="F22655" s="1"/>
      <c r="G22655" s="1"/>
      <c r="H22655" s="1"/>
    </row>
    <row r="22656">
      <c r="A22656" s="1"/>
      <c r="B22656" s="1"/>
      <c r="C22656" s="1"/>
      <c r="D22656" s="8"/>
      <c r="E22656" s="1"/>
      <c r="F22656" s="1"/>
      <c r="G22656" s="1"/>
      <c r="H22656" s="1"/>
    </row>
    <row r="22657">
      <c r="A22657" s="1"/>
      <c r="B22657" s="1"/>
      <c r="C22657" s="1"/>
      <c r="D22657" s="8"/>
      <c r="E22657" s="1"/>
      <c r="F22657" s="1"/>
      <c r="G22657" s="1"/>
      <c r="H22657" s="1"/>
    </row>
    <row r="22658">
      <c r="A22658" s="1"/>
      <c r="B22658" s="1"/>
      <c r="C22658" s="1"/>
      <c r="D22658" s="8"/>
      <c r="E22658" s="1"/>
      <c r="F22658" s="1"/>
      <c r="G22658" s="1"/>
      <c r="H22658" s="1"/>
    </row>
    <row r="22659">
      <c r="A22659" s="1"/>
      <c r="B22659" s="1"/>
      <c r="C22659" s="1"/>
      <c r="D22659" s="8"/>
      <c r="E22659" s="1"/>
      <c r="F22659" s="1"/>
      <c r="G22659" s="1"/>
      <c r="H22659" s="1"/>
    </row>
    <row r="22660">
      <c r="A22660" s="1"/>
      <c r="B22660" s="1"/>
      <c r="C22660" s="1"/>
      <c r="D22660" s="8"/>
      <c r="E22660" s="1"/>
      <c r="F22660" s="1"/>
      <c r="G22660" s="1"/>
      <c r="H22660" s="1"/>
    </row>
    <row r="22661">
      <c r="A22661" s="1"/>
      <c r="B22661" s="1"/>
      <c r="C22661" s="1"/>
      <c r="D22661" s="8"/>
      <c r="E22661" s="1"/>
      <c r="F22661" s="1"/>
      <c r="G22661" s="1"/>
      <c r="H22661" s="1"/>
    </row>
    <row r="22662">
      <c r="A22662" s="1"/>
      <c r="B22662" s="1"/>
      <c r="C22662" s="1"/>
      <c r="D22662" s="8"/>
      <c r="E22662" s="1"/>
      <c r="F22662" s="1"/>
      <c r="G22662" s="1"/>
      <c r="H22662" s="1"/>
    </row>
    <row r="22663">
      <c r="A22663" s="1"/>
      <c r="B22663" s="1"/>
      <c r="C22663" s="1"/>
      <c r="D22663" s="8"/>
      <c r="E22663" s="1"/>
      <c r="F22663" s="1"/>
      <c r="G22663" s="1"/>
      <c r="H22663" s="1"/>
    </row>
    <row r="22664">
      <c r="A22664" s="1"/>
      <c r="B22664" s="1"/>
      <c r="C22664" s="1"/>
      <c r="D22664" s="8"/>
      <c r="E22664" s="1"/>
      <c r="F22664" s="1"/>
      <c r="G22664" s="1"/>
      <c r="H22664" s="1"/>
    </row>
    <row r="22665">
      <c r="A22665" s="1"/>
      <c r="B22665" s="1"/>
      <c r="C22665" s="1"/>
      <c r="D22665" s="8"/>
      <c r="E22665" s="1"/>
      <c r="F22665" s="1"/>
      <c r="G22665" s="1"/>
      <c r="H22665" s="1"/>
    </row>
    <row r="22666">
      <c r="A22666" s="1"/>
      <c r="B22666" s="1"/>
      <c r="C22666" s="1"/>
      <c r="D22666" s="8"/>
      <c r="E22666" s="1"/>
      <c r="F22666" s="1"/>
      <c r="G22666" s="1"/>
      <c r="H22666" s="1"/>
    </row>
    <row r="22667">
      <c r="A22667" s="1"/>
      <c r="B22667" s="1"/>
      <c r="C22667" s="1"/>
      <c r="D22667" s="8"/>
      <c r="E22667" s="1"/>
      <c r="F22667" s="1"/>
      <c r="G22667" s="1"/>
      <c r="H22667" s="1"/>
    </row>
    <row r="22668">
      <c r="A22668" s="1"/>
      <c r="B22668" s="1"/>
      <c r="C22668" s="1"/>
      <c r="D22668" s="8"/>
      <c r="E22668" s="1"/>
      <c r="F22668" s="1"/>
      <c r="G22668" s="1"/>
      <c r="H22668" s="1"/>
    </row>
    <row r="22669">
      <c r="A22669" s="1"/>
      <c r="B22669" s="1"/>
      <c r="C22669" s="1"/>
      <c r="D22669" s="8"/>
      <c r="E22669" s="1"/>
      <c r="F22669" s="1"/>
      <c r="G22669" s="1"/>
      <c r="H22669" s="1"/>
    </row>
    <row r="22670">
      <c r="A22670" s="1"/>
      <c r="B22670" s="1"/>
      <c r="C22670" s="1"/>
      <c r="D22670" s="8"/>
      <c r="E22670" s="1"/>
      <c r="F22670" s="1"/>
      <c r="G22670" s="1"/>
      <c r="H22670" s="1"/>
    </row>
    <row r="22671">
      <c r="A22671" s="1"/>
      <c r="B22671" s="1"/>
      <c r="C22671" s="1"/>
      <c r="D22671" s="8"/>
      <c r="E22671" s="1"/>
      <c r="F22671" s="1"/>
      <c r="G22671" s="1"/>
      <c r="H22671" s="1"/>
    </row>
    <row r="22672">
      <c r="A22672" s="1"/>
      <c r="B22672" s="1"/>
      <c r="C22672" s="1"/>
      <c r="D22672" s="8"/>
      <c r="E22672" s="1"/>
      <c r="F22672" s="1"/>
      <c r="G22672" s="1"/>
      <c r="H22672" s="1"/>
    </row>
    <row r="22673">
      <c r="A22673" s="1"/>
      <c r="B22673" s="1"/>
      <c r="C22673" s="1"/>
      <c r="D22673" s="8"/>
      <c r="E22673" s="1"/>
      <c r="F22673" s="1"/>
      <c r="G22673" s="1"/>
      <c r="H22673" s="1"/>
    </row>
    <row r="22674">
      <c r="A22674" s="1"/>
      <c r="B22674" s="1"/>
      <c r="C22674" s="1"/>
      <c r="D22674" s="8"/>
      <c r="E22674" s="1"/>
      <c r="F22674" s="1"/>
      <c r="G22674" s="1"/>
      <c r="H22674" s="1"/>
    </row>
    <row r="22675">
      <c r="A22675" s="1"/>
      <c r="B22675" s="1"/>
      <c r="C22675" s="1"/>
      <c r="D22675" s="8"/>
      <c r="E22675" s="1"/>
      <c r="F22675" s="1"/>
      <c r="G22675" s="1"/>
      <c r="H22675" s="1"/>
    </row>
    <row r="22676">
      <c r="A22676" s="1"/>
      <c r="B22676" s="1"/>
      <c r="C22676" s="1"/>
      <c r="D22676" s="8"/>
      <c r="E22676" s="1"/>
      <c r="F22676" s="1"/>
      <c r="G22676" s="1"/>
      <c r="H22676" s="1"/>
    </row>
    <row r="22677">
      <c r="A22677" s="1"/>
      <c r="B22677" s="1"/>
      <c r="C22677" s="1"/>
      <c r="D22677" s="8"/>
      <c r="E22677" s="1"/>
      <c r="F22677" s="1"/>
      <c r="G22677" s="1"/>
      <c r="H22677" s="1"/>
    </row>
    <row r="22678">
      <c r="A22678" s="1"/>
      <c r="B22678" s="1"/>
      <c r="C22678" s="1"/>
      <c r="D22678" s="8"/>
      <c r="E22678" s="1"/>
      <c r="F22678" s="1"/>
      <c r="G22678" s="1"/>
      <c r="H22678" s="1"/>
    </row>
    <row r="22679">
      <c r="A22679" s="1"/>
      <c r="B22679" s="1"/>
      <c r="C22679" s="1"/>
      <c r="D22679" s="8"/>
      <c r="E22679" s="1"/>
      <c r="F22679" s="1"/>
      <c r="G22679" s="1"/>
      <c r="H22679" s="1"/>
    </row>
    <row r="22680">
      <c r="A22680" s="1"/>
      <c r="B22680" s="1"/>
      <c r="C22680" s="1"/>
      <c r="D22680" s="8"/>
      <c r="E22680" s="1"/>
      <c r="F22680" s="1"/>
      <c r="G22680" s="1"/>
      <c r="H22680" s="1"/>
    </row>
    <row r="22681">
      <c r="A22681" s="1"/>
      <c r="B22681" s="1"/>
      <c r="C22681" s="1"/>
      <c r="D22681" s="8"/>
      <c r="E22681" s="1"/>
      <c r="F22681" s="1"/>
      <c r="G22681" s="1"/>
      <c r="H22681" s="1"/>
    </row>
    <row r="22682">
      <c r="A22682" s="1"/>
      <c r="B22682" s="1"/>
      <c r="C22682" s="1"/>
      <c r="D22682" s="8"/>
      <c r="E22682" s="1"/>
      <c r="F22682" s="1"/>
      <c r="G22682" s="1"/>
      <c r="H22682" s="1"/>
    </row>
    <row r="22683">
      <c r="A22683" s="1"/>
      <c r="B22683" s="1"/>
      <c r="C22683" s="1"/>
      <c r="D22683" s="8"/>
      <c r="E22683" s="1"/>
      <c r="F22683" s="1"/>
      <c r="G22683" s="1"/>
      <c r="H22683" s="1"/>
    </row>
    <row r="22684">
      <c r="A22684" s="1"/>
      <c r="B22684" s="1"/>
      <c r="C22684" s="1"/>
      <c r="D22684" s="8"/>
      <c r="E22684" s="1"/>
      <c r="F22684" s="1"/>
      <c r="G22684" s="1"/>
      <c r="H22684" s="1"/>
    </row>
    <row r="22685">
      <c r="A22685" s="1"/>
      <c r="B22685" s="1"/>
      <c r="C22685" s="1"/>
      <c r="D22685" s="8"/>
      <c r="E22685" s="1"/>
      <c r="F22685" s="1"/>
      <c r="G22685" s="1"/>
      <c r="H22685" s="1"/>
    </row>
    <row r="22686">
      <c r="A22686" s="1"/>
      <c r="B22686" s="1"/>
      <c r="C22686" s="1"/>
      <c r="D22686" s="8"/>
      <c r="E22686" s="1"/>
      <c r="F22686" s="1"/>
      <c r="G22686" s="1"/>
      <c r="H22686" s="1"/>
    </row>
    <row r="22687">
      <c r="A22687" s="1"/>
      <c r="B22687" s="1"/>
      <c r="C22687" s="1"/>
      <c r="D22687" s="8"/>
      <c r="E22687" s="1"/>
      <c r="F22687" s="1"/>
      <c r="G22687" s="1"/>
      <c r="H22687" s="1"/>
    </row>
    <row r="22688">
      <c r="A22688" s="1"/>
      <c r="B22688" s="1"/>
      <c r="C22688" s="1"/>
      <c r="D22688" s="8"/>
      <c r="E22688" s="1"/>
      <c r="F22688" s="1"/>
      <c r="G22688" s="1"/>
      <c r="H22688" s="1"/>
    </row>
    <row r="22689">
      <c r="A22689" s="1"/>
      <c r="B22689" s="1"/>
      <c r="C22689" s="1"/>
      <c r="D22689" s="8"/>
      <c r="E22689" s="1"/>
      <c r="F22689" s="1"/>
      <c r="G22689" s="1"/>
      <c r="H22689" s="1"/>
    </row>
    <row r="22690">
      <c r="A22690" s="1"/>
      <c r="B22690" s="1"/>
      <c r="C22690" s="1"/>
      <c r="D22690" s="8"/>
      <c r="E22690" s="1"/>
      <c r="F22690" s="1"/>
      <c r="G22690" s="1"/>
      <c r="H22690" s="1"/>
    </row>
    <row r="22691">
      <c r="A22691" s="1"/>
      <c r="B22691" s="1"/>
      <c r="C22691" s="1"/>
      <c r="D22691" s="8"/>
      <c r="E22691" s="1"/>
      <c r="F22691" s="1"/>
      <c r="G22691" s="1"/>
      <c r="H22691" s="1"/>
    </row>
    <row r="22692">
      <c r="A22692" s="1"/>
      <c r="B22692" s="1"/>
      <c r="C22692" s="1"/>
      <c r="D22692" s="8"/>
      <c r="E22692" s="1"/>
      <c r="F22692" s="1"/>
      <c r="G22692" s="1"/>
      <c r="H22692" s="1"/>
    </row>
    <row r="22693">
      <c r="A22693" s="1"/>
      <c r="B22693" s="1"/>
      <c r="C22693" s="1"/>
      <c r="D22693" s="8"/>
      <c r="E22693" s="1"/>
      <c r="F22693" s="1"/>
      <c r="G22693" s="1"/>
      <c r="H22693" s="1"/>
    </row>
    <row r="22694">
      <c r="A22694" s="1"/>
      <c r="B22694" s="1"/>
      <c r="C22694" s="1"/>
      <c r="D22694" s="8"/>
      <c r="E22694" s="1"/>
      <c r="F22694" s="1"/>
      <c r="G22694" s="1"/>
      <c r="H22694" s="1"/>
    </row>
    <row r="22695">
      <c r="A22695" s="1"/>
      <c r="B22695" s="1"/>
      <c r="C22695" s="1"/>
      <c r="D22695" s="8"/>
      <c r="E22695" s="1"/>
      <c r="F22695" s="1"/>
      <c r="G22695" s="1"/>
      <c r="H22695" s="1"/>
    </row>
    <row r="22696">
      <c r="A22696" s="1"/>
      <c r="B22696" s="1"/>
      <c r="C22696" s="1"/>
      <c r="D22696" s="8"/>
      <c r="E22696" s="1"/>
      <c r="F22696" s="1"/>
      <c r="G22696" s="1"/>
      <c r="H22696" s="1"/>
    </row>
    <row r="22697">
      <c r="A22697" s="1"/>
      <c r="B22697" s="1"/>
      <c r="C22697" s="1"/>
      <c r="D22697" s="8"/>
      <c r="E22697" s="1"/>
      <c r="F22697" s="1"/>
      <c r="G22697" s="1"/>
      <c r="H22697" s="1"/>
    </row>
    <row r="22698">
      <c r="A22698" s="1"/>
      <c r="B22698" s="1"/>
      <c r="C22698" s="1"/>
      <c r="D22698" s="8"/>
      <c r="E22698" s="1"/>
      <c r="F22698" s="1"/>
      <c r="G22698" s="1"/>
      <c r="H22698" s="1"/>
    </row>
    <row r="22699">
      <c r="A22699" s="1"/>
      <c r="B22699" s="1"/>
      <c r="C22699" s="1"/>
      <c r="D22699" s="8"/>
      <c r="E22699" s="1"/>
      <c r="F22699" s="1"/>
      <c r="G22699" s="1"/>
      <c r="H22699" s="1"/>
    </row>
    <row r="22700">
      <c r="A22700" s="1"/>
      <c r="B22700" s="1"/>
      <c r="C22700" s="1"/>
      <c r="D22700" s="8"/>
      <c r="E22700" s="1"/>
      <c r="F22700" s="1"/>
      <c r="G22700" s="1"/>
      <c r="H22700" s="1"/>
    </row>
    <row r="22701">
      <c r="A22701" s="1"/>
      <c r="B22701" s="1"/>
      <c r="C22701" s="1"/>
      <c r="D22701" s="8"/>
      <c r="E22701" s="1"/>
      <c r="F22701" s="1"/>
      <c r="G22701" s="1"/>
      <c r="H22701" s="1"/>
    </row>
    <row r="22702">
      <c r="A22702" s="1"/>
      <c r="B22702" s="1"/>
      <c r="C22702" s="1"/>
      <c r="D22702" s="8"/>
      <c r="E22702" s="1"/>
      <c r="F22702" s="1"/>
      <c r="G22702" s="1"/>
      <c r="H22702" s="1"/>
    </row>
    <row r="22703">
      <c r="A22703" s="1"/>
      <c r="B22703" s="1"/>
      <c r="C22703" s="1"/>
      <c r="D22703" s="8"/>
      <c r="E22703" s="1"/>
      <c r="F22703" s="1"/>
      <c r="G22703" s="1"/>
      <c r="H22703" s="1"/>
    </row>
    <row r="22704">
      <c r="A22704" s="1"/>
      <c r="B22704" s="1"/>
      <c r="C22704" s="1"/>
      <c r="D22704" s="8"/>
      <c r="E22704" s="1"/>
      <c r="F22704" s="1"/>
      <c r="G22704" s="1"/>
      <c r="H22704" s="1"/>
    </row>
    <row r="22705">
      <c r="A22705" s="1"/>
      <c r="B22705" s="1"/>
      <c r="C22705" s="1"/>
      <c r="D22705" s="8"/>
      <c r="E22705" s="1"/>
      <c r="F22705" s="1"/>
      <c r="G22705" s="1"/>
      <c r="H22705" s="1"/>
    </row>
    <row r="22706">
      <c r="A22706" s="1"/>
      <c r="B22706" s="1"/>
      <c r="C22706" s="1"/>
      <c r="D22706" s="8"/>
      <c r="E22706" s="1"/>
      <c r="F22706" s="1"/>
      <c r="G22706" s="1"/>
      <c r="H22706" s="1"/>
    </row>
    <row r="22707">
      <c r="A22707" s="1"/>
      <c r="B22707" s="1"/>
      <c r="C22707" s="1"/>
      <c r="D22707" s="8"/>
      <c r="E22707" s="1"/>
      <c r="F22707" s="1"/>
      <c r="G22707" s="1"/>
      <c r="H22707" s="1"/>
    </row>
    <row r="22708">
      <c r="A22708" s="1"/>
      <c r="B22708" s="1"/>
      <c r="C22708" s="1"/>
      <c r="D22708" s="8"/>
      <c r="E22708" s="1"/>
      <c r="F22708" s="1"/>
      <c r="G22708" s="1"/>
      <c r="H22708" s="1"/>
    </row>
    <row r="22709">
      <c r="A22709" s="1"/>
      <c r="B22709" s="1"/>
      <c r="C22709" s="1"/>
      <c r="D22709" s="8"/>
      <c r="E22709" s="1"/>
      <c r="F22709" s="1"/>
      <c r="G22709" s="1"/>
      <c r="H22709" s="1"/>
    </row>
    <row r="22710">
      <c r="A22710" s="1"/>
      <c r="B22710" s="1"/>
      <c r="C22710" s="1"/>
      <c r="D22710" s="8"/>
      <c r="E22710" s="1"/>
      <c r="F22710" s="1"/>
      <c r="G22710" s="1"/>
      <c r="H22710" s="1"/>
    </row>
    <row r="22711">
      <c r="A22711" s="1"/>
      <c r="B22711" s="1"/>
      <c r="C22711" s="1"/>
      <c r="D22711" s="8"/>
      <c r="E22711" s="1"/>
      <c r="F22711" s="1"/>
      <c r="G22711" s="1"/>
      <c r="H22711" s="1"/>
    </row>
    <row r="22712">
      <c r="A22712" s="1"/>
      <c r="B22712" s="1"/>
      <c r="C22712" s="1"/>
      <c r="D22712" s="8"/>
      <c r="E22712" s="1"/>
      <c r="F22712" s="1"/>
      <c r="G22712" s="1"/>
      <c r="H22712" s="1"/>
    </row>
    <row r="22713">
      <c r="A22713" s="1"/>
      <c r="B22713" s="1"/>
      <c r="C22713" s="1"/>
      <c r="D22713" s="8"/>
      <c r="E22713" s="1"/>
      <c r="F22713" s="1"/>
      <c r="G22713" s="1"/>
      <c r="H22713" s="1"/>
    </row>
    <row r="22714">
      <c r="A22714" s="1"/>
      <c r="B22714" s="1"/>
      <c r="C22714" s="1"/>
      <c r="D22714" s="8"/>
      <c r="E22714" s="1"/>
      <c r="F22714" s="1"/>
      <c r="G22714" s="1"/>
      <c r="H22714" s="1"/>
    </row>
    <row r="22715">
      <c r="A22715" s="1"/>
      <c r="B22715" s="1"/>
      <c r="C22715" s="1"/>
      <c r="D22715" s="8"/>
      <c r="E22715" s="1"/>
      <c r="F22715" s="1"/>
      <c r="G22715" s="1"/>
      <c r="H22715" s="1"/>
    </row>
    <row r="22716">
      <c r="A22716" s="1"/>
      <c r="B22716" s="1"/>
      <c r="C22716" s="1"/>
      <c r="D22716" s="8"/>
      <c r="E22716" s="1"/>
      <c r="F22716" s="1"/>
      <c r="G22716" s="1"/>
      <c r="H22716" s="1"/>
    </row>
    <row r="22717">
      <c r="A22717" s="1"/>
      <c r="B22717" s="1"/>
      <c r="C22717" s="1"/>
      <c r="D22717" s="8"/>
      <c r="E22717" s="1"/>
      <c r="F22717" s="1"/>
      <c r="G22717" s="1"/>
      <c r="H22717" s="1"/>
    </row>
    <row r="22718">
      <c r="A22718" s="1"/>
      <c r="B22718" s="1"/>
      <c r="C22718" s="1"/>
      <c r="D22718" s="8"/>
      <c r="E22718" s="1"/>
      <c r="F22718" s="1"/>
      <c r="G22718" s="1"/>
      <c r="H22718" s="1"/>
    </row>
    <row r="22719">
      <c r="A22719" s="1"/>
      <c r="B22719" s="1"/>
      <c r="C22719" s="1"/>
      <c r="D22719" s="8"/>
      <c r="E22719" s="1"/>
      <c r="F22719" s="1"/>
      <c r="G22719" s="1"/>
      <c r="H22719" s="1"/>
    </row>
    <row r="22720">
      <c r="A22720" s="1"/>
      <c r="B22720" s="1"/>
      <c r="C22720" s="1"/>
      <c r="D22720" s="8"/>
      <c r="E22720" s="1"/>
      <c r="F22720" s="1"/>
      <c r="G22720" s="1"/>
      <c r="H22720" s="1"/>
    </row>
    <row r="22721">
      <c r="A22721" s="1"/>
      <c r="B22721" s="1"/>
      <c r="C22721" s="1"/>
      <c r="D22721" s="8"/>
      <c r="E22721" s="1"/>
      <c r="F22721" s="1"/>
      <c r="G22721" s="1"/>
      <c r="H22721" s="1"/>
    </row>
    <row r="22722">
      <c r="A22722" s="1"/>
      <c r="B22722" s="1"/>
      <c r="C22722" s="1"/>
      <c r="D22722" s="8"/>
      <c r="E22722" s="1"/>
      <c r="F22722" s="1"/>
      <c r="G22722" s="1"/>
      <c r="H22722" s="1"/>
    </row>
    <row r="22723">
      <c r="A22723" s="1"/>
      <c r="B22723" s="1"/>
      <c r="C22723" s="1"/>
      <c r="D22723" s="8"/>
      <c r="E22723" s="1"/>
      <c r="F22723" s="1"/>
      <c r="G22723" s="1"/>
      <c r="H22723" s="1"/>
    </row>
    <row r="22724">
      <c r="A22724" s="1"/>
      <c r="B22724" s="1"/>
      <c r="C22724" s="1"/>
      <c r="D22724" s="8"/>
      <c r="E22724" s="1"/>
      <c r="F22724" s="1"/>
      <c r="G22724" s="1"/>
      <c r="H22724" s="1"/>
    </row>
    <row r="22725">
      <c r="A22725" s="1"/>
      <c r="B22725" s="1"/>
      <c r="C22725" s="1"/>
      <c r="D22725" s="8"/>
      <c r="E22725" s="1"/>
      <c r="F22725" s="1"/>
      <c r="G22725" s="1"/>
      <c r="H22725" s="1"/>
    </row>
    <row r="22726">
      <c r="A22726" s="1"/>
      <c r="B22726" s="1"/>
      <c r="C22726" s="1"/>
      <c r="D22726" s="8"/>
      <c r="E22726" s="1"/>
      <c r="F22726" s="1"/>
      <c r="G22726" s="1"/>
      <c r="H22726" s="1"/>
    </row>
    <row r="22727">
      <c r="A22727" s="1"/>
      <c r="B22727" s="1"/>
      <c r="C22727" s="1"/>
      <c r="D22727" s="8"/>
      <c r="E22727" s="1"/>
      <c r="F22727" s="1"/>
      <c r="G22727" s="1"/>
      <c r="H22727" s="1"/>
    </row>
    <row r="22728">
      <c r="A22728" s="1"/>
      <c r="B22728" s="1"/>
      <c r="C22728" s="1"/>
      <c r="D22728" s="8"/>
      <c r="E22728" s="1"/>
      <c r="F22728" s="1"/>
      <c r="G22728" s="1"/>
      <c r="H22728" s="1"/>
    </row>
    <row r="22729">
      <c r="A22729" s="1"/>
      <c r="B22729" s="1"/>
      <c r="C22729" s="1"/>
      <c r="D22729" s="8"/>
      <c r="E22729" s="1"/>
      <c r="F22729" s="1"/>
      <c r="G22729" s="1"/>
      <c r="H22729" s="1"/>
    </row>
    <row r="22730">
      <c r="A22730" s="1"/>
      <c r="B22730" s="1"/>
      <c r="C22730" s="1"/>
      <c r="D22730" s="8"/>
      <c r="E22730" s="1"/>
      <c r="F22730" s="1"/>
      <c r="G22730" s="1"/>
      <c r="H22730" s="1"/>
    </row>
    <row r="22731">
      <c r="A22731" s="1"/>
      <c r="B22731" s="1"/>
      <c r="C22731" s="1"/>
      <c r="D22731" s="8"/>
      <c r="E22731" s="1"/>
      <c r="F22731" s="1"/>
      <c r="G22731" s="1"/>
      <c r="H22731" s="1"/>
    </row>
    <row r="22732">
      <c r="A22732" s="1"/>
      <c r="B22732" s="1"/>
      <c r="C22732" s="1"/>
      <c r="D22732" s="8"/>
      <c r="E22732" s="1"/>
      <c r="F22732" s="1"/>
      <c r="G22732" s="1"/>
      <c r="H22732" s="1"/>
    </row>
    <row r="22733">
      <c r="A22733" s="1"/>
      <c r="B22733" s="1"/>
      <c r="C22733" s="1"/>
      <c r="D22733" s="8"/>
      <c r="E22733" s="1"/>
      <c r="F22733" s="1"/>
      <c r="G22733" s="1"/>
      <c r="H22733" s="1"/>
    </row>
    <row r="22734">
      <c r="A22734" s="1"/>
      <c r="B22734" s="1"/>
      <c r="C22734" s="1"/>
      <c r="D22734" s="8"/>
      <c r="E22734" s="1"/>
      <c r="F22734" s="1"/>
      <c r="G22734" s="1"/>
      <c r="H22734" s="1"/>
    </row>
    <row r="22735">
      <c r="A22735" s="1"/>
      <c r="B22735" s="1"/>
      <c r="C22735" s="1"/>
      <c r="D22735" s="8"/>
      <c r="E22735" s="1"/>
      <c r="F22735" s="1"/>
      <c r="G22735" s="1"/>
      <c r="H22735" s="1"/>
    </row>
    <row r="22736">
      <c r="A22736" s="1"/>
      <c r="B22736" s="1"/>
      <c r="C22736" s="1"/>
      <c r="D22736" s="8"/>
      <c r="E22736" s="1"/>
      <c r="F22736" s="1"/>
      <c r="G22736" s="1"/>
      <c r="H22736" s="1"/>
    </row>
    <row r="22737">
      <c r="A22737" s="1"/>
      <c r="B22737" s="1"/>
      <c r="C22737" s="1"/>
      <c r="D22737" s="8"/>
      <c r="E22737" s="1"/>
      <c r="F22737" s="1"/>
      <c r="G22737" s="1"/>
      <c r="H22737" s="1"/>
    </row>
    <row r="22738">
      <c r="A22738" s="1"/>
      <c r="B22738" s="1"/>
      <c r="C22738" s="1"/>
      <c r="D22738" s="8"/>
      <c r="E22738" s="1"/>
      <c r="F22738" s="1"/>
      <c r="G22738" s="1"/>
      <c r="H22738" s="1"/>
    </row>
    <row r="22739">
      <c r="A22739" s="1"/>
      <c r="B22739" s="1"/>
      <c r="C22739" s="1"/>
      <c r="D22739" s="8"/>
      <c r="E22739" s="1"/>
      <c r="F22739" s="1"/>
      <c r="G22739" s="1"/>
      <c r="H22739" s="1"/>
    </row>
    <row r="22740">
      <c r="A22740" s="1"/>
      <c r="B22740" s="1"/>
      <c r="C22740" s="1"/>
      <c r="D22740" s="8"/>
      <c r="E22740" s="1"/>
      <c r="F22740" s="1"/>
      <c r="G22740" s="1"/>
      <c r="H22740" s="1"/>
    </row>
    <row r="22741">
      <c r="A22741" s="1"/>
      <c r="B22741" s="1"/>
      <c r="C22741" s="1"/>
      <c r="D22741" s="8"/>
      <c r="E22741" s="1"/>
      <c r="F22741" s="1"/>
      <c r="G22741" s="1"/>
      <c r="H22741" s="1"/>
    </row>
    <row r="22742">
      <c r="A22742" s="1"/>
      <c r="B22742" s="1"/>
      <c r="C22742" s="1"/>
      <c r="D22742" s="8"/>
      <c r="E22742" s="1"/>
      <c r="F22742" s="1"/>
      <c r="G22742" s="1"/>
      <c r="H22742" s="1"/>
    </row>
    <row r="22743">
      <c r="A22743" s="1"/>
      <c r="B22743" s="1"/>
      <c r="C22743" s="1"/>
      <c r="D22743" s="8"/>
      <c r="E22743" s="1"/>
      <c r="F22743" s="1"/>
      <c r="G22743" s="1"/>
      <c r="H22743" s="1"/>
    </row>
    <row r="22744">
      <c r="A22744" s="1"/>
      <c r="B22744" s="1"/>
      <c r="C22744" s="1"/>
      <c r="D22744" s="8"/>
      <c r="E22744" s="1"/>
      <c r="F22744" s="1"/>
      <c r="G22744" s="1"/>
      <c r="H22744" s="1"/>
    </row>
    <row r="22745">
      <c r="A22745" s="1"/>
      <c r="B22745" s="1"/>
      <c r="C22745" s="1"/>
      <c r="D22745" s="8"/>
      <c r="E22745" s="1"/>
      <c r="F22745" s="1"/>
      <c r="G22745" s="1"/>
      <c r="H22745" s="1"/>
    </row>
    <row r="22746">
      <c r="A22746" s="1"/>
      <c r="B22746" s="1"/>
      <c r="C22746" s="1"/>
      <c r="D22746" s="8"/>
      <c r="E22746" s="1"/>
      <c r="F22746" s="1"/>
      <c r="G22746" s="1"/>
      <c r="H22746" s="1"/>
    </row>
    <row r="22747">
      <c r="A22747" s="1"/>
      <c r="B22747" s="1"/>
      <c r="C22747" s="1"/>
      <c r="D22747" s="8"/>
      <c r="E22747" s="1"/>
      <c r="F22747" s="1"/>
      <c r="G22747" s="1"/>
      <c r="H22747" s="1"/>
    </row>
    <row r="22748">
      <c r="A22748" s="1"/>
      <c r="B22748" s="1"/>
      <c r="C22748" s="1"/>
      <c r="D22748" s="8"/>
      <c r="E22748" s="1"/>
      <c r="F22748" s="1"/>
      <c r="G22748" s="1"/>
      <c r="H22748" s="1"/>
    </row>
    <row r="22749">
      <c r="A22749" s="1"/>
      <c r="B22749" s="1"/>
      <c r="C22749" s="1"/>
      <c r="D22749" s="8"/>
      <c r="E22749" s="1"/>
      <c r="F22749" s="1"/>
      <c r="G22749" s="1"/>
      <c r="H22749" s="1"/>
    </row>
    <row r="22750">
      <c r="A22750" s="1"/>
      <c r="B22750" s="1"/>
      <c r="C22750" s="1"/>
      <c r="D22750" s="8"/>
      <c r="E22750" s="1"/>
      <c r="F22750" s="1"/>
      <c r="G22750" s="1"/>
      <c r="H22750" s="1"/>
    </row>
    <row r="22751">
      <c r="A22751" s="1"/>
      <c r="B22751" s="1"/>
      <c r="C22751" s="1"/>
      <c r="D22751" s="8"/>
      <c r="E22751" s="1"/>
      <c r="F22751" s="1"/>
      <c r="G22751" s="1"/>
      <c r="H22751" s="1"/>
    </row>
    <row r="22752">
      <c r="A22752" s="1"/>
      <c r="B22752" s="1"/>
      <c r="C22752" s="1"/>
      <c r="D22752" s="8"/>
      <c r="E22752" s="1"/>
      <c r="F22752" s="1"/>
      <c r="G22752" s="1"/>
      <c r="H22752" s="1"/>
    </row>
    <row r="22753">
      <c r="A22753" s="1"/>
      <c r="B22753" s="1"/>
      <c r="C22753" s="1"/>
      <c r="D22753" s="8"/>
      <c r="E22753" s="1"/>
      <c r="F22753" s="1"/>
      <c r="G22753" s="1"/>
      <c r="H22753" s="1"/>
    </row>
    <row r="22754">
      <c r="A22754" s="1"/>
      <c r="B22754" s="1"/>
      <c r="C22754" s="1"/>
      <c r="D22754" s="8"/>
      <c r="E22754" s="1"/>
      <c r="F22754" s="1"/>
      <c r="G22754" s="1"/>
      <c r="H22754" s="1"/>
    </row>
    <row r="22755">
      <c r="A22755" s="1"/>
      <c r="B22755" s="1"/>
      <c r="C22755" s="1"/>
      <c r="D22755" s="8"/>
      <c r="E22755" s="1"/>
      <c r="F22755" s="1"/>
      <c r="G22755" s="1"/>
      <c r="H22755" s="1"/>
    </row>
    <row r="22756">
      <c r="A22756" s="1"/>
      <c r="B22756" s="1"/>
      <c r="C22756" s="1"/>
      <c r="D22756" s="8"/>
      <c r="E22756" s="1"/>
      <c r="F22756" s="1"/>
      <c r="G22756" s="1"/>
      <c r="H22756" s="1"/>
    </row>
    <row r="22757">
      <c r="A22757" s="1"/>
      <c r="B22757" s="1"/>
      <c r="C22757" s="1"/>
      <c r="D22757" s="8"/>
      <c r="E22757" s="1"/>
      <c r="F22757" s="1"/>
      <c r="G22757" s="1"/>
      <c r="H22757" s="1"/>
    </row>
    <row r="22758">
      <c r="A22758" s="1"/>
      <c r="B22758" s="1"/>
      <c r="C22758" s="1"/>
      <c r="D22758" s="8"/>
      <c r="E22758" s="1"/>
      <c r="F22758" s="1"/>
      <c r="G22758" s="1"/>
      <c r="H22758" s="1"/>
    </row>
    <row r="22759">
      <c r="A22759" s="1"/>
      <c r="B22759" s="1"/>
      <c r="C22759" s="1"/>
      <c r="D22759" s="8"/>
      <c r="E22759" s="1"/>
      <c r="F22759" s="1"/>
      <c r="G22759" s="1"/>
      <c r="H22759" s="1"/>
    </row>
    <row r="22760">
      <c r="A22760" s="1"/>
      <c r="B22760" s="1"/>
      <c r="C22760" s="1"/>
      <c r="D22760" s="8"/>
      <c r="E22760" s="1"/>
      <c r="F22760" s="1"/>
      <c r="G22760" s="1"/>
      <c r="H22760" s="1"/>
    </row>
    <row r="22761">
      <c r="A22761" s="1"/>
      <c r="B22761" s="1"/>
      <c r="C22761" s="1"/>
      <c r="D22761" s="8"/>
      <c r="E22761" s="1"/>
      <c r="F22761" s="1"/>
      <c r="G22761" s="1"/>
      <c r="H22761" s="1"/>
    </row>
    <row r="22762">
      <c r="A22762" s="1"/>
      <c r="B22762" s="1"/>
      <c r="C22762" s="1"/>
      <c r="D22762" s="8"/>
      <c r="E22762" s="1"/>
      <c r="F22762" s="1"/>
      <c r="G22762" s="1"/>
      <c r="H22762" s="1"/>
    </row>
    <row r="22763">
      <c r="A22763" s="1"/>
      <c r="B22763" s="1"/>
      <c r="C22763" s="1"/>
      <c r="D22763" s="8"/>
      <c r="E22763" s="1"/>
      <c r="F22763" s="1"/>
      <c r="G22763" s="1"/>
      <c r="H22763" s="1"/>
    </row>
    <row r="22764">
      <c r="A22764" s="1"/>
      <c r="B22764" s="1"/>
      <c r="C22764" s="1"/>
      <c r="D22764" s="8"/>
      <c r="E22764" s="1"/>
      <c r="F22764" s="1"/>
      <c r="G22764" s="1"/>
      <c r="H22764" s="1"/>
    </row>
    <row r="22765">
      <c r="A22765" s="1"/>
      <c r="B22765" s="1"/>
      <c r="C22765" s="1"/>
      <c r="D22765" s="8"/>
      <c r="E22765" s="1"/>
      <c r="F22765" s="1"/>
      <c r="G22765" s="1"/>
      <c r="H22765" s="1"/>
    </row>
    <row r="22766">
      <c r="A22766" s="1"/>
      <c r="B22766" s="1"/>
      <c r="C22766" s="1"/>
      <c r="D22766" s="8"/>
      <c r="E22766" s="1"/>
      <c r="F22766" s="1"/>
      <c r="G22766" s="1"/>
      <c r="H22766" s="1"/>
    </row>
    <row r="22767">
      <c r="A22767" s="1"/>
      <c r="B22767" s="1"/>
      <c r="C22767" s="1"/>
      <c r="D22767" s="8"/>
      <c r="E22767" s="1"/>
      <c r="F22767" s="1"/>
      <c r="G22767" s="1"/>
      <c r="H22767" s="1"/>
    </row>
    <row r="22768">
      <c r="A22768" s="1"/>
      <c r="B22768" s="1"/>
      <c r="C22768" s="1"/>
      <c r="D22768" s="8"/>
      <c r="E22768" s="1"/>
      <c r="F22768" s="1"/>
      <c r="G22768" s="1"/>
      <c r="H22768" s="1"/>
    </row>
    <row r="22769">
      <c r="A22769" s="1"/>
      <c r="B22769" s="1"/>
      <c r="C22769" s="1"/>
      <c r="D22769" s="8"/>
      <c r="E22769" s="1"/>
      <c r="F22769" s="1"/>
      <c r="G22769" s="1"/>
      <c r="H22769" s="1"/>
    </row>
    <row r="22770">
      <c r="A22770" s="1"/>
      <c r="B22770" s="1"/>
      <c r="C22770" s="1"/>
      <c r="D22770" s="8"/>
      <c r="E22770" s="1"/>
      <c r="F22770" s="1"/>
      <c r="G22770" s="1"/>
      <c r="H22770" s="1"/>
    </row>
    <row r="22771">
      <c r="A22771" s="1"/>
      <c r="B22771" s="1"/>
      <c r="C22771" s="1"/>
      <c r="D22771" s="8"/>
      <c r="E22771" s="1"/>
      <c r="F22771" s="1"/>
      <c r="G22771" s="1"/>
      <c r="H22771" s="1"/>
    </row>
    <row r="22772">
      <c r="A22772" s="1"/>
      <c r="B22772" s="1"/>
      <c r="C22772" s="1"/>
      <c r="D22772" s="8"/>
      <c r="E22772" s="1"/>
      <c r="F22772" s="1"/>
      <c r="G22772" s="1"/>
      <c r="H22772" s="1"/>
    </row>
    <row r="22773">
      <c r="A22773" s="1"/>
      <c r="B22773" s="1"/>
      <c r="C22773" s="1"/>
      <c r="D22773" s="8"/>
      <c r="E22773" s="1"/>
      <c r="F22773" s="1"/>
      <c r="G22773" s="1"/>
      <c r="H22773" s="1"/>
    </row>
    <row r="22774">
      <c r="A22774" s="1"/>
      <c r="B22774" s="1"/>
      <c r="C22774" s="1"/>
      <c r="D22774" s="8"/>
      <c r="E22774" s="1"/>
      <c r="F22774" s="1"/>
      <c r="G22774" s="1"/>
      <c r="H22774" s="1"/>
    </row>
    <row r="22775">
      <c r="A22775" s="1"/>
      <c r="B22775" s="1"/>
      <c r="C22775" s="1"/>
      <c r="D22775" s="8"/>
      <c r="E22775" s="1"/>
      <c r="F22775" s="1"/>
      <c r="G22775" s="1"/>
      <c r="H22775" s="1"/>
    </row>
    <row r="22776">
      <c r="A22776" s="1"/>
      <c r="B22776" s="1"/>
      <c r="C22776" s="1"/>
      <c r="D22776" s="8"/>
      <c r="E22776" s="1"/>
      <c r="F22776" s="1"/>
      <c r="G22776" s="1"/>
      <c r="H22776" s="1"/>
    </row>
    <row r="22777">
      <c r="A22777" s="1"/>
      <c r="B22777" s="1"/>
      <c r="C22777" s="1"/>
      <c r="D22777" s="8"/>
      <c r="E22777" s="1"/>
      <c r="F22777" s="1"/>
      <c r="G22777" s="1"/>
      <c r="H22777" s="1"/>
    </row>
    <row r="22778">
      <c r="A22778" s="1"/>
      <c r="B22778" s="1"/>
      <c r="C22778" s="1"/>
      <c r="D22778" s="8"/>
      <c r="E22778" s="1"/>
      <c r="F22778" s="1"/>
      <c r="G22778" s="1"/>
      <c r="H22778" s="1"/>
    </row>
    <row r="22779">
      <c r="A22779" s="1"/>
      <c r="B22779" s="1"/>
      <c r="C22779" s="1"/>
      <c r="D22779" s="8"/>
      <c r="E22779" s="1"/>
      <c r="F22779" s="1"/>
      <c r="G22779" s="1"/>
      <c r="H22779" s="1"/>
    </row>
    <row r="22780">
      <c r="A22780" s="1"/>
      <c r="B22780" s="1"/>
      <c r="C22780" s="1"/>
      <c r="D22780" s="8"/>
      <c r="E22780" s="1"/>
      <c r="F22780" s="1"/>
      <c r="G22780" s="1"/>
      <c r="H22780" s="1"/>
    </row>
    <row r="22781">
      <c r="A22781" s="1"/>
      <c r="B22781" s="1"/>
      <c r="C22781" s="1"/>
      <c r="D22781" s="8"/>
      <c r="E22781" s="1"/>
      <c r="F22781" s="1"/>
      <c r="G22781" s="1"/>
      <c r="H22781" s="1"/>
    </row>
    <row r="22782">
      <c r="A22782" s="1"/>
      <c r="B22782" s="1"/>
      <c r="C22782" s="1"/>
      <c r="D22782" s="8"/>
      <c r="E22782" s="1"/>
      <c r="F22782" s="1"/>
      <c r="G22782" s="1"/>
      <c r="H22782" s="1"/>
    </row>
    <row r="22783">
      <c r="A22783" s="1"/>
      <c r="B22783" s="1"/>
      <c r="C22783" s="1"/>
      <c r="D22783" s="8"/>
      <c r="E22783" s="1"/>
      <c r="F22783" s="1"/>
      <c r="G22783" s="1"/>
      <c r="H22783" s="1"/>
    </row>
    <row r="22784">
      <c r="A22784" s="1"/>
      <c r="B22784" s="1"/>
      <c r="C22784" s="1"/>
      <c r="D22784" s="8"/>
      <c r="E22784" s="1"/>
      <c r="F22784" s="1"/>
      <c r="G22784" s="1"/>
      <c r="H22784" s="1"/>
    </row>
    <row r="22785">
      <c r="A22785" s="1"/>
      <c r="B22785" s="1"/>
      <c r="C22785" s="1"/>
      <c r="D22785" s="8"/>
      <c r="E22785" s="1"/>
      <c r="F22785" s="1"/>
      <c r="G22785" s="1"/>
      <c r="H22785" s="1"/>
    </row>
    <row r="22786">
      <c r="A22786" s="1"/>
      <c r="B22786" s="1"/>
      <c r="C22786" s="1"/>
      <c r="D22786" s="8"/>
      <c r="E22786" s="1"/>
      <c r="F22786" s="1"/>
      <c r="G22786" s="1"/>
      <c r="H22786" s="1"/>
    </row>
    <row r="22787">
      <c r="A22787" s="1"/>
      <c r="B22787" s="1"/>
      <c r="C22787" s="1"/>
      <c r="D22787" s="8"/>
      <c r="E22787" s="1"/>
      <c r="F22787" s="1"/>
      <c r="G22787" s="1"/>
      <c r="H22787" s="1"/>
    </row>
    <row r="22788">
      <c r="A22788" s="1"/>
      <c r="B22788" s="1"/>
      <c r="C22788" s="1"/>
      <c r="D22788" s="8"/>
      <c r="E22788" s="1"/>
      <c r="F22788" s="1"/>
      <c r="G22788" s="1"/>
      <c r="H22788" s="1"/>
    </row>
    <row r="22789">
      <c r="A22789" s="1"/>
      <c r="B22789" s="1"/>
      <c r="C22789" s="1"/>
      <c r="D22789" s="8"/>
      <c r="E22789" s="1"/>
      <c r="F22789" s="1"/>
      <c r="G22789" s="1"/>
      <c r="H22789" s="1"/>
    </row>
    <row r="22790">
      <c r="A22790" s="1"/>
      <c r="B22790" s="1"/>
      <c r="C22790" s="1"/>
      <c r="D22790" s="8"/>
      <c r="E22790" s="1"/>
      <c r="F22790" s="1"/>
      <c r="G22790" s="1"/>
      <c r="H22790" s="1"/>
    </row>
    <row r="22791">
      <c r="A22791" s="1"/>
      <c r="B22791" s="1"/>
      <c r="C22791" s="1"/>
      <c r="D22791" s="8"/>
      <c r="E22791" s="1"/>
      <c r="F22791" s="1"/>
      <c r="G22791" s="1"/>
      <c r="H22791" s="1"/>
    </row>
    <row r="22792">
      <c r="A22792" s="1"/>
      <c r="B22792" s="1"/>
      <c r="C22792" s="1"/>
      <c r="D22792" s="8"/>
      <c r="E22792" s="1"/>
      <c r="F22792" s="1"/>
      <c r="G22792" s="1"/>
      <c r="H22792" s="1"/>
    </row>
    <row r="22793">
      <c r="A22793" s="1"/>
      <c r="B22793" s="1"/>
      <c r="C22793" s="1"/>
      <c r="D22793" s="8"/>
      <c r="E22793" s="1"/>
      <c r="F22793" s="1"/>
      <c r="G22793" s="1"/>
      <c r="H22793" s="1"/>
    </row>
    <row r="22794">
      <c r="A22794" s="1"/>
      <c r="B22794" s="1"/>
      <c r="C22794" s="1"/>
      <c r="D22794" s="8"/>
      <c r="E22794" s="1"/>
      <c r="F22794" s="1"/>
      <c r="G22794" s="1"/>
      <c r="H22794" s="1"/>
    </row>
    <row r="22795">
      <c r="A22795" s="1"/>
      <c r="B22795" s="1"/>
      <c r="C22795" s="1"/>
      <c r="D22795" s="8"/>
      <c r="E22795" s="1"/>
      <c r="F22795" s="1"/>
      <c r="G22795" s="1"/>
      <c r="H22795" s="1"/>
    </row>
    <row r="22796">
      <c r="A22796" s="1"/>
      <c r="B22796" s="1"/>
      <c r="C22796" s="1"/>
      <c r="D22796" s="8"/>
      <c r="E22796" s="1"/>
      <c r="F22796" s="1"/>
      <c r="G22796" s="1"/>
      <c r="H22796" s="1"/>
    </row>
    <row r="22797">
      <c r="A22797" s="1"/>
      <c r="B22797" s="1"/>
      <c r="C22797" s="1"/>
      <c r="D22797" s="8"/>
      <c r="E22797" s="1"/>
      <c r="F22797" s="1"/>
      <c r="G22797" s="1"/>
      <c r="H22797" s="1"/>
    </row>
    <row r="22798">
      <c r="A22798" s="1"/>
      <c r="B22798" s="1"/>
      <c r="C22798" s="1"/>
      <c r="D22798" s="8"/>
      <c r="E22798" s="1"/>
      <c r="F22798" s="1"/>
      <c r="G22798" s="1"/>
      <c r="H22798" s="1"/>
    </row>
    <row r="22799">
      <c r="A22799" s="1"/>
      <c r="B22799" s="1"/>
      <c r="C22799" s="1"/>
      <c r="D22799" s="8"/>
      <c r="E22799" s="1"/>
      <c r="F22799" s="1"/>
      <c r="G22799" s="1"/>
      <c r="H22799" s="1"/>
    </row>
    <row r="22800">
      <c r="A22800" s="1"/>
      <c r="B22800" s="1"/>
      <c r="C22800" s="1"/>
      <c r="D22800" s="8"/>
      <c r="E22800" s="1"/>
      <c r="F22800" s="1"/>
      <c r="G22800" s="1"/>
      <c r="H22800" s="1"/>
    </row>
    <row r="22801">
      <c r="A22801" s="1"/>
      <c r="B22801" s="1"/>
      <c r="C22801" s="1"/>
      <c r="D22801" s="8"/>
      <c r="E22801" s="1"/>
      <c r="F22801" s="1"/>
      <c r="G22801" s="1"/>
      <c r="H22801" s="1"/>
    </row>
    <row r="22802">
      <c r="A22802" s="1"/>
      <c r="B22802" s="1"/>
      <c r="C22802" s="1"/>
      <c r="D22802" s="8"/>
      <c r="E22802" s="1"/>
      <c r="F22802" s="1"/>
      <c r="G22802" s="1"/>
      <c r="H22802" s="1"/>
    </row>
    <row r="22803">
      <c r="A22803" s="1"/>
      <c r="B22803" s="1"/>
      <c r="C22803" s="1"/>
      <c r="D22803" s="8"/>
      <c r="E22803" s="1"/>
      <c r="F22803" s="1"/>
      <c r="G22803" s="1"/>
      <c r="H22803" s="1"/>
    </row>
    <row r="22804">
      <c r="A22804" s="1"/>
      <c r="B22804" s="1"/>
      <c r="C22804" s="1"/>
      <c r="D22804" s="8"/>
      <c r="E22804" s="1"/>
      <c r="F22804" s="1"/>
      <c r="G22804" s="1"/>
      <c r="H22804" s="1"/>
    </row>
    <row r="22805">
      <c r="A22805" s="1"/>
      <c r="B22805" s="1"/>
      <c r="C22805" s="1"/>
      <c r="D22805" s="8"/>
      <c r="E22805" s="1"/>
      <c r="F22805" s="1"/>
      <c r="G22805" s="1"/>
      <c r="H22805" s="1"/>
    </row>
    <row r="22806">
      <c r="A22806" s="1"/>
      <c r="B22806" s="1"/>
      <c r="C22806" s="1"/>
      <c r="D22806" s="8"/>
      <c r="E22806" s="1"/>
      <c r="F22806" s="1"/>
      <c r="G22806" s="1"/>
      <c r="H22806" s="1"/>
    </row>
    <row r="22807">
      <c r="A22807" s="1"/>
      <c r="B22807" s="1"/>
      <c r="C22807" s="1"/>
      <c r="D22807" s="8"/>
      <c r="E22807" s="1"/>
      <c r="F22807" s="1"/>
      <c r="G22807" s="1"/>
      <c r="H22807" s="1"/>
    </row>
    <row r="22808">
      <c r="A22808" s="1"/>
      <c r="B22808" s="1"/>
      <c r="C22808" s="1"/>
      <c r="D22808" s="8"/>
      <c r="E22808" s="1"/>
      <c r="F22808" s="1"/>
      <c r="G22808" s="1"/>
      <c r="H22808" s="1"/>
    </row>
    <row r="22809">
      <c r="A22809" s="1"/>
      <c r="B22809" s="1"/>
      <c r="C22809" s="1"/>
      <c r="D22809" s="8"/>
      <c r="E22809" s="1"/>
      <c r="F22809" s="1"/>
      <c r="G22809" s="1"/>
      <c r="H22809" s="1"/>
    </row>
    <row r="22810">
      <c r="A22810" s="1"/>
      <c r="B22810" s="1"/>
      <c r="C22810" s="1"/>
      <c r="D22810" s="8"/>
      <c r="E22810" s="1"/>
      <c r="F22810" s="1"/>
      <c r="G22810" s="1"/>
      <c r="H22810" s="1"/>
    </row>
    <row r="22811">
      <c r="A22811" s="1"/>
      <c r="B22811" s="1"/>
      <c r="C22811" s="1"/>
      <c r="D22811" s="8"/>
      <c r="E22811" s="1"/>
      <c r="F22811" s="1"/>
      <c r="G22811" s="1"/>
      <c r="H22811" s="1"/>
    </row>
    <row r="22812">
      <c r="A22812" s="1"/>
      <c r="B22812" s="1"/>
      <c r="C22812" s="1"/>
      <c r="D22812" s="8"/>
      <c r="E22812" s="1"/>
      <c r="F22812" s="1"/>
      <c r="G22812" s="1"/>
      <c r="H22812" s="1"/>
    </row>
    <row r="22813">
      <c r="A22813" s="1"/>
      <c r="B22813" s="1"/>
      <c r="C22813" s="1"/>
      <c r="D22813" s="8"/>
      <c r="E22813" s="1"/>
      <c r="F22813" s="1"/>
      <c r="G22813" s="1"/>
      <c r="H22813" s="1"/>
    </row>
    <row r="22814">
      <c r="A22814" s="1"/>
      <c r="B22814" s="1"/>
      <c r="C22814" s="1"/>
      <c r="D22814" s="8"/>
      <c r="E22814" s="1"/>
      <c r="F22814" s="1"/>
      <c r="G22814" s="1"/>
      <c r="H22814" s="1"/>
    </row>
    <row r="22815">
      <c r="A22815" s="1"/>
      <c r="B22815" s="1"/>
      <c r="C22815" s="1"/>
      <c r="D22815" s="8"/>
      <c r="E22815" s="1"/>
      <c r="F22815" s="1"/>
      <c r="G22815" s="1"/>
      <c r="H22815" s="1"/>
    </row>
    <row r="22816">
      <c r="A22816" s="1"/>
      <c r="B22816" s="1"/>
      <c r="C22816" s="1"/>
      <c r="D22816" s="8"/>
      <c r="E22816" s="1"/>
      <c r="F22816" s="1"/>
      <c r="G22816" s="1"/>
      <c r="H22816" s="1"/>
    </row>
    <row r="22817">
      <c r="A22817" s="1"/>
      <c r="B22817" s="1"/>
      <c r="C22817" s="1"/>
      <c r="D22817" s="8"/>
      <c r="E22817" s="1"/>
      <c r="F22817" s="1"/>
      <c r="G22817" s="1"/>
      <c r="H22817" s="1"/>
    </row>
    <row r="22818">
      <c r="A22818" s="1"/>
      <c r="B22818" s="1"/>
      <c r="C22818" s="1"/>
      <c r="D22818" s="8"/>
      <c r="E22818" s="1"/>
      <c r="F22818" s="1"/>
      <c r="G22818" s="1"/>
      <c r="H22818" s="1"/>
    </row>
    <row r="22819">
      <c r="A22819" s="1"/>
      <c r="B22819" s="1"/>
      <c r="C22819" s="1"/>
      <c r="D22819" s="8"/>
      <c r="E22819" s="1"/>
      <c r="F22819" s="1"/>
      <c r="G22819" s="1"/>
      <c r="H22819" s="1"/>
    </row>
    <row r="22820">
      <c r="A22820" s="1"/>
      <c r="B22820" s="1"/>
      <c r="C22820" s="1"/>
      <c r="D22820" s="8"/>
      <c r="E22820" s="1"/>
      <c r="F22820" s="1"/>
      <c r="G22820" s="1"/>
      <c r="H22820" s="1"/>
    </row>
    <row r="22821">
      <c r="A22821" s="1"/>
      <c r="B22821" s="1"/>
      <c r="C22821" s="1"/>
      <c r="D22821" s="8"/>
      <c r="E22821" s="1"/>
      <c r="F22821" s="1"/>
      <c r="G22821" s="1"/>
      <c r="H22821" s="1"/>
    </row>
    <row r="22822">
      <c r="A22822" s="1"/>
      <c r="B22822" s="1"/>
      <c r="C22822" s="1"/>
      <c r="D22822" s="8"/>
      <c r="E22822" s="1"/>
      <c r="F22822" s="1"/>
      <c r="G22822" s="1"/>
      <c r="H22822" s="1"/>
    </row>
    <row r="22823">
      <c r="A22823" s="1"/>
      <c r="B22823" s="1"/>
      <c r="C22823" s="1"/>
      <c r="D22823" s="8"/>
      <c r="E22823" s="1"/>
      <c r="F22823" s="1"/>
      <c r="G22823" s="1"/>
      <c r="H22823" s="1"/>
    </row>
    <row r="22824">
      <c r="A22824" s="1"/>
      <c r="B22824" s="1"/>
      <c r="C22824" s="1"/>
      <c r="D22824" s="8"/>
      <c r="E22824" s="1"/>
      <c r="F22824" s="1"/>
      <c r="G22824" s="1"/>
      <c r="H22824" s="1"/>
    </row>
    <row r="22825">
      <c r="A22825" s="1"/>
      <c r="B22825" s="1"/>
      <c r="C22825" s="1"/>
      <c r="D22825" s="8"/>
      <c r="E22825" s="1"/>
      <c r="F22825" s="1"/>
      <c r="G22825" s="1"/>
      <c r="H22825" s="1"/>
    </row>
    <row r="22826">
      <c r="A22826" s="1"/>
      <c r="B22826" s="1"/>
      <c r="C22826" s="1"/>
      <c r="D22826" s="8"/>
      <c r="E22826" s="1"/>
      <c r="F22826" s="1"/>
      <c r="G22826" s="1"/>
      <c r="H22826" s="1"/>
    </row>
    <row r="22827">
      <c r="A22827" s="1"/>
      <c r="B22827" s="1"/>
      <c r="C22827" s="1"/>
      <c r="D22827" s="8"/>
      <c r="E22827" s="1"/>
      <c r="F22827" s="1"/>
      <c r="G22827" s="1"/>
      <c r="H22827" s="1"/>
    </row>
    <row r="22828">
      <c r="A22828" s="1"/>
      <c r="B22828" s="1"/>
      <c r="C22828" s="1"/>
      <c r="D22828" s="8"/>
      <c r="E22828" s="1"/>
      <c r="F22828" s="1"/>
      <c r="G22828" s="1"/>
      <c r="H22828" s="1"/>
    </row>
    <row r="22829">
      <c r="A22829" s="1"/>
      <c r="B22829" s="1"/>
      <c r="C22829" s="1"/>
      <c r="D22829" s="8"/>
      <c r="E22829" s="1"/>
      <c r="F22829" s="1"/>
      <c r="G22829" s="1"/>
      <c r="H22829" s="1"/>
    </row>
    <row r="22830">
      <c r="A22830" s="1"/>
      <c r="B22830" s="1"/>
      <c r="C22830" s="1"/>
      <c r="D22830" s="8"/>
      <c r="E22830" s="1"/>
      <c r="F22830" s="1"/>
      <c r="G22830" s="1"/>
      <c r="H22830" s="1"/>
    </row>
    <row r="22831">
      <c r="A22831" s="1"/>
      <c r="B22831" s="1"/>
      <c r="C22831" s="1"/>
      <c r="D22831" s="8"/>
      <c r="E22831" s="1"/>
      <c r="F22831" s="1"/>
      <c r="G22831" s="1"/>
      <c r="H22831" s="1"/>
    </row>
    <row r="22832">
      <c r="A22832" s="1"/>
      <c r="B22832" s="1"/>
      <c r="C22832" s="1"/>
      <c r="D22832" s="8"/>
      <c r="E22832" s="1"/>
      <c r="F22832" s="1"/>
      <c r="G22832" s="1"/>
      <c r="H22832" s="1"/>
    </row>
    <row r="22833">
      <c r="A22833" s="1"/>
      <c r="B22833" s="1"/>
      <c r="C22833" s="1"/>
      <c r="D22833" s="8"/>
      <c r="E22833" s="1"/>
      <c r="F22833" s="1"/>
      <c r="G22833" s="1"/>
      <c r="H22833" s="1"/>
    </row>
    <row r="22834">
      <c r="A22834" s="1"/>
      <c r="B22834" s="1"/>
      <c r="C22834" s="1"/>
      <c r="D22834" s="8"/>
      <c r="E22834" s="1"/>
      <c r="F22834" s="1"/>
      <c r="G22834" s="1"/>
      <c r="H22834" s="1"/>
    </row>
    <row r="22835">
      <c r="A22835" s="1"/>
      <c r="B22835" s="1"/>
      <c r="C22835" s="1"/>
      <c r="D22835" s="8"/>
      <c r="E22835" s="1"/>
      <c r="F22835" s="1"/>
      <c r="G22835" s="1"/>
      <c r="H22835" s="1"/>
    </row>
    <row r="22836">
      <c r="A22836" s="1"/>
      <c r="B22836" s="1"/>
      <c r="C22836" s="1"/>
      <c r="D22836" s="8"/>
      <c r="E22836" s="1"/>
      <c r="F22836" s="1"/>
      <c r="G22836" s="1"/>
      <c r="H22836" s="1"/>
    </row>
    <row r="22837">
      <c r="A22837" s="1"/>
      <c r="B22837" s="1"/>
      <c r="C22837" s="1"/>
      <c r="D22837" s="8"/>
      <c r="E22837" s="1"/>
      <c r="F22837" s="1"/>
      <c r="G22837" s="1"/>
      <c r="H22837" s="1"/>
    </row>
    <row r="22838">
      <c r="A22838" s="1"/>
      <c r="B22838" s="1"/>
      <c r="C22838" s="1"/>
      <c r="D22838" s="8"/>
      <c r="E22838" s="1"/>
      <c r="F22838" s="1"/>
      <c r="G22838" s="1"/>
      <c r="H22838" s="1"/>
    </row>
    <row r="22839">
      <c r="A22839" s="1"/>
      <c r="B22839" s="1"/>
      <c r="C22839" s="1"/>
      <c r="D22839" s="8"/>
      <c r="E22839" s="1"/>
      <c r="F22839" s="1"/>
      <c r="G22839" s="1"/>
      <c r="H22839" s="1"/>
    </row>
    <row r="22840">
      <c r="A22840" s="1"/>
      <c r="B22840" s="1"/>
      <c r="C22840" s="1"/>
      <c r="D22840" s="8"/>
      <c r="E22840" s="1"/>
      <c r="F22840" s="1"/>
      <c r="G22840" s="1"/>
      <c r="H22840" s="1"/>
    </row>
    <row r="22841">
      <c r="A22841" s="1"/>
      <c r="B22841" s="1"/>
      <c r="C22841" s="1"/>
      <c r="D22841" s="8"/>
      <c r="E22841" s="1"/>
      <c r="F22841" s="1"/>
      <c r="G22841" s="1"/>
      <c r="H22841" s="1"/>
    </row>
    <row r="22842">
      <c r="A22842" s="1"/>
      <c r="B22842" s="1"/>
      <c r="C22842" s="1"/>
      <c r="D22842" s="8"/>
      <c r="E22842" s="1"/>
      <c r="F22842" s="1"/>
      <c r="G22842" s="1"/>
      <c r="H22842" s="1"/>
    </row>
    <row r="22843">
      <c r="A22843" s="1"/>
      <c r="B22843" s="1"/>
      <c r="C22843" s="1"/>
      <c r="D22843" s="8"/>
      <c r="E22843" s="1"/>
      <c r="F22843" s="1"/>
      <c r="G22843" s="1"/>
      <c r="H22843" s="1"/>
    </row>
    <row r="22844">
      <c r="A22844" s="1"/>
      <c r="B22844" s="1"/>
      <c r="C22844" s="1"/>
      <c r="D22844" s="8"/>
      <c r="E22844" s="1"/>
      <c r="F22844" s="1"/>
      <c r="G22844" s="1"/>
      <c r="H22844" s="1"/>
    </row>
    <row r="22845">
      <c r="A22845" s="1"/>
      <c r="B22845" s="1"/>
      <c r="C22845" s="1"/>
      <c r="D22845" s="8"/>
      <c r="E22845" s="1"/>
      <c r="F22845" s="1"/>
      <c r="G22845" s="1"/>
      <c r="H22845" s="1"/>
    </row>
    <row r="22846">
      <c r="A22846" s="1"/>
      <c r="B22846" s="1"/>
      <c r="C22846" s="1"/>
      <c r="D22846" s="8"/>
      <c r="E22846" s="1"/>
      <c r="F22846" s="1"/>
      <c r="G22846" s="1"/>
      <c r="H22846" s="1"/>
    </row>
    <row r="22847">
      <c r="A22847" s="1"/>
      <c r="B22847" s="1"/>
      <c r="C22847" s="1"/>
      <c r="D22847" s="8"/>
      <c r="E22847" s="1"/>
      <c r="F22847" s="1"/>
      <c r="G22847" s="1"/>
      <c r="H22847" s="1"/>
    </row>
    <row r="22848">
      <c r="A22848" s="1"/>
      <c r="B22848" s="1"/>
      <c r="C22848" s="1"/>
      <c r="D22848" s="8"/>
      <c r="E22848" s="1"/>
      <c r="F22848" s="1"/>
      <c r="G22848" s="1"/>
      <c r="H22848" s="1"/>
    </row>
    <row r="22849">
      <c r="A22849" s="1"/>
      <c r="B22849" s="1"/>
      <c r="C22849" s="1"/>
      <c r="D22849" s="8"/>
      <c r="E22849" s="1"/>
      <c r="F22849" s="1"/>
      <c r="G22849" s="1"/>
      <c r="H22849" s="1"/>
    </row>
    <row r="22850">
      <c r="A22850" s="1"/>
      <c r="B22850" s="1"/>
      <c r="C22850" s="1"/>
      <c r="D22850" s="8"/>
      <c r="E22850" s="1"/>
      <c r="F22850" s="1"/>
      <c r="G22850" s="1"/>
      <c r="H22850" s="1"/>
    </row>
    <row r="22851">
      <c r="A22851" s="1"/>
      <c r="B22851" s="1"/>
      <c r="C22851" s="1"/>
      <c r="D22851" s="8"/>
      <c r="E22851" s="1"/>
      <c r="F22851" s="1"/>
      <c r="G22851" s="1"/>
      <c r="H22851" s="1"/>
    </row>
    <row r="22852">
      <c r="A22852" s="1"/>
      <c r="B22852" s="1"/>
      <c r="C22852" s="1"/>
      <c r="D22852" s="8"/>
      <c r="E22852" s="1"/>
      <c r="F22852" s="1"/>
      <c r="G22852" s="1"/>
      <c r="H22852" s="1"/>
    </row>
    <row r="22853">
      <c r="A22853" s="1"/>
      <c r="B22853" s="1"/>
      <c r="C22853" s="1"/>
      <c r="D22853" s="8"/>
      <c r="E22853" s="1"/>
      <c r="F22853" s="1"/>
      <c r="G22853" s="1"/>
      <c r="H22853" s="1"/>
    </row>
    <row r="22854">
      <c r="A22854" s="1"/>
      <c r="B22854" s="1"/>
      <c r="C22854" s="1"/>
      <c r="D22854" s="8"/>
      <c r="E22854" s="1"/>
      <c r="F22854" s="1"/>
      <c r="G22854" s="1"/>
      <c r="H22854" s="1"/>
    </row>
    <row r="22855">
      <c r="A22855" s="1"/>
      <c r="B22855" s="1"/>
      <c r="C22855" s="1"/>
      <c r="D22855" s="8"/>
      <c r="E22855" s="1"/>
      <c r="F22855" s="1"/>
      <c r="G22855" s="1"/>
      <c r="H22855" s="1"/>
    </row>
    <row r="22856">
      <c r="A22856" s="1"/>
      <c r="B22856" s="1"/>
      <c r="C22856" s="1"/>
      <c r="D22856" s="8"/>
      <c r="E22856" s="1"/>
      <c r="F22856" s="1"/>
      <c r="G22856" s="1"/>
      <c r="H22856" s="1"/>
    </row>
    <row r="22857">
      <c r="A22857" s="1"/>
      <c r="B22857" s="1"/>
      <c r="C22857" s="1"/>
      <c r="D22857" s="8"/>
      <c r="E22857" s="1"/>
      <c r="F22857" s="1"/>
      <c r="G22857" s="1"/>
      <c r="H22857" s="1"/>
    </row>
    <row r="22858">
      <c r="A22858" s="1"/>
      <c r="B22858" s="1"/>
      <c r="C22858" s="1"/>
      <c r="D22858" s="8"/>
      <c r="E22858" s="1"/>
      <c r="F22858" s="1"/>
      <c r="G22858" s="1"/>
      <c r="H22858" s="1"/>
    </row>
    <row r="22859">
      <c r="A22859" s="1"/>
      <c r="B22859" s="1"/>
      <c r="C22859" s="1"/>
      <c r="D22859" s="8"/>
      <c r="E22859" s="1"/>
      <c r="F22859" s="1"/>
      <c r="G22859" s="1"/>
      <c r="H22859" s="1"/>
    </row>
    <row r="22860">
      <c r="A22860" s="1"/>
      <c r="B22860" s="1"/>
      <c r="C22860" s="1"/>
      <c r="D22860" s="8"/>
      <c r="E22860" s="1"/>
      <c r="F22860" s="1"/>
      <c r="G22860" s="1"/>
      <c r="H22860" s="1"/>
    </row>
    <row r="22861">
      <c r="A22861" s="1"/>
      <c r="B22861" s="1"/>
      <c r="C22861" s="1"/>
      <c r="D22861" s="8"/>
      <c r="E22861" s="1"/>
      <c r="F22861" s="1"/>
      <c r="G22861" s="1"/>
      <c r="H22861" s="1"/>
    </row>
    <row r="22862">
      <c r="A22862" s="1"/>
      <c r="B22862" s="1"/>
      <c r="C22862" s="1"/>
      <c r="D22862" s="8"/>
      <c r="E22862" s="1"/>
      <c r="F22862" s="1"/>
      <c r="G22862" s="1"/>
      <c r="H22862" s="1"/>
    </row>
    <row r="22863">
      <c r="A22863" s="1"/>
      <c r="B22863" s="1"/>
      <c r="C22863" s="1"/>
      <c r="D22863" s="8"/>
      <c r="E22863" s="1"/>
      <c r="F22863" s="1"/>
      <c r="G22863" s="1"/>
      <c r="H22863" s="1"/>
    </row>
    <row r="22864">
      <c r="A22864" s="1"/>
      <c r="B22864" s="1"/>
      <c r="C22864" s="1"/>
      <c r="D22864" s="8"/>
      <c r="E22864" s="1"/>
      <c r="F22864" s="1"/>
      <c r="G22864" s="1"/>
      <c r="H22864" s="1"/>
    </row>
    <row r="22865">
      <c r="A22865" s="1"/>
      <c r="B22865" s="1"/>
      <c r="C22865" s="1"/>
      <c r="D22865" s="8"/>
      <c r="E22865" s="1"/>
      <c r="F22865" s="1"/>
      <c r="G22865" s="1"/>
      <c r="H22865" s="1"/>
    </row>
    <row r="22866">
      <c r="A22866" s="1"/>
      <c r="B22866" s="1"/>
      <c r="C22866" s="1"/>
      <c r="D22866" s="8"/>
      <c r="E22866" s="1"/>
      <c r="F22866" s="1"/>
      <c r="G22866" s="1"/>
      <c r="H22866" s="1"/>
    </row>
    <row r="22867">
      <c r="A22867" s="1"/>
      <c r="B22867" s="1"/>
      <c r="C22867" s="1"/>
      <c r="D22867" s="8"/>
      <c r="E22867" s="1"/>
      <c r="F22867" s="1"/>
      <c r="G22867" s="1"/>
      <c r="H22867" s="1"/>
    </row>
    <row r="22868">
      <c r="A22868" s="1"/>
      <c r="B22868" s="1"/>
      <c r="C22868" s="1"/>
      <c r="D22868" s="8"/>
      <c r="E22868" s="1"/>
      <c r="F22868" s="1"/>
      <c r="G22868" s="1"/>
      <c r="H22868" s="1"/>
    </row>
    <row r="22869">
      <c r="A22869" s="1"/>
      <c r="B22869" s="1"/>
      <c r="C22869" s="1"/>
      <c r="D22869" s="8"/>
      <c r="E22869" s="1"/>
      <c r="F22869" s="1"/>
      <c r="G22869" s="1"/>
      <c r="H22869" s="1"/>
    </row>
    <row r="22870">
      <c r="A22870" s="1"/>
      <c r="B22870" s="1"/>
      <c r="C22870" s="1"/>
      <c r="D22870" s="8"/>
      <c r="E22870" s="1"/>
      <c r="F22870" s="1"/>
      <c r="G22870" s="1"/>
      <c r="H22870" s="1"/>
    </row>
    <row r="22871">
      <c r="A22871" s="1"/>
      <c r="B22871" s="1"/>
      <c r="C22871" s="1"/>
      <c r="D22871" s="8"/>
      <c r="E22871" s="1"/>
      <c r="F22871" s="1"/>
      <c r="G22871" s="1"/>
      <c r="H22871" s="1"/>
    </row>
    <row r="22872">
      <c r="A22872" s="1"/>
      <c r="B22872" s="1"/>
      <c r="C22872" s="1"/>
      <c r="D22872" s="8"/>
      <c r="E22872" s="1"/>
      <c r="F22872" s="1"/>
      <c r="G22872" s="1"/>
      <c r="H22872" s="1"/>
    </row>
    <row r="22873">
      <c r="A22873" s="1"/>
      <c r="B22873" s="1"/>
      <c r="C22873" s="1"/>
      <c r="D22873" s="8"/>
      <c r="E22873" s="1"/>
      <c r="F22873" s="1"/>
      <c r="G22873" s="1"/>
      <c r="H22873" s="1"/>
    </row>
    <row r="22874">
      <c r="A22874" s="1"/>
      <c r="B22874" s="1"/>
      <c r="C22874" s="1"/>
      <c r="D22874" s="8"/>
      <c r="E22874" s="1"/>
      <c r="F22874" s="1"/>
      <c r="G22874" s="1"/>
      <c r="H22874" s="1"/>
    </row>
    <row r="22875">
      <c r="A22875" s="1"/>
      <c r="B22875" s="1"/>
      <c r="C22875" s="1"/>
      <c r="D22875" s="8"/>
      <c r="E22875" s="1"/>
      <c r="F22875" s="1"/>
      <c r="G22875" s="1"/>
      <c r="H22875" s="1"/>
    </row>
    <row r="22876">
      <c r="A22876" s="1"/>
      <c r="B22876" s="1"/>
      <c r="C22876" s="1"/>
      <c r="D22876" s="8"/>
      <c r="E22876" s="1"/>
      <c r="F22876" s="1"/>
      <c r="G22876" s="1"/>
      <c r="H22876" s="1"/>
    </row>
    <row r="22877">
      <c r="A22877" s="1"/>
      <c r="B22877" s="1"/>
      <c r="C22877" s="1"/>
      <c r="D22877" s="8"/>
      <c r="E22877" s="1"/>
      <c r="F22877" s="1"/>
      <c r="G22877" s="1"/>
      <c r="H22877" s="1"/>
    </row>
    <row r="22878">
      <c r="A22878" s="1"/>
      <c r="B22878" s="1"/>
      <c r="C22878" s="1"/>
      <c r="D22878" s="8"/>
      <c r="E22878" s="1"/>
      <c r="F22878" s="1"/>
      <c r="G22878" s="1"/>
      <c r="H22878" s="1"/>
    </row>
    <row r="22879">
      <c r="A22879" s="1"/>
      <c r="B22879" s="1"/>
      <c r="C22879" s="1"/>
      <c r="D22879" s="8"/>
      <c r="E22879" s="1"/>
      <c r="F22879" s="1"/>
      <c r="G22879" s="1"/>
      <c r="H22879" s="1"/>
    </row>
    <row r="22880">
      <c r="A22880" s="1"/>
      <c r="B22880" s="1"/>
      <c r="C22880" s="1"/>
      <c r="D22880" s="8"/>
      <c r="E22880" s="1"/>
      <c r="F22880" s="1"/>
      <c r="G22880" s="1"/>
      <c r="H22880" s="1"/>
    </row>
    <row r="22881">
      <c r="A22881" s="1"/>
      <c r="B22881" s="1"/>
      <c r="C22881" s="1"/>
      <c r="D22881" s="8"/>
      <c r="E22881" s="1"/>
      <c r="F22881" s="1"/>
      <c r="G22881" s="1"/>
      <c r="H22881" s="1"/>
    </row>
    <row r="22882">
      <c r="A22882" s="1"/>
      <c r="B22882" s="1"/>
      <c r="C22882" s="1"/>
      <c r="D22882" s="8"/>
      <c r="E22882" s="1"/>
      <c r="F22882" s="1"/>
      <c r="G22882" s="1"/>
      <c r="H22882" s="1"/>
    </row>
    <row r="22883">
      <c r="A22883" s="1"/>
      <c r="B22883" s="1"/>
      <c r="C22883" s="1"/>
      <c r="D22883" s="8"/>
      <c r="E22883" s="1"/>
      <c r="F22883" s="1"/>
      <c r="G22883" s="1"/>
      <c r="H22883" s="1"/>
    </row>
    <row r="22884">
      <c r="A22884" s="1"/>
      <c r="B22884" s="1"/>
      <c r="C22884" s="1"/>
      <c r="D22884" s="8"/>
      <c r="E22884" s="1"/>
      <c r="F22884" s="1"/>
      <c r="G22884" s="1"/>
      <c r="H22884" s="1"/>
    </row>
    <row r="22885">
      <c r="A22885" s="1"/>
      <c r="B22885" s="1"/>
      <c r="C22885" s="1"/>
      <c r="D22885" s="8"/>
      <c r="E22885" s="1"/>
      <c r="F22885" s="1"/>
      <c r="G22885" s="1"/>
      <c r="H22885" s="1"/>
    </row>
    <row r="22886">
      <c r="A22886" s="1"/>
      <c r="B22886" s="1"/>
      <c r="C22886" s="1"/>
      <c r="D22886" s="8"/>
      <c r="E22886" s="1"/>
      <c r="F22886" s="1"/>
      <c r="G22886" s="1"/>
      <c r="H22886" s="1"/>
    </row>
    <row r="22887">
      <c r="A22887" s="1"/>
      <c r="B22887" s="1"/>
      <c r="C22887" s="1"/>
      <c r="D22887" s="8"/>
      <c r="E22887" s="1"/>
      <c r="F22887" s="1"/>
      <c r="G22887" s="1"/>
      <c r="H22887" s="1"/>
    </row>
    <row r="22888">
      <c r="A22888" s="1"/>
      <c r="B22888" s="1"/>
      <c r="C22888" s="1"/>
      <c r="D22888" s="8"/>
      <c r="E22888" s="1"/>
      <c r="F22888" s="1"/>
      <c r="G22888" s="1"/>
      <c r="H22888" s="1"/>
    </row>
    <row r="22889">
      <c r="A22889" s="1"/>
      <c r="B22889" s="1"/>
      <c r="C22889" s="1"/>
      <c r="D22889" s="8"/>
      <c r="E22889" s="1"/>
      <c r="F22889" s="1"/>
      <c r="G22889" s="1"/>
      <c r="H22889" s="1"/>
    </row>
    <row r="22890">
      <c r="A22890" s="1"/>
      <c r="B22890" s="1"/>
      <c r="C22890" s="1"/>
      <c r="D22890" s="8"/>
      <c r="E22890" s="1"/>
      <c r="F22890" s="1"/>
      <c r="G22890" s="1"/>
      <c r="H22890" s="1"/>
    </row>
    <row r="22891">
      <c r="A22891" s="1"/>
      <c r="B22891" s="1"/>
      <c r="C22891" s="1"/>
      <c r="D22891" s="8"/>
      <c r="E22891" s="1"/>
      <c r="F22891" s="1"/>
      <c r="G22891" s="1"/>
      <c r="H22891" s="1"/>
    </row>
    <row r="22892">
      <c r="A22892" s="1"/>
      <c r="B22892" s="1"/>
      <c r="C22892" s="1"/>
      <c r="D22892" s="8"/>
      <c r="E22892" s="1"/>
      <c r="F22892" s="1"/>
      <c r="G22892" s="1"/>
      <c r="H22892" s="1"/>
    </row>
    <row r="22893">
      <c r="A22893" s="1"/>
      <c r="B22893" s="1"/>
      <c r="C22893" s="1"/>
      <c r="D22893" s="8"/>
      <c r="E22893" s="1"/>
      <c r="F22893" s="1"/>
      <c r="G22893" s="1"/>
      <c r="H22893" s="1"/>
    </row>
    <row r="22894">
      <c r="A22894" s="1"/>
      <c r="B22894" s="1"/>
      <c r="C22894" s="1"/>
      <c r="D22894" s="8"/>
      <c r="E22894" s="1"/>
      <c r="F22894" s="1"/>
      <c r="G22894" s="1"/>
      <c r="H22894" s="1"/>
    </row>
    <row r="22895">
      <c r="A22895" s="1"/>
      <c r="B22895" s="1"/>
      <c r="C22895" s="1"/>
      <c r="D22895" s="8"/>
      <c r="E22895" s="1"/>
      <c r="F22895" s="1"/>
      <c r="G22895" s="1"/>
      <c r="H22895" s="1"/>
    </row>
    <row r="22896">
      <c r="A22896" s="1"/>
      <c r="B22896" s="1"/>
      <c r="C22896" s="1"/>
      <c r="D22896" s="8"/>
      <c r="E22896" s="1"/>
      <c r="F22896" s="1"/>
      <c r="G22896" s="1"/>
      <c r="H22896" s="1"/>
    </row>
    <row r="22897">
      <c r="A22897" s="1"/>
      <c r="B22897" s="1"/>
      <c r="C22897" s="1"/>
      <c r="D22897" s="8"/>
      <c r="E22897" s="1"/>
      <c r="F22897" s="1"/>
      <c r="G22897" s="1"/>
      <c r="H22897" s="1"/>
    </row>
    <row r="22898">
      <c r="A22898" s="1"/>
      <c r="B22898" s="1"/>
      <c r="C22898" s="1"/>
      <c r="D22898" s="8"/>
      <c r="E22898" s="1"/>
      <c r="F22898" s="1"/>
      <c r="G22898" s="1"/>
      <c r="H22898" s="1"/>
    </row>
    <row r="22899">
      <c r="A22899" s="1"/>
      <c r="B22899" s="1"/>
      <c r="C22899" s="1"/>
      <c r="D22899" s="8"/>
      <c r="E22899" s="1"/>
      <c r="F22899" s="1"/>
      <c r="G22899" s="1"/>
      <c r="H22899" s="1"/>
    </row>
    <row r="22900">
      <c r="A22900" s="1"/>
      <c r="B22900" s="1"/>
      <c r="C22900" s="1"/>
      <c r="D22900" s="8"/>
      <c r="E22900" s="1"/>
      <c r="F22900" s="1"/>
      <c r="G22900" s="1"/>
      <c r="H22900" s="1"/>
    </row>
    <row r="22901">
      <c r="A22901" s="1"/>
      <c r="B22901" s="1"/>
      <c r="C22901" s="1"/>
      <c r="D22901" s="8"/>
      <c r="E22901" s="1"/>
      <c r="F22901" s="1"/>
      <c r="G22901" s="1"/>
      <c r="H22901" s="1"/>
    </row>
    <row r="22902">
      <c r="A22902" s="1"/>
      <c r="B22902" s="1"/>
      <c r="C22902" s="1"/>
      <c r="D22902" s="8"/>
      <c r="E22902" s="1"/>
      <c r="F22902" s="1"/>
      <c r="G22902" s="1"/>
      <c r="H22902" s="1"/>
    </row>
    <row r="22903">
      <c r="A22903" s="1"/>
      <c r="B22903" s="1"/>
      <c r="C22903" s="1"/>
      <c r="D22903" s="8"/>
      <c r="E22903" s="1"/>
      <c r="F22903" s="1"/>
      <c r="G22903" s="1"/>
      <c r="H22903" s="1"/>
    </row>
    <row r="22904">
      <c r="A22904" s="1"/>
      <c r="B22904" s="1"/>
      <c r="C22904" s="1"/>
      <c r="D22904" s="8"/>
      <c r="E22904" s="1"/>
      <c r="F22904" s="1"/>
      <c r="G22904" s="1"/>
      <c r="H22904" s="1"/>
    </row>
    <row r="22905">
      <c r="A22905" s="1"/>
      <c r="B22905" s="1"/>
      <c r="C22905" s="1"/>
      <c r="D22905" s="8"/>
      <c r="E22905" s="1"/>
      <c r="F22905" s="1"/>
      <c r="G22905" s="1"/>
      <c r="H22905" s="1"/>
    </row>
    <row r="22906">
      <c r="A22906" s="1"/>
      <c r="B22906" s="1"/>
      <c r="C22906" s="1"/>
      <c r="D22906" s="8"/>
      <c r="E22906" s="1"/>
      <c r="F22906" s="1"/>
      <c r="G22906" s="1"/>
      <c r="H22906" s="1"/>
    </row>
    <row r="22907">
      <c r="A22907" s="1"/>
      <c r="B22907" s="1"/>
      <c r="C22907" s="1"/>
      <c r="D22907" s="8"/>
      <c r="E22907" s="1"/>
      <c r="F22907" s="1"/>
      <c r="G22907" s="1"/>
      <c r="H22907" s="1"/>
    </row>
    <row r="22908">
      <c r="A22908" s="1"/>
      <c r="B22908" s="1"/>
      <c r="C22908" s="1"/>
      <c r="D22908" s="8"/>
      <c r="E22908" s="1"/>
      <c r="F22908" s="1"/>
      <c r="G22908" s="1"/>
      <c r="H22908" s="1"/>
    </row>
    <row r="22909">
      <c r="A22909" s="1"/>
      <c r="B22909" s="1"/>
      <c r="C22909" s="1"/>
      <c r="D22909" s="8"/>
      <c r="E22909" s="1"/>
      <c r="F22909" s="1"/>
      <c r="G22909" s="1"/>
      <c r="H22909" s="1"/>
    </row>
    <row r="22910">
      <c r="A22910" s="1"/>
      <c r="B22910" s="1"/>
      <c r="C22910" s="1"/>
      <c r="D22910" s="8"/>
      <c r="E22910" s="1"/>
      <c r="F22910" s="1"/>
      <c r="G22910" s="1"/>
      <c r="H22910" s="1"/>
    </row>
    <row r="22911">
      <c r="A22911" s="1"/>
      <c r="B22911" s="1"/>
      <c r="C22911" s="1"/>
      <c r="D22911" s="8"/>
      <c r="E22911" s="1"/>
      <c r="F22911" s="1"/>
      <c r="G22911" s="1"/>
      <c r="H22911" s="1"/>
    </row>
    <row r="22912">
      <c r="A22912" s="1"/>
      <c r="B22912" s="1"/>
      <c r="C22912" s="1"/>
      <c r="D22912" s="8"/>
      <c r="E22912" s="1"/>
      <c r="F22912" s="1"/>
      <c r="G22912" s="1"/>
      <c r="H22912" s="1"/>
    </row>
    <row r="22913">
      <c r="A22913" s="1"/>
      <c r="B22913" s="1"/>
      <c r="C22913" s="1"/>
      <c r="D22913" s="8"/>
      <c r="E22913" s="1"/>
      <c r="F22913" s="1"/>
      <c r="G22913" s="1"/>
      <c r="H22913" s="1"/>
    </row>
    <row r="22914">
      <c r="A22914" s="1"/>
      <c r="B22914" s="1"/>
      <c r="C22914" s="1"/>
      <c r="D22914" s="8"/>
      <c r="E22914" s="1"/>
      <c r="F22914" s="1"/>
      <c r="G22914" s="1"/>
      <c r="H22914" s="1"/>
    </row>
    <row r="22915">
      <c r="A22915" s="1"/>
      <c r="B22915" s="1"/>
      <c r="C22915" s="1"/>
      <c r="D22915" s="8"/>
      <c r="E22915" s="1"/>
      <c r="F22915" s="1"/>
      <c r="G22915" s="1"/>
      <c r="H22915" s="1"/>
    </row>
    <row r="22916">
      <c r="A22916" s="1"/>
      <c r="B22916" s="1"/>
      <c r="C22916" s="1"/>
      <c r="D22916" s="8"/>
      <c r="E22916" s="1"/>
      <c r="F22916" s="1"/>
      <c r="G22916" s="1"/>
      <c r="H22916" s="1"/>
    </row>
    <row r="22917">
      <c r="A22917" s="1"/>
      <c r="B22917" s="1"/>
      <c r="C22917" s="1"/>
      <c r="D22917" s="8"/>
      <c r="E22917" s="1"/>
      <c r="F22917" s="1"/>
      <c r="G22917" s="1"/>
      <c r="H22917" s="1"/>
    </row>
    <row r="22918">
      <c r="A22918" s="1"/>
      <c r="B22918" s="1"/>
      <c r="C22918" s="1"/>
      <c r="D22918" s="8"/>
      <c r="E22918" s="1"/>
      <c r="F22918" s="1"/>
      <c r="G22918" s="1"/>
      <c r="H22918" s="1"/>
    </row>
    <row r="22919">
      <c r="A22919" s="1"/>
      <c r="B22919" s="1"/>
      <c r="C22919" s="1"/>
      <c r="D22919" s="8"/>
      <c r="E22919" s="1"/>
      <c r="F22919" s="1"/>
      <c r="G22919" s="1"/>
      <c r="H22919" s="1"/>
    </row>
    <row r="22920">
      <c r="A22920" s="1"/>
      <c r="B22920" s="1"/>
      <c r="C22920" s="1"/>
      <c r="D22920" s="8"/>
      <c r="E22920" s="1"/>
      <c r="F22920" s="1"/>
      <c r="G22920" s="1"/>
      <c r="H22920" s="1"/>
    </row>
    <row r="22921">
      <c r="A22921" s="1"/>
      <c r="B22921" s="1"/>
      <c r="C22921" s="1"/>
      <c r="D22921" s="8"/>
      <c r="E22921" s="1"/>
      <c r="F22921" s="1"/>
      <c r="G22921" s="1"/>
      <c r="H22921" s="1"/>
    </row>
    <row r="22922">
      <c r="A22922" s="1"/>
      <c r="B22922" s="1"/>
      <c r="C22922" s="1"/>
      <c r="D22922" s="8"/>
      <c r="E22922" s="1"/>
      <c r="F22922" s="1"/>
      <c r="G22922" s="1"/>
      <c r="H22922" s="1"/>
    </row>
    <row r="22923">
      <c r="A22923" s="1"/>
      <c r="B22923" s="1"/>
      <c r="C22923" s="1"/>
      <c r="D22923" s="8"/>
      <c r="E22923" s="1"/>
      <c r="F22923" s="1"/>
      <c r="G22923" s="1"/>
      <c r="H22923" s="1"/>
    </row>
    <row r="22924">
      <c r="A22924" s="1"/>
      <c r="B22924" s="1"/>
      <c r="C22924" s="1"/>
      <c r="D22924" s="8"/>
      <c r="E22924" s="1"/>
      <c r="F22924" s="1"/>
      <c r="G22924" s="1"/>
      <c r="H22924" s="1"/>
    </row>
    <row r="22925">
      <c r="A22925" s="1"/>
      <c r="B22925" s="1"/>
      <c r="C22925" s="1"/>
      <c r="D22925" s="8"/>
      <c r="E22925" s="1"/>
      <c r="F22925" s="1"/>
      <c r="G22925" s="1"/>
      <c r="H22925" s="1"/>
    </row>
    <row r="22926">
      <c r="A22926" s="1"/>
      <c r="B22926" s="1"/>
      <c r="C22926" s="1"/>
      <c r="D22926" s="8"/>
      <c r="E22926" s="1"/>
      <c r="F22926" s="1"/>
      <c r="G22926" s="1"/>
      <c r="H22926" s="1"/>
    </row>
    <row r="22927">
      <c r="A22927" s="1"/>
      <c r="B22927" s="1"/>
      <c r="C22927" s="1"/>
      <c r="D22927" s="8"/>
      <c r="E22927" s="1"/>
      <c r="F22927" s="1"/>
      <c r="G22927" s="1"/>
      <c r="H22927" s="1"/>
    </row>
    <row r="22928">
      <c r="A22928" s="1"/>
      <c r="B22928" s="1"/>
      <c r="C22928" s="1"/>
      <c r="D22928" s="8"/>
      <c r="E22928" s="1"/>
      <c r="F22928" s="1"/>
      <c r="G22928" s="1"/>
      <c r="H22928" s="1"/>
    </row>
    <row r="22929">
      <c r="A22929" s="1"/>
      <c r="B22929" s="1"/>
      <c r="C22929" s="1"/>
      <c r="D22929" s="8"/>
      <c r="E22929" s="1"/>
      <c r="F22929" s="1"/>
      <c r="G22929" s="1"/>
      <c r="H22929" s="1"/>
    </row>
    <row r="22930">
      <c r="A22930" s="1"/>
      <c r="B22930" s="1"/>
      <c r="C22930" s="1"/>
      <c r="D22930" s="8"/>
      <c r="E22930" s="1"/>
      <c r="F22930" s="1"/>
      <c r="G22930" s="1"/>
      <c r="H22930" s="1"/>
    </row>
    <row r="22931">
      <c r="A22931" s="1"/>
      <c r="B22931" s="1"/>
      <c r="C22931" s="1"/>
      <c r="D22931" s="8"/>
      <c r="E22931" s="1"/>
      <c r="F22931" s="1"/>
      <c r="G22931" s="1"/>
      <c r="H22931" s="1"/>
    </row>
    <row r="22932">
      <c r="A22932" s="1"/>
      <c r="B22932" s="1"/>
      <c r="C22932" s="1"/>
      <c r="D22932" s="8"/>
      <c r="E22932" s="1"/>
      <c r="F22932" s="1"/>
      <c r="G22932" s="1"/>
      <c r="H22932" s="1"/>
    </row>
    <row r="22933">
      <c r="A22933" s="1"/>
      <c r="B22933" s="1"/>
      <c r="C22933" s="1"/>
      <c r="D22933" s="8"/>
      <c r="E22933" s="1"/>
      <c r="F22933" s="1"/>
      <c r="G22933" s="1"/>
      <c r="H22933" s="1"/>
    </row>
    <row r="22934">
      <c r="A22934" s="1"/>
      <c r="B22934" s="1"/>
      <c r="C22934" s="1"/>
      <c r="D22934" s="8"/>
      <c r="E22934" s="1"/>
      <c r="F22934" s="1"/>
      <c r="G22934" s="1"/>
      <c r="H22934" s="1"/>
    </row>
    <row r="22935">
      <c r="A22935" s="1"/>
      <c r="B22935" s="1"/>
      <c r="C22935" s="1"/>
      <c r="D22935" s="8"/>
      <c r="E22935" s="1"/>
      <c r="F22935" s="1"/>
      <c r="G22935" s="1"/>
      <c r="H22935" s="1"/>
    </row>
    <row r="22936">
      <c r="A22936" s="1"/>
      <c r="B22936" s="1"/>
      <c r="C22936" s="1"/>
      <c r="D22936" s="8"/>
      <c r="E22936" s="1"/>
      <c r="F22936" s="1"/>
      <c r="G22936" s="1"/>
      <c r="H22936" s="1"/>
    </row>
    <row r="22937">
      <c r="A22937" s="1"/>
      <c r="B22937" s="1"/>
      <c r="C22937" s="1"/>
      <c r="D22937" s="8"/>
      <c r="E22937" s="1"/>
      <c r="F22937" s="1"/>
      <c r="G22937" s="1"/>
      <c r="H22937" s="1"/>
    </row>
    <row r="22938">
      <c r="A22938" s="1"/>
      <c r="B22938" s="1"/>
      <c r="C22938" s="1"/>
      <c r="D22938" s="8"/>
      <c r="E22938" s="1"/>
      <c r="F22938" s="1"/>
      <c r="G22938" s="1"/>
      <c r="H22938" s="1"/>
    </row>
    <row r="22939">
      <c r="A22939" s="1"/>
      <c r="B22939" s="1"/>
      <c r="C22939" s="1"/>
      <c r="D22939" s="8"/>
      <c r="E22939" s="1"/>
      <c r="F22939" s="1"/>
      <c r="G22939" s="1"/>
      <c r="H22939" s="1"/>
    </row>
    <row r="22940">
      <c r="A22940" s="1"/>
      <c r="B22940" s="1"/>
      <c r="C22940" s="1"/>
      <c r="D22940" s="8"/>
      <c r="E22940" s="1"/>
      <c r="F22940" s="1"/>
      <c r="G22940" s="1"/>
      <c r="H22940" s="1"/>
    </row>
    <row r="22941">
      <c r="A22941" s="1"/>
      <c r="B22941" s="1"/>
      <c r="C22941" s="1"/>
      <c r="D22941" s="8"/>
      <c r="E22941" s="1"/>
      <c r="F22941" s="1"/>
      <c r="G22941" s="1"/>
      <c r="H22941" s="1"/>
    </row>
    <row r="22942">
      <c r="A22942" s="1"/>
      <c r="B22942" s="1"/>
      <c r="C22942" s="1"/>
      <c r="D22942" s="8"/>
      <c r="E22942" s="1"/>
      <c r="F22942" s="1"/>
      <c r="G22942" s="1"/>
      <c r="H22942" s="1"/>
    </row>
    <row r="22943">
      <c r="A22943" s="1"/>
      <c r="B22943" s="1"/>
      <c r="C22943" s="1"/>
      <c r="D22943" s="8"/>
      <c r="E22943" s="1"/>
      <c r="F22943" s="1"/>
      <c r="G22943" s="1"/>
      <c r="H22943" s="1"/>
    </row>
    <row r="22944">
      <c r="A22944" s="1"/>
      <c r="B22944" s="1"/>
      <c r="C22944" s="1"/>
      <c r="D22944" s="8"/>
      <c r="E22944" s="1"/>
      <c r="F22944" s="1"/>
      <c r="G22944" s="1"/>
      <c r="H22944" s="1"/>
    </row>
    <row r="22945">
      <c r="A22945" s="1"/>
      <c r="B22945" s="1"/>
      <c r="C22945" s="1"/>
      <c r="D22945" s="8"/>
      <c r="E22945" s="1"/>
      <c r="F22945" s="1"/>
      <c r="G22945" s="1"/>
      <c r="H22945" s="1"/>
    </row>
    <row r="22946">
      <c r="A22946" s="1"/>
      <c r="B22946" s="1"/>
      <c r="C22946" s="1"/>
      <c r="D22946" s="8"/>
      <c r="E22946" s="1"/>
      <c r="F22946" s="1"/>
      <c r="G22946" s="1"/>
      <c r="H22946" s="1"/>
    </row>
    <row r="22947">
      <c r="A22947" s="1"/>
      <c r="B22947" s="1"/>
      <c r="C22947" s="1"/>
      <c r="D22947" s="8"/>
      <c r="E22947" s="1"/>
      <c r="F22947" s="1"/>
      <c r="G22947" s="1"/>
      <c r="H22947" s="1"/>
    </row>
    <row r="22948">
      <c r="A22948" s="1"/>
      <c r="B22948" s="1"/>
      <c r="C22948" s="1"/>
      <c r="D22948" s="8"/>
      <c r="E22948" s="1"/>
      <c r="F22948" s="1"/>
      <c r="G22948" s="1"/>
      <c r="H22948" s="1"/>
    </row>
    <row r="22949">
      <c r="A22949" s="1"/>
      <c r="B22949" s="1"/>
      <c r="C22949" s="1"/>
      <c r="D22949" s="8"/>
      <c r="E22949" s="1"/>
      <c r="F22949" s="1"/>
      <c r="G22949" s="1"/>
      <c r="H22949" s="1"/>
    </row>
    <row r="22950">
      <c r="A22950" s="1"/>
      <c r="B22950" s="1"/>
      <c r="C22950" s="1"/>
      <c r="D22950" s="8"/>
      <c r="E22950" s="1"/>
      <c r="F22950" s="1"/>
      <c r="G22950" s="1"/>
      <c r="H22950" s="1"/>
    </row>
    <row r="22951">
      <c r="A22951" s="1"/>
      <c r="B22951" s="1"/>
      <c r="C22951" s="1"/>
      <c r="D22951" s="8"/>
      <c r="E22951" s="1"/>
      <c r="F22951" s="1"/>
      <c r="G22951" s="1"/>
      <c r="H22951" s="1"/>
    </row>
    <row r="22952">
      <c r="A22952" s="1"/>
      <c r="B22952" s="1"/>
      <c r="C22952" s="1"/>
      <c r="D22952" s="8"/>
      <c r="E22952" s="1"/>
      <c r="F22952" s="1"/>
      <c r="G22952" s="1"/>
      <c r="H22952" s="1"/>
    </row>
    <row r="22953">
      <c r="A22953" s="1"/>
      <c r="B22953" s="1"/>
      <c r="C22953" s="1"/>
      <c r="D22953" s="8"/>
      <c r="E22953" s="1"/>
      <c r="F22953" s="1"/>
      <c r="G22953" s="1"/>
      <c r="H22953" s="1"/>
    </row>
    <row r="22954">
      <c r="A22954" s="1"/>
      <c r="B22954" s="1"/>
      <c r="C22954" s="1"/>
      <c r="D22954" s="8"/>
      <c r="E22954" s="1"/>
      <c r="F22954" s="1"/>
      <c r="G22954" s="1"/>
      <c r="H22954" s="1"/>
    </row>
    <row r="22955">
      <c r="A22955" s="1"/>
      <c r="B22955" s="1"/>
      <c r="C22955" s="1"/>
      <c r="D22955" s="8"/>
      <c r="E22955" s="1"/>
      <c r="F22955" s="1"/>
      <c r="G22955" s="1"/>
      <c r="H22955" s="1"/>
    </row>
    <row r="22956">
      <c r="A22956" s="1"/>
      <c r="B22956" s="1"/>
      <c r="C22956" s="1"/>
      <c r="D22956" s="8"/>
      <c r="E22956" s="1"/>
      <c r="F22956" s="1"/>
      <c r="G22956" s="1"/>
      <c r="H22956" s="1"/>
    </row>
    <row r="22957">
      <c r="A22957" s="1"/>
      <c r="B22957" s="1"/>
      <c r="C22957" s="1"/>
      <c r="D22957" s="8"/>
      <c r="E22957" s="1"/>
      <c r="F22957" s="1"/>
      <c r="G22957" s="1"/>
      <c r="H22957" s="1"/>
    </row>
    <row r="22958">
      <c r="A22958" s="1"/>
      <c r="B22958" s="1"/>
      <c r="C22958" s="1"/>
      <c r="D22958" s="8"/>
      <c r="E22958" s="1"/>
      <c r="F22958" s="1"/>
      <c r="G22958" s="1"/>
      <c r="H22958" s="1"/>
    </row>
    <row r="22959">
      <c r="A22959" s="1"/>
      <c r="B22959" s="1"/>
      <c r="C22959" s="1"/>
      <c r="D22959" s="8"/>
      <c r="E22959" s="1"/>
      <c r="F22959" s="1"/>
      <c r="G22959" s="1"/>
      <c r="H22959" s="1"/>
    </row>
    <row r="22960">
      <c r="A22960" s="1"/>
      <c r="B22960" s="1"/>
      <c r="C22960" s="1"/>
      <c r="D22960" s="8"/>
      <c r="E22960" s="1"/>
      <c r="F22960" s="1"/>
      <c r="G22960" s="1"/>
      <c r="H22960" s="1"/>
    </row>
    <row r="22961">
      <c r="A22961" s="1"/>
      <c r="B22961" s="1"/>
      <c r="C22961" s="1"/>
      <c r="D22961" s="8"/>
      <c r="E22961" s="1"/>
      <c r="F22961" s="1"/>
      <c r="G22961" s="1"/>
      <c r="H22961" s="1"/>
    </row>
    <row r="22962">
      <c r="A22962" s="1"/>
      <c r="B22962" s="1"/>
      <c r="C22962" s="1"/>
      <c r="D22962" s="8"/>
      <c r="E22962" s="1"/>
      <c r="F22962" s="1"/>
      <c r="G22962" s="1"/>
      <c r="H22962" s="1"/>
    </row>
    <row r="22963">
      <c r="A22963" s="1"/>
      <c r="B22963" s="1"/>
      <c r="C22963" s="1"/>
      <c r="D22963" s="8"/>
      <c r="E22963" s="1"/>
      <c r="F22963" s="1"/>
      <c r="G22963" s="1"/>
      <c r="H22963" s="1"/>
    </row>
    <row r="22964">
      <c r="A22964" s="1"/>
      <c r="B22964" s="1"/>
      <c r="C22964" s="1"/>
      <c r="D22964" s="8"/>
      <c r="E22964" s="1"/>
      <c r="F22964" s="1"/>
      <c r="G22964" s="1"/>
      <c r="H22964" s="1"/>
    </row>
    <row r="22965">
      <c r="A22965" s="1"/>
      <c r="B22965" s="1"/>
      <c r="C22965" s="1"/>
      <c r="D22965" s="8"/>
      <c r="E22965" s="1"/>
      <c r="F22965" s="1"/>
      <c r="G22965" s="1"/>
      <c r="H22965" s="1"/>
    </row>
    <row r="22966">
      <c r="A22966" s="1"/>
      <c r="B22966" s="1"/>
      <c r="C22966" s="1"/>
      <c r="D22966" s="8"/>
      <c r="E22966" s="1"/>
      <c r="F22966" s="1"/>
      <c r="G22966" s="1"/>
      <c r="H22966" s="1"/>
    </row>
    <row r="22967">
      <c r="A22967" s="1"/>
      <c r="B22967" s="1"/>
      <c r="C22967" s="1"/>
      <c r="D22967" s="8"/>
      <c r="E22967" s="1"/>
      <c r="F22967" s="1"/>
      <c r="G22967" s="1"/>
      <c r="H22967" s="1"/>
    </row>
    <row r="22968">
      <c r="A22968" s="1"/>
      <c r="B22968" s="1"/>
      <c r="C22968" s="1"/>
      <c r="D22968" s="8"/>
      <c r="E22968" s="1"/>
      <c r="F22968" s="1"/>
      <c r="G22968" s="1"/>
      <c r="H22968" s="1"/>
    </row>
    <row r="22969">
      <c r="A22969" s="1"/>
      <c r="B22969" s="1"/>
      <c r="C22969" s="1"/>
      <c r="D22969" s="8"/>
      <c r="E22969" s="1"/>
      <c r="F22969" s="1"/>
      <c r="G22969" s="1"/>
      <c r="H22969" s="1"/>
    </row>
    <row r="22970">
      <c r="A22970" s="1"/>
      <c r="B22970" s="1"/>
      <c r="C22970" s="1"/>
      <c r="D22970" s="8"/>
      <c r="E22970" s="1"/>
      <c r="F22970" s="1"/>
      <c r="G22970" s="1"/>
      <c r="H22970" s="1"/>
    </row>
    <row r="22971">
      <c r="A22971" s="1"/>
      <c r="B22971" s="1"/>
      <c r="C22971" s="1"/>
      <c r="D22971" s="8"/>
      <c r="E22971" s="1"/>
      <c r="F22971" s="1"/>
      <c r="G22971" s="1"/>
      <c r="H22971" s="1"/>
    </row>
    <row r="22972">
      <c r="A22972" s="1"/>
      <c r="B22972" s="1"/>
      <c r="C22972" s="1"/>
      <c r="D22972" s="8"/>
      <c r="E22972" s="1"/>
      <c r="F22972" s="1"/>
      <c r="G22972" s="1"/>
      <c r="H22972" s="1"/>
    </row>
    <row r="22973">
      <c r="A22973" s="1"/>
      <c r="B22973" s="1"/>
      <c r="C22973" s="1"/>
      <c r="D22973" s="8"/>
      <c r="E22973" s="1"/>
      <c r="F22973" s="1"/>
      <c r="G22973" s="1"/>
      <c r="H22973" s="1"/>
    </row>
    <row r="22974">
      <c r="A22974" s="1"/>
      <c r="B22974" s="1"/>
      <c r="C22974" s="1"/>
      <c r="D22974" s="8"/>
      <c r="E22974" s="1"/>
      <c r="F22974" s="1"/>
      <c r="G22974" s="1"/>
      <c r="H22974" s="1"/>
    </row>
    <row r="22975">
      <c r="A22975" s="1"/>
      <c r="B22975" s="1"/>
      <c r="C22975" s="1"/>
      <c r="D22975" s="8"/>
      <c r="E22975" s="1"/>
      <c r="F22975" s="1"/>
      <c r="G22975" s="1"/>
      <c r="H22975" s="1"/>
    </row>
    <row r="22976">
      <c r="A22976" s="1"/>
      <c r="B22976" s="1"/>
      <c r="C22976" s="1"/>
      <c r="D22976" s="8"/>
      <c r="E22976" s="1"/>
      <c r="F22976" s="1"/>
      <c r="G22976" s="1"/>
      <c r="H22976" s="1"/>
    </row>
    <row r="22977">
      <c r="A22977" s="1"/>
      <c r="B22977" s="1"/>
      <c r="C22977" s="1"/>
      <c r="D22977" s="8"/>
      <c r="E22977" s="1"/>
      <c r="F22977" s="1"/>
      <c r="G22977" s="1"/>
      <c r="H22977" s="1"/>
    </row>
    <row r="22978">
      <c r="A22978" s="1"/>
      <c r="B22978" s="1"/>
      <c r="C22978" s="1"/>
      <c r="D22978" s="8"/>
      <c r="E22978" s="1"/>
      <c r="F22978" s="1"/>
      <c r="G22978" s="1"/>
      <c r="H22978" s="1"/>
    </row>
    <row r="22979">
      <c r="A22979" s="1"/>
      <c r="B22979" s="1"/>
      <c r="C22979" s="1"/>
      <c r="D22979" s="8"/>
      <c r="E22979" s="1"/>
      <c r="F22979" s="1"/>
      <c r="G22979" s="1"/>
      <c r="H22979" s="1"/>
    </row>
    <row r="22980">
      <c r="A22980" s="1"/>
      <c r="B22980" s="1"/>
      <c r="C22980" s="1"/>
      <c r="D22980" s="8"/>
      <c r="E22980" s="1"/>
      <c r="F22980" s="1"/>
      <c r="G22980" s="1"/>
      <c r="H22980" s="1"/>
    </row>
    <row r="22981">
      <c r="A22981" s="1"/>
      <c r="B22981" s="1"/>
      <c r="C22981" s="1"/>
      <c r="D22981" s="8"/>
      <c r="E22981" s="1"/>
      <c r="F22981" s="1"/>
      <c r="G22981" s="1"/>
      <c r="H22981" s="1"/>
    </row>
    <row r="22982">
      <c r="A22982" s="1"/>
      <c r="B22982" s="1"/>
      <c r="C22982" s="1"/>
      <c r="D22982" s="8"/>
      <c r="E22982" s="1"/>
      <c r="F22982" s="1"/>
      <c r="G22982" s="1"/>
      <c r="H22982" s="1"/>
    </row>
    <row r="22983">
      <c r="A22983" s="1"/>
      <c r="B22983" s="1"/>
      <c r="C22983" s="1"/>
      <c r="D22983" s="8"/>
      <c r="E22983" s="1"/>
      <c r="F22983" s="1"/>
      <c r="G22983" s="1"/>
      <c r="H22983" s="1"/>
    </row>
    <row r="22984">
      <c r="A22984" s="1"/>
      <c r="B22984" s="1"/>
      <c r="C22984" s="1"/>
      <c r="D22984" s="8"/>
      <c r="E22984" s="1"/>
      <c r="F22984" s="1"/>
      <c r="G22984" s="1"/>
      <c r="H22984" s="1"/>
    </row>
    <row r="22985">
      <c r="A22985" s="1"/>
      <c r="B22985" s="1"/>
      <c r="C22985" s="1"/>
      <c r="D22985" s="8"/>
      <c r="E22985" s="1"/>
      <c r="F22985" s="1"/>
      <c r="G22985" s="1"/>
      <c r="H22985" s="1"/>
    </row>
    <row r="22986">
      <c r="A22986" s="1"/>
      <c r="B22986" s="1"/>
      <c r="C22986" s="1"/>
      <c r="D22986" s="8"/>
      <c r="E22986" s="1"/>
      <c r="F22986" s="1"/>
      <c r="G22986" s="1"/>
      <c r="H22986" s="1"/>
    </row>
    <row r="22987">
      <c r="A22987" s="1"/>
      <c r="B22987" s="1"/>
      <c r="C22987" s="1"/>
      <c r="D22987" s="8"/>
      <c r="E22987" s="1"/>
      <c r="F22987" s="1"/>
      <c r="G22987" s="1"/>
      <c r="H22987" s="1"/>
    </row>
    <row r="22988">
      <c r="A22988" s="1"/>
      <c r="B22988" s="1"/>
      <c r="C22988" s="1"/>
      <c r="D22988" s="8"/>
      <c r="E22988" s="1"/>
      <c r="F22988" s="1"/>
      <c r="G22988" s="1"/>
      <c r="H22988" s="1"/>
    </row>
    <row r="22989">
      <c r="A22989" s="1"/>
      <c r="B22989" s="1"/>
      <c r="C22989" s="1"/>
      <c r="D22989" s="8"/>
      <c r="E22989" s="1"/>
      <c r="F22989" s="1"/>
      <c r="G22989" s="1"/>
      <c r="H22989" s="1"/>
    </row>
    <row r="22990">
      <c r="A22990" s="1"/>
      <c r="B22990" s="1"/>
      <c r="C22990" s="1"/>
      <c r="D22990" s="8"/>
      <c r="E22990" s="1"/>
      <c r="F22990" s="1"/>
      <c r="G22990" s="1"/>
      <c r="H22990" s="1"/>
    </row>
    <row r="22991">
      <c r="A22991" s="1"/>
      <c r="B22991" s="1"/>
      <c r="C22991" s="1"/>
      <c r="D22991" s="8"/>
      <c r="E22991" s="1"/>
      <c r="F22991" s="1"/>
      <c r="G22991" s="1"/>
      <c r="H22991" s="1"/>
    </row>
    <row r="22992">
      <c r="A22992" s="1"/>
      <c r="B22992" s="1"/>
      <c r="C22992" s="1"/>
      <c r="D22992" s="8"/>
      <c r="E22992" s="1"/>
      <c r="F22992" s="1"/>
      <c r="G22992" s="1"/>
      <c r="H22992" s="1"/>
    </row>
    <row r="22993">
      <c r="A22993" s="1"/>
      <c r="B22993" s="1"/>
      <c r="C22993" s="1"/>
      <c r="D22993" s="8"/>
      <c r="E22993" s="1"/>
      <c r="F22993" s="1"/>
      <c r="G22993" s="1"/>
      <c r="H22993" s="1"/>
    </row>
    <row r="22994">
      <c r="A22994" s="1"/>
      <c r="B22994" s="1"/>
      <c r="C22994" s="1"/>
      <c r="D22994" s="8"/>
      <c r="E22994" s="1"/>
      <c r="F22994" s="1"/>
      <c r="G22994" s="1"/>
      <c r="H22994" s="1"/>
    </row>
    <row r="22995">
      <c r="A22995" s="1"/>
      <c r="B22995" s="1"/>
      <c r="C22995" s="1"/>
      <c r="D22995" s="8"/>
      <c r="E22995" s="1"/>
      <c r="F22995" s="1"/>
      <c r="G22995" s="1"/>
      <c r="H22995" s="1"/>
    </row>
    <row r="22996">
      <c r="A22996" s="1"/>
      <c r="B22996" s="1"/>
      <c r="C22996" s="1"/>
      <c r="D22996" s="8"/>
      <c r="E22996" s="1"/>
      <c r="F22996" s="1"/>
      <c r="G22996" s="1"/>
      <c r="H22996" s="1"/>
    </row>
    <row r="22997">
      <c r="A22997" s="1"/>
      <c r="B22997" s="1"/>
      <c r="C22997" s="1"/>
      <c r="D22997" s="8"/>
      <c r="E22997" s="1"/>
      <c r="F22997" s="1"/>
      <c r="G22997" s="1"/>
      <c r="H22997" s="1"/>
    </row>
    <row r="22998">
      <c r="A22998" s="1"/>
      <c r="B22998" s="1"/>
      <c r="C22998" s="1"/>
      <c r="D22998" s="8"/>
      <c r="E22998" s="1"/>
      <c r="F22998" s="1"/>
      <c r="G22998" s="1"/>
      <c r="H22998" s="1"/>
    </row>
    <row r="22999">
      <c r="A22999" s="1"/>
      <c r="B22999" s="1"/>
      <c r="C22999" s="1"/>
      <c r="D22999" s="8"/>
      <c r="E22999" s="1"/>
      <c r="F22999" s="1"/>
      <c r="G22999" s="1"/>
      <c r="H22999" s="1"/>
    </row>
    <row r="23000">
      <c r="A23000" s="1"/>
      <c r="B23000" s="1"/>
      <c r="C23000" s="1"/>
      <c r="D23000" s="8"/>
      <c r="E23000" s="1"/>
      <c r="F23000" s="1"/>
      <c r="G23000" s="1"/>
      <c r="H23000" s="1"/>
    </row>
    <row r="23001">
      <c r="A23001" s="1"/>
      <c r="B23001" s="1"/>
      <c r="C23001" s="1"/>
      <c r="D23001" s="8"/>
      <c r="E23001" s="1"/>
      <c r="F23001" s="1"/>
      <c r="G23001" s="1"/>
      <c r="H23001" s="1"/>
    </row>
    <row r="23002">
      <c r="A23002" s="1"/>
      <c r="B23002" s="1"/>
      <c r="C23002" s="1"/>
      <c r="D23002" s="8"/>
      <c r="E23002" s="1"/>
      <c r="F23002" s="1"/>
      <c r="G23002" s="1"/>
      <c r="H23002" s="1"/>
    </row>
    <row r="23003">
      <c r="A23003" s="1"/>
      <c r="B23003" s="1"/>
      <c r="C23003" s="1"/>
      <c r="D23003" s="8"/>
      <c r="E23003" s="1"/>
      <c r="F23003" s="1"/>
      <c r="G23003" s="1"/>
      <c r="H23003" s="1"/>
    </row>
    <row r="23004">
      <c r="A23004" s="1"/>
      <c r="B23004" s="1"/>
      <c r="C23004" s="1"/>
      <c r="D23004" s="8"/>
      <c r="E23004" s="1"/>
      <c r="F23004" s="1"/>
      <c r="G23004" s="1"/>
      <c r="H23004" s="1"/>
    </row>
    <row r="23005">
      <c r="A23005" s="1"/>
      <c r="B23005" s="1"/>
      <c r="C23005" s="1"/>
      <c r="D23005" s="8"/>
      <c r="E23005" s="1"/>
      <c r="F23005" s="1"/>
      <c r="G23005" s="1"/>
      <c r="H23005" s="1"/>
    </row>
    <row r="23006">
      <c r="A23006" s="1"/>
      <c r="B23006" s="1"/>
      <c r="C23006" s="1"/>
      <c r="D23006" s="8"/>
      <c r="E23006" s="1"/>
      <c r="F23006" s="1"/>
      <c r="G23006" s="1"/>
      <c r="H23006" s="1"/>
    </row>
    <row r="23007">
      <c r="A23007" s="1"/>
      <c r="B23007" s="1"/>
      <c r="C23007" s="1"/>
      <c r="D23007" s="8"/>
      <c r="E23007" s="1"/>
      <c r="F23007" s="1"/>
      <c r="G23007" s="1"/>
      <c r="H23007" s="1"/>
    </row>
    <row r="23008">
      <c r="A23008" s="1"/>
      <c r="B23008" s="1"/>
      <c r="C23008" s="1"/>
      <c r="D23008" s="8"/>
      <c r="E23008" s="1"/>
      <c r="F23008" s="1"/>
      <c r="G23008" s="1"/>
      <c r="H23008" s="1"/>
    </row>
    <row r="23009">
      <c r="A23009" s="1"/>
      <c r="B23009" s="1"/>
      <c r="C23009" s="1"/>
      <c r="D23009" s="8"/>
      <c r="E23009" s="1"/>
      <c r="F23009" s="1"/>
      <c r="G23009" s="1"/>
      <c r="H23009" s="1"/>
    </row>
    <row r="23010">
      <c r="A23010" s="1"/>
      <c r="B23010" s="1"/>
      <c r="C23010" s="1"/>
      <c r="D23010" s="8"/>
      <c r="E23010" s="1"/>
      <c r="F23010" s="1"/>
      <c r="G23010" s="1"/>
      <c r="H23010" s="1"/>
    </row>
    <row r="23011">
      <c r="A23011" s="1"/>
      <c r="B23011" s="1"/>
      <c r="C23011" s="1"/>
      <c r="D23011" s="8"/>
      <c r="E23011" s="1"/>
      <c r="F23011" s="1"/>
      <c r="G23011" s="1"/>
      <c r="H23011" s="1"/>
    </row>
    <row r="23012">
      <c r="A23012" s="1"/>
      <c r="B23012" s="1"/>
      <c r="C23012" s="1"/>
      <c r="D23012" s="8"/>
      <c r="E23012" s="1"/>
      <c r="F23012" s="1"/>
      <c r="G23012" s="1"/>
      <c r="H23012" s="1"/>
    </row>
    <row r="23013">
      <c r="A23013" s="1"/>
      <c r="B23013" s="1"/>
      <c r="C23013" s="1"/>
      <c r="D23013" s="8"/>
      <c r="E23013" s="1"/>
      <c r="F23013" s="1"/>
      <c r="G23013" s="1"/>
      <c r="H23013" s="1"/>
    </row>
    <row r="23014">
      <c r="A23014" s="1"/>
      <c r="B23014" s="1"/>
      <c r="C23014" s="1"/>
      <c r="D23014" s="8"/>
      <c r="E23014" s="1"/>
      <c r="F23014" s="1"/>
      <c r="G23014" s="1"/>
      <c r="H23014" s="1"/>
    </row>
    <row r="23015">
      <c r="A23015" s="1"/>
      <c r="B23015" s="1"/>
      <c r="C23015" s="1"/>
      <c r="D23015" s="8"/>
      <c r="E23015" s="1"/>
      <c r="F23015" s="1"/>
      <c r="G23015" s="1"/>
      <c r="H23015" s="1"/>
    </row>
    <row r="23016">
      <c r="A23016" s="1"/>
      <c r="B23016" s="1"/>
      <c r="C23016" s="1"/>
      <c r="D23016" s="8"/>
      <c r="E23016" s="1"/>
      <c r="F23016" s="1"/>
      <c r="G23016" s="1"/>
      <c r="H23016" s="1"/>
    </row>
    <row r="23017">
      <c r="A23017" s="1"/>
      <c r="B23017" s="1"/>
      <c r="C23017" s="1"/>
      <c r="D23017" s="8"/>
      <c r="E23017" s="1"/>
      <c r="F23017" s="1"/>
      <c r="G23017" s="1"/>
      <c r="H23017" s="1"/>
    </row>
    <row r="23018">
      <c r="A23018" s="1"/>
      <c r="B23018" s="1"/>
      <c r="C23018" s="1"/>
      <c r="D23018" s="8"/>
      <c r="E23018" s="1"/>
      <c r="F23018" s="1"/>
      <c r="G23018" s="1"/>
      <c r="H23018" s="1"/>
    </row>
    <row r="23019">
      <c r="A23019" s="1"/>
      <c r="B23019" s="1"/>
      <c r="C23019" s="1"/>
      <c r="D23019" s="8"/>
      <c r="E23019" s="1"/>
      <c r="F23019" s="1"/>
      <c r="G23019" s="1"/>
      <c r="H23019" s="1"/>
    </row>
    <row r="23020">
      <c r="A23020" s="1"/>
      <c r="B23020" s="1"/>
      <c r="C23020" s="1"/>
      <c r="D23020" s="8"/>
      <c r="E23020" s="1"/>
      <c r="F23020" s="1"/>
      <c r="G23020" s="1"/>
      <c r="H23020" s="1"/>
    </row>
    <row r="23021">
      <c r="A23021" s="1"/>
      <c r="B23021" s="1"/>
      <c r="C23021" s="1"/>
      <c r="D23021" s="8"/>
      <c r="E23021" s="1"/>
      <c r="F23021" s="1"/>
      <c r="G23021" s="1"/>
      <c r="H23021" s="1"/>
    </row>
    <row r="23022">
      <c r="A23022" s="1"/>
      <c r="B23022" s="1"/>
      <c r="C23022" s="1"/>
      <c r="D23022" s="8"/>
      <c r="E23022" s="1"/>
      <c r="F23022" s="1"/>
      <c r="G23022" s="1"/>
      <c r="H23022" s="1"/>
    </row>
    <row r="23023">
      <c r="A23023" s="1"/>
      <c r="B23023" s="1"/>
      <c r="C23023" s="1"/>
      <c r="D23023" s="8"/>
      <c r="E23023" s="1"/>
      <c r="F23023" s="1"/>
      <c r="G23023" s="1"/>
      <c r="H23023" s="1"/>
    </row>
    <row r="23024">
      <c r="A23024" s="1"/>
      <c r="B23024" s="1"/>
      <c r="C23024" s="1"/>
      <c r="D23024" s="8"/>
      <c r="E23024" s="1"/>
      <c r="F23024" s="1"/>
      <c r="G23024" s="1"/>
      <c r="H23024" s="1"/>
    </row>
    <row r="23025">
      <c r="A23025" s="1"/>
      <c r="B23025" s="1"/>
      <c r="C23025" s="1"/>
      <c r="D23025" s="8"/>
      <c r="E23025" s="1"/>
      <c r="F23025" s="1"/>
      <c r="G23025" s="1"/>
      <c r="H23025" s="1"/>
    </row>
    <row r="23026">
      <c r="A23026" s="1"/>
      <c r="B23026" s="1"/>
      <c r="C23026" s="1"/>
      <c r="D23026" s="8"/>
      <c r="E23026" s="1"/>
      <c r="F23026" s="1"/>
      <c r="G23026" s="1"/>
      <c r="H23026" s="1"/>
    </row>
    <row r="23027">
      <c r="A23027" s="1"/>
      <c r="B23027" s="1"/>
      <c r="C23027" s="1"/>
      <c r="D23027" s="8"/>
      <c r="E23027" s="1"/>
      <c r="F23027" s="1"/>
      <c r="G23027" s="1"/>
      <c r="H23027" s="1"/>
    </row>
    <row r="23028">
      <c r="A23028" s="1"/>
      <c r="B23028" s="1"/>
      <c r="C23028" s="1"/>
      <c r="D23028" s="8"/>
      <c r="E23028" s="1"/>
      <c r="F23028" s="1"/>
      <c r="G23028" s="1"/>
      <c r="H23028" s="1"/>
    </row>
    <row r="23029">
      <c r="A23029" s="1"/>
      <c r="B23029" s="1"/>
      <c r="C23029" s="1"/>
      <c r="D23029" s="8"/>
      <c r="E23029" s="1"/>
      <c r="F23029" s="1"/>
      <c r="G23029" s="1"/>
      <c r="H23029" s="1"/>
    </row>
    <row r="23030">
      <c r="A23030" s="1"/>
      <c r="B23030" s="1"/>
      <c r="C23030" s="1"/>
      <c r="D23030" s="8"/>
      <c r="E23030" s="1"/>
      <c r="F23030" s="1"/>
      <c r="G23030" s="1"/>
      <c r="H23030" s="1"/>
    </row>
    <row r="23031">
      <c r="A23031" s="1"/>
      <c r="B23031" s="1"/>
      <c r="C23031" s="1"/>
      <c r="D23031" s="8"/>
      <c r="E23031" s="1"/>
      <c r="F23031" s="1"/>
      <c r="G23031" s="1"/>
      <c r="H23031" s="1"/>
    </row>
    <row r="23032">
      <c r="A23032" s="1"/>
      <c r="B23032" s="1"/>
      <c r="C23032" s="1"/>
      <c r="D23032" s="8"/>
      <c r="E23032" s="1"/>
      <c r="F23032" s="1"/>
      <c r="G23032" s="1"/>
      <c r="H23032" s="1"/>
    </row>
    <row r="23033">
      <c r="A23033" s="1"/>
      <c r="B23033" s="1"/>
      <c r="C23033" s="1"/>
      <c r="D23033" s="8"/>
      <c r="E23033" s="1"/>
      <c r="F23033" s="1"/>
      <c r="G23033" s="1"/>
      <c r="H23033" s="1"/>
    </row>
    <row r="23034">
      <c r="A23034" s="1"/>
      <c r="B23034" s="1"/>
      <c r="C23034" s="1"/>
      <c r="D23034" s="8"/>
      <c r="E23034" s="1"/>
      <c r="F23034" s="1"/>
      <c r="G23034" s="1"/>
      <c r="H23034" s="1"/>
    </row>
    <row r="23035">
      <c r="A23035" s="1"/>
      <c r="B23035" s="1"/>
      <c r="C23035" s="1"/>
      <c r="D23035" s="8"/>
      <c r="E23035" s="1"/>
      <c r="F23035" s="1"/>
      <c r="G23035" s="1"/>
      <c r="H23035" s="1"/>
    </row>
    <row r="23036">
      <c r="A23036" s="1"/>
      <c r="B23036" s="1"/>
      <c r="C23036" s="1"/>
      <c r="D23036" s="8"/>
      <c r="E23036" s="1"/>
      <c r="F23036" s="1"/>
      <c r="G23036" s="1"/>
      <c r="H23036" s="1"/>
    </row>
    <row r="23037">
      <c r="A23037" s="1"/>
      <c r="B23037" s="1"/>
      <c r="C23037" s="1"/>
      <c r="D23037" s="8"/>
      <c r="E23037" s="1"/>
      <c r="F23037" s="1"/>
      <c r="G23037" s="1"/>
      <c r="H23037" s="1"/>
    </row>
    <row r="23038">
      <c r="A23038" s="1"/>
      <c r="B23038" s="1"/>
      <c r="C23038" s="1"/>
      <c r="D23038" s="8"/>
      <c r="E23038" s="1"/>
      <c r="F23038" s="1"/>
      <c r="G23038" s="1"/>
      <c r="H23038" s="1"/>
    </row>
    <row r="23039">
      <c r="A23039" s="1"/>
      <c r="B23039" s="1"/>
      <c r="C23039" s="1"/>
      <c r="D23039" s="8"/>
      <c r="E23039" s="1"/>
      <c r="F23039" s="1"/>
      <c r="G23039" s="1"/>
      <c r="H23039" s="1"/>
    </row>
    <row r="23040">
      <c r="A23040" s="1"/>
      <c r="B23040" s="1"/>
      <c r="C23040" s="1"/>
      <c r="D23040" s="8"/>
      <c r="E23040" s="1"/>
      <c r="F23040" s="1"/>
      <c r="G23040" s="1"/>
      <c r="H23040" s="1"/>
    </row>
    <row r="23041">
      <c r="A23041" s="1"/>
      <c r="B23041" s="1"/>
      <c r="C23041" s="1"/>
      <c r="D23041" s="8"/>
      <c r="E23041" s="1"/>
      <c r="F23041" s="1"/>
      <c r="G23041" s="1"/>
      <c r="H23041" s="1"/>
    </row>
    <row r="23042">
      <c r="A23042" s="1"/>
      <c r="B23042" s="1"/>
      <c r="C23042" s="1"/>
      <c r="D23042" s="8"/>
      <c r="E23042" s="1"/>
      <c r="F23042" s="1"/>
      <c r="G23042" s="1"/>
      <c r="H23042" s="1"/>
    </row>
    <row r="23043">
      <c r="A23043" s="1"/>
      <c r="B23043" s="1"/>
      <c r="C23043" s="1"/>
      <c r="D23043" s="8"/>
      <c r="E23043" s="1"/>
      <c r="F23043" s="1"/>
      <c r="G23043" s="1"/>
      <c r="H23043" s="1"/>
    </row>
    <row r="23044">
      <c r="A23044" s="1"/>
      <c r="B23044" s="1"/>
      <c r="C23044" s="1"/>
      <c r="D23044" s="8"/>
      <c r="E23044" s="1"/>
      <c r="F23044" s="1"/>
      <c r="G23044" s="1"/>
      <c r="H23044" s="1"/>
    </row>
    <row r="23045">
      <c r="A23045" s="1"/>
      <c r="B23045" s="1"/>
      <c r="C23045" s="1"/>
      <c r="D23045" s="8"/>
      <c r="E23045" s="1"/>
      <c r="F23045" s="1"/>
      <c r="G23045" s="1"/>
      <c r="H23045" s="1"/>
    </row>
    <row r="23046">
      <c r="A23046" s="1"/>
      <c r="B23046" s="1"/>
      <c r="C23046" s="1"/>
      <c r="D23046" s="8"/>
      <c r="E23046" s="1"/>
      <c r="F23046" s="1"/>
      <c r="G23046" s="1"/>
      <c r="H23046" s="1"/>
    </row>
    <row r="23047">
      <c r="A23047" s="1"/>
      <c r="B23047" s="1"/>
      <c r="C23047" s="1"/>
      <c r="D23047" s="8"/>
      <c r="E23047" s="1"/>
      <c r="F23047" s="1"/>
      <c r="G23047" s="1"/>
      <c r="H23047" s="1"/>
    </row>
    <row r="23048">
      <c r="A23048" s="1"/>
      <c r="B23048" s="1"/>
      <c r="C23048" s="1"/>
      <c r="D23048" s="8"/>
      <c r="E23048" s="1"/>
      <c r="F23048" s="1"/>
      <c r="G23048" s="1"/>
      <c r="H23048" s="1"/>
    </row>
    <row r="23049">
      <c r="A23049" s="1"/>
      <c r="B23049" s="1"/>
      <c r="C23049" s="1"/>
      <c r="D23049" s="8"/>
      <c r="E23049" s="1"/>
      <c r="F23049" s="1"/>
      <c r="G23049" s="1"/>
      <c r="H23049" s="1"/>
    </row>
    <row r="23050">
      <c r="A23050" s="1"/>
      <c r="B23050" s="1"/>
      <c r="C23050" s="1"/>
      <c r="D23050" s="8"/>
      <c r="E23050" s="1"/>
      <c r="F23050" s="1"/>
      <c r="G23050" s="1"/>
      <c r="H23050" s="1"/>
    </row>
    <row r="23051">
      <c r="A23051" s="1"/>
      <c r="B23051" s="1"/>
      <c r="C23051" s="1"/>
      <c r="D23051" s="8"/>
      <c r="E23051" s="1"/>
      <c r="F23051" s="1"/>
      <c r="G23051" s="1"/>
      <c r="H23051" s="1"/>
    </row>
    <row r="23052">
      <c r="A23052" s="1"/>
      <c r="B23052" s="1"/>
      <c r="C23052" s="1"/>
      <c r="D23052" s="8"/>
      <c r="E23052" s="1"/>
      <c r="F23052" s="1"/>
      <c r="G23052" s="1"/>
      <c r="H23052" s="1"/>
    </row>
    <row r="23053">
      <c r="A23053" s="1"/>
      <c r="B23053" s="1"/>
      <c r="C23053" s="1"/>
      <c r="D23053" s="8"/>
      <c r="E23053" s="1"/>
      <c r="F23053" s="1"/>
      <c r="G23053" s="1"/>
      <c r="H23053" s="1"/>
    </row>
    <row r="23054">
      <c r="A23054" s="1"/>
      <c r="B23054" s="1"/>
      <c r="C23054" s="1"/>
      <c r="D23054" s="8"/>
      <c r="E23054" s="1"/>
      <c r="F23054" s="1"/>
      <c r="G23054" s="1"/>
      <c r="H23054" s="1"/>
    </row>
    <row r="23055">
      <c r="A23055" s="1"/>
      <c r="B23055" s="1"/>
      <c r="C23055" s="1"/>
      <c r="D23055" s="8"/>
      <c r="E23055" s="1"/>
      <c r="F23055" s="1"/>
      <c r="G23055" s="1"/>
      <c r="H23055" s="1"/>
    </row>
    <row r="23056">
      <c r="A23056" s="1"/>
      <c r="B23056" s="1"/>
      <c r="C23056" s="1"/>
      <c r="D23056" s="8"/>
      <c r="E23056" s="1"/>
      <c r="F23056" s="1"/>
      <c r="G23056" s="1"/>
      <c r="H23056" s="1"/>
    </row>
    <row r="23057">
      <c r="A23057" s="1"/>
      <c r="B23057" s="1"/>
      <c r="C23057" s="1"/>
      <c r="D23057" s="8"/>
      <c r="E23057" s="1"/>
      <c r="F23057" s="1"/>
      <c r="G23057" s="1"/>
      <c r="H23057" s="1"/>
    </row>
    <row r="23058">
      <c r="A23058" s="1"/>
      <c r="B23058" s="1"/>
      <c r="C23058" s="1"/>
      <c r="D23058" s="8"/>
      <c r="E23058" s="1"/>
      <c r="F23058" s="1"/>
      <c r="G23058" s="1"/>
      <c r="H23058" s="1"/>
    </row>
    <row r="23059">
      <c r="A23059" s="1"/>
      <c r="B23059" s="1"/>
      <c r="C23059" s="1"/>
      <c r="D23059" s="8"/>
      <c r="E23059" s="1"/>
      <c r="F23059" s="1"/>
      <c r="G23059" s="1"/>
      <c r="H23059" s="1"/>
    </row>
    <row r="23060">
      <c r="A23060" s="1"/>
      <c r="B23060" s="1"/>
      <c r="C23060" s="1"/>
      <c r="D23060" s="8"/>
      <c r="E23060" s="1"/>
      <c r="F23060" s="1"/>
      <c r="G23060" s="1"/>
      <c r="H23060" s="1"/>
    </row>
    <row r="23061">
      <c r="A23061" s="1"/>
      <c r="B23061" s="1"/>
      <c r="C23061" s="1"/>
      <c r="D23061" s="8"/>
      <c r="E23061" s="1"/>
      <c r="F23061" s="1"/>
      <c r="G23061" s="1"/>
      <c r="H23061" s="1"/>
    </row>
    <row r="23062">
      <c r="A23062" s="1"/>
      <c r="B23062" s="1"/>
      <c r="C23062" s="1"/>
      <c r="D23062" s="8"/>
      <c r="E23062" s="1"/>
      <c r="F23062" s="1"/>
      <c r="G23062" s="1"/>
      <c r="H23062" s="1"/>
    </row>
    <row r="23063">
      <c r="A23063" s="1"/>
      <c r="B23063" s="1"/>
      <c r="C23063" s="1"/>
      <c r="D23063" s="8"/>
      <c r="E23063" s="1"/>
      <c r="F23063" s="1"/>
      <c r="G23063" s="1"/>
      <c r="H23063" s="1"/>
    </row>
    <row r="23064">
      <c r="A23064" s="1"/>
      <c r="B23064" s="1"/>
      <c r="C23064" s="1"/>
      <c r="D23064" s="8"/>
      <c r="E23064" s="1"/>
      <c r="F23064" s="1"/>
      <c r="G23064" s="1"/>
      <c r="H23064" s="1"/>
    </row>
    <row r="23065">
      <c r="A23065" s="1"/>
      <c r="B23065" s="1"/>
      <c r="C23065" s="1"/>
      <c r="D23065" s="8"/>
      <c r="E23065" s="1"/>
      <c r="F23065" s="1"/>
      <c r="G23065" s="1"/>
      <c r="H23065" s="1"/>
    </row>
    <row r="23066">
      <c r="A23066" s="1"/>
      <c r="B23066" s="1"/>
      <c r="C23066" s="1"/>
      <c r="D23066" s="8"/>
      <c r="E23066" s="1"/>
      <c r="F23066" s="1"/>
      <c r="G23066" s="1"/>
      <c r="H23066" s="1"/>
    </row>
    <row r="23067">
      <c r="A23067" s="1"/>
      <c r="B23067" s="1"/>
      <c r="C23067" s="1"/>
      <c r="D23067" s="8"/>
      <c r="E23067" s="1"/>
      <c r="F23067" s="1"/>
      <c r="G23067" s="1"/>
      <c r="H23067" s="1"/>
    </row>
    <row r="23068">
      <c r="A23068" s="1"/>
      <c r="B23068" s="1"/>
      <c r="C23068" s="1"/>
      <c r="D23068" s="8"/>
      <c r="E23068" s="1"/>
      <c r="F23068" s="1"/>
      <c r="G23068" s="1"/>
      <c r="H23068" s="1"/>
    </row>
    <row r="23069">
      <c r="A23069" s="1"/>
      <c r="B23069" s="1"/>
      <c r="C23069" s="1"/>
      <c r="D23069" s="8"/>
      <c r="E23069" s="1"/>
      <c r="F23069" s="1"/>
      <c r="G23069" s="1"/>
      <c r="H23069" s="1"/>
    </row>
    <row r="23070">
      <c r="A23070" s="1"/>
      <c r="B23070" s="1"/>
      <c r="C23070" s="1"/>
      <c r="D23070" s="8"/>
      <c r="E23070" s="1"/>
      <c r="F23070" s="1"/>
      <c r="G23070" s="1"/>
      <c r="H23070" s="1"/>
    </row>
    <row r="23071">
      <c r="A23071" s="1"/>
      <c r="B23071" s="1"/>
      <c r="C23071" s="1"/>
      <c r="D23071" s="8"/>
      <c r="E23071" s="1"/>
      <c r="F23071" s="1"/>
      <c r="G23071" s="1"/>
      <c r="H23071" s="1"/>
    </row>
    <row r="23072">
      <c r="A23072" s="1"/>
      <c r="B23072" s="1"/>
      <c r="C23072" s="1"/>
      <c r="D23072" s="8"/>
      <c r="E23072" s="1"/>
      <c r="F23072" s="1"/>
      <c r="G23072" s="1"/>
      <c r="H23072" s="1"/>
    </row>
    <row r="23073">
      <c r="A23073" s="1"/>
      <c r="B23073" s="1"/>
      <c r="C23073" s="1"/>
      <c r="D23073" s="8"/>
      <c r="E23073" s="1"/>
      <c r="F23073" s="1"/>
      <c r="G23073" s="1"/>
      <c r="H23073" s="1"/>
    </row>
    <row r="23074">
      <c r="A23074" s="1"/>
      <c r="B23074" s="1"/>
      <c r="C23074" s="1"/>
      <c r="D23074" s="8"/>
      <c r="E23074" s="1"/>
      <c r="F23074" s="1"/>
      <c r="G23074" s="1"/>
      <c r="H23074" s="1"/>
    </row>
    <row r="23075">
      <c r="A23075" s="1"/>
      <c r="B23075" s="1"/>
      <c r="C23075" s="1"/>
      <c r="D23075" s="8"/>
      <c r="E23075" s="1"/>
      <c r="F23075" s="1"/>
      <c r="G23075" s="1"/>
      <c r="H23075" s="1"/>
    </row>
    <row r="23076">
      <c r="A23076" s="1"/>
      <c r="B23076" s="1"/>
      <c r="C23076" s="1"/>
      <c r="D23076" s="8"/>
      <c r="E23076" s="1"/>
      <c r="F23076" s="1"/>
      <c r="G23076" s="1"/>
      <c r="H23076" s="1"/>
    </row>
    <row r="23077">
      <c r="A23077" s="1"/>
      <c r="B23077" s="1"/>
      <c r="C23077" s="1"/>
      <c r="D23077" s="8"/>
      <c r="E23077" s="1"/>
      <c r="F23077" s="1"/>
      <c r="G23077" s="1"/>
      <c r="H23077" s="1"/>
    </row>
    <row r="23078">
      <c r="A23078" s="1"/>
      <c r="B23078" s="1"/>
      <c r="C23078" s="1"/>
      <c r="D23078" s="8"/>
      <c r="E23078" s="1"/>
      <c r="F23078" s="1"/>
      <c r="G23078" s="1"/>
      <c r="H23078" s="1"/>
    </row>
    <row r="23079">
      <c r="A23079" s="1"/>
      <c r="B23079" s="1"/>
      <c r="C23079" s="1"/>
      <c r="D23079" s="8"/>
      <c r="E23079" s="1"/>
      <c r="F23079" s="1"/>
      <c r="G23079" s="1"/>
      <c r="H23079" s="1"/>
    </row>
    <row r="23080">
      <c r="A23080" s="1"/>
      <c r="B23080" s="1"/>
      <c r="C23080" s="1"/>
      <c r="D23080" s="8"/>
      <c r="E23080" s="1"/>
      <c r="F23080" s="1"/>
      <c r="G23080" s="1"/>
      <c r="H23080" s="1"/>
    </row>
    <row r="23081">
      <c r="A23081" s="1"/>
      <c r="B23081" s="1"/>
      <c r="C23081" s="1"/>
      <c r="D23081" s="8"/>
      <c r="E23081" s="1"/>
      <c r="F23081" s="1"/>
      <c r="G23081" s="1"/>
      <c r="H23081" s="1"/>
    </row>
    <row r="23082">
      <c r="A23082" s="1"/>
      <c r="B23082" s="1"/>
      <c r="C23082" s="1"/>
      <c r="D23082" s="8"/>
      <c r="E23082" s="1"/>
      <c r="F23082" s="1"/>
      <c r="G23082" s="1"/>
      <c r="H23082" s="1"/>
    </row>
    <row r="23083">
      <c r="A23083" s="1"/>
      <c r="B23083" s="1"/>
      <c r="C23083" s="1"/>
      <c r="D23083" s="8"/>
      <c r="E23083" s="1"/>
      <c r="F23083" s="1"/>
      <c r="G23083" s="1"/>
      <c r="H23083" s="1"/>
    </row>
    <row r="23084">
      <c r="A23084" s="1"/>
      <c r="B23084" s="1"/>
      <c r="C23084" s="1"/>
      <c r="D23084" s="8"/>
      <c r="E23084" s="1"/>
      <c r="F23084" s="1"/>
      <c r="G23084" s="1"/>
      <c r="H23084" s="1"/>
    </row>
    <row r="23085">
      <c r="A23085" s="1"/>
      <c r="B23085" s="1"/>
      <c r="C23085" s="1"/>
      <c r="D23085" s="8"/>
      <c r="E23085" s="1"/>
      <c r="F23085" s="1"/>
      <c r="G23085" s="1"/>
      <c r="H23085" s="1"/>
    </row>
    <row r="23086">
      <c r="A23086" s="1"/>
      <c r="B23086" s="1"/>
      <c r="C23086" s="1"/>
      <c r="D23086" s="8"/>
      <c r="E23086" s="1"/>
      <c r="F23086" s="1"/>
      <c r="G23086" s="1"/>
      <c r="H23086" s="1"/>
    </row>
    <row r="23087">
      <c r="A23087" s="1"/>
      <c r="B23087" s="1"/>
      <c r="C23087" s="1"/>
      <c r="D23087" s="8"/>
      <c r="E23087" s="1"/>
      <c r="F23087" s="1"/>
      <c r="G23087" s="1"/>
      <c r="H23087" s="1"/>
    </row>
    <row r="23088">
      <c r="A23088" s="1"/>
      <c r="B23088" s="1"/>
      <c r="C23088" s="1"/>
      <c r="D23088" s="8"/>
      <c r="E23088" s="1"/>
      <c r="F23088" s="1"/>
      <c r="G23088" s="1"/>
      <c r="H23088" s="1"/>
    </row>
    <row r="23089">
      <c r="A23089" s="1"/>
      <c r="B23089" s="1"/>
      <c r="C23089" s="1"/>
      <c r="D23089" s="8"/>
      <c r="E23089" s="1"/>
      <c r="F23089" s="1"/>
      <c r="G23089" s="1"/>
      <c r="H23089" s="1"/>
    </row>
    <row r="23090">
      <c r="A23090" s="1"/>
      <c r="B23090" s="1"/>
      <c r="C23090" s="1"/>
      <c r="D23090" s="8"/>
      <c r="E23090" s="1"/>
      <c r="F23090" s="1"/>
      <c r="G23090" s="1"/>
      <c r="H23090" s="1"/>
    </row>
    <row r="23091">
      <c r="A23091" s="1"/>
      <c r="B23091" s="1"/>
      <c r="C23091" s="1"/>
      <c r="D23091" s="8"/>
      <c r="E23091" s="1"/>
      <c r="F23091" s="1"/>
      <c r="G23091" s="1"/>
      <c r="H23091" s="1"/>
    </row>
    <row r="23092">
      <c r="A23092" s="1"/>
      <c r="B23092" s="1"/>
      <c r="C23092" s="1"/>
      <c r="D23092" s="8"/>
      <c r="E23092" s="1"/>
      <c r="F23092" s="1"/>
      <c r="G23092" s="1"/>
      <c r="H23092" s="1"/>
    </row>
    <row r="23093">
      <c r="A23093" s="1"/>
      <c r="B23093" s="1"/>
      <c r="C23093" s="1"/>
      <c r="D23093" s="8"/>
      <c r="E23093" s="1"/>
      <c r="F23093" s="1"/>
      <c r="G23093" s="1"/>
      <c r="H23093" s="1"/>
    </row>
    <row r="23094">
      <c r="A23094" s="1"/>
      <c r="B23094" s="1"/>
      <c r="C23094" s="1"/>
      <c r="D23094" s="8"/>
      <c r="E23094" s="1"/>
      <c r="F23094" s="1"/>
      <c r="G23094" s="1"/>
      <c r="H23094" s="1"/>
    </row>
    <row r="23095">
      <c r="A23095" s="1"/>
      <c r="B23095" s="1"/>
      <c r="C23095" s="1"/>
      <c r="D23095" s="8"/>
      <c r="E23095" s="1"/>
      <c r="F23095" s="1"/>
      <c r="G23095" s="1"/>
      <c r="H23095" s="1"/>
    </row>
    <row r="23096">
      <c r="A23096" s="1"/>
      <c r="B23096" s="1"/>
      <c r="C23096" s="1"/>
      <c r="D23096" s="8"/>
      <c r="E23096" s="1"/>
      <c r="F23096" s="1"/>
      <c r="G23096" s="1"/>
      <c r="H23096" s="1"/>
    </row>
    <row r="23097">
      <c r="A23097" s="1"/>
      <c r="B23097" s="1"/>
      <c r="C23097" s="1"/>
      <c r="D23097" s="8"/>
      <c r="E23097" s="1"/>
      <c r="F23097" s="1"/>
      <c r="G23097" s="1"/>
      <c r="H23097" s="1"/>
    </row>
    <row r="23098">
      <c r="A23098" s="1"/>
      <c r="B23098" s="1"/>
      <c r="C23098" s="1"/>
      <c r="D23098" s="8"/>
      <c r="E23098" s="1"/>
      <c r="F23098" s="1"/>
      <c r="G23098" s="1"/>
      <c r="H23098" s="1"/>
    </row>
    <row r="23099">
      <c r="A23099" s="1"/>
      <c r="B23099" s="1"/>
      <c r="C23099" s="1"/>
      <c r="D23099" s="8"/>
      <c r="E23099" s="1"/>
      <c r="F23099" s="1"/>
      <c r="G23099" s="1"/>
      <c r="H23099" s="1"/>
    </row>
    <row r="23100">
      <c r="A23100" s="1"/>
      <c r="B23100" s="1"/>
      <c r="C23100" s="1"/>
      <c r="D23100" s="8"/>
      <c r="E23100" s="1"/>
      <c r="F23100" s="1"/>
      <c r="G23100" s="1"/>
      <c r="H23100" s="1"/>
    </row>
    <row r="23101">
      <c r="A23101" s="1"/>
      <c r="B23101" s="1"/>
      <c r="C23101" s="1"/>
      <c r="D23101" s="8"/>
      <c r="E23101" s="1"/>
      <c r="F23101" s="1"/>
      <c r="G23101" s="1"/>
      <c r="H23101" s="1"/>
    </row>
    <row r="23102">
      <c r="A23102" s="1"/>
      <c r="B23102" s="1"/>
      <c r="C23102" s="1"/>
      <c r="D23102" s="8"/>
      <c r="E23102" s="1"/>
      <c r="F23102" s="1"/>
      <c r="G23102" s="1"/>
      <c r="H23102" s="1"/>
    </row>
    <row r="23103">
      <c r="A23103" s="1"/>
      <c r="B23103" s="1"/>
      <c r="C23103" s="1"/>
      <c r="D23103" s="8"/>
      <c r="E23103" s="1"/>
      <c r="F23103" s="1"/>
      <c r="G23103" s="1"/>
      <c r="H23103" s="1"/>
    </row>
    <row r="23104">
      <c r="A23104" s="1"/>
      <c r="B23104" s="1"/>
      <c r="C23104" s="1"/>
      <c r="D23104" s="8"/>
      <c r="E23104" s="1"/>
      <c r="F23104" s="1"/>
      <c r="G23104" s="1"/>
      <c r="H23104" s="1"/>
    </row>
    <row r="23105">
      <c r="A23105" s="1"/>
      <c r="B23105" s="1"/>
      <c r="C23105" s="1"/>
      <c r="D23105" s="8"/>
      <c r="E23105" s="1"/>
      <c r="F23105" s="1"/>
      <c r="G23105" s="1"/>
      <c r="H23105" s="1"/>
    </row>
    <row r="23106">
      <c r="A23106" s="1"/>
      <c r="B23106" s="1"/>
      <c r="C23106" s="1"/>
      <c r="D23106" s="8"/>
      <c r="E23106" s="1"/>
      <c r="F23106" s="1"/>
      <c r="G23106" s="1"/>
      <c r="H23106" s="1"/>
    </row>
    <row r="23107">
      <c r="A23107" s="1"/>
      <c r="B23107" s="1"/>
      <c r="C23107" s="1"/>
      <c r="D23107" s="8"/>
      <c r="E23107" s="1"/>
      <c r="F23107" s="1"/>
      <c r="G23107" s="1"/>
      <c r="H23107" s="1"/>
    </row>
    <row r="23108">
      <c r="A23108" s="1"/>
      <c r="B23108" s="1"/>
      <c r="C23108" s="1"/>
      <c r="D23108" s="8"/>
      <c r="E23108" s="1"/>
      <c r="F23108" s="1"/>
      <c r="G23108" s="1"/>
      <c r="H23108" s="1"/>
    </row>
    <row r="23109">
      <c r="A23109" s="1"/>
      <c r="B23109" s="1"/>
      <c r="C23109" s="1"/>
      <c r="D23109" s="8"/>
      <c r="E23109" s="1"/>
      <c r="F23109" s="1"/>
      <c r="G23109" s="1"/>
      <c r="H23109" s="1"/>
    </row>
    <row r="23110">
      <c r="A23110" s="1"/>
      <c r="B23110" s="1"/>
      <c r="C23110" s="1"/>
      <c r="D23110" s="8"/>
      <c r="E23110" s="1"/>
      <c r="F23110" s="1"/>
      <c r="G23110" s="1"/>
      <c r="H23110" s="1"/>
    </row>
    <row r="23111">
      <c r="A23111" s="1"/>
      <c r="B23111" s="1"/>
      <c r="C23111" s="1"/>
      <c r="D23111" s="8"/>
      <c r="E23111" s="1"/>
      <c r="F23111" s="1"/>
      <c r="G23111" s="1"/>
      <c r="H23111" s="1"/>
    </row>
    <row r="23112">
      <c r="A23112" s="1"/>
      <c r="B23112" s="1"/>
      <c r="C23112" s="1"/>
      <c r="D23112" s="8"/>
      <c r="E23112" s="1"/>
      <c r="F23112" s="1"/>
      <c r="G23112" s="1"/>
      <c r="H23112" s="1"/>
    </row>
    <row r="23113">
      <c r="A23113" s="1"/>
      <c r="B23113" s="1"/>
      <c r="C23113" s="1"/>
      <c r="D23113" s="8"/>
      <c r="E23113" s="1"/>
      <c r="F23113" s="1"/>
      <c r="G23113" s="1"/>
      <c r="H23113" s="1"/>
    </row>
    <row r="23114">
      <c r="A23114" s="1"/>
      <c r="B23114" s="1"/>
      <c r="C23114" s="1"/>
      <c r="D23114" s="8"/>
      <c r="E23114" s="1"/>
      <c r="F23114" s="1"/>
      <c r="G23114" s="1"/>
      <c r="H23114" s="1"/>
    </row>
    <row r="23115">
      <c r="A23115" s="1"/>
      <c r="B23115" s="1"/>
      <c r="C23115" s="1"/>
      <c r="D23115" s="8"/>
      <c r="E23115" s="1"/>
      <c r="F23115" s="1"/>
      <c r="G23115" s="1"/>
      <c r="H23115" s="1"/>
    </row>
    <row r="23116">
      <c r="A23116" s="1"/>
      <c r="B23116" s="1"/>
      <c r="C23116" s="1"/>
      <c r="D23116" s="8"/>
      <c r="E23116" s="1"/>
      <c r="F23116" s="1"/>
      <c r="G23116" s="1"/>
      <c r="H23116" s="1"/>
    </row>
    <row r="23117">
      <c r="A23117" s="1"/>
      <c r="B23117" s="1"/>
      <c r="C23117" s="1"/>
      <c r="D23117" s="8"/>
      <c r="E23117" s="1"/>
      <c r="F23117" s="1"/>
      <c r="G23117" s="1"/>
      <c r="H23117" s="1"/>
    </row>
    <row r="23118">
      <c r="A23118" s="1"/>
      <c r="B23118" s="1"/>
      <c r="C23118" s="1"/>
      <c r="D23118" s="8"/>
      <c r="E23118" s="1"/>
      <c r="F23118" s="1"/>
      <c r="G23118" s="1"/>
      <c r="H23118" s="1"/>
    </row>
    <row r="23119">
      <c r="A23119" s="1"/>
      <c r="B23119" s="1"/>
      <c r="C23119" s="1"/>
      <c r="D23119" s="8"/>
      <c r="E23119" s="1"/>
      <c r="F23119" s="1"/>
      <c r="G23119" s="1"/>
      <c r="H23119" s="1"/>
    </row>
    <row r="23120">
      <c r="A23120" s="1"/>
      <c r="B23120" s="1"/>
      <c r="C23120" s="1"/>
      <c r="D23120" s="8"/>
      <c r="E23120" s="1"/>
      <c r="F23120" s="1"/>
      <c r="G23120" s="1"/>
      <c r="H23120" s="1"/>
    </row>
    <row r="23121">
      <c r="A23121" s="1"/>
      <c r="B23121" s="1"/>
      <c r="C23121" s="1"/>
      <c r="D23121" s="8"/>
      <c r="E23121" s="1"/>
      <c r="F23121" s="1"/>
      <c r="G23121" s="1"/>
      <c r="H23121" s="1"/>
    </row>
    <row r="23122">
      <c r="A23122" s="1"/>
      <c r="B23122" s="1"/>
      <c r="C23122" s="1"/>
      <c r="D23122" s="8"/>
      <c r="E23122" s="1"/>
      <c r="F23122" s="1"/>
      <c r="G23122" s="1"/>
      <c r="H23122" s="1"/>
    </row>
    <row r="23123">
      <c r="A23123" s="1"/>
      <c r="B23123" s="1"/>
      <c r="C23123" s="1"/>
      <c r="D23123" s="8"/>
      <c r="E23123" s="1"/>
      <c r="F23123" s="1"/>
      <c r="G23123" s="1"/>
      <c r="H23123" s="1"/>
    </row>
    <row r="23124">
      <c r="A23124" s="1"/>
      <c r="B23124" s="1"/>
      <c r="C23124" s="1"/>
      <c r="D23124" s="8"/>
      <c r="E23124" s="1"/>
      <c r="F23124" s="1"/>
      <c r="G23124" s="1"/>
      <c r="H23124" s="1"/>
    </row>
    <row r="23125">
      <c r="A23125" s="1"/>
      <c r="B23125" s="1"/>
      <c r="C23125" s="1"/>
      <c r="D23125" s="8"/>
      <c r="E23125" s="1"/>
      <c r="F23125" s="1"/>
      <c r="G23125" s="1"/>
      <c r="H23125" s="1"/>
    </row>
    <row r="23126">
      <c r="A23126" s="1"/>
      <c r="B23126" s="1"/>
      <c r="C23126" s="1"/>
      <c r="D23126" s="8"/>
      <c r="E23126" s="1"/>
      <c r="F23126" s="1"/>
      <c r="G23126" s="1"/>
      <c r="H23126" s="1"/>
    </row>
    <row r="23127">
      <c r="A23127" s="1"/>
      <c r="B23127" s="1"/>
      <c r="C23127" s="1"/>
      <c r="D23127" s="8"/>
      <c r="E23127" s="1"/>
      <c r="F23127" s="1"/>
      <c r="G23127" s="1"/>
      <c r="H23127" s="1"/>
    </row>
    <row r="23128">
      <c r="A23128" s="1"/>
      <c r="B23128" s="1"/>
      <c r="C23128" s="1"/>
      <c r="D23128" s="8"/>
      <c r="E23128" s="1"/>
      <c r="F23128" s="1"/>
      <c r="G23128" s="1"/>
      <c r="H23128" s="1"/>
    </row>
    <row r="23129">
      <c r="A23129" s="1"/>
      <c r="B23129" s="1"/>
      <c r="C23129" s="1"/>
      <c r="D23129" s="8"/>
      <c r="E23129" s="1"/>
      <c r="F23129" s="1"/>
      <c r="G23129" s="1"/>
      <c r="H23129" s="1"/>
    </row>
    <row r="23130">
      <c r="A23130" s="1"/>
      <c r="B23130" s="1"/>
      <c r="C23130" s="1"/>
      <c r="D23130" s="8"/>
      <c r="E23130" s="1"/>
      <c r="F23130" s="1"/>
      <c r="G23130" s="1"/>
      <c r="H23130" s="1"/>
    </row>
    <row r="23131">
      <c r="A23131" s="1"/>
      <c r="B23131" s="1"/>
      <c r="C23131" s="1"/>
      <c r="D23131" s="8"/>
      <c r="E23131" s="1"/>
      <c r="F23131" s="1"/>
      <c r="G23131" s="1"/>
      <c r="H23131" s="1"/>
    </row>
    <row r="23132">
      <c r="A23132" s="1"/>
      <c r="B23132" s="1"/>
      <c r="C23132" s="1"/>
      <c r="D23132" s="8"/>
      <c r="E23132" s="1"/>
      <c r="F23132" s="1"/>
      <c r="G23132" s="1"/>
      <c r="H23132" s="1"/>
    </row>
    <row r="23133">
      <c r="A23133" s="1"/>
      <c r="B23133" s="1"/>
      <c r="C23133" s="1"/>
      <c r="D23133" s="8"/>
      <c r="E23133" s="1"/>
      <c r="F23133" s="1"/>
      <c r="G23133" s="1"/>
      <c r="H23133" s="1"/>
    </row>
    <row r="23134">
      <c r="A23134" s="1"/>
      <c r="B23134" s="1"/>
      <c r="C23134" s="1"/>
      <c r="D23134" s="8"/>
      <c r="E23134" s="1"/>
      <c r="F23134" s="1"/>
      <c r="G23134" s="1"/>
      <c r="H23134" s="1"/>
    </row>
    <row r="23135">
      <c r="A23135" s="1"/>
      <c r="B23135" s="1"/>
      <c r="C23135" s="1"/>
      <c r="D23135" s="8"/>
      <c r="E23135" s="1"/>
      <c r="F23135" s="1"/>
      <c r="G23135" s="1"/>
      <c r="H23135" s="1"/>
    </row>
    <row r="23136">
      <c r="A23136" s="1"/>
      <c r="B23136" s="1"/>
      <c r="C23136" s="1"/>
      <c r="D23136" s="8"/>
      <c r="E23136" s="1"/>
      <c r="F23136" s="1"/>
      <c r="G23136" s="1"/>
      <c r="H23136" s="1"/>
    </row>
    <row r="23137">
      <c r="A23137" s="1"/>
      <c r="B23137" s="1"/>
      <c r="C23137" s="1"/>
      <c r="D23137" s="8"/>
      <c r="E23137" s="1"/>
      <c r="F23137" s="1"/>
      <c r="G23137" s="1"/>
      <c r="H23137" s="1"/>
    </row>
    <row r="23138">
      <c r="A23138" s="1"/>
      <c r="B23138" s="1"/>
      <c r="C23138" s="1"/>
      <c r="D23138" s="8"/>
      <c r="E23138" s="1"/>
      <c r="F23138" s="1"/>
      <c r="G23138" s="1"/>
      <c r="H23138" s="1"/>
    </row>
    <row r="23139">
      <c r="A23139" s="1"/>
      <c r="B23139" s="1"/>
      <c r="C23139" s="1"/>
      <c r="D23139" s="8"/>
      <c r="E23139" s="1"/>
      <c r="F23139" s="1"/>
      <c r="G23139" s="1"/>
      <c r="H23139" s="1"/>
    </row>
    <row r="23140">
      <c r="A23140" s="1"/>
      <c r="B23140" s="1"/>
      <c r="C23140" s="1"/>
      <c r="D23140" s="8"/>
      <c r="E23140" s="1"/>
      <c r="F23140" s="1"/>
      <c r="G23140" s="1"/>
      <c r="H23140" s="1"/>
    </row>
    <row r="23141">
      <c r="A23141" s="1"/>
      <c r="B23141" s="1"/>
      <c r="C23141" s="1"/>
      <c r="D23141" s="8"/>
      <c r="E23141" s="1"/>
      <c r="F23141" s="1"/>
      <c r="G23141" s="1"/>
      <c r="H23141" s="1"/>
    </row>
    <row r="23142">
      <c r="A23142" s="1"/>
      <c r="B23142" s="1"/>
      <c r="C23142" s="1"/>
      <c r="D23142" s="8"/>
      <c r="E23142" s="1"/>
      <c r="F23142" s="1"/>
      <c r="G23142" s="1"/>
      <c r="H23142" s="1"/>
    </row>
    <row r="23143">
      <c r="A23143" s="1"/>
      <c r="B23143" s="1"/>
      <c r="C23143" s="1"/>
      <c r="D23143" s="8"/>
      <c r="E23143" s="1"/>
      <c r="F23143" s="1"/>
      <c r="G23143" s="1"/>
      <c r="H23143" s="1"/>
    </row>
    <row r="23144">
      <c r="A23144" s="1"/>
      <c r="B23144" s="1"/>
      <c r="C23144" s="1"/>
      <c r="D23144" s="8"/>
      <c r="E23144" s="1"/>
      <c r="F23144" s="1"/>
      <c r="G23144" s="1"/>
      <c r="H23144" s="1"/>
    </row>
    <row r="23145">
      <c r="A23145" s="1"/>
      <c r="B23145" s="1"/>
      <c r="C23145" s="1"/>
      <c r="D23145" s="8"/>
      <c r="E23145" s="1"/>
      <c r="F23145" s="1"/>
      <c r="G23145" s="1"/>
      <c r="H23145" s="1"/>
    </row>
    <row r="23146">
      <c r="A23146" s="1"/>
      <c r="B23146" s="1"/>
      <c r="C23146" s="1"/>
      <c r="D23146" s="8"/>
      <c r="E23146" s="1"/>
      <c r="F23146" s="1"/>
      <c r="G23146" s="1"/>
      <c r="H23146" s="1"/>
    </row>
    <row r="23147">
      <c r="A23147" s="1"/>
      <c r="B23147" s="1"/>
      <c r="C23147" s="1"/>
      <c r="D23147" s="8"/>
      <c r="E23147" s="1"/>
      <c r="F23147" s="1"/>
      <c r="G23147" s="1"/>
      <c r="H23147" s="1"/>
    </row>
    <row r="23148">
      <c r="A23148" s="1"/>
      <c r="B23148" s="1"/>
      <c r="C23148" s="1"/>
      <c r="D23148" s="8"/>
      <c r="E23148" s="1"/>
      <c r="F23148" s="1"/>
      <c r="G23148" s="1"/>
      <c r="H23148" s="1"/>
    </row>
    <row r="23149">
      <c r="A23149" s="1"/>
      <c r="B23149" s="1"/>
      <c r="C23149" s="1"/>
      <c r="D23149" s="8"/>
      <c r="E23149" s="1"/>
      <c r="F23149" s="1"/>
      <c r="G23149" s="1"/>
      <c r="H23149" s="1"/>
    </row>
    <row r="23150">
      <c r="A23150" s="1"/>
      <c r="B23150" s="1"/>
      <c r="C23150" s="1"/>
      <c r="D23150" s="8"/>
      <c r="E23150" s="1"/>
      <c r="F23150" s="1"/>
      <c r="G23150" s="1"/>
      <c r="H23150" s="1"/>
    </row>
    <row r="23151">
      <c r="A23151" s="1"/>
      <c r="B23151" s="1"/>
      <c r="C23151" s="1"/>
      <c r="D23151" s="8"/>
      <c r="E23151" s="1"/>
      <c r="F23151" s="1"/>
      <c r="G23151" s="1"/>
      <c r="H23151" s="1"/>
    </row>
    <row r="23152">
      <c r="A23152" s="1"/>
      <c r="B23152" s="1"/>
      <c r="C23152" s="1"/>
      <c r="D23152" s="8"/>
      <c r="E23152" s="1"/>
      <c r="F23152" s="1"/>
      <c r="G23152" s="1"/>
      <c r="H23152" s="1"/>
    </row>
    <row r="23153">
      <c r="A23153" s="1"/>
      <c r="B23153" s="1"/>
      <c r="C23153" s="1"/>
      <c r="D23153" s="8"/>
      <c r="E23153" s="1"/>
      <c r="F23153" s="1"/>
      <c r="G23153" s="1"/>
      <c r="H23153" s="1"/>
    </row>
    <row r="23154">
      <c r="A23154" s="1"/>
      <c r="B23154" s="1"/>
      <c r="C23154" s="1"/>
      <c r="D23154" s="8"/>
      <c r="E23154" s="1"/>
      <c r="F23154" s="1"/>
      <c r="G23154" s="1"/>
      <c r="H23154" s="1"/>
    </row>
    <row r="23155">
      <c r="A23155" s="1"/>
      <c r="B23155" s="1"/>
      <c r="C23155" s="1"/>
      <c r="D23155" s="8"/>
      <c r="E23155" s="1"/>
      <c r="F23155" s="1"/>
      <c r="G23155" s="1"/>
      <c r="H23155" s="1"/>
    </row>
    <row r="23156">
      <c r="A23156" s="1"/>
      <c r="B23156" s="1"/>
      <c r="C23156" s="1"/>
      <c r="D23156" s="8"/>
      <c r="E23156" s="1"/>
      <c r="F23156" s="1"/>
      <c r="G23156" s="1"/>
      <c r="H23156" s="1"/>
    </row>
    <row r="23157">
      <c r="A23157" s="1"/>
      <c r="B23157" s="1"/>
      <c r="C23157" s="1"/>
      <c r="D23157" s="8"/>
      <c r="E23157" s="1"/>
      <c r="F23157" s="1"/>
      <c r="G23157" s="1"/>
      <c r="H23157" s="1"/>
    </row>
    <row r="23158">
      <c r="A23158" s="1"/>
      <c r="B23158" s="1"/>
      <c r="C23158" s="1"/>
      <c r="D23158" s="8"/>
      <c r="E23158" s="1"/>
      <c r="F23158" s="1"/>
      <c r="G23158" s="1"/>
      <c r="H23158" s="1"/>
    </row>
    <row r="23159">
      <c r="A23159" s="1"/>
      <c r="B23159" s="1"/>
      <c r="C23159" s="1"/>
      <c r="D23159" s="8"/>
      <c r="E23159" s="1"/>
      <c r="F23159" s="1"/>
      <c r="G23159" s="1"/>
      <c r="H23159" s="1"/>
    </row>
    <row r="23160">
      <c r="A23160" s="1"/>
      <c r="B23160" s="1"/>
      <c r="C23160" s="1"/>
      <c r="D23160" s="8"/>
      <c r="E23160" s="1"/>
      <c r="F23160" s="1"/>
      <c r="G23160" s="1"/>
      <c r="H23160" s="1"/>
    </row>
    <row r="23161">
      <c r="A23161" s="1"/>
      <c r="B23161" s="1"/>
      <c r="C23161" s="1"/>
      <c r="D23161" s="8"/>
      <c r="E23161" s="1"/>
      <c r="F23161" s="1"/>
      <c r="G23161" s="1"/>
      <c r="H23161" s="1"/>
    </row>
    <row r="23162">
      <c r="A23162" s="1"/>
      <c r="B23162" s="1"/>
      <c r="C23162" s="1"/>
      <c r="D23162" s="8"/>
      <c r="E23162" s="1"/>
      <c r="F23162" s="1"/>
      <c r="G23162" s="1"/>
      <c r="H23162" s="1"/>
    </row>
    <row r="23163">
      <c r="A23163" s="1"/>
      <c r="B23163" s="1"/>
      <c r="C23163" s="1"/>
      <c r="D23163" s="8"/>
      <c r="E23163" s="1"/>
      <c r="F23163" s="1"/>
      <c r="G23163" s="1"/>
      <c r="H23163" s="1"/>
    </row>
    <row r="23164">
      <c r="A23164" s="1"/>
      <c r="B23164" s="1"/>
      <c r="C23164" s="1"/>
      <c r="D23164" s="8"/>
      <c r="E23164" s="1"/>
      <c r="F23164" s="1"/>
      <c r="G23164" s="1"/>
      <c r="H23164" s="1"/>
    </row>
    <row r="23165">
      <c r="A23165" s="1"/>
      <c r="B23165" s="1"/>
      <c r="C23165" s="1"/>
      <c r="D23165" s="8"/>
      <c r="E23165" s="1"/>
      <c r="F23165" s="1"/>
      <c r="G23165" s="1"/>
      <c r="H23165" s="1"/>
    </row>
    <row r="23166">
      <c r="A23166" s="1"/>
      <c r="B23166" s="1"/>
      <c r="C23166" s="1"/>
      <c r="D23166" s="8"/>
      <c r="E23166" s="1"/>
      <c r="F23166" s="1"/>
      <c r="G23166" s="1"/>
      <c r="H23166" s="1"/>
    </row>
    <row r="23167">
      <c r="A23167" s="1"/>
      <c r="B23167" s="1"/>
      <c r="C23167" s="1"/>
      <c r="D23167" s="8"/>
      <c r="E23167" s="1"/>
      <c r="F23167" s="1"/>
      <c r="G23167" s="1"/>
      <c r="H23167" s="1"/>
    </row>
    <row r="23168">
      <c r="A23168" s="1"/>
      <c r="B23168" s="1"/>
      <c r="C23168" s="1"/>
      <c r="D23168" s="8"/>
      <c r="E23168" s="1"/>
      <c r="F23168" s="1"/>
      <c r="G23168" s="1"/>
      <c r="H23168" s="1"/>
    </row>
    <row r="23169">
      <c r="A23169" s="1"/>
      <c r="B23169" s="1"/>
      <c r="C23169" s="1"/>
      <c r="D23169" s="8"/>
      <c r="E23169" s="1"/>
      <c r="F23169" s="1"/>
      <c r="G23169" s="1"/>
      <c r="H23169" s="1"/>
    </row>
    <row r="23170">
      <c r="A23170" s="1"/>
      <c r="B23170" s="1"/>
      <c r="C23170" s="1"/>
      <c r="D23170" s="8"/>
      <c r="E23170" s="1"/>
      <c r="F23170" s="1"/>
      <c r="G23170" s="1"/>
      <c r="H23170" s="1"/>
    </row>
    <row r="23171">
      <c r="A23171" s="1"/>
      <c r="B23171" s="1"/>
      <c r="C23171" s="1"/>
      <c r="D23171" s="8"/>
      <c r="E23171" s="1"/>
      <c r="F23171" s="1"/>
      <c r="G23171" s="1"/>
      <c r="H23171" s="1"/>
    </row>
    <row r="23172">
      <c r="A23172" s="1"/>
      <c r="B23172" s="1"/>
      <c r="C23172" s="1"/>
      <c r="D23172" s="8"/>
      <c r="E23172" s="1"/>
      <c r="F23172" s="1"/>
      <c r="G23172" s="1"/>
      <c r="H23172" s="1"/>
    </row>
    <row r="23173">
      <c r="A23173" s="1"/>
      <c r="B23173" s="1"/>
      <c r="C23173" s="1"/>
      <c r="D23173" s="8"/>
      <c r="E23173" s="1"/>
      <c r="F23173" s="1"/>
      <c r="G23173" s="1"/>
      <c r="H23173" s="1"/>
    </row>
    <row r="23174">
      <c r="A23174" s="1"/>
      <c r="B23174" s="1"/>
      <c r="C23174" s="1"/>
      <c r="D23174" s="8"/>
      <c r="E23174" s="1"/>
      <c r="F23174" s="1"/>
      <c r="G23174" s="1"/>
      <c r="H23174" s="1"/>
    </row>
    <row r="23175">
      <c r="A23175" s="1"/>
      <c r="B23175" s="1"/>
      <c r="C23175" s="1"/>
      <c r="D23175" s="8"/>
      <c r="E23175" s="1"/>
      <c r="F23175" s="1"/>
      <c r="G23175" s="1"/>
      <c r="H23175" s="1"/>
    </row>
    <row r="23176">
      <c r="A23176" s="1"/>
      <c r="B23176" s="1"/>
      <c r="C23176" s="1"/>
      <c r="D23176" s="8"/>
      <c r="E23176" s="1"/>
      <c r="F23176" s="1"/>
      <c r="G23176" s="1"/>
      <c r="H23176" s="1"/>
    </row>
    <row r="23177">
      <c r="A23177" s="1"/>
      <c r="B23177" s="1"/>
      <c r="C23177" s="1"/>
      <c r="D23177" s="8"/>
      <c r="E23177" s="1"/>
      <c r="F23177" s="1"/>
      <c r="G23177" s="1"/>
      <c r="H23177" s="1"/>
    </row>
    <row r="23178">
      <c r="A23178" s="1"/>
      <c r="B23178" s="1"/>
      <c r="C23178" s="1"/>
      <c r="D23178" s="8"/>
      <c r="E23178" s="1"/>
      <c r="F23178" s="1"/>
      <c r="G23178" s="1"/>
      <c r="H23178" s="1"/>
    </row>
    <row r="23179">
      <c r="A23179" s="1"/>
      <c r="B23179" s="1"/>
      <c r="C23179" s="1"/>
      <c r="D23179" s="8"/>
      <c r="E23179" s="1"/>
      <c r="F23179" s="1"/>
      <c r="G23179" s="1"/>
      <c r="H23179" s="1"/>
    </row>
    <row r="23180">
      <c r="A23180" s="1"/>
      <c r="B23180" s="1"/>
      <c r="C23180" s="1"/>
      <c r="D23180" s="8"/>
      <c r="E23180" s="1"/>
      <c r="F23180" s="1"/>
      <c r="G23180" s="1"/>
      <c r="H23180" s="1"/>
    </row>
    <row r="23181">
      <c r="A23181" s="1"/>
      <c r="B23181" s="1"/>
      <c r="C23181" s="1"/>
      <c r="D23181" s="8"/>
      <c r="E23181" s="1"/>
      <c r="F23181" s="1"/>
      <c r="G23181" s="1"/>
      <c r="H23181" s="1"/>
    </row>
    <row r="23182">
      <c r="A23182" s="1"/>
      <c r="B23182" s="1"/>
      <c r="C23182" s="1"/>
      <c r="D23182" s="8"/>
      <c r="E23182" s="1"/>
      <c r="F23182" s="1"/>
      <c r="G23182" s="1"/>
      <c r="H23182" s="1"/>
    </row>
    <row r="23183">
      <c r="A23183" s="1"/>
      <c r="B23183" s="1"/>
      <c r="C23183" s="1"/>
      <c r="D23183" s="8"/>
      <c r="E23183" s="1"/>
      <c r="F23183" s="1"/>
      <c r="G23183" s="1"/>
      <c r="H23183" s="1"/>
    </row>
    <row r="23184">
      <c r="A23184" s="1"/>
      <c r="B23184" s="1"/>
      <c r="C23184" s="1"/>
      <c r="D23184" s="8"/>
      <c r="E23184" s="1"/>
      <c r="F23184" s="1"/>
      <c r="G23184" s="1"/>
      <c r="H23184" s="1"/>
    </row>
    <row r="23185">
      <c r="A23185" s="1"/>
      <c r="B23185" s="1"/>
      <c r="C23185" s="1"/>
      <c r="D23185" s="8"/>
      <c r="E23185" s="1"/>
      <c r="F23185" s="1"/>
      <c r="G23185" s="1"/>
      <c r="H23185" s="1"/>
    </row>
    <row r="23186">
      <c r="A23186" s="1"/>
      <c r="B23186" s="1"/>
      <c r="C23186" s="1"/>
      <c r="D23186" s="8"/>
      <c r="E23186" s="1"/>
      <c r="F23186" s="1"/>
      <c r="G23186" s="1"/>
      <c r="H23186" s="1"/>
    </row>
    <row r="23187">
      <c r="A23187" s="1"/>
      <c r="B23187" s="1"/>
      <c r="C23187" s="1"/>
      <c r="D23187" s="8"/>
      <c r="E23187" s="1"/>
      <c r="F23187" s="1"/>
      <c r="G23187" s="1"/>
      <c r="H23187" s="1"/>
    </row>
    <row r="23188">
      <c r="A23188" s="1"/>
      <c r="B23188" s="1"/>
      <c r="C23188" s="1"/>
      <c r="D23188" s="8"/>
      <c r="E23188" s="1"/>
      <c r="F23188" s="1"/>
      <c r="G23188" s="1"/>
      <c r="H23188" s="1"/>
    </row>
    <row r="23189">
      <c r="A23189" s="1"/>
      <c r="B23189" s="1"/>
      <c r="C23189" s="1"/>
      <c r="D23189" s="8"/>
      <c r="E23189" s="1"/>
      <c r="F23189" s="1"/>
      <c r="G23189" s="1"/>
      <c r="H23189" s="1"/>
    </row>
    <row r="23190">
      <c r="A23190" s="1"/>
      <c r="B23190" s="1"/>
      <c r="C23190" s="1"/>
      <c r="D23190" s="8"/>
      <c r="E23190" s="1"/>
      <c r="F23190" s="1"/>
      <c r="G23190" s="1"/>
      <c r="H23190" s="1"/>
    </row>
    <row r="23191">
      <c r="A23191" s="1"/>
      <c r="B23191" s="1"/>
      <c r="C23191" s="1"/>
      <c r="D23191" s="8"/>
      <c r="E23191" s="1"/>
      <c r="F23191" s="1"/>
      <c r="G23191" s="1"/>
      <c r="H23191" s="1"/>
    </row>
    <row r="23192">
      <c r="A23192" s="1"/>
      <c r="B23192" s="1"/>
      <c r="C23192" s="1"/>
      <c r="D23192" s="8"/>
      <c r="E23192" s="1"/>
      <c r="F23192" s="1"/>
      <c r="G23192" s="1"/>
      <c r="H23192" s="1"/>
    </row>
    <row r="23193">
      <c r="A23193" s="1"/>
      <c r="B23193" s="1"/>
      <c r="C23193" s="1"/>
      <c r="D23193" s="8"/>
      <c r="E23193" s="1"/>
      <c r="F23193" s="1"/>
      <c r="G23193" s="1"/>
      <c r="H23193" s="1"/>
    </row>
    <row r="23194">
      <c r="A23194" s="1"/>
      <c r="B23194" s="1"/>
      <c r="C23194" s="1"/>
      <c r="D23194" s="8"/>
      <c r="E23194" s="1"/>
      <c r="F23194" s="1"/>
      <c r="G23194" s="1"/>
      <c r="H23194" s="1"/>
    </row>
    <row r="23195">
      <c r="A23195" s="1"/>
      <c r="B23195" s="1"/>
      <c r="C23195" s="1"/>
      <c r="D23195" s="8"/>
      <c r="E23195" s="1"/>
      <c r="F23195" s="1"/>
      <c r="G23195" s="1"/>
      <c r="H23195" s="1"/>
    </row>
    <row r="23196">
      <c r="A23196" s="1"/>
      <c r="B23196" s="1"/>
      <c r="C23196" s="1"/>
      <c r="D23196" s="8"/>
      <c r="E23196" s="1"/>
      <c r="F23196" s="1"/>
      <c r="G23196" s="1"/>
      <c r="H23196" s="1"/>
    </row>
    <row r="23197">
      <c r="A23197" s="1"/>
      <c r="B23197" s="1"/>
      <c r="C23197" s="1"/>
      <c r="D23197" s="8"/>
      <c r="E23197" s="1"/>
      <c r="F23197" s="1"/>
      <c r="G23197" s="1"/>
      <c r="H23197" s="1"/>
    </row>
    <row r="23198">
      <c r="A23198" s="1"/>
      <c r="B23198" s="1"/>
      <c r="C23198" s="1"/>
      <c r="D23198" s="8"/>
      <c r="E23198" s="1"/>
      <c r="F23198" s="1"/>
      <c r="G23198" s="1"/>
      <c r="H23198" s="1"/>
    </row>
    <row r="23199">
      <c r="A23199" s="1"/>
      <c r="B23199" s="1"/>
      <c r="C23199" s="1"/>
      <c r="D23199" s="8"/>
      <c r="E23199" s="1"/>
      <c r="F23199" s="1"/>
      <c r="G23199" s="1"/>
      <c r="H23199" s="1"/>
    </row>
    <row r="23200">
      <c r="A23200" s="1"/>
      <c r="B23200" s="1"/>
      <c r="C23200" s="1"/>
      <c r="D23200" s="8"/>
      <c r="E23200" s="1"/>
      <c r="F23200" s="1"/>
      <c r="G23200" s="1"/>
      <c r="H23200" s="1"/>
    </row>
    <row r="23201">
      <c r="A23201" s="1"/>
      <c r="B23201" s="1"/>
      <c r="C23201" s="1"/>
      <c r="D23201" s="8"/>
      <c r="E23201" s="1"/>
      <c r="F23201" s="1"/>
      <c r="G23201" s="1"/>
      <c r="H23201" s="1"/>
    </row>
    <row r="23202">
      <c r="A23202" s="1"/>
      <c r="B23202" s="1"/>
      <c r="C23202" s="1"/>
      <c r="D23202" s="8"/>
      <c r="E23202" s="1"/>
      <c r="F23202" s="1"/>
      <c r="G23202" s="1"/>
      <c r="H23202" s="1"/>
    </row>
    <row r="23203">
      <c r="A23203" s="1"/>
      <c r="B23203" s="1"/>
      <c r="C23203" s="1"/>
      <c r="D23203" s="8"/>
      <c r="E23203" s="1"/>
      <c r="F23203" s="1"/>
      <c r="G23203" s="1"/>
      <c r="H23203" s="1"/>
    </row>
    <row r="23204">
      <c r="A23204" s="1"/>
      <c r="B23204" s="1"/>
      <c r="C23204" s="1"/>
      <c r="D23204" s="8"/>
      <c r="E23204" s="1"/>
      <c r="F23204" s="1"/>
      <c r="G23204" s="1"/>
      <c r="H23204" s="1"/>
    </row>
    <row r="23205">
      <c r="A23205" s="1"/>
      <c r="B23205" s="1"/>
      <c r="C23205" s="1"/>
      <c r="D23205" s="8"/>
      <c r="E23205" s="1"/>
      <c r="F23205" s="1"/>
      <c r="G23205" s="1"/>
      <c r="H23205" s="1"/>
    </row>
    <row r="23206">
      <c r="A23206" s="1"/>
      <c r="B23206" s="1"/>
      <c r="C23206" s="1"/>
      <c r="D23206" s="8"/>
      <c r="E23206" s="1"/>
      <c r="F23206" s="1"/>
      <c r="G23206" s="1"/>
      <c r="H23206" s="1"/>
    </row>
    <row r="23207">
      <c r="A23207" s="1"/>
      <c r="B23207" s="1"/>
      <c r="C23207" s="1"/>
      <c r="D23207" s="8"/>
      <c r="E23207" s="1"/>
      <c r="F23207" s="1"/>
      <c r="G23207" s="1"/>
      <c r="H23207" s="1"/>
    </row>
    <row r="23208">
      <c r="A23208" s="1"/>
      <c r="B23208" s="1"/>
      <c r="C23208" s="1"/>
      <c r="D23208" s="8"/>
      <c r="E23208" s="1"/>
      <c r="F23208" s="1"/>
      <c r="G23208" s="1"/>
      <c r="H23208" s="1"/>
    </row>
    <row r="23209">
      <c r="A23209" s="1"/>
      <c r="B23209" s="1"/>
      <c r="C23209" s="1"/>
      <c r="D23209" s="8"/>
      <c r="E23209" s="1"/>
      <c r="F23209" s="1"/>
      <c r="G23209" s="1"/>
      <c r="H23209" s="1"/>
    </row>
    <row r="23210">
      <c r="A23210" s="1"/>
      <c r="B23210" s="1"/>
      <c r="C23210" s="1"/>
      <c r="D23210" s="8"/>
      <c r="E23210" s="1"/>
      <c r="F23210" s="1"/>
      <c r="G23210" s="1"/>
      <c r="H23210" s="1"/>
    </row>
    <row r="23211">
      <c r="A23211" s="1"/>
      <c r="B23211" s="1"/>
      <c r="C23211" s="1"/>
      <c r="D23211" s="8"/>
      <c r="E23211" s="1"/>
      <c r="F23211" s="1"/>
      <c r="G23211" s="1"/>
      <c r="H23211" s="1"/>
    </row>
    <row r="23212">
      <c r="A23212" s="1"/>
      <c r="B23212" s="1"/>
      <c r="C23212" s="1"/>
      <c r="D23212" s="8"/>
      <c r="E23212" s="1"/>
      <c r="F23212" s="1"/>
      <c r="G23212" s="1"/>
      <c r="H23212" s="1"/>
    </row>
    <row r="23213">
      <c r="A23213" s="1"/>
      <c r="B23213" s="1"/>
      <c r="C23213" s="1"/>
      <c r="D23213" s="8"/>
      <c r="E23213" s="1"/>
      <c r="F23213" s="1"/>
      <c r="G23213" s="1"/>
      <c r="H23213" s="1"/>
    </row>
    <row r="23214">
      <c r="A23214" s="1"/>
      <c r="B23214" s="1"/>
      <c r="C23214" s="1"/>
      <c r="D23214" s="8"/>
      <c r="E23214" s="1"/>
      <c r="F23214" s="1"/>
      <c r="G23214" s="1"/>
      <c r="H23214" s="1"/>
    </row>
    <row r="23215">
      <c r="A23215" s="1"/>
      <c r="B23215" s="1"/>
      <c r="C23215" s="1"/>
      <c r="D23215" s="8"/>
      <c r="E23215" s="1"/>
      <c r="F23215" s="1"/>
      <c r="G23215" s="1"/>
      <c r="H23215" s="1"/>
    </row>
    <row r="23216">
      <c r="A23216" s="1"/>
      <c r="B23216" s="1"/>
      <c r="C23216" s="1"/>
      <c r="D23216" s="8"/>
      <c r="E23216" s="1"/>
      <c r="F23216" s="1"/>
      <c r="G23216" s="1"/>
      <c r="H23216" s="1"/>
    </row>
    <row r="23217">
      <c r="A23217" s="1"/>
      <c r="B23217" s="1"/>
      <c r="C23217" s="1"/>
      <c r="D23217" s="8"/>
      <c r="E23217" s="1"/>
      <c r="F23217" s="1"/>
      <c r="G23217" s="1"/>
      <c r="H23217" s="1"/>
    </row>
    <row r="23218">
      <c r="A23218" s="1"/>
      <c r="B23218" s="1"/>
      <c r="C23218" s="1"/>
      <c r="D23218" s="8"/>
      <c r="E23218" s="1"/>
      <c r="F23218" s="1"/>
      <c r="G23218" s="1"/>
      <c r="H23218" s="1"/>
    </row>
    <row r="23219">
      <c r="A23219" s="1"/>
      <c r="B23219" s="1"/>
      <c r="C23219" s="1"/>
      <c r="D23219" s="8"/>
      <c r="E23219" s="1"/>
      <c r="F23219" s="1"/>
      <c r="G23219" s="1"/>
      <c r="H23219" s="1"/>
    </row>
    <row r="23220">
      <c r="A23220" s="1"/>
      <c r="B23220" s="1"/>
      <c r="C23220" s="1"/>
      <c r="D23220" s="8"/>
      <c r="E23220" s="1"/>
      <c r="F23220" s="1"/>
      <c r="G23220" s="1"/>
      <c r="H23220" s="1"/>
    </row>
    <row r="23221">
      <c r="A23221" s="1"/>
      <c r="B23221" s="1"/>
      <c r="C23221" s="1"/>
      <c r="D23221" s="8"/>
      <c r="E23221" s="1"/>
      <c r="F23221" s="1"/>
      <c r="G23221" s="1"/>
      <c r="H23221" s="1"/>
    </row>
    <row r="23222">
      <c r="A23222" s="1"/>
      <c r="B23222" s="1"/>
      <c r="C23222" s="1"/>
      <c r="D23222" s="8"/>
      <c r="E23222" s="1"/>
      <c r="F23222" s="1"/>
      <c r="G23222" s="1"/>
      <c r="H23222" s="1"/>
    </row>
    <row r="23223">
      <c r="A23223" s="1"/>
      <c r="B23223" s="1"/>
      <c r="C23223" s="1"/>
      <c r="D23223" s="8"/>
      <c r="E23223" s="1"/>
      <c r="F23223" s="1"/>
      <c r="G23223" s="1"/>
      <c r="H23223" s="1"/>
    </row>
    <row r="23224">
      <c r="A23224" s="1"/>
      <c r="B23224" s="1"/>
      <c r="C23224" s="1"/>
      <c r="D23224" s="8"/>
      <c r="E23224" s="1"/>
      <c r="F23224" s="1"/>
      <c r="G23224" s="1"/>
      <c r="H23224" s="1"/>
    </row>
    <row r="23225">
      <c r="A23225" s="1"/>
      <c r="B23225" s="1"/>
      <c r="C23225" s="1"/>
      <c r="D23225" s="8"/>
      <c r="E23225" s="1"/>
      <c r="F23225" s="1"/>
      <c r="G23225" s="1"/>
      <c r="H23225" s="1"/>
    </row>
    <row r="23226">
      <c r="A23226" s="1"/>
      <c r="B23226" s="1"/>
      <c r="C23226" s="1"/>
      <c r="D23226" s="8"/>
      <c r="E23226" s="1"/>
      <c r="F23226" s="1"/>
      <c r="G23226" s="1"/>
      <c r="H23226" s="1"/>
    </row>
    <row r="23227">
      <c r="A23227" s="1"/>
      <c r="B23227" s="1"/>
      <c r="C23227" s="1"/>
      <c r="D23227" s="8"/>
      <c r="E23227" s="1"/>
      <c r="F23227" s="1"/>
      <c r="G23227" s="1"/>
      <c r="H23227" s="1"/>
    </row>
    <row r="23228">
      <c r="A23228" s="1"/>
      <c r="B23228" s="1"/>
      <c r="C23228" s="1"/>
      <c r="D23228" s="8"/>
      <c r="E23228" s="1"/>
      <c r="F23228" s="1"/>
      <c r="G23228" s="1"/>
      <c r="H23228" s="1"/>
    </row>
    <row r="23229">
      <c r="A23229" s="1"/>
      <c r="B23229" s="1"/>
      <c r="C23229" s="1"/>
      <c r="D23229" s="8"/>
      <c r="E23229" s="1"/>
      <c r="F23229" s="1"/>
      <c r="G23229" s="1"/>
      <c r="H23229" s="1"/>
    </row>
    <row r="23230">
      <c r="A23230" s="1"/>
      <c r="B23230" s="1"/>
      <c r="C23230" s="1"/>
      <c r="D23230" s="8"/>
      <c r="E23230" s="1"/>
      <c r="F23230" s="1"/>
      <c r="G23230" s="1"/>
      <c r="H23230" s="1"/>
    </row>
    <row r="23231">
      <c r="A23231" s="1"/>
      <c r="B23231" s="1"/>
      <c r="C23231" s="1"/>
      <c r="D23231" s="8"/>
      <c r="E23231" s="1"/>
      <c r="F23231" s="1"/>
      <c r="G23231" s="1"/>
      <c r="H23231" s="1"/>
    </row>
    <row r="23232">
      <c r="A23232" s="1"/>
      <c r="B23232" s="1"/>
      <c r="C23232" s="1"/>
      <c r="D23232" s="8"/>
      <c r="E23232" s="1"/>
      <c r="F23232" s="1"/>
      <c r="G23232" s="1"/>
      <c r="H23232" s="1"/>
    </row>
    <row r="23233">
      <c r="A23233" s="1"/>
      <c r="B23233" s="1"/>
      <c r="C23233" s="1"/>
      <c r="D23233" s="8"/>
      <c r="E23233" s="1"/>
      <c r="F23233" s="1"/>
      <c r="G23233" s="1"/>
      <c r="H23233" s="1"/>
    </row>
    <row r="23234">
      <c r="A23234" s="1"/>
      <c r="B23234" s="1"/>
      <c r="C23234" s="1"/>
      <c r="D23234" s="8"/>
      <c r="E23234" s="1"/>
      <c r="F23234" s="1"/>
      <c r="G23234" s="1"/>
      <c r="H23234" s="1"/>
    </row>
    <row r="23235">
      <c r="A23235" s="1"/>
      <c r="B23235" s="1"/>
      <c r="C23235" s="1"/>
      <c r="D23235" s="8"/>
      <c r="E23235" s="1"/>
      <c r="F23235" s="1"/>
      <c r="G23235" s="1"/>
      <c r="H23235" s="1"/>
    </row>
    <row r="23236">
      <c r="A23236" s="1"/>
      <c r="B23236" s="1"/>
      <c r="C23236" s="1"/>
      <c r="D23236" s="8"/>
      <c r="E23236" s="1"/>
      <c r="F23236" s="1"/>
      <c r="G23236" s="1"/>
      <c r="H23236" s="1"/>
    </row>
    <row r="23237">
      <c r="A23237" s="1"/>
      <c r="B23237" s="1"/>
      <c r="C23237" s="1"/>
      <c r="D23237" s="8"/>
      <c r="E23237" s="1"/>
      <c r="F23237" s="1"/>
      <c r="G23237" s="1"/>
      <c r="H23237" s="1"/>
    </row>
    <row r="23238">
      <c r="A23238" s="1"/>
      <c r="B23238" s="1"/>
      <c r="C23238" s="1"/>
      <c r="D23238" s="8"/>
      <c r="E23238" s="1"/>
      <c r="F23238" s="1"/>
      <c r="G23238" s="1"/>
      <c r="H23238" s="1"/>
    </row>
    <row r="23239">
      <c r="A23239" s="1"/>
      <c r="B23239" s="1"/>
      <c r="C23239" s="1"/>
      <c r="D23239" s="8"/>
      <c r="E23239" s="1"/>
      <c r="F23239" s="1"/>
      <c r="G23239" s="1"/>
      <c r="H23239" s="1"/>
    </row>
    <row r="23240">
      <c r="A23240" s="1"/>
      <c r="B23240" s="1"/>
      <c r="C23240" s="1"/>
      <c r="D23240" s="8"/>
      <c r="E23240" s="1"/>
      <c r="F23240" s="1"/>
      <c r="G23240" s="1"/>
      <c r="H23240" s="1"/>
    </row>
    <row r="23241">
      <c r="A23241" s="1"/>
      <c r="B23241" s="1"/>
      <c r="C23241" s="1"/>
      <c r="D23241" s="8"/>
      <c r="E23241" s="1"/>
      <c r="F23241" s="1"/>
      <c r="G23241" s="1"/>
      <c r="H23241" s="1"/>
    </row>
    <row r="23242">
      <c r="A23242" s="1"/>
      <c r="B23242" s="1"/>
      <c r="C23242" s="1"/>
      <c r="D23242" s="8"/>
      <c r="E23242" s="1"/>
      <c r="F23242" s="1"/>
      <c r="G23242" s="1"/>
      <c r="H23242" s="1"/>
    </row>
    <row r="23243">
      <c r="A23243" s="1"/>
      <c r="B23243" s="1"/>
      <c r="C23243" s="1"/>
      <c r="D23243" s="8"/>
      <c r="E23243" s="1"/>
      <c r="F23243" s="1"/>
      <c r="G23243" s="1"/>
      <c r="H23243" s="1"/>
    </row>
    <row r="23244">
      <c r="A23244" s="1"/>
      <c r="B23244" s="1"/>
      <c r="C23244" s="1"/>
      <c r="D23244" s="8"/>
      <c r="E23244" s="1"/>
      <c r="F23244" s="1"/>
      <c r="G23244" s="1"/>
      <c r="H23244" s="1"/>
    </row>
    <row r="23245">
      <c r="A23245" s="1"/>
      <c r="B23245" s="1"/>
      <c r="C23245" s="1"/>
      <c r="D23245" s="8"/>
      <c r="E23245" s="1"/>
      <c r="F23245" s="1"/>
      <c r="G23245" s="1"/>
      <c r="H23245" s="1"/>
    </row>
    <row r="23246">
      <c r="A23246" s="1"/>
      <c r="B23246" s="1"/>
      <c r="C23246" s="1"/>
      <c r="D23246" s="8"/>
      <c r="E23246" s="1"/>
      <c r="F23246" s="1"/>
      <c r="G23246" s="1"/>
      <c r="H23246" s="1"/>
    </row>
    <row r="23247">
      <c r="A23247" s="1"/>
      <c r="B23247" s="1"/>
      <c r="C23247" s="1"/>
      <c r="D23247" s="8"/>
      <c r="E23247" s="1"/>
      <c r="F23247" s="1"/>
      <c r="G23247" s="1"/>
      <c r="H23247" s="1"/>
    </row>
    <row r="23248">
      <c r="A23248" s="1"/>
      <c r="B23248" s="1"/>
      <c r="C23248" s="1"/>
      <c r="D23248" s="8"/>
      <c r="E23248" s="1"/>
      <c r="F23248" s="1"/>
      <c r="G23248" s="1"/>
      <c r="H23248" s="1"/>
    </row>
    <row r="23249">
      <c r="A23249" s="1"/>
      <c r="B23249" s="1"/>
      <c r="C23249" s="1"/>
      <c r="D23249" s="8"/>
      <c r="E23249" s="1"/>
      <c r="F23249" s="1"/>
      <c r="G23249" s="1"/>
      <c r="H23249" s="1"/>
    </row>
    <row r="23250">
      <c r="A23250" s="1"/>
      <c r="B23250" s="1"/>
      <c r="C23250" s="1"/>
      <c r="D23250" s="8"/>
      <c r="E23250" s="1"/>
      <c r="F23250" s="1"/>
      <c r="G23250" s="1"/>
      <c r="H23250" s="1"/>
    </row>
    <row r="23251">
      <c r="A23251" s="1"/>
      <c r="B23251" s="1"/>
      <c r="C23251" s="1"/>
      <c r="D23251" s="8"/>
      <c r="E23251" s="1"/>
      <c r="F23251" s="1"/>
      <c r="G23251" s="1"/>
      <c r="H23251" s="1"/>
    </row>
    <row r="23252">
      <c r="A23252" s="1"/>
      <c r="B23252" s="1"/>
      <c r="C23252" s="1"/>
      <c r="D23252" s="8"/>
      <c r="E23252" s="1"/>
      <c r="F23252" s="1"/>
      <c r="G23252" s="1"/>
      <c r="H23252" s="1"/>
    </row>
    <row r="23253">
      <c r="A23253" s="1"/>
      <c r="B23253" s="1"/>
      <c r="C23253" s="1"/>
      <c r="D23253" s="8"/>
      <c r="E23253" s="1"/>
      <c r="F23253" s="1"/>
      <c r="G23253" s="1"/>
      <c r="H23253" s="1"/>
    </row>
    <row r="23254">
      <c r="A23254" s="1"/>
      <c r="B23254" s="1"/>
      <c r="C23254" s="1"/>
      <c r="D23254" s="8"/>
      <c r="E23254" s="1"/>
      <c r="F23254" s="1"/>
      <c r="G23254" s="1"/>
      <c r="H23254" s="1"/>
    </row>
    <row r="23255">
      <c r="A23255" s="1"/>
      <c r="B23255" s="1"/>
      <c r="C23255" s="1"/>
      <c r="D23255" s="8"/>
      <c r="E23255" s="1"/>
      <c r="F23255" s="1"/>
      <c r="G23255" s="1"/>
      <c r="H23255" s="1"/>
    </row>
    <row r="23256">
      <c r="A23256" s="1"/>
      <c r="B23256" s="1"/>
      <c r="C23256" s="1"/>
      <c r="D23256" s="8"/>
      <c r="E23256" s="1"/>
      <c r="F23256" s="1"/>
      <c r="G23256" s="1"/>
      <c r="H23256" s="1"/>
    </row>
    <row r="23257">
      <c r="A23257" s="1"/>
      <c r="B23257" s="1"/>
      <c r="C23257" s="1"/>
      <c r="D23257" s="8"/>
      <c r="E23257" s="1"/>
      <c r="F23257" s="1"/>
      <c r="G23257" s="1"/>
      <c r="H23257" s="1"/>
    </row>
    <row r="23258">
      <c r="A23258" s="1"/>
      <c r="B23258" s="1"/>
      <c r="C23258" s="1"/>
      <c r="D23258" s="8"/>
      <c r="E23258" s="1"/>
      <c r="F23258" s="1"/>
      <c r="G23258" s="1"/>
      <c r="H23258" s="1"/>
    </row>
    <row r="23259">
      <c r="A23259" s="1"/>
      <c r="B23259" s="1"/>
      <c r="C23259" s="1"/>
      <c r="D23259" s="8"/>
      <c r="E23259" s="1"/>
      <c r="F23259" s="1"/>
      <c r="G23259" s="1"/>
      <c r="H23259" s="1"/>
    </row>
    <row r="23260">
      <c r="A23260" s="1"/>
      <c r="B23260" s="1"/>
      <c r="C23260" s="1"/>
      <c r="D23260" s="8"/>
      <c r="E23260" s="1"/>
      <c r="F23260" s="1"/>
      <c r="G23260" s="1"/>
      <c r="H23260" s="1"/>
    </row>
    <row r="23261">
      <c r="A23261" s="1"/>
      <c r="B23261" s="1"/>
      <c r="C23261" s="1"/>
      <c r="D23261" s="8"/>
      <c r="E23261" s="1"/>
      <c r="F23261" s="1"/>
      <c r="G23261" s="1"/>
      <c r="H23261" s="1"/>
    </row>
    <row r="23262">
      <c r="A23262" s="1"/>
      <c r="B23262" s="1"/>
      <c r="C23262" s="1"/>
      <c r="D23262" s="8"/>
      <c r="E23262" s="1"/>
      <c r="F23262" s="1"/>
      <c r="G23262" s="1"/>
      <c r="H23262" s="1"/>
    </row>
    <row r="23263">
      <c r="A23263" s="1"/>
      <c r="B23263" s="1"/>
      <c r="C23263" s="1"/>
      <c r="D23263" s="8"/>
      <c r="E23263" s="1"/>
      <c r="F23263" s="1"/>
      <c r="G23263" s="1"/>
      <c r="H23263" s="1"/>
    </row>
    <row r="23264">
      <c r="A23264" s="1"/>
      <c r="B23264" s="1"/>
      <c r="C23264" s="1"/>
      <c r="D23264" s="8"/>
      <c r="E23264" s="1"/>
      <c r="F23264" s="1"/>
      <c r="G23264" s="1"/>
      <c r="H23264" s="1"/>
    </row>
    <row r="23265">
      <c r="A23265" s="1"/>
      <c r="B23265" s="1"/>
      <c r="C23265" s="1"/>
      <c r="D23265" s="8"/>
      <c r="E23265" s="1"/>
      <c r="F23265" s="1"/>
      <c r="G23265" s="1"/>
      <c r="H23265" s="1"/>
    </row>
    <row r="23266">
      <c r="A23266" s="1"/>
      <c r="B23266" s="1"/>
      <c r="C23266" s="1"/>
      <c r="D23266" s="8"/>
      <c r="E23266" s="1"/>
      <c r="F23266" s="1"/>
      <c r="G23266" s="1"/>
      <c r="H23266" s="1"/>
    </row>
    <row r="23267">
      <c r="A23267" s="1"/>
      <c r="B23267" s="1"/>
      <c r="C23267" s="1"/>
      <c r="D23267" s="8"/>
      <c r="E23267" s="1"/>
      <c r="F23267" s="1"/>
      <c r="G23267" s="1"/>
      <c r="H23267" s="1"/>
    </row>
    <row r="23268">
      <c r="A23268" s="1"/>
      <c r="B23268" s="1"/>
      <c r="C23268" s="1"/>
      <c r="D23268" s="8"/>
      <c r="E23268" s="1"/>
      <c r="F23268" s="1"/>
      <c r="G23268" s="1"/>
      <c r="H23268" s="1"/>
    </row>
    <row r="23269">
      <c r="A23269" s="1"/>
      <c r="B23269" s="1"/>
      <c r="C23269" s="1"/>
      <c r="D23269" s="8"/>
      <c r="E23269" s="1"/>
      <c r="F23269" s="1"/>
      <c r="G23269" s="1"/>
      <c r="H23269" s="1"/>
    </row>
    <row r="23270">
      <c r="A23270" s="1"/>
      <c r="B23270" s="1"/>
      <c r="C23270" s="1"/>
      <c r="D23270" s="8"/>
      <c r="E23270" s="1"/>
      <c r="F23270" s="1"/>
      <c r="G23270" s="1"/>
      <c r="H23270" s="1"/>
    </row>
    <row r="23271">
      <c r="A23271" s="1"/>
      <c r="B23271" s="1"/>
      <c r="C23271" s="1"/>
      <c r="D23271" s="8"/>
      <c r="E23271" s="1"/>
      <c r="F23271" s="1"/>
      <c r="G23271" s="1"/>
      <c r="H23271" s="1"/>
    </row>
    <row r="23272">
      <c r="A23272" s="1"/>
      <c r="B23272" s="1"/>
      <c r="C23272" s="1"/>
      <c r="D23272" s="8"/>
      <c r="E23272" s="1"/>
      <c r="F23272" s="1"/>
      <c r="G23272" s="1"/>
      <c r="H23272" s="1"/>
    </row>
    <row r="23273">
      <c r="A23273" s="1"/>
      <c r="B23273" s="1"/>
      <c r="C23273" s="1"/>
      <c r="D23273" s="8"/>
      <c r="E23273" s="1"/>
      <c r="F23273" s="1"/>
      <c r="G23273" s="1"/>
      <c r="H23273" s="1"/>
    </row>
    <row r="23274">
      <c r="A23274" s="1"/>
      <c r="B23274" s="1"/>
      <c r="C23274" s="1"/>
      <c r="D23274" s="8"/>
      <c r="E23274" s="1"/>
      <c r="F23274" s="1"/>
      <c r="G23274" s="1"/>
      <c r="H23274" s="1"/>
    </row>
    <row r="23275">
      <c r="A23275" s="1"/>
      <c r="B23275" s="1"/>
      <c r="C23275" s="1"/>
      <c r="D23275" s="8"/>
      <c r="E23275" s="1"/>
      <c r="F23275" s="1"/>
      <c r="G23275" s="1"/>
      <c r="H23275" s="1"/>
    </row>
    <row r="23276">
      <c r="A23276" s="1"/>
      <c r="B23276" s="1"/>
      <c r="C23276" s="1"/>
      <c r="D23276" s="8"/>
      <c r="E23276" s="1"/>
      <c r="F23276" s="1"/>
      <c r="G23276" s="1"/>
      <c r="H23276" s="1"/>
    </row>
    <row r="23277">
      <c r="A23277" s="1"/>
      <c r="B23277" s="1"/>
      <c r="C23277" s="1"/>
      <c r="D23277" s="8"/>
      <c r="E23277" s="1"/>
      <c r="F23277" s="1"/>
      <c r="G23277" s="1"/>
      <c r="H23277" s="1"/>
    </row>
    <row r="23278">
      <c r="A23278" s="1"/>
      <c r="B23278" s="1"/>
      <c r="C23278" s="1"/>
      <c r="D23278" s="8"/>
      <c r="E23278" s="1"/>
      <c r="F23278" s="1"/>
      <c r="G23278" s="1"/>
      <c r="H23278" s="1"/>
    </row>
    <row r="23279">
      <c r="A23279" s="1"/>
      <c r="B23279" s="1"/>
      <c r="C23279" s="1"/>
      <c r="D23279" s="8"/>
      <c r="E23279" s="1"/>
      <c r="F23279" s="1"/>
      <c r="G23279" s="1"/>
      <c r="H23279" s="1"/>
    </row>
    <row r="23280">
      <c r="A23280" s="1"/>
      <c r="B23280" s="1"/>
      <c r="C23280" s="1"/>
      <c r="D23280" s="8"/>
      <c r="E23280" s="1"/>
      <c r="F23280" s="1"/>
      <c r="G23280" s="1"/>
      <c r="H23280" s="1"/>
    </row>
    <row r="23281">
      <c r="A23281" s="1"/>
      <c r="B23281" s="1"/>
      <c r="C23281" s="1"/>
      <c r="D23281" s="8"/>
      <c r="E23281" s="1"/>
      <c r="F23281" s="1"/>
      <c r="G23281" s="1"/>
      <c r="H23281" s="1"/>
    </row>
    <row r="23282">
      <c r="A23282" s="1"/>
      <c r="B23282" s="1"/>
      <c r="C23282" s="1"/>
      <c r="D23282" s="8"/>
      <c r="E23282" s="1"/>
      <c r="F23282" s="1"/>
      <c r="G23282" s="1"/>
      <c r="H23282" s="1"/>
    </row>
    <row r="23283">
      <c r="A23283" s="1"/>
      <c r="B23283" s="1"/>
      <c r="C23283" s="1"/>
      <c r="D23283" s="8"/>
      <c r="E23283" s="1"/>
      <c r="F23283" s="1"/>
      <c r="G23283" s="1"/>
      <c r="H23283" s="1"/>
    </row>
    <row r="23284">
      <c r="A23284" s="1"/>
      <c r="B23284" s="1"/>
      <c r="C23284" s="1"/>
      <c r="D23284" s="8"/>
      <c r="E23284" s="1"/>
      <c r="F23284" s="1"/>
      <c r="G23284" s="1"/>
      <c r="H23284" s="1"/>
    </row>
    <row r="23285">
      <c r="A23285" s="1"/>
      <c r="B23285" s="1"/>
      <c r="C23285" s="1"/>
      <c r="D23285" s="8"/>
      <c r="E23285" s="1"/>
      <c r="F23285" s="1"/>
      <c r="G23285" s="1"/>
      <c r="H23285" s="1"/>
    </row>
    <row r="23286">
      <c r="A23286" s="1"/>
      <c r="B23286" s="1"/>
      <c r="C23286" s="1"/>
      <c r="D23286" s="8"/>
      <c r="E23286" s="1"/>
      <c r="F23286" s="1"/>
      <c r="G23286" s="1"/>
      <c r="H23286" s="1"/>
    </row>
    <row r="23287">
      <c r="A23287" s="1"/>
      <c r="B23287" s="1"/>
      <c r="C23287" s="1"/>
      <c r="D23287" s="8"/>
      <c r="E23287" s="1"/>
      <c r="F23287" s="1"/>
      <c r="G23287" s="1"/>
      <c r="H23287" s="1"/>
    </row>
    <row r="23288">
      <c r="A23288" s="1"/>
      <c r="B23288" s="1"/>
      <c r="C23288" s="1"/>
      <c r="D23288" s="8"/>
      <c r="E23288" s="1"/>
      <c r="F23288" s="1"/>
      <c r="G23288" s="1"/>
      <c r="H23288" s="1"/>
    </row>
    <row r="23289">
      <c r="A23289" s="1"/>
      <c r="B23289" s="1"/>
      <c r="C23289" s="1"/>
      <c r="D23289" s="8"/>
      <c r="E23289" s="1"/>
      <c r="F23289" s="1"/>
      <c r="G23289" s="1"/>
      <c r="H23289" s="1"/>
    </row>
    <row r="23290">
      <c r="A23290" s="1"/>
      <c r="B23290" s="1"/>
      <c r="C23290" s="1"/>
      <c r="D23290" s="8"/>
      <c r="E23290" s="1"/>
      <c r="F23290" s="1"/>
      <c r="G23290" s="1"/>
      <c r="H23290" s="1"/>
    </row>
    <row r="23291">
      <c r="A23291" s="1"/>
      <c r="B23291" s="1"/>
      <c r="C23291" s="1"/>
      <c r="D23291" s="8"/>
      <c r="E23291" s="1"/>
      <c r="F23291" s="1"/>
      <c r="G23291" s="1"/>
      <c r="H23291" s="1"/>
    </row>
    <row r="23292">
      <c r="A23292" s="1"/>
      <c r="B23292" s="1"/>
      <c r="C23292" s="1"/>
      <c r="D23292" s="8"/>
      <c r="E23292" s="1"/>
      <c r="F23292" s="1"/>
      <c r="G23292" s="1"/>
      <c r="H23292" s="1"/>
    </row>
    <row r="23293">
      <c r="A23293" s="1"/>
      <c r="B23293" s="1"/>
      <c r="C23293" s="1"/>
      <c r="D23293" s="8"/>
      <c r="E23293" s="1"/>
      <c r="F23293" s="1"/>
      <c r="G23293" s="1"/>
      <c r="H23293" s="1"/>
    </row>
    <row r="23294">
      <c r="A23294" s="1"/>
      <c r="B23294" s="1"/>
      <c r="C23294" s="1"/>
      <c r="D23294" s="8"/>
      <c r="E23294" s="1"/>
      <c r="F23294" s="1"/>
      <c r="G23294" s="1"/>
      <c r="H23294" s="1"/>
    </row>
    <row r="23295">
      <c r="A23295" s="1"/>
      <c r="B23295" s="1"/>
      <c r="C23295" s="1"/>
      <c r="D23295" s="8"/>
      <c r="E23295" s="1"/>
      <c r="F23295" s="1"/>
      <c r="G23295" s="1"/>
      <c r="H23295" s="1"/>
    </row>
    <row r="23296">
      <c r="A23296" s="1"/>
      <c r="B23296" s="1"/>
      <c r="C23296" s="1"/>
      <c r="D23296" s="8"/>
      <c r="E23296" s="1"/>
      <c r="F23296" s="1"/>
      <c r="G23296" s="1"/>
      <c r="H23296" s="1"/>
    </row>
    <row r="23297">
      <c r="A23297" s="1"/>
      <c r="B23297" s="1"/>
      <c r="C23297" s="1"/>
      <c r="D23297" s="8"/>
      <c r="E23297" s="1"/>
      <c r="F23297" s="1"/>
      <c r="G23297" s="1"/>
      <c r="H23297" s="1"/>
    </row>
    <row r="23298">
      <c r="A23298" s="1"/>
      <c r="B23298" s="1"/>
      <c r="C23298" s="1"/>
      <c r="D23298" s="8"/>
      <c r="E23298" s="1"/>
      <c r="F23298" s="1"/>
      <c r="G23298" s="1"/>
      <c r="H23298" s="1"/>
    </row>
    <row r="23299">
      <c r="A23299" s="1"/>
      <c r="B23299" s="1"/>
      <c r="C23299" s="1"/>
      <c r="D23299" s="8"/>
      <c r="E23299" s="1"/>
      <c r="F23299" s="1"/>
      <c r="G23299" s="1"/>
      <c r="H23299" s="1"/>
    </row>
    <row r="23300">
      <c r="A23300" s="1"/>
      <c r="B23300" s="1"/>
      <c r="C23300" s="1"/>
      <c r="D23300" s="8"/>
      <c r="E23300" s="1"/>
      <c r="F23300" s="1"/>
      <c r="G23300" s="1"/>
      <c r="H23300" s="1"/>
    </row>
    <row r="23301">
      <c r="A23301" s="1"/>
      <c r="B23301" s="1"/>
      <c r="C23301" s="1"/>
      <c r="D23301" s="8"/>
      <c r="E23301" s="1"/>
      <c r="F23301" s="1"/>
      <c r="G23301" s="1"/>
      <c r="H23301" s="1"/>
    </row>
    <row r="23302">
      <c r="A23302" s="1"/>
      <c r="B23302" s="1"/>
      <c r="C23302" s="1"/>
      <c r="D23302" s="8"/>
      <c r="E23302" s="1"/>
      <c r="F23302" s="1"/>
      <c r="G23302" s="1"/>
      <c r="H23302" s="1"/>
    </row>
    <row r="23303">
      <c r="A23303" s="1"/>
      <c r="B23303" s="1"/>
      <c r="C23303" s="1"/>
      <c r="D23303" s="8"/>
      <c r="E23303" s="1"/>
      <c r="F23303" s="1"/>
      <c r="G23303" s="1"/>
      <c r="H23303" s="1"/>
    </row>
    <row r="23304">
      <c r="A23304" s="1"/>
      <c r="B23304" s="1"/>
      <c r="C23304" s="1"/>
      <c r="D23304" s="8"/>
      <c r="E23304" s="1"/>
      <c r="F23304" s="1"/>
      <c r="G23304" s="1"/>
      <c r="H23304" s="1"/>
    </row>
    <row r="23305">
      <c r="A23305" s="1"/>
      <c r="B23305" s="1"/>
      <c r="C23305" s="1"/>
      <c r="D23305" s="8"/>
      <c r="E23305" s="1"/>
      <c r="F23305" s="1"/>
      <c r="G23305" s="1"/>
      <c r="H23305" s="1"/>
    </row>
    <row r="23306">
      <c r="A23306" s="1"/>
      <c r="B23306" s="1"/>
      <c r="C23306" s="1"/>
      <c r="D23306" s="8"/>
      <c r="E23306" s="1"/>
      <c r="F23306" s="1"/>
      <c r="G23306" s="1"/>
      <c r="H23306" s="1"/>
    </row>
    <row r="23307">
      <c r="A23307" s="1"/>
      <c r="B23307" s="1"/>
      <c r="C23307" s="1"/>
      <c r="D23307" s="8"/>
      <c r="E23307" s="1"/>
      <c r="F23307" s="1"/>
      <c r="G23307" s="1"/>
      <c r="H23307" s="1"/>
    </row>
    <row r="23308">
      <c r="A23308" s="1"/>
      <c r="B23308" s="1"/>
      <c r="C23308" s="1"/>
      <c r="D23308" s="8"/>
      <c r="E23308" s="1"/>
      <c r="F23308" s="1"/>
      <c r="G23308" s="1"/>
      <c r="H23308" s="1"/>
    </row>
    <row r="23309">
      <c r="A23309" s="1"/>
      <c r="B23309" s="1"/>
      <c r="C23309" s="1"/>
      <c r="D23309" s="8"/>
      <c r="E23309" s="1"/>
      <c r="F23309" s="1"/>
      <c r="G23309" s="1"/>
      <c r="H23309" s="1"/>
    </row>
    <row r="23310">
      <c r="A23310" s="1"/>
      <c r="B23310" s="1"/>
      <c r="C23310" s="1"/>
      <c r="D23310" s="8"/>
      <c r="E23310" s="1"/>
      <c r="F23310" s="1"/>
      <c r="G23310" s="1"/>
      <c r="H23310" s="1"/>
    </row>
    <row r="23311">
      <c r="A23311" s="1"/>
      <c r="B23311" s="1"/>
      <c r="C23311" s="1"/>
      <c r="D23311" s="8"/>
      <c r="E23311" s="1"/>
      <c r="F23311" s="1"/>
      <c r="G23311" s="1"/>
      <c r="H23311" s="1"/>
    </row>
    <row r="23312">
      <c r="A23312" s="1"/>
      <c r="B23312" s="1"/>
      <c r="C23312" s="1"/>
      <c r="D23312" s="8"/>
      <c r="E23312" s="1"/>
      <c r="F23312" s="1"/>
      <c r="G23312" s="1"/>
      <c r="H23312" s="1"/>
    </row>
    <row r="23313">
      <c r="A23313" s="1"/>
      <c r="B23313" s="1"/>
      <c r="C23313" s="1"/>
      <c r="D23313" s="8"/>
      <c r="E23313" s="1"/>
      <c r="F23313" s="1"/>
      <c r="G23313" s="1"/>
      <c r="H23313" s="1"/>
    </row>
    <row r="23314">
      <c r="A23314" s="1"/>
      <c r="B23314" s="1"/>
      <c r="C23314" s="1"/>
      <c r="D23314" s="8"/>
      <c r="E23314" s="1"/>
      <c r="F23314" s="1"/>
      <c r="G23314" s="1"/>
      <c r="H23314" s="1"/>
    </row>
    <row r="23315">
      <c r="A23315" s="1"/>
      <c r="B23315" s="1"/>
      <c r="C23315" s="1"/>
      <c r="D23315" s="8"/>
      <c r="E23315" s="1"/>
      <c r="F23315" s="1"/>
      <c r="G23315" s="1"/>
      <c r="H23315" s="1"/>
    </row>
    <row r="23316">
      <c r="A23316" s="1"/>
      <c r="B23316" s="1"/>
      <c r="C23316" s="1"/>
      <c r="D23316" s="8"/>
      <c r="E23316" s="1"/>
      <c r="F23316" s="1"/>
      <c r="G23316" s="1"/>
      <c r="H23316" s="1"/>
    </row>
    <row r="23317">
      <c r="A23317" s="1"/>
      <c r="B23317" s="1"/>
      <c r="C23317" s="1"/>
      <c r="D23317" s="8"/>
      <c r="E23317" s="1"/>
      <c r="F23317" s="1"/>
      <c r="G23317" s="1"/>
      <c r="H23317" s="1"/>
    </row>
    <row r="23318">
      <c r="A23318" s="1"/>
      <c r="B23318" s="1"/>
      <c r="C23318" s="1"/>
      <c r="D23318" s="8"/>
      <c r="E23318" s="1"/>
      <c r="F23318" s="1"/>
      <c r="G23318" s="1"/>
      <c r="H23318" s="1"/>
    </row>
    <row r="23319">
      <c r="A23319" s="1"/>
      <c r="B23319" s="1"/>
      <c r="C23319" s="1"/>
      <c r="D23319" s="8"/>
      <c r="E23319" s="1"/>
      <c r="F23319" s="1"/>
      <c r="G23319" s="1"/>
      <c r="H23319" s="1"/>
    </row>
    <row r="23320">
      <c r="A23320" s="1"/>
      <c r="B23320" s="1"/>
      <c r="C23320" s="1"/>
      <c r="D23320" s="8"/>
      <c r="E23320" s="1"/>
      <c r="F23320" s="1"/>
      <c r="G23320" s="1"/>
      <c r="H23320" s="1"/>
    </row>
    <row r="23321">
      <c r="A23321" s="1"/>
      <c r="B23321" s="1"/>
      <c r="C23321" s="1"/>
      <c r="D23321" s="8"/>
      <c r="E23321" s="1"/>
      <c r="F23321" s="1"/>
      <c r="G23321" s="1"/>
      <c r="H23321" s="1"/>
    </row>
    <row r="23322">
      <c r="A23322" s="1"/>
      <c r="B23322" s="1"/>
      <c r="C23322" s="1"/>
      <c r="D23322" s="8"/>
      <c r="E23322" s="1"/>
      <c r="F23322" s="1"/>
      <c r="G23322" s="1"/>
      <c r="H23322" s="1"/>
    </row>
    <row r="23323">
      <c r="A23323" s="1"/>
      <c r="B23323" s="1"/>
      <c r="C23323" s="1"/>
      <c r="D23323" s="8"/>
      <c r="E23323" s="1"/>
      <c r="F23323" s="1"/>
      <c r="G23323" s="1"/>
      <c r="H23323" s="1"/>
    </row>
    <row r="23324">
      <c r="A23324" s="1"/>
      <c r="B23324" s="1"/>
      <c r="C23324" s="1"/>
      <c r="D23324" s="8"/>
      <c r="E23324" s="1"/>
      <c r="F23324" s="1"/>
      <c r="G23324" s="1"/>
      <c r="H23324" s="1"/>
    </row>
    <row r="23325">
      <c r="A23325" s="1"/>
      <c r="B23325" s="1"/>
      <c r="C23325" s="1"/>
      <c r="D23325" s="8"/>
      <c r="E23325" s="1"/>
      <c r="F23325" s="1"/>
      <c r="G23325" s="1"/>
      <c r="H23325" s="1"/>
    </row>
    <row r="23326">
      <c r="A23326" s="1"/>
      <c r="B23326" s="1"/>
      <c r="C23326" s="1"/>
      <c r="D23326" s="8"/>
      <c r="E23326" s="1"/>
      <c r="F23326" s="1"/>
      <c r="G23326" s="1"/>
      <c r="H23326" s="1"/>
    </row>
    <row r="23327">
      <c r="A23327" s="1"/>
      <c r="B23327" s="1"/>
      <c r="C23327" s="1"/>
      <c r="D23327" s="8"/>
      <c r="E23327" s="1"/>
      <c r="F23327" s="1"/>
      <c r="G23327" s="1"/>
      <c r="H23327" s="1"/>
    </row>
    <row r="23328">
      <c r="A23328" s="1"/>
      <c r="B23328" s="1"/>
      <c r="C23328" s="1"/>
      <c r="D23328" s="8"/>
      <c r="E23328" s="1"/>
      <c r="F23328" s="1"/>
      <c r="G23328" s="1"/>
      <c r="H23328" s="1"/>
    </row>
    <row r="23329">
      <c r="A23329" s="1"/>
      <c r="B23329" s="1"/>
      <c r="C23329" s="1"/>
      <c r="D23329" s="8"/>
      <c r="E23329" s="1"/>
      <c r="F23329" s="1"/>
      <c r="G23329" s="1"/>
      <c r="H23329" s="1"/>
    </row>
    <row r="23330">
      <c r="A23330" s="1"/>
      <c r="B23330" s="1"/>
      <c r="C23330" s="1"/>
      <c r="D23330" s="8"/>
      <c r="E23330" s="1"/>
      <c r="F23330" s="1"/>
      <c r="G23330" s="1"/>
      <c r="H23330" s="1"/>
    </row>
    <row r="23331">
      <c r="A23331" s="1"/>
      <c r="B23331" s="1"/>
      <c r="C23331" s="1"/>
      <c r="D23331" s="8"/>
      <c r="E23331" s="1"/>
      <c r="F23331" s="1"/>
      <c r="G23331" s="1"/>
      <c r="H23331" s="1"/>
    </row>
    <row r="23332">
      <c r="A23332" s="1"/>
      <c r="B23332" s="1"/>
      <c r="C23332" s="1"/>
      <c r="D23332" s="8"/>
      <c r="E23332" s="1"/>
      <c r="F23332" s="1"/>
      <c r="G23332" s="1"/>
      <c r="H23332" s="1"/>
    </row>
    <row r="23333">
      <c r="A23333" s="1"/>
      <c r="B23333" s="1"/>
      <c r="C23333" s="1"/>
      <c r="D23333" s="8"/>
      <c r="E23333" s="1"/>
      <c r="F23333" s="1"/>
      <c r="G23333" s="1"/>
      <c r="H23333" s="1"/>
    </row>
    <row r="23334">
      <c r="A23334" s="1"/>
      <c r="B23334" s="1"/>
      <c r="C23334" s="1"/>
      <c r="D23334" s="8"/>
      <c r="E23334" s="1"/>
      <c r="F23334" s="1"/>
      <c r="G23334" s="1"/>
      <c r="H23334" s="1"/>
    </row>
    <row r="23335">
      <c r="A23335" s="1"/>
      <c r="B23335" s="1"/>
      <c r="C23335" s="1"/>
      <c r="D23335" s="8"/>
      <c r="E23335" s="1"/>
      <c r="F23335" s="1"/>
      <c r="G23335" s="1"/>
      <c r="H23335" s="1"/>
    </row>
    <row r="23336">
      <c r="A23336" s="1"/>
      <c r="B23336" s="1"/>
      <c r="C23336" s="1"/>
      <c r="D23336" s="8"/>
      <c r="E23336" s="1"/>
      <c r="F23336" s="1"/>
      <c r="G23336" s="1"/>
      <c r="H23336" s="1"/>
    </row>
    <row r="23337">
      <c r="A23337" s="1"/>
      <c r="B23337" s="1"/>
      <c r="C23337" s="1"/>
      <c r="D23337" s="8"/>
      <c r="E23337" s="1"/>
      <c r="F23337" s="1"/>
      <c r="G23337" s="1"/>
      <c r="H23337" s="1"/>
    </row>
    <row r="23338">
      <c r="A23338" s="1"/>
      <c r="B23338" s="1"/>
      <c r="C23338" s="1"/>
      <c r="D23338" s="8"/>
      <c r="E23338" s="1"/>
      <c r="F23338" s="1"/>
      <c r="G23338" s="1"/>
      <c r="H23338" s="1"/>
    </row>
    <row r="23339">
      <c r="A23339" s="1"/>
      <c r="B23339" s="1"/>
      <c r="C23339" s="1"/>
      <c r="D23339" s="8"/>
      <c r="E23339" s="1"/>
      <c r="F23339" s="1"/>
      <c r="G23339" s="1"/>
      <c r="H23339" s="1"/>
    </row>
    <row r="23340">
      <c r="A23340" s="1"/>
      <c r="B23340" s="1"/>
      <c r="C23340" s="1"/>
      <c r="D23340" s="8"/>
      <c r="E23340" s="1"/>
      <c r="F23340" s="1"/>
      <c r="G23340" s="1"/>
      <c r="H23340" s="1"/>
    </row>
    <row r="23341">
      <c r="A23341" s="1"/>
      <c r="B23341" s="1"/>
      <c r="C23341" s="1"/>
      <c r="D23341" s="8"/>
      <c r="E23341" s="1"/>
      <c r="F23341" s="1"/>
      <c r="G23341" s="1"/>
      <c r="H23341" s="1"/>
    </row>
    <row r="23342">
      <c r="A23342" s="1"/>
      <c r="B23342" s="1"/>
      <c r="C23342" s="1"/>
      <c r="D23342" s="8"/>
      <c r="E23342" s="1"/>
      <c r="F23342" s="1"/>
      <c r="G23342" s="1"/>
      <c r="H23342" s="1"/>
    </row>
    <row r="23343">
      <c r="A23343" s="1"/>
      <c r="B23343" s="1"/>
      <c r="C23343" s="1"/>
      <c r="D23343" s="8"/>
      <c r="E23343" s="1"/>
      <c r="F23343" s="1"/>
      <c r="G23343" s="1"/>
      <c r="H23343" s="1"/>
    </row>
    <row r="23344">
      <c r="A23344" s="1"/>
      <c r="B23344" s="1"/>
      <c r="C23344" s="1"/>
      <c r="D23344" s="8"/>
      <c r="E23344" s="1"/>
      <c r="F23344" s="1"/>
      <c r="G23344" s="1"/>
      <c r="H23344" s="1"/>
    </row>
    <row r="23345">
      <c r="A23345" s="1"/>
      <c r="B23345" s="1"/>
      <c r="C23345" s="1"/>
      <c r="D23345" s="8"/>
      <c r="E23345" s="1"/>
      <c r="F23345" s="1"/>
      <c r="G23345" s="1"/>
      <c r="H23345" s="1"/>
    </row>
    <row r="23346">
      <c r="A23346" s="1"/>
      <c r="B23346" s="1"/>
      <c r="C23346" s="1"/>
      <c r="D23346" s="8"/>
      <c r="E23346" s="1"/>
      <c r="F23346" s="1"/>
      <c r="G23346" s="1"/>
      <c r="H23346" s="1"/>
    </row>
    <row r="23347">
      <c r="A23347" s="1"/>
      <c r="B23347" s="1"/>
      <c r="C23347" s="1"/>
      <c r="D23347" s="8"/>
      <c r="E23347" s="1"/>
      <c r="F23347" s="1"/>
      <c r="G23347" s="1"/>
      <c r="H23347" s="1"/>
    </row>
    <row r="23348">
      <c r="A23348" s="1"/>
      <c r="B23348" s="1"/>
      <c r="C23348" s="1"/>
      <c r="D23348" s="8"/>
      <c r="E23348" s="1"/>
      <c r="F23348" s="1"/>
      <c r="G23348" s="1"/>
      <c r="H23348" s="1"/>
    </row>
    <row r="23349">
      <c r="A23349" s="1"/>
      <c r="B23349" s="1"/>
      <c r="C23349" s="1"/>
      <c r="D23349" s="8"/>
      <c r="E23349" s="1"/>
      <c r="F23349" s="1"/>
      <c r="G23349" s="1"/>
      <c r="H23349" s="1"/>
    </row>
    <row r="23350">
      <c r="A23350" s="1"/>
      <c r="B23350" s="1"/>
      <c r="C23350" s="1"/>
      <c r="D23350" s="8"/>
      <c r="E23350" s="1"/>
      <c r="F23350" s="1"/>
      <c r="G23350" s="1"/>
      <c r="H23350" s="1"/>
    </row>
    <row r="23351">
      <c r="A23351" s="1"/>
      <c r="B23351" s="1"/>
      <c r="C23351" s="1"/>
      <c r="D23351" s="8"/>
      <c r="E23351" s="1"/>
      <c r="F23351" s="1"/>
      <c r="G23351" s="1"/>
      <c r="H23351" s="1"/>
    </row>
    <row r="23352">
      <c r="A23352" s="1"/>
      <c r="B23352" s="1"/>
      <c r="C23352" s="1"/>
      <c r="D23352" s="8"/>
      <c r="E23352" s="1"/>
      <c r="F23352" s="1"/>
      <c r="G23352" s="1"/>
      <c r="H23352" s="1"/>
    </row>
    <row r="23353">
      <c r="A23353" s="1"/>
      <c r="B23353" s="1"/>
      <c r="C23353" s="1"/>
      <c r="D23353" s="8"/>
      <c r="E23353" s="1"/>
      <c r="F23353" s="1"/>
      <c r="G23353" s="1"/>
      <c r="H23353" s="1"/>
    </row>
    <row r="23354">
      <c r="A23354" s="1"/>
      <c r="B23354" s="1"/>
      <c r="C23354" s="1"/>
      <c r="D23354" s="8"/>
      <c r="E23354" s="1"/>
      <c r="F23354" s="1"/>
      <c r="G23354" s="1"/>
      <c r="H23354" s="1"/>
    </row>
    <row r="23355">
      <c r="A23355" s="1"/>
      <c r="B23355" s="1"/>
      <c r="C23355" s="1"/>
      <c r="D23355" s="8"/>
      <c r="E23355" s="1"/>
      <c r="F23355" s="1"/>
      <c r="G23355" s="1"/>
      <c r="H23355" s="1"/>
    </row>
    <row r="23356">
      <c r="A23356" s="1"/>
      <c r="B23356" s="1"/>
      <c r="C23356" s="1"/>
      <c r="D23356" s="8"/>
      <c r="E23356" s="1"/>
      <c r="F23356" s="1"/>
      <c r="G23356" s="1"/>
      <c r="H23356" s="1"/>
    </row>
    <row r="23357">
      <c r="A23357" s="1"/>
      <c r="B23357" s="1"/>
      <c r="C23357" s="1"/>
      <c r="D23357" s="8"/>
      <c r="E23357" s="1"/>
      <c r="F23357" s="1"/>
      <c r="G23357" s="1"/>
      <c r="H23357" s="1"/>
    </row>
    <row r="23358">
      <c r="A23358" s="1"/>
      <c r="B23358" s="1"/>
      <c r="C23358" s="1"/>
      <c r="D23358" s="8"/>
      <c r="E23358" s="1"/>
      <c r="F23358" s="1"/>
      <c r="G23358" s="1"/>
      <c r="H23358" s="1"/>
    </row>
    <row r="23359">
      <c r="A23359" s="1"/>
      <c r="B23359" s="1"/>
      <c r="C23359" s="1"/>
      <c r="D23359" s="8"/>
      <c r="E23359" s="1"/>
      <c r="F23359" s="1"/>
      <c r="G23359" s="1"/>
      <c r="H23359" s="1"/>
    </row>
    <row r="23360">
      <c r="A23360" s="1"/>
      <c r="B23360" s="1"/>
      <c r="C23360" s="1"/>
      <c r="D23360" s="8"/>
      <c r="E23360" s="1"/>
      <c r="F23360" s="1"/>
      <c r="G23360" s="1"/>
      <c r="H23360" s="1"/>
    </row>
    <row r="23361">
      <c r="A23361" s="1"/>
      <c r="B23361" s="1"/>
      <c r="C23361" s="1"/>
      <c r="D23361" s="8"/>
      <c r="E23361" s="1"/>
      <c r="F23361" s="1"/>
      <c r="G23361" s="1"/>
      <c r="H23361" s="1"/>
    </row>
    <row r="23362">
      <c r="A23362" s="1"/>
      <c r="B23362" s="1"/>
      <c r="C23362" s="1"/>
      <c r="D23362" s="8"/>
      <c r="E23362" s="1"/>
      <c r="F23362" s="1"/>
      <c r="G23362" s="1"/>
      <c r="H23362" s="1"/>
    </row>
    <row r="23363">
      <c r="A23363" s="1"/>
      <c r="B23363" s="1"/>
      <c r="C23363" s="1"/>
      <c r="D23363" s="8"/>
      <c r="E23363" s="1"/>
      <c r="F23363" s="1"/>
      <c r="G23363" s="1"/>
      <c r="H23363" s="1"/>
    </row>
    <row r="23364">
      <c r="A23364" s="1"/>
      <c r="B23364" s="1"/>
      <c r="C23364" s="1"/>
      <c r="D23364" s="8"/>
      <c r="E23364" s="1"/>
      <c r="F23364" s="1"/>
      <c r="G23364" s="1"/>
      <c r="H23364" s="1"/>
    </row>
    <row r="23365">
      <c r="A23365" s="1"/>
      <c r="B23365" s="1"/>
      <c r="C23365" s="1"/>
      <c r="D23365" s="8"/>
      <c r="E23365" s="1"/>
      <c r="F23365" s="1"/>
      <c r="G23365" s="1"/>
      <c r="H23365" s="1"/>
    </row>
    <row r="23366">
      <c r="A23366" s="1"/>
      <c r="B23366" s="1"/>
      <c r="C23366" s="1"/>
      <c r="D23366" s="8"/>
      <c r="E23366" s="1"/>
      <c r="F23366" s="1"/>
      <c r="G23366" s="1"/>
      <c r="H23366" s="1"/>
    </row>
    <row r="23367">
      <c r="A23367" s="1"/>
      <c r="B23367" s="1"/>
      <c r="C23367" s="1"/>
      <c r="D23367" s="8"/>
      <c r="E23367" s="1"/>
      <c r="F23367" s="1"/>
      <c r="G23367" s="1"/>
      <c r="H23367" s="1"/>
    </row>
    <row r="23368">
      <c r="A23368" s="1"/>
      <c r="B23368" s="1"/>
      <c r="C23368" s="1"/>
      <c r="D23368" s="8"/>
      <c r="E23368" s="1"/>
      <c r="F23368" s="1"/>
      <c r="G23368" s="1"/>
      <c r="H23368" s="1"/>
    </row>
    <row r="23369">
      <c r="A23369" s="1"/>
      <c r="B23369" s="1"/>
      <c r="C23369" s="1"/>
      <c r="D23369" s="8"/>
      <c r="E23369" s="1"/>
      <c r="F23369" s="1"/>
      <c r="G23369" s="1"/>
      <c r="H23369" s="1"/>
    </row>
    <row r="23370">
      <c r="A23370" s="1"/>
      <c r="B23370" s="1"/>
      <c r="C23370" s="1"/>
      <c r="D23370" s="8"/>
      <c r="E23370" s="1"/>
      <c r="F23370" s="1"/>
      <c r="G23370" s="1"/>
      <c r="H23370" s="1"/>
    </row>
    <row r="23371">
      <c r="A23371" s="1"/>
      <c r="B23371" s="1"/>
      <c r="C23371" s="1"/>
      <c r="D23371" s="8"/>
      <c r="E23371" s="1"/>
      <c r="F23371" s="1"/>
      <c r="G23371" s="1"/>
      <c r="H23371" s="1"/>
    </row>
    <row r="23372">
      <c r="A23372" s="1"/>
      <c r="B23372" s="1"/>
      <c r="C23372" s="1"/>
      <c r="D23372" s="8"/>
      <c r="E23372" s="1"/>
      <c r="F23372" s="1"/>
      <c r="G23372" s="1"/>
      <c r="H23372" s="1"/>
    </row>
    <row r="23373">
      <c r="A23373" s="1"/>
      <c r="B23373" s="1"/>
      <c r="C23373" s="1"/>
      <c r="D23373" s="8"/>
      <c r="E23373" s="1"/>
      <c r="F23373" s="1"/>
      <c r="G23373" s="1"/>
      <c r="H23373" s="1"/>
    </row>
    <row r="23374">
      <c r="A23374" s="1"/>
      <c r="B23374" s="1"/>
      <c r="C23374" s="1"/>
      <c r="D23374" s="8"/>
      <c r="E23374" s="1"/>
      <c r="F23374" s="1"/>
      <c r="G23374" s="1"/>
      <c r="H23374" s="1"/>
    </row>
    <row r="23375">
      <c r="A23375" s="1"/>
      <c r="B23375" s="1"/>
      <c r="C23375" s="1"/>
      <c r="D23375" s="8"/>
      <c r="E23375" s="1"/>
      <c r="F23375" s="1"/>
      <c r="G23375" s="1"/>
      <c r="H23375" s="1"/>
    </row>
    <row r="23376">
      <c r="A23376" s="1"/>
      <c r="B23376" s="1"/>
      <c r="C23376" s="1"/>
      <c r="D23376" s="8"/>
      <c r="E23376" s="1"/>
      <c r="F23376" s="1"/>
      <c r="G23376" s="1"/>
      <c r="H23376" s="1"/>
    </row>
    <row r="23377">
      <c r="A23377" s="1"/>
      <c r="B23377" s="1"/>
      <c r="C23377" s="1"/>
      <c r="D23377" s="8"/>
      <c r="E23377" s="1"/>
      <c r="F23377" s="1"/>
      <c r="G23377" s="1"/>
      <c r="H23377" s="1"/>
    </row>
    <row r="23378">
      <c r="A23378" s="1"/>
      <c r="B23378" s="1"/>
      <c r="C23378" s="1"/>
      <c r="D23378" s="8"/>
      <c r="E23378" s="1"/>
      <c r="F23378" s="1"/>
      <c r="G23378" s="1"/>
      <c r="H23378" s="1"/>
    </row>
    <row r="23379">
      <c r="A23379" s="1"/>
      <c r="B23379" s="1"/>
      <c r="C23379" s="1"/>
      <c r="D23379" s="8"/>
      <c r="E23379" s="1"/>
      <c r="F23379" s="1"/>
      <c r="G23379" s="1"/>
      <c r="H23379" s="1"/>
    </row>
    <row r="23380">
      <c r="A23380" s="1"/>
      <c r="B23380" s="1"/>
      <c r="C23380" s="1"/>
      <c r="D23380" s="8"/>
      <c r="E23380" s="1"/>
      <c r="F23380" s="1"/>
      <c r="G23380" s="1"/>
      <c r="H23380" s="1"/>
    </row>
    <row r="23381">
      <c r="A23381" s="1"/>
      <c r="B23381" s="1"/>
      <c r="C23381" s="1"/>
      <c r="D23381" s="8"/>
      <c r="E23381" s="1"/>
      <c r="F23381" s="1"/>
      <c r="G23381" s="1"/>
      <c r="H23381" s="1"/>
    </row>
    <row r="23382">
      <c r="A23382" s="1"/>
      <c r="B23382" s="1"/>
      <c r="C23382" s="1"/>
      <c r="D23382" s="8"/>
      <c r="E23382" s="1"/>
      <c r="F23382" s="1"/>
      <c r="G23382" s="1"/>
      <c r="H23382" s="1"/>
    </row>
    <row r="23383">
      <c r="A23383" s="1"/>
      <c r="B23383" s="1"/>
      <c r="C23383" s="1"/>
      <c r="D23383" s="8"/>
      <c r="E23383" s="1"/>
      <c r="F23383" s="1"/>
      <c r="G23383" s="1"/>
      <c r="H23383" s="1"/>
    </row>
    <row r="23384">
      <c r="A23384" s="1"/>
      <c r="B23384" s="1"/>
      <c r="C23384" s="1"/>
      <c r="D23384" s="8"/>
      <c r="E23384" s="1"/>
      <c r="F23384" s="1"/>
      <c r="G23384" s="1"/>
      <c r="H23384" s="1"/>
    </row>
    <row r="23385">
      <c r="A23385" s="1"/>
      <c r="B23385" s="1"/>
      <c r="C23385" s="1"/>
      <c r="D23385" s="8"/>
      <c r="E23385" s="1"/>
      <c r="F23385" s="1"/>
      <c r="G23385" s="1"/>
      <c r="H23385" s="1"/>
    </row>
    <row r="23386">
      <c r="A23386" s="1"/>
      <c r="B23386" s="1"/>
      <c r="C23386" s="1"/>
      <c r="D23386" s="8"/>
      <c r="E23386" s="1"/>
      <c r="F23386" s="1"/>
      <c r="G23386" s="1"/>
      <c r="H23386" s="1"/>
    </row>
    <row r="23387">
      <c r="A23387" s="1"/>
      <c r="B23387" s="1"/>
      <c r="C23387" s="1"/>
      <c r="D23387" s="8"/>
      <c r="E23387" s="1"/>
      <c r="F23387" s="1"/>
      <c r="G23387" s="1"/>
      <c r="H23387" s="1"/>
    </row>
    <row r="23388">
      <c r="A23388" s="1"/>
      <c r="B23388" s="1"/>
      <c r="C23388" s="1"/>
      <c r="D23388" s="8"/>
      <c r="E23388" s="1"/>
      <c r="F23388" s="1"/>
      <c r="G23388" s="1"/>
      <c r="H23388" s="1"/>
    </row>
    <row r="23389">
      <c r="A23389" s="1"/>
      <c r="B23389" s="1"/>
      <c r="C23389" s="1"/>
      <c r="D23389" s="8"/>
      <c r="E23389" s="1"/>
      <c r="F23389" s="1"/>
      <c r="G23389" s="1"/>
      <c r="H23389" s="1"/>
    </row>
    <row r="23390">
      <c r="A23390" s="1"/>
      <c r="B23390" s="1"/>
      <c r="C23390" s="1"/>
      <c r="D23390" s="8"/>
      <c r="E23390" s="1"/>
      <c r="F23390" s="1"/>
      <c r="G23390" s="1"/>
      <c r="H23390" s="1"/>
    </row>
    <row r="23391">
      <c r="A23391" s="1"/>
      <c r="B23391" s="1"/>
      <c r="C23391" s="1"/>
      <c r="D23391" s="8"/>
      <c r="E23391" s="1"/>
      <c r="F23391" s="1"/>
      <c r="G23391" s="1"/>
      <c r="H23391" s="1"/>
    </row>
    <row r="23392">
      <c r="A23392" s="1"/>
      <c r="B23392" s="1"/>
      <c r="C23392" s="1"/>
      <c r="D23392" s="8"/>
      <c r="E23392" s="1"/>
      <c r="F23392" s="1"/>
      <c r="G23392" s="1"/>
      <c r="H23392" s="1"/>
    </row>
    <row r="23393">
      <c r="A23393" s="1"/>
      <c r="B23393" s="1"/>
      <c r="C23393" s="1"/>
      <c r="D23393" s="8"/>
      <c r="E23393" s="1"/>
      <c r="F23393" s="1"/>
      <c r="G23393" s="1"/>
      <c r="H23393" s="1"/>
    </row>
    <row r="23394">
      <c r="A23394" s="1"/>
      <c r="B23394" s="1"/>
      <c r="C23394" s="1"/>
      <c r="D23394" s="8"/>
      <c r="E23394" s="1"/>
      <c r="F23394" s="1"/>
      <c r="G23394" s="1"/>
      <c r="H23394" s="1"/>
    </row>
    <row r="23395">
      <c r="A23395" s="1"/>
      <c r="B23395" s="1"/>
      <c r="C23395" s="1"/>
      <c r="D23395" s="8"/>
      <c r="E23395" s="1"/>
      <c r="F23395" s="1"/>
      <c r="G23395" s="1"/>
      <c r="H23395" s="1"/>
    </row>
    <row r="23396">
      <c r="A23396" s="1"/>
      <c r="B23396" s="1"/>
      <c r="C23396" s="1"/>
      <c r="D23396" s="8"/>
      <c r="E23396" s="1"/>
      <c r="F23396" s="1"/>
      <c r="G23396" s="1"/>
      <c r="H23396" s="1"/>
    </row>
    <row r="23397">
      <c r="A23397" s="1"/>
      <c r="B23397" s="1"/>
      <c r="C23397" s="1"/>
      <c r="D23397" s="8"/>
      <c r="E23397" s="1"/>
      <c r="F23397" s="1"/>
      <c r="G23397" s="1"/>
      <c r="H23397" s="1"/>
    </row>
    <row r="23398">
      <c r="A23398" s="1"/>
      <c r="B23398" s="1"/>
      <c r="C23398" s="1"/>
      <c r="D23398" s="8"/>
      <c r="E23398" s="1"/>
      <c r="F23398" s="1"/>
      <c r="G23398" s="1"/>
      <c r="H23398" s="1"/>
    </row>
    <row r="23399">
      <c r="A23399" s="1"/>
      <c r="B23399" s="1"/>
      <c r="C23399" s="1"/>
      <c r="D23399" s="8"/>
      <c r="E23399" s="1"/>
      <c r="F23399" s="1"/>
      <c r="G23399" s="1"/>
      <c r="H23399" s="1"/>
    </row>
    <row r="23400">
      <c r="A23400" s="1"/>
      <c r="B23400" s="1"/>
      <c r="C23400" s="1"/>
      <c r="D23400" s="8"/>
      <c r="E23400" s="1"/>
      <c r="F23400" s="1"/>
      <c r="G23400" s="1"/>
      <c r="H23400" s="1"/>
    </row>
    <row r="23401">
      <c r="A23401" s="1"/>
      <c r="B23401" s="1"/>
      <c r="C23401" s="1"/>
      <c r="D23401" s="8"/>
      <c r="E23401" s="1"/>
      <c r="F23401" s="1"/>
      <c r="G23401" s="1"/>
      <c r="H23401" s="1"/>
    </row>
    <row r="23402">
      <c r="A23402" s="1"/>
      <c r="B23402" s="1"/>
      <c r="C23402" s="1"/>
      <c r="D23402" s="8"/>
      <c r="E23402" s="1"/>
      <c r="F23402" s="1"/>
      <c r="G23402" s="1"/>
      <c r="H23402" s="1"/>
    </row>
    <row r="23403">
      <c r="A23403" s="1"/>
      <c r="B23403" s="1"/>
      <c r="C23403" s="1"/>
      <c r="D23403" s="8"/>
      <c r="E23403" s="1"/>
      <c r="F23403" s="1"/>
      <c r="G23403" s="1"/>
      <c r="H23403" s="1"/>
    </row>
    <row r="23404">
      <c r="A23404" s="1"/>
      <c r="B23404" s="1"/>
      <c r="C23404" s="1"/>
      <c r="D23404" s="8"/>
      <c r="E23404" s="1"/>
      <c r="F23404" s="1"/>
      <c r="G23404" s="1"/>
      <c r="H23404" s="1"/>
    </row>
    <row r="23405">
      <c r="A23405" s="1"/>
      <c r="B23405" s="1"/>
      <c r="C23405" s="1"/>
      <c r="D23405" s="8"/>
      <c r="E23405" s="1"/>
      <c r="F23405" s="1"/>
      <c r="G23405" s="1"/>
      <c r="H23405" s="1"/>
    </row>
    <row r="23406">
      <c r="A23406" s="1"/>
      <c r="B23406" s="1"/>
      <c r="C23406" s="1"/>
      <c r="D23406" s="8"/>
      <c r="E23406" s="1"/>
      <c r="F23406" s="1"/>
      <c r="G23406" s="1"/>
      <c r="H23406" s="1"/>
    </row>
    <row r="23407">
      <c r="A23407" s="1"/>
      <c r="B23407" s="1"/>
      <c r="C23407" s="1"/>
      <c r="D23407" s="8"/>
      <c r="E23407" s="1"/>
      <c r="F23407" s="1"/>
      <c r="G23407" s="1"/>
      <c r="H23407" s="1"/>
    </row>
    <row r="23408">
      <c r="A23408" s="1"/>
      <c r="B23408" s="1"/>
      <c r="C23408" s="1"/>
      <c r="D23408" s="8"/>
      <c r="E23408" s="1"/>
      <c r="F23408" s="1"/>
      <c r="G23408" s="1"/>
      <c r="H23408" s="1"/>
    </row>
    <row r="23409">
      <c r="A23409" s="1"/>
      <c r="B23409" s="1"/>
      <c r="C23409" s="1"/>
      <c r="D23409" s="8"/>
      <c r="E23409" s="1"/>
      <c r="F23409" s="1"/>
      <c r="G23409" s="1"/>
      <c r="H23409" s="1"/>
    </row>
    <row r="23410">
      <c r="A23410" s="1"/>
      <c r="B23410" s="1"/>
      <c r="C23410" s="1"/>
      <c r="D23410" s="8"/>
      <c r="E23410" s="1"/>
      <c r="F23410" s="1"/>
      <c r="G23410" s="1"/>
      <c r="H23410" s="1"/>
    </row>
    <row r="23411">
      <c r="A23411" s="1"/>
      <c r="B23411" s="1"/>
      <c r="C23411" s="1"/>
      <c r="D23411" s="8"/>
      <c r="E23411" s="1"/>
      <c r="F23411" s="1"/>
      <c r="G23411" s="1"/>
      <c r="H23411" s="1"/>
    </row>
    <row r="23412">
      <c r="A23412" s="1"/>
      <c r="B23412" s="1"/>
      <c r="C23412" s="1"/>
      <c r="D23412" s="8"/>
      <c r="E23412" s="1"/>
      <c r="F23412" s="1"/>
      <c r="G23412" s="1"/>
      <c r="H23412" s="1"/>
    </row>
    <row r="23413">
      <c r="A23413" s="1"/>
      <c r="B23413" s="1"/>
      <c r="C23413" s="1"/>
      <c r="D23413" s="8"/>
      <c r="E23413" s="1"/>
      <c r="F23413" s="1"/>
      <c r="G23413" s="1"/>
      <c r="H23413" s="1"/>
    </row>
    <row r="23414">
      <c r="A23414" s="1"/>
      <c r="B23414" s="1"/>
      <c r="C23414" s="1"/>
      <c r="D23414" s="8"/>
      <c r="E23414" s="1"/>
      <c r="F23414" s="1"/>
      <c r="G23414" s="1"/>
      <c r="H23414" s="1"/>
    </row>
    <row r="23415">
      <c r="A23415" s="1"/>
      <c r="B23415" s="1"/>
      <c r="C23415" s="1"/>
      <c r="D23415" s="8"/>
      <c r="E23415" s="1"/>
      <c r="F23415" s="1"/>
      <c r="G23415" s="1"/>
      <c r="H23415" s="1"/>
    </row>
    <row r="23416">
      <c r="A23416" s="1"/>
      <c r="B23416" s="1"/>
      <c r="C23416" s="1"/>
      <c r="D23416" s="8"/>
      <c r="E23416" s="1"/>
      <c r="F23416" s="1"/>
      <c r="G23416" s="1"/>
      <c r="H23416" s="1"/>
    </row>
    <row r="23417">
      <c r="A23417" s="1"/>
      <c r="B23417" s="1"/>
      <c r="C23417" s="1"/>
      <c r="D23417" s="8"/>
      <c r="E23417" s="1"/>
      <c r="F23417" s="1"/>
      <c r="G23417" s="1"/>
      <c r="H23417" s="1"/>
    </row>
    <row r="23418">
      <c r="A23418" s="1"/>
      <c r="B23418" s="1"/>
      <c r="C23418" s="1"/>
      <c r="D23418" s="8"/>
      <c r="E23418" s="1"/>
      <c r="F23418" s="1"/>
      <c r="G23418" s="1"/>
      <c r="H23418" s="1"/>
    </row>
    <row r="23419">
      <c r="A23419" s="1"/>
      <c r="B23419" s="1"/>
      <c r="C23419" s="1"/>
      <c r="D23419" s="8"/>
      <c r="E23419" s="1"/>
      <c r="F23419" s="1"/>
      <c r="G23419" s="1"/>
      <c r="H23419" s="1"/>
    </row>
    <row r="23420">
      <c r="A23420" s="1"/>
      <c r="B23420" s="1"/>
      <c r="C23420" s="1"/>
      <c r="D23420" s="8"/>
      <c r="E23420" s="1"/>
      <c r="F23420" s="1"/>
      <c r="G23420" s="1"/>
      <c r="H23420" s="1"/>
    </row>
    <row r="23421">
      <c r="A23421" s="1"/>
      <c r="B23421" s="1"/>
      <c r="C23421" s="1"/>
      <c r="D23421" s="8"/>
      <c r="E23421" s="1"/>
      <c r="F23421" s="1"/>
      <c r="G23421" s="1"/>
      <c r="H23421" s="1"/>
    </row>
    <row r="23422">
      <c r="A23422" s="1"/>
      <c r="B23422" s="1"/>
      <c r="C23422" s="1"/>
      <c r="D23422" s="8"/>
      <c r="E23422" s="1"/>
      <c r="F23422" s="1"/>
      <c r="G23422" s="1"/>
      <c r="H23422" s="1"/>
    </row>
    <row r="23423">
      <c r="A23423" s="1"/>
      <c r="B23423" s="1"/>
      <c r="C23423" s="1"/>
      <c r="D23423" s="8"/>
      <c r="E23423" s="1"/>
      <c r="F23423" s="1"/>
      <c r="G23423" s="1"/>
      <c r="H23423" s="1"/>
    </row>
    <row r="23424">
      <c r="A23424" s="1"/>
      <c r="B23424" s="1"/>
      <c r="C23424" s="1"/>
      <c r="D23424" s="8"/>
      <c r="E23424" s="1"/>
      <c r="F23424" s="1"/>
      <c r="G23424" s="1"/>
      <c r="H23424" s="1"/>
    </row>
    <row r="23425">
      <c r="A23425" s="1"/>
      <c r="B23425" s="1"/>
      <c r="C23425" s="1"/>
      <c r="D23425" s="8"/>
      <c r="E23425" s="1"/>
      <c r="F23425" s="1"/>
      <c r="G23425" s="1"/>
      <c r="H23425" s="1"/>
    </row>
    <row r="23426">
      <c r="A23426" s="1"/>
      <c r="B23426" s="1"/>
      <c r="C23426" s="1"/>
      <c r="D23426" s="8"/>
      <c r="E23426" s="1"/>
      <c r="F23426" s="1"/>
      <c r="G23426" s="1"/>
      <c r="H23426" s="1"/>
    </row>
    <row r="23427">
      <c r="A23427" s="1"/>
      <c r="B23427" s="1"/>
      <c r="C23427" s="1"/>
      <c r="D23427" s="8"/>
      <c r="E23427" s="1"/>
      <c r="F23427" s="1"/>
      <c r="G23427" s="1"/>
      <c r="H23427" s="1"/>
    </row>
    <row r="23428">
      <c r="A23428" s="1"/>
      <c r="B23428" s="1"/>
      <c r="C23428" s="1"/>
      <c r="D23428" s="8"/>
      <c r="E23428" s="1"/>
      <c r="F23428" s="1"/>
      <c r="G23428" s="1"/>
      <c r="H23428" s="1"/>
    </row>
    <row r="23429">
      <c r="A23429" s="1"/>
      <c r="B23429" s="1"/>
      <c r="C23429" s="1"/>
      <c r="D23429" s="8"/>
      <c r="E23429" s="1"/>
      <c r="F23429" s="1"/>
      <c r="G23429" s="1"/>
      <c r="H23429" s="1"/>
    </row>
    <row r="23430">
      <c r="A23430" s="1"/>
      <c r="B23430" s="1"/>
      <c r="C23430" s="1"/>
      <c r="D23430" s="8"/>
      <c r="E23430" s="1"/>
      <c r="F23430" s="1"/>
      <c r="G23430" s="1"/>
      <c r="H23430" s="1"/>
    </row>
    <row r="23431">
      <c r="A23431" s="1"/>
      <c r="B23431" s="1"/>
      <c r="C23431" s="1"/>
      <c r="D23431" s="8"/>
      <c r="E23431" s="1"/>
      <c r="F23431" s="1"/>
      <c r="G23431" s="1"/>
      <c r="H23431" s="1"/>
    </row>
    <row r="23432">
      <c r="A23432" s="1"/>
      <c r="B23432" s="1"/>
      <c r="C23432" s="1"/>
      <c r="D23432" s="8"/>
      <c r="E23432" s="1"/>
      <c r="F23432" s="1"/>
      <c r="G23432" s="1"/>
      <c r="H23432" s="1"/>
    </row>
    <row r="23433">
      <c r="A23433" s="1"/>
      <c r="B23433" s="1"/>
      <c r="C23433" s="1"/>
      <c r="D23433" s="8"/>
      <c r="E23433" s="1"/>
      <c r="F23433" s="1"/>
      <c r="G23433" s="1"/>
      <c r="H23433" s="1"/>
    </row>
    <row r="23434">
      <c r="A23434" s="1"/>
      <c r="B23434" s="1"/>
      <c r="C23434" s="1"/>
      <c r="D23434" s="8"/>
      <c r="E23434" s="1"/>
      <c r="F23434" s="1"/>
      <c r="G23434" s="1"/>
      <c r="H23434" s="1"/>
    </row>
    <row r="23435">
      <c r="A23435" s="1"/>
      <c r="B23435" s="1"/>
      <c r="C23435" s="1"/>
      <c r="D23435" s="8"/>
      <c r="E23435" s="1"/>
      <c r="F23435" s="1"/>
      <c r="G23435" s="1"/>
      <c r="H23435" s="1"/>
    </row>
    <row r="23436">
      <c r="A23436" s="1"/>
      <c r="B23436" s="1"/>
      <c r="C23436" s="1"/>
      <c r="D23436" s="8"/>
      <c r="E23436" s="1"/>
      <c r="F23436" s="1"/>
      <c r="G23436" s="1"/>
      <c r="H23436" s="1"/>
    </row>
    <row r="23437">
      <c r="A23437" s="1"/>
      <c r="B23437" s="1"/>
      <c r="C23437" s="1"/>
      <c r="D23437" s="8"/>
      <c r="E23437" s="1"/>
      <c r="F23437" s="1"/>
      <c r="G23437" s="1"/>
      <c r="H23437" s="1"/>
    </row>
    <row r="23438">
      <c r="A23438" s="1"/>
      <c r="B23438" s="1"/>
      <c r="C23438" s="1"/>
      <c r="D23438" s="8"/>
      <c r="E23438" s="1"/>
      <c r="F23438" s="1"/>
      <c r="G23438" s="1"/>
      <c r="H23438" s="1"/>
    </row>
    <row r="23439">
      <c r="A23439" s="1"/>
      <c r="B23439" s="1"/>
      <c r="C23439" s="1"/>
      <c r="D23439" s="8"/>
      <c r="E23439" s="1"/>
      <c r="F23439" s="1"/>
      <c r="G23439" s="1"/>
      <c r="H23439" s="1"/>
    </row>
    <row r="23440">
      <c r="A23440" s="1"/>
      <c r="B23440" s="1"/>
      <c r="C23440" s="1"/>
      <c r="D23440" s="8"/>
      <c r="E23440" s="1"/>
      <c r="F23440" s="1"/>
      <c r="G23440" s="1"/>
      <c r="H23440" s="1"/>
    </row>
    <row r="23441">
      <c r="A23441" s="1"/>
      <c r="B23441" s="1"/>
      <c r="C23441" s="1"/>
      <c r="D23441" s="8"/>
      <c r="E23441" s="1"/>
      <c r="F23441" s="1"/>
      <c r="G23441" s="1"/>
      <c r="H23441" s="1"/>
    </row>
    <row r="23442">
      <c r="A23442" s="1"/>
      <c r="B23442" s="1"/>
      <c r="C23442" s="1"/>
      <c r="D23442" s="8"/>
      <c r="E23442" s="1"/>
      <c r="F23442" s="1"/>
      <c r="G23442" s="1"/>
      <c r="H23442" s="1"/>
    </row>
    <row r="23443">
      <c r="A23443" s="1"/>
      <c r="B23443" s="1"/>
      <c r="C23443" s="1"/>
      <c r="D23443" s="8"/>
      <c r="E23443" s="1"/>
      <c r="F23443" s="1"/>
      <c r="G23443" s="1"/>
      <c r="H23443" s="1"/>
    </row>
    <row r="23444">
      <c r="A23444" s="1"/>
      <c r="B23444" s="1"/>
      <c r="C23444" s="1"/>
      <c r="D23444" s="8"/>
      <c r="E23444" s="1"/>
      <c r="F23444" s="1"/>
      <c r="G23444" s="1"/>
      <c r="H23444" s="1"/>
    </row>
    <row r="23445">
      <c r="A23445" s="1"/>
      <c r="B23445" s="1"/>
      <c r="C23445" s="1"/>
      <c r="D23445" s="8"/>
      <c r="E23445" s="1"/>
      <c r="F23445" s="1"/>
      <c r="G23445" s="1"/>
      <c r="H23445" s="1"/>
    </row>
    <row r="23446">
      <c r="A23446" s="1"/>
      <c r="B23446" s="1"/>
      <c r="C23446" s="1"/>
      <c r="D23446" s="8"/>
      <c r="E23446" s="1"/>
      <c r="F23446" s="1"/>
      <c r="G23446" s="1"/>
      <c r="H23446" s="1"/>
    </row>
    <row r="23447">
      <c r="A23447" s="1"/>
      <c r="B23447" s="1"/>
      <c r="C23447" s="1"/>
      <c r="D23447" s="8"/>
      <c r="E23447" s="1"/>
      <c r="F23447" s="1"/>
      <c r="G23447" s="1"/>
      <c r="H23447" s="1"/>
    </row>
    <row r="23448">
      <c r="A23448" s="1"/>
      <c r="B23448" s="1"/>
      <c r="C23448" s="1"/>
      <c r="D23448" s="8"/>
      <c r="E23448" s="1"/>
      <c r="F23448" s="1"/>
      <c r="G23448" s="1"/>
      <c r="H23448" s="1"/>
    </row>
    <row r="23449">
      <c r="A23449" s="1"/>
      <c r="B23449" s="1"/>
      <c r="C23449" s="1"/>
      <c r="D23449" s="8"/>
      <c r="E23449" s="1"/>
      <c r="F23449" s="1"/>
      <c r="G23449" s="1"/>
      <c r="H23449" s="1"/>
    </row>
    <row r="23450">
      <c r="A23450" s="1"/>
      <c r="B23450" s="1"/>
      <c r="C23450" s="1"/>
      <c r="D23450" s="8"/>
      <c r="E23450" s="1"/>
      <c r="F23450" s="1"/>
      <c r="G23450" s="1"/>
      <c r="H23450" s="1"/>
    </row>
    <row r="23451">
      <c r="A23451" s="1"/>
      <c r="B23451" s="1"/>
      <c r="C23451" s="1"/>
      <c r="D23451" s="8"/>
      <c r="E23451" s="1"/>
      <c r="F23451" s="1"/>
      <c r="G23451" s="1"/>
      <c r="H23451" s="1"/>
    </row>
    <row r="23452">
      <c r="A23452" s="1"/>
      <c r="B23452" s="1"/>
      <c r="C23452" s="1"/>
      <c r="D23452" s="8"/>
      <c r="E23452" s="1"/>
      <c r="F23452" s="1"/>
      <c r="G23452" s="1"/>
      <c r="H23452" s="1"/>
    </row>
    <row r="23453">
      <c r="A23453" s="1"/>
      <c r="B23453" s="1"/>
      <c r="C23453" s="1"/>
      <c r="D23453" s="8"/>
      <c r="E23453" s="1"/>
      <c r="F23453" s="1"/>
      <c r="G23453" s="1"/>
      <c r="H23453" s="1"/>
    </row>
    <row r="23454">
      <c r="A23454" s="1"/>
      <c r="B23454" s="1"/>
      <c r="C23454" s="1"/>
      <c r="D23454" s="8"/>
      <c r="E23454" s="1"/>
      <c r="F23454" s="1"/>
      <c r="G23454" s="1"/>
      <c r="H23454" s="1"/>
    </row>
    <row r="23455">
      <c r="A23455" s="1"/>
      <c r="B23455" s="1"/>
      <c r="C23455" s="1"/>
      <c r="D23455" s="8"/>
      <c r="E23455" s="1"/>
      <c r="F23455" s="1"/>
      <c r="G23455" s="1"/>
      <c r="H23455" s="1"/>
    </row>
    <row r="23456">
      <c r="A23456" s="1"/>
      <c r="B23456" s="1"/>
      <c r="C23456" s="1"/>
      <c r="D23456" s="8"/>
      <c r="E23456" s="1"/>
      <c r="F23456" s="1"/>
      <c r="G23456" s="1"/>
      <c r="H23456" s="1"/>
    </row>
    <row r="23457">
      <c r="A23457" s="1"/>
      <c r="B23457" s="1"/>
      <c r="C23457" s="1"/>
      <c r="D23457" s="8"/>
      <c r="E23457" s="1"/>
      <c r="F23457" s="1"/>
      <c r="G23457" s="1"/>
      <c r="H23457" s="1"/>
    </row>
    <row r="23458">
      <c r="A23458" s="1"/>
      <c r="B23458" s="1"/>
      <c r="C23458" s="1"/>
      <c r="D23458" s="8"/>
      <c r="E23458" s="1"/>
      <c r="F23458" s="1"/>
      <c r="G23458" s="1"/>
      <c r="H23458" s="1"/>
    </row>
    <row r="23459">
      <c r="A23459" s="1"/>
      <c r="B23459" s="1"/>
      <c r="C23459" s="1"/>
      <c r="D23459" s="8"/>
      <c r="E23459" s="1"/>
      <c r="F23459" s="1"/>
      <c r="G23459" s="1"/>
      <c r="H23459" s="1"/>
    </row>
    <row r="23460">
      <c r="A23460" s="1"/>
      <c r="B23460" s="1"/>
      <c r="C23460" s="1"/>
      <c r="D23460" s="8"/>
      <c r="E23460" s="1"/>
      <c r="F23460" s="1"/>
      <c r="G23460" s="1"/>
      <c r="H23460" s="1"/>
    </row>
    <row r="23461">
      <c r="A23461" s="1"/>
      <c r="B23461" s="1"/>
      <c r="C23461" s="1"/>
      <c r="D23461" s="8"/>
      <c r="E23461" s="1"/>
      <c r="F23461" s="1"/>
      <c r="G23461" s="1"/>
      <c r="H23461" s="1"/>
    </row>
    <row r="23462">
      <c r="A23462" s="1"/>
      <c r="B23462" s="1"/>
      <c r="C23462" s="1"/>
      <c r="D23462" s="8"/>
      <c r="E23462" s="1"/>
      <c r="F23462" s="1"/>
      <c r="G23462" s="1"/>
      <c r="H23462" s="1"/>
    </row>
    <row r="23463">
      <c r="A23463" s="1"/>
      <c r="B23463" s="1"/>
      <c r="C23463" s="1"/>
      <c r="D23463" s="8"/>
      <c r="E23463" s="1"/>
      <c r="F23463" s="1"/>
      <c r="G23463" s="1"/>
      <c r="H23463" s="1"/>
    </row>
    <row r="23464">
      <c r="A23464" s="1"/>
      <c r="B23464" s="1"/>
      <c r="C23464" s="1"/>
      <c r="D23464" s="8"/>
      <c r="E23464" s="1"/>
      <c r="F23464" s="1"/>
      <c r="G23464" s="1"/>
      <c r="H23464" s="1"/>
    </row>
    <row r="23465">
      <c r="A23465" s="1"/>
      <c r="B23465" s="1"/>
      <c r="C23465" s="1"/>
      <c r="D23465" s="8"/>
      <c r="E23465" s="1"/>
      <c r="F23465" s="1"/>
      <c r="G23465" s="1"/>
      <c r="H23465" s="1"/>
    </row>
    <row r="23466">
      <c r="A23466" s="1"/>
      <c r="B23466" s="1"/>
      <c r="C23466" s="1"/>
      <c r="D23466" s="8"/>
      <c r="E23466" s="1"/>
      <c r="F23466" s="1"/>
      <c r="G23466" s="1"/>
      <c r="H23466" s="1"/>
    </row>
    <row r="23467">
      <c r="A23467" s="1"/>
      <c r="B23467" s="1"/>
      <c r="C23467" s="1"/>
      <c r="D23467" s="8"/>
      <c r="E23467" s="1"/>
      <c r="F23467" s="1"/>
      <c r="G23467" s="1"/>
      <c r="H23467" s="1"/>
    </row>
    <row r="23468">
      <c r="A23468" s="1"/>
      <c r="B23468" s="1"/>
      <c r="C23468" s="1"/>
      <c r="D23468" s="8"/>
      <c r="E23468" s="1"/>
      <c r="F23468" s="1"/>
      <c r="G23468" s="1"/>
      <c r="H23468" s="1"/>
    </row>
    <row r="23469">
      <c r="A23469" s="1"/>
      <c r="B23469" s="1"/>
      <c r="C23469" s="1"/>
      <c r="D23469" s="8"/>
      <c r="E23469" s="1"/>
      <c r="F23469" s="1"/>
      <c r="G23469" s="1"/>
      <c r="H23469" s="1"/>
    </row>
    <row r="23470">
      <c r="A23470" s="1"/>
      <c r="B23470" s="1"/>
      <c r="C23470" s="1"/>
      <c r="D23470" s="8"/>
      <c r="E23470" s="1"/>
      <c r="F23470" s="1"/>
      <c r="G23470" s="1"/>
      <c r="H23470" s="1"/>
    </row>
    <row r="23471">
      <c r="A23471" s="1"/>
      <c r="B23471" s="1"/>
      <c r="C23471" s="1"/>
      <c r="D23471" s="8"/>
      <c r="E23471" s="1"/>
      <c r="F23471" s="1"/>
      <c r="G23471" s="1"/>
      <c r="H23471" s="1"/>
    </row>
    <row r="23472">
      <c r="A23472" s="1"/>
      <c r="B23472" s="1"/>
      <c r="C23472" s="1"/>
      <c r="D23472" s="8"/>
      <c r="E23472" s="1"/>
      <c r="F23472" s="1"/>
      <c r="G23472" s="1"/>
      <c r="H23472" s="1"/>
    </row>
    <row r="23473">
      <c r="A23473" s="1"/>
      <c r="B23473" s="1"/>
      <c r="C23473" s="1"/>
      <c r="D23473" s="8"/>
      <c r="E23473" s="1"/>
      <c r="F23473" s="1"/>
      <c r="G23473" s="1"/>
      <c r="H23473" s="1"/>
    </row>
    <row r="23474">
      <c r="A23474" s="1"/>
      <c r="B23474" s="1"/>
      <c r="C23474" s="1"/>
      <c r="D23474" s="8"/>
      <c r="E23474" s="1"/>
      <c r="F23474" s="1"/>
      <c r="G23474" s="1"/>
      <c r="H23474" s="1"/>
    </row>
    <row r="23475">
      <c r="A23475" s="1"/>
      <c r="B23475" s="1"/>
      <c r="C23475" s="1"/>
      <c r="D23475" s="8"/>
      <c r="E23475" s="1"/>
      <c r="F23475" s="1"/>
      <c r="G23475" s="1"/>
      <c r="H23475" s="1"/>
    </row>
    <row r="23476">
      <c r="A23476" s="1"/>
      <c r="B23476" s="1"/>
      <c r="C23476" s="1"/>
      <c r="D23476" s="8"/>
      <c r="E23476" s="1"/>
      <c r="F23476" s="1"/>
      <c r="G23476" s="1"/>
      <c r="H23476" s="1"/>
    </row>
    <row r="23477">
      <c r="A23477" s="1"/>
      <c r="B23477" s="1"/>
      <c r="C23477" s="1"/>
      <c r="D23477" s="8"/>
      <c r="E23477" s="1"/>
      <c r="F23477" s="1"/>
      <c r="G23477" s="1"/>
      <c r="H23477" s="1"/>
    </row>
    <row r="23478">
      <c r="A23478" s="1"/>
      <c r="B23478" s="1"/>
      <c r="C23478" s="1"/>
      <c r="D23478" s="8"/>
      <c r="E23478" s="1"/>
      <c r="F23478" s="1"/>
      <c r="G23478" s="1"/>
      <c r="H23478" s="1"/>
    </row>
    <row r="23479">
      <c r="A23479" s="1"/>
      <c r="B23479" s="1"/>
      <c r="C23479" s="1"/>
      <c r="D23479" s="8"/>
      <c r="E23479" s="1"/>
      <c r="F23479" s="1"/>
      <c r="G23479" s="1"/>
      <c r="H23479" s="1"/>
    </row>
    <row r="23480">
      <c r="A23480" s="1"/>
      <c r="B23480" s="1"/>
      <c r="C23480" s="1"/>
      <c r="D23480" s="8"/>
      <c r="E23480" s="1"/>
      <c r="F23480" s="1"/>
      <c r="G23480" s="1"/>
      <c r="H23480" s="1"/>
    </row>
    <row r="23481">
      <c r="A23481" s="1"/>
      <c r="B23481" s="1"/>
      <c r="C23481" s="1"/>
      <c r="D23481" s="8"/>
      <c r="E23481" s="1"/>
      <c r="F23481" s="1"/>
      <c r="G23481" s="1"/>
      <c r="H23481" s="1"/>
    </row>
    <row r="23482">
      <c r="A23482" s="1"/>
      <c r="B23482" s="1"/>
      <c r="C23482" s="1"/>
      <c r="D23482" s="8"/>
      <c r="E23482" s="1"/>
      <c r="F23482" s="1"/>
      <c r="G23482" s="1"/>
      <c r="H23482" s="1"/>
    </row>
    <row r="23483">
      <c r="A23483" s="1"/>
      <c r="B23483" s="1"/>
      <c r="C23483" s="1"/>
      <c r="D23483" s="8"/>
      <c r="E23483" s="1"/>
      <c r="F23483" s="1"/>
      <c r="G23483" s="1"/>
      <c r="H23483" s="1"/>
    </row>
    <row r="23484">
      <c r="A23484" s="1"/>
      <c r="B23484" s="1"/>
      <c r="C23484" s="1"/>
      <c r="D23484" s="8"/>
      <c r="E23484" s="1"/>
      <c r="F23484" s="1"/>
      <c r="G23484" s="1"/>
      <c r="H23484" s="1"/>
    </row>
    <row r="23485">
      <c r="A23485" s="1"/>
      <c r="B23485" s="1"/>
      <c r="C23485" s="1"/>
      <c r="D23485" s="8"/>
      <c r="E23485" s="1"/>
      <c r="F23485" s="1"/>
      <c r="G23485" s="1"/>
      <c r="H23485" s="1"/>
    </row>
    <row r="23486">
      <c r="A23486" s="1"/>
      <c r="B23486" s="1"/>
      <c r="C23486" s="1"/>
      <c r="D23486" s="8"/>
      <c r="E23486" s="1"/>
      <c r="F23486" s="1"/>
      <c r="G23486" s="1"/>
      <c r="H23486" s="1"/>
    </row>
    <row r="23487">
      <c r="A23487" s="1"/>
      <c r="B23487" s="1"/>
      <c r="C23487" s="1"/>
      <c r="D23487" s="8"/>
      <c r="E23487" s="1"/>
      <c r="F23487" s="1"/>
      <c r="G23487" s="1"/>
      <c r="H23487" s="1"/>
    </row>
    <row r="23488">
      <c r="A23488" s="1"/>
      <c r="B23488" s="1"/>
      <c r="C23488" s="1"/>
      <c r="D23488" s="8"/>
      <c r="E23488" s="1"/>
      <c r="F23488" s="1"/>
      <c r="G23488" s="1"/>
      <c r="H23488" s="1"/>
    </row>
    <row r="23489">
      <c r="A23489" s="1"/>
      <c r="B23489" s="1"/>
      <c r="C23489" s="1"/>
      <c r="D23489" s="8"/>
      <c r="E23489" s="1"/>
      <c r="F23489" s="1"/>
      <c r="G23489" s="1"/>
      <c r="H23489" s="1"/>
    </row>
    <row r="23490">
      <c r="A23490" s="1"/>
      <c r="B23490" s="1"/>
      <c r="C23490" s="1"/>
      <c r="D23490" s="8"/>
      <c r="E23490" s="1"/>
      <c r="F23490" s="1"/>
      <c r="G23490" s="1"/>
      <c r="H23490" s="1"/>
    </row>
    <row r="23491">
      <c r="A23491" s="1"/>
      <c r="B23491" s="1"/>
      <c r="C23491" s="1"/>
      <c r="D23491" s="8"/>
      <c r="E23491" s="1"/>
      <c r="F23491" s="1"/>
      <c r="G23491" s="1"/>
      <c r="H23491" s="1"/>
    </row>
    <row r="23492">
      <c r="A23492" s="1"/>
      <c r="B23492" s="1"/>
      <c r="C23492" s="1"/>
      <c r="D23492" s="8"/>
      <c r="E23492" s="1"/>
      <c r="F23492" s="1"/>
      <c r="G23492" s="1"/>
      <c r="H23492" s="1"/>
    </row>
    <row r="23493">
      <c r="A23493" s="1"/>
      <c r="B23493" s="1"/>
      <c r="C23493" s="1"/>
      <c r="D23493" s="8"/>
      <c r="E23493" s="1"/>
      <c r="F23493" s="1"/>
      <c r="G23493" s="1"/>
      <c r="H23493" s="1"/>
    </row>
    <row r="23494">
      <c r="A23494" s="1"/>
      <c r="B23494" s="1"/>
      <c r="C23494" s="1"/>
      <c r="D23494" s="8"/>
      <c r="E23494" s="1"/>
      <c r="F23494" s="1"/>
      <c r="G23494" s="1"/>
      <c r="H23494" s="1"/>
    </row>
    <row r="23495">
      <c r="A23495" s="1"/>
      <c r="B23495" s="1"/>
      <c r="C23495" s="1"/>
      <c r="D23495" s="8"/>
      <c r="E23495" s="1"/>
      <c r="F23495" s="1"/>
      <c r="G23495" s="1"/>
      <c r="H23495" s="1"/>
    </row>
    <row r="23496">
      <c r="A23496" s="1"/>
      <c r="B23496" s="1"/>
      <c r="C23496" s="1"/>
      <c r="D23496" s="8"/>
      <c r="E23496" s="1"/>
      <c r="F23496" s="1"/>
      <c r="G23496" s="1"/>
      <c r="H23496" s="1"/>
    </row>
    <row r="23497">
      <c r="A23497" s="1"/>
      <c r="B23497" s="1"/>
      <c r="C23497" s="1"/>
      <c r="D23497" s="8"/>
      <c r="E23497" s="1"/>
      <c r="F23497" s="1"/>
      <c r="G23497" s="1"/>
      <c r="H23497" s="1"/>
    </row>
    <row r="23498">
      <c r="A23498" s="1"/>
      <c r="B23498" s="1"/>
      <c r="C23498" s="1"/>
      <c r="D23498" s="8"/>
      <c r="E23498" s="1"/>
      <c r="F23498" s="1"/>
      <c r="G23498" s="1"/>
      <c r="H23498" s="1"/>
    </row>
    <row r="23499">
      <c r="A23499" s="1"/>
      <c r="B23499" s="1"/>
      <c r="C23499" s="1"/>
      <c r="D23499" s="8"/>
      <c r="E23499" s="1"/>
      <c r="F23499" s="1"/>
      <c r="G23499" s="1"/>
      <c r="H23499" s="1"/>
    </row>
    <row r="23500">
      <c r="A23500" s="1"/>
      <c r="B23500" s="1"/>
      <c r="C23500" s="1"/>
      <c r="D23500" s="8"/>
      <c r="E23500" s="1"/>
      <c r="F23500" s="1"/>
      <c r="G23500" s="1"/>
      <c r="H23500" s="1"/>
    </row>
    <row r="23501">
      <c r="A23501" s="1"/>
      <c r="B23501" s="1"/>
      <c r="C23501" s="1"/>
      <c r="D23501" s="8"/>
      <c r="E23501" s="1"/>
      <c r="F23501" s="1"/>
      <c r="G23501" s="1"/>
      <c r="H23501" s="1"/>
    </row>
    <row r="23502">
      <c r="A23502" s="1"/>
      <c r="B23502" s="1"/>
      <c r="C23502" s="1"/>
      <c r="D23502" s="8"/>
      <c r="E23502" s="1"/>
      <c r="F23502" s="1"/>
      <c r="G23502" s="1"/>
      <c r="H23502" s="1"/>
    </row>
    <row r="23503">
      <c r="A23503" s="1"/>
      <c r="B23503" s="1"/>
      <c r="C23503" s="1"/>
      <c r="D23503" s="8"/>
      <c r="E23503" s="1"/>
      <c r="F23503" s="1"/>
      <c r="G23503" s="1"/>
      <c r="H23503" s="1"/>
    </row>
    <row r="23504">
      <c r="A23504" s="1"/>
      <c r="B23504" s="1"/>
      <c r="C23504" s="1"/>
      <c r="D23504" s="8"/>
      <c r="E23504" s="1"/>
      <c r="F23504" s="1"/>
      <c r="G23504" s="1"/>
      <c r="H23504" s="1"/>
    </row>
    <row r="23505">
      <c r="A23505" s="1"/>
      <c r="B23505" s="1"/>
      <c r="C23505" s="1"/>
      <c r="D23505" s="8"/>
      <c r="E23505" s="1"/>
      <c r="F23505" s="1"/>
      <c r="G23505" s="1"/>
      <c r="H23505" s="1"/>
    </row>
    <row r="23506">
      <c r="A23506" s="1"/>
      <c r="B23506" s="1"/>
      <c r="C23506" s="1"/>
      <c r="D23506" s="8"/>
      <c r="E23506" s="1"/>
      <c r="F23506" s="1"/>
      <c r="G23506" s="1"/>
      <c r="H23506" s="1"/>
    </row>
    <row r="23507">
      <c r="A23507" s="1"/>
      <c r="B23507" s="1"/>
      <c r="C23507" s="1"/>
      <c r="D23507" s="8"/>
      <c r="E23507" s="1"/>
      <c r="F23507" s="1"/>
      <c r="G23507" s="1"/>
      <c r="H23507" s="1"/>
    </row>
    <row r="23508">
      <c r="A23508" s="1"/>
      <c r="B23508" s="1"/>
      <c r="C23508" s="1"/>
      <c r="D23508" s="8"/>
      <c r="E23508" s="1"/>
      <c r="F23508" s="1"/>
      <c r="G23508" s="1"/>
      <c r="H23508" s="1"/>
    </row>
    <row r="23509">
      <c r="A23509" s="1"/>
      <c r="B23509" s="1"/>
      <c r="C23509" s="1"/>
      <c r="D23509" s="8"/>
      <c r="E23509" s="1"/>
      <c r="F23509" s="1"/>
      <c r="G23509" s="1"/>
      <c r="H23509" s="1"/>
    </row>
    <row r="23510">
      <c r="A23510" s="1"/>
      <c r="B23510" s="1"/>
      <c r="C23510" s="1"/>
      <c r="D23510" s="8"/>
      <c r="E23510" s="1"/>
      <c r="F23510" s="1"/>
      <c r="G23510" s="1"/>
      <c r="H23510" s="1"/>
    </row>
    <row r="23511">
      <c r="A23511" s="1"/>
      <c r="B23511" s="1"/>
      <c r="C23511" s="1"/>
      <c r="D23511" s="8"/>
      <c r="E23511" s="1"/>
      <c r="F23511" s="1"/>
      <c r="G23511" s="1"/>
      <c r="H23511" s="1"/>
    </row>
    <row r="23512">
      <c r="A23512" s="1"/>
      <c r="B23512" s="1"/>
      <c r="C23512" s="1"/>
      <c r="D23512" s="8"/>
      <c r="E23512" s="1"/>
      <c r="F23512" s="1"/>
      <c r="G23512" s="1"/>
      <c r="H23512" s="1"/>
    </row>
    <row r="23513">
      <c r="A23513" s="1"/>
      <c r="B23513" s="1"/>
      <c r="C23513" s="1"/>
      <c r="D23513" s="8"/>
      <c r="E23513" s="1"/>
      <c r="F23513" s="1"/>
      <c r="G23513" s="1"/>
      <c r="H23513" s="1"/>
    </row>
    <row r="23514">
      <c r="A23514" s="1"/>
      <c r="B23514" s="1"/>
      <c r="C23514" s="1"/>
      <c r="D23514" s="8"/>
      <c r="E23514" s="1"/>
      <c r="F23514" s="1"/>
      <c r="G23514" s="1"/>
      <c r="H23514" s="1"/>
    </row>
    <row r="23515">
      <c r="A23515" s="1"/>
      <c r="B23515" s="1"/>
      <c r="C23515" s="1"/>
      <c r="D23515" s="8"/>
      <c r="E23515" s="1"/>
      <c r="F23515" s="1"/>
      <c r="G23515" s="1"/>
      <c r="H23515" s="1"/>
    </row>
    <row r="23516">
      <c r="A23516" s="1"/>
      <c r="B23516" s="1"/>
      <c r="C23516" s="1"/>
      <c r="D23516" s="8"/>
      <c r="E23516" s="1"/>
      <c r="F23516" s="1"/>
      <c r="G23516" s="1"/>
      <c r="H23516" s="1"/>
    </row>
    <row r="23517">
      <c r="A23517" s="1"/>
      <c r="B23517" s="1"/>
      <c r="C23517" s="1"/>
      <c r="D23517" s="8"/>
      <c r="E23517" s="1"/>
      <c r="F23517" s="1"/>
      <c r="G23517" s="1"/>
      <c r="H23517" s="1"/>
    </row>
    <row r="23518">
      <c r="A23518" s="1"/>
      <c r="B23518" s="1"/>
      <c r="C23518" s="1"/>
      <c r="D23518" s="8"/>
      <c r="E23518" s="1"/>
      <c r="F23518" s="1"/>
      <c r="G23518" s="1"/>
      <c r="H23518" s="1"/>
    </row>
    <row r="23519">
      <c r="A23519" s="1"/>
      <c r="B23519" s="1"/>
      <c r="C23519" s="1"/>
      <c r="D23519" s="8"/>
      <c r="E23519" s="1"/>
      <c r="F23519" s="1"/>
      <c r="G23519" s="1"/>
      <c r="H23519" s="1"/>
    </row>
    <row r="23520">
      <c r="A23520" s="1"/>
      <c r="B23520" s="1"/>
      <c r="C23520" s="1"/>
      <c r="D23520" s="8"/>
      <c r="E23520" s="1"/>
      <c r="F23520" s="1"/>
      <c r="G23520" s="1"/>
      <c r="H23520" s="1"/>
    </row>
    <row r="23521">
      <c r="A23521" s="1"/>
      <c r="B23521" s="1"/>
      <c r="C23521" s="1"/>
      <c r="D23521" s="8"/>
      <c r="E23521" s="1"/>
      <c r="F23521" s="1"/>
      <c r="G23521" s="1"/>
      <c r="H23521" s="1"/>
    </row>
    <row r="23522">
      <c r="A23522" s="1"/>
      <c r="B23522" s="1"/>
      <c r="C23522" s="1"/>
      <c r="D23522" s="8"/>
      <c r="E23522" s="1"/>
      <c r="F23522" s="1"/>
      <c r="G23522" s="1"/>
      <c r="H23522" s="1"/>
    </row>
    <row r="23523">
      <c r="A23523" s="1"/>
      <c r="B23523" s="1"/>
      <c r="C23523" s="1"/>
      <c r="D23523" s="8"/>
      <c r="E23523" s="1"/>
      <c r="F23523" s="1"/>
      <c r="G23523" s="1"/>
      <c r="H23523" s="1"/>
    </row>
    <row r="23524">
      <c r="A23524" s="1"/>
      <c r="B23524" s="1"/>
      <c r="C23524" s="1"/>
      <c r="D23524" s="8"/>
      <c r="E23524" s="1"/>
      <c r="F23524" s="1"/>
      <c r="G23524" s="1"/>
      <c r="H23524" s="1"/>
    </row>
    <row r="23525">
      <c r="A23525" s="1"/>
      <c r="B23525" s="1"/>
      <c r="C23525" s="1"/>
      <c r="D23525" s="8"/>
      <c r="E23525" s="1"/>
      <c r="F23525" s="1"/>
      <c r="G23525" s="1"/>
      <c r="H23525" s="1"/>
    </row>
    <row r="23526">
      <c r="A23526" s="1"/>
      <c r="B23526" s="1"/>
      <c r="C23526" s="1"/>
      <c r="D23526" s="8"/>
      <c r="E23526" s="1"/>
      <c r="F23526" s="1"/>
      <c r="G23526" s="1"/>
      <c r="H23526" s="1"/>
    </row>
    <row r="23527">
      <c r="A23527" s="1"/>
      <c r="B23527" s="1"/>
      <c r="C23527" s="1"/>
      <c r="D23527" s="8"/>
      <c r="E23527" s="1"/>
      <c r="F23527" s="1"/>
      <c r="G23527" s="1"/>
      <c r="H23527" s="1"/>
    </row>
    <row r="23528">
      <c r="A23528" s="1"/>
      <c r="B23528" s="1"/>
      <c r="C23528" s="1"/>
      <c r="D23528" s="8"/>
      <c r="E23528" s="1"/>
      <c r="F23528" s="1"/>
      <c r="G23528" s="1"/>
      <c r="H23528" s="1"/>
    </row>
    <row r="23529">
      <c r="A23529" s="1"/>
      <c r="B23529" s="1"/>
      <c r="C23529" s="1"/>
      <c r="D23529" s="8"/>
      <c r="E23529" s="1"/>
      <c r="F23529" s="1"/>
      <c r="G23529" s="1"/>
      <c r="H23529" s="1"/>
    </row>
    <row r="23530">
      <c r="A23530" s="1"/>
      <c r="B23530" s="1"/>
      <c r="C23530" s="1"/>
      <c r="D23530" s="8"/>
      <c r="E23530" s="1"/>
      <c r="F23530" s="1"/>
      <c r="G23530" s="1"/>
      <c r="H23530" s="1"/>
    </row>
    <row r="23531">
      <c r="A23531" s="1"/>
      <c r="B23531" s="1"/>
      <c r="C23531" s="1"/>
      <c r="D23531" s="8"/>
      <c r="E23531" s="1"/>
      <c r="F23531" s="1"/>
      <c r="G23531" s="1"/>
      <c r="H23531" s="1"/>
    </row>
    <row r="23532">
      <c r="A23532" s="1"/>
      <c r="B23532" s="1"/>
      <c r="C23532" s="1"/>
      <c r="D23532" s="8"/>
      <c r="E23532" s="1"/>
      <c r="F23532" s="1"/>
      <c r="G23532" s="1"/>
      <c r="H23532" s="1"/>
    </row>
    <row r="23533">
      <c r="A23533" s="1"/>
      <c r="B23533" s="1"/>
      <c r="C23533" s="1"/>
      <c r="D23533" s="8"/>
      <c r="E23533" s="1"/>
      <c r="F23533" s="1"/>
      <c r="G23533" s="1"/>
      <c r="H23533" s="1"/>
    </row>
    <row r="23534">
      <c r="A23534" s="1"/>
      <c r="B23534" s="1"/>
      <c r="C23534" s="1"/>
      <c r="D23534" s="8"/>
      <c r="E23534" s="1"/>
      <c r="F23534" s="1"/>
      <c r="G23534" s="1"/>
      <c r="H23534" s="1"/>
    </row>
    <row r="23535">
      <c r="A23535" s="1"/>
      <c r="B23535" s="1"/>
      <c r="C23535" s="1"/>
      <c r="D23535" s="8"/>
      <c r="E23535" s="1"/>
      <c r="F23535" s="1"/>
      <c r="G23535" s="1"/>
      <c r="H23535" s="1"/>
    </row>
    <row r="23536">
      <c r="A23536" s="1"/>
      <c r="B23536" s="1"/>
      <c r="C23536" s="1"/>
      <c r="D23536" s="8"/>
      <c r="E23536" s="1"/>
      <c r="F23536" s="1"/>
      <c r="G23536" s="1"/>
      <c r="H23536" s="1"/>
    </row>
    <row r="23537">
      <c r="A23537" s="1"/>
      <c r="B23537" s="1"/>
      <c r="C23537" s="1"/>
      <c r="D23537" s="8"/>
      <c r="E23537" s="1"/>
      <c r="F23537" s="1"/>
      <c r="G23537" s="1"/>
      <c r="H23537" s="1"/>
    </row>
    <row r="23538">
      <c r="A23538" s="1"/>
      <c r="B23538" s="1"/>
      <c r="C23538" s="1"/>
      <c r="D23538" s="8"/>
      <c r="E23538" s="1"/>
      <c r="F23538" s="1"/>
      <c r="G23538" s="1"/>
      <c r="H23538" s="1"/>
    </row>
    <row r="23539">
      <c r="A23539" s="1"/>
      <c r="B23539" s="1"/>
      <c r="C23539" s="1"/>
      <c r="D23539" s="8"/>
      <c r="E23539" s="1"/>
      <c r="F23539" s="1"/>
      <c r="G23539" s="1"/>
      <c r="H23539" s="1"/>
    </row>
    <row r="23540">
      <c r="A23540" s="1"/>
      <c r="B23540" s="1"/>
      <c r="C23540" s="1"/>
      <c r="D23540" s="8"/>
      <c r="E23540" s="1"/>
      <c r="F23540" s="1"/>
      <c r="G23540" s="1"/>
      <c r="H23540" s="1"/>
    </row>
    <row r="23541">
      <c r="A23541" s="1"/>
      <c r="B23541" s="1"/>
      <c r="C23541" s="1"/>
      <c r="D23541" s="8"/>
      <c r="E23541" s="1"/>
      <c r="F23541" s="1"/>
      <c r="G23541" s="1"/>
      <c r="H23541" s="1"/>
    </row>
    <row r="23542">
      <c r="A23542" s="1"/>
      <c r="B23542" s="1"/>
      <c r="C23542" s="1"/>
      <c r="D23542" s="8"/>
      <c r="E23542" s="1"/>
      <c r="F23542" s="1"/>
      <c r="G23542" s="1"/>
      <c r="H23542" s="1"/>
    </row>
    <row r="23543">
      <c r="A23543" s="1"/>
      <c r="B23543" s="1"/>
      <c r="C23543" s="1"/>
      <c r="D23543" s="8"/>
      <c r="E23543" s="1"/>
      <c r="F23543" s="1"/>
      <c r="G23543" s="1"/>
      <c r="H23543" s="1"/>
    </row>
    <row r="23544">
      <c r="A23544" s="1"/>
      <c r="B23544" s="1"/>
      <c r="C23544" s="1"/>
      <c r="D23544" s="8"/>
      <c r="E23544" s="1"/>
      <c r="F23544" s="1"/>
      <c r="G23544" s="1"/>
      <c r="H23544" s="1"/>
    </row>
    <row r="23545">
      <c r="A23545" s="1"/>
      <c r="B23545" s="1"/>
      <c r="C23545" s="1"/>
      <c r="D23545" s="8"/>
      <c r="E23545" s="1"/>
      <c r="F23545" s="1"/>
      <c r="G23545" s="1"/>
      <c r="H23545" s="1"/>
    </row>
    <row r="23546">
      <c r="A23546" s="1"/>
      <c r="B23546" s="1"/>
      <c r="C23546" s="1"/>
      <c r="D23546" s="8"/>
      <c r="E23546" s="1"/>
      <c r="F23546" s="1"/>
      <c r="G23546" s="1"/>
      <c r="H23546" s="1"/>
    </row>
    <row r="23547">
      <c r="A23547" s="1"/>
      <c r="B23547" s="1"/>
      <c r="C23547" s="1"/>
      <c r="D23547" s="8"/>
      <c r="E23547" s="1"/>
      <c r="F23547" s="1"/>
      <c r="G23547" s="1"/>
      <c r="H23547" s="1"/>
    </row>
    <row r="23548">
      <c r="A23548" s="1"/>
      <c r="B23548" s="1"/>
      <c r="C23548" s="1"/>
      <c r="D23548" s="8"/>
      <c r="E23548" s="1"/>
      <c r="F23548" s="1"/>
      <c r="G23548" s="1"/>
      <c r="H23548" s="1"/>
    </row>
    <row r="23549">
      <c r="A23549" s="1"/>
      <c r="B23549" s="1"/>
      <c r="C23549" s="1"/>
      <c r="D23549" s="8"/>
      <c r="E23549" s="1"/>
      <c r="F23549" s="1"/>
      <c r="G23549" s="1"/>
      <c r="H23549" s="1"/>
    </row>
    <row r="23550">
      <c r="A23550" s="1"/>
      <c r="B23550" s="1"/>
      <c r="C23550" s="1"/>
      <c r="D23550" s="8"/>
      <c r="E23550" s="1"/>
      <c r="F23550" s="1"/>
      <c r="G23550" s="1"/>
      <c r="H23550" s="1"/>
    </row>
    <row r="23551">
      <c r="A23551" s="1"/>
      <c r="B23551" s="1"/>
      <c r="C23551" s="1"/>
      <c r="D23551" s="8"/>
      <c r="E23551" s="1"/>
      <c r="F23551" s="1"/>
      <c r="G23551" s="1"/>
      <c r="H23551" s="1"/>
    </row>
    <row r="23552">
      <c r="A23552" s="1"/>
      <c r="B23552" s="1"/>
      <c r="C23552" s="1"/>
      <c r="D23552" s="8"/>
      <c r="E23552" s="1"/>
      <c r="F23552" s="1"/>
      <c r="G23552" s="1"/>
      <c r="H23552" s="1"/>
    </row>
    <row r="23553">
      <c r="A23553" s="1"/>
      <c r="B23553" s="1"/>
      <c r="C23553" s="1"/>
      <c r="D23553" s="8"/>
      <c r="E23553" s="1"/>
      <c r="F23553" s="1"/>
      <c r="G23553" s="1"/>
      <c r="H23553" s="1"/>
    </row>
    <row r="23554">
      <c r="A23554" s="1"/>
      <c r="B23554" s="1"/>
      <c r="C23554" s="1"/>
      <c r="D23554" s="8"/>
      <c r="E23554" s="1"/>
      <c r="F23554" s="1"/>
      <c r="G23554" s="1"/>
      <c r="H23554" s="1"/>
    </row>
    <row r="23555">
      <c r="A23555" s="1"/>
      <c r="B23555" s="1"/>
      <c r="C23555" s="1"/>
      <c r="D23555" s="8"/>
      <c r="E23555" s="1"/>
      <c r="F23555" s="1"/>
      <c r="G23555" s="1"/>
      <c r="H23555" s="1"/>
    </row>
    <row r="23556">
      <c r="A23556" s="1"/>
      <c r="B23556" s="1"/>
      <c r="C23556" s="1"/>
      <c r="D23556" s="8"/>
      <c r="E23556" s="1"/>
      <c r="F23556" s="1"/>
      <c r="G23556" s="1"/>
      <c r="H23556" s="1"/>
    </row>
    <row r="23557">
      <c r="A23557" s="1"/>
      <c r="B23557" s="1"/>
      <c r="C23557" s="1"/>
      <c r="D23557" s="8"/>
      <c r="E23557" s="1"/>
      <c r="F23557" s="1"/>
      <c r="G23557" s="1"/>
      <c r="H23557" s="1"/>
    </row>
    <row r="23558">
      <c r="A23558" s="1"/>
      <c r="B23558" s="1"/>
      <c r="C23558" s="1"/>
      <c r="D23558" s="8"/>
      <c r="E23558" s="1"/>
      <c r="F23558" s="1"/>
      <c r="G23558" s="1"/>
      <c r="H23558" s="1"/>
    </row>
    <row r="23559">
      <c r="A23559" s="1"/>
      <c r="B23559" s="1"/>
      <c r="C23559" s="1"/>
      <c r="D23559" s="8"/>
      <c r="E23559" s="1"/>
      <c r="F23559" s="1"/>
      <c r="G23559" s="1"/>
      <c r="H23559" s="1"/>
    </row>
    <row r="23560">
      <c r="A23560" s="1"/>
      <c r="B23560" s="1"/>
      <c r="C23560" s="1"/>
      <c r="D23560" s="8"/>
      <c r="E23560" s="1"/>
      <c r="F23560" s="1"/>
      <c r="G23560" s="1"/>
      <c r="H23560" s="1"/>
    </row>
    <row r="23561">
      <c r="A23561" s="1"/>
      <c r="B23561" s="1"/>
      <c r="C23561" s="1"/>
      <c r="D23561" s="8"/>
      <c r="E23561" s="1"/>
      <c r="F23561" s="1"/>
      <c r="G23561" s="1"/>
      <c r="H23561" s="1"/>
    </row>
    <row r="23562">
      <c r="A23562" s="1"/>
      <c r="B23562" s="1"/>
      <c r="C23562" s="1"/>
      <c r="D23562" s="8"/>
      <c r="E23562" s="1"/>
      <c r="F23562" s="1"/>
      <c r="G23562" s="1"/>
      <c r="H23562" s="1"/>
    </row>
    <row r="23563">
      <c r="A23563" s="1"/>
      <c r="B23563" s="1"/>
      <c r="C23563" s="1"/>
      <c r="D23563" s="8"/>
      <c r="E23563" s="1"/>
      <c r="F23563" s="1"/>
      <c r="G23563" s="1"/>
      <c r="H23563" s="1"/>
    </row>
    <row r="23564">
      <c r="A23564" s="1"/>
      <c r="B23564" s="1"/>
      <c r="C23564" s="1"/>
      <c r="D23564" s="8"/>
      <c r="E23564" s="1"/>
      <c r="F23564" s="1"/>
      <c r="G23564" s="1"/>
      <c r="H23564" s="1"/>
    </row>
    <row r="23565">
      <c r="A23565" s="1"/>
      <c r="B23565" s="1"/>
      <c r="C23565" s="1"/>
      <c r="D23565" s="8"/>
      <c r="E23565" s="1"/>
      <c r="F23565" s="1"/>
      <c r="G23565" s="1"/>
      <c r="H23565" s="1"/>
    </row>
    <row r="23566">
      <c r="A23566" s="1"/>
      <c r="B23566" s="1"/>
      <c r="C23566" s="1"/>
      <c r="D23566" s="8"/>
      <c r="E23566" s="1"/>
      <c r="F23566" s="1"/>
      <c r="G23566" s="1"/>
      <c r="H23566" s="1"/>
    </row>
    <row r="23567">
      <c r="A23567" s="1"/>
      <c r="B23567" s="1"/>
      <c r="C23567" s="1"/>
      <c r="D23567" s="8"/>
      <c r="E23567" s="1"/>
      <c r="F23567" s="1"/>
      <c r="G23567" s="1"/>
      <c r="H23567" s="1"/>
    </row>
    <row r="23568">
      <c r="A23568" s="1"/>
      <c r="B23568" s="1"/>
      <c r="C23568" s="1"/>
      <c r="D23568" s="8"/>
      <c r="E23568" s="1"/>
      <c r="F23568" s="1"/>
      <c r="G23568" s="1"/>
      <c r="H23568" s="1"/>
    </row>
    <row r="23569">
      <c r="A23569" s="1"/>
      <c r="B23569" s="1"/>
      <c r="C23569" s="1"/>
      <c r="D23569" s="8"/>
      <c r="E23569" s="1"/>
      <c r="F23569" s="1"/>
      <c r="G23569" s="1"/>
      <c r="H23569" s="1"/>
    </row>
    <row r="23570">
      <c r="A23570" s="1"/>
      <c r="B23570" s="1"/>
      <c r="C23570" s="1"/>
      <c r="D23570" s="8"/>
      <c r="E23570" s="1"/>
      <c r="F23570" s="1"/>
      <c r="G23570" s="1"/>
      <c r="H23570" s="1"/>
    </row>
    <row r="23571">
      <c r="A23571" s="1"/>
      <c r="B23571" s="1"/>
      <c r="C23571" s="1"/>
      <c r="D23571" s="8"/>
      <c r="E23571" s="1"/>
      <c r="F23571" s="1"/>
      <c r="G23571" s="1"/>
      <c r="H23571" s="1"/>
    </row>
    <row r="23572">
      <c r="A23572" s="1"/>
      <c r="B23572" s="1"/>
      <c r="C23572" s="1"/>
      <c r="D23572" s="8"/>
      <c r="E23572" s="1"/>
      <c r="F23572" s="1"/>
      <c r="G23572" s="1"/>
      <c r="H23572" s="1"/>
    </row>
    <row r="23573">
      <c r="A23573" s="1"/>
      <c r="B23573" s="1"/>
      <c r="C23573" s="1"/>
      <c r="D23573" s="8"/>
      <c r="E23573" s="1"/>
      <c r="F23573" s="1"/>
      <c r="G23573" s="1"/>
      <c r="H23573" s="1"/>
    </row>
    <row r="23574">
      <c r="A23574" s="1"/>
      <c r="B23574" s="1"/>
      <c r="C23574" s="1"/>
      <c r="D23574" s="8"/>
      <c r="E23574" s="1"/>
      <c r="F23574" s="1"/>
      <c r="G23574" s="1"/>
      <c r="H23574" s="1"/>
    </row>
    <row r="23575">
      <c r="A23575" s="1"/>
      <c r="B23575" s="1"/>
      <c r="C23575" s="1"/>
      <c r="D23575" s="8"/>
      <c r="E23575" s="1"/>
      <c r="F23575" s="1"/>
      <c r="G23575" s="1"/>
      <c r="H23575" s="1"/>
    </row>
    <row r="23576">
      <c r="A23576" s="1"/>
      <c r="B23576" s="1"/>
      <c r="C23576" s="1"/>
      <c r="D23576" s="8"/>
      <c r="E23576" s="1"/>
      <c r="F23576" s="1"/>
      <c r="G23576" s="1"/>
      <c r="H23576" s="1"/>
    </row>
    <row r="23577">
      <c r="A23577" s="1"/>
      <c r="B23577" s="1"/>
      <c r="C23577" s="1"/>
      <c r="D23577" s="8"/>
      <c r="E23577" s="1"/>
      <c r="F23577" s="1"/>
      <c r="G23577" s="1"/>
      <c r="H23577" s="1"/>
    </row>
    <row r="23578">
      <c r="A23578" s="1"/>
      <c r="B23578" s="1"/>
      <c r="C23578" s="1"/>
      <c r="D23578" s="8"/>
      <c r="E23578" s="1"/>
      <c r="F23578" s="1"/>
      <c r="G23578" s="1"/>
      <c r="H23578" s="1"/>
    </row>
    <row r="23579">
      <c r="A23579" s="1"/>
      <c r="B23579" s="1"/>
      <c r="C23579" s="1"/>
      <c r="D23579" s="8"/>
      <c r="E23579" s="1"/>
      <c r="F23579" s="1"/>
      <c r="G23579" s="1"/>
      <c r="H23579" s="1"/>
    </row>
    <row r="23580">
      <c r="A23580" s="1"/>
      <c r="B23580" s="1"/>
      <c r="C23580" s="1"/>
      <c r="D23580" s="8"/>
      <c r="E23580" s="1"/>
      <c r="F23580" s="1"/>
      <c r="G23580" s="1"/>
      <c r="H23580" s="1"/>
    </row>
    <row r="23581">
      <c r="A23581" s="1"/>
      <c r="B23581" s="1"/>
      <c r="C23581" s="1"/>
      <c r="D23581" s="8"/>
      <c r="E23581" s="1"/>
      <c r="F23581" s="1"/>
      <c r="G23581" s="1"/>
      <c r="H23581" s="1"/>
    </row>
    <row r="23582">
      <c r="A23582" s="1"/>
      <c r="B23582" s="1"/>
      <c r="C23582" s="1"/>
      <c r="D23582" s="8"/>
      <c r="E23582" s="1"/>
      <c r="F23582" s="1"/>
      <c r="G23582" s="1"/>
      <c r="H23582" s="1"/>
    </row>
    <row r="23583">
      <c r="A23583" s="1"/>
      <c r="B23583" s="1"/>
      <c r="C23583" s="1"/>
      <c r="D23583" s="8"/>
      <c r="E23583" s="1"/>
      <c r="F23583" s="1"/>
      <c r="G23583" s="1"/>
      <c r="H23583" s="1"/>
    </row>
    <row r="23584">
      <c r="A23584" s="1"/>
      <c r="B23584" s="1"/>
      <c r="C23584" s="1"/>
      <c r="D23584" s="8"/>
      <c r="E23584" s="1"/>
      <c r="F23584" s="1"/>
      <c r="G23584" s="1"/>
      <c r="H23584" s="1"/>
    </row>
    <row r="23585">
      <c r="A23585" s="1"/>
      <c r="B23585" s="1"/>
      <c r="C23585" s="1"/>
      <c r="D23585" s="8"/>
      <c r="E23585" s="1"/>
      <c r="F23585" s="1"/>
      <c r="G23585" s="1"/>
      <c r="H23585" s="1"/>
    </row>
    <row r="23586">
      <c r="A23586" s="1"/>
      <c r="B23586" s="1"/>
      <c r="C23586" s="1"/>
      <c r="D23586" s="8"/>
      <c r="E23586" s="1"/>
      <c r="F23586" s="1"/>
      <c r="G23586" s="1"/>
      <c r="H23586" s="1"/>
    </row>
    <row r="23587">
      <c r="A23587" s="1"/>
      <c r="B23587" s="1"/>
      <c r="C23587" s="1"/>
      <c r="D23587" s="8"/>
      <c r="E23587" s="1"/>
      <c r="F23587" s="1"/>
      <c r="G23587" s="1"/>
      <c r="H23587" s="1"/>
    </row>
    <row r="23588">
      <c r="A23588" s="1"/>
      <c r="B23588" s="1"/>
      <c r="C23588" s="1"/>
      <c r="D23588" s="8"/>
      <c r="E23588" s="1"/>
      <c r="F23588" s="1"/>
      <c r="G23588" s="1"/>
      <c r="H23588" s="1"/>
    </row>
    <row r="23589">
      <c r="A23589" s="1"/>
      <c r="B23589" s="1"/>
      <c r="C23589" s="1"/>
      <c r="D23589" s="8"/>
      <c r="E23589" s="1"/>
      <c r="F23589" s="1"/>
      <c r="G23589" s="1"/>
      <c r="H23589" s="1"/>
    </row>
    <row r="23590">
      <c r="A23590" s="1"/>
      <c r="B23590" s="1"/>
      <c r="C23590" s="1"/>
      <c r="D23590" s="8"/>
      <c r="E23590" s="1"/>
      <c r="F23590" s="1"/>
      <c r="G23590" s="1"/>
      <c r="H23590" s="1"/>
    </row>
    <row r="23591">
      <c r="A23591" s="1"/>
      <c r="B23591" s="1"/>
      <c r="C23591" s="1"/>
      <c r="D23591" s="8"/>
      <c r="E23591" s="1"/>
      <c r="F23591" s="1"/>
      <c r="G23591" s="1"/>
      <c r="H23591" s="1"/>
    </row>
    <row r="23592">
      <c r="A23592" s="1"/>
      <c r="B23592" s="1"/>
      <c r="C23592" s="1"/>
      <c r="D23592" s="8"/>
      <c r="E23592" s="1"/>
      <c r="F23592" s="1"/>
      <c r="G23592" s="1"/>
      <c r="H23592" s="1"/>
    </row>
    <row r="23593">
      <c r="A23593" s="1"/>
      <c r="B23593" s="1"/>
      <c r="C23593" s="1"/>
      <c r="D23593" s="8"/>
      <c r="E23593" s="1"/>
      <c r="F23593" s="1"/>
      <c r="G23593" s="1"/>
      <c r="H23593" s="1"/>
    </row>
    <row r="23594">
      <c r="A23594" s="1"/>
      <c r="B23594" s="1"/>
      <c r="C23594" s="1"/>
      <c r="D23594" s="8"/>
      <c r="E23594" s="1"/>
      <c r="F23594" s="1"/>
      <c r="G23594" s="1"/>
      <c r="H23594" s="1"/>
    </row>
    <row r="23595">
      <c r="A23595" s="1"/>
      <c r="B23595" s="1"/>
      <c r="C23595" s="1"/>
      <c r="D23595" s="8"/>
      <c r="E23595" s="1"/>
      <c r="F23595" s="1"/>
      <c r="G23595" s="1"/>
      <c r="H23595" s="1"/>
    </row>
    <row r="23596">
      <c r="A23596" s="1"/>
      <c r="B23596" s="1"/>
      <c r="C23596" s="1"/>
      <c r="D23596" s="8"/>
      <c r="E23596" s="1"/>
      <c r="F23596" s="1"/>
      <c r="G23596" s="1"/>
      <c r="H23596" s="1"/>
    </row>
    <row r="23597">
      <c r="A23597" s="1"/>
      <c r="B23597" s="1"/>
      <c r="C23597" s="1"/>
      <c r="D23597" s="8"/>
      <c r="E23597" s="1"/>
      <c r="F23597" s="1"/>
      <c r="G23597" s="1"/>
      <c r="H23597" s="1"/>
    </row>
    <row r="23598">
      <c r="A23598" s="1"/>
      <c r="B23598" s="1"/>
      <c r="C23598" s="1"/>
      <c r="D23598" s="8"/>
      <c r="E23598" s="1"/>
      <c r="F23598" s="1"/>
      <c r="G23598" s="1"/>
      <c r="H23598" s="1"/>
    </row>
    <row r="23599">
      <c r="A23599" s="1"/>
      <c r="B23599" s="1"/>
      <c r="C23599" s="1"/>
      <c r="D23599" s="8"/>
      <c r="E23599" s="1"/>
      <c r="F23599" s="1"/>
      <c r="G23599" s="1"/>
      <c r="H23599" s="1"/>
    </row>
    <row r="23600">
      <c r="A23600" s="1"/>
      <c r="B23600" s="1"/>
      <c r="C23600" s="1"/>
      <c r="D23600" s="8"/>
      <c r="E23600" s="1"/>
      <c r="F23600" s="1"/>
      <c r="G23600" s="1"/>
      <c r="H23600" s="1"/>
    </row>
    <row r="23601">
      <c r="A23601" s="1"/>
      <c r="B23601" s="1"/>
      <c r="C23601" s="1"/>
      <c r="D23601" s="8"/>
      <c r="E23601" s="1"/>
      <c r="F23601" s="1"/>
      <c r="G23601" s="1"/>
      <c r="H23601" s="1"/>
    </row>
    <row r="23602">
      <c r="A23602" s="1"/>
      <c r="B23602" s="1"/>
      <c r="C23602" s="1"/>
      <c r="D23602" s="8"/>
      <c r="E23602" s="1"/>
      <c r="F23602" s="1"/>
      <c r="G23602" s="1"/>
      <c r="H23602" s="1"/>
    </row>
    <row r="23603">
      <c r="A23603" s="1"/>
      <c r="B23603" s="1"/>
      <c r="C23603" s="1"/>
      <c r="D23603" s="8"/>
      <c r="E23603" s="1"/>
      <c r="F23603" s="1"/>
      <c r="G23603" s="1"/>
      <c r="H23603" s="1"/>
    </row>
    <row r="23604">
      <c r="A23604" s="1"/>
      <c r="B23604" s="1"/>
      <c r="C23604" s="1"/>
      <c r="D23604" s="8"/>
      <c r="E23604" s="1"/>
      <c r="F23604" s="1"/>
      <c r="G23604" s="1"/>
      <c r="H23604" s="1"/>
    </row>
    <row r="23605">
      <c r="A23605" s="1"/>
      <c r="B23605" s="1"/>
      <c r="C23605" s="1"/>
      <c r="D23605" s="8"/>
      <c r="E23605" s="1"/>
      <c r="F23605" s="1"/>
      <c r="G23605" s="1"/>
      <c r="H23605" s="1"/>
    </row>
    <row r="23606">
      <c r="A23606" s="1"/>
      <c r="B23606" s="1"/>
      <c r="C23606" s="1"/>
      <c r="D23606" s="8"/>
      <c r="E23606" s="1"/>
      <c r="F23606" s="1"/>
      <c r="G23606" s="1"/>
      <c r="H23606" s="1"/>
    </row>
    <row r="23607">
      <c r="A23607" s="1"/>
      <c r="B23607" s="1"/>
      <c r="C23607" s="1"/>
      <c r="D23607" s="8"/>
      <c r="E23607" s="1"/>
      <c r="F23607" s="1"/>
      <c r="G23607" s="1"/>
      <c r="H23607" s="1"/>
    </row>
    <row r="23608">
      <c r="A23608" s="1"/>
      <c r="B23608" s="1"/>
      <c r="C23608" s="1"/>
      <c r="D23608" s="8"/>
      <c r="E23608" s="1"/>
      <c r="F23608" s="1"/>
      <c r="G23608" s="1"/>
      <c r="H23608" s="1"/>
    </row>
    <row r="23609">
      <c r="A23609" s="1"/>
      <c r="B23609" s="1"/>
      <c r="C23609" s="1"/>
      <c r="D23609" s="8"/>
      <c r="E23609" s="1"/>
      <c r="F23609" s="1"/>
      <c r="G23609" s="1"/>
      <c r="H23609" s="1"/>
    </row>
    <row r="23610">
      <c r="A23610" s="1"/>
      <c r="B23610" s="1"/>
      <c r="C23610" s="1"/>
      <c r="D23610" s="8"/>
      <c r="E23610" s="1"/>
      <c r="F23610" s="1"/>
      <c r="G23610" s="1"/>
      <c r="H23610" s="1"/>
    </row>
    <row r="23611">
      <c r="A23611" s="1"/>
      <c r="B23611" s="1"/>
      <c r="C23611" s="1"/>
      <c r="D23611" s="8"/>
      <c r="E23611" s="1"/>
      <c r="F23611" s="1"/>
      <c r="G23611" s="1"/>
      <c r="H23611" s="1"/>
    </row>
    <row r="23612">
      <c r="A23612" s="1"/>
      <c r="B23612" s="1"/>
      <c r="C23612" s="1"/>
      <c r="D23612" s="8"/>
      <c r="E23612" s="1"/>
      <c r="F23612" s="1"/>
      <c r="G23612" s="1"/>
      <c r="H23612" s="1"/>
    </row>
    <row r="23613">
      <c r="A23613" s="1"/>
      <c r="B23613" s="1"/>
      <c r="C23613" s="1"/>
      <c r="D23613" s="8"/>
      <c r="E23613" s="1"/>
      <c r="F23613" s="1"/>
      <c r="G23613" s="1"/>
      <c r="H23613" s="1"/>
    </row>
    <row r="23614">
      <c r="A23614" s="1"/>
      <c r="B23614" s="1"/>
      <c r="C23614" s="1"/>
      <c r="D23614" s="8"/>
      <c r="E23614" s="1"/>
      <c r="F23614" s="1"/>
      <c r="G23614" s="1"/>
      <c r="H23614" s="1"/>
    </row>
    <row r="23615">
      <c r="A23615" s="1"/>
      <c r="B23615" s="1"/>
      <c r="C23615" s="1"/>
      <c r="D23615" s="8"/>
      <c r="E23615" s="1"/>
      <c r="F23615" s="1"/>
      <c r="G23615" s="1"/>
      <c r="H23615" s="1"/>
    </row>
    <row r="23616">
      <c r="A23616" s="1"/>
      <c r="B23616" s="1"/>
      <c r="C23616" s="1"/>
      <c r="D23616" s="8"/>
      <c r="E23616" s="1"/>
      <c r="F23616" s="1"/>
      <c r="G23616" s="1"/>
      <c r="H23616" s="1"/>
    </row>
    <row r="23617">
      <c r="A23617" s="1"/>
      <c r="B23617" s="1"/>
      <c r="C23617" s="1"/>
      <c r="D23617" s="8"/>
      <c r="E23617" s="1"/>
      <c r="F23617" s="1"/>
      <c r="G23617" s="1"/>
      <c r="H23617" s="1"/>
    </row>
    <row r="23618">
      <c r="A23618" s="1"/>
      <c r="B23618" s="1"/>
      <c r="C23618" s="1"/>
      <c r="D23618" s="8"/>
      <c r="E23618" s="1"/>
      <c r="F23618" s="1"/>
      <c r="G23618" s="1"/>
      <c r="H23618" s="1"/>
    </row>
    <row r="23619">
      <c r="A23619" s="1"/>
      <c r="B23619" s="1"/>
      <c r="C23619" s="1"/>
      <c r="D23619" s="8"/>
      <c r="E23619" s="1"/>
      <c r="F23619" s="1"/>
      <c r="G23619" s="1"/>
      <c r="H23619" s="1"/>
    </row>
    <row r="23620">
      <c r="A23620" s="1"/>
      <c r="B23620" s="1"/>
      <c r="C23620" s="1"/>
      <c r="D23620" s="8"/>
      <c r="E23620" s="1"/>
      <c r="F23620" s="1"/>
      <c r="G23620" s="1"/>
      <c r="H23620" s="1"/>
    </row>
    <row r="23621">
      <c r="A23621" s="1"/>
      <c r="B23621" s="1"/>
      <c r="C23621" s="1"/>
      <c r="D23621" s="8"/>
      <c r="E23621" s="1"/>
      <c r="F23621" s="1"/>
      <c r="G23621" s="1"/>
      <c r="H23621" s="1"/>
    </row>
    <row r="23622">
      <c r="A23622" s="1"/>
      <c r="B23622" s="1"/>
      <c r="C23622" s="1"/>
      <c r="D23622" s="8"/>
      <c r="E23622" s="1"/>
      <c r="F23622" s="1"/>
      <c r="G23622" s="1"/>
      <c r="H23622" s="1"/>
    </row>
    <row r="23623">
      <c r="A23623" s="1"/>
      <c r="B23623" s="1"/>
      <c r="C23623" s="1"/>
      <c r="D23623" s="8"/>
      <c r="E23623" s="1"/>
      <c r="F23623" s="1"/>
      <c r="G23623" s="1"/>
      <c r="H23623" s="1"/>
    </row>
    <row r="23624">
      <c r="A23624" s="1"/>
      <c r="B23624" s="1"/>
      <c r="C23624" s="1"/>
      <c r="D23624" s="8"/>
      <c r="E23624" s="1"/>
      <c r="F23624" s="1"/>
      <c r="G23624" s="1"/>
      <c r="H23624" s="1"/>
    </row>
    <row r="23625">
      <c r="A23625" s="1"/>
      <c r="B23625" s="1"/>
      <c r="C23625" s="1"/>
      <c r="D23625" s="8"/>
      <c r="E23625" s="1"/>
      <c r="F23625" s="1"/>
      <c r="G23625" s="1"/>
      <c r="H23625" s="1"/>
    </row>
    <row r="23626">
      <c r="A23626" s="1"/>
      <c r="B23626" s="1"/>
      <c r="C23626" s="1"/>
      <c r="D23626" s="8"/>
      <c r="E23626" s="1"/>
      <c r="F23626" s="1"/>
      <c r="G23626" s="1"/>
      <c r="H23626" s="1"/>
    </row>
    <row r="23627">
      <c r="A23627" s="1"/>
      <c r="B23627" s="1"/>
      <c r="C23627" s="1"/>
      <c r="D23627" s="8"/>
      <c r="E23627" s="1"/>
      <c r="F23627" s="1"/>
      <c r="G23627" s="1"/>
      <c r="H23627" s="1"/>
    </row>
    <row r="23628">
      <c r="A23628" s="1"/>
      <c r="B23628" s="1"/>
      <c r="C23628" s="1"/>
      <c r="D23628" s="8"/>
      <c r="E23628" s="1"/>
      <c r="F23628" s="1"/>
      <c r="G23628" s="1"/>
      <c r="H23628" s="1"/>
    </row>
    <row r="23629">
      <c r="A23629" s="1"/>
      <c r="B23629" s="1"/>
      <c r="C23629" s="1"/>
      <c r="D23629" s="8"/>
      <c r="E23629" s="1"/>
      <c r="F23629" s="1"/>
      <c r="G23629" s="1"/>
      <c r="H23629" s="1"/>
    </row>
    <row r="23630">
      <c r="A23630" s="1"/>
      <c r="B23630" s="1"/>
      <c r="C23630" s="1"/>
      <c r="D23630" s="8"/>
      <c r="E23630" s="1"/>
      <c r="F23630" s="1"/>
      <c r="G23630" s="1"/>
      <c r="H23630" s="1"/>
    </row>
    <row r="23631">
      <c r="A23631" s="1"/>
      <c r="B23631" s="1"/>
      <c r="C23631" s="1"/>
      <c r="D23631" s="8"/>
      <c r="E23631" s="1"/>
      <c r="F23631" s="1"/>
      <c r="G23631" s="1"/>
      <c r="H23631" s="1"/>
    </row>
    <row r="23632">
      <c r="A23632" s="1"/>
      <c r="B23632" s="1"/>
      <c r="C23632" s="1"/>
      <c r="D23632" s="8"/>
      <c r="E23632" s="1"/>
      <c r="F23632" s="1"/>
      <c r="G23632" s="1"/>
      <c r="H23632" s="1"/>
    </row>
    <row r="23633">
      <c r="A23633" s="1"/>
      <c r="B23633" s="1"/>
      <c r="C23633" s="1"/>
      <c r="D23633" s="8"/>
      <c r="E23633" s="1"/>
      <c r="F23633" s="1"/>
      <c r="G23633" s="1"/>
      <c r="H23633" s="1"/>
    </row>
    <row r="23634">
      <c r="A23634" s="1"/>
      <c r="B23634" s="1"/>
      <c r="C23634" s="1"/>
      <c r="D23634" s="8"/>
      <c r="E23634" s="1"/>
      <c r="F23634" s="1"/>
      <c r="G23634" s="1"/>
      <c r="H23634" s="1"/>
    </row>
    <row r="23635">
      <c r="A23635" s="1"/>
      <c r="B23635" s="1"/>
      <c r="C23635" s="1"/>
      <c r="D23635" s="8"/>
      <c r="E23635" s="1"/>
      <c r="F23635" s="1"/>
      <c r="G23635" s="1"/>
      <c r="H23635" s="1"/>
    </row>
    <row r="23636">
      <c r="A23636" s="1"/>
      <c r="B23636" s="1"/>
      <c r="C23636" s="1"/>
      <c r="D23636" s="8"/>
      <c r="E23636" s="1"/>
      <c r="F23636" s="1"/>
      <c r="G23636" s="1"/>
      <c r="H23636" s="1"/>
    </row>
    <row r="23637">
      <c r="A23637" s="1"/>
      <c r="B23637" s="1"/>
      <c r="C23637" s="1"/>
      <c r="D23637" s="8"/>
      <c r="E23637" s="1"/>
      <c r="F23637" s="1"/>
      <c r="G23637" s="1"/>
      <c r="H23637" s="1"/>
    </row>
    <row r="23638">
      <c r="A23638" s="1"/>
      <c r="B23638" s="1"/>
      <c r="C23638" s="1"/>
      <c r="D23638" s="8"/>
      <c r="E23638" s="1"/>
      <c r="F23638" s="1"/>
      <c r="G23638" s="1"/>
      <c r="H23638" s="1"/>
    </row>
    <row r="23639">
      <c r="A23639" s="1"/>
      <c r="B23639" s="1"/>
      <c r="C23639" s="1"/>
      <c r="D23639" s="8"/>
      <c r="E23639" s="1"/>
      <c r="F23639" s="1"/>
      <c r="G23639" s="1"/>
      <c r="H23639" s="1"/>
    </row>
    <row r="23640">
      <c r="A23640" s="1"/>
      <c r="B23640" s="1"/>
      <c r="C23640" s="1"/>
      <c r="D23640" s="8"/>
      <c r="E23640" s="1"/>
      <c r="F23640" s="1"/>
      <c r="G23640" s="1"/>
      <c r="H23640" s="1"/>
    </row>
    <row r="23641">
      <c r="A23641" s="1"/>
      <c r="B23641" s="1"/>
      <c r="C23641" s="1"/>
      <c r="D23641" s="8"/>
      <c r="E23641" s="1"/>
      <c r="F23641" s="1"/>
      <c r="G23641" s="1"/>
      <c r="H23641" s="1"/>
    </row>
    <row r="23642">
      <c r="A23642" s="1"/>
      <c r="B23642" s="1"/>
      <c r="C23642" s="1"/>
      <c r="D23642" s="8"/>
      <c r="E23642" s="1"/>
      <c r="F23642" s="1"/>
      <c r="G23642" s="1"/>
      <c r="H23642" s="1"/>
    </row>
    <row r="23643">
      <c r="A23643" s="1"/>
      <c r="B23643" s="1"/>
      <c r="C23643" s="1"/>
      <c r="D23643" s="8"/>
      <c r="E23643" s="1"/>
      <c r="F23643" s="1"/>
      <c r="G23643" s="1"/>
      <c r="H23643" s="1"/>
    </row>
    <row r="23644">
      <c r="A23644" s="1"/>
      <c r="B23644" s="1"/>
      <c r="C23644" s="1"/>
      <c r="D23644" s="8"/>
      <c r="E23644" s="1"/>
      <c r="F23644" s="1"/>
      <c r="G23644" s="1"/>
      <c r="H23644" s="1"/>
    </row>
    <row r="23645">
      <c r="A23645" s="1"/>
      <c r="B23645" s="1"/>
      <c r="C23645" s="1"/>
      <c r="D23645" s="8"/>
      <c r="E23645" s="1"/>
      <c r="F23645" s="1"/>
      <c r="G23645" s="1"/>
      <c r="H23645" s="1"/>
    </row>
    <row r="23646">
      <c r="A23646" s="1"/>
      <c r="B23646" s="1"/>
      <c r="C23646" s="1"/>
      <c r="D23646" s="8"/>
      <c r="E23646" s="1"/>
      <c r="F23646" s="1"/>
      <c r="G23646" s="1"/>
      <c r="H23646" s="1"/>
    </row>
    <row r="23647">
      <c r="A23647" s="1"/>
      <c r="B23647" s="1"/>
      <c r="C23647" s="1"/>
      <c r="D23647" s="8"/>
      <c r="E23647" s="1"/>
      <c r="F23647" s="1"/>
      <c r="G23647" s="1"/>
      <c r="H23647" s="1"/>
    </row>
    <row r="23648">
      <c r="A23648" s="1"/>
      <c r="B23648" s="1"/>
      <c r="C23648" s="1"/>
      <c r="D23648" s="8"/>
      <c r="E23648" s="1"/>
      <c r="F23648" s="1"/>
      <c r="G23648" s="1"/>
      <c r="H23648" s="1"/>
    </row>
    <row r="23649">
      <c r="A23649" s="1"/>
      <c r="B23649" s="1"/>
      <c r="C23649" s="1"/>
      <c r="D23649" s="8"/>
      <c r="E23649" s="1"/>
      <c r="F23649" s="1"/>
      <c r="G23649" s="1"/>
      <c r="H23649" s="1"/>
    </row>
    <row r="23650">
      <c r="A23650" s="1"/>
      <c r="B23650" s="1"/>
      <c r="C23650" s="1"/>
      <c r="D23650" s="8"/>
      <c r="E23650" s="1"/>
      <c r="F23650" s="1"/>
      <c r="G23650" s="1"/>
      <c r="H23650" s="1"/>
    </row>
    <row r="23651">
      <c r="A23651" s="1"/>
      <c r="B23651" s="1"/>
      <c r="C23651" s="1"/>
      <c r="D23651" s="8"/>
      <c r="E23651" s="1"/>
      <c r="F23651" s="1"/>
      <c r="G23651" s="1"/>
      <c r="H23651" s="1"/>
    </row>
    <row r="23652">
      <c r="A23652" s="1"/>
      <c r="B23652" s="1"/>
      <c r="C23652" s="1"/>
      <c r="D23652" s="8"/>
      <c r="E23652" s="1"/>
      <c r="F23652" s="1"/>
      <c r="G23652" s="1"/>
      <c r="H23652" s="1"/>
    </row>
    <row r="23653">
      <c r="A23653" s="1"/>
      <c r="B23653" s="1"/>
      <c r="C23653" s="1"/>
      <c r="D23653" s="8"/>
      <c r="E23653" s="1"/>
      <c r="F23653" s="1"/>
      <c r="G23653" s="1"/>
      <c r="H23653" s="1"/>
    </row>
    <row r="23654">
      <c r="A23654" s="1"/>
      <c r="B23654" s="1"/>
      <c r="C23654" s="1"/>
      <c r="D23654" s="8"/>
      <c r="E23654" s="1"/>
      <c r="F23654" s="1"/>
      <c r="G23654" s="1"/>
      <c r="H23654" s="1"/>
    </row>
    <row r="23655">
      <c r="A23655" s="1"/>
      <c r="B23655" s="1"/>
      <c r="C23655" s="1"/>
      <c r="D23655" s="8"/>
      <c r="E23655" s="1"/>
      <c r="F23655" s="1"/>
      <c r="G23655" s="1"/>
      <c r="H23655" s="1"/>
    </row>
    <row r="23656">
      <c r="A23656" s="1"/>
      <c r="B23656" s="1"/>
      <c r="C23656" s="1"/>
      <c r="D23656" s="8"/>
      <c r="E23656" s="1"/>
      <c r="F23656" s="1"/>
      <c r="G23656" s="1"/>
      <c r="H23656" s="1"/>
    </row>
    <row r="23657">
      <c r="A23657" s="1"/>
      <c r="B23657" s="1"/>
      <c r="C23657" s="1"/>
      <c r="D23657" s="8"/>
      <c r="E23657" s="1"/>
      <c r="F23657" s="1"/>
      <c r="G23657" s="1"/>
      <c r="H23657" s="1"/>
    </row>
    <row r="23658">
      <c r="A23658" s="1"/>
      <c r="B23658" s="1"/>
      <c r="C23658" s="1"/>
      <c r="D23658" s="8"/>
      <c r="E23658" s="1"/>
      <c r="F23658" s="1"/>
      <c r="G23658" s="1"/>
      <c r="H23658" s="1"/>
    </row>
    <row r="23659">
      <c r="A23659" s="1"/>
      <c r="B23659" s="1"/>
      <c r="C23659" s="1"/>
      <c r="D23659" s="8"/>
      <c r="E23659" s="1"/>
      <c r="F23659" s="1"/>
      <c r="G23659" s="1"/>
      <c r="H23659" s="1"/>
    </row>
    <row r="23660">
      <c r="A23660" s="1"/>
      <c r="B23660" s="1"/>
      <c r="C23660" s="1"/>
      <c r="D23660" s="8"/>
      <c r="E23660" s="1"/>
      <c r="F23660" s="1"/>
      <c r="G23660" s="1"/>
      <c r="H23660" s="1"/>
    </row>
    <row r="23661">
      <c r="A23661" s="1"/>
      <c r="B23661" s="1"/>
      <c r="C23661" s="1"/>
      <c r="D23661" s="8"/>
      <c r="E23661" s="1"/>
      <c r="F23661" s="1"/>
      <c r="G23661" s="1"/>
      <c r="H23661" s="1"/>
    </row>
    <row r="23662">
      <c r="A23662" s="1"/>
      <c r="B23662" s="1"/>
      <c r="C23662" s="1"/>
      <c r="D23662" s="8"/>
      <c r="E23662" s="1"/>
      <c r="F23662" s="1"/>
      <c r="G23662" s="1"/>
      <c r="H23662" s="1"/>
    </row>
    <row r="23663">
      <c r="A23663" s="1"/>
      <c r="B23663" s="1"/>
      <c r="C23663" s="1"/>
      <c r="D23663" s="8"/>
      <c r="E23663" s="1"/>
      <c r="F23663" s="1"/>
      <c r="G23663" s="1"/>
      <c r="H23663" s="1"/>
    </row>
    <row r="23664">
      <c r="A23664" s="1"/>
      <c r="B23664" s="1"/>
      <c r="C23664" s="1"/>
      <c r="D23664" s="8"/>
      <c r="E23664" s="1"/>
      <c r="F23664" s="1"/>
      <c r="G23664" s="1"/>
      <c r="H23664" s="1"/>
    </row>
    <row r="23665">
      <c r="A23665" s="1"/>
      <c r="B23665" s="1"/>
      <c r="C23665" s="1"/>
      <c r="D23665" s="8"/>
      <c r="E23665" s="1"/>
      <c r="F23665" s="1"/>
      <c r="G23665" s="1"/>
      <c r="H23665" s="1"/>
    </row>
    <row r="23666">
      <c r="A23666" s="1"/>
      <c r="B23666" s="1"/>
      <c r="C23666" s="1"/>
      <c r="D23666" s="8"/>
      <c r="E23666" s="1"/>
      <c r="F23666" s="1"/>
      <c r="G23666" s="1"/>
      <c r="H23666" s="1"/>
    </row>
    <row r="23667">
      <c r="A23667" s="1"/>
      <c r="B23667" s="1"/>
      <c r="C23667" s="1"/>
      <c r="D23667" s="8"/>
      <c r="E23667" s="1"/>
      <c r="F23667" s="1"/>
      <c r="G23667" s="1"/>
      <c r="H23667" s="1"/>
    </row>
    <row r="23668">
      <c r="A23668" s="1"/>
      <c r="B23668" s="1"/>
      <c r="C23668" s="1"/>
      <c r="D23668" s="8"/>
      <c r="E23668" s="1"/>
      <c r="F23668" s="1"/>
      <c r="G23668" s="1"/>
      <c r="H23668" s="1"/>
    </row>
    <row r="23669">
      <c r="A23669" s="1"/>
      <c r="B23669" s="1"/>
      <c r="C23669" s="1"/>
      <c r="D23669" s="8"/>
      <c r="E23669" s="1"/>
      <c r="F23669" s="1"/>
      <c r="G23669" s="1"/>
      <c r="H23669" s="1"/>
    </row>
    <row r="23670">
      <c r="A23670" s="1"/>
      <c r="B23670" s="1"/>
      <c r="C23670" s="1"/>
      <c r="D23670" s="8"/>
      <c r="E23670" s="1"/>
      <c r="F23670" s="1"/>
      <c r="G23670" s="1"/>
      <c r="H23670" s="1"/>
    </row>
    <row r="23671">
      <c r="A23671" s="1"/>
      <c r="B23671" s="1"/>
      <c r="C23671" s="1"/>
      <c r="D23671" s="8"/>
      <c r="E23671" s="1"/>
      <c r="F23671" s="1"/>
      <c r="G23671" s="1"/>
      <c r="H23671" s="1"/>
    </row>
    <row r="23672">
      <c r="A23672" s="1"/>
      <c r="B23672" s="1"/>
      <c r="C23672" s="1"/>
      <c r="D23672" s="8"/>
      <c r="E23672" s="1"/>
      <c r="F23672" s="1"/>
      <c r="G23672" s="1"/>
      <c r="H23672" s="1"/>
    </row>
    <row r="23673">
      <c r="A23673" s="1"/>
      <c r="B23673" s="1"/>
      <c r="C23673" s="1"/>
      <c r="D23673" s="8"/>
      <c r="E23673" s="1"/>
      <c r="F23673" s="1"/>
      <c r="G23673" s="1"/>
      <c r="H23673" s="1"/>
    </row>
    <row r="23674">
      <c r="A23674" s="1"/>
      <c r="B23674" s="1"/>
      <c r="C23674" s="1"/>
      <c r="D23674" s="8"/>
      <c r="E23674" s="1"/>
      <c r="F23674" s="1"/>
      <c r="G23674" s="1"/>
      <c r="H23674" s="1"/>
    </row>
    <row r="23675">
      <c r="A23675" s="1"/>
      <c r="B23675" s="1"/>
      <c r="C23675" s="1"/>
      <c r="D23675" s="8"/>
      <c r="E23675" s="1"/>
      <c r="F23675" s="1"/>
      <c r="G23675" s="1"/>
      <c r="H23675" s="1"/>
    </row>
    <row r="23676">
      <c r="A23676" s="1"/>
      <c r="B23676" s="1"/>
      <c r="C23676" s="1"/>
      <c r="D23676" s="8"/>
      <c r="E23676" s="1"/>
      <c r="F23676" s="1"/>
      <c r="G23676" s="1"/>
      <c r="H23676" s="1"/>
    </row>
    <row r="23677">
      <c r="A23677" s="1"/>
      <c r="B23677" s="1"/>
      <c r="C23677" s="1"/>
      <c r="D23677" s="8"/>
      <c r="E23677" s="1"/>
      <c r="F23677" s="1"/>
      <c r="G23677" s="1"/>
      <c r="H23677" s="1"/>
    </row>
    <row r="23678">
      <c r="A23678" s="1"/>
      <c r="B23678" s="1"/>
      <c r="C23678" s="1"/>
      <c r="D23678" s="8"/>
      <c r="E23678" s="1"/>
      <c r="F23678" s="1"/>
      <c r="G23678" s="1"/>
      <c r="H23678" s="1"/>
    </row>
    <row r="23679">
      <c r="A23679" s="1"/>
      <c r="B23679" s="1"/>
      <c r="C23679" s="1"/>
      <c r="D23679" s="8"/>
      <c r="E23679" s="1"/>
      <c r="F23679" s="1"/>
      <c r="G23679" s="1"/>
      <c r="H23679" s="1"/>
    </row>
    <row r="23680">
      <c r="A23680" s="1"/>
      <c r="B23680" s="1"/>
      <c r="C23680" s="1"/>
      <c r="D23680" s="8"/>
      <c r="E23680" s="1"/>
      <c r="F23680" s="1"/>
      <c r="G23680" s="1"/>
      <c r="H23680" s="1"/>
    </row>
    <row r="23681">
      <c r="A23681" s="1"/>
      <c r="B23681" s="1"/>
      <c r="C23681" s="1"/>
      <c r="D23681" s="8"/>
      <c r="E23681" s="1"/>
      <c r="F23681" s="1"/>
      <c r="G23681" s="1"/>
      <c r="H23681" s="1"/>
    </row>
    <row r="23682">
      <c r="A23682" s="1"/>
      <c r="B23682" s="1"/>
      <c r="C23682" s="1"/>
      <c r="D23682" s="8"/>
      <c r="E23682" s="1"/>
      <c r="F23682" s="1"/>
      <c r="G23682" s="1"/>
      <c r="H23682" s="1"/>
    </row>
    <row r="23683">
      <c r="A23683" s="1"/>
      <c r="B23683" s="1"/>
      <c r="C23683" s="1"/>
      <c r="D23683" s="8"/>
      <c r="E23683" s="1"/>
      <c r="F23683" s="1"/>
      <c r="G23683" s="1"/>
      <c r="H23683" s="1"/>
    </row>
    <row r="23684">
      <c r="A23684" s="1"/>
      <c r="B23684" s="1"/>
      <c r="C23684" s="1"/>
      <c r="D23684" s="8"/>
      <c r="E23684" s="1"/>
      <c r="F23684" s="1"/>
      <c r="G23684" s="1"/>
      <c r="H23684" s="1"/>
    </row>
    <row r="23685">
      <c r="A23685" s="1"/>
      <c r="B23685" s="1"/>
      <c r="C23685" s="1"/>
      <c r="D23685" s="8"/>
      <c r="E23685" s="1"/>
      <c r="F23685" s="1"/>
      <c r="G23685" s="1"/>
      <c r="H23685" s="1"/>
    </row>
    <row r="23686">
      <c r="A23686" s="1"/>
      <c r="B23686" s="1"/>
      <c r="C23686" s="1"/>
      <c r="D23686" s="8"/>
      <c r="E23686" s="1"/>
      <c r="F23686" s="1"/>
      <c r="G23686" s="1"/>
      <c r="H23686" s="1"/>
    </row>
    <row r="23687">
      <c r="A23687" s="1"/>
      <c r="B23687" s="1"/>
      <c r="C23687" s="1"/>
      <c r="D23687" s="8"/>
      <c r="E23687" s="1"/>
      <c r="F23687" s="1"/>
      <c r="G23687" s="1"/>
      <c r="H23687" s="1"/>
    </row>
    <row r="23688">
      <c r="A23688" s="1"/>
      <c r="B23688" s="1"/>
      <c r="C23688" s="1"/>
      <c r="D23688" s="8"/>
      <c r="E23688" s="1"/>
      <c r="F23688" s="1"/>
      <c r="G23688" s="1"/>
      <c r="H23688" s="1"/>
    </row>
    <row r="23689">
      <c r="A23689" s="1"/>
      <c r="B23689" s="1"/>
      <c r="C23689" s="1"/>
      <c r="D23689" s="8"/>
      <c r="E23689" s="1"/>
      <c r="F23689" s="1"/>
      <c r="G23689" s="1"/>
      <c r="H23689" s="1"/>
    </row>
    <row r="23690">
      <c r="A23690" s="1"/>
      <c r="B23690" s="1"/>
      <c r="C23690" s="1"/>
      <c r="D23690" s="8"/>
      <c r="E23690" s="1"/>
      <c r="F23690" s="1"/>
      <c r="G23690" s="1"/>
      <c r="H23690" s="1"/>
    </row>
    <row r="23691">
      <c r="A23691" s="1"/>
      <c r="B23691" s="1"/>
      <c r="C23691" s="1"/>
      <c r="D23691" s="8"/>
      <c r="E23691" s="1"/>
      <c r="F23691" s="1"/>
      <c r="G23691" s="1"/>
      <c r="H23691" s="1"/>
    </row>
    <row r="23692">
      <c r="A23692" s="1"/>
      <c r="B23692" s="1"/>
      <c r="C23692" s="1"/>
      <c r="D23692" s="8"/>
      <c r="E23692" s="1"/>
      <c r="F23692" s="1"/>
      <c r="G23692" s="1"/>
      <c r="H23692" s="1"/>
    </row>
    <row r="23693">
      <c r="A23693" s="1"/>
      <c r="B23693" s="1"/>
      <c r="C23693" s="1"/>
      <c r="D23693" s="8"/>
      <c r="E23693" s="1"/>
      <c r="F23693" s="1"/>
      <c r="G23693" s="1"/>
      <c r="H23693" s="1"/>
    </row>
    <row r="23694">
      <c r="A23694" s="1"/>
      <c r="B23694" s="1"/>
      <c r="C23694" s="1"/>
      <c r="D23694" s="8"/>
      <c r="E23694" s="1"/>
      <c r="F23694" s="1"/>
      <c r="G23694" s="1"/>
      <c r="H23694" s="1"/>
    </row>
    <row r="23695">
      <c r="A23695" s="1"/>
      <c r="B23695" s="1"/>
      <c r="C23695" s="1"/>
      <c r="D23695" s="8"/>
      <c r="E23695" s="1"/>
      <c r="F23695" s="1"/>
      <c r="G23695" s="1"/>
      <c r="H23695" s="1"/>
    </row>
    <row r="23696">
      <c r="A23696" s="1"/>
      <c r="B23696" s="1"/>
      <c r="C23696" s="1"/>
      <c r="D23696" s="8"/>
      <c r="E23696" s="1"/>
      <c r="F23696" s="1"/>
      <c r="G23696" s="1"/>
      <c r="H23696" s="1"/>
    </row>
    <row r="23697">
      <c r="A23697" s="1"/>
      <c r="B23697" s="1"/>
      <c r="C23697" s="1"/>
      <c r="D23697" s="8"/>
      <c r="E23697" s="1"/>
      <c r="F23697" s="1"/>
      <c r="G23697" s="1"/>
      <c r="H23697" s="1"/>
    </row>
    <row r="23698">
      <c r="A23698" s="1"/>
      <c r="B23698" s="1"/>
      <c r="C23698" s="1"/>
      <c r="D23698" s="8"/>
      <c r="E23698" s="1"/>
      <c r="F23698" s="1"/>
      <c r="G23698" s="1"/>
      <c r="H23698" s="1"/>
    </row>
    <row r="23699">
      <c r="A23699" s="1"/>
      <c r="B23699" s="1"/>
      <c r="C23699" s="1"/>
      <c r="D23699" s="8"/>
      <c r="E23699" s="1"/>
      <c r="F23699" s="1"/>
      <c r="G23699" s="1"/>
      <c r="H23699" s="1"/>
    </row>
    <row r="23700">
      <c r="A23700" s="1"/>
      <c r="B23700" s="1"/>
      <c r="C23700" s="1"/>
      <c r="D23700" s="8"/>
      <c r="E23700" s="1"/>
      <c r="F23700" s="1"/>
      <c r="G23700" s="1"/>
      <c r="H23700" s="1"/>
    </row>
    <row r="23701">
      <c r="A23701" s="1"/>
      <c r="B23701" s="1"/>
      <c r="C23701" s="1"/>
      <c r="D23701" s="8"/>
      <c r="E23701" s="1"/>
      <c r="F23701" s="1"/>
      <c r="G23701" s="1"/>
      <c r="H23701" s="1"/>
    </row>
    <row r="23702">
      <c r="A23702" s="1"/>
      <c r="B23702" s="1"/>
      <c r="C23702" s="1"/>
      <c r="D23702" s="8"/>
      <c r="E23702" s="1"/>
      <c r="F23702" s="1"/>
      <c r="G23702" s="1"/>
      <c r="H23702" s="1"/>
    </row>
    <row r="23703">
      <c r="A23703" s="1"/>
      <c r="B23703" s="1"/>
      <c r="C23703" s="1"/>
      <c r="D23703" s="8"/>
      <c r="E23703" s="1"/>
      <c r="F23703" s="1"/>
      <c r="G23703" s="1"/>
      <c r="H23703" s="1"/>
    </row>
    <row r="23704">
      <c r="A23704" s="1"/>
      <c r="B23704" s="1"/>
      <c r="C23704" s="1"/>
      <c r="D23704" s="8"/>
      <c r="E23704" s="1"/>
      <c r="F23704" s="1"/>
      <c r="G23704" s="1"/>
      <c r="H23704" s="1"/>
    </row>
    <row r="23705">
      <c r="A23705" s="1"/>
      <c r="B23705" s="1"/>
      <c r="C23705" s="1"/>
      <c r="D23705" s="8"/>
      <c r="E23705" s="1"/>
      <c r="F23705" s="1"/>
      <c r="G23705" s="1"/>
      <c r="H23705" s="1"/>
    </row>
    <row r="23706">
      <c r="A23706" s="1"/>
      <c r="B23706" s="1"/>
      <c r="C23706" s="1"/>
      <c r="D23706" s="8"/>
      <c r="E23706" s="1"/>
      <c r="F23706" s="1"/>
      <c r="G23706" s="1"/>
      <c r="H23706" s="1"/>
    </row>
    <row r="23707">
      <c r="A23707" s="1"/>
      <c r="B23707" s="1"/>
      <c r="C23707" s="1"/>
      <c r="D23707" s="8"/>
      <c r="E23707" s="1"/>
      <c r="F23707" s="1"/>
      <c r="G23707" s="1"/>
      <c r="H23707" s="1"/>
    </row>
    <row r="23708">
      <c r="A23708" s="1"/>
      <c r="B23708" s="1"/>
      <c r="C23708" s="1"/>
      <c r="D23708" s="8"/>
      <c r="E23708" s="1"/>
      <c r="F23708" s="1"/>
      <c r="G23708" s="1"/>
      <c r="H23708" s="1"/>
    </row>
    <row r="23709">
      <c r="A23709" s="1"/>
      <c r="B23709" s="1"/>
      <c r="C23709" s="1"/>
      <c r="D23709" s="8"/>
      <c r="E23709" s="1"/>
      <c r="F23709" s="1"/>
      <c r="G23709" s="1"/>
      <c r="H23709" s="1"/>
    </row>
    <row r="23710">
      <c r="A23710" s="1"/>
      <c r="B23710" s="1"/>
      <c r="C23710" s="1"/>
      <c r="D23710" s="8"/>
      <c r="E23710" s="1"/>
      <c r="F23710" s="1"/>
      <c r="G23710" s="1"/>
      <c r="H23710" s="1"/>
    </row>
    <row r="23711">
      <c r="A23711" s="1"/>
      <c r="B23711" s="1"/>
      <c r="C23711" s="1"/>
      <c r="D23711" s="8"/>
      <c r="E23711" s="1"/>
      <c r="F23711" s="1"/>
      <c r="G23711" s="1"/>
      <c r="H23711" s="1"/>
    </row>
    <row r="23712">
      <c r="A23712" s="1"/>
      <c r="B23712" s="1"/>
      <c r="C23712" s="1"/>
      <c r="D23712" s="8"/>
      <c r="E23712" s="1"/>
      <c r="F23712" s="1"/>
      <c r="G23712" s="1"/>
      <c r="H23712" s="1"/>
    </row>
    <row r="23713">
      <c r="A23713" s="1"/>
      <c r="B23713" s="1"/>
      <c r="C23713" s="1"/>
      <c r="D23713" s="8"/>
      <c r="E23713" s="1"/>
      <c r="F23713" s="1"/>
      <c r="G23713" s="1"/>
      <c r="H23713" s="1"/>
    </row>
    <row r="23714">
      <c r="A23714" s="1"/>
      <c r="B23714" s="1"/>
      <c r="C23714" s="1"/>
      <c r="D23714" s="8"/>
      <c r="E23714" s="1"/>
      <c r="F23714" s="1"/>
      <c r="G23714" s="1"/>
      <c r="H23714" s="1"/>
    </row>
    <row r="23715">
      <c r="A23715" s="1"/>
      <c r="B23715" s="1"/>
      <c r="C23715" s="1"/>
      <c r="D23715" s="8"/>
      <c r="E23715" s="1"/>
      <c r="F23715" s="1"/>
      <c r="G23715" s="1"/>
      <c r="H23715" s="1"/>
    </row>
    <row r="23716">
      <c r="A23716" s="1"/>
      <c r="B23716" s="1"/>
      <c r="C23716" s="1"/>
      <c r="D23716" s="8"/>
      <c r="E23716" s="1"/>
      <c r="F23716" s="1"/>
      <c r="G23716" s="1"/>
      <c r="H23716" s="1"/>
    </row>
    <row r="23717">
      <c r="A23717" s="1"/>
      <c r="B23717" s="1"/>
      <c r="C23717" s="1"/>
      <c r="D23717" s="8"/>
      <c r="E23717" s="1"/>
      <c r="F23717" s="1"/>
      <c r="G23717" s="1"/>
      <c r="H23717" s="1"/>
    </row>
    <row r="23718">
      <c r="A23718" s="1"/>
      <c r="B23718" s="1"/>
      <c r="C23718" s="1"/>
      <c r="D23718" s="8"/>
      <c r="E23718" s="1"/>
      <c r="F23718" s="1"/>
      <c r="G23718" s="1"/>
      <c r="H23718" s="1"/>
    </row>
    <row r="23719">
      <c r="A23719" s="1"/>
      <c r="B23719" s="1"/>
      <c r="C23719" s="1"/>
      <c r="D23719" s="8"/>
      <c r="E23719" s="1"/>
      <c r="F23719" s="1"/>
      <c r="G23719" s="1"/>
      <c r="H23719" s="1"/>
    </row>
    <row r="23720">
      <c r="A23720" s="1"/>
      <c r="B23720" s="1"/>
      <c r="C23720" s="1"/>
      <c r="D23720" s="8"/>
      <c r="E23720" s="1"/>
      <c r="F23720" s="1"/>
      <c r="G23720" s="1"/>
      <c r="H23720" s="1"/>
    </row>
    <row r="23721">
      <c r="A23721" s="1"/>
      <c r="B23721" s="1"/>
      <c r="C23721" s="1"/>
      <c r="D23721" s="8"/>
      <c r="E23721" s="1"/>
      <c r="F23721" s="1"/>
      <c r="G23721" s="1"/>
      <c r="H23721" s="1"/>
    </row>
    <row r="23722">
      <c r="A23722" s="1"/>
      <c r="B23722" s="1"/>
      <c r="C23722" s="1"/>
      <c r="D23722" s="8"/>
      <c r="E23722" s="1"/>
      <c r="F23722" s="1"/>
      <c r="G23722" s="1"/>
      <c r="H23722" s="1"/>
    </row>
    <row r="23723">
      <c r="A23723" s="1"/>
      <c r="B23723" s="1"/>
      <c r="C23723" s="1"/>
      <c r="D23723" s="8"/>
      <c r="E23723" s="1"/>
      <c r="F23723" s="1"/>
      <c r="G23723" s="1"/>
      <c r="H23723" s="1"/>
    </row>
    <row r="23724">
      <c r="A23724" s="1"/>
      <c r="B23724" s="1"/>
      <c r="C23724" s="1"/>
      <c r="D23724" s="8"/>
      <c r="E23724" s="1"/>
      <c r="F23724" s="1"/>
      <c r="G23724" s="1"/>
      <c r="H23724" s="1"/>
    </row>
    <row r="23725">
      <c r="A23725" s="1"/>
      <c r="B23725" s="1"/>
      <c r="C23725" s="1"/>
      <c r="D23725" s="8"/>
      <c r="E23725" s="1"/>
      <c r="F23725" s="1"/>
      <c r="G23725" s="1"/>
      <c r="H23725" s="1"/>
    </row>
    <row r="23726">
      <c r="A23726" s="1"/>
      <c r="B23726" s="1"/>
      <c r="C23726" s="1"/>
      <c r="D23726" s="8"/>
      <c r="E23726" s="1"/>
      <c r="F23726" s="1"/>
      <c r="G23726" s="1"/>
      <c r="H23726" s="1"/>
    </row>
    <row r="23727">
      <c r="A23727" s="1"/>
      <c r="B23727" s="1"/>
      <c r="C23727" s="1"/>
      <c r="D23727" s="8"/>
      <c r="E23727" s="1"/>
      <c r="F23727" s="1"/>
      <c r="G23727" s="1"/>
      <c r="H23727" s="1"/>
    </row>
    <row r="23728">
      <c r="A23728" s="1"/>
      <c r="B23728" s="1"/>
      <c r="C23728" s="1"/>
      <c r="D23728" s="8"/>
      <c r="E23728" s="1"/>
      <c r="F23728" s="1"/>
      <c r="G23728" s="1"/>
      <c r="H23728" s="1"/>
    </row>
    <row r="23729">
      <c r="A23729" s="1"/>
      <c r="B23729" s="1"/>
      <c r="C23729" s="1"/>
      <c r="D23729" s="8"/>
      <c r="E23729" s="1"/>
      <c r="F23729" s="1"/>
      <c r="G23729" s="1"/>
      <c r="H23729" s="1"/>
    </row>
    <row r="23730">
      <c r="A23730" s="1"/>
      <c r="B23730" s="1"/>
      <c r="C23730" s="1"/>
      <c r="D23730" s="8"/>
      <c r="E23730" s="1"/>
      <c r="F23730" s="1"/>
      <c r="G23730" s="1"/>
      <c r="H23730" s="1"/>
    </row>
    <row r="23731">
      <c r="A23731" s="1"/>
      <c r="B23731" s="1"/>
      <c r="C23731" s="1"/>
      <c r="D23731" s="8"/>
      <c r="E23731" s="1"/>
      <c r="F23731" s="1"/>
      <c r="G23731" s="1"/>
      <c r="H23731" s="1"/>
    </row>
    <row r="23732">
      <c r="A23732" s="1"/>
      <c r="B23732" s="1"/>
      <c r="C23732" s="1"/>
      <c r="D23732" s="8"/>
      <c r="E23732" s="1"/>
      <c r="F23732" s="1"/>
      <c r="G23732" s="1"/>
      <c r="H23732" s="1"/>
    </row>
    <row r="23733">
      <c r="A23733" s="1"/>
      <c r="B23733" s="1"/>
      <c r="C23733" s="1"/>
      <c r="D23733" s="8"/>
      <c r="E23733" s="1"/>
      <c r="F23733" s="1"/>
      <c r="G23733" s="1"/>
      <c r="H23733" s="1"/>
    </row>
    <row r="23734">
      <c r="A23734" s="1"/>
      <c r="B23734" s="1"/>
      <c r="C23734" s="1"/>
      <c r="D23734" s="8"/>
      <c r="E23734" s="1"/>
      <c r="F23734" s="1"/>
      <c r="G23734" s="1"/>
      <c r="H23734" s="1"/>
    </row>
    <row r="23735">
      <c r="A23735" s="1"/>
      <c r="B23735" s="1"/>
      <c r="C23735" s="1"/>
      <c r="D23735" s="8"/>
      <c r="E23735" s="1"/>
      <c r="F23735" s="1"/>
      <c r="G23735" s="1"/>
      <c r="H23735" s="1"/>
    </row>
    <row r="23736">
      <c r="A23736" s="1"/>
      <c r="B23736" s="1"/>
      <c r="C23736" s="1"/>
      <c r="D23736" s="8"/>
      <c r="E23736" s="1"/>
      <c r="F23736" s="1"/>
      <c r="G23736" s="1"/>
      <c r="H23736" s="1"/>
    </row>
    <row r="23737">
      <c r="A23737" s="1"/>
      <c r="B23737" s="1"/>
      <c r="C23737" s="1"/>
      <c r="D23737" s="8"/>
      <c r="E23737" s="1"/>
      <c r="F23737" s="1"/>
      <c r="G23737" s="1"/>
      <c r="H23737" s="1"/>
    </row>
    <row r="23738">
      <c r="A23738" s="1"/>
      <c r="B23738" s="1"/>
      <c r="C23738" s="1"/>
      <c r="D23738" s="8"/>
      <c r="E23738" s="1"/>
      <c r="F23738" s="1"/>
      <c r="G23738" s="1"/>
      <c r="H23738" s="1"/>
    </row>
    <row r="23739">
      <c r="A23739" s="1"/>
      <c r="B23739" s="1"/>
      <c r="C23739" s="1"/>
      <c r="D23739" s="8"/>
      <c r="E23739" s="1"/>
      <c r="F23739" s="1"/>
      <c r="G23739" s="1"/>
      <c r="H23739" s="1"/>
    </row>
    <row r="23740">
      <c r="A23740" s="1"/>
      <c r="B23740" s="1"/>
      <c r="C23740" s="1"/>
      <c r="D23740" s="8"/>
      <c r="E23740" s="1"/>
      <c r="F23740" s="1"/>
      <c r="G23740" s="1"/>
      <c r="H23740" s="1"/>
    </row>
    <row r="23741">
      <c r="A23741" s="1"/>
      <c r="B23741" s="1"/>
      <c r="C23741" s="1"/>
      <c r="D23741" s="8"/>
      <c r="E23741" s="1"/>
      <c r="F23741" s="1"/>
      <c r="G23741" s="1"/>
      <c r="H23741" s="1"/>
    </row>
    <row r="23742">
      <c r="A23742" s="1"/>
      <c r="B23742" s="1"/>
      <c r="C23742" s="1"/>
      <c r="D23742" s="8"/>
      <c r="E23742" s="1"/>
      <c r="F23742" s="1"/>
      <c r="G23742" s="1"/>
      <c r="H23742" s="1"/>
    </row>
    <row r="23743">
      <c r="A23743" s="1"/>
      <c r="B23743" s="1"/>
      <c r="C23743" s="1"/>
      <c r="D23743" s="8"/>
      <c r="E23743" s="1"/>
      <c r="F23743" s="1"/>
      <c r="G23743" s="1"/>
      <c r="H23743" s="1"/>
    </row>
    <row r="23744">
      <c r="A23744" s="1"/>
      <c r="B23744" s="1"/>
      <c r="C23744" s="1"/>
      <c r="D23744" s="8"/>
      <c r="E23744" s="1"/>
      <c r="F23744" s="1"/>
      <c r="G23744" s="1"/>
      <c r="H23744" s="1"/>
    </row>
    <row r="23745">
      <c r="A23745" s="1"/>
      <c r="B23745" s="1"/>
      <c r="C23745" s="1"/>
      <c r="D23745" s="8"/>
      <c r="E23745" s="1"/>
      <c r="F23745" s="1"/>
      <c r="G23745" s="1"/>
      <c r="H23745" s="1"/>
    </row>
    <row r="23746">
      <c r="A23746" s="1"/>
      <c r="B23746" s="1"/>
      <c r="C23746" s="1"/>
      <c r="D23746" s="8"/>
      <c r="E23746" s="1"/>
      <c r="F23746" s="1"/>
      <c r="G23746" s="1"/>
      <c r="H23746" s="1"/>
    </row>
    <row r="23747">
      <c r="A23747" s="1"/>
      <c r="B23747" s="1"/>
      <c r="C23747" s="1"/>
      <c r="D23747" s="8"/>
      <c r="E23747" s="1"/>
      <c r="F23747" s="1"/>
      <c r="G23747" s="1"/>
      <c r="H23747" s="1"/>
    </row>
    <row r="23748">
      <c r="A23748" s="1"/>
      <c r="B23748" s="1"/>
      <c r="C23748" s="1"/>
      <c r="D23748" s="8"/>
      <c r="E23748" s="1"/>
      <c r="F23748" s="1"/>
      <c r="G23748" s="1"/>
      <c r="H23748" s="1"/>
    </row>
    <row r="23749">
      <c r="A23749" s="1"/>
      <c r="B23749" s="1"/>
      <c r="C23749" s="1"/>
      <c r="D23749" s="8"/>
      <c r="E23749" s="1"/>
      <c r="F23749" s="1"/>
      <c r="G23749" s="1"/>
      <c r="H23749" s="1"/>
    </row>
    <row r="23750">
      <c r="A23750" s="1"/>
      <c r="B23750" s="1"/>
      <c r="C23750" s="1"/>
      <c r="D23750" s="8"/>
      <c r="E23750" s="1"/>
      <c r="F23750" s="1"/>
      <c r="G23750" s="1"/>
      <c r="H23750" s="1"/>
    </row>
    <row r="23751">
      <c r="A23751" s="1"/>
      <c r="B23751" s="1"/>
      <c r="C23751" s="1"/>
      <c r="D23751" s="8"/>
      <c r="E23751" s="1"/>
      <c r="F23751" s="1"/>
      <c r="G23751" s="1"/>
      <c r="H23751" s="1"/>
    </row>
    <row r="23752">
      <c r="A23752" s="1"/>
      <c r="B23752" s="1"/>
      <c r="C23752" s="1"/>
      <c r="D23752" s="8"/>
      <c r="E23752" s="1"/>
      <c r="F23752" s="1"/>
      <c r="G23752" s="1"/>
      <c r="H23752" s="1"/>
    </row>
    <row r="23753">
      <c r="A23753" s="1"/>
      <c r="B23753" s="1"/>
      <c r="C23753" s="1"/>
      <c r="D23753" s="8"/>
      <c r="E23753" s="1"/>
      <c r="F23753" s="1"/>
      <c r="G23753" s="1"/>
      <c r="H23753" s="1"/>
    </row>
    <row r="23754">
      <c r="A23754" s="1"/>
      <c r="B23754" s="1"/>
      <c r="C23754" s="1"/>
      <c r="D23754" s="8"/>
      <c r="E23754" s="1"/>
      <c r="F23754" s="1"/>
      <c r="G23754" s="1"/>
      <c r="H23754" s="1"/>
    </row>
    <row r="23755">
      <c r="A23755" s="1"/>
      <c r="B23755" s="1"/>
      <c r="C23755" s="1"/>
      <c r="D23755" s="8"/>
      <c r="E23755" s="1"/>
      <c r="F23755" s="1"/>
      <c r="G23755" s="1"/>
      <c r="H23755" s="1"/>
    </row>
    <row r="23756">
      <c r="A23756" s="1"/>
      <c r="B23756" s="1"/>
      <c r="C23756" s="1"/>
      <c r="D23756" s="8"/>
      <c r="E23756" s="1"/>
      <c r="F23756" s="1"/>
      <c r="G23756" s="1"/>
      <c r="H23756" s="1"/>
    </row>
    <row r="23757">
      <c r="A23757" s="1"/>
      <c r="B23757" s="1"/>
      <c r="C23757" s="1"/>
      <c r="D23757" s="8"/>
      <c r="E23757" s="1"/>
      <c r="F23757" s="1"/>
      <c r="G23757" s="1"/>
      <c r="H23757" s="1"/>
    </row>
    <row r="23758">
      <c r="A23758" s="1"/>
      <c r="B23758" s="1"/>
      <c r="C23758" s="1"/>
      <c r="D23758" s="8"/>
      <c r="E23758" s="1"/>
      <c r="F23758" s="1"/>
      <c r="G23758" s="1"/>
      <c r="H23758" s="1"/>
    </row>
    <row r="23759">
      <c r="A23759" s="1"/>
      <c r="B23759" s="1"/>
      <c r="C23759" s="1"/>
      <c r="D23759" s="8"/>
      <c r="E23759" s="1"/>
      <c r="F23759" s="1"/>
      <c r="G23759" s="1"/>
      <c r="H23759" s="1"/>
    </row>
    <row r="23760">
      <c r="A23760" s="1"/>
      <c r="B23760" s="1"/>
      <c r="C23760" s="1"/>
      <c r="D23760" s="8"/>
      <c r="E23760" s="1"/>
      <c r="F23760" s="1"/>
      <c r="G23760" s="1"/>
      <c r="H23760" s="1"/>
    </row>
    <row r="23761">
      <c r="A23761" s="1"/>
      <c r="B23761" s="1"/>
      <c r="C23761" s="1"/>
      <c r="D23761" s="8"/>
      <c r="E23761" s="1"/>
      <c r="F23761" s="1"/>
      <c r="G23761" s="1"/>
      <c r="H23761" s="1"/>
    </row>
    <row r="23762">
      <c r="A23762" s="1"/>
      <c r="B23762" s="1"/>
      <c r="C23762" s="1"/>
      <c r="D23762" s="8"/>
      <c r="E23762" s="1"/>
      <c r="F23762" s="1"/>
      <c r="G23762" s="1"/>
      <c r="H23762" s="1"/>
    </row>
    <row r="23763">
      <c r="A23763" s="1"/>
      <c r="B23763" s="1"/>
      <c r="C23763" s="1"/>
      <c r="D23763" s="8"/>
      <c r="E23763" s="1"/>
      <c r="F23763" s="1"/>
      <c r="G23763" s="1"/>
      <c r="H23763" s="1"/>
    </row>
    <row r="23764">
      <c r="A23764" s="1"/>
      <c r="B23764" s="1"/>
      <c r="C23764" s="1"/>
      <c r="D23764" s="8"/>
      <c r="E23764" s="1"/>
      <c r="F23764" s="1"/>
      <c r="G23764" s="1"/>
      <c r="H23764" s="1"/>
    </row>
    <row r="23765">
      <c r="A23765" s="1"/>
      <c r="B23765" s="1"/>
      <c r="C23765" s="1"/>
      <c r="D23765" s="8"/>
      <c r="E23765" s="1"/>
      <c r="F23765" s="1"/>
      <c r="G23765" s="1"/>
      <c r="H23765" s="1"/>
    </row>
    <row r="23766">
      <c r="A23766" s="1"/>
      <c r="B23766" s="1"/>
      <c r="C23766" s="1"/>
      <c r="D23766" s="8"/>
      <c r="E23766" s="1"/>
      <c r="F23766" s="1"/>
      <c r="G23766" s="1"/>
      <c r="H23766" s="1"/>
    </row>
    <row r="23767">
      <c r="A23767" s="1"/>
      <c r="B23767" s="1"/>
      <c r="C23767" s="1"/>
      <c r="D23767" s="8"/>
      <c r="E23767" s="1"/>
      <c r="F23767" s="1"/>
      <c r="G23767" s="1"/>
      <c r="H23767" s="1"/>
    </row>
    <row r="23768">
      <c r="A23768" s="1"/>
      <c r="B23768" s="1"/>
      <c r="C23768" s="1"/>
      <c r="D23768" s="8"/>
      <c r="E23768" s="1"/>
      <c r="F23768" s="1"/>
      <c r="G23768" s="1"/>
      <c r="H23768" s="1"/>
    </row>
    <row r="23769">
      <c r="A23769" s="1"/>
      <c r="B23769" s="1"/>
      <c r="C23769" s="1"/>
      <c r="D23769" s="8"/>
      <c r="E23769" s="1"/>
      <c r="F23769" s="1"/>
      <c r="G23769" s="1"/>
      <c r="H23769" s="1"/>
    </row>
    <row r="23770">
      <c r="A23770" s="1"/>
      <c r="B23770" s="1"/>
      <c r="C23770" s="1"/>
      <c r="D23770" s="8"/>
      <c r="E23770" s="1"/>
      <c r="F23770" s="1"/>
      <c r="G23770" s="1"/>
      <c r="H23770" s="1"/>
    </row>
    <row r="23771">
      <c r="A23771" s="1"/>
      <c r="B23771" s="1"/>
      <c r="C23771" s="1"/>
      <c r="D23771" s="8"/>
      <c r="E23771" s="1"/>
      <c r="F23771" s="1"/>
      <c r="G23771" s="1"/>
      <c r="H23771" s="1"/>
    </row>
    <row r="23772">
      <c r="A23772" s="1"/>
      <c r="B23772" s="1"/>
      <c r="C23772" s="1"/>
      <c r="D23772" s="8"/>
      <c r="E23772" s="1"/>
      <c r="F23772" s="1"/>
      <c r="G23772" s="1"/>
      <c r="H23772" s="1"/>
    </row>
    <row r="23773">
      <c r="A23773" s="1"/>
      <c r="B23773" s="1"/>
      <c r="C23773" s="1"/>
      <c r="D23773" s="8"/>
      <c r="E23773" s="1"/>
      <c r="F23773" s="1"/>
      <c r="G23773" s="1"/>
      <c r="H23773" s="1"/>
    </row>
    <row r="23774">
      <c r="A23774" s="1"/>
      <c r="B23774" s="1"/>
      <c r="C23774" s="1"/>
      <c r="D23774" s="8"/>
      <c r="E23774" s="1"/>
      <c r="F23774" s="1"/>
      <c r="G23774" s="1"/>
      <c r="H23774" s="1"/>
    </row>
    <row r="23775">
      <c r="A23775" s="1"/>
      <c r="B23775" s="1"/>
      <c r="C23775" s="1"/>
      <c r="D23775" s="8"/>
      <c r="E23775" s="1"/>
      <c r="F23775" s="1"/>
      <c r="G23775" s="1"/>
      <c r="H23775" s="1"/>
    </row>
    <row r="23776">
      <c r="A23776" s="1"/>
      <c r="B23776" s="1"/>
      <c r="C23776" s="1"/>
      <c r="D23776" s="8"/>
      <c r="E23776" s="1"/>
      <c r="F23776" s="1"/>
      <c r="G23776" s="1"/>
      <c r="H23776" s="1"/>
    </row>
    <row r="23777">
      <c r="A23777" s="1"/>
      <c r="B23777" s="1"/>
      <c r="C23777" s="1"/>
      <c r="D23777" s="8"/>
      <c r="E23777" s="1"/>
      <c r="F23777" s="1"/>
      <c r="G23777" s="1"/>
      <c r="H23777" s="1"/>
    </row>
    <row r="23778">
      <c r="A23778" s="1"/>
      <c r="B23778" s="1"/>
      <c r="C23778" s="1"/>
      <c r="D23778" s="8"/>
      <c r="E23778" s="1"/>
      <c r="F23778" s="1"/>
      <c r="G23778" s="1"/>
      <c r="H23778" s="1"/>
    </row>
    <row r="23779">
      <c r="A23779" s="1"/>
      <c r="B23779" s="1"/>
      <c r="C23779" s="1"/>
      <c r="D23779" s="8"/>
      <c r="E23779" s="1"/>
      <c r="F23779" s="1"/>
      <c r="G23779" s="1"/>
      <c r="H23779" s="1"/>
    </row>
    <row r="23780">
      <c r="A23780" s="1"/>
      <c r="B23780" s="1"/>
      <c r="C23780" s="1"/>
      <c r="D23780" s="8"/>
      <c r="E23780" s="1"/>
      <c r="F23780" s="1"/>
      <c r="G23780" s="1"/>
      <c r="H23780" s="1"/>
    </row>
    <row r="23781">
      <c r="A23781" s="1"/>
      <c r="B23781" s="1"/>
      <c r="C23781" s="1"/>
      <c r="D23781" s="8"/>
      <c r="E23781" s="1"/>
      <c r="F23781" s="1"/>
      <c r="G23781" s="1"/>
      <c r="H23781" s="1"/>
    </row>
    <row r="23782">
      <c r="A23782" s="1"/>
      <c r="B23782" s="1"/>
      <c r="C23782" s="1"/>
      <c r="D23782" s="8"/>
      <c r="E23782" s="1"/>
      <c r="F23782" s="1"/>
      <c r="G23782" s="1"/>
      <c r="H23782" s="1"/>
    </row>
    <row r="23783">
      <c r="A23783" s="1"/>
      <c r="B23783" s="1"/>
      <c r="C23783" s="1"/>
      <c r="D23783" s="8"/>
      <c r="E23783" s="1"/>
      <c r="F23783" s="1"/>
      <c r="G23783" s="1"/>
      <c r="H23783" s="1"/>
    </row>
    <row r="23784">
      <c r="A23784" s="1"/>
      <c r="B23784" s="1"/>
      <c r="C23784" s="1"/>
      <c r="D23784" s="8"/>
      <c r="E23784" s="1"/>
      <c r="F23784" s="1"/>
      <c r="G23784" s="1"/>
      <c r="H23784" s="1"/>
    </row>
    <row r="23785">
      <c r="A23785" s="1"/>
      <c r="B23785" s="1"/>
      <c r="C23785" s="1"/>
      <c r="D23785" s="8"/>
      <c r="E23785" s="1"/>
      <c r="F23785" s="1"/>
      <c r="G23785" s="1"/>
      <c r="H23785" s="1"/>
    </row>
    <row r="23786">
      <c r="A23786" s="1"/>
      <c r="B23786" s="1"/>
      <c r="C23786" s="1"/>
      <c r="D23786" s="8"/>
      <c r="E23786" s="1"/>
      <c r="F23786" s="1"/>
      <c r="G23786" s="1"/>
      <c r="H23786" s="1"/>
    </row>
    <row r="23787">
      <c r="A23787" s="1"/>
      <c r="B23787" s="1"/>
      <c r="C23787" s="1"/>
      <c r="D23787" s="8"/>
      <c r="E23787" s="1"/>
      <c r="F23787" s="1"/>
      <c r="G23787" s="1"/>
      <c r="H23787" s="1"/>
    </row>
    <row r="23788">
      <c r="A23788" s="1"/>
      <c r="B23788" s="1"/>
      <c r="C23788" s="1"/>
      <c r="D23788" s="8"/>
      <c r="E23788" s="1"/>
      <c r="F23788" s="1"/>
      <c r="G23788" s="1"/>
      <c r="H23788" s="1"/>
    </row>
    <row r="23789">
      <c r="A23789" s="1"/>
      <c r="B23789" s="1"/>
      <c r="C23789" s="1"/>
      <c r="D23789" s="8"/>
      <c r="E23789" s="1"/>
      <c r="F23789" s="1"/>
      <c r="G23789" s="1"/>
      <c r="H23789" s="1"/>
    </row>
    <row r="23790">
      <c r="A23790" s="1"/>
      <c r="B23790" s="1"/>
      <c r="C23790" s="1"/>
      <c r="D23790" s="8"/>
      <c r="E23790" s="1"/>
      <c r="F23790" s="1"/>
      <c r="G23790" s="1"/>
      <c r="H23790" s="1"/>
    </row>
    <row r="23791">
      <c r="A23791" s="1"/>
      <c r="B23791" s="1"/>
      <c r="C23791" s="1"/>
      <c r="D23791" s="8"/>
      <c r="E23791" s="1"/>
      <c r="F23791" s="1"/>
      <c r="G23791" s="1"/>
      <c r="H23791" s="1"/>
    </row>
    <row r="23792">
      <c r="A23792" s="1"/>
      <c r="B23792" s="1"/>
      <c r="C23792" s="1"/>
      <c r="D23792" s="8"/>
      <c r="E23792" s="1"/>
      <c r="F23792" s="1"/>
      <c r="G23792" s="1"/>
      <c r="H23792" s="1"/>
    </row>
    <row r="23793">
      <c r="A23793" s="1"/>
      <c r="B23793" s="1"/>
      <c r="C23793" s="1"/>
      <c r="D23793" s="8"/>
      <c r="E23793" s="1"/>
      <c r="F23793" s="1"/>
      <c r="G23793" s="1"/>
      <c r="H23793" s="1"/>
    </row>
    <row r="23794">
      <c r="A23794" s="1"/>
      <c r="B23794" s="1"/>
      <c r="C23794" s="1"/>
      <c r="D23794" s="8"/>
      <c r="E23794" s="1"/>
      <c r="F23794" s="1"/>
      <c r="G23794" s="1"/>
      <c r="H23794" s="1"/>
    </row>
    <row r="23795">
      <c r="A23795" s="1"/>
      <c r="B23795" s="1"/>
      <c r="C23795" s="1"/>
      <c r="D23795" s="8"/>
      <c r="E23795" s="1"/>
      <c r="F23795" s="1"/>
      <c r="G23795" s="1"/>
      <c r="H23795" s="1"/>
    </row>
    <row r="23796">
      <c r="A23796" s="1"/>
      <c r="B23796" s="1"/>
      <c r="C23796" s="1"/>
      <c r="D23796" s="8"/>
      <c r="E23796" s="1"/>
      <c r="F23796" s="1"/>
      <c r="G23796" s="1"/>
      <c r="H23796" s="1"/>
    </row>
    <row r="23797">
      <c r="A23797" s="1"/>
      <c r="B23797" s="1"/>
      <c r="C23797" s="1"/>
      <c r="D23797" s="8"/>
      <c r="E23797" s="1"/>
      <c r="F23797" s="1"/>
      <c r="G23797" s="1"/>
      <c r="H23797" s="1"/>
    </row>
    <row r="23798">
      <c r="A23798" s="1"/>
      <c r="B23798" s="1"/>
      <c r="C23798" s="1"/>
      <c r="D23798" s="8"/>
      <c r="E23798" s="1"/>
      <c r="F23798" s="1"/>
      <c r="G23798" s="1"/>
      <c r="H23798" s="1"/>
    </row>
    <row r="23799">
      <c r="A23799" s="1"/>
      <c r="B23799" s="1"/>
      <c r="C23799" s="1"/>
      <c r="D23799" s="8"/>
      <c r="E23799" s="1"/>
      <c r="F23799" s="1"/>
      <c r="G23799" s="1"/>
      <c r="H23799" s="1"/>
    </row>
    <row r="23800">
      <c r="A23800" s="1"/>
      <c r="B23800" s="1"/>
      <c r="C23800" s="1"/>
      <c r="D23800" s="8"/>
      <c r="E23800" s="1"/>
      <c r="F23800" s="1"/>
      <c r="G23800" s="1"/>
      <c r="H23800" s="1"/>
    </row>
    <row r="23801">
      <c r="A23801" s="1"/>
      <c r="B23801" s="1"/>
      <c r="C23801" s="1"/>
      <c r="D23801" s="8"/>
      <c r="E23801" s="1"/>
      <c r="F23801" s="1"/>
      <c r="G23801" s="1"/>
      <c r="H23801" s="1"/>
    </row>
    <row r="23802">
      <c r="A23802" s="1"/>
      <c r="B23802" s="1"/>
      <c r="C23802" s="1"/>
      <c r="D23802" s="8"/>
      <c r="E23802" s="1"/>
      <c r="F23802" s="1"/>
      <c r="G23802" s="1"/>
      <c r="H23802" s="1"/>
    </row>
    <row r="23803">
      <c r="A23803" s="1"/>
      <c r="B23803" s="1"/>
      <c r="C23803" s="1"/>
      <c r="D23803" s="8"/>
      <c r="E23803" s="1"/>
      <c r="F23803" s="1"/>
      <c r="G23803" s="1"/>
      <c r="H23803" s="1"/>
    </row>
    <row r="23804">
      <c r="A23804" s="1"/>
      <c r="B23804" s="1"/>
      <c r="C23804" s="1"/>
      <c r="D23804" s="8"/>
      <c r="E23804" s="1"/>
      <c r="F23804" s="1"/>
      <c r="G23804" s="1"/>
      <c r="H23804" s="1"/>
    </row>
    <row r="23805">
      <c r="A23805" s="1"/>
      <c r="B23805" s="1"/>
      <c r="C23805" s="1"/>
      <c r="D23805" s="8"/>
      <c r="E23805" s="1"/>
      <c r="F23805" s="1"/>
      <c r="G23805" s="1"/>
      <c r="H23805" s="1"/>
    </row>
    <row r="23806">
      <c r="A23806" s="1"/>
      <c r="B23806" s="1"/>
      <c r="C23806" s="1"/>
      <c r="D23806" s="8"/>
      <c r="E23806" s="1"/>
      <c r="F23806" s="1"/>
      <c r="G23806" s="1"/>
      <c r="H23806" s="1"/>
    </row>
    <row r="23807">
      <c r="A23807" s="1"/>
      <c r="B23807" s="1"/>
      <c r="C23807" s="1"/>
      <c r="D23807" s="8"/>
      <c r="E23807" s="1"/>
      <c r="F23807" s="1"/>
      <c r="G23807" s="1"/>
      <c r="H23807" s="1"/>
    </row>
    <row r="23808">
      <c r="A23808" s="1"/>
      <c r="B23808" s="1"/>
      <c r="C23808" s="1"/>
      <c r="D23808" s="8"/>
      <c r="E23808" s="1"/>
      <c r="F23808" s="1"/>
      <c r="G23808" s="1"/>
      <c r="H23808" s="1"/>
    </row>
    <row r="23809">
      <c r="A23809" s="1"/>
      <c r="B23809" s="1"/>
      <c r="C23809" s="1"/>
      <c r="D23809" s="8"/>
      <c r="E23809" s="1"/>
      <c r="F23809" s="1"/>
      <c r="G23809" s="1"/>
      <c r="H23809" s="1"/>
    </row>
    <row r="23810">
      <c r="A23810" s="1"/>
      <c r="B23810" s="1"/>
      <c r="C23810" s="1"/>
      <c r="D23810" s="8"/>
      <c r="E23810" s="1"/>
      <c r="F23810" s="1"/>
      <c r="G23810" s="1"/>
      <c r="H23810" s="1"/>
    </row>
    <row r="23811">
      <c r="A23811" s="1"/>
      <c r="B23811" s="1"/>
      <c r="C23811" s="1"/>
      <c r="D23811" s="8"/>
      <c r="E23811" s="1"/>
      <c r="F23811" s="1"/>
      <c r="G23811" s="1"/>
      <c r="H23811" s="1"/>
    </row>
    <row r="23812">
      <c r="A23812" s="1"/>
      <c r="B23812" s="1"/>
      <c r="C23812" s="1"/>
      <c r="D23812" s="8"/>
      <c r="E23812" s="1"/>
      <c r="F23812" s="1"/>
      <c r="G23812" s="1"/>
      <c r="H23812" s="1"/>
    </row>
    <row r="23813">
      <c r="A23813" s="1"/>
      <c r="B23813" s="1"/>
      <c r="C23813" s="1"/>
      <c r="D23813" s="8"/>
      <c r="E23813" s="1"/>
      <c r="F23813" s="1"/>
      <c r="G23813" s="1"/>
      <c r="H23813" s="1"/>
    </row>
    <row r="23814">
      <c r="A23814" s="1"/>
      <c r="B23814" s="1"/>
      <c r="C23814" s="1"/>
      <c r="D23814" s="8"/>
      <c r="E23814" s="1"/>
      <c r="F23814" s="1"/>
      <c r="G23814" s="1"/>
      <c r="H23814" s="1"/>
    </row>
    <row r="23815">
      <c r="A23815" s="1"/>
      <c r="B23815" s="1"/>
      <c r="C23815" s="1"/>
      <c r="D23815" s="8"/>
      <c r="E23815" s="1"/>
      <c r="F23815" s="1"/>
      <c r="G23815" s="1"/>
      <c r="H23815" s="1"/>
    </row>
    <row r="23816">
      <c r="A23816" s="1"/>
      <c r="B23816" s="1"/>
      <c r="C23816" s="1"/>
      <c r="D23816" s="8"/>
      <c r="E23816" s="1"/>
      <c r="F23816" s="1"/>
      <c r="G23816" s="1"/>
      <c r="H23816" s="1"/>
    </row>
    <row r="23817">
      <c r="A23817" s="1"/>
      <c r="B23817" s="1"/>
      <c r="C23817" s="1"/>
      <c r="D23817" s="8"/>
      <c r="E23817" s="1"/>
      <c r="F23817" s="1"/>
      <c r="G23817" s="1"/>
      <c r="H23817" s="1"/>
    </row>
    <row r="23818">
      <c r="A23818" s="1"/>
      <c r="B23818" s="1"/>
      <c r="C23818" s="1"/>
      <c r="D23818" s="8"/>
      <c r="E23818" s="1"/>
      <c r="F23818" s="1"/>
      <c r="G23818" s="1"/>
      <c r="H23818" s="1"/>
    </row>
    <row r="23819">
      <c r="A23819" s="1"/>
      <c r="B23819" s="1"/>
      <c r="C23819" s="1"/>
      <c r="D23819" s="8"/>
      <c r="E23819" s="1"/>
      <c r="F23819" s="1"/>
      <c r="G23819" s="1"/>
      <c r="H23819" s="1"/>
    </row>
    <row r="23820">
      <c r="A23820" s="1"/>
      <c r="B23820" s="1"/>
      <c r="C23820" s="1"/>
      <c r="D23820" s="8"/>
      <c r="E23820" s="1"/>
      <c r="F23820" s="1"/>
      <c r="G23820" s="1"/>
      <c r="H23820" s="1"/>
    </row>
    <row r="23821">
      <c r="A23821" s="1"/>
      <c r="B23821" s="1"/>
      <c r="C23821" s="1"/>
      <c r="D23821" s="8"/>
      <c r="E23821" s="1"/>
      <c r="F23821" s="1"/>
      <c r="G23821" s="1"/>
      <c r="H23821" s="1"/>
    </row>
    <row r="23822">
      <c r="A23822" s="1"/>
      <c r="B23822" s="1"/>
      <c r="C23822" s="1"/>
      <c r="D23822" s="8"/>
      <c r="E23822" s="1"/>
      <c r="F23822" s="1"/>
      <c r="G23822" s="1"/>
      <c r="H23822" s="1"/>
    </row>
    <row r="23823">
      <c r="A23823" s="1"/>
      <c r="B23823" s="1"/>
      <c r="C23823" s="1"/>
      <c r="D23823" s="8"/>
      <c r="E23823" s="1"/>
      <c r="F23823" s="1"/>
      <c r="G23823" s="1"/>
      <c r="H23823" s="1"/>
    </row>
    <row r="23824">
      <c r="A23824" s="1"/>
      <c r="B23824" s="1"/>
      <c r="C23824" s="1"/>
      <c r="D23824" s="8"/>
      <c r="E23824" s="1"/>
      <c r="F23824" s="1"/>
      <c r="G23824" s="1"/>
      <c r="H23824" s="1"/>
    </row>
    <row r="23825">
      <c r="A23825" s="1"/>
      <c r="B23825" s="1"/>
      <c r="C23825" s="1"/>
      <c r="D23825" s="8"/>
      <c r="E23825" s="1"/>
      <c r="F23825" s="1"/>
      <c r="G23825" s="1"/>
      <c r="H23825" s="1"/>
    </row>
    <row r="23826">
      <c r="A23826" s="1"/>
      <c r="B23826" s="1"/>
      <c r="C23826" s="1"/>
      <c r="D23826" s="8"/>
      <c r="E23826" s="1"/>
      <c r="F23826" s="1"/>
      <c r="G23826" s="1"/>
      <c r="H23826" s="1"/>
    </row>
    <row r="23827">
      <c r="A23827" s="1"/>
      <c r="B23827" s="1"/>
      <c r="C23827" s="1"/>
      <c r="D23827" s="8"/>
      <c r="E23827" s="1"/>
      <c r="F23827" s="1"/>
      <c r="G23827" s="1"/>
      <c r="H23827" s="1"/>
    </row>
    <row r="23828">
      <c r="A23828" s="1"/>
      <c r="B23828" s="1"/>
      <c r="C23828" s="1"/>
      <c r="D23828" s="8"/>
      <c r="E23828" s="1"/>
      <c r="F23828" s="1"/>
      <c r="G23828" s="1"/>
      <c r="H23828" s="1"/>
    </row>
    <row r="23829">
      <c r="A23829" s="1"/>
      <c r="B23829" s="1"/>
      <c r="C23829" s="1"/>
      <c r="D23829" s="8"/>
      <c r="E23829" s="1"/>
      <c r="F23829" s="1"/>
      <c r="G23829" s="1"/>
      <c r="H23829" s="1"/>
    </row>
    <row r="23830">
      <c r="A23830" s="1"/>
      <c r="B23830" s="1"/>
      <c r="C23830" s="1"/>
      <c r="D23830" s="8"/>
      <c r="E23830" s="1"/>
      <c r="F23830" s="1"/>
      <c r="G23830" s="1"/>
      <c r="H23830" s="1"/>
    </row>
    <row r="23831">
      <c r="A23831" s="1"/>
      <c r="B23831" s="1"/>
      <c r="C23831" s="1"/>
      <c r="D23831" s="8"/>
      <c r="E23831" s="1"/>
      <c r="F23831" s="1"/>
      <c r="G23831" s="1"/>
      <c r="H23831" s="1"/>
    </row>
    <row r="23832">
      <c r="A23832" s="1"/>
      <c r="B23832" s="1"/>
      <c r="C23832" s="1"/>
      <c r="D23832" s="8"/>
      <c r="E23832" s="1"/>
      <c r="F23832" s="1"/>
      <c r="G23832" s="1"/>
      <c r="H23832" s="1"/>
    </row>
    <row r="23833">
      <c r="A23833" s="1"/>
      <c r="B23833" s="1"/>
      <c r="C23833" s="1"/>
      <c r="D23833" s="8"/>
      <c r="E23833" s="1"/>
      <c r="F23833" s="1"/>
      <c r="G23833" s="1"/>
      <c r="H23833" s="1"/>
    </row>
    <row r="23834">
      <c r="A23834" s="1"/>
      <c r="B23834" s="1"/>
      <c r="C23834" s="1"/>
      <c r="D23834" s="8"/>
      <c r="E23834" s="1"/>
      <c r="F23834" s="1"/>
      <c r="G23834" s="1"/>
      <c r="H23834" s="1"/>
    </row>
    <row r="23835">
      <c r="A23835" s="1"/>
      <c r="B23835" s="1"/>
      <c r="C23835" s="1"/>
      <c r="D23835" s="8"/>
      <c r="E23835" s="1"/>
      <c r="F23835" s="1"/>
      <c r="G23835" s="1"/>
      <c r="H23835" s="1"/>
    </row>
    <row r="23836">
      <c r="A23836" s="1"/>
      <c r="B23836" s="1"/>
      <c r="C23836" s="1"/>
      <c r="D23836" s="8"/>
      <c r="E23836" s="1"/>
      <c r="F23836" s="1"/>
      <c r="G23836" s="1"/>
      <c r="H23836" s="1"/>
    </row>
    <row r="23837">
      <c r="A23837" s="1"/>
      <c r="B23837" s="1"/>
      <c r="C23837" s="1"/>
      <c r="D23837" s="8"/>
      <c r="E23837" s="1"/>
      <c r="F23837" s="1"/>
      <c r="G23837" s="1"/>
      <c r="H23837" s="1"/>
    </row>
    <row r="23838">
      <c r="A23838" s="1"/>
      <c r="B23838" s="1"/>
      <c r="C23838" s="1"/>
      <c r="D23838" s="8"/>
      <c r="E23838" s="1"/>
      <c r="F23838" s="1"/>
      <c r="G23838" s="1"/>
      <c r="H23838" s="1"/>
    </row>
    <row r="23839">
      <c r="A23839" s="1"/>
      <c r="B23839" s="1"/>
      <c r="C23839" s="1"/>
      <c r="D23839" s="8"/>
      <c r="E23839" s="1"/>
      <c r="F23839" s="1"/>
      <c r="G23839" s="1"/>
      <c r="H23839" s="1"/>
    </row>
    <row r="23840">
      <c r="A23840" s="1"/>
      <c r="B23840" s="1"/>
      <c r="C23840" s="1"/>
      <c r="D23840" s="8"/>
      <c r="E23840" s="1"/>
      <c r="F23840" s="1"/>
      <c r="G23840" s="1"/>
      <c r="H23840" s="1"/>
    </row>
    <row r="23841">
      <c r="A23841" s="1"/>
      <c r="B23841" s="1"/>
      <c r="C23841" s="1"/>
      <c r="D23841" s="8"/>
      <c r="E23841" s="1"/>
      <c r="F23841" s="1"/>
      <c r="G23841" s="1"/>
      <c r="H23841" s="1"/>
    </row>
    <row r="23842">
      <c r="A23842" s="1"/>
      <c r="B23842" s="1"/>
      <c r="C23842" s="1"/>
      <c r="D23842" s="8"/>
      <c r="E23842" s="1"/>
      <c r="F23842" s="1"/>
      <c r="G23842" s="1"/>
      <c r="H23842" s="1"/>
    </row>
    <row r="23843">
      <c r="A23843" s="1"/>
      <c r="B23843" s="1"/>
      <c r="C23843" s="1"/>
      <c r="D23843" s="8"/>
      <c r="E23843" s="1"/>
      <c r="F23843" s="1"/>
      <c r="G23843" s="1"/>
      <c r="H23843" s="1"/>
    </row>
    <row r="23844">
      <c r="A23844" s="1"/>
      <c r="B23844" s="1"/>
      <c r="C23844" s="1"/>
      <c r="D23844" s="8"/>
      <c r="E23844" s="1"/>
      <c r="F23844" s="1"/>
      <c r="G23844" s="1"/>
      <c r="H23844" s="1"/>
    </row>
    <row r="23845">
      <c r="A23845" s="1"/>
      <c r="B23845" s="1"/>
      <c r="C23845" s="1"/>
      <c r="D23845" s="8"/>
      <c r="E23845" s="1"/>
      <c r="F23845" s="1"/>
      <c r="G23845" s="1"/>
      <c r="H23845" s="1"/>
    </row>
    <row r="23846">
      <c r="A23846" s="1"/>
      <c r="B23846" s="1"/>
      <c r="C23846" s="1"/>
      <c r="D23846" s="8"/>
      <c r="E23846" s="1"/>
      <c r="F23846" s="1"/>
      <c r="G23846" s="1"/>
      <c r="H23846" s="1"/>
    </row>
    <row r="23847">
      <c r="A23847" s="1"/>
      <c r="B23847" s="1"/>
      <c r="C23847" s="1"/>
      <c r="D23847" s="8"/>
      <c r="E23847" s="1"/>
      <c r="F23847" s="1"/>
      <c r="G23847" s="1"/>
      <c r="H23847" s="1"/>
    </row>
    <row r="23848">
      <c r="A23848" s="1"/>
      <c r="B23848" s="1"/>
      <c r="C23848" s="1"/>
      <c r="D23848" s="8"/>
      <c r="E23848" s="1"/>
      <c r="F23848" s="1"/>
      <c r="G23848" s="1"/>
      <c r="H23848" s="1"/>
    </row>
    <row r="23849">
      <c r="A23849" s="1"/>
      <c r="B23849" s="1"/>
      <c r="C23849" s="1"/>
      <c r="D23849" s="8"/>
      <c r="E23849" s="1"/>
      <c r="F23849" s="1"/>
      <c r="G23849" s="1"/>
      <c r="H23849" s="1"/>
    </row>
    <row r="23850">
      <c r="A23850" s="1"/>
      <c r="B23850" s="1"/>
      <c r="C23850" s="1"/>
      <c r="D23850" s="8"/>
      <c r="E23850" s="1"/>
      <c r="F23850" s="1"/>
      <c r="G23850" s="1"/>
      <c r="H23850" s="1"/>
    </row>
    <row r="23851">
      <c r="A23851" s="1"/>
      <c r="B23851" s="1"/>
      <c r="C23851" s="1"/>
      <c r="D23851" s="8"/>
      <c r="E23851" s="1"/>
      <c r="F23851" s="1"/>
      <c r="G23851" s="1"/>
      <c r="H23851" s="1"/>
    </row>
    <row r="23852">
      <c r="A23852" s="1"/>
      <c r="B23852" s="1"/>
      <c r="C23852" s="1"/>
      <c r="D23852" s="8"/>
      <c r="E23852" s="1"/>
      <c r="F23852" s="1"/>
      <c r="G23852" s="1"/>
      <c r="H23852" s="1"/>
    </row>
    <row r="23853">
      <c r="A23853" s="1"/>
      <c r="B23853" s="1"/>
      <c r="C23853" s="1"/>
      <c r="D23853" s="8"/>
      <c r="E23853" s="1"/>
      <c r="F23853" s="1"/>
      <c r="G23853" s="1"/>
      <c r="H23853" s="1"/>
    </row>
    <row r="23854">
      <c r="A23854" s="1"/>
      <c r="B23854" s="1"/>
      <c r="C23854" s="1"/>
      <c r="D23854" s="8"/>
      <c r="E23854" s="1"/>
      <c r="F23854" s="1"/>
      <c r="G23854" s="1"/>
      <c r="H23854" s="1"/>
    </row>
    <row r="23855">
      <c r="A23855" s="1"/>
      <c r="B23855" s="1"/>
      <c r="C23855" s="1"/>
      <c r="D23855" s="8"/>
      <c r="E23855" s="1"/>
      <c r="F23855" s="1"/>
      <c r="G23855" s="1"/>
      <c r="H23855" s="1"/>
    </row>
    <row r="23856">
      <c r="A23856" s="1"/>
      <c r="B23856" s="1"/>
      <c r="C23856" s="1"/>
      <c r="D23856" s="8"/>
      <c r="E23856" s="1"/>
      <c r="F23856" s="1"/>
      <c r="G23856" s="1"/>
      <c r="H23856" s="1"/>
    </row>
    <row r="23857">
      <c r="A23857" s="1"/>
      <c r="B23857" s="1"/>
      <c r="C23857" s="1"/>
      <c r="D23857" s="8"/>
      <c r="E23857" s="1"/>
      <c r="F23857" s="1"/>
      <c r="G23857" s="1"/>
      <c r="H23857" s="1"/>
    </row>
    <row r="23858">
      <c r="A23858" s="1"/>
      <c r="B23858" s="1"/>
      <c r="C23858" s="1"/>
      <c r="D23858" s="8"/>
      <c r="E23858" s="1"/>
      <c r="F23858" s="1"/>
      <c r="G23858" s="1"/>
      <c r="H23858" s="1"/>
    </row>
    <row r="23859">
      <c r="A23859" s="1"/>
      <c r="B23859" s="1"/>
      <c r="C23859" s="1"/>
      <c r="D23859" s="8"/>
      <c r="E23859" s="1"/>
      <c r="F23859" s="1"/>
      <c r="G23859" s="1"/>
      <c r="H23859" s="1"/>
    </row>
    <row r="23860">
      <c r="A23860" s="1"/>
      <c r="B23860" s="1"/>
      <c r="C23860" s="1"/>
      <c r="D23860" s="8"/>
      <c r="E23860" s="1"/>
      <c r="F23860" s="1"/>
      <c r="G23860" s="1"/>
      <c r="H23860" s="1"/>
    </row>
    <row r="23861">
      <c r="A23861" s="1"/>
      <c r="B23861" s="1"/>
      <c r="C23861" s="1"/>
      <c r="D23861" s="8"/>
      <c r="E23861" s="1"/>
      <c r="F23861" s="1"/>
      <c r="G23861" s="1"/>
      <c r="H23861" s="1"/>
    </row>
    <row r="23862">
      <c r="A23862" s="1"/>
      <c r="B23862" s="1"/>
      <c r="C23862" s="1"/>
      <c r="D23862" s="8"/>
      <c r="E23862" s="1"/>
      <c r="F23862" s="1"/>
      <c r="G23862" s="1"/>
      <c r="H23862" s="1"/>
    </row>
    <row r="23863">
      <c r="A23863" s="1"/>
      <c r="B23863" s="1"/>
      <c r="C23863" s="1"/>
      <c r="D23863" s="8"/>
      <c r="E23863" s="1"/>
      <c r="F23863" s="1"/>
      <c r="G23863" s="1"/>
      <c r="H23863" s="1"/>
    </row>
    <row r="23864">
      <c r="A23864" s="1"/>
      <c r="B23864" s="1"/>
      <c r="C23864" s="1"/>
      <c r="D23864" s="8"/>
      <c r="E23864" s="1"/>
      <c r="F23864" s="1"/>
      <c r="G23864" s="1"/>
      <c r="H23864" s="1"/>
    </row>
    <row r="23865">
      <c r="A23865" s="1"/>
      <c r="B23865" s="1"/>
      <c r="C23865" s="1"/>
      <c r="D23865" s="8"/>
      <c r="E23865" s="1"/>
      <c r="F23865" s="1"/>
      <c r="G23865" s="1"/>
      <c r="H23865" s="1"/>
    </row>
    <row r="23866">
      <c r="A23866" s="1"/>
      <c r="B23866" s="1"/>
      <c r="C23866" s="1"/>
      <c r="D23866" s="8"/>
      <c r="E23866" s="1"/>
      <c r="F23866" s="1"/>
      <c r="G23866" s="1"/>
      <c r="H23866" s="1"/>
    </row>
    <row r="23867">
      <c r="A23867" s="1"/>
      <c r="B23867" s="1"/>
      <c r="C23867" s="1"/>
      <c r="D23867" s="8"/>
      <c r="E23867" s="1"/>
      <c r="F23867" s="1"/>
      <c r="G23867" s="1"/>
      <c r="H23867" s="1"/>
    </row>
    <row r="23868">
      <c r="A23868" s="1"/>
      <c r="B23868" s="1"/>
      <c r="C23868" s="1"/>
      <c r="D23868" s="8"/>
      <c r="E23868" s="1"/>
      <c r="F23868" s="1"/>
      <c r="G23868" s="1"/>
      <c r="H23868" s="1"/>
    </row>
    <row r="23869">
      <c r="A23869" s="1"/>
      <c r="B23869" s="1"/>
      <c r="C23869" s="1"/>
      <c r="D23869" s="8"/>
      <c r="E23869" s="1"/>
      <c r="F23869" s="1"/>
      <c r="G23869" s="1"/>
      <c r="H23869" s="1"/>
    </row>
    <row r="23870">
      <c r="A23870" s="1"/>
      <c r="B23870" s="1"/>
      <c r="C23870" s="1"/>
      <c r="D23870" s="8"/>
      <c r="E23870" s="1"/>
      <c r="F23870" s="1"/>
      <c r="G23870" s="1"/>
      <c r="H23870" s="1"/>
    </row>
    <row r="23871">
      <c r="A23871" s="1"/>
      <c r="B23871" s="1"/>
      <c r="C23871" s="1"/>
      <c r="D23871" s="8"/>
      <c r="E23871" s="1"/>
      <c r="F23871" s="1"/>
      <c r="G23871" s="1"/>
      <c r="H23871" s="1"/>
    </row>
    <row r="23872">
      <c r="A23872" s="1"/>
      <c r="B23872" s="1"/>
      <c r="C23872" s="1"/>
      <c r="D23872" s="8"/>
      <c r="E23872" s="1"/>
      <c r="F23872" s="1"/>
      <c r="G23872" s="1"/>
      <c r="H23872" s="1"/>
    </row>
    <row r="23873">
      <c r="A23873" s="1"/>
      <c r="B23873" s="1"/>
      <c r="C23873" s="1"/>
      <c r="D23873" s="8"/>
      <c r="E23873" s="1"/>
      <c r="F23873" s="1"/>
      <c r="G23873" s="1"/>
      <c r="H23873" s="1"/>
    </row>
    <row r="23874">
      <c r="A23874" s="1"/>
      <c r="B23874" s="1"/>
      <c r="C23874" s="1"/>
      <c r="D23874" s="8"/>
      <c r="E23874" s="1"/>
      <c r="F23874" s="1"/>
      <c r="G23874" s="1"/>
      <c r="H23874" s="1"/>
    </row>
    <row r="23875">
      <c r="A23875" s="1"/>
      <c r="B23875" s="1"/>
      <c r="C23875" s="1"/>
      <c r="D23875" s="8"/>
      <c r="E23875" s="1"/>
      <c r="F23875" s="1"/>
      <c r="G23875" s="1"/>
      <c r="H23875" s="1"/>
    </row>
    <row r="23876">
      <c r="A23876" s="1"/>
      <c r="B23876" s="1"/>
      <c r="C23876" s="1"/>
      <c r="D23876" s="8"/>
      <c r="E23876" s="1"/>
      <c r="F23876" s="1"/>
      <c r="G23876" s="1"/>
      <c r="H23876" s="1"/>
    </row>
    <row r="23877">
      <c r="A23877" s="1"/>
      <c r="B23877" s="1"/>
      <c r="C23877" s="1"/>
      <c r="D23877" s="8"/>
      <c r="E23877" s="1"/>
      <c r="F23877" s="1"/>
      <c r="G23877" s="1"/>
      <c r="H23877" s="1"/>
    </row>
    <row r="23878">
      <c r="A23878" s="1"/>
      <c r="B23878" s="1"/>
      <c r="C23878" s="1"/>
      <c r="D23878" s="8"/>
      <c r="E23878" s="1"/>
      <c r="F23878" s="1"/>
      <c r="G23878" s="1"/>
      <c r="H23878" s="1"/>
    </row>
    <row r="23879">
      <c r="A23879" s="1"/>
      <c r="B23879" s="1"/>
      <c r="C23879" s="1"/>
      <c r="D23879" s="8"/>
      <c r="E23879" s="1"/>
      <c r="F23879" s="1"/>
      <c r="G23879" s="1"/>
      <c r="H23879" s="1"/>
    </row>
    <row r="23880">
      <c r="A23880" s="1"/>
      <c r="B23880" s="1"/>
      <c r="C23880" s="1"/>
      <c r="D23880" s="8"/>
      <c r="E23880" s="1"/>
      <c r="F23880" s="1"/>
      <c r="G23880" s="1"/>
      <c r="H23880" s="1"/>
    </row>
    <row r="23881">
      <c r="A23881" s="1"/>
      <c r="B23881" s="1"/>
      <c r="C23881" s="1"/>
      <c r="D23881" s="8"/>
      <c r="E23881" s="1"/>
      <c r="F23881" s="1"/>
      <c r="G23881" s="1"/>
      <c r="H23881" s="1"/>
    </row>
    <row r="23882">
      <c r="A23882" s="1"/>
      <c r="B23882" s="1"/>
      <c r="C23882" s="1"/>
      <c r="D23882" s="8"/>
      <c r="E23882" s="1"/>
      <c r="F23882" s="1"/>
      <c r="G23882" s="1"/>
      <c r="H23882" s="1"/>
    </row>
    <row r="23883">
      <c r="A23883" s="1"/>
      <c r="B23883" s="1"/>
      <c r="C23883" s="1"/>
      <c r="D23883" s="8"/>
      <c r="E23883" s="1"/>
      <c r="F23883" s="1"/>
      <c r="G23883" s="1"/>
      <c r="H23883" s="1"/>
    </row>
    <row r="23884">
      <c r="A23884" s="1"/>
      <c r="B23884" s="1"/>
      <c r="C23884" s="1"/>
      <c r="D23884" s="8"/>
      <c r="E23884" s="1"/>
      <c r="F23884" s="1"/>
      <c r="G23884" s="1"/>
      <c r="H23884" s="1"/>
    </row>
    <row r="23885">
      <c r="A23885" s="1"/>
      <c r="B23885" s="1"/>
      <c r="C23885" s="1"/>
      <c r="D23885" s="8"/>
      <c r="E23885" s="1"/>
      <c r="F23885" s="1"/>
      <c r="G23885" s="1"/>
      <c r="H23885" s="1"/>
    </row>
    <row r="23886">
      <c r="A23886" s="1"/>
      <c r="B23886" s="1"/>
      <c r="C23886" s="1"/>
      <c r="D23886" s="8"/>
      <c r="E23886" s="1"/>
      <c r="F23886" s="1"/>
      <c r="G23886" s="1"/>
      <c r="H23886" s="1"/>
    </row>
    <row r="23887">
      <c r="A23887" s="1"/>
      <c r="B23887" s="1"/>
      <c r="C23887" s="1"/>
      <c r="D23887" s="8"/>
      <c r="E23887" s="1"/>
      <c r="F23887" s="1"/>
      <c r="G23887" s="1"/>
      <c r="H23887" s="1"/>
    </row>
    <row r="23888">
      <c r="A23888" s="1"/>
      <c r="B23888" s="1"/>
      <c r="C23888" s="1"/>
      <c r="D23888" s="8"/>
      <c r="E23888" s="1"/>
      <c r="F23888" s="1"/>
      <c r="G23888" s="1"/>
      <c r="H23888" s="1"/>
    </row>
    <row r="23889">
      <c r="A23889" s="1"/>
      <c r="B23889" s="1"/>
      <c r="C23889" s="1"/>
      <c r="D23889" s="8"/>
      <c r="E23889" s="1"/>
      <c r="F23889" s="1"/>
      <c r="G23889" s="1"/>
      <c r="H23889" s="1"/>
    </row>
    <row r="23890">
      <c r="A23890" s="1"/>
      <c r="B23890" s="1"/>
      <c r="C23890" s="1"/>
      <c r="D23890" s="8"/>
      <c r="E23890" s="1"/>
      <c r="F23890" s="1"/>
      <c r="G23890" s="1"/>
      <c r="H23890" s="1"/>
    </row>
    <row r="23891">
      <c r="A23891" s="1"/>
      <c r="B23891" s="1"/>
      <c r="C23891" s="1"/>
      <c r="D23891" s="8"/>
      <c r="E23891" s="1"/>
      <c r="F23891" s="1"/>
      <c r="G23891" s="1"/>
      <c r="H23891" s="1"/>
    </row>
    <row r="23892">
      <c r="A23892" s="1"/>
      <c r="B23892" s="1"/>
      <c r="C23892" s="1"/>
      <c r="D23892" s="8"/>
      <c r="E23892" s="1"/>
      <c r="F23892" s="1"/>
      <c r="G23892" s="1"/>
      <c r="H23892" s="1"/>
    </row>
    <row r="23893">
      <c r="A23893" s="1"/>
      <c r="B23893" s="1"/>
      <c r="C23893" s="1"/>
      <c r="D23893" s="8"/>
      <c r="E23893" s="1"/>
      <c r="F23893" s="1"/>
      <c r="G23893" s="1"/>
      <c r="H23893" s="1"/>
    </row>
    <row r="23894">
      <c r="A23894" s="1"/>
      <c r="B23894" s="1"/>
      <c r="C23894" s="1"/>
      <c r="D23894" s="8"/>
      <c r="E23894" s="1"/>
      <c r="F23894" s="1"/>
      <c r="G23894" s="1"/>
      <c r="H23894" s="1"/>
    </row>
    <row r="23895">
      <c r="A23895" s="1"/>
      <c r="B23895" s="1"/>
      <c r="C23895" s="1"/>
      <c r="D23895" s="8"/>
      <c r="E23895" s="1"/>
      <c r="F23895" s="1"/>
      <c r="G23895" s="1"/>
      <c r="H23895" s="1"/>
    </row>
    <row r="23896">
      <c r="A23896" s="1"/>
      <c r="B23896" s="1"/>
      <c r="C23896" s="1"/>
      <c r="D23896" s="8"/>
      <c r="E23896" s="1"/>
      <c r="F23896" s="1"/>
      <c r="G23896" s="1"/>
      <c r="H23896" s="1"/>
    </row>
    <row r="23897">
      <c r="A23897" s="1"/>
      <c r="B23897" s="1"/>
      <c r="C23897" s="1"/>
      <c r="D23897" s="8"/>
      <c r="E23897" s="1"/>
      <c r="F23897" s="1"/>
      <c r="G23897" s="1"/>
      <c r="H23897" s="1"/>
    </row>
    <row r="23898">
      <c r="A23898" s="1"/>
      <c r="B23898" s="1"/>
      <c r="C23898" s="1"/>
      <c r="D23898" s="8"/>
      <c r="E23898" s="1"/>
      <c r="F23898" s="1"/>
      <c r="G23898" s="1"/>
      <c r="H23898" s="1"/>
    </row>
    <row r="23899">
      <c r="A23899" s="1"/>
      <c r="B23899" s="1"/>
      <c r="C23899" s="1"/>
      <c r="D23899" s="8"/>
      <c r="E23899" s="1"/>
      <c r="F23899" s="1"/>
      <c r="G23899" s="1"/>
      <c r="H23899" s="1"/>
    </row>
    <row r="23900">
      <c r="A23900" s="1"/>
      <c r="B23900" s="1"/>
      <c r="C23900" s="1"/>
      <c r="D23900" s="8"/>
      <c r="E23900" s="1"/>
      <c r="F23900" s="1"/>
      <c r="G23900" s="1"/>
      <c r="H23900" s="1"/>
    </row>
    <row r="23901">
      <c r="A23901" s="1"/>
      <c r="B23901" s="1"/>
      <c r="C23901" s="1"/>
      <c r="D23901" s="8"/>
      <c r="E23901" s="1"/>
      <c r="F23901" s="1"/>
      <c r="G23901" s="1"/>
      <c r="H23901" s="1"/>
    </row>
    <row r="23902">
      <c r="A23902" s="1"/>
      <c r="B23902" s="1"/>
      <c r="C23902" s="1"/>
      <c r="D23902" s="8"/>
      <c r="E23902" s="1"/>
      <c r="F23902" s="1"/>
      <c r="G23902" s="1"/>
      <c r="H23902" s="1"/>
    </row>
    <row r="23903">
      <c r="A23903" s="1"/>
      <c r="B23903" s="1"/>
      <c r="C23903" s="1"/>
      <c r="D23903" s="8"/>
      <c r="E23903" s="1"/>
      <c r="F23903" s="1"/>
      <c r="G23903" s="1"/>
      <c r="H23903" s="1"/>
    </row>
    <row r="23904">
      <c r="A23904" s="1"/>
      <c r="B23904" s="1"/>
      <c r="C23904" s="1"/>
      <c r="D23904" s="8"/>
      <c r="E23904" s="1"/>
      <c r="F23904" s="1"/>
      <c r="G23904" s="1"/>
      <c r="H23904" s="1"/>
    </row>
    <row r="23905">
      <c r="A23905" s="1"/>
      <c r="B23905" s="1"/>
      <c r="C23905" s="1"/>
      <c r="D23905" s="8"/>
      <c r="E23905" s="1"/>
      <c r="F23905" s="1"/>
      <c r="G23905" s="1"/>
      <c r="H23905" s="1"/>
    </row>
    <row r="23906">
      <c r="A23906" s="1"/>
      <c r="B23906" s="1"/>
      <c r="C23906" s="1"/>
      <c r="D23906" s="8"/>
      <c r="E23906" s="1"/>
      <c r="F23906" s="1"/>
      <c r="G23906" s="1"/>
      <c r="H23906" s="1"/>
    </row>
    <row r="23907">
      <c r="A23907" s="1"/>
      <c r="B23907" s="1"/>
      <c r="C23907" s="1"/>
      <c r="D23907" s="8"/>
      <c r="E23907" s="1"/>
      <c r="F23907" s="1"/>
      <c r="G23907" s="1"/>
      <c r="H23907" s="1"/>
    </row>
    <row r="23908">
      <c r="A23908" s="1"/>
      <c r="B23908" s="1"/>
      <c r="C23908" s="1"/>
      <c r="D23908" s="8"/>
      <c r="E23908" s="1"/>
      <c r="F23908" s="1"/>
      <c r="G23908" s="1"/>
      <c r="H23908" s="1"/>
    </row>
    <row r="23909">
      <c r="A23909" s="1"/>
      <c r="B23909" s="1"/>
      <c r="C23909" s="1"/>
      <c r="D23909" s="8"/>
      <c r="E23909" s="1"/>
      <c r="F23909" s="1"/>
      <c r="G23909" s="1"/>
      <c r="H23909" s="1"/>
    </row>
    <row r="23910">
      <c r="A23910" s="1"/>
      <c r="B23910" s="1"/>
      <c r="C23910" s="1"/>
      <c r="D23910" s="8"/>
      <c r="E23910" s="1"/>
      <c r="F23910" s="1"/>
      <c r="G23910" s="1"/>
      <c r="H23910" s="1"/>
    </row>
    <row r="23911">
      <c r="A23911" s="1"/>
      <c r="B23911" s="1"/>
      <c r="C23911" s="1"/>
      <c r="D23911" s="8"/>
      <c r="E23911" s="1"/>
      <c r="F23911" s="1"/>
      <c r="G23911" s="1"/>
      <c r="H23911" s="1"/>
    </row>
    <row r="23912">
      <c r="A23912" s="1"/>
      <c r="B23912" s="1"/>
      <c r="C23912" s="1"/>
      <c r="D23912" s="8"/>
      <c r="E23912" s="1"/>
      <c r="F23912" s="1"/>
      <c r="G23912" s="1"/>
      <c r="H23912" s="1"/>
    </row>
    <row r="23913">
      <c r="A23913" s="1"/>
      <c r="B23913" s="1"/>
      <c r="C23913" s="1"/>
      <c r="D23913" s="8"/>
      <c r="E23913" s="1"/>
      <c r="F23913" s="1"/>
      <c r="G23913" s="1"/>
      <c r="H23913" s="1"/>
    </row>
    <row r="23914">
      <c r="A23914" s="1"/>
      <c r="B23914" s="1"/>
      <c r="C23914" s="1"/>
      <c r="D23914" s="8"/>
      <c r="E23914" s="1"/>
      <c r="F23914" s="1"/>
      <c r="G23914" s="1"/>
      <c r="H23914" s="1"/>
    </row>
    <row r="23915">
      <c r="A23915" s="1"/>
      <c r="B23915" s="1"/>
      <c r="C23915" s="1"/>
      <c r="D23915" s="8"/>
      <c r="E23915" s="1"/>
      <c r="F23915" s="1"/>
      <c r="G23915" s="1"/>
      <c r="H23915" s="1"/>
    </row>
    <row r="23916">
      <c r="A23916" s="1"/>
      <c r="B23916" s="1"/>
      <c r="C23916" s="1"/>
      <c r="D23916" s="8"/>
      <c r="E23916" s="1"/>
      <c r="F23916" s="1"/>
      <c r="G23916" s="1"/>
      <c r="H23916" s="1"/>
    </row>
    <row r="23917">
      <c r="A23917" s="1"/>
      <c r="B23917" s="1"/>
      <c r="C23917" s="1"/>
      <c r="D23917" s="8"/>
      <c r="E23917" s="1"/>
      <c r="F23917" s="1"/>
      <c r="G23917" s="1"/>
      <c r="H23917" s="1"/>
    </row>
    <row r="23918">
      <c r="A23918" s="1"/>
      <c r="B23918" s="1"/>
      <c r="C23918" s="1"/>
      <c r="D23918" s="8"/>
      <c r="E23918" s="1"/>
      <c r="F23918" s="1"/>
      <c r="G23918" s="1"/>
      <c r="H23918" s="1"/>
    </row>
    <row r="23919">
      <c r="A23919" s="1"/>
      <c r="B23919" s="1"/>
      <c r="C23919" s="1"/>
      <c r="D23919" s="8"/>
      <c r="E23919" s="1"/>
      <c r="F23919" s="1"/>
      <c r="G23919" s="1"/>
      <c r="H23919" s="1"/>
    </row>
    <row r="23920">
      <c r="A23920" s="1"/>
      <c r="B23920" s="1"/>
      <c r="C23920" s="1"/>
      <c r="D23920" s="8"/>
      <c r="E23920" s="1"/>
      <c r="F23920" s="1"/>
      <c r="G23920" s="1"/>
      <c r="H23920" s="1"/>
    </row>
    <row r="23921">
      <c r="A23921" s="1"/>
      <c r="B23921" s="1"/>
      <c r="C23921" s="1"/>
      <c r="D23921" s="8"/>
      <c r="E23921" s="1"/>
      <c r="F23921" s="1"/>
      <c r="G23921" s="1"/>
      <c r="H23921" s="1"/>
    </row>
    <row r="23922">
      <c r="A23922" s="1"/>
      <c r="B23922" s="1"/>
      <c r="C23922" s="1"/>
      <c r="D23922" s="8"/>
      <c r="E23922" s="1"/>
      <c r="F23922" s="1"/>
      <c r="G23922" s="1"/>
      <c r="H23922" s="1"/>
    </row>
    <row r="23923">
      <c r="A23923" s="1"/>
      <c r="B23923" s="1"/>
      <c r="C23923" s="1"/>
      <c r="D23923" s="8"/>
      <c r="E23923" s="1"/>
      <c r="F23923" s="1"/>
      <c r="G23923" s="1"/>
      <c r="H23923" s="1"/>
    </row>
    <row r="23924">
      <c r="A23924" s="1"/>
      <c r="B23924" s="1"/>
      <c r="C23924" s="1"/>
      <c r="D23924" s="8"/>
      <c r="E23924" s="1"/>
      <c r="F23924" s="1"/>
      <c r="G23924" s="1"/>
      <c r="H23924" s="1"/>
    </row>
    <row r="23925">
      <c r="A23925" s="1"/>
      <c r="B23925" s="1"/>
      <c r="C23925" s="1"/>
      <c r="D23925" s="8"/>
      <c r="E23925" s="1"/>
      <c r="F23925" s="1"/>
      <c r="G23925" s="1"/>
      <c r="H23925" s="1"/>
    </row>
    <row r="23926">
      <c r="A23926" s="1"/>
      <c r="B23926" s="1"/>
      <c r="C23926" s="1"/>
      <c r="D23926" s="8"/>
      <c r="E23926" s="1"/>
      <c r="F23926" s="1"/>
      <c r="G23926" s="1"/>
      <c r="H23926" s="1"/>
    </row>
    <row r="23927">
      <c r="A23927" s="1"/>
      <c r="B23927" s="1"/>
      <c r="C23927" s="1"/>
      <c r="D23927" s="8"/>
      <c r="E23927" s="1"/>
      <c r="F23927" s="1"/>
      <c r="G23927" s="1"/>
      <c r="H23927" s="1"/>
    </row>
    <row r="23928">
      <c r="A23928" s="1"/>
      <c r="B23928" s="1"/>
      <c r="C23928" s="1"/>
      <c r="D23928" s="8"/>
      <c r="E23928" s="1"/>
      <c r="F23928" s="1"/>
      <c r="G23928" s="1"/>
      <c r="H23928" s="1"/>
    </row>
    <row r="23929">
      <c r="A23929" s="1"/>
      <c r="B23929" s="1"/>
      <c r="C23929" s="1"/>
      <c r="D23929" s="8"/>
      <c r="E23929" s="1"/>
      <c r="F23929" s="1"/>
      <c r="G23929" s="1"/>
      <c r="H23929" s="1"/>
    </row>
    <row r="23930">
      <c r="A23930" s="1"/>
      <c r="B23930" s="1"/>
      <c r="C23930" s="1"/>
      <c r="D23930" s="8"/>
      <c r="E23930" s="1"/>
      <c r="F23930" s="1"/>
      <c r="G23930" s="1"/>
      <c r="H23930" s="1"/>
    </row>
    <row r="23931">
      <c r="A23931" s="1"/>
      <c r="B23931" s="1"/>
      <c r="C23931" s="1"/>
      <c r="D23931" s="8"/>
      <c r="E23931" s="1"/>
      <c r="F23931" s="1"/>
      <c r="G23931" s="1"/>
      <c r="H23931" s="1"/>
    </row>
    <row r="23932">
      <c r="A23932" s="1"/>
      <c r="B23932" s="1"/>
      <c r="C23932" s="1"/>
      <c r="D23932" s="8"/>
      <c r="E23932" s="1"/>
      <c r="F23932" s="1"/>
      <c r="G23932" s="1"/>
      <c r="H23932" s="1"/>
    </row>
    <row r="23933">
      <c r="A23933" s="1"/>
      <c r="B23933" s="1"/>
      <c r="C23933" s="1"/>
      <c r="D23933" s="8"/>
      <c r="E23933" s="1"/>
      <c r="F23933" s="1"/>
      <c r="G23933" s="1"/>
      <c r="H23933" s="1"/>
    </row>
    <row r="23934">
      <c r="A23934" s="1"/>
      <c r="B23934" s="1"/>
      <c r="C23934" s="1"/>
      <c r="D23934" s="8"/>
      <c r="E23934" s="1"/>
      <c r="F23934" s="1"/>
      <c r="G23934" s="1"/>
      <c r="H23934" s="1"/>
    </row>
    <row r="23935">
      <c r="A23935" s="1"/>
      <c r="B23935" s="1"/>
      <c r="C23935" s="1"/>
      <c r="D23935" s="8"/>
      <c r="E23935" s="1"/>
      <c r="F23935" s="1"/>
      <c r="G23935" s="1"/>
      <c r="H23935" s="1"/>
    </row>
    <row r="23936">
      <c r="A23936" s="1"/>
      <c r="B23936" s="1"/>
      <c r="C23936" s="1"/>
      <c r="D23936" s="8"/>
      <c r="E23936" s="1"/>
      <c r="F23936" s="1"/>
      <c r="G23936" s="1"/>
      <c r="H23936" s="1"/>
    </row>
    <row r="23937">
      <c r="A23937" s="1"/>
      <c r="B23937" s="1"/>
      <c r="C23937" s="1"/>
      <c r="D23937" s="8"/>
      <c r="E23937" s="1"/>
      <c r="F23937" s="1"/>
      <c r="G23937" s="1"/>
      <c r="H23937" s="1"/>
    </row>
    <row r="23938">
      <c r="A23938" s="1"/>
      <c r="B23938" s="1"/>
      <c r="C23938" s="1"/>
      <c r="D23938" s="8"/>
      <c r="E23938" s="1"/>
      <c r="F23938" s="1"/>
      <c r="G23938" s="1"/>
      <c r="H23938" s="1"/>
    </row>
    <row r="23939">
      <c r="A23939" s="1"/>
      <c r="B23939" s="1"/>
      <c r="C23939" s="1"/>
      <c r="D23939" s="8"/>
      <c r="E23939" s="1"/>
      <c r="F23939" s="1"/>
      <c r="G23939" s="1"/>
      <c r="H23939" s="1"/>
    </row>
    <row r="23940">
      <c r="A23940" s="1"/>
      <c r="B23940" s="1"/>
      <c r="C23940" s="1"/>
      <c r="D23940" s="8"/>
      <c r="E23940" s="1"/>
      <c r="F23940" s="1"/>
      <c r="G23940" s="1"/>
      <c r="H23940" s="1"/>
    </row>
    <row r="23941">
      <c r="A23941" s="1"/>
      <c r="B23941" s="1"/>
      <c r="C23941" s="1"/>
      <c r="D23941" s="8"/>
      <c r="E23941" s="1"/>
      <c r="F23941" s="1"/>
      <c r="G23941" s="1"/>
      <c r="H23941" s="1"/>
    </row>
    <row r="23942">
      <c r="A23942" s="1"/>
      <c r="B23942" s="1"/>
      <c r="C23942" s="1"/>
      <c r="D23942" s="8"/>
      <c r="E23942" s="1"/>
      <c r="F23942" s="1"/>
      <c r="G23942" s="1"/>
      <c r="H23942" s="1"/>
    </row>
    <row r="23943">
      <c r="A23943" s="1"/>
      <c r="B23943" s="1"/>
      <c r="C23943" s="1"/>
      <c r="D23943" s="8"/>
      <c r="E23943" s="1"/>
      <c r="F23943" s="1"/>
      <c r="G23943" s="1"/>
      <c r="H23943" s="1"/>
    </row>
    <row r="23944">
      <c r="A23944" s="1"/>
      <c r="B23944" s="1"/>
      <c r="C23944" s="1"/>
      <c r="D23944" s="8"/>
      <c r="E23944" s="1"/>
      <c r="F23944" s="1"/>
      <c r="G23944" s="1"/>
      <c r="H23944" s="1"/>
    </row>
    <row r="23945">
      <c r="A23945" s="1"/>
      <c r="B23945" s="1"/>
      <c r="C23945" s="1"/>
      <c r="D23945" s="8"/>
      <c r="E23945" s="1"/>
      <c r="F23945" s="1"/>
      <c r="G23945" s="1"/>
      <c r="H23945" s="1"/>
    </row>
    <row r="23946">
      <c r="A23946" s="1"/>
      <c r="B23946" s="1"/>
      <c r="C23946" s="1"/>
      <c r="D23946" s="8"/>
      <c r="E23946" s="1"/>
      <c r="F23946" s="1"/>
      <c r="G23946" s="1"/>
      <c r="H23946" s="1"/>
    </row>
    <row r="23947">
      <c r="A23947" s="1"/>
      <c r="B23947" s="1"/>
      <c r="C23947" s="1"/>
      <c r="D23947" s="8"/>
      <c r="E23947" s="1"/>
      <c r="F23947" s="1"/>
      <c r="G23947" s="1"/>
      <c r="H23947" s="1"/>
    </row>
    <row r="23948">
      <c r="A23948" s="1"/>
      <c r="B23948" s="1"/>
      <c r="C23948" s="1"/>
      <c r="D23948" s="8"/>
      <c r="E23948" s="1"/>
      <c r="F23948" s="1"/>
      <c r="G23948" s="1"/>
      <c r="H23948" s="1"/>
    </row>
    <row r="23949">
      <c r="A23949" s="1"/>
      <c r="B23949" s="1"/>
      <c r="C23949" s="1"/>
      <c r="D23949" s="8"/>
      <c r="E23949" s="1"/>
      <c r="F23949" s="1"/>
      <c r="G23949" s="1"/>
      <c r="H23949" s="1"/>
    </row>
    <row r="23950">
      <c r="A23950" s="1"/>
      <c r="B23950" s="1"/>
      <c r="C23950" s="1"/>
      <c r="D23950" s="8"/>
      <c r="E23950" s="1"/>
      <c r="F23950" s="1"/>
      <c r="G23950" s="1"/>
      <c r="H23950" s="1"/>
    </row>
    <row r="23951">
      <c r="A23951" s="1"/>
      <c r="B23951" s="1"/>
      <c r="C23951" s="1"/>
      <c r="D23951" s="8"/>
      <c r="E23951" s="1"/>
      <c r="F23951" s="1"/>
      <c r="G23951" s="1"/>
      <c r="H23951" s="1"/>
    </row>
    <row r="23952">
      <c r="A23952" s="1"/>
      <c r="B23952" s="1"/>
      <c r="C23952" s="1"/>
      <c r="D23952" s="8"/>
      <c r="E23952" s="1"/>
      <c r="F23952" s="1"/>
      <c r="G23952" s="1"/>
      <c r="H23952" s="1"/>
    </row>
    <row r="23953">
      <c r="A23953" s="1"/>
      <c r="B23953" s="1"/>
      <c r="C23953" s="1"/>
      <c r="D23953" s="8"/>
      <c r="E23953" s="1"/>
      <c r="F23953" s="1"/>
      <c r="G23953" s="1"/>
      <c r="H23953" s="1"/>
    </row>
    <row r="23954">
      <c r="A23954" s="1"/>
      <c r="B23954" s="1"/>
      <c r="C23954" s="1"/>
      <c r="D23954" s="8"/>
      <c r="E23954" s="1"/>
      <c r="F23954" s="1"/>
      <c r="G23954" s="1"/>
      <c r="H23954" s="1"/>
    </row>
    <row r="23955">
      <c r="A23955" s="1"/>
      <c r="B23955" s="1"/>
      <c r="C23955" s="1"/>
      <c r="D23955" s="8"/>
      <c r="E23955" s="1"/>
      <c r="F23955" s="1"/>
      <c r="G23955" s="1"/>
      <c r="H23955" s="1"/>
    </row>
    <row r="23956">
      <c r="A23956" s="1"/>
      <c r="B23956" s="1"/>
      <c r="C23956" s="1"/>
      <c r="D23956" s="8"/>
      <c r="E23956" s="1"/>
      <c r="F23956" s="1"/>
      <c r="G23956" s="1"/>
      <c r="H23956" s="1"/>
    </row>
    <row r="23957">
      <c r="A23957" s="1"/>
      <c r="B23957" s="1"/>
      <c r="C23957" s="1"/>
      <c r="D23957" s="8"/>
      <c r="E23957" s="1"/>
      <c r="F23957" s="1"/>
      <c r="G23957" s="1"/>
      <c r="H23957" s="1"/>
    </row>
    <row r="23958">
      <c r="A23958" s="1"/>
      <c r="B23958" s="1"/>
      <c r="C23958" s="1"/>
      <c r="D23958" s="8"/>
      <c r="E23958" s="1"/>
      <c r="F23958" s="1"/>
      <c r="G23958" s="1"/>
      <c r="H23958" s="1"/>
    </row>
    <row r="23959">
      <c r="A23959" s="1"/>
      <c r="B23959" s="1"/>
      <c r="C23959" s="1"/>
      <c r="D23959" s="8"/>
      <c r="E23959" s="1"/>
      <c r="F23959" s="1"/>
      <c r="G23959" s="1"/>
      <c r="H23959" s="1"/>
    </row>
    <row r="23960">
      <c r="A23960" s="1"/>
      <c r="B23960" s="1"/>
      <c r="C23960" s="1"/>
      <c r="D23960" s="8"/>
      <c r="E23960" s="1"/>
      <c r="F23960" s="1"/>
      <c r="G23960" s="1"/>
      <c r="H23960" s="1"/>
    </row>
    <row r="23961">
      <c r="A23961" s="1"/>
      <c r="B23961" s="1"/>
      <c r="C23961" s="1"/>
      <c r="D23961" s="8"/>
      <c r="E23961" s="1"/>
      <c r="F23961" s="1"/>
      <c r="G23961" s="1"/>
      <c r="H23961" s="1"/>
    </row>
    <row r="23962">
      <c r="A23962" s="1"/>
      <c r="B23962" s="1"/>
      <c r="C23962" s="1"/>
      <c r="D23962" s="8"/>
      <c r="E23962" s="1"/>
      <c r="F23962" s="1"/>
      <c r="G23962" s="1"/>
      <c r="H23962" s="1"/>
    </row>
    <row r="23963">
      <c r="A23963" s="1"/>
      <c r="B23963" s="1"/>
      <c r="C23963" s="1"/>
      <c r="D23963" s="8"/>
      <c r="E23963" s="1"/>
      <c r="F23963" s="1"/>
      <c r="G23963" s="1"/>
      <c r="H23963" s="1"/>
    </row>
    <row r="23964">
      <c r="A23964" s="1"/>
      <c r="B23964" s="1"/>
      <c r="C23964" s="1"/>
      <c r="D23964" s="8"/>
      <c r="E23964" s="1"/>
      <c r="F23964" s="1"/>
      <c r="G23964" s="1"/>
      <c r="H23964" s="1"/>
    </row>
    <row r="23965">
      <c r="A23965" s="1"/>
      <c r="B23965" s="1"/>
      <c r="C23965" s="1"/>
      <c r="D23965" s="8"/>
      <c r="E23965" s="1"/>
      <c r="F23965" s="1"/>
      <c r="G23965" s="1"/>
      <c r="H23965" s="1"/>
    </row>
    <row r="23966">
      <c r="A23966" s="1"/>
      <c r="B23966" s="1"/>
      <c r="C23966" s="1"/>
      <c r="D23966" s="8"/>
      <c r="E23966" s="1"/>
      <c r="F23966" s="1"/>
      <c r="G23966" s="1"/>
      <c r="H23966" s="1"/>
    </row>
    <row r="23967">
      <c r="A23967" s="1"/>
      <c r="B23967" s="1"/>
      <c r="C23967" s="1"/>
      <c r="D23967" s="8"/>
      <c r="E23967" s="1"/>
      <c r="F23967" s="1"/>
      <c r="G23967" s="1"/>
      <c r="H23967" s="1"/>
    </row>
    <row r="23968">
      <c r="A23968" s="1"/>
      <c r="B23968" s="1"/>
      <c r="C23968" s="1"/>
      <c r="D23968" s="8"/>
      <c r="E23968" s="1"/>
      <c r="F23968" s="1"/>
      <c r="G23968" s="1"/>
      <c r="H23968" s="1"/>
    </row>
    <row r="23969">
      <c r="A23969" s="1"/>
      <c r="B23969" s="1"/>
      <c r="C23969" s="1"/>
      <c r="D23969" s="8"/>
      <c r="E23969" s="1"/>
      <c r="F23969" s="1"/>
      <c r="G23969" s="1"/>
      <c r="H23969" s="1"/>
    </row>
    <row r="23970">
      <c r="A23970" s="1"/>
      <c r="B23970" s="1"/>
      <c r="C23970" s="1"/>
      <c r="D23970" s="8"/>
      <c r="E23970" s="1"/>
      <c r="F23970" s="1"/>
      <c r="G23970" s="1"/>
      <c r="H23970" s="1"/>
    </row>
    <row r="23971">
      <c r="A23971" s="1"/>
      <c r="B23971" s="1"/>
      <c r="C23971" s="1"/>
      <c r="D23971" s="8"/>
      <c r="E23971" s="1"/>
      <c r="F23971" s="1"/>
      <c r="G23971" s="1"/>
      <c r="H23971" s="1"/>
    </row>
    <row r="23972">
      <c r="A23972" s="1"/>
      <c r="B23972" s="1"/>
      <c r="C23972" s="1"/>
      <c r="D23972" s="8"/>
      <c r="E23972" s="1"/>
      <c r="F23972" s="1"/>
      <c r="G23972" s="1"/>
      <c r="H23972" s="1"/>
    </row>
    <row r="23973">
      <c r="A23973" s="1"/>
      <c r="B23973" s="1"/>
      <c r="C23973" s="1"/>
      <c r="D23973" s="8"/>
      <c r="E23973" s="1"/>
      <c r="F23973" s="1"/>
      <c r="G23973" s="1"/>
      <c r="H23973" s="1"/>
    </row>
    <row r="23974">
      <c r="A23974" s="1"/>
      <c r="B23974" s="1"/>
      <c r="C23974" s="1"/>
      <c r="D23974" s="8"/>
      <c r="E23974" s="1"/>
      <c r="F23974" s="1"/>
      <c r="G23974" s="1"/>
      <c r="H23974" s="1"/>
    </row>
    <row r="23975">
      <c r="A23975" s="1"/>
      <c r="B23975" s="1"/>
      <c r="C23975" s="1"/>
      <c r="D23975" s="8"/>
      <c r="E23975" s="1"/>
      <c r="F23975" s="1"/>
      <c r="G23975" s="1"/>
      <c r="H23975" s="1"/>
    </row>
    <row r="23976">
      <c r="A23976" s="1"/>
      <c r="B23976" s="1"/>
      <c r="C23976" s="1"/>
      <c r="D23976" s="8"/>
      <c r="E23976" s="1"/>
      <c r="F23976" s="1"/>
      <c r="G23976" s="1"/>
      <c r="H23976" s="1"/>
    </row>
    <row r="23977">
      <c r="A23977" s="1"/>
      <c r="B23977" s="1"/>
      <c r="C23977" s="1"/>
      <c r="D23977" s="8"/>
      <c r="E23977" s="1"/>
      <c r="F23977" s="1"/>
      <c r="G23977" s="1"/>
      <c r="H23977" s="1"/>
    </row>
    <row r="23978">
      <c r="A23978" s="1"/>
      <c r="B23978" s="1"/>
      <c r="C23978" s="1"/>
      <c r="D23978" s="8"/>
      <c r="E23978" s="1"/>
      <c r="F23978" s="1"/>
      <c r="G23978" s="1"/>
      <c r="H23978" s="1"/>
    </row>
    <row r="23979">
      <c r="A23979" s="1"/>
      <c r="B23979" s="1"/>
      <c r="C23979" s="1"/>
      <c r="D23979" s="8"/>
      <c r="E23979" s="1"/>
      <c r="F23979" s="1"/>
      <c r="G23979" s="1"/>
      <c r="H23979" s="1"/>
    </row>
    <row r="23980">
      <c r="A23980" s="1"/>
      <c r="B23980" s="1"/>
      <c r="C23980" s="1"/>
      <c r="D23980" s="8"/>
      <c r="E23980" s="1"/>
      <c r="F23980" s="1"/>
      <c r="G23980" s="1"/>
      <c r="H23980" s="1"/>
    </row>
    <row r="23981">
      <c r="A23981" s="1"/>
      <c r="B23981" s="1"/>
      <c r="C23981" s="1"/>
      <c r="D23981" s="8"/>
      <c r="E23981" s="1"/>
      <c r="F23981" s="1"/>
      <c r="G23981" s="1"/>
      <c r="H23981" s="1"/>
    </row>
    <row r="23982">
      <c r="A23982" s="1"/>
      <c r="B23982" s="1"/>
      <c r="C23982" s="1"/>
      <c r="D23982" s="8"/>
      <c r="E23982" s="1"/>
      <c r="F23982" s="1"/>
      <c r="G23982" s="1"/>
      <c r="H23982" s="1"/>
    </row>
    <row r="23983">
      <c r="A23983" s="1"/>
      <c r="B23983" s="1"/>
      <c r="C23983" s="1"/>
      <c r="D23983" s="8"/>
      <c r="E23983" s="1"/>
      <c r="F23983" s="1"/>
      <c r="G23983" s="1"/>
      <c r="H23983" s="1"/>
    </row>
    <row r="23984">
      <c r="A23984" s="1"/>
      <c r="B23984" s="1"/>
      <c r="C23984" s="1"/>
      <c r="D23984" s="8"/>
      <c r="E23984" s="1"/>
      <c r="F23984" s="1"/>
      <c r="G23984" s="1"/>
      <c r="H23984" s="1"/>
    </row>
    <row r="23985">
      <c r="A23985" s="1"/>
      <c r="B23985" s="1"/>
      <c r="C23985" s="1"/>
      <c r="D23985" s="8"/>
      <c r="E23985" s="1"/>
      <c r="F23985" s="1"/>
      <c r="G23985" s="1"/>
      <c r="H23985" s="1"/>
    </row>
    <row r="23986">
      <c r="A23986" s="1"/>
      <c r="B23986" s="1"/>
      <c r="C23986" s="1"/>
      <c r="D23986" s="8"/>
      <c r="E23986" s="1"/>
      <c r="F23986" s="1"/>
      <c r="G23986" s="1"/>
      <c r="H23986" s="1"/>
    </row>
    <row r="23987">
      <c r="A23987" s="1"/>
      <c r="B23987" s="1"/>
      <c r="C23987" s="1"/>
      <c r="D23987" s="8"/>
      <c r="E23987" s="1"/>
      <c r="F23987" s="1"/>
      <c r="G23987" s="1"/>
      <c r="H23987" s="1"/>
    </row>
    <row r="23988">
      <c r="A23988" s="1"/>
      <c r="B23988" s="1"/>
      <c r="C23988" s="1"/>
      <c r="D23988" s="8"/>
      <c r="E23988" s="1"/>
      <c r="F23988" s="1"/>
      <c r="G23988" s="1"/>
      <c r="H23988" s="1"/>
    </row>
    <row r="23989">
      <c r="A23989" s="1"/>
      <c r="B23989" s="1"/>
      <c r="C23989" s="1"/>
      <c r="D23989" s="8"/>
      <c r="E23989" s="1"/>
      <c r="F23989" s="1"/>
      <c r="G23989" s="1"/>
      <c r="H23989" s="1"/>
    </row>
    <row r="23990">
      <c r="A23990" s="1"/>
      <c r="B23990" s="1"/>
      <c r="C23990" s="1"/>
      <c r="D23990" s="8"/>
      <c r="E23990" s="1"/>
      <c r="F23990" s="1"/>
      <c r="G23990" s="1"/>
      <c r="H23990" s="1"/>
    </row>
    <row r="23991">
      <c r="A23991" s="1"/>
      <c r="B23991" s="1"/>
      <c r="C23991" s="1"/>
      <c r="D23991" s="8"/>
      <c r="E23991" s="1"/>
      <c r="F23991" s="1"/>
      <c r="G23991" s="1"/>
      <c r="H23991" s="1"/>
    </row>
    <row r="23992">
      <c r="A23992" s="1"/>
      <c r="B23992" s="1"/>
      <c r="C23992" s="1"/>
      <c r="D23992" s="8"/>
      <c r="E23992" s="1"/>
      <c r="F23992" s="1"/>
      <c r="G23992" s="1"/>
      <c r="H23992" s="1"/>
    </row>
    <row r="23993">
      <c r="A23993" s="1"/>
      <c r="B23993" s="1"/>
      <c r="C23993" s="1"/>
      <c r="D23993" s="8"/>
      <c r="E23993" s="1"/>
      <c r="F23993" s="1"/>
      <c r="G23993" s="1"/>
      <c r="H23993" s="1"/>
    </row>
    <row r="23994">
      <c r="A23994" s="1"/>
      <c r="B23994" s="1"/>
      <c r="C23994" s="1"/>
      <c r="D23994" s="8"/>
      <c r="E23994" s="1"/>
      <c r="F23994" s="1"/>
      <c r="G23994" s="1"/>
      <c r="H23994" s="1"/>
    </row>
    <row r="23995">
      <c r="A23995" s="1"/>
      <c r="B23995" s="1"/>
      <c r="C23995" s="1"/>
      <c r="D23995" s="8"/>
      <c r="E23995" s="1"/>
      <c r="F23995" s="1"/>
      <c r="G23995" s="1"/>
      <c r="H23995" s="1"/>
    </row>
    <row r="23996">
      <c r="A23996" s="1"/>
      <c r="B23996" s="1"/>
      <c r="C23996" s="1"/>
      <c r="D23996" s="8"/>
      <c r="E23996" s="1"/>
      <c r="F23996" s="1"/>
      <c r="G23996" s="1"/>
      <c r="H23996" s="1"/>
    </row>
    <row r="23997">
      <c r="A23997" s="1"/>
      <c r="B23997" s="1"/>
      <c r="C23997" s="1"/>
      <c r="D23997" s="8"/>
      <c r="E23997" s="1"/>
      <c r="F23997" s="1"/>
      <c r="G23997" s="1"/>
      <c r="H23997" s="1"/>
    </row>
    <row r="23998">
      <c r="A23998" s="1"/>
      <c r="B23998" s="1"/>
      <c r="C23998" s="1"/>
      <c r="D23998" s="8"/>
      <c r="E23998" s="1"/>
      <c r="F23998" s="1"/>
      <c r="G23998" s="1"/>
      <c r="H23998" s="1"/>
    </row>
    <row r="23999">
      <c r="A23999" s="1"/>
      <c r="B23999" s="1"/>
      <c r="C23999" s="1"/>
      <c r="D23999" s="8"/>
      <c r="E23999" s="1"/>
      <c r="F23999" s="1"/>
      <c r="G23999" s="1"/>
      <c r="H23999" s="1"/>
    </row>
    <row r="24000">
      <c r="A24000" s="1"/>
      <c r="B24000" s="1"/>
      <c r="C24000" s="1"/>
      <c r="D24000" s="8"/>
      <c r="E24000" s="1"/>
      <c r="F24000" s="1"/>
      <c r="G24000" s="1"/>
      <c r="H24000" s="1"/>
    </row>
    <row r="24001">
      <c r="A24001" s="1"/>
      <c r="B24001" s="1"/>
      <c r="C24001" s="1"/>
      <c r="D24001" s="8"/>
      <c r="E24001" s="1"/>
      <c r="F24001" s="1"/>
      <c r="G24001" s="1"/>
      <c r="H24001" s="1"/>
    </row>
    <row r="24002">
      <c r="A24002" s="1"/>
      <c r="B24002" s="1"/>
      <c r="C24002" s="1"/>
      <c r="D24002" s="8"/>
      <c r="E24002" s="1"/>
      <c r="F24002" s="1"/>
      <c r="G24002" s="1"/>
      <c r="H24002" s="1"/>
    </row>
    <row r="24003">
      <c r="A24003" s="1"/>
      <c r="B24003" s="1"/>
      <c r="C24003" s="1"/>
      <c r="D24003" s="8"/>
      <c r="E24003" s="1"/>
      <c r="F24003" s="1"/>
      <c r="G24003" s="1"/>
      <c r="H24003" s="1"/>
    </row>
    <row r="24004">
      <c r="A24004" s="1"/>
      <c r="B24004" s="1"/>
      <c r="C24004" s="1"/>
      <c r="D24004" s="8"/>
      <c r="E24004" s="1"/>
      <c r="F24004" s="1"/>
      <c r="G24004" s="1"/>
      <c r="H24004" s="1"/>
    </row>
    <row r="24005">
      <c r="A24005" s="1"/>
      <c r="B24005" s="1"/>
      <c r="C24005" s="1"/>
      <c r="D24005" s="8"/>
      <c r="E24005" s="1"/>
      <c r="F24005" s="1"/>
      <c r="G24005" s="1"/>
      <c r="H24005" s="1"/>
    </row>
    <row r="24006">
      <c r="A24006" s="1"/>
      <c r="B24006" s="1"/>
      <c r="C24006" s="1"/>
      <c r="D24006" s="8"/>
      <c r="E24006" s="1"/>
      <c r="F24006" s="1"/>
      <c r="G24006" s="1"/>
      <c r="H24006" s="1"/>
    </row>
    <row r="24007">
      <c r="A24007" s="1"/>
      <c r="B24007" s="1"/>
      <c r="C24007" s="1"/>
      <c r="D24007" s="8"/>
      <c r="E24007" s="1"/>
      <c r="F24007" s="1"/>
      <c r="G24007" s="1"/>
      <c r="H24007" s="1"/>
    </row>
    <row r="24008">
      <c r="A24008" s="1"/>
      <c r="B24008" s="1"/>
      <c r="C24008" s="1"/>
      <c r="D24008" s="8"/>
      <c r="E24008" s="1"/>
      <c r="F24008" s="1"/>
      <c r="G24008" s="1"/>
      <c r="H24008" s="1"/>
    </row>
    <row r="24009">
      <c r="A24009" s="1"/>
      <c r="B24009" s="1"/>
      <c r="C24009" s="1"/>
      <c r="D24009" s="8"/>
      <c r="E24009" s="1"/>
      <c r="F24009" s="1"/>
      <c r="G24009" s="1"/>
      <c r="H24009" s="1"/>
    </row>
    <row r="24010">
      <c r="A24010" s="1"/>
      <c r="B24010" s="1"/>
      <c r="C24010" s="1"/>
      <c r="D24010" s="8"/>
      <c r="E24010" s="1"/>
      <c r="F24010" s="1"/>
      <c r="G24010" s="1"/>
      <c r="H24010" s="1"/>
    </row>
    <row r="24011">
      <c r="A24011" s="1"/>
      <c r="B24011" s="1"/>
      <c r="C24011" s="1"/>
      <c r="D24011" s="8"/>
      <c r="E24011" s="1"/>
      <c r="F24011" s="1"/>
      <c r="G24011" s="1"/>
      <c r="H24011" s="1"/>
    </row>
    <row r="24012">
      <c r="A24012" s="1"/>
      <c r="B24012" s="1"/>
      <c r="C24012" s="1"/>
      <c r="D24012" s="8"/>
      <c r="E24012" s="1"/>
      <c r="F24012" s="1"/>
      <c r="G24012" s="1"/>
      <c r="H24012" s="1"/>
    </row>
    <row r="24013">
      <c r="A24013" s="1"/>
      <c r="B24013" s="1"/>
      <c r="C24013" s="1"/>
      <c r="D24013" s="8"/>
      <c r="E24013" s="1"/>
      <c r="F24013" s="1"/>
      <c r="G24013" s="1"/>
      <c r="H24013" s="1"/>
    </row>
    <row r="24014">
      <c r="A24014" s="1"/>
      <c r="B24014" s="1"/>
      <c r="C24014" s="1"/>
      <c r="D24014" s="8"/>
      <c r="E24014" s="1"/>
      <c r="F24014" s="1"/>
      <c r="G24014" s="1"/>
      <c r="H24014" s="1"/>
    </row>
    <row r="24015">
      <c r="A24015" s="1"/>
      <c r="B24015" s="1"/>
      <c r="C24015" s="1"/>
      <c r="D24015" s="8"/>
      <c r="E24015" s="1"/>
      <c r="F24015" s="1"/>
      <c r="G24015" s="1"/>
      <c r="H24015" s="1"/>
    </row>
    <row r="24016">
      <c r="A24016" s="1"/>
      <c r="B24016" s="1"/>
      <c r="C24016" s="1"/>
      <c r="D24016" s="8"/>
      <c r="E24016" s="1"/>
      <c r="F24016" s="1"/>
      <c r="G24016" s="1"/>
      <c r="H24016" s="1"/>
    </row>
    <row r="24017">
      <c r="A24017" s="1"/>
      <c r="B24017" s="1"/>
      <c r="C24017" s="1"/>
      <c r="D24017" s="8"/>
      <c r="E24017" s="1"/>
      <c r="F24017" s="1"/>
      <c r="G24017" s="1"/>
      <c r="H24017" s="1"/>
    </row>
    <row r="24018">
      <c r="A24018" s="1"/>
      <c r="B24018" s="1"/>
      <c r="C24018" s="1"/>
      <c r="D24018" s="8"/>
      <c r="E24018" s="1"/>
      <c r="F24018" s="1"/>
      <c r="G24018" s="1"/>
      <c r="H24018" s="1"/>
    </row>
    <row r="24019">
      <c r="A24019" s="1"/>
      <c r="B24019" s="1"/>
      <c r="C24019" s="1"/>
      <c r="D24019" s="8"/>
      <c r="E24019" s="1"/>
      <c r="F24019" s="1"/>
      <c r="G24019" s="1"/>
      <c r="H24019" s="1"/>
    </row>
    <row r="24020">
      <c r="A24020" s="1"/>
      <c r="B24020" s="1"/>
      <c r="C24020" s="1"/>
      <c r="D24020" s="8"/>
      <c r="E24020" s="1"/>
      <c r="F24020" s="1"/>
      <c r="G24020" s="1"/>
      <c r="H24020" s="1"/>
    </row>
    <row r="24021">
      <c r="A24021" s="1"/>
      <c r="B24021" s="1"/>
      <c r="C24021" s="1"/>
      <c r="D24021" s="8"/>
      <c r="E24021" s="1"/>
      <c r="F24021" s="1"/>
      <c r="G24021" s="1"/>
      <c r="H24021" s="1"/>
    </row>
    <row r="24022">
      <c r="A24022" s="1"/>
      <c r="B24022" s="1"/>
      <c r="C24022" s="1"/>
      <c r="D24022" s="8"/>
      <c r="E24022" s="1"/>
      <c r="F24022" s="1"/>
      <c r="G24022" s="1"/>
      <c r="H24022" s="1"/>
    </row>
    <row r="24023">
      <c r="A24023" s="1"/>
      <c r="B24023" s="1"/>
      <c r="C24023" s="1"/>
      <c r="D24023" s="8"/>
      <c r="E24023" s="1"/>
      <c r="F24023" s="1"/>
      <c r="G24023" s="1"/>
      <c r="H24023" s="1"/>
    </row>
    <row r="24024">
      <c r="A24024" s="1"/>
      <c r="B24024" s="1"/>
      <c r="C24024" s="1"/>
      <c r="D24024" s="8"/>
      <c r="E24024" s="1"/>
      <c r="F24024" s="1"/>
      <c r="G24024" s="1"/>
      <c r="H24024" s="1"/>
    </row>
    <row r="24025">
      <c r="A24025" s="1"/>
      <c r="B24025" s="1"/>
      <c r="C24025" s="1"/>
      <c r="D24025" s="8"/>
      <c r="E24025" s="1"/>
      <c r="F24025" s="1"/>
      <c r="G24025" s="1"/>
      <c r="H24025" s="1"/>
    </row>
    <row r="24026">
      <c r="A24026" s="1"/>
      <c r="B24026" s="1"/>
      <c r="C24026" s="1"/>
      <c r="D24026" s="8"/>
      <c r="E24026" s="1"/>
      <c r="F24026" s="1"/>
      <c r="G24026" s="1"/>
      <c r="H24026" s="1"/>
    </row>
    <row r="24027">
      <c r="A24027" s="1"/>
      <c r="B24027" s="1"/>
      <c r="C24027" s="1"/>
      <c r="D24027" s="8"/>
      <c r="E24027" s="1"/>
      <c r="F24027" s="1"/>
      <c r="G24027" s="1"/>
      <c r="H24027" s="1"/>
    </row>
    <row r="24028">
      <c r="A24028" s="1"/>
      <c r="B24028" s="1"/>
      <c r="C24028" s="1"/>
      <c r="D24028" s="8"/>
      <c r="E24028" s="1"/>
      <c r="F24028" s="1"/>
      <c r="G24028" s="1"/>
      <c r="H24028" s="1"/>
    </row>
    <row r="24029">
      <c r="A24029" s="1"/>
      <c r="B24029" s="1"/>
      <c r="C24029" s="1"/>
      <c r="D24029" s="8"/>
      <c r="E24029" s="1"/>
      <c r="F24029" s="1"/>
      <c r="G24029" s="1"/>
      <c r="H24029" s="1"/>
    </row>
    <row r="24030">
      <c r="A24030" s="1"/>
      <c r="B24030" s="1"/>
      <c r="C24030" s="1"/>
      <c r="D24030" s="8"/>
      <c r="E24030" s="1"/>
      <c r="F24030" s="1"/>
      <c r="G24030" s="1"/>
      <c r="H24030" s="1"/>
    </row>
    <row r="24031">
      <c r="A24031" s="1"/>
      <c r="B24031" s="1"/>
      <c r="C24031" s="1"/>
      <c r="D24031" s="8"/>
      <c r="E24031" s="1"/>
      <c r="F24031" s="1"/>
      <c r="G24031" s="1"/>
      <c r="H24031" s="1"/>
    </row>
    <row r="24032">
      <c r="A24032" s="1"/>
      <c r="B24032" s="1"/>
      <c r="C24032" s="1"/>
      <c r="D24032" s="8"/>
      <c r="E24032" s="1"/>
      <c r="F24032" s="1"/>
      <c r="G24032" s="1"/>
      <c r="H24032" s="1"/>
    </row>
    <row r="24033">
      <c r="A24033" s="1"/>
      <c r="B24033" s="1"/>
      <c r="C24033" s="1"/>
      <c r="D24033" s="8"/>
      <c r="E24033" s="1"/>
      <c r="F24033" s="1"/>
      <c r="G24033" s="1"/>
      <c r="H24033" s="1"/>
    </row>
    <row r="24034">
      <c r="A24034" s="1"/>
      <c r="B24034" s="1"/>
      <c r="C24034" s="1"/>
      <c r="D24034" s="8"/>
      <c r="E24034" s="1"/>
      <c r="F24034" s="1"/>
      <c r="G24034" s="1"/>
      <c r="H24034" s="1"/>
    </row>
    <row r="24035">
      <c r="A24035" s="1"/>
      <c r="B24035" s="1"/>
      <c r="C24035" s="1"/>
      <c r="D24035" s="8"/>
      <c r="E24035" s="1"/>
      <c r="F24035" s="1"/>
      <c r="G24035" s="1"/>
      <c r="H24035" s="1"/>
    </row>
    <row r="24036">
      <c r="A24036" s="1"/>
      <c r="B24036" s="1"/>
      <c r="C24036" s="1"/>
      <c r="D24036" s="8"/>
      <c r="E24036" s="1"/>
      <c r="F24036" s="1"/>
      <c r="G24036" s="1"/>
      <c r="H24036" s="1"/>
    </row>
    <row r="24037">
      <c r="A24037" s="1"/>
      <c r="B24037" s="1"/>
      <c r="C24037" s="1"/>
      <c r="D24037" s="8"/>
      <c r="E24037" s="1"/>
      <c r="F24037" s="1"/>
      <c r="G24037" s="1"/>
      <c r="H24037" s="1"/>
    </row>
    <row r="24038">
      <c r="A24038" s="1"/>
      <c r="B24038" s="1"/>
      <c r="C24038" s="1"/>
      <c r="D24038" s="8"/>
      <c r="E24038" s="1"/>
      <c r="F24038" s="1"/>
      <c r="G24038" s="1"/>
      <c r="H24038" s="1"/>
    </row>
    <row r="24039">
      <c r="A24039" s="1"/>
      <c r="B24039" s="1"/>
      <c r="C24039" s="1"/>
      <c r="D24039" s="8"/>
      <c r="E24039" s="1"/>
      <c r="F24039" s="1"/>
      <c r="G24039" s="1"/>
      <c r="H24039" s="1"/>
    </row>
    <row r="24040">
      <c r="A24040" s="1"/>
      <c r="B24040" s="1"/>
      <c r="C24040" s="1"/>
      <c r="D24040" s="8"/>
      <c r="E24040" s="1"/>
      <c r="F24040" s="1"/>
      <c r="G24040" s="1"/>
      <c r="H24040" s="1"/>
    </row>
    <row r="24041">
      <c r="A24041" s="1"/>
      <c r="B24041" s="1"/>
      <c r="C24041" s="1"/>
      <c r="D24041" s="8"/>
      <c r="E24041" s="1"/>
      <c r="F24041" s="1"/>
      <c r="G24041" s="1"/>
      <c r="H24041" s="1"/>
    </row>
    <row r="24042">
      <c r="A24042" s="1"/>
      <c r="B24042" s="1"/>
      <c r="C24042" s="1"/>
      <c r="D24042" s="8"/>
      <c r="E24042" s="1"/>
      <c r="F24042" s="1"/>
      <c r="G24042" s="1"/>
      <c r="H24042" s="1"/>
    </row>
    <row r="24043">
      <c r="A24043" s="1"/>
      <c r="B24043" s="1"/>
      <c r="C24043" s="1"/>
      <c r="D24043" s="8"/>
      <c r="E24043" s="1"/>
      <c r="F24043" s="1"/>
      <c r="G24043" s="1"/>
      <c r="H24043" s="1"/>
    </row>
    <row r="24044">
      <c r="A24044" s="1"/>
      <c r="B24044" s="1"/>
      <c r="C24044" s="1"/>
      <c r="D24044" s="8"/>
      <c r="E24044" s="1"/>
      <c r="F24044" s="1"/>
      <c r="G24044" s="1"/>
      <c r="H24044" s="1"/>
    </row>
    <row r="24045">
      <c r="A24045" s="1"/>
      <c r="B24045" s="1"/>
      <c r="C24045" s="1"/>
      <c r="D24045" s="8"/>
      <c r="E24045" s="1"/>
      <c r="F24045" s="1"/>
      <c r="G24045" s="1"/>
      <c r="H24045" s="1"/>
    </row>
    <row r="24046">
      <c r="A24046" s="1"/>
      <c r="B24046" s="1"/>
      <c r="C24046" s="1"/>
      <c r="D24046" s="8"/>
      <c r="E24046" s="1"/>
      <c r="F24046" s="1"/>
      <c r="G24046" s="1"/>
      <c r="H24046" s="1"/>
    </row>
    <row r="24047">
      <c r="A24047" s="1"/>
      <c r="B24047" s="1"/>
      <c r="C24047" s="1"/>
      <c r="D24047" s="8"/>
      <c r="E24047" s="1"/>
      <c r="F24047" s="1"/>
      <c r="G24047" s="1"/>
      <c r="H24047" s="1"/>
    </row>
    <row r="24048">
      <c r="A24048" s="1"/>
      <c r="B24048" s="1"/>
      <c r="C24048" s="1"/>
      <c r="D24048" s="8"/>
      <c r="E24048" s="1"/>
      <c r="F24048" s="1"/>
      <c r="G24048" s="1"/>
      <c r="H24048" s="1"/>
    </row>
    <row r="24049">
      <c r="A24049" s="1"/>
      <c r="B24049" s="1"/>
      <c r="C24049" s="1"/>
      <c r="D24049" s="8"/>
      <c r="E24049" s="1"/>
      <c r="F24049" s="1"/>
      <c r="G24049" s="1"/>
      <c r="H24049" s="1"/>
    </row>
    <row r="24050">
      <c r="A24050" s="1"/>
      <c r="B24050" s="1"/>
      <c r="C24050" s="1"/>
      <c r="D24050" s="8"/>
      <c r="E24050" s="1"/>
      <c r="F24050" s="1"/>
      <c r="G24050" s="1"/>
      <c r="H24050" s="1"/>
    </row>
    <row r="24051">
      <c r="A24051" s="1"/>
      <c r="B24051" s="1"/>
      <c r="C24051" s="1"/>
      <c r="D24051" s="8"/>
      <c r="E24051" s="1"/>
      <c r="F24051" s="1"/>
      <c r="G24051" s="1"/>
      <c r="H24051" s="1"/>
    </row>
    <row r="24052">
      <c r="A24052" s="1"/>
      <c r="B24052" s="1"/>
      <c r="C24052" s="1"/>
      <c r="D24052" s="8"/>
      <c r="E24052" s="1"/>
      <c r="F24052" s="1"/>
      <c r="G24052" s="1"/>
      <c r="H24052" s="1"/>
    </row>
    <row r="24053">
      <c r="A24053" s="1"/>
      <c r="B24053" s="1"/>
      <c r="C24053" s="1"/>
      <c r="D24053" s="8"/>
      <c r="E24053" s="1"/>
      <c r="F24053" s="1"/>
      <c r="G24053" s="1"/>
      <c r="H24053" s="1"/>
    </row>
    <row r="24054">
      <c r="A24054" s="1"/>
      <c r="B24054" s="1"/>
      <c r="C24054" s="1"/>
      <c r="D24054" s="8"/>
      <c r="E24054" s="1"/>
      <c r="F24054" s="1"/>
      <c r="G24054" s="1"/>
      <c r="H24054" s="1"/>
    </row>
    <row r="24055">
      <c r="A24055" s="1"/>
      <c r="B24055" s="1"/>
      <c r="C24055" s="1"/>
      <c r="D24055" s="8"/>
      <c r="E24055" s="1"/>
      <c r="F24055" s="1"/>
      <c r="G24055" s="1"/>
      <c r="H24055" s="1"/>
    </row>
    <row r="24056">
      <c r="A24056" s="1"/>
      <c r="B24056" s="1"/>
      <c r="C24056" s="1"/>
      <c r="D24056" s="8"/>
      <c r="E24056" s="1"/>
      <c r="F24056" s="1"/>
      <c r="G24056" s="1"/>
      <c r="H24056" s="1"/>
    </row>
    <row r="24057">
      <c r="A24057" s="1"/>
      <c r="B24057" s="1"/>
      <c r="C24057" s="1"/>
      <c r="D24057" s="8"/>
      <c r="E24057" s="1"/>
      <c r="F24057" s="1"/>
      <c r="G24057" s="1"/>
      <c r="H24057" s="1"/>
    </row>
    <row r="24058">
      <c r="A24058" s="1"/>
      <c r="B24058" s="1"/>
      <c r="C24058" s="1"/>
      <c r="D24058" s="8"/>
      <c r="E24058" s="1"/>
      <c r="F24058" s="1"/>
      <c r="G24058" s="1"/>
      <c r="H24058" s="1"/>
    </row>
    <row r="24059">
      <c r="A24059" s="1"/>
      <c r="B24059" s="1"/>
      <c r="C24059" s="1"/>
      <c r="D24059" s="8"/>
      <c r="E24059" s="1"/>
      <c r="F24059" s="1"/>
      <c r="G24059" s="1"/>
      <c r="H24059" s="1"/>
    </row>
    <row r="24060">
      <c r="A24060" s="1"/>
      <c r="B24060" s="1"/>
      <c r="C24060" s="1"/>
      <c r="D24060" s="8"/>
      <c r="E24060" s="1"/>
      <c r="F24060" s="1"/>
      <c r="G24060" s="1"/>
      <c r="H24060" s="1"/>
    </row>
    <row r="24061">
      <c r="A24061" s="1"/>
      <c r="B24061" s="1"/>
      <c r="C24061" s="1"/>
      <c r="D24061" s="8"/>
      <c r="E24061" s="1"/>
      <c r="F24061" s="1"/>
      <c r="G24061" s="1"/>
      <c r="H24061" s="1"/>
    </row>
    <row r="24062">
      <c r="A24062" s="1"/>
      <c r="B24062" s="1"/>
      <c r="C24062" s="1"/>
      <c r="D24062" s="8"/>
      <c r="E24062" s="1"/>
      <c r="F24062" s="1"/>
      <c r="G24062" s="1"/>
      <c r="H24062" s="1"/>
    </row>
    <row r="24063">
      <c r="A24063" s="1"/>
      <c r="B24063" s="1"/>
      <c r="C24063" s="1"/>
      <c r="D24063" s="8"/>
      <c r="E24063" s="1"/>
      <c r="F24063" s="1"/>
      <c r="G24063" s="1"/>
      <c r="H24063" s="1"/>
    </row>
    <row r="24064">
      <c r="A24064" s="1"/>
      <c r="B24064" s="1"/>
      <c r="C24064" s="1"/>
      <c r="D24064" s="8"/>
      <c r="E24064" s="1"/>
      <c r="F24064" s="1"/>
      <c r="G24064" s="1"/>
      <c r="H24064" s="1"/>
    </row>
    <row r="24065">
      <c r="A24065" s="1"/>
      <c r="B24065" s="1"/>
      <c r="C24065" s="1"/>
      <c r="D24065" s="8"/>
      <c r="E24065" s="1"/>
      <c r="F24065" s="1"/>
      <c r="G24065" s="1"/>
      <c r="H24065" s="1"/>
    </row>
    <row r="24066">
      <c r="A24066" s="1"/>
      <c r="B24066" s="1"/>
      <c r="C24066" s="1"/>
      <c r="D24066" s="8"/>
      <c r="E24066" s="1"/>
      <c r="F24066" s="1"/>
      <c r="G24066" s="1"/>
      <c r="H24066" s="1"/>
    </row>
    <row r="24067">
      <c r="A24067" s="1"/>
      <c r="B24067" s="1"/>
      <c r="C24067" s="1"/>
      <c r="D24067" s="8"/>
      <c r="E24067" s="1"/>
      <c r="F24067" s="1"/>
      <c r="G24067" s="1"/>
      <c r="H24067" s="1"/>
    </row>
    <row r="24068">
      <c r="A24068" s="1"/>
      <c r="B24068" s="1"/>
      <c r="C24068" s="1"/>
      <c r="D24068" s="8"/>
      <c r="E24068" s="1"/>
      <c r="F24068" s="1"/>
      <c r="G24068" s="1"/>
      <c r="H24068" s="1"/>
    </row>
    <row r="24069">
      <c r="A24069" s="1"/>
      <c r="B24069" s="1"/>
      <c r="C24069" s="1"/>
      <c r="D24069" s="8"/>
      <c r="E24069" s="1"/>
      <c r="F24069" s="1"/>
      <c r="G24069" s="1"/>
      <c r="H24069" s="1"/>
    </row>
    <row r="24070">
      <c r="A24070" s="1"/>
      <c r="B24070" s="1"/>
      <c r="C24070" s="1"/>
      <c r="D24070" s="8"/>
      <c r="E24070" s="1"/>
      <c r="F24070" s="1"/>
      <c r="G24070" s="1"/>
      <c r="H24070" s="1"/>
    </row>
    <row r="24071">
      <c r="A24071" s="1"/>
      <c r="B24071" s="1"/>
      <c r="C24071" s="1"/>
      <c r="D24071" s="8"/>
      <c r="E24071" s="1"/>
      <c r="F24071" s="1"/>
      <c r="G24071" s="1"/>
      <c r="H24071" s="1"/>
    </row>
    <row r="24072">
      <c r="A24072" s="1"/>
      <c r="B24072" s="1"/>
      <c r="C24072" s="1"/>
      <c r="D24072" s="8"/>
      <c r="E24072" s="1"/>
      <c r="F24072" s="1"/>
      <c r="G24072" s="1"/>
      <c r="H24072" s="1"/>
    </row>
    <row r="24073">
      <c r="A24073" s="1"/>
      <c r="B24073" s="1"/>
      <c r="C24073" s="1"/>
      <c r="D24073" s="8"/>
      <c r="E24073" s="1"/>
      <c r="F24073" s="1"/>
      <c r="G24073" s="1"/>
      <c r="H24073" s="1"/>
    </row>
    <row r="24074">
      <c r="A24074" s="1"/>
      <c r="B24074" s="1"/>
      <c r="C24074" s="1"/>
      <c r="D24074" s="8"/>
      <c r="E24074" s="1"/>
      <c r="F24074" s="1"/>
      <c r="G24074" s="1"/>
      <c r="H24074" s="1"/>
    </row>
    <row r="24075">
      <c r="A24075" s="1"/>
      <c r="B24075" s="1"/>
      <c r="C24075" s="1"/>
      <c r="D24075" s="8"/>
      <c r="E24075" s="1"/>
      <c r="F24075" s="1"/>
      <c r="G24075" s="1"/>
      <c r="H24075" s="1"/>
    </row>
    <row r="24076">
      <c r="A24076" s="1"/>
      <c r="B24076" s="1"/>
      <c r="C24076" s="1"/>
      <c r="D24076" s="8"/>
      <c r="E24076" s="1"/>
      <c r="F24076" s="1"/>
      <c r="G24076" s="1"/>
      <c r="H24076" s="1"/>
    </row>
    <row r="24077">
      <c r="A24077" s="1"/>
      <c r="B24077" s="1"/>
      <c r="C24077" s="1"/>
      <c r="D24077" s="8"/>
      <c r="E24077" s="1"/>
      <c r="F24077" s="1"/>
      <c r="G24077" s="1"/>
      <c r="H24077" s="1"/>
    </row>
    <row r="24078">
      <c r="A24078" s="1"/>
      <c r="B24078" s="1"/>
      <c r="C24078" s="1"/>
      <c r="D24078" s="8"/>
      <c r="E24078" s="1"/>
      <c r="F24078" s="1"/>
      <c r="G24078" s="1"/>
      <c r="H24078" s="1"/>
    </row>
    <row r="24079">
      <c r="A24079" s="1"/>
      <c r="B24079" s="1"/>
      <c r="C24079" s="1"/>
      <c r="D24079" s="8"/>
      <c r="E24079" s="1"/>
      <c r="F24079" s="1"/>
      <c r="G24079" s="1"/>
      <c r="H24079" s="1"/>
    </row>
    <row r="24080">
      <c r="A24080" s="1"/>
      <c r="B24080" s="1"/>
      <c r="C24080" s="1"/>
      <c r="D24080" s="8"/>
      <c r="E24080" s="1"/>
      <c r="F24080" s="1"/>
      <c r="G24080" s="1"/>
      <c r="H24080" s="1"/>
    </row>
    <row r="24081">
      <c r="A24081" s="1"/>
      <c r="B24081" s="1"/>
      <c r="C24081" s="1"/>
      <c r="D24081" s="8"/>
      <c r="E24081" s="1"/>
      <c r="F24081" s="1"/>
      <c r="G24081" s="1"/>
      <c r="H24081" s="1"/>
    </row>
    <row r="24082">
      <c r="A24082" s="1"/>
      <c r="B24082" s="1"/>
      <c r="C24082" s="1"/>
      <c r="D24082" s="8"/>
      <c r="E24082" s="1"/>
      <c r="F24082" s="1"/>
      <c r="G24082" s="1"/>
      <c r="H24082" s="1"/>
    </row>
    <row r="24083">
      <c r="A24083" s="1"/>
      <c r="B24083" s="1"/>
      <c r="C24083" s="1"/>
      <c r="D24083" s="8"/>
      <c r="E24083" s="1"/>
      <c r="F24083" s="1"/>
      <c r="G24083" s="1"/>
      <c r="H24083" s="1"/>
    </row>
    <row r="24084">
      <c r="A24084" s="1"/>
      <c r="B24084" s="1"/>
      <c r="C24084" s="1"/>
      <c r="D24084" s="8"/>
      <c r="E24084" s="1"/>
      <c r="F24084" s="1"/>
      <c r="G24084" s="1"/>
      <c r="H24084" s="1"/>
    </row>
    <row r="24085">
      <c r="A24085" s="1"/>
      <c r="B24085" s="1"/>
      <c r="C24085" s="1"/>
      <c r="D24085" s="8"/>
      <c r="E24085" s="1"/>
      <c r="F24085" s="1"/>
      <c r="G24085" s="1"/>
      <c r="H24085" s="1"/>
    </row>
    <row r="24086">
      <c r="A24086" s="1"/>
      <c r="B24086" s="1"/>
      <c r="C24086" s="1"/>
      <c r="D24086" s="8"/>
      <c r="E24086" s="1"/>
      <c r="F24086" s="1"/>
      <c r="G24086" s="1"/>
      <c r="H24086" s="1"/>
    </row>
    <row r="24087">
      <c r="A24087" s="1"/>
      <c r="B24087" s="1"/>
      <c r="C24087" s="1"/>
      <c r="D24087" s="8"/>
      <c r="E24087" s="1"/>
      <c r="F24087" s="1"/>
      <c r="G24087" s="1"/>
      <c r="H24087" s="1"/>
    </row>
    <row r="24088">
      <c r="A24088" s="1"/>
      <c r="B24088" s="1"/>
      <c r="C24088" s="1"/>
      <c r="D24088" s="8"/>
      <c r="E24088" s="1"/>
      <c r="F24088" s="1"/>
      <c r="G24088" s="1"/>
      <c r="H24088" s="1"/>
    </row>
    <row r="24089">
      <c r="A24089" s="1"/>
      <c r="B24089" s="1"/>
      <c r="C24089" s="1"/>
      <c r="D24089" s="8"/>
      <c r="E24089" s="1"/>
      <c r="F24089" s="1"/>
      <c r="G24089" s="1"/>
      <c r="H24089" s="1"/>
    </row>
    <row r="24090">
      <c r="A24090" s="1"/>
      <c r="B24090" s="1"/>
      <c r="C24090" s="1"/>
      <c r="D24090" s="8"/>
      <c r="E24090" s="1"/>
      <c r="F24090" s="1"/>
      <c r="G24090" s="1"/>
      <c r="H24090" s="1"/>
    </row>
    <row r="24091">
      <c r="A24091" s="1"/>
      <c r="B24091" s="1"/>
      <c r="C24091" s="1"/>
      <c r="D24091" s="8"/>
      <c r="E24091" s="1"/>
      <c r="F24091" s="1"/>
      <c r="G24091" s="1"/>
      <c r="H24091" s="1"/>
    </row>
    <row r="24092">
      <c r="A24092" s="1"/>
      <c r="B24092" s="1"/>
      <c r="C24092" s="1"/>
      <c r="D24092" s="8"/>
      <c r="E24092" s="1"/>
      <c r="F24092" s="1"/>
      <c r="G24092" s="1"/>
      <c r="H24092" s="1"/>
    </row>
    <row r="24093">
      <c r="A24093" s="1"/>
      <c r="B24093" s="1"/>
      <c r="C24093" s="1"/>
      <c r="D24093" s="8"/>
      <c r="E24093" s="1"/>
      <c r="F24093" s="1"/>
      <c r="G24093" s="1"/>
      <c r="H24093" s="1"/>
    </row>
    <row r="24094">
      <c r="A24094" s="1"/>
      <c r="B24094" s="1"/>
      <c r="C24094" s="1"/>
      <c r="D24094" s="8"/>
      <c r="E24094" s="1"/>
      <c r="F24094" s="1"/>
      <c r="G24094" s="1"/>
      <c r="H24094" s="1"/>
    </row>
    <row r="24095">
      <c r="A24095" s="1"/>
      <c r="B24095" s="1"/>
      <c r="C24095" s="1"/>
      <c r="D24095" s="8"/>
      <c r="E24095" s="1"/>
      <c r="F24095" s="1"/>
      <c r="G24095" s="1"/>
      <c r="H24095" s="1"/>
    </row>
    <row r="24096">
      <c r="A24096" s="1"/>
      <c r="B24096" s="1"/>
      <c r="C24096" s="1"/>
      <c r="D24096" s="8"/>
      <c r="E24096" s="1"/>
      <c r="F24096" s="1"/>
      <c r="G24096" s="1"/>
      <c r="H24096" s="1"/>
    </row>
    <row r="24097">
      <c r="A24097" s="1"/>
      <c r="B24097" s="1"/>
      <c r="C24097" s="1"/>
      <c r="D24097" s="8"/>
      <c r="E24097" s="1"/>
      <c r="F24097" s="1"/>
      <c r="G24097" s="1"/>
      <c r="H24097" s="1"/>
    </row>
    <row r="24098">
      <c r="A24098" s="1"/>
      <c r="B24098" s="1"/>
      <c r="C24098" s="1"/>
      <c r="D24098" s="8"/>
      <c r="E24098" s="1"/>
      <c r="F24098" s="1"/>
      <c r="G24098" s="1"/>
      <c r="H24098" s="1"/>
    </row>
    <row r="24099">
      <c r="A24099" s="1"/>
      <c r="B24099" s="1"/>
      <c r="C24099" s="1"/>
      <c r="D24099" s="8"/>
      <c r="E24099" s="1"/>
      <c r="F24099" s="1"/>
      <c r="G24099" s="1"/>
      <c r="H24099" s="1"/>
    </row>
    <row r="24100">
      <c r="A24100" s="1"/>
      <c r="B24100" s="1"/>
      <c r="C24100" s="1"/>
      <c r="D24100" s="8"/>
      <c r="E24100" s="1"/>
      <c r="F24100" s="1"/>
      <c r="G24100" s="1"/>
      <c r="H24100" s="1"/>
    </row>
    <row r="24101">
      <c r="A24101" s="1"/>
      <c r="B24101" s="1"/>
      <c r="C24101" s="1"/>
      <c r="D24101" s="8"/>
      <c r="E24101" s="1"/>
      <c r="F24101" s="1"/>
      <c r="G24101" s="1"/>
      <c r="H24101" s="1"/>
    </row>
    <row r="24102">
      <c r="A24102" s="1"/>
      <c r="B24102" s="1"/>
      <c r="C24102" s="1"/>
      <c r="D24102" s="8"/>
      <c r="E24102" s="1"/>
      <c r="F24102" s="1"/>
      <c r="G24102" s="1"/>
      <c r="H24102" s="1"/>
    </row>
    <row r="24103">
      <c r="A24103" s="1"/>
      <c r="B24103" s="1"/>
      <c r="C24103" s="1"/>
      <c r="D24103" s="8"/>
      <c r="E24103" s="1"/>
      <c r="F24103" s="1"/>
      <c r="G24103" s="1"/>
      <c r="H24103" s="1"/>
    </row>
    <row r="24104">
      <c r="A24104" s="1"/>
      <c r="B24104" s="1"/>
      <c r="C24104" s="1"/>
      <c r="D24104" s="8"/>
      <c r="E24104" s="1"/>
      <c r="F24104" s="1"/>
      <c r="G24104" s="1"/>
      <c r="H24104" s="1"/>
    </row>
    <row r="24105">
      <c r="A24105" s="1"/>
      <c r="B24105" s="1"/>
      <c r="C24105" s="1"/>
      <c r="D24105" s="8"/>
      <c r="E24105" s="1"/>
      <c r="F24105" s="1"/>
      <c r="G24105" s="1"/>
      <c r="H24105" s="1"/>
    </row>
    <row r="24106">
      <c r="A24106" s="1"/>
      <c r="B24106" s="1"/>
      <c r="C24106" s="1"/>
      <c r="D24106" s="8"/>
      <c r="E24106" s="1"/>
      <c r="F24106" s="1"/>
      <c r="G24106" s="1"/>
      <c r="H24106" s="1"/>
    </row>
    <row r="24107">
      <c r="A24107" s="1"/>
      <c r="B24107" s="1"/>
      <c r="C24107" s="1"/>
      <c r="D24107" s="8"/>
      <c r="E24107" s="1"/>
      <c r="F24107" s="1"/>
      <c r="G24107" s="1"/>
      <c r="H24107" s="1"/>
    </row>
    <row r="24108">
      <c r="A24108" s="1"/>
      <c r="B24108" s="1"/>
      <c r="C24108" s="1"/>
      <c r="D24108" s="8"/>
      <c r="E24108" s="1"/>
      <c r="F24108" s="1"/>
      <c r="G24108" s="1"/>
      <c r="H24108" s="1"/>
    </row>
    <row r="24109">
      <c r="A24109" s="1"/>
      <c r="B24109" s="1"/>
      <c r="C24109" s="1"/>
      <c r="D24109" s="8"/>
      <c r="E24109" s="1"/>
      <c r="F24109" s="1"/>
      <c r="G24109" s="1"/>
      <c r="H24109" s="1"/>
    </row>
    <row r="24110">
      <c r="A24110" s="1"/>
      <c r="B24110" s="1"/>
      <c r="C24110" s="1"/>
      <c r="D24110" s="8"/>
      <c r="E24110" s="1"/>
      <c r="F24110" s="1"/>
      <c r="G24110" s="1"/>
      <c r="H24110" s="1"/>
    </row>
    <row r="24111">
      <c r="A24111" s="1"/>
      <c r="B24111" s="1"/>
      <c r="C24111" s="1"/>
      <c r="D24111" s="8"/>
      <c r="E24111" s="1"/>
      <c r="F24111" s="1"/>
      <c r="G24111" s="1"/>
      <c r="H24111" s="1"/>
    </row>
    <row r="24112">
      <c r="A24112" s="1"/>
      <c r="B24112" s="1"/>
      <c r="C24112" s="1"/>
      <c r="D24112" s="8"/>
      <c r="E24112" s="1"/>
      <c r="F24112" s="1"/>
      <c r="G24112" s="1"/>
      <c r="H24112" s="1"/>
    </row>
    <row r="24113">
      <c r="A24113" s="1"/>
      <c r="B24113" s="1"/>
      <c r="C24113" s="1"/>
      <c r="D24113" s="8"/>
      <c r="E24113" s="1"/>
      <c r="F24113" s="1"/>
      <c r="G24113" s="1"/>
      <c r="H24113" s="1"/>
    </row>
    <row r="24114">
      <c r="A24114" s="1"/>
      <c r="B24114" s="1"/>
      <c r="C24114" s="1"/>
      <c r="D24114" s="8"/>
      <c r="E24114" s="1"/>
      <c r="F24114" s="1"/>
      <c r="G24114" s="1"/>
      <c r="H24114" s="1"/>
    </row>
    <row r="24115">
      <c r="A24115" s="1"/>
      <c r="B24115" s="1"/>
      <c r="C24115" s="1"/>
      <c r="D24115" s="8"/>
      <c r="E24115" s="1"/>
      <c r="F24115" s="1"/>
      <c r="G24115" s="1"/>
      <c r="H24115" s="1"/>
    </row>
    <row r="24116">
      <c r="A24116" s="1"/>
      <c r="B24116" s="1"/>
      <c r="C24116" s="1"/>
      <c r="D24116" s="8"/>
      <c r="E24116" s="1"/>
      <c r="F24116" s="1"/>
      <c r="G24116" s="1"/>
      <c r="H24116" s="1"/>
    </row>
    <row r="24117">
      <c r="A24117" s="1"/>
      <c r="B24117" s="1"/>
      <c r="C24117" s="1"/>
      <c r="D24117" s="8"/>
      <c r="E24117" s="1"/>
      <c r="F24117" s="1"/>
      <c r="G24117" s="1"/>
      <c r="H24117" s="1"/>
    </row>
    <row r="24118">
      <c r="A24118" s="1"/>
      <c r="B24118" s="1"/>
      <c r="C24118" s="1"/>
      <c r="D24118" s="8"/>
      <c r="E24118" s="1"/>
      <c r="F24118" s="1"/>
      <c r="G24118" s="1"/>
      <c r="H24118" s="1"/>
    </row>
    <row r="24119">
      <c r="A24119" s="1"/>
      <c r="B24119" s="1"/>
      <c r="C24119" s="1"/>
      <c r="D24119" s="8"/>
      <c r="E24119" s="1"/>
      <c r="F24119" s="1"/>
      <c r="G24119" s="1"/>
      <c r="H24119" s="1"/>
    </row>
    <row r="24120">
      <c r="A24120" s="1"/>
      <c r="B24120" s="1"/>
      <c r="C24120" s="1"/>
      <c r="D24120" s="8"/>
      <c r="E24120" s="1"/>
      <c r="F24120" s="1"/>
      <c r="G24120" s="1"/>
      <c r="H24120" s="1"/>
    </row>
    <row r="24121">
      <c r="A24121" s="1"/>
      <c r="B24121" s="1"/>
      <c r="C24121" s="1"/>
      <c r="D24121" s="8"/>
      <c r="E24121" s="1"/>
      <c r="F24121" s="1"/>
      <c r="G24121" s="1"/>
      <c r="H24121" s="1"/>
    </row>
    <row r="24122">
      <c r="A24122" s="1"/>
      <c r="B24122" s="1"/>
      <c r="C24122" s="1"/>
      <c r="D24122" s="8"/>
      <c r="E24122" s="1"/>
      <c r="F24122" s="1"/>
      <c r="G24122" s="1"/>
      <c r="H24122" s="1"/>
    </row>
    <row r="24123">
      <c r="A24123" s="1"/>
      <c r="B24123" s="1"/>
      <c r="C24123" s="1"/>
      <c r="D24123" s="8"/>
      <c r="E24123" s="1"/>
      <c r="F24123" s="1"/>
      <c r="G24123" s="1"/>
      <c r="H24123" s="1"/>
    </row>
    <row r="24124">
      <c r="A24124" s="1"/>
      <c r="B24124" s="1"/>
      <c r="C24124" s="1"/>
      <c r="D24124" s="8"/>
      <c r="E24124" s="1"/>
      <c r="F24124" s="1"/>
      <c r="G24124" s="1"/>
      <c r="H24124" s="1"/>
    </row>
    <row r="24125">
      <c r="A24125" s="1"/>
      <c r="B24125" s="1"/>
      <c r="C24125" s="1"/>
      <c r="D24125" s="8"/>
      <c r="E24125" s="1"/>
      <c r="F24125" s="1"/>
      <c r="G24125" s="1"/>
      <c r="H24125" s="1"/>
    </row>
    <row r="24126">
      <c r="A24126" s="1"/>
      <c r="B24126" s="1"/>
      <c r="C24126" s="1"/>
      <c r="D24126" s="8"/>
      <c r="E24126" s="1"/>
      <c r="F24126" s="1"/>
      <c r="G24126" s="1"/>
      <c r="H24126" s="1"/>
    </row>
    <row r="24127">
      <c r="A24127" s="1"/>
      <c r="B24127" s="1"/>
      <c r="C24127" s="1"/>
      <c r="D24127" s="8"/>
      <c r="E24127" s="1"/>
      <c r="F24127" s="1"/>
      <c r="G24127" s="1"/>
      <c r="H24127" s="1"/>
    </row>
    <row r="24128">
      <c r="A24128" s="1"/>
      <c r="B24128" s="1"/>
      <c r="C24128" s="1"/>
      <c r="D24128" s="8"/>
      <c r="E24128" s="1"/>
      <c r="F24128" s="1"/>
      <c r="G24128" s="1"/>
      <c r="H24128" s="1"/>
    </row>
    <row r="24129">
      <c r="A24129" s="1"/>
      <c r="B24129" s="1"/>
      <c r="C24129" s="1"/>
      <c r="D24129" s="8"/>
      <c r="E24129" s="1"/>
      <c r="F24129" s="1"/>
      <c r="G24129" s="1"/>
      <c r="H24129" s="1"/>
    </row>
    <row r="24130">
      <c r="A24130" s="1"/>
      <c r="B24130" s="1"/>
      <c r="C24130" s="1"/>
      <c r="D24130" s="8"/>
      <c r="E24130" s="1"/>
      <c r="F24130" s="1"/>
      <c r="G24130" s="1"/>
      <c r="H24130" s="1"/>
    </row>
    <row r="24131">
      <c r="A24131" s="1"/>
      <c r="B24131" s="1"/>
      <c r="C24131" s="1"/>
      <c r="D24131" s="8"/>
      <c r="E24131" s="1"/>
      <c r="F24131" s="1"/>
      <c r="G24131" s="1"/>
      <c r="H24131" s="1"/>
    </row>
    <row r="24132">
      <c r="A24132" s="1"/>
      <c r="B24132" s="1"/>
      <c r="C24132" s="1"/>
      <c r="D24132" s="8"/>
      <c r="E24132" s="1"/>
      <c r="F24132" s="1"/>
      <c r="G24132" s="1"/>
      <c r="H24132" s="1"/>
    </row>
    <row r="24133">
      <c r="A24133" s="1"/>
      <c r="B24133" s="1"/>
      <c r="C24133" s="1"/>
      <c r="D24133" s="8"/>
      <c r="E24133" s="1"/>
      <c r="F24133" s="1"/>
      <c r="G24133" s="1"/>
      <c r="H24133" s="1"/>
    </row>
    <row r="24134">
      <c r="A24134" s="1"/>
      <c r="B24134" s="1"/>
      <c r="C24134" s="1"/>
      <c r="D24134" s="8"/>
      <c r="E24134" s="1"/>
      <c r="F24134" s="1"/>
      <c r="G24134" s="1"/>
      <c r="H24134" s="1"/>
    </row>
    <row r="24135">
      <c r="A24135" s="1"/>
      <c r="B24135" s="1"/>
      <c r="C24135" s="1"/>
      <c r="D24135" s="8"/>
      <c r="E24135" s="1"/>
      <c r="F24135" s="1"/>
      <c r="G24135" s="1"/>
      <c r="H24135" s="1"/>
    </row>
    <row r="24136">
      <c r="A24136" s="1"/>
      <c r="B24136" s="1"/>
      <c r="C24136" s="1"/>
      <c r="D24136" s="8"/>
      <c r="E24136" s="1"/>
      <c r="F24136" s="1"/>
      <c r="G24136" s="1"/>
      <c r="H24136" s="1"/>
    </row>
    <row r="24137">
      <c r="A24137" s="1"/>
      <c r="B24137" s="1"/>
      <c r="C24137" s="1"/>
      <c r="D24137" s="8"/>
      <c r="E24137" s="1"/>
      <c r="F24137" s="1"/>
      <c r="G24137" s="1"/>
      <c r="H24137" s="1"/>
    </row>
    <row r="24138">
      <c r="A24138" s="1"/>
      <c r="B24138" s="1"/>
      <c r="C24138" s="1"/>
      <c r="D24138" s="8"/>
      <c r="E24138" s="1"/>
      <c r="F24138" s="1"/>
      <c r="G24138" s="1"/>
      <c r="H24138" s="1"/>
    </row>
    <row r="24139">
      <c r="A24139" s="1"/>
      <c r="B24139" s="1"/>
      <c r="C24139" s="1"/>
      <c r="D24139" s="8"/>
      <c r="E24139" s="1"/>
      <c r="F24139" s="1"/>
      <c r="G24139" s="1"/>
      <c r="H24139" s="1"/>
    </row>
    <row r="24140">
      <c r="A24140" s="1"/>
      <c r="B24140" s="1"/>
      <c r="C24140" s="1"/>
      <c r="D24140" s="8"/>
      <c r="E24140" s="1"/>
      <c r="F24140" s="1"/>
      <c r="G24140" s="1"/>
      <c r="H24140" s="1"/>
    </row>
    <row r="24141">
      <c r="A24141" s="1"/>
      <c r="B24141" s="1"/>
      <c r="C24141" s="1"/>
      <c r="D24141" s="8"/>
      <c r="E24141" s="1"/>
      <c r="F24141" s="1"/>
      <c r="G24141" s="1"/>
      <c r="H24141" s="1"/>
    </row>
    <row r="24142">
      <c r="A24142" s="1"/>
      <c r="B24142" s="1"/>
      <c r="C24142" s="1"/>
      <c r="D24142" s="8"/>
      <c r="E24142" s="1"/>
      <c r="F24142" s="1"/>
      <c r="G24142" s="1"/>
      <c r="H24142" s="1"/>
    </row>
    <row r="24143">
      <c r="A24143" s="1"/>
      <c r="B24143" s="1"/>
      <c r="C24143" s="1"/>
      <c r="D24143" s="8"/>
      <c r="E24143" s="1"/>
      <c r="F24143" s="1"/>
      <c r="G24143" s="1"/>
      <c r="H24143" s="1"/>
    </row>
    <row r="24144">
      <c r="A24144" s="1"/>
      <c r="B24144" s="1"/>
      <c r="C24144" s="1"/>
      <c r="D24144" s="8"/>
      <c r="E24144" s="1"/>
      <c r="F24144" s="1"/>
      <c r="G24144" s="1"/>
      <c r="H24144" s="1"/>
    </row>
    <row r="24145">
      <c r="A24145" s="1"/>
      <c r="B24145" s="1"/>
      <c r="C24145" s="1"/>
      <c r="D24145" s="8"/>
      <c r="E24145" s="1"/>
      <c r="F24145" s="1"/>
      <c r="G24145" s="1"/>
      <c r="H24145" s="1"/>
    </row>
    <row r="24146">
      <c r="A24146" s="1"/>
      <c r="B24146" s="1"/>
      <c r="C24146" s="1"/>
      <c r="D24146" s="8"/>
      <c r="E24146" s="1"/>
      <c r="F24146" s="1"/>
      <c r="G24146" s="1"/>
      <c r="H24146" s="1"/>
    </row>
    <row r="24147">
      <c r="A24147" s="1"/>
      <c r="B24147" s="1"/>
      <c r="C24147" s="1"/>
      <c r="D24147" s="8"/>
      <c r="E24147" s="1"/>
      <c r="F24147" s="1"/>
      <c r="G24147" s="1"/>
      <c r="H24147" s="1"/>
    </row>
    <row r="24148">
      <c r="A24148" s="1"/>
      <c r="B24148" s="1"/>
      <c r="C24148" s="1"/>
      <c r="D24148" s="8"/>
      <c r="E24148" s="1"/>
      <c r="F24148" s="1"/>
      <c r="G24148" s="1"/>
      <c r="H24148" s="1"/>
    </row>
    <row r="24149">
      <c r="A24149" s="1"/>
      <c r="B24149" s="1"/>
      <c r="C24149" s="1"/>
      <c r="D24149" s="8"/>
      <c r="E24149" s="1"/>
      <c r="F24149" s="1"/>
      <c r="G24149" s="1"/>
      <c r="H24149" s="1"/>
    </row>
    <row r="24150">
      <c r="A24150" s="1"/>
      <c r="B24150" s="1"/>
      <c r="C24150" s="1"/>
      <c r="D24150" s="8"/>
      <c r="E24150" s="1"/>
      <c r="F24150" s="1"/>
      <c r="G24150" s="1"/>
      <c r="H24150" s="1"/>
    </row>
    <row r="24151">
      <c r="A24151" s="1"/>
      <c r="B24151" s="1"/>
      <c r="C24151" s="1"/>
      <c r="D24151" s="8"/>
      <c r="E24151" s="1"/>
      <c r="F24151" s="1"/>
      <c r="G24151" s="1"/>
      <c r="H24151" s="1"/>
    </row>
    <row r="24152">
      <c r="A24152" s="1"/>
      <c r="B24152" s="1"/>
      <c r="C24152" s="1"/>
      <c r="D24152" s="8"/>
      <c r="E24152" s="1"/>
      <c r="F24152" s="1"/>
      <c r="G24152" s="1"/>
      <c r="H24152" s="1"/>
    </row>
    <row r="24153">
      <c r="A24153" s="1"/>
      <c r="B24153" s="1"/>
      <c r="C24153" s="1"/>
      <c r="D24153" s="8"/>
      <c r="E24153" s="1"/>
      <c r="F24153" s="1"/>
      <c r="G24153" s="1"/>
      <c r="H24153" s="1"/>
    </row>
    <row r="24154">
      <c r="A24154" s="1"/>
      <c r="B24154" s="1"/>
      <c r="C24154" s="1"/>
      <c r="D24154" s="8"/>
      <c r="E24154" s="1"/>
      <c r="F24154" s="1"/>
      <c r="G24154" s="1"/>
      <c r="H24154" s="1"/>
    </row>
    <row r="24155">
      <c r="A24155" s="1"/>
      <c r="B24155" s="1"/>
      <c r="C24155" s="1"/>
      <c r="D24155" s="8"/>
      <c r="E24155" s="1"/>
      <c r="F24155" s="1"/>
      <c r="G24155" s="1"/>
      <c r="H24155" s="1"/>
    </row>
    <row r="24156">
      <c r="A24156" s="1"/>
      <c r="B24156" s="1"/>
      <c r="C24156" s="1"/>
      <c r="D24156" s="8"/>
      <c r="E24156" s="1"/>
      <c r="F24156" s="1"/>
      <c r="G24156" s="1"/>
      <c r="H24156" s="1"/>
    </row>
    <row r="24157">
      <c r="A24157" s="1"/>
      <c r="B24157" s="1"/>
      <c r="C24157" s="1"/>
      <c r="D24157" s="8"/>
      <c r="E24157" s="1"/>
      <c r="F24157" s="1"/>
      <c r="G24157" s="1"/>
      <c r="H24157" s="1"/>
    </row>
    <row r="24158">
      <c r="A24158" s="1"/>
      <c r="B24158" s="1"/>
      <c r="C24158" s="1"/>
      <c r="D24158" s="8"/>
      <c r="E24158" s="1"/>
      <c r="F24158" s="1"/>
      <c r="G24158" s="1"/>
      <c r="H24158" s="1"/>
    </row>
    <row r="24159">
      <c r="A24159" s="1"/>
      <c r="B24159" s="1"/>
      <c r="C24159" s="1"/>
      <c r="D24159" s="8"/>
      <c r="E24159" s="1"/>
      <c r="F24159" s="1"/>
      <c r="G24159" s="1"/>
      <c r="H24159" s="1"/>
    </row>
    <row r="24160">
      <c r="A24160" s="1"/>
      <c r="B24160" s="1"/>
      <c r="C24160" s="1"/>
      <c r="D24160" s="8"/>
      <c r="E24160" s="1"/>
      <c r="F24160" s="1"/>
      <c r="G24160" s="1"/>
      <c r="H24160" s="1"/>
    </row>
    <row r="24161">
      <c r="A24161" s="1"/>
      <c r="B24161" s="1"/>
      <c r="C24161" s="1"/>
      <c r="D24161" s="8"/>
      <c r="E24161" s="1"/>
      <c r="F24161" s="1"/>
      <c r="G24161" s="1"/>
      <c r="H24161" s="1"/>
    </row>
    <row r="24162">
      <c r="A24162" s="1"/>
      <c r="B24162" s="1"/>
      <c r="C24162" s="1"/>
      <c r="D24162" s="8"/>
      <c r="E24162" s="1"/>
      <c r="F24162" s="1"/>
      <c r="G24162" s="1"/>
      <c r="H24162" s="1"/>
    </row>
    <row r="24163">
      <c r="A24163" s="1"/>
      <c r="B24163" s="1"/>
      <c r="C24163" s="1"/>
      <c r="D24163" s="8"/>
      <c r="E24163" s="1"/>
      <c r="F24163" s="1"/>
      <c r="G24163" s="1"/>
      <c r="H24163" s="1"/>
    </row>
    <row r="24164">
      <c r="A24164" s="1"/>
      <c r="B24164" s="1"/>
      <c r="C24164" s="1"/>
      <c r="D24164" s="8"/>
      <c r="E24164" s="1"/>
      <c r="F24164" s="1"/>
      <c r="G24164" s="1"/>
      <c r="H24164" s="1"/>
    </row>
    <row r="24165">
      <c r="A24165" s="1"/>
      <c r="B24165" s="1"/>
      <c r="C24165" s="1"/>
      <c r="D24165" s="8"/>
      <c r="E24165" s="1"/>
      <c r="F24165" s="1"/>
      <c r="G24165" s="1"/>
      <c r="H24165" s="1"/>
    </row>
    <row r="24166">
      <c r="A24166" s="1"/>
      <c r="B24166" s="1"/>
      <c r="C24166" s="1"/>
      <c r="D24166" s="8"/>
      <c r="E24166" s="1"/>
      <c r="F24166" s="1"/>
      <c r="G24166" s="1"/>
      <c r="H24166" s="1"/>
    </row>
    <row r="24167">
      <c r="A24167" s="1"/>
      <c r="B24167" s="1"/>
      <c r="C24167" s="1"/>
      <c r="D24167" s="8"/>
      <c r="E24167" s="1"/>
      <c r="F24167" s="1"/>
      <c r="G24167" s="1"/>
      <c r="H24167" s="1"/>
    </row>
    <row r="24168">
      <c r="A24168" s="1"/>
      <c r="B24168" s="1"/>
      <c r="C24168" s="1"/>
      <c r="D24168" s="8"/>
      <c r="E24168" s="1"/>
      <c r="F24168" s="1"/>
      <c r="G24168" s="1"/>
      <c r="H24168" s="1"/>
    </row>
    <row r="24169">
      <c r="A24169" s="1"/>
      <c r="B24169" s="1"/>
      <c r="C24169" s="1"/>
      <c r="D24169" s="8"/>
      <c r="E24169" s="1"/>
      <c r="F24169" s="1"/>
      <c r="G24169" s="1"/>
      <c r="H24169" s="1"/>
    </row>
    <row r="24170">
      <c r="A24170" s="1"/>
      <c r="B24170" s="1"/>
      <c r="C24170" s="1"/>
      <c r="D24170" s="8"/>
      <c r="E24170" s="1"/>
      <c r="F24170" s="1"/>
      <c r="G24170" s="1"/>
      <c r="H24170" s="1"/>
    </row>
    <row r="24171">
      <c r="A24171" s="1"/>
      <c r="B24171" s="1"/>
      <c r="C24171" s="1"/>
      <c r="D24171" s="8"/>
      <c r="E24171" s="1"/>
      <c r="F24171" s="1"/>
      <c r="G24171" s="1"/>
      <c r="H24171" s="1"/>
    </row>
    <row r="24172">
      <c r="A24172" s="1"/>
      <c r="B24172" s="1"/>
      <c r="C24172" s="1"/>
      <c r="D24172" s="8"/>
      <c r="E24172" s="1"/>
      <c r="F24172" s="1"/>
      <c r="G24172" s="1"/>
      <c r="H24172" s="1"/>
    </row>
    <row r="24173">
      <c r="A24173" s="1"/>
      <c r="B24173" s="1"/>
      <c r="C24173" s="1"/>
      <c r="D24173" s="8"/>
      <c r="E24173" s="1"/>
      <c r="F24173" s="1"/>
      <c r="G24173" s="1"/>
      <c r="H24173" s="1"/>
    </row>
    <row r="24174">
      <c r="A24174" s="1"/>
      <c r="B24174" s="1"/>
      <c r="C24174" s="1"/>
      <c r="D24174" s="8"/>
      <c r="E24174" s="1"/>
      <c r="F24174" s="1"/>
      <c r="G24174" s="1"/>
      <c r="H24174" s="1"/>
    </row>
    <row r="24175">
      <c r="A24175" s="1"/>
      <c r="B24175" s="1"/>
      <c r="C24175" s="1"/>
      <c r="D24175" s="8"/>
      <c r="E24175" s="1"/>
      <c r="F24175" s="1"/>
      <c r="G24175" s="1"/>
      <c r="H24175" s="1"/>
    </row>
    <row r="24176">
      <c r="A24176" s="1"/>
      <c r="B24176" s="1"/>
      <c r="C24176" s="1"/>
      <c r="D24176" s="8"/>
      <c r="E24176" s="1"/>
      <c r="F24176" s="1"/>
      <c r="G24176" s="1"/>
      <c r="H24176" s="1"/>
    </row>
    <row r="24177">
      <c r="A24177" s="1"/>
      <c r="B24177" s="1"/>
      <c r="C24177" s="1"/>
      <c r="D24177" s="8"/>
      <c r="E24177" s="1"/>
      <c r="F24177" s="1"/>
      <c r="G24177" s="1"/>
      <c r="H24177" s="1"/>
    </row>
    <row r="24178">
      <c r="A24178" s="1"/>
      <c r="B24178" s="1"/>
      <c r="C24178" s="1"/>
      <c r="D24178" s="8"/>
      <c r="E24178" s="1"/>
      <c r="F24178" s="1"/>
      <c r="G24178" s="1"/>
      <c r="H24178" s="1"/>
    </row>
    <row r="24179">
      <c r="A24179" s="1"/>
      <c r="B24179" s="1"/>
      <c r="C24179" s="1"/>
      <c r="D24179" s="8"/>
      <c r="E24179" s="1"/>
      <c r="F24179" s="1"/>
      <c r="G24179" s="1"/>
      <c r="H24179" s="1"/>
    </row>
    <row r="24180">
      <c r="A24180" s="1"/>
      <c r="B24180" s="1"/>
      <c r="C24180" s="1"/>
      <c r="D24180" s="8"/>
      <c r="E24180" s="1"/>
      <c r="F24180" s="1"/>
      <c r="G24180" s="1"/>
      <c r="H24180" s="1"/>
    </row>
    <row r="24181">
      <c r="A24181" s="1"/>
      <c r="B24181" s="1"/>
      <c r="C24181" s="1"/>
      <c r="D24181" s="8"/>
      <c r="E24181" s="1"/>
      <c r="F24181" s="1"/>
      <c r="G24181" s="1"/>
      <c r="H24181" s="1"/>
    </row>
    <row r="24182">
      <c r="A24182" s="1"/>
      <c r="B24182" s="1"/>
      <c r="C24182" s="1"/>
      <c r="D24182" s="8"/>
      <c r="E24182" s="1"/>
      <c r="F24182" s="1"/>
      <c r="G24182" s="1"/>
      <c r="H24182" s="1"/>
    </row>
    <row r="24183">
      <c r="A24183" s="1"/>
      <c r="B24183" s="1"/>
      <c r="C24183" s="1"/>
      <c r="D24183" s="8"/>
      <c r="E24183" s="1"/>
      <c r="F24183" s="1"/>
      <c r="G24183" s="1"/>
      <c r="H24183" s="1"/>
    </row>
    <row r="24184">
      <c r="A24184" s="1"/>
      <c r="B24184" s="1"/>
      <c r="C24184" s="1"/>
      <c r="D24184" s="8"/>
      <c r="E24184" s="1"/>
      <c r="F24184" s="1"/>
      <c r="G24184" s="1"/>
      <c r="H24184" s="1"/>
    </row>
    <row r="24185">
      <c r="A24185" s="1"/>
      <c r="B24185" s="1"/>
      <c r="C24185" s="1"/>
      <c r="D24185" s="8"/>
      <c r="E24185" s="1"/>
      <c r="F24185" s="1"/>
      <c r="G24185" s="1"/>
      <c r="H24185" s="1"/>
    </row>
    <row r="24186">
      <c r="A24186" s="1"/>
      <c r="B24186" s="1"/>
      <c r="C24186" s="1"/>
      <c r="D24186" s="8"/>
      <c r="E24186" s="1"/>
      <c r="F24186" s="1"/>
      <c r="G24186" s="1"/>
      <c r="H24186" s="1"/>
    </row>
    <row r="24187">
      <c r="A24187" s="1"/>
      <c r="B24187" s="1"/>
      <c r="C24187" s="1"/>
      <c r="D24187" s="8"/>
      <c r="E24187" s="1"/>
      <c r="F24187" s="1"/>
      <c r="G24187" s="1"/>
      <c r="H24187" s="1"/>
    </row>
    <row r="24188">
      <c r="A24188" s="1"/>
      <c r="B24188" s="1"/>
      <c r="C24188" s="1"/>
      <c r="D24188" s="8"/>
      <c r="E24188" s="1"/>
      <c r="F24188" s="1"/>
      <c r="G24188" s="1"/>
      <c r="H24188" s="1"/>
    </row>
    <row r="24189">
      <c r="A24189" s="1"/>
      <c r="B24189" s="1"/>
      <c r="C24189" s="1"/>
      <c r="D24189" s="8"/>
      <c r="E24189" s="1"/>
      <c r="F24189" s="1"/>
      <c r="G24189" s="1"/>
      <c r="H24189" s="1"/>
    </row>
    <row r="24190">
      <c r="A24190" s="1"/>
      <c r="B24190" s="1"/>
      <c r="C24190" s="1"/>
      <c r="D24190" s="8"/>
      <c r="E24190" s="1"/>
      <c r="F24190" s="1"/>
      <c r="G24190" s="1"/>
      <c r="H24190" s="1"/>
    </row>
    <row r="24191">
      <c r="A24191" s="1"/>
      <c r="B24191" s="1"/>
      <c r="C24191" s="1"/>
      <c r="D24191" s="8"/>
      <c r="E24191" s="1"/>
      <c r="F24191" s="1"/>
      <c r="G24191" s="1"/>
      <c r="H24191" s="1"/>
    </row>
    <row r="24192">
      <c r="A24192" s="1"/>
      <c r="B24192" s="1"/>
      <c r="C24192" s="1"/>
      <c r="D24192" s="8"/>
      <c r="E24192" s="1"/>
      <c r="F24192" s="1"/>
      <c r="G24192" s="1"/>
      <c r="H24192" s="1"/>
    </row>
    <row r="24193">
      <c r="A24193" s="1"/>
      <c r="B24193" s="1"/>
      <c r="C24193" s="1"/>
      <c r="D24193" s="8"/>
      <c r="E24193" s="1"/>
      <c r="F24193" s="1"/>
      <c r="G24193" s="1"/>
      <c r="H24193" s="1"/>
    </row>
    <row r="24194">
      <c r="A24194" s="1"/>
      <c r="B24194" s="1"/>
      <c r="C24194" s="1"/>
      <c r="D24194" s="8"/>
      <c r="E24194" s="1"/>
      <c r="F24194" s="1"/>
      <c r="G24194" s="1"/>
      <c r="H24194" s="1"/>
    </row>
    <row r="24195">
      <c r="A24195" s="1"/>
      <c r="B24195" s="1"/>
      <c r="C24195" s="1"/>
      <c r="D24195" s="8"/>
      <c r="E24195" s="1"/>
      <c r="F24195" s="1"/>
      <c r="G24195" s="1"/>
      <c r="H24195" s="1"/>
    </row>
    <row r="24196">
      <c r="A24196" s="1"/>
      <c r="B24196" s="1"/>
      <c r="C24196" s="1"/>
      <c r="D24196" s="8"/>
      <c r="E24196" s="1"/>
      <c r="F24196" s="1"/>
      <c r="G24196" s="1"/>
      <c r="H24196" s="1"/>
    </row>
    <row r="24197">
      <c r="A24197" s="1"/>
      <c r="B24197" s="1"/>
      <c r="C24197" s="1"/>
      <c r="D24197" s="8"/>
      <c r="E24197" s="1"/>
      <c r="F24197" s="1"/>
      <c r="G24197" s="1"/>
      <c r="H24197" s="1"/>
    </row>
    <row r="24198">
      <c r="A24198" s="1"/>
      <c r="B24198" s="1"/>
      <c r="C24198" s="1"/>
      <c r="D24198" s="8"/>
      <c r="E24198" s="1"/>
      <c r="F24198" s="1"/>
      <c r="G24198" s="1"/>
      <c r="H24198" s="1"/>
    </row>
    <row r="24199">
      <c r="A24199" s="1"/>
      <c r="B24199" s="1"/>
      <c r="C24199" s="1"/>
      <c r="D24199" s="8"/>
      <c r="E24199" s="1"/>
      <c r="F24199" s="1"/>
      <c r="G24199" s="1"/>
      <c r="H24199" s="1"/>
    </row>
    <row r="24200">
      <c r="A24200" s="1"/>
      <c r="B24200" s="1"/>
      <c r="C24200" s="1"/>
      <c r="D24200" s="8"/>
      <c r="E24200" s="1"/>
      <c r="F24200" s="1"/>
      <c r="G24200" s="1"/>
      <c r="H24200" s="1"/>
    </row>
    <row r="24201">
      <c r="A24201" s="1"/>
      <c r="B24201" s="1"/>
      <c r="C24201" s="1"/>
      <c r="D24201" s="8"/>
      <c r="E24201" s="1"/>
      <c r="F24201" s="1"/>
      <c r="G24201" s="1"/>
      <c r="H24201" s="1"/>
    </row>
    <row r="24202">
      <c r="A24202" s="1"/>
      <c r="B24202" s="1"/>
      <c r="C24202" s="1"/>
      <c r="D24202" s="8"/>
      <c r="E24202" s="1"/>
      <c r="F24202" s="1"/>
      <c r="G24202" s="1"/>
      <c r="H24202" s="1"/>
    </row>
    <row r="24203">
      <c r="A24203" s="1"/>
      <c r="B24203" s="1"/>
      <c r="C24203" s="1"/>
      <c r="D24203" s="8"/>
      <c r="E24203" s="1"/>
      <c r="F24203" s="1"/>
      <c r="G24203" s="1"/>
      <c r="H24203" s="1"/>
    </row>
    <row r="24204">
      <c r="A24204" s="1"/>
      <c r="B24204" s="1"/>
      <c r="C24204" s="1"/>
      <c r="D24204" s="8"/>
      <c r="E24204" s="1"/>
      <c r="F24204" s="1"/>
      <c r="G24204" s="1"/>
      <c r="H24204" s="1"/>
    </row>
    <row r="24205">
      <c r="A24205" s="1"/>
      <c r="B24205" s="1"/>
      <c r="C24205" s="1"/>
      <c r="D24205" s="8"/>
      <c r="E24205" s="1"/>
      <c r="F24205" s="1"/>
      <c r="G24205" s="1"/>
      <c r="H24205" s="1"/>
    </row>
    <row r="24206">
      <c r="A24206" s="1"/>
      <c r="B24206" s="1"/>
      <c r="C24206" s="1"/>
      <c r="D24206" s="8"/>
      <c r="E24206" s="1"/>
      <c r="F24206" s="1"/>
      <c r="G24206" s="1"/>
      <c r="H24206" s="1"/>
    </row>
    <row r="24207">
      <c r="A24207" s="1"/>
      <c r="B24207" s="1"/>
      <c r="C24207" s="1"/>
      <c r="D24207" s="8"/>
      <c r="E24207" s="1"/>
      <c r="F24207" s="1"/>
      <c r="G24207" s="1"/>
      <c r="H24207" s="1"/>
    </row>
    <row r="24208">
      <c r="A24208" s="1"/>
      <c r="B24208" s="1"/>
      <c r="C24208" s="1"/>
      <c r="D24208" s="8"/>
      <c r="E24208" s="1"/>
      <c r="F24208" s="1"/>
      <c r="G24208" s="1"/>
      <c r="H24208" s="1"/>
    </row>
    <row r="24209">
      <c r="A24209" s="1"/>
      <c r="B24209" s="1"/>
      <c r="C24209" s="1"/>
      <c r="D24209" s="8"/>
      <c r="E24209" s="1"/>
      <c r="F24209" s="1"/>
      <c r="G24209" s="1"/>
      <c r="H24209" s="1"/>
    </row>
    <row r="24210">
      <c r="A24210" s="1"/>
      <c r="B24210" s="1"/>
      <c r="C24210" s="1"/>
      <c r="D24210" s="8"/>
      <c r="E24210" s="1"/>
      <c r="F24210" s="1"/>
      <c r="G24210" s="1"/>
      <c r="H24210" s="1"/>
    </row>
    <row r="24211">
      <c r="A24211" s="1"/>
      <c r="B24211" s="1"/>
      <c r="C24211" s="1"/>
      <c r="D24211" s="8"/>
      <c r="E24211" s="1"/>
      <c r="F24211" s="1"/>
      <c r="G24211" s="1"/>
      <c r="H24211" s="1"/>
    </row>
    <row r="24212">
      <c r="A24212" s="1"/>
      <c r="B24212" s="1"/>
      <c r="C24212" s="1"/>
      <c r="D24212" s="8"/>
      <c r="E24212" s="1"/>
      <c r="F24212" s="1"/>
      <c r="G24212" s="1"/>
      <c r="H24212" s="1"/>
    </row>
    <row r="24213">
      <c r="A24213" s="1"/>
      <c r="B24213" s="1"/>
      <c r="C24213" s="1"/>
      <c r="D24213" s="8"/>
      <c r="E24213" s="1"/>
      <c r="F24213" s="1"/>
      <c r="G24213" s="1"/>
      <c r="H24213" s="1"/>
    </row>
    <row r="24214">
      <c r="A24214" s="1"/>
      <c r="B24214" s="1"/>
      <c r="C24214" s="1"/>
      <c r="D24214" s="8"/>
      <c r="E24214" s="1"/>
      <c r="F24214" s="1"/>
      <c r="G24214" s="1"/>
      <c r="H24214" s="1"/>
    </row>
    <row r="24215">
      <c r="A24215" s="1"/>
      <c r="B24215" s="1"/>
      <c r="C24215" s="1"/>
      <c r="D24215" s="8"/>
      <c r="E24215" s="1"/>
      <c r="F24215" s="1"/>
      <c r="G24215" s="1"/>
      <c r="H24215" s="1"/>
    </row>
    <row r="24216">
      <c r="A24216" s="1"/>
      <c r="B24216" s="1"/>
      <c r="C24216" s="1"/>
      <c r="D24216" s="8"/>
      <c r="E24216" s="1"/>
      <c r="F24216" s="1"/>
      <c r="G24216" s="1"/>
      <c r="H24216" s="1"/>
    </row>
    <row r="24217">
      <c r="A24217" s="1"/>
      <c r="B24217" s="1"/>
      <c r="C24217" s="1"/>
      <c r="D24217" s="8"/>
      <c r="E24217" s="1"/>
      <c r="F24217" s="1"/>
      <c r="G24217" s="1"/>
      <c r="H24217" s="1"/>
    </row>
    <row r="24218">
      <c r="A24218" s="1"/>
      <c r="B24218" s="1"/>
      <c r="C24218" s="1"/>
      <c r="D24218" s="8"/>
      <c r="E24218" s="1"/>
      <c r="F24218" s="1"/>
      <c r="G24218" s="1"/>
      <c r="H24218" s="1"/>
    </row>
    <row r="24219">
      <c r="A24219" s="1"/>
      <c r="B24219" s="1"/>
      <c r="C24219" s="1"/>
      <c r="D24219" s="8"/>
      <c r="E24219" s="1"/>
      <c r="F24219" s="1"/>
      <c r="G24219" s="1"/>
      <c r="H24219" s="1"/>
    </row>
    <row r="24220">
      <c r="A24220" s="1"/>
      <c r="B24220" s="1"/>
      <c r="C24220" s="1"/>
      <c r="D24220" s="8"/>
      <c r="E24220" s="1"/>
      <c r="F24220" s="1"/>
      <c r="G24220" s="1"/>
      <c r="H24220" s="1"/>
    </row>
    <row r="24221">
      <c r="A24221" s="1"/>
      <c r="B24221" s="1"/>
      <c r="C24221" s="1"/>
      <c r="D24221" s="8"/>
      <c r="E24221" s="1"/>
      <c r="F24221" s="1"/>
      <c r="G24221" s="1"/>
      <c r="H24221" s="1"/>
    </row>
    <row r="24222">
      <c r="A24222" s="1"/>
      <c r="B24222" s="1"/>
      <c r="C24222" s="1"/>
      <c r="D24222" s="8"/>
      <c r="E24222" s="1"/>
      <c r="F24222" s="1"/>
      <c r="G24222" s="1"/>
      <c r="H24222" s="1"/>
    </row>
    <row r="24223">
      <c r="A24223" s="1"/>
      <c r="B24223" s="1"/>
      <c r="C24223" s="1"/>
      <c r="D24223" s="8"/>
      <c r="E24223" s="1"/>
      <c r="F24223" s="1"/>
      <c r="G24223" s="1"/>
      <c r="H24223" s="1"/>
    </row>
    <row r="24224">
      <c r="A24224" s="1"/>
      <c r="B24224" s="1"/>
      <c r="C24224" s="1"/>
      <c r="D24224" s="8"/>
      <c r="E24224" s="1"/>
      <c r="F24224" s="1"/>
      <c r="G24224" s="1"/>
      <c r="H24224" s="1"/>
    </row>
    <row r="24225">
      <c r="A24225" s="1"/>
      <c r="B24225" s="1"/>
      <c r="C24225" s="1"/>
      <c r="D24225" s="8"/>
      <c r="E24225" s="1"/>
      <c r="F24225" s="1"/>
      <c r="G24225" s="1"/>
      <c r="H24225" s="1"/>
    </row>
    <row r="24226">
      <c r="A24226" s="1"/>
      <c r="B24226" s="1"/>
      <c r="C24226" s="1"/>
      <c r="D24226" s="8"/>
      <c r="E24226" s="1"/>
      <c r="F24226" s="1"/>
      <c r="G24226" s="1"/>
      <c r="H24226" s="1"/>
    </row>
    <row r="24227">
      <c r="A24227" s="1"/>
      <c r="B24227" s="1"/>
      <c r="C24227" s="1"/>
      <c r="D24227" s="8"/>
      <c r="E24227" s="1"/>
      <c r="F24227" s="1"/>
      <c r="G24227" s="1"/>
      <c r="H24227" s="1"/>
    </row>
    <row r="24228">
      <c r="A24228" s="1"/>
      <c r="B24228" s="1"/>
      <c r="C24228" s="1"/>
      <c r="D24228" s="8"/>
      <c r="E24228" s="1"/>
      <c r="F24228" s="1"/>
      <c r="G24228" s="1"/>
      <c r="H24228" s="1"/>
    </row>
    <row r="24229">
      <c r="A24229" s="1"/>
      <c r="B24229" s="1"/>
      <c r="C24229" s="1"/>
      <c r="D24229" s="8"/>
      <c r="E24229" s="1"/>
      <c r="F24229" s="1"/>
      <c r="G24229" s="1"/>
      <c r="H24229" s="1"/>
    </row>
    <row r="24230">
      <c r="A24230" s="1"/>
      <c r="B24230" s="1"/>
      <c r="C24230" s="1"/>
      <c r="D24230" s="8"/>
      <c r="E24230" s="1"/>
      <c r="F24230" s="1"/>
      <c r="G24230" s="1"/>
      <c r="H24230" s="1"/>
    </row>
    <row r="24231">
      <c r="A24231" s="1"/>
      <c r="B24231" s="1"/>
      <c r="C24231" s="1"/>
      <c r="D24231" s="8"/>
      <c r="E24231" s="1"/>
      <c r="F24231" s="1"/>
      <c r="G24231" s="1"/>
      <c r="H24231" s="1"/>
    </row>
    <row r="24232">
      <c r="A24232" s="1"/>
      <c r="B24232" s="1"/>
      <c r="C24232" s="1"/>
      <c r="D24232" s="8"/>
      <c r="E24232" s="1"/>
      <c r="F24232" s="1"/>
      <c r="G24232" s="1"/>
      <c r="H24232" s="1"/>
    </row>
    <row r="24233">
      <c r="A24233" s="1"/>
      <c r="B24233" s="1"/>
      <c r="C24233" s="1"/>
      <c r="D24233" s="8"/>
      <c r="E24233" s="1"/>
      <c r="F24233" s="1"/>
      <c r="G24233" s="1"/>
      <c r="H24233" s="1"/>
    </row>
    <row r="24234">
      <c r="A24234" s="1"/>
      <c r="B24234" s="1"/>
      <c r="C24234" s="1"/>
      <c r="D24234" s="8"/>
      <c r="E24234" s="1"/>
      <c r="F24234" s="1"/>
      <c r="G24234" s="1"/>
      <c r="H24234" s="1"/>
    </row>
    <row r="24235">
      <c r="A24235" s="1"/>
      <c r="B24235" s="1"/>
      <c r="C24235" s="1"/>
      <c r="D24235" s="8"/>
      <c r="E24235" s="1"/>
      <c r="F24235" s="1"/>
      <c r="G24235" s="1"/>
      <c r="H24235" s="1"/>
    </row>
    <row r="24236">
      <c r="A24236" s="1"/>
      <c r="B24236" s="1"/>
      <c r="C24236" s="1"/>
      <c r="D24236" s="8"/>
      <c r="E24236" s="1"/>
      <c r="F24236" s="1"/>
      <c r="G24236" s="1"/>
      <c r="H24236" s="1"/>
    </row>
    <row r="24237">
      <c r="A24237" s="1"/>
      <c r="B24237" s="1"/>
      <c r="C24237" s="1"/>
      <c r="D24237" s="8"/>
      <c r="E24237" s="1"/>
      <c r="F24237" s="1"/>
      <c r="G24237" s="1"/>
      <c r="H24237" s="1"/>
    </row>
    <row r="24238">
      <c r="A24238" s="1"/>
      <c r="B24238" s="1"/>
      <c r="C24238" s="1"/>
      <c r="D24238" s="8"/>
      <c r="E24238" s="1"/>
      <c r="F24238" s="1"/>
      <c r="G24238" s="1"/>
      <c r="H24238" s="1"/>
    </row>
    <row r="24239">
      <c r="A24239" s="1"/>
      <c r="B24239" s="1"/>
      <c r="C24239" s="1"/>
      <c r="D24239" s="8"/>
      <c r="E24239" s="1"/>
      <c r="F24239" s="1"/>
      <c r="G24239" s="1"/>
      <c r="H24239" s="1"/>
    </row>
    <row r="24240">
      <c r="A24240" s="1"/>
      <c r="B24240" s="1"/>
      <c r="C24240" s="1"/>
      <c r="D24240" s="8"/>
      <c r="E24240" s="1"/>
      <c r="F24240" s="1"/>
      <c r="G24240" s="1"/>
      <c r="H24240" s="1"/>
    </row>
    <row r="24241">
      <c r="A24241" s="1"/>
      <c r="B24241" s="1"/>
      <c r="C24241" s="1"/>
      <c r="D24241" s="8"/>
      <c r="E24241" s="1"/>
      <c r="F24241" s="1"/>
      <c r="G24241" s="1"/>
      <c r="H24241" s="1"/>
    </row>
    <row r="24242">
      <c r="A24242" s="1"/>
      <c r="B24242" s="1"/>
      <c r="C24242" s="1"/>
      <c r="D24242" s="8"/>
      <c r="E24242" s="1"/>
      <c r="F24242" s="1"/>
      <c r="G24242" s="1"/>
      <c r="H24242" s="1"/>
    </row>
    <row r="24243">
      <c r="A24243" s="1"/>
      <c r="B24243" s="1"/>
      <c r="C24243" s="1"/>
      <c r="D24243" s="8"/>
      <c r="E24243" s="1"/>
      <c r="F24243" s="1"/>
      <c r="G24243" s="1"/>
      <c r="H24243" s="1"/>
    </row>
    <row r="24244">
      <c r="A24244" s="1"/>
      <c r="B24244" s="1"/>
      <c r="C24244" s="1"/>
      <c r="D24244" s="8"/>
      <c r="E24244" s="1"/>
      <c r="F24244" s="1"/>
      <c r="G24244" s="1"/>
      <c r="H24244" s="1"/>
    </row>
    <row r="24245">
      <c r="A24245" s="1"/>
      <c r="B24245" s="1"/>
      <c r="C24245" s="1"/>
      <c r="D24245" s="8"/>
      <c r="E24245" s="1"/>
      <c r="F24245" s="1"/>
      <c r="G24245" s="1"/>
      <c r="H24245" s="1"/>
    </row>
    <row r="24246">
      <c r="A24246" s="1"/>
      <c r="B24246" s="1"/>
      <c r="C24246" s="1"/>
      <c r="D24246" s="8"/>
      <c r="E24246" s="1"/>
      <c r="F24246" s="1"/>
      <c r="G24246" s="1"/>
      <c r="H24246" s="1"/>
    </row>
    <row r="24247">
      <c r="A24247" s="1"/>
      <c r="B24247" s="1"/>
      <c r="C24247" s="1"/>
      <c r="D24247" s="8"/>
      <c r="E24247" s="1"/>
      <c r="F24247" s="1"/>
      <c r="G24247" s="1"/>
      <c r="H24247" s="1"/>
    </row>
    <row r="24248">
      <c r="A24248" s="1"/>
      <c r="B24248" s="1"/>
      <c r="C24248" s="1"/>
      <c r="D24248" s="8"/>
      <c r="E24248" s="1"/>
      <c r="F24248" s="1"/>
      <c r="G24248" s="1"/>
      <c r="H24248" s="1"/>
    </row>
    <row r="24249">
      <c r="A24249" s="1"/>
      <c r="B24249" s="1"/>
      <c r="C24249" s="1"/>
      <c r="D24249" s="8"/>
      <c r="E24249" s="1"/>
      <c r="F24249" s="1"/>
      <c r="G24249" s="1"/>
      <c r="H24249" s="1"/>
    </row>
    <row r="24250">
      <c r="A24250" s="1"/>
      <c r="B24250" s="1"/>
      <c r="C24250" s="1"/>
      <c r="D24250" s="8"/>
      <c r="E24250" s="1"/>
      <c r="F24250" s="1"/>
      <c r="G24250" s="1"/>
      <c r="H24250" s="1"/>
    </row>
    <row r="24251">
      <c r="A24251" s="1"/>
      <c r="B24251" s="1"/>
      <c r="C24251" s="1"/>
      <c r="D24251" s="8"/>
      <c r="E24251" s="1"/>
      <c r="F24251" s="1"/>
      <c r="G24251" s="1"/>
      <c r="H24251" s="1"/>
    </row>
    <row r="24252">
      <c r="A24252" s="1"/>
      <c r="B24252" s="1"/>
      <c r="C24252" s="1"/>
      <c r="D24252" s="8"/>
      <c r="E24252" s="1"/>
      <c r="F24252" s="1"/>
      <c r="G24252" s="1"/>
      <c r="H24252" s="1"/>
    </row>
    <row r="24253">
      <c r="A24253" s="1"/>
      <c r="B24253" s="1"/>
      <c r="C24253" s="1"/>
      <c r="D24253" s="8"/>
      <c r="E24253" s="1"/>
      <c r="F24253" s="1"/>
      <c r="G24253" s="1"/>
      <c r="H24253" s="1"/>
    </row>
    <row r="24254">
      <c r="A24254" s="1"/>
      <c r="B24254" s="1"/>
      <c r="C24254" s="1"/>
      <c r="D24254" s="8"/>
      <c r="E24254" s="1"/>
      <c r="F24254" s="1"/>
      <c r="G24254" s="1"/>
      <c r="H24254" s="1"/>
    </row>
    <row r="24255">
      <c r="A24255" s="1"/>
      <c r="B24255" s="1"/>
      <c r="C24255" s="1"/>
      <c r="D24255" s="8"/>
      <c r="E24255" s="1"/>
      <c r="F24255" s="1"/>
      <c r="G24255" s="1"/>
      <c r="H24255" s="1"/>
    </row>
    <row r="24256">
      <c r="A24256" s="1"/>
      <c r="B24256" s="1"/>
      <c r="C24256" s="1"/>
      <c r="D24256" s="8"/>
      <c r="E24256" s="1"/>
      <c r="F24256" s="1"/>
      <c r="G24256" s="1"/>
      <c r="H24256" s="1"/>
    </row>
    <row r="24257">
      <c r="A24257" s="1"/>
      <c r="B24257" s="1"/>
      <c r="C24257" s="1"/>
      <c r="D24257" s="8"/>
      <c r="E24257" s="1"/>
      <c r="F24257" s="1"/>
      <c r="G24257" s="1"/>
      <c r="H24257" s="1"/>
    </row>
    <row r="24258">
      <c r="A24258" s="1"/>
      <c r="B24258" s="1"/>
      <c r="C24258" s="1"/>
      <c r="D24258" s="8"/>
      <c r="E24258" s="1"/>
      <c r="F24258" s="1"/>
      <c r="G24258" s="1"/>
      <c r="H24258" s="1"/>
    </row>
    <row r="24259">
      <c r="A24259" s="1"/>
      <c r="B24259" s="1"/>
      <c r="C24259" s="1"/>
      <c r="D24259" s="8"/>
      <c r="E24259" s="1"/>
      <c r="F24259" s="1"/>
      <c r="G24259" s="1"/>
      <c r="H24259" s="1"/>
    </row>
    <row r="24260">
      <c r="A24260" s="1"/>
      <c r="B24260" s="1"/>
      <c r="C24260" s="1"/>
      <c r="D24260" s="8"/>
      <c r="E24260" s="1"/>
      <c r="F24260" s="1"/>
      <c r="G24260" s="1"/>
      <c r="H24260" s="1"/>
    </row>
    <row r="24261">
      <c r="A24261" s="1"/>
      <c r="B24261" s="1"/>
      <c r="C24261" s="1"/>
      <c r="D24261" s="8"/>
      <c r="E24261" s="1"/>
      <c r="F24261" s="1"/>
      <c r="G24261" s="1"/>
      <c r="H24261" s="1"/>
    </row>
    <row r="24262">
      <c r="A24262" s="1"/>
      <c r="B24262" s="1"/>
      <c r="C24262" s="1"/>
      <c r="D24262" s="8"/>
      <c r="E24262" s="1"/>
      <c r="F24262" s="1"/>
      <c r="G24262" s="1"/>
      <c r="H24262" s="1"/>
    </row>
    <row r="24263">
      <c r="A24263" s="1"/>
      <c r="B24263" s="1"/>
      <c r="C24263" s="1"/>
      <c r="D24263" s="8"/>
      <c r="E24263" s="1"/>
      <c r="F24263" s="1"/>
      <c r="G24263" s="1"/>
      <c r="H24263" s="1"/>
    </row>
    <row r="24264">
      <c r="A24264" s="1"/>
      <c r="B24264" s="1"/>
      <c r="C24264" s="1"/>
      <c r="D24264" s="8"/>
      <c r="E24264" s="1"/>
      <c r="F24264" s="1"/>
      <c r="G24264" s="1"/>
      <c r="H24264" s="1"/>
    </row>
    <row r="24265">
      <c r="A24265" s="1"/>
      <c r="B24265" s="1"/>
      <c r="C24265" s="1"/>
      <c r="D24265" s="8"/>
      <c r="E24265" s="1"/>
      <c r="F24265" s="1"/>
      <c r="G24265" s="1"/>
      <c r="H24265" s="1"/>
    </row>
    <row r="24266">
      <c r="A24266" s="1"/>
      <c r="B24266" s="1"/>
      <c r="C24266" s="1"/>
      <c r="D24266" s="8"/>
      <c r="E24266" s="1"/>
      <c r="F24266" s="1"/>
      <c r="G24266" s="1"/>
      <c r="H24266" s="1"/>
    </row>
    <row r="24267">
      <c r="A24267" s="1"/>
      <c r="B24267" s="1"/>
      <c r="C24267" s="1"/>
      <c r="D24267" s="8"/>
      <c r="E24267" s="1"/>
      <c r="F24267" s="1"/>
      <c r="G24267" s="1"/>
      <c r="H24267" s="1"/>
    </row>
    <row r="24268">
      <c r="A24268" s="1"/>
      <c r="B24268" s="1"/>
      <c r="C24268" s="1"/>
      <c r="D24268" s="8"/>
      <c r="E24268" s="1"/>
      <c r="F24268" s="1"/>
      <c r="G24268" s="1"/>
      <c r="H24268" s="1"/>
    </row>
    <row r="24269">
      <c r="A24269" s="1"/>
      <c r="B24269" s="1"/>
      <c r="C24269" s="1"/>
      <c r="D24269" s="8"/>
      <c r="E24269" s="1"/>
      <c r="F24269" s="1"/>
      <c r="G24269" s="1"/>
      <c r="H24269" s="1"/>
    </row>
    <row r="24270">
      <c r="A24270" s="1"/>
      <c r="B24270" s="1"/>
      <c r="C24270" s="1"/>
      <c r="D24270" s="8"/>
      <c r="E24270" s="1"/>
      <c r="F24270" s="1"/>
      <c r="G24270" s="1"/>
      <c r="H24270" s="1"/>
    </row>
    <row r="24271">
      <c r="A24271" s="1"/>
      <c r="B24271" s="1"/>
      <c r="C24271" s="1"/>
      <c r="D24271" s="8"/>
      <c r="E24271" s="1"/>
      <c r="F24271" s="1"/>
      <c r="G24271" s="1"/>
      <c r="H24271" s="1"/>
    </row>
    <row r="24272">
      <c r="A24272" s="1"/>
      <c r="B24272" s="1"/>
      <c r="C24272" s="1"/>
      <c r="D24272" s="8"/>
      <c r="E24272" s="1"/>
      <c r="F24272" s="1"/>
      <c r="G24272" s="1"/>
      <c r="H24272" s="1"/>
    </row>
    <row r="24273">
      <c r="A24273" s="1"/>
      <c r="B24273" s="1"/>
      <c r="C24273" s="1"/>
      <c r="D24273" s="8"/>
      <c r="E24273" s="1"/>
      <c r="F24273" s="1"/>
      <c r="G24273" s="1"/>
      <c r="H24273" s="1"/>
    </row>
    <row r="24274">
      <c r="A24274" s="1"/>
      <c r="B24274" s="1"/>
      <c r="C24274" s="1"/>
      <c r="D24274" s="8"/>
      <c r="E24274" s="1"/>
      <c r="F24274" s="1"/>
      <c r="G24274" s="1"/>
      <c r="H24274" s="1"/>
    </row>
    <row r="24275">
      <c r="A24275" s="1"/>
      <c r="B24275" s="1"/>
      <c r="C24275" s="1"/>
      <c r="D24275" s="8"/>
      <c r="E24275" s="1"/>
      <c r="F24275" s="1"/>
      <c r="G24275" s="1"/>
      <c r="H24275" s="1"/>
    </row>
    <row r="24276">
      <c r="A24276" s="1"/>
      <c r="B24276" s="1"/>
      <c r="C24276" s="1"/>
      <c r="D24276" s="8"/>
      <c r="E24276" s="1"/>
      <c r="F24276" s="1"/>
      <c r="G24276" s="1"/>
      <c r="H24276" s="1"/>
    </row>
    <row r="24277">
      <c r="A24277" s="1"/>
      <c r="B24277" s="1"/>
      <c r="C24277" s="1"/>
      <c r="D24277" s="8"/>
      <c r="E24277" s="1"/>
      <c r="F24277" s="1"/>
      <c r="G24277" s="1"/>
      <c r="H24277" s="1"/>
    </row>
    <row r="24278">
      <c r="A24278" s="1"/>
      <c r="B24278" s="1"/>
      <c r="C24278" s="1"/>
      <c r="D24278" s="8"/>
      <c r="E24278" s="1"/>
      <c r="F24278" s="1"/>
      <c r="G24278" s="1"/>
      <c r="H24278" s="1"/>
    </row>
    <row r="24279">
      <c r="A24279" s="1"/>
      <c r="B24279" s="1"/>
      <c r="C24279" s="1"/>
      <c r="D24279" s="8"/>
      <c r="E24279" s="1"/>
      <c r="F24279" s="1"/>
      <c r="G24279" s="1"/>
      <c r="H24279" s="1"/>
    </row>
    <row r="24280">
      <c r="A24280" s="1"/>
      <c r="B24280" s="1"/>
      <c r="C24280" s="1"/>
      <c r="D24280" s="8"/>
      <c r="E24280" s="1"/>
      <c r="F24280" s="1"/>
      <c r="G24280" s="1"/>
      <c r="H24280" s="1"/>
    </row>
    <row r="24281">
      <c r="A24281" s="1"/>
      <c r="B24281" s="1"/>
      <c r="C24281" s="1"/>
      <c r="D24281" s="8"/>
      <c r="E24281" s="1"/>
      <c r="F24281" s="1"/>
      <c r="G24281" s="1"/>
      <c r="H24281" s="1"/>
    </row>
    <row r="24282">
      <c r="A24282" s="1"/>
      <c r="B24282" s="1"/>
      <c r="C24282" s="1"/>
      <c r="D24282" s="8"/>
      <c r="E24282" s="1"/>
      <c r="F24282" s="1"/>
      <c r="G24282" s="1"/>
      <c r="H24282" s="1"/>
    </row>
    <row r="24283">
      <c r="A24283" s="1"/>
      <c r="B24283" s="1"/>
      <c r="C24283" s="1"/>
      <c r="D24283" s="8"/>
      <c r="E24283" s="1"/>
      <c r="F24283" s="1"/>
      <c r="G24283" s="1"/>
      <c r="H24283" s="1"/>
    </row>
    <row r="24284">
      <c r="A24284" s="1"/>
      <c r="B24284" s="1"/>
      <c r="C24284" s="1"/>
      <c r="D24284" s="8"/>
      <c r="E24284" s="1"/>
      <c r="F24284" s="1"/>
      <c r="G24284" s="1"/>
      <c r="H24284" s="1"/>
    </row>
    <row r="24285">
      <c r="A24285" s="1"/>
      <c r="B24285" s="1"/>
      <c r="C24285" s="1"/>
      <c r="D24285" s="8"/>
      <c r="E24285" s="1"/>
      <c r="F24285" s="1"/>
      <c r="G24285" s="1"/>
      <c r="H24285" s="1"/>
    </row>
    <row r="24286">
      <c r="A24286" s="1"/>
      <c r="B24286" s="1"/>
      <c r="C24286" s="1"/>
      <c r="D24286" s="8"/>
      <c r="E24286" s="1"/>
      <c r="F24286" s="1"/>
      <c r="G24286" s="1"/>
      <c r="H24286" s="1"/>
    </row>
    <row r="24287">
      <c r="A24287" s="1"/>
      <c r="B24287" s="1"/>
      <c r="C24287" s="1"/>
      <c r="D24287" s="8"/>
      <c r="E24287" s="1"/>
      <c r="F24287" s="1"/>
      <c r="G24287" s="1"/>
      <c r="H24287" s="1"/>
    </row>
    <row r="24288">
      <c r="A24288" s="1"/>
      <c r="B24288" s="1"/>
      <c r="C24288" s="1"/>
      <c r="D24288" s="8"/>
      <c r="E24288" s="1"/>
      <c r="F24288" s="1"/>
      <c r="G24288" s="1"/>
      <c r="H24288" s="1"/>
    </row>
    <row r="24289">
      <c r="A24289" s="1"/>
      <c r="B24289" s="1"/>
      <c r="C24289" s="1"/>
      <c r="D24289" s="8"/>
      <c r="E24289" s="1"/>
      <c r="F24289" s="1"/>
      <c r="G24289" s="1"/>
      <c r="H24289" s="1"/>
    </row>
    <row r="24290">
      <c r="A24290" s="1"/>
      <c r="B24290" s="1"/>
      <c r="C24290" s="1"/>
      <c r="D24290" s="8"/>
      <c r="E24290" s="1"/>
      <c r="F24290" s="1"/>
      <c r="G24290" s="1"/>
      <c r="H24290" s="1"/>
    </row>
    <row r="24291">
      <c r="A24291" s="1"/>
      <c r="B24291" s="1"/>
      <c r="C24291" s="1"/>
      <c r="D24291" s="8"/>
      <c r="E24291" s="1"/>
      <c r="F24291" s="1"/>
      <c r="G24291" s="1"/>
      <c r="H24291" s="1"/>
    </row>
    <row r="24292">
      <c r="A24292" s="1"/>
      <c r="B24292" s="1"/>
      <c r="C24292" s="1"/>
      <c r="D24292" s="8"/>
      <c r="E24292" s="1"/>
      <c r="F24292" s="1"/>
      <c r="G24292" s="1"/>
      <c r="H24292" s="1"/>
    </row>
    <row r="24293">
      <c r="A24293" s="1"/>
      <c r="B24293" s="1"/>
      <c r="C24293" s="1"/>
      <c r="D24293" s="8"/>
      <c r="E24293" s="1"/>
      <c r="F24293" s="1"/>
      <c r="G24293" s="1"/>
      <c r="H24293" s="1"/>
    </row>
    <row r="24294">
      <c r="A24294" s="1"/>
      <c r="B24294" s="1"/>
      <c r="C24294" s="1"/>
      <c r="D24294" s="8"/>
      <c r="E24294" s="1"/>
      <c r="F24294" s="1"/>
      <c r="G24294" s="1"/>
      <c r="H24294" s="1"/>
    </row>
    <row r="24295">
      <c r="A24295" s="1"/>
      <c r="B24295" s="1"/>
      <c r="C24295" s="1"/>
      <c r="D24295" s="8"/>
      <c r="E24295" s="1"/>
      <c r="F24295" s="1"/>
      <c r="G24295" s="1"/>
      <c r="H24295" s="1"/>
    </row>
    <row r="24296">
      <c r="A24296" s="1"/>
      <c r="B24296" s="1"/>
      <c r="C24296" s="1"/>
      <c r="D24296" s="8"/>
      <c r="E24296" s="1"/>
      <c r="F24296" s="1"/>
      <c r="G24296" s="1"/>
      <c r="H24296" s="1"/>
    </row>
    <row r="24297">
      <c r="A24297" s="1"/>
      <c r="B24297" s="1"/>
      <c r="C24297" s="1"/>
      <c r="D24297" s="8"/>
      <c r="E24297" s="1"/>
      <c r="F24297" s="1"/>
      <c r="G24297" s="1"/>
      <c r="H24297" s="1"/>
    </row>
    <row r="24298">
      <c r="A24298" s="1"/>
      <c r="B24298" s="1"/>
      <c r="C24298" s="1"/>
      <c r="D24298" s="8"/>
      <c r="E24298" s="1"/>
      <c r="F24298" s="1"/>
      <c r="G24298" s="1"/>
      <c r="H24298" s="1"/>
    </row>
    <row r="24299">
      <c r="A24299" s="1"/>
      <c r="B24299" s="1"/>
      <c r="C24299" s="1"/>
      <c r="D24299" s="8"/>
      <c r="E24299" s="1"/>
      <c r="F24299" s="1"/>
      <c r="G24299" s="1"/>
      <c r="H24299" s="1"/>
    </row>
    <row r="24300">
      <c r="A24300" s="1"/>
      <c r="B24300" s="1"/>
      <c r="C24300" s="1"/>
      <c r="D24300" s="8"/>
      <c r="E24300" s="1"/>
      <c r="F24300" s="1"/>
      <c r="G24300" s="1"/>
      <c r="H24300" s="1"/>
    </row>
    <row r="24301">
      <c r="A24301" s="1"/>
      <c r="B24301" s="1"/>
      <c r="C24301" s="1"/>
      <c r="D24301" s="8"/>
      <c r="E24301" s="1"/>
      <c r="F24301" s="1"/>
      <c r="G24301" s="1"/>
      <c r="H24301" s="1"/>
    </row>
    <row r="24302">
      <c r="A24302" s="1"/>
      <c r="B24302" s="1"/>
      <c r="C24302" s="1"/>
      <c r="D24302" s="8"/>
      <c r="E24302" s="1"/>
      <c r="F24302" s="1"/>
      <c r="G24302" s="1"/>
      <c r="H24302" s="1"/>
    </row>
    <row r="24303">
      <c r="A24303" s="1"/>
      <c r="B24303" s="1"/>
      <c r="C24303" s="1"/>
      <c r="D24303" s="8"/>
      <c r="E24303" s="1"/>
      <c r="F24303" s="1"/>
      <c r="G24303" s="1"/>
      <c r="H24303" s="1"/>
    </row>
    <row r="24304">
      <c r="A24304" s="1"/>
      <c r="B24304" s="1"/>
      <c r="C24304" s="1"/>
      <c r="D24304" s="8"/>
      <c r="E24304" s="1"/>
      <c r="F24304" s="1"/>
      <c r="G24304" s="1"/>
      <c r="H24304" s="1"/>
    </row>
    <row r="24305">
      <c r="A24305" s="1"/>
      <c r="B24305" s="1"/>
      <c r="C24305" s="1"/>
      <c r="D24305" s="8"/>
      <c r="E24305" s="1"/>
      <c r="F24305" s="1"/>
      <c r="G24305" s="1"/>
      <c r="H24305" s="1"/>
    </row>
    <row r="24306">
      <c r="A24306" s="1"/>
      <c r="B24306" s="1"/>
      <c r="C24306" s="1"/>
      <c r="D24306" s="8"/>
      <c r="E24306" s="1"/>
      <c r="F24306" s="1"/>
      <c r="G24306" s="1"/>
      <c r="H24306" s="1"/>
    </row>
    <row r="24307">
      <c r="A24307" s="1"/>
      <c r="B24307" s="1"/>
      <c r="C24307" s="1"/>
      <c r="D24307" s="8"/>
      <c r="E24307" s="1"/>
      <c r="F24307" s="1"/>
      <c r="G24307" s="1"/>
      <c r="H24307" s="1"/>
    </row>
    <row r="24308">
      <c r="A24308" s="1"/>
      <c r="B24308" s="1"/>
      <c r="C24308" s="1"/>
      <c r="D24308" s="8"/>
      <c r="E24308" s="1"/>
      <c r="F24308" s="1"/>
      <c r="G24308" s="1"/>
      <c r="H24308" s="1"/>
    </row>
    <row r="24309">
      <c r="A24309" s="1"/>
      <c r="B24309" s="1"/>
      <c r="C24309" s="1"/>
      <c r="D24309" s="8"/>
      <c r="E24309" s="1"/>
      <c r="F24309" s="1"/>
      <c r="G24309" s="1"/>
      <c r="H24309" s="1"/>
    </row>
    <row r="24310">
      <c r="A24310" s="1"/>
      <c r="B24310" s="1"/>
      <c r="C24310" s="1"/>
      <c r="D24310" s="8"/>
      <c r="E24310" s="1"/>
      <c r="F24310" s="1"/>
      <c r="G24310" s="1"/>
      <c r="H24310" s="1"/>
    </row>
    <row r="24311">
      <c r="A24311" s="1"/>
      <c r="B24311" s="1"/>
      <c r="C24311" s="1"/>
      <c r="D24311" s="8"/>
      <c r="E24311" s="1"/>
      <c r="F24311" s="1"/>
      <c r="G24311" s="1"/>
      <c r="H24311" s="1"/>
    </row>
    <row r="24312">
      <c r="A24312" s="1"/>
      <c r="B24312" s="1"/>
      <c r="C24312" s="1"/>
      <c r="D24312" s="8"/>
      <c r="E24312" s="1"/>
      <c r="F24312" s="1"/>
      <c r="G24312" s="1"/>
      <c r="H24312" s="1"/>
    </row>
    <row r="24313">
      <c r="A24313" s="1"/>
      <c r="B24313" s="1"/>
      <c r="C24313" s="1"/>
      <c r="D24313" s="8"/>
      <c r="E24313" s="1"/>
      <c r="F24313" s="1"/>
      <c r="G24313" s="1"/>
      <c r="H24313" s="1"/>
    </row>
    <row r="24314">
      <c r="A24314" s="1"/>
      <c r="B24314" s="1"/>
      <c r="C24314" s="1"/>
      <c r="D24314" s="8"/>
      <c r="E24314" s="1"/>
      <c r="F24314" s="1"/>
      <c r="G24314" s="1"/>
      <c r="H24314" s="1"/>
    </row>
    <row r="24315">
      <c r="A24315" s="1"/>
      <c r="B24315" s="1"/>
      <c r="C24315" s="1"/>
      <c r="D24315" s="8"/>
      <c r="E24315" s="1"/>
      <c r="F24315" s="1"/>
      <c r="G24315" s="1"/>
      <c r="H24315" s="1"/>
    </row>
    <row r="24316">
      <c r="A24316" s="1"/>
      <c r="B24316" s="1"/>
      <c r="C24316" s="1"/>
      <c r="D24316" s="8"/>
      <c r="E24316" s="1"/>
      <c r="F24316" s="1"/>
      <c r="G24316" s="1"/>
      <c r="H24316" s="1"/>
    </row>
    <row r="24317">
      <c r="A24317" s="1"/>
      <c r="B24317" s="1"/>
      <c r="C24317" s="1"/>
      <c r="D24317" s="8"/>
      <c r="E24317" s="1"/>
      <c r="F24317" s="1"/>
      <c r="G24317" s="1"/>
      <c r="H24317" s="1"/>
    </row>
    <row r="24318">
      <c r="A24318" s="1"/>
      <c r="B24318" s="1"/>
      <c r="C24318" s="1"/>
      <c r="D24318" s="8"/>
      <c r="E24318" s="1"/>
      <c r="F24318" s="1"/>
      <c r="G24318" s="1"/>
      <c r="H24318" s="1"/>
    </row>
    <row r="24319">
      <c r="A24319" s="1"/>
      <c r="B24319" s="1"/>
      <c r="C24319" s="1"/>
      <c r="D24319" s="8"/>
      <c r="E24319" s="1"/>
      <c r="F24319" s="1"/>
      <c r="G24319" s="1"/>
      <c r="H24319" s="1"/>
    </row>
    <row r="24320">
      <c r="A24320" s="1"/>
      <c r="B24320" s="1"/>
      <c r="C24320" s="1"/>
      <c r="D24320" s="8"/>
      <c r="E24320" s="1"/>
      <c r="F24320" s="1"/>
      <c r="G24320" s="1"/>
      <c r="H24320" s="1"/>
    </row>
    <row r="24321">
      <c r="A24321" s="1"/>
      <c r="B24321" s="1"/>
      <c r="C24321" s="1"/>
      <c r="D24321" s="8"/>
      <c r="E24321" s="1"/>
      <c r="F24321" s="1"/>
      <c r="G24321" s="1"/>
      <c r="H24321" s="1"/>
    </row>
    <row r="24322">
      <c r="A24322" s="1"/>
      <c r="B24322" s="1"/>
      <c r="C24322" s="1"/>
      <c r="D24322" s="8"/>
      <c r="E24322" s="1"/>
      <c r="F24322" s="1"/>
      <c r="G24322" s="1"/>
      <c r="H24322" s="1"/>
    </row>
    <row r="24323">
      <c r="A24323" s="1"/>
      <c r="B24323" s="1"/>
      <c r="C24323" s="1"/>
      <c r="D24323" s="8"/>
      <c r="E24323" s="1"/>
      <c r="F24323" s="1"/>
      <c r="G24323" s="1"/>
      <c r="H24323" s="1"/>
    </row>
    <row r="24324">
      <c r="A24324" s="1"/>
      <c r="B24324" s="1"/>
      <c r="C24324" s="1"/>
      <c r="D24324" s="8"/>
      <c r="E24324" s="1"/>
      <c r="F24324" s="1"/>
      <c r="G24324" s="1"/>
      <c r="H24324" s="1"/>
    </row>
    <row r="24325">
      <c r="A24325" s="1"/>
      <c r="B24325" s="1"/>
      <c r="C24325" s="1"/>
      <c r="D24325" s="8"/>
      <c r="E24325" s="1"/>
      <c r="F24325" s="1"/>
      <c r="G24325" s="1"/>
      <c r="H24325" s="1"/>
    </row>
    <row r="24326">
      <c r="A24326" s="1"/>
      <c r="B24326" s="1"/>
      <c r="C24326" s="1"/>
      <c r="D24326" s="8"/>
      <c r="E24326" s="1"/>
      <c r="F24326" s="1"/>
      <c r="G24326" s="1"/>
      <c r="H24326" s="1"/>
    </row>
    <row r="24327">
      <c r="A24327" s="1"/>
      <c r="B24327" s="1"/>
      <c r="C24327" s="1"/>
      <c r="D24327" s="8"/>
      <c r="E24327" s="1"/>
      <c r="F24327" s="1"/>
      <c r="G24327" s="1"/>
      <c r="H24327" s="1"/>
    </row>
    <row r="24328">
      <c r="A24328" s="1"/>
      <c r="B24328" s="1"/>
      <c r="C24328" s="1"/>
      <c r="D24328" s="8"/>
      <c r="E24328" s="1"/>
      <c r="F24328" s="1"/>
      <c r="G24328" s="1"/>
      <c r="H24328" s="1"/>
    </row>
    <row r="24329">
      <c r="A24329" s="1"/>
      <c r="B24329" s="1"/>
      <c r="C24329" s="1"/>
      <c r="D24329" s="8"/>
      <c r="E24329" s="1"/>
      <c r="F24329" s="1"/>
      <c r="G24329" s="1"/>
      <c r="H24329" s="1"/>
    </row>
    <row r="24330">
      <c r="A24330" s="1"/>
      <c r="B24330" s="1"/>
      <c r="C24330" s="1"/>
      <c r="D24330" s="8"/>
      <c r="E24330" s="1"/>
      <c r="F24330" s="1"/>
      <c r="G24330" s="1"/>
      <c r="H24330" s="1"/>
    </row>
    <row r="24331">
      <c r="A24331" s="1"/>
      <c r="B24331" s="1"/>
      <c r="C24331" s="1"/>
      <c r="D24331" s="8"/>
      <c r="E24331" s="1"/>
      <c r="F24331" s="1"/>
      <c r="G24331" s="1"/>
      <c r="H24331" s="1"/>
    </row>
    <row r="24332">
      <c r="A24332" s="1"/>
      <c r="B24332" s="1"/>
      <c r="C24332" s="1"/>
      <c r="D24332" s="8"/>
      <c r="E24332" s="1"/>
      <c r="F24332" s="1"/>
      <c r="G24332" s="1"/>
      <c r="H24332" s="1"/>
    </row>
    <row r="24333">
      <c r="A24333" s="1"/>
      <c r="B24333" s="1"/>
      <c r="C24333" s="1"/>
      <c r="D24333" s="8"/>
      <c r="E24333" s="1"/>
      <c r="F24333" s="1"/>
      <c r="G24333" s="1"/>
      <c r="H24333" s="1"/>
    </row>
    <row r="24334">
      <c r="A24334" s="1"/>
      <c r="B24334" s="1"/>
      <c r="C24334" s="1"/>
      <c r="D24334" s="8"/>
      <c r="E24334" s="1"/>
      <c r="F24334" s="1"/>
      <c r="G24334" s="1"/>
      <c r="H24334" s="1"/>
    </row>
    <row r="24335">
      <c r="A24335" s="1"/>
      <c r="B24335" s="1"/>
      <c r="C24335" s="1"/>
      <c r="D24335" s="8"/>
      <c r="E24335" s="1"/>
      <c r="F24335" s="1"/>
      <c r="G24335" s="1"/>
      <c r="H24335" s="1"/>
    </row>
    <row r="24336">
      <c r="A24336" s="1"/>
      <c r="B24336" s="1"/>
      <c r="C24336" s="1"/>
      <c r="D24336" s="8"/>
      <c r="E24336" s="1"/>
      <c r="F24336" s="1"/>
      <c r="G24336" s="1"/>
      <c r="H24336" s="1"/>
    </row>
    <row r="24337">
      <c r="A24337" s="1"/>
      <c r="B24337" s="1"/>
      <c r="C24337" s="1"/>
      <c r="D24337" s="8"/>
      <c r="E24337" s="1"/>
      <c r="F24337" s="1"/>
      <c r="G24337" s="1"/>
      <c r="H24337" s="1"/>
    </row>
    <row r="24338">
      <c r="A24338" s="1"/>
      <c r="B24338" s="1"/>
      <c r="C24338" s="1"/>
      <c r="D24338" s="8"/>
      <c r="E24338" s="1"/>
      <c r="F24338" s="1"/>
      <c r="G24338" s="1"/>
      <c r="H24338" s="1"/>
    </row>
    <row r="24339">
      <c r="A24339" s="1"/>
      <c r="B24339" s="1"/>
      <c r="C24339" s="1"/>
      <c r="D24339" s="8"/>
      <c r="E24339" s="1"/>
      <c r="F24339" s="1"/>
      <c r="G24339" s="1"/>
      <c r="H24339" s="1"/>
    </row>
    <row r="24340">
      <c r="A24340" s="1"/>
      <c r="B24340" s="1"/>
      <c r="C24340" s="1"/>
      <c r="D24340" s="8"/>
      <c r="E24340" s="1"/>
      <c r="F24340" s="1"/>
      <c r="G24340" s="1"/>
      <c r="H24340" s="1"/>
    </row>
    <row r="24341">
      <c r="A24341" s="1"/>
      <c r="B24341" s="1"/>
      <c r="C24341" s="1"/>
      <c r="D24341" s="8"/>
      <c r="E24341" s="1"/>
      <c r="F24341" s="1"/>
      <c r="G24341" s="1"/>
      <c r="H24341" s="1"/>
    </row>
    <row r="24342">
      <c r="A24342" s="1"/>
      <c r="B24342" s="1"/>
      <c r="C24342" s="1"/>
      <c r="D24342" s="8"/>
      <c r="E24342" s="1"/>
      <c r="F24342" s="1"/>
      <c r="G24342" s="1"/>
      <c r="H24342" s="1"/>
    </row>
    <row r="24343">
      <c r="A24343" s="1"/>
      <c r="B24343" s="1"/>
      <c r="C24343" s="1"/>
      <c r="D24343" s="8"/>
      <c r="E24343" s="1"/>
      <c r="F24343" s="1"/>
      <c r="G24343" s="1"/>
      <c r="H24343" s="1"/>
    </row>
    <row r="24344">
      <c r="A24344" s="1"/>
      <c r="B24344" s="1"/>
      <c r="C24344" s="1"/>
      <c r="D24344" s="8"/>
      <c r="E24344" s="1"/>
      <c r="F24344" s="1"/>
      <c r="G24344" s="1"/>
      <c r="H24344" s="1"/>
    </row>
    <row r="24345">
      <c r="A24345" s="1"/>
      <c r="B24345" s="1"/>
      <c r="C24345" s="1"/>
      <c r="D24345" s="8"/>
      <c r="E24345" s="1"/>
      <c r="F24345" s="1"/>
      <c r="G24345" s="1"/>
      <c r="H24345" s="1"/>
    </row>
    <row r="24346">
      <c r="A24346" s="1"/>
      <c r="B24346" s="1"/>
      <c r="C24346" s="1"/>
      <c r="D24346" s="8"/>
      <c r="E24346" s="1"/>
      <c r="F24346" s="1"/>
      <c r="G24346" s="1"/>
      <c r="H24346" s="1"/>
    </row>
    <row r="24347">
      <c r="A24347" s="1"/>
      <c r="B24347" s="1"/>
      <c r="C24347" s="1"/>
      <c r="D24347" s="8"/>
      <c r="E24347" s="1"/>
      <c r="F24347" s="1"/>
      <c r="G24347" s="1"/>
      <c r="H24347" s="1"/>
    </row>
    <row r="24348">
      <c r="A24348" s="1"/>
      <c r="B24348" s="1"/>
      <c r="C24348" s="1"/>
      <c r="D24348" s="8"/>
      <c r="E24348" s="1"/>
      <c r="F24348" s="1"/>
      <c r="G24348" s="1"/>
      <c r="H24348" s="1"/>
    </row>
    <row r="24349">
      <c r="A24349" s="1"/>
      <c r="B24349" s="1"/>
      <c r="C24349" s="1"/>
      <c r="D24349" s="8"/>
      <c r="E24349" s="1"/>
      <c r="F24349" s="1"/>
      <c r="G24349" s="1"/>
      <c r="H24349" s="1"/>
    </row>
    <row r="24350">
      <c r="A24350" s="1"/>
      <c r="B24350" s="1"/>
      <c r="C24350" s="1"/>
      <c r="D24350" s="8"/>
      <c r="E24350" s="1"/>
      <c r="F24350" s="1"/>
      <c r="G24350" s="1"/>
      <c r="H24350" s="1"/>
    </row>
    <row r="24351">
      <c r="A24351" s="1"/>
      <c r="B24351" s="1"/>
      <c r="C24351" s="1"/>
      <c r="D24351" s="8"/>
      <c r="E24351" s="1"/>
      <c r="F24351" s="1"/>
      <c r="G24351" s="1"/>
      <c r="H24351" s="1"/>
    </row>
    <row r="24352">
      <c r="A24352" s="1"/>
      <c r="B24352" s="1"/>
      <c r="C24352" s="1"/>
      <c r="D24352" s="8"/>
      <c r="E24352" s="1"/>
      <c r="F24352" s="1"/>
      <c r="G24352" s="1"/>
      <c r="H24352" s="1"/>
    </row>
    <row r="24353">
      <c r="A24353" s="1"/>
      <c r="B24353" s="1"/>
      <c r="C24353" s="1"/>
      <c r="D24353" s="8"/>
      <c r="E24353" s="1"/>
      <c r="F24353" s="1"/>
      <c r="G24353" s="1"/>
      <c r="H24353" s="1"/>
    </row>
    <row r="24354">
      <c r="A24354" s="1"/>
      <c r="B24354" s="1"/>
      <c r="C24354" s="1"/>
      <c r="D24354" s="8"/>
      <c r="E24354" s="1"/>
      <c r="F24354" s="1"/>
      <c r="G24354" s="1"/>
      <c r="H24354" s="1"/>
    </row>
    <row r="24355">
      <c r="A24355" s="1"/>
      <c r="B24355" s="1"/>
      <c r="C24355" s="1"/>
      <c r="D24355" s="8"/>
      <c r="E24355" s="1"/>
      <c r="F24355" s="1"/>
      <c r="G24355" s="1"/>
      <c r="H24355" s="1"/>
    </row>
    <row r="24356">
      <c r="A24356" s="1"/>
      <c r="B24356" s="1"/>
      <c r="C24356" s="1"/>
      <c r="D24356" s="8"/>
      <c r="E24356" s="1"/>
      <c r="F24356" s="1"/>
      <c r="G24356" s="1"/>
      <c r="H24356" s="1"/>
    </row>
    <row r="24357">
      <c r="A24357" s="1"/>
      <c r="B24357" s="1"/>
      <c r="C24357" s="1"/>
      <c r="D24357" s="8"/>
      <c r="E24357" s="1"/>
      <c r="F24357" s="1"/>
      <c r="G24357" s="1"/>
      <c r="H24357" s="1"/>
    </row>
    <row r="24358">
      <c r="A24358" s="1"/>
      <c r="B24358" s="1"/>
      <c r="C24358" s="1"/>
      <c r="D24358" s="8"/>
      <c r="E24358" s="1"/>
      <c r="F24358" s="1"/>
      <c r="G24358" s="1"/>
      <c r="H24358" s="1"/>
    </row>
    <row r="24359">
      <c r="A24359" s="1"/>
      <c r="B24359" s="1"/>
      <c r="C24359" s="1"/>
      <c r="D24359" s="8"/>
      <c r="E24359" s="1"/>
      <c r="F24359" s="1"/>
      <c r="G24359" s="1"/>
      <c r="H24359" s="1"/>
    </row>
    <row r="24360">
      <c r="A24360" s="1"/>
      <c r="B24360" s="1"/>
      <c r="C24360" s="1"/>
      <c r="D24360" s="8"/>
      <c r="E24360" s="1"/>
      <c r="F24360" s="1"/>
      <c r="G24360" s="1"/>
      <c r="H24360" s="1"/>
    </row>
    <row r="24361">
      <c r="A24361" s="1"/>
      <c r="B24361" s="1"/>
      <c r="C24361" s="1"/>
      <c r="D24361" s="8"/>
      <c r="E24361" s="1"/>
      <c r="F24361" s="1"/>
      <c r="G24361" s="1"/>
      <c r="H24361" s="1"/>
    </row>
    <row r="24362">
      <c r="A24362" s="1"/>
      <c r="B24362" s="1"/>
      <c r="C24362" s="1"/>
      <c r="D24362" s="8"/>
      <c r="E24362" s="1"/>
      <c r="F24362" s="1"/>
      <c r="G24362" s="1"/>
      <c r="H24362" s="1"/>
    </row>
    <row r="24363">
      <c r="A24363" s="1"/>
      <c r="B24363" s="1"/>
      <c r="C24363" s="1"/>
      <c r="D24363" s="8"/>
      <c r="E24363" s="1"/>
      <c r="F24363" s="1"/>
      <c r="G24363" s="1"/>
      <c r="H24363" s="1"/>
    </row>
    <row r="24364">
      <c r="A24364" s="1"/>
      <c r="B24364" s="1"/>
      <c r="C24364" s="1"/>
      <c r="D24364" s="8"/>
      <c r="E24364" s="1"/>
      <c r="F24364" s="1"/>
      <c r="G24364" s="1"/>
      <c r="H24364" s="1"/>
    </row>
    <row r="24365">
      <c r="A24365" s="1"/>
      <c r="B24365" s="1"/>
      <c r="C24365" s="1"/>
      <c r="D24365" s="8"/>
      <c r="E24365" s="1"/>
      <c r="F24365" s="1"/>
      <c r="G24365" s="1"/>
      <c r="H24365" s="1"/>
    </row>
    <row r="24366">
      <c r="A24366" s="1"/>
      <c r="B24366" s="1"/>
      <c r="C24366" s="1"/>
      <c r="D24366" s="8"/>
      <c r="E24366" s="1"/>
      <c r="F24366" s="1"/>
      <c r="G24366" s="1"/>
      <c r="H24366" s="1"/>
    </row>
    <row r="24367">
      <c r="A24367" s="1"/>
      <c r="B24367" s="1"/>
      <c r="C24367" s="1"/>
      <c r="D24367" s="8"/>
      <c r="E24367" s="1"/>
      <c r="F24367" s="1"/>
      <c r="G24367" s="1"/>
      <c r="H24367" s="1"/>
    </row>
    <row r="24368">
      <c r="A24368" s="1"/>
      <c r="B24368" s="1"/>
      <c r="C24368" s="1"/>
      <c r="D24368" s="8"/>
      <c r="E24368" s="1"/>
      <c r="F24368" s="1"/>
      <c r="G24368" s="1"/>
      <c r="H24368" s="1"/>
    </row>
    <row r="24369">
      <c r="A24369" s="1"/>
      <c r="B24369" s="1"/>
      <c r="C24369" s="1"/>
      <c r="D24369" s="8"/>
      <c r="E24369" s="1"/>
      <c r="F24369" s="1"/>
      <c r="G24369" s="1"/>
      <c r="H24369" s="1"/>
    </row>
    <row r="24370">
      <c r="A24370" s="1"/>
      <c r="B24370" s="1"/>
      <c r="C24370" s="1"/>
      <c r="D24370" s="8"/>
      <c r="E24370" s="1"/>
      <c r="F24370" s="1"/>
      <c r="G24370" s="1"/>
      <c r="H24370" s="1"/>
    </row>
    <row r="24371">
      <c r="A24371" s="1"/>
      <c r="B24371" s="1"/>
      <c r="C24371" s="1"/>
      <c r="D24371" s="8"/>
      <c r="E24371" s="1"/>
      <c r="F24371" s="1"/>
      <c r="G24371" s="1"/>
      <c r="H24371" s="1"/>
    </row>
    <row r="24372">
      <c r="A24372" s="1"/>
      <c r="B24372" s="1"/>
      <c r="C24372" s="1"/>
      <c r="D24372" s="8"/>
      <c r="E24372" s="1"/>
      <c r="F24372" s="1"/>
      <c r="G24372" s="1"/>
      <c r="H24372" s="1"/>
    </row>
    <row r="24373">
      <c r="A24373" s="1"/>
      <c r="B24373" s="1"/>
      <c r="C24373" s="1"/>
      <c r="D24373" s="8"/>
      <c r="E24373" s="1"/>
      <c r="F24373" s="1"/>
      <c r="G24373" s="1"/>
      <c r="H24373" s="1"/>
    </row>
    <row r="24374">
      <c r="A24374" s="1"/>
      <c r="B24374" s="1"/>
      <c r="C24374" s="1"/>
      <c r="D24374" s="8"/>
      <c r="E24374" s="1"/>
      <c r="F24374" s="1"/>
      <c r="G24374" s="1"/>
      <c r="H24374" s="1"/>
    </row>
    <row r="24375">
      <c r="A24375" s="1"/>
      <c r="B24375" s="1"/>
      <c r="C24375" s="1"/>
      <c r="D24375" s="8"/>
      <c r="E24375" s="1"/>
      <c r="F24375" s="1"/>
      <c r="G24375" s="1"/>
      <c r="H24375" s="1"/>
    </row>
    <row r="24376">
      <c r="A24376" s="1"/>
      <c r="B24376" s="1"/>
      <c r="C24376" s="1"/>
      <c r="D24376" s="8"/>
      <c r="E24376" s="1"/>
      <c r="F24376" s="1"/>
      <c r="G24376" s="1"/>
      <c r="H24376" s="1"/>
    </row>
    <row r="24377">
      <c r="A24377" s="1"/>
      <c r="B24377" s="1"/>
      <c r="C24377" s="1"/>
      <c r="D24377" s="8"/>
      <c r="E24377" s="1"/>
      <c r="F24377" s="1"/>
      <c r="G24377" s="1"/>
      <c r="H24377" s="1"/>
    </row>
    <row r="24378">
      <c r="A24378" s="1"/>
      <c r="B24378" s="1"/>
      <c r="C24378" s="1"/>
      <c r="D24378" s="8"/>
      <c r="E24378" s="1"/>
      <c r="F24378" s="1"/>
      <c r="G24378" s="1"/>
      <c r="H24378" s="1"/>
    </row>
    <row r="24379">
      <c r="A24379" s="1"/>
      <c r="B24379" s="1"/>
      <c r="C24379" s="1"/>
      <c r="D24379" s="8"/>
      <c r="E24379" s="1"/>
      <c r="F24379" s="1"/>
      <c r="G24379" s="1"/>
      <c r="H24379" s="1"/>
    </row>
    <row r="24380">
      <c r="A24380" s="1"/>
      <c r="B24380" s="1"/>
      <c r="C24380" s="1"/>
      <c r="D24380" s="8"/>
      <c r="E24380" s="1"/>
      <c r="F24380" s="1"/>
      <c r="G24380" s="1"/>
      <c r="H24380" s="1"/>
    </row>
    <row r="24381">
      <c r="A24381" s="1"/>
      <c r="B24381" s="1"/>
      <c r="C24381" s="1"/>
      <c r="D24381" s="8"/>
      <c r="E24381" s="1"/>
      <c r="F24381" s="1"/>
      <c r="G24381" s="1"/>
      <c r="H24381" s="1"/>
    </row>
    <row r="24382">
      <c r="A24382" s="1"/>
      <c r="B24382" s="1"/>
      <c r="C24382" s="1"/>
      <c r="D24382" s="8"/>
      <c r="E24382" s="1"/>
      <c r="F24382" s="1"/>
      <c r="G24382" s="1"/>
      <c r="H24382" s="1"/>
    </row>
    <row r="24383">
      <c r="A24383" s="1"/>
      <c r="B24383" s="1"/>
      <c r="C24383" s="1"/>
      <c r="D24383" s="8"/>
      <c r="E24383" s="1"/>
      <c r="F24383" s="1"/>
      <c r="G24383" s="1"/>
      <c r="H24383" s="1"/>
    </row>
    <row r="24384">
      <c r="A24384" s="1"/>
      <c r="B24384" s="1"/>
      <c r="C24384" s="1"/>
      <c r="D24384" s="8"/>
      <c r="E24384" s="1"/>
      <c r="F24384" s="1"/>
      <c r="G24384" s="1"/>
      <c r="H24384" s="1"/>
    </row>
    <row r="24385">
      <c r="A24385" s="1"/>
      <c r="B24385" s="1"/>
      <c r="C24385" s="1"/>
      <c r="D24385" s="8"/>
      <c r="E24385" s="1"/>
      <c r="F24385" s="1"/>
      <c r="G24385" s="1"/>
      <c r="H24385" s="1"/>
    </row>
    <row r="24386">
      <c r="A24386" s="1"/>
      <c r="B24386" s="1"/>
      <c r="C24386" s="1"/>
      <c r="D24386" s="8"/>
      <c r="E24386" s="1"/>
      <c r="F24386" s="1"/>
      <c r="G24386" s="1"/>
      <c r="H24386" s="1"/>
    </row>
    <row r="24387">
      <c r="A24387" s="1"/>
      <c r="B24387" s="1"/>
      <c r="C24387" s="1"/>
      <c r="D24387" s="8"/>
      <c r="E24387" s="1"/>
      <c r="F24387" s="1"/>
      <c r="G24387" s="1"/>
      <c r="H24387" s="1"/>
    </row>
    <row r="24388">
      <c r="A24388" s="1"/>
      <c r="B24388" s="1"/>
      <c r="C24388" s="1"/>
      <c r="D24388" s="8"/>
      <c r="E24388" s="1"/>
      <c r="F24388" s="1"/>
      <c r="G24388" s="1"/>
      <c r="H24388" s="1"/>
    </row>
    <row r="24389">
      <c r="A24389" s="1"/>
      <c r="B24389" s="1"/>
      <c r="C24389" s="1"/>
      <c r="D24389" s="8"/>
      <c r="E24389" s="1"/>
      <c r="F24389" s="1"/>
      <c r="G24389" s="1"/>
      <c r="H24389" s="1"/>
    </row>
    <row r="24390">
      <c r="A24390" s="1"/>
      <c r="B24390" s="1"/>
      <c r="C24390" s="1"/>
      <c r="D24390" s="8"/>
      <c r="E24390" s="1"/>
      <c r="F24390" s="1"/>
      <c r="G24390" s="1"/>
      <c r="H24390" s="1"/>
    </row>
    <row r="24391">
      <c r="A24391" s="1"/>
      <c r="B24391" s="1"/>
      <c r="C24391" s="1"/>
      <c r="D24391" s="8"/>
      <c r="E24391" s="1"/>
      <c r="F24391" s="1"/>
      <c r="G24391" s="1"/>
      <c r="H24391" s="1"/>
    </row>
    <row r="24392">
      <c r="A24392" s="1"/>
      <c r="B24392" s="1"/>
      <c r="C24392" s="1"/>
      <c r="D24392" s="8"/>
      <c r="E24392" s="1"/>
      <c r="F24392" s="1"/>
      <c r="G24392" s="1"/>
      <c r="H24392" s="1"/>
    </row>
    <row r="24393">
      <c r="A24393" s="1"/>
      <c r="B24393" s="1"/>
      <c r="C24393" s="1"/>
      <c r="D24393" s="8"/>
      <c r="E24393" s="1"/>
      <c r="F24393" s="1"/>
      <c r="G24393" s="1"/>
      <c r="H24393" s="1"/>
    </row>
    <row r="24394">
      <c r="A24394" s="1"/>
      <c r="B24394" s="1"/>
      <c r="C24394" s="1"/>
      <c r="D24394" s="8"/>
      <c r="E24394" s="1"/>
      <c r="F24394" s="1"/>
      <c r="G24394" s="1"/>
      <c r="H24394" s="1"/>
    </row>
    <row r="24395">
      <c r="A24395" s="1"/>
      <c r="B24395" s="1"/>
      <c r="C24395" s="1"/>
      <c r="D24395" s="8"/>
      <c r="E24395" s="1"/>
      <c r="F24395" s="1"/>
      <c r="G24395" s="1"/>
      <c r="H24395" s="1"/>
    </row>
    <row r="24396">
      <c r="A24396" s="1"/>
      <c r="B24396" s="1"/>
      <c r="C24396" s="1"/>
      <c r="D24396" s="8"/>
      <c r="E24396" s="1"/>
      <c r="F24396" s="1"/>
      <c r="G24396" s="1"/>
      <c r="H24396" s="1"/>
    </row>
    <row r="24397">
      <c r="A24397" s="1"/>
      <c r="B24397" s="1"/>
      <c r="C24397" s="1"/>
      <c r="D24397" s="8"/>
      <c r="E24397" s="1"/>
      <c r="F24397" s="1"/>
      <c r="G24397" s="1"/>
      <c r="H24397" s="1"/>
    </row>
    <row r="24398">
      <c r="A24398" s="1"/>
      <c r="B24398" s="1"/>
      <c r="C24398" s="1"/>
      <c r="D24398" s="8"/>
      <c r="E24398" s="1"/>
      <c r="F24398" s="1"/>
      <c r="G24398" s="1"/>
      <c r="H24398" s="1"/>
    </row>
    <row r="24399">
      <c r="A24399" s="1"/>
      <c r="B24399" s="1"/>
      <c r="C24399" s="1"/>
      <c r="D24399" s="8"/>
      <c r="E24399" s="1"/>
      <c r="F24399" s="1"/>
      <c r="G24399" s="1"/>
      <c r="H24399" s="1"/>
    </row>
    <row r="24400">
      <c r="A24400" s="1"/>
      <c r="B24400" s="1"/>
      <c r="C24400" s="1"/>
      <c r="D24400" s="8"/>
      <c r="E24400" s="1"/>
      <c r="F24400" s="1"/>
      <c r="G24400" s="1"/>
      <c r="H24400" s="1"/>
    </row>
    <row r="24401">
      <c r="A24401" s="1"/>
      <c r="B24401" s="1"/>
      <c r="C24401" s="1"/>
      <c r="D24401" s="8"/>
      <c r="E24401" s="1"/>
      <c r="F24401" s="1"/>
      <c r="G24401" s="1"/>
      <c r="H24401" s="1"/>
    </row>
    <row r="24402">
      <c r="A24402" s="1"/>
      <c r="B24402" s="1"/>
      <c r="C24402" s="1"/>
      <c r="D24402" s="8"/>
      <c r="E24402" s="1"/>
      <c r="F24402" s="1"/>
      <c r="G24402" s="1"/>
      <c r="H24402" s="1"/>
    </row>
    <row r="24403">
      <c r="A24403" s="1"/>
      <c r="B24403" s="1"/>
      <c r="C24403" s="1"/>
      <c r="D24403" s="8"/>
      <c r="E24403" s="1"/>
      <c r="F24403" s="1"/>
      <c r="G24403" s="1"/>
      <c r="H24403" s="1"/>
    </row>
    <row r="24404">
      <c r="A24404" s="1"/>
      <c r="B24404" s="1"/>
      <c r="C24404" s="1"/>
      <c r="D24404" s="8"/>
      <c r="E24404" s="1"/>
      <c r="F24404" s="1"/>
      <c r="G24404" s="1"/>
      <c r="H24404" s="1"/>
    </row>
    <row r="24405">
      <c r="A24405" s="1"/>
      <c r="B24405" s="1"/>
      <c r="C24405" s="1"/>
      <c r="D24405" s="8"/>
      <c r="E24405" s="1"/>
      <c r="F24405" s="1"/>
      <c r="G24405" s="1"/>
      <c r="H24405" s="1"/>
    </row>
    <row r="24406">
      <c r="A24406" s="1"/>
      <c r="B24406" s="1"/>
      <c r="C24406" s="1"/>
      <c r="D24406" s="8"/>
      <c r="E24406" s="1"/>
      <c r="F24406" s="1"/>
      <c r="G24406" s="1"/>
      <c r="H24406" s="1"/>
    </row>
    <row r="24407">
      <c r="A24407" s="1"/>
      <c r="B24407" s="1"/>
      <c r="C24407" s="1"/>
      <c r="D24407" s="8"/>
      <c r="E24407" s="1"/>
      <c r="F24407" s="1"/>
      <c r="G24407" s="1"/>
      <c r="H24407" s="1"/>
    </row>
    <row r="24408">
      <c r="A24408" s="1"/>
      <c r="B24408" s="1"/>
      <c r="C24408" s="1"/>
      <c r="D24408" s="8"/>
      <c r="E24408" s="1"/>
      <c r="F24408" s="1"/>
      <c r="G24408" s="1"/>
      <c r="H24408" s="1"/>
    </row>
    <row r="24409">
      <c r="A24409" s="1"/>
      <c r="B24409" s="1"/>
      <c r="C24409" s="1"/>
      <c r="D24409" s="8"/>
      <c r="E24409" s="1"/>
      <c r="F24409" s="1"/>
      <c r="G24409" s="1"/>
      <c r="H24409" s="1"/>
    </row>
    <row r="24410">
      <c r="A24410" s="1"/>
      <c r="B24410" s="1"/>
      <c r="C24410" s="1"/>
      <c r="D24410" s="8"/>
      <c r="E24410" s="1"/>
      <c r="F24410" s="1"/>
      <c r="G24410" s="1"/>
      <c r="H24410" s="1"/>
    </row>
    <row r="24411">
      <c r="A24411" s="1"/>
      <c r="B24411" s="1"/>
      <c r="C24411" s="1"/>
      <c r="D24411" s="8"/>
      <c r="E24411" s="1"/>
      <c r="F24411" s="1"/>
      <c r="G24411" s="1"/>
      <c r="H24411" s="1"/>
    </row>
    <row r="24412">
      <c r="A24412" s="1"/>
      <c r="B24412" s="1"/>
      <c r="C24412" s="1"/>
      <c r="D24412" s="8"/>
      <c r="E24412" s="1"/>
      <c r="F24412" s="1"/>
      <c r="G24412" s="1"/>
      <c r="H24412" s="1"/>
    </row>
    <row r="24413">
      <c r="A24413" s="1"/>
      <c r="B24413" s="1"/>
      <c r="C24413" s="1"/>
      <c r="D24413" s="8"/>
      <c r="E24413" s="1"/>
      <c r="F24413" s="1"/>
      <c r="G24413" s="1"/>
      <c r="H24413" s="1"/>
    </row>
    <row r="24414">
      <c r="A24414" s="1"/>
      <c r="B24414" s="1"/>
      <c r="C24414" s="1"/>
      <c r="D24414" s="8"/>
      <c r="E24414" s="1"/>
      <c r="F24414" s="1"/>
      <c r="G24414" s="1"/>
      <c r="H24414" s="1"/>
    </row>
    <row r="24415">
      <c r="A24415" s="1"/>
      <c r="B24415" s="1"/>
      <c r="C24415" s="1"/>
      <c r="D24415" s="8"/>
      <c r="E24415" s="1"/>
      <c r="F24415" s="1"/>
      <c r="G24415" s="1"/>
      <c r="H24415" s="1"/>
    </row>
    <row r="24416">
      <c r="A24416" s="1"/>
      <c r="B24416" s="1"/>
      <c r="C24416" s="1"/>
      <c r="D24416" s="8"/>
      <c r="E24416" s="1"/>
      <c r="F24416" s="1"/>
      <c r="G24416" s="1"/>
      <c r="H24416" s="1"/>
    </row>
    <row r="24417">
      <c r="A24417" s="1"/>
      <c r="B24417" s="1"/>
      <c r="C24417" s="1"/>
      <c r="D24417" s="8"/>
      <c r="E24417" s="1"/>
      <c r="F24417" s="1"/>
      <c r="G24417" s="1"/>
      <c r="H24417" s="1"/>
    </row>
    <row r="24418">
      <c r="A24418" s="1"/>
      <c r="B24418" s="1"/>
      <c r="C24418" s="1"/>
      <c r="D24418" s="8"/>
      <c r="E24418" s="1"/>
      <c r="F24418" s="1"/>
      <c r="G24418" s="1"/>
      <c r="H24418" s="1"/>
    </row>
    <row r="24419">
      <c r="A24419" s="1"/>
      <c r="B24419" s="1"/>
      <c r="C24419" s="1"/>
      <c r="D24419" s="8"/>
      <c r="E24419" s="1"/>
      <c r="F24419" s="1"/>
      <c r="G24419" s="1"/>
      <c r="H24419" s="1"/>
    </row>
    <row r="24420">
      <c r="A24420" s="1"/>
      <c r="B24420" s="1"/>
      <c r="C24420" s="1"/>
      <c r="D24420" s="8"/>
      <c r="E24420" s="1"/>
      <c r="F24420" s="1"/>
      <c r="G24420" s="1"/>
      <c r="H24420" s="1"/>
    </row>
    <row r="24421">
      <c r="A24421" s="1"/>
      <c r="B24421" s="1"/>
      <c r="C24421" s="1"/>
      <c r="D24421" s="8"/>
      <c r="E24421" s="1"/>
      <c r="F24421" s="1"/>
      <c r="G24421" s="1"/>
      <c r="H24421" s="1"/>
    </row>
    <row r="24422">
      <c r="A24422" s="1"/>
      <c r="B24422" s="1"/>
      <c r="C24422" s="1"/>
      <c r="D24422" s="8"/>
      <c r="E24422" s="1"/>
      <c r="F24422" s="1"/>
      <c r="G24422" s="1"/>
      <c r="H24422" s="1"/>
    </row>
    <row r="24423">
      <c r="A24423" s="1"/>
      <c r="B24423" s="1"/>
      <c r="C24423" s="1"/>
      <c r="D24423" s="8"/>
      <c r="E24423" s="1"/>
      <c r="F24423" s="1"/>
      <c r="G24423" s="1"/>
      <c r="H24423" s="1"/>
    </row>
    <row r="24424">
      <c r="A24424" s="1"/>
      <c r="B24424" s="1"/>
      <c r="C24424" s="1"/>
      <c r="D24424" s="8"/>
      <c r="E24424" s="1"/>
      <c r="F24424" s="1"/>
      <c r="G24424" s="1"/>
      <c r="H24424" s="1"/>
    </row>
    <row r="24425">
      <c r="A24425" s="1"/>
      <c r="B24425" s="1"/>
      <c r="C24425" s="1"/>
      <c r="D24425" s="8"/>
      <c r="E24425" s="1"/>
      <c r="F24425" s="1"/>
      <c r="G24425" s="1"/>
      <c r="H24425" s="1"/>
    </row>
    <row r="24426">
      <c r="A24426" s="1"/>
      <c r="B24426" s="1"/>
      <c r="C24426" s="1"/>
      <c r="D24426" s="8"/>
      <c r="E24426" s="1"/>
      <c r="F24426" s="1"/>
      <c r="G24426" s="1"/>
      <c r="H24426" s="1"/>
    </row>
    <row r="24427">
      <c r="A24427" s="1"/>
      <c r="B24427" s="1"/>
      <c r="C24427" s="1"/>
      <c r="D24427" s="8"/>
      <c r="E24427" s="1"/>
      <c r="F24427" s="1"/>
      <c r="G24427" s="1"/>
      <c r="H24427" s="1"/>
    </row>
    <row r="24428">
      <c r="A24428" s="1"/>
      <c r="B24428" s="1"/>
      <c r="C24428" s="1"/>
      <c r="D24428" s="8"/>
      <c r="E24428" s="1"/>
      <c r="F24428" s="1"/>
      <c r="G24428" s="1"/>
      <c r="H24428" s="1"/>
    </row>
    <row r="24429">
      <c r="A24429" s="1"/>
      <c r="B24429" s="1"/>
      <c r="C24429" s="1"/>
      <c r="D24429" s="8"/>
      <c r="E24429" s="1"/>
      <c r="F24429" s="1"/>
      <c r="G24429" s="1"/>
      <c r="H24429" s="1"/>
    </row>
    <row r="24430">
      <c r="A24430" s="1"/>
      <c r="B24430" s="1"/>
      <c r="C24430" s="1"/>
      <c r="D24430" s="8"/>
      <c r="E24430" s="1"/>
      <c r="F24430" s="1"/>
      <c r="G24430" s="1"/>
      <c r="H24430" s="1"/>
    </row>
    <row r="24431">
      <c r="A24431" s="1"/>
      <c r="B24431" s="1"/>
      <c r="C24431" s="1"/>
      <c r="D24431" s="8"/>
      <c r="E24431" s="1"/>
      <c r="F24431" s="1"/>
      <c r="G24431" s="1"/>
      <c r="H24431" s="1"/>
    </row>
    <row r="24432">
      <c r="A24432" s="1"/>
      <c r="B24432" s="1"/>
      <c r="C24432" s="1"/>
      <c r="D24432" s="8"/>
      <c r="E24432" s="1"/>
      <c r="F24432" s="1"/>
      <c r="G24432" s="1"/>
      <c r="H24432" s="1"/>
    </row>
    <row r="24433">
      <c r="A24433" s="1"/>
      <c r="B24433" s="1"/>
      <c r="C24433" s="1"/>
      <c r="D24433" s="8"/>
      <c r="E24433" s="1"/>
      <c r="F24433" s="1"/>
      <c r="G24433" s="1"/>
      <c r="H24433" s="1"/>
    </row>
    <row r="24434">
      <c r="A24434" s="1"/>
      <c r="B24434" s="1"/>
      <c r="C24434" s="1"/>
      <c r="D24434" s="8"/>
      <c r="E24434" s="1"/>
      <c r="F24434" s="1"/>
      <c r="G24434" s="1"/>
      <c r="H24434" s="1"/>
    </row>
    <row r="24435">
      <c r="A24435" s="1"/>
      <c r="B24435" s="1"/>
      <c r="C24435" s="1"/>
      <c r="D24435" s="8"/>
      <c r="E24435" s="1"/>
      <c r="F24435" s="1"/>
      <c r="G24435" s="1"/>
      <c r="H24435" s="1"/>
    </row>
    <row r="24436">
      <c r="A24436" s="1"/>
      <c r="B24436" s="1"/>
      <c r="C24436" s="1"/>
      <c r="D24436" s="8"/>
      <c r="E24436" s="1"/>
      <c r="F24436" s="1"/>
      <c r="G24436" s="1"/>
      <c r="H24436" s="1"/>
    </row>
    <row r="24437">
      <c r="A24437" s="1"/>
      <c r="B24437" s="1"/>
      <c r="C24437" s="1"/>
      <c r="D24437" s="8"/>
      <c r="E24437" s="1"/>
      <c r="F24437" s="1"/>
      <c r="G24437" s="1"/>
      <c r="H24437" s="1"/>
    </row>
    <row r="24438">
      <c r="A24438" s="1"/>
      <c r="B24438" s="1"/>
      <c r="C24438" s="1"/>
      <c r="D24438" s="8"/>
      <c r="E24438" s="1"/>
      <c r="F24438" s="1"/>
      <c r="G24438" s="1"/>
      <c r="H24438" s="1"/>
    </row>
    <row r="24439">
      <c r="A24439" s="1"/>
      <c r="B24439" s="1"/>
      <c r="C24439" s="1"/>
      <c r="D24439" s="8"/>
      <c r="E24439" s="1"/>
      <c r="F24439" s="1"/>
      <c r="G24439" s="1"/>
      <c r="H24439" s="1"/>
    </row>
    <row r="24440">
      <c r="A24440" s="1"/>
      <c r="B24440" s="1"/>
      <c r="C24440" s="1"/>
      <c r="D24440" s="8"/>
      <c r="E24440" s="1"/>
      <c r="F24440" s="1"/>
      <c r="G24440" s="1"/>
      <c r="H24440" s="1"/>
    </row>
    <row r="24441">
      <c r="A24441" s="1"/>
      <c r="B24441" s="1"/>
      <c r="C24441" s="1"/>
      <c r="D24441" s="8"/>
      <c r="E24441" s="1"/>
      <c r="F24441" s="1"/>
      <c r="G24441" s="1"/>
      <c r="H24441" s="1"/>
    </row>
    <row r="24442">
      <c r="A24442" s="1"/>
      <c r="B24442" s="1"/>
      <c r="C24442" s="1"/>
      <c r="D24442" s="8"/>
      <c r="E24442" s="1"/>
      <c r="F24442" s="1"/>
      <c r="G24442" s="1"/>
      <c r="H24442" s="1"/>
    </row>
    <row r="24443">
      <c r="A24443" s="1"/>
      <c r="B24443" s="1"/>
      <c r="C24443" s="1"/>
      <c r="D24443" s="8"/>
      <c r="E24443" s="1"/>
      <c r="F24443" s="1"/>
      <c r="G24443" s="1"/>
      <c r="H24443" s="1"/>
    </row>
    <row r="24444">
      <c r="A24444" s="1"/>
      <c r="B24444" s="1"/>
      <c r="C24444" s="1"/>
      <c r="D24444" s="8"/>
      <c r="E24444" s="1"/>
      <c r="F24444" s="1"/>
      <c r="G24444" s="1"/>
      <c r="H24444" s="1"/>
    </row>
    <row r="24445">
      <c r="A24445" s="1"/>
      <c r="B24445" s="1"/>
      <c r="C24445" s="1"/>
      <c r="D24445" s="8"/>
      <c r="E24445" s="1"/>
      <c r="F24445" s="1"/>
      <c r="G24445" s="1"/>
      <c r="H24445" s="1"/>
    </row>
    <row r="24446">
      <c r="A24446" s="1"/>
      <c r="B24446" s="1"/>
      <c r="C24446" s="1"/>
      <c r="D24446" s="8"/>
      <c r="E24446" s="1"/>
      <c r="F24446" s="1"/>
      <c r="G24446" s="1"/>
      <c r="H24446" s="1"/>
    </row>
    <row r="24447">
      <c r="A24447" s="1"/>
      <c r="B24447" s="1"/>
      <c r="C24447" s="1"/>
      <c r="D24447" s="8"/>
      <c r="E24447" s="1"/>
      <c r="F24447" s="1"/>
      <c r="G24447" s="1"/>
      <c r="H24447" s="1"/>
    </row>
    <row r="24448">
      <c r="A24448" s="1"/>
      <c r="B24448" s="1"/>
      <c r="C24448" s="1"/>
      <c r="D24448" s="8"/>
      <c r="E24448" s="1"/>
      <c r="F24448" s="1"/>
      <c r="G24448" s="1"/>
      <c r="H24448" s="1"/>
    </row>
    <row r="24449">
      <c r="A24449" s="1"/>
      <c r="B24449" s="1"/>
      <c r="C24449" s="1"/>
      <c r="D24449" s="8"/>
      <c r="E24449" s="1"/>
      <c r="F24449" s="1"/>
      <c r="G24449" s="1"/>
      <c r="H24449" s="1"/>
    </row>
    <row r="24450">
      <c r="A24450" s="1"/>
      <c r="B24450" s="1"/>
      <c r="C24450" s="1"/>
      <c r="D24450" s="8"/>
      <c r="E24450" s="1"/>
      <c r="F24450" s="1"/>
      <c r="G24450" s="1"/>
      <c r="H24450" s="1"/>
    </row>
    <row r="24451">
      <c r="A24451" s="1"/>
      <c r="B24451" s="1"/>
      <c r="C24451" s="1"/>
      <c r="D24451" s="8"/>
      <c r="E24451" s="1"/>
      <c r="F24451" s="1"/>
      <c r="G24451" s="1"/>
      <c r="H24451" s="1"/>
    </row>
    <row r="24452">
      <c r="A24452" s="1"/>
      <c r="B24452" s="1"/>
      <c r="C24452" s="1"/>
      <c r="D24452" s="8"/>
      <c r="E24452" s="1"/>
      <c r="F24452" s="1"/>
      <c r="G24452" s="1"/>
      <c r="H24452" s="1"/>
    </row>
    <row r="24453">
      <c r="A24453" s="1"/>
      <c r="B24453" s="1"/>
      <c r="C24453" s="1"/>
      <c r="D24453" s="8"/>
      <c r="E24453" s="1"/>
      <c r="F24453" s="1"/>
      <c r="G24453" s="1"/>
      <c r="H24453" s="1"/>
    </row>
    <row r="24454">
      <c r="A24454" s="1"/>
      <c r="B24454" s="1"/>
      <c r="C24454" s="1"/>
      <c r="D24454" s="8"/>
      <c r="E24454" s="1"/>
      <c r="F24454" s="1"/>
      <c r="G24454" s="1"/>
      <c r="H24454" s="1"/>
    </row>
    <row r="24455">
      <c r="A24455" s="1"/>
      <c r="B24455" s="1"/>
      <c r="C24455" s="1"/>
      <c r="D24455" s="8"/>
      <c r="E24455" s="1"/>
      <c r="F24455" s="1"/>
      <c r="G24455" s="1"/>
      <c r="H24455" s="1"/>
    </row>
    <row r="24456">
      <c r="A24456" s="1"/>
      <c r="B24456" s="1"/>
      <c r="C24456" s="1"/>
      <c r="D24456" s="8"/>
      <c r="E24456" s="1"/>
      <c r="F24456" s="1"/>
      <c r="G24456" s="1"/>
      <c r="H24456" s="1"/>
    </row>
    <row r="24457">
      <c r="A24457" s="1"/>
      <c r="B24457" s="1"/>
      <c r="C24457" s="1"/>
      <c r="D24457" s="8"/>
      <c r="E24457" s="1"/>
      <c r="F24457" s="1"/>
      <c r="G24457" s="1"/>
      <c r="H24457" s="1"/>
    </row>
    <row r="24458">
      <c r="A24458" s="1"/>
      <c r="B24458" s="1"/>
      <c r="C24458" s="1"/>
      <c r="D24458" s="8"/>
      <c r="E24458" s="1"/>
      <c r="F24458" s="1"/>
      <c r="G24458" s="1"/>
      <c r="H24458" s="1"/>
    </row>
    <row r="24459">
      <c r="A24459" s="1"/>
      <c r="B24459" s="1"/>
      <c r="C24459" s="1"/>
      <c r="D24459" s="8"/>
      <c r="E24459" s="1"/>
      <c r="F24459" s="1"/>
      <c r="G24459" s="1"/>
      <c r="H24459" s="1"/>
    </row>
    <row r="24460">
      <c r="A24460" s="1"/>
      <c r="B24460" s="1"/>
      <c r="C24460" s="1"/>
      <c r="D24460" s="8"/>
      <c r="E24460" s="1"/>
      <c r="F24460" s="1"/>
      <c r="G24460" s="1"/>
      <c r="H24460" s="1"/>
    </row>
    <row r="24461">
      <c r="A24461" s="1"/>
      <c r="B24461" s="1"/>
      <c r="C24461" s="1"/>
      <c r="D24461" s="8"/>
      <c r="E24461" s="1"/>
      <c r="F24461" s="1"/>
      <c r="G24461" s="1"/>
      <c r="H24461" s="1"/>
    </row>
    <row r="24462">
      <c r="A24462" s="1"/>
      <c r="B24462" s="1"/>
      <c r="C24462" s="1"/>
      <c r="D24462" s="8"/>
      <c r="E24462" s="1"/>
      <c r="F24462" s="1"/>
      <c r="G24462" s="1"/>
      <c r="H24462" s="1"/>
    </row>
    <row r="24463">
      <c r="A24463" s="1"/>
      <c r="B24463" s="1"/>
      <c r="C24463" s="1"/>
      <c r="D24463" s="8"/>
      <c r="E24463" s="1"/>
      <c r="F24463" s="1"/>
      <c r="G24463" s="1"/>
      <c r="H24463" s="1"/>
    </row>
    <row r="24464">
      <c r="A24464" s="1"/>
      <c r="B24464" s="1"/>
      <c r="C24464" s="1"/>
      <c r="D24464" s="8"/>
      <c r="E24464" s="1"/>
      <c r="F24464" s="1"/>
      <c r="G24464" s="1"/>
      <c r="H24464" s="1"/>
    </row>
    <row r="24465">
      <c r="A24465" s="1"/>
      <c r="B24465" s="1"/>
      <c r="C24465" s="1"/>
      <c r="D24465" s="8"/>
      <c r="E24465" s="1"/>
      <c r="F24465" s="1"/>
      <c r="G24465" s="1"/>
      <c r="H24465" s="1"/>
    </row>
    <row r="24466">
      <c r="A24466" s="1"/>
      <c r="B24466" s="1"/>
      <c r="C24466" s="1"/>
      <c r="D24466" s="8"/>
      <c r="E24466" s="1"/>
      <c r="F24466" s="1"/>
      <c r="G24466" s="1"/>
      <c r="H24466" s="1"/>
    </row>
    <row r="24467">
      <c r="A24467" s="1"/>
      <c r="B24467" s="1"/>
      <c r="C24467" s="1"/>
      <c r="D24467" s="8"/>
      <c r="E24467" s="1"/>
      <c r="F24467" s="1"/>
      <c r="G24467" s="1"/>
      <c r="H24467" s="1"/>
    </row>
    <row r="24468">
      <c r="A24468" s="1"/>
      <c r="B24468" s="1"/>
      <c r="C24468" s="1"/>
      <c r="D24468" s="8"/>
      <c r="E24468" s="1"/>
      <c r="F24468" s="1"/>
      <c r="G24468" s="1"/>
      <c r="H24468" s="1"/>
    </row>
    <row r="24469">
      <c r="A24469" s="1"/>
      <c r="B24469" s="1"/>
      <c r="C24469" s="1"/>
      <c r="D24469" s="8"/>
      <c r="E24469" s="1"/>
      <c r="F24469" s="1"/>
      <c r="G24469" s="1"/>
      <c r="H24469" s="1"/>
    </row>
    <row r="24470">
      <c r="A24470" s="1"/>
      <c r="B24470" s="1"/>
      <c r="C24470" s="1"/>
      <c r="D24470" s="8"/>
      <c r="E24470" s="1"/>
      <c r="F24470" s="1"/>
      <c r="G24470" s="1"/>
      <c r="H24470" s="1"/>
    </row>
    <row r="24471">
      <c r="A24471" s="1"/>
      <c r="B24471" s="1"/>
      <c r="C24471" s="1"/>
      <c r="D24471" s="8"/>
      <c r="E24471" s="1"/>
      <c r="F24471" s="1"/>
      <c r="G24471" s="1"/>
      <c r="H24471" s="1"/>
    </row>
    <row r="24472">
      <c r="A24472" s="1"/>
      <c r="B24472" s="1"/>
      <c r="C24472" s="1"/>
      <c r="D24472" s="8"/>
      <c r="E24472" s="1"/>
      <c r="F24472" s="1"/>
      <c r="G24472" s="1"/>
      <c r="H24472" s="1"/>
    </row>
    <row r="24473">
      <c r="A24473" s="1"/>
      <c r="B24473" s="1"/>
      <c r="C24473" s="1"/>
      <c r="D24473" s="8"/>
      <c r="E24473" s="1"/>
      <c r="F24473" s="1"/>
      <c r="G24473" s="1"/>
      <c r="H24473" s="1"/>
    </row>
    <row r="24474">
      <c r="A24474" s="1"/>
      <c r="B24474" s="1"/>
      <c r="C24474" s="1"/>
      <c r="D24474" s="8"/>
      <c r="E24474" s="1"/>
      <c r="F24474" s="1"/>
      <c r="G24474" s="1"/>
      <c r="H24474" s="1"/>
    </row>
    <row r="24475">
      <c r="A24475" s="1"/>
      <c r="B24475" s="1"/>
      <c r="C24475" s="1"/>
      <c r="D24475" s="8"/>
      <c r="E24475" s="1"/>
      <c r="F24475" s="1"/>
      <c r="G24475" s="1"/>
      <c r="H24475" s="1"/>
    </row>
    <row r="24476">
      <c r="A24476" s="1"/>
      <c r="B24476" s="1"/>
      <c r="C24476" s="1"/>
      <c r="D24476" s="8"/>
      <c r="E24476" s="1"/>
      <c r="F24476" s="1"/>
      <c r="G24476" s="1"/>
      <c r="H24476" s="1"/>
    </row>
    <row r="24477">
      <c r="A24477" s="1"/>
      <c r="B24477" s="1"/>
      <c r="C24477" s="1"/>
      <c r="D24477" s="8"/>
      <c r="E24477" s="1"/>
      <c r="F24477" s="1"/>
      <c r="G24477" s="1"/>
      <c r="H24477" s="1"/>
    </row>
    <row r="24478">
      <c r="A24478" s="1"/>
      <c r="B24478" s="1"/>
      <c r="C24478" s="1"/>
      <c r="D24478" s="8"/>
      <c r="E24478" s="1"/>
      <c r="F24478" s="1"/>
      <c r="G24478" s="1"/>
      <c r="H24478" s="1"/>
    </row>
    <row r="24479">
      <c r="A24479" s="1"/>
      <c r="B24479" s="1"/>
      <c r="C24479" s="1"/>
      <c r="D24479" s="8"/>
      <c r="E24479" s="1"/>
      <c r="F24479" s="1"/>
      <c r="G24479" s="1"/>
      <c r="H24479" s="1"/>
    </row>
    <row r="24480">
      <c r="A24480" s="1"/>
      <c r="B24480" s="1"/>
      <c r="C24480" s="1"/>
      <c r="D24480" s="8"/>
      <c r="E24480" s="1"/>
      <c r="F24480" s="1"/>
      <c r="G24480" s="1"/>
      <c r="H24480" s="1"/>
    </row>
    <row r="24481">
      <c r="A24481" s="1"/>
      <c r="B24481" s="1"/>
      <c r="C24481" s="1"/>
      <c r="D24481" s="8"/>
      <c r="E24481" s="1"/>
      <c r="F24481" s="1"/>
      <c r="G24481" s="1"/>
      <c r="H24481" s="1"/>
    </row>
    <row r="24482">
      <c r="A24482" s="1"/>
      <c r="B24482" s="1"/>
      <c r="C24482" s="1"/>
      <c r="D24482" s="8"/>
      <c r="E24482" s="1"/>
      <c r="F24482" s="1"/>
      <c r="G24482" s="1"/>
      <c r="H24482" s="1"/>
    </row>
    <row r="24483">
      <c r="A24483" s="1"/>
      <c r="B24483" s="1"/>
      <c r="C24483" s="1"/>
      <c r="D24483" s="8"/>
      <c r="E24483" s="1"/>
      <c r="F24483" s="1"/>
      <c r="G24483" s="1"/>
      <c r="H24483" s="1"/>
    </row>
    <row r="24484">
      <c r="A24484" s="1"/>
      <c r="B24484" s="1"/>
      <c r="C24484" s="1"/>
      <c r="D24484" s="8"/>
      <c r="E24484" s="1"/>
      <c r="F24484" s="1"/>
      <c r="G24484" s="1"/>
      <c r="H24484" s="1"/>
    </row>
    <row r="24485">
      <c r="A24485" s="1"/>
      <c r="B24485" s="1"/>
      <c r="C24485" s="1"/>
      <c r="D24485" s="8"/>
      <c r="E24485" s="1"/>
      <c r="F24485" s="1"/>
      <c r="G24485" s="1"/>
      <c r="H24485" s="1"/>
    </row>
    <row r="24486">
      <c r="A24486" s="1"/>
      <c r="B24486" s="1"/>
      <c r="C24486" s="1"/>
      <c r="D24486" s="8"/>
      <c r="E24486" s="1"/>
      <c r="F24486" s="1"/>
      <c r="G24486" s="1"/>
      <c r="H24486" s="1"/>
    </row>
    <row r="24487">
      <c r="A24487" s="1"/>
      <c r="B24487" s="1"/>
      <c r="C24487" s="1"/>
      <c r="D24487" s="8"/>
      <c r="E24487" s="1"/>
      <c r="F24487" s="1"/>
      <c r="G24487" s="1"/>
      <c r="H24487" s="1"/>
    </row>
    <row r="24488">
      <c r="A24488" s="1"/>
      <c r="B24488" s="1"/>
      <c r="C24488" s="1"/>
      <c r="D24488" s="8"/>
      <c r="E24488" s="1"/>
      <c r="F24488" s="1"/>
      <c r="G24488" s="1"/>
      <c r="H24488" s="1"/>
    </row>
    <row r="24489">
      <c r="A24489" s="1"/>
      <c r="B24489" s="1"/>
      <c r="C24489" s="1"/>
      <c r="D24489" s="8"/>
      <c r="E24489" s="1"/>
      <c r="F24489" s="1"/>
      <c r="G24489" s="1"/>
      <c r="H24489" s="1"/>
    </row>
    <row r="24490">
      <c r="A24490" s="1"/>
      <c r="B24490" s="1"/>
      <c r="C24490" s="1"/>
      <c r="D24490" s="8"/>
      <c r="E24490" s="1"/>
      <c r="F24490" s="1"/>
      <c r="G24490" s="1"/>
      <c r="H24490" s="1"/>
    </row>
    <row r="24491">
      <c r="A24491" s="1"/>
      <c r="B24491" s="1"/>
      <c r="C24491" s="1"/>
      <c r="D24491" s="8"/>
      <c r="E24491" s="1"/>
      <c r="F24491" s="1"/>
      <c r="G24491" s="1"/>
      <c r="H24491" s="1"/>
    </row>
    <row r="24492">
      <c r="A24492" s="1"/>
      <c r="B24492" s="1"/>
      <c r="C24492" s="1"/>
      <c r="D24492" s="8"/>
      <c r="E24492" s="1"/>
      <c r="F24492" s="1"/>
      <c r="G24492" s="1"/>
      <c r="H24492" s="1"/>
    </row>
    <row r="24493">
      <c r="A24493" s="1"/>
      <c r="B24493" s="1"/>
      <c r="C24493" s="1"/>
      <c r="D24493" s="8"/>
      <c r="E24493" s="1"/>
      <c r="F24493" s="1"/>
      <c r="G24493" s="1"/>
      <c r="H24493" s="1"/>
    </row>
    <row r="24494">
      <c r="A24494" s="1"/>
      <c r="B24494" s="1"/>
      <c r="C24494" s="1"/>
      <c r="D24494" s="8"/>
      <c r="E24494" s="1"/>
      <c r="F24494" s="1"/>
      <c r="G24494" s="1"/>
      <c r="H24494" s="1"/>
    </row>
    <row r="24495">
      <c r="A24495" s="1"/>
      <c r="B24495" s="1"/>
      <c r="C24495" s="1"/>
      <c r="D24495" s="8"/>
      <c r="E24495" s="1"/>
      <c r="F24495" s="1"/>
      <c r="G24495" s="1"/>
      <c r="H24495" s="1"/>
    </row>
    <row r="24496">
      <c r="A24496" s="1"/>
      <c r="B24496" s="1"/>
      <c r="C24496" s="1"/>
      <c r="D24496" s="8"/>
      <c r="E24496" s="1"/>
      <c r="F24496" s="1"/>
      <c r="G24496" s="1"/>
      <c r="H24496" s="1"/>
    </row>
    <row r="24497">
      <c r="A24497" s="1"/>
      <c r="B24497" s="1"/>
      <c r="C24497" s="1"/>
      <c r="D24497" s="8"/>
      <c r="E24497" s="1"/>
      <c r="F24497" s="1"/>
      <c r="G24497" s="1"/>
      <c r="H24497" s="1"/>
    </row>
    <row r="24498">
      <c r="A24498" s="1"/>
      <c r="B24498" s="1"/>
      <c r="C24498" s="1"/>
      <c r="D24498" s="8"/>
      <c r="E24498" s="1"/>
      <c r="F24498" s="1"/>
      <c r="G24498" s="1"/>
      <c r="H24498" s="1"/>
    </row>
    <row r="24499">
      <c r="A24499" s="1"/>
      <c r="B24499" s="1"/>
      <c r="C24499" s="1"/>
      <c r="D24499" s="8"/>
      <c r="E24499" s="1"/>
      <c r="F24499" s="1"/>
      <c r="G24499" s="1"/>
      <c r="H24499" s="1"/>
    </row>
    <row r="24500">
      <c r="A24500" s="1"/>
      <c r="B24500" s="1"/>
      <c r="C24500" s="1"/>
      <c r="D24500" s="8"/>
      <c r="E24500" s="1"/>
      <c r="F24500" s="1"/>
      <c r="G24500" s="1"/>
      <c r="H24500" s="1"/>
    </row>
    <row r="24501">
      <c r="A24501" s="1"/>
      <c r="B24501" s="1"/>
      <c r="C24501" s="1"/>
      <c r="D24501" s="8"/>
      <c r="E24501" s="1"/>
      <c r="F24501" s="1"/>
      <c r="G24501" s="1"/>
      <c r="H24501" s="1"/>
    </row>
    <row r="24502">
      <c r="A24502" s="1"/>
      <c r="B24502" s="1"/>
      <c r="C24502" s="1"/>
      <c r="D24502" s="8"/>
      <c r="E24502" s="1"/>
      <c r="F24502" s="1"/>
      <c r="G24502" s="1"/>
      <c r="H24502" s="1"/>
    </row>
    <row r="24503">
      <c r="A24503" s="1"/>
      <c r="B24503" s="1"/>
      <c r="C24503" s="1"/>
      <c r="D24503" s="8"/>
      <c r="E24503" s="1"/>
      <c r="F24503" s="1"/>
      <c r="G24503" s="1"/>
      <c r="H24503" s="1"/>
    </row>
    <row r="24504">
      <c r="A24504" s="1"/>
      <c r="B24504" s="1"/>
      <c r="C24504" s="1"/>
      <c r="D24504" s="8"/>
      <c r="E24504" s="1"/>
      <c r="F24504" s="1"/>
      <c r="G24504" s="1"/>
      <c r="H24504" s="1"/>
    </row>
    <row r="24505">
      <c r="A24505" s="1"/>
      <c r="B24505" s="1"/>
      <c r="C24505" s="1"/>
      <c r="D24505" s="8"/>
      <c r="E24505" s="1"/>
      <c r="F24505" s="1"/>
      <c r="G24505" s="1"/>
      <c r="H24505" s="1"/>
    </row>
    <row r="24506">
      <c r="A24506" s="1"/>
      <c r="B24506" s="1"/>
      <c r="C24506" s="1"/>
      <c r="D24506" s="8"/>
      <c r="E24506" s="1"/>
      <c r="F24506" s="1"/>
      <c r="G24506" s="1"/>
      <c r="H24506" s="1"/>
    </row>
    <row r="24507">
      <c r="A24507" s="1"/>
      <c r="B24507" s="1"/>
      <c r="C24507" s="1"/>
      <c r="D24507" s="8"/>
      <c r="E24507" s="1"/>
      <c r="F24507" s="1"/>
      <c r="G24507" s="1"/>
      <c r="H24507" s="1"/>
    </row>
    <row r="24508">
      <c r="A24508" s="1"/>
      <c r="B24508" s="1"/>
      <c r="C24508" s="1"/>
      <c r="D24508" s="8"/>
      <c r="E24508" s="1"/>
      <c r="F24508" s="1"/>
      <c r="G24508" s="1"/>
      <c r="H24508" s="1"/>
    </row>
    <row r="24509">
      <c r="A24509" s="1"/>
      <c r="B24509" s="1"/>
      <c r="C24509" s="1"/>
      <c r="D24509" s="8"/>
      <c r="E24509" s="1"/>
      <c r="F24509" s="1"/>
      <c r="G24509" s="1"/>
      <c r="H24509" s="1"/>
    </row>
    <row r="24510">
      <c r="A24510" s="1"/>
      <c r="B24510" s="1"/>
      <c r="C24510" s="1"/>
      <c r="D24510" s="8"/>
      <c r="E24510" s="1"/>
      <c r="F24510" s="1"/>
      <c r="G24510" s="1"/>
      <c r="H24510" s="1"/>
    </row>
    <row r="24511">
      <c r="A24511" s="1"/>
      <c r="B24511" s="1"/>
      <c r="C24511" s="1"/>
      <c r="D24511" s="8"/>
      <c r="E24511" s="1"/>
      <c r="F24511" s="1"/>
      <c r="G24511" s="1"/>
      <c r="H24511" s="1"/>
    </row>
    <row r="24512">
      <c r="A24512" s="1"/>
      <c r="B24512" s="1"/>
      <c r="C24512" s="1"/>
      <c r="D24512" s="8"/>
      <c r="E24512" s="1"/>
      <c r="F24512" s="1"/>
      <c r="G24512" s="1"/>
      <c r="H24512" s="1"/>
    </row>
    <row r="24513">
      <c r="A24513" s="1"/>
      <c r="B24513" s="1"/>
      <c r="C24513" s="1"/>
      <c r="D24513" s="8"/>
      <c r="E24513" s="1"/>
      <c r="F24513" s="1"/>
      <c r="G24513" s="1"/>
      <c r="H24513" s="1"/>
    </row>
    <row r="24514">
      <c r="A24514" s="1"/>
      <c r="B24514" s="1"/>
      <c r="C24514" s="1"/>
      <c r="D24514" s="8"/>
      <c r="E24514" s="1"/>
      <c r="F24514" s="1"/>
      <c r="G24514" s="1"/>
      <c r="H24514" s="1"/>
    </row>
    <row r="24515">
      <c r="A24515" s="1"/>
      <c r="B24515" s="1"/>
      <c r="C24515" s="1"/>
      <c r="D24515" s="8"/>
      <c r="E24515" s="1"/>
      <c r="F24515" s="1"/>
      <c r="G24515" s="1"/>
      <c r="H24515" s="1"/>
    </row>
    <row r="24516">
      <c r="A24516" s="1"/>
      <c r="B24516" s="1"/>
      <c r="C24516" s="1"/>
      <c r="D24516" s="8"/>
      <c r="E24516" s="1"/>
      <c r="F24516" s="1"/>
      <c r="G24516" s="1"/>
      <c r="H24516" s="1"/>
    </row>
    <row r="24517">
      <c r="A24517" s="1"/>
      <c r="B24517" s="1"/>
      <c r="C24517" s="1"/>
      <c r="D24517" s="8"/>
      <c r="E24517" s="1"/>
      <c r="F24517" s="1"/>
      <c r="G24517" s="1"/>
      <c r="H24517" s="1"/>
    </row>
    <row r="24518">
      <c r="A24518" s="1"/>
      <c r="B24518" s="1"/>
      <c r="C24518" s="1"/>
      <c r="D24518" s="8"/>
      <c r="E24518" s="1"/>
      <c r="F24518" s="1"/>
      <c r="G24518" s="1"/>
      <c r="H24518" s="1"/>
    </row>
    <row r="24519">
      <c r="A24519" s="1"/>
      <c r="B24519" s="1"/>
      <c r="C24519" s="1"/>
      <c r="D24519" s="8"/>
      <c r="E24519" s="1"/>
      <c r="F24519" s="1"/>
      <c r="G24519" s="1"/>
      <c r="H24519" s="1"/>
    </row>
    <row r="24520">
      <c r="A24520" s="1"/>
      <c r="B24520" s="1"/>
      <c r="C24520" s="1"/>
      <c r="D24520" s="8"/>
      <c r="E24520" s="1"/>
      <c r="F24520" s="1"/>
      <c r="G24520" s="1"/>
      <c r="H24520" s="1"/>
    </row>
    <row r="24521">
      <c r="A24521" s="1"/>
      <c r="B24521" s="1"/>
      <c r="C24521" s="1"/>
      <c r="D24521" s="8"/>
      <c r="E24521" s="1"/>
      <c r="F24521" s="1"/>
      <c r="G24521" s="1"/>
      <c r="H24521" s="1"/>
    </row>
    <row r="24522">
      <c r="A24522" s="1"/>
      <c r="B24522" s="1"/>
      <c r="C24522" s="1"/>
      <c r="D24522" s="8"/>
      <c r="E24522" s="1"/>
      <c r="F24522" s="1"/>
      <c r="G24522" s="1"/>
      <c r="H24522" s="1"/>
    </row>
    <row r="24523">
      <c r="A24523" s="1"/>
      <c r="B24523" s="1"/>
      <c r="C24523" s="1"/>
      <c r="D24523" s="8"/>
      <c r="E24523" s="1"/>
      <c r="F24523" s="1"/>
      <c r="G24523" s="1"/>
      <c r="H24523" s="1"/>
    </row>
    <row r="24524">
      <c r="A24524" s="1"/>
      <c r="B24524" s="1"/>
      <c r="C24524" s="1"/>
      <c r="D24524" s="8"/>
      <c r="E24524" s="1"/>
      <c r="F24524" s="1"/>
      <c r="G24524" s="1"/>
      <c r="H24524" s="1"/>
    </row>
    <row r="24525">
      <c r="A24525" s="1"/>
      <c r="B24525" s="1"/>
      <c r="C24525" s="1"/>
      <c r="D24525" s="8"/>
      <c r="E24525" s="1"/>
      <c r="F24525" s="1"/>
      <c r="G24525" s="1"/>
      <c r="H24525" s="1"/>
    </row>
    <row r="24526">
      <c r="A24526" s="1"/>
      <c r="B24526" s="1"/>
      <c r="C24526" s="1"/>
      <c r="D24526" s="8"/>
      <c r="E24526" s="1"/>
      <c r="F24526" s="1"/>
      <c r="G24526" s="1"/>
      <c r="H24526" s="1"/>
    </row>
    <row r="24527">
      <c r="A24527" s="1"/>
      <c r="B24527" s="1"/>
      <c r="C24527" s="1"/>
      <c r="D24527" s="8"/>
      <c r="E24527" s="1"/>
      <c r="F24527" s="1"/>
      <c r="G24527" s="1"/>
      <c r="H24527" s="1"/>
    </row>
    <row r="24528">
      <c r="A24528" s="1"/>
      <c r="B24528" s="1"/>
      <c r="C24528" s="1"/>
      <c r="D24528" s="8"/>
      <c r="E24528" s="1"/>
      <c r="F24528" s="1"/>
      <c r="G24528" s="1"/>
      <c r="H24528" s="1"/>
    </row>
    <row r="24529">
      <c r="A24529" s="1"/>
      <c r="B24529" s="1"/>
      <c r="C24529" s="1"/>
      <c r="D24529" s="8"/>
      <c r="E24529" s="1"/>
      <c r="F24529" s="1"/>
      <c r="G24529" s="1"/>
      <c r="H24529" s="1"/>
    </row>
    <row r="24530">
      <c r="A24530" s="1"/>
      <c r="B24530" s="1"/>
      <c r="C24530" s="1"/>
      <c r="D24530" s="8"/>
      <c r="E24530" s="1"/>
      <c r="F24530" s="1"/>
      <c r="G24530" s="1"/>
      <c r="H24530" s="1"/>
    </row>
    <row r="24531">
      <c r="A24531" s="1"/>
      <c r="B24531" s="1"/>
      <c r="C24531" s="1"/>
      <c r="D24531" s="8"/>
      <c r="E24531" s="1"/>
      <c r="F24531" s="1"/>
      <c r="G24531" s="1"/>
      <c r="H24531" s="1"/>
    </row>
    <row r="24532">
      <c r="A24532" s="1"/>
      <c r="B24532" s="1"/>
      <c r="C24532" s="1"/>
      <c r="D24532" s="8"/>
      <c r="E24532" s="1"/>
      <c r="F24532" s="1"/>
      <c r="G24532" s="1"/>
      <c r="H24532" s="1"/>
    </row>
    <row r="24533">
      <c r="A24533" s="1"/>
      <c r="B24533" s="1"/>
      <c r="C24533" s="1"/>
      <c r="D24533" s="8"/>
      <c r="E24533" s="1"/>
      <c r="F24533" s="1"/>
      <c r="G24533" s="1"/>
      <c r="H24533" s="1"/>
    </row>
    <row r="24534">
      <c r="A24534" s="1"/>
      <c r="B24534" s="1"/>
      <c r="C24534" s="1"/>
      <c r="D24534" s="8"/>
      <c r="E24534" s="1"/>
      <c r="F24534" s="1"/>
      <c r="G24534" s="1"/>
      <c r="H24534" s="1"/>
    </row>
    <row r="24535">
      <c r="A24535" s="1"/>
      <c r="B24535" s="1"/>
      <c r="C24535" s="1"/>
      <c r="D24535" s="8"/>
      <c r="E24535" s="1"/>
      <c r="F24535" s="1"/>
      <c r="G24535" s="1"/>
      <c r="H24535" s="1"/>
    </row>
    <row r="24536">
      <c r="A24536" s="1"/>
      <c r="B24536" s="1"/>
      <c r="C24536" s="1"/>
      <c r="D24536" s="8"/>
      <c r="E24536" s="1"/>
      <c r="F24536" s="1"/>
      <c r="G24536" s="1"/>
      <c r="H24536" s="1"/>
    </row>
    <row r="24537">
      <c r="A24537" s="1"/>
      <c r="B24537" s="1"/>
      <c r="C24537" s="1"/>
      <c r="D24537" s="8"/>
      <c r="E24537" s="1"/>
      <c r="F24537" s="1"/>
      <c r="G24537" s="1"/>
      <c r="H24537" s="1"/>
    </row>
    <row r="24538">
      <c r="A24538" s="1"/>
      <c r="B24538" s="1"/>
      <c r="C24538" s="1"/>
      <c r="D24538" s="8"/>
      <c r="E24538" s="1"/>
      <c r="F24538" s="1"/>
      <c r="G24538" s="1"/>
      <c r="H24538" s="1"/>
    </row>
    <row r="24539">
      <c r="A24539" s="1"/>
      <c r="B24539" s="1"/>
      <c r="C24539" s="1"/>
      <c r="D24539" s="8"/>
      <c r="E24539" s="1"/>
      <c r="F24539" s="1"/>
      <c r="G24539" s="1"/>
      <c r="H24539" s="1"/>
    </row>
    <row r="24540">
      <c r="A24540" s="1"/>
      <c r="B24540" s="1"/>
      <c r="C24540" s="1"/>
      <c r="D24540" s="8"/>
      <c r="E24540" s="1"/>
      <c r="F24540" s="1"/>
      <c r="G24540" s="1"/>
      <c r="H24540" s="1"/>
    </row>
    <row r="24541">
      <c r="A24541" s="1"/>
      <c r="B24541" s="1"/>
      <c r="C24541" s="1"/>
      <c r="D24541" s="8"/>
      <c r="E24541" s="1"/>
      <c r="F24541" s="1"/>
      <c r="G24541" s="1"/>
      <c r="H24541" s="1"/>
    </row>
    <row r="24542">
      <c r="A24542" s="1"/>
      <c r="B24542" s="1"/>
      <c r="C24542" s="1"/>
      <c r="D24542" s="8"/>
      <c r="E24542" s="1"/>
      <c r="F24542" s="1"/>
      <c r="G24542" s="1"/>
      <c r="H24542" s="1"/>
    </row>
    <row r="24543">
      <c r="A24543" s="1"/>
      <c r="B24543" s="1"/>
      <c r="C24543" s="1"/>
      <c r="D24543" s="8"/>
      <c r="E24543" s="1"/>
      <c r="F24543" s="1"/>
      <c r="G24543" s="1"/>
      <c r="H24543" s="1"/>
    </row>
    <row r="24544">
      <c r="A24544" s="1"/>
      <c r="B24544" s="1"/>
      <c r="C24544" s="1"/>
      <c r="D24544" s="8"/>
      <c r="E24544" s="1"/>
      <c r="F24544" s="1"/>
      <c r="G24544" s="1"/>
      <c r="H24544" s="1"/>
    </row>
    <row r="24545">
      <c r="A24545" s="1"/>
      <c r="B24545" s="1"/>
      <c r="C24545" s="1"/>
      <c r="D24545" s="8"/>
      <c r="E24545" s="1"/>
      <c r="F24545" s="1"/>
      <c r="G24545" s="1"/>
      <c r="H24545" s="1"/>
    </row>
    <row r="24546">
      <c r="A24546" s="1"/>
      <c r="B24546" s="1"/>
      <c r="C24546" s="1"/>
      <c r="D24546" s="8"/>
      <c r="E24546" s="1"/>
      <c r="F24546" s="1"/>
      <c r="G24546" s="1"/>
      <c r="H24546" s="1"/>
    </row>
    <row r="24547">
      <c r="A24547" s="1"/>
      <c r="B24547" s="1"/>
      <c r="C24547" s="1"/>
      <c r="D24547" s="8"/>
      <c r="E24547" s="1"/>
      <c r="F24547" s="1"/>
      <c r="G24547" s="1"/>
      <c r="H24547" s="1"/>
    </row>
    <row r="24548">
      <c r="A24548" s="1"/>
      <c r="B24548" s="1"/>
      <c r="C24548" s="1"/>
      <c r="D24548" s="8"/>
      <c r="E24548" s="1"/>
      <c r="F24548" s="1"/>
      <c r="G24548" s="1"/>
      <c r="H24548" s="1"/>
    </row>
    <row r="24549">
      <c r="A24549" s="1"/>
      <c r="B24549" s="1"/>
      <c r="C24549" s="1"/>
      <c r="D24549" s="8"/>
      <c r="E24549" s="1"/>
      <c r="F24549" s="1"/>
      <c r="G24549" s="1"/>
      <c r="H24549" s="1"/>
    </row>
    <row r="24550">
      <c r="A24550" s="1"/>
      <c r="B24550" s="1"/>
      <c r="C24550" s="1"/>
      <c r="D24550" s="8"/>
      <c r="E24550" s="1"/>
      <c r="F24550" s="1"/>
      <c r="G24550" s="1"/>
      <c r="H24550" s="1"/>
    </row>
    <row r="24551">
      <c r="A24551" s="1"/>
      <c r="B24551" s="1"/>
      <c r="C24551" s="1"/>
      <c r="D24551" s="8"/>
      <c r="E24551" s="1"/>
      <c r="F24551" s="1"/>
      <c r="G24551" s="1"/>
      <c r="H24551" s="1"/>
    </row>
    <row r="24552">
      <c r="A24552" s="1"/>
      <c r="B24552" s="1"/>
      <c r="C24552" s="1"/>
      <c r="D24552" s="8"/>
      <c r="E24552" s="1"/>
      <c r="F24552" s="1"/>
      <c r="G24552" s="1"/>
      <c r="H24552" s="1"/>
    </row>
    <row r="24553">
      <c r="A24553" s="1"/>
      <c r="B24553" s="1"/>
      <c r="C24553" s="1"/>
      <c r="D24553" s="8"/>
      <c r="E24553" s="1"/>
      <c r="F24553" s="1"/>
      <c r="G24553" s="1"/>
      <c r="H24553" s="1"/>
    </row>
    <row r="24554">
      <c r="A24554" s="1"/>
      <c r="B24554" s="1"/>
      <c r="C24554" s="1"/>
      <c r="D24554" s="8"/>
      <c r="E24554" s="1"/>
      <c r="F24554" s="1"/>
      <c r="G24554" s="1"/>
      <c r="H24554" s="1"/>
    </row>
    <row r="24555">
      <c r="A24555" s="1"/>
      <c r="B24555" s="1"/>
      <c r="C24555" s="1"/>
      <c r="D24555" s="8"/>
      <c r="E24555" s="1"/>
      <c r="F24555" s="1"/>
      <c r="G24555" s="1"/>
      <c r="H24555" s="1"/>
    </row>
    <row r="24556">
      <c r="A24556" s="1"/>
      <c r="B24556" s="1"/>
      <c r="C24556" s="1"/>
      <c r="D24556" s="8"/>
      <c r="E24556" s="1"/>
      <c r="F24556" s="1"/>
      <c r="G24556" s="1"/>
      <c r="H24556" s="1"/>
    </row>
    <row r="24557">
      <c r="A24557" s="1"/>
      <c r="B24557" s="1"/>
      <c r="C24557" s="1"/>
      <c r="D24557" s="8"/>
      <c r="E24557" s="1"/>
      <c r="F24557" s="1"/>
      <c r="G24557" s="1"/>
      <c r="H24557" s="1"/>
    </row>
    <row r="24558">
      <c r="A24558" s="1"/>
      <c r="B24558" s="1"/>
      <c r="C24558" s="1"/>
      <c r="D24558" s="8"/>
      <c r="E24558" s="1"/>
      <c r="F24558" s="1"/>
      <c r="G24558" s="1"/>
      <c r="H24558" s="1"/>
    </row>
    <row r="24559">
      <c r="A24559" s="1"/>
      <c r="B24559" s="1"/>
      <c r="C24559" s="1"/>
      <c r="D24559" s="8"/>
      <c r="E24559" s="1"/>
      <c r="F24559" s="1"/>
      <c r="G24559" s="1"/>
      <c r="H24559" s="1"/>
    </row>
    <row r="24560">
      <c r="A24560" s="1"/>
      <c r="B24560" s="1"/>
      <c r="C24560" s="1"/>
      <c r="D24560" s="8"/>
      <c r="E24560" s="1"/>
      <c r="F24560" s="1"/>
      <c r="G24560" s="1"/>
      <c r="H24560" s="1"/>
    </row>
    <row r="24561">
      <c r="A24561" s="1"/>
      <c r="B24561" s="1"/>
      <c r="C24561" s="1"/>
      <c r="D24561" s="8"/>
      <c r="E24561" s="1"/>
      <c r="F24561" s="1"/>
      <c r="G24561" s="1"/>
      <c r="H24561" s="1"/>
    </row>
    <row r="24562">
      <c r="A24562" s="1"/>
      <c r="B24562" s="1"/>
      <c r="C24562" s="1"/>
      <c r="D24562" s="8"/>
      <c r="E24562" s="1"/>
      <c r="F24562" s="1"/>
      <c r="G24562" s="1"/>
      <c r="H24562" s="1"/>
    </row>
    <row r="24563">
      <c r="A24563" s="1"/>
      <c r="B24563" s="1"/>
      <c r="C24563" s="1"/>
      <c r="D24563" s="8"/>
      <c r="E24563" s="1"/>
      <c r="F24563" s="1"/>
      <c r="G24563" s="1"/>
      <c r="H24563" s="1"/>
    </row>
    <row r="24564">
      <c r="A24564" s="1"/>
      <c r="B24564" s="1"/>
      <c r="C24564" s="1"/>
      <c r="D24564" s="8"/>
      <c r="E24564" s="1"/>
      <c r="F24564" s="1"/>
      <c r="G24564" s="1"/>
      <c r="H24564" s="1"/>
    </row>
    <row r="24565">
      <c r="A24565" s="1"/>
      <c r="B24565" s="1"/>
      <c r="C24565" s="1"/>
      <c r="D24565" s="8"/>
      <c r="E24565" s="1"/>
      <c r="F24565" s="1"/>
      <c r="G24565" s="1"/>
      <c r="H24565" s="1"/>
    </row>
    <row r="24566">
      <c r="A24566" s="1"/>
      <c r="B24566" s="1"/>
      <c r="C24566" s="1"/>
      <c r="D24566" s="8"/>
      <c r="E24566" s="1"/>
      <c r="F24566" s="1"/>
      <c r="G24566" s="1"/>
      <c r="H24566" s="1"/>
    </row>
    <row r="24567">
      <c r="A24567" s="1"/>
      <c r="B24567" s="1"/>
      <c r="C24567" s="1"/>
      <c r="D24567" s="8"/>
      <c r="E24567" s="1"/>
      <c r="F24567" s="1"/>
      <c r="G24567" s="1"/>
      <c r="H24567" s="1"/>
    </row>
    <row r="24568">
      <c r="A24568" s="1"/>
      <c r="B24568" s="1"/>
      <c r="C24568" s="1"/>
      <c r="D24568" s="8"/>
      <c r="E24568" s="1"/>
      <c r="F24568" s="1"/>
      <c r="G24568" s="1"/>
      <c r="H24568" s="1"/>
    </row>
    <row r="24569">
      <c r="A24569" s="1"/>
      <c r="B24569" s="1"/>
      <c r="C24569" s="1"/>
      <c r="D24569" s="8"/>
      <c r="E24569" s="1"/>
      <c r="F24569" s="1"/>
      <c r="G24569" s="1"/>
      <c r="H24569" s="1"/>
    </row>
    <row r="24570">
      <c r="A24570" s="1"/>
      <c r="B24570" s="1"/>
      <c r="C24570" s="1"/>
      <c r="D24570" s="8"/>
      <c r="E24570" s="1"/>
      <c r="F24570" s="1"/>
      <c r="G24570" s="1"/>
      <c r="H24570" s="1"/>
    </row>
    <row r="24571">
      <c r="A24571" s="1"/>
      <c r="B24571" s="1"/>
      <c r="C24571" s="1"/>
      <c r="D24571" s="8"/>
      <c r="E24571" s="1"/>
      <c r="F24571" s="1"/>
      <c r="G24571" s="1"/>
      <c r="H24571" s="1"/>
    </row>
    <row r="24572">
      <c r="A24572" s="1"/>
      <c r="B24572" s="1"/>
      <c r="C24572" s="1"/>
      <c r="D24572" s="8"/>
      <c r="E24572" s="1"/>
      <c r="F24572" s="1"/>
      <c r="G24572" s="1"/>
      <c r="H24572" s="1"/>
    </row>
    <row r="24573">
      <c r="A24573" s="1"/>
      <c r="B24573" s="1"/>
      <c r="C24573" s="1"/>
      <c r="D24573" s="8"/>
      <c r="E24573" s="1"/>
      <c r="F24573" s="1"/>
      <c r="G24573" s="1"/>
      <c r="H24573" s="1"/>
    </row>
    <row r="24574">
      <c r="A24574" s="1"/>
      <c r="B24574" s="1"/>
      <c r="C24574" s="1"/>
      <c r="D24574" s="8"/>
      <c r="E24574" s="1"/>
      <c r="F24574" s="1"/>
      <c r="G24574" s="1"/>
      <c r="H24574" s="1"/>
    </row>
    <row r="24575">
      <c r="A24575" s="1"/>
      <c r="B24575" s="1"/>
      <c r="C24575" s="1"/>
      <c r="D24575" s="8"/>
      <c r="E24575" s="1"/>
      <c r="F24575" s="1"/>
      <c r="G24575" s="1"/>
      <c r="H24575" s="1"/>
    </row>
    <row r="24576">
      <c r="A24576" s="1"/>
      <c r="B24576" s="1"/>
      <c r="C24576" s="1"/>
      <c r="D24576" s="8"/>
      <c r="E24576" s="1"/>
      <c r="F24576" s="1"/>
      <c r="G24576" s="1"/>
      <c r="H24576" s="1"/>
    </row>
    <row r="24577">
      <c r="A24577" s="1"/>
      <c r="B24577" s="1"/>
      <c r="C24577" s="1"/>
      <c r="D24577" s="8"/>
      <c r="E24577" s="1"/>
      <c r="F24577" s="1"/>
      <c r="G24577" s="1"/>
      <c r="H24577" s="1"/>
    </row>
    <row r="24578">
      <c r="A24578" s="1"/>
      <c r="B24578" s="1"/>
      <c r="C24578" s="1"/>
      <c r="D24578" s="8"/>
      <c r="E24578" s="1"/>
      <c r="F24578" s="1"/>
      <c r="G24578" s="1"/>
      <c r="H24578" s="1"/>
    </row>
    <row r="24579">
      <c r="A24579" s="1"/>
      <c r="B24579" s="1"/>
      <c r="C24579" s="1"/>
      <c r="D24579" s="8"/>
      <c r="E24579" s="1"/>
      <c r="F24579" s="1"/>
      <c r="G24579" s="1"/>
      <c r="H24579" s="1"/>
    </row>
    <row r="24580">
      <c r="A24580" s="1"/>
      <c r="B24580" s="1"/>
      <c r="C24580" s="1"/>
      <c r="D24580" s="8"/>
      <c r="E24580" s="1"/>
      <c r="F24580" s="1"/>
      <c r="G24580" s="1"/>
      <c r="H24580" s="1"/>
    </row>
    <row r="24581">
      <c r="A24581" s="1"/>
      <c r="B24581" s="1"/>
      <c r="C24581" s="1"/>
      <c r="D24581" s="8"/>
      <c r="E24581" s="1"/>
      <c r="F24581" s="1"/>
      <c r="G24581" s="1"/>
      <c r="H24581" s="1"/>
    </row>
    <row r="24582">
      <c r="A24582" s="1"/>
      <c r="B24582" s="1"/>
      <c r="C24582" s="1"/>
      <c r="D24582" s="8"/>
      <c r="E24582" s="1"/>
      <c r="F24582" s="1"/>
      <c r="G24582" s="1"/>
      <c r="H24582" s="1"/>
    </row>
    <row r="24583">
      <c r="A24583" s="1"/>
      <c r="B24583" s="1"/>
      <c r="C24583" s="1"/>
      <c r="D24583" s="8"/>
      <c r="E24583" s="1"/>
      <c r="F24583" s="1"/>
      <c r="G24583" s="1"/>
      <c r="H24583" s="1"/>
    </row>
    <row r="24584">
      <c r="A24584" s="1"/>
      <c r="B24584" s="1"/>
      <c r="C24584" s="1"/>
      <c r="D24584" s="8"/>
      <c r="E24584" s="1"/>
      <c r="F24584" s="1"/>
      <c r="G24584" s="1"/>
      <c r="H24584" s="1"/>
    </row>
    <row r="24585">
      <c r="A24585" s="1"/>
      <c r="B24585" s="1"/>
      <c r="C24585" s="1"/>
      <c r="D24585" s="8"/>
      <c r="E24585" s="1"/>
      <c r="F24585" s="1"/>
      <c r="G24585" s="1"/>
      <c r="H24585" s="1"/>
    </row>
    <row r="24586">
      <c r="A24586" s="1"/>
      <c r="B24586" s="1"/>
      <c r="C24586" s="1"/>
      <c r="D24586" s="8"/>
      <c r="E24586" s="1"/>
      <c r="F24586" s="1"/>
      <c r="G24586" s="1"/>
      <c r="H24586" s="1"/>
    </row>
    <row r="24587">
      <c r="A24587" s="1"/>
      <c r="B24587" s="1"/>
      <c r="C24587" s="1"/>
      <c r="D24587" s="8"/>
      <c r="E24587" s="1"/>
      <c r="F24587" s="1"/>
      <c r="G24587" s="1"/>
      <c r="H24587" s="1"/>
    </row>
    <row r="24588">
      <c r="A24588" s="1"/>
      <c r="B24588" s="1"/>
      <c r="C24588" s="1"/>
      <c r="D24588" s="8"/>
      <c r="E24588" s="1"/>
      <c r="F24588" s="1"/>
      <c r="G24588" s="1"/>
      <c r="H24588" s="1"/>
    </row>
    <row r="24589">
      <c r="A24589" s="1"/>
      <c r="B24589" s="1"/>
      <c r="C24589" s="1"/>
      <c r="D24589" s="8"/>
      <c r="E24589" s="1"/>
      <c r="F24589" s="1"/>
      <c r="G24589" s="1"/>
      <c r="H24589" s="1"/>
    </row>
    <row r="24590">
      <c r="A24590" s="1"/>
      <c r="B24590" s="1"/>
      <c r="C24590" s="1"/>
      <c r="D24590" s="8"/>
      <c r="E24590" s="1"/>
      <c r="F24590" s="1"/>
      <c r="G24590" s="1"/>
      <c r="H24590" s="1"/>
    </row>
    <row r="24591">
      <c r="A24591" s="1"/>
      <c r="B24591" s="1"/>
      <c r="C24591" s="1"/>
      <c r="D24591" s="8"/>
      <c r="E24591" s="1"/>
      <c r="F24591" s="1"/>
      <c r="G24591" s="1"/>
      <c r="H24591" s="1"/>
    </row>
    <row r="24592">
      <c r="A24592" s="1"/>
      <c r="B24592" s="1"/>
      <c r="C24592" s="1"/>
      <c r="D24592" s="8"/>
      <c r="E24592" s="1"/>
      <c r="F24592" s="1"/>
      <c r="G24592" s="1"/>
      <c r="H24592" s="1"/>
    </row>
    <row r="24593">
      <c r="A24593" s="1"/>
      <c r="B24593" s="1"/>
      <c r="C24593" s="1"/>
      <c r="D24593" s="8"/>
      <c r="E24593" s="1"/>
      <c r="F24593" s="1"/>
      <c r="G24593" s="1"/>
      <c r="H24593" s="1"/>
    </row>
    <row r="24594">
      <c r="A24594" s="1"/>
      <c r="B24594" s="1"/>
      <c r="C24594" s="1"/>
      <c r="D24594" s="8"/>
      <c r="E24594" s="1"/>
      <c r="F24594" s="1"/>
      <c r="G24594" s="1"/>
      <c r="H24594" s="1"/>
    </row>
    <row r="24595">
      <c r="A24595" s="1"/>
      <c r="B24595" s="1"/>
      <c r="C24595" s="1"/>
      <c r="D24595" s="8"/>
      <c r="E24595" s="1"/>
      <c r="F24595" s="1"/>
      <c r="G24595" s="1"/>
      <c r="H24595" s="1"/>
    </row>
    <row r="24596">
      <c r="A24596" s="1"/>
      <c r="B24596" s="1"/>
      <c r="C24596" s="1"/>
      <c r="D24596" s="8"/>
      <c r="E24596" s="1"/>
      <c r="F24596" s="1"/>
      <c r="G24596" s="1"/>
      <c r="H24596" s="1"/>
    </row>
    <row r="24597">
      <c r="A24597" s="1"/>
      <c r="B24597" s="1"/>
      <c r="C24597" s="1"/>
      <c r="D24597" s="8"/>
      <c r="E24597" s="1"/>
      <c r="F24597" s="1"/>
      <c r="G24597" s="1"/>
      <c r="H24597" s="1"/>
    </row>
    <row r="24598">
      <c r="A24598" s="1"/>
      <c r="B24598" s="1"/>
      <c r="C24598" s="1"/>
      <c r="D24598" s="8"/>
      <c r="E24598" s="1"/>
      <c r="F24598" s="1"/>
      <c r="G24598" s="1"/>
      <c r="H24598" s="1"/>
    </row>
    <row r="24599">
      <c r="A24599" s="1"/>
      <c r="B24599" s="1"/>
      <c r="C24599" s="1"/>
      <c r="D24599" s="8"/>
      <c r="E24599" s="1"/>
      <c r="F24599" s="1"/>
      <c r="G24599" s="1"/>
      <c r="H24599" s="1"/>
    </row>
    <row r="24600">
      <c r="A24600" s="1"/>
      <c r="B24600" s="1"/>
      <c r="C24600" s="1"/>
      <c r="D24600" s="8"/>
      <c r="E24600" s="1"/>
      <c r="F24600" s="1"/>
      <c r="G24600" s="1"/>
      <c r="H24600" s="1"/>
    </row>
    <row r="24601">
      <c r="A24601" s="1"/>
      <c r="B24601" s="1"/>
      <c r="C24601" s="1"/>
      <c r="D24601" s="8"/>
      <c r="E24601" s="1"/>
      <c r="F24601" s="1"/>
      <c r="G24601" s="1"/>
      <c r="H24601" s="1"/>
    </row>
    <row r="24602">
      <c r="A24602" s="1"/>
      <c r="B24602" s="1"/>
      <c r="C24602" s="1"/>
      <c r="D24602" s="8"/>
      <c r="E24602" s="1"/>
      <c r="F24602" s="1"/>
      <c r="G24602" s="1"/>
      <c r="H24602" s="1"/>
    </row>
    <row r="24603">
      <c r="A24603" s="1"/>
      <c r="B24603" s="1"/>
      <c r="C24603" s="1"/>
      <c r="D24603" s="8"/>
      <c r="E24603" s="1"/>
      <c r="F24603" s="1"/>
      <c r="G24603" s="1"/>
      <c r="H24603" s="1"/>
    </row>
    <row r="24604">
      <c r="A24604" s="1"/>
      <c r="B24604" s="1"/>
      <c r="C24604" s="1"/>
      <c r="D24604" s="8"/>
      <c r="E24604" s="1"/>
      <c r="F24604" s="1"/>
      <c r="G24604" s="1"/>
      <c r="H24604" s="1"/>
    </row>
    <row r="24605">
      <c r="A24605" s="1"/>
      <c r="B24605" s="1"/>
      <c r="C24605" s="1"/>
      <c r="D24605" s="8"/>
      <c r="E24605" s="1"/>
      <c r="F24605" s="1"/>
      <c r="G24605" s="1"/>
      <c r="H24605" s="1"/>
    </row>
    <row r="24606">
      <c r="A24606" s="1"/>
      <c r="B24606" s="1"/>
      <c r="C24606" s="1"/>
      <c r="D24606" s="8"/>
      <c r="E24606" s="1"/>
      <c r="F24606" s="1"/>
      <c r="G24606" s="1"/>
      <c r="H24606" s="1"/>
    </row>
    <row r="24607">
      <c r="A24607" s="1"/>
      <c r="B24607" s="1"/>
      <c r="C24607" s="1"/>
      <c r="D24607" s="8"/>
      <c r="E24607" s="1"/>
      <c r="F24607" s="1"/>
      <c r="G24607" s="1"/>
      <c r="H24607" s="1"/>
    </row>
    <row r="24608">
      <c r="A24608" s="1"/>
      <c r="B24608" s="1"/>
      <c r="C24608" s="1"/>
      <c r="D24608" s="8"/>
      <c r="E24608" s="1"/>
      <c r="F24608" s="1"/>
      <c r="G24608" s="1"/>
      <c r="H24608" s="1"/>
    </row>
    <row r="24609">
      <c r="A24609" s="1"/>
      <c r="B24609" s="1"/>
      <c r="C24609" s="1"/>
      <c r="D24609" s="8"/>
      <c r="E24609" s="1"/>
      <c r="F24609" s="1"/>
      <c r="G24609" s="1"/>
      <c r="H24609" s="1"/>
    </row>
    <row r="24610">
      <c r="A24610" s="1"/>
      <c r="B24610" s="1"/>
      <c r="C24610" s="1"/>
      <c r="D24610" s="8"/>
      <c r="E24610" s="1"/>
      <c r="F24610" s="1"/>
      <c r="G24610" s="1"/>
      <c r="H24610" s="1"/>
    </row>
    <row r="24611">
      <c r="A24611" s="1"/>
      <c r="B24611" s="1"/>
      <c r="C24611" s="1"/>
      <c r="D24611" s="8"/>
      <c r="E24611" s="1"/>
      <c r="F24611" s="1"/>
      <c r="G24611" s="1"/>
      <c r="H24611" s="1"/>
    </row>
    <row r="24612">
      <c r="A24612" s="1"/>
      <c r="B24612" s="1"/>
      <c r="C24612" s="1"/>
      <c r="D24612" s="8"/>
      <c r="E24612" s="1"/>
      <c r="F24612" s="1"/>
      <c r="G24612" s="1"/>
      <c r="H24612" s="1"/>
    </row>
    <row r="24613">
      <c r="A24613" s="1"/>
      <c r="B24613" s="1"/>
      <c r="C24613" s="1"/>
      <c r="D24613" s="8"/>
      <c r="E24613" s="1"/>
      <c r="F24613" s="1"/>
      <c r="G24613" s="1"/>
      <c r="H24613" s="1"/>
    </row>
    <row r="24614">
      <c r="A24614" s="1"/>
      <c r="B24614" s="1"/>
      <c r="C24614" s="1"/>
      <c r="D24614" s="8"/>
      <c r="E24614" s="1"/>
      <c r="F24614" s="1"/>
      <c r="G24614" s="1"/>
      <c r="H24614" s="1"/>
    </row>
    <row r="24615">
      <c r="A24615" s="1"/>
      <c r="B24615" s="1"/>
      <c r="C24615" s="1"/>
      <c r="D24615" s="8"/>
      <c r="E24615" s="1"/>
      <c r="F24615" s="1"/>
      <c r="G24615" s="1"/>
      <c r="H24615" s="1"/>
    </row>
    <row r="24616">
      <c r="A24616" s="1"/>
      <c r="B24616" s="1"/>
      <c r="C24616" s="1"/>
      <c r="D24616" s="8"/>
      <c r="E24616" s="1"/>
      <c r="F24616" s="1"/>
      <c r="G24616" s="1"/>
      <c r="H24616" s="1"/>
    </row>
    <row r="24617">
      <c r="A24617" s="1"/>
      <c r="B24617" s="1"/>
      <c r="C24617" s="1"/>
      <c r="D24617" s="8"/>
      <c r="E24617" s="1"/>
      <c r="F24617" s="1"/>
      <c r="G24617" s="1"/>
      <c r="H24617" s="1"/>
    </row>
    <row r="24618">
      <c r="A24618" s="1"/>
      <c r="B24618" s="1"/>
      <c r="C24618" s="1"/>
      <c r="D24618" s="8"/>
      <c r="E24618" s="1"/>
      <c r="F24618" s="1"/>
      <c r="G24618" s="1"/>
      <c r="H24618" s="1"/>
    </row>
    <row r="24619">
      <c r="A24619" s="1"/>
      <c r="B24619" s="1"/>
      <c r="C24619" s="1"/>
      <c r="D24619" s="8"/>
      <c r="E24619" s="1"/>
      <c r="F24619" s="1"/>
      <c r="G24619" s="1"/>
      <c r="H24619" s="1"/>
    </row>
    <row r="24620">
      <c r="A24620" s="1"/>
      <c r="B24620" s="1"/>
      <c r="C24620" s="1"/>
      <c r="D24620" s="8"/>
      <c r="E24620" s="1"/>
      <c r="F24620" s="1"/>
      <c r="G24620" s="1"/>
      <c r="H24620" s="1"/>
    </row>
    <row r="24621">
      <c r="A24621" s="1"/>
      <c r="B24621" s="1"/>
      <c r="C24621" s="1"/>
      <c r="D24621" s="8"/>
      <c r="E24621" s="1"/>
      <c r="F24621" s="1"/>
      <c r="G24621" s="1"/>
      <c r="H24621" s="1"/>
    </row>
    <row r="24622">
      <c r="A24622" s="1"/>
      <c r="B24622" s="1"/>
      <c r="C24622" s="1"/>
      <c r="D24622" s="8"/>
      <c r="E24622" s="1"/>
      <c r="F24622" s="1"/>
      <c r="G24622" s="1"/>
      <c r="H24622" s="1"/>
    </row>
    <row r="24623">
      <c r="A24623" s="1"/>
      <c r="B24623" s="1"/>
      <c r="C24623" s="1"/>
      <c r="D24623" s="8"/>
      <c r="E24623" s="1"/>
      <c r="F24623" s="1"/>
      <c r="G24623" s="1"/>
      <c r="H24623" s="1"/>
    </row>
    <row r="24624">
      <c r="A24624" s="1"/>
      <c r="B24624" s="1"/>
      <c r="C24624" s="1"/>
      <c r="D24624" s="8"/>
      <c r="E24624" s="1"/>
      <c r="F24624" s="1"/>
      <c r="G24624" s="1"/>
      <c r="H24624" s="1"/>
    </row>
    <row r="24625">
      <c r="A24625" s="1"/>
      <c r="B24625" s="1"/>
      <c r="C24625" s="1"/>
      <c r="D24625" s="8"/>
      <c r="E24625" s="1"/>
      <c r="F24625" s="1"/>
      <c r="G24625" s="1"/>
      <c r="H24625" s="1"/>
    </row>
    <row r="24626">
      <c r="A24626" s="1"/>
      <c r="B24626" s="1"/>
      <c r="C24626" s="1"/>
      <c r="D24626" s="8"/>
      <c r="E24626" s="1"/>
      <c r="F24626" s="1"/>
      <c r="G24626" s="1"/>
      <c r="H24626" s="1"/>
    </row>
    <row r="24627">
      <c r="A24627" s="1"/>
      <c r="B24627" s="1"/>
      <c r="C24627" s="1"/>
      <c r="D24627" s="8"/>
      <c r="E24627" s="1"/>
      <c r="F24627" s="1"/>
      <c r="G24627" s="1"/>
      <c r="H24627" s="1"/>
    </row>
    <row r="24628">
      <c r="A24628" s="1"/>
      <c r="B24628" s="1"/>
      <c r="C24628" s="1"/>
      <c r="D24628" s="8"/>
      <c r="E24628" s="1"/>
      <c r="F24628" s="1"/>
      <c r="G24628" s="1"/>
      <c r="H24628" s="1"/>
    </row>
    <row r="24629">
      <c r="A24629" s="1"/>
      <c r="B24629" s="1"/>
      <c r="C24629" s="1"/>
      <c r="D24629" s="8"/>
      <c r="E24629" s="1"/>
      <c r="F24629" s="1"/>
      <c r="G24629" s="1"/>
      <c r="H24629" s="1"/>
    </row>
    <row r="24630">
      <c r="A24630" s="1"/>
      <c r="B24630" s="1"/>
      <c r="C24630" s="1"/>
      <c r="D24630" s="8"/>
      <c r="E24630" s="1"/>
      <c r="F24630" s="1"/>
      <c r="G24630" s="1"/>
      <c r="H24630" s="1"/>
    </row>
    <row r="24631">
      <c r="A24631" s="1"/>
      <c r="B24631" s="1"/>
      <c r="C24631" s="1"/>
      <c r="D24631" s="8"/>
      <c r="E24631" s="1"/>
      <c r="F24631" s="1"/>
      <c r="G24631" s="1"/>
      <c r="H24631" s="1"/>
    </row>
    <row r="24632">
      <c r="A24632" s="1"/>
      <c r="B24632" s="1"/>
      <c r="C24632" s="1"/>
      <c r="D24632" s="8"/>
      <c r="E24632" s="1"/>
      <c r="F24632" s="1"/>
      <c r="G24632" s="1"/>
      <c r="H24632" s="1"/>
    </row>
    <row r="24633">
      <c r="A24633" s="1"/>
      <c r="B24633" s="1"/>
      <c r="C24633" s="1"/>
      <c r="D24633" s="8"/>
      <c r="E24633" s="1"/>
      <c r="F24633" s="1"/>
      <c r="G24633" s="1"/>
      <c r="H24633" s="1"/>
    </row>
    <row r="24634">
      <c r="A24634" s="1"/>
      <c r="B24634" s="1"/>
      <c r="C24634" s="1"/>
      <c r="D24634" s="8"/>
      <c r="E24634" s="1"/>
      <c r="F24634" s="1"/>
      <c r="G24634" s="1"/>
      <c r="H24634" s="1"/>
    </row>
    <row r="24635">
      <c r="A24635" s="1"/>
      <c r="B24635" s="1"/>
      <c r="C24635" s="1"/>
      <c r="D24635" s="8"/>
      <c r="E24635" s="1"/>
      <c r="F24635" s="1"/>
      <c r="G24635" s="1"/>
      <c r="H24635" s="1"/>
    </row>
    <row r="24636">
      <c r="A24636" s="1"/>
      <c r="B24636" s="1"/>
      <c r="C24636" s="1"/>
      <c r="D24636" s="8"/>
      <c r="E24636" s="1"/>
      <c r="F24636" s="1"/>
      <c r="G24636" s="1"/>
      <c r="H24636" s="1"/>
    </row>
    <row r="24637">
      <c r="A24637" s="1"/>
      <c r="B24637" s="1"/>
      <c r="C24637" s="1"/>
      <c r="D24637" s="8"/>
      <c r="E24637" s="1"/>
      <c r="F24637" s="1"/>
      <c r="G24637" s="1"/>
      <c r="H24637" s="1"/>
    </row>
    <row r="24638">
      <c r="A24638" s="1"/>
      <c r="B24638" s="1"/>
      <c r="C24638" s="1"/>
      <c r="D24638" s="8"/>
      <c r="E24638" s="1"/>
      <c r="F24638" s="1"/>
      <c r="G24638" s="1"/>
      <c r="H24638" s="1"/>
    </row>
    <row r="24639">
      <c r="A24639" s="1"/>
      <c r="B24639" s="1"/>
      <c r="C24639" s="1"/>
      <c r="D24639" s="8"/>
      <c r="E24639" s="1"/>
      <c r="F24639" s="1"/>
      <c r="G24639" s="1"/>
      <c r="H24639" s="1"/>
    </row>
    <row r="24640">
      <c r="A24640" s="1"/>
      <c r="B24640" s="1"/>
      <c r="C24640" s="1"/>
      <c r="D24640" s="8"/>
      <c r="E24640" s="1"/>
      <c r="F24640" s="1"/>
      <c r="G24640" s="1"/>
      <c r="H24640" s="1"/>
    </row>
    <row r="24641">
      <c r="A24641" s="1"/>
      <c r="B24641" s="1"/>
      <c r="C24641" s="1"/>
      <c r="D24641" s="8"/>
      <c r="E24641" s="1"/>
      <c r="F24641" s="1"/>
      <c r="G24641" s="1"/>
      <c r="H24641" s="1"/>
    </row>
    <row r="24642">
      <c r="A24642" s="1"/>
      <c r="B24642" s="1"/>
      <c r="C24642" s="1"/>
      <c r="D24642" s="8"/>
      <c r="E24642" s="1"/>
      <c r="F24642" s="1"/>
      <c r="G24642" s="1"/>
      <c r="H24642" s="1"/>
    </row>
    <row r="24643">
      <c r="A24643" s="1"/>
      <c r="B24643" s="1"/>
      <c r="C24643" s="1"/>
      <c r="D24643" s="8"/>
      <c r="E24643" s="1"/>
      <c r="F24643" s="1"/>
      <c r="G24643" s="1"/>
      <c r="H24643" s="1"/>
    </row>
    <row r="24644">
      <c r="A24644" s="1"/>
      <c r="B24644" s="1"/>
      <c r="C24644" s="1"/>
      <c r="D24644" s="8"/>
      <c r="E24644" s="1"/>
      <c r="F24644" s="1"/>
      <c r="G24644" s="1"/>
      <c r="H24644" s="1"/>
    </row>
    <row r="24645">
      <c r="A24645" s="1"/>
      <c r="B24645" s="1"/>
      <c r="C24645" s="1"/>
      <c r="D24645" s="8"/>
      <c r="E24645" s="1"/>
      <c r="F24645" s="1"/>
      <c r="G24645" s="1"/>
      <c r="H24645" s="1"/>
    </row>
    <row r="24646">
      <c r="A24646" s="1"/>
      <c r="B24646" s="1"/>
      <c r="C24646" s="1"/>
      <c r="D24646" s="8"/>
      <c r="E24646" s="1"/>
      <c r="F24646" s="1"/>
      <c r="G24646" s="1"/>
      <c r="H24646" s="1"/>
    </row>
    <row r="24647">
      <c r="A24647" s="1"/>
      <c r="B24647" s="1"/>
      <c r="C24647" s="1"/>
      <c r="D24647" s="8"/>
      <c r="E24647" s="1"/>
      <c r="F24647" s="1"/>
      <c r="G24647" s="1"/>
      <c r="H24647" s="1"/>
    </row>
    <row r="24648">
      <c r="A24648" s="1"/>
      <c r="B24648" s="1"/>
      <c r="C24648" s="1"/>
      <c r="D24648" s="8"/>
      <c r="E24648" s="1"/>
      <c r="F24648" s="1"/>
      <c r="G24648" s="1"/>
      <c r="H24648" s="1"/>
    </row>
    <row r="24649">
      <c r="A24649" s="1"/>
      <c r="B24649" s="1"/>
      <c r="C24649" s="1"/>
      <c r="D24649" s="8"/>
      <c r="E24649" s="1"/>
      <c r="F24649" s="1"/>
      <c r="G24649" s="1"/>
      <c r="H24649" s="1"/>
    </row>
    <row r="24650">
      <c r="A24650" s="1"/>
      <c r="B24650" s="1"/>
      <c r="C24650" s="1"/>
      <c r="D24650" s="8"/>
      <c r="E24650" s="1"/>
      <c r="F24650" s="1"/>
      <c r="G24650" s="1"/>
      <c r="H24650" s="1"/>
    </row>
    <row r="24651">
      <c r="A24651" s="1"/>
      <c r="B24651" s="1"/>
      <c r="C24651" s="1"/>
      <c r="D24651" s="8"/>
      <c r="E24651" s="1"/>
      <c r="F24651" s="1"/>
      <c r="G24651" s="1"/>
      <c r="H24651" s="1"/>
    </row>
    <row r="24652">
      <c r="A24652" s="1"/>
      <c r="B24652" s="1"/>
      <c r="C24652" s="1"/>
      <c r="D24652" s="8"/>
      <c r="E24652" s="1"/>
      <c r="F24652" s="1"/>
      <c r="G24652" s="1"/>
      <c r="H24652" s="1"/>
    </row>
    <row r="24653">
      <c r="A24653" s="1"/>
      <c r="B24653" s="1"/>
      <c r="C24653" s="1"/>
      <c r="D24653" s="8"/>
      <c r="E24653" s="1"/>
      <c r="F24653" s="1"/>
      <c r="G24653" s="1"/>
      <c r="H24653" s="1"/>
    </row>
    <row r="24654">
      <c r="A24654" s="1"/>
      <c r="B24654" s="1"/>
      <c r="C24654" s="1"/>
      <c r="D24654" s="8"/>
      <c r="E24654" s="1"/>
      <c r="F24654" s="1"/>
      <c r="G24654" s="1"/>
      <c r="H24654" s="1"/>
    </row>
    <row r="24655">
      <c r="A24655" s="1"/>
      <c r="B24655" s="1"/>
      <c r="C24655" s="1"/>
      <c r="D24655" s="8"/>
      <c r="E24655" s="1"/>
      <c r="F24655" s="1"/>
      <c r="G24655" s="1"/>
      <c r="H24655" s="1"/>
    </row>
    <row r="24656">
      <c r="A24656" s="1"/>
      <c r="B24656" s="1"/>
      <c r="C24656" s="1"/>
      <c r="D24656" s="8"/>
      <c r="E24656" s="1"/>
      <c r="F24656" s="1"/>
      <c r="G24656" s="1"/>
      <c r="H24656" s="1"/>
    </row>
    <row r="24657">
      <c r="A24657" s="1"/>
      <c r="B24657" s="1"/>
      <c r="C24657" s="1"/>
      <c r="D24657" s="8"/>
      <c r="E24657" s="1"/>
      <c r="F24657" s="1"/>
      <c r="G24657" s="1"/>
      <c r="H24657" s="1"/>
    </row>
    <row r="24658">
      <c r="A24658" s="1"/>
      <c r="B24658" s="1"/>
      <c r="C24658" s="1"/>
      <c r="D24658" s="8"/>
      <c r="E24658" s="1"/>
      <c r="F24658" s="1"/>
      <c r="G24658" s="1"/>
      <c r="H24658" s="1"/>
    </row>
    <row r="24659">
      <c r="A24659" s="1"/>
      <c r="B24659" s="1"/>
      <c r="C24659" s="1"/>
      <c r="D24659" s="8"/>
      <c r="E24659" s="1"/>
      <c r="F24659" s="1"/>
      <c r="G24659" s="1"/>
      <c r="H24659" s="1"/>
    </row>
    <row r="24660">
      <c r="A24660" s="1"/>
      <c r="B24660" s="1"/>
      <c r="C24660" s="1"/>
      <c r="D24660" s="8"/>
      <c r="E24660" s="1"/>
      <c r="F24660" s="1"/>
      <c r="G24660" s="1"/>
      <c r="H24660" s="1"/>
    </row>
    <row r="24661">
      <c r="A24661" s="1"/>
      <c r="B24661" s="1"/>
      <c r="C24661" s="1"/>
      <c r="D24661" s="8"/>
      <c r="E24661" s="1"/>
      <c r="F24661" s="1"/>
      <c r="G24661" s="1"/>
      <c r="H24661" s="1"/>
    </row>
    <row r="24662">
      <c r="A24662" s="1"/>
      <c r="B24662" s="1"/>
      <c r="C24662" s="1"/>
      <c r="D24662" s="8"/>
      <c r="E24662" s="1"/>
      <c r="F24662" s="1"/>
      <c r="G24662" s="1"/>
      <c r="H24662" s="1"/>
    </row>
    <row r="24663">
      <c r="A24663" s="1"/>
      <c r="B24663" s="1"/>
      <c r="C24663" s="1"/>
      <c r="D24663" s="8"/>
      <c r="E24663" s="1"/>
      <c r="F24663" s="1"/>
      <c r="G24663" s="1"/>
      <c r="H24663" s="1"/>
    </row>
    <row r="24664">
      <c r="A24664" s="1"/>
      <c r="B24664" s="1"/>
      <c r="C24664" s="1"/>
      <c r="D24664" s="8"/>
      <c r="E24664" s="1"/>
      <c r="F24664" s="1"/>
      <c r="G24664" s="1"/>
      <c r="H24664" s="1"/>
    </row>
    <row r="24665">
      <c r="A24665" s="1"/>
      <c r="B24665" s="1"/>
      <c r="C24665" s="1"/>
      <c r="D24665" s="8"/>
      <c r="E24665" s="1"/>
      <c r="F24665" s="1"/>
      <c r="G24665" s="1"/>
      <c r="H24665" s="1"/>
    </row>
    <row r="24666">
      <c r="A24666" s="1"/>
      <c r="B24666" s="1"/>
      <c r="C24666" s="1"/>
      <c r="D24666" s="8"/>
      <c r="E24666" s="1"/>
      <c r="F24666" s="1"/>
      <c r="G24666" s="1"/>
      <c r="H24666" s="1"/>
    </row>
    <row r="24667">
      <c r="A24667" s="1"/>
      <c r="B24667" s="1"/>
      <c r="C24667" s="1"/>
      <c r="D24667" s="8"/>
      <c r="E24667" s="1"/>
      <c r="F24667" s="1"/>
      <c r="G24667" s="1"/>
      <c r="H24667" s="1"/>
    </row>
    <row r="24668">
      <c r="A24668" s="1"/>
      <c r="B24668" s="1"/>
      <c r="C24668" s="1"/>
      <c r="D24668" s="8"/>
      <c r="E24668" s="1"/>
      <c r="F24668" s="1"/>
      <c r="G24668" s="1"/>
      <c r="H24668" s="1"/>
    </row>
    <row r="24669">
      <c r="A24669" s="1"/>
      <c r="B24669" s="1"/>
      <c r="C24669" s="1"/>
      <c r="D24669" s="8"/>
      <c r="E24669" s="1"/>
      <c r="F24669" s="1"/>
      <c r="G24669" s="1"/>
      <c r="H24669" s="1"/>
    </row>
    <row r="24670">
      <c r="A24670" s="1"/>
      <c r="B24670" s="1"/>
      <c r="C24670" s="1"/>
      <c r="D24670" s="8"/>
      <c r="E24670" s="1"/>
      <c r="F24670" s="1"/>
      <c r="G24670" s="1"/>
      <c r="H24670" s="1"/>
    </row>
    <row r="24671">
      <c r="A24671" s="1"/>
      <c r="B24671" s="1"/>
      <c r="C24671" s="1"/>
      <c r="D24671" s="8"/>
      <c r="E24671" s="1"/>
      <c r="F24671" s="1"/>
      <c r="G24671" s="1"/>
      <c r="H24671" s="1"/>
    </row>
    <row r="24672">
      <c r="A24672" s="1"/>
      <c r="B24672" s="1"/>
      <c r="C24672" s="1"/>
      <c r="D24672" s="8"/>
      <c r="E24672" s="1"/>
      <c r="F24672" s="1"/>
      <c r="G24672" s="1"/>
      <c r="H24672" s="1"/>
    </row>
    <row r="24673">
      <c r="A24673" s="1"/>
      <c r="B24673" s="1"/>
      <c r="C24673" s="1"/>
      <c r="D24673" s="8"/>
      <c r="E24673" s="1"/>
      <c r="F24673" s="1"/>
      <c r="G24673" s="1"/>
      <c r="H24673" s="1"/>
    </row>
    <row r="24674">
      <c r="A24674" s="1"/>
      <c r="B24674" s="1"/>
      <c r="C24674" s="1"/>
      <c r="D24674" s="8"/>
      <c r="E24674" s="1"/>
      <c r="F24674" s="1"/>
      <c r="G24674" s="1"/>
      <c r="H24674" s="1"/>
    </row>
    <row r="24675">
      <c r="A24675" s="1"/>
      <c r="B24675" s="1"/>
      <c r="C24675" s="1"/>
      <c r="D24675" s="8"/>
      <c r="E24675" s="1"/>
      <c r="F24675" s="1"/>
      <c r="G24675" s="1"/>
      <c r="H24675" s="1"/>
    </row>
    <row r="24676">
      <c r="A24676" s="1"/>
      <c r="B24676" s="1"/>
      <c r="C24676" s="1"/>
      <c r="D24676" s="8"/>
      <c r="E24676" s="1"/>
      <c r="F24676" s="1"/>
      <c r="G24676" s="1"/>
      <c r="H24676" s="1"/>
    </row>
    <row r="24677">
      <c r="A24677" s="1"/>
      <c r="B24677" s="1"/>
      <c r="C24677" s="1"/>
      <c r="D24677" s="8"/>
      <c r="E24677" s="1"/>
      <c r="F24677" s="1"/>
      <c r="G24677" s="1"/>
      <c r="H24677" s="1"/>
    </row>
    <row r="24678">
      <c r="A24678" s="1"/>
      <c r="B24678" s="1"/>
      <c r="C24678" s="1"/>
      <c r="D24678" s="8"/>
      <c r="E24678" s="1"/>
      <c r="F24678" s="1"/>
      <c r="G24678" s="1"/>
      <c r="H24678" s="1"/>
    </row>
    <row r="24679">
      <c r="A24679" s="1"/>
      <c r="B24679" s="1"/>
      <c r="C24679" s="1"/>
      <c r="D24679" s="8"/>
      <c r="E24679" s="1"/>
      <c r="F24679" s="1"/>
      <c r="G24679" s="1"/>
      <c r="H24679" s="1"/>
    </row>
    <row r="24680">
      <c r="A24680" s="1"/>
      <c r="B24680" s="1"/>
      <c r="C24680" s="1"/>
      <c r="D24680" s="8"/>
      <c r="E24680" s="1"/>
      <c r="F24680" s="1"/>
      <c r="G24680" s="1"/>
      <c r="H24680" s="1"/>
    </row>
    <row r="24681">
      <c r="A24681" s="1"/>
      <c r="B24681" s="1"/>
      <c r="C24681" s="1"/>
      <c r="D24681" s="8"/>
      <c r="E24681" s="1"/>
      <c r="F24681" s="1"/>
      <c r="G24681" s="1"/>
      <c r="H24681" s="1"/>
    </row>
    <row r="24682">
      <c r="A24682" s="1"/>
      <c r="B24682" s="1"/>
      <c r="C24682" s="1"/>
      <c r="D24682" s="8"/>
      <c r="E24682" s="1"/>
      <c r="F24682" s="1"/>
      <c r="G24682" s="1"/>
      <c r="H24682" s="1"/>
    </row>
    <row r="24683">
      <c r="A24683" s="1"/>
      <c r="B24683" s="1"/>
      <c r="C24683" s="1"/>
      <c r="D24683" s="8"/>
      <c r="E24683" s="1"/>
      <c r="F24683" s="1"/>
      <c r="G24683" s="1"/>
      <c r="H24683" s="1"/>
    </row>
    <row r="24684">
      <c r="A24684" s="1"/>
      <c r="B24684" s="1"/>
      <c r="C24684" s="1"/>
      <c r="D24684" s="8"/>
      <c r="E24684" s="1"/>
      <c r="F24684" s="1"/>
      <c r="G24684" s="1"/>
      <c r="H24684" s="1"/>
    </row>
    <row r="24685">
      <c r="A24685" s="1"/>
      <c r="B24685" s="1"/>
      <c r="C24685" s="1"/>
      <c r="D24685" s="8"/>
      <c r="E24685" s="1"/>
      <c r="F24685" s="1"/>
      <c r="G24685" s="1"/>
      <c r="H24685" s="1"/>
    </row>
    <row r="24686">
      <c r="A24686" s="1"/>
      <c r="B24686" s="1"/>
      <c r="C24686" s="1"/>
      <c r="D24686" s="8"/>
      <c r="E24686" s="1"/>
      <c r="F24686" s="1"/>
      <c r="G24686" s="1"/>
      <c r="H24686" s="1"/>
    </row>
    <row r="24687">
      <c r="A24687" s="1"/>
      <c r="B24687" s="1"/>
      <c r="C24687" s="1"/>
      <c r="D24687" s="8"/>
      <c r="E24687" s="1"/>
      <c r="F24687" s="1"/>
      <c r="G24687" s="1"/>
      <c r="H24687" s="1"/>
    </row>
    <row r="24688">
      <c r="A24688" s="1"/>
      <c r="B24688" s="1"/>
      <c r="C24688" s="1"/>
      <c r="D24688" s="8"/>
      <c r="E24688" s="1"/>
      <c r="F24688" s="1"/>
      <c r="G24688" s="1"/>
      <c r="H24688" s="1"/>
    </row>
    <row r="24689">
      <c r="A24689" s="1"/>
      <c r="B24689" s="1"/>
      <c r="C24689" s="1"/>
      <c r="D24689" s="8"/>
      <c r="E24689" s="1"/>
      <c r="F24689" s="1"/>
      <c r="G24689" s="1"/>
      <c r="H24689" s="1"/>
    </row>
    <row r="24690">
      <c r="A24690" s="1"/>
      <c r="B24690" s="1"/>
      <c r="C24690" s="1"/>
      <c r="D24690" s="8"/>
      <c r="E24690" s="1"/>
      <c r="F24690" s="1"/>
      <c r="G24690" s="1"/>
      <c r="H24690" s="1"/>
    </row>
    <row r="24691">
      <c r="A24691" s="1"/>
      <c r="B24691" s="1"/>
      <c r="C24691" s="1"/>
      <c r="D24691" s="8"/>
      <c r="E24691" s="1"/>
      <c r="F24691" s="1"/>
      <c r="G24691" s="1"/>
      <c r="H24691" s="1"/>
    </row>
    <row r="24692">
      <c r="A24692" s="1"/>
      <c r="B24692" s="1"/>
      <c r="C24692" s="1"/>
      <c r="D24692" s="8"/>
      <c r="E24692" s="1"/>
      <c r="F24692" s="1"/>
      <c r="G24692" s="1"/>
      <c r="H24692" s="1"/>
    </row>
    <row r="24693">
      <c r="A24693" s="1"/>
      <c r="B24693" s="1"/>
      <c r="C24693" s="1"/>
      <c r="D24693" s="8"/>
      <c r="E24693" s="1"/>
      <c r="F24693" s="1"/>
      <c r="G24693" s="1"/>
      <c r="H24693" s="1"/>
    </row>
    <row r="24694">
      <c r="A24694" s="1"/>
      <c r="B24694" s="1"/>
      <c r="C24694" s="1"/>
      <c r="D24694" s="8"/>
      <c r="E24694" s="1"/>
      <c r="F24694" s="1"/>
      <c r="G24694" s="1"/>
      <c r="H24694" s="1"/>
    </row>
    <row r="24695">
      <c r="A24695" s="1"/>
      <c r="B24695" s="1"/>
      <c r="C24695" s="1"/>
      <c r="D24695" s="8"/>
      <c r="E24695" s="1"/>
      <c r="F24695" s="1"/>
      <c r="G24695" s="1"/>
      <c r="H24695" s="1"/>
    </row>
    <row r="24696">
      <c r="A24696" s="1"/>
      <c r="B24696" s="1"/>
      <c r="C24696" s="1"/>
      <c r="D24696" s="8"/>
      <c r="E24696" s="1"/>
      <c r="F24696" s="1"/>
      <c r="G24696" s="1"/>
      <c r="H24696" s="1"/>
    </row>
    <row r="24697">
      <c r="A24697" s="1"/>
      <c r="B24697" s="1"/>
      <c r="C24697" s="1"/>
      <c r="D24697" s="8"/>
      <c r="E24697" s="1"/>
      <c r="F24697" s="1"/>
      <c r="G24697" s="1"/>
      <c r="H24697" s="1"/>
    </row>
    <row r="24698">
      <c r="A24698" s="1"/>
      <c r="B24698" s="1"/>
      <c r="C24698" s="1"/>
      <c r="D24698" s="8"/>
      <c r="E24698" s="1"/>
      <c r="F24698" s="1"/>
      <c r="G24698" s="1"/>
      <c r="H24698" s="1"/>
    </row>
    <row r="24699">
      <c r="A24699" s="1"/>
      <c r="B24699" s="1"/>
      <c r="C24699" s="1"/>
      <c r="D24699" s="8"/>
      <c r="E24699" s="1"/>
      <c r="F24699" s="1"/>
      <c r="G24699" s="1"/>
      <c r="H24699" s="1"/>
    </row>
    <row r="24700">
      <c r="A24700" s="1"/>
      <c r="B24700" s="1"/>
      <c r="C24700" s="1"/>
      <c r="D24700" s="8"/>
      <c r="E24700" s="1"/>
      <c r="F24700" s="1"/>
      <c r="G24700" s="1"/>
      <c r="H24700" s="1"/>
    </row>
    <row r="24701">
      <c r="A24701" s="1"/>
      <c r="B24701" s="1"/>
      <c r="C24701" s="1"/>
      <c r="D24701" s="8"/>
      <c r="E24701" s="1"/>
      <c r="F24701" s="1"/>
      <c r="G24701" s="1"/>
      <c r="H24701" s="1"/>
    </row>
    <row r="24702">
      <c r="A24702" s="1"/>
      <c r="B24702" s="1"/>
      <c r="C24702" s="1"/>
      <c r="D24702" s="8"/>
      <c r="E24702" s="1"/>
      <c r="F24702" s="1"/>
      <c r="G24702" s="1"/>
      <c r="H24702" s="1"/>
    </row>
    <row r="24703">
      <c r="A24703" s="1"/>
      <c r="B24703" s="1"/>
      <c r="C24703" s="1"/>
      <c r="D24703" s="8"/>
      <c r="E24703" s="1"/>
      <c r="F24703" s="1"/>
      <c r="G24703" s="1"/>
      <c r="H24703" s="1"/>
    </row>
    <row r="24704">
      <c r="A24704" s="1"/>
      <c r="B24704" s="1"/>
      <c r="C24704" s="1"/>
      <c r="D24704" s="8"/>
      <c r="E24704" s="1"/>
      <c r="F24704" s="1"/>
      <c r="G24704" s="1"/>
      <c r="H24704" s="1"/>
    </row>
    <row r="24705">
      <c r="A24705" s="1"/>
      <c r="B24705" s="1"/>
      <c r="C24705" s="1"/>
      <c r="D24705" s="8"/>
      <c r="E24705" s="1"/>
      <c r="F24705" s="1"/>
      <c r="G24705" s="1"/>
      <c r="H24705" s="1"/>
    </row>
    <row r="24706">
      <c r="A24706" s="1"/>
      <c r="B24706" s="1"/>
      <c r="C24706" s="1"/>
      <c r="D24706" s="8"/>
      <c r="E24706" s="1"/>
      <c r="F24706" s="1"/>
      <c r="G24706" s="1"/>
      <c r="H24706" s="1"/>
    </row>
    <row r="24707">
      <c r="A24707" s="1"/>
      <c r="B24707" s="1"/>
      <c r="C24707" s="1"/>
      <c r="D24707" s="8"/>
      <c r="E24707" s="1"/>
      <c r="F24707" s="1"/>
      <c r="G24707" s="1"/>
      <c r="H24707" s="1"/>
    </row>
    <row r="24708">
      <c r="A24708" s="1"/>
      <c r="B24708" s="1"/>
      <c r="C24708" s="1"/>
      <c r="D24708" s="8"/>
      <c r="E24708" s="1"/>
      <c r="F24708" s="1"/>
      <c r="G24708" s="1"/>
      <c r="H24708" s="1"/>
    </row>
    <row r="24709">
      <c r="A24709" s="1"/>
      <c r="B24709" s="1"/>
      <c r="C24709" s="1"/>
      <c r="D24709" s="8"/>
      <c r="E24709" s="1"/>
      <c r="F24709" s="1"/>
      <c r="G24709" s="1"/>
      <c r="H24709" s="1"/>
    </row>
    <row r="24710">
      <c r="A24710" s="1"/>
      <c r="B24710" s="1"/>
      <c r="C24710" s="1"/>
      <c r="D24710" s="8"/>
      <c r="E24710" s="1"/>
      <c r="F24710" s="1"/>
      <c r="G24710" s="1"/>
      <c r="H24710" s="1"/>
    </row>
    <row r="24711">
      <c r="A24711" s="1"/>
      <c r="B24711" s="1"/>
      <c r="C24711" s="1"/>
      <c r="D24711" s="8"/>
      <c r="E24711" s="1"/>
      <c r="F24711" s="1"/>
      <c r="G24711" s="1"/>
      <c r="H24711" s="1"/>
    </row>
    <row r="24712">
      <c r="A24712" s="1"/>
      <c r="B24712" s="1"/>
      <c r="C24712" s="1"/>
      <c r="D24712" s="8"/>
      <c r="E24712" s="1"/>
      <c r="F24712" s="1"/>
      <c r="G24712" s="1"/>
      <c r="H24712" s="1"/>
    </row>
    <row r="24713">
      <c r="A24713" s="1"/>
      <c r="B24713" s="1"/>
      <c r="C24713" s="1"/>
      <c r="D24713" s="8"/>
      <c r="E24713" s="1"/>
      <c r="F24713" s="1"/>
      <c r="G24713" s="1"/>
      <c r="H24713" s="1"/>
    </row>
    <row r="24714">
      <c r="A24714" s="1"/>
      <c r="B24714" s="1"/>
      <c r="C24714" s="1"/>
      <c r="D24714" s="8"/>
      <c r="E24714" s="1"/>
      <c r="F24714" s="1"/>
      <c r="G24714" s="1"/>
      <c r="H24714" s="1"/>
    </row>
    <row r="24715">
      <c r="A24715" s="1"/>
      <c r="B24715" s="1"/>
      <c r="C24715" s="1"/>
      <c r="D24715" s="8"/>
      <c r="E24715" s="1"/>
      <c r="F24715" s="1"/>
      <c r="G24715" s="1"/>
      <c r="H24715" s="1"/>
    </row>
    <row r="24716">
      <c r="A24716" s="1"/>
      <c r="B24716" s="1"/>
      <c r="C24716" s="1"/>
      <c r="D24716" s="8"/>
      <c r="E24716" s="1"/>
      <c r="F24716" s="1"/>
      <c r="G24716" s="1"/>
      <c r="H24716" s="1"/>
    </row>
    <row r="24717">
      <c r="A24717" s="1"/>
      <c r="B24717" s="1"/>
      <c r="C24717" s="1"/>
      <c r="D24717" s="8"/>
      <c r="E24717" s="1"/>
      <c r="F24717" s="1"/>
      <c r="G24717" s="1"/>
      <c r="H24717" s="1"/>
    </row>
    <row r="24718">
      <c r="A24718" s="1"/>
      <c r="B24718" s="1"/>
      <c r="C24718" s="1"/>
      <c r="D24718" s="8"/>
      <c r="E24718" s="1"/>
      <c r="F24718" s="1"/>
      <c r="G24718" s="1"/>
      <c r="H24718" s="1"/>
    </row>
    <row r="24719">
      <c r="A24719" s="1"/>
      <c r="B24719" s="1"/>
      <c r="C24719" s="1"/>
      <c r="D24719" s="8"/>
      <c r="E24719" s="1"/>
      <c r="F24719" s="1"/>
      <c r="G24719" s="1"/>
      <c r="H24719" s="1"/>
    </row>
    <row r="24720">
      <c r="A24720" s="1"/>
      <c r="B24720" s="1"/>
      <c r="C24720" s="1"/>
      <c r="D24720" s="8"/>
      <c r="E24720" s="1"/>
      <c r="F24720" s="1"/>
      <c r="G24720" s="1"/>
      <c r="H24720" s="1"/>
    </row>
    <row r="24721">
      <c r="A24721" s="1"/>
      <c r="B24721" s="1"/>
      <c r="C24721" s="1"/>
      <c r="D24721" s="8"/>
      <c r="E24721" s="1"/>
      <c r="F24721" s="1"/>
      <c r="G24721" s="1"/>
      <c r="H24721" s="1"/>
    </row>
    <row r="24722">
      <c r="A24722" s="1"/>
      <c r="B24722" s="1"/>
      <c r="C24722" s="1"/>
      <c r="D24722" s="8"/>
      <c r="E24722" s="1"/>
      <c r="F24722" s="1"/>
      <c r="G24722" s="1"/>
      <c r="H24722" s="1"/>
    </row>
    <row r="24723">
      <c r="A24723" s="1"/>
      <c r="B24723" s="1"/>
      <c r="C24723" s="1"/>
      <c r="D24723" s="8"/>
      <c r="E24723" s="1"/>
      <c r="F24723" s="1"/>
      <c r="G24723" s="1"/>
      <c r="H24723" s="1"/>
    </row>
    <row r="24724">
      <c r="A24724" s="1"/>
      <c r="B24724" s="1"/>
      <c r="C24724" s="1"/>
      <c r="D24724" s="8"/>
      <c r="E24724" s="1"/>
      <c r="F24724" s="1"/>
      <c r="G24724" s="1"/>
      <c r="H24724" s="1"/>
    </row>
    <row r="24725">
      <c r="A24725" s="1"/>
      <c r="B24725" s="1"/>
      <c r="C24725" s="1"/>
      <c r="D24725" s="8"/>
      <c r="E24725" s="1"/>
      <c r="F24725" s="1"/>
      <c r="G24725" s="1"/>
      <c r="H24725" s="1"/>
    </row>
    <row r="24726">
      <c r="A24726" s="1"/>
      <c r="B24726" s="1"/>
      <c r="C24726" s="1"/>
      <c r="D24726" s="8"/>
      <c r="E24726" s="1"/>
      <c r="F24726" s="1"/>
      <c r="G24726" s="1"/>
      <c r="H24726" s="1"/>
    </row>
    <row r="24727">
      <c r="A24727" s="1"/>
      <c r="B24727" s="1"/>
      <c r="C24727" s="1"/>
      <c r="D24727" s="8"/>
      <c r="E24727" s="1"/>
      <c r="F24727" s="1"/>
      <c r="G24727" s="1"/>
      <c r="H24727" s="1"/>
    </row>
    <row r="24728">
      <c r="A24728" s="1"/>
      <c r="B24728" s="1"/>
      <c r="C24728" s="1"/>
      <c r="D24728" s="8"/>
      <c r="E24728" s="1"/>
      <c r="F24728" s="1"/>
      <c r="G24728" s="1"/>
      <c r="H24728" s="1"/>
    </row>
    <row r="24729">
      <c r="A24729" s="1"/>
      <c r="B24729" s="1"/>
      <c r="C24729" s="1"/>
      <c r="D24729" s="8"/>
      <c r="E24729" s="1"/>
      <c r="F24729" s="1"/>
      <c r="G24729" s="1"/>
      <c r="H24729" s="1"/>
    </row>
    <row r="24730">
      <c r="A24730" s="1"/>
      <c r="B24730" s="1"/>
      <c r="C24730" s="1"/>
      <c r="D24730" s="8"/>
      <c r="E24730" s="1"/>
      <c r="F24730" s="1"/>
      <c r="G24730" s="1"/>
      <c r="H24730" s="1"/>
    </row>
    <row r="24731">
      <c r="A24731" s="1"/>
      <c r="B24731" s="1"/>
      <c r="C24731" s="1"/>
      <c r="D24731" s="8"/>
      <c r="E24731" s="1"/>
      <c r="F24731" s="1"/>
      <c r="G24731" s="1"/>
      <c r="H24731" s="1"/>
    </row>
    <row r="24732">
      <c r="A24732" s="1"/>
      <c r="B24732" s="1"/>
      <c r="C24732" s="1"/>
      <c r="D24732" s="8"/>
      <c r="E24732" s="1"/>
      <c r="F24732" s="1"/>
      <c r="G24732" s="1"/>
      <c r="H24732" s="1"/>
    </row>
    <row r="24733">
      <c r="A24733" s="1"/>
      <c r="B24733" s="1"/>
      <c r="C24733" s="1"/>
      <c r="D24733" s="8"/>
      <c r="E24733" s="1"/>
      <c r="F24733" s="1"/>
      <c r="G24733" s="1"/>
      <c r="H24733" s="1"/>
    </row>
    <row r="24734">
      <c r="A24734" s="1"/>
      <c r="B24734" s="1"/>
      <c r="C24734" s="1"/>
      <c r="D24734" s="8"/>
      <c r="E24734" s="1"/>
      <c r="F24734" s="1"/>
      <c r="G24734" s="1"/>
      <c r="H24734" s="1"/>
    </row>
    <row r="24735">
      <c r="A24735" s="1"/>
      <c r="B24735" s="1"/>
      <c r="C24735" s="1"/>
      <c r="D24735" s="8"/>
      <c r="E24735" s="1"/>
      <c r="F24735" s="1"/>
      <c r="G24735" s="1"/>
      <c r="H24735" s="1"/>
    </row>
    <row r="24736">
      <c r="A24736" s="1"/>
      <c r="B24736" s="1"/>
      <c r="C24736" s="1"/>
      <c r="D24736" s="8"/>
      <c r="E24736" s="1"/>
      <c r="F24736" s="1"/>
      <c r="G24736" s="1"/>
      <c r="H24736" s="1"/>
    </row>
    <row r="24737">
      <c r="A24737" s="1"/>
      <c r="B24737" s="1"/>
      <c r="C24737" s="1"/>
      <c r="D24737" s="8"/>
      <c r="E24737" s="1"/>
      <c r="F24737" s="1"/>
      <c r="G24737" s="1"/>
      <c r="H24737" s="1"/>
    </row>
    <row r="24738">
      <c r="A24738" s="1"/>
      <c r="B24738" s="1"/>
      <c r="C24738" s="1"/>
      <c r="D24738" s="8"/>
      <c r="E24738" s="1"/>
      <c r="F24738" s="1"/>
      <c r="G24738" s="1"/>
      <c r="H24738" s="1"/>
    </row>
    <row r="24739">
      <c r="A24739" s="1"/>
      <c r="B24739" s="1"/>
      <c r="C24739" s="1"/>
      <c r="D24739" s="8"/>
      <c r="E24739" s="1"/>
      <c r="F24739" s="1"/>
      <c r="G24739" s="1"/>
      <c r="H24739" s="1"/>
    </row>
    <row r="24740">
      <c r="A24740" s="1"/>
      <c r="B24740" s="1"/>
      <c r="C24740" s="1"/>
      <c r="D24740" s="8"/>
      <c r="E24740" s="1"/>
      <c r="F24740" s="1"/>
      <c r="G24740" s="1"/>
      <c r="H24740" s="1"/>
    </row>
    <row r="24741">
      <c r="A24741" s="1"/>
      <c r="B24741" s="1"/>
      <c r="C24741" s="1"/>
      <c r="D24741" s="8"/>
      <c r="E24741" s="1"/>
      <c r="F24741" s="1"/>
      <c r="G24741" s="1"/>
      <c r="H24741" s="1"/>
    </row>
    <row r="24742">
      <c r="A24742" s="1"/>
      <c r="B24742" s="1"/>
      <c r="C24742" s="1"/>
      <c r="D24742" s="8"/>
      <c r="E24742" s="1"/>
      <c r="F24742" s="1"/>
      <c r="G24742" s="1"/>
      <c r="H24742" s="1"/>
    </row>
    <row r="24743">
      <c r="A24743" s="1"/>
      <c r="B24743" s="1"/>
      <c r="C24743" s="1"/>
      <c r="D24743" s="8"/>
      <c r="E24743" s="1"/>
      <c r="F24743" s="1"/>
      <c r="G24743" s="1"/>
      <c r="H24743" s="1"/>
    </row>
    <row r="24744">
      <c r="A24744" s="1"/>
      <c r="B24744" s="1"/>
      <c r="C24744" s="1"/>
      <c r="D24744" s="8"/>
      <c r="E24744" s="1"/>
      <c r="F24744" s="1"/>
      <c r="G24744" s="1"/>
      <c r="H24744" s="1"/>
    </row>
    <row r="24745">
      <c r="A24745" s="1"/>
      <c r="B24745" s="1"/>
      <c r="C24745" s="1"/>
      <c r="D24745" s="8"/>
      <c r="E24745" s="1"/>
      <c r="F24745" s="1"/>
      <c r="G24745" s="1"/>
      <c r="H24745" s="1"/>
    </row>
    <row r="24746">
      <c r="A24746" s="1"/>
      <c r="B24746" s="1"/>
      <c r="C24746" s="1"/>
      <c r="D24746" s="8"/>
      <c r="E24746" s="1"/>
      <c r="F24746" s="1"/>
      <c r="G24746" s="1"/>
      <c r="H24746" s="1"/>
    </row>
    <row r="24747">
      <c r="A24747" s="1"/>
      <c r="B24747" s="1"/>
      <c r="C24747" s="1"/>
      <c r="D24747" s="8"/>
      <c r="E24747" s="1"/>
      <c r="F24747" s="1"/>
      <c r="G24747" s="1"/>
      <c r="H24747" s="1"/>
    </row>
    <row r="24748">
      <c r="A24748" s="1"/>
      <c r="B24748" s="1"/>
      <c r="C24748" s="1"/>
      <c r="D24748" s="8"/>
      <c r="E24748" s="1"/>
      <c r="F24748" s="1"/>
      <c r="G24748" s="1"/>
      <c r="H24748" s="1"/>
    </row>
    <row r="24749">
      <c r="A24749" s="1"/>
      <c r="B24749" s="1"/>
      <c r="C24749" s="1"/>
      <c r="D24749" s="8"/>
      <c r="E24749" s="1"/>
      <c r="F24749" s="1"/>
      <c r="G24749" s="1"/>
      <c r="H24749" s="1"/>
    </row>
    <row r="24750">
      <c r="A24750" s="1"/>
      <c r="B24750" s="1"/>
      <c r="C24750" s="1"/>
      <c r="D24750" s="8"/>
      <c r="E24750" s="1"/>
      <c r="F24750" s="1"/>
      <c r="G24750" s="1"/>
      <c r="H24750" s="1"/>
    </row>
    <row r="24751">
      <c r="A24751" s="1"/>
      <c r="B24751" s="1"/>
      <c r="C24751" s="1"/>
      <c r="D24751" s="8"/>
      <c r="E24751" s="1"/>
      <c r="F24751" s="1"/>
      <c r="G24751" s="1"/>
      <c r="H24751" s="1"/>
    </row>
    <row r="24752">
      <c r="A24752" s="1"/>
      <c r="B24752" s="1"/>
      <c r="C24752" s="1"/>
      <c r="D24752" s="8"/>
      <c r="E24752" s="1"/>
      <c r="F24752" s="1"/>
      <c r="G24752" s="1"/>
      <c r="H24752" s="1"/>
    </row>
    <row r="24753">
      <c r="A24753" s="1"/>
      <c r="B24753" s="1"/>
      <c r="C24753" s="1"/>
      <c r="D24753" s="8"/>
      <c r="E24753" s="1"/>
      <c r="F24753" s="1"/>
      <c r="G24753" s="1"/>
      <c r="H24753" s="1"/>
    </row>
    <row r="24754">
      <c r="A24754" s="1"/>
      <c r="B24754" s="1"/>
      <c r="C24754" s="1"/>
      <c r="D24754" s="8"/>
      <c r="E24754" s="1"/>
      <c r="F24754" s="1"/>
      <c r="G24754" s="1"/>
      <c r="H24754" s="1"/>
    </row>
    <row r="24755">
      <c r="A24755" s="1"/>
      <c r="B24755" s="1"/>
      <c r="C24755" s="1"/>
      <c r="D24755" s="8"/>
      <c r="E24755" s="1"/>
      <c r="F24755" s="1"/>
      <c r="G24755" s="1"/>
      <c r="H24755" s="1"/>
    </row>
    <row r="24756">
      <c r="A24756" s="1"/>
      <c r="B24756" s="1"/>
      <c r="C24756" s="1"/>
      <c r="D24756" s="8"/>
      <c r="E24756" s="1"/>
      <c r="F24756" s="1"/>
      <c r="G24756" s="1"/>
      <c r="H24756" s="1"/>
    </row>
    <row r="24757">
      <c r="A24757" s="1"/>
      <c r="B24757" s="1"/>
      <c r="C24757" s="1"/>
      <c r="D24757" s="8"/>
      <c r="E24757" s="1"/>
      <c r="F24757" s="1"/>
      <c r="G24757" s="1"/>
      <c r="H24757" s="1"/>
    </row>
    <row r="24758">
      <c r="A24758" s="1"/>
      <c r="B24758" s="1"/>
      <c r="C24758" s="1"/>
      <c r="D24758" s="8"/>
      <c r="E24758" s="1"/>
      <c r="F24758" s="1"/>
      <c r="G24758" s="1"/>
      <c r="H24758" s="1"/>
    </row>
    <row r="24759">
      <c r="A24759" s="1"/>
      <c r="B24759" s="1"/>
      <c r="C24759" s="1"/>
      <c r="D24759" s="8"/>
      <c r="E24759" s="1"/>
      <c r="F24759" s="1"/>
      <c r="G24759" s="1"/>
      <c r="H24759" s="1"/>
    </row>
    <row r="24760">
      <c r="A24760" s="1"/>
      <c r="B24760" s="1"/>
      <c r="C24760" s="1"/>
      <c r="D24760" s="8"/>
      <c r="E24760" s="1"/>
      <c r="F24760" s="1"/>
      <c r="G24760" s="1"/>
      <c r="H24760" s="1"/>
    </row>
    <row r="24761">
      <c r="A24761" s="1"/>
      <c r="B24761" s="1"/>
      <c r="C24761" s="1"/>
      <c r="D24761" s="8"/>
      <c r="E24761" s="1"/>
      <c r="F24761" s="1"/>
      <c r="G24761" s="1"/>
      <c r="H24761" s="1"/>
    </row>
    <row r="24762">
      <c r="A24762" s="1"/>
      <c r="B24762" s="1"/>
      <c r="C24762" s="1"/>
      <c r="D24762" s="8"/>
      <c r="E24762" s="1"/>
      <c r="F24762" s="1"/>
      <c r="G24762" s="1"/>
      <c r="H24762" s="1"/>
    </row>
    <row r="24763">
      <c r="A24763" s="1"/>
      <c r="B24763" s="1"/>
      <c r="C24763" s="1"/>
      <c r="D24763" s="8"/>
      <c r="E24763" s="1"/>
      <c r="F24763" s="1"/>
      <c r="G24763" s="1"/>
      <c r="H24763" s="1"/>
    </row>
    <row r="24764">
      <c r="A24764" s="1"/>
      <c r="B24764" s="1"/>
      <c r="C24764" s="1"/>
      <c r="D24764" s="8"/>
      <c r="E24764" s="1"/>
      <c r="F24764" s="1"/>
      <c r="G24764" s="1"/>
      <c r="H24764" s="1"/>
    </row>
    <row r="24765">
      <c r="A24765" s="1"/>
      <c r="B24765" s="1"/>
      <c r="C24765" s="1"/>
      <c r="D24765" s="8"/>
      <c r="E24765" s="1"/>
      <c r="F24765" s="1"/>
      <c r="G24765" s="1"/>
      <c r="H24765" s="1"/>
    </row>
    <row r="24766">
      <c r="A24766" s="1"/>
      <c r="B24766" s="1"/>
      <c r="C24766" s="1"/>
      <c r="D24766" s="8"/>
      <c r="E24766" s="1"/>
      <c r="F24766" s="1"/>
      <c r="G24766" s="1"/>
      <c r="H24766" s="1"/>
    </row>
    <row r="24767">
      <c r="A24767" s="1"/>
      <c r="B24767" s="1"/>
      <c r="C24767" s="1"/>
      <c r="D24767" s="8"/>
      <c r="E24767" s="1"/>
      <c r="F24767" s="1"/>
      <c r="G24767" s="1"/>
      <c r="H24767" s="1"/>
    </row>
    <row r="24768">
      <c r="A24768" s="1"/>
      <c r="B24768" s="1"/>
      <c r="C24768" s="1"/>
      <c r="D24768" s="8"/>
      <c r="E24768" s="1"/>
      <c r="F24768" s="1"/>
      <c r="G24768" s="1"/>
      <c r="H24768" s="1"/>
    </row>
    <row r="24769">
      <c r="A24769" s="1"/>
      <c r="B24769" s="1"/>
      <c r="C24769" s="1"/>
      <c r="D24769" s="8"/>
      <c r="E24769" s="1"/>
      <c r="F24769" s="1"/>
      <c r="G24769" s="1"/>
      <c r="H24769" s="1"/>
    </row>
    <row r="24770">
      <c r="A24770" s="1"/>
      <c r="B24770" s="1"/>
      <c r="C24770" s="1"/>
      <c r="D24770" s="8"/>
      <c r="E24770" s="1"/>
      <c r="F24770" s="1"/>
      <c r="G24770" s="1"/>
      <c r="H24770" s="1"/>
    </row>
    <row r="24771">
      <c r="A24771" s="1"/>
      <c r="B24771" s="1"/>
      <c r="C24771" s="1"/>
      <c r="D24771" s="8"/>
      <c r="E24771" s="1"/>
      <c r="F24771" s="1"/>
      <c r="G24771" s="1"/>
      <c r="H24771" s="1"/>
    </row>
    <row r="24772">
      <c r="A24772" s="1"/>
      <c r="B24772" s="1"/>
      <c r="C24772" s="1"/>
      <c r="D24772" s="8"/>
      <c r="E24772" s="1"/>
      <c r="F24772" s="1"/>
      <c r="G24772" s="1"/>
      <c r="H24772" s="1"/>
    </row>
    <row r="24773">
      <c r="A24773" s="1"/>
      <c r="B24773" s="1"/>
      <c r="C24773" s="1"/>
      <c r="D24773" s="8"/>
      <c r="E24773" s="1"/>
      <c r="F24773" s="1"/>
      <c r="G24773" s="1"/>
      <c r="H24773" s="1"/>
    </row>
    <row r="24774">
      <c r="A24774" s="1"/>
      <c r="B24774" s="1"/>
      <c r="C24774" s="1"/>
      <c r="D24774" s="8"/>
      <c r="E24774" s="1"/>
      <c r="F24774" s="1"/>
      <c r="G24774" s="1"/>
      <c r="H24774" s="1"/>
    </row>
    <row r="24775">
      <c r="A24775" s="1"/>
      <c r="B24775" s="1"/>
      <c r="C24775" s="1"/>
      <c r="D24775" s="8"/>
      <c r="E24775" s="1"/>
      <c r="F24775" s="1"/>
      <c r="G24775" s="1"/>
      <c r="H24775" s="1"/>
    </row>
    <row r="24776">
      <c r="A24776" s="1"/>
      <c r="B24776" s="1"/>
      <c r="C24776" s="1"/>
      <c r="D24776" s="8"/>
      <c r="E24776" s="1"/>
      <c r="F24776" s="1"/>
      <c r="G24776" s="1"/>
      <c r="H24776" s="1"/>
    </row>
    <row r="24777">
      <c r="A24777" s="1"/>
      <c r="B24777" s="1"/>
      <c r="C24777" s="1"/>
      <c r="D24777" s="8"/>
      <c r="E24777" s="1"/>
      <c r="F24777" s="1"/>
      <c r="G24777" s="1"/>
      <c r="H24777" s="1"/>
    </row>
    <row r="24778">
      <c r="A24778" s="1"/>
      <c r="B24778" s="1"/>
      <c r="C24778" s="1"/>
      <c r="D24778" s="8"/>
      <c r="E24778" s="1"/>
      <c r="F24778" s="1"/>
      <c r="G24778" s="1"/>
      <c r="H24778" s="1"/>
    </row>
    <row r="24779">
      <c r="A24779" s="1"/>
      <c r="B24779" s="1"/>
      <c r="C24779" s="1"/>
      <c r="D24779" s="8"/>
      <c r="E24779" s="1"/>
      <c r="F24779" s="1"/>
      <c r="G24779" s="1"/>
      <c r="H24779" s="1"/>
    </row>
    <row r="24780">
      <c r="A24780" s="1"/>
      <c r="B24780" s="1"/>
      <c r="C24780" s="1"/>
      <c r="D24780" s="8"/>
      <c r="E24780" s="1"/>
      <c r="F24780" s="1"/>
      <c r="G24780" s="1"/>
      <c r="H24780" s="1"/>
    </row>
    <row r="24781">
      <c r="A24781" s="1"/>
      <c r="B24781" s="1"/>
      <c r="C24781" s="1"/>
      <c r="D24781" s="8"/>
      <c r="E24781" s="1"/>
      <c r="F24781" s="1"/>
      <c r="G24781" s="1"/>
      <c r="H24781" s="1"/>
    </row>
    <row r="24782">
      <c r="A24782" s="1"/>
      <c r="B24782" s="1"/>
      <c r="C24782" s="1"/>
      <c r="D24782" s="8"/>
      <c r="E24782" s="1"/>
      <c r="F24782" s="1"/>
      <c r="G24782" s="1"/>
      <c r="H24782" s="1"/>
    </row>
    <row r="24783">
      <c r="A24783" s="1"/>
      <c r="B24783" s="1"/>
      <c r="C24783" s="1"/>
      <c r="D24783" s="8"/>
      <c r="E24783" s="1"/>
      <c r="F24783" s="1"/>
      <c r="G24783" s="1"/>
      <c r="H24783" s="1"/>
    </row>
    <row r="24784">
      <c r="A24784" s="1"/>
      <c r="B24784" s="1"/>
      <c r="C24784" s="1"/>
      <c r="D24784" s="8"/>
      <c r="E24784" s="1"/>
      <c r="F24784" s="1"/>
      <c r="G24784" s="1"/>
      <c r="H24784" s="1"/>
    </row>
    <row r="24785">
      <c r="A24785" s="1"/>
      <c r="B24785" s="1"/>
      <c r="C24785" s="1"/>
      <c r="D24785" s="8"/>
      <c r="E24785" s="1"/>
      <c r="F24785" s="1"/>
      <c r="G24785" s="1"/>
      <c r="H24785" s="1"/>
    </row>
    <row r="24786">
      <c r="A24786" s="1"/>
      <c r="B24786" s="1"/>
      <c r="C24786" s="1"/>
      <c r="D24786" s="8"/>
      <c r="E24786" s="1"/>
      <c r="F24786" s="1"/>
      <c r="G24786" s="1"/>
      <c r="H24786" s="1"/>
    </row>
    <row r="24787">
      <c r="A24787" s="1"/>
      <c r="B24787" s="1"/>
      <c r="C24787" s="1"/>
      <c r="D24787" s="8"/>
      <c r="E24787" s="1"/>
      <c r="F24787" s="1"/>
      <c r="G24787" s="1"/>
      <c r="H24787" s="1"/>
    </row>
    <row r="24788">
      <c r="A24788" s="1"/>
      <c r="B24788" s="1"/>
      <c r="C24788" s="1"/>
      <c r="D24788" s="8"/>
      <c r="E24788" s="1"/>
      <c r="F24788" s="1"/>
      <c r="G24788" s="1"/>
      <c r="H24788" s="1"/>
    </row>
    <row r="24789">
      <c r="A24789" s="1"/>
      <c r="B24789" s="1"/>
      <c r="C24789" s="1"/>
      <c r="D24789" s="8"/>
      <c r="E24789" s="1"/>
      <c r="F24789" s="1"/>
      <c r="G24789" s="1"/>
      <c r="H24789" s="1"/>
    </row>
    <row r="24790">
      <c r="A24790" s="1"/>
      <c r="B24790" s="1"/>
      <c r="C24790" s="1"/>
      <c r="D24790" s="8"/>
      <c r="E24790" s="1"/>
      <c r="F24790" s="1"/>
      <c r="G24790" s="1"/>
      <c r="H24790" s="1"/>
    </row>
    <row r="24791">
      <c r="A24791" s="1"/>
      <c r="B24791" s="1"/>
      <c r="C24791" s="1"/>
      <c r="D24791" s="8"/>
      <c r="E24791" s="1"/>
      <c r="F24791" s="1"/>
      <c r="G24791" s="1"/>
      <c r="H24791" s="1"/>
    </row>
    <row r="24792">
      <c r="A24792" s="1"/>
      <c r="B24792" s="1"/>
      <c r="C24792" s="1"/>
      <c r="D24792" s="8"/>
      <c r="E24792" s="1"/>
      <c r="F24792" s="1"/>
      <c r="G24792" s="1"/>
      <c r="H24792" s="1"/>
    </row>
    <row r="24793">
      <c r="A24793" s="1"/>
      <c r="B24793" s="1"/>
      <c r="C24793" s="1"/>
      <c r="D24793" s="8"/>
      <c r="E24793" s="1"/>
      <c r="F24793" s="1"/>
      <c r="G24793" s="1"/>
      <c r="H24793" s="1"/>
    </row>
    <row r="24794">
      <c r="A24794" s="1"/>
      <c r="B24794" s="1"/>
      <c r="C24794" s="1"/>
      <c r="D24794" s="8"/>
      <c r="E24794" s="1"/>
      <c r="F24794" s="1"/>
      <c r="G24794" s="1"/>
      <c r="H24794" s="1"/>
    </row>
    <row r="24795">
      <c r="A24795" s="1"/>
      <c r="B24795" s="1"/>
      <c r="C24795" s="1"/>
      <c r="D24795" s="8"/>
      <c r="E24795" s="1"/>
      <c r="F24795" s="1"/>
      <c r="G24795" s="1"/>
      <c r="H24795" s="1"/>
    </row>
    <row r="24796">
      <c r="A24796" s="1"/>
      <c r="B24796" s="1"/>
      <c r="C24796" s="1"/>
      <c r="D24796" s="8"/>
      <c r="E24796" s="1"/>
      <c r="F24796" s="1"/>
      <c r="G24796" s="1"/>
      <c r="H24796" s="1"/>
    </row>
    <row r="24797">
      <c r="A24797" s="1"/>
      <c r="B24797" s="1"/>
      <c r="C24797" s="1"/>
      <c r="D24797" s="8"/>
      <c r="E24797" s="1"/>
      <c r="F24797" s="1"/>
      <c r="G24797" s="1"/>
      <c r="H24797" s="1"/>
    </row>
    <row r="24798">
      <c r="A24798" s="1"/>
      <c r="B24798" s="1"/>
      <c r="C24798" s="1"/>
      <c r="D24798" s="8"/>
      <c r="E24798" s="1"/>
      <c r="F24798" s="1"/>
      <c r="G24798" s="1"/>
      <c r="H24798" s="1"/>
    </row>
    <row r="24799">
      <c r="A24799" s="1"/>
      <c r="B24799" s="1"/>
      <c r="C24799" s="1"/>
      <c r="D24799" s="8"/>
      <c r="E24799" s="1"/>
      <c r="F24799" s="1"/>
      <c r="G24799" s="1"/>
      <c r="H24799" s="1"/>
    </row>
    <row r="24800">
      <c r="A24800" s="1"/>
      <c r="B24800" s="1"/>
      <c r="C24800" s="1"/>
      <c r="D24800" s="8"/>
      <c r="E24800" s="1"/>
      <c r="F24800" s="1"/>
      <c r="G24800" s="1"/>
      <c r="H24800" s="1"/>
    </row>
    <row r="24801">
      <c r="A24801" s="1"/>
      <c r="B24801" s="1"/>
      <c r="C24801" s="1"/>
      <c r="D24801" s="8"/>
      <c r="E24801" s="1"/>
      <c r="F24801" s="1"/>
      <c r="G24801" s="1"/>
      <c r="H24801" s="1"/>
    </row>
    <row r="24802">
      <c r="A24802" s="1"/>
      <c r="B24802" s="1"/>
      <c r="C24802" s="1"/>
      <c r="D24802" s="8"/>
      <c r="E24802" s="1"/>
      <c r="F24802" s="1"/>
      <c r="G24802" s="1"/>
      <c r="H24802" s="1"/>
    </row>
    <row r="24803">
      <c r="A24803" s="1"/>
      <c r="B24803" s="1"/>
      <c r="C24803" s="1"/>
      <c r="D24803" s="8"/>
      <c r="E24803" s="1"/>
      <c r="F24803" s="1"/>
      <c r="G24803" s="1"/>
      <c r="H24803" s="1"/>
    </row>
    <row r="24804">
      <c r="A24804" s="1"/>
      <c r="B24804" s="1"/>
      <c r="C24804" s="1"/>
      <c r="D24804" s="8"/>
      <c r="E24804" s="1"/>
      <c r="F24804" s="1"/>
      <c r="G24804" s="1"/>
      <c r="H24804" s="1"/>
    </row>
    <row r="24805">
      <c r="A24805" s="1"/>
      <c r="B24805" s="1"/>
      <c r="C24805" s="1"/>
      <c r="D24805" s="8"/>
      <c r="E24805" s="1"/>
      <c r="F24805" s="1"/>
      <c r="G24805" s="1"/>
      <c r="H24805" s="1"/>
    </row>
    <row r="24806">
      <c r="A24806" s="1"/>
      <c r="B24806" s="1"/>
      <c r="C24806" s="1"/>
      <c r="D24806" s="8"/>
      <c r="E24806" s="1"/>
      <c r="F24806" s="1"/>
      <c r="G24806" s="1"/>
      <c r="H24806" s="1"/>
    </row>
    <row r="24807">
      <c r="A24807" s="1"/>
      <c r="B24807" s="1"/>
      <c r="C24807" s="1"/>
      <c r="D24807" s="8"/>
      <c r="E24807" s="1"/>
      <c r="F24807" s="1"/>
      <c r="G24807" s="1"/>
      <c r="H24807" s="1"/>
    </row>
    <row r="24808">
      <c r="A24808" s="1"/>
      <c r="B24808" s="1"/>
      <c r="C24808" s="1"/>
      <c r="D24808" s="8"/>
      <c r="E24808" s="1"/>
      <c r="F24808" s="1"/>
      <c r="G24808" s="1"/>
      <c r="H24808" s="1"/>
    </row>
    <row r="24809">
      <c r="A24809" s="1"/>
      <c r="B24809" s="1"/>
      <c r="C24809" s="1"/>
      <c r="D24809" s="8"/>
      <c r="E24809" s="1"/>
      <c r="F24809" s="1"/>
      <c r="G24809" s="1"/>
      <c r="H24809" s="1"/>
    </row>
    <row r="24810">
      <c r="A24810" s="1"/>
      <c r="B24810" s="1"/>
      <c r="C24810" s="1"/>
      <c r="D24810" s="8"/>
      <c r="E24810" s="1"/>
      <c r="F24810" s="1"/>
      <c r="G24810" s="1"/>
      <c r="H24810" s="1"/>
    </row>
    <row r="24811">
      <c r="A24811" s="1"/>
      <c r="B24811" s="1"/>
      <c r="C24811" s="1"/>
      <c r="D24811" s="8"/>
      <c r="E24811" s="1"/>
      <c r="F24811" s="1"/>
      <c r="G24811" s="1"/>
      <c r="H24811" s="1"/>
    </row>
    <row r="24812">
      <c r="A24812" s="1"/>
      <c r="B24812" s="1"/>
      <c r="C24812" s="1"/>
      <c r="D24812" s="8"/>
      <c r="E24812" s="1"/>
      <c r="F24812" s="1"/>
      <c r="G24812" s="1"/>
      <c r="H24812" s="1"/>
    </row>
    <row r="24813">
      <c r="A24813" s="1"/>
      <c r="B24813" s="1"/>
      <c r="C24813" s="1"/>
      <c r="D24813" s="8"/>
      <c r="E24813" s="1"/>
      <c r="F24813" s="1"/>
      <c r="G24813" s="1"/>
      <c r="H24813" s="1"/>
    </row>
    <row r="24814">
      <c r="A24814" s="1"/>
      <c r="B24814" s="1"/>
      <c r="C24814" s="1"/>
      <c r="D24814" s="8"/>
      <c r="E24814" s="1"/>
      <c r="F24814" s="1"/>
      <c r="G24814" s="1"/>
      <c r="H24814" s="1"/>
    </row>
    <row r="24815">
      <c r="A24815" s="1"/>
      <c r="B24815" s="1"/>
      <c r="C24815" s="1"/>
      <c r="D24815" s="8"/>
      <c r="E24815" s="1"/>
      <c r="F24815" s="1"/>
      <c r="G24815" s="1"/>
      <c r="H24815" s="1"/>
    </row>
    <row r="24816">
      <c r="A24816" s="1"/>
      <c r="B24816" s="1"/>
      <c r="C24816" s="1"/>
      <c r="D24816" s="8"/>
      <c r="E24816" s="1"/>
      <c r="F24816" s="1"/>
      <c r="G24816" s="1"/>
      <c r="H24816" s="1"/>
    </row>
    <row r="24817">
      <c r="A24817" s="1"/>
      <c r="B24817" s="1"/>
      <c r="C24817" s="1"/>
      <c r="D24817" s="8"/>
      <c r="E24817" s="1"/>
      <c r="F24817" s="1"/>
      <c r="G24817" s="1"/>
      <c r="H24817" s="1"/>
    </row>
    <row r="24818">
      <c r="A24818" s="1"/>
      <c r="B24818" s="1"/>
      <c r="C24818" s="1"/>
      <c r="D24818" s="8"/>
      <c r="E24818" s="1"/>
      <c r="F24818" s="1"/>
      <c r="G24818" s="1"/>
      <c r="H24818" s="1"/>
    </row>
    <row r="24819">
      <c r="A24819" s="1"/>
      <c r="B24819" s="1"/>
      <c r="C24819" s="1"/>
      <c r="D24819" s="8"/>
      <c r="E24819" s="1"/>
      <c r="F24819" s="1"/>
      <c r="G24819" s="1"/>
      <c r="H24819" s="1"/>
    </row>
    <row r="24820">
      <c r="A24820" s="1"/>
      <c r="B24820" s="1"/>
      <c r="C24820" s="1"/>
      <c r="D24820" s="8"/>
      <c r="E24820" s="1"/>
      <c r="F24820" s="1"/>
      <c r="G24820" s="1"/>
      <c r="H24820" s="1"/>
    </row>
    <row r="24821">
      <c r="A24821" s="1"/>
      <c r="B24821" s="1"/>
      <c r="C24821" s="1"/>
      <c r="D24821" s="8"/>
      <c r="E24821" s="1"/>
      <c r="F24821" s="1"/>
      <c r="G24821" s="1"/>
      <c r="H24821" s="1"/>
    </row>
    <row r="24822">
      <c r="A24822" s="1"/>
      <c r="B24822" s="1"/>
      <c r="C24822" s="1"/>
      <c r="D24822" s="8"/>
      <c r="E24822" s="1"/>
      <c r="F24822" s="1"/>
      <c r="G24822" s="1"/>
      <c r="H24822" s="1"/>
    </row>
    <row r="24823">
      <c r="A24823" s="1"/>
      <c r="B24823" s="1"/>
      <c r="C24823" s="1"/>
      <c r="D24823" s="8"/>
      <c r="E24823" s="1"/>
      <c r="F24823" s="1"/>
      <c r="G24823" s="1"/>
      <c r="H24823" s="1"/>
    </row>
    <row r="24824">
      <c r="A24824" s="1"/>
      <c r="B24824" s="1"/>
      <c r="C24824" s="1"/>
      <c r="D24824" s="8"/>
      <c r="E24824" s="1"/>
      <c r="F24824" s="1"/>
      <c r="G24824" s="1"/>
      <c r="H24824" s="1"/>
    </row>
    <row r="24825">
      <c r="A24825" s="1"/>
      <c r="B24825" s="1"/>
      <c r="C24825" s="1"/>
      <c r="D24825" s="8"/>
      <c r="E24825" s="1"/>
      <c r="F24825" s="1"/>
      <c r="G24825" s="1"/>
      <c r="H24825" s="1"/>
    </row>
    <row r="24826">
      <c r="A24826" s="1"/>
      <c r="B24826" s="1"/>
      <c r="C24826" s="1"/>
      <c r="D24826" s="8"/>
      <c r="E24826" s="1"/>
      <c r="F24826" s="1"/>
      <c r="G24826" s="1"/>
      <c r="H24826" s="1"/>
    </row>
    <row r="24827">
      <c r="A24827" s="1"/>
      <c r="B24827" s="1"/>
      <c r="C24827" s="1"/>
      <c r="D24827" s="8"/>
      <c r="E24827" s="1"/>
      <c r="F24827" s="1"/>
      <c r="G24827" s="1"/>
      <c r="H24827" s="1"/>
    </row>
    <row r="24828">
      <c r="A24828" s="1"/>
      <c r="B24828" s="1"/>
      <c r="C24828" s="1"/>
      <c r="D24828" s="8"/>
      <c r="E24828" s="1"/>
      <c r="F24828" s="1"/>
      <c r="G24828" s="1"/>
      <c r="H24828" s="1"/>
    </row>
    <row r="24829">
      <c r="A24829" s="1"/>
      <c r="B24829" s="1"/>
      <c r="C24829" s="1"/>
      <c r="D24829" s="8"/>
      <c r="E24829" s="1"/>
      <c r="F24829" s="1"/>
      <c r="G24829" s="1"/>
      <c r="H24829" s="1"/>
    </row>
    <row r="24830">
      <c r="A24830" s="1"/>
      <c r="B24830" s="1"/>
      <c r="C24830" s="1"/>
      <c r="D24830" s="8"/>
      <c r="E24830" s="1"/>
      <c r="F24830" s="1"/>
      <c r="G24830" s="1"/>
      <c r="H24830" s="1"/>
    </row>
    <row r="24831">
      <c r="A24831" s="1"/>
      <c r="B24831" s="1"/>
      <c r="C24831" s="1"/>
      <c r="D24831" s="8"/>
      <c r="E24831" s="1"/>
      <c r="F24831" s="1"/>
      <c r="G24831" s="1"/>
      <c r="H24831" s="1"/>
    </row>
    <row r="24832">
      <c r="A24832" s="1"/>
      <c r="B24832" s="1"/>
      <c r="C24832" s="1"/>
      <c r="D24832" s="8"/>
      <c r="E24832" s="1"/>
      <c r="F24832" s="1"/>
      <c r="G24832" s="1"/>
      <c r="H24832" s="1"/>
    </row>
    <row r="24833">
      <c r="A24833" s="1"/>
      <c r="B24833" s="1"/>
      <c r="C24833" s="1"/>
      <c r="D24833" s="8"/>
      <c r="E24833" s="1"/>
      <c r="F24833" s="1"/>
      <c r="G24833" s="1"/>
      <c r="H24833" s="1"/>
    </row>
    <row r="24834">
      <c r="A24834" s="1"/>
      <c r="B24834" s="1"/>
      <c r="C24834" s="1"/>
      <c r="D24834" s="8"/>
      <c r="E24834" s="1"/>
      <c r="F24834" s="1"/>
      <c r="G24834" s="1"/>
      <c r="H24834" s="1"/>
    </row>
    <row r="24835">
      <c r="A24835" s="1"/>
      <c r="B24835" s="1"/>
      <c r="C24835" s="1"/>
      <c r="D24835" s="8"/>
      <c r="E24835" s="1"/>
      <c r="F24835" s="1"/>
      <c r="G24835" s="1"/>
      <c r="H24835" s="1"/>
    </row>
    <row r="24836">
      <c r="A24836" s="1"/>
      <c r="B24836" s="1"/>
      <c r="C24836" s="1"/>
      <c r="D24836" s="8"/>
      <c r="E24836" s="1"/>
      <c r="F24836" s="1"/>
      <c r="G24836" s="1"/>
      <c r="H24836" s="1"/>
    </row>
    <row r="24837">
      <c r="A24837" s="1"/>
      <c r="B24837" s="1"/>
      <c r="C24837" s="1"/>
      <c r="D24837" s="8"/>
      <c r="E24837" s="1"/>
      <c r="F24837" s="1"/>
      <c r="G24837" s="1"/>
      <c r="H24837" s="1"/>
    </row>
    <row r="24838">
      <c r="A24838" s="1"/>
      <c r="B24838" s="1"/>
      <c r="C24838" s="1"/>
      <c r="D24838" s="8"/>
      <c r="E24838" s="1"/>
      <c r="F24838" s="1"/>
      <c r="G24838" s="1"/>
      <c r="H24838" s="1"/>
    </row>
    <row r="24839">
      <c r="A24839" s="1"/>
      <c r="B24839" s="1"/>
      <c r="C24839" s="1"/>
      <c r="D24839" s="8"/>
      <c r="E24839" s="1"/>
      <c r="F24839" s="1"/>
      <c r="G24839" s="1"/>
      <c r="H24839" s="1"/>
    </row>
    <row r="24840">
      <c r="A24840" s="1"/>
      <c r="B24840" s="1"/>
      <c r="C24840" s="1"/>
      <c r="D24840" s="8"/>
      <c r="E24840" s="1"/>
      <c r="F24840" s="1"/>
      <c r="G24840" s="1"/>
      <c r="H24840" s="1"/>
    </row>
    <row r="24841">
      <c r="A24841" s="1"/>
      <c r="B24841" s="1"/>
      <c r="C24841" s="1"/>
      <c r="D24841" s="8"/>
      <c r="E24841" s="1"/>
      <c r="F24841" s="1"/>
      <c r="G24841" s="1"/>
      <c r="H24841" s="1"/>
    </row>
    <row r="24842">
      <c r="A24842" s="1"/>
      <c r="B24842" s="1"/>
      <c r="C24842" s="1"/>
      <c r="D24842" s="8"/>
      <c r="E24842" s="1"/>
      <c r="F24842" s="1"/>
      <c r="G24842" s="1"/>
      <c r="H24842" s="1"/>
    </row>
    <row r="24843">
      <c r="A24843" s="1"/>
      <c r="B24843" s="1"/>
      <c r="C24843" s="1"/>
      <c r="D24843" s="8"/>
      <c r="E24843" s="1"/>
      <c r="F24843" s="1"/>
      <c r="G24843" s="1"/>
      <c r="H24843" s="1"/>
    </row>
    <row r="24844">
      <c r="A24844" s="1"/>
      <c r="B24844" s="1"/>
      <c r="C24844" s="1"/>
      <c r="D24844" s="8"/>
      <c r="E24844" s="1"/>
      <c r="F24844" s="1"/>
      <c r="G24844" s="1"/>
      <c r="H24844" s="1"/>
    </row>
    <row r="24845">
      <c r="A24845" s="1"/>
      <c r="B24845" s="1"/>
      <c r="C24845" s="1"/>
      <c r="D24845" s="8"/>
      <c r="E24845" s="1"/>
      <c r="F24845" s="1"/>
      <c r="G24845" s="1"/>
      <c r="H24845" s="1"/>
    </row>
    <row r="24846">
      <c r="A24846" s="1"/>
      <c r="B24846" s="1"/>
      <c r="C24846" s="1"/>
      <c r="D24846" s="8"/>
      <c r="E24846" s="1"/>
      <c r="F24846" s="1"/>
      <c r="G24846" s="1"/>
      <c r="H24846" s="1"/>
    </row>
    <row r="24847">
      <c r="A24847" s="1"/>
      <c r="B24847" s="1"/>
      <c r="C24847" s="1"/>
      <c r="D24847" s="8"/>
      <c r="E24847" s="1"/>
      <c r="F24847" s="1"/>
      <c r="G24847" s="1"/>
      <c r="H24847" s="1"/>
    </row>
    <row r="24848">
      <c r="A24848" s="1"/>
      <c r="B24848" s="1"/>
      <c r="C24848" s="1"/>
      <c r="D24848" s="8"/>
      <c r="E24848" s="1"/>
      <c r="F24848" s="1"/>
      <c r="G24848" s="1"/>
      <c r="H24848" s="1"/>
    </row>
    <row r="24849">
      <c r="A24849" s="1"/>
      <c r="B24849" s="1"/>
      <c r="C24849" s="1"/>
      <c r="D24849" s="8"/>
      <c r="E24849" s="1"/>
      <c r="F24849" s="1"/>
      <c r="G24849" s="1"/>
      <c r="H24849" s="1"/>
    </row>
    <row r="24850">
      <c r="A24850" s="1"/>
      <c r="B24850" s="1"/>
      <c r="C24850" s="1"/>
      <c r="D24850" s="8"/>
      <c r="E24850" s="1"/>
      <c r="F24850" s="1"/>
      <c r="G24850" s="1"/>
      <c r="H24850" s="1"/>
    </row>
    <row r="24851">
      <c r="A24851" s="1"/>
      <c r="B24851" s="1"/>
      <c r="C24851" s="1"/>
      <c r="D24851" s="8"/>
      <c r="E24851" s="1"/>
      <c r="F24851" s="1"/>
      <c r="G24851" s="1"/>
      <c r="H24851" s="1"/>
    </row>
    <row r="24852">
      <c r="A24852" s="1"/>
      <c r="B24852" s="1"/>
      <c r="C24852" s="1"/>
      <c r="D24852" s="8"/>
      <c r="E24852" s="1"/>
      <c r="F24852" s="1"/>
      <c r="G24852" s="1"/>
      <c r="H24852" s="1"/>
    </row>
    <row r="24853">
      <c r="A24853" s="1"/>
      <c r="B24853" s="1"/>
      <c r="C24853" s="1"/>
      <c r="D24853" s="8"/>
      <c r="E24853" s="1"/>
      <c r="F24853" s="1"/>
      <c r="G24853" s="1"/>
      <c r="H24853" s="1"/>
    </row>
    <row r="24854">
      <c r="A24854" s="1"/>
      <c r="B24854" s="1"/>
      <c r="C24854" s="1"/>
      <c r="D24854" s="8"/>
      <c r="E24854" s="1"/>
      <c r="F24854" s="1"/>
      <c r="G24854" s="1"/>
      <c r="H24854" s="1"/>
    </row>
    <row r="24855">
      <c r="A24855" s="1"/>
      <c r="B24855" s="1"/>
      <c r="C24855" s="1"/>
      <c r="D24855" s="8"/>
      <c r="E24855" s="1"/>
      <c r="F24855" s="1"/>
      <c r="G24855" s="1"/>
      <c r="H24855" s="1"/>
    </row>
    <row r="24856">
      <c r="A24856" s="1"/>
      <c r="B24856" s="1"/>
      <c r="C24856" s="1"/>
      <c r="D24856" s="8"/>
      <c r="E24856" s="1"/>
      <c r="F24856" s="1"/>
      <c r="G24856" s="1"/>
      <c r="H24856" s="1"/>
    </row>
    <row r="24857">
      <c r="A24857" s="1"/>
      <c r="B24857" s="1"/>
      <c r="C24857" s="1"/>
      <c r="D24857" s="8"/>
      <c r="E24857" s="1"/>
      <c r="F24857" s="1"/>
      <c r="G24857" s="1"/>
      <c r="H24857" s="1"/>
    </row>
    <row r="24858">
      <c r="A24858" s="1"/>
      <c r="B24858" s="1"/>
      <c r="C24858" s="1"/>
      <c r="D24858" s="8"/>
      <c r="E24858" s="1"/>
      <c r="F24858" s="1"/>
      <c r="G24858" s="1"/>
      <c r="H24858" s="1"/>
    </row>
    <row r="24859">
      <c r="A24859" s="1"/>
      <c r="B24859" s="1"/>
      <c r="C24859" s="1"/>
      <c r="D24859" s="8"/>
      <c r="E24859" s="1"/>
      <c r="F24859" s="1"/>
      <c r="G24859" s="1"/>
      <c r="H24859" s="1"/>
    </row>
    <row r="24860">
      <c r="A24860" s="1"/>
      <c r="B24860" s="1"/>
      <c r="C24860" s="1"/>
      <c r="D24860" s="8"/>
      <c r="E24860" s="1"/>
      <c r="F24860" s="1"/>
      <c r="G24860" s="1"/>
      <c r="H24860" s="1"/>
    </row>
    <row r="24861">
      <c r="A24861" s="1"/>
      <c r="B24861" s="1"/>
      <c r="C24861" s="1"/>
      <c r="D24861" s="8"/>
      <c r="E24861" s="1"/>
      <c r="F24861" s="1"/>
      <c r="G24861" s="1"/>
      <c r="H24861" s="1"/>
    </row>
    <row r="24862">
      <c r="A24862" s="1"/>
      <c r="B24862" s="1"/>
      <c r="C24862" s="1"/>
      <c r="D24862" s="8"/>
      <c r="E24862" s="1"/>
      <c r="F24862" s="1"/>
      <c r="G24862" s="1"/>
      <c r="H24862" s="1"/>
    </row>
    <row r="24863">
      <c r="A24863" s="1"/>
      <c r="B24863" s="1"/>
      <c r="C24863" s="1"/>
      <c r="D24863" s="8"/>
      <c r="E24863" s="1"/>
      <c r="F24863" s="1"/>
      <c r="G24863" s="1"/>
      <c r="H24863" s="1"/>
    </row>
    <row r="24864">
      <c r="A24864" s="1"/>
      <c r="B24864" s="1"/>
      <c r="C24864" s="1"/>
      <c r="D24864" s="8"/>
      <c r="E24864" s="1"/>
      <c r="F24864" s="1"/>
      <c r="G24864" s="1"/>
      <c r="H24864" s="1"/>
    </row>
    <row r="24865">
      <c r="A24865" s="1"/>
      <c r="B24865" s="1"/>
      <c r="C24865" s="1"/>
      <c r="D24865" s="8"/>
      <c r="E24865" s="1"/>
      <c r="F24865" s="1"/>
      <c r="G24865" s="1"/>
      <c r="H24865" s="1"/>
    </row>
    <row r="24866">
      <c r="A24866" s="1"/>
      <c r="B24866" s="1"/>
      <c r="C24866" s="1"/>
      <c r="D24866" s="8"/>
      <c r="E24866" s="1"/>
      <c r="F24866" s="1"/>
      <c r="G24866" s="1"/>
      <c r="H24866" s="1"/>
    </row>
    <row r="24867">
      <c r="A24867" s="1"/>
      <c r="B24867" s="1"/>
      <c r="C24867" s="1"/>
      <c r="D24867" s="8"/>
      <c r="E24867" s="1"/>
      <c r="F24867" s="1"/>
      <c r="G24867" s="1"/>
      <c r="H24867" s="1"/>
    </row>
    <row r="24868">
      <c r="A24868" s="1"/>
      <c r="B24868" s="1"/>
      <c r="C24868" s="1"/>
      <c r="D24868" s="8"/>
      <c r="E24868" s="1"/>
      <c r="F24868" s="1"/>
      <c r="G24868" s="1"/>
      <c r="H24868" s="1"/>
    </row>
    <row r="24869">
      <c r="A24869" s="1"/>
      <c r="B24869" s="1"/>
      <c r="C24869" s="1"/>
      <c r="D24869" s="8"/>
      <c r="E24869" s="1"/>
      <c r="F24869" s="1"/>
      <c r="G24869" s="1"/>
      <c r="H24869" s="1"/>
    </row>
    <row r="24870">
      <c r="A24870" s="1"/>
      <c r="B24870" s="1"/>
      <c r="C24870" s="1"/>
      <c r="D24870" s="8"/>
      <c r="E24870" s="1"/>
      <c r="F24870" s="1"/>
      <c r="G24870" s="1"/>
      <c r="H24870" s="1"/>
    </row>
    <row r="24871">
      <c r="A24871" s="1"/>
      <c r="B24871" s="1"/>
      <c r="C24871" s="1"/>
      <c r="D24871" s="8"/>
      <c r="E24871" s="1"/>
      <c r="F24871" s="1"/>
      <c r="G24871" s="1"/>
      <c r="H24871" s="1"/>
    </row>
    <row r="24872">
      <c r="A24872" s="1"/>
      <c r="B24872" s="1"/>
      <c r="C24872" s="1"/>
      <c r="D24872" s="8"/>
      <c r="E24872" s="1"/>
      <c r="F24872" s="1"/>
      <c r="G24872" s="1"/>
      <c r="H24872" s="1"/>
    </row>
    <row r="24873">
      <c r="A24873" s="1"/>
      <c r="B24873" s="1"/>
      <c r="C24873" s="1"/>
      <c r="D24873" s="8"/>
      <c r="E24873" s="1"/>
      <c r="F24873" s="1"/>
      <c r="G24873" s="1"/>
      <c r="H24873" s="1"/>
    </row>
    <row r="24874">
      <c r="A24874" s="1"/>
      <c r="B24874" s="1"/>
      <c r="C24874" s="1"/>
      <c r="D24874" s="8"/>
      <c r="E24874" s="1"/>
      <c r="F24874" s="1"/>
      <c r="G24874" s="1"/>
      <c r="H24874" s="1"/>
    </row>
    <row r="24875">
      <c r="A24875" s="1"/>
      <c r="B24875" s="1"/>
      <c r="C24875" s="1"/>
      <c r="D24875" s="8"/>
      <c r="E24875" s="1"/>
      <c r="F24875" s="1"/>
      <c r="G24875" s="1"/>
      <c r="H24875" s="1"/>
    </row>
    <row r="24876">
      <c r="A24876" s="1"/>
      <c r="B24876" s="1"/>
      <c r="C24876" s="1"/>
      <c r="D24876" s="8"/>
      <c r="E24876" s="1"/>
      <c r="F24876" s="1"/>
      <c r="G24876" s="1"/>
      <c r="H24876" s="1"/>
    </row>
    <row r="24877">
      <c r="A24877" s="1"/>
      <c r="B24877" s="1"/>
      <c r="C24877" s="1"/>
      <c r="D24877" s="8"/>
      <c r="E24877" s="1"/>
      <c r="F24877" s="1"/>
      <c r="G24877" s="1"/>
      <c r="H24877" s="1"/>
    </row>
    <row r="24878">
      <c r="A24878" s="1"/>
      <c r="B24878" s="1"/>
      <c r="C24878" s="1"/>
      <c r="D24878" s="8"/>
      <c r="E24878" s="1"/>
      <c r="F24878" s="1"/>
      <c r="G24878" s="1"/>
      <c r="H24878" s="1"/>
    </row>
    <row r="24879">
      <c r="A24879" s="1"/>
      <c r="B24879" s="1"/>
      <c r="C24879" s="1"/>
      <c r="D24879" s="8"/>
      <c r="E24879" s="1"/>
      <c r="F24879" s="1"/>
      <c r="G24879" s="1"/>
      <c r="H24879" s="1"/>
    </row>
    <row r="24880">
      <c r="A24880" s="1"/>
      <c r="B24880" s="1"/>
      <c r="C24880" s="1"/>
      <c r="D24880" s="8"/>
      <c r="E24880" s="1"/>
      <c r="F24880" s="1"/>
      <c r="G24880" s="1"/>
      <c r="H24880" s="1"/>
    </row>
    <row r="24881">
      <c r="A24881" s="1"/>
      <c r="B24881" s="1"/>
      <c r="C24881" s="1"/>
      <c r="D24881" s="8"/>
      <c r="E24881" s="1"/>
      <c r="F24881" s="1"/>
      <c r="G24881" s="1"/>
      <c r="H24881" s="1"/>
    </row>
    <row r="24882">
      <c r="A24882" s="1"/>
      <c r="B24882" s="1"/>
      <c r="C24882" s="1"/>
      <c r="D24882" s="8"/>
      <c r="E24882" s="1"/>
      <c r="F24882" s="1"/>
      <c r="G24882" s="1"/>
      <c r="H24882" s="1"/>
    </row>
    <row r="24883">
      <c r="A24883" s="1"/>
      <c r="B24883" s="1"/>
      <c r="C24883" s="1"/>
      <c r="D24883" s="8"/>
      <c r="E24883" s="1"/>
      <c r="F24883" s="1"/>
      <c r="G24883" s="1"/>
      <c r="H24883" s="1"/>
    </row>
    <row r="24884">
      <c r="A24884" s="1"/>
      <c r="B24884" s="1"/>
      <c r="C24884" s="1"/>
      <c r="D24884" s="8"/>
      <c r="E24884" s="1"/>
      <c r="F24884" s="1"/>
      <c r="G24884" s="1"/>
      <c r="H24884" s="1"/>
    </row>
    <row r="24885">
      <c r="A24885" s="1"/>
      <c r="B24885" s="1"/>
      <c r="C24885" s="1"/>
      <c r="D24885" s="8"/>
      <c r="E24885" s="1"/>
      <c r="F24885" s="1"/>
      <c r="G24885" s="1"/>
      <c r="H24885" s="1"/>
    </row>
    <row r="24886">
      <c r="A24886" s="1"/>
      <c r="B24886" s="1"/>
      <c r="C24886" s="1"/>
      <c r="D24886" s="8"/>
      <c r="E24886" s="1"/>
      <c r="F24886" s="1"/>
      <c r="G24886" s="1"/>
      <c r="H24886" s="1"/>
    </row>
    <row r="24887">
      <c r="A24887" s="1"/>
      <c r="B24887" s="1"/>
      <c r="C24887" s="1"/>
      <c r="D24887" s="8"/>
      <c r="E24887" s="1"/>
      <c r="F24887" s="1"/>
      <c r="G24887" s="1"/>
      <c r="H24887" s="1"/>
    </row>
    <row r="24888">
      <c r="A24888" s="1"/>
      <c r="B24888" s="1"/>
      <c r="C24888" s="1"/>
      <c r="D24888" s="8"/>
      <c r="E24888" s="1"/>
      <c r="F24888" s="1"/>
      <c r="G24888" s="1"/>
      <c r="H24888" s="1"/>
    </row>
    <row r="24889">
      <c r="A24889" s="1"/>
      <c r="B24889" s="1"/>
      <c r="C24889" s="1"/>
      <c r="D24889" s="8"/>
      <c r="E24889" s="1"/>
      <c r="F24889" s="1"/>
      <c r="G24889" s="1"/>
      <c r="H24889" s="1"/>
    </row>
    <row r="24890">
      <c r="A24890" s="1"/>
      <c r="B24890" s="1"/>
      <c r="C24890" s="1"/>
      <c r="D24890" s="8"/>
      <c r="E24890" s="1"/>
      <c r="F24890" s="1"/>
      <c r="G24890" s="1"/>
      <c r="H24890" s="1"/>
    </row>
    <row r="24891">
      <c r="A24891" s="1"/>
      <c r="B24891" s="1"/>
      <c r="C24891" s="1"/>
      <c r="D24891" s="8"/>
      <c r="E24891" s="1"/>
      <c r="F24891" s="1"/>
      <c r="G24891" s="1"/>
      <c r="H24891" s="1"/>
    </row>
    <row r="24892">
      <c r="A24892" s="1"/>
      <c r="B24892" s="1"/>
      <c r="C24892" s="1"/>
      <c r="D24892" s="8"/>
      <c r="E24892" s="1"/>
      <c r="F24892" s="1"/>
      <c r="G24892" s="1"/>
      <c r="H24892" s="1"/>
    </row>
    <row r="24893">
      <c r="A24893" s="1"/>
      <c r="B24893" s="1"/>
      <c r="C24893" s="1"/>
      <c r="D24893" s="8"/>
      <c r="E24893" s="1"/>
      <c r="F24893" s="1"/>
      <c r="G24893" s="1"/>
      <c r="H24893" s="1"/>
    </row>
    <row r="24894">
      <c r="A24894" s="1"/>
      <c r="B24894" s="1"/>
      <c r="C24894" s="1"/>
      <c r="D24894" s="8"/>
      <c r="E24894" s="1"/>
      <c r="F24894" s="1"/>
      <c r="G24894" s="1"/>
      <c r="H24894" s="1"/>
    </row>
    <row r="24895">
      <c r="A24895" s="1"/>
      <c r="B24895" s="1"/>
      <c r="C24895" s="1"/>
      <c r="D24895" s="8"/>
      <c r="E24895" s="1"/>
      <c r="F24895" s="1"/>
      <c r="G24895" s="1"/>
      <c r="H24895" s="1"/>
    </row>
    <row r="24896">
      <c r="A24896" s="1"/>
      <c r="B24896" s="1"/>
      <c r="C24896" s="1"/>
      <c r="D24896" s="8"/>
      <c r="E24896" s="1"/>
      <c r="F24896" s="1"/>
      <c r="G24896" s="1"/>
      <c r="H24896" s="1"/>
    </row>
    <row r="24897">
      <c r="A24897" s="1"/>
      <c r="B24897" s="1"/>
      <c r="C24897" s="1"/>
      <c r="D24897" s="8"/>
      <c r="E24897" s="1"/>
      <c r="F24897" s="1"/>
      <c r="G24897" s="1"/>
      <c r="H24897" s="1"/>
    </row>
    <row r="24898">
      <c r="A24898" s="1"/>
      <c r="B24898" s="1"/>
      <c r="C24898" s="1"/>
      <c r="D24898" s="8"/>
      <c r="E24898" s="1"/>
      <c r="F24898" s="1"/>
      <c r="G24898" s="1"/>
      <c r="H24898" s="1"/>
    </row>
    <row r="24899">
      <c r="A24899" s="1"/>
      <c r="B24899" s="1"/>
      <c r="C24899" s="1"/>
      <c r="D24899" s="8"/>
      <c r="E24899" s="1"/>
      <c r="F24899" s="1"/>
      <c r="G24899" s="1"/>
      <c r="H24899" s="1"/>
    </row>
    <row r="24900">
      <c r="A24900" s="1"/>
      <c r="B24900" s="1"/>
      <c r="C24900" s="1"/>
      <c r="D24900" s="8"/>
      <c r="E24900" s="1"/>
      <c r="F24900" s="1"/>
      <c r="G24900" s="1"/>
      <c r="H24900" s="1"/>
    </row>
    <row r="24901">
      <c r="A24901" s="1"/>
      <c r="B24901" s="1"/>
      <c r="C24901" s="1"/>
      <c r="D24901" s="8"/>
      <c r="E24901" s="1"/>
      <c r="F24901" s="1"/>
      <c r="G24901" s="1"/>
      <c r="H24901" s="1"/>
    </row>
    <row r="24902">
      <c r="A24902" s="1"/>
      <c r="B24902" s="1"/>
      <c r="C24902" s="1"/>
      <c r="D24902" s="8"/>
      <c r="E24902" s="1"/>
      <c r="F24902" s="1"/>
      <c r="G24902" s="1"/>
      <c r="H24902" s="1"/>
    </row>
    <row r="24903">
      <c r="A24903" s="1"/>
      <c r="B24903" s="1"/>
      <c r="C24903" s="1"/>
      <c r="D24903" s="8"/>
      <c r="E24903" s="1"/>
      <c r="F24903" s="1"/>
      <c r="G24903" s="1"/>
      <c r="H24903" s="1"/>
    </row>
    <row r="24904">
      <c r="A24904" s="1"/>
      <c r="B24904" s="1"/>
      <c r="C24904" s="1"/>
      <c r="D24904" s="8"/>
      <c r="E24904" s="1"/>
      <c r="F24904" s="1"/>
      <c r="G24904" s="1"/>
      <c r="H24904" s="1"/>
    </row>
    <row r="24905">
      <c r="A24905" s="1"/>
      <c r="B24905" s="1"/>
      <c r="C24905" s="1"/>
      <c r="D24905" s="8"/>
      <c r="E24905" s="1"/>
      <c r="F24905" s="1"/>
      <c r="G24905" s="1"/>
      <c r="H24905" s="1"/>
    </row>
    <row r="24906">
      <c r="A24906" s="1"/>
      <c r="B24906" s="1"/>
      <c r="C24906" s="1"/>
      <c r="D24906" s="8"/>
      <c r="E24906" s="1"/>
      <c r="F24906" s="1"/>
      <c r="G24906" s="1"/>
      <c r="H24906" s="1"/>
    </row>
    <row r="24907">
      <c r="A24907" s="1"/>
      <c r="B24907" s="1"/>
      <c r="C24907" s="1"/>
      <c r="D24907" s="8"/>
      <c r="E24907" s="1"/>
      <c r="F24907" s="1"/>
      <c r="G24907" s="1"/>
      <c r="H24907" s="1"/>
    </row>
    <row r="24908">
      <c r="A24908" s="1"/>
      <c r="B24908" s="1"/>
      <c r="C24908" s="1"/>
      <c r="D24908" s="8"/>
      <c r="E24908" s="1"/>
      <c r="F24908" s="1"/>
      <c r="G24908" s="1"/>
      <c r="H24908" s="1"/>
    </row>
    <row r="24909">
      <c r="A24909" s="1"/>
      <c r="B24909" s="1"/>
      <c r="C24909" s="1"/>
      <c r="D24909" s="8"/>
      <c r="E24909" s="1"/>
      <c r="F24909" s="1"/>
      <c r="G24909" s="1"/>
      <c r="H24909" s="1"/>
    </row>
    <row r="24910">
      <c r="A24910" s="1"/>
      <c r="B24910" s="1"/>
      <c r="C24910" s="1"/>
      <c r="D24910" s="8"/>
      <c r="E24910" s="1"/>
      <c r="F24910" s="1"/>
      <c r="G24910" s="1"/>
      <c r="H24910" s="1"/>
    </row>
    <row r="24911">
      <c r="A24911" s="1"/>
      <c r="B24911" s="1"/>
      <c r="C24911" s="1"/>
      <c r="D24911" s="8"/>
      <c r="E24911" s="1"/>
      <c r="F24911" s="1"/>
      <c r="G24911" s="1"/>
      <c r="H24911" s="1"/>
    </row>
    <row r="24912">
      <c r="A24912" s="1"/>
      <c r="B24912" s="1"/>
      <c r="C24912" s="1"/>
      <c r="D24912" s="8"/>
      <c r="E24912" s="1"/>
      <c r="F24912" s="1"/>
      <c r="G24912" s="1"/>
      <c r="H24912" s="1"/>
    </row>
    <row r="24913">
      <c r="A24913" s="1"/>
      <c r="B24913" s="1"/>
      <c r="C24913" s="1"/>
      <c r="D24913" s="8"/>
      <c r="E24913" s="1"/>
      <c r="F24913" s="1"/>
      <c r="G24913" s="1"/>
      <c r="H24913" s="1"/>
    </row>
    <row r="24914">
      <c r="A24914" s="1"/>
      <c r="B24914" s="1"/>
      <c r="C24914" s="1"/>
      <c r="D24914" s="8"/>
      <c r="E24914" s="1"/>
      <c r="F24914" s="1"/>
      <c r="G24914" s="1"/>
      <c r="H24914" s="1"/>
    </row>
    <row r="24915">
      <c r="A24915" s="1"/>
      <c r="B24915" s="1"/>
      <c r="C24915" s="1"/>
      <c r="D24915" s="8"/>
      <c r="E24915" s="1"/>
      <c r="F24915" s="1"/>
      <c r="G24915" s="1"/>
      <c r="H24915" s="1"/>
    </row>
    <row r="24916">
      <c r="A24916" s="1"/>
      <c r="B24916" s="1"/>
      <c r="C24916" s="1"/>
      <c r="D24916" s="8"/>
      <c r="E24916" s="1"/>
      <c r="F24916" s="1"/>
      <c r="G24916" s="1"/>
      <c r="H24916" s="1"/>
    </row>
    <row r="24917">
      <c r="A24917" s="1"/>
      <c r="B24917" s="1"/>
      <c r="C24917" s="1"/>
      <c r="D24917" s="8"/>
      <c r="E24917" s="1"/>
      <c r="F24917" s="1"/>
      <c r="G24917" s="1"/>
      <c r="H24917" s="1"/>
    </row>
    <row r="24918">
      <c r="A24918" s="1"/>
      <c r="B24918" s="1"/>
      <c r="C24918" s="1"/>
      <c r="D24918" s="8"/>
      <c r="E24918" s="1"/>
      <c r="F24918" s="1"/>
      <c r="G24918" s="1"/>
      <c r="H24918" s="1"/>
    </row>
    <row r="24919">
      <c r="A24919" s="1"/>
      <c r="B24919" s="1"/>
      <c r="C24919" s="1"/>
      <c r="D24919" s="8"/>
      <c r="E24919" s="1"/>
      <c r="F24919" s="1"/>
      <c r="G24919" s="1"/>
      <c r="H24919" s="1"/>
    </row>
    <row r="24920">
      <c r="A24920" s="1"/>
      <c r="B24920" s="1"/>
      <c r="C24920" s="1"/>
      <c r="D24920" s="8"/>
      <c r="E24920" s="1"/>
      <c r="F24920" s="1"/>
      <c r="G24920" s="1"/>
      <c r="H24920" s="1"/>
    </row>
    <row r="24921">
      <c r="A24921" s="1"/>
      <c r="B24921" s="1"/>
      <c r="C24921" s="1"/>
      <c r="D24921" s="8"/>
      <c r="E24921" s="1"/>
      <c r="F24921" s="1"/>
      <c r="G24921" s="1"/>
      <c r="H24921" s="1"/>
    </row>
    <row r="24922">
      <c r="A24922" s="1"/>
      <c r="B24922" s="1"/>
      <c r="C24922" s="1"/>
      <c r="D24922" s="8"/>
      <c r="E24922" s="1"/>
      <c r="F24922" s="1"/>
      <c r="G24922" s="1"/>
      <c r="H24922" s="1"/>
    </row>
    <row r="24923">
      <c r="A24923" s="1"/>
      <c r="B24923" s="1"/>
      <c r="C24923" s="1"/>
      <c r="D24923" s="8"/>
      <c r="E24923" s="1"/>
      <c r="F24923" s="1"/>
      <c r="G24923" s="1"/>
      <c r="H24923" s="1"/>
    </row>
    <row r="24924">
      <c r="A24924" s="1"/>
      <c r="B24924" s="1"/>
      <c r="C24924" s="1"/>
      <c r="D24924" s="8"/>
      <c r="E24924" s="1"/>
      <c r="F24924" s="1"/>
      <c r="G24924" s="1"/>
      <c r="H24924" s="1"/>
    </row>
    <row r="24925">
      <c r="A24925" s="1"/>
      <c r="B24925" s="1"/>
      <c r="C24925" s="1"/>
      <c r="D24925" s="8"/>
      <c r="E24925" s="1"/>
      <c r="F24925" s="1"/>
      <c r="G24925" s="1"/>
      <c r="H24925" s="1"/>
    </row>
    <row r="24926">
      <c r="A24926" s="1"/>
      <c r="B24926" s="1"/>
      <c r="C24926" s="1"/>
      <c r="D24926" s="8"/>
      <c r="E24926" s="1"/>
      <c r="F24926" s="1"/>
      <c r="G24926" s="1"/>
      <c r="H24926" s="1"/>
    </row>
    <row r="24927">
      <c r="A24927" s="1"/>
      <c r="B24927" s="1"/>
      <c r="C24927" s="1"/>
      <c r="D24927" s="8"/>
      <c r="E24927" s="1"/>
      <c r="F24927" s="1"/>
      <c r="G24927" s="1"/>
      <c r="H24927" s="1"/>
    </row>
    <row r="24928">
      <c r="A24928" s="1"/>
      <c r="B24928" s="1"/>
      <c r="C24928" s="1"/>
      <c r="D24928" s="8"/>
      <c r="E24928" s="1"/>
      <c r="F24928" s="1"/>
      <c r="G24928" s="1"/>
      <c r="H24928" s="1"/>
    </row>
    <row r="24929">
      <c r="A24929" s="1"/>
      <c r="B24929" s="1"/>
      <c r="C24929" s="1"/>
      <c r="D24929" s="8"/>
      <c r="E24929" s="1"/>
      <c r="F24929" s="1"/>
      <c r="G24929" s="1"/>
      <c r="H24929" s="1"/>
    </row>
    <row r="24930">
      <c r="A24930" s="1"/>
      <c r="B24930" s="1"/>
      <c r="C24930" s="1"/>
      <c r="D24930" s="8"/>
      <c r="E24930" s="1"/>
      <c r="F24930" s="1"/>
      <c r="G24930" s="1"/>
      <c r="H24930" s="1"/>
    </row>
    <row r="24931">
      <c r="A24931" s="1"/>
      <c r="B24931" s="1"/>
      <c r="C24931" s="1"/>
      <c r="D24931" s="8"/>
      <c r="E24931" s="1"/>
      <c r="F24931" s="1"/>
      <c r="G24931" s="1"/>
      <c r="H24931" s="1"/>
    </row>
    <row r="24932">
      <c r="A24932" s="1"/>
      <c r="B24932" s="1"/>
      <c r="C24932" s="1"/>
      <c r="D24932" s="8"/>
      <c r="E24932" s="1"/>
      <c r="F24932" s="1"/>
      <c r="G24932" s="1"/>
      <c r="H24932" s="1"/>
    </row>
    <row r="24933">
      <c r="A24933" s="1"/>
      <c r="B24933" s="1"/>
      <c r="C24933" s="1"/>
      <c r="D24933" s="8"/>
      <c r="E24933" s="1"/>
      <c r="F24933" s="1"/>
      <c r="G24933" s="1"/>
      <c r="H24933" s="1"/>
    </row>
    <row r="24934">
      <c r="A24934" s="1"/>
      <c r="B24934" s="1"/>
      <c r="C24934" s="1"/>
      <c r="D24934" s="8"/>
      <c r="E24934" s="1"/>
      <c r="F24934" s="1"/>
      <c r="G24934" s="1"/>
      <c r="H24934" s="1"/>
    </row>
    <row r="24935">
      <c r="A24935" s="1"/>
      <c r="B24935" s="1"/>
      <c r="C24935" s="1"/>
      <c r="D24935" s="8"/>
      <c r="E24935" s="1"/>
      <c r="F24935" s="1"/>
      <c r="G24935" s="1"/>
      <c r="H24935" s="1"/>
    </row>
    <row r="24936">
      <c r="A24936" s="1"/>
      <c r="B24936" s="1"/>
      <c r="C24936" s="1"/>
      <c r="D24936" s="8"/>
      <c r="E24936" s="1"/>
      <c r="F24936" s="1"/>
      <c r="G24936" s="1"/>
      <c r="H24936" s="1"/>
    </row>
    <row r="24937">
      <c r="A24937" s="1"/>
      <c r="B24937" s="1"/>
      <c r="C24937" s="1"/>
      <c r="D24937" s="8"/>
      <c r="E24937" s="1"/>
      <c r="F24937" s="1"/>
      <c r="G24937" s="1"/>
      <c r="H24937" s="1"/>
    </row>
    <row r="24938">
      <c r="A24938" s="1"/>
      <c r="B24938" s="1"/>
      <c r="C24938" s="1"/>
      <c r="D24938" s="8"/>
      <c r="E24938" s="1"/>
      <c r="F24938" s="1"/>
      <c r="G24938" s="1"/>
      <c r="H24938" s="1"/>
    </row>
    <row r="24939">
      <c r="A24939" s="1"/>
      <c r="B24939" s="1"/>
      <c r="C24939" s="1"/>
      <c r="D24939" s="8"/>
      <c r="E24939" s="1"/>
      <c r="F24939" s="1"/>
      <c r="G24939" s="1"/>
      <c r="H24939" s="1"/>
    </row>
    <row r="24940">
      <c r="A24940" s="1"/>
      <c r="B24940" s="1"/>
      <c r="C24940" s="1"/>
      <c r="D24940" s="8"/>
      <c r="E24940" s="1"/>
      <c r="F24940" s="1"/>
      <c r="G24940" s="1"/>
      <c r="H24940" s="1"/>
    </row>
    <row r="24941">
      <c r="A24941" s="1"/>
      <c r="B24941" s="1"/>
      <c r="C24941" s="1"/>
      <c r="D24941" s="8"/>
      <c r="E24941" s="1"/>
      <c r="F24941" s="1"/>
      <c r="G24941" s="1"/>
      <c r="H24941" s="1"/>
    </row>
    <row r="24942">
      <c r="A24942" s="1"/>
      <c r="B24942" s="1"/>
      <c r="C24942" s="1"/>
      <c r="D24942" s="8"/>
      <c r="E24942" s="1"/>
      <c r="F24942" s="1"/>
      <c r="G24942" s="1"/>
      <c r="H24942" s="1"/>
    </row>
    <row r="24943">
      <c r="A24943" s="1"/>
      <c r="B24943" s="1"/>
      <c r="C24943" s="1"/>
      <c r="D24943" s="8"/>
      <c r="E24943" s="1"/>
      <c r="F24943" s="1"/>
      <c r="G24943" s="1"/>
      <c r="H24943" s="1"/>
    </row>
    <row r="24944">
      <c r="A24944" s="1"/>
      <c r="B24944" s="1"/>
      <c r="C24944" s="1"/>
      <c r="D24944" s="8"/>
      <c r="E24944" s="1"/>
      <c r="F24944" s="1"/>
      <c r="G24944" s="1"/>
      <c r="H24944" s="1"/>
    </row>
    <row r="24945">
      <c r="A24945" s="1"/>
      <c r="B24945" s="1"/>
      <c r="C24945" s="1"/>
      <c r="D24945" s="8"/>
      <c r="E24945" s="1"/>
      <c r="F24945" s="1"/>
      <c r="G24945" s="1"/>
      <c r="H24945" s="1"/>
    </row>
    <row r="24946">
      <c r="A24946" s="1"/>
      <c r="B24946" s="1"/>
      <c r="C24946" s="1"/>
      <c r="D24946" s="8"/>
      <c r="E24946" s="1"/>
      <c r="F24946" s="1"/>
      <c r="G24946" s="1"/>
      <c r="H24946" s="1"/>
    </row>
    <row r="24947">
      <c r="A24947" s="1"/>
      <c r="B24947" s="1"/>
      <c r="C24947" s="1"/>
      <c r="D24947" s="8"/>
      <c r="E24947" s="1"/>
      <c r="F24947" s="1"/>
      <c r="G24947" s="1"/>
      <c r="H24947" s="1"/>
    </row>
    <row r="24948">
      <c r="A24948" s="1"/>
      <c r="B24948" s="1"/>
      <c r="C24948" s="1"/>
      <c r="D24948" s="8"/>
      <c r="E24948" s="1"/>
      <c r="F24948" s="1"/>
      <c r="G24948" s="1"/>
      <c r="H24948" s="1"/>
    </row>
    <row r="24949">
      <c r="A24949" s="1"/>
      <c r="B24949" s="1"/>
      <c r="C24949" s="1"/>
      <c r="D24949" s="8"/>
      <c r="E24949" s="1"/>
      <c r="F24949" s="1"/>
      <c r="G24949" s="1"/>
      <c r="H24949" s="1"/>
    </row>
    <row r="24950">
      <c r="A24950" s="1"/>
      <c r="B24950" s="1"/>
      <c r="C24950" s="1"/>
      <c r="D24950" s="8"/>
      <c r="E24950" s="1"/>
      <c r="F24950" s="1"/>
      <c r="G24950" s="1"/>
      <c r="H24950" s="1"/>
    </row>
    <row r="24951">
      <c r="A24951" s="1"/>
      <c r="B24951" s="1"/>
      <c r="C24951" s="1"/>
      <c r="D24951" s="8"/>
      <c r="E24951" s="1"/>
      <c r="F24951" s="1"/>
      <c r="G24951" s="1"/>
      <c r="H24951" s="1"/>
    </row>
    <row r="24952">
      <c r="A24952" s="1"/>
      <c r="B24952" s="1"/>
      <c r="C24952" s="1"/>
      <c r="D24952" s="8"/>
      <c r="E24952" s="1"/>
      <c r="F24952" s="1"/>
      <c r="G24952" s="1"/>
      <c r="H24952" s="1"/>
    </row>
    <row r="24953">
      <c r="A24953" s="1"/>
      <c r="B24953" s="1"/>
      <c r="C24953" s="1"/>
      <c r="D24953" s="8"/>
      <c r="E24953" s="1"/>
      <c r="F24953" s="1"/>
      <c r="G24953" s="1"/>
      <c r="H24953" s="1"/>
    </row>
    <row r="24954">
      <c r="A24954" s="1"/>
      <c r="B24954" s="1"/>
      <c r="C24954" s="1"/>
      <c r="D24954" s="8"/>
      <c r="E24954" s="1"/>
      <c r="F24954" s="1"/>
      <c r="G24954" s="1"/>
      <c r="H24954" s="1"/>
    </row>
    <row r="24955">
      <c r="A24955" s="1"/>
      <c r="B24955" s="1"/>
      <c r="C24955" s="1"/>
      <c r="D24955" s="8"/>
      <c r="E24955" s="1"/>
      <c r="F24955" s="1"/>
      <c r="G24955" s="1"/>
      <c r="H24955" s="1"/>
    </row>
    <row r="24956">
      <c r="A24956" s="1"/>
      <c r="B24956" s="1"/>
      <c r="C24956" s="1"/>
      <c r="D24956" s="8"/>
      <c r="E24956" s="1"/>
      <c r="F24956" s="1"/>
      <c r="G24956" s="1"/>
      <c r="H24956" s="1"/>
    </row>
    <row r="24957">
      <c r="A24957" s="1"/>
      <c r="B24957" s="1"/>
      <c r="C24957" s="1"/>
      <c r="D24957" s="8"/>
      <c r="E24957" s="1"/>
      <c r="F24957" s="1"/>
      <c r="G24957" s="1"/>
      <c r="H24957" s="1"/>
    </row>
    <row r="24958">
      <c r="A24958" s="1"/>
      <c r="B24958" s="1"/>
      <c r="C24958" s="1"/>
      <c r="D24958" s="8"/>
      <c r="E24958" s="1"/>
      <c r="F24958" s="1"/>
      <c r="G24958" s="1"/>
      <c r="H24958" s="1"/>
    </row>
    <row r="24959">
      <c r="A24959" s="1"/>
      <c r="B24959" s="1"/>
      <c r="C24959" s="1"/>
      <c r="D24959" s="8"/>
      <c r="E24959" s="1"/>
      <c r="F24959" s="1"/>
      <c r="G24959" s="1"/>
      <c r="H24959" s="1"/>
    </row>
    <row r="24960">
      <c r="A24960" s="1"/>
      <c r="B24960" s="1"/>
      <c r="C24960" s="1"/>
      <c r="D24960" s="8"/>
      <c r="E24960" s="1"/>
      <c r="F24960" s="1"/>
      <c r="G24960" s="1"/>
      <c r="H24960" s="1"/>
    </row>
    <row r="24961">
      <c r="A24961" s="1"/>
      <c r="B24961" s="1"/>
      <c r="C24961" s="1"/>
      <c r="D24961" s="8"/>
      <c r="E24961" s="1"/>
      <c r="F24961" s="1"/>
      <c r="G24961" s="1"/>
      <c r="H24961" s="1"/>
    </row>
    <row r="24962">
      <c r="A24962" s="1"/>
      <c r="B24962" s="1"/>
      <c r="C24962" s="1"/>
      <c r="D24962" s="8"/>
      <c r="E24962" s="1"/>
      <c r="F24962" s="1"/>
      <c r="G24962" s="1"/>
      <c r="H24962" s="1"/>
    </row>
    <row r="24963">
      <c r="A24963" s="1"/>
      <c r="B24963" s="1"/>
      <c r="C24963" s="1"/>
      <c r="D24963" s="8"/>
      <c r="E24963" s="1"/>
      <c r="F24963" s="1"/>
      <c r="G24963" s="1"/>
      <c r="H24963" s="1"/>
    </row>
    <row r="24964">
      <c r="A24964" s="1"/>
      <c r="B24964" s="1"/>
      <c r="C24964" s="1"/>
      <c r="D24964" s="8"/>
      <c r="E24964" s="1"/>
      <c r="F24964" s="1"/>
      <c r="G24964" s="1"/>
      <c r="H24964" s="1"/>
    </row>
    <row r="24965">
      <c r="A24965" s="1"/>
      <c r="B24965" s="1"/>
      <c r="C24965" s="1"/>
      <c r="D24965" s="8"/>
      <c r="E24965" s="1"/>
      <c r="F24965" s="1"/>
      <c r="G24965" s="1"/>
      <c r="H24965" s="1"/>
    </row>
    <row r="24966">
      <c r="A24966" s="1"/>
      <c r="B24966" s="1"/>
      <c r="C24966" s="1"/>
      <c r="D24966" s="8"/>
      <c r="E24966" s="1"/>
      <c r="F24966" s="1"/>
      <c r="G24966" s="1"/>
      <c r="H24966" s="1"/>
    </row>
    <row r="24967">
      <c r="A24967" s="1"/>
      <c r="B24967" s="1"/>
      <c r="C24967" s="1"/>
      <c r="D24967" s="8"/>
      <c r="E24967" s="1"/>
      <c r="F24967" s="1"/>
      <c r="G24967" s="1"/>
      <c r="H24967" s="1"/>
    </row>
    <row r="24968">
      <c r="A24968" s="1"/>
      <c r="B24968" s="1"/>
      <c r="C24968" s="1"/>
      <c r="D24968" s="8"/>
      <c r="E24968" s="1"/>
      <c r="F24968" s="1"/>
      <c r="G24968" s="1"/>
      <c r="H24968" s="1"/>
    </row>
    <row r="24969">
      <c r="A24969" s="1"/>
      <c r="B24969" s="1"/>
      <c r="C24969" s="1"/>
      <c r="D24969" s="8"/>
      <c r="E24969" s="1"/>
      <c r="F24969" s="1"/>
      <c r="G24969" s="1"/>
      <c r="H24969" s="1"/>
    </row>
    <row r="24970">
      <c r="A24970" s="1"/>
      <c r="B24970" s="1"/>
      <c r="C24970" s="1"/>
      <c r="D24970" s="8"/>
      <c r="E24970" s="1"/>
      <c r="F24970" s="1"/>
      <c r="G24970" s="1"/>
      <c r="H24970" s="1"/>
    </row>
    <row r="24971">
      <c r="A24971" s="1"/>
      <c r="B24971" s="1"/>
      <c r="C24971" s="1"/>
      <c r="D24971" s="8"/>
      <c r="E24971" s="1"/>
      <c r="F24971" s="1"/>
      <c r="G24971" s="1"/>
      <c r="H24971" s="1"/>
    </row>
    <row r="24972">
      <c r="A24972" s="1"/>
      <c r="B24972" s="1"/>
      <c r="C24972" s="1"/>
      <c r="D24972" s="8"/>
      <c r="E24972" s="1"/>
      <c r="F24972" s="1"/>
      <c r="G24972" s="1"/>
      <c r="H24972" s="1"/>
    </row>
    <row r="24973">
      <c r="A24973" s="1"/>
      <c r="B24973" s="1"/>
      <c r="C24973" s="1"/>
      <c r="D24973" s="8"/>
      <c r="E24973" s="1"/>
      <c r="F24973" s="1"/>
      <c r="G24973" s="1"/>
      <c r="H24973" s="1"/>
    </row>
    <row r="24974">
      <c r="A24974" s="1"/>
      <c r="B24974" s="1"/>
      <c r="C24974" s="1"/>
      <c r="D24974" s="8"/>
      <c r="E24974" s="1"/>
      <c r="F24974" s="1"/>
      <c r="G24974" s="1"/>
      <c r="H24974" s="1"/>
    </row>
    <row r="24975">
      <c r="A24975" s="1"/>
      <c r="B24975" s="1"/>
      <c r="C24975" s="1"/>
      <c r="D24975" s="8"/>
      <c r="E24975" s="1"/>
      <c r="F24975" s="1"/>
      <c r="G24975" s="1"/>
      <c r="H24975" s="1"/>
    </row>
    <row r="24976">
      <c r="A24976" s="1"/>
      <c r="B24976" s="1"/>
      <c r="C24976" s="1"/>
      <c r="D24976" s="8"/>
      <c r="E24976" s="1"/>
      <c r="F24976" s="1"/>
      <c r="G24976" s="1"/>
      <c r="H24976" s="1"/>
    </row>
    <row r="24977">
      <c r="A24977" s="1"/>
      <c r="B24977" s="1"/>
      <c r="C24977" s="1"/>
      <c r="D24977" s="8"/>
      <c r="E24977" s="1"/>
      <c r="F24977" s="1"/>
      <c r="G24977" s="1"/>
      <c r="H24977" s="1"/>
    </row>
    <row r="24978">
      <c r="A24978" s="1"/>
      <c r="B24978" s="1"/>
      <c r="C24978" s="1"/>
      <c r="D24978" s="8"/>
      <c r="E24978" s="1"/>
      <c r="F24978" s="1"/>
      <c r="G24978" s="1"/>
      <c r="H24978" s="1"/>
    </row>
    <row r="24979">
      <c r="A24979" s="1"/>
      <c r="B24979" s="1"/>
      <c r="C24979" s="1"/>
      <c r="D24979" s="8"/>
      <c r="E24979" s="1"/>
      <c r="F24979" s="1"/>
      <c r="G24979" s="1"/>
      <c r="H24979" s="1"/>
    </row>
    <row r="24980">
      <c r="A24980" s="1"/>
      <c r="B24980" s="1"/>
      <c r="C24980" s="1"/>
      <c r="D24980" s="8"/>
      <c r="E24980" s="1"/>
      <c r="F24980" s="1"/>
      <c r="G24980" s="1"/>
      <c r="H24980" s="1"/>
    </row>
    <row r="24981">
      <c r="A24981" s="1"/>
      <c r="B24981" s="1"/>
      <c r="C24981" s="1"/>
      <c r="D24981" s="8"/>
      <c r="E24981" s="1"/>
      <c r="F24981" s="1"/>
      <c r="G24981" s="1"/>
      <c r="H24981" s="1"/>
    </row>
    <row r="24982">
      <c r="A24982" s="1"/>
      <c r="B24982" s="1"/>
      <c r="C24982" s="1"/>
      <c r="D24982" s="8"/>
      <c r="E24982" s="1"/>
      <c r="F24982" s="1"/>
      <c r="G24982" s="1"/>
      <c r="H24982" s="1"/>
    </row>
    <row r="24983">
      <c r="A24983" s="1"/>
      <c r="B24983" s="1"/>
      <c r="C24983" s="1"/>
      <c r="D24983" s="8"/>
      <c r="E24983" s="1"/>
      <c r="F24983" s="1"/>
      <c r="G24983" s="1"/>
      <c r="H24983" s="1"/>
    </row>
    <row r="24984">
      <c r="A24984" s="1"/>
      <c r="B24984" s="1"/>
      <c r="C24984" s="1"/>
      <c r="D24984" s="8"/>
      <c r="E24984" s="1"/>
      <c r="F24984" s="1"/>
      <c r="G24984" s="1"/>
      <c r="H24984" s="1"/>
    </row>
    <row r="24985">
      <c r="A24985" s="1"/>
      <c r="B24985" s="1"/>
      <c r="C24985" s="1"/>
      <c r="D24985" s="8"/>
      <c r="E24985" s="1"/>
      <c r="F24985" s="1"/>
      <c r="G24985" s="1"/>
      <c r="H24985" s="1"/>
    </row>
    <row r="24986">
      <c r="A24986" s="1"/>
      <c r="B24986" s="1"/>
      <c r="C24986" s="1"/>
      <c r="D24986" s="8"/>
      <c r="E24986" s="1"/>
      <c r="F24986" s="1"/>
      <c r="G24986" s="1"/>
      <c r="H24986" s="1"/>
    </row>
    <row r="24987">
      <c r="A24987" s="1"/>
      <c r="B24987" s="1"/>
      <c r="C24987" s="1"/>
      <c r="D24987" s="8"/>
      <c r="E24987" s="1"/>
      <c r="F24987" s="1"/>
      <c r="G24987" s="1"/>
      <c r="H24987" s="1"/>
    </row>
    <row r="24988">
      <c r="A24988" s="1"/>
      <c r="B24988" s="1"/>
      <c r="C24988" s="1"/>
      <c r="D24988" s="8"/>
      <c r="E24988" s="1"/>
      <c r="F24988" s="1"/>
      <c r="G24988" s="1"/>
      <c r="H24988" s="1"/>
    </row>
    <row r="24989">
      <c r="A24989" s="1"/>
      <c r="B24989" s="1"/>
      <c r="C24989" s="1"/>
      <c r="D24989" s="8"/>
      <c r="E24989" s="1"/>
      <c r="F24989" s="1"/>
      <c r="G24989" s="1"/>
      <c r="H24989" s="1"/>
    </row>
    <row r="24990">
      <c r="A24990" s="1"/>
      <c r="B24990" s="1"/>
      <c r="C24990" s="1"/>
      <c r="D24990" s="8"/>
      <c r="E24990" s="1"/>
      <c r="F24990" s="1"/>
      <c r="G24990" s="1"/>
      <c r="H24990" s="1"/>
    </row>
    <row r="24991">
      <c r="A24991" s="1"/>
      <c r="B24991" s="1"/>
      <c r="C24991" s="1"/>
      <c r="D24991" s="8"/>
      <c r="E24991" s="1"/>
      <c r="F24991" s="1"/>
      <c r="G24991" s="1"/>
      <c r="H24991" s="1"/>
    </row>
    <row r="24992">
      <c r="A24992" s="1"/>
      <c r="B24992" s="1"/>
      <c r="C24992" s="1"/>
      <c r="D24992" s="8"/>
      <c r="E24992" s="1"/>
      <c r="F24992" s="1"/>
      <c r="G24992" s="1"/>
      <c r="H24992" s="1"/>
    </row>
    <row r="24993">
      <c r="A24993" s="1"/>
      <c r="B24993" s="1"/>
      <c r="C24993" s="1"/>
      <c r="D24993" s="8"/>
      <c r="E24993" s="1"/>
      <c r="F24993" s="1"/>
      <c r="G24993" s="1"/>
      <c r="H24993" s="1"/>
    </row>
    <row r="24994">
      <c r="A24994" s="1"/>
      <c r="B24994" s="1"/>
      <c r="C24994" s="1"/>
      <c r="D24994" s="8"/>
      <c r="E24994" s="1"/>
      <c r="F24994" s="1"/>
      <c r="G24994" s="1"/>
      <c r="H24994" s="1"/>
    </row>
    <row r="24995">
      <c r="A24995" s="1"/>
      <c r="B24995" s="1"/>
      <c r="C24995" s="1"/>
      <c r="D24995" s="8"/>
      <c r="E24995" s="1"/>
      <c r="F24995" s="1"/>
      <c r="G24995" s="1"/>
      <c r="H24995" s="1"/>
    </row>
    <row r="24996">
      <c r="A24996" s="1"/>
      <c r="B24996" s="1"/>
      <c r="C24996" s="1"/>
      <c r="D24996" s="8"/>
      <c r="E24996" s="1"/>
      <c r="F24996" s="1"/>
      <c r="G24996" s="1"/>
      <c r="H24996" s="1"/>
    </row>
    <row r="24997">
      <c r="A24997" s="1"/>
      <c r="B24997" s="1"/>
      <c r="C24997" s="1"/>
      <c r="D24997" s="8"/>
      <c r="E24997" s="1"/>
      <c r="F24997" s="1"/>
      <c r="G24997" s="1"/>
      <c r="H24997" s="1"/>
    </row>
    <row r="24998">
      <c r="A24998" s="1"/>
      <c r="B24998" s="1"/>
      <c r="C24998" s="1"/>
      <c r="D24998" s="8"/>
      <c r="E24998" s="1"/>
      <c r="F24998" s="1"/>
      <c r="G24998" s="1"/>
      <c r="H24998" s="1"/>
    </row>
    <row r="24999">
      <c r="A24999" s="1"/>
      <c r="B24999" s="1"/>
      <c r="C24999" s="1"/>
      <c r="D24999" s="8"/>
      <c r="E24999" s="1"/>
      <c r="F24999" s="1"/>
      <c r="G24999" s="1"/>
      <c r="H24999" s="1"/>
    </row>
    <row r="25000">
      <c r="A25000" s="1"/>
      <c r="B25000" s="1"/>
      <c r="C25000" s="1"/>
      <c r="D25000" s="8"/>
      <c r="E25000" s="1"/>
      <c r="F25000" s="1"/>
      <c r="G25000" s="1"/>
      <c r="H25000" s="1"/>
    </row>
    <row r="25001">
      <c r="A25001" s="1"/>
      <c r="B25001" s="1"/>
      <c r="C25001" s="1"/>
      <c r="D25001" s="8"/>
      <c r="E25001" s="1"/>
      <c r="F25001" s="1"/>
      <c r="G25001" s="1"/>
      <c r="H25001" s="1"/>
    </row>
    <row r="25002">
      <c r="A25002" s="1"/>
      <c r="B25002" s="1"/>
      <c r="C25002" s="1"/>
      <c r="D25002" s="8"/>
      <c r="E25002" s="1"/>
      <c r="F25002" s="1"/>
      <c r="G25002" s="1"/>
      <c r="H25002" s="1"/>
    </row>
    <row r="25003">
      <c r="A25003" s="1"/>
      <c r="B25003" s="1"/>
      <c r="C25003" s="1"/>
      <c r="D25003" s="8"/>
      <c r="E25003" s="1"/>
      <c r="F25003" s="1"/>
      <c r="G25003" s="1"/>
      <c r="H25003" s="1"/>
    </row>
    <row r="25004">
      <c r="A25004" s="1"/>
      <c r="B25004" s="1"/>
      <c r="C25004" s="1"/>
      <c r="D25004" s="8"/>
      <c r="E25004" s="1"/>
      <c r="F25004" s="1"/>
      <c r="G25004" s="1"/>
      <c r="H25004" s="1"/>
    </row>
    <row r="25005">
      <c r="A25005" s="1"/>
      <c r="B25005" s="1"/>
      <c r="C25005" s="1"/>
      <c r="D25005" s="8"/>
      <c r="E25005" s="1"/>
      <c r="F25005" s="1"/>
      <c r="G25005" s="1"/>
      <c r="H25005" s="1"/>
    </row>
    <row r="25006">
      <c r="A25006" s="1"/>
      <c r="B25006" s="1"/>
      <c r="C25006" s="1"/>
      <c r="D25006" s="8"/>
      <c r="E25006" s="1"/>
      <c r="F25006" s="1"/>
      <c r="G25006" s="1"/>
      <c r="H25006" s="1"/>
    </row>
    <row r="25007">
      <c r="A25007" s="1"/>
      <c r="B25007" s="1"/>
      <c r="C25007" s="1"/>
      <c r="D25007" s="8"/>
      <c r="E25007" s="1"/>
      <c r="F25007" s="1"/>
      <c r="G25007" s="1"/>
      <c r="H25007" s="1"/>
    </row>
    <row r="25008">
      <c r="A25008" s="1"/>
      <c r="B25008" s="1"/>
      <c r="C25008" s="1"/>
      <c r="D25008" s="8"/>
      <c r="E25008" s="1"/>
      <c r="F25008" s="1"/>
      <c r="G25008" s="1"/>
      <c r="H25008" s="1"/>
    </row>
    <row r="25009">
      <c r="A25009" s="1"/>
      <c r="B25009" s="1"/>
      <c r="C25009" s="1"/>
      <c r="D25009" s="8"/>
      <c r="E25009" s="1"/>
      <c r="F25009" s="1"/>
      <c r="G25009" s="1"/>
      <c r="H25009" s="1"/>
    </row>
    <row r="25010">
      <c r="A25010" s="1"/>
      <c r="B25010" s="1"/>
      <c r="C25010" s="1"/>
      <c r="D25010" s="8"/>
      <c r="E25010" s="1"/>
      <c r="F25010" s="1"/>
      <c r="G25010" s="1"/>
      <c r="H25010" s="1"/>
    </row>
    <row r="25011">
      <c r="A25011" s="1"/>
      <c r="B25011" s="1"/>
      <c r="C25011" s="1"/>
      <c r="D25011" s="8"/>
      <c r="E25011" s="1"/>
      <c r="F25011" s="1"/>
      <c r="G25011" s="1"/>
      <c r="H25011" s="1"/>
    </row>
    <row r="25012">
      <c r="A25012" s="1"/>
      <c r="B25012" s="1"/>
      <c r="C25012" s="1"/>
      <c r="D25012" s="8"/>
      <c r="E25012" s="1"/>
      <c r="F25012" s="1"/>
      <c r="G25012" s="1"/>
      <c r="H25012" s="1"/>
    </row>
    <row r="25013">
      <c r="A25013" s="1"/>
      <c r="B25013" s="1"/>
      <c r="C25013" s="1"/>
      <c r="D25013" s="8"/>
      <c r="E25013" s="1"/>
      <c r="F25013" s="1"/>
      <c r="G25013" s="1"/>
      <c r="H25013" s="1"/>
    </row>
    <row r="25014">
      <c r="A25014" s="1"/>
      <c r="B25014" s="1"/>
      <c r="C25014" s="1"/>
      <c r="D25014" s="8"/>
      <c r="E25014" s="1"/>
      <c r="F25014" s="1"/>
      <c r="G25014" s="1"/>
      <c r="H25014" s="1"/>
    </row>
    <row r="25015">
      <c r="A25015" s="1"/>
      <c r="B25015" s="1"/>
      <c r="C25015" s="1"/>
      <c r="D25015" s="8"/>
      <c r="E25015" s="1"/>
      <c r="F25015" s="1"/>
      <c r="G25015" s="1"/>
      <c r="H25015" s="1"/>
    </row>
    <row r="25016">
      <c r="A25016" s="1"/>
      <c r="B25016" s="1"/>
      <c r="C25016" s="1"/>
      <c r="D25016" s="8"/>
      <c r="E25016" s="1"/>
      <c r="F25016" s="1"/>
      <c r="G25016" s="1"/>
      <c r="H25016" s="1"/>
    </row>
    <row r="25017">
      <c r="A25017" s="1"/>
      <c r="B25017" s="1"/>
      <c r="C25017" s="1"/>
      <c r="D25017" s="8"/>
      <c r="E25017" s="1"/>
      <c r="F25017" s="1"/>
      <c r="G25017" s="1"/>
      <c r="H25017" s="1"/>
    </row>
    <row r="25018">
      <c r="A25018" s="1"/>
      <c r="B25018" s="1"/>
      <c r="C25018" s="1"/>
      <c r="D25018" s="8"/>
      <c r="E25018" s="1"/>
      <c r="F25018" s="1"/>
      <c r="G25018" s="1"/>
      <c r="H25018" s="1"/>
    </row>
    <row r="25019">
      <c r="A25019" s="1"/>
      <c r="B25019" s="1"/>
      <c r="C25019" s="1"/>
      <c r="D25019" s="8"/>
      <c r="E25019" s="1"/>
      <c r="F25019" s="1"/>
      <c r="G25019" s="1"/>
      <c r="H25019" s="1"/>
    </row>
    <row r="25020">
      <c r="A25020" s="1"/>
      <c r="B25020" s="1"/>
      <c r="C25020" s="1"/>
      <c r="D25020" s="8"/>
      <c r="E25020" s="1"/>
      <c r="F25020" s="1"/>
      <c r="G25020" s="1"/>
      <c r="H25020" s="1"/>
    </row>
    <row r="25021">
      <c r="A25021" s="1"/>
      <c r="B25021" s="1"/>
      <c r="C25021" s="1"/>
      <c r="D25021" s="8"/>
      <c r="E25021" s="1"/>
      <c r="F25021" s="1"/>
      <c r="G25021" s="1"/>
      <c r="H25021" s="1"/>
    </row>
    <row r="25022">
      <c r="A25022" s="1"/>
      <c r="B25022" s="1"/>
      <c r="C25022" s="1"/>
      <c r="D25022" s="8"/>
      <c r="E25022" s="1"/>
      <c r="F25022" s="1"/>
      <c r="G25022" s="1"/>
      <c r="H25022" s="1"/>
    </row>
    <row r="25023">
      <c r="A25023" s="1"/>
      <c r="B25023" s="1"/>
      <c r="C25023" s="1"/>
      <c r="D25023" s="8"/>
      <c r="E25023" s="1"/>
      <c r="F25023" s="1"/>
      <c r="G25023" s="1"/>
      <c r="H25023" s="1"/>
    </row>
    <row r="25024">
      <c r="A25024" s="1"/>
      <c r="B25024" s="1"/>
      <c r="C25024" s="1"/>
      <c r="D25024" s="8"/>
      <c r="E25024" s="1"/>
      <c r="F25024" s="1"/>
      <c r="G25024" s="1"/>
      <c r="H25024" s="1"/>
    </row>
    <row r="25025">
      <c r="A25025" s="1"/>
      <c r="B25025" s="1"/>
      <c r="C25025" s="1"/>
      <c r="D25025" s="8"/>
      <c r="E25025" s="1"/>
      <c r="F25025" s="1"/>
      <c r="G25025" s="1"/>
      <c r="H25025" s="1"/>
    </row>
    <row r="25026">
      <c r="A25026" s="1"/>
      <c r="B25026" s="1"/>
      <c r="C25026" s="1"/>
      <c r="D25026" s="8"/>
      <c r="E25026" s="1"/>
      <c r="F25026" s="1"/>
      <c r="G25026" s="1"/>
      <c r="H25026" s="1"/>
    </row>
    <row r="25027">
      <c r="A25027" s="1"/>
      <c r="B25027" s="1"/>
      <c r="C25027" s="1"/>
      <c r="D25027" s="8"/>
      <c r="E25027" s="1"/>
      <c r="F25027" s="1"/>
      <c r="G25027" s="1"/>
      <c r="H25027" s="1"/>
    </row>
    <row r="25028">
      <c r="A25028" s="1"/>
      <c r="B25028" s="1"/>
      <c r="C25028" s="1"/>
      <c r="D25028" s="8"/>
      <c r="E25028" s="1"/>
      <c r="F25028" s="1"/>
      <c r="G25028" s="1"/>
      <c r="H25028" s="1"/>
    </row>
    <row r="25029">
      <c r="A25029" s="1"/>
      <c r="B25029" s="1"/>
      <c r="C25029" s="1"/>
      <c r="D25029" s="8"/>
      <c r="E25029" s="1"/>
      <c r="F25029" s="1"/>
      <c r="G25029" s="1"/>
      <c r="H25029" s="1"/>
    </row>
    <row r="25030">
      <c r="A25030" s="1"/>
      <c r="B25030" s="1"/>
      <c r="C25030" s="1"/>
      <c r="D25030" s="8"/>
      <c r="E25030" s="1"/>
      <c r="F25030" s="1"/>
      <c r="G25030" s="1"/>
      <c r="H25030" s="1"/>
    </row>
    <row r="25031">
      <c r="A25031" s="1"/>
      <c r="B25031" s="1"/>
      <c r="C25031" s="1"/>
      <c r="D25031" s="8"/>
      <c r="E25031" s="1"/>
      <c r="F25031" s="1"/>
      <c r="G25031" s="1"/>
      <c r="H25031" s="1"/>
    </row>
    <row r="25032">
      <c r="A25032" s="1"/>
      <c r="B25032" s="1"/>
      <c r="C25032" s="1"/>
      <c r="D25032" s="8"/>
      <c r="E25032" s="1"/>
      <c r="F25032" s="1"/>
      <c r="G25032" s="1"/>
      <c r="H25032" s="1"/>
    </row>
    <row r="25033">
      <c r="A25033" s="1"/>
      <c r="B25033" s="1"/>
      <c r="C25033" s="1"/>
      <c r="D25033" s="8"/>
      <c r="E25033" s="1"/>
      <c r="F25033" s="1"/>
      <c r="G25033" s="1"/>
      <c r="H25033" s="1"/>
    </row>
    <row r="25034">
      <c r="A25034" s="1"/>
      <c r="B25034" s="1"/>
      <c r="C25034" s="1"/>
      <c r="D25034" s="8"/>
      <c r="E25034" s="1"/>
      <c r="F25034" s="1"/>
      <c r="G25034" s="1"/>
      <c r="H25034" s="1"/>
    </row>
    <row r="25035">
      <c r="A25035" s="1"/>
      <c r="B25035" s="1"/>
      <c r="C25035" s="1"/>
      <c r="D25035" s="8"/>
      <c r="E25035" s="1"/>
      <c r="F25035" s="1"/>
      <c r="G25035" s="1"/>
      <c r="H25035" s="1"/>
    </row>
    <row r="25036">
      <c r="A25036" s="1"/>
      <c r="B25036" s="1"/>
      <c r="C25036" s="1"/>
      <c r="D25036" s="8"/>
      <c r="E25036" s="1"/>
      <c r="F25036" s="1"/>
      <c r="G25036" s="1"/>
      <c r="H25036" s="1"/>
    </row>
    <row r="25037">
      <c r="A25037" s="1"/>
      <c r="B25037" s="1"/>
      <c r="C25037" s="1"/>
      <c r="D25037" s="8"/>
      <c r="E25037" s="1"/>
      <c r="F25037" s="1"/>
      <c r="G25037" s="1"/>
      <c r="H25037" s="1"/>
    </row>
    <row r="25038">
      <c r="A25038" s="1"/>
      <c r="B25038" s="1"/>
      <c r="C25038" s="1"/>
      <c r="D25038" s="8"/>
      <c r="E25038" s="1"/>
      <c r="F25038" s="1"/>
      <c r="G25038" s="1"/>
      <c r="H25038" s="1"/>
    </row>
    <row r="25039">
      <c r="A25039" s="1"/>
      <c r="B25039" s="1"/>
      <c r="C25039" s="1"/>
      <c r="D25039" s="8"/>
      <c r="E25039" s="1"/>
      <c r="F25039" s="1"/>
      <c r="G25039" s="1"/>
      <c r="H25039" s="1"/>
    </row>
    <row r="25040">
      <c r="A25040" s="1"/>
      <c r="B25040" s="1"/>
      <c r="C25040" s="1"/>
      <c r="D25040" s="8"/>
      <c r="E25040" s="1"/>
      <c r="F25040" s="1"/>
      <c r="G25040" s="1"/>
      <c r="H25040" s="1"/>
    </row>
    <row r="25041">
      <c r="A25041" s="1"/>
      <c r="B25041" s="1"/>
      <c r="C25041" s="1"/>
      <c r="D25041" s="8"/>
      <c r="E25041" s="1"/>
      <c r="F25041" s="1"/>
      <c r="G25041" s="1"/>
      <c r="H25041" s="1"/>
    </row>
    <row r="25042">
      <c r="A25042" s="1"/>
      <c r="B25042" s="1"/>
      <c r="C25042" s="1"/>
      <c r="D25042" s="8"/>
      <c r="E25042" s="1"/>
      <c r="F25042" s="1"/>
      <c r="G25042" s="1"/>
      <c r="H25042" s="1"/>
    </row>
    <row r="25043">
      <c r="A25043" s="1"/>
      <c r="B25043" s="1"/>
      <c r="C25043" s="1"/>
      <c r="D25043" s="8"/>
      <c r="E25043" s="1"/>
      <c r="F25043" s="1"/>
      <c r="G25043" s="1"/>
      <c r="H25043" s="1"/>
    </row>
    <row r="25044">
      <c r="A25044" s="1"/>
      <c r="B25044" s="1"/>
      <c r="C25044" s="1"/>
      <c r="D25044" s="8"/>
      <c r="E25044" s="1"/>
      <c r="F25044" s="1"/>
      <c r="G25044" s="1"/>
      <c r="H25044" s="1"/>
    </row>
    <row r="25045">
      <c r="A25045" s="1"/>
      <c r="B25045" s="1"/>
      <c r="C25045" s="1"/>
      <c r="D25045" s="8"/>
      <c r="E25045" s="1"/>
      <c r="F25045" s="1"/>
      <c r="G25045" s="1"/>
      <c r="H25045" s="1"/>
    </row>
    <row r="25046">
      <c r="A25046" s="1"/>
      <c r="B25046" s="1"/>
      <c r="C25046" s="1"/>
      <c r="D25046" s="8"/>
      <c r="E25046" s="1"/>
      <c r="F25046" s="1"/>
      <c r="G25046" s="1"/>
      <c r="H25046" s="1"/>
    </row>
    <row r="25047">
      <c r="A25047" s="1"/>
      <c r="B25047" s="1"/>
      <c r="C25047" s="1"/>
      <c r="D25047" s="8"/>
      <c r="E25047" s="1"/>
      <c r="F25047" s="1"/>
      <c r="G25047" s="1"/>
      <c r="H25047" s="1"/>
    </row>
    <row r="25048">
      <c r="A25048" s="1"/>
      <c r="B25048" s="1"/>
      <c r="C25048" s="1"/>
      <c r="D25048" s="8"/>
      <c r="E25048" s="1"/>
      <c r="F25048" s="1"/>
      <c r="G25048" s="1"/>
      <c r="H25048" s="1"/>
    </row>
    <row r="25049">
      <c r="A25049" s="1"/>
      <c r="B25049" s="1"/>
      <c r="C25049" s="1"/>
      <c r="D25049" s="8"/>
      <c r="E25049" s="1"/>
      <c r="F25049" s="1"/>
      <c r="G25049" s="1"/>
      <c r="H25049" s="1"/>
    </row>
    <row r="25050">
      <c r="A25050" s="1"/>
      <c r="B25050" s="1"/>
      <c r="C25050" s="1"/>
      <c r="D25050" s="8"/>
      <c r="E25050" s="1"/>
      <c r="F25050" s="1"/>
      <c r="G25050" s="1"/>
      <c r="H25050" s="1"/>
    </row>
    <row r="25051">
      <c r="A25051" s="1"/>
      <c r="B25051" s="1"/>
      <c r="C25051" s="1"/>
      <c r="D25051" s="8"/>
      <c r="E25051" s="1"/>
      <c r="F25051" s="1"/>
      <c r="G25051" s="1"/>
      <c r="H25051" s="1"/>
    </row>
    <row r="25052">
      <c r="A25052" s="1"/>
      <c r="B25052" s="1"/>
      <c r="C25052" s="1"/>
      <c r="D25052" s="8"/>
      <c r="E25052" s="1"/>
      <c r="F25052" s="1"/>
      <c r="G25052" s="1"/>
      <c r="H25052" s="1"/>
    </row>
    <row r="25053">
      <c r="A25053" s="1"/>
      <c r="B25053" s="1"/>
      <c r="C25053" s="1"/>
      <c r="D25053" s="8"/>
      <c r="E25053" s="1"/>
      <c r="F25053" s="1"/>
      <c r="G25053" s="1"/>
      <c r="H25053" s="1"/>
    </row>
    <row r="25054">
      <c r="A25054" s="1"/>
      <c r="B25054" s="1"/>
      <c r="C25054" s="1"/>
      <c r="D25054" s="8"/>
      <c r="E25054" s="1"/>
      <c r="F25054" s="1"/>
      <c r="G25054" s="1"/>
      <c r="H25054" s="1"/>
    </row>
    <row r="25055">
      <c r="A25055" s="1"/>
      <c r="B25055" s="1"/>
      <c r="C25055" s="1"/>
      <c r="D25055" s="8"/>
      <c r="E25055" s="1"/>
      <c r="F25055" s="1"/>
      <c r="G25055" s="1"/>
      <c r="H25055" s="1"/>
    </row>
    <row r="25056">
      <c r="A25056" s="1"/>
      <c r="B25056" s="1"/>
      <c r="C25056" s="1"/>
      <c r="D25056" s="8"/>
      <c r="E25056" s="1"/>
      <c r="F25056" s="1"/>
      <c r="G25056" s="1"/>
      <c r="H25056" s="1"/>
    </row>
    <row r="25057">
      <c r="A25057" s="1"/>
      <c r="B25057" s="1"/>
      <c r="C25057" s="1"/>
      <c r="D25057" s="8"/>
      <c r="E25057" s="1"/>
      <c r="F25057" s="1"/>
      <c r="G25057" s="1"/>
      <c r="H25057" s="1"/>
    </row>
    <row r="25058">
      <c r="A25058" s="1"/>
      <c r="B25058" s="1"/>
      <c r="C25058" s="1"/>
      <c r="D25058" s="8"/>
      <c r="E25058" s="1"/>
      <c r="F25058" s="1"/>
      <c r="G25058" s="1"/>
      <c r="H25058" s="1"/>
    </row>
    <row r="25059">
      <c r="A25059" s="1"/>
      <c r="B25059" s="1"/>
      <c r="C25059" s="1"/>
      <c r="D25059" s="8"/>
      <c r="E25059" s="1"/>
      <c r="F25059" s="1"/>
      <c r="G25059" s="1"/>
      <c r="H25059" s="1"/>
    </row>
    <row r="25060">
      <c r="A25060" s="1"/>
      <c r="B25060" s="1"/>
      <c r="C25060" s="1"/>
      <c r="D25060" s="8"/>
      <c r="E25060" s="1"/>
      <c r="F25060" s="1"/>
      <c r="G25060" s="1"/>
      <c r="H25060" s="1"/>
    </row>
    <row r="25061">
      <c r="A25061" s="1"/>
      <c r="B25061" s="1"/>
      <c r="C25061" s="1"/>
      <c r="D25061" s="8"/>
      <c r="E25061" s="1"/>
      <c r="F25061" s="1"/>
      <c r="G25061" s="1"/>
      <c r="H25061" s="1"/>
    </row>
    <row r="25062">
      <c r="A25062" s="1"/>
      <c r="B25062" s="1"/>
      <c r="C25062" s="1"/>
      <c r="D25062" s="8"/>
      <c r="E25062" s="1"/>
      <c r="F25062" s="1"/>
      <c r="G25062" s="1"/>
      <c r="H25062" s="1"/>
    </row>
    <row r="25063">
      <c r="A25063" s="1"/>
      <c r="B25063" s="1"/>
      <c r="C25063" s="1"/>
      <c r="D25063" s="8"/>
      <c r="E25063" s="1"/>
      <c r="F25063" s="1"/>
      <c r="G25063" s="1"/>
      <c r="H25063" s="1"/>
    </row>
    <row r="25064">
      <c r="A25064" s="1"/>
      <c r="B25064" s="1"/>
      <c r="C25064" s="1"/>
      <c r="D25064" s="8"/>
      <c r="E25064" s="1"/>
      <c r="F25064" s="1"/>
      <c r="G25064" s="1"/>
      <c r="H25064" s="1"/>
    </row>
    <row r="25065">
      <c r="A25065" s="1"/>
      <c r="B25065" s="1"/>
      <c r="C25065" s="1"/>
      <c r="D25065" s="8"/>
      <c r="E25065" s="1"/>
      <c r="F25065" s="1"/>
      <c r="G25065" s="1"/>
      <c r="H25065" s="1"/>
    </row>
    <row r="25066">
      <c r="A25066" s="1"/>
      <c r="B25066" s="1"/>
      <c r="C25066" s="1"/>
      <c r="D25066" s="8"/>
      <c r="E25066" s="1"/>
      <c r="F25066" s="1"/>
      <c r="G25066" s="1"/>
      <c r="H25066" s="1"/>
    </row>
    <row r="25067">
      <c r="A25067" s="1"/>
      <c r="B25067" s="1"/>
      <c r="C25067" s="1"/>
      <c r="D25067" s="8"/>
      <c r="E25067" s="1"/>
      <c r="F25067" s="1"/>
      <c r="G25067" s="1"/>
      <c r="H25067" s="1"/>
    </row>
    <row r="25068">
      <c r="A25068" s="1"/>
      <c r="B25068" s="1"/>
      <c r="C25068" s="1"/>
      <c r="D25068" s="8"/>
      <c r="E25068" s="1"/>
      <c r="F25068" s="1"/>
      <c r="G25068" s="1"/>
      <c r="H25068" s="1"/>
    </row>
    <row r="25069">
      <c r="A25069" s="1"/>
      <c r="B25069" s="1"/>
      <c r="C25069" s="1"/>
      <c r="D25069" s="8"/>
      <c r="E25069" s="1"/>
      <c r="F25069" s="1"/>
      <c r="G25069" s="1"/>
      <c r="H25069" s="1"/>
    </row>
    <row r="25070">
      <c r="A25070" s="1"/>
      <c r="B25070" s="1"/>
      <c r="C25070" s="1"/>
      <c r="D25070" s="8"/>
      <c r="E25070" s="1"/>
      <c r="F25070" s="1"/>
      <c r="G25070" s="1"/>
      <c r="H25070" s="1"/>
    </row>
    <row r="25071">
      <c r="A25071" s="1"/>
      <c r="B25071" s="1"/>
      <c r="C25071" s="1"/>
      <c r="D25071" s="8"/>
      <c r="E25071" s="1"/>
      <c r="F25071" s="1"/>
      <c r="G25071" s="1"/>
      <c r="H25071" s="1"/>
    </row>
    <row r="25072">
      <c r="A25072" s="1"/>
      <c r="B25072" s="1"/>
      <c r="C25072" s="1"/>
      <c r="D25072" s="8"/>
      <c r="E25072" s="1"/>
      <c r="F25072" s="1"/>
      <c r="G25072" s="1"/>
      <c r="H25072" s="1"/>
    </row>
    <row r="25073">
      <c r="A25073" s="1"/>
      <c r="B25073" s="1"/>
      <c r="C25073" s="1"/>
      <c r="D25073" s="8"/>
      <c r="E25073" s="1"/>
      <c r="F25073" s="1"/>
      <c r="G25073" s="1"/>
      <c r="H25073" s="1"/>
    </row>
    <row r="25074">
      <c r="A25074" s="1"/>
      <c r="B25074" s="1"/>
      <c r="C25074" s="1"/>
      <c r="D25074" s="8"/>
      <c r="E25074" s="1"/>
      <c r="F25074" s="1"/>
      <c r="G25074" s="1"/>
      <c r="H25074" s="1"/>
    </row>
    <row r="25075">
      <c r="A25075" s="1"/>
      <c r="B25075" s="1"/>
      <c r="C25075" s="1"/>
      <c r="D25075" s="8"/>
      <c r="E25075" s="1"/>
      <c r="F25075" s="1"/>
      <c r="G25075" s="1"/>
      <c r="H25075" s="1"/>
    </row>
    <row r="25076">
      <c r="A25076" s="1"/>
      <c r="B25076" s="1"/>
      <c r="C25076" s="1"/>
      <c r="D25076" s="8"/>
      <c r="E25076" s="1"/>
      <c r="F25076" s="1"/>
      <c r="G25076" s="1"/>
      <c r="H25076" s="1"/>
    </row>
    <row r="25077">
      <c r="A25077" s="1"/>
      <c r="B25077" s="1"/>
      <c r="C25077" s="1"/>
      <c r="D25077" s="8"/>
      <c r="E25077" s="1"/>
      <c r="F25077" s="1"/>
      <c r="G25077" s="1"/>
      <c r="H25077" s="1"/>
    </row>
    <row r="25078">
      <c r="A25078" s="1"/>
      <c r="B25078" s="1"/>
      <c r="C25078" s="1"/>
      <c r="D25078" s="8"/>
      <c r="E25078" s="1"/>
      <c r="F25078" s="1"/>
      <c r="G25078" s="1"/>
      <c r="H25078" s="1"/>
    </row>
    <row r="25079">
      <c r="A25079" s="1"/>
      <c r="B25079" s="1"/>
      <c r="C25079" s="1"/>
      <c r="D25079" s="8"/>
      <c r="E25079" s="1"/>
      <c r="F25079" s="1"/>
      <c r="G25079" s="1"/>
      <c r="H25079" s="1"/>
    </row>
    <row r="25080">
      <c r="A25080" s="1"/>
      <c r="B25080" s="1"/>
      <c r="C25080" s="1"/>
      <c r="D25080" s="8"/>
      <c r="E25080" s="1"/>
      <c r="F25080" s="1"/>
      <c r="G25080" s="1"/>
      <c r="H25080" s="1"/>
    </row>
    <row r="25081">
      <c r="A25081" s="1"/>
      <c r="B25081" s="1"/>
      <c r="C25081" s="1"/>
      <c r="D25081" s="8"/>
      <c r="E25081" s="1"/>
      <c r="F25081" s="1"/>
      <c r="G25081" s="1"/>
      <c r="H25081" s="1"/>
    </row>
    <row r="25082">
      <c r="A25082" s="1"/>
      <c r="B25082" s="1"/>
      <c r="C25082" s="1"/>
      <c r="D25082" s="8"/>
      <c r="E25082" s="1"/>
      <c r="F25082" s="1"/>
      <c r="G25082" s="1"/>
      <c r="H25082" s="1"/>
    </row>
    <row r="25083">
      <c r="A25083" s="1"/>
      <c r="B25083" s="1"/>
      <c r="C25083" s="1"/>
      <c r="D25083" s="8"/>
      <c r="E25083" s="1"/>
      <c r="F25083" s="1"/>
      <c r="G25083" s="1"/>
      <c r="H25083" s="1"/>
    </row>
    <row r="25084">
      <c r="A25084" s="1"/>
      <c r="B25084" s="1"/>
      <c r="C25084" s="1"/>
      <c r="D25084" s="8"/>
      <c r="E25084" s="1"/>
      <c r="F25084" s="1"/>
      <c r="G25084" s="1"/>
      <c r="H25084" s="1"/>
    </row>
    <row r="25085">
      <c r="A25085" s="1"/>
      <c r="B25085" s="1"/>
      <c r="C25085" s="1"/>
      <c r="D25085" s="8"/>
      <c r="E25085" s="1"/>
      <c r="F25085" s="1"/>
      <c r="G25085" s="1"/>
      <c r="H25085" s="1"/>
    </row>
    <row r="25086">
      <c r="A25086" s="1"/>
      <c r="B25086" s="1"/>
      <c r="C25086" s="1"/>
      <c r="D25086" s="8"/>
      <c r="E25086" s="1"/>
      <c r="F25086" s="1"/>
      <c r="G25086" s="1"/>
      <c r="H25086" s="1"/>
    </row>
    <row r="25087">
      <c r="A25087" s="1"/>
      <c r="B25087" s="1"/>
      <c r="C25087" s="1"/>
      <c r="D25087" s="8"/>
      <c r="E25087" s="1"/>
      <c r="F25087" s="1"/>
      <c r="G25087" s="1"/>
      <c r="H25087" s="1"/>
    </row>
    <row r="25088">
      <c r="A25088" s="1"/>
      <c r="B25088" s="1"/>
      <c r="C25088" s="1"/>
      <c r="D25088" s="8"/>
      <c r="E25088" s="1"/>
      <c r="F25088" s="1"/>
      <c r="G25088" s="1"/>
      <c r="H25088" s="1"/>
    </row>
    <row r="25089">
      <c r="A25089" s="1"/>
      <c r="B25089" s="1"/>
      <c r="C25089" s="1"/>
      <c r="D25089" s="8"/>
      <c r="E25089" s="1"/>
      <c r="F25089" s="1"/>
      <c r="G25089" s="1"/>
      <c r="H25089" s="1"/>
    </row>
    <row r="25090">
      <c r="A25090" s="1"/>
      <c r="B25090" s="1"/>
      <c r="C25090" s="1"/>
      <c r="D25090" s="8"/>
      <c r="E25090" s="1"/>
      <c r="F25090" s="1"/>
      <c r="G25090" s="1"/>
      <c r="H25090" s="1"/>
    </row>
    <row r="25091">
      <c r="A25091" s="1"/>
      <c r="B25091" s="1"/>
      <c r="C25091" s="1"/>
      <c r="D25091" s="8"/>
      <c r="E25091" s="1"/>
      <c r="F25091" s="1"/>
      <c r="G25091" s="1"/>
      <c r="H25091" s="1"/>
    </row>
    <row r="25092">
      <c r="A25092" s="1"/>
      <c r="B25092" s="1"/>
      <c r="C25092" s="1"/>
      <c r="D25092" s="8"/>
      <c r="E25092" s="1"/>
      <c r="F25092" s="1"/>
      <c r="G25092" s="1"/>
      <c r="H25092" s="1"/>
    </row>
    <row r="25093">
      <c r="A25093" s="1"/>
      <c r="B25093" s="1"/>
      <c r="C25093" s="1"/>
      <c r="D25093" s="8"/>
      <c r="E25093" s="1"/>
      <c r="F25093" s="1"/>
      <c r="G25093" s="1"/>
      <c r="H25093" s="1"/>
    </row>
    <row r="25094">
      <c r="A25094" s="1"/>
      <c r="B25094" s="1"/>
      <c r="C25094" s="1"/>
      <c r="D25094" s="8"/>
      <c r="E25094" s="1"/>
      <c r="F25094" s="1"/>
      <c r="G25094" s="1"/>
      <c r="H25094" s="1"/>
    </row>
    <row r="25095">
      <c r="A25095" s="1"/>
      <c r="B25095" s="1"/>
      <c r="C25095" s="1"/>
      <c r="D25095" s="8"/>
      <c r="E25095" s="1"/>
      <c r="F25095" s="1"/>
      <c r="G25095" s="1"/>
      <c r="H25095" s="1"/>
    </row>
    <row r="25096">
      <c r="A25096" s="1"/>
      <c r="B25096" s="1"/>
      <c r="C25096" s="1"/>
      <c r="D25096" s="8"/>
      <c r="E25096" s="1"/>
      <c r="F25096" s="1"/>
      <c r="G25096" s="1"/>
      <c r="H25096" s="1"/>
    </row>
    <row r="25097">
      <c r="A25097" s="1"/>
      <c r="B25097" s="1"/>
      <c r="C25097" s="1"/>
      <c r="D25097" s="8"/>
      <c r="E25097" s="1"/>
      <c r="F25097" s="1"/>
      <c r="G25097" s="1"/>
      <c r="H25097" s="1"/>
    </row>
    <row r="25098">
      <c r="A25098" s="1"/>
      <c r="B25098" s="1"/>
      <c r="C25098" s="1"/>
      <c r="D25098" s="8"/>
      <c r="E25098" s="1"/>
      <c r="F25098" s="1"/>
      <c r="G25098" s="1"/>
      <c r="H25098" s="1"/>
    </row>
    <row r="25099">
      <c r="A25099" s="1"/>
      <c r="B25099" s="1"/>
      <c r="C25099" s="1"/>
      <c r="D25099" s="8"/>
      <c r="E25099" s="1"/>
      <c r="F25099" s="1"/>
      <c r="G25099" s="1"/>
      <c r="H25099" s="1"/>
    </row>
    <row r="25100">
      <c r="A25100" s="1"/>
      <c r="B25100" s="1"/>
      <c r="C25100" s="1"/>
      <c r="D25100" s="8"/>
      <c r="E25100" s="1"/>
      <c r="F25100" s="1"/>
      <c r="G25100" s="1"/>
      <c r="H25100" s="1"/>
    </row>
    <row r="25101">
      <c r="A25101" s="1"/>
      <c r="B25101" s="1"/>
      <c r="C25101" s="1"/>
      <c r="D25101" s="8"/>
      <c r="E25101" s="1"/>
      <c r="F25101" s="1"/>
      <c r="G25101" s="1"/>
      <c r="H25101" s="1"/>
    </row>
    <row r="25102">
      <c r="A25102" s="1"/>
      <c r="B25102" s="1"/>
      <c r="C25102" s="1"/>
      <c r="D25102" s="8"/>
      <c r="E25102" s="1"/>
      <c r="F25102" s="1"/>
      <c r="G25102" s="1"/>
      <c r="H25102" s="1"/>
    </row>
    <row r="25103">
      <c r="A25103" s="1"/>
      <c r="B25103" s="1"/>
      <c r="C25103" s="1"/>
      <c r="D25103" s="8"/>
      <c r="E25103" s="1"/>
      <c r="F25103" s="1"/>
      <c r="G25103" s="1"/>
      <c r="H25103" s="1"/>
    </row>
    <row r="25104">
      <c r="A25104" s="1"/>
      <c r="B25104" s="1"/>
      <c r="C25104" s="1"/>
      <c r="D25104" s="8"/>
      <c r="E25104" s="1"/>
      <c r="F25104" s="1"/>
      <c r="G25104" s="1"/>
      <c r="H25104" s="1"/>
    </row>
    <row r="25105">
      <c r="A25105" s="1"/>
      <c r="B25105" s="1"/>
      <c r="C25105" s="1"/>
      <c r="D25105" s="8"/>
      <c r="E25105" s="1"/>
      <c r="F25105" s="1"/>
      <c r="G25105" s="1"/>
      <c r="H25105" s="1"/>
    </row>
    <row r="25106">
      <c r="A25106" s="1"/>
      <c r="B25106" s="1"/>
      <c r="C25106" s="1"/>
      <c r="D25106" s="8"/>
      <c r="E25106" s="1"/>
      <c r="F25106" s="1"/>
      <c r="G25106" s="1"/>
      <c r="H25106" s="1"/>
    </row>
    <row r="25107">
      <c r="A25107" s="1"/>
      <c r="B25107" s="1"/>
      <c r="C25107" s="1"/>
      <c r="D25107" s="8"/>
      <c r="E25107" s="1"/>
      <c r="F25107" s="1"/>
      <c r="G25107" s="1"/>
      <c r="H25107" s="1"/>
    </row>
    <row r="25108">
      <c r="A25108" s="1"/>
      <c r="B25108" s="1"/>
      <c r="C25108" s="1"/>
      <c r="D25108" s="8"/>
      <c r="E25108" s="1"/>
      <c r="F25108" s="1"/>
      <c r="G25108" s="1"/>
      <c r="H25108" s="1"/>
    </row>
    <row r="25109">
      <c r="A25109" s="1"/>
      <c r="B25109" s="1"/>
      <c r="C25109" s="1"/>
      <c r="D25109" s="8"/>
      <c r="E25109" s="1"/>
      <c r="F25109" s="1"/>
      <c r="G25109" s="1"/>
      <c r="H25109" s="1"/>
    </row>
    <row r="25110">
      <c r="A25110" s="1"/>
      <c r="B25110" s="1"/>
      <c r="C25110" s="1"/>
      <c r="D25110" s="8"/>
      <c r="E25110" s="1"/>
      <c r="F25110" s="1"/>
      <c r="G25110" s="1"/>
      <c r="H25110" s="1"/>
    </row>
    <row r="25111">
      <c r="A25111" s="1"/>
      <c r="B25111" s="1"/>
      <c r="C25111" s="1"/>
      <c r="D25111" s="8"/>
      <c r="E25111" s="1"/>
      <c r="F25111" s="1"/>
      <c r="G25111" s="1"/>
      <c r="H25111" s="1"/>
    </row>
    <row r="25112">
      <c r="A25112" s="1"/>
      <c r="B25112" s="1"/>
      <c r="C25112" s="1"/>
      <c r="D25112" s="8"/>
      <c r="E25112" s="1"/>
      <c r="F25112" s="1"/>
      <c r="G25112" s="1"/>
      <c r="H25112" s="1"/>
    </row>
    <row r="25113">
      <c r="A25113" s="1"/>
      <c r="B25113" s="1"/>
      <c r="C25113" s="1"/>
      <c r="D25113" s="8"/>
      <c r="E25113" s="1"/>
      <c r="F25113" s="1"/>
      <c r="G25113" s="1"/>
      <c r="H25113" s="1"/>
    </row>
    <row r="25114">
      <c r="A25114" s="1"/>
      <c r="B25114" s="1"/>
      <c r="C25114" s="1"/>
      <c r="D25114" s="8"/>
      <c r="E25114" s="1"/>
      <c r="F25114" s="1"/>
      <c r="G25114" s="1"/>
      <c r="H25114" s="1"/>
    </row>
    <row r="25115">
      <c r="A25115" s="1"/>
      <c r="B25115" s="1"/>
      <c r="C25115" s="1"/>
      <c r="D25115" s="8"/>
      <c r="E25115" s="1"/>
      <c r="F25115" s="1"/>
      <c r="G25115" s="1"/>
      <c r="H25115" s="1"/>
    </row>
    <row r="25116">
      <c r="A25116" s="1"/>
      <c r="B25116" s="1"/>
      <c r="C25116" s="1"/>
      <c r="D25116" s="8"/>
      <c r="E25116" s="1"/>
      <c r="F25116" s="1"/>
      <c r="G25116" s="1"/>
      <c r="H25116" s="1"/>
    </row>
    <row r="25117">
      <c r="A25117" s="1"/>
      <c r="B25117" s="1"/>
      <c r="C25117" s="1"/>
      <c r="D25117" s="8"/>
      <c r="E25117" s="1"/>
      <c r="F25117" s="1"/>
      <c r="G25117" s="1"/>
      <c r="H25117" s="1"/>
    </row>
    <row r="25118">
      <c r="A25118" s="1"/>
      <c r="B25118" s="1"/>
      <c r="C25118" s="1"/>
      <c r="D25118" s="8"/>
      <c r="E25118" s="1"/>
      <c r="F25118" s="1"/>
      <c r="G25118" s="1"/>
      <c r="H25118" s="1"/>
    </row>
    <row r="25119">
      <c r="A25119" s="1"/>
      <c r="B25119" s="1"/>
      <c r="C25119" s="1"/>
      <c r="D25119" s="8"/>
      <c r="E25119" s="1"/>
      <c r="F25119" s="1"/>
      <c r="G25119" s="1"/>
      <c r="H25119" s="1"/>
    </row>
    <row r="25120">
      <c r="A25120" s="1"/>
      <c r="B25120" s="1"/>
      <c r="C25120" s="1"/>
      <c r="D25120" s="8"/>
      <c r="E25120" s="1"/>
      <c r="F25120" s="1"/>
      <c r="G25120" s="1"/>
      <c r="H25120" s="1"/>
    </row>
    <row r="25121">
      <c r="A25121" s="1"/>
      <c r="B25121" s="1"/>
      <c r="C25121" s="1"/>
      <c r="D25121" s="8"/>
      <c r="E25121" s="1"/>
      <c r="F25121" s="1"/>
      <c r="G25121" s="1"/>
      <c r="H25121" s="1"/>
    </row>
    <row r="25122">
      <c r="A25122" s="1"/>
      <c r="B25122" s="1"/>
      <c r="C25122" s="1"/>
      <c r="D25122" s="8"/>
      <c r="E25122" s="1"/>
      <c r="F25122" s="1"/>
      <c r="G25122" s="1"/>
      <c r="H25122" s="1"/>
    </row>
    <row r="25123">
      <c r="A25123" s="1"/>
      <c r="B25123" s="1"/>
      <c r="C25123" s="1"/>
      <c r="D25123" s="8"/>
      <c r="E25123" s="1"/>
      <c r="F25123" s="1"/>
      <c r="G25123" s="1"/>
      <c r="H25123" s="1"/>
    </row>
    <row r="25124">
      <c r="A25124" s="1"/>
      <c r="B25124" s="1"/>
      <c r="C25124" s="1"/>
      <c r="D25124" s="8"/>
      <c r="E25124" s="1"/>
      <c r="F25124" s="1"/>
      <c r="G25124" s="1"/>
      <c r="H25124" s="1"/>
    </row>
    <row r="25125">
      <c r="A25125" s="1"/>
      <c r="B25125" s="1"/>
      <c r="C25125" s="1"/>
      <c r="D25125" s="8"/>
      <c r="E25125" s="1"/>
      <c r="F25125" s="1"/>
      <c r="G25125" s="1"/>
      <c r="H25125" s="1"/>
    </row>
    <row r="25126">
      <c r="A25126" s="1"/>
      <c r="B25126" s="1"/>
      <c r="C25126" s="1"/>
      <c r="D25126" s="8"/>
      <c r="E25126" s="1"/>
      <c r="F25126" s="1"/>
      <c r="G25126" s="1"/>
      <c r="H25126" s="1"/>
    </row>
    <row r="25127">
      <c r="A25127" s="1"/>
      <c r="B25127" s="1"/>
      <c r="C25127" s="1"/>
      <c r="D25127" s="8"/>
      <c r="E25127" s="1"/>
      <c r="F25127" s="1"/>
      <c r="G25127" s="1"/>
      <c r="H25127" s="1"/>
    </row>
    <row r="25128">
      <c r="A25128" s="1"/>
      <c r="B25128" s="1"/>
      <c r="C25128" s="1"/>
      <c r="D25128" s="8"/>
      <c r="E25128" s="1"/>
      <c r="F25128" s="1"/>
      <c r="G25128" s="1"/>
      <c r="H25128" s="1"/>
    </row>
    <row r="25129">
      <c r="A25129" s="1"/>
      <c r="B25129" s="1"/>
      <c r="C25129" s="1"/>
      <c r="D25129" s="8"/>
      <c r="E25129" s="1"/>
      <c r="F25129" s="1"/>
      <c r="G25129" s="1"/>
      <c r="H25129" s="1"/>
    </row>
    <row r="25130">
      <c r="A25130" s="1"/>
      <c r="B25130" s="1"/>
      <c r="C25130" s="1"/>
      <c r="D25130" s="8"/>
      <c r="E25130" s="1"/>
      <c r="F25130" s="1"/>
      <c r="G25130" s="1"/>
      <c r="H25130" s="1"/>
    </row>
    <row r="25131">
      <c r="A25131" s="1"/>
      <c r="B25131" s="1"/>
      <c r="C25131" s="1"/>
      <c r="D25131" s="8"/>
      <c r="E25131" s="1"/>
      <c r="F25131" s="1"/>
      <c r="G25131" s="1"/>
      <c r="H25131" s="1"/>
    </row>
    <row r="25132">
      <c r="A25132" s="1"/>
      <c r="B25132" s="1"/>
      <c r="C25132" s="1"/>
      <c r="D25132" s="8"/>
      <c r="E25132" s="1"/>
      <c r="F25132" s="1"/>
      <c r="G25132" s="1"/>
      <c r="H25132" s="1"/>
    </row>
    <row r="25133">
      <c r="A25133" s="1"/>
      <c r="B25133" s="1"/>
      <c r="C25133" s="1"/>
      <c r="D25133" s="8"/>
      <c r="E25133" s="1"/>
      <c r="F25133" s="1"/>
      <c r="G25133" s="1"/>
      <c r="H25133" s="1"/>
    </row>
    <row r="25134">
      <c r="A25134" s="1"/>
      <c r="B25134" s="1"/>
      <c r="C25134" s="1"/>
      <c r="D25134" s="8"/>
      <c r="E25134" s="1"/>
      <c r="F25134" s="1"/>
      <c r="G25134" s="1"/>
      <c r="H25134" s="1"/>
    </row>
    <row r="25135">
      <c r="A25135" s="1"/>
      <c r="B25135" s="1"/>
      <c r="C25135" s="1"/>
      <c r="D25135" s="8"/>
      <c r="E25135" s="1"/>
      <c r="F25135" s="1"/>
      <c r="G25135" s="1"/>
      <c r="H25135" s="1"/>
    </row>
    <row r="25136">
      <c r="A25136" s="1"/>
      <c r="B25136" s="1"/>
      <c r="C25136" s="1"/>
      <c r="D25136" s="8"/>
      <c r="E25136" s="1"/>
      <c r="F25136" s="1"/>
      <c r="G25136" s="1"/>
      <c r="H25136" s="1"/>
    </row>
    <row r="25137">
      <c r="A25137" s="1"/>
      <c r="B25137" s="1"/>
      <c r="C25137" s="1"/>
      <c r="D25137" s="8"/>
      <c r="E25137" s="1"/>
      <c r="F25137" s="1"/>
      <c r="G25137" s="1"/>
      <c r="H25137" s="1"/>
    </row>
    <row r="25138">
      <c r="A25138" s="1"/>
      <c r="B25138" s="1"/>
      <c r="C25138" s="1"/>
      <c r="D25138" s="8"/>
      <c r="E25138" s="1"/>
      <c r="F25138" s="1"/>
      <c r="G25138" s="1"/>
      <c r="H25138" s="1"/>
    </row>
    <row r="25139">
      <c r="A25139" s="1"/>
      <c r="B25139" s="1"/>
      <c r="C25139" s="1"/>
      <c r="D25139" s="8"/>
      <c r="E25139" s="1"/>
      <c r="F25139" s="1"/>
      <c r="G25139" s="1"/>
      <c r="H25139" s="1"/>
    </row>
    <row r="25140">
      <c r="A25140" s="1"/>
      <c r="B25140" s="1"/>
      <c r="C25140" s="1"/>
      <c r="D25140" s="8"/>
      <c r="E25140" s="1"/>
      <c r="F25140" s="1"/>
      <c r="G25140" s="1"/>
      <c r="H25140" s="1"/>
    </row>
    <row r="25141">
      <c r="A25141" s="1"/>
      <c r="B25141" s="1"/>
      <c r="C25141" s="1"/>
      <c r="D25141" s="8"/>
      <c r="E25141" s="1"/>
      <c r="F25141" s="1"/>
      <c r="G25141" s="1"/>
      <c r="H25141" s="1"/>
    </row>
    <row r="25142">
      <c r="A25142" s="1"/>
      <c r="B25142" s="1"/>
      <c r="C25142" s="1"/>
      <c r="D25142" s="8"/>
      <c r="E25142" s="1"/>
      <c r="F25142" s="1"/>
      <c r="G25142" s="1"/>
      <c r="H25142" s="1"/>
    </row>
    <row r="25143">
      <c r="A25143" s="1"/>
      <c r="B25143" s="1"/>
      <c r="C25143" s="1"/>
      <c r="D25143" s="8"/>
      <c r="E25143" s="1"/>
      <c r="F25143" s="1"/>
      <c r="G25143" s="1"/>
      <c r="H25143" s="1"/>
    </row>
    <row r="25144">
      <c r="A25144" s="1"/>
      <c r="B25144" s="1"/>
      <c r="C25144" s="1"/>
      <c r="D25144" s="8"/>
      <c r="E25144" s="1"/>
      <c r="F25144" s="1"/>
      <c r="G25144" s="1"/>
      <c r="H25144" s="1"/>
    </row>
    <row r="25145">
      <c r="A25145" s="1"/>
      <c r="B25145" s="1"/>
      <c r="C25145" s="1"/>
      <c r="D25145" s="8"/>
      <c r="E25145" s="1"/>
      <c r="F25145" s="1"/>
      <c r="G25145" s="1"/>
      <c r="H25145" s="1"/>
    </row>
    <row r="25146">
      <c r="A25146" s="1"/>
      <c r="B25146" s="1"/>
      <c r="C25146" s="1"/>
      <c r="D25146" s="8"/>
      <c r="E25146" s="1"/>
      <c r="F25146" s="1"/>
      <c r="G25146" s="1"/>
      <c r="H25146" s="1"/>
    </row>
    <row r="25147">
      <c r="A25147" s="1"/>
      <c r="B25147" s="1"/>
      <c r="C25147" s="1"/>
      <c r="D25147" s="8"/>
      <c r="E25147" s="1"/>
      <c r="F25147" s="1"/>
      <c r="G25147" s="1"/>
      <c r="H25147" s="1"/>
    </row>
    <row r="25148">
      <c r="A25148" s="1"/>
      <c r="B25148" s="1"/>
      <c r="C25148" s="1"/>
      <c r="D25148" s="8"/>
      <c r="E25148" s="1"/>
      <c r="F25148" s="1"/>
      <c r="G25148" s="1"/>
      <c r="H25148" s="1"/>
    </row>
    <row r="25149">
      <c r="A25149" s="1"/>
      <c r="B25149" s="1"/>
      <c r="C25149" s="1"/>
      <c r="D25149" s="8"/>
      <c r="E25149" s="1"/>
      <c r="F25149" s="1"/>
      <c r="G25149" s="1"/>
      <c r="H25149" s="1"/>
    </row>
    <row r="25150">
      <c r="A25150" s="1"/>
      <c r="B25150" s="1"/>
      <c r="C25150" s="1"/>
      <c r="D25150" s="8"/>
      <c r="E25150" s="1"/>
      <c r="F25150" s="1"/>
      <c r="G25150" s="1"/>
      <c r="H25150" s="1"/>
    </row>
    <row r="25151">
      <c r="A25151" s="1"/>
      <c r="B25151" s="1"/>
      <c r="C25151" s="1"/>
      <c r="D25151" s="8"/>
      <c r="E25151" s="1"/>
      <c r="F25151" s="1"/>
      <c r="G25151" s="1"/>
      <c r="H25151" s="1"/>
    </row>
    <row r="25152">
      <c r="A25152" s="1"/>
      <c r="B25152" s="1"/>
      <c r="C25152" s="1"/>
      <c r="D25152" s="8"/>
      <c r="E25152" s="1"/>
      <c r="F25152" s="1"/>
      <c r="G25152" s="1"/>
      <c r="H25152" s="1"/>
    </row>
    <row r="25153">
      <c r="A25153" s="1"/>
      <c r="B25153" s="1"/>
      <c r="C25153" s="1"/>
      <c r="D25153" s="8"/>
      <c r="E25153" s="1"/>
      <c r="F25153" s="1"/>
      <c r="G25153" s="1"/>
      <c r="H25153" s="1"/>
    </row>
    <row r="25154">
      <c r="A25154" s="1"/>
      <c r="B25154" s="1"/>
      <c r="C25154" s="1"/>
      <c r="D25154" s="8"/>
      <c r="E25154" s="1"/>
      <c r="F25154" s="1"/>
      <c r="G25154" s="1"/>
      <c r="H25154" s="1"/>
    </row>
    <row r="25155">
      <c r="A25155" s="1"/>
      <c r="B25155" s="1"/>
      <c r="C25155" s="1"/>
      <c r="D25155" s="8"/>
      <c r="E25155" s="1"/>
      <c r="F25155" s="1"/>
      <c r="G25155" s="1"/>
      <c r="H25155" s="1"/>
    </row>
    <row r="25156">
      <c r="A25156" s="1"/>
      <c r="B25156" s="1"/>
      <c r="C25156" s="1"/>
      <c r="D25156" s="8"/>
      <c r="E25156" s="1"/>
      <c r="F25156" s="1"/>
      <c r="G25156" s="1"/>
      <c r="H25156" s="1"/>
    </row>
    <row r="25157">
      <c r="A25157" s="1"/>
      <c r="B25157" s="1"/>
      <c r="C25157" s="1"/>
      <c r="D25157" s="8"/>
      <c r="E25157" s="1"/>
      <c r="F25157" s="1"/>
      <c r="G25157" s="1"/>
      <c r="H25157" s="1"/>
    </row>
    <row r="25158">
      <c r="A25158" s="1"/>
      <c r="B25158" s="1"/>
      <c r="C25158" s="1"/>
      <c r="D25158" s="8"/>
      <c r="E25158" s="1"/>
      <c r="F25158" s="1"/>
      <c r="G25158" s="1"/>
      <c r="H25158" s="1"/>
    </row>
    <row r="25159">
      <c r="A25159" s="1"/>
      <c r="B25159" s="1"/>
      <c r="C25159" s="1"/>
      <c r="D25159" s="8"/>
      <c r="E25159" s="1"/>
      <c r="F25159" s="1"/>
      <c r="G25159" s="1"/>
      <c r="H25159" s="1"/>
    </row>
    <row r="25160">
      <c r="A25160" s="1"/>
      <c r="B25160" s="1"/>
      <c r="C25160" s="1"/>
      <c r="D25160" s="8"/>
      <c r="E25160" s="1"/>
      <c r="F25160" s="1"/>
      <c r="G25160" s="1"/>
      <c r="H25160" s="1"/>
    </row>
    <row r="25161">
      <c r="A25161" s="1"/>
      <c r="B25161" s="1"/>
      <c r="C25161" s="1"/>
      <c r="D25161" s="8"/>
      <c r="E25161" s="1"/>
      <c r="F25161" s="1"/>
      <c r="G25161" s="1"/>
      <c r="H25161" s="1"/>
    </row>
    <row r="25162">
      <c r="A25162" s="1"/>
      <c r="B25162" s="1"/>
      <c r="C25162" s="1"/>
      <c r="D25162" s="8"/>
      <c r="E25162" s="1"/>
      <c r="F25162" s="1"/>
      <c r="G25162" s="1"/>
      <c r="H25162" s="1"/>
    </row>
    <row r="25163">
      <c r="A25163" s="1"/>
      <c r="B25163" s="1"/>
      <c r="C25163" s="1"/>
      <c r="D25163" s="8"/>
      <c r="E25163" s="1"/>
      <c r="F25163" s="1"/>
      <c r="G25163" s="1"/>
      <c r="H25163" s="1"/>
    </row>
    <row r="25164">
      <c r="A25164" s="1"/>
      <c r="B25164" s="1"/>
      <c r="C25164" s="1"/>
      <c r="D25164" s="8"/>
      <c r="E25164" s="1"/>
      <c r="F25164" s="1"/>
      <c r="G25164" s="1"/>
      <c r="H25164" s="1"/>
    </row>
    <row r="25165">
      <c r="A25165" s="1"/>
      <c r="B25165" s="1"/>
      <c r="C25165" s="1"/>
      <c r="D25165" s="8"/>
      <c r="E25165" s="1"/>
      <c r="F25165" s="1"/>
      <c r="G25165" s="1"/>
      <c r="H25165" s="1"/>
    </row>
    <row r="25166">
      <c r="A25166" s="1"/>
      <c r="B25166" s="1"/>
      <c r="C25166" s="1"/>
      <c r="D25166" s="8"/>
      <c r="E25166" s="1"/>
      <c r="F25166" s="1"/>
      <c r="G25166" s="1"/>
      <c r="H25166" s="1"/>
    </row>
    <row r="25167">
      <c r="A25167" s="1"/>
      <c r="B25167" s="1"/>
      <c r="C25167" s="1"/>
      <c r="D25167" s="8"/>
      <c r="E25167" s="1"/>
      <c r="F25167" s="1"/>
      <c r="G25167" s="1"/>
      <c r="H25167" s="1"/>
    </row>
    <row r="25168">
      <c r="A25168" s="1"/>
      <c r="B25168" s="1"/>
      <c r="C25168" s="1"/>
      <c r="D25168" s="8"/>
      <c r="E25168" s="1"/>
      <c r="F25168" s="1"/>
      <c r="G25168" s="1"/>
      <c r="H25168" s="1"/>
    </row>
    <row r="25169">
      <c r="A25169" s="1"/>
      <c r="B25169" s="1"/>
      <c r="C25169" s="1"/>
      <c r="D25169" s="8"/>
      <c r="E25169" s="1"/>
      <c r="F25169" s="1"/>
      <c r="G25169" s="1"/>
      <c r="H25169" s="1"/>
    </row>
    <row r="25170">
      <c r="A25170" s="1"/>
      <c r="B25170" s="1"/>
      <c r="C25170" s="1"/>
      <c r="D25170" s="8"/>
      <c r="E25170" s="1"/>
      <c r="F25170" s="1"/>
      <c r="G25170" s="1"/>
      <c r="H25170" s="1"/>
    </row>
    <row r="25171">
      <c r="A25171" s="1"/>
      <c r="B25171" s="1"/>
      <c r="C25171" s="1"/>
      <c r="D25171" s="8"/>
      <c r="E25171" s="1"/>
      <c r="F25171" s="1"/>
      <c r="G25171" s="1"/>
      <c r="H25171" s="1"/>
    </row>
    <row r="25172">
      <c r="A25172" s="1"/>
      <c r="B25172" s="1"/>
      <c r="C25172" s="1"/>
      <c r="D25172" s="8"/>
      <c r="E25172" s="1"/>
      <c r="F25172" s="1"/>
      <c r="G25172" s="1"/>
      <c r="H25172" s="1"/>
    </row>
    <row r="25173">
      <c r="A25173" s="1"/>
      <c r="B25173" s="1"/>
      <c r="C25173" s="1"/>
      <c r="D25173" s="8"/>
      <c r="E25173" s="1"/>
      <c r="F25173" s="1"/>
      <c r="G25173" s="1"/>
      <c r="H25173" s="1"/>
    </row>
    <row r="25174">
      <c r="A25174" s="1"/>
      <c r="B25174" s="1"/>
      <c r="C25174" s="1"/>
      <c r="D25174" s="8"/>
      <c r="E25174" s="1"/>
      <c r="F25174" s="1"/>
      <c r="G25174" s="1"/>
      <c r="H25174" s="1"/>
    </row>
    <row r="25175">
      <c r="A25175" s="1"/>
      <c r="B25175" s="1"/>
      <c r="C25175" s="1"/>
      <c r="D25175" s="8"/>
      <c r="E25175" s="1"/>
      <c r="F25175" s="1"/>
      <c r="G25175" s="1"/>
      <c r="H25175" s="1"/>
    </row>
    <row r="25176">
      <c r="A25176" s="1"/>
      <c r="B25176" s="1"/>
      <c r="C25176" s="1"/>
      <c r="D25176" s="8"/>
      <c r="E25176" s="1"/>
      <c r="F25176" s="1"/>
      <c r="G25176" s="1"/>
      <c r="H25176" s="1"/>
    </row>
    <row r="25177">
      <c r="A25177" s="1"/>
      <c r="B25177" s="1"/>
      <c r="C25177" s="1"/>
      <c r="D25177" s="8"/>
      <c r="E25177" s="1"/>
      <c r="F25177" s="1"/>
      <c r="G25177" s="1"/>
      <c r="H25177" s="1"/>
    </row>
    <row r="25178">
      <c r="A25178" s="1"/>
      <c r="B25178" s="1"/>
      <c r="C25178" s="1"/>
      <c r="D25178" s="8"/>
      <c r="E25178" s="1"/>
      <c r="F25178" s="1"/>
      <c r="G25178" s="1"/>
      <c r="H25178" s="1"/>
    </row>
    <row r="25179">
      <c r="A25179" s="1"/>
      <c r="B25179" s="1"/>
      <c r="C25179" s="1"/>
      <c r="D25179" s="8"/>
      <c r="E25179" s="1"/>
      <c r="F25179" s="1"/>
      <c r="G25179" s="1"/>
      <c r="H25179" s="1"/>
    </row>
    <row r="25180">
      <c r="A25180" s="1"/>
      <c r="B25180" s="1"/>
      <c r="C25180" s="1"/>
      <c r="D25180" s="8"/>
      <c r="E25180" s="1"/>
      <c r="F25180" s="1"/>
      <c r="G25180" s="1"/>
      <c r="H25180" s="1"/>
    </row>
    <row r="25181">
      <c r="A25181" s="1"/>
      <c r="B25181" s="1"/>
      <c r="C25181" s="1"/>
      <c r="D25181" s="8"/>
      <c r="E25181" s="1"/>
      <c r="F25181" s="1"/>
      <c r="G25181" s="1"/>
      <c r="H25181" s="1"/>
    </row>
    <row r="25182">
      <c r="A25182" s="1"/>
      <c r="B25182" s="1"/>
      <c r="C25182" s="1"/>
      <c r="D25182" s="8"/>
      <c r="E25182" s="1"/>
      <c r="F25182" s="1"/>
      <c r="G25182" s="1"/>
      <c r="H25182" s="1"/>
    </row>
    <row r="25183">
      <c r="A25183" s="1"/>
      <c r="B25183" s="1"/>
      <c r="C25183" s="1"/>
      <c r="D25183" s="8"/>
      <c r="E25183" s="1"/>
      <c r="F25183" s="1"/>
      <c r="G25183" s="1"/>
      <c r="H25183" s="1"/>
    </row>
    <row r="25184">
      <c r="A25184" s="1"/>
      <c r="B25184" s="1"/>
      <c r="C25184" s="1"/>
      <c r="D25184" s="8"/>
      <c r="E25184" s="1"/>
      <c r="F25184" s="1"/>
      <c r="G25184" s="1"/>
      <c r="H25184" s="1"/>
    </row>
    <row r="25185">
      <c r="A25185" s="1"/>
      <c r="B25185" s="1"/>
      <c r="C25185" s="1"/>
      <c r="D25185" s="8"/>
      <c r="E25185" s="1"/>
      <c r="F25185" s="1"/>
      <c r="G25185" s="1"/>
      <c r="H25185" s="1"/>
    </row>
    <row r="25186">
      <c r="A25186" s="1"/>
      <c r="B25186" s="1"/>
      <c r="C25186" s="1"/>
      <c r="D25186" s="8"/>
      <c r="E25186" s="1"/>
      <c r="F25186" s="1"/>
      <c r="G25186" s="1"/>
      <c r="H25186" s="1"/>
    </row>
    <row r="25187">
      <c r="A25187" s="1"/>
      <c r="B25187" s="1"/>
      <c r="C25187" s="1"/>
      <c r="D25187" s="8"/>
      <c r="E25187" s="1"/>
      <c r="F25187" s="1"/>
      <c r="G25187" s="1"/>
      <c r="H25187" s="1"/>
    </row>
    <row r="25188">
      <c r="A25188" s="1"/>
      <c r="B25188" s="1"/>
      <c r="C25188" s="1"/>
      <c r="D25188" s="8"/>
      <c r="E25188" s="1"/>
      <c r="F25188" s="1"/>
      <c r="G25188" s="1"/>
      <c r="H25188" s="1"/>
    </row>
    <row r="25189">
      <c r="A25189" s="1"/>
      <c r="B25189" s="1"/>
      <c r="C25189" s="1"/>
      <c r="D25189" s="8"/>
      <c r="E25189" s="1"/>
      <c r="F25189" s="1"/>
      <c r="G25189" s="1"/>
      <c r="H25189" s="1"/>
    </row>
    <row r="25190">
      <c r="A25190" s="1"/>
      <c r="B25190" s="1"/>
      <c r="C25190" s="1"/>
      <c r="D25190" s="8"/>
      <c r="E25190" s="1"/>
      <c r="F25190" s="1"/>
      <c r="G25190" s="1"/>
      <c r="H25190" s="1"/>
    </row>
    <row r="25191">
      <c r="A25191" s="1"/>
      <c r="B25191" s="1"/>
      <c r="C25191" s="1"/>
      <c r="D25191" s="8"/>
      <c r="E25191" s="1"/>
      <c r="F25191" s="1"/>
      <c r="G25191" s="1"/>
      <c r="H25191" s="1"/>
    </row>
    <row r="25192">
      <c r="A25192" s="1"/>
      <c r="B25192" s="1"/>
      <c r="C25192" s="1"/>
      <c r="D25192" s="8"/>
      <c r="E25192" s="1"/>
      <c r="F25192" s="1"/>
      <c r="G25192" s="1"/>
      <c r="H25192" s="1"/>
    </row>
    <row r="25193">
      <c r="A25193" s="1"/>
      <c r="B25193" s="1"/>
      <c r="C25193" s="1"/>
      <c r="D25193" s="8"/>
      <c r="E25193" s="1"/>
      <c r="F25193" s="1"/>
      <c r="G25193" s="1"/>
      <c r="H25193" s="1"/>
    </row>
    <row r="25194">
      <c r="A25194" s="1"/>
      <c r="B25194" s="1"/>
      <c r="C25194" s="1"/>
      <c r="D25194" s="8"/>
      <c r="E25194" s="1"/>
      <c r="F25194" s="1"/>
      <c r="G25194" s="1"/>
      <c r="H25194" s="1"/>
    </row>
    <row r="25195">
      <c r="A25195" s="1"/>
      <c r="B25195" s="1"/>
      <c r="C25195" s="1"/>
      <c r="D25195" s="8"/>
      <c r="E25195" s="1"/>
      <c r="F25195" s="1"/>
      <c r="G25195" s="1"/>
      <c r="H25195" s="1"/>
    </row>
    <row r="25196">
      <c r="A25196" s="1"/>
      <c r="B25196" s="1"/>
      <c r="C25196" s="1"/>
      <c r="D25196" s="8"/>
      <c r="E25196" s="1"/>
      <c r="F25196" s="1"/>
      <c r="G25196" s="1"/>
      <c r="H25196" s="1"/>
    </row>
    <row r="25197">
      <c r="A25197" s="1"/>
      <c r="B25197" s="1"/>
      <c r="C25197" s="1"/>
      <c r="D25197" s="8"/>
      <c r="E25197" s="1"/>
      <c r="F25197" s="1"/>
      <c r="G25197" s="1"/>
      <c r="H25197" s="1"/>
    </row>
    <row r="25198">
      <c r="A25198" s="1"/>
      <c r="B25198" s="1"/>
      <c r="C25198" s="1"/>
      <c r="D25198" s="8"/>
      <c r="E25198" s="1"/>
      <c r="F25198" s="1"/>
      <c r="G25198" s="1"/>
      <c r="H25198" s="1"/>
    </row>
    <row r="25199">
      <c r="A25199" s="1"/>
      <c r="B25199" s="1"/>
      <c r="C25199" s="1"/>
      <c r="D25199" s="8"/>
      <c r="E25199" s="1"/>
      <c r="F25199" s="1"/>
      <c r="G25199" s="1"/>
      <c r="H25199" s="1"/>
    </row>
    <row r="25200">
      <c r="A25200" s="1"/>
      <c r="B25200" s="1"/>
      <c r="C25200" s="1"/>
      <c r="D25200" s="8"/>
      <c r="E25200" s="1"/>
      <c r="F25200" s="1"/>
      <c r="G25200" s="1"/>
      <c r="H25200" s="1"/>
    </row>
    <row r="25201">
      <c r="A25201" s="1"/>
      <c r="B25201" s="1"/>
      <c r="C25201" s="1"/>
      <c r="D25201" s="8"/>
      <c r="E25201" s="1"/>
      <c r="F25201" s="1"/>
      <c r="G25201" s="1"/>
      <c r="H25201" s="1"/>
    </row>
    <row r="25202">
      <c r="A25202" s="1"/>
      <c r="B25202" s="1"/>
      <c r="C25202" s="1"/>
      <c r="D25202" s="8"/>
      <c r="E25202" s="1"/>
      <c r="F25202" s="1"/>
      <c r="G25202" s="1"/>
      <c r="H25202" s="1"/>
    </row>
    <row r="25203">
      <c r="A25203" s="1"/>
      <c r="B25203" s="1"/>
      <c r="C25203" s="1"/>
      <c r="D25203" s="8"/>
      <c r="E25203" s="1"/>
      <c r="F25203" s="1"/>
      <c r="G25203" s="1"/>
      <c r="H25203" s="1"/>
    </row>
    <row r="25204">
      <c r="A25204" s="1"/>
      <c r="B25204" s="1"/>
      <c r="C25204" s="1"/>
      <c r="D25204" s="8"/>
      <c r="E25204" s="1"/>
      <c r="F25204" s="1"/>
      <c r="G25204" s="1"/>
      <c r="H25204" s="1"/>
    </row>
    <row r="25205">
      <c r="A25205" s="1"/>
      <c r="B25205" s="1"/>
      <c r="C25205" s="1"/>
      <c r="D25205" s="8"/>
      <c r="E25205" s="1"/>
      <c r="F25205" s="1"/>
      <c r="G25205" s="1"/>
      <c r="H25205" s="1"/>
    </row>
    <row r="25206">
      <c r="A25206" s="1"/>
      <c r="B25206" s="1"/>
      <c r="C25206" s="1"/>
      <c r="D25206" s="8"/>
      <c r="E25206" s="1"/>
      <c r="F25206" s="1"/>
      <c r="G25206" s="1"/>
      <c r="H25206" s="1"/>
    </row>
    <row r="25207">
      <c r="A25207" s="1"/>
      <c r="B25207" s="1"/>
      <c r="C25207" s="1"/>
      <c r="D25207" s="8"/>
      <c r="E25207" s="1"/>
      <c r="F25207" s="1"/>
      <c r="G25207" s="1"/>
      <c r="H25207" s="1"/>
    </row>
    <row r="25208">
      <c r="A25208" s="1"/>
      <c r="B25208" s="1"/>
      <c r="C25208" s="1"/>
      <c r="D25208" s="8"/>
      <c r="E25208" s="1"/>
      <c r="F25208" s="1"/>
      <c r="G25208" s="1"/>
      <c r="H25208" s="1"/>
    </row>
    <row r="25209">
      <c r="A25209" s="1"/>
      <c r="B25209" s="1"/>
      <c r="C25209" s="1"/>
      <c r="D25209" s="8"/>
      <c r="E25209" s="1"/>
      <c r="F25209" s="1"/>
      <c r="G25209" s="1"/>
      <c r="H25209" s="1"/>
    </row>
    <row r="25210">
      <c r="A25210" s="1"/>
      <c r="B25210" s="1"/>
      <c r="C25210" s="1"/>
      <c r="D25210" s="8"/>
      <c r="E25210" s="1"/>
      <c r="F25210" s="1"/>
      <c r="G25210" s="1"/>
      <c r="H25210" s="1"/>
    </row>
    <row r="25211">
      <c r="A25211" s="1"/>
      <c r="B25211" s="1"/>
      <c r="C25211" s="1"/>
      <c r="D25211" s="8"/>
      <c r="E25211" s="1"/>
      <c r="F25211" s="1"/>
      <c r="G25211" s="1"/>
      <c r="H25211" s="1"/>
    </row>
    <row r="25212">
      <c r="A25212" s="1"/>
      <c r="B25212" s="1"/>
      <c r="C25212" s="1"/>
      <c r="D25212" s="8"/>
      <c r="E25212" s="1"/>
      <c r="F25212" s="1"/>
      <c r="G25212" s="1"/>
      <c r="H25212" s="1"/>
    </row>
    <row r="25213">
      <c r="A25213" s="1"/>
      <c r="B25213" s="1"/>
      <c r="C25213" s="1"/>
      <c r="D25213" s="8"/>
      <c r="E25213" s="1"/>
      <c r="F25213" s="1"/>
      <c r="G25213" s="1"/>
      <c r="H25213" s="1"/>
    </row>
    <row r="25214">
      <c r="A25214" s="1"/>
      <c r="B25214" s="1"/>
      <c r="C25214" s="1"/>
      <c r="D25214" s="8"/>
      <c r="E25214" s="1"/>
      <c r="F25214" s="1"/>
      <c r="G25214" s="1"/>
      <c r="H25214" s="1"/>
    </row>
    <row r="25215">
      <c r="A25215" s="1"/>
      <c r="B25215" s="1"/>
      <c r="C25215" s="1"/>
      <c r="D25215" s="8"/>
      <c r="E25215" s="1"/>
      <c r="F25215" s="1"/>
      <c r="G25215" s="1"/>
      <c r="H25215" s="1"/>
    </row>
    <row r="25216">
      <c r="A25216" s="1"/>
      <c r="B25216" s="1"/>
      <c r="C25216" s="1"/>
      <c r="D25216" s="8"/>
      <c r="E25216" s="1"/>
      <c r="F25216" s="1"/>
      <c r="G25216" s="1"/>
      <c r="H25216" s="1"/>
    </row>
    <row r="25217">
      <c r="A25217" s="1"/>
      <c r="B25217" s="1"/>
      <c r="C25217" s="1"/>
      <c r="D25217" s="8"/>
      <c r="E25217" s="1"/>
      <c r="F25217" s="1"/>
      <c r="G25217" s="1"/>
      <c r="H25217" s="1"/>
    </row>
    <row r="25218">
      <c r="A25218" s="1"/>
      <c r="B25218" s="1"/>
      <c r="C25218" s="1"/>
      <c r="D25218" s="8"/>
      <c r="E25218" s="1"/>
      <c r="F25218" s="1"/>
      <c r="G25218" s="1"/>
      <c r="H25218" s="1"/>
    </row>
    <row r="25219">
      <c r="A25219" s="1"/>
      <c r="B25219" s="1"/>
      <c r="C25219" s="1"/>
      <c r="D25219" s="8"/>
      <c r="E25219" s="1"/>
      <c r="F25219" s="1"/>
      <c r="G25219" s="1"/>
      <c r="H25219" s="1"/>
    </row>
    <row r="25220">
      <c r="A25220" s="1"/>
      <c r="B25220" s="1"/>
      <c r="C25220" s="1"/>
      <c r="D25220" s="8"/>
      <c r="E25220" s="1"/>
      <c r="F25220" s="1"/>
      <c r="G25220" s="1"/>
      <c r="H25220" s="1"/>
    </row>
    <row r="25221">
      <c r="A25221" s="1"/>
      <c r="B25221" s="1"/>
      <c r="C25221" s="1"/>
      <c r="D25221" s="8"/>
      <c r="E25221" s="1"/>
      <c r="F25221" s="1"/>
      <c r="G25221" s="1"/>
      <c r="H25221" s="1"/>
    </row>
    <row r="25222">
      <c r="A25222" s="1"/>
      <c r="B25222" s="1"/>
      <c r="C25222" s="1"/>
      <c r="D25222" s="8"/>
      <c r="E25222" s="1"/>
      <c r="F25222" s="1"/>
      <c r="G25222" s="1"/>
      <c r="H25222" s="1"/>
    </row>
    <row r="25223">
      <c r="A25223" s="1"/>
      <c r="B25223" s="1"/>
      <c r="C25223" s="1"/>
      <c r="D25223" s="8"/>
      <c r="E25223" s="1"/>
      <c r="F25223" s="1"/>
      <c r="G25223" s="1"/>
      <c r="H25223" s="1"/>
    </row>
    <row r="25224">
      <c r="A25224" s="1"/>
      <c r="B25224" s="1"/>
      <c r="C25224" s="1"/>
      <c r="D25224" s="8"/>
      <c r="E25224" s="1"/>
      <c r="F25224" s="1"/>
      <c r="G25224" s="1"/>
      <c r="H25224" s="1"/>
    </row>
    <row r="25225">
      <c r="A25225" s="1"/>
      <c r="B25225" s="1"/>
      <c r="C25225" s="1"/>
      <c r="D25225" s="8"/>
      <c r="E25225" s="1"/>
      <c r="F25225" s="1"/>
      <c r="G25225" s="1"/>
      <c r="H25225" s="1"/>
    </row>
    <row r="25226">
      <c r="A25226" s="1"/>
      <c r="B25226" s="1"/>
      <c r="C25226" s="1"/>
      <c r="D25226" s="8"/>
      <c r="E25226" s="1"/>
      <c r="F25226" s="1"/>
      <c r="G25226" s="1"/>
      <c r="H25226" s="1"/>
    </row>
    <row r="25227">
      <c r="A25227" s="1"/>
      <c r="B25227" s="1"/>
      <c r="C25227" s="1"/>
      <c r="D25227" s="8"/>
      <c r="E25227" s="1"/>
      <c r="F25227" s="1"/>
      <c r="G25227" s="1"/>
      <c r="H25227" s="1"/>
    </row>
    <row r="25228">
      <c r="A25228" s="1"/>
      <c r="B25228" s="1"/>
      <c r="C25228" s="1"/>
      <c r="D25228" s="8"/>
      <c r="E25228" s="1"/>
      <c r="F25228" s="1"/>
      <c r="G25228" s="1"/>
      <c r="H25228" s="1"/>
    </row>
    <row r="25229">
      <c r="A25229" s="1"/>
      <c r="B25229" s="1"/>
      <c r="C25229" s="1"/>
      <c r="D25229" s="8"/>
      <c r="E25229" s="1"/>
      <c r="F25229" s="1"/>
      <c r="G25229" s="1"/>
      <c r="H25229" s="1"/>
    </row>
    <row r="25230">
      <c r="A25230" s="1"/>
      <c r="B25230" s="1"/>
      <c r="C25230" s="1"/>
      <c r="D25230" s="8"/>
      <c r="E25230" s="1"/>
      <c r="F25230" s="1"/>
      <c r="G25230" s="1"/>
      <c r="H25230" s="1"/>
    </row>
    <row r="25231">
      <c r="A25231" s="1"/>
      <c r="B25231" s="1"/>
      <c r="C25231" s="1"/>
      <c r="D25231" s="8"/>
      <c r="E25231" s="1"/>
      <c r="F25231" s="1"/>
      <c r="G25231" s="1"/>
      <c r="H25231" s="1"/>
    </row>
    <row r="25232">
      <c r="A25232" s="1"/>
      <c r="B25232" s="1"/>
      <c r="C25232" s="1"/>
      <c r="D25232" s="8"/>
      <c r="E25232" s="1"/>
      <c r="F25232" s="1"/>
      <c r="G25232" s="1"/>
      <c r="H25232" s="1"/>
    </row>
    <row r="25233">
      <c r="A25233" s="1"/>
      <c r="B25233" s="1"/>
      <c r="C25233" s="1"/>
      <c r="D25233" s="8"/>
      <c r="E25233" s="1"/>
      <c r="F25233" s="1"/>
      <c r="G25233" s="1"/>
      <c r="H25233" s="1"/>
    </row>
    <row r="25234">
      <c r="A25234" s="1"/>
      <c r="B25234" s="1"/>
      <c r="C25234" s="1"/>
      <c r="D25234" s="8"/>
      <c r="E25234" s="1"/>
      <c r="F25234" s="1"/>
      <c r="G25234" s="1"/>
      <c r="H25234" s="1"/>
    </row>
    <row r="25235">
      <c r="A25235" s="1"/>
      <c r="B25235" s="1"/>
      <c r="C25235" s="1"/>
      <c r="D25235" s="8"/>
      <c r="E25235" s="1"/>
      <c r="F25235" s="1"/>
      <c r="G25235" s="1"/>
      <c r="H25235" s="1"/>
    </row>
    <row r="25236">
      <c r="A25236" s="1"/>
      <c r="B25236" s="1"/>
      <c r="C25236" s="1"/>
      <c r="D25236" s="8"/>
      <c r="E25236" s="1"/>
      <c r="F25236" s="1"/>
      <c r="G25236" s="1"/>
      <c r="H25236" s="1"/>
    </row>
    <row r="25237">
      <c r="A25237" s="1"/>
      <c r="B25237" s="1"/>
      <c r="C25237" s="1"/>
      <c r="D25237" s="8"/>
      <c r="E25237" s="1"/>
      <c r="F25237" s="1"/>
      <c r="G25237" s="1"/>
      <c r="H25237" s="1"/>
    </row>
    <row r="25238">
      <c r="A25238" s="1"/>
      <c r="B25238" s="1"/>
      <c r="C25238" s="1"/>
      <c r="D25238" s="8"/>
      <c r="E25238" s="1"/>
      <c r="F25238" s="1"/>
      <c r="G25238" s="1"/>
      <c r="H25238" s="1"/>
    </row>
    <row r="25239">
      <c r="A25239" s="1"/>
      <c r="B25239" s="1"/>
      <c r="C25239" s="1"/>
      <c r="D25239" s="8"/>
      <c r="E25239" s="1"/>
      <c r="F25239" s="1"/>
      <c r="G25239" s="1"/>
      <c r="H25239" s="1"/>
    </row>
    <row r="25240">
      <c r="A25240" s="1"/>
      <c r="B25240" s="1"/>
      <c r="C25240" s="1"/>
      <c r="D25240" s="8"/>
      <c r="E25240" s="1"/>
      <c r="F25240" s="1"/>
      <c r="G25240" s="1"/>
      <c r="H25240" s="1"/>
    </row>
    <row r="25241">
      <c r="A25241" s="1"/>
      <c r="B25241" s="1"/>
      <c r="C25241" s="1"/>
      <c r="D25241" s="8"/>
      <c r="E25241" s="1"/>
      <c r="F25241" s="1"/>
      <c r="G25241" s="1"/>
      <c r="H25241" s="1"/>
    </row>
    <row r="25242">
      <c r="A25242" s="1"/>
      <c r="B25242" s="1"/>
      <c r="C25242" s="1"/>
      <c r="D25242" s="8"/>
      <c r="E25242" s="1"/>
      <c r="F25242" s="1"/>
      <c r="G25242" s="1"/>
      <c r="H25242" s="1"/>
    </row>
    <row r="25243">
      <c r="A25243" s="1"/>
      <c r="B25243" s="1"/>
      <c r="C25243" s="1"/>
      <c r="D25243" s="8"/>
      <c r="E25243" s="1"/>
      <c r="F25243" s="1"/>
      <c r="G25243" s="1"/>
      <c r="H25243" s="1"/>
    </row>
    <row r="25244">
      <c r="A25244" s="1"/>
      <c r="B25244" s="1"/>
      <c r="C25244" s="1"/>
      <c r="D25244" s="8"/>
      <c r="E25244" s="1"/>
      <c r="F25244" s="1"/>
      <c r="G25244" s="1"/>
      <c r="H25244" s="1"/>
    </row>
    <row r="25245">
      <c r="A25245" s="1"/>
      <c r="B25245" s="1"/>
      <c r="C25245" s="1"/>
      <c r="D25245" s="8"/>
      <c r="E25245" s="1"/>
      <c r="F25245" s="1"/>
      <c r="G25245" s="1"/>
      <c r="H25245" s="1"/>
    </row>
    <row r="25246">
      <c r="A25246" s="1"/>
      <c r="B25246" s="1"/>
      <c r="C25246" s="1"/>
      <c r="D25246" s="8"/>
      <c r="E25246" s="1"/>
      <c r="F25246" s="1"/>
      <c r="G25246" s="1"/>
      <c r="H25246" s="1"/>
    </row>
    <row r="25247">
      <c r="A25247" s="1"/>
      <c r="B25247" s="1"/>
      <c r="C25247" s="1"/>
      <c r="D25247" s="8"/>
      <c r="E25247" s="1"/>
      <c r="F25247" s="1"/>
      <c r="G25247" s="1"/>
      <c r="H25247" s="1"/>
    </row>
    <row r="25248">
      <c r="A25248" s="1"/>
      <c r="B25248" s="1"/>
      <c r="C25248" s="1"/>
      <c r="D25248" s="8"/>
      <c r="E25248" s="1"/>
      <c r="F25248" s="1"/>
      <c r="G25248" s="1"/>
      <c r="H25248" s="1"/>
    </row>
    <row r="25249">
      <c r="A25249" s="1"/>
      <c r="B25249" s="1"/>
      <c r="C25249" s="1"/>
      <c r="D25249" s="8"/>
      <c r="E25249" s="1"/>
      <c r="F25249" s="1"/>
      <c r="G25249" s="1"/>
      <c r="H25249" s="1"/>
    </row>
    <row r="25250">
      <c r="A25250" s="1"/>
      <c r="B25250" s="1"/>
      <c r="C25250" s="1"/>
      <c r="D25250" s="8"/>
      <c r="E25250" s="1"/>
      <c r="F25250" s="1"/>
      <c r="G25250" s="1"/>
      <c r="H25250" s="1"/>
    </row>
    <row r="25251">
      <c r="A25251" s="1"/>
      <c r="B25251" s="1"/>
      <c r="C25251" s="1"/>
      <c r="D25251" s="8"/>
      <c r="E25251" s="1"/>
      <c r="F25251" s="1"/>
      <c r="G25251" s="1"/>
      <c r="H25251" s="1"/>
    </row>
    <row r="25252">
      <c r="A25252" s="1"/>
      <c r="B25252" s="1"/>
      <c r="C25252" s="1"/>
      <c r="D25252" s="8"/>
      <c r="E25252" s="1"/>
      <c r="F25252" s="1"/>
      <c r="G25252" s="1"/>
      <c r="H25252" s="1"/>
    </row>
    <row r="25253">
      <c r="A25253" s="1"/>
      <c r="B25253" s="1"/>
      <c r="C25253" s="1"/>
      <c r="D25253" s="8"/>
      <c r="E25253" s="1"/>
      <c r="F25253" s="1"/>
      <c r="G25253" s="1"/>
      <c r="H25253" s="1"/>
    </row>
    <row r="25254">
      <c r="A25254" s="1"/>
      <c r="B25254" s="1"/>
      <c r="C25254" s="1"/>
      <c r="D25254" s="8"/>
      <c r="E25254" s="1"/>
      <c r="F25254" s="1"/>
      <c r="G25254" s="1"/>
      <c r="H25254" s="1"/>
    </row>
    <row r="25255">
      <c r="A25255" s="1"/>
      <c r="B25255" s="1"/>
      <c r="C25255" s="1"/>
      <c r="D25255" s="8"/>
      <c r="E25255" s="1"/>
      <c r="F25255" s="1"/>
      <c r="G25255" s="1"/>
      <c r="H25255" s="1"/>
    </row>
    <row r="25256">
      <c r="A25256" s="1"/>
      <c r="B25256" s="1"/>
      <c r="C25256" s="1"/>
      <c r="D25256" s="8"/>
      <c r="E25256" s="1"/>
      <c r="F25256" s="1"/>
      <c r="G25256" s="1"/>
      <c r="H25256" s="1"/>
    </row>
    <row r="25257">
      <c r="A25257" s="1"/>
      <c r="B25257" s="1"/>
      <c r="C25257" s="1"/>
      <c r="D25257" s="8"/>
      <c r="E25257" s="1"/>
      <c r="F25257" s="1"/>
      <c r="G25257" s="1"/>
      <c r="H25257" s="1"/>
    </row>
    <row r="25258">
      <c r="A25258" s="1"/>
      <c r="B25258" s="1"/>
      <c r="C25258" s="1"/>
      <c r="D25258" s="8"/>
      <c r="E25258" s="1"/>
      <c r="F25258" s="1"/>
      <c r="G25258" s="1"/>
      <c r="H25258" s="1"/>
    </row>
    <row r="25259">
      <c r="A25259" s="1"/>
      <c r="B25259" s="1"/>
      <c r="C25259" s="1"/>
      <c r="D25259" s="8"/>
      <c r="E25259" s="1"/>
      <c r="F25259" s="1"/>
      <c r="G25259" s="1"/>
      <c r="H25259" s="1"/>
    </row>
    <row r="25260">
      <c r="A25260" s="1"/>
      <c r="B25260" s="1"/>
      <c r="C25260" s="1"/>
      <c r="D25260" s="8"/>
      <c r="E25260" s="1"/>
      <c r="F25260" s="1"/>
      <c r="G25260" s="1"/>
      <c r="H25260" s="1"/>
    </row>
    <row r="25261">
      <c r="A25261" s="1"/>
      <c r="B25261" s="1"/>
      <c r="C25261" s="1"/>
      <c r="D25261" s="8"/>
      <c r="E25261" s="1"/>
      <c r="F25261" s="1"/>
      <c r="G25261" s="1"/>
      <c r="H25261" s="1"/>
    </row>
    <row r="25262">
      <c r="A25262" s="1"/>
      <c r="B25262" s="1"/>
      <c r="C25262" s="1"/>
      <c r="D25262" s="8"/>
      <c r="E25262" s="1"/>
      <c r="F25262" s="1"/>
      <c r="G25262" s="1"/>
      <c r="H25262" s="1"/>
    </row>
    <row r="25263">
      <c r="A25263" s="1"/>
      <c r="B25263" s="1"/>
      <c r="C25263" s="1"/>
      <c r="D25263" s="8"/>
      <c r="E25263" s="1"/>
      <c r="F25263" s="1"/>
      <c r="G25263" s="1"/>
      <c r="H25263" s="1"/>
    </row>
    <row r="25264">
      <c r="A25264" s="1"/>
      <c r="B25264" s="1"/>
      <c r="C25264" s="1"/>
      <c r="D25264" s="8"/>
      <c r="E25264" s="1"/>
      <c r="F25264" s="1"/>
      <c r="G25264" s="1"/>
      <c r="H25264" s="1"/>
    </row>
    <row r="25265">
      <c r="A25265" s="1"/>
      <c r="B25265" s="1"/>
      <c r="C25265" s="1"/>
      <c r="D25265" s="8"/>
      <c r="E25265" s="1"/>
      <c r="F25265" s="1"/>
      <c r="G25265" s="1"/>
      <c r="H25265" s="1"/>
    </row>
    <row r="25266">
      <c r="A25266" s="1"/>
      <c r="B25266" s="1"/>
      <c r="C25266" s="1"/>
      <c r="D25266" s="8"/>
      <c r="E25266" s="1"/>
      <c r="F25266" s="1"/>
      <c r="G25266" s="1"/>
      <c r="H25266" s="1"/>
    </row>
    <row r="25267">
      <c r="A25267" s="1"/>
      <c r="B25267" s="1"/>
      <c r="C25267" s="1"/>
      <c r="D25267" s="8"/>
      <c r="E25267" s="1"/>
      <c r="F25267" s="1"/>
      <c r="G25267" s="1"/>
      <c r="H25267" s="1"/>
    </row>
    <row r="25268">
      <c r="A25268" s="1"/>
      <c r="B25268" s="1"/>
      <c r="C25268" s="1"/>
      <c r="D25268" s="8"/>
      <c r="E25268" s="1"/>
      <c r="F25268" s="1"/>
      <c r="G25268" s="1"/>
      <c r="H25268" s="1"/>
    </row>
    <row r="25269">
      <c r="A25269" s="1"/>
      <c r="B25269" s="1"/>
      <c r="C25269" s="1"/>
      <c r="D25269" s="8"/>
      <c r="E25269" s="1"/>
      <c r="F25269" s="1"/>
      <c r="G25269" s="1"/>
      <c r="H25269" s="1"/>
    </row>
    <row r="25270">
      <c r="A25270" s="1"/>
      <c r="B25270" s="1"/>
      <c r="C25270" s="1"/>
      <c r="D25270" s="8"/>
      <c r="E25270" s="1"/>
      <c r="F25270" s="1"/>
      <c r="G25270" s="1"/>
      <c r="H25270" s="1"/>
    </row>
    <row r="25271">
      <c r="A25271" s="1"/>
      <c r="B25271" s="1"/>
      <c r="C25271" s="1"/>
      <c r="D25271" s="8"/>
      <c r="E25271" s="1"/>
      <c r="F25271" s="1"/>
      <c r="G25271" s="1"/>
      <c r="H25271" s="1"/>
    </row>
    <row r="25272">
      <c r="A25272" s="1"/>
      <c r="B25272" s="1"/>
      <c r="C25272" s="1"/>
      <c r="D25272" s="8"/>
      <c r="E25272" s="1"/>
      <c r="F25272" s="1"/>
      <c r="G25272" s="1"/>
      <c r="H25272" s="1"/>
    </row>
    <row r="25273">
      <c r="A25273" s="1"/>
      <c r="B25273" s="1"/>
      <c r="C25273" s="1"/>
      <c r="D25273" s="8"/>
      <c r="E25273" s="1"/>
      <c r="F25273" s="1"/>
      <c r="G25273" s="1"/>
      <c r="H25273" s="1"/>
    </row>
    <row r="25274">
      <c r="A25274" s="1"/>
      <c r="B25274" s="1"/>
      <c r="C25274" s="1"/>
      <c r="D25274" s="8"/>
      <c r="E25274" s="1"/>
      <c r="F25274" s="1"/>
      <c r="G25274" s="1"/>
      <c r="H25274" s="1"/>
    </row>
    <row r="25275">
      <c r="A25275" s="1"/>
      <c r="B25275" s="1"/>
      <c r="C25275" s="1"/>
      <c r="D25275" s="8"/>
      <c r="E25275" s="1"/>
      <c r="F25275" s="1"/>
      <c r="G25275" s="1"/>
      <c r="H25275" s="1"/>
    </row>
    <row r="25276">
      <c r="A25276" s="1"/>
      <c r="B25276" s="1"/>
      <c r="C25276" s="1"/>
      <c r="D25276" s="8"/>
      <c r="E25276" s="1"/>
      <c r="F25276" s="1"/>
      <c r="G25276" s="1"/>
      <c r="H25276" s="1"/>
    </row>
    <row r="25277">
      <c r="A25277" s="1"/>
      <c r="B25277" s="1"/>
      <c r="C25277" s="1"/>
      <c r="D25277" s="8"/>
      <c r="E25277" s="1"/>
      <c r="F25277" s="1"/>
      <c r="G25277" s="1"/>
      <c r="H25277" s="1"/>
    </row>
    <row r="25278">
      <c r="A25278" s="1"/>
      <c r="B25278" s="1"/>
      <c r="C25278" s="1"/>
      <c r="D25278" s="8"/>
      <c r="E25278" s="1"/>
      <c r="F25278" s="1"/>
      <c r="G25278" s="1"/>
      <c r="H25278" s="1"/>
    </row>
    <row r="25279">
      <c r="A25279" s="1"/>
      <c r="B25279" s="1"/>
      <c r="C25279" s="1"/>
      <c r="D25279" s="8"/>
      <c r="E25279" s="1"/>
      <c r="F25279" s="1"/>
      <c r="G25279" s="1"/>
      <c r="H25279" s="1"/>
    </row>
    <row r="25280">
      <c r="A25280" s="1"/>
      <c r="B25280" s="1"/>
      <c r="C25280" s="1"/>
      <c r="D25280" s="8"/>
      <c r="E25280" s="1"/>
      <c r="F25280" s="1"/>
      <c r="G25280" s="1"/>
      <c r="H25280" s="1"/>
    </row>
    <row r="25281">
      <c r="A25281" s="1"/>
      <c r="B25281" s="1"/>
      <c r="C25281" s="1"/>
      <c r="D25281" s="8"/>
      <c r="E25281" s="1"/>
      <c r="F25281" s="1"/>
      <c r="G25281" s="1"/>
      <c r="H25281" s="1"/>
    </row>
    <row r="25282">
      <c r="A25282" s="1"/>
      <c r="B25282" s="1"/>
      <c r="C25282" s="1"/>
      <c r="D25282" s="8"/>
      <c r="E25282" s="1"/>
      <c r="F25282" s="1"/>
      <c r="G25282" s="1"/>
      <c r="H25282" s="1"/>
    </row>
    <row r="25283">
      <c r="A25283" s="1"/>
      <c r="B25283" s="1"/>
      <c r="C25283" s="1"/>
      <c r="D25283" s="8"/>
      <c r="E25283" s="1"/>
      <c r="F25283" s="1"/>
      <c r="G25283" s="1"/>
      <c r="H25283" s="1"/>
    </row>
    <row r="25284">
      <c r="A25284" s="1"/>
      <c r="B25284" s="1"/>
      <c r="C25284" s="1"/>
      <c r="D25284" s="8"/>
      <c r="E25284" s="1"/>
      <c r="F25284" s="1"/>
      <c r="G25284" s="1"/>
      <c r="H25284" s="1"/>
    </row>
    <row r="25285">
      <c r="A25285" s="1"/>
      <c r="B25285" s="1"/>
      <c r="C25285" s="1"/>
      <c r="D25285" s="8"/>
      <c r="E25285" s="1"/>
      <c r="F25285" s="1"/>
      <c r="G25285" s="1"/>
      <c r="H25285" s="1"/>
    </row>
    <row r="25286">
      <c r="A25286" s="1"/>
      <c r="B25286" s="1"/>
      <c r="C25286" s="1"/>
      <c r="D25286" s="8"/>
      <c r="E25286" s="1"/>
      <c r="F25286" s="1"/>
      <c r="G25286" s="1"/>
      <c r="H25286" s="1"/>
    </row>
    <row r="25287">
      <c r="A25287" s="1"/>
      <c r="B25287" s="1"/>
      <c r="C25287" s="1"/>
      <c r="D25287" s="8"/>
      <c r="E25287" s="1"/>
      <c r="F25287" s="1"/>
      <c r="G25287" s="1"/>
      <c r="H25287" s="1"/>
    </row>
    <row r="25288">
      <c r="A25288" s="1"/>
      <c r="B25288" s="1"/>
      <c r="C25288" s="1"/>
      <c r="D25288" s="8"/>
      <c r="E25288" s="1"/>
      <c r="F25288" s="1"/>
      <c r="G25288" s="1"/>
      <c r="H25288" s="1"/>
    </row>
    <row r="25289">
      <c r="A25289" s="1"/>
      <c r="B25289" s="1"/>
      <c r="C25289" s="1"/>
      <c r="D25289" s="8"/>
      <c r="E25289" s="1"/>
      <c r="F25289" s="1"/>
      <c r="G25289" s="1"/>
      <c r="H25289" s="1"/>
    </row>
    <row r="25290">
      <c r="A25290" s="1"/>
      <c r="B25290" s="1"/>
      <c r="C25290" s="1"/>
      <c r="D25290" s="8"/>
      <c r="E25290" s="1"/>
      <c r="F25290" s="1"/>
      <c r="G25290" s="1"/>
      <c r="H25290" s="1"/>
    </row>
    <row r="25291">
      <c r="A25291" s="1"/>
      <c r="B25291" s="1"/>
      <c r="C25291" s="1"/>
      <c r="D25291" s="8"/>
      <c r="E25291" s="1"/>
      <c r="F25291" s="1"/>
      <c r="G25291" s="1"/>
      <c r="H25291" s="1"/>
    </row>
    <row r="25292">
      <c r="A25292" s="1"/>
      <c r="B25292" s="1"/>
      <c r="C25292" s="1"/>
      <c r="D25292" s="8"/>
      <c r="E25292" s="1"/>
      <c r="F25292" s="1"/>
      <c r="G25292" s="1"/>
      <c r="H25292" s="1"/>
    </row>
    <row r="25293">
      <c r="A25293" s="1"/>
      <c r="B25293" s="1"/>
      <c r="C25293" s="1"/>
      <c r="D25293" s="8"/>
      <c r="E25293" s="1"/>
      <c r="F25293" s="1"/>
      <c r="G25293" s="1"/>
      <c r="H25293" s="1"/>
    </row>
    <row r="25294">
      <c r="A25294" s="1"/>
      <c r="B25294" s="1"/>
      <c r="C25294" s="1"/>
      <c r="D25294" s="8"/>
      <c r="E25294" s="1"/>
      <c r="F25294" s="1"/>
      <c r="G25294" s="1"/>
      <c r="H25294" s="1"/>
    </row>
    <row r="25295">
      <c r="A25295" s="1"/>
      <c r="B25295" s="1"/>
      <c r="C25295" s="1"/>
      <c r="D25295" s="8"/>
      <c r="E25295" s="1"/>
      <c r="F25295" s="1"/>
      <c r="G25295" s="1"/>
      <c r="H25295" s="1"/>
    </row>
    <row r="25296">
      <c r="A25296" s="1"/>
      <c r="B25296" s="1"/>
      <c r="C25296" s="1"/>
      <c r="D25296" s="8"/>
      <c r="E25296" s="1"/>
      <c r="F25296" s="1"/>
      <c r="G25296" s="1"/>
      <c r="H25296" s="1"/>
    </row>
    <row r="25297">
      <c r="A25297" s="1"/>
      <c r="B25297" s="1"/>
      <c r="C25297" s="1"/>
      <c r="D25297" s="8"/>
      <c r="E25297" s="1"/>
      <c r="F25297" s="1"/>
      <c r="G25297" s="1"/>
      <c r="H25297" s="1"/>
    </row>
    <row r="25298">
      <c r="A25298" s="1"/>
      <c r="B25298" s="1"/>
      <c r="C25298" s="1"/>
      <c r="D25298" s="8"/>
      <c r="E25298" s="1"/>
      <c r="F25298" s="1"/>
      <c r="G25298" s="1"/>
      <c r="H25298" s="1"/>
    </row>
    <row r="25299">
      <c r="A25299" s="1"/>
      <c r="B25299" s="1"/>
      <c r="C25299" s="1"/>
      <c r="D25299" s="8"/>
      <c r="E25299" s="1"/>
      <c r="F25299" s="1"/>
      <c r="G25299" s="1"/>
      <c r="H25299" s="1"/>
    </row>
    <row r="25300">
      <c r="A25300" s="1"/>
      <c r="B25300" s="1"/>
      <c r="C25300" s="1"/>
      <c r="D25300" s="8"/>
      <c r="E25300" s="1"/>
      <c r="F25300" s="1"/>
      <c r="G25300" s="1"/>
      <c r="H25300" s="1"/>
    </row>
    <row r="25301">
      <c r="A25301" s="1"/>
      <c r="B25301" s="1"/>
      <c r="C25301" s="1"/>
      <c r="D25301" s="8"/>
      <c r="E25301" s="1"/>
      <c r="F25301" s="1"/>
      <c r="G25301" s="1"/>
      <c r="H25301" s="1"/>
    </row>
    <row r="25302">
      <c r="A25302" s="1"/>
      <c r="B25302" s="1"/>
      <c r="C25302" s="1"/>
      <c r="D25302" s="8"/>
      <c r="E25302" s="1"/>
      <c r="F25302" s="1"/>
      <c r="G25302" s="1"/>
      <c r="H25302" s="1"/>
    </row>
    <row r="25303">
      <c r="A25303" s="1"/>
      <c r="B25303" s="1"/>
      <c r="C25303" s="1"/>
      <c r="D25303" s="8"/>
      <c r="E25303" s="1"/>
      <c r="F25303" s="1"/>
      <c r="G25303" s="1"/>
      <c r="H25303" s="1"/>
    </row>
    <row r="25304">
      <c r="A25304" s="1"/>
      <c r="B25304" s="1"/>
      <c r="C25304" s="1"/>
      <c r="D25304" s="8"/>
      <c r="E25304" s="1"/>
      <c r="F25304" s="1"/>
      <c r="G25304" s="1"/>
      <c r="H25304" s="1"/>
    </row>
    <row r="25305">
      <c r="A25305" s="1"/>
      <c r="B25305" s="1"/>
      <c r="C25305" s="1"/>
      <c r="D25305" s="8"/>
      <c r="E25305" s="1"/>
      <c r="F25305" s="1"/>
      <c r="G25305" s="1"/>
      <c r="H25305" s="1"/>
    </row>
    <row r="25306">
      <c r="A25306" s="1"/>
      <c r="B25306" s="1"/>
      <c r="C25306" s="1"/>
      <c r="D25306" s="8"/>
      <c r="E25306" s="1"/>
      <c r="F25306" s="1"/>
      <c r="G25306" s="1"/>
      <c r="H25306" s="1"/>
    </row>
    <row r="25307">
      <c r="A25307" s="1"/>
      <c r="B25307" s="1"/>
      <c r="C25307" s="1"/>
      <c r="D25307" s="8"/>
      <c r="E25307" s="1"/>
      <c r="F25307" s="1"/>
      <c r="G25307" s="1"/>
      <c r="H25307" s="1"/>
    </row>
    <row r="25308">
      <c r="A25308" s="1"/>
      <c r="B25308" s="1"/>
      <c r="C25308" s="1"/>
      <c r="D25308" s="8"/>
      <c r="E25308" s="1"/>
      <c r="F25308" s="1"/>
      <c r="G25308" s="1"/>
      <c r="H25308" s="1"/>
    </row>
    <row r="25309">
      <c r="A25309" s="1"/>
      <c r="B25309" s="1"/>
      <c r="C25309" s="1"/>
      <c r="D25309" s="8"/>
      <c r="E25309" s="1"/>
      <c r="F25309" s="1"/>
      <c r="G25309" s="1"/>
      <c r="H25309" s="1"/>
    </row>
    <row r="25310">
      <c r="A25310" s="1"/>
      <c r="B25310" s="1"/>
      <c r="C25310" s="1"/>
      <c r="D25310" s="8"/>
      <c r="E25310" s="1"/>
      <c r="F25310" s="1"/>
      <c r="G25310" s="1"/>
      <c r="H25310" s="1"/>
    </row>
    <row r="25311">
      <c r="A25311" s="1"/>
      <c r="B25311" s="1"/>
      <c r="C25311" s="1"/>
      <c r="D25311" s="8"/>
      <c r="E25311" s="1"/>
      <c r="F25311" s="1"/>
      <c r="G25311" s="1"/>
      <c r="H25311" s="1"/>
    </row>
    <row r="25312">
      <c r="A25312" s="1"/>
      <c r="B25312" s="1"/>
      <c r="C25312" s="1"/>
      <c r="D25312" s="8"/>
      <c r="E25312" s="1"/>
      <c r="F25312" s="1"/>
      <c r="G25312" s="1"/>
      <c r="H25312" s="1"/>
    </row>
    <row r="25313">
      <c r="A25313" s="1"/>
      <c r="B25313" s="1"/>
      <c r="C25313" s="1"/>
      <c r="D25313" s="8"/>
      <c r="E25313" s="1"/>
      <c r="F25313" s="1"/>
      <c r="G25313" s="1"/>
      <c r="H25313" s="1"/>
    </row>
    <row r="25314">
      <c r="A25314" s="1"/>
      <c r="B25314" s="1"/>
      <c r="C25314" s="1"/>
      <c r="D25314" s="8"/>
      <c r="E25314" s="1"/>
      <c r="F25314" s="1"/>
      <c r="G25314" s="1"/>
      <c r="H25314" s="1"/>
    </row>
    <row r="25315">
      <c r="A25315" s="1"/>
      <c r="B25315" s="1"/>
      <c r="C25315" s="1"/>
      <c r="D25315" s="8"/>
      <c r="E25315" s="1"/>
      <c r="F25315" s="1"/>
      <c r="G25315" s="1"/>
      <c r="H25315" s="1"/>
    </row>
    <row r="25316">
      <c r="A25316" s="1"/>
      <c r="B25316" s="1"/>
      <c r="C25316" s="1"/>
      <c r="D25316" s="8"/>
      <c r="E25316" s="1"/>
      <c r="F25316" s="1"/>
      <c r="G25316" s="1"/>
      <c r="H25316" s="1"/>
    </row>
    <row r="25317">
      <c r="A25317" s="1"/>
      <c r="B25317" s="1"/>
      <c r="C25317" s="1"/>
      <c r="D25317" s="8"/>
      <c r="E25317" s="1"/>
      <c r="F25317" s="1"/>
      <c r="G25317" s="1"/>
      <c r="H25317" s="1"/>
    </row>
    <row r="25318">
      <c r="A25318" s="1"/>
      <c r="B25318" s="1"/>
      <c r="C25318" s="1"/>
      <c r="D25318" s="8"/>
      <c r="E25318" s="1"/>
      <c r="F25318" s="1"/>
      <c r="G25318" s="1"/>
      <c r="H25318" s="1"/>
    </row>
    <row r="25319">
      <c r="A25319" s="1"/>
      <c r="B25319" s="1"/>
      <c r="C25319" s="1"/>
      <c r="D25319" s="8"/>
      <c r="E25319" s="1"/>
      <c r="F25319" s="1"/>
      <c r="G25319" s="1"/>
      <c r="H25319" s="1"/>
    </row>
    <row r="25320">
      <c r="A25320" s="1"/>
      <c r="B25320" s="1"/>
      <c r="C25320" s="1"/>
      <c r="D25320" s="8"/>
      <c r="E25320" s="1"/>
      <c r="F25320" s="1"/>
      <c r="G25320" s="1"/>
      <c r="H25320" s="1"/>
    </row>
    <row r="25321">
      <c r="A25321" s="1"/>
      <c r="B25321" s="1"/>
      <c r="C25321" s="1"/>
      <c r="D25321" s="8"/>
      <c r="E25321" s="1"/>
      <c r="F25321" s="1"/>
      <c r="G25321" s="1"/>
      <c r="H25321" s="1"/>
    </row>
    <row r="25322">
      <c r="A25322" s="1"/>
      <c r="B25322" s="1"/>
      <c r="C25322" s="1"/>
      <c r="D25322" s="8"/>
      <c r="E25322" s="1"/>
      <c r="F25322" s="1"/>
      <c r="G25322" s="1"/>
      <c r="H25322" s="1"/>
    </row>
    <row r="25323">
      <c r="A25323" s="1"/>
      <c r="B25323" s="1"/>
      <c r="C25323" s="1"/>
      <c r="D25323" s="8"/>
      <c r="E25323" s="1"/>
      <c r="F25323" s="1"/>
      <c r="G25323" s="1"/>
      <c r="H25323" s="1"/>
    </row>
    <row r="25324">
      <c r="A25324" s="1"/>
      <c r="B25324" s="1"/>
      <c r="C25324" s="1"/>
      <c r="D25324" s="8"/>
      <c r="E25324" s="1"/>
      <c r="F25324" s="1"/>
      <c r="G25324" s="1"/>
      <c r="H25324" s="1"/>
    </row>
    <row r="25325">
      <c r="A25325" s="1"/>
      <c r="B25325" s="1"/>
      <c r="C25325" s="1"/>
      <c r="D25325" s="8"/>
      <c r="E25325" s="1"/>
      <c r="F25325" s="1"/>
      <c r="G25325" s="1"/>
      <c r="H25325" s="1"/>
    </row>
    <row r="25326">
      <c r="A25326" s="1"/>
      <c r="B25326" s="1"/>
      <c r="C25326" s="1"/>
      <c r="D25326" s="8"/>
      <c r="E25326" s="1"/>
      <c r="F25326" s="1"/>
      <c r="G25326" s="1"/>
      <c r="H25326" s="1"/>
    </row>
    <row r="25327">
      <c r="A25327" s="1"/>
      <c r="B25327" s="1"/>
      <c r="C25327" s="1"/>
      <c r="D25327" s="8"/>
      <c r="E25327" s="1"/>
      <c r="F25327" s="1"/>
      <c r="G25327" s="1"/>
      <c r="H25327" s="1"/>
    </row>
    <row r="25328">
      <c r="A25328" s="1"/>
      <c r="B25328" s="1"/>
      <c r="C25328" s="1"/>
      <c r="D25328" s="8"/>
      <c r="E25328" s="1"/>
      <c r="F25328" s="1"/>
      <c r="G25328" s="1"/>
      <c r="H25328" s="1"/>
    </row>
    <row r="25329">
      <c r="A25329" s="1"/>
      <c r="B25329" s="1"/>
      <c r="C25329" s="1"/>
      <c r="D25329" s="8"/>
      <c r="E25329" s="1"/>
      <c r="F25329" s="1"/>
      <c r="G25329" s="1"/>
      <c r="H25329" s="1"/>
    </row>
    <row r="25330">
      <c r="A25330" s="1"/>
      <c r="B25330" s="1"/>
      <c r="C25330" s="1"/>
      <c r="D25330" s="8"/>
      <c r="E25330" s="1"/>
      <c r="F25330" s="1"/>
      <c r="G25330" s="1"/>
      <c r="H25330" s="1"/>
    </row>
    <row r="25331">
      <c r="A25331" s="1"/>
      <c r="B25331" s="1"/>
      <c r="C25331" s="1"/>
      <c r="D25331" s="8"/>
      <c r="E25331" s="1"/>
      <c r="F25331" s="1"/>
      <c r="G25331" s="1"/>
      <c r="H25331" s="1"/>
    </row>
    <row r="25332">
      <c r="A25332" s="1"/>
      <c r="B25332" s="1"/>
      <c r="C25332" s="1"/>
      <c r="D25332" s="8"/>
      <c r="E25332" s="1"/>
      <c r="F25332" s="1"/>
      <c r="G25332" s="1"/>
      <c r="H25332" s="1"/>
    </row>
    <row r="25333">
      <c r="A25333" s="1"/>
      <c r="B25333" s="1"/>
      <c r="C25333" s="1"/>
      <c r="D25333" s="8"/>
      <c r="E25333" s="1"/>
      <c r="F25333" s="1"/>
      <c r="G25333" s="1"/>
      <c r="H25333" s="1"/>
    </row>
    <row r="25334">
      <c r="A25334" s="1"/>
      <c r="B25334" s="1"/>
      <c r="C25334" s="1"/>
      <c r="D25334" s="8"/>
      <c r="E25334" s="1"/>
      <c r="F25334" s="1"/>
      <c r="G25334" s="1"/>
      <c r="H25334" s="1"/>
    </row>
    <row r="25335">
      <c r="A25335" s="1"/>
      <c r="B25335" s="1"/>
      <c r="C25335" s="1"/>
      <c r="D25335" s="8"/>
      <c r="E25335" s="1"/>
      <c r="F25335" s="1"/>
      <c r="G25335" s="1"/>
      <c r="H25335" s="1"/>
    </row>
    <row r="25336">
      <c r="A25336" s="1"/>
      <c r="B25336" s="1"/>
      <c r="C25336" s="1"/>
      <c r="D25336" s="8"/>
      <c r="E25336" s="1"/>
      <c r="F25336" s="1"/>
      <c r="G25336" s="1"/>
      <c r="H25336" s="1"/>
    </row>
    <row r="25337">
      <c r="A25337" s="1"/>
      <c r="B25337" s="1"/>
      <c r="C25337" s="1"/>
      <c r="D25337" s="8"/>
      <c r="E25337" s="1"/>
      <c r="F25337" s="1"/>
      <c r="G25337" s="1"/>
      <c r="H25337" s="1"/>
    </row>
    <row r="25338">
      <c r="A25338" s="1"/>
      <c r="B25338" s="1"/>
      <c r="C25338" s="1"/>
      <c r="D25338" s="8"/>
      <c r="E25338" s="1"/>
      <c r="F25338" s="1"/>
      <c r="G25338" s="1"/>
      <c r="H25338" s="1"/>
    </row>
    <row r="25339">
      <c r="A25339" s="1"/>
      <c r="B25339" s="1"/>
      <c r="C25339" s="1"/>
      <c r="D25339" s="8"/>
      <c r="E25339" s="1"/>
      <c r="F25339" s="1"/>
      <c r="G25339" s="1"/>
      <c r="H25339" s="1"/>
    </row>
    <row r="25340">
      <c r="A25340" s="1"/>
      <c r="B25340" s="1"/>
      <c r="C25340" s="1"/>
      <c r="D25340" s="8"/>
      <c r="E25340" s="1"/>
      <c r="F25340" s="1"/>
      <c r="G25340" s="1"/>
      <c r="H25340" s="1"/>
    </row>
    <row r="25341">
      <c r="A25341" s="1"/>
      <c r="B25341" s="1"/>
      <c r="C25341" s="1"/>
      <c r="D25341" s="8"/>
      <c r="E25341" s="1"/>
      <c r="F25341" s="1"/>
      <c r="G25341" s="1"/>
      <c r="H25341" s="1"/>
    </row>
    <row r="25342">
      <c r="A25342" s="1"/>
      <c r="B25342" s="1"/>
      <c r="C25342" s="1"/>
      <c r="D25342" s="8"/>
      <c r="E25342" s="1"/>
      <c r="F25342" s="1"/>
      <c r="G25342" s="1"/>
      <c r="H25342" s="1"/>
    </row>
    <row r="25343">
      <c r="A25343" s="1"/>
      <c r="B25343" s="1"/>
      <c r="C25343" s="1"/>
      <c r="D25343" s="8"/>
      <c r="E25343" s="1"/>
      <c r="F25343" s="1"/>
      <c r="G25343" s="1"/>
      <c r="H25343" s="1"/>
    </row>
    <row r="25344">
      <c r="A25344" s="1"/>
      <c r="B25344" s="1"/>
      <c r="C25344" s="1"/>
      <c r="D25344" s="8"/>
      <c r="E25344" s="1"/>
      <c r="F25344" s="1"/>
      <c r="G25344" s="1"/>
      <c r="H25344" s="1"/>
    </row>
    <row r="25345">
      <c r="A25345" s="1"/>
      <c r="B25345" s="1"/>
      <c r="C25345" s="1"/>
      <c r="D25345" s="8"/>
      <c r="E25345" s="1"/>
      <c r="F25345" s="1"/>
      <c r="G25345" s="1"/>
      <c r="H25345" s="1"/>
    </row>
    <row r="25346">
      <c r="A25346" s="1"/>
      <c r="B25346" s="1"/>
      <c r="C25346" s="1"/>
      <c r="D25346" s="8"/>
      <c r="E25346" s="1"/>
      <c r="F25346" s="1"/>
      <c r="G25346" s="1"/>
      <c r="H25346" s="1"/>
    </row>
    <row r="25347">
      <c r="A25347" s="1"/>
      <c r="B25347" s="1"/>
      <c r="C25347" s="1"/>
      <c r="D25347" s="8"/>
      <c r="E25347" s="1"/>
      <c r="F25347" s="1"/>
      <c r="G25347" s="1"/>
      <c r="H25347" s="1"/>
    </row>
    <row r="25348">
      <c r="A25348" s="1"/>
      <c r="B25348" s="1"/>
      <c r="C25348" s="1"/>
      <c r="D25348" s="8"/>
      <c r="E25348" s="1"/>
      <c r="F25348" s="1"/>
      <c r="G25348" s="1"/>
      <c r="H25348" s="1"/>
    </row>
    <row r="25349">
      <c r="A25349" s="1"/>
      <c r="B25349" s="1"/>
      <c r="C25349" s="1"/>
      <c r="D25349" s="8"/>
      <c r="E25349" s="1"/>
      <c r="F25349" s="1"/>
      <c r="G25349" s="1"/>
      <c r="H25349" s="1"/>
    </row>
    <row r="25350">
      <c r="A25350" s="1"/>
      <c r="B25350" s="1"/>
      <c r="C25350" s="1"/>
      <c r="D25350" s="8"/>
      <c r="E25350" s="1"/>
      <c r="F25350" s="1"/>
      <c r="G25350" s="1"/>
      <c r="H25350" s="1"/>
    </row>
    <row r="25351">
      <c r="A25351" s="1"/>
      <c r="B25351" s="1"/>
      <c r="C25351" s="1"/>
      <c r="D25351" s="8"/>
      <c r="E25351" s="1"/>
      <c r="F25351" s="1"/>
      <c r="G25351" s="1"/>
      <c r="H25351" s="1"/>
    </row>
    <row r="25352">
      <c r="A25352" s="1"/>
      <c r="B25352" s="1"/>
      <c r="C25352" s="1"/>
      <c r="D25352" s="8"/>
      <c r="E25352" s="1"/>
      <c r="F25352" s="1"/>
      <c r="G25352" s="1"/>
      <c r="H25352" s="1"/>
    </row>
    <row r="25353">
      <c r="A25353" s="1"/>
      <c r="B25353" s="1"/>
      <c r="C25353" s="1"/>
      <c r="D25353" s="8"/>
      <c r="E25353" s="1"/>
      <c r="F25353" s="1"/>
      <c r="G25353" s="1"/>
      <c r="H25353" s="1"/>
    </row>
    <row r="25354">
      <c r="A25354" s="1"/>
      <c r="B25354" s="1"/>
      <c r="C25354" s="1"/>
      <c r="D25354" s="8"/>
      <c r="E25354" s="1"/>
      <c r="F25354" s="1"/>
      <c r="G25354" s="1"/>
      <c r="H25354" s="1"/>
    </row>
    <row r="25355">
      <c r="A25355" s="1"/>
      <c r="B25355" s="1"/>
      <c r="C25355" s="1"/>
      <c r="D25355" s="8"/>
      <c r="E25355" s="1"/>
      <c r="F25355" s="1"/>
      <c r="G25355" s="1"/>
      <c r="H25355" s="1"/>
    </row>
    <row r="25356">
      <c r="A25356" s="1"/>
      <c r="B25356" s="1"/>
      <c r="C25356" s="1"/>
      <c r="D25356" s="8"/>
      <c r="E25356" s="1"/>
      <c r="F25356" s="1"/>
      <c r="G25356" s="1"/>
      <c r="H25356" s="1"/>
    </row>
    <row r="25357">
      <c r="A25357" s="1"/>
      <c r="B25357" s="1"/>
      <c r="C25357" s="1"/>
      <c r="D25357" s="8"/>
      <c r="E25357" s="1"/>
      <c r="F25357" s="1"/>
      <c r="G25357" s="1"/>
      <c r="H25357" s="1"/>
    </row>
    <row r="25358">
      <c r="A25358" s="1"/>
      <c r="B25358" s="1"/>
      <c r="C25358" s="1"/>
      <c r="D25358" s="8"/>
      <c r="E25358" s="1"/>
      <c r="F25358" s="1"/>
      <c r="G25358" s="1"/>
      <c r="H25358" s="1"/>
    </row>
    <row r="25359">
      <c r="A25359" s="1"/>
      <c r="B25359" s="1"/>
      <c r="C25359" s="1"/>
      <c r="D25359" s="8"/>
      <c r="E25359" s="1"/>
      <c r="F25359" s="1"/>
      <c r="G25359" s="1"/>
      <c r="H25359" s="1"/>
    </row>
    <row r="25360">
      <c r="A25360" s="1"/>
      <c r="B25360" s="1"/>
      <c r="C25360" s="1"/>
      <c r="D25360" s="8"/>
      <c r="E25360" s="1"/>
      <c r="F25360" s="1"/>
      <c r="G25360" s="1"/>
      <c r="H25360" s="1"/>
    </row>
    <row r="25361">
      <c r="A25361" s="1"/>
      <c r="B25361" s="1"/>
      <c r="C25361" s="1"/>
      <c r="D25361" s="8"/>
      <c r="E25361" s="1"/>
      <c r="F25361" s="1"/>
      <c r="G25361" s="1"/>
      <c r="H25361" s="1"/>
    </row>
    <row r="25362">
      <c r="A25362" s="1"/>
      <c r="B25362" s="1"/>
      <c r="C25362" s="1"/>
      <c r="D25362" s="8"/>
      <c r="E25362" s="1"/>
      <c r="F25362" s="1"/>
      <c r="G25362" s="1"/>
      <c r="H25362" s="1"/>
    </row>
    <row r="25363">
      <c r="A25363" s="1"/>
      <c r="B25363" s="1"/>
      <c r="C25363" s="1"/>
      <c r="D25363" s="8"/>
      <c r="E25363" s="1"/>
      <c r="F25363" s="1"/>
      <c r="G25363" s="1"/>
      <c r="H25363" s="1"/>
    </row>
    <row r="25364">
      <c r="A25364" s="1"/>
      <c r="B25364" s="1"/>
      <c r="C25364" s="1"/>
      <c r="D25364" s="8"/>
      <c r="E25364" s="1"/>
      <c r="F25364" s="1"/>
      <c r="G25364" s="1"/>
      <c r="H25364" s="1"/>
    </row>
    <row r="25365">
      <c r="A25365" s="1"/>
      <c r="B25365" s="1"/>
      <c r="C25365" s="1"/>
      <c r="D25365" s="8"/>
      <c r="E25365" s="1"/>
      <c r="F25365" s="1"/>
      <c r="G25365" s="1"/>
      <c r="H25365" s="1"/>
    </row>
    <row r="25366">
      <c r="A25366" s="1"/>
      <c r="B25366" s="1"/>
      <c r="C25366" s="1"/>
      <c r="D25366" s="8"/>
      <c r="E25366" s="1"/>
      <c r="F25366" s="1"/>
      <c r="G25366" s="1"/>
      <c r="H25366" s="1"/>
    </row>
    <row r="25367">
      <c r="A25367" s="1"/>
      <c r="B25367" s="1"/>
      <c r="C25367" s="1"/>
      <c r="D25367" s="8"/>
      <c r="E25367" s="1"/>
      <c r="F25367" s="1"/>
      <c r="G25367" s="1"/>
      <c r="H25367" s="1"/>
    </row>
    <row r="25368">
      <c r="A25368" s="1"/>
      <c r="B25368" s="1"/>
      <c r="C25368" s="1"/>
      <c r="D25368" s="8"/>
      <c r="E25368" s="1"/>
      <c r="F25368" s="1"/>
      <c r="G25368" s="1"/>
      <c r="H25368" s="1"/>
    </row>
    <row r="25369">
      <c r="A25369" s="1"/>
      <c r="B25369" s="1"/>
      <c r="C25369" s="1"/>
      <c r="D25369" s="8"/>
      <c r="E25369" s="1"/>
      <c r="F25369" s="1"/>
      <c r="G25369" s="1"/>
      <c r="H25369" s="1"/>
    </row>
    <row r="25370">
      <c r="A25370" s="1"/>
      <c r="B25370" s="1"/>
      <c r="C25370" s="1"/>
      <c r="D25370" s="8"/>
      <c r="E25370" s="1"/>
      <c r="F25370" s="1"/>
      <c r="G25370" s="1"/>
      <c r="H25370" s="1"/>
    </row>
    <row r="25371">
      <c r="A25371" s="1"/>
      <c r="B25371" s="1"/>
      <c r="C25371" s="1"/>
      <c r="D25371" s="8"/>
      <c r="E25371" s="1"/>
      <c r="F25371" s="1"/>
      <c r="G25371" s="1"/>
      <c r="H25371" s="1"/>
    </row>
    <row r="25372">
      <c r="A25372" s="1"/>
      <c r="B25372" s="1"/>
      <c r="C25372" s="1"/>
      <c r="D25372" s="8"/>
      <c r="E25372" s="1"/>
      <c r="F25372" s="1"/>
      <c r="G25372" s="1"/>
      <c r="H25372" s="1"/>
    </row>
    <row r="25373">
      <c r="A25373" s="1"/>
      <c r="B25373" s="1"/>
      <c r="C25373" s="1"/>
      <c r="D25373" s="8"/>
      <c r="E25373" s="1"/>
      <c r="F25373" s="1"/>
      <c r="G25373" s="1"/>
      <c r="H25373" s="1"/>
    </row>
    <row r="25374">
      <c r="A25374" s="1"/>
      <c r="B25374" s="1"/>
      <c r="C25374" s="1"/>
      <c r="D25374" s="8"/>
      <c r="E25374" s="1"/>
      <c r="F25374" s="1"/>
      <c r="G25374" s="1"/>
      <c r="H25374" s="1"/>
    </row>
    <row r="25375">
      <c r="A25375" s="1"/>
      <c r="B25375" s="1"/>
      <c r="C25375" s="1"/>
      <c r="D25375" s="8"/>
      <c r="E25375" s="1"/>
      <c r="F25375" s="1"/>
      <c r="G25375" s="1"/>
      <c r="H25375" s="1"/>
    </row>
    <row r="25376">
      <c r="A25376" s="1"/>
      <c r="B25376" s="1"/>
      <c r="C25376" s="1"/>
      <c r="D25376" s="8"/>
      <c r="E25376" s="1"/>
      <c r="F25376" s="1"/>
      <c r="G25376" s="1"/>
      <c r="H25376" s="1"/>
    </row>
    <row r="25377">
      <c r="A25377" s="1"/>
      <c r="B25377" s="1"/>
      <c r="C25377" s="1"/>
      <c r="D25377" s="8"/>
      <c r="E25377" s="1"/>
      <c r="F25377" s="1"/>
      <c r="G25377" s="1"/>
      <c r="H25377" s="1"/>
    </row>
    <row r="25378">
      <c r="A25378" s="1"/>
      <c r="B25378" s="1"/>
      <c r="C25378" s="1"/>
      <c r="D25378" s="8"/>
      <c r="E25378" s="1"/>
      <c r="F25378" s="1"/>
      <c r="G25378" s="1"/>
      <c r="H25378" s="1"/>
    </row>
    <row r="25379">
      <c r="A25379" s="1"/>
      <c r="B25379" s="1"/>
      <c r="C25379" s="1"/>
      <c r="D25379" s="8"/>
      <c r="E25379" s="1"/>
      <c r="F25379" s="1"/>
      <c r="G25379" s="1"/>
      <c r="H25379" s="1"/>
    </row>
    <row r="25380">
      <c r="A25380" s="1"/>
      <c r="B25380" s="1"/>
      <c r="C25380" s="1"/>
      <c r="D25380" s="8"/>
      <c r="E25380" s="1"/>
      <c r="F25380" s="1"/>
      <c r="G25380" s="1"/>
      <c r="H25380" s="1"/>
    </row>
    <row r="25381">
      <c r="A25381" s="1"/>
      <c r="B25381" s="1"/>
      <c r="C25381" s="1"/>
      <c r="D25381" s="8"/>
      <c r="E25381" s="1"/>
      <c r="F25381" s="1"/>
      <c r="G25381" s="1"/>
      <c r="H25381" s="1"/>
    </row>
    <row r="25382">
      <c r="A25382" s="1"/>
      <c r="B25382" s="1"/>
      <c r="C25382" s="1"/>
      <c r="D25382" s="8"/>
      <c r="E25382" s="1"/>
      <c r="F25382" s="1"/>
      <c r="G25382" s="1"/>
      <c r="H25382" s="1"/>
    </row>
    <row r="25383">
      <c r="A25383" s="1"/>
      <c r="B25383" s="1"/>
      <c r="C25383" s="1"/>
      <c r="D25383" s="8"/>
      <c r="E25383" s="1"/>
      <c r="F25383" s="1"/>
      <c r="G25383" s="1"/>
      <c r="H25383" s="1"/>
    </row>
    <row r="25384">
      <c r="A25384" s="1"/>
      <c r="B25384" s="1"/>
      <c r="C25384" s="1"/>
      <c r="D25384" s="8"/>
      <c r="E25384" s="1"/>
      <c r="F25384" s="1"/>
      <c r="G25384" s="1"/>
      <c r="H25384" s="1"/>
    </row>
    <row r="25385">
      <c r="A25385" s="1"/>
      <c r="B25385" s="1"/>
      <c r="C25385" s="1"/>
      <c r="D25385" s="8"/>
      <c r="E25385" s="1"/>
      <c r="F25385" s="1"/>
      <c r="G25385" s="1"/>
      <c r="H25385" s="1"/>
    </row>
    <row r="25386">
      <c r="A25386" s="1"/>
      <c r="B25386" s="1"/>
      <c r="C25386" s="1"/>
      <c r="D25386" s="8"/>
      <c r="E25386" s="1"/>
      <c r="F25386" s="1"/>
      <c r="G25386" s="1"/>
      <c r="H25386" s="1"/>
    </row>
    <row r="25387">
      <c r="A25387" s="1"/>
      <c r="B25387" s="1"/>
      <c r="C25387" s="1"/>
      <c r="D25387" s="8"/>
      <c r="E25387" s="1"/>
      <c r="F25387" s="1"/>
      <c r="G25387" s="1"/>
      <c r="H25387" s="1"/>
    </row>
    <row r="25388">
      <c r="A25388" s="1"/>
      <c r="B25388" s="1"/>
      <c r="C25388" s="1"/>
      <c r="D25388" s="8"/>
      <c r="E25388" s="1"/>
      <c r="F25388" s="1"/>
      <c r="G25388" s="1"/>
      <c r="H25388" s="1"/>
    </row>
    <row r="25389">
      <c r="A25389" s="1"/>
      <c r="B25389" s="1"/>
      <c r="C25389" s="1"/>
      <c r="D25389" s="8"/>
      <c r="E25389" s="1"/>
      <c r="F25389" s="1"/>
      <c r="G25389" s="1"/>
      <c r="H25389" s="1"/>
    </row>
    <row r="25390">
      <c r="A25390" s="1"/>
      <c r="B25390" s="1"/>
      <c r="C25390" s="1"/>
      <c r="D25390" s="8"/>
      <c r="E25390" s="1"/>
      <c r="F25390" s="1"/>
      <c r="G25390" s="1"/>
      <c r="H25390" s="1"/>
    </row>
    <row r="25391">
      <c r="A25391" s="1"/>
      <c r="B25391" s="1"/>
      <c r="C25391" s="1"/>
      <c r="D25391" s="8"/>
      <c r="E25391" s="1"/>
      <c r="F25391" s="1"/>
      <c r="G25391" s="1"/>
      <c r="H25391" s="1"/>
    </row>
    <row r="25392">
      <c r="A25392" s="1"/>
      <c r="B25392" s="1"/>
      <c r="C25392" s="1"/>
      <c r="D25392" s="8"/>
      <c r="E25392" s="1"/>
      <c r="F25392" s="1"/>
      <c r="G25392" s="1"/>
      <c r="H25392" s="1"/>
    </row>
    <row r="25393">
      <c r="A25393" s="1"/>
      <c r="B25393" s="1"/>
      <c r="C25393" s="1"/>
      <c r="D25393" s="8"/>
      <c r="E25393" s="1"/>
      <c r="F25393" s="1"/>
      <c r="G25393" s="1"/>
      <c r="H25393" s="1"/>
    </row>
    <row r="25394">
      <c r="A25394" s="1"/>
      <c r="B25394" s="1"/>
      <c r="C25394" s="1"/>
      <c r="D25394" s="8"/>
      <c r="E25394" s="1"/>
      <c r="F25394" s="1"/>
      <c r="G25394" s="1"/>
      <c r="H25394" s="1"/>
    </row>
    <row r="25395">
      <c r="A25395" s="1"/>
      <c r="B25395" s="1"/>
      <c r="C25395" s="1"/>
      <c r="D25395" s="8"/>
      <c r="E25395" s="1"/>
      <c r="F25395" s="1"/>
      <c r="G25395" s="1"/>
      <c r="H25395" s="1"/>
    </row>
    <row r="25396">
      <c r="A25396" s="1"/>
      <c r="B25396" s="1"/>
      <c r="C25396" s="1"/>
      <c r="D25396" s="8"/>
      <c r="E25396" s="1"/>
      <c r="F25396" s="1"/>
      <c r="G25396" s="1"/>
      <c r="H25396" s="1"/>
    </row>
    <row r="25397">
      <c r="A25397" s="1"/>
      <c r="B25397" s="1"/>
      <c r="C25397" s="1"/>
      <c r="D25397" s="8"/>
      <c r="E25397" s="1"/>
      <c r="F25397" s="1"/>
      <c r="G25397" s="1"/>
      <c r="H25397" s="1"/>
    </row>
    <row r="25398">
      <c r="A25398" s="1"/>
      <c r="B25398" s="1"/>
      <c r="C25398" s="1"/>
      <c r="D25398" s="8"/>
      <c r="E25398" s="1"/>
      <c r="F25398" s="1"/>
      <c r="G25398" s="1"/>
      <c r="H25398" s="1"/>
    </row>
    <row r="25399">
      <c r="A25399" s="1"/>
      <c r="B25399" s="1"/>
      <c r="C25399" s="1"/>
      <c r="D25399" s="8"/>
      <c r="E25399" s="1"/>
      <c r="F25399" s="1"/>
      <c r="G25399" s="1"/>
      <c r="H25399" s="1"/>
    </row>
    <row r="25400">
      <c r="A25400" s="1"/>
      <c r="B25400" s="1"/>
      <c r="C25400" s="1"/>
      <c r="D25400" s="8"/>
      <c r="E25400" s="1"/>
      <c r="F25400" s="1"/>
      <c r="G25400" s="1"/>
      <c r="H25400" s="1"/>
    </row>
    <row r="25401">
      <c r="A25401" s="1"/>
      <c r="B25401" s="1"/>
      <c r="C25401" s="1"/>
      <c r="D25401" s="8"/>
      <c r="E25401" s="1"/>
      <c r="F25401" s="1"/>
      <c r="G25401" s="1"/>
      <c r="H25401" s="1"/>
    </row>
    <row r="25402">
      <c r="A25402" s="1"/>
      <c r="B25402" s="1"/>
      <c r="C25402" s="1"/>
      <c r="D25402" s="8"/>
      <c r="E25402" s="1"/>
      <c r="F25402" s="1"/>
      <c r="G25402" s="1"/>
      <c r="H25402" s="1"/>
    </row>
    <row r="25403">
      <c r="A25403" s="1"/>
      <c r="B25403" s="1"/>
      <c r="C25403" s="1"/>
      <c r="D25403" s="8"/>
      <c r="E25403" s="1"/>
      <c r="F25403" s="1"/>
      <c r="G25403" s="1"/>
      <c r="H25403" s="1"/>
    </row>
    <row r="25404">
      <c r="A25404" s="1"/>
      <c r="B25404" s="1"/>
      <c r="C25404" s="1"/>
      <c r="D25404" s="8"/>
      <c r="E25404" s="1"/>
      <c r="F25404" s="1"/>
      <c r="G25404" s="1"/>
      <c r="H25404" s="1"/>
    </row>
    <row r="25405">
      <c r="A25405" s="1"/>
      <c r="B25405" s="1"/>
      <c r="C25405" s="1"/>
      <c r="D25405" s="8"/>
      <c r="E25405" s="1"/>
      <c r="F25405" s="1"/>
      <c r="G25405" s="1"/>
      <c r="H25405" s="1"/>
    </row>
    <row r="25406">
      <c r="A25406" s="1"/>
      <c r="B25406" s="1"/>
      <c r="C25406" s="1"/>
      <c r="D25406" s="8"/>
      <c r="E25406" s="1"/>
      <c r="F25406" s="1"/>
      <c r="G25406" s="1"/>
      <c r="H25406" s="1"/>
    </row>
    <row r="25407">
      <c r="A25407" s="1"/>
      <c r="B25407" s="1"/>
      <c r="C25407" s="1"/>
      <c r="D25407" s="8"/>
      <c r="E25407" s="1"/>
      <c r="F25407" s="1"/>
      <c r="G25407" s="1"/>
      <c r="H25407" s="1"/>
    </row>
    <row r="25408">
      <c r="A25408" s="1"/>
      <c r="B25408" s="1"/>
      <c r="C25408" s="1"/>
      <c r="D25408" s="8"/>
      <c r="E25408" s="1"/>
      <c r="F25408" s="1"/>
      <c r="G25408" s="1"/>
      <c r="H25408" s="1"/>
    </row>
    <row r="25409">
      <c r="A25409" s="1"/>
      <c r="B25409" s="1"/>
      <c r="C25409" s="1"/>
      <c r="D25409" s="8"/>
      <c r="E25409" s="1"/>
      <c r="F25409" s="1"/>
      <c r="G25409" s="1"/>
      <c r="H25409" s="1"/>
    </row>
    <row r="25410">
      <c r="A25410" s="1"/>
      <c r="B25410" s="1"/>
      <c r="C25410" s="1"/>
      <c r="D25410" s="8"/>
      <c r="E25410" s="1"/>
      <c r="F25410" s="1"/>
      <c r="G25410" s="1"/>
      <c r="H25410" s="1"/>
    </row>
    <row r="25411">
      <c r="A25411" s="1"/>
      <c r="B25411" s="1"/>
      <c r="C25411" s="1"/>
      <c r="D25411" s="8"/>
      <c r="E25411" s="1"/>
      <c r="F25411" s="1"/>
      <c r="G25411" s="1"/>
      <c r="H25411" s="1"/>
    </row>
    <row r="25412">
      <c r="A25412" s="1"/>
      <c r="B25412" s="1"/>
      <c r="C25412" s="1"/>
      <c r="D25412" s="8"/>
      <c r="E25412" s="1"/>
      <c r="F25412" s="1"/>
      <c r="G25412" s="1"/>
      <c r="H25412" s="1"/>
    </row>
    <row r="25413">
      <c r="A25413" s="1"/>
      <c r="B25413" s="1"/>
      <c r="C25413" s="1"/>
      <c r="D25413" s="8"/>
      <c r="E25413" s="1"/>
      <c r="F25413" s="1"/>
      <c r="G25413" s="1"/>
      <c r="H25413" s="1"/>
    </row>
    <row r="25414">
      <c r="A25414" s="1"/>
      <c r="B25414" s="1"/>
      <c r="C25414" s="1"/>
      <c r="D25414" s="8"/>
      <c r="E25414" s="1"/>
      <c r="F25414" s="1"/>
      <c r="G25414" s="1"/>
      <c r="H25414" s="1"/>
    </row>
    <row r="25415">
      <c r="A25415" s="1"/>
      <c r="B25415" s="1"/>
      <c r="C25415" s="1"/>
      <c r="D25415" s="8"/>
      <c r="E25415" s="1"/>
      <c r="F25415" s="1"/>
      <c r="G25415" s="1"/>
      <c r="H25415" s="1"/>
    </row>
    <row r="25416">
      <c r="A25416" s="1"/>
      <c r="B25416" s="1"/>
      <c r="C25416" s="1"/>
      <c r="D25416" s="8"/>
      <c r="E25416" s="1"/>
      <c r="F25416" s="1"/>
      <c r="G25416" s="1"/>
      <c r="H25416" s="1"/>
    </row>
    <row r="25417">
      <c r="A25417" s="1"/>
      <c r="B25417" s="1"/>
      <c r="C25417" s="1"/>
      <c r="D25417" s="8"/>
      <c r="E25417" s="1"/>
      <c r="F25417" s="1"/>
      <c r="G25417" s="1"/>
      <c r="H25417" s="1"/>
    </row>
    <row r="25418">
      <c r="A25418" s="1"/>
      <c r="B25418" s="1"/>
      <c r="C25418" s="1"/>
      <c r="D25418" s="8"/>
      <c r="E25418" s="1"/>
      <c r="F25418" s="1"/>
      <c r="G25418" s="1"/>
      <c r="H25418" s="1"/>
    </row>
    <row r="25419">
      <c r="A25419" s="1"/>
      <c r="B25419" s="1"/>
      <c r="C25419" s="1"/>
      <c r="D25419" s="8"/>
      <c r="E25419" s="1"/>
      <c r="F25419" s="1"/>
      <c r="G25419" s="1"/>
      <c r="H25419" s="1"/>
    </row>
    <row r="25420">
      <c r="A25420" s="1"/>
      <c r="B25420" s="1"/>
      <c r="C25420" s="1"/>
      <c r="D25420" s="8"/>
      <c r="E25420" s="1"/>
      <c r="F25420" s="1"/>
      <c r="G25420" s="1"/>
      <c r="H25420" s="1"/>
    </row>
    <row r="25421">
      <c r="A25421" s="1"/>
      <c r="B25421" s="1"/>
      <c r="C25421" s="1"/>
      <c r="D25421" s="8"/>
      <c r="E25421" s="1"/>
      <c r="F25421" s="1"/>
      <c r="G25421" s="1"/>
      <c r="H25421" s="1"/>
    </row>
    <row r="25422">
      <c r="A25422" s="1"/>
      <c r="B25422" s="1"/>
      <c r="C25422" s="1"/>
      <c r="D25422" s="8"/>
      <c r="E25422" s="1"/>
      <c r="F25422" s="1"/>
      <c r="G25422" s="1"/>
      <c r="H25422" s="1"/>
    </row>
    <row r="25423">
      <c r="A25423" s="1"/>
      <c r="B25423" s="1"/>
      <c r="C25423" s="1"/>
      <c r="D25423" s="8"/>
      <c r="E25423" s="1"/>
      <c r="F25423" s="1"/>
      <c r="G25423" s="1"/>
      <c r="H25423" s="1"/>
    </row>
    <row r="25424">
      <c r="A25424" s="1"/>
      <c r="B25424" s="1"/>
      <c r="C25424" s="1"/>
      <c r="D25424" s="8"/>
      <c r="E25424" s="1"/>
      <c r="F25424" s="1"/>
      <c r="G25424" s="1"/>
      <c r="H25424" s="1"/>
    </row>
    <row r="25425">
      <c r="A25425" s="1"/>
      <c r="B25425" s="1"/>
      <c r="C25425" s="1"/>
      <c r="D25425" s="8"/>
      <c r="E25425" s="1"/>
      <c r="F25425" s="1"/>
      <c r="G25425" s="1"/>
      <c r="H25425" s="1"/>
    </row>
    <row r="25426">
      <c r="A25426" s="1"/>
      <c r="B25426" s="1"/>
      <c r="C25426" s="1"/>
      <c r="D25426" s="8"/>
      <c r="E25426" s="1"/>
      <c r="F25426" s="1"/>
      <c r="G25426" s="1"/>
      <c r="H25426" s="1"/>
    </row>
    <row r="25427">
      <c r="A25427" s="1"/>
      <c r="B25427" s="1"/>
      <c r="C25427" s="1"/>
      <c r="D25427" s="8"/>
      <c r="E25427" s="1"/>
      <c r="F25427" s="1"/>
      <c r="G25427" s="1"/>
      <c r="H25427" s="1"/>
    </row>
    <row r="25428">
      <c r="A25428" s="1"/>
      <c r="B25428" s="1"/>
      <c r="C25428" s="1"/>
      <c r="D25428" s="8"/>
      <c r="E25428" s="1"/>
      <c r="F25428" s="1"/>
      <c r="G25428" s="1"/>
      <c r="H25428" s="1"/>
    </row>
    <row r="25429">
      <c r="A25429" s="1"/>
      <c r="B25429" s="1"/>
      <c r="C25429" s="1"/>
      <c r="D25429" s="8"/>
      <c r="E25429" s="1"/>
      <c r="F25429" s="1"/>
      <c r="G25429" s="1"/>
      <c r="H25429" s="1"/>
    </row>
    <row r="25430">
      <c r="A25430" s="1"/>
      <c r="B25430" s="1"/>
      <c r="C25430" s="1"/>
      <c r="D25430" s="8"/>
      <c r="E25430" s="1"/>
      <c r="F25430" s="1"/>
      <c r="G25430" s="1"/>
      <c r="H25430" s="1"/>
    </row>
    <row r="25431">
      <c r="A25431" s="1"/>
      <c r="B25431" s="1"/>
      <c r="C25431" s="1"/>
      <c r="D25431" s="8"/>
      <c r="E25431" s="1"/>
      <c r="F25431" s="1"/>
      <c r="G25431" s="1"/>
      <c r="H25431" s="1"/>
    </row>
    <row r="25432">
      <c r="A25432" s="1"/>
      <c r="B25432" s="1"/>
      <c r="C25432" s="1"/>
      <c r="D25432" s="8"/>
      <c r="E25432" s="1"/>
      <c r="F25432" s="1"/>
      <c r="G25432" s="1"/>
      <c r="H25432" s="1"/>
    </row>
    <row r="25433">
      <c r="A25433" s="1"/>
      <c r="B25433" s="1"/>
      <c r="C25433" s="1"/>
      <c r="D25433" s="8"/>
      <c r="E25433" s="1"/>
      <c r="F25433" s="1"/>
      <c r="G25433" s="1"/>
      <c r="H25433" s="1"/>
    </row>
    <row r="25434">
      <c r="A25434" s="1"/>
      <c r="B25434" s="1"/>
      <c r="C25434" s="1"/>
      <c r="D25434" s="8"/>
      <c r="E25434" s="1"/>
      <c r="F25434" s="1"/>
      <c r="G25434" s="1"/>
      <c r="H25434" s="1"/>
    </row>
    <row r="25435">
      <c r="A25435" s="1"/>
      <c r="B25435" s="1"/>
      <c r="C25435" s="1"/>
      <c r="D25435" s="8"/>
      <c r="E25435" s="1"/>
      <c r="F25435" s="1"/>
      <c r="G25435" s="1"/>
      <c r="H25435" s="1"/>
    </row>
    <row r="25436">
      <c r="A25436" s="1"/>
      <c r="B25436" s="1"/>
      <c r="C25436" s="1"/>
      <c r="D25436" s="8"/>
      <c r="E25436" s="1"/>
      <c r="F25436" s="1"/>
      <c r="G25436" s="1"/>
      <c r="H25436" s="1"/>
    </row>
    <row r="25437">
      <c r="A25437" s="1"/>
      <c r="B25437" s="1"/>
      <c r="C25437" s="1"/>
      <c r="D25437" s="8"/>
      <c r="E25437" s="1"/>
      <c r="F25437" s="1"/>
      <c r="G25437" s="1"/>
      <c r="H25437" s="1"/>
    </row>
    <row r="25438">
      <c r="A25438" s="1"/>
      <c r="B25438" s="1"/>
      <c r="C25438" s="1"/>
      <c r="D25438" s="8"/>
      <c r="E25438" s="1"/>
      <c r="F25438" s="1"/>
      <c r="G25438" s="1"/>
      <c r="H25438" s="1"/>
    </row>
    <row r="25439">
      <c r="A25439" s="1"/>
      <c r="B25439" s="1"/>
      <c r="C25439" s="1"/>
      <c r="D25439" s="8"/>
      <c r="E25439" s="1"/>
      <c r="F25439" s="1"/>
      <c r="G25439" s="1"/>
      <c r="H25439" s="1"/>
    </row>
    <row r="25440">
      <c r="A25440" s="1"/>
      <c r="B25440" s="1"/>
      <c r="C25440" s="1"/>
      <c r="D25440" s="8"/>
      <c r="E25440" s="1"/>
      <c r="F25440" s="1"/>
      <c r="G25440" s="1"/>
      <c r="H25440" s="1"/>
    </row>
    <row r="25441">
      <c r="A25441" s="1"/>
      <c r="B25441" s="1"/>
      <c r="C25441" s="1"/>
      <c r="D25441" s="8"/>
      <c r="E25441" s="1"/>
      <c r="F25441" s="1"/>
      <c r="G25441" s="1"/>
      <c r="H25441" s="1"/>
    </row>
    <row r="25442">
      <c r="A25442" s="1"/>
      <c r="B25442" s="1"/>
      <c r="C25442" s="1"/>
      <c r="D25442" s="8"/>
      <c r="E25442" s="1"/>
      <c r="F25442" s="1"/>
      <c r="G25442" s="1"/>
      <c r="H25442" s="1"/>
    </row>
    <row r="25443">
      <c r="A25443" s="1"/>
      <c r="B25443" s="1"/>
      <c r="C25443" s="1"/>
      <c r="D25443" s="8"/>
      <c r="E25443" s="1"/>
      <c r="F25443" s="1"/>
      <c r="G25443" s="1"/>
      <c r="H25443" s="1"/>
    </row>
    <row r="25444">
      <c r="A25444" s="1"/>
      <c r="B25444" s="1"/>
      <c r="C25444" s="1"/>
      <c r="D25444" s="8"/>
      <c r="E25444" s="1"/>
      <c r="F25444" s="1"/>
      <c r="G25444" s="1"/>
      <c r="H25444" s="1"/>
    </row>
    <row r="25445">
      <c r="A25445" s="1"/>
      <c r="B25445" s="1"/>
      <c r="C25445" s="1"/>
      <c r="D25445" s="8"/>
      <c r="E25445" s="1"/>
      <c r="F25445" s="1"/>
      <c r="G25445" s="1"/>
      <c r="H25445" s="1"/>
    </row>
    <row r="25446">
      <c r="A25446" s="1"/>
      <c r="B25446" s="1"/>
      <c r="C25446" s="1"/>
      <c r="D25446" s="8"/>
      <c r="E25446" s="1"/>
      <c r="F25446" s="1"/>
      <c r="G25446" s="1"/>
      <c r="H25446" s="1"/>
    </row>
    <row r="25447">
      <c r="A25447" s="1"/>
      <c r="B25447" s="1"/>
      <c r="C25447" s="1"/>
      <c r="D25447" s="8"/>
      <c r="E25447" s="1"/>
      <c r="F25447" s="1"/>
      <c r="G25447" s="1"/>
      <c r="H25447" s="1"/>
    </row>
    <row r="25448">
      <c r="A25448" s="1"/>
      <c r="B25448" s="1"/>
      <c r="C25448" s="1"/>
      <c r="D25448" s="8"/>
      <c r="E25448" s="1"/>
      <c r="F25448" s="1"/>
      <c r="G25448" s="1"/>
      <c r="H25448" s="1"/>
    </row>
    <row r="25449">
      <c r="A25449" s="1"/>
      <c r="B25449" s="1"/>
      <c r="C25449" s="1"/>
      <c r="D25449" s="8"/>
      <c r="E25449" s="1"/>
      <c r="F25449" s="1"/>
      <c r="G25449" s="1"/>
      <c r="H25449" s="1"/>
    </row>
    <row r="25450">
      <c r="A25450" s="1"/>
      <c r="B25450" s="1"/>
      <c r="C25450" s="1"/>
      <c r="D25450" s="8"/>
      <c r="E25450" s="1"/>
      <c r="F25450" s="1"/>
      <c r="G25450" s="1"/>
      <c r="H25450" s="1"/>
    </row>
    <row r="25451">
      <c r="A25451" s="1"/>
      <c r="B25451" s="1"/>
      <c r="C25451" s="1"/>
      <c r="D25451" s="8"/>
      <c r="E25451" s="1"/>
      <c r="F25451" s="1"/>
      <c r="G25451" s="1"/>
      <c r="H25451" s="1"/>
    </row>
    <row r="25452">
      <c r="A25452" s="1"/>
      <c r="B25452" s="1"/>
      <c r="C25452" s="1"/>
      <c r="D25452" s="8"/>
      <c r="E25452" s="1"/>
      <c r="F25452" s="1"/>
      <c r="G25452" s="1"/>
      <c r="H25452" s="1"/>
    </row>
    <row r="25453">
      <c r="A25453" s="1"/>
      <c r="B25453" s="1"/>
      <c r="C25453" s="1"/>
      <c r="D25453" s="8"/>
      <c r="E25453" s="1"/>
      <c r="F25453" s="1"/>
      <c r="G25453" s="1"/>
      <c r="H25453" s="1"/>
    </row>
    <row r="25454">
      <c r="A25454" s="1"/>
      <c r="B25454" s="1"/>
      <c r="C25454" s="1"/>
      <c r="D25454" s="8"/>
      <c r="E25454" s="1"/>
      <c r="F25454" s="1"/>
      <c r="G25454" s="1"/>
      <c r="H25454" s="1"/>
    </row>
    <row r="25455">
      <c r="A25455" s="1"/>
      <c r="B25455" s="1"/>
      <c r="C25455" s="1"/>
      <c r="D25455" s="8"/>
      <c r="E25455" s="1"/>
      <c r="F25455" s="1"/>
      <c r="G25455" s="1"/>
      <c r="H25455" s="1"/>
    </row>
    <row r="25456">
      <c r="A25456" s="1"/>
      <c r="B25456" s="1"/>
      <c r="C25456" s="1"/>
      <c r="D25456" s="8"/>
      <c r="E25456" s="1"/>
      <c r="F25456" s="1"/>
      <c r="G25456" s="1"/>
      <c r="H25456" s="1"/>
    </row>
    <row r="25457">
      <c r="A25457" s="1"/>
      <c r="B25457" s="1"/>
      <c r="C25457" s="1"/>
      <c r="D25457" s="8"/>
      <c r="E25457" s="1"/>
      <c r="F25457" s="1"/>
      <c r="G25457" s="1"/>
      <c r="H25457" s="1"/>
    </row>
    <row r="25458">
      <c r="A25458" s="1"/>
      <c r="B25458" s="1"/>
      <c r="C25458" s="1"/>
      <c r="D25458" s="8"/>
      <c r="E25458" s="1"/>
      <c r="F25458" s="1"/>
      <c r="G25458" s="1"/>
      <c r="H25458" s="1"/>
    </row>
    <row r="25459">
      <c r="A25459" s="1"/>
      <c r="B25459" s="1"/>
      <c r="C25459" s="1"/>
      <c r="D25459" s="8"/>
      <c r="E25459" s="1"/>
      <c r="F25459" s="1"/>
      <c r="G25459" s="1"/>
      <c r="H25459" s="1"/>
    </row>
    <row r="25460">
      <c r="A25460" s="1"/>
      <c r="B25460" s="1"/>
      <c r="C25460" s="1"/>
      <c r="D25460" s="8"/>
      <c r="E25460" s="1"/>
      <c r="F25460" s="1"/>
      <c r="G25460" s="1"/>
      <c r="H25460" s="1"/>
    </row>
    <row r="25461">
      <c r="A25461" s="1"/>
      <c r="B25461" s="1"/>
      <c r="C25461" s="1"/>
      <c r="D25461" s="8"/>
      <c r="E25461" s="1"/>
      <c r="F25461" s="1"/>
      <c r="G25461" s="1"/>
      <c r="H25461" s="1"/>
    </row>
    <row r="25462">
      <c r="A25462" s="1"/>
      <c r="B25462" s="1"/>
      <c r="C25462" s="1"/>
      <c r="D25462" s="8"/>
      <c r="E25462" s="1"/>
      <c r="F25462" s="1"/>
      <c r="G25462" s="1"/>
      <c r="H25462" s="1"/>
    </row>
    <row r="25463">
      <c r="A25463" s="1"/>
      <c r="B25463" s="1"/>
      <c r="C25463" s="1"/>
      <c r="D25463" s="8"/>
      <c r="E25463" s="1"/>
      <c r="F25463" s="1"/>
      <c r="G25463" s="1"/>
      <c r="H25463" s="1"/>
    </row>
    <row r="25464">
      <c r="A25464" s="1"/>
      <c r="B25464" s="1"/>
      <c r="C25464" s="1"/>
      <c r="D25464" s="8"/>
      <c r="E25464" s="1"/>
      <c r="F25464" s="1"/>
      <c r="G25464" s="1"/>
      <c r="H25464" s="1"/>
    </row>
    <row r="25465">
      <c r="A25465" s="1"/>
      <c r="B25465" s="1"/>
      <c r="C25465" s="1"/>
      <c r="D25465" s="8"/>
      <c r="E25465" s="1"/>
      <c r="F25465" s="1"/>
      <c r="G25465" s="1"/>
      <c r="H25465" s="1"/>
    </row>
    <row r="25466">
      <c r="A25466" s="1"/>
      <c r="B25466" s="1"/>
      <c r="C25466" s="1"/>
      <c r="D25466" s="8"/>
      <c r="E25466" s="1"/>
      <c r="F25466" s="1"/>
      <c r="G25466" s="1"/>
      <c r="H25466" s="1"/>
    </row>
    <row r="25467">
      <c r="A25467" s="1"/>
      <c r="B25467" s="1"/>
      <c r="C25467" s="1"/>
      <c r="D25467" s="8"/>
      <c r="E25467" s="1"/>
      <c r="F25467" s="1"/>
      <c r="G25467" s="1"/>
      <c r="H25467" s="1"/>
    </row>
    <row r="25468">
      <c r="A25468" s="1"/>
      <c r="B25468" s="1"/>
      <c r="C25468" s="1"/>
      <c r="D25468" s="8"/>
      <c r="E25468" s="1"/>
      <c r="F25468" s="1"/>
      <c r="G25468" s="1"/>
      <c r="H25468" s="1"/>
    </row>
    <row r="25469">
      <c r="A25469" s="1"/>
      <c r="B25469" s="1"/>
      <c r="C25469" s="1"/>
      <c r="D25469" s="8"/>
      <c r="E25469" s="1"/>
      <c r="F25469" s="1"/>
      <c r="G25469" s="1"/>
      <c r="H25469" s="1"/>
    </row>
    <row r="25470">
      <c r="A25470" s="1"/>
      <c r="B25470" s="1"/>
      <c r="C25470" s="1"/>
      <c r="D25470" s="8"/>
      <c r="E25470" s="1"/>
      <c r="F25470" s="1"/>
      <c r="G25470" s="1"/>
      <c r="H25470" s="1"/>
    </row>
    <row r="25471">
      <c r="A25471" s="1"/>
      <c r="B25471" s="1"/>
      <c r="C25471" s="1"/>
      <c r="D25471" s="8"/>
      <c r="E25471" s="1"/>
      <c r="F25471" s="1"/>
      <c r="G25471" s="1"/>
      <c r="H25471" s="1"/>
    </row>
    <row r="25472">
      <c r="A25472" s="1"/>
      <c r="B25472" s="1"/>
      <c r="C25472" s="1"/>
      <c r="D25472" s="8"/>
      <c r="E25472" s="1"/>
      <c r="F25472" s="1"/>
      <c r="G25472" s="1"/>
      <c r="H25472" s="1"/>
    </row>
    <row r="25473">
      <c r="A25473" s="1"/>
      <c r="B25473" s="1"/>
      <c r="C25473" s="1"/>
      <c r="D25473" s="8"/>
      <c r="E25473" s="1"/>
      <c r="F25473" s="1"/>
      <c r="G25473" s="1"/>
      <c r="H25473" s="1"/>
    </row>
    <row r="25474">
      <c r="A25474" s="1"/>
      <c r="B25474" s="1"/>
      <c r="C25474" s="1"/>
      <c r="D25474" s="8"/>
      <c r="E25474" s="1"/>
      <c r="F25474" s="1"/>
      <c r="G25474" s="1"/>
      <c r="H25474" s="1"/>
    </row>
    <row r="25475">
      <c r="A25475" s="1"/>
      <c r="B25475" s="1"/>
      <c r="C25475" s="1"/>
      <c r="D25475" s="8"/>
      <c r="E25475" s="1"/>
      <c r="F25475" s="1"/>
      <c r="G25475" s="1"/>
      <c r="H25475" s="1"/>
    </row>
    <row r="25476">
      <c r="A25476" s="1"/>
      <c r="B25476" s="1"/>
      <c r="C25476" s="1"/>
      <c r="D25476" s="8"/>
      <c r="E25476" s="1"/>
      <c r="F25476" s="1"/>
      <c r="G25476" s="1"/>
      <c r="H25476" s="1"/>
    </row>
    <row r="25477">
      <c r="A25477" s="1"/>
      <c r="B25477" s="1"/>
      <c r="C25477" s="1"/>
      <c r="D25477" s="8"/>
      <c r="E25477" s="1"/>
      <c r="F25477" s="1"/>
      <c r="G25477" s="1"/>
      <c r="H25477" s="1"/>
    </row>
    <row r="25478">
      <c r="A25478" s="1"/>
      <c r="B25478" s="1"/>
      <c r="C25478" s="1"/>
      <c r="D25478" s="8"/>
      <c r="E25478" s="1"/>
      <c r="F25478" s="1"/>
      <c r="G25478" s="1"/>
      <c r="H25478" s="1"/>
    </row>
    <row r="25479">
      <c r="A25479" s="1"/>
      <c r="B25479" s="1"/>
      <c r="C25479" s="1"/>
      <c r="D25479" s="8"/>
      <c r="E25479" s="1"/>
      <c r="F25479" s="1"/>
      <c r="G25479" s="1"/>
      <c r="H25479" s="1"/>
    </row>
    <row r="25480">
      <c r="A25480" s="1"/>
      <c r="B25480" s="1"/>
      <c r="C25480" s="1"/>
      <c r="D25480" s="8"/>
      <c r="E25480" s="1"/>
      <c r="F25480" s="1"/>
      <c r="G25480" s="1"/>
      <c r="H25480" s="1"/>
    </row>
    <row r="25481">
      <c r="A25481" s="1"/>
      <c r="B25481" s="1"/>
      <c r="C25481" s="1"/>
      <c r="D25481" s="8"/>
      <c r="E25481" s="1"/>
      <c r="F25481" s="1"/>
      <c r="G25481" s="1"/>
      <c r="H25481" s="1"/>
    </row>
    <row r="25482">
      <c r="A25482" s="1"/>
      <c r="B25482" s="1"/>
      <c r="C25482" s="1"/>
      <c r="D25482" s="8"/>
      <c r="E25482" s="1"/>
      <c r="F25482" s="1"/>
      <c r="G25482" s="1"/>
      <c r="H25482" s="1"/>
    </row>
    <row r="25483">
      <c r="A25483" s="1"/>
      <c r="B25483" s="1"/>
      <c r="C25483" s="1"/>
      <c r="D25483" s="8"/>
      <c r="E25483" s="1"/>
      <c r="F25483" s="1"/>
      <c r="G25483" s="1"/>
      <c r="H25483" s="1"/>
    </row>
    <row r="25484">
      <c r="A25484" s="1"/>
      <c r="B25484" s="1"/>
      <c r="C25484" s="1"/>
      <c r="D25484" s="8"/>
      <c r="E25484" s="1"/>
      <c r="F25484" s="1"/>
      <c r="G25484" s="1"/>
      <c r="H25484" s="1"/>
    </row>
    <row r="25485">
      <c r="A25485" s="1"/>
      <c r="B25485" s="1"/>
      <c r="C25485" s="1"/>
      <c r="D25485" s="8"/>
      <c r="E25485" s="1"/>
      <c r="F25485" s="1"/>
      <c r="G25485" s="1"/>
      <c r="H25485" s="1"/>
    </row>
    <row r="25486">
      <c r="A25486" s="1"/>
      <c r="B25486" s="1"/>
      <c r="C25486" s="1"/>
      <c r="D25486" s="8"/>
      <c r="E25486" s="1"/>
      <c r="F25486" s="1"/>
      <c r="G25486" s="1"/>
      <c r="H25486" s="1"/>
    </row>
    <row r="25487">
      <c r="A25487" s="1"/>
      <c r="B25487" s="1"/>
      <c r="C25487" s="1"/>
      <c r="D25487" s="8"/>
      <c r="E25487" s="1"/>
      <c r="F25487" s="1"/>
      <c r="G25487" s="1"/>
      <c r="H25487" s="1"/>
    </row>
    <row r="25488">
      <c r="A25488" s="1"/>
      <c r="B25488" s="1"/>
      <c r="C25488" s="1"/>
      <c r="D25488" s="8"/>
      <c r="E25488" s="1"/>
      <c r="F25488" s="1"/>
      <c r="G25488" s="1"/>
      <c r="H25488" s="1"/>
    </row>
    <row r="25489">
      <c r="A25489" s="1"/>
      <c r="B25489" s="1"/>
      <c r="C25489" s="1"/>
      <c r="D25489" s="8"/>
      <c r="E25489" s="1"/>
      <c r="F25489" s="1"/>
      <c r="G25489" s="1"/>
      <c r="H25489" s="1"/>
    </row>
    <row r="25490">
      <c r="A25490" s="1"/>
      <c r="B25490" s="1"/>
      <c r="C25490" s="1"/>
      <c r="D25490" s="8"/>
      <c r="E25490" s="1"/>
      <c r="F25490" s="1"/>
      <c r="G25490" s="1"/>
      <c r="H25490" s="1"/>
    </row>
    <row r="25491">
      <c r="A25491" s="1"/>
      <c r="B25491" s="1"/>
      <c r="C25491" s="1"/>
      <c r="D25491" s="8"/>
      <c r="E25491" s="1"/>
      <c r="F25491" s="1"/>
      <c r="G25491" s="1"/>
      <c r="H25491" s="1"/>
    </row>
    <row r="25492">
      <c r="A25492" s="1"/>
      <c r="B25492" s="1"/>
      <c r="C25492" s="1"/>
      <c r="D25492" s="8"/>
      <c r="E25492" s="1"/>
      <c r="F25492" s="1"/>
      <c r="G25492" s="1"/>
      <c r="H25492" s="1"/>
    </row>
    <row r="25493">
      <c r="A25493" s="1"/>
      <c r="B25493" s="1"/>
      <c r="C25493" s="1"/>
      <c r="D25493" s="8"/>
      <c r="E25493" s="1"/>
      <c r="F25493" s="1"/>
      <c r="G25493" s="1"/>
      <c r="H25493" s="1"/>
    </row>
    <row r="25494">
      <c r="A25494" s="1"/>
      <c r="B25494" s="1"/>
      <c r="C25494" s="1"/>
      <c r="D25494" s="8"/>
      <c r="E25494" s="1"/>
      <c r="F25494" s="1"/>
      <c r="G25494" s="1"/>
      <c r="H25494" s="1"/>
    </row>
    <row r="25495">
      <c r="A25495" s="1"/>
      <c r="B25495" s="1"/>
      <c r="C25495" s="1"/>
      <c r="D25495" s="8"/>
      <c r="E25495" s="1"/>
      <c r="F25495" s="1"/>
      <c r="G25495" s="1"/>
      <c r="H25495" s="1"/>
    </row>
    <row r="25496">
      <c r="A25496" s="1"/>
      <c r="B25496" s="1"/>
      <c r="C25496" s="1"/>
      <c r="D25496" s="8"/>
      <c r="E25496" s="1"/>
      <c r="F25496" s="1"/>
      <c r="G25496" s="1"/>
      <c r="H25496" s="1"/>
    </row>
    <row r="25497">
      <c r="A25497" s="1"/>
      <c r="B25497" s="1"/>
      <c r="C25497" s="1"/>
      <c r="D25497" s="8"/>
      <c r="E25497" s="1"/>
      <c r="F25497" s="1"/>
      <c r="G25497" s="1"/>
      <c r="H25497" s="1"/>
    </row>
    <row r="25498">
      <c r="A25498" s="1"/>
      <c r="B25498" s="1"/>
      <c r="C25498" s="1"/>
      <c r="D25498" s="8"/>
      <c r="E25498" s="1"/>
      <c r="F25498" s="1"/>
      <c r="G25498" s="1"/>
      <c r="H25498" s="1"/>
    </row>
    <row r="25499">
      <c r="A25499" s="1"/>
      <c r="B25499" s="1"/>
      <c r="C25499" s="1"/>
      <c r="D25499" s="8"/>
      <c r="E25499" s="1"/>
      <c r="F25499" s="1"/>
      <c r="G25499" s="1"/>
      <c r="H25499" s="1"/>
    </row>
    <row r="25500">
      <c r="A25500" s="1"/>
      <c r="B25500" s="1"/>
      <c r="C25500" s="1"/>
      <c r="D25500" s="8"/>
      <c r="E25500" s="1"/>
      <c r="F25500" s="1"/>
      <c r="G25500" s="1"/>
      <c r="H25500" s="1"/>
    </row>
    <row r="25501">
      <c r="A25501" s="1"/>
      <c r="B25501" s="1"/>
      <c r="C25501" s="1"/>
      <c r="D25501" s="8"/>
      <c r="E25501" s="1"/>
      <c r="F25501" s="1"/>
      <c r="G25501" s="1"/>
      <c r="H25501" s="1"/>
    </row>
    <row r="25502">
      <c r="A25502" s="1"/>
      <c r="B25502" s="1"/>
      <c r="C25502" s="1"/>
      <c r="D25502" s="8"/>
      <c r="E25502" s="1"/>
      <c r="F25502" s="1"/>
      <c r="G25502" s="1"/>
      <c r="H25502" s="1"/>
    </row>
    <row r="25503">
      <c r="A25503" s="1"/>
      <c r="B25503" s="1"/>
      <c r="C25503" s="1"/>
      <c r="D25503" s="8"/>
      <c r="E25503" s="1"/>
      <c r="F25503" s="1"/>
      <c r="G25503" s="1"/>
      <c r="H25503" s="1"/>
    </row>
    <row r="25504">
      <c r="A25504" s="1"/>
      <c r="B25504" s="1"/>
      <c r="C25504" s="1"/>
      <c r="D25504" s="8"/>
      <c r="E25504" s="1"/>
      <c r="F25504" s="1"/>
      <c r="G25504" s="1"/>
      <c r="H25504" s="1"/>
    </row>
    <row r="25505">
      <c r="A25505" s="1"/>
      <c r="B25505" s="1"/>
      <c r="C25505" s="1"/>
      <c r="D25505" s="8"/>
      <c r="E25505" s="1"/>
      <c r="F25505" s="1"/>
      <c r="G25505" s="1"/>
      <c r="H25505" s="1"/>
    </row>
    <row r="25506">
      <c r="A25506" s="1"/>
      <c r="B25506" s="1"/>
      <c r="C25506" s="1"/>
      <c r="D25506" s="8"/>
      <c r="E25506" s="1"/>
      <c r="F25506" s="1"/>
      <c r="G25506" s="1"/>
      <c r="H25506" s="1"/>
    </row>
    <row r="25507">
      <c r="A25507" s="1"/>
      <c r="B25507" s="1"/>
      <c r="C25507" s="1"/>
      <c r="D25507" s="8"/>
      <c r="E25507" s="1"/>
      <c r="F25507" s="1"/>
      <c r="G25507" s="1"/>
      <c r="H25507" s="1"/>
    </row>
    <row r="25508">
      <c r="A25508" s="1"/>
      <c r="B25508" s="1"/>
      <c r="C25508" s="1"/>
      <c r="D25508" s="8"/>
      <c r="E25508" s="1"/>
      <c r="F25508" s="1"/>
      <c r="G25508" s="1"/>
      <c r="H25508" s="1"/>
    </row>
    <row r="25509">
      <c r="A25509" s="1"/>
      <c r="B25509" s="1"/>
      <c r="C25509" s="1"/>
      <c r="D25509" s="8"/>
      <c r="E25509" s="1"/>
      <c r="F25509" s="1"/>
      <c r="G25509" s="1"/>
      <c r="H25509" s="1"/>
    </row>
    <row r="25510">
      <c r="A25510" s="1"/>
      <c r="B25510" s="1"/>
      <c r="C25510" s="1"/>
      <c r="D25510" s="8"/>
      <c r="E25510" s="1"/>
      <c r="F25510" s="1"/>
      <c r="G25510" s="1"/>
      <c r="H25510" s="1"/>
    </row>
    <row r="25511">
      <c r="A25511" s="1"/>
      <c r="B25511" s="1"/>
      <c r="C25511" s="1"/>
      <c r="D25511" s="8"/>
      <c r="E25511" s="1"/>
      <c r="F25511" s="1"/>
      <c r="G25511" s="1"/>
      <c r="H25511" s="1"/>
    </row>
    <row r="25512">
      <c r="A25512" s="1"/>
      <c r="B25512" s="1"/>
      <c r="C25512" s="1"/>
      <c r="D25512" s="8"/>
      <c r="E25512" s="1"/>
      <c r="F25512" s="1"/>
      <c r="G25512" s="1"/>
      <c r="H25512" s="1"/>
    </row>
    <row r="25513">
      <c r="A25513" s="1"/>
      <c r="B25513" s="1"/>
      <c r="C25513" s="1"/>
      <c r="D25513" s="8"/>
      <c r="E25513" s="1"/>
      <c r="F25513" s="1"/>
      <c r="G25513" s="1"/>
      <c r="H25513" s="1"/>
    </row>
    <row r="25514">
      <c r="A25514" s="1"/>
      <c r="B25514" s="1"/>
      <c r="C25514" s="1"/>
      <c r="D25514" s="8"/>
      <c r="E25514" s="1"/>
      <c r="F25514" s="1"/>
      <c r="G25514" s="1"/>
      <c r="H25514" s="1"/>
    </row>
    <row r="25515">
      <c r="A25515" s="1"/>
      <c r="B25515" s="1"/>
      <c r="C25515" s="1"/>
      <c r="D25515" s="8"/>
      <c r="E25515" s="1"/>
      <c r="F25515" s="1"/>
      <c r="G25515" s="1"/>
      <c r="H25515" s="1"/>
    </row>
    <row r="25516">
      <c r="A25516" s="1"/>
      <c r="B25516" s="1"/>
      <c r="C25516" s="1"/>
      <c r="D25516" s="8"/>
      <c r="E25516" s="1"/>
      <c r="F25516" s="1"/>
      <c r="G25516" s="1"/>
      <c r="H25516" s="1"/>
    </row>
    <row r="25517">
      <c r="A25517" s="1"/>
      <c r="B25517" s="1"/>
      <c r="C25517" s="1"/>
      <c r="D25517" s="8"/>
      <c r="E25517" s="1"/>
      <c r="F25517" s="1"/>
      <c r="G25517" s="1"/>
      <c r="H25517" s="1"/>
    </row>
    <row r="25518">
      <c r="A25518" s="1"/>
      <c r="B25518" s="1"/>
      <c r="C25518" s="1"/>
      <c r="D25518" s="8"/>
      <c r="E25518" s="1"/>
      <c r="F25518" s="1"/>
      <c r="G25518" s="1"/>
      <c r="H25518" s="1"/>
    </row>
    <row r="25519">
      <c r="A25519" s="1"/>
      <c r="B25519" s="1"/>
      <c r="C25519" s="1"/>
      <c r="D25519" s="8"/>
      <c r="E25519" s="1"/>
      <c r="F25519" s="1"/>
      <c r="G25519" s="1"/>
      <c r="H25519" s="1"/>
    </row>
    <row r="25520">
      <c r="A25520" s="1"/>
      <c r="B25520" s="1"/>
      <c r="C25520" s="1"/>
      <c r="D25520" s="8"/>
      <c r="E25520" s="1"/>
      <c r="F25520" s="1"/>
      <c r="G25520" s="1"/>
      <c r="H25520" s="1"/>
    </row>
    <row r="25521">
      <c r="A25521" s="1"/>
      <c r="B25521" s="1"/>
      <c r="C25521" s="1"/>
      <c r="D25521" s="8"/>
      <c r="E25521" s="1"/>
      <c r="F25521" s="1"/>
      <c r="G25521" s="1"/>
      <c r="H25521" s="1"/>
    </row>
    <row r="25522">
      <c r="A25522" s="1"/>
      <c r="B25522" s="1"/>
      <c r="C25522" s="1"/>
      <c r="D25522" s="8"/>
      <c r="E25522" s="1"/>
      <c r="F25522" s="1"/>
      <c r="G25522" s="1"/>
      <c r="H25522" s="1"/>
    </row>
    <row r="25523">
      <c r="A25523" s="1"/>
      <c r="B25523" s="1"/>
      <c r="C25523" s="1"/>
      <c r="D25523" s="8"/>
      <c r="E25523" s="1"/>
      <c r="F25523" s="1"/>
      <c r="G25523" s="1"/>
      <c r="H25523" s="1"/>
    </row>
    <row r="25524">
      <c r="A25524" s="1"/>
      <c r="B25524" s="1"/>
      <c r="C25524" s="1"/>
      <c r="D25524" s="8"/>
      <c r="E25524" s="1"/>
      <c r="F25524" s="1"/>
      <c r="G25524" s="1"/>
      <c r="H25524" s="1"/>
    </row>
    <row r="25525">
      <c r="A25525" s="1"/>
      <c r="B25525" s="1"/>
      <c r="C25525" s="1"/>
      <c r="D25525" s="8"/>
      <c r="E25525" s="1"/>
      <c r="F25525" s="1"/>
      <c r="G25525" s="1"/>
      <c r="H25525" s="1"/>
    </row>
    <row r="25526">
      <c r="A25526" s="1"/>
      <c r="B25526" s="1"/>
      <c r="C25526" s="1"/>
      <c r="D25526" s="8"/>
      <c r="E25526" s="1"/>
      <c r="F25526" s="1"/>
      <c r="G25526" s="1"/>
      <c r="H25526" s="1"/>
    </row>
    <row r="25527">
      <c r="A25527" s="1"/>
      <c r="B25527" s="1"/>
      <c r="C25527" s="1"/>
      <c r="D25527" s="8"/>
      <c r="E25527" s="1"/>
      <c r="F25527" s="1"/>
      <c r="G25527" s="1"/>
      <c r="H25527" s="1"/>
    </row>
    <row r="25528">
      <c r="A25528" s="1"/>
      <c r="B25528" s="1"/>
      <c r="C25528" s="1"/>
      <c r="D25528" s="8"/>
      <c r="E25528" s="1"/>
      <c r="F25528" s="1"/>
      <c r="G25528" s="1"/>
      <c r="H25528" s="1"/>
    </row>
    <row r="25529">
      <c r="A25529" s="1"/>
      <c r="B25529" s="1"/>
      <c r="C25529" s="1"/>
      <c r="D25529" s="8"/>
      <c r="E25529" s="1"/>
      <c r="F25529" s="1"/>
      <c r="G25529" s="1"/>
      <c r="H25529" s="1"/>
    </row>
    <row r="25530">
      <c r="A25530" s="1"/>
      <c r="B25530" s="1"/>
      <c r="C25530" s="1"/>
      <c r="D25530" s="8"/>
      <c r="E25530" s="1"/>
      <c r="F25530" s="1"/>
      <c r="G25530" s="1"/>
      <c r="H25530" s="1"/>
    </row>
    <row r="25531">
      <c r="A25531" s="1"/>
      <c r="B25531" s="1"/>
      <c r="C25531" s="1"/>
      <c r="D25531" s="8"/>
      <c r="E25531" s="1"/>
      <c r="F25531" s="1"/>
      <c r="G25531" s="1"/>
      <c r="H25531" s="1"/>
    </row>
    <row r="25532">
      <c r="A25532" s="1"/>
      <c r="B25532" s="1"/>
      <c r="C25532" s="1"/>
      <c r="D25532" s="8"/>
      <c r="E25532" s="1"/>
      <c r="F25532" s="1"/>
      <c r="G25532" s="1"/>
      <c r="H25532" s="1"/>
    </row>
    <row r="25533">
      <c r="A25533" s="1"/>
      <c r="B25533" s="1"/>
      <c r="C25533" s="1"/>
      <c r="D25533" s="8"/>
      <c r="E25533" s="1"/>
      <c r="F25533" s="1"/>
      <c r="G25533" s="1"/>
      <c r="H25533" s="1"/>
    </row>
    <row r="25534">
      <c r="A25534" s="1"/>
      <c r="B25534" s="1"/>
      <c r="C25534" s="1"/>
      <c r="D25534" s="8"/>
      <c r="E25534" s="1"/>
      <c r="F25534" s="1"/>
      <c r="G25534" s="1"/>
      <c r="H25534" s="1"/>
    </row>
    <row r="25535">
      <c r="A25535" s="1"/>
      <c r="B25535" s="1"/>
      <c r="C25535" s="1"/>
      <c r="D25535" s="8"/>
      <c r="E25535" s="1"/>
      <c r="F25535" s="1"/>
      <c r="G25535" s="1"/>
      <c r="H25535" s="1"/>
    </row>
    <row r="25536">
      <c r="A25536" s="1"/>
      <c r="B25536" s="1"/>
      <c r="C25536" s="1"/>
      <c r="D25536" s="8"/>
      <c r="E25536" s="1"/>
      <c r="F25536" s="1"/>
      <c r="G25536" s="1"/>
      <c r="H25536" s="1"/>
    </row>
    <row r="25537">
      <c r="A25537" s="1"/>
      <c r="B25537" s="1"/>
      <c r="C25537" s="1"/>
      <c r="D25537" s="8"/>
      <c r="E25537" s="1"/>
      <c r="F25537" s="1"/>
      <c r="G25537" s="1"/>
      <c r="H25537" s="1"/>
    </row>
    <row r="25538">
      <c r="A25538" s="1"/>
      <c r="B25538" s="1"/>
      <c r="C25538" s="1"/>
      <c r="D25538" s="8"/>
      <c r="E25538" s="1"/>
      <c r="F25538" s="1"/>
      <c r="G25538" s="1"/>
      <c r="H25538" s="1"/>
    </row>
    <row r="25539">
      <c r="A25539" s="1"/>
      <c r="B25539" s="1"/>
      <c r="C25539" s="1"/>
      <c r="D25539" s="8"/>
      <c r="E25539" s="1"/>
      <c r="F25539" s="1"/>
      <c r="G25539" s="1"/>
      <c r="H25539" s="1"/>
    </row>
    <row r="25540">
      <c r="A25540" s="1"/>
      <c r="B25540" s="1"/>
      <c r="C25540" s="1"/>
      <c r="D25540" s="8"/>
      <c r="E25540" s="1"/>
      <c r="F25540" s="1"/>
      <c r="G25540" s="1"/>
      <c r="H25540" s="1"/>
    </row>
    <row r="25541">
      <c r="A25541" s="1"/>
      <c r="B25541" s="1"/>
      <c r="C25541" s="1"/>
      <c r="D25541" s="8"/>
      <c r="E25541" s="1"/>
      <c r="F25541" s="1"/>
      <c r="G25541" s="1"/>
      <c r="H25541" s="1"/>
    </row>
    <row r="25542">
      <c r="A25542" s="1"/>
      <c r="B25542" s="1"/>
      <c r="C25542" s="1"/>
      <c r="D25542" s="8"/>
      <c r="E25542" s="1"/>
      <c r="F25542" s="1"/>
      <c r="G25542" s="1"/>
      <c r="H25542" s="1"/>
    </row>
    <row r="25543">
      <c r="A25543" s="1"/>
      <c r="B25543" s="1"/>
      <c r="C25543" s="1"/>
      <c r="D25543" s="8"/>
      <c r="E25543" s="1"/>
      <c r="F25543" s="1"/>
      <c r="G25543" s="1"/>
      <c r="H25543" s="1"/>
    </row>
    <row r="25544">
      <c r="A25544" s="1"/>
      <c r="B25544" s="1"/>
      <c r="C25544" s="1"/>
      <c r="D25544" s="8"/>
      <c r="E25544" s="1"/>
      <c r="F25544" s="1"/>
      <c r="G25544" s="1"/>
      <c r="H25544" s="1"/>
    </row>
    <row r="25545">
      <c r="A25545" s="1"/>
      <c r="B25545" s="1"/>
      <c r="C25545" s="1"/>
      <c r="D25545" s="8"/>
      <c r="E25545" s="1"/>
      <c r="F25545" s="1"/>
      <c r="G25545" s="1"/>
      <c r="H25545" s="1"/>
    </row>
    <row r="25546">
      <c r="A25546" s="1"/>
      <c r="B25546" s="1"/>
      <c r="C25546" s="1"/>
      <c r="D25546" s="8"/>
      <c r="E25546" s="1"/>
      <c r="F25546" s="1"/>
      <c r="G25546" s="1"/>
      <c r="H25546" s="1"/>
    </row>
    <row r="25547">
      <c r="A25547" s="1"/>
      <c r="B25547" s="1"/>
      <c r="C25547" s="1"/>
      <c r="D25547" s="8"/>
      <c r="E25547" s="1"/>
      <c r="F25547" s="1"/>
      <c r="G25547" s="1"/>
      <c r="H25547" s="1"/>
    </row>
    <row r="25548">
      <c r="A25548" s="1"/>
      <c r="B25548" s="1"/>
      <c r="C25548" s="1"/>
      <c r="D25548" s="8"/>
      <c r="E25548" s="1"/>
      <c r="F25548" s="1"/>
      <c r="G25548" s="1"/>
      <c r="H25548" s="1"/>
    </row>
    <row r="25549">
      <c r="A25549" s="1"/>
      <c r="B25549" s="1"/>
      <c r="C25549" s="1"/>
      <c r="D25549" s="8"/>
      <c r="E25549" s="1"/>
      <c r="F25549" s="1"/>
      <c r="G25549" s="1"/>
      <c r="H25549" s="1"/>
    </row>
    <row r="25550">
      <c r="A25550" s="1"/>
      <c r="B25550" s="1"/>
      <c r="C25550" s="1"/>
      <c r="D25550" s="8"/>
      <c r="E25550" s="1"/>
      <c r="F25550" s="1"/>
      <c r="G25550" s="1"/>
      <c r="H25550" s="1"/>
    </row>
    <row r="25551">
      <c r="A25551" s="1"/>
      <c r="B25551" s="1"/>
      <c r="C25551" s="1"/>
      <c r="D25551" s="8"/>
      <c r="E25551" s="1"/>
      <c r="F25551" s="1"/>
      <c r="G25551" s="1"/>
      <c r="H25551" s="1"/>
    </row>
    <row r="25552">
      <c r="A25552" s="1"/>
      <c r="B25552" s="1"/>
      <c r="C25552" s="1"/>
      <c r="D25552" s="8"/>
      <c r="E25552" s="1"/>
      <c r="F25552" s="1"/>
      <c r="G25552" s="1"/>
      <c r="H25552" s="1"/>
    </row>
    <row r="25553">
      <c r="A25553" s="1"/>
      <c r="B25553" s="1"/>
      <c r="C25553" s="1"/>
      <c r="D25553" s="8"/>
      <c r="E25553" s="1"/>
      <c r="F25553" s="1"/>
      <c r="G25553" s="1"/>
      <c r="H25553" s="1"/>
    </row>
    <row r="25554">
      <c r="A25554" s="1"/>
      <c r="B25554" s="1"/>
      <c r="C25554" s="1"/>
      <c r="D25554" s="8"/>
      <c r="E25554" s="1"/>
      <c r="F25554" s="1"/>
      <c r="G25554" s="1"/>
      <c r="H25554" s="1"/>
    </row>
    <row r="25555">
      <c r="A25555" s="1"/>
      <c r="B25555" s="1"/>
      <c r="C25555" s="1"/>
      <c r="D25555" s="8"/>
      <c r="E25555" s="1"/>
      <c r="F25555" s="1"/>
      <c r="G25555" s="1"/>
      <c r="H25555" s="1"/>
    </row>
    <row r="25556">
      <c r="A25556" s="1"/>
      <c r="B25556" s="1"/>
      <c r="C25556" s="1"/>
      <c r="D25556" s="8"/>
      <c r="E25556" s="1"/>
      <c r="F25556" s="1"/>
      <c r="G25556" s="1"/>
      <c r="H25556" s="1"/>
    </row>
    <row r="25557">
      <c r="A25557" s="1"/>
      <c r="B25557" s="1"/>
      <c r="C25557" s="1"/>
      <c r="D25557" s="8"/>
      <c r="E25557" s="1"/>
      <c r="F25557" s="1"/>
      <c r="G25557" s="1"/>
      <c r="H25557" s="1"/>
    </row>
    <row r="25558">
      <c r="A25558" s="1"/>
      <c r="B25558" s="1"/>
      <c r="C25558" s="1"/>
      <c r="D25558" s="8"/>
      <c r="E25558" s="1"/>
      <c r="F25558" s="1"/>
      <c r="G25558" s="1"/>
      <c r="H25558" s="1"/>
    </row>
    <row r="25559">
      <c r="A25559" s="1"/>
      <c r="B25559" s="1"/>
      <c r="C25559" s="1"/>
      <c r="D25559" s="8"/>
      <c r="E25559" s="1"/>
      <c r="F25559" s="1"/>
      <c r="G25559" s="1"/>
      <c r="H25559" s="1"/>
    </row>
    <row r="25560">
      <c r="A25560" s="1"/>
      <c r="B25560" s="1"/>
      <c r="C25560" s="1"/>
      <c r="D25560" s="8"/>
      <c r="E25560" s="1"/>
      <c r="F25560" s="1"/>
      <c r="G25560" s="1"/>
      <c r="H25560" s="1"/>
    </row>
    <row r="25561">
      <c r="A25561" s="1"/>
      <c r="B25561" s="1"/>
      <c r="C25561" s="1"/>
      <c r="D25561" s="8"/>
      <c r="E25561" s="1"/>
      <c r="F25561" s="1"/>
      <c r="G25561" s="1"/>
      <c r="H25561" s="1"/>
    </row>
    <row r="25562">
      <c r="A25562" s="1"/>
      <c r="B25562" s="1"/>
      <c r="C25562" s="1"/>
      <c r="D25562" s="8"/>
      <c r="E25562" s="1"/>
      <c r="F25562" s="1"/>
      <c r="G25562" s="1"/>
      <c r="H25562" s="1"/>
    </row>
    <row r="25563">
      <c r="A25563" s="1"/>
      <c r="B25563" s="1"/>
      <c r="C25563" s="1"/>
      <c r="D25563" s="8"/>
      <c r="E25563" s="1"/>
      <c r="F25563" s="1"/>
      <c r="G25563" s="1"/>
      <c r="H25563" s="1"/>
    </row>
    <row r="25564">
      <c r="A25564" s="1"/>
      <c r="B25564" s="1"/>
      <c r="C25564" s="1"/>
      <c r="D25564" s="8"/>
      <c r="E25564" s="1"/>
      <c r="F25564" s="1"/>
      <c r="G25564" s="1"/>
      <c r="H25564" s="1"/>
    </row>
    <row r="25565">
      <c r="A25565" s="1"/>
      <c r="B25565" s="1"/>
      <c r="C25565" s="1"/>
      <c r="D25565" s="8"/>
      <c r="E25565" s="1"/>
      <c r="F25565" s="1"/>
      <c r="G25565" s="1"/>
      <c r="H25565" s="1"/>
    </row>
    <row r="25566">
      <c r="A25566" s="1"/>
      <c r="B25566" s="1"/>
      <c r="C25566" s="1"/>
      <c r="D25566" s="8"/>
      <c r="E25566" s="1"/>
      <c r="F25566" s="1"/>
      <c r="G25566" s="1"/>
      <c r="H25566" s="1"/>
    </row>
    <row r="25567">
      <c r="A25567" s="1"/>
      <c r="B25567" s="1"/>
      <c r="C25567" s="1"/>
      <c r="D25567" s="8"/>
      <c r="E25567" s="1"/>
      <c r="F25567" s="1"/>
      <c r="G25567" s="1"/>
      <c r="H25567" s="1"/>
    </row>
    <row r="25568">
      <c r="A25568" s="1"/>
      <c r="B25568" s="1"/>
      <c r="C25568" s="1"/>
      <c r="D25568" s="8"/>
      <c r="E25568" s="1"/>
      <c r="F25568" s="1"/>
      <c r="G25568" s="1"/>
      <c r="H25568" s="1"/>
    </row>
    <row r="25569">
      <c r="A25569" s="1"/>
      <c r="B25569" s="1"/>
      <c r="C25569" s="1"/>
      <c r="D25569" s="8"/>
      <c r="E25569" s="1"/>
      <c r="F25569" s="1"/>
      <c r="G25569" s="1"/>
      <c r="H25569" s="1"/>
    </row>
    <row r="25570">
      <c r="A25570" s="1"/>
      <c r="B25570" s="1"/>
      <c r="C25570" s="1"/>
      <c r="D25570" s="8"/>
      <c r="E25570" s="1"/>
      <c r="F25570" s="1"/>
      <c r="G25570" s="1"/>
      <c r="H25570" s="1"/>
    </row>
    <row r="25571">
      <c r="A25571" s="1"/>
      <c r="B25571" s="1"/>
      <c r="C25571" s="1"/>
      <c r="D25571" s="8"/>
      <c r="E25571" s="1"/>
      <c r="F25571" s="1"/>
      <c r="G25571" s="1"/>
      <c r="H25571" s="1"/>
    </row>
    <row r="25572">
      <c r="A25572" s="1"/>
      <c r="B25572" s="1"/>
      <c r="C25572" s="1"/>
      <c r="D25572" s="8"/>
      <c r="E25572" s="1"/>
      <c r="F25572" s="1"/>
      <c r="G25572" s="1"/>
      <c r="H25572" s="1"/>
    </row>
    <row r="25573">
      <c r="A25573" s="1"/>
      <c r="B25573" s="1"/>
      <c r="C25573" s="1"/>
      <c r="D25573" s="8"/>
      <c r="E25573" s="1"/>
      <c r="F25573" s="1"/>
      <c r="G25573" s="1"/>
      <c r="H25573" s="1"/>
    </row>
    <row r="25574">
      <c r="A25574" s="1"/>
      <c r="B25574" s="1"/>
      <c r="C25574" s="1"/>
      <c r="D25574" s="8"/>
      <c r="E25574" s="1"/>
      <c r="F25574" s="1"/>
      <c r="G25574" s="1"/>
      <c r="H25574" s="1"/>
    </row>
    <row r="25575">
      <c r="A25575" s="1"/>
      <c r="B25575" s="1"/>
      <c r="C25575" s="1"/>
      <c r="D25575" s="8"/>
      <c r="E25575" s="1"/>
      <c r="F25575" s="1"/>
      <c r="G25575" s="1"/>
      <c r="H25575" s="1"/>
    </row>
    <row r="25576">
      <c r="A25576" s="1"/>
      <c r="B25576" s="1"/>
      <c r="C25576" s="1"/>
      <c r="D25576" s="8"/>
      <c r="E25576" s="1"/>
      <c r="F25576" s="1"/>
      <c r="G25576" s="1"/>
      <c r="H25576" s="1"/>
    </row>
    <row r="25577">
      <c r="A25577" s="1"/>
      <c r="B25577" s="1"/>
      <c r="C25577" s="1"/>
      <c r="D25577" s="8"/>
      <c r="E25577" s="1"/>
      <c r="F25577" s="1"/>
      <c r="G25577" s="1"/>
      <c r="H25577" s="1"/>
    </row>
    <row r="25578">
      <c r="A25578" s="1"/>
      <c r="B25578" s="1"/>
      <c r="C25578" s="1"/>
      <c r="D25578" s="8"/>
      <c r="E25578" s="1"/>
      <c r="F25578" s="1"/>
      <c r="G25578" s="1"/>
      <c r="H25578" s="1"/>
    </row>
    <row r="25579">
      <c r="A25579" s="1"/>
      <c r="B25579" s="1"/>
      <c r="C25579" s="1"/>
      <c r="D25579" s="8"/>
      <c r="E25579" s="1"/>
      <c r="F25579" s="1"/>
      <c r="G25579" s="1"/>
      <c r="H25579" s="1"/>
    </row>
    <row r="25580">
      <c r="A25580" s="1"/>
      <c r="B25580" s="1"/>
      <c r="C25580" s="1"/>
      <c r="D25580" s="8"/>
      <c r="E25580" s="1"/>
      <c r="F25580" s="1"/>
      <c r="G25580" s="1"/>
      <c r="H25580" s="1"/>
    </row>
    <row r="25581">
      <c r="A25581" s="1"/>
      <c r="B25581" s="1"/>
      <c r="C25581" s="1"/>
      <c r="D25581" s="8"/>
      <c r="E25581" s="1"/>
      <c r="F25581" s="1"/>
      <c r="G25581" s="1"/>
      <c r="H25581" s="1"/>
    </row>
    <row r="25582">
      <c r="A25582" s="1"/>
      <c r="B25582" s="1"/>
      <c r="C25582" s="1"/>
      <c r="D25582" s="8"/>
      <c r="E25582" s="1"/>
      <c r="F25582" s="1"/>
      <c r="G25582" s="1"/>
      <c r="H25582" s="1"/>
    </row>
    <row r="25583">
      <c r="A25583" s="1"/>
      <c r="B25583" s="1"/>
      <c r="C25583" s="1"/>
      <c r="D25583" s="8"/>
      <c r="E25583" s="1"/>
      <c r="F25583" s="1"/>
      <c r="G25583" s="1"/>
      <c r="H25583" s="1"/>
    </row>
    <row r="25584">
      <c r="A25584" s="1"/>
      <c r="B25584" s="1"/>
      <c r="C25584" s="1"/>
      <c r="D25584" s="8"/>
      <c r="E25584" s="1"/>
      <c r="F25584" s="1"/>
      <c r="G25584" s="1"/>
      <c r="H25584" s="1"/>
    </row>
    <row r="25585">
      <c r="A25585" s="1"/>
      <c r="B25585" s="1"/>
      <c r="C25585" s="1"/>
      <c r="D25585" s="8"/>
      <c r="E25585" s="1"/>
      <c r="F25585" s="1"/>
      <c r="G25585" s="1"/>
      <c r="H25585" s="1"/>
    </row>
    <row r="25586">
      <c r="A25586" s="1"/>
      <c r="B25586" s="1"/>
      <c r="C25586" s="1"/>
      <c r="D25586" s="8"/>
      <c r="E25586" s="1"/>
      <c r="F25586" s="1"/>
      <c r="G25586" s="1"/>
      <c r="H25586" s="1"/>
    </row>
    <row r="25587">
      <c r="A25587" s="1"/>
      <c r="B25587" s="1"/>
      <c r="C25587" s="1"/>
      <c r="D25587" s="8"/>
      <c r="E25587" s="1"/>
      <c r="F25587" s="1"/>
      <c r="G25587" s="1"/>
      <c r="H25587" s="1"/>
    </row>
    <row r="25588">
      <c r="A25588" s="1"/>
      <c r="B25588" s="1"/>
      <c r="C25588" s="1"/>
      <c r="D25588" s="8"/>
      <c r="E25588" s="1"/>
      <c r="F25588" s="1"/>
      <c r="G25588" s="1"/>
      <c r="H25588" s="1"/>
    </row>
    <row r="25589">
      <c r="A25589" s="1"/>
      <c r="B25589" s="1"/>
      <c r="C25589" s="1"/>
      <c r="D25589" s="8"/>
      <c r="E25589" s="1"/>
      <c r="F25589" s="1"/>
      <c r="G25589" s="1"/>
      <c r="H25589" s="1"/>
    </row>
    <row r="25590">
      <c r="A25590" s="1"/>
      <c r="B25590" s="1"/>
      <c r="C25590" s="1"/>
      <c r="D25590" s="8"/>
      <c r="E25590" s="1"/>
      <c r="F25590" s="1"/>
      <c r="G25590" s="1"/>
      <c r="H25590" s="1"/>
    </row>
    <row r="25591">
      <c r="A25591" s="1"/>
      <c r="B25591" s="1"/>
      <c r="C25591" s="1"/>
      <c r="D25591" s="8"/>
      <c r="E25591" s="1"/>
      <c r="F25591" s="1"/>
      <c r="G25591" s="1"/>
      <c r="H25591" s="1"/>
    </row>
    <row r="25592">
      <c r="A25592" s="1"/>
      <c r="B25592" s="1"/>
      <c r="C25592" s="1"/>
      <c r="D25592" s="8"/>
      <c r="E25592" s="1"/>
      <c r="F25592" s="1"/>
      <c r="G25592" s="1"/>
      <c r="H25592" s="1"/>
    </row>
    <row r="25593">
      <c r="A25593" s="1"/>
      <c r="B25593" s="1"/>
      <c r="C25593" s="1"/>
      <c r="D25593" s="8"/>
      <c r="E25593" s="1"/>
      <c r="F25593" s="1"/>
      <c r="G25593" s="1"/>
      <c r="H25593" s="1"/>
    </row>
    <row r="25594">
      <c r="A25594" s="1"/>
      <c r="B25594" s="1"/>
      <c r="C25594" s="1"/>
      <c r="D25594" s="8"/>
      <c r="E25594" s="1"/>
      <c r="F25594" s="1"/>
      <c r="G25594" s="1"/>
      <c r="H25594" s="1"/>
    </row>
    <row r="25595">
      <c r="A25595" s="1"/>
      <c r="B25595" s="1"/>
      <c r="C25595" s="1"/>
      <c r="D25595" s="8"/>
      <c r="E25595" s="1"/>
      <c r="F25595" s="1"/>
      <c r="G25595" s="1"/>
      <c r="H25595" s="1"/>
    </row>
    <row r="25596">
      <c r="A25596" s="1"/>
      <c r="B25596" s="1"/>
      <c r="C25596" s="1"/>
      <c r="D25596" s="8"/>
      <c r="E25596" s="1"/>
      <c r="F25596" s="1"/>
      <c r="G25596" s="1"/>
      <c r="H25596" s="1"/>
    </row>
    <row r="25597">
      <c r="A25597" s="1"/>
      <c r="B25597" s="1"/>
      <c r="C25597" s="1"/>
      <c r="D25597" s="8"/>
      <c r="E25597" s="1"/>
      <c r="F25597" s="1"/>
      <c r="G25597" s="1"/>
      <c r="H25597" s="1"/>
    </row>
    <row r="25598">
      <c r="A25598" s="1"/>
      <c r="B25598" s="1"/>
      <c r="C25598" s="1"/>
      <c r="D25598" s="8"/>
      <c r="E25598" s="1"/>
      <c r="F25598" s="1"/>
      <c r="G25598" s="1"/>
      <c r="H25598" s="1"/>
    </row>
    <row r="25599">
      <c r="A25599" s="1"/>
      <c r="B25599" s="1"/>
      <c r="C25599" s="1"/>
      <c r="D25599" s="8"/>
      <c r="E25599" s="1"/>
      <c r="F25599" s="1"/>
      <c r="G25599" s="1"/>
      <c r="H25599" s="1"/>
    </row>
    <row r="25600">
      <c r="A25600" s="1"/>
      <c r="B25600" s="1"/>
      <c r="C25600" s="1"/>
      <c r="D25600" s="8"/>
      <c r="E25600" s="1"/>
      <c r="F25600" s="1"/>
      <c r="G25600" s="1"/>
      <c r="H25600" s="1"/>
    </row>
    <row r="25601">
      <c r="A25601" s="1"/>
      <c r="B25601" s="1"/>
      <c r="C25601" s="1"/>
      <c r="D25601" s="8"/>
      <c r="E25601" s="1"/>
      <c r="F25601" s="1"/>
      <c r="G25601" s="1"/>
      <c r="H25601" s="1"/>
    </row>
    <row r="25602">
      <c r="A25602" s="1"/>
      <c r="B25602" s="1"/>
      <c r="C25602" s="1"/>
      <c r="D25602" s="8"/>
      <c r="E25602" s="1"/>
      <c r="F25602" s="1"/>
      <c r="G25602" s="1"/>
      <c r="H25602" s="1"/>
    </row>
    <row r="25603">
      <c r="A25603" s="1"/>
      <c r="B25603" s="1"/>
      <c r="C25603" s="1"/>
      <c r="D25603" s="8"/>
      <c r="E25603" s="1"/>
      <c r="F25603" s="1"/>
      <c r="G25603" s="1"/>
      <c r="H25603" s="1"/>
    </row>
    <row r="25604">
      <c r="A25604" s="1"/>
      <c r="B25604" s="1"/>
      <c r="C25604" s="1"/>
      <c r="D25604" s="8"/>
      <c r="E25604" s="1"/>
      <c r="F25604" s="1"/>
      <c r="G25604" s="1"/>
      <c r="H25604" s="1"/>
    </row>
    <row r="25605">
      <c r="A25605" s="1"/>
      <c r="B25605" s="1"/>
      <c r="C25605" s="1"/>
      <c r="D25605" s="8"/>
      <c r="E25605" s="1"/>
      <c r="F25605" s="1"/>
      <c r="G25605" s="1"/>
      <c r="H25605" s="1"/>
    </row>
    <row r="25606">
      <c r="A25606" s="1"/>
      <c r="B25606" s="1"/>
      <c r="C25606" s="1"/>
      <c r="D25606" s="8"/>
      <c r="E25606" s="1"/>
      <c r="F25606" s="1"/>
      <c r="G25606" s="1"/>
      <c r="H25606" s="1"/>
    </row>
    <row r="25607">
      <c r="A25607" s="1"/>
      <c r="B25607" s="1"/>
      <c r="C25607" s="1"/>
      <c r="D25607" s="8"/>
      <c r="E25607" s="1"/>
      <c r="F25607" s="1"/>
      <c r="G25607" s="1"/>
      <c r="H25607" s="1"/>
    </row>
    <row r="25608">
      <c r="A25608" s="1"/>
      <c r="B25608" s="1"/>
      <c r="C25608" s="1"/>
      <c r="D25608" s="8"/>
      <c r="E25608" s="1"/>
      <c r="F25608" s="1"/>
      <c r="G25608" s="1"/>
      <c r="H25608" s="1"/>
    </row>
    <row r="25609">
      <c r="A25609" s="1"/>
      <c r="B25609" s="1"/>
      <c r="C25609" s="1"/>
      <c r="D25609" s="8"/>
      <c r="E25609" s="1"/>
      <c r="F25609" s="1"/>
      <c r="G25609" s="1"/>
      <c r="H25609" s="1"/>
    </row>
    <row r="25610">
      <c r="A25610" s="1"/>
      <c r="B25610" s="1"/>
      <c r="C25610" s="1"/>
      <c r="D25610" s="8"/>
      <c r="E25610" s="1"/>
      <c r="F25610" s="1"/>
      <c r="G25610" s="1"/>
      <c r="H25610" s="1"/>
    </row>
    <row r="25611">
      <c r="A25611" s="1"/>
      <c r="B25611" s="1"/>
      <c r="C25611" s="1"/>
      <c r="D25611" s="8"/>
      <c r="E25611" s="1"/>
      <c r="F25611" s="1"/>
      <c r="G25611" s="1"/>
      <c r="H25611" s="1"/>
    </row>
    <row r="25612">
      <c r="A25612" s="1"/>
      <c r="B25612" s="1"/>
      <c r="C25612" s="1"/>
      <c r="D25612" s="8"/>
      <c r="E25612" s="1"/>
      <c r="F25612" s="1"/>
      <c r="G25612" s="1"/>
      <c r="H25612" s="1"/>
    </row>
    <row r="25613">
      <c r="A25613" s="1"/>
      <c r="B25613" s="1"/>
      <c r="C25613" s="1"/>
      <c r="D25613" s="8"/>
      <c r="E25613" s="1"/>
      <c r="F25613" s="1"/>
      <c r="G25613" s="1"/>
      <c r="H25613" s="1"/>
    </row>
    <row r="25614">
      <c r="A25614" s="1"/>
      <c r="B25614" s="1"/>
      <c r="C25614" s="1"/>
      <c r="D25614" s="8"/>
      <c r="E25614" s="1"/>
      <c r="F25614" s="1"/>
      <c r="G25614" s="1"/>
      <c r="H25614" s="1"/>
    </row>
    <row r="25615">
      <c r="A25615" s="1"/>
      <c r="B25615" s="1"/>
      <c r="C25615" s="1"/>
      <c r="D25615" s="8"/>
      <c r="E25615" s="1"/>
      <c r="F25615" s="1"/>
      <c r="G25615" s="1"/>
      <c r="H25615" s="1"/>
    </row>
    <row r="25616">
      <c r="A25616" s="1"/>
      <c r="B25616" s="1"/>
      <c r="C25616" s="1"/>
      <c r="D25616" s="8"/>
      <c r="E25616" s="1"/>
      <c r="F25616" s="1"/>
      <c r="G25616" s="1"/>
      <c r="H25616" s="1"/>
    </row>
    <row r="25617">
      <c r="A25617" s="1"/>
      <c r="B25617" s="1"/>
      <c r="C25617" s="1"/>
      <c r="D25617" s="8"/>
      <c r="E25617" s="1"/>
      <c r="F25617" s="1"/>
      <c r="G25617" s="1"/>
      <c r="H25617" s="1"/>
    </row>
    <row r="25618">
      <c r="A25618" s="1"/>
      <c r="B25618" s="1"/>
      <c r="C25618" s="1"/>
      <c r="D25618" s="8"/>
      <c r="E25618" s="1"/>
      <c r="F25618" s="1"/>
      <c r="G25618" s="1"/>
      <c r="H25618" s="1"/>
    </row>
    <row r="25619">
      <c r="A25619" s="1"/>
      <c r="B25619" s="1"/>
      <c r="C25619" s="1"/>
      <c r="D25619" s="8"/>
      <c r="E25619" s="1"/>
      <c r="F25619" s="1"/>
      <c r="G25619" s="1"/>
      <c r="H25619" s="1"/>
    </row>
    <row r="25620">
      <c r="A25620" s="1"/>
      <c r="B25620" s="1"/>
      <c r="C25620" s="1"/>
      <c r="D25620" s="8"/>
      <c r="E25620" s="1"/>
      <c r="F25620" s="1"/>
      <c r="G25620" s="1"/>
      <c r="H25620" s="1"/>
    </row>
    <row r="25621">
      <c r="A25621" s="1"/>
      <c r="B25621" s="1"/>
      <c r="C25621" s="1"/>
      <c r="D25621" s="8"/>
      <c r="E25621" s="1"/>
      <c r="F25621" s="1"/>
      <c r="G25621" s="1"/>
      <c r="H25621" s="1"/>
    </row>
    <row r="25622">
      <c r="A25622" s="1"/>
      <c r="B25622" s="1"/>
      <c r="C25622" s="1"/>
      <c r="D25622" s="8"/>
      <c r="E25622" s="1"/>
      <c r="F25622" s="1"/>
      <c r="G25622" s="1"/>
      <c r="H25622" s="1"/>
    </row>
    <row r="25623">
      <c r="A25623" s="1"/>
      <c r="B25623" s="1"/>
      <c r="C25623" s="1"/>
      <c r="D25623" s="8"/>
      <c r="E25623" s="1"/>
      <c r="F25623" s="1"/>
      <c r="G25623" s="1"/>
      <c r="H25623" s="1"/>
    </row>
    <row r="25624">
      <c r="A25624" s="1"/>
      <c r="B25624" s="1"/>
      <c r="C25624" s="1"/>
      <c r="D25624" s="8"/>
      <c r="E25624" s="1"/>
      <c r="F25624" s="1"/>
      <c r="G25624" s="1"/>
      <c r="H25624" s="1"/>
    </row>
    <row r="25625">
      <c r="A25625" s="1"/>
      <c r="B25625" s="1"/>
      <c r="C25625" s="1"/>
      <c r="D25625" s="8"/>
      <c r="E25625" s="1"/>
      <c r="F25625" s="1"/>
      <c r="G25625" s="1"/>
      <c r="H25625" s="1"/>
    </row>
    <row r="25626">
      <c r="A25626" s="1"/>
      <c r="B25626" s="1"/>
      <c r="C25626" s="1"/>
      <c r="D25626" s="8"/>
      <c r="E25626" s="1"/>
      <c r="F25626" s="1"/>
      <c r="G25626" s="1"/>
      <c r="H25626" s="1"/>
    </row>
    <row r="25627">
      <c r="A25627" s="1"/>
      <c r="B25627" s="1"/>
      <c r="C25627" s="1"/>
      <c r="D25627" s="8"/>
      <c r="E25627" s="1"/>
      <c r="F25627" s="1"/>
      <c r="G25627" s="1"/>
      <c r="H25627" s="1"/>
    </row>
    <row r="25628">
      <c r="A25628" s="1"/>
      <c r="B25628" s="1"/>
      <c r="C25628" s="1"/>
      <c r="D25628" s="8"/>
      <c r="E25628" s="1"/>
      <c r="F25628" s="1"/>
      <c r="G25628" s="1"/>
      <c r="H25628" s="1"/>
    </row>
    <row r="25629">
      <c r="A25629" s="1"/>
      <c r="B25629" s="1"/>
      <c r="C25629" s="1"/>
      <c r="D25629" s="8"/>
      <c r="E25629" s="1"/>
      <c r="F25629" s="1"/>
      <c r="G25629" s="1"/>
      <c r="H25629" s="1"/>
    </row>
    <row r="25630">
      <c r="A25630" s="1"/>
      <c r="B25630" s="1"/>
      <c r="C25630" s="1"/>
      <c r="D25630" s="8"/>
      <c r="E25630" s="1"/>
      <c r="F25630" s="1"/>
      <c r="G25630" s="1"/>
      <c r="H25630" s="1"/>
    </row>
    <row r="25631">
      <c r="A25631" s="1"/>
      <c r="B25631" s="1"/>
      <c r="C25631" s="1"/>
      <c r="D25631" s="8"/>
      <c r="E25631" s="1"/>
      <c r="F25631" s="1"/>
      <c r="G25631" s="1"/>
      <c r="H25631" s="1"/>
    </row>
    <row r="25632">
      <c r="A25632" s="1"/>
      <c r="B25632" s="1"/>
      <c r="C25632" s="1"/>
      <c r="D25632" s="8"/>
      <c r="E25632" s="1"/>
      <c r="F25632" s="1"/>
      <c r="G25632" s="1"/>
      <c r="H25632" s="1"/>
    </row>
    <row r="25633">
      <c r="A25633" s="1"/>
      <c r="B25633" s="1"/>
      <c r="C25633" s="1"/>
      <c r="D25633" s="8"/>
      <c r="E25633" s="1"/>
      <c r="F25633" s="1"/>
      <c r="G25633" s="1"/>
      <c r="H25633" s="1"/>
    </row>
    <row r="25634">
      <c r="A25634" s="1"/>
      <c r="B25634" s="1"/>
      <c r="C25634" s="1"/>
      <c r="D25634" s="8"/>
      <c r="E25634" s="1"/>
      <c r="F25634" s="1"/>
      <c r="G25634" s="1"/>
      <c r="H25634" s="1"/>
    </row>
    <row r="25635">
      <c r="A25635" s="1"/>
      <c r="B25635" s="1"/>
      <c r="C25635" s="1"/>
      <c r="D25635" s="8"/>
      <c r="E25635" s="1"/>
      <c r="F25635" s="1"/>
      <c r="G25635" s="1"/>
      <c r="H25635" s="1"/>
    </row>
    <row r="25636">
      <c r="A25636" s="1"/>
      <c r="B25636" s="1"/>
      <c r="C25636" s="1"/>
      <c r="D25636" s="8"/>
      <c r="E25636" s="1"/>
      <c r="F25636" s="1"/>
      <c r="G25636" s="1"/>
      <c r="H25636" s="1"/>
    </row>
    <row r="25637">
      <c r="A25637" s="1"/>
      <c r="B25637" s="1"/>
      <c r="C25637" s="1"/>
      <c r="D25637" s="8"/>
      <c r="E25637" s="1"/>
      <c r="F25637" s="1"/>
      <c r="G25637" s="1"/>
      <c r="H25637" s="1"/>
    </row>
    <row r="25638">
      <c r="A25638" s="1"/>
      <c r="B25638" s="1"/>
      <c r="C25638" s="1"/>
      <c r="D25638" s="8"/>
      <c r="E25638" s="1"/>
      <c r="F25638" s="1"/>
      <c r="G25638" s="1"/>
      <c r="H25638" s="1"/>
    </row>
    <row r="25639">
      <c r="A25639" s="1"/>
      <c r="B25639" s="1"/>
      <c r="C25639" s="1"/>
      <c r="D25639" s="8"/>
      <c r="E25639" s="1"/>
      <c r="F25639" s="1"/>
      <c r="G25639" s="1"/>
      <c r="H25639" s="1"/>
    </row>
    <row r="25640">
      <c r="A25640" s="1"/>
      <c r="B25640" s="1"/>
      <c r="C25640" s="1"/>
      <c r="D25640" s="8"/>
      <c r="E25640" s="1"/>
      <c r="F25640" s="1"/>
      <c r="G25640" s="1"/>
      <c r="H25640" s="1"/>
    </row>
    <row r="25641">
      <c r="A25641" s="1"/>
      <c r="B25641" s="1"/>
      <c r="C25641" s="1"/>
      <c r="D25641" s="8"/>
      <c r="E25641" s="1"/>
      <c r="F25641" s="1"/>
      <c r="G25641" s="1"/>
      <c r="H25641" s="1"/>
    </row>
    <row r="25642">
      <c r="A25642" s="1"/>
      <c r="B25642" s="1"/>
      <c r="C25642" s="1"/>
      <c r="D25642" s="8"/>
      <c r="E25642" s="1"/>
      <c r="F25642" s="1"/>
      <c r="G25642" s="1"/>
      <c r="H25642" s="1"/>
    </row>
    <row r="25643">
      <c r="A25643" s="1"/>
      <c r="B25643" s="1"/>
      <c r="C25643" s="1"/>
      <c r="D25643" s="8"/>
      <c r="E25643" s="1"/>
      <c r="F25643" s="1"/>
      <c r="G25643" s="1"/>
      <c r="H25643" s="1"/>
    </row>
    <row r="25644">
      <c r="A25644" s="1"/>
      <c r="B25644" s="1"/>
      <c r="C25644" s="1"/>
      <c r="D25644" s="8"/>
      <c r="E25644" s="1"/>
      <c r="F25644" s="1"/>
      <c r="G25644" s="1"/>
      <c r="H25644" s="1"/>
    </row>
    <row r="25645">
      <c r="A25645" s="1"/>
      <c r="B25645" s="1"/>
      <c r="C25645" s="1"/>
      <c r="D25645" s="8"/>
      <c r="E25645" s="1"/>
      <c r="F25645" s="1"/>
      <c r="G25645" s="1"/>
      <c r="H25645" s="1"/>
    </row>
    <row r="25646">
      <c r="A25646" s="1"/>
      <c r="B25646" s="1"/>
      <c r="C25646" s="1"/>
      <c r="D25646" s="8"/>
      <c r="E25646" s="1"/>
      <c r="F25646" s="1"/>
      <c r="G25646" s="1"/>
      <c r="H25646" s="1"/>
    </row>
    <row r="25647">
      <c r="A25647" s="1"/>
      <c r="B25647" s="1"/>
      <c r="C25647" s="1"/>
      <c r="D25647" s="8"/>
      <c r="E25647" s="1"/>
      <c r="F25647" s="1"/>
      <c r="G25647" s="1"/>
      <c r="H25647" s="1"/>
    </row>
    <row r="25648">
      <c r="A25648" s="1"/>
      <c r="B25648" s="1"/>
      <c r="C25648" s="1"/>
      <c r="D25648" s="8"/>
      <c r="E25648" s="1"/>
      <c r="F25648" s="1"/>
      <c r="G25648" s="1"/>
      <c r="H25648" s="1"/>
    </row>
    <row r="25649">
      <c r="A25649" s="1"/>
      <c r="B25649" s="1"/>
      <c r="C25649" s="1"/>
      <c r="D25649" s="8"/>
      <c r="E25649" s="1"/>
      <c r="F25649" s="1"/>
      <c r="G25649" s="1"/>
      <c r="H25649" s="1"/>
    </row>
    <row r="25650">
      <c r="A25650" s="1"/>
      <c r="B25650" s="1"/>
      <c r="C25650" s="1"/>
      <c r="D25650" s="8"/>
      <c r="E25650" s="1"/>
      <c r="F25650" s="1"/>
      <c r="G25650" s="1"/>
      <c r="H25650" s="1"/>
    </row>
    <row r="25651">
      <c r="A25651" s="1"/>
      <c r="B25651" s="1"/>
      <c r="C25651" s="1"/>
      <c r="D25651" s="8"/>
      <c r="E25651" s="1"/>
      <c r="F25651" s="1"/>
      <c r="G25651" s="1"/>
      <c r="H25651" s="1"/>
    </row>
    <row r="25652">
      <c r="A25652" s="1"/>
      <c r="B25652" s="1"/>
      <c r="C25652" s="1"/>
      <c r="D25652" s="8"/>
      <c r="E25652" s="1"/>
      <c r="F25652" s="1"/>
      <c r="G25652" s="1"/>
      <c r="H25652" s="1"/>
    </row>
    <row r="25653">
      <c r="A25653" s="1"/>
      <c r="B25653" s="1"/>
      <c r="C25653" s="1"/>
      <c r="D25653" s="8"/>
      <c r="E25653" s="1"/>
      <c r="F25653" s="1"/>
      <c r="G25653" s="1"/>
      <c r="H25653" s="1"/>
    </row>
    <row r="25654">
      <c r="A25654" s="1"/>
      <c r="B25654" s="1"/>
      <c r="C25654" s="1"/>
      <c r="D25654" s="8"/>
      <c r="E25654" s="1"/>
      <c r="F25654" s="1"/>
      <c r="G25654" s="1"/>
      <c r="H25654" s="1"/>
    </row>
    <row r="25655">
      <c r="A25655" s="1"/>
      <c r="B25655" s="1"/>
      <c r="C25655" s="1"/>
      <c r="D25655" s="8"/>
      <c r="E25655" s="1"/>
      <c r="F25655" s="1"/>
      <c r="G25655" s="1"/>
      <c r="H25655" s="1"/>
    </row>
    <row r="25656">
      <c r="A25656" s="1"/>
      <c r="B25656" s="1"/>
      <c r="C25656" s="1"/>
      <c r="D25656" s="8"/>
      <c r="E25656" s="1"/>
      <c r="F25656" s="1"/>
      <c r="G25656" s="1"/>
      <c r="H25656" s="1"/>
    </row>
    <row r="25657">
      <c r="A25657" s="1"/>
      <c r="B25657" s="1"/>
      <c r="C25657" s="1"/>
      <c r="D25657" s="8"/>
      <c r="E25657" s="1"/>
      <c r="F25657" s="1"/>
      <c r="G25657" s="1"/>
      <c r="H25657" s="1"/>
    </row>
    <row r="25658">
      <c r="A25658" s="1"/>
      <c r="B25658" s="1"/>
      <c r="C25658" s="1"/>
      <c r="D25658" s="8"/>
      <c r="E25658" s="1"/>
      <c r="F25658" s="1"/>
      <c r="G25658" s="1"/>
      <c r="H25658" s="1"/>
    </row>
    <row r="25659">
      <c r="A25659" s="1"/>
      <c r="B25659" s="1"/>
      <c r="C25659" s="1"/>
      <c r="D25659" s="8"/>
      <c r="E25659" s="1"/>
      <c r="F25659" s="1"/>
      <c r="G25659" s="1"/>
      <c r="H25659" s="1"/>
    </row>
    <row r="25660">
      <c r="A25660" s="1"/>
      <c r="B25660" s="1"/>
      <c r="C25660" s="1"/>
      <c r="D25660" s="8"/>
      <c r="E25660" s="1"/>
      <c r="F25660" s="1"/>
      <c r="G25660" s="1"/>
      <c r="H25660" s="1"/>
    </row>
    <row r="25661">
      <c r="A25661" s="1"/>
      <c r="B25661" s="1"/>
      <c r="C25661" s="1"/>
      <c r="D25661" s="8"/>
      <c r="E25661" s="1"/>
      <c r="F25661" s="1"/>
      <c r="G25661" s="1"/>
      <c r="H25661" s="1"/>
    </row>
    <row r="25662">
      <c r="A25662" s="1"/>
      <c r="B25662" s="1"/>
      <c r="C25662" s="1"/>
      <c r="D25662" s="8"/>
      <c r="E25662" s="1"/>
      <c r="F25662" s="1"/>
      <c r="G25662" s="1"/>
      <c r="H25662" s="1"/>
    </row>
    <row r="25663">
      <c r="A25663" s="1"/>
      <c r="B25663" s="1"/>
      <c r="C25663" s="1"/>
      <c r="D25663" s="8"/>
      <c r="E25663" s="1"/>
      <c r="F25663" s="1"/>
      <c r="G25663" s="1"/>
      <c r="H25663" s="1"/>
    </row>
    <row r="25664">
      <c r="A25664" s="1"/>
      <c r="B25664" s="1"/>
      <c r="C25664" s="1"/>
      <c r="D25664" s="8"/>
      <c r="E25664" s="1"/>
      <c r="F25664" s="1"/>
      <c r="G25664" s="1"/>
      <c r="H25664" s="1"/>
    </row>
    <row r="25665">
      <c r="A25665" s="1"/>
      <c r="B25665" s="1"/>
      <c r="C25665" s="1"/>
      <c r="D25665" s="8"/>
      <c r="E25665" s="1"/>
      <c r="F25665" s="1"/>
      <c r="G25665" s="1"/>
      <c r="H25665" s="1"/>
    </row>
    <row r="25666">
      <c r="A25666" s="1"/>
      <c r="B25666" s="1"/>
      <c r="C25666" s="1"/>
      <c r="D25666" s="8"/>
      <c r="E25666" s="1"/>
      <c r="F25666" s="1"/>
      <c r="G25666" s="1"/>
      <c r="H25666" s="1"/>
    </row>
    <row r="25667">
      <c r="A25667" s="1"/>
      <c r="B25667" s="1"/>
      <c r="C25667" s="1"/>
      <c r="D25667" s="8"/>
      <c r="E25667" s="1"/>
      <c r="F25667" s="1"/>
      <c r="G25667" s="1"/>
      <c r="H25667" s="1"/>
    </row>
    <row r="25668">
      <c r="A25668" s="1"/>
      <c r="B25668" s="1"/>
      <c r="C25668" s="1"/>
      <c r="D25668" s="8"/>
      <c r="E25668" s="1"/>
      <c r="F25668" s="1"/>
      <c r="G25668" s="1"/>
      <c r="H25668" s="1"/>
    </row>
    <row r="25669">
      <c r="A25669" s="1"/>
      <c r="B25669" s="1"/>
      <c r="C25669" s="1"/>
      <c r="D25669" s="8"/>
      <c r="E25669" s="1"/>
      <c r="F25669" s="1"/>
      <c r="G25669" s="1"/>
      <c r="H25669" s="1"/>
    </row>
    <row r="25670">
      <c r="A25670" s="1"/>
      <c r="B25670" s="1"/>
      <c r="C25670" s="1"/>
      <c r="D25670" s="8"/>
      <c r="E25670" s="1"/>
      <c r="F25670" s="1"/>
      <c r="G25670" s="1"/>
      <c r="H25670" s="1"/>
    </row>
    <row r="25671">
      <c r="A25671" s="1"/>
      <c r="B25671" s="1"/>
      <c r="C25671" s="1"/>
      <c r="D25671" s="8"/>
      <c r="E25671" s="1"/>
      <c r="F25671" s="1"/>
      <c r="G25671" s="1"/>
      <c r="H25671" s="1"/>
    </row>
    <row r="25672">
      <c r="A25672" s="1"/>
      <c r="B25672" s="1"/>
      <c r="C25672" s="1"/>
      <c r="D25672" s="8"/>
      <c r="E25672" s="1"/>
      <c r="F25672" s="1"/>
      <c r="G25672" s="1"/>
      <c r="H25672" s="1"/>
    </row>
    <row r="25673">
      <c r="A25673" s="1"/>
      <c r="B25673" s="1"/>
      <c r="C25673" s="1"/>
      <c r="D25673" s="8"/>
      <c r="E25673" s="1"/>
      <c r="F25673" s="1"/>
      <c r="G25673" s="1"/>
      <c r="H25673" s="1"/>
    </row>
    <row r="25674">
      <c r="A25674" s="1"/>
      <c r="B25674" s="1"/>
      <c r="C25674" s="1"/>
      <c r="D25674" s="8"/>
      <c r="E25674" s="1"/>
      <c r="F25674" s="1"/>
      <c r="G25674" s="1"/>
      <c r="H25674" s="1"/>
    </row>
    <row r="25675">
      <c r="A25675" s="1"/>
      <c r="B25675" s="1"/>
      <c r="C25675" s="1"/>
      <c r="D25675" s="8"/>
      <c r="E25675" s="1"/>
      <c r="F25675" s="1"/>
      <c r="G25675" s="1"/>
      <c r="H25675" s="1"/>
    </row>
    <row r="25676">
      <c r="A25676" s="1"/>
      <c r="B25676" s="1"/>
      <c r="C25676" s="1"/>
      <c r="D25676" s="8"/>
      <c r="E25676" s="1"/>
      <c r="F25676" s="1"/>
      <c r="G25676" s="1"/>
      <c r="H25676" s="1"/>
    </row>
    <row r="25677">
      <c r="A25677" s="1"/>
      <c r="B25677" s="1"/>
      <c r="C25677" s="1"/>
      <c r="D25677" s="8"/>
      <c r="E25677" s="1"/>
      <c r="F25677" s="1"/>
      <c r="G25677" s="1"/>
      <c r="H25677" s="1"/>
    </row>
    <row r="25678">
      <c r="A25678" s="1"/>
      <c r="B25678" s="1"/>
      <c r="C25678" s="1"/>
      <c r="D25678" s="8"/>
      <c r="E25678" s="1"/>
      <c r="F25678" s="1"/>
      <c r="G25678" s="1"/>
      <c r="H25678" s="1"/>
    </row>
    <row r="25679">
      <c r="A25679" s="1"/>
      <c r="B25679" s="1"/>
      <c r="C25679" s="1"/>
      <c r="D25679" s="8"/>
      <c r="E25679" s="1"/>
      <c r="F25679" s="1"/>
      <c r="G25679" s="1"/>
      <c r="H25679" s="1"/>
    </row>
    <row r="25680">
      <c r="A25680" s="1"/>
      <c r="B25680" s="1"/>
      <c r="C25680" s="1"/>
      <c r="D25680" s="8"/>
      <c r="E25680" s="1"/>
      <c r="F25680" s="1"/>
      <c r="G25680" s="1"/>
      <c r="H25680" s="1"/>
    </row>
    <row r="25681">
      <c r="A25681" s="1"/>
      <c r="B25681" s="1"/>
      <c r="C25681" s="1"/>
      <c r="D25681" s="8"/>
      <c r="E25681" s="1"/>
      <c r="F25681" s="1"/>
      <c r="G25681" s="1"/>
      <c r="H25681" s="1"/>
    </row>
    <row r="25682">
      <c r="A25682" s="1"/>
      <c r="B25682" s="1"/>
      <c r="C25682" s="1"/>
      <c r="D25682" s="8"/>
      <c r="E25682" s="1"/>
      <c r="F25682" s="1"/>
      <c r="G25682" s="1"/>
      <c r="H25682" s="1"/>
    </row>
    <row r="25683">
      <c r="A25683" s="1"/>
      <c r="B25683" s="1"/>
      <c r="C25683" s="1"/>
      <c r="D25683" s="8"/>
      <c r="E25683" s="1"/>
      <c r="F25683" s="1"/>
      <c r="G25683" s="1"/>
      <c r="H25683" s="1"/>
    </row>
    <row r="25684">
      <c r="A25684" s="1"/>
      <c r="B25684" s="1"/>
      <c r="C25684" s="1"/>
      <c r="D25684" s="8"/>
      <c r="E25684" s="1"/>
      <c r="F25684" s="1"/>
      <c r="G25684" s="1"/>
      <c r="H25684" s="1"/>
    </row>
    <row r="25685">
      <c r="A25685" s="1"/>
      <c r="B25685" s="1"/>
      <c r="C25685" s="1"/>
      <c r="D25685" s="8"/>
      <c r="E25685" s="1"/>
      <c r="F25685" s="1"/>
      <c r="G25685" s="1"/>
      <c r="H25685" s="1"/>
    </row>
    <row r="25686">
      <c r="A25686" s="1"/>
      <c r="B25686" s="1"/>
      <c r="C25686" s="1"/>
      <c r="D25686" s="8"/>
      <c r="E25686" s="1"/>
      <c r="F25686" s="1"/>
      <c r="G25686" s="1"/>
      <c r="H25686" s="1"/>
    </row>
    <row r="25687">
      <c r="A25687" s="1"/>
      <c r="B25687" s="1"/>
      <c r="C25687" s="1"/>
      <c r="D25687" s="8"/>
      <c r="E25687" s="1"/>
      <c r="F25687" s="1"/>
      <c r="G25687" s="1"/>
      <c r="H25687" s="1"/>
    </row>
    <row r="25688">
      <c r="A25688" s="1"/>
      <c r="B25688" s="1"/>
      <c r="C25688" s="1"/>
      <c r="D25688" s="8"/>
      <c r="E25688" s="1"/>
      <c r="F25688" s="1"/>
      <c r="G25688" s="1"/>
      <c r="H25688" s="1"/>
    </row>
    <row r="25689">
      <c r="A25689" s="1"/>
      <c r="B25689" s="1"/>
      <c r="C25689" s="1"/>
      <c r="D25689" s="8"/>
      <c r="E25689" s="1"/>
      <c r="F25689" s="1"/>
      <c r="G25689" s="1"/>
      <c r="H25689" s="1"/>
    </row>
    <row r="25690">
      <c r="A25690" s="1"/>
      <c r="B25690" s="1"/>
      <c r="C25690" s="1"/>
      <c r="D25690" s="8"/>
      <c r="E25690" s="1"/>
      <c r="F25690" s="1"/>
      <c r="G25690" s="1"/>
      <c r="H25690" s="1"/>
    </row>
    <row r="25691">
      <c r="A25691" s="1"/>
      <c r="B25691" s="1"/>
      <c r="C25691" s="1"/>
      <c r="D25691" s="8"/>
      <c r="E25691" s="1"/>
      <c r="F25691" s="1"/>
      <c r="G25691" s="1"/>
      <c r="H25691" s="1"/>
    </row>
    <row r="25692">
      <c r="A25692" s="1"/>
      <c r="B25692" s="1"/>
      <c r="C25692" s="1"/>
      <c r="D25692" s="8"/>
      <c r="E25692" s="1"/>
      <c r="F25692" s="1"/>
      <c r="G25692" s="1"/>
      <c r="H25692" s="1"/>
    </row>
    <row r="25693">
      <c r="A25693" s="1"/>
      <c r="B25693" s="1"/>
      <c r="C25693" s="1"/>
      <c r="D25693" s="8"/>
      <c r="E25693" s="1"/>
      <c r="F25693" s="1"/>
      <c r="G25693" s="1"/>
      <c r="H25693" s="1"/>
    </row>
    <row r="25694">
      <c r="A25694" s="1"/>
      <c r="B25694" s="1"/>
      <c r="C25694" s="1"/>
      <c r="D25694" s="8"/>
      <c r="E25694" s="1"/>
      <c r="F25694" s="1"/>
      <c r="G25694" s="1"/>
      <c r="H25694" s="1"/>
    </row>
    <row r="25695">
      <c r="A25695" s="1"/>
      <c r="B25695" s="1"/>
      <c r="C25695" s="1"/>
      <c r="D25695" s="8"/>
      <c r="E25695" s="1"/>
      <c r="F25695" s="1"/>
      <c r="G25695" s="1"/>
      <c r="H25695" s="1"/>
    </row>
    <row r="25696">
      <c r="A25696" s="1"/>
      <c r="B25696" s="1"/>
      <c r="C25696" s="1"/>
      <c r="D25696" s="8"/>
      <c r="E25696" s="1"/>
      <c r="F25696" s="1"/>
      <c r="G25696" s="1"/>
      <c r="H25696" s="1"/>
    </row>
    <row r="25697">
      <c r="A25697" s="1"/>
      <c r="B25697" s="1"/>
      <c r="C25697" s="1"/>
      <c r="D25697" s="8"/>
      <c r="E25697" s="1"/>
      <c r="F25697" s="1"/>
      <c r="G25697" s="1"/>
      <c r="H25697" s="1"/>
    </row>
    <row r="25698">
      <c r="A25698" s="1"/>
      <c r="B25698" s="1"/>
      <c r="C25698" s="1"/>
      <c r="D25698" s="8"/>
      <c r="E25698" s="1"/>
      <c r="F25698" s="1"/>
      <c r="G25698" s="1"/>
      <c r="H25698" s="1"/>
    </row>
    <row r="25699">
      <c r="A25699" s="1"/>
      <c r="B25699" s="1"/>
      <c r="C25699" s="1"/>
      <c r="D25699" s="8"/>
      <c r="E25699" s="1"/>
      <c r="F25699" s="1"/>
      <c r="G25699" s="1"/>
      <c r="H25699" s="1"/>
    </row>
    <row r="25700">
      <c r="A25700" s="1"/>
      <c r="B25700" s="1"/>
      <c r="C25700" s="1"/>
      <c r="D25700" s="8"/>
      <c r="E25700" s="1"/>
      <c r="F25700" s="1"/>
      <c r="G25700" s="1"/>
      <c r="H25700" s="1"/>
    </row>
    <row r="25701">
      <c r="A25701" s="1"/>
      <c r="B25701" s="1"/>
      <c r="C25701" s="1"/>
      <c r="D25701" s="8"/>
      <c r="E25701" s="1"/>
      <c r="F25701" s="1"/>
      <c r="G25701" s="1"/>
      <c r="H25701" s="1"/>
    </row>
    <row r="25702">
      <c r="A25702" s="1"/>
      <c r="B25702" s="1"/>
      <c r="C25702" s="1"/>
      <c r="D25702" s="8"/>
      <c r="E25702" s="1"/>
      <c r="F25702" s="1"/>
      <c r="G25702" s="1"/>
      <c r="H25702" s="1"/>
    </row>
    <row r="25703">
      <c r="A25703" s="1"/>
      <c r="B25703" s="1"/>
      <c r="C25703" s="1"/>
      <c r="D25703" s="8"/>
      <c r="E25703" s="1"/>
      <c r="F25703" s="1"/>
      <c r="G25703" s="1"/>
      <c r="H25703" s="1"/>
    </row>
    <row r="25704">
      <c r="A25704" s="1"/>
      <c r="B25704" s="1"/>
      <c r="C25704" s="1"/>
      <c r="D25704" s="8"/>
      <c r="E25704" s="1"/>
      <c r="F25704" s="1"/>
      <c r="G25704" s="1"/>
      <c r="H25704" s="1"/>
    </row>
    <row r="25705">
      <c r="A25705" s="1"/>
      <c r="B25705" s="1"/>
      <c r="C25705" s="1"/>
      <c r="D25705" s="8"/>
      <c r="E25705" s="1"/>
      <c r="F25705" s="1"/>
      <c r="G25705" s="1"/>
      <c r="H25705" s="1"/>
    </row>
    <row r="25706">
      <c r="A25706" s="1"/>
      <c r="B25706" s="1"/>
      <c r="C25706" s="1"/>
      <c r="D25706" s="8"/>
      <c r="E25706" s="1"/>
      <c r="F25706" s="1"/>
      <c r="G25706" s="1"/>
      <c r="H25706" s="1"/>
    </row>
    <row r="25707">
      <c r="A25707" s="1"/>
      <c r="B25707" s="1"/>
      <c r="C25707" s="1"/>
      <c r="D25707" s="8"/>
      <c r="E25707" s="1"/>
      <c r="F25707" s="1"/>
      <c r="G25707" s="1"/>
      <c r="H25707" s="1"/>
    </row>
    <row r="25708">
      <c r="A25708" s="1"/>
      <c r="B25708" s="1"/>
      <c r="C25708" s="1"/>
      <c r="D25708" s="8"/>
      <c r="E25708" s="1"/>
      <c r="F25708" s="1"/>
      <c r="G25708" s="1"/>
      <c r="H25708" s="1"/>
    </row>
    <row r="25709">
      <c r="A25709" s="1"/>
      <c r="B25709" s="1"/>
      <c r="C25709" s="1"/>
      <c r="D25709" s="8"/>
      <c r="E25709" s="1"/>
      <c r="F25709" s="1"/>
      <c r="G25709" s="1"/>
      <c r="H25709" s="1"/>
    </row>
    <row r="25710">
      <c r="A25710" s="1"/>
      <c r="B25710" s="1"/>
      <c r="C25710" s="1"/>
      <c r="D25710" s="8"/>
      <c r="E25710" s="1"/>
      <c r="F25710" s="1"/>
      <c r="G25710" s="1"/>
      <c r="H25710" s="1"/>
    </row>
    <row r="25711">
      <c r="A25711" s="1"/>
      <c r="B25711" s="1"/>
      <c r="C25711" s="1"/>
      <c r="D25711" s="8"/>
      <c r="E25711" s="1"/>
      <c r="F25711" s="1"/>
      <c r="G25711" s="1"/>
      <c r="H25711" s="1"/>
    </row>
    <row r="25712">
      <c r="A25712" s="1"/>
      <c r="B25712" s="1"/>
      <c r="C25712" s="1"/>
      <c r="D25712" s="8"/>
      <c r="E25712" s="1"/>
      <c r="F25712" s="1"/>
      <c r="G25712" s="1"/>
      <c r="H25712" s="1"/>
    </row>
    <row r="25713">
      <c r="A25713" s="1"/>
      <c r="B25713" s="1"/>
      <c r="C25713" s="1"/>
      <c r="D25713" s="8"/>
      <c r="E25713" s="1"/>
      <c r="F25713" s="1"/>
      <c r="G25713" s="1"/>
      <c r="H25713" s="1"/>
    </row>
    <row r="25714">
      <c r="A25714" s="1"/>
      <c r="B25714" s="1"/>
      <c r="C25714" s="1"/>
      <c r="D25714" s="8"/>
      <c r="E25714" s="1"/>
      <c r="F25714" s="1"/>
      <c r="G25714" s="1"/>
      <c r="H25714" s="1"/>
    </row>
    <row r="25715">
      <c r="A25715" s="1"/>
      <c r="B25715" s="1"/>
      <c r="C25715" s="1"/>
      <c r="D25715" s="8"/>
      <c r="E25715" s="1"/>
      <c r="F25715" s="1"/>
      <c r="G25715" s="1"/>
      <c r="H25715" s="1"/>
    </row>
    <row r="25716">
      <c r="A25716" s="1"/>
      <c r="B25716" s="1"/>
      <c r="C25716" s="1"/>
      <c r="D25716" s="8"/>
      <c r="E25716" s="1"/>
      <c r="F25716" s="1"/>
      <c r="G25716" s="1"/>
      <c r="H25716" s="1"/>
    </row>
    <row r="25717">
      <c r="A25717" s="1"/>
      <c r="B25717" s="1"/>
      <c r="C25717" s="1"/>
      <c r="D25717" s="8"/>
      <c r="E25717" s="1"/>
      <c r="F25717" s="1"/>
      <c r="G25717" s="1"/>
      <c r="H25717" s="1"/>
    </row>
    <row r="25718">
      <c r="A25718" s="1"/>
      <c r="B25718" s="1"/>
      <c r="C25718" s="1"/>
      <c r="D25718" s="8"/>
      <c r="E25718" s="1"/>
      <c r="F25718" s="1"/>
      <c r="G25718" s="1"/>
      <c r="H25718" s="1"/>
    </row>
    <row r="25719">
      <c r="A25719" s="1"/>
      <c r="B25719" s="1"/>
      <c r="C25719" s="1"/>
      <c r="D25719" s="8"/>
      <c r="E25719" s="1"/>
      <c r="F25719" s="1"/>
      <c r="G25719" s="1"/>
      <c r="H25719" s="1"/>
    </row>
    <row r="25720">
      <c r="A25720" s="1"/>
      <c r="B25720" s="1"/>
      <c r="C25720" s="1"/>
      <c r="D25720" s="8"/>
      <c r="E25720" s="1"/>
      <c r="F25720" s="1"/>
      <c r="G25720" s="1"/>
      <c r="H25720" s="1"/>
    </row>
    <row r="25721">
      <c r="A25721" s="1"/>
      <c r="B25721" s="1"/>
      <c r="C25721" s="1"/>
      <c r="D25721" s="8"/>
      <c r="E25721" s="1"/>
      <c r="F25721" s="1"/>
      <c r="G25721" s="1"/>
      <c r="H25721" s="1"/>
    </row>
    <row r="25722">
      <c r="A25722" s="1"/>
      <c r="B25722" s="1"/>
      <c r="C25722" s="1"/>
      <c r="D25722" s="8"/>
      <c r="E25722" s="1"/>
      <c r="F25722" s="1"/>
      <c r="G25722" s="1"/>
      <c r="H25722" s="1"/>
    </row>
    <row r="25723">
      <c r="A25723" s="1"/>
      <c r="B25723" s="1"/>
      <c r="C25723" s="1"/>
      <c r="D25723" s="8"/>
      <c r="E25723" s="1"/>
      <c r="F25723" s="1"/>
      <c r="G25723" s="1"/>
      <c r="H25723" s="1"/>
    </row>
    <row r="25724">
      <c r="A25724" s="1"/>
      <c r="B25724" s="1"/>
      <c r="C25724" s="1"/>
      <c r="D25724" s="8"/>
      <c r="E25724" s="1"/>
      <c r="F25724" s="1"/>
      <c r="G25724" s="1"/>
      <c r="H25724" s="1"/>
    </row>
    <row r="25725">
      <c r="A25725" s="1"/>
      <c r="B25725" s="1"/>
      <c r="C25725" s="1"/>
      <c r="D25725" s="8"/>
      <c r="E25725" s="1"/>
      <c r="F25725" s="1"/>
      <c r="G25725" s="1"/>
      <c r="H25725" s="1"/>
    </row>
    <row r="25726">
      <c r="A25726" s="1"/>
      <c r="B25726" s="1"/>
      <c r="C25726" s="1"/>
      <c r="D25726" s="8"/>
      <c r="E25726" s="1"/>
      <c r="F25726" s="1"/>
      <c r="G25726" s="1"/>
      <c r="H25726" s="1"/>
    </row>
    <row r="25727">
      <c r="A25727" s="1"/>
      <c r="B25727" s="1"/>
      <c r="C25727" s="1"/>
      <c r="D25727" s="8"/>
      <c r="E25727" s="1"/>
      <c r="F25727" s="1"/>
      <c r="G25727" s="1"/>
      <c r="H25727" s="1"/>
    </row>
    <row r="25728">
      <c r="A25728" s="1"/>
      <c r="B25728" s="1"/>
      <c r="C25728" s="1"/>
      <c r="D25728" s="8"/>
      <c r="E25728" s="1"/>
      <c r="F25728" s="1"/>
      <c r="G25728" s="1"/>
      <c r="H25728" s="1"/>
    </row>
    <row r="25729">
      <c r="A25729" s="1"/>
      <c r="B25729" s="1"/>
      <c r="C25729" s="1"/>
      <c r="D25729" s="8"/>
      <c r="E25729" s="1"/>
      <c r="F25729" s="1"/>
      <c r="G25729" s="1"/>
      <c r="H25729" s="1"/>
    </row>
    <row r="25730">
      <c r="A25730" s="1"/>
      <c r="B25730" s="1"/>
      <c r="C25730" s="1"/>
      <c r="D25730" s="8"/>
      <c r="E25730" s="1"/>
      <c r="F25730" s="1"/>
      <c r="G25730" s="1"/>
      <c r="H25730" s="1"/>
    </row>
    <row r="25731">
      <c r="A25731" s="1"/>
      <c r="B25731" s="1"/>
      <c r="C25731" s="1"/>
      <c r="D25731" s="8"/>
      <c r="E25731" s="1"/>
      <c r="F25731" s="1"/>
      <c r="G25731" s="1"/>
      <c r="H25731" s="1"/>
    </row>
    <row r="25732">
      <c r="A25732" s="1"/>
      <c r="B25732" s="1"/>
      <c r="C25732" s="1"/>
      <c r="D25732" s="8"/>
      <c r="E25732" s="1"/>
      <c r="F25732" s="1"/>
      <c r="G25732" s="1"/>
      <c r="H25732" s="1"/>
    </row>
    <row r="25733">
      <c r="A25733" s="1"/>
      <c r="B25733" s="1"/>
      <c r="C25733" s="1"/>
      <c r="D25733" s="8"/>
      <c r="E25733" s="1"/>
      <c r="F25733" s="1"/>
      <c r="G25733" s="1"/>
      <c r="H25733" s="1"/>
    </row>
    <row r="25734">
      <c r="A25734" s="1"/>
      <c r="B25734" s="1"/>
      <c r="C25734" s="1"/>
      <c r="D25734" s="8"/>
      <c r="E25734" s="1"/>
      <c r="F25734" s="1"/>
      <c r="G25734" s="1"/>
      <c r="H25734" s="1"/>
    </row>
    <row r="25735">
      <c r="A25735" s="1"/>
      <c r="B25735" s="1"/>
      <c r="C25735" s="1"/>
      <c r="D25735" s="8"/>
      <c r="E25735" s="1"/>
      <c r="F25735" s="1"/>
      <c r="G25735" s="1"/>
      <c r="H25735" s="1"/>
    </row>
    <row r="25736">
      <c r="A25736" s="1"/>
      <c r="B25736" s="1"/>
      <c r="C25736" s="1"/>
      <c r="D25736" s="8"/>
      <c r="E25736" s="1"/>
      <c r="F25736" s="1"/>
      <c r="G25736" s="1"/>
      <c r="H25736" s="1"/>
    </row>
    <row r="25737">
      <c r="A25737" s="1"/>
      <c r="B25737" s="1"/>
      <c r="C25737" s="1"/>
      <c r="D25737" s="8"/>
      <c r="E25737" s="1"/>
      <c r="F25737" s="1"/>
      <c r="G25737" s="1"/>
      <c r="H25737" s="1"/>
    </row>
    <row r="25738">
      <c r="A25738" s="1"/>
      <c r="B25738" s="1"/>
      <c r="C25738" s="1"/>
      <c r="D25738" s="8"/>
      <c r="E25738" s="1"/>
      <c r="F25738" s="1"/>
      <c r="G25738" s="1"/>
      <c r="H25738" s="1"/>
    </row>
    <row r="25739">
      <c r="A25739" s="1"/>
      <c r="B25739" s="1"/>
      <c r="C25739" s="1"/>
      <c r="D25739" s="8"/>
      <c r="E25739" s="1"/>
      <c r="F25739" s="1"/>
      <c r="G25739" s="1"/>
      <c r="H25739" s="1"/>
    </row>
    <row r="25740">
      <c r="A25740" s="1"/>
      <c r="B25740" s="1"/>
      <c r="C25740" s="1"/>
      <c r="D25740" s="8"/>
      <c r="E25740" s="1"/>
      <c r="F25740" s="1"/>
      <c r="G25740" s="1"/>
      <c r="H25740" s="1"/>
    </row>
    <row r="25741">
      <c r="A25741" s="1"/>
      <c r="B25741" s="1"/>
      <c r="C25741" s="1"/>
      <c r="D25741" s="8"/>
      <c r="E25741" s="1"/>
      <c r="F25741" s="1"/>
      <c r="G25741" s="1"/>
      <c r="H25741" s="1"/>
    </row>
    <row r="25742">
      <c r="A25742" s="1"/>
      <c r="B25742" s="1"/>
      <c r="C25742" s="1"/>
      <c r="D25742" s="8"/>
      <c r="E25742" s="1"/>
      <c r="F25742" s="1"/>
      <c r="G25742" s="1"/>
      <c r="H25742" s="1"/>
    </row>
    <row r="25743">
      <c r="A25743" s="1"/>
      <c r="B25743" s="1"/>
      <c r="C25743" s="1"/>
      <c r="D25743" s="8"/>
      <c r="E25743" s="1"/>
      <c r="F25743" s="1"/>
      <c r="G25743" s="1"/>
      <c r="H25743" s="1"/>
    </row>
    <row r="25744">
      <c r="A25744" s="1"/>
      <c r="B25744" s="1"/>
      <c r="C25744" s="1"/>
      <c r="D25744" s="8"/>
      <c r="E25744" s="1"/>
      <c r="F25744" s="1"/>
      <c r="G25744" s="1"/>
      <c r="H25744" s="1"/>
    </row>
    <row r="25745">
      <c r="A25745" s="1"/>
      <c r="B25745" s="1"/>
      <c r="C25745" s="1"/>
      <c r="D25745" s="8"/>
      <c r="E25745" s="1"/>
      <c r="F25745" s="1"/>
      <c r="G25745" s="1"/>
      <c r="H25745" s="1"/>
    </row>
    <row r="25746">
      <c r="A25746" s="1"/>
      <c r="B25746" s="1"/>
      <c r="C25746" s="1"/>
      <c r="D25746" s="8"/>
      <c r="E25746" s="1"/>
      <c r="F25746" s="1"/>
      <c r="G25746" s="1"/>
      <c r="H25746" s="1"/>
    </row>
    <row r="25747">
      <c r="A25747" s="1"/>
      <c r="B25747" s="1"/>
      <c r="C25747" s="1"/>
      <c r="D25747" s="8"/>
      <c r="E25747" s="1"/>
      <c r="F25747" s="1"/>
      <c r="G25747" s="1"/>
      <c r="H25747" s="1"/>
    </row>
    <row r="25748">
      <c r="A25748" s="1"/>
      <c r="B25748" s="1"/>
      <c r="C25748" s="1"/>
      <c r="D25748" s="8"/>
      <c r="E25748" s="1"/>
      <c r="F25748" s="1"/>
      <c r="G25748" s="1"/>
      <c r="H25748" s="1"/>
    </row>
    <row r="25749">
      <c r="A25749" s="1"/>
      <c r="B25749" s="1"/>
      <c r="C25749" s="1"/>
      <c r="D25749" s="8"/>
      <c r="E25749" s="1"/>
      <c r="F25749" s="1"/>
      <c r="G25749" s="1"/>
      <c r="H25749" s="1"/>
    </row>
    <row r="25750">
      <c r="A25750" s="1"/>
      <c r="B25750" s="1"/>
      <c r="C25750" s="1"/>
      <c r="D25750" s="8"/>
      <c r="E25750" s="1"/>
      <c r="F25750" s="1"/>
      <c r="G25750" s="1"/>
      <c r="H25750" s="1"/>
    </row>
    <row r="25751">
      <c r="A25751" s="1"/>
      <c r="B25751" s="1"/>
      <c r="C25751" s="1"/>
      <c r="D25751" s="8"/>
      <c r="E25751" s="1"/>
      <c r="F25751" s="1"/>
      <c r="G25751" s="1"/>
      <c r="H25751" s="1"/>
    </row>
    <row r="25752">
      <c r="A25752" s="1"/>
      <c r="B25752" s="1"/>
      <c r="C25752" s="1"/>
      <c r="D25752" s="8"/>
      <c r="E25752" s="1"/>
      <c r="F25752" s="1"/>
      <c r="G25752" s="1"/>
      <c r="H25752" s="1"/>
    </row>
    <row r="25753">
      <c r="A25753" s="1"/>
      <c r="B25753" s="1"/>
      <c r="C25753" s="1"/>
      <c r="D25753" s="8"/>
      <c r="E25753" s="1"/>
      <c r="F25753" s="1"/>
      <c r="G25753" s="1"/>
      <c r="H25753" s="1"/>
    </row>
    <row r="25754">
      <c r="A25754" s="1"/>
      <c r="B25754" s="1"/>
      <c r="C25754" s="1"/>
      <c r="D25754" s="8"/>
      <c r="E25754" s="1"/>
      <c r="F25754" s="1"/>
      <c r="G25754" s="1"/>
      <c r="H25754" s="1"/>
    </row>
    <row r="25755">
      <c r="A25755" s="1"/>
      <c r="B25755" s="1"/>
      <c r="C25755" s="1"/>
      <c r="D25755" s="8"/>
      <c r="E25755" s="1"/>
      <c r="F25755" s="1"/>
      <c r="G25755" s="1"/>
      <c r="H25755" s="1"/>
    </row>
    <row r="25756">
      <c r="A25756" s="1"/>
      <c r="B25756" s="1"/>
      <c r="C25756" s="1"/>
      <c r="D25756" s="8"/>
      <c r="E25756" s="1"/>
      <c r="F25756" s="1"/>
      <c r="G25756" s="1"/>
      <c r="H25756" s="1"/>
    </row>
    <row r="25757">
      <c r="A25757" s="1"/>
      <c r="B25757" s="1"/>
      <c r="C25757" s="1"/>
      <c r="D25757" s="8"/>
      <c r="E25757" s="1"/>
      <c r="F25757" s="1"/>
      <c r="G25757" s="1"/>
      <c r="H25757" s="1"/>
    </row>
    <row r="25758">
      <c r="A25758" s="1"/>
      <c r="B25758" s="1"/>
      <c r="C25758" s="1"/>
      <c r="D25758" s="8"/>
      <c r="E25758" s="1"/>
      <c r="F25758" s="1"/>
      <c r="G25758" s="1"/>
      <c r="H25758" s="1"/>
    </row>
    <row r="25759">
      <c r="A25759" s="1"/>
      <c r="B25759" s="1"/>
      <c r="C25759" s="1"/>
      <c r="D25759" s="8"/>
      <c r="E25759" s="1"/>
      <c r="F25759" s="1"/>
      <c r="G25759" s="1"/>
      <c r="H25759" s="1"/>
    </row>
    <row r="25760">
      <c r="A25760" s="1"/>
      <c r="B25760" s="1"/>
      <c r="C25760" s="1"/>
      <c r="D25760" s="8"/>
      <c r="E25760" s="1"/>
      <c r="F25760" s="1"/>
      <c r="G25760" s="1"/>
      <c r="H25760" s="1"/>
    </row>
    <row r="25761">
      <c r="A25761" s="1"/>
      <c r="B25761" s="1"/>
      <c r="C25761" s="1"/>
      <c r="D25761" s="8"/>
      <c r="E25761" s="1"/>
      <c r="F25761" s="1"/>
      <c r="G25761" s="1"/>
      <c r="H25761" s="1"/>
    </row>
    <row r="25762">
      <c r="A25762" s="1"/>
      <c r="B25762" s="1"/>
      <c r="C25762" s="1"/>
      <c r="D25762" s="8"/>
      <c r="E25762" s="1"/>
      <c r="F25762" s="1"/>
      <c r="G25762" s="1"/>
      <c r="H25762" s="1"/>
    </row>
    <row r="25763">
      <c r="A25763" s="1"/>
      <c r="B25763" s="1"/>
      <c r="C25763" s="1"/>
      <c r="D25763" s="8"/>
      <c r="E25763" s="1"/>
      <c r="F25763" s="1"/>
      <c r="G25763" s="1"/>
      <c r="H25763" s="1"/>
    </row>
    <row r="25764">
      <c r="A25764" s="1"/>
      <c r="B25764" s="1"/>
      <c r="C25764" s="1"/>
      <c r="D25764" s="8"/>
      <c r="E25764" s="1"/>
      <c r="F25764" s="1"/>
      <c r="G25764" s="1"/>
      <c r="H25764" s="1"/>
    </row>
    <row r="25765">
      <c r="A25765" s="1"/>
      <c r="B25765" s="1"/>
      <c r="C25765" s="1"/>
      <c r="D25765" s="8"/>
      <c r="E25765" s="1"/>
      <c r="F25765" s="1"/>
      <c r="G25765" s="1"/>
      <c r="H25765" s="1"/>
    </row>
    <row r="25766">
      <c r="A25766" s="1"/>
      <c r="B25766" s="1"/>
      <c r="C25766" s="1"/>
      <c r="D25766" s="8"/>
      <c r="E25766" s="1"/>
      <c r="F25766" s="1"/>
      <c r="G25766" s="1"/>
      <c r="H25766" s="1"/>
    </row>
    <row r="25767">
      <c r="A25767" s="1"/>
      <c r="B25767" s="1"/>
      <c r="C25767" s="1"/>
      <c r="D25767" s="8"/>
      <c r="E25767" s="1"/>
      <c r="F25767" s="1"/>
      <c r="G25767" s="1"/>
      <c r="H25767" s="1"/>
    </row>
    <row r="25768">
      <c r="A25768" s="1"/>
      <c r="B25768" s="1"/>
      <c r="C25768" s="1"/>
      <c r="D25768" s="8"/>
      <c r="E25768" s="1"/>
      <c r="F25768" s="1"/>
      <c r="G25768" s="1"/>
      <c r="H25768" s="1"/>
    </row>
    <row r="25769">
      <c r="A25769" s="1"/>
      <c r="B25769" s="1"/>
      <c r="C25769" s="1"/>
      <c r="D25769" s="8"/>
      <c r="E25769" s="1"/>
      <c r="F25769" s="1"/>
      <c r="G25769" s="1"/>
      <c r="H25769" s="1"/>
    </row>
    <row r="25770">
      <c r="A25770" s="1"/>
      <c r="B25770" s="1"/>
      <c r="C25770" s="1"/>
      <c r="D25770" s="8"/>
      <c r="E25770" s="1"/>
      <c r="F25770" s="1"/>
      <c r="G25770" s="1"/>
      <c r="H25770" s="1"/>
    </row>
    <row r="25771">
      <c r="A25771" s="1"/>
      <c r="B25771" s="1"/>
      <c r="C25771" s="1"/>
      <c r="D25771" s="8"/>
      <c r="E25771" s="1"/>
      <c r="F25771" s="1"/>
      <c r="G25771" s="1"/>
      <c r="H25771" s="1"/>
    </row>
    <row r="25772">
      <c r="A25772" s="1"/>
      <c r="B25772" s="1"/>
      <c r="C25772" s="1"/>
      <c r="D25772" s="8"/>
      <c r="E25772" s="1"/>
      <c r="F25772" s="1"/>
      <c r="G25772" s="1"/>
      <c r="H25772" s="1"/>
    </row>
    <row r="25773">
      <c r="A25773" s="1"/>
      <c r="B25773" s="1"/>
      <c r="C25773" s="1"/>
      <c r="D25773" s="8"/>
      <c r="E25773" s="1"/>
      <c r="F25773" s="1"/>
      <c r="G25773" s="1"/>
      <c r="H25773" s="1"/>
    </row>
    <row r="25774">
      <c r="A25774" s="1"/>
      <c r="B25774" s="1"/>
      <c r="C25774" s="1"/>
      <c r="D25774" s="8"/>
      <c r="E25774" s="1"/>
      <c r="F25774" s="1"/>
      <c r="G25774" s="1"/>
      <c r="H25774" s="1"/>
    </row>
    <row r="25775">
      <c r="A25775" s="1"/>
      <c r="B25775" s="1"/>
      <c r="C25775" s="1"/>
      <c r="D25775" s="8"/>
      <c r="E25775" s="1"/>
      <c r="F25775" s="1"/>
      <c r="G25775" s="1"/>
      <c r="H25775" s="1"/>
    </row>
    <row r="25776">
      <c r="A25776" s="1"/>
      <c r="B25776" s="1"/>
      <c r="C25776" s="1"/>
      <c r="D25776" s="8"/>
      <c r="E25776" s="1"/>
      <c r="F25776" s="1"/>
      <c r="G25776" s="1"/>
      <c r="H25776" s="1"/>
    </row>
    <row r="25777">
      <c r="A25777" s="1"/>
      <c r="B25777" s="1"/>
      <c r="C25777" s="1"/>
      <c r="D25777" s="8"/>
      <c r="E25777" s="1"/>
      <c r="F25777" s="1"/>
      <c r="G25777" s="1"/>
      <c r="H25777" s="1"/>
    </row>
    <row r="25778">
      <c r="A25778" s="1"/>
      <c r="B25778" s="1"/>
      <c r="C25778" s="1"/>
      <c r="D25778" s="8"/>
      <c r="E25778" s="1"/>
      <c r="F25778" s="1"/>
      <c r="G25778" s="1"/>
      <c r="H25778" s="1"/>
    </row>
    <row r="25779">
      <c r="A25779" s="1"/>
      <c r="B25779" s="1"/>
      <c r="C25779" s="1"/>
      <c r="D25779" s="8"/>
      <c r="E25779" s="1"/>
      <c r="F25779" s="1"/>
      <c r="G25779" s="1"/>
      <c r="H25779" s="1"/>
    </row>
    <row r="25780">
      <c r="A25780" s="1"/>
      <c r="B25780" s="1"/>
      <c r="C25780" s="1"/>
      <c r="D25780" s="8"/>
      <c r="E25780" s="1"/>
      <c r="F25780" s="1"/>
      <c r="G25780" s="1"/>
      <c r="H25780" s="1"/>
    </row>
    <row r="25781">
      <c r="A25781" s="1"/>
      <c r="B25781" s="1"/>
      <c r="C25781" s="1"/>
      <c r="D25781" s="8"/>
      <c r="E25781" s="1"/>
      <c r="F25781" s="1"/>
      <c r="G25781" s="1"/>
      <c r="H25781" s="1"/>
    </row>
    <row r="25782">
      <c r="A25782" s="1"/>
      <c r="B25782" s="1"/>
      <c r="C25782" s="1"/>
      <c r="D25782" s="8"/>
      <c r="E25782" s="1"/>
      <c r="F25782" s="1"/>
      <c r="G25782" s="1"/>
      <c r="H25782" s="1"/>
    </row>
    <row r="25783">
      <c r="A25783" s="1"/>
      <c r="B25783" s="1"/>
      <c r="C25783" s="1"/>
      <c r="D25783" s="8"/>
      <c r="E25783" s="1"/>
      <c r="F25783" s="1"/>
      <c r="G25783" s="1"/>
      <c r="H25783" s="1"/>
    </row>
    <row r="25784">
      <c r="A25784" s="1"/>
      <c r="B25784" s="1"/>
      <c r="C25784" s="1"/>
      <c r="D25784" s="8"/>
      <c r="E25784" s="1"/>
      <c r="F25784" s="1"/>
      <c r="G25784" s="1"/>
      <c r="H25784" s="1"/>
    </row>
    <row r="25785">
      <c r="A25785" s="1"/>
      <c r="B25785" s="1"/>
      <c r="C25785" s="1"/>
      <c r="D25785" s="8"/>
      <c r="E25785" s="1"/>
      <c r="F25785" s="1"/>
      <c r="G25785" s="1"/>
      <c r="H25785" s="1"/>
    </row>
    <row r="25786">
      <c r="A25786" s="1"/>
      <c r="B25786" s="1"/>
      <c r="C25786" s="1"/>
      <c r="D25786" s="8"/>
      <c r="E25786" s="1"/>
      <c r="F25786" s="1"/>
      <c r="G25786" s="1"/>
      <c r="H25786" s="1"/>
    </row>
    <row r="25787">
      <c r="A25787" s="1"/>
      <c r="B25787" s="1"/>
      <c r="C25787" s="1"/>
      <c r="D25787" s="8"/>
      <c r="E25787" s="1"/>
      <c r="F25787" s="1"/>
      <c r="G25787" s="1"/>
      <c r="H25787" s="1"/>
    </row>
    <row r="25788">
      <c r="A25788" s="1"/>
      <c r="B25788" s="1"/>
      <c r="C25788" s="1"/>
      <c r="D25788" s="8"/>
      <c r="E25788" s="1"/>
      <c r="F25788" s="1"/>
      <c r="G25788" s="1"/>
      <c r="H25788" s="1"/>
    </row>
    <row r="25789">
      <c r="A25789" s="1"/>
      <c r="B25789" s="1"/>
      <c r="C25789" s="1"/>
      <c r="D25789" s="8"/>
      <c r="E25789" s="1"/>
      <c r="F25789" s="1"/>
      <c r="G25789" s="1"/>
      <c r="H25789" s="1"/>
    </row>
    <row r="25790">
      <c r="A25790" s="1"/>
      <c r="B25790" s="1"/>
      <c r="C25790" s="1"/>
      <c r="D25790" s="8"/>
      <c r="E25790" s="1"/>
      <c r="F25790" s="1"/>
      <c r="G25790" s="1"/>
      <c r="H25790" s="1"/>
    </row>
    <row r="25791">
      <c r="A25791" s="1"/>
      <c r="B25791" s="1"/>
      <c r="C25791" s="1"/>
      <c r="D25791" s="8"/>
      <c r="E25791" s="1"/>
      <c r="F25791" s="1"/>
      <c r="G25791" s="1"/>
      <c r="H25791" s="1"/>
    </row>
    <row r="25792">
      <c r="A25792" s="1"/>
      <c r="B25792" s="1"/>
      <c r="C25792" s="1"/>
      <c r="D25792" s="8"/>
      <c r="E25792" s="1"/>
      <c r="F25792" s="1"/>
      <c r="G25792" s="1"/>
      <c r="H25792" s="1"/>
    </row>
    <row r="25793">
      <c r="A25793" s="1"/>
      <c r="B25793" s="1"/>
      <c r="C25793" s="1"/>
      <c r="D25793" s="8"/>
      <c r="E25793" s="1"/>
      <c r="F25793" s="1"/>
      <c r="G25793" s="1"/>
      <c r="H25793" s="1"/>
    </row>
    <row r="25794">
      <c r="A25794" s="1"/>
      <c r="B25794" s="1"/>
      <c r="C25794" s="1"/>
      <c r="D25794" s="8"/>
      <c r="E25794" s="1"/>
      <c r="F25794" s="1"/>
      <c r="G25794" s="1"/>
      <c r="H25794" s="1"/>
    </row>
    <row r="25795">
      <c r="A25795" s="1"/>
      <c r="B25795" s="1"/>
      <c r="C25795" s="1"/>
      <c r="D25795" s="8"/>
      <c r="E25795" s="1"/>
      <c r="F25795" s="1"/>
      <c r="G25795" s="1"/>
      <c r="H25795" s="1"/>
    </row>
    <row r="25796">
      <c r="A25796" s="1"/>
      <c r="B25796" s="1"/>
      <c r="C25796" s="1"/>
      <c r="D25796" s="8"/>
      <c r="E25796" s="1"/>
      <c r="F25796" s="1"/>
      <c r="G25796" s="1"/>
      <c r="H25796" s="1"/>
    </row>
    <row r="25797">
      <c r="A25797" s="1"/>
      <c r="B25797" s="1"/>
      <c r="C25797" s="1"/>
      <c r="D25797" s="8"/>
      <c r="E25797" s="1"/>
      <c r="F25797" s="1"/>
      <c r="G25797" s="1"/>
      <c r="H25797" s="1"/>
    </row>
    <row r="25798">
      <c r="A25798" s="1"/>
      <c r="B25798" s="1"/>
      <c r="C25798" s="1"/>
      <c r="D25798" s="8"/>
      <c r="E25798" s="1"/>
      <c r="F25798" s="1"/>
      <c r="G25798" s="1"/>
      <c r="H25798" s="1"/>
    </row>
    <row r="25799">
      <c r="A25799" s="1"/>
      <c r="B25799" s="1"/>
      <c r="C25799" s="1"/>
      <c r="D25799" s="8"/>
      <c r="E25799" s="1"/>
      <c r="F25799" s="1"/>
      <c r="G25799" s="1"/>
      <c r="H25799" s="1"/>
    </row>
    <row r="25800">
      <c r="A25800" s="1"/>
      <c r="B25800" s="1"/>
      <c r="C25800" s="1"/>
      <c r="D25800" s="8"/>
      <c r="E25800" s="1"/>
      <c r="F25800" s="1"/>
      <c r="G25800" s="1"/>
      <c r="H25800" s="1"/>
    </row>
    <row r="25801">
      <c r="A25801" s="1"/>
      <c r="B25801" s="1"/>
      <c r="C25801" s="1"/>
      <c r="D25801" s="8"/>
      <c r="E25801" s="1"/>
      <c r="F25801" s="1"/>
      <c r="G25801" s="1"/>
      <c r="H25801" s="1"/>
    </row>
    <row r="25802">
      <c r="A25802" s="1"/>
      <c r="B25802" s="1"/>
      <c r="C25802" s="1"/>
      <c r="D25802" s="8"/>
      <c r="E25802" s="1"/>
      <c r="F25802" s="1"/>
      <c r="G25802" s="1"/>
      <c r="H25802" s="1"/>
    </row>
    <row r="25803">
      <c r="A25803" s="1"/>
      <c r="B25803" s="1"/>
      <c r="C25803" s="1"/>
      <c r="D25803" s="8"/>
      <c r="E25803" s="1"/>
      <c r="F25803" s="1"/>
      <c r="G25803" s="1"/>
      <c r="H25803" s="1"/>
    </row>
    <row r="25804">
      <c r="A25804" s="1"/>
      <c r="B25804" s="1"/>
      <c r="C25804" s="1"/>
      <c r="D25804" s="8"/>
      <c r="E25804" s="1"/>
      <c r="F25804" s="1"/>
      <c r="G25804" s="1"/>
      <c r="H25804" s="1"/>
    </row>
    <row r="25805">
      <c r="A25805" s="1"/>
      <c r="B25805" s="1"/>
      <c r="C25805" s="1"/>
      <c r="D25805" s="8"/>
      <c r="E25805" s="1"/>
      <c r="F25805" s="1"/>
      <c r="G25805" s="1"/>
      <c r="H25805" s="1"/>
    </row>
    <row r="25806">
      <c r="A25806" s="1"/>
      <c r="B25806" s="1"/>
      <c r="C25806" s="1"/>
      <c r="D25806" s="8"/>
      <c r="E25806" s="1"/>
      <c r="F25806" s="1"/>
      <c r="G25806" s="1"/>
      <c r="H25806" s="1"/>
    </row>
    <row r="25807">
      <c r="A25807" s="1"/>
      <c r="B25807" s="1"/>
      <c r="C25807" s="1"/>
      <c r="D25807" s="8"/>
      <c r="E25807" s="1"/>
      <c r="F25807" s="1"/>
      <c r="G25807" s="1"/>
      <c r="H25807" s="1"/>
    </row>
    <row r="25808">
      <c r="A25808" s="1"/>
      <c r="B25808" s="1"/>
      <c r="C25808" s="1"/>
      <c r="D25808" s="8"/>
      <c r="E25808" s="1"/>
      <c r="F25808" s="1"/>
      <c r="G25808" s="1"/>
      <c r="H25808" s="1"/>
    </row>
    <row r="25809">
      <c r="A25809" s="1"/>
      <c r="B25809" s="1"/>
      <c r="C25809" s="1"/>
      <c r="D25809" s="8"/>
      <c r="E25809" s="1"/>
      <c r="F25809" s="1"/>
      <c r="G25809" s="1"/>
      <c r="H25809" s="1"/>
    </row>
    <row r="25810">
      <c r="A25810" s="1"/>
      <c r="B25810" s="1"/>
      <c r="C25810" s="1"/>
      <c r="D25810" s="8"/>
      <c r="E25810" s="1"/>
      <c r="F25810" s="1"/>
      <c r="G25810" s="1"/>
      <c r="H25810" s="1"/>
    </row>
    <row r="25811">
      <c r="A25811" s="1"/>
      <c r="B25811" s="1"/>
      <c r="C25811" s="1"/>
      <c r="D25811" s="8"/>
      <c r="E25811" s="1"/>
      <c r="F25811" s="1"/>
      <c r="G25811" s="1"/>
      <c r="H25811" s="1"/>
    </row>
    <row r="25812">
      <c r="A25812" s="1"/>
      <c r="B25812" s="1"/>
      <c r="C25812" s="1"/>
      <c r="D25812" s="8"/>
      <c r="E25812" s="1"/>
      <c r="F25812" s="1"/>
      <c r="G25812" s="1"/>
      <c r="H25812" s="1"/>
    </row>
    <row r="25813">
      <c r="A25813" s="1"/>
      <c r="B25813" s="1"/>
      <c r="C25813" s="1"/>
      <c r="D25813" s="8"/>
      <c r="E25813" s="1"/>
      <c r="F25813" s="1"/>
      <c r="G25813" s="1"/>
      <c r="H25813" s="1"/>
    </row>
    <row r="25814">
      <c r="A25814" s="1"/>
      <c r="B25814" s="1"/>
      <c r="C25814" s="1"/>
      <c r="D25814" s="8"/>
      <c r="E25814" s="1"/>
      <c r="F25814" s="1"/>
      <c r="G25814" s="1"/>
      <c r="H25814" s="1"/>
    </row>
    <row r="25815">
      <c r="A25815" s="1"/>
      <c r="B25815" s="1"/>
      <c r="C25815" s="1"/>
      <c r="D25815" s="8"/>
      <c r="E25815" s="1"/>
      <c r="F25815" s="1"/>
      <c r="G25815" s="1"/>
      <c r="H25815" s="1"/>
    </row>
    <row r="25816">
      <c r="A25816" s="1"/>
      <c r="B25816" s="1"/>
      <c r="C25816" s="1"/>
      <c r="D25816" s="8"/>
      <c r="E25816" s="1"/>
      <c r="F25816" s="1"/>
      <c r="G25816" s="1"/>
      <c r="H25816" s="1"/>
    </row>
    <row r="25817">
      <c r="A25817" s="1"/>
      <c r="B25817" s="1"/>
      <c r="C25817" s="1"/>
      <c r="D25817" s="8"/>
      <c r="E25817" s="1"/>
      <c r="F25817" s="1"/>
      <c r="G25817" s="1"/>
      <c r="H25817" s="1"/>
    </row>
    <row r="25818">
      <c r="A25818" s="1"/>
      <c r="B25818" s="1"/>
      <c r="C25818" s="1"/>
      <c r="D25818" s="8"/>
      <c r="E25818" s="1"/>
      <c r="F25818" s="1"/>
      <c r="G25818" s="1"/>
      <c r="H25818" s="1"/>
    </row>
    <row r="25819">
      <c r="A25819" s="1"/>
      <c r="B25819" s="1"/>
      <c r="C25819" s="1"/>
      <c r="D25819" s="8"/>
      <c r="E25819" s="1"/>
      <c r="F25819" s="1"/>
      <c r="G25819" s="1"/>
      <c r="H25819" s="1"/>
    </row>
    <row r="25820">
      <c r="A25820" s="1"/>
      <c r="B25820" s="1"/>
      <c r="C25820" s="1"/>
      <c r="D25820" s="8"/>
      <c r="E25820" s="1"/>
      <c r="F25820" s="1"/>
      <c r="G25820" s="1"/>
      <c r="H25820" s="1"/>
    </row>
    <row r="25821">
      <c r="A25821" s="1"/>
      <c r="B25821" s="1"/>
      <c r="C25821" s="1"/>
      <c r="D25821" s="8"/>
      <c r="E25821" s="1"/>
      <c r="F25821" s="1"/>
      <c r="G25821" s="1"/>
      <c r="H25821" s="1"/>
    </row>
    <row r="25822">
      <c r="A25822" s="1"/>
      <c r="B25822" s="1"/>
      <c r="C25822" s="1"/>
      <c r="D25822" s="8"/>
      <c r="E25822" s="1"/>
      <c r="F25822" s="1"/>
      <c r="G25822" s="1"/>
      <c r="H25822" s="1"/>
    </row>
    <row r="25823">
      <c r="A25823" s="1"/>
      <c r="B25823" s="1"/>
      <c r="C25823" s="1"/>
      <c r="D25823" s="8"/>
      <c r="E25823" s="1"/>
      <c r="F25823" s="1"/>
      <c r="G25823" s="1"/>
      <c r="H25823" s="1"/>
    </row>
    <row r="25824">
      <c r="A25824" s="1"/>
      <c r="B25824" s="1"/>
      <c r="C25824" s="1"/>
      <c r="D25824" s="8"/>
      <c r="E25824" s="1"/>
      <c r="F25824" s="1"/>
      <c r="G25824" s="1"/>
      <c r="H25824" s="1"/>
    </row>
    <row r="25825">
      <c r="A25825" s="1"/>
      <c r="B25825" s="1"/>
      <c r="C25825" s="1"/>
      <c r="D25825" s="8"/>
      <c r="E25825" s="1"/>
      <c r="F25825" s="1"/>
      <c r="G25825" s="1"/>
      <c r="H25825" s="1"/>
    </row>
    <row r="25826">
      <c r="A25826" s="1"/>
      <c r="B25826" s="1"/>
      <c r="C25826" s="1"/>
      <c r="D25826" s="8"/>
      <c r="E25826" s="1"/>
      <c r="F25826" s="1"/>
      <c r="G25826" s="1"/>
      <c r="H25826" s="1"/>
    </row>
    <row r="25827">
      <c r="A25827" s="1"/>
      <c r="B25827" s="1"/>
      <c r="C25827" s="1"/>
      <c r="D25827" s="8"/>
      <c r="E25827" s="1"/>
      <c r="F25827" s="1"/>
      <c r="G25827" s="1"/>
      <c r="H25827" s="1"/>
    </row>
    <row r="25828">
      <c r="A25828" s="1"/>
      <c r="B25828" s="1"/>
      <c r="C25828" s="1"/>
      <c r="D25828" s="8"/>
      <c r="E25828" s="1"/>
      <c r="F25828" s="1"/>
      <c r="G25828" s="1"/>
      <c r="H25828" s="1"/>
    </row>
    <row r="25829">
      <c r="A25829" s="1"/>
      <c r="B25829" s="1"/>
      <c r="C25829" s="1"/>
      <c r="D25829" s="8"/>
      <c r="E25829" s="1"/>
      <c r="F25829" s="1"/>
      <c r="G25829" s="1"/>
      <c r="H25829" s="1"/>
    </row>
    <row r="25830">
      <c r="A25830" s="1"/>
      <c r="B25830" s="1"/>
      <c r="C25830" s="1"/>
      <c r="D25830" s="8"/>
      <c r="E25830" s="1"/>
      <c r="F25830" s="1"/>
      <c r="G25830" s="1"/>
      <c r="H25830" s="1"/>
    </row>
    <row r="25831">
      <c r="A25831" s="1"/>
      <c r="B25831" s="1"/>
      <c r="C25831" s="1"/>
      <c r="D25831" s="8"/>
      <c r="E25831" s="1"/>
      <c r="F25831" s="1"/>
      <c r="G25831" s="1"/>
      <c r="H25831" s="1"/>
    </row>
    <row r="25832">
      <c r="A25832" s="1"/>
      <c r="B25832" s="1"/>
      <c r="C25832" s="1"/>
      <c r="D25832" s="8"/>
      <c r="E25832" s="1"/>
      <c r="F25832" s="1"/>
      <c r="G25832" s="1"/>
      <c r="H25832" s="1"/>
    </row>
    <row r="25833">
      <c r="A25833" s="1"/>
      <c r="B25833" s="1"/>
      <c r="C25833" s="1"/>
      <c r="D25833" s="8"/>
      <c r="E25833" s="1"/>
      <c r="F25833" s="1"/>
      <c r="G25833" s="1"/>
      <c r="H25833" s="1"/>
    </row>
    <row r="25834">
      <c r="A25834" s="1"/>
      <c r="B25834" s="1"/>
      <c r="C25834" s="1"/>
      <c r="D25834" s="8"/>
      <c r="E25834" s="1"/>
      <c r="F25834" s="1"/>
      <c r="G25834" s="1"/>
      <c r="H25834" s="1"/>
    </row>
    <row r="25835">
      <c r="A25835" s="1"/>
      <c r="B25835" s="1"/>
      <c r="C25835" s="1"/>
      <c r="D25835" s="8"/>
      <c r="E25835" s="1"/>
      <c r="F25835" s="1"/>
      <c r="G25835" s="1"/>
      <c r="H25835" s="1"/>
    </row>
    <row r="25836">
      <c r="A25836" s="1"/>
      <c r="B25836" s="1"/>
      <c r="C25836" s="1"/>
      <c r="D25836" s="8"/>
      <c r="E25836" s="1"/>
      <c r="F25836" s="1"/>
      <c r="G25836" s="1"/>
      <c r="H25836" s="1"/>
    </row>
    <row r="25837">
      <c r="A25837" s="1"/>
      <c r="B25837" s="1"/>
      <c r="C25837" s="1"/>
      <c r="D25837" s="8"/>
      <c r="E25837" s="1"/>
      <c r="F25837" s="1"/>
      <c r="G25837" s="1"/>
      <c r="H25837" s="1"/>
    </row>
    <row r="25838">
      <c r="A25838" s="1"/>
      <c r="B25838" s="1"/>
      <c r="C25838" s="1"/>
      <c r="D25838" s="8"/>
      <c r="E25838" s="1"/>
      <c r="F25838" s="1"/>
      <c r="G25838" s="1"/>
      <c r="H25838" s="1"/>
    </row>
    <row r="25839">
      <c r="A25839" s="1"/>
      <c r="B25839" s="1"/>
      <c r="C25839" s="1"/>
      <c r="D25839" s="8"/>
      <c r="E25839" s="1"/>
      <c r="F25839" s="1"/>
      <c r="G25839" s="1"/>
      <c r="H25839" s="1"/>
    </row>
    <row r="25840">
      <c r="A25840" s="1"/>
      <c r="B25840" s="1"/>
      <c r="C25840" s="1"/>
      <c r="D25840" s="8"/>
      <c r="E25840" s="1"/>
      <c r="F25840" s="1"/>
      <c r="G25840" s="1"/>
      <c r="H25840" s="1"/>
    </row>
    <row r="25841">
      <c r="A25841" s="1"/>
      <c r="B25841" s="1"/>
      <c r="C25841" s="1"/>
      <c r="D25841" s="8"/>
      <c r="E25841" s="1"/>
      <c r="F25841" s="1"/>
      <c r="G25841" s="1"/>
      <c r="H25841" s="1"/>
    </row>
    <row r="25842">
      <c r="A25842" s="1"/>
      <c r="B25842" s="1"/>
      <c r="C25842" s="1"/>
      <c r="D25842" s="8"/>
      <c r="E25842" s="1"/>
      <c r="F25842" s="1"/>
      <c r="G25842" s="1"/>
      <c r="H25842" s="1"/>
    </row>
    <row r="25843">
      <c r="A25843" s="1"/>
      <c r="B25843" s="1"/>
      <c r="C25843" s="1"/>
      <c r="D25843" s="8"/>
      <c r="E25843" s="1"/>
      <c r="F25843" s="1"/>
      <c r="G25843" s="1"/>
      <c r="H25843" s="1"/>
    </row>
    <row r="25844">
      <c r="A25844" s="1"/>
      <c r="B25844" s="1"/>
      <c r="C25844" s="1"/>
      <c r="D25844" s="8"/>
      <c r="E25844" s="1"/>
      <c r="F25844" s="1"/>
      <c r="G25844" s="1"/>
      <c r="H25844" s="1"/>
    </row>
    <row r="25845">
      <c r="A25845" s="1"/>
      <c r="B25845" s="1"/>
      <c r="C25845" s="1"/>
      <c r="D25845" s="8"/>
      <c r="E25845" s="1"/>
      <c r="F25845" s="1"/>
      <c r="G25845" s="1"/>
      <c r="H25845" s="1"/>
    </row>
    <row r="25846">
      <c r="A25846" s="1"/>
      <c r="B25846" s="1"/>
      <c r="C25846" s="1"/>
      <c r="D25846" s="8"/>
      <c r="E25846" s="1"/>
      <c r="F25846" s="1"/>
      <c r="G25846" s="1"/>
      <c r="H25846" s="1"/>
    </row>
    <row r="25847">
      <c r="A25847" s="1"/>
      <c r="B25847" s="1"/>
      <c r="C25847" s="1"/>
      <c r="D25847" s="8"/>
      <c r="E25847" s="1"/>
      <c r="F25847" s="1"/>
      <c r="G25847" s="1"/>
      <c r="H25847" s="1"/>
    </row>
    <row r="25848">
      <c r="A25848" s="1"/>
      <c r="B25848" s="1"/>
      <c r="C25848" s="1"/>
      <c r="D25848" s="8"/>
      <c r="E25848" s="1"/>
      <c r="F25848" s="1"/>
      <c r="G25848" s="1"/>
      <c r="H25848" s="1"/>
    </row>
    <row r="25849">
      <c r="A25849" s="1"/>
      <c r="B25849" s="1"/>
      <c r="C25849" s="1"/>
      <c r="D25849" s="8"/>
      <c r="E25849" s="1"/>
      <c r="F25849" s="1"/>
      <c r="G25849" s="1"/>
      <c r="H25849" s="1"/>
    </row>
    <row r="25850">
      <c r="A25850" s="1"/>
      <c r="B25850" s="1"/>
      <c r="C25850" s="1"/>
      <c r="D25850" s="8"/>
      <c r="E25850" s="1"/>
      <c r="F25850" s="1"/>
      <c r="G25850" s="1"/>
      <c r="H25850" s="1"/>
    </row>
    <row r="25851">
      <c r="A25851" s="1"/>
      <c r="B25851" s="1"/>
      <c r="C25851" s="1"/>
      <c r="D25851" s="8"/>
      <c r="E25851" s="1"/>
      <c r="F25851" s="1"/>
      <c r="G25851" s="1"/>
      <c r="H25851" s="1"/>
    </row>
    <row r="25852">
      <c r="A25852" s="1"/>
      <c r="B25852" s="1"/>
      <c r="C25852" s="1"/>
      <c r="D25852" s="8"/>
      <c r="E25852" s="1"/>
      <c r="F25852" s="1"/>
      <c r="G25852" s="1"/>
      <c r="H25852" s="1"/>
    </row>
    <row r="25853">
      <c r="A25853" s="1"/>
      <c r="B25853" s="1"/>
      <c r="C25853" s="1"/>
      <c r="D25853" s="8"/>
      <c r="E25853" s="1"/>
      <c r="F25853" s="1"/>
      <c r="G25853" s="1"/>
      <c r="H25853" s="1"/>
    </row>
    <row r="25854">
      <c r="A25854" s="1"/>
      <c r="B25854" s="1"/>
      <c r="C25854" s="1"/>
      <c r="D25854" s="8"/>
      <c r="E25854" s="1"/>
      <c r="F25854" s="1"/>
      <c r="G25854" s="1"/>
      <c r="H25854" s="1"/>
    </row>
    <row r="25855">
      <c r="A25855" s="1"/>
      <c r="B25855" s="1"/>
      <c r="C25855" s="1"/>
      <c r="D25855" s="8"/>
      <c r="E25855" s="1"/>
      <c r="F25855" s="1"/>
      <c r="G25855" s="1"/>
      <c r="H25855" s="1"/>
    </row>
    <row r="25856">
      <c r="A25856" s="1"/>
      <c r="B25856" s="1"/>
      <c r="C25856" s="1"/>
      <c r="D25856" s="8"/>
      <c r="E25856" s="1"/>
      <c r="F25856" s="1"/>
      <c r="G25856" s="1"/>
      <c r="H25856" s="1"/>
    </row>
    <row r="25857">
      <c r="A25857" s="1"/>
      <c r="B25857" s="1"/>
      <c r="C25857" s="1"/>
      <c r="D25857" s="8"/>
      <c r="E25857" s="1"/>
      <c r="F25857" s="1"/>
      <c r="G25857" s="1"/>
      <c r="H25857" s="1"/>
    </row>
    <row r="25858">
      <c r="A25858" s="1"/>
      <c r="B25858" s="1"/>
      <c r="C25858" s="1"/>
      <c r="D25858" s="8"/>
      <c r="E25858" s="1"/>
      <c r="F25858" s="1"/>
      <c r="G25858" s="1"/>
      <c r="H25858" s="1"/>
    </row>
    <row r="25859">
      <c r="A25859" s="1"/>
      <c r="B25859" s="1"/>
      <c r="C25859" s="1"/>
      <c r="D25859" s="8"/>
      <c r="E25859" s="1"/>
      <c r="F25859" s="1"/>
      <c r="G25859" s="1"/>
      <c r="H25859" s="1"/>
    </row>
    <row r="25860">
      <c r="A25860" s="1"/>
      <c r="B25860" s="1"/>
      <c r="C25860" s="1"/>
      <c r="D25860" s="8"/>
      <c r="E25860" s="1"/>
      <c r="F25860" s="1"/>
      <c r="G25860" s="1"/>
      <c r="H25860" s="1"/>
    </row>
    <row r="25861">
      <c r="A25861" s="1"/>
      <c r="B25861" s="1"/>
      <c r="C25861" s="1"/>
      <c r="D25861" s="8"/>
      <c r="E25861" s="1"/>
      <c r="F25861" s="1"/>
      <c r="G25861" s="1"/>
      <c r="H25861" s="1"/>
    </row>
    <row r="25862">
      <c r="A25862" s="1"/>
      <c r="B25862" s="1"/>
      <c r="C25862" s="1"/>
      <c r="D25862" s="8"/>
      <c r="E25862" s="1"/>
      <c r="F25862" s="1"/>
      <c r="G25862" s="1"/>
      <c r="H25862" s="1"/>
    </row>
    <row r="25863">
      <c r="A25863" s="1"/>
      <c r="B25863" s="1"/>
      <c r="C25863" s="1"/>
      <c r="D25863" s="8"/>
      <c r="E25863" s="1"/>
      <c r="F25863" s="1"/>
      <c r="G25863" s="1"/>
      <c r="H25863" s="1"/>
    </row>
    <row r="25864">
      <c r="A25864" s="1"/>
      <c r="B25864" s="1"/>
      <c r="C25864" s="1"/>
      <c r="D25864" s="8"/>
      <c r="E25864" s="1"/>
      <c r="F25864" s="1"/>
      <c r="G25864" s="1"/>
      <c r="H25864" s="1"/>
    </row>
    <row r="25865">
      <c r="A25865" s="1"/>
      <c r="B25865" s="1"/>
      <c r="C25865" s="1"/>
      <c r="D25865" s="8"/>
      <c r="E25865" s="1"/>
      <c r="F25865" s="1"/>
      <c r="G25865" s="1"/>
      <c r="H25865" s="1"/>
    </row>
    <row r="25866">
      <c r="A25866" s="1"/>
      <c r="B25866" s="1"/>
      <c r="C25866" s="1"/>
      <c r="D25866" s="8"/>
      <c r="E25866" s="1"/>
      <c r="F25866" s="1"/>
      <c r="G25866" s="1"/>
      <c r="H25866" s="1"/>
    </row>
    <row r="25867">
      <c r="A25867" s="1"/>
      <c r="B25867" s="1"/>
      <c r="C25867" s="1"/>
      <c r="D25867" s="8"/>
      <c r="E25867" s="1"/>
      <c r="F25867" s="1"/>
      <c r="G25867" s="1"/>
      <c r="H25867" s="1"/>
    </row>
    <row r="25868">
      <c r="A25868" s="1"/>
      <c r="B25868" s="1"/>
      <c r="C25868" s="1"/>
      <c r="D25868" s="8"/>
      <c r="E25868" s="1"/>
      <c r="F25868" s="1"/>
      <c r="G25868" s="1"/>
      <c r="H25868" s="1"/>
    </row>
    <row r="25869">
      <c r="A25869" s="1"/>
      <c r="B25869" s="1"/>
      <c r="C25869" s="1"/>
      <c r="D25869" s="8"/>
      <c r="E25869" s="1"/>
      <c r="F25869" s="1"/>
      <c r="G25869" s="1"/>
      <c r="H25869" s="1"/>
    </row>
    <row r="25870">
      <c r="A25870" s="1"/>
      <c r="B25870" s="1"/>
      <c r="C25870" s="1"/>
      <c r="D25870" s="8"/>
      <c r="E25870" s="1"/>
      <c r="F25870" s="1"/>
      <c r="G25870" s="1"/>
      <c r="H25870" s="1"/>
    </row>
    <row r="25871">
      <c r="A25871" s="1"/>
      <c r="B25871" s="1"/>
      <c r="C25871" s="1"/>
      <c r="D25871" s="8"/>
      <c r="E25871" s="1"/>
      <c r="F25871" s="1"/>
      <c r="G25871" s="1"/>
      <c r="H25871" s="1"/>
    </row>
    <row r="25872">
      <c r="A25872" s="1"/>
      <c r="B25872" s="1"/>
      <c r="C25872" s="1"/>
      <c r="D25872" s="8"/>
      <c r="E25872" s="1"/>
      <c r="F25872" s="1"/>
      <c r="G25872" s="1"/>
      <c r="H25872" s="1"/>
    </row>
    <row r="25873">
      <c r="A25873" s="1"/>
      <c r="B25873" s="1"/>
      <c r="C25873" s="1"/>
      <c r="D25873" s="8"/>
      <c r="E25873" s="1"/>
      <c r="F25873" s="1"/>
      <c r="G25873" s="1"/>
      <c r="H25873" s="1"/>
    </row>
    <row r="25874">
      <c r="A25874" s="1"/>
      <c r="B25874" s="1"/>
      <c r="C25874" s="1"/>
      <c r="D25874" s="8"/>
      <c r="E25874" s="1"/>
      <c r="F25874" s="1"/>
      <c r="G25874" s="1"/>
      <c r="H25874" s="1"/>
    </row>
    <row r="25875">
      <c r="A25875" s="1"/>
      <c r="B25875" s="1"/>
      <c r="C25875" s="1"/>
      <c r="D25875" s="8"/>
      <c r="E25875" s="1"/>
      <c r="F25875" s="1"/>
      <c r="G25875" s="1"/>
      <c r="H25875" s="1"/>
    </row>
    <row r="25876">
      <c r="A25876" s="1"/>
      <c r="B25876" s="1"/>
      <c r="C25876" s="1"/>
      <c r="D25876" s="8"/>
      <c r="E25876" s="1"/>
      <c r="F25876" s="1"/>
      <c r="G25876" s="1"/>
      <c r="H25876" s="1"/>
    </row>
    <row r="25877">
      <c r="A25877" s="1"/>
      <c r="B25877" s="1"/>
      <c r="C25877" s="1"/>
      <c r="D25877" s="8"/>
      <c r="E25877" s="1"/>
      <c r="F25877" s="1"/>
      <c r="G25877" s="1"/>
      <c r="H25877" s="1"/>
    </row>
    <row r="25878">
      <c r="A25878" s="1"/>
      <c r="B25878" s="1"/>
      <c r="C25878" s="1"/>
      <c r="D25878" s="8"/>
      <c r="E25878" s="1"/>
      <c r="F25878" s="1"/>
      <c r="G25878" s="1"/>
      <c r="H25878" s="1"/>
    </row>
    <row r="25879">
      <c r="A25879" s="1"/>
      <c r="B25879" s="1"/>
      <c r="C25879" s="1"/>
      <c r="D25879" s="8"/>
      <c r="E25879" s="1"/>
      <c r="F25879" s="1"/>
      <c r="G25879" s="1"/>
      <c r="H25879" s="1"/>
    </row>
    <row r="25880">
      <c r="A25880" s="1"/>
      <c r="B25880" s="1"/>
      <c r="C25880" s="1"/>
      <c r="D25880" s="8"/>
      <c r="E25880" s="1"/>
      <c r="F25880" s="1"/>
      <c r="G25880" s="1"/>
      <c r="H25880" s="1"/>
    </row>
    <row r="25881">
      <c r="A25881" s="1"/>
      <c r="B25881" s="1"/>
      <c r="C25881" s="1"/>
      <c r="D25881" s="8"/>
      <c r="E25881" s="1"/>
      <c r="F25881" s="1"/>
      <c r="G25881" s="1"/>
      <c r="H25881" s="1"/>
    </row>
    <row r="25882">
      <c r="A25882" s="1"/>
      <c r="B25882" s="1"/>
      <c r="C25882" s="1"/>
      <c r="D25882" s="8"/>
      <c r="E25882" s="1"/>
      <c r="F25882" s="1"/>
      <c r="G25882" s="1"/>
      <c r="H25882" s="1"/>
    </row>
    <row r="25883">
      <c r="A25883" s="1"/>
      <c r="B25883" s="1"/>
      <c r="C25883" s="1"/>
      <c r="D25883" s="8"/>
      <c r="E25883" s="1"/>
      <c r="F25883" s="1"/>
      <c r="G25883" s="1"/>
      <c r="H25883" s="1"/>
    </row>
    <row r="25884">
      <c r="A25884" s="1"/>
      <c r="B25884" s="1"/>
      <c r="C25884" s="1"/>
      <c r="D25884" s="8"/>
      <c r="E25884" s="1"/>
      <c r="F25884" s="1"/>
      <c r="G25884" s="1"/>
      <c r="H25884" s="1"/>
    </row>
    <row r="25885">
      <c r="A25885" s="1"/>
      <c r="B25885" s="1"/>
      <c r="C25885" s="1"/>
      <c r="D25885" s="8"/>
      <c r="E25885" s="1"/>
      <c r="F25885" s="1"/>
      <c r="G25885" s="1"/>
      <c r="H25885" s="1"/>
    </row>
    <row r="25886">
      <c r="A25886" s="1"/>
      <c r="B25886" s="1"/>
      <c r="C25886" s="1"/>
      <c r="D25886" s="8"/>
      <c r="E25886" s="1"/>
      <c r="F25886" s="1"/>
      <c r="G25886" s="1"/>
      <c r="H25886" s="1"/>
    </row>
    <row r="25887">
      <c r="A25887" s="1"/>
      <c r="B25887" s="1"/>
      <c r="C25887" s="1"/>
      <c r="D25887" s="8"/>
      <c r="E25887" s="1"/>
      <c r="F25887" s="1"/>
      <c r="G25887" s="1"/>
      <c r="H25887" s="1"/>
    </row>
    <row r="25888">
      <c r="A25888" s="1"/>
      <c r="B25888" s="1"/>
      <c r="C25888" s="1"/>
      <c r="D25888" s="8"/>
      <c r="E25888" s="1"/>
      <c r="F25888" s="1"/>
      <c r="G25888" s="1"/>
      <c r="H25888" s="1"/>
    </row>
    <row r="25889">
      <c r="A25889" s="1"/>
      <c r="B25889" s="1"/>
      <c r="C25889" s="1"/>
      <c r="D25889" s="8"/>
      <c r="E25889" s="1"/>
      <c r="F25889" s="1"/>
      <c r="G25889" s="1"/>
      <c r="H25889" s="1"/>
    </row>
    <row r="25890">
      <c r="A25890" s="1"/>
      <c r="B25890" s="1"/>
      <c r="C25890" s="1"/>
      <c r="D25890" s="8"/>
      <c r="E25890" s="1"/>
      <c r="F25890" s="1"/>
      <c r="G25890" s="1"/>
      <c r="H25890" s="1"/>
    </row>
    <row r="25891">
      <c r="A25891" s="1"/>
      <c r="B25891" s="1"/>
      <c r="C25891" s="1"/>
      <c r="D25891" s="8"/>
      <c r="E25891" s="1"/>
      <c r="F25891" s="1"/>
      <c r="G25891" s="1"/>
      <c r="H25891" s="1"/>
    </row>
    <row r="25892">
      <c r="A25892" s="1"/>
      <c r="B25892" s="1"/>
      <c r="C25892" s="1"/>
      <c r="D25892" s="8"/>
      <c r="E25892" s="1"/>
      <c r="F25892" s="1"/>
      <c r="G25892" s="1"/>
      <c r="H25892" s="1"/>
    </row>
    <row r="25893">
      <c r="A25893" s="1"/>
      <c r="B25893" s="1"/>
      <c r="C25893" s="1"/>
      <c r="D25893" s="8"/>
      <c r="E25893" s="1"/>
      <c r="F25893" s="1"/>
      <c r="G25893" s="1"/>
      <c r="H25893" s="1"/>
    </row>
    <row r="25894">
      <c r="A25894" s="1"/>
      <c r="B25894" s="1"/>
      <c r="C25894" s="1"/>
      <c r="D25894" s="8"/>
      <c r="E25894" s="1"/>
      <c r="F25894" s="1"/>
      <c r="G25894" s="1"/>
      <c r="H25894" s="1"/>
    </row>
    <row r="25895">
      <c r="A25895" s="1"/>
      <c r="B25895" s="1"/>
      <c r="C25895" s="1"/>
      <c r="D25895" s="8"/>
      <c r="E25895" s="1"/>
      <c r="F25895" s="1"/>
      <c r="G25895" s="1"/>
      <c r="H25895" s="1"/>
    </row>
    <row r="25896">
      <c r="A25896" s="1"/>
      <c r="B25896" s="1"/>
      <c r="C25896" s="1"/>
      <c r="D25896" s="8"/>
      <c r="E25896" s="1"/>
      <c r="F25896" s="1"/>
      <c r="G25896" s="1"/>
      <c r="H25896" s="1"/>
    </row>
    <row r="25897">
      <c r="A25897" s="1"/>
      <c r="B25897" s="1"/>
      <c r="C25897" s="1"/>
      <c r="D25897" s="8"/>
      <c r="E25897" s="1"/>
      <c r="F25897" s="1"/>
      <c r="G25897" s="1"/>
      <c r="H25897" s="1"/>
    </row>
    <row r="25898">
      <c r="A25898" s="1"/>
      <c r="B25898" s="1"/>
      <c r="C25898" s="1"/>
      <c r="D25898" s="8"/>
      <c r="E25898" s="1"/>
      <c r="F25898" s="1"/>
      <c r="G25898" s="1"/>
      <c r="H25898" s="1"/>
    </row>
    <row r="25899">
      <c r="A25899" s="1"/>
      <c r="B25899" s="1"/>
      <c r="C25899" s="1"/>
      <c r="D25899" s="8"/>
      <c r="E25899" s="1"/>
      <c r="F25899" s="1"/>
      <c r="G25899" s="1"/>
      <c r="H25899" s="1"/>
    </row>
    <row r="25900">
      <c r="A25900" s="1"/>
      <c r="B25900" s="1"/>
      <c r="C25900" s="1"/>
      <c r="D25900" s="8"/>
      <c r="E25900" s="1"/>
      <c r="F25900" s="1"/>
      <c r="G25900" s="1"/>
      <c r="H25900" s="1"/>
    </row>
    <row r="25901">
      <c r="A25901" s="1"/>
      <c r="B25901" s="1"/>
      <c r="C25901" s="1"/>
      <c r="D25901" s="8"/>
      <c r="E25901" s="1"/>
      <c r="F25901" s="1"/>
      <c r="G25901" s="1"/>
      <c r="H25901" s="1"/>
    </row>
    <row r="25902">
      <c r="A25902" s="1"/>
      <c r="B25902" s="1"/>
      <c r="C25902" s="1"/>
      <c r="D25902" s="8"/>
      <c r="E25902" s="1"/>
      <c r="F25902" s="1"/>
      <c r="G25902" s="1"/>
      <c r="H25902" s="1"/>
    </row>
    <row r="25903">
      <c r="A25903" s="1"/>
      <c r="B25903" s="1"/>
      <c r="C25903" s="1"/>
      <c r="D25903" s="8"/>
      <c r="E25903" s="1"/>
      <c r="F25903" s="1"/>
      <c r="G25903" s="1"/>
      <c r="H25903" s="1"/>
    </row>
    <row r="25904">
      <c r="A25904" s="1"/>
      <c r="B25904" s="1"/>
      <c r="C25904" s="1"/>
      <c r="D25904" s="8"/>
      <c r="E25904" s="1"/>
      <c r="F25904" s="1"/>
      <c r="G25904" s="1"/>
      <c r="H25904" s="1"/>
    </row>
    <row r="25905">
      <c r="A25905" s="1"/>
      <c r="B25905" s="1"/>
      <c r="C25905" s="1"/>
      <c r="D25905" s="8"/>
      <c r="E25905" s="1"/>
      <c r="F25905" s="1"/>
      <c r="G25905" s="1"/>
      <c r="H25905" s="1"/>
    </row>
    <row r="25906">
      <c r="A25906" s="1"/>
      <c r="B25906" s="1"/>
      <c r="C25906" s="1"/>
      <c r="D25906" s="8"/>
      <c r="E25906" s="1"/>
      <c r="F25906" s="1"/>
      <c r="G25906" s="1"/>
      <c r="H25906" s="1"/>
    </row>
    <row r="25907">
      <c r="A25907" s="1"/>
      <c r="B25907" s="1"/>
      <c r="C25907" s="1"/>
      <c r="D25907" s="8"/>
      <c r="E25907" s="1"/>
      <c r="F25907" s="1"/>
      <c r="G25907" s="1"/>
      <c r="H25907" s="1"/>
    </row>
    <row r="25908">
      <c r="A25908" s="1"/>
      <c r="B25908" s="1"/>
      <c r="C25908" s="1"/>
      <c r="D25908" s="8"/>
      <c r="E25908" s="1"/>
      <c r="F25908" s="1"/>
      <c r="G25908" s="1"/>
      <c r="H25908" s="1"/>
    </row>
    <row r="25909">
      <c r="A25909" s="1"/>
      <c r="B25909" s="1"/>
      <c r="C25909" s="1"/>
      <c r="D25909" s="8"/>
      <c r="E25909" s="1"/>
      <c r="F25909" s="1"/>
      <c r="G25909" s="1"/>
      <c r="H25909" s="1"/>
    </row>
    <row r="25910">
      <c r="A25910" s="1"/>
      <c r="B25910" s="1"/>
      <c r="C25910" s="1"/>
      <c r="D25910" s="8"/>
      <c r="E25910" s="1"/>
      <c r="F25910" s="1"/>
      <c r="G25910" s="1"/>
      <c r="H25910" s="1"/>
    </row>
    <row r="25911">
      <c r="A25911" s="1"/>
      <c r="B25911" s="1"/>
      <c r="C25911" s="1"/>
      <c r="D25911" s="8"/>
      <c r="E25911" s="1"/>
      <c r="F25911" s="1"/>
      <c r="G25911" s="1"/>
      <c r="H25911" s="1"/>
    </row>
    <row r="25912">
      <c r="A25912" s="1"/>
      <c r="B25912" s="1"/>
      <c r="C25912" s="1"/>
      <c r="D25912" s="8"/>
      <c r="E25912" s="1"/>
      <c r="F25912" s="1"/>
      <c r="G25912" s="1"/>
      <c r="H25912" s="1"/>
    </row>
    <row r="25913">
      <c r="A25913" s="1"/>
      <c r="B25913" s="1"/>
      <c r="C25913" s="1"/>
      <c r="D25913" s="8"/>
      <c r="E25913" s="1"/>
      <c r="F25913" s="1"/>
      <c r="G25913" s="1"/>
      <c r="H25913" s="1"/>
    </row>
    <row r="25914">
      <c r="A25914" s="1"/>
      <c r="B25914" s="1"/>
      <c r="C25914" s="1"/>
      <c r="D25914" s="8"/>
      <c r="E25914" s="1"/>
      <c r="F25914" s="1"/>
      <c r="G25914" s="1"/>
      <c r="H25914" s="1"/>
    </row>
    <row r="25915">
      <c r="A25915" s="1"/>
      <c r="B25915" s="1"/>
      <c r="C25915" s="1"/>
      <c r="D25915" s="8"/>
      <c r="E25915" s="1"/>
      <c r="F25915" s="1"/>
      <c r="G25915" s="1"/>
      <c r="H25915" s="1"/>
    </row>
    <row r="25916">
      <c r="A25916" s="1"/>
      <c r="B25916" s="1"/>
      <c r="C25916" s="1"/>
      <c r="D25916" s="8"/>
      <c r="E25916" s="1"/>
      <c r="F25916" s="1"/>
      <c r="G25916" s="1"/>
      <c r="H25916" s="1"/>
    </row>
    <row r="25917">
      <c r="A25917" s="1"/>
      <c r="B25917" s="1"/>
      <c r="C25917" s="1"/>
      <c r="D25917" s="8"/>
      <c r="E25917" s="1"/>
      <c r="F25917" s="1"/>
      <c r="G25917" s="1"/>
      <c r="H25917" s="1"/>
    </row>
    <row r="25918">
      <c r="A25918" s="1"/>
      <c r="B25918" s="1"/>
      <c r="C25918" s="1"/>
      <c r="D25918" s="8"/>
      <c r="E25918" s="1"/>
      <c r="F25918" s="1"/>
      <c r="G25918" s="1"/>
      <c r="H25918" s="1"/>
    </row>
    <row r="25919">
      <c r="A25919" s="1"/>
      <c r="B25919" s="1"/>
      <c r="C25919" s="1"/>
      <c r="D25919" s="8"/>
      <c r="E25919" s="1"/>
      <c r="F25919" s="1"/>
      <c r="G25919" s="1"/>
      <c r="H25919" s="1"/>
    </row>
    <row r="25920">
      <c r="A25920" s="1"/>
      <c r="B25920" s="1"/>
      <c r="C25920" s="1"/>
      <c r="D25920" s="8"/>
      <c r="E25920" s="1"/>
      <c r="F25920" s="1"/>
      <c r="G25920" s="1"/>
      <c r="H25920" s="1"/>
    </row>
    <row r="25921">
      <c r="A25921" s="1"/>
      <c r="B25921" s="1"/>
      <c r="C25921" s="1"/>
      <c r="D25921" s="8"/>
      <c r="E25921" s="1"/>
      <c r="F25921" s="1"/>
      <c r="G25921" s="1"/>
      <c r="H25921" s="1"/>
    </row>
    <row r="25922">
      <c r="A25922" s="1"/>
      <c r="B25922" s="1"/>
      <c r="C25922" s="1"/>
      <c r="D25922" s="8"/>
      <c r="E25922" s="1"/>
      <c r="F25922" s="1"/>
      <c r="G25922" s="1"/>
      <c r="H25922" s="1"/>
    </row>
    <row r="25923">
      <c r="A25923" s="1"/>
      <c r="B25923" s="1"/>
      <c r="C25923" s="1"/>
      <c r="D25923" s="8"/>
      <c r="E25923" s="1"/>
      <c r="F25923" s="1"/>
      <c r="G25923" s="1"/>
      <c r="H25923" s="1"/>
    </row>
    <row r="25924">
      <c r="A25924" s="1"/>
      <c r="B25924" s="1"/>
      <c r="C25924" s="1"/>
      <c r="D25924" s="8"/>
      <c r="E25924" s="1"/>
      <c r="F25924" s="1"/>
      <c r="G25924" s="1"/>
      <c r="H25924" s="1"/>
    </row>
    <row r="25925">
      <c r="A25925" s="1"/>
      <c r="B25925" s="1"/>
      <c r="C25925" s="1"/>
      <c r="D25925" s="8"/>
      <c r="E25925" s="1"/>
      <c r="F25925" s="1"/>
      <c r="G25925" s="1"/>
      <c r="H25925" s="1"/>
    </row>
    <row r="25926">
      <c r="A25926" s="1"/>
      <c r="B25926" s="1"/>
      <c r="C25926" s="1"/>
      <c r="D25926" s="8"/>
      <c r="E25926" s="1"/>
      <c r="F25926" s="1"/>
      <c r="G25926" s="1"/>
      <c r="H25926" s="1"/>
    </row>
    <row r="25927">
      <c r="A25927" s="1"/>
      <c r="B25927" s="1"/>
      <c r="C25927" s="1"/>
      <c r="D25927" s="8"/>
      <c r="E25927" s="1"/>
      <c r="F25927" s="1"/>
      <c r="G25927" s="1"/>
      <c r="H25927" s="1"/>
    </row>
    <row r="25928">
      <c r="A25928" s="1"/>
      <c r="B25928" s="1"/>
      <c r="C25928" s="1"/>
      <c r="D25928" s="8"/>
      <c r="E25928" s="1"/>
      <c r="F25928" s="1"/>
      <c r="G25928" s="1"/>
      <c r="H25928" s="1"/>
    </row>
    <row r="25929">
      <c r="A25929" s="1"/>
      <c r="B25929" s="1"/>
      <c r="C25929" s="1"/>
      <c r="D25929" s="8"/>
      <c r="E25929" s="1"/>
      <c r="F25929" s="1"/>
      <c r="G25929" s="1"/>
      <c r="H25929" s="1"/>
    </row>
    <row r="25930">
      <c r="A25930" s="1"/>
      <c r="B25930" s="1"/>
      <c r="C25930" s="1"/>
      <c r="D25930" s="8"/>
      <c r="E25930" s="1"/>
      <c r="F25930" s="1"/>
      <c r="G25930" s="1"/>
      <c r="H25930" s="1"/>
    </row>
    <row r="25931">
      <c r="A25931" s="1"/>
      <c r="B25931" s="1"/>
      <c r="C25931" s="1"/>
      <c r="D25931" s="8"/>
      <c r="E25931" s="1"/>
      <c r="F25931" s="1"/>
      <c r="G25931" s="1"/>
      <c r="H25931" s="1"/>
    </row>
    <row r="25932">
      <c r="A25932" s="1"/>
      <c r="B25932" s="1"/>
      <c r="C25932" s="1"/>
      <c r="D25932" s="8"/>
      <c r="E25932" s="1"/>
      <c r="F25932" s="1"/>
      <c r="G25932" s="1"/>
      <c r="H25932" s="1"/>
    </row>
    <row r="25933">
      <c r="A25933" s="1"/>
      <c r="B25933" s="1"/>
      <c r="C25933" s="1"/>
      <c r="D25933" s="8"/>
      <c r="E25933" s="1"/>
      <c r="F25933" s="1"/>
      <c r="G25933" s="1"/>
      <c r="H25933" s="1"/>
    </row>
    <row r="25934">
      <c r="A25934" s="1"/>
      <c r="B25934" s="1"/>
      <c r="C25934" s="1"/>
      <c r="D25934" s="8"/>
      <c r="E25934" s="1"/>
      <c r="F25934" s="1"/>
      <c r="G25934" s="1"/>
      <c r="H25934" s="1"/>
    </row>
    <row r="25935">
      <c r="A25935" s="1"/>
      <c r="B25935" s="1"/>
      <c r="C25935" s="1"/>
      <c r="D25935" s="8"/>
      <c r="E25935" s="1"/>
      <c r="F25935" s="1"/>
      <c r="G25935" s="1"/>
      <c r="H25935" s="1"/>
    </row>
    <row r="25936">
      <c r="A25936" s="1"/>
      <c r="B25936" s="1"/>
      <c r="C25936" s="1"/>
      <c r="D25936" s="8"/>
      <c r="E25936" s="1"/>
      <c r="F25936" s="1"/>
      <c r="G25936" s="1"/>
      <c r="H25936" s="1"/>
    </row>
    <row r="25937">
      <c r="A25937" s="1"/>
      <c r="B25937" s="1"/>
      <c r="C25937" s="1"/>
      <c r="D25937" s="8"/>
      <c r="E25937" s="1"/>
      <c r="F25937" s="1"/>
      <c r="G25937" s="1"/>
      <c r="H25937" s="1"/>
    </row>
    <row r="25938">
      <c r="A25938" s="1"/>
      <c r="B25938" s="1"/>
      <c r="C25938" s="1"/>
      <c r="D25938" s="8"/>
      <c r="E25938" s="1"/>
      <c r="F25938" s="1"/>
      <c r="G25938" s="1"/>
      <c r="H25938" s="1"/>
    </row>
    <row r="25939">
      <c r="A25939" s="1"/>
      <c r="B25939" s="1"/>
      <c r="C25939" s="1"/>
      <c r="D25939" s="8"/>
      <c r="E25939" s="1"/>
      <c r="F25939" s="1"/>
      <c r="G25939" s="1"/>
      <c r="H25939" s="1"/>
    </row>
    <row r="25940">
      <c r="A25940" s="1"/>
      <c r="B25940" s="1"/>
      <c r="C25940" s="1"/>
      <c r="D25940" s="8"/>
      <c r="E25940" s="1"/>
      <c r="F25940" s="1"/>
      <c r="G25940" s="1"/>
      <c r="H25940" s="1"/>
    </row>
    <row r="25941">
      <c r="A25941" s="1"/>
      <c r="B25941" s="1"/>
      <c r="C25941" s="1"/>
      <c r="D25941" s="8"/>
      <c r="E25941" s="1"/>
      <c r="F25941" s="1"/>
      <c r="G25941" s="1"/>
      <c r="H25941" s="1"/>
    </row>
    <row r="25942">
      <c r="A25942" s="1"/>
      <c r="B25942" s="1"/>
      <c r="C25942" s="1"/>
      <c r="D25942" s="8"/>
      <c r="E25942" s="1"/>
      <c r="F25942" s="1"/>
      <c r="G25942" s="1"/>
      <c r="H25942" s="1"/>
    </row>
    <row r="25943">
      <c r="A25943" s="1"/>
      <c r="B25943" s="1"/>
      <c r="C25943" s="1"/>
      <c r="D25943" s="8"/>
      <c r="E25943" s="1"/>
      <c r="F25943" s="1"/>
      <c r="G25943" s="1"/>
      <c r="H25943" s="1"/>
    </row>
    <row r="25944">
      <c r="A25944" s="1"/>
      <c r="B25944" s="1"/>
      <c r="C25944" s="1"/>
      <c r="D25944" s="8"/>
      <c r="E25944" s="1"/>
      <c r="F25944" s="1"/>
      <c r="G25944" s="1"/>
      <c r="H25944" s="1"/>
    </row>
    <row r="25945">
      <c r="A25945" s="1"/>
      <c r="B25945" s="1"/>
      <c r="C25945" s="1"/>
      <c r="D25945" s="8"/>
      <c r="E25945" s="1"/>
      <c r="F25945" s="1"/>
      <c r="G25945" s="1"/>
      <c r="H25945" s="1"/>
    </row>
    <row r="25946">
      <c r="A25946" s="1"/>
      <c r="B25946" s="1"/>
      <c r="C25946" s="1"/>
      <c r="D25946" s="8"/>
      <c r="E25946" s="1"/>
      <c r="F25946" s="1"/>
      <c r="G25946" s="1"/>
      <c r="H25946" s="1"/>
    </row>
    <row r="25947">
      <c r="A25947" s="1"/>
      <c r="B25947" s="1"/>
      <c r="C25947" s="1"/>
      <c r="D25947" s="8"/>
      <c r="E25947" s="1"/>
      <c r="F25947" s="1"/>
      <c r="G25947" s="1"/>
      <c r="H25947" s="1"/>
    </row>
    <row r="25948">
      <c r="A25948" s="1"/>
      <c r="B25948" s="1"/>
      <c r="C25948" s="1"/>
      <c r="D25948" s="8"/>
      <c r="E25948" s="1"/>
      <c r="F25948" s="1"/>
      <c r="G25948" s="1"/>
      <c r="H25948" s="1"/>
    </row>
    <row r="25949">
      <c r="A25949" s="1"/>
      <c r="B25949" s="1"/>
      <c r="C25949" s="1"/>
      <c r="D25949" s="8"/>
      <c r="E25949" s="1"/>
      <c r="F25949" s="1"/>
      <c r="G25949" s="1"/>
      <c r="H25949" s="1"/>
    </row>
    <row r="25950">
      <c r="A25950" s="1"/>
      <c r="B25950" s="1"/>
      <c r="C25950" s="1"/>
      <c r="D25950" s="8"/>
      <c r="E25950" s="1"/>
      <c r="F25950" s="1"/>
      <c r="G25950" s="1"/>
      <c r="H25950" s="1"/>
    </row>
    <row r="25951">
      <c r="A25951" s="1"/>
      <c r="B25951" s="1"/>
      <c r="C25951" s="1"/>
      <c r="D25951" s="8"/>
      <c r="E25951" s="1"/>
      <c r="F25951" s="1"/>
      <c r="G25951" s="1"/>
      <c r="H25951" s="1"/>
    </row>
    <row r="25952">
      <c r="A25952" s="1"/>
      <c r="B25952" s="1"/>
      <c r="C25952" s="1"/>
      <c r="D25952" s="8"/>
      <c r="E25952" s="1"/>
      <c r="F25952" s="1"/>
      <c r="G25952" s="1"/>
      <c r="H25952" s="1"/>
    </row>
    <row r="25953">
      <c r="A25953" s="1"/>
      <c r="B25953" s="1"/>
      <c r="C25953" s="1"/>
      <c r="D25953" s="8"/>
      <c r="E25953" s="1"/>
      <c r="F25953" s="1"/>
      <c r="G25953" s="1"/>
      <c r="H25953" s="1"/>
    </row>
    <row r="25954">
      <c r="A25954" s="1"/>
      <c r="B25954" s="1"/>
      <c r="C25954" s="1"/>
      <c r="D25954" s="8"/>
      <c r="E25954" s="1"/>
      <c r="F25954" s="1"/>
      <c r="G25954" s="1"/>
      <c r="H25954" s="1"/>
    </row>
    <row r="25955">
      <c r="A25955" s="1"/>
      <c r="B25955" s="1"/>
      <c r="C25955" s="1"/>
      <c r="D25955" s="8"/>
      <c r="E25955" s="1"/>
      <c r="F25955" s="1"/>
      <c r="G25955" s="1"/>
      <c r="H25955" s="1"/>
    </row>
    <row r="25956">
      <c r="A25956" s="1"/>
      <c r="B25956" s="1"/>
      <c r="C25956" s="1"/>
      <c r="D25956" s="8"/>
      <c r="E25956" s="1"/>
      <c r="F25956" s="1"/>
      <c r="G25956" s="1"/>
      <c r="H25956" s="1"/>
    </row>
    <row r="25957">
      <c r="A25957" s="1"/>
      <c r="B25957" s="1"/>
      <c r="C25957" s="1"/>
      <c r="D25957" s="8"/>
      <c r="E25957" s="1"/>
      <c r="F25957" s="1"/>
      <c r="G25957" s="1"/>
      <c r="H25957" s="1"/>
    </row>
    <row r="25958">
      <c r="A25958" s="1"/>
      <c r="B25958" s="1"/>
      <c r="C25958" s="1"/>
      <c r="D25958" s="8"/>
      <c r="E25958" s="1"/>
      <c r="F25958" s="1"/>
      <c r="G25958" s="1"/>
      <c r="H25958" s="1"/>
    </row>
    <row r="25959">
      <c r="A25959" s="1"/>
      <c r="B25959" s="1"/>
      <c r="C25959" s="1"/>
      <c r="D25959" s="8"/>
      <c r="E25959" s="1"/>
      <c r="F25959" s="1"/>
      <c r="G25959" s="1"/>
      <c r="H25959" s="1"/>
    </row>
    <row r="25960">
      <c r="A25960" s="1"/>
      <c r="B25960" s="1"/>
      <c r="C25960" s="1"/>
      <c r="D25960" s="8"/>
      <c r="E25960" s="1"/>
      <c r="F25960" s="1"/>
      <c r="G25960" s="1"/>
      <c r="H25960" s="1"/>
    </row>
    <row r="25961">
      <c r="A25961" s="1"/>
      <c r="B25961" s="1"/>
      <c r="C25961" s="1"/>
      <c r="D25961" s="8"/>
      <c r="E25961" s="1"/>
      <c r="F25961" s="1"/>
      <c r="G25961" s="1"/>
      <c r="H25961" s="1"/>
    </row>
    <row r="25962">
      <c r="A25962" s="1"/>
      <c r="B25962" s="1"/>
      <c r="C25962" s="1"/>
      <c r="D25962" s="8"/>
      <c r="E25962" s="1"/>
      <c r="F25962" s="1"/>
      <c r="G25962" s="1"/>
      <c r="H25962" s="1"/>
    </row>
    <row r="25963">
      <c r="A25963" s="1"/>
      <c r="B25963" s="1"/>
      <c r="C25963" s="1"/>
      <c r="D25963" s="8"/>
      <c r="E25963" s="1"/>
      <c r="F25963" s="1"/>
      <c r="G25963" s="1"/>
      <c r="H25963" s="1"/>
    </row>
    <row r="25964">
      <c r="A25964" s="1"/>
      <c r="B25964" s="1"/>
      <c r="C25964" s="1"/>
      <c r="D25964" s="8"/>
      <c r="E25964" s="1"/>
      <c r="F25964" s="1"/>
      <c r="G25964" s="1"/>
      <c r="H25964" s="1"/>
    </row>
    <row r="25965">
      <c r="A25965" s="1"/>
      <c r="B25965" s="1"/>
      <c r="C25965" s="1"/>
      <c r="D25965" s="8"/>
      <c r="E25965" s="1"/>
      <c r="F25965" s="1"/>
      <c r="G25965" s="1"/>
      <c r="H25965" s="1"/>
    </row>
    <row r="25966">
      <c r="A25966" s="1"/>
      <c r="B25966" s="1"/>
      <c r="C25966" s="1"/>
      <c r="D25966" s="8"/>
      <c r="E25966" s="1"/>
      <c r="F25966" s="1"/>
      <c r="G25966" s="1"/>
      <c r="H25966" s="1"/>
    </row>
    <row r="25967">
      <c r="A25967" s="1"/>
      <c r="B25967" s="1"/>
      <c r="C25967" s="1"/>
      <c r="D25967" s="8"/>
      <c r="E25967" s="1"/>
      <c r="F25967" s="1"/>
      <c r="G25967" s="1"/>
      <c r="H25967" s="1"/>
    </row>
    <row r="25968">
      <c r="A25968" s="1"/>
      <c r="B25968" s="1"/>
      <c r="C25968" s="1"/>
      <c r="D25968" s="8"/>
      <c r="E25968" s="1"/>
      <c r="F25968" s="1"/>
      <c r="G25968" s="1"/>
      <c r="H25968" s="1"/>
    </row>
    <row r="25969">
      <c r="A25969" s="1"/>
      <c r="B25969" s="1"/>
      <c r="C25969" s="1"/>
      <c r="D25969" s="8"/>
      <c r="E25969" s="1"/>
      <c r="F25969" s="1"/>
      <c r="G25969" s="1"/>
      <c r="H25969" s="1"/>
    </row>
    <row r="25970">
      <c r="A25970" s="1"/>
      <c r="B25970" s="1"/>
      <c r="C25970" s="1"/>
      <c r="D25970" s="8"/>
      <c r="E25970" s="1"/>
      <c r="F25970" s="1"/>
      <c r="G25970" s="1"/>
      <c r="H25970" s="1"/>
    </row>
    <row r="25971">
      <c r="A25971" s="1"/>
      <c r="B25971" s="1"/>
      <c r="C25971" s="1"/>
      <c r="D25971" s="8"/>
      <c r="E25971" s="1"/>
      <c r="F25971" s="1"/>
      <c r="G25971" s="1"/>
      <c r="H25971" s="1"/>
    </row>
    <row r="25972">
      <c r="A25972" s="1"/>
      <c r="B25972" s="1"/>
      <c r="C25972" s="1"/>
      <c r="D25972" s="8"/>
      <c r="E25972" s="1"/>
      <c r="F25972" s="1"/>
      <c r="G25972" s="1"/>
      <c r="H25972" s="1"/>
    </row>
    <row r="25973">
      <c r="A25973" s="1"/>
      <c r="B25973" s="1"/>
      <c r="C25973" s="1"/>
      <c r="D25973" s="8"/>
      <c r="E25973" s="1"/>
      <c r="F25973" s="1"/>
      <c r="G25973" s="1"/>
      <c r="H25973" s="1"/>
    </row>
    <row r="25974">
      <c r="A25974" s="1"/>
      <c r="B25974" s="1"/>
      <c r="C25974" s="1"/>
      <c r="D25974" s="8"/>
      <c r="E25974" s="1"/>
      <c r="F25974" s="1"/>
      <c r="G25974" s="1"/>
      <c r="H25974" s="1"/>
    </row>
    <row r="25975">
      <c r="A25975" s="1"/>
      <c r="B25975" s="1"/>
      <c r="C25975" s="1"/>
      <c r="D25975" s="8"/>
      <c r="E25975" s="1"/>
      <c r="F25975" s="1"/>
      <c r="G25975" s="1"/>
      <c r="H25975" s="1"/>
    </row>
    <row r="25976">
      <c r="A25976" s="1"/>
      <c r="B25976" s="1"/>
      <c r="C25976" s="1"/>
      <c r="D25976" s="8"/>
      <c r="E25976" s="1"/>
      <c r="F25976" s="1"/>
      <c r="G25976" s="1"/>
      <c r="H25976" s="1"/>
    </row>
    <row r="25977">
      <c r="A25977" s="1"/>
      <c r="B25977" s="1"/>
      <c r="C25977" s="1"/>
      <c r="D25977" s="8"/>
      <c r="E25977" s="1"/>
      <c r="F25977" s="1"/>
      <c r="G25977" s="1"/>
      <c r="H25977" s="1"/>
    </row>
    <row r="25978">
      <c r="A25978" s="1"/>
      <c r="B25978" s="1"/>
      <c r="C25978" s="1"/>
      <c r="D25978" s="8"/>
      <c r="E25978" s="1"/>
      <c r="F25978" s="1"/>
      <c r="G25978" s="1"/>
      <c r="H25978" s="1"/>
    </row>
    <row r="25979">
      <c r="A25979" s="1"/>
      <c r="B25979" s="1"/>
      <c r="C25979" s="1"/>
      <c r="D25979" s="8"/>
      <c r="E25979" s="1"/>
      <c r="F25979" s="1"/>
      <c r="G25979" s="1"/>
      <c r="H25979" s="1"/>
    </row>
    <row r="25980">
      <c r="A25980" s="1"/>
      <c r="B25980" s="1"/>
      <c r="C25980" s="1"/>
      <c r="D25980" s="8"/>
      <c r="E25980" s="1"/>
      <c r="F25980" s="1"/>
      <c r="G25980" s="1"/>
      <c r="H25980" s="1"/>
    </row>
    <row r="25981">
      <c r="A25981" s="1"/>
      <c r="B25981" s="1"/>
      <c r="C25981" s="1"/>
      <c r="D25981" s="8"/>
      <c r="E25981" s="1"/>
      <c r="F25981" s="1"/>
      <c r="G25981" s="1"/>
      <c r="H25981" s="1"/>
    </row>
    <row r="25982">
      <c r="A25982" s="1"/>
      <c r="B25982" s="1"/>
      <c r="C25982" s="1"/>
      <c r="D25982" s="8"/>
      <c r="E25982" s="1"/>
      <c r="F25982" s="1"/>
      <c r="G25982" s="1"/>
      <c r="H25982" s="1"/>
    </row>
    <row r="25983">
      <c r="A25983" s="1"/>
      <c r="B25983" s="1"/>
      <c r="C25983" s="1"/>
      <c r="D25983" s="8"/>
      <c r="E25983" s="1"/>
      <c r="F25983" s="1"/>
      <c r="G25983" s="1"/>
      <c r="H25983" s="1"/>
    </row>
    <row r="25984">
      <c r="A25984" s="1"/>
      <c r="B25984" s="1"/>
      <c r="C25984" s="1"/>
      <c r="D25984" s="8"/>
      <c r="E25984" s="1"/>
      <c r="F25984" s="1"/>
      <c r="G25984" s="1"/>
      <c r="H25984" s="1"/>
    </row>
    <row r="25985">
      <c r="A25985" s="1"/>
      <c r="B25985" s="1"/>
      <c r="C25985" s="1"/>
      <c r="D25985" s="8"/>
      <c r="E25985" s="1"/>
      <c r="F25985" s="1"/>
      <c r="G25985" s="1"/>
      <c r="H25985" s="1"/>
    </row>
    <row r="25986">
      <c r="A25986" s="1"/>
      <c r="B25986" s="1"/>
      <c r="C25986" s="1"/>
      <c r="D25986" s="8"/>
      <c r="E25986" s="1"/>
      <c r="F25986" s="1"/>
      <c r="G25986" s="1"/>
      <c r="H25986" s="1"/>
    </row>
    <row r="25987">
      <c r="A25987" s="1"/>
      <c r="B25987" s="1"/>
      <c r="C25987" s="1"/>
      <c r="D25987" s="8"/>
      <c r="E25987" s="1"/>
      <c r="F25987" s="1"/>
      <c r="G25987" s="1"/>
      <c r="H25987" s="1"/>
    </row>
    <row r="25988">
      <c r="A25988" s="1"/>
      <c r="B25988" s="1"/>
      <c r="C25988" s="1"/>
      <c r="D25988" s="8"/>
      <c r="E25988" s="1"/>
      <c r="F25988" s="1"/>
      <c r="G25988" s="1"/>
      <c r="H25988" s="1"/>
    </row>
    <row r="25989">
      <c r="A25989" s="1"/>
      <c r="B25989" s="1"/>
      <c r="C25989" s="1"/>
      <c r="D25989" s="8"/>
      <c r="E25989" s="1"/>
      <c r="F25989" s="1"/>
      <c r="G25989" s="1"/>
      <c r="H25989" s="1"/>
    </row>
    <row r="25990">
      <c r="A25990" s="1"/>
      <c r="B25990" s="1"/>
      <c r="C25990" s="1"/>
      <c r="D25990" s="8"/>
      <c r="E25990" s="1"/>
      <c r="F25990" s="1"/>
      <c r="G25990" s="1"/>
      <c r="H25990" s="1"/>
    </row>
    <row r="25991">
      <c r="A25991" s="1"/>
      <c r="B25991" s="1"/>
      <c r="C25991" s="1"/>
      <c r="D25991" s="8"/>
      <c r="E25991" s="1"/>
      <c r="F25991" s="1"/>
      <c r="G25991" s="1"/>
      <c r="H25991" s="1"/>
    </row>
    <row r="25992">
      <c r="A25992" s="1"/>
      <c r="B25992" s="1"/>
      <c r="C25992" s="1"/>
      <c r="D25992" s="8"/>
      <c r="E25992" s="1"/>
      <c r="F25992" s="1"/>
      <c r="G25992" s="1"/>
      <c r="H25992" s="1"/>
    </row>
    <row r="25993">
      <c r="A25993" s="1"/>
      <c r="B25993" s="1"/>
      <c r="C25993" s="1"/>
      <c r="D25993" s="8"/>
      <c r="E25993" s="1"/>
      <c r="F25993" s="1"/>
      <c r="G25993" s="1"/>
      <c r="H25993" s="1"/>
    </row>
    <row r="25994">
      <c r="A25994" s="1"/>
      <c r="B25994" s="1"/>
      <c r="C25994" s="1"/>
      <c r="D25994" s="8"/>
      <c r="E25994" s="1"/>
      <c r="F25994" s="1"/>
      <c r="G25994" s="1"/>
      <c r="H25994" s="1"/>
    </row>
    <row r="25995">
      <c r="A25995" s="1"/>
      <c r="B25995" s="1"/>
      <c r="C25995" s="1"/>
      <c r="D25995" s="8"/>
      <c r="E25995" s="1"/>
      <c r="F25995" s="1"/>
      <c r="G25995" s="1"/>
      <c r="H25995" s="1"/>
    </row>
    <row r="25996">
      <c r="A25996" s="1"/>
      <c r="B25996" s="1"/>
      <c r="C25996" s="1"/>
      <c r="D25996" s="8"/>
      <c r="E25996" s="1"/>
      <c r="F25996" s="1"/>
      <c r="G25996" s="1"/>
      <c r="H25996" s="1"/>
    </row>
    <row r="25997">
      <c r="A25997" s="1"/>
      <c r="B25997" s="1"/>
      <c r="C25997" s="1"/>
      <c r="D25997" s="8"/>
      <c r="E25997" s="1"/>
      <c r="F25997" s="1"/>
      <c r="G25997" s="1"/>
      <c r="H25997" s="1"/>
    </row>
    <row r="25998">
      <c r="A25998" s="1"/>
      <c r="B25998" s="1"/>
      <c r="C25998" s="1"/>
      <c r="D25998" s="8"/>
      <c r="E25998" s="1"/>
      <c r="F25998" s="1"/>
      <c r="G25998" s="1"/>
      <c r="H25998" s="1"/>
    </row>
    <row r="25999">
      <c r="A25999" s="1"/>
      <c r="B25999" s="1"/>
      <c r="C25999" s="1"/>
      <c r="D25999" s="8"/>
      <c r="E25999" s="1"/>
      <c r="F25999" s="1"/>
      <c r="G25999" s="1"/>
      <c r="H25999" s="1"/>
    </row>
    <row r="26000">
      <c r="A26000" s="1"/>
      <c r="B26000" s="1"/>
      <c r="C26000" s="1"/>
      <c r="D26000" s="8"/>
      <c r="E26000" s="1"/>
      <c r="F26000" s="1"/>
      <c r="G26000" s="1"/>
      <c r="H26000" s="1"/>
    </row>
    <row r="26001">
      <c r="A26001" s="1"/>
      <c r="B26001" s="1"/>
      <c r="C26001" s="1"/>
      <c r="D26001" s="8"/>
      <c r="E26001" s="1"/>
      <c r="F26001" s="1"/>
      <c r="G26001" s="1"/>
      <c r="H26001" s="1"/>
    </row>
    <row r="26002">
      <c r="A26002" s="1"/>
      <c r="B26002" s="1"/>
      <c r="C26002" s="1"/>
      <c r="D26002" s="8"/>
      <c r="E26002" s="1"/>
      <c r="F26002" s="1"/>
      <c r="G26002" s="1"/>
      <c r="H26002" s="1"/>
    </row>
    <row r="26003">
      <c r="A26003" s="1"/>
      <c r="B26003" s="1"/>
      <c r="C26003" s="1"/>
      <c r="D26003" s="8"/>
      <c r="E26003" s="1"/>
      <c r="F26003" s="1"/>
      <c r="G26003" s="1"/>
      <c r="H26003" s="1"/>
    </row>
    <row r="26004">
      <c r="A26004" s="1"/>
      <c r="B26004" s="1"/>
      <c r="C26004" s="1"/>
      <c r="D26004" s="8"/>
      <c r="E26004" s="1"/>
      <c r="F26004" s="1"/>
      <c r="G26004" s="1"/>
      <c r="H26004" s="1"/>
    </row>
    <row r="26005">
      <c r="A26005" s="1"/>
      <c r="B26005" s="1"/>
      <c r="C26005" s="1"/>
      <c r="D26005" s="8"/>
      <c r="E26005" s="1"/>
      <c r="F26005" s="1"/>
      <c r="G26005" s="1"/>
      <c r="H26005" s="1"/>
    </row>
    <row r="26006">
      <c r="A26006" s="1"/>
      <c r="B26006" s="1"/>
      <c r="C26006" s="1"/>
      <c r="D26006" s="8"/>
      <c r="E26006" s="1"/>
      <c r="F26006" s="1"/>
      <c r="G26006" s="1"/>
      <c r="H26006" s="1"/>
    </row>
    <row r="26007">
      <c r="A26007" s="1"/>
      <c r="B26007" s="1"/>
      <c r="C26007" s="1"/>
      <c r="D26007" s="8"/>
      <c r="E26007" s="1"/>
      <c r="F26007" s="1"/>
      <c r="G26007" s="1"/>
      <c r="H26007" s="1"/>
    </row>
    <row r="26008">
      <c r="A26008" s="1"/>
      <c r="B26008" s="1"/>
      <c r="C26008" s="1"/>
      <c r="D26008" s="8"/>
      <c r="E26008" s="1"/>
      <c r="F26008" s="1"/>
      <c r="G26008" s="1"/>
      <c r="H26008" s="1"/>
    </row>
    <row r="26009">
      <c r="A26009" s="1"/>
      <c r="B26009" s="1"/>
      <c r="C26009" s="1"/>
      <c r="D26009" s="8"/>
      <c r="E26009" s="1"/>
      <c r="F26009" s="1"/>
      <c r="G26009" s="1"/>
      <c r="H26009" s="1"/>
    </row>
    <row r="26010">
      <c r="A26010" s="1"/>
      <c r="B26010" s="1"/>
      <c r="C26010" s="1"/>
      <c r="D26010" s="8"/>
      <c r="E26010" s="1"/>
      <c r="F26010" s="1"/>
      <c r="G26010" s="1"/>
      <c r="H26010" s="1"/>
    </row>
    <row r="26011">
      <c r="A26011" s="1"/>
      <c r="B26011" s="1"/>
      <c r="C26011" s="1"/>
      <c r="D26011" s="8"/>
      <c r="E26011" s="1"/>
      <c r="F26011" s="1"/>
      <c r="G26011" s="1"/>
      <c r="H26011" s="1"/>
    </row>
    <row r="26012">
      <c r="A26012" s="1"/>
      <c r="B26012" s="1"/>
      <c r="C26012" s="1"/>
      <c r="D26012" s="8"/>
      <c r="E26012" s="1"/>
      <c r="F26012" s="1"/>
      <c r="G26012" s="1"/>
      <c r="H26012" s="1"/>
    </row>
    <row r="26013">
      <c r="A26013" s="1"/>
      <c r="B26013" s="1"/>
      <c r="C26013" s="1"/>
      <c r="D26013" s="8"/>
      <c r="E26013" s="1"/>
      <c r="F26013" s="1"/>
      <c r="G26013" s="1"/>
      <c r="H26013" s="1"/>
    </row>
    <row r="26014">
      <c r="A26014" s="1"/>
      <c r="B26014" s="1"/>
      <c r="C26014" s="1"/>
      <c r="D26014" s="8"/>
      <c r="E26014" s="1"/>
      <c r="F26014" s="1"/>
      <c r="G26014" s="1"/>
      <c r="H26014" s="1"/>
    </row>
    <row r="26015">
      <c r="A26015" s="1"/>
      <c r="B26015" s="1"/>
      <c r="C26015" s="1"/>
      <c r="D26015" s="8"/>
      <c r="E26015" s="1"/>
      <c r="F26015" s="1"/>
      <c r="G26015" s="1"/>
      <c r="H26015" s="1"/>
    </row>
    <row r="26016">
      <c r="A26016" s="1"/>
      <c r="B26016" s="1"/>
      <c r="C26016" s="1"/>
      <c r="D26016" s="8"/>
      <c r="E26016" s="1"/>
      <c r="F26016" s="1"/>
      <c r="G26016" s="1"/>
      <c r="H26016" s="1"/>
    </row>
    <row r="26017">
      <c r="A26017" s="1"/>
      <c r="B26017" s="1"/>
      <c r="C26017" s="1"/>
      <c r="D26017" s="8"/>
      <c r="E26017" s="1"/>
      <c r="F26017" s="1"/>
      <c r="G26017" s="1"/>
      <c r="H26017" s="1"/>
    </row>
    <row r="26018">
      <c r="A26018" s="1"/>
      <c r="B26018" s="1"/>
      <c r="C26018" s="1"/>
      <c r="D26018" s="8"/>
      <c r="E26018" s="1"/>
      <c r="F26018" s="1"/>
      <c r="G26018" s="1"/>
      <c r="H26018" s="1"/>
    </row>
    <row r="26019">
      <c r="A26019" s="1"/>
      <c r="B26019" s="1"/>
      <c r="C26019" s="1"/>
      <c r="D26019" s="8"/>
      <c r="E26019" s="1"/>
      <c r="F26019" s="1"/>
      <c r="G26019" s="1"/>
      <c r="H26019" s="1"/>
    </row>
    <row r="26020">
      <c r="A26020" s="1"/>
      <c r="B26020" s="1"/>
      <c r="C26020" s="1"/>
      <c r="D26020" s="8"/>
      <c r="E26020" s="1"/>
      <c r="F26020" s="1"/>
      <c r="G26020" s="1"/>
      <c r="H26020" s="1"/>
    </row>
    <row r="26021">
      <c r="A26021" s="1"/>
      <c r="B26021" s="1"/>
      <c r="C26021" s="1"/>
      <c r="D26021" s="8"/>
      <c r="E26021" s="1"/>
      <c r="F26021" s="1"/>
      <c r="G26021" s="1"/>
      <c r="H26021" s="1"/>
    </row>
    <row r="26022">
      <c r="A26022" s="1"/>
      <c r="B26022" s="1"/>
      <c r="C26022" s="1"/>
      <c r="D26022" s="8"/>
      <c r="E26022" s="1"/>
      <c r="F26022" s="1"/>
      <c r="G26022" s="1"/>
      <c r="H26022" s="1"/>
    </row>
    <row r="26023">
      <c r="A26023" s="1"/>
      <c r="B26023" s="1"/>
      <c r="C26023" s="1"/>
      <c r="D26023" s="8"/>
      <c r="E26023" s="1"/>
      <c r="F26023" s="1"/>
      <c r="G26023" s="1"/>
      <c r="H26023" s="1"/>
    </row>
    <row r="26024">
      <c r="A26024" s="1"/>
      <c r="B26024" s="1"/>
      <c r="C26024" s="1"/>
      <c r="D26024" s="8"/>
      <c r="E26024" s="1"/>
      <c r="F26024" s="1"/>
      <c r="G26024" s="1"/>
      <c r="H26024" s="1"/>
    </row>
    <row r="26025">
      <c r="A26025" s="1"/>
      <c r="B26025" s="1"/>
      <c r="C26025" s="1"/>
      <c r="D26025" s="8"/>
      <c r="E26025" s="1"/>
      <c r="F26025" s="1"/>
      <c r="G26025" s="1"/>
      <c r="H26025" s="1"/>
    </row>
    <row r="26026">
      <c r="A26026" s="1"/>
      <c r="B26026" s="1"/>
      <c r="C26026" s="1"/>
      <c r="D26026" s="8"/>
      <c r="E26026" s="1"/>
      <c r="F26026" s="1"/>
      <c r="G26026" s="1"/>
      <c r="H26026" s="1"/>
    </row>
    <row r="26027">
      <c r="A26027" s="1"/>
      <c r="B26027" s="1"/>
      <c r="C26027" s="1"/>
      <c r="D26027" s="8"/>
      <c r="E26027" s="1"/>
      <c r="F26027" s="1"/>
      <c r="G26027" s="1"/>
      <c r="H26027" s="1"/>
    </row>
    <row r="26028">
      <c r="A26028" s="1"/>
      <c r="B26028" s="1"/>
      <c r="C26028" s="1"/>
      <c r="D26028" s="8"/>
      <c r="E26028" s="1"/>
      <c r="F26028" s="1"/>
      <c r="G26028" s="1"/>
      <c r="H26028" s="1"/>
    </row>
    <row r="26029">
      <c r="A26029" s="1"/>
      <c r="B26029" s="1"/>
      <c r="C26029" s="1"/>
      <c r="D26029" s="8"/>
      <c r="E26029" s="1"/>
      <c r="F26029" s="1"/>
      <c r="G26029" s="1"/>
      <c r="H26029" s="1"/>
    </row>
    <row r="26030">
      <c r="A26030" s="1"/>
      <c r="B26030" s="1"/>
      <c r="C26030" s="1"/>
      <c r="D26030" s="8"/>
      <c r="E26030" s="1"/>
      <c r="F26030" s="1"/>
      <c r="G26030" s="1"/>
      <c r="H26030" s="1"/>
    </row>
    <row r="26031">
      <c r="A26031" s="1"/>
      <c r="B26031" s="1"/>
      <c r="C26031" s="1"/>
      <c r="D26031" s="8"/>
      <c r="E26031" s="1"/>
      <c r="F26031" s="1"/>
      <c r="G26031" s="1"/>
      <c r="H26031" s="1"/>
    </row>
    <row r="26032">
      <c r="A26032" s="1"/>
      <c r="B26032" s="1"/>
      <c r="C26032" s="1"/>
      <c r="D26032" s="8"/>
      <c r="E26032" s="1"/>
      <c r="F26032" s="1"/>
      <c r="G26032" s="1"/>
      <c r="H26032" s="1"/>
    </row>
    <row r="26033">
      <c r="A26033" s="1"/>
      <c r="B26033" s="1"/>
      <c r="C26033" s="1"/>
      <c r="D26033" s="8"/>
      <c r="E26033" s="1"/>
      <c r="F26033" s="1"/>
      <c r="G26033" s="1"/>
      <c r="H26033" s="1"/>
    </row>
    <row r="26034">
      <c r="A26034" s="1"/>
      <c r="B26034" s="1"/>
      <c r="C26034" s="1"/>
      <c r="D26034" s="8"/>
      <c r="E26034" s="1"/>
      <c r="F26034" s="1"/>
      <c r="G26034" s="1"/>
      <c r="H26034" s="1"/>
    </row>
    <row r="26035">
      <c r="A26035" s="1"/>
      <c r="B26035" s="1"/>
      <c r="C26035" s="1"/>
      <c r="D26035" s="8"/>
      <c r="E26035" s="1"/>
      <c r="F26035" s="1"/>
      <c r="G26035" s="1"/>
      <c r="H26035" s="1"/>
    </row>
    <row r="26036">
      <c r="A26036" s="1"/>
      <c r="B26036" s="1"/>
      <c r="C26036" s="1"/>
      <c r="D26036" s="8"/>
      <c r="E26036" s="1"/>
      <c r="F26036" s="1"/>
      <c r="G26036" s="1"/>
      <c r="H26036" s="1"/>
    </row>
    <row r="26037">
      <c r="A26037" s="1"/>
      <c r="B26037" s="1"/>
      <c r="C26037" s="1"/>
      <c r="D26037" s="8"/>
      <c r="E26037" s="1"/>
      <c r="F26037" s="1"/>
      <c r="G26037" s="1"/>
      <c r="H26037" s="1"/>
    </row>
    <row r="26038">
      <c r="A26038" s="1"/>
      <c r="B26038" s="1"/>
      <c r="C26038" s="1"/>
      <c r="D26038" s="8"/>
      <c r="E26038" s="1"/>
      <c r="F26038" s="1"/>
      <c r="G26038" s="1"/>
      <c r="H26038" s="1"/>
    </row>
    <row r="26039">
      <c r="A26039" s="1"/>
      <c r="B26039" s="1"/>
      <c r="C26039" s="1"/>
      <c r="D26039" s="8"/>
      <c r="E26039" s="1"/>
      <c r="F26039" s="1"/>
      <c r="G26039" s="1"/>
      <c r="H26039" s="1"/>
    </row>
    <row r="26040">
      <c r="A26040" s="1"/>
      <c r="B26040" s="1"/>
      <c r="C26040" s="1"/>
      <c r="D26040" s="8"/>
      <c r="E26040" s="1"/>
      <c r="F26040" s="1"/>
      <c r="G26040" s="1"/>
      <c r="H26040" s="1"/>
    </row>
    <row r="26041">
      <c r="A26041" s="1"/>
      <c r="B26041" s="1"/>
      <c r="C26041" s="1"/>
      <c r="D26041" s="8"/>
      <c r="E26041" s="1"/>
      <c r="F26041" s="1"/>
      <c r="G26041" s="1"/>
      <c r="H26041" s="1"/>
    </row>
    <row r="26042">
      <c r="A26042" s="1"/>
      <c r="B26042" s="1"/>
      <c r="C26042" s="1"/>
      <c r="D26042" s="8"/>
      <c r="E26042" s="1"/>
      <c r="F26042" s="1"/>
      <c r="G26042" s="1"/>
      <c r="H26042" s="1"/>
    </row>
    <row r="26043">
      <c r="A26043" s="1"/>
      <c r="B26043" s="1"/>
      <c r="C26043" s="1"/>
      <c r="D26043" s="8"/>
      <c r="E26043" s="1"/>
      <c r="F26043" s="1"/>
      <c r="G26043" s="1"/>
      <c r="H26043" s="1"/>
    </row>
    <row r="26044">
      <c r="A26044" s="1"/>
      <c r="B26044" s="1"/>
      <c r="C26044" s="1"/>
      <c r="D26044" s="8"/>
      <c r="E26044" s="1"/>
      <c r="F26044" s="1"/>
      <c r="G26044" s="1"/>
      <c r="H26044" s="1"/>
    </row>
    <row r="26045">
      <c r="A26045" s="1"/>
      <c r="B26045" s="1"/>
      <c r="C26045" s="1"/>
      <c r="D26045" s="8"/>
      <c r="E26045" s="1"/>
      <c r="F26045" s="1"/>
      <c r="G26045" s="1"/>
      <c r="H26045" s="1"/>
    </row>
    <row r="26046">
      <c r="A26046" s="1"/>
      <c r="B26046" s="1"/>
      <c r="C26046" s="1"/>
      <c r="D26046" s="8"/>
      <c r="E26046" s="1"/>
      <c r="F26046" s="1"/>
      <c r="G26046" s="1"/>
      <c r="H26046" s="1"/>
    </row>
    <row r="26047">
      <c r="A26047" s="1"/>
      <c r="B26047" s="1"/>
      <c r="C26047" s="1"/>
      <c r="D26047" s="8"/>
      <c r="E26047" s="1"/>
      <c r="F26047" s="1"/>
      <c r="G26047" s="1"/>
      <c r="H26047" s="1"/>
    </row>
    <row r="26048">
      <c r="A26048" s="1"/>
      <c r="B26048" s="1"/>
      <c r="C26048" s="1"/>
      <c r="D26048" s="8"/>
      <c r="E26048" s="1"/>
      <c r="F26048" s="1"/>
      <c r="G26048" s="1"/>
      <c r="H26048" s="1"/>
    </row>
    <row r="26049">
      <c r="A26049" s="1"/>
      <c r="B26049" s="1"/>
      <c r="C26049" s="1"/>
      <c r="D26049" s="8"/>
      <c r="E26049" s="1"/>
      <c r="F26049" s="1"/>
      <c r="G26049" s="1"/>
      <c r="H26049" s="1"/>
    </row>
    <row r="26050">
      <c r="A26050" s="1"/>
      <c r="B26050" s="1"/>
      <c r="C26050" s="1"/>
      <c r="D26050" s="8"/>
      <c r="E26050" s="1"/>
      <c r="F26050" s="1"/>
      <c r="G26050" s="1"/>
      <c r="H26050" s="1"/>
    </row>
    <row r="26051">
      <c r="A26051" s="1"/>
      <c r="B26051" s="1"/>
      <c r="C26051" s="1"/>
      <c r="D26051" s="8"/>
      <c r="E26051" s="1"/>
      <c r="F26051" s="1"/>
      <c r="G26051" s="1"/>
      <c r="H26051" s="1"/>
    </row>
    <row r="26052">
      <c r="A26052" s="1"/>
      <c r="B26052" s="1"/>
      <c r="C26052" s="1"/>
      <c r="D26052" s="8"/>
      <c r="E26052" s="1"/>
      <c r="F26052" s="1"/>
      <c r="G26052" s="1"/>
      <c r="H26052" s="1"/>
    </row>
    <row r="26053">
      <c r="A26053" s="1"/>
      <c r="B26053" s="1"/>
      <c r="C26053" s="1"/>
      <c r="D26053" s="8"/>
      <c r="E26053" s="1"/>
      <c r="F26053" s="1"/>
      <c r="G26053" s="1"/>
      <c r="H26053" s="1"/>
    </row>
    <row r="26054">
      <c r="A26054" s="1"/>
      <c r="B26054" s="1"/>
      <c r="C26054" s="1"/>
      <c r="D26054" s="8"/>
      <c r="E26054" s="1"/>
      <c r="F26054" s="1"/>
      <c r="G26054" s="1"/>
      <c r="H26054" s="1"/>
    </row>
    <row r="26055">
      <c r="A26055" s="1"/>
      <c r="B26055" s="1"/>
      <c r="C26055" s="1"/>
      <c r="D26055" s="8"/>
      <c r="E26055" s="1"/>
      <c r="F26055" s="1"/>
      <c r="G26055" s="1"/>
      <c r="H26055" s="1"/>
    </row>
    <row r="26056">
      <c r="A26056" s="1"/>
      <c r="B26056" s="1"/>
      <c r="C26056" s="1"/>
      <c r="D26056" s="8"/>
      <c r="E26056" s="1"/>
      <c r="F26056" s="1"/>
      <c r="G26056" s="1"/>
      <c r="H26056" s="1"/>
    </row>
    <row r="26057">
      <c r="A26057" s="1"/>
      <c r="B26057" s="1"/>
      <c r="C26057" s="1"/>
      <c r="D26057" s="8"/>
      <c r="E26057" s="1"/>
      <c r="F26057" s="1"/>
      <c r="G26057" s="1"/>
      <c r="H26057" s="1"/>
    </row>
    <row r="26058">
      <c r="A26058" s="1"/>
      <c r="B26058" s="1"/>
      <c r="C26058" s="1"/>
      <c r="D26058" s="8"/>
      <c r="E26058" s="1"/>
      <c r="F26058" s="1"/>
      <c r="G26058" s="1"/>
      <c r="H26058" s="1"/>
    </row>
    <row r="26059">
      <c r="A26059" s="1"/>
      <c r="B26059" s="1"/>
      <c r="C26059" s="1"/>
      <c r="D26059" s="8"/>
      <c r="E26059" s="1"/>
      <c r="F26059" s="1"/>
      <c r="G26059" s="1"/>
      <c r="H26059" s="1"/>
    </row>
    <row r="26060">
      <c r="A26060" s="1"/>
      <c r="B26060" s="1"/>
      <c r="C26060" s="1"/>
      <c r="D26060" s="8"/>
      <c r="E26060" s="1"/>
      <c r="F26060" s="1"/>
      <c r="G26060" s="1"/>
      <c r="H26060" s="1"/>
    </row>
    <row r="26061">
      <c r="A26061" s="1"/>
      <c r="B26061" s="1"/>
      <c r="C26061" s="1"/>
      <c r="D26061" s="8"/>
      <c r="E26061" s="1"/>
      <c r="F26061" s="1"/>
      <c r="G26061" s="1"/>
      <c r="H26061" s="1"/>
    </row>
    <row r="26062">
      <c r="A26062" s="1"/>
      <c r="B26062" s="1"/>
      <c r="C26062" s="1"/>
      <c r="D26062" s="8"/>
      <c r="E26062" s="1"/>
      <c r="F26062" s="1"/>
      <c r="G26062" s="1"/>
      <c r="H26062" s="1"/>
    </row>
    <row r="26063">
      <c r="A26063" s="1"/>
      <c r="B26063" s="1"/>
      <c r="C26063" s="1"/>
      <c r="D26063" s="8"/>
      <c r="E26063" s="1"/>
      <c r="F26063" s="1"/>
      <c r="G26063" s="1"/>
      <c r="H26063" s="1"/>
    </row>
    <row r="26064">
      <c r="A26064" s="1"/>
      <c r="B26064" s="1"/>
      <c r="C26064" s="1"/>
      <c r="D26064" s="8"/>
      <c r="E26064" s="1"/>
      <c r="F26064" s="1"/>
      <c r="G26064" s="1"/>
      <c r="H26064" s="1"/>
    </row>
    <row r="26065">
      <c r="A26065" s="1"/>
      <c r="B26065" s="1"/>
      <c r="C26065" s="1"/>
      <c r="D26065" s="8"/>
      <c r="E26065" s="1"/>
      <c r="F26065" s="1"/>
      <c r="G26065" s="1"/>
      <c r="H26065" s="1"/>
    </row>
    <row r="26066">
      <c r="A26066" s="1"/>
      <c r="B26066" s="1"/>
      <c r="C26066" s="1"/>
      <c r="D26066" s="8"/>
      <c r="E26066" s="1"/>
      <c r="F26066" s="1"/>
      <c r="G26066" s="1"/>
      <c r="H26066" s="1"/>
    </row>
    <row r="26067">
      <c r="A26067" s="1"/>
      <c r="B26067" s="1"/>
      <c r="C26067" s="1"/>
      <c r="D26067" s="8"/>
      <c r="E26067" s="1"/>
      <c r="F26067" s="1"/>
      <c r="G26067" s="1"/>
      <c r="H26067" s="1"/>
    </row>
    <row r="26068">
      <c r="A26068" s="1"/>
      <c r="B26068" s="1"/>
      <c r="C26068" s="1"/>
      <c r="D26068" s="8"/>
      <c r="E26068" s="1"/>
      <c r="F26068" s="1"/>
      <c r="G26068" s="1"/>
      <c r="H26068" s="1"/>
    </row>
    <row r="26069">
      <c r="A26069" s="1"/>
      <c r="B26069" s="1"/>
      <c r="C26069" s="1"/>
      <c r="D26069" s="8"/>
      <c r="E26069" s="1"/>
      <c r="F26069" s="1"/>
      <c r="G26069" s="1"/>
      <c r="H26069" s="1"/>
    </row>
    <row r="26070">
      <c r="A26070" s="1"/>
      <c r="B26070" s="1"/>
      <c r="C26070" s="1"/>
      <c r="D26070" s="8"/>
      <c r="E26070" s="1"/>
      <c r="F26070" s="1"/>
      <c r="G26070" s="1"/>
      <c r="H26070" s="1"/>
    </row>
    <row r="26071">
      <c r="A26071" s="1"/>
      <c r="B26071" s="1"/>
      <c r="C26071" s="1"/>
      <c r="D26071" s="8"/>
      <c r="E26071" s="1"/>
      <c r="F26071" s="1"/>
      <c r="G26071" s="1"/>
      <c r="H26071" s="1"/>
    </row>
    <row r="26072">
      <c r="A26072" s="1"/>
      <c r="B26072" s="1"/>
      <c r="C26072" s="1"/>
      <c r="D26072" s="8"/>
      <c r="E26072" s="1"/>
      <c r="F26072" s="1"/>
      <c r="G26072" s="1"/>
      <c r="H26072" s="1"/>
    </row>
    <row r="26073">
      <c r="A26073" s="1"/>
      <c r="B26073" s="1"/>
      <c r="C26073" s="1"/>
      <c r="D26073" s="8"/>
      <c r="E26073" s="1"/>
      <c r="F26073" s="1"/>
      <c r="G26073" s="1"/>
      <c r="H26073" s="1"/>
    </row>
    <row r="26074">
      <c r="A26074" s="1"/>
      <c r="B26074" s="1"/>
      <c r="C26074" s="1"/>
      <c r="D26074" s="8"/>
      <c r="E26074" s="1"/>
      <c r="F26074" s="1"/>
      <c r="G26074" s="1"/>
      <c r="H26074" s="1"/>
    </row>
    <row r="26075">
      <c r="A26075" s="1"/>
      <c r="B26075" s="1"/>
      <c r="C26075" s="1"/>
      <c r="D26075" s="8"/>
      <c r="E26075" s="1"/>
      <c r="F26075" s="1"/>
      <c r="G26075" s="1"/>
      <c r="H26075" s="1"/>
    </row>
    <row r="26076">
      <c r="A26076" s="1"/>
      <c r="B26076" s="1"/>
      <c r="C26076" s="1"/>
      <c r="D26076" s="8"/>
      <c r="E26076" s="1"/>
      <c r="F26076" s="1"/>
      <c r="G26076" s="1"/>
      <c r="H26076" s="1"/>
    </row>
    <row r="26077">
      <c r="A26077" s="1"/>
      <c r="B26077" s="1"/>
      <c r="C26077" s="1"/>
      <c r="D26077" s="8"/>
      <c r="E26077" s="1"/>
      <c r="F26077" s="1"/>
      <c r="G26077" s="1"/>
      <c r="H26077" s="1"/>
    </row>
    <row r="26078">
      <c r="A26078" s="1"/>
      <c r="B26078" s="1"/>
      <c r="C26078" s="1"/>
      <c r="D26078" s="8"/>
      <c r="E26078" s="1"/>
      <c r="F26078" s="1"/>
      <c r="G26078" s="1"/>
      <c r="H26078" s="1"/>
    </row>
    <row r="26079">
      <c r="A26079" s="1"/>
      <c r="B26079" s="1"/>
      <c r="C26079" s="1"/>
      <c r="D26079" s="8"/>
      <c r="E26079" s="1"/>
      <c r="F26079" s="1"/>
      <c r="G26079" s="1"/>
      <c r="H26079" s="1"/>
    </row>
    <row r="26080">
      <c r="A26080" s="1"/>
      <c r="B26080" s="1"/>
      <c r="C26080" s="1"/>
      <c r="D26080" s="8"/>
      <c r="E26080" s="1"/>
      <c r="F26080" s="1"/>
      <c r="G26080" s="1"/>
      <c r="H26080" s="1"/>
    </row>
    <row r="26081">
      <c r="A26081" s="1"/>
      <c r="B26081" s="1"/>
      <c r="C26081" s="1"/>
      <c r="D26081" s="8"/>
      <c r="E26081" s="1"/>
      <c r="F26081" s="1"/>
      <c r="G26081" s="1"/>
      <c r="H26081" s="1"/>
    </row>
    <row r="26082">
      <c r="A26082" s="1"/>
      <c r="B26082" s="1"/>
      <c r="C26082" s="1"/>
      <c r="D26082" s="8"/>
      <c r="E26082" s="1"/>
      <c r="F26082" s="1"/>
      <c r="G26082" s="1"/>
      <c r="H26082" s="1"/>
    </row>
    <row r="26083">
      <c r="A26083" s="1"/>
      <c r="B26083" s="1"/>
      <c r="C26083" s="1"/>
      <c r="D26083" s="8"/>
      <c r="E26083" s="1"/>
      <c r="F26083" s="1"/>
      <c r="G26083" s="1"/>
      <c r="H26083" s="1"/>
    </row>
    <row r="26084">
      <c r="A26084" s="1"/>
      <c r="B26084" s="1"/>
      <c r="C26084" s="1"/>
      <c r="D26084" s="8"/>
      <c r="E26084" s="1"/>
      <c r="F26084" s="1"/>
      <c r="G26084" s="1"/>
      <c r="H26084" s="1"/>
    </row>
    <row r="26085">
      <c r="A26085" s="1"/>
      <c r="B26085" s="1"/>
      <c r="C26085" s="1"/>
      <c r="D26085" s="8"/>
      <c r="E26085" s="1"/>
      <c r="F26085" s="1"/>
      <c r="G26085" s="1"/>
      <c r="H26085" s="1"/>
    </row>
    <row r="26086">
      <c r="A26086" s="1"/>
      <c r="B26086" s="1"/>
      <c r="C26086" s="1"/>
      <c r="D26086" s="8"/>
      <c r="E26086" s="1"/>
      <c r="F26086" s="1"/>
      <c r="G26086" s="1"/>
      <c r="H26086" s="1"/>
    </row>
    <row r="26087">
      <c r="A26087" s="1"/>
      <c r="B26087" s="1"/>
      <c r="C26087" s="1"/>
      <c r="D26087" s="8"/>
      <c r="E26087" s="1"/>
      <c r="F26087" s="1"/>
      <c r="G26087" s="1"/>
      <c r="H26087" s="1"/>
    </row>
    <row r="26088">
      <c r="A26088" s="1"/>
      <c r="B26088" s="1"/>
      <c r="C26088" s="1"/>
      <c r="D26088" s="8"/>
      <c r="E26088" s="1"/>
      <c r="F26088" s="1"/>
      <c r="G26088" s="1"/>
      <c r="H26088" s="1"/>
    </row>
    <row r="26089">
      <c r="A26089" s="1"/>
      <c r="B26089" s="1"/>
      <c r="C26089" s="1"/>
      <c r="D26089" s="8"/>
      <c r="E26089" s="1"/>
      <c r="F26089" s="1"/>
      <c r="G26089" s="1"/>
      <c r="H26089" s="1"/>
    </row>
    <row r="26090">
      <c r="A26090" s="1"/>
      <c r="B26090" s="1"/>
      <c r="C26090" s="1"/>
      <c r="D26090" s="8"/>
      <c r="E26090" s="1"/>
      <c r="F26090" s="1"/>
      <c r="G26090" s="1"/>
      <c r="H26090" s="1"/>
    </row>
    <row r="26091">
      <c r="A26091" s="1"/>
      <c r="B26091" s="1"/>
      <c r="C26091" s="1"/>
      <c r="D26091" s="8"/>
      <c r="E26091" s="1"/>
      <c r="F26091" s="1"/>
      <c r="G26091" s="1"/>
      <c r="H26091" s="1"/>
    </row>
    <row r="26092">
      <c r="A26092" s="1"/>
      <c r="B26092" s="1"/>
      <c r="C26092" s="1"/>
      <c r="D26092" s="8"/>
      <c r="E26092" s="1"/>
      <c r="F26092" s="1"/>
      <c r="G26092" s="1"/>
      <c r="H26092" s="1"/>
    </row>
    <row r="26093">
      <c r="A26093" s="1"/>
      <c r="B26093" s="1"/>
      <c r="C26093" s="1"/>
      <c r="D26093" s="8"/>
      <c r="E26093" s="1"/>
      <c r="F26093" s="1"/>
      <c r="G26093" s="1"/>
      <c r="H26093" s="1"/>
    </row>
    <row r="26094">
      <c r="A26094" s="1"/>
      <c r="B26094" s="1"/>
      <c r="C26094" s="1"/>
      <c r="D26094" s="8"/>
      <c r="E26094" s="1"/>
      <c r="F26094" s="1"/>
      <c r="G26094" s="1"/>
      <c r="H26094" s="1"/>
    </row>
    <row r="26095">
      <c r="A26095" s="1"/>
      <c r="B26095" s="1"/>
      <c r="C26095" s="1"/>
      <c r="D26095" s="8"/>
      <c r="E26095" s="1"/>
      <c r="F26095" s="1"/>
      <c r="G26095" s="1"/>
      <c r="H26095" s="1"/>
    </row>
    <row r="26096">
      <c r="A26096" s="1"/>
      <c r="B26096" s="1"/>
      <c r="C26096" s="1"/>
      <c r="D26096" s="8"/>
      <c r="E26096" s="1"/>
      <c r="F26096" s="1"/>
      <c r="G26096" s="1"/>
      <c r="H26096" s="1"/>
    </row>
    <row r="26097">
      <c r="A26097" s="1"/>
      <c r="B26097" s="1"/>
      <c r="C26097" s="1"/>
      <c r="D26097" s="8"/>
      <c r="E26097" s="1"/>
      <c r="F26097" s="1"/>
      <c r="G26097" s="1"/>
      <c r="H26097" s="1"/>
    </row>
    <row r="26098">
      <c r="A26098" s="1"/>
      <c r="B26098" s="1"/>
      <c r="C26098" s="1"/>
      <c r="D26098" s="8"/>
      <c r="E26098" s="1"/>
      <c r="F26098" s="1"/>
      <c r="G26098" s="1"/>
      <c r="H26098" s="1"/>
    </row>
    <row r="26099">
      <c r="A26099" s="1"/>
      <c r="B26099" s="1"/>
      <c r="C26099" s="1"/>
      <c r="D26099" s="8"/>
      <c r="E26099" s="1"/>
      <c r="F26099" s="1"/>
      <c r="G26099" s="1"/>
      <c r="H26099" s="1"/>
    </row>
    <row r="26100">
      <c r="A26100" s="1"/>
      <c r="B26100" s="1"/>
      <c r="C26100" s="1"/>
      <c r="D26100" s="8"/>
      <c r="E26100" s="1"/>
      <c r="F26100" s="1"/>
      <c r="G26100" s="1"/>
      <c r="H26100" s="1"/>
    </row>
    <row r="26101">
      <c r="A26101" s="1"/>
      <c r="B26101" s="1"/>
      <c r="C26101" s="1"/>
      <c r="D26101" s="8"/>
      <c r="E26101" s="1"/>
      <c r="F26101" s="1"/>
      <c r="G26101" s="1"/>
      <c r="H26101" s="1"/>
    </row>
    <row r="26102">
      <c r="A26102" s="1"/>
      <c r="B26102" s="1"/>
      <c r="C26102" s="1"/>
      <c r="D26102" s="8"/>
      <c r="E26102" s="1"/>
      <c r="F26102" s="1"/>
      <c r="G26102" s="1"/>
      <c r="H26102" s="1"/>
    </row>
    <row r="26103">
      <c r="A26103" s="1"/>
      <c r="B26103" s="1"/>
      <c r="C26103" s="1"/>
      <c r="D26103" s="8"/>
      <c r="E26103" s="1"/>
      <c r="F26103" s="1"/>
      <c r="G26103" s="1"/>
      <c r="H26103" s="1"/>
    </row>
    <row r="26104">
      <c r="A26104" s="1"/>
      <c r="B26104" s="1"/>
      <c r="C26104" s="1"/>
      <c r="D26104" s="8"/>
      <c r="E26104" s="1"/>
      <c r="F26104" s="1"/>
      <c r="G26104" s="1"/>
      <c r="H26104" s="1"/>
    </row>
    <row r="26105">
      <c r="A26105" s="1"/>
      <c r="B26105" s="1"/>
      <c r="C26105" s="1"/>
      <c r="D26105" s="8"/>
      <c r="E26105" s="1"/>
      <c r="F26105" s="1"/>
      <c r="G26105" s="1"/>
      <c r="H26105" s="1"/>
    </row>
    <row r="26106">
      <c r="A26106" s="1"/>
      <c r="B26106" s="1"/>
      <c r="C26106" s="1"/>
      <c r="D26106" s="8"/>
      <c r="E26106" s="1"/>
      <c r="F26106" s="1"/>
      <c r="G26106" s="1"/>
      <c r="H26106" s="1"/>
    </row>
    <row r="26107">
      <c r="A26107" s="1"/>
      <c r="B26107" s="1"/>
      <c r="C26107" s="1"/>
      <c r="D26107" s="8"/>
      <c r="E26107" s="1"/>
      <c r="F26107" s="1"/>
      <c r="G26107" s="1"/>
      <c r="H26107" s="1"/>
    </row>
    <row r="26108">
      <c r="A26108" s="1"/>
      <c r="B26108" s="1"/>
      <c r="C26108" s="1"/>
      <c r="D26108" s="8"/>
      <c r="E26108" s="1"/>
      <c r="F26108" s="1"/>
      <c r="G26108" s="1"/>
      <c r="H26108" s="1"/>
    </row>
    <row r="26109">
      <c r="A26109" s="1"/>
      <c r="B26109" s="1"/>
      <c r="C26109" s="1"/>
      <c r="D26109" s="8"/>
      <c r="E26109" s="1"/>
      <c r="F26109" s="1"/>
      <c r="G26109" s="1"/>
      <c r="H26109" s="1"/>
    </row>
    <row r="26110">
      <c r="A26110" s="1"/>
      <c r="B26110" s="1"/>
      <c r="C26110" s="1"/>
      <c r="D26110" s="8"/>
      <c r="E26110" s="1"/>
      <c r="F26110" s="1"/>
      <c r="G26110" s="1"/>
      <c r="H26110" s="1"/>
    </row>
    <row r="26111">
      <c r="A26111" s="1"/>
      <c r="B26111" s="1"/>
      <c r="C26111" s="1"/>
      <c r="D26111" s="8"/>
      <c r="E26111" s="1"/>
      <c r="F26111" s="1"/>
      <c r="G26111" s="1"/>
      <c r="H26111" s="1"/>
    </row>
    <row r="26112">
      <c r="A26112" s="1"/>
      <c r="B26112" s="1"/>
      <c r="C26112" s="1"/>
      <c r="D26112" s="8"/>
      <c r="E26112" s="1"/>
      <c r="F26112" s="1"/>
      <c r="G26112" s="1"/>
      <c r="H26112" s="1"/>
    </row>
    <row r="26113">
      <c r="A26113" s="1"/>
      <c r="B26113" s="1"/>
      <c r="C26113" s="1"/>
      <c r="D26113" s="8"/>
      <c r="E26113" s="1"/>
      <c r="F26113" s="1"/>
      <c r="G26113" s="1"/>
      <c r="H26113" s="1"/>
    </row>
    <row r="26114">
      <c r="A26114" s="1"/>
      <c r="B26114" s="1"/>
      <c r="C26114" s="1"/>
      <c r="D26114" s="8"/>
      <c r="E26114" s="1"/>
      <c r="F26114" s="1"/>
      <c r="G26114" s="1"/>
      <c r="H26114" s="1"/>
    </row>
    <row r="26115">
      <c r="A26115" s="1"/>
      <c r="B26115" s="1"/>
      <c r="C26115" s="1"/>
      <c r="D26115" s="8"/>
      <c r="E26115" s="1"/>
      <c r="F26115" s="1"/>
      <c r="G26115" s="1"/>
      <c r="H26115" s="1"/>
    </row>
    <row r="26116">
      <c r="A26116" s="1"/>
      <c r="B26116" s="1"/>
      <c r="C26116" s="1"/>
      <c r="D26116" s="8"/>
      <c r="E26116" s="1"/>
      <c r="F26116" s="1"/>
      <c r="G26116" s="1"/>
      <c r="H26116" s="1"/>
    </row>
    <row r="26117">
      <c r="A26117" s="1"/>
      <c r="B26117" s="1"/>
      <c r="C26117" s="1"/>
      <c r="D26117" s="8"/>
      <c r="E26117" s="1"/>
      <c r="F26117" s="1"/>
      <c r="G26117" s="1"/>
      <c r="H26117" s="1"/>
    </row>
    <row r="26118">
      <c r="A26118" s="1"/>
      <c r="B26118" s="1"/>
      <c r="C26118" s="1"/>
      <c r="D26118" s="8"/>
      <c r="E26118" s="1"/>
      <c r="F26118" s="1"/>
      <c r="G26118" s="1"/>
      <c r="H26118" s="1"/>
    </row>
    <row r="26119">
      <c r="A26119" s="1"/>
      <c r="B26119" s="1"/>
      <c r="C26119" s="1"/>
      <c r="D26119" s="8"/>
      <c r="E26119" s="1"/>
      <c r="F26119" s="1"/>
      <c r="G26119" s="1"/>
      <c r="H26119" s="1"/>
    </row>
    <row r="26120">
      <c r="A26120" s="1"/>
      <c r="B26120" s="1"/>
      <c r="C26120" s="1"/>
      <c r="D26120" s="8"/>
      <c r="E26120" s="1"/>
      <c r="F26120" s="1"/>
      <c r="G26120" s="1"/>
      <c r="H26120" s="1"/>
    </row>
    <row r="26121">
      <c r="A26121" s="1"/>
      <c r="B26121" s="1"/>
      <c r="C26121" s="1"/>
      <c r="D26121" s="8"/>
      <c r="E26121" s="1"/>
      <c r="F26121" s="1"/>
      <c r="G26121" s="1"/>
      <c r="H26121" s="1"/>
    </row>
    <row r="26122">
      <c r="A26122" s="1"/>
      <c r="B26122" s="1"/>
      <c r="C26122" s="1"/>
      <c r="D26122" s="8"/>
      <c r="E26122" s="1"/>
      <c r="F26122" s="1"/>
      <c r="G26122" s="1"/>
      <c r="H26122" s="1"/>
    </row>
    <row r="26123">
      <c r="A26123" s="1"/>
      <c r="B26123" s="1"/>
      <c r="C26123" s="1"/>
      <c r="D26123" s="8"/>
      <c r="E26123" s="1"/>
      <c r="F26123" s="1"/>
      <c r="G26123" s="1"/>
      <c r="H26123" s="1"/>
    </row>
    <row r="26124">
      <c r="A26124" s="1"/>
      <c r="B26124" s="1"/>
      <c r="C26124" s="1"/>
      <c r="D26124" s="8"/>
      <c r="E26124" s="1"/>
      <c r="F26124" s="1"/>
      <c r="G26124" s="1"/>
      <c r="H26124" s="1"/>
    </row>
    <row r="26125">
      <c r="A26125" s="1"/>
      <c r="B26125" s="1"/>
      <c r="C26125" s="1"/>
      <c r="D26125" s="8"/>
      <c r="E26125" s="1"/>
      <c r="F26125" s="1"/>
      <c r="G26125" s="1"/>
      <c r="H26125" s="1"/>
    </row>
    <row r="26126">
      <c r="A26126" s="1"/>
      <c r="B26126" s="1"/>
      <c r="C26126" s="1"/>
      <c r="D26126" s="8"/>
      <c r="E26126" s="1"/>
      <c r="F26126" s="1"/>
      <c r="G26126" s="1"/>
      <c r="H26126" s="1"/>
    </row>
    <row r="26127">
      <c r="A26127" s="1"/>
      <c r="B26127" s="1"/>
      <c r="C26127" s="1"/>
      <c r="D26127" s="8"/>
      <c r="E26127" s="1"/>
      <c r="F26127" s="1"/>
      <c r="G26127" s="1"/>
      <c r="H26127" s="1"/>
    </row>
    <row r="26128">
      <c r="A26128" s="1"/>
      <c r="B26128" s="1"/>
      <c r="C26128" s="1"/>
      <c r="D26128" s="8"/>
      <c r="E26128" s="1"/>
      <c r="F26128" s="1"/>
      <c r="G26128" s="1"/>
      <c r="H26128" s="1"/>
    </row>
    <row r="26129">
      <c r="A26129" s="1"/>
      <c r="B26129" s="1"/>
      <c r="C26129" s="1"/>
      <c r="D26129" s="8"/>
      <c r="E26129" s="1"/>
      <c r="F26129" s="1"/>
      <c r="G26129" s="1"/>
      <c r="H26129" s="1"/>
    </row>
    <row r="26130">
      <c r="A26130" s="1"/>
      <c r="B26130" s="1"/>
      <c r="C26130" s="1"/>
      <c r="D26130" s="8"/>
      <c r="E26130" s="1"/>
      <c r="F26130" s="1"/>
      <c r="G26130" s="1"/>
      <c r="H26130" s="1"/>
    </row>
    <row r="26131">
      <c r="A26131" s="1"/>
      <c r="B26131" s="1"/>
      <c r="C26131" s="1"/>
      <c r="D26131" s="8"/>
      <c r="E26131" s="1"/>
      <c r="F26131" s="1"/>
      <c r="G26131" s="1"/>
      <c r="H26131" s="1"/>
    </row>
    <row r="26132">
      <c r="A26132" s="1"/>
      <c r="B26132" s="1"/>
      <c r="C26132" s="1"/>
      <c r="D26132" s="8"/>
      <c r="E26132" s="1"/>
      <c r="F26132" s="1"/>
      <c r="G26132" s="1"/>
      <c r="H26132" s="1"/>
    </row>
    <row r="26133">
      <c r="A26133" s="1"/>
      <c r="B26133" s="1"/>
      <c r="C26133" s="1"/>
      <c r="D26133" s="8"/>
      <c r="E26133" s="1"/>
      <c r="F26133" s="1"/>
      <c r="G26133" s="1"/>
      <c r="H26133" s="1"/>
    </row>
    <row r="26134">
      <c r="A26134" s="1"/>
      <c r="B26134" s="1"/>
      <c r="C26134" s="1"/>
      <c r="D26134" s="8"/>
      <c r="E26134" s="1"/>
      <c r="F26134" s="1"/>
      <c r="G26134" s="1"/>
      <c r="H26134" s="1"/>
    </row>
    <row r="26135">
      <c r="A26135" s="1"/>
      <c r="B26135" s="1"/>
      <c r="C26135" s="1"/>
      <c r="D26135" s="8"/>
      <c r="E26135" s="1"/>
      <c r="F26135" s="1"/>
      <c r="G26135" s="1"/>
      <c r="H26135" s="1"/>
    </row>
    <row r="26136">
      <c r="A26136" s="1"/>
      <c r="B26136" s="1"/>
      <c r="C26136" s="1"/>
      <c r="D26136" s="8"/>
      <c r="E26136" s="1"/>
      <c r="F26136" s="1"/>
      <c r="G26136" s="1"/>
      <c r="H26136" s="1"/>
    </row>
    <row r="26137">
      <c r="A26137" s="1"/>
      <c r="B26137" s="1"/>
      <c r="C26137" s="1"/>
      <c r="D26137" s="8"/>
      <c r="E26137" s="1"/>
      <c r="F26137" s="1"/>
      <c r="G26137" s="1"/>
      <c r="H26137" s="1"/>
    </row>
    <row r="26138">
      <c r="A26138" s="1"/>
      <c r="B26138" s="1"/>
      <c r="C26138" s="1"/>
      <c r="D26138" s="8"/>
      <c r="E26138" s="1"/>
      <c r="F26138" s="1"/>
      <c r="G26138" s="1"/>
      <c r="H26138" s="1"/>
    </row>
    <row r="26139">
      <c r="A26139" s="1"/>
      <c r="B26139" s="1"/>
      <c r="C26139" s="1"/>
      <c r="D26139" s="8"/>
      <c r="E26139" s="1"/>
      <c r="F26139" s="1"/>
      <c r="G26139" s="1"/>
      <c r="H26139" s="1"/>
    </row>
    <row r="26140">
      <c r="A26140" s="1"/>
      <c r="B26140" s="1"/>
      <c r="C26140" s="1"/>
      <c r="D26140" s="8"/>
      <c r="E26140" s="1"/>
      <c r="F26140" s="1"/>
      <c r="G26140" s="1"/>
      <c r="H26140" s="1"/>
    </row>
    <row r="26141">
      <c r="A26141" s="1"/>
      <c r="B26141" s="1"/>
      <c r="C26141" s="1"/>
      <c r="D26141" s="8"/>
      <c r="E26141" s="1"/>
      <c r="F26141" s="1"/>
      <c r="G26141" s="1"/>
      <c r="H26141" s="1"/>
    </row>
    <row r="26142">
      <c r="A26142" s="1"/>
      <c r="B26142" s="1"/>
      <c r="C26142" s="1"/>
      <c r="D26142" s="8"/>
      <c r="E26142" s="1"/>
      <c r="F26142" s="1"/>
      <c r="G26142" s="1"/>
      <c r="H26142" s="1"/>
    </row>
    <row r="26143">
      <c r="A26143" s="1"/>
      <c r="B26143" s="1"/>
      <c r="C26143" s="1"/>
      <c r="D26143" s="8"/>
      <c r="E26143" s="1"/>
      <c r="F26143" s="1"/>
      <c r="G26143" s="1"/>
      <c r="H26143" s="1"/>
    </row>
    <row r="26144">
      <c r="A26144" s="1"/>
      <c r="B26144" s="1"/>
      <c r="C26144" s="1"/>
      <c r="D26144" s="8"/>
      <c r="E26144" s="1"/>
      <c r="F26144" s="1"/>
      <c r="G26144" s="1"/>
      <c r="H26144" s="1"/>
    </row>
    <row r="26145">
      <c r="A26145" s="1"/>
      <c r="B26145" s="1"/>
      <c r="C26145" s="1"/>
      <c r="D26145" s="8"/>
      <c r="E26145" s="1"/>
      <c r="F26145" s="1"/>
      <c r="G26145" s="1"/>
      <c r="H26145" s="1"/>
    </row>
    <row r="26146">
      <c r="A26146" s="1"/>
      <c r="B26146" s="1"/>
      <c r="C26146" s="1"/>
      <c r="D26146" s="8"/>
      <c r="E26146" s="1"/>
      <c r="F26146" s="1"/>
      <c r="G26146" s="1"/>
      <c r="H26146" s="1"/>
    </row>
    <row r="26147">
      <c r="A26147" s="1"/>
      <c r="B26147" s="1"/>
      <c r="C26147" s="1"/>
      <c r="D26147" s="8"/>
      <c r="E26147" s="1"/>
      <c r="F26147" s="1"/>
      <c r="G26147" s="1"/>
      <c r="H26147" s="1"/>
    </row>
    <row r="26148">
      <c r="A26148" s="1"/>
      <c r="B26148" s="1"/>
      <c r="C26148" s="1"/>
      <c r="D26148" s="8"/>
      <c r="E26148" s="1"/>
      <c r="F26148" s="1"/>
      <c r="G26148" s="1"/>
      <c r="H26148" s="1"/>
    </row>
    <row r="26149">
      <c r="A26149" s="1"/>
      <c r="B26149" s="1"/>
      <c r="C26149" s="1"/>
      <c r="D26149" s="8"/>
      <c r="E26149" s="1"/>
      <c r="F26149" s="1"/>
      <c r="G26149" s="1"/>
      <c r="H26149" s="1"/>
    </row>
    <row r="26150">
      <c r="A26150" s="1"/>
      <c r="B26150" s="1"/>
      <c r="C26150" s="1"/>
      <c r="D26150" s="8"/>
      <c r="E26150" s="1"/>
      <c r="F26150" s="1"/>
      <c r="G26150" s="1"/>
      <c r="H26150" s="1"/>
    </row>
    <row r="26151">
      <c r="A26151" s="1"/>
      <c r="B26151" s="1"/>
      <c r="C26151" s="1"/>
      <c r="D26151" s="8"/>
      <c r="E26151" s="1"/>
      <c r="F26151" s="1"/>
      <c r="G26151" s="1"/>
      <c r="H26151" s="1"/>
    </row>
    <row r="26152">
      <c r="A26152" s="1"/>
      <c r="B26152" s="1"/>
      <c r="C26152" s="1"/>
      <c r="D26152" s="8"/>
      <c r="E26152" s="1"/>
      <c r="F26152" s="1"/>
      <c r="G26152" s="1"/>
      <c r="H26152" s="1"/>
    </row>
    <row r="26153">
      <c r="A26153" s="1"/>
      <c r="B26153" s="1"/>
      <c r="C26153" s="1"/>
      <c r="D26153" s="8"/>
      <c r="E26153" s="1"/>
      <c r="F26153" s="1"/>
      <c r="G26153" s="1"/>
      <c r="H26153" s="1"/>
    </row>
    <row r="26154">
      <c r="A26154" s="1"/>
      <c r="B26154" s="1"/>
      <c r="C26154" s="1"/>
      <c r="D26154" s="8"/>
      <c r="E26154" s="1"/>
      <c r="F26154" s="1"/>
      <c r="G26154" s="1"/>
      <c r="H26154" s="1"/>
    </row>
    <row r="26155">
      <c r="A26155" s="1"/>
      <c r="B26155" s="1"/>
      <c r="C26155" s="1"/>
      <c r="D26155" s="8"/>
      <c r="E26155" s="1"/>
      <c r="F26155" s="1"/>
      <c r="G26155" s="1"/>
      <c r="H26155" s="1"/>
    </row>
    <row r="26156">
      <c r="A26156" s="1"/>
      <c r="B26156" s="1"/>
      <c r="C26156" s="1"/>
      <c r="D26156" s="8"/>
      <c r="E26156" s="1"/>
      <c r="F26156" s="1"/>
      <c r="G26156" s="1"/>
      <c r="H26156" s="1"/>
    </row>
    <row r="26157">
      <c r="A26157" s="1"/>
      <c r="B26157" s="1"/>
      <c r="C26157" s="1"/>
      <c r="D26157" s="8"/>
      <c r="E26157" s="1"/>
      <c r="F26157" s="1"/>
      <c r="G26157" s="1"/>
      <c r="H26157" s="1"/>
    </row>
    <row r="26158">
      <c r="A26158" s="1"/>
      <c r="B26158" s="1"/>
      <c r="C26158" s="1"/>
      <c r="D26158" s="8"/>
      <c r="E26158" s="1"/>
      <c r="F26158" s="1"/>
      <c r="G26158" s="1"/>
      <c r="H26158" s="1"/>
    </row>
    <row r="26159">
      <c r="A26159" s="1"/>
      <c r="B26159" s="1"/>
      <c r="C26159" s="1"/>
      <c r="D26159" s="8"/>
      <c r="E26159" s="1"/>
      <c r="F26159" s="1"/>
      <c r="G26159" s="1"/>
      <c r="H26159" s="1"/>
    </row>
    <row r="26160">
      <c r="A26160" s="1"/>
      <c r="B26160" s="1"/>
      <c r="C26160" s="1"/>
      <c r="D26160" s="8"/>
      <c r="E26160" s="1"/>
      <c r="F26160" s="1"/>
      <c r="G26160" s="1"/>
      <c r="H26160" s="1"/>
    </row>
    <row r="26161">
      <c r="A26161" s="1"/>
      <c r="B26161" s="1"/>
      <c r="C26161" s="1"/>
      <c r="D26161" s="8"/>
      <c r="E26161" s="1"/>
      <c r="F26161" s="1"/>
      <c r="G26161" s="1"/>
      <c r="H26161" s="1"/>
    </row>
    <row r="26162">
      <c r="A26162" s="1"/>
      <c r="B26162" s="1"/>
      <c r="C26162" s="1"/>
      <c r="D26162" s="8"/>
      <c r="E26162" s="1"/>
      <c r="F26162" s="1"/>
      <c r="G26162" s="1"/>
      <c r="H26162" s="1"/>
    </row>
    <row r="26163">
      <c r="A26163" s="1"/>
      <c r="B26163" s="1"/>
      <c r="C26163" s="1"/>
      <c r="D26163" s="8"/>
      <c r="E26163" s="1"/>
      <c r="F26163" s="1"/>
      <c r="G26163" s="1"/>
      <c r="H26163" s="1"/>
    </row>
    <row r="26164">
      <c r="A26164" s="1"/>
      <c r="B26164" s="1"/>
      <c r="C26164" s="1"/>
      <c r="D26164" s="8"/>
      <c r="E26164" s="1"/>
      <c r="F26164" s="1"/>
      <c r="G26164" s="1"/>
      <c r="H26164" s="1"/>
    </row>
    <row r="26165">
      <c r="A26165" s="1"/>
      <c r="B26165" s="1"/>
      <c r="C26165" s="1"/>
      <c r="D26165" s="8"/>
      <c r="E26165" s="1"/>
      <c r="F26165" s="1"/>
      <c r="G26165" s="1"/>
      <c r="H26165" s="1"/>
    </row>
    <row r="26166">
      <c r="A26166" s="1"/>
      <c r="B26166" s="1"/>
      <c r="C26166" s="1"/>
      <c r="D26166" s="8"/>
      <c r="E26166" s="1"/>
      <c r="F26166" s="1"/>
      <c r="G26166" s="1"/>
      <c r="H26166" s="1"/>
    </row>
    <row r="26167">
      <c r="A26167" s="1"/>
      <c r="B26167" s="1"/>
      <c r="C26167" s="1"/>
      <c r="D26167" s="8"/>
      <c r="E26167" s="1"/>
      <c r="F26167" s="1"/>
      <c r="G26167" s="1"/>
      <c r="H26167" s="1"/>
    </row>
    <row r="26168">
      <c r="A26168" s="1"/>
      <c r="B26168" s="1"/>
      <c r="C26168" s="1"/>
      <c r="D26168" s="8"/>
      <c r="E26168" s="1"/>
      <c r="F26168" s="1"/>
      <c r="G26168" s="1"/>
      <c r="H26168" s="1"/>
    </row>
    <row r="26169">
      <c r="A26169" s="1"/>
      <c r="B26169" s="1"/>
      <c r="C26169" s="1"/>
      <c r="D26169" s="8"/>
      <c r="E26169" s="1"/>
      <c r="F26169" s="1"/>
      <c r="G26169" s="1"/>
      <c r="H26169" s="1"/>
    </row>
    <row r="26170">
      <c r="A26170" s="1"/>
      <c r="B26170" s="1"/>
      <c r="C26170" s="1"/>
      <c r="D26170" s="8"/>
      <c r="E26170" s="1"/>
      <c r="F26170" s="1"/>
      <c r="G26170" s="1"/>
      <c r="H26170" s="1"/>
    </row>
    <row r="26171">
      <c r="A26171" s="1"/>
      <c r="B26171" s="1"/>
      <c r="C26171" s="1"/>
      <c r="D26171" s="8"/>
      <c r="E26171" s="1"/>
      <c r="F26171" s="1"/>
      <c r="G26171" s="1"/>
      <c r="H26171" s="1"/>
    </row>
    <row r="26172">
      <c r="A26172" s="1"/>
      <c r="B26172" s="1"/>
      <c r="C26172" s="1"/>
      <c r="D26172" s="8"/>
      <c r="E26172" s="1"/>
      <c r="F26172" s="1"/>
      <c r="G26172" s="1"/>
      <c r="H26172" s="1"/>
    </row>
    <row r="26173">
      <c r="A26173" s="1"/>
      <c r="B26173" s="1"/>
      <c r="C26173" s="1"/>
      <c r="D26173" s="8"/>
      <c r="E26173" s="1"/>
      <c r="F26173" s="1"/>
      <c r="G26173" s="1"/>
      <c r="H26173" s="1"/>
    </row>
    <row r="26174">
      <c r="A26174" s="1"/>
      <c r="B26174" s="1"/>
      <c r="C26174" s="1"/>
      <c r="D26174" s="8"/>
      <c r="E26174" s="1"/>
      <c r="F26174" s="1"/>
      <c r="G26174" s="1"/>
      <c r="H26174" s="1"/>
    </row>
    <row r="26175">
      <c r="A26175" s="1"/>
      <c r="B26175" s="1"/>
      <c r="C26175" s="1"/>
      <c r="D26175" s="8"/>
      <c r="E26175" s="1"/>
      <c r="F26175" s="1"/>
      <c r="G26175" s="1"/>
      <c r="H26175" s="1"/>
    </row>
    <row r="26176">
      <c r="A26176" s="1"/>
      <c r="B26176" s="1"/>
      <c r="C26176" s="1"/>
      <c r="D26176" s="8"/>
      <c r="E26176" s="1"/>
      <c r="F26176" s="1"/>
      <c r="G26176" s="1"/>
      <c r="H26176" s="1"/>
    </row>
    <row r="26177">
      <c r="A26177" s="1"/>
      <c r="B26177" s="1"/>
      <c r="C26177" s="1"/>
      <c r="D26177" s="8"/>
      <c r="E26177" s="1"/>
      <c r="F26177" s="1"/>
      <c r="G26177" s="1"/>
      <c r="H26177" s="1"/>
    </row>
    <row r="26178">
      <c r="A26178" s="1"/>
      <c r="B26178" s="1"/>
      <c r="C26178" s="1"/>
      <c r="D26178" s="8"/>
      <c r="E26178" s="1"/>
      <c r="F26178" s="1"/>
      <c r="G26178" s="1"/>
      <c r="H26178" s="1"/>
    </row>
    <row r="26179">
      <c r="A26179" s="1"/>
      <c r="B26179" s="1"/>
      <c r="C26179" s="1"/>
      <c r="D26179" s="8"/>
      <c r="E26179" s="1"/>
      <c r="F26179" s="1"/>
      <c r="G26179" s="1"/>
      <c r="H26179" s="1"/>
    </row>
    <row r="26180">
      <c r="A26180" s="1"/>
      <c r="B26180" s="1"/>
      <c r="C26180" s="1"/>
      <c r="D26180" s="8"/>
      <c r="E26180" s="1"/>
      <c r="F26180" s="1"/>
      <c r="G26180" s="1"/>
      <c r="H26180" s="1"/>
    </row>
    <row r="26181">
      <c r="A26181" s="1"/>
      <c r="B26181" s="1"/>
      <c r="C26181" s="1"/>
      <c r="D26181" s="8"/>
      <c r="E26181" s="1"/>
      <c r="F26181" s="1"/>
      <c r="G26181" s="1"/>
      <c r="H26181" s="1"/>
    </row>
    <row r="26182">
      <c r="A26182" s="1"/>
      <c r="B26182" s="1"/>
      <c r="C26182" s="1"/>
      <c r="D26182" s="8"/>
      <c r="E26182" s="1"/>
      <c r="F26182" s="1"/>
      <c r="G26182" s="1"/>
      <c r="H26182" s="1"/>
    </row>
    <row r="26183">
      <c r="A26183" s="1"/>
      <c r="B26183" s="1"/>
      <c r="C26183" s="1"/>
      <c r="D26183" s="8"/>
      <c r="E26183" s="1"/>
      <c r="F26183" s="1"/>
      <c r="G26183" s="1"/>
      <c r="H26183" s="1"/>
    </row>
    <row r="26184">
      <c r="A26184" s="1"/>
      <c r="B26184" s="1"/>
      <c r="C26184" s="1"/>
      <c r="D26184" s="8"/>
      <c r="E26184" s="1"/>
      <c r="F26184" s="1"/>
      <c r="G26184" s="1"/>
      <c r="H26184" s="1"/>
    </row>
    <row r="26185">
      <c r="A26185" s="1"/>
      <c r="B26185" s="1"/>
      <c r="C26185" s="1"/>
      <c r="D26185" s="8"/>
      <c r="E26185" s="1"/>
      <c r="F26185" s="1"/>
      <c r="G26185" s="1"/>
      <c r="H26185" s="1"/>
    </row>
    <row r="26186">
      <c r="A26186" s="1"/>
      <c r="B26186" s="1"/>
      <c r="C26186" s="1"/>
      <c r="D26186" s="8"/>
      <c r="E26186" s="1"/>
      <c r="F26186" s="1"/>
      <c r="G26186" s="1"/>
      <c r="H26186" s="1"/>
    </row>
    <row r="26187">
      <c r="A26187" s="1"/>
      <c r="B26187" s="1"/>
      <c r="C26187" s="1"/>
      <c r="D26187" s="8"/>
      <c r="E26187" s="1"/>
      <c r="F26187" s="1"/>
      <c r="G26187" s="1"/>
      <c r="H26187" s="1"/>
    </row>
    <row r="26188">
      <c r="A26188" s="1"/>
      <c r="B26188" s="1"/>
      <c r="C26188" s="1"/>
      <c r="D26188" s="8"/>
      <c r="E26188" s="1"/>
      <c r="F26188" s="1"/>
      <c r="G26188" s="1"/>
      <c r="H26188" s="1"/>
    </row>
    <row r="26189">
      <c r="A26189" s="1"/>
      <c r="B26189" s="1"/>
      <c r="C26189" s="1"/>
      <c r="D26189" s="8"/>
      <c r="E26189" s="1"/>
      <c r="F26189" s="1"/>
      <c r="G26189" s="1"/>
      <c r="H26189" s="1"/>
    </row>
    <row r="26190">
      <c r="A26190" s="1"/>
      <c r="B26190" s="1"/>
      <c r="C26190" s="1"/>
      <c r="D26190" s="8"/>
      <c r="E26190" s="1"/>
      <c r="F26190" s="1"/>
      <c r="G26190" s="1"/>
      <c r="H26190" s="1"/>
    </row>
    <row r="26191">
      <c r="A26191" s="1"/>
      <c r="B26191" s="1"/>
      <c r="C26191" s="1"/>
      <c r="D26191" s="8"/>
      <c r="E26191" s="1"/>
      <c r="F26191" s="1"/>
      <c r="G26191" s="1"/>
      <c r="H26191" s="1"/>
    </row>
    <row r="26192">
      <c r="A26192" s="1"/>
      <c r="B26192" s="1"/>
      <c r="C26192" s="1"/>
      <c r="D26192" s="8"/>
      <c r="E26192" s="1"/>
      <c r="F26192" s="1"/>
      <c r="G26192" s="1"/>
      <c r="H26192" s="1"/>
    </row>
    <row r="26193">
      <c r="A26193" s="1"/>
      <c r="B26193" s="1"/>
      <c r="C26193" s="1"/>
      <c r="D26193" s="8"/>
      <c r="E26193" s="1"/>
      <c r="F26193" s="1"/>
      <c r="G26193" s="1"/>
      <c r="H26193" s="1"/>
    </row>
    <row r="26194">
      <c r="A26194" s="1"/>
      <c r="B26194" s="1"/>
      <c r="C26194" s="1"/>
      <c r="D26194" s="8"/>
      <c r="E26194" s="1"/>
      <c r="F26194" s="1"/>
      <c r="G26194" s="1"/>
      <c r="H26194" s="1"/>
    </row>
    <row r="26195">
      <c r="A26195" s="1"/>
      <c r="B26195" s="1"/>
      <c r="C26195" s="1"/>
      <c r="D26195" s="8"/>
      <c r="E26195" s="1"/>
      <c r="F26195" s="1"/>
      <c r="G26195" s="1"/>
      <c r="H26195" s="1"/>
    </row>
    <row r="26196">
      <c r="A26196" s="1"/>
      <c r="B26196" s="1"/>
      <c r="C26196" s="1"/>
      <c r="D26196" s="8"/>
      <c r="E26196" s="1"/>
      <c r="F26196" s="1"/>
      <c r="G26196" s="1"/>
      <c r="H26196" s="1"/>
    </row>
    <row r="26197">
      <c r="A26197" s="1"/>
      <c r="B26197" s="1"/>
      <c r="C26197" s="1"/>
      <c r="D26197" s="8"/>
      <c r="E26197" s="1"/>
      <c r="F26197" s="1"/>
      <c r="G26197" s="1"/>
      <c r="H26197" s="1"/>
    </row>
    <row r="26198">
      <c r="A26198" s="1"/>
      <c r="B26198" s="1"/>
      <c r="C26198" s="1"/>
      <c r="D26198" s="8"/>
      <c r="E26198" s="1"/>
      <c r="F26198" s="1"/>
      <c r="G26198" s="1"/>
      <c r="H26198" s="1"/>
    </row>
    <row r="26199">
      <c r="A26199" s="1"/>
      <c r="B26199" s="1"/>
      <c r="C26199" s="1"/>
      <c r="D26199" s="8"/>
      <c r="E26199" s="1"/>
      <c r="F26199" s="1"/>
      <c r="G26199" s="1"/>
      <c r="H26199" s="1"/>
    </row>
    <row r="26200">
      <c r="A26200" s="1"/>
      <c r="B26200" s="1"/>
      <c r="C26200" s="1"/>
      <c r="D26200" s="8"/>
      <c r="E26200" s="1"/>
      <c r="F26200" s="1"/>
      <c r="G26200" s="1"/>
      <c r="H26200" s="1"/>
    </row>
    <row r="26201">
      <c r="A26201" s="1"/>
      <c r="B26201" s="1"/>
      <c r="C26201" s="1"/>
      <c r="D26201" s="8"/>
      <c r="E26201" s="1"/>
      <c r="F26201" s="1"/>
      <c r="G26201" s="1"/>
      <c r="H26201" s="1"/>
    </row>
    <row r="26202">
      <c r="A26202" s="1"/>
      <c r="B26202" s="1"/>
      <c r="C26202" s="1"/>
      <c r="D26202" s="8"/>
      <c r="E26202" s="1"/>
      <c r="F26202" s="1"/>
      <c r="G26202" s="1"/>
      <c r="H26202" s="1"/>
    </row>
    <row r="26203">
      <c r="A26203" s="1"/>
      <c r="B26203" s="1"/>
      <c r="C26203" s="1"/>
      <c r="D26203" s="8"/>
      <c r="E26203" s="1"/>
      <c r="F26203" s="1"/>
      <c r="G26203" s="1"/>
      <c r="H26203" s="1"/>
    </row>
    <row r="26204">
      <c r="A26204" s="1"/>
      <c r="B26204" s="1"/>
      <c r="C26204" s="1"/>
      <c r="D26204" s="8"/>
      <c r="E26204" s="1"/>
      <c r="F26204" s="1"/>
      <c r="G26204" s="1"/>
      <c r="H26204" s="1"/>
    </row>
    <row r="26205">
      <c r="A26205" s="1"/>
      <c r="B26205" s="1"/>
      <c r="C26205" s="1"/>
      <c r="D26205" s="8"/>
      <c r="E26205" s="1"/>
      <c r="F26205" s="1"/>
      <c r="G26205" s="1"/>
      <c r="H26205" s="1"/>
    </row>
    <row r="26206">
      <c r="A26206" s="1"/>
      <c r="B26206" s="1"/>
      <c r="C26206" s="1"/>
      <c r="D26206" s="8"/>
      <c r="E26206" s="1"/>
      <c r="F26206" s="1"/>
      <c r="G26206" s="1"/>
      <c r="H26206" s="1"/>
    </row>
    <row r="26207">
      <c r="A26207" s="1"/>
      <c r="B26207" s="1"/>
      <c r="C26207" s="1"/>
      <c r="D26207" s="8"/>
      <c r="E26207" s="1"/>
      <c r="F26207" s="1"/>
      <c r="G26207" s="1"/>
      <c r="H26207" s="1"/>
    </row>
    <row r="26208">
      <c r="A26208" s="1"/>
      <c r="B26208" s="1"/>
      <c r="C26208" s="1"/>
      <c r="D26208" s="8"/>
      <c r="E26208" s="1"/>
      <c r="F26208" s="1"/>
      <c r="G26208" s="1"/>
      <c r="H26208" s="1"/>
    </row>
    <row r="26209">
      <c r="A26209" s="1"/>
      <c r="B26209" s="1"/>
      <c r="C26209" s="1"/>
      <c r="D26209" s="8"/>
      <c r="E26209" s="1"/>
      <c r="F26209" s="1"/>
      <c r="G26209" s="1"/>
      <c r="H26209" s="1"/>
    </row>
    <row r="26210">
      <c r="A26210" s="1"/>
      <c r="B26210" s="1"/>
      <c r="C26210" s="1"/>
      <c r="D26210" s="8"/>
      <c r="E26210" s="1"/>
      <c r="F26210" s="1"/>
      <c r="G26210" s="1"/>
      <c r="H26210" s="1"/>
    </row>
    <row r="26211">
      <c r="A26211" s="1"/>
      <c r="B26211" s="1"/>
      <c r="C26211" s="1"/>
      <c r="D26211" s="8"/>
      <c r="E26211" s="1"/>
      <c r="F26211" s="1"/>
      <c r="G26211" s="1"/>
      <c r="H26211" s="1"/>
    </row>
    <row r="26212">
      <c r="A26212" s="1"/>
      <c r="B26212" s="1"/>
      <c r="C26212" s="1"/>
      <c r="D26212" s="8"/>
      <c r="E26212" s="1"/>
      <c r="F26212" s="1"/>
      <c r="G26212" s="1"/>
      <c r="H26212" s="1"/>
    </row>
    <row r="26213">
      <c r="A26213" s="1"/>
      <c r="B26213" s="1"/>
      <c r="C26213" s="1"/>
      <c r="D26213" s="8"/>
      <c r="E26213" s="1"/>
      <c r="F26213" s="1"/>
      <c r="G26213" s="1"/>
      <c r="H26213" s="1"/>
    </row>
    <row r="26214">
      <c r="A26214" s="1"/>
      <c r="B26214" s="1"/>
      <c r="C26214" s="1"/>
      <c r="D26214" s="8"/>
      <c r="E26214" s="1"/>
      <c r="F26214" s="1"/>
      <c r="G26214" s="1"/>
      <c r="H26214" s="1"/>
    </row>
    <row r="26215">
      <c r="A26215" s="1"/>
      <c r="B26215" s="1"/>
      <c r="C26215" s="1"/>
      <c r="D26215" s="8"/>
      <c r="E26215" s="1"/>
      <c r="F26215" s="1"/>
      <c r="G26215" s="1"/>
      <c r="H26215" s="1"/>
    </row>
    <row r="26216">
      <c r="A26216" s="1"/>
      <c r="B26216" s="1"/>
      <c r="C26216" s="1"/>
      <c r="D26216" s="8"/>
      <c r="E26216" s="1"/>
      <c r="F26216" s="1"/>
      <c r="G26216" s="1"/>
      <c r="H26216" s="1"/>
    </row>
    <row r="26217">
      <c r="A26217" s="1"/>
      <c r="B26217" s="1"/>
      <c r="C26217" s="1"/>
      <c r="D26217" s="8"/>
      <c r="E26217" s="1"/>
      <c r="F26217" s="1"/>
      <c r="G26217" s="1"/>
      <c r="H26217" s="1"/>
    </row>
    <row r="26218">
      <c r="A26218" s="1"/>
      <c r="B26218" s="1"/>
      <c r="C26218" s="1"/>
      <c r="D26218" s="8"/>
      <c r="E26218" s="1"/>
      <c r="F26218" s="1"/>
      <c r="G26218" s="1"/>
      <c r="H26218" s="1"/>
    </row>
    <row r="26219">
      <c r="A26219" s="1"/>
      <c r="B26219" s="1"/>
      <c r="C26219" s="1"/>
      <c r="D26219" s="8"/>
      <c r="E26219" s="1"/>
      <c r="F26219" s="1"/>
      <c r="G26219" s="1"/>
      <c r="H26219" s="1"/>
    </row>
    <row r="26220">
      <c r="A26220" s="1"/>
      <c r="B26220" s="1"/>
      <c r="C26220" s="1"/>
      <c r="D26220" s="8"/>
      <c r="E26220" s="1"/>
      <c r="F26220" s="1"/>
      <c r="G26220" s="1"/>
      <c r="H26220" s="1"/>
    </row>
    <row r="26221">
      <c r="A26221" s="1"/>
      <c r="B26221" s="1"/>
      <c r="C26221" s="1"/>
      <c r="D26221" s="8"/>
      <c r="E26221" s="1"/>
      <c r="F26221" s="1"/>
      <c r="G26221" s="1"/>
      <c r="H26221" s="1"/>
    </row>
    <row r="26222">
      <c r="A26222" s="1"/>
      <c r="B26222" s="1"/>
      <c r="C26222" s="1"/>
      <c r="D26222" s="8"/>
      <c r="E26222" s="1"/>
      <c r="F26222" s="1"/>
      <c r="G26222" s="1"/>
      <c r="H26222" s="1"/>
    </row>
    <row r="26223">
      <c r="A26223" s="1"/>
      <c r="B26223" s="1"/>
      <c r="C26223" s="1"/>
      <c r="D26223" s="8"/>
      <c r="E26223" s="1"/>
      <c r="F26223" s="1"/>
      <c r="G26223" s="1"/>
      <c r="H26223" s="1"/>
    </row>
    <row r="26224">
      <c r="A26224" s="1"/>
      <c r="B26224" s="1"/>
      <c r="C26224" s="1"/>
      <c r="D26224" s="8"/>
      <c r="E26224" s="1"/>
      <c r="F26224" s="1"/>
      <c r="G26224" s="1"/>
      <c r="H26224" s="1"/>
    </row>
    <row r="26225">
      <c r="A26225" s="1"/>
      <c r="B26225" s="1"/>
      <c r="C26225" s="1"/>
      <c r="D26225" s="8"/>
      <c r="E26225" s="1"/>
      <c r="F26225" s="1"/>
      <c r="G26225" s="1"/>
      <c r="H26225" s="1"/>
    </row>
    <row r="26226">
      <c r="A26226" s="1"/>
      <c r="B26226" s="1"/>
      <c r="C26226" s="1"/>
      <c r="D26226" s="8"/>
      <c r="E26226" s="1"/>
      <c r="F26226" s="1"/>
      <c r="G26226" s="1"/>
      <c r="H26226" s="1"/>
    </row>
    <row r="26227">
      <c r="A26227" s="1"/>
      <c r="B26227" s="1"/>
      <c r="C26227" s="1"/>
      <c r="D26227" s="8"/>
      <c r="E26227" s="1"/>
      <c r="F26227" s="1"/>
      <c r="G26227" s="1"/>
      <c r="H26227" s="1"/>
    </row>
    <row r="26228">
      <c r="A26228" s="1"/>
      <c r="B26228" s="1"/>
      <c r="C26228" s="1"/>
      <c r="D26228" s="8"/>
      <c r="E26228" s="1"/>
      <c r="F26228" s="1"/>
      <c r="G26228" s="1"/>
      <c r="H26228" s="1"/>
    </row>
    <row r="26229">
      <c r="A26229" s="1"/>
      <c r="B26229" s="1"/>
      <c r="C26229" s="1"/>
      <c r="D26229" s="8"/>
      <c r="E26229" s="1"/>
      <c r="F26229" s="1"/>
      <c r="G26229" s="1"/>
      <c r="H26229" s="1"/>
    </row>
    <row r="26230">
      <c r="A26230" s="1"/>
      <c r="B26230" s="1"/>
      <c r="C26230" s="1"/>
      <c r="D26230" s="8"/>
      <c r="E26230" s="1"/>
      <c r="F26230" s="1"/>
      <c r="G26230" s="1"/>
      <c r="H26230" s="1"/>
    </row>
    <row r="26231">
      <c r="A26231" s="1"/>
      <c r="B26231" s="1"/>
      <c r="C26231" s="1"/>
      <c r="D26231" s="8"/>
      <c r="E26231" s="1"/>
      <c r="F26231" s="1"/>
      <c r="G26231" s="1"/>
      <c r="H26231" s="1"/>
    </row>
    <row r="26232">
      <c r="A26232" s="1"/>
      <c r="B26232" s="1"/>
      <c r="C26232" s="1"/>
      <c r="D26232" s="8"/>
      <c r="E26232" s="1"/>
      <c r="F26232" s="1"/>
      <c r="G26232" s="1"/>
      <c r="H26232" s="1"/>
    </row>
    <row r="26233">
      <c r="A26233" s="1"/>
      <c r="B26233" s="1"/>
      <c r="C26233" s="1"/>
      <c r="D26233" s="8"/>
      <c r="E26233" s="1"/>
      <c r="F26233" s="1"/>
      <c r="G26233" s="1"/>
      <c r="H26233" s="1"/>
    </row>
    <row r="26234">
      <c r="A26234" s="1"/>
      <c r="B26234" s="1"/>
      <c r="C26234" s="1"/>
      <c r="D26234" s="8"/>
      <c r="E26234" s="1"/>
      <c r="F26234" s="1"/>
      <c r="G26234" s="1"/>
      <c r="H26234" s="1"/>
    </row>
    <row r="26235">
      <c r="A26235" s="1"/>
      <c r="B26235" s="1"/>
      <c r="C26235" s="1"/>
      <c r="D26235" s="8"/>
      <c r="E26235" s="1"/>
      <c r="F26235" s="1"/>
      <c r="G26235" s="1"/>
      <c r="H26235" s="1"/>
    </row>
    <row r="26236">
      <c r="A26236" s="1"/>
      <c r="B26236" s="1"/>
      <c r="C26236" s="1"/>
      <c r="D26236" s="8"/>
      <c r="E26236" s="1"/>
      <c r="F26236" s="1"/>
      <c r="G26236" s="1"/>
      <c r="H26236" s="1"/>
    </row>
    <row r="26237">
      <c r="A26237" s="1"/>
      <c r="B26237" s="1"/>
      <c r="C26237" s="1"/>
      <c r="D26237" s="8"/>
      <c r="E26237" s="1"/>
      <c r="F26237" s="1"/>
      <c r="G26237" s="1"/>
      <c r="H26237" s="1"/>
    </row>
    <row r="26238">
      <c r="A26238" s="1"/>
      <c r="B26238" s="1"/>
      <c r="C26238" s="1"/>
      <c r="D26238" s="8"/>
      <c r="E26238" s="1"/>
      <c r="F26238" s="1"/>
      <c r="G26238" s="1"/>
      <c r="H26238" s="1"/>
    </row>
    <row r="26239">
      <c r="A26239" s="1"/>
      <c r="B26239" s="1"/>
      <c r="C26239" s="1"/>
      <c r="D26239" s="8"/>
      <c r="E26239" s="1"/>
      <c r="F26239" s="1"/>
      <c r="G26239" s="1"/>
      <c r="H26239" s="1"/>
    </row>
    <row r="26240">
      <c r="A26240" s="1"/>
      <c r="B26240" s="1"/>
      <c r="C26240" s="1"/>
      <c r="D26240" s="8"/>
      <c r="E26240" s="1"/>
      <c r="F26240" s="1"/>
      <c r="G26240" s="1"/>
      <c r="H26240" s="1"/>
    </row>
    <row r="26241">
      <c r="A26241" s="1"/>
      <c r="B26241" s="1"/>
      <c r="C26241" s="1"/>
      <c r="D26241" s="8"/>
      <c r="E26241" s="1"/>
      <c r="F26241" s="1"/>
      <c r="G26241" s="1"/>
      <c r="H26241" s="1"/>
    </row>
    <row r="26242">
      <c r="A26242" s="1"/>
      <c r="B26242" s="1"/>
      <c r="C26242" s="1"/>
      <c r="D26242" s="8"/>
      <c r="E26242" s="1"/>
      <c r="F26242" s="1"/>
      <c r="G26242" s="1"/>
      <c r="H26242" s="1"/>
    </row>
    <row r="26243">
      <c r="A26243" s="1"/>
      <c r="B26243" s="1"/>
      <c r="C26243" s="1"/>
      <c r="D26243" s="8"/>
      <c r="E26243" s="1"/>
      <c r="F26243" s="1"/>
      <c r="G26243" s="1"/>
      <c r="H26243" s="1"/>
    </row>
    <row r="26244">
      <c r="A26244" s="1"/>
      <c r="B26244" s="1"/>
      <c r="C26244" s="1"/>
      <c r="D26244" s="8"/>
      <c r="E26244" s="1"/>
      <c r="F26244" s="1"/>
      <c r="G26244" s="1"/>
      <c r="H26244" s="1"/>
    </row>
    <row r="26245">
      <c r="A26245" s="1"/>
      <c r="B26245" s="1"/>
      <c r="C26245" s="1"/>
      <c r="D26245" s="8"/>
      <c r="E26245" s="1"/>
      <c r="F26245" s="1"/>
      <c r="G26245" s="1"/>
      <c r="H26245" s="1"/>
    </row>
    <row r="26246">
      <c r="A26246" s="1"/>
      <c r="B26246" s="1"/>
      <c r="C26246" s="1"/>
      <c r="D26246" s="8"/>
      <c r="E26246" s="1"/>
      <c r="F26246" s="1"/>
      <c r="G26246" s="1"/>
      <c r="H26246" s="1"/>
    </row>
    <row r="26247">
      <c r="A26247" s="1"/>
      <c r="B26247" s="1"/>
      <c r="C26247" s="1"/>
      <c r="D26247" s="8"/>
      <c r="E26247" s="1"/>
      <c r="F26247" s="1"/>
      <c r="G26247" s="1"/>
      <c r="H26247" s="1"/>
    </row>
    <row r="26248">
      <c r="A26248" s="1"/>
      <c r="B26248" s="1"/>
      <c r="C26248" s="1"/>
      <c r="D26248" s="8"/>
      <c r="E26248" s="1"/>
      <c r="F26248" s="1"/>
      <c r="G26248" s="1"/>
      <c r="H26248" s="1"/>
    </row>
    <row r="26249">
      <c r="A26249" s="1"/>
      <c r="B26249" s="1"/>
      <c r="C26249" s="1"/>
      <c r="D26249" s="8"/>
      <c r="E26249" s="1"/>
      <c r="F26249" s="1"/>
      <c r="G26249" s="1"/>
      <c r="H26249" s="1"/>
    </row>
    <row r="26250">
      <c r="A26250" s="1"/>
      <c r="B26250" s="1"/>
      <c r="C26250" s="1"/>
      <c r="D26250" s="8"/>
      <c r="E26250" s="1"/>
      <c r="F26250" s="1"/>
      <c r="G26250" s="1"/>
      <c r="H26250" s="1"/>
    </row>
    <row r="26251">
      <c r="A26251" s="1"/>
      <c r="B26251" s="1"/>
      <c r="C26251" s="1"/>
      <c r="D26251" s="8"/>
      <c r="E26251" s="1"/>
      <c r="F26251" s="1"/>
      <c r="G26251" s="1"/>
      <c r="H26251" s="1"/>
    </row>
    <row r="26252">
      <c r="A26252" s="1"/>
      <c r="B26252" s="1"/>
      <c r="C26252" s="1"/>
      <c r="D26252" s="8"/>
      <c r="E26252" s="1"/>
      <c r="F26252" s="1"/>
      <c r="G26252" s="1"/>
      <c r="H26252" s="1"/>
    </row>
    <row r="26253">
      <c r="A26253" s="1"/>
      <c r="B26253" s="1"/>
      <c r="C26253" s="1"/>
      <c r="D26253" s="8"/>
      <c r="E26253" s="1"/>
      <c r="F26253" s="1"/>
      <c r="G26253" s="1"/>
      <c r="H26253" s="1"/>
    </row>
    <row r="26254">
      <c r="A26254" s="1"/>
      <c r="B26254" s="1"/>
      <c r="C26254" s="1"/>
      <c r="D26254" s="8"/>
      <c r="E26254" s="1"/>
      <c r="F26254" s="1"/>
      <c r="G26254" s="1"/>
      <c r="H26254" s="1"/>
    </row>
    <row r="26255">
      <c r="A26255" s="1"/>
      <c r="B26255" s="1"/>
      <c r="C26255" s="1"/>
      <c r="D26255" s="8"/>
      <c r="E26255" s="1"/>
      <c r="F26255" s="1"/>
      <c r="G26255" s="1"/>
      <c r="H26255" s="1"/>
    </row>
    <row r="26256">
      <c r="A26256" s="1"/>
      <c r="B26256" s="1"/>
      <c r="C26256" s="1"/>
      <c r="D26256" s="8"/>
      <c r="E26256" s="1"/>
      <c r="F26256" s="1"/>
      <c r="G26256" s="1"/>
      <c r="H26256" s="1"/>
    </row>
    <row r="26257">
      <c r="A26257" s="1"/>
      <c r="B26257" s="1"/>
      <c r="C26257" s="1"/>
      <c r="D26257" s="8"/>
      <c r="E26257" s="1"/>
      <c r="F26257" s="1"/>
      <c r="G26257" s="1"/>
      <c r="H26257" s="1"/>
    </row>
    <row r="26258">
      <c r="A26258" s="1"/>
      <c r="B26258" s="1"/>
      <c r="C26258" s="1"/>
      <c r="D26258" s="8"/>
      <c r="E26258" s="1"/>
      <c r="F26258" s="1"/>
      <c r="G26258" s="1"/>
      <c r="H26258" s="1"/>
    </row>
    <row r="26259">
      <c r="A26259" s="1"/>
      <c r="B26259" s="1"/>
      <c r="C26259" s="1"/>
      <c r="D26259" s="8"/>
      <c r="E26259" s="1"/>
      <c r="F26259" s="1"/>
      <c r="G26259" s="1"/>
      <c r="H26259" s="1"/>
    </row>
    <row r="26260">
      <c r="A26260" s="1"/>
      <c r="B26260" s="1"/>
      <c r="C26260" s="1"/>
      <c r="D26260" s="8"/>
      <c r="E26260" s="1"/>
      <c r="F26260" s="1"/>
      <c r="G26260" s="1"/>
      <c r="H26260" s="1"/>
    </row>
    <row r="26261">
      <c r="A26261" s="1"/>
      <c r="B26261" s="1"/>
      <c r="C26261" s="1"/>
      <c r="D26261" s="8"/>
      <c r="E26261" s="1"/>
      <c r="F26261" s="1"/>
      <c r="G26261" s="1"/>
      <c r="H26261" s="1"/>
    </row>
    <row r="26262">
      <c r="A26262" s="1"/>
      <c r="B26262" s="1"/>
      <c r="C26262" s="1"/>
      <c r="D26262" s="8"/>
      <c r="E26262" s="1"/>
      <c r="F26262" s="1"/>
      <c r="G26262" s="1"/>
      <c r="H26262" s="1"/>
    </row>
    <row r="26263">
      <c r="A26263" s="1"/>
      <c r="B26263" s="1"/>
      <c r="C26263" s="1"/>
      <c r="D26263" s="8"/>
      <c r="E26263" s="1"/>
      <c r="F26263" s="1"/>
      <c r="G26263" s="1"/>
      <c r="H26263" s="1"/>
    </row>
    <row r="26264">
      <c r="A26264" s="1"/>
      <c r="B26264" s="1"/>
      <c r="C26264" s="1"/>
      <c r="D26264" s="8"/>
      <c r="E26264" s="1"/>
      <c r="F26264" s="1"/>
      <c r="G26264" s="1"/>
      <c r="H26264" s="1"/>
    </row>
    <row r="26265">
      <c r="A26265" s="1"/>
      <c r="B26265" s="1"/>
      <c r="C26265" s="1"/>
      <c r="D26265" s="8"/>
      <c r="E26265" s="1"/>
      <c r="F26265" s="1"/>
      <c r="G26265" s="1"/>
      <c r="H26265" s="1"/>
    </row>
    <row r="26266">
      <c r="A26266" s="1"/>
      <c r="B26266" s="1"/>
      <c r="C26266" s="1"/>
      <c r="D26266" s="8"/>
      <c r="E26266" s="1"/>
      <c r="F26266" s="1"/>
      <c r="G26266" s="1"/>
      <c r="H26266" s="1"/>
    </row>
    <row r="26267">
      <c r="A26267" s="1"/>
      <c r="B26267" s="1"/>
      <c r="C26267" s="1"/>
      <c r="D26267" s="8"/>
      <c r="E26267" s="1"/>
      <c r="F26267" s="1"/>
      <c r="G26267" s="1"/>
      <c r="H26267" s="1"/>
    </row>
    <row r="26268">
      <c r="A26268" s="1"/>
      <c r="B26268" s="1"/>
      <c r="C26268" s="1"/>
      <c r="D26268" s="8"/>
      <c r="E26268" s="1"/>
      <c r="F26268" s="1"/>
      <c r="G26268" s="1"/>
      <c r="H26268" s="1"/>
    </row>
    <row r="26269">
      <c r="A26269" s="1"/>
      <c r="B26269" s="1"/>
      <c r="C26269" s="1"/>
      <c r="D26269" s="8"/>
      <c r="E26269" s="1"/>
      <c r="F26269" s="1"/>
      <c r="G26269" s="1"/>
      <c r="H26269" s="1"/>
    </row>
    <row r="26270">
      <c r="A26270" s="1"/>
      <c r="B26270" s="1"/>
      <c r="C26270" s="1"/>
      <c r="D26270" s="8"/>
      <c r="E26270" s="1"/>
      <c r="F26270" s="1"/>
      <c r="G26270" s="1"/>
      <c r="H26270" s="1"/>
    </row>
    <row r="26271">
      <c r="A26271" s="1"/>
      <c r="B26271" s="1"/>
      <c r="C26271" s="1"/>
      <c r="D26271" s="8"/>
      <c r="E26271" s="1"/>
      <c r="F26271" s="1"/>
      <c r="G26271" s="1"/>
      <c r="H26271" s="1"/>
    </row>
    <row r="26272">
      <c r="A26272" s="1"/>
      <c r="B26272" s="1"/>
      <c r="C26272" s="1"/>
      <c r="D26272" s="8"/>
      <c r="E26272" s="1"/>
      <c r="F26272" s="1"/>
      <c r="G26272" s="1"/>
      <c r="H26272" s="1"/>
    </row>
    <row r="26273">
      <c r="A26273" s="1"/>
      <c r="B26273" s="1"/>
      <c r="C26273" s="1"/>
      <c r="D26273" s="8"/>
      <c r="E26273" s="1"/>
      <c r="F26273" s="1"/>
      <c r="G26273" s="1"/>
      <c r="H26273" s="1"/>
    </row>
    <row r="26274">
      <c r="A26274" s="1"/>
      <c r="B26274" s="1"/>
      <c r="C26274" s="1"/>
      <c r="D26274" s="8"/>
      <c r="E26274" s="1"/>
      <c r="F26274" s="1"/>
      <c r="G26274" s="1"/>
      <c r="H26274" s="1"/>
    </row>
    <row r="26275">
      <c r="A26275" s="1"/>
      <c r="B26275" s="1"/>
      <c r="C26275" s="1"/>
      <c r="D26275" s="8"/>
      <c r="E26275" s="1"/>
      <c r="F26275" s="1"/>
      <c r="G26275" s="1"/>
      <c r="H26275" s="1"/>
    </row>
    <row r="26276">
      <c r="A26276" s="1"/>
      <c r="B26276" s="1"/>
      <c r="C26276" s="1"/>
      <c r="D26276" s="8"/>
      <c r="E26276" s="1"/>
      <c r="F26276" s="1"/>
      <c r="G26276" s="1"/>
      <c r="H26276" s="1"/>
    </row>
    <row r="26277">
      <c r="A26277" s="1"/>
      <c r="B26277" s="1"/>
      <c r="C26277" s="1"/>
      <c r="D26277" s="8"/>
      <c r="E26277" s="1"/>
      <c r="F26277" s="1"/>
      <c r="G26277" s="1"/>
      <c r="H26277" s="1"/>
    </row>
    <row r="26278">
      <c r="A26278" s="1"/>
      <c r="B26278" s="1"/>
      <c r="C26278" s="1"/>
      <c r="D26278" s="8"/>
      <c r="E26278" s="1"/>
      <c r="F26278" s="1"/>
      <c r="G26278" s="1"/>
      <c r="H26278" s="1"/>
    </row>
    <row r="26279">
      <c r="A26279" s="1"/>
      <c r="B26279" s="1"/>
      <c r="C26279" s="1"/>
      <c r="D26279" s="8"/>
      <c r="E26279" s="1"/>
      <c r="F26279" s="1"/>
      <c r="G26279" s="1"/>
      <c r="H26279" s="1"/>
    </row>
    <row r="26280">
      <c r="A26280" s="1"/>
      <c r="B26280" s="1"/>
      <c r="C26280" s="1"/>
      <c r="D26280" s="8"/>
      <c r="E26280" s="1"/>
      <c r="F26280" s="1"/>
      <c r="G26280" s="1"/>
      <c r="H26280" s="1"/>
    </row>
    <row r="26281">
      <c r="A26281" s="1"/>
      <c r="B26281" s="1"/>
      <c r="C26281" s="1"/>
      <c r="D26281" s="8"/>
      <c r="E26281" s="1"/>
      <c r="F26281" s="1"/>
      <c r="G26281" s="1"/>
      <c r="H26281" s="1"/>
    </row>
    <row r="26282">
      <c r="A26282" s="1"/>
      <c r="B26282" s="1"/>
      <c r="C26282" s="1"/>
      <c r="D26282" s="8"/>
      <c r="E26282" s="1"/>
      <c r="F26282" s="1"/>
      <c r="G26282" s="1"/>
      <c r="H26282" s="1"/>
    </row>
    <row r="26283">
      <c r="A26283" s="1"/>
      <c r="B26283" s="1"/>
      <c r="C26283" s="1"/>
      <c r="D26283" s="8"/>
      <c r="E26283" s="1"/>
      <c r="F26283" s="1"/>
      <c r="G26283" s="1"/>
      <c r="H26283" s="1"/>
    </row>
    <row r="26284">
      <c r="A26284" s="1"/>
      <c r="B26284" s="1"/>
      <c r="C26284" s="1"/>
      <c r="D26284" s="8"/>
      <c r="E26284" s="1"/>
      <c r="F26284" s="1"/>
      <c r="G26284" s="1"/>
      <c r="H26284" s="1"/>
    </row>
    <row r="26285">
      <c r="A26285" s="1"/>
      <c r="B26285" s="1"/>
      <c r="C26285" s="1"/>
      <c r="D26285" s="8"/>
      <c r="E26285" s="1"/>
      <c r="F26285" s="1"/>
      <c r="G26285" s="1"/>
      <c r="H26285" s="1"/>
    </row>
    <row r="26286">
      <c r="A26286" s="1"/>
      <c r="B26286" s="1"/>
      <c r="C26286" s="1"/>
      <c r="D26286" s="8"/>
      <c r="E26286" s="1"/>
      <c r="F26286" s="1"/>
      <c r="G26286" s="1"/>
      <c r="H26286" s="1"/>
    </row>
    <row r="26287">
      <c r="A26287" s="1"/>
      <c r="B26287" s="1"/>
      <c r="C26287" s="1"/>
      <c r="D26287" s="8"/>
      <c r="E26287" s="1"/>
      <c r="F26287" s="1"/>
      <c r="G26287" s="1"/>
      <c r="H26287" s="1"/>
    </row>
    <row r="26288">
      <c r="A26288" s="1"/>
      <c r="B26288" s="1"/>
      <c r="C26288" s="1"/>
      <c r="D26288" s="8"/>
      <c r="E26288" s="1"/>
      <c r="F26288" s="1"/>
      <c r="G26288" s="1"/>
      <c r="H26288" s="1"/>
    </row>
    <row r="26289">
      <c r="A26289" s="1"/>
      <c r="B26289" s="1"/>
      <c r="C26289" s="1"/>
      <c r="D26289" s="8"/>
      <c r="E26289" s="1"/>
      <c r="F26289" s="1"/>
      <c r="G26289" s="1"/>
      <c r="H26289" s="1"/>
    </row>
    <row r="26290">
      <c r="A26290" s="1"/>
      <c r="B26290" s="1"/>
      <c r="C26290" s="1"/>
      <c r="D26290" s="8"/>
      <c r="E26290" s="1"/>
      <c r="F26290" s="1"/>
      <c r="G26290" s="1"/>
      <c r="H26290" s="1"/>
    </row>
    <row r="26291">
      <c r="A26291" s="1"/>
      <c r="B26291" s="1"/>
      <c r="C26291" s="1"/>
      <c r="D26291" s="8"/>
      <c r="E26291" s="1"/>
      <c r="F26291" s="1"/>
      <c r="G26291" s="1"/>
      <c r="H26291" s="1"/>
    </row>
    <row r="26292">
      <c r="A26292" s="1"/>
      <c r="B26292" s="1"/>
      <c r="C26292" s="1"/>
      <c r="D26292" s="8"/>
      <c r="E26292" s="1"/>
      <c r="F26292" s="1"/>
      <c r="G26292" s="1"/>
      <c r="H26292" s="1"/>
    </row>
    <row r="26293">
      <c r="A26293" s="1"/>
      <c r="B26293" s="1"/>
      <c r="C26293" s="1"/>
      <c r="D26293" s="8"/>
      <c r="E26293" s="1"/>
      <c r="F26293" s="1"/>
      <c r="G26293" s="1"/>
      <c r="H26293" s="1"/>
    </row>
    <row r="26294">
      <c r="A26294" s="1"/>
      <c r="B26294" s="1"/>
      <c r="C26294" s="1"/>
      <c r="D26294" s="8"/>
      <c r="E26294" s="1"/>
      <c r="F26294" s="1"/>
      <c r="G26294" s="1"/>
      <c r="H26294" s="1"/>
    </row>
    <row r="26295">
      <c r="A26295" s="1"/>
      <c r="B26295" s="1"/>
      <c r="C26295" s="1"/>
      <c r="D26295" s="8"/>
      <c r="E26295" s="1"/>
      <c r="F26295" s="1"/>
      <c r="G26295" s="1"/>
      <c r="H26295" s="1"/>
    </row>
    <row r="26296">
      <c r="A26296" s="1"/>
      <c r="B26296" s="1"/>
      <c r="C26296" s="1"/>
      <c r="D26296" s="8"/>
      <c r="E26296" s="1"/>
      <c r="F26296" s="1"/>
      <c r="G26296" s="1"/>
      <c r="H26296" s="1"/>
    </row>
    <row r="26297">
      <c r="A26297" s="1"/>
      <c r="B26297" s="1"/>
      <c r="C26297" s="1"/>
      <c r="D26297" s="8"/>
      <c r="E26297" s="1"/>
      <c r="F26297" s="1"/>
      <c r="G26297" s="1"/>
      <c r="H26297" s="1"/>
    </row>
    <row r="26298">
      <c r="A26298" s="1"/>
      <c r="B26298" s="1"/>
      <c r="C26298" s="1"/>
      <c r="D26298" s="8"/>
      <c r="E26298" s="1"/>
      <c r="F26298" s="1"/>
      <c r="G26298" s="1"/>
      <c r="H26298" s="1"/>
    </row>
    <row r="26299">
      <c r="A26299" s="1"/>
      <c r="B26299" s="1"/>
      <c r="C26299" s="1"/>
      <c r="D26299" s="8"/>
      <c r="E26299" s="1"/>
      <c r="F26299" s="1"/>
      <c r="G26299" s="1"/>
      <c r="H26299" s="1"/>
    </row>
    <row r="26300">
      <c r="A26300" s="1"/>
      <c r="B26300" s="1"/>
      <c r="C26300" s="1"/>
      <c r="D26300" s="8"/>
      <c r="E26300" s="1"/>
      <c r="F26300" s="1"/>
      <c r="G26300" s="1"/>
      <c r="H26300" s="1"/>
    </row>
    <row r="26301">
      <c r="A26301" s="1"/>
      <c r="B26301" s="1"/>
      <c r="C26301" s="1"/>
      <c r="D26301" s="8"/>
      <c r="E26301" s="1"/>
      <c r="F26301" s="1"/>
      <c r="G26301" s="1"/>
      <c r="H26301" s="1"/>
    </row>
    <row r="26302">
      <c r="A26302" s="1"/>
      <c r="B26302" s="1"/>
      <c r="C26302" s="1"/>
      <c r="D26302" s="8"/>
      <c r="E26302" s="1"/>
      <c r="F26302" s="1"/>
      <c r="G26302" s="1"/>
      <c r="H26302" s="1"/>
    </row>
    <row r="26303">
      <c r="A26303" s="1"/>
      <c r="B26303" s="1"/>
      <c r="C26303" s="1"/>
      <c r="D26303" s="8"/>
      <c r="E26303" s="1"/>
      <c r="F26303" s="1"/>
      <c r="G26303" s="1"/>
      <c r="H26303" s="1"/>
    </row>
    <row r="26304">
      <c r="A26304" s="1"/>
      <c r="B26304" s="1"/>
      <c r="C26304" s="1"/>
      <c r="D26304" s="8"/>
      <c r="E26304" s="1"/>
      <c r="F26304" s="1"/>
      <c r="G26304" s="1"/>
      <c r="H26304" s="1"/>
    </row>
    <row r="26305">
      <c r="A26305" s="1"/>
      <c r="B26305" s="1"/>
      <c r="C26305" s="1"/>
      <c r="D26305" s="8"/>
      <c r="E26305" s="1"/>
      <c r="F26305" s="1"/>
      <c r="G26305" s="1"/>
      <c r="H26305" s="1"/>
    </row>
    <row r="26306">
      <c r="A26306" s="1"/>
      <c r="B26306" s="1"/>
      <c r="C26306" s="1"/>
      <c r="D26306" s="8"/>
      <c r="E26306" s="1"/>
      <c r="F26306" s="1"/>
      <c r="G26306" s="1"/>
      <c r="H26306" s="1"/>
    </row>
    <row r="26307">
      <c r="A26307" s="1"/>
      <c r="B26307" s="1"/>
      <c r="C26307" s="1"/>
      <c r="D26307" s="8"/>
      <c r="E26307" s="1"/>
      <c r="F26307" s="1"/>
      <c r="G26307" s="1"/>
      <c r="H26307" s="1"/>
    </row>
    <row r="26308">
      <c r="A26308" s="1"/>
      <c r="B26308" s="1"/>
      <c r="C26308" s="1"/>
      <c r="D26308" s="8"/>
      <c r="E26308" s="1"/>
      <c r="F26308" s="1"/>
      <c r="G26308" s="1"/>
      <c r="H26308" s="1"/>
    </row>
    <row r="26309">
      <c r="A26309" s="1"/>
      <c r="B26309" s="1"/>
      <c r="C26309" s="1"/>
      <c r="D26309" s="8"/>
      <c r="E26309" s="1"/>
      <c r="F26309" s="1"/>
      <c r="G26309" s="1"/>
      <c r="H26309" s="1"/>
    </row>
    <row r="26310">
      <c r="A26310" s="1"/>
      <c r="B26310" s="1"/>
      <c r="C26310" s="1"/>
      <c r="D26310" s="8"/>
      <c r="E26310" s="1"/>
      <c r="F26310" s="1"/>
      <c r="G26310" s="1"/>
      <c r="H26310" s="1"/>
    </row>
    <row r="26311">
      <c r="A26311" s="1"/>
      <c r="B26311" s="1"/>
      <c r="C26311" s="1"/>
      <c r="D26311" s="8"/>
      <c r="E26311" s="1"/>
      <c r="F26311" s="1"/>
      <c r="G26311" s="1"/>
      <c r="H26311" s="1"/>
    </row>
    <row r="26312">
      <c r="A26312" s="1"/>
      <c r="B26312" s="1"/>
      <c r="C26312" s="1"/>
      <c r="D26312" s="8"/>
      <c r="E26312" s="1"/>
      <c r="F26312" s="1"/>
      <c r="G26312" s="1"/>
      <c r="H26312" s="1"/>
    </row>
    <row r="26313">
      <c r="A26313" s="1"/>
      <c r="B26313" s="1"/>
      <c r="C26313" s="1"/>
      <c r="D26313" s="8"/>
      <c r="E26313" s="1"/>
      <c r="F26313" s="1"/>
      <c r="G26313" s="1"/>
      <c r="H26313" s="1"/>
    </row>
    <row r="26314">
      <c r="A26314" s="1"/>
      <c r="B26314" s="1"/>
      <c r="C26314" s="1"/>
      <c r="D26314" s="8"/>
      <c r="E26314" s="1"/>
      <c r="F26314" s="1"/>
      <c r="G26314" s="1"/>
      <c r="H26314" s="1"/>
    </row>
    <row r="26315">
      <c r="A26315" s="1"/>
      <c r="B26315" s="1"/>
      <c r="C26315" s="1"/>
      <c r="D26315" s="8"/>
      <c r="E26315" s="1"/>
      <c r="F26315" s="1"/>
      <c r="G26315" s="1"/>
      <c r="H26315" s="1"/>
    </row>
    <row r="26316">
      <c r="A26316" s="1"/>
      <c r="B26316" s="1"/>
      <c r="C26316" s="1"/>
      <c r="D26316" s="8"/>
      <c r="E26316" s="1"/>
      <c r="F26316" s="1"/>
      <c r="G26316" s="1"/>
      <c r="H26316" s="1"/>
    </row>
    <row r="26317">
      <c r="A26317" s="1"/>
      <c r="B26317" s="1"/>
      <c r="C26317" s="1"/>
      <c r="D26317" s="8"/>
      <c r="E26317" s="1"/>
      <c r="F26317" s="1"/>
      <c r="G26317" s="1"/>
      <c r="H26317" s="1"/>
    </row>
    <row r="26318">
      <c r="A26318" s="1"/>
      <c r="B26318" s="1"/>
      <c r="C26318" s="1"/>
      <c r="D26318" s="8"/>
      <c r="E26318" s="1"/>
      <c r="F26318" s="1"/>
      <c r="G26318" s="1"/>
      <c r="H26318" s="1"/>
    </row>
    <row r="26319">
      <c r="A26319" s="1"/>
      <c r="B26319" s="1"/>
      <c r="C26319" s="1"/>
      <c r="D26319" s="8"/>
      <c r="E26319" s="1"/>
      <c r="F26319" s="1"/>
      <c r="G26319" s="1"/>
      <c r="H26319" s="1"/>
    </row>
    <row r="26320">
      <c r="A26320" s="1"/>
      <c r="B26320" s="1"/>
      <c r="C26320" s="1"/>
      <c r="D26320" s="8"/>
      <c r="E26320" s="1"/>
      <c r="F26320" s="1"/>
      <c r="G26320" s="1"/>
      <c r="H26320" s="1"/>
    </row>
    <row r="26321">
      <c r="A26321" s="1"/>
      <c r="B26321" s="1"/>
      <c r="C26321" s="1"/>
      <c r="D26321" s="8"/>
      <c r="E26321" s="1"/>
      <c r="F26321" s="1"/>
      <c r="G26321" s="1"/>
      <c r="H26321" s="1"/>
    </row>
    <row r="26322">
      <c r="A26322" s="1"/>
      <c r="B26322" s="1"/>
      <c r="C26322" s="1"/>
      <c r="D26322" s="8"/>
      <c r="E26322" s="1"/>
      <c r="F26322" s="1"/>
      <c r="G26322" s="1"/>
      <c r="H26322" s="1"/>
    </row>
    <row r="26323">
      <c r="A26323" s="1"/>
      <c r="B26323" s="1"/>
      <c r="C26323" s="1"/>
      <c r="D26323" s="8"/>
      <c r="E26323" s="1"/>
      <c r="F26323" s="1"/>
      <c r="G26323" s="1"/>
      <c r="H26323" s="1"/>
    </row>
    <row r="26324">
      <c r="A26324" s="1"/>
      <c r="B26324" s="1"/>
      <c r="C26324" s="1"/>
      <c r="D26324" s="8"/>
      <c r="E26324" s="1"/>
      <c r="F26324" s="1"/>
      <c r="G26324" s="1"/>
      <c r="H26324" s="1"/>
    </row>
    <row r="26325">
      <c r="A26325" s="1"/>
      <c r="B26325" s="1"/>
      <c r="C26325" s="1"/>
      <c r="D26325" s="8"/>
      <c r="E26325" s="1"/>
      <c r="F26325" s="1"/>
      <c r="G26325" s="1"/>
      <c r="H26325" s="1"/>
    </row>
    <row r="26326">
      <c r="A26326" s="1"/>
      <c r="B26326" s="1"/>
      <c r="C26326" s="1"/>
      <c r="D26326" s="8"/>
      <c r="E26326" s="1"/>
      <c r="F26326" s="1"/>
      <c r="G26326" s="1"/>
      <c r="H26326" s="1"/>
    </row>
    <row r="26327">
      <c r="A26327" s="1"/>
      <c r="B26327" s="1"/>
      <c r="C26327" s="1"/>
      <c r="D26327" s="8"/>
      <c r="E26327" s="1"/>
      <c r="F26327" s="1"/>
      <c r="G26327" s="1"/>
      <c r="H26327" s="1"/>
    </row>
    <row r="26328">
      <c r="A26328" s="1"/>
      <c r="B26328" s="1"/>
      <c r="C26328" s="1"/>
      <c r="D26328" s="8"/>
      <c r="E26328" s="1"/>
      <c r="F26328" s="1"/>
      <c r="G26328" s="1"/>
      <c r="H26328" s="1"/>
    </row>
    <row r="26329">
      <c r="A26329" s="1"/>
      <c r="B26329" s="1"/>
      <c r="C26329" s="1"/>
      <c r="D26329" s="8"/>
      <c r="E26329" s="1"/>
      <c r="F26329" s="1"/>
      <c r="G26329" s="1"/>
      <c r="H26329" s="1"/>
    </row>
    <row r="26330">
      <c r="A26330" s="1"/>
      <c r="B26330" s="1"/>
      <c r="C26330" s="1"/>
      <c r="D26330" s="8"/>
      <c r="E26330" s="1"/>
      <c r="F26330" s="1"/>
      <c r="G26330" s="1"/>
      <c r="H26330" s="1"/>
    </row>
    <row r="26331">
      <c r="A26331" s="1"/>
      <c r="B26331" s="1"/>
      <c r="C26331" s="1"/>
      <c r="D26331" s="8"/>
      <c r="E26331" s="1"/>
      <c r="F26331" s="1"/>
      <c r="G26331" s="1"/>
      <c r="H26331" s="1"/>
    </row>
    <row r="26332">
      <c r="A26332" s="1"/>
      <c r="B26332" s="1"/>
      <c r="C26332" s="1"/>
      <c r="D26332" s="8"/>
      <c r="E26332" s="1"/>
      <c r="F26332" s="1"/>
      <c r="G26332" s="1"/>
      <c r="H26332" s="1"/>
    </row>
    <row r="26333">
      <c r="A26333" s="1"/>
      <c r="B26333" s="1"/>
      <c r="C26333" s="1"/>
      <c r="D26333" s="8"/>
      <c r="E26333" s="1"/>
      <c r="F26333" s="1"/>
      <c r="G26333" s="1"/>
      <c r="H26333" s="1"/>
    </row>
    <row r="26334">
      <c r="A26334" s="1"/>
      <c r="B26334" s="1"/>
      <c r="C26334" s="1"/>
      <c r="D26334" s="8"/>
      <c r="E26334" s="1"/>
      <c r="F26334" s="1"/>
      <c r="G26334" s="1"/>
      <c r="H26334" s="1"/>
    </row>
    <row r="26335">
      <c r="A26335" s="1"/>
      <c r="B26335" s="1"/>
      <c r="C26335" s="1"/>
      <c r="D26335" s="8"/>
      <c r="E26335" s="1"/>
      <c r="F26335" s="1"/>
      <c r="G26335" s="1"/>
      <c r="H26335" s="1"/>
    </row>
    <row r="26336">
      <c r="A26336" s="1"/>
      <c r="B26336" s="1"/>
      <c r="C26336" s="1"/>
      <c r="D26336" s="8"/>
      <c r="E26336" s="1"/>
      <c r="F26336" s="1"/>
      <c r="G26336" s="1"/>
      <c r="H26336" s="1"/>
    </row>
    <row r="26337">
      <c r="A26337" s="1"/>
      <c r="B26337" s="1"/>
      <c r="C26337" s="1"/>
      <c r="D26337" s="8"/>
      <c r="E26337" s="1"/>
      <c r="F26337" s="1"/>
      <c r="G26337" s="1"/>
      <c r="H26337" s="1"/>
    </row>
    <row r="26338">
      <c r="A26338" s="1"/>
      <c r="B26338" s="1"/>
      <c r="C26338" s="1"/>
      <c r="D26338" s="8"/>
      <c r="E26338" s="1"/>
      <c r="F26338" s="1"/>
      <c r="G26338" s="1"/>
      <c r="H26338" s="1"/>
    </row>
    <row r="26339">
      <c r="A26339" s="1"/>
      <c r="B26339" s="1"/>
      <c r="C26339" s="1"/>
      <c r="D26339" s="8"/>
      <c r="E26339" s="1"/>
      <c r="F26339" s="1"/>
      <c r="G26339" s="1"/>
      <c r="H26339" s="1"/>
    </row>
    <row r="26340">
      <c r="A26340" s="1"/>
      <c r="B26340" s="1"/>
      <c r="C26340" s="1"/>
      <c r="D26340" s="8"/>
      <c r="E26340" s="1"/>
      <c r="F26340" s="1"/>
      <c r="G26340" s="1"/>
      <c r="H26340" s="1"/>
    </row>
    <row r="26341">
      <c r="A26341" s="1"/>
      <c r="B26341" s="1"/>
      <c r="C26341" s="1"/>
      <c r="D26341" s="8"/>
      <c r="E26341" s="1"/>
      <c r="F26341" s="1"/>
      <c r="G26341" s="1"/>
      <c r="H26341" s="1"/>
    </row>
    <row r="26342">
      <c r="A26342" s="1"/>
      <c r="B26342" s="1"/>
      <c r="C26342" s="1"/>
      <c r="D26342" s="8"/>
      <c r="E26342" s="1"/>
      <c r="F26342" s="1"/>
      <c r="G26342" s="1"/>
      <c r="H26342" s="1"/>
    </row>
    <row r="26343">
      <c r="A26343" s="1"/>
      <c r="B26343" s="1"/>
      <c r="C26343" s="1"/>
      <c r="D26343" s="8"/>
      <c r="E26343" s="1"/>
      <c r="F26343" s="1"/>
      <c r="G26343" s="1"/>
      <c r="H26343" s="1"/>
    </row>
    <row r="26344">
      <c r="A26344" s="1"/>
      <c r="B26344" s="1"/>
      <c r="C26344" s="1"/>
      <c r="D26344" s="8"/>
      <c r="E26344" s="1"/>
      <c r="F26344" s="1"/>
      <c r="G26344" s="1"/>
      <c r="H26344" s="1"/>
    </row>
    <row r="26345">
      <c r="A26345" s="1"/>
      <c r="B26345" s="1"/>
      <c r="C26345" s="1"/>
      <c r="D26345" s="8"/>
      <c r="E26345" s="1"/>
      <c r="F26345" s="1"/>
      <c r="G26345" s="1"/>
      <c r="H26345" s="1"/>
    </row>
    <row r="26346">
      <c r="A26346" s="1"/>
      <c r="B26346" s="1"/>
      <c r="C26346" s="1"/>
      <c r="D26346" s="8"/>
      <c r="E26346" s="1"/>
      <c r="F26346" s="1"/>
      <c r="G26346" s="1"/>
      <c r="H26346" s="1"/>
    </row>
    <row r="26347">
      <c r="A26347" s="1"/>
      <c r="B26347" s="1"/>
      <c r="C26347" s="1"/>
      <c r="D26347" s="8"/>
      <c r="E26347" s="1"/>
      <c r="F26347" s="1"/>
      <c r="G26347" s="1"/>
      <c r="H26347" s="1"/>
    </row>
    <row r="26348">
      <c r="A26348" s="1"/>
      <c r="B26348" s="1"/>
      <c r="C26348" s="1"/>
      <c r="D26348" s="8"/>
      <c r="E26348" s="1"/>
      <c r="F26348" s="1"/>
      <c r="G26348" s="1"/>
      <c r="H26348" s="1"/>
    </row>
    <row r="26349">
      <c r="A26349" s="1"/>
      <c r="B26349" s="1"/>
      <c r="C26349" s="1"/>
      <c r="D26349" s="8"/>
      <c r="E26349" s="1"/>
      <c r="F26349" s="1"/>
      <c r="G26349" s="1"/>
      <c r="H26349" s="1"/>
    </row>
    <row r="26350">
      <c r="A26350" s="1"/>
      <c r="B26350" s="1"/>
      <c r="C26350" s="1"/>
      <c r="D26350" s="8"/>
      <c r="E26350" s="1"/>
      <c r="F26350" s="1"/>
      <c r="G26350" s="1"/>
      <c r="H26350" s="1"/>
    </row>
    <row r="26351">
      <c r="A26351" s="1"/>
      <c r="B26351" s="1"/>
      <c r="C26351" s="1"/>
      <c r="D26351" s="8"/>
      <c r="E26351" s="1"/>
      <c r="F26351" s="1"/>
      <c r="G26351" s="1"/>
      <c r="H26351" s="1"/>
    </row>
    <row r="26352">
      <c r="A26352" s="1"/>
      <c r="B26352" s="1"/>
      <c r="C26352" s="1"/>
      <c r="D26352" s="8"/>
      <c r="E26352" s="1"/>
      <c r="F26352" s="1"/>
      <c r="G26352" s="1"/>
      <c r="H26352" s="1"/>
    </row>
    <row r="26353">
      <c r="A26353" s="1"/>
      <c r="B26353" s="1"/>
      <c r="C26353" s="1"/>
      <c r="D26353" s="8"/>
      <c r="E26353" s="1"/>
      <c r="F26353" s="1"/>
      <c r="G26353" s="1"/>
      <c r="H26353" s="1"/>
    </row>
    <row r="26354">
      <c r="A26354" s="1"/>
      <c r="B26354" s="1"/>
      <c r="C26354" s="1"/>
      <c r="D26354" s="8"/>
      <c r="E26354" s="1"/>
      <c r="F26354" s="1"/>
      <c r="G26354" s="1"/>
      <c r="H26354" s="1"/>
    </row>
    <row r="26355">
      <c r="A26355" s="1"/>
      <c r="B26355" s="1"/>
      <c r="C26355" s="1"/>
      <c r="D26355" s="8"/>
      <c r="E26355" s="1"/>
      <c r="F26355" s="1"/>
      <c r="G26355" s="1"/>
      <c r="H26355" s="1"/>
    </row>
    <row r="26356">
      <c r="A26356" s="1"/>
      <c r="B26356" s="1"/>
      <c r="C26356" s="1"/>
      <c r="D26356" s="8"/>
      <c r="E26356" s="1"/>
      <c r="F26356" s="1"/>
      <c r="G26356" s="1"/>
      <c r="H26356" s="1"/>
    </row>
    <row r="26357">
      <c r="A26357" s="1"/>
      <c r="B26357" s="1"/>
      <c r="C26357" s="1"/>
      <c r="D26357" s="8"/>
      <c r="E26357" s="1"/>
      <c r="F26357" s="1"/>
      <c r="G26357" s="1"/>
      <c r="H26357" s="1"/>
    </row>
    <row r="26358">
      <c r="A26358" s="1"/>
      <c r="B26358" s="1"/>
      <c r="C26358" s="1"/>
      <c r="D26358" s="8"/>
      <c r="E26358" s="1"/>
      <c r="F26358" s="1"/>
      <c r="G26358" s="1"/>
      <c r="H26358" s="1"/>
    </row>
    <row r="26359">
      <c r="A26359" s="1"/>
      <c r="B26359" s="1"/>
      <c r="C26359" s="1"/>
      <c r="D26359" s="8"/>
      <c r="E26359" s="1"/>
      <c r="F26359" s="1"/>
      <c r="G26359" s="1"/>
      <c r="H26359" s="1"/>
    </row>
    <row r="26360">
      <c r="A26360" s="1"/>
      <c r="B26360" s="1"/>
      <c r="C26360" s="1"/>
      <c r="D26360" s="8"/>
      <c r="E26360" s="1"/>
      <c r="F26360" s="1"/>
      <c r="G26360" s="1"/>
      <c r="H26360" s="1"/>
    </row>
    <row r="26361">
      <c r="A26361" s="1"/>
      <c r="B26361" s="1"/>
      <c r="C26361" s="1"/>
      <c r="D26361" s="8"/>
      <c r="E26361" s="1"/>
      <c r="F26361" s="1"/>
      <c r="G26361" s="1"/>
      <c r="H26361" s="1"/>
    </row>
    <row r="26362">
      <c r="A26362" s="1"/>
      <c r="B26362" s="1"/>
      <c r="C26362" s="1"/>
      <c r="D26362" s="8"/>
      <c r="E26362" s="1"/>
      <c r="F26362" s="1"/>
      <c r="G26362" s="1"/>
      <c r="H26362" s="1"/>
    </row>
    <row r="26363">
      <c r="A26363" s="1"/>
      <c r="B26363" s="1"/>
      <c r="C26363" s="1"/>
      <c r="D26363" s="8"/>
      <c r="E26363" s="1"/>
      <c r="F26363" s="1"/>
      <c r="G26363" s="1"/>
      <c r="H26363" s="1"/>
    </row>
    <row r="26364">
      <c r="A26364" s="1"/>
      <c r="B26364" s="1"/>
      <c r="C26364" s="1"/>
      <c r="D26364" s="8"/>
      <c r="E26364" s="1"/>
      <c r="F26364" s="1"/>
      <c r="G26364" s="1"/>
      <c r="H26364" s="1"/>
    </row>
    <row r="26365">
      <c r="A26365" s="1"/>
      <c r="B26365" s="1"/>
      <c r="C26365" s="1"/>
      <c r="D26365" s="8"/>
      <c r="E26365" s="1"/>
      <c r="F26365" s="1"/>
      <c r="G26365" s="1"/>
      <c r="H26365" s="1"/>
    </row>
    <row r="26366">
      <c r="A26366" s="1"/>
      <c r="B26366" s="1"/>
      <c r="C26366" s="1"/>
      <c r="D26366" s="8"/>
      <c r="E26366" s="1"/>
      <c r="F26366" s="1"/>
      <c r="G26366" s="1"/>
      <c r="H26366" s="1"/>
    </row>
    <row r="26367">
      <c r="A26367" s="1"/>
      <c r="B26367" s="1"/>
      <c r="C26367" s="1"/>
      <c r="D26367" s="8"/>
      <c r="E26367" s="1"/>
      <c r="F26367" s="1"/>
      <c r="G26367" s="1"/>
      <c r="H26367" s="1"/>
    </row>
    <row r="26368">
      <c r="A26368" s="1"/>
      <c r="B26368" s="1"/>
      <c r="C26368" s="1"/>
      <c r="D26368" s="8"/>
      <c r="E26368" s="1"/>
      <c r="F26368" s="1"/>
      <c r="G26368" s="1"/>
      <c r="H26368" s="1"/>
    </row>
    <row r="26369">
      <c r="A26369" s="1"/>
      <c r="B26369" s="1"/>
      <c r="C26369" s="1"/>
      <c r="D26369" s="8"/>
      <c r="E26369" s="1"/>
      <c r="F26369" s="1"/>
      <c r="G26369" s="1"/>
      <c r="H26369" s="1"/>
    </row>
    <row r="26370">
      <c r="A26370" s="1"/>
      <c r="B26370" s="1"/>
      <c r="C26370" s="1"/>
      <c r="D26370" s="8"/>
      <c r="E26370" s="1"/>
      <c r="F26370" s="1"/>
      <c r="G26370" s="1"/>
      <c r="H26370" s="1"/>
    </row>
    <row r="26371">
      <c r="A26371" s="1"/>
      <c r="B26371" s="1"/>
      <c r="C26371" s="1"/>
      <c r="D26371" s="8"/>
      <c r="E26371" s="1"/>
      <c r="F26371" s="1"/>
      <c r="G26371" s="1"/>
      <c r="H26371" s="1"/>
    </row>
    <row r="26372">
      <c r="A26372" s="1"/>
      <c r="B26372" s="1"/>
      <c r="C26372" s="1"/>
      <c r="D26372" s="8"/>
      <c r="E26372" s="1"/>
      <c r="F26372" s="1"/>
      <c r="G26372" s="1"/>
      <c r="H26372" s="1"/>
    </row>
    <row r="26373">
      <c r="A26373" s="1"/>
      <c r="B26373" s="1"/>
      <c r="C26373" s="1"/>
      <c r="D26373" s="8"/>
      <c r="E26373" s="1"/>
      <c r="F26373" s="1"/>
      <c r="G26373" s="1"/>
      <c r="H26373" s="1"/>
    </row>
    <row r="26374">
      <c r="A26374" s="1"/>
      <c r="B26374" s="1"/>
      <c r="C26374" s="1"/>
      <c r="D26374" s="8"/>
      <c r="E26374" s="1"/>
      <c r="F26374" s="1"/>
      <c r="G26374" s="1"/>
      <c r="H26374" s="1"/>
    </row>
    <row r="26375">
      <c r="A26375" s="1"/>
      <c r="B26375" s="1"/>
      <c r="C26375" s="1"/>
      <c r="D26375" s="8"/>
      <c r="E26375" s="1"/>
      <c r="F26375" s="1"/>
      <c r="G26375" s="1"/>
      <c r="H26375" s="1"/>
    </row>
    <row r="26376">
      <c r="A26376" s="1"/>
      <c r="B26376" s="1"/>
      <c r="C26376" s="1"/>
      <c r="D26376" s="8"/>
      <c r="E26376" s="1"/>
      <c r="F26376" s="1"/>
      <c r="G26376" s="1"/>
      <c r="H26376" s="1"/>
    </row>
    <row r="26377">
      <c r="A26377" s="1"/>
      <c r="B26377" s="1"/>
      <c r="C26377" s="1"/>
      <c r="D26377" s="8"/>
      <c r="E26377" s="1"/>
      <c r="F26377" s="1"/>
      <c r="G26377" s="1"/>
      <c r="H26377" s="1"/>
    </row>
    <row r="26378">
      <c r="A26378" s="1"/>
      <c r="B26378" s="1"/>
      <c r="C26378" s="1"/>
      <c r="D26378" s="8"/>
      <c r="E26378" s="1"/>
      <c r="F26378" s="1"/>
      <c r="G26378" s="1"/>
      <c r="H26378" s="1"/>
    </row>
    <row r="26379">
      <c r="A26379" s="1"/>
      <c r="B26379" s="1"/>
      <c r="C26379" s="1"/>
      <c r="D26379" s="8"/>
      <c r="E26379" s="1"/>
      <c r="F26379" s="1"/>
      <c r="G26379" s="1"/>
      <c r="H26379" s="1"/>
    </row>
    <row r="26380">
      <c r="A26380" s="1"/>
      <c r="B26380" s="1"/>
      <c r="C26380" s="1"/>
      <c r="D26380" s="8"/>
      <c r="E26380" s="1"/>
      <c r="F26380" s="1"/>
      <c r="G26380" s="1"/>
      <c r="H26380" s="1"/>
    </row>
    <row r="26381">
      <c r="A26381" s="1"/>
      <c r="B26381" s="1"/>
      <c r="C26381" s="1"/>
      <c r="D26381" s="8"/>
      <c r="E26381" s="1"/>
      <c r="F26381" s="1"/>
      <c r="G26381" s="1"/>
      <c r="H26381" s="1"/>
    </row>
    <row r="26382">
      <c r="A26382" s="1"/>
      <c r="B26382" s="1"/>
      <c r="C26382" s="1"/>
      <c r="D26382" s="8"/>
      <c r="E26382" s="1"/>
      <c r="F26382" s="1"/>
      <c r="G26382" s="1"/>
      <c r="H26382" s="1"/>
    </row>
    <row r="26383">
      <c r="A26383" s="1"/>
      <c r="B26383" s="1"/>
      <c r="C26383" s="1"/>
      <c r="D26383" s="8"/>
      <c r="E26383" s="1"/>
      <c r="F26383" s="1"/>
      <c r="G26383" s="1"/>
      <c r="H26383" s="1"/>
    </row>
    <row r="26384">
      <c r="A26384" s="1"/>
      <c r="B26384" s="1"/>
      <c r="C26384" s="1"/>
      <c r="D26384" s="8"/>
      <c r="E26384" s="1"/>
      <c r="F26384" s="1"/>
      <c r="G26384" s="1"/>
      <c r="H26384" s="1"/>
    </row>
    <row r="26385">
      <c r="A26385" s="1"/>
      <c r="B26385" s="1"/>
      <c r="C26385" s="1"/>
      <c r="D26385" s="8"/>
      <c r="E26385" s="1"/>
      <c r="F26385" s="1"/>
      <c r="G26385" s="1"/>
      <c r="H26385" s="1"/>
    </row>
    <row r="26386">
      <c r="A26386" s="1"/>
      <c r="B26386" s="1"/>
      <c r="C26386" s="1"/>
      <c r="D26386" s="8"/>
      <c r="E26386" s="1"/>
      <c r="F26386" s="1"/>
      <c r="G26386" s="1"/>
      <c r="H26386" s="1"/>
    </row>
    <row r="26387">
      <c r="A26387" s="1"/>
      <c r="B26387" s="1"/>
      <c r="C26387" s="1"/>
      <c r="D26387" s="8"/>
      <c r="E26387" s="1"/>
      <c r="F26387" s="1"/>
      <c r="G26387" s="1"/>
      <c r="H26387" s="1"/>
    </row>
    <row r="26388">
      <c r="A26388" s="1"/>
      <c r="B26388" s="1"/>
      <c r="C26388" s="1"/>
      <c r="D26388" s="8"/>
      <c r="E26388" s="1"/>
      <c r="F26388" s="1"/>
      <c r="G26388" s="1"/>
      <c r="H26388" s="1"/>
    </row>
    <row r="26389">
      <c r="A26389" s="1"/>
      <c r="B26389" s="1"/>
      <c r="C26389" s="1"/>
      <c r="D26389" s="8"/>
      <c r="E26389" s="1"/>
      <c r="F26389" s="1"/>
      <c r="G26389" s="1"/>
      <c r="H26389" s="1"/>
    </row>
    <row r="26390">
      <c r="A26390" s="1"/>
      <c r="B26390" s="1"/>
      <c r="C26390" s="1"/>
      <c r="D26390" s="8"/>
      <c r="E26390" s="1"/>
      <c r="F26390" s="1"/>
      <c r="G26390" s="1"/>
      <c r="H26390" s="1"/>
    </row>
    <row r="26391">
      <c r="A26391" s="1"/>
      <c r="B26391" s="1"/>
      <c r="C26391" s="1"/>
      <c r="D26391" s="8"/>
      <c r="E26391" s="1"/>
      <c r="F26391" s="1"/>
      <c r="G26391" s="1"/>
      <c r="H26391" s="1"/>
    </row>
    <row r="26392">
      <c r="A26392" s="1"/>
      <c r="B26392" s="1"/>
      <c r="C26392" s="1"/>
      <c r="D26392" s="8"/>
      <c r="E26392" s="1"/>
      <c r="F26392" s="1"/>
      <c r="G26392" s="1"/>
      <c r="H26392" s="1"/>
    </row>
    <row r="26393">
      <c r="A26393" s="1"/>
      <c r="B26393" s="1"/>
      <c r="C26393" s="1"/>
      <c r="D26393" s="8"/>
      <c r="E26393" s="1"/>
      <c r="F26393" s="1"/>
      <c r="G26393" s="1"/>
      <c r="H26393" s="1"/>
    </row>
    <row r="26394">
      <c r="A26394" s="1"/>
      <c r="B26394" s="1"/>
      <c r="C26394" s="1"/>
      <c r="D26394" s="8"/>
      <c r="E26394" s="1"/>
      <c r="F26394" s="1"/>
      <c r="G26394" s="1"/>
      <c r="H26394" s="1"/>
    </row>
    <row r="26395">
      <c r="A26395" s="1"/>
      <c r="B26395" s="1"/>
      <c r="C26395" s="1"/>
      <c r="D26395" s="8"/>
      <c r="E26395" s="1"/>
      <c r="F26395" s="1"/>
      <c r="G26395" s="1"/>
      <c r="H26395" s="1"/>
    </row>
    <row r="26396">
      <c r="A26396" s="1"/>
      <c r="B26396" s="1"/>
      <c r="C26396" s="1"/>
      <c r="D26396" s="8"/>
      <c r="E26396" s="1"/>
      <c r="F26396" s="1"/>
      <c r="G26396" s="1"/>
      <c r="H26396" s="1"/>
    </row>
    <row r="26397">
      <c r="A26397" s="1"/>
      <c r="B26397" s="1"/>
      <c r="C26397" s="1"/>
      <c r="D26397" s="8"/>
      <c r="E26397" s="1"/>
      <c r="F26397" s="1"/>
      <c r="G26397" s="1"/>
      <c r="H26397" s="1"/>
    </row>
    <row r="26398">
      <c r="A26398" s="1"/>
      <c r="B26398" s="1"/>
      <c r="C26398" s="1"/>
      <c r="D26398" s="8"/>
      <c r="E26398" s="1"/>
      <c r="F26398" s="1"/>
      <c r="G26398" s="1"/>
      <c r="H26398" s="1"/>
    </row>
    <row r="26399">
      <c r="A26399" s="1"/>
      <c r="B26399" s="1"/>
      <c r="C26399" s="1"/>
      <c r="D26399" s="8"/>
      <c r="E26399" s="1"/>
      <c r="F26399" s="1"/>
      <c r="G26399" s="1"/>
      <c r="H26399" s="1"/>
    </row>
    <row r="26400">
      <c r="A26400" s="1"/>
      <c r="B26400" s="1"/>
      <c r="C26400" s="1"/>
      <c r="D26400" s="8"/>
      <c r="E26400" s="1"/>
      <c r="F26400" s="1"/>
      <c r="G26400" s="1"/>
      <c r="H26400" s="1"/>
    </row>
    <row r="26401">
      <c r="A26401" s="1"/>
      <c r="B26401" s="1"/>
      <c r="C26401" s="1"/>
      <c r="D26401" s="8"/>
      <c r="E26401" s="1"/>
      <c r="F26401" s="1"/>
      <c r="G26401" s="1"/>
      <c r="H26401" s="1"/>
    </row>
    <row r="26402">
      <c r="A26402" s="1"/>
      <c r="B26402" s="1"/>
      <c r="C26402" s="1"/>
      <c r="D26402" s="8"/>
      <c r="E26402" s="1"/>
      <c r="F26402" s="1"/>
      <c r="G26402" s="1"/>
      <c r="H26402" s="1"/>
    </row>
    <row r="26403">
      <c r="A26403" s="1"/>
      <c r="B26403" s="1"/>
      <c r="C26403" s="1"/>
      <c r="D26403" s="8"/>
      <c r="E26403" s="1"/>
      <c r="F26403" s="1"/>
      <c r="G26403" s="1"/>
      <c r="H26403" s="1"/>
    </row>
    <row r="26404">
      <c r="A26404" s="1"/>
      <c r="B26404" s="1"/>
      <c r="C26404" s="1"/>
      <c r="D26404" s="8"/>
      <c r="E26404" s="1"/>
      <c r="F26404" s="1"/>
      <c r="G26404" s="1"/>
      <c r="H26404" s="1"/>
    </row>
    <row r="26405">
      <c r="A26405" s="1"/>
      <c r="B26405" s="1"/>
      <c r="C26405" s="1"/>
      <c r="D26405" s="8"/>
      <c r="E26405" s="1"/>
      <c r="F26405" s="1"/>
      <c r="G26405" s="1"/>
      <c r="H26405" s="1"/>
    </row>
    <row r="26406">
      <c r="A26406" s="1"/>
      <c r="B26406" s="1"/>
      <c r="C26406" s="1"/>
      <c r="D26406" s="8"/>
      <c r="E26406" s="1"/>
      <c r="F26406" s="1"/>
      <c r="G26406" s="1"/>
      <c r="H26406" s="1"/>
    </row>
    <row r="26407">
      <c r="A26407" s="1"/>
      <c r="B26407" s="1"/>
      <c r="C26407" s="1"/>
      <c r="D26407" s="8"/>
      <c r="E26407" s="1"/>
      <c r="F26407" s="1"/>
      <c r="G26407" s="1"/>
      <c r="H26407" s="1"/>
    </row>
    <row r="26408">
      <c r="A26408" s="1"/>
      <c r="B26408" s="1"/>
      <c r="C26408" s="1"/>
      <c r="D26408" s="8"/>
      <c r="E26408" s="1"/>
      <c r="F26408" s="1"/>
      <c r="G26408" s="1"/>
      <c r="H26408" s="1"/>
    </row>
    <row r="26409">
      <c r="A26409" s="1"/>
      <c r="B26409" s="1"/>
      <c r="C26409" s="1"/>
      <c r="D26409" s="8"/>
      <c r="E26409" s="1"/>
      <c r="F26409" s="1"/>
      <c r="G26409" s="1"/>
      <c r="H26409" s="1"/>
    </row>
    <row r="26410">
      <c r="A26410" s="1"/>
      <c r="B26410" s="1"/>
      <c r="C26410" s="1"/>
      <c r="D26410" s="8"/>
      <c r="E26410" s="1"/>
      <c r="F26410" s="1"/>
      <c r="G26410" s="1"/>
      <c r="H26410" s="1"/>
    </row>
    <row r="26411">
      <c r="A26411" s="1"/>
      <c r="B26411" s="1"/>
      <c r="C26411" s="1"/>
      <c r="D26411" s="8"/>
      <c r="E26411" s="1"/>
      <c r="F26411" s="1"/>
      <c r="G26411" s="1"/>
      <c r="H26411" s="1"/>
    </row>
    <row r="26412">
      <c r="A26412" s="1"/>
      <c r="B26412" s="1"/>
      <c r="C26412" s="1"/>
      <c r="D26412" s="8"/>
      <c r="E26412" s="1"/>
      <c r="F26412" s="1"/>
      <c r="G26412" s="1"/>
      <c r="H26412" s="1"/>
    </row>
    <row r="26413">
      <c r="A26413" s="1"/>
      <c r="B26413" s="1"/>
      <c r="C26413" s="1"/>
      <c r="D26413" s="8"/>
      <c r="E26413" s="1"/>
      <c r="F26413" s="1"/>
      <c r="G26413" s="1"/>
      <c r="H26413" s="1"/>
    </row>
    <row r="26414">
      <c r="A26414" s="1"/>
      <c r="B26414" s="1"/>
      <c r="C26414" s="1"/>
      <c r="D26414" s="8"/>
      <c r="E26414" s="1"/>
      <c r="F26414" s="1"/>
      <c r="G26414" s="1"/>
      <c r="H26414" s="1"/>
    </row>
    <row r="26415">
      <c r="A26415" s="1"/>
      <c r="B26415" s="1"/>
      <c r="C26415" s="1"/>
      <c r="D26415" s="8"/>
      <c r="E26415" s="1"/>
      <c r="F26415" s="1"/>
      <c r="G26415" s="1"/>
      <c r="H26415" s="1"/>
    </row>
    <row r="26416">
      <c r="A26416" s="1"/>
      <c r="B26416" s="1"/>
      <c r="C26416" s="1"/>
      <c r="D26416" s="8"/>
      <c r="E26416" s="1"/>
      <c r="F26416" s="1"/>
      <c r="G26416" s="1"/>
      <c r="H26416" s="1"/>
    </row>
    <row r="26417">
      <c r="A26417" s="1"/>
      <c r="B26417" s="1"/>
      <c r="C26417" s="1"/>
      <c r="D26417" s="8"/>
      <c r="E26417" s="1"/>
      <c r="F26417" s="1"/>
      <c r="G26417" s="1"/>
      <c r="H26417" s="1"/>
    </row>
    <row r="26418">
      <c r="A26418" s="1"/>
      <c r="B26418" s="1"/>
      <c r="C26418" s="1"/>
      <c r="D26418" s="8"/>
      <c r="E26418" s="1"/>
      <c r="F26418" s="1"/>
      <c r="G26418" s="1"/>
      <c r="H26418" s="1"/>
    </row>
    <row r="26419">
      <c r="A26419" s="1"/>
      <c r="B26419" s="1"/>
      <c r="C26419" s="1"/>
      <c r="D26419" s="8"/>
      <c r="E26419" s="1"/>
      <c r="F26419" s="1"/>
      <c r="G26419" s="1"/>
      <c r="H26419" s="1"/>
    </row>
    <row r="26420">
      <c r="A26420" s="1"/>
      <c r="B26420" s="1"/>
      <c r="C26420" s="1"/>
      <c r="D26420" s="8"/>
      <c r="E26420" s="1"/>
      <c r="F26420" s="1"/>
      <c r="G26420" s="1"/>
      <c r="H26420" s="1"/>
    </row>
    <row r="26421">
      <c r="A26421" s="1"/>
      <c r="B26421" s="1"/>
      <c r="C26421" s="1"/>
      <c r="D26421" s="8"/>
      <c r="E26421" s="1"/>
      <c r="F26421" s="1"/>
      <c r="G26421" s="1"/>
      <c r="H26421" s="1"/>
    </row>
    <row r="26422">
      <c r="A26422" s="1"/>
      <c r="B26422" s="1"/>
      <c r="C26422" s="1"/>
      <c r="D26422" s="8"/>
      <c r="E26422" s="1"/>
      <c r="F26422" s="1"/>
      <c r="G26422" s="1"/>
      <c r="H26422" s="1"/>
    </row>
    <row r="26423">
      <c r="A26423" s="1"/>
      <c r="B26423" s="1"/>
      <c r="C26423" s="1"/>
      <c r="D26423" s="8"/>
      <c r="E26423" s="1"/>
      <c r="F26423" s="1"/>
      <c r="G26423" s="1"/>
      <c r="H26423" s="1"/>
    </row>
    <row r="26424">
      <c r="A26424" s="1"/>
      <c r="B26424" s="1"/>
      <c r="C26424" s="1"/>
      <c r="D26424" s="8"/>
      <c r="E26424" s="1"/>
      <c r="F26424" s="1"/>
      <c r="G26424" s="1"/>
      <c r="H26424" s="1"/>
    </row>
    <row r="26425">
      <c r="A26425" s="1"/>
      <c r="B26425" s="1"/>
      <c r="C26425" s="1"/>
      <c r="D26425" s="8"/>
      <c r="E26425" s="1"/>
      <c r="F26425" s="1"/>
      <c r="G26425" s="1"/>
      <c r="H26425" s="1"/>
    </row>
    <row r="26426">
      <c r="A26426" s="1"/>
      <c r="B26426" s="1"/>
      <c r="C26426" s="1"/>
      <c r="D26426" s="8"/>
      <c r="E26426" s="1"/>
      <c r="F26426" s="1"/>
      <c r="G26426" s="1"/>
      <c r="H26426" s="1"/>
    </row>
    <row r="26427">
      <c r="A26427" s="1"/>
      <c r="B26427" s="1"/>
      <c r="C26427" s="1"/>
      <c r="D26427" s="8"/>
      <c r="E26427" s="1"/>
      <c r="F26427" s="1"/>
      <c r="G26427" s="1"/>
      <c r="H26427" s="1"/>
    </row>
    <row r="26428">
      <c r="A26428" s="1"/>
      <c r="B26428" s="1"/>
      <c r="C26428" s="1"/>
      <c r="D26428" s="8"/>
      <c r="E26428" s="1"/>
      <c r="F26428" s="1"/>
      <c r="G26428" s="1"/>
      <c r="H26428" s="1"/>
    </row>
    <row r="26429">
      <c r="A26429" s="1"/>
      <c r="B26429" s="1"/>
      <c r="C26429" s="1"/>
      <c r="D26429" s="8"/>
      <c r="E26429" s="1"/>
      <c r="F26429" s="1"/>
      <c r="G26429" s="1"/>
      <c r="H26429" s="1"/>
    </row>
    <row r="26430">
      <c r="A26430" s="1"/>
      <c r="B26430" s="1"/>
      <c r="C26430" s="1"/>
      <c r="D26430" s="8"/>
      <c r="E26430" s="1"/>
      <c r="F26430" s="1"/>
      <c r="G26430" s="1"/>
      <c r="H26430" s="1"/>
    </row>
    <row r="26431">
      <c r="A26431" s="1"/>
      <c r="B26431" s="1"/>
      <c r="C26431" s="1"/>
      <c r="D26431" s="8"/>
      <c r="E26431" s="1"/>
      <c r="F26431" s="1"/>
      <c r="G26431" s="1"/>
      <c r="H26431" s="1"/>
    </row>
    <row r="26432">
      <c r="A26432" s="1"/>
      <c r="B26432" s="1"/>
      <c r="C26432" s="1"/>
      <c r="D26432" s="8"/>
      <c r="E26432" s="1"/>
      <c r="F26432" s="1"/>
      <c r="G26432" s="1"/>
      <c r="H26432" s="1"/>
    </row>
    <row r="26433">
      <c r="A26433" s="1"/>
      <c r="B26433" s="1"/>
      <c r="C26433" s="1"/>
      <c r="D26433" s="8"/>
      <c r="E26433" s="1"/>
      <c r="F26433" s="1"/>
      <c r="G26433" s="1"/>
      <c r="H26433" s="1"/>
    </row>
    <row r="26434">
      <c r="A26434" s="1"/>
      <c r="B26434" s="1"/>
      <c r="C26434" s="1"/>
      <c r="D26434" s="8"/>
      <c r="E26434" s="1"/>
      <c r="F26434" s="1"/>
      <c r="G26434" s="1"/>
      <c r="H26434" s="1"/>
    </row>
    <row r="26435">
      <c r="A26435" s="1"/>
      <c r="B26435" s="1"/>
      <c r="C26435" s="1"/>
      <c r="D26435" s="8"/>
      <c r="E26435" s="1"/>
      <c r="F26435" s="1"/>
      <c r="G26435" s="1"/>
      <c r="H26435" s="1"/>
    </row>
    <row r="26436">
      <c r="A26436" s="1"/>
      <c r="B26436" s="1"/>
      <c r="C26436" s="1"/>
      <c r="D26436" s="8"/>
      <c r="E26436" s="1"/>
      <c r="F26436" s="1"/>
      <c r="G26436" s="1"/>
      <c r="H26436" s="1"/>
    </row>
    <row r="26437">
      <c r="A26437" s="1"/>
      <c r="B26437" s="1"/>
      <c r="C26437" s="1"/>
      <c r="D26437" s="8"/>
      <c r="E26437" s="1"/>
      <c r="F26437" s="1"/>
      <c r="G26437" s="1"/>
      <c r="H26437" s="1"/>
    </row>
    <row r="26438">
      <c r="A26438" s="1"/>
      <c r="B26438" s="1"/>
      <c r="C26438" s="1"/>
      <c r="D26438" s="8"/>
      <c r="E26438" s="1"/>
      <c r="F26438" s="1"/>
      <c r="G26438" s="1"/>
      <c r="H26438" s="1"/>
    </row>
    <row r="26439">
      <c r="A26439" s="1"/>
      <c r="B26439" s="1"/>
      <c r="C26439" s="1"/>
      <c r="D26439" s="8"/>
      <c r="E26439" s="1"/>
      <c r="F26439" s="1"/>
      <c r="G26439" s="1"/>
      <c r="H26439" s="1"/>
    </row>
    <row r="26440">
      <c r="A26440" s="1"/>
      <c r="B26440" s="1"/>
      <c r="C26440" s="1"/>
      <c r="D26440" s="8"/>
      <c r="E26440" s="1"/>
      <c r="F26440" s="1"/>
      <c r="G26440" s="1"/>
      <c r="H26440" s="1"/>
    </row>
    <row r="26441">
      <c r="A26441" s="1"/>
      <c r="B26441" s="1"/>
      <c r="C26441" s="1"/>
      <c r="D26441" s="8"/>
      <c r="E26441" s="1"/>
      <c r="F26441" s="1"/>
      <c r="G26441" s="1"/>
      <c r="H26441" s="1"/>
    </row>
    <row r="26442">
      <c r="A26442" s="1"/>
      <c r="B26442" s="1"/>
      <c r="C26442" s="1"/>
      <c r="D26442" s="8"/>
      <c r="E26442" s="1"/>
      <c r="F26442" s="1"/>
      <c r="G26442" s="1"/>
      <c r="H26442" s="1"/>
    </row>
    <row r="26443">
      <c r="A26443" s="1"/>
      <c r="B26443" s="1"/>
      <c r="C26443" s="1"/>
      <c r="D26443" s="8"/>
      <c r="E26443" s="1"/>
      <c r="F26443" s="1"/>
      <c r="G26443" s="1"/>
      <c r="H26443" s="1"/>
    </row>
    <row r="26444">
      <c r="A26444" s="1"/>
      <c r="B26444" s="1"/>
      <c r="C26444" s="1"/>
      <c r="D26444" s="8"/>
      <c r="E26444" s="1"/>
      <c r="F26444" s="1"/>
      <c r="G26444" s="1"/>
      <c r="H26444" s="1"/>
    </row>
    <row r="26445">
      <c r="A26445" s="1"/>
      <c r="B26445" s="1"/>
      <c r="C26445" s="1"/>
      <c r="D26445" s="8"/>
      <c r="E26445" s="1"/>
      <c r="F26445" s="1"/>
      <c r="G26445" s="1"/>
      <c r="H26445" s="1"/>
    </row>
    <row r="26446">
      <c r="A26446" s="1"/>
      <c r="B26446" s="1"/>
      <c r="C26446" s="1"/>
      <c r="D26446" s="8"/>
      <c r="E26446" s="1"/>
      <c r="F26446" s="1"/>
      <c r="G26446" s="1"/>
      <c r="H26446" s="1"/>
    </row>
    <row r="26447">
      <c r="A26447" s="1"/>
      <c r="B26447" s="1"/>
      <c r="C26447" s="1"/>
      <c r="D26447" s="8"/>
      <c r="E26447" s="1"/>
      <c r="F26447" s="1"/>
      <c r="G26447" s="1"/>
      <c r="H26447" s="1"/>
    </row>
    <row r="26448">
      <c r="A26448" s="1"/>
      <c r="B26448" s="1"/>
      <c r="C26448" s="1"/>
      <c r="D26448" s="8"/>
      <c r="E26448" s="1"/>
      <c r="F26448" s="1"/>
      <c r="G26448" s="1"/>
      <c r="H26448" s="1"/>
    </row>
    <row r="26449">
      <c r="A26449" s="1"/>
      <c r="B26449" s="1"/>
      <c r="C26449" s="1"/>
      <c r="D26449" s="8"/>
      <c r="E26449" s="1"/>
      <c r="F26449" s="1"/>
      <c r="G26449" s="1"/>
      <c r="H26449" s="1"/>
    </row>
    <row r="26450">
      <c r="A26450" s="1"/>
      <c r="B26450" s="1"/>
      <c r="C26450" s="1"/>
      <c r="D26450" s="8"/>
      <c r="E26450" s="1"/>
      <c r="F26450" s="1"/>
      <c r="G26450" s="1"/>
      <c r="H26450" s="1"/>
    </row>
    <row r="26451">
      <c r="A26451" s="1"/>
      <c r="B26451" s="1"/>
      <c r="C26451" s="1"/>
      <c r="D26451" s="8"/>
      <c r="E26451" s="1"/>
      <c r="F26451" s="1"/>
      <c r="G26451" s="1"/>
      <c r="H26451" s="1"/>
    </row>
    <row r="26452">
      <c r="A26452" s="1"/>
      <c r="B26452" s="1"/>
      <c r="C26452" s="1"/>
      <c r="D26452" s="8"/>
      <c r="E26452" s="1"/>
      <c r="F26452" s="1"/>
      <c r="G26452" s="1"/>
      <c r="H26452" s="1"/>
    </row>
    <row r="26453">
      <c r="A26453" s="1"/>
      <c r="B26453" s="1"/>
      <c r="C26453" s="1"/>
      <c r="D26453" s="8"/>
      <c r="E26453" s="1"/>
      <c r="F26453" s="1"/>
      <c r="G26453" s="1"/>
      <c r="H26453" s="1"/>
    </row>
    <row r="26454">
      <c r="A26454" s="1"/>
      <c r="B26454" s="1"/>
      <c r="C26454" s="1"/>
      <c r="D26454" s="8"/>
      <c r="E26454" s="1"/>
      <c r="F26454" s="1"/>
      <c r="G26454" s="1"/>
      <c r="H26454" s="1"/>
    </row>
    <row r="26455">
      <c r="A26455" s="1"/>
      <c r="B26455" s="1"/>
      <c r="C26455" s="1"/>
      <c r="D26455" s="8"/>
      <c r="E26455" s="1"/>
      <c r="F26455" s="1"/>
      <c r="G26455" s="1"/>
      <c r="H26455" s="1"/>
    </row>
    <row r="26456">
      <c r="A26456" s="1"/>
      <c r="B26456" s="1"/>
      <c r="C26456" s="1"/>
      <c r="D26456" s="8"/>
      <c r="E26456" s="1"/>
      <c r="F26456" s="1"/>
      <c r="G26456" s="1"/>
      <c r="H26456" s="1"/>
    </row>
    <row r="26457">
      <c r="A26457" s="1"/>
      <c r="B26457" s="1"/>
      <c r="C26457" s="1"/>
      <c r="D26457" s="8"/>
      <c r="E26457" s="1"/>
      <c r="F26457" s="1"/>
      <c r="G26457" s="1"/>
      <c r="H26457" s="1"/>
    </row>
    <row r="26458">
      <c r="A26458" s="1"/>
      <c r="B26458" s="1"/>
      <c r="C26458" s="1"/>
      <c r="D26458" s="8"/>
      <c r="E26458" s="1"/>
      <c r="F26458" s="1"/>
      <c r="G26458" s="1"/>
      <c r="H26458" s="1"/>
    </row>
    <row r="26459">
      <c r="A26459" s="1"/>
      <c r="B26459" s="1"/>
      <c r="C26459" s="1"/>
      <c r="D26459" s="8"/>
      <c r="E26459" s="1"/>
      <c r="F26459" s="1"/>
      <c r="G26459" s="1"/>
      <c r="H26459" s="1"/>
    </row>
    <row r="26460">
      <c r="A26460" s="1"/>
      <c r="B26460" s="1"/>
      <c r="C26460" s="1"/>
      <c r="D26460" s="8"/>
      <c r="E26460" s="1"/>
      <c r="F26460" s="1"/>
      <c r="G26460" s="1"/>
      <c r="H26460" s="1"/>
    </row>
    <row r="26461">
      <c r="A26461" s="1"/>
      <c r="B26461" s="1"/>
      <c r="C26461" s="1"/>
      <c r="D26461" s="8"/>
      <c r="E26461" s="1"/>
      <c r="F26461" s="1"/>
      <c r="G26461" s="1"/>
      <c r="H26461" s="1"/>
    </row>
    <row r="26462">
      <c r="A26462" s="1"/>
      <c r="B26462" s="1"/>
      <c r="C26462" s="1"/>
      <c r="D26462" s="8"/>
      <c r="E26462" s="1"/>
      <c r="F26462" s="1"/>
      <c r="G26462" s="1"/>
      <c r="H26462" s="1"/>
    </row>
    <row r="26463">
      <c r="A26463" s="1"/>
      <c r="B26463" s="1"/>
      <c r="C26463" s="1"/>
      <c r="D26463" s="8"/>
      <c r="E26463" s="1"/>
      <c r="F26463" s="1"/>
      <c r="G26463" s="1"/>
      <c r="H26463" s="1"/>
    </row>
    <row r="26464">
      <c r="A26464" s="1"/>
      <c r="B26464" s="1"/>
      <c r="C26464" s="1"/>
      <c r="D26464" s="8"/>
      <c r="E26464" s="1"/>
      <c r="F26464" s="1"/>
      <c r="G26464" s="1"/>
      <c r="H26464" s="1"/>
    </row>
    <row r="26465">
      <c r="A26465" s="1"/>
      <c r="B26465" s="1"/>
      <c r="C26465" s="1"/>
      <c r="D26465" s="8"/>
      <c r="E26465" s="1"/>
      <c r="F26465" s="1"/>
      <c r="G26465" s="1"/>
      <c r="H26465" s="1"/>
    </row>
    <row r="26466">
      <c r="A26466" s="1"/>
      <c r="B26466" s="1"/>
      <c r="C26466" s="1"/>
      <c r="D26466" s="8"/>
      <c r="E26466" s="1"/>
      <c r="F26466" s="1"/>
      <c r="G26466" s="1"/>
      <c r="H26466" s="1"/>
    </row>
    <row r="26467">
      <c r="A26467" s="1"/>
      <c r="B26467" s="1"/>
      <c r="C26467" s="1"/>
      <c r="D26467" s="8"/>
      <c r="E26467" s="1"/>
      <c r="F26467" s="1"/>
      <c r="G26467" s="1"/>
      <c r="H26467" s="1"/>
    </row>
    <row r="26468">
      <c r="A26468" s="1"/>
      <c r="B26468" s="1"/>
      <c r="C26468" s="1"/>
      <c r="D26468" s="8"/>
      <c r="E26468" s="1"/>
      <c r="F26468" s="1"/>
      <c r="G26468" s="1"/>
      <c r="H26468" s="1"/>
    </row>
    <row r="26469">
      <c r="A26469" s="1"/>
      <c r="B26469" s="1"/>
      <c r="C26469" s="1"/>
      <c r="D26469" s="8"/>
      <c r="E26469" s="1"/>
      <c r="F26469" s="1"/>
      <c r="G26469" s="1"/>
      <c r="H26469" s="1"/>
    </row>
    <row r="26470">
      <c r="A26470" s="1"/>
      <c r="B26470" s="1"/>
      <c r="C26470" s="1"/>
      <c r="D26470" s="8"/>
      <c r="E26470" s="1"/>
      <c r="F26470" s="1"/>
      <c r="G26470" s="1"/>
      <c r="H26470" s="1"/>
    </row>
    <row r="26471">
      <c r="A26471" s="1"/>
      <c r="B26471" s="1"/>
      <c r="C26471" s="1"/>
      <c r="D26471" s="8"/>
      <c r="E26471" s="1"/>
      <c r="F26471" s="1"/>
      <c r="G26471" s="1"/>
      <c r="H26471" s="1"/>
    </row>
    <row r="26472">
      <c r="A26472" s="1"/>
      <c r="B26472" s="1"/>
      <c r="C26472" s="1"/>
      <c r="D26472" s="8"/>
      <c r="E26472" s="1"/>
      <c r="F26472" s="1"/>
      <c r="G26472" s="1"/>
      <c r="H26472" s="1"/>
    </row>
    <row r="26473">
      <c r="A26473" s="1"/>
      <c r="B26473" s="1"/>
      <c r="C26473" s="1"/>
      <c r="D26473" s="8"/>
      <c r="E26473" s="1"/>
      <c r="F26473" s="1"/>
      <c r="G26473" s="1"/>
      <c r="H26473" s="1"/>
    </row>
    <row r="26474">
      <c r="A26474" s="1"/>
      <c r="B26474" s="1"/>
      <c r="C26474" s="1"/>
      <c r="D26474" s="8"/>
      <c r="E26474" s="1"/>
      <c r="F26474" s="1"/>
      <c r="G26474" s="1"/>
      <c r="H26474" s="1"/>
    </row>
    <row r="26475">
      <c r="A26475" s="1"/>
      <c r="B26475" s="1"/>
      <c r="C26475" s="1"/>
      <c r="D26475" s="8"/>
      <c r="E26475" s="1"/>
      <c r="F26475" s="1"/>
      <c r="G26475" s="1"/>
      <c r="H26475" s="1"/>
    </row>
    <row r="26476">
      <c r="A26476" s="1"/>
      <c r="B26476" s="1"/>
      <c r="C26476" s="1"/>
      <c r="D26476" s="8"/>
      <c r="E26476" s="1"/>
      <c r="F26476" s="1"/>
      <c r="G26476" s="1"/>
      <c r="H26476" s="1"/>
    </row>
    <row r="26477">
      <c r="A26477" s="1"/>
      <c r="B26477" s="1"/>
      <c r="C26477" s="1"/>
      <c r="D26477" s="8"/>
      <c r="E26477" s="1"/>
      <c r="F26477" s="1"/>
      <c r="G26477" s="1"/>
      <c r="H26477" s="1"/>
    </row>
    <row r="26478">
      <c r="A26478" s="1"/>
      <c r="B26478" s="1"/>
      <c r="C26478" s="1"/>
      <c r="D26478" s="8"/>
      <c r="E26478" s="1"/>
      <c r="F26478" s="1"/>
      <c r="G26478" s="1"/>
      <c r="H26478" s="1"/>
    </row>
    <row r="26479">
      <c r="A26479" s="1"/>
      <c r="B26479" s="1"/>
      <c r="C26479" s="1"/>
      <c r="D26479" s="8"/>
      <c r="E26479" s="1"/>
      <c r="F26479" s="1"/>
      <c r="G26479" s="1"/>
      <c r="H26479" s="1"/>
    </row>
    <row r="26480">
      <c r="A26480" s="1"/>
      <c r="B26480" s="1"/>
      <c r="C26480" s="1"/>
      <c r="D26480" s="8"/>
      <c r="E26480" s="1"/>
      <c r="F26480" s="1"/>
      <c r="G26480" s="1"/>
      <c r="H26480" s="1"/>
    </row>
    <row r="26481">
      <c r="A26481" s="1"/>
      <c r="B26481" s="1"/>
      <c r="C26481" s="1"/>
      <c r="D26481" s="8"/>
      <c r="E26481" s="1"/>
      <c r="F26481" s="1"/>
      <c r="G26481" s="1"/>
      <c r="H26481" s="1"/>
    </row>
    <row r="26482">
      <c r="A26482" s="1"/>
      <c r="B26482" s="1"/>
      <c r="C26482" s="1"/>
      <c r="D26482" s="8"/>
      <c r="E26482" s="1"/>
      <c r="F26482" s="1"/>
      <c r="G26482" s="1"/>
      <c r="H26482" s="1"/>
    </row>
    <row r="26483">
      <c r="A26483" s="1"/>
      <c r="B26483" s="1"/>
      <c r="C26483" s="1"/>
      <c r="D26483" s="8"/>
      <c r="E26483" s="1"/>
      <c r="F26483" s="1"/>
      <c r="G26483" s="1"/>
      <c r="H26483" s="1"/>
    </row>
    <row r="26484">
      <c r="A26484" s="1"/>
      <c r="B26484" s="1"/>
      <c r="C26484" s="1"/>
      <c r="D26484" s="8"/>
      <c r="E26484" s="1"/>
      <c r="F26484" s="1"/>
      <c r="G26484" s="1"/>
      <c r="H26484" s="1"/>
    </row>
    <row r="26485">
      <c r="A26485" s="1"/>
      <c r="B26485" s="1"/>
      <c r="C26485" s="1"/>
      <c r="D26485" s="8"/>
      <c r="E26485" s="1"/>
      <c r="F26485" s="1"/>
      <c r="G26485" s="1"/>
      <c r="H26485" s="1"/>
    </row>
    <row r="26486">
      <c r="A26486" s="1"/>
      <c r="B26486" s="1"/>
      <c r="C26486" s="1"/>
      <c r="D26486" s="8"/>
      <c r="E26486" s="1"/>
      <c r="F26486" s="1"/>
      <c r="G26486" s="1"/>
      <c r="H26486" s="1"/>
    </row>
    <row r="26487">
      <c r="A26487" s="1"/>
      <c r="B26487" s="1"/>
      <c r="C26487" s="1"/>
      <c r="D26487" s="8"/>
      <c r="E26487" s="1"/>
      <c r="F26487" s="1"/>
      <c r="G26487" s="1"/>
      <c r="H26487" s="1"/>
    </row>
    <row r="26488">
      <c r="A26488" s="1"/>
      <c r="B26488" s="1"/>
      <c r="C26488" s="1"/>
      <c r="D26488" s="8"/>
      <c r="E26488" s="1"/>
      <c r="F26488" s="1"/>
      <c r="G26488" s="1"/>
      <c r="H26488" s="1"/>
    </row>
    <row r="26489">
      <c r="A26489" s="1"/>
      <c r="B26489" s="1"/>
      <c r="C26489" s="1"/>
      <c r="D26489" s="8"/>
      <c r="E26489" s="1"/>
      <c r="F26489" s="1"/>
      <c r="G26489" s="1"/>
      <c r="H26489" s="1"/>
    </row>
    <row r="26490">
      <c r="A26490" s="1"/>
      <c r="B26490" s="1"/>
      <c r="C26490" s="1"/>
      <c r="D26490" s="8"/>
      <c r="E26490" s="1"/>
      <c r="F26490" s="1"/>
      <c r="G26490" s="1"/>
      <c r="H26490" s="1"/>
    </row>
    <row r="26491">
      <c r="A26491" s="1"/>
      <c r="B26491" s="1"/>
      <c r="C26491" s="1"/>
      <c r="D26491" s="8"/>
      <c r="E26491" s="1"/>
      <c r="F26491" s="1"/>
      <c r="G26491" s="1"/>
      <c r="H26491" s="1"/>
    </row>
    <row r="26492">
      <c r="A26492" s="1"/>
      <c r="B26492" s="1"/>
      <c r="C26492" s="1"/>
      <c r="D26492" s="8"/>
      <c r="E26492" s="1"/>
      <c r="F26492" s="1"/>
      <c r="G26492" s="1"/>
      <c r="H26492" s="1"/>
    </row>
    <row r="26493">
      <c r="A26493" s="1"/>
      <c r="B26493" s="1"/>
      <c r="C26493" s="1"/>
      <c r="D26493" s="8"/>
      <c r="E26493" s="1"/>
      <c r="F26493" s="1"/>
      <c r="G26493" s="1"/>
      <c r="H26493" s="1"/>
    </row>
    <row r="26494">
      <c r="A26494" s="1"/>
      <c r="B26494" s="1"/>
      <c r="C26494" s="1"/>
      <c r="D26494" s="8"/>
      <c r="E26494" s="1"/>
      <c r="F26494" s="1"/>
      <c r="G26494" s="1"/>
      <c r="H26494" s="1"/>
    </row>
    <row r="26495">
      <c r="A26495" s="1"/>
      <c r="B26495" s="1"/>
      <c r="C26495" s="1"/>
      <c r="D26495" s="8"/>
      <c r="E26495" s="1"/>
      <c r="F26495" s="1"/>
      <c r="G26495" s="1"/>
      <c r="H26495" s="1"/>
    </row>
    <row r="26496">
      <c r="A26496" s="1"/>
      <c r="B26496" s="1"/>
      <c r="C26496" s="1"/>
      <c r="D26496" s="8"/>
      <c r="E26496" s="1"/>
      <c r="F26496" s="1"/>
      <c r="G26496" s="1"/>
      <c r="H26496" s="1"/>
    </row>
    <row r="26497">
      <c r="A26497" s="1"/>
      <c r="B26497" s="1"/>
      <c r="C26497" s="1"/>
      <c r="D26497" s="8"/>
      <c r="E26497" s="1"/>
      <c r="F26497" s="1"/>
      <c r="G26497" s="1"/>
      <c r="H26497" s="1"/>
    </row>
    <row r="26498">
      <c r="A26498" s="1"/>
      <c r="B26498" s="1"/>
      <c r="C26498" s="1"/>
      <c r="D26498" s="8"/>
      <c r="E26498" s="1"/>
      <c r="F26498" s="1"/>
      <c r="G26498" s="1"/>
      <c r="H26498" s="1"/>
    </row>
    <row r="26499">
      <c r="A26499" s="1"/>
      <c r="B26499" s="1"/>
      <c r="C26499" s="1"/>
      <c r="D26499" s="8"/>
      <c r="E26499" s="1"/>
      <c r="F26499" s="1"/>
      <c r="G26499" s="1"/>
      <c r="H26499" s="1"/>
    </row>
    <row r="26500">
      <c r="A26500" s="1"/>
      <c r="B26500" s="1"/>
      <c r="C26500" s="1"/>
      <c r="D26500" s="8"/>
      <c r="E26500" s="1"/>
      <c r="F26500" s="1"/>
      <c r="G26500" s="1"/>
      <c r="H26500" s="1"/>
    </row>
    <row r="26501">
      <c r="A26501" s="1"/>
      <c r="B26501" s="1"/>
      <c r="C26501" s="1"/>
      <c r="D26501" s="8"/>
      <c r="E26501" s="1"/>
      <c r="F26501" s="1"/>
      <c r="G26501" s="1"/>
      <c r="H26501" s="1"/>
    </row>
    <row r="26502">
      <c r="A26502" s="1"/>
      <c r="B26502" s="1"/>
      <c r="C26502" s="1"/>
      <c r="D26502" s="8"/>
      <c r="E26502" s="1"/>
      <c r="F26502" s="1"/>
      <c r="G26502" s="1"/>
      <c r="H26502" s="1"/>
    </row>
    <row r="26503">
      <c r="A26503" s="1"/>
      <c r="B26503" s="1"/>
      <c r="C26503" s="1"/>
      <c r="D26503" s="8"/>
      <c r="E26503" s="1"/>
      <c r="F26503" s="1"/>
      <c r="G26503" s="1"/>
      <c r="H26503" s="1"/>
    </row>
    <row r="26504">
      <c r="A26504" s="1"/>
      <c r="B26504" s="1"/>
      <c r="C26504" s="1"/>
      <c r="D26504" s="8"/>
      <c r="E26504" s="1"/>
      <c r="F26504" s="1"/>
      <c r="G26504" s="1"/>
      <c r="H26504" s="1"/>
    </row>
    <row r="26505">
      <c r="A26505" s="1"/>
      <c r="B26505" s="1"/>
      <c r="C26505" s="1"/>
      <c r="D26505" s="8"/>
      <c r="E26505" s="1"/>
      <c r="F26505" s="1"/>
      <c r="G26505" s="1"/>
      <c r="H26505" s="1"/>
    </row>
    <row r="26506">
      <c r="A26506" s="1"/>
      <c r="B26506" s="1"/>
      <c r="C26506" s="1"/>
      <c r="D26506" s="8"/>
      <c r="E26506" s="1"/>
      <c r="F26506" s="1"/>
      <c r="G26506" s="1"/>
      <c r="H26506" s="1"/>
    </row>
    <row r="26507">
      <c r="A26507" s="1"/>
      <c r="B26507" s="1"/>
      <c r="C26507" s="1"/>
      <c r="D26507" s="8"/>
      <c r="E26507" s="1"/>
      <c r="F26507" s="1"/>
      <c r="G26507" s="1"/>
      <c r="H26507" s="1"/>
    </row>
    <row r="26508">
      <c r="A26508" s="1"/>
      <c r="B26508" s="1"/>
      <c r="C26508" s="1"/>
      <c r="D26508" s="8"/>
      <c r="E26508" s="1"/>
      <c r="F26508" s="1"/>
      <c r="G26508" s="1"/>
      <c r="H26508" s="1"/>
    </row>
    <row r="26509">
      <c r="A26509" s="1"/>
      <c r="B26509" s="1"/>
      <c r="C26509" s="1"/>
      <c r="D26509" s="8"/>
      <c r="E26509" s="1"/>
      <c r="F26509" s="1"/>
      <c r="G26509" s="1"/>
      <c r="H26509" s="1"/>
    </row>
    <row r="26510">
      <c r="A26510" s="1"/>
      <c r="B26510" s="1"/>
      <c r="C26510" s="1"/>
      <c r="D26510" s="8"/>
      <c r="E26510" s="1"/>
      <c r="F26510" s="1"/>
      <c r="G26510" s="1"/>
      <c r="H26510" s="1"/>
    </row>
    <row r="26511">
      <c r="A26511" s="1"/>
      <c r="B26511" s="1"/>
      <c r="C26511" s="1"/>
      <c r="D26511" s="8"/>
      <c r="E26511" s="1"/>
      <c r="F26511" s="1"/>
      <c r="G26511" s="1"/>
      <c r="H26511" s="1"/>
    </row>
    <row r="26512">
      <c r="A26512" s="1"/>
      <c r="B26512" s="1"/>
      <c r="C26512" s="1"/>
      <c r="D26512" s="8"/>
      <c r="E26512" s="1"/>
      <c r="F26512" s="1"/>
      <c r="G26512" s="1"/>
      <c r="H26512" s="1"/>
    </row>
    <row r="26513">
      <c r="A26513" s="1"/>
      <c r="B26513" s="1"/>
      <c r="C26513" s="1"/>
      <c r="D26513" s="8"/>
      <c r="E26513" s="1"/>
      <c r="F26513" s="1"/>
      <c r="G26513" s="1"/>
      <c r="H26513" s="1"/>
    </row>
    <row r="26514">
      <c r="A26514" s="1"/>
      <c r="B26514" s="1"/>
      <c r="C26514" s="1"/>
      <c r="D26514" s="8"/>
      <c r="E26514" s="1"/>
      <c r="F26514" s="1"/>
      <c r="G26514" s="1"/>
      <c r="H26514" s="1"/>
    </row>
    <row r="26515">
      <c r="A26515" s="1"/>
      <c r="B26515" s="1"/>
      <c r="C26515" s="1"/>
      <c r="D26515" s="8"/>
      <c r="E26515" s="1"/>
      <c r="F26515" s="1"/>
      <c r="G26515" s="1"/>
      <c r="H26515" s="1"/>
    </row>
    <row r="26516">
      <c r="A26516" s="1"/>
      <c r="B26516" s="1"/>
      <c r="C26516" s="1"/>
      <c r="D26516" s="8"/>
      <c r="E26516" s="1"/>
      <c r="F26516" s="1"/>
      <c r="G26516" s="1"/>
      <c r="H26516" s="1"/>
    </row>
    <row r="26517">
      <c r="A26517" s="1"/>
      <c r="B26517" s="1"/>
      <c r="C26517" s="1"/>
      <c r="D26517" s="8"/>
      <c r="E26517" s="1"/>
      <c r="F26517" s="1"/>
      <c r="G26517" s="1"/>
      <c r="H26517" s="1"/>
    </row>
    <row r="26518">
      <c r="A26518" s="1"/>
      <c r="B26518" s="1"/>
      <c r="C26518" s="1"/>
      <c r="D26518" s="8"/>
      <c r="E26518" s="1"/>
      <c r="F26518" s="1"/>
      <c r="G26518" s="1"/>
      <c r="H26518" s="1"/>
    </row>
    <row r="26519">
      <c r="A26519" s="1"/>
      <c r="B26519" s="1"/>
      <c r="C26519" s="1"/>
      <c r="D26519" s="8"/>
      <c r="E26519" s="1"/>
      <c r="F26519" s="1"/>
      <c r="G26519" s="1"/>
      <c r="H26519" s="1"/>
    </row>
    <row r="26520">
      <c r="A26520" s="1"/>
      <c r="B26520" s="1"/>
      <c r="C26520" s="1"/>
      <c r="D26520" s="8"/>
      <c r="E26520" s="1"/>
      <c r="F26520" s="1"/>
      <c r="G26520" s="1"/>
      <c r="H26520" s="1"/>
    </row>
    <row r="26521">
      <c r="A26521" s="1"/>
      <c r="B26521" s="1"/>
      <c r="C26521" s="1"/>
      <c r="D26521" s="8"/>
      <c r="E26521" s="1"/>
      <c r="F26521" s="1"/>
      <c r="G26521" s="1"/>
      <c r="H26521" s="1"/>
    </row>
    <row r="26522">
      <c r="A26522" s="1"/>
      <c r="B26522" s="1"/>
      <c r="C26522" s="1"/>
      <c r="D26522" s="8"/>
      <c r="E26522" s="1"/>
      <c r="F26522" s="1"/>
      <c r="G26522" s="1"/>
      <c r="H26522" s="1"/>
    </row>
    <row r="26523">
      <c r="A26523" s="1"/>
      <c r="B26523" s="1"/>
      <c r="C26523" s="1"/>
      <c r="D26523" s="8"/>
      <c r="E26523" s="1"/>
      <c r="F26523" s="1"/>
      <c r="G26523" s="1"/>
      <c r="H26523" s="1"/>
    </row>
    <row r="26524">
      <c r="A26524" s="1"/>
      <c r="B26524" s="1"/>
      <c r="C26524" s="1"/>
      <c r="D26524" s="8"/>
      <c r="E26524" s="1"/>
      <c r="F26524" s="1"/>
      <c r="G26524" s="1"/>
      <c r="H26524" s="1"/>
    </row>
    <row r="26525">
      <c r="A26525" s="1"/>
      <c r="B26525" s="1"/>
      <c r="C26525" s="1"/>
      <c r="D26525" s="8"/>
      <c r="E26525" s="1"/>
      <c r="F26525" s="1"/>
      <c r="G26525" s="1"/>
      <c r="H26525" s="1"/>
    </row>
    <row r="26526">
      <c r="A26526" s="1"/>
      <c r="B26526" s="1"/>
      <c r="C26526" s="1"/>
      <c r="D26526" s="8"/>
      <c r="E26526" s="1"/>
      <c r="F26526" s="1"/>
      <c r="G26526" s="1"/>
      <c r="H26526" s="1"/>
    </row>
    <row r="26527">
      <c r="A26527" s="1"/>
      <c r="B26527" s="1"/>
      <c r="C26527" s="1"/>
      <c r="D26527" s="8"/>
      <c r="E26527" s="1"/>
      <c r="F26527" s="1"/>
      <c r="G26527" s="1"/>
      <c r="H26527" s="1"/>
    </row>
    <row r="26528">
      <c r="A26528" s="1"/>
      <c r="B26528" s="1"/>
      <c r="C26528" s="1"/>
      <c r="D26528" s="8"/>
      <c r="E26528" s="1"/>
      <c r="F26528" s="1"/>
      <c r="G26528" s="1"/>
      <c r="H26528" s="1"/>
    </row>
    <row r="26529">
      <c r="A26529" s="1"/>
      <c r="B26529" s="1"/>
      <c r="C26529" s="1"/>
      <c r="D26529" s="8"/>
      <c r="E26529" s="1"/>
      <c r="F26529" s="1"/>
      <c r="G26529" s="1"/>
      <c r="H26529" s="1"/>
    </row>
    <row r="26530">
      <c r="A26530" s="1"/>
      <c r="B26530" s="1"/>
      <c r="C26530" s="1"/>
      <c r="D26530" s="8"/>
      <c r="E26530" s="1"/>
      <c r="F26530" s="1"/>
      <c r="G26530" s="1"/>
      <c r="H26530" s="1"/>
    </row>
    <row r="26531">
      <c r="A26531" s="1"/>
      <c r="B26531" s="1"/>
      <c r="C26531" s="1"/>
      <c r="D26531" s="8"/>
      <c r="E26531" s="1"/>
      <c r="F26531" s="1"/>
      <c r="G26531" s="1"/>
      <c r="H26531" s="1"/>
    </row>
    <row r="26532">
      <c r="A26532" s="1"/>
      <c r="B26532" s="1"/>
      <c r="C26532" s="1"/>
      <c r="D26532" s="8"/>
      <c r="E26532" s="1"/>
      <c r="F26532" s="1"/>
      <c r="G26532" s="1"/>
      <c r="H26532" s="1"/>
    </row>
    <row r="26533">
      <c r="A26533" s="1"/>
      <c r="B26533" s="1"/>
      <c r="C26533" s="1"/>
      <c r="D26533" s="8"/>
      <c r="E26533" s="1"/>
      <c r="F26533" s="1"/>
      <c r="G26533" s="1"/>
      <c r="H26533" s="1"/>
    </row>
    <row r="26534">
      <c r="A26534" s="1"/>
      <c r="B26534" s="1"/>
      <c r="C26534" s="1"/>
      <c r="D26534" s="8"/>
      <c r="E26534" s="1"/>
      <c r="F26534" s="1"/>
      <c r="G26534" s="1"/>
      <c r="H26534" s="1"/>
    </row>
    <row r="26535">
      <c r="A26535" s="1"/>
      <c r="B26535" s="1"/>
      <c r="C26535" s="1"/>
      <c r="D26535" s="8"/>
      <c r="E26535" s="1"/>
      <c r="F26535" s="1"/>
      <c r="G26535" s="1"/>
      <c r="H26535" s="1"/>
    </row>
    <row r="26536">
      <c r="A26536" s="1"/>
      <c r="B26536" s="1"/>
      <c r="C26536" s="1"/>
      <c r="D26536" s="8"/>
      <c r="E26536" s="1"/>
      <c r="F26536" s="1"/>
      <c r="G26536" s="1"/>
      <c r="H26536" s="1"/>
    </row>
    <row r="26537">
      <c r="A26537" s="1"/>
      <c r="B26537" s="1"/>
      <c r="C26537" s="1"/>
      <c r="D26537" s="8"/>
      <c r="E26537" s="1"/>
      <c r="F26537" s="1"/>
      <c r="G26537" s="1"/>
      <c r="H26537" s="1"/>
    </row>
    <row r="26538">
      <c r="A26538" s="1"/>
      <c r="B26538" s="1"/>
      <c r="C26538" s="1"/>
      <c r="D26538" s="8"/>
      <c r="E26538" s="1"/>
      <c r="F26538" s="1"/>
      <c r="G26538" s="1"/>
      <c r="H26538" s="1"/>
    </row>
    <row r="26539">
      <c r="A26539" s="1"/>
      <c r="B26539" s="1"/>
      <c r="C26539" s="1"/>
      <c r="D26539" s="8"/>
      <c r="E26539" s="1"/>
      <c r="F26539" s="1"/>
      <c r="G26539" s="1"/>
      <c r="H26539" s="1"/>
    </row>
    <row r="26540">
      <c r="A26540" s="1"/>
      <c r="B26540" s="1"/>
      <c r="C26540" s="1"/>
      <c r="D26540" s="8"/>
      <c r="E26540" s="1"/>
      <c r="F26540" s="1"/>
      <c r="G26540" s="1"/>
      <c r="H26540" s="1"/>
    </row>
    <row r="26541">
      <c r="A26541" s="1"/>
      <c r="B26541" s="1"/>
      <c r="C26541" s="1"/>
      <c r="D26541" s="8"/>
      <c r="E26541" s="1"/>
      <c r="F26541" s="1"/>
      <c r="G26541" s="1"/>
      <c r="H26541" s="1"/>
    </row>
    <row r="26542">
      <c r="A26542" s="1"/>
      <c r="B26542" s="1"/>
      <c r="C26542" s="1"/>
      <c r="D26542" s="8"/>
      <c r="E26542" s="1"/>
      <c r="F26542" s="1"/>
      <c r="G26542" s="1"/>
      <c r="H26542" s="1"/>
    </row>
    <row r="26543">
      <c r="A26543" s="1"/>
      <c r="B26543" s="1"/>
      <c r="C26543" s="1"/>
      <c r="D26543" s="8"/>
      <c r="E26543" s="1"/>
      <c r="F26543" s="1"/>
      <c r="G26543" s="1"/>
      <c r="H26543" s="1"/>
    </row>
    <row r="26544">
      <c r="A26544" s="1"/>
      <c r="B26544" s="1"/>
      <c r="C26544" s="1"/>
      <c r="D26544" s="8"/>
      <c r="E26544" s="1"/>
      <c r="F26544" s="1"/>
      <c r="G26544" s="1"/>
      <c r="H26544" s="1"/>
    </row>
    <row r="26545">
      <c r="A26545" s="1"/>
      <c r="B26545" s="1"/>
      <c r="C26545" s="1"/>
      <c r="D26545" s="8"/>
      <c r="E26545" s="1"/>
      <c r="F26545" s="1"/>
      <c r="G26545" s="1"/>
      <c r="H26545" s="1"/>
    </row>
    <row r="26546">
      <c r="A26546" s="1"/>
      <c r="B26546" s="1"/>
      <c r="C26546" s="1"/>
      <c r="D26546" s="8"/>
      <c r="E26546" s="1"/>
      <c r="F26546" s="1"/>
      <c r="G26546" s="1"/>
      <c r="H26546" s="1"/>
    </row>
    <row r="26547">
      <c r="A26547" s="1"/>
      <c r="B26547" s="1"/>
      <c r="C26547" s="1"/>
      <c r="D26547" s="8"/>
      <c r="E26547" s="1"/>
      <c r="F26547" s="1"/>
      <c r="G26547" s="1"/>
      <c r="H26547" s="1"/>
    </row>
    <row r="26548">
      <c r="A26548" s="1"/>
      <c r="B26548" s="1"/>
      <c r="C26548" s="1"/>
      <c r="D26548" s="8"/>
      <c r="E26548" s="1"/>
      <c r="F26548" s="1"/>
      <c r="G26548" s="1"/>
      <c r="H26548" s="1"/>
    </row>
    <row r="26549">
      <c r="A26549" s="1"/>
      <c r="B26549" s="1"/>
      <c r="C26549" s="1"/>
      <c r="D26549" s="8"/>
      <c r="E26549" s="1"/>
      <c r="F26549" s="1"/>
      <c r="G26549" s="1"/>
      <c r="H26549" s="1"/>
    </row>
    <row r="26550">
      <c r="A26550" s="1"/>
      <c r="B26550" s="1"/>
      <c r="C26550" s="1"/>
      <c r="D26550" s="8"/>
      <c r="E26550" s="1"/>
      <c r="F26550" s="1"/>
      <c r="G26550" s="1"/>
      <c r="H26550" s="1"/>
    </row>
    <row r="26551">
      <c r="A26551" s="1"/>
      <c r="B26551" s="1"/>
      <c r="C26551" s="1"/>
      <c r="D26551" s="8"/>
      <c r="E26551" s="1"/>
      <c r="F26551" s="1"/>
      <c r="G26551" s="1"/>
      <c r="H26551" s="1"/>
    </row>
    <row r="26552">
      <c r="A26552" s="1"/>
      <c r="B26552" s="1"/>
      <c r="C26552" s="1"/>
      <c r="D26552" s="8"/>
      <c r="E26552" s="1"/>
      <c r="F26552" s="1"/>
      <c r="G26552" s="1"/>
      <c r="H26552" s="1"/>
    </row>
    <row r="26553">
      <c r="A26553" s="1"/>
      <c r="B26553" s="1"/>
      <c r="C26553" s="1"/>
      <c r="D26553" s="8"/>
      <c r="E26553" s="1"/>
      <c r="F26553" s="1"/>
      <c r="G26553" s="1"/>
      <c r="H26553" s="1"/>
    </row>
    <row r="26554">
      <c r="A26554" s="1"/>
      <c r="B26554" s="1"/>
      <c r="C26554" s="1"/>
      <c r="D26554" s="8"/>
      <c r="E26554" s="1"/>
      <c r="F26554" s="1"/>
      <c r="G26554" s="1"/>
      <c r="H26554" s="1"/>
    </row>
    <row r="26555">
      <c r="A26555" s="1"/>
      <c r="B26555" s="1"/>
      <c r="C26555" s="1"/>
      <c r="D26555" s="8"/>
      <c r="E26555" s="1"/>
      <c r="F26555" s="1"/>
      <c r="G26555" s="1"/>
      <c r="H26555" s="1"/>
    </row>
    <row r="26556">
      <c r="A26556" s="1"/>
      <c r="B26556" s="1"/>
      <c r="C26556" s="1"/>
      <c r="D26556" s="8"/>
      <c r="E26556" s="1"/>
      <c r="F26556" s="1"/>
      <c r="G26556" s="1"/>
      <c r="H26556" s="1"/>
    </row>
    <row r="26557">
      <c r="A26557" s="1"/>
      <c r="B26557" s="1"/>
      <c r="C26557" s="1"/>
      <c r="D26557" s="8"/>
      <c r="E26557" s="1"/>
      <c r="F26557" s="1"/>
      <c r="G26557" s="1"/>
      <c r="H26557" s="1"/>
    </row>
    <row r="26558">
      <c r="A26558" s="1"/>
      <c r="B26558" s="1"/>
      <c r="C26558" s="1"/>
      <c r="D26558" s="8"/>
      <c r="E26558" s="1"/>
      <c r="F26558" s="1"/>
      <c r="G26558" s="1"/>
      <c r="H26558" s="1"/>
    </row>
    <row r="26559">
      <c r="A26559" s="1"/>
      <c r="B26559" s="1"/>
      <c r="C26559" s="1"/>
      <c r="D26559" s="8"/>
      <c r="E26559" s="1"/>
      <c r="F26559" s="1"/>
      <c r="G26559" s="1"/>
      <c r="H26559" s="1"/>
    </row>
    <row r="26560">
      <c r="A26560" s="1"/>
      <c r="B26560" s="1"/>
      <c r="C26560" s="1"/>
      <c r="D26560" s="8"/>
      <c r="E26560" s="1"/>
      <c r="F26560" s="1"/>
      <c r="G26560" s="1"/>
      <c r="H26560" s="1"/>
    </row>
    <row r="26561">
      <c r="A26561" s="1"/>
      <c r="B26561" s="1"/>
      <c r="C26561" s="1"/>
      <c r="D26561" s="8"/>
      <c r="E26561" s="1"/>
      <c r="F26561" s="1"/>
      <c r="G26561" s="1"/>
      <c r="H26561" s="1"/>
    </row>
    <row r="26562">
      <c r="A26562" s="1"/>
      <c r="B26562" s="1"/>
      <c r="C26562" s="1"/>
      <c r="D26562" s="8"/>
      <c r="E26562" s="1"/>
      <c r="F26562" s="1"/>
      <c r="G26562" s="1"/>
      <c r="H26562" s="1"/>
    </row>
    <row r="26563">
      <c r="A26563" s="1"/>
      <c r="B26563" s="1"/>
      <c r="C26563" s="1"/>
      <c r="D26563" s="8"/>
      <c r="E26563" s="1"/>
      <c r="F26563" s="1"/>
      <c r="G26563" s="1"/>
      <c r="H26563" s="1"/>
    </row>
    <row r="26564">
      <c r="A26564" s="1"/>
      <c r="B26564" s="1"/>
      <c r="C26564" s="1"/>
      <c r="D26564" s="8"/>
      <c r="E26564" s="1"/>
      <c r="F26564" s="1"/>
      <c r="G26564" s="1"/>
      <c r="H26564" s="1"/>
    </row>
    <row r="26565">
      <c r="A26565" s="1"/>
      <c r="B26565" s="1"/>
      <c r="C26565" s="1"/>
      <c r="D26565" s="8"/>
      <c r="E26565" s="1"/>
      <c r="F26565" s="1"/>
      <c r="G26565" s="1"/>
      <c r="H26565" s="1"/>
    </row>
    <row r="26566">
      <c r="A26566" s="1"/>
      <c r="B26566" s="1"/>
      <c r="C26566" s="1"/>
      <c r="D26566" s="8"/>
      <c r="E26566" s="1"/>
      <c r="F26566" s="1"/>
      <c r="G26566" s="1"/>
      <c r="H26566" s="1"/>
    </row>
    <row r="26567">
      <c r="A26567" s="1"/>
      <c r="B26567" s="1"/>
      <c r="C26567" s="1"/>
      <c r="D26567" s="8"/>
      <c r="E26567" s="1"/>
      <c r="F26567" s="1"/>
      <c r="G26567" s="1"/>
      <c r="H26567" s="1"/>
    </row>
    <row r="26568">
      <c r="A26568" s="1"/>
      <c r="B26568" s="1"/>
      <c r="C26568" s="1"/>
      <c r="D26568" s="8"/>
      <c r="E26568" s="1"/>
      <c r="F26568" s="1"/>
      <c r="G26568" s="1"/>
      <c r="H26568" s="1"/>
    </row>
    <row r="26569">
      <c r="A26569" s="1"/>
      <c r="B26569" s="1"/>
      <c r="C26569" s="1"/>
      <c r="D26569" s="8"/>
      <c r="E26569" s="1"/>
      <c r="F26569" s="1"/>
      <c r="G26569" s="1"/>
      <c r="H26569" s="1"/>
    </row>
    <row r="26570">
      <c r="A26570" s="1"/>
      <c r="B26570" s="1"/>
      <c r="C26570" s="1"/>
      <c r="D26570" s="8"/>
      <c r="E26570" s="1"/>
      <c r="F26570" s="1"/>
      <c r="G26570" s="1"/>
      <c r="H26570" s="1"/>
    </row>
    <row r="26571">
      <c r="A26571" s="1"/>
      <c r="B26571" s="1"/>
      <c r="C26571" s="1"/>
      <c r="D26571" s="8"/>
      <c r="E26571" s="1"/>
      <c r="F26571" s="1"/>
      <c r="G26571" s="1"/>
      <c r="H26571" s="1"/>
    </row>
    <row r="26572">
      <c r="A26572" s="1"/>
      <c r="B26572" s="1"/>
      <c r="C26572" s="1"/>
      <c r="D26572" s="8"/>
      <c r="E26572" s="1"/>
      <c r="F26572" s="1"/>
      <c r="G26572" s="1"/>
      <c r="H26572" s="1"/>
    </row>
    <row r="26573">
      <c r="A26573" s="1"/>
      <c r="B26573" s="1"/>
      <c r="C26573" s="1"/>
      <c r="D26573" s="8"/>
      <c r="E26573" s="1"/>
      <c r="F26573" s="1"/>
      <c r="G26573" s="1"/>
      <c r="H26573" s="1"/>
    </row>
    <row r="26574">
      <c r="A26574" s="1"/>
      <c r="B26574" s="1"/>
      <c r="C26574" s="1"/>
      <c r="D26574" s="8"/>
      <c r="E26574" s="1"/>
      <c r="F26574" s="1"/>
      <c r="G26574" s="1"/>
      <c r="H26574" s="1"/>
    </row>
    <row r="26575">
      <c r="A26575" s="1"/>
      <c r="B26575" s="1"/>
      <c r="C26575" s="1"/>
      <c r="D26575" s="8"/>
      <c r="E26575" s="1"/>
      <c r="F26575" s="1"/>
      <c r="G26575" s="1"/>
      <c r="H26575" s="1"/>
    </row>
    <row r="26576">
      <c r="A26576" s="1"/>
      <c r="B26576" s="1"/>
      <c r="C26576" s="1"/>
      <c r="D26576" s="8"/>
      <c r="E26576" s="1"/>
      <c r="F26576" s="1"/>
      <c r="G26576" s="1"/>
      <c r="H26576" s="1"/>
    </row>
    <row r="26577">
      <c r="A26577" s="1"/>
      <c r="B26577" s="1"/>
      <c r="C26577" s="1"/>
      <c r="D26577" s="8"/>
      <c r="E26577" s="1"/>
      <c r="F26577" s="1"/>
      <c r="G26577" s="1"/>
      <c r="H26577" s="1"/>
    </row>
    <row r="26578">
      <c r="A26578" s="1"/>
      <c r="B26578" s="1"/>
      <c r="C26578" s="1"/>
      <c r="D26578" s="8"/>
      <c r="E26578" s="1"/>
      <c r="F26578" s="1"/>
      <c r="G26578" s="1"/>
      <c r="H26578" s="1"/>
    </row>
    <row r="26579">
      <c r="A26579" s="1"/>
      <c r="B26579" s="1"/>
      <c r="C26579" s="1"/>
      <c r="D26579" s="8"/>
      <c r="E26579" s="1"/>
      <c r="F26579" s="1"/>
      <c r="G26579" s="1"/>
      <c r="H26579" s="1"/>
    </row>
    <row r="26580">
      <c r="A26580" s="1"/>
      <c r="B26580" s="1"/>
      <c r="C26580" s="1"/>
      <c r="D26580" s="8"/>
      <c r="E26580" s="1"/>
      <c r="F26580" s="1"/>
      <c r="G26580" s="1"/>
      <c r="H26580" s="1"/>
    </row>
    <row r="26581">
      <c r="A26581" s="1"/>
      <c r="B26581" s="1"/>
      <c r="C26581" s="1"/>
      <c r="D26581" s="8"/>
      <c r="E26581" s="1"/>
      <c r="F26581" s="1"/>
      <c r="G26581" s="1"/>
      <c r="H26581" s="1"/>
    </row>
    <row r="26582">
      <c r="A26582" s="1"/>
      <c r="B26582" s="1"/>
      <c r="C26582" s="1"/>
      <c r="D26582" s="8"/>
      <c r="E26582" s="1"/>
      <c r="F26582" s="1"/>
      <c r="G26582" s="1"/>
      <c r="H26582" s="1"/>
    </row>
    <row r="26583">
      <c r="A26583" s="1"/>
      <c r="B26583" s="1"/>
      <c r="C26583" s="1"/>
      <c r="D26583" s="8"/>
      <c r="E26583" s="1"/>
      <c r="F26583" s="1"/>
      <c r="G26583" s="1"/>
      <c r="H26583" s="1"/>
    </row>
    <row r="26584">
      <c r="A26584" s="1"/>
      <c r="B26584" s="1"/>
      <c r="C26584" s="1"/>
      <c r="D26584" s="8"/>
      <c r="E26584" s="1"/>
      <c r="F26584" s="1"/>
      <c r="G26584" s="1"/>
      <c r="H26584" s="1"/>
    </row>
    <row r="26585">
      <c r="A26585" s="1"/>
      <c r="B26585" s="1"/>
      <c r="C26585" s="1"/>
      <c r="D26585" s="8"/>
      <c r="E26585" s="1"/>
      <c r="F26585" s="1"/>
      <c r="G26585" s="1"/>
      <c r="H26585" s="1"/>
    </row>
    <row r="26586">
      <c r="A26586" s="1"/>
      <c r="B26586" s="1"/>
      <c r="C26586" s="1"/>
      <c r="D26586" s="8"/>
      <c r="E26586" s="1"/>
      <c r="F26586" s="1"/>
      <c r="G26586" s="1"/>
      <c r="H26586" s="1"/>
    </row>
    <row r="26587">
      <c r="A26587" s="1"/>
      <c r="B26587" s="1"/>
      <c r="C26587" s="1"/>
      <c r="D26587" s="8"/>
      <c r="E26587" s="1"/>
      <c r="F26587" s="1"/>
      <c r="G26587" s="1"/>
      <c r="H26587" s="1"/>
    </row>
    <row r="26588">
      <c r="A26588" s="1"/>
      <c r="B26588" s="1"/>
      <c r="C26588" s="1"/>
      <c r="D26588" s="8"/>
      <c r="E26588" s="1"/>
      <c r="F26588" s="1"/>
      <c r="G26588" s="1"/>
      <c r="H26588" s="1"/>
    </row>
    <row r="26589">
      <c r="A26589" s="1"/>
      <c r="B26589" s="1"/>
      <c r="C26589" s="1"/>
      <c r="D26589" s="8"/>
      <c r="E26589" s="1"/>
      <c r="F26589" s="1"/>
      <c r="G26589" s="1"/>
      <c r="H26589" s="1"/>
    </row>
    <row r="26590">
      <c r="A26590" s="1"/>
      <c r="B26590" s="1"/>
      <c r="C26590" s="1"/>
      <c r="D26590" s="8"/>
      <c r="E26590" s="1"/>
      <c r="F26590" s="1"/>
      <c r="G26590" s="1"/>
      <c r="H26590" s="1"/>
    </row>
    <row r="26591">
      <c r="A26591" s="1"/>
      <c r="B26591" s="1"/>
      <c r="C26591" s="1"/>
      <c r="D26591" s="8"/>
      <c r="E26591" s="1"/>
      <c r="F26591" s="1"/>
      <c r="G26591" s="1"/>
      <c r="H26591" s="1"/>
    </row>
    <row r="26592">
      <c r="A26592" s="1"/>
      <c r="B26592" s="1"/>
      <c r="C26592" s="1"/>
      <c r="D26592" s="8"/>
      <c r="E26592" s="1"/>
      <c r="F26592" s="1"/>
      <c r="G26592" s="1"/>
      <c r="H26592" s="1"/>
    </row>
    <row r="26593">
      <c r="A26593" s="1"/>
      <c r="B26593" s="1"/>
      <c r="C26593" s="1"/>
      <c r="D26593" s="8"/>
      <c r="E26593" s="1"/>
      <c r="F26593" s="1"/>
      <c r="G26593" s="1"/>
      <c r="H26593" s="1"/>
    </row>
    <row r="26594">
      <c r="A26594" s="1"/>
      <c r="B26594" s="1"/>
      <c r="C26594" s="1"/>
      <c r="D26594" s="8"/>
      <c r="E26594" s="1"/>
      <c r="F26594" s="1"/>
      <c r="G26594" s="1"/>
      <c r="H26594" s="1"/>
    </row>
    <row r="26595">
      <c r="A26595" s="1"/>
      <c r="B26595" s="1"/>
      <c r="C26595" s="1"/>
      <c r="D26595" s="8"/>
      <c r="E26595" s="1"/>
      <c r="F26595" s="1"/>
      <c r="G26595" s="1"/>
      <c r="H26595" s="1"/>
    </row>
    <row r="26596">
      <c r="A26596" s="1"/>
      <c r="B26596" s="1"/>
      <c r="C26596" s="1"/>
      <c r="D26596" s="8"/>
      <c r="E26596" s="1"/>
      <c r="F26596" s="1"/>
      <c r="G26596" s="1"/>
      <c r="H26596" s="1"/>
    </row>
    <row r="26597">
      <c r="A26597" s="1"/>
      <c r="B26597" s="1"/>
      <c r="C26597" s="1"/>
      <c r="D26597" s="8"/>
      <c r="E26597" s="1"/>
      <c r="F26597" s="1"/>
      <c r="G26597" s="1"/>
      <c r="H26597" s="1"/>
    </row>
    <row r="26598">
      <c r="A26598" s="1"/>
      <c r="B26598" s="1"/>
      <c r="C26598" s="1"/>
      <c r="D26598" s="8"/>
      <c r="E26598" s="1"/>
      <c r="F26598" s="1"/>
      <c r="G26598" s="1"/>
      <c r="H26598" s="1"/>
    </row>
    <row r="26599">
      <c r="A26599" s="1"/>
      <c r="B26599" s="1"/>
      <c r="C26599" s="1"/>
      <c r="D26599" s="8"/>
      <c r="E26599" s="1"/>
      <c r="F26599" s="1"/>
      <c r="G26599" s="1"/>
      <c r="H26599" s="1"/>
    </row>
    <row r="26600">
      <c r="A26600" s="1"/>
      <c r="B26600" s="1"/>
      <c r="C26600" s="1"/>
      <c r="D26600" s="8"/>
      <c r="E26600" s="1"/>
      <c r="F26600" s="1"/>
      <c r="G26600" s="1"/>
      <c r="H26600" s="1"/>
    </row>
    <row r="26601">
      <c r="A26601" s="1"/>
      <c r="B26601" s="1"/>
      <c r="C26601" s="1"/>
      <c r="D26601" s="8"/>
      <c r="E26601" s="1"/>
      <c r="F26601" s="1"/>
      <c r="G26601" s="1"/>
      <c r="H26601" s="1"/>
    </row>
    <row r="26602">
      <c r="A26602" s="1"/>
      <c r="B26602" s="1"/>
      <c r="C26602" s="1"/>
      <c r="D26602" s="8"/>
      <c r="E26602" s="1"/>
      <c r="F26602" s="1"/>
      <c r="G26602" s="1"/>
      <c r="H26602" s="1"/>
    </row>
    <row r="26603">
      <c r="A26603" s="1"/>
      <c r="B26603" s="1"/>
      <c r="C26603" s="1"/>
      <c r="D26603" s="8"/>
      <c r="E26603" s="1"/>
      <c r="F26603" s="1"/>
      <c r="G26603" s="1"/>
      <c r="H26603" s="1"/>
    </row>
    <row r="26604">
      <c r="A26604" s="1"/>
      <c r="B26604" s="1"/>
      <c r="C26604" s="1"/>
      <c r="D26604" s="8"/>
      <c r="E26604" s="1"/>
      <c r="F26604" s="1"/>
      <c r="G26604" s="1"/>
      <c r="H26604" s="1"/>
    </row>
    <row r="26605">
      <c r="A26605" s="1"/>
      <c r="B26605" s="1"/>
      <c r="C26605" s="1"/>
      <c r="D26605" s="8"/>
      <c r="E26605" s="1"/>
      <c r="F26605" s="1"/>
      <c r="G26605" s="1"/>
      <c r="H26605" s="1"/>
    </row>
    <row r="26606">
      <c r="A26606" s="1"/>
      <c r="B26606" s="1"/>
      <c r="C26606" s="1"/>
      <c r="D26606" s="8"/>
      <c r="E26606" s="1"/>
      <c r="F26606" s="1"/>
      <c r="G26606" s="1"/>
      <c r="H26606" s="1"/>
    </row>
    <row r="26607">
      <c r="A26607" s="1"/>
      <c r="B26607" s="1"/>
      <c r="C26607" s="1"/>
      <c r="D26607" s="8"/>
      <c r="E26607" s="1"/>
      <c r="F26607" s="1"/>
      <c r="G26607" s="1"/>
      <c r="H26607" s="1"/>
    </row>
    <row r="26608">
      <c r="A26608" s="1"/>
      <c r="B26608" s="1"/>
      <c r="C26608" s="1"/>
      <c r="D26608" s="8"/>
      <c r="E26608" s="1"/>
      <c r="F26608" s="1"/>
      <c r="G26608" s="1"/>
      <c r="H26608" s="1"/>
    </row>
    <row r="26609">
      <c r="A26609" s="1"/>
      <c r="B26609" s="1"/>
      <c r="C26609" s="1"/>
      <c r="D26609" s="8"/>
      <c r="E26609" s="1"/>
      <c r="F26609" s="1"/>
      <c r="G26609" s="1"/>
      <c r="H26609" s="1"/>
    </row>
    <row r="26610">
      <c r="A26610" s="1"/>
      <c r="B26610" s="1"/>
      <c r="C26610" s="1"/>
      <c r="D26610" s="8"/>
      <c r="E26610" s="1"/>
      <c r="F26610" s="1"/>
      <c r="G26610" s="1"/>
      <c r="H26610" s="1"/>
    </row>
    <row r="26611">
      <c r="A26611" s="1"/>
      <c r="B26611" s="1"/>
      <c r="C26611" s="1"/>
      <c r="D26611" s="8"/>
      <c r="E26611" s="1"/>
      <c r="F26611" s="1"/>
      <c r="G26611" s="1"/>
      <c r="H26611" s="1"/>
    </row>
    <row r="26612">
      <c r="A26612" s="1"/>
      <c r="B26612" s="1"/>
      <c r="C26612" s="1"/>
      <c r="D26612" s="8"/>
      <c r="E26612" s="1"/>
      <c r="F26612" s="1"/>
      <c r="G26612" s="1"/>
      <c r="H26612" s="1"/>
    </row>
    <row r="26613">
      <c r="A26613" s="1"/>
      <c r="B26613" s="1"/>
      <c r="C26613" s="1"/>
      <c r="D26613" s="8"/>
      <c r="E26613" s="1"/>
      <c r="F26613" s="1"/>
      <c r="G26613" s="1"/>
      <c r="H26613" s="1"/>
    </row>
    <row r="26614">
      <c r="A26614" s="1"/>
      <c r="B26614" s="1"/>
      <c r="C26614" s="1"/>
      <c r="D26614" s="8"/>
      <c r="E26614" s="1"/>
      <c r="F26614" s="1"/>
      <c r="G26614" s="1"/>
      <c r="H26614" s="1"/>
    </row>
    <row r="26615">
      <c r="A26615" s="1"/>
      <c r="B26615" s="1"/>
      <c r="C26615" s="1"/>
      <c r="D26615" s="8"/>
      <c r="E26615" s="1"/>
      <c r="F26615" s="1"/>
      <c r="G26615" s="1"/>
      <c r="H26615" s="1"/>
    </row>
    <row r="26616">
      <c r="A26616" s="1"/>
      <c r="B26616" s="1"/>
      <c r="C26616" s="1"/>
      <c r="D26616" s="8"/>
      <c r="E26616" s="1"/>
      <c r="F26616" s="1"/>
      <c r="G26616" s="1"/>
      <c r="H26616" s="1"/>
    </row>
    <row r="26617">
      <c r="A26617" s="1"/>
      <c r="B26617" s="1"/>
      <c r="C26617" s="1"/>
      <c r="D26617" s="8"/>
      <c r="E26617" s="1"/>
      <c r="F26617" s="1"/>
      <c r="G26617" s="1"/>
      <c r="H26617" s="1"/>
    </row>
    <row r="26618">
      <c r="A26618" s="1"/>
      <c r="B26618" s="1"/>
      <c r="C26618" s="1"/>
      <c r="D26618" s="8"/>
      <c r="E26618" s="1"/>
      <c r="F26618" s="1"/>
      <c r="G26618" s="1"/>
      <c r="H26618" s="1"/>
    </row>
    <row r="26619">
      <c r="A26619" s="1"/>
      <c r="B26619" s="1"/>
      <c r="C26619" s="1"/>
      <c r="D26619" s="8"/>
      <c r="E26619" s="1"/>
      <c r="F26619" s="1"/>
      <c r="G26619" s="1"/>
      <c r="H26619" s="1"/>
    </row>
    <row r="26620">
      <c r="A26620" s="1"/>
      <c r="B26620" s="1"/>
      <c r="C26620" s="1"/>
      <c r="D26620" s="8"/>
      <c r="E26620" s="1"/>
      <c r="F26620" s="1"/>
      <c r="G26620" s="1"/>
      <c r="H26620" s="1"/>
    </row>
    <row r="26621">
      <c r="A26621" s="1"/>
      <c r="B26621" s="1"/>
      <c r="C26621" s="1"/>
      <c r="D26621" s="8"/>
      <c r="E26621" s="1"/>
      <c r="F26621" s="1"/>
      <c r="G26621" s="1"/>
      <c r="H26621" s="1"/>
    </row>
    <row r="26622">
      <c r="A26622" s="1"/>
      <c r="B26622" s="1"/>
      <c r="C26622" s="1"/>
      <c r="D26622" s="8"/>
      <c r="E26622" s="1"/>
      <c r="F26622" s="1"/>
      <c r="G26622" s="1"/>
      <c r="H26622" s="1"/>
    </row>
    <row r="26623">
      <c r="A26623" s="1"/>
      <c r="B26623" s="1"/>
      <c r="C26623" s="1"/>
      <c r="D26623" s="8"/>
      <c r="E26623" s="1"/>
      <c r="F26623" s="1"/>
      <c r="G26623" s="1"/>
      <c r="H26623" s="1"/>
    </row>
    <row r="26624">
      <c r="A26624" s="1"/>
      <c r="B26624" s="1"/>
      <c r="C26624" s="1"/>
      <c r="D26624" s="8"/>
      <c r="E26624" s="1"/>
      <c r="F26624" s="1"/>
      <c r="G26624" s="1"/>
      <c r="H26624" s="1"/>
    </row>
    <row r="26625">
      <c r="A26625" s="1"/>
      <c r="B26625" s="1"/>
      <c r="C26625" s="1"/>
      <c r="D26625" s="8"/>
      <c r="E26625" s="1"/>
      <c r="F26625" s="1"/>
      <c r="G26625" s="1"/>
      <c r="H26625" s="1"/>
    </row>
    <row r="26626">
      <c r="A26626" s="1"/>
      <c r="B26626" s="1"/>
      <c r="C26626" s="1"/>
      <c r="D26626" s="8"/>
      <c r="E26626" s="1"/>
      <c r="F26626" s="1"/>
      <c r="G26626" s="1"/>
      <c r="H26626" s="1"/>
    </row>
    <row r="26627">
      <c r="A26627" s="1"/>
      <c r="B26627" s="1"/>
      <c r="C26627" s="1"/>
      <c r="D26627" s="8"/>
      <c r="E26627" s="1"/>
      <c r="F26627" s="1"/>
      <c r="G26627" s="1"/>
      <c r="H26627" s="1"/>
    </row>
    <row r="26628">
      <c r="A26628" s="1"/>
      <c r="B26628" s="1"/>
      <c r="C26628" s="1"/>
      <c r="D26628" s="8"/>
      <c r="E26628" s="1"/>
      <c r="F26628" s="1"/>
      <c r="G26628" s="1"/>
      <c r="H26628" s="1"/>
    </row>
    <row r="26629">
      <c r="A26629" s="1"/>
      <c r="B26629" s="1"/>
      <c r="C26629" s="1"/>
      <c r="D26629" s="8"/>
      <c r="E26629" s="1"/>
      <c r="F26629" s="1"/>
      <c r="G26629" s="1"/>
      <c r="H26629" s="1"/>
    </row>
    <row r="26630">
      <c r="A26630" s="1"/>
      <c r="B26630" s="1"/>
      <c r="C26630" s="1"/>
      <c r="D26630" s="8"/>
      <c r="E26630" s="1"/>
      <c r="F26630" s="1"/>
      <c r="G26630" s="1"/>
      <c r="H26630" s="1"/>
    </row>
    <row r="26631">
      <c r="A26631" s="1"/>
      <c r="B26631" s="1"/>
      <c r="C26631" s="1"/>
      <c r="D26631" s="8"/>
      <c r="E26631" s="1"/>
      <c r="F26631" s="1"/>
      <c r="G26631" s="1"/>
      <c r="H26631" s="1"/>
    </row>
    <row r="26632">
      <c r="A26632" s="1"/>
      <c r="B26632" s="1"/>
      <c r="C26632" s="1"/>
      <c r="D26632" s="8"/>
      <c r="E26632" s="1"/>
      <c r="F26632" s="1"/>
      <c r="G26632" s="1"/>
      <c r="H26632" s="1"/>
    </row>
    <row r="26633">
      <c r="A26633" s="1"/>
      <c r="B26633" s="1"/>
      <c r="C26633" s="1"/>
      <c r="D26633" s="8"/>
      <c r="E26633" s="1"/>
      <c r="F26633" s="1"/>
      <c r="G26633" s="1"/>
      <c r="H26633" s="1"/>
    </row>
    <row r="26634">
      <c r="A26634" s="1"/>
      <c r="B26634" s="1"/>
      <c r="C26634" s="1"/>
      <c r="D26634" s="8"/>
      <c r="E26634" s="1"/>
      <c r="F26634" s="1"/>
      <c r="G26634" s="1"/>
      <c r="H26634" s="1"/>
    </row>
    <row r="26635">
      <c r="A26635" s="1"/>
      <c r="B26635" s="1"/>
      <c r="C26635" s="1"/>
      <c r="D26635" s="8"/>
      <c r="E26635" s="1"/>
      <c r="F26635" s="1"/>
      <c r="G26635" s="1"/>
      <c r="H26635" s="1"/>
    </row>
    <row r="26636">
      <c r="A26636" s="1"/>
      <c r="B26636" s="1"/>
      <c r="C26636" s="1"/>
      <c r="D26636" s="8"/>
      <c r="E26636" s="1"/>
      <c r="F26636" s="1"/>
      <c r="G26636" s="1"/>
      <c r="H26636" s="1"/>
    </row>
    <row r="26637">
      <c r="A26637" s="1"/>
      <c r="B26637" s="1"/>
      <c r="C26637" s="1"/>
      <c r="D26637" s="8"/>
      <c r="E26637" s="1"/>
      <c r="F26637" s="1"/>
      <c r="G26637" s="1"/>
      <c r="H26637" s="1"/>
    </row>
    <row r="26638">
      <c r="A26638" s="1"/>
      <c r="B26638" s="1"/>
      <c r="C26638" s="1"/>
      <c r="D26638" s="8"/>
      <c r="E26638" s="1"/>
      <c r="F26638" s="1"/>
      <c r="G26638" s="1"/>
      <c r="H26638" s="1"/>
    </row>
    <row r="26639">
      <c r="A26639" s="1"/>
      <c r="B26639" s="1"/>
      <c r="C26639" s="1"/>
      <c r="D26639" s="8"/>
      <c r="E26639" s="1"/>
      <c r="F26639" s="1"/>
      <c r="G26639" s="1"/>
      <c r="H26639" s="1"/>
    </row>
    <row r="26640">
      <c r="A26640" s="1"/>
      <c r="B26640" s="1"/>
      <c r="C26640" s="1"/>
      <c r="D26640" s="8"/>
      <c r="E26640" s="1"/>
      <c r="F26640" s="1"/>
      <c r="G26640" s="1"/>
      <c r="H26640" s="1"/>
    </row>
    <row r="26641">
      <c r="A26641" s="1"/>
      <c r="B26641" s="1"/>
      <c r="C26641" s="1"/>
      <c r="D26641" s="8"/>
      <c r="E26641" s="1"/>
      <c r="F26641" s="1"/>
      <c r="G26641" s="1"/>
      <c r="H26641" s="1"/>
    </row>
    <row r="26642">
      <c r="A26642" s="1"/>
      <c r="B26642" s="1"/>
      <c r="C26642" s="1"/>
      <c r="D26642" s="8"/>
      <c r="E26642" s="1"/>
      <c r="F26642" s="1"/>
      <c r="G26642" s="1"/>
      <c r="H26642" s="1"/>
    </row>
    <row r="26643">
      <c r="A26643" s="1"/>
      <c r="B26643" s="1"/>
      <c r="C26643" s="1"/>
      <c r="D26643" s="8"/>
      <c r="E26643" s="1"/>
      <c r="F26643" s="1"/>
      <c r="G26643" s="1"/>
      <c r="H26643" s="1"/>
    </row>
    <row r="26644">
      <c r="A26644" s="1"/>
      <c r="B26644" s="1"/>
      <c r="C26644" s="1"/>
      <c r="D26644" s="8"/>
      <c r="E26644" s="1"/>
      <c r="F26644" s="1"/>
      <c r="G26644" s="1"/>
      <c r="H26644" s="1"/>
    </row>
    <row r="26645">
      <c r="A26645" s="1"/>
      <c r="B26645" s="1"/>
      <c r="C26645" s="1"/>
      <c r="D26645" s="8"/>
      <c r="E26645" s="1"/>
      <c r="F26645" s="1"/>
      <c r="G26645" s="1"/>
      <c r="H26645" s="1"/>
    </row>
    <row r="26646">
      <c r="A26646" s="1"/>
      <c r="B26646" s="1"/>
      <c r="C26646" s="1"/>
      <c r="D26646" s="8"/>
      <c r="E26646" s="1"/>
      <c r="F26646" s="1"/>
      <c r="G26646" s="1"/>
      <c r="H26646" s="1"/>
    </row>
    <row r="26647">
      <c r="A26647" s="1"/>
      <c r="B26647" s="1"/>
      <c r="C26647" s="1"/>
      <c r="D26647" s="8"/>
      <c r="E26647" s="1"/>
      <c r="F26647" s="1"/>
      <c r="G26647" s="1"/>
      <c r="H26647" s="1"/>
    </row>
    <row r="26648">
      <c r="A26648" s="1"/>
      <c r="B26648" s="1"/>
      <c r="C26648" s="1"/>
      <c r="D26648" s="8"/>
      <c r="E26648" s="1"/>
      <c r="F26648" s="1"/>
      <c r="G26648" s="1"/>
      <c r="H26648" s="1"/>
    </row>
    <row r="26649">
      <c r="A26649" s="1"/>
      <c r="B26649" s="1"/>
      <c r="C26649" s="1"/>
      <c r="D26649" s="8"/>
      <c r="E26649" s="1"/>
      <c r="F26649" s="1"/>
      <c r="G26649" s="1"/>
      <c r="H26649" s="1"/>
    </row>
    <row r="26650">
      <c r="A26650" s="1"/>
      <c r="B26650" s="1"/>
      <c r="C26650" s="1"/>
      <c r="D26650" s="8"/>
      <c r="E26650" s="1"/>
      <c r="F26650" s="1"/>
      <c r="G26650" s="1"/>
      <c r="H26650" s="1"/>
    </row>
    <row r="26651">
      <c r="A26651" s="1"/>
      <c r="B26651" s="1"/>
      <c r="C26651" s="1"/>
      <c r="D26651" s="8"/>
      <c r="E26651" s="1"/>
      <c r="F26651" s="1"/>
      <c r="G26651" s="1"/>
      <c r="H26651" s="1"/>
    </row>
    <row r="26652">
      <c r="A26652" s="1"/>
      <c r="B26652" s="1"/>
      <c r="C26652" s="1"/>
      <c r="D26652" s="8"/>
      <c r="E26652" s="1"/>
      <c r="F26652" s="1"/>
      <c r="G26652" s="1"/>
      <c r="H26652" s="1"/>
    </row>
    <row r="26653">
      <c r="A26653" s="1"/>
      <c r="B26653" s="1"/>
      <c r="C26653" s="1"/>
      <c r="D26653" s="8"/>
      <c r="E26653" s="1"/>
      <c r="F26653" s="1"/>
      <c r="G26653" s="1"/>
      <c r="H26653" s="1"/>
    </row>
    <row r="26654">
      <c r="A26654" s="1"/>
      <c r="B26654" s="1"/>
      <c r="C26654" s="1"/>
      <c r="D26654" s="8"/>
      <c r="E26654" s="1"/>
      <c r="F26654" s="1"/>
      <c r="G26654" s="1"/>
      <c r="H26654" s="1"/>
    </row>
    <row r="26655">
      <c r="A26655" s="1"/>
      <c r="B26655" s="1"/>
      <c r="C26655" s="1"/>
      <c r="D26655" s="8"/>
      <c r="E26655" s="1"/>
      <c r="F26655" s="1"/>
      <c r="G26655" s="1"/>
      <c r="H26655" s="1"/>
    </row>
    <row r="26656">
      <c r="A26656" s="1"/>
      <c r="B26656" s="1"/>
      <c r="C26656" s="1"/>
      <c r="D26656" s="8"/>
      <c r="E26656" s="1"/>
      <c r="F26656" s="1"/>
      <c r="G26656" s="1"/>
      <c r="H26656" s="1"/>
    </row>
    <row r="26657">
      <c r="A26657" s="1"/>
      <c r="B26657" s="1"/>
      <c r="C26657" s="1"/>
      <c r="D26657" s="8"/>
      <c r="E26657" s="1"/>
      <c r="F26657" s="1"/>
      <c r="G26657" s="1"/>
      <c r="H26657" s="1"/>
    </row>
    <row r="26658">
      <c r="A26658" s="1"/>
      <c r="B26658" s="1"/>
      <c r="C26658" s="1"/>
      <c r="D26658" s="8"/>
      <c r="E26658" s="1"/>
      <c r="F26658" s="1"/>
      <c r="G26658" s="1"/>
      <c r="H26658" s="1"/>
    </row>
    <row r="26659">
      <c r="A26659" s="1"/>
      <c r="B26659" s="1"/>
      <c r="C26659" s="1"/>
      <c r="D26659" s="8"/>
      <c r="E26659" s="1"/>
      <c r="F26659" s="1"/>
      <c r="G26659" s="1"/>
      <c r="H26659" s="1"/>
    </row>
    <row r="26660">
      <c r="A26660" s="1"/>
      <c r="B26660" s="1"/>
      <c r="C26660" s="1"/>
      <c r="D26660" s="8"/>
      <c r="E26660" s="1"/>
      <c r="F26660" s="1"/>
      <c r="G26660" s="1"/>
      <c r="H26660" s="1"/>
    </row>
    <row r="26661">
      <c r="A26661" s="1"/>
      <c r="B26661" s="1"/>
      <c r="C26661" s="1"/>
      <c r="D26661" s="8"/>
      <c r="E26661" s="1"/>
      <c r="F26661" s="1"/>
      <c r="G26661" s="1"/>
      <c r="H26661" s="1"/>
    </row>
    <row r="26662">
      <c r="A26662" s="1"/>
      <c r="B26662" s="1"/>
      <c r="C26662" s="1"/>
      <c r="D26662" s="8"/>
      <c r="E26662" s="1"/>
      <c r="F26662" s="1"/>
      <c r="G26662" s="1"/>
      <c r="H26662" s="1"/>
    </row>
    <row r="26663">
      <c r="A26663" s="1"/>
      <c r="B26663" s="1"/>
      <c r="C26663" s="1"/>
      <c r="D26663" s="8"/>
      <c r="E26663" s="1"/>
      <c r="F26663" s="1"/>
      <c r="G26663" s="1"/>
      <c r="H26663" s="1"/>
    </row>
    <row r="26664">
      <c r="A26664" s="1"/>
      <c r="B26664" s="1"/>
      <c r="C26664" s="1"/>
      <c r="D26664" s="8"/>
      <c r="E26664" s="1"/>
      <c r="F26664" s="1"/>
      <c r="G26664" s="1"/>
      <c r="H26664" s="1"/>
    </row>
    <row r="26665">
      <c r="A26665" s="1"/>
      <c r="B26665" s="1"/>
      <c r="C26665" s="1"/>
      <c r="D26665" s="8"/>
      <c r="E26665" s="1"/>
      <c r="F26665" s="1"/>
      <c r="G26665" s="1"/>
      <c r="H26665" s="1"/>
    </row>
    <row r="26666">
      <c r="A26666" s="1"/>
      <c r="B26666" s="1"/>
      <c r="C26666" s="1"/>
      <c r="D26666" s="8"/>
      <c r="E26666" s="1"/>
      <c r="F26666" s="1"/>
      <c r="G26666" s="1"/>
      <c r="H26666" s="1"/>
    </row>
    <row r="26667">
      <c r="A26667" s="1"/>
      <c r="B26667" s="1"/>
      <c r="C26667" s="1"/>
      <c r="D26667" s="8"/>
      <c r="E26667" s="1"/>
      <c r="F26667" s="1"/>
      <c r="G26667" s="1"/>
      <c r="H26667" s="1"/>
    </row>
    <row r="26668">
      <c r="A26668" s="1"/>
      <c r="B26668" s="1"/>
      <c r="C26668" s="1"/>
      <c r="D26668" s="8"/>
      <c r="E26668" s="1"/>
      <c r="F26668" s="1"/>
      <c r="G26668" s="1"/>
      <c r="H26668" s="1"/>
    </row>
    <row r="26669">
      <c r="A26669" s="1"/>
      <c r="B26669" s="1"/>
      <c r="C26669" s="1"/>
      <c r="D26669" s="8"/>
      <c r="E26669" s="1"/>
      <c r="F26669" s="1"/>
      <c r="G26669" s="1"/>
      <c r="H26669" s="1"/>
    </row>
    <row r="26670">
      <c r="A26670" s="1"/>
      <c r="B26670" s="1"/>
      <c r="C26670" s="1"/>
      <c r="D26670" s="8"/>
      <c r="E26670" s="1"/>
      <c r="F26670" s="1"/>
      <c r="G26670" s="1"/>
      <c r="H26670" s="1"/>
    </row>
    <row r="26671">
      <c r="A26671" s="1"/>
      <c r="B26671" s="1"/>
      <c r="C26671" s="1"/>
      <c r="D26671" s="8"/>
      <c r="E26671" s="1"/>
      <c r="F26671" s="1"/>
      <c r="G26671" s="1"/>
      <c r="H26671" s="1"/>
    </row>
    <row r="26672">
      <c r="A26672" s="1"/>
      <c r="B26672" s="1"/>
      <c r="C26672" s="1"/>
      <c r="D26672" s="8"/>
      <c r="E26672" s="1"/>
      <c r="F26672" s="1"/>
      <c r="G26672" s="1"/>
      <c r="H26672" s="1"/>
    </row>
    <row r="26673">
      <c r="A26673" s="1"/>
      <c r="B26673" s="1"/>
      <c r="C26673" s="1"/>
      <c r="D26673" s="8"/>
      <c r="E26673" s="1"/>
      <c r="F26673" s="1"/>
      <c r="G26673" s="1"/>
      <c r="H26673" s="1"/>
    </row>
    <row r="26674">
      <c r="A26674" s="1"/>
      <c r="B26674" s="1"/>
      <c r="C26674" s="1"/>
      <c r="D26674" s="8"/>
      <c r="E26674" s="1"/>
      <c r="F26674" s="1"/>
      <c r="G26674" s="1"/>
      <c r="H26674" s="1"/>
    </row>
    <row r="26675">
      <c r="A26675" s="1"/>
      <c r="B26675" s="1"/>
      <c r="C26675" s="1"/>
      <c r="D26675" s="8"/>
      <c r="E26675" s="1"/>
      <c r="F26675" s="1"/>
      <c r="G26675" s="1"/>
      <c r="H26675" s="1"/>
    </row>
    <row r="26676">
      <c r="A26676" s="1"/>
      <c r="B26676" s="1"/>
      <c r="C26676" s="1"/>
      <c r="D26676" s="8"/>
      <c r="E26676" s="1"/>
      <c r="F26676" s="1"/>
      <c r="G26676" s="1"/>
      <c r="H26676" s="1"/>
    </row>
    <row r="26677">
      <c r="A26677" s="1"/>
      <c r="B26677" s="1"/>
      <c r="C26677" s="1"/>
      <c r="D26677" s="8"/>
      <c r="E26677" s="1"/>
      <c r="F26677" s="1"/>
      <c r="G26677" s="1"/>
      <c r="H26677" s="1"/>
    </row>
    <row r="26678">
      <c r="A26678" s="1"/>
      <c r="B26678" s="1"/>
      <c r="C26678" s="1"/>
      <c r="D26678" s="8"/>
      <c r="E26678" s="1"/>
      <c r="F26678" s="1"/>
      <c r="G26678" s="1"/>
      <c r="H26678" s="1"/>
    </row>
    <row r="26679">
      <c r="A26679" s="1"/>
      <c r="B26679" s="1"/>
      <c r="C26679" s="1"/>
      <c r="D26679" s="8"/>
      <c r="E26679" s="1"/>
      <c r="F26679" s="1"/>
      <c r="G26679" s="1"/>
      <c r="H26679" s="1"/>
    </row>
    <row r="26680">
      <c r="A26680" s="1"/>
      <c r="B26680" s="1"/>
      <c r="C26680" s="1"/>
      <c r="D26680" s="8"/>
      <c r="E26680" s="1"/>
      <c r="F26680" s="1"/>
      <c r="G26680" s="1"/>
      <c r="H26680" s="1"/>
    </row>
    <row r="26681">
      <c r="A26681" s="1"/>
      <c r="B26681" s="1"/>
      <c r="C26681" s="1"/>
      <c r="D26681" s="8"/>
      <c r="E26681" s="1"/>
      <c r="F26681" s="1"/>
      <c r="G26681" s="1"/>
      <c r="H26681" s="1"/>
    </row>
    <row r="26682">
      <c r="A26682" s="1"/>
      <c r="B26682" s="1"/>
      <c r="C26682" s="1"/>
      <c r="D26682" s="8"/>
      <c r="E26682" s="1"/>
      <c r="F26682" s="1"/>
      <c r="G26682" s="1"/>
      <c r="H26682" s="1"/>
    </row>
    <row r="26683">
      <c r="A26683" s="1"/>
      <c r="B26683" s="1"/>
      <c r="C26683" s="1"/>
      <c r="D26683" s="8"/>
      <c r="E26683" s="1"/>
      <c r="F26683" s="1"/>
      <c r="G26683" s="1"/>
      <c r="H26683" s="1"/>
    </row>
    <row r="26684">
      <c r="A26684" s="1"/>
      <c r="B26684" s="1"/>
      <c r="C26684" s="1"/>
      <c r="D26684" s="8"/>
      <c r="E26684" s="1"/>
      <c r="F26684" s="1"/>
      <c r="G26684" s="1"/>
      <c r="H26684" s="1"/>
    </row>
    <row r="26685">
      <c r="A26685" s="1"/>
      <c r="B26685" s="1"/>
      <c r="C26685" s="1"/>
      <c r="D26685" s="8"/>
      <c r="E26685" s="1"/>
      <c r="F26685" s="1"/>
      <c r="G26685" s="1"/>
      <c r="H26685" s="1"/>
    </row>
    <row r="26686">
      <c r="A26686" s="1"/>
      <c r="B26686" s="1"/>
      <c r="C26686" s="1"/>
      <c r="D26686" s="8"/>
      <c r="E26686" s="1"/>
      <c r="F26686" s="1"/>
      <c r="G26686" s="1"/>
      <c r="H26686" s="1"/>
    </row>
    <row r="26687">
      <c r="A26687" s="1"/>
      <c r="B26687" s="1"/>
      <c r="C26687" s="1"/>
      <c r="D26687" s="8"/>
      <c r="E26687" s="1"/>
      <c r="F26687" s="1"/>
      <c r="G26687" s="1"/>
      <c r="H26687" s="1"/>
    </row>
    <row r="26688">
      <c r="A26688" s="1"/>
      <c r="B26688" s="1"/>
      <c r="C26688" s="1"/>
      <c r="D26688" s="8"/>
      <c r="E26688" s="1"/>
      <c r="F26688" s="1"/>
      <c r="G26688" s="1"/>
      <c r="H26688" s="1"/>
    </row>
    <row r="26689">
      <c r="A26689" s="1"/>
      <c r="B26689" s="1"/>
      <c r="C26689" s="1"/>
      <c r="D26689" s="8"/>
      <c r="E26689" s="1"/>
      <c r="F26689" s="1"/>
      <c r="G26689" s="1"/>
      <c r="H26689" s="1"/>
    </row>
    <row r="26690">
      <c r="A26690" s="1"/>
      <c r="B26690" s="1"/>
      <c r="C26690" s="1"/>
      <c r="D26690" s="8"/>
      <c r="E26690" s="1"/>
      <c r="F26690" s="1"/>
      <c r="G26690" s="1"/>
      <c r="H26690" s="1"/>
    </row>
    <row r="26691">
      <c r="A26691" s="1"/>
      <c r="B26691" s="1"/>
      <c r="C26691" s="1"/>
      <c r="D26691" s="8"/>
      <c r="E26691" s="1"/>
      <c r="F26691" s="1"/>
      <c r="G26691" s="1"/>
      <c r="H26691" s="1"/>
    </row>
    <row r="26692">
      <c r="A26692" s="1"/>
      <c r="B26692" s="1"/>
      <c r="C26692" s="1"/>
      <c r="D26692" s="8"/>
      <c r="E26692" s="1"/>
      <c r="F26692" s="1"/>
      <c r="G26692" s="1"/>
      <c r="H26692" s="1"/>
    </row>
    <row r="26693">
      <c r="A26693" s="1"/>
      <c r="B26693" s="1"/>
      <c r="C26693" s="1"/>
      <c r="D26693" s="8"/>
      <c r="E26693" s="1"/>
      <c r="F26693" s="1"/>
      <c r="G26693" s="1"/>
      <c r="H26693" s="1"/>
    </row>
    <row r="26694">
      <c r="A26694" s="1"/>
      <c r="B26694" s="1"/>
      <c r="C26694" s="1"/>
      <c r="D26694" s="8"/>
      <c r="E26694" s="1"/>
      <c r="F26694" s="1"/>
      <c r="G26694" s="1"/>
      <c r="H26694" s="1"/>
    </row>
    <row r="26695">
      <c r="A26695" s="1"/>
      <c r="B26695" s="1"/>
      <c r="C26695" s="1"/>
      <c r="D26695" s="8"/>
      <c r="E26695" s="1"/>
      <c r="F26695" s="1"/>
      <c r="G26695" s="1"/>
      <c r="H26695" s="1"/>
    </row>
    <row r="26696">
      <c r="A26696" s="1"/>
      <c r="B26696" s="1"/>
      <c r="C26696" s="1"/>
      <c r="D26696" s="8"/>
      <c r="E26696" s="1"/>
      <c r="F26696" s="1"/>
      <c r="G26696" s="1"/>
      <c r="H26696" s="1"/>
    </row>
    <row r="26697">
      <c r="A26697" s="1"/>
      <c r="B26697" s="1"/>
      <c r="C26697" s="1"/>
      <c r="D26697" s="8"/>
      <c r="E26697" s="1"/>
      <c r="F26697" s="1"/>
      <c r="G26697" s="1"/>
      <c r="H26697" s="1"/>
    </row>
    <row r="26698">
      <c r="A26698" s="1"/>
      <c r="B26698" s="1"/>
      <c r="C26698" s="1"/>
      <c r="D26698" s="8"/>
      <c r="E26698" s="1"/>
      <c r="F26698" s="1"/>
      <c r="G26698" s="1"/>
      <c r="H26698" s="1"/>
    </row>
    <row r="26699">
      <c r="A26699" s="1"/>
      <c r="B26699" s="1"/>
      <c r="C26699" s="1"/>
      <c r="D26699" s="8"/>
      <c r="E26699" s="1"/>
      <c r="F26699" s="1"/>
      <c r="G26699" s="1"/>
      <c r="H26699" s="1"/>
    </row>
    <row r="26700">
      <c r="A26700" s="1"/>
      <c r="B26700" s="1"/>
      <c r="C26700" s="1"/>
      <c r="D26700" s="8"/>
      <c r="E26700" s="1"/>
      <c r="F26700" s="1"/>
      <c r="G26700" s="1"/>
      <c r="H26700" s="1"/>
    </row>
    <row r="26701">
      <c r="A26701" s="1"/>
      <c r="B26701" s="1"/>
      <c r="C26701" s="1"/>
      <c r="D26701" s="8"/>
      <c r="E26701" s="1"/>
      <c r="F26701" s="1"/>
      <c r="G26701" s="1"/>
      <c r="H26701" s="1"/>
    </row>
    <row r="26702">
      <c r="A26702" s="1"/>
      <c r="B26702" s="1"/>
      <c r="C26702" s="1"/>
      <c r="D26702" s="8"/>
      <c r="E26702" s="1"/>
      <c r="F26702" s="1"/>
      <c r="G26702" s="1"/>
      <c r="H26702" s="1"/>
    </row>
    <row r="26703">
      <c r="A26703" s="1"/>
      <c r="B26703" s="1"/>
      <c r="C26703" s="1"/>
      <c r="D26703" s="8"/>
      <c r="E26703" s="1"/>
      <c r="F26703" s="1"/>
      <c r="G26703" s="1"/>
      <c r="H26703" s="1"/>
    </row>
    <row r="26704">
      <c r="A26704" s="1"/>
      <c r="B26704" s="1"/>
      <c r="C26704" s="1"/>
      <c r="D26704" s="8"/>
      <c r="E26704" s="1"/>
      <c r="F26704" s="1"/>
      <c r="G26704" s="1"/>
      <c r="H26704" s="1"/>
    </row>
    <row r="26705">
      <c r="A26705" s="1"/>
      <c r="B26705" s="1"/>
      <c r="C26705" s="1"/>
      <c r="D26705" s="8"/>
      <c r="E26705" s="1"/>
      <c r="F26705" s="1"/>
      <c r="G26705" s="1"/>
      <c r="H26705" s="1"/>
    </row>
    <row r="26706">
      <c r="A26706" s="1"/>
      <c r="B26706" s="1"/>
      <c r="C26706" s="1"/>
      <c r="D26706" s="8"/>
      <c r="E26706" s="1"/>
      <c r="F26706" s="1"/>
      <c r="G26706" s="1"/>
      <c r="H26706" s="1"/>
    </row>
    <row r="26707">
      <c r="A26707" s="1"/>
      <c r="B26707" s="1"/>
      <c r="C26707" s="1"/>
      <c r="D26707" s="8"/>
      <c r="E26707" s="1"/>
      <c r="F26707" s="1"/>
      <c r="G26707" s="1"/>
      <c r="H26707" s="1"/>
    </row>
    <row r="26708">
      <c r="A26708" s="1"/>
      <c r="B26708" s="1"/>
      <c r="C26708" s="1"/>
      <c r="D26708" s="8"/>
      <c r="E26708" s="1"/>
      <c r="F26708" s="1"/>
      <c r="G26708" s="1"/>
      <c r="H26708" s="1"/>
    </row>
    <row r="26709">
      <c r="A26709" s="1"/>
      <c r="B26709" s="1"/>
      <c r="C26709" s="1"/>
      <c r="D26709" s="8"/>
      <c r="E26709" s="1"/>
      <c r="F26709" s="1"/>
      <c r="G26709" s="1"/>
      <c r="H26709" s="1"/>
    </row>
    <row r="26710">
      <c r="A26710" s="1"/>
      <c r="B26710" s="1"/>
      <c r="C26710" s="1"/>
      <c r="D26710" s="8"/>
      <c r="E26710" s="1"/>
      <c r="F26710" s="1"/>
      <c r="G26710" s="1"/>
      <c r="H26710" s="1"/>
    </row>
    <row r="26711">
      <c r="A26711" s="1"/>
      <c r="B26711" s="1"/>
      <c r="C26711" s="1"/>
      <c r="D26711" s="8"/>
      <c r="E26711" s="1"/>
      <c r="F26711" s="1"/>
      <c r="G26711" s="1"/>
      <c r="H26711" s="1"/>
    </row>
    <row r="26712">
      <c r="A26712" s="1"/>
      <c r="B26712" s="1"/>
      <c r="C26712" s="1"/>
      <c r="D26712" s="8"/>
      <c r="E26712" s="1"/>
      <c r="F26712" s="1"/>
      <c r="G26712" s="1"/>
      <c r="H26712" s="1"/>
    </row>
    <row r="26713">
      <c r="A26713" s="1"/>
      <c r="B26713" s="1"/>
      <c r="C26713" s="1"/>
      <c r="D26713" s="8"/>
      <c r="E26713" s="1"/>
      <c r="F26713" s="1"/>
      <c r="G26713" s="1"/>
      <c r="H26713" s="1"/>
    </row>
    <row r="26714">
      <c r="A26714" s="1"/>
      <c r="B26714" s="1"/>
      <c r="C26714" s="1"/>
      <c r="D26714" s="8"/>
      <c r="E26714" s="1"/>
      <c r="F26714" s="1"/>
      <c r="G26714" s="1"/>
      <c r="H26714" s="1"/>
    </row>
    <row r="26715">
      <c r="A26715" s="1"/>
      <c r="B26715" s="1"/>
      <c r="C26715" s="1"/>
      <c r="D26715" s="8"/>
      <c r="E26715" s="1"/>
      <c r="F26715" s="1"/>
      <c r="G26715" s="1"/>
      <c r="H26715" s="1"/>
    </row>
    <row r="26716">
      <c r="A26716" s="1"/>
      <c r="B26716" s="1"/>
      <c r="C26716" s="1"/>
      <c r="D26716" s="8"/>
      <c r="E26716" s="1"/>
      <c r="F26716" s="1"/>
      <c r="G26716" s="1"/>
      <c r="H26716" s="1"/>
    </row>
    <row r="26717">
      <c r="A26717" s="1"/>
      <c r="B26717" s="1"/>
      <c r="C26717" s="1"/>
      <c r="D26717" s="8"/>
      <c r="E26717" s="1"/>
      <c r="F26717" s="1"/>
      <c r="G26717" s="1"/>
      <c r="H26717" s="1"/>
    </row>
    <row r="26718">
      <c r="A26718" s="1"/>
      <c r="B26718" s="1"/>
      <c r="C26718" s="1"/>
      <c r="D26718" s="8"/>
      <c r="E26718" s="1"/>
      <c r="F26718" s="1"/>
      <c r="G26718" s="1"/>
      <c r="H26718" s="1"/>
    </row>
    <row r="26719">
      <c r="A26719" s="1"/>
      <c r="B26719" s="1"/>
      <c r="C26719" s="1"/>
      <c r="D26719" s="8"/>
      <c r="E26719" s="1"/>
      <c r="F26719" s="1"/>
      <c r="G26719" s="1"/>
      <c r="H26719" s="1"/>
    </row>
    <row r="26720">
      <c r="A26720" s="1"/>
      <c r="B26720" s="1"/>
      <c r="C26720" s="1"/>
      <c r="D26720" s="8"/>
      <c r="E26720" s="1"/>
      <c r="F26720" s="1"/>
      <c r="G26720" s="1"/>
      <c r="H26720" s="1"/>
    </row>
    <row r="26721">
      <c r="A26721" s="1"/>
      <c r="B26721" s="1"/>
      <c r="C26721" s="1"/>
      <c r="D26721" s="8"/>
      <c r="E26721" s="1"/>
      <c r="F26721" s="1"/>
      <c r="G26721" s="1"/>
      <c r="H26721" s="1"/>
    </row>
    <row r="26722">
      <c r="A26722" s="1"/>
      <c r="B26722" s="1"/>
      <c r="C26722" s="1"/>
      <c r="D26722" s="8"/>
      <c r="E26722" s="1"/>
      <c r="F26722" s="1"/>
      <c r="G26722" s="1"/>
      <c r="H26722" s="1"/>
    </row>
    <row r="26723">
      <c r="A26723" s="1"/>
      <c r="B26723" s="1"/>
      <c r="C26723" s="1"/>
      <c r="D26723" s="8"/>
      <c r="E26723" s="1"/>
      <c r="F26723" s="1"/>
      <c r="G26723" s="1"/>
      <c r="H26723" s="1"/>
    </row>
    <row r="26724">
      <c r="A26724" s="1"/>
      <c r="B26724" s="1"/>
      <c r="C26724" s="1"/>
      <c r="D26724" s="8"/>
      <c r="E26724" s="1"/>
      <c r="F26724" s="1"/>
      <c r="G26724" s="1"/>
      <c r="H26724" s="1"/>
    </row>
    <row r="26725">
      <c r="A26725" s="1"/>
      <c r="B26725" s="1"/>
      <c r="C26725" s="1"/>
      <c r="D26725" s="8"/>
      <c r="E26725" s="1"/>
      <c r="F26725" s="1"/>
      <c r="G26725" s="1"/>
      <c r="H26725" s="1"/>
    </row>
    <row r="26726">
      <c r="A26726" s="1"/>
      <c r="B26726" s="1"/>
      <c r="C26726" s="1"/>
      <c r="D26726" s="8"/>
      <c r="E26726" s="1"/>
      <c r="F26726" s="1"/>
      <c r="G26726" s="1"/>
      <c r="H26726" s="1"/>
    </row>
    <row r="26727">
      <c r="A26727" s="1"/>
      <c r="B26727" s="1"/>
      <c r="C26727" s="1"/>
      <c r="D26727" s="8"/>
      <c r="E26727" s="1"/>
      <c r="F26727" s="1"/>
      <c r="G26727" s="1"/>
      <c r="H26727" s="1"/>
    </row>
    <row r="26728">
      <c r="A26728" s="1"/>
      <c r="B26728" s="1"/>
      <c r="C26728" s="1"/>
      <c r="D26728" s="8"/>
      <c r="E26728" s="1"/>
      <c r="F26728" s="1"/>
      <c r="G26728" s="1"/>
      <c r="H26728" s="1"/>
    </row>
    <row r="26729">
      <c r="A26729" s="1"/>
      <c r="B26729" s="1"/>
      <c r="C26729" s="1"/>
      <c r="D26729" s="8"/>
      <c r="E26729" s="1"/>
      <c r="F26729" s="1"/>
      <c r="G26729" s="1"/>
      <c r="H26729" s="1"/>
    </row>
    <row r="26730">
      <c r="A26730" s="1"/>
      <c r="B26730" s="1"/>
      <c r="C26730" s="1"/>
      <c r="D26730" s="8"/>
      <c r="E26730" s="1"/>
      <c r="F26730" s="1"/>
      <c r="G26730" s="1"/>
      <c r="H26730" s="1"/>
    </row>
    <row r="26731">
      <c r="A26731" s="1"/>
      <c r="B26731" s="1"/>
      <c r="C26731" s="1"/>
      <c r="D26731" s="8"/>
      <c r="E26731" s="1"/>
      <c r="F26731" s="1"/>
      <c r="G26731" s="1"/>
      <c r="H26731" s="1"/>
    </row>
    <row r="26732">
      <c r="A26732" s="1"/>
      <c r="B26732" s="1"/>
      <c r="C26732" s="1"/>
      <c r="D26732" s="8"/>
      <c r="E26732" s="1"/>
      <c r="F26732" s="1"/>
      <c r="G26732" s="1"/>
      <c r="H26732" s="1"/>
    </row>
    <row r="26733">
      <c r="A26733" s="1"/>
      <c r="B26733" s="1"/>
      <c r="C26733" s="1"/>
      <c r="D26733" s="8"/>
      <c r="E26733" s="1"/>
      <c r="F26733" s="1"/>
      <c r="G26733" s="1"/>
      <c r="H26733" s="1"/>
    </row>
    <row r="26734">
      <c r="A26734" s="1"/>
      <c r="B26734" s="1"/>
      <c r="C26734" s="1"/>
      <c r="D26734" s="8"/>
      <c r="E26734" s="1"/>
      <c r="F26734" s="1"/>
      <c r="G26734" s="1"/>
      <c r="H26734" s="1"/>
    </row>
    <row r="26735">
      <c r="A26735" s="1"/>
      <c r="B26735" s="1"/>
      <c r="C26735" s="1"/>
      <c r="D26735" s="8"/>
      <c r="E26735" s="1"/>
      <c r="F26735" s="1"/>
      <c r="G26735" s="1"/>
      <c r="H26735" s="1"/>
    </row>
    <row r="26736">
      <c r="A26736" s="1"/>
      <c r="B26736" s="1"/>
      <c r="C26736" s="1"/>
      <c r="D26736" s="8"/>
      <c r="E26736" s="1"/>
      <c r="F26736" s="1"/>
      <c r="G26736" s="1"/>
      <c r="H26736" s="1"/>
    </row>
    <row r="26737">
      <c r="A26737" s="1"/>
      <c r="B26737" s="1"/>
      <c r="C26737" s="1"/>
      <c r="D26737" s="8"/>
      <c r="E26737" s="1"/>
      <c r="F26737" s="1"/>
      <c r="G26737" s="1"/>
      <c r="H26737" s="1"/>
    </row>
    <row r="26738">
      <c r="A26738" s="1"/>
      <c r="B26738" s="1"/>
      <c r="C26738" s="1"/>
      <c r="D26738" s="8"/>
      <c r="E26738" s="1"/>
      <c r="F26738" s="1"/>
      <c r="G26738" s="1"/>
      <c r="H26738" s="1"/>
    </row>
    <row r="26739">
      <c r="A26739" s="1"/>
      <c r="B26739" s="1"/>
      <c r="C26739" s="1"/>
      <c r="D26739" s="8"/>
      <c r="E26739" s="1"/>
      <c r="F26739" s="1"/>
      <c r="G26739" s="1"/>
      <c r="H26739" s="1"/>
    </row>
    <row r="26740">
      <c r="A26740" s="1"/>
      <c r="B26740" s="1"/>
      <c r="C26740" s="1"/>
      <c r="D26740" s="8"/>
      <c r="E26740" s="1"/>
      <c r="F26740" s="1"/>
      <c r="G26740" s="1"/>
      <c r="H26740" s="1"/>
    </row>
    <row r="26741">
      <c r="A26741" s="1"/>
      <c r="B26741" s="1"/>
      <c r="C26741" s="1"/>
      <c r="D26741" s="8"/>
      <c r="E26741" s="1"/>
      <c r="F26741" s="1"/>
      <c r="G26741" s="1"/>
      <c r="H26741" s="1"/>
    </row>
    <row r="26742">
      <c r="A26742" s="1"/>
      <c r="B26742" s="1"/>
      <c r="C26742" s="1"/>
      <c r="D26742" s="8"/>
      <c r="E26742" s="1"/>
      <c r="F26742" s="1"/>
      <c r="G26742" s="1"/>
      <c r="H26742" s="1"/>
    </row>
    <row r="26743">
      <c r="A26743" s="1"/>
      <c r="B26743" s="1"/>
      <c r="C26743" s="1"/>
      <c r="D26743" s="8"/>
      <c r="E26743" s="1"/>
      <c r="F26743" s="1"/>
      <c r="G26743" s="1"/>
      <c r="H26743" s="1"/>
    </row>
    <row r="26744">
      <c r="A26744" s="1"/>
      <c r="B26744" s="1"/>
      <c r="C26744" s="1"/>
      <c r="D26744" s="8"/>
      <c r="E26744" s="1"/>
      <c r="F26744" s="1"/>
      <c r="G26744" s="1"/>
      <c r="H26744" s="1"/>
    </row>
    <row r="26745">
      <c r="A26745" s="1"/>
      <c r="B26745" s="1"/>
      <c r="C26745" s="1"/>
      <c r="D26745" s="8"/>
      <c r="E26745" s="1"/>
      <c r="F26745" s="1"/>
      <c r="G26745" s="1"/>
      <c r="H26745" s="1"/>
    </row>
    <row r="26746">
      <c r="A26746" s="1"/>
      <c r="B26746" s="1"/>
      <c r="C26746" s="1"/>
      <c r="D26746" s="8"/>
      <c r="E26746" s="1"/>
      <c r="F26746" s="1"/>
      <c r="G26746" s="1"/>
      <c r="H26746" s="1"/>
    </row>
    <row r="26747">
      <c r="A26747" s="1"/>
      <c r="B26747" s="1"/>
      <c r="C26747" s="1"/>
      <c r="D26747" s="8"/>
      <c r="E26747" s="1"/>
      <c r="F26747" s="1"/>
      <c r="G26747" s="1"/>
      <c r="H26747" s="1"/>
    </row>
    <row r="26748">
      <c r="A26748" s="1"/>
      <c r="B26748" s="1"/>
      <c r="C26748" s="1"/>
      <c r="D26748" s="8"/>
      <c r="E26748" s="1"/>
      <c r="F26748" s="1"/>
      <c r="G26748" s="1"/>
      <c r="H26748" s="1"/>
    </row>
    <row r="26749">
      <c r="A26749" s="1"/>
      <c r="B26749" s="1"/>
      <c r="C26749" s="1"/>
      <c r="D26749" s="8"/>
      <c r="E26749" s="1"/>
      <c r="F26749" s="1"/>
      <c r="G26749" s="1"/>
      <c r="H26749" s="1"/>
    </row>
    <row r="26750">
      <c r="A26750" s="1"/>
      <c r="B26750" s="1"/>
      <c r="C26750" s="1"/>
      <c r="D26750" s="8"/>
      <c r="E26750" s="1"/>
      <c r="F26750" s="1"/>
      <c r="G26750" s="1"/>
      <c r="H26750" s="1"/>
    </row>
    <row r="26751">
      <c r="A26751" s="1"/>
      <c r="B26751" s="1"/>
      <c r="C26751" s="1"/>
      <c r="D26751" s="8"/>
      <c r="E26751" s="1"/>
      <c r="F26751" s="1"/>
      <c r="G26751" s="1"/>
      <c r="H26751" s="1"/>
    </row>
    <row r="26752">
      <c r="A26752" s="1"/>
      <c r="B26752" s="1"/>
      <c r="C26752" s="1"/>
      <c r="D26752" s="8"/>
      <c r="E26752" s="1"/>
      <c r="F26752" s="1"/>
      <c r="G26752" s="1"/>
      <c r="H26752" s="1"/>
    </row>
    <row r="26753">
      <c r="A26753" s="1"/>
      <c r="B26753" s="1"/>
      <c r="C26753" s="1"/>
      <c r="D26753" s="8"/>
      <c r="E26753" s="1"/>
      <c r="F26753" s="1"/>
      <c r="G26753" s="1"/>
      <c r="H26753" s="1"/>
    </row>
    <row r="26754">
      <c r="A26754" s="1"/>
      <c r="B26754" s="1"/>
      <c r="C26754" s="1"/>
      <c r="D26754" s="8"/>
      <c r="E26754" s="1"/>
      <c r="F26754" s="1"/>
      <c r="G26754" s="1"/>
      <c r="H26754" s="1"/>
    </row>
    <row r="26755">
      <c r="A26755" s="1"/>
      <c r="B26755" s="1"/>
      <c r="C26755" s="1"/>
      <c r="D26755" s="8"/>
      <c r="E26755" s="1"/>
      <c r="F26755" s="1"/>
      <c r="G26755" s="1"/>
      <c r="H26755" s="1"/>
    </row>
    <row r="26756">
      <c r="A26756" s="1"/>
      <c r="B26756" s="1"/>
      <c r="C26756" s="1"/>
      <c r="D26756" s="8"/>
      <c r="E26756" s="1"/>
      <c r="F26756" s="1"/>
      <c r="G26756" s="1"/>
      <c r="H26756" s="1"/>
    </row>
    <row r="26757">
      <c r="A26757" s="1"/>
      <c r="B26757" s="1"/>
      <c r="C26757" s="1"/>
      <c r="D26757" s="8"/>
      <c r="E26757" s="1"/>
      <c r="F26757" s="1"/>
      <c r="G26757" s="1"/>
      <c r="H26757" s="1"/>
    </row>
    <row r="26758">
      <c r="A26758" s="1"/>
      <c r="B26758" s="1"/>
      <c r="C26758" s="1"/>
      <c r="D26758" s="8"/>
      <c r="E26758" s="1"/>
      <c r="F26758" s="1"/>
      <c r="G26758" s="1"/>
      <c r="H26758" s="1"/>
    </row>
    <row r="26759">
      <c r="A26759" s="1"/>
      <c r="B26759" s="1"/>
      <c r="C26759" s="1"/>
      <c r="D26759" s="8"/>
      <c r="E26759" s="1"/>
      <c r="F26759" s="1"/>
      <c r="G26759" s="1"/>
      <c r="H26759" s="1"/>
    </row>
    <row r="26760">
      <c r="A26760" s="1"/>
      <c r="B26760" s="1"/>
      <c r="C26760" s="1"/>
      <c r="D26760" s="8"/>
      <c r="E26760" s="1"/>
      <c r="F26760" s="1"/>
      <c r="G26760" s="1"/>
      <c r="H26760" s="1"/>
    </row>
    <row r="26761">
      <c r="A26761" s="1"/>
      <c r="B26761" s="1"/>
      <c r="C26761" s="1"/>
      <c r="D26761" s="8"/>
      <c r="E26761" s="1"/>
      <c r="F26761" s="1"/>
      <c r="G26761" s="1"/>
      <c r="H26761" s="1"/>
    </row>
    <row r="26762">
      <c r="A26762" s="1"/>
      <c r="B26762" s="1"/>
      <c r="C26762" s="1"/>
      <c r="D26762" s="8"/>
      <c r="E26762" s="1"/>
      <c r="F26762" s="1"/>
      <c r="G26762" s="1"/>
      <c r="H26762" s="1"/>
    </row>
    <row r="26763">
      <c r="A26763" s="1"/>
      <c r="B26763" s="1"/>
      <c r="C26763" s="1"/>
      <c r="D26763" s="8"/>
      <c r="E26763" s="1"/>
      <c r="F26763" s="1"/>
      <c r="G26763" s="1"/>
      <c r="H26763" s="1"/>
    </row>
    <row r="26764">
      <c r="A26764" s="1"/>
      <c r="B26764" s="1"/>
      <c r="C26764" s="1"/>
      <c r="D26764" s="8"/>
      <c r="E26764" s="1"/>
      <c r="F26764" s="1"/>
      <c r="G26764" s="1"/>
      <c r="H26764" s="1"/>
    </row>
    <row r="26765">
      <c r="A26765" s="1"/>
      <c r="B26765" s="1"/>
      <c r="C26765" s="1"/>
      <c r="D26765" s="8"/>
      <c r="E26765" s="1"/>
      <c r="F26765" s="1"/>
      <c r="G26765" s="1"/>
      <c r="H26765" s="1"/>
    </row>
    <row r="26766">
      <c r="A26766" s="1"/>
      <c r="B26766" s="1"/>
      <c r="C26766" s="1"/>
      <c r="D26766" s="8"/>
      <c r="E26766" s="1"/>
      <c r="F26766" s="1"/>
      <c r="G26766" s="1"/>
      <c r="H26766" s="1"/>
    </row>
    <row r="26767">
      <c r="A26767" s="1"/>
      <c r="B26767" s="1"/>
      <c r="C26767" s="1"/>
      <c r="D26767" s="8"/>
      <c r="E26767" s="1"/>
      <c r="F26767" s="1"/>
      <c r="G26767" s="1"/>
      <c r="H26767" s="1"/>
    </row>
    <row r="26768">
      <c r="A26768" s="1"/>
      <c r="B26768" s="1"/>
      <c r="C26768" s="1"/>
      <c r="D26768" s="8"/>
      <c r="E26768" s="1"/>
      <c r="F26768" s="1"/>
      <c r="G26768" s="1"/>
      <c r="H26768" s="1"/>
    </row>
    <row r="26769">
      <c r="A26769" s="1"/>
      <c r="B26769" s="1"/>
      <c r="C26769" s="1"/>
      <c r="D26769" s="8"/>
      <c r="E26769" s="1"/>
      <c r="F26769" s="1"/>
      <c r="G26769" s="1"/>
      <c r="H26769" s="1"/>
    </row>
    <row r="26770">
      <c r="A26770" s="1"/>
      <c r="B26770" s="1"/>
      <c r="C26770" s="1"/>
      <c r="D26770" s="8"/>
      <c r="E26770" s="1"/>
      <c r="F26770" s="1"/>
      <c r="G26770" s="1"/>
      <c r="H26770" s="1"/>
    </row>
    <row r="26771">
      <c r="A26771" s="1"/>
      <c r="B26771" s="1"/>
      <c r="C26771" s="1"/>
      <c r="D26771" s="8"/>
      <c r="E26771" s="1"/>
      <c r="F26771" s="1"/>
      <c r="G26771" s="1"/>
      <c r="H26771" s="1"/>
    </row>
    <row r="26772">
      <c r="A26772" s="1"/>
      <c r="B26772" s="1"/>
      <c r="C26772" s="1"/>
      <c r="D26772" s="8"/>
      <c r="E26772" s="1"/>
      <c r="F26772" s="1"/>
      <c r="G26772" s="1"/>
      <c r="H26772" s="1"/>
    </row>
    <row r="26773">
      <c r="A26773" s="1"/>
      <c r="B26773" s="1"/>
      <c r="C26773" s="1"/>
      <c r="D26773" s="8"/>
      <c r="E26773" s="1"/>
      <c r="F26773" s="1"/>
      <c r="G26773" s="1"/>
      <c r="H26773" s="1"/>
    </row>
    <row r="26774">
      <c r="A26774" s="1"/>
      <c r="B26774" s="1"/>
      <c r="C26774" s="1"/>
      <c r="D26774" s="8"/>
      <c r="E26774" s="1"/>
      <c r="F26774" s="1"/>
      <c r="G26774" s="1"/>
      <c r="H26774" s="1"/>
    </row>
    <row r="26775">
      <c r="A26775" s="1"/>
      <c r="B26775" s="1"/>
      <c r="C26775" s="1"/>
      <c r="D26775" s="8"/>
      <c r="E26775" s="1"/>
      <c r="F26775" s="1"/>
      <c r="G26775" s="1"/>
      <c r="H26775" s="1"/>
    </row>
    <row r="26776">
      <c r="A26776" s="1"/>
      <c r="B26776" s="1"/>
      <c r="C26776" s="1"/>
      <c r="D26776" s="8"/>
      <c r="E26776" s="1"/>
      <c r="F26776" s="1"/>
      <c r="G26776" s="1"/>
      <c r="H26776" s="1"/>
    </row>
    <row r="26777">
      <c r="A26777" s="1"/>
      <c r="B26777" s="1"/>
      <c r="C26777" s="1"/>
      <c r="D26777" s="8"/>
      <c r="E26777" s="1"/>
      <c r="F26777" s="1"/>
      <c r="G26777" s="1"/>
      <c r="H26777" s="1"/>
    </row>
    <row r="26778">
      <c r="A26778" s="1"/>
      <c r="B26778" s="1"/>
      <c r="C26778" s="1"/>
      <c r="D26778" s="8"/>
      <c r="E26778" s="1"/>
      <c r="F26778" s="1"/>
      <c r="G26778" s="1"/>
      <c r="H26778" s="1"/>
    </row>
    <row r="26779">
      <c r="A26779" s="1"/>
      <c r="B26779" s="1"/>
      <c r="C26779" s="1"/>
      <c r="D26779" s="8"/>
      <c r="E26779" s="1"/>
      <c r="F26779" s="1"/>
      <c r="G26779" s="1"/>
      <c r="H26779" s="1"/>
    </row>
    <row r="26780">
      <c r="A26780" s="1"/>
      <c r="B26780" s="1"/>
      <c r="C26780" s="1"/>
      <c r="D26780" s="8"/>
      <c r="E26780" s="1"/>
      <c r="F26780" s="1"/>
      <c r="G26780" s="1"/>
      <c r="H26780" s="1"/>
    </row>
    <row r="26781">
      <c r="A26781" s="1"/>
      <c r="B26781" s="1"/>
      <c r="C26781" s="1"/>
      <c r="D26781" s="8"/>
      <c r="E26781" s="1"/>
      <c r="F26781" s="1"/>
      <c r="G26781" s="1"/>
      <c r="H26781" s="1"/>
    </row>
    <row r="26782">
      <c r="A26782" s="1"/>
      <c r="B26782" s="1"/>
      <c r="C26782" s="1"/>
      <c r="D26782" s="8"/>
      <c r="E26782" s="1"/>
      <c r="F26782" s="1"/>
      <c r="G26782" s="1"/>
      <c r="H26782" s="1"/>
    </row>
    <row r="26783">
      <c r="A26783" s="1"/>
      <c r="B26783" s="1"/>
      <c r="C26783" s="1"/>
      <c r="D26783" s="8"/>
      <c r="E26783" s="1"/>
      <c r="F26783" s="1"/>
      <c r="G26783" s="1"/>
      <c r="H26783" s="1"/>
    </row>
    <row r="26784">
      <c r="A26784" s="1"/>
      <c r="B26784" s="1"/>
      <c r="C26784" s="1"/>
      <c r="D26784" s="8"/>
      <c r="E26784" s="1"/>
      <c r="F26784" s="1"/>
      <c r="G26784" s="1"/>
      <c r="H26784" s="1"/>
    </row>
    <row r="26785">
      <c r="A26785" s="1"/>
      <c r="B26785" s="1"/>
      <c r="C26785" s="1"/>
      <c r="D26785" s="8"/>
      <c r="E26785" s="1"/>
      <c r="F26785" s="1"/>
      <c r="G26785" s="1"/>
      <c r="H26785" s="1"/>
    </row>
    <row r="26786">
      <c r="A26786" s="1"/>
      <c r="B26786" s="1"/>
      <c r="C26786" s="1"/>
      <c r="D26786" s="8"/>
      <c r="E26786" s="1"/>
      <c r="F26786" s="1"/>
      <c r="G26786" s="1"/>
      <c r="H26786" s="1"/>
    </row>
    <row r="26787">
      <c r="A26787" s="1"/>
      <c r="B26787" s="1"/>
      <c r="C26787" s="1"/>
      <c r="D26787" s="8"/>
      <c r="E26787" s="1"/>
      <c r="F26787" s="1"/>
      <c r="G26787" s="1"/>
      <c r="H26787" s="1"/>
    </row>
    <row r="26788">
      <c r="A26788" s="1"/>
      <c r="B26788" s="1"/>
      <c r="C26788" s="1"/>
      <c r="D26788" s="8"/>
      <c r="E26788" s="1"/>
      <c r="F26788" s="1"/>
      <c r="G26788" s="1"/>
      <c r="H26788" s="1"/>
    </row>
    <row r="26789">
      <c r="A26789" s="1"/>
      <c r="B26789" s="1"/>
      <c r="C26789" s="1"/>
      <c r="D26789" s="8"/>
      <c r="E26789" s="1"/>
      <c r="F26789" s="1"/>
      <c r="G26789" s="1"/>
      <c r="H26789" s="1"/>
    </row>
    <row r="26790">
      <c r="A26790" s="1"/>
      <c r="B26790" s="1"/>
      <c r="C26790" s="1"/>
      <c r="D26790" s="8"/>
      <c r="E26790" s="1"/>
      <c r="F26790" s="1"/>
      <c r="G26790" s="1"/>
      <c r="H26790" s="1"/>
    </row>
    <row r="26791">
      <c r="A26791" s="1"/>
      <c r="B26791" s="1"/>
      <c r="C26791" s="1"/>
      <c r="D26791" s="8"/>
      <c r="E26791" s="1"/>
      <c r="F26791" s="1"/>
      <c r="G26791" s="1"/>
      <c r="H26791" s="1"/>
    </row>
    <row r="26792">
      <c r="A26792" s="1"/>
      <c r="B26792" s="1"/>
      <c r="C26792" s="1"/>
      <c r="D26792" s="8"/>
      <c r="E26792" s="1"/>
      <c r="F26792" s="1"/>
      <c r="G26792" s="1"/>
      <c r="H26792" s="1"/>
    </row>
    <row r="26793">
      <c r="A26793" s="1"/>
      <c r="B26793" s="1"/>
      <c r="C26793" s="1"/>
      <c r="D26793" s="8"/>
      <c r="E26793" s="1"/>
      <c r="F26793" s="1"/>
      <c r="G26793" s="1"/>
      <c r="H26793" s="1"/>
    </row>
    <row r="26794">
      <c r="A26794" s="1"/>
      <c r="B26794" s="1"/>
      <c r="C26794" s="1"/>
      <c r="D26794" s="8"/>
      <c r="E26794" s="1"/>
      <c r="F26794" s="1"/>
      <c r="G26794" s="1"/>
      <c r="H26794" s="1"/>
    </row>
    <row r="26795">
      <c r="A26795" s="1"/>
      <c r="B26795" s="1"/>
      <c r="C26795" s="1"/>
      <c r="D26795" s="8"/>
      <c r="E26795" s="1"/>
      <c r="F26795" s="1"/>
      <c r="G26795" s="1"/>
      <c r="H26795" s="1"/>
    </row>
    <row r="26796">
      <c r="A26796" s="1"/>
      <c r="B26796" s="1"/>
      <c r="C26796" s="1"/>
      <c r="D26796" s="8"/>
      <c r="E26796" s="1"/>
      <c r="F26796" s="1"/>
      <c r="G26796" s="1"/>
      <c r="H26796" s="1"/>
    </row>
    <row r="26797">
      <c r="A26797" s="1"/>
      <c r="B26797" s="1"/>
      <c r="C26797" s="1"/>
      <c r="D26797" s="8"/>
      <c r="E26797" s="1"/>
      <c r="F26797" s="1"/>
      <c r="G26797" s="1"/>
      <c r="H26797" s="1"/>
    </row>
    <row r="26798">
      <c r="A26798" s="1"/>
      <c r="B26798" s="1"/>
      <c r="C26798" s="1"/>
      <c r="D26798" s="8"/>
      <c r="E26798" s="1"/>
      <c r="F26798" s="1"/>
      <c r="G26798" s="1"/>
      <c r="H26798" s="1"/>
    </row>
    <row r="26799">
      <c r="A26799" s="1"/>
      <c r="B26799" s="1"/>
      <c r="C26799" s="1"/>
      <c r="D26799" s="8"/>
      <c r="E26799" s="1"/>
      <c r="F26799" s="1"/>
      <c r="G26799" s="1"/>
      <c r="H26799" s="1"/>
    </row>
    <row r="26800">
      <c r="A26800" s="1"/>
      <c r="B26800" s="1"/>
      <c r="C26800" s="1"/>
      <c r="D26800" s="8"/>
      <c r="E26800" s="1"/>
      <c r="F26800" s="1"/>
      <c r="G26800" s="1"/>
      <c r="H26800" s="1"/>
    </row>
    <row r="26801">
      <c r="A26801" s="1"/>
      <c r="B26801" s="1"/>
      <c r="C26801" s="1"/>
      <c r="D26801" s="8"/>
      <c r="E26801" s="1"/>
      <c r="F26801" s="1"/>
      <c r="G26801" s="1"/>
      <c r="H26801" s="1"/>
    </row>
    <row r="26802">
      <c r="A26802" s="1"/>
      <c r="B26802" s="1"/>
      <c r="C26802" s="1"/>
      <c r="D26802" s="8"/>
      <c r="E26802" s="1"/>
      <c r="F26802" s="1"/>
      <c r="G26802" s="1"/>
      <c r="H26802" s="1"/>
    </row>
    <row r="26803">
      <c r="A26803" s="1"/>
      <c r="B26803" s="1"/>
      <c r="C26803" s="1"/>
      <c r="D26803" s="8"/>
      <c r="E26803" s="1"/>
      <c r="F26803" s="1"/>
      <c r="G26803" s="1"/>
      <c r="H26803" s="1"/>
    </row>
    <row r="26804">
      <c r="A26804" s="1"/>
      <c r="B26804" s="1"/>
      <c r="C26804" s="1"/>
      <c r="D26804" s="8"/>
      <c r="E26804" s="1"/>
      <c r="F26804" s="1"/>
      <c r="G26804" s="1"/>
      <c r="H26804" s="1"/>
    </row>
    <row r="26805">
      <c r="A26805" s="1"/>
      <c r="B26805" s="1"/>
      <c r="C26805" s="1"/>
      <c r="D26805" s="8"/>
      <c r="E26805" s="1"/>
      <c r="F26805" s="1"/>
      <c r="G26805" s="1"/>
      <c r="H26805" s="1"/>
    </row>
    <row r="26806">
      <c r="A26806" s="1"/>
      <c r="B26806" s="1"/>
      <c r="C26806" s="1"/>
      <c r="D26806" s="8"/>
      <c r="E26806" s="1"/>
      <c r="F26806" s="1"/>
      <c r="G26806" s="1"/>
      <c r="H26806" s="1"/>
    </row>
    <row r="26807">
      <c r="A26807" s="1"/>
      <c r="B26807" s="1"/>
      <c r="C26807" s="1"/>
      <c r="D26807" s="8"/>
      <c r="E26807" s="1"/>
      <c r="F26807" s="1"/>
      <c r="G26807" s="1"/>
      <c r="H26807" s="1"/>
    </row>
    <row r="26808">
      <c r="A26808" s="1"/>
      <c r="B26808" s="1"/>
      <c r="C26808" s="1"/>
      <c r="D26808" s="8"/>
      <c r="E26808" s="1"/>
      <c r="F26808" s="1"/>
      <c r="G26808" s="1"/>
      <c r="H26808" s="1"/>
    </row>
    <row r="26809">
      <c r="A26809" s="1"/>
      <c r="B26809" s="1"/>
      <c r="C26809" s="1"/>
      <c r="D26809" s="8"/>
      <c r="E26809" s="1"/>
      <c r="F26809" s="1"/>
      <c r="G26809" s="1"/>
      <c r="H26809" s="1"/>
    </row>
    <row r="26810">
      <c r="A26810" s="1"/>
      <c r="B26810" s="1"/>
      <c r="C26810" s="1"/>
      <c r="D26810" s="8"/>
      <c r="E26810" s="1"/>
      <c r="F26810" s="1"/>
      <c r="G26810" s="1"/>
      <c r="H26810" s="1"/>
    </row>
    <row r="26811">
      <c r="A26811" s="1"/>
      <c r="B26811" s="1"/>
      <c r="C26811" s="1"/>
      <c r="D26811" s="8"/>
      <c r="E26811" s="1"/>
      <c r="F26811" s="1"/>
      <c r="G26811" s="1"/>
      <c r="H26811" s="1"/>
    </row>
    <row r="26812">
      <c r="A26812" s="1"/>
      <c r="B26812" s="1"/>
      <c r="C26812" s="1"/>
      <c r="D26812" s="8"/>
      <c r="E26812" s="1"/>
      <c r="F26812" s="1"/>
      <c r="G26812" s="1"/>
      <c r="H26812" s="1"/>
    </row>
    <row r="26813">
      <c r="A26813" s="1"/>
      <c r="B26813" s="1"/>
      <c r="C26813" s="1"/>
      <c r="D26813" s="8"/>
      <c r="E26813" s="1"/>
      <c r="F26813" s="1"/>
      <c r="G26813" s="1"/>
      <c r="H26813" s="1"/>
    </row>
    <row r="26814">
      <c r="A26814" s="1"/>
      <c r="B26814" s="1"/>
      <c r="C26814" s="1"/>
      <c r="D26814" s="8"/>
      <c r="E26814" s="1"/>
      <c r="F26814" s="1"/>
      <c r="G26814" s="1"/>
      <c r="H26814" s="1"/>
    </row>
    <row r="26815">
      <c r="A26815" s="1"/>
      <c r="B26815" s="1"/>
      <c r="C26815" s="1"/>
      <c r="D26815" s="8"/>
      <c r="E26815" s="1"/>
      <c r="F26815" s="1"/>
      <c r="G26815" s="1"/>
      <c r="H26815" s="1"/>
    </row>
    <row r="26816">
      <c r="A26816" s="1"/>
      <c r="B26816" s="1"/>
      <c r="C26816" s="1"/>
      <c r="D26816" s="8"/>
      <c r="E26816" s="1"/>
      <c r="F26816" s="1"/>
      <c r="G26816" s="1"/>
      <c r="H26816" s="1"/>
    </row>
    <row r="26817">
      <c r="A26817" s="1"/>
      <c r="B26817" s="1"/>
      <c r="C26817" s="1"/>
      <c r="D26817" s="8"/>
      <c r="E26817" s="1"/>
      <c r="F26817" s="1"/>
      <c r="G26817" s="1"/>
      <c r="H26817" s="1"/>
    </row>
    <row r="26818">
      <c r="A26818" s="1"/>
      <c r="B26818" s="1"/>
      <c r="C26818" s="1"/>
      <c r="D26818" s="8"/>
      <c r="E26818" s="1"/>
      <c r="F26818" s="1"/>
      <c r="G26818" s="1"/>
      <c r="H26818" s="1"/>
    </row>
    <row r="26819">
      <c r="A26819" s="1"/>
      <c r="B26819" s="1"/>
      <c r="C26819" s="1"/>
      <c r="D26819" s="8"/>
      <c r="E26819" s="1"/>
      <c r="F26819" s="1"/>
      <c r="G26819" s="1"/>
      <c r="H26819" s="1"/>
    </row>
    <row r="26820">
      <c r="A26820" s="1"/>
      <c r="B26820" s="1"/>
      <c r="C26820" s="1"/>
      <c r="D26820" s="8"/>
      <c r="E26820" s="1"/>
      <c r="F26820" s="1"/>
      <c r="G26820" s="1"/>
      <c r="H26820" s="1"/>
    </row>
    <row r="26821">
      <c r="A26821" s="1"/>
      <c r="B26821" s="1"/>
      <c r="C26821" s="1"/>
      <c r="D26821" s="8"/>
      <c r="E26821" s="1"/>
      <c r="F26821" s="1"/>
      <c r="G26821" s="1"/>
      <c r="H26821" s="1"/>
    </row>
    <row r="26822">
      <c r="A26822" s="1"/>
      <c r="B26822" s="1"/>
      <c r="C26822" s="1"/>
      <c r="D26822" s="8"/>
      <c r="E26822" s="1"/>
      <c r="F26822" s="1"/>
      <c r="G26822" s="1"/>
      <c r="H26822" s="1"/>
    </row>
    <row r="26823">
      <c r="A26823" s="1"/>
      <c r="B26823" s="1"/>
      <c r="C26823" s="1"/>
      <c r="D26823" s="8"/>
      <c r="E26823" s="1"/>
      <c r="F26823" s="1"/>
      <c r="G26823" s="1"/>
      <c r="H26823" s="1"/>
    </row>
    <row r="26824">
      <c r="A26824" s="1"/>
      <c r="B26824" s="1"/>
      <c r="C26824" s="1"/>
      <c r="D26824" s="8"/>
      <c r="E26824" s="1"/>
      <c r="F26824" s="1"/>
      <c r="G26824" s="1"/>
      <c r="H26824" s="1"/>
    </row>
    <row r="26825">
      <c r="A26825" s="1"/>
      <c r="B26825" s="1"/>
      <c r="C26825" s="1"/>
      <c r="D26825" s="8"/>
      <c r="E26825" s="1"/>
      <c r="F26825" s="1"/>
      <c r="G26825" s="1"/>
      <c r="H26825" s="1"/>
    </row>
    <row r="26826">
      <c r="A26826" s="1"/>
      <c r="B26826" s="1"/>
      <c r="C26826" s="1"/>
      <c r="D26826" s="8"/>
      <c r="E26826" s="1"/>
      <c r="F26826" s="1"/>
      <c r="G26826" s="1"/>
      <c r="H26826" s="1"/>
    </row>
    <row r="26827">
      <c r="A26827" s="1"/>
      <c r="B26827" s="1"/>
      <c r="C26827" s="1"/>
      <c r="D26827" s="8"/>
      <c r="E26827" s="1"/>
      <c r="F26827" s="1"/>
      <c r="G26827" s="1"/>
      <c r="H26827" s="1"/>
    </row>
    <row r="26828">
      <c r="A26828" s="1"/>
      <c r="B26828" s="1"/>
      <c r="C26828" s="1"/>
      <c r="D26828" s="8"/>
      <c r="E26828" s="1"/>
      <c r="F26828" s="1"/>
      <c r="G26828" s="1"/>
      <c r="H26828" s="1"/>
    </row>
    <row r="26829">
      <c r="A26829" s="1"/>
      <c r="B26829" s="1"/>
      <c r="C26829" s="1"/>
      <c r="D26829" s="8"/>
      <c r="E26829" s="1"/>
      <c r="F26829" s="1"/>
      <c r="G26829" s="1"/>
      <c r="H26829" s="1"/>
    </row>
    <row r="26830">
      <c r="A26830" s="1"/>
      <c r="B26830" s="1"/>
      <c r="C26830" s="1"/>
      <c r="D26830" s="8"/>
      <c r="E26830" s="1"/>
      <c r="F26830" s="1"/>
      <c r="G26830" s="1"/>
      <c r="H26830" s="1"/>
    </row>
    <row r="26831">
      <c r="A26831" s="1"/>
      <c r="B26831" s="1"/>
      <c r="C26831" s="1"/>
      <c r="D26831" s="8"/>
      <c r="E26831" s="1"/>
      <c r="F26831" s="1"/>
      <c r="G26831" s="1"/>
      <c r="H26831" s="1"/>
    </row>
    <row r="26832">
      <c r="A26832" s="1"/>
      <c r="B26832" s="1"/>
      <c r="C26832" s="1"/>
      <c r="D26832" s="8"/>
      <c r="E26832" s="1"/>
      <c r="F26832" s="1"/>
      <c r="G26832" s="1"/>
      <c r="H26832" s="1"/>
    </row>
    <row r="26833">
      <c r="A26833" s="1"/>
      <c r="B26833" s="1"/>
      <c r="C26833" s="1"/>
      <c r="D26833" s="8"/>
      <c r="E26833" s="1"/>
      <c r="F26833" s="1"/>
      <c r="G26833" s="1"/>
      <c r="H26833" s="1"/>
    </row>
    <row r="26834">
      <c r="A26834" s="1"/>
      <c r="B26834" s="1"/>
      <c r="C26834" s="1"/>
      <c r="D26834" s="8"/>
      <c r="E26834" s="1"/>
      <c r="F26834" s="1"/>
      <c r="G26834" s="1"/>
      <c r="H26834" s="1"/>
    </row>
    <row r="26835">
      <c r="A26835" s="1"/>
      <c r="B26835" s="1"/>
      <c r="C26835" s="1"/>
      <c r="D26835" s="8"/>
      <c r="E26835" s="1"/>
      <c r="F26835" s="1"/>
      <c r="G26835" s="1"/>
      <c r="H26835" s="1"/>
    </row>
    <row r="26836">
      <c r="A26836" s="1"/>
      <c r="B26836" s="1"/>
      <c r="C26836" s="1"/>
      <c r="D26836" s="8"/>
      <c r="E26836" s="1"/>
      <c r="F26836" s="1"/>
      <c r="G26836" s="1"/>
      <c r="H26836" s="1"/>
    </row>
    <row r="26837">
      <c r="A26837" s="1"/>
      <c r="B26837" s="1"/>
      <c r="C26837" s="1"/>
      <c r="D26837" s="8"/>
      <c r="E26837" s="1"/>
      <c r="F26837" s="1"/>
      <c r="G26837" s="1"/>
      <c r="H26837" s="1"/>
    </row>
    <row r="26838">
      <c r="A26838" s="1"/>
      <c r="B26838" s="1"/>
      <c r="C26838" s="1"/>
      <c r="D26838" s="8"/>
      <c r="E26838" s="1"/>
      <c r="F26838" s="1"/>
      <c r="G26838" s="1"/>
      <c r="H26838" s="1"/>
    </row>
    <row r="26839">
      <c r="A26839" s="1"/>
      <c r="B26839" s="1"/>
      <c r="C26839" s="1"/>
      <c r="D26839" s="8"/>
      <c r="E26839" s="1"/>
      <c r="F26839" s="1"/>
      <c r="G26839" s="1"/>
      <c r="H26839" s="1"/>
    </row>
    <row r="26840">
      <c r="A26840" s="1"/>
      <c r="B26840" s="1"/>
      <c r="C26840" s="1"/>
      <c r="D26840" s="8"/>
      <c r="E26840" s="1"/>
      <c r="F26840" s="1"/>
      <c r="G26840" s="1"/>
      <c r="H26840" s="1"/>
    </row>
    <row r="26841">
      <c r="A26841" s="1"/>
      <c r="B26841" s="1"/>
      <c r="C26841" s="1"/>
      <c r="D26841" s="8"/>
      <c r="E26841" s="1"/>
      <c r="F26841" s="1"/>
      <c r="G26841" s="1"/>
      <c r="H26841" s="1"/>
    </row>
    <row r="26842">
      <c r="A26842" s="1"/>
      <c r="B26842" s="1"/>
      <c r="C26842" s="1"/>
      <c r="D26842" s="8"/>
      <c r="E26842" s="1"/>
      <c r="F26842" s="1"/>
      <c r="G26842" s="1"/>
      <c r="H26842" s="1"/>
    </row>
    <row r="26843">
      <c r="A26843" s="1"/>
      <c r="B26843" s="1"/>
      <c r="C26843" s="1"/>
      <c r="D26843" s="8"/>
      <c r="E26843" s="1"/>
      <c r="F26843" s="1"/>
      <c r="G26843" s="1"/>
      <c r="H26843" s="1"/>
    </row>
    <row r="26844">
      <c r="A26844" s="1"/>
      <c r="B26844" s="1"/>
      <c r="C26844" s="1"/>
      <c r="D26844" s="8"/>
      <c r="E26844" s="1"/>
      <c r="F26844" s="1"/>
      <c r="G26844" s="1"/>
      <c r="H26844" s="1"/>
    </row>
    <row r="26845">
      <c r="A26845" s="1"/>
      <c r="B26845" s="1"/>
      <c r="C26845" s="1"/>
      <c r="D26845" s="8"/>
      <c r="E26845" s="1"/>
      <c r="F26845" s="1"/>
      <c r="G26845" s="1"/>
      <c r="H26845" s="1"/>
    </row>
    <row r="26846">
      <c r="A26846" s="1"/>
      <c r="B26846" s="1"/>
      <c r="C26846" s="1"/>
      <c r="D26846" s="8"/>
      <c r="E26846" s="1"/>
      <c r="F26846" s="1"/>
      <c r="G26846" s="1"/>
      <c r="H26846" s="1"/>
    </row>
    <row r="26847">
      <c r="A26847" s="1"/>
      <c r="B26847" s="1"/>
      <c r="C26847" s="1"/>
      <c r="D26847" s="8"/>
      <c r="E26847" s="1"/>
      <c r="F26847" s="1"/>
      <c r="G26847" s="1"/>
      <c r="H26847" s="1"/>
    </row>
    <row r="26848">
      <c r="A26848" s="1"/>
      <c r="B26848" s="1"/>
      <c r="C26848" s="1"/>
      <c r="D26848" s="8"/>
      <c r="E26848" s="1"/>
      <c r="F26848" s="1"/>
      <c r="G26848" s="1"/>
      <c r="H26848" s="1"/>
    </row>
    <row r="26849">
      <c r="A26849" s="1"/>
      <c r="B26849" s="1"/>
      <c r="C26849" s="1"/>
      <c r="D26849" s="8"/>
      <c r="E26849" s="1"/>
      <c r="F26849" s="1"/>
      <c r="G26849" s="1"/>
      <c r="H26849" s="1"/>
    </row>
    <row r="26850">
      <c r="A26850" s="1"/>
      <c r="B26850" s="1"/>
      <c r="C26850" s="1"/>
      <c r="D26850" s="8"/>
      <c r="E26850" s="1"/>
      <c r="F26850" s="1"/>
      <c r="G26850" s="1"/>
      <c r="H26850" s="1"/>
    </row>
    <row r="26851">
      <c r="A26851" s="1"/>
      <c r="B26851" s="1"/>
      <c r="C26851" s="1"/>
      <c r="D26851" s="8"/>
      <c r="E26851" s="1"/>
      <c r="F26851" s="1"/>
      <c r="G26851" s="1"/>
      <c r="H26851" s="1"/>
    </row>
    <row r="26852">
      <c r="A26852" s="1"/>
      <c r="B26852" s="1"/>
      <c r="C26852" s="1"/>
      <c r="D26852" s="8"/>
      <c r="E26852" s="1"/>
      <c r="F26852" s="1"/>
      <c r="G26852" s="1"/>
      <c r="H26852" s="1"/>
    </row>
    <row r="26853">
      <c r="A26853" s="1"/>
      <c r="B26853" s="1"/>
      <c r="C26853" s="1"/>
      <c r="D26853" s="8"/>
      <c r="E26853" s="1"/>
      <c r="F26853" s="1"/>
      <c r="G26853" s="1"/>
      <c r="H26853" s="1"/>
    </row>
    <row r="26854">
      <c r="A26854" s="1"/>
      <c r="B26854" s="1"/>
      <c r="C26854" s="1"/>
      <c r="D26854" s="8"/>
      <c r="E26854" s="1"/>
      <c r="F26854" s="1"/>
      <c r="G26854" s="1"/>
      <c r="H26854" s="1"/>
    </row>
    <row r="26855">
      <c r="A26855" s="1"/>
      <c r="B26855" s="1"/>
      <c r="C26855" s="1"/>
      <c r="D26855" s="8"/>
      <c r="E26855" s="1"/>
      <c r="F26855" s="1"/>
      <c r="G26855" s="1"/>
      <c r="H26855" s="1"/>
    </row>
    <row r="26856">
      <c r="A26856" s="1"/>
      <c r="B26856" s="1"/>
      <c r="C26856" s="1"/>
      <c r="D26856" s="8"/>
      <c r="E26856" s="1"/>
      <c r="F26856" s="1"/>
      <c r="G26856" s="1"/>
      <c r="H26856" s="1"/>
    </row>
    <row r="26857">
      <c r="A26857" s="1"/>
      <c r="B26857" s="1"/>
      <c r="C26857" s="1"/>
      <c r="D26857" s="8"/>
      <c r="E26857" s="1"/>
      <c r="F26857" s="1"/>
      <c r="G26857" s="1"/>
      <c r="H26857" s="1"/>
    </row>
    <row r="26858">
      <c r="A26858" s="1"/>
      <c r="B26858" s="1"/>
      <c r="C26858" s="1"/>
      <c r="D26858" s="8"/>
      <c r="E26858" s="1"/>
      <c r="F26858" s="1"/>
      <c r="G26858" s="1"/>
      <c r="H26858" s="1"/>
    </row>
    <row r="26859">
      <c r="A26859" s="1"/>
      <c r="B26859" s="1"/>
      <c r="C26859" s="1"/>
      <c r="D26859" s="8"/>
      <c r="E26859" s="1"/>
      <c r="F26859" s="1"/>
      <c r="G26859" s="1"/>
      <c r="H26859" s="1"/>
    </row>
    <row r="26860">
      <c r="A26860" s="1"/>
      <c r="B26860" s="1"/>
      <c r="C26860" s="1"/>
      <c r="D26860" s="8"/>
      <c r="E26860" s="1"/>
      <c r="F26860" s="1"/>
      <c r="G26860" s="1"/>
      <c r="H26860" s="1"/>
    </row>
    <row r="26861">
      <c r="A26861" s="1"/>
      <c r="B26861" s="1"/>
      <c r="C26861" s="1"/>
      <c r="D26861" s="8"/>
      <c r="E26861" s="1"/>
      <c r="F26861" s="1"/>
      <c r="G26861" s="1"/>
      <c r="H26861" s="1"/>
    </row>
    <row r="26862">
      <c r="A26862" s="1"/>
      <c r="B26862" s="1"/>
      <c r="C26862" s="1"/>
      <c r="D26862" s="8"/>
      <c r="E26862" s="1"/>
      <c r="F26862" s="1"/>
      <c r="G26862" s="1"/>
      <c r="H26862" s="1"/>
    </row>
    <row r="26863">
      <c r="A26863" s="1"/>
      <c r="B26863" s="1"/>
      <c r="C26863" s="1"/>
      <c r="D26863" s="8"/>
      <c r="E26863" s="1"/>
      <c r="F26863" s="1"/>
      <c r="G26863" s="1"/>
      <c r="H26863" s="1"/>
    </row>
    <row r="26864">
      <c r="A26864" s="1"/>
      <c r="B26864" s="1"/>
      <c r="C26864" s="1"/>
      <c r="D26864" s="8"/>
      <c r="E26864" s="1"/>
      <c r="F26864" s="1"/>
      <c r="G26864" s="1"/>
      <c r="H26864" s="1"/>
    </row>
    <row r="26865">
      <c r="A26865" s="1"/>
      <c r="B26865" s="1"/>
      <c r="C26865" s="1"/>
      <c r="D26865" s="8"/>
      <c r="E26865" s="1"/>
      <c r="F26865" s="1"/>
      <c r="G26865" s="1"/>
      <c r="H26865" s="1"/>
    </row>
    <row r="26866">
      <c r="A26866" s="1"/>
      <c r="B26866" s="1"/>
      <c r="C26866" s="1"/>
      <c r="D26866" s="8"/>
      <c r="E26866" s="1"/>
      <c r="F26866" s="1"/>
      <c r="G26866" s="1"/>
      <c r="H26866" s="1"/>
    </row>
    <row r="26867">
      <c r="A26867" s="1"/>
      <c r="B26867" s="1"/>
      <c r="C26867" s="1"/>
      <c r="D26867" s="8"/>
      <c r="E26867" s="1"/>
      <c r="F26867" s="1"/>
      <c r="G26867" s="1"/>
      <c r="H26867" s="1"/>
    </row>
    <row r="26868">
      <c r="A26868" s="1"/>
      <c r="B26868" s="1"/>
      <c r="C26868" s="1"/>
      <c r="D26868" s="8"/>
      <c r="E26868" s="1"/>
      <c r="F26868" s="1"/>
      <c r="G26868" s="1"/>
      <c r="H26868" s="1"/>
    </row>
    <row r="26869">
      <c r="A26869" s="1"/>
      <c r="B26869" s="1"/>
      <c r="C26869" s="1"/>
      <c r="D26869" s="8"/>
      <c r="E26869" s="1"/>
      <c r="F26869" s="1"/>
      <c r="G26869" s="1"/>
      <c r="H26869" s="1"/>
    </row>
    <row r="26870">
      <c r="A26870" s="1"/>
      <c r="B26870" s="1"/>
      <c r="C26870" s="1"/>
      <c r="D26870" s="8"/>
      <c r="E26870" s="1"/>
      <c r="F26870" s="1"/>
      <c r="G26870" s="1"/>
      <c r="H26870" s="1"/>
    </row>
    <row r="26871">
      <c r="A26871" s="1"/>
      <c r="B26871" s="1"/>
      <c r="C26871" s="1"/>
      <c r="D26871" s="8"/>
      <c r="E26871" s="1"/>
      <c r="F26871" s="1"/>
      <c r="G26871" s="1"/>
      <c r="H26871" s="1"/>
    </row>
    <row r="26872">
      <c r="A26872" s="1"/>
      <c r="B26872" s="1"/>
      <c r="C26872" s="1"/>
      <c r="D26872" s="8"/>
      <c r="E26872" s="1"/>
      <c r="F26872" s="1"/>
      <c r="G26872" s="1"/>
      <c r="H26872" s="1"/>
    </row>
    <row r="26873">
      <c r="A26873" s="1"/>
      <c r="B26873" s="1"/>
      <c r="C26873" s="1"/>
      <c r="D26873" s="8"/>
      <c r="E26873" s="1"/>
      <c r="F26873" s="1"/>
      <c r="G26873" s="1"/>
      <c r="H26873" s="1"/>
    </row>
    <row r="26874">
      <c r="A26874" s="1"/>
      <c r="B26874" s="1"/>
      <c r="C26874" s="1"/>
      <c r="D26874" s="8"/>
      <c r="E26874" s="1"/>
      <c r="F26874" s="1"/>
      <c r="G26874" s="1"/>
      <c r="H26874" s="1"/>
    </row>
    <row r="26875">
      <c r="A26875" s="1"/>
      <c r="B26875" s="1"/>
      <c r="C26875" s="1"/>
      <c r="D26875" s="8"/>
      <c r="E26875" s="1"/>
      <c r="F26875" s="1"/>
      <c r="G26875" s="1"/>
      <c r="H26875" s="1"/>
    </row>
    <row r="26876">
      <c r="A26876" s="1"/>
      <c r="B26876" s="1"/>
      <c r="C26876" s="1"/>
      <c r="D26876" s="8"/>
      <c r="E26876" s="1"/>
      <c r="F26876" s="1"/>
      <c r="G26876" s="1"/>
      <c r="H26876" s="1"/>
    </row>
    <row r="26877">
      <c r="A26877" s="1"/>
      <c r="B26877" s="1"/>
      <c r="C26877" s="1"/>
      <c r="D26877" s="8"/>
      <c r="E26877" s="1"/>
      <c r="F26877" s="1"/>
      <c r="G26877" s="1"/>
      <c r="H26877" s="1"/>
    </row>
    <row r="26878">
      <c r="A26878" s="1"/>
      <c r="B26878" s="1"/>
      <c r="C26878" s="1"/>
      <c r="D26878" s="8"/>
      <c r="E26878" s="1"/>
      <c r="F26878" s="1"/>
      <c r="G26878" s="1"/>
      <c r="H26878" s="1"/>
    </row>
    <row r="26879">
      <c r="A26879" s="1"/>
      <c r="B26879" s="1"/>
      <c r="C26879" s="1"/>
      <c r="D26879" s="8"/>
      <c r="E26879" s="1"/>
      <c r="F26879" s="1"/>
      <c r="G26879" s="1"/>
      <c r="H26879" s="1"/>
    </row>
    <row r="26880">
      <c r="A26880" s="1"/>
      <c r="B26880" s="1"/>
      <c r="C26880" s="1"/>
      <c r="D26880" s="8"/>
      <c r="E26880" s="1"/>
      <c r="F26880" s="1"/>
      <c r="G26880" s="1"/>
      <c r="H26880" s="1"/>
    </row>
    <row r="26881">
      <c r="A26881" s="1"/>
      <c r="B26881" s="1"/>
      <c r="C26881" s="1"/>
      <c r="D26881" s="8"/>
      <c r="E26881" s="1"/>
      <c r="F26881" s="1"/>
      <c r="G26881" s="1"/>
      <c r="H26881" s="1"/>
    </row>
    <row r="26882">
      <c r="A26882" s="1"/>
      <c r="B26882" s="1"/>
      <c r="C26882" s="1"/>
      <c r="D26882" s="8"/>
      <c r="E26882" s="1"/>
      <c r="F26882" s="1"/>
      <c r="G26882" s="1"/>
      <c r="H26882" s="1"/>
    </row>
    <row r="26883">
      <c r="A26883" s="1"/>
      <c r="B26883" s="1"/>
      <c r="C26883" s="1"/>
      <c r="D26883" s="8"/>
      <c r="E26883" s="1"/>
      <c r="F26883" s="1"/>
      <c r="G26883" s="1"/>
      <c r="H26883" s="1"/>
    </row>
    <row r="26884">
      <c r="A26884" s="1"/>
      <c r="B26884" s="1"/>
      <c r="C26884" s="1"/>
      <c r="D26884" s="8"/>
      <c r="E26884" s="1"/>
      <c r="F26884" s="1"/>
      <c r="G26884" s="1"/>
      <c r="H26884" s="1"/>
    </row>
    <row r="26885">
      <c r="A26885" s="1"/>
      <c r="B26885" s="1"/>
      <c r="C26885" s="1"/>
      <c r="D26885" s="8"/>
      <c r="E26885" s="1"/>
      <c r="F26885" s="1"/>
      <c r="G26885" s="1"/>
      <c r="H26885" s="1"/>
    </row>
    <row r="26886">
      <c r="A26886" s="1"/>
      <c r="B26886" s="1"/>
      <c r="C26886" s="1"/>
      <c r="D26886" s="8"/>
      <c r="E26886" s="1"/>
      <c r="F26886" s="1"/>
      <c r="G26886" s="1"/>
      <c r="H26886" s="1"/>
    </row>
    <row r="26887">
      <c r="A26887" s="1"/>
      <c r="B26887" s="1"/>
      <c r="C26887" s="1"/>
      <c r="D26887" s="8"/>
      <c r="E26887" s="1"/>
      <c r="F26887" s="1"/>
      <c r="G26887" s="1"/>
      <c r="H26887" s="1"/>
    </row>
    <row r="26888">
      <c r="A26888" s="1"/>
      <c r="B26888" s="1"/>
      <c r="C26888" s="1"/>
      <c r="D26888" s="8"/>
      <c r="E26888" s="1"/>
      <c r="F26888" s="1"/>
      <c r="G26888" s="1"/>
      <c r="H26888" s="1"/>
    </row>
    <row r="26889">
      <c r="A26889" s="1"/>
      <c r="B26889" s="1"/>
      <c r="C26889" s="1"/>
      <c r="D26889" s="8"/>
      <c r="E26889" s="1"/>
      <c r="F26889" s="1"/>
      <c r="G26889" s="1"/>
      <c r="H26889" s="1"/>
    </row>
    <row r="26890">
      <c r="A26890" s="1"/>
      <c r="B26890" s="1"/>
      <c r="C26890" s="1"/>
      <c r="D26890" s="8"/>
      <c r="E26890" s="1"/>
      <c r="F26890" s="1"/>
      <c r="G26890" s="1"/>
      <c r="H26890" s="1"/>
    </row>
    <row r="26891">
      <c r="A26891" s="1"/>
      <c r="B26891" s="1"/>
      <c r="C26891" s="1"/>
      <c r="D26891" s="8"/>
      <c r="E26891" s="1"/>
      <c r="F26891" s="1"/>
      <c r="G26891" s="1"/>
      <c r="H26891" s="1"/>
    </row>
    <row r="26892">
      <c r="A26892" s="1"/>
      <c r="B26892" s="1"/>
      <c r="C26892" s="1"/>
      <c r="D26892" s="8"/>
      <c r="E26892" s="1"/>
      <c r="F26892" s="1"/>
      <c r="G26892" s="1"/>
      <c r="H26892" s="1"/>
    </row>
    <row r="26893">
      <c r="A26893" s="1"/>
      <c r="B26893" s="1"/>
      <c r="C26893" s="1"/>
      <c r="D26893" s="8"/>
      <c r="E26893" s="1"/>
      <c r="F26893" s="1"/>
      <c r="G26893" s="1"/>
      <c r="H26893" s="1"/>
    </row>
    <row r="26894">
      <c r="A26894" s="1"/>
      <c r="B26894" s="1"/>
      <c r="C26894" s="1"/>
      <c r="D26894" s="8"/>
      <c r="E26894" s="1"/>
      <c r="F26894" s="1"/>
      <c r="G26894" s="1"/>
      <c r="H26894" s="1"/>
    </row>
    <row r="26895">
      <c r="A26895" s="1"/>
      <c r="B26895" s="1"/>
      <c r="C26895" s="1"/>
      <c r="D26895" s="8"/>
      <c r="E26895" s="1"/>
      <c r="F26895" s="1"/>
      <c r="G26895" s="1"/>
      <c r="H26895" s="1"/>
    </row>
    <row r="26896">
      <c r="A26896" s="1"/>
      <c r="B26896" s="1"/>
      <c r="C26896" s="1"/>
      <c r="D26896" s="8"/>
      <c r="E26896" s="1"/>
      <c r="F26896" s="1"/>
      <c r="G26896" s="1"/>
      <c r="H26896" s="1"/>
    </row>
    <row r="26897">
      <c r="A26897" s="1"/>
      <c r="B26897" s="1"/>
      <c r="C26897" s="1"/>
      <c r="D26897" s="8"/>
      <c r="E26897" s="1"/>
      <c r="F26897" s="1"/>
      <c r="G26897" s="1"/>
      <c r="H26897" s="1"/>
    </row>
    <row r="26898">
      <c r="A26898" s="1"/>
      <c r="B26898" s="1"/>
      <c r="C26898" s="1"/>
      <c r="D26898" s="8"/>
      <c r="E26898" s="1"/>
      <c r="F26898" s="1"/>
      <c r="G26898" s="1"/>
      <c r="H26898" s="1"/>
    </row>
    <row r="26899">
      <c r="A26899" s="1"/>
      <c r="B26899" s="1"/>
      <c r="C26899" s="1"/>
      <c r="D26899" s="8"/>
      <c r="E26899" s="1"/>
      <c r="F26899" s="1"/>
      <c r="G26899" s="1"/>
      <c r="H26899" s="1"/>
    </row>
    <row r="26900">
      <c r="A26900" s="1"/>
      <c r="B26900" s="1"/>
      <c r="C26900" s="1"/>
      <c r="D26900" s="8"/>
      <c r="E26900" s="1"/>
      <c r="F26900" s="1"/>
      <c r="G26900" s="1"/>
      <c r="H26900" s="1"/>
    </row>
    <row r="26901">
      <c r="A26901" s="1"/>
      <c r="B26901" s="1"/>
      <c r="C26901" s="1"/>
      <c r="D26901" s="8"/>
      <c r="E26901" s="1"/>
      <c r="F26901" s="1"/>
      <c r="G26901" s="1"/>
      <c r="H26901" s="1"/>
    </row>
    <row r="26902">
      <c r="A26902" s="1"/>
      <c r="B26902" s="1"/>
      <c r="C26902" s="1"/>
      <c r="D26902" s="8"/>
      <c r="E26902" s="1"/>
      <c r="F26902" s="1"/>
      <c r="G26902" s="1"/>
      <c r="H26902" s="1"/>
    </row>
    <row r="26903">
      <c r="A26903" s="1"/>
      <c r="B26903" s="1"/>
      <c r="C26903" s="1"/>
      <c r="D26903" s="8"/>
      <c r="E26903" s="1"/>
      <c r="F26903" s="1"/>
      <c r="G26903" s="1"/>
      <c r="H26903" s="1"/>
    </row>
    <row r="26904">
      <c r="A26904" s="1"/>
      <c r="B26904" s="1"/>
      <c r="C26904" s="1"/>
      <c r="D26904" s="8"/>
      <c r="E26904" s="1"/>
      <c r="F26904" s="1"/>
      <c r="G26904" s="1"/>
      <c r="H26904" s="1"/>
    </row>
    <row r="26905">
      <c r="A26905" s="1"/>
      <c r="B26905" s="1"/>
      <c r="C26905" s="1"/>
      <c r="D26905" s="8"/>
      <c r="E26905" s="1"/>
      <c r="F26905" s="1"/>
      <c r="G26905" s="1"/>
      <c r="H26905" s="1"/>
    </row>
    <row r="26906">
      <c r="A26906" s="1"/>
      <c r="B26906" s="1"/>
      <c r="C26906" s="1"/>
      <c r="D26906" s="8"/>
      <c r="E26906" s="1"/>
      <c r="F26906" s="1"/>
      <c r="G26906" s="1"/>
      <c r="H26906" s="1"/>
    </row>
    <row r="26907">
      <c r="A26907" s="1"/>
      <c r="B26907" s="1"/>
      <c r="C26907" s="1"/>
      <c r="D26907" s="8"/>
      <c r="E26907" s="1"/>
      <c r="F26907" s="1"/>
      <c r="G26907" s="1"/>
      <c r="H26907" s="1"/>
    </row>
    <row r="26908">
      <c r="A26908" s="1"/>
      <c r="B26908" s="1"/>
      <c r="C26908" s="1"/>
      <c r="D26908" s="8"/>
      <c r="E26908" s="1"/>
      <c r="F26908" s="1"/>
      <c r="G26908" s="1"/>
      <c r="H26908" s="1"/>
    </row>
    <row r="26909">
      <c r="A26909" s="1"/>
      <c r="B26909" s="1"/>
      <c r="C26909" s="1"/>
      <c r="D26909" s="8"/>
      <c r="E26909" s="1"/>
      <c r="F26909" s="1"/>
      <c r="G26909" s="1"/>
      <c r="H26909" s="1"/>
    </row>
    <row r="26910">
      <c r="A26910" s="1"/>
      <c r="B26910" s="1"/>
      <c r="C26910" s="1"/>
      <c r="D26910" s="8"/>
      <c r="E26910" s="1"/>
      <c r="F26910" s="1"/>
      <c r="G26910" s="1"/>
      <c r="H26910" s="1"/>
    </row>
    <row r="26911">
      <c r="A26911" s="1"/>
      <c r="B26911" s="1"/>
      <c r="C26911" s="1"/>
      <c r="D26911" s="8"/>
      <c r="E26911" s="1"/>
      <c r="F26911" s="1"/>
      <c r="G26911" s="1"/>
      <c r="H26911" s="1"/>
    </row>
    <row r="26912">
      <c r="A26912" s="1"/>
      <c r="B26912" s="1"/>
      <c r="C26912" s="1"/>
      <c r="D26912" s="8"/>
      <c r="E26912" s="1"/>
      <c r="F26912" s="1"/>
      <c r="G26912" s="1"/>
      <c r="H26912" s="1"/>
    </row>
    <row r="26913">
      <c r="A26913" s="1"/>
      <c r="B26913" s="1"/>
      <c r="C26913" s="1"/>
      <c r="D26913" s="8"/>
      <c r="E26913" s="1"/>
      <c r="F26913" s="1"/>
      <c r="G26913" s="1"/>
      <c r="H26913" s="1"/>
    </row>
    <row r="26914">
      <c r="A26914" s="1"/>
      <c r="B26914" s="1"/>
      <c r="C26914" s="1"/>
      <c r="D26914" s="8"/>
      <c r="E26914" s="1"/>
      <c r="F26914" s="1"/>
      <c r="G26914" s="1"/>
      <c r="H26914" s="1"/>
    </row>
    <row r="26915">
      <c r="A26915" s="1"/>
      <c r="B26915" s="1"/>
      <c r="C26915" s="1"/>
      <c r="D26915" s="8"/>
      <c r="E26915" s="1"/>
      <c r="F26915" s="1"/>
      <c r="G26915" s="1"/>
      <c r="H26915" s="1"/>
    </row>
    <row r="26916">
      <c r="A26916" s="1"/>
      <c r="B26916" s="1"/>
      <c r="C26916" s="1"/>
      <c r="D26916" s="8"/>
      <c r="E26916" s="1"/>
      <c r="F26916" s="1"/>
      <c r="G26916" s="1"/>
      <c r="H26916" s="1"/>
    </row>
    <row r="26917">
      <c r="A26917" s="1"/>
      <c r="B26917" s="1"/>
      <c r="C26917" s="1"/>
      <c r="D26917" s="8"/>
      <c r="E26917" s="1"/>
      <c r="F26917" s="1"/>
      <c r="G26917" s="1"/>
      <c r="H26917" s="1"/>
    </row>
    <row r="26918">
      <c r="A26918" s="1"/>
      <c r="B26918" s="1"/>
      <c r="C26918" s="1"/>
      <c r="D26918" s="8"/>
      <c r="E26918" s="1"/>
      <c r="F26918" s="1"/>
      <c r="G26918" s="1"/>
      <c r="H26918" s="1"/>
    </row>
    <row r="26919">
      <c r="A26919" s="1"/>
      <c r="B26919" s="1"/>
      <c r="C26919" s="1"/>
      <c r="D26919" s="8"/>
      <c r="E26919" s="1"/>
      <c r="F26919" s="1"/>
      <c r="G26919" s="1"/>
      <c r="H26919" s="1"/>
    </row>
    <row r="26920">
      <c r="A26920" s="1"/>
      <c r="B26920" s="1"/>
      <c r="C26920" s="1"/>
      <c r="D26920" s="8"/>
      <c r="E26920" s="1"/>
      <c r="F26920" s="1"/>
      <c r="G26920" s="1"/>
      <c r="H26920" s="1"/>
    </row>
    <row r="26921">
      <c r="A26921" s="1"/>
      <c r="B26921" s="1"/>
      <c r="C26921" s="1"/>
      <c r="D26921" s="8"/>
      <c r="E26921" s="1"/>
      <c r="F26921" s="1"/>
      <c r="G26921" s="1"/>
      <c r="H26921" s="1"/>
    </row>
    <row r="26922">
      <c r="A26922" s="1"/>
      <c r="B26922" s="1"/>
      <c r="C26922" s="1"/>
      <c r="D26922" s="8"/>
      <c r="E26922" s="1"/>
      <c r="F26922" s="1"/>
      <c r="G26922" s="1"/>
      <c r="H26922" s="1"/>
    </row>
    <row r="26923">
      <c r="A26923" s="1"/>
      <c r="B26923" s="1"/>
      <c r="C26923" s="1"/>
      <c r="D26923" s="8"/>
      <c r="E26923" s="1"/>
      <c r="F26923" s="1"/>
      <c r="G26923" s="1"/>
      <c r="H26923" s="1"/>
    </row>
    <row r="26924">
      <c r="A26924" s="1"/>
      <c r="B26924" s="1"/>
      <c r="C26924" s="1"/>
      <c r="D26924" s="8"/>
      <c r="E26924" s="1"/>
      <c r="F26924" s="1"/>
      <c r="G26924" s="1"/>
      <c r="H26924" s="1"/>
    </row>
    <row r="26925">
      <c r="A26925" s="1"/>
      <c r="B26925" s="1"/>
      <c r="C26925" s="1"/>
      <c r="D26925" s="8"/>
      <c r="E26925" s="1"/>
      <c r="F26925" s="1"/>
      <c r="G26925" s="1"/>
      <c r="H26925" s="1"/>
    </row>
    <row r="26926">
      <c r="A26926" s="1"/>
      <c r="B26926" s="1"/>
      <c r="C26926" s="1"/>
      <c r="D26926" s="8"/>
      <c r="E26926" s="1"/>
      <c r="F26926" s="1"/>
      <c r="G26926" s="1"/>
      <c r="H26926" s="1"/>
    </row>
    <row r="26927">
      <c r="A26927" s="1"/>
      <c r="B26927" s="1"/>
      <c r="C26927" s="1"/>
      <c r="D26927" s="8"/>
      <c r="E26927" s="1"/>
      <c r="F26927" s="1"/>
      <c r="G26927" s="1"/>
      <c r="H26927" s="1"/>
    </row>
    <row r="26928">
      <c r="A26928" s="1"/>
      <c r="B26928" s="1"/>
      <c r="C26928" s="1"/>
      <c r="D26928" s="8"/>
      <c r="E26928" s="1"/>
      <c r="F26928" s="1"/>
      <c r="G26928" s="1"/>
      <c r="H26928" s="1"/>
    </row>
    <row r="26929">
      <c r="A26929" s="1"/>
      <c r="B26929" s="1"/>
      <c r="C26929" s="1"/>
      <c r="D26929" s="8"/>
      <c r="E26929" s="1"/>
      <c r="F26929" s="1"/>
      <c r="G26929" s="1"/>
      <c r="H26929" s="1"/>
    </row>
    <row r="26930">
      <c r="A26930" s="1"/>
      <c r="B26930" s="1"/>
      <c r="C26930" s="1"/>
      <c r="D26930" s="8"/>
      <c r="E26930" s="1"/>
      <c r="F26930" s="1"/>
      <c r="G26930" s="1"/>
      <c r="H26930" s="1"/>
    </row>
    <row r="26931">
      <c r="A26931" s="1"/>
      <c r="B26931" s="1"/>
      <c r="C26931" s="1"/>
      <c r="D26931" s="8"/>
      <c r="E26931" s="1"/>
      <c r="F26931" s="1"/>
      <c r="G26931" s="1"/>
      <c r="H26931" s="1"/>
    </row>
    <row r="26932">
      <c r="A26932" s="1"/>
      <c r="B26932" s="1"/>
      <c r="C26932" s="1"/>
      <c r="D26932" s="8"/>
      <c r="E26932" s="1"/>
      <c r="F26932" s="1"/>
      <c r="G26932" s="1"/>
      <c r="H26932" s="1"/>
    </row>
    <row r="26933">
      <c r="A26933" s="1"/>
      <c r="B26933" s="1"/>
      <c r="C26933" s="1"/>
      <c r="D26933" s="8"/>
      <c r="E26933" s="1"/>
      <c r="F26933" s="1"/>
      <c r="G26933" s="1"/>
      <c r="H26933" s="1"/>
    </row>
    <row r="26934">
      <c r="A26934" s="1"/>
      <c r="B26934" s="1"/>
      <c r="C26934" s="1"/>
      <c r="D26934" s="8"/>
      <c r="E26934" s="1"/>
      <c r="F26934" s="1"/>
      <c r="G26934" s="1"/>
      <c r="H26934" s="1"/>
    </row>
    <row r="26935">
      <c r="A26935" s="1"/>
      <c r="B26935" s="1"/>
      <c r="C26935" s="1"/>
      <c r="D26935" s="8"/>
      <c r="E26935" s="1"/>
      <c r="F26935" s="1"/>
      <c r="G26935" s="1"/>
      <c r="H26935" s="1"/>
    </row>
    <row r="26936">
      <c r="A26936" s="1"/>
      <c r="B26936" s="1"/>
      <c r="C26936" s="1"/>
      <c r="D26936" s="8"/>
      <c r="E26936" s="1"/>
      <c r="F26936" s="1"/>
      <c r="G26936" s="1"/>
      <c r="H26936" s="1"/>
    </row>
    <row r="26937">
      <c r="A26937" s="1"/>
      <c r="B26937" s="1"/>
      <c r="C26937" s="1"/>
      <c r="D26937" s="8"/>
      <c r="E26937" s="1"/>
      <c r="F26937" s="1"/>
      <c r="G26937" s="1"/>
      <c r="H26937" s="1"/>
    </row>
    <row r="26938">
      <c r="A26938" s="1"/>
      <c r="B26938" s="1"/>
      <c r="C26938" s="1"/>
      <c r="D26938" s="8"/>
      <c r="E26938" s="1"/>
      <c r="F26938" s="1"/>
      <c r="G26938" s="1"/>
      <c r="H26938" s="1"/>
    </row>
    <row r="26939">
      <c r="A26939" s="1"/>
      <c r="B26939" s="1"/>
      <c r="C26939" s="1"/>
      <c r="D26939" s="8"/>
      <c r="E26939" s="1"/>
      <c r="F26939" s="1"/>
      <c r="G26939" s="1"/>
      <c r="H26939" s="1"/>
    </row>
    <row r="26940">
      <c r="A26940" s="1"/>
      <c r="B26940" s="1"/>
      <c r="C26940" s="1"/>
      <c r="D26940" s="8"/>
      <c r="E26940" s="1"/>
      <c r="F26940" s="1"/>
      <c r="G26940" s="1"/>
      <c r="H26940" s="1"/>
    </row>
    <row r="26941">
      <c r="A26941" s="1"/>
      <c r="B26941" s="1"/>
      <c r="C26941" s="1"/>
      <c r="D26941" s="8"/>
      <c r="E26941" s="1"/>
      <c r="F26941" s="1"/>
      <c r="G26941" s="1"/>
      <c r="H26941" s="1"/>
    </row>
    <row r="26942">
      <c r="A26942" s="1"/>
      <c r="B26942" s="1"/>
      <c r="C26942" s="1"/>
      <c r="D26942" s="8"/>
      <c r="E26942" s="1"/>
      <c r="F26942" s="1"/>
      <c r="G26942" s="1"/>
      <c r="H26942" s="1"/>
    </row>
    <row r="26943">
      <c r="A26943" s="1"/>
      <c r="B26943" s="1"/>
      <c r="C26943" s="1"/>
      <c r="D26943" s="8"/>
      <c r="E26943" s="1"/>
      <c r="F26943" s="1"/>
      <c r="G26943" s="1"/>
      <c r="H26943" s="1"/>
    </row>
    <row r="26944">
      <c r="A26944" s="1"/>
      <c r="B26944" s="1"/>
      <c r="C26944" s="1"/>
      <c r="D26944" s="8"/>
      <c r="E26944" s="1"/>
      <c r="F26944" s="1"/>
      <c r="G26944" s="1"/>
      <c r="H26944" s="1"/>
    </row>
    <row r="26945">
      <c r="A26945" s="1"/>
      <c r="B26945" s="1"/>
      <c r="C26945" s="1"/>
      <c r="D26945" s="8"/>
      <c r="E26945" s="1"/>
      <c r="F26945" s="1"/>
      <c r="G26945" s="1"/>
      <c r="H26945" s="1"/>
    </row>
    <row r="26946">
      <c r="A26946" s="1"/>
      <c r="B26946" s="1"/>
      <c r="C26946" s="1"/>
      <c r="D26946" s="8"/>
      <c r="E26946" s="1"/>
      <c r="F26946" s="1"/>
      <c r="G26946" s="1"/>
      <c r="H26946" s="1"/>
    </row>
    <row r="26947">
      <c r="A26947" s="1"/>
      <c r="B26947" s="1"/>
      <c r="C26947" s="1"/>
      <c r="D26947" s="8"/>
      <c r="E26947" s="1"/>
      <c r="F26947" s="1"/>
      <c r="G26947" s="1"/>
      <c r="H26947" s="1"/>
    </row>
    <row r="26948">
      <c r="A26948" s="1"/>
      <c r="B26948" s="1"/>
      <c r="C26948" s="1"/>
      <c r="D26948" s="8"/>
      <c r="E26948" s="1"/>
      <c r="F26948" s="1"/>
      <c r="G26948" s="1"/>
      <c r="H26948" s="1"/>
    </row>
    <row r="26949">
      <c r="A26949" s="1"/>
      <c r="B26949" s="1"/>
      <c r="C26949" s="1"/>
      <c r="D26949" s="8"/>
      <c r="E26949" s="1"/>
      <c r="F26949" s="1"/>
      <c r="G26949" s="1"/>
      <c r="H26949" s="1"/>
    </row>
    <row r="26950">
      <c r="A26950" s="1"/>
      <c r="B26950" s="1"/>
      <c r="C26950" s="1"/>
      <c r="D26950" s="8"/>
      <c r="E26950" s="1"/>
      <c r="F26950" s="1"/>
      <c r="G26950" s="1"/>
      <c r="H26950" s="1"/>
    </row>
    <row r="26951">
      <c r="A26951" s="1"/>
      <c r="B26951" s="1"/>
      <c r="C26951" s="1"/>
      <c r="D26951" s="8"/>
      <c r="E26951" s="1"/>
      <c r="F26951" s="1"/>
      <c r="G26951" s="1"/>
      <c r="H26951" s="1"/>
    </row>
    <row r="26952">
      <c r="A26952" s="1"/>
      <c r="B26952" s="1"/>
      <c r="C26952" s="1"/>
      <c r="D26952" s="8"/>
      <c r="E26952" s="1"/>
      <c r="F26952" s="1"/>
      <c r="G26952" s="1"/>
      <c r="H26952" s="1"/>
    </row>
    <row r="26953">
      <c r="A26953" s="1"/>
      <c r="B26953" s="1"/>
      <c r="C26953" s="1"/>
      <c r="D26953" s="8"/>
      <c r="E26953" s="1"/>
      <c r="F26953" s="1"/>
      <c r="G26953" s="1"/>
      <c r="H26953" s="1"/>
    </row>
    <row r="26954">
      <c r="A26954" s="1"/>
      <c r="B26954" s="1"/>
      <c r="C26954" s="1"/>
      <c r="D26954" s="8"/>
      <c r="E26954" s="1"/>
      <c r="F26954" s="1"/>
      <c r="G26954" s="1"/>
      <c r="H26954" s="1"/>
    </row>
    <row r="26955">
      <c r="A26955" s="1"/>
      <c r="B26955" s="1"/>
      <c r="C26955" s="1"/>
      <c r="D26955" s="8"/>
      <c r="E26955" s="1"/>
      <c r="F26955" s="1"/>
      <c r="G26955" s="1"/>
      <c r="H26955" s="1"/>
    </row>
    <row r="26956">
      <c r="A26956" s="1"/>
      <c r="B26956" s="1"/>
      <c r="C26956" s="1"/>
      <c r="D26956" s="8"/>
      <c r="E26956" s="1"/>
      <c r="F26956" s="1"/>
      <c r="G26956" s="1"/>
      <c r="H26956" s="1"/>
    </row>
    <row r="26957">
      <c r="A26957" s="1"/>
      <c r="B26957" s="1"/>
      <c r="C26957" s="1"/>
      <c r="D26957" s="8"/>
      <c r="E26957" s="1"/>
      <c r="F26957" s="1"/>
      <c r="G26957" s="1"/>
      <c r="H26957" s="1"/>
    </row>
    <row r="26958">
      <c r="A26958" s="1"/>
      <c r="B26958" s="1"/>
      <c r="C26958" s="1"/>
      <c r="D26958" s="8"/>
      <c r="E26958" s="1"/>
      <c r="F26958" s="1"/>
      <c r="G26958" s="1"/>
      <c r="H26958" s="1"/>
    </row>
    <row r="26959">
      <c r="A26959" s="1"/>
      <c r="B26959" s="1"/>
      <c r="C26959" s="1"/>
      <c r="D26959" s="8"/>
      <c r="E26959" s="1"/>
      <c r="F26959" s="1"/>
      <c r="G26959" s="1"/>
      <c r="H26959" s="1"/>
    </row>
    <row r="26960">
      <c r="A26960" s="1"/>
      <c r="B26960" s="1"/>
      <c r="C26960" s="1"/>
      <c r="D26960" s="8"/>
      <c r="E26960" s="1"/>
      <c r="F26960" s="1"/>
      <c r="G26960" s="1"/>
      <c r="H26960" s="1"/>
    </row>
    <row r="26961">
      <c r="A26961" s="1"/>
      <c r="B26961" s="1"/>
      <c r="C26961" s="1"/>
      <c r="D26961" s="8"/>
      <c r="E26961" s="1"/>
      <c r="F26961" s="1"/>
      <c r="G26961" s="1"/>
      <c r="H26961" s="1"/>
    </row>
    <row r="26962">
      <c r="A26962" s="1"/>
      <c r="B26962" s="1"/>
      <c r="C26962" s="1"/>
      <c r="D26962" s="8"/>
      <c r="E26962" s="1"/>
      <c r="F26962" s="1"/>
      <c r="G26962" s="1"/>
      <c r="H26962" s="1"/>
    </row>
    <row r="26963">
      <c r="A26963" s="1"/>
      <c r="B26963" s="1"/>
      <c r="C26963" s="1"/>
      <c r="D26963" s="8"/>
      <c r="E26963" s="1"/>
      <c r="F26963" s="1"/>
      <c r="G26963" s="1"/>
      <c r="H26963" s="1"/>
    </row>
    <row r="26964">
      <c r="A26964" s="1"/>
      <c r="B26964" s="1"/>
      <c r="C26964" s="1"/>
      <c r="D26964" s="8"/>
      <c r="E26964" s="1"/>
      <c r="F26964" s="1"/>
      <c r="G26964" s="1"/>
      <c r="H26964" s="1"/>
    </row>
    <row r="26965">
      <c r="A26965" s="1"/>
      <c r="B26965" s="1"/>
      <c r="C26965" s="1"/>
      <c r="D26965" s="8"/>
      <c r="E26965" s="1"/>
      <c r="F26965" s="1"/>
      <c r="G26965" s="1"/>
      <c r="H26965" s="1"/>
    </row>
    <row r="26966">
      <c r="A26966" s="1"/>
      <c r="B26966" s="1"/>
      <c r="C26966" s="1"/>
      <c r="D26966" s="8"/>
      <c r="E26966" s="1"/>
      <c r="F26966" s="1"/>
      <c r="G26966" s="1"/>
      <c r="H26966" s="1"/>
    </row>
    <row r="26967">
      <c r="A26967" s="1"/>
      <c r="B26967" s="1"/>
      <c r="C26967" s="1"/>
      <c r="D26967" s="8"/>
      <c r="E26967" s="1"/>
      <c r="F26967" s="1"/>
      <c r="G26967" s="1"/>
      <c r="H26967" s="1"/>
    </row>
    <row r="26968">
      <c r="A26968" s="1"/>
      <c r="B26968" s="1"/>
      <c r="C26968" s="1"/>
      <c r="D26968" s="8"/>
      <c r="E26968" s="1"/>
      <c r="F26968" s="1"/>
      <c r="G26968" s="1"/>
      <c r="H26968" s="1"/>
    </row>
    <row r="26969">
      <c r="A26969" s="1"/>
      <c r="B26969" s="1"/>
      <c r="C26969" s="1"/>
      <c r="D26969" s="8"/>
      <c r="E26969" s="1"/>
      <c r="F26969" s="1"/>
      <c r="G26969" s="1"/>
      <c r="H26969" s="1"/>
    </row>
    <row r="26970">
      <c r="A26970" s="1"/>
      <c r="B26970" s="1"/>
      <c r="C26970" s="1"/>
      <c r="D26970" s="8"/>
      <c r="E26970" s="1"/>
      <c r="F26970" s="1"/>
      <c r="G26970" s="1"/>
      <c r="H26970" s="1"/>
    </row>
    <row r="26971">
      <c r="A26971" s="1"/>
      <c r="B26971" s="1"/>
      <c r="C26971" s="1"/>
      <c r="D26971" s="8"/>
      <c r="E26971" s="1"/>
      <c r="F26971" s="1"/>
      <c r="G26971" s="1"/>
      <c r="H26971" s="1"/>
    </row>
    <row r="26972">
      <c r="A26972" s="1"/>
      <c r="B26972" s="1"/>
      <c r="C26972" s="1"/>
      <c r="D26972" s="8"/>
      <c r="E26972" s="1"/>
      <c r="F26972" s="1"/>
      <c r="G26972" s="1"/>
      <c r="H26972" s="1"/>
    </row>
    <row r="26973">
      <c r="A26973" s="1"/>
      <c r="B26973" s="1"/>
      <c r="C26973" s="1"/>
      <c r="D26973" s="8"/>
      <c r="E26973" s="1"/>
      <c r="F26973" s="1"/>
      <c r="G26973" s="1"/>
      <c r="H26973" s="1"/>
    </row>
    <row r="26974">
      <c r="A26974" s="1"/>
      <c r="B26974" s="1"/>
      <c r="C26974" s="1"/>
      <c r="D26974" s="8"/>
      <c r="E26974" s="1"/>
      <c r="F26974" s="1"/>
      <c r="G26974" s="1"/>
      <c r="H26974" s="1"/>
    </row>
    <row r="26975">
      <c r="A26975" s="1"/>
      <c r="B26975" s="1"/>
      <c r="C26975" s="1"/>
      <c r="D26975" s="8"/>
      <c r="E26975" s="1"/>
      <c r="F26975" s="1"/>
      <c r="G26975" s="1"/>
      <c r="H26975" s="1"/>
    </row>
    <row r="26976">
      <c r="A26976" s="1"/>
      <c r="B26976" s="1"/>
      <c r="C26976" s="1"/>
      <c r="D26976" s="8"/>
      <c r="E26976" s="1"/>
      <c r="F26976" s="1"/>
      <c r="G26976" s="1"/>
      <c r="H26976" s="1"/>
    </row>
    <row r="26977">
      <c r="A26977" s="1"/>
      <c r="B26977" s="1"/>
      <c r="C26977" s="1"/>
      <c r="D26977" s="8"/>
      <c r="E26977" s="1"/>
      <c r="F26977" s="1"/>
      <c r="G26977" s="1"/>
      <c r="H26977" s="1"/>
    </row>
    <row r="26978">
      <c r="A26978" s="1"/>
      <c r="B26978" s="1"/>
      <c r="C26978" s="1"/>
      <c r="D26978" s="8"/>
      <c r="E26978" s="1"/>
      <c r="F26978" s="1"/>
      <c r="G26978" s="1"/>
      <c r="H26978" s="1"/>
    </row>
    <row r="26979">
      <c r="A26979" s="1"/>
      <c r="B26979" s="1"/>
      <c r="C26979" s="1"/>
      <c r="D26979" s="8"/>
      <c r="E26979" s="1"/>
      <c r="F26979" s="1"/>
      <c r="G26979" s="1"/>
      <c r="H26979" s="1"/>
    </row>
    <row r="26980">
      <c r="A26980" s="1"/>
      <c r="B26980" s="1"/>
      <c r="C26980" s="1"/>
      <c r="D26980" s="8"/>
      <c r="E26980" s="1"/>
      <c r="F26980" s="1"/>
      <c r="G26980" s="1"/>
      <c r="H26980" s="1"/>
    </row>
    <row r="26981">
      <c r="A26981" s="1"/>
      <c r="B26981" s="1"/>
      <c r="C26981" s="1"/>
      <c r="D26981" s="8"/>
      <c r="E26981" s="1"/>
      <c r="F26981" s="1"/>
      <c r="G26981" s="1"/>
      <c r="H26981" s="1"/>
    </row>
    <row r="26982">
      <c r="A26982" s="1"/>
      <c r="B26982" s="1"/>
      <c r="C26982" s="1"/>
      <c r="D26982" s="8"/>
      <c r="E26982" s="1"/>
      <c r="F26982" s="1"/>
      <c r="G26982" s="1"/>
      <c r="H26982" s="1"/>
    </row>
    <row r="26983">
      <c r="A26983" s="1"/>
      <c r="B26983" s="1"/>
      <c r="C26983" s="1"/>
      <c r="D26983" s="8"/>
      <c r="E26983" s="1"/>
      <c r="F26983" s="1"/>
      <c r="G26983" s="1"/>
      <c r="H26983" s="1"/>
    </row>
    <row r="26984">
      <c r="A26984" s="1"/>
      <c r="B26984" s="1"/>
      <c r="C26984" s="1"/>
      <c r="D26984" s="8"/>
      <c r="E26984" s="1"/>
      <c r="F26984" s="1"/>
      <c r="G26984" s="1"/>
      <c r="H26984" s="1"/>
    </row>
    <row r="26985">
      <c r="A26985" s="1"/>
      <c r="B26985" s="1"/>
      <c r="C26985" s="1"/>
      <c r="D26985" s="8"/>
      <c r="E26985" s="1"/>
      <c r="F26985" s="1"/>
      <c r="G26985" s="1"/>
      <c r="H26985" s="1"/>
    </row>
    <row r="26986">
      <c r="A26986" s="1"/>
      <c r="B26986" s="1"/>
      <c r="C26986" s="1"/>
      <c r="D26986" s="8"/>
      <c r="E26986" s="1"/>
      <c r="F26986" s="1"/>
      <c r="G26986" s="1"/>
      <c r="H26986" s="1"/>
    </row>
    <row r="26987">
      <c r="A26987" s="1"/>
      <c r="B26987" s="1"/>
      <c r="C26987" s="1"/>
      <c r="D26987" s="8"/>
      <c r="E26987" s="1"/>
      <c r="F26987" s="1"/>
      <c r="G26987" s="1"/>
      <c r="H26987" s="1"/>
    </row>
    <row r="26988">
      <c r="A26988" s="1"/>
      <c r="B26988" s="1"/>
      <c r="C26988" s="1"/>
      <c r="D26988" s="8"/>
      <c r="E26988" s="1"/>
      <c r="F26988" s="1"/>
      <c r="G26988" s="1"/>
      <c r="H26988" s="1"/>
    </row>
    <row r="26989">
      <c r="A26989" s="1"/>
      <c r="B26989" s="1"/>
      <c r="C26989" s="1"/>
      <c r="D26989" s="8"/>
      <c r="E26989" s="1"/>
      <c r="F26989" s="1"/>
      <c r="G26989" s="1"/>
      <c r="H26989" s="1"/>
    </row>
    <row r="26990">
      <c r="A26990" s="1"/>
      <c r="B26990" s="1"/>
      <c r="C26990" s="1"/>
      <c r="D26990" s="8"/>
      <c r="E26990" s="1"/>
      <c r="F26990" s="1"/>
      <c r="G26990" s="1"/>
      <c r="H26990" s="1"/>
    </row>
    <row r="26991">
      <c r="A26991" s="1"/>
      <c r="B26991" s="1"/>
      <c r="C26991" s="1"/>
      <c r="D26991" s="8"/>
      <c r="E26991" s="1"/>
      <c r="F26991" s="1"/>
      <c r="G26991" s="1"/>
      <c r="H26991" s="1"/>
    </row>
    <row r="26992">
      <c r="A26992" s="1"/>
      <c r="B26992" s="1"/>
      <c r="C26992" s="1"/>
      <c r="D26992" s="8"/>
      <c r="E26992" s="1"/>
      <c r="F26992" s="1"/>
      <c r="G26992" s="1"/>
      <c r="H26992" s="1"/>
    </row>
    <row r="26993">
      <c r="A26993" s="1"/>
      <c r="B26993" s="1"/>
      <c r="C26993" s="1"/>
      <c r="D26993" s="8"/>
      <c r="E26993" s="1"/>
      <c r="F26993" s="1"/>
      <c r="G26993" s="1"/>
      <c r="H26993" s="1"/>
    </row>
    <row r="26994">
      <c r="A26994" s="1"/>
      <c r="B26994" s="1"/>
      <c r="C26994" s="1"/>
      <c r="D26994" s="8"/>
      <c r="E26994" s="1"/>
      <c r="F26994" s="1"/>
      <c r="G26994" s="1"/>
      <c r="H26994" s="1"/>
    </row>
    <row r="26995">
      <c r="A26995" s="1"/>
      <c r="B26995" s="1"/>
      <c r="C26995" s="1"/>
      <c r="D26995" s="8"/>
      <c r="E26995" s="1"/>
      <c r="F26995" s="1"/>
      <c r="G26995" s="1"/>
      <c r="H26995" s="1"/>
    </row>
    <row r="26996">
      <c r="A26996" s="1"/>
      <c r="B26996" s="1"/>
      <c r="C26996" s="1"/>
      <c r="D26996" s="8"/>
      <c r="E26996" s="1"/>
      <c r="F26996" s="1"/>
      <c r="G26996" s="1"/>
      <c r="H26996" s="1"/>
    </row>
    <row r="26997">
      <c r="A26997" s="1"/>
      <c r="B26997" s="1"/>
      <c r="C26997" s="1"/>
      <c r="D26997" s="8"/>
      <c r="E26997" s="1"/>
      <c r="F26997" s="1"/>
      <c r="G26997" s="1"/>
      <c r="H26997" s="1"/>
    </row>
    <row r="26998">
      <c r="A26998" s="1"/>
      <c r="B26998" s="1"/>
      <c r="C26998" s="1"/>
      <c r="D26998" s="8"/>
      <c r="E26998" s="1"/>
      <c r="F26998" s="1"/>
      <c r="G26998" s="1"/>
      <c r="H26998" s="1"/>
    </row>
    <row r="26999">
      <c r="A26999" s="1"/>
      <c r="B26999" s="1"/>
      <c r="C26999" s="1"/>
      <c r="D26999" s="8"/>
      <c r="E26999" s="1"/>
      <c r="F26999" s="1"/>
      <c r="G26999" s="1"/>
      <c r="H26999" s="1"/>
    </row>
    <row r="27000">
      <c r="A27000" s="1"/>
      <c r="B27000" s="1"/>
      <c r="C27000" s="1"/>
      <c r="D27000" s="8"/>
      <c r="E27000" s="1"/>
      <c r="F27000" s="1"/>
      <c r="G27000" s="1"/>
      <c r="H27000" s="1"/>
    </row>
    <row r="27001">
      <c r="A27001" s="1"/>
      <c r="B27001" s="1"/>
      <c r="C27001" s="1"/>
      <c r="D27001" s="8"/>
      <c r="E27001" s="1"/>
      <c r="F27001" s="1"/>
      <c r="G27001" s="1"/>
      <c r="H27001" s="1"/>
    </row>
    <row r="27002">
      <c r="A27002" s="1"/>
      <c r="B27002" s="1"/>
      <c r="C27002" s="1"/>
      <c r="D27002" s="8"/>
      <c r="E27002" s="1"/>
      <c r="F27002" s="1"/>
      <c r="G27002" s="1"/>
      <c r="H27002" s="1"/>
    </row>
    <row r="27003">
      <c r="A27003" s="1"/>
      <c r="B27003" s="1"/>
      <c r="C27003" s="1"/>
      <c r="D27003" s="8"/>
      <c r="E27003" s="1"/>
      <c r="F27003" s="1"/>
      <c r="G27003" s="1"/>
      <c r="H27003" s="1"/>
    </row>
    <row r="27004">
      <c r="A27004" s="1"/>
      <c r="B27004" s="1"/>
      <c r="C27004" s="1"/>
      <c r="D27004" s="8"/>
      <c r="E27004" s="1"/>
      <c r="F27004" s="1"/>
      <c r="G27004" s="1"/>
      <c r="H27004" s="1"/>
    </row>
    <row r="27005">
      <c r="A27005" s="1"/>
      <c r="B27005" s="1"/>
      <c r="C27005" s="1"/>
      <c r="D27005" s="8"/>
      <c r="E27005" s="1"/>
      <c r="F27005" s="1"/>
      <c r="G27005" s="1"/>
      <c r="H27005" s="1"/>
    </row>
    <row r="27006">
      <c r="A27006" s="1"/>
      <c r="B27006" s="1"/>
      <c r="C27006" s="1"/>
      <c r="D27006" s="8"/>
      <c r="E27006" s="1"/>
      <c r="F27006" s="1"/>
      <c r="G27006" s="1"/>
      <c r="H27006" s="1"/>
    </row>
    <row r="27007">
      <c r="A27007" s="1"/>
      <c r="B27007" s="1"/>
      <c r="C27007" s="1"/>
      <c r="D27007" s="8"/>
      <c r="E27007" s="1"/>
      <c r="F27007" s="1"/>
      <c r="G27007" s="1"/>
      <c r="H27007" s="1"/>
    </row>
    <row r="27008">
      <c r="A27008" s="1"/>
      <c r="B27008" s="1"/>
      <c r="C27008" s="1"/>
      <c r="D27008" s="8"/>
      <c r="E27008" s="1"/>
      <c r="F27008" s="1"/>
      <c r="G27008" s="1"/>
      <c r="H27008" s="1"/>
    </row>
    <row r="27009">
      <c r="A27009" s="1"/>
      <c r="B27009" s="1"/>
      <c r="C27009" s="1"/>
      <c r="D27009" s="8"/>
      <c r="E27009" s="1"/>
      <c r="F27009" s="1"/>
      <c r="G27009" s="1"/>
      <c r="H27009" s="1"/>
    </row>
    <row r="27010">
      <c r="A27010" s="1"/>
      <c r="B27010" s="1"/>
      <c r="C27010" s="1"/>
      <c r="D27010" s="8"/>
      <c r="E27010" s="1"/>
      <c r="F27010" s="1"/>
      <c r="G27010" s="1"/>
      <c r="H27010" s="1"/>
    </row>
    <row r="27011">
      <c r="A27011" s="1"/>
      <c r="B27011" s="1"/>
      <c r="C27011" s="1"/>
      <c r="D27011" s="8"/>
      <c r="E27011" s="1"/>
      <c r="F27011" s="1"/>
      <c r="G27011" s="1"/>
      <c r="H27011" s="1"/>
    </row>
    <row r="27012">
      <c r="A27012" s="1"/>
      <c r="B27012" s="1"/>
      <c r="C27012" s="1"/>
      <c r="D27012" s="8"/>
      <c r="E27012" s="1"/>
      <c r="F27012" s="1"/>
      <c r="G27012" s="1"/>
      <c r="H27012" s="1"/>
    </row>
    <row r="27013">
      <c r="A27013" s="1"/>
      <c r="B27013" s="1"/>
      <c r="C27013" s="1"/>
      <c r="D27013" s="8"/>
      <c r="E27013" s="1"/>
      <c r="F27013" s="1"/>
      <c r="G27013" s="1"/>
      <c r="H27013" s="1"/>
    </row>
    <row r="27014">
      <c r="A27014" s="1"/>
      <c r="B27014" s="1"/>
      <c r="C27014" s="1"/>
      <c r="D27014" s="8"/>
      <c r="E27014" s="1"/>
      <c r="F27014" s="1"/>
      <c r="G27014" s="1"/>
      <c r="H27014" s="1"/>
    </row>
    <row r="27015">
      <c r="A27015" s="1"/>
      <c r="B27015" s="1"/>
      <c r="C27015" s="1"/>
      <c r="D27015" s="8"/>
      <c r="E27015" s="1"/>
      <c r="F27015" s="1"/>
      <c r="G27015" s="1"/>
      <c r="H27015" s="1"/>
    </row>
    <row r="27016">
      <c r="A27016" s="1"/>
      <c r="B27016" s="1"/>
      <c r="C27016" s="1"/>
      <c r="D27016" s="8"/>
      <c r="E27016" s="1"/>
      <c r="F27016" s="1"/>
      <c r="G27016" s="1"/>
      <c r="H27016" s="1"/>
    </row>
    <row r="27017">
      <c r="A27017" s="1"/>
      <c r="B27017" s="1"/>
      <c r="C27017" s="1"/>
      <c r="D27017" s="8"/>
      <c r="E27017" s="1"/>
      <c r="F27017" s="1"/>
      <c r="G27017" s="1"/>
      <c r="H27017" s="1"/>
    </row>
    <row r="27018">
      <c r="A27018" s="1"/>
      <c r="B27018" s="1"/>
      <c r="C27018" s="1"/>
      <c r="D27018" s="8"/>
      <c r="E27018" s="1"/>
      <c r="F27018" s="1"/>
      <c r="G27018" s="1"/>
      <c r="H27018" s="1"/>
    </row>
    <row r="27019">
      <c r="A27019" s="1"/>
      <c r="B27019" s="1"/>
      <c r="C27019" s="1"/>
      <c r="D27019" s="8"/>
      <c r="E27019" s="1"/>
      <c r="F27019" s="1"/>
      <c r="G27019" s="1"/>
      <c r="H27019" s="1"/>
    </row>
    <row r="27020">
      <c r="A27020" s="1"/>
      <c r="B27020" s="1"/>
      <c r="C27020" s="1"/>
      <c r="D27020" s="8"/>
      <c r="E27020" s="1"/>
      <c r="F27020" s="1"/>
      <c r="G27020" s="1"/>
      <c r="H27020" s="1"/>
    </row>
    <row r="27021">
      <c r="A27021" s="1"/>
      <c r="B27021" s="1"/>
      <c r="C27021" s="1"/>
      <c r="D27021" s="8"/>
      <c r="E27021" s="1"/>
      <c r="F27021" s="1"/>
      <c r="G27021" s="1"/>
      <c r="H27021" s="1"/>
    </row>
    <row r="27022">
      <c r="A27022" s="1"/>
      <c r="B27022" s="1"/>
      <c r="C27022" s="1"/>
      <c r="D27022" s="8"/>
      <c r="E27022" s="1"/>
      <c r="F27022" s="1"/>
      <c r="G27022" s="1"/>
      <c r="H27022" s="1"/>
    </row>
    <row r="27023">
      <c r="A27023" s="1"/>
      <c r="B27023" s="1"/>
      <c r="C27023" s="1"/>
      <c r="D27023" s="8"/>
      <c r="E27023" s="1"/>
      <c r="F27023" s="1"/>
      <c r="G27023" s="1"/>
      <c r="H27023" s="1"/>
    </row>
    <row r="27024">
      <c r="A27024" s="1"/>
      <c r="B27024" s="1"/>
      <c r="C27024" s="1"/>
      <c r="D27024" s="8"/>
      <c r="E27024" s="1"/>
      <c r="F27024" s="1"/>
      <c r="G27024" s="1"/>
      <c r="H27024" s="1"/>
    </row>
    <row r="27025">
      <c r="A27025" s="1"/>
      <c r="B27025" s="1"/>
      <c r="C27025" s="1"/>
      <c r="D27025" s="8"/>
      <c r="E27025" s="1"/>
      <c r="F27025" s="1"/>
      <c r="G27025" s="1"/>
      <c r="H27025" s="1"/>
    </row>
    <row r="27026">
      <c r="A27026" s="1"/>
      <c r="B27026" s="1"/>
      <c r="C27026" s="1"/>
      <c r="D27026" s="8"/>
      <c r="E27026" s="1"/>
      <c r="F27026" s="1"/>
      <c r="G27026" s="1"/>
      <c r="H27026" s="1"/>
    </row>
    <row r="27027">
      <c r="A27027" s="1"/>
      <c r="B27027" s="1"/>
      <c r="C27027" s="1"/>
      <c r="D27027" s="8"/>
      <c r="E27027" s="1"/>
      <c r="F27027" s="1"/>
      <c r="G27027" s="1"/>
      <c r="H27027" s="1"/>
    </row>
    <row r="27028">
      <c r="A27028" s="1"/>
      <c r="B27028" s="1"/>
      <c r="C27028" s="1"/>
      <c r="D27028" s="8"/>
      <c r="E27028" s="1"/>
      <c r="F27028" s="1"/>
      <c r="G27028" s="1"/>
      <c r="H27028" s="1"/>
    </row>
    <row r="27029">
      <c r="A27029" s="1"/>
      <c r="B27029" s="1"/>
      <c r="C27029" s="1"/>
      <c r="D27029" s="8"/>
      <c r="E27029" s="1"/>
      <c r="F27029" s="1"/>
      <c r="G27029" s="1"/>
      <c r="H27029" s="1"/>
    </row>
    <row r="27030">
      <c r="A27030" s="1"/>
      <c r="B27030" s="1"/>
      <c r="C27030" s="1"/>
      <c r="D27030" s="8"/>
      <c r="E27030" s="1"/>
      <c r="F27030" s="1"/>
      <c r="G27030" s="1"/>
      <c r="H27030" s="1"/>
    </row>
    <row r="27031">
      <c r="A27031" s="1"/>
      <c r="B27031" s="1"/>
      <c r="C27031" s="1"/>
      <c r="D27031" s="8"/>
      <c r="E27031" s="1"/>
      <c r="F27031" s="1"/>
      <c r="G27031" s="1"/>
      <c r="H27031" s="1"/>
    </row>
    <row r="27032">
      <c r="A27032" s="1"/>
      <c r="B27032" s="1"/>
      <c r="C27032" s="1"/>
      <c r="D27032" s="8"/>
      <c r="E27032" s="1"/>
      <c r="F27032" s="1"/>
      <c r="G27032" s="1"/>
      <c r="H27032" s="1"/>
    </row>
    <row r="27033">
      <c r="A27033" s="1"/>
      <c r="B27033" s="1"/>
      <c r="C27033" s="1"/>
      <c r="D27033" s="8"/>
      <c r="E27033" s="1"/>
      <c r="F27033" s="1"/>
      <c r="G27033" s="1"/>
      <c r="H27033" s="1"/>
    </row>
    <row r="27034">
      <c r="A27034" s="1"/>
      <c r="B27034" s="1"/>
      <c r="C27034" s="1"/>
      <c r="D27034" s="8"/>
      <c r="E27034" s="1"/>
      <c r="F27034" s="1"/>
      <c r="G27034" s="1"/>
      <c r="H27034" s="1"/>
    </row>
    <row r="27035">
      <c r="A27035" s="1"/>
      <c r="B27035" s="1"/>
      <c r="C27035" s="1"/>
      <c r="D27035" s="8"/>
      <c r="E27035" s="1"/>
      <c r="F27035" s="1"/>
      <c r="G27035" s="1"/>
      <c r="H27035" s="1"/>
    </row>
    <row r="27036">
      <c r="A27036" s="1"/>
      <c r="B27036" s="1"/>
      <c r="C27036" s="1"/>
      <c r="D27036" s="8"/>
      <c r="E27036" s="1"/>
      <c r="F27036" s="1"/>
      <c r="G27036" s="1"/>
      <c r="H27036" s="1"/>
    </row>
    <row r="27037">
      <c r="A27037" s="1"/>
      <c r="B27037" s="1"/>
      <c r="C27037" s="1"/>
      <c r="D27037" s="8"/>
      <c r="E27037" s="1"/>
      <c r="F27037" s="1"/>
      <c r="G27037" s="1"/>
      <c r="H27037" s="1"/>
    </row>
    <row r="27038">
      <c r="A27038" s="1"/>
      <c r="B27038" s="1"/>
      <c r="C27038" s="1"/>
      <c r="D27038" s="8"/>
      <c r="E27038" s="1"/>
      <c r="F27038" s="1"/>
      <c r="G27038" s="1"/>
      <c r="H27038" s="1"/>
    </row>
    <row r="27039">
      <c r="A27039" s="1"/>
      <c r="B27039" s="1"/>
      <c r="C27039" s="1"/>
      <c r="D27039" s="8"/>
      <c r="E27039" s="1"/>
      <c r="F27039" s="1"/>
      <c r="G27039" s="1"/>
      <c r="H27039" s="1"/>
    </row>
    <row r="27040">
      <c r="A27040" s="1"/>
      <c r="B27040" s="1"/>
      <c r="C27040" s="1"/>
      <c r="D27040" s="8"/>
      <c r="E27040" s="1"/>
      <c r="F27040" s="1"/>
      <c r="G27040" s="1"/>
      <c r="H27040" s="1"/>
    </row>
    <row r="27041">
      <c r="A27041" s="1"/>
      <c r="B27041" s="1"/>
      <c r="C27041" s="1"/>
      <c r="D27041" s="8"/>
      <c r="E27041" s="1"/>
      <c r="F27041" s="1"/>
      <c r="G27041" s="1"/>
      <c r="H27041" s="1"/>
    </row>
    <row r="27042">
      <c r="A27042" s="1"/>
      <c r="B27042" s="1"/>
      <c r="C27042" s="1"/>
      <c r="D27042" s="8"/>
      <c r="E27042" s="1"/>
      <c r="F27042" s="1"/>
      <c r="G27042" s="1"/>
      <c r="H27042" s="1"/>
    </row>
    <row r="27043">
      <c r="A27043" s="1"/>
      <c r="B27043" s="1"/>
      <c r="C27043" s="1"/>
      <c r="D27043" s="8"/>
      <c r="E27043" s="1"/>
      <c r="F27043" s="1"/>
      <c r="G27043" s="1"/>
      <c r="H27043" s="1"/>
    </row>
    <row r="27044">
      <c r="A27044" s="1"/>
      <c r="B27044" s="1"/>
      <c r="C27044" s="1"/>
      <c r="D27044" s="8"/>
      <c r="E27044" s="1"/>
      <c r="F27044" s="1"/>
      <c r="G27044" s="1"/>
      <c r="H27044" s="1"/>
    </row>
    <row r="27045">
      <c r="A27045" s="1"/>
      <c r="B27045" s="1"/>
      <c r="C27045" s="1"/>
      <c r="D27045" s="8"/>
      <c r="E27045" s="1"/>
      <c r="F27045" s="1"/>
      <c r="G27045" s="1"/>
      <c r="H27045" s="1"/>
    </row>
    <row r="27046">
      <c r="A27046" s="1"/>
      <c r="B27046" s="1"/>
      <c r="C27046" s="1"/>
      <c r="D27046" s="8"/>
      <c r="E27046" s="1"/>
      <c r="F27046" s="1"/>
      <c r="G27046" s="1"/>
      <c r="H27046" s="1"/>
    </row>
    <row r="27047">
      <c r="A27047" s="1"/>
      <c r="B27047" s="1"/>
      <c r="C27047" s="1"/>
      <c r="D27047" s="8"/>
      <c r="E27047" s="1"/>
      <c r="F27047" s="1"/>
      <c r="G27047" s="1"/>
      <c r="H27047" s="1"/>
    </row>
    <row r="27048">
      <c r="A27048" s="1"/>
      <c r="B27048" s="1"/>
      <c r="C27048" s="1"/>
      <c r="D27048" s="8"/>
      <c r="E27048" s="1"/>
      <c r="F27048" s="1"/>
      <c r="G27048" s="1"/>
      <c r="H27048" s="1"/>
    </row>
    <row r="27049">
      <c r="A27049" s="1"/>
      <c r="B27049" s="1"/>
      <c r="C27049" s="1"/>
      <c r="D27049" s="8"/>
      <c r="E27049" s="1"/>
      <c r="F27049" s="1"/>
      <c r="G27049" s="1"/>
      <c r="H27049" s="1"/>
    </row>
    <row r="27050">
      <c r="A27050" s="1"/>
      <c r="B27050" s="1"/>
      <c r="C27050" s="1"/>
      <c r="D27050" s="8"/>
      <c r="E27050" s="1"/>
      <c r="F27050" s="1"/>
      <c r="G27050" s="1"/>
      <c r="H27050" s="1"/>
    </row>
    <row r="27051">
      <c r="A27051" s="1"/>
      <c r="B27051" s="1"/>
      <c r="C27051" s="1"/>
      <c r="D27051" s="8"/>
      <c r="E27051" s="1"/>
      <c r="F27051" s="1"/>
      <c r="G27051" s="1"/>
      <c r="H27051" s="1"/>
    </row>
    <row r="27052">
      <c r="A27052" s="1"/>
      <c r="B27052" s="1"/>
      <c r="C27052" s="1"/>
      <c r="D27052" s="8"/>
      <c r="E27052" s="1"/>
      <c r="F27052" s="1"/>
      <c r="G27052" s="1"/>
      <c r="H27052" s="1"/>
    </row>
    <row r="27053">
      <c r="A27053" s="1"/>
      <c r="B27053" s="1"/>
      <c r="C27053" s="1"/>
      <c r="D27053" s="8"/>
      <c r="E27053" s="1"/>
      <c r="F27053" s="1"/>
      <c r="G27053" s="1"/>
      <c r="H27053" s="1"/>
    </row>
    <row r="27054">
      <c r="A27054" s="1"/>
      <c r="B27054" s="1"/>
      <c r="C27054" s="1"/>
      <c r="D27054" s="8"/>
      <c r="E27054" s="1"/>
      <c r="F27054" s="1"/>
      <c r="G27054" s="1"/>
      <c r="H27054" s="1"/>
    </row>
    <row r="27055">
      <c r="A27055" s="1"/>
      <c r="B27055" s="1"/>
      <c r="C27055" s="1"/>
      <c r="D27055" s="8"/>
      <c r="E27055" s="1"/>
      <c r="F27055" s="1"/>
      <c r="G27055" s="1"/>
      <c r="H27055" s="1"/>
    </row>
    <row r="27056">
      <c r="A27056" s="1"/>
      <c r="B27056" s="1"/>
      <c r="C27056" s="1"/>
      <c r="D27056" s="8"/>
      <c r="E27056" s="1"/>
      <c r="F27056" s="1"/>
      <c r="G27056" s="1"/>
      <c r="H27056" s="1"/>
    </row>
    <row r="27057">
      <c r="A27057" s="1"/>
      <c r="B27057" s="1"/>
      <c r="C27057" s="1"/>
      <c r="D27057" s="8"/>
      <c r="E27057" s="1"/>
      <c r="F27057" s="1"/>
      <c r="G27057" s="1"/>
      <c r="H27057" s="1"/>
    </row>
    <row r="27058">
      <c r="A27058" s="1"/>
      <c r="B27058" s="1"/>
      <c r="C27058" s="1"/>
      <c r="D27058" s="8"/>
      <c r="E27058" s="1"/>
      <c r="F27058" s="1"/>
      <c r="G27058" s="1"/>
      <c r="H27058" s="1"/>
    </row>
    <row r="27059">
      <c r="A27059" s="1"/>
      <c r="B27059" s="1"/>
      <c r="C27059" s="1"/>
      <c r="D27059" s="8"/>
      <c r="E27059" s="1"/>
      <c r="F27059" s="1"/>
      <c r="G27059" s="1"/>
      <c r="H27059" s="1"/>
    </row>
    <row r="27060">
      <c r="A27060" s="1"/>
      <c r="B27060" s="1"/>
      <c r="C27060" s="1"/>
      <c r="D27060" s="8"/>
      <c r="E27060" s="1"/>
      <c r="F27060" s="1"/>
      <c r="G27060" s="1"/>
      <c r="H27060" s="1"/>
    </row>
    <row r="27061">
      <c r="A27061" s="1"/>
      <c r="B27061" s="1"/>
      <c r="C27061" s="1"/>
      <c r="D27061" s="8"/>
      <c r="E27061" s="1"/>
      <c r="F27061" s="1"/>
      <c r="G27061" s="1"/>
      <c r="H27061" s="1"/>
    </row>
    <row r="27062">
      <c r="A27062" s="1"/>
      <c r="B27062" s="1"/>
      <c r="C27062" s="1"/>
      <c r="D27062" s="8"/>
      <c r="E27062" s="1"/>
      <c r="F27062" s="1"/>
      <c r="G27062" s="1"/>
      <c r="H27062" s="1"/>
    </row>
    <row r="27063">
      <c r="A27063" s="1"/>
      <c r="B27063" s="1"/>
      <c r="C27063" s="1"/>
      <c r="D27063" s="8"/>
      <c r="E27063" s="1"/>
      <c r="F27063" s="1"/>
      <c r="G27063" s="1"/>
      <c r="H27063" s="1"/>
    </row>
    <row r="27064">
      <c r="A27064" s="1"/>
      <c r="B27064" s="1"/>
      <c r="C27064" s="1"/>
      <c r="D27064" s="8"/>
      <c r="E27064" s="1"/>
      <c r="F27064" s="1"/>
      <c r="G27064" s="1"/>
      <c r="H27064" s="1"/>
    </row>
    <row r="27065">
      <c r="A27065" s="1"/>
      <c r="B27065" s="1"/>
      <c r="C27065" s="1"/>
      <c r="D27065" s="8"/>
      <c r="E27065" s="1"/>
      <c r="F27065" s="1"/>
      <c r="G27065" s="1"/>
      <c r="H27065" s="1"/>
    </row>
    <row r="27066">
      <c r="A27066" s="1"/>
      <c r="B27066" s="1"/>
      <c r="C27066" s="1"/>
      <c r="D27066" s="8"/>
      <c r="E27066" s="1"/>
      <c r="F27066" s="1"/>
      <c r="G27066" s="1"/>
      <c r="H27066" s="1"/>
    </row>
    <row r="27067">
      <c r="A27067" s="1"/>
      <c r="B27067" s="1"/>
      <c r="C27067" s="1"/>
      <c r="D27067" s="8"/>
      <c r="E27067" s="1"/>
      <c r="F27067" s="1"/>
      <c r="G27067" s="1"/>
      <c r="H27067" s="1"/>
    </row>
    <row r="27068">
      <c r="A27068" s="1"/>
      <c r="B27068" s="1"/>
      <c r="C27068" s="1"/>
      <c r="D27068" s="8"/>
      <c r="E27068" s="1"/>
      <c r="F27068" s="1"/>
      <c r="G27068" s="1"/>
      <c r="H27068" s="1"/>
    </row>
    <row r="27069">
      <c r="A27069" s="1"/>
      <c r="B27069" s="1"/>
      <c r="C27069" s="1"/>
      <c r="D27069" s="8"/>
      <c r="E27069" s="1"/>
      <c r="F27069" s="1"/>
      <c r="G27069" s="1"/>
      <c r="H27069" s="1"/>
    </row>
    <row r="27070">
      <c r="A27070" s="1"/>
      <c r="B27070" s="1"/>
      <c r="C27070" s="1"/>
      <c r="D27070" s="8"/>
      <c r="E27070" s="1"/>
      <c r="F27070" s="1"/>
      <c r="G27070" s="1"/>
      <c r="H27070" s="1"/>
    </row>
    <row r="27071">
      <c r="A27071" s="1"/>
      <c r="B27071" s="1"/>
      <c r="C27071" s="1"/>
      <c r="D27071" s="8"/>
      <c r="E27071" s="1"/>
      <c r="F27071" s="1"/>
      <c r="G27071" s="1"/>
      <c r="H27071" s="1"/>
    </row>
    <row r="27072">
      <c r="A27072" s="1"/>
      <c r="B27072" s="1"/>
      <c r="C27072" s="1"/>
      <c r="D27072" s="8"/>
      <c r="E27072" s="1"/>
      <c r="F27072" s="1"/>
      <c r="G27072" s="1"/>
      <c r="H27072" s="1"/>
    </row>
    <row r="27073">
      <c r="A27073" s="1"/>
      <c r="B27073" s="1"/>
      <c r="C27073" s="1"/>
      <c r="D27073" s="8"/>
      <c r="E27073" s="1"/>
      <c r="F27073" s="1"/>
      <c r="G27073" s="1"/>
      <c r="H27073" s="1"/>
    </row>
    <row r="27074">
      <c r="A27074" s="1"/>
      <c r="B27074" s="1"/>
      <c r="C27074" s="1"/>
      <c r="D27074" s="8"/>
      <c r="E27074" s="1"/>
      <c r="F27074" s="1"/>
      <c r="G27074" s="1"/>
      <c r="H27074" s="1"/>
    </row>
    <row r="27075">
      <c r="A27075" s="1"/>
      <c r="B27075" s="1"/>
      <c r="C27075" s="1"/>
      <c r="D27075" s="8"/>
      <c r="E27075" s="1"/>
      <c r="F27075" s="1"/>
      <c r="G27075" s="1"/>
      <c r="H27075" s="1"/>
    </row>
    <row r="27076">
      <c r="A27076" s="1"/>
      <c r="B27076" s="1"/>
      <c r="C27076" s="1"/>
      <c r="D27076" s="8"/>
      <c r="E27076" s="1"/>
      <c r="F27076" s="1"/>
      <c r="G27076" s="1"/>
      <c r="H27076" s="1"/>
    </row>
    <row r="27077">
      <c r="A27077" s="1"/>
      <c r="B27077" s="1"/>
      <c r="C27077" s="1"/>
      <c r="D27077" s="8"/>
      <c r="E27077" s="1"/>
      <c r="F27077" s="1"/>
      <c r="G27077" s="1"/>
      <c r="H27077" s="1"/>
    </row>
    <row r="27078">
      <c r="A27078" s="1"/>
      <c r="B27078" s="1"/>
      <c r="C27078" s="1"/>
      <c r="D27078" s="8"/>
      <c r="E27078" s="1"/>
      <c r="F27078" s="1"/>
      <c r="G27078" s="1"/>
      <c r="H27078" s="1"/>
    </row>
    <row r="27079">
      <c r="A27079" s="1"/>
      <c r="B27079" s="1"/>
      <c r="C27079" s="1"/>
      <c r="D27079" s="8"/>
      <c r="E27079" s="1"/>
      <c r="F27079" s="1"/>
      <c r="G27079" s="1"/>
      <c r="H27079" s="1"/>
    </row>
    <row r="27080">
      <c r="A27080" s="1"/>
      <c r="B27080" s="1"/>
      <c r="C27080" s="1"/>
      <c r="D27080" s="8"/>
      <c r="E27080" s="1"/>
      <c r="F27080" s="1"/>
      <c r="G27080" s="1"/>
      <c r="H27080" s="1"/>
    </row>
    <row r="27081">
      <c r="A27081" s="1"/>
      <c r="B27081" s="1"/>
      <c r="C27081" s="1"/>
      <c r="D27081" s="8"/>
      <c r="E27081" s="1"/>
      <c r="F27081" s="1"/>
      <c r="G27081" s="1"/>
      <c r="H27081" s="1"/>
    </row>
    <row r="27082">
      <c r="A27082" s="1"/>
      <c r="B27082" s="1"/>
      <c r="C27082" s="1"/>
      <c r="D27082" s="8"/>
      <c r="E27082" s="1"/>
      <c r="F27082" s="1"/>
      <c r="G27082" s="1"/>
      <c r="H27082" s="1"/>
    </row>
    <row r="27083">
      <c r="A27083" s="1"/>
      <c r="B27083" s="1"/>
      <c r="C27083" s="1"/>
      <c r="D27083" s="8"/>
      <c r="E27083" s="1"/>
      <c r="F27083" s="1"/>
      <c r="G27083" s="1"/>
      <c r="H27083" s="1"/>
    </row>
    <row r="27084">
      <c r="A27084" s="1"/>
      <c r="B27084" s="1"/>
      <c r="C27084" s="1"/>
      <c r="D27084" s="8"/>
      <c r="E27084" s="1"/>
      <c r="F27084" s="1"/>
      <c r="G27084" s="1"/>
      <c r="H27084" s="1"/>
    </row>
    <row r="27085">
      <c r="A27085" s="1"/>
      <c r="B27085" s="1"/>
      <c r="C27085" s="1"/>
      <c r="D27085" s="8"/>
      <c r="E27085" s="1"/>
      <c r="F27085" s="1"/>
      <c r="G27085" s="1"/>
      <c r="H27085" s="1"/>
    </row>
    <row r="27086">
      <c r="A27086" s="1"/>
      <c r="B27086" s="1"/>
      <c r="C27086" s="1"/>
      <c r="D27086" s="8"/>
      <c r="E27086" s="1"/>
      <c r="F27086" s="1"/>
      <c r="G27086" s="1"/>
      <c r="H27086" s="1"/>
    </row>
    <row r="27087">
      <c r="A27087" s="1"/>
      <c r="B27087" s="1"/>
      <c r="C27087" s="1"/>
      <c r="D27087" s="8"/>
      <c r="E27087" s="1"/>
      <c r="F27087" s="1"/>
      <c r="G27087" s="1"/>
      <c r="H27087" s="1"/>
    </row>
    <row r="27088">
      <c r="A27088" s="1"/>
      <c r="B27088" s="1"/>
      <c r="C27088" s="1"/>
      <c r="D27088" s="8"/>
      <c r="E27088" s="1"/>
      <c r="F27088" s="1"/>
      <c r="G27088" s="1"/>
      <c r="H27088" s="1"/>
    </row>
    <row r="27089">
      <c r="A27089" s="1"/>
      <c r="B27089" s="1"/>
      <c r="C27089" s="1"/>
      <c r="D27089" s="8"/>
      <c r="E27089" s="1"/>
      <c r="F27089" s="1"/>
      <c r="G27089" s="1"/>
      <c r="H27089" s="1"/>
    </row>
    <row r="27090">
      <c r="A27090" s="1"/>
      <c r="B27090" s="1"/>
      <c r="C27090" s="1"/>
      <c r="D27090" s="8"/>
      <c r="E27090" s="1"/>
      <c r="F27090" s="1"/>
      <c r="G27090" s="1"/>
      <c r="H27090" s="1"/>
    </row>
    <row r="27091">
      <c r="A27091" s="1"/>
      <c r="B27091" s="1"/>
      <c r="C27091" s="1"/>
      <c r="D27091" s="8"/>
      <c r="E27091" s="1"/>
      <c r="F27091" s="1"/>
      <c r="G27091" s="1"/>
      <c r="H27091" s="1"/>
    </row>
    <row r="27092">
      <c r="A27092" s="1"/>
      <c r="B27092" s="1"/>
      <c r="C27092" s="1"/>
      <c r="D27092" s="8"/>
      <c r="E27092" s="1"/>
      <c r="F27092" s="1"/>
      <c r="G27092" s="1"/>
      <c r="H27092" s="1"/>
    </row>
    <row r="27093">
      <c r="A27093" s="1"/>
      <c r="B27093" s="1"/>
      <c r="C27093" s="1"/>
      <c r="D27093" s="8"/>
      <c r="E27093" s="1"/>
      <c r="F27093" s="1"/>
      <c r="G27093" s="1"/>
      <c r="H27093" s="1"/>
    </row>
    <row r="27094">
      <c r="A27094" s="1"/>
      <c r="B27094" s="1"/>
      <c r="C27094" s="1"/>
      <c r="D27094" s="8"/>
      <c r="E27094" s="1"/>
      <c r="F27094" s="1"/>
      <c r="G27094" s="1"/>
      <c r="H27094" s="1"/>
    </row>
    <row r="27095">
      <c r="A27095" s="1"/>
      <c r="B27095" s="1"/>
      <c r="C27095" s="1"/>
      <c r="D27095" s="8"/>
      <c r="E27095" s="1"/>
      <c r="F27095" s="1"/>
      <c r="G27095" s="1"/>
      <c r="H27095" s="1"/>
    </row>
    <row r="27096">
      <c r="A27096" s="1"/>
      <c r="B27096" s="1"/>
      <c r="C27096" s="1"/>
      <c r="D27096" s="8"/>
      <c r="E27096" s="1"/>
      <c r="F27096" s="1"/>
      <c r="G27096" s="1"/>
      <c r="H27096" s="1"/>
    </row>
    <row r="27097">
      <c r="A27097" s="1"/>
      <c r="B27097" s="1"/>
      <c r="C27097" s="1"/>
      <c r="D27097" s="8"/>
      <c r="E27097" s="1"/>
      <c r="F27097" s="1"/>
      <c r="G27097" s="1"/>
      <c r="H27097" s="1"/>
    </row>
    <row r="27098">
      <c r="A27098" s="1"/>
      <c r="B27098" s="1"/>
      <c r="C27098" s="1"/>
      <c r="D27098" s="8"/>
      <c r="E27098" s="1"/>
      <c r="F27098" s="1"/>
      <c r="G27098" s="1"/>
      <c r="H27098" s="1"/>
    </row>
    <row r="27099">
      <c r="A27099" s="1"/>
      <c r="B27099" s="1"/>
      <c r="C27099" s="1"/>
      <c r="D27099" s="8"/>
      <c r="E27099" s="1"/>
      <c r="F27099" s="1"/>
      <c r="G27099" s="1"/>
      <c r="H27099" s="1"/>
    </row>
    <row r="27100">
      <c r="A27100" s="1"/>
      <c r="B27100" s="1"/>
      <c r="C27100" s="1"/>
      <c r="D27100" s="8"/>
      <c r="E27100" s="1"/>
      <c r="F27100" s="1"/>
      <c r="G27100" s="1"/>
      <c r="H27100" s="1"/>
    </row>
    <row r="27101">
      <c r="A27101" s="1"/>
      <c r="B27101" s="1"/>
      <c r="C27101" s="1"/>
      <c r="D27101" s="8"/>
      <c r="E27101" s="1"/>
      <c r="F27101" s="1"/>
      <c r="G27101" s="1"/>
      <c r="H27101" s="1"/>
    </row>
    <row r="27102">
      <c r="A27102" s="1"/>
      <c r="B27102" s="1"/>
      <c r="C27102" s="1"/>
      <c r="D27102" s="8"/>
      <c r="E27102" s="1"/>
      <c r="F27102" s="1"/>
      <c r="G27102" s="1"/>
      <c r="H27102" s="1"/>
    </row>
    <row r="27103">
      <c r="A27103" s="1"/>
      <c r="B27103" s="1"/>
      <c r="C27103" s="1"/>
      <c r="D27103" s="8"/>
      <c r="E27103" s="1"/>
      <c r="F27103" s="1"/>
      <c r="G27103" s="1"/>
      <c r="H27103" s="1"/>
    </row>
    <row r="27104">
      <c r="A27104" s="1"/>
      <c r="B27104" s="1"/>
      <c r="C27104" s="1"/>
      <c r="D27104" s="8"/>
      <c r="E27104" s="1"/>
      <c r="F27104" s="1"/>
      <c r="G27104" s="1"/>
      <c r="H27104" s="1"/>
    </row>
    <row r="27105">
      <c r="A27105" s="1"/>
      <c r="B27105" s="1"/>
      <c r="C27105" s="1"/>
      <c r="D27105" s="8"/>
      <c r="E27105" s="1"/>
      <c r="F27105" s="1"/>
      <c r="G27105" s="1"/>
      <c r="H27105" s="1"/>
    </row>
    <row r="27106">
      <c r="A27106" s="1"/>
      <c r="B27106" s="1"/>
      <c r="C27106" s="1"/>
      <c r="D27106" s="8"/>
      <c r="E27106" s="1"/>
      <c r="F27106" s="1"/>
      <c r="G27106" s="1"/>
      <c r="H27106" s="1"/>
    </row>
    <row r="27107">
      <c r="A27107" s="1"/>
      <c r="B27107" s="1"/>
      <c r="C27107" s="1"/>
      <c r="D27107" s="8"/>
      <c r="E27107" s="1"/>
      <c r="F27107" s="1"/>
      <c r="G27107" s="1"/>
      <c r="H27107" s="1"/>
    </row>
    <row r="27108">
      <c r="A27108" s="1"/>
      <c r="B27108" s="1"/>
      <c r="C27108" s="1"/>
      <c r="D27108" s="8"/>
      <c r="E27108" s="1"/>
      <c r="F27108" s="1"/>
      <c r="G27108" s="1"/>
      <c r="H27108" s="1"/>
    </row>
    <row r="27109">
      <c r="A27109" s="1"/>
      <c r="B27109" s="1"/>
      <c r="C27109" s="1"/>
      <c r="D27109" s="8"/>
      <c r="E27109" s="1"/>
      <c r="F27109" s="1"/>
      <c r="G27109" s="1"/>
      <c r="H27109" s="1"/>
    </row>
    <row r="27110">
      <c r="A27110" s="1"/>
      <c r="B27110" s="1"/>
      <c r="C27110" s="1"/>
      <c r="D27110" s="8"/>
      <c r="E27110" s="1"/>
      <c r="F27110" s="1"/>
      <c r="G27110" s="1"/>
      <c r="H27110" s="1"/>
    </row>
    <row r="27111">
      <c r="A27111" s="1"/>
      <c r="B27111" s="1"/>
      <c r="C27111" s="1"/>
      <c r="D27111" s="8"/>
      <c r="E27111" s="1"/>
      <c r="F27111" s="1"/>
      <c r="G27111" s="1"/>
      <c r="H27111" s="1"/>
    </row>
    <row r="27112">
      <c r="A27112" s="1"/>
      <c r="B27112" s="1"/>
      <c r="C27112" s="1"/>
      <c r="D27112" s="8"/>
      <c r="E27112" s="1"/>
      <c r="F27112" s="1"/>
      <c r="G27112" s="1"/>
      <c r="H27112" s="1"/>
    </row>
    <row r="27113">
      <c r="A27113" s="1"/>
      <c r="B27113" s="1"/>
      <c r="C27113" s="1"/>
      <c r="D27113" s="8"/>
      <c r="E27113" s="1"/>
      <c r="F27113" s="1"/>
      <c r="G27113" s="1"/>
      <c r="H27113" s="1"/>
    </row>
    <row r="27114">
      <c r="A27114" s="1"/>
      <c r="B27114" s="1"/>
      <c r="C27114" s="1"/>
      <c r="D27114" s="8"/>
      <c r="E27114" s="1"/>
      <c r="F27114" s="1"/>
      <c r="G27114" s="1"/>
      <c r="H27114" s="1"/>
    </row>
    <row r="27115">
      <c r="A27115" s="1"/>
      <c r="B27115" s="1"/>
      <c r="C27115" s="1"/>
      <c r="D27115" s="8"/>
      <c r="E27115" s="1"/>
      <c r="F27115" s="1"/>
      <c r="G27115" s="1"/>
      <c r="H27115" s="1"/>
    </row>
    <row r="27116">
      <c r="A27116" s="1"/>
      <c r="B27116" s="1"/>
      <c r="C27116" s="1"/>
      <c r="D27116" s="8"/>
      <c r="E27116" s="1"/>
      <c r="F27116" s="1"/>
      <c r="G27116" s="1"/>
      <c r="H27116" s="1"/>
    </row>
    <row r="27117">
      <c r="A27117" s="1"/>
      <c r="B27117" s="1"/>
      <c r="C27117" s="1"/>
      <c r="D27117" s="8"/>
      <c r="E27117" s="1"/>
      <c r="F27117" s="1"/>
      <c r="G27117" s="1"/>
      <c r="H27117" s="1"/>
    </row>
    <row r="27118">
      <c r="A27118" s="1"/>
      <c r="B27118" s="1"/>
      <c r="C27118" s="1"/>
      <c r="D27118" s="8"/>
      <c r="E27118" s="1"/>
      <c r="F27118" s="1"/>
      <c r="G27118" s="1"/>
      <c r="H27118" s="1"/>
    </row>
    <row r="27119">
      <c r="A27119" s="1"/>
      <c r="B27119" s="1"/>
      <c r="C27119" s="1"/>
      <c r="D27119" s="8"/>
      <c r="E27119" s="1"/>
      <c r="F27119" s="1"/>
      <c r="G27119" s="1"/>
      <c r="H27119" s="1"/>
    </row>
    <row r="27120">
      <c r="A27120" s="1"/>
      <c r="B27120" s="1"/>
      <c r="C27120" s="1"/>
      <c r="D27120" s="8"/>
      <c r="E27120" s="1"/>
      <c r="F27120" s="1"/>
      <c r="G27120" s="1"/>
      <c r="H27120" s="1"/>
    </row>
    <row r="27121">
      <c r="A27121" s="1"/>
      <c r="B27121" s="1"/>
      <c r="C27121" s="1"/>
      <c r="D27121" s="8"/>
      <c r="E27121" s="1"/>
      <c r="F27121" s="1"/>
      <c r="G27121" s="1"/>
      <c r="H27121" s="1"/>
    </row>
    <row r="27122">
      <c r="A27122" s="1"/>
      <c r="B27122" s="1"/>
      <c r="C27122" s="1"/>
      <c r="D27122" s="8"/>
      <c r="E27122" s="1"/>
      <c r="F27122" s="1"/>
      <c r="G27122" s="1"/>
      <c r="H27122" s="1"/>
    </row>
    <row r="27123">
      <c r="A27123" s="1"/>
      <c r="B27123" s="1"/>
      <c r="C27123" s="1"/>
      <c r="D27123" s="8"/>
      <c r="E27123" s="1"/>
      <c r="F27123" s="1"/>
      <c r="G27123" s="1"/>
      <c r="H27123" s="1"/>
    </row>
    <row r="27124">
      <c r="A27124" s="1"/>
      <c r="B27124" s="1"/>
      <c r="C27124" s="1"/>
      <c r="D27124" s="8"/>
      <c r="E27124" s="1"/>
      <c r="F27124" s="1"/>
      <c r="G27124" s="1"/>
      <c r="H27124" s="1"/>
    </row>
    <row r="27125">
      <c r="A27125" s="1"/>
      <c r="B27125" s="1"/>
      <c r="C27125" s="1"/>
      <c r="D27125" s="8"/>
      <c r="E27125" s="1"/>
      <c r="F27125" s="1"/>
      <c r="G27125" s="1"/>
      <c r="H27125" s="1"/>
    </row>
    <row r="27126">
      <c r="A27126" s="1"/>
      <c r="B27126" s="1"/>
      <c r="C27126" s="1"/>
      <c r="D27126" s="8"/>
      <c r="E27126" s="1"/>
      <c r="F27126" s="1"/>
      <c r="G27126" s="1"/>
      <c r="H27126" s="1"/>
    </row>
    <row r="27127">
      <c r="A27127" s="1"/>
      <c r="B27127" s="1"/>
      <c r="C27127" s="1"/>
      <c r="D27127" s="8"/>
      <c r="E27127" s="1"/>
      <c r="F27127" s="1"/>
      <c r="G27127" s="1"/>
      <c r="H27127" s="1"/>
    </row>
    <row r="27128">
      <c r="A27128" s="1"/>
      <c r="B27128" s="1"/>
      <c r="C27128" s="1"/>
      <c r="D27128" s="8"/>
      <c r="E27128" s="1"/>
      <c r="F27128" s="1"/>
      <c r="G27128" s="1"/>
      <c r="H27128" s="1"/>
    </row>
    <row r="27129">
      <c r="A27129" s="1"/>
      <c r="B27129" s="1"/>
      <c r="C27129" s="1"/>
      <c r="D27129" s="8"/>
      <c r="E27129" s="1"/>
      <c r="F27129" s="1"/>
      <c r="G27129" s="1"/>
      <c r="H27129" s="1"/>
    </row>
    <row r="27130">
      <c r="A27130" s="1"/>
      <c r="B27130" s="1"/>
      <c r="C27130" s="1"/>
      <c r="D27130" s="8"/>
      <c r="E27130" s="1"/>
      <c r="F27130" s="1"/>
      <c r="G27130" s="1"/>
      <c r="H27130" s="1"/>
    </row>
    <row r="27131">
      <c r="A27131" s="1"/>
      <c r="B27131" s="1"/>
      <c r="C27131" s="1"/>
      <c r="D27131" s="8"/>
      <c r="E27131" s="1"/>
      <c r="F27131" s="1"/>
      <c r="G27131" s="1"/>
      <c r="H27131" s="1"/>
    </row>
    <row r="27132">
      <c r="A27132" s="1"/>
      <c r="B27132" s="1"/>
      <c r="C27132" s="1"/>
      <c r="D27132" s="8"/>
      <c r="E27132" s="1"/>
      <c r="F27132" s="1"/>
      <c r="G27132" s="1"/>
      <c r="H27132" s="1"/>
    </row>
    <row r="27133">
      <c r="A27133" s="1"/>
      <c r="B27133" s="1"/>
      <c r="C27133" s="1"/>
      <c r="D27133" s="8"/>
      <c r="E27133" s="1"/>
      <c r="F27133" s="1"/>
      <c r="G27133" s="1"/>
      <c r="H27133" s="1"/>
    </row>
    <row r="27134">
      <c r="A27134" s="1"/>
      <c r="B27134" s="1"/>
      <c r="C27134" s="1"/>
      <c r="D27134" s="8"/>
      <c r="E27134" s="1"/>
      <c r="F27134" s="1"/>
      <c r="G27134" s="1"/>
      <c r="H27134" s="1"/>
    </row>
    <row r="27135">
      <c r="A27135" s="1"/>
      <c r="B27135" s="1"/>
      <c r="C27135" s="1"/>
      <c r="D27135" s="8"/>
      <c r="E27135" s="1"/>
      <c r="F27135" s="1"/>
      <c r="G27135" s="1"/>
      <c r="H27135" s="1"/>
    </row>
    <row r="27136">
      <c r="A27136" s="1"/>
      <c r="B27136" s="1"/>
      <c r="C27136" s="1"/>
      <c r="D27136" s="8"/>
      <c r="E27136" s="1"/>
      <c r="F27136" s="1"/>
      <c r="G27136" s="1"/>
      <c r="H27136" s="1"/>
    </row>
    <row r="27137">
      <c r="A27137" s="1"/>
      <c r="B27137" s="1"/>
      <c r="C27137" s="1"/>
      <c r="D27137" s="8"/>
      <c r="E27137" s="1"/>
      <c r="F27137" s="1"/>
      <c r="G27137" s="1"/>
      <c r="H27137" s="1"/>
    </row>
    <row r="27138">
      <c r="A27138" s="1"/>
      <c r="B27138" s="1"/>
      <c r="C27138" s="1"/>
      <c r="D27138" s="8"/>
      <c r="E27138" s="1"/>
      <c r="F27138" s="1"/>
      <c r="G27138" s="1"/>
      <c r="H27138" s="1"/>
    </row>
    <row r="27139">
      <c r="A27139" s="1"/>
      <c r="B27139" s="1"/>
      <c r="C27139" s="1"/>
      <c r="D27139" s="8"/>
      <c r="E27139" s="1"/>
      <c r="F27139" s="1"/>
      <c r="G27139" s="1"/>
      <c r="H27139" s="1"/>
    </row>
    <row r="27140">
      <c r="A27140" s="1"/>
      <c r="B27140" s="1"/>
      <c r="C27140" s="1"/>
      <c r="D27140" s="8"/>
      <c r="E27140" s="1"/>
      <c r="F27140" s="1"/>
      <c r="G27140" s="1"/>
      <c r="H27140" s="1"/>
    </row>
    <row r="27141">
      <c r="A27141" s="1"/>
      <c r="B27141" s="1"/>
      <c r="C27141" s="1"/>
      <c r="D27141" s="8"/>
      <c r="E27141" s="1"/>
      <c r="F27141" s="1"/>
      <c r="G27141" s="1"/>
      <c r="H27141" s="1"/>
    </row>
    <row r="27142">
      <c r="A27142" s="1"/>
      <c r="B27142" s="1"/>
      <c r="C27142" s="1"/>
      <c r="D27142" s="8"/>
      <c r="E27142" s="1"/>
      <c r="F27142" s="1"/>
      <c r="G27142" s="1"/>
      <c r="H27142" s="1"/>
    </row>
    <row r="27143">
      <c r="A27143" s="1"/>
      <c r="B27143" s="1"/>
      <c r="C27143" s="1"/>
      <c r="D27143" s="8"/>
      <c r="E27143" s="1"/>
      <c r="F27143" s="1"/>
      <c r="G27143" s="1"/>
      <c r="H27143" s="1"/>
    </row>
    <row r="27144">
      <c r="A27144" s="1"/>
      <c r="B27144" s="1"/>
      <c r="C27144" s="1"/>
      <c r="D27144" s="8"/>
      <c r="E27144" s="1"/>
      <c r="F27144" s="1"/>
      <c r="G27144" s="1"/>
      <c r="H27144" s="1"/>
    </row>
    <row r="27145">
      <c r="A27145" s="1"/>
      <c r="B27145" s="1"/>
      <c r="C27145" s="1"/>
      <c r="D27145" s="8"/>
      <c r="E27145" s="1"/>
      <c r="F27145" s="1"/>
      <c r="G27145" s="1"/>
      <c r="H27145" s="1"/>
    </row>
    <row r="27146">
      <c r="A27146" s="1"/>
      <c r="B27146" s="1"/>
      <c r="C27146" s="1"/>
      <c r="D27146" s="8"/>
      <c r="E27146" s="1"/>
      <c r="F27146" s="1"/>
      <c r="G27146" s="1"/>
      <c r="H27146" s="1"/>
    </row>
    <row r="27147">
      <c r="A27147" s="1"/>
      <c r="B27147" s="1"/>
      <c r="C27147" s="1"/>
      <c r="D27147" s="8"/>
      <c r="E27147" s="1"/>
      <c r="F27147" s="1"/>
      <c r="G27147" s="1"/>
      <c r="H27147" s="1"/>
    </row>
    <row r="27148">
      <c r="A27148" s="1"/>
      <c r="B27148" s="1"/>
      <c r="C27148" s="1"/>
      <c r="D27148" s="8"/>
      <c r="E27148" s="1"/>
      <c r="F27148" s="1"/>
      <c r="G27148" s="1"/>
      <c r="H27148" s="1"/>
    </row>
    <row r="27149">
      <c r="A27149" s="1"/>
      <c r="B27149" s="1"/>
      <c r="C27149" s="1"/>
      <c r="D27149" s="8"/>
      <c r="E27149" s="1"/>
      <c r="F27149" s="1"/>
      <c r="G27149" s="1"/>
      <c r="H27149" s="1"/>
    </row>
    <row r="27150">
      <c r="A27150" s="1"/>
      <c r="B27150" s="1"/>
      <c r="C27150" s="1"/>
      <c r="D27150" s="8"/>
      <c r="E27150" s="1"/>
      <c r="F27150" s="1"/>
      <c r="G27150" s="1"/>
      <c r="H27150" s="1"/>
    </row>
    <row r="27151">
      <c r="A27151" s="1"/>
      <c r="B27151" s="1"/>
      <c r="C27151" s="1"/>
      <c r="D27151" s="8"/>
      <c r="E27151" s="1"/>
      <c r="F27151" s="1"/>
      <c r="G27151" s="1"/>
      <c r="H27151" s="1"/>
    </row>
    <row r="27152">
      <c r="A27152" s="1"/>
      <c r="B27152" s="1"/>
      <c r="C27152" s="1"/>
      <c r="D27152" s="8"/>
      <c r="E27152" s="1"/>
      <c r="F27152" s="1"/>
      <c r="G27152" s="1"/>
      <c r="H27152" s="1"/>
    </row>
    <row r="27153">
      <c r="A27153" s="1"/>
      <c r="B27153" s="1"/>
      <c r="C27153" s="1"/>
      <c r="D27153" s="8"/>
      <c r="E27153" s="1"/>
      <c r="F27153" s="1"/>
      <c r="G27153" s="1"/>
      <c r="H27153" s="1"/>
    </row>
    <row r="27154">
      <c r="A27154" s="1"/>
      <c r="B27154" s="1"/>
      <c r="C27154" s="1"/>
      <c r="D27154" s="8"/>
      <c r="E27154" s="1"/>
      <c r="F27154" s="1"/>
      <c r="G27154" s="1"/>
      <c r="H27154" s="1"/>
    </row>
    <row r="27155">
      <c r="A27155" s="1"/>
      <c r="B27155" s="1"/>
      <c r="C27155" s="1"/>
      <c r="D27155" s="8"/>
      <c r="E27155" s="1"/>
      <c r="F27155" s="1"/>
      <c r="G27155" s="1"/>
      <c r="H27155" s="1"/>
    </row>
    <row r="27156">
      <c r="A27156" s="1"/>
      <c r="B27156" s="1"/>
      <c r="C27156" s="1"/>
      <c r="D27156" s="8"/>
      <c r="E27156" s="1"/>
      <c r="F27156" s="1"/>
      <c r="G27156" s="1"/>
      <c r="H27156" s="1"/>
    </row>
    <row r="27157">
      <c r="A27157" s="1"/>
      <c r="B27157" s="1"/>
      <c r="C27157" s="1"/>
      <c r="D27157" s="8"/>
      <c r="E27157" s="1"/>
      <c r="F27157" s="1"/>
      <c r="G27157" s="1"/>
      <c r="H27157" s="1"/>
    </row>
    <row r="27158">
      <c r="A27158" s="1"/>
      <c r="B27158" s="1"/>
      <c r="C27158" s="1"/>
      <c r="D27158" s="8"/>
      <c r="E27158" s="1"/>
      <c r="F27158" s="1"/>
      <c r="G27158" s="1"/>
      <c r="H27158" s="1"/>
    </row>
    <row r="27159">
      <c r="A27159" s="1"/>
      <c r="B27159" s="1"/>
      <c r="C27159" s="1"/>
      <c r="D27159" s="8"/>
      <c r="E27159" s="1"/>
      <c r="F27159" s="1"/>
      <c r="G27159" s="1"/>
      <c r="H27159" s="1"/>
    </row>
    <row r="27160">
      <c r="A27160" s="1"/>
      <c r="B27160" s="1"/>
      <c r="C27160" s="1"/>
      <c r="D27160" s="8"/>
      <c r="E27160" s="1"/>
      <c r="F27160" s="1"/>
      <c r="G27160" s="1"/>
      <c r="H27160" s="1"/>
    </row>
    <row r="27161">
      <c r="A27161" s="1"/>
      <c r="B27161" s="1"/>
      <c r="C27161" s="1"/>
      <c r="D27161" s="8"/>
      <c r="E27161" s="1"/>
      <c r="F27161" s="1"/>
      <c r="G27161" s="1"/>
      <c r="H27161" s="1"/>
    </row>
    <row r="27162">
      <c r="A27162" s="1"/>
      <c r="B27162" s="1"/>
      <c r="C27162" s="1"/>
      <c r="D27162" s="8"/>
      <c r="E27162" s="1"/>
      <c r="F27162" s="1"/>
      <c r="G27162" s="1"/>
      <c r="H27162" s="1"/>
    </row>
    <row r="27163">
      <c r="A27163" s="1"/>
      <c r="B27163" s="1"/>
      <c r="C27163" s="1"/>
      <c r="D27163" s="8"/>
      <c r="E27163" s="1"/>
      <c r="F27163" s="1"/>
      <c r="G27163" s="1"/>
      <c r="H27163" s="1"/>
    </row>
    <row r="27164">
      <c r="A27164" s="1"/>
      <c r="B27164" s="1"/>
      <c r="C27164" s="1"/>
      <c r="D27164" s="8"/>
      <c r="E27164" s="1"/>
      <c r="F27164" s="1"/>
      <c r="G27164" s="1"/>
      <c r="H27164" s="1"/>
    </row>
    <row r="27165">
      <c r="A27165" s="1"/>
      <c r="B27165" s="1"/>
      <c r="C27165" s="1"/>
      <c r="D27165" s="8"/>
      <c r="E27165" s="1"/>
      <c r="F27165" s="1"/>
      <c r="G27165" s="1"/>
      <c r="H27165" s="1"/>
    </row>
    <row r="27166">
      <c r="A27166" s="1"/>
      <c r="B27166" s="1"/>
      <c r="C27166" s="1"/>
      <c r="D27166" s="8"/>
      <c r="E27166" s="1"/>
      <c r="F27166" s="1"/>
      <c r="G27166" s="1"/>
      <c r="H27166" s="1"/>
    </row>
    <row r="27167">
      <c r="A27167" s="1"/>
      <c r="B27167" s="1"/>
      <c r="C27167" s="1"/>
      <c r="D27167" s="8"/>
      <c r="E27167" s="1"/>
      <c r="F27167" s="1"/>
      <c r="G27167" s="1"/>
      <c r="H27167" s="1"/>
    </row>
    <row r="27168">
      <c r="A27168" s="1"/>
      <c r="B27168" s="1"/>
      <c r="C27168" s="1"/>
      <c r="D27168" s="8"/>
      <c r="E27168" s="1"/>
      <c r="F27168" s="1"/>
      <c r="G27168" s="1"/>
      <c r="H27168" s="1"/>
    </row>
    <row r="27169">
      <c r="A27169" s="1"/>
      <c r="B27169" s="1"/>
      <c r="C27169" s="1"/>
      <c r="D27169" s="8"/>
      <c r="E27169" s="1"/>
      <c r="F27169" s="1"/>
      <c r="G27169" s="1"/>
      <c r="H27169" s="1"/>
    </row>
    <row r="27170">
      <c r="A27170" s="1"/>
      <c r="B27170" s="1"/>
      <c r="C27170" s="1"/>
      <c r="D27170" s="8"/>
      <c r="E27170" s="1"/>
      <c r="F27170" s="1"/>
      <c r="G27170" s="1"/>
      <c r="H27170" s="1"/>
    </row>
    <row r="27171">
      <c r="A27171" s="1"/>
      <c r="B27171" s="1"/>
      <c r="C27171" s="1"/>
      <c r="D27171" s="8"/>
      <c r="E27171" s="1"/>
      <c r="F27171" s="1"/>
      <c r="G27171" s="1"/>
      <c r="H27171" s="1"/>
    </row>
    <row r="27172">
      <c r="A27172" s="1"/>
      <c r="B27172" s="1"/>
      <c r="C27172" s="1"/>
      <c r="D27172" s="8"/>
      <c r="E27172" s="1"/>
      <c r="F27172" s="1"/>
      <c r="G27172" s="1"/>
      <c r="H27172" s="1"/>
    </row>
    <row r="27173">
      <c r="A27173" s="1"/>
      <c r="B27173" s="1"/>
      <c r="C27173" s="1"/>
      <c r="D27173" s="8"/>
      <c r="E27173" s="1"/>
      <c r="F27173" s="1"/>
      <c r="G27173" s="1"/>
      <c r="H27173" s="1"/>
    </row>
    <row r="27174">
      <c r="A27174" s="1"/>
      <c r="B27174" s="1"/>
      <c r="C27174" s="1"/>
      <c r="D27174" s="8"/>
      <c r="E27174" s="1"/>
      <c r="F27174" s="1"/>
      <c r="G27174" s="1"/>
      <c r="H27174" s="1"/>
    </row>
    <row r="27175">
      <c r="A27175" s="1"/>
      <c r="B27175" s="1"/>
      <c r="C27175" s="1"/>
      <c r="D27175" s="8"/>
      <c r="E27175" s="1"/>
      <c r="F27175" s="1"/>
      <c r="G27175" s="1"/>
      <c r="H27175" s="1"/>
    </row>
    <row r="27176">
      <c r="A27176" s="1"/>
      <c r="B27176" s="1"/>
      <c r="C27176" s="1"/>
      <c r="D27176" s="8"/>
      <c r="E27176" s="1"/>
      <c r="F27176" s="1"/>
      <c r="G27176" s="1"/>
      <c r="H27176" s="1"/>
    </row>
    <row r="27177">
      <c r="A27177" s="1"/>
      <c r="B27177" s="1"/>
      <c r="C27177" s="1"/>
      <c r="D27177" s="8"/>
      <c r="E27177" s="1"/>
      <c r="F27177" s="1"/>
      <c r="G27177" s="1"/>
      <c r="H27177" s="1"/>
    </row>
    <row r="27178">
      <c r="A27178" s="1"/>
      <c r="B27178" s="1"/>
      <c r="C27178" s="1"/>
      <c r="D27178" s="8"/>
      <c r="E27178" s="1"/>
      <c r="F27178" s="1"/>
      <c r="G27178" s="1"/>
      <c r="H27178" s="1"/>
    </row>
    <row r="27179">
      <c r="A27179" s="1"/>
      <c r="B27179" s="1"/>
      <c r="C27179" s="1"/>
      <c r="D27179" s="8"/>
      <c r="E27179" s="1"/>
      <c r="F27179" s="1"/>
      <c r="G27179" s="1"/>
      <c r="H27179" s="1"/>
    </row>
    <row r="27180">
      <c r="A27180" s="1"/>
      <c r="B27180" s="1"/>
      <c r="C27180" s="1"/>
      <c r="D27180" s="8"/>
      <c r="E27180" s="1"/>
      <c r="F27180" s="1"/>
      <c r="G27180" s="1"/>
      <c r="H27180" s="1"/>
    </row>
    <row r="27181">
      <c r="A27181" s="1"/>
      <c r="B27181" s="1"/>
      <c r="C27181" s="1"/>
      <c r="D27181" s="8"/>
      <c r="E27181" s="1"/>
      <c r="F27181" s="1"/>
      <c r="G27181" s="1"/>
      <c r="H27181" s="1"/>
    </row>
    <row r="27182">
      <c r="A27182" s="1"/>
      <c r="B27182" s="1"/>
      <c r="C27182" s="1"/>
      <c r="D27182" s="8"/>
      <c r="E27182" s="1"/>
      <c r="F27182" s="1"/>
      <c r="G27182" s="1"/>
      <c r="H27182" s="1"/>
    </row>
    <row r="27183">
      <c r="A27183" s="1"/>
      <c r="B27183" s="1"/>
      <c r="C27183" s="1"/>
      <c r="D27183" s="8"/>
      <c r="E27183" s="1"/>
      <c r="F27183" s="1"/>
      <c r="G27183" s="1"/>
      <c r="H27183" s="1"/>
    </row>
    <row r="27184">
      <c r="A27184" s="1"/>
      <c r="B27184" s="1"/>
      <c r="C27184" s="1"/>
      <c r="D27184" s="8"/>
      <c r="E27184" s="1"/>
      <c r="F27184" s="1"/>
      <c r="G27184" s="1"/>
      <c r="H27184" s="1"/>
    </row>
    <row r="27185">
      <c r="A27185" s="1"/>
      <c r="B27185" s="1"/>
      <c r="C27185" s="1"/>
      <c r="D27185" s="8"/>
      <c r="E27185" s="1"/>
      <c r="F27185" s="1"/>
      <c r="G27185" s="1"/>
      <c r="H27185" s="1"/>
    </row>
    <row r="27186">
      <c r="A27186" s="1"/>
      <c r="B27186" s="1"/>
      <c r="C27186" s="1"/>
      <c r="D27186" s="8"/>
      <c r="E27186" s="1"/>
      <c r="F27186" s="1"/>
      <c r="G27186" s="1"/>
      <c r="H27186" s="1"/>
    </row>
    <row r="27187">
      <c r="A27187" s="1"/>
      <c r="B27187" s="1"/>
      <c r="C27187" s="1"/>
      <c r="D27187" s="8"/>
      <c r="E27187" s="1"/>
      <c r="F27187" s="1"/>
      <c r="G27187" s="1"/>
      <c r="H27187" s="1"/>
    </row>
    <row r="27188">
      <c r="A27188" s="1"/>
      <c r="B27188" s="1"/>
      <c r="C27188" s="1"/>
      <c r="D27188" s="8"/>
      <c r="E27188" s="1"/>
      <c r="F27188" s="1"/>
      <c r="G27188" s="1"/>
      <c r="H27188" s="1"/>
    </row>
    <row r="27189">
      <c r="A27189" s="1"/>
      <c r="B27189" s="1"/>
      <c r="C27189" s="1"/>
      <c r="D27189" s="8"/>
      <c r="E27189" s="1"/>
      <c r="F27189" s="1"/>
      <c r="G27189" s="1"/>
      <c r="H27189" s="1"/>
    </row>
    <row r="27190">
      <c r="A27190" s="1"/>
      <c r="B27190" s="1"/>
      <c r="C27190" s="1"/>
      <c r="D27190" s="8"/>
      <c r="E27190" s="1"/>
      <c r="F27190" s="1"/>
      <c r="G27190" s="1"/>
      <c r="H27190" s="1"/>
    </row>
    <row r="27191">
      <c r="A27191" s="1"/>
      <c r="B27191" s="1"/>
      <c r="C27191" s="1"/>
      <c r="D27191" s="8"/>
      <c r="E27191" s="1"/>
      <c r="F27191" s="1"/>
      <c r="G27191" s="1"/>
      <c r="H27191" s="1"/>
    </row>
    <row r="27192">
      <c r="A27192" s="1"/>
      <c r="B27192" s="1"/>
      <c r="C27192" s="1"/>
      <c r="D27192" s="8"/>
      <c r="E27192" s="1"/>
      <c r="F27192" s="1"/>
      <c r="G27192" s="1"/>
      <c r="H27192" s="1"/>
    </row>
    <row r="27193">
      <c r="A27193" s="1"/>
      <c r="B27193" s="1"/>
      <c r="C27193" s="1"/>
      <c r="D27193" s="8"/>
      <c r="E27193" s="1"/>
      <c r="F27193" s="1"/>
      <c r="G27193" s="1"/>
      <c r="H27193" s="1"/>
    </row>
    <row r="27194">
      <c r="A27194" s="1"/>
      <c r="B27194" s="1"/>
      <c r="C27194" s="1"/>
      <c r="D27194" s="8"/>
      <c r="E27194" s="1"/>
      <c r="F27194" s="1"/>
      <c r="G27194" s="1"/>
      <c r="H27194" s="1"/>
    </row>
    <row r="27195">
      <c r="A27195" s="1"/>
      <c r="B27195" s="1"/>
      <c r="C27195" s="1"/>
      <c r="D27195" s="8"/>
      <c r="E27195" s="1"/>
      <c r="F27195" s="1"/>
      <c r="G27195" s="1"/>
      <c r="H27195" s="1"/>
    </row>
    <row r="27196">
      <c r="A27196" s="1"/>
      <c r="B27196" s="1"/>
      <c r="C27196" s="1"/>
      <c r="D27196" s="8"/>
      <c r="E27196" s="1"/>
      <c r="F27196" s="1"/>
      <c r="G27196" s="1"/>
      <c r="H27196" s="1"/>
    </row>
    <row r="27197">
      <c r="A27197" s="1"/>
      <c r="B27197" s="1"/>
      <c r="C27197" s="1"/>
      <c r="D27197" s="8"/>
      <c r="E27197" s="1"/>
      <c r="F27197" s="1"/>
      <c r="G27197" s="1"/>
      <c r="H27197" s="1"/>
    </row>
    <row r="27198">
      <c r="A27198" s="1"/>
      <c r="B27198" s="1"/>
      <c r="C27198" s="1"/>
      <c r="D27198" s="8"/>
      <c r="E27198" s="1"/>
      <c r="F27198" s="1"/>
      <c r="G27198" s="1"/>
      <c r="H27198" s="1"/>
    </row>
    <row r="27199">
      <c r="A27199" s="1"/>
      <c r="B27199" s="1"/>
      <c r="C27199" s="1"/>
      <c r="D27199" s="8"/>
      <c r="E27199" s="1"/>
      <c r="F27199" s="1"/>
      <c r="G27199" s="1"/>
      <c r="H27199" s="1"/>
    </row>
    <row r="27200">
      <c r="A27200" s="1"/>
      <c r="B27200" s="1"/>
      <c r="C27200" s="1"/>
      <c r="D27200" s="8"/>
      <c r="E27200" s="1"/>
      <c r="F27200" s="1"/>
      <c r="G27200" s="1"/>
      <c r="H27200" s="1"/>
    </row>
    <row r="27201">
      <c r="A27201" s="1"/>
      <c r="B27201" s="1"/>
      <c r="C27201" s="1"/>
      <c r="D27201" s="8"/>
      <c r="E27201" s="1"/>
      <c r="F27201" s="1"/>
      <c r="G27201" s="1"/>
      <c r="H27201" s="1"/>
    </row>
    <row r="27202">
      <c r="A27202" s="1"/>
      <c r="B27202" s="1"/>
      <c r="C27202" s="1"/>
      <c r="D27202" s="8"/>
      <c r="E27202" s="1"/>
      <c r="F27202" s="1"/>
      <c r="G27202" s="1"/>
      <c r="H27202" s="1"/>
    </row>
    <row r="27203">
      <c r="A27203" s="1"/>
      <c r="B27203" s="1"/>
      <c r="C27203" s="1"/>
      <c r="D27203" s="8"/>
      <c r="E27203" s="1"/>
      <c r="F27203" s="1"/>
      <c r="G27203" s="1"/>
      <c r="H27203" s="1"/>
    </row>
    <row r="27204">
      <c r="A27204" s="1"/>
      <c r="B27204" s="1"/>
      <c r="C27204" s="1"/>
      <c r="D27204" s="8"/>
      <c r="E27204" s="1"/>
      <c r="F27204" s="1"/>
      <c r="G27204" s="1"/>
      <c r="H27204" s="1"/>
    </row>
    <row r="27205">
      <c r="A27205" s="1"/>
      <c r="B27205" s="1"/>
      <c r="C27205" s="1"/>
      <c r="D27205" s="8"/>
      <c r="E27205" s="1"/>
      <c r="F27205" s="1"/>
      <c r="G27205" s="1"/>
      <c r="H27205" s="1"/>
    </row>
    <row r="27206">
      <c r="A27206" s="1"/>
      <c r="B27206" s="1"/>
      <c r="C27206" s="1"/>
      <c r="D27206" s="8"/>
      <c r="E27206" s="1"/>
      <c r="F27206" s="1"/>
      <c r="G27206" s="1"/>
      <c r="H27206" s="1"/>
    </row>
    <row r="27207">
      <c r="A27207" s="1"/>
      <c r="B27207" s="1"/>
      <c r="C27207" s="1"/>
      <c r="D27207" s="8"/>
      <c r="E27207" s="1"/>
      <c r="F27207" s="1"/>
      <c r="G27207" s="1"/>
      <c r="H27207" s="1"/>
    </row>
    <row r="27208">
      <c r="A27208" s="1"/>
      <c r="B27208" s="1"/>
      <c r="C27208" s="1"/>
      <c r="D27208" s="8"/>
      <c r="E27208" s="1"/>
      <c r="F27208" s="1"/>
      <c r="G27208" s="1"/>
      <c r="H27208" s="1"/>
    </row>
    <row r="27209">
      <c r="A27209" s="1"/>
      <c r="B27209" s="1"/>
      <c r="C27209" s="1"/>
      <c r="D27209" s="8"/>
      <c r="E27209" s="1"/>
      <c r="F27209" s="1"/>
      <c r="G27209" s="1"/>
      <c r="H27209" s="1"/>
    </row>
    <row r="27210">
      <c r="A27210" s="1"/>
      <c r="B27210" s="1"/>
      <c r="C27210" s="1"/>
      <c r="D27210" s="8"/>
      <c r="E27210" s="1"/>
      <c r="F27210" s="1"/>
      <c r="G27210" s="1"/>
      <c r="H27210" s="1"/>
    </row>
    <row r="27211">
      <c r="A27211" s="1"/>
      <c r="B27211" s="1"/>
      <c r="C27211" s="1"/>
      <c r="D27211" s="8"/>
      <c r="E27211" s="1"/>
      <c r="F27211" s="1"/>
      <c r="G27211" s="1"/>
      <c r="H27211" s="1"/>
    </row>
    <row r="27212">
      <c r="A27212" s="1"/>
      <c r="B27212" s="1"/>
      <c r="C27212" s="1"/>
      <c r="D27212" s="8"/>
      <c r="E27212" s="1"/>
      <c r="F27212" s="1"/>
      <c r="G27212" s="1"/>
      <c r="H27212" s="1"/>
    </row>
    <row r="27213">
      <c r="A27213" s="1"/>
      <c r="B27213" s="1"/>
      <c r="C27213" s="1"/>
      <c r="D27213" s="8"/>
      <c r="E27213" s="1"/>
      <c r="F27213" s="1"/>
      <c r="G27213" s="1"/>
      <c r="H27213" s="1"/>
    </row>
    <row r="27214">
      <c r="A27214" s="1"/>
      <c r="B27214" s="1"/>
      <c r="C27214" s="1"/>
      <c r="D27214" s="8"/>
      <c r="E27214" s="1"/>
      <c r="F27214" s="1"/>
      <c r="G27214" s="1"/>
      <c r="H27214" s="1"/>
    </row>
    <row r="27215">
      <c r="A27215" s="1"/>
      <c r="B27215" s="1"/>
      <c r="C27215" s="1"/>
      <c r="D27215" s="8"/>
      <c r="E27215" s="1"/>
      <c r="F27215" s="1"/>
      <c r="G27215" s="1"/>
      <c r="H27215" s="1"/>
    </row>
    <row r="27216">
      <c r="A27216" s="1"/>
      <c r="B27216" s="1"/>
      <c r="C27216" s="1"/>
      <c r="D27216" s="8"/>
      <c r="E27216" s="1"/>
      <c r="F27216" s="1"/>
      <c r="G27216" s="1"/>
      <c r="H27216" s="1"/>
    </row>
    <row r="27217">
      <c r="A27217" s="1"/>
      <c r="B27217" s="1"/>
      <c r="C27217" s="1"/>
      <c r="D27217" s="8"/>
      <c r="E27217" s="1"/>
      <c r="F27217" s="1"/>
      <c r="G27217" s="1"/>
      <c r="H27217" s="1"/>
    </row>
    <row r="27218">
      <c r="A27218" s="1"/>
      <c r="B27218" s="1"/>
      <c r="C27218" s="1"/>
      <c r="D27218" s="8"/>
      <c r="E27218" s="1"/>
      <c r="F27218" s="1"/>
      <c r="G27218" s="1"/>
      <c r="H27218" s="1"/>
    </row>
    <row r="27219">
      <c r="A27219" s="1"/>
      <c r="B27219" s="1"/>
      <c r="C27219" s="1"/>
      <c r="D27219" s="8"/>
      <c r="E27219" s="1"/>
      <c r="F27219" s="1"/>
      <c r="G27219" s="1"/>
      <c r="H27219" s="1"/>
    </row>
    <row r="27220">
      <c r="A27220" s="1"/>
      <c r="B27220" s="1"/>
      <c r="C27220" s="1"/>
      <c r="D27220" s="8"/>
      <c r="E27220" s="1"/>
      <c r="F27220" s="1"/>
      <c r="G27220" s="1"/>
      <c r="H27220" s="1"/>
    </row>
    <row r="27221">
      <c r="A27221" s="1"/>
      <c r="B27221" s="1"/>
      <c r="C27221" s="1"/>
      <c r="D27221" s="8"/>
      <c r="E27221" s="1"/>
      <c r="F27221" s="1"/>
      <c r="G27221" s="1"/>
      <c r="H27221" s="1"/>
    </row>
    <row r="27222">
      <c r="A27222" s="1"/>
      <c r="B27222" s="1"/>
      <c r="C27222" s="1"/>
      <c r="D27222" s="8"/>
      <c r="E27222" s="1"/>
      <c r="F27222" s="1"/>
      <c r="G27222" s="1"/>
      <c r="H27222" s="1"/>
    </row>
    <row r="27223">
      <c r="A27223" s="1"/>
      <c r="B27223" s="1"/>
      <c r="C27223" s="1"/>
      <c r="D27223" s="8"/>
      <c r="E27223" s="1"/>
      <c r="F27223" s="1"/>
      <c r="G27223" s="1"/>
      <c r="H27223" s="1"/>
    </row>
    <row r="27224">
      <c r="A27224" s="1"/>
      <c r="B27224" s="1"/>
      <c r="C27224" s="1"/>
      <c r="D27224" s="8"/>
      <c r="E27224" s="1"/>
      <c r="F27224" s="1"/>
      <c r="G27224" s="1"/>
      <c r="H27224" s="1"/>
    </row>
    <row r="27225">
      <c r="A27225" s="1"/>
      <c r="B27225" s="1"/>
      <c r="C27225" s="1"/>
      <c r="D27225" s="8"/>
      <c r="E27225" s="1"/>
      <c r="F27225" s="1"/>
      <c r="G27225" s="1"/>
      <c r="H27225" s="1"/>
    </row>
    <row r="27226">
      <c r="A27226" s="1"/>
      <c r="B27226" s="1"/>
      <c r="C27226" s="1"/>
      <c r="D27226" s="8"/>
      <c r="E27226" s="1"/>
      <c r="F27226" s="1"/>
      <c r="G27226" s="1"/>
      <c r="H27226" s="1"/>
    </row>
    <row r="27227">
      <c r="A27227" s="1"/>
      <c r="B27227" s="1"/>
      <c r="C27227" s="1"/>
      <c r="D27227" s="8"/>
      <c r="E27227" s="1"/>
      <c r="F27227" s="1"/>
      <c r="G27227" s="1"/>
      <c r="H27227" s="1"/>
    </row>
    <row r="27228">
      <c r="A27228" s="1"/>
      <c r="B27228" s="1"/>
      <c r="C27228" s="1"/>
      <c r="D27228" s="8"/>
      <c r="E27228" s="1"/>
      <c r="F27228" s="1"/>
      <c r="G27228" s="1"/>
      <c r="H27228" s="1"/>
    </row>
    <row r="27229">
      <c r="A27229" s="1"/>
      <c r="B27229" s="1"/>
      <c r="C27229" s="1"/>
      <c r="D27229" s="8"/>
      <c r="E27229" s="1"/>
      <c r="F27229" s="1"/>
      <c r="G27229" s="1"/>
      <c r="H27229" s="1"/>
    </row>
    <row r="27230">
      <c r="A27230" s="1"/>
      <c r="B27230" s="1"/>
      <c r="C27230" s="1"/>
      <c r="D27230" s="8"/>
      <c r="E27230" s="1"/>
      <c r="F27230" s="1"/>
      <c r="G27230" s="1"/>
      <c r="H27230" s="1"/>
    </row>
    <row r="27231">
      <c r="A27231" s="1"/>
      <c r="B27231" s="1"/>
      <c r="C27231" s="1"/>
      <c r="D27231" s="8"/>
      <c r="E27231" s="1"/>
      <c r="F27231" s="1"/>
      <c r="G27231" s="1"/>
      <c r="H27231" s="1"/>
    </row>
    <row r="27232">
      <c r="A27232" s="1"/>
      <c r="B27232" s="1"/>
      <c r="C27232" s="1"/>
      <c r="D27232" s="8"/>
      <c r="E27232" s="1"/>
      <c r="F27232" s="1"/>
      <c r="G27232" s="1"/>
      <c r="H27232" s="1"/>
    </row>
    <row r="27233">
      <c r="A27233" s="1"/>
      <c r="B27233" s="1"/>
      <c r="C27233" s="1"/>
      <c r="D27233" s="8"/>
      <c r="E27233" s="1"/>
      <c r="F27233" s="1"/>
      <c r="G27233" s="1"/>
      <c r="H27233" s="1"/>
    </row>
    <row r="27234">
      <c r="A27234" s="1"/>
      <c r="B27234" s="1"/>
      <c r="C27234" s="1"/>
      <c r="D27234" s="8"/>
      <c r="E27234" s="1"/>
      <c r="F27234" s="1"/>
      <c r="G27234" s="1"/>
      <c r="H27234" s="1"/>
    </row>
    <row r="27235">
      <c r="A27235" s="1"/>
      <c r="B27235" s="1"/>
      <c r="C27235" s="1"/>
      <c r="D27235" s="8"/>
      <c r="E27235" s="1"/>
      <c r="F27235" s="1"/>
      <c r="G27235" s="1"/>
      <c r="H27235" s="1"/>
    </row>
    <row r="27236">
      <c r="A27236" s="1"/>
      <c r="B27236" s="1"/>
      <c r="C27236" s="1"/>
      <c r="D27236" s="8"/>
      <c r="E27236" s="1"/>
      <c r="F27236" s="1"/>
      <c r="G27236" s="1"/>
      <c r="H27236" s="1"/>
    </row>
    <row r="27237">
      <c r="A27237" s="1"/>
      <c r="B27237" s="1"/>
      <c r="C27237" s="1"/>
      <c r="D27237" s="8"/>
      <c r="E27237" s="1"/>
      <c r="F27237" s="1"/>
      <c r="G27237" s="1"/>
      <c r="H27237" s="1"/>
    </row>
    <row r="27238">
      <c r="A27238" s="1"/>
      <c r="B27238" s="1"/>
      <c r="C27238" s="1"/>
      <c r="D27238" s="8"/>
      <c r="E27238" s="1"/>
      <c r="F27238" s="1"/>
      <c r="G27238" s="1"/>
      <c r="H27238" s="1"/>
    </row>
    <row r="27239">
      <c r="A27239" s="1"/>
      <c r="B27239" s="1"/>
      <c r="C27239" s="1"/>
      <c r="D27239" s="8"/>
      <c r="E27239" s="1"/>
      <c r="F27239" s="1"/>
      <c r="G27239" s="1"/>
      <c r="H27239" s="1"/>
    </row>
    <row r="27240">
      <c r="A27240" s="1"/>
      <c r="B27240" s="1"/>
      <c r="C27240" s="1"/>
      <c r="D27240" s="8"/>
      <c r="E27240" s="1"/>
      <c r="F27240" s="1"/>
      <c r="G27240" s="1"/>
      <c r="H27240" s="1"/>
    </row>
    <row r="27241">
      <c r="A27241" s="1"/>
      <c r="B27241" s="1"/>
      <c r="C27241" s="1"/>
      <c r="D27241" s="8"/>
      <c r="E27241" s="1"/>
      <c r="F27241" s="1"/>
      <c r="G27241" s="1"/>
      <c r="H27241" s="1"/>
    </row>
    <row r="27242">
      <c r="A27242" s="1"/>
      <c r="B27242" s="1"/>
      <c r="C27242" s="1"/>
      <c r="D27242" s="8"/>
      <c r="E27242" s="1"/>
      <c r="F27242" s="1"/>
      <c r="G27242" s="1"/>
      <c r="H27242" s="1"/>
    </row>
    <row r="27243">
      <c r="A27243" s="1"/>
      <c r="B27243" s="1"/>
      <c r="C27243" s="1"/>
      <c r="D27243" s="8"/>
      <c r="E27243" s="1"/>
      <c r="F27243" s="1"/>
      <c r="G27243" s="1"/>
      <c r="H27243" s="1"/>
    </row>
    <row r="27244">
      <c r="A27244" s="1"/>
      <c r="B27244" s="1"/>
      <c r="C27244" s="1"/>
      <c r="D27244" s="8"/>
      <c r="E27244" s="1"/>
      <c r="F27244" s="1"/>
      <c r="G27244" s="1"/>
      <c r="H27244" s="1"/>
    </row>
    <row r="27245">
      <c r="A27245" s="1"/>
      <c r="B27245" s="1"/>
      <c r="C27245" s="1"/>
      <c r="D27245" s="8"/>
      <c r="E27245" s="1"/>
      <c r="F27245" s="1"/>
      <c r="G27245" s="1"/>
      <c r="H27245" s="1"/>
    </row>
    <row r="27246">
      <c r="A27246" s="1"/>
      <c r="B27246" s="1"/>
      <c r="C27246" s="1"/>
      <c r="D27246" s="8"/>
      <c r="E27246" s="1"/>
      <c r="F27246" s="1"/>
      <c r="G27246" s="1"/>
      <c r="H27246" s="1"/>
    </row>
    <row r="27247">
      <c r="A27247" s="1"/>
      <c r="B27247" s="1"/>
      <c r="C27247" s="1"/>
      <c r="D27247" s="8"/>
      <c r="E27247" s="1"/>
      <c r="F27247" s="1"/>
      <c r="G27247" s="1"/>
      <c r="H27247" s="1"/>
    </row>
    <row r="27248">
      <c r="A27248" s="1"/>
      <c r="B27248" s="1"/>
      <c r="C27248" s="1"/>
      <c r="D27248" s="8"/>
      <c r="E27248" s="1"/>
      <c r="F27248" s="1"/>
      <c r="G27248" s="1"/>
      <c r="H27248" s="1"/>
    </row>
    <row r="27249">
      <c r="A27249" s="1"/>
      <c r="B27249" s="1"/>
      <c r="C27249" s="1"/>
      <c r="D27249" s="8"/>
      <c r="E27249" s="1"/>
      <c r="F27249" s="1"/>
      <c r="G27249" s="1"/>
      <c r="H27249" s="1"/>
    </row>
    <row r="27250">
      <c r="A27250" s="1"/>
      <c r="B27250" s="1"/>
      <c r="C27250" s="1"/>
      <c r="D27250" s="8"/>
      <c r="E27250" s="1"/>
      <c r="F27250" s="1"/>
      <c r="G27250" s="1"/>
      <c r="H27250" s="1"/>
    </row>
    <row r="27251">
      <c r="A27251" s="1"/>
      <c r="B27251" s="1"/>
      <c r="C27251" s="1"/>
      <c r="D27251" s="8"/>
      <c r="E27251" s="1"/>
      <c r="F27251" s="1"/>
      <c r="G27251" s="1"/>
      <c r="H27251" s="1"/>
    </row>
    <row r="27252">
      <c r="A27252" s="1"/>
      <c r="B27252" s="1"/>
      <c r="C27252" s="1"/>
      <c r="D27252" s="8"/>
      <c r="E27252" s="1"/>
      <c r="F27252" s="1"/>
      <c r="G27252" s="1"/>
      <c r="H27252" s="1"/>
    </row>
    <row r="27253">
      <c r="A27253" s="1"/>
      <c r="B27253" s="1"/>
      <c r="C27253" s="1"/>
      <c r="D27253" s="8"/>
      <c r="E27253" s="1"/>
      <c r="F27253" s="1"/>
      <c r="G27253" s="1"/>
      <c r="H27253" s="1"/>
    </row>
    <row r="27254">
      <c r="A27254" s="1"/>
      <c r="B27254" s="1"/>
      <c r="C27254" s="1"/>
      <c r="D27254" s="8"/>
      <c r="E27254" s="1"/>
      <c r="F27254" s="1"/>
      <c r="G27254" s="1"/>
      <c r="H27254" s="1"/>
    </row>
    <row r="27255">
      <c r="A27255" s="1"/>
      <c r="B27255" s="1"/>
      <c r="C27255" s="1"/>
      <c r="D27255" s="8"/>
      <c r="E27255" s="1"/>
      <c r="F27255" s="1"/>
      <c r="G27255" s="1"/>
      <c r="H27255" s="1"/>
    </row>
    <row r="27256">
      <c r="A27256" s="1"/>
      <c r="B27256" s="1"/>
      <c r="C27256" s="1"/>
      <c r="D27256" s="8"/>
      <c r="E27256" s="1"/>
      <c r="F27256" s="1"/>
      <c r="G27256" s="1"/>
      <c r="H27256" s="1"/>
    </row>
    <row r="27257">
      <c r="A27257" s="1"/>
      <c r="B27257" s="1"/>
      <c r="C27257" s="1"/>
      <c r="D27257" s="8"/>
      <c r="E27257" s="1"/>
      <c r="F27257" s="1"/>
      <c r="G27257" s="1"/>
      <c r="H27257" s="1"/>
    </row>
    <row r="27258">
      <c r="A27258" s="1"/>
      <c r="B27258" s="1"/>
      <c r="C27258" s="1"/>
      <c r="D27258" s="8"/>
      <c r="E27258" s="1"/>
      <c r="F27258" s="1"/>
      <c r="G27258" s="1"/>
      <c r="H27258" s="1"/>
    </row>
    <row r="27259">
      <c r="A27259" s="1"/>
      <c r="B27259" s="1"/>
      <c r="C27259" s="1"/>
      <c r="D27259" s="8"/>
      <c r="E27259" s="1"/>
      <c r="F27259" s="1"/>
      <c r="G27259" s="1"/>
      <c r="H27259" s="1"/>
    </row>
    <row r="27260">
      <c r="A27260" s="1"/>
      <c r="B27260" s="1"/>
      <c r="C27260" s="1"/>
      <c r="D27260" s="8"/>
      <c r="E27260" s="1"/>
      <c r="F27260" s="1"/>
      <c r="G27260" s="1"/>
      <c r="H27260" s="1"/>
    </row>
    <row r="27261">
      <c r="A27261" s="1"/>
      <c r="B27261" s="1"/>
      <c r="C27261" s="1"/>
      <c r="D27261" s="8"/>
      <c r="E27261" s="1"/>
      <c r="F27261" s="1"/>
      <c r="G27261" s="1"/>
      <c r="H27261" s="1"/>
    </row>
    <row r="27262">
      <c r="A27262" s="1"/>
      <c r="B27262" s="1"/>
      <c r="C27262" s="1"/>
      <c r="D27262" s="8"/>
      <c r="E27262" s="1"/>
      <c r="F27262" s="1"/>
      <c r="G27262" s="1"/>
      <c r="H27262" s="1"/>
    </row>
    <row r="27263">
      <c r="A27263" s="1"/>
      <c r="B27263" s="1"/>
      <c r="C27263" s="1"/>
      <c r="D27263" s="8"/>
      <c r="E27263" s="1"/>
      <c r="F27263" s="1"/>
      <c r="G27263" s="1"/>
      <c r="H27263" s="1"/>
    </row>
    <row r="27264">
      <c r="A27264" s="1"/>
      <c r="B27264" s="1"/>
      <c r="C27264" s="1"/>
      <c r="D27264" s="8"/>
      <c r="E27264" s="1"/>
      <c r="F27264" s="1"/>
      <c r="G27264" s="1"/>
      <c r="H27264" s="1"/>
    </row>
    <row r="27265">
      <c r="A27265" s="1"/>
      <c r="B27265" s="1"/>
      <c r="C27265" s="1"/>
      <c r="D27265" s="8"/>
      <c r="E27265" s="1"/>
      <c r="F27265" s="1"/>
      <c r="G27265" s="1"/>
      <c r="H27265" s="1"/>
    </row>
    <row r="27266">
      <c r="A27266" s="1"/>
      <c r="B27266" s="1"/>
      <c r="C27266" s="1"/>
      <c r="D27266" s="8"/>
      <c r="E27266" s="1"/>
      <c r="F27266" s="1"/>
      <c r="G27266" s="1"/>
      <c r="H27266" s="1"/>
    </row>
    <row r="27267">
      <c r="A27267" s="1"/>
      <c r="B27267" s="1"/>
      <c r="C27267" s="1"/>
      <c r="D27267" s="8"/>
      <c r="E27267" s="1"/>
      <c r="F27267" s="1"/>
      <c r="G27267" s="1"/>
      <c r="H27267" s="1"/>
    </row>
    <row r="27268">
      <c r="A27268" s="1"/>
      <c r="B27268" s="1"/>
      <c r="C27268" s="1"/>
      <c r="D27268" s="8"/>
      <c r="E27268" s="1"/>
      <c r="F27268" s="1"/>
      <c r="G27268" s="1"/>
      <c r="H27268" s="1"/>
    </row>
    <row r="27269">
      <c r="A27269" s="1"/>
      <c r="B27269" s="1"/>
      <c r="C27269" s="1"/>
      <c r="D27269" s="8"/>
      <c r="E27269" s="1"/>
      <c r="F27269" s="1"/>
      <c r="G27269" s="1"/>
      <c r="H27269" s="1"/>
    </row>
    <row r="27270">
      <c r="A27270" s="1"/>
      <c r="B27270" s="1"/>
      <c r="C27270" s="1"/>
      <c r="D27270" s="8"/>
      <c r="E27270" s="1"/>
      <c r="F27270" s="1"/>
      <c r="G27270" s="1"/>
      <c r="H27270" s="1"/>
    </row>
    <row r="27271">
      <c r="A27271" s="1"/>
      <c r="B27271" s="1"/>
      <c r="C27271" s="1"/>
      <c r="D27271" s="8"/>
      <c r="E27271" s="1"/>
      <c r="F27271" s="1"/>
      <c r="G27271" s="1"/>
      <c r="H27271" s="1"/>
    </row>
    <row r="27272">
      <c r="A27272" s="1"/>
      <c r="B27272" s="1"/>
      <c r="C27272" s="1"/>
      <c r="D27272" s="8"/>
      <c r="E27272" s="1"/>
      <c r="F27272" s="1"/>
      <c r="G27272" s="1"/>
      <c r="H27272" s="1"/>
    </row>
    <row r="27273">
      <c r="A27273" s="1"/>
      <c r="B27273" s="1"/>
      <c r="C27273" s="1"/>
      <c r="D27273" s="8"/>
      <c r="E27273" s="1"/>
      <c r="F27273" s="1"/>
      <c r="G27273" s="1"/>
      <c r="H27273" s="1"/>
    </row>
    <row r="27274">
      <c r="A27274" s="1"/>
      <c r="B27274" s="1"/>
      <c r="C27274" s="1"/>
      <c r="D27274" s="8"/>
      <c r="E27274" s="1"/>
      <c r="F27274" s="1"/>
      <c r="G27274" s="1"/>
      <c r="H27274" s="1"/>
    </row>
    <row r="27275">
      <c r="A27275" s="1"/>
      <c r="B27275" s="1"/>
      <c r="C27275" s="1"/>
      <c r="D27275" s="8"/>
      <c r="E27275" s="1"/>
      <c r="F27275" s="1"/>
      <c r="G27275" s="1"/>
      <c r="H27275" s="1"/>
    </row>
    <row r="27276">
      <c r="A27276" s="1"/>
      <c r="B27276" s="1"/>
      <c r="C27276" s="1"/>
      <c r="D27276" s="8"/>
      <c r="E27276" s="1"/>
      <c r="F27276" s="1"/>
      <c r="G27276" s="1"/>
      <c r="H27276" s="1"/>
    </row>
    <row r="27277">
      <c r="A27277" s="1"/>
      <c r="B27277" s="1"/>
      <c r="C27277" s="1"/>
      <c r="D27277" s="8"/>
      <c r="E27277" s="1"/>
      <c r="F27277" s="1"/>
      <c r="G27277" s="1"/>
      <c r="H27277" s="1"/>
    </row>
    <row r="27278">
      <c r="A27278" s="1"/>
      <c r="B27278" s="1"/>
      <c r="C27278" s="1"/>
      <c r="D27278" s="8"/>
      <c r="E27278" s="1"/>
      <c r="F27278" s="1"/>
      <c r="G27278" s="1"/>
      <c r="H27278" s="1"/>
    </row>
    <row r="27279">
      <c r="A27279" s="1"/>
      <c r="B27279" s="1"/>
      <c r="C27279" s="1"/>
      <c r="D27279" s="8"/>
      <c r="E27279" s="1"/>
      <c r="F27279" s="1"/>
      <c r="G27279" s="1"/>
      <c r="H27279" s="1"/>
    </row>
    <row r="27280">
      <c r="A27280" s="1"/>
      <c r="B27280" s="1"/>
      <c r="C27280" s="1"/>
      <c r="D27280" s="8"/>
      <c r="E27280" s="1"/>
      <c r="F27280" s="1"/>
      <c r="G27280" s="1"/>
      <c r="H27280" s="1"/>
    </row>
    <row r="27281">
      <c r="A27281" s="1"/>
      <c r="B27281" s="1"/>
      <c r="C27281" s="1"/>
      <c r="D27281" s="8"/>
      <c r="E27281" s="1"/>
      <c r="F27281" s="1"/>
      <c r="G27281" s="1"/>
      <c r="H27281" s="1"/>
    </row>
    <row r="27282">
      <c r="A27282" s="1"/>
      <c r="B27282" s="1"/>
      <c r="C27282" s="1"/>
      <c r="D27282" s="8"/>
      <c r="E27282" s="1"/>
      <c r="F27282" s="1"/>
      <c r="G27282" s="1"/>
      <c r="H27282" s="1"/>
    </row>
    <row r="27283">
      <c r="A27283" s="1"/>
      <c r="B27283" s="1"/>
      <c r="C27283" s="1"/>
      <c r="D27283" s="8"/>
      <c r="E27283" s="1"/>
      <c r="F27283" s="1"/>
      <c r="G27283" s="1"/>
      <c r="H27283" s="1"/>
    </row>
    <row r="27284">
      <c r="A27284" s="1"/>
      <c r="B27284" s="1"/>
      <c r="C27284" s="1"/>
      <c r="D27284" s="8"/>
      <c r="E27284" s="1"/>
      <c r="F27284" s="1"/>
      <c r="G27284" s="1"/>
      <c r="H27284" s="1"/>
    </row>
    <row r="27285">
      <c r="A27285" s="1"/>
      <c r="B27285" s="1"/>
      <c r="C27285" s="1"/>
      <c r="D27285" s="8"/>
      <c r="E27285" s="1"/>
      <c r="F27285" s="1"/>
      <c r="G27285" s="1"/>
      <c r="H27285" s="1"/>
    </row>
    <row r="27286">
      <c r="A27286" s="1"/>
      <c r="B27286" s="1"/>
      <c r="C27286" s="1"/>
      <c r="D27286" s="8"/>
      <c r="E27286" s="1"/>
      <c r="F27286" s="1"/>
      <c r="G27286" s="1"/>
      <c r="H27286" s="1"/>
    </row>
    <row r="27287">
      <c r="A27287" s="1"/>
      <c r="B27287" s="1"/>
      <c r="C27287" s="1"/>
      <c r="D27287" s="8"/>
      <c r="E27287" s="1"/>
      <c r="F27287" s="1"/>
      <c r="G27287" s="1"/>
      <c r="H27287" s="1"/>
    </row>
    <row r="27288">
      <c r="A27288" s="1"/>
      <c r="B27288" s="1"/>
      <c r="C27288" s="1"/>
      <c r="D27288" s="8"/>
      <c r="E27288" s="1"/>
      <c r="F27288" s="1"/>
      <c r="G27288" s="1"/>
      <c r="H27288" s="1"/>
    </row>
    <row r="27289">
      <c r="A27289" s="1"/>
      <c r="B27289" s="1"/>
      <c r="C27289" s="1"/>
      <c r="D27289" s="8"/>
      <c r="E27289" s="1"/>
      <c r="F27289" s="1"/>
      <c r="G27289" s="1"/>
      <c r="H27289" s="1"/>
    </row>
    <row r="27290">
      <c r="A27290" s="1"/>
      <c r="B27290" s="1"/>
      <c r="C27290" s="1"/>
      <c r="D27290" s="8"/>
      <c r="E27290" s="1"/>
      <c r="F27290" s="1"/>
      <c r="G27290" s="1"/>
      <c r="H27290" s="1"/>
    </row>
    <row r="27291">
      <c r="A27291" s="1"/>
      <c r="B27291" s="1"/>
      <c r="C27291" s="1"/>
      <c r="D27291" s="8"/>
      <c r="E27291" s="1"/>
      <c r="F27291" s="1"/>
      <c r="G27291" s="1"/>
      <c r="H27291" s="1"/>
    </row>
    <row r="27292">
      <c r="A27292" s="1"/>
      <c r="B27292" s="1"/>
      <c r="C27292" s="1"/>
      <c r="D27292" s="8"/>
      <c r="E27292" s="1"/>
      <c r="F27292" s="1"/>
      <c r="G27292" s="1"/>
      <c r="H27292" s="1"/>
    </row>
    <row r="27293">
      <c r="A27293" s="1"/>
      <c r="B27293" s="1"/>
      <c r="C27293" s="1"/>
      <c r="D27293" s="8"/>
      <c r="E27293" s="1"/>
      <c r="F27293" s="1"/>
      <c r="G27293" s="1"/>
      <c r="H27293" s="1"/>
    </row>
    <row r="27294">
      <c r="A27294" s="1"/>
      <c r="B27294" s="1"/>
      <c r="C27294" s="1"/>
      <c r="D27294" s="8"/>
      <c r="E27294" s="1"/>
      <c r="F27294" s="1"/>
      <c r="G27294" s="1"/>
      <c r="H27294" s="1"/>
    </row>
    <row r="27295">
      <c r="A27295" s="1"/>
      <c r="B27295" s="1"/>
      <c r="C27295" s="1"/>
      <c r="D27295" s="8"/>
      <c r="E27295" s="1"/>
      <c r="F27295" s="1"/>
      <c r="G27295" s="1"/>
      <c r="H27295" s="1"/>
    </row>
    <row r="27296">
      <c r="A27296" s="1"/>
      <c r="B27296" s="1"/>
      <c r="C27296" s="1"/>
      <c r="D27296" s="8"/>
      <c r="E27296" s="1"/>
      <c r="F27296" s="1"/>
      <c r="G27296" s="1"/>
      <c r="H27296" s="1"/>
    </row>
    <row r="27297">
      <c r="A27297" s="1"/>
      <c r="B27297" s="1"/>
      <c r="C27297" s="1"/>
      <c r="D27297" s="8"/>
      <c r="E27297" s="1"/>
      <c r="F27297" s="1"/>
      <c r="G27297" s="1"/>
      <c r="H27297" s="1"/>
    </row>
    <row r="27298">
      <c r="A27298" s="1"/>
      <c r="B27298" s="1"/>
      <c r="C27298" s="1"/>
      <c r="D27298" s="8"/>
      <c r="E27298" s="1"/>
      <c r="F27298" s="1"/>
      <c r="G27298" s="1"/>
      <c r="H27298" s="1"/>
    </row>
    <row r="27299">
      <c r="A27299" s="1"/>
      <c r="B27299" s="1"/>
      <c r="C27299" s="1"/>
      <c r="D27299" s="8"/>
      <c r="E27299" s="1"/>
      <c r="F27299" s="1"/>
      <c r="G27299" s="1"/>
      <c r="H27299" s="1"/>
    </row>
    <row r="27300">
      <c r="A27300" s="1"/>
      <c r="B27300" s="1"/>
      <c r="C27300" s="1"/>
      <c r="D27300" s="8"/>
      <c r="E27300" s="1"/>
      <c r="F27300" s="1"/>
      <c r="G27300" s="1"/>
      <c r="H27300" s="1"/>
    </row>
    <row r="27301">
      <c r="A27301" s="1"/>
      <c r="B27301" s="1"/>
      <c r="C27301" s="1"/>
      <c r="D27301" s="8"/>
      <c r="E27301" s="1"/>
      <c r="F27301" s="1"/>
      <c r="G27301" s="1"/>
      <c r="H27301" s="1"/>
    </row>
    <row r="27302">
      <c r="A27302" s="1"/>
      <c r="B27302" s="1"/>
      <c r="C27302" s="1"/>
      <c r="D27302" s="8"/>
      <c r="E27302" s="1"/>
      <c r="F27302" s="1"/>
      <c r="G27302" s="1"/>
      <c r="H27302" s="1"/>
    </row>
    <row r="27303">
      <c r="A27303" s="1"/>
      <c r="B27303" s="1"/>
      <c r="C27303" s="1"/>
      <c r="D27303" s="8"/>
      <c r="E27303" s="1"/>
      <c r="F27303" s="1"/>
      <c r="G27303" s="1"/>
      <c r="H27303" s="1"/>
    </row>
    <row r="27304">
      <c r="A27304" s="1"/>
      <c r="B27304" s="1"/>
      <c r="C27304" s="1"/>
      <c r="D27304" s="8"/>
      <c r="E27304" s="1"/>
      <c r="F27304" s="1"/>
      <c r="G27304" s="1"/>
      <c r="H27304" s="1"/>
    </row>
    <row r="27305">
      <c r="A27305" s="1"/>
      <c r="B27305" s="1"/>
      <c r="C27305" s="1"/>
      <c r="D27305" s="8"/>
      <c r="E27305" s="1"/>
      <c r="F27305" s="1"/>
      <c r="G27305" s="1"/>
      <c r="H27305" s="1"/>
    </row>
    <row r="27306">
      <c r="A27306" s="1"/>
      <c r="B27306" s="1"/>
      <c r="C27306" s="1"/>
      <c r="D27306" s="8"/>
      <c r="E27306" s="1"/>
      <c r="F27306" s="1"/>
      <c r="G27306" s="1"/>
      <c r="H27306" s="1"/>
    </row>
    <row r="27307">
      <c r="A27307" s="1"/>
      <c r="B27307" s="1"/>
      <c r="C27307" s="1"/>
      <c r="D27307" s="8"/>
      <c r="E27307" s="1"/>
      <c r="F27307" s="1"/>
      <c r="G27307" s="1"/>
      <c r="H27307" s="1"/>
    </row>
    <row r="27308">
      <c r="A27308" s="1"/>
      <c r="B27308" s="1"/>
      <c r="C27308" s="1"/>
      <c r="D27308" s="8"/>
      <c r="E27308" s="1"/>
      <c r="F27308" s="1"/>
      <c r="G27308" s="1"/>
      <c r="H27308" s="1"/>
    </row>
    <row r="27309">
      <c r="A27309" s="1"/>
      <c r="B27309" s="1"/>
      <c r="C27309" s="1"/>
      <c r="D27309" s="8"/>
      <c r="E27309" s="1"/>
      <c r="F27309" s="1"/>
      <c r="G27309" s="1"/>
      <c r="H27309" s="1"/>
    </row>
    <row r="27310">
      <c r="A27310" s="1"/>
      <c r="B27310" s="1"/>
      <c r="C27310" s="1"/>
      <c r="D27310" s="8"/>
      <c r="E27310" s="1"/>
      <c r="F27310" s="1"/>
      <c r="G27310" s="1"/>
      <c r="H27310" s="1"/>
    </row>
    <row r="27311">
      <c r="A27311" s="1"/>
      <c r="B27311" s="1"/>
      <c r="C27311" s="1"/>
      <c r="D27311" s="8"/>
      <c r="E27311" s="1"/>
      <c r="F27311" s="1"/>
      <c r="G27311" s="1"/>
      <c r="H27311" s="1"/>
    </row>
    <row r="27312">
      <c r="A27312" s="1"/>
      <c r="B27312" s="1"/>
      <c r="C27312" s="1"/>
      <c r="D27312" s="8"/>
      <c r="E27312" s="1"/>
      <c r="F27312" s="1"/>
      <c r="G27312" s="1"/>
      <c r="H27312" s="1"/>
    </row>
    <row r="27313">
      <c r="A27313" s="1"/>
      <c r="B27313" s="1"/>
      <c r="C27313" s="1"/>
      <c r="D27313" s="8"/>
      <c r="E27313" s="1"/>
      <c r="F27313" s="1"/>
      <c r="G27313" s="1"/>
      <c r="H27313" s="1"/>
    </row>
    <row r="27314">
      <c r="A27314" s="1"/>
      <c r="B27314" s="1"/>
      <c r="C27314" s="1"/>
      <c r="D27314" s="8"/>
      <c r="E27314" s="1"/>
      <c r="F27314" s="1"/>
      <c r="G27314" s="1"/>
      <c r="H27314" s="1"/>
    </row>
    <row r="27315">
      <c r="A27315" s="1"/>
      <c r="B27315" s="1"/>
      <c r="C27315" s="1"/>
      <c r="D27315" s="8"/>
      <c r="E27315" s="1"/>
      <c r="F27315" s="1"/>
      <c r="G27315" s="1"/>
      <c r="H27315" s="1"/>
    </row>
    <row r="27316">
      <c r="A27316" s="1"/>
      <c r="B27316" s="1"/>
      <c r="C27316" s="1"/>
      <c r="D27316" s="8"/>
      <c r="E27316" s="1"/>
      <c r="F27316" s="1"/>
      <c r="G27316" s="1"/>
      <c r="H27316" s="1"/>
    </row>
    <row r="27317">
      <c r="A27317" s="1"/>
      <c r="B27317" s="1"/>
      <c r="C27317" s="1"/>
      <c r="D27317" s="8"/>
      <c r="E27317" s="1"/>
      <c r="F27317" s="1"/>
      <c r="G27317" s="1"/>
      <c r="H27317" s="1"/>
    </row>
    <row r="27318">
      <c r="A27318" s="1"/>
      <c r="B27318" s="1"/>
      <c r="C27318" s="1"/>
      <c r="D27318" s="8"/>
      <c r="E27318" s="1"/>
      <c r="F27318" s="1"/>
      <c r="G27318" s="1"/>
      <c r="H27318" s="1"/>
    </row>
    <row r="27319">
      <c r="A27319" s="1"/>
      <c r="B27319" s="1"/>
      <c r="C27319" s="1"/>
      <c r="D27319" s="8"/>
      <c r="E27319" s="1"/>
      <c r="F27319" s="1"/>
      <c r="G27319" s="1"/>
      <c r="H27319" s="1"/>
    </row>
    <row r="27320">
      <c r="A27320" s="1"/>
      <c r="B27320" s="1"/>
      <c r="C27320" s="1"/>
      <c r="D27320" s="8"/>
      <c r="E27320" s="1"/>
      <c r="F27320" s="1"/>
      <c r="G27320" s="1"/>
      <c r="H27320" s="1"/>
    </row>
    <row r="27321">
      <c r="A27321" s="1"/>
      <c r="B27321" s="1"/>
      <c r="C27321" s="1"/>
      <c r="D27321" s="8"/>
      <c r="E27321" s="1"/>
      <c r="F27321" s="1"/>
      <c r="G27321" s="1"/>
      <c r="H27321" s="1"/>
    </row>
    <row r="27322">
      <c r="A27322" s="1"/>
      <c r="B27322" s="1"/>
      <c r="C27322" s="1"/>
      <c r="D27322" s="8"/>
      <c r="E27322" s="1"/>
      <c r="F27322" s="1"/>
      <c r="G27322" s="1"/>
      <c r="H27322" s="1"/>
    </row>
    <row r="27323">
      <c r="A27323" s="1"/>
      <c r="B27323" s="1"/>
      <c r="C27323" s="1"/>
      <c r="D27323" s="8"/>
      <c r="E27323" s="1"/>
      <c r="F27323" s="1"/>
      <c r="G27323" s="1"/>
      <c r="H27323" s="1"/>
    </row>
    <row r="27324">
      <c r="A27324" s="1"/>
      <c r="B27324" s="1"/>
      <c r="C27324" s="1"/>
      <c r="D27324" s="8"/>
      <c r="E27324" s="1"/>
      <c r="F27324" s="1"/>
      <c r="G27324" s="1"/>
      <c r="H27324" s="1"/>
    </row>
    <row r="27325">
      <c r="A27325" s="1"/>
      <c r="B27325" s="1"/>
      <c r="C27325" s="1"/>
      <c r="D27325" s="8"/>
      <c r="E27325" s="1"/>
      <c r="F27325" s="1"/>
      <c r="G27325" s="1"/>
      <c r="H27325" s="1"/>
    </row>
    <row r="27326">
      <c r="A27326" s="1"/>
      <c r="B27326" s="1"/>
      <c r="C27326" s="1"/>
      <c r="D27326" s="8"/>
      <c r="E27326" s="1"/>
      <c r="F27326" s="1"/>
      <c r="G27326" s="1"/>
      <c r="H27326" s="1"/>
    </row>
    <row r="27327">
      <c r="A27327" s="1"/>
      <c r="B27327" s="1"/>
      <c r="C27327" s="1"/>
      <c r="D27327" s="8"/>
      <c r="E27327" s="1"/>
      <c r="F27327" s="1"/>
      <c r="G27327" s="1"/>
      <c r="H27327" s="1"/>
    </row>
    <row r="27328">
      <c r="A27328" s="1"/>
      <c r="B27328" s="1"/>
      <c r="C27328" s="1"/>
      <c r="D27328" s="8"/>
      <c r="E27328" s="1"/>
      <c r="F27328" s="1"/>
      <c r="G27328" s="1"/>
      <c r="H27328" s="1"/>
    </row>
    <row r="27329">
      <c r="A27329" s="1"/>
      <c r="B27329" s="1"/>
      <c r="C27329" s="1"/>
      <c r="D27329" s="8"/>
      <c r="E27329" s="1"/>
      <c r="F27329" s="1"/>
      <c r="G27329" s="1"/>
      <c r="H27329" s="1"/>
    </row>
    <row r="27330">
      <c r="A27330" s="1"/>
      <c r="B27330" s="1"/>
      <c r="C27330" s="1"/>
      <c r="D27330" s="8"/>
      <c r="E27330" s="1"/>
      <c r="F27330" s="1"/>
      <c r="G27330" s="1"/>
      <c r="H27330" s="1"/>
    </row>
    <row r="27331">
      <c r="A27331" s="1"/>
      <c r="B27331" s="1"/>
      <c r="C27331" s="1"/>
      <c r="D27331" s="8"/>
      <c r="E27331" s="1"/>
      <c r="F27331" s="1"/>
      <c r="G27331" s="1"/>
      <c r="H27331" s="1"/>
    </row>
    <row r="27332">
      <c r="A27332" s="1"/>
      <c r="B27332" s="1"/>
      <c r="C27332" s="1"/>
      <c r="D27332" s="8"/>
      <c r="E27332" s="1"/>
      <c r="F27332" s="1"/>
      <c r="G27332" s="1"/>
      <c r="H27332" s="1"/>
    </row>
    <row r="27333">
      <c r="A27333" s="1"/>
      <c r="B27333" s="1"/>
      <c r="C27333" s="1"/>
      <c r="D27333" s="8"/>
      <c r="E27333" s="1"/>
      <c r="F27333" s="1"/>
      <c r="G27333" s="1"/>
      <c r="H27333" s="1"/>
    </row>
    <row r="27334">
      <c r="A27334" s="1"/>
      <c r="B27334" s="1"/>
      <c r="C27334" s="1"/>
      <c r="D27334" s="8"/>
      <c r="E27334" s="1"/>
      <c r="F27334" s="1"/>
      <c r="G27334" s="1"/>
      <c r="H27334" s="1"/>
    </row>
    <row r="27335">
      <c r="A27335" s="1"/>
      <c r="B27335" s="1"/>
      <c r="C27335" s="1"/>
      <c r="D27335" s="8"/>
      <c r="E27335" s="1"/>
      <c r="F27335" s="1"/>
      <c r="G27335" s="1"/>
      <c r="H27335" s="1"/>
    </row>
    <row r="27336">
      <c r="A27336" s="1"/>
      <c r="B27336" s="1"/>
      <c r="C27336" s="1"/>
      <c r="D27336" s="8"/>
      <c r="E27336" s="1"/>
      <c r="F27336" s="1"/>
      <c r="G27336" s="1"/>
      <c r="H27336" s="1"/>
    </row>
    <row r="27337">
      <c r="A27337" s="1"/>
      <c r="B27337" s="1"/>
      <c r="C27337" s="1"/>
      <c r="D27337" s="8"/>
      <c r="E27337" s="1"/>
      <c r="F27337" s="1"/>
      <c r="G27337" s="1"/>
      <c r="H27337" s="1"/>
    </row>
    <row r="27338">
      <c r="A27338" s="1"/>
      <c r="B27338" s="1"/>
      <c r="C27338" s="1"/>
      <c r="D27338" s="8"/>
      <c r="E27338" s="1"/>
      <c r="F27338" s="1"/>
      <c r="G27338" s="1"/>
      <c r="H27338" s="1"/>
    </row>
    <row r="27339">
      <c r="A27339" s="1"/>
      <c r="B27339" s="1"/>
      <c r="C27339" s="1"/>
      <c r="D27339" s="8"/>
      <c r="E27339" s="1"/>
      <c r="F27339" s="1"/>
      <c r="G27339" s="1"/>
      <c r="H27339" s="1"/>
    </row>
    <row r="27340">
      <c r="A27340" s="1"/>
      <c r="B27340" s="1"/>
      <c r="C27340" s="1"/>
      <c r="D27340" s="8"/>
      <c r="E27340" s="1"/>
      <c r="F27340" s="1"/>
      <c r="G27340" s="1"/>
      <c r="H27340" s="1"/>
    </row>
    <row r="27341">
      <c r="A27341" s="1"/>
      <c r="B27341" s="1"/>
      <c r="C27341" s="1"/>
      <c r="D27341" s="8"/>
      <c r="E27341" s="1"/>
      <c r="F27341" s="1"/>
      <c r="G27341" s="1"/>
      <c r="H27341" s="1"/>
    </row>
    <row r="27342">
      <c r="A27342" s="1"/>
      <c r="B27342" s="1"/>
      <c r="C27342" s="1"/>
      <c r="D27342" s="8"/>
      <c r="E27342" s="1"/>
      <c r="F27342" s="1"/>
      <c r="G27342" s="1"/>
      <c r="H27342" s="1"/>
    </row>
    <row r="27343">
      <c r="A27343" s="1"/>
      <c r="B27343" s="1"/>
      <c r="C27343" s="1"/>
      <c r="D27343" s="8"/>
      <c r="E27343" s="1"/>
      <c r="F27343" s="1"/>
      <c r="G27343" s="1"/>
      <c r="H27343" s="1"/>
    </row>
    <row r="27344">
      <c r="A27344" s="1"/>
      <c r="B27344" s="1"/>
      <c r="C27344" s="1"/>
      <c r="D27344" s="8"/>
      <c r="E27344" s="1"/>
      <c r="F27344" s="1"/>
      <c r="G27344" s="1"/>
      <c r="H27344" s="1"/>
    </row>
    <row r="27345">
      <c r="A27345" s="1"/>
      <c r="B27345" s="1"/>
      <c r="C27345" s="1"/>
      <c r="D27345" s="8"/>
      <c r="E27345" s="1"/>
      <c r="F27345" s="1"/>
      <c r="G27345" s="1"/>
      <c r="H27345" s="1"/>
    </row>
    <row r="27346">
      <c r="A27346" s="1"/>
      <c r="B27346" s="1"/>
      <c r="C27346" s="1"/>
      <c r="D27346" s="8"/>
      <c r="E27346" s="1"/>
      <c r="F27346" s="1"/>
      <c r="G27346" s="1"/>
      <c r="H27346" s="1"/>
    </row>
    <row r="27347">
      <c r="A27347" s="1"/>
      <c r="B27347" s="1"/>
      <c r="C27347" s="1"/>
      <c r="D27347" s="8"/>
      <c r="E27347" s="1"/>
      <c r="F27347" s="1"/>
      <c r="G27347" s="1"/>
      <c r="H27347" s="1"/>
    </row>
    <row r="27348">
      <c r="A27348" s="1"/>
      <c r="B27348" s="1"/>
      <c r="C27348" s="1"/>
      <c r="D27348" s="8"/>
      <c r="E27348" s="1"/>
      <c r="F27348" s="1"/>
      <c r="G27348" s="1"/>
      <c r="H27348" s="1"/>
    </row>
    <row r="27349">
      <c r="A27349" s="1"/>
      <c r="B27349" s="1"/>
      <c r="C27349" s="1"/>
      <c r="D27349" s="8"/>
      <c r="E27349" s="1"/>
      <c r="F27349" s="1"/>
      <c r="G27349" s="1"/>
      <c r="H27349" s="1"/>
    </row>
    <row r="27350">
      <c r="A27350" s="1"/>
      <c r="B27350" s="1"/>
      <c r="C27350" s="1"/>
      <c r="D27350" s="8"/>
      <c r="E27350" s="1"/>
      <c r="F27350" s="1"/>
      <c r="G27350" s="1"/>
      <c r="H27350" s="1"/>
    </row>
    <row r="27351">
      <c r="A27351" s="1"/>
      <c r="B27351" s="1"/>
      <c r="C27351" s="1"/>
      <c r="D27351" s="8"/>
      <c r="E27351" s="1"/>
      <c r="F27351" s="1"/>
      <c r="G27351" s="1"/>
      <c r="H27351" s="1"/>
    </row>
    <row r="27352">
      <c r="A27352" s="1"/>
      <c r="B27352" s="1"/>
      <c r="C27352" s="1"/>
      <c r="D27352" s="8"/>
      <c r="E27352" s="1"/>
      <c r="F27352" s="1"/>
      <c r="G27352" s="1"/>
      <c r="H27352" s="1"/>
    </row>
    <row r="27353">
      <c r="A27353" s="1"/>
      <c r="B27353" s="1"/>
      <c r="C27353" s="1"/>
      <c r="D27353" s="8"/>
      <c r="E27353" s="1"/>
      <c r="F27353" s="1"/>
      <c r="G27353" s="1"/>
      <c r="H27353" s="1"/>
    </row>
    <row r="27354">
      <c r="A27354" s="1"/>
      <c r="B27354" s="1"/>
      <c r="C27354" s="1"/>
      <c r="D27354" s="8"/>
      <c r="E27354" s="1"/>
      <c r="F27354" s="1"/>
      <c r="G27354" s="1"/>
      <c r="H27354" s="1"/>
    </row>
    <row r="27355">
      <c r="A27355" s="1"/>
      <c r="B27355" s="1"/>
      <c r="C27355" s="1"/>
      <c r="D27355" s="8"/>
      <c r="E27355" s="1"/>
      <c r="F27355" s="1"/>
      <c r="G27355" s="1"/>
      <c r="H27355" s="1"/>
    </row>
    <row r="27356">
      <c r="A27356" s="1"/>
      <c r="B27356" s="1"/>
      <c r="C27356" s="1"/>
      <c r="D27356" s="8"/>
      <c r="E27356" s="1"/>
      <c r="F27356" s="1"/>
      <c r="G27356" s="1"/>
      <c r="H27356" s="1"/>
    </row>
    <row r="27357">
      <c r="A27357" s="1"/>
      <c r="B27357" s="1"/>
      <c r="C27357" s="1"/>
      <c r="D27357" s="8"/>
      <c r="E27357" s="1"/>
      <c r="F27357" s="1"/>
      <c r="G27357" s="1"/>
      <c r="H27357" s="1"/>
    </row>
    <row r="27358">
      <c r="A27358" s="1"/>
      <c r="B27358" s="1"/>
      <c r="C27358" s="1"/>
      <c r="D27358" s="8"/>
      <c r="E27358" s="1"/>
      <c r="F27358" s="1"/>
      <c r="G27358" s="1"/>
      <c r="H27358" s="1"/>
    </row>
    <row r="27359">
      <c r="A27359" s="1"/>
      <c r="B27359" s="1"/>
      <c r="C27359" s="1"/>
      <c r="D27359" s="8"/>
      <c r="E27359" s="1"/>
      <c r="F27359" s="1"/>
      <c r="G27359" s="1"/>
      <c r="H27359" s="1"/>
    </row>
    <row r="27360">
      <c r="A27360" s="1"/>
      <c r="B27360" s="1"/>
      <c r="C27360" s="1"/>
      <c r="D27360" s="8"/>
      <c r="E27360" s="1"/>
      <c r="F27360" s="1"/>
      <c r="G27360" s="1"/>
      <c r="H27360" s="1"/>
    </row>
    <row r="27361">
      <c r="A27361" s="1"/>
      <c r="B27361" s="1"/>
      <c r="C27361" s="1"/>
      <c r="D27361" s="8"/>
      <c r="E27361" s="1"/>
      <c r="F27361" s="1"/>
      <c r="G27361" s="1"/>
      <c r="H27361" s="1"/>
    </row>
    <row r="27362">
      <c r="A27362" s="1"/>
      <c r="B27362" s="1"/>
      <c r="C27362" s="1"/>
      <c r="D27362" s="8"/>
      <c r="E27362" s="1"/>
      <c r="F27362" s="1"/>
      <c r="G27362" s="1"/>
      <c r="H27362" s="1"/>
    </row>
    <row r="27363">
      <c r="A27363" s="1"/>
      <c r="B27363" s="1"/>
      <c r="C27363" s="1"/>
      <c r="D27363" s="8"/>
      <c r="E27363" s="1"/>
      <c r="F27363" s="1"/>
      <c r="G27363" s="1"/>
      <c r="H27363" s="1"/>
    </row>
    <row r="27364">
      <c r="A27364" s="1"/>
      <c r="B27364" s="1"/>
      <c r="C27364" s="1"/>
      <c r="D27364" s="8"/>
      <c r="E27364" s="1"/>
      <c r="F27364" s="1"/>
      <c r="G27364" s="1"/>
      <c r="H27364" s="1"/>
    </row>
    <row r="27365">
      <c r="A27365" s="1"/>
      <c r="B27365" s="1"/>
      <c r="C27365" s="1"/>
      <c r="D27365" s="8"/>
      <c r="E27365" s="1"/>
      <c r="F27365" s="1"/>
      <c r="G27365" s="1"/>
      <c r="H27365" s="1"/>
    </row>
    <row r="27366">
      <c r="A27366" s="1"/>
      <c r="B27366" s="1"/>
      <c r="C27366" s="1"/>
      <c r="D27366" s="8"/>
      <c r="E27366" s="1"/>
      <c r="F27366" s="1"/>
      <c r="G27366" s="1"/>
      <c r="H27366" s="1"/>
    </row>
    <row r="27367">
      <c r="A27367" s="1"/>
      <c r="B27367" s="1"/>
      <c r="C27367" s="1"/>
      <c r="D27367" s="8"/>
      <c r="E27367" s="1"/>
      <c r="F27367" s="1"/>
      <c r="G27367" s="1"/>
      <c r="H27367" s="1"/>
    </row>
    <row r="27368">
      <c r="A27368" s="1"/>
      <c r="B27368" s="1"/>
      <c r="C27368" s="1"/>
      <c r="D27368" s="8"/>
      <c r="E27368" s="1"/>
      <c r="F27368" s="1"/>
      <c r="G27368" s="1"/>
      <c r="H27368" s="1"/>
    </row>
    <row r="27369">
      <c r="A27369" s="1"/>
      <c r="B27369" s="1"/>
      <c r="C27369" s="1"/>
      <c r="D27369" s="8"/>
      <c r="E27369" s="1"/>
      <c r="F27369" s="1"/>
      <c r="G27369" s="1"/>
      <c r="H27369" s="1"/>
    </row>
    <row r="27370">
      <c r="A27370" s="1"/>
      <c r="B27370" s="1"/>
      <c r="C27370" s="1"/>
      <c r="D27370" s="8"/>
      <c r="E27370" s="1"/>
      <c r="F27370" s="1"/>
      <c r="G27370" s="1"/>
      <c r="H27370" s="1"/>
    </row>
    <row r="27371">
      <c r="A27371" s="1"/>
      <c r="B27371" s="1"/>
      <c r="C27371" s="1"/>
      <c r="D27371" s="8"/>
      <c r="E27371" s="1"/>
      <c r="F27371" s="1"/>
      <c r="G27371" s="1"/>
      <c r="H27371" s="1"/>
    </row>
    <row r="27372">
      <c r="A27372" s="1"/>
      <c r="B27372" s="1"/>
      <c r="C27372" s="1"/>
      <c r="D27372" s="8"/>
      <c r="E27372" s="1"/>
      <c r="F27372" s="1"/>
      <c r="G27372" s="1"/>
      <c r="H27372" s="1"/>
    </row>
    <row r="27373">
      <c r="A27373" s="1"/>
      <c r="B27373" s="1"/>
      <c r="C27373" s="1"/>
      <c r="D27373" s="8"/>
      <c r="E27373" s="1"/>
      <c r="F27373" s="1"/>
      <c r="G27373" s="1"/>
      <c r="H27373" s="1"/>
    </row>
    <row r="27374">
      <c r="A27374" s="1"/>
      <c r="B27374" s="1"/>
      <c r="C27374" s="1"/>
      <c r="D27374" s="8"/>
      <c r="E27374" s="1"/>
      <c r="F27374" s="1"/>
      <c r="G27374" s="1"/>
      <c r="H27374" s="1"/>
    </row>
    <row r="27375">
      <c r="A27375" s="1"/>
      <c r="B27375" s="1"/>
      <c r="C27375" s="1"/>
      <c r="D27375" s="8"/>
      <c r="E27375" s="1"/>
      <c r="F27375" s="1"/>
      <c r="G27375" s="1"/>
      <c r="H27375" s="1"/>
    </row>
    <row r="27376">
      <c r="A27376" s="1"/>
      <c r="B27376" s="1"/>
      <c r="C27376" s="1"/>
      <c r="D27376" s="8"/>
      <c r="E27376" s="1"/>
      <c r="F27376" s="1"/>
      <c r="G27376" s="1"/>
      <c r="H27376" s="1"/>
    </row>
    <row r="27377">
      <c r="A27377" s="1"/>
      <c r="B27377" s="1"/>
      <c r="C27377" s="1"/>
      <c r="D27377" s="8"/>
      <c r="E27377" s="1"/>
      <c r="F27377" s="1"/>
      <c r="G27377" s="1"/>
      <c r="H27377" s="1"/>
    </row>
    <row r="27378">
      <c r="A27378" s="1"/>
      <c r="B27378" s="1"/>
      <c r="C27378" s="1"/>
      <c r="D27378" s="8"/>
      <c r="E27378" s="1"/>
      <c r="F27378" s="1"/>
      <c r="G27378" s="1"/>
      <c r="H27378" s="1"/>
    </row>
    <row r="27379">
      <c r="A27379" s="1"/>
      <c r="B27379" s="1"/>
      <c r="C27379" s="1"/>
      <c r="D27379" s="8"/>
      <c r="E27379" s="1"/>
      <c r="F27379" s="1"/>
      <c r="G27379" s="1"/>
      <c r="H27379" s="1"/>
    </row>
    <row r="27380">
      <c r="A27380" s="1"/>
      <c r="B27380" s="1"/>
      <c r="C27380" s="1"/>
      <c r="D27380" s="8"/>
      <c r="E27380" s="1"/>
      <c r="F27380" s="1"/>
      <c r="G27380" s="1"/>
      <c r="H27380" s="1"/>
    </row>
    <row r="27381">
      <c r="A27381" s="1"/>
      <c r="B27381" s="1"/>
      <c r="C27381" s="1"/>
      <c r="D27381" s="8"/>
      <c r="E27381" s="1"/>
      <c r="F27381" s="1"/>
      <c r="G27381" s="1"/>
      <c r="H27381" s="1"/>
    </row>
    <row r="27382">
      <c r="A27382" s="1"/>
      <c r="B27382" s="1"/>
      <c r="C27382" s="1"/>
      <c r="D27382" s="8"/>
      <c r="E27382" s="1"/>
      <c r="F27382" s="1"/>
      <c r="G27382" s="1"/>
      <c r="H27382" s="1"/>
    </row>
    <row r="27383">
      <c r="A27383" s="1"/>
      <c r="B27383" s="1"/>
      <c r="C27383" s="1"/>
      <c r="D27383" s="8"/>
      <c r="E27383" s="1"/>
      <c r="F27383" s="1"/>
      <c r="G27383" s="1"/>
      <c r="H27383" s="1"/>
    </row>
    <row r="27384">
      <c r="A27384" s="1"/>
      <c r="B27384" s="1"/>
      <c r="C27384" s="1"/>
      <c r="D27384" s="8"/>
      <c r="E27384" s="1"/>
      <c r="F27384" s="1"/>
      <c r="G27384" s="1"/>
      <c r="H27384" s="1"/>
    </row>
    <row r="27385">
      <c r="A27385" s="1"/>
      <c r="B27385" s="1"/>
      <c r="C27385" s="1"/>
      <c r="D27385" s="8"/>
      <c r="E27385" s="1"/>
      <c r="F27385" s="1"/>
      <c r="G27385" s="1"/>
      <c r="H27385" s="1"/>
    </row>
    <row r="27386">
      <c r="A27386" s="1"/>
      <c r="B27386" s="1"/>
      <c r="C27386" s="1"/>
      <c r="D27386" s="8"/>
      <c r="E27386" s="1"/>
      <c r="F27386" s="1"/>
      <c r="G27386" s="1"/>
      <c r="H27386" s="1"/>
    </row>
    <row r="27387">
      <c r="A27387" s="1"/>
      <c r="B27387" s="1"/>
      <c r="C27387" s="1"/>
      <c r="D27387" s="8"/>
      <c r="E27387" s="1"/>
      <c r="F27387" s="1"/>
      <c r="G27387" s="1"/>
      <c r="H27387" s="1"/>
    </row>
    <row r="27388">
      <c r="A27388" s="1"/>
      <c r="B27388" s="1"/>
      <c r="C27388" s="1"/>
      <c r="D27388" s="8"/>
      <c r="E27388" s="1"/>
      <c r="F27388" s="1"/>
      <c r="G27388" s="1"/>
      <c r="H27388" s="1"/>
    </row>
    <row r="27389">
      <c r="A27389" s="1"/>
      <c r="B27389" s="1"/>
      <c r="C27389" s="1"/>
      <c r="D27389" s="8"/>
      <c r="E27389" s="1"/>
      <c r="F27389" s="1"/>
      <c r="G27389" s="1"/>
      <c r="H27389" s="1"/>
    </row>
    <row r="27390">
      <c r="A27390" s="1"/>
      <c r="B27390" s="1"/>
      <c r="C27390" s="1"/>
      <c r="D27390" s="8"/>
      <c r="E27390" s="1"/>
      <c r="F27390" s="1"/>
      <c r="G27390" s="1"/>
      <c r="H27390" s="1"/>
    </row>
    <row r="27391">
      <c r="A27391" s="1"/>
      <c r="B27391" s="1"/>
      <c r="C27391" s="1"/>
      <c r="D27391" s="8"/>
      <c r="E27391" s="1"/>
      <c r="F27391" s="1"/>
      <c r="G27391" s="1"/>
      <c r="H27391" s="1"/>
    </row>
    <row r="27392">
      <c r="A27392" s="1"/>
      <c r="B27392" s="1"/>
      <c r="C27392" s="1"/>
      <c r="D27392" s="8"/>
      <c r="E27392" s="1"/>
      <c r="F27392" s="1"/>
      <c r="G27392" s="1"/>
      <c r="H27392" s="1"/>
    </row>
    <row r="27393">
      <c r="A27393" s="1"/>
      <c r="B27393" s="1"/>
      <c r="C27393" s="1"/>
      <c r="D27393" s="8"/>
      <c r="E27393" s="1"/>
      <c r="F27393" s="1"/>
      <c r="G27393" s="1"/>
      <c r="H27393" s="1"/>
    </row>
    <row r="27394">
      <c r="A27394" s="1"/>
      <c r="B27394" s="1"/>
      <c r="C27394" s="1"/>
      <c r="D27394" s="8"/>
      <c r="E27394" s="1"/>
      <c r="F27394" s="1"/>
      <c r="G27394" s="1"/>
      <c r="H27394" s="1"/>
    </row>
    <row r="27395">
      <c r="A27395" s="1"/>
      <c r="B27395" s="1"/>
      <c r="C27395" s="1"/>
      <c r="D27395" s="8"/>
      <c r="E27395" s="1"/>
      <c r="F27395" s="1"/>
      <c r="G27395" s="1"/>
      <c r="H27395" s="1"/>
    </row>
    <row r="27396">
      <c r="A27396" s="1"/>
      <c r="B27396" s="1"/>
      <c r="C27396" s="1"/>
      <c r="D27396" s="8"/>
      <c r="E27396" s="1"/>
      <c r="F27396" s="1"/>
      <c r="G27396" s="1"/>
      <c r="H27396" s="1"/>
    </row>
    <row r="27397">
      <c r="A27397" s="1"/>
      <c r="B27397" s="1"/>
      <c r="C27397" s="1"/>
      <c r="D27397" s="8"/>
      <c r="E27397" s="1"/>
      <c r="F27397" s="1"/>
      <c r="G27397" s="1"/>
      <c r="H27397" s="1"/>
    </row>
    <row r="27398">
      <c r="A27398" s="1"/>
      <c r="B27398" s="1"/>
      <c r="C27398" s="1"/>
      <c r="D27398" s="8"/>
      <c r="E27398" s="1"/>
      <c r="F27398" s="1"/>
      <c r="G27398" s="1"/>
      <c r="H27398" s="1"/>
    </row>
    <row r="27399">
      <c r="A27399" s="1"/>
      <c r="B27399" s="1"/>
      <c r="C27399" s="1"/>
      <c r="D27399" s="8"/>
      <c r="E27399" s="1"/>
      <c r="F27399" s="1"/>
      <c r="G27399" s="1"/>
      <c r="H27399" s="1"/>
    </row>
    <row r="27400">
      <c r="A27400" s="1"/>
      <c r="B27400" s="1"/>
      <c r="C27400" s="1"/>
      <c r="D27400" s="8"/>
      <c r="E27400" s="1"/>
      <c r="F27400" s="1"/>
      <c r="G27400" s="1"/>
      <c r="H27400" s="1"/>
    </row>
    <row r="27401">
      <c r="A27401" s="1"/>
      <c r="B27401" s="1"/>
      <c r="C27401" s="1"/>
      <c r="D27401" s="8"/>
      <c r="E27401" s="1"/>
      <c r="F27401" s="1"/>
      <c r="G27401" s="1"/>
      <c r="H27401" s="1"/>
    </row>
    <row r="27402">
      <c r="A27402" s="1"/>
      <c r="B27402" s="1"/>
      <c r="C27402" s="1"/>
      <c r="D27402" s="8"/>
      <c r="E27402" s="1"/>
      <c r="F27402" s="1"/>
      <c r="G27402" s="1"/>
      <c r="H27402" s="1"/>
    </row>
    <row r="27403">
      <c r="A27403" s="1"/>
      <c r="B27403" s="1"/>
      <c r="C27403" s="1"/>
      <c r="D27403" s="8"/>
      <c r="E27403" s="1"/>
      <c r="F27403" s="1"/>
      <c r="G27403" s="1"/>
      <c r="H27403" s="1"/>
    </row>
    <row r="27404">
      <c r="A27404" s="1"/>
      <c r="B27404" s="1"/>
      <c r="C27404" s="1"/>
      <c r="D27404" s="8"/>
      <c r="E27404" s="1"/>
      <c r="F27404" s="1"/>
      <c r="G27404" s="1"/>
      <c r="H27404" s="1"/>
    </row>
    <row r="27405">
      <c r="A27405" s="1"/>
      <c r="B27405" s="1"/>
      <c r="C27405" s="1"/>
      <c r="D27405" s="8"/>
      <c r="E27405" s="1"/>
      <c r="F27405" s="1"/>
      <c r="G27405" s="1"/>
      <c r="H27405" s="1"/>
    </row>
    <row r="27406">
      <c r="A27406" s="1"/>
      <c r="B27406" s="1"/>
      <c r="C27406" s="1"/>
      <c r="D27406" s="8"/>
      <c r="E27406" s="1"/>
      <c r="F27406" s="1"/>
      <c r="G27406" s="1"/>
      <c r="H27406" s="1"/>
    </row>
    <row r="27407">
      <c r="A27407" s="1"/>
      <c r="B27407" s="1"/>
      <c r="C27407" s="1"/>
      <c r="D27407" s="8"/>
      <c r="E27407" s="1"/>
      <c r="F27407" s="1"/>
      <c r="G27407" s="1"/>
      <c r="H27407" s="1"/>
    </row>
    <row r="27408">
      <c r="A27408" s="1"/>
      <c r="B27408" s="1"/>
      <c r="C27408" s="1"/>
      <c r="D27408" s="8"/>
      <c r="E27408" s="1"/>
      <c r="F27408" s="1"/>
      <c r="G27408" s="1"/>
      <c r="H27408" s="1"/>
    </row>
    <row r="27409">
      <c r="A27409" s="1"/>
      <c r="B27409" s="1"/>
      <c r="C27409" s="1"/>
      <c r="D27409" s="8"/>
      <c r="E27409" s="1"/>
      <c r="F27409" s="1"/>
      <c r="G27409" s="1"/>
      <c r="H27409" s="1"/>
    </row>
    <row r="27410">
      <c r="A27410" s="1"/>
      <c r="B27410" s="1"/>
      <c r="C27410" s="1"/>
      <c r="D27410" s="8"/>
      <c r="E27410" s="1"/>
      <c r="F27410" s="1"/>
      <c r="G27410" s="1"/>
      <c r="H27410" s="1"/>
    </row>
    <row r="27411">
      <c r="A27411" s="1"/>
      <c r="B27411" s="1"/>
      <c r="C27411" s="1"/>
      <c r="D27411" s="8"/>
      <c r="E27411" s="1"/>
      <c r="F27411" s="1"/>
      <c r="G27411" s="1"/>
      <c r="H27411" s="1"/>
    </row>
    <row r="27412">
      <c r="A27412" s="1"/>
      <c r="B27412" s="1"/>
      <c r="C27412" s="1"/>
      <c r="D27412" s="8"/>
      <c r="E27412" s="1"/>
      <c r="F27412" s="1"/>
      <c r="G27412" s="1"/>
      <c r="H27412" s="1"/>
    </row>
    <row r="27413">
      <c r="A27413" s="1"/>
      <c r="B27413" s="1"/>
      <c r="C27413" s="1"/>
      <c r="D27413" s="8"/>
      <c r="E27413" s="1"/>
      <c r="F27413" s="1"/>
      <c r="G27413" s="1"/>
      <c r="H27413" s="1"/>
    </row>
    <row r="27414">
      <c r="A27414" s="1"/>
      <c r="B27414" s="1"/>
      <c r="C27414" s="1"/>
      <c r="D27414" s="8"/>
      <c r="E27414" s="1"/>
      <c r="F27414" s="1"/>
      <c r="G27414" s="1"/>
      <c r="H27414" s="1"/>
    </row>
    <row r="27415">
      <c r="A27415" s="1"/>
      <c r="B27415" s="1"/>
      <c r="C27415" s="1"/>
      <c r="D27415" s="8"/>
      <c r="E27415" s="1"/>
      <c r="F27415" s="1"/>
      <c r="G27415" s="1"/>
      <c r="H27415" s="1"/>
    </row>
    <row r="27416">
      <c r="A27416" s="1"/>
      <c r="B27416" s="1"/>
      <c r="C27416" s="1"/>
      <c r="D27416" s="8"/>
      <c r="E27416" s="1"/>
      <c r="F27416" s="1"/>
      <c r="G27416" s="1"/>
      <c r="H27416" s="1"/>
    </row>
    <row r="27417">
      <c r="A27417" s="1"/>
      <c r="B27417" s="1"/>
      <c r="C27417" s="1"/>
      <c r="D27417" s="8"/>
      <c r="E27417" s="1"/>
      <c r="F27417" s="1"/>
      <c r="G27417" s="1"/>
      <c r="H27417" s="1"/>
    </row>
    <row r="27418">
      <c r="A27418" s="1"/>
      <c r="B27418" s="1"/>
      <c r="C27418" s="1"/>
      <c r="D27418" s="8"/>
      <c r="E27418" s="1"/>
      <c r="F27418" s="1"/>
      <c r="G27418" s="1"/>
      <c r="H27418" s="1"/>
    </row>
    <row r="27419">
      <c r="A27419" s="1"/>
      <c r="B27419" s="1"/>
      <c r="C27419" s="1"/>
      <c r="D27419" s="8"/>
      <c r="E27419" s="1"/>
      <c r="F27419" s="1"/>
      <c r="G27419" s="1"/>
      <c r="H27419" s="1"/>
    </row>
    <row r="27420">
      <c r="A27420" s="1"/>
      <c r="B27420" s="1"/>
      <c r="C27420" s="1"/>
      <c r="D27420" s="8"/>
      <c r="E27420" s="1"/>
      <c r="F27420" s="1"/>
      <c r="G27420" s="1"/>
      <c r="H27420" s="1"/>
    </row>
    <row r="27421">
      <c r="A27421" s="1"/>
      <c r="B27421" s="1"/>
      <c r="C27421" s="1"/>
      <c r="D27421" s="8"/>
      <c r="E27421" s="1"/>
      <c r="F27421" s="1"/>
      <c r="G27421" s="1"/>
      <c r="H27421" s="1"/>
    </row>
    <row r="27422">
      <c r="A27422" s="1"/>
      <c r="B27422" s="1"/>
      <c r="C27422" s="1"/>
      <c r="D27422" s="8"/>
      <c r="E27422" s="1"/>
      <c r="F27422" s="1"/>
      <c r="G27422" s="1"/>
      <c r="H27422" s="1"/>
    </row>
    <row r="27423">
      <c r="A27423" s="1"/>
      <c r="B27423" s="1"/>
      <c r="C27423" s="1"/>
      <c r="D27423" s="8"/>
      <c r="E27423" s="1"/>
      <c r="F27423" s="1"/>
      <c r="G27423" s="1"/>
      <c r="H27423" s="1"/>
    </row>
    <row r="27424">
      <c r="A27424" s="1"/>
      <c r="B27424" s="1"/>
      <c r="C27424" s="1"/>
      <c r="D27424" s="8"/>
      <c r="E27424" s="1"/>
      <c r="F27424" s="1"/>
      <c r="G27424" s="1"/>
      <c r="H27424" s="1"/>
    </row>
    <row r="27425">
      <c r="A27425" s="1"/>
      <c r="B27425" s="1"/>
      <c r="C27425" s="1"/>
      <c r="D27425" s="8"/>
      <c r="E27425" s="1"/>
      <c r="F27425" s="1"/>
      <c r="G27425" s="1"/>
      <c r="H27425" s="1"/>
    </row>
    <row r="27426">
      <c r="A27426" s="1"/>
      <c r="B27426" s="1"/>
      <c r="C27426" s="1"/>
      <c r="D27426" s="8"/>
      <c r="E27426" s="1"/>
      <c r="F27426" s="1"/>
      <c r="G27426" s="1"/>
      <c r="H27426" s="1"/>
    </row>
    <row r="27427">
      <c r="A27427" s="1"/>
      <c r="B27427" s="1"/>
      <c r="C27427" s="1"/>
      <c r="D27427" s="8"/>
      <c r="E27427" s="1"/>
      <c r="F27427" s="1"/>
      <c r="G27427" s="1"/>
      <c r="H27427" s="1"/>
    </row>
    <row r="27428">
      <c r="A27428" s="1"/>
      <c r="B27428" s="1"/>
      <c r="C27428" s="1"/>
      <c r="D27428" s="8"/>
      <c r="E27428" s="1"/>
      <c r="F27428" s="1"/>
      <c r="G27428" s="1"/>
      <c r="H27428" s="1"/>
    </row>
    <row r="27429">
      <c r="A27429" s="1"/>
      <c r="B27429" s="1"/>
      <c r="C27429" s="1"/>
      <c r="D27429" s="8"/>
      <c r="E27429" s="1"/>
      <c r="F27429" s="1"/>
      <c r="G27429" s="1"/>
      <c r="H27429" s="1"/>
    </row>
    <row r="27430">
      <c r="A27430" s="1"/>
      <c r="B27430" s="1"/>
      <c r="C27430" s="1"/>
      <c r="D27430" s="8"/>
      <c r="E27430" s="1"/>
      <c r="F27430" s="1"/>
      <c r="G27430" s="1"/>
      <c r="H27430" s="1"/>
    </row>
    <row r="27431">
      <c r="A27431" s="1"/>
      <c r="B27431" s="1"/>
      <c r="C27431" s="1"/>
      <c r="D27431" s="8"/>
      <c r="E27431" s="1"/>
      <c r="F27431" s="1"/>
      <c r="G27431" s="1"/>
      <c r="H27431" s="1"/>
    </row>
    <row r="27432">
      <c r="A27432" s="1"/>
      <c r="B27432" s="1"/>
      <c r="C27432" s="1"/>
      <c r="D27432" s="8"/>
      <c r="E27432" s="1"/>
      <c r="F27432" s="1"/>
      <c r="G27432" s="1"/>
      <c r="H27432" s="1"/>
    </row>
    <row r="27433">
      <c r="A27433" s="1"/>
      <c r="B27433" s="1"/>
      <c r="C27433" s="1"/>
      <c r="D27433" s="8"/>
      <c r="E27433" s="1"/>
      <c r="F27433" s="1"/>
      <c r="G27433" s="1"/>
      <c r="H27433" s="1"/>
    </row>
    <row r="27434">
      <c r="A27434" s="1"/>
      <c r="B27434" s="1"/>
      <c r="C27434" s="1"/>
      <c r="D27434" s="8"/>
      <c r="E27434" s="1"/>
      <c r="F27434" s="1"/>
      <c r="G27434" s="1"/>
      <c r="H27434" s="1"/>
    </row>
    <row r="27435">
      <c r="A27435" s="1"/>
      <c r="B27435" s="1"/>
      <c r="C27435" s="1"/>
      <c r="D27435" s="8"/>
      <c r="E27435" s="1"/>
      <c r="F27435" s="1"/>
      <c r="G27435" s="1"/>
      <c r="H27435" s="1"/>
    </row>
    <row r="27436">
      <c r="A27436" s="1"/>
      <c r="B27436" s="1"/>
      <c r="C27436" s="1"/>
      <c r="D27436" s="8"/>
      <c r="E27436" s="1"/>
      <c r="F27436" s="1"/>
      <c r="G27436" s="1"/>
      <c r="H27436" s="1"/>
    </row>
    <row r="27437">
      <c r="A27437" s="1"/>
      <c r="B27437" s="1"/>
      <c r="C27437" s="1"/>
      <c r="D27437" s="8"/>
      <c r="E27437" s="1"/>
      <c r="F27437" s="1"/>
      <c r="G27437" s="1"/>
      <c r="H27437" s="1"/>
    </row>
    <row r="27438">
      <c r="A27438" s="1"/>
      <c r="B27438" s="1"/>
      <c r="C27438" s="1"/>
      <c r="D27438" s="8"/>
      <c r="E27438" s="1"/>
      <c r="F27438" s="1"/>
      <c r="G27438" s="1"/>
      <c r="H27438" s="1"/>
    </row>
    <row r="27439">
      <c r="A27439" s="1"/>
      <c r="B27439" s="1"/>
      <c r="C27439" s="1"/>
      <c r="D27439" s="8"/>
      <c r="E27439" s="1"/>
      <c r="F27439" s="1"/>
      <c r="G27439" s="1"/>
      <c r="H27439" s="1"/>
    </row>
    <row r="27440">
      <c r="A27440" s="1"/>
      <c r="B27440" s="1"/>
      <c r="C27440" s="1"/>
      <c r="D27440" s="8"/>
      <c r="E27440" s="1"/>
      <c r="F27440" s="1"/>
      <c r="G27440" s="1"/>
      <c r="H27440" s="1"/>
    </row>
    <row r="27441">
      <c r="A27441" s="1"/>
      <c r="B27441" s="1"/>
      <c r="C27441" s="1"/>
      <c r="D27441" s="8"/>
      <c r="E27441" s="1"/>
      <c r="F27441" s="1"/>
      <c r="G27441" s="1"/>
      <c r="H27441" s="1"/>
    </row>
    <row r="27442">
      <c r="A27442" s="1"/>
      <c r="B27442" s="1"/>
      <c r="C27442" s="1"/>
      <c r="D27442" s="8"/>
      <c r="E27442" s="1"/>
      <c r="F27442" s="1"/>
      <c r="G27442" s="1"/>
      <c r="H27442" s="1"/>
    </row>
    <row r="27443">
      <c r="A27443" s="1"/>
      <c r="B27443" s="1"/>
      <c r="C27443" s="1"/>
      <c r="D27443" s="8"/>
      <c r="E27443" s="1"/>
      <c r="F27443" s="1"/>
      <c r="G27443" s="1"/>
      <c r="H27443" s="1"/>
    </row>
    <row r="27444">
      <c r="A27444" s="1"/>
      <c r="B27444" s="1"/>
      <c r="C27444" s="1"/>
      <c r="D27444" s="8"/>
      <c r="E27444" s="1"/>
      <c r="F27444" s="1"/>
      <c r="G27444" s="1"/>
      <c r="H27444" s="1"/>
    </row>
    <row r="27445">
      <c r="A27445" s="1"/>
      <c r="B27445" s="1"/>
      <c r="C27445" s="1"/>
      <c r="D27445" s="8"/>
      <c r="E27445" s="1"/>
      <c r="F27445" s="1"/>
      <c r="G27445" s="1"/>
      <c r="H27445" s="1"/>
    </row>
    <row r="27446">
      <c r="A27446" s="1"/>
      <c r="B27446" s="1"/>
      <c r="C27446" s="1"/>
      <c r="D27446" s="8"/>
      <c r="E27446" s="1"/>
      <c r="F27446" s="1"/>
      <c r="G27446" s="1"/>
      <c r="H27446" s="1"/>
    </row>
    <row r="27447">
      <c r="A27447" s="1"/>
      <c r="B27447" s="1"/>
      <c r="C27447" s="1"/>
      <c r="D27447" s="8"/>
      <c r="E27447" s="1"/>
      <c r="F27447" s="1"/>
      <c r="G27447" s="1"/>
      <c r="H27447" s="1"/>
    </row>
    <row r="27448">
      <c r="A27448" s="1"/>
      <c r="B27448" s="1"/>
      <c r="C27448" s="1"/>
      <c r="D27448" s="8"/>
      <c r="E27448" s="1"/>
      <c r="F27448" s="1"/>
      <c r="G27448" s="1"/>
      <c r="H27448" s="1"/>
    </row>
    <row r="27449">
      <c r="A27449" s="1"/>
      <c r="B27449" s="1"/>
      <c r="C27449" s="1"/>
      <c r="D27449" s="8"/>
      <c r="E27449" s="1"/>
      <c r="F27449" s="1"/>
      <c r="G27449" s="1"/>
      <c r="H27449" s="1"/>
    </row>
    <row r="27450">
      <c r="A27450" s="1"/>
      <c r="B27450" s="1"/>
      <c r="C27450" s="1"/>
      <c r="D27450" s="8"/>
      <c r="E27450" s="1"/>
      <c r="F27450" s="1"/>
      <c r="G27450" s="1"/>
      <c r="H27450" s="1"/>
    </row>
    <row r="27451">
      <c r="A27451" s="1"/>
      <c r="B27451" s="1"/>
      <c r="C27451" s="1"/>
      <c r="D27451" s="8"/>
      <c r="E27451" s="1"/>
      <c r="F27451" s="1"/>
      <c r="G27451" s="1"/>
      <c r="H27451" s="1"/>
    </row>
    <row r="27452">
      <c r="A27452" s="1"/>
      <c r="B27452" s="1"/>
      <c r="C27452" s="1"/>
      <c r="D27452" s="8"/>
      <c r="E27452" s="1"/>
      <c r="F27452" s="1"/>
      <c r="G27452" s="1"/>
      <c r="H27452" s="1"/>
    </row>
    <row r="27453">
      <c r="A27453" s="1"/>
      <c r="B27453" s="1"/>
      <c r="C27453" s="1"/>
      <c r="D27453" s="8"/>
      <c r="E27453" s="1"/>
      <c r="F27453" s="1"/>
      <c r="G27453" s="1"/>
      <c r="H27453" s="1"/>
    </row>
    <row r="27454">
      <c r="A27454" s="1"/>
      <c r="B27454" s="1"/>
      <c r="C27454" s="1"/>
      <c r="D27454" s="8"/>
      <c r="E27454" s="1"/>
      <c r="F27454" s="1"/>
      <c r="G27454" s="1"/>
      <c r="H27454" s="1"/>
    </row>
    <row r="27455">
      <c r="A27455" s="1"/>
      <c r="B27455" s="1"/>
      <c r="C27455" s="1"/>
      <c r="D27455" s="8"/>
      <c r="E27455" s="1"/>
      <c r="F27455" s="1"/>
      <c r="G27455" s="1"/>
      <c r="H27455" s="1"/>
    </row>
    <row r="27456">
      <c r="A27456" s="1"/>
      <c r="B27456" s="1"/>
      <c r="C27456" s="1"/>
      <c r="D27456" s="8"/>
      <c r="E27456" s="1"/>
      <c r="F27456" s="1"/>
      <c r="G27456" s="1"/>
      <c r="H27456" s="1"/>
    </row>
    <row r="27457">
      <c r="A27457" s="1"/>
      <c r="B27457" s="1"/>
      <c r="C27457" s="1"/>
      <c r="D27457" s="8"/>
      <c r="E27457" s="1"/>
      <c r="F27457" s="1"/>
      <c r="G27457" s="1"/>
      <c r="H27457" s="1"/>
    </row>
    <row r="27458">
      <c r="A27458" s="1"/>
      <c r="B27458" s="1"/>
      <c r="C27458" s="1"/>
      <c r="D27458" s="8"/>
      <c r="E27458" s="1"/>
      <c r="F27458" s="1"/>
      <c r="G27458" s="1"/>
      <c r="H27458" s="1"/>
    </row>
    <row r="27459">
      <c r="A27459" s="1"/>
      <c r="B27459" s="1"/>
      <c r="C27459" s="1"/>
      <c r="D27459" s="8"/>
      <c r="E27459" s="1"/>
      <c r="F27459" s="1"/>
      <c r="G27459" s="1"/>
      <c r="H27459" s="1"/>
    </row>
    <row r="27460">
      <c r="A27460" s="1"/>
      <c r="B27460" s="1"/>
      <c r="C27460" s="1"/>
      <c r="D27460" s="8"/>
      <c r="E27460" s="1"/>
      <c r="F27460" s="1"/>
      <c r="G27460" s="1"/>
      <c r="H27460" s="1"/>
    </row>
    <row r="27461">
      <c r="A27461" s="1"/>
      <c r="B27461" s="1"/>
      <c r="C27461" s="1"/>
      <c r="D27461" s="8"/>
      <c r="E27461" s="1"/>
      <c r="F27461" s="1"/>
      <c r="G27461" s="1"/>
      <c r="H27461" s="1"/>
    </row>
    <row r="27462">
      <c r="A27462" s="1"/>
      <c r="B27462" s="1"/>
      <c r="C27462" s="1"/>
      <c r="D27462" s="8"/>
      <c r="E27462" s="1"/>
      <c r="F27462" s="1"/>
      <c r="G27462" s="1"/>
      <c r="H27462" s="1"/>
    </row>
    <row r="27463">
      <c r="A27463" s="1"/>
      <c r="B27463" s="1"/>
      <c r="C27463" s="1"/>
      <c r="D27463" s="8"/>
      <c r="E27463" s="1"/>
      <c r="F27463" s="1"/>
      <c r="G27463" s="1"/>
      <c r="H27463" s="1"/>
    </row>
    <row r="27464">
      <c r="A27464" s="1"/>
      <c r="B27464" s="1"/>
      <c r="C27464" s="1"/>
      <c r="D27464" s="8"/>
      <c r="E27464" s="1"/>
      <c r="F27464" s="1"/>
      <c r="G27464" s="1"/>
      <c r="H27464" s="1"/>
    </row>
    <row r="27465">
      <c r="A27465" s="1"/>
      <c r="B27465" s="1"/>
      <c r="C27465" s="1"/>
      <c r="D27465" s="8"/>
      <c r="E27465" s="1"/>
      <c r="F27465" s="1"/>
      <c r="G27465" s="1"/>
      <c r="H27465" s="1"/>
    </row>
    <row r="27466">
      <c r="A27466" s="1"/>
      <c r="B27466" s="1"/>
      <c r="C27466" s="1"/>
      <c r="D27466" s="8"/>
      <c r="E27466" s="1"/>
      <c r="F27466" s="1"/>
      <c r="G27466" s="1"/>
      <c r="H27466" s="1"/>
    </row>
    <row r="27467">
      <c r="A27467" s="1"/>
      <c r="B27467" s="1"/>
      <c r="C27467" s="1"/>
      <c r="D27467" s="8"/>
      <c r="E27467" s="1"/>
      <c r="F27467" s="1"/>
      <c r="G27467" s="1"/>
      <c r="H27467" s="1"/>
    </row>
    <row r="27468">
      <c r="A27468" s="1"/>
      <c r="B27468" s="1"/>
      <c r="C27468" s="1"/>
      <c r="D27468" s="8"/>
      <c r="E27468" s="1"/>
      <c r="F27468" s="1"/>
      <c r="G27468" s="1"/>
      <c r="H27468" s="1"/>
    </row>
    <row r="27469">
      <c r="A27469" s="1"/>
      <c r="B27469" s="1"/>
      <c r="C27469" s="1"/>
      <c r="D27469" s="8"/>
      <c r="E27469" s="1"/>
      <c r="F27469" s="1"/>
      <c r="G27469" s="1"/>
      <c r="H27469" s="1"/>
    </row>
    <row r="27470">
      <c r="A27470" s="1"/>
      <c r="B27470" s="1"/>
      <c r="C27470" s="1"/>
      <c r="D27470" s="8"/>
      <c r="E27470" s="1"/>
      <c r="F27470" s="1"/>
      <c r="G27470" s="1"/>
      <c r="H27470" s="1"/>
    </row>
    <row r="27471">
      <c r="A27471" s="1"/>
      <c r="B27471" s="1"/>
      <c r="C27471" s="1"/>
      <c r="D27471" s="8"/>
      <c r="E27471" s="1"/>
      <c r="F27471" s="1"/>
      <c r="G27471" s="1"/>
      <c r="H27471" s="1"/>
    </row>
    <row r="27472">
      <c r="A27472" s="1"/>
      <c r="B27472" s="1"/>
      <c r="C27472" s="1"/>
      <c r="D27472" s="8"/>
      <c r="E27472" s="1"/>
      <c r="F27472" s="1"/>
      <c r="G27472" s="1"/>
      <c r="H27472" s="1"/>
    </row>
    <row r="27473">
      <c r="A27473" s="1"/>
      <c r="B27473" s="1"/>
      <c r="C27473" s="1"/>
      <c r="D27473" s="8"/>
      <c r="E27473" s="1"/>
      <c r="F27473" s="1"/>
      <c r="G27473" s="1"/>
      <c r="H27473" s="1"/>
    </row>
    <row r="27474">
      <c r="A27474" s="1"/>
      <c r="B27474" s="1"/>
      <c r="C27474" s="1"/>
      <c r="D27474" s="8"/>
      <c r="E27474" s="1"/>
      <c r="F27474" s="1"/>
      <c r="G27474" s="1"/>
      <c r="H27474" s="1"/>
    </row>
    <row r="27475">
      <c r="A27475" s="1"/>
      <c r="B27475" s="1"/>
      <c r="C27475" s="1"/>
      <c r="D27475" s="8"/>
      <c r="E27475" s="1"/>
      <c r="F27475" s="1"/>
      <c r="G27475" s="1"/>
      <c r="H27475" s="1"/>
    </row>
    <row r="27476">
      <c r="A27476" s="1"/>
      <c r="B27476" s="1"/>
      <c r="C27476" s="1"/>
      <c r="D27476" s="8"/>
      <c r="E27476" s="1"/>
      <c r="F27476" s="1"/>
      <c r="G27476" s="1"/>
      <c r="H27476" s="1"/>
    </row>
    <row r="27477">
      <c r="A27477" s="1"/>
      <c r="B27477" s="1"/>
      <c r="C27477" s="1"/>
      <c r="D27477" s="8"/>
      <c r="E27477" s="1"/>
      <c r="F27477" s="1"/>
      <c r="G27477" s="1"/>
      <c r="H27477" s="1"/>
    </row>
    <row r="27478">
      <c r="A27478" s="1"/>
      <c r="B27478" s="1"/>
      <c r="C27478" s="1"/>
      <c r="D27478" s="8"/>
      <c r="E27478" s="1"/>
      <c r="F27478" s="1"/>
      <c r="G27478" s="1"/>
      <c r="H27478" s="1"/>
    </row>
    <row r="27479">
      <c r="A27479" s="1"/>
      <c r="B27479" s="1"/>
      <c r="C27479" s="1"/>
      <c r="D27479" s="8"/>
      <c r="E27479" s="1"/>
      <c r="F27479" s="1"/>
      <c r="G27479" s="1"/>
      <c r="H27479" s="1"/>
    </row>
    <row r="27480">
      <c r="A27480" s="1"/>
      <c r="B27480" s="1"/>
      <c r="C27480" s="1"/>
      <c r="D27480" s="8"/>
      <c r="E27480" s="1"/>
      <c r="F27480" s="1"/>
      <c r="G27480" s="1"/>
      <c r="H27480" s="1"/>
    </row>
    <row r="27481">
      <c r="A27481" s="1"/>
      <c r="B27481" s="1"/>
      <c r="C27481" s="1"/>
      <c r="D27481" s="8"/>
      <c r="E27481" s="1"/>
      <c r="F27481" s="1"/>
      <c r="G27481" s="1"/>
      <c r="H27481" s="1"/>
    </row>
    <row r="27482">
      <c r="A27482" s="1"/>
      <c r="B27482" s="1"/>
      <c r="C27482" s="1"/>
      <c r="D27482" s="8"/>
      <c r="E27482" s="1"/>
      <c r="F27482" s="1"/>
      <c r="G27482" s="1"/>
      <c r="H27482" s="1"/>
    </row>
    <row r="27483">
      <c r="A27483" s="1"/>
      <c r="B27483" s="1"/>
      <c r="C27483" s="1"/>
      <c r="D27483" s="8"/>
      <c r="E27483" s="1"/>
      <c r="F27483" s="1"/>
      <c r="G27483" s="1"/>
      <c r="H27483" s="1"/>
    </row>
    <row r="27484">
      <c r="A27484" s="1"/>
      <c r="B27484" s="1"/>
      <c r="C27484" s="1"/>
      <c r="D27484" s="8"/>
      <c r="E27484" s="1"/>
      <c r="F27484" s="1"/>
      <c r="G27484" s="1"/>
      <c r="H27484" s="1"/>
    </row>
    <row r="27485">
      <c r="A27485" s="1"/>
      <c r="B27485" s="1"/>
      <c r="C27485" s="1"/>
      <c r="D27485" s="8"/>
      <c r="E27485" s="1"/>
      <c r="F27485" s="1"/>
      <c r="G27485" s="1"/>
      <c r="H27485" s="1"/>
    </row>
    <row r="27486">
      <c r="A27486" s="1"/>
      <c r="B27486" s="1"/>
      <c r="C27486" s="1"/>
      <c r="D27486" s="8"/>
      <c r="E27486" s="1"/>
      <c r="F27486" s="1"/>
      <c r="G27486" s="1"/>
      <c r="H27486" s="1"/>
    </row>
    <row r="27487">
      <c r="A27487" s="1"/>
      <c r="B27487" s="1"/>
      <c r="C27487" s="1"/>
      <c r="D27487" s="8"/>
      <c r="E27487" s="1"/>
      <c r="F27487" s="1"/>
      <c r="G27487" s="1"/>
      <c r="H27487" s="1"/>
    </row>
    <row r="27488">
      <c r="A27488" s="1"/>
      <c r="B27488" s="1"/>
      <c r="C27488" s="1"/>
      <c r="D27488" s="8"/>
      <c r="E27488" s="1"/>
      <c r="F27488" s="1"/>
      <c r="G27488" s="1"/>
      <c r="H27488" s="1"/>
    </row>
    <row r="27489">
      <c r="A27489" s="1"/>
      <c r="B27489" s="1"/>
      <c r="C27489" s="1"/>
      <c r="D27489" s="8"/>
      <c r="E27489" s="1"/>
      <c r="F27489" s="1"/>
      <c r="G27489" s="1"/>
      <c r="H27489" s="1"/>
    </row>
    <row r="27490">
      <c r="A27490" s="1"/>
      <c r="B27490" s="1"/>
      <c r="C27490" s="1"/>
      <c r="D27490" s="8"/>
      <c r="E27490" s="1"/>
      <c r="F27490" s="1"/>
      <c r="G27490" s="1"/>
      <c r="H27490" s="1"/>
    </row>
    <row r="27491">
      <c r="A27491" s="1"/>
      <c r="B27491" s="1"/>
      <c r="C27491" s="1"/>
      <c r="D27491" s="8"/>
      <c r="E27491" s="1"/>
      <c r="F27491" s="1"/>
      <c r="G27491" s="1"/>
      <c r="H27491" s="1"/>
    </row>
    <row r="27492">
      <c r="A27492" s="1"/>
      <c r="B27492" s="1"/>
      <c r="C27492" s="1"/>
      <c r="D27492" s="8"/>
      <c r="E27492" s="1"/>
      <c r="F27492" s="1"/>
      <c r="G27492" s="1"/>
      <c r="H27492" s="1"/>
    </row>
    <row r="27493">
      <c r="A27493" s="1"/>
      <c r="B27493" s="1"/>
      <c r="C27493" s="1"/>
      <c r="D27493" s="8"/>
      <c r="E27493" s="1"/>
      <c r="F27493" s="1"/>
      <c r="G27493" s="1"/>
      <c r="H27493" s="1"/>
    </row>
    <row r="27494">
      <c r="A27494" s="1"/>
      <c r="B27494" s="1"/>
      <c r="C27494" s="1"/>
      <c r="D27494" s="8"/>
      <c r="E27494" s="1"/>
      <c r="F27494" s="1"/>
      <c r="G27494" s="1"/>
      <c r="H27494" s="1"/>
    </row>
    <row r="27495">
      <c r="A27495" s="1"/>
      <c r="B27495" s="1"/>
      <c r="C27495" s="1"/>
      <c r="D27495" s="8"/>
      <c r="E27495" s="1"/>
      <c r="F27495" s="1"/>
      <c r="G27495" s="1"/>
      <c r="H27495" s="1"/>
    </row>
    <row r="27496">
      <c r="A27496" s="1"/>
      <c r="B27496" s="1"/>
      <c r="C27496" s="1"/>
      <c r="D27496" s="8"/>
      <c r="E27496" s="1"/>
      <c r="F27496" s="1"/>
      <c r="G27496" s="1"/>
      <c r="H27496" s="1"/>
    </row>
    <row r="27497">
      <c r="A27497" s="1"/>
      <c r="B27497" s="1"/>
      <c r="C27497" s="1"/>
      <c r="D27497" s="8"/>
      <c r="E27497" s="1"/>
      <c r="F27497" s="1"/>
      <c r="G27497" s="1"/>
      <c r="H27497" s="1"/>
    </row>
    <row r="27498">
      <c r="A27498" s="1"/>
      <c r="B27498" s="1"/>
      <c r="C27498" s="1"/>
      <c r="D27498" s="8"/>
      <c r="E27498" s="1"/>
      <c r="F27498" s="1"/>
      <c r="G27498" s="1"/>
      <c r="H27498" s="1"/>
    </row>
    <row r="27499">
      <c r="A27499" s="1"/>
      <c r="B27499" s="1"/>
      <c r="C27499" s="1"/>
      <c r="D27499" s="8"/>
      <c r="E27499" s="1"/>
      <c r="F27499" s="1"/>
      <c r="G27499" s="1"/>
      <c r="H27499" s="1"/>
    </row>
    <row r="27500">
      <c r="A27500" s="1"/>
      <c r="B27500" s="1"/>
      <c r="C27500" s="1"/>
      <c r="D27500" s="8"/>
      <c r="E27500" s="1"/>
      <c r="F27500" s="1"/>
      <c r="G27500" s="1"/>
      <c r="H27500" s="1"/>
    </row>
    <row r="27501">
      <c r="A27501" s="1"/>
      <c r="B27501" s="1"/>
      <c r="C27501" s="1"/>
      <c r="D27501" s="8"/>
      <c r="E27501" s="1"/>
      <c r="F27501" s="1"/>
      <c r="G27501" s="1"/>
      <c r="H27501" s="1"/>
    </row>
    <row r="27502">
      <c r="A27502" s="1"/>
      <c r="B27502" s="1"/>
      <c r="C27502" s="1"/>
      <c r="D27502" s="8"/>
      <c r="E27502" s="1"/>
      <c r="F27502" s="1"/>
      <c r="G27502" s="1"/>
      <c r="H27502" s="1"/>
    </row>
    <row r="27503">
      <c r="A27503" s="1"/>
      <c r="B27503" s="1"/>
      <c r="C27503" s="1"/>
      <c r="D27503" s="8"/>
      <c r="E27503" s="1"/>
      <c r="F27503" s="1"/>
      <c r="G27503" s="1"/>
      <c r="H27503" s="1"/>
    </row>
    <row r="27504">
      <c r="A27504" s="1"/>
      <c r="B27504" s="1"/>
      <c r="C27504" s="1"/>
      <c r="D27504" s="8"/>
      <c r="E27504" s="1"/>
      <c r="F27504" s="1"/>
      <c r="G27504" s="1"/>
      <c r="H27504" s="1"/>
    </row>
    <row r="27505">
      <c r="A27505" s="1"/>
      <c r="B27505" s="1"/>
      <c r="C27505" s="1"/>
      <c r="D27505" s="8"/>
      <c r="E27505" s="1"/>
      <c r="F27505" s="1"/>
      <c r="G27505" s="1"/>
      <c r="H27505" s="1"/>
    </row>
    <row r="27506">
      <c r="A27506" s="1"/>
      <c r="B27506" s="1"/>
      <c r="C27506" s="1"/>
      <c r="D27506" s="8"/>
      <c r="E27506" s="1"/>
      <c r="F27506" s="1"/>
      <c r="G27506" s="1"/>
      <c r="H27506" s="1"/>
    </row>
    <row r="27507">
      <c r="A27507" s="1"/>
      <c r="B27507" s="1"/>
      <c r="C27507" s="1"/>
      <c r="D27507" s="8"/>
      <c r="E27507" s="1"/>
      <c r="F27507" s="1"/>
      <c r="G27507" s="1"/>
      <c r="H27507" s="1"/>
    </row>
    <row r="27508">
      <c r="A27508" s="1"/>
      <c r="B27508" s="1"/>
      <c r="C27508" s="1"/>
      <c r="D27508" s="8"/>
      <c r="E27508" s="1"/>
      <c r="F27508" s="1"/>
      <c r="G27508" s="1"/>
      <c r="H27508" s="1"/>
    </row>
    <row r="27509">
      <c r="A27509" s="1"/>
      <c r="B27509" s="1"/>
      <c r="C27509" s="1"/>
      <c r="D27509" s="8"/>
      <c r="E27509" s="1"/>
      <c r="F27509" s="1"/>
      <c r="G27509" s="1"/>
      <c r="H27509" s="1"/>
    </row>
    <row r="27510">
      <c r="A27510" s="1"/>
      <c r="B27510" s="1"/>
      <c r="C27510" s="1"/>
      <c r="D27510" s="8"/>
      <c r="E27510" s="1"/>
      <c r="F27510" s="1"/>
      <c r="G27510" s="1"/>
      <c r="H27510" s="1"/>
    </row>
    <row r="27511">
      <c r="A27511" s="1"/>
      <c r="B27511" s="1"/>
      <c r="C27511" s="1"/>
      <c r="D27511" s="8"/>
      <c r="E27511" s="1"/>
      <c r="F27511" s="1"/>
      <c r="G27511" s="1"/>
      <c r="H27511" s="1"/>
    </row>
    <row r="27512">
      <c r="A27512" s="1"/>
      <c r="B27512" s="1"/>
      <c r="C27512" s="1"/>
      <c r="D27512" s="8"/>
      <c r="E27512" s="1"/>
      <c r="F27512" s="1"/>
      <c r="G27512" s="1"/>
      <c r="H27512" s="1"/>
    </row>
    <row r="27513">
      <c r="A27513" s="1"/>
      <c r="B27513" s="1"/>
      <c r="C27513" s="1"/>
      <c r="D27513" s="8"/>
      <c r="E27513" s="1"/>
      <c r="F27513" s="1"/>
      <c r="G27513" s="1"/>
      <c r="H27513" s="1"/>
    </row>
    <row r="27514">
      <c r="A27514" s="1"/>
      <c r="B27514" s="1"/>
      <c r="C27514" s="1"/>
      <c r="D27514" s="8"/>
      <c r="E27514" s="1"/>
      <c r="F27514" s="1"/>
      <c r="G27514" s="1"/>
      <c r="H27514" s="1"/>
    </row>
    <row r="27515">
      <c r="A27515" s="1"/>
      <c r="B27515" s="1"/>
      <c r="C27515" s="1"/>
      <c r="D27515" s="8"/>
      <c r="E27515" s="1"/>
      <c r="F27515" s="1"/>
      <c r="G27515" s="1"/>
      <c r="H27515" s="1"/>
    </row>
    <row r="27516">
      <c r="A27516" s="1"/>
      <c r="B27516" s="1"/>
      <c r="C27516" s="1"/>
      <c r="D27516" s="8"/>
      <c r="E27516" s="1"/>
      <c r="F27516" s="1"/>
      <c r="G27516" s="1"/>
      <c r="H27516" s="1"/>
    </row>
    <row r="27517">
      <c r="A27517" s="1"/>
      <c r="B27517" s="1"/>
      <c r="C27517" s="1"/>
      <c r="D27517" s="8"/>
      <c r="E27517" s="1"/>
      <c r="F27517" s="1"/>
      <c r="G27517" s="1"/>
      <c r="H27517" s="1"/>
    </row>
    <row r="27518">
      <c r="A27518" s="1"/>
      <c r="B27518" s="1"/>
      <c r="C27518" s="1"/>
      <c r="D27518" s="8"/>
      <c r="E27518" s="1"/>
      <c r="F27518" s="1"/>
      <c r="G27518" s="1"/>
      <c r="H27518" s="1"/>
    </row>
    <row r="27519">
      <c r="A27519" s="1"/>
      <c r="B27519" s="1"/>
      <c r="C27519" s="1"/>
      <c r="D27519" s="8"/>
      <c r="E27519" s="1"/>
      <c r="F27519" s="1"/>
      <c r="G27519" s="1"/>
      <c r="H27519" s="1"/>
    </row>
    <row r="27520">
      <c r="A27520" s="1"/>
      <c r="B27520" s="1"/>
      <c r="C27520" s="1"/>
      <c r="D27520" s="8"/>
      <c r="E27520" s="1"/>
      <c r="F27520" s="1"/>
      <c r="G27520" s="1"/>
      <c r="H27520" s="1"/>
    </row>
    <row r="27521">
      <c r="A27521" s="1"/>
      <c r="B27521" s="1"/>
      <c r="C27521" s="1"/>
      <c r="D27521" s="8"/>
      <c r="E27521" s="1"/>
      <c r="F27521" s="1"/>
      <c r="G27521" s="1"/>
      <c r="H27521" s="1"/>
    </row>
    <row r="27522">
      <c r="A27522" s="1"/>
      <c r="B27522" s="1"/>
      <c r="C27522" s="1"/>
      <c r="D27522" s="8"/>
      <c r="E27522" s="1"/>
      <c r="F27522" s="1"/>
      <c r="G27522" s="1"/>
      <c r="H27522" s="1"/>
    </row>
    <row r="27523">
      <c r="A27523" s="1"/>
      <c r="B27523" s="1"/>
      <c r="C27523" s="1"/>
      <c r="D27523" s="8"/>
      <c r="E27523" s="1"/>
      <c r="F27523" s="1"/>
      <c r="G27523" s="1"/>
      <c r="H27523" s="1"/>
    </row>
    <row r="27524">
      <c r="A27524" s="1"/>
      <c r="B27524" s="1"/>
      <c r="C27524" s="1"/>
      <c r="D27524" s="8"/>
      <c r="E27524" s="1"/>
      <c r="F27524" s="1"/>
      <c r="G27524" s="1"/>
      <c r="H27524" s="1"/>
    </row>
    <row r="27525">
      <c r="A27525" s="1"/>
      <c r="B27525" s="1"/>
      <c r="C27525" s="1"/>
      <c r="D27525" s="8"/>
      <c r="E27525" s="1"/>
      <c r="F27525" s="1"/>
      <c r="G27525" s="1"/>
      <c r="H27525" s="1"/>
    </row>
    <row r="27526">
      <c r="A27526" s="1"/>
      <c r="B27526" s="1"/>
      <c r="C27526" s="1"/>
      <c r="D27526" s="8"/>
      <c r="E27526" s="1"/>
      <c r="F27526" s="1"/>
      <c r="G27526" s="1"/>
      <c r="H27526" s="1"/>
    </row>
    <row r="27527">
      <c r="A27527" s="1"/>
      <c r="B27527" s="1"/>
      <c r="C27527" s="1"/>
      <c r="D27527" s="8"/>
      <c r="E27527" s="1"/>
      <c r="F27527" s="1"/>
      <c r="G27527" s="1"/>
      <c r="H27527" s="1"/>
    </row>
    <row r="27528">
      <c r="A27528" s="1"/>
      <c r="B27528" s="1"/>
      <c r="C27528" s="1"/>
      <c r="D27528" s="8"/>
      <c r="E27528" s="1"/>
      <c r="F27528" s="1"/>
      <c r="G27528" s="1"/>
      <c r="H27528" s="1"/>
    </row>
    <row r="27529">
      <c r="A27529" s="1"/>
      <c r="B27529" s="1"/>
      <c r="C27529" s="1"/>
      <c r="D27529" s="8"/>
      <c r="E27529" s="1"/>
      <c r="F27529" s="1"/>
      <c r="G27529" s="1"/>
      <c r="H27529" s="1"/>
    </row>
    <row r="27530">
      <c r="A27530" s="1"/>
      <c r="B27530" s="1"/>
      <c r="C27530" s="1"/>
      <c r="D27530" s="8"/>
      <c r="E27530" s="1"/>
      <c r="F27530" s="1"/>
      <c r="G27530" s="1"/>
      <c r="H27530" s="1"/>
    </row>
    <row r="27531">
      <c r="A27531" s="1"/>
      <c r="B27531" s="1"/>
      <c r="C27531" s="1"/>
      <c r="D27531" s="8"/>
      <c r="E27531" s="1"/>
      <c r="F27531" s="1"/>
      <c r="G27531" s="1"/>
      <c r="H27531" s="1"/>
    </row>
    <row r="27532">
      <c r="A27532" s="1"/>
      <c r="B27532" s="1"/>
      <c r="C27532" s="1"/>
      <c r="D27532" s="8"/>
      <c r="E27532" s="1"/>
      <c r="F27532" s="1"/>
      <c r="G27532" s="1"/>
      <c r="H27532" s="1"/>
    </row>
    <row r="27533">
      <c r="A27533" s="1"/>
      <c r="B27533" s="1"/>
      <c r="C27533" s="1"/>
      <c r="D27533" s="8"/>
      <c r="E27533" s="1"/>
      <c r="F27533" s="1"/>
      <c r="G27533" s="1"/>
      <c r="H27533" s="1"/>
    </row>
    <row r="27534">
      <c r="A27534" s="1"/>
      <c r="B27534" s="1"/>
      <c r="C27534" s="1"/>
      <c r="D27534" s="8"/>
      <c r="E27534" s="1"/>
      <c r="F27534" s="1"/>
      <c r="G27534" s="1"/>
      <c r="H27534" s="1"/>
    </row>
    <row r="27535">
      <c r="A27535" s="1"/>
      <c r="B27535" s="1"/>
      <c r="C27535" s="1"/>
      <c r="D27535" s="8"/>
      <c r="E27535" s="1"/>
      <c r="F27535" s="1"/>
      <c r="G27535" s="1"/>
      <c r="H27535" s="1"/>
    </row>
    <row r="27536">
      <c r="A27536" s="1"/>
      <c r="B27536" s="1"/>
      <c r="C27536" s="1"/>
      <c r="D27536" s="8"/>
      <c r="E27536" s="1"/>
      <c r="F27536" s="1"/>
      <c r="G27536" s="1"/>
      <c r="H27536" s="1"/>
    </row>
    <row r="27537">
      <c r="A27537" s="1"/>
      <c r="B27537" s="1"/>
      <c r="C27537" s="1"/>
      <c r="D27537" s="8"/>
      <c r="E27537" s="1"/>
      <c r="F27537" s="1"/>
      <c r="G27537" s="1"/>
      <c r="H27537" s="1"/>
    </row>
    <row r="27538">
      <c r="A27538" s="1"/>
      <c r="B27538" s="1"/>
      <c r="C27538" s="1"/>
      <c r="D27538" s="8"/>
      <c r="E27538" s="1"/>
      <c r="F27538" s="1"/>
      <c r="G27538" s="1"/>
      <c r="H27538" s="1"/>
    </row>
    <row r="27539">
      <c r="A27539" s="1"/>
      <c r="B27539" s="1"/>
      <c r="C27539" s="1"/>
      <c r="D27539" s="8"/>
      <c r="E27539" s="1"/>
      <c r="F27539" s="1"/>
      <c r="G27539" s="1"/>
      <c r="H27539" s="1"/>
    </row>
    <row r="27540">
      <c r="A27540" s="1"/>
      <c r="B27540" s="1"/>
      <c r="C27540" s="1"/>
      <c r="D27540" s="8"/>
      <c r="E27540" s="1"/>
      <c r="F27540" s="1"/>
      <c r="G27540" s="1"/>
      <c r="H27540" s="1"/>
    </row>
    <row r="27541">
      <c r="A27541" s="1"/>
      <c r="B27541" s="1"/>
      <c r="C27541" s="1"/>
      <c r="D27541" s="8"/>
      <c r="E27541" s="1"/>
      <c r="F27541" s="1"/>
      <c r="G27541" s="1"/>
      <c r="H27541" s="1"/>
    </row>
    <row r="27542">
      <c r="A27542" s="1"/>
      <c r="B27542" s="1"/>
      <c r="C27542" s="1"/>
      <c r="D27542" s="8"/>
      <c r="E27542" s="1"/>
      <c r="F27542" s="1"/>
      <c r="G27542" s="1"/>
      <c r="H27542" s="1"/>
    </row>
    <row r="27543">
      <c r="A27543" s="1"/>
      <c r="B27543" s="1"/>
      <c r="C27543" s="1"/>
      <c r="D27543" s="8"/>
      <c r="E27543" s="1"/>
      <c r="F27543" s="1"/>
      <c r="G27543" s="1"/>
      <c r="H27543" s="1"/>
    </row>
    <row r="27544">
      <c r="A27544" s="1"/>
      <c r="B27544" s="1"/>
      <c r="C27544" s="1"/>
      <c r="D27544" s="8"/>
      <c r="E27544" s="1"/>
      <c r="F27544" s="1"/>
      <c r="G27544" s="1"/>
      <c r="H27544" s="1"/>
    </row>
    <row r="27545">
      <c r="A27545" s="1"/>
      <c r="B27545" s="1"/>
      <c r="C27545" s="1"/>
      <c r="D27545" s="8"/>
      <c r="E27545" s="1"/>
      <c r="F27545" s="1"/>
      <c r="G27545" s="1"/>
      <c r="H27545" s="1"/>
    </row>
    <row r="27546">
      <c r="A27546" s="1"/>
      <c r="B27546" s="1"/>
      <c r="C27546" s="1"/>
      <c r="D27546" s="8"/>
      <c r="E27546" s="1"/>
      <c r="F27546" s="1"/>
      <c r="G27546" s="1"/>
      <c r="H27546" s="1"/>
    </row>
    <row r="27547">
      <c r="A27547" s="1"/>
      <c r="B27547" s="1"/>
      <c r="C27547" s="1"/>
      <c r="D27547" s="8"/>
      <c r="E27547" s="1"/>
      <c r="F27547" s="1"/>
      <c r="G27547" s="1"/>
      <c r="H27547" s="1"/>
    </row>
    <row r="27548">
      <c r="A27548" s="1"/>
      <c r="B27548" s="1"/>
      <c r="C27548" s="1"/>
      <c r="D27548" s="8"/>
      <c r="E27548" s="1"/>
      <c r="F27548" s="1"/>
      <c r="G27548" s="1"/>
      <c r="H27548" s="1"/>
    </row>
    <row r="27549">
      <c r="A27549" s="1"/>
      <c r="B27549" s="1"/>
      <c r="C27549" s="1"/>
      <c r="D27549" s="8"/>
      <c r="E27549" s="1"/>
      <c r="F27549" s="1"/>
      <c r="G27549" s="1"/>
      <c r="H27549" s="1"/>
    </row>
    <row r="27550">
      <c r="A27550" s="1"/>
      <c r="B27550" s="1"/>
      <c r="C27550" s="1"/>
      <c r="D27550" s="8"/>
      <c r="E27550" s="1"/>
      <c r="F27550" s="1"/>
      <c r="G27550" s="1"/>
      <c r="H27550" s="1"/>
    </row>
    <row r="27551">
      <c r="A27551" s="1"/>
      <c r="B27551" s="1"/>
      <c r="C27551" s="1"/>
      <c r="D27551" s="8"/>
      <c r="E27551" s="1"/>
      <c r="F27551" s="1"/>
      <c r="G27551" s="1"/>
      <c r="H27551" s="1"/>
    </row>
    <row r="27552">
      <c r="A27552" s="1"/>
      <c r="B27552" s="1"/>
      <c r="C27552" s="1"/>
      <c r="D27552" s="8"/>
      <c r="E27552" s="1"/>
      <c r="F27552" s="1"/>
      <c r="G27552" s="1"/>
      <c r="H27552" s="1"/>
    </row>
    <row r="27553">
      <c r="A27553" s="1"/>
      <c r="B27553" s="1"/>
      <c r="C27553" s="1"/>
      <c r="D27553" s="8"/>
      <c r="E27553" s="1"/>
      <c r="F27553" s="1"/>
      <c r="G27553" s="1"/>
      <c r="H27553" s="1"/>
    </row>
    <row r="27554">
      <c r="A27554" s="1"/>
      <c r="B27554" s="1"/>
      <c r="C27554" s="1"/>
      <c r="D27554" s="8"/>
      <c r="E27554" s="1"/>
      <c r="F27554" s="1"/>
      <c r="G27554" s="1"/>
      <c r="H27554" s="1"/>
    </row>
    <row r="27555">
      <c r="A27555" s="1"/>
      <c r="B27555" s="1"/>
      <c r="C27555" s="1"/>
      <c r="D27555" s="8"/>
      <c r="E27555" s="1"/>
      <c r="F27555" s="1"/>
      <c r="G27555" s="1"/>
      <c r="H27555" s="1"/>
    </row>
    <row r="27556">
      <c r="A27556" s="1"/>
      <c r="B27556" s="1"/>
      <c r="C27556" s="1"/>
      <c r="D27556" s="8"/>
      <c r="E27556" s="1"/>
      <c r="F27556" s="1"/>
      <c r="G27556" s="1"/>
      <c r="H27556" s="1"/>
    </row>
    <row r="27557">
      <c r="A27557" s="1"/>
      <c r="B27557" s="1"/>
      <c r="C27557" s="1"/>
      <c r="D27557" s="8"/>
      <c r="E27557" s="1"/>
      <c r="F27557" s="1"/>
      <c r="G27557" s="1"/>
      <c r="H27557" s="1"/>
    </row>
    <row r="27558">
      <c r="A27558" s="1"/>
      <c r="B27558" s="1"/>
      <c r="C27558" s="1"/>
      <c r="D27558" s="8"/>
      <c r="E27558" s="1"/>
      <c r="F27558" s="1"/>
      <c r="G27558" s="1"/>
      <c r="H27558" s="1"/>
    </row>
    <row r="27559">
      <c r="A27559" s="1"/>
      <c r="B27559" s="1"/>
      <c r="C27559" s="1"/>
      <c r="D27559" s="8"/>
      <c r="E27559" s="1"/>
      <c r="F27559" s="1"/>
      <c r="G27559" s="1"/>
      <c r="H27559" s="1"/>
    </row>
    <row r="27560">
      <c r="A27560" s="1"/>
      <c r="B27560" s="1"/>
      <c r="C27560" s="1"/>
      <c r="D27560" s="8"/>
      <c r="E27560" s="1"/>
      <c r="F27560" s="1"/>
      <c r="G27560" s="1"/>
      <c r="H27560" s="1"/>
    </row>
    <row r="27561">
      <c r="A27561" s="1"/>
      <c r="B27561" s="1"/>
      <c r="C27561" s="1"/>
      <c r="D27561" s="8"/>
      <c r="E27561" s="1"/>
      <c r="F27561" s="1"/>
      <c r="G27561" s="1"/>
      <c r="H27561" s="1"/>
    </row>
    <row r="27562">
      <c r="A27562" s="1"/>
      <c r="B27562" s="1"/>
      <c r="C27562" s="1"/>
      <c r="D27562" s="8"/>
      <c r="E27562" s="1"/>
      <c r="F27562" s="1"/>
      <c r="G27562" s="1"/>
      <c r="H27562" s="1"/>
    </row>
    <row r="27563">
      <c r="A27563" s="1"/>
      <c r="B27563" s="1"/>
      <c r="C27563" s="1"/>
      <c r="D27563" s="8"/>
      <c r="E27563" s="1"/>
      <c r="F27563" s="1"/>
      <c r="G27563" s="1"/>
      <c r="H27563" s="1"/>
    </row>
    <row r="27564">
      <c r="A27564" s="1"/>
      <c r="B27564" s="1"/>
      <c r="C27564" s="1"/>
      <c r="D27564" s="8"/>
      <c r="E27564" s="1"/>
      <c r="F27564" s="1"/>
      <c r="G27564" s="1"/>
      <c r="H27564" s="1"/>
    </row>
    <row r="27565">
      <c r="A27565" s="1"/>
      <c r="B27565" s="1"/>
      <c r="C27565" s="1"/>
      <c r="D27565" s="8"/>
      <c r="E27565" s="1"/>
      <c r="F27565" s="1"/>
      <c r="G27565" s="1"/>
      <c r="H27565" s="1"/>
    </row>
    <row r="27566">
      <c r="A27566" s="1"/>
      <c r="B27566" s="1"/>
      <c r="C27566" s="1"/>
      <c r="D27566" s="8"/>
      <c r="E27566" s="1"/>
      <c r="F27566" s="1"/>
      <c r="G27566" s="1"/>
      <c r="H27566" s="1"/>
    </row>
    <row r="27567">
      <c r="A27567" s="1"/>
      <c r="B27567" s="1"/>
      <c r="C27567" s="1"/>
      <c r="D27567" s="8"/>
      <c r="E27567" s="1"/>
      <c r="F27567" s="1"/>
      <c r="G27567" s="1"/>
      <c r="H27567" s="1"/>
    </row>
    <row r="27568">
      <c r="A27568" s="1"/>
      <c r="B27568" s="1"/>
      <c r="C27568" s="1"/>
      <c r="D27568" s="8"/>
      <c r="E27568" s="1"/>
      <c r="F27568" s="1"/>
      <c r="G27568" s="1"/>
      <c r="H27568" s="1"/>
    </row>
    <row r="27569">
      <c r="A27569" s="1"/>
      <c r="B27569" s="1"/>
      <c r="C27569" s="1"/>
      <c r="D27569" s="8"/>
      <c r="E27569" s="1"/>
      <c r="F27569" s="1"/>
      <c r="G27569" s="1"/>
      <c r="H27569" s="1"/>
    </row>
    <row r="27570">
      <c r="A27570" s="1"/>
      <c r="B27570" s="1"/>
      <c r="C27570" s="1"/>
      <c r="D27570" s="8"/>
      <c r="E27570" s="1"/>
      <c r="F27570" s="1"/>
      <c r="G27570" s="1"/>
      <c r="H27570" s="1"/>
    </row>
    <row r="27571">
      <c r="A27571" s="1"/>
      <c r="B27571" s="1"/>
      <c r="C27571" s="1"/>
      <c r="D27571" s="8"/>
      <c r="E27571" s="1"/>
      <c r="F27571" s="1"/>
      <c r="G27571" s="1"/>
      <c r="H27571" s="1"/>
    </row>
    <row r="27572">
      <c r="A27572" s="1"/>
      <c r="B27572" s="1"/>
      <c r="C27572" s="1"/>
      <c r="D27572" s="8"/>
      <c r="E27572" s="1"/>
      <c r="F27572" s="1"/>
      <c r="G27572" s="1"/>
      <c r="H27572" s="1"/>
    </row>
    <row r="27573">
      <c r="A27573" s="1"/>
      <c r="B27573" s="1"/>
      <c r="C27573" s="1"/>
      <c r="D27573" s="8"/>
      <c r="E27573" s="1"/>
      <c r="F27573" s="1"/>
      <c r="G27573" s="1"/>
      <c r="H27573" s="1"/>
    </row>
    <row r="27574">
      <c r="A27574" s="1"/>
      <c r="B27574" s="1"/>
      <c r="C27574" s="1"/>
      <c r="D27574" s="8"/>
      <c r="E27574" s="1"/>
      <c r="F27574" s="1"/>
      <c r="G27574" s="1"/>
      <c r="H27574" s="1"/>
    </row>
    <row r="27575">
      <c r="A27575" s="1"/>
      <c r="B27575" s="1"/>
      <c r="C27575" s="1"/>
      <c r="D27575" s="8"/>
      <c r="E27575" s="1"/>
      <c r="F27575" s="1"/>
      <c r="G27575" s="1"/>
      <c r="H27575" s="1"/>
    </row>
    <row r="27576">
      <c r="A27576" s="1"/>
      <c r="B27576" s="1"/>
      <c r="C27576" s="1"/>
      <c r="D27576" s="8"/>
      <c r="E27576" s="1"/>
      <c r="F27576" s="1"/>
      <c r="G27576" s="1"/>
      <c r="H27576" s="1"/>
    </row>
    <row r="27577">
      <c r="A27577" s="1"/>
      <c r="B27577" s="1"/>
      <c r="C27577" s="1"/>
      <c r="D27577" s="8"/>
      <c r="E27577" s="1"/>
      <c r="F27577" s="1"/>
      <c r="G27577" s="1"/>
      <c r="H27577" s="1"/>
    </row>
    <row r="27578">
      <c r="A27578" s="1"/>
      <c r="B27578" s="1"/>
      <c r="C27578" s="1"/>
      <c r="D27578" s="8"/>
      <c r="E27578" s="1"/>
      <c r="F27578" s="1"/>
      <c r="G27578" s="1"/>
      <c r="H27578" s="1"/>
    </row>
    <row r="27579">
      <c r="A27579" s="1"/>
      <c r="B27579" s="1"/>
      <c r="C27579" s="1"/>
      <c r="D27579" s="8"/>
      <c r="E27579" s="1"/>
      <c r="F27579" s="1"/>
      <c r="G27579" s="1"/>
      <c r="H27579" s="1"/>
    </row>
    <row r="27580">
      <c r="A27580" s="1"/>
      <c r="B27580" s="1"/>
      <c r="C27580" s="1"/>
      <c r="D27580" s="8"/>
      <c r="E27580" s="1"/>
      <c r="F27580" s="1"/>
      <c r="G27580" s="1"/>
      <c r="H27580" s="1"/>
    </row>
    <row r="27581">
      <c r="A27581" s="1"/>
      <c r="B27581" s="1"/>
      <c r="C27581" s="1"/>
      <c r="D27581" s="8"/>
      <c r="E27581" s="1"/>
      <c r="F27581" s="1"/>
      <c r="G27581" s="1"/>
      <c r="H27581" s="1"/>
    </row>
    <row r="27582">
      <c r="A27582" s="1"/>
      <c r="B27582" s="1"/>
      <c r="C27582" s="1"/>
      <c r="D27582" s="8"/>
      <c r="E27582" s="1"/>
      <c r="F27582" s="1"/>
      <c r="G27582" s="1"/>
      <c r="H27582" s="1"/>
    </row>
    <row r="27583">
      <c r="A27583" s="1"/>
      <c r="B27583" s="1"/>
      <c r="C27583" s="1"/>
      <c r="D27583" s="8"/>
      <c r="E27583" s="1"/>
      <c r="F27583" s="1"/>
      <c r="G27583" s="1"/>
      <c r="H27583" s="1"/>
    </row>
    <row r="27584">
      <c r="A27584" s="1"/>
      <c r="B27584" s="1"/>
      <c r="C27584" s="1"/>
      <c r="D27584" s="8"/>
      <c r="E27584" s="1"/>
      <c r="F27584" s="1"/>
      <c r="G27584" s="1"/>
      <c r="H27584" s="1"/>
    </row>
    <row r="27585">
      <c r="A27585" s="1"/>
      <c r="B27585" s="1"/>
      <c r="C27585" s="1"/>
      <c r="D27585" s="8"/>
      <c r="E27585" s="1"/>
      <c r="F27585" s="1"/>
      <c r="G27585" s="1"/>
      <c r="H27585" s="1"/>
    </row>
    <row r="27586">
      <c r="A27586" s="1"/>
      <c r="B27586" s="1"/>
      <c r="C27586" s="1"/>
      <c r="D27586" s="8"/>
      <c r="E27586" s="1"/>
      <c r="F27586" s="1"/>
      <c r="G27586" s="1"/>
      <c r="H27586" s="1"/>
    </row>
    <row r="27587">
      <c r="A27587" s="1"/>
      <c r="B27587" s="1"/>
      <c r="C27587" s="1"/>
      <c r="D27587" s="8"/>
      <c r="E27587" s="1"/>
      <c r="F27587" s="1"/>
      <c r="G27587" s="1"/>
      <c r="H27587" s="1"/>
    </row>
    <row r="27588">
      <c r="A27588" s="1"/>
      <c r="B27588" s="1"/>
      <c r="C27588" s="1"/>
      <c r="D27588" s="8"/>
      <c r="E27588" s="1"/>
      <c r="F27588" s="1"/>
      <c r="G27588" s="1"/>
      <c r="H27588" s="1"/>
    </row>
    <row r="27589">
      <c r="A27589" s="1"/>
      <c r="B27589" s="1"/>
      <c r="C27589" s="1"/>
      <c r="D27589" s="8"/>
      <c r="E27589" s="1"/>
      <c r="F27589" s="1"/>
      <c r="G27589" s="1"/>
      <c r="H27589" s="1"/>
    </row>
    <row r="27590">
      <c r="A27590" s="1"/>
      <c r="B27590" s="1"/>
      <c r="C27590" s="1"/>
      <c r="D27590" s="8"/>
      <c r="E27590" s="1"/>
      <c r="F27590" s="1"/>
      <c r="G27590" s="1"/>
      <c r="H27590" s="1"/>
    </row>
    <row r="27591">
      <c r="A27591" s="1"/>
      <c r="B27591" s="1"/>
      <c r="C27591" s="1"/>
      <c r="D27591" s="8"/>
      <c r="E27591" s="1"/>
      <c r="F27591" s="1"/>
      <c r="G27591" s="1"/>
      <c r="H27591" s="1"/>
    </row>
    <row r="27592">
      <c r="A27592" s="1"/>
      <c r="B27592" s="1"/>
      <c r="C27592" s="1"/>
      <c r="D27592" s="8"/>
      <c r="E27592" s="1"/>
      <c r="F27592" s="1"/>
      <c r="G27592" s="1"/>
      <c r="H27592" s="1"/>
    </row>
    <row r="27593">
      <c r="A27593" s="1"/>
      <c r="B27593" s="1"/>
      <c r="C27593" s="1"/>
      <c r="D27593" s="8"/>
      <c r="E27593" s="1"/>
      <c r="F27593" s="1"/>
      <c r="G27593" s="1"/>
      <c r="H27593" s="1"/>
    </row>
    <row r="27594">
      <c r="A27594" s="1"/>
      <c r="B27594" s="1"/>
      <c r="C27594" s="1"/>
      <c r="D27594" s="8"/>
      <c r="E27594" s="1"/>
      <c r="F27594" s="1"/>
      <c r="G27594" s="1"/>
      <c r="H27594" s="1"/>
    </row>
    <row r="27595">
      <c r="A27595" s="1"/>
      <c r="B27595" s="1"/>
      <c r="C27595" s="1"/>
      <c r="D27595" s="8"/>
      <c r="E27595" s="1"/>
      <c r="F27595" s="1"/>
      <c r="G27595" s="1"/>
      <c r="H27595" s="1"/>
    </row>
    <row r="27596">
      <c r="A27596" s="1"/>
      <c r="B27596" s="1"/>
      <c r="C27596" s="1"/>
      <c r="D27596" s="8"/>
      <c r="E27596" s="1"/>
      <c r="F27596" s="1"/>
      <c r="G27596" s="1"/>
      <c r="H27596" s="1"/>
    </row>
    <row r="27597">
      <c r="A27597" s="1"/>
      <c r="B27597" s="1"/>
      <c r="C27597" s="1"/>
      <c r="D27597" s="8"/>
      <c r="E27597" s="1"/>
      <c r="F27597" s="1"/>
      <c r="G27597" s="1"/>
      <c r="H27597" s="1"/>
    </row>
    <row r="27598">
      <c r="A27598" s="1"/>
      <c r="B27598" s="1"/>
      <c r="C27598" s="1"/>
      <c r="D27598" s="8"/>
      <c r="E27598" s="1"/>
      <c r="F27598" s="1"/>
      <c r="G27598" s="1"/>
      <c r="H27598" s="1"/>
    </row>
    <row r="27599">
      <c r="A27599" s="1"/>
      <c r="B27599" s="1"/>
      <c r="C27599" s="1"/>
      <c r="D27599" s="8"/>
      <c r="E27599" s="1"/>
      <c r="F27599" s="1"/>
      <c r="G27599" s="1"/>
      <c r="H27599" s="1"/>
    </row>
    <row r="27600">
      <c r="A27600" s="1"/>
      <c r="B27600" s="1"/>
      <c r="C27600" s="1"/>
      <c r="D27600" s="8"/>
      <c r="E27600" s="1"/>
      <c r="F27600" s="1"/>
      <c r="G27600" s="1"/>
      <c r="H27600" s="1"/>
    </row>
    <row r="27601">
      <c r="A27601" s="1"/>
      <c r="B27601" s="1"/>
      <c r="C27601" s="1"/>
      <c r="D27601" s="8"/>
      <c r="E27601" s="1"/>
      <c r="F27601" s="1"/>
      <c r="G27601" s="1"/>
      <c r="H27601" s="1"/>
    </row>
    <row r="27602">
      <c r="A27602" s="1"/>
      <c r="B27602" s="1"/>
      <c r="C27602" s="1"/>
      <c r="D27602" s="8"/>
      <c r="E27602" s="1"/>
      <c r="F27602" s="1"/>
      <c r="G27602" s="1"/>
      <c r="H27602" s="1"/>
    </row>
    <row r="27603">
      <c r="A27603" s="1"/>
      <c r="B27603" s="1"/>
      <c r="C27603" s="1"/>
      <c r="D27603" s="8"/>
      <c r="E27603" s="1"/>
      <c r="F27603" s="1"/>
      <c r="G27603" s="1"/>
      <c r="H27603" s="1"/>
    </row>
    <row r="27604">
      <c r="A27604" s="1"/>
      <c r="B27604" s="1"/>
      <c r="C27604" s="1"/>
      <c r="D27604" s="8"/>
      <c r="E27604" s="1"/>
      <c r="F27604" s="1"/>
      <c r="G27604" s="1"/>
      <c r="H27604" s="1"/>
    </row>
    <row r="27605">
      <c r="A27605" s="1"/>
      <c r="B27605" s="1"/>
      <c r="C27605" s="1"/>
      <c r="D27605" s="8"/>
      <c r="E27605" s="1"/>
      <c r="F27605" s="1"/>
      <c r="G27605" s="1"/>
      <c r="H27605" s="1"/>
    </row>
    <row r="27606">
      <c r="A27606" s="1"/>
      <c r="B27606" s="1"/>
      <c r="C27606" s="1"/>
      <c r="D27606" s="8"/>
      <c r="E27606" s="1"/>
      <c r="F27606" s="1"/>
      <c r="G27606" s="1"/>
      <c r="H27606" s="1"/>
    </row>
    <row r="27607">
      <c r="A27607" s="1"/>
      <c r="B27607" s="1"/>
      <c r="C27607" s="1"/>
      <c r="D27607" s="8"/>
      <c r="E27607" s="1"/>
      <c r="F27607" s="1"/>
      <c r="G27607" s="1"/>
      <c r="H27607" s="1"/>
    </row>
    <row r="27608">
      <c r="A27608" s="1"/>
      <c r="B27608" s="1"/>
      <c r="C27608" s="1"/>
      <c r="D27608" s="8"/>
      <c r="E27608" s="1"/>
      <c r="F27608" s="1"/>
      <c r="G27608" s="1"/>
      <c r="H27608" s="1"/>
    </row>
    <row r="27609">
      <c r="A27609" s="1"/>
      <c r="B27609" s="1"/>
      <c r="C27609" s="1"/>
      <c r="D27609" s="8"/>
      <c r="E27609" s="1"/>
      <c r="F27609" s="1"/>
      <c r="G27609" s="1"/>
      <c r="H27609" s="1"/>
    </row>
    <row r="27610">
      <c r="A27610" s="1"/>
      <c r="B27610" s="1"/>
      <c r="C27610" s="1"/>
      <c r="D27610" s="8"/>
      <c r="E27610" s="1"/>
      <c r="F27610" s="1"/>
      <c r="G27610" s="1"/>
      <c r="H27610" s="1"/>
    </row>
    <row r="27611">
      <c r="A27611" s="1"/>
      <c r="B27611" s="1"/>
      <c r="C27611" s="1"/>
      <c r="D27611" s="8"/>
      <c r="E27611" s="1"/>
      <c r="F27611" s="1"/>
      <c r="G27611" s="1"/>
      <c r="H27611" s="1"/>
    </row>
    <row r="27612">
      <c r="A27612" s="1"/>
      <c r="B27612" s="1"/>
      <c r="C27612" s="1"/>
      <c r="D27612" s="8"/>
      <c r="E27612" s="1"/>
      <c r="F27612" s="1"/>
      <c r="G27612" s="1"/>
      <c r="H27612" s="1"/>
    </row>
    <row r="27613">
      <c r="A27613" s="1"/>
      <c r="B27613" s="1"/>
      <c r="C27613" s="1"/>
      <c r="D27613" s="8"/>
      <c r="E27613" s="1"/>
      <c r="F27613" s="1"/>
      <c r="G27613" s="1"/>
      <c r="H27613" s="1"/>
    </row>
    <row r="27614">
      <c r="A27614" s="1"/>
      <c r="B27614" s="1"/>
      <c r="C27614" s="1"/>
      <c r="D27614" s="8"/>
      <c r="E27614" s="1"/>
      <c r="F27614" s="1"/>
      <c r="G27614" s="1"/>
      <c r="H27614" s="1"/>
    </row>
    <row r="27615">
      <c r="A27615" s="1"/>
      <c r="B27615" s="1"/>
      <c r="C27615" s="1"/>
      <c r="D27615" s="8"/>
      <c r="E27615" s="1"/>
      <c r="F27615" s="1"/>
      <c r="G27615" s="1"/>
      <c r="H27615" s="1"/>
    </row>
    <row r="27616">
      <c r="A27616" s="1"/>
      <c r="B27616" s="1"/>
      <c r="C27616" s="1"/>
      <c r="D27616" s="8"/>
      <c r="E27616" s="1"/>
      <c r="F27616" s="1"/>
      <c r="G27616" s="1"/>
      <c r="H27616" s="1"/>
    </row>
    <row r="27617">
      <c r="A27617" s="1"/>
      <c r="B27617" s="1"/>
      <c r="C27617" s="1"/>
      <c r="D27617" s="8"/>
      <c r="E27617" s="1"/>
      <c r="F27617" s="1"/>
      <c r="G27617" s="1"/>
      <c r="H27617" s="1"/>
    </row>
    <row r="27618">
      <c r="A27618" s="1"/>
      <c r="B27618" s="1"/>
      <c r="C27618" s="1"/>
      <c r="D27618" s="8"/>
      <c r="E27618" s="1"/>
      <c r="F27618" s="1"/>
      <c r="G27618" s="1"/>
      <c r="H27618" s="1"/>
    </row>
    <row r="27619">
      <c r="A27619" s="1"/>
      <c r="B27619" s="1"/>
      <c r="C27619" s="1"/>
      <c r="D27619" s="8"/>
      <c r="E27619" s="1"/>
      <c r="F27619" s="1"/>
      <c r="G27619" s="1"/>
      <c r="H27619" s="1"/>
    </row>
    <row r="27620">
      <c r="A27620" s="1"/>
      <c r="B27620" s="1"/>
      <c r="C27620" s="1"/>
      <c r="D27620" s="8"/>
      <c r="E27620" s="1"/>
      <c r="F27620" s="1"/>
      <c r="G27620" s="1"/>
      <c r="H27620" s="1"/>
    </row>
    <row r="27621">
      <c r="A27621" s="1"/>
      <c r="B27621" s="1"/>
      <c r="C27621" s="1"/>
      <c r="D27621" s="8"/>
      <c r="E27621" s="1"/>
      <c r="F27621" s="1"/>
      <c r="G27621" s="1"/>
      <c r="H27621" s="1"/>
    </row>
    <row r="27622">
      <c r="A27622" s="1"/>
      <c r="B27622" s="1"/>
      <c r="C27622" s="1"/>
      <c r="D27622" s="8"/>
      <c r="E27622" s="1"/>
      <c r="F27622" s="1"/>
      <c r="G27622" s="1"/>
      <c r="H27622" s="1"/>
    </row>
    <row r="27623">
      <c r="A27623" s="1"/>
      <c r="B27623" s="1"/>
      <c r="C27623" s="1"/>
      <c r="D27623" s="8"/>
      <c r="E27623" s="1"/>
      <c r="F27623" s="1"/>
      <c r="G27623" s="1"/>
      <c r="H27623" s="1"/>
    </row>
    <row r="27624">
      <c r="A27624" s="1"/>
      <c r="B27624" s="1"/>
      <c r="C27624" s="1"/>
      <c r="D27624" s="8"/>
      <c r="E27624" s="1"/>
      <c r="F27624" s="1"/>
      <c r="G27624" s="1"/>
      <c r="H27624" s="1"/>
    </row>
    <row r="27625">
      <c r="A27625" s="1"/>
      <c r="B27625" s="1"/>
      <c r="C27625" s="1"/>
      <c r="D27625" s="8"/>
      <c r="E27625" s="1"/>
      <c r="F27625" s="1"/>
      <c r="G27625" s="1"/>
      <c r="H27625" s="1"/>
    </row>
    <row r="27626">
      <c r="A27626" s="1"/>
      <c r="B27626" s="1"/>
      <c r="C27626" s="1"/>
      <c r="D27626" s="8"/>
      <c r="E27626" s="1"/>
      <c r="F27626" s="1"/>
      <c r="G27626" s="1"/>
      <c r="H27626" s="1"/>
    </row>
    <row r="27627">
      <c r="A27627" s="1"/>
      <c r="B27627" s="1"/>
      <c r="C27627" s="1"/>
      <c r="D27627" s="8"/>
      <c r="E27627" s="1"/>
      <c r="F27627" s="1"/>
      <c r="G27627" s="1"/>
      <c r="H27627" s="1"/>
    </row>
    <row r="27628">
      <c r="A27628" s="1"/>
      <c r="B27628" s="1"/>
      <c r="C27628" s="1"/>
      <c r="D27628" s="8"/>
      <c r="E27628" s="1"/>
      <c r="F27628" s="1"/>
      <c r="G27628" s="1"/>
      <c r="H27628" s="1"/>
    </row>
    <row r="27629">
      <c r="A27629" s="1"/>
      <c r="B27629" s="1"/>
      <c r="C27629" s="1"/>
      <c r="D27629" s="8"/>
      <c r="E27629" s="1"/>
      <c r="F27629" s="1"/>
      <c r="G27629" s="1"/>
      <c r="H27629" s="1"/>
    </row>
    <row r="27630">
      <c r="A27630" s="1"/>
      <c r="B27630" s="1"/>
      <c r="C27630" s="1"/>
      <c r="D27630" s="8"/>
      <c r="E27630" s="1"/>
      <c r="F27630" s="1"/>
      <c r="G27630" s="1"/>
      <c r="H27630" s="1"/>
    </row>
    <row r="27631">
      <c r="A27631" s="1"/>
      <c r="B27631" s="1"/>
      <c r="C27631" s="1"/>
      <c r="D27631" s="8"/>
      <c r="E27631" s="1"/>
      <c r="F27631" s="1"/>
      <c r="G27631" s="1"/>
      <c r="H27631" s="1"/>
    </row>
    <row r="27632">
      <c r="A27632" s="1"/>
      <c r="B27632" s="1"/>
      <c r="C27632" s="1"/>
      <c r="D27632" s="8"/>
      <c r="E27632" s="1"/>
      <c r="F27632" s="1"/>
      <c r="G27632" s="1"/>
      <c r="H27632" s="1"/>
    </row>
    <row r="27633">
      <c r="A27633" s="1"/>
      <c r="B27633" s="1"/>
      <c r="C27633" s="1"/>
      <c r="D27633" s="8"/>
      <c r="E27633" s="1"/>
      <c r="F27633" s="1"/>
      <c r="G27633" s="1"/>
      <c r="H27633" s="1"/>
    </row>
    <row r="27634">
      <c r="A27634" s="1"/>
      <c r="B27634" s="1"/>
      <c r="C27634" s="1"/>
      <c r="D27634" s="8"/>
      <c r="E27634" s="1"/>
      <c r="F27634" s="1"/>
      <c r="G27634" s="1"/>
      <c r="H27634" s="1"/>
    </row>
    <row r="27635">
      <c r="A27635" s="1"/>
      <c r="B27635" s="1"/>
      <c r="C27635" s="1"/>
      <c r="D27635" s="8"/>
      <c r="E27635" s="1"/>
      <c r="F27635" s="1"/>
      <c r="G27635" s="1"/>
      <c r="H27635" s="1"/>
    </row>
    <row r="27636">
      <c r="A27636" s="1"/>
      <c r="B27636" s="1"/>
      <c r="C27636" s="1"/>
      <c r="D27636" s="8"/>
      <c r="E27636" s="1"/>
      <c r="F27636" s="1"/>
      <c r="G27636" s="1"/>
      <c r="H27636" s="1"/>
    </row>
    <row r="27637">
      <c r="A27637" s="1"/>
      <c r="B27637" s="1"/>
      <c r="C27637" s="1"/>
      <c r="D27637" s="8"/>
      <c r="E27637" s="1"/>
      <c r="F27637" s="1"/>
      <c r="G27637" s="1"/>
      <c r="H27637" s="1"/>
    </row>
    <row r="27638">
      <c r="A27638" s="1"/>
      <c r="B27638" s="1"/>
      <c r="C27638" s="1"/>
      <c r="D27638" s="8"/>
      <c r="E27638" s="1"/>
      <c r="F27638" s="1"/>
      <c r="G27638" s="1"/>
      <c r="H27638" s="1"/>
    </row>
    <row r="27639">
      <c r="A27639" s="1"/>
      <c r="B27639" s="1"/>
      <c r="C27639" s="1"/>
      <c r="D27639" s="8"/>
      <c r="E27639" s="1"/>
      <c r="F27639" s="1"/>
      <c r="G27639" s="1"/>
      <c r="H27639" s="1"/>
    </row>
    <row r="27640">
      <c r="A27640" s="1"/>
      <c r="B27640" s="1"/>
      <c r="C27640" s="1"/>
      <c r="D27640" s="8"/>
      <c r="E27640" s="1"/>
      <c r="F27640" s="1"/>
      <c r="G27640" s="1"/>
      <c r="H27640" s="1"/>
    </row>
    <row r="27641">
      <c r="A27641" s="1"/>
      <c r="B27641" s="1"/>
      <c r="C27641" s="1"/>
      <c r="D27641" s="8"/>
      <c r="E27641" s="1"/>
      <c r="F27641" s="1"/>
      <c r="G27641" s="1"/>
      <c r="H27641" s="1"/>
    </row>
    <row r="27642">
      <c r="A27642" s="1"/>
      <c r="B27642" s="1"/>
      <c r="C27642" s="1"/>
      <c r="D27642" s="8"/>
      <c r="E27642" s="1"/>
      <c r="F27642" s="1"/>
      <c r="G27642" s="1"/>
      <c r="H27642" s="1"/>
    </row>
    <row r="27643">
      <c r="A27643" s="1"/>
      <c r="B27643" s="1"/>
      <c r="C27643" s="1"/>
      <c r="D27643" s="8"/>
      <c r="E27643" s="1"/>
      <c r="F27643" s="1"/>
      <c r="G27643" s="1"/>
      <c r="H27643" s="1"/>
    </row>
    <row r="27644">
      <c r="A27644" s="1"/>
      <c r="B27644" s="1"/>
      <c r="C27644" s="1"/>
      <c r="D27644" s="8"/>
      <c r="E27644" s="1"/>
      <c r="F27644" s="1"/>
      <c r="G27644" s="1"/>
      <c r="H27644" s="1"/>
    </row>
    <row r="27645">
      <c r="A27645" s="1"/>
      <c r="B27645" s="1"/>
      <c r="C27645" s="1"/>
      <c r="D27645" s="8"/>
      <c r="E27645" s="1"/>
      <c r="F27645" s="1"/>
      <c r="G27645" s="1"/>
      <c r="H27645" s="1"/>
    </row>
    <row r="27646">
      <c r="A27646" s="1"/>
      <c r="B27646" s="1"/>
      <c r="C27646" s="1"/>
      <c r="D27646" s="8"/>
      <c r="E27646" s="1"/>
      <c r="F27646" s="1"/>
      <c r="G27646" s="1"/>
      <c r="H27646" s="1"/>
    </row>
    <row r="27647">
      <c r="A27647" s="1"/>
      <c r="B27647" s="1"/>
      <c r="C27647" s="1"/>
      <c r="D27647" s="8"/>
      <c r="E27647" s="1"/>
      <c r="F27647" s="1"/>
      <c r="G27647" s="1"/>
      <c r="H27647" s="1"/>
    </row>
    <row r="27648">
      <c r="A27648" s="1"/>
      <c r="B27648" s="1"/>
      <c r="C27648" s="1"/>
      <c r="D27648" s="8"/>
      <c r="E27648" s="1"/>
      <c r="F27648" s="1"/>
      <c r="G27648" s="1"/>
      <c r="H27648" s="1"/>
    </row>
    <row r="27649">
      <c r="A27649" s="1"/>
      <c r="B27649" s="1"/>
      <c r="C27649" s="1"/>
      <c r="D27649" s="8"/>
      <c r="E27649" s="1"/>
      <c r="F27649" s="1"/>
      <c r="G27649" s="1"/>
      <c r="H27649" s="1"/>
    </row>
    <row r="27650">
      <c r="A27650" s="1"/>
      <c r="B27650" s="1"/>
      <c r="C27650" s="1"/>
      <c r="D27650" s="8"/>
      <c r="E27650" s="1"/>
      <c r="F27650" s="1"/>
      <c r="G27650" s="1"/>
      <c r="H27650" s="1"/>
    </row>
    <row r="27651">
      <c r="A27651" s="1"/>
      <c r="B27651" s="1"/>
      <c r="C27651" s="1"/>
      <c r="D27651" s="8"/>
      <c r="E27651" s="1"/>
      <c r="F27651" s="1"/>
      <c r="G27651" s="1"/>
      <c r="H27651" s="1"/>
    </row>
    <row r="27652">
      <c r="A27652" s="1"/>
      <c r="B27652" s="1"/>
      <c r="C27652" s="1"/>
      <c r="D27652" s="8"/>
      <c r="E27652" s="1"/>
      <c r="F27652" s="1"/>
      <c r="G27652" s="1"/>
      <c r="H27652" s="1"/>
    </row>
    <row r="27653">
      <c r="A27653" s="1"/>
      <c r="B27653" s="1"/>
      <c r="C27653" s="1"/>
      <c r="D27653" s="8"/>
      <c r="E27653" s="1"/>
      <c r="F27653" s="1"/>
      <c r="G27653" s="1"/>
      <c r="H27653" s="1"/>
    </row>
    <row r="27654">
      <c r="A27654" s="1"/>
      <c r="B27654" s="1"/>
      <c r="C27654" s="1"/>
      <c r="D27654" s="8"/>
      <c r="E27654" s="1"/>
      <c r="F27654" s="1"/>
      <c r="G27654" s="1"/>
      <c r="H27654" s="1"/>
    </row>
    <row r="27655">
      <c r="A27655" s="1"/>
      <c r="B27655" s="1"/>
      <c r="C27655" s="1"/>
      <c r="D27655" s="8"/>
      <c r="E27655" s="1"/>
      <c r="F27655" s="1"/>
      <c r="G27655" s="1"/>
      <c r="H27655" s="1"/>
    </row>
    <row r="27656">
      <c r="A27656" s="1"/>
      <c r="B27656" s="1"/>
      <c r="C27656" s="1"/>
      <c r="D27656" s="8"/>
      <c r="E27656" s="1"/>
      <c r="F27656" s="1"/>
      <c r="G27656" s="1"/>
      <c r="H27656" s="1"/>
    </row>
    <row r="27657">
      <c r="A27657" s="1"/>
      <c r="B27657" s="1"/>
      <c r="C27657" s="1"/>
      <c r="D27657" s="8"/>
      <c r="E27657" s="1"/>
      <c r="F27657" s="1"/>
      <c r="G27657" s="1"/>
      <c r="H27657" s="1"/>
    </row>
    <row r="27658">
      <c r="A27658" s="1"/>
      <c r="B27658" s="1"/>
      <c r="C27658" s="1"/>
      <c r="D27658" s="8"/>
      <c r="E27658" s="1"/>
      <c r="F27658" s="1"/>
      <c r="G27658" s="1"/>
      <c r="H27658" s="1"/>
    </row>
    <row r="27659">
      <c r="A27659" s="1"/>
      <c r="B27659" s="1"/>
      <c r="C27659" s="1"/>
      <c r="D27659" s="8"/>
      <c r="E27659" s="1"/>
      <c r="F27659" s="1"/>
      <c r="G27659" s="1"/>
      <c r="H27659" s="1"/>
    </row>
    <row r="27660">
      <c r="A27660" s="1"/>
      <c r="B27660" s="1"/>
      <c r="C27660" s="1"/>
      <c r="D27660" s="8"/>
      <c r="E27660" s="1"/>
      <c r="F27660" s="1"/>
      <c r="G27660" s="1"/>
      <c r="H27660" s="1"/>
    </row>
    <row r="27661">
      <c r="A27661" s="1"/>
      <c r="B27661" s="1"/>
      <c r="C27661" s="1"/>
      <c r="D27661" s="8"/>
      <c r="E27661" s="1"/>
      <c r="F27661" s="1"/>
      <c r="G27661" s="1"/>
      <c r="H27661" s="1"/>
    </row>
    <row r="27662">
      <c r="A27662" s="1"/>
      <c r="B27662" s="1"/>
      <c r="C27662" s="1"/>
      <c r="D27662" s="8"/>
      <c r="E27662" s="1"/>
      <c r="F27662" s="1"/>
      <c r="G27662" s="1"/>
      <c r="H27662" s="1"/>
    </row>
    <row r="27663">
      <c r="A27663" s="1"/>
      <c r="B27663" s="1"/>
      <c r="C27663" s="1"/>
      <c r="D27663" s="8"/>
      <c r="E27663" s="1"/>
      <c r="F27663" s="1"/>
      <c r="G27663" s="1"/>
      <c r="H27663" s="1"/>
    </row>
    <row r="27664">
      <c r="A27664" s="1"/>
      <c r="B27664" s="1"/>
      <c r="C27664" s="1"/>
      <c r="D27664" s="8"/>
      <c r="E27664" s="1"/>
      <c r="F27664" s="1"/>
      <c r="G27664" s="1"/>
      <c r="H27664" s="1"/>
    </row>
    <row r="27665">
      <c r="A27665" s="1"/>
      <c r="B27665" s="1"/>
      <c r="C27665" s="1"/>
      <c r="D27665" s="8"/>
      <c r="E27665" s="1"/>
      <c r="F27665" s="1"/>
      <c r="G27665" s="1"/>
      <c r="H27665" s="1"/>
    </row>
    <row r="27666">
      <c r="A27666" s="1"/>
      <c r="B27666" s="1"/>
      <c r="C27666" s="1"/>
      <c r="D27666" s="8"/>
      <c r="E27666" s="1"/>
      <c r="F27666" s="1"/>
      <c r="G27666" s="1"/>
      <c r="H27666" s="1"/>
    </row>
    <row r="27667">
      <c r="A27667" s="1"/>
      <c r="B27667" s="1"/>
      <c r="C27667" s="1"/>
      <c r="D27667" s="8"/>
      <c r="E27667" s="1"/>
      <c r="F27667" s="1"/>
      <c r="G27667" s="1"/>
      <c r="H27667" s="1"/>
    </row>
    <row r="27668">
      <c r="A27668" s="1"/>
      <c r="B27668" s="1"/>
      <c r="C27668" s="1"/>
      <c r="D27668" s="8"/>
      <c r="E27668" s="1"/>
      <c r="F27668" s="1"/>
      <c r="G27668" s="1"/>
      <c r="H27668" s="1"/>
    </row>
    <row r="27669">
      <c r="A27669" s="1"/>
      <c r="B27669" s="1"/>
      <c r="C27669" s="1"/>
      <c r="D27669" s="8"/>
      <c r="E27669" s="1"/>
      <c r="F27669" s="1"/>
      <c r="G27669" s="1"/>
      <c r="H27669" s="1"/>
    </row>
    <row r="27670">
      <c r="A27670" s="1"/>
      <c r="B27670" s="1"/>
      <c r="C27670" s="1"/>
      <c r="D27670" s="8"/>
      <c r="E27670" s="1"/>
      <c r="F27670" s="1"/>
      <c r="G27670" s="1"/>
      <c r="H27670" s="1"/>
    </row>
    <row r="27671">
      <c r="A27671" s="1"/>
      <c r="B27671" s="1"/>
      <c r="C27671" s="1"/>
      <c r="D27671" s="8"/>
      <c r="E27671" s="1"/>
      <c r="F27671" s="1"/>
      <c r="G27671" s="1"/>
      <c r="H27671" s="1"/>
    </row>
    <row r="27672">
      <c r="A27672" s="1"/>
      <c r="B27672" s="1"/>
      <c r="C27672" s="1"/>
      <c r="D27672" s="8"/>
      <c r="E27672" s="1"/>
      <c r="F27672" s="1"/>
      <c r="G27672" s="1"/>
      <c r="H27672" s="1"/>
    </row>
    <row r="27673">
      <c r="A27673" s="1"/>
      <c r="B27673" s="1"/>
      <c r="C27673" s="1"/>
      <c r="D27673" s="8"/>
      <c r="E27673" s="1"/>
      <c r="F27673" s="1"/>
      <c r="G27673" s="1"/>
      <c r="H27673" s="1"/>
    </row>
    <row r="27674">
      <c r="A27674" s="1"/>
      <c r="B27674" s="1"/>
      <c r="C27674" s="1"/>
      <c r="D27674" s="8"/>
      <c r="E27674" s="1"/>
      <c r="F27674" s="1"/>
      <c r="G27674" s="1"/>
      <c r="H27674" s="1"/>
    </row>
    <row r="27675">
      <c r="A27675" s="1"/>
      <c r="B27675" s="1"/>
      <c r="C27675" s="1"/>
      <c r="D27675" s="8"/>
      <c r="E27675" s="1"/>
      <c r="F27675" s="1"/>
      <c r="G27675" s="1"/>
      <c r="H27675" s="1"/>
    </row>
    <row r="27676">
      <c r="A27676" s="1"/>
      <c r="B27676" s="1"/>
      <c r="C27676" s="1"/>
      <c r="D27676" s="8"/>
      <c r="E27676" s="1"/>
      <c r="F27676" s="1"/>
      <c r="G27676" s="1"/>
      <c r="H27676" s="1"/>
    </row>
    <row r="27677">
      <c r="A27677" s="1"/>
      <c r="B27677" s="1"/>
      <c r="C27677" s="1"/>
      <c r="D27677" s="8"/>
      <c r="E27677" s="1"/>
      <c r="F27677" s="1"/>
      <c r="G27677" s="1"/>
      <c r="H27677" s="1"/>
    </row>
    <row r="27678">
      <c r="A27678" s="1"/>
      <c r="B27678" s="1"/>
      <c r="C27678" s="1"/>
      <c r="D27678" s="8"/>
      <c r="E27678" s="1"/>
      <c r="F27678" s="1"/>
      <c r="G27678" s="1"/>
      <c r="H27678" s="1"/>
    </row>
    <row r="27679">
      <c r="A27679" s="1"/>
      <c r="B27679" s="1"/>
      <c r="C27679" s="1"/>
      <c r="D27679" s="8"/>
      <c r="E27679" s="1"/>
      <c r="F27679" s="1"/>
      <c r="G27679" s="1"/>
      <c r="H27679" s="1"/>
    </row>
    <row r="27680">
      <c r="A27680" s="1"/>
      <c r="B27680" s="1"/>
      <c r="C27680" s="1"/>
      <c r="D27680" s="8"/>
      <c r="E27680" s="1"/>
      <c r="F27680" s="1"/>
      <c r="G27680" s="1"/>
      <c r="H27680" s="1"/>
    </row>
    <row r="27681">
      <c r="A27681" s="1"/>
      <c r="B27681" s="1"/>
      <c r="C27681" s="1"/>
      <c r="D27681" s="8"/>
      <c r="E27681" s="1"/>
      <c r="F27681" s="1"/>
      <c r="G27681" s="1"/>
      <c r="H27681" s="1"/>
    </row>
    <row r="27682">
      <c r="A27682" s="1"/>
      <c r="B27682" s="1"/>
      <c r="C27682" s="1"/>
      <c r="D27682" s="8"/>
      <c r="E27682" s="1"/>
      <c r="F27682" s="1"/>
      <c r="G27682" s="1"/>
      <c r="H27682" s="1"/>
    </row>
    <row r="27683">
      <c r="A27683" s="1"/>
      <c r="B27683" s="1"/>
      <c r="C27683" s="1"/>
      <c r="D27683" s="8"/>
      <c r="E27683" s="1"/>
      <c r="F27683" s="1"/>
      <c r="G27683" s="1"/>
      <c r="H27683" s="1"/>
    </row>
    <row r="27684">
      <c r="A27684" s="1"/>
      <c r="B27684" s="1"/>
      <c r="C27684" s="1"/>
      <c r="D27684" s="8"/>
      <c r="E27684" s="1"/>
      <c r="F27684" s="1"/>
      <c r="G27684" s="1"/>
      <c r="H27684" s="1"/>
    </row>
    <row r="27685">
      <c r="A27685" s="1"/>
      <c r="B27685" s="1"/>
      <c r="C27685" s="1"/>
      <c r="D27685" s="8"/>
      <c r="E27685" s="1"/>
      <c r="F27685" s="1"/>
      <c r="G27685" s="1"/>
      <c r="H27685" s="1"/>
    </row>
    <row r="27686">
      <c r="A27686" s="1"/>
      <c r="B27686" s="1"/>
      <c r="C27686" s="1"/>
      <c r="D27686" s="8"/>
      <c r="E27686" s="1"/>
      <c r="F27686" s="1"/>
      <c r="G27686" s="1"/>
      <c r="H27686" s="1"/>
    </row>
    <row r="27687">
      <c r="A27687" s="1"/>
      <c r="B27687" s="1"/>
      <c r="C27687" s="1"/>
      <c r="D27687" s="8"/>
      <c r="E27687" s="1"/>
      <c r="F27687" s="1"/>
      <c r="G27687" s="1"/>
      <c r="H27687" s="1"/>
    </row>
    <row r="27688">
      <c r="A27688" s="1"/>
      <c r="B27688" s="1"/>
      <c r="C27688" s="1"/>
      <c r="D27688" s="8"/>
      <c r="E27688" s="1"/>
      <c r="F27688" s="1"/>
      <c r="G27688" s="1"/>
      <c r="H27688" s="1"/>
    </row>
    <row r="27689">
      <c r="A27689" s="1"/>
      <c r="B27689" s="1"/>
      <c r="C27689" s="1"/>
      <c r="D27689" s="8"/>
      <c r="E27689" s="1"/>
      <c r="F27689" s="1"/>
      <c r="G27689" s="1"/>
      <c r="H27689" s="1"/>
    </row>
    <row r="27690">
      <c r="A27690" s="1"/>
      <c r="B27690" s="1"/>
      <c r="C27690" s="1"/>
      <c r="D27690" s="8"/>
      <c r="E27690" s="1"/>
      <c r="F27690" s="1"/>
      <c r="G27690" s="1"/>
      <c r="H27690" s="1"/>
    </row>
    <row r="27691">
      <c r="A27691" s="1"/>
      <c r="B27691" s="1"/>
      <c r="C27691" s="1"/>
      <c r="D27691" s="8"/>
      <c r="E27691" s="1"/>
      <c r="F27691" s="1"/>
      <c r="G27691" s="1"/>
      <c r="H27691" s="1"/>
    </row>
    <row r="27692">
      <c r="A27692" s="1"/>
      <c r="B27692" s="1"/>
      <c r="C27692" s="1"/>
      <c r="D27692" s="8"/>
      <c r="E27692" s="1"/>
      <c r="F27692" s="1"/>
      <c r="G27692" s="1"/>
      <c r="H27692" s="1"/>
    </row>
    <row r="27693">
      <c r="A27693" s="1"/>
      <c r="B27693" s="1"/>
      <c r="C27693" s="1"/>
      <c r="D27693" s="8"/>
      <c r="E27693" s="1"/>
      <c r="F27693" s="1"/>
      <c r="G27693" s="1"/>
      <c r="H27693" s="1"/>
    </row>
    <row r="27694">
      <c r="A27694" s="1"/>
      <c r="B27694" s="1"/>
      <c r="C27694" s="1"/>
      <c r="D27694" s="8"/>
      <c r="E27694" s="1"/>
      <c r="F27694" s="1"/>
      <c r="G27694" s="1"/>
      <c r="H27694" s="1"/>
    </row>
    <row r="27695">
      <c r="A27695" s="1"/>
      <c r="B27695" s="1"/>
      <c r="C27695" s="1"/>
      <c r="D27695" s="8"/>
      <c r="E27695" s="1"/>
      <c r="F27695" s="1"/>
      <c r="G27695" s="1"/>
      <c r="H27695" s="1"/>
    </row>
    <row r="27696">
      <c r="A27696" s="1"/>
      <c r="B27696" s="1"/>
      <c r="C27696" s="1"/>
      <c r="D27696" s="8"/>
      <c r="E27696" s="1"/>
      <c r="F27696" s="1"/>
      <c r="G27696" s="1"/>
      <c r="H27696" s="1"/>
    </row>
    <row r="27697">
      <c r="A27697" s="1"/>
      <c r="B27697" s="1"/>
      <c r="C27697" s="1"/>
      <c r="D27697" s="8"/>
      <c r="E27697" s="1"/>
      <c r="F27697" s="1"/>
      <c r="G27697" s="1"/>
      <c r="H27697" s="1"/>
    </row>
    <row r="27698">
      <c r="A27698" s="1"/>
      <c r="B27698" s="1"/>
      <c r="C27698" s="1"/>
      <c r="D27698" s="8"/>
      <c r="E27698" s="1"/>
      <c r="F27698" s="1"/>
      <c r="G27698" s="1"/>
      <c r="H27698" s="1"/>
    </row>
    <row r="27699">
      <c r="A27699" s="1"/>
      <c r="B27699" s="1"/>
      <c r="C27699" s="1"/>
      <c r="D27699" s="8"/>
      <c r="E27699" s="1"/>
      <c r="F27699" s="1"/>
      <c r="G27699" s="1"/>
      <c r="H27699" s="1"/>
    </row>
    <row r="27700">
      <c r="A27700" s="1"/>
      <c r="B27700" s="1"/>
      <c r="C27700" s="1"/>
      <c r="D27700" s="8"/>
      <c r="E27700" s="1"/>
      <c r="F27700" s="1"/>
      <c r="G27700" s="1"/>
      <c r="H27700" s="1"/>
    </row>
    <row r="27701">
      <c r="A27701" s="1"/>
      <c r="B27701" s="1"/>
      <c r="C27701" s="1"/>
      <c r="D27701" s="8"/>
      <c r="E27701" s="1"/>
      <c r="F27701" s="1"/>
      <c r="G27701" s="1"/>
      <c r="H27701" s="1"/>
    </row>
    <row r="27702">
      <c r="A27702" s="1"/>
      <c r="B27702" s="1"/>
      <c r="C27702" s="1"/>
      <c r="D27702" s="8"/>
      <c r="E27702" s="1"/>
      <c r="F27702" s="1"/>
      <c r="G27702" s="1"/>
      <c r="H27702" s="1"/>
    </row>
    <row r="27703">
      <c r="A27703" s="1"/>
      <c r="B27703" s="1"/>
      <c r="C27703" s="1"/>
      <c r="D27703" s="8"/>
      <c r="E27703" s="1"/>
      <c r="F27703" s="1"/>
      <c r="G27703" s="1"/>
      <c r="H27703" s="1"/>
    </row>
    <row r="27704">
      <c r="A27704" s="1"/>
      <c r="B27704" s="1"/>
      <c r="C27704" s="1"/>
      <c r="D27704" s="8"/>
      <c r="E27704" s="1"/>
      <c r="F27704" s="1"/>
      <c r="G27704" s="1"/>
      <c r="H27704" s="1"/>
    </row>
    <row r="27705">
      <c r="A27705" s="1"/>
      <c r="B27705" s="1"/>
      <c r="C27705" s="1"/>
      <c r="D27705" s="8"/>
      <c r="E27705" s="1"/>
      <c r="F27705" s="1"/>
      <c r="G27705" s="1"/>
      <c r="H27705" s="1"/>
    </row>
    <row r="27706">
      <c r="A27706" s="1"/>
      <c r="B27706" s="1"/>
      <c r="C27706" s="1"/>
      <c r="D27706" s="8"/>
      <c r="E27706" s="1"/>
      <c r="F27706" s="1"/>
      <c r="G27706" s="1"/>
      <c r="H27706" s="1"/>
    </row>
    <row r="27707">
      <c r="A27707" s="1"/>
      <c r="B27707" s="1"/>
      <c r="C27707" s="1"/>
      <c r="D27707" s="8"/>
      <c r="E27707" s="1"/>
      <c r="F27707" s="1"/>
      <c r="G27707" s="1"/>
      <c r="H27707" s="1"/>
    </row>
    <row r="27708">
      <c r="A27708" s="1"/>
      <c r="B27708" s="1"/>
      <c r="C27708" s="1"/>
      <c r="D27708" s="8"/>
      <c r="E27708" s="1"/>
      <c r="F27708" s="1"/>
      <c r="G27708" s="1"/>
      <c r="H27708" s="1"/>
    </row>
    <row r="27709">
      <c r="A27709" s="1"/>
      <c r="B27709" s="1"/>
      <c r="C27709" s="1"/>
      <c r="D27709" s="8"/>
      <c r="E27709" s="1"/>
      <c r="F27709" s="1"/>
      <c r="G27709" s="1"/>
      <c r="H27709" s="1"/>
    </row>
    <row r="27710">
      <c r="A27710" s="1"/>
      <c r="B27710" s="1"/>
      <c r="C27710" s="1"/>
      <c r="D27710" s="8"/>
      <c r="E27710" s="1"/>
      <c r="F27710" s="1"/>
      <c r="G27710" s="1"/>
      <c r="H27710" s="1"/>
    </row>
    <row r="27711">
      <c r="A27711" s="1"/>
      <c r="B27711" s="1"/>
      <c r="C27711" s="1"/>
      <c r="D27711" s="8"/>
      <c r="E27711" s="1"/>
      <c r="F27711" s="1"/>
      <c r="G27711" s="1"/>
      <c r="H27711" s="1"/>
    </row>
    <row r="27712">
      <c r="A27712" s="1"/>
      <c r="B27712" s="1"/>
      <c r="C27712" s="1"/>
      <c r="D27712" s="8"/>
      <c r="E27712" s="1"/>
      <c r="F27712" s="1"/>
      <c r="G27712" s="1"/>
      <c r="H27712" s="1"/>
    </row>
    <row r="27713">
      <c r="A27713" s="1"/>
      <c r="B27713" s="1"/>
      <c r="C27713" s="1"/>
      <c r="D27713" s="8"/>
      <c r="E27713" s="1"/>
      <c r="F27713" s="1"/>
      <c r="G27713" s="1"/>
      <c r="H27713" s="1"/>
    </row>
    <row r="27714">
      <c r="A27714" s="1"/>
      <c r="B27714" s="1"/>
      <c r="C27714" s="1"/>
      <c r="D27714" s="8"/>
      <c r="E27714" s="1"/>
      <c r="F27714" s="1"/>
      <c r="G27714" s="1"/>
      <c r="H27714" s="1"/>
    </row>
    <row r="27715">
      <c r="A27715" s="1"/>
      <c r="B27715" s="1"/>
      <c r="C27715" s="1"/>
      <c r="D27715" s="8"/>
      <c r="E27715" s="1"/>
      <c r="F27715" s="1"/>
      <c r="G27715" s="1"/>
      <c r="H27715" s="1"/>
    </row>
    <row r="27716">
      <c r="A27716" s="1"/>
      <c r="B27716" s="1"/>
      <c r="C27716" s="1"/>
      <c r="D27716" s="8"/>
      <c r="E27716" s="1"/>
      <c r="F27716" s="1"/>
      <c r="G27716" s="1"/>
      <c r="H27716" s="1"/>
    </row>
    <row r="27717">
      <c r="A27717" s="1"/>
      <c r="B27717" s="1"/>
      <c r="C27717" s="1"/>
      <c r="D27717" s="8"/>
      <c r="E27717" s="1"/>
      <c r="F27717" s="1"/>
      <c r="G27717" s="1"/>
      <c r="H27717" s="1"/>
    </row>
    <row r="27718">
      <c r="A27718" s="1"/>
      <c r="B27718" s="1"/>
      <c r="C27718" s="1"/>
      <c r="D27718" s="8"/>
      <c r="E27718" s="1"/>
      <c r="F27718" s="1"/>
      <c r="G27718" s="1"/>
      <c r="H27718" s="1"/>
    </row>
    <row r="27719">
      <c r="A27719" s="1"/>
      <c r="B27719" s="1"/>
      <c r="C27719" s="1"/>
      <c r="D27719" s="8"/>
      <c r="E27719" s="1"/>
      <c r="F27719" s="1"/>
      <c r="G27719" s="1"/>
      <c r="H27719" s="1"/>
    </row>
    <row r="27720">
      <c r="A27720" s="1"/>
      <c r="B27720" s="1"/>
      <c r="C27720" s="1"/>
      <c r="D27720" s="8"/>
      <c r="E27720" s="1"/>
      <c r="F27720" s="1"/>
      <c r="G27720" s="1"/>
      <c r="H27720" s="1"/>
    </row>
    <row r="27721">
      <c r="A27721" s="1"/>
      <c r="B27721" s="1"/>
      <c r="C27721" s="1"/>
      <c r="D27721" s="8"/>
      <c r="E27721" s="1"/>
      <c r="F27721" s="1"/>
      <c r="G27721" s="1"/>
      <c r="H27721" s="1"/>
    </row>
    <row r="27722">
      <c r="A27722" s="1"/>
      <c r="B27722" s="1"/>
      <c r="C27722" s="1"/>
      <c r="D27722" s="8"/>
      <c r="E27722" s="1"/>
      <c r="F27722" s="1"/>
      <c r="G27722" s="1"/>
      <c r="H27722" s="1"/>
    </row>
    <row r="27723">
      <c r="A27723" s="1"/>
      <c r="B27723" s="1"/>
      <c r="C27723" s="1"/>
      <c r="D27723" s="8"/>
      <c r="E27723" s="1"/>
      <c r="F27723" s="1"/>
      <c r="G27723" s="1"/>
      <c r="H27723" s="1"/>
    </row>
    <row r="27724">
      <c r="A27724" s="1"/>
      <c r="B27724" s="1"/>
      <c r="C27724" s="1"/>
      <c r="D27724" s="8"/>
      <c r="E27724" s="1"/>
      <c r="F27724" s="1"/>
      <c r="G27724" s="1"/>
      <c r="H27724" s="1"/>
    </row>
    <row r="27725">
      <c r="A27725" s="1"/>
      <c r="B27725" s="1"/>
      <c r="C27725" s="1"/>
      <c r="D27725" s="8"/>
      <c r="E27725" s="1"/>
      <c r="F27725" s="1"/>
      <c r="G27725" s="1"/>
      <c r="H27725" s="1"/>
    </row>
    <row r="27726">
      <c r="A27726" s="1"/>
      <c r="B27726" s="1"/>
      <c r="C27726" s="1"/>
      <c r="D27726" s="8"/>
      <c r="E27726" s="1"/>
      <c r="F27726" s="1"/>
      <c r="G27726" s="1"/>
      <c r="H27726" s="1"/>
    </row>
    <row r="27727">
      <c r="A27727" s="1"/>
      <c r="B27727" s="1"/>
      <c r="C27727" s="1"/>
      <c r="D27727" s="8"/>
      <c r="E27727" s="1"/>
      <c r="F27727" s="1"/>
      <c r="G27727" s="1"/>
      <c r="H27727" s="1"/>
    </row>
    <row r="27728">
      <c r="A27728" s="1"/>
      <c r="B27728" s="1"/>
      <c r="C27728" s="1"/>
      <c r="D27728" s="8"/>
      <c r="E27728" s="1"/>
      <c r="F27728" s="1"/>
      <c r="G27728" s="1"/>
      <c r="H27728" s="1"/>
    </row>
    <row r="27729">
      <c r="A27729" s="1"/>
      <c r="B27729" s="1"/>
      <c r="C27729" s="1"/>
      <c r="D27729" s="8"/>
      <c r="E27729" s="1"/>
      <c r="F27729" s="1"/>
      <c r="G27729" s="1"/>
      <c r="H27729" s="1"/>
    </row>
    <row r="27730">
      <c r="A27730" s="1"/>
      <c r="B27730" s="1"/>
      <c r="C27730" s="1"/>
      <c r="D27730" s="8"/>
      <c r="E27730" s="1"/>
      <c r="F27730" s="1"/>
      <c r="G27730" s="1"/>
      <c r="H27730" s="1"/>
    </row>
    <row r="27731">
      <c r="A27731" s="1"/>
      <c r="B27731" s="1"/>
      <c r="C27731" s="1"/>
      <c r="D27731" s="8"/>
      <c r="E27731" s="1"/>
      <c r="F27731" s="1"/>
      <c r="G27731" s="1"/>
      <c r="H27731" s="1"/>
    </row>
    <row r="27732">
      <c r="A27732" s="1"/>
      <c r="B27732" s="1"/>
      <c r="C27732" s="1"/>
      <c r="D27732" s="8"/>
      <c r="E27732" s="1"/>
      <c r="F27732" s="1"/>
      <c r="G27732" s="1"/>
      <c r="H27732" s="1"/>
    </row>
    <row r="27733">
      <c r="A27733" s="1"/>
      <c r="B27733" s="1"/>
      <c r="C27733" s="1"/>
      <c r="D27733" s="8"/>
      <c r="E27733" s="1"/>
      <c r="F27733" s="1"/>
      <c r="G27733" s="1"/>
      <c r="H27733" s="1"/>
    </row>
    <row r="27734">
      <c r="A27734" s="1"/>
      <c r="B27734" s="1"/>
      <c r="C27734" s="1"/>
      <c r="D27734" s="8"/>
      <c r="E27734" s="1"/>
      <c r="F27734" s="1"/>
      <c r="G27734" s="1"/>
      <c r="H27734" s="1"/>
    </row>
    <row r="27735">
      <c r="A27735" s="1"/>
      <c r="B27735" s="1"/>
      <c r="C27735" s="1"/>
      <c r="D27735" s="8"/>
      <c r="E27735" s="1"/>
      <c r="F27735" s="1"/>
      <c r="G27735" s="1"/>
      <c r="H27735" s="1"/>
    </row>
    <row r="27736">
      <c r="A27736" s="1"/>
      <c r="B27736" s="1"/>
      <c r="C27736" s="1"/>
      <c r="D27736" s="8"/>
      <c r="E27736" s="1"/>
      <c r="F27736" s="1"/>
      <c r="G27736" s="1"/>
      <c r="H27736" s="1"/>
    </row>
    <row r="27737">
      <c r="A27737" s="1"/>
      <c r="B27737" s="1"/>
      <c r="C27737" s="1"/>
      <c r="D27737" s="8"/>
      <c r="E27737" s="1"/>
      <c r="F27737" s="1"/>
      <c r="G27737" s="1"/>
      <c r="H27737" s="1"/>
    </row>
    <row r="27738">
      <c r="A27738" s="1"/>
      <c r="B27738" s="1"/>
      <c r="C27738" s="1"/>
      <c r="D27738" s="8"/>
      <c r="E27738" s="1"/>
      <c r="F27738" s="1"/>
      <c r="G27738" s="1"/>
      <c r="H27738" s="1"/>
    </row>
    <row r="27739">
      <c r="A27739" s="1"/>
      <c r="B27739" s="1"/>
      <c r="C27739" s="1"/>
      <c r="D27739" s="8"/>
      <c r="E27739" s="1"/>
      <c r="F27739" s="1"/>
      <c r="G27739" s="1"/>
      <c r="H27739" s="1"/>
    </row>
    <row r="27740">
      <c r="A27740" s="1"/>
      <c r="B27740" s="1"/>
      <c r="C27740" s="1"/>
      <c r="D27740" s="8"/>
      <c r="E27740" s="1"/>
      <c r="F27740" s="1"/>
      <c r="G27740" s="1"/>
      <c r="H27740" s="1"/>
    </row>
    <row r="27741">
      <c r="A27741" s="1"/>
      <c r="B27741" s="1"/>
      <c r="C27741" s="1"/>
      <c r="D27741" s="8"/>
      <c r="E27741" s="1"/>
      <c r="F27741" s="1"/>
      <c r="G27741" s="1"/>
      <c r="H27741" s="1"/>
    </row>
    <row r="27742">
      <c r="A27742" s="1"/>
      <c r="B27742" s="1"/>
      <c r="C27742" s="1"/>
      <c r="D27742" s="8"/>
      <c r="E27742" s="1"/>
      <c r="F27742" s="1"/>
      <c r="G27742" s="1"/>
      <c r="H27742" s="1"/>
    </row>
    <row r="27743">
      <c r="A27743" s="1"/>
      <c r="B27743" s="1"/>
      <c r="C27743" s="1"/>
      <c r="D27743" s="8"/>
      <c r="E27743" s="1"/>
      <c r="F27743" s="1"/>
      <c r="G27743" s="1"/>
      <c r="H27743" s="1"/>
    </row>
    <row r="27744">
      <c r="A27744" s="1"/>
      <c r="B27744" s="1"/>
      <c r="C27744" s="1"/>
      <c r="D27744" s="8"/>
      <c r="E27744" s="1"/>
      <c r="F27744" s="1"/>
      <c r="G27744" s="1"/>
      <c r="H27744" s="1"/>
    </row>
    <row r="27745">
      <c r="A27745" s="1"/>
      <c r="B27745" s="1"/>
      <c r="C27745" s="1"/>
      <c r="D27745" s="8"/>
      <c r="E27745" s="1"/>
      <c r="F27745" s="1"/>
      <c r="G27745" s="1"/>
      <c r="H27745" s="1"/>
    </row>
    <row r="27746">
      <c r="A27746" s="1"/>
      <c r="B27746" s="1"/>
      <c r="C27746" s="1"/>
      <c r="D27746" s="8"/>
      <c r="E27746" s="1"/>
      <c r="F27746" s="1"/>
      <c r="G27746" s="1"/>
      <c r="H27746" s="1"/>
    </row>
    <row r="27747">
      <c r="A27747" s="1"/>
      <c r="B27747" s="1"/>
      <c r="C27747" s="1"/>
      <c r="D27747" s="8"/>
      <c r="E27747" s="1"/>
      <c r="F27747" s="1"/>
      <c r="G27747" s="1"/>
      <c r="H27747" s="1"/>
    </row>
    <row r="27748">
      <c r="A27748" s="1"/>
      <c r="B27748" s="1"/>
      <c r="C27748" s="1"/>
      <c r="D27748" s="8"/>
      <c r="E27748" s="1"/>
      <c r="F27748" s="1"/>
      <c r="G27748" s="1"/>
      <c r="H27748" s="1"/>
    </row>
    <row r="27749">
      <c r="A27749" s="1"/>
      <c r="B27749" s="1"/>
      <c r="C27749" s="1"/>
      <c r="D27749" s="8"/>
      <c r="E27749" s="1"/>
      <c r="F27749" s="1"/>
      <c r="G27749" s="1"/>
      <c r="H27749" s="1"/>
    </row>
    <row r="27750">
      <c r="A27750" s="1"/>
      <c r="B27750" s="1"/>
      <c r="C27750" s="1"/>
      <c r="D27750" s="8"/>
      <c r="E27750" s="1"/>
      <c r="F27750" s="1"/>
      <c r="G27750" s="1"/>
      <c r="H27750" s="1"/>
    </row>
    <row r="27751">
      <c r="A27751" s="1"/>
      <c r="B27751" s="1"/>
      <c r="C27751" s="1"/>
      <c r="D27751" s="8"/>
      <c r="E27751" s="1"/>
      <c r="F27751" s="1"/>
      <c r="G27751" s="1"/>
      <c r="H27751" s="1"/>
    </row>
    <row r="27752">
      <c r="A27752" s="1"/>
      <c r="B27752" s="1"/>
      <c r="C27752" s="1"/>
      <c r="D27752" s="8"/>
      <c r="E27752" s="1"/>
      <c r="F27752" s="1"/>
      <c r="G27752" s="1"/>
      <c r="H27752" s="1"/>
    </row>
    <row r="27753">
      <c r="A27753" s="1"/>
      <c r="B27753" s="1"/>
      <c r="C27753" s="1"/>
      <c r="D27753" s="8"/>
      <c r="E27753" s="1"/>
      <c r="F27753" s="1"/>
      <c r="G27753" s="1"/>
      <c r="H27753" s="1"/>
    </row>
    <row r="27754">
      <c r="A27754" s="1"/>
      <c r="B27754" s="1"/>
      <c r="C27754" s="1"/>
      <c r="D27754" s="8"/>
      <c r="E27754" s="1"/>
      <c r="F27754" s="1"/>
      <c r="G27754" s="1"/>
      <c r="H27754" s="1"/>
    </row>
    <row r="27755">
      <c r="A27755" s="1"/>
      <c r="B27755" s="1"/>
      <c r="C27755" s="1"/>
      <c r="D27755" s="8"/>
      <c r="E27755" s="1"/>
      <c r="F27755" s="1"/>
      <c r="G27755" s="1"/>
      <c r="H27755" s="1"/>
    </row>
    <row r="27756">
      <c r="A27756" s="1"/>
      <c r="B27756" s="1"/>
      <c r="C27756" s="1"/>
      <c r="D27756" s="8"/>
      <c r="E27756" s="1"/>
      <c r="F27756" s="1"/>
      <c r="G27756" s="1"/>
      <c r="H27756" s="1"/>
    </row>
    <row r="27757">
      <c r="A27757" s="1"/>
      <c r="B27757" s="1"/>
      <c r="C27757" s="1"/>
      <c r="D27757" s="8"/>
      <c r="E27757" s="1"/>
      <c r="F27757" s="1"/>
      <c r="G27757" s="1"/>
      <c r="H27757" s="1"/>
    </row>
    <row r="27758">
      <c r="A27758" s="1"/>
      <c r="B27758" s="1"/>
      <c r="C27758" s="1"/>
      <c r="D27758" s="8"/>
      <c r="E27758" s="1"/>
      <c r="F27758" s="1"/>
      <c r="G27758" s="1"/>
      <c r="H27758" s="1"/>
    </row>
    <row r="27759">
      <c r="A27759" s="1"/>
      <c r="B27759" s="1"/>
      <c r="C27759" s="1"/>
      <c r="D27759" s="8"/>
      <c r="E27759" s="1"/>
      <c r="F27759" s="1"/>
      <c r="G27759" s="1"/>
      <c r="H27759" s="1"/>
    </row>
    <row r="27760">
      <c r="A27760" s="1"/>
      <c r="B27760" s="1"/>
      <c r="C27760" s="1"/>
      <c r="D27760" s="8"/>
      <c r="E27760" s="1"/>
      <c r="F27760" s="1"/>
      <c r="G27760" s="1"/>
      <c r="H27760" s="1"/>
    </row>
    <row r="27761">
      <c r="A27761" s="1"/>
      <c r="B27761" s="1"/>
      <c r="C27761" s="1"/>
      <c r="D27761" s="8"/>
      <c r="E27761" s="1"/>
      <c r="F27761" s="1"/>
      <c r="G27761" s="1"/>
      <c r="H27761" s="1"/>
    </row>
    <row r="27762">
      <c r="A27762" s="1"/>
      <c r="B27762" s="1"/>
      <c r="C27762" s="1"/>
      <c r="D27762" s="8"/>
      <c r="E27762" s="1"/>
      <c r="F27762" s="1"/>
      <c r="G27762" s="1"/>
      <c r="H27762" s="1"/>
    </row>
    <row r="27763">
      <c r="A27763" s="1"/>
      <c r="B27763" s="1"/>
      <c r="C27763" s="1"/>
      <c r="D27763" s="8"/>
      <c r="E27763" s="1"/>
      <c r="F27763" s="1"/>
      <c r="G27763" s="1"/>
      <c r="H27763" s="1"/>
    </row>
    <row r="27764">
      <c r="A27764" s="1"/>
      <c r="B27764" s="1"/>
      <c r="C27764" s="1"/>
      <c r="D27764" s="8"/>
      <c r="E27764" s="1"/>
      <c r="F27764" s="1"/>
      <c r="G27764" s="1"/>
      <c r="H27764" s="1"/>
    </row>
    <row r="27765">
      <c r="A27765" s="1"/>
      <c r="B27765" s="1"/>
      <c r="C27765" s="1"/>
      <c r="D27765" s="8"/>
      <c r="E27765" s="1"/>
      <c r="F27765" s="1"/>
      <c r="G27765" s="1"/>
      <c r="H27765" s="1"/>
    </row>
    <row r="27766">
      <c r="A27766" s="1"/>
      <c r="B27766" s="1"/>
      <c r="C27766" s="1"/>
      <c r="D27766" s="8"/>
      <c r="E27766" s="1"/>
      <c r="F27766" s="1"/>
      <c r="G27766" s="1"/>
      <c r="H27766" s="1"/>
    </row>
    <row r="27767">
      <c r="A27767" s="1"/>
      <c r="B27767" s="1"/>
      <c r="C27767" s="1"/>
      <c r="D27767" s="8"/>
      <c r="E27767" s="1"/>
      <c r="F27767" s="1"/>
      <c r="G27767" s="1"/>
      <c r="H27767" s="1"/>
    </row>
    <row r="27768">
      <c r="A27768" s="1"/>
      <c r="B27768" s="1"/>
      <c r="C27768" s="1"/>
      <c r="D27768" s="8"/>
      <c r="E27768" s="1"/>
      <c r="F27768" s="1"/>
      <c r="G27768" s="1"/>
      <c r="H27768" s="1"/>
    </row>
    <row r="27769">
      <c r="A27769" s="1"/>
      <c r="B27769" s="1"/>
      <c r="C27769" s="1"/>
      <c r="D27769" s="8"/>
      <c r="E27769" s="1"/>
      <c r="F27769" s="1"/>
      <c r="G27769" s="1"/>
      <c r="H27769" s="1"/>
    </row>
    <row r="27770">
      <c r="A27770" s="1"/>
      <c r="B27770" s="1"/>
      <c r="C27770" s="1"/>
      <c r="D27770" s="8"/>
      <c r="E27770" s="1"/>
      <c r="F27770" s="1"/>
      <c r="G27770" s="1"/>
      <c r="H27770" s="1"/>
    </row>
    <row r="27771">
      <c r="A27771" s="1"/>
      <c r="B27771" s="1"/>
      <c r="C27771" s="1"/>
      <c r="D27771" s="8"/>
      <c r="E27771" s="1"/>
      <c r="F27771" s="1"/>
      <c r="G27771" s="1"/>
      <c r="H27771" s="1"/>
    </row>
    <row r="27772">
      <c r="A27772" s="1"/>
      <c r="B27772" s="1"/>
      <c r="C27772" s="1"/>
      <c r="D27772" s="8"/>
      <c r="E27772" s="1"/>
      <c r="F27772" s="1"/>
      <c r="G27772" s="1"/>
      <c r="H27772" s="1"/>
    </row>
    <row r="27773">
      <c r="A27773" s="1"/>
      <c r="B27773" s="1"/>
      <c r="C27773" s="1"/>
      <c r="D27773" s="8"/>
      <c r="E27773" s="1"/>
      <c r="F27773" s="1"/>
      <c r="G27773" s="1"/>
      <c r="H27773" s="1"/>
    </row>
    <row r="27774">
      <c r="A27774" s="1"/>
      <c r="B27774" s="1"/>
      <c r="C27774" s="1"/>
      <c r="D27774" s="8"/>
      <c r="E27774" s="1"/>
      <c r="F27774" s="1"/>
      <c r="G27774" s="1"/>
      <c r="H27774" s="1"/>
    </row>
    <row r="27775">
      <c r="A27775" s="1"/>
      <c r="B27775" s="1"/>
      <c r="C27775" s="1"/>
      <c r="D27775" s="8"/>
      <c r="E27775" s="1"/>
      <c r="F27775" s="1"/>
      <c r="G27775" s="1"/>
      <c r="H27775" s="1"/>
    </row>
    <row r="27776">
      <c r="A27776" s="1"/>
      <c r="B27776" s="1"/>
      <c r="C27776" s="1"/>
      <c r="D27776" s="8"/>
      <c r="E27776" s="1"/>
      <c r="F27776" s="1"/>
      <c r="G27776" s="1"/>
      <c r="H27776" s="1"/>
    </row>
    <row r="27777">
      <c r="A27777" s="1"/>
      <c r="B27777" s="1"/>
      <c r="C27777" s="1"/>
      <c r="D27777" s="8"/>
      <c r="E27777" s="1"/>
      <c r="F27777" s="1"/>
      <c r="G27777" s="1"/>
      <c r="H27777" s="1"/>
    </row>
    <row r="27778">
      <c r="A27778" s="1"/>
      <c r="B27778" s="1"/>
      <c r="C27778" s="1"/>
      <c r="D27778" s="8"/>
      <c r="E27778" s="1"/>
      <c r="F27778" s="1"/>
      <c r="G27778" s="1"/>
      <c r="H27778" s="1"/>
    </row>
    <row r="27779">
      <c r="A27779" s="1"/>
      <c r="B27779" s="1"/>
      <c r="C27779" s="1"/>
      <c r="D27779" s="8"/>
      <c r="E27779" s="1"/>
      <c r="F27779" s="1"/>
      <c r="G27779" s="1"/>
      <c r="H27779" s="1"/>
    </row>
    <row r="27780">
      <c r="A27780" s="1"/>
      <c r="B27780" s="1"/>
      <c r="C27780" s="1"/>
      <c r="D27780" s="8"/>
      <c r="E27780" s="1"/>
      <c r="F27780" s="1"/>
      <c r="G27780" s="1"/>
      <c r="H27780" s="1"/>
    </row>
    <row r="27781">
      <c r="A27781" s="1"/>
      <c r="B27781" s="1"/>
      <c r="C27781" s="1"/>
      <c r="D27781" s="8"/>
      <c r="E27781" s="1"/>
      <c r="F27781" s="1"/>
      <c r="G27781" s="1"/>
      <c r="H27781" s="1"/>
    </row>
    <row r="27782">
      <c r="A27782" s="1"/>
      <c r="B27782" s="1"/>
      <c r="C27782" s="1"/>
      <c r="D27782" s="8"/>
      <c r="E27782" s="1"/>
      <c r="F27782" s="1"/>
      <c r="G27782" s="1"/>
      <c r="H27782" s="1"/>
    </row>
    <row r="27783">
      <c r="A27783" s="1"/>
      <c r="B27783" s="1"/>
      <c r="C27783" s="1"/>
      <c r="D27783" s="8"/>
      <c r="E27783" s="1"/>
      <c r="F27783" s="1"/>
      <c r="G27783" s="1"/>
      <c r="H27783" s="1"/>
    </row>
    <row r="27784">
      <c r="A27784" s="1"/>
      <c r="B27784" s="1"/>
      <c r="C27784" s="1"/>
      <c r="D27784" s="8"/>
      <c r="E27784" s="1"/>
      <c r="F27784" s="1"/>
      <c r="G27784" s="1"/>
      <c r="H27784" s="1"/>
    </row>
    <row r="27785">
      <c r="A27785" s="1"/>
      <c r="B27785" s="1"/>
      <c r="C27785" s="1"/>
      <c r="D27785" s="8"/>
      <c r="E27785" s="1"/>
      <c r="F27785" s="1"/>
      <c r="G27785" s="1"/>
      <c r="H27785" s="1"/>
    </row>
    <row r="27786">
      <c r="A27786" s="1"/>
      <c r="B27786" s="1"/>
      <c r="C27786" s="1"/>
      <c r="D27786" s="8"/>
      <c r="E27786" s="1"/>
      <c r="F27786" s="1"/>
      <c r="G27786" s="1"/>
      <c r="H27786" s="1"/>
    </row>
    <row r="27787">
      <c r="A27787" s="1"/>
      <c r="B27787" s="1"/>
      <c r="C27787" s="1"/>
      <c r="D27787" s="8"/>
      <c r="E27787" s="1"/>
      <c r="F27787" s="1"/>
      <c r="G27787" s="1"/>
      <c r="H27787" s="1"/>
    </row>
    <row r="27788">
      <c r="A27788" s="1"/>
      <c r="B27788" s="1"/>
      <c r="C27788" s="1"/>
      <c r="D27788" s="8"/>
      <c r="E27788" s="1"/>
      <c r="F27788" s="1"/>
      <c r="G27788" s="1"/>
      <c r="H27788" s="1"/>
    </row>
    <row r="27789">
      <c r="A27789" s="1"/>
      <c r="B27789" s="1"/>
      <c r="C27789" s="1"/>
      <c r="D27789" s="8"/>
      <c r="E27789" s="1"/>
      <c r="F27789" s="1"/>
      <c r="G27789" s="1"/>
      <c r="H27789" s="1"/>
    </row>
    <row r="27790">
      <c r="A27790" s="1"/>
      <c r="B27790" s="1"/>
      <c r="C27790" s="1"/>
      <c r="D27790" s="8"/>
      <c r="E27790" s="1"/>
      <c r="F27790" s="1"/>
      <c r="G27790" s="1"/>
      <c r="H27790" s="1"/>
    </row>
    <row r="27791">
      <c r="A27791" s="1"/>
      <c r="B27791" s="1"/>
      <c r="C27791" s="1"/>
      <c r="D27791" s="8"/>
      <c r="E27791" s="1"/>
      <c r="F27791" s="1"/>
      <c r="G27791" s="1"/>
      <c r="H27791" s="1"/>
    </row>
    <row r="27792">
      <c r="A27792" s="1"/>
      <c r="B27792" s="1"/>
      <c r="C27792" s="1"/>
      <c r="D27792" s="8"/>
      <c r="E27792" s="1"/>
      <c r="F27792" s="1"/>
      <c r="G27792" s="1"/>
      <c r="H27792" s="1"/>
    </row>
    <row r="27793">
      <c r="A27793" s="1"/>
      <c r="B27793" s="1"/>
      <c r="C27793" s="1"/>
      <c r="D27793" s="8"/>
      <c r="E27793" s="1"/>
      <c r="F27793" s="1"/>
      <c r="G27793" s="1"/>
      <c r="H27793" s="1"/>
    </row>
    <row r="27794">
      <c r="A27794" s="1"/>
      <c r="B27794" s="1"/>
      <c r="C27794" s="1"/>
      <c r="D27794" s="8"/>
      <c r="E27794" s="1"/>
      <c r="F27794" s="1"/>
      <c r="G27794" s="1"/>
      <c r="H27794" s="1"/>
    </row>
    <row r="27795">
      <c r="A27795" s="1"/>
      <c r="B27795" s="1"/>
      <c r="C27795" s="1"/>
      <c r="D27795" s="8"/>
      <c r="E27795" s="1"/>
      <c r="F27795" s="1"/>
      <c r="G27795" s="1"/>
      <c r="H27795" s="1"/>
    </row>
    <row r="27796">
      <c r="A27796" s="1"/>
      <c r="B27796" s="1"/>
      <c r="C27796" s="1"/>
      <c r="D27796" s="8"/>
      <c r="E27796" s="1"/>
      <c r="F27796" s="1"/>
      <c r="G27796" s="1"/>
      <c r="H27796" s="1"/>
    </row>
    <row r="27797">
      <c r="A27797" s="1"/>
      <c r="B27797" s="1"/>
      <c r="C27797" s="1"/>
      <c r="D27797" s="8"/>
      <c r="E27797" s="1"/>
      <c r="F27797" s="1"/>
      <c r="G27797" s="1"/>
      <c r="H27797" s="1"/>
    </row>
    <row r="27798">
      <c r="A27798" s="1"/>
      <c r="B27798" s="1"/>
      <c r="C27798" s="1"/>
      <c r="D27798" s="8"/>
      <c r="E27798" s="1"/>
      <c r="F27798" s="1"/>
      <c r="G27798" s="1"/>
      <c r="H27798" s="1"/>
    </row>
    <row r="27799">
      <c r="A27799" s="1"/>
      <c r="B27799" s="1"/>
      <c r="C27799" s="1"/>
      <c r="D27799" s="8"/>
      <c r="E27799" s="1"/>
      <c r="F27799" s="1"/>
      <c r="G27799" s="1"/>
      <c r="H27799" s="1"/>
    </row>
    <row r="27800">
      <c r="A27800" s="1"/>
      <c r="B27800" s="1"/>
      <c r="C27800" s="1"/>
      <c r="D27800" s="8"/>
      <c r="E27800" s="1"/>
      <c r="F27800" s="1"/>
      <c r="G27800" s="1"/>
      <c r="H27800" s="1"/>
    </row>
    <row r="27801">
      <c r="A27801" s="1"/>
      <c r="B27801" s="1"/>
      <c r="C27801" s="1"/>
      <c r="D27801" s="8"/>
      <c r="E27801" s="1"/>
      <c r="F27801" s="1"/>
      <c r="G27801" s="1"/>
      <c r="H27801" s="1"/>
    </row>
    <row r="27802">
      <c r="A27802" s="1"/>
      <c r="B27802" s="1"/>
      <c r="C27802" s="1"/>
      <c r="D27802" s="8"/>
      <c r="E27802" s="1"/>
      <c r="F27802" s="1"/>
      <c r="G27802" s="1"/>
      <c r="H27802" s="1"/>
    </row>
    <row r="27803">
      <c r="A27803" s="1"/>
      <c r="B27803" s="1"/>
      <c r="C27803" s="1"/>
      <c r="D27803" s="8"/>
      <c r="E27803" s="1"/>
      <c r="F27803" s="1"/>
      <c r="G27803" s="1"/>
      <c r="H27803" s="1"/>
    </row>
    <row r="27804">
      <c r="A27804" s="1"/>
      <c r="B27804" s="1"/>
      <c r="C27804" s="1"/>
      <c r="D27804" s="8"/>
      <c r="E27804" s="1"/>
      <c r="F27804" s="1"/>
      <c r="G27804" s="1"/>
      <c r="H27804" s="1"/>
    </row>
    <row r="27805">
      <c r="A27805" s="1"/>
      <c r="B27805" s="1"/>
      <c r="C27805" s="1"/>
      <c r="D27805" s="8"/>
      <c r="E27805" s="1"/>
      <c r="F27805" s="1"/>
      <c r="G27805" s="1"/>
      <c r="H27805" s="1"/>
    </row>
    <row r="27806">
      <c r="A27806" s="1"/>
      <c r="B27806" s="1"/>
      <c r="C27806" s="1"/>
      <c r="D27806" s="8"/>
      <c r="E27806" s="1"/>
      <c r="F27806" s="1"/>
      <c r="G27806" s="1"/>
      <c r="H27806" s="1"/>
    </row>
    <row r="27807">
      <c r="A27807" s="1"/>
      <c r="B27807" s="1"/>
      <c r="C27807" s="1"/>
      <c r="D27807" s="8"/>
      <c r="E27807" s="1"/>
      <c r="F27807" s="1"/>
      <c r="G27807" s="1"/>
      <c r="H27807" s="1"/>
    </row>
    <row r="27808">
      <c r="A27808" s="1"/>
      <c r="B27808" s="1"/>
      <c r="C27808" s="1"/>
      <c r="D27808" s="8"/>
      <c r="E27808" s="1"/>
      <c r="F27808" s="1"/>
      <c r="G27808" s="1"/>
      <c r="H27808" s="1"/>
    </row>
    <row r="27809">
      <c r="A27809" s="1"/>
      <c r="B27809" s="1"/>
      <c r="C27809" s="1"/>
      <c r="D27809" s="8"/>
      <c r="E27809" s="1"/>
      <c r="F27809" s="1"/>
      <c r="G27809" s="1"/>
      <c r="H27809" s="1"/>
    </row>
    <row r="27810">
      <c r="A27810" s="1"/>
      <c r="B27810" s="1"/>
      <c r="C27810" s="1"/>
      <c r="D27810" s="8"/>
      <c r="E27810" s="1"/>
      <c r="F27810" s="1"/>
      <c r="G27810" s="1"/>
      <c r="H27810" s="1"/>
    </row>
    <row r="27811">
      <c r="A27811" s="1"/>
      <c r="B27811" s="1"/>
      <c r="C27811" s="1"/>
      <c r="D27811" s="8"/>
      <c r="E27811" s="1"/>
      <c r="F27811" s="1"/>
      <c r="G27811" s="1"/>
      <c r="H27811" s="1"/>
    </row>
    <row r="27812">
      <c r="A27812" s="1"/>
      <c r="B27812" s="1"/>
      <c r="C27812" s="1"/>
      <c r="D27812" s="8"/>
      <c r="E27812" s="1"/>
      <c r="F27812" s="1"/>
      <c r="G27812" s="1"/>
      <c r="H27812" s="1"/>
    </row>
    <row r="27813">
      <c r="A27813" s="1"/>
      <c r="B27813" s="1"/>
      <c r="C27813" s="1"/>
      <c r="D27813" s="8"/>
      <c r="E27813" s="1"/>
      <c r="F27813" s="1"/>
      <c r="G27813" s="1"/>
      <c r="H27813" s="1"/>
    </row>
    <row r="27814">
      <c r="A27814" s="1"/>
      <c r="B27814" s="1"/>
      <c r="C27814" s="1"/>
      <c r="D27814" s="8"/>
      <c r="E27814" s="1"/>
      <c r="F27814" s="1"/>
      <c r="G27814" s="1"/>
      <c r="H27814" s="1"/>
    </row>
    <row r="27815">
      <c r="A27815" s="1"/>
      <c r="B27815" s="1"/>
      <c r="C27815" s="1"/>
      <c r="D27815" s="8"/>
      <c r="E27815" s="1"/>
      <c r="F27815" s="1"/>
      <c r="G27815" s="1"/>
      <c r="H27815" s="1"/>
    </row>
    <row r="27816">
      <c r="A27816" s="1"/>
      <c r="B27816" s="1"/>
      <c r="C27816" s="1"/>
      <c r="D27816" s="8"/>
      <c r="E27816" s="1"/>
      <c r="F27816" s="1"/>
      <c r="G27816" s="1"/>
      <c r="H27816" s="1"/>
    </row>
    <row r="27817">
      <c r="A27817" s="1"/>
      <c r="B27817" s="1"/>
      <c r="C27817" s="1"/>
      <c r="D27817" s="8"/>
      <c r="E27817" s="1"/>
      <c r="F27817" s="1"/>
      <c r="G27817" s="1"/>
      <c r="H27817" s="1"/>
    </row>
    <row r="27818">
      <c r="A27818" s="1"/>
      <c r="B27818" s="1"/>
      <c r="C27818" s="1"/>
      <c r="D27818" s="8"/>
      <c r="E27818" s="1"/>
      <c r="F27818" s="1"/>
      <c r="G27818" s="1"/>
      <c r="H27818" s="1"/>
    </row>
    <row r="27819">
      <c r="A27819" s="1"/>
      <c r="B27819" s="1"/>
      <c r="C27819" s="1"/>
      <c r="D27819" s="8"/>
      <c r="E27819" s="1"/>
      <c r="F27819" s="1"/>
      <c r="G27819" s="1"/>
      <c r="H27819" s="1"/>
    </row>
    <row r="27820">
      <c r="A27820" s="1"/>
      <c r="B27820" s="1"/>
      <c r="C27820" s="1"/>
      <c r="D27820" s="8"/>
      <c r="E27820" s="1"/>
      <c r="F27820" s="1"/>
      <c r="G27820" s="1"/>
      <c r="H27820" s="1"/>
    </row>
    <row r="27821">
      <c r="A27821" s="1"/>
      <c r="B27821" s="1"/>
      <c r="C27821" s="1"/>
      <c r="D27821" s="8"/>
      <c r="E27821" s="1"/>
      <c r="F27821" s="1"/>
      <c r="G27821" s="1"/>
      <c r="H27821" s="1"/>
    </row>
    <row r="27822">
      <c r="A27822" s="1"/>
      <c r="B27822" s="1"/>
      <c r="C27822" s="1"/>
      <c r="D27822" s="8"/>
      <c r="E27822" s="1"/>
      <c r="F27822" s="1"/>
      <c r="G27822" s="1"/>
      <c r="H27822" s="1"/>
    </row>
    <row r="27823">
      <c r="A27823" s="1"/>
      <c r="B27823" s="1"/>
      <c r="C27823" s="1"/>
      <c r="D27823" s="8"/>
      <c r="E27823" s="1"/>
      <c r="F27823" s="1"/>
      <c r="G27823" s="1"/>
      <c r="H27823" s="1"/>
    </row>
    <row r="27824">
      <c r="A27824" s="1"/>
      <c r="B27824" s="1"/>
      <c r="C27824" s="1"/>
      <c r="D27824" s="8"/>
      <c r="E27824" s="1"/>
      <c r="F27824" s="1"/>
      <c r="G27824" s="1"/>
      <c r="H27824" s="1"/>
    </row>
    <row r="27825">
      <c r="A27825" s="1"/>
      <c r="B27825" s="1"/>
      <c r="C27825" s="1"/>
      <c r="D27825" s="8"/>
      <c r="E27825" s="1"/>
      <c r="F27825" s="1"/>
      <c r="G27825" s="1"/>
      <c r="H27825" s="1"/>
    </row>
    <row r="27826">
      <c r="A27826" s="1"/>
      <c r="B27826" s="1"/>
      <c r="C27826" s="1"/>
      <c r="D27826" s="8"/>
      <c r="E27826" s="1"/>
      <c r="F27826" s="1"/>
      <c r="G27826" s="1"/>
      <c r="H27826" s="1"/>
    </row>
    <row r="27827">
      <c r="A27827" s="1"/>
      <c r="B27827" s="1"/>
      <c r="C27827" s="1"/>
      <c r="D27827" s="8"/>
      <c r="E27827" s="1"/>
      <c r="F27827" s="1"/>
      <c r="G27827" s="1"/>
      <c r="H27827" s="1"/>
    </row>
    <row r="27828">
      <c r="A27828" s="1"/>
      <c r="B27828" s="1"/>
      <c r="C27828" s="1"/>
      <c r="D27828" s="8"/>
      <c r="E27828" s="1"/>
      <c r="F27828" s="1"/>
      <c r="G27828" s="1"/>
      <c r="H27828" s="1"/>
    </row>
    <row r="27829">
      <c r="A27829" s="1"/>
      <c r="B27829" s="1"/>
      <c r="C27829" s="1"/>
      <c r="D27829" s="8"/>
      <c r="E27829" s="1"/>
      <c r="F27829" s="1"/>
      <c r="G27829" s="1"/>
      <c r="H27829" s="1"/>
    </row>
    <row r="27830">
      <c r="A27830" s="1"/>
      <c r="B27830" s="1"/>
      <c r="C27830" s="1"/>
      <c r="D27830" s="8"/>
      <c r="E27830" s="1"/>
      <c r="F27830" s="1"/>
      <c r="G27830" s="1"/>
      <c r="H27830" s="1"/>
    </row>
    <row r="27831">
      <c r="A27831" s="1"/>
      <c r="B27831" s="1"/>
      <c r="C27831" s="1"/>
      <c r="D27831" s="8"/>
      <c r="E27831" s="1"/>
      <c r="F27831" s="1"/>
      <c r="G27831" s="1"/>
      <c r="H27831" s="1"/>
    </row>
    <row r="27832">
      <c r="A27832" s="1"/>
      <c r="B27832" s="1"/>
      <c r="C27832" s="1"/>
      <c r="D27832" s="8"/>
      <c r="E27832" s="1"/>
      <c r="F27832" s="1"/>
      <c r="G27832" s="1"/>
      <c r="H27832" s="1"/>
    </row>
    <row r="27833">
      <c r="A27833" s="1"/>
      <c r="B27833" s="1"/>
      <c r="C27833" s="1"/>
      <c r="D27833" s="8"/>
      <c r="E27833" s="1"/>
      <c r="F27833" s="1"/>
      <c r="G27833" s="1"/>
      <c r="H27833" s="1"/>
    </row>
    <row r="27834">
      <c r="A27834" s="1"/>
      <c r="B27834" s="1"/>
      <c r="C27834" s="1"/>
      <c r="D27834" s="8"/>
      <c r="E27834" s="1"/>
      <c r="F27834" s="1"/>
      <c r="G27834" s="1"/>
      <c r="H27834" s="1"/>
    </row>
    <row r="27835">
      <c r="A27835" s="1"/>
      <c r="B27835" s="1"/>
      <c r="C27835" s="1"/>
      <c r="D27835" s="8"/>
      <c r="E27835" s="1"/>
      <c r="F27835" s="1"/>
      <c r="G27835" s="1"/>
      <c r="H27835" s="1"/>
    </row>
    <row r="27836">
      <c r="A27836" s="1"/>
      <c r="B27836" s="1"/>
      <c r="C27836" s="1"/>
      <c r="D27836" s="8"/>
      <c r="E27836" s="1"/>
      <c r="F27836" s="1"/>
      <c r="G27836" s="1"/>
      <c r="H27836" s="1"/>
    </row>
    <row r="27837">
      <c r="A27837" s="1"/>
      <c r="B27837" s="1"/>
      <c r="C27837" s="1"/>
      <c r="D27837" s="8"/>
      <c r="E27837" s="1"/>
      <c r="F27837" s="1"/>
      <c r="G27837" s="1"/>
      <c r="H27837" s="1"/>
    </row>
    <row r="27838">
      <c r="A27838" s="1"/>
      <c r="B27838" s="1"/>
      <c r="C27838" s="1"/>
      <c r="D27838" s="8"/>
      <c r="E27838" s="1"/>
      <c r="F27838" s="1"/>
      <c r="G27838" s="1"/>
      <c r="H27838" s="1"/>
    </row>
    <row r="27839">
      <c r="A27839" s="1"/>
      <c r="B27839" s="1"/>
      <c r="C27839" s="1"/>
      <c r="D27839" s="8"/>
      <c r="E27839" s="1"/>
      <c r="F27839" s="1"/>
      <c r="G27839" s="1"/>
      <c r="H27839" s="1"/>
    </row>
    <row r="27840">
      <c r="A27840" s="1"/>
      <c r="B27840" s="1"/>
      <c r="C27840" s="1"/>
      <c r="D27840" s="8"/>
      <c r="E27840" s="1"/>
      <c r="F27840" s="1"/>
      <c r="G27840" s="1"/>
      <c r="H27840" s="1"/>
    </row>
    <row r="27841">
      <c r="A27841" s="1"/>
      <c r="B27841" s="1"/>
      <c r="C27841" s="1"/>
      <c r="D27841" s="8"/>
      <c r="E27841" s="1"/>
      <c r="F27841" s="1"/>
      <c r="G27841" s="1"/>
      <c r="H27841" s="1"/>
    </row>
    <row r="27842">
      <c r="A27842" s="1"/>
      <c r="B27842" s="1"/>
      <c r="C27842" s="1"/>
      <c r="D27842" s="8"/>
      <c r="E27842" s="1"/>
      <c r="F27842" s="1"/>
      <c r="G27842" s="1"/>
      <c r="H27842" s="1"/>
    </row>
    <row r="27843">
      <c r="A27843" s="1"/>
      <c r="B27843" s="1"/>
      <c r="C27843" s="1"/>
      <c r="D27843" s="8"/>
      <c r="E27843" s="1"/>
      <c r="F27843" s="1"/>
      <c r="G27843" s="1"/>
      <c r="H27843" s="1"/>
    </row>
    <row r="27844">
      <c r="A27844" s="1"/>
      <c r="B27844" s="1"/>
      <c r="C27844" s="1"/>
      <c r="D27844" s="8"/>
      <c r="E27844" s="1"/>
      <c r="F27844" s="1"/>
      <c r="G27844" s="1"/>
      <c r="H27844" s="1"/>
    </row>
    <row r="27845">
      <c r="A27845" s="1"/>
      <c r="B27845" s="1"/>
      <c r="C27845" s="1"/>
      <c r="D27845" s="8"/>
      <c r="E27845" s="1"/>
      <c r="F27845" s="1"/>
      <c r="G27845" s="1"/>
      <c r="H27845" s="1"/>
    </row>
    <row r="27846">
      <c r="A27846" s="1"/>
      <c r="B27846" s="1"/>
      <c r="C27846" s="1"/>
      <c r="D27846" s="8"/>
      <c r="E27846" s="1"/>
      <c r="F27846" s="1"/>
      <c r="G27846" s="1"/>
      <c r="H27846" s="1"/>
    </row>
    <row r="27847">
      <c r="A27847" s="1"/>
      <c r="B27847" s="1"/>
      <c r="C27847" s="1"/>
      <c r="D27847" s="8"/>
      <c r="E27847" s="1"/>
      <c r="F27847" s="1"/>
      <c r="G27847" s="1"/>
      <c r="H27847" s="1"/>
    </row>
    <row r="27848">
      <c r="A27848" s="1"/>
      <c r="B27848" s="1"/>
      <c r="C27848" s="1"/>
      <c r="D27848" s="8"/>
      <c r="E27848" s="1"/>
      <c r="F27848" s="1"/>
      <c r="G27848" s="1"/>
      <c r="H27848" s="1"/>
    </row>
    <row r="27849">
      <c r="A27849" s="1"/>
      <c r="B27849" s="1"/>
      <c r="C27849" s="1"/>
      <c r="D27849" s="8"/>
      <c r="E27849" s="1"/>
      <c r="F27849" s="1"/>
      <c r="G27849" s="1"/>
      <c r="H27849" s="1"/>
    </row>
    <row r="27850">
      <c r="A27850" s="1"/>
      <c r="B27850" s="1"/>
      <c r="C27850" s="1"/>
      <c r="D27850" s="8"/>
      <c r="E27850" s="1"/>
      <c r="F27850" s="1"/>
      <c r="G27850" s="1"/>
      <c r="H27850" s="1"/>
    </row>
    <row r="27851">
      <c r="A27851" s="1"/>
      <c r="B27851" s="1"/>
      <c r="C27851" s="1"/>
      <c r="D27851" s="8"/>
      <c r="E27851" s="1"/>
      <c r="F27851" s="1"/>
      <c r="G27851" s="1"/>
      <c r="H27851" s="1"/>
    </row>
    <row r="27852">
      <c r="A27852" s="1"/>
      <c r="B27852" s="1"/>
      <c r="C27852" s="1"/>
      <c r="D27852" s="8"/>
      <c r="E27852" s="1"/>
      <c r="F27852" s="1"/>
      <c r="G27852" s="1"/>
      <c r="H27852" s="1"/>
    </row>
    <row r="27853">
      <c r="A27853" s="1"/>
      <c r="B27853" s="1"/>
      <c r="C27853" s="1"/>
      <c r="D27853" s="8"/>
      <c r="E27853" s="1"/>
      <c r="F27853" s="1"/>
      <c r="G27853" s="1"/>
      <c r="H27853" s="1"/>
    </row>
    <row r="27854">
      <c r="A27854" s="1"/>
      <c r="B27854" s="1"/>
      <c r="C27854" s="1"/>
      <c r="D27854" s="8"/>
      <c r="E27854" s="1"/>
      <c r="F27854" s="1"/>
      <c r="G27854" s="1"/>
      <c r="H27854" s="1"/>
    </row>
    <row r="27855">
      <c r="A27855" s="1"/>
      <c r="B27855" s="1"/>
      <c r="C27855" s="1"/>
      <c r="D27855" s="8"/>
      <c r="E27855" s="1"/>
      <c r="F27855" s="1"/>
      <c r="G27855" s="1"/>
      <c r="H27855" s="1"/>
    </row>
    <row r="27856">
      <c r="A27856" s="1"/>
      <c r="B27856" s="1"/>
      <c r="C27856" s="1"/>
      <c r="D27856" s="8"/>
      <c r="E27856" s="1"/>
      <c r="F27856" s="1"/>
      <c r="G27856" s="1"/>
      <c r="H27856" s="1"/>
    </row>
    <row r="27857">
      <c r="A27857" s="1"/>
      <c r="B27857" s="1"/>
      <c r="C27857" s="1"/>
      <c r="D27857" s="8"/>
      <c r="E27857" s="1"/>
      <c r="F27857" s="1"/>
      <c r="G27857" s="1"/>
      <c r="H27857" s="1"/>
    </row>
    <row r="27858">
      <c r="A27858" s="1"/>
      <c r="B27858" s="1"/>
      <c r="C27858" s="1"/>
      <c r="D27858" s="8"/>
      <c r="E27858" s="1"/>
      <c r="F27858" s="1"/>
      <c r="G27858" s="1"/>
      <c r="H27858" s="1"/>
    </row>
    <row r="27859">
      <c r="A27859" s="1"/>
      <c r="B27859" s="1"/>
      <c r="C27859" s="1"/>
      <c r="D27859" s="8"/>
      <c r="E27859" s="1"/>
      <c r="F27859" s="1"/>
      <c r="G27859" s="1"/>
      <c r="H27859" s="1"/>
    </row>
    <row r="27860">
      <c r="A27860" s="1"/>
      <c r="B27860" s="1"/>
      <c r="C27860" s="1"/>
      <c r="D27860" s="8"/>
      <c r="E27860" s="1"/>
      <c r="F27860" s="1"/>
      <c r="G27860" s="1"/>
      <c r="H27860" s="1"/>
    </row>
    <row r="27861">
      <c r="A27861" s="1"/>
      <c r="B27861" s="1"/>
      <c r="C27861" s="1"/>
      <c r="D27861" s="8"/>
      <c r="E27861" s="1"/>
      <c r="F27861" s="1"/>
      <c r="G27861" s="1"/>
      <c r="H27861" s="1"/>
    </row>
    <row r="27862">
      <c r="A27862" s="1"/>
      <c r="B27862" s="1"/>
      <c r="C27862" s="1"/>
      <c r="D27862" s="8"/>
      <c r="E27862" s="1"/>
      <c r="F27862" s="1"/>
      <c r="G27862" s="1"/>
      <c r="H27862" s="1"/>
    </row>
    <row r="27863">
      <c r="A27863" s="1"/>
      <c r="B27863" s="1"/>
      <c r="C27863" s="1"/>
      <c r="D27863" s="8"/>
      <c r="E27863" s="1"/>
      <c r="F27863" s="1"/>
      <c r="G27863" s="1"/>
      <c r="H27863" s="1"/>
    </row>
    <row r="27864">
      <c r="A27864" s="1"/>
      <c r="B27864" s="1"/>
      <c r="C27864" s="1"/>
      <c r="D27864" s="8"/>
      <c r="E27864" s="1"/>
      <c r="F27864" s="1"/>
      <c r="G27864" s="1"/>
      <c r="H27864" s="1"/>
    </row>
    <row r="27865">
      <c r="A27865" s="1"/>
      <c r="B27865" s="1"/>
      <c r="C27865" s="1"/>
      <c r="D27865" s="8"/>
      <c r="E27865" s="1"/>
      <c r="F27865" s="1"/>
      <c r="G27865" s="1"/>
      <c r="H27865" s="1"/>
    </row>
    <row r="27866">
      <c r="A27866" s="1"/>
      <c r="B27866" s="1"/>
      <c r="C27866" s="1"/>
      <c r="D27866" s="8"/>
      <c r="E27866" s="1"/>
      <c r="F27866" s="1"/>
      <c r="G27866" s="1"/>
      <c r="H27866" s="1"/>
    </row>
    <row r="27867">
      <c r="A27867" s="1"/>
      <c r="B27867" s="1"/>
      <c r="C27867" s="1"/>
      <c r="D27867" s="8"/>
      <c r="E27867" s="1"/>
      <c r="F27867" s="1"/>
      <c r="G27867" s="1"/>
      <c r="H27867" s="1"/>
    </row>
    <row r="27868">
      <c r="A27868" s="1"/>
      <c r="B27868" s="1"/>
      <c r="C27868" s="1"/>
      <c r="D27868" s="8"/>
      <c r="E27868" s="1"/>
      <c r="F27868" s="1"/>
      <c r="G27868" s="1"/>
      <c r="H27868" s="1"/>
    </row>
    <row r="27869">
      <c r="A27869" s="1"/>
      <c r="B27869" s="1"/>
      <c r="C27869" s="1"/>
      <c r="D27869" s="8"/>
      <c r="E27869" s="1"/>
      <c r="F27869" s="1"/>
      <c r="G27869" s="1"/>
      <c r="H27869" s="1"/>
    </row>
    <row r="27870">
      <c r="A27870" s="1"/>
      <c r="B27870" s="1"/>
      <c r="C27870" s="1"/>
      <c r="D27870" s="8"/>
      <c r="E27870" s="1"/>
      <c r="F27870" s="1"/>
      <c r="G27870" s="1"/>
      <c r="H27870" s="1"/>
    </row>
    <row r="27871">
      <c r="A27871" s="1"/>
      <c r="B27871" s="1"/>
      <c r="C27871" s="1"/>
      <c r="D27871" s="8"/>
      <c r="E27871" s="1"/>
      <c r="F27871" s="1"/>
      <c r="G27871" s="1"/>
      <c r="H27871" s="1"/>
    </row>
    <row r="27872">
      <c r="A27872" s="1"/>
      <c r="B27872" s="1"/>
      <c r="C27872" s="1"/>
      <c r="D27872" s="8"/>
      <c r="E27872" s="1"/>
      <c r="F27872" s="1"/>
      <c r="G27872" s="1"/>
      <c r="H27872" s="1"/>
    </row>
    <row r="27873">
      <c r="A27873" s="1"/>
      <c r="B27873" s="1"/>
      <c r="C27873" s="1"/>
      <c r="D27873" s="8"/>
      <c r="E27873" s="1"/>
      <c r="F27873" s="1"/>
      <c r="G27873" s="1"/>
      <c r="H27873" s="1"/>
    </row>
    <row r="27874">
      <c r="A27874" s="1"/>
      <c r="B27874" s="1"/>
      <c r="C27874" s="1"/>
      <c r="D27874" s="8"/>
      <c r="E27874" s="1"/>
      <c r="F27874" s="1"/>
      <c r="G27874" s="1"/>
      <c r="H27874" s="1"/>
    </row>
    <row r="27875">
      <c r="A27875" s="1"/>
      <c r="B27875" s="1"/>
      <c r="C27875" s="1"/>
      <c r="D27875" s="8"/>
      <c r="E27875" s="1"/>
      <c r="F27875" s="1"/>
      <c r="G27875" s="1"/>
      <c r="H27875" s="1"/>
    </row>
    <row r="27876">
      <c r="A27876" s="1"/>
      <c r="B27876" s="1"/>
      <c r="C27876" s="1"/>
      <c r="D27876" s="8"/>
      <c r="E27876" s="1"/>
      <c r="F27876" s="1"/>
      <c r="G27876" s="1"/>
      <c r="H27876" s="1"/>
    </row>
    <row r="27877">
      <c r="A27877" s="1"/>
      <c r="B27877" s="1"/>
      <c r="C27877" s="1"/>
      <c r="D27877" s="8"/>
      <c r="E27877" s="1"/>
      <c r="F27877" s="1"/>
      <c r="G27877" s="1"/>
      <c r="H27877" s="1"/>
    </row>
    <row r="27878">
      <c r="A27878" s="1"/>
      <c r="B27878" s="1"/>
      <c r="C27878" s="1"/>
      <c r="D27878" s="8"/>
      <c r="E27878" s="1"/>
      <c r="F27878" s="1"/>
      <c r="G27878" s="1"/>
      <c r="H27878" s="1"/>
    </row>
    <row r="27879">
      <c r="A27879" s="1"/>
      <c r="B27879" s="1"/>
      <c r="C27879" s="1"/>
      <c r="D27879" s="8"/>
      <c r="E27879" s="1"/>
      <c r="F27879" s="1"/>
      <c r="G27879" s="1"/>
      <c r="H27879" s="1"/>
    </row>
    <row r="27880">
      <c r="A27880" s="1"/>
      <c r="B27880" s="1"/>
      <c r="C27880" s="1"/>
      <c r="D27880" s="8"/>
      <c r="E27880" s="1"/>
      <c r="F27880" s="1"/>
      <c r="G27880" s="1"/>
      <c r="H27880" s="1"/>
    </row>
    <row r="27881">
      <c r="A27881" s="1"/>
      <c r="B27881" s="1"/>
      <c r="C27881" s="1"/>
      <c r="D27881" s="8"/>
      <c r="E27881" s="1"/>
      <c r="F27881" s="1"/>
      <c r="G27881" s="1"/>
      <c r="H27881" s="1"/>
    </row>
    <row r="27882">
      <c r="A27882" s="1"/>
      <c r="B27882" s="1"/>
      <c r="C27882" s="1"/>
      <c r="D27882" s="8"/>
      <c r="E27882" s="1"/>
      <c r="F27882" s="1"/>
      <c r="G27882" s="1"/>
      <c r="H27882" s="1"/>
    </row>
    <row r="27883">
      <c r="A27883" s="1"/>
      <c r="B27883" s="1"/>
      <c r="C27883" s="1"/>
      <c r="D27883" s="8"/>
      <c r="E27883" s="1"/>
      <c r="F27883" s="1"/>
      <c r="G27883" s="1"/>
      <c r="H27883" s="1"/>
    </row>
    <row r="27884">
      <c r="A27884" s="1"/>
      <c r="B27884" s="1"/>
      <c r="C27884" s="1"/>
      <c r="D27884" s="8"/>
      <c r="E27884" s="1"/>
      <c r="F27884" s="1"/>
      <c r="G27884" s="1"/>
      <c r="H27884" s="1"/>
    </row>
    <row r="27885">
      <c r="A27885" s="1"/>
      <c r="B27885" s="1"/>
      <c r="C27885" s="1"/>
      <c r="D27885" s="8"/>
      <c r="E27885" s="1"/>
      <c r="F27885" s="1"/>
      <c r="G27885" s="1"/>
      <c r="H27885" s="1"/>
    </row>
    <row r="27886">
      <c r="A27886" s="1"/>
      <c r="B27886" s="1"/>
      <c r="C27886" s="1"/>
      <c r="D27886" s="8"/>
      <c r="E27886" s="1"/>
      <c r="F27886" s="1"/>
      <c r="G27886" s="1"/>
      <c r="H27886" s="1"/>
    </row>
    <row r="27887">
      <c r="A27887" s="1"/>
      <c r="B27887" s="1"/>
      <c r="C27887" s="1"/>
      <c r="D27887" s="8"/>
      <c r="E27887" s="1"/>
      <c r="F27887" s="1"/>
      <c r="G27887" s="1"/>
      <c r="H27887" s="1"/>
    </row>
    <row r="27888">
      <c r="A27888" s="1"/>
      <c r="B27888" s="1"/>
      <c r="C27888" s="1"/>
      <c r="D27888" s="8"/>
      <c r="E27888" s="1"/>
      <c r="F27888" s="1"/>
      <c r="G27888" s="1"/>
      <c r="H27888" s="1"/>
    </row>
    <row r="27889">
      <c r="A27889" s="1"/>
      <c r="B27889" s="1"/>
      <c r="C27889" s="1"/>
      <c r="D27889" s="8"/>
      <c r="E27889" s="1"/>
      <c r="F27889" s="1"/>
      <c r="G27889" s="1"/>
      <c r="H27889" s="1"/>
    </row>
    <row r="27890">
      <c r="A27890" s="1"/>
      <c r="B27890" s="1"/>
      <c r="C27890" s="1"/>
      <c r="D27890" s="8"/>
      <c r="E27890" s="1"/>
      <c r="F27890" s="1"/>
      <c r="G27890" s="1"/>
      <c r="H27890" s="1"/>
    </row>
    <row r="27891">
      <c r="A27891" s="1"/>
      <c r="B27891" s="1"/>
      <c r="C27891" s="1"/>
      <c r="D27891" s="8"/>
      <c r="E27891" s="1"/>
      <c r="F27891" s="1"/>
      <c r="G27891" s="1"/>
      <c r="H27891" s="1"/>
    </row>
    <row r="27892">
      <c r="A27892" s="1"/>
      <c r="B27892" s="1"/>
      <c r="C27892" s="1"/>
      <c r="D27892" s="8"/>
      <c r="E27892" s="1"/>
      <c r="F27892" s="1"/>
      <c r="G27892" s="1"/>
      <c r="H27892" s="1"/>
    </row>
    <row r="27893">
      <c r="A27893" s="1"/>
      <c r="B27893" s="1"/>
      <c r="C27893" s="1"/>
      <c r="D27893" s="8"/>
      <c r="E27893" s="1"/>
      <c r="F27893" s="1"/>
      <c r="G27893" s="1"/>
      <c r="H27893" s="1"/>
    </row>
    <row r="27894">
      <c r="A27894" s="1"/>
      <c r="B27894" s="1"/>
      <c r="C27894" s="1"/>
      <c r="D27894" s="8"/>
      <c r="E27894" s="1"/>
      <c r="F27894" s="1"/>
      <c r="G27894" s="1"/>
      <c r="H27894" s="1"/>
    </row>
    <row r="27895">
      <c r="A27895" s="1"/>
      <c r="B27895" s="1"/>
      <c r="C27895" s="1"/>
      <c r="D27895" s="8"/>
      <c r="E27895" s="1"/>
      <c r="F27895" s="1"/>
      <c r="G27895" s="1"/>
      <c r="H27895" s="1"/>
    </row>
    <row r="27896">
      <c r="A27896" s="1"/>
      <c r="B27896" s="1"/>
      <c r="C27896" s="1"/>
      <c r="D27896" s="8"/>
      <c r="E27896" s="1"/>
      <c r="F27896" s="1"/>
      <c r="G27896" s="1"/>
      <c r="H27896" s="1"/>
    </row>
    <row r="27897">
      <c r="A27897" s="1"/>
      <c r="B27897" s="1"/>
      <c r="C27897" s="1"/>
      <c r="D27897" s="8"/>
      <c r="E27897" s="1"/>
      <c r="F27897" s="1"/>
      <c r="G27897" s="1"/>
      <c r="H27897" s="1"/>
    </row>
    <row r="27898">
      <c r="A27898" s="1"/>
      <c r="B27898" s="1"/>
      <c r="C27898" s="1"/>
      <c r="D27898" s="8"/>
      <c r="E27898" s="1"/>
      <c r="F27898" s="1"/>
      <c r="G27898" s="1"/>
      <c r="H27898" s="1"/>
    </row>
    <row r="27899">
      <c r="A27899" s="1"/>
      <c r="B27899" s="1"/>
      <c r="C27899" s="1"/>
      <c r="D27899" s="8"/>
      <c r="E27899" s="1"/>
      <c r="F27899" s="1"/>
      <c r="G27899" s="1"/>
      <c r="H27899" s="1"/>
    </row>
    <row r="27900">
      <c r="A27900" s="1"/>
      <c r="B27900" s="1"/>
      <c r="C27900" s="1"/>
      <c r="D27900" s="8"/>
      <c r="E27900" s="1"/>
      <c r="F27900" s="1"/>
      <c r="G27900" s="1"/>
      <c r="H27900" s="1"/>
    </row>
    <row r="27901">
      <c r="A27901" s="1"/>
      <c r="B27901" s="1"/>
      <c r="C27901" s="1"/>
      <c r="D27901" s="8"/>
      <c r="E27901" s="1"/>
      <c r="F27901" s="1"/>
      <c r="G27901" s="1"/>
      <c r="H27901" s="1"/>
    </row>
    <row r="27902">
      <c r="A27902" s="1"/>
      <c r="B27902" s="1"/>
      <c r="C27902" s="1"/>
      <c r="D27902" s="8"/>
      <c r="E27902" s="1"/>
      <c r="F27902" s="1"/>
      <c r="G27902" s="1"/>
      <c r="H27902" s="1"/>
    </row>
    <row r="27903">
      <c r="A27903" s="1"/>
      <c r="B27903" s="1"/>
      <c r="C27903" s="1"/>
      <c r="D27903" s="8"/>
      <c r="E27903" s="1"/>
      <c r="F27903" s="1"/>
      <c r="G27903" s="1"/>
      <c r="H27903" s="1"/>
    </row>
    <row r="27904">
      <c r="A27904" s="1"/>
      <c r="B27904" s="1"/>
      <c r="C27904" s="1"/>
      <c r="D27904" s="8"/>
      <c r="E27904" s="1"/>
      <c r="F27904" s="1"/>
      <c r="G27904" s="1"/>
      <c r="H27904" s="1"/>
    </row>
    <row r="27905">
      <c r="A27905" s="1"/>
      <c r="B27905" s="1"/>
      <c r="C27905" s="1"/>
      <c r="D27905" s="8"/>
      <c r="E27905" s="1"/>
      <c r="F27905" s="1"/>
      <c r="G27905" s="1"/>
      <c r="H27905" s="1"/>
    </row>
    <row r="27906">
      <c r="A27906" s="1"/>
      <c r="B27906" s="1"/>
      <c r="C27906" s="1"/>
      <c r="D27906" s="8"/>
      <c r="E27906" s="1"/>
      <c r="F27906" s="1"/>
      <c r="G27906" s="1"/>
      <c r="H27906" s="1"/>
    </row>
    <row r="27907">
      <c r="A27907" s="1"/>
      <c r="B27907" s="1"/>
      <c r="C27907" s="1"/>
      <c r="D27907" s="8"/>
      <c r="E27907" s="1"/>
      <c r="F27907" s="1"/>
      <c r="G27907" s="1"/>
      <c r="H27907" s="1"/>
    </row>
    <row r="27908">
      <c r="A27908" s="1"/>
      <c r="B27908" s="1"/>
      <c r="C27908" s="1"/>
      <c r="D27908" s="8"/>
      <c r="E27908" s="1"/>
      <c r="F27908" s="1"/>
      <c r="G27908" s="1"/>
      <c r="H27908" s="1"/>
    </row>
    <row r="27909">
      <c r="A27909" s="1"/>
      <c r="B27909" s="1"/>
      <c r="C27909" s="1"/>
      <c r="D27909" s="8"/>
      <c r="E27909" s="1"/>
      <c r="F27909" s="1"/>
      <c r="G27909" s="1"/>
      <c r="H27909" s="1"/>
    </row>
    <row r="27910">
      <c r="A27910" s="1"/>
      <c r="B27910" s="1"/>
      <c r="C27910" s="1"/>
      <c r="D27910" s="8"/>
      <c r="E27910" s="1"/>
      <c r="F27910" s="1"/>
      <c r="G27910" s="1"/>
      <c r="H27910" s="1"/>
    </row>
    <row r="27911">
      <c r="A27911" s="1"/>
      <c r="B27911" s="1"/>
      <c r="C27911" s="1"/>
      <c r="D27911" s="8"/>
      <c r="E27911" s="1"/>
      <c r="F27911" s="1"/>
      <c r="G27911" s="1"/>
      <c r="H27911" s="1"/>
    </row>
    <row r="27912">
      <c r="A27912" s="1"/>
      <c r="B27912" s="1"/>
      <c r="C27912" s="1"/>
      <c r="D27912" s="8"/>
      <c r="E27912" s="1"/>
      <c r="F27912" s="1"/>
      <c r="G27912" s="1"/>
      <c r="H27912" s="1"/>
    </row>
    <row r="27913">
      <c r="A27913" s="1"/>
      <c r="B27913" s="1"/>
      <c r="C27913" s="1"/>
      <c r="D27913" s="8"/>
      <c r="E27913" s="1"/>
      <c r="F27913" s="1"/>
      <c r="G27913" s="1"/>
      <c r="H27913" s="1"/>
    </row>
    <row r="27914">
      <c r="A27914" s="1"/>
      <c r="B27914" s="1"/>
      <c r="C27914" s="1"/>
      <c r="D27914" s="8"/>
      <c r="E27914" s="1"/>
      <c r="F27914" s="1"/>
      <c r="G27914" s="1"/>
      <c r="H27914" s="1"/>
    </row>
    <row r="27915">
      <c r="A27915" s="1"/>
      <c r="B27915" s="1"/>
      <c r="C27915" s="1"/>
      <c r="D27915" s="8"/>
      <c r="E27915" s="1"/>
      <c r="F27915" s="1"/>
      <c r="G27915" s="1"/>
      <c r="H27915" s="1"/>
    </row>
    <row r="27916">
      <c r="A27916" s="1"/>
      <c r="B27916" s="1"/>
      <c r="C27916" s="1"/>
      <c r="D27916" s="8"/>
      <c r="E27916" s="1"/>
      <c r="F27916" s="1"/>
      <c r="G27916" s="1"/>
      <c r="H27916" s="1"/>
    </row>
    <row r="27917">
      <c r="A27917" s="1"/>
      <c r="B27917" s="1"/>
      <c r="C27917" s="1"/>
      <c r="D27917" s="8"/>
      <c r="E27917" s="1"/>
      <c r="F27917" s="1"/>
      <c r="G27917" s="1"/>
      <c r="H27917" s="1"/>
    </row>
    <row r="27918">
      <c r="A27918" s="1"/>
      <c r="B27918" s="1"/>
      <c r="C27918" s="1"/>
      <c r="D27918" s="8"/>
      <c r="E27918" s="1"/>
      <c r="F27918" s="1"/>
      <c r="G27918" s="1"/>
      <c r="H27918" s="1"/>
    </row>
    <row r="27919">
      <c r="A27919" s="1"/>
      <c r="B27919" s="1"/>
      <c r="C27919" s="1"/>
      <c r="D27919" s="8"/>
      <c r="E27919" s="1"/>
      <c r="F27919" s="1"/>
      <c r="G27919" s="1"/>
      <c r="H27919" s="1"/>
    </row>
    <row r="27920">
      <c r="A27920" s="1"/>
      <c r="B27920" s="1"/>
      <c r="C27920" s="1"/>
      <c r="D27920" s="8"/>
      <c r="E27920" s="1"/>
      <c r="F27920" s="1"/>
      <c r="G27920" s="1"/>
      <c r="H27920" s="1"/>
    </row>
    <row r="27921">
      <c r="A27921" s="1"/>
      <c r="B27921" s="1"/>
      <c r="C27921" s="1"/>
      <c r="D27921" s="8"/>
      <c r="E27921" s="1"/>
      <c r="F27921" s="1"/>
      <c r="G27921" s="1"/>
      <c r="H27921" s="1"/>
    </row>
    <row r="27922">
      <c r="A27922" s="1"/>
      <c r="B27922" s="1"/>
      <c r="C27922" s="1"/>
      <c r="D27922" s="8"/>
      <c r="E27922" s="1"/>
      <c r="F27922" s="1"/>
      <c r="G27922" s="1"/>
      <c r="H27922" s="1"/>
    </row>
    <row r="27923">
      <c r="A27923" s="1"/>
      <c r="B27923" s="1"/>
      <c r="C27923" s="1"/>
      <c r="D27923" s="8"/>
      <c r="E27923" s="1"/>
      <c r="F27923" s="1"/>
      <c r="G27923" s="1"/>
      <c r="H27923" s="1"/>
    </row>
    <row r="27924">
      <c r="A27924" s="1"/>
      <c r="B27924" s="1"/>
      <c r="C27924" s="1"/>
      <c r="D27924" s="8"/>
      <c r="E27924" s="1"/>
      <c r="F27924" s="1"/>
      <c r="G27924" s="1"/>
      <c r="H27924" s="1"/>
    </row>
    <row r="27925">
      <c r="A27925" s="1"/>
      <c r="B27925" s="1"/>
      <c r="C27925" s="1"/>
      <c r="D27925" s="8"/>
      <c r="E27925" s="1"/>
      <c r="F27925" s="1"/>
      <c r="G27925" s="1"/>
      <c r="H27925" s="1"/>
    </row>
    <row r="27926">
      <c r="A27926" s="1"/>
      <c r="B27926" s="1"/>
      <c r="C27926" s="1"/>
      <c r="D27926" s="8"/>
      <c r="E27926" s="1"/>
      <c r="F27926" s="1"/>
      <c r="G27926" s="1"/>
      <c r="H27926" s="1"/>
    </row>
    <row r="27927">
      <c r="A27927" s="1"/>
      <c r="B27927" s="1"/>
      <c r="C27927" s="1"/>
      <c r="D27927" s="8"/>
      <c r="E27927" s="1"/>
      <c r="F27927" s="1"/>
      <c r="G27927" s="1"/>
      <c r="H27927" s="1"/>
    </row>
    <row r="27928">
      <c r="A27928" s="1"/>
      <c r="B27928" s="1"/>
      <c r="C27928" s="1"/>
      <c r="D27928" s="8"/>
      <c r="E27928" s="1"/>
      <c r="F27928" s="1"/>
      <c r="G27928" s="1"/>
      <c r="H27928" s="1"/>
    </row>
    <row r="27929">
      <c r="A27929" s="1"/>
      <c r="B27929" s="1"/>
      <c r="C27929" s="1"/>
      <c r="D27929" s="8"/>
      <c r="E27929" s="1"/>
      <c r="F27929" s="1"/>
      <c r="G27929" s="1"/>
      <c r="H27929" s="1"/>
    </row>
    <row r="27930">
      <c r="A27930" s="1"/>
      <c r="B27930" s="1"/>
      <c r="C27930" s="1"/>
      <c r="D27930" s="8"/>
      <c r="E27930" s="1"/>
      <c r="F27930" s="1"/>
      <c r="G27930" s="1"/>
      <c r="H27930" s="1"/>
    </row>
    <row r="27931">
      <c r="A27931" s="1"/>
      <c r="B27931" s="1"/>
      <c r="C27931" s="1"/>
      <c r="D27931" s="8"/>
      <c r="E27931" s="1"/>
      <c r="F27931" s="1"/>
      <c r="G27931" s="1"/>
      <c r="H27931" s="1"/>
    </row>
    <row r="27932">
      <c r="A27932" s="1"/>
      <c r="B27932" s="1"/>
      <c r="C27932" s="1"/>
      <c r="D27932" s="8"/>
      <c r="E27932" s="1"/>
      <c r="F27932" s="1"/>
      <c r="G27932" s="1"/>
      <c r="H27932" s="1"/>
    </row>
    <row r="27933">
      <c r="A27933" s="1"/>
      <c r="B27933" s="1"/>
      <c r="C27933" s="1"/>
      <c r="D27933" s="8"/>
      <c r="E27933" s="1"/>
      <c r="F27933" s="1"/>
      <c r="G27933" s="1"/>
      <c r="H27933" s="1"/>
    </row>
    <row r="27934">
      <c r="A27934" s="1"/>
      <c r="B27934" s="1"/>
      <c r="C27934" s="1"/>
      <c r="D27934" s="8"/>
      <c r="E27934" s="1"/>
      <c r="F27934" s="1"/>
      <c r="G27934" s="1"/>
      <c r="H27934" s="1"/>
    </row>
    <row r="27935">
      <c r="A27935" s="1"/>
      <c r="B27935" s="1"/>
      <c r="C27935" s="1"/>
      <c r="D27935" s="8"/>
      <c r="E27935" s="1"/>
      <c r="F27935" s="1"/>
      <c r="G27935" s="1"/>
      <c r="H27935" s="1"/>
    </row>
    <row r="27936">
      <c r="A27936" s="1"/>
      <c r="B27936" s="1"/>
      <c r="C27936" s="1"/>
      <c r="D27936" s="8"/>
      <c r="E27936" s="1"/>
      <c r="F27936" s="1"/>
      <c r="G27936" s="1"/>
      <c r="H27936" s="1"/>
    </row>
    <row r="27937">
      <c r="A27937" s="1"/>
      <c r="B27937" s="1"/>
      <c r="C27937" s="1"/>
      <c r="D27937" s="8"/>
      <c r="E27937" s="1"/>
      <c r="F27937" s="1"/>
      <c r="G27937" s="1"/>
      <c r="H27937" s="1"/>
    </row>
    <row r="27938">
      <c r="A27938" s="1"/>
      <c r="B27938" s="1"/>
      <c r="C27938" s="1"/>
      <c r="D27938" s="8"/>
      <c r="E27938" s="1"/>
      <c r="F27938" s="1"/>
      <c r="G27938" s="1"/>
      <c r="H27938" s="1"/>
    </row>
    <row r="27939">
      <c r="A27939" s="1"/>
      <c r="B27939" s="1"/>
      <c r="C27939" s="1"/>
      <c r="D27939" s="8"/>
      <c r="E27939" s="1"/>
      <c r="F27939" s="1"/>
      <c r="G27939" s="1"/>
      <c r="H27939" s="1"/>
    </row>
    <row r="27940">
      <c r="A27940" s="1"/>
      <c r="B27940" s="1"/>
      <c r="C27940" s="1"/>
      <c r="D27940" s="8"/>
      <c r="E27940" s="1"/>
      <c r="F27940" s="1"/>
      <c r="G27940" s="1"/>
      <c r="H27940" s="1"/>
    </row>
    <row r="27941">
      <c r="A27941" s="1"/>
      <c r="B27941" s="1"/>
      <c r="C27941" s="1"/>
      <c r="D27941" s="8"/>
      <c r="E27941" s="1"/>
      <c r="F27941" s="1"/>
      <c r="G27941" s="1"/>
      <c r="H27941" s="1"/>
    </row>
    <row r="27942">
      <c r="A27942" s="1"/>
      <c r="B27942" s="1"/>
      <c r="C27942" s="1"/>
      <c r="D27942" s="8"/>
      <c r="E27942" s="1"/>
      <c r="F27942" s="1"/>
      <c r="G27942" s="1"/>
      <c r="H27942" s="1"/>
    </row>
    <row r="27943">
      <c r="A27943" s="1"/>
      <c r="B27943" s="1"/>
      <c r="C27943" s="1"/>
      <c r="D27943" s="8"/>
      <c r="E27943" s="1"/>
      <c r="F27943" s="1"/>
      <c r="G27943" s="1"/>
      <c r="H27943" s="1"/>
    </row>
    <row r="27944">
      <c r="A27944" s="1"/>
      <c r="B27944" s="1"/>
      <c r="C27944" s="1"/>
      <c r="D27944" s="8"/>
      <c r="E27944" s="1"/>
      <c r="F27944" s="1"/>
      <c r="G27944" s="1"/>
      <c r="H27944" s="1"/>
    </row>
    <row r="27945">
      <c r="A27945" s="1"/>
      <c r="B27945" s="1"/>
      <c r="C27945" s="1"/>
      <c r="D27945" s="8"/>
      <c r="E27945" s="1"/>
      <c r="F27945" s="1"/>
      <c r="G27945" s="1"/>
      <c r="H27945" s="1"/>
    </row>
    <row r="27946">
      <c r="A27946" s="1"/>
      <c r="B27946" s="1"/>
      <c r="C27946" s="1"/>
      <c r="D27946" s="8"/>
      <c r="E27946" s="1"/>
      <c r="F27946" s="1"/>
      <c r="G27946" s="1"/>
      <c r="H27946" s="1"/>
    </row>
    <row r="27947">
      <c r="A27947" s="1"/>
      <c r="B27947" s="1"/>
      <c r="C27947" s="1"/>
      <c r="D27947" s="8"/>
      <c r="E27947" s="1"/>
      <c r="F27947" s="1"/>
      <c r="G27947" s="1"/>
      <c r="H27947" s="1"/>
    </row>
    <row r="27948">
      <c r="A27948" s="1"/>
      <c r="B27948" s="1"/>
      <c r="C27948" s="1"/>
      <c r="D27948" s="8"/>
      <c r="E27948" s="1"/>
      <c r="F27948" s="1"/>
      <c r="G27948" s="1"/>
      <c r="H27948" s="1"/>
    </row>
    <row r="27949">
      <c r="A27949" s="1"/>
      <c r="B27949" s="1"/>
      <c r="C27949" s="1"/>
      <c r="D27949" s="8"/>
      <c r="E27949" s="1"/>
      <c r="F27949" s="1"/>
      <c r="G27949" s="1"/>
      <c r="H27949" s="1"/>
    </row>
    <row r="27950">
      <c r="A27950" s="1"/>
      <c r="B27950" s="1"/>
      <c r="C27950" s="1"/>
      <c r="D27950" s="8"/>
      <c r="E27950" s="1"/>
      <c r="F27950" s="1"/>
      <c r="G27950" s="1"/>
      <c r="H27950" s="1"/>
    </row>
    <row r="27951">
      <c r="A27951" s="1"/>
      <c r="B27951" s="1"/>
      <c r="C27951" s="1"/>
      <c r="D27951" s="8"/>
      <c r="E27951" s="1"/>
      <c r="F27951" s="1"/>
      <c r="G27951" s="1"/>
      <c r="H27951" s="1"/>
    </row>
    <row r="27952">
      <c r="A27952" s="1"/>
      <c r="B27952" s="1"/>
      <c r="C27952" s="1"/>
      <c r="D27952" s="8"/>
      <c r="E27952" s="1"/>
      <c r="F27952" s="1"/>
      <c r="G27952" s="1"/>
      <c r="H27952" s="1"/>
    </row>
    <row r="27953">
      <c r="A27953" s="1"/>
      <c r="B27953" s="1"/>
      <c r="C27953" s="1"/>
      <c r="D27953" s="8"/>
      <c r="E27953" s="1"/>
      <c r="F27953" s="1"/>
      <c r="G27953" s="1"/>
      <c r="H27953" s="1"/>
    </row>
    <row r="27954">
      <c r="A27954" s="1"/>
      <c r="B27954" s="1"/>
      <c r="C27954" s="1"/>
      <c r="D27954" s="8"/>
      <c r="E27954" s="1"/>
      <c r="F27954" s="1"/>
      <c r="G27954" s="1"/>
      <c r="H27954" s="1"/>
    </row>
    <row r="27955">
      <c r="A27955" s="1"/>
      <c r="B27955" s="1"/>
      <c r="C27955" s="1"/>
      <c r="D27955" s="8"/>
      <c r="E27955" s="1"/>
      <c r="F27955" s="1"/>
      <c r="G27955" s="1"/>
      <c r="H27955" s="1"/>
    </row>
    <row r="27956">
      <c r="A27956" s="1"/>
      <c r="B27956" s="1"/>
      <c r="C27956" s="1"/>
      <c r="D27956" s="8"/>
      <c r="E27956" s="1"/>
      <c r="F27956" s="1"/>
      <c r="G27956" s="1"/>
      <c r="H27956" s="1"/>
    </row>
    <row r="27957">
      <c r="A27957" s="1"/>
      <c r="B27957" s="1"/>
      <c r="C27957" s="1"/>
      <c r="D27957" s="8"/>
      <c r="E27957" s="1"/>
      <c r="F27957" s="1"/>
      <c r="G27957" s="1"/>
      <c r="H27957" s="1"/>
    </row>
    <row r="27958">
      <c r="A27958" s="1"/>
      <c r="B27958" s="1"/>
      <c r="C27958" s="1"/>
      <c r="D27958" s="8"/>
      <c r="E27958" s="1"/>
      <c r="F27958" s="1"/>
      <c r="G27958" s="1"/>
      <c r="H27958" s="1"/>
    </row>
    <row r="27959">
      <c r="A27959" s="1"/>
      <c r="B27959" s="1"/>
      <c r="C27959" s="1"/>
      <c r="D27959" s="8"/>
      <c r="E27959" s="1"/>
      <c r="F27959" s="1"/>
      <c r="G27959" s="1"/>
      <c r="H27959" s="1"/>
    </row>
    <row r="27960">
      <c r="A27960" s="1"/>
      <c r="B27960" s="1"/>
      <c r="C27960" s="1"/>
      <c r="D27960" s="8"/>
      <c r="E27960" s="1"/>
      <c r="F27960" s="1"/>
      <c r="G27960" s="1"/>
      <c r="H27960" s="1"/>
    </row>
    <row r="27961">
      <c r="A27961" s="1"/>
      <c r="B27961" s="1"/>
      <c r="C27961" s="1"/>
      <c r="D27961" s="8"/>
      <c r="E27961" s="1"/>
      <c r="F27961" s="1"/>
      <c r="G27961" s="1"/>
      <c r="H27961" s="1"/>
    </row>
    <row r="27962">
      <c r="A27962" s="1"/>
      <c r="B27962" s="1"/>
      <c r="C27962" s="1"/>
      <c r="D27962" s="8"/>
      <c r="E27962" s="1"/>
      <c r="F27962" s="1"/>
      <c r="G27962" s="1"/>
      <c r="H27962" s="1"/>
    </row>
    <row r="27963">
      <c r="A27963" s="1"/>
      <c r="B27963" s="1"/>
      <c r="C27963" s="1"/>
      <c r="D27963" s="8"/>
      <c r="E27963" s="1"/>
      <c r="F27963" s="1"/>
      <c r="G27963" s="1"/>
      <c r="H27963" s="1"/>
    </row>
    <row r="27964">
      <c r="A27964" s="1"/>
      <c r="B27964" s="1"/>
      <c r="C27964" s="1"/>
      <c r="D27964" s="8"/>
      <c r="E27964" s="1"/>
      <c r="F27964" s="1"/>
      <c r="G27964" s="1"/>
      <c r="H27964" s="1"/>
    </row>
    <row r="27965">
      <c r="A27965" s="1"/>
      <c r="B27965" s="1"/>
      <c r="C27965" s="1"/>
      <c r="D27965" s="8"/>
      <c r="E27965" s="1"/>
      <c r="F27965" s="1"/>
      <c r="G27965" s="1"/>
      <c r="H27965" s="1"/>
    </row>
    <row r="27966">
      <c r="A27966" s="1"/>
      <c r="B27966" s="1"/>
      <c r="C27966" s="1"/>
      <c r="D27966" s="8"/>
      <c r="E27966" s="1"/>
      <c r="F27966" s="1"/>
      <c r="G27966" s="1"/>
      <c r="H27966" s="1"/>
    </row>
    <row r="27967">
      <c r="A27967" s="1"/>
      <c r="B27967" s="1"/>
      <c r="C27967" s="1"/>
      <c r="D27967" s="8"/>
      <c r="E27967" s="1"/>
      <c r="F27967" s="1"/>
      <c r="G27967" s="1"/>
      <c r="H27967" s="1"/>
    </row>
    <row r="27968">
      <c r="A27968" s="1"/>
      <c r="B27968" s="1"/>
      <c r="C27968" s="1"/>
      <c r="D27968" s="8"/>
      <c r="E27968" s="1"/>
      <c r="F27968" s="1"/>
      <c r="G27968" s="1"/>
      <c r="H27968" s="1"/>
    </row>
    <row r="27969">
      <c r="A27969" s="1"/>
      <c r="B27969" s="1"/>
      <c r="C27969" s="1"/>
      <c r="D27969" s="8"/>
      <c r="E27969" s="1"/>
      <c r="F27969" s="1"/>
      <c r="G27969" s="1"/>
      <c r="H27969" s="1"/>
    </row>
    <row r="27970">
      <c r="A27970" s="1"/>
      <c r="B27970" s="1"/>
      <c r="C27970" s="1"/>
      <c r="D27970" s="8"/>
      <c r="E27970" s="1"/>
      <c r="F27970" s="1"/>
      <c r="G27970" s="1"/>
      <c r="H27970" s="1"/>
    </row>
    <row r="27971">
      <c r="A27971" s="1"/>
      <c r="B27971" s="1"/>
      <c r="C27971" s="1"/>
      <c r="D27971" s="8"/>
      <c r="E27971" s="1"/>
      <c r="F27971" s="1"/>
      <c r="G27971" s="1"/>
      <c r="H27971" s="1"/>
    </row>
    <row r="27972">
      <c r="A27972" s="1"/>
      <c r="B27972" s="1"/>
      <c r="C27972" s="1"/>
      <c r="D27972" s="8"/>
      <c r="E27972" s="1"/>
      <c r="F27972" s="1"/>
      <c r="G27972" s="1"/>
      <c r="H27972" s="1"/>
    </row>
    <row r="27973">
      <c r="A27973" s="1"/>
      <c r="B27973" s="1"/>
      <c r="C27973" s="1"/>
      <c r="D27973" s="8"/>
      <c r="E27973" s="1"/>
      <c r="F27973" s="1"/>
      <c r="G27973" s="1"/>
      <c r="H27973" s="1"/>
    </row>
    <row r="27974">
      <c r="A27974" s="1"/>
      <c r="B27974" s="1"/>
      <c r="C27974" s="1"/>
      <c r="D27974" s="8"/>
      <c r="E27974" s="1"/>
      <c r="F27974" s="1"/>
      <c r="G27974" s="1"/>
      <c r="H27974" s="1"/>
    </row>
    <row r="27975">
      <c r="A27975" s="1"/>
      <c r="B27975" s="1"/>
      <c r="C27975" s="1"/>
      <c r="D27975" s="8"/>
      <c r="E27975" s="1"/>
      <c r="F27975" s="1"/>
      <c r="G27975" s="1"/>
      <c r="H27975" s="1"/>
    </row>
    <row r="27976">
      <c r="A27976" s="1"/>
      <c r="B27976" s="1"/>
      <c r="C27976" s="1"/>
      <c r="D27976" s="8"/>
      <c r="E27976" s="1"/>
      <c r="F27976" s="1"/>
      <c r="G27976" s="1"/>
      <c r="H27976" s="1"/>
    </row>
    <row r="27977">
      <c r="A27977" s="1"/>
      <c r="B27977" s="1"/>
      <c r="C27977" s="1"/>
      <c r="D27977" s="8"/>
      <c r="E27977" s="1"/>
      <c r="F27977" s="1"/>
      <c r="G27977" s="1"/>
      <c r="H27977" s="1"/>
    </row>
    <row r="27978">
      <c r="A27978" s="1"/>
      <c r="B27978" s="1"/>
      <c r="C27978" s="1"/>
      <c r="D27978" s="8"/>
      <c r="E27978" s="1"/>
      <c r="F27978" s="1"/>
      <c r="G27978" s="1"/>
      <c r="H27978" s="1"/>
    </row>
    <row r="27979">
      <c r="A27979" s="1"/>
      <c r="B27979" s="1"/>
      <c r="C27979" s="1"/>
      <c r="D27979" s="8"/>
      <c r="E27979" s="1"/>
      <c r="F27979" s="1"/>
      <c r="G27979" s="1"/>
      <c r="H27979" s="1"/>
    </row>
    <row r="27980">
      <c r="A27980" s="1"/>
      <c r="B27980" s="1"/>
      <c r="C27980" s="1"/>
      <c r="D27980" s="8"/>
      <c r="E27980" s="1"/>
      <c r="F27980" s="1"/>
      <c r="G27980" s="1"/>
      <c r="H27980" s="1"/>
    </row>
    <row r="27981">
      <c r="A27981" s="1"/>
      <c r="B27981" s="1"/>
      <c r="C27981" s="1"/>
      <c r="D27981" s="8"/>
      <c r="E27981" s="1"/>
      <c r="F27981" s="1"/>
      <c r="G27981" s="1"/>
      <c r="H27981" s="1"/>
    </row>
    <row r="27982">
      <c r="A27982" s="1"/>
      <c r="B27982" s="1"/>
      <c r="C27982" s="1"/>
      <c r="D27982" s="8"/>
      <c r="E27982" s="1"/>
      <c r="F27982" s="1"/>
      <c r="G27982" s="1"/>
      <c r="H27982" s="1"/>
    </row>
    <row r="27983">
      <c r="A27983" s="1"/>
      <c r="B27983" s="1"/>
      <c r="C27983" s="1"/>
      <c r="D27983" s="8"/>
      <c r="E27983" s="1"/>
      <c r="F27983" s="1"/>
      <c r="G27983" s="1"/>
      <c r="H27983" s="1"/>
    </row>
    <row r="27984">
      <c r="A27984" s="1"/>
      <c r="B27984" s="1"/>
      <c r="C27984" s="1"/>
      <c r="D27984" s="8"/>
      <c r="E27984" s="1"/>
      <c r="F27984" s="1"/>
      <c r="G27984" s="1"/>
      <c r="H27984" s="1"/>
    </row>
    <row r="27985">
      <c r="A27985" s="1"/>
      <c r="B27985" s="1"/>
      <c r="C27985" s="1"/>
      <c r="D27985" s="8"/>
      <c r="E27985" s="1"/>
      <c r="F27985" s="1"/>
      <c r="G27985" s="1"/>
      <c r="H27985" s="1"/>
    </row>
    <row r="27986">
      <c r="A27986" s="1"/>
      <c r="B27986" s="1"/>
      <c r="C27986" s="1"/>
      <c r="D27986" s="8"/>
      <c r="E27986" s="1"/>
      <c r="F27986" s="1"/>
      <c r="G27986" s="1"/>
      <c r="H27986" s="1"/>
    </row>
    <row r="27987">
      <c r="A27987" s="1"/>
      <c r="B27987" s="1"/>
      <c r="C27987" s="1"/>
      <c r="D27987" s="8"/>
      <c r="E27987" s="1"/>
      <c r="F27987" s="1"/>
      <c r="G27987" s="1"/>
      <c r="H27987" s="1"/>
    </row>
    <row r="27988">
      <c r="A27988" s="1"/>
      <c r="B27988" s="1"/>
      <c r="C27988" s="1"/>
      <c r="D27988" s="8"/>
      <c r="E27988" s="1"/>
      <c r="F27988" s="1"/>
      <c r="G27988" s="1"/>
      <c r="H27988" s="1"/>
    </row>
    <row r="27989">
      <c r="A27989" s="1"/>
      <c r="B27989" s="1"/>
      <c r="C27989" s="1"/>
      <c r="D27989" s="8"/>
      <c r="E27989" s="1"/>
      <c r="F27989" s="1"/>
      <c r="G27989" s="1"/>
      <c r="H27989" s="1"/>
    </row>
    <row r="27990">
      <c r="A27990" s="1"/>
      <c r="B27990" s="1"/>
      <c r="C27990" s="1"/>
      <c r="D27990" s="8"/>
      <c r="E27990" s="1"/>
      <c r="F27990" s="1"/>
      <c r="G27990" s="1"/>
      <c r="H27990" s="1"/>
    </row>
    <row r="27991">
      <c r="A27991" s="1"/>
      <c r="B27991" s="1"/>
      <c r="C27991" s="1"/>
      <c r="D27991" s="8"/>
      <c r="E27991" s="1"/>
      <c r="F27991" s="1"/>
      <c r="G27991" s="1"/>
      <c r="H27991" s="1"/>
    </row>
    <row r="27992">
      <c r="A27992" s="1"/>
      <c r="B27992" s="1"/>
      <c r="C27992" s="1"/>
      <c r="D27992" s="8"/>
      <c r="E27992" s="1"/>
      <c r="F27992" s="1"/>
      <c r="G27992" s="1"/>
      <c r="H27992" s="1"/>
    </row>
    <row r="27993">
      <c r="A27993" s="1"/>
      <c r="B27993" s="1"/>
      <c r="C27993" s="1"/>
      <c r="D27993" s="8"/>
      <c r="E27993" s="1"/>
      <c r="F27993" s="1"/>
      <c r="G27993" s="1"/>
      <c r="H27993" s="1"/>
    </row>
    <row r="27994">
      <c r="A27994" s="1"/>
      <c r="B27994" s="1"/>
      <c r="C27994" s="1"/>
      <c r="D27994" s="8"/>
      <c r="E27994" s="1"/>
      <c r="F27994" s="1"/>
      <c r="G27994" s="1"/>
      <c r="H27994" s="1"/>
    </row>
    <row r="27995">
      <c r="A27995" s="1"/>
      <c r="B27995" s="1"/>
      <c r="C27995" s="1"/>
      <c r="D27995" s="8"/>
      <c r="E27995" s="1"/>
      <c r="F27995" s="1"/>
      <c r="G27995" s="1"/>
      <c r="H27995" s="1"/>
    </row>
    <row r="27996">
      <c r="A27996" s="1"/>
      <c r="B27996" s="1"/>
      <c r="C27996" s="1"/>
      <c r="D27996" s="8"/>
      <c r="E27996" s="1"/>
      <c r="F27996" s="1"/>
      <c r="G27996" s="1"/>
      <c r="H27996" s="1"/>
    </row>
    <row r="27997">
      <c r="A27997" s="1"/>
      <c r="B27997" s="1"/>
      <c r="C27997" s="1"/>
      <c r="D27997" s="8"/>
      <c r="E27997" s="1"/>
      <c r="F27997" s="1"/>
      <c r="G27997" s="1"/>
      <c r="H27997" s="1"/>
    </row>
    <row r="27998">
      <c r="A27998" s="1"/>
      <c r="B27998" s="1"/>
      <c r="C27998" s="1"/>
      <c r="D27998" s="8"/>
      <c r="E27998" s="1"/>
      <c r="F27998" s="1"/>
      <c r="G27998" s="1"/>
      <c r="H27998" s="1"/>
    </row>
    <row r="27999">
      <c r="A27999" s="1"/>
      <c r="B27999" s="1"/>
      <c r="C27999" s="1"/>
      <c r="D27999" s="8"/>
      <c r="E27999" s="1"/>
      <c r="F27999" s="1"/>
      <c r="G27999" s="1"/>
      <c r="H27999" s="1"/>
    </row>
    <row r="28000">
      <c r="A28000" s="1"/>
      <c r="B28000" s="1"/>
      <c r="C28000" s="1"/>
      <c r="D28000" s="8"/>
      <c r="E28000" s="1"/>
      <c r="F28000" s="1"/>
      <c r="G28000" s="1"/>
      <c r="H28000" s="1"/>
    </row>
    <row r="28001">
      <c r="A28001" s="1"/>
      <c r="B28001" s="1"/>
      <c r="C28001" s="1"/>
      <c r="D28001" s="8"/>
      <c r="E28001" s="1"/>
      <c r="F28001" s="1"/>
      <c r="G28001" s="1"/>
      <c r="H28001" s="1"/>
    </row>
    <row r="28002">
      <c r="A28002" s="1"/>
      <c r="B28002" s="1"/>
      <c r="C28002" s="1"/>
      <c r="D28002" s="8"/>
      <c r="E28002" s="1"/>
      <c r="F28002" s="1"/>
      <c r="G28002" s="1"/>
      <c r="H28002" s="1"/>
    </row>
    <row r="28003">
      <c r="A28003" s="1"/>
      <c r="B28003" s="1"/>
      <c r="C28003" s="1"/>
      <c r="D28003" s="8"/>
      <c r="E28003" s="1"/>
      <c r="F28003" s="1"/>
      <c r="G28003" s="1"/>
      <c r="H28003" s="1"/>
    </row>
    <row r="28004">
      <c r="A28004" s="1"/>
      <c r="B28004" s="1"/>
      <c r="C28004" s="1"/>
      <c r="D28004" s="8"/>
      <c r="E28004" s="1"/>
      <c r="F28004" s="1"/>
      <c r="G28004" s="1"/>
      <c r="H28004" s="1"/>
    </row>
    <row r="28005">
      <c r="A28005" s="1"/>
      <c r="B28005" s="1"/>
      <c r="C28005" s="1"/>
      <c r="D28005" s="8"/>
      <c r="E28005" s="1"/>
      <c r="F28005" s="1"/>
      <c r="G28005" s="1"/>
      <c r="H28005" s="1"/>
    </row>
    <row r="28006">
      <c r="A28006" s="1"/>
      <c r="B28006" s="1"/>
      <c r="C28006" s="1"/>
      <c r="D28006" s="8"/>
      <c r="E28006" s="1"/>
      <c r="F28006" s="1"/>
      <c r="G28006" s="1"/>
      <c r="H28006" s="1"/>
    </row>
    <row r="28007">
      <c r="A28007" s="1"/>
      <c r="B28007" s="1"/>
      <c r="C28007" s="1"/>
      <c r="D28007" s="8"/>
      <c r="E28007" s="1"/>
      <c r="F28007" s="1"/>
      <c r="G28007" s="1"/>
      <c r="H28007" s="1"/>
    </row>
    <row r="28008">
      <c r="A28008" s="1"/>
      <c r="B28008" s="1"/>
      <c r="C28008" s="1"/>
      <c r="D28008" s="8"/>
      <c r="E28008" s="1"/>
      <c r="F28008" s="1"/>
      <c r="G28008" s="1"/>
      <c r="H28008" s="1"/>
    </row>
    <row r="28009">
      <c r="A28009" s="1"/>
      <c r="B28009" s="1"/>
      <c r="C28009" s="1"/>
      <c r="D28009" s="8"/>
      <c r="E28009" s="1"/>
      <c r="F28009" s="1"/>
      <c r="G28009" s="1"/>
      <c r="H28009" s="1"/>
    </row>
    <row r="28010">
      <c r="A28010" s="1"/>
      <c r="B28010" s="1"/>
      <c r="C28010" s="1"/>
      <c r="D28010" s="8"/>
      <c r="E28010" s="1"/>
      <c r="F28010" s="1"/>
      <c r="G28010" s="1"/>
      <c r="H28010" s="1"/>
    </row>
    <row r="28011">
      <c r="A28011" s="1"/>
      <c r="B28011" s="1"/>
      <c r="C28011" s="1"/>
      <c r="D28011" s="8"/>
      <c r="E28011" s="1"/>
      <c r="F28011" s="1"/>
      <c r="G28011" s="1"/>
      <c r="H28011" s="1"/>
    </row>
    <row r="28012">
      <c r="A28012" s="1"/>
      <c r="B28012" s="1"/>
      <c r="C28012" s="1"/>
      <c r="D28012" s="8"/>
      <c r="E28012" s="1"/>
      <c r="F28012" s="1"/>
      <c r="G28012" s="1"/>
      <c r="H28012" s="1"/>
    </row>
    <row r="28013">
      <c r="A28013" s="1"/>
      <c r="B28013" s="1"/>
      <c r="C28013" s="1"/>
      <c r="D28013" s="8"/>
      <c r="E28013" s="1"/>
      <c r="F28013" s="1"/>
      <c r="G28013" s="1"/>
      <c r="H28013" s="1"/>
    </row>
    <row r="28014">
      <c r="A28014" s="1"/>
      <c r="B28014" s="1"/>
      <c r="C28014" s="1"/>
      <c r="D28014" s="8"/>
      <c r="E28014" s="1"/>
      <c r="F28014" s="1"/>
      <c r="G28014" s="1"/>
      <c r="H28014" s="1"/>
    </row>
    <row r="28015">
      <c r="A28015" s="1"/>
      <c r="B28015" s="1"/>
      <c r="C28015" s="1"/>
      <c r="D28015" s="8"/>
      <c r="E28015" s="1"/>
      <c r="F28015" s="1"/>
      <c r="G28015" s="1"/>
      <c r="H28015" s="1"/>
    </row>
    <row r="28016">
      <c r="A28016" s="1"/>
      <c r="B28016" s="1"/>
      <c r="C28016" s="1"/>
      <c r="D28016" s="8"/>
      <c r="E28016" s="1"/>
      <c r="F28016" s="1"/>
      <c r="G28016" s="1"/>
      <c r="H28016" s="1"/>
    </row>
    <row r="28017">
      <c r="A28017" s="1"/>
      <c r="B28017" s="1"/>
      <c r="C28017" s="1"/>
      <c r="D28017" s="8"/>
      <c r="E28017" s="1"/>
      <c r="F28017" s="1"/>
      <c r="G28017" s="1"/>
      <c r="H28017" s="1"/>
    </row>
    <row r="28018">
      <c r="A28018" s="1"/>
      <c r="B28018" s="1"/>
      <c r="C28018" s="1"/>
      <c r="D28018" s="8"/>
      <c r="E28018" s="1"/>
      <c r="F28018" s="1"/>
      <c r="G28018" s="1"/>
      <c r="H28018" s="1"/>
    </row>
    <row r="28019">
      <c r="A28019" s="1"/>
      <c r="B28019" s="1"/>
      <c r="C28019" s="1"/>
      <c r="D28019" s="8"/>
      <c r="E28019" s="1"/>
      <c r="F28019" s="1"/>
      <c r="G28019" s="1"/>
      <c r="H28019" s="1"/>
    </row>
    <row r="28020">
      <c r="A28020" s="1"/>
      <c r="B28020" s="1"/>
      <c r="C28020" s="1"/>
      <c r="D28020" s="8"/>
      <c r="E28020" s="1"/>
      <c r="F28020" s="1"/>
      <c r="G28020" s="1"/>
      <c r="H28020" s="1"/>
    </row>
    <row r="28021">
      <c r="A28021" s="1"/>
      <c r="B28021" s="1"/>
      <c r="C28021" s="1"/>
      <c r="D28021" s="8"/>
      <c r="E28021" s="1"/>
      <c r="F28021" s="1"/>
      <c r="G28021" s="1"/>
      <c r="H28021" s="1"/>
    </row>
    <row r="28022">
      <c r="A28022" s="1"/>
      <c r="B28022" s="1"/>
      <c r="C28022" s="1"/>
      <c r="D28022" s="8"/>
      <c r="E28022" s="1"/>
      <c r="F28022" s="1"/>
      <c r="G28022" s="1"/>
      <c r="H28022" s="1"/>
    </row>
    <row r="28023">
      <c r="A28023" s="1"/>
      <c r="B28023" s="1"/>
      <c r="C28023" s="1"/>
      <c r="D28023" s="8"/>
      <c r="E28023" s="1"/>
      <c r="F28023" s="1"/>
      <c r="G28023" s="1"/>
      <c r="H28023" s="1"/>
    </row>
    <row r="28024">
      <c r="A28024" s="1"/>
      <c r="B28024" s="1"/>
      <c r="C28024" s="1"/>
      <c r="D28024" s="8"/>
      <c r="E28024" s="1"/>
      <c r="F28024" s="1"/>
      <c r="G28024" s="1"/>
      <c r="H28024" s="1"/>
    </row>
    <row r="28025">
      <c r="A28025" s="1"/>
      <c r="B28025" s="1"/>
      <c r="C28025" s="1"/>
      <c r="D28025" s="8"/>
      <c r="E28025" s="1"/>
      <c r="F28025" s="1"/>
      <c r="G28025" s="1"/>
      <c r="H28025" s="1"/>
    </row>
    <row r="28026">
      <c r="A28026" s="1"/>
      <c r="B28026" s="1"/>
      <c r="C28026" s="1"/>
      <c r="D28026" s="8"/>
      <c r="E28026" s="1"/>
      <c r="F28026" s="1"/>
      <c r="G28026" s="1"/>
      <c r="H28026" s="1"/>
    </row>
    <row r="28027">
      <c r="A28027" s="1"/>
      <c r="B28027" s="1"/>
      <c r="C28027" s="1"/>
      <c r="D28027" s="8"/>
      <c r="E28027" s="1"/>
      <c r="F28027" s="1"/>
      <c r="G28027" s="1"/>
      <c r="H28027" s="1"/>
    </row>
    <row r="28028">
      <c r="A28028" s="1"/>
      <c r="B28028" s="1"/>
      <c r="C28028" s="1"/>
      <c r="D28028" s="8"/>
      <c r="E28028" s="1"/>
      <c r="F28028" s="1"/>
      <c r="G28028" s="1"/>
      <c r="H28028" s="1"/>
    </row>
    <row r="28029">
      <c r="A28029" s="1"/>
      <c r="B28029" s="1"/>
      <c r="C28029" s="1"/>
      <c r="D28029" s="8"/>
      <c r="E28029" s="1"/>
      <c r="F28029" s="1"/>
      <c r="G28029" s="1"/>
      <c r="H28029" s="1"/>
    </row>
    <row r="28030">
      <c r="A28030" s="1"/>
      <c r="B28030" s="1"/>
      <c r="C28030" s="1"/>
      <c r="D28030" s="8"/>
      <c r="E28030" s="1"/>
      <c r="F28030" s="1"/>
      <c r="G28030" s="1"/>
      <c r="H28030" s="1"/>
    </row>
    <row r="28031">
      <c r="A28031" s="1"/>
      <c r="B28031" s="1"/>
      <c r="C28031" s="1"/>
      <c r="D28031" s="8"/>
      <c r="E28031" s="1"/>
      <c r="F28031" s="1"/>
      <c r="G28031" s="1"/>
      <c r="H28031" s="1"/>
    </row>
    <row r="28032">
      <c r="A28032" s="1"/>
      <c r="B28032" s="1"/>
      <c r="C28032" s="1"/>
      <c r="D28032" s="8"/>
      <c r="E28032" s="1"/>
      <c r="F28032" s="1"/>
      <c r="G28032" s="1"/>
      <c r="H28032" s="1"/>
    </row>
    <row r="28033">
      <c r="A28033" s="1"/>
      <c r="B28033" s="1"/>
      <c r="C28033" s="1"/>
      <c r="D28033" s="8"/>
      <c r="E28033" s="1"/>
      <c r="F28033" s="1"/>
      <c r="G28033" s="1"/>
      <c r="H28033" s="1"/>
    </row>
    <row r="28034">
      <c r="A28034" s="1"/>
      <c r="B28034" s="1"/>
      <c r="C28034" s="1"/>
      <c r="D28034" s="8"/>
      <c r="E28034" s="1"/>
      <c r="F28034" s="1"/>
      <c r="G28034" s="1"/>
      <c r="H28034" s="1"/>
    </row>
    <row r="28035">
      <c r="A28035" s="1"/>
      <c r="B28035" s="1"/>
      <c r="C28035" s="1"/>
      <c r="D28035" s="8"/>
      <c r="E28035" s="1"/>
      <c r="F28035" s="1"/>
      <c r="G28035" s="1"/>
      <c r="H28035" s="1"/>
    </row>
    <row r="28036">
      <c r="A28036" s="1"/>
      <c r="B28036" s="1"/>
      <c r="C28036" s="1"/>
      <c r="D28036" s="8"/>
      <c r="E28036" s="1"/>
      <c r="F28036" s="1"/>
      <c r="G28036" s="1"/>
      <c r="H28036" s="1"/>
    </row>
    <row r="28037">
      <c r="A28037" s="1"/>
      <c r="B28037" s="1"/>
      <c r="C28037" s="1"/>
      <c r="D28037" s="8"/>
      <c r="E28037" s="1"/>
      <c r="F28037" s="1"/>
      <c r="G28037" s="1"/>
      <c r="H28037" s="1"/>
    </row>
    <row r="28038">
      <c r="A28038" s="1"/>
      <c r="B28038" s="1"/>
      <c r="C28038" s="1"/>
      <c r="D28038" s="8"/>
      <c r="E28038" s="1"/>
      <c r="F28038" s="1"/>
      <c r="G28038" s="1"/>
      <c r="H28038" s="1"/>
    </row>
    <row r="28039">
      <c r="A28039" s="1"/>
      <c r="B28039" s="1"/>
      <c r="C28039" s="1"/>
      <c r="D28039" s="8"/>
      <c r="E28039" s="1"/>
      <c r="F28039" s="1"/>
      <c r="G28039" s="1"/>
      <c r="H28039" s="1"/>
    </row>
    <row r="28040">
      <c r="A28040" s="1"/>
      <c r="B28040" s="1"/>
      <c r="C28040" s="1"/>
      <c r="D28040" s="8"/>
      <c r="E28040" s="1"/>
      <c r="F28040" s="1"/>
      <c r="G28040" s="1"/>
      <c r="H28040" s="1"/>
    </row>
    <row r="28041">
      <c r="A28041" s="1"/>
      <c r="B28041" s="1"/>
      <c r="C28041" s="1"/>
      <c r="D28041" s="8"/>
      <c r="E28041" s="1"/>
      <c r="F28041" s="1"/>
      <c r="G28041" s="1"/>
      <c r="H28041" s="1"/>
    </row>
    <row r="28042">
      <c r="A28042" s="1"/>
      <c r="B28042" s="1"/>
      <c r="C28042" s="1"/>
      <c r="D28042" s="8"/>
      <c r="E28042" s="1"/>
      <c r="F28042" s="1"/>
      <c r="G28042" s="1"/>
      <c r="H28042" s="1"/>
    </row>
    <row r="28043">
      <c r="A28043" s="1"/>
      <c r="B28043" s="1"/>
      <c r="C28043" s="1"/>
      <c r="D28043" s="8"/>
      <c r="E28043" s="1"/>
      <c r="F28043" s="1"/>
      <c r="G28043" s="1"/>
      <c r="H28043" s="1"/>
    </row>
    <row r="28044">
      <c r="A28044" s="1"/>
      <c r="B28044" s="1"/>
      <c r="C28044" s="1"/>
      <c r="D28044" s="8"/>
      <c r="E28044" s="1"/>
      <c r="F28044" s="1"/>
      <c r="G28044" s="1"/>
      <c r="H28044" s="1"/>
    </row>
    <row r="28045">
      <c r="A28045" s="1"/>
      <c r="B28045" s="1"/>
      <c r="C28045" s="1"/>
      <c r="D28045" s="8"/>
      <c r="E28045" s="1"/>
      <c r="F28045" s="1"/>
      <c r="G28045" s="1"/>
      <c r="H28045" s="1"/>
    </row>
    <row r="28046">
      <c r="A28046" s="1"/>
      <c r="B28046" s="1"/>
      <c r="C28046" s="1"/>
      <c r="D28046" s="8"/>
      <c r="E28046" s="1"/>
      <c r="F28046" s="1"/>
      <c r="G28046" s="1"/>
      <c r="H28046" s="1"/>
    </row>
    <row r="28047">
      <c r="A28047" s="1"/>
      <c r="B28047" s="1"/>
      <c r="C28047" s="1"/>
      <c r="D28047" s="8"/>
      <c r="E28047" s="1"/>
      <c r="F28047" s="1"/>
      <c r="G28047" s="1"/>
      <c r="H28047" s="1"/>
    </row>
    <row r="28048">
      <c r="A28048" s="1"/>
      <c r="B28048" s="1"/>
      <c r="C28048" s="1"/>
      <c r="D28048" s="8"/>
      <c r="E28048" s="1"/>
      <c r="F28048" s="1"/>
      <c r="G28048" s="1"/>
      <c r="H28048" s="1"/>
    </row>
    <row r="28049">
      <c r="A28049" s="1"/>
      <c r="B28049" s="1"/>
      <c r="C28049" s="1"/>
      <c r="D28049" s="8"/>
      <c r="E28049" s="1"/>
      <c r="F28049" s="1"/>
      <c r="G28049" s="1"/>
      <c r="H28049" s="1"/>
    </row>
    <row r="28050">
      <c r="A28050" s="1"/>
      <c r="B28050" s="1"/>
      <c r="C28050" s="1"/>
      <c r="D28050" s="8"/>
      <c r="E28050" s="1"/>
      <c r="F28050" s="1"/>
      <c r="G28050" s="1"/>
      <c r="H28050" s="1"/>
    </row>
    <row r="28051">
      <c r="A28051" s="1"/>
      <c r="B28051" s="1"/>
      <c r="C28051" s="1"/>
      <c r="D28051" s="8"/>
      <c r="E28051" s="1"/>
      <c r="F28051" s="1"/>
      <c r="G28051" s="1"/>
      <c r="H28051" s="1"/>
    </row>
    <row r="28052">
      <c r="A28052" s="1"/>
      <c r="B28052" s="1"/>
      <c r="C28052" s="1"/>
      <c r="D28052" s="8"/>
      <c r="E28052" s="1"/>
      <c r="F28052" s="1"/>
      <c r="G28052" s="1"/>
      <c r="H28052" s="1"/>
    </row>
    <row r="28053">
      <c r="A28053" s="1"/>
      <c r="B28053" s="1"/>
      <c r="C28053" s="1"/>
      <c r="D28053" s="8"/>
      <c r="E28053" s="1"/>
      <c r="F28053" s="1"/>
      <c r="G28053" s="1"/>
      <c r="H28053" s="1"/>
    </row>
    <row r="28054">
      <c r="A28054" s="1"/>
      <c r="B28054" s="1"/>
      <c r="C28054" s="1"/>
      <c r="D28054" s="8"/>
      <c r="E28054" s="1"/>
      <c r="F28054" s="1"/>
      <c r="G28054" s="1"/>
      <c r="H28054" s="1"/>
    </row>
    <row r="28055">
      <c r="A28055" s="1"/>
      <c r="B28055" s="1"/>
      <c r="C28055" s="1"/>
      <c r="D28055" s="8"/>
      <c r="E28055" s="1"/>
      <c r="F28055" s="1"/>
      <c r="G28055" s="1"/>
      <c r="H28055" s="1"/>
    </row>
    <row r="28056">
      <c r="A28056" s="1"/>
      <c r="B28056" s="1"/>
      <c r="C28056" s="1"/>
      <c r="D28056" s="8"/>
      <c r="E28056" s="1"/>
      <c r="F28056" s="1"/>
      <c r="G28056" s="1"/>
      <c r="H28056" s="1"/>
    </row>
    <row r="28057">
      <c r="A28057" s="1"/>
      <c r="B28057" s="1"/>
      <c r="C28057" s="1"/>
      <c r="D28057" s="8"/>
      <c r="E28057" s="1"/>
      <c r="F28057" s="1"/>
      <c r="G28057" s="1"/>
      <c r="H28057" s="1"/>
    </row>
    <row r="28058">
      <c r="A28058" s="1"/>
      <c r="B28058" s="1"/>
      <c r="C28058" s="1"/>
      <c r="D28058" s="8"/>
      <c r="E28058" s="1"/>
      <c r="F28058" s="1"/>
      <c r="G28058" s="1"/>
      <c r="H28058" s="1"/>
    </row>
    <row r="28059">
      <c r="A28059" s="1"/>
      <c r="B28059" s="1"/>
      <c r="C28059" s="1"/>
      <c r="D28059" s="8"/>
      <c r="E28059" s="1"/>
      <c r="F28059" s="1"/>
      <c r="G28059" s="1"/>
      <c r="H28059" s="1"/>
    </row>
    <row r="28060">
      <c r="A28060" s="1"/>
      <c r="B28060" s="1"/>
      <c r="C28060" s="1"/>
      <c r="D28060" s="8"/>
      <c r="E28060" s="1"/>
      <c r="F28060" s="1"/>
      <c r="G28060" s="1"/>
      <c r="H28060" s="1"/>
    </row>
    <row r="28061">
      <c r="A28061" s="1"/>
      <c r="B28061" s="1"/>
      <c r="C28061" s="1"/>
      <c r="D28061" s="8"/>
      <c r="E28061" s="1"/>
      <c r="F28061" s="1"/>
      <c r="G28061" s="1"/>
      <c r="H28061" s="1"/>
    </row>
    <row r="28062">
      <c r="A28062" s="1"/>
      <c r="B28062" s="1"/>
      <c r="C28062" s="1"/>
      <c r="D28062" s="8"/>
      <c r="E28062" s="1"/>
      <c r="F28062" s="1"/>
      <c r="G28062" s="1"/>
      <c r="H28062" s="1"/>
    </row>
    <row r="28063">
      <c r="A28063" s="1"/>
      <c r="B28063" s="1"/>
      <c r="C28063" s="1"/>
      <c r="D28063" s="8"/>
      <c r="E28063" s="1"/>
      <c r="F28063" s="1"/>
      <c r="G28063" s="1"/>
      <c r="H28063" s="1"/>
    </row>
    <row r="28064">
      <c r="A28064" s="1"/>
      <c r="B28064" s="1"/>
      <c r="C28064" s="1"/>
      <c r="D28064" s="8"/>
      <c r="E28064" s="1"/>
      <c r="F28064" s="1"/>
      <c r="G28064" s="1"/>
      <c r="H28064" s="1"/>
    </row>
    <row r="28065">
      <c r="A28065" s="1"/>
      <c r="B28065" s="1"/>
      <c r="C28065" s="1"/>
      <c r="D28065" s="8"/>
      <c r="E28065" s="1"/>
      <c r="F28065" s="1"/>
      <c r="G28065" s="1"/>
      <c r="H28065" s="1"/>
    </row>
    <row r="28066">
      <c r="A28066" s="1"/>
      <c r="B28066" s="1"/>
      <c r="C28066" s="1"/>
      <c r="D28066" s="8"/>
      <c r="E28066" s="1"/>
      <c r="F28066" s="1"/>
      <c r="G28066" s="1"/>
      <c r="H28066" s="1"/>
    </row>
    <row r="28067">
      <c r="A28067" s="1"/>
      <c r="B28067" s="1"/>
      <c r="C28067" s="1"/>
      <c r="D28067" s="8"/>
      <c r="E28067" s="1"/>
      <c r="F28067" s="1"/>
      <c r="G28067" s="1"/>
      <c r="H28067" s="1"/>
    </row>
    <row r="28068">
      <c r="A28068" s="1"/>
      <c r="B28068" s="1"/>
      <c r="C28068" s="1"/>
      <c r="D28068" s="8"/>
      <c r="E28068" s="1"/>
      <c r="F28068" s="1"/>
      <c r="G28068" s="1"/>
      <c r="H28068" s="1"/>
    </row>
    <row r="28069">
      <c r="A28069" s="1"/>
      <c r="B28069" s="1"/>
      <c r="C28069" s="1"/>
      <c r="D28069" s="8"/>
      <c r="E28069" s="1"/>
      <c r="F28069" s="1"/>
      <c r="G28069" s="1"/>
      <c r="H28069" s="1"/>
    </row>
    <row r="28070">
      <c r="A28070" s="1"/>
      <c r="B28070" s="1"/>
      <c r="C28070" s="1"/>
      <c r="D28070" s="8"/>
      <c r="E28070" s="1"/>
      <c r="F28070" s="1"/>
      <c r="G28070" s="1"/>
      <c r="H28070" s="1"/>
    </row>
    <row r="28071">
      <c r="A28071" s="1"/>
      <c r="B28071" s="1"/>
      <c r="C28071" s="1"/>
      <c r="D28071" s="8"/>
      <c r="E28071" s="1"/>
      <c r="F28071" s="1"/>
      <c r="G28071" s="1"/>
      <c r="H28071" s="1"/>
    </row>
    <row r="28072">
      <c r="A28072" s="1"/>
      <c r="B28072" s="1"/>
      <c r="C28072" s="1"/>
      <c r="D28072" s="8"/>
      <c r="E28072" s="1"/>
      <c r="F28072" s="1"/>
      <c r="G28072" s="1"/>
      <c r="H28072" s="1"/>
    </row>
    <row r="28073">
      <c r="A28073" s="1"/>
      <c r="B28073" s="1"/>
      <c r="C28073" s="1"/>
      <c r="D28073" s="8"/>
      <c r="E28073" s="1"/>
      <c r="F28073" s="1"/>
      <c r="G28073" s="1"/>
      <c r="H28073" s="1"/>
    </row>
    <row r="28074">
      <c r="A28074" s="1"/>
      <c r="B28074" s="1"/>
      <c r="C28074" s="1"/>
      <c r="D28074" s="8"/>
      <c r="E28074" s="1"/>
      <c r="F28074" s="1"/>
      <c r="G28074" s="1"/>
      <c r="H28074" s="1"/>
    </row>
    <row r="28075">
      <c r="A28075" s="1"/>
      <c r="B28075" s="1"/>
      <c r="C28075" s="1"/>
      <c r="D28075" s="8"/>
      <c r="E28075" s="1"/>
      <c r="F28075" s="1"/>
      <c r="G28075" s="1"/>
      <c r="H28075" s="1"/>
    </row>
    <row r="28076">
      <c r="A28076" s="1"/>
      <c r="B28076" s="1"/>
      <c r="C28076" s="1"/>
      <c r="D28076" s="8"/>
      <c r="E28076" s="1"/>
      <c r="F28076" s="1"/>
      <c r="G28076" s="1"/>
      <c r="H28076" s="1"/>
    </row>
    <row r="28077">
      <c r="A28077" s="1"/>
      <c r="B28077" s="1"/>
      <c r="C28077" s="1"/>
      <c r="D28077" s="8"/>
      <c r="E28077" s="1"/>
      <c r="F28077" s="1"/>
      <c r="G28077" s="1"/>
      <c r="H28077" s="1"/>
    </row>
    <row r="28078">
      <c r="A28078" s="1"/>
      <c r="B28078" s="1"/>
      <c r="C28078" s="1"/>
      <c r="D28078" s="8"/>
      <c r="E28078" s="1"/>
      <c r="F28078" s="1"/>
      <c r="G28078" s="1"/>
      <c r="H28078" s="1"/>
    </row>
    <row r="28079">
      <c r="A28079" s="1"/>
      <c r="B28079" s="1"/>
      <c r="C28079" s="1"/>
      <c r="D28079" s="8"/>
      <c r="E28079" s="1"/>
      <c r="F28079" s="1"/>
      <c r="G28079" s="1"/>
      <c r="H28079" s="1"/>
    </row>
    <row r="28080">
      <c r="A28080" s="1"/>
      <c r="B28080" s="1"/>
      <c r="C28080" s="1"/>
      <c r="D28080" s="8"/>
      <c r="E28080" s="1"/>
      <c r="F28080" s="1"/>
      <c r="G28080" s="1"/>
      <c r="H28080" s="1"/>
    </row>
    <row r="28081">
      <c r="A28081" s="1"/>
      <c r="B28081" s="1"/>
      <c r="C28081" s="1"/>
      <c r="D28081" s="8"/>
      <c r="E28081" s="1"/>
      <c r="F28081" s="1"/>
      <c r="G28081" s="1"/>
      <c r="H28081" s="1"/>
    </row>
    <row r="28082">
      <c r="A28082" s="1"/>
      <c r="B28082" s="1"/>
      <c r="C28082" s="1"/>
      <c r="D28082" s="8"/>
      <c r="E28082" s="1"/>
      <c r="F28082" s="1"/>
      <c r="G28082" s="1"/>
      <c r="H28082" s="1"/>
    </row>
    <row r="28083">
      <c r="A28083" s="1"/>
      <c r="B28083" s="1"/>
      <c r="C28083" s="1"/>
      <c r="D28083" s="8"/>
      <c r="E28083" s="1"/>
      <c r="F28083" s="1"/>
      <c r="G28083" s="1"/>
      <c r="H28083" s="1"/>
    </row>
    <row r="28084">
      <c r="A28084" s="1"/>
      <c r="B28084" s="1"/>
      <c r="C28084" s="1"/>
      <c r="D28084" s="8"/>
      <c r="E28084" s="1"/>
      <c r="F28084" s="1"/>
      <c r="G28084" s="1"/>
      <c r="H28084" s="1"/>
    </row>
    <row r="28085">
      <c r="A28085" s="1"/>
      <c r="B28085" s="1"/>
      <c r="C28085" s="1"/>
      <c r="D28085" s="8"/>
      <c r="E28085" s="1"/>
      <c r="F28085" s="1"/>
      <c r="G28085" s="1"/>
      <c r="H28085" s="1"/>
    </row>
    <row r="28086">
      <c r="A28086" s="1"/>
      <c r="B28086" s="1"/>
      <c r="C28086" s="1"/>
      <c r="D28086" s="8"/>
      <c r="E28086" s="1"/>
      <c r="F28086" s="1"/>
      <c r="G28086" s="1"/>
      <c r="H28086" s="1"/>
    </row>
    <row r="28087">
      <c r="A28087" s="1"/>
      <c r="B28087" s="1"/>
      <c r="C28087" s="1"/>
      <c r="D28087" s="8"/>
      <c r="E28087" s="1"/>
      <c r="F28087" s="1"/>
      <c r="G28087" s="1"/>
      <c r="H28087" s="1"/>
    </row>
    <row r="28088">
      <c r="A28088" s="1"/>
      <c r="B28088" s="1"/>
      <c r="C28088" s="1"/>
      <c r="D28088" s="8"/>
      <c r="E28088" s="1"/>
      <c r="F28088" s="1"/>
      <c r="G28088" s="1"/>
      <c r="H28088" s="1"/>
    </row>
    <row r="28089">
      <c r="A28089" s="1"/>
      <c r="B28089" s="1"/>
      <c r="C28089" s="1"/>
      <c r="D28089" s="8"/>
      <c r="E28089" s="1"/>
      <c r="F28089" s="1"/>
      <c r="G28089" s="1"/>
      <c r="H28089" s="1"/>
    </row>
    <row r="28090">
      <c r="A28090" s="1"/>
      <c r="B28090" s="1"/>
      <c r="C28090" s="1"/>
      <c r="D28090" s="8"/>
      <c r="E28090" s="1"/>
      <c r="F28090" s="1"/>
      <c r="G28090" s="1"/>
      <c r="H28090" s="1"/>
    </row>
    <row r="28091">
      <c r="A28091" s="1"/>
      <c r="B28091" s="1"/>
      <c r="C28091" s="1"/>
      <c r="D28091" s="8"/>
      <c r="E28091" s="1"/>
      <c r="F28091" s="1"/>
      <c r="G28091" s="1"/>
      <c r="H28091" s="1"/>
    </row>
    <row r="28092">
      <c r="A28092" s="1"/>
      <c r="B28092" s="1"/>
      <c r="C28092" s="1"/>
      <c r="D28092" s="8"/>
      <c r="E28092" s="1"/>
      <c r="F28092" s="1"/>
      <c r="G28092" s="1"/>
      <c r="H28092" s="1"/>
    </row>
    <row r="28093">
      <c r="A28093" s="1"/>
      <c r="B28093" s="1"/>
      <c r="C28093" s="1"/>
      <c r="D28093" s="8"/>
      <c r="E28093" s="1"/>
      <c r="F28093" s="1"/>
      <c r="G28093" s="1"/>
      <c r="H28093" s="1"/>
    </row>
    <row r="28094">
      <c r="A28094" s="1"/>
      <c r="B28094" s="1"/>
      <c r="C28094" s="1"/>
      <c r="D28094" s="8"/>
      <c r="E28094" s="1"/>
      <c r="F28094" s="1"/>
      <c r="G28094" s="1"/>
      <c r="H28094" s="1"/>
    </row>
    <row r="28095">
      <c r="A28095" s="1"/>
      <c r="B28095" s="1"/>
      <c r="C28095" s="1"/>
      <c r="D28095" s="8"/>
      <c r="E28095" s="1"/>
      <c r="F28095" s="1"/>
      <c r="G28095" s="1"/>
      <c r="H28095" s="1"/>
    </row>
    <row r="28096">
      <c r="A28096" s="1"/>
      <c r="B28096" s="1"/>
      <c r="C28096" s="1"/>
      <c r="D28096" s="8"/>
      <c r="E28096" s="1"/>
      <c r="F28096" s="1"/>
      <c r="G28096" s="1"/>
      <c r="H28096" s="1"/>
    </row>
    <row r="28097">
      <c r="A28097" s="1"/>
      <c r="B28097" s="1"/>
      <c r="C28097" s="1"/>
      <c r="D28097" s="8"/>
      <c r="E28097" s="1"/>
      <c r="F28097" s="1"/>
      <c r="G28097" s="1"/>
      <c r="H28097" s="1"/>
    </row>
    <row r="28098">
      <c r="A28098" s="1"/>
      <c r="B28098" s="1"/>
      <c r="C28098" s="1"/>
      <c r="D28098" s="8"/>
      <c r="E28098" s="1"/>
      <c r="F28098" s="1"/>
      <c r="G28098" s="1"/>
      <c r="H28098" s="1"/>
    </row>
    <row r="28099">
      <c r="A28099" s="1"/>
      <c r="B28099" s="1"/>
      <c r="C28099" s="1"/>
      <c r="D28099" s="8"/>
      <c r="E28099" s="1"/>
      <c r="F28099" s="1"/>
      <c r="G28099" s="1"/>
      <c r="H28099" s="1"/>
    </row>
    <row r="28100">
      <c r="A28100" s="1"/>
      <c r="B28100" s="1"/>
      <c r="C28100" s="1"/>
      <c r="D28100" s="8"/>
      <c r="E28100" s="1"/>
      <c r="F28100" s="1"/>
      <c r="G28100" s="1"/>
      <c r="H28100" s="1"/>
    </row>
    <row r="28101">
      <c r="A28101" s="1"/>
      <c r="B28101" s="1"/>
      <c r="C28101" s="1"/>
      <c r="D28101" s="8"/>
      <c r="E28101" s="1"/>
      <c r="F28101" s="1"/>
      <c r="G28101" s="1"/>
      <c r="H28101" s="1"/>
    </row>
    <row r="28102">
      <c r="A28102" s="1"/>
      <c r="B28102" s="1"/>
      <c r="C28102" s="1"/>
      <c r="D28102" s="8"/>
      <c r="E28102" s="1"/>
      <c r="F28102" s="1"/>
      <c r="G28102" s="1"/>
      <c r="H28102" s="1"/>
    </row>
    <row r="28103">
      <c r="A28103" s="1"/>
      <c r="B28103" s="1"/>
      <c r="C28103" s="1"/>
      <c r="D28103" s="8"/>
      <c r="E28103" s="1"/>
      <c r="F28103" s="1"/>
      <c r="G28103" s="1"/>
      <c r="H28103" s="1"/>
    </row>
    <row r="28104">
      <c r="A28104" s="1"/>
      <c r="B28104" s="1"/>
      <c r="C28104" s="1"/>
      <c r="D28104" s="8"/>
      <c r="E28104" s="1"/>
      <c r="F28104" s="1"/>
      <c r="G28104" s="1"/>
      <c r="H28104" s="1"/>
    </row>
    <row r="28105">
      <c r="A28105" s="1"/>
      <c r="B28105" s="1"/>
      <c r="C28105" s="1"/>
      <c r="D28105" s="8"/>
      <c r="E28105" s="1"/>
      <c r="F28105" s="1"/>
      <c r="G28105" s="1"/>
      <c r="H28105" s="1"/>
    </row>
    <row r="28106">
      <c r="A28106" s="1"/>
      <c r="B28106" s="1"/>
      <c r="C28106" s="1"/>
      <c r="D28106" s="8"/>
      <c r="E28106" s="1"/>
      <c r="F28106" s="1"/>
      <c r="G28106" s="1"/>
      <c r="H28106" s="1"/>
    </row>
    <row r="28107">
      <c r="A28107" s="1"/>
      <c r="B28107" s="1"/>
      <c r="C28107" s="1"/>
      <c r="D28107" s="8"/>
      <c r="E28107" s="1"/>
      <c r="F28107" s="1"/>
      <c r="G28107" s="1"/>
      <c r="H28107" s="1"/>
    </row>
    <row r="28108">
      <c r="A28108" s="1"/>
      <c r="B28108" s="1"/>
      <c r="C28108" s="1"/>
      <c r="D28108" s="8"/>
      <c r="E28108" s="1"/>
      <c r="F28108" s="1"/>
      <c r="G28108" s="1"/>
      <c r="H28108" s="1"/>
    </row>
    <row r="28109">
      <c r="A28109" s="1"/>
      <c r="B28109" s="1"/>
      <c r="C28109" s="1"/>
      <c r="D28109" s="8"/>
      <c r="E28109" s="1"/>
      <c r="F28109" s="1"/>
      <c r="G28109" s="1"/>
      <c r="H28109" s="1"/>
    </row>
    <row r="28110">
      <c r="A28110" s="1"/>
      <c r="B28110" s="1"/>
      <c r="C28110" s="1"/>
      <c r="D28110" s="8"/>
      <c r="E28110" s="1"/>
      <c r="F28110" s="1"/>
      <c r="G28110" s="1"/>
      <c r="H28110" s="1"/>
    </row>
    <row r="28111">
      <c r="A28111" s="1"/>
      <c r="B28111" s="1"/>
      <c r="C28111" s="1"/>
      <c r="D28111" s="8"/>
      <c r="E28111" s="1"/>
      <c r="F28111" s="1"/>
      <c r="G28111" s="1"/>
      <c r="H28111" s="1"/>
    </row>
    <row r="28112">
      <c r="A28112" s="1"/>
      <c r="B28112" s="1"/>
      <c r="C28112" s="1"/>
      <c r="D28112" s="8"/>
      <c r="E28112" s="1"/>
      <c r="F28112" s="1"/>
      <c r="G28112" s="1"/>
      <c r="H28112" s="1"/>
    </row>
    <row r="28113">
      <c r="A28113" s="1"/>
      <c r="B28113" s="1"/>
      <c r="C28113" s="1"/>
      <c r="D28113" s="8"/>
      <c r="E28113" s="1"/>
      <c r="F28113" s="1"/>
      <c r="G28113" s="1"/>
      <c r="H28113" s="1"/>
    </row>
    <row r="28114">
      <c r="A28114" s="1"/>
      <c r="B28114" s="1"/>
      <c r="C28114" s="1"/>
      <c r="D28114" s="8"/>
      <c r="E28114" s="1"/>
      <c r="F28114" s="1"/>
      <c r="G28114" s="1"/>
      <c r="H28114" s="1"/>
    </row>
    <row r="28115">
      <c r="A28115" s="1"/>
      <c r="B28115" s="1"/>
      <c r="C28115" s="1"/>
      <c r="D28115" s="8"/>
      <c r="E28115" s="1"/>
      <c r="F28115" s="1"/>
      <c r="G28115" s="1"/>
      <c r="H28115" s="1"/>
    </row>
    <row r="28116">
      <c r="A28116" s="1"/>
      <c r="B28116" s="1"/>
      <c r="C28116" s="1"/>
      <c r="D28116" s="8"/>
      <c r="E28116" s="1"/>
      <c r="F28116" s="1"/>
      <c r="G28116" s="1"/>
      <c r="H28116" s="1"/>
    </row>
    <row r="28117">
      <c r="A28117" s="1"/>
      <c r="B28117" s="1"/>
      <c r="C28117" s="1"/>
      <c r="D28117" s="8"/>
      <c r="E28117" s="1"/>
      <c r="F28117" s="1"/>
      <c r="G28117" s="1"/>
      <c r="H28117" s="1"/>
    </row>
    <row r="28118">
      <c r="A28118" s="1"/>
      <c r="B28118" s="1"/>
      <c r="C28118" s="1"/>
      <c r="D28118" s="8"/>
      <c r="E28118" s="1"/>
      <c r="F28118" s="1"/>
      <c r="G28118" s="1"/>
      <c r="H28118" s="1"/>
    </row>
    <row r="28119">
      <c r="A28119" s="1"/>
      <c r="B28119" s="1"/>
      <c r="C28119" s="1"/>
      <c r="D28119" s="8"/>
      <c r="E28119" s="1"/>
      <c r="F28119" s="1"/>
      <c r="G28119" s="1"/>
      <c r="H28119" s="1"/>
    </row>
    <row r="28120">
      <c r="A28120" s="1"/>
      <c r="B28120" s="1"/>
      <c r="C28120" s="1"/>
      <c r="D28120" s="8"/>
      <c r="E28120" s="1"/>
      <c r="F28120" s="1"/>
      <c r="G28120" s="1"/>
      <c r="H28120" s="1"/>
    </row>
    <row r="28121">
      <c r="A28121" s="1"/>
      <c r="B28121" s="1"/>
      <c r="C28121" s="1"/>
      <c r="D28121" s="8"/>
      <c r="E28121" s="1"/>
      <c r="F28121" s="1"/>
      <c r="G28121" s="1"/>
      <c r="H28121" s="1"/>
    </row>
    <row r="28122">
      <c r="A28122" s="1"/>
      <c r="B28122" s="1"/>
      <c r="C28122" s="1"/>
      <c r="D28122" s="8"/>
      <c r="E28122" s="1"/>
      <c r="F28122" s="1"/>
      <c r="G28122" s="1"/>
      <c r="H28122" s="1"/>
    </row>
    <row r="28123">
      <c r="A28123" s="1"/>
      <c r="B28123" s="1"/>
      <c r="C28123" s="1"/>
      <c r="D28123" s="8"/>
      <c r="E28123" s="1"/>
      <c r="F28123" s="1"/>
      <c r="G28123" s="1"/>
      <c r="H28123" s="1"/>
    </row>
    <row r="28124">
      <c r="A28124" s="1"/>
      <c r="B28124" s="1"/>
      <c r="C28124" s="1"/>
      <c r="D28124" s="8"/>
      <c r="E28124" s="1"/>
      <c r="F28124" s="1"/>
      <c r="G28124" s="1"/>
      <c r="H28124" s="1"/>
    </row>
    <row r="28125">
      <c r="A28125" s="1"/>
      <c r="B28125" s="1"/>
      <c r="C28125" s="1"/>
      <c r="D28125" s="8"/>
      <c r="E28125" s="1"/>
      <c r="F28125" s="1"/>
      <c r="G28125" s="1"/>
      <c r="H28125" s="1"/>
    </row>
    <row r="28126">
      <c r="A28126" s="1"/>
      <c r="B28126" s="1"/>
      <c r="C28126" s="1"/>
      <c r="D28126" s="8"/>
      <c r="E28126" s="1"/>
      <c r="F28126" s="1"/>
      <c r="G28126" s="1"/>
      <c r="H28126" s="1"/>
    </row>
    <row r="28127">
      <c r="A28127" s="1"/>
      <c r="B28127" s="1"/>
      <c r="C28127" s="1"/>
      <c r="D28127" s="8"/>
      <c r="E28127" s="1"/>
      <c r="F28127" s="1"/>
      <c r="G28127" s="1"/>
      <c r="H28127" s="1"/>
    </row>
    <row r="28128">
      <c r="A28128" s="1"/>
      <c r="B28128" s="1"/>
      <c r="C28128" s="1"/>
      <c r="D28128" s="8"/>
      <c r="E28128" s="1"/>
      <c r="F28128" s="1"/>
      <c r="G28128" s="1"/>
      <c r="H28128" s="1"/>
    </row>
    <row r="28129">
      <c r="A28129" s="1"/>
      <c r="B28129" s="1"/>
      <c r="C28129" s="1"/>
      <c r="D28129" s="8"/>
      <c r="E28129" s="1"/>
      <c r="F28129" s="1"/>
      <c r="G28129" s="1"/>
      <c r="H28129" s="1"/>
    </row>
    <row r="28130">
      <c r="A28130" s="1"/>
      <c r="B28130" s="1"/>
      <c r="C28130" s="1"/>
      <c r="D28130" s="8"/>
      <c r="E28130" s="1"/>
      <c r="F28130" s="1"/>
      <c r="G28130" s="1"/>
      <c r="H28130" s="1"/>
    </row>
    <row r="28131">
      <c r="A28131" s="1"/>
      <c r="B28131" s="1"/>
      <c r="C28131" s="1"/>
      <c r="D28131" s="8"/>
      <c r="E28131" s="1"/>
      <c r="F28131" s="1"/>
      <c r="G28131" s="1"/>
      <c r="H28131" s="1"/>
    </row>
    <row r="28132">
      <c r="A28132" s="1"/>
      <c r="B28132" s="1"/>
      <c r="C28132" s="1"/>
      <c r="D28132" s="8"/>
      <c r="E28132" s="1"/>
      <c r="F28132" s="1"/>
      <c r="G28132" s="1"/>
      <c r="H28132" s="1"/>
    </row>
    <row r="28133">
      <c r="A28133" s="1"/>
      <c r="B28133" s="1"/>
      <c r="C28133" s="1"/>
      <c r="D28133" s="8"/>
      <c r="E28133" s="1"/>
      <c r="F28133" s="1"/>
      <c r="G28133" s="1"/>
      <c r="H28133" s="1"/>
    </row>
    <row r="28134">
      <c r="A28134" s="1"/>
      <c r="B28134" s="1"/>
      <c r="C28134" s="1"/>
      <c r="D28134" s="8"/>
      <c r="E28134" s="1"/>
      <c r="F28134" s="1"/>
      <c r="G28134" s="1"/>
      <c r="H28134" s="1"/>
    </row>
    <row r="28135">
      <c r="A28135" s="1"/>
      <c r="B28135" s="1"/>
      <c r="C28135" s="1"/>
      <c r="D28135" s="8"/>
      <c r="E28135" s="1"/>
      <c r="F28135" s="1"/>
      <c r="G28135" s="1"/>
      <c r="H28135" s="1"/>
    </row>
    <row r="28136">
      <c r="A28136" s="1"/>
      <c r="B28136" s="1"/>
      <c r="C28136" s="1"/>
      <c r="D28136" s="8"/>
      <c r="E28136" s="1"/>
      <c r="F28136" s="1"/>
      <c r="G28136" s="1"/>
      <c r="H28136" s="1"/>
    </row>
    <row r="28137">
      <c r="A28137" s="1"/>
      <c r="B28137" s="1"/>
      <c r="C28137" s="1"/>
      <c r="D28137" s="8"/>
      <c r="E28137" s="1"/>
      <c r="F28137" s="1"/>
      <c r="G28137" s="1"/>
      <c r="H28137" s="1"/>
    </row>
    <row r="28138">
      <c r="A28138" s="1"/>
      <c r="B28138" s="1"/>
      <c r="C28138" s="1"/>
      <c r="D28138" s="8"/>
      <c r="E28138" s="1"/>
      <c r="F28138" s="1"/>
      <c r="G28138" s="1"/>
      <c r="H28138" s="1"/>
    </row>
    <row r="28139">
      <c r="A28139" s="1"/>
      <c r="B28139" s="1"/>
      <c r="C28139" s="1"/>
      <c r="D28139" s="8"/>
      <c r="E28139" s="1"/>
      <c r="F28139" s="1"/>
      <c r="G28139" s="1"/>
      <c r="H28139" s="1"/>
    </row>
    <row r="28140">
      <c r="A28140" s="1"/>
      <c r="B28140" s="1"/>
      <c r="C28140" s="1"/>
      <c r="D28140" s="8"/>
      <c r="E28140" s="1"/>
      <c r="F28140" s="1"/>
      <c r="G28140" s="1"/>
      <c r="H28140" s="1"/>
    </row>
    <row r="28141">
      <c r="A28141" s="1"/>
      <c r="B28141" s="1"/>
      <c r="C28141" s="1"/>
      <c r="D28141" s="8"/>
      <c r="E28141" s="1"/>
      <c r="F28141" s="1"/>
      <c r="G28141" s="1"/>
      <c r="H28141" s="1"/>
    </row>
    <row r="28142">
      <c r="A28142" s="1"/>
      <c r="B28142" s="1"/>
      <c r="C28142" s="1"/>
      <c r="D28142" s="8"/>
      <c r="E28142" s="1"/>
      <c r="F28142" s="1"/>
      <c r="G28142" s="1"/>
      <c r="H28142" s="1"/>
    </row>
    <row r="28143">
      <c r="A28143" s="1"/>
      <c r="B28143" s="1"/>
      <c r="C28143" s="1"/>
      <c r="D28143" s="8"/>
      <c r="E28143" s="1"/>
      <c r="F28143" s="1"/>
      <c r="G28143" s="1"/>
      <c r="H28143" s="1"/>
    </row>
    <row r="28144">
      <c r="A28144" s="1"/>
      <c r="B28144" s="1"/>
      <c r="C28144" s="1"/>
      <c r="D28144" s="8"/>
      <c r="E28144" s="1"/>
      <c r="F28144" s="1"/>
      <c r="G28144" s="1"/>
      <c r="H28144" s="1"/>
    </row>
    <row r="28145">
      <c r="A28145" s="1"/>
      <c r="B28145" s="1"/>
      <c r="C28145" s="1"/>
      <c r="D28145" s="8"/>
      <c r="E28145" s="1"/>
      <c r="F28145" s="1"/>
      <c r="G28145" s="1"/>
      <c r="H28145" s="1"/>
    </row>
    <row r="28146">
      <c r="A28146" s="1"/>
      <c r="B28146" s="1"/>
      <c r="C28146" s="1"/>
      <c r="D28146" s="8"/>
      <c r="E28146" s="1"/>
      <c r="F28146" s="1"/>
      <c r="G28146" s="1"/>
      <c r="H28146" s="1"/>
    </row>
    <row r="28147">
      <c r="A28147" s="1"/>
      <c r="B28147" s="1"/>
      <c r="C28147" s="1"/>
      <c r="D28147" s="8"/>
      <c r="E28147" s="1"/>
      <c r="F28147" s="1"/>
      <c r="G28147" s="1"/>
      <c r="H28147" s="1"/>
    </row>
    <row r="28148">
      <c r="A28148" s="1"/>
      <c r="B28148" s="1"/>
      <c r="C28148" s="1"/>
      <c r="D28148" s="8"/>
      <c r="E28148" s="1"/>
      <c r="F28148" s="1"/>
      <c r="G28148" s="1"/>
      <c r="H28148" s="1"/>
    </row>
    <row r="28149">
      <c r="A28149" s="1"/>
      <c r="B28149" s="1"/>
      <c r="C28149" s="1"/>
      <c r="D28149" s="8"/>
      <c r="E28149" s="1"/>
      <c r="F28149" s="1"/>
      <c r="G28149" s="1"/>
      <c r="H28149" s="1"/>
    </row>
    <row r="28150">
      <c r="A28150" s="1"/>
      <c r="B28150" s="1"/>
      <c r="C28150" s="1"/>
      <c r="D28150" s="8"/>
      <c r="E28150" s="1"/>
      <c r="F28150" s="1"/>
      <c r="G28150" s="1"/>
      <c r="H28150" s="1"/>
    </row>
    <row r="28151">
      <c r="A28151" s="1"/>
      <c r="B28151" s="1"/>
      <c r="C28151" s="1"/>
      <c r="D28151" s="8"/>
      <c r="E28151" s="1"/>
      <c r="F28151" s="1"/>
      <c r="G28151" s="1"/>
      <c r="H28151" s="1"/>
    </row>
    <row r="28152">
      <c r="A28152" s="1"/>
      <c r="B28152" s="1"/>
      <c r="C28152" s="1"/>
      <c r="D28152" s="8"/>
      <c r="E28152" s="1"/>
      <c r="F28152" s="1"/>
      <c r="G28152" s="1"/>
      <c r="H28152" s="1"/>
    </row>
    <row r="28153">
      <c r="A28153" s="1"/>
      <c r="B28153" s="1"/>
      <c r="C28153" s="1"/>
      <c r="D28153" s="8"/>
      <c r="E28153" s="1"/>
      <c r="F28153" s="1"/>
      <c r="G28153" s="1"/>
      <c r="H28153" s="1"/>
    </row>
    <row r="28154">
      <c r="A28154" s="1"/>
      <c r="B28154" s="1"/>
      <c r="C28154" s="1"/>
      <c r="D28154" s="8"/>
      <c r="E28154" s="1"/>
      <c r="F28154" s="1"/>
      <c r="G28154" s="1"/>
      <c r="H28154" s="1"/>
    </row>
    <row r="28155">
      <c r="A28155" s="1"/>
      <c r="B28155" s="1"/>
      <c r="C28155" s="1"/>
      <c r="D28155" s="8"/>
      <c r="E28155" s="1"/>
      <c r="F28155" s="1"/>
      <c r="G28155" s="1"/>
      <c r="H28155" s="1"/>
    </row>
    <row r="28156">
      <c r="A28156" s="1"/>
      <c r="B28156" s="1"/>
      <c r="C28156" s="1"/>
      <c r="D28156" s="8"/>
      <c r="E28156" s="1"/>
      <c r="F28156" s="1"/>
      <c r="G28156" s="1"/>
      <c r="H28156" s="1"/>
    </row>
    <row r="28157">
      <c r="A28157" s="1"/>
      <c r="B28157" s="1"/>
      <c r="C28157" s="1"/>
      <c r="D28157" s="8"/>
      <c r="E28157" s="1"/>
      <c r="F28157" s="1"/>
      <c r="G28157" s="1"/>
      <c r="H28157" s="1"/>
    </row>
    <row r="28158">
      <c r="A28158" s="1"/>
      <c r="B28158" s="1"/>
      <c r="C28158" s="1"/>
      <c r="D28158" s="8"/>
      <c r="E28158" s="1"/>
      <c r="F28158" s="1"/>
      <c r="G28158" s="1"/>
      <c r="H28158" s="1"/>
    </row>
    <row r="28159">
      <c r="A28159" s="1"/>
      <c r="B28159" s="1"/>
      <c r="C28159" s="1"/>
      <c r="D28159" s="8"/>
      <c r="E28159" s="1"/>
      <c r="F28159" s="1"/>
      <c r="G28159" s="1"/>
      <c r="H28159" s="1"/>
    </row>
    <row r="28160">
      <c r="A28160" s="1"/>
      <c r="B28160" s="1"/>
      <c r="C28160" s="1"/>
      <c r="D28160" s="8"/>
      <c r="E28160" s="1"/>
      <c r="F28160" s="1"/>
      <c r="G28160" s="1"/>
      <c r="H28160" s="1"/>
    </row>
    <row r="28161">
      <c r="A28161" s="1"/>
      <c r="B28161" s="1"/>
      <c r="C28161" s="1"/>
      <c r="D28161" s="8"/>
      <c r="E28161" s="1"/>
      <c r="F28161" s="1"/>
      <c r="G28161" s="1"/>
      <c r="H28161" s="1"/>
    </row>
    <row r="28162">
      <c r="A28162" s="1"/>
      <c r="B28162" s="1"/>
      <c r="C28162" s="1"/>
      <c r="D28162" s="8"/>
      <c r="E28162" s="1"/>
      <c r="F28162" s="1"/>
      <c r="G28162" s="1"/>
      <c r="H28162" s="1"/>
    </row>
    <row r="28163">
      <c r="A28163" s="1"/>
      <c r="B28163" s="1"/>
      <c r="C28163" s="1"/>
      <c r="D28163" s="8"/>
      <c r="E28163" s="1"/>
      <c r="F28163" s="1"/>
      <c r="G28163" s="1"/>
      <c r="H28163" s="1"/>
    </row>
    <row r="28164">
      <c r="A28164" s="1"/>
      <c r="B28164" s="1"/>
      <c r="C28164" s="1"/>
      <c r="D28164" s="8"/>
      <c r="E28164" s="1"/>
      <c r="F28164" s="1"/>
      <c r="G28164" s="1"/>
      <c r="H28164" s="1"/>
    </row>
    <row r="28165">
      <c r="A28165" s="1"/>
      <c r="B28165" s="1"/>
      <c r="C28165" s="1"/>
      <c r="D28165" s="8"/>
      <c r="E28165" s="1"/>
      <c r="F28165" s="1"/>
      <c r="G28165" s="1"/>
      <c r="H28165" s="1"/>
    </row>
    <row r="28166">
      <c r="A28166" s="1"/>
      <c r="B28166" s="1"/>
      <c r="C28166" s="1"/>
      <c r="D28166" s="8"/>
      <c r="E28166" s="1"/>
      <c r="F28166" s="1"/>
      <c r="G28166" s="1"/>
      <c r="H28166" s="1"/>
    </row>
    <row r="28167">
      <c r="A28167" s="1"/>
      <c r="B28167" s="1"/>
      <c r="C28167" s="1"/>
      <c r="D28167" s="8"/>
      <c r="E28167" s="1"/>
      <c r="F28167" s="1"/>
      <c r="G28167" s="1"/>
      <c r="H28167" s="1"/>
    </row>
    <row r="28168">
      <c r="A28168" s="1"/>
      <c r="B28168" s="1"/>
      <c r="C28168" s="1"/>
      <c r="D28168" s="8"/>
      <c r="E28168" s="1"/>
      <c r="F28168" s="1"/>
      <c r="G28168" s="1"/>
      <c r="H28168" s="1"/>
    </row>
    <row r="28169">
      <c r="A28169" s="1"/>
      <c r="B28169" s="1"/>
      <c r="C28169" s="1"/>
      <c r="D28169" s="8"/>
      <c r="E28169" s="1"/>
      <c r="F28169" s="1"/>
      <c r="G28169" s="1"/>
      <c r="H28169" s="1"/>
    </row>
    <row r="28170">
      <c r="A28170" s="1"/>
      <c r="B28170" s="1"/>
      <c r="C28170" s="1"/>
      <c r="D28170" s="8"/>
      <c r="E28170" s="1"/>
      <c r="F28170" s="1"/>
      <c r="G28170" s="1"/>
      <c r="H28170" s="1"/>
    </row>
    <row r="28171">
      <c r="A28171" s="1"/>
      <c r="B28171" s="1"/>
      <c r="C28171" s="1"/>
      <c r="D28171" s="8"/>
      <c r="E28171" s="1"/>
      <c r="F28171" s="1"/>
      <c r="G28171" s="1"/>
      <c r="H28171" s="1"/>
    </row>
    <row r="28172">
      <c r="A28172" s="1"/>
      <c r="B28172" s="1"/>
      <c r="C28172" s="1"/>
      <c r="D28172" s="8"/>
      <c r="E28172" s="1"/>
      <c r="F28172" s="1"/>
      <c r="G28172" s="1"/>
      <c r="H28172" s="1"/>
    </row>
    <row r="28173">
      <c r="A28173" s="1"/>
      <c r="B28173" s="1"/>
      <c r="C28173" s="1"/>
      <c r="D28173" s="8"/>
      <c r="E28173" s="1"/>
      <c r="F28173" s="1"/>
      <c r="G28173" s="1"/>
      <c r="H28173" s="1"/>
    </row>
    <row r="28174">
      <c r="A28174" s="1"/>
      <c r="B28174" s="1"/>
      <c r="C28174" s="1"/>
      <c r="D28174" s="8"/>
      <c r="E28174" s="1"/>
      <c r="F28174" s="1"/>
      <c r="G28174" s="1"/>
      <c r="H28174" s="1"/>
    </row>
    <row r="28175">
      <c r="A28175" s="1"/>
      <c r="B28175" s="1"/>
      <c r="C28175" s="1"/>
      <c r="D28175" s="8"/>
      <c r="E28175" s="1"/>
      <c r="F28175" s="1"/>
      <c r="G28175" s="1"/>
      <c r="H28175" s="1"/>
    </row>
    <row r="28176">
      <c r="A28176" s="1"/>
      <c r="B28176" s="1"/>
      <c r="C28176" s="1"/>
      <c r="D28176" s="8"/>
      <c r="E28176" s="1"/>
      <c r="F28176" s="1"/>
      <c r="G28176" s="1"/>
      <c r="H28176" s="1"/>
    </row>
    <row r="28177">
      <c r="A28177" s="1"/>
      <c r="B28177" s="1"/>
      <c r="C28177" s="1"/>
      <c r="D28177" s="8"/>
      <c r="E28177" s="1"/>
      <c r="F28177" s="1"/>
      <c r="G28177" s="1"/>
      <c r="H28177" s="1"/>
    </row>
    <row r="28178">
      <c r="A28178" s="1"/>
      <c r="B28178" s="1"/>
      <c r="C28178" s="1"/>
      <c r="D28178" s="8"/>
      <c r="E28178" s="1"/>
      <c r="F28178" s="1"/>
      <c r="G28178" s="1"/>
      <c r="H28178" s="1"/>
    </row>
    <row r="28179">
      <c r="A28179" s="1"/>
      <c r="B28179" s="1"/>
      <c r="C28179" s="1"/>
      <c r="D28179" s="8"/>
      <c r="E28179" s="1"/>
      <c r="F28179" s="1"/>
      <c r="G28179" s="1"/>
      <c r="H28179" s="1"/>
    </row>
    <row r="28180">
      <c r="A28180" s="1"/>
      <c r="B28180" s="1"/>
      <c r="C28180" s="1"/>
      <c r="D28180" s="8"/>
      <c r="E28180" s="1"/>
      <c r="F28180" s="1"/>
      <c r="G28180" s="1"/>
      <c r="H28180" s="1"/>
    </row>
    <row r="28181">
      <c r="A28181" s="1"/>
      <c r="B28181" s="1"/>
      <c r="C28181" s="1"/>
      <c r="D28181" s="8"/>
      <c r="E28181" s="1"/>
      <c r="F28181" s="1"/>
      <c r="G28181" s="1"/>
      <c r="H28181" s="1"/>
    </row>
    <row r="28182">
      <c r="A28182" s="1"/>
      <c r="B28182" s="1"/>
      <c r="C28182" s="1"/>
      <c r="D28182" s="8"/>
      <c r="E28182" s="1"/>
      <c r="F28182" s="1"/>
      <c r="G28182" s="1"/>
      <c r="H28182" s="1"/>
    </row>
    <row r="28183">
      <c r="A28183" s="1"/>
      <c r="B28183" s="1"/>
      <c r="C28183" s="1"/>
      <c r="D28183" s="8"/>
      <c r="E28183" s="1"/>
      <c r="F28183" s="1"/>
      <c r="G28183" s="1"/>
      <c r="H28183" s="1"/>
    </row>
    <row r="28184">
      <c r="A28184" s="1"/>
      <c r="B28184" s="1"/>
      <c r="C28184" s="1"/>
      <c r="D28184" s="8"/>
      <c r="E28184" s="1"/>
      <c r="F28184" s="1"/>
      <c r="G28184" s="1"/>
      <c r="H28184" s="1"/>
    </row>
    <row r="28185">
      <c r="A28185" s="1"/>
      <c r="B28185" s="1"/>
      <c r="C28185" s="1"/>
      <c r="D28185" s="8"/>
      <c r="E28185" s="1"/>
      <c r="F28185" s="1"/>
      <c r="G28185" s="1"/>
      <c r="H28185" s="1"/>
    </row>
    <row r="28186">
      <c r="A28186" s="1"/>
      <c r="B28186" s="1"/>
      <c r="C28186" s="1"/>
      <c r="D28186" s="8"/>
      <c r="E28186" s="1"/>
      <c r="F28186" s="1"/>
      <c r="G28186" s="1"/>
      <c r="H28186" s="1"/>
    </row>
    <row r="28187">
      <c r="A28187" s="1"/>
      <c r="B28187" s="1"/>
      <c r="C28187" s="1"/>
      <c r="D28187" s="8"/>
      <c r="E28187" s="1"/>
      <c r="F28187" s="1"/>
      <c r="G28187" s="1"/>
      <c r="H28187" s="1"/>
    </row>
    <row r="28188">
      <c r="A28188" s="1"/>
      <c r="B28188" s="1"/>
      <c r="C28188" s="1"/>
      <c r="D28188" s="8"/>
      <c r="E28188" s="1"/>
      <c r="F28188" s="1"/>
      <c r="G28188" s="1"/>
      <c r="H28188" s="1"/>
    </row>
    <row r="28189">
      <c r="A28189" s="1"/>
      <c r="B28189" s="1"/>
      <c r="C28189" s="1"/>
      <c r="D28189" s="8"/>
      <c r="E28189" s="1"/>
      <c r="F28189" s="1"/>
      <c r="G28189" s="1"/>
      <c r="H28189" s="1"/>
    </row>
    <row r="28190">
      <c r="A28190" s="1"/>
      <c r="B28190" s="1"/>
      <c r="C28190" s="1"/>
      <c r="D28190" s="8"/>
      <c r="E28190" s="1"/>
      <c r="F28190" s="1"/>
      <c r="G28190" s="1"/>
      <c r="H28190" s="1"/>
    </row>
    <row r="28191">
      <c r="A28191" s="1"/>
      <c r="B28191" s="1"/>
      <c r="C28191" s="1"/>
      <c r="D28191" s="8"/>
      <c r="E28191" s="1"/>
      <c r="F28191" s="1"/>
      <c r="G28191" s="1"/>
      <c r="H28191" s="1"/>
    </row>
    <row r="28192">
      <c r="A28192" s="1"/>
      <c r="B28192" s="1"/>
      <c r="C28192" s="1"/>
      <c r="D28192" s="8"/>
      <c r="E28192" s="1"/>
      <c r="F28192" s="1"/>
      <c r="G28192" s="1"/>
      <c r="H28192" s="1"/>
    </row>
    <row r="28193">
      <c r="A28193" s="1"/>
      <c r="B28193" s="1"/>
      <c r="C28193" s="1"/>
      <c r="D28193" s="8"/>
      <c r="E28193" s="1"/>
      <c r="F28193" s="1"/>
      <c r="G28193" s="1"/>
      <c r="H28193" s="1"/>
    </row>
    <row r="28194">
      <c r="A28194" s="1"/>
      <c r="B28194" s="1"/>
      <c r="C28194" s="1"/>
      <c r="D28194" s="8"/>
      <c r="E28194" s="1"/>
      <c r="F28194" s="1"/>
      <c r="G28194" s="1"/>
      <c r="H28194" s="1"/>
    </row>
    <row r="28195">
      <c r="A28195" s="1"/>
      <c r="B28195" s="1"/>
      <c r="C28195" s="1"/>
      <c r="D28195" s="8"/>
      <c r="E28195" s="1"/>
      <c r="F28195" s="1"/>
      <c r="G28195" s="1"/>
      <c r="H28195" s="1"/>
    </row>
    <row r="28196">
      <c r="A28196" s="1"/>
      <c r="B28196" s="1"/>
      <c r="C28196" s="1"/>
      <c r="D28196" s="8"/>
      <c r="E28196" s="1"/>
      <c r="F28196" s="1"/>
      <c r="G28196" s="1"/>
      <c r="H28196" s="1"/>
    </row>
    <row r="28197">
      <c r="A28197" s="1"/>
      <c r="B28197" s="1"/>
      <c r="C28197" s="1"/>
      <c r="D28197" s="8"/>
      <c r="E28197" s="1"/>
      <c r="F28197" s="1"/>
      <c r="G28197" s="1"/>
      <c r="H28197" s="1"/>
    </row>
    <row r="28198">
      <c r="A28198" s="1"/>
      <c r="B28198" s="1"/>
      <c r="C28198" s="1"/>
      <c r="D28198" s="8"/>
      <c r="E28198" s="1"/>
      <c r="F28198" s="1"/>
      <c r="G28198" s="1"/>
      <c r="H28198" s="1"/>
    </row>
    <row r="28199">
      <c r="A28199" s="1"/>
      <c r="B28199" s="1"/>
      <c r="C28199" s="1"/>
      <c r="D28199" s="8"/>
      <c r="E28199" s="1"/>
      <c r="F28199" s="1"/>
      <c r="G28199" s="1"/>
      <c r="H28199" s="1"/>
    </row>
    <row r="28200">
      <c r="A28200" s="1"/>
      <c r="B28200" s="1"/>
      <c r="C28200" s="1"/>
      <c r="D28200" s="8"/>
      <c r="E28200" s="1"/>
      <c r="F28200" s="1"/>
      <c r="G28200" s="1"/>
      <c r="H28200" s="1"/>
    </row>
    <row r="28201">
      <c r="A28201" s="1"/>
      <c r="B28201" s="1"/>
      <c r="C28201" s="1"/>
      <c r="D28201" s="8"/>
      <c r="E28201" s="1"/>
      <c r="F28201" s="1"/>
      <c r="G28201" s="1"/>
      <c r="H28201" s="1"/>
    </row>
    <row r="28202">
      <c r="A28202" s="1"/>
      <c r="B28202" s="1"/>
      <c r="C28202" s="1"/>
      <c r="D28202" s="8"/>
      <c r="E28202" s="1"/>
      <c r="F28202" s="1"/>
      <c r="G28202" s="1"/>
      <c r="H28202" s="1"/>
    </row>
    <row r="28203">
      <c r="A28203" s="1"/>
      <c r="B28203" s="1"/>
      <c r="C28203" s="1"/>
      <c r="D28203" s="8"/>
      <c r="E28203" s="1"/>
      <c r="F28203" s="1"/>
      <c r="G28203" s="1"/>
      <c r="H28203" s="1"/>
    </row>
    <row r="28204">
      <c r="A28204" s="1"/>
      <c r="B28204" s="1"/>
      <c r="C28204" s="1"/>
      <c r="D28204" s="8"/>
      <c r="E28204" s="1"/>
      <c r="F28204" s="1"/>
      <c r="G28204" s="1"/>
      <c r="H28204" s="1"/>
    </row>
    <row r="28205">
      <c r="A28205" s="1"/>
      <c r="B28205" s="1"/>
      <c r="C28205" s="1"/>
      <c r="D28205" s="8"/>
      <c r="E28205" s="1"/>
      <c r="F28205" s="1"/>
      <c r="G28205" s="1"/>
      <c r="H28205" s="1"/>
    </row>
    <row r="28206">
      <c r="A28206" s="1"/>
      <c r="B28206" s="1"/>
      <c r="C28206" s="1"/>
      <c r="D28206" s="8"/>
      <c r="E28206" s="1"/>
      <c r="F28206" s="1"/>
      <c r="G28206" s="1"/>
      <c r="H28206" s="1"/>
    </row>
    <row r="28207">
      <c r="A28207" s="1"/>
      <c r="B28207" s="1"/>
      <c r="C28207" s="1"/>
      <c r="D28207" s="8"/>
      <c r="E28207" s="1"/>
      <c r="F28207" s="1"/>
      <c r="G28207" s="1"/>
      <c r="H28207" s="1"/>
    </row>
    <row r="28208">
      <c r="A28208" s="1"/>
      <c r="B28208" s="1"/>
      <c r="C28208" s="1"/>
      <c r="D28208" s="8"/>
      <c r="E28208" s="1"/>
      <c r="F28208" s="1"/>
      <c r="G28208" s="1"/>
      <c r="H28208" s="1"/>
    </row>
    <row r="28209">
      <c r="A28209" s="1"/>
      <c r="B28209" s="1"/>
      <c r="C28209" s="1"/>
      <c r="D28209" s="8"/>
      <c r="E28209" s="1"/>
      <c r="F28209" s="1"/>
      <c r="G28209" s="1"/>
      <c r="H28209" s="1"/>
    </row>
    <row r="28210">
      <c r="A28210" s="1"/>
      <c r="B28210" s="1"/>
      <c r="C28210" s="1"/>
      <c r="D28210" s="8"/>
      <c r="E28210" s="1"/>
      <c r="F28210" s="1"/>
      <c r="G28210" s="1"/>
      <c r="H28210" s="1"/>
    </row>
    <row r="28211">
      <c r="A28211" s="1"/>
      <c r="B28211" s="1"/>
      <c r="C28211" s="1"/>
      <c r="D28211" s="8"/>
      <c r="E28211" s="1"/>
      <c r="F28211" s="1"/>
      <c r="G28211" s="1"/>
      <c r="H28211" s="1"/>
    </row>
    <row r="28212">
      <c r="A28212" s="1"/>
      <c r="B28212" s="1"/>
      <c r="C28212" s="1"/>
      <c r="D28212" s="8"/>
      <c r="E28212" s="1"/>
      <c r="F28212" s="1"/>
      <c r="G28212" s="1"/>
      <c r="H28212" s="1"/>
    </row>
    <row r="28213">
      <c r="A28213" s="1"/>
      <c r="B28213" s="1"/>
      <c r="C28213" s="1"/>
      <c r="D28213" s="8"/>
      <c r="E28213" s="1"/>
      <c r="F28213" s="1"/>
      <c r="G28213" s="1"/>
      <c r="H28213" s="1"/>
    </row>
    <row r="28214">
      <c r="A28214" s="1"/>
      <c r="B28214" s="1"/>
      <c r="C28214" s="1"/>
      <c r="D28214" s="8"/>
      <c r="E28214" s="1"/>
      <c r="F28214" s="1"/>
      <c r="G28214" s="1"/>
      <c r="H28214" s="1"/>
    </row>
    <row r="28215">
      <c r="A28215" s="1"/>
      <c r="B28215" s="1"/>
      <c r="C28215" s="1"/>
      <c r="D28215" s="8"/>
      <c r="E28215" s="1"/>
      <c r="F28215" s="1"/>
      <c r="G28215" s="1"/>
      <c r="H28215" s="1"/>
    </row>
    <row r="28216">
      <c r="A28216" s="1"/>
      <c r="B28216" s="1"/>
      <c r="C28216" s="1"/>
      <c r="D28216" s="8"/>
      <c r="E28216" s="1"/>
      <c r="F28216" s="1"/>
      <c r="G28216" s="1"/>
      <c r="H28216" s="1"/>
    </row>
    <row r="28217">
      <c r="A28217" s="1"/>
      <c r="B28217" s="1"/>
      <c r="C28217" s="1"/>
      <c r="D28217" s="8"/>
      <c r="E28217" s="1"/>
      <c r="F28217" s="1"/>
      <c r="G28217" s="1"/>
      <c r="H28217" s="1"/>
    </row>
    <row r="28218">
      <c r="A28218" s="1"/>
      <c r="B28218" s="1"/>
      <c r="C28218" s="1"/>
      <c r="D28218" s="8"/>
      <c r="E28218" s="1"/>
      <c r="F28218" s="1"/>
      <c r="G28218" s="1"/>
      <c r="H28218" s="1"/>
    </row>
    <row r="28219">
      <c r="A28219" s="1"/>
      <c r="B28219" s="1"/>
      <c r="C28219" s="1"/>
      <c r="D28219" s="8"/>
      <c r="E28219" s="1"/>
      <c r="F28219" s="1"/>
      <c r="G28219" s="1"/>
      <c r="H28219" s="1"/>
    </row>
    <row r="28220">
      <c r="A28220" s="1"/>
      <c r="B28220" s="1"/>
      <c r="C28220" s="1"/>
      <c r="D28220" s="8"/>
      <c r="E28220" s="1"/>
      <c r="F28220" s="1"/>
      <c r="G28220" s="1"/>
      <c r="H28220" s="1"/>
    </row>
    <row r="28221">
      <c r="A28221" s="1"/>
      <c r="B28221" s="1"/>
      <c r="C28221" s="1"/>
      <c r="D28221" s="8"/>
      <c r="E28221" s="1"/>
      <c r="F28221" s="1"/>
      <c r="G28221" s="1"/>
      <c r="H28221" s="1"/>
    </row>
    <row r="28222">
      <c r="A28222" s="1"/>
      <c r="B28222" s="1"/>
      <c r="C28222" s="1"/>
      <c r="D28222" s="8"/>
      <c r="E28222" s="1"/>
      <c r="F28222" s="1"/>
      <c r="G28222" s="1"/>
      <c r="H28222" s="1"/>
    </row>
    <row r="28223">
      <c r="A28223" s="1"/>
      <c r="B28223" s="1"/>
      <c r="C28223" s="1"/>
      <c r="D28223" s="8"/>
      <c r="E28223" s="1"/>
      <c r="F28223" s="1"/>
      <c r="G28223" s="1"/>
      <c r="H28223" s="1"/>
    </row>
    <row r="28224">
      <c r="A28224" s="1"/>
      <c r="B28224" s="1"/>
      <c r="C28224" s="1"/>
      <c r="D28224" s="8"/>
      <c r="E28224" s="1"/>
      <c r="F28224" s="1"/>
      <c r="G28224" s="1"/>
      <c r="H28224" s="1"/>
    </row>
    <row r="28225">
      <c r="A28225" s="1"/>
      <c r="B28225" s="1"/>
      <c r="C28225" s="1"/>
      <c r="D28225" s="8"/>
      <c r="E28225" s="1"/>
      <c r="F28225" s="1"/>
      <c r="G28225" s="1"/>
      <c r="H28225" s="1"/>
    </row>
    <row r="28226">
      <c r="A28226" s="1"/>
      <c r="B28226" s="1"/>
      <c r="C28226" s="1"/>
      <c r="D28226" s="8"/>
      <c r="E28226" s="1"/>
      <c r="F28226" s="1"/>
      <c r="G28226" s="1"/>
      <c r="H28226" s="1"/>
    </row>
    <row r="28227">
      <c r="A28227" s="1"/>
      <c r="B28227" s="1"/>
      <c r="C28227" s="1"/>
      <c r="D28227" s="8"/>
      <c r="E28227" s="1"/>
      <c r="F28227" s="1"/>
      <c r="G28227" s="1"/>
      <c r="H28227" s="1"/>
    </row>
    <row r="28228">
      <c r="A28228" s="1"/>
      <c r="B28228" s="1"/>
      <c r="C28228" s="1"/>
      <c r="D28228" s="8"/>
      <c r="E28228" s="1"/>
      <c r="F28228" s="1"/>
      <c r="G28228" s="1"/>
      <c r="H28228" s="1"/>
    </row>
    <row r="28229">
      <c r="A28229" s="1"/>
      <c r="B28229" s="1"/>
      <c r="C28229" s="1"/>
      <c r="D28229" s="8"/>
      <c r="E28229" s="1"/>
      <c r="F28229" s="1"/>
      <c r="G28229" s="1"/>
      <c r="H28229" s="1"/>
    </row>
    <row r="28230">
      <c r="A28230" s="1"/>
      <c r="B28230" s="1"/>
      <c r="C28230" s="1"/>
      <c r="D28230" s="8"/>
      <c r="E28230" s="1"/>
      <c r="F28230" s="1"/>
      <c r="G28230" s="1"/>
      <c r="H28230" s="1"/>
    </row>
    <row r="28231">
      <c r="A28231" s="1"/>
      <c r="B28231" s="1"/>
      <c r="C28231" s="1"/>
      <c r="D28231" s="8"/>
      <c r="E28231" s="1"/>
      <c r="F28231" s="1"/>
      <c r="G28231" s="1"/>
      <c r="H28231" s="1"/>
    </row>
    <row r="28232">
      <c r="A28232" s="1"/>
      <c r="B28232" s="1"/>
      <c r="C28232" s="1"/>
      <c r="D28232" s="8"/>
      <c r="E28232" s="1"/>
      <c r="F28232" s="1"/>
      <c r="G28232" s="1"/>
      <c r="H28232" s="1"/>
    </row>
    <row r="28233">
      <c r="A28233" s="1"/>
      <c r="B28233" s="1"/>
      <c r="C28233" s="1"/>
      <c r="D28233" s="8"/>
      <c r="E28233" s="1"/>
      <c r="F28233" s="1"/>
      <c r="G28233" s="1"/>
      <c r="H28233" s="1"/>
    </row>
    <row r="28234">
      <c r="A28234" s="1"/>
      <c r="B28234" s="1"/>
      <c r="C28234" s="1"/>
      <c r="D28234" s="8"/>
      <c r="E28234" s="1"/>
      <c r="F28234" s="1"/>
      <c r="G28234" s="1"/>
      <c r="H28234" s="1"/>
    </row>
    <row r="28235">
      <c r="A28235" s="1"/>
      <c r="B28235" s="1"/>
      <c r="C28235" s="1"/>
      <c r="D28235" s="8"/>
      <c r="E28235" s="1"/>
      <c r="F28235" s="1"/>
      <c r="G28235" s="1"/>
      <c r="H28235" s="1"/>
    </row>
    <row r="28236">
      <c r="A28236" s="1"/>
      <c r="B28236" s="1"/>
      <c r="C28236" s="1"/>
      <c r="D28236" s="8"/>
      <c r="E28236" s="1"/>
      <c r="F28236" s="1"/>
      <c r="G28236" s="1"/>
      <c r="H28236" s="1"/>
    </row>
    <row r="28237">
      <c r="A28237" s="1"/>
      <c r="B28237" s="1"/>
      <c r="C28237" s="1"/>
      <c r="D28237" s="8"/>
      <c r="E28237" s="1"/>
      <c r="F28237" s="1"/>
      <c r="G28237" s="1"/>
      <c r="H28237" s="1"/>
    </row>
    <row r="28238">
      <c r="A28238" s="1"/>
      <c r="B28238" s="1"/>
      <c r="C28238" s="1"/>
      <c r="D28238" s="8"/>
      <c r="E28238" s="1"/>
      <c r="F28238" s="1"/>
      <c r="G28238" s="1"/>
      <c r="H28238" s="1"/>
    </row>
    <row r="28239">
      <c r="A28239" s="1"/>
      <c r="B28239" s="1"/>
      <c r="C28239" s="1"/>
      <c r="D28239" s="8"/>
      <c r="E28239" s="1"/>
      <c r="F28239" s="1"/>
      <c r="G28239" s="1"/>
      <c r="H28239" s="1"/>
    </row>
    <row r="28240">
      <c r="A28240" s="1"/>
      <c r="B28240" s="1"/>
      <c r="C28240" s="1"/>
      <c r="D28240" s="8"/>
      <c r="E28240" s="1"/>
      <c r="F28240" s="1"/>
      <c r="G28240" s="1"/>
      <c r="H28240" s="1"/>
    </row>
    <row r="28241">
      <c r="A28241" s="1"/>
      <c r="B28241" s="1"/>
      <c r="C28241" s="1"/>
      <c r="D28241" s="8"/>
      <c r="E28241" s="1"/>
      <c r="F28241" s="1"/>
      <c r="G28241" s="1"/>
      <c r="H28241" s="1"/>
    </row>
    <row r="28242">
      <c r="A28242" s="1"/>
      <c r="B28242" s="1"/>
      <c r="C28242" s="1"/>
      <c r="D28242" s="8"/>
      <c r="E28242" s="1"/>
      <c r="F28242" s="1"/>
      <c r="G28242" s="1"/>
      <c r="H28242" s="1"/>
    </row>
    <row r="28243">
      <c r="A28243" s="1"/>
      <c r="B28243" s="1"/>
      <c r="C28243" s="1"/>
      <c r="D28243" s="8"/>
      <c r="E28243" s="1"/>
      <c r="F28243" s="1"/>
      <c r="G28243" s="1"/>
      <c r="H28243" s="1"/>
    </row>
    <row r="28244">
      <c r="A28244" s="1"/>
      <c r="B28244" s="1"/>
      <c r="C28244" s="1"/>
      <c r="D28244" s="8"/>
      <c r="E28244" s="1"/>
      <c r="F28244" s="1"/>
      <c r="G28244" s="1"/>
      <c r="H28244" s="1"/>
    </row>
    <row r="28245">
      <c r="A28245" s="1"/>
      <c r="B28245" s="1"/>
      <c r="C28245" s="1"/>
      <c r="D28245" s="8"/>
      <c r="E28245" s="1"/>
      <c r="F28245" s="1"/>
      <c r="G28245" s="1"/>
      <c r="H28245" s="1"/>
    </row>
    <row r="28246">
      <c r="A28246" s="1"/>
      <c r="B28246" s="1"/>
      <c r="C28246" s="1"/>
      <c r="D28246" s="8"/>
      <c r="E28246" s="1"/>
      <c r="F28246" s="1"/>
      <c r="G28246" s="1"/>
      <c r="H28246" s="1"/>
    </row>
    <row r="28247">
      <c r="A28247" s="1"/>
      <c r="B28247" s="1"/>
      <c r="C28247" s="1"/>
      <c r="D28247" s="8"/>
      <c r="E28247" s="1"/>
      <c r="F28247" s="1"/>
      <c r="G28247" s="1"/>
      <c r="H28247" s="1"/>
    </row>
    <row r="28248">
      <c r="A28248" s="1"/>
      <c r="B28248" s="1"/>
      <c r="C28248" s="1"/>
      <c r="D28248" s="8"/>
      <c r="E28248" s="1"/>
      <c r="F28248" s="1"/>
      <c r="G28248" s="1"/>
      <c r="H28248" s="1"/>
    </row>
    <row r="28249">
      <c r="A28249" s="1"/>
      <c r="B28249" s="1"/>
      <c r="C28249" s="1"/>
      <c r="D28249" s="8"/>
      <c r="E28249" s="1"/>
      <c r="F28249" s="1"/>
      <c r="G28249" s="1"/>
      <c r="H28249" s="1"/>
    </row>
    <row r="28250">
      <c r="A28250" s="1"/>
      <c r="B28250" s="1"/>
      <c r="C28250" s="1"/>
      <c r="D28250" s="8"/>
      <c r="E28250" s="1"/>
      <c r="F28250" s="1"/>
      <c r="G28250" s="1"/>
      <c r="H28250" s="1"/>
    </row>
    <row r="28251">
      <c r="A28251" s="1"/>
      <c r="B28251" s="1"/>
      <c r="C28251" s="1"/>
      <c r="D28251" s="8"/>
      <c r="E28251" s="1"/>
      <c r="F28251" s="1"/>
      <c r="G28251" s="1"/>
      <c r="H28251" s="1"/>
    </row>
    <row r="28252">
      <c r="A28252" s="1"/>
      <c r="B28252" s="1"/>
      <c r="C28252" s="1"/>
      <c r="D28252" s="8"/>
      <c r="E28252" s="1"/>
      <c r="F28252" s="1"/>
      <c r="G28252" s="1"/>
      <c r="H28252" s="1"/>
    </row>
    <row r="28253">
      <c r="A28253" s="1"/>
      <c r="B28253" s="1"/>
      <c r="C28253" s="1"/>
      <c r="D28253" s="8"/>
      <c r="E28253" s="1"/>
      <c r="F28253" s="1"/>
      <c r="G28253" s="1"/>
      <c r="H28253" s="1"/>
    </row>
    <row r="28254">
      <c r="A28254" s="1"/>
      <c r="B28254" s="1"/>
      <c r="C28254" s="1"/>
      <c r="D28254" s="8"/>
      <c r="E28254" s="1"/>
      <c r="F28254" s="1"/>
      <c r="G28254" s="1"/>
      <c r="H28254" s="1"/>
    </row>
    <row r="28255">
      <c r="A28255" s="1"/>
      <c r="B28255" s="1"/>
      <c r="C28255" s="1"/>
      <c r="D28255" s="8"/>
      <c r="E28255" s="1"/>
      <c r="F28255" s="1"/>
      <c r="G28255" s="1"/>
      <c r="H28255" s="1"/>
    </row>
    <row r="28256">
      <c r="A28256" s="1"/>
      <c r="B28256" s="1"/>
      <c r="C28256" s="1"/>
      <c r="D28256" s="8"/>
      <c r="E28256" s="1"/>
      <c r="F28256" s="1"/>
      <c r="G28256" s="1"/>
      <c r="H28256" s="1"/>
    </row>
    <row r="28257">
      <c r="A28257" s="1"/>
      <c r="B28257" s="1"/>
      <c r="C28257" s="1"/>
      <c r="D28257" s="8"/>
      <c r="E28257" s="1"/>
      <c r="F28257" s="1"/>
      <c r="G28257" s="1"/>
      <c r="H28257" s="1"/>
    </row>
    <row r="28258">
      <c r="A28258" s="1"/>
      <c r="B28258" s="1"/>
      <c r="C28258" s="1"/>
      <c r="D28258" s="8"/>
      <c r="E28258" s="1"/>
      <c r="F28258" s="1"/>
      <c r="G28258" s="1"/>
      <c r="H28258" s="1"/>
    </row>
    <row r="28259">
      <c r="A28259" s="1"/>
      <c r="B28259" s="1"/>
      <c r="C28259" s="1"/>
      <c r="D28259" s="8"/>
      <c r="E28259" s="1"/>
      <c r="F28259" s="1"/>
      <c r="G28259" s="1"/>
      <c r="H28259" s="1"/>
    </row>
    <row r="28260">
      <c r="A28260" s="1"/>
      <c r="B28260" s="1"/>
      <c r="C28260" s="1"/>
      <c r="D28260" s="8"/>
      <c r="E28260" s="1"/>
      <c r="F28260" s="1"/>
      <c r="G28260" s="1"/>
      <c r="H28260" s="1"/>
    </row>
    <row r="28261">
      <c r="A28261" s="1"/>
      <c r="B28261" s="1"/>
      <c r="C28261" s="1"/>
      <c r="D28261" s="8"/>
      <c r="E28261" s="1"/>
      <c r="F28261" s="1"/>
      <c r="G28261" s="1"/>
      <c r="H28261" s="1"/>
    </row>
    <row r="28262">
      <c r="A28262" s="1"/>
      <c r="B28262" s="1"/>
      <c r="C28262" s="1"/>
      <c r="D28262" s="8"/>
      <c r="E28262" s="1"/>
      <c r="F28262" s="1"/>
      <c r="G28262" s="1"/>
      <c r="H28262" s="1"/>
    </row>
    <row r="28263">
      <c r="A28263" s="1"/>
      <c r="B28263" s="1"/>
      <c r="C28263" s="1"/>
      <c r="D28263" s="8"/>
      <c r="E28263" s="1"/>
      <c r="F28263" s="1"/>
      <c r="G28263" s="1"/>
      <c r="H28263" s="1"/>
    </row>
    <row r="28264">
      <c r="A28264" s="1"/>
      <c r="B28264" s="1"/>
      <c r="C28264" s="1"/>
      <c r="D28264" s="8"/>
      <c r="E28264" s="1"/>
      <c r="F28264" s="1"/>
      <c r="G28264" s="1"/>
      <c r="H28264" s="1"/>
    </row>
    <row r="28265">
      <c r="A28265" s="1"/>
      <c r="B28265" s="1"/>
      <c r="C28265" s="1"/>
      <c r="D28265" s="8"/>
      <c r="E28265" s="1"/>
      <c r="F28265" s="1"/>
      <c r="G28265" s="1"/>
      <c r="H28265" s="1"/>
    </row>
    <row r="28266">
      <c r="A28266" s="1"/>
      <c r="B28266" s="1"/>
      <c r="C28266" s="1"/>
      <c r="D28266" s="8"/>
      <c r="E28266" s="1"/>
      <c r="F28266" s="1"/>
      <c r="G28266" s="1"/>
      <c r="H28266" s="1"/>
    </row>
    <row r="28267">
      <c r="A28267" s="1"/>
      <c r="B28267" s="1"/>
      <c r="C28267" s="1"/>
      <c r="D28267" s="8"/>
      <c r="E28267" s="1"/>
      <c r="F28267" s="1"/>
      <c r="G28267" s="1"/>
      <c r="H28267" s="1"/>
    </row>
    <row r="28268">
      <c r="A28268" s="1"/>
      <c r="B28268" s="1"/>
      <c r="C28268" s="1"/>
      <c r="D28268" s="8"/>
      <c r="E28268" s="1"/>
      <c r="F28268" s="1"/>
      <c r="G28268" s="1"/>
      <c r="H28268" s="1"/>
    </row>
    <row r="28269">
      <c r="A28269" s="1"/>
      <c r="B28269" s="1"/>
      <c r="C28269" s="1"/>
      <c r="D28269" s="8"/>
      <c r="E28269" s="1"/>
      <c r="F28269" s="1"/>
      <c r="G28269" s="1"/>
      <c r="H28269" s="1"/>
    </row>
    <row r="28270">
      <c r="A28270" s="1"/>
      <c r="B28270" s="1"/>
      <c r="C28270" s="1"/>
      <c r="D28270" s="8"/>
      <c r="E28270" s="1"/>
      <c r="F28270" s="1"/>
      <c r="G28270" s="1"/>
      <c r="H28270" s="1"/>
    </row>
    <row r="28271">
      <c r="A28271" s="1"/>
      <c r="B28271" s="1"/>
      <c r="C28271" s="1"/>
      <c r="D28271" s="8"/>
      <c r="E28271" s="1"/>
      <c r="F28271" s="1"/>
      <c r="G28271" s="1"/>
      <c r="H28271" s="1"/>
    </row>
    <row r="28272">
      <c r="A28272" s="1"/>
      <c r="B28272" s="1"/>
      <c r="C28272" s="1"/>
      <c r="D28272" s="8"/>
      <c r="E28272" s="1"/>
      <c r="F28272" s="1"/>
      <c r="G28272" s="1"/>
      <c r="H28272" s="1"/>
    </row>
    <row r="28273">
      <c r="A28273" s="1"/>
      <c r="B28273" s="1"/>
      <c r="C28273" s="1"/>
      <c r="D28273" s="8"/>
      <c r="E28273" s="1"/>
      <c r="F28273" s="1"/>
      <c r="G28273" s="1"/>
      <c r="H28273" s="1"/>
    </row>
    <row r="28274">
      <c r="A28274" s="1"/>
      <c r="B28274" s="1"/>
      <c r="C28274" s="1"/>
      <c r="D28274" s="8"/>
      <c r="E28274" s="1"/>
      <c r="F28274" s="1"/>
      <c r="G28274" s="1"/>
      <c r="H28274" s="1"/>
    </row>
    <row r="28275">
      <c r="A28275" s="1"/>
      <c r="B28275" s="1"/>
      <c r="C28275" s="1"/>
      <c r="D28275" s="8"/>
      <c r="E28275" s="1"/>
      <c r="F28275" s="1"/>
      <c r="G28275" s="1"/>
      <c r="H28275" s="1"/>
    </row>
    <row r="28276">
      <c r="A28276" s="1"/>
      <c r="B28276" s="1"/>
      <c r="C28276" s="1"/>
      <c r="D28276" s="8"/>
      <c r="E28276" s="1"/>
      <c r="F28276" s="1"/>
      <c r="G28276" s="1"/>
      <c r="H28276" s="1"/>
    </row>
    <row r="28277">
      <c r="A28277" s="1"/>
      <c r="B28277" s="1"/>
      <c r="C28277" s="1"/>
      <c r="D28277" s="8"/>
      <c r="E28277" s="1"/>
      <c r="F28277" s="1"/>
      <c r="G28277" s="1"/>
      <c r="H28277" s="1"/>
    </row>
    <row r="28278">
      <c r="A28278" s="1"/>
      <c r="B28278" s="1"/>
      <c r="C28278" s="1"/>
      <c r="D28278" s="8"/>
      <c r="E28278" s="1"/>
      <c r="F28278" s="1"/>
      <c r="G28278" s="1"/>
      <c r="H28278" s="1"/>
    </row>
    <row r="28279">
      <c r="A28279" s="1"/>
      <c r="B28279" s="1"/>
      <c r="C28279" s="1"/>
      <c r="D28279" s="8"/>
      <c r="E28279" s="1"/>
      <c r="F28279" s="1"/>
      <c r="G28279" s="1"/>
      <c r="H28279" s="1"/>
    </row>
    <row r="28280">
      <c r="A28280" s="1"/>
      <c r="B28280" s="1"/>
      <c r="C28280" s="1"/>
      <c r="D28280" s="8"/>
      <c r="E28280" s="1"/>
      <c r="F28280" s="1"/>
      <c r="G28280" s="1"/>
      <c r="H28280" s="1"/>
    </row>
    <row r="28281">
      <c r="A28281" s="1"/>
      <c r="B28281" s="1"/>
      <c r="C28281" s="1"/>
      <c r="D28281" s="8"/>
      <c r="E28281" s="1"/>
      <c r="F28281" s="1"/>
      <c r="G28281" s="1"/>
      <c r="H28281" s="1"/>
    </row>
    <row r="28282">
      <c r="A28282" s="1"/>
      <c r="B28282" s="1"/>
      <c r="C28282" s="1"/>
      <c r="D28282" s="8"/>
      <c r="E28282" s="1"/>
      <c r="F28282" s="1"/>
      <c r="G28282" s="1"/>
      <c r="H28282" s="1"/>
    </row>
    <row r="28283">
      <c r="A28283" s="1"/>
      <c r="B28283" s="1"/>
      <c r="C28283" s="1"/>
      <c r="D28283" s="8"/>
      <c r="E28283" s="1"/>
      <c r="F28283" s="1"/>
      <c r="G28283" s="1"/>
      <c r="H28283" s="1"/>
    </row>
    <row r="28284">
      <c r="A28284" s="1"/>
      <c r="B28284" s="1"/>
      <c r="C28284" s="1"/>
      <c r="D28284" s="8"/>
      <c r="E28284" s="1"/>
      <c r="F28284" s="1"/>
      <c r="G28284" s="1"/>
      <c r="H28284" s="1"/>
    </row>
    <row r="28285">
      <c r="A28285" s="1"/>
      <c r="B28285" s="1"/>
      <c r="C28285" s="1"/>
      <c r="D28285" s="8"/>
      <c r="E28285" s="1"/>
      <c r="F28285" s="1"/>
      <c r="G28285" s="1"/>
      <c r="H28285" s="1"/>
    </row>
    <row r="28286">
      <c r="A28286" s="1"/>
      <c r="B28286" s="1"/>
      <c r="C28286" s="1"/>
      <c r="D28286" s="8"/>
      <c r="E28286" s="1"/>
      <c r="F28286" s="1"/>
      <c r="G28286" s="1"/>
      <c r="H28286" s="1"/>
    </row>
    <row r="28287">
      <c r="A28287" s="1"/>
      <c r="B28287" s="1"/>
      <c r="C28287" s="1"/>
      <c r="D28287" s="8"/>
      <c r="E28287" s="1"/>
      <c r="F28287" s="1"/>
      <c r="G28287" s="1"/>
      <c r="H28287" s="1"/>
    </row>
    <row r="28288">
      <c r="A28288" s="1"/>
      <c r="B28288" s="1"/>
      <c r="C28288" s="1"/>
      <c r="D28288" s="8"/>
      <c r="E28288" s="1"/>
      <c r="F28288" s="1"/>
      <c r="G28288" s="1"/>
      <c r="H28288" s="1"/>
    </row>
    <row r="28289">
      <c r="A28289" s="1"/>
      <c r="B28289" s="1"/>
      <c r="C28289" s="1"/>
      <c r="D28289" s="8"/>
      <c r="E28289" s="1"/>
      <c r="F28289" s="1"/>
      <c r="G28289" s="1"/>
      <c r="H28289" s="1"/>
    </row>
    <row r="28290">
      <c r="A28290" s="1"/>
      <c r="B28290" s="1"/>
      <c r="C28290" s="1"/>
      <c r="D28290" s="8"/>
      <c r="E28290" s="1"/>
      <c r="F28290" s="1"/>
      <c r="G28290" s="1"/>
      <c r="H28290" s="1"/>
    </row>
    <row r="28291">
      <c r="A28291" s="1"/>
      <c r="B28291" s="1"/>
      <c r="C28291" s="1"/>
      <c r="D28291" s="8"/>
      <c r="E28291" s="1"/>
      <c r="F28291" s="1"/>
      <c r="G28291" s="1"/>
      <c r="H28291" s="1"/>
    </row>
    <row r="28292">
      <c r="A28292" s="1"/>
      <c r="B28292" s="1"/>
      <c r="C28292" s="1"/>
      <c r="D28292" s="8"/>
      <c r="E28292" s="1"/>
      <c r="F28292" s="1"/>
      <c r="G28292" s="1"/>
      <c r="H28292" s="1"/>
    </row>
    <row r="28293">
      <c r="A28293" s="1"/>
      <c r="B28293" s="1"/>
      <c r="C28293" s="1"/>
      <c r="D28293" s="8"/>
      <c r="E28293" s="1"/>
      <c r="F28293" s="1"/>
      <c r="G28293" s="1"/>
      <c r="H28293" s="1"/>
    </row>
    <row r="28294">
      <c r="A28294" s="1"/>
      <c r="B28294" s="1"/>
      <c r="C28294" s="1"/>
      <c r="D28294" s="8"/>
      <c r="E28294" s="1"/>
      <c r="F28294" s="1"/>
      <c r="G28294" s="1"/>
      <c r="H28294" s="1"/>
    </row>
    <row r="28295">
      <c r="A28295" s="1"/>
      <c r="B28295" s="1"/>
      <c r="C28295" s="1"/>
      <c r="D28295" s="8"/>
      <c r="E28295" s="1"/>
      <c r="F28295" s="1"/>
      <c r="G28295" s="1"/>
      <c r="H28295" s="1"/>
    </row>
    <row r="28296">
      <c r="A28296" s="1"/>
      <c r="B28296" s="1"/>
      <c r="C28296" s="1"/>
      <c r="D28296" s="8"/>
      <c r="E28296" s="1"/>
      <c r="F28296" s="1"/>
      <c r="G28296" s="1"/>
      <c r="H28296" s="1"/>
    </row>
    <row r="28297">
      <c r="A28297" s="1"/>
      <c r="B28297" s="1"/>
      <c r="C28297" s="1"/>
      <c r="D28297" s="8"/>
      <c r="E28297" s="1"/>
      <c r="F28297" s="1"/>
      <c r="G28297" s="1"/>
      <c r="H28297" s="1"/>
    </row>
    <row r="28298">
      <c r="A28298" s="1"/>
      <c r="B28298" s="1"/>
      <c r="C28298" s="1"/>
      <c r="D28298" s="8"/>
      <c r="E28298" s="1"/>
      <c r="F28298" s="1"/>
      <c r="G28298" s="1"/>
      <c r="H28298" s="1"/>
    </row>
    <row r="28299">
      <c r="A28299" s="1"/>
      <c r="B28299" s="1"/>
      <c r="C28299" s="1"/>
      <c r="D28299" s="8"/>
      <c r="E28299" s="1"/>
      <c r="F28299" s="1"/>
      <c r="G28299" s="1"/>
      <c r="H28299" s="1"/>
    </row>
    <row r="28300">
      <c r="A28300" s="1"/>
      <c r="B28300" s="1"/>
      <c r="C28300" s="1"/>
      <c r="D28300" s="8"/>
      <c r="E28300" s="1"/>
      <c r="F28300" s="1"/>
      <c r="G28300" s="1"/>
      <c r="H28300" s="1"/>
    </row>
    <row r="28301">
      <c r="A28301" s="1"/>
      <c r="B28301" s="1"/>
      <c r="C28301" s="1"/>
      <c r="D28301" s="8"/>
      <c r="E28301" s="1"/>
      <c r="F28301" s="1"/>
      <c r="G28301" s="1"/>
      <c r="H28301" s="1"/>
    </row>
    <row r="28302">
      <c r="A28302" s="1"/>
      <c r="B28302" s="1"/>
      <c r="C28302" s="1"/>
      <c r="D28302" s="8"/>
      <c r="E28302" s="1"/>
      <c r="F28302" s="1"/>
      <c r="G28302" s="1"/>
      <c r="H28302" s="1"/>
    </row>
    <row r="28303">
      <c r="A28303" s="1"/>
      <c r="B28303" s="1"/>
      <c r="C28303" s="1"/>
      <c r="D28303" s="8"/>
      <c r="E28303" s="1"/>
      <c r="F28303" s="1"/>
      <c r="G28303" s="1"/>
      <c r="H28303" s="1"/>
    </row>
    <row r="28304">
      <c r="A28304" s="1"/>
      <c r="B28304" s="1"/>
      <c r="C28304" s="1"/>
      <c r="D28304" s="8"/>
      <c r="E28304" s="1"/>
      <c r="F28304" s="1"/>
      <c r="G28304" s="1"/>
      <c r="H28304" s="1"/>
    </row>
    <row r="28305">
      <c r="A28305" s="1"/>
      <c r="B28305" s="1"/>
      <c r="C28305" s="1"/>
      <c r="D28305" s="8"/>
      <c r="E28305" s="1"/>
      <c r="F28305" s="1"/>
      <c r="G28305" s="1"/>
      <c r="H28305" s="1"/>
    </row>
    <row r="28306">
      <c r="A28306" s="1"/>
      <c r="B28306" s="1"/>
      <c r="C28306" s="1"/>
      <c r="D28306" s="8"/>
      <c r="E28306" s="1"/>
      <c r="F28306" s="1"/>
      <c r="G28306" s="1"/>
      <c r="H28306" s="1"/>
    </row>
    <row r="28307">
      <c r="A28307" s="1"/>
      <c r="B28307" s="1"/>
      <c r="C28307" s="1"/>
      <c r="D28307" s="8"/>
      <c r="E28307" s="1"/>
      <c r="F28307" s="1"/>
      <c r="G28307" s="1"/>
      <c r="H28307" s="1"/>
    </row>
    <row r="28308">
      <c r="A28308" s="1"/>
      <c r="B28308" s="1"/>
      <c r="C28308" s="1"/>
      <c r="D28308" s="8"/>
      <c r="E28308" s="1"/>
      <c r="F28308" s="1"/>
      <c r="G28308" s="1"/>
      <c r="H28308" s="1"/>
    </row>
    <row r="28309">
      <c r="A28309" s="1"/>
      <c r="B28309" s="1"/>
      <c r="C28309" s="1"/>
      <c r="D28309" s="8"/>
      <c r="E28309" s="1"/>
      <c r="F28309" s="1"/>
      <c r="G28309" s="1"/>
      <c r="H28309" s="1"/>
    </row>
    <row r="28310">
      <c r="A28310" s="1"/>
      <c r="B28310" s="1"/>
      <c r="C28310" s="1"/>
      <c r="D28310" s="8"/>
      <c r="E28310" s="1"/>
      <c r="F28310" s="1"/>
      <c r="G28310" s="1"/>
      <c r="H28310" s="1"/>
    </row>
    <row r="28311">
      <c r="A28311" s="1"/>
      <c r="B28311" s="1"/>
      <c r="C28311" s="1"/>
      <c r="D28311" s="8"/>
      <c r="E28311" s="1"/>
      <c r="F28311" s="1"/>
      <c r="G28311" s="1"/>
      <c r="H28311" s="1"/>
    </row>
    <row r="28312">
      <c r="A28312" s="1"/>
      <c r="B28312" s="1"/>
      <c r="C28312" s="1"/>
      <c r="D28312" s="8"/>
      <c r="E28312" s="1"/>
      <c r="F28312" s="1"/>
      <c r="G28312" s="1"/>
      <c r="H28312" s="1"/>
    </row>
    <row r="28313">
      <c r="A28313" s="1"/>
      <c r="B28313" s="1"/>
      <c r="C28313" s="1"/>
      <c r="D28313" s="8"/>
      <c r="E28313" s="1"/>
      <c r="F28313" s="1"/>
      <c r="G28313" s="1"/>
      <c r="H28313" s="1"/>
    </row>
    <row r="28314">
      <c r="A28314" s="1"/>
      <c r="B28314" s="1"/>
      <c r="C28314" s="1"/>
      <c r="D28314" s="8"/>
      <c r="E28314" s="1"/>
      <c r="F28314" s="1"/>
      <c r="G28314" s="1"/>
      <c r="H28314" s="1"/>
    </row>
    <row r="28315">
      <c r="A28315" s="1"/>
      <c r="B28315" s="1"/>
      <c r="C28315" s="1"/>
      <c r="D28315" s="8"/>
      <c r="E28315" s="1"/>
      <c r="F28315" s="1"/>
      <c r="G28315" s="1"/>
      <c r="H28315" s="1"/>
    </row>
    <row r="28316">
      <c r="A28316" s="1"/>
      <c r="B28316" s="1"/>
      <c r="C28316" s="1"/>
      <c r="D28316" s="8"/>
      <c r="E28316" s="1"/>
      <c r="F28316" s="1"/>
      <c r="G28316" s="1"/>
      <c r="H28316" s="1"/>
    </row>
    <row r="28317">
      <c r="A28317" s="1"/>
      <c r="B28317" s="1"/>
      <c r="C28317" s="1"/>
      <c r="D28317" s="8"/>
      <c r="E28317" s="1"/>
      <c r="F28317" s="1"/>
      <c r="G28317" s="1"/>
      <c r="H28317" s="1"/>
    </row>
    <row r="28318">
      <c r="A28318" s="1"/>
      <c r="B28318" s="1"/>
      <c r="C28318" s="1"/>
      <c r="D28318" s="8"/>
      <c r="E28318" s="1"/>
      <c r="F28318" s="1"/>
      <c r="G28318" s="1"/>
      <c r="H28318" s="1"/>
    </row>
    <row r="28319">
      <c r="A28319" s="1"/>
      <c r="B28319" s="1"/>
      <c r="C28319" s="1"/>
      <c r="D28319" s="8"/>
      <c r="E28319" s="1"/>
      <c r="F28319" s="1"/>
      <c r="G28319" s="1"/>
      <c r="H28319" s="1"/>
    </row>
    <row r="28320">
      <c r="A28320" s="1"/>
      <c r="B28320" s="1"/>
      <c r="C28320" s="1"/>
      <c r="D28320" s="8"/>
      <c r="E28320" s="1"/>
      <c r="F28320" s="1"/>
      <c r="G28320" s="1"/>
      <c r="H28320" s="1"/>
    </row>
    <row r="28321">
      <c r="A28321" s="1"/>
      <c r="B28321" s="1"/>
      <c r="C28321" s="1"/>
      <c r="D28321" s="8"/>
      <c r="E28321" s="1"/>
      <c r="F28321" s="1"/>
      <c r="G28321" s="1"/>
      <c r="H28321" s="1"/>
    </row>
    <row r="28322">
      <c r="A28322" s="1"/>
      <c r="B28322" s="1"/>
      <c r="C28322" s="1"/>
      <c r="D28322" s="8"/>
      <c r="E28322" s="1"/>
      <c r="F28322" s="1"/>
      <c r="G28322" s="1"/>
      <c r="H28322" s="1"/>
    </row>
    <row r="28323">
      <c r="A28323" s="1"/>
      <c r="B28323" s="1"/>
      <c r="C28323" s="1"/>
      <c r="D28323" s="8"/>
      <c r="E28323" s="1"/>
      <c r="F28323" s="1"/>
      <c r="G28323" s="1"/>
      <c r="H28323" s="1"/>
    </row>
    <row r="28324">
      <c r="A28324" s="1"/>
      <c r="B28324" s="1"/>
      <c r="C28324" s="1"/>
      <c r="D28324" s="8"/>
      <c r="E28324" s="1"/>
      <c r="F28324" s="1"/>
      <c r="G28324" s="1"/>
      <c r="H28324" s="1"/>
    </row>
    <row r="28325">
      <c r="A28325" s="1"/>
      <c r="B28325" s="1"/>
      <c r="C28325" s="1"/>
      <c r="D28325" s="8"/>
      <c r="E28325" s="1"/>
      <c r="F28325" s="1"/>
      <c r="G28325" s="1"/>
      <c r="H28325" s="1"/>
    </row>
    <row r="28326">
      <c r="A28326" s="1"/>
      <c r="B28326" s="1"/>
      <c r="C28326" s="1"/>
      <c r="D28326" s="8"/>
      <c r="E28326" s="1"/>
      <c r="F28326" s="1"/>
      <c r="G28326" s="1"/>
      <c r="H28326" s="1"/>
    </row>
    <row r="28327">
      <c r="A28327" s="1"/>
      <c r="B28327" s="1"/>
      <c r="C28327" s="1"/>
      <c r="D28327" s="8"/>
      <c r="E28327" s="1"/>
      <c r="F28327" s="1"/>
      <c r="G28327" s="1"/>
      <c r="H28327" s="1"/>
    </row>
    <row r="28328">
      <c r="A28328" s="1"/>
      <c r="B28328" s="1"/>
      <c r="C28328" s="1"/>
      <c r="D28328" s="8"/>
      <c r="E28328" s="1"/>
      <c r="F28328" s="1"/>
      <c r="G28328" s="1"/>
      <c r="H28328" s="1"/>
    </row>
    <row r="28329">
      <c r="A28329" s="1"/>
      <c r="B28329" s="1"/>
      <c r="C28329" s="1"/>
      <c r="D28329" s="8"/>
      <c r="E28329" s="1"/>
      <c r="F28329" s="1"/>
      <c r="G28329" s="1"/>
      <c r="H28329" s="1"/>
    </row>
    <row r="28330">
      <c r="A28330" s="1"/>
      <c r="B28330" s="1"/>
      <c r="C28330" s="1"/>
      <c r="D28330" s="8"/>
      <c r="E28330" s="1"/>
      <c r="F28330" s="1"/>
      <c r="G28330" s="1"/>
      <c r="H28330" s="1"/>
    </row>
    <row r="28331">
      <c r="A28331" s="1"/>
      <c r="B28331" s="1"/>
      <c r="C28331" s="1"/>
      <c r="D28331" s="8"/>
      <c r="E28331" s="1"/>
      <c r="F28331" s="1"/>
      <c r="G28331" s="1"/>
      <c r="H28331" s="1"/>
    </row>
    <row r="28332">
      <c r="A28332" s="1"/>
      <c r="B28332" s="1"/>
      <c r="C28332" s="1"/>
      <c r="D28332" s="8"/>
      <c r="E28332" s="1"/>
      <c r="F28332" s="1"/>
      <c r="G28332" s="1"/>
      <c r="H28332" s="1"/>
    </row>
    <row r="28333">
      <c r="A28333" s="1"/>
      <c r="B28333" s="1"/>
      <c r="C28333" s="1"/>
      <c r="D28333" s="8"/>
      <c r="E28333" s="1"/>
      <c r="F28333" s="1"/>
      <c r="G28333" s="1"/>
      <c r="H28333" s="1"/>
    </row>
    <row r="28334">
      <c r="A28334" s="1"/>
      <c r="B28334" s="1"/>
      <c r="C28334" s="1"/>
      <c r="D28334" s="8"/>
      <c r="E28334" s="1"/>
      <c r="F28334" s="1"/>
      <c r="G28334" s="1"/>
      <c r="H28334" s="1"/>
    </row>
    <row r="28335">
      <c r="A28335" s="1"/>
      <c r="B28335" s="1"/>
      <c r="C28335" s="1"/>
      <c r="D28335" s="8"/>
      <c r="E28335" s="1"/>
      <c r="F28335" s="1"/>
      <c r="G28335" s="1"/>
      <c r="H28335" s="1"/>
    </row>
    <row r="28336">
      <c r="A28336" s="1"/>
      <c r="B28336" s="1"/>
      <c r="C28336" s="1"/>
      <c r="D28336" s="8"/>
      <c r="E28336" s="1"/>
      <c r="F28336" s="1"/>
      <c r="G28336" s="1"/>
      <c r="H28336" s="1"/>
    </row>
    <row r="28337">
      <c r="A28337" s="1"/>
      <c r="B28337" s="1"/>
      <c r="C28337" s="1"/>
      <c r="D28337" s="8"/>
      <c r="E28337" s="1"/>
      <c r="F28337" s="1"/>
      <c r="G28337" s="1"/>
      <c r="H28337" s="1"/>
    </row>
    <row r="28338">
      <c r="A28338" s="1"/>
      <c r="B28338" s="1"/>
      <c r="C28338" s="1"/>
      <c r="D28338" s="8"/>
      <c r="E28338" s="1"/>
      <c r="F28338" s="1"/>
      <c r="G28338" s="1"/>
      <c r="H28338" s="1"/>
    </row>
    <row r="28339">
      <c r="A28339" s="1"/>
      <c r="B28339" s="1"/>
      <c r="C28339" s="1"/>
      <c r="D28339" s="8"/>
      <c r="E28339" s="1"/>
      <c r="F28339" s="1"/>
      <c r="G28339" s="1"/>
      <c r="H28339" s="1"/>
    </row>
    <row r="28340">
      <c r="A28340" s="1"/>
      <c r="B28340" s="1"/>
      <c r="C28340" s="1"/>
      <c r="D28340" s="8"/>
      <c r="E28340" s="1"/>
      <c r="F28340" s="1"/>
      <c r="G28340" s="1"/>
      <c r="H28340" s="1"/>
    </row>
    <row r="28341">
      <c r="A28341" s="1"/>
      <c r="B28341" s="1"/>
      <c r="C28341" s="1"/>
      <c r="D28341" s="8"/>
      <c r="E28341" s="1"/>
      <c r="F28341" s="1"/>
      <c r="G28341" s="1"/>
      <c r="H28341" s="1"/>
    </row>
    <row r="28342">
      <c r="A28342" s="1"/>
      <c r="B28342" s="1"/>
      <c r="C28342" s="1"/>
      <c r="D28342" s="8"/>
      <c r="E28342" s="1"/>
      <c r="F28342" s="1"/>
      <c r="G28342" s="1"/>
      <c r="H28342" s="1"/>
    </row>
    <row r="28343">
      <c r="A28343" s="1"/>
      <c r="B28343" s="1"/>
      <c r="C28343" s="1"/>
      <c r="D28343" s="8"/>
      <c r="E28343" s="1"/>
      <c r="F28343" s="1"/>
      <c r="G28343" s="1"/>
      <c r="H28343" s="1"/>
    </row>
    <row r="28344">
      <c r="A28344" s="1"/>
      <c r="B28344" s="1"/>
      <c r="C28344" s="1"/>
      <c r="D28344" s="8"/>
      <c r="E28344" s="1"/>
      <c r="F28344" s="1"/>
      <c r="G28344" s="1"/>
      <c r="H28344" s="1"/>
    </row>
    <row r="28345">
      <c r="A28345" s="1"/>
      <c r="B28345" s="1"/>
      <c r="C28345" s="1"/>
      <c r="D28345" s="8"/>
      <c r="E28345" s="1"/>
      <c r="F28345" s="1"/>
      <c r="G28345" s="1"/>
      <c r="H28345" s="1"/>
    </row>
    <row r="28346">
      <c r="A28346" s="1"/>
      <c r="B28346" s="1"/>
      <c r="C28346" s="1"/>
      <c r="D28346" s="8"/>
      <c r="E28346" s="1"/>
      <c r="F28346" s="1"/>
      <c r="G28346" s="1"/>
      <c r="H28346" s="1"/>
    </row>
    <row r="28347">
      <c r="A28347" s="1"/>
      <c r="B28347" s="1"/>
      <c r="C28347" s="1"/>
      <c r="D28347" s="8"/>
      <c r="E28347" s="1"/>
      <c r="F28347" s="1"/>
      <c r="G28347" s="1"/>
      <c r="H28347" s="1"/>
    </row>
    <row r="28348">
      <c r="A28348" s="1"/>
      <c r="B28348" s="1"/>
      <c r="C28348" s="1"/>
      <c r="D28348" s="8"/>
      <c r="E28348" s="1"/>
      <c r="F28348" s="1"/>
      <c r="G28348" s="1"/>
      <c r="H28348" s="1"/>
    </row>
    <row r="28349">
      <c r="A28349" s="1"/>
      <c r="B28349" s="1"/>
      <c r="C28349" s="1"/>
      <c r="D28349" s="8"/>
      <c r="E28349" s="1"/>
      <c r="F28349" s="1"/>
      <c r="G28349" s="1"/>
      <c r="H28349" s="1"/>
    </row>
    <row r="28350">
      <c r="A28350" s="1"/>
      <c r="B28350" s="1"/>
      <c r="C28350" s="1"/>
      <c r="D28350" s="8"/>
      <c r="E28350" s="1"/>
      <c r="F28350" s="1"/>
      <c r="G28350" s="1"/>
      <c r="H28350" s="1"/>
    </row>
    <row r="28351">
      <c r="A28351" s="1"/>
      <c r="B28351" s="1"/>
      <c r="C28351" s="1"/>
      <c r="D28351" s="8"/>
      <c r="E28351" s="1"/>
      <c r="F28351" s="1"/>
      <c r="G28351" s="1"/>
      <c r="H28351" s="1"/>
    </row>
    <row r="28352">
      <c r="A28352" s="1"/>
      <c r="B28352" s="1"/>
      <c r="C28352" s="1"/>
      <c r="D28352" s="8"/>
      <c r="E28352" s="1"/>
      <c r="F28352" s="1"/>
      <c r="G28352" s="1"/>
      <c r="H28352" s="1"/>
    </row>
    <row r="28353">
      <c r="A28353" s="1"/>
      <c r="B28353" s="1"/>
      <c r="C28353" s="1"/>
      <c r="D28353" s="8"/>
      <c r="E28353" s="1"/>
      <c r="F28353" s="1"/>
      <c r="G28353" s="1"/>
      <c r="H28353" s="1"/>
    </row>
    <row r="28354">
      <c r="A28354" s="1"/>
      <c r="B28354" s="1"/>
      <c r="C28354" s="1"/>
      <c r="D28354" s="8"/>
      <c r="E28354" s="1"/>
      <c r="F28354" s="1"/>
      <c r="G28354" s="1"/>
      <c r="H28354" s="1"/>
    </row>
    <row r="28355">
      <c r="A28355" s="1"/>
      <c r="B28355" s="1"/>
      <c r="C28355" s="1"/>
      <c r="D28355" s="8"/>
      <c r="E28355" s="1"/>
      <c r="F28355" s="1"/>
      <c r="G28355" s="1"/>
      <c r="H28355" s="1"/>
    </row>
    <row r="28356">
      <c r="A28356" s="1"/>
      <c r="B28356" s="1"/>
      <c r="C28356" s="1"/>
      <c r="D28356" s="8"/>
      <c r="E28356" s="1"/>
      <c r="F28356" s="1"/>
      <c r="G28356" s="1"/>
      <c r="H28356" s="1"/>
    </row>
    <row r="28357">
      <c r="A28357" s="1"/>
      <c r="B28357" s="1"/>
      <c r="C28357" s="1"/>
      <c r="D28357" s="8"/>
      <c r="E28357" s="1"/>
      <c r="F28357" s="1"/>
      <c r="G28357" s="1"/>
      <c r="H28357" s="1"/>
    </row>
    <row r="28358">
      <c r="A28358" s="1"/>
      <c r="B28358" s="1"/>
      <c r="C28358" s="1"/>
      <c r="D28358" s="8"/>
      <c r="E28358" s="1"/>
      <c r="F28358" s="1"/>
      <c r="G28358" s="1"/>
      <c r="H28358" s="1"/>
    </row>
    <row r="28359">
      <c r="A28359" s="1"/>
      <c r="B28359" s="1"/>
      <c r="C28359" s="1"/>
      <c r="D28359" s="8"/>
      <c r="E28359" s="1"/>
      <c r="F28359" s="1"/>
      <c r="G28359" s="1"/>
      <c r="H28359" s="1"/>
    </row>
    <row r="28360">
      <c r="A28360" s="1"/>
      <c r="B28360" s="1"/>
      <c r="C28360" s="1"/>
      <c r="D28360" s="8"/>
      <c r="E28360" s="1"/>
      <c r="F28360" s="1"/>
      <c r="G28360" s="1"/>
      <c r="H28360" s="1"/>
    </row>
    <row r="28361">
      <c r="A28361" s="1"/>
      <c r="B28361" s="1"/>
      <c r="C28361" s="1"/>
      <c r="D28361" s="8"/>
      <c r="E28361" s="1"/>
      <c r="F28361" s="1"/>
      <c r="G28361" s="1"/>
      <c r="H28361" s="1"/>
    </row>
    <row r="28362">
      <c r="A28362" s="1"/>
      <c r="B28362" s="1"/>
      <c r="C28362" s="1"/>
      <c r="D28362" s="8"/>
      <c r="E28362" s="1"/>
      <c r="F28362" s="1"/>
      <c r="G28362" s="1"/>
      <c r="H28362" s="1"/>
    </row>
    <row r="28363">
      <c r="A28363" s="1"/>
      <c r="B28363" s="1"/>
      <c r="C28363" s="1"/>
      <c r="D28363" s="8"/>
      <c r="E28363" s="1"/>
      <c r="F28363" s="1"/>
      <c r="G28363" s="1"/>
      <c r="H28363" s="1"/>
    </row>
    <row r="28364">
      <c r="A28364" s="1"/>
      <c r="B28364" s="1"/>
      <c r="C28364" s="1"/>
      <c r="D28364" s="8"/>
      <c r="E28364" s="1"/>
      <c r="F28364" s="1"/>
      <c r="G28364" s="1"/>
      <c r="H28364" s="1"/>
    </row>
    <row r="28365">
      <c r="A28365" s="1"/>
      <c r="B28365" s="1"/>
      <c r="C28365" s="1"/>
      <c r="D28365" s="8"/>
      <c r="E28365" s="1"/>
      <c r="F28365" s="1"/>
      <c r="G28365" s="1"/>
      <c r="H28365" s="1"/>
    </row>
    <row r="28366">
      <c r="A28366" s="1"/>
      <c r="B28366" s="1"/>
      <c r="C28366" s="1"/>
      <c r="D28366" s="8"/>
      <c r="E28366" s="1"/>
      <c r="F28366" s="1"/>
      <c r="G28366" s="1"/>
      <c r="H28366" s="1"/>
    </row>
    <row r="28367">
      <c r="A28367" s="1"/>
      <c r="B28367" s="1"/>
      <c r="C28367" s="1"/>
      <c r="D28367" s="8"/>
      <c r="E28367" s="1"/>
      <c r="F28367" s="1"/>
      <c r="G28367" s="1"/>
      <c r="H28367" s="1"/>
    </row>
    <row r="28368">
      <c r="A28368" s="1"/>
      <c r="B28368" s="1"/>
      <c r="C28368" s="1"/>
      <c r="D28368" s="8"/>
      <c r="E28368" s="1"/>
      <c r="F28368" s="1"/>
      <c r="G28368" s="1"/>
      <c r="H28368" s="1"/>
    </row>
    <row r="28369">
      <c r="A28369" s="1"/>
      <c r="B28369" s="1"/>
      <c r="C28369" s="1"/>
      <c r="D28369" s="8"/>
      <c r="E28369" s="1"/>
      <c r="F28369" s="1"/>
      <c r="G28369" s="1"/>
      <c r="H28369" s="1"/>
    </row>
    <row r="28370">
      <c r="A28370" s="1"/>
      <c r="B28370" s="1"/>
      <c r="C28370" s="1"/>
      <c r="D28370" s="8"/>
      <c r="E28370" s="1"/>
      <c r="F28370" s="1"/>
      <c r="G28370" s="1"/>
      <c r="H28370" s="1"/>
    </row>
    <row r="28371">
      <c r="A28371" s="1"/>
      <c r="B28371" s="1"/>
      <c r="C28371" s="1"/>
      <c r="D28371" s="8"/>
      <c r="E28371" s="1"/>
      <c r="F28371" s="1"/>
      <c r="G28371" s="1"/>
      <c r="H28371" s="1"/>
    </row>
    <row r="28372">
      <c r="A28372" s="1"/>
      <c r="B28372" s="1"/>
      <c r="C28372" s="1"/>
      <c r="D28372" s="8"/>
      <c r="E28372" s="1"/>
      <c r="F28372" s="1"/>
      <c r="G28372" s="1"/>
      <c r="H28372" s="1"/>
    </row>
    <row r="28373">
      <c r="A28373" s="1"/>
      <c r="B28373" s="1"/>
      <c r="C28373" s="1"/>
      <c r="D28373" s="8"/>
      <c r="E28373" s="1"/>
      <c r="F28373" s="1"/>
      <c r="G28373" s="1"/>
      <c r="H28373" s="1"/>
    </row>
    <row r="28374">
      <c r="A28374" s="1"/>
      <c r="B28374" s="1"/>
      <c r="C28374" s="1"/>
      <c r="D28374" s="8"/>
      <c r="E28374" s="1"/>
      <c r="F28374" s="1"/>
      <c r="G28374" s="1"/>
      <c r="H28374" s="1"/>
    </row>
    <row r="28375">
      <c r="A28375" s="1"/>
      <c r="B28375" s="1"/>
      <c r="C28375" s="1"/>
      <c r="D28375" s="8"/>
      <c r="E28375" s="1"/>
      <c r="F28375" s="1"/>
      <c r="G28375" s="1"/>
      <c r="H28375" s="1"/>
    </row>
    <row r="28376">
      <c r="A28376" s="1"/>
      <c r="B28376" s="1"/>
      <c r="C28376" s="1"/>
      <c r="D28376" s="8"/>
      <c r="E28376" s="1"/>
      <c r="F28376" s="1"/>
      <c r="G28376" s="1"/>
      <c r="H28376" s="1"/>
    </row>
    <row r="28377">
      <c r="A28377" s="1"/>
      <c r="B28377" s="1"/>
      <c r="C28377" s="1"/>
      <c r="D28377" s="8"/>
      <c r="E28377" s="1"/>
      <c r="F28377" s="1"/>
      <c r="G28377" s="1"/>
      <c r="H28377" s="1"/>
    </row>
    <row r="28378">
      <c r="A28378" s="1"/>
      <c r="B28378" s="1"/>
      <c r="C28378" s="1"/>
      <c r="D28378" s="8"/>
      <c r="E28378" s="1"/>
      <c r="F28378" s="1"/>
      <c r="G28378" s="1"/>
      <c r="H28378" s="1"/>
    </row>
    <row r="28379">
      <c r="A28379" s="1"/>
      <c r="B28379" s="1"/>
      <c r="C28379" s="1"/>
      <c r="D28379" s="8"/>
      <c r="E28379" s="1"/>
      <c r="F28379" s="1"/>
      <c r="G28379" s="1"/>
      <c r="H28379" s="1"/>
    </row>
    <row r="28380">
      <c r="A28380" s="1"/>
      <c r="B28380" s="1"/>
      <c r="C28380" s="1"/>
      <c r="D28380" s="8"/>
      <c r="E28380" s="1"/>
      <c r="F28380" s="1"/>
      <c r="G28380" s="1"/>
      <c r="H28380" s="1"/>
    </row>
    <row r="28381">
      <c r="A28381" s="1"/>
      <c r="B28381" s="1"/>
      <c r="C28381" s="1"/>
      <c r="D28381" s="8"/>
      <c r="E28381" s="1"/>
      <c r="F28381" s="1"/>
      <c r="G28381" s="1"/>
      <c r="H28381" s="1"/>
    </row>
    <row r="28382">
      <c r="A28382" s="1"/>
      <c r="B28382" s="1"/>
      <c r="C28382" s="1"/>
      <c r="D28382" s="8"/>
      <c r="E28382" s="1"/>
      <c r="F28382" s="1"/>
      <c r="G28382" s="1"/>
      <c r="H28382" s="1"/>
    </row>
    <row r="28383">
      <c r="A28383" s="1"/>
      <c r="B28383" s="1"/>
      <c r="C28383" s="1"/>
      <c r="D28383" s="8"/>
      <c r="E28383" s="1"/>
      <c r="F28383" s="1"/>
      <c r="G28383" s="1"/>
      <c r="H28383" s="1"/>
    </row>
    <row r="28384">
      <c r="A28384" s="1"/>
      <c r="B28384" s="1"/>
      <c r="C28384" s="1"/>
      <c r="D28384" s="8"/>
      <c r="E28384" s="1"/>
      <c r="F28384" s="1"/>
      <c r="G28384" s="1"/>
      <c r="H28384" s="1"/>
    </row>
    <row r="28385">
      <c r="A28385" s="1"/>
      <c r="B28385" s="1"/>
      <c r="C28385" s="1"/>
      <c r="D28385" s="8"/>
      <c r="E28385" s="1"/>
      <c r="F28385" s="1"/>
      <c r="G28385" s="1"/>
      <c r="H28385" s="1"/>
    </row>
    <row r="28386">
      <c r="A28386" s="1"/>
      <c r="B28386" s="1"/>
      <c r="C28386" s="1"/>
      <c r="D28386" s="8"/>
      <c r="E28386" s="1"/>
      <c r="F28386" s="1"/>
      <c r="G28386" s="1"/>
      <c r="H28386" s="1"/>
    </row>
    <row r="28387">
      <c r="A28387" s="1"/>
      <c r="B28387" s="1"/>
      <c r="C28387" s="1"/>
      <c r="D28387" s="8"/>
      <c r="E28387" s="1"/>
      <c r="F28387" s="1"/>
      <c r="G28387" s="1"/>
      <c r="H28387" s="1"/>
    </row>
    <row r="28388">
      <c r="A28388" s="1"/>
      <c r="B28388" s="1"/>
      <c r="C28388" s="1"/>
      <c r="D28388" s="8"/>
      <c r="E28388" s="1"/>
      <c r="F28388" s="1"/>
      <c r="G28388" s="1"/>
      <c r="H28388" s="1"/>
    </row>
    <row r="28389">
      <c r="A28389" s="1"/>
      <c r="B28389" s="1"/>
      <c r="C28389" s="1"/>
      <c r="D28389" s="8"/>
      <c r="E28389" s="1"/>
      <c r="F28389" s="1"/>
      <c r="G28389" s="1"/>
      <c r="H28389" s="1"/>
    </row>
    <row r="28390">
      <c r="A28390" s="1"/>
      <c r="B28390" s="1"/>
      <c r="C28390" s="1"/>
      <c r="D28390" s="8"/>
      <c r="E28390" s="1"/>
      <c r="F28390" s="1"/>
      <c r="G28390" s="1"/>
      <c r="H28390" s="1"/>
    </row>
    <row r="28391">
      <c r="A28391" s="1"/>
      <c r="B28391" s="1"/>
      <c r="C28391" s="1"/>
      <c r="D28391" s="8"/>
      <c r="E28391" s="1"/>
      <c r="F28391" s="1"/>
      <c r="G28391" s="1"/>
      <c r="H28391" s="1"/>
    </row>
    <row r="28392">
      <c r="A28392" s="1"/>
      <c r="B28392" s="1"/>
      <c r="C28392" s="1"/>
      <c r="D28392" s="8"/>
      <c r="E28392" s="1"/>
      <c r="F28392" s="1"/>
      <c r="G28392" s="1"/>
      <c r="H28392" s="1"/>
    </row>
    <row r="28393">
      <c r="A28393" s="1"/>
      <c r="B28393" s="1"/>
      <c r="C28393" s="1"/>
      <c r="D28393" s="8"/>
      <c r="E28393" s="1"/>
      <c r="F28393" s="1"/>
      <c r="G28393" s="1"/>
      <c r="H28393" s="1"/>
    </row>
    <row r="28394">
      <c r="A28394" s="1"/>
      <c r="B28394" s="1"/>
      <c r="C28394" s="1"/>
      <c r="D28394" s="8"/>
      <c r="E28394" s="1"/>
      <c r="F28394" s="1"/>
      <c r="G28394" s="1"/>
      <c r="H28394" s="1"/>
    </row>
    <row r="28395">
      <c r="A28395" s="1"/>
      <c r="B28395" s="1"/>
      <c r="C28395" s="1"/>
      <c r="D28395" s="8"/>
      <c r="E28395" s="1"/>
      <c r="F28395" s="1"/>
      <c r="G28395" s="1"/>
      <c r="H28395" s="1"/>
    </row>
    <row r="28396">
      <c r="A28396" s="1"/>
      <c r="B28396" s="1"/>
      <c r="C28396" s="1"/>
      <c r="D28396" s="8"/>
      <c r="E28396" s="1"/>
      <c r="F28396" s="1"/>
      <c r="G28396" s="1"/>
      <c r="H28396" s="1"/>
    </row>
    <row r="28397">
      <c r="A28397" s="1"/>
      <c r="B28397" s="1"/>
      <c r="C28397" s="1"/>
      <c r="D28397" s="8"/>
      <c r="E28397" s="1"/>
      <c r="F28397" s="1"/>
      <c r="G28397" s="1"/>
      <c r="H28397" s="1"/>
    </row>
    <row r="28398">
      <c r="A28398" s="1"/>
      <c r="B28398" s="1"/>
      <c r="C28398" s="1"/>
      <c r="D28398" s="8"/>
      <c r="E28398" s="1"/>
      <c r="F28398" s="1"/>
      <c r="G28398" s="1"/>
      <c r="H28398" s="1"/>
    </row>
    <row r="28399">
      <c r="A28399" s="1"/>
      <c r="B28399" s="1"/>
      <c r="C28399" s="1"/>
      <c r="D28399" s="8"/>
      <c r="E28399" s="1"/>
      <c r="F28399" s="1"/>
      <c r="G28399" s="1"/>
      <c r="H28399" s="1"/>
    </row>
    <row r="28400">
      <c r="A28400" s="1"/>
      <c r="B28400" s="1"/>
      <c r="C28400" s="1"/>
      <c r="D28400" s="8"/>
      <c r="E28400" s="1"/>
      <c r="F28400" s="1"/>
      <c r="G28400" s="1"/>
      <c r="H28400" s="1"/>
    </row>
    <row r="28401">
      <c r="A28401" s="1"/>
      <c r="B28401" s="1"/>
      <c r="C28401" s="1"/>
      <c r="D28401" s="8"/>
      <c r="E28401" s="1"/>
      <c r="F28401" s="1"/>
      <c r="G28401" s="1"/>
      <c r="H28401" s="1"/>
    </row>
    <row r="28402">
      <c r="A28402" s="1"/>
      <c r="B28402" s="1"/>
      <c r="C28402" s="1"/>
      <c r="D28402" s="8"/>
      <c r="E28402" s="1"/>
      <c r="F28402" s="1"/>
      <c r="G28402" s="1"/>
      <c r="H28402" s="1"/>
    </row>
    <row r="28403">
      <c r="A28403" s="1"/>
      <c r="B28403" s="1"/>
      <c r="C28403" s="1"/>
      <c r="D28403" s="8"/>
      <c r="E28403" s="1"/>
      <c r="F28403" s="1"/>
      <c r="G28403" s="1"/>
      <c r="H28403" s="1"/>
    </row>
    <row r="28404">
      <c r="A28404" s="1"/>
      <c r="B28404" s="1"/>
      <c r="C28404" s="1"/>
      <c r="D28404" s="8"/>
      <c r="E28404" s="1"/>
      <c r="F28404" s="1"/>
      <c r="G28404" s="1"/>
      <c r="H28404" s="1"/>
    </row>
    <row r="28405">
      <c r="A28405" s="1"/>
      <c r="B28405" s="1"/>
      <c r="C28405" s="1"/>
      <c r="D28405" s="8"/>
      <c r="E28405" s="1"/>
      <c r="F28405" s="1"/>
      <c r="G28405" s="1"/>
      <c r="H28405" s="1"/>
    </row>
    <row r="28406">
      <c r="A28406" s="1"/>
      <c r="B28406" s="1"/>
      <c r="C28406" s="1"/>
      <c r="D28406" s="8"/>
      <c r="E28406" s="1"/>
      <c r="F28406" s="1"/>
      <c r="G28406" s="1"/>
      <c r="H28406" s="1"/>
    </row>
    <row r="28407">
      <c r="A28407" s="1"/>
      <c r="B28407" s="1"/>
      <c r="C28407" s="1"/>
      <c r="D28407" s="8"/>
      <c r="E28407" s="1"/>
      <c r="F28407" s="1"/>
      <c r="G28407" s="1"/>
      <c r="H28407" s="1"/>
    </row>
    <row r="28408">
      <c r="A28408" s="1"/>
      <c r="B28408" s="1"/>
      <c r="C28408" s="1"/>
      <c r="D28408" s="8"/>
      <c r="E28408" s="1"/>
      <c r="F28408" s="1"/>
      <c r="G28408" s="1"/>
      <c r="H28408" s="1"/>
    </row>
    <row r="28409">
      <c r="A28409" s="1"/>
      <c r="B28409" s="1"/>
      <c r="C28409" s="1"/>
      <c r="D28409" s="8"/>
      <c r="E28409" s="1"/>
      <c r="F28409" s="1"/>
      <c r="G28409" s="1"/>
      <c r="H28409" s="1"/>
    </row>
    <row r="28410">
      <c r="A28410" s="1"/>
      <c r="B28410" s="1"/>
      <c r="C28410" s="1"/>
      <c r="D28410" s="8"/>
      <c r="E28410" s="1"/>
      <c r="F28410" s="1"/>
      <c r="G28410" s="1"/>
      <c r="H28410" s="1"/>
    </row>
    <row r="28411">
      <c r="A28411" s="1"/>
      <c r="B28411" s="1"/>
      <c r="C28411" s="1"/>
      <c r="D28411" s="8"/>
      <c r="E28411" s="1"/>
      <c r="F28411" s="1"/>
      <c r="G28411" s="1"/>
      <c r="H28411" s="1"/>
    </row>
    <row r="28412">
      <c r="A28412" s="1"/>
      <c r="B28412" s="1"/>
      <c r="C28412" s="1"/>
      <c r="D28412" s="8"/>
      <c r="E28412" s="1"/>
      <c r="F28412" s="1"/>
      <c r="G28412" s="1"/>
      <c r="H28412" s="1"/>
    </row>
    <row r="28413">
      <c r="A28413" s="1"/>
      <c r="B28413" s="1"/>
      <c r="C28413" s="1"/>
      <c r="D28413" s="8"/>
      <c r="E28413" s="1"/>
      <c r="F28413" s="1"/>
      <c r="G28413" s="1"/>
      <c r="H28413" s="1"/>
    </row>
    <row r="28414">
      <c r="A28414" s="1"/>
      <c r="B28414" s="1"/>
      <c r="C28414" s="1"/>
      <c r="D28414" s="8"/>
      <c r="E28414" s="1"/>
      <c r="F28414" s="1"/>
      <c r="G28414" s="1"/>
      <c r="H28414" s="1"/>
    </row>
    <row r="28415">
      <c r="A28415" s="1"/>
      <c r="B28415" s="1"/>
      <c r="C28415" s="1"/>
      <c r="D28415" s="8"/>
      <c r="E28415" s="1"/>
      <c r="F28415" s="1"/>
      <c r="G28415" s="1"/>
      <c r="H28415" s="1"/>
    </row>
    <row r="28416">
      <c r="A28416" s="1"/>
      <c r="B28416" s="1"/>
      <c r="C28416" s="1"/>
      <c r="D28416" s="8"/>
      <c r="E28416" s="1"/>
      <c r="F28416" s="1"/>
      <c r="G28416" s="1"/>
      <c r="H28416" s="1"/>
    </row>
    <row r="28417">
      <c r="A28417" s="1"/>
      <c r="B28417" s="1"/>
      <c r="C28417" s="1"/>
      <c r="D28417" s="8"/>
      <c r="E28417" s="1"/>
      <c r="F28417" s="1"/>
      <c r="G28417" s="1"/>
      <c r="H28417" s="1"/>
    </row>
    <row r="28418">
      <c r="A28418" s="1"/>
      <c r="B28418" s="1"/>
      <c r="C28418" s="1"/>
      <c r="D28418" s="8"/>
      <c r="E28418" s="1"/>
      <c r="F28418" s="1"/>
      <c r="G28418" s="1"/>
      <c r="H28418" s="1"/>
    </row>
    <row r="28419">
      <c r="A28419" s="1"/>
      <c r="B28419" s="1"/>
      <c r="C28419" s="1"/>
      <c r="D28419" s="8"/>
      <c r="E28419" s="1"/>
      <c r="F28419" s="1"/>
      <c r="G28419" s="1"/>
      <c r="H28419" s="1"/>
    </row>
    <row r="28420">
      <c r="A28420" s="1"/>
      <c r="B28420" s="1"/>
      <c r="C28420" s="1"/>
      <c r="D28420" s="8"/>
      <c r="E28420" s="1"/>
      <c r="F28420" s="1"/>
      <c r="G28420" s="1"/>
      <c r="H28420" s="1"/>
    </row>
    <row r="28421">
      <c r="A28421" s="1"/>
      <c r="B28421" s="1"/>
      <c r="C28421" s="1"/>
      <c r="D28421" s="8"/>
      <c r="E28421" s="1"/>
      <c r="F28421" s="1"/>
      <c r="G28421" s="1"/>
      <c r="H28421" s="1"/>
    </row>
    <row r="28422">
      <c r="A28422" s="1"/>
      <c r="B28422" s="1"/>
      <c r="C28422" s="1"/>
      <c r="D28422" s="8"/>
      <c r="E28422" s="1"/>
      <c r="F28422" s="1"/>
      <c r="G28422" s="1"/>
      <c r="H28422" s="1"/>
    </row>
    <row r="28423">
      <c r="A28423" s="1"/>
      <c r="B28423" s="1"/>
      <c r="C28423" s="1"/>
      <c r="D28423" s="8"/>
      <c r="E28423" s="1"/>
      <c r="F28423" s="1"/>
      <c r="G28423" s="1"/>
      <c r="H28423" s="1"/>
    </row>
    <row r="28424">
      <c r="A28424" s="1"/>
      <c r="B28424" s="1"/>
      <c r="C28424" s="1"/>
      <c r="D28424" s="8"/>
      <c r="E28424" s="1"/>
      <c r="F28424" s="1"/>
      <c r="G28424" s="1"/>
      <c r="H28424" s="1"/>
    </row>
    <row r="28425">
      <c r="A28425" s="1"/>
      <c r="B28425" s="1"/>
      <c r="C28425" s="1"/>
      <c r="D28425" s="8"/>
      <c r="E28425" s="1"/>
      <c r="F28425" s="1"/>
      <c r="G28425" s="1"/>
      <c r="H28425" s="1"/>
    </row>
    <row r="28426">
      <c r="A28426" s="1"/>
      <c r="B28426" s="1"/>
      <c r="C28426" s="1"/>
      <c r="D28426" s="8"/>
      <c r="E28426" s="1"/>
      <c r="F28426" s="1"/>
      <c r="G28426" s="1"/>
      <c r="H28426" s="1"/>
    </row>
    <row r="28427">
      <c r="A28427" s="1"/>
      <c r="B28427" s="1"/>
      <c r="C28427" s="1"/>
      <c r="D28427" s="8"/>
      <c r="E28427" s="1"/>
      <c r="F28427" s="1"/>
      <c r="G28427" s="1"/>
      <c r="H28427" s="1"/>
    </row>
    <row r="28428">
      <c r="A28428" s="1"/>
      <c r="B28428" s="1"/>
      <c r="C28428" s="1"/>
      <c r="D28428" s="8"/>
      <c r="E28428" s="1"/>
      <c r="F28428" s="1"/>
      <c r="G28428" s="1"/>
      <c r="H28428" s="1"/>
    </row>
    <row r="28429">
      <c r="A28429" s="1"/>
      <c r="B28429" s="1"/>
      <c r="C28429" s="1"/>
      <c r="D28429" s="8"/>
      <c r="E28429" s="1"/>
      <c r="F28429" s="1"/>
      <c r="G28429" s="1"/>
      <c r="H28429" s="1"/>
    </row>
    <row r="28430">
      <c r="A28430" s="1"/>
      <c r="B28430" s="1"/>
      <c r="C28430" s="1"/>
      <c r="D28430" s="8"/>
      <c r="E28430" s="1"/>
      <c r="F28430" s="1"/>
      <c r="G28430" s="1"/>
      <c r="H28430" s="1"/>
    </row>
    <row r="28431">
      <c r="A28431" s="1"/>
      <c r="B28431" s="1"/>
      <c r="C28431" s="1"/>
      <c r="D28431" s="8"/>
      <c r="E28431" s="1"/>
      <c r="F28431" s="1"/>
      <c r="G28431" s="1"/>
      <c r="H28431" s="1"/>
    </row>
    <row r="28432">
      <c r="A28432" s="1"/>
      <c r="B28432" s="1"/>
      <c r="C28432" s="1"/>
      <c r="D28432" s="8"/>
      <c r="E28432" s="1"/>
      <c r="F28432" s="1"/>
      <c r="G28432" s="1"/>
      <c r="H28432" s="1"/>
    </row>
    <row r="28433">
      <c r="A28433" s="1"/>
      <c r="B28433" s="1"/>
      <c r="C28433" s="1"/>
      <c r="D28433" s="8"/>
      <c r="E28433" s="1"/>
      <c r="F28433" s="1"/>
      <c r="G28433" s="1"/>
      <c r="H28433" s="1"/>
    </row>
    <row r="28434">
      <c r="A28434" s="1"/>
      <c r="B28434" s="1"/>
      <c r="C28434" s="1"/>
      <c r="D28434" s="8"/>
      <c r="E28434" s="1"/>
      <c r="F28434" s="1"/>
      <c r="G28434" s="1"/>
      <c r="H28434" s="1"/>
    </row>
    <row r="28435">
      <c r="A28435" s="1"/>
      <c r="B28435" s="1"/>
      <c r="C28435" s="1"/>
      <c r="D28435" s="8"/>
      <c r="E28435" s="1"/>
      <c r="F28435" s="1"/>
      <c r="G28435" s="1"/>
      <c r="H28435" s="1"/>
    </row>
    <row r="28436">
      <c r="A28436" s="1"/>
      <c r="B28436" s="1"/>
      <c r="C28436" s="1"/>
      <c r="D28436" s="8"/>
      <c r="E28436" s="1"/>
      <c r="F28436" s="1"/>
      <c r="G28436" s="1"/>
      <c r="H28436" s="1"/>
    </row>
    <row r="28437">
      <c r="A28437" s="1"/>
      <c r="B28437" s="1"/>
      <c r="C28437" s="1"/>
      <c r="D28437" s="8"/>
      <c r="E28437" s="1"/>
      <c r="F28437" s="1"/>
      <c r="G28437" s="1"/>
      <c r="H28437" s="1"/>
    </row>
    <row r="28438">
      <c r="A28438" s="1"/>
      <c r="B28438" s="1"/>
      <c r="C28438" s="1"/>
      <c r="D28438" s="8"/>
      <c r="E28438" s="1"/>
      <c r="F28438" s="1"/>
      <c r="G28438" s="1"/>
      <c r="H28438" s="1"/>
    </row>
    <row r="28439">
      <c r="A28439" s="1"/>
      <c r="B28439" s="1"/>
      <c r="C28439" s="1"/>
      <c r="D28439" s="8"/>
      <c r="E28439" s="1"/>
      <c r="F28439" s="1"/>
      <c r="G28439" s="1"/>
      <c r="H28439" s="1"/>
    </row>
    <row r="28440">
      <c r="A28440" s="1"/>
      <c r="B28440" s="1"/>
      <c r="C28440" s="1"/>
      <c r="D28440" s="8"/>
      <c r="E28440" s="1"/>
      <c r="F28440" s="1"/>
      <c r="G28440" s="1"/>
      <c r="H28440" s="1"/>
    </row>
    <row r="28441">
      <c r="A28441" s="1"/>
      <c r="B28441" s="1"/>
      <c r="C28441" s="1"/>
      <c r="D28441" s="8"/>
      <c r="E28441" s="1"/>
      <c r="F28441" s="1"/>
      <c r="G28441" s="1"/>
      <c r="H28441" s="1"/>
    </row>
    <row r="28442">
      <c r="A28442" s="1"/>
      <c r="B28442" s="1"/>
      <c r="C28442" s="1"/>
      <c r="D28442" s="8"/>
      <c r="E28442" s="1"/>
      <c r="F28442" s="1"/>
      <c r="G28442" s="1"/>
      <c r="H28442" s="1"/>
    </row>
    <row r="28443">
      <c r="A28443" s="1"/>
      <c r="B28443" s="1"/>
      <c r="C28443" s="1"/>
      <c r="D28443" s="8"/>
      <c r="E28443" s="1"/>
      <c r="F28443" s="1"/>
      <c r="G28443" s="1"/>
      <c r="H28443" s="1"/>
    </row>
    <row r="28444">
      <c r="A28444" s="1"/>
      <c r="B28444" s="1"/>
      <c r="C28444" s="1"/>
      <c r="D28444" s="8"/>
      <c r="E28444" s="1"/>
      <c r="F28444" s="1"/>
      <c r="G28444" s="1"/>
      <c r="H28444" s="1"/>
    </row>
    <row r="28445">
      <c r="A28445" s="1"/>
      <c r="B28445" s="1"/>
      <c r="C28445" s="1"/>
      <c r="D28445" s="8"/>
      <c r="E28445" s="1"/>
      <c r="F28445" s="1"/>
      <c r="G28445" s="1"/>
      <c r="H28445" s="1"/>
    </row>
    <row r="28446">
      <c r="A28446" s="1"/>
      <c r="B28446" s="1"/>
      <c r="C28446" s="1"/>
      <c r="D28446" s="8"/>
      <c r="E28446" s="1"/>
      <c r="F28446" s="1"/>
      <c r="G28446" s="1"/>
      <c r="H28446" s="1"/>
    </row>
    <row r="28447">
      <c r="A28447" s="1"/>
      <c r="B28447" s="1"/>
      <c r="C28447" s="1"/>
      <c r="D28447" s="8"/>
      <c r="E28447" s="1"/>
      <c r="F28447" s="1"/>
      <c r="G28447" s="1"/>
      <c r="H28447" s="1"/>
    </row>
    <row r="28448">
      <c r="A28448" s="1"/>
      <c r="B28448" s="1"/>
      <c r="C28448" s="1"/>
      <c r="D28448" s="8"/>
      <c r="E28448" s="1"/>
      <c r="F28448" s="1"/>
      <c r="G28448" s="1"/>
      <c r="H28448" s="1"/>
    </row>
    <row r="28449">
      <c r="A28449" s="1"/>
      <c r="B28449" s="1"/>
      <c r="C28449" s="1"/>
      <c r="D28449" s="8"/>
      <c r="E28449" s="1"/>
      <c r="F28449" s="1"/>
      <c r="G28449" s="1"/>
      <c r="H28449" s="1"/>
    </row>
    <row r="28450">
      <c r="A28450" s="1"/>
      <c r="B28450" s="1"/>
      <c r="C28450" s="1"/>
      <c r="D28450" s="8"/>
      <c r="E28450" s="1"/>
      <c r="F28450" s="1"/>
      <c r="G28450" s="1"/>
      <c r="H28450" s="1"/>
    </row>
    <row r="28451">
      <c r="A28451" s="1"/>
      <c r="B28451" s="1"/>
      <c r="C28451" s="1"/>
      <c r="D28451" s="8"/>
      <c r="E28451" s="1"/>
      <c r="F28451" s="1"/>
      <c r="G28451" s="1"/>
      <c r="H28451" s="1"/>
    </row>
    <row r="28452">
      <c r="A28452" s="1"/>
      <c r="B28452" s="1"/>
      <c r="C28452" s="1"/>
      <c r="D28452" s="8"/>
      <c r="E28452" s="1"/>
      <c r="F28452" s="1"/>
      <c r="G28452" s="1"/>
      <c r="H28452" s="1"/>
    </row>
    <row r="28453">
      <c r="A28453" s="1"/>
      <c r="B28453" s="1"/>
      <c r="C28453" s="1"/>
      <c r="D28453" s="8"/>
      <c r="E28453" s="1"/>
      <c r="F28453" s="1"/>
      <c r="G28453" s="1"/>
      <c r="H28453" s="1"/>
    </row>
    <row r="28454">
      <c r="A28454" s="1"/>
      <c r="B28454" s="1"/>
      <c r="C28454" s="1"/>
      <c r="D28454" s="8"/>
      <c r="E28454" s="1"/>
      <c r="F28454" s="1"/>
      <c r="G28454" s="1"/>
      <c r="H28454" s="1"/>
    </row>
    <row r="28455">
      <c r="A28455" s="1"/>
      <c r="B28455" s="1"/>
      <c r="C28455" s="1"/>
      <c r="D28455" s="8"/>
      <c r="E28455" s="1"/>
      <c r="F28455" s="1"/>
      <c r="G28455" s="1"/>
      <c r="H28455" s="1"/>
    </row>
    <row r="28456">
      <c r="A28456" s="1"/>
      <c r="B28456" s="1"/>
      <c r="C28456" s="1"/>
      <c r="D28456" s="8"/>
      <c r="E28456" s="1"/>
      <c r="F28456" s="1"/>
      <c r="G28456" s="1"/>
      <c r="H28456" s="1"/>
    </row>
    <row r="28457">
      <c r="A28457" s="1"/>
      <c r="B28457" s="1"/>
      <c r="C28457" s="1"/>
      <c r="D28457" s="8"/>
      <c r="E28457" s="1"/>
      <c r="F28457" s="1"/>
      <c r="G28457" s="1"/>
      <c r="H28457" s="1"/>
    </row>
    <row r="28458">
      <c r="A28458" s="1"/>
      <c r="B28458" s="1"/>
      <c r="C28458" s="1"/>
      <c r="D28458" s="8"/>
      <c r="E28458" s="1"/>
      <c r="F28458" s="1"/>
      <c r="G28458" s="1"/>
      <c r="H28458" s="1"/>
    </row>
    <row r="28459">
      <c r="A28459" s="1"/>
      <c r="B28459" s="1"/>
      <c r="C28459" s="1"/>
      <c r="D28459" s="8"/>
      <c r="E28459" s="1"/>
      <c r="F28459" s="1"/>
      <c r="G28459" s="1"/>
      <c r="H28459" s="1"/>
    </row>
    <row r="28460">
      <c r="A28460" s="1"/>
      <c r="B28460" s="1"/>
      <c r="C28460" s="1"/>
      <c r="D28460" s="8"/>
      <c r="E28460" s="1"/>
      <c r="F28460" s="1"/>
      <c r="G28460" s="1"/>
      <c r="H28460" s="1"/>
    </row>
    <row r="28461">
      <c r="A28461" s="1"/>
      <c r="B28461" s="1"/>
      <c r="C28461" s="1"/>
      <c r="D28461" s="8"/>
      <c r="E28461" s="1"/>
      <c r="F28461" s="1"/>
      <c r="G28461" s="1"/>
      <c r="H28461" s="1"/>
    </row>
    <row r="28462">
      <c r="A28462" s="1"/>
      <c r="B28462" s="1"/>
      <c r="C28462" s="1"/>
      <c r="D28462" s="8"/>
      <c r="E28462" s="1"/>
      <c r="F28462" s="1"/>
      <c r="G28462" s="1"/>
      <c r="H28462" s="1"/>
    </row>
    <row r="28463">
      <c r="A28463" s="1"/>
      <c r="B28463" s="1"/>
      <c r="C28463" s="1"/>
      <c r="D28463" s="8"/>
      <c r="E28463" s="1"/>
      <c r="F28463" s="1"/>
      <c r="G28463" s="1"/>
      <c r="H28463" s="1"/>
    </row>
    <row r="28464">
      <c r="A28464" s="1"/>
      <c r="B28464" s="1"/>
      <c r="C28464" s="1"/>
      <c r="D28464" s="8"/>
      <c r="E28464" s="1"/>
      <c r="F28464" s="1"/>
      <c r="G28464" s="1"/>
      <c r="H28464" s="1"/>
    </row>
    <row r="28465">
      <c r="A28465" s="1"/>
      <c r="B28465" s="1"/>
      <c r="C28465" s="1"/>
      <c r="D28465" s="8"/>
      <c r="E28465" s="1"/>
      <c r="F28465" s="1"/>
      <c r="G28465" s="1"/>
      <c r="H28465" s="1"/>
    </row>
    <row r="28466">
      <c r="A28466" s="1"/>
      <c r="B28466" s="1"/>
      <c r="C28466" s="1"/>
      <c r="D28466" s="8"/>
      <c r="E28466" s="1"/>
      <c r="F28466" s="1"/>
      <c r="G28466" s="1"/>
      <c r="H28466" s="1"/>
    </row>
    <row r="28467">
      <c r="A28467" s="1"/>
      <c r="B28467" s="1"/>
      <c r="C28467" s="1"/>
      <c r="D28467" s="8"/>
      <c r="E28467" s="1"/>
      <c r="F28467" s="1"/>
      <c r="G28467" s="1"/>
      <c r="H28467" s="1"/>
    </row>
    <row r="28468">
      <c r="A28468" s="1"/>
      <c r="B28468" s="1"/>
      <c r="C28468" s="1"/>
      <c r="D28468" s="8"/>
      <c r="E28468" s="1"/>
      <c r="F28468" s="1"/>
      <c r="G28468" s="1"/>
      <c r="H28468" s="1"/>
    </row>
    <row r="28469">
      <c r="A28469" s="1"/>
      <c r="B28469" s="1"/>
      <c r="C28469" s="1"/>
      <c r="D28469" s="8"/>
      <c r="E28469" s="1"/>
      <c r="F28469" s="1"/>
      <c r="G28469" s="1"/>
      <c r="H28469" s="1"/>
    </row>
    <row r="28470">
      <c r="A28470" s="1"/>
      <c r="B28470" s="1"/>
      <c r="C28470" s="1"/>
      <c r="D28470" s="8"/>
      <c r="E28470" s="1"/>
      <c r="F28470" s="1"/>
      <c r="G28470" s="1"/>
      <c r="H28470" s="1"/>
    </row>
    <row r="28471">
      <c r="A28471" s="1"/>
      <c r="B28471" s="1"/>
      <c r="C28471" s="1"/>
      <c r="D28471" s="8"/>
      <c r="E28471" s="1"/>
      <c r="F28471" s="1"/>
      <c r="G28471" s="1"/>
      <c r="H28471" s="1"/>
    </row>
    <row r="28472">
      <c r="A28472" s="1"/>
      <c r="B28472" s="1"/>
      <c r="C28472" s="1"/>
      <c r="D28472" s="8"/>
      <c r="E28472" s="1"/>
      <c r="F28472" s="1"/>
      <c r="G28472" s="1"/>
      <c r="H28472" s="1"/>
    </row>
    <row r="28473">
      <c r="A28473" s="1"/>
      <c r="B28473" s="1"/>
      <c r="C28473" s="1"/>
      <c r="D28473" s="8"/>
      <c r="E28473" s="1"/>
      <c r="F28473" s="1"/>
      <c r="G28473" s="1"/>
      <c r="H28473" s="1"/>
    </row>
    <row r="28474">
      <c r="A28474" s="1"/>
      <c r="B28474" s="1"/>
      <c r="C28474" s="1"/>
      <c r="D28474" s="8"/>
      <c r="E28474" s="1"/>
      <c r="F28474" s="1"/>
      <c r="G28474" s="1"/>
      <c r="H28474" s="1"/>
    </row>
    <row r="28475">
      <c r="A28475" s="1"/>
      <c r="B28475" s="1"/>
      <c r="C28475" s="1"/>
      <c r="D28475" s="8"/>
      <c r="E28475" s="1"/>
      <c r="F28475" s="1"/>
      <c r="G28475" s="1"/>
      <c r="H28475" s="1"/>
    </row>
    <row r="28476">
      <c r="A28476" s="1"/>
      <c r="B28476" s="1"/>
      <c r="C28476" s="1"/>
      <c r="D28476" s="8"/>
      <c r="E28476" s="1"/>
      <c r="F28476" s="1"/>
      <c r="G28476" s="1"/>
      <c r="H28476" s="1"/>
    </row>
    <row r="28477">
      <c r="A28477" s="1"/>
      <c r="B28477" s="1"/>
      <c r="C28477" s="1"/>
      <c r="D28477" s="8"/>
      <c r="E28477" s="1"/>
      <c r="F28477" s="1"/>
      <c r="G28477" s="1"/>
      <c r="H28477" s="1"/>
    </row>
    <row r="28478">
      <c r="A28478" s="1"/>
      <c r="B28478" s="1"/>
      <c r="C28478" s="1"/>
      <c r="D28478" s="8"/>
      <c r="E28478" s="1"/>
      <c r="F28478" s="1"/>
      <c r="G28478" s="1"/>
      <c r="H28478" s="1"/>
    </row>
    <row r="28479">
      <c r="A28479" s="1"/>
      <c r="B28479" s="1"/>
      <c r="C28479" s="1"/>
      <c r="D28479" s="8"/>
      <c r="E28479" s="1"/>
      <c r="F28479" s="1"/>
      <c r="G28479" s="1"/>
      <c r="H28479" s="1"/>
    </row>
    <row r="28480">
      <c r="A28480" s="1"/>
      <c r="B28480" s="1"/>
      <c r="C28480" s="1"/>
      <c r="D28480" s="8"/>
      <c r="E28480" s="1"/>
      <c r="F28480" s="1"/>
      <c r="G28480" s="1"/>
      <c r="H28480" s="1"/>
    </row>
    <row r="28481">
      <c r="A28481" s="1"/>
      <c r="B28481" s="1"/>
      <c r="C28481" s="1"/>
      <c r="D28481" s="8"/>
      <c r="E28481" s="1"/>
      <c r="F28481" s="1"/>
      <c r="G28481" s="1"/>
      <c r="H28481" s="1"/>
    </row>
    <row r="28482">
      <c r="A28482" s="1"/>
      <c r="B28482" s="1"/>
      <c r="C28482" s="1"/>
      <c r="D28482" s="8"/>
      <c r="E28482" s="1"/>
      <c r="F28482" s="1"/>
      <c r="G28482" s="1"/>
      <c r="H28482" s="1"/>
    </row>
    <row r="28483">
      <c r="A28483" s="1"/>
      <c r="B28483" s="1"/>
      <c r="C28483" s="1"/>
      <c r="D28483" s="8"/>
      <c r="E28483" s="1"/>
      <c r="F28483" s="1"/>
      <c r="G28483" s="1"/>
      <c r="H28483" s="1"/>
    </row>
    <row r="28484">
      <c r="A28484" s="1"/>
      <c r="B28484" s="1"/>
      <c r="C28484" s="1"/>
      <c r="D28484" s="8"/>
      <c r="E28484" s="1"/>
      <c r="F28484" s="1"/>
      <c r="G28484" s="1"/>
      <c r="H28484" s="1"/>
    </row>
    <row r="28485">
      <c r="A28485" s="1"/>
      <c r="B28485" s="1"/>
      <c r="C28485" s="1"/>
      <c r="D28485" s="8"/>
      <c r="E28485" s="1"/>
      <c r="F28485" s="1"/>
      <c r="G28485" s="1"/>
      <c r="H28485" s="1"/>
    </row>
    <row r="28486">
      <c r="A28486" s="1"/>
      <c r="B28486" s="1"/>
      <c r="C28486" s="1"/>
      <c r="D28486" s="8"/>
      <c r="E28486" s="1"/>
      <c r="F28486" s="1"/>
      <c r="G28486" s="1"/>
      <c r="H28486" s="1"/>
    </row>
    <row r="28487">
      <c r="A28487" s="1"/>
      <c r="B28487" s="1"/>
      <c r="C28487" s="1"/>
      <c r="D28487" s="8"/>
      <c r="E28487" s="1"/>
      <c r="F28487" s="1"/>
      <c r="G28487" s="1"/>
      <c r="H28487" s="1"/>
    </row>
    <row r="28488">
      <c r="A28488" s="1"/>
      <c r="B28488" s="1"/>
      <c r="C28488" s="1"/>
      <c r="D28488" s="8"/>
      <c r="E28488" s="1"/>
      <c r="F28488" s="1"/>
      <c r="G28488" s="1"/>
      <c r="H28488" s="1"/>
    </row>
    <row r="28489">
      <c r="A28489" s="1"/>
      <c r="B28489" s="1"/>
      <c r="C28489" s="1"/>
      <c r="D28489" s="8"/>
      <c r="E28489" s="1"/>
      <c r="F28489" s="1"/>
      <c r="G28489" s="1"/>
      <c r="H28489" s="1"/>
    </row>
    <row r="28490">
      <c r="A28490" s="1"/>
      <c r="B28490" s="1"/>
      <c r="C28490" s="1"/>
      <c r="D28490" s="8"/>
      <c r="E28490" s="1"/>
      <c r="F28490" s="1"/>
      <c r="G28490" s="1"/>
      <c r="H28490" s="1"/>
    </row>
    <row r="28491">
      <c r="A28491" s="1"/>
      <c r="B28491" s="1"/>
      <c r="C28491" s="1"/>
      <c r="D28491" s="8"/>
      <c r="E28491" s="1"/>
      <c r="F28491" s="1"/>
      <c r="G28491" s="1"/>
      <c r="H28491" s="1"/>
    </row>
    <row r="28492">
      <c r="A28492" s="1"/>
      <c r="B28492" s="1"/>
      <c r="C28492" s="1"/>
      <c r="D28492" s="8"/>
      <c r="E28492" s="1"/>
      <c r="F28492" s="1"/>
      <c r="G28492" s="1"/>
      <c r="H28492" s="1"/>
    </row>
    <row r="28493">
      <c r="A28493" s="1"/>
      <c r="B28493" s="1"/>
      <c r="C28493" s="1"/>
      <c r="D28493" s="8"/>
      <c r="E28493" s="1"/>
      <c r="F28493" s="1"/>
      <c r="G28493" s="1"/>
      <c r="H28493" s="1"/>
    </row>
    <row r="28494">
      <c r="A28494" s="1"/>
      <c r="B28494" s="1"/>
      <c r="C28494" s="1"/>
      <c r="D28494" s="8"/>
      <c r="E28494" s="1"/>
      <c r="F28494" s="1"/>
      <c r="G28494" s="1"/>
      <c r="H28494" s="1"/>
    </row>
    <row r="28495">
      <c r="A28495" s="1"/>
      <c r="B28495" s="1"/>
      <c r="C28495" s="1"/>
      <c r="D28495" s="8"/>
      <c r="E28495" s="1"/>
      <c r="F28495" s="1"/>
      <c r="G28495" s="1"/>
      <c r="H28495" s="1"/>
    </row>
    <row r="28496">
      <c r="A28496" s="1"/>
      <c r="B28496" s="1"/>
      <c r="C28496" s="1"/>
      <c r="D28496" s="8"/>
      <c r="E28496" s="1"/>
      <c r="F28496" s="1"/>
      <c r="G28496" s="1"/>
      <c r="H28496" s="1"/>
    </row>
    <row r="28497">
      <c r="A28497" s="1"/>
      <c r="B28497" s="1"/>
      <c r="C28497" s="1"/>
      <c r="D28497" s="8"/>
      <c r="E28497" s="1"/>
      <c r="F28497" s="1"/>
      <c r="G28497" s="1"/>
      <c r="H28497" s="1"/>
    </row>
    <row r="28498">
      <c r="A28498" s="1"/>
      <c r="B28498" s="1"/>
      <c r="C28498" s="1"/>
      <c r="D28498" s="8"/>
      <c r="E28498" s="1"/>
      <c r="F28498" s="1"/>
      <c r="G28498" s="1"/>
      <c r="H28498" s="1"/>
    </row>
    <row r="28499">
      <c r="A28499" s="1"/>
      <c r="B28499" s="1"/>
      <c r="C28499" s="1"/>
      <c r="D28499" s="8"/>
      <c r="E28499" s="1"/>
      <c r="F28499" s="1"/>
      <c r="G28499" s="1"/>
      <c r="H28499" s="1"/>
    </row>
    <row r="28500">
      <c r="A28500" s="1"/>
      <c r="B28500" s="1"/>
      <c r="C28500" s="1"/>
      <c r="D28500" s="8"/>
      <c r="E28500" s="1"/>
      <c r="F28500" s="1"/>
      <c r="G28500" s="1"/>
      <c r="H28500" s="1"/>
    </row>
    <row r="28501">
      <c r="A28501" s="1"/>
      <c r="B28501" s="1"/>
      <c r="C28501" s="1"/>
      <c r="D28501" s="8"/>
      <c r="E28501" s="1"/>
      <c r="F28501" s="1"/>
      <c r="G28501" s="1"/>
      <c r="H28501" s="1"/>
    </row>
    <row r="28502">
      <c r="A28502" s="1"/>
      <c r="B28502" s="1"/>
      <c r="C28502" s="1"/>
      <c r="D28502" s="8"/>
      <c r="E28502" s="1"/>
      <c r="F28502" s="1"/>
      <c r="G28502" s="1"/>
      <c r="H28502" s="1"/>
    </row>
    <row r="28503">
      <c r="A28503" s="1"/>
      <c r="B28503" s="1"/>
      <c r="C28503" s="1"/>
      <c r="D28503" s="8"/>
      <c r="E28503" s="1"/>
      <c r="F28503" s="1"/>
      <c r="G28503" s="1"/>
      <c r="H28503" s="1"/>
    </row>
    <row r="28504">
      <c r="A28504" s="1"/>
      <c r="B28504" s="1"/>
      <c r="C28504" s="1"/>
      <c r="D28504" s="8"/>
      <c r="E28504" s="1"/>
      <c r="F28504" s="1"/>
      <c r="G28504" s="1"/>
      <c r="H28504" s="1"/>
    </row>
    <row r="28505">
      <c r="A28505" s="1"/>
      <c r="B28505" s="1"/>
      <c r="C28505" s="1"/>
      <c r="D28505" s="8"/>
      <c r="E28505" s="1"/>
      <c r="F28505" s="1"/>
      <c r="G28505" s="1"/>
      <c r="H28505" s="1"/>
    </row>
    <row r="28506">
      <c r="A28506" s="1"/>
      <c r="B28506" s="1"/>
      <c r="C28506" s="1"/>
      <c r="D28506" s="8"/>
      <c r="E28506" s="1"/>
      <c r="F28506" s="1"/>
      <c r="G28506" s="1"/>
      <c r="H28506" s="1"/>
    </row>
    <row r="28507">
      <c r="A28507" s="1"/>
      <c r="B28507" s="1"/>
      <c r="C28507" s="1"/>
      <c r="D28507" s="8"/>
      <c r="E28507" s="1"/>
      <c r="F28507" s="1"/>
      <c r="G28507" s="1"/>
      <c r="H28507" s="1"/>
    </row>
    <row r="28508">
      <c r="A28508" s="1"/>
      <c r="B28508" s="1"/>
      <c r="C28508" s="1"/>
      <c r="D28508" s="8"/>
      <c r="E28508" s="1"/>
      <c r="F28508" s="1"/>
      <c r="G28508" s="1"/>
      <c r="H28508" s="1"/>
    </row>
    <row r="28509">
      <c r="A28509" s="1"/>
      <c r="B28509" s="1"/>
      <c r="C28509" s="1"/>
      <c r="D28509" s="8"/>
      <c r="E28509" s="1"/>
      <c r="F28509" s="1"/>
      <c r="G28509" s="1"/>
      <c r="H28509" s="1"/>
    </row>
    <row r="28510">
      <c r="A28510" s="1"/>
      <c r="B28510" s="1"/>
      <c r="C28510" s="1"/>
      <c r="D28510" s="8"/>
      <c r="E28510" s="1"/>
      <c r="F28510" s="1"/>
      <c r="G28510" s="1"/>
      <c r="H28510" s="1"/>
    </row>
    <row r="28511">
      <c r="A28511" s="1"/>
      <c r="B28511" s="1"/>
      <c r="C28511" s="1"/>
      <c r="D28511" s="8"/>
      <c r="E28511" s="1"/>
      <c r="F28511" s="1"/>
      <c r="G28511" s="1"/>
      <c r="H28511" s="1"/>
    </row>
    <row r="28512">
      <c r="A28512" s="1"/>
      <c r="B28512" s="1"/>
      <c r="C28512" s="1"/>
      <c r="D28512" s="8"/>
      <c r="E28512" s="1"/>
      <c r="F28512" s="1"/>
      <c r="G28512" s="1"/>
      <c r="H28512" s="1"/>
    </row>
    <row r="28513">
      <c r="A28513" s="1"/>
      <c r="B28513" s="1"/>
      <c r="C28513" s="1"/>
      <c r="D28513" s="8"/>
      <c r="E28513" s="1"/>
      <c r="F28513" s="1"/>
      <c r="G28513" s="1"/>
      <c r="H28513" s="1"/>
    </row>
    <row r="28514">
      <c r="A28514" s="1"/>
      <c r="B28514" s="1"/>
      <c r="C28514" s="1"/>
      <c r="D28514" s="8"/>
      <c r="E28514" s="1"/>
      <c r="F28514" s="1"/>
      <c r="G28514" s="1"/>
      <c r="H28514" s="1"/>
    </row>
    <row r="28515">
      <c r="A28515" s="1"/>
      <c r="B28515" s="1"/>
      <c r="C28515" s="1"/>
      <c r="D28515" s="8"/>
      <c r="E28515" s="1"/>
      <c r="F28515" s="1"/>
      <c r="G28515" s="1"/>
      <c r="H28515" s="1"/>
    </row>
    <row r="28516">
      <c r="A28516" s="1"/>
      <c r="B28516" s="1"/>
      <c r="C28516" s="1"/>
      <c r="D28516" s="8"/>
      <c r="E28516" s="1"/>
      <c r="F28516" s="1"/>
      <c r="G28516" s="1"/>
      <c r="H28516" s="1"/>
    </row>
    <row r="28517">
      <c r="A28517" s="1"/>
      <c r="B28517" s="1"/>
      <c r="C28517" s="1"/>
      <c r="D28517" s="8"/>
      <c r="E28517" s="1"/>
      <c r="F28517" s="1"/>
      <c r="G28517" s="1"/>
      <c r="H28517" s="1"/>
    </row>
    <row r="28518">
      <c r="A28518" s="1"/>
      <c r="B28518" s="1"/>
      <c r="C28518" s="1"/>
      <c r="D28518" s="8"/>
      <c r="E28518" s="1"/>
      <c r="F28518" s="1"/>
      <c r="G28518" s="1"/>
      <c r="H28518" s="1"/>
    </row>
    <row r="28519">
      <c r="A28519" s="1"/>
      <c r="B28519" s="1"/>
      <c r="C28519" s="1"/>
      <c r="D28519" s="8"/>
      <c r="E28519" s="1"/>
      <c r="F28519" s="1"/>
      <c r="G28519" s="1"/>
      <c r="H28519" s="1"/>
    </row>
    <row r="28520">
      <c r="A28520" s="1"/>
      <c r="B28520" s="1"/>
      <c r="C28520" s="1"/>
      <c r="D28520" s="8"/>
      <c r="E28520" s="1"/>
      <c r="F28520" s="1"/>
      <c r="G28520" s="1"/>
      <c r="H28520" s="1"/>
    </row>
    <row r="28521">
      <c r="A28521" s="1"/>
      <c r="B28521" s="1"/>
      <c r="C28521" s="1"/>
      <c r="D28521" s="8"/>
      <c r="E28521" s="1"/>
      <c r="F28521" s="1"/>
      <c r="G28521" s="1"/>
      <c r="H28521" s="1"/>
    </row>
    <row r="28522">
      <c r="A28522" s="1"/>
      <c r="B28522" s="1"/>
      <c r="C28522" s="1"/>
      <c r="D28522" s="8"/>
      <c r="E28522" s="1"/>
      <c r="F28522" s="1"/>
      <c r="G28522" s="1"/>
      <c r="H28522" s="1"/>
    </row>
    <row r="28523">
      <c r="A28523" s="1"/>
      <c r="B28523" s="1"/>
      <c r="C28523" s="1"/>
      <c r="D28523" s="8"/>
      <c r="E28523" s="1"/>
      <c r="F28523" s="1"/>
      <c r="G28523" s="1"/>
      <c r="H28523" s="1"/>
    </row>
    <row r="28524">
      <c r="A28524" s="1"/>
      <c r="B28524" s="1"/>
      <c r="C28524" s="1"/>
      <c r="D28524" s="8"/>
      <c r="E28524" s="1"/>
      <c r="F28524" s="1"/>
      <c r="G28524" s="1"/>
      <c r="H28524" s="1"/>
    </row>
    <row r="28525">
      <c r="A28525" s="1"/>
      <c r="B28525" s="1"/>
      <c r="C28525" s="1"/>
      <c r="D28525" s="8"/>
      <c r="E28525" s="1"/>
      <c r="F28525" s="1"/>
      <c r="G28525" s="1"/>
      <c r="H28525" s="1"/>
    </row>
    <row r="28526">
      <c r="A28526" s="1"/>
      <c r="B28526" s="1"/>
      <c r="C28526" s="1"/>
      <c r="D28526" s="8"/>
      <c r="E28526" s="1"/>
      <c r="F28526" s="1"/>
      <c r="G28526" s="1"/>
      <c r="H28526" s="1"/>
    </row>
    <row r="28527">
      <c r="A28527" s="1"/>
      <c r="B28527" s="1"/>
      <c r="C28527" s="1"/>
      <c r="D28527" s="8"/>
      <c r="E28527" s="1"/>
      <c r="F28527" s="1"/>
      <c r="G28527" s="1"/>
      <c r="H28527" s="1"/>
    </row>
    <row r="28528">
      <c r="A28528" s="1"/>
      <c r="B28528" s="1"/>
      <c r="C28528" s="1"/>
      <c r="D28528" s="8"/>
      <c r="E28528" s="1"/>
      <c r="F28528" s="1"/>
      <c r="G28528" s="1"/>
      <c r="H28528" s="1"/>
    </row>
    <row r="28529">
      <c r="A28529" s="1"/>
      <c r="B28529" s="1"/>
      <c r="C28529" s="1"/>
      <c r="D28529" s="8"/>
      <c r="E28529" s="1"/>
      <c r="F28529" s="1"/>
      <c r="G28529" s="1"/>
      <c r="H28529" s="1"/>
    </row>
    <row r="28530">
      <c r="A28530" s="1"/>
      <c r="B28530" s="1"/>
      <c r="C28530" s="1"/>
      <c r="D28530" s="8"/>
      <c r="E28530" s="1"/>
      <c r="F28530" s="1"/>
      <c r="G28530" s="1"/>
      <c r="H28530" s="1"/>
    </row>
    <row r="28531">
      <c r="A28531" s="1"/>
      <c r="B28531" s="1"/>
      <c r="C28531" s="1"/>
      <c r="D28531" s="8"/>
      <c r="E28531" s="1"/>
      <c r="F28531" s="1"/>
      <c r="G28531" s="1"/>
      <c r="H28531" s="1"/>
    </row>
    <row r="28532">
      <c r="A28532" s="1"/>
      <c r="B28532" s="1"/>
      <c r="C28532" s="1"/>
      <c r="D28532" s="8"/>
      <c r="E28532" s="1"/>
      <c r="F28532" s="1"/>
      <c r="G28532" s="1"/>
      <c r="H28532" s="1"/>
    </row>
    <row r="28533">
      <c r="A28533" s="1"/>
      <c r="B28533" s="1"/>
      <c r="C28533" s="1"/>
      <c r="D28533" s="8"/>
      <c r="E28533" s="1"/>
      <c r="F28533" s="1"/>
      <c r="G28533" s="1"/>
      <c r="H28533" s="1"/>
    </row>
    <row r="28534">
      <c r="A28534" s="1"/>
      <c r="B28534" s="1"/>
      <c r="C28534" s="1"/>
      <c r="D28534" s="8"/>
      <c r="E28534" s="1"/>
      <c r="F28534" s="1"/>
      <c r="G28534" s="1"/>
      <c r="H28534" s="1"/>
    </row>
    <row r="28535">
      <c r="A28535" s="1"/>
      <c r="B28535" s="1"/>
      <c r="C28535" s="1"/>
      <c r="D28535" s="8"/>
      <c r="E28535" s="1"/>
      <c r="F28535" s="1"/>
      <c r="G28535" s="1"/>
      <c r="H28535" s="1"/>
    </row>
    <row r="28536">
      <c r="A28536" s="1"/>
      <c r="B28536" s="1"/>
      <c r="C28536" s="1"/>
      <c r="D28536" s="8"/>
      <c r="E28536" s="1"/>
      <c r="F28536" s="1"/>
      <c r="G28536" s="1"/>
      <c r="H28536" s="1"/>
    </row>
    <row r="28537">
      <c r="A28537" s="1"/>
      <c r="B28537" s="1"/>
      <c r="C28537" s="1"/>
      <c r="D28537" s="8"/>
      <c r="E28537" s="1"/>
      <c r="F28537" s="1"/>
      <c r="G28537" s="1"/>
      <c r="H28537" s="1"/>
    </row>
    <row r="28538">
      <c r="A28538" s="1"/>
      <c r="B28538" s="1"/>
      <c r="C28538" s="1"/>
      <c r="D28538" s="8"/>
      <c r="E28538" s="1"/>
      <c r="F28538" s="1"/>
      <c r="G28538" s="1"/>
      <c r="H28538" s="1"/>
    </row>
    <row r="28539">
      <c r="A28539" s="1"/>
      <c r="B28539" s="1"/>
      <c r="C28539" s="1"/>
      <c r="D28539" s="8"/>
      <c r="E28539" s="1"/>
      <c r="F28539" s="1"/>
      <c r="G28539" s="1"/>
      <c r="H28539" s="1"/>
    </row>
    <row r="28540">
      <c r="A28540" s="1"/>
      <c r="B28540" s="1"/>
      <c r="C28540" s="1"/>
      <c r="D28540" s="8"/>
      <c r="E28540" s="1"/>
      <c r="F28540" s="1"/>
      <c r="G28540" s="1"/>
      <c r="H28540" s="1"/>
    </row>
    <row r="28541">
      <c r="A28541" s="1"/>
      <c r="B28541" s="1"/>
      <c r="C28541" s="1"/>
      <c r="D28541" s="8"/>
      <c r="E28541" s="1"/>
      <c r="F28541" s="1"/>
      <c r="G28541" s="1"/>
      <c r="H28541" s="1"/>
    </row>
    <row r="28542">
      <c r="A28542" s="1"/>
      <c r="B28542" s="1"/>
      <c r="C28542" s="1"/>
      <c r="D28542" s="8"/>
      <c r="E28542" s="1"/>
      <c r="F28542" s="1"/>
      <c r="G28542" s="1"/>
      <c r="H28542" s="1"/>
    </row>
    <row r="28543">
      <c r="A28543" s="1"/>
      <c r="B28543" s="1"/>
      <c r="C28543" s="1"/>
      <c r="D28543" s="8"/>
      <c r="E28543" s="1"/>
      <c r="F28543" s="1"/>
      <c r="G28543" s="1"/>
      <c r="H28543" s="1"/>
    </row>
    <row r="28544">
      <c r="A28544" s="1"/>
      <c r="B28544" s="1"/>
      <c r="C28544" s="1"/>
      <c r="D28544" s="8"/>
      <c r="E28544" s="1"/>
      <c r="F28544" s="1"/>
      <c r="G28544" s="1"/>
      <c r="H28544" s="1"/>
    </row>
    <row r="28545">
      <c r="A28545" s="1"/>
      <c r="B28545" s="1"/>
      <c r="C28545" s="1"/>
      <c r="D28545" s="8"/>
      <c r="E28545" s="1"/>
      <c r="F28545" s="1"/>
      <c r="G28545" s="1"/>
      <c r="H28545" s="1"/>
    </row>
    <row r="28546">
      <c r="A28546" s="1"/>
      <c r="B28546" s="1"/>
      <c r="C28546" s="1"/>
      <c r="D28546" s="8"/>
      <c r="E28546" s="1"/>
      <c r="F28546" s="1"/>
      <c r="G28546" s="1"/>
      <c r="H28546" s="1"/>
    </row>
    <row r="28547">
      <c r="A28547" s="1"/>
      <c r="B28547" s="1"/>
      <c r="C28547" s="1"/>
      <c r="D28547" s="8"/>
      <c r="E28547" s="1"/>
      <c r="F28547" s="1"/>
      <c r="G28547" s="1"/>
      <c r="H28547" s="1"/>
    </row>
    <row r="28548">
      <c r="A28548" s="1"/>
      <c r="B28548" s="1"/>
      <c r="C28548" s="1"/>
      <c r="D28548" s="8"/>
      <c r="E28548" s="1"/>
      <c r="F28548" s="1"/>
      <c r="G28548" s="1"/>
      <c r="H28548" s="1"/>
    </row>
    <row r="28549">
      <c r="A28549" s="1"/>
      <c r="B28549" s="1"/>
      <c r="C28549" s="1"/>
      <c r="D28549" s="8"/>
      <c r="E28549" s="1"/>
      <c r="F28549" s="1"/>
      <c r="G28549" s="1"/>
      <c r="H28549" s="1"/>
    </row>
    <row r="28550">
      <c r="A28550" s="1"/>
      <c r="B28550" s="1"/>
      <c r="C28550" s="1"/>
      <c r="D28550" s="8"/>
      <c r="E28550" s="1"/>
      <c r="F28550" s="1"/>
      <c r="G28550" s="1"/>
      <c r="H28550" s="1"/>
    </row>
    <row r="28551">
      <c r="A28551" s="1"/>
      <c r="B28551" s="1"/>
      <c r="C28551" s="1"/>
      <c r="D28551" s="8"/>
      <c r="E28551" s="1"/>
      <c r="F28551" s="1"/>
      <c r="G28551" s="1"/>
      <c r="H28551" s="1"/>
    </row>
    <row r="28552">
      <c r="A28552" s="1"/>
      <c r="B28552" s="1"/>
      <c r="C28552" s="1"/>
      <c r="D28552" s="8"/>
      <c r="E28552" s="1"/>
      <c r="F28552" s="1"/>
      <c r="G28552" s="1"/>
      <c r="H28552" s="1"/>
    </row>
    <row r="28553">
      <c r="A28553" s="1"/>
      <c r="B28553" s="1"/>
      <c r="C28553" s="1"/>
      <c r="D28553" s="8"/>
      <c r="E28553" s="1"/>
      <c r="F28553" s="1"/>
      <c r="G28553" s="1"/>
      <c r="H28553" s="1"/>
    </row>
    <row r="28554">
      <c r="A28554" s="1"/>
      <c r="B28554" s="1"/>
      <c r="C28554" s="1"/>
      <c r="D28554" s="8"/>
      <c r="E28554" s="1"/>
      <c r="F28554" s="1"/>
      <c r="G28554" s="1"/>
      <c r="H28554" s="1"/>
    </row>
    <row r="28555">
      <c r="A28555" s="1"/>
      <c r="B28555" s="1"/>
      <c r="C28555" s="1"/>
      <c r="D28555" s="8"/>
      <c r="E28555" s="1"/>
      <c r="F28555" s="1"/>
      <c r="G28555" s="1"/>
      <c r="H28555" s="1"/>
    </row>
    <row r="28556">
      <c r="A28556" s="1"/>
      <c r="B28556" s="1"/>
      <c r="C28556" s="1"/>
      <c r="D28556" s="8"/>
      <c r="E28556" s="1"/>
      <c r="F28556" s="1"/>
      <c r="G28556" s="1"/>
      <c r="H28556" s="1"/>
    </row>
    <row r="28557">
      <c r="A28557" s="1"/>
      <c r="B28557" s="1"/>
      <c r="C28557" s="1"/>
      <c r="D28557" s="8"/>
      <c r="E28557" s="1"/>
      <c r="F28557" s="1"/>
      <c r="G28557" s="1"/>
      <c r="H28557" s="1"/>
    </row>
    <row r="28558">
      <c r="A28558" s="1"/>
      <c r="B28558" s="1"/>
      <c r="C28558" s="1"/>
      <c r="D28558" s="8"/>
      <c r="E28558" s="1"/>
      <c r="F28558" s="1"/>
      <c r="G28558" s="1"/>
      <c r="H28558" s="1"/>
    </row>
    <row r="28559">
      <c r="A28559" s="1"/>
      <c r="B28559" s="1"/>
      <c r="C28559" s="1"/>
      <c r="D28559" s="8"/>
      <c r="E28559" s="1"/>
      <c r="F28559" s="1"/>
      <c r="G28559" s="1"/>
      <c r="H28559" s="1"/>
    </row>
    <row r="28560">
      <c r="A28560" s="1"/>
      <c r="B28560" s="1"/>
      <c r="C28560" s="1"/>
      <c r="D28560" s="8"/>
      <c r="E28560" s="1"/>
      <c r="F28560" s="1"/>
      <c r="G28560" s="1"/>
      <c r="H28560" s="1"/>
    </row>
    <row r="28561">
      <c r="A28561" s="1"/>
      <c r="B28561" s="1"/>
      <c r="C28561" s="1"/>
      <c r="D28561" s="8"/>
      <c r="E28561" s="1"/>
      <c r="F28561" s="1"/>
      <c r="G28561" s="1"/>
      <c r="H28561" s="1"/>
    </row>
    <row r="28562">
      <c r="A28562" s="1"/>
      <c r="B28562" s="1"/>
      <c r="C28562" s="1"/>
      <c r="D28562" s="8"/>
      <c r="E28562" s="1"/>
      <c r="F28562" s="1"/>
      <c r="G28562" s="1"/>
      <c r="H28562" s="1"/>
    </row>
    <row r="28563">
      <c r="A28563" s="1"/>
      <c r="B28563" s="1"/>
      <c r="C28563" s="1"/>
      <c r="D28563" s="8"/>
      <c r="E28563" s="1"/>
      <c r="F28563" s="1"/>
      <c r="G28563" s="1"/>
      <c r="H28563" s="1"/>
    </row>
    <row r="28564">
      <c r="A28564" s="1"/>
      <c r="B28564" s="1"/>
      <c r="C28564" s="1"/>
      <c r="D28564" s="8"/>
      <c r="E28564" s="1"/>
      <c r="F28564" s="1"/>
      <c r="G28564" s="1"/>
      <c r="H28564" s="1"/>
    </row>
    <row r="28565">
      <c r="A28565" s="1"/>
      <c r="B28565" s="1"/>
      <c r="C28565" s="1"/>
      <c r="D28565" s="8"/>
      <c r="E28565" s="1"/>
      <c r="F28565" s="1"/>
      <c r="G28565" s="1"/>
      <c r="H28565" s="1"/>
    </row>
    <row r="28566">
      <c r="A28566" s="1"/>
      <c r="B28566" s="1"/>
      <c r="C28566" s="1"/>
      <c r="D28566" s="8"/>
      <c r="E28566" s="1"/>
      <c r="F28566" s="1"/>
      <c r="G28566" s="1"/>
      <c r="H28566" s="1"/>
    </row>
    <row r="28567">
      <c r="A28567" s="1"/>
      <c r="B28567" s="1"/>
      <c r="C28567" s="1"/>
      <c r="D28567" s="8"/>
      <c r="E28567" s="1"/>
      <c r="F28567" s="1"/>
      <c r="G28567" s="1"/>
      <c r="H28567" s="1"/>
    </row>
    <row r="28568">
      <c r="A28568" s="1"/>
      <c r="B28568" s="1"/>
      <c r="C28568" s="1"/>
      <c r="D28568" s="8"/>
      <c r="E28568" s="1"/>
      <c r="F28568" s="1"/>
      <c r="G28568" s="1"/>
      <c r="H28568" s="1"/>
    </row>
    <row r="28569">
      <c r="A28569" s="1"/>
      <c r="B28569" s="1"/>
      <c r="C28569" s="1"/>
      <c r="D28569" s="8"/>
      <c r="E28569" s="1"/>
      <c r="F28569" s="1"/>
      <c r="G28569" s="1"/>
      <c r="H28569" s="1"/>
    </row>
    <row r="28570">
      <c r="A28570" s="1"/>
      <c r="B28570" s="1"/>
      <c r="C28570" s="1"/>
      <c r="D28570" s="8"/>
      <c r="E28570" s="1"/>
      <c r="F28570" s="1"/>
      <c r="G28570" s="1"/>
      <c r="H28570" s="1"/>
    </row>
    <row r="28571">
      <c r="A28571" s="1"/>
      <c r="B28571" s="1"/>
      <c r="C28571" s="1"/>
      <c r="D28571" s="8"/>
      <c r="E28571" s="1"/>
      <c r="F28571" s="1"/>
      <c r="G28571" s="1"/>
      <c r="H28571" s="1"/>
    </row>
    <row r="28572">
      <c r="A28572" s="1"/>
      <c r="B28572" s="1"/>
      <c r="C28572" s="1"/>
      <c r="D28572" s="8"/>
      <c r="E28572" s="1"/>
      <c r="F28572" s="1"/>
      <c r="G28572" s="1"/>
      <c r="H28572" s="1"/>
    </row>
    <row r="28573">
      <c r="A28573" s="1"/>
      <c r="B28573" s="1"/>
      <c r="C28573" s="1"/>
      <c r="D28573" s="8"/>
      <c r="E28573" s="1"/>
      <c r="F28573" s="1"/>
      <c r="G28573" s="1"/>
      <c r="H28573" s="1"/>
    </row>
    <row r="28574">
      <c r="A28574" s="1"/>
      <c r="B28574" s="1"/>
      <c r="C28574" s="1"/>
      <c r="D28574" s="8"/>
      <c r="E28574" s="1"/>
      <c r="F28574" s="1"/>
      <c r="G28574" s="1"/>
      <c r="H28574" s="1"/>
    </row>
    <row r="28575">
      <c r="A28575" s="1"/>
      <c r="B28575" s="1"/>
      <c r="C28575" s="1"/>
      <c r="D28575" s="8"/>
      <c r="E28575" s="1"/>
      <c r="F28575" s="1"/>
      <c r="G28575" s="1"/>
      <c r="H28575" s="1"/>
    </row>
    <row r="28576">
      <c r="A28576" s="1"/>
      <c r="B28576" s="1"/>
      <c r="C28576" s="1"/>
      <c r="D28576" s="8"/>
      <c r="E28576" s="1"/>
      <c r="F28576" s="1"/>
      <c r="G28576" s="1"/>
      <c r="H28576" s="1"/>
    </row>
    <row r="28577">
      <c r="A28577" s="1"/>
      <c r="B28577" s="1"/>
      <c r="C28577" s="1"/>
      <c r="D28577" s="8"/>
      <c r="E28577" s="1"/>
      <c r="F28577" s="1"/>
      <c r="G28577" s="1"/>
      <c r="H28577" s="1"/>
    </row>
    <row r="28578">
      <c r="A28578" s="1"/>
      <c r="B28578" s="1"/>
      <c r="C28578" s="1"/>
      <c r="D28578" s="8"/>
      <c r="E28578" s="1"/>
      <c r="F28578" s="1"/>
      <c r="G28578" s="1"/>
      <c r="H28578" s="1"/>
    </row>
    <row r="28579">
      <c r="A28579" s="1"/>
      <c r="B28579" s="1"/>
      <c r="C28579" s="1"/>
      <c r="D28579" s="8"/>
      <c r="E28579" s="1"/>
      <c r="F28579" s="1"/>
      <c r="G28579" s="1"/>
      <c r="H28579" s="1"/>
    </row>
    <row r="28580">
      <c r="A28580" s="1"/>
      <c r="B28580" s="1"/>
      <c r="C28580" s="1"/>
      <c r="D28580" s="8"/>
      <c r="E28580" s="1"/>
      <c r="F28580" s="1"/>
      <c r="G28580" s="1"/>
      <c r="H28580" s="1"/>
    </row>
    <row r="28581">
      <c r="A28581" s="1"/>
      <c r="B28581" s="1"/>
      <c r="C28581" s="1"/>
      <c r="D28581" s="8"/>
      <c r="E28581" s="1"/>
      <c r="F28581" s="1"/>
      <c r="G28581" s="1"/>
      <c r="H28581" s="1"/>
    </row>
    <row r="28582">
      <c r="A28582" s="1"/>
      <c r="B28582" s="1"/>
      <c r="C28582" s="1"/>
      <c r="D28582" s="8"/>
      <c r="E28582" s="1"/>
      <c r="F28582" s="1"/>
      <c r="G28582" s="1"/>
      <c r="H28582" s="1"/>
    </row>
    <row r="28583">
      <c r="A28583" s="1"/>
      <c r="B28583" s="1"/>
      <c r="C28583" s="1"/>
      <c r="D28583" s="8"/>
      <c r="E28583" s="1"/>
      <c r="F28583" s="1"/>
      <c r="G28583" s="1"/>
      <c r="H28583" s="1"/>
    </row>
    <row r="28584">
      <c r="A28584" s="1"/>
      <c r="B28584" s="1"/>
      <c r="C28584" s="1"/>
      <c r="D28584" s="8"/>
      <c r="E28584" s="1"/>
      <c r="F28584" s="1"/>
      <c r="G28584" s="1"/>
      <c r="H28584" s="1"/>
    </row>
    <row r="28585">
      <c r="A28585" s="1"/>
      <c r="B28585" s="1"/>
      <c r="C28585" s="1"/>
      <c r="D28585" s="8"/>
      <c r="E28585" s="1"/>
      <c r="F28585" s="1"/>
      <c r="G28585" s="1"/>
      <c r="H28585" s="1"/>
    </row>
    <row r="28586">
      <c r="A28586" s="1"/>
      <c r="B28586" s="1"/>
      <c r="C28586" s="1"/>
      <c r="D28586" s="8"/>
      <c r="E28586" s="1"/>
      <c r="F28586" s="1"/>
      <c r="G28586" s="1"/>
      <c r="H28586" s="1"/>
    </row>
    <row r="28587">
      <c r="A28587" s="1"/>
      <c r="B28587" s="1"/>
      <c r="C28587" s="1"/>
      <c r="D28587" s="8"/>
      <c r="E28587" s="1"/>
      <c r="F28587" s="1"/>
      <c r="G28587" s="1"/>
      <c r="H28587" s="1"/>
    </row>
    <row r="28588">
      <c r="A28588" s="1"/>
      <c r="B28588" s="1"/>
      <c r="C28588" s="1"/>
      <c r="D28588" s="8"/>
      <c r="E28588" s="1"/>
      <c r="F28588" s="1"/>
      <c r="G28588" s="1"/>
      <c r="H28588" s="1"/>
    </row>
    <row r="28589">
      <c r="A28589" s="1"/>
      <c r="B28589" s="1"/>
      <c r="C28589" s="1"/>
      <c r="D28589" s="8"/>
      <c r="E28589" s="1"/>
      <c r="F28589" s="1"/>
      <c r="G28589" s="1"/>
      <c r="H28589" s="1"/>
    </row>
    <row r="28590">
      <c r="A28590" s="1"/>
      <c r="B28590" s="1"/>
      <c r="C28590" s="1"/>
      <c r="D28590" s="8"/>
      <c r="E28590" s="1"/>
      <c r="F28590" s="1"/>
      <c r="G28590" s="1"/>
      <c r="H28590" s="1"/>
    </row>
    <row r="28591">
      <c r="A28591" s="1"/>
      <c r="B28591" s="1"/>
      <c r="C28591" s="1"/>
      <c r="D28591" s="8"/>
      <c r="E28591" s="1"/>
      <c r="F28591" s="1"/>
      <c r="G28591" s="1"/>
      <c r="H28591" s="1"/>
    </row>
    <row r="28592">
      <c r="A28592" s="1"/>
      <c r="B28592" s="1"/>
      <c r="C28592" s="1"/>
      <c r="D28592" s="8"/>
      <c r="E28592" s="1"/>
      <c r="F28592" s="1"/>
      <c r="G28592" s="1"/>
      <c r="H28592" s="1"/>
    </row>
    <row r="28593">
      <c r="A28593" s="1"/>
      <c r="B28593" s="1"/>
      <c r="C28593" s="1"/>
      <c r="D28593" s="8"/>
      <c r="E28593" s="1"/>
      <c r="F28593" s="1"/>
      <c r="G28593" s="1"/>
      <c r="H28593" s="1"/>
    </row>
    <row r="28594">
      <c r="A28594" s="1"/>
      <c r="B28594" s="1"/>
      <c r="C28594" s="1"/>
      <c r="D28594" s="8"/>
      <c r="E28594" s="1"/>
      <c r="F28594" s="1"/>
      <c r="G28594" s="1"/>
      <c r="H28594" s="1"/>
    </row>
    <row r="28595">
      <c r="A28595" s="1"/>
      <c r="B28595" s="1"/>
      <c r="C28595" s="1"/>
      <c r="D28595" s="8"/>
      <c r="E28595" s="1"/>
      <c r="F28595" s="1"/>
      <c r="G28595" s="1"/>
      <c r="H28595" s="1"/>
    </row>
    <row r="28596">
      <c r="A28596" s="1"/>
      <c r="B28596" s="1"/>
      <c r="C28596" s="1"/>
      <c r="D28596" s="8"/>
      <c r="E28596" s="1"/>
      <c r="F28596" s="1"/>
      <c r="G28596" s="1"/>
      <c r="H28596" s="1"/>
    </row>
    <row r="28597">
      <c r="A28597" s="1"/>
      <c r="B28597" s="1"/>
      <c r="C28597" s="1"/>
      <c r="D28597" s="8"/>
      <c r="E28597" s="1"/>
      <c r="F28597" s="1"/>
      <c r="G28597" s="1"/>
      <c r="H28597" s="1"/>
    </row>
    <row r="28598">
      <c r="A28598" s="1"/>
      <c r="B28598" s="1"/>
      <c r="C28598" s="1"/>
      <c r="D28598" s="8"/>
      <c r="E28598" s="1"/>
      <c r="F28598" s="1"/>
      <c r="G28598" s="1"/>
      <c r="H28598" s="1"/>
    </row>
    <row r="28599">
      <c r="A28599" s="1"/>
      <c r="B28599" s="1"/>
      <c r="C28599" s="1"/>
      <c r="D28599" s="8"/>
      <c r="E28599" s="1"/>
      <c r="F28599" s="1"/>
      <c r="G28599" s="1"/>
      <c r="H28599" s="1"/>
    </row>
    <row r="28600">
      <c r="A28600" s="1"/>
      <c r="B28600" s="1"/>
      <c r="C28600" s="1"/>
      <c r="D28600" s="8"/>
      <c r="E28600" s="1"/>
      <c r="F28600" s="1"/>
      <c r="G28600" s="1"/>
      <c r="H28600" s="1"/>
    </row>
    <row r="28601">
      <c r="A28601" s="1"/>
      <c r="B28601" s="1"/>
      <c r="C28601" s="1"/>
      <c r="D28601" s="8"/>
      <c r="E28601" s="1"/>
      <c r="F28601" s="1"/>
      <c r="G28601" s="1"/>
      <c r="H28601" s="1"/>
    </row>
    <row r="28602">
      <c r="A28602" s="1"/>
      <c r="B28602" s="1"/>
      <c r="C28602" s="1"/>
      <c r="D28602" s="8"/>
      <c r="E28602" s="1"/>
      <c r="F28602" s="1"/>
      <c r="G28602" s="1"/>
      <c r="H28602" s="1"/>
    </row>
    <row r="28603">
      <c r="A28603" s="1"/>
      <c r="B28603" s="1"/>
      <c r="C28603" s="1"/>
      <c r="D28603" s="8"/>
      <c r="E28603" s="1"/>
      <c r="F28603" s="1"/>
      <c r="G28603" s="1"/>
      <c r="H28603" s="1"/>
    </row>
    <row r="28604">
      <c r="A28604" s="1"/>
      <c r="B28604" s="1"/>
      <c r="C28604" s="1"/>
      <c r="D28604" s="8"/>
      <c r="E28604" s="1"/>
      <c r="F28604" s="1"/>
      <c r="G28604" s="1"/>
      <c r="H28604" s="1"/>
    </row>
    <row r="28605">
      <c r="A28605" s="1"/>
      <c r="B28605" s="1"/>
      <c r="C28605" s="1"/>
      <c r="D28605" s="8"/>
      <c r="E28605" s="1"/>
      <c r="F28605" s="1"/>
      <c r="G28605" s="1"/>
      <c r="H28605" s="1"/>
    </row>
    <row r="28606">
      <c r="A28606" s="1"/>
      <c r="B28606" s="1"/>
      <c r="C28606" s="1"/>
      <c r="D28606" s="8"/>
      <c r="E28606" s="1"/>
      <c r="F28606" s="1"/>
      <c r="G28606" s="1"/>
      <c r="H28606" s="1"/>
    </row>
    <row r="28607">
      <c r="A28607" s="1"/>
      <c r="B28607" s="1"/>
      <c r="C28607" s="1"/>
      <c r="D28607" s="8"/>
      <c r="E28607" s="1"/>
      <c r="F28607" s="1"/>
      <c r="G28607" s="1"/>
      <c r="H28607" s="1"/>
    </row>
    <row r="28608">
      <c r="A28608" s="1"/>
      <c r="B28608" s="1"/>
      <c r="C28608" s="1"/>
      <c r="D28608" s="8"/>
      <c r="E28608" s="1"/>
      <c r="F28608" s="1"/>
      <c r="G28608" s="1"/>
      <c r="H28608" s="1"/>
    </row>
    <row r="28609">
      <c r="A28609" s="1"/>
      <c r="B28609" s="1"/>
      <c r="C28609" s="1"/>
      <c r="D28609" s="8"/>
      <c r="E28609" s="1"/>
      <c r="F28609" s="1"/>
      <c r="G28609" s="1"/>
      <c r="H28609" s="1"/>
    </row>
    <row r="28610">
      <c r="A28610" s="1"/>
      <c r="B28610" s="1"/>
      <c r="C28610" s="1"/>
      <c r="D28610" s="8"/>
      <c r="E28610" s="1"/>
      <c r="F28610" s="1"/>
      <c r="G28610" s="1"/>
      <c r="H28610" s="1"/>
    </row>
    <row r="28611">
      <c r="A28611" s="1"/>
      <c r="B28611" s="1"/>
      <c r="C28611" s="1"/>
      <c r="D28611" s="8"/>
      <c r="E28611" s="1"/>
      <c r="F28611" s="1"/>
      <c r="G28611" s="1"/>
      <c r="H28611" s="1"/>
    </row>
    <row r="28612">
      <c r="A28612" s="1"/>
      <c r="B28612" s="1"/>
      <c r="C28612" s="1"/>
      <c r="D28612" s="8"/>
      <c r="E28612" s="1"/>
      <c r="F28612" s="1"/>
      <c r="G28612" s="1"/>
      <c r="H28612" s="1"/>
    </row>
    <row r="28613">
      <c r="A28613" s="1"/>
      <c r="B28613" s="1"/>
      <c r="C28613" s="1"/>
      <c r="D28613" s="8"/>
      <c r="E28613" s="1"/>
      <c r="F28613" s="1"/>
      <c r="G28613" s="1"/>
      <c r="H28613" s="1"/>
    </row>
    <row r="28614">
      <c r="A28614" s="1"/>
      <c r="B28614" s="1"/>
      <c r="C28614" s="1"/>
      <c r="D28614" s="8"/>
      <c r="E28614" s="1"/>
      <c r="F28614" s="1"/>
      <c r="G28614" s="1"/>
      <c r="H28614" s="1"/>
    </row>
    <row r="28615">
      <c r="A28615" s="1"/>
      <c r="B28615" s="1"/>
      <c r="C28615" s="1"/>
      <c r="D28615" s="8"/>
      <c r="E28615" s="1"/>
      <c r="F28615" s="1"/>
      <c r="G28615" s="1"/>
      <c r="H28615" s="1"/>
    </row>
    <row r="28616">
      <c r="A28616" s="1"/>
      <c r="B28616" s="1"/>
      <c r="C28616" s="1"/>
      <c r="D28616" s="8"/>
      <c r="E28616" s="1"/>
      <c r="F28616" s="1"/>
      <c r="G28616" s="1"/>
      <c r="H28616" s="1"/>
    </row>
    <row r="28617">
      <c r="A28617" s="1"/>
      <c r="B28617" s="1"/>
      <c r="C28617" s="1"/>
      <c r="D28617" s="8"/>
      <c r="E28617" s="1"/>
      <c r="F28617" s="1"/>
      <c r="G28617" s="1"/>
      <c r="H28617" s="1"/>
    </row>
    <row r="28618">
      <c r="A28618" s="1"/>
      <c r="B28618" s="1"/>
      <c r="C28618" s="1"/>
      <c r="D28618" s="8"/>
      <c r="E28618" s="1"/>
      <c r="F28618" s="1"/>
      <c r="G28618" s="1"/>
      <c r="H28618" s="1"/>
    </row>
    <row r="28619">
      <c r="A28619" s="1"/>
      <c r="B28619" s="1"/>
      <c r="C28619" s="1"/>
      <c r="D28619" s="8"/>
      <c r="E28619" s="1"/>
      <c r="F28619" s="1"/>
      <c r="G28619" s="1"/>
      <c r="H28619" s="1"/>
    </row>
    <row r="28620">
      <c r="A28620" s="1"/>
      <c r="B28620" s="1"/>
      <c r="C28620" s="1"/>
      <c r="D28620" s="8"/>
      <c r="E28620" s="1"/>
      <c r="F28620" s="1"/>
      <c r="G28620" s="1"/>
      <c r="H28620" s="1"/>
    </row>
    <row r="28621">
      <c r="A28621" s="1"/>
      <c r="B28621" s="1"/>
      <c r="C28621" s="1"/>
      <c r="D28621" s="8"/>
      <c r="E28621" s="1"/>
      <c r="F28621" s="1"/>
      <c r="G28621" s="1"/>
      <c r="H28621" s="1"/>
    </row>
    <row r="28622">
      <c r="A28622" s="1"/>
      <c r="B28622" s="1"/>
      <c r="C28622" s="1"/>
      <c r="D28622" s="8"/>
      <c r="E28622" s="1"/>
      <c r="F28622" s="1"/>
      <c r="G28622" s="1"/>
      <c r="H28622" s="1"/>
    </row>
    <row r="28623">
      <c r="A28623" s="1"/>
      <c r="B28623" s="1"/>
      <c r="C28623" s="1"/>
      <c r="D28623" s="8"/>
      <c r="E28623" s="1"/>
      <c r="F28623" s="1"/>
      <c r="G28623" s="1"/>
      <c r="H28623" s="1"/>
    </row>
    <row r="28624">
      <c r="A28624" s="1"/>
      <c r="B28624" s="1"/>
      <c r="C28624" s="1"/>
      <c r="D28624" s="8"/>
      <c r="E28624" s="1"/>
      <c r="F28624" s="1"/>
      <c r="G28624" s="1"/>
      <c r="H28624" s="1"/>
    </row>
    <row r="28625">
      <c r="A28625" s="1"/>
      <c r="B28625" s="1"/>
      <c r="C28625" s="1"/>
      <c r="D28625" s="8"/>
      <c r="E28625" s="1"/>
      <c r="F28625" s="1"/>
      <c r="G28625" s="1"/>
      <c r="H28625" s="1"/>
    </row>
    <row r="28626">
      <c r="A28626" s="1"/>
      <c r="B28626" s="1"/>
      <c r="C28626" s="1"/>
      <c r="D28626" s="8"/>
      <c r="E28626" s="1"/>
      <c r="F28626" s="1"/>
      <c r="G28626" s="1"/>
      <c r="H28626" s="1"/>
    </row>
    <row r="28627">
      <c r="A28627" s="1"/>
      <c r="B28627" s="1"/>
      <c r="C28627" s="1"/>
      <c r="D28627" s="8"/>
      <c r="E28627" s="1"/>
      <c r="F28627" s="1"/>
      <c r="G28627" s="1"/>
      <c r="H28627" s="1"/>
    </row>
    <row r="28628">
      <c r="A28628" s="1"/>
      <c r="B28628" s="1"/>
      <c r="C28628" s="1"/>
      <c r="D28628" s="8"/>
      <c r="E28628" s="1"/>
      <c r="F28628" s="1"/>
      <c r="G28628" s="1"/>
      <c r="H28628" s="1"/>
    </row>
    <row r="28629">
      <c r="A28629" s="1"/>
      <c r="B28629" s="1"/>
      <c r="C28629" s="1"/>
      <c r="D28629" s="8"/>
      <c r="E28629" s="1"/>
      <c r="F28629" s="1"/>
      <c r="G28629" s="1"/>
      <c r="H28629" s="1"/>
    </row>
    <row r="28630">
      <c r="A28630" s="1"/>
      <c r="B28630" s="1"/>
      <c r="C28630" s="1"/>
      <c r="D28630" s="8"/>
      <c r="E28630" s="1"/>
      <c r="F28630" s="1"/>
      <c r="G28630" s="1"/>
      <c r="H28630" s="1"/>
    </row>
    <row r="28631">
      <c r="A28631" s="1"/>
      <c r="B28631" s="1"/>
      <c r="C28631" s="1"/>
      <c r="D28631" s="8"/>
      <c r="E28631" s="1"/>
      <c r="F28631" s="1"/>
      <c r="G28631" s="1"/>
      <c r="H28631" s="1"/>
    </row>
    <row r="28632">
      <c r="A28632" s="1"/>
      <c r="B28632" s="1"/>
      <c r="C28632" s="1"/>
      <c r="D28632" s="8"/>
      <c r="E28632" s="1"/>
      <c r="F28632" s="1"/>
      <c r="G28632" s="1"/>
      <c r="H28632" s="1"/>
    </row>
    <row r="28633">
      <c r="A28633" s="1"/>
      <c r="B28633" s="1"/>
      <c r="C28633" s="1"/>
      <c r="D28633" s="8"/>
      <c r="E28633" s="1"/>
      <c r="F28633" s="1"/>
      <c r="G28633" s="1"/>
      <c r="H28633" s="1"/>
    </row>
    <row r="28634">
      <c r="A28634" s="1"/>
      <c r="B28634" s="1"/>
      <c r="C28634" s="1"/>
      <c r="D28634" s="8"/>
      <c r="E28634" s="1"/>
      <c r="F28634" s="1"/>
      <c r="G28634" s="1"/>
      <c r="H28634" s="1"/>
    </row>
    <row r="28635">
      <c r="A28635" s="1"/>
      <c r="B28635" s="1"/>
      <c r="C28635" s="1"/>
      <c r="D28635" s="8"/>
      <c r="E28635" s="1"/>
      <c r="F28635" s="1"/>
      <c r="G28635" s="1"/>
      <c r="H28635" s="1"/>
    </row>
    <row r="28636">
      <c r="A28636" s="1"/>
      <c r="B28636" s="1"/>
      <c r="C28636" s="1"/>
      <c r="D28636" s="8"/>
      <c r="E28636" s="1"/>
      <c r="F28636" s="1"/>
      <c r="G28636" s="1"/>
      <c r="H28636" s="1"/>
    </row>
    <row r="28637">
      <c r="A28637" s="1"/>
      <c r="B28637" s="1"/>
      <c r="C28637" s="1"/>
      <c r="D28637" s="8"/>
      <c r="E28637" s="1"/>
      <c r="F28637" s="1"/>
      <c r="G28637" s="1"/>
      <c r="H28637" s="1"/>
    </row>
    <row r="28638">
      <c r="A28638" s="1"/>
      <c r="B28638" s="1"/>
      <c r="C28638" s="1"/>
      <c r="D28638" s="8"/>
      <c r="E28638" s="1"/>
      <c r="F28638" s="1"/>
      <c r="G28638" s="1"/>
      <c r="H28638" s="1"/>
    </row>
    <row r="28639">
      <c r="A28639" s="1"/>
      <c r="B28639" s="1"/>
      <c r="C28639" s="1"/>
      <c r="D28639" s="8"/>
      <c r="E28639" s="1"/>
      <c r="F28639" s="1"/>
      <c r="G28639" s="1"/>
      <c r="H28639" s="1"/>
    </row>
    <row r="28640">
      <c r="A28640" s="1"/>
      <c r="B28640" s="1"/>
      <c r="C28640" s="1"/>
      <c r="D28640" s="8"/>
      <c r="E28640" s="1"/>
      <c r="F28640" s="1"/>
      <c r="G28640" s="1"/>
      <c r="H28640" s="1"/>
    </row>
    <row r="28641">
      <c r="A28641" s="1"/>
      <c r="B28641" s="1"/>
      <c r="C28641" s="1"/>
      <c r="D28641" s="8"/>
      <c r="E28641" s="1"/>
      <c r="F28641" s="1"/>
      <c r="G28641" s="1"/>
      <c r="H28641" s="1"/>
    </row>
    <row r="28642">
      <c r="A28642" s="1"/>
      <c r="B28642" s="1"/>
      <c r="C28642" s="1"/>
      <c r="D28642" s="8"/>
      <c r="E28642" s="1"/>
      <c r="F28642" s="1"/>
      <c r="G28642" s="1"/>
      <c r="H28642" s="1"/>
    </row>
    <row r="28643">
      <c r="A28643" s="1"/>
      <c r="B28643" s="1"/>
      <c r="C28643" s="1"/>
      <c r="D28643" s="8"/>
      <c r="E28643" s="1"/>
      <c r="F28643" s="1"/>
      <c r="G28643" s="1"/>
      <c r="H28643" s="1"/>
    </row>
    <row r="28644">
      <c r="A28644" s="1"/>
      <c r="B28644" s="1"/>
      <c r="C28644" s="1"/>
      <c r="D28644" s="8"/>
      <c r="E28644" s="1"/>
      <c r="F28644" s="1"/>
      <c r="G28644" s="1"/>
      <c r="H28644" s="1"/>
    </row>
    <row r="28645">
      <c r="A28645" s="1"/>
      <c r="B28645" s="1"/>
      <c r="C28645" s="1"/>
      <c r="D28645" s="8"/>
      <c r="E28645" s="1"/>
      <c r="F28645" s="1"/>
      <c r="G28645" s="1"/>
      <c r="H28645" s="1"/>
    </row>
    <row r="28646">
      <c r="A28646" s="1"/>
      <c r="B28646" s="1"/>
      <c r="C28646" s="1"/>
      <c r="D28646" s="8"/>
      <c r="E28646" s="1"/>
      <c r="F28646" s="1"/>
      <c r="G28646" s="1"/>
      <c r="H28646" s="1"/>
    </row>
    <row r="28647">
      <c r="A28647" s="1"/>
      <c r="B28647" s="1"/>
      <c r="C28647" s="1"/>
      <c r="D28647" s="8"/>
      <c r="E28647" s="1"/>
      <c r="F28647" s="1"/>
      <c r="G28647" s="1"/>
      <c r="H28647" s="1"/>
    </row>
    <row r="28648">
      <c r="A28648" s="1"/>
      <c r="B28648" s="1"/>
      <c r="C28648" s="1"/>
      <c r="D28648" s="8"/>
      <c r="E28648" s="1"/>
      <c r="F28648" s="1"/>
      <c r="G28648" s="1"/>
      <c r="H28648" s="1"/>
    </row>
    <row r="28649">
      <c r="A28649" s="1"/>
      <c r="B28649" s="1"/>
      <c r="C28649" s="1"/>
      <c r="D28649" s="8"/>
      <c r="E28649" s="1"/>
      <c r="F28649" s="1"/>
      <c r="G28649" s="1"/>
      <c r="H28649" s="1"/>
    </row>
    <row r="28650">
      <c r="A28650" s="1"/>
      <c r="B28650" s="1"/>
      <c r="C28650" s="1"/>
      <c r="D28650" s="8"/>
      <c r="E28650" s="1"/>
      <c r="F28650" s="1"/>
      <c r="G28650" s="1"/>
      <c r="H28650" s="1"/>
    </row>
    <row r="28651">
      <c r="A28651" s="1"/>
      <c r="B28651" s="1"/>
      <c r="C28651" s="1"/>
      <c r="D28651" s="8"/>
      <c r="E28651" s="1"/>
      <c r="F28651" s="1"/>
      <c r="G28651" s="1"/>
      <c r="H28651" s="1"/>
    </row>
    <row r="28652">
      <c r="A28652" s="1"/>
      <c r="B28652" s="1"/>
      <c r="C28652" s="1"/>
      <c r="D28652" s="8"/>
      <c r="E28652" s="1"/>
      <c r="F28652" s="1"/>
      <c r="G28652" s="1"/>
      <c r="H28652" s="1"/>
    </row>
    <row r="28653">
      <c r="A28653" s="1"/>
      <c r="B28653" s="1"/>
      <c r="C28653" s="1"/>
      <c r="D28653" s="8"/>
      <c r="E28653" s="1"/>
      <c r="F28653" s="1"/>
      <c r="G28653" s="1"/>
      <c r="H28653" s="1"/>
    </row>
    <row r="28654">
      <c r="A28654" s="1"/>
      <c r="B28654" s="1"/>
      <c r="C28654" s="1"/>
      <c r="D28654" s="8"/>
      <c r="E28654" s="1"/>
      <c r="F28654" s="1"/>
      <c r="G28654" s="1"/>
      <c r="H28654" s="1"/>
    </row>
    <row r="28655">
      <c r="A28655" s="1"/>
      <c r="B28655" s="1"/>
      <c r="C28655" s="1"/>
      <c r="D28655" s="8"/>
      <c r="E28655" s="1"/>
      <c r="F28655" s="1"/>
      <c r="G28655" s="1"/>
      <c r="H28655" s="1"/>
    </row>
    <row r="28656">
      <c r="A28656" s="1"/>
      <c r="B28656" s="1"/>
      <c r="C28656" s="1"/>
      <c r="D28656" s="8"/>
      <c r="E28656" s="1"/>
      <c r="F28656" s="1"/>
      <c r="G28656" s="1"/>
      <c r="H28656" s="1"/>
    </row>
    <row r="28657">
      <c r="A28657" s="1"/>
      <c r="B28657" s="1"/>
      <c r="C28657" s="1"/>
      <c r="D28657" s="8"/>
      <c r="E28657" s="1"/>
      <c r="F28657" s="1"/>
      <c r="G28657" s="1"/>
      <c r="H28657" s="1"/>
    </row>
    <row r="28658">
      <c r="A28658" s="1"/>
      <c r="B28658" s="1"/>
      <c r="C28658" s="1"/>
      <c r="D28658" s="8"/>
      <c r="E28658" s="1"/>
      <c r="F28658" s="1"/>
      <c r="G28658" s="1"/>
      <c r="H28658" s="1"/>
    </row>
    <row r="28659">
      <c r="A28659" s="1"/>
      <c r="B28659" s="1"/>
      <c r="C28659" s="1"/>
      <c r="D28659" s="8"/>
      <c r="E28659" s="1"/>
      <c r="F28659" s="1"/>
      <c r="G28659" s="1"/>
      <c r="H28659" s="1"/>
    </row>
    <row r="28660">
      <c r="A28660" s="1"/>
      <c r="B28660" s="1"/>
      <c r="C28660" s="1"/>
      <c r="D28660" s="8"/>
      <c r="E28660" s="1"/>
      <c r="F28660" s="1"/>
      <c r="G28660" s="1"/>
      <c r="H28660" s="1"/>
    </row>
    <row r="28661">
      <c r="A28661" s="1"/>
      <c r="B28661" s="1"/>
      <c r="C28661" s="1"/>
      <c r="D28661" s="8"/>
      <c r="E28661" s="1"/>
      <c r="F28661" s="1"/>
      <c r="G28661" s="1"/>
      <c r="H28661" s="1"/>
    </row>
    <row r="28662">
      <c r="A28662" s="1"/>
      <c r="B28662" s="1"/>
      <c r="C28662" s="1"/>
      <c r="D28662" s="8"/>
      <c r="E28662" s="1"/>
      <c r="F28662" s="1"/>
      <c r="G28662" s="1"/>
      <c r="H28662" s="1"/>
    </row>
    <row r="28663">
      <c r="A28663" s="1"/>
      <c r="B28663" s="1"/>
      <c r="C28663" s="1"/>
      <c r="D28663" s="8"/>
      <c r="E28663" s="1"/>
      <c r="F28663" s="1"/>
      <c r="G28663" s="1"/>
      <c r="H28663" s="1"/>
    </row>
    <row r="28664">
      <c r="A28664" s="1"/>
      <c r="B28664" s="1"/>
      <c r="C28664" s="1"/>
      <c r="D28664" s="8"/>
      <c r="E28664" s="1"/>
      <c r="F28664" s="1"/>
      <c r="G28664" s="1"/>
      <c r="H28664" s="1"/>
    </row>
    <row r="28665">
      <c r="A28665" s="1"/>
      <c r="B28665" s="1"/>
      <c r="C28665" s="1"/>
      <c r="D28665" s="8"/>
      <c r="E28665" s="1"/>
      <c r="F28665" s="1"/>
      <c r="G28665" s="1"/>
      <c r="H28665" s="1"/>
    </row>
    <row r="28666">
      <c r="A28666" s="1"/>
      <c r="B28666" s="1"/>
      <c r="C28666" s="1"/>
      <c r="D28666" s="8"/>
      <c r="E28666" s="1"/>
      <c r="F28666" s="1"/>
      <c r="G28666" s="1"/>
      <c r="H28666" s="1"/>
    </row>
    <row r="28667">
      <c r="A28667" s="1"/>
      <c r="B28667" s="1"/>
      <c r="C28667" s="1"/>
      <c r="D28667" s="8"/>
      <c r="E28667" s="1"/>
      <c r="F28667" s="1"/>
      <c r="G28667" s="1"/>
      <c r="H28667" s="1"/>
    </row>
    <row r="28668">
      <c r="A28668" s="1"/>
      <c r="B28668" s="1"/>
      <c r="C28668" s="1"/>
      <c r="D28668" s="8"/>
      <c r="E28668" s="1"/>
      <c r="F28668" s="1"/>
      <c r="G28668" s="1"/>
      <c r="H28668" s="1"/>
    </row>
    <row r="28669">
      <c r="A28669" s="1"/>
      <c r="B28669" s="1"/>
      <c r="C28669" s="1"/>
      <c r="D28669" s="8"/>
      <c r="E28669" s="1"/>
      <c r="F28669" s="1"/>
      <c r="G28669" s="1"/>
      <c r="H28669" s="1"/>
    </row>
    <row r="28670">
      <c r="A28670" s="1"/>
      <c r="B28670" s="1"/>
      <c r="C28670" s="1"/>
      <c r="D28670" s="8"/>
      <c r="E28670" s="1"/>
      <c r="F28670" s="1"/>
      <c r="G28670" s="1"/>
      <c r="H28670" s="1"/>
    </row>
    <row r="28671">
      <c r="A28671" s="1"/>
      <c r="B28671" s="1"/>
      <c r="C28671" s="1"/>
      <c r="D28671" s="8"/>
      <c r="E28671" s="1"/>
      <c r="F28671" s="1"/>
      <c r="G28671" s="1"/>
      <c r="H28671" s="1"/>
    </row>
    <row r="28672">
      <c r="A28672" s="1"/>
      <c r="B28672" s="1"/>
      <c r="C28672" s="1"/>
      <c r="D28672" s="8"/>
      <c r="E28672" s="1"/>
      <c r="F28672" s="1"/>
      <c r="G28672" s="1"/>
      <c r="H28672" s="1"/>
    </row>
    <row r="28673">
      <c r="A28673" s="1"/>
      <c r="B28673" s="1"/>
      <c r="C28673" s="1"/>
      <c r="D28673" s="8"/>
      <c r="E28673" s="1"/>
      <c r="F28673" s="1"/>
      <c r="G28673" s="1"/>
      <c r="H28673" s="1"/>
    </row>
    <row r="28674">
      <c r="A28674" s="1"/>
      <c r="B28674" s="1"/>
      <c r="C28674" s="1"/>
      <c r="D28674" s="8"/>
      <c r="E28674" s="1"/>
      <c r="F28674" s="1"/>
      <c r="G28674" s="1"/>
      <c r="H28674" s="1"/>
    </row>
    <row r="28675">
      <c r="A28675" s="1"/>
      <c r="B28675" s="1"/>
      <c r="C28675" s="1"/>
      <c r="D28675" s="8"/>
      <c r="E28675" s="1"/>
      <c r="F28675" s="1"/>
      <c r="G28675" s="1"/>
      <c r="H28675" s="1"/>
    </row>
    <row r="28676">
      <c r="A28676" s="1"/>
      <c r="B28676" s="1"/>
      <c r="C28676" s="1"/>
      <c r="D28676" s="8"/>
      <c r="E28676" s="1"/>
      <c r="F28676" s="1"/>
      <c r="G28676" s="1"/>
      <c r="H28676" s="1"/>
    </row>
    <row r="28677">
      <c r="A28677" s="1"/>
      <c r="B28677" s="1"/>
      <c r="C28677" s="1"/>
      <c r="D28677" s="8"/>
      <c r="E28677" s="1"/>
      <c r="F28677" s="1"/>
      <c r="G28677" s="1"/>
      <c r="H28677" s="1"/>
    </row>
    <row r="28678">
      <c r="A28678" s="1"/>
      <c r="B28678" s="1"/>
      <c r="C28678" s="1"/>
      <c r="D28678" s="8"/>
      <c r="E28678" s="1"/>
      <c r="F28678" s="1"/>
      <c r="G28678" s="1"/>
      <c r="H28678" s="1"/>
    </row>
    <row r="28679">
      <c r="A28679" s="1"/>
      <c r="B28679" s="1"/>
      <c r="C28679" s="1"/>
      <c r="D28679" s="8"/>
      <c r="E28679" s="1"/>
      <c r="F28679" s="1"/>
      <c r="G28679" s="1"/>
      <c r="H28679" s="1"/>
    </row>
    <row r="28680">
      <c r="A28680" s="1"/>
      <c r="B28680" s="1"/>
      <c r="C28680" s="1"/>
      <c r="D28680" s="8"/>
      <c r="E28680" s="1"/>
      <c r="F28680" s="1"/>
      <c r="G28680" s="1"/>
      <c r="H28680" s="1"/>
    </row>
    <row r="28681">
      <c r="A28681" s="1"/>
      <c r="B28681" s="1"/>
      <c r="C28681" s="1"/>
      <c r="D28681" s="8"/>
      <c r="E28681" s="1"/>
      <c r="F28681" s="1"/>
      <c r="G28681" s="1"/>
      <c r="H28681" s="1"/>
    </row>
    <row r="28682">
      <c r="A28682" s="1"/>
      <c r="B28682" s="1"/>
      <c r="C28682" s="1"/>
      <c r="D28682" s="8"/>
      <c r="E28682" s="1"/>
      <c r="F28682" s="1"/>
      <c r="G28682" s="1"/>
      <c r="H28682" s="1"/>
    </row>
    <row r="28683">
      <c r="A28683" s="1"/>
      <c r="B28683" s="1"/>
      <c r="C28683" s="1"/>
      <c r="D28683" s="8"/>
      <c r="E28683" s="1"/>
      <c r="F28683" s="1"/>
      <c r="G28683" s="1"/>
      <c r="H28683" s="1"/>
    </row>
    <row r="28684">
      <c r="A28684" s="1"/>
      <c r="B28684" s="1"/>
      <c r="C28684" s="1"/>
      <c r="D28684" s="8"/>
      <c r="E28684" s="1"/>
      <c r="F28684" s="1"/>
      <c r="G28684" s="1"/>
      <c r="H28684" s="1"/>
    </row>
    <row r="28685">
      <c r="A28685" s="1"/>
      <c r="B28685" s="1"/>
      <c r="C28685" s="1"/>
      <c r="D28685" s="8"/>
      <c r="E28685" s="1"/>
      <c r="F28685" s="1"/>
      <c r="G28685" s="1"/>
      <c r="H28685" s="1"/>
    </row>
    <row r="28686">
      <c r="A28686" s="1"/>
      <c r="B28686" s="1"/>
      <c r="C28686" s="1"/>
      <c r="D28686" s="8"/>
      <c r="E28686" s="1"/>
      <c r="F28686" s="1"/>
      <c r="G28686" s="1"/>
      <c r="H28686" s="1"/>
    </row>
    <row r="28687">
      <c r="A28687" s="1"/>
      <c r="B28687" s="1"/>
      <c r="C28687" s="1"/>
      <c r="D28687" s="8"/>
      <c r="E28687" s="1"/>
      <c r="F28687" s="1"/>
      <c r="G28687" s="1"/>
      <c r="H28687" s="1"/>
    </row>
    <row r="28688">
      <c r="A28688" s="1"/>
      <c r="B28688" s="1"/>
      <c r="C28688" s="1"/>
      <c r="D28688" s="8"/>
      <c r="E28688" s="1"/>
      <c r="F28688" s="1"/>
      <c r="G28688" s="1"/>
      <c r="H28688" s="1"/>
    </row>
    <row r="28689">
      <c r="A28689" s="1"/>
      <c r="B28689" s="1"/>
      <c r="C28689" s="1"/>
      <c r="D28689" s="8"/>
      <c r="E28689" s="1"/>
      <c r="F28689" s="1"/>
      <c r="G28689" s="1"/>
      <c r="H28689" s="1"/>
    </row>
    <row r="28690">
      <c r="A28690" s="1"/>
      <c r="B28690" s="1"/>
      <c r="C28690" s="1"/>
      <c r="D28690" s="8"/>
      <c r="E28690" s="1"/>
      <c r="F28690" s="1"/>
      <c r="G28690" s="1"/>
      <c r="H28690" s="1"/>
    </row>
    <row r="28691">
      <c r="A28691" s="1"/>
      <c r="B28691" s="1"/>
      <c r="C28691" s="1"/>
      <c r="D28691" s="8"/>
      <c r="E28691" s="1"/>
      <c r="F28691" s="1"/>
      <c r="G28691" s="1"/>
      <c r="H28691" s="1"/>
    </row>
    <row r="28692">
      <c r="A28692" s="1"/>
      <c r="B28692" s="1"/>
      <c r="C28692" s="1"/>
      <c r="D28692" s="8"/>
      <c r="E28692" s="1"/>
      <c r="F28692" s="1"/>
      <c r="G28692" s="1"/>
      <c r="H28692" s="1"/>
    </row>
    <row r="28693">
      <c r="A28693" s="1"/>
      <c r="B28693" s="1"/>
      <c r="C28693" s="1"/>
      <c r="D28693" s="8"/>
      <c r="E28693" s="1"/>
      <c r="F28693" s="1"/>
      <c r="G28693" s="1"/>
      <c r="H28693" s="1"/>
    </row>
    <row r="28694">
      <c r="A28694" s="1"/>
      <c r="B28694" s="1"/>
      <c r="C28694" s="1"/>
      <c r="D28694" s="8"/>
      <c r="E28694" s="1"/>
      <c r="F28694" s="1"/>
      <c r="G28694" s="1"/>
      <c r="H28694" s="1"/>
    </row>
    <row r="28695">
      <c r="A28695" s="1"/>
      <c r="B28695" s="1"/>
      <c r="C28695" s="1"/>
      <c r="D28695" s="8"/>
      <c r="E28695" s="1"/>
      <c r="F28695" s="1"/>
      <c r="G28695" s="1"/>
      <c r="H28695" s="1"/>
    </row>
    <row r="28696">
      <c r="A28696" s="1"/>
      <c r="B28696" s="1"/>
      <c r="C28696" s="1"/>
      <c r="D28696" s="8"/>
      <c r="E28696" s="1"/>
      <c r="F28696" s="1"/>
      <c r="G28696" s="1"/>
      <c r="H28696" s="1"/>
    </row>
    <row r="28697">
      <c r="A28697" s="1"/>
      <c r="B28697" s="1"/>
      <c r="C28697" s="1"/>
      <c r="D28697" s="8"/>
      <c r="E28697" s="1"/>
      <c r="F28697" s="1"/>
      <c r="G28697" s="1"/>
      <c r="H28697" s="1"/>
    </row>
    <row r="28698">
      <c r="A28698" s="1"/>
      <c r="B28698" s="1"/>
      <c r="C28698" s="1"/>
      <c r="D28698" s="8"/>
      <c r="E28698" s="1"/>
      <c r="F28698" s="1"/>
      <c r="G28698" s="1"/>
      <c r="H28698" s="1"/>
    </row>
    <row r="28699">
      <c r="A28699" s="1"/>
      <c r="B28699" s="1"/>
      <c r="C28699" s="1"/>
      <c r="D28699" s="8"/>
      <c r="E28699" s="1"/>
      <c r="F28699" s="1"/>
      <c r="G28699" s="1"/>
      <c r="H28699" s="1"/>
    </row>
    <row r="28700">
      <c r="A28700" s="1"/>
      <c r="B28700" s="1"/>
      <c r="C28700" s="1"/>
      <c r="D28700" s="8"/>
      <c r="E28700" s="1"/>
      <c r="F28700" s="1"/>
      <c r="G28700" s="1"/>
      <c r="H28700" s="1"/>
    </row>
    <row r="28701">
      <c r="A28701" s="1"/>
      <c r="B28701" s="1"/>
      <c r="C28701" s="1"/>
      <c r="D28701" s="8"/>
      <c r="E28701" s="1"/>
      <c r="F28701" s="1"/>
      <c r="G28701" s="1"/>
      <c r="H28701" s="1"/>
    </row>
    <row r="28702">
      <c r="A28702" s="1"/>
      <c r="B28702" s="1"/>
      <c r="C28702" s="1"/>
      <c r="D28702" s="8"/>
      <c r="E28702" s="1"/>
      <c r="F28702" s="1"/>
      <c r="G28702" s="1"/>
      <c r="H28702" s="1"/>
    </row>
    <row r="28703">
      <c r="A28703" s="1"/>
      <c r="B28703" s="1"/>
      <c r="C28703" s="1"/>
      <c r="D28703" s="8"/>
      <c r="E28703" s="1"/>
      <c r="F28703" s="1"/>
      <c r="G28703" s="1"/>
      <c r="H28703" s="1"/>
    </row>
    <row r="28704">
      <c r="A28704" s="1"/>
      <c r="B28704" s="1"/>
      <c r="C28704" s="1"/>
      <c r="D28704" s="8"/>
      <c r="E28704" s="1"/>
      <c r="F28704" s="1"/>
      <c r="G28704" s="1"/>
      <c r="H28704" s="1"/>
    </row>
    <row r="28705">
      <c r="A28705" s="1"/>
      <c r="B28705" s="1"/>
      <c r="C28705" s="1"/>
      <c r="D28705" s="8"/>
      <c r="E28705" s="1"/>
      <c r="F28705" s="1"/>
      <c r="G28705" s="1"/>
      <c r="H28705" s="1"/>
    </row>
    <row r="28706">
      <c r="A28706" s="1"/>
      <c r="B28706" s="1"/>
      <c r="C28706" s="1"/>
      <c r="D28706" s="8"/>
      <c r="E28706" s="1"/>
      <c r="F28706" s="1"/>
      <c r="G28706" s="1"/>
      <c r="H28706" s="1"/>
    </row>
    <row r="28707">
      <c r="A28707" s="1"/>
      <c r="B28707" s="1"/>
      <c r="C28707" s="1"/>
      <c r="D28707" s="8"/>
      <c r="E28707" s="1"/>
      <c r="F28707" s="1"/>
      <c r="G28707" s="1"/>
      <c r="H28707" s="1"/>
    </row>
    <row r="28708">
      <c r="A28708" s="1"/>
      <c r="B28708" s="1"/>
      <c r="C28708" s="1"/>
      <c r="D28708" s="8"/>
      <c r="E28708" s="1"/>
      <c r="F28708" s="1"/>
      <c r="G28708" s="1"/>
      <c r="H28708" s="1"/>
    </row>
    <row r="28709">
      <c r="A28709" s="1"/>
      <c r="B28709" s="1"/>
      <c r="C28709" s="1"/>
      <c r="D28709" s="8"/>
      <c r="E28709" s="1"/>
      <c r="F28709" s="1"/>
      <c r="G28709" s="1"/>
      <c r="H28709" s="1"/>
    </row>
    <row r="28710">
      <c r="A28710" s="1"/>
      <c r="B28710" s="1"/>
      <c r="C28710" s="1"/>
      <c r="D28710" s="8"/>
      <c r="E28710" s="1"/>
      <c r="F28710" s="1"/>
      <c r="G28710" s="1"/>
      <c r="H28710" s="1"/>
    </row>
    <row r="28711">
      <c r="A28711" s="1"/>
      <c r="B28711" s="1"/>
      <c r="C28711" s="1"/>
      <c r="D28711" s="8"/>
      <c r="E28711" s="1"/>
      <c r="F28711" s="1"/>
      <c r="G28711" s="1"/>
      <c r="H28711" s="1"/>
    </row>
    <row r="28712">
      <c r="A28712" s="1"/>
      <c r="B28712" s="1"/>
      <c r="C28712" s="1"/>
      <c r="D28712" s="8"/>
      <c r="E28712" s="1"/>
      <c r="F28712" s="1"/>
      <c r="G28712" s="1"/>
      <c r="H28712" s="1"/>
    </row>
    <row r="28713">
      <c r="A28713" s="1"/>
      <c r="B28713" s="1"/>
      <c r="C28713" s="1"/>
      <c r="D28713" s="8"/>
      <c r="E28713" s="1"/>
      <c r="F28713" s="1"/>
      <c r="G28713" s="1"/>
      <c r="H28713" s="1"/>
    </row>
    <row r="28714">
      <c r="A28714" s="1"/>
      <c r="B28714" s="1"/>
      <c r="C28714" s="1"/>
      <c r="D28714" s="8"/>
      <c r="E28714" s="1"/>
      <c r="F28714" s="1"/>
      <c r="G28714" s="1"/>
      <c r="H28714" s="1"/>
    </row>
    <row r="28715">
      <c r="A28715" s="1"/>
      <c r="B28715" s="1"/>
      <c r="C28715" s="1"/>
      <c r="D28715" s="8"/>
      <c r="E28715" s="1"/>
      <c r="F28715" s="1"/>
      <c r="G28715" s="1"/>
      <c r="H28715" s="1"/>
    </row>
    <row r="28716">
      <c r="A28716" s="1"/>
      <c r="B28716" s="1"/>
      <c r="C28716" s="1"/>
      <c r="D28716" s="8"/>
      <c r="E28716" s="1"/>
      <c r="F28716" s="1"/>
      <c r="G28716" s="1"/>
      <c r="H28716" s="1"/>
    </row>
    <row r="28717">
      <c r="A28717" s="1"/>
      <c r="B28717" s="1"/>
      <c r="C28717" s="1"/>
      <c r="D28717" s="8"/>
      <c r="E28717" s="1"/>
      <c r="F28717" s="1"/>
      <c r="G28717" s="1"/>
      <c r="H28717" s="1"/>
    </row>
    <row r="28718">
      <c r="A28718" s="1"/>
      <c r="B28718" s="1"/>
      <c r="C28718" s="1"/>
      <c r="D28718" s="8"/>
      <c r="E28718" s="1"/>
      <c r="F28718" s="1"/>
      <c r="G28718" s="1"/>
      <c r="H28718" s="1"/>
    </row>
    <row r="28719">
      <c r="A28719" s="1"/>
      <c r="B28719" s="1"/>
      <c r="C28719" s="1"/>
      <c r="D28719" s="8"/>
      <c r="E28719" s="1"/>
      <c r="F28719" s="1"/>
      <c r="G28719" s="1"/>
      <c r="H28719" s="1"/>
    </row>
    <row r="28720">
      <c r="A28720" s="1"/>
      <c r="B28720" s="1"/>
      <c r="C28720" s="1"/>
      <c r="D28720" s="8"/>
      <c r="E28720" s="1"/>
      <c r="F28720" s="1"/>
      <c r="G28720" s="1"/>
      <c r="H28720" s="1"/>
    </row>
    <row r="28721">
      <c r="A28721" s="1"/>
      <c r="B28721" s="1"/>
      <c r="C28721" s="1"/>
      <c r="D28721" s="8"/>
      <c r="E28721" s="1"/>
      <c r="F28721" s="1"/>
      <c r="G28721" s="1"/>
      <c r="H28721" s="1"/>
    </row>
    <row r="28722">
      <c r="A28722" s="1"/>
      <c r="B28722" s="1"/>
      <c r="C28722" s="1"/>
      <c r="D28722" s="8"/>
      <c r="E28722" s="1"/>
      <c r="F28722" s="1"/>
      <c r="G28722" s="1"/>
      <c r="H28722" s="1"/>
    </row>
    <row r="28723">
      <c r="A28723" s="1"/>
      <c r="B28723" s="1"/>
      <c r="C28723" s="1"/>
      <c r="D28723" s="8"/>
      <c r="E28723" s="1"/>
      <c r="F28723" s="1"/>
      <c r="G28723" s="1"/>
      <c r="H28723" s="1"/>
    </row>
    <row r="28724">
      <c r="A28724" s="1"/>
      <c r="B28724" s="1"/>
      <c r="C28724" s="1"/>
      <c r="D28724" s="8"/>
      <c r="E28724" s="1"/>
      <c r="F28724" s="1"/>
      <c r="G28724" s="1"/>
      <c r="H28724" s="1"/>
    </row>
    <row r="28725">
      <c r="A28725" s="1"/>
      <c r="B28725" s="1"/>
      <c r="C28725" s="1"/>
      <c r="D28725" s="8"/>
      <c r="E28725" s="1"/>
      <c r="F28725" s="1"/>
      <c r="G28725" s="1"/>
      <c r="H28725" s="1"/>
    </row>
    <row r="28726">
      <c r="A28726" s="1"/>
      <c r="B28726" s="1"/>
      <c r="C28726" s="1"/>
      <c r="D28726" s="8"/>
      <c r="E28726" s="1"/>
      <c r="F28726" s="1"/>
      <c r="G28726" s="1"/>
      <c r="H28726" s="1"/>
    </row>
    <row r="28727">
      <c r="A28727" s="1"/>
      <c r="B28727" s="1"/>
      <c r="C28727" s="1"/>
      <c r="D28727" s="8"/>
      <c r="E28727" s="1"/>
      <c r="F28727" s="1"/>
      <c r="G28727" s="1"/>
      <c r="H28727" s="1"/>
    </row>
    <row r="28728">
      <c r="A28728" s="1"/>
      <c r="B28728" s="1"/>
      <c r="C28728" s="1"/>
      <c r="D28728" s="8"/>
      <c r="E28728" s="1"/>
      <c r="F28728" s="1"/>
      <c r="G28728" s="1"/>
      <c r="H28728" s="1"/>
    </row>
    <row r="28729">
      <c r="A28729" s="1"/>
      <c r="B28729" s="1"/>
      <c r="C28729" s="1"/>
      <c r="D28729" s="8"/>
      <c r="E28729" s="1"/>
      <c r="F28729" s="1"/>
      <c r="G28729" s="1"/>
      <c r="H28729" s="1"/>
    </row>
    <row r="28730">
      <c r="A28730" s="1"/>
      <c r="B28730" s="1"/>
      <c r="C28730" s="1"/>
      <c r="D28730" s="8"/>
      <c r="E28730" s="1"/>
      <c r="F28730" s="1"/>
      <c r="G28730" s="1"/>
      <c r="H28730" s="1"/>
    </row>
    <row r="28731">
      <c r="A28731" s="1"/>
      <c r="B28731" s="1"/>
      <c r="C28731" s="1"/>
      <c r="D28731" s="8"/>
      <c r="E28731" s="1"/>
      <c r="F28731" s="1"/>
      <c r="G28731" s="1"/>
      <c r="H28731" s="1"/>
    </row>
    <row r="28732">
      <c r="A28732" s="1"/>
      <c r="B28732" s="1"/>
      <c r="C28732" s="1"/>
      <c r="D28732" s="8"/>
      <c r="E28732" s="1"/>
      <c r="F28732" s="1"/>
      <c r="G28732" s="1"/>
      <c r="H28732" s="1"/>
    </row>
    <row r="28733">
      <c r="A28733" s="1"/>
      <c r="B28733" s="1"/>
      <c r="C28733" s="1"/>
      <c r="D28733" s="8"/>
      <c r="E28733" s="1"/>
      <c r="F28733" s="1"/>
      <c r="G28733" s="1"/>
      <c r="H28733" s="1"/>
    </row>
    <row r="28734">
      <c r="A28734" s="1"/>
      <c r="B28734" s="1"/>
      <c r="C28734" s="1"/>
      <c r="D28734" s="8"/>
      <c r="E28734" s="1"/>
      <c r="F28734" s="1"/>
      <c r="G28734" s="1"/>
      <c r="H28734" s="1"/>
    </row>
    <row r="28735">
      <c r="A28735" s="1"/>
      <c r="B28735" s="1"/>
      <c r="C28735" s="1"/>
      <c r="D28735" s="8"/>
      <c r="E28735" s="1"/>
      <c r="F28735" s="1"/>
      <c r="G28735" s="1"/>
      <c r="H28735" s="1"/>
    </row>
    <row r="28736">
      <c r="A28736" s="1"/>
      <c r="B28736" s="1"/>
      <c r="C28736" s="1"/>
      <c r="D28736" s="8"/>
      <c r="E28736" s="1"/>
      <c r="F28736" s="1"/>
      <c r="G28736" s="1"/>
      <c r="H28736" s="1"/>
    </row>
    <row r="28737">
      <c r="A28737" s="1"/>
      <c r="B28737" s="1"/>
      <c r="C28737" s="1"/>
      <c r="D28737" s="8"/>
      <c r="E28737" s="1"/>
      <c r="F28737" s="1"/>
      <c r="G28737" s="1"/>
      <c r="H28737" s="1"/>
    </row>
    <row r="28738">
      <c r="A28738" s="1"/>
      <c r="B28738" s="1"/>
      <c r="C28738" s="1"/>
      <c r="D28738" s="8"/>
      <c r="E28738" s="1"/>
      <c r="F28738" s="1"/>
      <c r="G28738" s="1"/>
      <c r="H28738" s="1"/>
    </row>
    <row r="28739">
      <c r="A28739" s="1"/>
      <c r="B28739" s="1"/>
      <c r="C28739" s="1"/>
      <c r="D28739" s="8"/>
      <c r="E28739" s="1"/>
      <c r="F28739" s="1"/>
      <c r="G28739" s="1"/>
      <c r="H28739" s="1"/>
    </row>
    <row r="28740">
      <c r="A28740" s="1"/>
      <c r="B28740" s="1"/>
      <c r="C28740" s="1"/>
      <c r="D28740" s="8"/>
      <c r="E28740" s="1"/>
      <c r="F28740" s="1"/>
      <c r="G28740" s="1"/>
      <c r="H28740" s="1"/>
    </row>
    <row r="28741">
      <c r="A28741" s="1"/>
      <c r="B28741" s="1"/>
      <c r="C28741" s="1"/>
      <c r="D28741" s="8"/>
      <c r="E28741" s="1"/>
      <c r="F28741" s="1"/>
      <c r="G28741" s="1"/>
      <c r="H28741" s="1"/>
    </row>
    <row r="28742">
      <c r="A28742" s="1"/>
      <c r="B28742" s="1"/>
      <c r="C28742" s="1"/>
      <c r="D28742" s="8"/>
      <c r="E28742" s="1"/>
      <c r="F28742" s="1"/>
      <c r="G28742" s="1"/>
      <c r="H28742" s="1"/>
    </row>
    <row r="28743">
      <c r="A28743" s="1"/>
      <c r="B28743" s="1"/>
      <c r="C28743" s="1"/>
      <c r="D28743" s="8"/>
      <c r="E28743" s="1"/>
      <c r="F28743" s="1"/>
      <c r="G28743" s="1"/>
      <c r="H28743" s="1"/>
    </row>
    <row r="28744">
      <c r="A28744" s="1"/>
      <c r="B28744" s="1"/>
      <c r="C28744" s="1"/>
      <c r="D28744" s="8"/>
      <c r="E28744" s="1"/>
      <c r="F28744" s="1"/>
      <c r="G28744" s="1"/>
      <c r="H28744" s="1"/>
    </row>
    <row r="28745">
      <c r="A28745" s="1"/>
      <c r="B28745" s="1"/>
      <c r="C28745" s="1"/>
      <c r="D28745" s="8"/>
      <c r="E28745" s="1"/>
      <c r="F28745" s="1"/>
      <c r="G28745" s="1"/>
      <c r="H28745" s="1"/>
    </row>
    <row r="28746">
      <c r="A28746" s="1"/>
      <c r="B28746" s="1"/>
      <c r="C28746" s="1"/>
      <c r="D28746" s="8"/>
      <c r="E28746" s="1"/>
      <c r="F28746" s="1"/>
      <c r="G28746" s="1"/>
      <c r="H28746" s="1"/>
    </row>
    <row r="28747">
      <c r="A28747" s="1"/>
      <c r="B28747" s="1"/>
      <c r="C28747" s="1"/>
      <c r="D28747" s="8"/>
      <c r="E28747" s="1"/>
      <c r="F28747" s="1"/>
      <c r="G28747" s="1"/>
      <c r="H28747" s="1"/>
    </row>
    <row r="28748">
      <c r="A28748" s="1"/>
      <c r="B28748" s="1"/>
      <c r="C28748" s="1"/>
      <c r="D28748" s="8"/>
      <c r="E28748" s="1"/>
      <c r="F28748" s="1"/>
      <c r="G28748" s="1"/>
      <c r="H28748" s="1"/>
    </row>
    <row r="28749">
      <c r="A28749" s="1"/>
      <c r="B28749" s="1"/>
      <c r="C28749" s="1"/>
      <c r="D28749" s="8"/>
      <c r="E28749" s="1"/>
      <c r="F28749" s="1"/>
      <c r="G28749" s="1"/>
      <c r="H28749" s="1"/>
    </row>
    <row r="28750">
      <c r="A28750" s="1"/>
      <c r="B28750" s="1"/>
      <c r="C28750" s="1"/>
      <c r="D28750" s="8"/>
      <c r="E28750" s="1"/>
      <c r="F28750" s="1"/>
      <c r="G28750" s="1"/>
      <c r="H28750" s="1"/>
    </row>
    <row r="28751">
      <c r="A28751" s="1"/>
      <c r="B28751" s="1"/>
      <c r="C28751" s="1"/>
      <c r="D28751" s="8"/>
      <c r="E28751" s="1"/>
      <c r="F28751" s="1"/>
      <c r="G28751" s="1"/>
      <c r="H28751" s="1"/>
    </row>
    <row r="28752">
      <c r="A28752" s="1"/>
      <c r="B28752" s="1"/>
      <c r="C28752" s="1"/>
      <c r="D28752" s="8"/>
      <c r="E28752" s="1"/>
      <c r="F28752" s="1"/>
      <c r="G28752" s="1"/>
      <c r="H28752" s="1"/>
    </row>
    <row r="28753">
      <c r="A28753" s="1"/>
      <c r="B28753" s="1"/>
      <c r="C28753" s="1"/>
      <c r="D28753" s="8"/>
      <c r="E28753" s="1"/>
      <c r="F28753" s="1"/>
      <c r="G28753" s="1"/>
      <c r="H28753" s="1"/>
    </row>
    <row r="28754">
      <c r="A28754" s="1"/>
      <c r="B28754" s="1"/>
      <c r="C28754" s="1"/>
      <c r="D28754" s="8"/>
      <c r="E28754" s="1"/>
      <c r="F28754" s="1"/>
      <c r="G28754" s="1"/>
      <c r="H28754" s="1"/>
    </row>
    <row r="28755">
      <c r="A28755" s="1"/>
      <c r="B28755" s="1"/>
      <c r="C28755" s="1"/>
      <c r="D28755" s="8"/>
      <c r="E28755" s="1"/>
      <c r="F28755" s="1"/>
      <c r="G28755" s="1"/>
      <c r="H28755" s="1"/>
    </row>
    <row r="28756">
      <c r="A28756" s="1"/>
      <c r="B28756" s="1"/>
      <c r="C28756" s="1"/>
      <c r="D28756" s="8"/>
      <c r="E28756" s="1"/>
      <c r="F28756" s="1"/>
      <c r="G28756" s="1"/>
      <c r="H28756" s="1"/>
    </row>
    <row r="28757">
      <c r="A28757" s="1"/>
      <c r="B28757" s="1"/>
      <c r="C28757" s="1"/>
      <c r="D28757" s="8"/>
      <c r="E28757" s="1"/>
      <c r="F28757" s="1"/>
      <c r="G28757" s="1"/>
      <c r="H28757" s="1"/>
    </row>
    <row r="28758">
      <c r="A28758" s="1"/>
      <c r="B28758" s="1"/>
      <c r="C28758" s="1"/>
      <c r="D28758" s="8"/>
      <c r="E28758" s="1"/>
      <c r="F28758" s="1"/>
      <c r="G28758" s="1"/>
      <c r="H28758" s="1"/>
    </row>
    <row r="28759">
      <c r="A28759" s="1"/>
      <c r="B28759" s="1"/>
      <c r="C28759" s="1"/>
      <c r="D28759" s="8"/>
      <c r="E28759" s="1"/>
      <c r="F28759" s="1"/>
      <c r="G28759" s="1"/>
      <c r="H28759" s="1"/>
    </row>
    <row r="28760">
      <c r="A28760" s="1"/>
      <c r="B28760" s="1"/>
      <c r="C28760" s="1"/>
      <c r="D28760" s="8"/>
      <c r="E28760" s="1"/>
      <c r="F28760" s="1"/>
      <c r="G28760" s="1"/>
      <c r="H28760" s="1"/>
    </row>
    <row r="28761">
      <c r="A28761" s="1"/>
      <c r="B28761" s="1"/>
      <c r="C28761" s="1"/>
      <c r="D28761" s="8"/>
      <c r="E28761" s="1"/>
      <c r="F28761" s="1"/>
      <c r="G28761" s="1"/>
      <c r="H28761" s="1"/>
    </row>
    <row r="28762">
      <c r="A28762" s="1"/>
      <c r="B28762" s="1"/>
      <c r="C28762" s="1"/>
      <c r="D28762" s="8"/>
      <c r="E28762" s="1"/>
      <c r="F28762" s="1"/>
      <c r="G28762" s="1"/>
      <c r="H28762" s="1"/>
    </row>
    <row r="28763">
      <c r="A28763" s="1"/>
      <c r="B28763" s="1"/>
      <c r="C28763" s="1"/>
      <c r="D28763" s="8"/>
      <c r="E28763" s="1"/>
      <c r="F28763" s="1"/>
      <c r="G28763" s="1"/>
      <c r="H28763" s="1"/>
    </row>
    <row r="28764">
      <c r="A28764" s="1"/>
      <c r="B28764" s="1"/>
      <c r="C28764" s="1"/>
      <c r="D28764" s="8"/>
      <c r="E28764" s="1"/>
      <c r="F28764" s="1"/>
      <c r="G28764" s="1"/>
      <c r="H28764" s="1"/>
    </row>
    <row r="28765">
      <c r="A28765" s="1"/>
      <c r="B28765" s="1"/>
      <c r="C28765" s="1"/>
      <c r="D28765" s="8"/>
      <c r="E28765" s="1"/>
      <c r="F28765" s="1"/>
      <c r="G28765" s="1"/>
      <c r="H28765" s="1"/>
    </row>
    <row r="28766">
      <c r="A28766" s="1"/>
      <c r="B28766" s="1"/>
      <c r="C28766" s="1"/>
      <c r="D28766" s="8"/>
      <c r="E28766" s="1"/>
      <c r="F28766" s="1"/>
      <c r="G28766" s="1"/>
      <c r="H28766" s="1"/>
    </row>
    <row r="28767">
      <c r="A28767" s="1"/>
      <c r="B28767" s="1"/>
      <c r="C28767" s="1"/>
      <c r="D28767" s="8"/>
      <c r="E28767" s="1"/>
      <c r="F28767" s="1"/>
      <c r="G28767" s="1"/>
      <c r="H28767" s="1"/>
    </row>
    <row r="28768">
      <c r="A28768" s="1"/>
      <c r="B28768" s="1"/>
      <c r="C28768" s="1"/>
      <c r="D28768" s="8"/>
      <c r="E28768" s="1"/>
      <c r="F28768" s="1"/>
      <c r="G28768" s="1"/>
      <c r="H28768" s="1"/>
    </row>
    <row r="28769">
      <c r="A28769" s="1"/>
      <c r="B28769" s="1"/>
      <c r="C28769" s="1"/>
      <c r="D28769" s="8"/>
      <c r="E28769" s="1"/>
      <c r="F28769" s="1"/>
      <c r="G28769" s="1"/>
      <c r="H28769" s="1"/>
    </row>
    <row r="28770">
      <c r="A28770" s="1"/>
      <c r="B28770" s="1"/>
      <c r="C28770" s="1"/>
      <c r="D28770" s="8"/>
      <c r="E28770" s="1"/>
      <c r="F28770" s="1"/>
      <c r="G28770" s="1"/>
      <c r="H28770" s="1"/>
    </row>
    <row r="28771">
      <c r="A28771" s="1"/>
      <c r="B28771" s="1"/>
      <c r="C28771" s="1"/>
      <c r="D28771" s="8"/>
      <c r="E28771" s="1"/>
      <c r="F28771" s="1"/>
      <c r="G28771" s="1"/>
      <c r="H28771" s="1"/>
    </row>
    <row r="28772">
      <c r="A28772" s="1"/>
      <c r="B28772" s="1"/>
      <c r="C28772" s="1"/>
      <c r="D28772" s="8"/>
      <c r="E28772" s="1"/>
      <c r="F28772" s="1"/>
      <c r="G28772" s="1"/>
      <c r="H28772" s="1"/>
    </row>
    <row r="28773">
      <c r="A28773" s="1"/>
      <c r="B28773" s="1"/>
      <c r="C28773" s="1"/>
      <c r="D28773" s="8"/>
      <c r="E28773" s="1"/>
      <c r="F28773" s="1"/>
      <c r="G28773" s="1"/>
      <c r="H28773" s="1"/>
    </row>
    <row r="28774">
      <c r="A28774" s="1"/>
      <c r="B28774" s="1"/>
      <c r="C28774" s="1"/>
      <c r="D28774" s="8"/>
      <c r="E28774" s="1"/>
      <c r="F28774" s="1"/>
      <c r="G28774" s="1"/>
      <c r="H28774" s="1"/>
    </row>
    <row r="28775">
      <c r="A28775" s="1"/>
      <c r="B28775" s="1"/>
      <c r="C28775" s="1"/>
      <c r="D28775" s="8"/>
      <c r="E28775" s="1"/>
      <c r="F28775" s="1"/>
      <c r="G28775" s="1"/>
      <c r="H28775" s="1"/>
    </row>
    <row r="28776">
      <c r="A28776" s="1"/>
      <c r="B28776" s="1"/>
      <c r="C28776" s="1"/>
      <c r="D28776" s="8"/>
      <c r="E28776" s="1"/>
      <c r="F28776" s="1"/>
      <c r="G28776" s="1"/>
      <c r="H28776" s="1"/>
    </row>
    <row r="28777">
      <c r="A28777" s="1"/>
      <c r="B28777" s="1"/>
      <c r="C28777" s="1"/>
      <c r="D28777" s="8"/>
      <c r="E28777" s="1"/>
      <c r="F28777" s="1"/>
      <c r="G28777" s="1"/>
      <c r="H28777" s="1"/>
    </row>
    <row r="28778">
      <c r="A28778" s="1"/>
      <c r="B28778" s="1"/>
      <c r="C28778" s="1"/>
      <c r="D28778" s="8"/>
      <c r="E28778" s="1"/>
      <c r="F28778" s="1"/>
      <c r="G28778" s="1"/>
      <c r="H28778" s="1"/>
    </row>
    <row r="28779">
      <c r="A28779" s="1"/>
      <c r="B28779" s="1"/>
      <c r="C28779" s="1"/>
      <c r="D28779" s="8"/>
      <c r="E28779" s="1"/>
      <c r="F28779" s="1"/>
      <c r="G28779" s="1"/>
      <c r="H28779" s="1"/>
    </row>
    <row r="28780">
      <c r="A28780" s="1"/>
      <c r="B28780" s="1"/>
      <c r="C28780" s="1"/>
      <c r="D28780" s="8"/>
      <c r="E28780" s="1"/>
      <c r="F28780" s="1"/>
      <c r="G28780" s="1"/>
      <c r="H28780" s="1"/>
    </row>
    <row r="28781">
      <c r="A28781" s="1"/>
      <c r="B28781" s="1"/>
      <c r="C28781" s="1"/>
      <c r="D28781" s="8"/>
      <c r="E28781" s="1"/>
      <c r="F28781" s="1"/>
      <c r="G28781" s="1"/>
      <c r="H28781" s="1"/>
    </row>
    <row r="28782">
      <c r="A28782" s="1"/>
      <c r="B28782" s="1"/>
      <c r="C28782" s="1"/>
      <c r="D28782" s="8"/>
      <c r="E28782" s="1"/>
      <c r="F28782" s="1"/>
      <c r="G28782" s="1"/>
      <c r="H28782" s="1"/>
    </row>
    <row r="28783">
      <c r="A28783" s="1"/>
      <c r="B28783" s="1"/>
      <c r="C28783" s="1"/>
      <c r="D28783" s="8"/>
      <c r="E28783" s="1"/>
      <c r="F28783" s="1"/>
      <c r="G28783" s="1"/>
      <c r="H28783" s="1"/>
    </row>
    <row r="28784">
      <c r="A28784" s="1"/>
      <c r="B28784" s="1"/>
      <c r="C28784" s="1"/>
      <c r="D28784" s="8"/>
      <c r="E28784" s="1"/>
      <c r="F28784" s="1"/>
      <c r="G28784" s="1"/>
      <c r="H28784" s="1"/>
    </row>
    <row r="28785">
      <c r="A28785" s="1"/>
      <c r="B28785" s="1"/>
      <c r="C28785" s="1"/>
      <c r="D28785" s="8"/>
      <c r="E28785" s="1"/>
      <c r="F28785" s="1"/>
      <c r="G28785" s="1"/>
      <c r="H28785" s="1"/>
    </row>
    <row r="28786">
      <c r="A28786" s="1"/>
      <c r="B28786" s="1"/>
      <c r="C28786" s="1"/>
      <c r="D28786" s="8"/>
      <c r="E28786" s="1"/>
      <c r="F28786" s="1"/>
      <c r="G28786" s="1"/>
      <c r="H28786" s="1"/>
    </row>
    <row r="28787">
      <c r="A28787" s="1"/>
      <c r="B28787" s="1"/>
      <c r="C28787" s="1"/>
      <c r="D28787" s="8"/>
      <c r="E28787" s="1"/>
      <c r="F28787" s="1"/>
      <c r="G28787" s="1"/>
      <c r="H28787" s="1"/>
    </row>
    <row r="28788">
      <c r="A28788" s="1"/>
      <c r="B28788" s="1"/>
      <c r="C28788" s="1"/>
      <c r="D28788" s="8"/>
      <c r="E28788" s="1"/>
      <c r="F28788" s="1"/>
      <c r="G28788" s="1"/>
      <c r="H28788" s="1"/>
    </row>
    <row r="28789">
      <c r="A28789" s="1"/>
      <c r="B28789" s="1"/>
      <c r="C28789" s="1"/>
      <c r="D28789" s="8"/>
      <c r="E28789" s="1"/>
      <c r="F28789" s="1"/>
      <c r="G28789" s="1"/>
      <c r="H28789" s="1"/>
    </row>
    <row r="28790">
      <c r="A28790" s="1"/>
      <c r="B28790" s="1"/>
      <c r="C28790" s="1"/>
      <c r="D28790" s="8"/>
      <c r="E28790" s="1"/>
      <c r="F28790" s="1"/>
      <c r="G28790" s="1"/>
      <c r="H28790" s="1"/>
    </row>
    <row r="28791">
      <c r="A28791" s="1"/>
      <c r="B28791" s="1"/>
      <c r="C28791" s="1"/>
      <c r="D28791" s="8"/>
      <c r="E28791" s="1"/>
      <c r="F28791" s="1"/>
      <c r="G28791" s="1"/>
      <c r="H28791" s="1"/>
    </row>
    <row r="28792">
      <c r="A28792" s="1"/>
      <c r="B28792" s="1"/>
      <c r="C28792" s="1"/>
      <c r="D28792" s="8"/>
      <c r="E28792" s="1"/>
      <c r="F28792" s="1"/>
      <c r="G28792" s="1"/>
      <c r="H28792" s="1"/>
    </row>
    <row r="28793">
      <c r="A28793" s="1"/>
      <c r="B28793" s="1"/>
      <c r="C28793" s="1"/>
      <c r="D28793" s="8"/>
      <c r="E28793" s="1"/>
      <c r="F28793" s="1"/>
      <c r="G28793" s="1"/>
      <c r="H28793" s="1"/>
    </row>
    <row r="28794">
      <c r="A28794" s="1"/>
      <c r="B28794" s="1"/>
      <c r="C28794" s="1"/>
      <c r="D28794" s="8"/>
      <c r="E28794" s="1"/>
      <c r="F28794" s="1"/>
      <c r="G28794" s="1"/>
      <c r="H28794" s="1"/>
    </row>
    <row r="28795">
      <c r="A28795" s="1"/>
      <c r="B28795" s="1"/>
      <c r="C28795" s="1"/>
      <c r="D28795" s="8"/>
      <c r="E28795" s="1"/>
      <c r="F28795" s="1"/>
      <c r="G28795" s="1"/>
      <c r="H28795" s="1"/>
    </row>
    <row r="28796">
      <c r="A28796" s="1"/>
      <c r="B28796" s="1"/>
      <c r="C28796" s="1"/>
      <c r="D28796" s="8"/>
      <c r="E28796" s="1"/>
      <c r="F28796" s="1"/>
      <c r="G28796" s="1"/>
      <c r="H28796" s="1"/>
    </row>
    <row r="28797">
      <c r="A28797" s="1"/>
      <c r="B28797" s="1"/>
      <c r="C28797" s="1"/>
      <c r="D28797" s="8"/>
      <c r="E28797" s="1"/>
      <c r="F28797" s="1"/>
      <c r="G28797" s="1"/>
      <c r="H28797" s="1"/>
    </row>
    <row r="28798">
      <c r="A28798" s="1"/>
      <c r="B28798" s="1"/>
      <c r="C28798" s="1"/>
      <c r="D28798" s="8"/>
      <c r="E28798" s="1"/>
      <c r="F28798" s="1"/>
      <c r="G28798" s="1"/>
      <c r="H28798" s="1"/>
    </row>
    <row r="28799">
      <c r="A28799" s="1"/>
      <c r="B28799" s="1"/>
      <c r="C28799" s="1"/>
      <c r="D28799" s="8"/>
      <c r="E28799" s="1"/>
      <c r="F28799" s="1"/>
      <c r="G28799" s="1"/>
      <c r="H28799" s="1"/>
    </row>
    <row r="28800">
      <c r="A28800" s="1"/>
      <c r="B28800" s="1"/>
      <c r="C28800" s="1"/>
      <c r="D28800" s="8"/>
      <c r="E28800" s="1"/>
      <c r="F28800" s="1"/>
      <c r="G28800" s="1"/>
      <c r="H28800" s="1"/>
    </row>
    <row r="28801">
      <c r="A28801" s="1"/>
      <c r="B28801" s="1"/>
      <c r="C28801" s="1"/>
      <c r="D28801" s="8"/>
      <c r="E28801" s="1"/>
      <c r="F28801" s="1"/>
      <c r="G28801" s="1"/>
      <c r="H28801" s="1"/>
    </row>
    <row r="28802">
      <c r="A28802" s="1"/>
      <c r="B28802" s="1"/>
      <c r="C28802" s="1"/>
      <c r="D28802" s="8"/>
      <c r="E28802" s="1"/>
      <c r="F28802" s="1"/>
      <c r="G28802" s="1"/>
      <c r="H28802" s="1"/>
    </row>
    <row r="28803">
      <c r="A28803" s="1"/>
      <c r="B28803" s="1"/>
      <c r="C28803" s="1"/>
      <c r="D28803" s="8"/>
      <c r="E28803" s="1"/>
      <c r="F28803" s="1"/>
      <c r="G28803" s="1"/>
      <c r="H28803" s="1"/>
    </row>
    <row r="28804">
      <c r="A28804" s="1"/>
      <c r="B28804" s="1"/>
      <c r="C28804" s="1"/>
      <c r="D28804" s="8"/>
      <c r="E28804" s="1"/>
      <c r="F28804" s="1"/>
      <c r="G28804" s="1"/>
      <c r="H28804" s="1"/>
    </row>
    <row r="28805">
      <c r="A28805" s="1"/>
      <c r="B28805" s="1"/>
      <c r="C28805" s="1"/>
      <c r="D28805" s="8"/>
      <c r="E28805" s="1"/>
      <c r="F28805" s="1"/>
      <c r="G28805" s="1"/>
      <c r="H28805" s="1"/>
    </row>
    <row r="28806">
      <c r="A28806" s="1"/>
      <c r="B28806" s="1"/>
      <c r="C28806" s="1"/>
      <c r="D28806" s="8"/>
      <c r="E28806" s="1"/>
      <c r="F28806" s="1"/>
      <c r="G28806" s="1"/>
      <c r="H28806" s="1"/>
    </row>
    <row r="28807">
      <c r="A28807" s="1"/>
      <c r="B28807" s="1"/>
      <c r="C28807" s="1"/>
      <c r="D28807" s="8"/>
      <c r="E28807" s="1"/>
      <c r="F28807" s="1"/>
      <c r="G28807" s="1"/>
      <c r="H28807" s="1"/>
    </row>
    <row r="28808">
      <c r="A28808" s="1"/>
      <c r="B28808" s="1"/>
      <c r="C28808" s="1"/>
      <c r="D28808" s="8"/>
      <c r="E28808" s="1"/>
      <c r="F28808" s="1"/>
      <c r="G28808" s="1"/>
      <c r="H28808" s="1"/>
    </row>
    <row r="28809">
      <c r="A28809" s="1"/>
      <c r="B28809" s="1"/>
      <c r="C28809" s="1"/>
      <c r="D28809" s="8"/>
      <c r="E28809" s="1"/>
      <c r="F28809" s="1"/>
      <c r="G28809" s="1"/>
      <c r="H28809" s="1"/>
    </row>
    <row r="28810">
      <c r="A28810" s="1"/>
      <c r="B28810" s="1"/>
      <c r="C28810" s="1"/>
      <c r="D28810" s="8"/>
      <c r="E28810" s="1"/>
      <c r="F28810" s="1"/>
      <c r="G28810" s="1"/>
      <c r="H28810" s="1"/>
    </row>
    <row r="28811">
      <c r="A28811" s="1"/>
      <c r="B28811" s="1"/>
      <c r="C28811" s="1"/>
      <c r="D28811" s="8"/>
      <c r="E28811" s="1"/>
      <c r="F28811" s="1"/>
      <c r="G28811" s="1"/>
      <c r="H28811" s="1"/>
    </row>
    <row r="28812">
      <c r="A28812" s="1"/>
      <c r="B28812" s="1"/>
      <c r="C28812" s="1"/>
      <c r="D28812" s="8"/>
      <c r="E28812" s="1"/>
      <c r="F28812" s="1"/>
      <c r="G28812" s="1"/>
      <c r="H28812" s="1"/>
    </row>
    <row r="28813">
      <c r="A28813" s="1"/>
      <c r="B28813" s="1"/>
      <c r="C28813" s="1"/>
      <c r="D28813" s="8"/>
      <c r="E28813" s="1"/>
      <c r="F28813" s="1"/>
      <c r="G28813" s="1"/>
      <c r="H28813" s="1"/>
    </row>
    <row r="28814">
      <c r="A28814" s="1"/>
      <c r="B28814" s="1"/>
      <c r="C28814" s="1"/>
      <c r="D28814" s="8"/>
      <c r="E28814" s="1"/>
      <c r="F28814" s="1"/>
      <c r="G28814" s="1"/>
      <c r="H28814" s="1"/>
    </row>
    <row r="28815">
      <c r="A28815" s="1"/>
      <c r="B28815" s="1"/>
      <c r="C28815" s="1"/>
      <c r="D28815" s="8"/>
      <c r="E28815" s="1"/>
      <c r="F28815" s="1"/>
      <c r="G28815" s="1"/>
      <c r="H28815" s="1"/>
    </row>
    <row r="28816">
      <c r="A28816" s="1"/>
      <c r="B28816" s="1"/>
      <c r="C28816" s="1"/>
      <c r="D28816" s="8"/>
      <c r="E28816" s="1"/>
      <c r="F28816" s="1"/>
      <c r="G28816" s="1"/>
      <c r="H28816" s="1"/>
    </row>
    <row r="28817">
      <c r="A28817" s="1"/>
      <c r="B28817" s="1"/>
      <c r="C28817" s="1"/>
      <c r="D28817" s="8"/>
      <c r="E28817" s="1"/>
      <c r="F28817" s="1"/>
      <c r="G28817" s="1"/>
      <c r="H28817" s="1"/>
    </row>
    <row r="28818">
      <c r="A28818" s="1"/>
      <c r="B28818" s="1"/>
      <c r="C28818" s="1"/>
      <c r="D28818" s="8"/>
      <c r="E28818" s="1"/>
      <c r="F28818" s="1"/>
      <c r="G28818" s="1"/>
      <c r="H28818" s="1"/>
    </row>
    <row r="28819">
      <c r="A28819" s="1"/>
      <c r="B28819" s="1"/>
      <c r="C28819" s="1"/>
      <c r="D28819" s="8"/>
      <c r="E28819" s="1"/>
      <c r="F28819" s="1"/>
      <c r="G28819" s="1"/>
      <c r="H28819" s="1"/>
    </row>
    <row r="28820">
      <c r="A28820" s="1"/>
      <c r="B28820" s="1"/>
      <c r="C28820" s="1"/>
      <c r="D28820" s="8"/>
      <c r="E28820" s="1"/>
      <c r="F28820" s="1"/>
      <c r="G28820" s="1"/>
      <c r="H28820" s="1"/>
    </row>
    <row r="28821">
      <c r="A28821" s="1"/>
      <c r="B28821" s="1"/>
      <c r="C28821" s="1"/>
      <c r="D28821" s="8"/>
      <c r="E28821" s="1"/>
      <c r="F28821" s="1"/>
      <c r="G28821" s="1"/>
      <c r="H28821" s="1"/>
    </row>
    <row r="28822">
      <c r="A28822" s="1"/>
      <c r="B28822" s="1"/>
      <c r="C28822" s="1"/>
      <c r="D28822" s="8"/>
      <c r="E28822" s="1"/>
      <c r="F28822" s="1"/>
      <c r="G28822" s="1"/>
      <c r="H28822" s="1"/>
    </row>
    <row r="28823">
      <c r="A28823" s="1"/>
      <c r="B28823" s="1"/>
      <c r="C28823" s="1"/>
      <c r="D28823" s="8"/>
      <c r="E28823" s="1"/>
      <c r="F28823" s="1"/>
      <c r="G28823" s="1"/>
      <c r="H28823" s="1"/>
    </row>
    <row r="28824">
      <c r="A28824" s="1"/>
      <c r="B28824" s="1"/>
      <c r="C28824" s="1"/>
      <c r="D28824" s="8"/>
      <c r="E28824" s="1"/>
      <c r="F28824" s="1"/>
      <c r="G28824" s="1"/>
      <c r="H28824" s="1"/>
    </row>
    <row r="28825">
      <c r="A28825" s="1"/>
      <c r="B28825" s="1"/>
      <c r="C28825" s="1"/>
      <c r="D28825" s="8"/>
      <c r="E28825" s="1"/>
      <c r="F28825" s="1"/>
      <c r="G28825" s="1"/>
      <c r="H28825" s="1"/>
    </row>
    <row r="28826">
      <c r="A28826" s="1"/>
      <c r="B28826" s="1"/>
      <c r="C28826" s="1"/>
      <c r="D28826" s="8"/>
      <c r="E28826" s="1"/>
      <c r="F28826" s="1"/>
      <c r="G28826" s="1"/>
      <c r="H28826" s="1"/>
    </row>
    <row r="28827">
      <c r="A28827" s="1"/>
      <c r="B28827" s="1"/>
      <c r="C28827" s="1"/>
      <c r="D28827" s="8"/>
      <c r="E28827" s="1"/>
      <c r="F28827" s="1"/>
      <c r="G28827" s="1"/>
      <c r="H28827" s="1"/>
    </row>
    <row r="28828">
      <c r="A28828" s="1"/>
      <c r="B28828" s="1"/>
      <c r="C28828" s="1"/>
      <c r="D28828" s="8"/>
      <c r="E28828" s="1"/>
      <c r="F28828" s="1"/>
      <c r="G28828" s="1"/>
      <c r="H28828" s="1"/>
    </row>
    <row r="28829">
      <c r="A28829" s="1"/>
      <c r="B28829" s="1"/>
      <c r="C28829" s="1"/>
      <c r="D28829" s="8"/>
      <c r="E28829" s="1"/>
      <c r="F28829" s="1"/>
      <c r="G28829" s="1"/>
      <c r="H28829" s="1"/>
    </row>
    <row r="28830">
      <c r="A28830" s="1"/>
      <c r="B28830" s="1"/>
      <c r="C28830" s="1"/>
      <c r="D28830" s="8"/>
      <c r="E28830" s="1"/>
      <c r="F28830" s="1"/>
      <c r="G28830" s="1"/>
      <c r="H28830" s="1"/>
    </row>
    <row r="28831">
      <c r="A28831" s="1"/>
      <c r="B28831" s="1"/>
      <c r="C28831" s="1"/>
      <c r="D28831" s="8"/>
      <c r="E28831" s="1"/>
      <c r="F28831" s="1"/>
      <c r="G28831" s="1"/>
      <c r="H28831" s="1"/>
    </row>
    <row r="28832">
      <c r="A28832" s="1"/>
      <c r="B28832" s="1"/>
      <c r="C28832" s="1"/>
      <c r="D28832" s="8"/>
      <c r="E28832" s="1"/>
      <c r="F28832" s="1"/>
      <c r="G28832" s="1"/>
      <c r="H28832" s="1"/>
    </row>
    <row r="28833">
      <c r="A28833" s="1"/>
      <c r="B28833" s="1"/>
      <c r="C28833" s="1"/>
      <c r="D28833" s="8"/>
      <c r="E28833" s="1"/>
      <c r="F28833" s="1"/>
      <c r="G28833" s="1"/>
      <c r="H28833" s="1"/>
    </row>
    <row r="28834">
      <c r="A28834" s="1"/>
      <c r="B28834" s="1"/>
      <c r="C28834" s="1"/>
      <c r="D28834" s="8"/>
      <c r="E28834" s="1"/>
      <c r="F28834" s="1"/>
      <c r="G28834" s="1"/>
      <c r="H28834" s="1"/>
    </row>
    <row r="28835">
      <c r="A28835" s="1"/>
      <c r="B28835" s="1"/>
      <c r="C28835" s="1"/>
      <c r="D28835" s="8"/>
      <c r="E28835" s="1"/>
      <c r="F28835" s="1"/>
      <c r="G28835" s="1"/>
      <c r="H28835" s="1"/>
    </row>
    <row r="28836">
      <c r="A28836" s="1"/>
      <c r="B28836" s="1"/>
      <c r="C28836" s="1"/>
      <c r="D28836" s="8"/>
      <c r="E28836" s="1"/>
      <c r="F28836" s="1"/>
      <c r="G28836" s="1"/>
      <c r="H28836" s="1"/>
    </row>
    <row r="28837">
      <c r="A28837" s="1"/>
      <c r="B28837" s="1"/>
      <c r="C28837" s="1"/>
      <c r="D28837" s="8"/>
      <c r="E28837" s="1"/>
      <c r="F28837" s="1"/>
      <c r="G28837" s="1"/>
      <c r="H28837" s="1"/>
    </row>
    <row r="28838">
      <c r="A28838" s="1"/>
      <c r="B28838" s="1"/>
      <c r="C28838" s="1"/>
      <c r="D28838" s="8"/>
      <c r="E28838" s="1"/>
      <c r="F28838" s="1"/>
      <c r="G28838" s="1"/>
      <c r="H28838" s="1"/>
    </row>
    <row r="28839">
      <c r="A28839" s="1"/>
      <c r="B28839" s="1"/>
      <c r="C28839" s="1"/>
      <c r="D28839" s="8"/>
      <c r="E28839" s="1"/>
      <c r="F28839" s="1"/>
      <c r="G28839" s="1"/>
      <c r="H28839" s="1"/>
    </row>
    <row r="28840">
      <c r="A28840" s="1"/>
      <c r="B28840" s="1"/>
      <c r="C28840" s="1"/>
      <c r="D28840" s="8"/>
      <c r="E28840" s="1"/>
      <c r="F28840" s="1"/>
      <c r="G28840" s="1"/>
      <c r="H28840" s="1"/>
    </row>
    <row r="28841">
      <c r="A28841" s="1"/>
      <c r="B28841" s="1"/>
      <c r="C28841" s="1"/>
      <c r="D28841" s="8"/>
      <c r="E28841" s="1"/>
      <c r="F28841" s="1"/>
      <c r="G28841" s="1"/>
      <c r="H28841" s="1"/>
    </row>
    <row r="28842">
      <c r="A28842" s="1"/>
      <c r="B28842" s="1"/>
      <c r="C28842" s="1"/>
      <c r="D28842" s="8"/>
      <c r="E28842" s="1"/>
      <c r="F28842" s="1"/>
      <c r="G28842" s="1"/>
      <c r="H28842" s="1"/>
    </row>
    <row r="28843">
      <c r="A28843" s="1"/>
      <c r="B28843" s="1"/>
      <c r="C28843" s="1"/>
      <c r="D28843" s="8"/>
      <c r="E28843" s="1"/>
      <c r="F28843" s="1"/>
      <c r="G28843" s="1"/>
      <c r="H28843" s="1"/>
    </row>
    <row r="28844">
      <c r="A28844" s="1"/>
      <c r="B28844" s="1"/>
      <c r="C28844" s="1"/>
      <c r="D28844" s="8"/>
      <c r="E28844" s="1"/>
      <c r="F28844" s="1"/>
      <c r="G28844" s="1"/>
      <c r="H28844" s="1"/>
    </row>
    <row r="28845">
      <c r="A28845" s="1"/>
      <c r="B28845" s="1"/>
      <c r="C28845" s="1"/>
      <c r="D28845" s="8"/>
      <c r="E28845" s="1"/>
      <c r="F28845" s="1"/>
      <c r="G28845" s="1"/>
      <c r="H28845" s="1"/>
    </row>
    <row r="28846">
      <c r="A28846" s="1"/>
      <c r="B28846" s="1"/>
      <c r="C28846" s="1"/>
      <c r="D28846" s="8"/>
      <c r="E28846" s="1"/>
      <c r="F28846" s="1"/>
      <c r="G28846" s="1"/>
      <c r="H28846" s="1"/>
    </row>
    <row r="28847">
      <c r="A28847" s="1"/>
      <c r="B28847" s="1"/>
      <c r="C28847" s="1"/>
      <c r="D28847" s="8"/>
      <c r="E28847" s="1"/>
      <c r="F28847" s="1"/>
      <c r="G28847" s="1"/>
      <c r="H28847" s="1"/>
    </row>
    <row r="28848">
      <c r="A28848" s="1"/>
      <c r="B28848" s="1"/>
      <c r="C28848" s="1"/>
      <c r="D28848" s="8"/>
      <c r="E28848" s="1"/>
      <c r="F28848" s="1"/>
      <c r="G28848" s="1"/>
      <c r="H28848" s="1"/>
    </row>
    <row r="28849">
      <c r="A28849" s="1"/>
      <c r="B28849" s="1"/>
      <c r="C28849" s="1"/>
      <c r="D28849" s="8"/>
      <c r="E28849" s="1"/>
      <c r="F28849" s="1"/>
      <c r="G28849" s="1"/>
      <c r="H28849" s="1"/>
    </row>
    <row r="28850">
      <c r="A28850" s="1"/>
      <c r="B28850" s="1"/>
      <c r="C28850" s="1"/>
      <c r="D28850" s="8"/>
      <c r="E28850" s="1"/>
      <c r="F28850" s="1"/>
      <c r="G28850" s="1"/>
      <c r="H28850" s="1"/>
    </row>
    <row r="28851">
      <c r="A28851" s="1"/>
      <c r="B28851" s="1"/>
      <c r="C28851" s="1"/>
      <c r="D28851" s="8"/>
      <c r="E28851" s="1"/>
      <c r="F28851" s="1"/>
      <c r="G28851" s="1"/>
      <c r="H28851" s="1"/>
    </row>
    <row r="28852">
      <c r="A28852" s="1"/>
      <c r="B28852" s="1"/>
      <c r="C28852" s="1"/>
      <c r="D28852" s="8"/>
      <c r="E28852" s="1"/>
      <c r="F28852" s="1"/>
      <c r="G28852" s="1"/>
      <c r="H28852" s="1"/>
    </row>
    <row r="28853">
      <c r="A28853" s="1"/>
      <c r="B28853" s="1"/>
      <c r="C28853" s="1"/>
      <c r="D28853" s="8"/>
      <c r="E28853" s="1"/>
      <c r="F28853" s="1"/>
      <c r="G28853" s="1"/>
      <c r="H28853" s="1"/>
    </row>
    <row r="28854">
      <c r="A28854" s="1"/>
      <c r="B28854" s="1"/>
      <c r="C28854" s="1"/>
      <c r="D28854" s="8"/>
      <c r="E28854" s="1"/>
      <c r="F28854" s="1"/>
      <c r="G28854" s="1"/>
      <c r="H28854" s="1"/>
    </row>
    <row r="28855">
      <c r="A28855" s="1"/>
      <c r="B28855" s="1"/>
      <c r="C28855" s="1"/>
      <c r="D28855" s="8"/>
      <c r="E28855" s="1"/>
      <c r="F28855" s="1"/>
      <c r="G28855" s="1"/>
      <c r="H28855" s="1"/>
    </row>
    <row r="28856">
      <c r="A28856" s="1"/>
      <c r="B28856" s="1"/>
      <c r="C28856" s="1"/>
      <c r="D28856" s="8"/>
      <c r="E28856" s="1"/>
      <c r="F28856" s="1"/>
      <c r="G28856" s="1"/>
      <c r="H28856" s="1"/>
    </row>
    <row r="28857">
      <c r="A28857" s="1"/>
      <c r="B28857" s="1"/>
      <c r="C28857" s="1"/>
      <c r="D28857" s="8"/>
      <c r="E28857" s="1"/>
      <c r="F28857" s="1"/>
      <c r="G28857" s="1"/>
      <c r="H28857" s="1"/>
    </row>
    <row r="28858">
      <c r="A28858" s="1"/>
      <c r="B28858" s="1"/>
      <c r="C28858" s="1"/>
      <c r="D28858" s="8"/>
      <c r="E28858" s="1"/>
      <c r="F28858" s="1"/>
      <c r="G28858" s="1"/>
      <c r="H28858" s="1"/>
    </row>
    <row r="28859">
      <c r="A28859" s="1"/>
      <c r="B28859" s="1"/>
      <c r="C28859" s="1"/>
      <c r="D28859" s="8"/>
      <c r="E28859" s="1"/>
      <c r="F28859" s="1"/>
      <c r="G28859" s="1"/>
      <c r="H28859" s="1"/>
    </row>
    <row r="28860">
      <c r="A28860" s="1"/>
      <c r="B28860" s="1"/>
      <c r="C28860" s="1"/>
      <c r="D28860" s="8"/>
      <c r="E28860" s="1"/>
      <c r="F28860" s="1"/>
      <c r="G28860" s="1"/>
      <c r="H28860" s="1"/>
    </row>
    <row r="28861">
      <c r="A28861" s="1"/>
      <c r="B28861" s="1"/>
      <c r="C28861" s="1"/>
      <c r="D28861" s="8"/>
      <c r="E28861" s="1"/>
      <c r="F28861" s="1"/>
      <c r="G28861" s="1"/>
      <c r="H28861" s="1"/>
    </row>
    <row r="28862">
      <c r="A28862" s="1"/>
      <c r="B28862" s="1"/>
      <c r="C28862" s="1"/>
      <c r="D28862" s="8"/>
      <c r="E28862" s="1"/>
      <c r="F28862" s="1"/>
      <c r="G28862" s="1"/>
      <c r="H28862" s="1"/>
    </row>
    <row r="28863">
      <c r="A28863" s="1"/>
      <c r="B28863" s="1"/>
      <c r="C28863" s="1"/>
      <c r="D28863" s="8"/>
      <c r="E28863" s="1"/>
      <c r="F28863" s="1"/>
      <c r="G28863" s="1"/>
      <c r="H28863" s="1"/>
    </row>
    <row r="28864">
      <c r="A28864" s="1"/>
      <c r="B28864" s="1"/>
      <c r="C28864" s="1"/>
      <c r="D28864" s="8"/>
      <c r="E28864" s="1"/>
      <c r="F28864" s="1"/>
      <c r="G28864" s="1"/>
      <c r="H28864" s="1"/>
    </row>
    <row r="28865">
      <c r="A28865" s="1"/>
      <c r="B28865" s="1"/>
      <c r="C28865" s="1"/>
      <c r="D28865" s="8"/>
      <c r="E28865" s="1"/>
      <c r="F28865" s="1"/>
      <c r="G28865" s="1"/>
      <c r="H28865" s="1"/>
    </row>
    <row r="28866">
      <c r="A28866" s="1"/>
      <c r="B28866" s="1"/>
      <c r="C28866" s="1"/>
      <c r="D28866" s="8"/>
      <c r="E28866" s="1"/>
      <c r="F28866" s="1"/>
      <c r="G28866" s="1"/>
      <c r="H28866" s="1"/>
    </row>
    <row r="28867">
      <c r="A28867" s="1"/>
      <c r="B28867" s="1"/>
      <c r="C28867" s="1"/>
      <c r="D28867" s="8"/>
      <c r="E28867" s="1"/>
      <c r="F28867" s="1"/>
      <c r="G28867" s="1"/>
      <c r="H28867" s="1"/>
    </row>
    <row r="28868">
      <c r="A28868" s="1"/>
      <c r="B28868" s="1"/>
      <c r="C28868" s="1"/>
      <c r="D28868" s="8"/>
      <c r="E28868" s="1"/>
      <c r="F28868" s="1"/>
      <c r="G28868" s="1"/>
      <c r="H28868" s="1"/>
    </row>
    <row r="28869">
      <c r="A28869" s="1"/>
      <c r="B28869" s="1"/>
      <c r="C28869" s="1"/>
      <c r="D28869" s="8"/>
      <c r="E28869" s="1"/>
      <c r="F28869" s="1"/>
      <c r="G28869" s="1"/>
      <c r="H28869" s="1"/>
    </row>
    <row r="28870">
      <c r="A28870" s="1"/>
      <c r="B28870" s="1"/>
      <c r="C28870" s="1"/>
      <c r="D28870" s="8"/>
      <c r="E28870" s="1"/>
      <c r="F28870" s="1"/>
      <c r="G28870" s="1"/>
      <c r="H28870" s="1"/>
    </row>
    <row r="28871">
      <c r="A28871" s="1"/>
      <c r="B28871" s="1"/>
      <c r="C28871" s="1"/>
      <c r="D28871" s="8"/>
      <c r="E28871" s="1"/>
      <c r="F28871" s="1"/>
      <c r="G28871" s="1"/>
      <c r="H28871" s="1"/>
    </row>
    <row r="28872">
      <c r="A28872" s="1"/>
      <c r="B28872" s="1"/>
      <c r="C28872" s="1"/>
      <c r="D28872" s="8"/>
      <c r="E28872" s="1"/>
      <c r="F28872" s="1"/>
      <c r="G28872" s="1"/>
      <c r="H28872" s="1"/>
    </row>
    <row r="28873">
      <c r="A28873" s="1"/>
      <c r="B28873" s="1"/>
      <c r="C28873" s="1"/>
      <c r="D28873" s="8"/>
      <c r="E28873" s="1"/>
      <c r="F28873" s="1"/>
      <c r="G28873" s="1"/>
      <c r="H28873" s="1"/>
    </row>
    <row r="28874">
      <c r="A28874" s="1"/>
      <c r="B28874" s="1"/>
      <c r="C28874" s="1"/>
      <c r="D28874" s="8"/>
      <c r="E28874" s="1"/>
      <c r="F28874" s="1"/>
      <c r="G28874" s="1"/>
      <c r="H28874" s="1"/>
    </row>
    <row r="28875">
      <c r="A28875" s="1"/>
      <c r="B28875" s="1"/>
      <c r="C28875" s="1"/>
      <c r="D28875" s="8"/>
      <c r="E28875" s="1"/>
      <c r="F28875" s="1"/>
      <c r="G28875" s="1"/>
      <c r="H28875" s="1"/>
    </row>
    <row r="28876">
      <c r="A28876" s="1"/>
      <c r="B28876" s="1"/>
      <c r="C28876" s="1"/>
      <c r="D28876" s="8"/>
      <c r="E28876" s="1"/>
      <c r="F28876" s="1"/>
      <c r="G28876" s="1"/>
      <c r="H28876" s="1"/>
    </row>
    <row r="28877">
      <c r="A28877" s="1"/>
      <c r="B28877" s="1"/>
      <c r="C28877" s="1"/>
      <c r="D28877" s="8"/>
      <c r="E28877" s="1"/>
      <c r="F28877" s="1"/>
      <c r="G28877" s="1"/>
      <c r="H28877" s="1"/>
    </row>
    <row r="28878">
      <c r="A28878" s="1"/>
      <c r="B28878" s="1"/>
      <c r="C28878" s="1"/>
      <c r="D28878" s="8"/>
      <c r="E28878" s="1"/>
      <c r="F28878" s="1"/>
      <c r="G28878" s="1"/>
      <c r="H28878" s="1"/>
    </row>
    <row r="28879">
      <c r="A28879" s="1"/>
      <c r="B28879" s="1"/>
      <c r="C28879" s="1"/>
      <c r="D28879" s="8"/>
      <c r="E28879" s="1"/>
      <c r="F28879" s="1"/>
      <c r="G28879" s="1"/>
      <c r="H28879" s="1"/>
    </row>
    <row r="28880">
      <c r="A28880" s="1"/>
      <c r="B28880" s="1"/>
      <c r="C28880" s="1"/>
      <c r="D28880" s="8"/>
      <c r="E28880" s="1"/>
      <c r="F28880" s="1"/>
      <c r="G28880" s="1"/>
      <c r="H28880" s="1"/>
    </row>
    <row r="28881">
      <c r="A28881" s="1"/>
      <c r="B28881" s="1"/>
      <c r="C28881" s="1"/>
      <c r="D28881" s="8"/>
      <c r="E28881" s="1"/>
      <c r="F28881" s="1"/>
      <c r="G28881" s="1"/>
      <c r="H28881" s="1"/>
    </row>
    <row r="28882">
      <c r="A28882" s="1"/>
      <c r="B28882" s="1"/>
      <c r="C28882" s="1"/>
      <c r="D28882" s="8"/>
      <c r="E28882" s="1"/>
      <c r="F28882" s="1"/>
      <c r="G28882" s="1"/>
      <c r="H28882" s="1"/>
    </row>
    <row r="28883">
      <c r="A28883" s="1"/>
      <c r="B28883" s="1"/>
      <c r="C28883" s="1"/>
      <c r="D28883" s="8"/>
      <c r="E28883" s="1"/>
      <c r="F28883" s="1"/>
      <c r="G28883" s="1"/>
      <c r="H28883" s="1"/>
    </row>
    <row r="28884">
      <c r="A28884" s="1"/>
      <c r="B28884" s="1"/>
      <c r="C28884" s="1"/>
      <c r="D28884" s="8"/>
      <c r="E28884" s="1"/>
      <c r="F28884" s="1"/>
      <c r="G28884" s="1"/>
      <c r="H28884" s="1"/>
    </row>
    <row r="28885">
      <c r="A28885" s="1"/>
      <c r="B28885" s="1"/>
      <c r="C28885" s="1"/>
      <c r="D28885" s="8"/>
      <c r="E28885" s="1"/>
      <c r="F28885" s="1"/>
      <c r="G28885" s="1"/>
      <c r="H28885" s="1"/>
    </row>
    <row r="28886">
      <c r="A28886" s="1"/>
      <c r="B28886" s="1"/>
      <c r="C28886" s="1"/>
      <c r="D28886" s="8"/>
      <c r="E28886" s="1"/>
      <c r="F28886" s="1"/>
      <c r="G28886" s="1"/>
      <c r="H28886" s="1"/>
    </row>
    <row r="28887">
      <c r="A28887" s="1"/>
      <c r="B28887" s="1"/>
      <c r="C28887" s="1"/>
      <c r="D28887" s="8"/>
      <c r="E28887" s="1"/>
      <c r="F28887" s="1"/>
      <c r="G28887" s="1"/>
      <c r="H28887" s="1"/>
    </row>
    <row r="28888">
      <c r="A28888" s="1"/>
      <c r="B28888" s="1"/>
      <c r="C28888" s="1"/>
      <c r="D28888" s="8"/>
      <c r="E28888" s="1"/>
      <c r="F28888" s="1"/>
      <c r="G28888" s="1"/>
      <c r="H28888" s="1"/>
    </row>
    <row r="28889">
      <c r="A28889" s="1"/>
      <c r="B28889" s="1"/>
      <c r="C28889" s="1"/>
      <c r="D28889" s="8"/>
      <c r="E28889" s="1"/>
      <c r="F28889" s="1"/>
      <c r="G28889" s="1"/>
      <c r="H28889" s="1"/>
    </row>
    <row r="28890">
      <c r="A28890" s="1"/>
      <c r="B28890" s="1"/>
      <c r="C28890" s="1"/>
      <c r="D28890" s="8"/>
      <c r="E28890" s="1"/>
      <c r="F28890" s="1"/>
      <c r="G28890" s="1"/>
      <c r="H28890" s="1"/>
    </row>
    <row r="28891">
      <c r="A28891" s="1"/>
      <c r="B28891" s="1"/>
      <c r="C28891" s="1"/>
      <c r="D28891" s="8"/>
      <c r="E28891" s="1"/>
      <c r="F28891" s="1"/>
      <c r="G28891" s="1"/>
      <c r="H28891" s="1"/>
    </row>
    <row r="28892">
      <c r="A28892" s="1"/>
      <c r="B28892" s="1"/>
      <c r="C28892" s="1"/>
      <c r="D28892" s="8"/>
      <c r="E28892" s="1"/>
      <c r="F28892" s="1"/>
      <c r="G28892" s="1"/>
      <c r="H28892" s="1"/>
    </row>
    <row r="28893">
      <c r="A28893" s="1"/>
      <c r="B28893" s="1"/>
      <c r="C28893" s="1"/>
      <c r="D28893" s="8"/>
      <c r="E28893" s="1"/>
      <c r="F28893" s="1"/>
      <c r="G28893" s="1"/>
      <c r="H28893" s="1"/>
    </row>
    <row r="28894">
      <c r="A28894" s="1"/>
      <c r="B28894" s="1"/>
      <c r="C28894" s="1"/>
      <c r="D28894" s="8"/>
      <c r="E28894" s="1"/>
      <c r="F28894" s="1"/>
      <c r="G28894" s="1"/>
      <c r="H28894" s="1"/>
    </row>
    <row r="28895">
      <c r="A28895" s="1"/>
      <c r="B28895" s="1"/>
      <c r="C28895" s="1"/>
      <c r="D28895" s="8"/>
      <c r="E28895" s="1"/>
      <c r="F28895" s="1"/>
      <c r="G28895" s="1"/>
      <c r="H28895" s="1"/>
    </row>
    <row r="28896">
      <c r="A28896" s="1"/>
      <c r="B28896" s="1"/>
      <c r="C28896" s="1"/>
      <c r="D28896" s="8"/>
      <c r="E28896" s="1"/>
      <c r="F28896" s="1"/>
      <c r="G28896" s="1"/>
      <c r="H28896" s="1"/>
    </row>
    <row r="28897">
      <c r="A28897" s="1"/>
      <c r="B28897" s="1"/>
      <c r="C28897" s="1"/>
      <c r="D28897" s="8"/>
      <c r="E28897" s="1"/>
      <c r="F28897" s="1"/>
      <c r="G28897" s="1"/>
      <c r="H28897" s="1"/>
    </row>
    <row r="28898">
      <c r="A28898" s="1"/>
      <c r="B28898" s="1"/>
      <c r="C28898" s="1"/>
      <c r="D28898" s="8"/>
      <c r="E28898" s="1"/>
      <c r="F28898" s="1"/>
      <c r="G28898" s="1"/>
      <c r="H28898" s="1"/>
    </row>
    <row r="28899">
      <c r="A28899" s="1"/>
      <c r="B28899" s="1"/>
      <c r="C28899" s="1"/>
      <c r="D28899" s="8"/>
      <c r="E28899" s="1"/>
      <c r="F28899" s="1"/>
      <c r="G28899" s="1"/>
      <c r="H28899" s="1"/>
    </row>
    <row r="28900">
      <c r="A28900" s="1"/>
      <c r="B28900" s="1"/>
      <c r="C28900" s="1"/>
      <c r="D28900" s="8"/>
      <c r="E28900" s="1"/>
      <c r="F28900" s="1"/>
      <c r="G28900" s="1"/>
      <c r="H28900" s="1"/>
    </row>
    <row r="28901">
      <c r="A28901" s="1"/>
      <c r="B28901" s="1"/>
      <c r="C28901" s="1"/>
      <c r="D28901" s="8"/>
      <c r="E28901" s="1"/>
      <c r="F28901" s="1"/>
      <c r="G28901" s="1"/>
      <c r="H28901" s="1"/>
    </row>
    <row r="28902">
      <c r="A28902" s="1"/>
      <c r="B28902" s="1"/>
      <c r="C28902" s="1"/>
      <c r="D28902" s="8"/>
      <c r="E28902" s="1"/>
      <c r="F28902" s="1"/>
      <c r="G28902" s="1"/>
      <c r="H28902" s="1"/>
    </row>
    <row r="28903">
      <c r="A28903" s="1"/>
      <c r="B28903" s="1"/>
      <c r="C28903" s="1"/>
      <c r="D28903" s="8"/>
      <c r="E28903" s="1"/>
      <c r="F28903" s="1"/>
      <c r="G28903" s="1"/>
      <c r="H28903" s="1"/>
    </row>
    <row r="28904">
      <c r="A28904" s="1"/>
      <c r="B28904" s="1"/>
      <c r="C28904" s="1"/>
      <c r="D28904" s="8"/>
      <c r="E28904" s="1"/>
      <c r="F28904" s="1"/>
      <c r="G28904" s="1"/>
      <c r="H28904" s="1"/>
    </row>
    <row r="28905">
      <c r="A28905" s="1"/>
      <c r="B28905" s="1"/>
      <c r="C28905" s="1"/>
      <c r="D28905" s="8"/>
      <c r="E28905" s="1"/>
      <c r="F28905" s="1"/>
      <c r="G28905" s="1"/>
      <c r="H28905" s="1"/>
    </row>
    <row r="28906">
      <c r="A28906" s="1"/>
      <c r="B28906" s="1"/>
      <c r="C28906" s="1"/>
      <c r="D28906" s="8"/>
      <c r="E28906" s="1"/>
      <c r="F28906" s="1"/>
      <c r="G28906" s="1"/>
      <c r="H28906" s="1"/>
    </row>
    <row r="28907">
      <c r="A28907" s="1"/>
      <c r="B28907" s="1"/>
      <c r="C28907" s="1"/>
      <c r="D28907" s="8"/>
      <c r="E28907" s="1"/>
      <c r="F28907" s="1"/>
      <c r="G28907" s="1"/>
      <c r="H28907" s="1"/>
    </row>
    <row r="28908">
      <c r="A28908" s="1"/>
      <c r="B28908" s="1"/>
      <c r="C28908" s="1"/>
      <c r="D28908" s="8"/>
      <c r="E28908" s="1"/>
      <c r="F28908" s="1"/>
      <c r="G28908" s="1"/>
      <c r="H28908" s="1"/>
    </row>
    <row r="28909">
      <c r="A28909" s="1"/>
      <c r="B28909" s="1"/>
      <c r="C28909" s="1"/>
      <c r="D28909" s="8"/>
      <c r="E28909" s="1"/>
      <c r="F28909" s="1"/>
      <c r="G28909" s="1"/>
      <c r="H28909" s="1"/>
    </row>
    <row r="28910">
      <c r="A28910" s="1"/>
      <c r="B28910" s="1"/>
      <c r="C28910" s="1"/>
      <c r="D28910" s="8"/>
      <c r="E28910" s="1"/>
      <c r="F28910" s="1"/>
      <c r="G28910" s="1"/>
      <c r="H28910" s="1"/>
    </row>
    <row r="28911">
      <c r="A28911" s="1"/>
      <c r="B28911" s="1"/>
      <c r="C28911" s="1"/>
      <c r="D28911" s="8"/>
      <c r="E28911" s="1"/>
      <c r="F28911" s="1"/>
      <c r="G28911" s="1"/>
      <c r="H28911" s="1"/>
    </row>
    <row r="28912">
      <c r="A28912" s="1"/>
      <c r="B28912" s="1"/>
      <c r="C28912" s="1"/>
      <c r="D28912" s="8"/>
      <c r="E28912" s="1"/>
      <c r="F28912" s="1"/>
      <c r="G28912" s="1"/>
      <c r="H28912" s="1"/>
    </row>
    <row r="28913">
      <c r="A28913" s="1"/>
      <c r="B28913" s="1"/>
      <c r="C28913" s="1"/>
      <c r="D28913" s="8"/>
      <c r="E28913" s="1"/>
      <c r="F28913" s="1"/>
      <c r="G28913" s="1"/>
      <c r="H28913" s="1"/>
    </row>
    <row r="28914">
      <c r="A28914" s="1"/>
      <c r="B28914" s="1"/>
      <c r="C28914" s="1"/>
      <c r="D28914" s="8"/>
      <c r="E28914" s="1"/>
      <c r="F28914" s="1"/>
      <c r="G28914" s="1"/>
      <c r="H28914" s="1"/>
    </row>
    <row r="28915">
      <c r="A28915" s="1"/>
      <c r="B28915" s="1"/>
      <c r="C28915" s="1"/>
      <c r="D28915" s="8"/>
      <c r="E28915" s="1"/>
      <c r="F28915" s="1"/>
      <c r="G28915" s="1"/>
      <c r="H28915" s="1"/>
    </row>
    <row r="28916">
      <c r="A28916" s="1"/>
      <c r="B28916" s="1"/>
      <c r="C28916" s="1"/>
      <c r="D28916" s="8"/>
      <c r="E28916" s="1"/>
      <c r="F28916" s="1"/>
      <c r="G28916" s="1"/>
      <c r="H28916" s="1"/>
    </row>
    <row r="28917">
      <c r="A28917" s="1"/>
      <c r="B28917" s="1"/>
      <c r="C28917" s="1"/>
      <c r="D28917" s="8"/>
      <c r="E28917" s="1"/>
      <c r="F28917" s="1"/>
      <c r="G28917" s="1"/>
      <c r="H28917" s="1"/>
    </row>
    <row r="28918">
      <c r="A28918" s="1"/>
      <c r="B28918" s="1"/>
      <c r="C28918" s="1"/>
      <c r="D28918" s="8"/>
      <c r="E28918" s="1"/>
      <c r="F28918" s="1"/>
      <c r="G28918" s="1"/>
      <c r="H28918" s="1"/>
    </row>
    <row r="28919">
      <c r="A28919" s="1"/>
      <c r="B28919" s="1"/>
      <c r="C28919" s="1"/>
      <c r="D28919" s="8"/>
      <c r="E28919" s="1"/>
      <c r="F28919" s="1"/>
      <c r="G28919" s="1"/>
      <c r="H28919" s="1"/>
    </row>
    <row r="28920">
      <c r="A28920" s="1"/>
      <c r="B28920" s="1"/>
      <c r="C28920" s="1"/>
      <c r="D28920" s="8"/>
      <c r="E28920" s="1"/>
      <c r="F28920" s="1"/>
      <c r="G28920" s="1"/>
      <c r="H28920" s="1"/>
    </row>
    <row r="28921">
      <c r="A28921" s="1"/>
      <c r="B28921" s="1"/>
      <c r="C28921" s="1"/>
      <c r="D28921" s="8"/>
      <c r="E28921" s="1"/>
      <c r="F28921" s="1"/>
      <c r="G28921" s="1"/>
      <c r="H28921" s="1"/>
    </row>
    <row r="28922">
      <c r="A28922" s="1"/>
      <c r="B28922" s="1"/>
      <c r="C28922" s="1"/>
      <c r="D28922" s="8"/>
      <c r="E28922" s="1"/>
      <c r="F28922" s="1"/>
      <c r="G28922" s="1"/>
      <c r="H28922" s="1"/>
    </row>
    <row r="28923">
      <c r="A28923" s="1"/>
      <c r="B28923" s="1"/>
      <c r="C28923" s="1"/>
      <c r="D28923" s="8"/>
      <c r="E28923" s="1"/>
      <c r="F28923" s="1"/>
      <c r="G28923" s="1"/>
      <c r="H28923" s="1"/>
    </row>
    <row r="28924">
      <c r="A28924" s="1"/>
      <c r="B28924" s="1"/>
      <c r="C28924" s="1"/>
      <c r="D28924" s="8"/>
      <c r="E28924" s="1"/>
      <c r="F28924" s="1"/>
      <c r="G28924" s="1"/>
      <c r="H28924" s="1"/>
    </row>
    <row r="28925">
      <c r="A28925" s="1"/>
      <c r="B28925" s="1"/>
      <c r="C28925" s="1"/>
      <c r="D28925" s="8"/>
      <c r="E28925" s="1"/>
      <c r="F28925" s="1"/>
      <c r="G28925" s="1"/>
      <c r="H28925" s="1"/>
    </row>
    <row r="28926">
      <c r="A28926" s="1"/>
      <c r="B28926" s="1"/>
      <c r="C28926" s="1"/>
      <c r="D28926" s="8"/>
      <c r="E28926" s="1"/>
      <c r="F28926" s="1"/>
      <c r="G28926" s="1"/>
      <c r="H28926" s="1"/>
    </row>
    <row r="28927">
      <c r="A28927" s="1"/>
      <c r="B28927" s="1"/>
      <c r="C28927" s="1"/>
      <c r="D28927" s="8"/>
      <c r="E28927" s="1"/>
      <c r="F28927" s="1"/>
      <c r="G28927" s="1"/>
      <c r="H28927" s="1"/>
    </row>
    <row r="28928">
      <c r="A28928" s="1"/>
      <c r="B28928" s="1"/>
      <c r="C28928" s="1"/>
      <c r="D28928" s="8"/>
      <c r="E28928" s="1"/>
      <c r="F28928" s="1"/>
      <c r="G28928" s="1"/>
      <c r="H28928" s="1"/>
    </row>
    <row r="28929">
      <c r="A28929" s="1"/>
      <c r="B28929" s="1"/>
      <c r="C28929" s="1"/>
      <c r="D28929" s="8"/>
      <c r="E28929" s="1"/>
      <c r="F28929" s="1"/>
      <c r="G28929" s="1"/>
      <c r="H28929" s="1"/>
    </row>
    <row r="28930">
      <c r="A28930" s="1"/>
      <c r="B28930" s="1"/>
      <c r="C28930" s="1"/>
      <c r="D28930" s="8"/>
      <c r="E28930" s="1"/>
      <c r="F28930" s="1"/>
      <c r="G28930" s="1"/>
      <c r="H28930" s="1"/>
    </row>
    <row r="28931">
      <c r="A28931" s="1"/>
      <c r="B28931" s="1"/>
      <c r="C28931" s="1"/>
      <c r="D28931" s="8"/>
      <c r="E28931" s="1"/>
      <c r="F28931" s="1"/>
      <c r="G28931" s="1"/>
      <c r="H28931" s="1"/>
    </row>
    <row r="28932">
      <c r="A28932" s="1"/>
      <c r="B28932" s="1"/>
      <c r="C28932" s="1"/>
      <c r="D28932" s="8"/>
      <c r="E28932" s="1"/>
      <c r="F28932" s="1"/>
      <c r="G28932" s="1"/>
      <c r="H28932" s="1"/>
    </row>
    <row r="28933">
      <c r="A28933" s="1"/>
      <c r="B28933" s="1"/>
      <c r="C28933" s="1"/>
      <c r="D28933" s="8"/>
      <c r="E28933" s="1"/>
      <c r="F28933" s="1"/>
      <c r="G28933" s="1"/>
      <c r="H28933" s="1"/>
    </row>
    <row r="28934">
      <c r="A28934" s="1"/>
      <c r="B28934" s="1"/>
      <c r="C28934" s="1"/>
      <c r="D28934" s="8"/>
      <c r="E28934" s="1"/>
      <c r="F28934" s="1"/>
      <c r="G28934" s="1"/>
      <c r="H28934" s="1"/>
    </row>
    <row r="28935">
      <c r="A28935" s="1"/>
      <c r="B28935" s="1"/>
      <c r="C28935" s="1"/>
      <c r="D28935" s="8"/>
      <c r="E28935" s="1"/>
      <c r="F28935" s="1"/>
      <c r="G28935" s="1"/>
      <c r="H28935" s="1"/>
    </row>
    <row r="28936">
      <c r="A28936" s="1"/>
      <c r="B28936" s="1"/>
      <c r="C28936" s="1"/>
      <c r="D28936" s="8"/>
      <c r="E28936" s="1"/>
      <c r="F28936" s="1"/>
      <c r="G28936" s="1"/>
      <c r="H28936" s="1"/>
    </row>
    <row r="28937">
      <c r="A28937" s="1"/>
      <c r="B28937" s="1"/>
      <c r="C28937" s="1"/>
      <c r="D28937" s="8"/>
      <c r="E28937" s="1"/>
      <c r="F28937" s="1"/>
      <c r="G28937" s="1"/>
      <c r="H28937" s="1"/>
    </row>
    <row r="28938">
      <c r="A28938" s="1"/>
      <c r="B28938" s="1"/>
      <c r="C28938" s="1"/>
      <c r="D28938" s="8"/>
      <c r="E28938" s="1"/>
      <c r="F28938" s="1"/>
      <c r="G28938" s="1"/>
      <c r="H28938" s="1"/>
    </row>
    <row r="28939">
      <c r="A28939" s="1"/>
      <c r="B28939" s="1"/>
      <c r="C28939" s="1"/>
      <c r="D28939" s="8"/>
      <c r="E28939" s="1"/>
      <c r="F28939" s="1"/>
      <c r="G28939" s="1"/>
      <c r="H28939" s="1"/>
    </row>
    <row r="28940">
      <c r="A28940" s="1"/>
      <c r="B28940" s="1"/>
      <c r="C28940" s="1"/>
      <c r="D28940" s="8"/>
      <c r="E28940" s="1"/>
      <c r="F28940" s="1"/>
      <c r="G28940" s="1"/>
      <c r="H28940" s="1"/>
    </row>
    <row r="28941">
      <c r="A28941" s="1"/>
      <c r="B28941" s="1"/>
      <c r="C28941" s="1"/>
      <c r="D28941" s="8"/>
      <c r="E28941" s="1"/>
      <c r="F28941" s="1"/>
      <c r="G28941" s="1"/>
      <c r="H28941" s="1"/>
    </row>
    <row r="28942">
      <c r="A28942" s="1"/>
      <c r="B28942" s="1"/>
      <c r="C28942" s="1"/>
      <c r="D28942" s="8"/>
      <c r="E28942" s="1"/>
      <c r="F28942" s="1"/>
      <c r="G28942" s="1"/>
      <c r="H28942" s="1"/>
    </row>
    <row r="28943">
      <c r="A28943" s="1"/>
      <c r="B28943" s="1"/>
      <c r="C28943" s="1"/>
      <c r="D28943" s="8"/>
      <c r="E28943" s="1"/>
      <c r="F28943" s="1"/>
      <c r="G28943" s="1"/>
      <c r="H28943" s="1"/>
    </row>
    <row r="28944">
      <c r="A28944" s="1"/>
      <c r="B28944" s="1"/>
      <c r="C28944" s="1"/>
      <c r="D28944" s="8"/>
      <c r="E28944" s="1"/>
      <c r="F28944" s="1"/>
      <c r="G28944" s="1"/>
      <c r="H28944" s="1"/>
    </row>
    <row r="28945">
      <c r="A28945" s="1"/>
      <c r="B28945" s="1"/>
      <c r="C28945" s="1"/>
      <c r="D28945" s="8"/>
      <c r="E28945" s="1"/>
      <c r="F28945" s="1"/>
      <c r="G28945" s="1"/>
      <c r="H28945" s="1"/>
    </row>
    <row r="28946">
      <c r="A28946" s="1"/>
      <c r="B28946" s="1"/>
      <c r="C28946" s="1"/>
      <c r="D28946" s="8"/>
      <c r="E28946" s="1"/>
      <c r="F28946" s="1"/>
      <c r="G28946" s="1"/>
      <c r="H28946" s="1"/>
    </row>
    <row r="28947">
      <c r="A28947" s="1"/>
      <c r="B28947" s="1"/>
      <c r="C28947" s="1"/>
      <c r="D28947" s="8"/>
      <c r="E28947" s="1"/>
      <c r="F28947" s="1"/>
      <c r="G28947" s="1"/>
      <c r="H28947" s="1"/>
    </row>
    <row r="28948">
      <c r="A28948" s="1"/>
      <c r="B28948" s="1"/>
      <c r="C28948" s="1"/>
      <c r="D28948" s="8"/>
      <c r="E28948" s="1"/>
      <c r="F28948" s="1"/>
      <c r="G28948" s="1"/>
      <c r="H28948" s="1"/>
    </row>
    <row r="28949">
      <c r="A28949" s="1"/>
      <c r="B28949" s="1"/>
      <c r="C28949" s="1"/>
      <c r="D28949" s="8"/>
      <c r="E28949" s="1"/>
      <c r="F28949" s="1"/>
      <c r="G28949" s="1"/>
      <c r="H28949" s="1"/>
    </row>
    <row r="28950">
      <c r="A28950" s="1"/>
      <c r="B28950" s="1"/>
      <c r="C28950" s="1"/>
      <c r="D28950" s="8"/>
      <c r="E28950" s="1"/>
      <c r="F28950" s="1"/>
      <c r="G28950" s="1"/>
      <c r="H28950" s="1"/>
    </row>
    <row r="28951">
      <c r="A28951" s="1"/>
      <c r="B28951" s="1"/>
      <c r="C28951" s="1"/>
      <c r="D28951" s="8"/>
      <c r="E28951" s="1"/>
      <c r="F28951" s="1"/>
      <c r="G28951" s="1"/>
      <c r="H28951" s="1"/>
    </row>
    <row r="28952">
      <c r="A28952" s="1"/>
      <c r="B28952" s="1"/>
      <c r="C28952" s="1"/>
      <c r="D28952" s="8"/>
      <c r="E28952" s="1"/>
      <c r="F28952" s="1"/>
      <c r="G28952" s="1"/>
      <c r="H28952" s="1"/>
    </row>
    <row r="28953">
      <c r="A28953" s="1"/>
      <c r="B28953" s="1"/>
      <c r="C28953" s="1"/>
      <c r="D28953" s="8"/>
      <c r="E28953" s="1"/>
      <c r="F28953" s="1"/>
      <c r="G28953" s="1"/>
      <c r="H28953" s="1"/>
    </row>
    <row r="28954">
      <c r="A28954" s="1"/>
      <c r="B28954" s="1"/>
      <c r="C28954" s="1"/>
      <c r="D28954" s="8"/>
      <c r="E28954" s="1"/>
      <c r="F28954" s="1"/>
      <c r="G28954" s="1"/>
      <c r="H28954" s="1"/>
    </row>
    <row r="28955">
      <c r="A28955" s="1"/>
      <c r="B28955" s="1"/>
      <c r="C28955" s="1"/>
      <c r="D28955" s="8"/>
      <c r="E28955" s="1"/>
      <c r="F28955" s="1"/>
      <c r="G28955" s="1"/>
      <c r="H28955" s="1"/>
    </row>
    <row r="28956">
      <c r="A28956" s="1"/>
      <c r="B28956" s="1"/>
      <c r="C28956" s="1"/>
      <c r="D28956" s="8"/>
      <c r="E28956" s="1"/>
      <c r="F28956" s="1"/>
      <c r="G28956" s="1"/>
      <c r="H28956" s="1"/>
    </row>
    <row r="28957">
      <c r="A28957" s="1"/>
      <c r="B28957" s="1"/>
      <c r="C28957" s="1"/>
      <c r="D28957" s="8"/>
      <c r="E28957" s="1"/>
      <c r="F28957" s="1"/>
      <c r="G28957" s="1"/>
      <c r="H28957" s="1"/>
    </row>
    <row r="28958">
      <c r="A28958" s="1"/>
      <c r="B28958" s="1"/>
      <c r="C28958" s="1"/>
      <c r="D28958" s="8"/>
      <c r="E28958" s="1"/>
      <c r="F28958" s="1"/>
      <c r="G28958" s="1"/>
      <c r="H28958" s="1"/>
    </row>
    <row r="28959">
      <c r="A28959" s="1"/>
      <c r="B28959" s="1"/>
      <c r="C28959" s="1"/>
      <c r="D28959" s="8"/>
      <c r="E28959" s="1"/>
      <c r="F28959" s="1"/>
      <c r="G28959" s="1"/>
      <c r="H28959" s="1"/>
    </row>
    <row r="28960">
      <c r="A28960" s="1"/>
      <c r="B28960" s="1"/>
      <c r="C28960" s="1"/>
      <c r="D28960" s="8"/>
      <c r="E28960" s="1"/>
      <c r="F28960" s="1"/>
      <c r="G28960" s="1"/>
      <c r="H28960" s="1"/>
    </row>
    <row r="28961">
      <c r="A28961" s="1"/>
      <c r="B28961" s="1"/>
      <c r="C28961" s="1"/>
      <c r="D28961" s="8"/>
      <c r="E28961" s="1"/>
      <c r="F28961" s="1"/>
      <c r="G28961" s="1"/>
      <c r="H28961" s="1"/>
    </row>
    <row r="28962">
      <c r="A28962" s="1"/>
      <c r="B28962" s="1"/>
      <c r="C28962" s="1"/>
      <c r="D28962" s="8"/>
      <c r="E28962" s="1"/>
      <c r="F28962" s="1"/>
      <c r="G28962" s="1"/>
      <c r="H28962" s="1"/>
    </row>
    <row r="28963">
      <c r="A28963" s="1"/>
      <c r="B28963" s="1"/>
      <c r="C28963" s="1"/>
      <c r="D28963" s="8"/>
      <c r="E28963" s="1"/>
      <c r="F28963" s="1"/>
      <c r="G28963" s="1"/>
      <c r="H28963" s="1"/>
    </row>
    <row r="28964">
      <c r="A28964" s="1"/>
      <c r="B28964" s="1"/>
      <c r="C28964" s="1"/>
      <c r="D28964" s="8"/>
      <c r="E28964" s="1"/>
      <c r="F28964" s="1"/>
      <c r="G28964" s="1"/>
      <c r="H28964" s="1"/>
    </row>
    <row r="28965">
      <c r="A28965" s="1"/>
      <c r="B28965" s="1"/>
      <c r="C28965" s="1"/>
      <c r="D28965" s="8"/>
      <c r="E28965" s="1"/>
      <c r="F28965" s="1"/>
      <c r="G28965" s="1"/>
      <c r="H28965" s="1"/>
    </row>
    <row r="28966">
      <c r="A28966" s="1"/>
      <c r="B28966" s="1"/>
      <c r="C28966" s="1"/>
      <c r="D28966" s="8"/>
      <c r="E28966" s="1"/>
      <c r="F28966" s="1"/>
      <c r="G28966" s="1"/>
      <c r="H28966" s="1"/>
    </row>
    <row r="28967">
      <c r="A28967" s="1"/>
      <c r="B28967" s="1"/>
      <c r="C28967" s="1"/>
      <c r="D28967" s="8"/>
      <c r="E28967" s="1"/>
      <c r="F28967" s="1"/>
      <c r="G28967" s="1"/>
      <c r="H28967" s="1"/>
    </row>
    <row r="28968">
      <c r="A28968" s="1"/>
      <c r="B28968" s="1"/>
      <c r="C28968" s="1"/>
      <c r="D28968" s="8"/>
      <c r="E28968" s="1"/>
      <c r="F28968" s="1"/>
      <c r="G28968" s="1"/>
      <c r="H28968" s="1"/>
    </row>
    <row r="28969">
      <c r="A28969" s="1"/>
      <c r="B28969" s="1"/>
      <c r="C28969" s="1"/>
      <c r="D28969" s="8"/>
      <c r="E28969" s="1"/>
      <c r="F28969" s="1"/>
      <c r="G28969" s="1"/>
      <c r="H28969" s="1"/>
    </row>
    <row r="28970">
      <c r="A28970" s="1"/>
      <c r="B28970" s="1"/>
      <c r="C28970" s="1"/>
      <c r="D28970" s="8"/>
      <c r="E28970" s="1"/>
      <c r="F28970" s="1"/>
      <c r="G28970" s="1"/>
      <c r="H28970" s="1"/>
    </row>
    <row r="28971">
      <c r="A28971" s="1"/>
      <c r="B28971" s="1"/>
      <c r="C28971" s="1"/>
      <c r="D28971" s="8"/>
      <c r="E28971" s="1"/>
      <c r="F28971" s="1"/>
      <c r="G28971" s="1"/>
      <c r="H28971" s="1"/>
    </row>
    <row r="28972">
      <c r="A28972" s="1"/>
      <c r="B28972" s="1"/>
      <c r="C28972" s="1"/>
      <c r="D28972" s="8"/>
      <c r="E28972" s="1"/>
      <c r="F28972" s="1"/>
      <c r="G28972" s="1"/>
      <c r="H28972" s="1"/>
    </row>
    <row r="28973">
      <c r="A28973" s="1"/>
      <c r="B28973" s="1"/>
      <c r="C28973" s="1"/>
      <c r="D28973" s="8"/>
      <c r="E28973" s="1"/>
      <c r="F28973" s="1"/>
      <c r="G28973" s="1"/>
      <c r="H28973" s="1"/>
    </row>
    <row r="28974">
      <c r="A28974" s="1"/>
      <c r="B28974" s="1"/>
      <c r="C28974" s="1"/>
      <c r="D28974" s="8"/>
      <c r="E28974" s="1"/>
      <c r="F28974" s="1"/>
      <c r="G28974" s="1"/>
      <c r="H28974" s="1"/>
    </row>
    <row r="28975">
      <c r="A28975" s="1"/>
      <c r="B28975" s="1"/>
      <c r="C28975" s="1"/>
      <c r="D28975" s="8"/>
      <c r="E28975" s="1"/>
      <c r="F28975" s="1"/>
      <c r="G28975" s="1"/>
      <c r="H28975" s="1"/>
    </row>
    <row r="28976">
      <c r="A28976" s="1"/>
      <c r="B28976" s="1"/>
      <c r="C28976" s="1"/>
      <c r="D28976" s="8"/>
      <c r="E28976" s="1"/>
      <c r="F28976" s="1"/>
      <c r="G28976" s="1"/>
      <c r="H28976" s="1"/>
    </row>
    <row r="28977">
      <c r="A28977" s="1"/>
      <c r="B28977" s="1"/>
      <c r="C28977" s="1"/>
      <c r="D28977" s="8"/>
      <c r="E28977" s="1"/>
      <c r="F28977" s="1"/>
      <c r="G28977" s="1"/>
      <c r="H28977" s="1"/>
    </row>
    <row r="28978">
      <c r="A28978" s="1"/>
      <c r="B28978" s="1"/>
      <c r="C28978" s="1"/>
      <c r="D28978" s="8"/>
      <c r="E28978" s="1"/>
      <c r="F28978" s="1"/>
      <c r="G28978" s="1"/>
      <c r="H28978" s="1"/>
    </row>
    <row r="28979">
      <c r="A28979" s="1"/>
      <c r="B28979" s="1"/>
      <c r="C28979" s="1"/>
      <c r="D28979" s="8"/>
      <c r="E28979" s="1"/>
      <c r="F28979" s="1"/>
      <c r="G28979" s="1"/>
      <c r="H28979" s="1"/>
    </row>
    <row r="28980">
      <c r="A28980" s="1"/>
      <c r="B28980" s="1"/>
      <c r="C28980" s="1"/>
      <c r="D28980" s="8"/>
      <c r="E28980" s="1"/>
      <c r="F28980" s="1"/>
      <c r="G28980" s="1"/>
      <c r="H28980" s="1"/>
    </row>
    <row r="28981">
      <c r="A28981" s="1"/>
      <c r="B28981" s="1"/>
      <c r="C28981" s="1"/>
      <c r="D28981" s="8"/>
      <c r="E28981" s="1"/>
      <c r="F28981" s="1"/>
      <c r="G28981" s="1"/>
      <c r="H28981" s="1"/>
    </row>
    <row r="28982">
      <c r="A28982" s="1"/>
      <c r="B28982" s="1"/>
      <c r="C28982" s="1"/>
      <c r="D28982" s="8"/>
      <c r="E28982" s="1"/>
      <c r="F28982" s="1"/>
      <c r="G28982" s="1"/>
      <c r="H28982" s="1"/>
    </row>
    <row r="28983">
      <c r="A28983" s="1"/>
      <c r="B28983" s="1"/>
      <c r="C28983" s="1"/>
      <c r="D28983" s="8"/>
      <c r="E28983" s="1"/>
      <c r="F28983" s="1"/>
      <c r="G28983" s="1"/>
      <c r="H28983" s="1"/>
    </row>
    <row r="28984">
      <c r="A28984" s="1"/>
      <c r="B28984" s="1"/>
      <c r="C28984" s="1"/>
      <c r="D28984" s="8"/>
      <c r="E28984" s="1"/>
      <c r="F28984" s="1"/>
      <c r="G28984" s="1"/>
      <c r="H28984" s="1"/>
    </row>
    <row r="28985">
      <c r="A28985" s="1"/>
      <c r="B28985" s="1"/>
      <c r="C28985" s="1"/>
      <c r="D28985" s="8"/>
      <c r="E28985" s="1"/>
      <c r="F28985" s="1"/>
      <c r="G28985" s="1"/>
      <c r="H28985" s="1"/>
    </row>
    <row r="28986">
      <c r="A28986" s="1"/>
      <c r="B28986" s="1"/>
      <c r="C28986" s="1"/>
      <c r="D28986" s="8"/>
      <c r="E28986" s="1"/>
      <c r="F28986" s="1"/>
      <c r="G28986" s="1"/>
      <c r="H28986" s="1"/>
    </row>
    <row r="28987">
      <c r="A28987" s="1"/>
      <c r="B28987" s="1"/>
      <c r="C28987" s="1"/>
      <c r="D28987" s="8"/>
      <c r="E28987" s="1"/>
      <c r="F28987" s="1"/>
      <c r="G28987" s="1"/>
      <c r="H28987" s="1"/>
    </row>
    <row r="28988">
      <c r="A28988" s="1"/>
      <c r="B28988" s="1"/>
      <c r="C28988" s="1"/>
      <c r="D28988" s="8"/>
      <c r="E28988" s="1"/>
      <c r="F28988" s="1"/>
      <c r="G28988" s="1"/>
      <c r="H28988" s="1"/>
    </row>
    <row r="28989">
      <c r="A28989" s="1"/>
      <c r="B28989" s="1"/>
      <c r="C28989" s="1"/>
      <c r="D28989" s="8"/>
      <c r="E28989" s="1"/>
      <c r="F28989" s="1"/>
      <c r="G28989" s="1"/>
      <c r="H28989" s="1"/>
    </row>
    <row r="28990">
      <c r="A28990" s="1"/>
      <c r="B28990" s="1"/>
      <c r="C28990" s="1"/>
      <c r="D28990" s="8"/>
      <c r="E28990" s="1"/>
      <c r="F28990" s="1"/>
      <c r="G28990" s="1"/>
      <c r="H28990" s="1"/>
    </row>
    <row r="28991">
      <c r="A28991" s="1"/>
      <c r="B28991" s="1"/>
      <c r="C28991" s="1"/>
      <c r="D28991" s="8"/>
      <c r="E28991" s="1"/>
      <c r="F28991" s="1"/>
      <c r="G28991" s="1"/>
      <c r="H28991" s="1"/>
    </row>
    <row r="28992">
      <c r="A28992" s="1"/>
      <c r="B28992" s="1"/>
      <c r="C28992" s="1"/>
      <c r="D28992" s="8"/>
      <c r="E28992" s="1"/>
      <c r="F28992" s="1"/>
      <c r="G28992" s="1"/>
      <c r="H28992" s="1"/>
    </row>
    <row r="28993">
      <c r="A28993" s="1"/>
      <c r="B28993" s="1"/>
      <c r="C28993" s="1"/>
      <c r="D28993" s="8"/>
      <c r="E28993" s="1"/>
      <c r="F28993" s="1"/>
      <c r="G28993" s="1"/>
      <c r="H28993" s="1"/>
    </row>
    <row r="28994">
      <c r="A28994" s="1"/>
      <c r="B28994" s="1"/>
      <c r="C28994" s="1"/>
      <c r="D28994" s="8"/>
      <c r="E28994" s="1"/>
      <c r="F28994" s="1"/>
      <c r="G28994" s="1"/>
      <c r="H28994" s="1"/>
    </row>
    <row r="28995">
      <c r="A28995" s="1"/>
      <c r="B28995" s="1"/>
      <c r="C28995" s="1"/>
      <c r="D28995" s="8"/>
      <c r="E28995" s="1"/>
      <c r="F28995" s="1"/>
      <c r="G28995" s="1"/>
      <c r="H28995" s="1"/>
    </row>
    <row r="28996">
      <c r="A28996" s="1"/>
      <c r="B28996" s="1"/>
      <c r="C28996" s="1"/>
      <c r="D28996" s="8"/>
      <c r="E28996" s="1"/>
      <c r="F28996" s="1"/>
      <c r="G28996" s="1"/>
      <c r="H28996" s="1"/>
    </row>
    <row r="28997">
      <c r="A28997" s="1"/>
      <c r="B28997" s="1"/>
      <c r="C28997" s="1"/>
      <c r="D28997" s="8"/>
      <c r="E28997" s="1"/>
      <c r="F28997" s="1"/>
      <c r="G28997" s="1"/>
      <c r="H28997" s="1"/>
    </row>
    <row r="28998">
      <c r="A28998" s="1"/>
      <c r="B28998" s="1"/>
      <c r="C28998" s="1"/>
      <c r="D28998" s="8"/>
      <c r="E28998" s="1"/>
      <c r="F28998" s="1"/>
      <c r="G28998" s="1"/>
      <c r="H28998" s="1"/>
    </row>
    <row r="28999">
      <c r="A28999" s="1"/>
      <c r="B28999" s="1"/>
      <c r="C28999" s="1"/>
      <c r="D28999" s="8"/>
      <c r="E28999" s="1"/>
      <c r="F28999" s="1"/>
      <c r="G28999" s="1"/>
      <c r="H28999" s="1"/>
    </row>
    <row r="29000">
      <c r="A29000" s="1"/>
      <c r="B29000" s="1"/>
      <c r="C29000" s="1"/>
      <c r="D29000" s="8"/>
      <c r="E29000" s="1"/>
      <c r="F29000" s="1"/>
      <c r="G29000" s="1"/>
      <c r="H29000" s="1"/>
    </row>
    <row r="29001">
      <c r="A29001" s="1"/>
      <c r="B29001" s="1"/>
      <c r="C29001" s="1"/>
      <c r="D29001" s="8"/>
      <c r="E29001" s="1"/>
      <c r="F29001" s="1"/>
      <c r="G29001" s="1"/>
      <c r="H29001" s="1"/>
    </row>
    <row r="29002">
      <c r="A29002" s="1"/>
      <c r="B29002" s="1"/>
      <c r="C29002" s="1"/>
      <c r="D29002" s="8"/>
      <c r="E29002" s="1"/>
      <c r="F29002" s="1"/>
      <c r="G29002" s="1"/>
      <c r="H29002" s="1"/>
    </row>
    <row r="29003">
      <c r="A29003" s="1"/>
      <c r="B29003" s="1"/>
      <c r="C29003" s="1"/>
      <c r="D29003" s="8"/>
      <c r="E29003" s="1"/>
      <c r="F29003" s="1"/>
      <c r="G29003" s="1"/>
      <c r="H29003" s="1"/>
    </row>
    <row r="29004">
      <c r="A29004" s="1"/>
      <c r="B29004" s="1"/>
      <c r="C29004" s="1"/>
      <c r="D29004" s="8"/>
      <c r="E29004" s="1"/>
      <c r="F29004" s="1"/>
      <c r="G29004" s="1"/>
      <c r="H29004" s="1"/>
    </row>
    <row r="29005">
      <c r="A29005" s="1"/>
      <c r="B29005" s="1"/>
      <c r="C29005" s="1"/>
      <c r="D29005" s="8"/>
      <c r="E29005" s="1"/>
      <c r="F29005" s="1"/>
      <c r="G29005" s="1"/>
      <c r="H29005" s="1"/>
    </row>
    <row r="29006">
      <c r="A29006" s="1"/>
      <c r="B29006" s="1"/>
      <c r="C29006" s="1"/>
      <c r="D29006" s="8"/>
      <c r="E29006" s="1"/>
      <c r="F29006" s="1"/>
      <c r="G29006" s="1"/>
      <c r="H29006" s="1"/>
    </row>
    <row r="29007">
      <c r="A29007" s="1"/>
      <c r="B29007" s="1"/>
      <c r="C29007" s="1"/>
      <c r="D29007" s="8"/>
      <c r="E29007" s="1"/>
      <c r="F29007" s="1"/>
      <c r="G29007" s="1"/>
      <c r="H29007" s="1"/>
    </row>
    <row r="29008">
      <c r="A29008" s="1"/>
      <c r="B29008" s="1"/>
      <c r="C29008" s="1"/>
      <c r="D29008" s="8"/>
      <c r="E29008" s="1"/>
      <c r="F29008" s="1"/>
      <c r="G29008" s="1"/>
      <c r="H29008" s="1"/>
    </row>
    <row r="29009">
      <c r="A29009" s="1"/>
      <c r="B29009" s="1"/>
      <c r="C29009" s="1"/>
      <c r="D29009" s="8"/>
      <c r="E29009" s="1"/>
      <c r="F29009" s="1"/>
      <c r="G29009" s="1"/>
      <c r="H29009" s="1"/>
    </row>
    <row r="29010">
      <c r="A29010" s="1"/>
      <c r="B29010" s="1"/>
      <c r="C29010" s="1"/>
      <c r="D29010" s="8"/>
      <c r="E29010" s="1"/>
      <c r="F29010" s="1"/>
      <c r="G29010" s="1"/>
      <c r="H29010" s="1"/>
    </row>
    <row r="29011">
      <c r="A29011" s="1"/>
      <c r="B29011" s="1"/>
      <c r="C29011" s="1"/>
      <c r="D29011" s="8"/>
      <c r="E29011" s="1"/>
      <c r="F29011" s="1"/>
      <c r="G29011" s="1"/>
      <c r="H29011" s="1"/>
    </row>
    <row r="29012">
      <c r="A29012" s="1"/>
      <c r="B29012" s="1"/>
      <c r="C29012" s="1"/>
      <c r="D29012" s="8"/>
      <c r="E29012" s="1"/>
      <c r="F29012" s="1"/>
      <c r="G29012" s="1"/>
      <c r="H29012" s="1"/>
    </row>
    <row r="29013">
      <c r="A29013" s="1"/>
      <c r="B29013" s="1"/>
      <c r="C29013" s="1"/>
      <c r="D29013" s="8"/>
      <c r="E29013" s="1"/>
      <c r="F29013" s="1"/>
      <c r="G29013" s="1"/>
      <c r="H29013" s="1"/>
    </row>
    <row r="29014">
      <c r="A29014" s="1"/>
      <c r="B29014" s="1"/>
      <c r="C29014" s="1"/>
      <c r="D29014" s="8"/>
      <c r="E29014" s="1"/>
      <c r="F29014" s="1"/>
      <c r="G29014" s="1"/>
      <c r="H29014" s="1"/>
    </row>
    <row r="29015">
      <c r="A29015" s="1"/>
      <c r="B29015" s="1"/>
      <c r="C29015" s="1"/>
      <c r="D29015" s="8"/>
      <c r="E29015" s="1"/>
      <c r="F29015" s="1"/>
      <c r="G29015" s="1"/>
      <c r="H29015" s="1"/>
    </row>
    <row r="29016">
      <c r="A29016" s="1"/>
      <c r="B29016" s="1"/>
      <c r="C29016" s="1"/>
      <c r="D29016" s="8"/>
      <c r="E29016" s="1"/>
      <c r="F29016" s="1"/>
      <c r="G29016" s="1"/>
      <c r="H29016" s="1"/>
    </row>
    <row r="29017">
      <c r="A29017" s="1"/>
      <c r="B29017" s="1"/>
      <c r="C29017" s="1"/>
      <c r="D29017" s="8"/>
      <c r="E29017" s="1"/>
      <c r="F29017" s="1"/>
      <c r="G29017" s="1"/>
      <c r="H29017" s="1"/>
    </row>
    <row r="29018">
      <c r="A29018" s="1"/>
      <c r="B29018" s="1"/>
      <c r="C29018" s="1"/>
      <c r="D29018" s="8"/>
      <c r="E29018" s="1"/>
      <c r="F29018" s="1"/>
      <c r="G29018" s="1"/>
      <c r="H29018" s="1"/>
    </row>
    <row r="29019">
      <c r="A29019" s="1"/>
      <c r="B29019" s="1"/>
      <c r="C29019" s="1"/>
      <c r="D29019" s="8"/>
      <c r="E29019" s="1"/>
      <c r="F29019" s="1"/>
      <c r="G29019" s="1"/>
      <c r="H29019" s="1"/>
    </row>
    <row r="29020">
      <c r="A29020" s="1"/>
      <c r="B29020" s="1"/>
      <c r="C29020" s="1"/>
      <c r="D29020" s="8"/>
      <c r="E29020" s="1"/>
      <c r="F29020" s="1"/>
      <c r="G29020" s="1"/>
      <c r="H29020" s="1"/>
    </row>
    <row r="29021">
      <c r="A29021" s="1"/>
      <c r="B29021" s="1"/>
      <c r="C29021" s="1"/>
      <c r="D29021" s="8"/>
      <c r="E29021" s="1"/>
      <c r="F29021" s="1"/>
      <c r="G29021" s="1"/>
      <c r="H29021" s="1"/>
    </row>
    <row r="29022">
      <c r="A29022" s="1"/>
      <c r="B29022" s="1"/>
      <c r="C29022" s="1"/>
      <c r="D29022" s="8"/>
      <c r="E29022" s="1"/>
      <c r="F29022" s="1"/>
      <c r="G29022" s="1"/>
      <c r="H29022" s="1"/>
    </row>
    <row r="29023">
      <c r="A29023" s="1"/>
      <c r="B29023" s="1"/>
      <c r="C29023" s="1"/>
      <c r="D29023" s="8"/>
      <c r="E29023" s="1"/>
      <c r="F29023" s="1"/>
      <c r="G29023" s="1"/>
      <c r="H29023" s="1"/>
    </row>
    <row r="29024">
      <c r="A29024" s="1"/>
      <c r="B29024" s="1"/>
      <c r="C29024" s="1"/>
      <c r="D29024" s="8"/>
      <c r="E29024" s="1"/>
      <c r="F29024" s="1"/>
      <c r="G29024" s="1"/>
      <c r="H29024" s="1"/>
    </row>
    <row r="29025">
      <c r="A29025" s="1"/>
      <c r="B29025" s="1"/>
      <c r="C29025" s="1"/>
      <c r="D29025" s="8"/>
      <c r="E29025" s="1"/>
      <c r="F29025" s="1"/>
      <c r="G29025" s="1"/>
      <c r="H29025" s="1"/>
    </row>
    <row r="29026">
      <c r="A29026" s="1"/>
      <c r="B29026" s="1"/>
      <c r="C29026" s="1"/>
      <c r="D29026" s="8"/>
      <c r="E29026" s="1"/>
      <c r="F29026" s="1"/>
      <c r="G29026" s="1"/>
      <c r="H29026" s="1"/>
    </row>
    <row r="29027">
      <c r="A29027" s="1"/>
      <c r="B29027" s="1"/>
      <c r="C29027" s="1"/>
      <c r="D29027" s="8"/>
      <c r="E29027" s="1"/>
      <c r="F29027" s="1"/>
      <c r="G29027" s="1"/>
      <c r="H29027" s="1"/>
    </row>
    <row r="29028">
      <c r="A29028" s="1"/>
      <c r="B29028" s="1"/>
      <c r="C29028" s="1"/>
      <c r="D29028" s="8"/>
      <c r="E29028" s="1"/>
      <c r="F29028" s="1"/>
      <c r="G29028" s="1"/>
      <c r="H29028" s="1"/>
    </row>
    <row r="29029">
      <c r="A29029" s="1"/>
      <c r="B29029" s="1"/>
      <c r="C29029" s="1"/>
      <c r="D29029" s="8"/>
      <c r="E29029" s="1"/>
      <c r="F29029" s="1"/>
      <c r="G29029" s="1"/>
      <c r="H29029" s="1"/>
    </row>
    <row r="29030">
      <c r="A29030" s="1"/>
      <c r="B29030" s="1"/>
      <c r="C29030" s="1"/>
      <c r="D29030" s="8"/>
      <c r="E29030" s="1"/>
      <c r="F29030" s="1"/>
      <c r="G29030" s="1"/>
      <c r="H29030" s="1"/>
    </row>
    <row r="29031">
      <c r="A29031" s="1"/>
      <c r="B29031" s="1"/>
      <c r="C29031" s="1"/>
      <c r="D29031" s="8"/>
      <c r="E29031" s="1"/>
      <c r="F29031" s="1"/>
      <c r="G29031" s="1"/>
      <c r="H29031" s="1"/>
    </row>
    <row r="29032">
      <c r="A29032" s="1"/>
      <c r="B29032" s="1"/>
      <c r="C29032" s="1"/>
      <c r="D29032" s="8"/>
      <c r="E29032" s="1"/>
      <c r="F29032" s="1"/>
      <c r="G29032" s="1"/>
      <c r="H29032" s="1"/>
    </row>
    <row r="29033">
      <c r="A29033" s="1"/>
      <c r="B29033" s="1"/>
      <c r="C29033" s="1"/>
      <c r="D29033" s="8"/>
      <c r="E29033" s="1"/>
      <c r="F29033" s="1"/>
      <c r="G29033" s="1"/>
      <c r="H29033" s="1"/>
    </row>
    <row r="29034">
      <c r="A29034" s="1"/>
      <c r="B29034" s="1"/>
      <c r="C29034" s="1"/>
      <c r="D29034" s="8"/>
      <c r="E29034" s="1"/>
      <c r="F29034" s="1"/>
      <c r="G29034" s="1"/>
      <c r="H29034" s="1"/>
    </row>
    <row r="29035">
      <c r="A29035" s="1"/>
      <c r="B29035" s="1"/>
      <c r="C29035" s="1"/>
      <c r="D29035" s="8"/>
      <c r="E29035" s="1"/>
      <c r="F29035" s="1"/>
      <c r="G29035" s="1"/>
      <c r="H29035" s="1"/>
    </row>
    <row r="29036">
      <c r="A29036" s="1"/>
      <c r="B29036" s="1"/>
      <c r="C29036" s="1"/>
      <c r="D29036" s="8"/>
      <c r="E29036" s="1"/>
      <c r="F29036" s="1"/>
      <c r="G29036" s="1"/>
      <c r="H29036" s="1"/>
    </row>
    <row r="29037">
      <c r="A29037" s="1"/>
      <c r="B29037" s="1"/>
      <c r="C29037" s="1"/>
      <c r="D29037" s="8"/>
      <c r="E29037" s="1"/>
      <c r="F29037" s="1"/>
      <c r="G29037" s="1"/>
      <c r="H29037" s="1"/>
    </row>
    <row r="29038">
      <c r="A29038" s="1"/>
      <c r="B29038" s="1"/>
      <c r="C29038" s="1"/>
      <c r="D29038" s="8"/>
      <c r="E29038" s="1"/>
      <c r="F29038" s="1"/>
      <c r="G29038" s="1"/>
      <c r="H29038" s="1"/>
    </row>
    <row r="29039">
      <c r="A29039" s="1"/>
      <c r="B29039" s="1"/>
      <c r="C29039" s="1"/>
      <c r="D29039" s="8"/>
      <c r="E29039" s="1"/>
      <c r="F29039" s="1"/>
      <c r="G29039" s="1"/>
      <c r="H29039" s="1"/>
    </row>
    <row r="29040">
      <c r="A29040" s="1"/>
      <c r="B29040" s="1"/>
      <c r="C29040" s="1"/>
      <c r="D29040" s="8"/>
      <c r="E29040" s="1"/>
      <c r="F29040" s="1"/>
      <c r="G29040" s="1"/>
      <c r="H29040" s="1"/>
    </row>
    <row r="29041">
      <c r="A29041" s="1"/>
      <c r="B29041" s="1"/>
      <c r="C29041" s="1"/>
      <c r="D29041" s="8"/>
      <c r="E29041" s="1"/>
      <c r="F29041" s="1"/>
      <c r="G29041" s="1"/>
      <c r="H29041" s="1"/>
    </row>
    <row r="29042">
      <c r="A29042" s="1"/>
      <c r="B29042" s="1"/>
      <c r="C29042" s="1"/>
      <c r="D29042" s="8"/>
      <c r="E29042" s="1"/>
      <c r="F29042" s="1"/>
      <c r="G29042" s="1"/>
      <c r="H29042" s="1"/>
    </row>
    <row r="29043">
      <c r="A29043" s="1"/>
      <c r="B29043" s="1"/>
      <c r="C29043" s="1"/>
      <c r="D29043" s="8"/>
      <c r="E29043" s="1"/>
      <c r="F29043" s="1"/>
      <c r="G29043" s="1"/>
      <c r="H29043" s="1"/>
    </row>
    <row r="29044">
      <c r="A29044" s="1"/>
      <c r="B29044" s="1"/>
      <c r="C29044" s="1"/>
      <c r="D29044" s="8"/>
      <c r="E29044" s="1"/>
      <c r="F29044" s="1"/>
      <c r="G29044" s="1"/>
      <c r="H29044" s="1"/>
    </row>
    <row r="29045">
      <c r="A29045" s="1"/>
      <c r="B29045" s="1"/>
      <c r="C29045" s="1"/>
      <c r="D29045" s="8"/>
      <c r="E29045" s="1"/>
      <c r="F29045" s="1"/>
      <c r="G29045" s="1"/>
      <c r="H29045" s="1"/>
    </row>
    <row r="29046">
      <c r="A29046" s="1"/>
      <c r="B29046" s="1"/>
      <c r="C29046" s="1"/>
      <c r="D29046" s="8"/>
      <c r="E29046" s="1"/>
      <c r="F29046" s="1"/>
      <c r="G29046" s="1"/>
      <c r="H29046" s="1"/>
    </row>
    <row r="29047">
      <c r="A29047" s="1"/>
      <c r="B29047" s="1"/>
      <c r="C29047" s="1"/>
      <c r="D29047" s="8"/>
      <c r="E29047" s="1"/>
      <c r="F29047" s="1"/>
      <c r="G29047" s="1"/>
      <c r="H29047" s="1"/>
    </row>
    <row r="29048">
      <c r="A29048" s="1"/>
      <c r="B29048" s="1"/>
      <c r="C29048" s="1"/>
      <c r="D29048" s="8"/>
      <c r="E29048" s="1"/>
      <c r="F29048" s="1"/>
      <c r="G29048" s="1"/>
      <c r="H29048" s="1"/>
    </row>
    <row r="29049">
      <c r="A29049" s="1"/>
      <c r="B29049" s="1"/>
      <c r="C29049" s="1"/>
      <c r="D29049" s="8"/>
      <c r="E29049" s="1"/>
      <c r="F29049" s="1"/>
      <c r="G29049" s="1"/>
      <c r="H29049" s="1"/>
    </row>
    <row r="29050">
      <c r="A29050" s="1"/>
      <c r="B29050" s="1"/>
      <c r="C29050" s="1"/>
      <c r="D29050" s="8"/>
      <c r="E29050" s="1"/>
      <c r="F29050" s="1"/>
      <c r="G29050" s="1"/>
      <c r="H29050" s="1"/>
    </row>
    <row r="29051">
      <c r="A29051" s="1"/>
      <c r="B29051" s="1"/>
      <c r="C29051" s="1"/>
      <c r="D29051" s="8"/>
      <c r="E29051" s="1"/>
      <c r="F29051" s="1"/>
      <c r="G29051" s="1"/>
      <c r="H29051" s="1"/>
    </row>
    <row r="29052">
      <c r="A29052" s="1"/>
      <c r="B29052" s="1"/>
      <c r="C29052" s="1"/>
      <c r="D29052" s="8"/>
      <c r="E29052" s="1"/>
      <c r="F29052" s="1"/>
      <c r="G29052" s="1"/>
      <c r="H29052" s="1"/>
    </row>
    <row r="29053">
      <c r="A29053" s="1"/>
      <c r="B29053" s="1"/>
      <c r="C29053" s="1"/>
      <c r="D29053" s="8"/>
      <c r="E29053" s="1"/>
      <c r="F29053" s="1"/>
      <c r="G29053" s="1"/>
      <c r="H29053" s="1"/>
    </row>
    <row r="29054">
      <c r="A29054" s="1"/>
      <c r="B29054" s="1"/>
      <c r="C29054" s="1"/>
      <c r="D29054" s="8"/>
      <c r="E29054" s="1"/>
      <c r="F29054" s="1"/>
      <c r="G29054" s="1"/>
      <c r="H29054" s="1"/>
    </row>
    <row r="29055">
      <c r="A29055" s="1"/>
      <c r="B29055" s="1"/>
      <c r="C29055" s="1"/>
      <c r="D29055" s="8"/>
      <c r="E29055" s="1"/>
      <c r="F29055" s="1"/>
      <c r="G29055" s="1"/>
      <c r="H29055" s="1"/>
    </row>
    <row r="29056">
      <c r="A29056" s="1"/>
      <c r="B29056" s="1"/>
      <c r="C29056" s="1"/>
      <c r="D29056" s="8"/>
      <c r="E29056" s="1"/>
      <c r="F29056" s="1"/>
      <c r="G29056" s="1"/>
      <c r="H29056" s="1"/>
    </row>
    <row r="29057">
      <c r="A29057" s="1"/>
      <c r="B29057" s="1"/>
      <c r="C29057" s="1"/>
      <c r="D29057" s="8"/>
      <c r="E29057" s="1"/>
      <c r="F29057" s="1"/>
      <c r="G29057" s="1"/>
      <c r="H29057" s="1"/>
    </row>
    <row r="29058">
      <c r="A29058" s="1"/>
      <c r="B29058" s="1"/>
      <c r="C29058" s="1"/>
      <c r="D29058" s="8"/>
      <c r="E29058" s="1"/>
      <c r="F29058" s="1"/>
      <c r="G29058" s="1"/>
      <c r="H29058" s="1"/>
    </row>
    <row r="29059">
      <c r="A29059" s="1"/>
      <c r="B29059" s="1"/>
      <c r="C29059" s="1"/>
      <c r="D29059" s="8"/>
      <c r="E29059" s="1"/>
      <c r="F29059" s="1"/>
      <c r="G29059" s="1"/>
      <c r="H29059" s="1"/>
    </row>
    <row r="29060">
      <c r="A29060" s="1"/>
      <c r="B29060" s="1"/>
      <c r="C29060" s="1"/>
      <c r="D29060" s="8"/>
      <c r="E29060" s="1"/>
      <c r="F29060" s="1"/>
      <c r="G29060" s="1"/>
      <c r="H29060" s="1"/>
    </row>
    <row r="29061">
      <c r="A29061" s="1"/>
      <c r="B29061" s="1"/>
      <c r="C29061" s="1"/>
      <c r="D29061" s="8"/>
      <c r="E29061" s="1"/>
      <c r="F29061" s="1"/>
      <c r="G29061" s="1"/>
      <c r="H29061" s="1"/>
    </row>
    <row r="29062">
      <c r="A29062" s="1"/>
      <c r="B29062" s="1"/>
      <c r="C29062" s="1"/>
      <c r="D29062" s="8"/>
      <c r="E29062" s="1"/>
      <c r="F29062" s="1"/>
      <c r="G29062" s="1"/>
      <c r="H29062" s="1"/>
    </row>
    <row r="29063">
      <c r="A29063" s="1"/>
      <c r="B29063" s="1"/>
      <c r="C29063" s="1"/>
      <c r="D29063" s="8"/>
      <c r="E29063" s="1"/>
      <c r="F29063" s="1"/>
      <c r="G29063" s="1"/>
      <c r="H29063" s="1"/>
    </row>
    <row r="29064">
      <c r="A29064" s="1"/>
      <c r="B29064" s="1"/>
      <c r="C29064" s="1"/>
      <c r="D29064" s="8"/>
      <c r="E29064" s="1"/>
      <c r="F29064" s="1"/>
      <c r="G29064" s="1"/>
      <c r="H29064" s="1"/>
    </row>
    <row r="29065">
      <c r="A29065" s="1"/>
      <c r="B29065" s="1"/>
      <c r="C29065" s="1"/>
      <c r="D29065" s="8"/>
      <c r="E29065" s="1"/>
      <c r="F29065" s="1"/>
      <c r="G29065" s="1"/>
      <c r="H29065" s="1"/>
    </row>
    <row r="29066">
      <c r="A29066" s="1"/>
      <c r="B29066" s="1"/>
      <c r="C29066" s="1"/>
      <c r="D29066" s="8"/>
      <c r="E29066" s="1"/>
      <c r="F29066" s="1"/>
      <c r="G29066" s="1"/>
      <c r="H29066" s="1"/>
    </row>
    <row r="29067">
      <c r="A29067" s="1"/>
      <c r="B29067" s="1"/>
      <c r="C29067" s="1"/>
      <c r="D29067" s="8"/>
      <c r="E29067" s="1"/>
      <c r="F29067" s="1"/>
      <c r="G29067" s="1"/>
      <c r="H29067" s="1"/>
    </row>
    <row r="29068">
      <c r="A29068" s="1"/>
      <c r="B29068" s="1"/>
      <c r="C29068" s="1"/>
      <c r="D29068" s="8"/>
      <c r="E29068" s="1"/>
      <c r="F29068" s="1"/>
      <c r="G29068" s="1"/>
      <c r="H29068" s="1"/>
    </row>
    <row r="29069">
      <c r="A29069" s="1"/>
      <c r="B29069" s="1"/>
      <c r="C29069" s="1"/>
      <c r="D29069" s="8"/>
      <c r="E29069" s="1"/>
      <c r="F29069" s="1"/>
      <c r="G29069" s="1"/>
      <c r="H29069" s="1"/>
    </row>
    <row r="29070">
      <c r="A29070" s="1"/>
      <c r="B29070" s="1"/>
      <c r="C29070" s="1"/>
      <c r="D29070" s="8"/>
      <c r="E29070" s="1"/>
      <c r="F29070" s="1"/>
      <c r="G29070" s="1"/>
      <c r="H29070" s="1"/>
    </row>
    <row r="29071">
      <c r="A29071" s="1"/>
      <c r="B29071" s="1"/>
      <c r="C29071" s="1"/>
      <c r="D29071" s="8"/>
      <c r="E29071" s="1"/>
      <c r="F29071" s="1"/>
      <c r="G29071" s="1"/>
      <c r="H29071" s="1"/>
    </row>
    <row r="29072">
      <c r="A29072" s="1"/>
      <c r="B29072" s="1"/>
      <c r="C29072" s="1"/>
      <c r="D29072" s="8"/>
      <c r="E29072" s="1"/>
      <c r="F29072" s="1"/>
      <c r="G29072" s="1"/>
      <c r="H29072" s="1"/>
    </row>
    <row r="29073">
      <c r="A29073" s="1"/>
      <c r="B29073" s="1"/>
      <c r="C29073" s="1"/>
      <c r="D29073" s="8"/>
      <c r="E29073" s="1"/>
      <c r="F29073" s="1"/>
      <c r="G29073" s="1"/>
      <c r="H29073" s="1"/>
    </row>
    <row r="29074">
      <c r="A29074" s="1"/>
      <c r="B29074" s="1"/>
      <c r="C29074" s="1"/>
      <c r="D29074" s="8"/>
      <c r="E29074" s="1"/>
      <c r="F29074" s="1"/>
      <c r="G29074" s="1"/>
      <c r="H29074" s="1"/>
    </row>
    <row r="29075">
      <c r="A29075" s="1"/>
      <c r="B29075" s="1"/>
      <c r="C29075" s="1"/>
      <c r="D29075" s="8"/>
      <c r="E29075" s="1"/>
      <c r="F29075" s="1"/>
      <c r="G29075" s="1"/>
      <c r="H29075" s="1"/>
    </row>
    <row r="29076">
      <c r="A29076" s="1"/>
      <c r="B29076" s="1"/>
      <c r="C29076" s="1"/>
      <c r="D29076" s="8"/>
      <c r="E29076" s="1"/>
      <c r="F29076" s="1"/>
      <c r="G29076" s="1"/>
      <c r="H29076" s="1"/>
    </row>
    <row r="29077">
      <c r="A29077" s="1"/>
      <c r="B29077" s="1"/>
      <c r="C29077" s="1"/>
      <c r="D29077" s="8"/>
      <c r="E29077" s="1"/>
      <c r="F29077" s="1"/>
      <c r="G29077" s="1"/>
      <c r="H29077" s="1"/>
    </row>
    <row r="29078">
      <c r="A29078" s="1"/>
      <c r="B29078" s="1"/>
      <c r="C29078" s="1"/>
      <c r="D29078" s="8"/>
      <c r="E29078" s="1"/>
      <c r="F29078" s="1"/>
      <c r="G29078" s="1"/>
      <c r="H29078" s="1"/>
    </row>
    <row r="29079">
      <c r="A29079" s="1"/>
      <c r="B29079" s="1"/>
      <c r="C29079" s="1"/>
      <c r="D29079" s="8"/>
      <c r="E29079" s="1"/>
      <c r="F29079" s="1"/>
      <c r="G29079" s="1"/>
      <c r="H29079" s="1"/>
    </row>
    <row r="29080">
      <c r="A29080" s="1"/>
      <c r="B29080" s="1"/>
      <c r="C29080" s="1"/>
      <c r="D29080" s="8"/>
      <c r="E29080" s="1"/>
      <c r="F29080" s="1"/>
      <c r="G29080" s="1"/>
      <c r="H29080" s="1"/>
    </row>
    <row r="29081">
      <c r="A29081" s="1"/>
      <c r="B29081" s="1"/>
      <c r="C29081" s="1"/>
      <c r="D29081" s="8"/>
      <c r="E29081" s="1"/>
      <c r="F29081" s="1"/>
      <c r="G29081" s="1"/>
      <c r="H29081" s="1"/>
    </row>
    <row r="29082">
      <c r="A29082" s="1"/>
      <c r="B29082" s="1"/>
      <c r="C29082" s="1"/>
      <c r="D29082" s="8"/>
      <c r="E29082" s="1"/>
      <c r="F29082" s="1"/>
      <c r="G29082" s="1"/>
      <c r="H29082" s="1"/>
    </row>
    <row r="29083">
      <c r="A29083" s="1"/>
      <c r="B29083" s="1"/>
      <c r="C29083" s="1"/>
      <c r="D29083" s="8"/>
      <c r="E29083" s="1"/>
      <c r="F29083" s="1"/>
      <c r="G29083" s="1"/>
      <c r="H29083" s="1"/>
    </row>
    <row r="29084">
      <c r="A29084" s="1"/>
      <c r="B29084" s="1"/>
      <c r="C29084" s="1"/>
      <c r="D29084" s="8"/>
      <c r="E29084" s="1"/>
      <c r="F29084" s="1"/>
      <c r="G29084" s="1"/>
      <c r="H29084" s="1"/>
    </row>
    <row r="29085">
      <c r="A29085" s="1"/>
      <c r="B29085" s="1"/>
      <c r="C29085" s="1"/>
      <c r="D29085" s="8"/>
      <c r="E29085" s="1"/>
      <c r="F29085" s="1"/>
      <c r="G29085" s="1"/>
      <c r="H29085" s="1"/>
    </row>
    <row r="29086">
      <c r="A29086" s="1"/>
      <c r="B29086" s="1"/>
      <c r="C29086" s="1"/>
      <c r="D29086" s="8"/>
      <c r="E29086" s="1"/>
      <c r="F29086" s="1"/>
      <c r="G29086" s="1"/>
      <c r="H29086" s="1"/>
    </row>
    <row r="29087">
      <c r="A29087" s="1"/>
      <c r="B29087" s="1"/>
      <c r="C29087" s="1"/>
      <c r="D29087" s="8"/>
      <c r="E29087" s="1"/>
      <c r="F29087" s="1"/>
      <c r="G29087" s="1"/>
      <c r="H29087" s="1"/>
    </row>
    <row r="29088">
      <c r="A29088" s="1"/>
      <c r="B29088" s="1"/>
      <c r="C29088" s="1"/>
      <c r="D29088" s="8"/>
      <c r="E29088" s="1"/>
      <c r="F29088" s="1"/>
      <c r="G29088" s="1"/>
      <c r="H29088" s="1"/>
    </row>
    <row r="29089">
      <c r="A29089" s="1"/>
      <c r="B29089" s="1"/>
      <c r="C29089" s="1"/>
      <c r="D29089" s="8"/>
      <c r="E29089" s="1"/>
      <c r="F29089" s="1"/>
      <c r="G29089" s="1"/>
      <c r="H29089" s="1"/>
    </row>
    <row r="29090">
      <c r="A29090" s="1"/>
      <c r="B29090" s="1"/>
      <c r="C29090" s="1"/>
      <c r="D29090" s="8"/>
      <c r="E29090" s="1"/>
      <c r="F29090" s="1"/>
      <c r="G29090" s="1"/>
      <c r="H29090" s="1"/>
    </row>
    <row r="29091">
      <c r="A29091" s="1"/>
      <c r="B29091" s="1"/>
      <c r="C29091" s="1"/>
      <c r="D29091" s="8"/>
      <c r="E29091" s="1"/>
      <c r="F29091" s="1"/>
      <c r="G29091" s="1"/>
      <c r="H29091" s="1"/>
    </row>
    <row r="29092">
      <c r="A29092" s="1"/>
      <c r="B29092" s="1"/>
      <c r="C29092" s="1"/>
      <c r="D29092" s="8"/>
      <c r="E29092" s="1"/>
      <c r="F29092" s="1"/>
      <c r="G29092" s="1"/>
      <c r="H29092" s="1"/>
    </row>
    <row r="29093">
      <c r="A29093" s="1"/>
      <c r="B29093" s="1"/>
      <c r="C29093" s="1"/>
      <c r="D29093" s="8"/>
      <c r="E29093" s="1"/>
      <c r="F29093" s="1"/>
      <c r="G29093" s="1"/>
      <c r="H29093" s="1"/>
    </row>
    <row r="29094">
      <c r="A29094" s="1"/>
      <c r="B29094" s="1"/>
      <c r="C29094" s="1"/>
      <c r="D29094" s="8"/>
      <c r="E29094" s="1"/>
      <c r="F29094" s="1"/>
      <c r="G29094" s="1"/>
      <c r="H29094" s="1"/>
    </row>
    <row r="29095">
      <c r="A29095" s="1"/>
      <c r="B29095" s="1"/>
      <c r="C29095" s="1"/>
      <c r="D29095" s="8"/>
      <c r="E29095" s="1"/>
      <c r="F29095" s="1"/>
      <c r="G29095" s="1"/>
      <c r="H29095" s="1"/>
    </row>
    <row r="29096">
      <c r="A29096" s="1"/>
      <c r="B29096" s="1"/>
      <c r="C29096" s="1"/>
      <c r="D29096" s="8"/>
      <c r="E29096" s="1"/>
      <c r="F29096" s="1"/>
      <c r="G29096" s="1"/>
      <c r="H29096" s="1"/>
    </row>
    <row r="29097">
      <c r="A29097" s="1"/>
      <c r="B29097" s="1"/>
      <c r="C29097" s="1"/>
      <c r="D29097" s="8"/>
      <c r="E29097" s="1"/>
      <c r="F29097" s="1"/>
      <c r="G29097" s="1"/>
      <c r="H29097" s="1"/>
    </row>
    <row r="29098">
      <c r="A29098" s="1"/>
      <c r="B29098" s="1"/>
      <c r="C29098" s="1"/>
      <c r="D29098" s="8"/>
      <c r="E29098" s="1"/>
      <c r="F29098" s="1"/>
      <c r="G29098" s="1"/>
      <c r="H29098" s="1"/>
    </row>
    <row r="29099">
      <c r="A29099" s="1"/>
      <c r="B29099" s="1"/>
      <c r="C29099" s="1"/>
      <c r="D29099" s="8"/>
      <c r="E29099" s="1"/>
      <c r="F29099" s="1"/>
      <c r="G29099" s="1"/>
      <c r="H29099" s="1"/>
    </row>
    <row r="29100">
      <c r="A29100" s="1"/>
      <c r="B29100" s="1"/>
      <c r="C29100" s="1"/>
      <c r="D29100" s="8"/>
      <c r="E29100" s="1"/>
      <c r="F29100" s="1"/>
      <c r="G29100" s="1"/>
      <c r="H29100" s="1"/>
    </row>
    <row r="29101">
      <c r="A29101" s="1"/>
      <c r="B29101" s="1"/>
      <c r="C29101" s="1"/>
      <c r="D29101" s="8"/>
      <c r="E29101" s="1"/>
      <c r="F29101" s="1"/>
      <c r="G29101" s="1"/>
      <c r="H29101" s="1"/>
    </row>
    <row r="29102">
      <c r="A29102" s="1"/>
      <c r="B29102" s="1"/>
      <c r="C29102" s="1"/>
      <c r="D29102" s="8"/>
      <c r="E29102" s="1"/>
      <c r="F29102" s="1"/>
      <c r="G29102" s="1"/>
      <c r="H29102" s="1"/>
    </row>
    <row r="29103">
      <c r="A29103" s="1"/>
      <c r="B29103" s="1"/>
      <c r="C29103" s="1"/>
      <c r="D29103" s="8"/>
      <c r="E29103" s="1"/>
      <c r="F29103" s="1"/>
      <c r="G29103" s="1"/>
      <c r="H29103" s="1"/>
    </row>
    <row r="29104">
      <c r="A29104" s="1"/>
      <c r="B29104" s="1"/>
      <c r="C29104" s="1"/>
      <c r="D29104" s="8"/>
      <c r="E29104" s="1"/>
      <c r="F29104" s="1"/>
      <c r="G29104" s="1"/>
      <c r="H29104" s="1"/>
    </row>
    <row r="29105">
      <c r="A29105" s="1"/>
      <c r="B29105" s="1"/>
      <c r="C29105" s="1"/>
      <c r="D29105" s="8"/>
      <c r="E29105" s="1"/>
      <c r="F29105" s="1"/>
      <c r="G29105" s="1"/>
      <c r="H29105" s="1"/>
    </row>
    <row r="29106">
      <c r="A29106" s="1"/>
      <c r="B29106" s="1"/>
      <c r="C29106" s="1"/>
      <c r="D29106" s="8"/>
      <c r="E29106" s="1"/>
      <c r="F29106" s="1"/>
      <c r="G29106" s="1"/>
      <c r="H29106" s="1"/>
    </row>
    <row r="29107">
      <c r="A29107" s="1"/>
      <c r="B29107" s="1"/>
      <c r="C29107" s="1"/>
      <c r="D29107" s="8"/>
      <c r="E29107" s="1"/>
      <c r="F29107" s="1"/>
      <c r="G29107" s="1"/>
      <c r="H29107" s="1"/>
    </row>
    <row r="29108">
      <c r="A29108" s="1"/>
      <c r="B29108" s="1"/>
      <c r="C29108" s="1"/>
      <c r="D29108" s="8"/>
      <c r="E29108" s="1"/>
      <c r="F29108" s="1"/>
      <c r="G29108" s="1"/>
      <c r="H29108" s="1"/>
    </row>
    <row r="29109">
      <c r="A29109" s="1"/>
      <c r="B29109" s="1"/>
      <c r="C29109" s="1"/>
      <c r="D29109" s="8"/>
      <c r="E29109" s="1"/>
      <c r="F29109" s="1"/>
      <c r="G29109" s="1"/>
      <c r="H29109" s="1"/>
    </row>
    <row r="29110">
      <c r="A29110" s="1"/>
      <c r="B29110" s="1"/>
      <c r="C29110" s="1"/>
      <c r="D29110" s="8"/>
      <c r="E29110" s="1"/>
      <c r="F29110" s="1"/>
      <c r="G29110" s="1"/>
      <c r="H29110" s="1"/>
    </row>
    <row r="29111">
      <c r="A29111" s="1"/>
      <c r="B29111" s="1"/>
      <c r="C29111" s="1"/>
      <c r="D29111" s="8"/>
      <c r="E29111" s="1"/>
      <c r="F29111" s="1"/>
      <c r="G29111" s="1"/>
      <c r="H29111" s="1"/>
    </row>
    <row r="29112">
      <c r="A29112" s="1"/>
      <c r="B29112" s="1"/>
      <c r="C29112" s="1"/>
      <c r="D29112" s="8"/>
      <c r="E29112" s="1"/>
      <c r="F29112" s="1"/>
      <c r="G29112" s="1"/>
      <c r="H29112" s="1"/>
    </row>
    <row r="29113">
      <c r="A29113" s="1"/>
      <c r="B29113" s="1"/>
      <c r="C29113" s="1"/>
      <c r="D29113" s="8"/>
      <c r="E29113" s="1"/>
      <c r="F29113" s="1"/>
      <c r="G29113" s="1"/>
      <c r="H29113" s="1"/>
    </row>
    <row r="29114">
      <c r="A29114" s="1"/>
      <c r="B29114" s="1"/>
      <c r="C29114" s="1"/>
      <c r="D29114" s="8"/>
      <c r="E29114" s="1"/>
      <c r="F29114" s="1"/>
      <c r="G29114" s="1"/>
      <c r="H29114" s="1"/>
    </row>
    <row r="29115">
      <c r="A29115" s="1"/>
      <c r="B29115" s="1"/>
      <c r="C29115" s="1"/>
      <c r="D29115" s="8"/>
      <c r="E29115" s="1"/>
      <c r="F29115" s="1"/>
      <c r="G29115" s="1"/>
      <c r="H29115" s="1"/>
    </row>
    <row r="29116">
      <c r="A29116" s="1"/>
      <c r="B29116" s="1"/>
      <c r="C29116" s="1"/>
      <c r="D29116" s="8"/>
      <c r="E29116" s="1"/>
      <c r="F29116" s="1"/>
      <c r="G29116" s="1"/>
      <c r="H29116" s="1"/>
    </row>
    <row r="29117">
      <c r="A29117" s="1"/>
      <c r="B29117" s="1"/>
      <c r="C29117" s="1"/>
      <c r="D29117" s="8"/>
      <c r="E29117" s="1"/>
      <c r="F29117" s="1"/>
      <c r="G29117" s="1"/>
      <c r="H29117" s="1"/>
    </row>
    <row r="29118">
      <c r="A29118" s="1"/>
      <c r="B29118" s="1"/>
      <c r="C29118" s="1"/>
      <c r="D29118" s="8"/>
      <c r="E29118" s="1"/>
      <c r="F29118" s="1"/>
      <c r="G29118" s="1"/>
      <c r="H29118" s="1"/>
    </row>
    <row r="29119">
      <c r="A29119" s="1"/>
      <c r="B29119" s="1"/>
      <c r="C29119" s="1"/>
      <c r="D29119" s="8"/>
      <c r="E29119" s="1"/>
      <c r="F29119" s="1"/>
      <c r="G29119" s="1"/>
      <c r="H29119" s="1"/>
    </row>
    <row r="29120">
      <c r="A29120" s="1"/>
      <c r="B29120" s="1"/>
      <c r="C29120" s="1"/>
      <c r="D29120" s="8"/>
      <c r="E29120" s="1"/>
      <c r="F29120" s="1"/>
      <c r="G29120" s="1"/>
      <c r="H29120" s="1"/>
    </row>
    <row r="29121">
      <c r="A29121" s="1"/>
      <c r="B29121" s="1"/>
      <c r="C29121" s="1"/>
      <c r="D29121" s="8"/>
      <c r="E29121" s="1"/>
      <c r="F29121" s="1"/>
      <c r="G29121" s="1"/>
      <c r="H29121" s="1"/>
    </row>
    <row r="29122">
      <c r="A29122" s="1"/>
      <c r="B29122" s="1"/>
      <c r="C29122" s="1"/>
      <c r="D29122" s="8"/>
      <c r="E29122" s="1"/>
      <c r="F29122" s="1"/>
      <c r="G29122" s="1"/>
      <c r="H29122" s="1"/>
    </row>
    <row r="29123">
      <c r="A29123" s="1"/>
      <c r="B29123" s="1"/>
      <c r="C29123" s="1"/>
      <c r="D29123" s="8"/>
      <c r="E29123" s="1"/>
      <c r="F29123" s="1"/>
      <c r="G29123" s="1"/>
      <c r="H29123" s="1"/>
    </row>
    <row r="29124">
      <c r="A29124" s="1"/>
      <c r="B29124" s="1"/>
      <c r="C29124" s="1"/>
      <c r="D29124" s="8"/>
      <c r="E29124" s="1"/>
      <c r="F29124" s="1"/>
      <c r="G29124" s="1"/>
      <c r="H29124" s="1"/>
    </row>
    <row r="29125">
      <c r="A29125" s="1"/>
      <c r="B29125" s="1"/>
      <c r="C29125" s="1"/>
      <c r="D29125" s="8"/>
      <c r="E29125" s="1"/>
      <c r="F29125" s="1"/>
      <c r="G29125" s="1"/>
      <c r="H29125" s="1"/>
    </row>
    <row r="29126">
      <c r="A29126" s="1"/>
      <c r="B29126" s="1"/>
      <c r="C29126" s="1"/>
      <c r="D29126" s="8"/>
      <c r="E29126" s="1"/>
      <c r="F29126" s="1"/>
      <c r="G29126" s="1"/>
      <c r="H29126" s="1"/>
    </row>
    <row r="29127">
      <c r="A29127" s="1"/>
      <c r="B29127" s="1"/>
      <c r="C29127" s="1"/>
      <c r="D29127" s="8"/>
      <c r="E29127" s="1"/>
      <c r="F29127" s="1"/>
      <c r="G29127" s="1"/>
      <c r="H29127" s="1"/>
    </row>
    <row r="29128">
      <c r="A29128" s="1"/>
      <c r="B29128" s="1"/>
      <c r="C29128" s="1"/>
      <c r="D29128" s="8"/>
      <c r="E29128" s="1"/>
      <c r="F29128" s="1"/>
      <c r="G29128" s="1"/>
      <c r="H29128" s="1"/>
    </row>
    <row r="29129">
      <c r="A29129" s="1"/>
      <c r="B29129" s="1"/>
      <c r="C29129" s="1"/>
      <c r="D29129" s="8"/>
      <c r="E29129" s="1"/>
      <c r="F29129" s="1"/>
      <c r="G29129" s="1"/>
      <c r="H29129" s="1"/>
    </row>
    <row r="29130">
      <c r="A29130" s="1"/>
      <c r="B29130" s="1"/>
      <c r="C29130" s="1"/>
      <c r="D29130" s="8"/>
      <c r="E29130" s="1"/>
      <c r="F29130" s="1"/>
      <c r="G29130" s="1"/>
      <c r="H29130" s="1"/>
    </row>
    <row r="29131">
      <c r="A29131" s="1"/>
      <c r="B29131" s="1"/>
      <c r="C29131" s="1"/>
      <c r="D29131" s="8"/>
      <c r="E29131" s="1"/>
      <c r="F29131" s="1"/>
      <c r="G29131" s="1"/>
      <c r="H29131" s="1"/>
    </row>
    <row r="29132">
      <c r="A29132" s="1"/>
      <c r="B29132" s="1"/>
      <c r="C29132" s="1"/>
      <c r="D29132" s="8"/>
      <c r="E29132" s="1"/>
      <c r="F29132" s="1"/>
      <c r="G29132" s="1"/>
      <c r="H29132" s="1"/>
    </row>
    <row r="29133">
      <c r="A29133" s="1"/>
      <c r="B29133" s="1"/>
      <c r="C29133" s="1"/>
      <c r="D29133" s="8"/>
      <c r="E29133" s="1"/>
      <c r="F29133" s="1"/>
      <c r="G29133" s="1"/>
      <c r="H29133" s="1"/>
    </row>
    <row r="29134">
      <c r="A29134" s="1"/>
      <c r="B29134" s="1"/>
      <c r="C29134" s="1"/>
      <c r="D29134" s="8"/>
      <c r="E29134" s="1"/>
      <c r="F29134" s="1"/>
      <c r="G29134" s="1"/>
      <c r="H29134" s="1"/>
    </row>
    <row r="29135">
      <c r="A29135" s="1"/>
      <c r="B29135" s="1"/>
      <c r="C29135" s="1"/>
      <c r="D29135" s="8"/>
      <c r="E29135" s="1"/>
      <c r="F29135" s="1"/>
      <c r="G29135" s="1"/>
      <c r="H29135" s="1"/>
    </row>
    <row r="29136">
      <c r="A29136" s="1"/>
      <c r="B29136" s="1"/>
      <c r="C29136" s="1"/>
      <c r="D29136" s="8"/>
      <c r="E29136" s="1"/>
      <c r="F29136" s="1"/>
      <c r="G29136" s="1"/>
      <c r="H29136" s="1"/>
    </row>
    <row r="29137">
      <c r="A29137" s="1"/>
      <c r="B29137" s="1"/>
      <c r="C29137" s="1"/>
      <c r="D29137" s="8"/>
      <c r="E29137" s="1"/>
      <c r="F29137" s="1"/>
      <c r="G29137" s="1"/>
      <c r="H29137" s="1"/>
    </row>
    <row r="29138">
      <c r="A29138" s="1"/>
      <c r="B29138" s="1"/>
      <c r="C29138" s="1"/>
      <c r="D29138" s="8"/>
      <c r="E29138" s="1"/>
      <c r="F29138" s="1"/>
      <c r="G29138" s="1"/>
      <c r="H29138" s="1"/>
    </row>
    <row r="29139">
      <c r="A29139" s="1"/>
      <c r="B29139" s="1"/>
      <c r="C29139" s="1"/>
      <c r="D29139" s="8"/>
      <c r="E29139" s="1"/>
      <c r="F29139" s="1"/>
      <c r="G29139" s="1"/>
      <c r="H29139" s="1"/>
    </row>
    <row r="29140">
      <c r="A29140" s="1"/>
      <c r="B29140" s="1"/>
      <c r="C29140" s="1"/>
      <c r="D29140" s="8"/>
      <c r="E29140" s="1"/>
      <c r="F29140" s="1"/>
      <c r="G29140" s="1"/>
      <c r="H29140" s="1"/>
    </row>
    <row r="29141">
      <c r="A29141" s="1"/>
      <c r="B29141" s="1"/>
      <c r="C29141" s="1"/>
      <c r="D29141" s="8"/>
      <c r="E29141" s="1"/>
      <c r="F29141" s="1"/>
      <c r="G29141" s="1"/>
      <c r="H29141" s="1"/>
    </row>
    <row r="29142">
      <c r="A29142" s="1"/>
      <c r="B29142" s="1"/>
      <c r="C29142" s="1"/>
      <c r="D29142" s="8"/>
      <c r="E29142" s="1"/>
      <c r="F29142" s="1"/>
      <c r="G29142" s="1"/>
      <c r="H29142" s="1"/>
    </row>
    <row r="29143">
      <c r="A29143" s="1"/>
      <c r="B29143" s="1"/>
      <c r="C29143" s="1"/>
      <c r="D29143" s="8"/>
      <c r="E29143" s="1"/>
      <c r="F29143" s="1"/>
      <c r="G29143" s="1"/>
      <c r="H29143" s="1"/>
    </row>
    <row r="29144">
      <c r="A29144" s="1"/>
      <c r="B29144" s="1"/>
      <c r="C29144" s="1"/>
      <c r="D29144" s="8"/>
      <c r="E29144" s="1"/>
      <c r="F29144" s="1"/>
      <c r="G29144" s="1"/>
      <c r="H29144" s="1"/>
    </row>
    <row r="29145">
      <c r="A29145" s="1"/>
      <c r="B29145" s="1"/>
      <c r="C29145" s="1"/>
      <c r="D29145" s="8"/>
      <c r="E29145" s="1"/>
      <c r="F29145" s="1"/>
      <c r="G29145" s="1"/>
      <c r="H29145" s="1"/>
    </row>
    <row r="29146">
      <c r="A29146" s="1"/>
      <c r="B29146" s="1"/>
      <c r="C29146" s="1"/>
      <c r="D29146" s="8"/>
      <c r="E29146" s="1"/>
      <c r="F29146" s="1"/>
      <c r="G29146" s="1"/>
      <c r="H29146" s="1"/>
    </row>
    <row r="29147">
      <c r="A29147" s="1"/>
      <c r="B29147" s="1"/>
      <c r="C29147" s="1"/>
      <c r="D29147" s="8"/>
      <c r="E29147" s="1"/>
      <c r="F29147" s="1"/>
      <c r="G29147" s="1"/>
      <c r="H29147" s="1"/>
    </row>
    <row r="29148">
      <c r="A29148" s="1"/>
      <c r="B29148" s="1"/>
      <c r="C29148" s="1"/>
      <c r="D29148" s="8"/>
      <c r="E29148" s="1"/>
      <c r="F29148" s="1"/>
      <c r="G29148" s="1"/>
      <c r="H29148" s="1"/>
    </row>
    <row r="29149">
      <c r="A29149" s="1"/>
      <c r="B29149" s="1"/>
      <c r="C29149" s="1"/>
      <c r="D29149" s="8"/>
      <c r="E29149" s="1"/>
      <c r="F29149" s="1"/>
      <c r="G29149" s="1"/>
      <c r="H29149" s="1"/>
    </row>
    <row r="29150">
      <c r="A29150" s="1"/>
      <c r="B29150" s="1"/>
      <c r="C29150" s="1"/>
      <c r="D29150" s="8"/>
      <c r="E29150" s="1"/>
      <c r="F29150" s="1"/>
      <c r="G29150" s="1"/>
      <c r="H29150" s="1"/>
    </row>
    <row r="29151">
      <c r="A29151" s="1"/>
      <c r="B29151" s="1"/>
      <c r="C29151" s="1"/>
      <c r="D29151" s="8"/>
      <c r="E29151" s="1"/>
      <c r="F29151" s="1"/>
      <c r="G29151" s="1"/>
      <c r="H29151" s="1"/>
    </row>
    <row r="29152">
      <c r="A29152" s="1"/>
      <c r="B29152" s="1"/>
      <c r="C29152" s="1"/>
      <c r="D29152" s="8"/>
      <c r="E29152" s="1"/>
      <c r="F29152" s="1"/>
      <c r="G29152" s="1"/>
      <c r="H29152" s="1"/>
    </row>
    <row r="29153">
      <c r="A29153" s="1"/>
      <c r="B29153" s="1"/>
      <c r="C29153" s="1"/>
      <c r="D29153" s="8"/>
      <c r="E29153" s="1"/>
      <c r="F29153" s="1"/>
      <c r="G29153" s="1"/>
      <c r="H29153" s="1"/>
    </row>
    <row r="29154">
      <c r="A29154" s="1"/>
      <c r="B29154" s="1"/>
      <c r="C29154" s="1"/>
      <c r="D29154" s="8"/>
      <c r="E29154" s="1"/>
      <c r="F29154" s="1"/>
      <c r="G29154" s="1"/>
      <c r="H29154" s="1"/>
    </row>
    <row r="29155">
      <c r="A29155" s="1"/>
      <c r="B29155" s="1"/>
      <c r="C29155" s="1"/>
      <c r="D29155" s="8"/>
      <c r="E29155" s="1"/>
      <c r="F29155" s="1"/>
      <c r="G29155" s="1"/>
      <c r="H29155" s="1"/>
    </row>
    <row r="29156">
      <c r="A29156" s="1"/>
      <c r="B29156" s="1"/>
      <c r="C29156" s="1"/>
      <c r="D29156" s="8"/>
      <c r="E29156" s="1"/>
      <c r="F29156" s="1"/>
      <c r="G29156" s="1"/>
      <c r="H29156" s="1"/>
    </row>
    <row r="29157">
      <c r="A29157" s="1"/>
      <c r="B29157" s="1"/>
      <c r="C29157" s="1"/>
      <c r="D29157" s="8"/>
      <c r="E29157" s="1"/>
      <c r="F29157" s="1"/>
      <c r="G29157" s="1"/>
      <c r="H29157" s="1"/>
    </row>
    <row r="29158">
      <c r="A29158" s="1"/>
      <c r="B29158" s="1"/>
      <c r="C29158" s="1"/>
      <c r="D29158" s="8"/>
      <c r="E29158" s="1"/>
      <c r="F29158" s="1"/>
      <c r="G29158" s="1"/>
      <c r="H29158" s="1"/>
    </row>
    <row r="29159">
      <c r="A29159" s="1"/>
      <c r="B29159" s="1"/>
      <c r="C29159" s="1"/>
      <c r="D29159" s="8"/>
      <c r="E29159" s="1"/>
      <c r="F29159" s="1"/>
      <c r="G29159" s="1"/>
      <c r="H29159" s="1"/>
    </row>
    <row r="29160">
      <c r="A29160" s="1"/>
      <c r="B29160" s="1"/>
      <c r="C29160" s="1"/>
      <c r="D29160" s="8"/>
      <c r="E29160" s="1"/>
      <c r="F29160" s="1"/>
      <c r="G29160" s="1"/>
      <c r="H29160" s="1"/>
    </row>
    <row r="29161">
      <c r="A29161" s="1"/>
      <c r="B29161" s="1"/>
      <c r="C29161" s="1"/>
      <c r="D29161" s="8"/>
      <c r="E29161" s="1"/>
      <c r="F29161" s="1"/>
      <c r="G29161" s="1"/>
      <c r="H29161" s="1"/>
    </row>
    <row r="29162">
      <c r="A29162" s="1"/>
      <c r="B29162" s="1"/>
      <c r="C29162" s="1"/>
      <c r="D29162" s="8"/>
      <c r="E29162" s="1"/>
      <c r="F29162" s="1"/>
      <c r="G29162" s="1"/>
      <c r="H29162" s="1"/>
    </row>
    <row r="29163">
      <c r="A29163" s="1"/>
      <c r="B29163" s="1"/>
      <c r="C29163" s="1"/>
      <c r="D29163" s="8"/>
      <c r="E29163" s="1"/>
      <c r="F29163" s="1"/>
      <c r="G29163" s="1"/>
      <c r="H29163" s="1"/>
    </row>
    <row r="29164">
      <c r="A29164" s="1"/>
      <c r="B29164" s="1"/>
      <c r="C29164" s="1"/>
      <c r="D29164" s="8"/>
      <c r="E29164" s="1"/>
      <c r="F29164" s="1"/>
      <c r="G29164" s="1"/>
      <c r="H29164" s="1"/>
    </row>
    <row r="29165">
      <c r="A29165" s="1"/>
      <c r="B29165" s="1"/>
      <c r="C29165" s="1"/>
      <c r="D29165" s="8"/>
      <c r="E29165" s="1"/>
      <c r="F29165" s="1"/>
      <c r="G29165" s="1"/>
      <c r="H29165" s="1"/>
    </row>
    <row r="29166">
      <c r="A29166" s="1"/>
      <c r="B29166" s="1"/>
      <c r="C29166" s="1"/>
      <c r="D29166" s="8"/>
      <c r="E29166" s="1"/>
      <c r="F29166" s="1"/>
      <c r="G29166" s="1"/>
      <c r="H29166" s="1"/>
    </row>
    <row r="29167">
      <c r="A29167" s="1"/>
      <c r="B29167" s="1"/>
      <c r="C29167" s="1"/>
      <c r="D29167" s="8"/>
      <c r="E29167" s="1"/>
      <c r="F29167" s="1"/>
      <c r="G29167" s="1"/>
      <c r="H29167" s="1"/>
    </row>
    <row r="29168">
      <c r="A29168" s="1"/>
      <c r="B29168" s="1"/>
      <c r="C29168" s="1"/>
      <c r="D29168" s="8"/>
      <c r="E29168" s="1"/>
      <c r="F29168" s="1"/>
      <c r="G29168" s="1"/>
      <c r="H29168" s="1"/>
    </row>
    <row r="29169">
      <c r="A29169" s="1"/>
      <c r="B29169" s="1"/>
      <c r="C29169" s="1"/>
      <c r="D29169" s="8"/>
      <c r="E29169" s="1"/>
      <c r="F29169" s="1"/>
      <c r="G29169" s="1"/>
      <c r="H29169" s="1"/>
    </row>
    <row r="29170">
      <c r="A29170" s="1"/>
      <c r="B29170" s="1"/>
      <c r="C29170" s="1"/>
      <c r="D29170" s="8"/>
      <c r="E29170" s="1"/>
      <c r="F29170" s="1"/>
      <c r="G29170" s="1"/>
      <c r="H29170" s="1"/>
    </row>
    <row r="29171">
      <c r="A29171" s="1"/>
      <c r="B29171" s="1"/>
      <c r="C29171" s="1"/>
      <c r="D29171" s="8"/>
      <c r="E29171" s="1"/>
      <c r="F29171" s="1"/>
      <c r="G29171" s="1"/>
      <c r="H29171" s="1"/>
    </row>
    <row r="29172">
      <c r="A29172" s="1"/>
      <c r="B29172" s="1"/>
      <c r="C29172" s="1"/>
      <c r="D29172" s="8"/>
      <c r="E29172" s="1"/>
      <c r="F29172" s="1"/>
      <c r="G29172" s="1"/>
      <c r="H29172" s="1"/>
    </row>
    <row r="29173">
      <c r="A29173" s="1"/>
      <c r="B29173" s="1"/>
      <c r="C29173" s="1"/>
      <c r="D29173" s="8"/>
      <c r="E29173" s="1"/>
      <c r="F29173" s="1"/>
      <c r="G29173" s="1"/>
      <c r="H29173" s="1"/>
    </row>
    <row r="29174">
      <c r="A29174" s="1"/>
      <c r="B29174" s="1"/>
      <c r="C29174" s="1"/>
      <c r="D29174" s="8"/>
      <c r="E29174" s="1"/>
      <c r="F29174" s="1"/>
      <c r="G29174" s="1"/>
      <c r="H29174" s="1"/>
    </row>
    <row r="29175">
      <c r="A29175" s="1"/>
      <c r="B29175" s="1"/>
      <c r="C29175" s="1"/>
      <c r="D29175" s="8"/>
      <c r="E29175" s="1"/>
      <c r="F29175" s="1"/>
      <c r="G29175" s="1"/>
      <c r="H29175" s="1"/>
    </row>
    <row r="29176">
      <c r="A29176" s="1"/>
      <c r="B29176" s="1"/>
      <c r="C29176" s="1"/>
      <c r="D29176" s="8"/>
      <c r="E29176" s="1"/>
      <c r="F29176" s="1"/>
      <c r="G29176" s="1"/>
      <c r="H29176" s="1"/>
    </row>
    <row r="29177">
      <c r="A29177" s="1"/>
      <c r="B29177" s="1"/>
      <c r="C29177" s="1"/>
      <c r="D29177" s="8"/>
      <c r="E29177" s="1"/>
      <c r="F29177" s="1"/>
      <c r="G29177" s="1"/>
      <c r="H29177" s="1"/>
    </row>
    <row r="29178">
      <c r="A29178" s="1"/>
      <c r="B29178" s="1"/>
      <c r="C29178" s="1"/>
      <c r="D29178" s="8"/>
      <c r="E29178" s="1"/>
      <c r="F29178" s="1"/>
      <c r="G29178" s="1"/>
      <c r="H29178" s="1"/>
    </row>
    <row r="29179">
      <c r="A29179" s="1"/>
      <c r="B29179" s="1"/>
      <c r="C29179" s="1"/>
      <c r="D29179" s="8"/>
      <c r="E29179" s="1"/>
      <c r="F29179" s="1"/>
      <c r="G29179" s="1"/>
      <c r="H29179" s="1"/>
    </row>
    <row r="29180">
      <c r="A29180" s="1"/>
      <c r="B29180" s="1"/>
      <c r="C29180" s="1"/>
      <c r="D29180" s="8"/>
      <c r="E29180" s="1"/>
      <c r="F29180" s="1"/>
      <c r="G29180" s="1"/>
      <c r="H29180" s="1"/>
    </row>
    <row r="29181">
      <c r="A29181" s="1"/>
      <c r="B29181" s="1"/>
      <c r="C29181" s="1"/>
      <c r="D29181" s="8"/>
      <c r="E29181" s="1"/>
      <c r="F29181" s="1"/>
      <c r="G29181" s="1"/>
      <c r="H29181" s="1"/>
    </row>
    <row r="29182">
      <c r="A29182" s="1"/>
      <c r="B29182" s="1"/>
      <c r="C29182" s="1"/>
      <c r="D29182" s="8"/>
      <c r="E29182" s="1"/>
      <c r="F29182" s="1"/>
      <c r="G29182" s="1"/>
      <c r="H29182" s="1"/>
    </row>
    <row r="29183">
      <c r="A29183" s="1"/>
      <c r="B29183" s="1"/>
      <c r="C29183" s="1"/>
      <c r="D29183" s="8"/>
      <c r="E29183" s="1"/>
      <c r="F29183" s="1"/>
      <c r="G29183" s="1"/>
      <c r="H29183" s="1"/>
    </row>
    <row r="29184">
      <c r="A29184" s="1"/>
      <c r="B29184" s="1"/>
      <c r="C29184" s="1"/>
      <c r="D29184" s="8"/>
      <c r="E29184" s="1"/>
      <c r="F29184" s="1"/>
      <c r="G29184" s="1"/>
      <c r="H29184" s="1"/>
    </row>
    <row r="29185">
      <c r="A29185" s="1"/>
      <c r="B29185" s="1"/>
      <c r="C29185" s="1"/>
      <c r="D29185" s="8"/>
      <c r="E29185" s="1"/>
      <c r="F29185" s="1"/>
      <c r="G29185" s="1"/>
      <c r="H29185" s="1"/>
    </row>
    <row r="29186">
      <c r="A29186" s="1"/>
      <c r="B29186" s="1"/>
      <c r="C29186" s="1"/>
      <c r="D29186" s="8"/>
      <c r="E29186" s="1"/>
      <c r="F29186" s="1"/>
      <c r="G29186" s="1"/>
      <c r="H29186" s="1"/>
    </row>
    <row r="29187">
      <c r="A29187" s="1"/>
      <c r="B29187" s="1"/>
      <c r="C29187" s="1"/>
      <c r="D29187" s="8"/>
      <c r="E29187" s="1"/>
      <c r="F29187" s="1"/>
      <c r="G29187" s="1"/>
      <c r="H29187" s="1"/>
    </row>
    <row r="29188">
      <c r="A29188" s="1"/>
      <c r="B29188" s="1"/>
      <c r="C29188" s="1"/>
      <c r="D29188" s="8"/>
      <c r="E29188" s="1"/>
      <c r="F29188" s="1"/>
      <c r="G29188" s="1"/>
      <c r="H29188" s="1"/>
    </row>
    <row r="29189">
      <c r="A29189" s="1"/>
      <c r="B29189" s="1"/>
      <c r="C29189" s="1"/>
      <c r="D29189" s="8"/>
      <c r="E29189" s="1"/>
      <c r="F29189" s="1"/>
      <c r="G29189" s="1"/>
      <c r="H29189" s="1"/>
    </row>
    <row r="29190">
      <c r="A29190" s="1"/>
      <c r="B29190" s="1"/>
      <c r="C29190" s="1"/>
      <c r="D29190" s="8"/>
      <c r="E29190" s="1"/>
      <c r="F29190" s="1"/>
      <c r="G29190" s="1"/>
      <c r="H29190" s="1"/>
    </row>
    <row r="29191">
      <c r="A29191" s="1"/>
      <c r="B29191" s="1"/>
      <c r="C29191" s="1"/>
      <c r="D29191" s="8"/>
      <c r="E29191" s="1"/>
      <c r="F29191" s="1"/>
      <c r="G29191" s="1"/>
      <c r="H29191" s="1"/>
    </row>
    <row r="29192">
      <c r="A29192" s="1"/>
      <c r="B29192" s="1"/>
      <c r="C29192" s="1"/>
      <c r="D29192" s="8"/>
      <c r="E29192" s="1"/>
      <c r="F29192" s="1"/>
      <c r="G29192" s="1"/>
      <c r="H29192" s="1"/>
    </row>
    <row r="29193">
      <c r="A29193" s="1"/>
      <c r="B29193" s="1"/>
      <c r="C29193" s="1"/>
      <c r="D29193" s="8"/>
      <c r="E29193" s="1"/>
      <c r="F29193" s="1"/>
      <c r="G29193" s="1"/>
      <c r="H29193" s="1"/>
    </row>
    <row r="29194">
      <c r="A29194" s="1"/>
      <c r="B29194" s="1"/>
      <c r="C29194" s="1"/>
      <c r="D29194" s="8"/>
      <c r="E29194" s="1"/>
      <c r="F29194" s="1"/>
      <c r="G29194" s="1"/>
      <c r="H29194" s="1"/>
    </row>
    <row r="29195">
      <c r="A29195" s="1"/>
      <c r="B29195" s="1"/>
      <c r="C29195" s="1"/>
      <c r="D29195" s="8"/>
      <c r="E29195" s="1"/>
      <c r="F29195" s="1"/>
      <c r="G29195" s="1"/>
      <c r="H29195" s="1"/>
    </row>
    <row r="29196">
      <c r="A29196" s="1"/>
      <c r="B29196" s="1"/>
      <c r="C29196" s="1"/>
      <c r="D29196" s="8"/>
      <c r="E29196" s="1"/>
      <c r="F29196" s="1"/>
      <c r="G29196" s="1"/>
      <c r="H29196" s="1"/>
    </row>
    <row r="29197">
      <c r="A29197" s="1"/>
      <c r="B29197" s="1"/>
      <c r="C29197" s="1"/>
      <c r="D29197" s="8"/>
      <c r="E29197" s="1"/>
      <c r="F29197" s="1"/>
      <c r="G29197" s="1"/>
      <c r="H29197" s="1"/>
    </row>
    <row r="29198">
      <c r="A29198" s="1"/>
      <c r="B29198" s="1"/>
      <c r="C29198" s="1"/>
      <c r="D29198" s="8"/>
      <c r="E29198" s="1"/>
      <c r="F29198" s="1"/>
      <c r="G29198" s="1"/>
      <c r="H29198" s="1"/>
    </row>
    <row r="29199">
      <c r="A29199" s="1"/>
      <c r="B29199" s="1"/>
      <c r="C29199" s="1"/>
      <c r="D29199" s="8"/>
      <c r="E29199" s="1"/>
      <c r="F29199" s="1"/>
      <c r="G29199" s="1"/>
      <c r="H29199" s="1"/>
    </row>
    <row r="29200">
      <c r="A29200" s="1"/>
      <c r="B29200" s="1"/>
      <c r="C29200" s="1"/>
      <c r="D29200" s="8"/>
      <c r="E29200" s="1"/>
      <c r="F29200" s="1"/>
      <c r="G29200" s="1"/>
      <c r="H29200" s="1"/>
    </row>
    <row r="29201">
      <c r="A29201" s="1"/>
      <c r="B29201" s="1"/>
      <c r="C29201" s="1"/>
      <c r="D29201" s="8"/>
      <c r="E29201" s="1"/>
      <c r="F29201" s="1"/>
      <c r="G29201" s="1"/>
      <c r="H29201" s="1"/>
    </row>
    <row r="29202">
      <c r="A29202" s="1"/>
      <c r="B29202" s="1"/>
      <c r="C29202" s="1"/>
      <c r="D29202" s="8"/>
      <c r="E29202" s="1"/>
      <c r="F29202" s="1"/>
      <c r="G29202" s="1"/>
      <c r="H29202" s="1"/>
    </row>
    <row r="29203">
      <c r="A29203" s="1"/>
      <c r="B29203" s="1"/>
      <c r="C29203" s="1"/>
      <c r="D29203" s="8"/>
      <c r="E29203" s="1"/>
      <c r="F29203" s="1"/>
      <c r="G29203" s="1"/>
      <c r="H29203" s="1"/>
    </row>
    <row r="29204">
      <c r="A29204" s="1"/>
      <c r="B29204" s="1"/>
      <c r="C29204" s="1"/>
      <c r="D29204" s="8"/>
      <c r="E29204" s="1"/>
      <c r="F29204" s="1"/>
      <c r="G29204" s="1"/>
      <c r="H29204" s="1"/>
    </row>
    <row r="29205">
      <c r="A29205" s="1"/>
      <c r="B29205" s="1"/>
      <c r="C29205" s="1"/>
      <c r="D29205" s="8"/>
      <c r="E29205" s="1"/>
      <c r="F29205" s="1"/>
      <c r="G29205" s="1"/>
      <c r="H29205" s="1"/>
    </row>
    <row r="29206">
      <c r="A29206" s="1"/>
      <c r="B29206" s="1"/>
      <c r="C29206" s="1"/>
      <c r="D29206" s="8"/>
      <c r="E29206" s="1"/>
      <c r="F29206" s="1"/>
      <c r="G29206" s="1"/>
      <c r="H29206" s="1"/>
    </row>
    <row r="29207">
      <c r="A29207" s="1"/>
      <c r="B29207" s="1"/>
      <c r="C29207" s="1"/>
      <c r="D29207" s="8"/>
      <c r="E29207" s="1"/>
      <c r="F29207" s="1"/>
      <c r="G29207" s="1"/>
      <c r="H29207" s="1"/>
    </row>
    <row r="29208">
      <c r="A29208" s="1"/>
      <c r="B29208" s="1"/>
      <c r="C29208" s="1"/>
      <c r="D29208" s="8"/>
      <c r="E29208" s="1"/>
      <c r="F29208" s="1"/>
      <c r="G29208" s="1"/>
      <c r="H29208" s="1"/>
    </row>
    <row r="29209">
      <c r="A29209" s="1"/>
      <c r="B29209" s="1"/>
      <c r="C29209" s="1"/>
      <c r="D29209" s="8"/>
      <c r="E29209" s="1"/>
      <c r="F29209" s="1"/>
      <c r="G29209" s="1"/>
      <c r="H29209" s="1"/>
    </row>
    <row r="29210">
      <c r="A29210" s="1"/>
      <c r="B29210" s="1"/>
      <c r="C29210" s="1"/>
      <c r="D29210" s="8"/>
      <c r="E29210" s="1"/>
      <c r="F29210" s="1"/>
      <c r="G29210" s="1"/>
      <c r="H29210" s="1"/>
    </row>
    <row r="29211">
      <c r="A29211" s="1"/>
      <c r="B29211" s="1"/>
      <c r="C29211" s="1"/>
      <c r="D29211" s="8"/>
      <c r="E29211" s="1"/>
      <c r="F29211" s="1"/>
      <c r="G29211" s="1"/>
      <c r="H29211" s="1"/>
    </row>
    <row r="29212">
      <c r="A29212" s="1"/>
      <c r="B29212" s="1"/>
      <c r="C29212" s="1"/>
      <c r="D29212" s="8"/>
      <c r="E29212" s="1"/>
      <c r="F29212" s="1"/>
      <c r="G29212" s="1"/>
      <c r="H29212" s="1"/>
    </row>
    <row r="29213">
      <c r="A29213" s="1"/>
      <c r="B29213" s="1"/>
      <c r="C29213" s="1"/>
      <c r="D29213" s="8"/>
      <c r="E29213" s="1"/>
      <c r="F29213" s="1"/>
      <c r="G29213" s="1"/>
      <c r="H29213" s="1"/>
    </row>
    <row r="29214">
      <c r="A29214" s="1"/>
      <c r="B29214" s="1"/>
      <c r="C29214" s="1"/>
      <c r="D29214" s="8"/>
      <c r="E29214" s="1"/>
      <c r="F29214" s="1"/>
      <c r="G29214" s="1"/>
      <c r="H29214" s="1"/>
    </row>
    <row r="29215">
      <c r="A29215" s="1"/>
      <c r="B29215" s="1"/>
      <c r="C29215" s="1"/>
      <c r="D29215" s="8"/>
      <c r="E29215" s="1"/>
      <c r="F29215" s="1"/>
      <c r="G29215" s="1"/>
      <c r="H29215" s="1"/>
    </row>
    <row r="29216">
      <c r="A29216" s="1"/>
      <c r="B29216" s="1"/>
      <c r="C29216" s="1"/>
      <c r="D29216" s="8"/>
      <c r="E29216" s="1"/>
      <c r="F29216" s="1"/>
      <c r="G29216" s="1"/>
      <c r="H29216" s="1"/>
    </row>
    <row r="29217">
      <c r="A29217" s="1"/>
      <c r="B29217" s="1"/>
      <c r="C29217" s="1"/>
      <c r="D29217" s="8"/>
      <c r="E29217" s="1"/>
      <c r="F29217" s="1"/>
      <c r="G29217" s="1"/>
      <c r="H29217" s="1"/>
    </row>
    <row r="29218">
      <c r="A29218" s="1"/>
      <c r="B29218" s="1"/>
      <c r="C29218" s="1"/>
      <c r="D29218" s="8"/>
      <c r="E29218" s="1"/>
      <c r="F29218" s="1"/>
      <c r="G29218" s="1"/>
      <c r="H29218" s="1"/>
    </row>
    <row r="29219">
      <c r="A29219" s="1"/>
      <c r="B29219" s="1"/>
      <c r="C29219" s="1"/>
      <c r="D29219" s="8"/>
      <c r="E29219" s="1"/>
      <c r="F29219" s="1"/>
      <c r="G29219" s="1"/>
      <c r="H29219" s="1"/>
    </row>
    <row r="29220">
      <c r="A29220" s="1"/>
      <c r="B29220" s="1"/>
      <c r="C29220" s="1"/>
      <c r="D29220" s="8"/>
      <c r="E29220" s="1"/>
      <c r="F29220" s="1"/>
      <c r="G29220" s="1"/>
      <c r="H29220" s="1"/>
    </row>
    <row r="29221">
      <c r="A29221" s="1"/>
      <c r="B29221" s="1"/>
      <c r="C29221" s="1"/>
      <c r="D29221" s="8"/>
      <c r="E29221" s="1"/>
      <c r="F29221" s="1"/>
      <c r="G29221" s="1"/>
      <c r="H29221" s="1"/>
    </row>
    <row r="29222">
      <c r="A29222" s="1"/>
      <c r="B29222" s="1"/>
      <c r="C29222" s="1"/>
      <c r="D29222" s="8"/>
      <c r="E29222" s="1"/>
      <c r="F29222" s="1"/>
      <c r="G29222" s="1"/>
      <c r="H29222" s="1"/>
    </row>
    <row r="29223">
      <c r="A29223" s="1"/>
      <c r="B29223" s="1"/>
      <c r="C29223" s="1"/>
      <c r="D29223" s="8"/>
      <c r="E29223" s="1"/>
      <c r="F29223" s="1"/>
      <c r="G29223" s="1"/>
      <c r="H29223" s="1"/>
    </row>
    <row r="29224">
      <c r="A29224" s="1"/>
      <c r="B29224" s="1"/>
      <c r="C29224" s="1"/>
      <c r="D29224" s="8"/>
      <c r="E29224" s="1"/>
      <c r="F29224" s="1"/>
      <c r="G29224" s="1"/>
      <c r="H29224" s="1"/>
    </row>
    <row r="29225">
      <c r="A29225" s="1"/>
      <c r="B29225" s="1"/>
      <c r="C29225" s="1"/>
      <c r="D29225" s="8"/>
      <c r="E29225" s="1"/>
      <c r="F29225" s="1"/>
      <c r="G29225" s="1"/>
      <c r="H29225" s="1"/>
    </row>
    <row r="29226">
      <c r="A29226" s="1"/>
      <c r="B29226" s="1"/>
      <c r="C29226" s="1"/>
      <c r="D29226" s="8"/>
      <c r="E29226" s="1"/>
      <c r="F29226" s="1"/>
      <c r="G29226" s="1"/>
      <c r="H29226" s="1"/>
    </row>
    <row r="29227">
      <c r="A29227" s="1"/>
      <c r="B29227" s="1"/>
      <c r="C29227" s="1"/>
      <c r="D29227" s="8"/>
      <c r="E29227" s="1"/>
      <c r="F29227" s="1"/>
      <c r="G29227" s="1"/>
      <c r="H29227" s="1"/>
    </row>
    <row r="29228">
      <c r="A29228" s="1"/>
      <c r="B29228" s="1"/>
      <c r="C29228" s="1"/>
      <c r="D29228" s="8"/>
      <c r="E29228" s="1"/>
      <c r="F29228" s="1"/>
      <c r="G29228" s="1"/>
      <c r="H29228" s="1"/>
    </row>
    <row r="29229">
      <c r="A29229" s="1"/>
      <c r="B29229" s="1"/>
      <c r="C29229" s="1"/>
      <c r="D29229" s="8"/>
      <c r="E29229" s="1"/>
      <c r="F29229" s="1"/>
      <c r="G29229" s="1"/>
      <c r="H29229" s="1"/>
    </row>
    <row r="29230">
      <c r="A29230" s="1"/>
      <c r="B29230" s="1"/>
      <c r="C29230" s="1"/>
      <c r="D29230" s="8"/>
      <c r="E29230" s="1"/>
      <c r="F29230" s="1"/>
      <c r="G29230" s="1"/>
      <c r="H29230" s="1"/>
    </row>
    <row r="29231">
      <c r="A29231" s="1"/>
      <c r="B29231" s="1"/>
      <c r="C29231" s="1"/>
      <c r="D29231" s="8"/>
      <c r="E29231" s="1"/>
      <c r="F29231" s="1"/>
      <c r="G29231" s="1"/>
      <c r="H29231" s="1"/>
    </row>
    <row r="29232">
      <c r="A29232" s="1"/>
      <c r="B29232" s="1"/>
      <c r="C29232" s="1"/>
      <c r="D29232" s="8"/>
      <c r="E29232" s="1"/>
      <c r="F29232" s="1"/>
      <c r="G29232" s="1"/>
      <c r="H29232" s="1"/>
    </row>
    <row r="29233">
      <c r="A29233" s="1"/>
      <c r="B29233" s="1"/>
      <c r="C29233" s="1"/>
      <c r="D29233" s="8"/>
      <c r="E29233" s="1"/>
      <c r="F29233" s="1"/>
      <c r="G29233" s="1"/>
      <c r="H29233" s="1"/>
    </row>
    <row r="29234">
      <c r="A29234" s="1"/>
      <c r="B29234" s="1"/>
      <c r="C29234" s="1"/>
      <c r="D29234" s="8"/>
      <c r="E29234" s="1"/>
      <c r="F29234" s="1"/>
      <c r="G29234" s="1"/>
      <c r="H29234" s="1"/>
    </row>
    <row r="29235">
      <c r="A29235" s="1"/>
      <c r="B29235" s="1"/>
      <c r="C29235" s="1"/>
      <c r="D29235" s="8"/>
      <c r="E29235" s="1"/>
      <c r="F29235" s="1"/>
      <c r="G29235" s="1"/>
      <c r="H29235" s="1"/>
    </row>
    <row r="29236">
      <c r="A29236" s="1"/>
      <c r="B29236" s="1"/>
      <c r="C29236" s="1"/>
      <c r="D29236" s="8"/>
      <c r="E29236" s="1"/>
      <c r="F29236" s="1"/>
      <c r="G29236" s="1"/>
      <c r="H29236" s="1"/>
    </row>
    <row r="29237">
      <c r="A29237" s="1"/>
      <c r="B29237" s="1"/>
      <c r="C29237" s="1"/>
      <c r="D29237" s="8"/>
      <c r="E29237" s="1"/>
      <c r="F29237" s="1"/>
      <c r="G29237" s="1"/>
      <c r="H29237" s="1"/>
    </row>
    <row r="29238">
      <c r="A29238" s="1"/>
      <c r="B29238" s="1"/>
      <c r="C29238" s="1"/>
      <c r="D29238" s="8"/>
      <c r="E29238" s="1"/>
      <c r="F29238" s="1"/>
      <c r="G29238" s="1"/>
      <c r="H29238" s="1"/>
    </row>
    <row r="29239">
      <c r="A29239" s="1"/>
      <c r="B29239" s="1"/>
      <c r="C29239" s="1"/>
      <c r="D29239" s="8"/>
      <c r="E29239" s="1"/>
      <c r="F29239" s="1"/>
      <c r="G29239" s="1"/>
      <c r="H29239" s="1"/>
    </row>
    <row r="29240">
      <c r="A29240" s="1"/>
      <c r="B29240" s="1"/>
      <c r="C29240" s="1"/>
      <c r="D29240" s="8"/>
      <c r="E29240" s="1"/>
      <c r="F29240" s="1"/>
      <c r="G29240" s="1"/>
      <c r="H29240" s="1"/>
    </row>
    <row r="29241">
      <c r="A29241" s="1"/>
      <c r="B29241" s="1"/>
      <c r="C29241" s="1"/>
      <c r="D29241" s="8"/>
      <c r="E29241" s="1"/>
      <c r="F29241" s="1"/>
      <c r="G29241" s="1"/>
      <c r="H29241" s="1"/>
    </row>
    <row r="29242">
      <c r="A29242" s="1"/>
      <c r="B29242" s="1"/>
      <c r="C29242" s="1"/>
      <c r="D29242" s="8"/>
      <c r="E29242" s="1"/>
      <c r="F29242" s="1"/>
      <c r="G29242" s="1"/>
      <c r="H29242" s="1"/>
    </row>
    <row r="29243">
      <c r="A29243" s="1"/>
      <c r="B29243" s="1"/>
      <c r="C29243" s="1"/>
      <c r="D29243" s="8"/>
      <c r="E29243" s="1"/>
      <c r="F29243" s="1"/>
      <c r="G29243" s="1"/>
      <c r="H29243" s="1"/>
    </row>
    <row r="29244">
      <c r="A29244" s="1"/>
      <c r="B29244" s="1"/>
      <c r="C29244" s="1"/>
      <c r="D29244" s="8"/>
      <c r="E29244" s="1"/>
      <c r="F29244" s="1"/>
      <c r="G29244" s="1"/>
      <c r="H29244" s="1"/>
    </row>
    <row r="29245">
      <c r="A29245" s="1"/>
      <c r="B29245" s="1"/>
      <c r="C29245" s="1"/>
      <c r="D29245" s="8"/>
      <c r="E29245" s="1"/>
      <c r="F29245" s="1"/>
      <c r="G29245" s="1"/>
      <c r="H29245" s="1"/>
    </row>
    <row r="29246">
      <c r="A29246" s="1"/>
      <c r="B29246" s="1"/>
      <c r="C29246" s="1"/>
      <c r="D29246" s="8"/>
      <c r="E29246" s="1"/>
      <c r="F29246" s="1"/>
      <c r="G29246" s="1"/>
      <c r="H29246" s="1"/>
    </row>
    <row r="29247">
      <c r="A29247" s="1"/>
      <c r="B29247" s="1"/>
      <c r="C29247" s="1"/>
      <c r="D29247" s="8"/>
      <c r="E29247" s="1"/>
      <c r="F29247" s="1"/>
      <c r="G29247" s="1"/>
      <c r="H29247" s="1"/>
    </row>
    <row r="29248">
      <c r="A29248" s="1"/>
      <c r="B29248" s="1"/>
      <c r="C29248" s="1"/>
      <c r="D29248" s="8"/>
      <c r="E29248" s="1"/>
      <c r="F29248" s="1"/>
      <c r="G29248" s="1"/>
      <c r="H29248" s="1"/>
    </row>
    <row r="29249">
      <c r="A29249" s="1"/>
      <c r="B29249" s="1"/>
      <c r="C29249" s="1"/>
      <c r="D29249" s="8"/>
      <c r="E29249" s="1"/>
      <c r="F29249" s="1"/>
      <c r="G29249" s="1"/>
      <c r="H29249" s="1"/>
    </row>
    <row r="29250">
      <c r="A29250" s="1"/>
      <c r="B29250" s="1"/>
      <c r="C29250" s="1"/>
      <c r="D29250" s="8"/>
      <c r="E29250" s="1"/>
      <c r="F29250" s="1"/>
      <c r="G29250" s="1"/>
      <c r="H29250" s="1"/>
    </row>
    <row r="29251">
      <c r="A29251" s="1"/>
      <c r="B29251" s="1"/>
      <c r="C29251" s="1"/>
      <c r="D29251" s="8"/>
      <c r="E29251" s="1"/>
      <c r="F29251" s="1"/>
      <c r="G29251" s="1"/>
      <c r="H29251" s="1"/>
    </row>
    <row r="29252">
      <c r="A29252" s="1"/>
      <c r="B29252" s="1"/>
      <c r="C29252" s="1"/>
      <c r="D29252" s="8"/>
      <c r="E29252" s="1"/>
      <c r="F29252" s="1"/>
      <c r="G29252" s="1"/>
      <c r="H29252" s="1"/>
    </row>
    <row r="29253">
      <c r="A29253" s="1"/>
      <c r="B29253" s="1"/>
      <c r="C29253" s="1"/>
      <c r="D29253" s="8"/>
      <c r="E29253" s="1"/>
      <c r="F29253" s="1"/>
      <c r="G29253" s="1"/>
      <c r="H29253" s="1"/>
    </row>
    <row r="29254">
      <c r="A29254" s="1"/>
      <c r="B29254" s="1"/>
      <c r="C29254" s="1"/>
      <c r="D29254" s="8"/>
      <c r="E29254" s="1"/>
      <c r="F29254" s="1"/>
      <c r="G29254" s="1"/>
      <c r="H29254" s="1"/>
    </row>
    <row r="29255">
      <c r="A29255" s="1"/>
      <c r="B29255" s="1"/>
      <c r="C29255" s="1"/>
      <c r="D29255" s="8"/>
      <c r="E29255" s="1"/>
      <c r="F29255" s="1"/>
      <c r="G29255" s="1"/>
      <c r="H29255" s="1"/>
    </row>
    <row r="29256">
      <c r="A29256" s="1"/>
      <c r="B29256" s="1"/>
      <c r="C29256" s="1"/>
      <c r="D29256" s="8"/>
      <c r="E29256" s="1"/>
      <c r="F29256" s="1"/>
      <c r="G29256" s="1"/>
      <c r="H29256" s="1"/>
    </row>
    <row r="29257">
      <c r="A29257" s="1"/>
      <c r="B29257" s="1"/>
      <c r="C29257" s="1"/>
      <c r="D29257" s="8"/>
      <c r="E29257" s="1"/>
      <c r="F29257" s="1"/>
      <c r="G29257" s="1"/>
      <c r="H29257" s="1"/>
    </row>
    <row r="29258">
      <c r="A29258" s="1"/>
      <c r="B29258" s="1"/>
      <c r="C29258" s="1"/>
      <c r="D29258" s="8"/>
      <c r="E29258" s="1"/>
      <c r="F29258" s="1"/>
      <c r="G29258" s="1"/>
      <c r="H29258" s="1"/>
    </row>
    <row r="29259">
      <c r="A29259" s="1"/>
      <c r="B29259" s="1"/>
      <c r="C29259" s="1"/>
      <c r="D29259" s="8"/>
      <c r="E29259" s="1"/>
      <c r="F29259" s="1"/>
      <c r="G29259" s="1"/>
      <c r="H29259" s="1"/>
    </row>
    <row r="29260">
      <c r="A29260" s="1"/>
      <c r="B29260" s="1"/>
      <c r="C29260" s="1"/>
      <c r="D29260" s="8"/>
      <c r="E29260" s="1"/>
      <c r="F29260" s="1"/>
      <c r="G29260" s="1"/>
      <c r="H29260" s="1"/>
    </row>
    <row r="29261">
      <c r="A29261" s="1"/>
      <c r="B29261" s="1"/>
      <c r="C29261" s="1"/>
      <c r="D29261" s="8"/>
      <c r="E29261" s="1"/>
      <c r="F29261" s="1"/>
      <c r="G29261" s="1"/>
      <c r="H29261" s="1"/>
    </row>
    <row r="29262">
      <c r="A29262" s="1"/>
      <c r="B29262" s="1"/>
      <c r="C29262" s="1"/>
      <c r="D29262" s="8"/>
      <c r="E29262" s="1"/>
      <c r="F29262" s="1"/>
      <c r="G29262" s="1"/>
      <c r="H29262" s="1"/>
    </row>
    <row r="29263">
      <c r="A29263" s="1"/>
      <c r="B29263" s="1"/>
      <c r="C29263" s="1"/>
      <c r="D29263" s="8"/>
      <c r="E29263" s="1"/>
      <c r="F29263" s="1"/>
      <c r="G29263" s="1"/>
      <c r="H29263" s="1"/>
    </row>
    <row r="29264">
      <c r="A29264" s="1"/>
      <c r="B29264" s="1"/>
      <c r="C29264" s="1"/>
      <c r="D29264" s="8"/>
      <c r="E29264" s="1"/>
      <c r="F29264" s="1"/>
      <c r="G29264" s="1"/>
      <c r="H29264" s="1"/>
    </row>
    <row r="29265">
      <c r="A29265" s="1"/>
      <c r="B29265" s="1"/>
      <c r="C29265" s="1"/>
      <c r="D29265" s="8"/>
      <c r="E29265" s="1"/>
      <c r="F29265" s="1"/>
      <c r="G29265" s="1"/>
      <c r="H29265" s="1"/>
    </row>
    <row r="29266">
      <c r="A29266" s="1"/>
      <c r="B29266" s="1"/>
      <c r="C29266" s="1"/>
      <c r="D29266" s="8"/>
      <c r="E29266" s="1"/>
      <c r="F29266" s="1"/>
      <c r="G29266" s="1"/>
      <c r="H29266" s="1"/>
    </row>
    <row r="29267">
      <c r="A29267" s="1"/>
      <c r="B29267" s="1"/>
      <c r="C29267" s="1"/>
      <c r="D29267" s="8"/>
      <c r="E29267" s="1"/>
      <c r="F29267" s="1"/>
      <c r="G29267" s="1"/>
      <c r="H29267" s="1"/>
    </row>
    <row r="29268">
      <c r="A29268" s="1"/>
      <c r="B29268" s="1"/>
      <c r="C29268" s="1"/>
      <c r="D29268" s="8"/>
      <c r="E29268" s="1"/>
      <c r="F29268" s="1"/>
      <c r="G29268" s="1"/>
      <c r="H29268" s="1"/>
    </row>
    <row r="29269">
      <c r="A29269" s="1"/>
      <c r="B29269" s="1"/>
      <c r="C29269" s="1"/>
      <c r="D29269" s="8"/>
      <c r="E29269" s="1"/>
      <c r="F29269" s="1"/>
      <c r="G29269" s="1"/>
      <c r="H29269" s="1"/>
    </row>
    <row r="29270">
      <c r="A29270" s="1"/>
      <c r="B29270" s="1"/>
      <c r="C29270" s="1"/>
      <c r="D29270" s="8"/>
      <c r="E29270" s="1"/>
      <c r="F29270" s="1"/>
      <c r="G29270" s="1"/>
      <c r="H29270" s="1"/>
    </row>
    <row r="29271">
      <c r="A29271" s="1"/>
      <c r="B29271" s="1"/>
      <c r="C29271" s="1"/>
      <c r="D29271" s="8"/>
      <c r="E29271" s="1"/>
      <c r="F29271" s="1"/>
      <c r="G29271" s="1"/>
      <c r="H29271" s="1"/>
    </row>
    <row r="29272">
      <c r="A29272" s="1"/>
      <c r="B29272" s="1"/>
      <c r="C29272" s="1"/>
      <c r="D29272" s="8"/>
      <c r="E29272" s="1"/>
      <c r="F29272" s="1"/>
      <c r="G29272" s="1"/>
      <c r="H29272" s="1"/>
    </row>
    <row r="29273">
      <c r="A29273" s="1"/>
      <c r="B29273" s="1"/>
      <c r="C29273" s="1"/>
      <c r="D29273" s="8"/>
      <c r="E29273" s="1"/>
      <c r="F29273" s="1"/>
      <c r="G29273" s="1"/>
      <c r="H29273" s="1"/>
    </row>
    <row r="29274">
      <c r="A29274" s="1"/>
      <c r="B29274" s="1"/>
      <c r="C29274" s="1"/>
      <c r="D29274" s="8"/>
      <c r="E29274" s="1"/>
      <c r="F29274" s="1"/>
      <c r="G29274" s="1"/>
      <c r="H29274" s="1"/>
    </row>
    <row r="29275">
      <c r="A29275" s="1"/>
      <c r="B29275" s="1"/>
      <c r="C29275" s="1"/>
      <c r="D29275" s="8"/>
      <c r="E29275" s="1"/>
      <c r="F29275" s="1"/>
      <c r="G29275" s="1"/>
      <c r="H29275" s="1"/>
    </row>
    <row r="29276">
      <c r="A29276" s="1"/>
      <c r="B29276" s="1"/>
      <c r="C29276" s="1"/>
      <c r="D29276" s="8"/>
      <c r="E29276" s="1"/>
      <c r="F29276" s="1"/>
      <c r="G29276" s="1"/>
      <c r="H29276" s="1"/>
    </row>
    <row r="29277">
      <c r="A29277" s="1"/>
      <c r="B29277" s="1"/>
      <c r="C29277" s="1"/>
      <c r="D29277" s="8"/>
      <c r="E29277" s="1"/>
      <c r="F29277" s="1"/>
      <c r="G29277" s="1"/>
      <c r="H29277" s="1"/>
    </row>
    <row r="29278">
      <c r="A29278" s="1"/>
      <c r="B29278" s="1"/>
      <c r="C29278" s="1"/>
      <c r="D29278" s="8"/>
      <c r="E29278" s="1"/>
      <c r="F29278" s="1"/>
      <c r="G29278" s="1"/>
      <c r="H29278" s="1"/>
    </row>
    <row r="29279">
      <c r="A29279" s="1"/>
      <c r="B29279" s="1"/>
      <c r="C29279" s="1"/>
      <c r="D29279" s="8"/>
      <c r="E29279" s="1"/>
      <c r="F29279" s="1"/>
      <c r="G29279" s="1"/>
      <c r="H29279" s="1"/>
    </row>
    <row r="29280">
      <c r="A29280" s="1"/>
      <c r="B29280" s="1"/>
      <c r="C29280" s="1"/>
      <c r="D29280" s="8"/>
      <c r="E29280" s="1"/>
      <c r="F29280" s="1"/>
      <c r="G29280" s="1"/>
      <c r="H29280" s="1"/>
    </row>
    <row r="29281">
      <c r="A29281" s="1"/>
      <c r="B29281" s="1"/>
      <c r="C29281" s="1"/>
      <c r="D29281" s="8"/>
      <c r="E29281" s="1"/>
      <c r="F29281" s="1"/>
      <c r="G29281" s="1"/>
      <c r="H29281" s="1"/>
    </row>
    <row r="29282">
      <c r="A29282" s="1"/>
      <c r="B29282" s="1"/>
      <c r="C29282" s="1"/>
      <c r="D29282" s="8"/>
      <c r="E29282" s="1"/>
      <c r="F29282" s="1"/>
      <c r="G29282" s="1"/>
      <c r="H29282" s="1"/>
    </row>
    <row r="29283">
      <c r="A29283" s="1"/>
      <c r="B29283" s="1"/>
      <c r="C29283" s="1"/>
      <c r="D29283" s="8"/>
      <c r="E29283" s="1"/>
      <c r="F29283" s="1"/>
      <c r="G29283" s="1"/>
      <c r="H29283" s="1"/>
    </row>
    <row r="29284">
      <c r="A29284" s="1"/>
      <c r="B29284" s="1"/>
      <c r="C29284" s="1"/>
      <c r="D29284" s="8"/>
      <c r="E29284" s="1"/>
      <c r="F29284" s="1"/>
      <c r="G29284" s="1"/>
      <c r="H29284" s="1"/>
    </row>
    <row r="29285">
      <c r="A29285" s="1"/>
      <c r="B29285" s="1"/>
      <c r="C29285" s="1"/>
      <c r="D29285" s="8"/>
      <c r="E29285" s="1"/>
      <c r="F29285" s="1"/>
      <c r="G29285" s="1"/>
      <c r="H29285" s="1"/>
    </row>
    <row r="29286">
      <c r="A29286" s="1"/>
      <c r="B29286" s="1"/>
      <c r="C29286" s="1"/>
      <c r="D29286" s="8"/>
      <c r="E29286" s="1"/>
      <c r="F29286" s="1"/>
      <c r="G29286" s="1"/>
      <c r="H29286" s="1"/>
    </row>
    <row r="29287">
      <c r="A29287" s="1"/>
      <c r="B29287" s="1"/>
      <c r="C29287" s="1"/>
      <c r="D29287" s="8"/>
      <c r="E29287" s="1"/>
      <c r="F29287" s="1"/>
      <c r="G29287" s="1"/>
      <c r="H29287" s="1"/>
    </row>
    <row r="29288">
      <c r="A29288" s="1"/>
      <c r="B29288" s="1"/>
      <c r="C29288" s="1"/>
      <c r="D29288" s="8"/>
      <c r="E29288" s="1"/>
      <c r="F29288" s="1"/>
      <c r="G29288" s="1"/>
      <c r="H29288" s="1"/>
    </row>
    <row r="29289">
      <c r="A29289" s="1"/>
      <c r="B29289" s="1"/>
      <c r="C29289" s="1"/>
      <c r="D29289" s="8"/>
      <c r="E29289" s="1"/>
      <c r="F29289" s="1"/>
      <c r="G29289" s="1"/>
      <c r="H29289" s="1"/>
    </row>
    <row r="29290">
      <c r="A29290" s="1"/>
      <c r="B29290" s="1"/>
      <c r="C29290" s="1"/>
      <c r="D29290" s="8"/>
      <c r="E29290" s="1"/>
      <c r="F29290" s="1"/>
      <c r="G29290" s="1"/>
      <c r="H29290" s="1"/>
    </row>
    <row r="29291">
      <c r="A29291" s="1"/>
      <c r="B29291" s="1"/>
      <c r="C29291" s="1"/>
      <c r="D29291" s="8"/>
      <c r="E29291" s="1"/>
      <c r="F29291" s="1"/>
      <c r="G29291" s="1"/>
      <c r="H29291" s="1"/>
    </row>
    <row r="29292">
      <c r="A29292" s="1"/>
      <c r="B29292" s="1"/>
      <c r="C29292" s="1"/>
      <c r="D29292" s="8"/>
      <c r="E29292" s="1"/>
      <c r="F29292" s="1"/>
      <c r="G29292" s="1"/>
      <c r="H29292" s="1"/>
    </row>
    <row r="29293">
      <c r="A29293" s="1"/>
      <c r="B29293" s="1"/>
      <c r="C29293" s="1"/>
      <c r="D29293" s="8"/>
      <c r="E29293" s="1"/>
      <c r="F29293" s="1"/>
      <c r="G29293" s="1"/>
      <c r="H29293" s="1"/>
    </row>
    <row r="29294">
      <c r="A29294" s="1"/>
      <c r="B29294" s="1"/>
      <c r="C29294" s="1"/>
      <c r="D29294" s="8"/>
      <c r="E29294" s="1"/>
      <c r="F29294" s="1"/>
      <c r="G29294" s="1"/>
      <c r="H29294" s="1"/>
    </row>
    <row r="29295">
      <c r="A29295" s="1"/>
      <c r="B29295" s="1"/>
      <c r="C29295" s="1"/>
      <c r="D29295" s="8"/>
      <c r="E29295" s="1"/>
      <c r="F29295" s="1"/>
      <c r="G29295" s="1"/>
      <c r="H29295" s="1"/>
    </row>
    <row r="29296">
      <c r="A29296" s="1"/>
      <c r="B29296" s="1"/>
      <c r="C29296" s="1"/>
      <c r="D29296" s="8"/>
      <c r="E29296" s="1"/>
      <c r="F29296" s="1"/>
      <c r="G29296" s="1"/>
      <c r="H29296" s="1"/>
    </row>
    <row r="29297">
      <c r="A29297" s="1"/>
      <c r="B29297" s="1"/>
      <c r="C29297" s="1"/>
      <c r="D29297" s="8"/>
      <c r="E29297" s="1"/>
      <c r="F29297" s="1"/>
      <c r="G29297" s="1"/>
      <c r="H29297" s="1"/>
    </row>
    <row r="29298">
      <c r="A29298" s="1"/>
      <c r="B29298" s="1"/>
      <c r="C29298" s="1"/>
      <c r="D29298" s="8"/>
      <c r="E29298" s="1"/>
      <c r="F29298" s="1"/>
      <c r="G29298" s="1"/>
      <c r="H29298" s="1"/>
    </row>
    <row r="29299">
      <c r="A29299" s="1"/>
      <c r="B29299" s="1"/>
      <c r="C29299" s="1"/>
      <c r="D29299" s="8"/>
      <c r="E29299" s="1"/>
      <c r="F29299" s="1"/>
      <c r="G29299" s="1"/>
      <c r="H29299" s="1"/>
    </row>
    <row r="29300">
      <c r="A29300" s="1"/>
      <c r="B29300" s="1"/>
      <c r="C29300" s="1"/>
      <c r="D29300" s="8"/>
      <c r="E29300" s="1"/>
      <c r="F29300" s="1"/>
      <c r="G29300" s="1"/>
      <c r="H29300" s="1"/>
    </row>
    <row r="29301">
      <c r="A29301" s="1"/>
      <c r="B29301" s="1"/>
      <c r="C29301" s="1"/>
      <c r="D29301" s="8"/>
      <c r="E29301" s="1"/>
      <c r="F29301" s="1"/>
      <c r="G29301" s="1"/>
      <c r="H29301" s="1"/>
    </row>
    <row r="29302">
      <c r="A29302" s="1"/>
      <c r="B29302" s="1"/>
      <c r="C29302" s="1"/>
      <c r="D29302" s="8"/>
      <c r="E29302" s="1"/>
      <c r="F29302" s="1"/>
      <c r="G29302" s="1"/>
      <c r="H29302" s="1"/>
    </row>
    <row r="29303">
      <c r="A29303" s="1"/>
      <c r="B29303" s="1"/>
      <c r="C29303" s="1"/>
      <c r="D29303" s="8"/>
      <c r="E29303" s="1"/>
      <c r="F29303" s="1"/>
      <c r="G29303" s="1"/>
      <c r="H29303" s="1"/>
    </row>
    <row r="29304">
      <c r="A29304" s="1"/>
      <c r="B29304" s="1"/>
      <c r="C29304" s="1"/>
      <c r="D29304" s="8"/>
      <c r="E29304" s="1"/>
      <c r="F29304" s="1"/>
      <c r="G29304" s="1"/>
      <c r="H29304" s="1"/>
    </row>
    <row r="29305">
      <c r="A29305" s="1"/>
      <c r="B29305" s="1"/>
      <c r="C29305" s="1"/>
      <c r="D29305" s="8"/>
      <c r="E29305" s="1"/>
      <c r="F29305" s="1"/>
      <c r="G29305" s="1"/>
      <c r="H29305" s="1"/>
    </row>
    <row r="29306">
      <c r="A29306" s="1"/>
      <c r="B29306" s="1"/>
      <c r="C29306" s="1"/>
      <c r="D29306" s="8"/>
      <c r="E29306" s="1"/>
      <c r="F29306" s="1"/>
      <c r="G29306" s="1"/>
      <c r="H29306" s="1"/>
    </row>
    <row r="29307">
      <c r="A29307" s="1"/>
      <c r="B29307" s="1"/>
      <c r="C29307" s="1"/>
      <c r="D29307" s="8"/>
      <c r="E29307" s="1"/>
      <c r="F29307" s="1"/>
      <c r="G29307" s="1"/>
      <c r="H29307" s="1"/>
    </row>
    <row r="29308">
      <c r="A29308" s="1"/>
      <c r="B29308" s="1"/>
      <c r="C29308" s="1"/>
      <c r="D29308" s="8"/>
      <c r="E29308" s="1"/>
      <c r="F29308" s="1"/>
      <c r="G29308" s="1"/>
      <c r="H29308" s="1"/>
    </row>
    <row r="29309">
      <c r="A29309" s="1"/>
      <c r="B29309" s="1"/>
      <c r="C29309" s="1"/>
      <c r="D29309" s="8"/>
      <c r="E29309" s="1"/>
      <c r="F29309" s="1"/>
      <c r="G29309" s="1"/>
      <c r="H29309" s="1"/>
    </row>
    <row r="29310">
      <c r="A29310" s="1"/>
      <c r="B29310" s="1"/>
      <c r="C29310" s="1"/>
      <c r="D29310" s="8"/>
      <c r="E29310" s="1"/>
      <c r="F29310" s="1"/>
      <c r="G29310" s="1"/>
      <c r="H29310" s="1"/>
    </row>
    <row r="29311">
      <c r="A29311" s="1"/>
      <c r="B29311" s="1"/>
      <c r="C29311" s="1"/>
      <c r="D29311" s="8"/>
      <c r="E29311" s="1"/>
      <c r="F29311" s="1"/>
      <c r="G29311" s="1"/>
      <c r="H29311" s="1"/>
    </row>
    <row r="29312">
      <c r="A29312" s="1"/>
      <c r="B29312" s="1"/>
      <c r="C29312" s="1"/>
      <c r="D29312" s="8"/>
      <c r="E29312" s="1"/>
      <c r="F29312" s="1"/>
      <c r="G29312" s="1"/>
      <c r="H29312" s="1"/>
    </row>
    <row r="29313">
      <c r="A29313" s="1"/>
      <c r="B29313" s="1"/>
      <c r="C29313" s="1"/>
      <c r="D29313" s="8"/>
      <c r="E29313" s="1"/>
      <c r="F29313" s="1"/>
      <c r="G29313" s="1"/>
      <c r="H29313" s="1"/>
    </row>
    <row r="29314">
      <c r="A29314" s="1"/>
      <c r="B29314" s="1"/>
      <c r="C29314" s="1"/>
      <c r="D29314" s="8"/>
      <c r="E29314" s="1"/>
      <c r="F29314" s="1"/>
      <c r="G29314" s="1"/>
      <c r="H29314" s="1"/>
    </row>
    <row r="29315">
      <c r="A29315" s="1"/>
      <c r="B29315" s="1"/>
      <c r="C29315" s="1"/>
      <c r="D29315" s="8"/>
      <c r="E29315" s="1"/>
      <c r="F29315" s="1"/>
      <c r="G29315" s="1"/>
      <c r="H29315" s="1"/>
    </row>
    <row r="29316">
      <c r="A29316" s="1"/>
      <c r="B29316" s="1"/>
      <c r="C29316" s="1"/>
      <c r="D29316" s="8"/>
      <c r="E29316" s="1"/>
      <c r="F29316" s="1"/>
      <c r="G29316" s="1"/>
      <c r="H29316" s="1"/>
    </row>
    <row r="29317">
      <c r="A29317" s="1"/>
      <c r="B29317" s="1"/>
      <c r="C29317" s="1"/>
      <c r="D29317" s="8"/>
      <c r="E29317" s="1"/>
      <c r="F29317" s="1"/>
      <c r="G29317" s="1"/>
      <c r="H29317" s="1"/>
    </row>
    <row r="29318">
      <c r="A29318" s="1"/>
      <c r="B29318" s="1"/>
      <c r="C29318" s="1"/>
      <c r="D29318" s="8"/>
      <c r="E29318" s="1"/>
      <c r="F29318" s="1"/>
      <c r="G29318" s="1"/>
      <c r="H29318" s="1"/>
    </row>
    <row r="29319">
      <c r="A29319" s="1"/>
      <c r="B29319" s="1"/>
      <c r="C29319" s="1"/>
      <c r="D29319" s="8"/>
      <c r="E29319" s="1"/>
      <c r="F29319" s="1"/>
      <c r="G29319" s="1"/>
      <c r="H29319" s="1"/>
    </row>
    <row r="29320">
      <c r="A29320" s="1"/>
      <c r="B29320" s="1"/>
      <c r="C29320" s="1"/>
      <c r="D29320" s="8"/>
      <c r="E29320" s="1"/>
      <c r="F29320" s="1"/>
      <c r="G29320" s="1"/>
      <c r="H29320" s="1"/>
    </row>
    <row r="29321">
      <c r="A29321" s="1"/>
      <c r="B29321" s="1"/>
      <c r="C29321" s="1"/>
      <c r="D29321" s="8"/>
      <c r="E29321" s="1"/>
      <c r="F29321" s="1"/>
      <c r="G29321" s="1"/>
      <c r="H29321" s="1"/>
    </row>
    <row r="29322">
      <c r="A29322" s="1"/>
      <c r="B29322" s="1"/>
      <c r="C29322" s="1"/>
      <c r="D29322" s="8"/>
      <c r="E29322" s="1"/>
      <c r="F29322" s="1"/>
      <c r="G29322" s="1"/>
      <c r="H29322" s="1"/>
    </row>
    <row r="29323">
      <c r="A29323" s="1"/>
      <c r="B29323" s="1"/>
      <c r="C29323" s="1"/>
      <c r="D29323" s="8"/>
      <c r="E29323" s="1"/>
      <c r="F29323" s="1"/>
      <c r="G29323" s="1"/>
      <c r="H29323" s="1"/>
    </row>
    <row r="29324">
      <c r="A29324" s="1"/>
      <c r="B29324" s="1"/>
      <c r="C29324" s="1"/>
      <c r="D29324" s="8"/>
      <c r="E29324" s="1"/>
      <c r="F29324" s="1"/>
      <c r="G29324" s="1"/>
      <c r="H29324" s="1"/>
    </row>
    <row r="29325">
      <c r="A29325" s="1"/>
      <c r="B29325" s="1"/>
      <c r="C29325" s="1"/>
      <c r="D29325" s="8"/>
      <c r="E29325" s="1"/>
      <c r="F29325" s="1"/>
      <c r="G29325" s="1"/>
      <c r="H29325" s="1"/>
    </row>
    <row r="29326">
      <c r="A29326" s="1"/>
      <c r="B29326" s="1"/>
      <c r="C29326" s="1"/>
      <c r="D29326" s="8"/>
      <c r="E29326" s="1"/>
      <c r="F29326" s="1"/>
      <c r="G29326" s="1"/>
      <c r="H29326" s="1"/>
    </row>
    <row r="29327">
      <c r="A29327" s="1"/>
      <c r="B29327" s="1"/>
      <c r="C29327" s="1"/>
      <c r="D29327" s="8"/>
      <c r="E29327" s="1"/>
      <c r="F29327" s="1"/>
      <c r="G29327" s="1"/>
      <c r="H29327" s="1"/>
    </row>
    <row r="29328">
      <c r="A29328" s="1"/>
      <c r="B29328" s="1"/>
      <c r="C29328" s="1"/>
      <c r="D29328" s="8"/>
      <c r="E29328" s="1"/>
      <c r="F29328" s="1"/>
      <c r="G29328" s="1"/>
      <c r="H29328" s="1"/>
    </row>
    <row r="29329">
      <c r="A29329" s="1"/>
      <c r="B29329" s="1"/>
      <c r="C29329" s="1"/>
      <c r="D29329" s="8"/>
      <c r="E29329" s="1"/>
      <c r="F29329" s="1"/>
      <c r="G29329" s="1"/>
      <c r="H29329" s="1"/>
    </row>
    <row r="29330">
      <c r="A29330" s="1"/>
      <c r="B29330" s="1"/>
      <c r="C29330" s="1"/>
      <c r="D29330" s="8"/>
      <c r="E29330" s="1"/>
      <c r="F29330" s="1"/>
      <c r="G29330" s="1"/>
      <c r="H29330" s="1"/>
    </row>
    <row r="29331">
      <c r="A29331" s="1"/>
      <c r="B29331" s="1"/>
      <c r="C29331" s="1"/>
      <c r="D29331" s="8"/>
      <c r="E29331" s="1"/>
      <c r="F29331" s="1"/>
      <c r="G29331" s="1"/>
      <c r="H29331" s="1"/>
    </row>
    <row r="29332">
      <c r="A29332" s="1"/>
      <c r="B29332" s="1"/>
      <c r="C29332" s="1"/>
      <c r="D29332" s="8"/>
      <c r="E29332" s="1"/>
      <c r="F29332" s="1"/>
      <c r="G29332" s="1"/>
      <c r="H29332" s="1"/>
    </row>
    <row r="29333">
      <c r="A29333" s="1"/>
      <c r="B29333" s="1"/>
      <c r="C29333" s="1"/>
      <c r="D29333" s="8"/>
      <c r="E29333" s="1"/>
      <c r="F29333" s="1"/>
      <c r="G29333" s="1"/>
      <c r="H29333" s="1"/>
    </row>
    <row r="29334">
      <c r="A29334" s="1"/>
      <c r="B29334" s="1"/>
      <c r="C29334" s="1"/>
      <c r="D29334" s="8"/>
      <c r="E29334" s="1"/>
      <c r="F29334" s="1"/>
      <c r="G29334" s="1"/>
      <c r="H29334" s="1"/>
    </row>
    <row r="29335">
      <c r="A29335" s="1"/>
      <c r="B29335" s="1"/>
      <c r="C29335" s="1"/>
      <c r="D29335" s="8"/>
      <c r="E29335" s="1"/>
      <c r="F29335" s="1"/>
      <c r="G29335" s="1"/>
      <c r="H29335" s="1"/>
    </row>
    <row r="29336">
      <c r="A29336" s="1"/>
      <c r="B29336" s="1"/>
      <c r="C29336" s="1"/>
      <c r="D29336" s="8"/>
      <c r="E29336" s="1"/>
      <c r="F29336" s="1"/>
      <c r="G29336" s="1"/>
      <c r="H29336" s="1"/>
    </row>
    <row r="29337">
      <c r="A29337" s="1"/>
      <c r="B29337" s="1"/>
      <c r="C29337" s="1"/>
      <c r="D29337" s="8"/>
      <c r="E29337" s="1"/>
      <c r="F29337" s="1"/>
      <c r="G29337" s="1"/>
      <c r="H29337" s="1"/>
    </row>
    <row r="29338">
      <c r="A29338" s="1"/>
      <c r="B29338" s="1"/>
      <c r="C29338" s="1"/>
      <c r="D29338" s="8"/>
      <c r="E29338" s="1"/>
      <c r="F29338" s="1"/>
      <c r="G29338" s="1"/>
      <c r="H29338" s="1"/>
    </row>
    <row r="29339">
      <c r="A29339" s="1"/>
      <c r="B29339" s="1"/>
      <c r="C29339" s="1"/>
      <c r="D29339" s="8"/>
      <c r="E29339" s="1"/>
      <c r="F29339" s="1"/>
      <c r="G29339" s="1"/>
      <c r="H29339" s="1"/>
    </row>
    <row r="29340">
      <c r="A29340" s="1"/>
      <c r="B29340" s="1"/>
      <c r="C29340" s="1"/>
      <c r="D29340" s="8"/>
      <c r="E29340" s="1"/>
      <c r="F29340" s="1"/>
      <c r="G29340" s="1"/>
      <c r="H29340" s="1"/>
    </row>
    <row r="29341">
      <c r="A29341" s="1"/>
      <c r="B29341" s="1"/>
      <c r="C29341" s="1"/>
      <c r="D29341" s="8"/>
      <c r="E29341" s="1"/>
      <c r="F29341" s="1"/>
      <c r="G29341" s="1"/>
      <c r="H29341" s="1"/>
    </row>
    <row r="29342">
      <c r="A29342" s="1"/>
      <c r="B29342" s="1"/>
      <c r="C29342" s="1"/>
      <c r="D29342" s="8"/>
      <c r="E29342" s="1"/>
      <c r="F29342" s="1"/>
      <c r="G29342" s="1"/>
      <c r="H29342" s="1"/>
    </row>
    <row r="29343">
      <c r="A29343" s="1"/>
      <c r="B29343" s="1"/>
      <c r="C29343" s="1"/>
      <c r="D29343" s="8"/>
      <c r="E29343" s="1"/>
      <c r="F29343" s="1"/>
      <c r="G29343" s="1"/>
      <c r="H29343" s="1"/>
    </row>
    <row r="29344">
      <c r="A29344" s="1"/>
      <c r="B29344" s="1"/>
      <c r="C29344" s="1"/>
      <c r="D29344" s="8"/>
      <c r="E29344" s="1"/>
      <c r="F29344" s="1"/>
      <c r="G29344" s="1"/>
      <c r="H29344" s="1"/>
    </row>
    <row r="29345">
      <c r="A29345" s="1"/>
      <c r="B29345" s="1"/>
      <c r="C29345" s="1"/>
      <c r="D29345" s="8"/>
      <c r="E29345" s="1"/>
      <c r="F29345" s="1"/>
      <c r="G29345" s="1"/>
      <c r="H29345" s="1"/>
    </row>
    <row r="29346">
      <c r="A29346" s="1"/>
      <c r="B29346" s="1"/>
      <c r="C29346" s="1"/>
      <c r="D29346" s="8"/>
      <c r="E29346" s="1"/>
      <c r="F29346" s="1"/>
      <c r="G29346" s="1"/>
      <c r="H29346" s="1"/>
    </row>
    <row r="29347">
      <c r="A29347" s="1"/>
      <c r="B29347" s="1"/>
      <c r="C29347" s="1"/>
      <c r="D29347" s="8"/>
      <c r="E29347" s="1"/>
      <c r="F29347" s="1"/>
      <c r="G29347" s="1"/>
      <c r="H29347" s="1"/>
    </row>
    <row r="29348">
      <c r="A29348" s="1"/>
      <c r="B29348" s="1"/>
      <c r="C29348" s="1"/>
      <c r="D29348" s="8"/>
      <c r="E29348" s="1"/>
      <c r="F29348" s="1"/>
      <c r="G29348" s="1"/>
      <c r="H29348" s="1"/>
    </row>
    <row r="29349">
      <c r="A29349" s="1"/>
      <c r="B29349" s="1"/>
      <c r="C29349" s="1"/>
      <c r="D29349" s="8"/>
      <c r="E29349" s="1"/>
      <c r="F29349" s="1"/>
      <c r="G29349" s="1"/>
      <c r="H29349" s="1"/>
    </row>
    <row r="29350">
      <c r="A29350" s="1"/>
      <c r="B29350" s="1"/>
      <c r="C29350" s="1"/>
      <c r="D29350" s="8"/>
      <c r="E29350" s="1"/>
      <c r="F29350" s="1"/>
      <c r="G29350" s="1"/>
      <c r="H29350" s="1"/>
    </row>
    <row r="29351">
      <c r="A29351" s="1"/>
      <c r="B29351" s="1"/>
      <c r="C29351" s="1"/>
      <c r="D29351" s="8"/>
      <c r="E29351" s="1"/>
      <c r="F29351" s="1"/>
      <c r="G29351" s="1"/>
      <c r="H29351" s="1"/>
    </row>
    <row r="29352">
      <c r="A29352" s="1"/>
      <c r="B29352" s="1"/>
      <c r="C29352" s="1"/>
      <c r="D29352" s="8"/>
      <c r="E29352" s="1"/>
      <c r="F29352" s="1"/>
      <c r="G29352" s="1"/>
      <c r="H29352" s="1"/>
    </row>
    <row r="29353">
      <c r="A29353" s="1"/>
      <c r="B29353" s="1"/>
      <c r="C29353" s="1"/>
      <c r="D29353" s="8"/>
      <c r="E29353" s="1"/>
      <c r="F29353" s="1"/>
      <c r="G29353" s="1"/>
      <c r="H29353" s="1"/>
    </row>
    <row r="29354">
      <c r="A29354" s="1"/>
      <c r="B29354" s="1"/>
      <c r="C29354" s="1"/>
      <c r="D29354" s="8"/>
      <c r="E29354" s="1"/>
      <c r="F29354" s="1"/>
      <c r="G29354" s="1"/>
      <c r="H29354" s="1"/>
    </row>
    <row r="29355">
      <c r="A29355" s="1"/>
      <c r="B29355" s="1"/>
      <c r="C29355" s="1"/>
      <c r="D29355" s="8"/>
      <c r="E29355" s="1"/>
      <c r="F29355" s="1"/>
      <c r="G29355" s="1"/>
      <c r="H29355" s="1"/>
    </row>
    <row r="29356">
      <c r="A29356" s="1"/>
      <c r="B29356" s="1"/>
      <c r="C29356" s="1"/>
      <c r="D29356" s="8"/>
      <c r="E29356" s="1"/>
      <c r="F29356" s="1"/>
      <c r="G29356" s="1"/>
      <c r="H29356" s="1"/>
    </row>
    <row r="29357">
      <c r="A29357" s="1"/>
      <c r="B29357" s="1"/>
      <c r="C29357" s="1"/>
      <c r="D29357" s="8"/>
      <c r="E29357" s="1"/>
      <c r="F29357" s="1"/>
      <c r="G29357" s="1"/>
      <c r="H29357" s="1"/>
    </row>
    <row r="29358">
      <c r="A29358" s="1"/>
      <c r="B29358" s="1"/>
      <c r="C29358" s="1"/>
      <c r="D29358" s="8"/>
      <c r="E29358" s="1"/>
      <c r="F29358" s="1"/>
      <c r="G29358" s="1"/>
      <c r="H29358" s="1"/>
    </row>
    <row r="29359">
      <c r="A29359" s="1"/>
      <c r="B29359" s="1"/>
      <c r="C29359" s="1"/>
      <c r="D29359" s="8"/>
      <c r="E29359" s="1"/>
      <c r="F29359" s="1"/>
      <c r="G29359" s="1"/>
      <c r="H29359" s="1"/>
    </row>
    <row r="29360">
      <c r="A29360" s="1"/>
      <c r="B29360" s="1"/>
      <c r="C29360" s="1"/>
      <c r="D29360" s="8"/>
      <c r="E29360" s="1"/>
      <c r="F29360" s="1"/>
      <c r="G29360" s="1"/>
      <c r="H29360" s="1"/>
    </row>
    <row r="29361">
      <c r="A29361" s="1"/>
      <c r="B29361" s="1"/>
      <c r="C29361" s="1"/>
      <c r="D29361" s="8"/>
      <c r="E29361" s="1"/>
      <c r="F29361" s="1"/>
      <c r="G29361" s="1"/>
      <c r="H29361" s="1"/>
    </row>
    <row r="29362">
      <c r="A29362" s="1"/>
      <c r="B29362" s="1"/>
      <c r="C29362" s="1"/>
      <c r="D29362" s="8"/>
      <c r="E29362" s="1"/>
      <c r="F29362" s="1"/>
      <c r="G29362" s="1"/>
      <c r="H29362" s="1"/>
    </row>
    <row r="29363">
      <c r="A29363" s="1"/>
      <c r="B29363" s="1"/>
      <c r="C29363" s="1"/>
      <c r="D29363" s="8"/>
      <c r="E29363" s="1"/>
      <c r="F29363" s="1"/>
      <c r="G29363" s="1"/>
      <c r="H29363" s="1"/>
    </row>
    <row r="29364">
      <c r="A29364" s="1"/>
      <c r="B29364" s="1"/>
      <c r="C29364" s="1"/>
      <c r="D29364" s="8"/>
      <c r="E29364" s="1"/>
      <c r="F29364" s="1"/>
      <c r="G29364" s="1"/>
      <c r="H29364" s="1"/>
    </row>
    <row r="29365">
      <c r="A29365" s="1"/>
      <c r="B29365" s="1"/>
      <c r="C29365" s="1"/>
      <c r="D29365" s="8"/>
      <c r="E29365" s="1"/>
      <c r="F29365" s="1"/>
      <c r="G29365" s="1"/>
      <c r="H29365" s="1"/>
    </row>
    <row r="29366">
      <c r="A29366" s="1"/>
      <c r="B29366" s="1"/>
      <c r="C29366" s="1"/>
      <c r="D29366" s="8"/>
      <c r="E29366" s="1"/>
      <c r="F29366" s="1"/>
      <c r="G29366" s="1"/>
      <c r="H29366" s="1"/>
    </row>
    <row r="29367">
      <c r="A29367" s="1"/>
      <c r="B29367" s="1"/>
      <c r="C29367" s="1"/>
      <c r="D29367" s="8"/>
      <c r="E29367" s="1"/>
      <c r="F29367" s="1"/>
      <c r="G29367" s="1"/>
      <c r="H29367" s="1"/>
    </row>
    <row r="29368">
      <c r="A29368" s="1"/>
      <c r="B29368" s="1"/>
      <c r="C29368" s="1"/>
      <c r="D29368" s="8"/>
      <c r="E29368" s="1"/>
      <c r="F29368" s="1"/>
      <c r="G29368" s="1"/>
      <c r="H29368" s="1"/>
    </row>
    <row r="29369">
      <c r="A29369" s="1"/>
      <c r="B29369" s="1"/>
      <c r="C29369" s="1"/>
      <c r="D29369" s="8"/>
      <c r="E29369" s="1"/>
      <c r="F29369" s="1"/>
      <c r="G29369" s="1"/>
      <c r="H29369" s="1"/>
    </row>
    <row r="29370">
      <c r="A29370" s="1"/>
      <c r="B29370" s="1"/>
      <c r="C29370" s="1"/>
      <c r="D29370" s="8"/>
      <c r="E29370" s="1"/>
      <c r="F29370" s="1"/>
      <c r="G29370" s="1"/>
      <c r="H29370" s="1"/>
    </row>
    <row r="29371">
      <c r="A29371" s="1"/>
      <c r="B29371" s="1"/>
      <c r="C29371" s="1"/>
      <c r="D29371" s="8"/>
      <c r="E29371" s="1"/>
      <c r="F29371" s="1"/>
      <c r="G29371" s="1"/>
      <c r="H29371" s="1"/>
    </row>
    <row r="29372">
      <c r="A29372" s="1"/>
      <c r="B29372" s="1"/>
      <c r="C29372" s="1"/>
      <c r="D29372" s="8"/>
      <c r="E29372" s="1"/>
      <c r="F29372" s="1"/>
      <c r="G29372" s="1"/>
      <c r="H29372" s="1"/>
    </row>
    <row r="29373">
      <c r="A29373" s="1"/>
      <c r="B29373" s="1"/>
      <c r="C29373" s="1"/>
      <c r="D29373" s="8"/>
      <c r="E29373" s="1"/>
      <c r="F29373" s="1"/>
      <c r="G29373" s="1"/>
      <c r="H29373" s="1"/>
    </row>
    <row r="29374">
      <c r="A29374" s="1"/>
      <c r="B29374" s="1"/>
      <c r="C29374" s="1"/>
      <c r="D29374" s="8"/>
      <c r="E29374" s="1"/>
      <c r="F29374" s="1"/>
      <c r="G29374" s="1"/>
      <c r="H29374" s="1"/>
    </row>
    <row r="29375">
      <c r="A29375" s="1"/>
      <c r="B29375" s="1"/>
      <c r="C29375" s="1"/>
      <c r="D29375" s="8"/>
      <c r="E29375" s="1"/>
      <c r="F29375" s="1"/>
      <c r="G29375" s="1"/>
      <c r="H29375" s="1"/>
    </row>
    <row r="29376">
      <c r="A29376" s="1"/>
      <c r="B29376" s="1"/>
      <c r="C29376" s="1"/>
      <c r="D29376" s="8"/>
      <c r="E29376" s="1"/>
      <c r="F29376" s="1"/>
      <c r="G29376" s="1"/>
      <c r="H29376" s="1"/>
    </row>
    <row r="29377">
      <c r="A29377" s="1"/>
      <c r="B29377" s="1"/>
      <c r="C29377" s="1"/>
      <c r="D29377" s="8"/>
      <c r="E29377" s="1"/>
      <c r="F29377" s="1"/>
      <c r="G29377" s="1"/>
      <c r="H29377" s="1"/>
    </row>
    <row r="29378">
      <c r="A29378" s="1"/>
      <c r="B29378" s="1"/>
      <c r="C29378" s="1"/>
      <c r="D29378" s="8"/>
      <c r="E29378" s="1"/>
      <c r="F29378" s="1"/>
      <c r="G29378" s="1"/>
      <c r="H29378" s="1"/>
    </row>
    <row r="29379">
      <c r="A29379" s="1"/>
      <c r="B29379" s="1"/>
      <c r="C29379" s="1"/>
      <c r="D29379" s="8"/>
      <c r="E29379" s="1"/>
      <c r="F29379" s="1"/>
      <c r="G29379" s="1"/>
      <c r="H29379" s="1"/>
    </row>
    <row r="29380">
      <c r="A29380" s="1"/>
      <c r="B29380" s="1"/>
      <c r="C29380" s="1"/>
      <c r="D29380" s="8"/>
      <c r="E29380" s="1"/>
      <c r="F29380" s="1"/>
      <c r="G29380" s="1"/>
      <c r="H29380" s="1"/>
    </row>
    <row r="29381">
      <c r="A29381" s="1"/>
      <c r="B29381" s="1"/>
      <c r="C29381" s="1"/>
      <c r="D29381" s="8"/>
      <c r="E29381" s="1"/>
      <c r="F29381" s="1"/>
      <c r="G29381" s="1"/>
      <c r="H29381" s="1"/>
    </row>
    <row r="29382">
      <c r="A29382" s="1"/>
      <c r="B29382" s="1"/>
      <c r="C29382" s="1"/>
      <c r="D29382" s="8"/>
      <c r="E29382" s="1"/>
      <c r="F29382" s="1"/>
      <c r="G29382" s="1"/>
      <c r="H29382" s="1"/>
    </row>
    <row r="29383">
      <c r="A29383" s="1"/>
      <c r="B29383" s="1"/>
      <c r="C29383" s="1"/>
      <c r="D29383" s="8"/>
      <c r="E29383" s="1"/>
      <c r="F29383" s="1"/>
      <c r="G29383" s="1"/>
      <c r="H29383" s="1"/>
    </row>
    <row r="29384">
      <c r="A29384" s="1"/>
      <c r="B29384" s="1"/>
      <c r="C29384" s="1"/>
      <c r="D29384" s="8"/>
      <c r="E29384" s="1"/>
      <c r="F29384" s="1"/>
      <c r="G29384" s="1"/>
      <c r="H29384" s="1"/>
    </row>
    <row r="29385">
      <c r="A29385" s="1"/>
      <c r="B29385" s="1"/>
      <c r="C29385" s="1"/>
      <c r="D29385" s="8"/>
      <c r="E29385" s="1"/>
      <c r="F29385" s="1"/>
      <c r="G29385" s="1"/>
      <c r="H29385" s="1"/>
    </row>
    <row r="29386">
      <c r="A29386" s="1"/>
      <c r="B29386" s="1"/>
      <c r="C29386" s="1"/>
      <c r="D29386" s="8"/>
      <c r="E29386" s="1"/>
      <c r="F29386" s="1"/>
      <c r="G29386" s="1"/>
      <c r="H29386" s="1"/>
    </row>
    <row r="29387">
      <c r="A29387" s="1"/>
      <c r="B29387" s="1"/>
      <c r="C29387" s="1"/>
      <c r="D29387" s="8"/>
      <c r="E29387" s="1"/>
      <c r="F29387" s="1"/>
      <c r="G29387" s="1"/>
      <c r="H29387" s="1"/>
    </row>
    <row r="29388">
      <c r="A29388" s="1"/>
      <c r="B29388" s="1"/>
      <c r="C29388" s="1"/>
      <c r="D29388" s="8"/>
      <c r="E29388" s="1"/>
      <c r="F29388" s="1"/>
      <c r="G29388" s="1"/>
      <c r="H29388" s="1"/>
    </row>
    <row r="29389">
      <c r="A29389" s="1"/>
      <c r="B29389" s="1"/>
      <c r="C29389" s="1"/>
      <c r="D29389" s="8"/>
      <c r="E29389" s="1"/>
      <c r="F29389" s="1"/>
      <c r="G29389" s="1"/>
      <c r="H29389" s="1"/>
    </row>
    <row r="29390">
      <c r="A29390" s="1"/>
      <c r="B29390" s="1"/>
      <c r="C29390" s="1"/>
      <c r="D29390" s="8"/>
      <c r="E29390" s="1"/>
      <c r="F29390" s="1"/>
      <c r="G29390" s="1"/>
      <c r="H29390" s="1"/>
    </row>
    <row r="29391">
      <c r="A29391" s="1"/>
      <c r="B29391" s="1"/>
      <c r="C29391" s="1"/>
      <c r="D29391" s="8"/>
      <c r="E29391" s="1"/>
      <c r="F29391" s="1"/>
      <c r="G29391" s="1"/>
      <c r="H29391" s="1"/>
    </row>
    <row r="29392">
      <c r="A29392" s="1"/>
      <c r="B29392" s="1"/>
      <c r="C29392" s="1"/>
      <c r="D29392" s="8"/>
      <c r="E29392" s="1"/>
      <c r="F29392" s="1"/>
      <c r="G29392" s="1"/>
      <c r="H29392" s="1"/>
    </row>
    <row r="29393">
      <c r="A29393" s="1"/>
      <c r="B29393" s="1"/>
      <c r="C29393" s="1"/>
      <c r="D29393" s="8"/>
      <c r="E29393" s="1"/>
      <c r="F29393" s="1"/>
      <c r="G29393" s="1"/>
      <c r="H29393" s="1"/>
    </row>
    <row r="29394">
      <c r="A29394" s="1"/>
      <c r="B29394" s="1"/>
      <c r="C29394" s="1"/>
      <c r="D29394" s="8"/>
      <c r="E29394" s="1"/>
      <c r="F29394" s="1"/>
      <c r="G29394" s="1"/>
      <c r="H29394" s="1"/>
    </row>
    <row r="29395">
      <c r="A29395" s="1"/>
      <c r="B29395" s="1"/>
      <c r="C29395" s="1"/>
      <c r="D29395" s="8"/>
      <c r="E29395" s="1"/>
      <c r="F29395" s="1"/>
      <c r="G29395" s="1"/>
      <c r="H29395" s="1"/>
    </row>
    <row r="29396">
      <c r="A29396" s="1"/>
      <c r="B29396" s="1"/>
      <c r="C29396" s="1"/>
      <c r="D29396" s="8"/>
      <c r="E29396" s="1"/>
      <c r="F29396" s="1"/>
      <c r="G29396" s="1"/>
      <c r="H29396" s="1"/>
    </row>
    <row r="29397">
      <c r="A29397" s="1"/>
      <c r="B29397" s="1"/>
      <c r="C29397" s="1"/>
      <c r="D29397" s="8"/>
      <c r="E29397" s="1"/>
      <c r="F29397" s="1"/>
      <c r="G29397" s="1"/>
      <c r="H29397" s="1"/>
    </row>
    <row r="29398">
      <c r="A29398" s="1"/>
      <c r="B29398" s="1"/>
      <c r="C29398" s="1"/>
      <c r="D29398" s="8"/>
      <c r="E29398" s="1"/>
      <c r="F29398" s="1"/>
      <c r="G29398" s="1"/>
      <c r="H29398" s="1"/>
    </row>
    <row r="29399">
      <c r="A29399" s="1"/>
      <c r="B29399" s="1"/>
      <c r="C29399" s="1"/>
      <c r="D29399" s="8"/>
      <c r="E29399" s="1"/>
      <c r="F29399" s="1"/>
      <c r="G29399" s="1"/>
      <c r="H29399" s="1"/>
    </row>
    <row r="29400">
      <c r="A29400" s="1"/>
      <c r="B29400" s="1"/>
      <c r="C29400" s="1"/>
      <c r="D29400" s="8"/>
      <c r="E29400" s="1"/>
      <c r="F29400" s="1"/>
      <c r="G29400" s="1"/>
      <c r="H29400" s="1"/>
    </row>
    <row r="29401">
      <c r="A29401" s="1"/>
      <c r="B29401" s="1"/>
      <c r="C29401" s="1"/>
      <c r="D29401" s="8"/>
      <c r="E29401" s="1"/>
      <c r="F29401" s="1"/>
      <c r="G29401" s="1"/>
      <c r="H29401" s="1"/>
    </row>
    <row r="29402">
      <c r="A29402" s="1"/>
      <c r="B29402" s="1"/>
      <c r="C29402" s="1"/>
      <c r="D29402" s="8"/>
      <c r="E29402" s="1"/>
      <c r="F29402" s="1"/>
      <c r="G29402" s="1"/>
      <c r="H29402" s="1"/>
    </row>
    <row r="29403">
      <c r="A29403" s="1"/>
      <c r="B29403" s="1"/>
      <c r="C29403" s="1"/>
      <c r="D29403" s="8"/>
      <c r="E29403" s="1"/>
      <c r="F29403" s="1"/>
      <c r="G29403" s="1"/>
      <c r="H29403" s="1"/>
    </row>
    <row r="29404">
      <c r="A29404" s="1"/>
      <c r="B29404" s="1"/>
      <c r="C29404" s="1"/>
      <c r="D29404" s="8"/>
      <c r="E29404" s="1"/>
      <c r="F29404" s="1"/>
      <c r="G29404" s="1"/>
      <c r="H29404" s="1"/>
    </row>
    <row r="29405">
      <c r="A29405" s="1"/>
      <c r="B29405" s="1"/>
      <c r="C29405" s="1"/>
      <c r="D29405" s="8"/>
      <c r="E29405" s="1"/>
      <c r="F29405" s="1"/>
      <c r="G29405" s="1"/>
      <c r="H29405" s="1"/>
    </row>
    <row r="29406">
      <c r="A29406" s="1"/>
      <c r="B29406" s="1"/>
      <c r="C29406" s="1"/>
      <c r="D29406" s="8"/>
      <c r="E29406" s="1"/>
      <c r="F29406" s="1"/>
      <c r="G29406" s="1"/>
      <c r="H29406" s="1"/>
    </row>
    <row r="29407">
      <c r="A29407" s="1"/>
      <c r="B29407" s="1"/>
      <c r="C29407" s="1"/>
      <c r="D29407" s="8"/>
      <c r="E29407" s="1"/>
      <c r="F29407" s="1"/>
      <c r="G29407" s="1"/>
      <c r="H29407" s="1"/>
    </row>
    <row r="29408">
      <c r="A29408" s="1"/>
      <c r="B29408" s="1"/>
      <c r="C29408" s="1"/>
      <c r="D29408" s="8"/>
      <c r="E29408" s="1"/>
      <c r="F29408" s="1"/>
      <c r="G29408" s="1"/>
      <c r="H29408" s="1"/>
    </row>
    <row r="29409">
      <c r="A29409" s="1"/>
      <c r="B29409" s="1"/>
      <c r="C29409" s="1"/>
      <c r="D29409" s="8"/>
      <c r="E29409" s="1"/>
      <c r="F29409" s="1"/>
      <c r="G29409" s="1"/>
      <c r="H29409" s="1"/>
    </row>
    <row r="29410">
      <c r="A29410" s="1"/>
      <c r="B29410" s="1"/>
      <c r="C29410" s="1"/>
      <c r="D29410" s="8"/>
      <c r="E29410" s="1"/>
      <c r="F29410" s="1"/>
      <c r="G29410" s="1"/>
      <c r="H29410" s="1"/>
    </row>
    <row r="29411">
      <c r="A29411" s="1"/>
      <c r="B29411" s="1"/>
      <c r="C29411" s="1"/>
      <c r="D29411" s="8"/>
      <c r="E29411" s="1"/>
      <c r="F29411" s="1"/>
      <c r="G29411" s="1"/>
      <c r="H29411" s="1"/>
    </row>
    <row r="29412">
      <c r="A29412" s="1"/>
      <c r="B29412" s="1"/>
      <c r="C29412" s="1"/>
      <c r="D29412" s="8"/>
      <c r="E29412" s="1"/>
      <c r="F29412" s="1"/>
      <c r="G29412" s="1"/>
      <c r="H29412" s="1"/>
    </row>
    <row r="29413">
      <c r="A29413" s="1"/>
      <c r="B29413" s="1"/>
      <c r="C29413" s="1"/>
      <c r="D29413" s="8"/>
      <c r="E29413" s="1"/>
      <c r="F29413" s="1"/>
      <c r="G29413" s="1"/>
      <c r="H29413" s="1"/>
    </row>
    <row r="29414">
      <c r="A29414" s="1"/>
      <c r="B29414" s="1"/>
      <c r="C29414" s="1"/>
      <c r="D29414" s="8"/>
      <c r="E29414" s="1"/>
      <c r="F29414" s="1"/>
      <c r="G29414" s="1"/>
      <c r="H29414" s="1"/>
    </row>
    <row r="29415">
      <c r="A29415" s="1"/>
      <c r="B29415" s="1"/>
      <c r="C29415" s="1"/>
      <c r="D29415" s="8"/>
      <c r="E29415" s="1"/>
      <c r="F29415" s="1"/>
      <c r="G29415" s="1"/>
      <c r="H29415" s="1"/>
    </row>
    <row r="29416">
      <c r="A29416" s="1"/>
      <c r="B29416" s="1"/>
      <c r="C29416" s="1"/>
      <c r="D29416" s="8"/>
      <c r="E29416" s="1"/>
      <c r="F29416" s="1"/>
      <c r="G29416" s="1"/>
      <c r="H29416" s="1"/>
    </row>
    <row r="29417">
      <c r="A29417" s="1"/>
      <c r="B29417" s="1"/>
      <c r="C29417" s="1"/>
      <c r="D29417" s="8"/>
      <c r="E29417" s="1"/>
      <c r="F29417" s="1"/>
      <c r="G29417" s="1"/>
      <c r="H29417" s="1"/>
    </row>
    <row r="29418">
      <c r="A29418" s="1"/>
      <c r="B29418" s="1"/>
      <c r="C29418" s="1"/>
      <c r="D29418" s="8"/>
      <c r="E29418" s="1"/>
      <c r="F29418" s="1"/>
      <c r="G29418" s="1"/>
      <c r="H29418" s="1"/>
    </row>
    <row r="29419">
      <c r="A29419" s="1"/>
      <c r="B29419" s="1"/>
      <c r="C29419" s="1"/>
      <c r="D29419" s="8"/>
      <c r="E29419" s="1"/>
      <c r="F29419" s="1"/>
      <c r="G29419" s="1"/>
      <c r="H29419" s="1"/>
    </row>
    <row r="29420">
      <c r="A29420" s="1"/>
      <c r="B29420" s="1"/>
      <c r="C29420" s="1"/>
      <c r="D29420" s="8"/>
      <c r="E29420" s="1"/>
      <c r="F29420" s="1"/>
      <c r="G29420" s="1"/>
      <c r="H29420" s="1"/>
    </row>
    <row r="29421">
      <c r="A29421" s="1"/>
      <c r="B29421" s="1"/>
      <c r="C29421" s="1"/>
      <c r="D29421" s="8"/>
      <c r="E29421" s="1"/>
      <c r="F29421" s="1"/>
      <c r="G29421" s="1"/>
      <c r="H29421" s="1"/>
    </row>
    <row r="29422">
      <c r="A29422" s="1"/>
      <c r="B29422" s="1"/>
      <c r="C29422" s="1"/>
      <c r="D29422" s="8"/>
      <c r="E29422" s="1"/>
      <c r="F29422" s="1"/>
      <c r="G29422" s="1"/>
      <c r="H29422" s="1"/>
    </row>
    <row r="29423">
      <c r="A29423" s="1"/>
      <c r="B29423" s="1"/>
      <c r="C29423" s="1"/>
      <c r="D29423" s="8"/>
      <c r="E29423" s="1"/>
      <c r="F29423" s="1"/>
      <c r="G29423" s="1"/>
      <c r="H29423" s="1"/>
    </row>
    <row r="29424">
      <c r="A29424" s="1"/>
      <c r="B29424" s="1"/>
      <c r="C29424" s="1"/>
      <c r="D29424" s="8"/>
      <c r="E29424" s="1"/>
      <c r="F29424" s="1"/>
      <c r="G29424" s="1"/>
      <c r="H29424" s="1"/>
    </row>
    <row r="29425">
      <c r="A29425" s="1"/>
      <c r="B29425" s="1"/>
      <c r="C29425" s="1"/>
      <c r="D29425" s="8"/>
      <c r="E29425" s="1"/>
      <c r="F29425" s="1"/>
      <c r="G29425" s="1"/>
      <c r="H29425" s="1"/>
    </row>
    <row r="29426">
      <c r="A29426" s="1"/>
      <c r="B29426" s="1"/>
      <c r="C29426" s="1"/>
      <c r="D29426" s="8"/>
      <c r="E29426" s="1"/>
      <c r="F29426" s="1"/>
      <c r="G29426" s="1"/>
      <c r="H29426" s="1"/>
    </row>
    <row r="29427">
      <c r="A29427" s="1"/>
      <c r="B29427" s="1"/>
      <c r="C29427" s="1"/>
      <c r="D29427" s="8"/>
      <c r="E29427" s="1"/>
      <c r="F29427" s="1"/>
      <c r="G29427" s="1"/>
      <c r="H29427" s="1"/>
    </row>
    <row r="29428">
      <c r="A29428" s="1"/>
      <c r="B29428" s="1"/>
      <c r="C29428" s="1"/>
      <c r="D29428" s="8"/>
      <c r="E29428" s="1"/>
      <c r="F29428" s="1"/>
      <c r="G29428" s="1"/>
      <c r="H29428" s="1"/>
    </row>
    <row r="29429">
      <c r="A29429" s="1"/>
      <c r="B29429" s="1"/>
      <c r="C29429" s="1"/>
      <c r="D29429" s="8"/>
      <c r="E29429" s="1"/>
      <c r="F29429" s="1"/>
      <c r="G29429" s="1"/>
      <c r="H29429" s="1"/>
    </row>
    <row r="29430">
      <c r="A29430" s="1"/>
      <c r="B29430" s="1"/>
      <c r="C29430" s="1"/>
      <c r="D29430" s="8"/>
      <c r="E29430" s="1"/>
      <c r="F29430" s="1"/>
      <c r="G29430" s="1"/>
      <c r="H29430" s="1"/>
    </row>
    <row r="29431">
      <c r="A29431" s="1"/>
      <c r="B29431" s="1"/>
      <c r="C29431" s="1"/>
      <c r="D29431" s="8"/>
      <c r="E29431" s="1"/>
      <c r="F29431" s="1"/>
      <c r="G29431" s="1"/>
      <c r="H29431" s="1"/>
    </row>
    <row r="29432">
      <c r="A29432" s="1"/>
      <c r="B29432" s="1"/>
      <c r="C29432" s="1"/>
      <c r="D29432" s="8"/>
      <c r="E29432" s="1"/>
      <c r="F29432" s="1"/>
      <c r="G29432" s="1"/>
      <c r="H29432" s="1"/>
    </row>
    <row r="29433">
      <c r="A29433" s="1"/>
      <c r="B29433" s="1"/>
      <c r="C29433" s="1"/>
      <c r="D29433" s="8"/>
      <c r="E29433" s="1"/>
      <c r="F29433" s="1"/>
      <c r="G29433" s="1"/>
      <c r="H29433" s="1"/>
    </row>
    <row r="29434">
      <c r="A29434" s="1"/>
      <c r="B29434" s="1"/>
      <c r="C29434" s="1"/>
      <c r="D29434" s="8"/>
      <c r="E29434" s="1"/>
      <c r="F29434" s="1"/>
      <c r="G29434" s="1"/>
      <c r="H29434" s="1"/>
    </row>
    <row r="29435">
      <c r="A29435" s="1"/>
      <c r="B29435" s="1"/>
      <c r="C29435" s="1"/>
      <c r="D29435" s="8"/>
      <c r="E29435" s="1"/>
      <c r="F29435" s="1"/>
      <c r="G29435" s="1"/>
      <c r="H29435" s="1"/>
    </row>
    <row r="29436">
      <c r="A29436" s="1"/>
      <c r="B29436" s="1"/>
      <c r="C29436" s="1"/>
      <c r="D29436" s="8"/>
      <c r="E29436" s="1"/>
      <c r="F29436" s="1"/>
      <c r="G29436" s="1"/>
      <c r="H29436" s="1"/>
    </row>
    <row r="29437">
      <c r="A29437" s="1"/>
      <c r="B29437" s="1"/>
      <c r="C29437" s="1"/>
      <c r="D29437" s="8"/>
      <c r="E29437" s="1"/>
      <c r="F29437" s="1"/>
      <c r="G29437" s="1"/>
      <c r="H29437" s="1"/>
    </row>
    <row r="29438">
      <c r="A29438" s="1"/>
      <c r="B29438" s="1"/>
      <c r="C29438" s="1"/>
      <c r="D29438" s="8"/>
      <c r="E29438" s="1"/>
      <c r="F29438" s="1"/>
      <c r="G29438" s="1"/>
      <c r="H29438" s="1"/>
    </row>
    <row r="29439">
      <c r="A29439" s="1"/>
      <c r="B29439" s="1"/>
      <c r="C29439" s="1"/>
      <c r="D29439" s="8"/>
      <c r="E29439" s="1"/>
      <c r="F29439" s="1"/>
      <c r="G29439" s="1"/>
      <c r="H29439" s="1"/>
    </row>
    <row r="29440">
      <c r="A29440" s="1"/>
      <c r="B29440" s="1"/>
      <c r="C29440" s="1"/>
      <c r="D29440" s="8"/>
      <c r="E29440" s="1"/>
      <c r="F29440" s="1"/>
      <c r="G29440" s="1"/>
      <c r="H29440" s="1"/>
    </row>
    <row r="29441">
      <c r="A29441" s="1"/>
      <c r="B29441" s="1"/>
      <c r="C29441" s="1"/>
      <c r="D29441" s="8"/>
      <c r="E29441" s="1"/>
      <c r="F29441" s="1"/>
      <c r="G29441" s="1"/>
      <c r="H29441" s="1"/>
    </row>
    <row r="29442">
      <c r="A29442" s="1"/>
      <c r="B29442" s="1"/>
      <c r="C29442" s="1"/>
      <c r="D29442" s="8"/>
      <c r="E29442" s="1"/>
      <c r="F29442" s="1"/>
      <c r="G29442" s="1"/>
      <c r="H29442" s="1"/>
    </row>
    <row r="29443">
      <c r="A29443" s="1"/>
      <c r="B29443" s="1"/>
      <c r="C29443" s="1"/>
      <c r="D29443" s="8"/>
      <c r="E29443" s="1"/>
      <c r="F29443" s="1"/>
      <c r="G29443" s="1"/>
      <c r="H29443" s="1"/>
    </row>
    <row r="29444">
      <c r="A29444" s="1"/>
      <c r="B29444" s="1"/>
      <c r="C29444" s="1"/>
      <c r="D29444" s="8"/>
      <c r="E29444" s="1"/>
      <c r="F29444" s="1"/>
      <c r="G29444" s="1"/>
      <c r="H29444" s="1"/>
    </row>
    <row r="29445">
      <c r="A29445" s="1"/>
      <c r="B29445" s="1"/>
      <c r="C29445" s="1"/>
      <c r="D29445" s="8"/>
      <c r="E29445" s="1"/>
      <c r="F29445" s="1"/>
      <c r="G29445" s="1"/>
      <c r="H29445" s="1"/>
    </row>
    <row r="29446">
      <c r="A29446" s="1"/>
      <c r="B29446" s="1"/>
      <c r="C29446" s="1"/>
      <c r="D29446" s="8"/>
      <c r="E29446" s="1"/>
      <c r="F29446" s="1"/>
      <c r="G29446" s="1"/>
      <c r="H29446" s="1"/>
    </row>
    <row r="29447">
      <c r="A29447" s="1"/>
      <c r="B29447" s="1"/>
      <c r="C29447" s="1"/>
      <c r="D29447" s="8"/>
      <c r="E29447" s="1"/>
      <c r="F29447" s="1"/>
      <c r="G29447" s="1"/>
      <c r="H29447" s="1"/>
    </row>
    <row r="29448">
      <c r="A29448" s="1"/>
      <c r="B29448" s="1"/>
      <c r="C29448" s="1"/>
      <c r="D29448" s="8"/>
      <c r="E29448" s="1"/>
      <c r="F29448" s="1"/>
      <c r="G29448" s="1"/>
      <c r="H29448" s="1"/>
    </row>
    <row r="29449">
      <c r="A29449" s="1"/>
      <c r="B29449" s="1"/>
      <c r="C29449" s="1"/>
      <c r="D29449" s="8"/>
      <c r="E29449" s="1"/>
      <c r="F29449" s="1"/>
      <c r="G29449" s="1"/>
      <c r="H29449" s="1"/>
    </row>
    <row r="29450">
      <c r="A29450" s="1"/>
      <c r="B29450" s="1"/>
      <c r="C29450" s="1"/>
      <c r="D29450" s="8"/>
      <c r="E29450" s="1"/>
      <c r="F29450" s="1"/>
      <c r="G29450" s="1"/>
      <c r="H29450" s="1"/>
    </row>
    <row r="29451">
      <c r="A29451" s="1"/>
      <c r="B29451" s="1"/>
      <c r="C29451" s="1"/>
      <c r="D29451" s="8"/>
      <c r="E29451" s="1"/>
      <c r="F29451" s="1"/>
      <c r="G29451" s="1"/>
      <c r="H29451" s="1"/>
    </row>
    <row r="29452">
      <c r="A29452" s="1"/>
      <c r="B29452" s="1"/>
      <c r="C29452" s="1"/>
      <c r="D29452" s="8"/>
      <c r="E29452" s="1"/>
      <c r="F29452" s="1"/>
      <c r="G29452" s="1"/>
      <c r="H29452" s="1"/>
    </row>
    <row r="29453">
      <c r="A29453" s="1"/>
      <c r="B29453" s="1"/>
      <c r="C29453" s="1"/>
      <c r="D29453" s="8"/>
      <c r="E29453" s="1"/>
      <c r="F29453" s="1"/>
      <c r="G29453" s="1"/>
      <c r="H29453" s="1"/>
    </row>
    <row r="29454">
      <c r="A29454" s="1"/>
      <c r="B29454" s="1"/>
      <c r="C29454" s="1"/>
      <c r="D29454" s="8"/>
      <c r="E29454" s="1"/>
      <c r="F29454" s="1"/>
      <c r="G29454" s="1"/>
      <c r="H29454" s="1"/>
    </row>
    <row r="29455">
      <c r="A29455" s="1"/>
      <c r="B29455" s="1"/>
      <c r="C29455" s="1"/>
      <c r="D29455" s="8"/>
      <c r="E29455" s="1"/>
      <c r="F29455" s="1"/>
      <c r="G29455" s="1"/>
      <c r="H29455" s="1"/>
    </row>
    <row r="29456">
      <c r="A29456" s="1"/>
      <c r="B29456" s="1"/>
      <c r="C29456" s="1"/>
      <c r="D29456" s="8"/>
      <c r="E29456" s="1"/>
      <c r="F29456" s="1"/>
      <c r="G29456" s="1"/>
      <c r="H29456" s="1"/>
    </row>
    <row r="29457">
      <c r="A29457" s="1"/>
      <c r="B29457" s="1"/>
      <c r="C29457" s="1"/>
      <c r="D29457" s="8"/>
      <c r="E29457" s="1"/>
      <c r="F29457" s="1"/>
      <c r="G29457" s="1"/>
      <c r="H29457" s="1"/>
    </row>
    <row r="29458">
      <c r="A29458" s="1"/>
      <c r="B29458" s="1"/>
      <c r="C29458" s="1"/>
      <c r="D29458" s="8"/>
      <c r="E29458" s="1"/>
      <c r="F29458" s="1"/>
      <c r="G29458" s="1"/>
      <c r="H29458" s="1"/>
    </row>
    <row r="29459">
      <c r="A29459" s="1"/>
      <c r="B29459" s="1"/>
      <c r="C29459" s="1"/>
      <c r="D29459" s="8"/>
      <c r="E29459" s="1"/>
      <c r="F29459" s="1"/>
      <c r="G29459" s="1"/>
      <c r="H29459" s="1"/>
    </row>
    <row r="29460">
      <c r="A29460" s="1"/>
      <c r="B29460" s="1"/>
      <c r="C29460" s="1"/>
      <c r="D29460" s="8"/>
      <c r="E29460" s="1"/>
      <c r="F29460" s="1"/>
      <c r="G29460" s="1"/>
      <c r="H29460" s="1"/>
    </row>
    <row r="29461">
      <c r="A29461" s="1"/>
      <c r="B29461" s="1"/>
      <c r="C29461" s="1"/>
      <c r="D29461" s="8"/>
      <c r="E29461" s="1"/>
      <c r="F29461" s="1"/>
      <c r="G29461" s="1"/>
      <c r="H29461" s="1"/>
    </row>
    <row r="29462">
      <c r="A29462" s="1"/>
      <c r="B29462" s="1"/>
      <c r="C29462" s="1"/>
      <c r="D29462" s="8"/>
      <c r="E29462" s="1"/>
      <c r="F29462" s="1"/>
      <c r="G29462" s="1"/>
      <c r="H29462" s="1"/>
    </row>
    <row r="29463">
      <c r="A29463" s="1"/>
      <c r="B29463" s="1"/>
      <c r="C29463" s="1"/>
      <c r="D29463" s="8"/>
      <c r="E29463" s="1"/>
      <c r="F29463" s="1"/>
      <c r="G29463" s="1"/>
      <c r="H29463" s="1"/>
    </row>
    <row r="29464">
      <c r="A29464" s="1"/>
      <c r="B29464" s="1"/>
      <c r="C29464" s="1"/>
      <c r="D29464" s="8"/>
      <c r="E29464" s="1"/>
      <c r="F29464" s="1"/>
      <c r="G29464" s="1"/>
      <c r="H29464" s="1"/>
    </row>
    <row r="29465">
      <c r="A29465" s="1"/>
      <c r="B29465" s="1"/>
      <c r="C29465" s="1"/>
      <c r="D29465" s="8"/>
      <c r="E29465" s="1"/>
      <c r="F29465" s="1"/>
      <c r="G29465" s="1"/>
      <c r="H29465" s="1"/>
    </row>
    <row r="29466">
      <c r="A29466" s="1"/>
      <c r="B29466" s="1"/>
      <c r="C29466" s="1"/>
      <c r="D29466" s="8"/>
      <c r="E29466" s="1"/>
      <c r="F29466" s="1"/>
      <c r="G29466" s="1"/>
      <c r="H29466" s="1"/>
    </row>
    <row r="29467">
      <c r="A29467" s="1"/>
      <c r="B29467" s="1"/>
      <c r="C29467" s="1"/>
      <c r="D29467" s="8"/>
      <c r="E29467" s="1"/>
      <c r="F29467" s="1"/>
      <c r="G29467" s="1"/>
      <c r="H29467" s="1"/>
    </row>
    <row r="29468">
      <c r="A29468" s="1"/>
      <c r="B29468" s="1"/>
      <c r="C29468" s="1"/>
      <c r="D29468" s="8"/>
      <c r="E29468" s="1"/>
      <c r="F29468" s="1"/>
      <c r="G29468" s="1"/>
      <c r="H29468" s="1"/>
    </row>
    <row r="29469">
      <c r="A29469" s="1"/>
      <c r="B29469" s="1"/>
      <c r="C29469" s="1"/>
      <c r="D29469" s="8"/>
      <c r="E29469" s="1"/>
      <c r="F29469" s="1"/>
      <c r="G29469" s="1"/>
      <c r="H29469" s="1"/>
    </row>
    <row r="29470">
      <c r="A29470" s="1"/>
      <c r="B29470" s="1"/>
      <c r="C29470" s="1"/>
      <c r="D29470" s="8"/>
      <c r="E29470" s="1"/>
      <c r="F29470" s="1"/>
      <c r="G29470" s="1"/>
      <c r="H29470" s="1"/>
    </row>
    <row r="29471">
      <c r="A29471" s="1"/>
      <c r="B29471" s="1"/>
      <c r="C29471" s="1"/>
      <c r="D29471" s="8"/>
      <c r="E29471" s="1"/>
      <c r="F29471" s="1"/>
      <c r="G29471" s="1"/>
      <c r="H29471" s="1"/>
    </row>
    <row r="29472">
      <c r="A29472" s="1"/>
      <c r="B29472" s="1"/>
      <c r="C29472" s="1"/>
      <c r="D29472" s="8"/>
      <c r="E29472" s="1"/>
      <c r="F29472" s="1"/>
      <c r="G29472" s="1"/>
      <c r="H29472" s="1"/>
    </row>
    <row r="29473">
      <c r="A29473" s="1"/>
      <c r="B29473" s="1"/>
      <c r="C29473" s="1"/>
      <c r="D29473" s="8"/>
      <c r="E29473" s="1"/>
      <c r="F29473" s="1"/>
      <c r="G29473" s="1"/>
      <c r="H29473" s="1"/>
    </row>
    <row r="29474">
      <c r="A29474" s="1"/>
      <c r="B29474" s="1"/>
      <c r="C29474" s="1"/>
      <c r="D29474" s="8"/>
      <c r="E29474" s="1"/>
      <c r="F29474" s="1"/>
      <c r="G29474" s="1"/>
      <c r="H29474" s="1"/>
    </row>
    <row r="29475">
      <c r="A29475" s="1"/>
      <c r="B29475" s="1"/>
      <c r="C29475" s="1"/>
      <c r="D29475" s="8"/>
      <c r="E29475" s="1"/>
      <c r="F29475" s="1"/>
      <c r="G29475" s="1"/>
      <c r="H29475" s="1"/>
    </row>
    <row r="29476">
      <c r="A29476" s="1"/>
      <c r="B29476" s="1"/>
      <c r="C29476" s="1"/>
      <c r="D29476" s="8"/>
      <c r="E29476" s="1"/>
      <c r="F29476" s="1"/>
      <c r="G29476" s="1"/>
      <c r="H29476" s="1"/>
    </row>
    <row r="29477">
      <c r="A29477" s="1"/>
      <c r="B29477" s="1"/>
      <c r="C29477" s="1"/>
      <c r="D29477" s="8"/>
      <c r="E29477" s="1"/>
      <c r="F29477" s="1"/>
      <c r="G29477" s="1"/>
      <c r="H29477" s="1"/>
    </row>
    <row r="29478">
      <c r="A29478" s="1"/>
      <c r="B29478" s="1"/>
      <c r="C29478" s="1"/>
      <c r="D29478" s="8"/>
      <c r="E29478" s="1"/>
      <c r="F29478" s="1"/>
      <c r="G29478" s="1"/>
      <c r="H29478" s="1"/>
    </row>
    <row r="29479">
      <c r="A29479" s="1"/>
      <c r="B29479" s="1"/>
      <c r="C29479" s="1"/>
      <c r="D29479" s="8"/>
      <c r="E29479" s="1"/>
      <c r="F29479" s="1"/>
      <c r="G29479" s="1"/>
      <c r="H29479" s="1"/>
    </row>
    <row r="29480">
      <c r="A29480" s="1"/>
      <c r="B29480" s="1"/>
      <c r="C29480" s="1"/>
      <c r="D29480" s="8"/>
      <c r="E29480" s="1"/>
      <c r="F29480" s="1"/>
      <c r="G29480" s="1"/>
      <c r="H29480" s="1"/>
    </row>
    <row r="29481">
      <c r="A29481" s="1"/>
      <c r="B29481" s="1"/>
      <c r="C29481" s="1"/>
      <c r="D29481" s="8"/>
      <c r="E29481" s="1"/>
      <c r="F29481" s="1"/>
      <c r="G29481" s="1"/>
      <c r="H29481" s="1"/>
    </row>
    <row r="29482">
      <c r="A29482" s="1"/>
      <c r="B29482" s="1"/>
      <c r="C29482" s="1"/>
      <c r="D29482" s="8"/>
      <c r="E29482" s="1"/>
      <c r="F29482" s="1"/>
      <c r="G29482" s="1"/>
      <c r="H29482" s="1"/>
    </row>
    <row r="29483">
      <c r="A29483" s="1"/>
      <c r="B29483" s="1"/>
      <c r="C29483" s="1"/>
      <c r="D29483" s="8"/>
      <c r="E29483" s="1"/>
      <c r="F29483" s="1"/>
      <c r="G29483" s="1"/>
      <c r="H29483" s="1"/>
    </row>
    <row r="29484">
      <c r="A29484" s="1"/>
      <c r="B29484" s="1"/>
      <c r="C29484" s="1"/>
      <c r="D29484" s="8"/>
      <c r="E29484" s="1"/>
      <c r="F29484" s="1"/>
      <c r="G29484" s="1"/>
      <c r="H29484" s="1"/>
    </row>
    <row r="29485">
      <c r="A29485" s="1"/>
      <c r="B29485" s="1"/>
      <c r="C29485" s="1"/>
      <c r="D29485" s="8"/>
      <c r="E29485" s="1"/>
      <c r="F29485" s="1"/>
      <c r="G29485" s="1"/>
      <c r="H29485" s="1"/>
    </row>
    <row r="29486">
      <c r="A29486" s="1"/>
      <c r="B29486" s="1"/>
      <c r="C29486" s="1"/>
      <c r="D29486" s="8"/>
      <c r="E29486" s="1"/>
      <c r="F29486" s="1"/>
      <c r="G29486" s="1"/>
      <c r="H29486" s="1"/>
    </row>
    <row r="29487">
      <c r="A29487" s="1"/>
      <c r="B29487" s="1"/>
      <c r="C29487" s="1"/>
      <c r="D29487" s="8"/>
      <c r="E29487" s="1"/>
      <c r="F29487" s="1"/>
      <c r="G29487" s="1"/>
      <c r="H29487" s="1"/>
    </row>
    <row r="29488">
      <c r="A29488" s="1"/>
      <c r="B29488" s="1"/>
      <c r="C29488" s="1"/>
      <c r="D29488" s="8"/>
      <c r="E29488" s="1"/>
      <c r="F29488" s="1"/>
      <c r="G29488" s="1"/>
      <c r="H29488" s="1"/>
    </row>
    <row r="29489">
      <c r="A29489" s="1"/>
      <c r="B29489" s="1"/>
      <c r="C29489" s="1"/>
      <c r="D29489" s="8"/>
      <c r="E29489" s="1"/>
      <c r="F29489" s="1"/>
      <c r="G29489" s="1"/>
      <c r="H29489" s="1"/>
    </row>
    <row r="29490">
      <c r="A29490" s="1"/>
      <c r="B29490" s="1"/>
      <c r="C29490" s="1"/>
      <c r="D29490" s="8"/>
      <c r="E29490" s="1"/>
      <c r="F29490" s="1"/>
      <c r="G29490" s="1"/>
      <c r="H29490" s="1"/>
    </row>
    <row r="29491">
      <c r="A29491" s="1"/>
      <c r="B29491" s="1"/>
      <c r="C29491" s="1"/>
      <c r="D29491" s="8"/>
      <c r="E29491" s="1"/>
      <c r="F29491" s="1"/>
      <c r="G29491" s="1"/>
      <c r="H29491" s="1"/>
    </row>
    <row r="29492">
      <c r="A29492" s="1"/>
      <c r="B29492" s="1"/>
      <c r="C29492" s="1"/>
      <c r="D29492" s="8"/>
      <c r="E29492" s="1"/>
      <c r="F29492" s="1"/>
      <c r="G29492" s="1"/>
      <c r="H29492" s="1"/>
    </row>
    <row r="29493">
      <c r="A29493" s="1"/>
      <c r="B29493" s="1"/>
      <c r="C29493" s="1"/>
      <c r="D29493" s="8"/>
      <c r="E29493" s="1"/>
      <c r="F29493" s="1"/>
      <c r="G29493" s="1"/>
      <c r="H29493" s="1"/>
    </row>
    <row r="29494">
      <c r="A29494" s="1"/>
      <c r="B29494" s="1"/>
      <c r="C29494" s="1"/>
      <c r="D29494" s="8"/>
      <c r="E29494" s="1"/>
      <c r="F29494" s="1"/>
      <c r="G29494" s="1"/>
      <c r="H29494" s="1"/>
    </row>
    <row r="29495">
      <c r="A29495" s="1"/>
      <c r="B29495" s="1"/>
      <c r="C29495" s="1"/>
      <c r="D29495" s="8"/>
      <c r="E29495" s="1"/>
      <c r="F29495" s="1"/>
      <c r="G29495" s="1"/>
      <c r="H29495" s="1"/>
    </row>
    <row r="29496">
      <c r="A29496" s="1"/>
      <c r="B29496" s="1"/>
      <c r="C29496" s="1"/>
      <c r="D29496" s="8"/>
      <c r="E29496" s="1"/>
      <c r="F29496" s="1"/>
      <c r="G29496" s="1"/>
      <c r="H29496" s="1"/>
    </row>
    <row r="29497">
      <c r="A29497" s="1"/>
      <c r="B29497" s="1"/>
      <c r="C29497" s="1"/>
      <c r="D29497" s="8"/>
      <c r="E29497" s="1"/>
      <c r="F29497" s="1"/>
      <c r="G29497" s="1"/>
      <c r="H29497" s="1"/>
    </row>
    <row r="29498">
      <c r="A29498" s="1"/>
      <c r="B29498" s="1"/>
      <c r="C29498" s="1"/>
      <c r="D29498" s="8"/>
      <c r="E29498" s="1"/>
      <c r="F29498" s="1"/>
      <c r="G29498" s="1"/>
      <c r="H29498" s="1"/>
    </row>
    <row r="29499">
      <c r="A29499" s="1"/>
      <c r="B29499" s="1"/>
      <c r="C29499" s="1"/>
      <c r="D29499" s="8"/>
      <c r="E29499" s="1"/>
      <c r="F29499" s="1"/>
      <c r="G29499" s="1"/>
      <c r="H29499" s="1"/>
    </row>
    <row r="29500">
      <c r="A29500" s="1"/>
      <c r="B29500" s="1"/>
      <c r="C29500" s="1"/>
      <c r="D29500" s="8"/>
      <c r="E29500" s="1"/>
      <c r="F29500" s="1"/>
      <c r="G29500" s="1"/>
      <c r="H29500" s="1"/>
    </row>
    <row r="29501">
      <c r="A29501" s="1"/>
      <c r="B29501" s="1"/>
      <c r="C29501" s="1"/>
      <c r="D29501" s="8"/>
      <c r="E29501" s="1"/>
      <c r="F29501" s="1"/>
      <c r="G29501" s="1"/>
      <c r="H29501" s="1"/>
    </row>
    <row r="29502">
      <c r="A29502" s="1"/>
      <c r="B29502" s="1"/>
      <c r="C29502" s="1"/>
      <c r="D29502" s="8"/>
      <c r="E29502" s="1"/>
      <c r="F29502" s="1"/>
      <c r="G29502" s="1"/>
      <c r="H29502" s="1"/>
    </row>
    <row r="29503">
      <c r="A29503" s="1"/>
      <c r="B29503" s="1"/>
      <c r="C29503" s="1"/>
      <c r="D29503" s="8"/>
      <c r="E29503" s="1"/>
      <c r="F29503" s="1"/>
      <c r="G29503" s="1"/>
      <c r="H29503" s="1"/>
    </row>
    <row r="29504">
      <c r="A29504" s="1"/>
      <c r="B29504" s="1"/>
      <c r="C29504" s="1"/>
      <c r="D29504" s="8"/>
      <c r="E29504" s="1"/>
      <c r="F29504" s="1"/>
      <c r="G29504" s="1"/>
      <c r="H29504" s="1"/>
    </row>
    <row r="29505">
      <c r="A29505" s="1"/>
      <c r="B29505" s="1"/>
      <c r="C29505" s="1"/>
      <c r="D29505" s="8"/>
      <c r="E29505" s="1"/>
      <c r="F29505" s="1"/>
      <c r="G29505" s="1"/>
      <c r="H29505" s="1"/>
    </row>
    <row r="29506">
      <c r="A29506" s="1"/>
      <c r="B29506" s="1"/>
      <c r="C29506" s="1"/>
      <c r="D29506" s="8"/>
      <c r="E29506" s="1"/>
      <c r="F29506" s="1"/>
      <c r="G29506" s="1"/>
      <c r="H29506" s="1"/>
    </row>
    <row r="29507">
      <c r="A29507" s="1"/>
      <c r="B29507" s="1"/>
      <c r="C29507" s="1"/>
      <c r="D29507" s="8"/>
      <c r="E29507" s="1"/>
      <c r="F29507" s="1"/>
      <c r="G29507" s="1"/>
      <c r="H29507" s="1"/>
    </row>
    <row r="29508">
      <c r="A29508" s="1"/>
      <c r="B29508" s="1"/>
      <c r="C29508" s="1"/>
      <c r="D29508" s="8"/>
      <c r="E29508" s="1"/>
      <c r="F29508" s="1"/>
      <c r="G29508" s="1"/>
      <c r="H29508" s="1"/>
    </row>
    <row r="29509">
      <c r="A29509" s="1"/>
      <c r="B29509" s="1"/>
      <c r="C29509" s="1"/>
      <c r="D29509" s="8"/>
      <c r="E29509" s="1"/>
      <c r="F29509" s="1"/>
      <c r="G29509" s="1"/>
      <c r="H29509" s="1"/>
    </row>
    <row r="29510">
      <c r="A29510" s="1"/>
      <c r="B29510" s="1"/>
      <c r="C29510" s="1"/>
      <c r="D29510" s="8"/>
      <c r="E29510" s="1"/>
      <c r="F29510" s="1"/>
      <c r="G29510" s="1"/>
      <c r="H29510" s="1"/>
    </row>
    <row r="29511">
      <c r="A29511" s="1"/>
      <c r="B29511" s="1"/>
      <c r="C29511" s="1"/>
      <c r="D29511" s="8"/>
      <c r="E29511" s="1"/>
      <c r="F29511" s="1"/>
      <c r="G29511" s="1"/>
      <c r="H29511" s="1"/>
    </row>
    <row r="29512">
      <c r="A29512" s="1"/>
      <c r="B29512" s="1"/>
      <c r="C29512" s="1"/>
      <c r="D29512" s="8"/>
      <c r="E29512" s="1"/>
      <c r="F29512" s="1"/>
      <c r="G29512" s="1"/>
      <c r="H29512" s="1"/>
    </row>
    <row r="29513">
      <c r="A29513" s="1"/>
      <c r="B29513" s="1"/>
      <c r="C29513" s="1"/>
      <c r="D29513" s="8"/>
      <c r="E29513" s="1"/>
      <c r="F29513" s="1"/>
      <c r="G29513" s="1"/>
      <c r="H29513" s="1"/>
    </row>
    <row r="29514">
      <c r="A29514" s="1"/>
      <c r="B29514" s="1"/>
      <c r="C29514" s="1"/>
      <c r="D29514" s="8"/>
      <c r="E29514" s="1"/>
      <c r="F29514" s="1"/>
      <c r="G29514" s="1"/>
      <c r="H29514" s="1"/>
    </row>
    <row r="29515">
      <c r="A29515" s="1"/>
      <c r="B29515" s="1"/>
      <c r="C29515" s="1"/>
      <c r="D29515" s="8"/>
      <c r="E29515" s="1"/>
      <c r="F29515" s="1"/>
      <c r="G29515" s="1"/>
      <c r="H29515" s="1"/>
    </row>
    <row r="29516">
      <c r="A29516" s="1"/>
      <c r="B29516" s="1"/>
      <c r="C29516" s="1"/>
      <c r="D29516" s="8"/>
      <c r="E29516" s="1"/>
      <c r="F29516" s="1"/>
      <c r="G29516" s="1"/>
      <c r="H29516" s="1"/>
    </row>
    <row r="29517">
      <c r="A29517" s="1"/>
      <c r="B29517" s="1"/>
      <c r="C29517" s="1"/>
      <c r="D29517" s="8"/>
      <c r="E29517" s="1"/>
      <c r="F29517" s="1"/>
      <c r="G29517" s="1"/>
      <c r="H29517" s="1"/>
    </row>
    <row r="29518">
      <c r="A29518" s="1"/>
      <c r="B29518" s="1"/>
      <c r="C29518" s="1"/>
      <c r="D29518" s="8"/>
      <c r="E29518" s="1"/>
      <c r="F29518" s="1"/>
      <c r="G29518" s="1"/>
      <c r="H29518" s="1"/>
    </row>
    <row r="29519">
      <c r="A29519" s="1"/>
      <c r="B29519" s="1"/>
      <c r="C29519" s="1"/>
      <c r="D29519" s="8"/>
      <c r="E29519" s="1"/>
      <c r="F29519" s="1"/>
      <c r="G29519" s="1"/>
      <c r="H29519" s="1"/>
    </row>
    <row r="29520">
      <c r="A29520" s="1"/>
      <c r="B29520" s="1"/>
      <c r="C29520" s="1"/>
      <c r="D29520" s="8"/>
      <c r="E29520" s="1"/>
      <c r="F29520" s="1"/>
      <c r="G29520" s="1"/>
      <c r="H29520" s="1"/>
    </row>
    <row r="29521">
      <c r="A29521" s="1"/>
      <c r="B29521" s="1"/>
      <c r="C29521" s="1"/>
      <c r="D29521" s="8"/>
      <c r="E29521" s="1"/>
      <c r="F29521" s="1"/>
      <c r="G29521" s="1"/>
      <c r="H29521" s="1"/>
    </row>
    <row r="29522">
      <c r="A29522" s="1"/>
      <c r="B29522" s="1"/>
      <c r="C29522" s="1"/>
      <c r="D29522" s="8"/>
      <c r="E29522" s="1"/>
      <c r="F29522" s="1"/>
      <c r="G29522" s="1"/>
      <c r="H29522" s="1"/>
    </row>
    <row r="29523">
      <c r="A29523" s="1"/>
      <c r="B29523" s="1"/>
      <c r="C29523" s="1"/>
      <c r="D29523" s="8"/>
      <c r="E29523" s="1"/>
      <c r="F29523" s="1"/>
      <c r="G29523" s="1"/>
      <c r="H29523" s="1"/>
    </row>
    <row r="29524">
      <c r="A29524" s="1"/>
      <c r="B29524" s="1"/>
      <c r="C29524" s="1"/>
      <c r="D29524" s="8"/>
      <c r="E29524" s="1"/>
      <c r="F29524" s="1"/>
      <c r="G29524" s="1"/>
      <c r="H29524" s="1"/>
    </row>
    <row r="29525">
      <c r="A29525" s="1"/>
      <c r="B29525" s="1"/>
      <c r="C29525" s="1"/>
      <c r="D29525" s="8"/>
      <c r="E29525" s="1"/>
      <c r="F29525" s="1"/>
      <c r="G29525" s="1"/>
      <c r="H29525" s="1"/>
    </row>
    <row r="29526">
      <c r="A29526" s="1"/>
      <c r="B29526" s="1"/>
      <c r="C29526" s="1"/>
      <c r="D29526" s="8"/>
      <c r="E29526" s="1"/>
      <c r="F29526" s="1"/>
      <c r="G29526" s="1"/>
      <c r="H29526" s="1"/>
    </row>
    <row r="29527">
      <c r="A29527" s="1"/>
      <c r="B29527" s="1"/>
      <c r="C29527" s="1"/>
      <c r="D29527" s="8"/>
      <c r="E29527" s="1"/>
      <c r="F29527" s="1"/>
      <c r="G29527" s="1"/>
      <c r="H29527" s="1"/>
    </row>
    <row r="29528">
      <c r="A29528" s="1"/>
      <c r="B29528" s="1"/>
      <c r="C29528" s="1"/>
      <c r="D29528" s="8"/>
      <c r="E29528" s="1"/>
      <c r="F29528" s="1"/>
      <c r="G29528" s="1"/>
      <c r="H29528" s="1"/>
    </row>
    <row r="29529">
      <c r="A29529" s="1"/>
      <c r="B29529" s="1"/>
      <c r="C29529" s="1"/>
      <c r="D29529" s="8"/>
      <c r="E29529" s="1"/>
      <c r="F29529" s="1"/>
      <c r="G29529" s="1"/>
      <c r="H29529" s="1"/>
    </row>
    <row r="29530">
      <c r="A29530" s="1"/>
      <c r="B29530" s="1"/>
      <c r="C29530" s="1"/>
      <c r="D29530" s="8"/>
      <c r="E29530" s="1"/>
      <c r="F29530" s="1"/>
      <c r="G29530" s="1"/>
      <c r="H29530" s="1"/>
    </row>
    <row r="29531">
      <c r="A29531" s="1"/>
      <c r="B29531" s="1"/>
      <c r="C29531" s="1"/>
      <c r="D29531" s="8"/>
      <c r="E29531" s="1"/>
      <c r="F29531" s="1"/>
      <c r="G29531" s="1"/>
      <c r="H29531" s="1"/>
    </row>
    <row r="29532">
      <c r="A29532" s="1"/>
      <c r="B29532" s="1"/>
      <c r="C29532" s="1"/>
      <c r="D29532" s="8"/>
      <c r="E29532" s="1"/>
      <c r="F29532" s="1"/>
      <c r="G29532" s="1"/>
      <c r="H29532" s="1"/>
    </row>
    <row r="29533">
      <c r="A29533" s="1"/>
      <c r="B29533" s="1"/>
      <c r="C29533" s="1"/>
      <c r="D29533" s="8"/>
      <c r="E29533" s="1"/>
      <c r="F29533" s="1"/>
      <c r="G29533" s="1"/>
      <c r="H29533" s="1"/>
    </row>
    <row r="29534">
      <c r="A29534" s="1"/>
      <c r="B29534" s="1"/>
      <c r="C29534" s="1"/>
      <c r="D29534" s="8"/>
      <c r="E29534" s="1"/>
      <c r="F29534" s="1"/>
      <c r="G29534" s="1"/>
      <c r="H29534" s="1"/>
    </row>
    <row r="29535">
      <c r="A29535" s="1"/>
      <c r="B29535" s="1"/>
      <c r="C29535" s="1"/>
      <c r="D29535" s="8"/>
      <c r="E29535" s="1"/>
      <c r="F29535" s="1"/>
      <c r="G29535" s="1"/>
      <c r="H29535" s="1"/>
    </row>
    <row r="29536">
      <c r="A29536" s="1"/>
      <c r="B29536" s="1"/>
      <c r="C29536" s="1"/>
      <c r="D29536" s="8"/>
      <c r="E29536" s="1"/>
      <c r="F29536" s="1"/>
      <c r="G29536" s="1"/>
      <c r="H29536" s="1"/>
    </row>
    <row r="29537">
      <c r="A29537" s="1"/>
      <c r="B29537" s="1"/>
      <c r="C29537" s="1"/>
      <c r="D29537" s="8"/>
      <c r="E29537" s="1"/>
      <c r="F29537" s="1"/>
      <c r="G29537" s="1"/>
      <c r="H29537" s="1"/>
    </row>
    <row r="29538">
      <c r="A29538" s="1"/>
      <c r="B29538" s="1"/>
      <c r="C29538" s="1"/>
      <c r="D29538" s="8"/>
      <c r="E29538" s="1"/>
      <c r="F29538" s="1"/>
      <c r="G29538" s="1"/>
      <c r="H29538" s="1"/>
    </row>
    <row r="29539">
      <c r="A29539" s="1"/>
      <c r="B29539" s="1"/>
      <c r="C29539" s="1"/>
      <c r="D29539" s="8"/>
      <c r="E29539" s="1"/>
      <c r="F29539" s="1"/>
      <c r="G29539" s="1"/>
      <c r="H29539" s="1"/>
    </row>
    <row r="29540">
      <c r="A29540" s="1"/>
      <c r="B29540" s="1"/>
      <c r="C29540" s="1"/>
      <c r="D29540" s="8"/>
      <c r="E29540" s="1"/>
      <c r="F29540" s="1"/>
      <c r="G29540" s="1"/>
      <c r="H29540" s="1"/>
    </row>
    <row r="29541">
      <c r="A29541" s="1"/>
      <c r="B29541" s="1"/>
      <c r="C29541" s="1"/>
      <c r="D29541" s="8"/>
      <c r="E29541" s="1"/>
      <c r="F29541" s="1"/>
      <c r="G29541" s="1"/>
      <c r="H29541" s="1"/>
    </row>
    <row r="29542">
      <c r="A29542" s="1"/>
      <c r="B29542" s="1"/>
      <c r="C29542" s="1"/>
      <c r="D29542" s="8"/>
      <c r="E29542" s="1"/>
      <c r="F29542" s="1"/>
      <c r="G29542" s="1"/>
      <c r="H29542" s="1"/>
    </row>
    <row r="29543">
      <c r="A29543" s="1"/>
      <c r="B29543" s="1"/>
      <c r="C29543" s="1"/>
      <c r="D29543" s="8"/>
      <c r="E29543" s="1"/>
      <c r="F29543" s="1"/>
      <c r="G29543" s="1"/>
      <c r="H29543" s="1"/>
    </row>
    <row r="29544">
      <c r="A29544" s="1"/>
      <c r="B29544" s="1"/>
      <c r="C29544" s="1"/>
      <c r="D29544" s="8"/>
      <c r="E29544" s="1"/>
      <c r="F29544" s="1"/>
      <c r="G29544" s="1"/>
      <c r="H29544" s="1"/>
    </row>
    <row r="29545">
      <c r="A29545" s="1"/>
      <c r="B29545" s="1"/>
      <c r="C29545" s="1"/>
      <c r="D29545" s="8"/>
      <c r="E29545" s="1"/>
      <c r="F29545" s="1"/>
      <c r="G29545" s="1"/>
      <c r="H29545" s="1"/>
    </row>
    <row r="29546">
      <c r="A29546" s="1"/>
      <c r="B29546" s="1"/>
      <c r="C29546" s="1"/>
      <c r="D29546" s="8"/>
      <c r="E29546" s="1"/>
      <c r="F29546" s="1"/>
      <c r="G29546" s="1"/>
      <c r="H29546" s="1"/>
    </row>
    <row r="29547">
      <c r="A29547" s="1"/>
      <c r="B29547" s="1"/>
      <c r="C29547" s="1"/>
      <c r="D29547" s="8"/>
      <c r="E29547" s="1"/>
      <c r="F29547" s="1"/>
      <c r="G29547" s="1"/>
      <c r="H29547" s="1"/>
    </row>
    <row r="29548">
      <c r="A29548" s="1"/>
      <c r="B29548" s="1"/>
      <c r="C29548" s="1"/>
      <c r="D29548" s="8"/>
      <c r="E29548" s="1"/>
      <c r="F29548" s="1"/>
      <c r="G29548" s="1"/>
      <c r="H29548" s="1"/>
    </row>
    <row r="29549">
      <c r="A29549" s="1"/>
      <c r="B29549" s="1"/>
      <c r="C29549" s="1"/>
      <c r="D29549" s="8"/>
      <c r="E29549" s="1"/>
      <c r="F29549" s="1"/>
      <c r="G29549" s="1"/>
      <c r="H29549" s="1"/>
    </row>
    <row r="29550">
      <c r="A29550" s="1"/>
      <c r="B29550" s="1"/>
      <c r="C29550" s="1"/>
      <c r="D29550" s="8"/>
      <c r="E29550" s="1"/>
      <c r="F29550" s="1"/>
      <c r="G29550" s="1"/>
      <c r="H29550" s="1"/>
    </row>
    <row r="29551">
      <c r="A29551" s="1"/>
      <c r="B29551" s="1"/>
      <c r="C29551" s="1"/>
      <c r="D29551" s="8"/>
      <c r="E29551" s="1"/>
      <c r="F29551" s="1"/>
      <c r="G29551" s="1"/>
      <c r="H29551" s="1"/>
    </row>
    <row r="29552">
      <c r="A29552" s="1"/>
      <c r="B29552" s="1"/>
      <c r="C29552" s="1"/>
      <c r="D29552" s="8"/>
      <c r="E29552" s="1"/>
      <c r="F29552" s="1"/>
      <c r="G29552" s="1"/>
      <c r="H29552" s="1"/>
    </row>
    <row r="29553">
      <c r="A29553" s="1"/>
      <c r="B29553" s="1"/>
      <c r="C29553" s="1"/>
      <c r="D29553" s="8"/>
      <c r="E29553" s="1"/>
      <c r="F29553" s="1"/>
      <c r="G29553" s="1"/>
      <c r="H29553" s="1"/>
    </row>
    <row r="29554">
      <c r="A29554" s="1"/>
      <c r="B29554" s="1"/>
      <c r="C29554" s="1"/>
      <c r="D29554" s="8"/>
      <c r="E29554" s="1"/>
      <c r="F29554" s="1"/>
      <c r="G29554" s="1"/>
      <c r="H29554" s="1"/>
    </row>
    <row r="29555">
      <c r="A29555" s="1"/>
      <c r="B29555" s="1"/>
      <c r="C29555" s="1"/>
      <c r="D29555" s="8"/>
      <c r="E29555" s="1"/>
      <c r="F29555" s="1"/>
      <c r="G29555" s="1"/>
      <c r="H29555" s="1"/>
    </row>
    <row r="29556">
      <c r="A29556" s="1"/>
      <c r="B29556" s="1"/>
      <c r="C29556" s="1"/>
      <c r="D29556" s="8"/>
      <c r="E29556" s="1"/>
      <c r="F29556" s="1"/>
      <c r="G29556" s="1"/>
      <c r="H29556" s="1"/>
    </row>
    <row r="29557">
      <c r="A29557" s="1"/>
      <c r="B29557" s="1"/>
      <c r="C29557" s="1"/>
      <c r="D29557" s="8"/>
      <c r="E29557" s="1"/>
      <c r="F29557" s="1"/>
      <c r="G29557" s="1"/>
      <c r="H29557" s="1"/>
    </row>
    <row r="29558">
      <c r="A29558" s="1"/>
      <c r="B29558" s="1"/>
      <c r="C29558" s="1"/>
      <c r="D29558" s="8"/>
      <c r="E29558" s="1"/>
      <c r="F29558" s="1"/>
      <c r="G29558" s="1"/>
      <c r="H29558" s="1"/>
    </row>
    <row r="29559">
      <c r="A29559" s="1"/>
      <c r="B29559" s="1"/>
      <c r="C29559" s="1"/>
      <c r="D29559" s="8"/>
      <c r="E29559" s="1"/>
      <c r="F29559" s="1"/>
      <c r="G29559" s="1"/>
      <c r="H29559" s="1"/>
    </row>
    <row r="29560">
      <c r="A29560" s="1"/>
      <c r="B29560" s="1"/>
      <c r="C29560" s="1"/>
      <c r="D29560" s="8"/>
      <c r="E29560" s="1"/>
      <c r="F29560" s="1"/>
      <c r="G29560" s="1"/>
      <c r="H29560" s="1"/>
    </row>
    <row r="29561">
      <c r="A29561" s="1"/>
      <c r="B29561" s="1"/>
      <c r="C29561" s="1"/>
      <c r="D29561" s="8"/>
      <c r="E29561" s="1"/>
      <c r="F29561" s="1"/>
      <c r="G29561" s="1"/>
      <c r="H29561" s="1"/>
    </row>
    <row r="29562">
      <c r="A29562" s="1"/>
      <c r="B29562" s="1"/>
      <c r="C29562" s="1"/>
      <c r="D29562" s="8"/>
      <c r="E29562" s="1"/>
      <c r="F29562" s="1"/>
      <c r="G29562" s="1"/>
      <c r="H29562" s="1"/>
    </row>
    <row r="29563">
      <c r="A29563" s="1"/>
      <c r="B29563" s="1"/>
      <c r="C29563" s="1"/>
      <c r="D29563" s="8"/>
      <c r="E29563" s="1"/>
      <c r="F29563" s="1"/>
      <c r="G29563" s="1"/>
      <c r="H29563" s="1"/>
    </row>
    <row r="29564">
      <c r="A29564" s="1"/>
      <c r="B29564" s="1"/>
      <c r="C29564" s="1"/>
      <c r="D29564" s="8"/>
      <c r="E29564" s="1"/>
      <c r="F29564" s="1"/>
      <c r="G29564" s="1"/>
      <c r="H29564" s="1"/>
    </row>
    <row r="29565">
      <c r="A29565" s="1"/>
      <c r="B29565" s="1"/>
      <c r="C29565" s="1"/>
      <c r="D29565" s="8"/>
      <c r="E29565" s="1"/>
      <c r="F29565" s="1"/>
      <c r="G29565" s="1"/>
      <c r="H29565" s="1"/>
    </row>
    <row r="29566">
      <c r="A29566" s="1"/>
      <c r="B29566" s="1"/>
      <c r="C29566" s="1"/>
      <c r="D29566" s="8"/>
      <c r="E29566" s="1"/>
      <c r="F29566" s="1"/>
      <c r="G29566" s="1"/>
      <c r="H29566" s="1"/>
    </row>
    <row r="29567">
      <c r="A29567" s="1"/>
      <c r="B29567" s="1"/>
      <c r="C29567" s="1"/>
      <c r="D29567" s="8"/>
      <c r="E29567" s="1"/>
      <c r="F29567" s="1"/>
      <c r="G29567" s="1"/>
      <c r="H29567" s="1"/>
    </row>
    <row r="29568">
      <c r="A29568" s="1"/>
      <c r="B29568" s="1"/>
      <c r="C29568" s="1"/>
      <c r="D29568" s="8"/>
      <c r="E29568" s="1"/>
      <c r="F29568" s="1"/>
      <c r="G29568" s="1"/>
      <c r="H29568" s="1"/>
    </row>
    <row r="29569">
      <c r="A29569" s="1"/>
      <c r="B29569" s="1"/>
      <c r="C29569" s="1"/>
      <c r="D29569" s="8"/>
      <c r="E29569" s="1"/>
      <c r="F29569" s="1"/>
      <c r="G29569" s="1"/>
      <c r="H29569" s="1"/>
    </row>
    <row r="29570">
      <c r="A29570" s="1"/>
      <c r="B29570" s="1"/>
      <c r="C29570" s="1"/>
      <c r="D29570" s="8"/>
      <c r="E29570" s="1"/>
      <c r="F29570" s="1"/>
      <c r="G29570" s="1"/>
      <c r="H29570" s="1"/>
    </row>
    <row r="29571">
      <c r="A29571" s="1"/>
      <c r="B29571" s="1"/>
      <c r="C29571" s="1"/>
      <c r="D29571" s="8"/>
      <c r="E29571" s="1"/>
      <c r="F29571" s="1"/>
      <c r="G29571" s="1"/>
      <c r="H29571" s="1"/>
    </row>
    <row r="29572">
      <c r="A29572" s="1"/>
      <c r="B29572" s="1"/>
      <c r="C29572" s="1"/>
      <c r="D29572" s="8"/>
      <c r="E29572" s="1"/>
      <c r="F29572" s="1"/>
      <c r="G29572" s="1"/>
      <c r="H29572" s="1"/>
    </row>
    <row r="29573">
      <c r="A29573" s="1"/>
      <c r="B29573" s="1"/>
      <c r="C29573" s="1"/>
      <c r="D29573" s="8"/>
      <c r="E29573" s="1"/>
      <c r="F29573" s="1"/>
      <c r="G29573" s="1"/>
      <c r="H29573" s="1"/>
    </row>
    <row r="29574">
      <c r="A29574" s="1"/>
      <c r="B29574" s="1"/>
      <c r="C29574" s="1"/>
      <c r="D29574" s="8"/>
      <c r="E29574" s="1"/>
      <c r="F29574" s="1"/>
      <c r="G29574" s="1"/>
      <c r="H29574" s="1"/>
    </row>
    <row r="29575">
      <c r="A29575" s="1"/>
      <c r="B29575" s="1"/>
      <c r="C29575" s="1"/>
      <c r="D29575" s="8"/>
      <c r="E29575" s="1"/>
      <c r="F29575" s="1"/>
      <c r="G29575" s="1"/>
      <c r="H29575" s="1"/>
    </row>
    <row r="29576">
      <c r="A29576" s="1"/>
      <c r="B29576" s="1"/>
      <c r="C29576" s="1"/>
      <c r="D29576" s="8"/>
      <c r="E29576" s="1"/>
      <c r="F29576" s="1"/>
      <c r="G29576" s="1"/>
      <c r="H29576" s="1"/>
    </row>
    <row r="29577">
      <c r="A29577" s="1"/>
      <c r="B29577" s="1"/>
      <c r="C29577" s="1"/>
      <c r="D29577" s="8"/>
      <c r="E29577" s="1"/>
      <c r="F29577" s="1"/>
      <c r="G29577" s="1"/>
      <c r="H29577" s="1"/>
    </row>
    <row r="29578">
      <c r="A29578" s="1"/>
      <c r="B29578" s="1"/>
      <c r="C29578" s="1"/>
      <c r="D29578" s="8"/>
      <c r="E29578" s="1"/>
      <c r="F29578" s="1"/>
      <c r="G29578" s="1"/>
      <c r="H29578" s="1"/>
    </row>
    <row r="29579">
      <c r="A29579" s="1"/>
      <c r="B29579" s="1"/>
      <c r="C29579" s="1"/>
      <c r="D29579" s="8"/>
      <c r="E29579" s="1"/>
      <c r="F29579" s="1"/>
      <c r="G29579" s="1"/>
      <c r="H29579" s="1"/>
    </row>
    <row r="29580">
      <c r="A29580" s="1"/>
      <c r="B29580" s="1"/>
      <c r="C29580" s="1"/>
      <c r="D29580" s="8"/>
      <c r="E29580" s="1"/>
      <c r="F29580" s="1"/>
      <c r="G29580" s="1"/>
      <c r="H29580" s="1"/>
    </row>
    <row r="29581">
      <c r="A29581" s="1"/>
      <c r="B29581" s="1"/>
      <c r="C29581" s="1"/>
      <c r="D29581" s="8"/>
      <c r="E29581" s="1"/>
      <c r="F29581" s="1"/>
      <c r="G29581" s="1"/>
      <c r="H29581" s="1"/>
    </row>
    <row r="29582">
      <c r="A29582" s="1"/>
      <c r="B29582" s="1"/>
      <c r="C29582" s="1"/>
      <c r="D29582" s="8"/>
      <c r="E29582" s="1"/>
      <c r="F29582" s="1"/>
      <c r="G29582" s="1"/>
      <c r="H29582" s="1"/>
    </row>
    <row r="29583">
      <c r="A29583" s="1"/>
      <c r="B29583" s="1"/>
      <c r="C29583" s="1"/>
      <c r="D29583" s="8"/>
      <c r="E29583" s="1"/>
      <c r="F29583" s="1"/>
      <c r="G29583" s="1"/>
      <c r="H29583" s="1"/>
    </row>
    <row r="29584">
      <c r="A29584" s="1"/>
      <c r="B29584" s="1"/>
      <c r="C29584" s="1"/>
      <c r="D29584" s="8"/>
      <c r="E29584" s="1"/>
      <c r="F29584" s="1"/>
      <c r="G29584" s="1"/>
      <c r="H29584" s="1"/>
    </row>
    <row r="29585">
      <c r="A29585" s="1"/>
      <c r="B29585" s="1"/>
      <c r="C29585" s="1"/>
      <c r="D29585" s="8"/>
      <c r="E29585" s="1"/>
      <c r="F29585" s="1"/>
      <c r="G29585" s="1"/>
      <c r="H29585" s="1"/>
    </row>
    <row r="29586">
      <c r="A29586" s="1"/>
      <c r="B29586" s="1"/>
      <c r="C29586" s="1"/>
      <c r="D29586" s="8"/>
      <c r="E29586" s="1"/>
      <c r="F29586" s="1"/>
      <c r="G29586" s="1"/>
      <c r="H29586" s="1"/>
    </row>
    <row r="29587">
      <c r="A29587" s="1"/>
      <c r="B29587" s="1"/>
      <c r="C29587" s="1"/>
      <c r="D29587" s="8"/>
      <c r="E29587" s="1"/>
      <c r="F29587" s="1"/>
      <c r="G29587" s="1"/>
      <c r="H29587" s="1"/>
    </row>
    <row r="29588">
      <c r="A29588" s="1"/>
      <c r="B29588" s="1"/>
      <c r="C29588" s="1"/>
      <c r="D29588" s="8"/>
      <c r="E29588" s="1"/>
      <c r="F29588" s="1"/>
      <c r="G29588" s="1"/>
      <c r="H29588" s="1"/>
    </row>
    <row r="29589">
      <c r="A29589" s="1"/>
      <c r="B29589" s="1"/>
      <c r="C29589" s="1"/>
      <c r="D29589" s="8"/>
      <c r="E29589" s="1"/>
      <c r="F29589" s="1"/>
      <c r="G29589" s="1"/>
      <c r="H29589" s="1"/>
    </row>
    <row r="29590">
      <c r="A29590" s="1"/>
      <c r="B29590" s="1"/>
      <c r="C29590" s="1"/>
      <c r="D29590" s="8"/>
      <c r="E29590" s="1"/>
      <c r="F29590" s="1"/>
      <c r="G29590" s="1"/>
      <c r="H29590" s="1"/>
    </row>
    <row r="29591">
      <c r="A29591" s="1"/>
      <c r="B29591" s="1"/>
      <c r="C29591" s="1"/>
      <c r="D29591" s="8"/>
      <c r="E29591" s="1"/>
      <c r="F29591" s="1"/>
      <c r="G29591" s="1"/>
      <c r="H29591" s="1"/>
    </row>
    <row r="29592">
      <c r="A29592" s="1"/>
      <c r="B29592" s="1"/>
      <c r="C29592" s="1"/>
      <c r="D29592" s="8"/>
      <c r="E29592" s="1"/>
      <c r="F29592" s="1"/>
      <c r="G29592" s="1"/>
      <c r="H29592" s="1"/>
    </row>
    <row r="29593">
      <c r="A29593" s="1"/>
      <c r="B29593" s="1"/>
      <c r="C29593" s="1"/>
      <c r="D29593" s="8"/>
      <c r="E29593" s="1"/>
      <c r="F29593" s="1"/>
      <c r="G29593" s="1"/>
      <c r="H29593" s="1"/>
    </row>
    <row r="29594">
      <c r="A29594" s="1"/>
      <c r="B29594" s="1"/>
      <c r="C29594" s="1"/>
      <c r="D29594" s="8"/>
      <c r="E29594" s="1"/>
      <c r="F29594" s="1"/>
      <c r="G29594" s="1"/>
      <c r="H29594" s="1"/>
    </row>
    <row r="29595">
      <c r="A29595" s="1"/>
      <c r="B29595" s="1"/>
      <c r="C29595" s="1"/>
      <c r="D29595" s="8"/>
      <c r="E29595" s="1"/>
      <c r="F29595" s="1"/>
      <c r="G29595" s="1"/>
      <c r="H29595" s="1"/>
    </row>
    <row r="29596">
      <c r="A29596" s="1"/>
      <c r="B29596" s="1"/>
      <c r="C29596" s="1"/>
      <c r="D29596" s="8"/>
      <c r="E29596" s="1"/>
      <c r="F29596" s="1"/>
      <c r="G29596" s="1"/>
      <c r="H29596" s="1"/>
    </row>
    <row r="29597">
      <c r="A29597" s="1"/>
      <c r="B29597" s="1"/>
      <c r="C29597" s="1"/>
      <c r="D29597" s="8"/>
      <c r="E29597" s="1"/>
      <c r="F29597" s="1"/>
      <c r="G29597" s="1"/>
      <c r="H29597" s="1"/>
    </row>
    <row r="29598">
      <c r="A29598" s="1"/>
      <c r="B29598" s="1"/>
      <c r="C29598" s="1"/>
      <c r="D29598" s="8"/>
      <c r="E29598" s="1"/>
      <c r="F29598" s="1"/>
      <c r="G29598" s="1"/>
      <c r="H29598" s="1"/>
    </row>
    <row r="29599">
      <c r="A29599" s="1"/>
      <c r="B29599" s="1"/>
      <c r="C29599" s="1"/>
      <c r="D29599" s="8"/>
      <c r="E29599" s="1"/>
      <c r="F29599" s="1"/>
      <c r="G29599" s="1"/>
      <c r="H29599" s="1"/>
    </row>
    <row r="29600">
      <c r="A29600" s="1"/>
      <c r="B29600" s="1"/>
      <c r="C29600" s="1"/>
      <c r="D29600" s="8"/>
      <c r="E29600" s="1"/>
      <c r="F29600" s="1"/>
      <c r="G29600" s="1"/>
      <c r="H29600" s="1"/>
    </row>
    <row r="29601">
      <c r="A29601" s="1"/>
      <c r="B29601" s="1"/>
      <c r="C29601" s="1"/>
      <c r="D29601" s="8"/>
      <c r="E29601" s="1"/>
      <c r="F29601" s="1"/>
      <c r="G29601" s="1"/>
      <c r="H29601" s="1"/>
    </row>
    <row r="29602">
      <c r="A29602" s="1"/>
      <c r="B29602" s="1"/>
      <c r="C29602" s="1"/>
      <c r="D29602" s="8"/>
      <c r="E29602" s="1"/>
      <c r="F29602" s="1"/>
      <c r="G29602" s="1"/>
      <c r="H29602" s="1"/>
    </row>
    <row r="29603">
      <c r="A29603" s="1"/>
      <c r="B29603" s="1"/>
      <c r="C29603" s="1"/>
      <c r="D29603" s="8"/>
      <c r="E29603" s="1"/>
      <c r="F29603" s="1"/>
      <c r="G29603" s="1"/>
      <c r="H29603" s="1"/>
    </row>
    <row r="29604">
      <c r="A29604" s="1"/>
      <c r="B29604" s="1"/>
      <c r="C29604" s="1"/>
      <c r="D29604" s="8"/>
      <c r="E29604" s="1"/>
      <c r="F29604" s="1"/>
      <c r="G29604" s="1"/>
      <c r="H29604" s="1"/>
    </row>
    <row r="29605">
      <c r="A29605" s="1"/>
      <c r="B29605" s="1"/>
      <c r="C29605" s="1"/>
      <c r="D29605" s="8"/>
      <c r="E29605" s="1"/>
      <c r="F29605" s="1"/>
      <c r="G29605" s="1"/>
      <c r="H29605" s="1"/>
    </row>
    <row r="29606">
      <c r="A29606" s="1"/>
      <c r="B29606" s="1"/>
      <c r="C29606" s="1"/>
      <c r="D29606" s="8"/>
      <c r="E29606" s="1"/>
      <c r="F29606" s="1"/>
      <c r="G29606" s="1"/>
      <c r="H29606" s="1"/>
    </row>
    <row r="29607">
      <c r="A29607" s="1"/>
      <c r="B29607" s="1"/>
      <c r="C29607" s="1"/>
      <c r="D29607" s="8"/>
      <c r="E29607" s="1"/>
      <c r="F29607" s="1"/>
      <c r="G29607" s="1"/>
      <c r="H29607" s="1"/>
    </row>
    <row r="29608">
      <c r="A29608" s="1"/>
      <c r="B29608" s="1"/>
      <c r="C29608" s="1"/>
      <c r="D29608" s="8"/>
      <c r="E29608" s="1"/>
      <c r="F29608" s="1"/>
      <c r="G29608" s="1"/>
      <c r="H29608" s="1"/>
    </row>
    <row r="29609">
      <c r="A29609" s="1"/>
      <c r="B29609" s="1"/>
      <c r="C29609" s="1"/>
      <c r="D29609" s="8"/>
      <c r="E29609" s="1"/>
      <c r="F29609" s="1"/>
      <c r="G29609" s="1"/>
      <c r="H29609" s="1"/>
    </row>
    <row r="29610">
      <c r="A29610" s="1"/>
      <c r="B29610" s="1"/>
      <c r="C29610" s="1"/>
      <c r="D29610" s="8"/>
      <c r="E29610" s="1"/>
      <c r="F29610" s="1"/>
      <c r="G29610" s="1"/>
      <c r="H29610" s="1"/>
    </row>
    <row r="29611">
      <c r="A29611" s="1"/>
      <c r="B29611" s="1"/>
      <c r="C29611" s="1"/>
      <c r="D29611" s="8"/>
      <c r="E29611" s="1"/>
      <c r="F29611" s="1"/>
      <c r="G29611" s="1"/>
      <c r="H29611" s="1"/>
    </row>
    <row r="29612">
      <c r="A29612" s="1"/>
      <c r="B29612" s="1"/>
      <c r="C29612" s="1"/>
      <c r="D29612" s="8"/>
      <c r="E29612" s="1"/>
      <c r="F29612" s="1"/>
      <c r="G29612" s="1"/>
      <c r="H29612" s="1"/>
    </row>
    <row r="29613">
      <c r="A29613" s="1"/>
      <c r="B29613" s="1"/>
      <c r="C29613" s="1"/>
      <c r="D29613" s="8"/>
      <c r="E29613" s="1"/>
      <c r="F29613" s="1"/>
      <c r="G29613" s="1"/>
      <c r="H29613" s="1"/>
    </row>
    <row r="29614">
      <c r="A29614" s="1"/>
      <c r="B29614" s="1"/>
      <c r="C29614" s="1"/>
      <c r="D29614" s="8"/>
      <c r="E29614" s="1"/>
      <c r="F29614" s="1"/>
      <c r="G29614" s="1"/>
      <c r="H29614" s="1"/>
    </row>
    <row r="29615">
      <c r="A29615" s="1"/>
      <c r="B29615" s="1"/>
      <c r="C29615" s="1"/>
      <c r="D29615" s="8"/>
      <c r="E29615" s="1"/>
      <c r="F29615" s="1"/>
      <c r="G29615" s="1"/>
      <c r="H29615" s="1"/>
    </row>
    <row r="29616">
      <c r="A29616" s="1"/>
      <c r="B29616" s="1"/>
      <c r="C29616" s="1"/>
      <c r="D29616" s="8"/>
      <c r="E29616" s="1"/>
      <c r="F29616" s="1"/>
      <c r="G29616" s="1"/>
      <c r="H29616" s="1"/>
    </row>
    <row r="29617">
      <c r="A29617" s="1"/>
      <c r="B29617" s="1"/>
      <c r="C29617" s="1"/>
      <c r="D29617" s="8"/>
      <c r="E29617" s="1"/>
      <c r="F29617" s="1"/>
      <c r="G29617" s="1"/>
      <c r="H29617" s="1"/>
    </row>
    <row r="29618">
      <c r="A29618" s="1"/>
      <c r="B29618" s="1"/>
      <c r="C29618" s="1"/>
      <c r="D29618" s="8"/>
      <c r="E29618" s="1"/>
      <c r="F29618" s="1"/>
      <c r="G29618" s="1"/>
      <c r="H29618" s="1"/>
    </row>
    <row r="29619">
      <c r="A29619" s="1"/>
      <c r="B29619" s="1"/>
      <c r="C29619" s="1"/>
      <c r="D29619" s="8"/>
      <c r="E29619" s="1"/>
      <c r="F29619" s="1"/>
      <c r="G29619" s="1"/>
      <c r="H29619" s="1"/>
    </row>
    <row r="29620">
      <c r="A29620" s="1"/>
      <c r="B29620" s="1"/>
      <c r="C29620" s="1"/>
      <c r="D29620" s="8"/>
      <c r="E29620" s="1"/>
      <c r="F29620" s="1"/>
      <c r="G29620" s="1"/>
      <c r="H29620" s="1"/>
    </row>
    <row r="29621">
      <c r="A29621" s="1"/>
      <c r="B29621" s="1"/>
      <c r="C29621" s="1"/>
      <c r="D29621" s="8"/>
      <c r="E29621" s="1"/>
      <c r="F29621" s="1"/>
      <c r="G29621" s="1"/>
      <c r="H29621" s="1"/>
    </row>
    <row r="29622">
      <c r="A29622" s="1"/>
      <c r="B29622" s="1"/>
      <c r="C29622" s="1"/>
      <c r="D29622" s="8"/>
      <c r="E29622" s="1"/>
      <c r="F29622" s="1"/>
      <c r="G29622" s="1"/>
      <c r="H29622" s="1"/>
    </row>
    <row r="29623">
      <c r="A29623" s="1"/>
      <c r="B29623" s="1"/>
      <c r="C29623" s="1"/>
      <c r="D29623" s="8"/>
      <c r="E29623" s="1"/>
      <c r="F29623" s="1"/>
      <c r="G29623" s="1"/>
      <c r="H29623" s="1"/>
    </row>
    <row r="29624">
      <c r="A29624" s="1"/>
      <c r="B29624" s="1"/>
      <c r="C29624" s="1"/>
      <c r="D29624" s="8"/>
      <c r="E29624" s="1"/>
      <c r="F29624" s="1"/>
      <c r="G29624" s="1"/>
      <c r="H29624" s="1"/>
    </row>
    <row r="29625">
      <c r="A29625" s="1"/>
      <c r="B29625" s="1"/>
      <c r="C29625" s="1"/>
      <c r="D29625" s="8"/>
      <c r="E29625" s="1"/>
      <c r="F29625" s="1"/>
      <c r="G29625" s="1"/>
      <c r="H29625" s="1"/>
    </row>
    <row r="29626">
      <c r="A29626" s="1"/>
      <c r="B29626" s="1"/>
      <c r="C29626" s="1"/>
      <c r="D29626" s="8"/>
      <c r="E29626" s="1"/>
      <c r="F29626" s="1"/>
      <c r="G29626" s="1"/>
      <c r="H29626" s="1"/>
    </row>
    <row r="29627">
      <c r="A29627" s="1"/>
      <c r="B29627" s="1"/>
      <c r="C29627" s="1"/>
      <c r="D29627" s="8"/>
      <c r="E29627" s="1"/>
      <c r="F29627" s="1"/>
      <c r="G29627" s="1"/>
      <c r="H29627" s="1"/>
    </row>
    <row r="29628">
      <c r="A29628" s="1"/>
      <c r="B29628" s="1"/>
      <c r="C29628" s="1"/>
      <c r="D29628" s="8"/>
      <c r="E29628" s="1"/>
      <c r="F29628" s="1"/>
      <c r="G29628" s="1"/>
      <c r="H29628" s="1"/>
    </row>
    <row r="29629">
      <c r="A29629" s="1"/>
      <c r="B29629" s="1"/>
      <c r="C29629" s="1"/>
      <c r="D29629" s="8"/>
      <c r="E29629" s="1"/>
      <c r="F29629" s="1"/>
      <c r="G29629" s="1"/>
      <c r="H29629" s="1"/>
    </row>
    <row r="29630">
      <c r="A29630" s="1"/>
      <c r="B29630" s="1"/>
      <c r="C29630" s="1"/>
      <c r="D29630" s="8"/>
      <c r="E29630" s="1"/>
      <c r="F29630" s="1"/>
      <c r="G29630" s="1"/>
      <c r="H29630" s="1"/>
    </row>
    <row r="29631">
      <c r="A29631" s="1"/>
      <c r="B29631" s="1"/>
      <c r="C29631" s="1"/>
      <c r="D29631" s="8"/>
      <c r="E29631" s="1"/>
      <c r="F29631" s="1"/>
      <c r="G29631" s="1"/>
      <c r="H29631" s="1"/>
    </row>
    <row r="29632">
      <c r="A29632" s="1"/>
      <c r="B29632" s="1"/>
      <c r="C29632" s="1"/>
      <c r="D29632" s="8"/>
      <c r="E29632" s="1"/>
      <c r="F29632" s="1"/>
      <c r="G29632" s="1"/>
      <c r="H29632" s="1"/>
    </row>
    <row r="29633">
      <c r="A29633" s="1"/>
      <c r="B29633" s="1"/>
      <c r="C29633" s="1"/>
      <c r="D29633" s="8"/>
      <c r="E29633" s="1"/>
      <c r="F29633" s="1"/>
      <c r="G29633" s="1"/>
      <c r="H29633" s="1"/>
    </row>
    <row r="29634">
      <c r="A29634" s="1"/>
      <c r="B29634" s="1"/>
      <c r="C29634" s="1"/>
      <c r="D29634" s="8"/>
      <c r="E29634" s="1"/>
      <c r="F29634" s="1"/>
      <c r="G29634" s="1"/>
      <c r="H29634" s="1"/>
    </row>
    <row r="29635">
      <c r="A29635" s="1"/>
      <c r="B29635" s="1"/>
      <c r="C29635" s="1"/>
      <c r="D29635" s="8"/>
      <c r="E29635" s="1"/>
      <c r="F29635" s="1"/>
      <c r="G29635" s="1"/>
      <c r="H29635" s="1"/>
    </row>
    <row r="29636">
      <c r="A29636" s="1"/>
      <c r="B29636" s="1"/>
      <c r="C29636" s="1"/>
      <c r="D29636" s="8"/>
      <c r="E29636" s="1"/>
      <c r="F29636" s="1"/>
      <c r="G29636" s="1"/>
      <c r="H29636" s="1"/>
    </row>
    <row r="29637">
      <c r="A29637" s="1"/>
      <c r="B29637" s="1"/>
      <c r="C29637" s="1"/>
      <c r="D29637" s="8"/>
      <c r="E29637" s="1"/>
      <c r="F29637" s="1"/>
      <c r="G29637" s="1"/>
      <c r="H29637" s="1"/>
    </row>
    <row r="29638">
      <c r="A29638" s="1"/>
      <c r="B29638" s="1"/>
      <c r="C29638" s="1"/>
      <c r="D29638" s="8"/>
      <c r="E29638" s="1"/>
      <c r="F29638" s="1"/>
      <c r="G29638" s="1"/>
      <c r="H29638" s="1"/>
    </row>
    <row r="29639">
      <c r="A29639" s="1"/>
      <c r="B29639" s="1"/>
      <c r="C29639" s="1"/>
      <c r="D29639" s="8"/>
      <c r="E29639" s="1"/>
      <c r="F29639" s="1"/>
      <c r="G29639" s="1"/>
      <c r="H29639" s="1"/>
    </row>
    <row r="29640">
      <c r="A29640" s="1"/>
      <c r="B29640" s="1"/>
      <c r="C29640" s="1"/>
      <c r="D29640" s="8"/>
      <c r="E29640" s="1"/>
      <c r="F29640" s="1"/>
      <c r="G29640" s="1"/>
      <c r="H29640" s="1"/>
    </row>
    <row r="29641">
      <c r="A29641" s="1"/>
      <c r="B29641" s="1"/>
      <c r="C29641" s="1"/>
      <c r="D29641" s="8"/>
      <c r="E29641" s="1"/>
      <c r="F29641" s="1"/>
      <c r="G29641" s="1"/>
      <c r="H29641" s="1"/>
    </row>
    <row r="29642">
      <c r="A29642" s="1"/>
      <c r="B29642" s="1"/>
      <c r="C29642" s="1"/>
      <c r="D29642" s="8"/>
      <c r="E29642" s="1"/>
      <c r="F29642" s="1"/>
      <c r="G29642" s="1"/>
      <c r="H29642" s="1"/>
    </row>
    <row r="29643">
      <c r="A29643" s="1"/>
      <c r="B29643" s="1"/>
      <c r="C29643" s="1"/>
      <c r="D29643" s="8"/>
      <c r="E29643" s="1"/>
      <c r="F29643" s="1"/>
      <c r="G29643" s="1"/>
      <c r="H29643" s="1"/>
    </row>
    <row r="29644">
      <c r="A29644" s="1"/>
      <c r="B29644" s="1"/>
      <c r="C29644" s="1"/>
      <c r="D29644" s="8"/>
      <c r="E29644" s="1"/>
      <c r="F29644" s="1"/>
      <c r="G29644" s="1"/>
      <c r="H29644" s="1"/>
    </row>
    <row r="29645">
      <c r="A29645" s="1"/>
      <c r="B29645" s="1"/>
      <c r="C29645" s="1"/>
      <c r="D29645" s="8"/>
      <c r="E29645" s="1"/>
      <c r="F29645" s="1"/>
      <c r="G29645" s="1"/>
      <c r="H29645" s="1"/>
    </row>
    <row r="29646">
      <c r="A29646" s="1"/>
      <c r="B29646" s="1"/>
      <c r="C29646" s="1"/>
      <c r="D29646" s="8"/>
      <c r="E29646" s="1"/>
      <c r="F29646" s="1"/>
      <c r="G29646" s="1"/>
      <c r="H29646" s="1"/>
    </row>
    <row r="29647">
      <c r="A29647" s="1"/>
      <c r="B29647" s="1"/>
      <c r="C29647" s="1"/>
      <c r="D29647" s="8"/>
      <c r="E29647" s="1"/>
      <c r="F29647" s="1"/>
      <c r="G29647" s="1"/>
      <c r="H29647" s="1"/>
    </row>
    <row r="29648">
      <c r="A29648" s="1"/>
      <c r="B29648" s="1"/>
      <c r="C29648" s="1"/>
      <c r="D29648" s="8"/>
      <c r="E29648" s="1"/>
      <c r="F29648" s="1"/>
      <c r="G29648" s="1"/>
      <c r="H29648" s="1"/>
    </row>
    <row r="29649">
      <c r="A29649" s="1"/>
      <c r="B29649" s="1"/>
      <c r="C29649" s="1"/>
      <c r="D29649" s="8"/>
      <c r="E29649" s="1"/>
      <c r="F29649" s="1"/>
      <c r="G29649" s="1"/>
      <c r="H29649" s="1"/>
    </row>
    <row r="29650">
      <c r="A29650" s="1"/>
      <c r="B29650" s="1"/>
      <c r="C29650" s="1"/>
      <c r="D29650" s="8"/>
      <c r="E29650" s="1"/>
      <c r="F29650" s="1"/>
      <c r="G29650" s="1"/>
      <c r="H29650" s="1"/>
    </row>
    <row r="29651">
      <c r="A29651" s="1"/>
      <c r="B29651" s="1"/>
      <c r="C29651" s="1"/>
      <c r="D29651" s="8"/>
      <c r="E29651" s="1"/>
      <c r="F29651" s="1"/>
      <c r="G29651" s="1"/>
      <c r="H29651" s="1"/>
    </row>
    <row r="29652">
      <c r="A29652" s="1"/>
      <c r="B29652" s="1"/>
      <c r="C29652" s="1"/>
      <c r="D29652" s="8"/>
      <c r="E29652" s="1"/>
      <c r="F29652" s="1"/>
      <c r="G29652" s="1"/>
      <c r="H29652" s="1"/>
    </row>
    <row r="29653">
      <c r="A29653" s="1"/>
      <c r="B29653" s="1"/>
      <c r="C29653" s="1"/>
      <c r="D29653" s="8"/>
      <c r="E29653" s="1"/>
      <c r="F29653" s="1"/>
      <c r="G29653" s="1"/>
      <c r="H29653" s="1"/>
    </row>
    <row r="29654">
      <c r="A29654" s="1"/>
      <c r="B29654" s="1"/>
      <c r="C29654" s="1"/>
      <c r="D29654" s="8"/>
      <c r="E29654" s="1"/>
      <c r="F29654" s="1"/>
      <c r="G29654" s="1"/>
      <c r="H29654" s="1"/>
    </row>
    <row r="29655">
      <c r="A29655" s="1"/>
      <c r="B29655" s="1"/>
      <c r="C29655" s="1"/>
      <c r="D29655" s="8"/>
      <c r="E29655" s="1"/>
      <c r="F29655" s="1"/>
      <c r="G29655" s="1"/>
      <c r="H29655" s="1"/>
    </row>
    <row r="29656">
      <c r="A29656" s="1"/>
      <c r="B29656" s="1"/>
      <c r="C29656" s="1"/>
      <c r="D29656" s="8"/>
      <c r="E29656" s="1"/>
      <c r="F29656" s="1"/>
      <c r="G29656" s="1"/>
      <c r="H29656" s="1"/>
    </row>
    <row r="29657">
      <c r="A29657" s="1"/>
      <c r="B29657" s="1"/>
      <c r="C29657" s="1"/>
      <c r="D29657" s="8"/>
      <c r="E29657" s="1"/>
      <c r="F29657" s="1"/>
      <c r="G29657" s="1"/>
      <c r="H29657" s="1"/>
    </row>
    <row r="29658">
      <c r="A29658" s="1"/>
      <c r="B29658" s="1"/>
      <c r="C29658" s="1"/>
      <c r="D29658" s="8"/>
      <c r="E29658" s="1"/>
      <c r="F29658" s="1"/>
      <c r="G29658" s="1"/>
      <c r="H29658" s="1"/>
    </row>
    <row r="29659">
      <c r="A29659" s="1"/>
      <c r="B29659" s="1"/>
      <c r="C29659" s="1"/>
      <c r="D29659" s="8"/>
      <c r="E29659" s="1"/>
      <c r="F29659" s="1"/>
      <c r="G29659" s="1"/>
      <c r="H29659" s="1"/>
    </row>
    <row r="29660">
      <c r="A29660" s="1"/>
      <c r="B29660" s="1"/>
      <c r="C29660" s="1"/>
      <c r="D29660" s="8"/>
      <c r="E29660" s="1"/>
      <c r="F29660" s="1"/>
      <c r="G29660" s="1"/>
      <c r="H29660" s="1"/>
    </row>
    <row r="29661">
      <c r="A29661" s="1"/>
      <c r="B29661" s="1"/>
      <c r="C29661" s="1"/>
      <c r="D29661" s="8"/>
      <c r="E29661" s="1"/>
      <c r="F29661" s="1"/>
      <c r="G29661" s="1"/>
      <c r="H29661" s="1"/>
    </row>
    <row r="29662">
      <c r="A29662" s="1"/>
      <c r="B29662" s="1"/>
      <c r="C29662" s="1"/>
      <c r="D29662" s="8"/>
      <c r="E29662" s="1"/>
      <c r="F29662" s="1"/>
      <c r="G29662" s="1"/>
      <c r="H29662" s="1"/>
    </row>
    <row r="29663">
      <c r="A29663" s="1"/>
      <c r="B29663" s="1"/>
      <c r="C29663" s="1"/>
      <c r="D29663" s="8"/>
      <c r="E29663" s="1"/>
      <c r="F29663" s="1"/>
      <c r="G29663" s="1"/>
      <c r="H29663" s="1"/>
    </row>
    <row r="29664">
      <c r="A29664" s="1"/>
      <c r="B29664" s="1"/>
      <c r="C29664" s="1"/>
      <c r="D29664" s="8"/>
      <c r="E29664" s="1"/>
      <c r="F29664" s="1"/>
      <c r="G29664" s="1"/>
      <c r="H29664" s="1"/>
    </row>
    <row r="29665">
      <c r="A29665" s="1"/>
      <c r="B29665" s="1"/>
      <c r="C29665" s="1"/>
      <c r="D29665" s="8"/>
      <c r="E29665" s="1"/>
      <c r="F29665" s="1"/>
      <c r="G29665" s="1"/>
      <c r="H29665" s="1"/>
    </row>
    <row r="29666">
      <c r="A29666" s="1"/>
      <c r="B29666" s="1"/>
      <c r="C29666" s="1"/>
      <c r="D29666" s="8"/>
      <c r="E29666" s="1"/>
      <c r="F29666" s="1"/>
      <c r="G29666" s="1"/>
      <c r="H29666" s="1"/>
    </row>
    <row r="29667">
      <c r="A29667" s="1"/>
      <c r="B29667" s="1"/>
      <c r="C29667" s="1"/>
      <c r="D29667" s="8"/>
      <c r="E29667" s="1"/>
      <c r="F29667" s="1"/>
      <c r="G29667" s="1"/>
      <c r="H29667" s="1"/>
    </row>
    <row r="29668">
      <c r="A29668" s="1"/>
      <c r="B29668" s="1"/>
      <c r="C29668" s="1"/>
      <c r="D29668" s="8"/>
      <c r="E29668" s="1"/>
      <c r="F29668" s="1"/>
      <c r="G29668" s="1"/>
      <c r="H29668" s="1"/>
    </row>
    <row r="29669">
      <c r="A29669" s="1"/>
      <c r="B29669" s="1"/>
      <c r="C29669" s="1"/>
      <c r="D29669" s="8"/>
      <c r="E29669" s="1"/>
      <c r="F29669" s="1"/>
      <c r="G29669" s="1"/>
      <c r="H29669" s="1"/>
    </row>
    <row r="29670">
      <c r="A29670" s="1"/>
      <c r="B29670" s="1"/>
      <c r="C29670" s="1"/>
      <c r="D29670" s="8"/>
      <c r="E29670" s="1"/>
      <c r="F29670" s="1"/>
      <c r="G29670" s="1"/>
      <c r="H29670" s="1"/>
    </row>
    <row r="29671">
      <c r="A29671" s="1"/>
      <c r="B29671" s="1"/>
      <c r="C29671" s="1"/>
      <c r="D29671" s="8"/>
      <c r="E29671" s="1"/>
      <c r="F29671" s="1"/>
      <c r="G29671" s="1"/>
      <c r="H29671" s="1"/>
    </row>
    <row r="29672">
      <c r="A29672" s="1"/>
      <c r="B29672" s="1"/>
      <c r="C29672" s="1"/>
      <c r="D29672" s="8"/>
      <c r="E29672" s="1"/>
      <c r="F29672" s="1"/>
      <c r="G29672" s="1"/>
      <c r="H29672" s="1"/>
    </row>
    <row r="29673">
      <c r="A29673" s="1"/>
      <c r="B29673" s="1"/>
      <c r="C29673" s="1"/>
      <c r="D29673" s="8"/>
      <c r="E29673" s="1"/>
      <c r="F29673" s="1"/>
      <c r="G29673" s="1"/>
      <c r="H29673" s="1"/>
    </row>
    <row r="29674">
      <c r="A29674" s="1"/>
      <c r="B29674" s="1"/>
      <c r="C29674" s="1"/>
      <c r="D29674" s="8"/>
      <c r="E29674" s="1"/>
      <c r="F29674" s="1"/>
      <c r="G29674" s="1"/>
      <c r="H29674" s="1"/>
    </row>
    <row r="29675">
      <c r="A29675" s="1"/>
      <c r="B29675" s="1"/>
      <c r="C29675" s="1"/>
      <c r="D29675" s="8"/>
      <c r="E29675" s="1"/>
      <c r="F29675" s="1"/>
      <c r="G29675" s="1"/>
      <c r="H29675" s="1"/>
    </row>
    <row r="29676">
      <c r="A29676" s="1"/>
      <c r="B29676" s="1"/>
      <c r="C29676" s="1"/>
      <c r="D29676" s="8"/>
      <c r="E29676" s="1"/>
      <c r="F29676" s="1"/>
      <c r="G29676" s="1"/>
      <c r="H29676" s="1"/>
    </row>
    <row r="29677">
      <c r="A29677" s="1"/>
      <c r="B29677" s="1"/>
      <c r="C29677" s="1"/>
      <c r="D29677" s="8"/>
      <c r="E29677" s="1"/>
      <c r="F29677" s="1"/>
      <c r="G29677" s="1"/>
      <c r="H29677" s="1"/>
    </row>
    <row r="29678">
      <c r="A29678" s="1"/>
      <c r="B29678" s="1"/>
      <c r="C29678" s="1"/>
      <c r="D29678" s="8"/>
      <c r="E29678" s="1"/>
      <c r="F29678" s="1"/>
      <c r="G29678" s="1"/>
      <c r="H29678" s="1"/>
    </row>
    <row r="29679">
      <c r="A29679" s="1"/>
      <c r="B29679" s="1"/>
      <c r="C29679" s="1"/>
      <c r="D29679" s="8"/>
      <c r="E29679" s="1"/>
      <c r="F29679" s="1"/>
      <c r="G29679" s="1"/>
      <c r="H29679" s="1"/>
    </row>
    <row r="29680">
      <c r="A29680" s="1"/>
      <c r="B29680" s="1"/>
      <c r="C29680" s="1"/>
      <c r="D29680" s="8"/>
      <c r="E29680" s="1"/>
      <c r="F29680" s="1"/>
      <c r="G29680" s="1"/>
      <c r="H29680" s="1"/>
    </row>
    <row r="29681">
      <c r="A29681" s="1"/>
      <c r="B29681" s="1"/>
      <c r="C29681" s="1"/>
      <c r="D29681" s="8"/>
      <c r="E29681" s="1"/>
      <c r="F29681" s="1"/>
      <c r="G29681" s="1"/>
      <c r="H29681" s="1"/>
    </row>
    <row r="29682">
      <c r="A29682" s="1"/>
      <c r="B29682" s="1"/>
      <c r="C29682" s="1"/>
      <c r="D29682" s="8"/>
      <c r="E29682" s="1"/>
      <c r="F29682" s="1"/>
      <c r="G29682" s="1"/>
      <c r="H29682" s="1"/>
    </row>
    <row r="29683">
      <c r="A29683" s="1"/>
      <c r="B29683" s="1"/>
      <c r="C29683" s="1"/>
      <c r="D29683" s="8"/>
      <c r="E29683" s="1"/>
      <c r="F29683" s="1"/>
      <c r="G29683" s="1"/>
      <c r="H29683" s="1"/>
    </row>
    <row r="29684">
      <c r="A29684" s="1"/>
      <c r="B29684" s="1"/>
      <c r="C29684" s="1"/>
      <c r="D29684" s="8"/>
      <c r="E29684" s="1"/>
      <c r="F29684" s="1"/>
      <c r="G29684" s="1"/>
      <c r="H29684" s="1"/>
    </row>
    <row r="29685">
      <c r="A29685" s="1"/>
      <c r="B29685" s="1"/>
      <c r="C29685" s="1"/>
      <c r="D29685" s="8"/>
      <c r="E29685" s="1"/>
      <c r="F29685" s="1"/>
      <c r="G29685" s="1"/>
      <c r="H29685" s="1"/>
    </row>
    <row r="29686">
      <c r="A29686" s="1"/>
      <c r="B29686" s="1"/>
      <c r="C29686" s="1"/>
      <c r="D29686" s="8"/>
      <c r="E29686" s="1"/>
      <c r="F29686" s="1"/>
      <c r="G29686" s="1"/>
      <c r="H29686" s="1"/>
    </row>
    <row r="29687">
      <c r="A29687" s="1"/>
      <c r="B29687" s="1"/>
      <c r="C29687" s="1"/>
      <c r="D29687" s="8"/>
      <c r="E29687" s="1"/>
      <c r="F29687" s="1"/>
      <c r="G29687" s="1"/>
      <c r="H29687" s="1"/>
    </row>
    <row r="29688">
      <c r="A29688" s="1"/>
      <c r="B29688" s="1"/>
      <c r="C29688" s="1"/>
      <c r="D29688" s="8"/>
      <c r="E29688" s="1"/>
      <c r="F29688" s="1"/>
      <c r="G29688" s="1"/>
      <c r="H29688" s="1"/>
    </row>
    <row r="29689">
      <c r="A29689" s="1"/>
      <c r="B29689" s="1"/>
      <c r="C29689" s="1"/>
      <c r="D29689" s="8"/>
      <c r="E29689" s="1"/>
      <c r="F29689" s="1"/>
      <c r="G29689" s="1"/>
      <c r="H29689" s="1"/>
    </row>
    <row r="29690">
      <c r="A29690" s="1"/>
      <c r="B29690" s="1"/>
      <c r="C29690" s="1"/>
      <c r="D29690" s="8"/>
      <c r="E29690" s="1"/>
      <c r="F29690" s="1"/>
      <c r="G29690" s="1"/>
      <c r="H29690" s="1"/>
    </row>
    <row r="29691">
      <c r="A29691" s="1"/>
      <c r="B29691" s="1"/>
      <c r="C29691" s="1"/>
      <c r="D29691" s="8"/>
      <c r="E29691" s="1"/>
      <c r="F29691" s="1"/>
      <c r="G29691" s="1"/>
      <c r="H29691" s="1"/>
    </row>
    <row r="29692">
      <c r="A29692" s="1"/>
      <c r="B29692" s="1"/>
      <c r="C29692" s="1"/>
      <c r="D29692" s="8"/>
      <c r="E29692" s="1"/>
      <c r="F29692" s="1"/>
      <c r="G29692" s="1"/>
      <c r="H29692" s="1"/>
    </row>
    <row r="29693">
      <c r="A29693" s="1"/>
      <c r="B29693" s="1"/>
      <c r="C29693" s="1"/>
      <c r="D29693" s="8"/>
      <c r="E29693" s="1"/>
      <c r="F29693" s="1"/>
      <c r="G29693" s="1"/>
      <c r="H29693" s="1"/>
    </row>
    <row r="29694">
      <c r="A29694" s="1"/>
      <c r="B29694" s="1"/>
      <c r="C29694" s="1"/>
      <c r="D29694" s="8"/>
      <c r="E29694" s="1"/>
      <c r="F29694" s="1"/>
      <c r="G29694" s="1"/>
      <c r="H29694" s="1"/>
    </row>
    <row r="29695">
      <c r="A29695" s="1"/>
      <c r="B29695" s="1"/>
      <c r="C29695" s="1"/>
      <c r="D29695" s="8"/>
      <c r="E29695" s="1"/>
      <c r="F29695" s="1"/>
      <c r="G29695" s="1"/>
      <c r="H29695" s="1"/>
    </row>
    <row r="29696">
      <c r="A29696" s="1"/>
      <c r="B29696" s="1"/>
      <c r="C29696" s="1"/>
      <c r="D29696" s="8"/>
      <c r="E29696" s="1"/>
      <c r="F29696" s="1"/>
      <c r="G29696" s="1"/>
      <c r="H29696" s="1"/>
    </row>
    <row r="29697">
      <c r="A29697" s="1"/>
      <c r="B29697" s="1"/>
      <c r="C29697" s="1"/>
      <c r="D29697" s="8"/>
      <c r="E29697" s="1"/>
      <c r="F29697" s="1"/>
      <c r="G29697" s="1"/>
      <c r="H29697" s="1"/>
    </row>
    <row r="29698">
      <c r="A29698" s="1"/>
      <c r="B29698" s="1"/>
      <c r="C29698" s="1"/>
      <c r="D29698" s="8"/>
      <c r="E29698" s="1"/>
      <c r="F29698" s="1"/>
      <c r="G29698" s="1"/>
      <c r="H29698" s="1"/>
    </row>
    <row r="29699">
      <c r="A29699" s="1"/>
      <c r="B29699" s="1"/>
      <c r="C29699" s="1"/>
      <c r="D29699" s="8"/>
      <c r="E29699" s="1"/>
      <c r="F29699" s="1"/>
      <c r="G29699" s="1"/>
      <c r="H29699" s="1"/>
    </row>
    <row r="29700">
      <c r="A29700" s="1"/>
      <c r="B29700" s="1"/>
      <c r="C29700" s="1"/>
      <c r="D29700" s="8"/>
      <c r="E29700" s="1"/>
      <c r="F29700" s="1"/>
      <c r="G29700" s="1"/>
      <c r="H29700" s="1"/>
    </row>
    <row r="29701">
      <c r="A29701" s="1"/>
      <c r="B29701" s="1"/>
      <c r="C29701" s="1"/>
      <c r="D29701" s="8"/>
      <c r="E29701" s="1"/>
      <c r="F29701" s="1"/>
      <c r="G29701" s="1"/>
      <c r="H29701" s="1"/>
    </row>
    <row r="29702">
      <c r="A29702" s="1"/>
      <c r="B29702" s="1"/>
      <c r="C29702" s="1"/>
      <c r="D29702" s="8"/>
      <c r="E29702" s="1"/>
      <c r="F29702" s="1"/>
      <c r="G29702" s="1"/>
      <c r="H29702" s="1"/>
    </row>
    <row r="29703">
      <c r="A29703" s="1"/>
      <c r="B29703" s="1"/>
      <c r="C29703" s="1"/>
      <c r="D29703" s="8"/>
      <c r="E29703" s="1"/>
      <c r="F29703" s="1"/>
      <c r="G29703" s="1"/>
      <c r="H29703" s="1"/>
    </row>
    <row r="29704">
      <c r="A29704" s="1"/>
      <c r="B29704" s="1"/>
      <c r="C29704" s="1"/>
      <c r="D29704" s="8"/>
      <c r="E29704" s="1"/>
      <c r="F29704" s="1"/>
      <c r="G29704" s="1"/>
      <c r="H29704" s="1"/>
    </row>
    <row r="29705">
      <c r="A29705" s="1"/>
      <c r="B29705" s="1"/>
      <c r="C29705" s="1"/>
      <c r="D29705" s="8"/>
      <c r="E29705" s="1"/>
      <c r="F29705" s="1"/>
      <c r="G29705" s="1"/>
      <c r="H29705" s="1"/>
    </row>
    <row r="29706">
      <c r="A29706" s="1"/>
      <c r="B29706" s="1"/>
      <c r="C29706" s="1"/>
      <c r="D29706" s="8"/>
      <c r="E29706" s="1"/>
      <c r="F29706" s="1"/>
      <c r="G29706" s="1"/>
      <c r="H29706" s="1"/>
    </row>
    <row r="29707">
      <c r="A29707" s="1"/>
      <c r="B29707" s="1"/>
      <c r="C29707" s="1"/>
      <c r="D29707" s="8"/>
      <c r="E29707" s="1"/>
      <c r="F29707" s="1"/>
      <c r="G29707" s="1"/>
      <c r="H29707" s="1"/>
    </row>
    <row r="29708">
      <c r="A29708" s="1"/>
      <c r="B29708" s="1"/>
      <c r="C29708" s="1"/>
      <c r="D29708" s="8"/>
      <c r="E29708" s="1"/>
      <c r="F29708" s="1"/>
      <c r="G29708" s="1"/>
      <c r="H29708" s="1"/>
    </row>
    <row r="29709">
      <c r="A29709" s="1"/>
      <c r="B29709" s="1"/>
      <c r="C29709" s="1"/>
      <c r="D29709" s="8"/>
      <c r="E29709" s="1"/>
      <c r="F29709" s="1"/>
      <c r="G29709" s="1"/>
      <c r="H29709" s="1"/>
    </row>
    <row r="29710">
      <c r="A29710" s="1"/>
      <c r="B29710" s="1"/>
      <c r="C29710" s="1"/>
      <c r="D29710" s="8"/>
      <c r="E29710" s="1"/>
      <c r="F29710" s="1"/>
      <c r="G29710" s="1"/>
      <c r="H29710" s="1"/>
    </row>
    <row r="29711">
      <c r="A29711" s="1"/>
      <c r="B29711" s="1"/>
      <c r="C29711" s="1"/>
      <c r="D29711" s="8"/>
      <c r="E29711" s="1"/>
      <c r="F29711" s="1"/>
      <c r="G29711" s="1"/>
      <c r="H29711" s="1"/>
    </row>
    <row r="29712">
      <c r="A29712" s="1"/>
      <c r="B29712" s="1"/>
      <c r="C29712" s="1"/>
      <c r="D29712" s="8"/>
      <c r="E29712" s="1"/>
      <c r="F29712" s="1"/>
      <c r="G29712" s="1"/>
      <c r="H29712" s="1"/>
    </row>
    <row r="29713">
      <c r="A29713" s="1"/>
      <c r="B29713" s="1"/>
      <c r="C29713" s="1"/>
      <c r="D29713" s="8"/>
      <c r="E29713" s="1"/>
      <c r="F29713" s="1"/>
      <c r="G29713" s="1"/>
      <c r="H29713" s="1"/>
    </row>
    <row r="29714">
      <c r="A29714" s="1"/>
      <c r="B29714" s="1"/>
      <c r="C29714" s="1"/>
      <c r="D29714" s="8"/>
      <c r="E29714" s="1"/>
      <c r="F29714" s="1"/>
      <c r="G29714" s="1"/>
      <c r="H29714" s="1"/>
    </row>
    <row r="29715">
      <c r="A29715" s="1"/>
      <c r="B29715" s="1"/>
      <c r="C29715" s="1"/>
      <c r="D29715" s="8"/>
      <c r="E29715" s="1"/>
      <c r="F29715" s="1"/>
      <c r="G29715" s="1"/>
      <c r="H29715" s="1"/>
    </row>
    <row r="29716">
      <c r="A29716" s="1"/>
      <c r="B29716" s="1"/>
      <c r="C29716" s="1"/>
      <c r="D29716" s="8"/>
      <c r="E29716" s="1"/>
      <c r="F29716" s="1"/>
      <c r="G29716" s="1"/>
      <c r="H29716" s="1"/>
    </row>
    <row r="29717">
      <c r="A29717" s="1"/>
      <c r="B29717" s="1"/>
      <c r="C29717" s="1"/>
      <c r="D29717" s="8"/>
      <c r="E29717" s="1"/>
      <c r="F29717" s="1"/>
      <c r="G29717" s="1"/>
      <c r="H29717" s="1"/>
    </row>
    <row r="29718">
      <c r="A29718" s="1"/>
      <c r="B29718" s="1"/>
      <c r="C29718" s="1"/>
      <c r="D29718" s="8"/>
      <c r="E29718" s="1"/>
      <c r="F29718" s="1"/>
      <c r="G29718" s="1"/>
      <c r="H29718" s="1"/>
    </row>
    <row r="29719">
      <c r="A29719" s="1"/>
      <c r="B29719" s="1"/>
      <c r="C29719" s="1"/>
      <c r="D29719" s="8"/>
      <c r="E29719" s="1"/>
      <c r="F29719" s="1"/>
      <c r="G29719" s="1"/>
      <c r="H29719" s="1"/>
    </row>
    <row r="29720">
      <c r="A29720" s="1"/>
      <c r="B29720" s="1"/>
      <c r="C29720" s="1"/>
      <c r="D29720" s="8"/>
      <c r="E29720" s="1"/>
      <c r="F29720" s="1"/>
      <c r="G29720" s="1"/>
      <c r="H29720" s="1"/>
    </row>
    <row r="29721">
      <c r="A29721" s="1"/>
      <c r="B29721" s="1"/>
      <c r="C29721" s="1"/>
      <c r="D29721" s="8"/>
      <c r="E29721" s="1"/>
      <c r="F29721" s="1"/>
      <c r="G29721" s="1"/>
      <c r="H29721" s="1"/>
    </row>
    <row r="29722">
      <c r="A29722" s="1"/>
      <c r="B29722" s="1"/>
      <c r="C29722" s="1"/>
      <c r="D29722" s="8"/>
      <c r="E29722" s="1"/>
      <c r="F29722" s="1"/>
      <c r="G29722" s="1"/>
      <c r="H29722" s="1"/>
    </row>
    <row r="29723">
      <c r="A29723" s="1"/>
      <c r="B29723" s="1"/>
      <c r="C29723" s="1"/>
      <c r="D29723" s="8"/>
      <c r="E29723" s="1"/>
      <c r="F29723" s="1"/>
      <c r="G29723" s="1"/>
      <c r="H29723" s="1"/>
    </row>
    <row r="29724">
      <c r="A29724" s="1"/>
      <c r="B29724" s="1"/>
      <c r="C29724" s="1"/>
      <c r="D29724" s="8"/>
      <c r="E29724" s="1"/>
      <c r="F29724" s="1"/>
      <c r="G29724" s="1"/>
      <c r="H29724" s="1"/>
    </row>
    <row r="29725">
      <c r="A29725" s="1"/>
      <c r="B29725" s="1"/>
      <c r="C29725" s="1"/>
      <c r="D29725" s="8"/>
      <c r="E29725" s="1"/>
      <c r="F29725" s="1"/>
      <c r="G29725" s="1"/>
      <c r="H29725" s="1"/>
    </row>
    <row r="29726">
      <c r="A29726" s="1"/>
      <c r="B29726" s="1"/>
      <c r="C29726" s="1"/>
      <c r="D29726" s="8"/>
      <c r="E29726" s="1"/>
      <c r="F29726" s="1"/>
      <c r="G29726" s="1"/>
      <c r="H29726" s="1"/>
    </row>
    <row r="29727">
      <c r="A29727" s="1"/>
      <c r="B29727" s="1"/>
      <c r="C29727" s="1"/>
      <c r="D29727" s="8"/>
      <c r="E29727" s="1"/>
      <c r="F29727" s="1"/>
      <c r="G29727" s="1"/>
      <c r="H29727" s="1"/>
    </row>
    <row r="29728">
      <c r="A29728" s="1"/>
      <c r="B29728" s="1"/>
      <c r="C29728" s="1"/>
      <c r="D29728" s="8"/>
      <c r="E29728" s="1"/>
      <c r="F29728" s="1"/>
      <c r="G29728" s="1"/>
      <c r="H29728" s="1"/>
    </row>
    <row r="29729">
      <c r="A29729" s="1"/>
      <c r="B29729" s="1"/>
      <c r="C29729" s="1"/>
      <c r="D29729" s="8"/>
      <c r="E29729" s="1"/>
      <c r="F29729" s="1"/>
      <c r="G29729" s="1"/>
      <c r="H29729" s="1"/>
    </row>
    <row r="29730">
      <c r="A29730" s="1"/>
      <c r="B29730" s="1"/>
      <c r="C29730" s="1"/>
      <c r="D29730" s="8"/>
      <c r="E29730" s="1"/>
      <c r="F29730" s="1"/>
      <c r="G29730" s="1"/>
      <c r="H29730" s="1"/>
    </row>
    <row r="29731">
      <c r="A29731" s="1"/>
      <c r="B29731" s="1"/>
      <c r="C29731" s="1"/>
      <c r="D29731" s="8"/>
      <c r="E29731" s="1"/>
      <c r="F29731" s="1"/>
      <c r="G29731" s="1"/>
      <c r="H29731" s="1"/>
    </row>
    <row r="29732">
      <c r="A29732" s="1"/>
      <c r="B29732" s="1"/>
      <c r="C29732" s="1"/>
      <c r="D29732" s="8"/>
      <c r="E29732" s="1"/>
      <c r="F29732" s="1"/>
      <c r="G29732" s="1"/>
      <c r="H29732" s="1"/>
    </row>
    <row r="29733">
      <c r="A29733" s="1"/>
      <c r="B29733" s="1"/>
      <c r="C29733" s="1"/>
      <c r="D29733" s="8"/>
      <c r="E29733" s="1"/>
      <c r="F29733" s="1"/>
      <c r="G29733" s="1"/>
      <c r="H29733" s="1"/>
    </row>
    <row r="29734">
      <c r="A29734" s="1"/>
      <c r="B29734" s="1"/>
      <c r="C29734" s="1"/>
      <c r="D29734" s="8"/>
      <c r="E29734" s="1"/>
      <c r="F29734" s="1"/>
      <c r="G29734" s="1"/>
      <c r="H29734" s="1"/>
    </row>
    <row r="29735">
      <c r="A29735" s="1"/>
      <c r="B29735" s="1"/>
      <c r="C29735" s="1"/>
      <c r="D29735" s="8"/>
      <c r="E29735" s="1"/>
      <c r="F29735" s="1"/>
      <c r="G29735" s="1"/>
      <c r="H29735" s="1"/>
    </row>
    <row r="29736">
      <c r="A29736" s="1"/>
      <c r="B29736" s="1"/>
      <c r="C29736" s="1"/>
      <c r="D29736" s="8"/>
      <c r="E29736" s="1"/>
      <c r="F29736" s="1"/>
      <c r="G29736" s="1"/>
      <c r="H29736" s="1"/>
    </row>
    <row r="29737">
      <c r="A29737" s="1"/>
      <c r="B29737" s="1"/>
      <c r="C29737" s="1"/>
      <c r="D29737" s="8"/>
      <c r="E29737" s="1"/>
      <c r="F29737" s="1"/>
      <c r="G29737" s="1"/>
      <c r="H29737" s="1"/>
    </row>
    <row r="29738">
      <c r="A29738" s="1"/>
      <c r="B29738" s="1"/>
      <c r="C29738" s="1"/>
      <c r="D29738" s="8"/>
      <c r="E29738" s="1"/>
      <c r="F29738" s="1"/>
      <c r="G29738" s="1"/>
      <c r="H29738" s="1"/>
    </row>
    <row r="29739">
      <c r="A29739" s="1"/>
      <c r="B29739" s="1"/>
      <c r="C29739" s="1"/>
      <c r="D29739" s="8"/>
      <c r="E29739" s="1"/>
      <c r="F29739" s="1"/>
      <c r="G29739" s="1"/>
      <c r="H29739" s="1"/>
    </row>
    <row r="29740">
      <c r="A29740" s="1"/>
      <c r="B29740" s="1"/>
      <c r="C29740" s="1"/>
      <c r="D29740" s="8"/>
      <c r="E29740" s="1"/>
      <c r="F29740" s="1"/>
      <c r="G29740" s="1"/>
      <c r="H29740" s="1"/>
    </row>
    <row r="29741">
      <c r="A29741" s="1"/>
      <c r="B29741" s="1"/>
      <c r="C29741" s="1"/>
      <c r="D29741" s="8"/>
      <c r="E29741" s="1"/>
      <c r="F29741" s="1"/>
      <c r="G29741" s="1"/>
      <c r="H29741" s="1"/>
    </row>
    <row r="29742">
      <c r="A29742" s="1"/>
      <c r="B29742" s="1"/>
      <c r="C29742" s="1"/>
      <c r="D29742" s="8"/>
      <c r="E29742" s="1"/>
      <c r="F29742" s="1"/>
      <c r="G29742" s="1"/>
      <c r="H29742" s="1"/>
    </row>
    <row r="29743">
      <c r="A29743" s="1"/>
      <c r="B29743" s="1"/>
      <c r="C29743" s="1"/>
      <c r="D29743" s="8"/>
      <c r="E29743" s="1"/>
      <c r="F29743" s="1"/>
      <c r="G29743" s="1"/>
      <c r="H29743" s="1"/>
    </row>
    <row r="29744">
      <c r="A29744" s="1"/>
      <c r="B29744" s="1"/>
      <c r="C29744" s="1"/>
      <c r="D29744" s="8"/>
      <c r="E29744" s="1"/>
      <c r="F29744" s="1"/>
      <c r="G29744" s="1"/>
      <c r="H29744" s="1"/>
    </row>
    <row r="29745">
      <c r="A29745" s="1"/>
      <c r="B29745" s="1"/>
      <c r="C29745" s="1"/>
      <c r="D29745" s="8"/>
      <c r="E29745" s="1"/>
      <c r="F29745" s="1"/>
      <c r="G29745" s="1"/>
      <c r="H29745" s="1"/>
    </row>
    <row r="29746">
      <c r="A29746" s="1"/>
      <c r="B29746" s="1"/>
      <c r="C29746" s="1"/>
      <c r="D29746" s="8"/>
      <c r="E29746" s="1"/>
      <c r="F29746" s="1"/>
      <c r="G29746" s="1"/>
      <c r="H29746" s="1"/>
    </row>
    <row r="29747">
      <c r="A29747" s="1"/>
      <c r="B29747" s="1"/>
      <c r="C29747" s="1"/>
      <c r="D29747" s="8"/>
      <c r="E29747" s="1"/>
      <c r="F29747" s="1"/>
      <c r="G29747" s="1"/>
      <c r="H29747" s="1"/>
    </row>
    <row r="29748">
      <c r="A29748" s="1"/>
      <c r="B29748" s="1"/>
      <c r="C29748" s="1"/>
      <c r="D29748" s="8"/>
      <c r="E29748" s="1"/>
      <c r="F29748" s="1"/>
      <c r="G29748" s="1"/>
      <c r="H29748" s="1"/>
    </row>
    <row r="29749">
      <c r="A29749" s="1"/>
      <c r="B29749" s="1"/>
      <c r="C29749" s="1"/>
      <c r="D29749" s="8"/>
      <c r="E29749" s="1"/>
      <c r="F29749" s="1"/>
      <c r="G29749" s="1"/>
      <c r="H29749" s="1"/>
    </row>
    <row r="29750">
      <c r="A29750" s="1"/>
      <c r="B29750" s="1"/>
      <c r="C29750" s="1"/>
      <c r="D29750" s="8"/>
      <c r="E29750" s="1"/>
      <c r="F29750" s="1"/>
      <c r="G29750" s="1"/>
      <c r="H29750" s="1"/>
    </row>
    <row r="29751">
      <c r="A29751" s="1"/>
      <c r="B29751" s="1"/>
      <c r="C29751" s="1"/>
      <c r="D29751" s="8"/>
      <c r="E29751" s="1"/>
      <c r="F29751" s="1"/>
      <c r="G29751" s="1"/>
      <c r="H29751" s="1"/>
    </row>
    <row r="29752">
      <c r="A29752" s="1"/>
      <c r="B29752" s="1"/>
      <c r="C29752" s="1"/>
      <c r="D29752" s="8"/>
      <c r="E29752" s="1"/>
      <c r="F29752" s="1"/>
      <c r="G29752" s="1"/>
      <c r="H29752" s="1"/>
    </row>
    <row r="29753">
      <c r="A29753" s="1"/>
      <c r="B29753" s="1"/>
      <c r="C29753" s="1"/>
      <c r="D29753" s="8"/>
      <c r="E29753" s="1"/>
      <c r="F29753" s="1"/>
      <c r="G29753" s="1"/>
      <c r="H29753" s="1"/>
    </row>
    <row r="29754">
      <c r="A29754" s="1"/>
      <c r="B29754" s="1"/>
      <c r="C29754" s="1"/>
      <c r="D29754" s="8"/>
      <c r="E29754" s="1"/>
      <c r="F29754" s="1"/>
      <c r="G29754" s="1"/>
      <c r="H29754" s="1"/>
    </row>
    <row r="29755">
      <c r="A29755" s="1"/>
      <c r="B29755" s="1"/>
      <c r="C29755" s="1"/>
      <c r="D29755" s="8"/>
      <c r="E29755" s="1"/>
      <c r="F29755" s="1"/>
      <c r="G29755" s="1"/>
      <c r="H29755" s="1"/>
    </row>
    <row r="29756">
      <c r="A29756" s="1"/>
      <c r="B29756" s="1"/>
      <c r="C29756" s="1"/>
      <c r="D29756" s="8"/>
      <c r="E29756" s="1"/>
      <c r="F29756" s="1"/>
      <c r="G29756" s="1"/>
      <c r="H29756" s="1"/>
    </row>
    <row r="29757">
      <c r="A29757" s="1"/>
      <c r="B29757" s="1"/>
      <c r="C29757" s="1"/>
      <c r="D29757" s="8"/>
      <c r="E29757" s="1"/>
      <c r="F29757" s="1"/>
      <c r="G29757" s="1"/>
      <c r="H29757" s="1"/>
    </row>
    <row r="29758">
      <c r="A29758" s="1"/>
      <c r="B29758" s="1"/>
      <c r="C29758" s="1"/>
      <c r="D29758" s="8"/>
      <c r="E29758" s="1"/>
      <c r="F29758" s="1"/>
      <c r="G29758" s="1"/>
      <c r="H29758" s="1"/>
    </row>
    <row r="29759">
      <c r="A29759" s="1"/>
      <c r="B29759" s="1"/>
      <c r="C29759" s="1"/>
      <c r="D29759" s="8"/>
      <c r="E29759" s="1"/>
      <c r="F29759" s="1"/>
      <c r="G29759" s="1"/>
      <c r="H29759" s="1"/>
    </row>
    <row r="29760">
      <c r="A29760" s="1"/>
      <c r="B29760" s="1"/>
      <c r="C29760" s="1"/>
      <c r="D29760" s="8"/>
      <c r="E29760" s="1"/>
      <c r="F29760" s="1"/>
      <c r="G29760" s="1"/>
      <c r="H29760" s="1"/>
    </row>
    <row r="29761">
      <c r="A29761" s="1"/>
      <c r="B29761" s="1"/>
      <c r="C29761" s="1"/>
      <c r="D29761" s="8"/>
      <c r="E29761" s="1"/>
      <c r="F29761" s="1"/>
      <c r="G29761" s="1"/>
      <c r="H29761" s="1"/>
    </row>
    <row r="29762">
      <c r="A29762" s="1"/>
      <c r="B29762" s="1"/>
      <c r="C29762" s="1"/>
      <c r="D29762" s="8"/>
      <c r="E29762" s="1"/>
      <c r="F29762" s="1"/>
      <c r="G29762" s="1"/>
      <c r="H29762" s="1"/>
    </row>
    <row r="29763">
      <c r="A29763" s="1"/>
      <c r="B29763" s="1"/>
      <c r="C29763" s="1"/>
      <c r="D29763" s="8"/>
      <c r="E29763" s="1"/>
      <c r="F29763" s="1"/>
      <c r="G29763" s="1"/>
      <c r="H29763" s="1"/>
    </row>
    <row r="29764">
      <c r="A29764" s="1"/>
      <c r="B29764" s="1"/>
      <c r="C29764" s="1"/>
      <c r="D29764" s="8"/>
      <c r="E29764" s="1"/>
      <c r="F29764" s="1"/>
      <c r="G29764" s="1"/>
      <c r="H29764" s="1"/>
    </row>
    <row r="29765">
      <c r="A29765" s="1"/>
      <c r="B29765" s="1"/>
      <c r="C29765" s="1"/>
      <c r="D29765" s="8"/>
      <c r="E29765" s="1"/>
      <c r="F29765" s="1"/>
      <c r="G29765" s="1"/>
      <c r="H29765" s="1"/>
    </row>
    <row r="29766">
      <c r="A29766" s="1"/>
      <c r="B29766" s="1"/>
      <c r="C29766" s="1"/>
      <c r="D29766" s="8"/>
      <c r="E29766" s="1"/>
      <c r="F29766" s="1"/>
      <c r="G29766" s="1"/>
      <c r="H29766" s="1"/>
    </row>
    <row r="29767">
      <c r="A29767" s="1"/>
      <c r="B29767" s="1"/>
      <c r="C29767" s="1"/>
      <c r="D29767" s="8"/>
      <c r="E29767" s="1"/>
      <c r="F29767" s="1"/>
      <c r="G29767" s="1"/>
      <c r="H29767" s="1"/>
    </row>
    <row r="29768">
      <c r="A29768" s="1"/>
      <c r="B29768" s="1"/>
      <c r="C29768" s="1"/>
      <c r="D29768" s="8"/>
      <c r="E29768" s="1"/>
      <c r="F29768" s="1"/>
      <c r="G29768" s="1"/>
      <c r="H29768" s="1"/>
    </row>
    <row r="29769">
      <c r="A29769" s="1"/>
      <c r="B29769" s="1"/>
      <c r="C29769" s="1"/>
      <c r="D29769" s="8"/>
      <c r="E29769" s="1"/>
      <c r="F29769" s="1"/>
      <c r="G29769" s="1"/>
      <c r="H29769" s="1"/>
    </row>
    <row r="29770">
      <c r="A29770" s="1"/>
      <c r="B29770" s="1"/>
      <c r="C29770" s="1"/>
      <c r="D29770" s="8"/>
      <c r="E29770" s="1"/>
      <c r="F29770" s="1"/>
      <c r="G29770" s="1"/>
      <c r="H29770" s="1"/>
    </row>
    <row r="29771">
      <c r="A29771" s="1"/>
      <c r="B29771" s="1"/>
      <c r="C29771" s="1"/>
      <c r="D29771" s="8"/>
      <c r="E29771" s="1"/>
      <c r="F29771" s="1"/>
      <c r="G29771" s="1"/>
      <c r="H29771" s="1"/>
    </row>
    <row r="29772">
      <c r="A29772" s="1"/>
      <c r="B29772" s="1"/>
      <c r="C29772" s="1"/>
      <c r="D29772" s="8"/>
      <c r="E29772" s="1"/>
      <c r="F29772" s="1"/>
      <c r="G29772" s="1"/>
      <c r="H29772" s="1"/>
    </row>
    <row r="29773">
      <c r="A29773" s="1"/>
      <c r="B29773" s="1"/>
      <c r="C29773" s="1"/>
      <c r="D29773" s="8"/>
      <c r="E29773" s="1"/>
      <c r="F29773" s="1"/>
      <c r="G29773" s="1"/>
      <c r="H29773" s="1"/>
    </row>
    <row r="29774">
      <c r="A29774" s="1"/>
      <c r="B29774" s="1"/>
      <c r="C29774" s="1"/>
      <c r="D29774" s="8"/>
      <c r="E29774" s="1"/>
      <c r="F29774" s="1"/>
      <c r="G29774" s="1"/>
      <c r="H29774" s="1"/>
    </row>
    <row r="29775">
      <c r="A29775" s="1"/>
      <c r="B29775" s="1"/>
      <c r="C29775" s="1"/>
      <c r="D29775" s="8"/>
      <c r="E29775" s="1"/>
      <c r="F29775" s="1"/>
      <c r="G29775" s="1"/>
      <c r="H29775" s="1"/>
    </row>
    <row r="29776">
      <c r="A29776" s="1"/>
      <c r="B29776" s="1"/>
      <c r="C29776" s="1"/>
      <c r="D29776" s="8"/>
      <c r="E29776" s="1"/>
      <c r="F29776" s="1"/>
      <c r="G29776" s="1"/>
      <c r="H29776" s="1"/>
    </row>
    <row r="29777">
      <c r="A29777" s="1"/>
      <c r="B29777" s="1"/>
      <c r="C29777" s="1"/>
      <c r="D29777" s="8"/>
      <c r="E29777" s="1"/>
      <c r="F29777" s="1"/>
      <c r="G29777" s="1"/>
      <c r="H29777" s="1"/>
    </row>
    <row r="29778">
      <c r="A29778" s="1"/>
      <c r="B29778" s="1"/>
      <c r="C29778" s="1"/>
      <c r="D29778" s="8"/>
      <c r="E29778" s="1"/>
      <c r="F29778" s="1"/>
      <c r="G29778" s="1"/>
      <c r="H29778" s="1"/>
    </row>
    <row r="29779">
      <c r="A29779" s="1"/>
      <c r="B29779" s="1"/>
      <c r="C29779" s="1"/>
      <c r="D29779" s="8"/>
      <c r="E29779" s="1"/>
      <c r="F29779" s="1"/>
      <c r="G29779" s="1"/>
      <c r="H29779" s="1"/>
    </row>
    <row r="29780">
      <c r="A29780" s="1"/>
      <c r="B29780" s="1"/>
      <c r="C29780" s="1"/>
      <c r="D29780" s="8"/>
      <c r="E29780" s="1"/>
      <c r="F29780" s="1"/>
      <c r="G29780" s="1"/>
      <c r="H29780" s="1"/>
    </row>
    <row r="29781">
      <c r="A29781" s="1"/>
      <c r="B29781" s="1"/>
      <c r="C29781" s="1"/>
      <c r="D29781" s="8"/>
      <c r="E29781" s="1"/>
      <c r="F29781" s="1"/>
      <c r="G29781" s="1"/>
      <c r="H29781" s="1"/>
    </row>
    <row r="29782">
      <c r="A29782" s="1"/>
      <c r="B29782" s="1"/>
      <c r="C29782" s="1"/>
      <c r="D29782" s="8"/>
      <c r="E29782" s="1"/>
      <c r="F29782" s="1"/>
      <c r="G29782" s="1"/>
      <c r="H29782" s="1"/>
    </row>
    <row r="29783">
      <c r="A29783" s="1"/>
      <c r="B29783" s="1"/>
      <c r="C29783" s="1"/>
      <c r="D29783" s="8"/>
      <c r="E29783" s="1"/>
      <c r="F29783" s="1"/>
      <c r="G29783" s="1"/>
      <c r="H29783" s="1"/>
    </row>
    <row r="29784">
      <c r="A29784" s="1"/>
      <c r="B29784" s="1"/>
      <c r="C29784" s="1"/>
      <c r="D29784" s="8"/>
      <c r="E29784" s="1"/>
      <c r="F29784" s="1"/>
      <c r="G29784" s="1"/>
      <c r="H29784" s="1"/>
    </row>
    <row r="29785">
      <c r="A29785" s="1"/>
      <c r="B29785" s="1"/>
      <c r="C29785" s="1"/>
      <c r="D29785" s="8"/>
      <c r="E29785" s="1"/>
      <c r="F29785" s="1"/>
      <c r="G29785" s="1"/>
      <c r="H29785" s="1"/>
    </row>
    <row r="29786">
      <c r="A29786" s="1"/>
      <c r="B29786" s="1"/>
      <c r="C29786" s="1"/>
      <c r="D29786" s="8"/>
      <c r="E29786" s="1"/>
      <c r="F29786" s="1"/>
      <c r="G29786" s="1"/>
      <c r="H29786" s="1"/>
    </row>
    <row r="29787">
      <c r="A29787" s="1"/>
      <c r="B29787" s="1"/>
      <c r="C29787" s="1"/>
      <c r="D29787" s="8"/>
      <c r="E29787" s="1"/>
      <c r="F29787" s="1"/>
      <c r="G29787" s="1"/>
      <c r="H29787" s="1"/>
    </row>
    <row r="29788">
      <c r="A29788" s="1"/>
      <c r="B29788" s="1"/>
      <c r="C29788" s="1"/>
      <c r="D29788" s="8"/>
      <c r="E29788" s="1"/>
      <c r="F29788" s="1"/>
      <c r="G29788" s="1"/>
      <c r="H29788" s="1"/>
    </row>
    <row r="29789">
      <c r="A29789" s="1"/>
      <c r="B29789" s="1"/>
      <c r="C29789" s="1"/>
      <c r="D29789" s="8"/>
      <c r="E29789" s="1"/>
      <c r="F29789" s="1"/>
      <c r="G29789" s="1"/>
      <c r="H29789" s="1"/>
    </row>
    <row r="29790">
      <c r="A29790" s="1"/>
      <c r="B29790" s="1"/>
      <c r="C29790" s="1"/>
      <c r="D29790" s="8"/>
      <c r="E29790" s="1"/>
      <c r="F29790" s="1"/>
      <c r="G29790" s="1"/>
      <c r="H29790" s="1"/>
    </row>
    <row r="29791">
      <c r="A29791" s="1"/>
      <c r="B29791" s="1"/>
      <c r="C29791" s="1"/>
      <c r="D29791" s="8"/>
      <c r="E29791" s="1"/>
      <c r="F29791" s="1"/>
      <c r="G29791" s="1"/>
      <c r="H29791" s="1"/>
    </row>
    <row r="29792">
      <c r="A29792" s="1"/>
      <c r="B29792" s="1"/>
      <c r="C29792" s="1"/>
      <c r="D29792" s="8"/>
      <c r="E29792" s="1"/>
      <c r="F29792" s="1"/>
      <c r="G29792" s="1"/>
      <c r="H29792" s="1"/>
    </row>
    <row r="29793">
      <c r="A29793" s="1"/>
      <c r="B29793" s="1"/>
      <c r="C29793" s="1"/>
      <c r="D29793" s="8"/>
      <c r="E29793" s="1"/>
      <c r="F29793" s="1"/>
      <c r="G29793" s="1"/>
      <c r="H29793" s="1"/>
    </row>
    <row r="29794">
      <c r="A29794" s="1"/>
      <c r="B29794" s="1"/>
      <c r="C29794" s="1"/>
      <c r="D29794" s="8"/>
      <c r="E29794" s="1"/>
      <c r="F29794" s="1"/>
      <c r="G29794" s="1"/>
      <c r="H29794" s="1"/>
    </row>
    <row r="29795">
      <c r="A29795" s="1"/>
      <c r="B29795" s="1"/>
      <c r="C29795" s="1"/>
      <c r="D29795" s="8"/>
      <c r="E29795" s="1"/>
      <c r="F29795" s="1"/>
      <c r="G29795" s="1"/>
      <c r="H29795" s="1"/>
    </row>
    <row r="29796">
      <c r="A29796" s="1"/>
      <c r="B29796" s="1"/>
      <c r="C29796" s="1"/>
      <c r="D29796" s="8"/>
      <c r="E29796" s="1"/>
      <c r="F29796" s="1"/>
      <c r="G29796" s="1"/>
      <c r="H29796" s="1"/>
    </row>
    <row r="29797">
      <c r="A29797" s="1"/>
      <c r="B29797" s="1"/>
      <c r="C29797" s="1"/>
      <c r="D29797" s="8"/>
      <c r="E29797" s="1"/>
      <c r="F29797" s="1"/>
      <c r="G29797" s="1"/>
      <c r="H29797" s="1"/>
    </row>
    <row r="29798">
      <c r="A29798" s="1"/>
      <c r="B29798" s="1"/>
      <c r="C29798" s="1"/>
      <c r="D29798" s="8"/>
      <c r="E29798" s="1"/>
      <c r="F29798" s="1"/>
      <c r="G29798" s="1"/>
      <c r="H29798" s="1"/>
    </row>
    <row r="29799">
      <c r="A29799" s="1"/>
      <c r="B29799" s="1"/>
      <c r="C29799" s="1"/>
      <c r="D29799" s="8"/>
      <c r="E29799" s="1"/>
      <c r="F29799" s="1"/>
      <c r="G29799" s="1"/>
      <c r="H29799" s="1"/>
    </row>
    <row r="29800">
      <c r="A29800" s="1"/>
      <c r="B29800" s="1"/>
      <c r="C29800" s="1"/>
      <c r="D29800" s="8"/>
      <c r="E29800" s="1"/>
      <c r="F29800" s="1"/>
      <c r="G29800" s="1"/>
      <c r="H29800" s="1"/>
    </row>
    <row r="29801">
      <c r="A29801" s="1"/>
      <c r="B29801" s="1"/>
      <c r="C29801" s="1"/>
      <c r="D29801" s="8"/>
      <c r="E29801" s="1"/>
      <c r="F29801" s="1"/>
      <c r="G29801" s="1"/>
      <c r="H29801" s="1"/>
    </row>
    <row r="29802">
      <c r="A29802" s="1"/>
      <c r="B29802" s="1"/>
      <c r="C29802" s="1"/>
      <c r="D29802" s="8"/>
      <c r="E29802" s="1"/>
      <c r="F29802" s="1"/>
      <c r="G29802" s="1"/>
      <c r="H29802" s="1"/>
    </row>
    <row r="29803">
      <c r="A29803" s="1"/>
      <c r="B29803" s="1"/>
      <c r="C29803" s="1"/>
      <c r="D29803" s="8"/>
      <c r="E29803" s="1"/>
      <c r="F29803" s="1"/>
      <c r="G29803" s="1"/>
      <c r="H29803" s="1"/>
    </row>
    <row r="29804">
      <c r="A29804" s="1"/>
      <c r="B29804" s="1"/>
      <c r="C29804" s="1"/>
      <c r="D29804" s="8"/>
      <c r="E29804" s="1"/>
      <c r="F29804" s="1"/>
      <c r="G29804" s="1"/>
      <c r="H29804" s="1"/>
    </row>
    <row r="29805">
      <c r="A29805" s="1"/>
      <c r="B29805" s="1"/>
      <c r="C29805" s="1"/>
      <c r="D29805" s="8"/>
      <c r="E29805" s="1"/>
      <c r="F29805" s="1"/>
      <c r="G29805" s="1"/>
      <c r="H29805" s="1"/>
    </row>
    <row r="29806">
      <c r="A29806" s="1"/>
      <c r="B29806" s="1"/>
      <c r="C29806" s="1"/>
      <c r="D29806" s="8"/>
      <c r="E29806" s="1"/>
      <c r="F29806" s="1"/>
      <c r="G29806" s="1"/>
      <c r="H29806" s="1"/>
    </row>
    <row r="29807">
      <c r="A29807" s="1"/>
      <c r="B29807" s="1"/>
      <c r="C29807" s="1"/>
      <c r="D29807" s="8"/>
      <c r="E29807" s="1"/>
      <c r="F29807" s="1"/>
      <c r="G29807" s="1"/>
      <c r="H29807" s="1"/>
    </row>
    <row r="29808">
      <c r="A29808" s="1"/>
      <c r="B29808" s="1"/>
      <c r="C29808" s="1"/>
      <c r="D29808" s="8"/>
      <c r="E29808" s="1"/>
      <c r="F29808" s="1"/>
      <c r="G29808" s="1"/>
      <c r="H29808" s="1"/>
    </row>
    <row r="29809">
      <c r="A29809" s="1"/>
      <c r="B29809" s="1"/>
      <c r="C29809" s="1"/>
      <c r="D29809" s="8"/>
      <c r="E29809" s="1"/>
      <c r="F29809" s="1"/>
      <c r="G29809" s="1"/>
      <c r="H29809" s="1"/>
    </row>
    <row r="29810">
      <c r="A29810" s="1"/>
      <c r="B29810" s="1"/>
      <c r="C29810" s="1"/>
      <c r="D29810" s="8"/>
      <c r="E29810" s="1"/>
      <c r="F29810" s="1"/>
      <c r="G29810" s="1"/>
      <c r="H29810" s="1"/>
    </row>
    <row r="29811">
      <c r="A29811" s="1"/>
      <c r="B29811" s="1"/>
      <c r="C29811" s="1"/>
      <c r="D29811" s="8"/>
      <c r="E29811" s="1"/>
      <c r="F29811" s="1"/>
      <c r="G29811" s="1"/>
      <c r="H29811" s="1"/>
    </row>
    <row r="29812">
      <c r="A29812" s="1"/>
      <c r="B29812" s="1"/>
      <c r="C29812" s="1"/>
      <c r="D29812" s="8"/>
      <c r="E29812" s="1"/>
      <c r="F29812" s="1"/>
      <c r="G29812" s="1"/>
      <c r="H29812" s="1"/>
    </row>
    <row r="29813">
      <c r="A29813" s="1"/>
      <c r="B29813" s="1"/>
      <c r="C29813" s="1"/>
      <c r="D29813" s="8"/>
      <c r="E29813" s="1"/>
      <c r="F29813" s="1"/>
      <c r="G29813" s="1"/>
      <c r="H29813" s="1"/>
    </row>
    <row r="29814">
      <c r="A29814" s="1"/>
      <c r="B29814" s="1"/>
      <c r="C29814" s="1"/>
      <c r="D29814" s="8"/>
      <c r="E29814" s="1"/>
      <c r="F29814" s="1"/>
      <c r="G29814" s="1"/>
      <c r="H29814" s="1"/>
    </row>
    <row r="29815">
      <c r="A29815" s="1"/>
      <c r="B29815" s="1"/>
      <c r="C29815" s="1"/>
      <c r="D29815" s="8"/>
      <c r="E29815" s="1"/>
      <c r="F29815" s="1"/>
      <c r="G29815" s="1"/>
      <c r="H29815" s="1"/>
    </row>
    <row r="29816">
      <c r="A29816" s="1"/>
      <c r="B29816" s="1"/>
      <c r="C29816" s="1"/>
      <c r="D29816" s="8"/>
      <c r="E29816" s="1"/>
      <c r="F29816" s="1"/>
      <c r="G29816" s="1"/>
      <c r="H29816" s="1"/>
    </row>
    <row r="29817">
      <c r="A29817" s="1"/>
      <c r="B29817" s="1"/>
      <c r="C29817" s="1"/>
      <c r="D29817" s="8"/>
      <c r="E29817" s="1"/>
      <c r="F29817" s="1"/>
      <c r="G29817" s="1"/>
      <c r="H29817" s="1"/>
    </row>
    <row r="29818">
      <c r="A29818" s="1"/>
      <c r="B29818" s="1"/>
      <c r="C29818" s="1"/>
      <c r="D29818" s="8"/>
      <c r="E29818" s="1"/>
      <c r="F29818" s="1"/>
      <c r="G29818" s="1"/>
      <c r="H29818" s="1"/>
    </row>
    <row r="29819">
      <c r="A29819" s="1"/>
      <c r="B29819" s="1"/>
      <c r="C29819" s="1"/>
      <c r="D29819" s="8"/>
      <c r="E29819" s="1"/>
      <c r="F29819" s="1"/>
      <c r="G29819" s="1"/>
      <c r="H29819" s="1"/>
    </row>
    <row r="29820">
      <c r="A29820" s="1"/>
      <c r="B29820" s="1"/>
      <c r="C29820" s="1"/>
      <c r="D29820" s="8"/>
      <c r="E29820" s="1"/>
      <c r="F29820" s="1"/>
      <c r="G29820" s="1"/>
      <c r="H29820" s="1"/>
    </row>
    <row r="29821">
      <c r="A29821" s="1"/>
      <c r="B29821" s="1"/>
      <c r="C29821" s="1"/>
      <c r="D29821" s="8"/>
      <c r="E29821" s="1"/>
      <c r="F29821" s="1"/>
      <c r="G29821" s="1"/>
      <c r="H29821" s="1"/>
    </row>
    <row r="29822">
      <c r="A29822" s="1"/>
      <c r="B29822" s="1"/>
      <c r="C29822" s="1"/>
      <c r="D29822" s="8"/>
      <c r="E29822" s="1"/>
      <c r="F29822" s="1"/>
      <c r="G29822" s="1"/>
      <c r="H29822" s="1"/>
    </row>
    <row r="29823">
      <c r="A29823" s="1"/>
      <c r="B29823" s="1"/>
      <c r="C29823" s="1"/>
      <c r="D29823" s="8"/>
      <c r="E29823" s="1"/>
      <c r="F29823" s="1"/>
      <c r="G29823" s="1"/>
      <c r="H29823" s="1"/>
    </row>
    <row r="29824">
      <c r="A29824" s="1"/>
      <c r="B29824" s="1"/>
      <c r="C29824" s="1"/>
      <c r="D29824" s="8"/>
      <c r="E29824" s="1"/>
      <c r="F29824" s="1"/>
      <c r="G29824" s="1"/>
      <c r="H29824" s="1"/>
    </row>
    <row r="29825">
      <c r="A29825" s="1"/>
      <c r="B29825" s="1"/>
      <c r="C29825" s="1"/>
      <c r="D29825" s="8"/>
      <c r="E29825" s="1"/>
      <c r="F29825" s="1"/>
      <c r="G29825" s="1"/>
      <c r="H29825" s="1"/>
    </row>
    <row r="29826">
      <c r="A29826" s="1"/>
      <c r="B29826" s="1"/>
      <c r="C29826" s="1"/>
      <c r="D29826" s="8"/>
      <c r="E29826" s="1"/>
      <c r="F29826" s="1"/>
      <c r="G29826" s="1"/>
      <c r="H29826" s="1"/>
    </row>
    <row r="29827">
      <c r="A29827" s="1"/>
      <c r="B29827" s="1"/>
      <c r="C29827" s="1"/>
      <c r="D29827" s="8"/>
      <c r="E29827" s="1"/>
      <c r="F29827" s="1"/>
      <c r="G29827" s="1"/>
      <c r="H29827" s="1"/>
    </row>
    <row r="29828">
      <c r="A29828" s="1"/>
      <c r="B29828" s="1"/>
      <c r="C29828" s="1"/>
      <c r="D29828" s="8"/>
      <c r="E29828" s="1"/>
      <c r="F29828" s="1"/>
      <c r="G29828" s="1"/>
      <c r="H29828" s="1"/>
    </row>
    <row r="29829">
      <c r="A29829" s="1"/>
      <c r="B29829" s="1"/>
      <c r="C29829" s="1"/>
      <c r="D29829" s="8"/>
      <c r="E29829" s="1"/>
      <c r="F29829" s="1"/>
      <c r="G29829" s="1"/>
      <c r="H29829" s="1"/>
    </row>
    <row r="29830">
      <c r="A29830" s="1"/>
      <c r="B29830" s="1"/>
      <c r="C29830" s="1"/>
      <c r="D29830" s="8"/>
      <c r="E29830" s="1"/>
      <c r="F29830" s="1"/>
      <c r="G29830" s="1"/>
      <c r="H29830" s="1"/>
    </row>
    <row r="29831">
      <c r="A29831" s="1"/>
      <c r="B29831" s="1"/>
      <c r="C29831" s="1"/>
      <c r="D29831" s="8"/>
      <c r="E29831" s="1"/>
      <c r="F29831" s="1"/>
      <c r="G29831" s="1"/>
      <c r="H29831" s="1"/>
    </row>
    <row r="29832">
      <c r="A29832" s="1"/>
      <c r="B29832" s="1"/>
      <c r="C29832" s="1"/>
      <c r="D29832" s="8"/>
      <c r="E29832" s="1"/>
      <c r="F29832" s="1"/>
      <c r="G29832" s="1"/>
      <c r="H29832" s="1"/>
    </row>
    <row r="29833">
      <c r="A29833" s="1"/>
      <c r="B29833" s="1"/>
      <c r="C29833" s="1"/>
      <c r="D29833" s="8"/>
      <c r="E29833" s="1"/>
      <c r="F29833" s="1"/>
      <c r="G29833" s="1"/>
      <c r="H29833" s="1"/>
    </row>
    <row r="29834">
      <c r="A29834" s="1"/>
      <c r="B29834" s="1"/>
      <c r="C29834" s="1"/>
      <c r="D29834" s="8"/>
      <c r="E29834" s="1"/>
      <c r="F29834" s="1"/>
      <c r="G29834" s="1"/>
      <c r="H29834" s="1"/>
    </row>
    <row r="29835">
      <c r="A29835" s="1"/>
      <c r="B29835" s="1"/>
      <c r="C29835" s="1"/>
      <c r="D29835" s="8"/>
      <c r="E29835" s="1"/>
      <c r="F29835" s="1"/>
      <c r="G29835" s="1"/>
      <c r="H29835" s="1"/>
    </row>
    <row r="29836">
      <c r="A29836" s="1"/>
      <c r="B29836" s="1"/>
      <c r="C29836" s="1"/>
      <c r="D29836" s="8"/>
      <c r="E29836" s="1"/>
      <c r="F29836" s="1"/>
      <c r="G29836" s="1"/>
      <c r="H29836" s="1"/>
    </row>
    <row r="29837">
      <c r="A29837" s="1"/>
      <c r="B29837" s="1"/>
      <c r="C29837" s="1"/>
      <c r="D29837" s="8"/>
      <c r="E29837" s="1"/>
      <c r="F29837" s="1"/>
      <c r="G29837" s="1"/>
      <c r="H29837" s="1"/>
    </row>
    <row r="29838">
      <c r="A29838" s="1"/>
      <c r="B29838" s="1"/>
      <c r="C29838" s="1"/>
      <c r="D29838" s="8"/>
      <c r="E29838" s="1"/>
      <c r="F29838" s="1"/>
      <c r="G29838" s="1"/>
      <c r="H29838" s="1"/>
    </row>
    <row r="29839">
      <c r="A29839" s="1"/>
      <c r="B29839" s="1"/>
      <c r="C29839" s="1"/>
      <c r="D29839" s="8"/>
      <c r="E29839" s="1"/>
      <c r="F29839" s="1"/>
      <c r="G29839" s="1"/>
      <c r="H29839" s="1"/>
    </row>
    <row r="29840">
      <c r="A29840" s="1"/>
      <c r="B29840" s="1"/>
      <c r="C29840" s="1"/>
      <c r="D29840" s="8"/>
      <c r="E29840" s="1"/>
      <c r="F29840" s="1"/>
      <c r="G29840" s="1"/>
      <c r="H29840" s="1"/>
    </row>
    <row r="29841">
      <c r="A29841" s="1"/>
      <c r="B29841" s="1"/>
      <c r="C29841" s="1"/>
      <c r="D29841" s="8"/>
      <c r="E29841" s="1"/>
      <c r="F29841" s="1"/>
      <c r="G29841" s="1"/>
      <c r="H29841" s="1"/>
    </row>
    <row r="29842">
      <c r="A29842" s="1"/>
      <c r="B29842" s="1"/>
      <c r="C29842" s="1"/>
      <c r="D29842" s="8"/>
      <c r="E29842" s="1"/>
      <c r="F29842" s="1"/>
      <c r="G29842" s="1"/>
      <c r="H29842" s="1"/>
    </row>
    <row r="29843">
      <c r="A29843" s="1"/>
      <c r="B29843" s="1"/>
      <c r="C29843" s="1"/>
      <c r="D29843" s="8"/>
      <c r="E29843" s="1"/>
      <c r="F29843" s="1"/>
      <c r="G29843" s="1"/>
      <c r="H29843" s="1"/>
    </row>
    <row r="29844">
      <c r="A29844" s="1"/>
      <c r="B29844" s="1"/>
      <c r="C29844" s="1"/>
      <c r="D29844" s="8"/>
      <c r="E29844" s="1"/>
      <c r="F29844" s="1"/>
      <c r="G29844" s="1"/>
      <c r="H29844" s="1"/>
    </row>
    <row r="29845">
      <c r="A29845" s="1"/>
      <c r="B29845" s="1"/>
      <c r="C29845" s="1"/>
      <c r="D29845" s="8"/>
      <c r="E29845" s="1"/>
      <c r="F29845" s="1"/>
      <c r="G29845" s="1"/>
      <c r="H29845" s="1"/>
    </row>
    <row r="29846">
      <c r="A29846" s="1"/>
      <c r="B29846" s="1"/>
      <c r="C29846" s="1"/>
      <c r="D29846" s="8"/>
      <c r="E29846" s="1"/>
      <c r="F29846" s="1"/>
      <c r="G29846" s="1"/>
      <c r="H29846" s="1"/>
    </row>
    <row r="29847">
      <c r="A29847" s="1"/>
      <c r="B29847" s="1"/>
      <c r="C29847" s="1"/>
      <c r="D29847" s="8"/>
      <c r="E29847" s="1"/>
      <c r="F29847" s="1"/>
      <c r="G29847" s="1"/>
      <c r="H29847" s="1"/>
    </row>
    <row r="29848">
      <c r="A29848" s="1"/>
      <c r="B29848" s="1"/>
      <c r="C29848" s="1"/>
      <c r="D29848" s="8"/>
      <c r="E29848" s="1"/>
      <c r="F29848" s="1"/>
      <c r="G29848" s="1"/>
      <c r="H29848" s="1"/>
    </row>
    <row r="29849">
      <c r="A29849" s="1"/>
      <c r="B29849" s="1"/>
      <c r="C29849" s="1"/>
      <c r="D29849" s="8"/>
      <c r="E29849" s="1"/>
      <c r="F29849" s="1"/>
      <c r="G29849" s="1"/>
      <c r="H29849" s="1"/>
    </row>
    <row r="29850">
      <c r="A29850" s="1"/>
      <c r="B29850" s="1"/>
      <c r="C29850" s="1"/>
      <c r="D29850" s="8"/>
      <c r="E29850" s="1"/>
      <c r="F29850" s="1"/>
      <c r="G29850" s="1"/>
      <c r="H29850" s="1"/>
    </row>
    <row r="29851">
      <c r="A29851" s="1"/>
      <c r="B29851" s="1"/>
      <c r="C29851" s="1"/>
      <c r="D29851" s="8"/>
      <c r="E29851" s="1"/>
      <c r="F29851" s="1"/>
      <c r="G29851" s="1"/>
      <c r="H29851" s="1"/>
    </row>
    <row r="29852">
      <c r="A29852" s="1"/>
      <c r="B29852" s="1"/>
      <c r="C29852" s="1"/>
      <c r="D29852" s="8"/>
      <c r="E29852" s="1"/>
      <c r="F29852" s="1"/>
      <c r="G29852" s="1"/>
      <c r="H29852" s="1"/>
    </row>
    <row r="29853">
      <c r="A29853" s="1"/>
      <c r="B29853" s="1"/>
      <c r="C29853" s="1"/>
      <c r="D29853" s="8"/>
      <c r="E29853" s="1"/>
      <c r="F29853" s="1"/>
      <c r="G29853" s="1"/>
      <c r="H29853" s="1"/>
    </row>
    <row r="29854">
      <c r="A29854" s="1"/>
      <c r="B29854" s="1"/>
      <c r="C29854" s="1"/>
      <c r="D29854" s="8"/>
      <c r="E29854" s="1"/>
      <c r="F29854" s="1"/>
      <c r="G29854" s="1"/>
      <c r="H29854" s="1"/>
    </row>
    <row r="29855">
      <c r="A29855" s="1"/>
      <c r="B29855" s="1"/>
      <c r="C29855" s="1"/>
      <c r="D29855" s="8"/>
      <c r="E29855" s="1"/>
      <c r="F29855" s="1"/>
      <c r="G29855" s="1"/>
      <c r="H29855" s="1"/>
    </row>
    <row r="29856">
      <c r="A29856" s="1"/>
      <c r="B29856" s="1"/>
      <c r="C29856" s="1"/>
      <c r="D29856" s="8"/>
      <c r="E29856" s="1"/>
      <c r="F29856" s="1"/>
      <c r="G29856" s="1"/>
      <c r="H29856" s="1"/>
    </row>
    <row r="29857">
      <c r="A29857" s="1"/>
      <c r="B29857" s="1"/>
      <c r="C29857" s="1"/>
      <c r="D29857" s="8"/>
      <c r="E29857" s="1"/>
      <c r="F29857" s="1"/>
      <c r="G29857" s="1"/>
      <c r="H29857" s="1"/>
    </row>
    <row r="29858">
      <c r="A29858" s="1"/>
      <c r="B29858" s="1"/>
      <c r="C29858" s="1"/>
      <c r="D29858" s="8"/>
      <c r="E29858" s="1"/>
      <c r="F29858" s="1"/>
      <c r="G29858" s="1"/>
      <c r="H29858" s="1"/>
    </row>
    <row r="29859">
      <c r="A29859" s="1"/>
      <c r="B29859" s="1"/>
      <c r="C29859" s="1"/>
      <c r="D29859" s="8"/>
      <c r="E29859" s="1"/>
      <c r="F29859" s="1"/>
      <c r="G29859" s="1"/>
      <c r="H29859" s="1"/>
    </row>
    <row r="29860">
      <c r="A29860" s="1"/>
      <c r="B29860" s="1"/>
      <c r="C29860" s="1"/>
      <c r="D29860" s="8"/>
      <c r="E29860" s="1"/>
      <c r="F29860" s="1"/>
      <c r="G29860" s="1"/>
      <c r="H29860" s="1"/>
    </row>
    <row r="29861">
      <c r="A29861" s="1"/>
      <c r="B29861" s="1"/>
      <c r="C29861" s="1"/>
      <c r="D29861" s="8"/>
      <c r="E29861" s="1"/>
      <c r="F29861" s="1"/>
      <c r="G29861" s="1"/>
      <c r="H29861" s="1"/>
    </row>
    <row r="29862">
      <c r="A29862" s="1"/>
      <c r="B29862" s="1"/>
      <c r="C29862" s="1"/>
      <c r="D29862" s="8"/>
      <c r="E29862" s="1"/>
      <c r="F29862" s="1"/>
      <c r="G29862" s="1"/>
      <c r="H29862" s="1"/>
    </row>
    <row r="29863">
      <c r="A29863" s="1"/>
      <c r="B29863" s="1"/>
      <c r="C29863" s="1"/>
      <c r="D29863" s="8"/>
      <c r="E29863" s="1"/>
      <c r="F29863" s="1"/>
      <c r="G29863" s="1"/>
      <c r="H29863" s="1"/>
    </row>
    <row r="29864">
      <c r="A29864" s="1"/>
      <c r="B29864" s="1"/>
      <c r="C29864" s="1"/>
      <c r="D29864" s="8"/>
      <c r="E29864" s="1"/>
      <c r="F29864" s="1"/>
      <c r="G29864" s="1"/>
      <c r="H29864" s="1"/>
    </row>
    <row r="29865">
      <c r="A29865" s="1"/>
      <c r="B29865" s="1"/>
      <c r="C29865" s="1"/>
      <c r="D29865" s="8"/>
      <c r="E29865" s="1"/>
      <c r="F29865" s="1"/>
      <c r="G29865" s="1"/>
      <c r="H29865" s="1"/>
    </row>
    <row r="29866">
      <c r="A29866" s="1"/>
      <c r="B29866" s="1"/>
      <c r="C29866" s="1"/>
      <c r="D29866" s="8"/>
      <c r="E29866" s="1"/>
      <c r="F29866" s="1"/>
      <c r="G29866" s="1"/>
      <c r="H29866" s="1"/>
    </row>
    <row r="29867">
      <c r="A29867" s="1"/>
      <c r="B29867" s="1"/>
      <c r="C29867" s="1"/>
      <c r="D29867" s="8"/>
      <c r="E29867" s="1"/>
      <c r="F29867" s="1"/>
      <c r="G29867" s="1"/>
      <c r="H29867" s="1"/>
    </row>
    <row r="29868">
      <c r="A29868" s="1"/>
      <c r="B29868" s="1"/>
      <c r="C29868" s="1"/>
      <c r="D29868" s="8"/>
      <c r="E29868" s="1"/>
      <c r="F29868" s="1"/>
      <c r="G29868" s="1"/>
      <c r="H29868" s="1"/>
    </row>
    <row r="29869">
      <c r="A29869" s="1"/>
      <c r="B29869" s="1"/>
      <c r="C29869" s="1"/>
      <c r="D29869" s="8"/>
      <c r="E29869" s="1"/>
      <c r="F29869" s="1"/>
      <c r="G29869" s="1"/>
      <c r="H29869" s="1"/>
    </row>
    <row r="29870">
      <c r="A29870" s="1"/>
      <c r="B29870" s="1"/>
      <c r="C29870" s="1"/>
      <c r="D29870" s="8"/>
      <c r="E29870" s="1"/>
      <c r="F29870" s="1"/>
      <c r="G29870" s="1"/>
      <c r="H29870" s="1"/>
    </row>
    <row r="29871">
      <c r="A29871" s="1"/>
      <c r="B29871" s="1"/>
      <c r="C29871" s="1"/>
      <c r="D29871" s="8"/>
      <c r="E29871" s="1"/>
      <c r="F29871" s="1"/>
      <c r="G29871" s="1"/>
      <c r="H29871" s="1"/>
    </row>
    <row r="29872">
      <c r="A29872" s="1"/>
      <c r="B29872" s="1"/>
      <c r="C29872" s="1"/>
      <c r="D29872" s="8"/>
      <c r="E29872" s="1"/>
      <c r="F29872" s="1"/>
      <c r="G29872" s="1"/>
      <c r="H29872" s="1"/>
    </row>
    <row r="29873">
      <c r="A29873" s="1"/>
      <c r="B29873" s="1"/>
      <c r="C29873" s="1"/>
      <c r="D29873" s="8"/>
      <c r="E29873" s="1"/>
      <c r="F29873" s="1"/>
      <c r="G29873" s="1"/>
      <c r="H29873" s="1"/>
    </row>
    <row r="29874">
      <c r="A29874" s="1"/>
      <c r="B29874" s="1"/>
      <c r="C29874" s="1"/>
      <c r="D29874" s="8"/>
      <c r="E29874" s="1"/>
      <c r="F29874" s="1"/>
      <c r="G29874" s="1"/>
      <c r="H29874" s="1"/>
    </row>
    <row r="29875">
      <c r="A29875" s="1"/>
      <c r="B29875" s="1"/>
      <c r="C29875" s="1"/>
      <c r="D29875" s="8"/>
      <c r="E29875" s="1"/>
      <c r="F29875" s="1"/>
      <c r="G29875" s="1"/>
      <c r="H29875" s="1"/>
    </row>
    <row r="29876">
      <c r="A29876" s="1"/>
      <c r="B29876" s="1"/>
      <c r="C29876" s="1"/>
      <c r="D29876" s="8"/>
      <c r="E29876" s="1"/>
      <c r="F29876" s="1"/>
      <c r="G29876" s="1"/>
      <c r="H29876" s="1"/>
    </row>
    <row r="29877">
      <c r="A29877" s="1"/>
      <c r="B29877" s="1"/>
      <c r="C29877" s="1"/>
      <c r="D29877" s="8"/>
      <c r="E29877" s="1"/>
      <c r="F29877" s="1"/>
      <c r="G29877" s="1"/>
      <c r="H29877" s="1"/>
    </row>
    <row r="29878">
      <c r="A29878" s="1"/>
      <c r="B29878" s="1"/>
      <c r="C29878" s="1"/>
      <c r="D29878" s="8"/>
      <c r="E29878" s="1"/>
      <c r="F29878" s="1"/>
      <c r="G29878" s="1"/>
      <c r="H29878" s="1"/>
    </row>
    <row r="29879">
      <c r="A29879" s="1"/>
      <c r="B29879" s="1"/>
      <c r="C29879" s="1"/>
      <c r="D29879" s="8"/>
      <c r="E29879" s="1"/>
      <c r="F29879" s="1"/>
      <c r="G29879" s="1"/>
      <c r="H29879" s="1"/>
    </row>
    <row r="29880">
      <c r="A29880" s="1"/>
      <c r="B29880" s="1"/>
      <c r="C29880" s="1"/>
      <c r="D29880" s="8"/>
      <c r="E29880" s="1"/>
      <c r="F29880" s="1"/>
      <c r="G29880" s="1"/>
      <c r="H29880" s="1"/>
    </row>
    <row r="29881">
      <c r="A29881" s="1"/>
      <c r="B29881" s="1"/>
      <c r="C29881" s="1"/>
      <c r="D29881" s="8"/>
      <c r="E29881" s="1"/>
      <c r="F29881" s="1"/>
      <c r="G29881" s="1"/>
      <c r="H29881" s="1"/>
    </row>
    <row r="29882">
      <c r="A29882" s="1"/>
      <c r="B29882" s="1"/>
      <c r="C29882" s="1"/>
      <c r="D29882" s="8"/>
      <c r="E29882" s="1"/>
      <c r="F29882" s="1"/>
      <c r="G29882" s="1"/>
      <c r="H29882" s="1"/>
    </row>
    <row r="29883">
      <c r="A29883" s="1"/>
      <c r="B29883" s="1"/>
      <c r="C29883" s="1"/>
      <c r="D29883" s="8"/>
      <c r="E29883" s="1"/>
      <c r="F29883" s="1"/>
      <c r="G29883" s="1"/>
      <c r="H29883" s="1"/>
    </row>
    <row r="29884">
      <c r="A29884" s="1"/>
      <c r="B29884" s="1"/>
      <c r="C29884" s="1"/>
      <c r="D29884" s="8"/>
      <c r="E29884" s="1"/>
      <c r="F29884" s="1"/>
      <c r="G29884" s="1"/>
      <c r="H29884" s="1"/>
    </row>
    <row r="29885">
      <c r="A29885" s="1"/>
      <c r="B29885" s="1"/>
      <c r="C29885" s="1"/>
      <c r="D29885" s="8"/>
      <c r="E29885" s="1"/>
      <c r="F29885" s="1"/>
      <c r="G29885" s="1"/>
      <c r="H29885" s="1"/>
    </row>
    <row r="29886">
      <c r="A29886" s="1"/>
      <c r="B29886" s="1"/>
      <c r="C29886" s="1"/>
      <c r="D29886" s="8"/>
      <c r="E29886" s="1"/>
      <c r="F29886" s="1"/>
      <c r="G29886" s="1"/>
      <c r="H29886" s="1"/>
    </row>
    <row r="29887">
      <c r="A29887" s="1"/>
      <c r="B29887" s="1"/>
      <c r="C29887" s="1"/>
      <c r="D29887" s="8"/>
      <c r="E29887" s="1"/>
      <c r="F29887" s="1"/>
      <c r="G29887" s="1"/>
      <c r="H29887" s="1"/>
    </row>
    <row r="29888">
      <c r="A29888" s="1"/>
      <c r="B29888" s="1"/>
      <c r="C29888" s="1"/>
      <c r="D29888" s="8"/>
      <c r="E29888" s="1"/>
      <c r="F29888" s="1"/>
      <c r="G29888" s="1"/>
      <c r="H29888" s="1"/>
    </row>
    <row r="29889">
      <c r="A29889" s="1"/>
      <c r="B29889" s="1"/>
      <c r="C29889" s="1"/>
      <c r="D29889" s="8"/>
      <c r="E29889" s="1"/>
      <c r="F29889" s="1"/>
      <c r="G29889" s="1"/>
      <c r="H29889" s="1"/>
    </row>
    <row r="29890">
      <c r="A29890" s="1"/>
      <c r="B29890" s="1"/>
      <c r="C29890" s="1"/>
      <c r="D29890" s="8"/>
      <c r="E29890" s="1"/>
      <c r="F29890" s="1"/>
      <c r="G29890" s="1"/>
      <c r="H29890" s="1"/>
    </row>
    <row r="29891">
      <c r="A29891" s="1"/>
      <c r="B29891" s="1"/>
      <c r="C29891" s="1"/>
      <c r="D29891" s="8"/>
      <c r="E29891" s="1"/>
      <c r="F29891" s="1"/>
      <c r="G29891" s="1"/>
      <c r="H29891" s="1"/>
    </row>
    <row r="29892">
      <c r="A29892" s="1"/>
      <c r="B29892" s="1"/>
      <c r="C29892" s="1"/>
      <c r="D29892" s="8"/>
      <c r="E29892" s="1"/>
      <c r="F29892" s="1"/>
      <c r="G29892" s="1"/>
      <c r="H29892" s="1"/>
    </row>
    <row r="29893">
      <c r="A29893" s="1"/>
      <c r="B29893" s="1"/>
      <c r="C29893" s="1"/>
      <c r="D29893" s="8"/>
      <c r="E29893" s="1"/>
      <c r="F29893" s="1"/>
      <c r="G29893" s="1"/>
      <c r="H29893" s="1"/>
    </row>
    <row r="29894">
      <c r="A29894" s="1"/>
      <c r="B29894" s="1"/>
      <c r="C29894" s="1"/>
      <c r="D29894" s="8"/>
      <c r="E29894" s="1"/>
      <c r="F29894" s="1"/>
      <c r="G29894" s="1"/>
      <c r="H29894" s="1"/>
    </row>
    <row r="29895">
      <c r="A29895" s="1"/>
      <c r="B29895" s="1"/>
      <c r="C29895" s="1"/>
      <c r="D29895" s="8"/>
      <c r="E29895" s="1"/>
      <c r="F29895" s="1"/>
      <c r="G29895" s="1"/>
      <c r="H29895" s="1"/>
    </row>
    <row r="29896">
      <c r="A29896" s="1"/>
      <c r="B29896" s="1"/>
      <c r="C29896" s="1"/>
      <c r="D29896" s="8"/>
      <c r="E29896" s="1"/>
      <c r="F29896" s="1"/>
      <c r="G29896" s="1"/>
      <c r="H29896" s="1"/>
    </row>
    <row r="29897">
      <c r="A29897" s="1"/>
      <c r="B29897" s="1"/>
      <c r="C29897" s="1"/>
      <c r="D29897" s="8"/>
      <c r="E29897" s="1"/>
      <c r="F29897" s="1"/>
      <c r="G29897" s="1"/>
      <c r="H29897" s="1"/>
    </row>
    <row r="29898">
      <c r="A29898" s="1"/>
      <c r="B29898" s="1"/>
      <c r="C29898" s="1"/>
      <c r="D29898" s="8"/>
      <c r="E29898" s="1"/>
      <c r="F29898" s="1"/>
      <c r="G29898" s="1"/>
      <c r="H29898" s="1"/>
    </row>
    <row r="29899">
      <c r="A29899" s="1"/>
      <c r="B29899" s="1"/>
      <c r="C29899" s="1"/>
      <c r="D29899" s="8"/>
      <c r="E29899" s="1"/>
      <c r="F29899" s="1"/>
      <c r="G29899" s="1"/>
      <c r="H29899" s="1"/>
    </row>
    <row r="29900">
      <c r="A29900" s="1"/>
      <c r="B29900" s="1"/>
      <c r="C29900" s="1"/>
      <c r="D29900" s="8"/>
      <c r="E29900" s="1"/>
      <c r="F29900" s="1"/>
      <c r="G29900" s="1"/>
      <c r="H29900" s="1"/>
    </row>
    <row r="29901">
      <c r="A29901" s="1"/>
      <c r="B29901" s="1"/>
      <c r="C29901" s="1"/>
      <c r="D29901" s="8"/>
      <c r="E29901" s="1"/>
      <c r="F29901" s="1"/>
      <c r="G29901" s="1"/>
      <c r="H29901" s="1"/>
    </row>
    <row r="29902">
      <c r="A29902" s="1"/>
      <c r="B29902" s="1"/>
      <c r="C29902" s="1"/>
      <c r="D29902" s="8"/>
      <c r="E29902" s="1"/>
      <c r="F29902" s="1"/>
      <c r="G29902" s="1"/>
      <c r="H29902" s="1"/>
    </row>
    <row r="29903">
      <c r="A29903" s="1"/>
      <c r="B29903" s="1"/>
      <c r="C29903" s="1"/>
      <c r="D29903" s="8"/>
      <c r="E29903" s="1"/>
      <c r="F29903" s="1"/>
      <c r="G29903" s="1"/>
      <c r="H29903" s="1"/>
    </row>
    <row r="29904">
      <c r="A29904" s="1"/>
      <c r="B29904" s="1"/>
      <c r="C29904" s="1"/>
      <c r="D29904" s="8"/>
      <c r="E29904" s="1"/>
      <c r="F29904" s="1"/>
      <c r="G29904" s="1"/>
      <c r="H29904" s="1"/>
    </row>
    <row r="29905">
      <c r="A29905" s="1"/>
      <c r="B29905" s="1"/>
      <c r="C29905" s="1"/>
      <c r="D29905" s="8"/>
      <c r="E29905" s="1"/>
      <c r="F29905" s="1"/>
      <c r="G29905" s="1"/>
      <c r="H29905" s="1"/>
    </row>
    <row r="29906">
      <c r="A29906" s="1"/>
      <c r="B29906" s="1"/>
      <c r="C29906" s="1"/>
      <c r="D29906" s="8"/>
      <c r="E29906" s="1"/>
      <c r="F29906" s="1"/>
      <c r="G29906" s="1"/>
      <c r="H29906" s="1"/>
    </row>
    <row r="29907">
      <c r="A29907" s="1"/>
      <c r="B29907" s="1"/>
      <c r="C29907" s="1"/>
      <c r="D29907" s="8"/>
      <c r="E29907" s="1"/>
      <c r="F29907" s="1"/>
      <c r="G29907" s="1"/>
      <c r="H29907" s="1"/>
    </row>
    <row r="29908">
      <c r="A29908" s="1"/>
      <c r="B29908" s="1"/>
      <c r="C29908" s="1"/>
      <c r="D29908" s="8"/>
      <c r="E29908" s="1"/>
      <c r="F29908" s="1"/>
      <c r="G29908" s="1"/>
      <c r="H29908" s="1"/>
    </row>
    <row r="29909">
      <c r="A29909" s="1"/>
      <c r="B29909" s="1"/>
      <c r="C29909" s="1"/>
      <c r="D29909" s="8"/>
      <c r="E29909" s="1"/>
      <c r="F29909" s="1"/>
      <c r="G29909" s="1"/>
      <c r="H29909" s="1"/>
    </row>
    <row r="29910">
      <c r="A29910" s="1"/>
      <c r="B29910" s="1"/>
      <c r="C29910" s="1"/>
      <c r="D29910" s="8"/>
      <c r="E29910" s="1"/>
      <c r="F29910" s="1"/>
      <c r="G29910" s="1"/>
      <c r="H29910" s="1"/>
    </row>
    <row r="29911">
      <c r="A29911" s="1"/>
      <c r="B29911" s="1"/>
      <c r="C29911" s="1"/>
      <c r="D29911" s="8"/>
      <c r="E29911" s="1"/>
      <c r="F29911" s="1"/>
      <c r="G29911" s="1"/>
      <c r="H29911" s="1"/>
    </row>
    <row r="29912">
      <c r="A29912" s="1"/>
      <c r="B29912" s="1"/>
      <c r="C29912" s="1"/>
      <c r="D29912" s="8"/>
      <c r="E29912" s="1"/>
      <c r="F29912" s="1"/>
      <c r="G29912" s="1"/>
      <c r="H29912" s="1"/>
    </row>
    <row r="29913">
      <c r="A29913" s="1"/>
      <c r="B29913" s="1"/>
      <c r="C29913" s="1"/>
      <c r="D29913" s="8"/>
      <c r="E29913" s="1"/>
      <c r="F29913" s="1"/>
      <c r="G29913" s="1"/>
      <c r="H29913" s="1"/>
    </row>
    <row r="29914">
      <c r="A29914" s="1"/>
      <c r="B29914" s="1"/>
      <c r="C29914" s="1"/>
      <c r="D29914" s="8"/>
      <c r="E29914" s="1"/>
      <c r="F29914" s="1"/>
      <c r="G29914" s="1"/>
      <c r="H29914" s="1"/>
    </row>
    <row r="29915">
      <c r="A29915" s="1"/>
      <c r="B29915" s="1"/>
      <c r="C29915" s="1"/>
      <c r="D29915" s="8"/>
      <c r="E29915" s="1"/>
      <c r="F29915" s="1"/>
      <c r="G29915" s="1"/>
      <c r="H29915" s="1"/>
    </row>
    <row r="29916">
      <c r="A29916" s="1"/>
      <c r="B29916" s="1"/>
      <c r="C29916" s="1"/>
      <c r="D29916" s="8"/>
      <c r="E29916" s="1"/>
      <c r="F29916" s="1"/>
      <c r="G29916" s="1"/>
      <c r="H29916" s="1"/>
    </row>
    <row r="29917">
      <c r="A29917" s="1"/>
      <c r="B29917" s="1"/>
      <c r="C29917" s="1"/>
      <c r="D29917" s="8"/>
      <c r="E29917" s="1"/>
      <c r="F29917" s="1"/>
      <c r="G29917" s="1"/>
      <c r="H29917" s="1"/>
    </row>
    <row r="29918">
      <c r="A29918" s="1"/>
      <c r="B29918" s="1"/>
      <c r="C29918" s="1"/>
      <c r="D29918" s="8"/>
      <c r="E29918" s="1"/>
      <c r="F29918" s="1"/>
      <c r="G29918" s="1"/>
      <c r="H29918" s="1"/>
    </row>
    <row r="29919">
      <c r="A29919" s="1"/>
      <c r="B29919" s="1"/>
      <c r="C29919" s="1"/>
      <c r="D29919" s="8"/>
      <c r="E29919" s="1"/>
      <c r="F29919" s="1"/>
      <c r="G29919" s="1"/>
      <c r="H29919" s="1"/>
    </row>
    <row r="29920">
      <c r="A29920" s="1"/>
      <c r="B29920" s="1"/>
      <c r="C29920" s="1"/>
      <c r="D29920" s="8"/>
      <c r="E29920" s="1"/>
      <c r="F29920" s="1"/>
      <c r="G29920" s="1"/>
      <c r="H29920" s="1"/>
    </row>
    <row r="29921">
      <c r="A29921" s="1"/>
      <c r="B29921" s="1"/>
      <c r="C29921" s="1"/>
      <c r="D29921" s="8"/>
      <c r="E29921" s="1"/>
      <c r="F29921" s="1"/>
      <c r="G29921" s="1"/>
      <c r="H29921" s="1"/>
    </row>
    <row r="29922">
      <c r="A29922" s="1"/>
      <c r="B29922" s="1"/>
      <c r="C29922" s="1"/>
      <c r="D29922" s="8"/>
      <c r="E29922" s="1"/>
      <c r="F29922" s="1"/>
      <c r="G29922" s="1"/>
      <c r="H29922" s="1"/>
    </row>
    <row r="29923">
      <c r="A29923" s="1"/>
      <c r="B29923" s="1"/>
      <c r="C29923" s="1"/>
      <c r="D29923" s="8"/>
      <c r="E29923" s="1"/>
      <c r="F29923" s="1"/>
      <c r="G29923" s="1"/>
      <c r="H29923" s="1"/>
    </row>
    <row r="29924">
      <c r="A29924" s="1"/>
      <c r="B29924" s="1"/>
      <c r="C29924" s="1"/>
      <c r="D29924" s="8"/>
      <c r="E29924" s="1"/>
      <c r="F29924" s="1"/>
      <c r="G29924" s="1"/>
      <c r="H29924" s="1"/>
    </row>
    <row r="29925">
      <c r="A29925" s="1"/>
      <c r="B29925" s="1"/>
      <c r="C29925" s="1"/>
      <c r="D29925" s="8"/>
      <c r="E29925" s="1"/>
      <c r="F29925" s="1"/>
      <c r="G29925" s="1"/>
      <c r="H29925" s="1"/>
    </row>
    <row r="29926">
      <c r="A29926" s="1"/>
      <c r="B29926" s="1"/>
      <c r="C29926" s="1"/>
      <c r="D29926" s="8"/>
      <c r="E29926" s="1"/>
      <c r="F29926" s="1"/>
      <c r="G29926" s="1"/>
      <c r="H29926" s="1"/>
    </row>
    <row r="29927">
      <c r="A29927" s="1"/>
      <c r="B29927" s="1"/>
      <c r="C29927" s="1"/>
      <c r="D29927" s="8"/>
      <c r="E29927" s="1"/>
      <c r="F29927" s="1"/>
      <c r="G29927" s="1"/>
      <c r="H29927" s="1"/>
    </row>
    <row r="29928">
      <c r="A29928" s="1"/>
      <c r="B29928" s="1"/>
      <c r="C29928" s="1"/>
      <c r="D29928" s="8"/>
      <c r="E29928" s="1"/>
      <c r="F29928" s="1"/>
      <c r="G29928" s="1"/>
      <c r="H29928" s="1"/>
    </row>
    <row r="29929">
      <c r="A29929" s="1"/>
      <c r="B29929" s="1"/>
      <c r="C29929" s="1"/>
      <c r="D29929" s="8"/>
      <c r="E29929" s="1"/>
      <c r="F29929" s="1"/>
      <c r="G29929" s="1"/>
      <c r="H29929" s="1"/>
    </row>
    <row r="29930">
      <c r="A29930" s="1"/>
      <c r="B29930" s="1"/>
      <c r="C29930" s="1"/>
      <c r="D29930" s="8"/>
      <c r="E29930" s="1"/>
      <c r="F29930" s="1"/>
      <c r="G29930" s="1"/>
      <c r="H29930" s="1"/>
    </row>
    <row r="29931">
      <c r="A29931" s="1"/>
      <c r="B29931" s="1"/>
      <c r="C29931" s="1"/>
      <c r="D29931" s="8"/>
      <c r="E29931" s="1"/>
      <c r="F29931" s="1"/>
      <c r="G29931" s="1"/>
      <c r="H29931" s="1"/>
    </row>
    <row r="29932">
      <c r="A29932" s="1"/>
      <c r="B29932" s="1"/>
      <c r="C29932" s="1"/>
      <c r="D29932" s="8"/>
      <c r="E29932" s="1"/>
      <c r="F29932" s="1"/>
      <c r="G29932" s="1"/>
      <c r="H29932" s="1"/>
    </row>
    <row r="29933">
      <c r="A29933" s="1"/>
      <c r="B29933" s="1"/>
      <c r="C29933" s="1"/>
      <c r="D29933" s="8"/>
      <c r="E29933" s="1"/>
      <c r="F29933" s="1"/>
      <c r="G29933" s="1"/>
      <c r="H29933" s="1"/>
    </row>
    <row r="29934">
      <c r="A29934" s="1"/>
      <c r="B29934" s="1"/>
      <c r="C29934" s="1"/>
      <c r="D29934" s="8"/>
      <c r="E29934" s="1"/>
      <c r="F29934" s="1"/>
      <c r="G29934" s="1"/>
      <c r="H29934" s="1"/>
    </row>
    <row r="29935">
      <c r="A29935" s="1"/>
      <c r="B29935" s="1"/>
      <c r="C29935" s="1"/>
      <c r="D29935" s="8"/>
      <c r="E29935" s="1"/>
      <c r="F29935" s="1"/>
      <c r="G29935" s="1"/>
      <c r="H29935" s="1"/>
    </row>
    <row r="29936">
      <c r="A29936" s="1"/>
      <c r="B29936" s="1"/>
      <c r="C29936" s="1"/>
      <c r="D29936" s="8"/>
      <c r="E29936" s="1"/>
      <c r="F29936" s="1"/>
      <c r="G29936" s="1"/>
      <c r="H29936" s="1"/>
    </row>
    <row r="29937">
      <c r="A29937" s="1"/>
      <c r="B29937" s="1"/>
      <c r="C29937" s="1"/>
      <c r="D29937" s="8"/>
      <c r="E29937" s="1"/>
      <c r="F29937" s="1"/>
      <c r="G29937" s="1"/>
      <c r="H29937" s="1"/>
    </row>
    <row r="29938">
      <c r="A29938" s="1"/>
      <c r="B29938" s="1"/>
      <c r="C29938" s="1"/>
      <c r="D29938" s="8"/>
      <c r="E29938" s="1"/>
      <c r="F29938" s="1"/>
      <c r="G29938" s="1"/>
      <c r="H29938" s="1"/>
    </row>
    <row r="29939">
      <c r="A29939" s="1"/>
      <c r="B29939" s="1"/>
      <c r="C29939" s="1"/>
      <c r="D29939" s="8"/>
      <c r="E29939" s="1"/>
      <c r="F29939" s="1"/>
      <c r="G29939" s="1"/>
      <c r="H29939" s="1"/>
    </row>
    <row r="29940">
      <c r="A29940" s="1"/>
      <c r="B29940" s="1"/>
      <c r="C29940" s="1"/>
      <c r="D29940" s="8"/>
      <c r="E29940" s="1"/>
      <c r="F29940" s="1"/>
      <c r="G29940" s="1"/>
      <c r="H29940" s="1"/>
    </row>
    <row r="29941">
      <c r="A29941" s="1"/>
      <c r="B29941" s="1"/>
      <c r="C29941" s="1"/>
      <c r="D29941" s="8"/>
      <c r="E29941" s="1"/>
      <c r="F29941" s="1"/>
      <c r="G29941" s="1"/>
      <c r="H29941" s="1"/>
    </row>
    <row r="29942">
      <c r="A29942" s="1"/>
      <c r="B29942" s="1"/>
      <c r="C29942" s="1"/>
      <c r="D29942" s="8"/>
      <c r="E29942" s="1"/>
      <c r="F29942" s="1"/>
      <c r="G29942" s="1"/>
      <c r="H29942" s="1"/>
    </row>
    <row r="29943">
      <c r="A29943" s="1"/>
      <c r="B29943" s="1"/>
      <c r="C29943" s="1"/>
      <c r="D29943" s="8"/>
      <c r="E29943" s="1"/>
      <c r="F29943" s="1"/>
      <c r="G29943" s="1"/>
      <c r="H29943" s="1"/>
    </row>
    <row r="29944">
      <c r="A29944" s="1"/>
      <c r="B29944" s="1"/>
      <c r="C29944" s="1"/>
      <c r="D29944" s="8"/>
      <c r="E29944" s="1"/>
      <c r="F29944" s="1"/>
      <c r="G29944" s="1"/>
      <c r="H29944" s="1"/>
    </row>
    <row r="29945">
      <c r="A29945" s="1"/>
      <c r="B29945" s="1"/>
      <c r="C29945" s="1"/>
      <c r="D29945" s="8"/>
      <c r="E29945" s="1"/>
      <c r="F29945" s="1"/>
      <c r="G29945" s="1"/>
      <c r="H29945" s="1"/>
    </row>
    <row r="29946">
      <c r="A29946" s="1"/>
      <c r="B29946" s="1"/>
      <c r="C29946" s="1"/>
      <c r="D29946" s="8"/>
      <c r="E29946" s="1"/>
      <c r="F29946" s="1"/>
      <c r="G29946" s="1"/>
      <c r="H29946" s="1"/>
    </row>
    <row r="29947">
      <c r="A29947" s="1"/>
      <c r="B29947" s="1"/>
      <c r="C29947" s="1"/>
      <c r="D29947" s="8"/>
      <c r="E29947" s="1"/>
      <c r="F29947" s="1"/>
      <c r="G29947" s="1"/>
      <c r="H29947" s="1"/>
    </row>
    <row r="29948">
      <c r="A29948" s="1"/>
      <c r="B29948" s="1"/>
      <c r="C29948" s="1"/>
      <c r="D29948" s="8"/>
      <c r="E29948" s="1"/>
      <c r="F29948" s="1"/>
      <c r="G29948" s="1"/>
      <c r="H29948" s="1"/>
    </row>
    <row r="29949">
      <c r="A29949" s="1"/>
      <c r="B29949" s="1"/>
      <c r="C29949" s="1"/>
      <c r="D29949" s="8"/>
      <c r="E29949" s="1"/>
      <c r="F29949" s="1"/>
      <c r="G29949" s="1"/>
      <c r="H29949" s="1"/>
    </row>
    <row r="29950">
      <c r="A29950" s="1"/>
      <c r="B29950" s="1"/>
      <c r="C29950" s="1"/>
      <c r="D29950" s="8"/>
      <c r="E29950" s="1"/>
      <c r="F29950" s="1"/>
      <c r="G29950" s="1"/>
      <c r="H29950" s="1"/>
    </row>
    <row r="29951">
      <c r="A29951" s="1"/>
      <c r="B29951" s="1"/>
      <c r="C29951" s="1"/>
      <c r="D29951" s="8"/>
      <c r="E29951" s="1"/>
      <c r="F29951" s="1"/>
      <c r="G29951" s="1"/>
      <c r="H29951" s="1"/>
    </row>
    <row r="29952">
      <c r="A29952" s="1"/>
      <c r="B29952" s="1"/>
      <c r="C29952" s="1"/>
      <c r="D29952" s="8"/>
      <c r="E29952" s="1"/>
      <c r="F29952" s="1"/>
      <c r="G29952" s="1"/>
      <c r="H29952" s="1"/>
    </row>
    <row r="29953">
      <c r="A29953" s="1"/>
      <c r="B29953" s="1"/>
      <c r="C29953" s="1"/>
      <c r="D29953" s="8"/>
      <c r="E29953" s="1"/>
      <c r="F29953" s="1"/>
      <c r="G29953" s="1"/>
      <c r="H29953" s="1"/>
    </row>
    <row r="29954">
      <c r="A29954" s="1"/>
      <c r="B29954" s="1"/>
      <c r="C29954" s="1"/>
      <c r="D29954" s="8"/>
      <c r="E29954" s="1"/>
      <c r="F29954" s="1"/>
      <c r="G29954" s="1"/>
      <c r="H29954" s="1"/>
    </row>
    <row r="29955">
      <c r="A29955" s="1"/>
      <c r="B29955" s="1"/>
      <c r="C29955" s="1"/>
      <c r="D29955" s="8"/>
      <c r="E29955" s="1"/>
      <c r="F29955" s="1"/>
      <c r="G29955" s="1"/>
      <c r="H29955" s="1"/>
    </row>
    <row r="29956">
      <c r="A29956" s="1"/>
      <c r="B29956" s="1"/>
      <c r="C29956" s="1"/>
      <c r="D29956" s="8"/>
      <c r="E29956" s="1"/>
      <c r="F29956" s="1"/>
      <c r="G29956" s="1"/>
      <c r="H29956" s="1"/>
    </row>
    <row r="29957">
      <c r="A29957" s="1"/>
      <c r="B29957" s="1"/>
      <c r="C29957" s="1"/>
      <c r="D29957" s="8"/>
      <c r="E29957" s="1"/>
      <c r="F29957" s="1"/>
      <c r="G29957" s="1"/>
      <c r="H29957" s="1"/>
    </row>
    <row r="29958">
      <c r="A29958" s="1"/>
      <c r="B29958" s="1"/>
      <c r="C29958" s="1"/>
      <c r="D29958" s="8"/>
      <c r="E29958" s="1"/>
      <c r="F29958" s="1"/>
      <c r="G29958" s="1"/>
      <c r="H29958" s="1"/>
    </row>
    <row r="29959">
      <c r="A29959" s="1"/>
      <c r="B29959" s="1"/>
      <c r="C29959" s="1"/>
      <c r="D29959" s="8"/>
      <c r="E29959" s="1"/>
      <c r="F29959" s="1"/>
      <c r="G29959" s="1"/>
      <c r="H29959" s="1"/>
    </row>
    <row r="29960">
      <c r="A29960" s="1"/>
      <c r="B29960" s="1"/>
      <c r="C29960" s="1"/>
      <c r="D29960" s="8"/>
      <c r="E29960" s="1"/>
      <c r="F29960" s="1"/>
      <c r="G29960" s="1"/>
      <c r="H29960" s="1"/>
    </row>
    <row r="29961">
      <c r="A29961" s="1"/>
      <c r="B29961" s="1"/>
      <c r="C29961" s="1"/>
      <c r="D29961" s="8"/>
      <c r="E29961" s="1"/>
      <c r="F29961" s="1"/>
      <c r="G29961" s="1"/>
      <c r="H29961" s="1"/>
    </row>
    <row r="29962">
      <c r="A29962" s="1"/>
      <c r="B29962" s="1"/>
      <c r="C29962" s="1"/>
      <c r="D29962" s="8"/>
      <c r="E29962" s="1"/>
      <c r="F29962" s="1"/>
      <c r="G29962" s="1"/>
      <c r="H29962" s="1"/>
    </row>
    <row r="29963">
      <c r="A29963" s="1"/>
      <c r="B29963" s="1"/>
      <c r="C29963" s="1"/>
      <c r="D29963" s="8"/>
      <c r="E29963" s="1"/>
      <c r="F29963" s="1"/>
      <c r="G29963" s="1"/>
      <c r="H29963" s="1"/>
    </row>
    <row r="29964">
      <c r="A29964" s="1"/>
      <c r="B29964" s="1"/>
      <c r="C29964" s="1"/>
      <c r="D29964" s="8"/>
      <c r="E29964" s="1"/>
      <c r="F29964" s="1"/>
      <c r="G29964" s="1"/>
      <c r="H29964" s="1"/>
    </row>
    <row r="29965">
      <c r="A29965" s="1"/>
      <c r="B29965" s="1"/>
      <c r="C29965" s="1"/>
      <c r="D29965" s="8"/>
      <c r="E29965" s="1"/>
      <c r="F29965" s="1"/>
      <c r="G29965" s="1"/>
      <c r="H29965" s="1"/>
    </row>
    <row r="29966">
      <c r="A29966" s="1"/>
      <c r="B29966" s="1"/>
      <c r="C29966" s="1"/>
      <c r="D29966" s="8"/>
      <c r="E29966" s="1"/>
      <c r="F29966" s="1"/>
      <c r="G29966" s="1"/>
      <c r="H29966" s="1"/>
    </row>
    <row r="29967">
      <c r="A29967" s="1"/>
      <c r="B29967" s="1"/>
      <c r="C29967" s="1"/>
      <c r="D29967" s="8"/>
      <c r="E29967" s="1"/>
      <c r="F29967" s="1"/>
      <c r="G29967" s="1"/>
      <c r="H29967" s="1"/>
    </row>
    <row r="29968">
      <c r="A29968" s="1"/>
      <c r="B29968" s="1"/>
      <c r="C29968" s="1"/>
      <c r="D29968" s="8"/>
      <c r="E29968" s="1"/>
      <c r="F29968" s="1"/>
      <c r="G29968" s="1"/>
      <c r="H29968" s="1"/>
    </row>
    <row r="29969">
      <c r="A29969" s="1"/>
      <c r="B29969" s="1"/>
      <c r="C29969" s="1"/>
      <c r="D29969" s="8"/>
      <c r="E29969" s="1"/>
      <c r="F29969" s="1"/>
      <c r="G29969" s="1"/>
      <c r="H29969" s="1"/>
    </row>
    <row r="29970">
      <c r="A29970" s="1"/>
      <c r="B29970" s="1"/>
      <c r="C29970" s="1"/>
      <c r="D29970" s="8"/>
      <c r="E29970" s="1"/>
      <c r="F29970" s="1"/>
      <c r="G29970" s="1"/>
      <c r="H29970" s="1"/>
    </row>
    <row r="29971">
      <c r="A29971" s="1"/>
      <c r="B29971" s="1"/>
      <c r="C29971" s="1"/>
      <c r="D29971" s="8"/>
      <c r="E29971" s="1"/>
      <c r="F29971" s="1"/>
      <c r="G29971" s="1"/>
      <c r="H29971" s="1"/>
    </row>
    <row r="29972">
      <c r="A29972" s="1"/>
      <c r="B29972" s="1"/>
      <c r="C29972" s="1"/>
      <c r="D29972" s="8"/>
      <c r="E29972" s="1"/>
      <c r="F29972" s="1"/>
      <c r="G29972" s="1"/>
      <c r="H29972" s="1"/>
    </row>
    <row r="29973">
      <c r="A29973" s="1"/>
      <c r="B29973" s="1"/>
      <c r="C29973" s="1"/>
      <c r="D29973" s="8"/>
      <c r="E29973" s="1"/>
      <c r="F29973" s="1"/>
      <c r="G29973" s="1"/>
      <c r="H29973" s="1"/>
    </row>
    <row r="29974">
      <c r="A29974" s="1"/>
      <c r="B29974" s="1"/>
      <c r="C29974" s="1"/>
      <c r="D29974" s="8"/>
      <c r="E29974" s="1"/>
      <c r="F29974" s="1"/>
      <c r="G29974" s="1"/>
      <c r="H29974" s="1"/>
    </row>
    <row r="29975">
      <c r="A29975" s="1"/>
      <c r="B29975" s="1"/>
      <c r="C29975" s="1"/>
      <c r="D29975" s="8"/>
      <c r="E29975" s="1"/>
      <c r="F29975" s="1"/>
      <c r="G29975" s="1"/>
      <c r="H29975" s="1"/>
    </row>
    <row r="29976">
      <c r="A29976" s="1"/>
      <c r="B29976" s="1"/>
      <c r="C29976" s="1"/>
      <c r="D29976" s="8"/>
      <c r="E29976" s="1"/>
      <c r="F29976" s="1"/>
      <c r="G29976" s="1"/>
      <c r="H29976" s="1"/>
    </row>
    <row r="29977">
      <c r="A29977" s="1"/>
      <c r="B29977" s="1"/>
      <c r="C29977" s="1"/>
      <c r="D29977" s="8"/>
      <c r="E29977" s="1"/>
      <c r="F29977" s="1"/>
      <c r="G29977" s="1"/>
      <c r="H29977" s="1"/>
    </row>
    <row r="29978">
      <c r="A29978" s="1"/>
      <c r="B29978" s="1"/>
      <c r="C29978" s="1"/>
      <c r="D29978" s="8"/>
      <c r="E29978" s="1"/>
      <c r="F29978" s="1"/>
      <c r="G29978" s="1"/>
      <c r="H29978" s="1"/>
    </row>
    <row r="29979">
      <c r="A29979" s="1"/>
      <c r="B29979" s="1"/>
      <c r="C29979" s="1"/>
      <c r="D29979" s="8"/>
      <c r="E29979" s="1"/>
      <c r="F29979" s="1"/>
      <c r="G29979" s="1"/>
      <c r="H29979" s="1"/>
    </row>
    <row r="29980">
      <c r="A29980" s="1"/>
      <c r="B29980" s="1"/>
      <c r="C29980" s="1"/>
      <c r="D29980" s="8"/>
      <c r="E29980" s="1"/>
      <c r="F29980" s="1"/>
      <c r="G29980" s="1"/>
      <c r="H29980" s="1"/>
    </row>
    <row r="29981">
      <c r="A29981" s="1"/>
      <c r="B29981" s="1"/>
      <c r="C29981" s="1"/>
      <c r="D29981" s="8"/>
      <c r="E29981" s="1"/>
      <c r="F29981" s="1"/>
      <c r="G29981" s="1"/>
      <c r="H29981" s="1"/>
    </row>
    <row r="29982">
      <c r="A29982" s="1"/>
      <c r="B29982" s="1"/>
      <c r="C29982" s="1"/>
      <c r="D29982" s="8"/>
      <c r="E29982" s="1"/>
      <c r="F29982" s="1"/>
      <c r="G29982" s="1"/>
      <c r="H29982" s="1"/>
    </row>
    <row r="29983">
      <c r="A29983" s="1"/>
      <c r="B29983" s="1"/>
      <c r="C29983" s="1"/>
      <c r="D29983" s="8"/>
      <c r="E29983" s="1"/>
      <c r="F29983" s="1"/>
      <c r="G29983" s="1"/>
      <c r="H29983" s="1"/>
    </row>
    <row r="29984">
      <c r="A29984" s="1"/>
      <c r="B29984" s="1"/>
      <c r="C29984" s="1"/>
      <c r="D29984" s="8"/>
      <c r="E29984" s="1"/>
      <c r="F29984" s="1"/>
      <c r="G29984" s="1"/>
      <c r="H29984" s="1"/>
    </row>
    <row r="29985">
      <c r="A29985" s="1"/>
      <c r="B29985" s="1"/>
      <c r="C29985" s="1"/>
      <c r="D29985" s="8"/>
      <c r="E29985" s="1"/>
      <c r="F29985" s="1"/>
      <c r="G29985" s="1"/>
      <c r="H29985" s="1"/>
    </row>
    <row r="29986">
      <c r="A29986" s="1"/>
      <c r="B29986" s="1"/>
      <c r="C29986" s="1"/>
      <c r="D29986" s="8"/>
      <c r="E29986" s="1"/>
      <c r="F29986" s="1"/>
      <c r="G29986" s="1"/>
      <c r="H29986" s="1"/>
    </row>
    <row r="29987">
      <c r="A29987" s="1"/>
      <c r="B29987" s="1"/>
      <c r="C29987" s="1"/>
      <c r="D29987" s="8"/>
      <c r="E29987" s="1"/>
      <c r="F29987" s="1"/>
      <c r="G29987" s="1"/>
      <c r="H29987" s="1"/>
    </row>
    <row r="29988">
      <c r="A29988" s="1"/>
      <c r="B29988" s="1"/>
      <c r="C29988" s="1"/>
      <c r="D29988" s="8"/>
      <c r="E29988" s="1"/>
      <c r="F29988" s="1"/>
      <c r="G29988" s="1"/>
      <c r="H29988" s="1"/>
    </row>
    <row r="29989">
      <c r="A29989" s="1"/>
      <c r="B29989" s="1"/>
      <c r="C29989" s="1"/>
      <c r="D29989" s="8"/>
      <c r="E29989" s="1"/>
      <c r="F29989" s="1"/>
      <c r="G29989" s="1"/>
      <c r="H29989" s="1"/>
    </row>
    <row r="29990">
      <c r="A29990" s="1"/>
      <c r="B29990" s="1"/>
      <c r="C29990" s="1"/>
      <c r="D29990" s="8"/>
      <c r="E29990" s="1"/>
      <c r="F29990" s="1"/>
      <c r="G29990" s="1"/>
      <c r="H29990" s="1"/>
    </row>
    <row r="29991">
      <c r="A29991" s="1"/>
      <c r="B29991" s="1"/>
      <c r="C29991" s="1"/>
      <c r="D29991" s="8"/>
      <c r="E29991" s="1"/>
      <c r="F29991" s="1"/>
      <c r="G29991" s="1"/>
      <c r="H29991" s="1"/>
    </row>
    <row r="29992">
      <c r="A29992" s="1"/>
      <c r="B29992" s="1"/>
      <c r="C29992" s="1"/>
      <c r="D29992" s="8"/>
      <c r="E29992" s="1"/>
      <c r="F29992" s="1"/>
      <c r="G29992" s="1"/>
      <c r="H29992" s="1"/>
    </row>
    <row r="29993">
      <c r="A29993" s="1"/>
      <c r="B29993" s="1"/>
      <c r="C29993" s="1"/>
      <c r="D29993" s="8"/>
      <c r="E29993" s="1"/>
      <c r="F29993" s="1"/>
      <c r="G29993" s="1"/>
      <c r="H29993" s="1"/>
    </row>
    <row r="29994">
      <c r="A29994" s="1"/>
      <c r="B29994" s="1"/>
      <c r="C29994" s="1"/>
      <c r="D29994" s="8"/>
      <c r="E29994" s="1"/>
      <c r="F29994" s="1"/>
      <c r="G29994" s="1"/>
      <c r="H29994" s="1"/>
    </row>
    <row r="29995">
      <c r="A29995" s="1"/>
      <c r="B29995" s="1"/>
      <c r="C29995" s="1"/>
      <c r="D29995" s="8"/>
      <c r="E29995" s="1"/>
      <c r="F29995" s="1"/>
      <c r="G29995" s="1"/>
      <c r="H29995" s="1"/>
    </row>
    <row r="29996">
      <c r="A29996" s="1"/>
      <c r="B29996" s="1"/>
      <c r="C29996" s="1"/>
      <c r="D29996" s="8"/>
      <c r="E29996" s="1"/>
      <c r="F29996" s="1"/>
      <c r="G29996" s="1"/>
      <c r="H29996" s="1"/>
    </row>
    <row r="29997">
      <c r="A29997" s="1"/>
      <c r="B29997" s="1"/>
      <c r="C29997" s="1"/>
      <c r="D29997" s="8"/>
      <c r="E29997" s="1"/>
      <c r="F29997" s="1"/>
      <c r="G29997" s="1"/>
      <c r="H29997" s="1"/>
    </row>
    <row r="29998">
      <c r="A29998" s="1"/>
      <c r="B29998" s="1"/>
      <c r="C29998" s="1"/>
      <c r="D29998" s="8"/>
      <c r="E29998" s="1"/>
      <c r="F29998" s="1"/>
      <c r="G29998" s="1"/>
      <c r="H29998" s="1"/>
    </row>
    <row r="29999">
      <c r="A29999" s="1"/>
      <c r="B29999" s="1"/>
      <c r="C29999" s="1"/>
      <c r="D29999" s="8"/>
      <c r="E29999" s="1"/>
      <c r="F29999" s="1"/>
      <c r="G29999" s="1"/>
      <c r="H29999" s="1"/>
    </row>
    <row r="30000">
      <c r="A30000" s="1"/>
      <c r="B30000" s="1"/>
      <c r="C30000" s="1"/>
      <c r="D30000" s="8"/>
      <c r="E30000" s="1"/>
      <c r="F30000" s="1"/>
      <c r="G30000" s="1"/>
      <c r="H30000" s="1"/>
    </row>
    <row r="30001">
      <c r="A30001" s="1"/>
      <c r="B30001" s="1"/>
      <c r="C30001" s="1"/>
      <c r="D30001" s="8"/>
      <c r="E30001" s="1"/>
      <c r="F30001" s="1"/>
      <c r="G30001" s="1"/>
      <c r="H30001" s="1"/>
    </row>
    <row r="30002">
      <c r="A30002" s="1"/>
      <c r="B30002" s="1"/>
      <c r="C30002" s="1"/>
      <c r="D30002" s="8"/>
      <c r="E30002" s="1"/>
      <c r="F30002" s="1"/>
      <c r="G30002" s="1"/>
      <c r="H30002" s="1"/>
    </row>
    <row r="30003">
      <c r="A30003" s="1"/>
      <c r="B30003" s="1"/>
      <c r="C30003" s="1"/>
      <c r="D30003" s="8"/>
      <c r="E30003" s="1"/>
      <c r="F30003" s="1"/>
      <c r="G30003" s="1"/>
      <c r="H30003" s="1"/>
    </row>
    <row r="30004">
      <c r="A30004" s="1"/>
      <c r="B30004" s="1"/>
      <c r="C30004" s="1"/>
      <c r="D30004" s="8"/>
      <c r="E30004" s="1"/>
      <c r="F30004" s="1"/>
      <c r="G30004" s="1"/>
      <c r="H30004" s="1"/>
    </row>
    <row r="30005">
      <c r="A30005" s="1"/>
      <c r="B30005" s="1"/>
      <c r="C30005" s="1"/>
      <c r="D30005" s="8"/>
      <c r="E30005" s="1"/>
      <c r="F30005" s="1"/>
      <c r="G30005" s="1"/>
      <c r="H30005" s="1"/>
    </row>
    <row r="30006">
      <c r="A30006" s="1"/>
      <c r="B30006" s="1"/>
      <c r="C30006" s="1"/>
      <c r="D30006" s="8"/>
      <c r="E30006" s="1"/>
      <c r="F30006" s="1"/>
      <c r="G30006" s="1"/>
      <c r="H30006" s="1"/>
    </row>
    <row r="30007">
      <c r="A30007" s="1"/>
      <c r="B30007" s="1"/>
      <c r="C30007" s="1"/>
      <c r="D30007" s="8"/>
      <c r="E30007" s="1"/>
      <c r="F30007" s="1"/>
      <c r="G30007" s="1"/>
      <c r="H30007" s="1"/>
    </row>
    <row r="30008">
      <c r="A30008" s="1"/>
      <c r="B30008" s="1"/>
      <c r="C30008" s="1"/>
      <c r="D30008" s="8"/>
      <c r="E30008" s="1"/>
      <c r="F30008" s="1"/>
      <c r="G30008" s="1"/>
      <c r="H30008" s="1"/>
    </row>
    <row r="30009">
      <c r="A30009" s="1"/>
      <c r="B30009" s="1"/>
      <c r="C30009" s="1"/>
      <c r="D30009" s="8"/>
      <c r="E30009" s="1"/>
      <c r="F30009" s="1"/>
      <c r="G30009" s="1"/>
      <c r="H30009" s="1"/>
    </row>
    <row r="30010">
      <c r="A30010" s="1"/>
      <c r="B30010" s="1"/>
      <c r="C30010" s="1"/>
      <c r="D30010" s="8"/>
      <c r="E30010" s="1"/>
      <c r="F30010" s="1"/>
      <c r="G30010" s="1"/>
      <c r="H30010" s="1"/>
    </row>
    <row r="30011">
      <c r="A30011" s="1"/>
      <c r="B30011" s="1"/>
      <c r="C30011" s="1"/>
      <c r="D30011" s="8"/>
      <c r="E30011" s="1"/>
      <c r="F30011" s="1"/>
      <c r="G30011" s="1"/>
      <c r="H30011" s="1"/>
    </row>
    <row r="30012">
      <c r="A30012" s="1"/>
      <c r="B30012" s="1"/>
      <c r="C30012" s="1"/>
      <c r="D30012" s="8"/>
      <c r="E30012" s="1"/>
      <c r="F30012" s="1"/>
      <c r="G30012" s="1"/>
      <c r="H30012" s="1"/>
    </row>
    <row r="30013">
      <c r="A30013" s="1"/>
      <c r="B30013" s="1"/>
      <c r="C30013" s="1"/>
      <c r="D30013" s="8"/>
      <c r="E30013" s="1"/>
      <c r="F30013" s="1"/>
      <c r="G30013" s="1"/>
      <c r="H30013" s="1"/>
    </row>
    <row r="30014">
      <c r="A30014" s="1"/>
      <c r="B30014" s="1"/>
      <c r="C30014" s="1"/>
      <c r="D30014" s="8"/>
      <c r="E30014" s="1"/>
      <c r="F30014" s="1"/>
      <c r="G30014" s="1"/>
      <c r="H30014" s="1"/>
    </row>
    <row r="30015">
      <c r="A30015" s="1"/>
      <c r="B30015" s="1"/>
      <c r="C30015" s="1"/>
      <c r="D30015" s="8"/>
      <c r="E30015" s="1"/>
      <c r="F30015" s="1"/>
      <c r="G30015" s="1"/>
      <c r="H30015" s="1"/>
    </row>
    <row r="30016">
      <c r="A30016" s="1"/>
      <c r="B30016" s="1"/>
      <c r="C30016" s="1"/>
      <c r="D30016" s="8"/>
      <c r="E30016" s="1"/>
      <c r="F30016" s="1"/>
      <c r="G30016" s="1"/>
      <c r="H30016" s="1"/>
    </row>
    <row r="30017">
      <c r="A30017" s="1"/>
      <c r="B30017" s="1"/>
      <c r="C30017" s="1"/>
      <c r="D30017" s="8"/>
      <c r="E30017" s="1"/>
      <c r="F30017" s="1"/>
      <c r="G30017" s="1"/>
      <c r="H30017" s="1"/>
    </row>
    <row r="30018">
      <c r="A30018" s="1"/>
      <c r="B30018" s="1"/>
      <c r="C30018" s="1"/>
      <c r="D30018" s="8"/>
      <c r="E30018" s="1"/>
      <c r="F30018" s="1"/>
      <c r="G30018" s="1"/>
      <c r="H30018" s="1"/>
    </row>
    <row r="30019">
      <c r="A30019" s="1"/>
      <c r="B30019" s="1"/>
      <c r="C30019" s="1"/>
      <c r="D30019" s="8"/>
      <c r="E30019" s="1"/>
      <c r="F30019" s="1"/>
      <c r="G30019" s="1"/>
      <c r="H30019" s="1"/>
    </row>
    <row r="30020">
      <c r="A30020" s="1"/>
      <c r="B30020" s="1"/>
      <c r="C30020" s="1"/>
      <c r="D30020" s="8"/>
      <c r="E30020" s="1"/>
      <c r="F30020" s="1"/>
      <c r="G30020" s="1"/>
      <c r="H30020" s="1"/>
    </row>
    <row r="30021">
      <c r="A30021" s="1"/>
      <c r="B30021" s="1"/>
      <c r="C30021" s="1"/>
      <c r="D30021" s="8"/>
      <c r="E30021" s="1"/>
      <c r="F30021" s="1"/>
      <c r="G30021" s="1"/>
      <c r="H30021" s="1"/>
    </row>
    <row r="30022">
      <c r="A30022" s="1"/>
      <c r="B30022" s="1"/>
      <c r="C30022" s="1"/>
      <c r="D30022" s="8"/>
      <c r="E30022" s="1"/>
      <c r="F30022" s="1"/>
      <c r="G30022" s="1"/>
      <c r="H30022" s="1"/>
    </row>
    <row r="30023">
      <c r="A30023" s="1"/>
      <c r="B30023" s="1"/>
      <c r="C30023" s="1"/>
      <c r="D30023" s="8"/>
      <c r="E30023" s="1"/>
      <c r="F30023" s="1"/>
      <c r="G30023" s="1"/>
      <c r="H30023" s="1"/>
    </row>
    <row r="30024">
      <c r="A30024" s="1"/>
      <c r="B30024" s="1"/>
      <c r="C30024" s="1"/>
      <c r="D30024" s="8"/>
      <c r="E30024" s="1"/>
      <c r="F30024" s="1"/>
      <c r="G30024" s="1"/>
      <c r="H30024" s="1"/>
    </row>
    <row r="30025">
      <c r="A30025" s="1"/>
      <c r="B30025" s="1"/>
      <c r="C30025" s="1"/>
      <c r="D30025" s="8"/>
      <c r="E30025" s="1"/>
      <c r="F30025" s="1"/>
      <c r="G30025" s="1"/>
      <c r="H30025" s="1"/>
    </row>
    <row r="30026">
      <c r="A30026" s="1"/>
      <c r="B30026" s="1"/>
      <c r="C30026" s="1"/>
      <c r="D30026" s="8"/>
      <c r="E30026" s="1"/>
      <c r="F30026" s="1"/>
      <c r="G30026" s="1"/>
      <c r="H30026" s="1"/>
    </row>
    <row r="30027">
      <c r="A30027" s="1"/>
      <c r="B30027" s="1"/>
      <c r="C30027" s="1"/>
      <c r="D30027" s="8"/>
      <c r="E30027" s="1"/>
      <c r="F30027" s="1"/>
      <c r="G30027" s="1"/>
      <c r="H30027" s="1"/>
    </row>
    <row r="30028">
      <c r="A30028" s="1"/>
      <c r="B30028" s="1"/>
      <c r="C30028" s="1"/>
      <c r="D30028" s="8"/>
      <c r="E30028" s="1"/>
      <c r="F30028" s="1"/>
      <c r="G30028" s="1"/>
      <c r="H30028" s="1"/>
    </row>
    <row r="30029">
      <c r="A30029" s="1"/>
      <c r="B30029" s="1"/>
      <c r="C30029" s="1"/>
      <c r="D30029" s="8"/>
      <c r="E30029" s="1"/>
      <c r="F30029" s="1"/>
      <c r="G30029" s="1"/>
      <c r="H30029" s="1"/>
    </row>
    <row r="30030">
      <c r="A30030" s="1"/>
      <c r="B30030" s="1"/>
      <c r="C30030" s="1"/>
      <c r="D30030" s="8"/>
      <c r="E30030" s="1"/>
      <c r="F30030" s="1"/>
      <c r="G30030" s="1"/>
      <c r="H30030" s="1"/>
    </row>
    <row r="30031">
      <c r="A30031" s="1"/>
      <c r="B30031" s="1"/>
      <c r="C30031" s="1"/>
      <c r="D30031" s="8"/>
      <c r="E30031" s="1"/>
      <c r="F30031" s="1"/>
      <c r="G30031" s="1"/>
      <c r="H30031" s="1"/>
    </row>
    <row r="30032">
      <c r="A30032" s="1"/>
      <c r="B30032" s="1"/>
      <c r="C30032" s="1"/>
      <c r="D30032" s="8"/>
      <c r="E30032" s="1"/>
      <c r="F30032" s="1"/>
      <c r="G30032" s="1"/>
      <c r="H30032" s="1"/>
    </row>
    <row r="30033">
      <c r="A30033" s="1"/>
      <c r="B30033" s="1"/>
      <c r="C30033" s="1"/>
      <c r="D30033" s="8"/>
      <c r="E30033" s="1"/>
      <c r="F30033" s="1"/>
      <c r="G30033" s="1"/>
      <c r="H30033" s="1"/>
    </row>
    <row r="30034">
      <c r="A30034" s="1"/>
      <c r="B30034" s="1"/>
      <c r="C30034" s="1"/>
      <c r="D30034" s="8"/>
      <c r="E30034" s="1"/>
      <c r="F30034" s="1"/>
      <c r="G30034" s="1"/>
      <c r="H30034" s="1"/>
    </row>
    <row r="30035">
      <c r="A30035" s="1"/>
      <c r="B30035" s="1"/>
      <c r="C30035" s="1"/>
      <c r="D30035" s="8"/>
      <c r="E30035" s="1"/>
      <c r="F30035" s="1"/>
      <c r="G30035" s="1"/>
      <c r="H30035" s="1"/>
    </row>
    <row r="30036">
      <c r="A30036" s="1"/>
      <c r="B30036" s="1"/>
      <c r="C30036" s="1"/>
      <c r="D30036" s="8"/>
      <c r="E30036" s="1"/>
      <c r="F30036" s="1"/>
      <c r="G30036" s="1"/>
      <c r="H30036" s="1"/>
    </row>
    <row r="30037">
      <c r="A30037" s="1"/>
      <c r="B30037" s="1"/>
      <c r="C30037" s="1"/>
      <c r="D30037" s="8"/>
      <c r="E30037" s="1"/>
      <c r="F30037" s="1"/>
      <c r="G30037" s="1"/>
      <c r="H30037" s="1"/>
    </row>
    <row r="30038">
      <c r="A30038" s="1"/>
      <c r="B30038" s="1"/>
      <c r="C30038" s="1"/>
      <c r="D30038" s="8"/>
      <c r="E30038" s="1"/>
      <c r="F30038" s="1"/>
      <c r="G30038" s="1"/>
      <c r="H30038" s="1"/>
    </row>
    <row r="30039">
      <c r="A30039" s="1"/>
      <c r="B30039" s="1"/>
      <c r="C30039" s="1"/>
      <c r="D30039" s="8"/>
      <c r="E30039" s="1"/>
      <c r="F30039" s="1"/>
      <c r="G30039" s="1"/>
      <c r="H30039" s="1"/>
    </row>
    <row r="30040">
      <c r="A30040" s="1"/>
      <c r="B30040" s="1"/>
      <c r="C30040" s="1"/>
      <c r="D30040" s="8"/>
      <c r="E30040" s="1"/>
      <c r="F30040" s="1"/>
      <c r="G30040" s="1"/>
      <c r="H30040" s="1"/>
    </row>
    <row r="30041">
      <c r="A30041" s="1"/>
      <c r="B30041" s="1"/>
      <c r="C30041" s="1"/>
      <c r="D30041" s="8"/>
      <c r="E30041" s="1"/>
      <c r="F30041" s="1"/>
      <c r="G30041" s="1"/>
      <c r="H30041" s="1"/>
    </row>
    <row r="30042">
      <c r="A30042" s="1"/>
      <c r="B30042" s="1"/>
      <c r="C30042" s="1"/>
      <c r="D30042" s="8"/>
      <c r="E30042" s="1"/>
      <c r="F30042" s="1"/>
      <c r="G30042" s="1"/>
      <c r="H30042" s="1"/>
    </row>
    <row r="30043">
      <c r="A30043" s="1"/>
      <c r="B30043" s="1"/>
      <c r="C30043" s="1"/>
      <c r="D30043" s="8"/>
      <c r="E30043" s="1"/>
      <c r="F30043" s="1"/>
      <c r="G30043" s="1"/>
      <c r="H30043" s="1"/>
    </row>
    <row r="30044">
      <c r="A30044" s="1"/>
      <c r="B30044" s="1"/>
      <c r="C30044" s="1"/>
      <c r="D30044" s="8"/>
      <c r="E30044" s="1"/>
      <c r="F30044" s="1"/>
      <c r="G30044" s="1"/>
      <c r="H30044" s="1"/>
    </row>
    <row r="30045">
      <c r="A30045" s="1"/>
      <c r="B30045" s="1"/>
      <c r="C30045" s="1"/>
      <c r="D30045" s="8"/>
      <c r="E30045" s="1"/>
      <c r="F30045" s="1"/>
      <c r="G30045" s="1"/>
      <c r="H30045" s="1"/>
    </row>
    <row r="30046">
      <c r="A30046" s="1"/>
      <c r="B30046" s="1"/>
      <c r="C30046" s="1"/>
      <c r="D30046" s="8"/>
      <c r="E30046" s="1"/>
      <c r="F30046" s="1"/>
      <c r="G30046" s="1"/>
      <c r="H30046" s="1"/>
    </row>
    <row r="30047">
      <c r="A30047" s="1"/>
      <c r="B30047" s="1"/>
      <c r="C30047" s="1"/>
      <c r="D30047" s="8"/>
      <c r="E30047" s="1"/>
      <c r="F30047" s="1"/>
      <c r="G30047" s="1"/>
      <c r="H30047" s="1"/>
    </row>
    <row r="30048">
      <c r="A30048" s="1"/>
      <c r="B30048" s="1"/>
      <c r="C30048" s="1"/>
      <c r="D30048" s="8"/>
      <c r="E30048" s="1"/>
      <c r="F30048" s="1"/>
      <c r="G30048" s="1"/>
      <c r="H30048" s="1"/>
    </row>
    <row r="30049">
      <c r="A30049" s="1"/>
      <c r="B30049" s="1"/>
      <c r="C30049" s="1"/>
      <c r="D30049" s="8"/>
      <c r="E30049" s="1"/>
      <c r="F30049" s="1"/>
      <c r="G30049" s="1"/>
      <c r="H30049" s="1"/>
    </row>
    <row r="30050">
      <c r="A30050" s="1"/>
      <c r="B30050" s="1"/>
      <c r="C30050" s="1"/>
      <c r="D30050" s="8"/>
      <c r="E30050" s="1"/>
      <c r="F30050" s="1"/>
      <c r="G30050" s="1"/>
      <c r="H30050" s="1"/>
    </row>
    <row r="30051">
      <c r="A30051" s="1"/>
      <c r="B30051" s="1"/>
      <c r="C30051" s="1"/>
      <c r="D30051" s="8"/>
      <c r="E30051" s="1"/>
      <c r="F30051" s="1"/>
      <c r="G30051" s="1"/>
      <c r="H30051" s="1"/>
    </row>
    <row r="30052">
      <c r="A30052" s="1"/>
      <c r="B30052" s="1"/>
      <c r="C30052" s="1"/>
      <c r="D30052" s="8"/>
      <c r="E30052" s="1"/>
      <c r="F30052" s="1"/>
      <c r="G30052" s="1"/>
      <c r="H30052" s="1"/>
    </row>
    <row r="30053">
      <c r="A30053" s="1"/>
      <c r="B30053" s="1"/>
      <c r="C30053" s="1"/>
      <c r="D30053" s="8"/>
      <c r="E30053" s="1"/>
      <c r="F30053" s="1"/>
      <c r="G30053" s="1"/>
      <c r="H30053" s="1"/>
    </row>
    <row r="30054">
      <c r="A30054" s="1"/>
      <c r="B30054" s="1"/>
      <c r="C30054" s="1"/>
      <c r="D30054" s="8"/>
      <c r="E30054" s="1"/>
      <c r="F30054" s="1"/>
      <c r="G30054" s="1"/>
      <c r="H30054" s="1"/>
    </row>
    <row r="30055">
      <c r="A30055" s="1"/>
      <c r="B30055" s="1"/>
      <c r="C30055" s="1"/>
      <c r="D30055" s="8"/>
      <c r="E30055" s="1"/>
      <c r="F30055" s="1"/>
      <c r="G30055" s="1"/>
      <c r="H30055" s="1"/>
    </row>
    <row r="30056">
      <c r="A30056" s="1"/>
      <c r="B30056" s="1"/>
      <c r="C30056" s="1"/>
      <c r="D30056" s="8"/>
      <c r="E30056" s="1"/>
      <c r="F30056" s="1"/>
      <c r="G30056" s="1"/>
      <c r="H30056" s="1"/>
    </row>
    <row r="30057">
      <c r="A30057" s="1"/>
      <c r="B30057" s="1"/>
      <c r="C30057" s="1"/>
      <c r="D30057" s="8"/>
      <c r="E30057" s="1"/>
      <c r="F30057" s="1"/>
      <c r="G30057" s="1"/>
      <c r="H30057" s="1"/>
    </row>
    <row r="30058">
      <c r="A30058" s="1"/>
      <c r="B30058" s="1"/>
      <c r="C30058" s="1"/>
      <c r="D30058" s="8"/>
      <c r="E30058" s="1"/>
      <c r="F30058" s="1"/>
      <c r="G30058" s="1"/>
      <c r="H30058" s="1"/>
    </row>
    <row r="30059">
      <c r="A30059" s="1"/>
      <c r="B30059" s="1"/>
      <c r="C30059" s="1"/>
      <c r="D30059" s="8"/>
      <c r="E30059" s="1"/>
      <c r="F30059" s="1"/>
      <c r="G30059" s="1"/>
      <c r="H30059" s="1"/>
    </row>
    <row r="30060">
      <c r="A30060" s="1"/>
      <c r="B30060" s="1"/>
      <c r="C30060" s="1"/>
      <c r="D30060" s="8"/>
      <c r="E30060" s="1"/>
      <c r="F30060" s="1"/>
      <c r="G30060" s="1"/>
      <c r="H30060" s="1"/>
    </row>
    <row r="30061">
      <c r="A30061" s="1"/>
      <c r="B30061" s="1"/>
      <c r="C30061" s="1"/>
      <c r="D30061" s="8"/>
      <c r="E30061" s="1"/>
      <c r="F30061" s="1"/>
      <c r="G30061" s="1"/>
      <c r="H30061" s="1"/>
    </row>
    <row r="30062">
      <c r="A30062" s="1"/>
      <c r="B30062" s="1"/>
      <c r="C30062" s="1"/>
      <c r="D30062" s="8"/>
      <c r="E30062" s="1"/>
      <c r="F30062" s="1"/>
      <c r="G30062" s="1"/>
      <c r="H30062" s="1"/>
    </row>
    <row r="30063">
      <c r="A30063" s="1"/>
      <c r="B30063" s="1"/>
      <c r="C30063" s="1"/>
      <c r="D30063" s="8"/>
      <c r="E30063" s="1"/>
      <c r="F30063" s="1"/>
      <c r="G30063" s="1"/>
      <c r="H30063" s="1"/>
    </row>
    <row r="30064">
      <c r="A30064" s="1"/>
      <c r="B30064" s="1"/>
      <c r="C30064" s="1"/>
      <c r="D30064" s="8"/>
      <c r="E30064" s="1"/>
      <c r="F30064" s="1"/>
      <c r="G30064" s="1"/>
      <c r="H30064" s="1"/>
    </row>
    <row r="30065">
      <c r="A30065" s="1"/>
      <c r="B30065" s="1"/>
      <c r="C30065" s="1"/>
      <c r="D30065" s="8"/>
      <c r="E30065" s="1"/>
      <c r="F30065" s="1"/>
      <c r="G30065" s="1"/>
      <c r="H30065" s="1"/>
    </row>
    <row r="30066">
      <c r="A30066" s="1"/>
      <c r="B30066" s="1"/>
      <c r="C30066" s="1"/>
      <c r="D30066" s="8"/>
      <c r="E30066" s="1"/>
      <c r="F30066" s="1"/>
      <c r="G30066" s="1"/>
      <c r="H30066" s="1"/>
    </row>
    <row r="30067">
      <c r="A30067" s="1"/>
      <c r="B30067" s="1"/>
      <c r="C30067" s="1"/>
      <c r="D30067" s="8"/>
      <c r="E30067" s="1"/>
      <c r="F30067" s="1"/>
      <c r="G30067" s="1"/>
      <c r="H30067" s="1"/>
    </row>
    <row r="30068">
      <c r="A30068" s="1"/>
      <c r="B30068" s="1"/>
      <c r="C30068" s="1"/>
      <c r="D30068" s="8"/>
      <c r="E30068" s="1"/>
      <c r="F30068" s="1"/>
      <c r="G30068" s="1"/>
      <c r="H30068" s="1"/>
    </row>
    <row r="30069">
      <c r="A30069" s="1"/>
      <c r="B30069" s="1"/>
      <c r="C30069" s="1"/>
      <c r="D30069" s="8"/>
      <c r="E30069" s="1"/>
      <c r="F30069" s="1"/>
      <c r="G30069" s="1"/>
      <c r="H30069" s="1"/>
    </row>
    <row r="30070">
      <c r="A30070" s="1"/>
      <c r="B30070" s="1"/>
      <c r="C30070" s="1"/>
      <c r="D30070" s="8"/>
      <c r="E30070" s="1"/>
      <c r="F30070" s="1"/>
      <c r="G30070" s="1"/>
      <c r="H30070" s="1"/>
    </row>
    <row r="30071">
      <c r="A30071" s="1"/>
      <c r="B30071" s="1"/>
      <c r="C30071" s="1"/>
      <c r="D30071" s="8"/>
      <c r="E30071" s="1"/>
      <c r="F30071" s="1"/>
      <c r="G30071" s="1"/>
      <c r="H30071" s="1"/>
    </row>
    <row r="30072">
      <c r="A30072" s="1"/>
      <c r="B30072" s="1"/>
      <c r="C30072" s="1"/>
      <c r="D30072" s="8"/>
      <c r="E30072" s="1"/>
      <c r="F30072" s="1"/>
      <c r="G30072" s="1"/>
      <c r="H30072" s="1"/>
    </row>
    <row r="30073">
      <c r="A30073" s="1"/>
      <c r="B30073" s="1"/>
      <c r="C30073" s="1"/>
      <c r="D30073" s="8"/>
      <c r="E30073" s="1"/>
      <c r="F30073" s="1"/>
      <c r="G30073" s="1"/>
      <c r="H30073" s="1"/>
    </row>
    <row r="30074">
      <c r="A30074" s="1"/>
      <c r="B30074" s="1"/>
      <c r="C30074" s="1"/>
      <c r="D30074" s="8"/>
      <c r="E30074" s="1"/>
      <c r="F30074" s="1"/>
      <c r="G30074" s="1"/>
      <c r="H30074" s="1"/>
    </row>
    <row r="30075">
      <c r="A30075" s="1"/>
      <c r="B30075" s="1"/>
      <c r="C30075" s="1"/>
      <c r="D30075" s="8"/>
      <c r="E30075" s="1"/>
      <c r="F30075" s="1"/>
      <c r="G30075" s="1"/>
      <c r="H30075" s="1"/>
    </row>
    <row r="30076">
      <c r="A30076" s="1"/>
      <c r="B30076" s="1"/>
      <c r="C30076" s="1"/>
      <c r="D30076" s="8"/>
      <c r="E30076" s="1"/>
      <c r="F30076" s="1"/>
      <c r="G30076" s="1"/>
      <c r="H30076" s="1"/>
    </row>
    <row r="30077">
      <c r="A30077" s="1"/>
      <c r="B30077" s="1"/>
      <c r="C30077" s="1"/>
      <c r="D30077" s="8"/>
      <c r="E30077" s="1"/>
      <c r="F30077" s="1"/>
      <c r="G30077" s="1"/>
      <c r="H30077" s="1"/>
    </row>
    <row r="30078">
      <c r="A30078" s="1"/>
      <c r="B30078" s="1"/>
      <c r="C30078" s="1"/>
      <c r="D30078" s="8"/>
      <c r="E30078" s="1"/>
      <c r="F30078" s="1"/>
      <c r="G30078" s="1"/>
      <c r="H30078" s="1"/>
    </row>
    <row r="30079">
      <c r="A30079" s="1"/>
      <c r="B30079" s="1"/>
      <c r="C30079" s="1"/>
      <c r="D30079" s="8"/>
      <c r="E30079" s="1"/>
      <c r="F30079" s="1"/>
      <c r="G30079" s="1"/>
      <c r="H30079" s="1"/>
    </row>
    <row r="30080">
      <c r="A30080" s="1"/>
      <c r="B30080" s="1"/>
      <c r="C30080" s="1"/>
      <c r="D30080" s="8"/>
      <c r="E30080" s="1"/>
      <c r="F30080" s="1"/>
      <c r="G30080" s="1"/>
      <c r="H30080" s="1"/>
    </row>
    <row r="30081">
      <c r="A30081" s="1"/>
      <c r="B30081" s="1"/>
      <c r="C30081" s="1"/>
      <c r="D30081" s="8"/>
      <c r="E30081" s="1"/>
      <c r="F30081" s="1"/>
      <c r="G30081" s="1"/>
      <c r="H30081" s="1"/>
    </row>
    <row r="30082">
      <c r="A30082" s="1"/>
      <c r="B30082" s="1"/>
      <c r="C30082" s="1"/>
      <c r="D30082" s="8"/>
      <c r="E30082" s="1"/>
      <c r="F30082" s="1"/>
      <c r="G30082" s="1"/>
      <c r="H30082" s="1"/>
    </row>
    <row r="30083">
      <c r="A30083" s="1"/>
      <c r="B30083" s="1"/>
      <c r="C30083" s="1"/>
      <c r="D30083" s="8"/>
      <c r="E30083" s="1"/>
      <c r="F30083" s="1"/>
      <c r="G30083" s="1"/>
      <c r="H30083" s="1"/>
    </row>
    <row r="30084">
      <c r="A30084" s="1"/>
      <c r="B30084" s="1"/>
      <c r="C30084" s="1"/>
      <c r="D30084" s="8"/>
      <c r="E30084" s="1"/>
      <c r="F30084" s="1"/>
      <c r="G30084" s="1"/>
      <c r="H30084" s="1"/>
    </row>
    <row r="30085">
      <c r="A30085" s="1"/>
      <c r="B30085" s="1"/>
      <c r="C30085" s="1"/>
      <c r="D30085" s="8"/>
      <c r="E30085" s="1"/>
      <c r="F30085" s="1"/>
      <c r="G30085" s="1"/>
      <c r="H30085" s="1"/>
    </row>
    <row r="30086">
      <c r="A30086" s="1"/>
      <c r="B30086" s="1"/>
      <c r="C30086" s="1"/>
      <c r="D30086" s="8"/>
      <c r="E30086" s="1"/>
      <c r="F30086" s="1"/>
      <c r="G30086" s="1"/>
      <c r="H30086" s="1"/>
    </row>
    <row r="30087">
      <c r="A30087" s="1"/>
      <c r="B30087" s="1"/>
      <c r="C30087" s="1"/>
      <c r="D30087" s="8"/>
      <c r="E30087" s="1"/>
      <c r="F30087" s="1"/>
      <c r="G30087" s="1"/>
      <c r="H30087" s="1"/>
    </row>
    <row r="30088">
      <c r="A30088" s="1"/>
      <c r="B30088" s="1"/>
      <c r="C30088" s="1"/>
      <c r="D30088" s="8"/>
      <c r="E30088" s="1"/>
      <c r="F30088" s="1"/>
      <c r="G30088" s="1"/>
      <c r="H30088" s="1"/>
    </row>
    <row r="30089">
      <c r="A30089" s="1"/>
      <c r="B30089" s="1"/>
      <c r="C30089" s="1"/>
      <c r="D30089" s="8"/>
      <c r="E30089" s="1"/>
      <c r="F30089" s="1"/>
      <c r="G30089" s="1"/>
      <c r="H30089" s="1"/>
    </row>
    <row r="30090">
      <c r="A30090" s="1"/>
      <c r="B30090" s="1"/>
      <c r="C30090" s="1"/>
      <c r="D30090" s="8"/>
      <c r="E30090" s="1"/>
      <c r="F30090" s="1"/>
      <c r="G30090" s="1"/>
      <c r="H30090" s="1"/>
    </row>
    <row r="30091">
      <c r="A30091" s="1"/>
      <c r="B30091" s="1"/>
      <c r="C30091" s="1"/>
      <c r="D30091" s="8"/>
      <c r="E30091" s="1"/>
      <c r="F30091" s="1"/>
      <c r="G30091" s="1"/>
      <c r="H30091" s="1"/>
    </row>
    <row r="30092">
      <c r="A30092" s="1"/>
      <c r="B30092" s="1"/>
      <c r="C30092" s="1"/>
      <c r="D30092" s="8"/>
      <c r="E30092" s="1"/>
      <c r="F30092" s="1"/>
      <c r="G30092" s="1"/>
      <c r="H30092" s="1"/>
    </row>
    <row r="30093">
      <c r="A30093" s="1"/>
      <c r="B30093" s="1"/>
      <c r="C30093" s="1"/>
      <c r="D30093" s="8"/>
      <c r="E30093" s="1"/>
      <c r="F30093" s="1"/>
      <c r="G30093" s="1"/>
      <c r="H30093" s="1"/>
    </row>
    <row r="30094">
      <c r="A30094" s="1"/>
      <c r="B30094" s="1"/>
      <c r="C30094" s="1"/>
      <c r="D30094" s="8"/>
      <c r="E30094" s="1"/>
      <c r="F30094" s="1"/>
      <c r="G30094" s="1"/>
      <c r="H30094" s="1"/>
    </row>
    <row r="30095">
      <c r="A30095" s="1"/>
      <c r="B30095" s="1"/>
      <c r="C30095" s="1"/>
      <c r="D30095" s="8"/>
      <c r="E30095" s="1"/>
      <c r="F30095" s="1"/>
      <c r="G30095" s="1"/>
      <c r="H30095" s="1"/>
    </row>
    <row r="30096">
      <c r="A30096" s="1"/>
      <c r="B30096" s="1"/>
      <c r="C30096" s="1"/>
      <c r="D30096" s="8"/>
      <c r="E30096" s="1"/>
      <c r="F30096" s="1"/>
      <c r="G30096" s="1"/>
      <c r="H30096" s="1"/>
    </row>
    <row r="30097">
      <c r="A30097" s="1"/>
      <c r="B30097" s="1"/>
      <c r="C30097" s="1"/>
      <c r="D30097" s="8"/>
      <c r="E30097" s="1"/>
      <c r="F30097" s="1"/>
      <c r="G30097" s="1"/>
      <c r="H30097" s="1"/>
    </row>
    <row r="30098">
      <c r="A30098" s="1"/>
      <c r="B30098" s="1"/>
      <c r="C30098" s="1"/>
      <c r="D30098" s="8"/>
      <c r="E30098" s="1"/>
      <c r="F30098" s="1"/>
      <c r="G30098" s="1"/>
      <c r="H30098" s="1"/>
    </row>
    <row r="30099">
      <c r="A30099" s="1"/>
      <c r="B30099" s="1"/>
      <c r="C30099" s="1"/>
      <c r="D30099" s="8"/>
      <c r="E30099" s="1"/>
      <c r="F30099" s="1"/>
      <c r="G30099" s="1"/>
      <c r="H30099" s="1"/>
    </row>
    <row r="30100">
      <c r="A30100" s="1"/>
      <c r="B30100" s="1"/>
      <c r="C30100" s="1"/>
      <c r="D30100" s="8"/>
      <c r="E30100" s="1"/>
      <c r="F30100" s="1"/>
      <c r="G30100" s="1"/>
      <c r="H30100" s="1"/>
    </row>
    <row r="30101">
      <c r="A30101" s="1"/>
      <c r="B30101" s="1"/>
      <c r="C30101" s="1"/>
      <c r="D30101" s="8"/>
      <c r="E30101" s="1"/>
      <c r="F30101" s="1"/>
      <c r="G30101" s="1"/>
      <c r="H30101" s="1"/>
    </row>
    <row r="30102">
      <c r="A30102" s="1"/>
      <c r="B30102" s="1"/>
      <c r="C30102" s="1"/>
      <c r="D30102" s="8"/>
      <c r="E30102" s="1"/>
      <c r="F30102" s="1"/>
      <c r="G30102" s="1"/>
      <c r="H30102" s="1"/>
    </row>
    <row r="30103">
      <c r="A30103" s="1"/>
      <c r="B30103" s="1"/>
      <c r="C30103" s="1"/>
      <c r="D30103" s="8"/>
      <c r="E30103" s="1"/>
      <c r="F30103" s="1"/>
      <c r="G30103" s="1"/>
      <c r="H30103" s="1"/>
    </row>
    <row r="30104">
      <c r="A30104" s="1"/>
      <c r="B30104" s="1"/>
      <c r="C30104" s="1"/>
      <c r="D30104" s="8"/>
      <c r="E30104" s="1"/>
      <c r="F30104" s="1"/>
      <c r="G30104" s="1"/>
      <c r="H30104" s="1"/>
    </row>
    <row r="30105">
      <c r="A30105" s="1"/>
      <c r="B30105" s="1"/>
      <c r="C30105" s="1"/>
      <c r="D30105" s="8"/>
      <c r="E30105" s="1"/>
      <c r="F30105" s="1"/>
      <c r="G30105" s="1"/>
      <c r="H30105" s="1"/>
    </row>
    <row r="30106">
      <c r="A30106" s="1"/>
      <c r="B30106" s="1"/>
      <c r="C30106" s="1"/>
      <c r="D30106" s="8"/>
      <c r="E30106" s="1"/>
      <c r="F30106" s="1"/>
      <c r="G30106" s="1"/>
      <c r="H30106" s="1"/>
    </row>
    <row r="30107">
      <c r="A30107" s="1"/>
      <c r="B30107" s="1"/>
      <c r="C30107" s="1"/>
      <c r="D30107" s="8"/>
      <c r="E30107" s="1"/>
      <c r="F30107" s="1"/>
      <c r="G30107" s="1"/>
      <c r="H30107" s="1"/>
    </row>
    <row r="30108">
      <c r="A30108" s="1"/>
      <c r="B30108" s="1"/>
      <c r="C30108" s="1"/>
      <c r="D30108" s="8"/>
      <c r="E30108" s="1"/>
      <c r="F30108" s="1"/>
      <c r="G30108" s="1"/>
      <c r="H30108" s="1"/>
    </row>
    <row r="30109">
      <c r="A30109" s="1"/>
      <c r="B30109" s="1"/>
      <c r="C30109" s="1"/>
      <c r="D30109" s="8"/>
      <c r="E30109" s="1"/>
      <c r="F30109" s="1"/>
      <c r="G30109" s="1"/>
      <c r="H30109" s="1"/>
    </row>
    <row r="30110">
      <c r="A30110" s="1"/>
      <c r="B30110" s="1"/>
      <c r="C30110" s="1"/>
      <c r="D30110" s="8"/>
      <c r="E30110" s="1"/>
      <c r="F30110" s="1"/>
      <c r="G30110" s="1"/>
      <c r="H30110" s="1"/>
    </row>
    <row r="30111">
      <c r="A30111" s="1"/>
      <c r="B30111" s="1"/>
      <c r="C30111" s="1"/>
      <c r="D30111" s="8"/>
      <c r="E30111" s="1"/>
      <c r="F30111" s="1"/>
      <c r="G30111" s="1"/>
      <c r="H30111" s="1"/>
    </row>
    <row r="30112">
      <c r="A30112" s="1"/>
      <c r="B30112" s="1"/>
      <c r="C30112" s="1"/>
      <c r="D30112" s="8"/>
      <c r="E30112" s="1"/>
      <c r="F30112" s="1"/>
      <c r="G30112" s="1"/>
      <c r="H30112" s="1"/>
    </row>
    <row r="30113">
      <c r="A30113" s="1"/>
      <c r="B30113" s="1"/>
      <c r="C30113" s="1"/>
      <c r="D30113" s="8"/>
      <c r="E30113" s="1"/>
      <c r="F30113" s="1"/>
      <c r="G30113" s="1"/>
      <c r="H30113" s="1"/>
    </row>
    <row r="30114">
      <c r="A30114" s="1"/>
      <c r="B30114" s="1"/>
      <c r="C30114" s="1"/>
      <c r="D30114" s="8"/>
      <c r="E30114" s="1"/>
      <c r="F30114" s="1"/>
      <c r="G30114" s="1"/>
      <c r="H30114" s="1"/>
    </row>
    <row r="30115">
      <c r="A30115" s="1"/>
      <c r="B30115" s="1"/>
      <c r="C30115" s="1"/>
      <c r="D30115" s="8"/>
      <c r="E30115" s="1"/>
      <c r="F30115" s="1"/>
      <c r="G30115" s="1"/>
      <c r="H30115" s="1"/>
    </row>
    <row r="30116">
      <c r="A30116" s="1"/>
      <c r="B30116" s="1"/>
      <c r="C30116" s="1"/>
      <c r="D30116" s="8"/>
      <c r="E30116" s="1"/>
      <c r="F30116" s="1"/>
      <c r="G30116" s="1"/>
      <c r="H30116" s="1"/>
    </row>
    <row r="30117">
      <c r="A30117" s="1"/>
      <c r="B30117" s="1"/>
      <c r="C30117" s="1"/>
      <c r="D30117" s="8"/>
      <c r="E30117" s="1"/>
      <c r="F30117" s="1"/>
      <c r="G30117" s="1"/>
      <c r="H30117" s="1"/>
    </row>
    <row r="30118">
      <c r="A30118" s="1"/>
      <c r="B30118" s="1"/>
      <c r="C30118" s="1"/>
      <c r="D30118" s="8"/>
      <c r="E30118" s="1"/>
      <c r="F30118" s="1"/>
      <c r="G30118" s="1"/>
      <c r="H30118" s="1"/>
    </row>
    <row r="30119">
      <c r="A30119" s="1"/>
      <c r="B30119" s="1"/>
      <c r="C30119" s="1"/>
      <c r="D30119" s="8"/>
      <c r="E30119" s="1"/>
      <c r="F30119" s="1"/>
      <c r="G30119" s="1"/>
      <c r="H30119" s="1"/>
    </row>
    <row r="30120">
      <c r="A30120" s="1"/>
      <c r="B30120" s="1"/>
      <c r="C30120" s="1"/>
      <c r="D30120" s="8"/>
      <c r="E30120" s="1"/>
      <c r="F30120" s="1"/>
      <c r="G30120" s="1"/>
      <c r="H30120" s="1"/>
    </row>
    <row r="30121">
      <c r="A30121" s="1"/>
      <c r="B30121" s="1"/>
      <c r="C30121" s="1"/>
      <c r="D30121" s="8"/>
      <c r="E30121" s="1"/>
      <c r="F30121" s="1"/>
      <c r="G30121" s="1"/>
      <c r="H30121" s="1"/>
    </row>
    <row r="30122">
      <c r="A30122" s="1"/>
      <c r="B30122" s="1"/>
      <c r="C30122" s="1"/>
      <c r="D30122" s="8"/>
      <c r="E30122" s="1"/>
      <c r="F30122" s="1"/>
      <c r="G30122" s="1"/>
      <c r="H30122" s="1"/>
    </row>
    <row r="30123">
      <c r="A30123" s="1"/>
      <c r="B30123" s="1"/>
      <c r="C30123" s="1"/>
      <c r="D30123" s="8"/>
      <c r="E30123" s="1"/>
      <c r="F30123" s="1"/>
      <c r="G30123" s="1"/>
      <c r="H30123" s="1"/>
    </row>
    <row r="30124">
      <c r="A30124" s="1"/>
      <c r="B30124" s="1"/>
      <c r="C30124" s="1"/>
      <c r="D30124" s="8"/>
      <c r="E30124" s="1"/>
      <c r="F30124" s="1"/>
      <c r="G30124" s="1"/>
      <c r="H30124" s="1"/>
    </row>
    <row r="30125">
      <c r="A30125" s="1"/>
      <c r="B30125" s="1"/>
      <c r="C30125" s="1"/>
      <c r="D30125" s="8"/>
      <c r="E30125" s="1"/>
      <c r="F30125" s="1"/>
      <c r="G30125" s="1"/>
      <c r="H30125" s="1"/>
    </row>
    <row r="30126">
      <c r="A30126" s="1"/>
      <c r="B30126" s="1"/>
      <c r="C30126" s="1"/>
      <c r="D30126" s="8"/>
      <c r="E30126" s="1"/>
      <c r="F30126" s="1"/>
      <c r="G30126" s="1"/>
      <c r="H30126" s="1"/>
    </row>
    <row r="30127">
      <c r="A30127" s="1"/>
      <c r="B30127" s="1"/>
      <c r="C30127" s="1"/>
      <c r="D30127" s="8"/>
      <c r="E30127" s="1"/>
      <c r="F30127" s="1"/>
      <c r="G30127" s="1"/>
      <c r="H30127" s="1"/>
    </row>
    <row r="30128">
      <c r="A30128" s="1"/>
      <c r="B30128" s="1"/>
      <c r="C30128" s="1"/>
      <c r="D30128" s="8"/>
      <c r="E30128" s="1"/>
      <c r="F30128" s="1"/>
      <c r="G30128" s="1"/>
      <c r="H30128" s="1"/>
    </row>
    <row r="30129">
      <c r="A30129" s="1"/>
      <c r="B30129" s="1"/>
      <c r="C30129" s="1"/>
      <c r="D30129" s="8"/>
      <c r="E30129" s="1"/>
      <c r="F30129" s="1"/>
      <c r="G30129" s="1"/>
      <c r="H30129" s="1"/>
    </row>
    <row r="30130">
      <c r="A30130" s="1"/>
      <c r="B30130" s="1"/>
      <c r="C30130" s="1"/>
      <c r="D30130" s="8"/>
      <c r="E30130" s="1"/>
      <c r="F30130" s="1"/>
      <c r="G30130" s="1"/>
      <c r="H30130" s="1"/>
    </row>
    <row r="30131">
      <c r="A30131" s="1"/>
      <c r="B30131" s="1"/>
      <c r="C30131" s="1"/>
      <c r="D30131" s="8"/>
      <c r="E30131" s="1"/>
      <c r="F30131" s="1"/>
      <c r="G30131" s="1"/>
      <c r="H30131" s="1"/>
    </row>
    <row r="30132">
      <c r="A30132" s="1"/>
      <c r="B30132" s="1"/>
      <c r="C30132" s="1"/>
      <c r="D30132" s="8"/>
      <c r="E30132" s="1"/>
      <c r="F30132" s="1"/>
      <c r="G30132" s="1"/>
      <c r="H30132" s="1"/>
    </row>
    <row r="30133">
      <c r="A30133" s="1"/>
      <c r="B30133" s="1"/>
      <c r="C30133" s="1"/>
      <c r="D30133" s="8"/>
      <c r="E30133" s="1"/>
      <c r="F30133" s="1"/>
      <c r="G30133" s="1"/>
      <c r="H30133" s="1"/>
    </row>
    <row r="30134">
      <c r="A30134" s="1"/>
      <c r="B30134" s="1"/>
      <c r="C30134" s="1"/>
      <c r="D30134" s="8"/>
      <c r="E30134" s="1"/>
      <c r="F30134" s="1"/>
      <c r="G30134" s="1"/>
      <c r="H30134" s="1"/>
    </row>
    <row r="30135">
      <c r="A30135" s="1"/>
      <c r="B30135" s="1"/>
      <c r="C30135" s="1"/>
      <c r="D30135" s="8"/>
      <c r="E30135" s="1"/>
      <c r="F30135" s="1"/>
      <c r="G30135" s="1"/>
      <c r="H30135" s="1"/>
    </row>
    <row r="30136">
      <c r="A30136" s="1"/>
      <c r="B30136" s="1"/>
      <c r="C30136" s="1"/>
      <c r="D30136" s="8"/>
      <c r="E30136" s="1"/>
      <c r="F30136" s="1"/>
      <c r="G30136" s="1"/>
      <c r="H30136" s="1"/>
    </row>
    <row r="30137">
      <c r="A30137" s="1"/>
      <c r="B30137" s="1"/>
      <c r="C30137" s="1"/>
      <c r="D30137" s="8"/>
      <c r="E30137" s="1"/>
      <c r="F30137" s="1"/>
      <c r="G30137" s="1"/>
      <c r="H30137" s="1"/>
    </row>
    <row r="30138">
      <c r="A30138" s="1"/>
      <c r="B30138" s="1"/>
      <c r="C30138" s="1"/>
      <c r="D30138" s="8"/>
      <c r="E30138" s="1"/>
      <c r="F30138" s="1"/>
      <c r="G30138" s="1"/>
      <c r="H30138" s="1"/>
    </row>
    <row r="30139">
      <c r="A30139" s="1"/>
      <c r="B30139" s="1"/>
      <c r="C30139" s="1"/>
      <c r="D30139" s="8"/>
      <c r="E30139" s="1"/>
      <c r="F30139" s="1"/>
      <c r="G30139" s="1"/>
      <c r="H30139" s="1"/>
    </row>
    <row r="30140">
      <c r="A30140" s="1"/>
      <c r="B30140" s="1"/>
      <c r="C30140" s="1"/>
      <c r="D30140" s="8"/>
      <c r="E30140" s="1"/>
      <c r="F30140" s="1"/>
      <c r="G30140" s="1"/>
      <c r="H30140" s="1"/>
    </row>
    <row r="30141">
      <c r="A30141" s="1"/>
      <c r="B30141" s="1"/>
      <c r="C30141" s="1"/>
      <c r="D30141" s="8"/>
      <c r="E30141" s="1"/>
      <c r="F30141" s="1"/>
      <c r="G30141" s="1"/>
      <c r="H30141" s="1"/>
    </row>
    <row r="30142">
      <c r="A30142" s="1"/>
      <c r="B30142" s="1"/>
      <c r="C30142" s="1"/>
      <c r="D30142" s="8"/>
      <c r="E30142" s="1"/>
      <c r="F30142" s="1"/>
      <c r="G30142" s="1"/>
      <c r="H30142" s="1"/>
    </row>
    <row r="30143">
      <c r="A30143" s="1"/>
      <c r="B30143" s="1"/>
      <c r="C30143" s="1"/>
      <c r="D30143" s="8"/>
      <c r="E30143" s="1"/>
      <c r="F30143" s="1"/>
      <c r="G30143" s="1"/>
      <c r="H30143" s="1"/>
    </row>
    <row r="30144">
      <c r="A30144" s="1"/>
      <c r="B30144" s="1"/>
      <c r="C30144" s="1"/>
      <c r="D30144" s="8"/>
      <c r="E30144" s="1"/>
      <c r="F30144" s="1"/>
      <c r="G30144" s="1"/>
      <c r="H30144" s="1"/>
    </row>
    <row r="30145">
      <c r="A30145" s="1"/>
      <c r="B30145" s="1"/>
      <c r="C30145" s="1"/>
      <c r="D30145" s="8"/>
      <c r="E30145" s="1"/>
      <c r="F30145" s="1"/>
      <c r="G30145" s="1"/>
      <c r="H30145" s="1"/>
    </row>
    <row r="30146">
      <c r="A30146" s="1"/>
      <c r="B30146" s="1"/>
      <c r="C30146" s="1"/>
      <c r="D30146" s="8"/>
      <c r="E30146" s="1"/>
      <c r="F30146" s="1"/>
      <c r="G30146" s="1"/>
      <c r="H30146" s="1"/>
    </row>
    <row r="30147">
      <c r="A30147" s="1"/>
      <c r="B30147" s="1"/>
      <c r="C30147" s="1"/>
      <c r="D30147" s="8"/>
      <c r="E30147" s="1"/>
      <c r="F30147" s="1"/>
      <c r="G30147" s="1"/>
      <c r="H30147" s="1"/>
    </row>
    <row r="30148">
      <c r="A30148" s="1"/>
      <c r="B30148" s="1"/>
      <c r="C30148" s="1"/>
      <c r="D30148" s="8"/>
      <c r="E30148" s="1"/>
      <c r="F30148" s="1"/>
      <c r="G30148" s="1"/>
      <c r="H30148" s="1"/>
    </row>
    <row r="30149">
      <c r="A30149" s="1"/>
      <c r="B30149" s="1"/>
      <c r="C30149" s="1"/>
      <c r="D30149" s="8"/>
      <c r="E30149" s="1"/>
      <c r="F30149" s="1"/>
      <c r="G30149" s="1"/>
      <c r="H30149" s="1"/>
    </row>
    <row r="30150">
      <c r="A30150" s="1"/>
      <c r="B30150" s="1"/>
      <c r="C30150" s="1"/>
      <c r="D30150" s="8"/>
      <c r="E30150" s="1"/>
      <c r="F30150" s="1"/>
      <c r="G30150" s="1"/>
      <c r="H30150" s="1"/>
    </row>
    <row r="30151">
      <c r="A30151" s="1"/>
      <c r="B30151" s="1"/>
      <c r="C30151" s="1"/>
      <c r="D30151" s="8"/>
      <c r="E30151" s="1"/>
      <c r="F30151" s="1"/>
      <c r="G30151" s="1"/>
      <c r="H30151" s="1"/>
    </row>
    <row r="30152">
      <c r="A30152" s="1"/>
      <c r="B30152" s="1"/>
      <c r="C30152" s="1"/>
      <c r="D30152" s="8"/>
      <c r="E30152" s="1"/>
      <c r="F30152" s="1"/>
      <c r="G30152" s="1"/>
      <c r="H30152" s="1"/>
    </row>
    <row r="30153">
      <c r="A30153" s="1"/>
      <c r="B30153" s="1"/>
      <c r="C30153" s="1"/>
      <c r="D30153" s="8"/>
      <c r="E30153" s="1"/>
      <c r="F30153" s="1"/>
      <c r="G30153" s="1"/>
      <c r="H30153" s="1"/>
    </row>
    <row r="30154">
      <c r="A30154" s="1"/>
      <c r="B30154" s="1"/>
      <c r="C30154" s="1"/>
      <c r="D30154" s="8"/>
      <c r="E30154" s="1"/>
      <c r="F30154" s="1"/>
      <c r="G30154" s="1"/>
      <c r="H30154" s="1"/>
    </row>
    <row r="30155">
      <c r="A30155" s="1"/>
      <c r="B30155" s="1"/>
      <c r="C30155" s="1"/>
      <c r="D30155" s="8"/>
      <c r="E30155" s="1"/>
      <c r="F30155" s="1"/>
      <c r="G30155" s="1"/>
      <c r="H30155" s="1"/>
    </row>
    <row r="30156">
      <c r="A30156" s="1"/>
      <c r="B30156" s="1"/>
      <c r="C30156" s="1"/>
      <c r="D30156" s="8"/>
      <c r="E30156" s="1"/>
      <c r="F30156" s="1"/>
      <c r="G30156" s="1"/>
      <c r="H30156" s="1"/>
    </row>
    <row r="30157">
      <c r="A30157" s="1"/>
      <c r="B30157" s="1"/>
      <c r="C30157" s="1"/>
      <c r="D30157" s="8"/>
      <c r="E30157" s="1"/>
      <c r="F30157" s="1"/>
      <c r="G30157" s="1"/>
      <c r="H30157" s="1"/>
    </row>
    <row r="30158">
      <c r="A30158" s="1"/>
      <c r="B30158" s="1"/>
      <c r="C30158" s="1"/>
      <c r="D30158" s="8"/>
      <c r="E30158" s="1"/>
      <c r="F30158" s="1"/>
      <c r="G30158" s="1"/>
      <c r="H30158" s="1"/>
    </row>
    <row r="30159">
      <c r="A30159" s="1"/>
      <c r="B30159" s="1"/>
      <c r="C30159" s="1"/>
      <c r="D30159" s="8"/>
      <c r="E30159" s="1"/>
      <c r="F30159" s="1"/>
      <c r="G30159" s="1"/>
      <c r="H30159" s="1"/>
    </row>
    <row r="30160">
      <c r="A30160" s="1"/>
      <c r="B30160" s="1"/>
      <c r="C30160" s="1"/>
      <c r="D30160" s="8"/>
      <c r="E30160" s="1"/>
      <c r="F30160" s="1"/>
      <c r="G30160" s="1"/>
      <c r="H30160" s="1"/>
    </row>
    <row r="30161">
      <c r="A30161" s="1"/>
      <c r="B30161" s="1"/>
      <c r="C30161" s="1"/>
      <c r="D30161" s="8"/>
      <c r="E30161" s="1"/>
      <c r="F30161" s="1"/>
      <c r="G30161" s="1"/>
      <c r="H30161" s="1"/>
    </row>
    <row r="30162">
      <c r="A30162" s="1"/>
      <c r="B30162" s="1"/>
      <c r="C30162" s="1"/>
      <c r="D30162" s="8"/>
      <c r="E30162" s="1"/>
      <c r="F30162" s="1"/>
      <c r="G30162" s="1"/>
      <c r="H30162" s="1"/>
    </row>
    <row r="30163">
      <c r="A30163" s="1"/>
      <c r="B30163" s="1"/>
      <c r="C30163" s="1"/>
      <c r="D30163" s="8"/>
      <c r="E30163" s="1"/>
      <c r="F30163" s="1"/>
      <c r="G30163" s="1"/>
      <c r="H30163" s="1"/>
    </row>
    <row r="30164">
      <c r="A30164" s="1"/>
      <c r="B30164" s="1"/>
      <c r="C30164" s="1"/>
      <c r="D30164" s="8"/>
      <c r="E30164" s="1"/>
      <c r="F30164" s="1"/>
      <c r="G30164" s="1"/>
      <c r="H30164" s="1"/>
    </row>
    <row r="30165">
      <c r="A30165" s="1"/>
      <c r="B30165" s="1"/>
      <c r="C30165" s="1"/>
      <c r="D30165" s="8"/>
      <c r="E30165" s="1"/>
      <c r="F30165" s="1"/>
      <c r="G30165" s="1"/>
      <c r="H30165" s="1"/>
    </row>
    <row r="30166">
      <c r="A30166" s="1"/>
      <c r="B30166" s="1"/>
      <c r="C30166" s="1"/>
      <c r="D30166" s="8"/>
      <c r="E30166" s="1"/>
      <c r="F30166" s="1"/>
      <c r="G30166" s="1"/>
      <c r="H30166" s="1"/>
    </row>
    <row r="30167">
      <c r="A30167" s="1"/>
      <c r="B30167" s="1"/>
      <c r="C30167" s="1"/>
      <c r="D30167" s="8"/>
      <c r="E30167" s="1"/>
      <c r="F30167" s="1"/>
      <c r="G30167" s="1"/>
      <c r="H30167" s="1"/>
    </row>
    <row r="30168">
      <c r="A30168" s="1"/>
      <c r="B30168" s="1"/>
      <c r="C30168" s="1"/>
      <c r="D30168" s="8"/>
      <c r="E30168" s="1"/>
      <c r="F30168" s="1"/>
      <c r="G30168" s="1"/>
      <c r="H30168" s="1"/>
    </row>
    <row r="30169">
      <c r="A30169" s="1"/>
      <c r="B30169" s="1"/>
      <c r="C30169" s="1"/>
      <c r="D30169" s="8"/>
      <c r="E30169" s="1"/>
      <c r="F30169" s="1"/>
      <c r="G30169" s="1"/>
      <c r="H30169" s="1"/>
    </row>
    <row r="30170">
      <c r="A30170" s="1"/>
      <c r="B30170" s="1"/>
      <c r="C30170" s="1"/>
      <c r="D30170" s="8"/>
      <c r="E30170" s="1"/>
      <c r="F30170" s="1"/>
      <c r="G30170" s="1"/>
      <c r="H30170" s="1"/>
    </row>
    <row r="30171">
      <c r="A30171" s="1"/>
      <c r="B30171" s="1"/>
      <c r="C30171" s="1"/>
      <c r="D30171" s="8"/>
      <c r="E30171" s="1"/>
      <c r="F30171" s="1"/>
      <c r="G30171" s="1"/>
      <c r="H30171" s="1"/>
    </row>
    <row r="30172">
      <c r="A30172" s="1"/>
      <c r="B30172" s="1"/>
      <c r="C30172" s="1"/>
      <c r="D30172" s="8"/>
      <c r="E30172" s="1"/>
      <c r="F30172" s="1"/>
      <c r="G30172" s="1"/>
      <c r="H30172" s="1"/>
    </row>
    <row r="30173">
      <c r="A30173" s="1"/>
      <c r="B30173" s="1"/>
      <c r="C30173" s="1"/>
      <c r="D30173" s="8"/>
      <c r="E30173" s="1"/>
      <c r="F30173" s="1"/>
      <c r="G30173" s="1"/>
      <c r="H30173" s="1"/>
    </row>
    <row r="30174">
      <c r="A30174" s="1"/>
      <c r="B30174" s="1"/>
      <c r="C30174" s="1"/>
      <c r="D30174" s="8"/>
      <c r="E30174" s="1"/>
      <c r="F30174" s="1"/>
      <c r="G30174" s="1"/>
      <c r="H30174" s="1"/>
    </row>
    <row r="30175">
      <c r="A30175" s="1"/>
      <c r="B30175" s="1"/>
      <c r="C30175" s="1"/>
      <c r="D30175" s="8"/>
      <c r="E30175" s="1"/>
      <c r="F30175" s="1"/>
      <c r="G30175" s="1"/>
      <c r="H30175" s="1"/>
    </row>
    <row r="30176">
      <c r="A30176" s="1"/>
      <c r="B30176" s="1"/>
      <c r="C30176" s="1"/>
      <c r="D30176" s="8"/>
      <c r="E30176" s="1"/>
      <c r="F30176" s="1"/>
      <c r="G30176" s="1"/>
      <c r="H30176" s="1"/>
    </row>
    <row r="30177">
      <c r="A30177" s="1"/>
      <c r="B30177" s="1"/>
      <c r="C30177" s="1"/>
      <c r="D30177" s="8"/>
      <c r="E30177" s="1"/>
      <c r="F30177" s="1"/>
      <c r="G30177" s="1"/>
      <c r="H30177" s="1"/>
    </row>
    <row r="30178">
      <c r="A30178" s="1"/>
      <c r="B30178" s="1"/>
      <c r="C30178" s="1"/>
      <c r="D30178" s="8"/>
      <c r="E30178" s="1"/>
      <c r="F30178" s="1"/>
      <c r="G30178" s="1"/>
      <c r="H30178" s="1"/>
    </row>
    <row r="30179">
      <c r="A30179" s="1"/>
      <c r="B30179" s="1"/>
      <c r="C30179" s="1"/>
      <c r="D30179" s="8"/>
      <c r="E30179" s="1"/>
      <c r="F30179" s="1"/>
      <c r="G30179" s="1"/>
      <c r="H30179" s="1"/>
    </row>
    <row r="30180">
      <c r="A30180" s="1"/>
      <c r="B30180" s="1"/>
      <c r="C30180" s="1"/>
      <c r="D30180" s="8"/>
      <c r="E30180" s="1"/>
      <c r="F30180" s="1"/>
      <c r="G30180" s="1"/>
      <c r="H30180" s="1"/>
    </row>
    <row r="30181">
      <c r="A30181" s="1"/>
      <c r="B30181" s="1"/>
      <c r="C30181" s="1"/>
      <c r="D30181" s="8"/>
      <c r="E30181" s="1"/>
      <c r="F30181" s="1"/>
      <c r="G30181" s="1"/>
      <c r="H30181" s="1"/>
    </row>
    <row r="30182">
      <c r="A30182" s="1"/>
      <c r="B30182" s="1"/>
      <c r="C30182" s="1"/>
      <c r="D30182" s="8"/>
      <c r="E30182" s="1"/>
      <c r="F30182" s="1"/>
      <c r="G30182" s="1"/>
      <c r="H30182" s="1"/>
    </row>
    <row r="30183">
      <c r="A30183" s="1"/>
      <c r="B30183" s="1"/>
      <c r="C30183" s="1"/>
      <c r="D30183" s="8"/>
      <c r="E30183" s="1"/>
      <c r="F30183" s="1"/>
      <c r="G30183" s="1"/>
      <c r="H30183" s="1"/>
    </row>
    <row r="30184">
      <c r="A30184" s="1"/>
      <c r="B30184" s="1"/>
      <c r="C30184" s="1"/>
      <c r="D30184" s="8"/>
      <c r="E30184" s="1"/>
      <c r="F30184" s="1"/>
      <c r="G30184" s="1"/>
      <c r="H30184" s="1"/>
    </row>
    <row r="30185">
      <c r="A30185" s="1"/>
      <c r="B30185" s="1"/>
      <c r="C30185" s="1"/>
      <c r="D30185" s="8"/>
      <c r="E30185" s="1"/>
      <c r="F30185" s="1"/>
      <c r="G30185" s="1"/>
      <c r="H30185" s="1"/>
    </row>
    <row r="30186">
      <c r="A30186" s="1"/>
      <c r="B30186" s="1"/>
      <c r="C30186" s="1"/>
      <c r="D30186" s="8"/>
      <c r="E30186" s="1"/>
      <c r="F30186" s="1"/>
      <c r="G30186" s="1"/>
      <c r="H30186" s="1"/>
    </row>
    <row r="30187">
      <c r="A30187" s="1"/>
      <c r="B30187" s="1"/>
      <c r="C30187" s="1"/>
      <c r="D30187" s="8"/>
      <c r="E30187" s="1"/>
      <c r="F30187" s="1"/>
      <c r="G30187" s="1"/>
      <c r="H30187" s="1"/>
    </row>
    <row r="30188">
      <c r="A30188" s="1"/>
      <c r="B30188" s="1"/>
      <c r="C30188" s="1"/>
      <c r="D30188" s="8"/>
      <c r="E30188" s="1"/>
      <c r="F30188" s="1"/>
      <c r="G30188" s="1"/>
      <c r="H30188" s="1"/>
    </row>
    <row r="30189">
      <c r="A30189" s="1"/>
      <c r="B30189" s="1"/>
      <c r="C30189" s="1"/>
      <c r="D30189" s="8"/>
      <c r="E30189" s="1"/>
      <c r="F30189" s="1"/>
      <c r="G30189" s="1"/>
      <c r="H30189" s="1"/>
    </row>
    <row r="30190">
      <c r="A30190" s="1"/>
      <c r="B30190" s="1"/>
      <c r="C30190" s="1"/>
      <c r="D30190" s="8"/>
      <c r="E30190" s="1"/>
      <c r="F30190" s="1"/>
      <c r="G30190" s="1"/>
      <c r="H30190" s="1"/>
    </row>
    <row r="30191">
      <c r="A30191" s="1"/>
      <c r="B30191" s="1"/>
      <c r="C30191" s="1"/>
      <c r="D30191" s="8"/>
      <c r="E30191" s="1"/>
      <c r="F30191" s="1"/>
      <c r="G30191" s="1"/>
      <c r="H30191" s="1"/>
    </row>
    <row r="30192">
      <c r="A30192" s="1"/>
      <c r="B30192" s="1"/>
      <c r="C30192" s="1"/>
      <c r="D30192" s="8"/>
      <c r="E30192" s="1"/>
      <c r="F30192" s="1"/>
      <c r="G30192" s="1"/>
      <c r="H30192" s="1"/>
    </row>
    <row r="30193">
      <c r="A30193" s="1"/>
      <c r="B30193" s="1"/>
      <c r="C30193" s="1"/>
      <c r="D30193" s="8"/>
      <c r="E30193" s="1"/>
      <c r="F30193" s="1"/>
      <c r="G30193" s="1"/>
      <c r="H30193" s="1"/>
    </row>
    <row r="30194">
      <c r="A30194" s="1"/>
      <c r="B30194" s="1"/>
      <c r="C30194" s="1"/>
      <c r="D30194" s="8"/>
      <c r="E30194" s="1"/>
      <c r="F30194" s="1"/>
      <c r="G30194" s="1"/>
      <c r="H30194" s="1"/>
    </row>
    <row r="30195">
      <c r="A30195" s="1"/>
      <c r="B30195" s="1"/>
      <c r="C30195" s="1"/>
      <c r="D30195" s="8"/>
      <c r="E30195" s="1"/>
      <c r="F30195" s="1"/>
      <c r="G30195" s="1"/>
      <c r="H30195" s="1"/>
    </row>
    <row r="30196">
      <c r="A30196" s="1"/>
      <c r="B30196" s="1"/>
      <c r="C30196" s="1"/>
      <c r="D30196" s="8"/>
      <c r="E30196" s="1"/>
      <c r="F30196" s="1"/>
      <c r="G30196" s="1"/>
      <c r="H30196" s="1"/>
    </row>
    <row r="30197">
      <c r="A30197" s="1"/>
      <c r="B30197" s="1"/>
      <c r="C30197" s="1"/>
      <c r="D30197" s="8"/>
      <c r="E30197" s="1"/>
      <c r="F30197" s="1"/>
      <c r="G30197" s="1"/>
      <c r="H30197" s="1"/>
    </row>
    <row r="30198">
      <c r="A30198" s="1"/>
      <c r="B30198" s="1"/>
      <c r="C30198" s="1"/>
      <c r="D30198" s="8"/>
      <c r="E30198" s="1"/>
      <c r="F30198" s="1"/>
      <c r="G30198" s="1"/>
      <c r="H30198" s="1"/>
    </row>
    <row r="30199">
      <c r="A30199" s="1"/>
      <c r="B30199" s="1"/>
      <c r="C30199" s="1"/>
      <c r="D30199" s="8"/>
      <c r="E30199" s="1"/>
      <c r="F30199" s="1"/>
      <c r="G30199" s="1"/>
      <c r="H30199" s="1"/>
    </row>
    <row r="30200">
      <c r="A30200" s="1"/>
      <c r="B30200" s="1"/>
      <c r="C30200" s="1"/>
      <c r="D30200" s="8"/>
      <c r="E30200" s="1"/>
      <c r="F30200" s="1"/>
      <c r="G30200" s="1"/>
      <c r="H30200" s="1"/>
    </row>
    <row r="30201">
      <c r="A30201" s="1"/>
      <c r="B30201" s="1"/>
      <c r="C30201" s="1"/>
      <c r="D30201" s="8"/>
      <c r="E30201" s="1"/>
      <c r="F30201" s="1"/>
      <c r="G30201" s="1"/>
      <c r="H30201" s="1"/>
    </row>
    <row r="30202">
      <c r="A30202" s="1"/>
      <c r="B30202" s="1"/>
      <c r="C30202" s="1"/>
      <c r="D30202" s="8"/>
      <c r="E30202" s="1"/>
      <c r="F30202" s="1"/>
      <c r="G30202" s="1"/>
      <c r="H30202" s="1"/>
    </row>
    <row r="30203">
      <c r="A30203" s="1"/>
      <c r="B30203" s="1"/>
      <c r="C30203" s="1"/>
      <c r="D30203" s="8"/>
      <c r="E30203" s="1"/>
      <c r="F30203" s="1"/>
      <c r="G30203" s="1"/>
      <c r="H30203" s="1"/>
    </row>
    <row r="30204">
      <c r="A30204" s="1"/>
      <c r="B30204" s="1"/>
      <c r="C30204" s="1"/>
      <c r="D30204" s="8"/>
      <c r="E30204" s="1"/>
      <c r="F30204" s="1"/>
      <c r="G30204" s="1"/>
      <c r="H30204" s="1"/>
    </row>
    <row r="30205">
      <c r="A30205" s="1"/>
      <c r="B30205" s="1"/>
      <c r="C30205" s="1"/>
      <c r="D30205" s="8"/>
      <c r="E30205" s="1"/>
      <c r="F30205" s="1"/>
      <c r="G30205" s="1"/>
      <c r="H30205" s="1"/>
    </row>
    <row r="30206">
      <c r="A30206" s="1"/>
      <c r="B30206" s="1"/>
      <c r="C30206" s="1"/>
      <c r="D30206" s="8"/>
      <c r="E30206" s="1"/>
      <c r="F30206" s="1"/>
      <c r="G30206" s="1"/>
      <c r="H30206" s="1"/>
    </row>
    <row r="30207">
      <c r="A30207" s="1"/>
      <c r="B30207" s="1"/>
      <c r="C30207" s="1"/>
      <c r="D30207" s="8"/>
      <c r="E30207" s="1"/>
      <c r="F30207" s="1"/>
      <c r="G30207" s="1"/>
      <c r="H30207" s="1"/>
    </row>
    <row r="30208">
      <c r="A30208" s="1"/>
      <c r="B30208" s="1"/>
      <c r="C30208" s="1"/>
      <c r="D30208" s="8"/>
      <c r="E30208" s="1"/>
      <c r="F30208" s="1"/>
      <c r="G30208" s="1"/>
      <c r="H30208" s="1"/>
    </row>
    <row r="30209">
      <c r="A30209" s="1"/>
      <c r="B30209" s="1"/>
      <c r="C30209" s="1"/>
      <c r="D30209" s="8"/>
      <c r="E30209" s="1"/>
      <c r="F30209" s="1"/>
      <c r="G30209" s="1"/>
      <c r="H30209" s="1"/>
    </row>
    <row r="30210">
      <c r="A30210" s="1"/>
      <c r="B30210" s="1"/>
      <c r="C30210" s="1"/>
      <c r="D30210" s="8"/>
      <c r="E30210" s="1"/>
      <c r="F30210" s="1"/>
      <c r="G30210" s="1"/>
      <c r="H30210" s="1"/>
    </row>
    <row r="30211">
      <c r="A30211" s="1"/>
      <c r="B30211" s="1"/>
      <c r="C30211" s="1"/>
      <c r="D30211" s="8"/>
      <c r="E30211" s="1"/>
      <c r="F30211" s="1"/>
      <c r="G30211" s="1"/>
      <c r="H30211" s="1"/>
    </row>
    <row r="30212">
      <c r="A30212" s="1"/>
      <c r="B30212" s="1"/>
      <c r="C30212" s="1"/>
      <c r="D30212" s="8"/>
      <c r="E30212" s="1"/>
      <c r="F30212" s="1"/>
      <c r="G30212" s="1"/>
      <c r="H30212" s="1"/>
    </row>
    <row r="30213">
      <c r="A30213" s="1"/>
      <c r="B30213" s="1"/>
      <c r="C30213" s="1"/>
      <c r="D30213" s="8"/>
      <c r="E30213" s="1"/>
      <c r="F30213" s="1"/>
      <c r="G30213" s="1"/>
      <c r="H30213" s="1"/>
    </row>
    <row r="30214">
      <c r="A30214" s="1"/>
      <c r="B30214" s="1"/>
      <c r="C30214" s="1"/>
      <c r="D30214" s="8"/>
      <c r="E30214" s="1"/>
      <c r="F30214" s="1"/>
      <c r="G30214" s="1"/>
      <c r="H30214" s="1"/>
    </row>
    <row r="30215">
      <c r="A30215" s="1"/>
      <c r="B30215" s="1"/>
      <c r="C30215" s="1"/>
      <c r="D30215" s="8"/>
      <c r="E30215" s="1"/>
      <c r="F30215" s="1"/>
      <c r="G30215" s="1"/>
      <c r="H30215" s="1"/>
    </row>
    <row r="30216">
      <c r="A30216" s="1"/>
      <c r="B30216" s="1"/>
      <c r="C30216" s="1"/>
      <c r="D30216" s="8"/>
      <c r="E30216" s="1"/>
      <c r="F30216" s="1"/>
      <c r="G30216" s="1"/>
      <c r="H30216" s="1"/>
    </row>
    <row r="30217">
      <c r="A30217" s="1"/>
      <c r="B30217" s="1"/>
      <c r="C30217" s="1"/>
      <c r="D30217" s="8"/>
      <c r="E30217" s="1"/>
      <c r="F30217" s="1"/>
      <c r="G30217" s="1"/>
      <c r="H30217" s="1"/>
    </row>
    <row r="30218">
      <c r="A30218" s="1"/>
      <c r="B30218" s="1"/>
      <c r="C30218" s="1"/>
      <c r="D30218" s="8"/>
      <c r="E30218" s="1"/>
      <c r="F30218" s="1"/>
      <c r="G30218" s="1"/>
      <c r="H30218" s="1"/>
    </row>
    <row r="30219">
      <c r="A30219" s="1"/>
      <c r="B30219" s="1"/>
      <c r="C30219" s="1"/>
      <c r="D30219" s="8"/>
      <c r="E30219" s="1"/>
      <c r="F30219" s="1"/>
      <c r="G30219" s="1"/>
      <c r="H30219" s="1"/>
    </row>
    <row r="30220">
      <c r="A30220" s="1"/>
      <c r="B30220" s="1"/>
      <c r="C30220" s="1"/>
      <c r="D30220" s="8"/>
      <c r="E30220" s="1"/>
      <c r="F30220" s="1"/>
      <c r="G30220" s="1"/>
      <c r="H30220" s="1"/>
    </row>
    <row r="30221">
      <c r="A30221" s="1"/>
      <c r="B30221" s="1"/>
      <c r="C30221" s="1"/>
      <c r="D30221" s="8"/>
      <c r="E30221" s="1"/>
      <c r="F30221" s="1"/>
      <c r="G30221" s="1"/>
      <c r="H30221" s="1"/>
    </row>
    <row r="30222">
      <c r="A30222" s="1"/>
      <c r="B30222" s="1"/>
      <c r="C30222" s="1"/>
      <c r="D30222" s="8"/>
      <c r="E30222" s="1"/>
      <c r="F30222" s="1"/>
      <c r="G30222" s="1"/>
      <c r="H30222" s="1"/>
    </row>
    <row r="30223">
      <c r="A30223" s="1"/>
      <c r="B30223" s="1"/>
      <c r="C30223" s="1"/>
      <c r="D30223" s="8"/>
      <c r="E30223" s="1"/>
      <c r="F30223" s="1"/>
      <c r="G30223" s="1"/>
      <c r="H30223" s="1"/>
    </row>
    <row r="30224">
      <c r="A30224" s="1"/>
      <c r="B30224" s="1"/>
      <c r="C30224" s="1"/>
      <c r="D30224" s="8"/>
      <c r="E30224" s="1"/>
      <c r="F30224" s="1"/>
      <c r="G30224" s="1"/>
      <c r="H30224" s="1"/>
    </row>
    <row r="30225">
      <c r="A30225" s="1"/>
      <c r="B30225" s="1"/>
      <c r="C30225" s="1"/>
      <c r="D30225" s="8"/>
      <c r="E30225" s="1"/>
      <c r="F30225" s="1"/>
      <c r="G30225" s="1"/>
      <c r="H30225" s="1"/>
    </row>
    <row r="30226">
      <c r="A30226" s="1"/>
      <c r="B30226" s="1"/>
      <c r="C30226" s="1"/>
      <c r="D30226" s="8"/>
      <c r="E30226" s="1"/>
      <c r="F30226" s="1"/>
      <c r="G30226" s="1"/>
      <c r="H30226" s="1"/>
    </row>
    <row r="30227">
      <c r="A30227" s="1"/>
      <c r="B30227" s="1"/>
      <c r="C30227" s="1"/>
      <c r="D30227" s="8"/>
      <c r="E30227" s="1"/>
      <c r="F30227" s="1"/>
      <c r="G30227" s="1"/>
      <c r="H30227" s="1"/>
    </row>
    <row r="30228">
      <c r="A30228" s="1"/>
      <c r="B30228" s="1"/>
      <c r="C30228" s="1"/>
      <c r="D30228" s="8"/>
      <c r="E30228" s="1"/>
      <c r="F30228" s="1"/>
      <c r="G30228" s="1"/>
      <c r="H30228" s="1"/>
    </row>
    <row r="30229">
      <c r="A30229" s="1"/>
      <c r="B30229" s="1"/>
      <c r="C30229" s="1"/>
      <c r="D30229" s="8"/>
      <c r="E30229" s="1"/>
      <c r="F30229" s="1"/>
      <c r="G30229" s="1"/>
      <c r="H30229" s="1"/>
    </row>
    <row r="30230">
      <c r="A30230" s="1"/>
      <c r="B30230" s="1"/>
      <c r="C30230" s="1"/>
      <c r="D30230" s="8"/>
      <c r="E30230" s="1"/>
      <c r="F30230" s="1"/>
      <c r="G30230" s="1"/>
      <c r="H30230" s="1"/>
    </row>
    <row r="30231">
      <c r="A30231" s="1"/>
      <c r="B30231" s="1"/>
      <c r="C30231" s="1"/>
      <c r="D30231" s="8"/>
      <c r="E30231" s="1"/>
      <c r="F30231" s="1"/>
      <c r="G30231" s="1"/>
      <c r="H30231" s="1"/>
    </row>
    <row r="30232">
      <c r="A30232" s="1"/>
      <c r="B30232" s="1"/>
      <c r="C30232" s="1"/>
      <c r="D30232" s="8"/>
      <c r="E30232" s="1"/>
      <c r="F30232" s="1"/>
      <c r="G30232" s="1"/>
      <c r="H30232" s="1"/>
    </row>
    <row r="30233">
      <c r="A30233" s="1"/>
      <c r="B30233" s="1"/>
      <c r="C30233" s="1"/>
      <c r="D30233" s="8"/>
      <c r="E30233" s="1"/>
      <c r="F30233" s="1"/>
      <c r="G30233" s="1"/>
      <c r="H30233" s="1"/>
    </row>
    <row r="30234">
      <c r="A30234" s="1"/>
      <c r="B30234" s="1"/>
      <c r="C30234" s="1"/>
      <c r="D30234" s="8"/>
      <c r="E30234" s="1"/>
      <c r="F30234" s="1"/>
      <c r="G30234" s="1"/>
      <c r="H30234" s="1"/>
    </row>
    <row r="30235">
      <c r="A30235" s="1"/>
      <c r="B30235" s="1"/>
      <c r="C30235" s="1"/>
      <c r="D30235" s="8"/>
      <c r="E30235" s="1"/>
      <c r="F30235" s="1"/>
      <c r="G30235" s="1"/>
      <c r="H30235" s="1"/>
    </row>
    <row r="30236">
      <c r="A30236" s="1"/>
      <c r="B30236" s="1"/>
      <c r="C30236" s="1"/>
      <c r="D30236" s="8"/>
      <c r="E30236" s="1"/>
      <c r="F30236" s="1"/>
      <c r="G30236" s="1"/>
      <c r="H30236" s="1"/>
    </row>
    <row r="30237">
      <c r="A30237" s="1"/>
      <c r="B30237" s="1"/>
      <c r="C30237" s="1"/>
      <c r="D30237" s="8"/>
      <c r="E30237" s="1"/>
      <c r="F30237" s="1"/>
      <c r="G30237" s="1"/>
      <c r="H30237" s="1"/>
    </row>
    <row r="30238">
      <c r="A30238" s="1"/>
      <c r="B30238" s="1"/>
      <c r="C30238" s="1"/>
      <c r="D30238" s="8"/>
      <c r="E30238" s="1"/>
      <c r="F30238" s="1"/>
      <c r="G30238" s="1"/>
      <c r="H30238" s="1"/>
    </row>
    <row r="30239">
      <c r="A30239" s="1"/>
      <c r="B30239" s="1"/>
      <c r="C30239" s="1"/>
      <c r="D30239" s="8"/>
      <c r="E30239" s="1"/>
      <c r="F30239" s="1"/>
      <c r="G30239" s="1"/>
      <c r="H30239" s="1"/>
    </row>
    <row r="30240">
      <c r="A30240" s="1"/>
      <c r="B30240" s="1"/>
      <c r="C30240" s="1"/>
      <c r="D30240" s="8"/>
      <c r="E30240" s="1"/>
      <c r="F30240" s="1"/>
      <c r="G30240" s="1"/>
      <c r="H30240" s="1"/>
    </row>
    <row r="30241">
      <c r="A30241" s="1"/>
      <c r="B30241" s="1"/>
      <c r="C30241" s="1"/>
      <c r="D30241" s="8"/>
      <c r="E30241" s="1"/>
      <c r="F30241" s="1"/>
      <c r="G30241" s="1"/>
      <c r="H30241" s="1"/>
    </row>
    <row r="30242">
      <c r="A30242" s="1"/>
      <c r="B30242" s="1"/>
      <c r="C30242" s="1"/>
      <c r="D30242" s="8"/>
      <c r="E30242" s="1"/>
      <c r="F30242" s="1"/>
      <c r="G30242" s="1"/>
      <c r="H30242" s="1"/>
    </row>
    <row r="30243">
      <c r="A30243" s="1"/>
      <c r="B30243" s="1"/>
      <c r="C30243" s="1"/>
      <c r="D30243" s="8"/>
      <c r="E30243" s="1"/>
      <c r="F30243" s="1"/>
      <c r="G30243" s="1"/>
      <c r="H30243" s="1"/>
    </row>
    <row r="30244">
      <c r="A30244" s="1"/>
      <c r="B30244" s="1"/>
      <c r="C30244" s="1"/>
      <c r="D30244" s="8"/>
      <c r="E30244" s="1"/>
      <c r="F30244" s="1"/>
      <c r="G30244" s="1"/>
      <c r="H30244" s="1"/>
    </row>
    <row r="30245">
      <c r="A30245" s="1"/>
      <c r="B30245" s="1"/>
      <c r="C30245" s="1"/>
      <c r="D30245" s="8"/>
      <c r="E30245" s="1"/>
      <c r="F30245" s="1"/>
      <c r="G30245" s="1"/>
      <c r="H30245" s="1"/>
    </row>
    <row r="30246">
      <c r="A30246" s="1"/>
      <c r="B30246" s="1"/>
      <c r="C30246" s="1"/>
      <c r="D30246" s="8"/>
      <c r="E30246" s="1"/>
      <c r="F30246" s="1"/>
      <c r="G30246" s="1"/>
      <c r="H30246" s="1"/>
    </row>
    <row r="30247">
      <c r="A30247" s="1"/>
      <c r="B30247" s="1"/>
      <c r="C30247" s="1"/>
      <c r="D30247" s="8"/>
      <c r="E30247" s="1"/>
      <c r="F30247" s="1"/>
      <c r="G30247" s="1"/>
      <c r="H30247" s="1"/>
    </row>
    <row r="30248">
      <c r="A30248" s="1"/>
      <c r="B30248" s="1"/>
      <c r="C30248" s="1"/>
      <c r="D30248" s="8"/>
      <c r="E30248" s="1"/>
      <c r="F30248" s="1"/>
      <c r="G30248" s="1"/>
      <c r="H30248" s="1"/>
    </row>
    <row r="30249">
      <c r="A30249" s="1"/>
      <c r="B30249" s="1"/>
      <c r="C30249" s="1"/>
      <c r="D30249" s="8"/>
      <c r="E30249" s="1"/>
      <c r="F30249" s="1"/>
      <c r="G30249" s="1"/>
      <c r="H30249" s="1"/>
    </row>
    <row r="30250">
      <c r="A30250" s="1"/>
      <c r="B30250" s="1"/>
      <c r="C30250" s="1"/>
      <c r="D30250" s="8"/>
      <c r="E30250" s="1"/>
      <c r="F30250" s="1"/>
      <c r="G30250" s="1"/>
      <c r="H30250" s="1"/>
    </row>
    <row r="30251">
      <c r="A30251" s="1"/>
      <c r="B30251" s="1"/>
      <c r="C30251" s="1"/>
      <c r="D30251" s="8"/>
      <c r="E30251" s="1"/>
      <c r="F30251" s="1"/>
      <c r="G30251" s="1"/>
      <c r="H30251" s="1"/>
    </row>
    <row r="30252">
      <c r="A30252" s="1"/>
      <c r="B30252" s="1"/>
      <c r="C30252" s="1"/>
      <c r="D30252" s="8"/>
      <c r="E30252" s="1"/>
      <c r="F30252" s="1"/>
      <c r="G30252" s="1"/>
      <c r="H30252" s="1"/>
    </row>
    <row r="30253">
      <c r="A30253" s="1"/>
      <c r="B30253" s="1"/>
      <c r="C30253" s="1"/>
      <c r="D30253" s="8"/>
      <c r="E30253" s="1"/>
      <c r="F30253" s="1"/>
      <c r="G30253" s="1"/>
      <c r="H30253" s="1"/>
    </row>
    <row r="30254">
      <c r="A30254" s="1"/>
      <c r="B30254" s="1"/>
      <c r="C30254" s="1"/>
      <c r="D30254" s="8"/>
      <c r="E30254" s="1"/>
      <c r="F30254" s="1"/>
      <c r="G30254" s="1"/>
      <c r="H30254" s="1"/>
    </row>
    <row r="30255">
      <c r="A30255" s="1"/>
      <c r="B30255" s="1"/>
      <c r="C30255" s="1"/>
      <c r="D30255" s="8"/>
      <c r="E30255" s="1"/>
      <c r="F30255" s="1"/>
      <c r="G30255" s="1"/>
      <c r="H30255" s="1"/>
    </row>
    <row r="30256">
      <c r="A30256" s="1"/>
      <c r="B30256" s="1"/>
      <c r="C30256" s="1"/>
      <c r="D30256" s="8"/>
      <c r="E30256" s="1"/>
      <c r="F30256" s="1"/>
      <c r="G30256" s="1"/>
      <c r="H30256" s="1"/>
    </row>
    <row r="30257">
      <c r="A30257" s="1"/>
      <c r="B30257" s="1"/>
      <c r="C30257" s="1"/>
      <c r="D30257" s="8"/>
      <c r="E30257" s="1"/>
      <c r="F30257" s="1"/>
      <c r="G30257" s="1"/>
      <c r="H30257" s="1"/>
    </row>
    <row r="30258">
      <c r="A30258" s="1"/>
      <c r="B30258" s="1"/>
      <c r="C30258" s="1"/>
      <c r="D30258" s="8"/>
      <c r="E30258" s="1"/>
      <c r="F30258" s="1"/>
      <c r="G30258" s="1"/>
      <c r="H30258" s="1"/>
    </row>
    <row r="30259">
      <c r="A30259" s="1"/>
      <c r="B30259" s="1"/>
      <c r="C30259" s="1"/>
      <c r="D30259" s="8"/>
      <c r="E30259" s="1"/>
      <c r="F30259" s="1"/>
      <c r="G30259" s="1"/>
      <c r="H30259" s="1"/>
    </row>
    <row r="30260">
      <c r="A30260" s="1"/>
      <c r="B30260" s="1"/>
      <c r="C30260" s="1"/>
      <c r="D30260" s="8"/>
      <c r="E30260" s="1"/>
      <c r="F30260" s="1"/>
      <c r="G30260" s="1"/>
      <c r="H30260" s="1"/>
    </row>
    <row r="30261">
      <c r="A30261" s="1"/>
      <c r="B30261" s="1"/>
      <c r="C30261" s="1"/>
      <c r="D30261" s="8"/>
      <c r="E30261" s="1"/>
      <c r="F30261" s="1"/>
      <c r="G30261" s="1"/>
      <c r="H30261" s="1"/>
    </row>
    <row r="30262">
      <c r="A30262" s="1"/>
      <c r="B30262" s="1"/>
      <c r="C30262" s="1"/>
      <c r="D30262" s="8"/>
      <c r="E30262" s="1"/>
      <c r="F30262" s="1"/>
      <c r="G30262" s="1"/>
      <c r="H30262" s="1"/>
    </row>
    <row r="30263">
      <c r="A30263" s="1"/>
      <c r="B30263" s="1"/>
      <c r="C30263" s="1"/>
      <c r="D30263" s="8"/>
      <c r="E30263" s="1"/>
      <c r="F30263" s="1"/>
      <c r="G30263" s="1"/>
      <c r="H30263" s="1"/>
    </row>
    <row r="30264">
      <c r="A30264" s="1"/>
      <c r="B30264" s="1"/>
      <c r="C30264" s="1"/>
      <c r="D30264" s="8"/>
      <c r="E30264" s="1"/>
      <c r="F30264" s="1"/>
      <c r="G30264" s="1"/>
      <c r="H30264" s="1"/>
    </row>
    <row r="30265">
      <c r="A30265" s="1"/>
      <c r="B30265" s="1"/>
      <c r="C30265" s="1"/>
      <c r="D30265" s="8"/>
      <c r="E30265" s="1"/>
      <c r="F30265" s="1"/>
      <c r="G30265" s="1"/>
      <c r="H30265" s="1"/>
    </row>
    <row r="30266">
      <c r="A30266" s="1"/>
      <c r="B30266" s="1"/>
      <c r="C30266" s="1"/>
      <c r="D30266" s="8"/>
      <c r="E30266" s="1"/>
      <c r="F30266" s="1"/>
      <c r="G30266" s="1"/>
      <c r="H30266" s="1"/>
    </row>
    <row r="30267">
      <c r="A30267" s="1"/>
      <c r="B30267" s="1"/>
      <c r="C30267" s="1"/>
      <c r="D30267" s="8"/>
      <c r="E30267" s="1"/>
      <c r="F30267" s="1"/>
      <c r="G30267" s="1"/>
      <c r="H30267" s="1"/>
    </row>
    <row r="30268">
      <c r="A30268" s="1"/>
      <c r="B30268" s="1"/>
      <c r="C30268" s="1"/>
      <c r="D30268" s="8"/>
      <c r="E30268" s="1"/>
      <c r="F30268" s="1"/>
      <c r="G30268" s="1"/>
      <c r="H30268" s="1"/>
    </row>
    <row r="30269">
      <c r="A30269" s="1"/>
      <c r="B30269" s="1"/>
      <c r="C30269" s="1"/>
      <c r="D30269" s="8"/>
      <c r="E30269" s="1"/>
      <c r="F30269" s="1"/>
      <c r="G30269" s="1"/>
      <c r="H30269" s="1"/>
    </row>
    <row r="30270">
      <c r="A30270" s="1"/>
      <c r="B30270" s="1"/>
      <c r="C30270" s="1"/>
      <c r="D30270" s="8"/>
      <c r="E30270" s="1"/>
      <c r="F30270" s="1"/>
      <c r="G30270" s="1"/>
      <c r="H30270" s="1"/>
    </row>
    <row r="30271">
      <c r="A30271" s="1"/>
      <c r="B30271" s="1"/>
      <c r="C30271" s="1"/>
      <c r="D30271" s="8"/>
      <c r="E30271" s="1"/>
      <c r="F30271" s="1"/>
      <c r="G30271" s="1"/>
      <c r="H30271" s="1"/>
    </row>
    <row r="30272">
      <c r="A30272" s="1"/>
      <c r="B30272" s="1"/>
      <c r="C30272" s="1"/>
      <c r="D30272" s="8"/>
      <c r="E30272" s="1"/>
      <c r="F30272" s="1"/>
      <c r="G30272" s="1"/>
      <c r="H30272" s="1"/>
    </row>
    <row r="30273">
      <c r="A30273" s="1"/>
      <c r="B30273" s="1"/>
      <c r="C30273" s="1"/>
      <c r="D30273" s="8"/>
      <c r="E30273" s="1"/>
      <c r="F30273" s="1"/>
      <c r="G30273" s="1"/>
      <c r="H30273" s="1"/>
    </row>
    <row r="30274">
      <c r="A30274" s="1"/>
      <c r="B30274" s="1"/>
      <c r="C30274" s="1"/>
      <c r="D30274" s="8"/>
      <c r="E30274" s="1"/>
      <c r="F30274" s="1"/>
      <c r="G30274" s="1"/>
      <c r="H30274" s="1"/>
    </row>
    <row r="30275">
      <c r="A30275" s="1"/>
      <c r="B30275" s="1"/>
      <c r="C30275" s="1"/>
      <c r="D30275" s="8"/>
      <c r="E30275" s="1"/>
      <c r="F30275" s="1"/>
      <c r="G30275" s="1"/>
      <c r="H30275" s="1"/>
    </row>
    <row r="30276">
      <c r="A30276" s="1"/>
      <c r="B30276" s="1"/>
      <c r="C30276" s="1"/>
      <c r="D30276" s="8"/>
      <c r="E30276" s="1"/>
      <c r="F30276" s="1"/>
      <c r="G30276" s="1"/>
      <c r="H30276" s="1"/>
    </row>
    <row r="30277">
      <c r="A30277" s="1"/>
      <c r="B30277" s="1"/>
      <c r="C30277" s="1"/>
      <c r="D30277" s="8"/>
      <c r="E30277" s="1"/>
      <c r="F30277" s="1"/>
      <c r="G30277" s="1"/>
      <c r="H30277" s="1"/>
    </row>
    <row r="30278">
      <c r="A30278" s="1"/>
      <c r="B30278" s="1"/>
      <c r="C30278" s="1"/>
      <c r="D30278" s="8"/>
      <c r="E30278" s="1"/>
      <c r="F30278" s="1"/>
      <c r="G30278" s="1"/>
      <c r="H30278" s="1"/>
    </row>
    <row r="30279">
      <c r="A30279" s="1"/>
      <c r="B30279" s="1"/>
      <c r="C30279" s="1"/>
      <c r="D30279" s="8"/>
      <c r="E30279" s="1"/>
      <c r="F30279" s="1"/>
      <c r="G30279" s="1"/>
      <c r="H30279" s="1"/>
    </row>
    <row r="30280">
      <c r="A30280" s="1"/>
      <c r="B30280" s="1"/>
      <c r="C30280" s="1"/>
      <c r="D30280" s="8"/>
      <c r="E30280" s="1"/>
      <c r="F30280" s="1"/>
      <c r="G30280" s="1"/>
      <c r="H30280" s="1"/>
    </row>
    <row r="30281">
      <c r="A30281" s="1"/>
      <c r="B30281" s="1"/>
      <c r="C30281" s="1"/>
      <c r="D30281" s="8"/>
      <c r="E30281" s="1"/>
      <c r="F30281" s="1"/>
      <c r="G30281" s="1"/>
      <c r="H30281" s="1"/>
    </row>
    <row r="30282">
      <c r="A30282" s="1"/>
      <c r="B30282" s="1"/>
      <c r="C30282" s="1"/>
      <c r="D30282" s="8"/>
      <c r="E30282" s="1"/>
      <c r="F30282" s="1"/>
      <c r="G30282" s="1"/>
      <c r="H30282" s="1"/>
    </row>
    <row r="30283">
      <c r="A30283" s="1"/>
      <c r="B30283" s="1"/>
      <c r="C30283" s="1"/>
      <c r="D30283" s="8"/>
      <c r="E30283" s="1"/>
      <c r="F30283" s="1"/>
      <c r="G30283" s="1"/>
      <c r="H30283" s="1"/>
    </row>
    <row r="30284">
      <c r="A30284" s="1"/>
      <c r="B30284" s="1"/>
      <c r="C30284" s="1"/>
      <c r="D30284" s="8"/>
      <c r="E30284" s="1"/>
      <c r="F30284" s="1"/>
      <c r="G30284" s="1"/>
      <c r="H30284" s="1"/>
    </row>
    <row r="30285">
      <c r="A30285" s="1"/>
      <c r="B30285" s="1"/>
      <c r="C30285" s="1"/>
      <c r="D30285" s="8"/>
      <c r="E30285" s="1"/>
      <c r="F30285" s="1"/>
      <c r="G30285" s="1"/>
      <c r="H30285" s="1"/>
    </row>
    <row r="30286">
      <c r="A30286" s="1"/>
      <c r="B30286" s="1"/>
      <c r="C30286" s="1"/>
      <c r="D30286" s="8"/>
      <c r="E30286" s="1"/>
      <c r="F30286" s="1"/>
      <c r="G30286" s="1"/>
      <c r="H30286" s="1"/>
    </row>
    <row r="30287">
      <c r="A30287" s="1"/>
      <c r="B30287" s="1"/>
      <c r="C30287" s="1"/>
      <c r="D30287" s="8"/>
      <c r="E30287" s="1"/>
      <c r="F30287" s="1"/>
      <c r="G30287" s="1"/>
      <c r="H30287" s="1"/>
    </row>
    <row r="30288">
      <c r="A30288" s="1"/>
      <c r="B30288" s="1"/>
      <c r="C30288" s="1"/>
      <c r="D30288" s="8"/>
      <c r="E30288" s="1"/>
      <c r="F30288" s="1"/>
      <c r="G30288" s="1"/>
      <c r="H30288" s="1"/>
    </row>
    <row r="30289">
      <c r="A30289" s="1"/>
      <c r="B30289" s="1"/>
      <c r="C30289" s="1"/>
      <c r="D30289" s="8"/>
      <c r="E30289" s="1"/>
      <c r="F30289" s="1"/>
      <c r="G30289" s="1"/>
      <c r="H30289" s="1"/>
    </row>
    <row r="30290">
      <c r="A30290" s="1"/>
      <c r="B30290" s="1"/>
      <c r="C30290" s="1"/>
      <c r="D30290" s="8"/>
      <c r="E30290" s="1"/>
      <c r="F30290" s="1"/>
      <c r="G30290" s="1"/>
      <c r="H30290" s="1"/>
    </row>
    <row r="30291">
      <c r="A30291" s="1"/>
      <c r="B30291" s="1"/>
      <c r="C30291" s="1"/>
      <c r="D30291" s="8"/>
      <c r="E30291" s="1"/>
      <c r="F30291" s="1"/>
      <c r="G30291" s="1"/>
      <c r="H30291" s="1"/>
    </row>
    <row r="30292">
      <c r="A30292" s="1"/>
      <c r="B30292" s="1"/>
      <c r="C30292" s="1"/>
      <c r="D30292" s="8"/>
      <c r="E30292" s="1"/>
      <c r="F30292" s="1"/>
      <c r="G30292" s="1"/>
      <c r="H30292" s="1"/>
    </row>
    <row r="30293">
      <c r="A30293" s="1"/>
      <c r="B30293" s="1"/>
      <c r="C30293" s="1"/>
      <c r="D30293" s="8"/>
      <c r="E30293" s="1"/>
      <c r="F30293" s="1"/>
      <c r="G30293" s="1"/>
      <c r="H30293" s="1"/>
    </row>
    <row r="30294">
      <c r="A30294" s="1"/>
      <c r="B30294" s="1"/>
      <c r="C30294" s="1"/>
      <c r="D30294" s="8"/>
      <c r="E30294" s="1"/>
      <c r="F30294" s="1"/>
      <c r="G30294" s="1"/>
      <c r="H30294" s="1"/>
    </row>
    <row r="30295">
      <c r="A30295" s="1"/>
      <c r="B30295" s="1"/>
      <c r="C30295" s="1"/>
      <c r="D30295" s="8"/>
      <c r="E30295" s="1"/>
      <c r="F30295" s="1"/>
      <c r="G30295" s="1"/>
      <c r="H30295" s="1"/>
    </row>
    <row r="30296">
      <c r="A30296" s="1"/>
      <c r="B30296" s="1"/>
      <c r="C30296" s="1"/>
      <c r="D30296" s="8"/>
      <c r="E30296" s="1"/>
      <c r="F30296" s="1"/>
      <c r="G30296" s="1"/>
      <c r="H30296" s="1"/>
    </row>
    <row r="30297">
      <c r="A30297" s="1"/>
      <c r="B30297" s="1"/>
      <c r="C30297" s="1"/>
      <c r="D30297" s="8"/>
      <c r="E30297" s="1"/>
      <c r="F30297" s="1"/>
      <c r="G30297" s="1"/>
      <c r="H30297" s="1"/>
    </row>
    <row r="30298">
      <c r="A30298" s="1"/>
      <c r="B30298" s="1"/>
      <c r="C30298" s="1"/>
      <c r="D30298" s="8"/>
      <c r="E30298" s="1"/>
      <c r="F30298" s="1"/>
      <c r="G30298" s="1"/>
      <c r="H30298" s="1"/>
    </row>
    <row r="30299">
      <c r="A30299" s="1"/>
      <c r="B30299" s="1"/>
      <c r="C30299" s="1"/>
      <c r="D30299" s="8"/>
      <c r="E30299" s="1"/>
      <c r="F30299" s="1"/>
      <c r="G30299" s="1"/>
      <c r="H30299" s="1"/>
    </row>
    <row r="30300">
      <c r="A30300" s="1"/>
      <c r="B30300" s="1"/>
      <c r="C30300" s="1"/>
      <c r="D30300" s="8"/>
      <c r="E30300" s="1"/>
      <c r="F30300" s="1"/>
      <c r="G30300" s="1"/>
      <c r="H30300" s="1"/>
    </row>
    <row r="30301">
      <c r="A30301" s="1"/>
      <c r="B30301" s="1"/>
      <c r="C30301" s="1"/>
      <c r="D30301" s="8"/>
      <c r="E30301" s="1"/>
      <c r="F30301" s="1"/>
      <c r="G30301" s="1"/>
      <c r="H30301" s="1"/>
    </row>
    <row r="30302">
      <c r="A30302" s="1"/>
      <c r="B30302" s="1"/>
      <c r="C30302" s="1"/>
      <c r="D30302" s="8"/>
      <c r="E30302" s="1"/>
      <c r="F30302" s="1"/>
      <c r="G30302" s="1"/>
      <c r="H30302" s="1"/>
    </row>
    <row r="30303">
      <c r="A30303" s="1"/>
      <c r="B30303" s="1"/>
      <c r="C30303" s="1"/>
      <c r="D30303" s="8"/>
      <c r="E30303" s="1"/>
      <c r="F30303" s="1"/>
      <c r="G30303" s="1"/>
      <c r="H30303" s="1"/>
    </row>
    <row r="30304">
      <c r="A30304" s="1"/>
      <c r="B30304" s="1"/>
      <c r="C30304" s="1"/>
      <c r="D30304" s="8"/>
      <c r="E30304" s="1"/>
      <c r="F30304" s="1"/>
      <c r="G30304" s="1"/>
      <c r="H30304" s="1"/>
    </row>
    <row r="30305">
      <c r="A30305" s="1"/>
      <c r="B30305" s="1"/>
      <c r="C30305" s="1"/>
      <c r="D30305" s="8"/>
      <c r="E30305" s="1"/>
      <c r="F30305" s="1"/>
      <c r="G30305" s="1"/>
      <c r="H30305" s="1"/>
    </row>
    <row r="30306">
      <c r="A30306" s="1"/>
      <c r="B30306" s="1"/>
      <c r="C30306" s="1"/>
      <c r="D30306" s="8"/>
      <c r="E30306" s="1"/>
      <c r="F30306" s="1"/>
      <c r="G30306" s="1"/>
      <c r="H30306" s="1"/>
    </row>
    <row r="30307">
      <c r="A30307" s="1"/>
      <c r="B30307" s="1"/>
      <c r="C30307" s="1"/>
      <c r="D30307" s="8"/>
      <c r="E30307" s="1"/>
      <c r="F30307" s="1"/>
      <c r="G30307" s="1"/>
      <c r="H30307" s="1"/>
    </row>
    <row r="30308">
      <c r="A30308" s="1"/>
      <c r="B30308" s="1"/>
      <c r="C30308" s="1"/>
      <c r="D30308" s="8"/>
      <c r="E30308" s="1"/>
      <c r="F30308" s="1"/>
      <c r="G30308" s="1"/>
      <c r="H30308" s="1"/>
    </row>
    <row r="30309">
      <c r="A30309" s="1"/>
      <c r="B30309" s="1"/>
      <c r="C30309" s="1"/>
      <c r="D30309" s="8"/>
      <c r="E30309" s="1"/>
      <c r="F30309" s="1"/>
      <c r="G30309" s="1"/>
      <c r="H30309" s="1"/>
    </row>
    <row r="30310">
      <c r="A30310" s="1"/>
      <c r="B30310" s="1"/>
      <c r="C30310" s="1"/>
      <c r="D30310" s="8"/>
      <c r="E30310" s="1"/>
      <c r="F30310" s="1"/>
      <c r="G30310" s="1"/>
      <c r="H30310" s="1"/>
    </row>
    <row r="30311">
      <c r="A30311" s="1"/>
      <c r="B30311" s="1"/>
      <c r="C30311" s="1"/>
      <c r="D30311" s="8"/>
      <c r="E30311" s="1"/>
      <c r="F30311" s="1"/>
      <c r="G30311" s="1"/>
      <c r="H30311" s="1"/>
    </row>
    <row r="30312">
      <c r="A30312" s="1"/>
      <c r="B30312" s="1"/>
      <c r="C30312" s="1"/>
      <c r="D30312" s="8"/>
      <c r="E30312" s="1"/>
      <c r="F30312" s="1"/>
      <c r="G30312" s="1"/>
      <c r="H30312" s="1"/>
    </row>
    <row r="30313">
      <c r="A30313" s="1"/>
      <c r="B30313" s="1"/>
      <c r="C30313" s="1"/>
      <c r="D30313" s="8"/>
      <c r="E30313" s="1"/>
      <c r="F30313" s="1"/>
      <c r="G30313" s="1"/>
      <c r="H30313" s="1"/>
    </row>
    <row r="30314">
      <c r="A30314" s="1"/>
      <c r="B30314" s="1"/>
      <c r="C30314" s="1"/>
      <c r="D30314" s="8"/>
      <c r="E30314" s="1"/>
      <c r="F30314" s="1"/>
      <c r="G30314" s="1"/>
      <c r="H30314" s="1"/>
    </row>
    <row r="30315">
      <c r="A30315" s="1"/>
      <c r="B30315" s="1"/>
      <c r="C30315" s="1"/>
      <c r="D30315" s="8"/>
      <c r="E30315" s="1"/>
      <c r="F30315" s="1"/>
      <c r="G30315" s="1"/>
      <c r="H30315" s="1"/>
    </row>
    <row r="30316">
      <c r="A30316" s="1"/>
      <c r="B30316" s="1"/>
      <c r="C30316" s="1"/>
      <c r="D30316" s="8"/>
      <c r="E30316" s="1"/>
      <c r="F30316" s="1"/>
      <c r="G30316" s="1"/>
      <c r="H30316" s="1"/>
    </row>
    <row r="30317">
      <c r="A30317" s="1"/>
      <c r="B30317" s="1"/>
      <c r="C30317" s="1"/>
      <c r="D30317" s="8"/>
      <c r="E30317" s="1"/>
      <c r="F30317" s="1"/>
      <c r="G30317" s="1"/>
      <c r="H30317" s="1"/>
    </row>
    <row r="30318">
      <c r="A30318" s="1"/>
      <c r="B30318" s="1"/>
      <c r="C30318" s="1"/>
      <c r="D30318" s="8"/>
      <c r="E30318" s="1"/>
      <c r="F30318" s="1"/>
      <c r="G30318" s="1"/>
      <c r="H30318" s="1"/>
    </row>
    <row r="30319">
      <c r="A30319" s="1"/>
      <c r="B30319" s="1"/>
      <c r="C30319" s="1"/>
      <c r="D30319" s="8"/>
      <c r="E30319" s="1"/>
      <c r="F30319" s="1"/>
      <c r="G30319" s="1"/>
      <c r="H30319" s="1"/>
    </row>
    <row r="30320">
      <c r="A30320" s="1"/>
      <c r="B30320" s="1"/>
      <c r="C30320" s="1"/>
      <c r="D30320" s="8"/>
      <c r="E30320" s="1"/>
      <c r="F30320" s="1"/>
      <c r="G30320" s="1"/>
      <c r="H30320" s="1"/>
    </row>
    <row r="30321">
      <c r="A30321" s="1"/>
      <c r="B30321" s="1"/>
      <c r="C30321" s="1"/>
      <c r="D30321" s="8"/>
      <c r="E30321" s="1"/>
      <c r="F30321" s="1"/>
      <c r="G30321" s="1"/>
      <c r="H30321" s="1"/>
    </row>
    <row r="30322">
      <c r="A30322" s="1"/>
      <c r="B30322" s="1"/>
      <c r="C30322" s="1"/>
      <c r="D30322" s="8"/>
      <c r="E30322" s="1"/>
      <c r="F30322" s="1"/>
      <c r="G30322" s="1"/>
      <c r="H30322" s="1"/>
    </row>
    <row r="30323">
      <c r="A30323" s="1"/>
      <c r="B30323" s="1"/>
      <c r="C30323" s="1"/>
      <c r="D30323" s="8"/>
      <c r="E30323" s="1"/>
      <c r="F30323" s="1"/>
      <c r="G30323" s="1"/>
      <c r="H30323" s="1"/>
    </row>
    <row r="30324">
      <c r="A30324" s="1"/>
      <c r="B30324" s="1"/>
      <c r="C30324" s="1"/>
      <c r="D30324" s="8"/>
      <c r="E30324" s="1"/>
      <c r="F30324" s="1"/>
      <c r="G30324" s="1"/>
      <c r="H30324" s="1"/>
    </row>
    <row r="30325">
      <c r="A30325" s="1"/>
      <c r="B30325" s="1"/>
      <c r="C30325" s="1"/>
      <c r="D30325" s="8"/>
      <c r="E30325" s="1"/>
      <c r="F30325" s="1"/>
      <c r="G30325" s="1"/>
      <c r="H30325" s="1"/>
    </row>
    <row r="30326">
      <c r="A30326" s="1"/>
      <c r="B30326" s="1"/>
      <c r="C30326" s="1"/>
      <c r="D30326" s="8"/>
      <c r="E30326" s="1"/>
      <c r="F30326" s="1"/>
      <c r="G30326" s="1"/>
      <c r="H30326" s="1"/>
    </row>
    <row r="30327">
      <c r="A30327" s="1"/>
      <c r="B30327" s="1"/>
      <c r="C30327" s="1"/>
      <c r="D30327" s="8"/>
      <c r="E30327" s="1"/>
      <c r="F30327" s="1"/>
      <c r="G30327" s="1"/>
      <c r="H30327" s="1"/>
    </row>
    <row r="30328">
      <c r="A30328" s="1"/>
      <c r="B30328" s="1"/>
      <c r="C30328" s="1"/>
      <c r="D30328" s="8"/>
      <c r="E30328" s="1"/>
      <c r="F30328" s="1"/>
      <c r="G30328" s="1"/>
      <c r="H30328" s="1"/>
    </row>
    <row r="30329">
      <c r="A30329" s="1"/>
      <c r="B30329" s="1"/>
      <c r="C30329" s="1"/>
      <c r="D30329" s="8"/>
      <c r="E30329" s="1"/>
      <c r="F30329" s="1"/>
      <c r="G30329" s="1"/>
      <c r="H30329" s="1"/>
    </row>
    <row r="30330">
      <c r="A30330" s="1"/>
      <c r="B30330" s="1"/>
      <c r="C30330" s="1"/>
      <c r="D30330" s="8"/>
      <c r="E30330" s="1"/>
      <c r="F30330" s="1"/>
      <c r="G30330" s="1"/>
      <c r="H30330" s="1"/>
    </row>
    <row r="30331">
      <c r="A30331" s="1"/>
      <c r="B30331" s="1"/>
      <c r="C30331" s="1"/>
      <c r="D30331" s="8"/>
      <c r="E30331" s="1"/>
      <c r="F30331" s="1"/>
      <c r="G30331" s="1"/>
      <c r="H30331" s="1"/>
    </row>
    <row r="30332">
      <c r="A30332" s="1"/>
      <c r="B30332" s="1"/>
      <c r="C30332" s="1"/>
      <c r="D30332" s="8"/>
      <c r="E30332" s="1"/>
      <c r="F30332" s="1"/>
      <c r="G30332" s="1"/>
      <c r="H30332" s="1"/>
    </row>
    <row r="30333">
      <c r="A30333" s="1"/>
      <c r="B30333" s="1"/>
      <c r="C30333" s="1"/>
      <c r="D30333" s="8"/>
      <c r="E30333" s="1"/>
      <c r="F30333" s="1"/>
      <c r="G30333" s="1"/>
      <c r="H30333" s="1"/>
    </row>
    <row r="30334">
      <c r="A30334" s="1"/>
      <c r="B30334" s="1"/>
      <c r="C30334" s="1"/>
      <c r="D30334" s="8"/>
      <c r="E30334" s="1"/>
      <c r="F30334" s="1"/>
      <c r="G30334" s="1"/>
      <c r="H30334" s="1"/>
    </row>
    <row r="30335">
      <c r="A30335" s="1"/>
      <c r="B30335" s="1"/>
      <c r="C30335" s="1"/>
      <c r="D30335" s="8"/>
      <c r="E30335" s="1"/>
      <c r="F30335" s="1"/>
      <c r="G30335" s="1"/>
      <c r="H30335" s="1"/>
    </row>
    <row r="30336">
      <c r="A30336" s="1"/>
      <c r="B30336" s="1"/>
      <c r="C30336" s="1"/>
      <c r="D30336" s="8"/>
      <c r="E30336" s="1"/>
      <c r="F30336" s="1"/>
      <c r="G30336" s="1"/>
      <c r="H30336" s="1"/>
    </row>
    <row r="30337">
      <c r="A30337" s="1"/>
      <c r="B30337" s="1"/>
      <c r="C30337" s="1"/>
      <c r="D30337" s="8"/>
      <c r="E30337" s="1"/>
      <c r="F30337" s="1"/>
      <c r="G30337" s="1"/>
      <c r="H30337" s="1"/>
    </row>
    <row r="30338">
      <c r="A30338" s="1"/>
      <c r="B30338" s="1"/>
      <c r="C30338" s="1"/>
      <c r="D30338" s="8"/>
      <c r="E30338" s="1"/>
      <c r="F30338" s="1"/>
      <c r="G30338" s="1"/>
      <c r="H30338" s="1"/>
    </row>
    <row r="30339">
      <c r="A30339" s="1"/>
      <c r="B30339" s="1"/>
      <c r="C30339" s="1"/>
      <c r="D30339" s="8"/>
      <c r="E30339" s="1"/>
      <c r="F30339" s="1"/>
      <c r="G30339" s="1"/>
      <c r="H30339" s="1"/>
    </row>
    <row r="30340">
      <c r="A30340" s="1"/>
      <c r="B30340" s="1"/>
      <c r="C30340" s="1"/>
      <c r="D30340" s="8"/>
      <c r="E30340" s="1"/>
      <c r="F30340" s="1"/>
      <c r="G30340" s="1"/>
      <c r="H30340" s="1"/>
    </row>
    <row r="30341">
      <c r="A30341" s="1"/>
      <c r="B30341" s="1"/>
      <c r="C30341" s="1"/>
      <c r="D30341" s="8"/>
      <c r="E30341" s="1"/>
      <c r="F30341" s="1"/>
      <c r="G30341" s="1"/>
      <c r="H30341" s="1"/>
    </row>
    <row r="30342">
      <c r="A30342" s="1"/>
      <c r="B30342" s="1"/>
      <c r="C30342" s="1"/>
      <c r="D30342" s="8"/>
      <c r="E30342" s="1"/>
      <c r="F30342" s="1"/>
      <c r="G30342" s="1"/>
      <c r="H30342" s="1"/>
    </row>
    <row r="30343">
      <c r="A30343" s="1"/>
      <c r="B30343" s="1"/>
      <c r="C30343" s="1"/>
      <c r="D30343" s="8"/>
      <c r="E30343" s="1"/>
      <c r="F30343" s="1"/>
      <c r="G30343" s="1"/>
      <c r="H30343" s="1"/>
    </row>
    <row r="30344">
      <c r="A30344" s="1"/>
      <c r="B30344" s="1"/>
      <c r="C30344" s="1"/>
      <c r="D30344" s="8"/>
      <c r="E30344" s="1"/>
      <c r="F30344" s="1"/>
      <c r="G30344" s="1"/>
      <c r="H30344" s="1"/>
    </row>
    <row r="30345">
      <c r="A30345" s="1"/>
      <c r="B30345" s="1"/>
      <c r="C30345" s="1"/>
      <c r="D30345" s="8"/>
      <c r="E30345" s="1"/>
      <c r="F30345" s="1"/>
      <c r="G30345" s="1"/>
      <c r="H30345" s="1"/>
    </row>
    <row r="30346">
      <c r="A30346" s="1"/>
      <c r="B30346" s="1"/>
      <c r="C30346" s="1"/>
      <c r="D30346" s="8"/>
      <c r="E30346" s="1"/>
      <c r="F30346" s="1"/>
      <c r="G30346" s="1"/>
      <c r="H30346" s="1"/>
    </row>
    <row r="30347">
      <c r="A30347" s="1"/>
      <c r="B30347" s="1"/>
      <c r="C30347" s="1"/>
      <c r="D30347" s="8"/>
      <c r="E30347" s="1"/>
      <c r="F30347" s="1"/>
      <c r="G30347" s="1"/>
      <c r="H30347" s="1"/>
    </row>
    <row r="30348">
      <c r="A30348" s="1"/>
      <c r="B30348" s="1"/>
      <c r="C30348" s="1"/>
      <c r="D30348" s="8"/>
      <c r="E30348" s="1"/>
      <c r="F30348" s="1"/>
      <c r="G30348" s="1"/>
      <c r="H30348" s="1"/>
    </row>
    <row r="30349">
      <c r="A30349" s="1"/>
      <c r="B30349" s="1"/>
      <c r="C30349" s="1"/>
      <c r="D30349" s="8"/>
      <c r="E30349" s="1"/>
      <c r="F30349" s="1"/>
      <c r="G30349" s="1"/>
      <c r="H30349" s="1"/>
    </row>
    <row r="30350">
      <c r="A30350" s="1"/>
      <c r="B30350" s="1"/>
      <c r="C30350" s="1"/>
      <c r="D30350" s="8"/>
      <c r="E30350" s="1"/>
      <c r="F30350" s="1"/>
      <c r="G30350" s="1"/>
      <c r="H30350" s="1"/>
    </row>
    <row r="30351">
      <c r="A30351" s="1"/>
      <c r="B30351" s="1"/>
      <c r="C30351" s="1"/>
      <c r="D30351" s="8"/>
      <c r="E30351" s="1"/>
      <c r="F30351" s="1"/>
      <c r="G30351" s="1"/>
      <c r="H30351" s="1"/>
    </row>
    <row r="30352">
      <c r="A30352" s="1"/>
      <c r="B30352" s="1"/>
      <c r="C30352" s="1"/>
      <c r="D30352" s="8"/>
      <c r="E30352" s="1"/>
      <c r="F30352" s="1"/>
      <c r="G30352" s="1"/>
      <c r="H30352" s="1"/>
    </row>
    <row r="30353">
      <c r="A30353" s="1"/>
      <c r="B30353" s="1"/>
      <c r="C30353" s="1"/>
      <c r="D30353" s="8"/>
      <c r="E30353" s="1"/>
      <c r="F30353" s="1"/>
      <c r="G30353" s="1"/>
      <c r="H30353" s="1"/>
    </row>
    <row r="30354">
      <c r="A30354" s="1"/>
      <c r="B30354" s="1"/>
      <c r="C30354" s="1"/>
      <c r="D30354" s="8"/>
      <c r="E30354" s="1"/>
      <c r="F30354" s="1"/>
      <c r="G30354" s="1"/>
      <c r="H30354" s="1"/>
    </row>
    <row r="30355">
      <c r="A30355" s="1"/>
      <c r="B30355" s="1"/>
      <c r="C30355" s="1"/>
      <c r="D30355" s="8"/>
      <c r="E30355" s="1"/>
      <c r="F30355" s="1"/>
      <c r="G30355" s="1"/>
      <c r="H30355" s="1"/>
    </row>
    <row r="30356">
      <c r="A30356" s="1"/>
      <c r="B30356" s="1"/>
      <c r="C30356" s="1"/>
      <c r="D30356" s="8"/>
      <c r="E30356" s="1"/>
      <c r="F30356" s="1"/>
      <c r="G30356" s="1"/>
      <c r="H30356" s="1"/>
    </row>
    <row r="30357">
      <c r="A30357" s="1"/>
      <c r="B30357" s="1"/>
      <c r="C30357" s="1"/>
      <c r="D30357" s="8"/>
      <c r="E30357" s="1"/>
      <c r="F30357" s="1"/>
      <c r="G30357" s="1"/>
      <c r="H30357" s="1"/>
    </row>
    <row r="30358">
      <c r="A30358" s="1"/>
      <c r="B30358" s="1"/>
      <c r="C30358" s="1"/>
      <c r="D30358" s="8"/>
      <c r="E30358" s="1"/>
      <c r="F30358" s="1"/>
      <c r="G30358" s="1"/>
      <c r="H30358" s="1"/>
    </row>
    <row r="30359">
      <c r="A30359" s="1"/>
      <c r="B30359" s="1"/>
      <c r="C30359" s="1"/>
      <c r="D30359" s="8"/>
      <c r="E30359" s="1"/>
      <c r="F30359" s="1"/>
      <c r="G30359" s="1"/>
      <c r="H30359" s="1"/>
    </row>
    <row r="30360">
      <c r="A30360" s="1"/>
      <c r="B30360" s="1"/>
      <c r="C30360" s="1"/>
      <c r="D30360" s="8"/>
      <c r="E30360" s="1"/>
      <c r="F30360" s="1"/>
      <c r="G30360" s="1"/>
      <c r="H30360" s="1"/>
    </row>
    <row r="30361">
      <c r="A30361" s="1"/>
      <c r="B30361" s="1"/>
      <c r="C30361" s="1"/>
      <c r="D30361" s="8"/>
      <c r="E30361" s="1"/>
      <c r="F30361" s="1"/>
      <c r="G30361" s="1"/>
      <c r="H30361" s="1"/>
    </row>
    <row r="30362">
      <c r="A30362" s="1"/>
      <c r="B30362" s="1"/>
      <c r="C30362" s="1"/>
      <c r="D30362" s="8"/>
      <c r="E30362" s="1"/>
      <c r="F30362" s="1"/>
      <c r="G30362" s="1"/>
      <c r="H30362" s="1"/>
    </row>
    <row r="30363">
      <c r="A30363" s="1"/>
      <c r="B30363" s="1"/>
      <c r="C30363" s="1"/>
      <c r="D30363" s="8"/>
      <c r="E30363" s="1"/>
      <c r="F30363" s="1"/>
      <c r="G30363" s="1"/>
      <c r="H30363" s="1"/>
    </row>
    <row r="30364">
      <c r="A30364" s="1"/>
      <c r="B30364" s="1"/>
      <c r="C30364" s="1"/>
      <c r="D30364" s="8"/>
      <c r="E30364" s="1"/>
      <c r="F30364" s="1"/>
      <c r="G30364" s="1"/>
      <c r="H30364" s="1"/>
    </row>
    <row r="30365">
      <c r="A30365" s="1"/>
      <c r="B30365" s="1"/>
      <c r="C30365" s="1"/>
      <c r="D30365" s="8"/>
      <c r="E30365" s="1"/>
      <c r="F30365" s="1"/>
      <c r="G30365" s="1"/>
      <c r="H30365" s="1"/>
    </row>
    <row r="30366">
      <c r="A30366" s="1"/>
      <c r="B30366" s="1"/>
      <c r="C30366" s="1"/>
      <c r="D30366" s="8"/>
      <c r="E30366" s="1"/>
      <c r="F30366" s="1"/>
      <c r="G30366" s="1"/>
      <c r="H30366" s="1"/>
    </row>
    <row r="30367">
      <c r="A30367" s="1"/>
      <c r="B30367" s="1"/>
      <c r="C30367" s="1"/>
      <c r="D30367" s="8"/>
      <c r="E30367" s="1"/>
      <c r="F30367" s="1"/>
      <c r="G30367" s="1"/>
      <c r="H30367" s="1"/>
    </row>
    <row r="30368">
      <c r="A30368" s="1"/>
      <c r="B30368" s="1"/>
      <c r="C30368" s="1"/>
      <c r="D30368" s="8"/>
      <c r="E30368" s="1"/>
      <c r="F30368" s="1"/>
      <c r="G30368" s="1"/>
      <c r="H30368" s="1"/>
    </row>
    <row r="30369">
      <c r="A30369" s="1"/>
      <c r="B30369" s="1"/>
      <c r="C30369" s="1"/>
      <c r="D30369" s="8"/>
      <c r="E30369" s="1"/>
      <c r="F30369" s="1"/>
      <c r="G30369" s="1"/>
      <c r="H30369" s="1"/>
    </row>
    <row r="30370">
      <c r="A30370" s="1"/>
      <c r="B30370" s="1"/>
      <c r="C30370" s="1"/>
      <c r="D30370" s="8"/>
      <c r="E30370" s="1"/>
      <c r="F30370" s="1"/>
      <c r="G30370" s="1"/>
      <c r="H30370" s="1"/>
    </row>
    <row r="30371">
      <c r="A30371" s="1"/>
      <c r="B30371" s="1"/>
      <c r="C30371" s="1"/>
      <c r="D30371" s="8"/>
      <c r="E30371" s="1"/>
      <c r="F30371" s="1"/>
      <c r="G30371" s="1"/>
      <c r="H30371" s="1"/>
    </row>
    <row r="30372">
      <c r="A30372" s="1"/>
      <c r="B30372" s="1"/>
      <c r="C30372" s="1"/>
      <c r="D30372" s="8"/>
      <c r="E30372" s="1"/>
      <c r="F30372" s="1"/>
      <c r="G30372" s="1"/>
      <c r="H30372" s="1"/>
    </row>
    <row r="30373">
      <c r="A30373" s="1"/>
      <c r="B30373" s="1"/>
      <c r="C30373" s="1"/>
      <c r="D30373" s="8"/>
      <c r="E30373" s="1"/>
      <c r="F30373" s="1"/>
      <c r="G30373" s="1"/>
      <c r="H30373" s="1"/>
    </row>
    <row r="30374">
      <c r="A30374" s="1"/>
      <c r="B30374" s="1"/>
      <c r="C30374" s="1"/>
      <c r="D30374" s="8"/>
      <c r="E30374" s="1"/>
      <c r="F30374" s="1"/>
      <c r="G30374" s="1"/>
      <c r="H30374" s="1"/>
    </row>
    <row r="30375">
      <c r="A30375" s="1"/>
      <c r="B30375" s="1"/>
      <c r="C30375" s="1"/>
      <c r="D30375" s="8"/>
      <c r="E30375" s="1"/>
      <c r="F30375" s="1"/>
      <c r="G30375" s="1"/>
      <c r="H30375" s="1"/>
    </row>
    <row r="30376">
      <c r="A30376" s="1"/>
      <c r="B30376" s="1"/>
      <c r="C30376" s="1"/>
      <c r="D30376" s="8"/>
      <c r="E30376" s="1"/>
      <c r="F30376" s="1"/>
      <c r="G30376" s="1"/>
      <c r="H30376" s="1"/>
    </row>
    <row r="30377">
      <c r="A30377" s="1"/>
      <c r="B30377" s="1"/>
      <c r="C30377" s="1"/>
      <c r="D30377" s="8"/>
      <c r="E30377" s="1"/>
      <c r="F30377" s="1"/>
      <c r="G30377" s="1"/>
      <c r="H30377" s="1"/>
    </row>
    <row r="30378">
      <c r="A30378" s="1"/>
      <c r="B30378" s="1"/>
      <c r="C30378" s="1"/>
      <c r="D30378" s="8"/>
      <c r="E30378" s="1"/>
      <c r="F30378" s="1"/>
      <c r="G30378" s="1"/>
      <c r="H30378" s="1"/>
    </row>
    <row r="30379">
      <c r="A30379" s="1"/>
      <c r="B30379" s="1"/>
      <c r="C30379" s="1"/>
      <c r="D30379" s="8"/>
      <c r="E30379" s="1"/>
      <c r="F30379" s="1"/>
      <c r="G30379" s="1"/>
      <c r="H30379" s="1"/>
    </row>
    <row r="30380">
      <c r="A30380" s="1"/>
      <c r="B30380" s="1"/>
      <c r="C30380" s="1"/>
      <c r="D30380" s="8"/>
      <c r="E30380" s="1"/>
      <c r="F30380" s="1"/>
      <c r="G30380" s="1"/>
      <c r="H30380" s="1"/>
    </row>
    <row r="30381">
      <c r="A30381" s="1"/>
      <c r="B30381" s="1"/>
      <c r="C30381" s="1"/>
      <c r="D30381" s="8"/>
      <c r="E30381" s="1"/>
      <c r="F30381" s="1"/>
      <c r="G30381" s="1"/>
      <c r="H30381" s="1"/>
    </row>
    <row r="30382">
      <c r="A30382" s="1"/>
      <c r="B30382" s="1"/>
      <c r="C30382" s="1"/>
      <c r="D30382" s="8"/>
      <c r="E30382" s="1"/>
      <c r="F30382" s="1"/>
      <c r="G30382" s="1"/>
      <c r="H30382" s="1"/>
    </row>
    <row r="30383">
      <c r="A30383" s="1"/>
      <c r="B30383" s="1"/>
      <c r="C30383" s="1"/>
      <c r="D30383" s="8"/>
      <c r="E30383" s="1"/>
      <c r="F30383" s="1"/>
      <c r="G30383" s="1"/>
      <c r="H30383" s="1"/>
    </row>
    <row r="30384">
      <c r="A30384" s="1"/>
      <c r="B30384" s="1"/>
      <c r="C30384" s="1"/>
      <c r="D30384" s="8"/>
      <c r="E30384" s="1"/>
      <c r="F30384" s="1"/>
      <c r="G30384" s="1"/>
      <c r="H30384" s="1"/>
    </row>
    <row r="30385">
      <c r="A30385" s="1"/>
      <c r="B30385" s="1"/>
      <c r="C30385" s="1"/>
      <c r="D30385" s="8"/>
      <c r="E30385" s="1"/>
      <c r="F30385" s="1"/>
      <c r="G30385" s="1"/>
      <c r="H30385" s="1"/>
    </row>
    <row r="30386">
      <c r="A30386" s="1"/>
      <c r="B30386" s="1"/>
      <c r="C30386" s="1"/>
      <c r="D30386" s="8"/>
      <c r="E30386" s="1"/>
      <c r="F30386" s="1"/>
      <c r="G30386" s="1"/>
      <c r="H30386" s="1"/>
    </row>
    <row r="30387">
      <c r="A30387" s="1"/>
      <c r="B30387" s="1"/>
      <c r="C30387" s="1"/>
      <c r="D30387" s="8"/>
      <c r="E30387" s="1"/>
      <c r="F30387" s="1"/>
      <c r="G30387" s="1"/>
      <c r="H30387" s="1"/>
    </row>
    <row r="30388">
      <c r="A30388" s="1"/>
      <c r="B30388" s="1"/>
      <c r="C30388" s="1"/>
      <c r="D30388" s="8"/>
      <c r="E30388" s="1"/>
      <c r="F30388" s="1"/>
      <c r="G30388" s="1"/>
      <c r="H30388" s="1"/>
    </row>
    <row r="30389">
      <c r="A30389" s="1"/>
      <c r="B30389" s="1"/>
      <c r="C30389" s="1"/>
      <c r="D30389" s="8"/>
      <c r="E30389" s="1"/>
      <c r="F30389" s="1"/>
      <c r="G30389" s="1"/>
      <c r="H30389" s="1"/>
    </row>
    <row r="30390">
      <c r="A30390" s="1"/>
      <c r="B30390" s="1"/>
      <c r="C30390" s="1"/>
      <c r="D30390" s="8"/>
      <c r="E30390" s="1"/>
      <c r="F30390" s="1"/>
      <c r="G30390" s="1"/>
      <c r="H30390" s="1"/>
    </row>
    <row r="30391">
      <c r="A30391" s="1"/>
      <c r="B30391" s="1"/>
      <c r="C30391" s="1"/>
      <c r="D30391" s="8"/>
      <c r="E30391" s="1"/>
      <c r="F30391" s="1"/>
      <c r="G30391" s="1"/>
      <c r="H30391" s="1"/>
    </row>
    <row r="30392">
      <c r="A30392" s="1"/>
      <c r="B30392" s="1"/>
      <c r="C30392" s="1"/>
      <c r="D30392" s="8"/>
      <c r="E30392" s="1"/>
      <c r="F30392" s="1"/>
      <c r="G30392" s="1"/>
      <c r="H30392" s="1"/>
    </row>
    <row r="30393">
      <c r="A30393" s="1"/>
      <c r="B30393" s="1"/>
      <c r="C30393" s="1"/>
      <c r="D30393" s="8"/>
      <c r="E30393" s="1"/>
      <c r="F30393" s="1"/>
      <c r="G30393" s="1"/>
      <c r="H30393" s="1"/>
    </row>
    <row r="30394">
      <c r="A30394" s="1"/>
      <c r="B30394" s="1"/>
      <c r="C30394" s="1"/>
      <c r="D30394" s="8"/>
      <c r="E30394" s="1"/>
      <c r="F30394" s="1"/>
      <c r="G30394" s="1"/>
      <c r="H30394" s="1"/>
    </row>
    <row r="30395">
      <c r="A30395" s="1"/>
      <c r="B30395" s="1"/>
      <c r="C30395" s="1"/>
      <c r="D30395" s="8"/>
      <c r="E30395" s="1"/>
      <c r="F30395" s="1"/>
      <c r="G30395" s="1"/>
      <c r="H30395" s="1"/>
    </row>
    <row r="30396">
      <c r="A30396" s="1"/>
      <c r="B30396" s="1"/>
      <c r="C30396" s="1"/>
      <c r="D30396" s="8"/>
      <c r="E30396" s="1"/>
      <c r="F30396" s="1"/>
      <c r="G30396" s="1"/>
      <c r="H30396" s="1"/>
    </row>
    <row r="30397">
      <c r="A30397" s="1"/>
      <c r="B30397" s="1"/>
      <c r="C30397" s="1"/>
      <c r="D30397" s="8"/>
      <c r="E30397" s="1"/>
      <c r="F30397" s="1"/>
      <c r="G30397" s="1"/>
      <c r="H30397" s="1"/>
    </row>
    <row r="30398">
      <c r="A30398" s="1"/>
      <c r="B30398" s="1"/>
      <c r="C30398" s="1"/>
      <c r="D30398" s="8"/>
      <c r="E30398" s="1"/>
      <c r="F30398" s="1"/>
      <c r="G30398" s="1"/>
      <c r="H30398" s="1"/>
    </row>
    <row r="30399">
      <c r="A30399" s="1"/>
      <c r="B30399" s="1"/>
      <c r="C30399" s="1"/>
      <c r="D30399" s="8"/>
      <c r="E30399" s="1"/>
      <c r="F30399" s="1"/>
      <c r="G30399" s="1"/>
      <c r="H30399" s="1"/>
    </row>
    <row r="30400">
      <c r="A30400" s="1"/>
      <c r="B30400" s="1"/>
      <c r="C30400" s="1"/>
      <c r="D30400" s="8"/>
      <c r="E30400" s="1"/>
      <c r="F30400" s="1"/>
      <c r="G30400" s="1"/>
      <c r="H30400" s="1"/>
    </row>
    <row r="30401">
      <c r="A30401" s="1"/>
      <c r="B30401" s="1"/>
      <c r="C30401" s="1"/>
      <c r="D30401" s="8"/>
      <c r="E30401" s="1"/>
      <c r="F30401" s="1"/>
      <c r="G30401" s="1"/>
      <c r="H30401" s="1"/>
    </row>
    <row r="30402">
      <c r="A30402" s="1"/>
      <c r="B30402" s="1"/>
      <c r="C30402" s="1"/>
      <c r="D30402" s="8"/>
      <c r="E30402" s="1"/>
      <c r="F30402" s="1"/>
      <c r="G30402" s="1"/>
      <c r="H30402" s="1"/>
    </row>
    <row r="30403">
      <c r="A30403" s="1"/>
      <c r="B30403" s="1"/>
      <c r="C30403" s="1"/>
      <c r="D30403" s="8"/>
      <c r="E30403" s="1"/>
      <c r="F30403" s="1"/>
      <c r="G30403" s="1"/>
      <c r="H30403" s="1"/>
    </row>
    <row r="30404">
      <c r="A30404" s="1"/>
      <c r="B30404" s="1"/>
      <c r="C30404" s="1"/>
      <c r="D30404" s="8"/>
      <c r="E30404" s="1"/>
      <c r="F30404" s="1"/>
      <c r="G30404" s="1"/>
      <c r="H30404" s="1"/>
    </row>
    <row r="30405">
      <c r="A30405" s="1"/>
      <c r="B30405" s="1"/>
      <c r="C30405" s="1"/>
      <c r="D30405" s="8"/>
      <c r="E30405" s="1"/>
      <c r="F30405" s="1"/>
      <c r="G30405" s="1"/>
      <c r="H30405" s="1"/>
    </row>
    <row r="30406">
      <c r="A30406" s="1"/>
      <c r="B30406" s="1"/>
      <c r="C30406" s="1"/>
      <c r="D30406" s="8"/>
      <c r="E30406" s="1"/>
      <c r="F30406" s="1"/>
      <c r="G30406" s="1"/>
      <c r="H30406" s="1"/>
    </row>
    <row r="30407">
      <c r="A30407" s="1"/>
      <c r="B30407" s="1"/>
      <c r="C30407" s="1"/>
      <c r="D30407" s="8"/>
      <c r="E30407" s="1"/>
      <c r="F30407" s="1"/>
      <c r="G30407" s="1"/>
      <c r="H30407" s="1"/>
    </row>
    <row r="30408">
      <c r="A30408" s="1"/>
      <c r="B30408" s="1"/>
      <c r="C30408" s="1"/>
      <c r="D30408" s="8"/>
      <c r="E30408" s="1"/>
      <c r="F30408" s="1"/>
      <c r="G30408" s="1"/>
      <c r="H30408" s="1"/>
    </row>
    <row r="30409">
      <c r="A30409" s="1"/>
      <c r="B30409" s="1"/>
      <c r="C30409" s="1"/>
      <c r="D30409" s="8"/>
      <c r="E30409" s="1"/>
      <c r="F30409" s="1"/>
      <c r="G30409" s="1"/>
      <c r="H30409" s="1"/>
    </row>
    <row r="30410">
      <c r="A30410" s="1"/>
      <c r="B30410" s="1"/>
      <c r="C30410" s="1"/>
      <c r="D30410" s="8"/>
      <c r="E30410" s="1"/>
      <c r="F30410" s="1"/>
      <c r="G30410" s="1"/>
      <c r="H30410" s="1"/>
    </row>
    <row r="30411">
      <c r="A30411" s="1"/>
      <c r="B30411" s="1"/>
      <c r="C30411" s="1"/>
      <c r="D30411" s="8"/>
      <c r="E30411" s="1"/>
      <c r="F30411" s="1"/>
      <c r="G30411" s="1"/>
      <c r="H30411" s="1"/>
    </row>
    <row r="30412">
      <c r="A30412" s="1"/>
      <c r="B30412" s="1"/>
      <c r="C30412" s="1"/>
      <c r="D30412" s="8"/>
      <c r="E30412" s="1"/>
      <c r="F30412" s="1"/>
      <c r="G30412" s="1"/>
      <c r="H30412" s="1"/>
    </row>
    <row r="30413">
      <c r="A30413" s="1"/>
      <c r="B30413" s="1"/>
      <c r="C30413" s="1"/>
      <c r="D30413" s="8"/>
      <c r="E30413" s="1"/>
      <c r="F30413" s="1"/>
      <c r="G30413" s="1"/>
      <c r="H30413" s="1"/>
    </row>
    <row r="30414">
      <c r="A30414" s="1"/>
      <c r="B30414" s="1"/>
      <c r="C30414" s="1"/>
      <c r="D30414" s="8"/>
      <c r="E30414" s="1"/>
      <c r="F30414" s="1"/>
      <c r="G30414" s="1"/>
      <c r="H30414" s="1"/>
    </row>
    <row r="30415">
      <c r="A30415" s="1"/>
      <c r="B30415" s="1"/>
      <c r="C30415" s="1"/>
      <c r="D30415" s="8"/>
      <c r="E30415" s="1"/>
      <c r="F30415" s="1"/>
      <c r="G30415" s="1"/>
      <c r="H30415" s="1"/>
    </row>
    <row r="30416">
      <c r="A30416" s="1"/>
      <c r="B30416" s="1"/>
      <c r="C30416" s="1"/>
      <c r="D30416" s="8"/>
      <c r="E30416" s="1"/>
      <c r="F30416" s="1"/>
      <c r="G30416" s="1"/>
      <c r="H30416" s="1"/>
    </row>
    <row r="30417">
      <c r="A30417" s="1"/>
      <c r="B30417" s="1"/>
      <c r="C30417" s="1"/>
      <c r="D30417" s="8"/>
      <c r="E30417" s="1"/>
      <c r="F30417" s="1"/>
      <c r="G30417" s="1"/>
      <c r="H30417" s="1"/>
    </row>
    <row r="30418">
      <c r="A30418" s="1"/>
      <c r="B30418" s="1"/>
      <c r="C30418" s="1"/>
      <c r="D30418" s="8"/>
      <c r="E30418" s="1"/>
      <c r="F30418" s="1"/>
      <c r="G30418" s="1"/>
      <c r="H30418" s="1"/>
    </row>
    <row r="30419">
      <c r="A30419" s="1"/>
      <c r="B30419" s="1"/>
      <c r="C30419" s="1"/>
      <c r="D30419" s="8"/>
      <c r="E30419" s="1"/>
      <c r="F30419" s="1"/>
      <c r="G30419" s="1"/>
      <c r="H30419" s="1"/>
    </row>
    <row r="30420">
      <c r="A30420" s="1"/>
      <c r="B30420" s="1"/>
      <c r="C30420" s="1"/>
      <c r="D30420" s="8"/>
      <c r="E30420" s="1"/>
      <c r="F30420" s="1"/>
      <c r="G30420" s="1"/>
      <c r="H30420" s="1"/>
    </row>
    <row r="30421">
      <c r="A30421" s="1"/>
      <c r="B30421" s="1"/>
      <c r="C30421" s="1"/>
      <c r="D30421" s="8"/>
      <c r="E30421" s="1"/>
      <c r="F30421" s="1"/>
      <c r="G30421" s="1"/>
      <c r="H30421" s="1"/>
    </row>
    <row r="30422">
      <c r="A30422" s="1"/>
      <c r="B30422" s="1"/>
      <c r="C30422" s="1"/>
      <c r="D30422" s="8"/>
      <c r="E30422" s="1"/>
      <c r="F30422" s="1"/>
      <c r="G30422" s="1"/>
      <c r="H30422" s="1"/>
    </row>
    <row r="30423">
      <c r="A30423" s="1"/>
      <c r="B30423" s="1"/>
      <c r="C30423" s="1"/>
      <c r="D30423" s="8"/>
      <c r="E30423" s="1"/>
      <c r="F30423" s="1"/>
      <c r="G30423" s="1"/>
      <c r="H30423" s="1"/>
    </row>
    <row r="30424">
      <c r="A30424" s="1"/>
      <c r="B30424" s="1"/>
      <c r="C30424" s="1"/>
      <c r="D30424" s="8"/>
      <c r="E30424" s="1"/>
      <c r="F30424" s="1"/>
      <c r="G30424" s="1"/>
      <c r="H30424" s="1"/>
    </row>
    <row r="30425">
      <c r="A30425" s="1"/>
      <c r="B30425" s="1"/>
      <c r="C30425" s="1"/>
      <c r="D30425" s="8"/>
      <c r="E30425" s="1"/>
      <c r="F30425" s="1"/>
      <c r="G30425" s="1"/>
      <c r="H30425" s="1"/>
    </row>
    <row r="30426">
      <c r="A30426" s="1"/>
      <c r="B30426" s="1"/>
      <c r="C30426" s="1"/>
      <c r="D30426" s="8"/>
      <c r="E30426" s="1"/>
      <c r="F30426" s="1"/>
      <c r="G30426" s="1"/>
      <c r="H30426" s="1"/>
    </row>
    <row r="30427">
      <c r="A30427" s="1"/>
      <c r="B30427" s="1"/>
      <c r="C30427" s="1"/>
      <c r="D30427" s="8"/>
      <c r="E30427" s="1"/>
      <c r="F30427" s="1"/>
      <c r="G30427" s="1"/>
      <c r="H30427" s="1"/>
    </row>
    <row r="30428">
      <c r="A30428" s="1"/>
      <c r="B30428" s="1"/>
      <c r="C30428" s="1"/>
      <c r="D30428" s="8"/>
      <c r="E30428" s="1"/>
      <c r="F30428" s="1"/>
      <c r="G30428" s="1"/>
      <c r="H30428" s="1"/>
    </row>
    <row r="30429">
      <c r="A30429" s="1"/>
      <c r="B30429" s="1"/>
      <c r="C30429" s="1"/>
      <c r="D30429" s="8"/>
      <c r="E30429" s="1"/>
      <c r="F30429" s="1"/>
      <c r="G30429" s="1"/>
      <c r="H30429" s="1"/>
    </row>
    <row r="30430">
      <c r="A30430" s="1"/>
      <c r="B30430" s="1"/>
      <c r="C30430" s="1"/>
      <c r="D30430" s="8"/>
      <c r="E30430" s="1"/>
      <c r="F30430" s="1"/>
      <c r="G30430" s="1"/>
      <c r="H30430" s="1"/>
    </row>
    <row r="30431">
      <c r="A30431" s="1"/>
      <c r="B30431" s="1"/>
      <c r="C30431" s="1"/>
      <c r="D30431" s="8"/>
      <c r="E30431" s="1"/>
      <c r="F30431" s="1"/>
      <c r="G30431" s="1"/>
      <c r="H30431" s="1"/>
    </row>
    <row r="30432">
      <c r="A30432" s="1"/>
      <c r="B30432" s="1"/>
      <c r="C30432" s="1"/>
      <c r="D30432" s="8"/>
      <c r="E30432" s="1"/>
      <c r="F30432" s="1"/>
      <c r="G30432" s="1"/>
      <c r="H30432" s="1"/>
    </row>
    <row r="30433">
      <c r="A30433" s="1"/>
      <c r="B30433" s="1"/>
      <c r="C30433" s="1"/>
      <c r="D30433" s="8"/>
      <c r="E30433" s="1"/>
      <c r="F30433" s="1"/>
      <c r="G30433" s="1"/>
      <c r="H30433" s="1"/>
    </row>
    <row r="30434">
      <c r="A30434" s="1"/>
      <c r="B30434" s="1"/>
      <c r="C30434" s="1"/>
      <c r="D30434" s="8"/>
      <c r="E30434" s="1"/>
      <c r="F30434" s="1"/>
      <c r="G30434" s="1"/>
      <c r="H30434" s="1"/>
    </row>
    <row r="30435">
      <c r="A30435" s="1"/>
      <c r="B30435" s="1"/>
      <c r="C30435" s="1"/>
      <c r="D30435" s="8"/>
      <c r="E30435" s="1"/>
      <c r="F30435" s="1"/>
      <c r="G30435" s="1"/>
      <c r="H30435" s="1"/>
    </row>
    <row r="30436">
      <c r="A30436" s="1"/>
      <c r="B30436" s="1"/>
      <c r="C30436" s="1"/>
      <c r="D30436" s="8"/>
      <c r="E30436" s="1"/>
      <c r="F30436" s="1"/>
      <c r="G30436" s="1"/>
      <c r="H30436" s="1"/>
    </row>
    <row r="30437">
      <c r="A30437" s="1"/>
      <c r="B30437" s="1"/>
      <c r="C30437" s="1"/>
      <c r="D30437" s="8"/>
      <c r="E30437" s="1"/>
      <c r="F30437" s="1"/>
      <c r="G30437" s="1"/>
      <c r="H30437" s="1"/>
    </row>
    <row r="30438">
      <c r="A30438" s="1"/>
      <c r="B30438" s="1"/>
      <c r="C30438" s="1"/>
      <c r="D30438" s="8"/>
      <c r="E30438" s="1"/>
      <c r="F30438" s="1"/>
      <c r="G30438" s="1"/>
      <c r="H30438" s="1"/>
    </row>
    <row r="30439">
      <c r="A30439" s="1"/>
      <c r="B30439" s="1"/>
      <c r="C30439" s="1"/>
      <c r="D30439" s="8"/>
      <c r="E30439" s="1"/>
      <c r="F30439" s="1"/>
      <c r="G30439" s="1"/>
      <c r="H30439" s="1"/>
    </row>
    <row r="30440">
      <c r="A30440" s="1"/>
      <c r="B30440" s="1"/>
      <c r="C30440" s="1"/>
      <c r="D30440" s="8"/>
      <c r="E30440" s="1"/>
      <c r="F30440" s="1"/>
      <c r="G30440" s="1"/>
      <c r="H30440" s="1"/>
    </row>
    <row r="30441">
      <c r="A30441" s="1"/>
      <c r="B30441" s="1"/>
      <c r="C30441" s="1"/>
      <c r="D30441" s="8"/>
      <c r="E30441" s="1"/>
      <c r="F30441" s="1"/>
      <c r="G30441" s="1"/>
      <c r="H30441" s="1"/>
    </row>
    <row r="30442">
      <c r="A30442" s="1"/>
      <c r="B30442" s="1"/>
      <c r="C30442" s="1"/>
      <c r="D30442" s="8"/>
      <c r="E30442" s="1"/>
      <c r="F30442" s="1"/>
      <c r="G30442" s="1"/>
      <c r="H30442" s="1"/>
    </row>
    <row r="30443">
      <c r="A30443" s="1"/>
      <c r="B30443" s="1"/>
      <c r="C30443" s="1"/>
      <c r="D30443" s="8"/>
      <c r="E30443" s="1"/>
      <c r="F30443" s="1"/>
      <c r="G30443" s="1"/>
      <c r="H30443" s="1"/>
    </row>
    <row r="30444">
      <c r="A30444" s="1"/>
      <c r="B30444" s="1"/>
      <c r="C30444" s="1"/>
      <c r="D30444" s="8"/>
      <c r="E30444" s="1"/>
      <c r="F30444" s="1"/>
      <c r="G30444" s="1"/>
      <c r="H30444" s="1"/>
    </row>
    <row r="30445">
      <c r="A30445" s="1"/>
      <c r="B30445" s="1"/>
      <c r="C30445" s="1"/>
      <c r="D30445" s="8"/>
      <c r="E30445" s="1"/>
      <c r="F30445" s="1"/>
      <c r="G30445" s="1"/>
      <c r="H30445" s="1"/>
    </row>
    <row r="30446">
      <c r="A30446" s="1"/>
      <c r="B30446" s="1"/>
      <c r="C30446" s="1"/>
      <c r="D30446" s="8"/>
      <c r="E30446" s="1"/>
      <c r="F30446" s="1"/>
      <c r="G30446" s="1"/>
      <c r="H30446" s="1"/>
    </row>
    <row r="30447">
      <c r="A30447" s="1"/>
      <c r="B30447" s="1"/>
      <c r="C30447" s="1"/>
      <c r="D30447" s="8"/>
      <c r="E30447" s="1"/>
      <c r="F30447" s="1"/>
      <c r="G30447" s="1"/>
      <c r="H30447" s="1"/>
    </row>
    <row r="30448">
      <c r="A30448" s="1"/>
      <c r="B30448" s="1"/>
      <c r="C30448" s="1"/>
      <c r="D30448" s="8"/>
      <c r="E30448" s="1"/>
      <c r="F30448" s="1"/>
      <c r="G30448" s="1"/>
      <c r="H30448" s="1"/>
    </row>
    <row r="30449">
      <c r="A30449" s="1"/>
      <c r="B30449" s="1"/>
      <c r="C30449" s="1"/>
      <c r="D30449" s="8"/>
      <c r="E30449" s="1"/>
      <c r="F30449" s="1"/>
      <c r="G30449" s="1"/>
      <c r="H30449" s="1"/>
    </row>
    <row r="30450">
      <c r="A30450" s="1"/>
      <c r="B30450" s="1"/>
      <c r="C30450" s="1"/>
      <c r="D30450" s="8"/>
      <c r="E30450" s="1"/>
      <c r="F30450" s="1"/>
      <c r="G30450" s="1"/>
      <c r="H30450" s="1"/>
    </row>
    <row r="30451">
      <c r="A30451" s="1"/>
      <c r="B30451" s="1"/>
      <c r="C30451" s="1"/>
      <c r="D30451" s="8"/>
      <c r="E30451" s="1"/>
      <c r="F30451" s="1"/>
      <c r="G30451" s="1"/>
      <c r="H30451" s="1"/>
    </row>
    <row r="30452">
      <c r="A30452" s="1"/>
      <c r="B30452" s="1"/>
      <c r="C30452" s="1"/>
      <c r="D30452" s="8"/>
      <c r="E30452" s="1"/>
      <c r="F30452" s="1"/>
      <c r="G30452" s="1"/>
      <c r="H30452" s="1"/>
    </row>
    <row r="30453">
      <c r="A30453" s="1"/>
      <c r="B30453" s="1"/>
      <c r="C30453" s="1"/>
      <c r="D30453" s="8"/>
      <c r="E30453" s="1"/>
      <c r="F30453" s="1"/>
      <c r="G30453" s="1"/>
      <c r="H30453" s="1"/>
    </row>
    <row r="30454">
      <c r="A30454" s="1"/>
      <c r="B30454" s="1"/>
      <c r="C30454" s="1"/>
      <c r="D30454" s="8"/>
      <c r="E30454" s="1"/>
      <c r="F30454" s="1"/>
      <c r="G30454" s="1"/>
      <c r="H30454" s="1"/>
    </row>
    <row r="30455">
      <c r="A30455" s="1"/>
      <c r="B30455" s="1"/>
      <c r="C30455" s="1"/>
      <c r="D30455" s="8"/>
      <c r="E30455" s="1"/>
      <c r="F30455" s="1"/>
      <c r="G30455" s="1"/>
      <c r="H30455" s="1"/>
    </row>
    <row r="30456">
      <c r="A30456" s="1"/>
      <c r="B30456" s="1"/>
      <c r="C30456" s="1"/>
      <c r="D30456" s="8"/>
      <c r="E30456" s="1"/>
      <c r="F30456" s="1"/>
      <c r="G30456" s="1"/>
      <c r="H30456" s="1"/>
    </row>
    <row r="30457">
      <c r="A30457" s="1"/>
      <c r="B30457" s="1"/>
      <c r="C30457" s="1"/>
      <c r="D30457" s="8"/>
      <c r="E30457" s="1"/>
      <c r="F30457" s="1"/>
      <c r="G30457" s="1"/>
      <c r="H30457" s="1"/>
    </row>
    <row r="30458">
      <c r="A30458" s="1"/>
      <c r="B30458" s="1"/>
      <c r="C30458" s="1"/>
      <c r="D30458" s="8"/>
      <c r="E30458" s="1"/>
      <c r="F30458" s="1"/>
      <c r="G30458" s="1"/>
      <c r="H30458" s="1"/>
    </row>
    <row r="30459">
      <c r="A30459" s="1"/>
      <c r="B30459" s="1"/>
      <c r="C30459" s="1"/>
      <c r="D30459" s="8"/>
      <c r="E30459" s="1"/>
      <c r="F30459" s="1"/>
      <c r="G30459" s="1"/>
      <c r="H30459" s="1"/>
    </row>
    <row r="30460">
      <c r="A30460" s="1"/>
      <c r="B30460" s="1"/>
      <c r="C30460" s="1"/>
      <c r="D30460" s="8"/>
      <c r="E30460" s="1"/>
      <c r="F30460" s="1"/>
      <c r="G30460" s="1"/>
      <c r="H30460" s="1"/>
    </row>
    <row r="30461">
      <c r="A30461" s="1"/>
      <c r="B30461" s="1"/>
      <c r="C30461" s="1"/>
      <c r="D30461" s="8"/>
      <c r="E30461" s="1"/>
      <c r="F30461" s="1"/>
      <c r="G30461" s="1"/>
      <c r="H30461" s="1"/>
    </row>
    <row r="30462">
      <c r="A30462" s="1"/>
      <c r="B30462" s="1"/>
      <c r="C30462" s="1"/>
      <c r="D30462" s="8"/>
      <c r="E30462" s="1"/>
      <c r="F30462" s="1"/>
      <c r="G30462" s="1"/>
      <c r="H30462" s="1"/>
    </row>
    <row r="30463">
      <c r="A30463" s="1"/>
      <c r="B30463" s="1"/>
      <c r="C30463" s="1"/>
      <c r="D30463" s="8"/>
      <c r="E30463" s="1"/>
      <c r="F30463" s="1"/>
      <c r="G30463" s="1"/>
      <c r="H30463" s="1"/>
    </row>
    <row r="30464">
      <c r="A30464" s="1"/>
      <c r="B30464" s="1"/>
      <c r="C30464" s="1"/>
      <c r="D30464" s="8"/>
      <c r="E30464" s="1"/>
      <c r="F30464" s="1"/>
      <c r="G30464" s="1"/>
      <c r="H30464" s="1"/>
    </row>
    <row r="30465">
      <c r="A30465" s="1"/>
      <c r="B30465" s="1"/>
      <c r="C30465" s="1"/>
      <c r="D30465" s="8"/>
      <c r="E30465" s="1"/>
      <c r="F30465" s="1"/>
      <c r="G30465" s="1"/>
      <c r="H30465" s="1"/>
    </row>
    <row r="30466">
      <c r="A30466" s="1"/>
      <c r="B30466" s="1"/>
      <c r="C30466" s="1"/>
      <c r="D30466" s="8"/>
      <c r="E30466" s="1"/>
      <c r="F30466" s="1"/>
      <c r="G30466" s="1"/>
      <c r="H30466" s="1"/>
    </row>
    <row r="30467">
      <c r="A30467" s="1"/>
      <c r="B30467" s="1"/>
      <c r="C30467" s="1"/>
      <c r="D30467" s="8"/>
      <c r="E30467" s="1"/>
      <c r="F30467" s="1"/>
      <c r="G30467" s="1"/>
      <c r="H30467" s="1"/>
    </row>
    <row r="30468">
      <c r="A30468" s="1"/>
      <c r="B30468" s="1"/>
      <c r="C30468" s="1"/>
      <c r="D30468" s="8"/>
      <c r="E30468" s="1"/>
      <c r="F30468" s="1"/>
      <c r="G30468" s="1"/>
      <c r="H30468" s="1"/>
    </row>
    <row r="30469">
      <c r="A30469" s="1"/>
      <c r="B30469" s="1"/>
      <c r="C30469" s="1"/>
      <c r="D30469" s="8"/>
      <c r="E30469" s="1"/>
      <c r="F30469" s="1"/>
      <c r="G30469" s="1"/>
      <c r="H30469" s="1"/>
    </row>
    <row r="30470">
      <c r="A30470" s="1"/>
      <c r="B30470" s="1"/>
      <c r="C30470" s="1"/>
      <c r="D30470" s="8"/>
      <c r="E30470" s="1"/>
      <c r="F30470" s="1"/>
      <c r="G30470" s="1"/>
      <c r="H30470" s="1"/>
    </row>
    <row r="30471">
      <c r="A30471" s="1"/>
      <c r="B30471" s="1"/>
      <c r="C30471" s="1"/>
      <c r="D30471" s="8"/>
      <c r="E30471" s="1"/>
      <c r="F30471" s="1"/>
      <c r="G30471" s="1"/>
      <c r="H30471" s="1"/>
    </row>
    <row r="30472">
      <c r="A30472" s="1"/>
      <c r="B30472" s="1"/>
      <c r="C30472" s="1"/>
      <c r="D30472" s="8"/>
      <c r="E30472" s="1"/>
      <c r="F30472" s="1"/>
      <c r="G30472" s="1"/>
      <c r="H30472" s="1"/>
    </row>
    <row r="30473">
      <c r="A30473" s="1"/>
      <c r="B30473" s="1"/>
      <c r="C30473" s="1"/>
      <c r="D30473" s="8"/>
      <c r="E30473" s="1"/>
      <c r="F30473" s="1"/>
      <c r="G30473" s="1"/>
      <c r="H30473" s="1"/>
    </row>
    <row r="30474">
      <c r="A30474" s="1"/>
      <c r="B30474" s="1"/>
      <c r="C30474" s="1"/>
      <c r="D30474" s="8"/>
      <c r="E30474" s="1"/>
      <c r="F30474" s="1"/>
      <c r="G30474" s="1"/>
      <c r="H30474" s="1"/>
    </row>
    <row r="30475">
      <c r="A30475" s="1"/>
      <c r="B30475" s="1"/>
      <c r="C30475" s="1"/>
      <c r="D30475" s="8"/>
      <c r="E30475" s="1"/>
      <c r="F30475" s="1"/>
      <c r="G30475" s="1"/>
      <c r="H30475" s="1"/>
    </row>
    <row r="30476">
      <c r="A30476" s="1"/>
      <c r="B30476" s="1"/>
      <c r="C30476" s="1"/>
      <c r="D30476" s="8"/>
      <c r="E30476" s="1"/>
      <c r="F30476" s="1"/>
      <c r="G30476" s="1"/>
      <c r="H30476" s="1"/>
    </row>
    <row r="30477">
      <c r="A30477" s="1"/>
      <c r="B30477" s="1"/>
      <c r="C30477" s="1"/>
      <c r="D30477" s="8"/>
      <c r="E30477" s="1"/>
      <c r="F30477" s="1"/>
      <c r="G30477" s="1"/>
      <c r="H30477" s="1"/>
    </row>
    <row r="30478">
      <c r="A30478" s="1"/>
      <c r="B30478" s="1"/>
      <c r="C30478" s="1"/>
      <c r="D30478" s="8"/>
      <c r="E30478" s="1"/>
      <c r="F30478" s="1"/>
      <c r="G30478" s="1"/>
      <c r="H30478" s="1"/>
    </row>
    <row r="30479">
      <c r="A30479" s="1"/>
      <c r="B30479" s="1"/>
      <c r="C30479" s="1"/>
      <c r="D30479" s="8"/>
      <c r="E30479" s="1"/>
      <c r="F30479" s="1"/>
      <c r="G30479" s="1"/>
      <c r="H30479" s="1"/>
    </row>
    <row r="30480">
      <c r="A30480" s="1"/>
      <c r="B30480" s="1"/>
      <c r="C30480" s="1"/>
      <c r="D30480" s="8"/>
      <c r="E30480" s="1"/>
      <c r="F30480" s="1"/>
      <c r="G30480" s="1"/>
      <c r="H30480" s="1"/>
    </row>
    <row r="30481">
      <c r="A30481" s="1"/>
      <c r="B30481" s="1"/>
      <c r="C30481" s="1"/>
      <c r="D30481" s="8"/>
      <c r="E30481" s="1"/>
      <c r="F30481" s="1"/>
      <c r="G30481" s="1"/>
      <c r="H30481" s="1"/>
    </row>
    <row r="30482">
      <c r="A30482" s="1"/>
      <c r="B30482" s="1"/>
      <c r="C30482" s="1"/>
      <c r="D30482" s="8"/>
      <c r="E30482" s="1"/>
      <c r="F30482" s="1"/>
      <c r="G30482" s="1"/>
      <c r="H30482" s="1"/>
    </row>
    <row r="30483">
      <c r="A30483" s="1"/>
      <c r="B30483" s="1"/>
      <c r="C30483" s="1"/>
      <c r="D30483" s="8"/>
      <c r="E30483" s="1"/>
      <c r="F30483" s="1"/>
      <c r="G30483" s="1"/>
      <c r="H30483" s="1"/>
    </row>
    <row r="30484">
      <c r="A30484" s="1"/>
      <c r="B30484" s="1"/>
      <c r="C30484" s="1"/>
      <c r="D30484" s="8"/>
      <c r="E30484" s="1"/>
      <c r="F30484" s="1"/>
      <c r="G30484" s="1"/>
      <c r="H30484" s="1"/>
    </row>
    <row r="30485">
      <c r="A30485" s="1"/>
      <c r="B30485" s="1"/>
      <c r="C30485" s="1"/>
      <c r="D30485" s="8"/>
      <c r="E30485" s="1"/>
      <c r="F30485" s="1"/>
      <c r="G30485" s="1"/>
      <c r="H30485" s="1"/>
    </row>
    <row r="30486">
      <c r="A30486" s="1"/>
      <c r="B30486" s="1"/>
      <c r="C30486" s="1"/>
      <c r="D30486" s="8"/>
      <c r="E30486" s="1"/>
      <c r="F30486" s="1"/>
      <c r="G30486" s="1"/>
      <c r="H30486" s="1"/>
    </row>
    <row r="30487">
      <c r="A30487" s="1"/>
      <c r="B30487" s="1"/>
      <c r="C30487" s="1"/>
      <c r="D30487" s="8"/>
      <c r="E30487" s="1"/>
      <c r="F30487" s="1"/>
      <c r="G30487" s="1"/>
      <c r="H30487" s="1"/>
    </row>
    <row r="30488">
      <c r="A30488" s="1"/>
      <c r="B30488" s="1"/>
      <c r="C30488" s="1"/>
      <c r="D30488" s="8"/>
      <c r="E30488" s="1"/>
      <c r="F30488" s="1"/>
      <c r="G30488" s="1"/>
      <c r="H30488" s="1"/>
    </row>
    <row r="30489">
      <c r="A30489" s="1"/>
      <c r="B30489" s="1"/>
      <c r="C30489" s="1"/>
      <c r="D30489" s="8"/>
      <c r="E30489" s="1"/>
      <c r="F30489" s="1"/>
      <c r="G30489" s="1"/>
      <c r="H30489" s="1"/>
    </row>
    <row r="30490">
      <c r="A30490" s="1"/>
      <c r="B30490" s="1"/>
      <c r="C30490" s="1"/>
      <c r="D30490" s="8"/>
      <c r="E30490" s="1"/>
      <c r="F30490" s="1"/>
      <c r="G30490" s="1"/>
      <c r="H30490" s="1"/>
    </row>
    <row r="30491">
      <c r="A30491" s="1"/>
      <c r="B30491" s="1"/>
      <c r="C30491" s="1"/>
      <c r="D30491" s="8"/>
      <c r="E30491" s="1"/>
      <c r="F30491" s="1"/>
      <c r="G30491" s="1"/>
      <c r="H30491" s="1"/>
    </row>
    <row r="30492">
      <c r="A30492" s="1"/>
      <c r="B30492" s="1"/>
      <c r="C30492" s="1"/>
      <c r="D30492" s="8"/>
      <c r="E30492" s="1"/>
      <c r="F30492" s="1"/>
      <c r="G30492" s="1"/>
      <c r="H30492" s="1"/>
    </row>
    <row r="30493">
      <c r="A30493" s="1"/>
      <c r="B30493" s="1"/>
      <c r="C30493" s="1"/>
      <c r="D30493" s="8"/>
      <c r="E30493" s="1"/>
      <c r="F30493" s="1"/>
      <c r="G30493" s="1"/>
      <c r="H30493" s="1"/>
    </row>
    <row r="30494">
      <c r="A30494" s="1"/>
      <c r="B30494" s="1"/>
      <c r="C30494" s="1"/>
      <c r="D30494" s="8"/>
      <c r="E30494" s="1"/>
      <c r="F30494" s="1"/>
      <c r="G30494" s="1"/>
      <c r="H30494" s="1"/>
    </row>
    <row r="30495">
      <c r="A30495" s="1"/>
      <c r="B30495" s="1"/>
      <c r="C30495" s="1"/>
      <c r="D30495" s="8"/>
      <c r="E30495" s="1"/>
      <c r="F30495" s="1"/>
      <c r="G30495" s="1"/>
      <c r="H30495" s="1"/>
    </row>
    <row r="30496">
      <c r="A30496" s="1"/>
      <c r="B30496" s="1"/>
      <c r="C30496" s="1"/>
      <c r="D30496" s="8"/>
      <c r="E30496" s="1"/>
      <c r="F30496" s="1"/>
      <c r="G30496" s="1"/>
      <c r="H30496" s="1"/>
    </row>
    <row r="30497">
      <c r="A30497" s="1"/>
      <c r="B30497" s="1"/>
      <c r="C30497" s="1"/>
      <c r="D30497" s="8"/>
      <c r="E30497" s="1"/>
      <c r="F30497" s="1"/>
      <c r="G30497" s="1"/>
      <c r="H30497" s="1"/>
    </row>
    <row r="30498">
      <c r="A30498" s="1"/>
      <c r="B30498" s="1"/>
      <c r="C30498" s="1"/>
      <c r="D30498" s="8"/>
      <c r="E30498" s="1"/>
      <c r="F30498" s="1"/>
      <c r="G30498" s="1"/>
      <c r="H30498" s="1"/>
    </row>
    <row r="30499">
      <c r="A30499" s="1"/>
      <c r="B30499" s="1"/>
      <c r="C30499" s="1"/>
      <c r="D30499" s="8"/>
      <c r="E30499" s="1"/>
      <c r="F30499" s="1"/>
      <c r="G30499" s="1"/>
      <c r="H30499" s="1"/>
    </row>
    <row r="30500">
      <c r="A30500" s="1"/>
      <c r="B30500" s="1"/>
      <c r="C30500" s="1"/>
      <c r="D30500" s="8"/>
      <c r="E30500" s="1"/>
      <c r="F30500" s="1"/>
      <c r="G30500" s="1"/>
      <c r="H30500" s="1"/>
    </row>
    <row r="30501">
      <c r="A30501" s="1"/>
      <c r="B30501" s="1"/>
      <c r="C30501" s="1"/>
      <c r="D30501" s="8"/>
      <c r="E30501" s="1"/>
      <c r="F30501" s="1"/>
      <c r="G30501" s="1"/>
      <c r="H30501" s="1"/>
    </row>
    <row r="30502">
      <c r="A30502" s="1"/>
      <c r="B30502" s="1"/>
      <c r="C30502" s="1"/>
      <c r="D30502" s="8"/>
      <c r="E30502" s="1"/>
      <c r="F30502" s="1"/>
      <c r="G30502" s="1"/>
      <c r="H30502" s="1"/>
    </row>
    <row r="30503">
      <c r="A30503" s="1"/>
      <c r="B30503" s="1"/>
      <c r="C30503" s="1"/>
      <c r="D30503" s="8"/>
      <c r="E30503" s="1"/>
      <c r="F30503" s="1"/>
      <c r="G30503" s="1"/>
      <c r="H30503" s="1"/>
    </row>
    <row r="30504">
      <c r="A30504" s="1"/>
      <c r="B30504" s="1"/>
      <c r="C30504" s="1"/>
      <c r="D30504" s="8"/>
      <c r="E30504" s="1"/>
      <c r="F30504" s="1"/>
      <c r="G30504" s="1"/>
      <c r="H30504" s="1"/>
    </row>
    <row r="30505">
      <c r="A30505" s="1"/>
      <c r="B30505" s="1"/>
      <c r="C30505" s="1"/>
      <c r="D30505" s="8"/>
      <c r="E30505" s="1"/>
      <c r="F30505" s="1"/>
      <c r="G30505" s="1"/>
      <c r="H30505" s="1"/>
    </row>
    <row r="30506">
      <c r="A30506" s="1"/>
      <c r="B30506" s="1"/>
      <c r="C30506" s="1"/>
      <c r="D30506" s="8"/>
      <c r="E30506" s="1"/>
      <c r="F30506" s="1"/>
      <c r="G30506" s="1"/>
      <c r="H30506" s="1"/>
    </row>
    <row r="30507">
      <c r="A30507" s="1"/>
      <c r="B30507" s="1"/>
      <c r="C30507" s="1"/>
      <c r="D30507" s="8"/>
      <c r="E30507" s="1"/>
      <c r="F30507" s="1"/>
      <c r="G30507" s="1"/>
      <c r="H30507" s="1"/>
    </row>
    <row r="30508">
      <c r="A30508" s="1"/>
      <c r="B30508" s="1"/>
      <c r="C30508" s="1"/>
      <c r="D30508" s="8"/>
      <c r="E30508" s="1"/>
      <c r="F30508" s="1"/>
      <c r="G30508" s="1"/>
      <c r="H30508" s="1"/>
    </row>
    <row r="30509">
      <c r="A30509" s="1"/>
      <c r="B30509" s="1"/>
      <c r="C30509" s="1"/>
      <c r="D30509" s="8"/>
      <c r="E30509" s="1"/>
      <c r="F30509" s="1"/>
      <c r="G30509" s="1"/>
      <c r="H30509" s="1"/>
    </row>
    <row r="30510">
      <c r="A30510" s="1"/>
      <c r="B30510" s="1"/>
      <c r="C30510" s="1"/>
      <c r="D30510" s="8"/>
      <c r="E30510" s="1"/>
      <c r="F30510" s="1"/>
      <c r="G30510" s="1"/>
      <c r="H30510" s="1"/>
    </row>
    <row r="30511">
      <c r="A30511" s="1"/>
      <c r="B30511" s="1"/>
      <c r="C30511" s="1"/>
      <c r="D30511" s="8"/>
      <c r="E30511" s="1"/>
      <c r="F30511" s="1"/>
      <c r="G30511" s="1"/>
      <c r="H30511" s="1"/>
    </row>
    <row r="30512">
      <c r="A30512" s="1"/>
      <c r="B30512" s="1"/>
      <c r="C30512" s="1"/>
      <c r="D30512" s="8"/>
      <c r="E30512" s="1"/>
      <c r="F30512" s="1"/>
      <c r="G30512" s="1"/>
      <c r="H30512" s="1"/>
    </row>
    <row r="30513">
      <c r="A30513" s="1"/>
      <c r="B30513" s="1"/>
      <c r="C30513" s="1"/>
      <c r="D30513" s="8"/>
      <c r="E30513" s="1"/>
      <c r="F30513" s="1"/>
      <c r="G30513" s="1"/>
      <c r="H30513" s="1"/>
    </row>
    <row r="30514">
      <c r="A30514" s="1"/>
      <c r="B30514" s="1"/>
      <c r="C30514" s="1"/>
      <c r="D30514" s="8"/>
      <c r="E30514" s="1"/>
      <c r="F30514" s="1"/>
      <c r="G30514" s="1"/>
      <c r="H30514" s="1"/>
    </row>
    <row r="30515">
      <c r="A30515" s="1"/>
      <c r="B30515" s="1"/>
      <c r="C30515" s="1"/>
      <c r="D30515" s="8"/>
      <c r="E30515" s="1"/>
      <c r="F30515" s="1"/>
      <c r="G30515" s="1"/>
      <c r="H30515" s="1"/>
    </row>
    <row r="30516">
      <c r="A30516" s="1"/>
      <c r="B30516" s="1"/>
      <c r="C30516" s="1"/>
      <c r="D30516" s="8"/>
      <c r="E30516" s="1"/>
      <c r="F30516" s="1"/>
      <c r="G30516" s="1"/>
      <c r="H30516" s="1"/>
    </row>
    <row r="30517">
      <c r="A30517" s="1"/>
      <c r="B30517" s="1"/>
      <c r="C30517" s="1"/>
      <c r="D30517" s="8"/>
      <c r="E30517" s="1"/>
      <c r="F30517" s="1"/>
      <c r="G30517" s="1"/>
      <c r="H30517" s="1"/>
    </row>
    <row r="30518">
      <c r="A30518" s="1"/>
      <c r="B30518" s="1"/>
      <c r="C30518" s="1"/>
      <c r="D30518" s="8"/>
      <c r="E30518" s="1"/>
      <c r="F30518" s="1"/>
      <c r="G30518" s="1"/>
      <c r="H30518" s="1"/>
    </row>
    <row r="30519">
      <c r="A30519" s="1"/>
      <c r="B30519" s="1"/>
      <c r="C30519" s="1"/>
      <c r="D30519" s="8"/>
      <c r="E30519" s="1"/>
      <c r="F30519" s="1"/>
      <c r="G30519" s="1"/>
      <c r="H30519" s="1"/>
    </row>
    <row r="30520">
      <c r="A30520" s="1"/>
      <c r="B30520" s="1"/>
      <c r="C30520" s="1"/>
      <c r="D30520" s="8"/>
      <c r="E30520" s="1"/>
      <c r="F30520" s="1"/>
      <c r="G30520" s="1"/>
      <c r="H30520" s="1"/>
    </row>
    <row r="30521">
      <c r="A30521" s="1"/>
      <c r="B30521" s="1"/>
      <c r="C30521" s="1"/>
      <c r="D30521" s="8"/>
      <c r="E30521" s="1"/>
      <c r="F30521" s="1"/>
      <c r="G30521" s="1"/>
      <c r="H30521" s="1"/>
    </row>
    <row r="30522">
      <c r="A30522" s="1"/>
      <c r="B30522" s="1"/>
      <c r="C30522" s="1"/>
      <c r="D30522" s="8"/>
      <c r="E30522" s="1"/>
      <c r="F30522" s="1"/>
      <c r="G30522" s="1"/>
      <c r="H30522" s="1"/>
    </row>
    <row r="30523">
      <c r="A30523" s="1"/>
      <c r="B30523" s="1"/>
      <c r="C30523" s="1"/>
      <c r="D30523" s="8"/>
      <c r="E30523" s="1"/>
      <c r="F30523" s="1"/>
      <c r="G30523" s="1"/>
      <c r="H30523" s="1"/>
    </row>
    <row r="30524">
      <c r="A30524" s="1"/>
      <c r="B30524" s="1"/>
      <c r="C30524" s="1"/>
      <c r="D30524" s="8"/>
      <c r="E30524" s="1"/>
      <c r="F30524" s="1"/>
      <c r="G30524" s="1"/>
      <c r="H30524" s="1"/>
    </row>
    <row r="30525">
      <c r="A30525" s="1"/>
      <c r="B30525" s="1"/>
      <c r="C30525" s="1"/>
      <c r="D30525" s="8"/>
      <c r="E30525" s="1"/>
      <c r="F30525" s="1"/>
      <c r="G30525" s="1"/>
      <c r="H30525" s="1"/>
    </row>
    <row r="30526">
      <c r="A30526" s="1"/>
      <c r="B30526" s="1"/>
      <c r="C30526" s="1"/>
      <c r="D30526" s="8"/>
      <c r="E30526" s="1"/>
      <c r="F30526" s="1"/>
      <c r="G30526" s="1"/>
      <c r="H30526" s="1"/>
    </row>
    <row r="30527">
      <c r="A30527" s="1"/>
      <c r="B30527" s="1"/>
      <c r="C30527" s="1"/>
      <c r="D30527" s="8"/>
      <c r="E30527" s="1"/>
      <c r="F30527" s="1"/>
      <c r="G30527" s="1"/>
      <c r="H30527" s="1"/>
    </row>
    <row r="30528">
      <c r="A30528" s="1"/>
      <c r="B30528" s="1"/>
      <c r="C30528" s="1"/>
      <c r="D30528" s="8"/>
      <c r="E30528" s="1"/>
      <c r="F30528" s="1"/>
      <c r="G30528" s="1"/>
      <c r="H30528" s="1"/>
    </row>
    <row r="30529">
      <c r="A30529" s="1"/>
      <c r="B30529" s="1"/>
      <c r="C30529" s="1"/>
      <c r="D30529" s="8"/>
      <c r="E30529" s="1"/>
      <c r="F30529" s="1"/>
      <c r="G30529" s="1"/>
      <c r="H30529" s="1"/>
    </row>
    <row r="30530">
      <c r="A30530" s="1"/>
      <c r="B30530" s="1"/>
      <c r="C30530" s="1"/>
      <c r="D30530" s="8"/>
      <c r="E30530" s="1"/>
      <c r="F30530" s="1"/>
      <c r="G30530" s="1"/>
      <c r="H30530" s="1"/>
    </row>
    <row r="30531">
      <c r="A30531" s="1"/>
      <c r="B30531" s="1"/>
      <c r="C30531" s="1"/>
      <c r="D30531" s="8"/>
      <c r="E30531" s="1"/>
      <c r="F30531" s="1"/>
      <c r="G30531" s="1"/>
      <c r="H30531" s="1"/>
    </row>
    <row r="30532">
      <c r="A30532" s="1"/>
      <c r="B30532" s="1"/>
      <c r="C30532" s="1"/>
      <c r="D30532" s="8"/>
      <c r="E30532" s="1"/>
      <c r="F30532" s="1"/>
      <c r="G30532" s="1"/>
      <c r="H30532" s="1"/>
    </row>
    <row r="30533">
      <c r="A30533" s="1"/>
      <c r="B30533" s="1"/>
      <c r="C30533" s="1"/>
      <c r="D30533" s="8"/>
      <c r="E30533" s="1"/>
      <c r="F30533" s="1"/>
      <c r="G30533" s="1"/>
      <c r="H30533" s="1"/>
    </row>
    <row r="30534">
      <c r="A30534" s="1"/>
      <c r="B30534" s="1"/>
      <c r="C30534" s="1"/>
      <c r="D30534" s="8"/>
      <c r="E30534" s="1"/>
      <c r="F30534" s="1"/>
      <c r="G30534" s="1"/>
      <c r="H30534" s="1"/>
    </row>
    <row r="30535">
      <c r="A30535" s="1"/>
      <c r="B30535" s="1"/>
      <c r="C30535" s="1"/>
      <c r="D30535" s="8"/>
      <c r="E30535" s="1"/>
      <c r="F30535" s="1"/>
      <c r="G30535" s="1"/>
      <c r="H30535" s="1"/>
    </row>
    <row r="30536">
      <c r="A30536" s="1"/>
      <c r="B30536" s="1"/>
      <c r="C30536" s="1"/>
      <c r="D30536" s="8"/>
      <c r="E30536" s="1"/>
      <c r="F30536" s="1"/>
      <c r="G30536" s="1"/>
      <c r="H30536" s="1"/>
    </row>
    <row r="30537">
      <c r="A30537" s="1"/>
      <c r="B30537" s="1"/>
      <c r="C30537" s="1"/>
      <c r="D30537" s="8"/>
      <c r="E30537" s="1"/>
      <c r="F30537" s="1"/>
      <c r="G30537" s="1"/>
      <c r="H30537" s="1"/>
    </row>
    <row r="30538">
      <c r="A30538" s="1"/>
      <c r="B30538" s="1"/>
      <c r="C30538" s="1"/>
      <c r="D30538" s="8"/>
      <c r="E30538" s="1"/>
      <c r="F30538" s="1"/>
      <c r="G30538" s="1"/>
      <c r="H30538" s="1"/>
    </row>
    <row r="30539">
      <c r="A30539" s="1"/>
      <c r="B30539" s="1"/>
      <c r="C30539" s="1"/>
      <c r="D30539" s="8"/>
      <c r="E30539" s="1"/>
      <c r="F30539" s="1"/>
      <c r="G30539" s="1"/>
      <c r="H30539" s="1"/>
    </row>
    <row r="30540">
      <c r="A30540" s="1"/>
      <c r="B30540" s="1"/>
      <c r="C30540" s="1"/>
      <c r="D30540" s="8"/>
      <c r="E30540" s="1"/>
      <c r="F30540" s="1"/>
      <c r="G30540" s="1"/>
      <c r="H30540" s="1"/>
    </row>
    <row r="30541">
      <c r="A30541" s="1"/>
      <c r="B30541" s="1"/>
      <c r="C30541" s="1"/>
      <c r="D30541" s="8"/>
      <c r="E30541" s="1"/>
      <c r="F30541" s="1"/>
      <c r="G30541" s="1"/>
      <c r="H30541" s="1"/>
    </row>
    <row r="30542">
      <c r="A30542" s="1"/>
      <c r="B30542" s="1"/>
      <c r="C30542" s="1"/>
      <c r="D30542" s="8"/>
      <c r="E30542" s="1"/>
      <c r="F30542" s="1"/>
      <c r="G30542" s="1"/>
      <c r="H30542" s="1"/>
    </row>
    <row r="30543">
      <c r="A30543" s="1"/>
      <c r="B30543" s="1"/>
      <c r="C30543" s="1"/>
      <c r="D30543" s="8"/>
      <c r="E30543" s="1"/>
      <c r="F30543" s="1"/>
      <c r="G30543" s="1"/>
      <c r="H30543" s="1"/>
    </row>
    <row r="30544">
      <c r="A30544" s="1"/>
      <c r="B30544" s="1"/>
      <c r="C30544" s="1"/>
      <c r="D30544" s="8"/>
      <c r="E30544" s="1"/>
      <c r="F30544" s="1"/>
      <c r="G30544" s="1"/>
      <c r="H30544" s="1"/>
    </row>
    <row r="30545">
      <c r="A30545" s="1"/>
      <c r="B30545" s="1"/>
      <c r="C30545" s="1"/>
      <c r="D30545" s="8"/>
      <c r="E30545" s="1"/>
      <c r="F30545" s="1"/>
      <c r="G30545" s="1"/>
      <c r="H30545" s="1"/>
    </row>
    <row r="30546">
      <c r="A30546" s="1"/>
      <c r="B30546" s="1"/>
      <c r="C30546" s="1"/>
      <c r="D30546" s="8"/>
      <c r="E30546" s="1"/>
      <c r="F30546" s="1"/>
      <c r="G30546" s="1"/>
      <c r="H30546" s="1"/>
    </row>
    <row r="30547">
      <c r="A30547" s="1"/>
      <c r="B30547" s="1"/>
      <c r="C30547" s="1"/>
      <c r="D30547" s="8"/>
      <c r="E30547" s="1"/>
      <c r="F30547" s="1"/>
      <c r="G30547" s="1"/>
      <c r="H30547" s="1"/>
    </row>
    <row r="30548">
      <c r="A30548" s="1"/>
      <c r="B30548" s="1"/>
      <c r="C30548" s="1"/>
      <c r="D30548" s="8"/>
      <c r="E30548" s="1"/>
      <c r="F30548" s="1"/>
      <c r="G30548" s="1"/>
      <c r="H30548" s="1"/>
    </row>
    <row r="30549">
      <c r="A30549" s="1"/>
      <c r="B30549" s="1"/>
      <c r="C30549" s="1"/>
      <c r="D30549" s="8"/>
      <c r="E30549" s="1"/>
      <c r="F30549" s="1"/>
      <c r="G30549" s="1"/>
      <c r="H30549" s="1"/>
    </row>
    <row r="30550">
      <c r="A30550" s="1"/>
      <c r="B30550" s="1"/>
      <c r="C30550" s="1"/>
      <c r="D30550" s="8"/>
      <c r="E30550" s="1"/>
      <c r="F30550" s="1"/>
      <c r="G30550" s="1"/>
      <c r="H30550" s="1"/>
    </row>
    <row r="30551">
      <c r="A30551" s="1"/>
      <c r="B30551" s="1"/>
      <c r="C30551" s="1"/>
      <c r="D30551" s="8"/>
      <c r="E30551" s="1"/>
      <c r="F30551" s="1"/>
      <c r="G30551" s="1"/>
      <c r="H30551" s="1"/>
    </row>
    <row r="30552">
      <c r="A30552" s="1"/>
      <c r="B30552" s="1"/>
      <c r="C30552" s="1"/>
      <c r="D30552" s="8"/>
      <c r="E30552" s="1"/>
      <c r="F30552" s="1"/>
      <c r="G30552" s="1"/>
      <c r="H30552" s="1"/>
    </row>
    <row r="30553">
      <c r="A30553" s="1"/>
      <c r="B30553" s="1"/>
      <c r="C30553" s="1"/>
      <c r="D30553" s="8"/>
      <c r="E30553" s="1"/>
      <c r="F30553" s="1"/>
      <c r="G30553" s="1"/>
      <c r="H30553" s="1"/>
    </row>
    <row r="30554">
      <c r="A30554" s="1"/>
      <c r="B30554" s="1"/>
      <c r="C30554" s="1"/>
      <c r="D30554" s="8"/>
      <c r="E30554" s="1"/>
      <c r="F30554" s="1"/>
      <c r="G30554" s="1"/>
      <c r="H30554" s="1"/>
    </row>
    <row r="30555">
      <c r="A30555" s="1"/>
      <c r="B30555" s="1"/>
      <c r="C30555" s="1"/>
      <c r="D30555" s="8"/>
      <c r="E30555" s="1"/>
      <c r="F30555" s="1"/>
      <c r="G30555" s="1"/>
      <c r="H30555" s="1"/>
    </row>
    <row r="30556">
      <c r="A30556" s="1"/>
      <c r="B30556" s="1"/>
      <c r="C30556" s="1"/>
      <c r="D30556" s="8"/>
      <c r="E30556" s="1"/>
      <c r="F30556" s="1"/>
      <c r="G30556" s="1"/>
      <c r="H30556" s="1"/>
    </row>
    <row r="30557">
      <c r="A30557" s="1"/>
      <c r="B30557" s="1"/>
      <c r="C30557" s="1"/>
      <c r="D30557" s="8"/>
      <c r="E30557" s="1"/>
      <c r="F30557" s="1"/>
      <c r="G30557" s="1"/>
      <c r="H30557" s="1"/>
    </row>
    <row r="30558">
      <c r="A30558" s="1"/>
      <c r="B30558" s="1"/>
      <c r="C30558" s="1"/>
      <c r="D30558" s="8"/>
      <c r="E30558" s="1"/>
      <c r="F30558" s="1"/>
      <c r="G30558" s="1"/>
      <c r="H30558" s="1"/>
    </row>
    <row r="30559">
      <c r="A30559" s="1"/>
      <c r="B30559" s="1"/>
      <c r="C30559" s="1"/>
      <c r="D30559" s="8"/>
      <c r="E30559" s="1"/>
      <c r="F30559" s="1"/>
      <c r="G30559" s="1"/>
      <c r="H30559" s="1"/>
    </row>
    <row r="30560">
      <c r="A30560" s="1"/>
      <c r="B30560" s="1"/>
      <c r="C30560" s="1"/>
      <c r="D30560" s="8"/>
      <c r="E30560" s="1"/>
      <c r="F30560" s="1"/>
      <c r="G30560" s="1"/>
      <c r="H30560" s="1"/>
    </row>
    <row r="30561">
      <c r="A30561" s="1"/>
      <c r="B30561" s="1"/>
      <c r="C30561" s="1"/>
      <c r="D30561" s="8"/>
      <c r="E30561" s="1"/>
      <c r="F30561" s="1"/>
      <c r="G30561" s="1"/>
      <c r="H30561" s="1"/>
    </row>
    <row r="30562">
      <c r="A30562" s="1"/>
      <c r="B30562" s="1"/>
      <c r="C30562" s="1"/>
      <c r="D30562" s="8"/>
      <c r="E30562" s="1"/>
      <c r="F30562" s="1"/>
      <c r="G30562" s="1"/>
      <c r="H30562" s="1"/>
    </row>
    <row r="30563">
      <c r="A30563" s="1"/>
      <c r="B30563" s="1"/>
      <c r="C30563" s="1"/>
      <c r="D30563" s="8"/>
      <c r="E30563" s="1"/>
      <c r="F30563" s="1"/>
      <c r="G30563" s="1"/>
      <c r="H30563" s="1"/>
    </row>
    <row r="30564">
      <c r="A30564" s="1"/>
      <c r="B30564" s="1"/>
      <c r="C30564" s="1"/>
      <c r="D30564" s="8"/>
      <c r="E30564" s="1"/>
      <c r="F30564" s="1"/>
      <c r="G30564" s="1"/>
      <c r="H30564" s="1"/>
    </row>
    <row r="30565">
      <c r="A30565" s="1"/>
      <c r="B30565" s="1"/>
      <c r="C30565" s="1"/>
      <c r="D30565" s="8"/>
      <c r="E30565" s="1"/>
      <c r="F30565" s="1"/>
      <c r="G30565" s="1"/>
      <c r="H30565" s="1"/>
    </row>
    <row r="30566">
      <c r="A30566" s="1"/>
      <c r="B30566" s="1"/>
      <c r="C30566" s="1"/>
      <c r="D30566" s="8"/>
      <c r="E30566" s="1"/>
      <c r="F30566" s="1"/>
      <c r="G30566" s="1"/>
      <c r="H30566" s="1"/>
    </row>
    <row r="30567">
      <c r="A30567" s="1"/>
      <c r="B30567" s="1"/>
      <c r="C30567" s="1"/>
      <c r="D30567" s="8"/>
      <c r="E30567" s="1"/>
      <c r="F30567" s="1"/>
      <c r="G30567" s="1"/>
      <c r="H30567" s="1"/>
    </row>
    <row r="30568">
      <c r="A30568" s="1"/>
      <c r="B30568" s="1"/>
      <c r="C30568" s="1"/>
      <c r="D30568" s="8"/>
      <c r="E30568" s="1"/>
      <c r="F30568" s="1"/>
      <c r="G30568" s="1"/>
      <c r="H30568" s="1"/>
    </row>
    <row r="30569">
      <c r="A30569" s="1"/>
      <c r="B30569" s="1"/>
      <c r="C30569" s="1"/>
      <c r="D30569" s="8"/>
      <c r="E30569" s="1"/>
      <c r="F30569" s="1"/>
      <c r="G30569" s="1"/>
      <c r="H30569" s="1"/>
    </row>
    <row r="30570">
      <c r="A30570" s="1"/>
      <c r="B30570" s="1"/>
      <c r="C30570" s="1"/>
      <c r="D30570" s="8"/>
      <c r="E30570" s="1"/>
      <c r="F30570" s="1"/>
      <c r="G30570" s="1"/>
      <c r="H30570" s="1"/>
    </row>
    <row r="30571">
      <c r="A30571" s="1"/>
      <c r="B30571" s="1"/>
      <c r="C30571" s="1"/>
      <c r="D30571" s="8"/>
      <c r="E30571" s="1"/>
      <c r="F30571" s="1"/>
      <c r="G30571" s="1"/>
      <c r="H30571" s="1"/>
    </row>
    <row r="30572">
      <c r="A30572" s="1"/>
      <c r="B30572" s="1"/>
      <c r="C30572" s="1"/>
      <c r="D30572" s="8"/>
      <c r="E30572" s="1"/>
      <c r="F30572" s="1"/>
      <c r="G30572" s="1"/>
      <c r="H30572" s="1"/>
    </row>
    <row r="30573">
      <c r="A30573" s="1"/>
      <c r="B30573" s="1"/>
      <c r="C30573" s="1"/>
      <c r="D30573" s="8"/>
      <c r="E30573" s="1"/>
      <c r="F30573" s="1"/>
      <c r="G30573" s="1"/>
      <c r="H30573" s="1"/>
    </row>
    <row r="30574">
      <c r="A30574" s="1"/>
      <c r="B30574" s="1"/>
      <c r="C30574" s="1"/>
      <c r="D30574" s="8"/>
      <c r="E30574" s="1"/>
      <c r="F30574" s="1"/>
      <c r="G30574" s="1"/>
      <c r="H30574" s="1"/>
    </row>
    <row r="30575">
      <c r="A30575" s="1"/>
      <c r="B30575" s="1"/>
      <c r="C30575" s="1"/>
      <c r="D30575" s="8"/>
      <c r="E30575" s="1"/>
      <c r="F30575" s="1"/>
      <c r="G30575" s="1"/>
      <c r="H30575" s="1"/>
    </row>
    <row r="30576">
      <c r="A30576" s="1"/>
      <c r="B30576" s="1"/>
      <c r="C30576" s="1"/>
      <c r="D30576" s="8"/>
      <c r="E30576" s="1"/>
      <c r="F30576" s="1"/>
      <c r="G30576" s="1"/>
      <c r="H30576" s="1"/>
    </row>
    <row r="30577">
      <c r="A30577" s="1"/>
      <c r="B30577" s="1"/>
      <c r="C30577" s="1"/>
      <c r="D30577" s="8"/>
      <c r="E30577" s="1"/>
      <c r="F30577" s="1"/>
      <c r="G30577" s="1"/>
      <c r="H30577" s="1"/>
    </row>
    <row r="30578">
      <c r="A30578" s="1"/>
      <c r="B30578" s="1"/>
      <c r="C30578" s="1"/>
      <c r="D30578" s="8"/>
      <c r="E30578" s="1"/>
      <c r="F30578" s="1"/>
      <c r="G30578" s="1"/>
      <c r="H30578" s="1"/>
    </row>
    <row r="30579">
      <c r="A30579" s="1"/>
      <c r="B30579" s="1"/>
      <c r="C30579" s="1"/>
      <c r="D30579" s="8"/>
      <c r="E30579" s="1"/>
      <c r="F30579" s="1"/>
      <c r="G30579" s="1"/>
      <c r="H30579" s="1"/>
    </row>
    <row r="30580">
      <c r="A30580" s="1"/>
      <c r="B30580" s="1"/>
      <c r="C30580" s="1"/>
      <c r="D30580" s="8"/>
      <c r="E30580" s="1"/>
      <c r="F30580" s="1"/>
      <c r="G30580" s="1"/>
      <c r="H30580" s="1"/>
    </row>
    <row r="30581">
      <c r="A30581" s="1"/>
      <c r="B30581" s="1"/>
      <c r="C30581" s="1"/>
      <c r="D30581" s="8"/>
      <c r="E30581" s="1"/>
      <c r="F30581" s="1"/>
      <c r="G30581" s="1"/>
      <c r="H30581" s="1"/>
    </row>
    <row r="30582">
      <c r="A30582" s="1"/>
      <c r="B30582" s="1"/>
      <c r="C30582" s="1"/>
      <c r="D30582" s="8"/>
      <c r="E30582" s="1"/>
      <c r="F30582" s="1"/>
      <c r="G30582" s="1"/>
      <c r="H30582" s="1"/>
    </row>
    <row r="30583">
      <c r="A30583" s="1"/>
      <c r="B30583" s="1"/>
      <c r="C30583" s="1"/>
      <c r="D30583" s="8"/>
      <c r="E30583" s="1"/>
      <c r="F30583" s="1"/>
      <c r="G30583" s="1"/>
      <c r="H30583" s="1"/>
    </row>
    <row r="30584">
      <c r="A30584" s="1"/>
      <c r="B30584" s="1"/>
      <c r="C30584" s="1"/>
      <c r="D30584" s="8"/>
      <c r="E30584" s="1"/>
      <c r="F30584" s="1"/>
      <c r="G30584" s="1"/>
      <c r="H30584" s="1"/>
    </row>
    <row r="30585">
      <c r="A30585" s="1"/>
      <c r="B30585" s="1"/>
      <c r="C30585" s="1"/>
      <c r="D30585" s="8"/>
      <c r="E30585" s="1"/>
      <c r="F30585" s="1"/>
      <c r="G30585" s="1"/>
      <c r="H30585" s="1"/>
    </row>
    <row r="30586">
      <c r="A30586" s="1"/>
      <c r="B30586" s="1"/>
      <c r="C30586" s="1"/>
      <c r="D30586" s="8"/>
      <c r="E30586" s="1"/>
      <c r="F30586" s="1"/>
      <c r="G30586" s="1"/>
      <c r="H30586" s="1"/>
    </row>
    <row r="30587">
      <c r="A30587" s="1"/>
      <c r="B30587" s="1"/>
      <c r="C30587" s="1"/>
      <c r="D30587" s="8"/>
      <c r="E30587" s="1"/>
      <c r="F30587" s="1"/>
      <c r="G30587" s="1"/>
      <c r="H30587" s="1"/>
    </row>
    <row r="30588">
      <c r="A30588" s="1"/>
      <c r="B30588" s="1"/>
      <c r="C30588" s="1"/>
      <c r="D30588" s="8"/>
      <c r="E30588" s="1"/>
      <c r="F30588" s="1"/>
      <c r="G30588" s="1"/>
      <c r="H30588" s="1"/>
    </row>
    <row r="30589">
      <c r="A30589" s="1"/>
      <c r="B30589" s="1"/>
      <c r="C30589" s="1"/>
      <c r="D30589" s="8"/>
      <c r="E30589" s="1"/>
      <c r="F30589" s="1"/>
      <c r="G30589" s="1"/>
      <c r="H30589" s="1"/>
    </row>
    <row r="30590">
      <c r="A30590" s="1"/>
      <c r="B30590" s="1"/>
      <c r="C30590" s="1"/>
      <c r="D30590" s="8"/>
      <c r="E30590" s="1"/>
      <c r="F30590" s="1"/>
      <c r="G30590" s="1"/>
      <c r="H30590" s="1"/>
    </row>
    <row r="30591">
      <c r="A30591" s="1"/>
      <c r="B30591" s="1"/>
      <c r="C30591" s="1"/>
      <c r="D30591" s="8"/>
      <c r="E30591" s="1"/>
      <c r="F30591" s="1"/>
      <c r="G30591" s="1"/>
      <c r="H30591" s="1"/>
    </row>
    <row r="30592">
      <c r="A30592" s="1"/>
      <c r="B30592" s="1"/>
      <c r="C30592" s="1"/>
      <c r="D30592" s="8"/>
      <c r="E30592" s="1"/>
      <c r="F30592" s="1"/>
      <c r="G30592" s="1"/>
      <c r="H30592" s="1"/>
    </row>
    <row r="30593">
      <c r="A30593" s="1"/>
      <c r="B30593" s="1"/>
      <c r="C30593" s="1"/>
      <c r="D30593" s="8"/>
      <c r="E30593" s="1"/>
      <c r="F30593" s="1"/>
      <c r="G30593" s="1"/>
      <c r="H30593" s="1"/>
    </row>
    <row r="30594">
      <c r="A30594" s="1"/>
      <c r="B30594" s="1"/>
      <c r="C30594" s="1"/>
      <c r="D30594" s="8"/>
      <c r="E30594" s="1"/>
      <c r="F30594" s="1"/>
      <c r="G30594" s="1"/>
      <c r="H30594" s="1"/>
    </row>
    <row r="30595">
      <c r="A30595" s="1"/>
      <c r="B30595" s="1"/>
      <c r="C30595" s="1"/>
      <c r="D30595" s="8"/>
      <c r="E30595" s="1"/>
      <c r="F30595" s="1"/>
      <c r="G30595" s="1"/>
      <c r="H30595" s="1"/>
    </row>
    <row r="30596">
      <c r="A30596" s="1"/>
      <c r="B30596" s="1"/>
      <c r="C30596" s="1"/>
      <c r="D30596" s="8"/>
      <c r="E30596" s="1"/>
      <c r="F30596" s="1"/>
      <c r="G30596" s="1"/>
      <c r="H30596" s="1"/>
    </row>
    <row r="30597">
      <c r="A30597" s="1"/>
      <c r="B30597" s="1"/>
      <c r="C30597" s="1"/>
      <c r="D30597" s="8"/>
      <c r="E30597" s="1"/>
      <c r="F30597" s="1"/>
      <c r="G30597" s="1"/>
      <c r="H30597" s="1"/>
    </row>
    <row r="30598">
      <c r="A30598" s="1"/>
      <c r="B30598" s="1"/>
      <c r="C30598" s="1"/>
      <c r="D30598" s="8"/>
      <c r="E30598" s="1"/>
      <c r="F30598" s="1"/>
      <c r="G30598" s="1"/>
      <c r="H30598" s="1"/>
    </row>
    <row r="30599">
      <c r="A30599" s="1"/>
      <c r="B30599" s="1"/>
      <c r="C30599" s="1"/>
      <c r="D30599" s="8"/>
      <c r="E30599" s="1"/>
      <c r="F30599" s="1"/>
      <c r="G30599" s="1"/>
      <c r="H30599" s="1"/>
    </row>
    <row r="30600">
      <c r="A30600" s="1"/>
      <c r="B30600" s="1"/>
      <c r="C30600" s="1"/>
      <c r="D30600" s="8"/>
      <c r="E30600" s="1"/>
      <c r="F30600" s="1"/>
      <c r="G30600" s="1"/>
      <c r="H30600" s="1"/>
    </row>
    <row r="30601">
      <c r="A30601" s="1"/>
      <c r="B30601" s="1"/>
      <c r="C30601" s="1"/>
      <c r="D30601" s="8"/>
      <c r="E30601" s="1"/>
      <c r="F30601" s="1"/>
      <c r="G30601" s="1"/>
      <c r="H30601" s="1"/>
    </row>
    <row r="30602">
      <c r="A30602" s="1"/>
      <c r="B30602" s="1"/>
      <c r="C30602" s="1"/>
      <c r="D30602" s="8"/>
      <c r="E30602" s="1"/>
      <c r="F30602" s="1"/>
      <c r="G30602" s="1"/>
      <c r="H30602" s="1"/>
    </row>
    <row r="30603">
      <c r="A30603" s="1"/>
      <c r="B30603" s="1"/>
      <c r="C30603" s="1"/>
      <c r="D30603" s="8"/>
      <c r="E30603" s="1"/>
      <c r="F30603" s="1"/>
      <c r="G30603" s="1"/>
      <c r="H30603" s="1"/>
    </row>
    <row r="30604">
      <c r="A30604" s="1"/>
      <c r="B30604" s="1"/>
      <c r="C30604" s="1"/>
      <c r="D30604" s="8"/>
      <c r="E30604" s="1"/>
      <c r="F30604" s="1"/>
      <c r="G30604" s="1"/>
      <c r="H30604" s="1"/>
    </row>
    <row r="30605">
      <c r="A30605" s="1"/>
      <c r="B30605" s="1"/>
      <c r="C30605" s="1"/>
      <c r="D30605" s="8"/>
      <c r="E30605" s="1"/>
      <c r="F30605" s="1"/>
      <c r="G30605" s="1"/>
      <c r="H30605" s="1"/>
    </row>
    <row r="30606">
      <c r="A30606" s="1"/>
      <c r="B30606" s="1"/>
      <c r="C30606" s="1"/>
      <c r="D30606" s="8"/>
      <c r="E30606" s="1"/>
      <c r="F30606" s="1"/>
      <c r="G30606" s="1"/>
      <c r="H30606" s="1"/>
    </row>
    <row r="30607">
      <c r="A30607" s="1"/>
      <c r="B30607" s="1"/>
      <c r="C30607" s="1"/>
      <c r="D30607" s="8"/>
      <c r="E30607" s="1"/>
      <c r="F30607" s="1"/>
      <c r="G30607" s="1"/>
      <c r="H30607" s="1"/>
    </row>
    <row r="30608">
      <c r="A30608" s="1"/>
      <c r="B30608" s="1"/>
      <c r="C30608" s="1"/>
      <c r="D30608" s="8"/>
      <c r="E30608" s="1"/>
      <c r="F30608" s="1"/>
      <c r="G30608" s="1"/>
      <c r="H30608" s="1"/>
    </row>
    <row r="30609">
      <c r="A30609" s="1"/>
      <c r="B30609" s="1"/>
      <c r="C30609" s="1"/>
      <c r="D30609" s="8"/>
      <c r="E30609" s="1"/>
      <c r="F30609" s="1"/>
      <c r="G30609" s="1"/>
      <c r="H30609" s="1"/>
    </row>
    <row r="30610">
      <c r="A30610" s="1"/>
      <c r="B30610" s="1"/>
      <c r="C30610" s="1"/>
      <c r="D30610" s="8"/>
      <c r="E30610" s="1"/>
      <c r="F30610" s="1"/>
      <c r="G30610" s="1"/>
      <c r="H30610" s="1"/>
    </row>
    <row r="30611">
      <c r="A30611" s="1"/>
      <c r="B30611" s="1"/>
      <c r="C30611" s="1"/>
      <c r="D30611" s="8"/>
      <c r="E30611" s="1"/>
      <c r="F30611" s="1"/>
      <c r="G30611" s="1"/>
      <c r="H30611" s="1"/>
    </row>
    <row r="30612">
      <c r="A30612" s="1"/>
      <c r="B30612" s="1"/>
      <c r="C30612" s="1"/>
      <c r="D30612" s="8"/>
      <c r="E30612" s="1"/>
      <c r="F30612" s="1"/>
      <c r="G30612" s="1"/>
      <c r="H30612" s="1"/>
    </row>
    <row r="30613">
      <c r="A30613" s="1"/>
      <c r="B30613" s="1"/>
      <c r="C30613" s="1"/>
      <c r="D30613" s="8"/>
      <c r="E30613" s="1"/>
      <c r="F30613" s="1"/>
      <c r="G30613" s="1"/>
      <c r="H30613" s="1"/>
    </row>
    <row r="30614">
      <c r="A30614" s="1"/>
      <c r="B30614" s="1"/>
      <c r="C30614" s="1"/>
      <c r="D30614" s="8"/>
      <c r="E30614" s="1"/>
      <c r="F30614" s="1"/>
      <c r="G30614" s="1"/>
      <c r="H30614" s="1"/>
    </row>
    <row r="30615">
      <c r="A30615" s="1"/>
      <c r="B30615" s="1"/>
      <c r="C30615" s="1"/>
      <c r="D30615" s="8"/>
      <c r="E30615" s="1"/>
      <c r="F30615" s="1"/>
      <c r="G30615" s="1"/>
      <c r="H30615" s="1"/>
    </row>
    <row r="30616">
      <c r="A30616" s="1"/>
      <c r="B30616" s="1"/>
      <c r="C30616" s="1"/>
      <c r="D30616" s="8"/>
      <c r="E30616" s="1"/>
      <c r="F30616" s="1"/>
      <c r="G30616" s="1"/>
      <c r="H30616" s="1"/>
    </row>
    <row r="30617">
      <c r="A30617" s="1"/>
      <c r="B30617" s="1"/>
      <c r="C30617" s="1"/>
      <c r="D30617" s="8"/>
      <c r="E30617" s="1"/>
      <c r="F30617" s="1"/>
      <c r="G30617" s="1"/>
      <c r="H30617" s="1"/>
    </row>
    <row r="30618">
      <c r="A30618" s="1"/>
      <c r="B30618" s="1"/>
      <c r="C30618" s="1"/>
      <c r="D30618" s="8"/>
      <c r="E30618" s="1"/>
      <c r="F30618" s="1"/>
      <c r="G30618" s="1"/>
      <c r="H30618" s="1"/>
    </row>
    <row r="30619">
      <c r="A30619" s="1"/>
      <c r="B30619" s="1"/>
      <c r="C30619" s="1"/>
      <c r="D30619" s="8"/>
      <c r="E30619" s="1"/>
      <c r="F30619" s="1"/>
      <c r="G30619" s="1"/>
      <c r="H30619" s="1"/>
    </row>
    <row r="30620">
      <c r="A30620" s="1"/>
      <c r="B30620" s="1"/>
      <c r="C30620" s="1"/>
      <c r="D30620" s="8"/>
      <c r="E30620" s="1"/>
      <c r="F30620" s="1"/>
      <c r="G30620" s="1"/>
      <c r="H30620" s="1"/>
    </row>
    <row r="30621">
      <c r="A30621" s="1"/>
      <c r="B30621" s="1"/>
      <c r="C30621" s="1"/>
      <c r="D30621" s="8"/>
      <c r="E30621" s="1"/>
      <c r="F30621" s="1"/>
      <c r="G30621" s="1"/>
      <c r="H30621" s="1"/>
    </row>
    <row r="30622">
      <c r="A30622" s="1"/>
      <c r="B30622" s="1"/>
      <c r="C30622" s="1"/>
      <c r="D30622" s="8"/>
      <c r="E30622" s="1"/>
      <c r="F30622" s="1"/>
      <c r="G30622" s="1"/>
      <c r="H30622" s="1"/>
    </row>
    <row r="30623">
      <c r="A30623" s="1"/>
      <c r="B30623" s="1"/>
      <c r="C30623" s="1"/>
      <c r="D30623" s="8"/>
      <c r="E30623" s="1"/>
      <c r="F30623" s="1"/>
      <c r="G30623" s="1"/>
      <c r="H30623" s="1"/>
    </row>
    <row r="30624">
      <c r="A30624" s="1"/>
      <c r="B30624" s="1"/>
      <c r="C30624" s="1"/>
      <c r="D30624" s="8"/>
      <c r="E30624" s="1"/>
      <c r="F30624" s="1"/>
      <c r="G30624" s="1"/>
      <c r="H30624" s="1"/>
    </row>
    <row r="30625">
      <c r="A30625" s="1"/>
      <c r="B30625" s="1"/>
      <c r="C30625" s="1"/>
      <c r="D30625" s="8"/>
      <c r="E30625" s="1"/>
      <c r="F30625" s="1"/>
      <c r="G30625" s="1"/>
      <c r="H30625" s="1"/>
    </row>
    <row r="30626">
      <c r="A30626" s="1"/>
      <c r="B30626" s="1"/>
      <c r="C30626" s="1"/>
      <c r="D30626" s="8"/>
      <c r="E30626" s="1"/>
      <c r="F30626" s="1"/>
      <c r="G30626" s="1"/>
      <c r="H30626" s="1"/>
    </row>
    <row r="30627">
      <c r="A30627" s="1"/>
      <c r="B30627" s="1"/>
      <c r="C30627" s="1"/>
      <c r="D30627" s="8"/>
      <c r="E30627" s="1"/>
      <c r="F30627" s="1"/>
      <c r="G30627" s="1"/>
      <c r="H30627" s="1"/>
    </row>
    <row r="30628">
      <c r="A30628" s="1"/>
      <c r="B30628" s="1"/>
      <c r="C30628" s="1"/>
      <c r="D30628" s="8"/>
      <c r="E30628" s="1"/>
      <c r="F30628" s="1"/>
      <c r="G30628" s="1"/>
      <c r="H30628" s="1"/>
    </row>
    <row r="30629">
      <c r="A30629" s="1"/>
      <c r="B30629" s="1"/>
      <c r="C30629" s="1"/>
      <c r="D30629" s="8"/>
      <c r="E30629" s="1"/>
      <c r="F30629" s="1"/>
      <c r="G30629" s="1"/>
      <c r="H30629" s="1"/>
    </row>
    <row r="30630">
      <c r="A30630" s="1"/>
      <c r="B30630" s="1"/>
      <c r="C30630" s="1"/>
      <c r="D30630" s="8"/>
      <c r="E30630" s="1"/>
      <c r="F30630" s="1"/>
      <c r="G30630" s="1"/>
      <c r="H30630" s="1"/>
    </row>
    <row r="30631">
      <c r="A30631" s="1"/>
      <c r="B30631" s="1"/>
      <c r="C30631" s="1"/>
      <c r="D30631" s="8"/>
      <c r="E30631" s="1"/>
      <c r="F30631" s="1"/>
      <c r="G30631" s="1"/>
      <c r="H30631" s="1"/>
    </row>
    <row r="30632">
      <c r="A30632" s="1"/>
      <c r="B30632" s="1"/>
      <c r="C30632" s="1"/>
      <c r="D30632" s="8"/>
      <c r="E30632" s="1"/>
      <c r="F30632" s="1"/>
      <c r="G30632" s="1"/>
      <c r="H30632" s="1"/>
    </row>
    <row r="30633">
      <c r="A30633" s="1"/>
      <c r="B30633" s="1"/>
      <c r="C30633" s="1"/>
      <c r="D30633" s="8"/>
      <c r="E30633" s="1"/>
      <c r="F30633" s="1"/>
      <c r="G30633" s="1"/>
      <c r="H30633" s="1"/>
    </row>
    <row r="30634">
      <c r="A30634" s="1"/>
      <c r="B30634" s="1"/>
      <c r="C30634" s="1"/>
      <c r="D30634" s="8"/>
      <c r="E30634" s="1"/>
      <c r="F30634" s="1"/>
      <c r="G30634" s="1"/>
      <c r="H30634" s="1"/>
    </row>
    <row r="30635">
      <c r="A30635" s="1"/>
      <c r="B30635" s="1"/>
      <c r="C30635" s="1"/>
      <c r="D30635" s="8"/>
      <c r="E30635" s="1"/>
      <c r="F30635" s="1"/>
      <c r="G30635" s="1"/>
      <c r="H30635" s="1"/>
    </row>
    <row r="30636">
      <c r="A30636" s="1"/>
      <c r="B30636" s="1"/>
      <c r="C30636" s="1"/>
      <c r="D30636" s="8"/>
      <c r="E30636" s="1"/>
      <c r="F30636" s="1"/>
      <c r="G30636" s="1"/>
      <c r="H30636" s="1"/>
    </row>
    <row r="30637">
      <c r="A30637" s="1"/>
      <c r="B30637" s="1"/>
      <c r="C30637" s="1"/>
      <c r="D30637" s="8"/>
      <c r="E30637" s="1"/>
      <c r="F30637" s="1"/>
      <c r="G30637" s="1"/>
      <c r="H30637" s="1"/>
    </row>
    <row r="30638">
      <c r="A30638" s="1"/>
      <c r="B30638" s="1"/>
      <c r="C30638" s="1"/>
      <c r="D30638" s="8"/>
      <c r="E30638" s="1"/>
      <c r="F30638" s="1"/>
      <c r="G30638" s="1"/>
      <c r="H30638" s="1"/>
    </row>
    <row r="30639">
      <c r="A30639" s="1"/>
      <c r="B30639" s="1"/>
      <c r="C30639" s="1"/>
      <c r="D30639" s="8"/>
      <c r="E30639" s="1"/>
      <c r="F30639" s="1"/>
      <c r="G30639" s="1"/>
      <c r="H30639" s="1"/>
    </row>
    <row r="30640">
      <c r="A30640" s="1"/>
      <c r="B30640" s="1"/>
      <c r="C30640" s="1"/>
      <c r="D30640" s="8"/>
      <c r="E30640" s="1"/>
      <c r="F30640" s="1"/>
      <c r="G30640" s="1"/>
      <c r="H30640" s="1"/>
    </row>
    <row r="30641">
      <c r="A30641" s="1"/>
      <c r="B30641" s="1"/>
      <c r="C30641" s="1"/>
      <c r="D30641" s="8"/>
      <c r="E30641" s="1"/>
      <c r="F30641" s="1"/>
      <c r="G30641" s="1"/>
      <c r="H30641" s="1"/>
    </row>
    <row r="30642">
      <c r="A30642" s="1"/>
      <c r="B30642" s="1"/>
      <c r="C30642" s="1"/>
      <c r="D30642" s="8"/>
      <c r="E30642" s="1"/>
      <c r="F30642" s="1"/>
      <c r="G30642" s="1"/>
      <c r="H30642" s="1"/>
    </row>
    <row r="30643">
      <c r="A30643" s="1"/>
      <c r="B30643" s="1"/>
      <c r="C30643" s="1"/>
      <c r="D30643" s="8"/>
      <c r="E30643" s="1"/>
      <c r="F30643" s="1"/>
      <c r="G30643" s="1"/>
      <c r="H30643" s="1"/>
    </row>
    <row r="30644">
      <c r="A30644" s="1"/>
      <c r="B30644" s="1"/>
      <c r="C30644" s="1"/>
      <c r="D30644" s="8"/>
      <c r="E30644" s="1"/>
      <c r="F30644" s="1"/>
      <c r="G30644" s="1"/>
      <c r="H30644" s="1"/>
    </row>
    <row r="30645">
      <c r="A30645" s="1"/>
      <c r="B30645" s="1"/>
      <c r="C30645" s="1"/>
      <c r="D30645" s="8"/>
      <c r="E30645" s="1"/>
      <c r="F30645" s="1"/>
      <c r="G30645" s="1"/>
      <c r="H30645" s="1"/>
    </row>
    <row r="30646">
      <c r="A30646" s="1"/>
      <c r="B30646" s="1"/>
      <c r="C30646" s="1"/>
      <c r="D30646" s="8"/>
      <c r="E30646" s="1"/>
      <c r="F30646" s="1"/>
      <c r="G30646" s="1"/>
      <c r="H30646" s="1"/>
    </row>
    <row r="30647">
      <c r="A30647" s="1"/>
      <c r="B30647" s="1"/>
      <c r="C30647" s="1"/>
      <c r="D30647" s="8"/>
      <c r="E30647" s="1"/>
      <c r="F30647" s="1"/>
      <c r="G30647" s="1"/>
      <c r="H30647" s="1"/>
    </row>
    <row r="30648">
      <c r="A30648" s="1"/>
      <c r="B30648" s="1"/>
      <c r="C30648" s="1"/>
      <c r="D30648" s="8"/>
      <c r="E30648" s="1"/>
      <c r="F30648" s="1"/>
      <c r="G30648" s="1"/>
      <c r="H30648" s="1"/>
    </row>
    <row r="30649">
      <c r="A30649" s="1"/>
      <c r="B30649" s="1"/>
      <c r="C30649" s="1"/>
      <c r="D30649" s="8"/>
      <c r="E30649" s="1"/>
      <c r="F30649" s="1"/>
      <c r="G30649" s="1"/>
      <c r="H30649" s="1"/>
    </row>
    <row r="30650">
      <c r="A30650" s="1"/>
      <c r="B30650" s="1"/>
      <c r="C30650" s="1"/>
      <c r="D30650" s="8"/>
      <c r="E30650" s="1"/>
      <c r="F30650" s="1"/>
      <c r="G30650" s="1"/>
      <c r="H30650" s="1"/>
    </row>
    <row r="30651">
      <c r="A30651" s="1"/>
      <c r="B30651" s="1"/>
      <c r="C30651" s="1"/>
      <c r="D30651" s="8"/>
      <c r="E30651" s="1"/>
      <c r="F30651" s="1"/>
      <c r="G30651" s="1"/>
      <c r="H30651" s="1"/>
    </row>
    <row r="30652">
      <c r="A30652" s="1"/>
      <c r="B30652" s="1"/>
      <c r="C30652" s="1"/>
      <c r="D30652" s="8"/>
      <c r="E30652" s="1"/>
      <c r="F30652" s="1"/>
      <c r="G30652" s="1"/>
      <c r="H30652" s="1"/>
    </row>
    <row r="30653">
      <c r="A30653" s="1"/>
      <c r="B30653" s="1"/>
      <c r="C30653" s="1"/>
      <c r="D30653" s="8"/>
      <c r="E30653" s="1"/>
      <c r="F30653" s="1"/>
      <c r="G30653" s="1"/>
      <c r="H30653" s="1"/>
    </row>
    <row r="30654">
      <c r="A30654" s="1"/>
      <c r="B30654" s="1"/>
      <c r="C30654" s="1"/>
      <c r="D30654" s="8"/>
      <c r="E30654" s="1"/>
      <c r="F30654" s="1"/>
      <c r="G30654" s="1"/>
      <c r="H30654" s="1"/>
    </row>
    <row r="30655">
      <c r="A30655" s="1"/>
      <c r="B30655" s="1"/>
      <c r="C30655" s="1"/>
      <c r="D30655" s="8"/>
      <c r="E30655" s="1"/>
      <c r="F30655" s="1"/>
      <c r="G30655" s="1"/>
      <c r="H30655" s="1"/>
    </row>
    <row r="30656">
      <c r="A30656" s="1"/>
      <c r="B30656" s="1"/>
      <c r="C30656" s="1"/>
      <c r="D30656" s="8"/>
      <c r="E30656" s="1"/>
      <c r="F30656" s="1"/>
      <c r="G30656" s="1"/>
      <c r="H30656" s="1"/>
    </row>
    <row r="30657">
      <c r="A30657" s="1"/>
      <c r="B30657" s="1"/>
      <c r="C30657" s="1"/>
      <c r="D30657" s="8"/>
      <c r="E30657" s="1"/>
      <c r="F30657" s="1"/>
      <c r="G30657" s="1"/>
      <c r="H30657" s="1"/>
    </row>
    <row r="30658">
      <c r="A30658" s="1"/>
      <c r="B30658" s="1"/>
      <c r="C30658" s="1"/>
      <c r="D30658" s="8"/>
      <c r="E30658" s="1"/>
      <c r="F30658" s="1"/>
      <c r="G30658" s="1"/>
      <c r="H30658" s="1"/>
    </row>
    <row r="30659">
      <c r="A30659" s="1"/>
      <c r="B30659" s="1"/>
      <c r="C30659" s="1"/>
      <c r="D30659" s="8"/>
      <c r="E30659" s="1"/>
      <c r="F30659" s="1"/>
      <c r="G30659" s="1"/>
      <c r="H30659" s="1"/>
    </row>
    <row r="30660">
      <c r="A30660" s="1"/>
      <c r="B30660" s="1"/>
      <c r="C30660" s="1"/>
      <c r="D30660" s="8"/>
      <c r="E30660" s="1"/>
      <c r="F30660" s="1"/>
      <c r="G30660" s="1"/>
      <c r="H30660" s="1"/>
    </row>
    <row r="30661">
      <c r="A30661" s="1"/>
      <c r="B30661" s="1"/>
      <c r="C30661" s="1"/>
      <c r="D30661" s="8"/>
      <c r="E30661" s="1"/>
      <c r="F30661" s="1"/>
      <c r="G30661" s="1"/>
      <c r="H30661" s="1"/>
    </row>
    <row r="30662">
      <c r="A30662" s="1"/>
      <c r="B30662" s="1"/>
      <c r="C30662" s="1"/>
      <c r="D30662" s="8"/>
      <c r="E30662" s="1"/>
      <c r="F30662" s="1"/>
      <c r="G30662" s="1"/>
      <c r="H30662" s="1"/>
    </row>
    <row r="30663">
      <c r="A30663" s="1"/>
      <c r="B30663" s="1"/>
      <c r="C30663" s="1"/>
      <c r="D30663" s="8"/>
      <c r="E30663" s="1"/>
      <c r="F30663" s="1"/>
      <c r="G30663" s="1"/>
      <c r="H30663" s="1"/>
    </row>
    <row r="30664">
      <c r="A30664" s="1"/>
      <c r="B30664" s="1"/>
      <c r="C30664" s="1"/>
      <c r="D30664" s="8"/>
      <c r="E30664" s="1"/>
      <c r="F30664" s="1"/>
      <c r="G30664" s="1"/>
      <c r="H30664" s="1"/>
    </row>
    <row r="30665">
      <c r="A30665" s="1"/>
      <c r="B30665" s="1"/>
      <c r="C30665" s="1"/>
      <c r="D30665" s="8"/>
      <c r="E30665" s="1"/>
      <c r="F30665" s="1"/>
      <c r="G30665" s="1"/>
      <c r="H30665" s="1"/>
    </row>
    <row r="30666">
      <c r="A30666" s="1"/>
      <c r="B30666" s="1"/>
      <c r="C30666" s="1"/>
      <c r="D30666" s="8"/>
      <c r="E30666" s="1"/>
      <c r="F30666" s="1"/>
      <c r="G30666" s="1"/>
      <c r="H30666" s="1"/>
    </row>
    <row r="30667">
      <c r="A30667" s="1"/>
      <c r="B30667" s="1"/>
      <c r="C30667" s="1"/>
      <c r="D30667" s="8"/>
      <c r="E30667" s="1"/>
      <c r="F30667" s="1"/>
      <c r="G30667" s="1"/>
      <c r="H30667" s="1"/>
    </row>
    <row r="30668">
      <c r="A30668" s="1"/>
      <c r="B30668" s="1"/>
      <c r="C30668" s="1"/>
      <c r="D30668" s="8"/>
      <c r="E30668" s="1"/>
      <c r="F30668" s="1"/>
      <c r="G30668" s="1"/>
      <c r="H30668" s="1"/>
    </row>
    <row r="30669">
      <c r="A30669" s="1"/>
      <c r="B30669" s="1"/>
      <c r="C30669" s="1"/>
      <c r="D30669" s="8"/>
      <c r="E30669" s="1"/>
      <c r="F30669" s="1"/>
      <c r="G30669" s="1"/>
      <c r="H30669" s="1"/>
    </row>
    <row r="30670">
      <c r="A30670" s="1"/>
      <c r="B30670" s="1"/>
      <c r="C30670" s="1"/>
      <c r="D30670" s="8"/>
      <c r="E30670" s="1"/>
      <c r="F30670" s="1"/>
      <c r="G30670" s="1"/>
      <c r="H30670" s="1"/>
    </row>
    <row r="30671">
      <c r="A30671" s="1"/>
      <c r="B30671" s="1"/>
      <c r="C30671" s="1"/>
      <c r="D30671" s="8"/>
      <c r="E30671" s="1"/>
      <c r="F30671" s="1"/>
      <c r="G30671" s="1"/>
      <c r="H30671" s="1"/>
    </row>
    <row r="30672">
      <c r="A30672" s="1"/>
      <c r="B30672" s="1"/>
      <c r="C30672" s="1"/>
      <c r="D30672" s="8"/>
      <c r="E30672" s="1"/>
      <c r="F30672" s="1"/>
      <c r="G30672" s="1"/>
      <c r="H30672" s="1"/>
    </row>
    <row r="30673">
      <c r="A30673" s="1"/>
      <c r="B30673" s="1"/>
      <c r="C30673" s="1"/>
      <c r="D30673" s="8"/>
      <c r="E30673" s="1"/>
      <c r="F30673" s="1"/>
      <c r="G30673" s="1"/>
      <c r="H30673" s="1"/>
    </row>
    <row r="30674">
      <c r="A30674" s="1"/>
      <c r="B30674" s="1"/>
      <c r="C30674" s="1"/>
      <c r="D30674" s="8"/>
      <c r="E30674" s="1"/>
      <c r="F30674" s="1"/>
      <c r="G30674" s="1"/>
      <c r="H30674" s="1"/>
    </row>
    <row r="30675">
      <c r="A30675" s="1"/>
      <c r="B30675" s="1"/>
      <c r="C30675" s="1"/>
      <c r="D30675" s="8"/>
      <c r="E30675" s="1"/>
      <c r="F30675" s="1"/>
      <c r="G30675" s="1"/>
      <c r="H30675" s="1"/>
    </row>
    <row r="30676">
      <c r="A30676" s="1"/>
      <c r="B30676" s="1"/>
      <c r="C30676" s="1"/>
      <c r="D30676" s="8"/>
      <c r="E30676" s="1"/>
      <c r="F30676" s="1"/>
      <c r="G30676" s="1"/>
      <c r="H30676" s="1"/>
    </row>
    <row r="30677">
      <c r="A30677" s="1"/>
      <c r="B30677" s="1"/>
      <c r="C30677" s="1"/>
      <c r="D30677" s="8"/>
      <c r="E30677" s="1"/>
      <c r="F30677" s="1"/>
      <c r="G30677" s="1"/>
      <c r="H30677" s="1"/>
    </row>
    <row r="30678">
      <c r="A30678" s="1"/>
      <c r="B30678" s="1"/>
      <c r="C30678" s="1"/>
      <c r="D30678" s="8"/>
      <c r="E30678" s="1"/>
      <c r="F30678" s="1"/>
      <c r="G30678" s="1"/>
      <c r="H30678" s="1"/>
    </row>
    <row r="30679">
      <c r="A30679" s="1"/>
      <c r="B30679" s="1"/>
      <c r="C30679" s="1"/>
      <c r="D30679" s="8"/>
      <c r="E30679" s="1"/>
      <c r="F30679" s="1"/>
      <c r="G30679" s="1"/>
      <c r="H30679" s="1"/>
    </row>
    <row r="30680">
      <c r="A30680" s="1"/>
      <c r="B30680" s="1"/>
      <c r="C30680" s="1"/>
      <c r="D30680" s="8"/>
      <c r="E30680" s="1"/>
      <c r="F30680" s="1"/>
      <c r="G30680" s="1"/>
      <c r="H30680" s="1"/>
    </row>
    <row r="30681">
      <c r="A30681" s="1"/>
      <c r="B30681" s="1"/>
      <c r="C30681" s="1"/>
      <c r="D30681" s="8"/>
      <c r="E30681" s="1"/>
      <c r="F30681" s="1"/>
      <c r="G30681" s="1"/>
      <c r="H30681" s="1"/>
    </row>
    <row r="30682">
      <c r="A30682" s="1"/>
      <c r="B30682" s="1"/>
      <c r="C30682" s="1"/>
      <c r="D30682" s="8"/>
      <c r="E30682" s="1"/>
      <c r="F30682" s="1"/>
      <c r="G30682" s="1"/>
      <c r="H30682" s="1"/>
    </row>
    <row r="30683">
      <c r="A30683" s="1"/>
      <c r="B30683" s="1"/>
      <c r="C30683" s="1"/>
      <c r="D30683" s="8"/>
      <c r="E30683" s="1"/>
      <c r="F30683" s="1"/>
      <c r="G30683" s="1"/>
      <c r="H30683" s="1"/>
    </row>
    <row r="30684">
      <c r="A30684" s="1"/>
      <c r="B30684" s="1"/>
      <c r="C30684" s="1"/>
      <c r="D30684" s="8"/>
      <c r="E30684" s="1"/>
      <c r="F30684" s="1"/>
      <c r="G30684" s="1"/>
      <c r="H30684" s="1"/>
    </row>
    <row r="30685">
      <c r="A30685" s="1"/>
      <c r="B30685" s="1"/>
      <c r="C30685" s="1"/>
      <c r="D30685" s="8"/>
      <c r="E30685" s="1"/>
      <c r="F30685" s="1"/>
      <c r="G30685" s="1"/>
      <c r="H30685" s="1"/>
    </row>
    <row r="30686">
      <c r="A30686" s="1"/>
      <c r="B30686" s="1"/>
      <c r="C30686" s="1"/>
      <c r="D30686" s="8"/>
      <c r="E30686" s="1"/>
      <c r="F30686" s="1"/>
      <c r="G30686" s="1"/>
      <c r="H30686" s="1"/>
    </row>
    <row r="30687">
      <c r="A30687" s="1"/>
      <c r="B30687" s="1"/>
      <c r="C30687" s="1"/>
      <c r="D30687" s="8"/>
      <c r="E30687" s="1"/>
      <c r="F30687" s="1"/>
      <c r="G30687" s="1"/>
      <c r="H30687" s="1"/>
    </row>
    <row r="30688">
      <c r="A30688" s="1"/>
      <c r="B30688" s="1"/>
      <c r="C30688" s="1"/>
      <c r="D30688" s="8"/>
      <c r="E30688" s="1"/>
      <c r="F30688" s="1"/>
      <c r="G30688" s="1"/>
      <c r="H30688" s="1"/>
    </row>
    <row r="30689">
      <c r="A30689" s="1"/>
      <c r="B30689" s="1"/>
      <c r="C30689" s="1"/>
      <c r="D30689" s="8"/>
      <c r="E30689" s="1"/>
      <c r="F30689" s="1"/>
      <c r="G30689" s="1"/>
      <c r="H30689" s="1"/>
    </row>
    <row r="30690">
      <c r="A30690" s="1"/>
      <c r="B30690" s="1"/>
      <c r="C30690" s="1"/>
      <c r="D30690" s="8"/>
      <c r="E30690" s="1"/>
      <c r="F30690" s="1"/>
      <c r="G30690" s="1"/>
      <c r="H30690" s="1"/>
    </row>
    <row r="30691">
      <c r="A30691" s="1"/>
      <c r="B30691" s="1"/>
      <c r="C30691" s="1"/>
      <c r="D30691" s="8"/>
      <c r="E30691" s="1"/>
      <c r="F30691" s="1"/>
      <c r="G30691" s="1"/>
      <c r="H30691" s="1"/>
    </row>
    <row r="30692">
      <c r="A30692" s="1"/>
      <c r="B30692" s="1"/>
      <c r="C30692" s="1"/>
      <c r="D30692" s="8"/>
      <c r="E30692" s="1"/>
      <c r="F30692" s="1"/>
      <c r="G30692" s="1"/>
      <c r="H30692" s="1"/>
    </row>
    <row r="30693">
      <c r="A30693" s="1"/>
      <c r="B30693" s="1"/>
      <c r="C30693" s="1"/>
      <c r="D30693" s="8"/>
      <c r="E30693" s="1"/>
      <c r="F30693" s="1"/>
      <c r="G30693" s="1"/>
      <c r="H30693" s="1"/>
    </row>
    <row r="30694">
      <c r="A30694" s="1"/>
      <c r="B30694" s="1"/>
      <c r="C30694" s="1"/>
      <c r="D30694" s="8"/>
      <c r="E30694" s="1"/>
      <c r="F30694" s="1"/>
      <c r="G30694" s="1"/>
      <c r="H30694" s="1"/>
    </row>
    <row r="30695">
      <c r="A30695" s="1"/>
      <c r="B30695" s="1"/>
      <c r="C30695" s="1"/>
      <c r="D30695" s="8"/>
      <c r="E30695" s="1"/>
      <c r="F30695" s="1"/>
      <c r="G30695" s="1"/>
      <c r="H30695" s="1"/>
    </row>
    <row r="30696">
      <c r="A30696" s="1"/>
      <c r="B30696" s="1"/>
      <c r="C30696" s="1"/>
      <c r="D30696" s="8"/>
      <c r="E30696" s="1"/>
      <c r="F30696" s="1"/>
      <c r="G30696" s="1"/>
      <c r="H30696" s="1"/>
    </row>
    <row r="30697">
      <c r="A30697" s="1"/>
      <c r="B30697" s="1"/>
      <c r="C30697" s="1"/>
      <c r="D30697" s="8"/>
      <c r="E30697" s="1"/>
      <c r="F30697" s="1"/>
      <c r="G30697" s="1"/>
      <c r="H30697" s="1"/>
    </row>
    <row r="30698">
      <c r="A30698" s="1"/>
      <c r="B30698" s="1"/>
      <c r="C30698" s="1"/>
      <c r="D30698" s="8"/>
      <c r="E30698" s="1"/>
      <c r="F30698" s="1"/>
      <c r="G30698" s="1"/>
      <c r="H30698" s="1"/>
    </row>
    <row r="30699">
      <c r="A30699" s="1"/>
      <c r="B30699" s="1"/>
      <c r="C30699" s="1"/>
      <c r="D30699" s="8"/>
      <c r="E30699" s="1"/>
      <c r="F30699" s="1"/>
      <c r="G30699" s="1"/>
      <c r="H30699" s="1"/>
    </row>
    <row r="30700">
      <c r="A30700" s="1"/>
      <c r="B30700" s="1"/>
      <c r="C30700" s="1"/>
      <c r="D30700" s="8"/>
      <c r="E30700" s="1"/>
      <c r="F30700" s="1"/>
      <c r="G30700" s="1"/>
      <c r="H30700" s="1"/>
    </row>
    <row r="30701">
      <c r="A30701" s="1"/>
      <c r="B30701" s="1"/>
      <c r="C30701" s="1"/>
      <c r="D30701" s="8"/>
      <c r="E30701" s="1"/>
      <c r="F30701" s="1"/>
      <c r="G30701" s="1"/>
      <c r="H30701" s="1"/>
    </row>
    <row r="30702">
      <c r="A30702" s="1"/>
      <c r="B30702" s="1"/>
      <c r="C30702" s="1"/>
      <c r="D30702" s="8"/>
      <c r="E30702" s="1"/>
      <c r="F30702" s="1"/>
      <c r="G30702" s="1"/>
      <c r="H30702" s="1"/>
    </row>
    <row r="30703">
      <c r="A30703" s="1"/>
      <c r="B30703" s="1"/>
      <c r="C30703" s="1"/>
      <c r="D30703" s="8"/>
      <c r="E30703" s="1"/>
      <c r="F30703" s="1"/>
      <c r="G30703" s="1"/>
      <c r="H30703" s="1"/>
    </row>
    <row r="30704">
      <c r="A30704" s="1"/>
      <c r="B30704" s="1"/>
      <c r="C30704" s="1"/>
      <c r="D30704" s="8"/>
      <c r="E30704" s="1"/>
      <c r="F30704" s="1"/>
      <c r="G30704" s="1"/>
      <c r="H30704" s="1"/>
    </row>
    <row r="30705">
      <c r="A30705" s="1"/>
      <c r="B30705" s="1"/>
      <c r="C30705" s="1"/>
      <c r="D30705" s="8"/>
      <c r="E30705" s="1"/>
      <c r="F30705" s="1"/>
      <c r="G30705" s="1"/>
      <c r="H30705" s="1"/>
    </row>
    <row r="30706">
      <c r="A30706" s="1"/>
      <c r="B30706" s="1"/>
      <c r="C30706" s="1"/>
      <c r="D30706" s="8"/>
      <c r="E30706" s="1"/>
      <c r="F30706" s="1"/>
      <c r="G30706" s="1"/>
      <c r="H30706" s="1"/>
    </row>
    <row r="30707">
      <c r="A30707" s="1"/>
      <c r="B30707" s="1"/>
      <c r="C30707" s="1"/>
      <c r="D30707" s="8"/>
      <c r="E30707" s="1"/>
      <c r="F30707" s="1"/>
      <c r="G30707" s="1"/>
      <c r="H30707" s="1"/>
    </row>
    <row r="30708">
      <c r="A30708" s="1"/>
      <c r="B30708" s="1"/>
      <c r="C30708" s="1"/>
      <c r="D30708" s="8"/>
      <c r="E30708" s="1"/>
      <c r="F30708" s="1"/>
      <c r="G30708" s="1"/>
      <c r="H30708" s="1"/>
    </row>
    <row r="30709">
      <c r="A30709" s="1"/>
      <c r="B30709" s="1"/>
      <c r="C30709" s="1"/>
      <c r="D30709" s="8"/>
      <c r="E30709" s="1"/>
      <c r="F30709" s="1"/>
      <c r="G30709" s="1"/>
      <c r="H30709" s="1"/>
    </row>
    <row r="30710">
      <c r="A30710" s="1"/>
      <c r="B30710" s="1"/>
      <c r="C30710" s="1"/>
      <c r="D30710" s="8"/>
      <c r="E30710" s="1"/>
      <c r="F30710" s="1"/>
      <c r="G30710" s="1"/>
      <c r="H30710" s="1"/>
    </row>
    <row r="30711">
      <c r="A30711" s="1"/>
      <c r="B30711" s="1"/>
      <c r="C30711" s="1"/>
      <c r="D30711" s="8"/>
      <c r="E30711" s="1"/>
      <c r="F30711" s="1"/>
      <c r="G30711" s="1"/>
      <c r="H30711" s="1"/>
    </row>
    <row r="30712">
      <c r="A30712" s="1"/>
      <c r="B30712" s="1"/>
      <c r="C30712" s="1"/>
      <c r="D30712" s="8"/>
      <c r="E30712" s="1"/>
      <c r="F30712" s="1"/>
      <c r="G30712" s="1"/>
      <c r="H30712" s="1"/>
    </row>
    <row r="30713">
      <c r="A30713" s="1"/>
      <c r="B30713" s="1"/>
      <c r="C30713" s="1"/>
      <c r="D30713" s="8"/>
      <c r="E30713" s="1"/>
      <c r="F30713" s="1"/>
      <c r="G30713" s="1"/>
      <c r="H30713" s="1"/>
    </row>
    <row r="30714">
      <c r="A30714" s="1"/>
      <c r="B30714" s="1"/>
      <c r="C30714" s="1"/>
      <c r="D30714" s="8"/>
      <c r="E30714" s="1"/>
      <c r="F30714" s="1"/>
      <c r="G30714" s="1"/>
      <c r="H30714" s="1"/>
    </row>
    <row r="30715">
      <c r="A30715" s="1"/>
      <c r="B30715" s="1"/>
      <c r="C30715" s="1"/>
      <c r="D30715" s="8"/>
      <c r="E30715" s="1"/>
      <c r="F30715" s="1"/>
      <c r="G30715" s="1"/>
      <c r="H30715" s="1"/>
    </row>
    <row r="30716">
      <c r="A30716" s="1"/>
      <c r="B30716" s="1"/>
      <c r="C30716" s="1"/>
      <c r="D30716" s="8"/>
      <c r="E30716" s="1"/>
      <c r="F30716" s="1"/>
      <c r="G30716" s="1"/>
      <c r="H30716" s="1"/>
    </row>
    <row r="30717">
      <c r="A30717" s="1"/>
      <c r="B30717" s="1"/>
      <c r="C30717" s="1"/>
      <c r="D30717" s="8"/>
      <c r="E30717" s="1"/>
      <c r="F30717" s="1"/>
      <c r="G30717" s="1"/>
      <c r="H30717" s="1"/>
    </row>
    <row r="30718">
      <c r="A30718" s="1"/>
      <c r="B30718" s="1"/>
      <c r="C30718" s="1"/>
      <c r="D30718" s="8"/>
      <c r="E30718" s="1"/>
      <c r="F30718" s="1"/>
      <c r="G30718" s="1"/>
      <c r="H30718" s="1"/>
    </row>
    <row r="30719">
      <c r="A30719" s="1"/>
      <c r="B30719" s="1"/>
      <c r="C30719" s="1"/>
      <c r="D30719" s="8"/>
      <c r="E30719" s="1"/>
      <c r="F30719" s="1"/>
      <c r="G30719" s="1"/>
      <c r="H30719" s="1"/>
    </row>
    <row r="30720">
      <c r="A30720" s="1"/>
      <c r="B30720" s="1"/>
      <c r="C30720" s="1"/>
      <c r="D30720" s="8"/>
      <c r="E30720" s="1"/>
      <c r="F30720" s="1"/>
      <c r="G30720" s="1"/>
      <c r="H30720" s="1"/>
    </row>
    <row r="30721">
      <c r="A30721" s="1"/>
      <c r="B30721" s="1"/>
      <c r="C30721" s="1"/>
      <c r="D30721" s="8"/>
      <c r="E30721" s="1"/>
      <c r="F30721" s="1"/>
      <c r="G30721" s="1"/>
      <c r="H30721" s="1"/>
    </row>
    <row r="30722">
      <c r="A30722" s="1"/>
      <c r="B30722" s="1"/>
      <c r="C30722" s="1"/>
      <c r="D30722" s="8"/>
      <c r="E30722" s="1"/>
      <c r="F30722" s="1"/>
      <c r="G30722" s="1"/>
      <c r="H30722" s="1"/>
    </row>
    <row r="30723">
      <c r="A30723" s="1"/>
      <c r="B30723" s="1"/>
      <c r="C30723" s="1"/>
      <c r="D30723" s="8"/>
      <c r="E30723" s="1"/>
      <c r="F30723" s="1"/>
      <c r="G30723" s="1"/>
      <c r="H30723" s="1"/>
    </row>
    <row r="30724">
      <c r="A30724" s="1"/>
      <c r="B30724" s="1"/>
      <c r="C30724" s="1"/>
      <c r="D30724" s="8"/>
      <c r="E30724" s="1"/>
      <c r="F30724" s="1"/>
      <c r="G30724" s="1"/>
      <c r="H30724" s="1"/>
    </row>
    <row r="30725">
      <c r="A30725" s="1"/>
      <c r="B30725" s="1"/>
      <c r="C30725" s="1"/>
      <c r="D30725" s="8"/>
      <c r="E30725" s="1"/>
      <c r="F30725" s="1"/>
      <c r="G30725" s="1"/>
      <c r="H30725" s="1"/>
    </row>
    <row r="30726">
      <c r="A30726" s="1"/>
      <c r="B30726" s="1"/>
      <c r="C30726" s="1"/>
      <c r="D30726" s="8"/>
      <c r="E30726" s="1"/>
      <c r="F30726" s="1"/>
      <c r="G30726" s="1"/>
      <c r="H30726" s="1"/>
    </row>
    <row r="30727">
      <c r="A30727" s="1"/>
      <c r="B30727" s="1"/>
      <c r="C30727" s="1"/>
      <c r="D30727" s="8"/>
      <c r="E30727" s="1"/>
      <c r="F30727" s="1"/>
      <c r="G30727" s="1"/>
      <c r="H30727" s="1"/>
    </row>
    <row r="30728">
      <c r="A30728" s="1"/>
      <c r="B30728" s="1"/>
      <c r="C30728" s="1"/>
      <c r="D30728" s="8"/>
      <c r="E30728" s="1"/>
      <c r="F30728" s="1"/>
      <c r="G30728" s="1"/>
      <c r="H30728" s="1"/>
    </row>
    <row r="30729">
      <c r="A30729" s="1"/>
      <c r="B30729" s="1"/>
      <c r="C30729" s="1"/>
      <c r="D30729" s="8"/>
      <c r="E30729" s="1"/>
      <c r="F30729" s="1"/>
      <c r="G30729" s="1"/>
      <c r="H30729" s="1"/>
    </row>
    <row r="30730">
      <c r="A30730" s="1"/>
      <c r="B30730" s="1"/>
      <c r="C30730" s="1"/>
      <c r="D30730" s="8"/>
      <c r="E30730" s="1"/>
      <c r="F30730" s="1"/>
      <c r="G30730" s="1"/>
      <c r="H30730" s="1"/>
    </row>
    <row r="30731">
      <c r="A30731" s="1"/>
      <c r="B30731" s="1"/>
      <c r="C30731" s="1"/>
      <c r="D30731" s="8"/>
      <c r="E30731" s="1"/>
      <c r="F30731" s="1"/>
      <c r="G30731" s="1"/>
      <c r="H30731" s="1"/>
    </row>
    <row r="30732">
      <c r="A30732" s="1"/>
      <c r="B30732" s="1"/>
      <c r="C30732" s="1"/>
      <c r="D30732" s="8"/>
      <c r="E30732" s="1"/>
      <c r="F30732" s="1"/>
      <c r="G30732" s="1"/>
      <c r="H30732" s="1"/>
    </row>
    <row r="30733">
      <c r="A30733" s="1"/>
      <c r="B30733" s="1"/>
      <c r="C30733" s="1"/>
      <c r="D30733" s="8"/>
      <c r="E30733" s="1"/>
      <c r="F30733" s="1"/>
      <c r="G30733" s="1"/>
      <c r="H30733" s="1"/>
    </row>
    <row r="30734">
      <c r="A30734" s="1"/>
      <c r="B30734" s="1"/>
      <c r="C30734" s="1"/>
      <c r="D30734" s="8"/>
      <c r="E30734" s="1"/>
      <c r="F30734" s="1"/>
      <c r="G30734" s="1"/>
      <c r="H30734" s="1"/>
    </row>
    <row r="30735">
      <c r="A30735" s="1"/>
      <c r="B30735" s="1"/>
      <c r="C30735" s="1"/>
      <c r="D30735" s="8"/>
      <c r="E30735" s="1"/>
      <c r="F30735" s="1"/>
      <c r="G30735" s="1"/>
      <c r="H30735" s="1"/>
    </row>
    <row r="30736">
      <c r="A30736" s="1"/>
      <c r="B30736" s="1"/>
      <c r="C30736" s="1"/>
      <c r="D30736" s="8"/>
      <c r="E30736" s="1"/>
      <c r="F30736" s="1"/>
      <c r="G30736" s="1"/>
      <c r="H30736" s="1"/>
    </row>
    <row r="30737">
      <c r="A30737" s="1"/>
      <c r="B30737" s="1"/>
      <c r="C30737" s="1"/>
      <c r="D30737" s="8"/>
      <c r="E30737" s="1"/>
      <c r="F30737" s="1"/>
      <c r="G30737" s="1"/>
      <c r="H30737" s="1"/>
    </row>
    <row r="30738">
      <c r="A30738" s="1"/>
      <c r="B30738" s="1"/>
      <c r="C30738" s="1"/>
      <c r="D30738" s="8"/>
      <c r="E30738" s="1"/>
      <c r="F30738" s="1"/>
      <c r="G30738" s="1"/>
      <c r="H30738" s="1"/>
    </row>
    <row r="30739">
      <c r="A30739" s="1"/>
      <c r="B30739" s="1"/>
      <c r="C30739" s="1"/>
      <c r="D30739" s="8"/>
      <c r="E30739" s="1"/>
      <c r="F30739" s="1"/>
      <c r="G30739" s="1"/>
      <c r="H30739" s="1"/>
    </row>
    <row r="30740">
      <c r="A30740" s="1"/>
      <c r="B30740" s="1"/>
      <c r="C30740" s="1"/>
      <c r="D30740" s="8"/>
      <c r="E30740" s="1"/>
      <c r="F30740" s="1"/>
      <c r="G30740" s="1"/>
      <c r="H30740" s="1"/>
    </row>
    <row r="30741">
      <c r="A30741" s="1"/>
      <c r="B30741" s="1"/>
      <c r="C30741" s="1"/>
      <c r="D30741" s="8"/>
      <c r="E30741" s="1"/>
      <c r="F30741" s="1"/>
      <c r="G30741" s="1"/>
      <c r="H30741" s="1"/>
    </row>
    <row r="30742">
      <c r="A30742" s="1"/>
      <c r="B30742" s="1"/>
      <c r="C30742" s="1"/>
      <c r="D30742" s="8"/>
      <c r="E30742" s="1"/>
      <c r="F30742" s="1"/>
      <c r="G30742" s="1"/>
      <c r="H30742" s="1"/>
    </row>
    <row r="30743">
      <c r="A30743" s="1"/>
      <c r="B30743" s="1"/>
      <c r="C30743" s="1"/>
      <c r="D30743" s="8"/>
      <c r="E30743" s="1"/>
      <c r="F30743" s="1"/>
      <c r="G30743" s="1"/>
      <c r="H30743" s="1"/>
    </row>
    <row r="30744">
      <c r="A30744" s="1"/>
      <c r="B30744" s="1"/>
      <c r="C30744" s="1"/>
      <c r="D30744" s="8"/>
      <c r="E30744" s="1"/>
      <c r="F30744" s="1"/>
      <c r="G30744" s="1"/>
      <c r="H30744" s="1"/>
    </row>
    <row r="30745">
      <c r="A30745" s="1"/>
      <c r="B30745" s="1"/>
      <c r="C30745" s="1"/>
      <c r="D30745" s="8"/>
      <c r="E30745" s="1"/>
      <c r="F30745" s="1"/>
      <c r="G30745" s="1"/>
      <c r="H30745" s="1"/>
    </row>
    <row r="30746">
      <c r="A30746" s="1"/>
      <c r="B30746" s="1"/>
      <c r="C30746" s="1"/>
      <c r="D30746" s="8"/>
      <c r="E30746" s="1"/>
      <c r="F30746" s="1"/>
      <c r="G30746" s="1"/>
      <c r="H30746" s="1"/>
    </row>
    <row r="30747">
      <c r="A30747" s="1"/>
      <c r="B30747" s="1"/>
      <c r="C30747" s="1"/>
      <c r="D30747" s="8"/>
      <c r="E30747" s="1"/>
      <c r="F30747" s="1"/>
      <c r="G30747" s="1"/>
      <c r="H30747" s="1"/>
    </row>
    <row r="30748">
      <c r="A30748" s="1"/>
      <c r="B30748" s="1"/>
      <c r="C30748" s="1"/>
      <c r="D30748" s="8"/>
      <c r="E30748" s="1"/>
      <c r="F30748" s="1"/>
      <c r="G30748" s="1"/>
      <c r="H30748" s="1"/>
    </row>
    <row r="30749">
      <c r="A30749" s="1"/>
      <c r="B30749" s="1"/>
      <c r="C30749" s="1"/>
      <c r="D30749" s="8"/>
      <c r="E30749" s="1"/>
      <c r="F30749" s="1"/>
      <c r="G30749" s="1"/>
      <c r="H30749" s="1"/>
    </row>
    <row r="30750">
      <c r="A30750" s="1"/>
      <c r="B30750" s="1"/>
      <c r="C30750" s="1"/>
      <c r="D30750" s="8"/>
      <c r="E30750" s="1"/>
      <c r="F30750" s="1"/>
      <c r="G30750" s="1"/>
      <c r="H30750" s="1"/>
    </row>
    <row r="30751">
      <c r="A30751" s="1"/>
      <c r="B30751" s="1"/>
      <c r="C30751" s="1"/>
      <c r="D30751" s="8"/>
      <c r="E30751" s="1"/>
      <c r="F30751" s="1"/>
      <c r="G30751" s="1"/>
      <c r="H30751" s="1"/>
    </row>
    <row r="30752">
      <c r="A30752" s="1"/>
      <c r="B30752" s="1"/>
      <c r="C30752" s="1"/>
      <c r="D30752" s="8"/>
      <c r="E30752" s="1"/>
      <c r="F30752" s="1"/>
      <c r="G30752" s="1"/>
      <c r="H30752" s="1"/>
    </row>
    <row r="30753">
      <c r="A30753" s="1"/>
      <c r="B30753" s="1"/>
      <c r="C30753" s="1"/>
      <c r="D30753" s="8"/>
      <c r="E30753" s="1"/>
      <c r="F30753" s="1"/>
      <c r="G30753" s="1"/>
      <c r="H30753" s="1"/>
    </row>
    <row r="30754">
      <c r="A30754" s="1"/>
      <c r="B30754" s="1"/>
      <c r="C30754" s="1"/>
      <c r="D30754" s="8"/>
      <c r="E30754" s="1"/>
      <c r="F30754" s="1"/>
      <c r="G30754" s="1"/>
      <c r="H30754" s="1"/>
    </row>
    <row r="30755">
      <c r="A30755" s="1"/>
      <c r="B30755" s="1"/>
      <c r="C30755" s="1"/>
      <c r="D30755" s="8"/>
      <c r="E30755" s="1"/>
      <c r="F30755" s="1"/>
      <c r="G30755" s="1"/>
      <c r="H30755" s="1"/>
    </row>
    <row r="30756">
      <c r="A30756" s="1"/>
      <c r="B30756" s="1"/>
      <c r="C30756" s="1"/>
      <c r="D30756" s="8"/>
      <c r="E30756" s="1"/>
      <c r="F30756" s="1"/>
      <c r="G30756" s="1"/>
      <c r="H30756" s="1"/>
    </row>
    <row r="30757">
      <c r="A30757" s="1"/>
      <c r="B30757" s="1"/>
      <c r="C30757" s="1"/>
      <c r="D30757" s="8"/>
      <c r="E30757" s="1"/>
      <c r="F30757" s="1"/>
      <c r="G30757" s="1"/>
      <c r="H30757" s="1"/>
    </row>
    <row r="30758">
      <c r="A30758" s="1"/>
      <c r="B30758" s="1"/>
      <c r="C30758" s="1"/>
      <c r="D30758" s="8"/>
      <c r="E30758" s="1"/>
      <c r="F30758" s="1"/>
      <c r="G30758" s="1"/>
      <c r="H30758" s="1"/>
    </row>
    <row r="30759">
      <c r="A30759" s="1"/>
      <c r="B30759" s="1"/>
      <c r="C30759" s="1"/>
      <c r="D30759" s="8"/>
      <c r="E30759" s="1"/>
      <c r="F30759" s="1"/>
      <c r="G30759" s="1"/>
      <c r="H30759" s="1"/>
    </row>
    <row r="30760">
      <c r="A30760" s="1"/>
      <c r="B30760" s="1"/>
      <c r="C30760" s="1"/>
      <c r="D30760" s="8"/>
      <c r="E30760" s="1"/>
      <c r="F30760" s="1"/>
      <c r="G30760" s="1"/>
      <c r="H30760" s="1"/>
    </row>
    <row r="30761">
      <c r="A30761" s="1"/>
      <c r="B30761" s="1"/>
      <c r="C30761" s="1"/>
      <c r="D30761" s="8"/>
      <c r="E30761" s="1"/>
      <c r="F30761" s="1"/>
      <c r="G30761" s="1"/>
      <c r="H30761" s="1"/>
    </row>
    <row r="30762">
      <c r="A30762" s="1"/>
      <c r="B30762" s="1"/>
      <c r="C30762" s="1"/>
      <c r="D30762" s="8"/>
      <c r="E30762" s="1"/>
      <c r="F30762" s="1"/>
      <c r="G30762" s="1"/>
      <c r="H30762" s="1"/>
    </row>
    <row r="30763">
      <c r="A30763" s="1"/>
      <c r="B30763" s="1"/>
      <c r="C30763" s="1"/>
      <c r="D30763" s="8"/>
      <c r="E30763" s="1"/>
      <c r="F30763" s="1"/>
      <c r="G30763" s="1"/>
      <c r="H30763" s="1"/>
    </row>
    <row r="30764">
      <c r="A30764" s="1"/>
      <c r="B30764" s="1"/>
      <c r="C30764" s="1"/>
      <c r="D30764" s="8"/>
      <c r="E30764" s="1"/>
      <c r="F30764" s="1"/>
      <c r="G30764" s="1"/>
      <c r="H30764" s="1"/>
    </row>
    <row r="30765">
      <c r="A30765" s="1"/>
      <c r="B30765" s="1"/>
      <c r="C30765" s="1"/>
      <c r="D30765" s="8"/>
      <c r="E30765" s="1"/>
      <c r="F30765" s="1"/>
      <c r="G30765" s="1"/>
      <c r="H30765" s="1"/>
    </row>
    <row r="30766">
      <c r="A30766" s="1"/>
      <c r="B30766" s="1"/>
      <c r="C30766" s="1"/>
      <c r="D30766" s="8"/>
      <c r="E30766" s="1"/>
      <c r="F30766" s="1"/>
      <c r="G30766" s="1"/>
      <c r="H30766" s="1"/>
    </row>
    <row r="30767">
      <c r="A30767" s="1"/>
      <c r="B30767" s="1"/>
      <c r="C30767" s="1"/>
      <c r="D30767" s="8"/>
      <c r="E30767" s="1"/>
      <c r="F30767" s="1"/>
      <c r="G30767" s="1"/>
      <c r="H30767" s="1"/>
    </row>
    <row r="30768">
      <c r="A30768" s="1"/>
      <c r="B30768" s="1"/>
      <c r="C30768" s="1"/>
      <c r="D30768" s="8"/>
      <c r="E30768" s="1"/>
      <c r="F30768" s="1"/>
      <c r="G30768" s="1"/>
      <c r="H30768" s="1"/>
    </row>
    <row r="30769">
      <c r="A30769" s="1"/>
      <c r="B30769" s="1"/>
      <c r="C30769" s="1"/>
      <c r="D30769" s="8"/>
      <c r="E30769" s="1"/>
      <c r="F30769" s="1"/>
      <c r="G30769" s="1"/>
      <c r="H30769" s="1"/>
    </row>
    <row r="30770">
      <c r="A30770" s="1"/>
      <c r="B30770" s="1"/>
      <c r="C30770" s="1"/>
      <c r="D30770" s="8"/>
      <c r="E30770" s="1"/>
      <c r="F30770" s="1"/>
      <c r="G30770" s="1"/>
      <c r="H30770" s="1"/>
    </row>
    <row r="30771">
      <c r="A30771" s="1"/>
      <c r="B30771" s="1"/>
      <c r="C30771" s="1"/>
      <c r="D30771" s="8"/>
      <c r="E30771" s="1"/>
      <c r="F30771" s="1"/>
      <c r="G30771" s="1"/>
      <c r="H30771" s="1"/>
    </row>
    <row r="30772">
      <c r="A30772" s="1"/>
      <c r="B30772" s="1"/>
      <c r="C30772" s="1"/>
      <c r="D30772" s="8"/>
      <c r="E30772" s="1"/>
      <c r="F30772" s="1"/>
      <c r="G30772" s="1"/>
      <c r="H30772" s="1"/>
    </row>
    <row r="30773">
      <c r="A30773" s="1"/>
      <c r="B30773" s="1"/>
      <c r="C30773" s="1"/>
      <c r="D30773" s="8"/>
      <c r="E30773" s="1"/>
      <c r="F30773" s="1"/>
      <c r="G30773" s="1"/>
      <c r="H30773" s="1"/>
    </row>
    <row r="30774">
      <c r="A30774" s="1"/>
      <c r="B30774" s="1"/>
      <c r="C30774" s="1"/>
      <c r="D30774" s="8"/>
      <c r="E30774" s="1"/>
      <c r="F30774" s="1"/>
      <c r="G30774" s="1"/>
      <c r="H30774" s="1"/>
    </row>
    <row r="30775">
      <c r="A30775" s="1"/>
      <c r="B30775" s="1"/>
      <c r="C30775" s="1"/>
      <c r="D30775" s="8"/>
      <c r="E30775" s="1"/>
      <c r="F30775" s="1"/>
      <c r="G30775" s="1"/>
      <c r="H30775" s="1"/>
    </row>
    <row r="30776">
      <c r="A30776" s="1"/>
      <c r="B30776" s="1"/>
      <c r="C30776" s="1"/>
      <c r="D30776" s="8"/>
      <c r="E30776" s="1"/>
      <c r="F30776" s="1"/>
      <c r="G30776" s="1"/>
      <c r="H30776" s="1"/>
    </row>
    <row r="30777">
      <c r="A30777" s="1"/>
      <c r="B30777" s="1"/>
      <c r="C30777" s="1"/>
      <c r="D30777" s="8"/>
      <c r="E30777" s="1"/>
      <c r="F30777" s="1"/>
      <c r="G30777" s="1"/>
      <c r="H30777" s="1"/>
    </row>
    <row r="30778">
      <c r="A30778" s="1"/>
      <c r="B30778" s="1"/>
      <c r="C30778" s="1"/>
      <c r="D30778" s="8"/>
      <c r="E30778" s="1"/>
      <c r="F30778" s="1"/>
      <c r="G30778" s="1"/>
      <c r="H30778" s="1"/>
    </row>
    <row r="30779">
      <c r="A30779" s="1"/>
      <c r="B30779" s="1"/>
      <c r="C30779" s="1"/>
      <c r="D30779" s="8"/>
      <c r="E30779" s="1"/>
      <c r="F30779" s="1"/>
      <c r="G30779" s="1"/>
      <c r="H30779" s="1"/>
    </row>
    <row r="30780">
      <c r="A30780" s="1"/>
      <c r="B30780" s="1"/>
      <c r="C30780" s="1"/>
      <c r="D30780" s="8"/>
      <c r="E30780" s="1"/>
      <c r="F30780" s="1"/>
      <c r="G30780" s="1"/>
      <c r="H30780" s="1"/>
    </row>
    <row r="30781">
      <c r="A30781" s="1"/>
      <c r="B30781" s="1"/>
      <c r="C30781" s="1"/>
      <c r="D30781" s="8"/>
      <c r="E30781" s="1"/>
      <c r="F30781" s="1"/>
      <c r="G30781" s="1"/>
      <c r="H30781" s="1"/>
    </row>
    <row r="30782">
      <c r="A30782" s="1"/>
      <c r="B30782" s="1"/>
      <c r="C30782" s="1"/>
      <c r="D30782" s="8"/>
      <c r="E30782" s="1"/>
      <c r="F30782" s="1"/>
      <c r="G30782" s="1"/>
      <c r="H30782" s="1"/>
    </row>
    <row r="30783">
      <c r="A30783" s="1"/>
      <c r="B30783" s="1"/>
      <c r="C30783" s="1"/>
      <c r="D30783" s="8"/>
      <c r="E30783" s="1"/>
      <c r="F30783" s="1"/>
      <c r="G30783" s="1"/>
      <c r="H30783" s="1"/>
    </row>
    <row r="30784">
      <c r="A30784" s="1"/>
      <c r="B30784" s="1"/>
      <c r="C30784" s="1"/>
      <c r="D30784" s="8"/>
      <c r="E30784" s="1"/>
      <c r="F30784" s="1"/>
      <c r="G30784" s="1"/>
      <c r="H30784" s="1"/>
    </row>
    <row r="30785">
      <c r="A30785" s="1"/>
      <c r="B30785" s="1"/>
      <c r="C30785" s="1"/>
      <c r="D30785" s="8"/>
      <c r="E30785" s="1"/>
      <c r="F30785" s="1"/>
      <c r="G30785" s="1"/>
      <c r="H30785" s="1"/>
    </row>
    <row r="30786">
      <c r="A30786" s="1"/>
      <c r="B30786" s="1"/>
      <c r="C30786" s="1"/>
      <c r="D30786" s="8"/>
      <c r="E30786" s="1"/>
      <c r="F30786" s="1"/>
      <c r="G30786" s="1"/>
      <c r="H30786" s="1"/>
    </row>
    <row r="30787">
      <c r="A30787" s="1"/>
      <c r="B30787" s="1"/>
      <c r="C30787" s="1"/>
      <c r="D30787" s="8"/>
      <c r="E30787" s="1"/>
      <c r="F30787" s="1"/>
      <c r="G30787" s="1"/>
      <c r="H30787" s="1"/>
    </row>
    <row r="30788">
      <c r="A30788" s="1"/>
      <c r="B30788" s="1"/>
      <c r="C30788" s="1"/>
      <c r="D30788" s="8"/>
      <c r="E30788" s="1"/>
      <c r="F30788" s="1"/>
      <c r="G30788" s="1"/>
      <c r="H30788" s="1"/>
    </row>
    <row r="30789">
      <c r="A30789" s="1"/>
      <c r="B30789" s="1"/>
      <c r="C30789" s="1"/>
      <c r="D30789" s="8"/>
      <c r="E30789" s="1"/>
      <c r="F30789" s="1"/>
      <c r="G30789" s="1"/>
      <c r="H30789" s="1"/>
    </row>
    <row r="30790">
      <c r="A30790" s="1"/>
      <c r="B30790" s="1"/>
      <c r="C30790" s="1"/>
      <c r="D30790" s="8"/>
      <c r="E30790" s="1"/>
      <c r="F30790" s="1"/>
      <c r="G30790" s="1"/>
      <c r="H30790" s="1"/>
    </row>
    <row r="30791">
      <c r="A30791" s="1"/>
      <c r="B30791" s="1"/>
      <c r="C30791" s="1"/>
      <c r="D30791" s="8"/>
      <c r="E30791" s="1"/>
      <c r="F30791" s="1"/>
      <c r="G30791" s="1"/>
      <c r="H30791" s="1"/>
    </row>
    <row r="30792">
      <c r="A30792" s="1"/>
      <c r="B30792" s="1"/>
      <c r="C30792" s="1"/>
      <c r="D30792" s="8"/>
      <c r="E30792" s="1"/>
      <c r="F30792" s="1"/>
      <c r="G30792" s="1"/>
      <c r="H30792" s="1"/>
    </row>
    <row r="30793">
      <c r="A30793" s="1"/>
      <c r="B30793" s="1"/>
      <c r="C30793" s="1"/>
      <c r="D30793" s="8"/>
      <c r="E30793" s="1"/>
      <c r="F30793" s="1"/>
      <c r="G30793" s="1"/>
      <c r="H30793" s="1"/>
    </row>
    <row r="30794">
      <c r="A30794" s="1"/>
      <c r="B30794" s="1"/>
      <c r="C30794" s="1"/>
      <c r="D30794" s="8"/>
      <c r="E30794" s="1"/>
      <c r="F30794" s="1"/>
      <c r="G30794" s="1"/>
      <c r="H30794" s="1"/>
    </row>
    <row r="30795">
      <c r="A30795" s="1"/>
      <c r="B30795" s="1"/>
      <c r="C30795" s="1"/>
      <c r="D30795" s="8"/>
      <c r="E30795" s="1"/>
      <c r="F30795" s="1"/>
      <c r="G30795" s="1"/>
      <c r="H30795" s="1"/>
    </row>
    <row r="30796">
      <c r="A30796" s="1"/>
      <c r="B30796" s="1"/>
      <c r="C30796" s="1"/>
      <c r="D30796" s="8"/>
      <c r="E30796" s="1"/>
      <c r="F30796" s="1"/>
      <c r="G30796" s="1"/>
      <c r="H30796" s="1"/>
    </row>
    <row r="30797">
      <c r="A30797" s="1"/>
      <c r="B30797" s="1"/>
      <c r="C30797" s="1"/>
      <c r="D30797" s="8"/>
      <c r="E30797" s="1"/>
      <c r="F30797" s="1"/>
      <c r="G30797" s="1"/>
      <c r="H30797" s="1"/>
    </row>
    <row r="30798">
      <c r="A30798" s="1"/>
      <c r="B30798" s="1"/>
      <c r="C30798" s="1"/>
      <c r="D30798" s="8"/>
      <c r="E30798" s="1"/>
      <c r="F30798" s="1"/>
      <c r="G30798" s="1"/>
      <c r="H30798" s="1"/>
    </row>
    <row r="30799">
      <c r="A30799" s="1"/>
      <c r="B30799" s="1"/>
      <c r="C30799" s="1"/>
      <c r="D30799" s="8"/>
      <c r="E30799" s="1"/>
      <c r="F30799" s="1"/>
      <c r="G30799" s="1"/>
      <c r="H30799" s="1"/>
    </row>
    <row r="30800">
      <c r="A30800" s="1"/>
      <c r="B30800" s="1"/>
      <c r="C30800" s="1"/>
      <c r="D30800" s="8"/>
      <c r="E30800" s="1"/>
      <c r="F30800" s="1"/>
      <c r="G30800" s="1"/>
      <c r="H30800" s="1"/>
    </row>
    <row r="30801">
      <c r="A30801" s="1"/>
      <c r="B30801" s="1"/>
      <c r="C30801" s="1"/>
      <c r="D30801" s="8"/>
      <c r="E30801" s="1"/>
      <c r="F30801" s="1"/>
      <c r="G30801" s="1"/>
      <c r="H30801" s="1"/>
    </row>
    <row r="30802">
      <c r="A30802" s="1"/>
      <c r="B30802" s="1"/>
      <c r="C30802" s="1"/>
      <c r="D30802" s="8"/>
      <c r="E30802" s="1"/>
      <c r="F30802" s="1"/>
      <c r="G30802" s="1"/>
      <c r="H30802" s="1"/>
    </row>
    <row r="30803">
      <c r="A30803" s="1"/>
      <c r="B30803" s="1"/>
      <c r="C30803" s="1"/>
      <c r="D30803" s="8"/>
      <c r="E30803" s="1"/>
      <c r="F30803" s="1"/>
      <c r="G30803" s="1"/>
      <c r="H30803" s="1"/>
    </row>
    <row r="30804">
      <c r="A30804" s="1"/>
      <c r="B30804" s="1"/>
      <c r="C30804" s="1"/>
      <c r="D30804" s="8"/>
      <c r="E30804" s="1"/>
      <c r="F30804" s="1"/>
      <c r="G30804" s="1"/>
      <c r="H30804" s="1"/>
    </row>
    <row r="30805">
      <c r="A30805" s="1"/>
      <c r="B30805" s="1"/>
      <c r="C30805" s="1"/>
      <c r="D30805" s="8"/>
      <c r="E30805" s="1"/>
      <c r="F30805" s="1"/>
      <c r="G30805" s="1"/>
      <c r="H30805" s="1"/>
    </row>
    <row r="30806">
      <c r="A30806" s="1"/>
      <c r="B30806" s="1"/>
      <c r="C30806" s="1"/>
      <c r="D30806" s="8"/>
      <c r="E30806" s="1"/>
      <c r="F30806" s="1"/>
      <c r="G30806" s="1"/>
      <c r="H30806" s="1"/>
    </row>
    <row r="30807">
      <c r="A30807" s="1"/>
      <c r="B30807" s="1"/>
      <c r="C30807" s="1"/>
      <c r="D30807" s="8"/>
      <c r="E30807" s="1"/>
      <c r="F30807" s="1"/>
      <c r="G30807" s="1"/>
      <c r="H30807" s="1"/>
    </row>
    <row r="30808">
      <c r="A30808" s="1"/>
      <c r="B30808" s="1"/>
      <c r="C30808" s="1"/>
      <c r="D30808" s="8"/>
      <c r="E30808" s="1"/>
      <c r="F30808" s="1"/>
      <c r="G30808" s="1"/>
      <c r="H30808" s="1"/>
    </row>
    <row r="30809">
      <c r="A30809" s="1"/>
      <c r="B30809" s="1"/>
      <c r="C30809" s="1"/>
      <c r="D30809" s="8"/>
      <c r="E30809" s="1"/>
      <c r="F30809" s="1"/>
      <c r="G30809" s="1"/>
      <c r="H30809" s="1"/>
    </row>
    <row r="30810">
      <c r="A30810" s="1"/>
      <c r="B30810" s="1"/>
      <c r="C30810" s="1"/>
      <c r="D30810" s="8"/>
      <c r="E30810" s="1"/>
      <c r="F30810" s="1"/>
      <c r="G30810" s="1"/>
      <c r="H30810" s="1"/>
    </row>
    <row r="30811">
      <c r="A30811" s="1"/>
      <c r="B30811" s="1"/>
      <c r="C30811" s="1"/>
      <c r="D30811" s="8"/>
      <c r="E30811" s="1"/>
      <c r="F30811" s="1"/>
      <c r="G30811" s="1"/>
      <c r="H30811" s="1"/>
    </row>
    <row r="30812">
      <c r="A30812" s="1"/>
      <c r="B30812" s="1"/>
      <c r="C30812" s="1"/>
      <c r="D30812" s="8"/>
      <c r="E30812" s="1"/>
      <c r="F30812" s="1"/>
      <c r="G30812" s="1"/>
      <c r="H30812" s="1"/>
    </row>
    <row r="30813">
      <c r="A30813" s="1"/>
      <c r="B30813" s="1"/>
      <c r="C30813" s="1"/>
      <c r="D30813" s="8"/>
      <c r="E30813" s="1"/>
      <c r="F30813" s="1"/>
      <c r="G30813" s="1"/>
      <c r="H30813" s="1"/>
    </row>
    <row r="30814">
      <c r="A30814" s="1"/>
      <c r="B30814" s="1"/>
      <c r="C30814" s="1"/>
      <c r="D30814" s="8"/>
      <c r="E30814" s="1"/>
      <c r="F30814" s="1"/>
      <c r="G30814" s="1"/>
      <c r="H30814" s="1"/>
    </row>
    <row r="30815">
      <c r="A30815" s="1"/>
      <c r="B30815" s="1"/>
      <c r="C30815" s="1"/>
      <c r="D30815" s="8"/>
      <c r="E30815" s="1"/>
      <c r="F30815" s="1"/>
      <c r="G30815" s="1"/>
      <c r="H30815" s="1"/>
    </row>
    <row r="30816">
      <c r="A30816" s="1"/>
      <c r="B30816" s="1"/>
      <c r="C30816" s="1"/>
      <c r="D30816" s="8"/>
      <c r="E30816" s="1"/>
      <c r="F30816" s="1"/>
      <c r="G30816" s="1"/>
      <c r="H30816" s="1"/>
    </row>
    <row r="30817">
      <c r="A30817" s="1"/>
      <c r="B30817" s="1"/>
      <c r="C30817" s="1"/>
      <c r="D30817" s="8"/>
      <c r="E30817" s="1"/>
      <c r="F30817" s="1"/>
      <c r="G30817" s="1"/>
      <c r="H30817" s="1"/>
    </row>
    <row r="30818">
      <c r="A30818" s="1"/>
      <c r="B30818" s="1"/>
      <c r="C30818" s="1"/>
      <c r="D30818" s="8"/>
      <c r="E30818" s="1"/>
      <c r="F30818" s="1"/>
      <c r="G30818" s="1"/>
      <c r="H30818" s="1"/>
    </row>
    <row r="30819">
      <c r="A30819" s="1"/>
      <c r="B30819" s="1"/>
      <c r="C30819" s="1"/>
      <c r="D30819" s="8"/>
      <c r="E30819" s="1"/>
      <c r="F30819" s="1"/>
      <c r="G30819" s="1"/>
      <c r="H30819" s="1"/>
    </row>
    <row r="30820">
      <c r="A30820" s="1"/>
      <c r="B30820" s="1"/>
      <c r="C30820" s="1"/>
      <c r="D30820" s="8"/>
      <c r="E30820" s="1"/>
      <c r="F30820" s="1"/>
      <c r="G30820" s="1"/>
      <c r="H30820" s="1"/>
    </row>
    <row r="30821">
      <c r="A30821" s="1"/>
      <c r="B30821" s="1"/>
      <c r="C30821" s="1"/>
      <c r="D30821" s="8"/>
      <c r="E30821" s="1"/>
      <c r="F30821" s="1"/>
      <c r="G30821" s="1"/>
      <c r="H30821" s="1"/>
    </row>
    <row r="30822">
      <c r="A30822" s="1"/>
      <c r="B30822" s="1"/>
      <c r="C30822" s="1"/>
      <c r="D30822" s="8"/>
      <c r="E30822" s="1"/>
      <c r="F30822" s="1"/>
      <c r="G30822" s="1"/>
      <c r="H30822" s="1"/>
    </row>
    <row r="30823">
      <c r="A30823" s="1"/>
      <c r="B30823" s="1"/>
      <c r="C30823" s="1"/>
      <c r="D30823" s="8"/>
      <c r="E30823" s="1"/>
      <c r="F30823" s="1"/>
      <c r="G30823" s="1"/>
      <c r="H30823" s="1"/>
    </row>
    <row r="30824">
      <c r="A30824" s="1"/>
      <c r="B30824" s="1"/>
      <c r="C30824" s="1"/>
      <c r="D30824" s="8"/>
      <c r="E30824" s="1"/>
      <c r="F30824" s="1"/>
      <c r="G30824" s="1"/>
      <c r="H30824" s="1"/>
    </row>
    <row r="30825">
      <c r="A30825" s="1"/>
      <c r="B30825" s="1"/>
      <c r="C30825" s="1"/>
      <c r="D30825" s="8"/>
      <c r="E30825" s="1"/>
      <c r="F30825" s="1"/>
      <c r="G30825" s="1"/>
      <c r="H30825" s="1"/>
    </row>
    <row r="30826">
      <c r="A30826" s="1"/>
      <c r="B30826" s="1"/>
      <c r="C30826" s="1"/>
      <c r="D30826" s="8"/>
      <c r="E30826" s="1"/>
      <c r="F30826" s="1"/>
      <c r="G30826" s="1"/>
      <c r="H30826" s="1"/>
    </row>
    <row r="30827">
      <c r="A30827" s="1"/>
      <c r="B30827" s="1"/>
      <c r="C30827" s="1"/>
      <c r="D30827" s="8"/>
      <c r="E30827" s="1"/>
      <c r="F30827" s="1"/>
      <c r="G30827" s="1"/>
      <c r="H30827" s="1"/>
    </row>
    <row r="30828">
      <c r="A30828" s="1"/>
      <c r="B30828" s="1"/>
      <c r="C30828" s="1"/>
      <c r="D30828" s="8"/>
      <c r="E30828" s="1"/>
      <c r="F30828" s="1"/>
      <c r="G30828" s="1"/>
      <c r="H30828" s="1"/>
    </row>
    <row r="30829">
      <c r="A30829" s="1"/>
      <c r="B30829" s="1"/>
      <c r="C30829" s="1"/>
      <c r="D30829" s="8"/>
      <c r="E30829" s="1"/>
      <c r="F30829" s="1"/>
      <c r="G30829" s="1"/>
      <c r="H30829" s="1"/>
    </row>
    <row r="30830">
      <c r="A30830" s="1"/>
      <c r="B30830" s="1"/>
      <c r="C30830" s="1"/>
      <c r="D30830" s="8"/>
      <c r="E30830" s="1"/>
      <c r="F30830" s="1"/>
      <c r="G30830" s="1"/>
      <c r="H30830" s="1"/>
    </row>
    <row r="30831">
      <c r="A30831" s="1"/>
      <c r="B30831" s="1"/>
      <c r="C30831" s="1"/>
      <c r="D30831" s="8"/>
      <c r="E30831" s="1"/>
      <c r="F30831" s="1"/>
      <c r="G30831" s="1"/>
      <c r="H30831" s="1"/>
    </row>
    <row r="30832">
      <c r="A30832" s="1"/>
      <c r="B30832" s="1"/>
      <c r="C30832" s="1"/>
      <c r="D30832" s="8"/>
      <c r="E30832" s="1"/>
      <c r="F30832" s="1"/>
      <c r="G30832" s="1"/>
      <c r="H30832" s="1"/>
    </row>
    <row r="30833">
      <c r="A30833" s="1"/>
      <c r="B30833" s="1"/>
      <c r="C30833" s="1"/>
      <c r="D30833" s="8"/>
      <c r="E30833" s="1"/>
      <c r="F30833" s="1"/>
      <c r="G30833" s="1"/>
      <c r="H30833" s="1"/>
    </row>
    <row r="30834">
      <c r="A30834" s="1"/>
      <c r="B30834" s="1"/>
      <c r="C30834" s="1"/>
      <c r="D30834" s="8"/>
      <c r="E30834" s="1"/>
      <c r="F30834" s="1"/>
      <c r="G30834" s="1"/>
      <c r="H30834" s="1"/>
    </row>
    <row r="30835">
      <c r="A30835" s="1"/>
      <c r="B30835" s="1"/>
      <c r="C30835" s="1"/>
      <c r="D30835" s="8"/>
      <c r="E30835" s="1"/>
      <c r="F30835" s="1"/>
      <c r="G30835" s="1"/>
      <c r="H30835" s="1"/>
    </row>
    <row r="30836">
      <c r="A30836" s="1"/>
      <c r="B30836" s="1"/>
      <c r="C30836" s="1"/>
      <c r="D30836" s="8"/>
      <c r="E30836" s="1"/>
      <c r="F30836" s="1"/>
      <c r="G30836" s="1"/>
      <c r="H30836" s="1"/>
    </row>
    <row r="30837">
      <c r="A30837" s="1"/>
      <c r="B30837" s="1"/>
      <c r="C30837" s="1"/>
      <c r="D30837" s="8"/>
      <c r="E30837" s="1"/>
      <c r="F30837" s="1"/>
      <c r="G30837" s="1"/>
      <c r="H30837" s="1"/>
    </row>
    <row r="30838">
      <c r="A30838" s="1"/>
      <c r="B30838" s="1"/>
      <c r="C30838" s="1"/>
      <c r="D30838" s="8"/>
      <c r="E30838" s="1"/>
      <c r="F30838" s="1"/>
      <c r="G30838" s="1"/>
      <c r="H30838" s="1"/>
    </row>
    <row r="30839">
      <c r="A30839" s="1"/>
      <c r="B30839" s="1"/>
      <c r="C30839" s="1"/>
      <c r="D30839" s="8"/>
      <c r="E30839" s="1"/>
      <c r="F30839" s="1"/>
      <c r="G30839" s="1"/>
      <c r="H30839" s="1"/>
    </row>
    <row r="30840">
      <c r="A30840" s="1"/>
      <c r="B30840" s="1"/>
      <c r="C30840" s="1"/>
      <c r="D30840" s="8"/>
      <c r="E30840" s="1"/>
      <c r="F30840" s="1"/>
      <c r="G30840" s="1"/>
      <c r="H30840" s="1"/>
    </row>
    <row r="30841">
      <c r="A30841" s="1"/>
      <c r="B30841" s="1"/>
      <c r="C30841" s="1"/>
      <c r="D30841" s="8"/>
      <c r="E30841" s="1"/>
      <c r="F30841" s="1"/>
      <c r="G30841" s="1"/>
      <c r="H30841" s="1"/>
    </row>
    <row r="30842">
      <c r="A30842" s="1"/>
      <c r="B30842" s="1"/>
      <c r="C30842" s="1"/>
      <c r="D30842" s="8"/>
      <c r="E30842" s="1"/>
      <c r="F30842" s="1"/>
      <c r="G30842" s="1"/>
      <c r="H30842" s="1"/>
    </row>
    <row r="30843">
      <c r="A30843" s="1"/>
      <c r="B30843" s="1"/>
      <c r="C30843" s="1"/>
      <c r="D30843" s="8"/>
      <c r="E30843" s="1"/>
      <c r="F30843" s="1"/>
      <c r="G30843" s="1"/>
      <c r="H30843" s="1"/>
    </row>
    <row r="30844">
      <c r="A30844" s="1"/>
      <c r="B30844" s="1"/>
      <c r="C30844" s="1"/>
      <c r="D30844" s="8"/>
      <c r="E30844" s="1"/>
      <c r="F30844" s="1"/>
      <c r="G30844" s="1"/>
      <c r="H30844" s="1"/>
    </row>
    <row r="30845">
      <c r="A30845" s="1"/>
      <c r="B30845" s="1"/>
      <c r="C30845" s="1"/>
      <c r="D30845" s="8"/>
      <c r="E30845" s="1"/>
      <c r="F30845" s="1"/>
      <c r="G30845" s="1"/>
      <c r="H30845" s="1"/>
    </row>
    <row r="30846">
      <c r="A30846" s="1"/>
      <c r="B30846" s="1"/>
      <c r="C30846" s="1"/>
      <c r="D30846" s="8"/>
      <c r="E30846" s="1"/>
      <c r="F30846" s="1"/>
      <c r="G30846" s="1"/>
      <c r="H30846" s="1"/>
    </row>
    <row r="30847">
      <c r="A30847" s="1"/>
      <c r="B30847" s="1"/>
      <c r="C30847" s="1"/>
      <c r="D30847" s="8"/>
      <c r="E30847" s="1"/>
      <c r="F30847" s="1"/>
      <c r="G30847" s="1"/>
      <c r="H30847" s="1"/>
    </row>
    <row r="30848">
      <c r="A30848" s="1"/>
      <c r="B30848" s="1"/>
      <c r="C30848" s="1"/>
      <c r="D30848" s="8"/>
      <c r="E30848" s="1"/>
      <c r="F30848" s="1"/>
      <c r="G30848" s="1"/>
      <c r="H30848" s="1"/>
    </row>
    <row r="30849">
      <c r="A30849" s="1"/>
      <c r="B30849" s="1"/>
      <c r="C30849" s="1"/>
      <c r="D30849" s="8"/>
      <c r="E30849" s="1"/>
      <c r="F30849" s="1"/>
      <c r="G30849" s="1"/>
      <c r="H30849" s="1"/>
    </row>
    <row r="30850">
      <c r="A30850" s="1"/>
      <c r="B30850" s="1"/>
      <c r="C30850" s="1"/>
      <c r="D30850" s="8"/>
      <c r="E30850" s="1"/>
      <c r="F30850" s="1"/>
      <c r="G30850" s="1"/>
      <c r="H30850" s="1"/>
    </row>
    <row r="30851">
      <c r="A30851" s="1"/>
      <c r="B30851" s="1"/>
      <c r="C30851" s="1"/>
      <c r="D30851" s="8"/>
      <c r="E30851" s="1"/>
      <c r="F30851" s="1"/>
      <c r="G30851" s="1"/>
      <c r="H30851" s="1"/>
    </row>
    <row r="30852">
      <c r="A30852" s="1"/>
      <c r="B30852" s="1"/>
      <c r="C30852" s="1"/>
      <c r="D30852" s="8"/>
      <c r="E30852" s="1"/>
      <c r="F30852" s="1"/>
      <c r="G30852" s="1"/>
      <c r="H30852" s="1"/>
    </row>
    <row r="30853">
      <c r="A30853" s="1"/>
      <c r="B30853" s="1"/>
      <c r="C30853" s="1"/>
      <c r="D30853" s="8"/>
      <c r="E30853" s="1"/>
      <c r="F30853" s="1"/>
      <c r="G30853" s="1"/>
      <c r="H30853" s="1"/>
    </row>
    <row r="30854">
      <c r="A30854" s="1"/>
      <c r="B30854" s="1"/>
      <c r="C30854" s="1"/>
      <c r="D30854" s="8"/>
      <c r="E30854" s="1"/>
      <c r="F30854" s="1"/>
      <c r="G30854" s="1"/>
      <c r="H30854" s="1"/>
    </row>
    <row r="30855">
      <c r="A30855" s="1"/>
      <c r="B30855" s="1"/>
      <c r="C30855" s="1"/>
      <c r="D30855" s="8"/>
      <c r="E30855" s="1"/>
      <c r="F30855" s="1"/>
      <c r="G30855" s="1"/>
      <c r="H30855" s="1"/>
    </row>
    <row r="30856">
      <c r="A30856" s="1"/>
      <c r="B30856" s="1"/>
      <c r="C30856" s="1"/>
      <c r="D30856" s="8"/>
      <c r="E30856" s="1"/>
      <c r="F30856" s="1"/>
      <c r="G30856" s="1"/>
      <c r="H30856" s="1"/>
    </row>
    <row r="30857">
      <c r="A30857" s="1"/>
      <c r="B30857" s="1"/>
      <c r="C30857" s="1"/>
      <c r="D30857" s="8"/>
      <c r="E30857" s="1"/>
      <c r="F30857" s="1"/>
      <c r="G30857" s="1"/>
      <c r="H30857" s="1"/>
    </row>
    <row r="30858">
      <c r="A30858" s="1"/>
      <c r="B30858" s="1"/>
      <c r="C30858" s="1"/>
      <c r="D30858" s="8"/>
      <c r="E30858" s="1"/>
      <c r="F30858" s="1"/>
      <c r="G30858" s="1"/>
      <c r="H30858" s="1"/>
    </row>
    <row r="30859">
      <c r="A30859" s="1"/>
      <c r="B30859" s="1"/>
      <c r="C30859" s="1"/>
      <c r="D30859" s="8"/>
      <c r="E30859" s="1"/>
      <c r="F30859" s="1"/>
      <c r="G30859" s="1"/>
      <c r="H30859" s="1"/>
    </row>
    <row r="30860">
      <c r="A30860" s="1"/>
      <c r="B30860" s="1"/>
      <c r="C30860" s="1"/>
      <c r="D30860" s="8"/>
      <c r="E30860" s="1"/>
      <c r="F30860" s="1"/>
      <c r="G30860" s="1"/>
      <c r="H30860" s="1"/>
    </row>
    <row r="30861">
      <c r="A30861" s="1"/>
      <c r="B30861" s="1"/>
      <c r="C30861" s="1"/>
      <c r="D30861" s="8"/>
      <c r="E30861" s="1"/>
      <c r="F30861" s="1"/>
      <c r="G30861" s="1"/>
      <c r="H30861" s="1"/>
    </row>
    <row r="30862">
      <c r="A30862" s="1"/>
      <c r="B30862" s="1"/>
      <c r="C30862" s="1"/>
      <c r="D30862" s="8"/>
      <c r="E30862" s="1"/>
      <c r="F30862" s="1"/>
      <c r="G30862" s="1"/>
      <c r="H30862" s="1"/>
    </row>
    <row r="30863">
      <c r="A30863" s="1"/>
      <c r="B30863" s="1"/>
      <c r="C30863" s="1"/>
      <c r="D30863" s="8"/>
      <c r="E30863" s="1"/>
      <c r="F30863" s="1"/>
      <c r="G30863" s="1"/>
      <c r="H30863" s="1"/>
    </row>
    <row r="30864">
      <c r="A30864" s="1"/>
      <c r="B30864" s="1"/>
      <c r="C30864" s="1"/>
      <c r="D30864" s="8"/>
      <c r="E30864" s="1"/>
      <c r="F30864" s="1"/>
      <c r="G30864" s="1"/>
      <c r="H30864" s="1"/>
    </row>
    <row r="30865">
      <c r="A30865" s="1"/>
      <c r="B30865" s="1"/>
      <c r="C30865" s="1"/>
      <c r="D30865" s="8"/>
      <c r="E30865" s="1"/>
      <c r="F30865" s="1"/>
      <c r="G30865" s="1"/>
      <c r="H30865" s="1"/>
    </row>
    <row r="30866">
      <c r="A30866" s="1"/>
      <c r="B30866" s="1"/>
      <c r="C30866" s="1"/>
      <c r="D30866" s="8"/>
      <c r="E30866" s="1"/>
      <c r="F30866" s="1"/>
      <c r="G30866" s="1"/>
      <c r="H30866" s="1"/>
    </row>
    <row r="30867">
      <c r="A30867" s="1"/>
      <c r="B30867" s="1"/>
      <c r="C30867" s="1"/>
      <c r="D30867" s="8"/>
      <c r="E30867" s="1"/>
      <c r="F30867" s="1"/>
      <c r="G30867" s="1"/>
      <c r="H30867" s="1"/>
    </row>
    <row r="30868">
      <c r="A30868" s="1"/>
      <c r="B30868" s="1"/>
      <c r="C30868" s="1"/>
      <c r="D30868" s="8"/>
      <c r="E30868" s="1"/>
      <c r="F30868" s="1"/>
      <c r="G30868" s="1"/>
      <c r="H30868" s="1"/>
    </row>
    <row r="30869">
      <c r="A30869" s="1"/>
      <c r="B30869" s="1"/>
      <c r="C30869" s="1"/>
      <c r="D30869" s="8"/>
      <c r="E30869" s="1"/>
      <c r="F30869" s="1"/>
      <c r="G30869" s="1"/>
      <c r="H30869" s="1"/>
    </row>
    <row r="30870">
      <c r="A30870" s="1"/>
      <c r="B30870" s="1"/>
      <c r="C30870" s="1"/>
      <c r="D30870" s="8"/>
      <c r="E30870" s="1"/>
      <c r="F30870" s="1"/>
      <c r="G30870" s="1"/>
      <c r="H30870" s="1"/>
    </row>
    <row r="30871">
      <c r="A30871" s="1"/>
      <c r="B30871" s="1"/>
      <c r="C30871" s="1"/>
      <c r="D30871" s="8"/>
      <c r="E30871" s="1"/>
      <c r="F30871" s="1"/>
      <c r="G30871" s="1"/>
      <c r="H30871" s="1"/>
    </row>
    <row r="30872">
      <c r="A30872" s="1"/>
      <c r="B30872" s="1"/>
      <c r="C30872" s="1"/>
      <c r="D30872" s="8"/>
      <c r="E30872" s="1"/>
      <c r="F30872" s="1"/>
      <c r="G30872" s="1"/>
      <c r="H30872" s="1"/>
    </row>
    <row r="30873">
      <c r="A30873" s="1"/>
      <c r="B30873" s="1"/>
      <c r="C30873" s="1"/>
      <c r="D30873" s="8"/>
      <c r="E30873" s="1"/>
      <c r="F30873" s="1"/>
      <c r="G30873" s="1"/>
      <c r="H30873" s="1"/>
    </row>
    <row r="30874">
      <c r="A30874" s="1"/>
      <c r="B30874" s="1"/>
      <c r="C30874" s="1"/>
      <c r="D30874" s="8"/>
      <c r="E30874" s="1"/>
      <c r="F30874" s="1"/>
      <c r="G30874" s="1"/>
      <c r="H30874" s="1"/>
    </row>
    <row r="30875">
      <c r="A30875" s="1"/>
      <c r="B30875" s="1"/>
      <c r="C30875" s="1"/>
      <c r="D30875" s="8"/>
      <c r="E30875" s="1"/>
      <c r="F30875" s="1"/>
      <c r="G30875" s="1"/>
      <c r="H30875" s="1"/>
    </row>
    <row r="30876">
      <c r="A30876" s="1"/>
      <c r="B30876" s="1"/>
      <c r="C30876" s="1"/>
      <c r="D30876" s="8"/>
      <c r="E30876" s="1"/>
      <c r="F30876" s="1"/>
      <c r="G30876" s="1"/>
      <c r="H30876" s="1"/>
    </row>
    <row r="30877">
      <c r="A30877" s="1"/>
      <c r="B30877" s="1"/>
      <c r="C30877" s="1"/>
      <c r="D30877" s="8"/>
      <c r="E30877" s="1"/>
      <c r="F30877" s="1"/>
      <c r="G30877" s="1"/>
      <c r="H30877" s="1"/>
    </row>
    <row r="30878">
      <c r="A30878" s="1"/>
      <c r="B30878" s="1"/>
      <c r="C30878" s="1"/>
      <c r="D30878" s="8"/>
      <c r="E30878" s="1"/>
      <c r="F30878" s="1"/>
      <c r="G30878" s="1"/>
      <c r="H30878" s="1"/>
    </row>
    <row r="30879">
      <c r="A30879" s="1"/>
      <c r="B30879" s="1"/>
      <c r="C30879" s="1"/>
      <c r="D30879" s="8"/>
      <c r="E30879" s="1"/>
      <c r="F30879" s="1"/>
      <c r="G30879" s="1"/>
      <c r="H30879" s="1"/>
    </row>
    <row r="30880">
      <c r="A30880" s="1"/>
      <c r="B30880" s="1"/>
      <c r="C30880" s="1"/>
      <c r="D30880" s="8"/>
      <c r="E30880" s="1"/>
      <c r="F30880" s="1"/>
      <c r="G30880" s="1"/>
      <c r="H30880" s="1"/>
    </row>
    <row r="30881">
      <c r="A30881" s="1"/>
      <c r="B30881" s="1"/>
      <c r="C30881" s="1"/>
      <c r="D30881" s="8"/>
      <c r="E30881" s="1"/>
      <c r="F30881" s="1"/>
      <c r="G30881" s="1"/>
      <c r="H30881" s="1"/>
    </row>
    <row r="30882">
      <c r="A30882" s="1"/>
      <c r="B30882" s="1"/>
      <c r="C30882" s="1"/>
      <c r="D30882" s="8"/>
      <c r="E30882" s="1"/>
      <c r="F30882" s="1"/>
      <c r="G30882" s="1"/>
      <c r="H30882" s="1"/>
    </row>
    <row r="30883">
      <c r="A30883" s="1"/>
      <c r="B30883" s="1"/>
      <c r="C30883" s="1"/>
      <c r="D30883" s="8"/>
      <c r="E30883" s="1"/>
      <c r="F30883" s="1"/>
      <c r="G30883" s="1"/>
      <c r="H30883" s="1"/>
    </row>
    <row r="30884">
      <c r="A30884" s="1"/>
      <c r="B30884" s="1"/>
      <c r="C30884" s="1"/>
      <c r="D30884" s="8"/>
      <c r="E30884" s="1"/>
      <c r="F30884" s="1"/>
      <c r="G30884" s="1"/>
      <c r="H30884" s="1"/>
    </row>
    <row r="30885">
      <c r="A30885" s="1"/>
      <c r="B30885" s="1"/>
      <c r="C30885" s="1"/>
      <c r="D30885" s="8"/>
      <c r="E30885" s="1"/>
      <c r="F30885" s="1"/>
      <c r="G30885" s="1"/>
      <c r="H30885" s="1"/>
    </row>
    <row r="30886">
      <c r="A30886" s="1"/>
      <c r="B30886" s="1"/>
      <c r="C30886" s="1"/>
      <c r="D30886" s="8"/>
      <c r="E30886" s="1"/>
      <c r="F30886" s="1"/>
      <c r="G30886" s="1"/>
      <c r="H30886" s="1"/>
    </row>
    <row r="30887">
      <c r="A30887" s="1"/>
      <c r="B30887" s="1"/>
      <c r="C30887" s="1"/>
      <c r="D30887" s="8"/>
      <c r="E30887" s="1"/>
      <c r="F30887" s="1"/>
      <c r="G30887" s="1"/>
      <c r="H30887" s="1"/>
    </row>
    <row r="30888">
      <c r="A30888" s="1"/>
      <c r="B30888" s="1"/>
      <c r="C30888" s="1"/>
      <c r="D30888" s="8"/>
      <c r="E30888" s="1"/>
      <c r="F30888" s="1"/>
      <c r="G30888" s="1"/>
      <c r="H30888" s="1"/>
    </row>
    <row r="30889">
      <c r="A30889" s="1"/>
      <c r="B30889" s="1"/>
      <c r="C30889" s="1"/>
      <c r="D30889" s="8"/>
      <c r="E30889" s="1"/>
      <c r="F30889" s="1"/>
      <c r="G30889" s="1"/>
      <c r="H30889" s="1"/>
    </row>
    <row r="30890">
      <c r="A30890" s="1"/>
      <c r="B30890" s="1"/>
      <c r="C30890" s="1"/>
      <c r="D30890" s="8"/>
      <c r="E30890" s="1"/>
      <c r="F30890" s="1"/>
      <c r="G30890" s="1"/>
      <c r="H30890" s="1"/>
    </row>
    <row r="30891">
      <c r="A30891" s="1"/>
      <c r="B30891" s="1"/>
      <c r="C30891" s="1"/>
      <c r="D30891" s="8"/>
      <c r="E30891" s="1"/>
      <c r="F30891" s="1"/>
      <c r="G30891" s="1"/>
      <c r="H30891" s="1"/>
    </row>
    <row r="30892">
      <c r="A30892" s="1"/>
      <c r="B30892" s="1"/>
      <c r="C30892" s="1"/>
      <c r="D30892" s="8"/>
      <c r="E30892" s="1"/>
      <c r="F30892" s="1"/>
      <c r="G30892" s="1"/>
      <c r="H30892" s="1"/>
    </row>
    <row r="30893">
      <c r="A30893" s="1"/>
      <c r="B30893" s="1"/>
      <c r="C30893" s="1"/>
      <c r="D30893" s="8"/>
      <c r="E30893" s="1"/>
      <c r="F30893" s="1"/>
      <c r="G30893" s="1"/>
      <c r="H30893" s="1"/>
    </row>
    <row r="30894">
      <c r="A30894" s="1"/>
      <c r="B30894" s="1"/>
      <c r="C30894" s="1"/>
      <c r="D30894" s="8"/>
      <c r="E30894" s="1"/>
      <c r="F30894" s="1"/>
      <c r="G30894" s="1"/>
      <c r="H30894" s="1"/>
    </row>
    <row r="30895">
      <c r="A30895" s="1"/>
      <c r="B30895" s="1"/>
      <c r="C30895" s="1"/>
      <c r="D30895" s="8"/>
      <c r="E30895" s="1"/>
      <c r="F30895" s="1"/>
      <c r="G30895" s="1"/>
      <c r="H30895" s="1"/>
    </row>
    <row r="30896">
      <c r="A30896" s="1"/>
      <c r="B30896" s="1"/>
      <c r="C30896" s="1"/>
      <c r="D30896" s="8"/>
      <c r="E30896" s="1"/>
      <c r="F30896" s="1"/>
      <c r="G30896" s="1"/>
      <c r="H30896" s="1"/>
    </row>
    <row r="30897">
      <c r="A30897" s="1"/>
      <c r="B30897" s="1"/>
      <c r="C30897" s="1"/>
      <c r="D30897" s="8"/>
      <c r="E30897" s="1"/>
      <c r="F30897" s="1"/>
      <c r="G30897" s="1"/>
      <c r="H30897" s="1"/>
    </row>
    <row r="30898">
      <c r="A30898" s="1"/>
      <c r="B30898" s="1"/>
      <c r="C30898" s="1"/>
      <c r="D30898" s="8"/>
      <c r="E30898" s="1"/>
      <c r="F30898" s="1"/>
      <c r="G30898" s="1"/>
      <c r="H30898" s="1"/>
    </row>
    <row r="30899">
      <c r="A30899" s="1"/>
      <c r="B30899" s="1"/>
      <c r="C30899" s="1"/>
      <c r="D30899" s="8"/>
      <c r="E30899" s="1"/>
      <c r="F30899" s="1"/>
      <c r="G30899" s="1"/>
      <c r="H30899" s="1"/>
    </row>
    <row r="30900">
      <c r="A30900" s="1"/>
      <c r="B30900" s="1"/>
      <c r="C30900" s="1"/>
      <c r="D30900" s="8"/>
      <c r="E30900" s="1"/>
      <c r="F30900" s="1"/>
      <c r="G30900" s="1"/>
      <c r="H30900" s="1"/>
    </row>
    <row r="30901">
      <c r="A30901" s="1"/>
      <c r="B30901" s="1"/>
      <c r="C30901" s="1"/>
      <c r="D30901" s="8"/>
      <c r="E30901" s="1"/>
      <c r="F30901" s="1"/>
      <c r="G30901" s="1"/>
      <c r="H30901" s="1"/>
    </row>
    <row r="30902">
      <c r="A30902" s="1"/>
      <c r="B30902" s="1"/>
      <c r="C30902" s="1"/>
      <c r="D30902" s="8"/>
      <c r="E30902" s="1"/>
      <c r="F30902" s="1"/>
      <c r="G30902" s="1"/>
      <c r="H30902" s="1"/>
    </row>
    <row r="30903">
      <c r="A30903" s="1"/>
      <c r="B30903" s="1"/>
      <c r="C30903" s="1"/>
      <c r="D30903" s="8"/>
      <c r="E30903" s="1"/>
      <c r="F30903" s="1"/>
      <c r="G30903" s="1"/>
      <c r="H30903" s="1"/>
    </row>
    <row r="30904">
      <c r="A30904" s="1"/>
      <c r="B30904" s="1"/>
      <c r="C30904" s="1"/>
      <c r="D30904" s="8"/>
      <c r="E30904" s="1"/>
      <c r="F30904" s="1"/>
      <c r="G30904" s="1"/>
      <c r="H30904" s="1"/>
    </row>
    <row r="30905">
      <c r="A30905" s="1"/>
      <c r="B30905" s="1"/>
      <c r="C30905" s="1"/>
      <c r="D30905" s="8"/>
      <c r="E30905" s="1"/>
      <c r="F30905" s="1"/>
      <c r="G30905" s="1"/>
      <c r="H30905" s="1"/>
    </row>
    <row r="30906">
      <c r="A30906" s="1"/>
      <c r="B30906" s="1"/>
      <c r="C30906" s="1"/>
      <c r="D30906" s="8"/>
      <c r="E30906" s="1"/>
      <c r="F30906" s="1"/>
      <c r="G30906" s="1"/>
      <c r="H30906" s="1"/>
    </row>
    <row r="30907">
      <c r="A30907" s="1"/>
      <c r="B30907" s="1"/>
      <c r="C30907" s="1"/>
      <c r="D30907" s="8"/>
      <c r="E30907" s="1"/>
      <c r="F30907" s="1"/>
      <c r="G30907" s="1"/>
      <c r="H30907" s="1"/>
    </row>
    <row r="30908">
      <c r="A30908" s="1"/>
      <c r="B30908" s="1"/>
      <c r="C30908" s="1"/>
      <c r="D30908" s="8"/>
      <c r="E30908" s="1"/>
      <c r="F30908" s="1"/>
      <c r="G30908" s="1"/>
      <c r="H30908" s="1"/>
    </row>
    <row r="30909">
      <c r="A30909" s="1"/>
      <c r="B30909" s="1"/>
      <c r="C30909" s="1"/>
      <c r="D30909" s="8"/>
      <c r="E30909" s="1"/>
      <c r="F30909" s="1"/>
      <c r="G30909" s="1"/>
      <c r="H30909" s="1"/>
    </row>
    <row r="30910">
      <c r="A30910" s="1"/>
      <c r="B30910" s="1"/>
      <c r="C30910" s="1"/>
      <c r="D30910" s="8"/>
      <c r="E30910" s="1"/>
      <c r="F30910" s="1"/>
      <c r="G30910" s="1"/>
      <c r="H30910" s="1"/>
    </row>
    <row r="30911">
      <c r="A30911" s="1"/>
      <c r="B30911" s="1"/>
      <c r="C30911" s="1"/>
      <c r="D30911" s="8"/>
      <c r="E30911" s="1"/>
      <c r="F30911" s="1"/>
      <c r="G30911" s="1"/>
      <c r="H30911" s="1"/>
    </row>
    <row r="30912">
      <c r="A30912" s="1"/>
      <c r="B30912" s="1"/>
      <c r="C30912" s="1"/>
      <c r="D30912" s="8"/>
      <c r="E30912" s="1"/>
      <c r="F30912" s="1"/>
      <c r="G30912" s="1"/>
      <c r="H30912" s="1"/>
    </row>
    <row r="30913">
      <c r="A30913" s="1"/>
      <c r="B30913" s="1"/>
      <c r="C30913" s="1"/>
      <c r="D30913" s="8"/>
      <c r="E30913" s="1"/>
      <c r="F30913" s="1"/>
      <c r="G30913" s="1"/>
      <c r="H30913" s="1"/>
    </row>
    <row r="30914">
      <c r="A30914" s="1"/>
      <c r="B30914" s="1"/>
      <c r="C30914" s="1"/>
      <c r="D30914" s="8"/>
      <c r="E30914" s="1"/>
      <c r="F30914" s="1"/>
      <c r="G30914" s="1"/>
      <c r="H30914" s="1"/>
    </row>
    <row r="30915">
      <c r="A30915" s="1"/>
      <c r="B30915" s="1"/>
      <c r="C30915" s="1"/>
      <c r="D30915" s="8"/>
      <c r="E30915" s="1"/>
      <c r="F30915" s="1"/>
      <c r="G30915" s="1"/>
      <c r="H30915" s="1"/>
    </row>
    <row r="30916">
      <c r="A30916" s="1"/>
      <c r="B30916" s="1"/>
      <c r="C30916" s="1"/>
      <c r="D30916" s="8"/>
      <c r="E30916" s="1"/>
      <c r="F30916" s="1"/>
      <c r="G30916" s="1"/>
      <c r="H30916" s="1"/>
    </row>
    <row r="30917">
      <c r="A30917" s="1"/>
      <c r="B30917" s="1"/>
      <c r="C30917" s="1"/>
      <c r="D30917" s="8"/>
      <c r="E30917" s="1"/>
      <c r="F30917" s="1"/>
      <c r="G30917" s="1"/>
      <c r="H30917" s="1"/>
    </row>
    <row r="30918">
      <c r="A30918" s="1"/>
      <c r="B30918" s="1"/>
      <c r="C30918" s="1"/>
      <c r="D30918" s="8"/>
      <c r="E30918" s="1"/>
      <c r="F30918" s="1"/>
      <c r="G30918" s="1"/>
      <c r="H30918" s="1"/>
    </row>
    <row r="30919">
      <c r="A30919" s="1"/>
      <c r="B30919" s="1"/>
      <c r="C30919" s="1"/>
      <c r="D30919" s="8"/>
      <c r="E30919" s="1"/>
      <c r="F30919" s="1"/>
      <c r="G30919" s="1"/>
      <c r="H30919" s="1"/>
    </row>
    <row r="30920">
      <c r="A30920" s="1"/>
      <c r="B30920" s="1"/>
      <c r="C30920" s="1"/>
      <c r="D30920" s="8"/>
      <c r="E30920" s="1"/>
      <c r="F30920" s="1"/>
      <c r="G30920" s="1"/>
      <c r="H30920" s="1"/>
    </row>
    <row r="30921">
      <c r="A30921" s="1"/>
      <c r="B30921" s="1"/>
      <c r="C30921" s="1"/>
      <c r="D30921" s="8"/>
      <c r="E30921" s="1"/>
      <c r="F30921" s="1"/>
      <c r="G30921" s="1"/>
      <c r="H30921" s="1"/>
    </row>
    <row r="30922">
      <c r="A30922" s="1"/>
      <c r="B30922" s="1"/>
      <c r="C30922" s="1"/>
      <c r="D30922" s="8"/>
      <c r="E30922" s="1"/>
      <c r="F30922" s="1"/>
      <c r="G30922" s="1"/>
      <c r="H30922" s="1"/>
    </row>
    <row r="30923">
      <c r="A30923" s="1"/>
      <c r="B30923" s="1"/>
      <c r="C30923" s="1"/>
      <c r="D30923" s="8"/>
      <c r="E30923" s="1"/>
      <c r="F30923" s="1"/>
      <c r="G30923" s="1"/>
      <c r="H30923" s="1"/>
    </row>
    <row r="30924">
      <c r="A30924" s="1"/>
      <c r="B30924" s="1"/>
      <c r="C30924" s="1"/>
      <c r="D30924" s="8"/>
      <c r="E30924" s="1"/>
      <c r="F30924" s="1"/>
      <c r="G30924" s="1"/>
      <c r="H30924" s="1"/>
    </row>
    <row r="30925">
      <c r="A30925" s="1"/>
      <c r="B30925" s="1"/>
      <c r="C30925" s="1"/>
      <c r="D30925" s="8"/>
      <c r="E30925" s="1"/>
      <c r="F30925" s="1"/>
      <c r="G30925" s="1"/>
      <c r="H30925" s="1"/>
    </row>
    <row r="30926">
      <c r="A30926" s="1"/>
      <c r="B30926" s="1"/>
      <c r="C30926" s="1"/>
      <c r="D30926" s="8"/>
      <c r="E30926" s="1"/>
      <c r="F30926" s="1"/>
      <c r="G30926" s="1"/>
      <c r="H30926" s="1"/>
    </row>
    <row r="30927">
      <c r="A30927" s="1"/>
      <c r="B30927" s="1"/>
      <c r="C30927" s="1"/>
      <c r="D30927" s="8"/>
      <c r="E30927" s="1"/>
      <c r="F30927" s="1"/>
      <c r="G30927" s="1"/>
      <c r="H30927" s="1"/>
    </row>
    <row r="30928">
      <c r="A30928" s="1"/>
      <c r="B30928" s="1"/>
      <c r="C30928" s="1"/>
      <c r="D30928" s="8"/>
      <c r="E30928" s="1"/>
      <c r="F30928" s="1"/>
      <c r="G30928" s="1"/>
      <c r="H30928" s="1"/>
    </row>
    <row r="30929">
      <c r="A30929" s="1"/>
      <c r="B30929" s="1"/>
      <c r="C30929" s="1"/>
      <c r="D30929" s="8"/>
      <c r="E30929" s="1"/>
      <c r="F30929" s="1"/>
      <c r="G30929" s="1"/>
      <c r="H30929" s="1"/>
    </row>
    <row r="30930">
      <c r="A30930" s="1"/>
      <c r="B30930" s="1"/>
      <c r="C30930" s="1"/>
      <c r="D30930" s="8"/>
      <c r="E30930" s="1"/>
      <c r="F30930" s="1"/>
      <c r="G30930" s="1"/>
      <c r="H30930" s="1"/>
    </row>
    <row r="30931">
      <c r="A30931" s="1"/>
      <c r="B30931" s="1"/>
      <c r="C30931" s="1"/>
      <c r="D30931" s="8"/>
      <c r="E30931" s="1"/>
      <c r="F30931" s="1"/>
      <c r="G30931" s="1"/>
      <c r="H30931" s="1"/>
    </row>
    <row r="30932">
      <c r="A30932" s="1"/>
      <c r="B30932" s="1"/>
      <c r="C30932" s="1"/>
      <c r="D30932" s="8"/>
      <c r="E30932" s="1"/>
      <c r="F30932" s="1"/>
      <c r="G30932" s="1"/>
      <c r="H30932" s="1"/>
    </row>
    <row r="30933">
      <c r="A30933" s="1"/>
      <c r="B30933" s="1"/>
      <c r="C30933" s="1"/>
      <c r="D30933" s="8"/>
      <c r="E30933" s="1"/>
      <c r="F30933" s="1"/>
      <c r="G30933" s="1"/>
      <c r="H30933" s="1"/>
    </row>
    <row r="30934">
      <c r="A30934" s="1"/>
      <c r="B30934" s="1"/>
      <c r="C30934" s="1"/>
      <c r="D30934" s="8"/>
      <c r="E30934" s="1"/>
      <c r="F30934" s="1"/>
      <c r="G30934" s="1"/>
      <c r="H30934" s="1"/>
    </row>
    <row r="30935">
      <c r="A30935" s="1"/>
      <c r="B30935" s="1"/>
      <c r="C30935" s="1"/>
      <c r="D30935" s="8"/>
      <c r="E30935" s="1"/>
      <c r="F30935" s="1"/>
      <c r="G30935" s="1"/>
      <c r="H30935" s="1"/>
    </row>
    <row r="30936">
      <c r="A30936" s="1"/>
      <c r="B30936" s="1"/>
      <c r="C30936" s="1"/>
      <c r="D30936" s="8"/>
      <c r="E30936" s="1"/>
      <c r="F30936" s="1"/>
      <c r="G30936" s="1"/>
      <c r="H30936" s="1"/>
    </row>
    <row r="30937">
      <c r="A30937" s="1"/>
      <c r="B30937" s="1"/>
      <c r="C30937" s="1"/>
      <c r="D30937" s="8"/>
      <c r="E30937" s="1"/>
      <c r="F30937" s="1"/>
      <c r="G30937" s="1"/>
      <c r="H30937" s="1"/>
    </row>
    <row r="30938">
      <c r="A30938" s="1"/>
      <c r="B30938" s="1"/>
      <c r="C30938" s="1"/>
      <c r="D30938" s="8"/>
      <c r="E30938" s="1"/>
      <c r="F30938" s="1"/>
      <c r="G30938" s="1"/>
      <c r="H30938" s="1"/>
    </row>
    <row r="30939">
      <c r="A30939" s="1"/>
      <c r="B30939" s="1"/>
      <c r="C30939" s="1"/>
      <c r="D30939" s="8"/>
      <c r="E30939" s="1"/>
      <c r="F30939" s="1"/>
      <c r="G30939" s="1"/>
      <c r="H30939" s="1"/>
    </row>
    <row r="30940">
      <c r="A30940" s="1"/>
      <c r="B30940" s="1"/>
      <c r="C30940" s="1"/>
      <c r="D30940" s="8"/>
      <c r="E30940" s="1"/>
      <c r="F30940" s="1"/>
      <c r="G30940" s="1"/>
      <c r="H30940" s="1"/>
    </row>
    <row r="30941">
      <c r="A30941" s="1"/>
      <c r="B30941" s="1"/>
      <c r="C30941" s="1"/>
      <c r="D30941" s="8"/>
      <c r="E30941" s="1"/>
      <c r="F30941" s="1"/>
      <c r="G30941" s="1"/>
      <c r="H30941" s="1"/>
    </row>
    <row r="30942">
      <c r="A30942" s="1"/>
      <c r="B30942" s="1"/>
      <c r="C30942" s="1"/>
      <c r="D30942" s="8"/>
      <c r="E30942" s="1"/>
      <c r="F30942" s="1"/>
      <c r="G30942" s="1"/>
      <c r="H30942" s="1"/>
    </row>
    <row r="30943">
      <c r="A30943" s="1"/>
      <c r="B30943" s="1"/>
      <c r="C30943" s="1"/>
      <c r="D30943" s="8"/>
      <c r="E30943" s="1"/>
      <c r="F30943" s="1"/>
      <c r="G30943" s="1"/>
      <c r="H30943" s="1"/>
    </row>
    <row r="30944">
      <c r="A30944" s="1"/>
      <c r="B30944" s="1"/>
      <c r="C30944" s="1"/>
      <c r="D30944" s="8"/>
      <c r="E30944" s="1"/>
      <c r="F30944" s="1"/>
      <c r="G30944" s="1"/>
      <c r="H30944" s="1"/>
    </row>
    <row r="30945">
      <c r="A30945" s="1"/>
      <c r="B30945" s="1"/>
      <c r="C30945" s="1"/>
      <c r="D30945" s="8"/>
      <c r="E30945" s="1"/>
      <c r="F30945" s="1"/>
      <c r="G30945" s="1"/>
      <c r="H30945" s="1"/>
    </row>
    <row r="30946">
      <c r="A30946" s="1"/>
      <c r="B30946" s="1"/>
      <c r="C30946" s="1"/>
      <c r="D30946" s="8"/>
      <c r="E30946" s="1"/>
      <c r="F30946" s="1"/>
      <c r="G30946" s="1"/>
      <c r="H30946" s="1"/>
    </row>
    <row r="30947">
      <c r="A30947" s="1"/>
      <c r="B30947" s="1"/>
      <c r="C30947" s="1"/>
      <c r="D30947" s="8"/>
      <c r="E30947" s="1"/>
      <c r="F30947" s="1"/>
      <c r="G30947" s="1"/>
      <c r="H30947" s="1"/>
    </row>
    <row r="30948">
      <c r="A30948" s="1"/>
      <c r="B30948" s="1"/>
      <c r="C30948" s="1"/>
      <c r="D30948" s="8"/>
      <c r="E30948" s="1"/>
      <c r="F30948" s="1"/>
      <c r="G30948" s="1"/>
      <c r="H30948" s="1"/>
    </row>
    <row r="30949">
      <c r="A30949" s="1"/>
      <c r="B30949" s="1"/>
      <c r="C30949" s="1"/>
      <c r="D30949" s="8"/>
      <c r="E30949" s="1"/>
      <c r="F30949" s="1"/>
      <c r="G30949" s="1"/>
      <c r="H30949" s="1"/>
    </row>
    <row r="30950">
      <c r="A30950" s="1"/>
      <c r="B30950" s="1"/>
      <c r="C30950" s="1"/>
      <c r="D30950" s="8"/>
      <c r="E30950" s="1"/>
      <c r="F30950" s="1"/>
      <c r="G30950" s="1"/>
      <c r="H30950" s="1"/>
    </row>
    <row r="30951">
      <c r="A30951" s="1"/>
      <c r="B30951" s="1"/>
      <c r="C30951" s="1"/>
      <c r="D30951" s="8"/>
      <c r="E30951" s="1"/>
      <c r="F30951" s="1"/>
      <c r="G30951" s="1"/>
      <c r="H30951" s="1"/>
    </row>
    <row r="30952">
      <c r="A30952" s="1"/>
      <c r="B30952" s="1"/>
      <c r="C30952" s="1"/>
      <c r="D30952" s="8"/>
      <c r="E30952" s="1"/>
      <c r="F30952" s="1"/>
      <c r="G30952" s="1"/>
      <c r="H30952" s="1"/>
    </row>
    <row r="30953">
      <c r="A30953" s="1"/>
      <c r="B30953" s="1"/>
      <c r="C30953" s="1"/>
      <c r="D30953" s="8"/>
      <c r="E30953" s="1"/>
      <c r="F30953" s="1"/>
      <c r="G30953" s="1"/>
      <c r="H30953" s="1"/>
    </row>
    <row r="30954">
      <c r="A30954" s="1"/>
      <c r="B30954" s="1"/>
      <c r="C30954" s="1"/>
      <c r="D30954" s="8"/>
      <c r="E30954" s="1"/>
      <c r="F30954" s="1"/>
      <c r="G30954" s="1"/>
      <c r="H30954" s="1"/>
    </row>
    <row r="30955">
      <c r="A30955" s="1"/>
      <c r="B30955" s="1"/>
      <c r="C30955" s="1"/>
      <c r="D30955" s="8"/>
      <c r="E30955" s="1"/>
      <c r="F30955" s="1"/>
      <c r="G30955" s="1"/>
      <c r="H30955" s="1"/>
    </row>
    <row r="30956">
      <c r="A30956" s="1"/>
      <c r="B30956" s="1"/>
      <c r="C30956" s="1"/>
      <c r="D30956" s="8"/>
      <c r="E30956" s="1"/>
      <c r="F30956" s="1"/>
      <c r="G30956" s="1"/>
      <c r="H30956" s="1"/>
    </row>
    <row r="30957">
      <c r="A30957" s="1"/>
      <c r="B30957" s="1"/>
      <c r="C30957" s="1"/>
      <c r="D30957" s="8"/>
      <c r="E30957" s="1"/>
      <c r="F30957" s="1"/>
      <c r="G30957" s="1"/>
      <c r="H30957" s="1"/>
    </row>
    <row r="30958">
      <c r="A30958" s="1"/>
      <c r="B30958" s="1"/>
      <c r="C30958" s="1"/>
      <c r="D30958" s="8"/>
      <c r="E30958" s="1"/>
      <c r="F30958" s="1"/>
      <c r="G30958" s="1"/>
      <c r="H30958" s="1"/>
    </row>
    <row r="30959">
      <c r="A30959" s="1"/>
      <c r="B30959" s="1"/>
      <c r="C30959" s="1"/>
      <c r="D30959" s="8"/>
      <c r="E30959" s="1"/>
      <c r="F30959" s="1"/>
      <c r="G30959" s="1"/>
      <c r="H30959" s="1"/>
    </row>
    <row r="30960">
      <c r="A30960" s="1"/>
      <c r="B30960" s="1"/>
      <c r="C30960" s="1"/>
      <c r="D30960" s="8"/>
      <c r="E30960" s="1"/>
      <c r="F30960" s="1"/>
      <c r="G30960" s="1"/>
      <c r="H30960" s="1"/>
    </row>
    <row r="30961">
      <c r="A30961" s="1"/>
      <c r="B30961" s="1"/>
      <c r="C30961" s="1"/>
      <c r="D30961" s="8"/>
      <c r="E30961" s="1"/>
      <c r="F30961" s="1"/>
      <c r="G30961" s="1"/>
      <c r="H30961" s="1"/>
    </row>
    <row r="30962">
      <c r="A30962" s="1"/>
      <c r="B30962" s="1"/>
      <c r="C30962" s="1"/>
      <c r="D30962" s="8"/>
      <c r="E30962" s="1"/>
      <c r="F30962" s="1"/>
      <c r="G30962" s="1"/>
      <c r="H30962" s="1"/>
    </row>
    <row r="30963">
      <c r="A30963" s="1"/>
      <c r="B30963" s="1"/>
      <c r="C30963" s="1"/>
      <c r="D30963" s="8"/>
      <c r="E30963" s="1"/>
      <c r="F30963" s="1"/>
      <c r="G30963" s="1"/>
      <c r="H30963" s="1"/>
    </row>
    <row r="30964">
      <c r="A30964" s="1"/>
      <c r="B30964" s="1"/>
      <c r="C30964" s="1"/>
      <c r="D30964" s="8"/>
      <c r="E30964" s="1"/>
      <c r="F30964" s="1"/>
      <c r="G30964" s="1"/>
      <c r="H30964" s="1"/>
    </row>
    <row r="30965">
      <c r="A30965" s="1"/>
      <c r="B30965" s="1"/>
      <c r="C30965" s="1"/>
      <c r="D30965" s="8"/>
      <c r="E30965" s="1"/>
      <c r="F30965" s="1"/>
      <c r="G30965" s="1"/>
      <c r="H30965" s="1"/>
    </row>
    <row r="30966">
      <c r="A30966" s="1"/>
      <c r="B30966" s="1"/>
      <c r="C30966" s="1"/>
      <c r="D30966" s="8"/>
      <c r="E30966" s="1"/>
      <c r="F30966" s="1"/>
      <c r="G30966" s="1"/>
      <c r="H30966" s="1"/>
    </row>
    <row r="30967">
      <c r="A30967" s="1"/>
      <c r="B30967" s="1"/>
      <c r="C30967" s="1"/>
      <c r="D30967" s="8"/>
      <c r="E30967" s="1"/>
      <c r="F30967" s="1"/>
      <c r="G30967" s="1"/>
      <c r="H30967" s="1"/>
    </row>
    <row r="30968">
      <c r="A30968" s="1"/>
      <c r="B30968" s="1"/>
      <c r="C30968" s="1"/>
      <c r="D30968" s="8"/>
      <c r="E30968" s="1"/>
      <c r="F30968" s="1"/>
      <c r="G30968" s="1"/>
      <c r="H30968" s="1"/>
    </row>
    <row r="30969">
      <c r="A30969" s="1"/>
      <c r="B30969" s="1"/>
      <c r="C30969" s="1"/>
      <c r="D30969" s="8"/>
      <c r="E30969" s="1"/>
      <c r="F30969" s="1"/>
      <c r="G30969" s="1"/>
      <c r="H30969" s="1"/>
    </row>
    <row r="30970">
      <c r="A30970" s="1"/>
      <c r="B30970" s="1"/>
      <c r="C30970" s="1"/>
      <c r="D30970" s="8"/>
      <c r="E30970" s="1"/>
      <c r="F30970" s="1"/>
      <c r="G30970" s="1"/>
      <c r="H30970" s="1"/>
    </row>
    <row r="30971">
      <c r="A30971" s="1"/>
      <c r="B30971" s="1"/>
      <c r="C30971" s="1"/>
      <c r="D30971" s="8"/>
      <c r="E30971" s="1"/>
      <c r="F30971" s="1"/>
      <c r="G30971" s="1"/>
      <c r="H30971" s="1"/>
    </row>
    <row r="30972">
      <c r="A30972" s="1"/>
      <c r="B30972" s="1"/>
      <c r="C30972" s="1"/>
      <c r="D30972" s="8"/>
      <c r="E30972" s="1"/>
      <c r="F30972" s="1"/>
      <c r="G30972" s="1"/>
      <c r="H30972" s="1"/>
    </row>
    <row r="30973">
      <c r="A30973" s="1"/>
      <c r="B30973" s="1"/>
      <c r="C30973" s="1"/>
      <c r="D30973" s="8"/>
      <c r="E30973" s="1"/>
      <c r="F30973" s="1"/>
      <c r="G30973" s="1"/>
      <c r="H30973" s="1"/>
    </row>
    <row r="30974">
      <c r="A30974" s="1"/>
      <c r="B30974" s="1"/>
      <c r="C30974" s="1"/>
      <c r="D30974" s="8"/>
      <c r="E30974" s="1"/>
      <c r="F30974" s="1"/>
      <c r="G30974" s="1"/>
      <c r="H30974" s="1"/>
    </row>
    <row r="30975">
      <c r="A30975" s="1"/>
      <c r="B30975" s="1"/>
      <c r="C30975" s="1"/>
      <c r="D30975" s="8"/>
      <c r="E30975" s="1"/>
      <c r="F30975" s="1"/>
      <c r="G30975" s="1"/>
      <c r="H30975" s="1"/>
    </row>
    <row r="30976">
      <c r="A30976" s="1"/>
      <c r="B30976" s="1"/>
      <c r="C30976" s="1"/>
      <c r="D30976" s="8"/>
      <c r="E30976" s="1"/>
      <c r="F30976" s="1"/>
      <c r="G30976" s="1"/>
      <c r="H30976" s="1"/>
    </row>
    <row r="30977">
      <c r="A30977" s="1"/>
      <c r="B30977" s="1"/>
      <c r="C30977" s="1"/>
      <c r="D30977" s="8"/>
      <c r="E30977" s="1"/>
      <c r="F30977" s="1"/>
      <c r="G30977" s="1"/>
      <c r="H30977" s="1"/>
    </row>
    <row r="30978">
      <c r="A30978" s="1"/>
      <c r="B30978" s="1"/>
      <c r="C30978" s="1"/>
      <c r="D30978" s="8"/>
      <c r="E30978" s="1"/>
      <c r="F30978" s="1"/>
      <c r="G30978" s="1"/>
      <c r="H30978" s="1"/>
    </row>
    <row r="30979">
      <c r="A30979" s="1"/>
      <c r="B30979" s="1"/>
      <c r="C30979" s="1"/>
      <c r="D30979" s="8"/>
      <c r="E30979" s="1"/>
      <c r="F30979" s="1"/>
      <c r="G30979" s="1"/>
      <c r="H30979" s="1"/>
    </row>
    <row r="30980">
      <c r="A30980" s="1"/>
      <c r="B30980" s="1"/>
      <c r="C30980" s="1"/>
      <c r="D30980" s="8"/>
      <c r="E30980" s="1"/>
      <c r="F30980" s="1"/>
      <c r="G30980" s="1"/>
      <c r="H30980" s="1"/>
    </row>
    <row r="30981">
      <c r="A30981" s="1"/>
      <c r="B30981" s="1"/>
      <c r="C30981" s="1"/>
      <c r="D30981" s="8"/>
      <c r="E30981" s="1"/>
      <c r="F30981" s="1"/>
      <c r="G30981" s="1"/>
      <c r="H30981" s="1"/>
    </row>
    <row r="30982">
      <c r="A30982" s="1"/>
      <c r="B30982" s="1"/>
      <c r="C30982" s="1"/>
      <c r="D30982" s="8"/>
      <c r="E30982" s="1"/>
      <c r="F30982" s="1"/>
      <c r="G30982" s="1"/>
      <c r="H30982" s="1"/>
    </row>
    <row r="30983">
      <c r="A30983" s="1"/>
      <c r="B30983" s="1"/>
      <c r="C30983" s="1"/>
      <c r="D30983" s="8"/>
      <c r="E30983" s="1"/>
      <c r="F30983" s="1"/>
      <c r="G30983" s="1"/>
      <c r="H30983" s="1"/>
    </row>
    <row r="30984">
      <c r="A30984" s="1"/>
      <c r="B30984" s="1"/>
      <c r="C30984" s="1"/>
      <c r="D30984" s="8"/>
      <c r="E30984" s="1"/>
      <c r="F30984" s="1"/>
      <c r="G30984" s="1"/>
      <c r="H30984" s="1"/>
    </row>
    <row r="30985">
      <c r="A30985" s="1"/>
      <c r="B30985" s="1"/>
      <c r="C30985" s="1"/>
      <c r="D30985" s="8"/>
      <c r="E30985" s="1"/>
      <c r="F30985" s="1"/>
      <c r="G30985" s="1"/>
      <c r="H30985" s="1"/>
    </row>
    <row r="30986">
      <c r="A30986" s="1"/>
      <c r="B30986" s="1"/>
      <c r="C30986" s="1"/>
      <c r="D30986" s="8"/>
      <c r="E30986" s="1"/>
      <c r="F30986" s="1"/>
      <c r="G30986" s="1"/>
      <c r="H30986" s="1"/>
    </row>
    <row r="30987">
      <c r="A30987" s="1"/>
      <c r="B30987" s="1"/>
      <c r="C30987" s="1"/>
      <c r="D30987" s="8"/>
      <c r="E30987" s="1"/>
      <c r="F30987" s="1"/>
      <c r="G30987" s="1"/>
      <c r="H30987" s="1"/>
    </row>
    <row r="30988">
      <c r="A30988" s="1"/>
      <c r="B30988" s="1"/>
      <c r="C30988" s="1"/>
      <c r="D30988" s="8"/>
      <c r="E30988" s="1"/>
      <c r="F30988" s="1"/>
      <c r="G30988" s="1"/>
      <c r="H30988" s="1"/>
    </row>
    <row r="30989">
      <c r="A30989" s="1"/>
      <c r="B30989" s="1"/>
      <c r="C30989" s="1"/>
      <c r="D30989" s="8"/>
      <c r="E30989" s="1"/>
      <c r="F30989" s="1"/>
      <c r="G30989" s="1"/>
      <c r="H30989" s="1"/>
    </row>
    <row r="30990">
      <c r="A30990" s="1"/>
      <c r="B30990" s="1"/>
      <c r="C30990" s="1"/>
      <c r="D30990" s="8"/>
      <c r="E30990" s="1"/>
      <c r="F30990" s="1"/>
      <c r="G30990" s="1"/>
      <c r="H30990" s="1"/>
    </row>
    <row r="30991">
      <c r="A30991" s="1"/>
      <c r="B30991" s="1"/>
      <c r="C30991" s="1"/>
      <c r="D30991" s="8"/>
      <c r="E30991" s="1"/>
      <c r="F30991" s="1"/>
      <c r="G30991" s="1"/>
      <c r="H30991" s="1"/>
    </row>
    <row r="30992">
      <c r="A30992" s="1"/>
      <c r="B30992" s="1"/>
      <c r="C30992" s="1"/>
      <c r="D30992" s="8"/>
      <c r="E30992" s="1"/>
      <c r="F30992" s="1"/>
      <c r="G30992" s="1"/>
      <c r="H30992" s="1"/>
    </row>
    <row r="30993">
      <c r="A30993" s="1"/>
      <c r="B30993" s="1"/>
      <c r="C30993" s="1"/>
      <c r="D30993" s="8"/>
      <c r="E30993" s="1"/>
      <c r="F30993" s="1"/>
      <c r="G30993" s="1"/>
      <c r="H30993" s="1"/>
    </row>
    <row r="30994">
      <c r="A30994" s="1"/>
      <c r="B30994" s="1"/>
      <c r="C30994" s="1"/>
      <c r="D30994" s="8"/>
      <c r="E30994" s="1"/>
      <c r="F30994" s="1"/>
      <c r="G30994" s="1"/>
      <c r="H30994" s="1"/>
    </row>
    <row r="30995">
      <c r="A30995" s="1"/>
      <c r="B30995" s="1"/>
      <c r="C30995" s="1"/>
      <c r="D30995" s="8"/>
      <c r="E30995" s="1"/>
      <c r="F30995" s="1"/>
      <c r="G30995" s="1"/>
      <c r="H30995" s="1"/>
    </row>
    <row r="30996">
      <c r="A30996" s="1"/>
      <c r="B30996" s="1"/>
      <c r="C30996" s="1"/>
      <c r="D30996" s="8"/>
      <c r="E30996" s="1"/>
      <c r="F30996" s="1"/>
      <c r="G30996" s="1"/>
      <c r="H30996" s="1"/>
    </row>
    <row r="30997">
      <c r="A30997" s="1"/>
      <c r="B30997" s="1"/>
      <c r="C30997" s="1"/>
      <c r="D30997" s="8"/>
      <c r="E30997" s="1"/>
      <c r="F30997" s="1"/>
      <c r="G30997" s="1"/>
      <c r="H30997" s="1"/>
    </row>
    <row r="30998">
      <c r="A30998" s="1"/>
      <c r="B30998" s="1"/>
      <c r="C30998" s="1"/>
      <c r="D30998" s="8"/>
      <c r="E30998" s="1"/>
      <c r="F30998" s="1"/>
      <c r="G30998" s="1"/>
      <c r="H30998" s="1"/>
    </row>
    <row r="30999">
      <c r="A30999" s="1"/>
      <c r="B30999" s="1"/>
      <c r="C30999" s="1"/>
      <c r="D30999" s="8"/>
      <c r="E30999" s="1"/>
      <c r="F30999" s="1"/>
      <c r="G30999" s="1"/>
      <c r="H30999" s="1"/>
    </row>
    <row r="31000">
      <c r="A31000" s="1"/>
      <c r="B31000" s="1"/>
      <c r="C31000" s="1"/>
      <c r="D31000" s="8"/>
      <c r="E31000" s="1"/>
      <c r="F31000" s="1"/>
      <c r="G31000" s="1"/>
      <c r="H31000" s="1"/>
    </row>
    <row r="31001">
      <c r="A31001" s="1"/>
      <c r="B31001" s="1"/>
      <c r="C31001" s="1"/>
      <c r="D31001" s="8"/>
      <c r="E31001" s="1"/>
      <c r="F31001" s="1"/>
      <c r="G31001" s="1"/>
      <c r="H31001" s="1"/>
    </row>
    <row r="31002">
      <c r="A31002" s="1"/>
      <c r="B31002" s="1"/>
      <c r="C31002" s="1"/>
      <c r="D31002" s="8"/>
      <c r="E31002" s="1"/>
      <c r="F31002" s="1"/>
      <c r="G31002" s="1"/>
      <c r="H31002" s="1"/>
    </row>
    <row r="31003">
      <c r="A31003" s="1"/>
      <c r="B31003" s="1"/>
      <c r="C31003" s="1"/>
      <c r="D31003" s="8"/>
      <c r="E31003" s="1"/>
      <c r="F31003" s="1"/>
      <c r="G31003" s="1"/>
      <c r="H31003" s="1"/>
    </row>
    <row r="31004">
      <c r="A31004" s="1"/>
      <c r="B31004" s="1"/>
      <c r="C31004" s="1"/>
      <c r="D31004" s="8"/>
      <c r="E31004" s="1"/>
      <c r="F31004" s="1"/>
      <c r="G31004" s="1"/>
      <c r="H31004" s="1"/>
    </row>
    <row r="31005">
      <c r="A31005" s="1"/>
      <c r="B31005" s="1"/>
      <c r="C31005" s="1"/>
      <c r="D31005" s="8"/>
      <c r="E31005" s="1"/>
      <c r="F31005" s="1"/>
      <c r="G31005" s="1"/>
      <c r="H31005" s="1"/>
    </row>
    <row r="31006">
      <c r="A31006" s="1"/>
      <c r="B31006" s="1"/>
      <c r="C31006" s="1"/>
      <c r="D31006" s="8"/>
      <c r="E31006" s="1"/>
      <c r="F31006" s="1"/>
      <c r="G31006" s="1"/>
      <c r="H31006" s="1"/>
    </row>
    <row r="31007">
      <c r="A31007" s="1"/>
      <c r="B31007" s="1"/>
      <c r="C31007" s="1"/>
      <c r="D31007" s="8"/>
      <c r="E31007" s="1"/>
      <c r="F31007" s="1"/>
      <c r="G31007" s="1"/>
      <c r="H31007" s="1"/>
    </row>
    <row r="31008">
      <c r="A31008" s="1"/>
      <c r="B31008" s="1"/>
      <c r="C31008" s="1"/>
      <c r="D31008" s="8"/>
      <c r="E31008" s="1"/>
      <c r="F31008" s="1"/>
      <c r="G31008" s="1"/>
      <c r="H31008" s="1"/>
    </row>
    <row r="31009">
      <c r="A31009" s="1"/>
      <c r="B31009" s="1"/>
      <c r="C31009" s="1"/>
      <c r="D31009" s="8"/>
      <c r="E31009" s="1"/>
      <c r="F31009" s="1"/>
      <c r="G31009" s="1"/>
      <c r="H31009" s="1"/>
    </row>
    <row r="31010">
      <c r="A31010" s="1"/>
      <c r="B31010" s="1"/>
      <c r="C31010" s="1"/>
      <c r="D31010" s="8"/>
      <c r="E31010" s="1"/>
      <c r="F31010" s="1"/>
      <c r="G31010" s="1"/>
      <c r="H31010" s="1"/>
    </row>
    <row r="31011">
      <c r="A31011" s="1"/>
      <c r="B31011" s="1"/>
      <c r="C31011" s="1"/>
      <c r="D31011" s="8"/>
      <c r="E31011" s="1"/>
      <c r="F31011" s="1"/>
      <c r="G31011" s="1"/>
      <c r="H31011" s="1"/>
    </row>
    <row r="31012">
      <c r="A31012" s="1"/>
      <c r="B31012" s="1"/>
      <c r="C31012" s="1"/>
      <c r="D31012" s="8"/>
      <c r="E31012" s="1"/>
      <c r="F31012" s="1"/>
      <c r="G31012" s="1"/>
      <c r="H31012" s="1"/>
    </row>
    <row r="31013">
      <c r="A31013" s="1"/>
      <c r="B31013" s="1"/>
      <c r="C31013" s="1"/>
      <c r="D31013" s="8"/>
      <c r="E31013" s="1"/>
      <c r="F31013" s="1"/>
      <c r="G31013" s="1"/>
      <c r="H31013" s="1"/>
    </row>
    <row r="31014">
      <c r="A31014" s="1"/>
      <c r="B31014" s="1"/>
      <c r="C31014" s="1"/>
      <c r="D31014" s="8"/>
      <c r="E31014" s="1"/>
      <c r="F31014" s="1"/>
      <c r="G31014" s="1"/>
      <c r="H31014" s="1"/>
    </row>
    <row r="31015">
      <c r="A31015" s="1"/>
      <c r="B31015" s="1"/>
      <c r="C31015" s="1"/>
      <c r="D31015" s="8"/>
      <c r="E31015" s="1"/>
      <c r="F31015" s="1"/>
      <c r="G31015" s="1"/>
      <c r="H31015" s="1"/>
    </row>
    <row r="31016">
      <c r="A31016" s="1"/>
      <c r="B31016" s="1"/>
      <c r="C31016" s="1"/>
      <c r="D31016" s="8"/>
      <c r="E31016" s="1"/>
      <c r="F31016" s="1"/>
      <c r="G31016" s="1"/>
      <c r="H31016" s="1"/>
    </row>
    <row r="31017">
      <c r="A31017" s="1"/>
      <c r="B31017" s="1"/>
      <c r="C31017" s="1"/>
      <c r="D31017" s="8"/>
      <c r="E31017" s="1"/>
      <c r="F31017" s="1"/>
      <c r="G31017" s="1"/>
      <c r="H31017" s="1"/>
    </row>
    <row r="31018">
      <c r="A31018" s="1"/>
      <c r="B31018" s="1"/>
      <c r="C31018" s="1"/>
      <c r="D31018" s="8"/>
      <c r="E31018" s="1"/>
      <c r="F31018" s="1"/>
      <c r="G31018" s="1"/>
      <c r="H31018" s="1"/>
    </row>
    <row r="31019">
      <c r="A31019" s="1"/>
      <c r="B31019" s="1"/>
      <c r="C31019" s="1"/>
      <c r="D31019" s="8"/>
      <c r="E31019" s="1"/>
      <c r="F31019" s="1"/>
      <c r="G31019" s="1"/>
      <c r="H31019" s="1"/>
    </row>
    <row r="31020">
      <c r="A31020" s="1"/>
      <c r="B31020" s="1"/>
      <c r="C31020" s="1"/>
      <c r="D31020" s="8"/>
      <c r="E31020" s="1"/>
      <c r="F31020" s="1"/>
      <c r="G31020" s="1"/>
      <c r="H31020" s="1"/>
    </row>
    <row r="31021">
      <c r="A31021" s="1"/>
      <c r="B31021" s="1"/>
      <c r="C31021" s="1"/>
      <c r="D31021" s="8"/>
      <c r="E31021" s="1"/>
      <c r="F31021" s="1"/>
      <c r="G31021" s="1"/>
      <c r="H31021" s="1"/>
    </row>
    <row r="31022">
      <c r="A31022" s="1"/>
      <c r="B31022" s="1"/>
      <c r="C31022" s="1"/>
      <c r="D31022" s="8"/>
      <c r="E31022" s="1"/>
      <c r="F31022" s="1"/>
      <c r="G31022" s="1"/>
      <c r="H31022" s="1"/>
    </row>
    <row r="31023">
      <c r="A31023" s="1"/>
      <c r="B31023" s="1"/>
      <c r="C31023" s="1"/>
      <c r="D31023" s="8"/>
      <c r="E31023" s="1"/>
      <c r="F31023" s="1"/>
      <c r="G31023" s="1"/>
      <c r="H31023" s="1"/>
    </row>
    <row r="31024">
      <c r="A31024" s="1"/>
      <c r="B31024" s="1"/>
      <c r="C31024" s="1"/>
      <c r="D31024" s="8"/>
      <c r="E31024" s="1"/>
      <c r="F31024" s="1"/>
      <c r="G31024" s="1"/>
      <c r="H31024" s="1"/>
    </row>
    <row r="31025">
      <c r="A31025" s="1"/>
      <c r="B31025" s="1"/>
      <c r="C31025" s="1"/>
      <c r="D31025" s="8"/>
      <c r="E31025" s="1"/>
      <c r="F31025" s="1"/>
      <c r="G31025" s="1"/>
      <c r="H31025" s="1"/>
    </row>
    <row r="31026">
      <c r="A31026" s="1"/>
      <c r="B31026" s="1"/>
      <c r="C31026" s="1"/>
      <c r="D31026" s="8"/>
      <c r="E31026" s="1"/>
      <c r="F31026" s="1"/>
      <c r="G31026" s="1"/>
      <c r="H31026" s="1"/>
    </row>
    <row r="31027">
      <c r="A31027" s="1"/>
      <c r="B31027" s="1"/>
      <c r="C31027" s="1"/>
      <c r="D31027" s="8"/>
      <c r="E31027" s="1"/>
      <c r="F31027" s="1"/>
      <c r="G31027" s="1"/>
      <c r="H31027" s="1"/>
    </row>
    <row r="31028">
      <c r="A31028" s="1"/>
      <c r="B31028" s="1"/>
      <c r="C31028" s="1"/>
      <c r="D31028" s="8"/>
      <c r="E31028" s="1"/>
      <c r="F31028" s="1"/>
      <c r="G31028" s="1"/>
      <c r="H31028" s="1"/>
    </row>
    <row r="31029">
      <c r="A31029" s="1"/>
      <c r="B31029" s="1"/>
      <c r="C31029" s="1"/>
      <c r="D31029" s="8"/>
      <c r="E31029" s="1"/>
      <c r="F31029" s="1"/>
      <c r="G31029" s="1"/>
      <c r="H31029" s="1"/>
    </row>
    <row r="31030">
      <c r="A31030" s="1"/>
      <c r="B31030" s="1"/>
      <c r="C31030" s="1"/>
      <c r="D31030" s="8"/>
      <c r="E31030" s="1"/>
      <c r="F31030" s="1"/>
      <c r="G31030" s="1"/>
      <c r="H31030" s="1"/>
    </row>
    <row r="31031">
      <c r="A31031" s="1"/>
      <c r="B31031" s="1"/>
      <c r="C31031" s="1"/>
      <c r="D31031" s="8"/>
      <c r="E31031" s="1"/>
      <c r="F31031" s="1"/>
      <c r="G31031" s="1"/>
      <c r="H31031" s="1"/>
    </row>
    <row r="31032">
      <c r="A31032" s="1"/>
      <c r="B31032" s="1"/>
      <c r="C31032" s="1"/>
      <c r="D31032" s="8"/>
      <c r="E31032" s="1"/>
      <c r="F31032" s="1"/>
      <c r="G31032" s="1"/>
      <c r="H31032" s="1"/>
    </row>
    <row r="31033">
      <c r="A31033" s="1"/>
      <c r="B31033" s="1"/>
      <c r="C31033" s="1"/>
      <c r="D31033" s="8"/>
      <c r="E31033" s="1"/>
      <c r="F31033" s="1"/>
      <c r="G31033" s="1"/>
      <c r="H31033" s="1"/>
    </row>
    <row r="31034">
      <c r="A31034" s="1"/>
      <c r="B31034" s="1"/>
      <c r="C31034" s="1"/>
      <c r="D31034" s="8"/>
      <c r="E31034" s="1"/>
      <c r="F31034" s="1"/>
      <c r="G31034" s="1"/>
      <c r="H31034" s="1"/>
    </row>
    <row r="31035">
      <c r="A31035" s="1"/>
      <c r="B31035" s="1"/>
      <c r="C31035" s="1"/>
      <c r="D31035" s="8"/>
      <c r="E31035" s="1"/>
      <c r="F31035" s="1"/>
      <c r="G31035" s="1"/>
      <c r="H31035" s="1"/>
    </row>
    <row r="31036">
      <c r="A31036" s="1"/>
      <c r="B31036" s="1"/>
      <c r="C31036" s="1"/>
      <c r="D31036" s="8"/>
      <c r="E31036" s="1"/>
      <c r="F31036" s="1"/>
      <c r="G31036" s="1"/>
      <c r="H31036" s="1"/>
    </row>
    <row r="31037">
      <c r="A31037" s="1"/>
      <c r="B31037" s="1"/>
      <c r="C31037" s="1"/>
      <c r="D31037" s="8"/>
      <c r="E31037" s="1"/>
      <c r="F31037" s="1"/>
      <c r="G31037" s="1"/>
      <c r="H31037" s="1"/>
    </row>
    <row r="31038">
      <c r="A31038" s="1"/>
      <c r="B31038" s="1"/>
      <c r="C31038" s="1"/>
      <c r="D31038" s="8"/>
      <c r="E31038" s="1"/>
      <c r="F31038" s="1"/>
      <c r="G31038" s="1"/>
      <c r="H31038" s="1"/>
    </row>
    <row r="31039">
      <c r="A31039" s="1"/>
      <c r="B31039" s="1"/>
      <c r="C31039" s="1"/>
      <c r="D31039" s="8"/>
      <c r="E31039" s="1"/>
      <c r="F31039" s="1"/>
      <c r="G31039" s="1"/>
      <c r="H31039" s="1"/>
    </row>
    <row r="31040">
      <c r="A31040" s="1"/>
      <c r="B31040" s="1"/>
      <c r="C31040" s="1"/>
      <c r="D31040" s="8"/>
      <c r="E31040" s="1"/>
      <c r="F31040" s="1"/>
      <c r="G31040" s="1"/>
      <c r="H31040" s="1"/>
    </row>
    <row r="31041">
      <c r="A31041" s="1"/>
      <c r="B31041" s="1"/>
      <c r="C31041" s="1"/>
      <c r="D31041" s="8"/>
      <c r="E31041" s="1"/>
      <c r="F31041" s="1"/>
      <c r="G31041" s="1"/>
      <c r="H31041" s="1"/>
    </row>
    <row r="31042">
      <c r="A31042" s="1"/>
      <c r="B31042" s="1"/>
      <c r="C31042" s="1"/>
      <c r="D31042" s="8"/>
      <c r="E31042" s="1"/>
      <c r="F31042" s="1"/>
      <c r="G31042" s="1"/>
      <c r="H31042" s="1"/>
    </row>
    <row r="31043">
      <c r="A31043" s="1"/>
      <c r="B31043" s="1"/>
      <c r="C31043" s="1"/>
      <c r="D31043" s="8"/>
      <c r="E31043" s="1"/>
      <c r="F31043" s="1"/>
      <c r="G31043" s="1"/>
      <c r="H31043" s="1"/>
    </row>
    <row r="31044">
      <c r="A31044" s="1"/>
      <c r="B31044" s="1"/>
      <c r="C31044" s="1"/>
      <c r="D31044" s="8"/>
      <c r="E31044" s="1"/>
      <c r="F31044" s="1"/>
      <c r="G31044" s="1"/>
      <c r="H31044" s="1"/>
    </row>
    <row r="31045">
      <c r="A31045" s="1"/>
      <c r="B31045" s="1"/>
      <c r="C31045" s="1"/>
      <c r="D31045" s="8"/>
      <c r="E31045" s="1"/>
      <c r="F31045" s="1"/>
      <c r="G31045" s="1"/>
      <c r="H31045" s="1"/>
    </row>
    <row r="31046">
      <c r="A31046" s="1"/>
      <c r="B31046" s="1"/>
      <c r="C31046" s="1"/>
      <c r="D31046" s="8"/>
      <c r="E31046" s="1"/>
      <c r="F31046" s="1"/>
      <c r="G31046" s="1"/>
      <c r="H31046" s="1"/>
    </row>
    <row r="31047">
      <c r="A31047" s="1"/>
      <c r="B31047" s="1"/>
      <c r="C31047" s="1"/>
      <c r="D31047" s="8"/>
      <c r="E31047" s="1"/>
      <c r="F31047" s="1"/>
      <c r="G31047" s="1"/>
      <c r="H31047" s="1"/>
    </row>
    <row r="31048">
      <c r="A31048" s="1"/>
      <c r="B31048" s="1"/>
      <c r="C31048" s="1"/>
      <c r="D31048" s="8"/>
      <c r="E31048" s="1"/>
      <c r="F31048" s="1"/>
      <c r="G31048" s="1"/>
      <c r="H31048" s="1"/>
    </row>
    <row r="31049">
      <c r="A31049" s="1"/>
      <c r="B31049" s="1"/>
      <c r="C31049" s="1"/>
      <c r="D31049" s="8"/>
      <c r="E31049" s="1"/>
      <c r="F31049" s="1"/>
      <c r="G31049" s="1"/>
      <c r="H31049" s="1"/>
    </row>
    <row r="31050">
      <c r="A31050" s="1"/>
      <c r="B31050" s="1"/>
      <c r="C31050" s="1"/>
      <c r="D31050" s="8"/>
      <c r="E31050" s="1"/>
      <c r="F31050" s="1"/>
      <c r="G31050" s="1"/>
      <c r="H31050" s="1"/>
    </row>
    <row r="31051">
      <c r="A31051" s="1"/>
      <c r="B31051" s="1"/>
      <c r="C31051" s="1"/>
      <c r="D31051" s="8"/>
      <c r="E31051" s="1"/>
      <c r="F31051" s="1"/>
      <c r="G31051" s="1"/>
      <c r="H31051" s="1"/>
    </row>
    <row r="31052">
      <c r="A31052" s="1"/>
      <c r="B31052" s="1"/>
      <c r="C31052" s="1"/>
      <c r="D31052" s="8"/>
      <c r="E31052" s="1"/>
      <c r="F31052" s="1"/>
      <c r="G31052" s="1"/>
      <c r="H31052" s="1"/>
    </row>
    <row r="31053">
      <c r="A31053" s="1"/>
      <c r="B31053" s="1"/>
      <c r="C31053" s="1"/>
      <c r="D31053" s="8"/>
      <c r="E31053" s="1"/>
      <c r="F31053" s="1"/>
      <c r="G31053" s="1"/>
      <c r="H31053" s="1"/>
    </row>
    <row r="31054">
      <c r="A31054" s="1"/>
      <c r="B31054" s="1"/>
      <c r="C31054" s="1"/>
      <c r="D31054" s="8"/>
      <c r="E31054" s="1"/>
      <c r="F31054" s="1"/>
      <c r="G31054" s="1"/>
      <c r="H31054" s="1"/>
    </row>
    <row r="31055">
      <c r="A31055" s="1"/>
      <c r="B31055" s="1"/>
      <c r="C31055" s="1"/>
      <c r="D31055" s="8"/>
      <c r="E31055" s="1"/>
      <c r="F31055" s="1"/>
      <c r="G31055" s="1"/>
      <c r="H31055" s="1"/>
    </row>
    <row r="31056">
      <c r="A31056" s="1"/>
      <c r="B31056" s="1"/>
      <c r="C31056" s="1"/>
      <c r="D31056" s="8"/>
      <c r="E31056" s="1"/>
      <c r="F31056" s="1"/>
      <c r="G31056" s="1"/>
      <c r="H31056" s="1"/>
    </row>
    <row r="31057">
      <c r="A31057" s="1"/>
      <c r="B31057" s="1"/>
      <c r="C31057" s="1"/>
      <c r="D31057" s="8"/>
      <c r="E31057" s="1"/>
      <c r="F31057" s="1"/>
      <c r="G31057" s="1"/>
      <c r="H31057" s="1"/>
    </row>
    <row r="31058">
      <c r="A31058" s="1"/>
      <c r="B31058" s="1"/>
      <c r="C31058" s="1"/>
      <c r="D31058" s="8"/>
      <c r="E31058" s="1"/>
      <c r="F31058" s="1"/>
      <c r="G31058" s="1"/>
      <c r="H31058" s="1"/>
    </row>
    <row r="31059">
      <c r="A31059" s="1"/>
      <c r="B31059" s="1"/>
      <c r="C31059" s="1"/>
      <c r="D31059" s="8"/>
      <c r="E31059" s="1"/>
      <c r="F31059" s="1"/>
      <c r="G31059" s="1"/>
      <c r="H31059" s="1"/>
    </row>
    <row r="31060">
      <c r="A31060" s="1"/>
      <c r="B31060" s="1"/>
      <c r="C31060" s="1"/>
      <c r="D31060" s="8"/>
      <c r="E31060" s="1"/>
      <c r="F31060" s="1"/>
      <c r="G31060" s="1"/>
      <c r="H31060" s="1"/>
    </row>
    <row r="31061">
      <c r="A31061" s="1"/>
      <c r="B31061" s="1"/>
      <c r="C31061" s="1"/>
      <c r="D31061" s="8"/>
      <c r="E31061" s="1"/>
      <c r="F31061" s="1"/>
      <c r="G31061" s="1"/>
      <c r="H31061" s="1"/>
    </row>
    <row r="31062">
      <c r="A31062" s="1"/>
      <c r="B31062" s="1"/>
      <c r="C31062" s="1"/>
      <c r="D31062" s="8"/>
      <c r="E31062" s="1"/>
      <c r="F31062" s="1"/>
      <c r="G31062" s="1"/>
      <c r="H31062" s="1"/>
    </row>
    <row r="31063">
      <c r="A31063" s="1"/>
      <c r="B31063" s="1"/>
      <c r="C31063" s="1"/>
      <c r="D31063" s="8"/>
      <c r="E31063" s="1"/>
      <c r="F31063" s="1"/>
      <c r="G31063" s="1"/>
      <c r="H31063" s="1"/>
    </row>
    <row r="31064">
      <c r="A31064" s="1"/>
      <c r="B31064" s="1"/>
      <c r="C31064" s="1"/>
      <c r="D31064" s="8"/>
      <c r="E31064" s="1"/>
      <c r="F31064" s="1"/>
      <c r="G31064" s="1"/>
      <c r="H31064" s="1"/>
    </row>
    <row r="31065">
      <c r="A31065" s="1"/>
      <c r="B31065" s="1"/>
      <c r="C31065" s="1"/>
      <c r="D31065" s="8"/>
      <c r="E31065" s="1"/>
      <c r="F31065" s="1"/>
      <c r="G31065" s="1"/>
      <c r="H31065" s="1"/>
    </row>
    <row r="31066">
      <c r="A31066" s="1"/>
      <c r="B31066" s="1"/>
      <c r="C31066" s="1"/>
      <c r="D31066" s="8"/>
      <c r="E31066" s="1"/>
      <c r="F31066" s="1"/>
      <c r="G31066" s="1"/>
      <c r="H31066" s="1"/>
    </row>
    <row r="31067">
      <c r="A31067" s="1"/>
      <c r="B31067" s="1"/>
      <c r="C31067" s="1"/>
      <c r="D31067" s="8"/>
      <c r="E31067" s="1"/>
      <c r="F31067" s="1"/>
      <c r="G31067" s="1"/>
      <c r="H31067" s="1"/>
    </row>
    <row r="31068">
      <c r="A31068" s="1"/>
      <c r="B31068" s="1"/>
      <c r="C31068" s="1"/>
      <c r="D31068" s="8"/>
      <c r="E31068" s="1"/>
      <c r="F31068" s="1"/>
      <c r="G31068" s="1"/>
      <c r="H31068" s="1"/>
    </row>
    <row r="31069">
      <c r="A31069" s="1"/>
      <c r="B31069" s="1"/>
      <c r="C31069" s="1"/>
      <c r="D31069" s="8"/>
      <c r="E31069" s="1"/>
      <c r="F31069" s="1"/>
      <c r="G31069" s="1"/>
      <c r="H31069" s="1"/>
    </row>
    <row r="31070">
      <c r="A31070" s="1"/>
      <c r="B31070" s="1"/>
      <c r="C31070" s="1"/>
      <c r="D31070" s="8"/>
      <c r="E31070" s="1"/>
      <c r="F31070" s="1"/>
      <c r="G31070" s="1"/>
      <c r="H31070" s="1"/>
    </row>
    <row r="31071">
      <c r="A31071" s="1"/>
      <c r="B31071" s="1"/>
      <c r="C31071" s="1"/>
      <c r="D31071" s="8"/>
      <c r="E31071" s="1"/>
      <c r="F31071" s="1"/>
      <c r="G31071" s="1"/>
      <c r="H31071" s="1"/>
    </row>
    <row r="31072">
      <c r="A31072" s="1"/>
      <c r="B31072" s="1"/>
      <c r="C31072" s="1"/>
      <c r="D31072" s="8"/>
      <c r="E31072" s="1"/>
      <c r="F31072" s="1"/>
      <c r="G31072" s="1"/>
      <c r="H31072" s="1"/>
    </row>
    <row r="31073">
      <c r="A31073" s="1"/>
      <c r="B31073" s="1"/>
      <c r="C31073" s="1"/>
      <c r="D31073" s="8"/>
      <c r="E31073" s="1"/>
      <c r="F31073" s="1"/>
      <c r="G31073" s="1"/>
      <c r="H31073" s="1"/>
    </row>
    <row r="31074">
      <c r="A31074" s="1"/>
      <c r="B31074" s="1"/>
      <c r="C31074" s="1"/>
      <c r="D31074" s="8"/>
      <c r="E31074" s="1"/>
      <c r="F31074" s="1"/>
      <c r="G31074" s="1"/>
      <c r="H31074" s="1"/>
    </row>
    <row r="31075">
      <c r="A31075" s="1"/>
      <c r="B31075" s="1"/>
      <c r="C31075" s="1"/>
      <c r="D31075" s="8"/>
      <c r="E31075" s="1"/>
      <c r="F31075" s="1"/>
      <c r="G31075" s="1"/>
      <c r="H31075" s="1"/>
    </row>
    <row r="31076">
      <c r="A31076" s="1"/>
      <c r="B31076" s="1"/>
      <c r="C31076" s="1"/>
      <c r="D31076" s="8"/>
      <c r="E31076" s="1"/>
      <c r="F31076" s="1"/>
      <c r="G31076" s="1"/>
      <c r="H31076" s="1"/>
    </row>
    <row r="31077">
      <c r="A31077" s="1"/>
      <c r="B31077" s="1"/>
      <c r="C31077" s="1"/>
      <c r="D31077" s="8"/>
      <c r="E31077" s="1"/>
      <c r="F31077" s="1"/>
      <c r="G31077" s="1"/>
      <c r="H31077" s="1"/>
    </row>
    <row r="31078">
      <c r="A31078" s="1"/>
      <c r="B31078" s="1"/>
      <c r="C31078" s="1"/>
      <c r="D31078" s="8"/>
      <c r="E31078" s="1"/>
      <c r="F31078" s="1"/>
      <c r="G31078" s="1"/>
      <c r="H31078" s="1"/>
    </row>
    <row r="31079">
      <c r="A31079" s="1"/>
      <c r="B31079" s="1"/>
      <c r="C31079" s="1"/>
      <c r="D31079" s="8"/>
      <c r="E31079" s="1"/>
      <c r="F31079" s="1"/>
      <c r="G31079" s="1"/>
      <c r="H31079" s="1"/>
    </row>
    <row r="31080">
      <c r="A31080" s="1"/>
      <c r="B31080" s="1"/>
      <c r="C31080" s="1"/>
      <c r="D31080" s="8"/>
      <c r="E31080" s="1"/>
      <c r="F31080" s="1"/>
      <c r="G31080" s="1"/>
      <c r="H31080" s="1"/>
    </row>
    <row r="31081">
      <c r="A31081" s="1"/>
      <c r="B31081" s="1"/>
      <c r="C31081" s="1"/>
      <c r="D31081" s="8"/>
      <c r="E31081" s="1"/>
      <c r="F31081" s="1"/>
      <c r="G31081" s="1"/>
      <c r="H31081" s="1"/>
    </row>
    <row r="31082">
      <c r="A31082" s="1"/>
      <c r="B31082" s="1"/>
      <c r="C31082" s="1"/>
      <c r="D31082" s="8"/>
      <c r="E31082" s="1"/>
      <c r="F31082" s="1"/>
      <c r="G31082" s="1"/>
      <c r="H31082" s="1"/>
    </row>
    <row r="31083">
      <c r="A31083" s="1"/>
      <c r="B31083" s="1"/>
      <c r="C31083" s="1"/>
      <c r="D31083" s="8"/>
      <c r="E31083" s="1"/>
      <c r="F31083" s="1"/>
      <c r="G31083" s="1"/>
      <c r="H31083" s="1"/>
    </row>
    <row r="31084">
      <c r="A31084" s="1"/>
      <c r="B31084" s="1"/>
      <c r="C31084" s="1"/>
      <c r="D31084" s="8"/>
      <c r="E31084" s="1"/>
      <c r="F31084" s="1"/>
      <c r="G31084" s="1"/>
      <c r="H31084" s="1"/>
    </row>
    <row r="31085">
      <c r="A31085" s="1"/>
      <c r="B31085" s="1"/>
      <c r="C31085" s="1"/>
      <c r="D31085" s="8"/>
      <c r="E31085" s="1"/>
      <c r="F31085" s="1"/>
      <c r="G31085" s="1"/>
      <c r="H31085" s="1"/>
    </row>
    <row r="31086">
      <c r="A31086" s="1"/>
      <c r="B31086" s="1"/>
      <c r="C31086" s="1"/>
      <c r="D31086" s="8"/>
      <c r="E31086" s="1"/>
      <c r="F31086" s="1"/>
      <c r="G31086" s="1"/>
      <c r="H31086" s="1"/>
    </row>
    <row r="31087">
      <c r="A31087" s="1"/>
      <c r="B31087" s="1"/>
      <c r="C31087" s="1"/>
      <c r="D31087" s="8"/>
      <c r="E31087" s="1"/>
      <c r="F31087" s="1"/>
      <c r="G31087" s="1"/>
      <c r="H31087" s="1"/>
    </row>
    <row r="31088">
      <c r="A31088" s="1"/>
      <c r="B31088" s="1"/>
      <c r="C31088" s="1"/>
      <c r="D31088" s="8"/>
      <c r="E31088" s="1"/>
      <c r="F31088" s="1"/>
      <c r="G31088" s="1"/>
      <c r="H31088" s="1"/>
    </row>
    <row r="31089">
      <c r="A31089" s="1"/>
      <c r="B31089" s="1"/>
      <c r="C31089" s="1"/>
      <c r="D31089" s="8"/>
      <c r="E31089" s="1"/>
      <c r="F31089" s="1"/>
      <c r="G31089" s="1"/>
      <c r="H31089" s="1"/>
    </row>
    <row r="31090">
      <c r="A31090" s="1"/>
      <c r="B31090" s="1"/>
      <c r="C31090" s="1"/>
      <c r="D31090" s="8"/>
      <c r="E31090" s="1"/>
      <c r="F31090" s="1"/>
      <c r="G31090" s="1"/>
      <c r="H31090" s="1"/>
    </row>
    <row r="31091">
      <c r="A31091" s="1"/>
      <c r="B31091" s="1"/>
      <c r="C31091" s="1"/>
      <c r="D31091" s="8"/>
      <c r="E31091" s="1"/>
      <c r="F31091" s="1"/>
      <c r="G31091" s="1"/>
      <c r="H31091" s="1"/>
    </row>
    <row r="31092">
      <c r="A31092" s="1"/>
      <c r="B31092" s="1"/>
      <c r="C31092" s="1"/>
      <c r="D31092" s="8"/>
      <c r="E31092" s="1"/>
      <c r="F31092" s="1"/>
      <c r="G31092" s="1"/>
      <c r="H31092" s="1"/>
    </row>
    <row r="31093">
      <c r="A31093" s="1"/>
      <c r="B31093" s="1"/>
      <c r="C31093" s="1"/>
      <c r="D31093" s="8"/>
      <c r="E31093" s="1"/>
      <c r="F31093" s="1"/>
      <c r="G31093" s="1"/>
      <c r="H31093" s="1"/>
    </row>
    <row r="31094">
      <c r="A31094" s="1"/>
      <c r="B31094" s="1"/>
      <c r="C31094" s="1"/>
      <c r="D31094" s="8"/>
      <c r="E31094" s="1"/>
      <c r="F31094" s="1"/>
      <c r="G31094" s="1"/>
      <c r="H31094" s="1"/>
    </row>
    <row r="31095">
      <c r="A31095" s="1"/>
      <c r="B31095" s="1"/>
      <c r="C31095" s="1"/>
      <c r="D31095" s="8"/>
      <c r="E31095" s="1"/>
      <c r="F31095" s="1"/>
      <c r="G31095" s="1"/>
      <c r="H31095" s="1"/>
    </row>
    <row r="31096">
      <c r="A31096" s="1"/>
      <c r="B31096" s="1"/>
      <c r="C31096" s="1"/>
      <c r="D31096" s="8"/>
      <c r="E31096" s="1"/>
      <c r="F31096" s="1"/>
      <c r="G31096" s="1"/>
      <c r="H31096" s="1"/>
    </row>
    <row r="31097">
      <c r="A31097" s="1"/>
      <c r="B31097" s="1"/>
      <c r="C31097" s="1"/>
      <c r="D31097" s="8"/>
      <c r="E31097" s="1"/>
      <c r="F31097" s="1"/>
      <c r="G31097" s="1"/>
      <c r="H31097" s="1"/>
    </row>
    <row r="31098">
      <c r="A31098" s="1"/>
      <c r="B31098" s="1"/>
      <c r="C31098" s="1"/>
      <c r="D31098" s="8"/>
      <c r="E31098" s="1"/>
      <c r="F31098" s="1"/>
      <c r="G31098" s="1"/>
      <c r="H31098" s="1"/>
    </row>
    <row r="31099">
      <c r="A31099" s="1"/>
      <c r="B31099" s="1"/>
      <c r="C31099" s="1"/>
      <c r="D31099" s="8"/>
      <c r="E31099" s="1"/>
      <c r="F31099" s="1"/>
      <c r="G31099" s="1"/>
      <c r="H31099" s="1"/>
    </row>
    <row r="31100">
      <c r="A31100" s="1"/>
      <c r="B31100" s="1"/>
      <c r="C31100" s="1"/>
      <c r="D31100" s="8"/>
      <c r="E31100" s="1"/>
      <c r="F31100" s="1"/>
      <c r="G31100" s="1"/>
      <c r="H31100" s="1"/>
    </row>
    <row r="31101">
      <c r="A31101" s="1"/>
      <c r="B31101" s="1"/>
      <c r="C31101" s="1"/>
      <c r="D31101" s="8"/>
      <c r="E31101" s="1"/>
      <c r="F31101" s="1"/>
      <c r="G31101" s="1"/>
      <c r="H31101" s="1"/>
    </row>
    <row r="31102">
      <c r="A31102" s="1"/>
      <c r="B31102" s="1"/>
      <c r="C31102" s="1"/>
      <c r="D31102" s="8"/>
      <c r="E31102" s="1"/>
      <c r="F31102" s="1"/>
      <c r="G31102" s="1"/>
      <c r="H31102" s="1"/>
    </row>
    <row r="31103">
      <c r="A31103" s="1"/>
      <c r="B31103" s="1"/>
      <c r="C31103" s="1"/>
      <c r="D31103" s="8"/>
      <c r="E31103" s="1"/>
      <c r="F31103" s="1"/>
      <c r="G31103" s="1"/>
      <c r="H31103" s="1"/>
    </row>
    <row r="31104">
      <c r="A31104" s="1"/>
      <c r="B31104" s="1"/>
      <c r="C31104" s="1"/>
      <c r="D31104" s="8"/>
      <c r="E31104" s="1"/>
      <c r="F31104" s="1"/>
      <c r="G31104" s="1"/>
      <c r="H31104" s="1"/>
    </row>
    <row r="31105">
      <c r="A31105" s="1"/>
      <c r="B31105" s="1"/>
      <c r="C31105" s="1"/>
      <c r="D31105" s="8"/>
      <c r="E31105" s="1"/>
      <c r="F31105" s="1"/>
      <c r="G31105" s="1"/>
      <c r="H31105" s="1"/>
    </row>
    <row r="31106">
      <c r="A31106" s="1"/>
      <c r="B31106" s="1"/>
      <c r="C31106" s="1"/>
      <c r="D31106" s="8"/>
      <c r="E31106" s="1"/>
      <c r="F31106" s="1"/>
      <c r="G31106" s="1"/>
      <c r="H31106" s="1"/>
    </row>
    <row r="31107">
      <c r="A31107" s="1"/>
      <c r="B31107" s="1"/>
      <c r="C31107" s="1"/>
      <c r="D31107" s="8"/>
      <c r="E31107" s="1"/>
      <c r="F31107" s="1"/>
      <c r="G31107" s="1"/>
      <c r="H31107" s="1"/>
    </row>
    <row r="31108">
      <c r="A31108" s="1"/>
      <c r="B31108" s="1"/>
      <c r="C31108" s="1"/>
      <c r="D31108" s="8"/>
      <c r="E31108" s="1"/>
      <c r="F31108" s="1"/>
      <c r="G31108" s="1"/>
      <c r="H31108" s="1"/>
    </row>
    <row r="31109">
      <c r="A31109" s="1"/>
      <c r="B31109" s="1"/>
      <c r="C31109" s="1"/>
      <c r="D31109" s="8"/>
      <c r="E31109" s="1"/>
      <c r="F31109" s="1"/>
      <c r="G31109" s="1"/>
      <c r="H31109" s="1"/>
    </row>
    <row r="31110">
      <c r="A31110" s="1"/>
      <c r="B31110" s="1"/>
      <c r="C31110" s="1"/>
      <c r="D31110" s="8"/>
      <c r="E31110" s="1"/>
      <c r="F31110" s="1"/>
      <c r="G31110" s="1"/>
      <c r="H31110" s="1"/>
    </row>
    <row r="31111">
      <c r="A31111" s="1"/>
      <c r="B31111" s="1"/>
      <c r="C31111" s="1"/>
      <c r="D31111" s="8"/>
      <c r="E31111" s="1"/>
      <c r="F31111" s="1"/>
      <c r="G31111" s="1"/>
      <c r="H31111" s="1"/>
    </row>
    <row r="31112">
      <c r="A31112" s="1"/>
      <c r="B31112" s="1"/>
      <c r="C31112" s="1"/>
      <c r="D31112" s="8"/>
      <c r="E31112" s="1"/>
      <c r="F31112" s="1"/>
      <c r="G31112" s="1"/>
      <c r="H31112" s="1"/>
    </row>
    <row r="31113">
      <c r="A31113" s="1"/>
      <c r="B31113" s="1"/>
      <c r="C31113" s="1"/>
      <c r="D31113" s="8"/>
      <c r="E31113" s="1"/>
      <c r="F31113" s="1"/>
      <c r="G31113" s="1"/>
      <c r="H31113" s="1"/>
    </row>
    <row r="31114">
      <c r="A31114" s="1"/>
      <c r="B31114" s="1"/>
      <c r="C31114" s="1"/>
      <c r="D31114" s="8"/>
      <c r="E31114" s="1"/>
      <c r="F31114" s="1"/>
      <c r="G31114" s="1"/>
      <c r="H31114" s="1"/>
    </row>
    <row r="31115">
      <c r="A31115" s="1"/>
      <c r="B31115" s="1"/>
      <c r="C31115" s="1"/>
      <c r="D31115" s="8"/>
      <c r="E31115" s="1"/>
      <c r="F31115" s="1"/>
      <c r="G31115" s="1"/>
      <c r="H31115" s="1"/>
    </row>
    <row r="31116">
      <c r="A31116" s="1"/>
      <c r="B31116" s="1"/>
      <c r="C31116" s="1"/>
      <c r="D31116" s="8"/>
      <c r="E31116" s="1"/>
      <c r="F31116" s="1"/>
      <c r="G31116" s="1"/>
      <c r="H31116" s="1"/>
    </row>
    <row r="31117">
      <c r="A31117" s="1"/>
      <c r="B31117" s="1"/>
      <c r="C31117" s="1"/>
      <c r="D31117" s="8"/>
      <c r="E31117" s="1"/>
      <c r="F31117" s="1"/>
      <c r="G31117" s="1"/>
      <c r="H31117" s="1"/>
    </row>
    <row r="31118">
      <c r="A31118" s="1"/>
      <c r="B31118" s="1"/>
      <c r="C31118" s="1"/>
      <c r="D31118" s="8"/>
      <c r="E31118" s="1"/>
      <c r="F31118" s="1"/>
      <c r="G31118" s="1"/>
      <c r="H31118" s="1"/>
    </row>
    <row r="31119">
      <c r="A31119" s="1"/>
      <c r="B31119" s="1"/>
      <c r="C31119" s="1"/>
      <c r="D31119" s="8"/>
      <c r="E31119" s="1"/>
      <c r="F31119" s="1"/>
      <c r="G31119" s="1"/>
      <c r="H31119" s="1"/>
    </row>
    <row r="31120">
      <c r="A31120" s="1"/>
      <c r="B31120" s="1"/>
      <c r="C31120" s="1"/>
      <c r="D31120" s="8"/>
      <c r="E31120" s="1"/>
      <c r="F31120" s="1"/>
      <c r="G31120" s="1"/>
      <c r="H31120" s="1"/>
    </row>
    <row r="31121">
      <c r="A31121" s="1"/>
      <c r="B31121" s="1"/>
      <c r="C31121" s="1"/>
      <c r="D31121" s="8"/>
      <c r="E31121" s="1"/>
      <c r="F31121" s="1"/>
      <c r="G31121" s="1"/>
      <c r="H31121" s="1"/>
    </row>
    <row r="31122">
      <c r="A31122" s="1"/>
      <c r="B31122" s="1"/>
      <c r="C31122" s="1"/>
      <c r="D31122" s="8"/>
      <c r="E31122" s="1"/>
      <c r="F31122" s="1"/>
      <c r="G31122" s="1"/>
      <c r="H31122" s="1"/>
    </row>
    <row r="31123">
      <c r="A31123" s="1"/>
      <c r="B31123" s="1"/>
      <c r="C31123" s="1"/>
      <c r="D31123" s="8"/>
      <c r="E31123" s="1"/>
      <c r="F31123" s="1"/>
      <c r="G31123" s="1"/>
      <c r="H31123" s="1"/>
    </row>
    <row r="31124">
      <c r="A31124" s="1"/>
      <c r="B31124" s="1"/>
      <c r="C31124" s="1"/>
      <c r="D31124" s="8"/>
      <c r="E31124" s="1"/>
      <c r="F31124" s="1"/>
      <c r="G31124" s="1"/>
      <c r="H31124" s="1"/>
    </row>
    <row r="31125">
      <c r="A31125" s="1"/>
      <c r="B31125" s="1"/>
      <c r="C31125" s="1"/>
      <c r="D31125" s="8"/>
      <c r="E31125" s="1"/>
      <c r="F31125" s="1"/>
      <c r="G31125" s="1"/>
      <c r="H31125" s="1"/>
    </row>
    <row r="31126">
      <c r="A31126" s="1"/>
      <c r="B31126" s="1"/>
      <c r="C31126" s="1"/>
      <c r="D31126" s="8"/>
      <c r="E31126" s="1"/>
      <c r="F31126" s="1"/>
      <c r="G31126" s="1"/>
      <c r="H31126" s="1"/>
    </row>
    <row r="31127">
      <c r="A31127" s="1"/>
      <c r="B31127" s="1"/>
      <c r="C31127" s="1"/>
      <c r="D31127" s="8"/>
      <c r="E31127" s="1"/>
      <c r="F31127" s="1"/>
      <c r="G31127" s="1"/>
      <c r="H31127" s="1"/>
    </row>
    <row r="31128">
      <c r="A31128" s="1"/>
      <c r="B31128" s="1"/>
      <c r="C31128" s="1"/>
      <c r="D31128" s="8"/>
      <c r="E31128" s="1"/>
      <c r="F31128" s="1"/>
      <c r="G31128" s="1"/>
      <c r="H31128" s="1"/>
    </row>
    <row r="31129">
      <c r="A31129" s="1"/>
      <c r="B31129" s="1"/>
      <c r="C31129" s="1"/>
      <c r="D31129" s="8"/>
      <c r="E31129" s="1"/>
      <c r="F31129" s="1"/>
      <c r="G31129" s="1"/>
      <c r="H31129" s="1"/>
    </row>
    <row r="31130">
      <c r="A31130" s="1"/>
      <c r="B31130" s="1"/>
      <c r="C31130" s="1"/>
      <c r="D31130" s="8"/>
      <c r="E31130" s="1"/>
      <c r="F31130" s="1"/>
      <c r="G31130" s="1"/>
      <c r="H31130" s="1"/>
    </row>
    <row r="31131">
      <c r="A31131" s="1"/>
      <c r="B31131" s="1"/>
      <c r="C31131" s="1"/>
      <c r="D31131" s="8"/>
      <c r="E31131" s="1"/>
      <c r="F31131" s="1"/>
      <c r="G31131" s="1"/>
      <c r="H31131" s="1"/>
    </row>
    <row r="31132">
      <c r="A31132" s="1"/>
      <c r="B31132" s="1"/>
      <c r="C31132" s="1"/>
      <c r="D31132" s="8"/>
      <c r="E31132" s="1"/>
      <c r="F31132" s="1"/>
      <c r="G31132" s="1"/>
      <c r="H31132" s="1"/>
    </row>
    <row r="31133">
      <c r="A31133" s="1"/>
      <c r="B31133" s="1"/>
      <c r="C31133" s="1"/>
      <c r="D31133" s="8"/>
      <c r="E31133" s="1"/>
      <c r="F31133" s="1"/>
      <c r="G31133" s="1"/>
      <c r="H31133" s="1"/>
    </row>
    <row r="31134">
      <c r="A31134" s="1"/>
      <c r="B31134" s="1"/>
      <c r="C31134" s="1"/>
      <c r="D31134" s="8"/>
      <c r="E31134" s="1"/>
      <c r="F31134" s="1"/>
      <c r="G31134" s="1"/>
      <c r="H31134" s="1"/>
    </row>
    <row r="31135">
      <c r="A31135" s="1"/>
      <c r="B31135" s="1"/>
      <c r="C31135" s="1"/>
      <c r="D31135" s="8"/>
      <c r="E31135" s="1"/>
      <c r="F31135" s="1"/>
      <c r="G31135" s="1"/>
      <c r="H31135" s="1"/>
    </row>
    <row r="31136">
      <c r="A31136" s="1"/>
      <c r="B31136" s="1"/>
      <c r="C31136" s="1"/>
      <c r="D31136" s="8"/>
      <c r="E31136" s="1"/>
      <c r="F31136" s="1"/>
      <c r="G31136" s="1"/>
      <c r="H31136" s="1"/>
    </row>
    <row r="31137">
      <c r="A31137" s="1"/>
      <c r="B31137" s="1"/>
      <c r="C31137" s="1"/>
      <c r="D31137" s="8"/>
      <c r="E31137" s="1"/>
      <c r="F31137" s="1"/>
      <c r="G31137" s="1"/>
      <c r="H31137" s="1"/>
    </row>
    <row r="31138">
      <c r="A31138" s="1"/>
      <c r="B31138" s="1"/>
      <c r="C31138" s="1"/>
      <c r="D31138" s="8"/>
      <c r="E31138" s="1"/>
      <c r="F31138" s="1"/>
      <c r="G31138" s="1"/>
      <c r="H31138" s="1"/>
    </row>
    <row r="31139">
      <c r="A31139" s="1"/>
      <c r="B31139" s="1"/>
      <c r="C31139" s="1"/>
      <c r="D31139" s="8"/>
      <c r="E31139" s="1"/>
      <c r="F31139" s="1"/>
      <c r="G31139" s="1"/>
      <c r="H31139" s="1"/>
    </row>
    <row r="31140">
      <c r="A31140" s="1"/>
      <c r="B31140" s="1"/>
      <c r="C31140" s="1"/>
      <c r="D31140" s="8"/>
      <c r="E31140" s="1"/>
      <c r="F31140" s="1"/>
      <c r="G31140" s="1"/>
      <c r="H31140" s="1"/>
    </row>
    <row r="31141">
      <c r="A31141" s="1"/>
      <c r="B31141" s="1"/>
      <c r="C31141" s="1"/>
      <c r="D31141" s="8"/>
      <c r="E31141" s="1"/>
      <c r="F31141" s="1"/>
      <c r="G31141" s="1"/>
      <c r="H31141" s="1"/>
    </row>
    <row r="31142">
      <c r="A31142" s="1"/>
      <c r="B31142" s="1"/>
      <c r="C31142" s="1"/>
      <c r="D31142" s="8"/>
      <c r="E31142" s="1"/>
      <c r="F31142" s="1"/>
      <c r="G31142" s="1"/>
      <c r="H31142" s="1"/>
    </row>
    <row r="31143">
      <c r="A31143" s="1"/>
      <c r="B31143" s="1"/>
      <c r="C31143" s="1"/>
      <c r="D31143" s="8"/>
      <c r="E31143" s="1"/>
      <c r="F31143" s="1"/>
      <c r="G31143" s="1"/>
      <c r="H31143" s="1"/>
    </row>
    <row r="31144">
      <c r="A31144" s="1"/>
      <c r="B31144" s="1"/>
      <c r="C31144" s="1"/>
      <c r="D31144" s="8"/>
      <c r="E31144" s="1"/>
      <c r="F31144" s="1"/>
      <c r="G31144" s="1"/>
      <c r="H31144" s="1"/>
    </row>
    <row r="31145">
      <c r="A31145" s="1"/>
      <c r="B31145" s="1"/>
      <c r="C31145" s="1"/>
      <c r="D31145" s="8"/>
      <c r="E31145" s="1"/>
      <c r="F31145" s="1"/>
      <c r="G31145" s="1"/>
      <c r="H31145" s="1"/>
    </row>
    <row r="31146">
      <c r="A31146" s="1"/>
      <c r="B31146" s="1"/>
      <c r="C31146" s="1"/>
      <c r="D31146" s="8"/>
      <c r="E31146" s="1"/>
      <c r="F31146" s="1"/>
      <c r="G31146" s="1"/>
      <c r="H31146" s="1"/>
    </row>
    <row r="31147">
      <c r="A31147" s="1"/>
      <c r="B31147" s="1"/>
      <c r="C31147" s="1"/>
      <c r="D31147" s="8"/>
      <c r="E31147" s="1"/>
      <c r="F31147" s="1"/>
      <c r="G31147" s="1"/>
      <c r="H31147" s="1"/>
    </row>
    <row r="31148">
      <c r="A31148" s="1"/>
      <c r="B31148" s="1"/>
      <c r="C31148" s="1"/>
      <c r="D31148" s="8"/>
      <c r="E31148" s="1"/>
      <c r="F31148" s="1"/>
      <c r="G31148" s="1"/>
      <c r="H31148" s="1"/>
    </row>
    <row r="31149">
      <c r="A31149" s="1"/>
      <c r="B31149" s="1"/>
      <c r="C31149" s="1"/>
      <c r="D31149" s="8"/>
      <c r="E31149" s="1"/>
      <c r="F31149" s="1"/>
      <c r="G31149" s="1"/>
      <c r="H31149" s="1"/>
    </row>
    <row r="31150">
      <c r="A31150" s="1"/>
      <c r="B31150" s="1"/>
      <c r="C31150" s="1"/>
      <c r="D31150" s="8"/>
      <c r="E31150" s="1"/>
      <c r="F31150" s="1"/>
      <c r="G31150" s="1"/>
      <c r="H31150" s="1"/>
    </row>
    <row r="31151">
      <c r="A31151" s="1"/>
      <c r="B31151" s="1"/>
      <c r="C31151" s="1"/>
      <c r="D31151" s="8"/>
      <c r="E31151" s="1"/>
      <c r="F31151" s="1"/>
      <c r="G31151" s="1"/>
      <c r="H31151" s="1"/>
    </row>
    <row r="31152">
      <c r="A31152" s="1"/>
      <c r="B31152" s="1"/>
      <c r="C31152" s="1"/>
      <c r="D31152" s="8"/>
      <c r="E31152" s="1"/>
      <c r="F31152" s="1"/>
      <c r="G31152" s="1"/>
      <c r="H31152" s="1"/>
    </row>
    <row r="31153">
      <c r="A31153" s="1"/>
      <c r="B31153" s="1"/>
      <c r="C31153" s="1"/>
      <c r="D31153" s="8"/>
      <c r="E31153" s="1"/>
      <c r="F31153" s="1"/>
      <c r="G31153" s="1"/>
      <c r="H31153" s="1"/>
    </row>
    <row r="31154">
      <c r="A31154" s="1"/>
      <c r="B31154" s="1"/>
      <c r="C31154" s="1"/>
      <c r="D31154" s="8"/>
      <c r="E31154" s="1"/>
      <c r="F31154" s="1"/>
      <c r="G31154" s="1"/>
      <c r="H31154" s="1"/>
    </row>
    <row r="31155">
      <c r="A31155" s="1"/>
      <c r="B31155" s="1"/>
      <c r="C31155" s="1"/>
      <c r="D31155" s="8"/>
      <c r="E31155" s="1"/>
      <c r="F31155" s="1"/>
      <c r="G31155" s="1"/>
      <c r="H31155" s="1"/>
    </row>
    <row r="31156">
      <c r="A31156" s="1"/>
      <c r="B31156" s="1"/>
      <c r="C31156" s="1"/>
      <c r="D31156" s="8"/>
      <c r="E31156" s="1"/>
      <c r="F31156" s="1"/>
      <c r="G31156" s="1"/>
      <c r="H31156" s="1"/>
    </row>
    <row r="31157">
      <c r="A31157" s="1"/>
      <c r="B31157" s="1"/>
      <c r="C31157" s="1"/>
      <c r="D31157" s="8"/>
      <c r="E31157" s="1"/>
      <c r="F31157" s="1"/>
      <c r="G31157" s="1"/>
      <c r="H31157" s="1"/>
    </row>
    <row r="31158">
      <c r="A31158" s="1"/>
      <c r="B31158" s="1"/>
      <c r="C31158" s="1"/>
      <c r="D31158" s="8"/>
      <c r="E31158" s="1"/>
      <c r="F31158" s="1"/>
      <c r="G31158" s="1"/>
      <c r="H31158" s="1"/>
    </row>
    <row r="31159">
      <c r="A31159" s="1"/>
      <c r="B31159" s="1"/>
      <c r="C31159" s="1"/>
      <c r="D31159" s="8"/>
      <c r="E31159" s="1"/>
      <c r="F31159" s="1"/>
      <c r="G31159" s="1"/>
      <c r="H31159" s="1"/>
    </row>
    <row r="31160">
      <c r="A31160" s="1"/>
      <c r="B31160" s="1"/>
      <c r="C31160" s="1"/>
      <c r="D31160" s="8"/>
      <c r="E31160" s="1"/>
      <c r="F31160" s="1"/>
      <c r="G31160" s="1"/>
      <c r="H31160" s="1"/>
    </row>
    <row r="31161">
      <c r="A31161" s="1"/>
      <c r="B31161" s="1"/>
      <c r="C31161" s="1"/>
      <c r="D31161" s="8"/>
      <c r="E31161" s="1"/>
      <c r="F31161" s="1"/>
      <c r="G31161" s="1"/>
      <c r="H31161" s="1"/>
    </row>
    <row r="31162">
      <c r="A31162" s="1"/>
      <c r="B31162" s="1"/>
      <c r="C31162" s="1"/>
      <c r="D31162" s="8"/>
      <c r="E31162" s="1"/>
      <c r="F31162" s="1"/>
      <c r="G31162" s="1"/>
      <c r="H31162" s="1"/>
    </row>
    <row r="31163">
      <c r="A31163" s="1"/>
      <c r="B31163" s="1"/>
      <c r="C31163" s="1"/>
      <c r="D31163" s="8"/>
      <c r="E31163" s="1"/>
      <c r="F31163" s="1"/>
      <c r="G31163" s="1"/>
      <c r="H31163" s="1"/>
    </row>
    <row r="31164">
      <c r="A31164" s="1"/>
      <c r="B31164" s="1"/>
      <c r="C31164" s="1"/>
      <c r="D31164" s="8"/>
      <c r="E31164" s="1"/>
      <c r="F31164" s="1"/>
      <c r="G31164" s="1"/>
      <c r="H31164" s="1"/>
    </row>
    <row r="31165">
      <c r="A31165" s="1"/>
      <c r="B31165" s="1"/>
      <c r="C31165" s="1"/>
      <c r="D31165" s="8"/>
      <c r="E31165" s="1"/>
      <c r="F31165" s="1"/>
      <c r="G31165" s="1"/>
      <c r="H31165" s="1"/>
    </row>
    <row r="31166">
      <c r="A31166" s="1"/>
      <c r="B31166" s="1"/>
      <c r="C31166" s="1"/>
      <c r="D31166" s="8"/>
      <c r="E31166" s="1"/>
      <c r="F31166" s="1"/>
      <c r="G31166" s="1"/>
      <c r="H31166" s="1"/>
    </row>
    <row r="31167">
      <c r="A31167" s="1"/>
      <c r="B31167" s="1"/>
      <c r="C31167" s="1"/>
      <c r="D31167" s="8"/>
      <c r="E31167" s="1"/>
      <c r="F31167" s="1"/>
      <c r="G31167" s="1"/>
      <c r="H31167" s="1"/>
    </row>
    <row r="31168">
      <c r="A31168" s="1"/>
      <c r="B31168" s="1"/>
      <c r="C31168" s="1"/>
      <c r="D31168" s="8"/>
      <c r="E31168" s="1"/>
      <c r="F31168" s="1"/>
      <c r="G31168" s="1"/>
      <c r="H31168" s="1"/>
    </row>
    <row r="31169">
      <c r="A31169" s="1"/>
      <c r="B31169" s="1"/>
      <c r="C31169" s="1"/>
      <c r="D31169" s="8"/>
      <c r="E31169" s="1"/>
      <c r="F31169" s="1"/>
      <c r="G31169" s="1"/>
      <c r="H31169" s="1"/>
    </row>
    <row r="31170">
      <c r="A31170" s="1"/>
      <c r="B31170" s="1"/>
      <c r="C31170" s="1"/>
      <c r="D31170" s="8"/>
      <c r="E31170" s="1"/>
      <c r="F31170" s="1"/>
      <c r="G31170" s="1"/>
      <c r="H31170" s="1"/>
    </row>
    <row r="31171">
      <c r="A31171" s="1"/>
      <c r="B31171" s="1"/>
      <c r="C31171" s="1"/>
      <c r="D31171" s="8"/>
      <c r="E31171" s="1"/>
      <c r="F31171" s="1"/>
      <c r="G31171" s="1"/>
      <c r="H31171" s="1"/>
    </row>
    <row r="31172">
      <c r="A31172" s="1"/>
      <c r="B31172" s="1"/>
      <c r="C31172" s="1"/>
      <c r="D31172" s="8"/>
      <c r="E31172" s="1"/>
      <c r="F31172" s="1"/>
      <c r="G31172" s="1"/>
      <c r="H31172" s="1"/>
    </row>
    <row r="31173">
      <c r="A31173" s="1"/>
      <c r="B31173" s="1"/>
      <c r="C31173" s="1"/>
      <c r="D31173" s="8"/>
      <c r="E31173" s="1"/>
      <c r="F31173" s="1"/>
      <c r="G31173" s="1"/>
      <c r="H31173" s="1"/>
    </row>
    <row r="31174">
      <c r="A31174" s="1"/>
      <c r="B31174" s="1"/>
      <c r="C31174" s="1"/>
      <c r="D31174" s="8"/>
      <c r="E31174" s="1"/>
      <c r="F31174" s="1"/>
      <c r="G31174" s="1"/>
      <c r="H31174" s="1"/>
    </row>
    <row r="31175">
      <c r="A31175" s="1"/>
      <c r="B31175" s="1"/>
      <c r="C31175" s="1"/>
      <c r="D31175" s="8"/>
      <c r="E31175" s="1"/>
      <c r="F31175" s="1"/>
      <c r="G31175" s="1"/>
      <c r="H31175" s="1"/>
    </row>
    <row r="31176">
      <c r="A31176" s="1"/>
      <c r="B31176" s="1"/>
      <c r="C31176" s="1"/>
      <c r="D31176" s="8"/>
      <c r="E31176" s="1"/>
      <c r="F31176" s="1"/>
      <c r="G31176" s="1"/>
      <c r="H31176" s="1"/>
    </row>
    <row r="31177">
      <c r="A31177" s="1"/>
      <c r="B31177" s="1"/>
      <c r="C31177" s="1"/>
      <c r="D31177" s="8"/>
      <c r="E31177" s="1"/>
      <c r="F31177" s="1"/>
      <c r="G31177" s="1"/>
      <c r="H31177" s="1"/>
    </row>
    <row r="31178">
      <c r="A31178" s="1"/>
      <c r="B31178" s="1"/>
      <c r="C31178" s="1"/>
      <c r="D31178" s="8"/>
      <c r="E31178" s="1"/>
      <c r="F31178" s="1"/>
      <c r="G31178" s="1"/>
      <c r="H31178" s="1"/>
    </row>
    <row r="31179">
      <c r="A31179" s="1"/>
      <c r="B31179" s="1"/>
      <c r="C31179" s="1"/>
      <c r="D31179" s="8"/>
      <c r="E31179" s="1"/>
      <c r="F31179" s="1"/>
      <c r="G31179" s="1"/>
      <c r="H31179" s="1"/>
    </row>
    <row r="31180">
      <c r="A31180" s="1"/>
      <c r="B31180" s="1"/>
      <c r="C31180" s="1"/>
      <c r="D31180" s="8"/>
      <c r="E31180" s="1"/>
      <c r="F31180" s="1"/>
      <c r="G31180" s="1"/>
      <c r="H31180" s="1"/>
    </row>
    <row r="31181">
      <c r="A31181" s="1"/>
      <c r="B31181" s="1"/>
      <c r="C31181" s="1"/>
      <c r="D31181" s="8"/>
      <c r="E31181" s="1"/>
      <c r="F31181" s="1"/>
      <c r="G31181" s="1"/>
      <c r="H31181" s="1"/>
    </row>
    <row r="31182">
      <c r="A31182" s="1"/>
      <c r="B31182" s="1"/>
      <c r="C31182" s="1"/>
      <c r="D31182" s="8"/>
      <c r="E31182" s="1"/>
      <c r="F31182" s="1"/>
      <c r="G31182" s="1"/>
      <c r="H31182" s="1"/>
    </row>
    <row r="31183">
      <c r="A31183" s="1"/>
      <c r="B31183" s="1"/>
      <c r="C31183" s="1"/>
      <c r="D31183" s="8"/>
      <c r="E31183" s="1"/>
      <c r="F31183" s="1"/>
      <c r="G31183" s="1"/>
      <c r="H31183" s="1"/>
    </row>
    <row r="31184">
      <c r="A31184" s="1"/>
      <c r="B31184" s="1"/>
      <c r="C31184" s="1"/>
      <c r="D31184" s="8"/>
      <c r="E31184" s="1"/>
      <c r="F31184" s="1"/>
      <c r="G31184" s="1"/>
      <c r="H31184" s="1"/>
    </row>
    <row r="31185">
      <c r="A31185" s="1"/>
      <c r="B31185" s="1"/>
      <c r="C31185" s="1"/>
      <c r="D31185" s="8"/>
      <c r="E31185" s="1"/>
      <c r="F31185" s="1"/>
      <c r="G31185" s="1"/>
      <c r="H31185" s="1"/>
    </row>
    <row r="31186">
      <c r="A31186" s="1"/>
      <c r="B31186" s="1"/>
      <c r="C31186" s="1"/>
      <c r="D31186" s="8"/>
      <c r="E31186" s="1"/>
      <c r="F31186" s="1"/>
      <c r="G31186" s="1"/>
      <c r="H31186" s="1"/>
    </row>
    <row r="31187">
      <c r="A31187" s="1"/>
      <c r="B31187" s="1"/>
      <c r="C31187" s="1"/>
      <c r="D31187" s="8"/>
      <c r="E31187" s="1"/>
      <c r="F31187" s="1"/>
      <c r="G31187" s="1"/>
      <c r="H31187" s="1"/>
    </row>
    <row r="31188">
      <c r="A31188" s="1"/>
      <c r="B31188" s="1"/>
      <c r="C31188" s="1"/>
      <c r="D31188" s="8"/>
      <c r="E31188" s="1"/>
      <c r="F31188" s="1"/>
      <c r="G31188" s="1"/>
      <c r="H31188" s="1"/>
    </row>
    <row r="31189">
      <c r="A31189" s="1"/>
      <c r="B31189" s="1"/>
      <c r="C31189" s="1"/>
      <c r="D31189" s="8"/>
      <c r="E31189" s="1"/>
      <c r="F31189" s="1"/>
      <c r="G31189" s="1"/>
      <c r="H31189" s="1"/>
    </row>
    <row r="31190">
      <c r="A31190" s="1"/>
      <c r="B31190" s="1"/>
      <c r="C31190" s="1"/>
      <c r="D31190" s="8"/>
      <c r="E31190" s="1"/>
      <c r="F31190" s="1"/>
      <c r="G31190" s="1"/>
      <c r="H31190" s="1"/>
    </row>
    <row r="31191">
      <c r="A31191" s="1"/>
      <c r="B31191" s="1"/>
      <c r="C31191" s="1"/>
      <c r="D31191" s="8"/>
      <c r="E31191" s="1"/>
      <c r="F31191" s="1"/>
      <c r="G31191" s="1"/>
      <c r="H31191" s="1"/>
    </row>
    <row r="31192">
      <c r="A31192" s="1"/>
      <c r="B31192" s="1"/>
      <c r="C31192" s="1"/>
      <c r="D31192" s="8"/>
      <c r="E31192" s="1"/>
      <c r="F31192" s="1"/>
      <c r="G31192" s="1"/>
      <c r="H31192" s="1"/>
    </row>
    <row r="31193">
      <c r="A31193" s="1"/>
      <c r="B31193" s="1"/>
      <c r="C31193" s="1"/>
      <c r="D31193" s="8"/>
      <c r="E31193" s="1"/>
      <c r="F31193" s="1"/>
      <c r="G31193" s="1"/>
      <c r="H31193" s="1"/>
    </row>
    <row r="31194">
      <c r="A31194" s="1"/>
      <c r="B31194" s="1"/>
      <c r="C31194" s="1"/>
      <c r="D31194" s="8"/>
      <c r="E31194" s="1"/>
      <c r="F31194" s="1"/>
      <c r="G31194" s="1"/>
      <c r="H31194" s="1"/>
    </row>
    <row r="31195">
      <c r="A31195" s="1"/>
      <c r="B31195" s="1"/>
      <c r="C31195" s="1"/>
      <c r="D31195" s="8"/>
      <c r="E31195" s="1"/>
      <c r="F31195" s="1"/>
      <c r="G31195" s="1"/>
      <c r="H31195" s="1"/>
    </row>
    <row r="31196">
      <c r="A31196" s="1"/>
      <c r="B31196" s="1"/>
      <c r="C31196" s="1"/>
      <c r="D31196" s="8"/>
      <c r="E31196" s="1"/>
      <c r="F31196" s="1"/>
      <c r="G31196" s="1"/>
      <c r="H31196" s="1"/>
    </row>
    <row r="31197">
      <c r="A31197" s="1"/>
      <c r="B31197" s="1"/>
      <c r="C31197" s="1"/>
      <c r="D31197" s="8"/>
      <c r="E31197" s="1"/>
      <c r="F31197" s="1"/>
      <c r="G31197" s="1"/>
      <c r="H31197" s="1"/>
    </row>
    <row r="31198">
      <c r="A31198" s="1"/>
      <c r="B31198" s="1"/>
      <c r="C31198" s="1"/>
      <c r="D31198" s="8"/>
      <c r="E31198" s="1"/>
      <c r="F31198" s="1"/>
      <c r="G31198" s="1"/>
      <c r="H31198" s="1"/>
    </row>
    <row r="31199">
      <c r="A31199" s="1"/>
      <c r="B31199" s="1"/>
      <c r="C31199" s="1"/>
      <c r="D31199" s="8"/>
      <c r="E31199" s="1"/>
      <c r="F31199" s="1"/>
      <c r="G31199" s="1"/>
      <c r="H31199" s="1"/>
    </row>
    <row r="31200">
      <c r="A31200" s="1"/>
      <c r="B31200" s="1"/>
      <c r="C31200" s="1"/>
      <c r="D31200" s="8"/>
      <c r="E31200" s="1"/>
      <c r="F31200" s="1"/>
      <c r="G31200" s="1"/>
      <c r="H31200" s="1"/>
    </row>
    <row r="31201">
      <c r="A31201" s="1"/>
      <c r="B31201" s="1"/>
      <c r="C31201" s="1"/>
      <c r="D31201" s="8"/>
      <c r="E31201" s="1"/>
      <c r="F31201" s="1"/>
      <c r="G31201" s="1"/>
      <c r="H31201" s="1"/>
    </row>
    <row r="31202">
      <c r="A31202" s="1"/>
      <c r="B31202" s="1"/>
      <c r="C31202" s="1"/>
      <c r="D31202" s="8"/>
      <c r="E31202" s="1"/>
      <c r="F31202" s="1"/>
      <c r="G31202" s="1"/>
      <c r="H31202" s="1"/>
    </row>
    <row r="31203">
      <c r="A31203" s="1"/>
      <c r="B31203" s="1"/>
      <c r="C31203" s="1"/>
      <c r="D31203" s="8"/>
      <c r="E31203" s="1"/>
      <c r="F31203" s="1"/>
      <c r="G31203" s="1"/>
      <c r="H31203" s="1"/>
    </row>
    <row r="31204">
      <c r="A31204" s="1"/>
      <c r="B31204" s="1"/>
      <c r="C31204" s="1"/>
      <c r="D31204" s="8"/>
      <c r="E31204" s="1"/>
      <c r="F31204" s="1"/>
      <c r="G31204" s="1"/>
      <c r="H31204" s="1"/>
    </row>
    <row r="31205">
      <c r="A31205" s="1"/>
      <c r="B31205" s="1"/>
      <c r="C31205" s="1"/>
      <c r="D31205" s="8"/>
      <c r="E31205" s="1"/>
      <c r="F31205" s="1"/>
      <c r="G31205" s="1"/>
      <c r="H31205" s="1"/>
    </row>
    <row r="31206">
      <c r="A31206" s="1"/>
      <c r="B31206" s="1"/>
      <c r="C31206" s="1"/>
      <c r="D31206" s="8"/>
      <c r="E31206" s="1"/>
      <c r="F31206" s="1"/>
      <c r="G31206" s="1"/>
      <c r="H31206" s="1"/>
    </row>
    <row r="31207">
      <c r="A31207" s="1"/>
      <c r="B31207" s="1"/>
      <c r="C31207" s="1"/>
      <c r="D31207" s="8"/>
      <c r="E31207" s="1"/>
      <c r="F31207" s="1"/>
      <c r="G31207" s="1"/>
      <c r="H31207" s="1"/>
    </row>
    <row r="31208">
      <c r="A31208" s="1"/>
      <c r="B31208" s="1"/>
      <c r="C31208" s="1"/>
      <c r="D31208" s="8"/>
      <c r="E31208" s="1"/>
      <c r="F31208" s="1"/>
      <c r="G31208" s="1"/>
      <c r="H31208" s="1"/>
    </row>
    <row r="31209">
      <c r="A31209" s="1"/>
      <c r="B31209" s="1"/>
      <c r="C31209" s="1"/>
      <c r="D31209" s="8"/>
      <c r="E31209" s="1"/>
      <c r="F31209" s="1"/>
      <c r="G31209" s="1"/>
      <c r="H31209" s="1"/>
    </row>
    <row r="31210">
      <c r="A31210" s="1"/>
      <c r="B31210" s="1"/>
      <c r="C31210" s="1"/>
      <c r="D31210" s="8"/>
      <c r="E31210" s="1"/>
      <c r="F31210" s="1"/>
      <c r="G31210" s="1"/>
      <c r="H31210" s="1"/>
    </row>
    <row r="31211">
      <c r="A31211" s="1"/>
      <c r="B31211" s="1"/>
      <c r="C31211" s="1"/>
      <c r="D31211" s="8"/>
      <c r="E31211" s="1"/>
      <c r="F31211" s="1"/>
      <c r="G31211" s="1"/>
      <c r="H31211" s="1"/>
    </row>
    <row r="31212">
      <c r="A31212" s="1"/>
      <c r="B31212" s="1"/>
      <c r="C31212" s="1"/>
      <c r="D31212" s="8"/>
      <c r="E31212" s="1"/>
      <c r="F31212" s="1"/>
      <c r="G31212" s="1"/>
      <c r="H31212" s="1"/>
    </row>
    <row r="31213">
      <c r="A31213" s="1"/>
      <c r="B31213" s="1"/>
      <c r="C31213" s="1"/>
      <c r="D31213" s="8"/>
      <c r="E31213" s="1"/>
      <c r="F31213" s="1"/>
      <c r="G31213" s="1"/>
      <c r="H31213" s="1"/>
    </row>
    <row r="31214">
      <c r="A31214" s="1"/>
      <c r="B31214" s="1"/>
      <c r="C31214" s="1"/>
      <c r="D31214" s="8"/>
      <c r="E31214" s="1"/>
      <c r="F31214" s="1"/>
      <c r="G31214" s="1"/>
      <c r="H31214" s="1"/>
    </row>
    <row r="31215">
      <c r="A31215" s="1"/>
      <c r="B31215" s="1"/>
      <c r="C31215" s="1"/>
      <c r="D31215" s="8"/>
      <c r="E31215" s="1"/>
      <c r="F31215" s="1"/>
      <c r="G31215" s="1"/>
      <c r="H31215" s="1"/>
    </row>
    <row r="31216">
      <c r="A31216" s="1"/>
      <c r="B31216" s="1"/>
      <c r="C31216" s="1"/>
      <c r="D31216" s="8"/>
      <c r="E31216" s="1"/>
      <c r="F31216" s="1"/>
      <c r="G31216" s="1"/>
      <c r="H31216" s="1"/>
    </row>
    <row r="31217">
      <c r="A31217" s="1"/>
      <c r="B31217" s="1"/>
      <c r="C31217" s="1"/>
      <c r="D31217" s="8"/>
      <c r="E31217" s="1"/>
      <c r="F31217" s="1"/>
      <c r="G31217" s="1"/>
      <c r="H31217" s="1"/>
    </row>
    <row r="31218">
      <c r="A31218" s="1"/>
      <c r="B31218" s="1"/>
      <c r="C31218" s="1"/>
      <c r="D31218" s="8"/>
      <c r="E31218" s="1"/>
      <c r="F31218" s="1"/>
      <c r="G31218" s="1"/>
      <c r="H31218" s="1"/>
    </row>
    <row r="31219">
      <c r="A31219" s="1"/>
      <c r="B31219" s="1"/>
      <c r="C31219" s="1"/>
      <c r="D31219" s="8"/>
      <c r="E31219" s="1"/>
      <c r="F31219" s="1"/>
      <c r="G31219" s="1"/>
      <c r="H31219" s="1"/>
    </row>
    <row r="31220">
      <c r="A31220" s="1"/>
      <c r="B31220" s="1"/>
      <c r="C31220" s="1"/>
      <c r="D31220" s="8"/>
      <c r="E31220" s="1"/>
      <c r="F31220" s="1"/>
      <c r="G31220" s="1"/>
      <c r="H31220" s="1"/>
    </row>
    <row r="31221">
      <c r="A31221" s="1"/>
      <c r="B31221" s="1"/>
      <c r="C31221" s="1"/>
      <c r="D31221" s="8"/>
      <c r="E31221" s="1"/>
      <c r="F31221" s="1"/>
      <c r="G31221" s="1"/>
      <c r="H31221" s="1"/>
    </row>
    <row r="31222">
      <c r="A31222" s="1"/>
      <c r="B31222" s="1"/>
      <c r="C31222" s="1"/>
      <c r="D31222" s="8"/>
      <c r="E31222" s="1"/>
      <c r="F31222" s="1"/>
      <c r="G31222" s="1"/>
      <c r="H31222" s="1"/>
    </row>
    <row r="31223">
      <c r="A31223" s="1"/>
      <c r="B31223" s="1"/>
      <c r="C31223" s="1"/>
      <c r="D31223" s="8"/>
      <c r="E31223" s="1"/>
      <c r="F31223" s="1"/>
      <c r="G31223" s="1"/>
      <c r="H31223" s="1"/>
    </row>
    <row r="31224">
      <c r="A31224" s="1"/>
      <c r="B31224" s="1"/>
      <c r="C31224" s="1"/>
      <c r="D31224" s="8"/>
      <c r="E31224" s="1"/>
      <c r="F31224" s="1"/>
      <c r="G31224" s="1"/>
      <c r="H31224" s="1"/>
    </row>
    <row r="31225">
      <c r="A31225" s="1"/>
      <c r="B31225" s="1"/>
      <c r="C31225" s="1"/>
      <c r="D31225" s="8"/>
      <c r="E31225" s="1"/>
      <c r="F31225" s="1"/>
      <c r="G31225" s="1"/>
      <c r="H31225" s="1"/>
    </row>
    <row r="31226">
      <c r="A31226" s="1"/>
      <c r="B31226" s="1"/>
      <c r="C31226" s="1"/>
      <c r="D31226" s="8"/>
      <c r="E31226" s="1"/>
      <c r="F31226" s="1"/>
      <c r="G31226" s="1"/>
      <c r="H31226" s="1"/>
    </row>
    <row r="31227">
      <c r="A31227" s="1"/>
      <c r="B31227" s="1"/>
      <c r="C31227" s="1"/>
      <c r="D31227" s="8"/>
      <c r="E31227" s="1"/>
      <c r="F31227" s="1"/>
      <c r="G31227" s="1"/>
      <c r="H31227" s="1"/>
    </row>
    <row r="31228">
      <c r="A31228" s="1"/>
      <c r="B31228" s="1"/>
      <c r="C31228" s="1"/>
      <c r="D31228" s="8"/>
      <c r="E31228" s="1"/>
      <c r="F31228" s="1"/>
      <c r="G31228" s="1"/>
      <c r="H31228" s="1"/>
    </row>
    <row r="31229">
      <c r="A31229" s="1"/>
      <c r="B31229" s="1"/>
      <c r="C31229" s="1"/>
      <c r="D31229" s="8"/>
      <c r="E31229" s="1"/>
      <c r="F31229" s="1"/>
      <c r="G31229" s="1"/>
      <c r="H31229" s="1"/>
    </row>
    <row r="31230">
      <c r="A31230" s="1"/>
      <c r="B31230" s="1"/>
      <c r="C31230" s="1"/>
      <c r="D31230" s="8"/>
      <c r="E31230" s="1"/>
      <c r="F31230" s="1"/>
      <c r="G31230" s="1"/>
      <c r="H31230" s="1"/>
    </row>
    <row r="31231">
      <c r="A31231" s="1"/>
      <c r="B31231" s="1"/>
      <c r="C31231" s="1"/>
      <c r="D31231" s="8"/>
      <c r="E31231" s="1"/>
      <c r="F31231" s="1"/>
      <c r="G31231" s="1"/>
      <c r="H31231" s="1"/>
    </row>
    <row r="31232">
      <c r="A31232" s="1"/>
      <c r="B31232" s="1"/>
      <c r="C31232" s="1"/>
      <c r="D31232" s="8"/>
      <c r="E31232" s="1"/>
      <c r="F31232" s="1"/>
      <c r="G31232" s="1"/>
      <c r="H31232" s="1"/>
    </row>
    <row r="31233">
      <c r="A31233" s="1"/>
      <c r="B31233" s="1"/>
      <c r="C31233" s="1"/>
      <c r="D31233" s="8"/>
      <c r="E31233" s="1"/>
      <c r="F31233" s="1"/>
      <c r="G31233" s="1"/>
      <c r="H31233" s="1"/>
    </row>
    <row r="31234">
      <c r="A31234" s="1"/>
      <c r="B31234" s="1"/>
      <c r="C31234" s="1"/>
      <c r="D31234" s="8"/>
      <c r="E31234" s="1"/>
      <c r="F31234" s="1"/>
      <c r="G31234" s="1"/>
      <c r="H31234" s="1"/>
    </row>
    <row r="31235">
      <c r="A31235" s="1"/>
      <c r="B31235" s="1"/>
      <c r="C31235" s="1"/>
      <c r="D31235" s="8"/>
      <c r="E31235" s="1"/>
      <c r="F31235" s="1"/>
      <c r="G31235" s="1"/>
      <c r="H31235" s="1"/>
    </row>
    <row r="31236">
      <c r="A31236" s="1"/>
      <c r="B31236" s="1"/>
      <c r="C31236" s="1"/>
      <c r="D31236" s="8"/>
      <c r="E31236" s="1"/>
      <c r="F31236" s="1"/>
      <c r="G31236" s="1"/>
      <c r="H31236" s="1"/>
    </row>
    <row r="31237">
      <c r="A31237" s="1"/>
      <c r="B31237" s="1"/>
      <c r="C31237" s="1"/>
      <c r="D31237" s="8"/>
      <c r="E31237" s="1"/>
      <c r="F31237" s="1"/>
      <c r="G31237" s="1"/>
      <c r="H31237" s="1"/>
    </row>
    <row r="31238">
      <c r="A31238" s="1"/>
      <c r="B31238" s="1"/>
      <c r="C31238" s="1"/>
      <c r="D31238" s="8"/>
      <c r="E31238" s="1"/>
      <c r="F31238" s="1"/>
      <c r="G31238" s="1"/>
      <c r="H31238" s="1"/>
    </row>
    <row r="31239">
      <c r="A31239" s="1"/>
      <c r="B31239" s="1"/>
      <c r="C31239" s="1"/>
      <c r="D31239" s="8"/>
      <c r="E31239" s="1"/>
      <c r="F31239" s="1"/>
      <c r="G31239" s="1"/>
      <c r="H31239" s="1"/>
    </row>
    <row r="31240">
      <c r="A31240" s="1"/>
      <c r="B31240" s="1"/>
      <c r="C31240" s="1"/>
      <c r="D31240" s="8"/>
      <c r="E31240" s="1"/>
      <c r="F31240" s="1"/>
      <c r="G31240" s="1"/>
      <c r="H31240" s="1"/>
    </row>
    <row r="31241">
      <c r="A31241" s="1"/>
      <c r="B31241" s="1"/>
      <c r="C31241" s="1"/>
      <c r="D31241" s="8"/>
      <c r="E31241" s="1"/>
      <c r="F31241" s="1"/>
      <c r="G31241" s="1"/>
      <c r="H31241" s="1"/>
    </row>
    <row r="31242">
      <c r="A31242" s="1"/>
      <c r="B31242" s="1"/>
      <c r="C31242" s="1"/>
      <c r="D31242" s="8"/>
      <c r="E31242" s="1"/>
      <c r="F31242" s="1"/>
      <c r="G31242" s="1"/>
      <c r="H31242" s="1"/>
    </row>
    <row r="31243">
      <c r="A31243" s="1"/>
      <c r="B31243" s="1"/>
      <c r="C31243" s="1"/>
      <c r="D31243" s="8"/>
      <c r="E31243" s="1"/>
      <c r="F31243" s="1"/>
      <c r="G31243" s="1"/>
      <c r="H31243" s="1"/>
    </row>
    <row r="31244">
      <c r="A31244" s="1"/>
      <c r="B31244" s="1"/>
      <c r="C31244" s="1"/>
      <c r="D31244" s="8"/>
      <c r="E31244" s="1"/>
      <c r="F31244" s="1"/>
      <c r="G31244" s="1"/>
      <c r="H31244" s="1"/>
    </row>
    <row r="31245">
      <c r="A31245" s="1"/>
      <c r="B31245" s="1"/>
      <c r="C31245" s="1"/>
      <c r="D31245" s="8"/>
      <c r="E31245" s="1"/>
      <c r="F31245" s="1"/>
      <c r="G31245" s="1"/>
      <c r="H31245" s="1"/>
    </row>
    <row r="31246">
      <c r="A31246" s="1"/>
      <c r="B31246" s="1"/>
      <c r="C31246" s="1"/>
      <c r="D31246" s="8"/>
      <c r="E31246" s="1"/>
      <c r="F31246" s="1"/>
      <c r="G31246" s="1"/>
      <c r="H31246" s="1"/>
    </row>
    <row r="31247">
      <c r="A31247" s="1"/>
      <c r="B31247" s="1"/>
      <c r="C31247" s="1"/>
      <c r="D31247" s="8"/>
      <c r="E31247" s="1"/>
      <c r="F31247" s="1"/>
      <c r="G31247" s="1"/>
      <c r="H31247" s="1"/>
    </row>
    <row r="31248">
      <c r="A31248" s="1"/>
      <c r="B31248" s="1"/>
      <c r="C31248" s="1"/>
      <c r="D31248" s="8"/>
      <c r="E31248" s="1"/>
      <c r="F31248" s="1"/>
      <c r="G31248" s="1"/>
      <c r="H31248" s="1"/>
    </row>
    <row r="31249">
      <c r="A31249" s="1"/>
      <c r="B31249" s="1"/>
      <c r="C31249" s="1"/>
      <c r="D31249" s="8"/>
      <c r="E31249" s="1"/>
      <c r="F31249" s="1"/>
      <c r="G31249" s="1"/>
      <c r="H31249" s="1"/>
    </row>
    <row r="31250">
      <c r="A31250" s="1"/>
      <c r="B31250" s="1"/>
      <c r="C31250" s="1"/>
      <c r="D31250" s="8"/>
      <c r="E31250" s="1"/>
      <c r="F31250" s="1"/>
      <c r="G31250" s="1"/>
      <c r="H31250" s="1"/>
    </row>
    <row r="31251">
      <c r="A31251" s="1"/>
      <c r="B31251" s="1"/>
      <c r="C31251" s="1"/>
      <c r="D31251" s="8"/>
      <c r="E31251" s="1"/>
      <c r="F31251" s="1"/>
      <c r="G31251" s="1"/>
      <c r="H31251" s="1"/>
    </row>
    <row r="31252">
      <c r="A31252" s="1"/>
      <c r="B31252" s="1"/>
      <c r="C31252" s="1"/>
      <c r="D31252" s="8"/>
      <c r="E31252" s="1"/>
      <c r="F31252" s="1"/>
      <c r="G31252" s="1"/>
      <c r="H31252" s="1"/>
    </row>
    <row r="31253">
      <c r="A31253" s="1"/>
      <c r="B31253" s="1"/>
      <c r="C31253" s="1"/>
      <c r="D31253" s="8"/>
      <c r="E31253" s="1"/>
      <c r="F31253" s="1"/>
      <c r="G31253" s="1"/>
      <c r="H31253" s="1"/>
    </row>
    <row r="31254">
      <c r="A31254" s="1"/>
      <c r="B31254" s="1"/>
      <c r="C31254" s="1"/>
      <c r="D31254" s="8"/>
      <c r="E31254" s="1"/>
      <c r="F31254" s="1"/>
      <c r="G31254" s="1"/>
      <c r="H31254" s="1"/>
    </row>
    <row r="31255">
      <c r="A31255" s="1"/>
      <c r="B31255" s="1"/>
      <c r="C31255" s="1"/>
      <c r="D31255" s="8"/>
      <c r="E31255" s="1"/>
      <c r="F31255" s="1"/>
      <c r="G31255" s="1"/>
      <c r="H31255" s="1"/>
    </row>
    <row r="31256">
      <c r="A31256" s="1"/>
      <c r="B31256" s="1"/>
      <c r="C31256" s="1"/>
      <c r="D31256" s="8"/>
      <c r="E31256" s="1"/>
      <c r="F31256" s="1"/>
      <c r="G31256" s="1"/>
      <c r="H31256" s="1"/>
    </row>
    <row r="31257">
      <c r="A31257" s="1"/>
      <c r="B31257" s="1"/>
      <c r="C31257" s="1"/>
      <c r="D31257" s="8"/>
      <c r="E31257" s="1"/>
      <c r="F31257" s="1"/>
      <c r="G31257" s="1"/>
      <c r="H31257" s="1"/>
    </row>
    <row r="31258">
      <c r="A31258" s="1"/>
      <c r="B31258" s="1"/>
      <c r="C31258" s="1"/>
      <c r="D31258" s="8"/>
      <c r="E31258" s="1"/>
      <c r="F31258" s="1"/>
      <c r="G31258" s="1"/>
      <c r="H31258" s="1"/>
    </row>
    <row r="31259">
      <c r="A31259" s="1"/>
      <c r="B31259" s="1"/>
      <c r="C31259" s="1"/>
      <c r="D31259" s="8"/>
      <c r="E31259" s="1"/>
      <c r="F31259" s="1"/>
      <c r="G31259" s="1"/>
      <c r="H31259" s="1"/>
    </row>
    <row r="31260">
      <c r="A31260" s="1"/>
      <c r="B31260" s="1"/>
      <c r="C31260" s="1"/>
      <c r="D31260" s="8"/>
      <c r="E31260" s="1"/>
      <c r="F31260" s="1"/>
      <c r="G31260" s="1"/>
      <c r="H31260" s="1"/>
    </row>
    <row r="31261">
      <c r="A31261" s="1"/>
      <c r="B31261" s="1"/>
      <c r="C31261" s="1"/>
      <c r="D31261" s="8"/>
      <c r="E31261" s="1"/>
      <c r="F31261" s="1"/>
      <c r="G31261" s="1"/>
      <c r="H31261" s="1"/>
    </row>
    <row r="31262">
      <c r="A31262" s="1"/>
      <c r="B31262" s="1"/>
      <c r="C31262" s="1"/>
      <c r="D31262" s="8"/>
      <c r="E31262" s="1"/>
      <c r="F31262" s="1"/>
      <c r="G31262" s="1"/>
      <c r="H31262" s="1"/>
    </row>
    <row r="31263">
      <c r="A31263" s="1"/>
      <c r="B31263" s="1"/>
      <c r="C31263" s="1"/>
      <c r="D31263" s="8"/>
      <c r="E31263" s="1"/>
      <c r="F31263" s="1"/>
      <c r="G31263" s="1"/>
      <c r="H31263" s="1"/>
    </row>
    <row r="31264">
      <c r="A31264" s="1"/>
      <c r="B31264" s="1"/>
      <c r="C31264" s="1"/>
      <c r="D31264" s="8"/>
      <c r="E31264" s="1"/>
      <c r="F31264" s="1"/>
      <c r="G31264" s="1"/>
      <c r="H31264" s="1"/>
    </row>
    <row r="31265">
      <c r="A31265" s="1"/>
      <c r="B31265" s="1"/>
      <c r="C31265" s="1"/>
      <c r="D31265" s="8"/>
      <c r="E31265" s="1"/>
      <c r="F31265" s="1"/>
      <c r="G31265" s="1"/>
      <c r="H31265" s="1"/>
    </row>
    <row r="31266">
      <c r="A31266" s="1"/>
      <c r="B31266" s="1"/>
      <c r="C31266" s="1"/>
      <c r="D31266" s="8"/>
      <c r="E31266" s="1"/>
      <c r="F31266" s="1"/>
      <c r="G31266" s="1"/>
      <c r="H31266" s="1"/>
    </row>
    <row r="31267">
      <c r="A31267" s="1"/>
      <c r="B31267" s="1"/>
      <c r="C31267" s="1"/>
      <c r="D31267" s="8"/>
      <c r="E31267" s="1"/>
      <c r="F31267" s="1"/>
      <c r="G31267" s="1"/>
      <c r="H31267" s="1"/>
    </row>
    <row r="31268">
      <c r="A31268" s="1"/>
      <c r="B31268" s="1"/>
      <c r="C31268" s="1"/>
      <c r="D31268" s="8"/>
      <c r="E31268" s="1"/>
      <c r="F31268" s="1"/>
      <c r="G31268" s="1"/>
      <c r="H31268" s="1"/>
    </row>
    <row r="31269">
      <c r="A31269" s="1"/>
      <c r="B31269" s="1"/>
      <c r="C31269" s="1"/>
      <c r="D31269" s="8"/>
      <c r="E31269" s="1"/>
      <c r="F31269" s="1"/>
      <c r="G31269" s="1"/>
      <c r="H31269" s="1"/>
    </row>
    <row r="31270">
      <c r="A31270" s="1"/>
      <c r="B31270" s="1"/>
      <c r="C31270" s="1"/>
      <c r="D31270" s="8"/>
      <c r="E31270" s="1"/>
      <c r="F31270" s="1"/>
      <c r="G31270" s="1"/>
      <c r="H31270" s="1"/>
    </row>
    <row r="31271">
      <c r="A31271" s="1"/>
      <c r="B31271" s="1"/>
      <c r="C31271" s="1"/>
      <c r="D31271" s="8"/>
      <c r="E31271" s="1"/>
      <c r="F31271" s="1"/>
      <c r="G31271" s="1"/>
      <c r="H31271" s="1"/>
    </row>
    <row r="31272">
      <c r="A31272" s="1"/>
      <c r="B31272" s="1"/>
      <c r="C31272" s="1"/>
      <c r="D31272" s="8"/>
      <c r="E31272" s="1"/>
      <c r="F31272" s="1"/>
      <c r="G31272" s="1"/>
      <c r="H31272" s="1"/>
    </row>
    <row r="31273">
      <c r="A31273" s="1"/>
      <c r="B31273" s="1"/>
      <c r="C31273" s="1"/>
      <c r="D31273" s="8"/>
      <c r="E31273" s="1"/>
      <c r="F31273" s="1"/>
      <c r="G31273" s="1"/>
      <c r="H31273" s="1"/>
    </row>
    <row r="31274">
      <c r="A31274" s="1"/>
      <c r="B31274" s="1"/>
      <c r="C31274" s="1"/>
      <c r="D31274" s="8"/>
      <c r="E31274" s="1"/>
      <c r="F31274" s="1"/>
      <c r="G31274" s="1"/>
      <c r="H31274" s="1"/>
    </row>
    <row r="31275">
      <c r="A31275" s="1"/>
      <c r="B31275" s="1"/>
      <c r="C31275" s="1"/>
      <c r="D31275" s="8"/>
      <c r="E31275" s="1"/>
      <c r="F31275" s="1"/>
      <c r="G31275" s="1"/>
      <c r="H31275" s="1"/>
    </row>
    <row r="31276">
      <c r="A31276" s="1"/>
      <c r="B31276" s="1"/>
      <c r="C31276" s="1"/>
      <c r="D31276" s="8"/>
      <c r="E31276" s="1"/>
      <c r="F31276" s="1"/>
      <c r="G31276" s="1"/>
      <c r="H31276" s="1"/>
    </row>
    <row r="31277">
      <c r="A31277" s="1"/>
      <c r="B31277" s="1"/>
      <c r="C31277" s="1"/>
      <c r="D31277" s="8"/>
      <c r="E31277" s="1"/>
      <c r="F31277" s="1"/>
      <c r="G31277" s="1"/>
      <c r="H31277" s="1"/>
    </row>
    <row r="31278">
      <c r="A31278" s="1"/>
      <c r="B31278" s="1"/>
      <c r="C31278" s="1"/>
      <c r="D31278" s="8"/>
      <c r="E31278" s="1"/>
      <c r="F31278" s="1"/>
      <c r="G31278" s="1"/>
      <c r="H31278" s="1"/>
    </row>
    <row r="31279">
      <c r="A31279" s="1"/>
      <c r="B31279" s="1"/>
      <c r="C31279" s="1"/>
      <c r="D31279" s="8"/>
      <c r="E31279" s="1"/>
      <c r="F31279" s="1"/>
      <c r="G31279" s="1"/>
      <c r="H31279" s="1"/>
    </row>
    <row r="31280">
      <c r="A31280" s="1"/>
      <c r="B31280" s="1"/>
      <c r="C31280" s="1"/>
      <c r="D31280" s="8"/>
      <c r="E31280" s="1"/>
      <c r="F31280" s="1"/>
      <c r="G31280" s="1"/>
      <c r="H31280" s="1"/>
    </row>
    <row r="31281">
      <c r="A31281" s="1"/>
      <c r="B31281" s="1"/>
      <c r="C31281" s="1"/>
      <c r="D31281" s="8"/>
      <c r="E31281" s="1"/>
      <c r="F31281" s="1"/>
      <c r="G31281" s="1"/>
      <c r="H31281" s="1"/>
    </row>
    <row r="31282">
      <c r="A31282" s="1"/>
      <c r="B31282" s="1"/>
      <c r="C31282" s="1"/>
      <c r="D31282" s="8"/>
      <c r="E31282" s="1"/>
      <c r="F31282" s="1"/>
      <c r="G31282" s="1"/>
      <c r="H31282" s="1"/>
    </row>
    <row r="31283">
      <c r="A31283" s="1"/>
      <c r="B31283" s="1"/>
      <c r="C31283" s="1"/>
      <c r="D31283" s="8"/>
      <c r="E31283" s="1"/>
      <c r="F31283" s="1"/>
      <c r="G31283" s="1"/>
      <c r="H31283" s="1"/>
    </row>
    <row r="31284">
      <c r="A31284" s="1"/>
      <c r="B31284" s="1"/>
      <c r="C31284" s="1"/>
      <c r="D31284" s="8"/>
      <c r="E31284" s="1"/>
      <c r="F31284" s="1"/>
      <c r="G31284" s="1"/>
      <c r="H31284" s="1"/>
    </row>
    <row r="31285">
      <c r="A31285" s="1"/>
      <c r="B31285" s="1"/>
      <c r="C31285" s="1"/>
      <c r="D31285" s="8"/>
      <c r="E31285" s="1"/>
      <c r="F31285" s="1"/>
      <c r="G31285" s="1"/>
      <c r="H31285" s="1"/>
    </row>
    <row r="31286">
      <c r="A31286" s="1"/>
      <c r="B31286" s="1"/>
      <c r="C31286" s="1"/>
      <c r="D31286" s="8"/>
      <c r="E31286" s="1"/>
      <c r="F31286" s="1"/>
      <c r="G31286" s="1"/>
      <c r="H31286" s="1"/>
    </row>
    <row r="31287">
      <c r="A31287" s="1"/>
      <c r="B31287" s="1"/>
      <c r="C31287" s="1"/>
      <c r="D31287" s="8"/>
      <c r="E31287" s="1"/>
      <c r="F31287" s="1"/>
      <c r="G31287" s="1"/>
      <c r="H31287" s="1"/>
    </row>
    <row r="31288">
      <c r="A31288" s="1"/>
      <c r="B31288" s="1"/>
      <c r="C31288" s="1"/>
      <c r="D31288" s="8"/>
      <c r="E31288" s="1"/>
      <c r="F31288" s="1"/>
      <c r="G31288" s="1"/>
      <c r="H31288" s="1"/>
    </row>
    <row r="31289">
      <c r="A31289" s="1"/>
      <c r="B31289" s="1"/>
      <c r="C31289" s="1"/>
      <c r="D31289" s="8"/>
      <c r="E31289" s="1"/>
      <c r="F31289" s="1"/>
      <c r="G31289" s="1"/>
      <c r="H31289" s="1"/>
    </row>
    <row r="31290">
      <c r="A31290" s="1"/>
      <c r="B31290" s="1"/>
      <c r="C31290" s="1"/>
      <c r="D31290" s="8"/>
      <c r="E31290" s="1"/>
      <c r="F31290" s="1"/>
      <c r="G31290" s="1"/>
      <c r="H31290" s="1"/>
    </row>
    <row r="31291">
      <c r="A31291" s="1"/>
      <c r="B31291" s="1"/>
      <c r="C31291" s="1"/>
      <c r="D31291" s="8"/>
      <c r="E31291" s="1"/>
      <c r="F31291" s="1"/>
      <c r="G31291" s="1"/>
      <c r="H31291" s="1"/>
    </row>
    <row r="31292">
      <c r="A31292" s="1"/>
      <c r="B31292" s="1"/>
      <c r="C31292" s="1"/>
      <c r="D31292" s="8"/>
      <c r="E31292" s="1"/>
      <c r="F31292" s="1"/>
      <c r="G31292" s="1"/>
      <c r="H31292" s="1"/>
    </row>
    <row r="31293">
      <c r="A31293" s="1"/>
      <c r="B31293" s="1"/>
      <c r="C31293" s="1"/>
      <c r="D31293" s="8"/>
      <c r="E31293" s="1"/>
      <c r="F31293" s="1"/>
      <c r="G31293" s="1"/>
      <c r="H31293" s="1"/>
    </row>
    <row r="31294">
      <c r="A31294" s="1"/>
      <c r="B31294" s="1"/>
      <c r="C31294" s="1"/>
      <c r="D31294" s="8"/>
      <c r="E31294" s="1"/>
      <c r="F31294" s="1"/>
      <c r="G31294" s="1"/>
      <c r="H31294" s="1"/>
    </row>
    <row r="31295">
      <c r="A31295" s="1"/>
      <c r="B31295" s="1"/>
      <c r="C31295" s="1"/>
      <c r="D31295" s="8"/>
      <c r="E31295" s="1"/>
      <c r="F31295" s="1"/>
      <c r="G31295" s="1"/>
      <c r="H31295" s="1"/>
    </row>
    <row r="31296">
      <c r="A31296" s="1"/>
      <c r="B31296" s="1"/>
      <c r="C31296" s="1"/>
      <c r="D31296" s="8"/>
      <c r="E31296" s="1"/>
      <c r="F31296" s="1"/>
      <c r="G31296" s="1"/>
      <c r="H31296" s="1"/>
    </row>
    <row r="31297">
      <c r="A31297" s="1"/>
      <c r="B31297" s="1"/>
      <c r="C31297" s="1"/>
      <c r="D31297" s="8"/>
      <c r="E31297" s="1"/>
      <c r="F31297" s="1"/>
      <c r="G31297" s="1"/>
      <c r="H31297" s="1"/>
    </row>
    <row r="31298">
      <c r="A31298" s="1"/>
      <c r="B31298" s="1"/>
      <c r="C31298" s="1"/>
      <c r="D31298" s="8"/>
      <c r="E31298" s="1"/>
      <c r="F31298" s="1"/>
      <c r="G31298" s="1"/>
      <c r="H31298" s="1"/>
    </row>
    <row r="31299">
      <c r="A31299" s="1"/>
      <c r="B31299" s="1"/>
      <c r="C31299" s="1"/>
      <c r="D31299" s="8"/>
      <c r="E31299" s="1"/>
      <c r="F31299" s="1"/>
      <c r="G31299" s="1"/>
      <c r="H31299" s="1"/>
    </row>
    <row r="31300">
      <c r="A31300" s="1"/>
      <c r="B31300" s="1"/>
      <c r="C31300" s="1"/>
      <c r="D31300" s="8"/>
      <c r="E31300" s="1"/>
      <c r="F31300" s="1"/>
      <c r="G31300" s="1"/>
      <c r="H31300" s="1"/>
    </row>
    <row r="31301">
      <c r="A31301" s="1"/>
      <c r="B31301" s="1"/>
      <c r="C31301" s="1"/>
      <c r="D31301" s="8"/>
      <c r="E31301" s="1"/>
      <c r="F31301" s="1"/>
      <c r="G31301" s="1"/>
      <c r="H31301" s="1"/>
    </row>
    <row r="31302">
      <c r="A31302" s="1"/>
      <c r="B31302" s="1"/>
      <c r="C31302" s="1"/>
      <c r="D31302" s="8"/>
      <c r="E31302" s="1"/>
      <c r="F31302" s="1"/>
      <c r="G31302" s="1"/>
      <c r="H31302" s="1"/>
    </row>
    <row r="31303">
      <c r="A31303" s="1"/>
      <c r="B31303" s="1"/>
      <c r="C31303" s="1"/>
      <c r="D31303" s="8"/>
      <c r="E31303" s="1"/>
      <c r="F31303" s="1"/>
      <c r="G31303" s="1"/>
      <c r="H31303" s="1"/>
    </row>
    <row r="31304">
      <c r="A31304" s="1"/>
      <c r="B31304" s="1"/>
      <c r="C31304" s="1"/>
      <c r="D31304" s="8"/>
      <c r="E31304" s="1"/>
      <c r="F31304" s="1"/>
      <c r="G31304" s="1"/>
      <c r="H31304" s="1"/>
    </row>
    <row r="31305">
      <c r="A31305" s="1"/>
      <c r="B31305" s="1"/>
      <c r="C31305" s="1"/>
      <c r="D31305" s="8"/>
      <c r="E31305" s="1"/>
      <c r="F31305" s="1"/>
      <c r="G31305" s="1"/>
      <c r="H31305" s="1"/>
    </row>
    <row r="31306">
      <c r="A31306" s="1"/>
      <c r="B31306" s="1"/>
      <c r="C31306" s="1"/>
      <c r="D31306" s="8"/>
      <c r="E31306" s="1"/>
      <c r="F31306" s="1"/>
      <c r="G31306" s="1"/>
      <c r="H31306" s="1"/>
    </row>
    <row r="31307">
      <c r="A31307" s="1"/>
      <c r="B31307" s="1"/>
      <c r="C31307" s="1"/>
      <c r="D31307" s="8"/>
      <c r="E31307" s="1"/>
      <c r="F31307" s="1"/>
      <c r="G31307" s="1"/>
      <c r="H31307" s="1"/>
    </row>
    <row r="31308">
      <c r="A31308" s="1"/>
      <c r="B31308" s="1"/>
      <c r="C31308" s="1"/>
      <c r="D31308" s="8"/>
      <c r="E31308" s="1"/>
      <c r="F31308" s="1"/>
      <c r="G31308" s="1"/>
      <c r="H31308" s="1"/>
    </row>
    <row r="31309">
      <c r="A31309" s="1"/>
      <c r="B31309" s="1"/>
      <c r="C31309" s="1"/>
      <c r="D31309" s="8"/>
      <c r="E31309" s="1"/>
      <c r="F31309" s="1"/>
      <c r="G31309" s="1"/>
      <c r="H31309" s="1"/>
    </row>
    <row r="31310">
      <c r="A31310" s="1"/>
      <c r="B31310" s="1"/>
      <c r="C31310" s="1"/>
      <c r="D31310" s="8"/>
      <c r="E31310" s="1"/>
      <c r="F31310" s="1"/>
      <c r="G31310" s="1"/>
      <c r="H31310" s="1"/>
    </row>
    <row r="31311">
      <c r="A31311" s="1"/>
      <c r="B31311" s="1"/>
      <c r="C31311" s="1"/>
      <c r="D31311" s="8"/>
      <c r="E31311" s="1"/>
      <c r="F31311" s="1"/>
      <c r="G31311" s="1"/>
      <c r="H31311" s="1"/>
    </row>
    <row r="31312">
      <c r="A31312" s="1"/>
      <c r="B31312" s="1"/>
      <c r="C31312" s="1"/>
      <c r="D31312" s="8"/>
      <c r="E31312" s="1"/>
      <c r="F31312" s="1"/>
      <c r="G31312" s="1"/>
      <c r="H31312" s="1"/>
    </row>
    <row r="31313">
      <c r="A31313" s="1"/>
      <c r="B31313" s="1"/>
      <c r="C31313" s="1"/>
      <c r="D31313" s="8"/>
      <c r="E31313" s="1"/>
      <c r="F31313" s="1"/>
      <c r="G31313" s="1"/>
      <c r="H31313" s="1"/>
    </row>
    <row r="31314">
      <c r="A31314" s="1"/>
      <c r="B31314" s="1"/>
      <c r="C31314" s="1"/>
      <c r="D31314" s="8"/>
      <c r="E31314" s="1"/>
      <c r="F31314" s="1"/>
      <c r="G31314" s="1"/>
      <c r="H31314" s="1"/>
    </row>
    <row r="31315">
      <c r="A31315" s="1"/>
      <c r="B31315" s="1"/>
      <c r="C31315" s="1"/>
      <c r="D31315" s="8"/>
      <c r="E31315" s="1"/>
      <c r="F31315" s="1"/>
      <c r="G31315" s="1"/>
      <c r="H31315" s="1"/>
    </row>
    <row r="31316">
      <c r="A31316" s="1"/>
      <c r="B31316" s="1"/>
      <c r="C31316" s="1"/>
      <c r="D31316" s="8"/>
      <c r="E31316" s="1"/>
      <c r="F31316" s="1"/>
      <c r="G31316" s="1"/>
      <c r="H31316" s="1"/>
    </row>
    <row r="31317">
      <c r="A31317" s="1"/>
      <c r="B31317" s="1"/>
      <c r="C31317" s="1"/>
      <c r="D31317" s="8"/>
      <c r="E31317" s="1"/>
      <c r="F31317" s="1"/>
      <c r="G31317" s="1"/>
      <c r="H31317" s="1"/>
    </row>
    <row r="31318">
      <c r="A31318" s="1"/>
      <c r="B31318" s="1"/>
      <c r="C31318" s="1"/>
      <c r="D31318" s="8"/>
      <c r="E31318" s="1"/>
      <c r="F31318" s="1"/>
      <c r="G31318" s="1"/>
      <c r="H31318" s="1"/>
    </row>
    <row r="31319">
      <c r="A31319" s="1"/>
      <c r="B31319" s="1"/>
      <c r="C31319" s="1"/>
      <c r="D31319" s="8"/>
      <c r="E31319" s="1"/>
      <c r="F31319" s="1"/>
      <c r="G31319" s="1"/>
      <c r="H31319" s="1"/>
    </row>
    <row r="31320">
      <c r="A31320" s="1"/>
      <c r="B31320" s="1"/>
      <c r="C31320" s="1"/>
      <c r="D31320" s="8"/>
      <c r="E31320" s="1"/>
      <c r="F31320" s="1"/>
      <c r="G31320" s="1"/>
      <c r="H31320" s="1"/>
    </row>
    <row r="31321">
      <c r="A31321" s="1"/>
      <c r="B31321" s="1"/>
      <c r="C31321" s="1"/>
      <c r="D31321" s="8"/>
      <c r="E31321" s="1"/>
      <c r="F31321" s="1"/>
      <c r="G31321" s="1"/>
      <c r="H31321" s="1"/>
    </row>
    <row r="31322">
      <c r="A31322" s="1"/>
      <c r="B31322" s="1"/>
      <c r="C31322" s="1"/>
      <c r="D31322" s="8"/>
      <c r="E31322" s="1"/>
      <c r="F31322" s="1"/>
      <c r="G31322" s="1"/>
      <c r="H31322" s="1"/>
    </row>
    <row r="31323">
      <c r="A31323" s="1"/>
      <c r="B31323" s="1"/>
      <c r="C31323" s="1"/>
      <c r="D31323" s="8"/>
      <c r="E31323" s="1"/>
      <c r="F31323" s="1"/>
      <c r="G31323" s="1"/>
      <c r="H31323" s="1"/>
    </row>
    <row r="31324">
      <c r="A31324" s="1"/>
      <c r="B31324" s="1"/>
      <c r="C31324" s="1"/>
      <c r="D31324" s="8"/>
      <c r="E31324" s="1"/>
      <c r="F31324" s="1"/>
      <c r="G31324" s="1"/>
      <c r="H31324" s="1"/>
    </row>
    <row r="31325">
      <c r="A31325" s="1"/>
      <c r="B31325" s="1"/>
      <c r="C31325" s="1"/>
      <c r="D31325" s="8"/>
      <c r="E31325" s="1"/>
      <c r="F31325" s="1"/>
      <c r="G31325" s="1"/>
      <c r="H31325" s="1"/>
    </row>
    <row r="31326">
      <c r="A31326" s="1"/>
      <c r="B31326" s="1"/>
      <c r="C31326" s="1"/>
      <c r="D31326" s="8"/>
      <c r="E31326" s="1"/>
      <c r="F31326" s="1"/>
      <c r="G31326" s="1"/>
      <c r="H31326" s="1"/>
    </row>
    <row r="31327">
      <c r="A31327" s="1"/>
      <c r="B31327" s="1"/>
      <c r="C31327" s="1"/>
      <c r="D31327" s="8"/>
      <c r="E31327" s="1"/>
      <c r="F31327" s="1"/>
      <c r="G31327" s="1"/>
      <c r="H31327" s="1"/>
    </row>
    <row r="31328">
      <c r="A31328" s="1"/>
      <c r="B31328" s="1"/>
      <c r="C31328" s="1"/>
      <c r="D31328" s="8"/>
      <c r="E31328" s="1"/>
      <c r="F31328" s="1"/>
      <c r="G31328" s="1"/>
      <c r="H31328" s="1"/>
    </row>
    <row r="31329">
      <c r="A31329" s="1"/>
      <c r="B31329" s="1"/>
      <c r="C31329" s="1"/>
      <c r="D31329" s="8"/>
      <c r="E31329" s="1"/>
      <c r="F31329" s="1"/>
      <c r="G31329" s="1"/>
      <c r="H31329" s="1"/>
    </row>
    <row r="31330">
      <c r="A31330" s="1"/>
      <c r="B31330" s="1"/>
      <c r="C31330" s="1"/>
      <c r="D31330" s="8"/>
      <c r="E31330" s="1"/>
      <c r="F31330" s="1"/>
      <c r="G31330" s="1"/>
      <c r="H31330" s="1"/>
    </row>
    <row r="31331">
      <c r="A31331" s="1"/>
      <c r="B31331" s="1"/>
      <c r="C31331" s="1"/>
      <c r="D31331" s="8"/>
      <c r="E31331" s="1"/>
      <c r="F31331" s="1"/>
      <c r="G31331" s="1"/>
      <c r="H31331" s="1"/>
    </row>
    <row r="31332">
      <c r="A31332" s="1"/>
      <c r="B31332" s="1"/>
      <c r="C31332" s="1"/>
      <c r="D31332" s="8"/>
      <c r="E31332" s="1"/>
      <c r="F31332" s="1"/>
      <c r="G31332" s="1"/>
      <c r="H31332" s="1"/>
    </row>
    <row r="31333">
      <c r="A31333" s="1"/>
      <c r="B31333" s="1"/>
      <c r="C31333" s="1"/>
      <c r="D31333" s="8"/>
      <c r="E31333" s="1"/>
      <c r="F31333" s="1"/>
      <c r="G31333" s="1"/>
      <c r="H31333" s="1"/>
    </row>
    <row r="31334">
      <c r="A31334" s="1"/>
      <c r="B31334" s="1"/>
      <c r="C31334" s="1"/>
      <c r="D31334" s="8"/>
      <c r="E31334" s="1"/>
      <c r="F31334" s="1"/>
      <c r="G31334" s="1"/>
      <c r="H31334" s="1"/>
    </row>
    <row r="31335">
      <c r="A31335" s="1"/>
      <c r="B31335" s="1"/>
      <c r="C31335" s="1"/>
      <c r="D31335" s="8"/>
      <c r="E31335" s="1"/>
      <c r="F31335" s="1"/>
      <c r="G31335" s="1"/>
      <c r="H31335" s="1"/>
    </row>
    <row r="31336">
      <c r="A31336" s="1"/>
      <c r="B31336" s="1"/>
      <c r="C31336" s="1"/>
      <c r="D31336" s="8"/>
      <c r="E31336" s="1"/>
      <c r="F31336" s="1"/>
      <c r="G31336" s="1"/>
      <c r="H31336" s="1"/>
    </row>
    <row r="31337">
      <c r="A31337" s="1"/>
      <c r="B31337" s="1"/>
      <c r="C31337" s="1"/>
      <c r="D31337" s="8"/>
      <c r="E31337" s="1"/>
      <c r="F31337" s="1"/>
      <c r="G31337" s="1"/>
      <c r="H31337" s="1"/>
    </row>
    <row r="31338">
      <c r="A31338" s="1"/>
      <c r="B31338" s="1"/>
      <c r="C31338" s="1"/>
      <c r="D31338" s="8"/>
      <c r="E31338" s="1"/>
      <c r="F31338" s="1"/>
      <c r="G31338" s="1"/>
      <c r="H31338" s="1"/>
    </row>
    <row r="31339">
      <c r="A31339" s="1"/>
      <c r="B31339" s="1"/>
      <c r="C31339" s="1"/>
      <c r="D31339" s="8"/>
      <c r="E31339" s="1"/>
      <c r="F31339" s="1"/>
      <c r="G31339" s="1"/>
      <c r="H31339" s="1"/>
    </row>
    <row r="31340">
      <c r="A31340" s="1"/>
      <c r="B31340" s="1"/>
      <c r="C31340" s="1"/>
      <c r="D31340" s="8"/>
      <c r="E31340" s="1"/>
      <c r="F31340" s="1"/>
      <c r="G31340" s="1"/>
      <c r="H31340" s="1"/>
    </row>
    <row r="31341">
      <c r="A31341" s="1"/>
      <c r="B31341" s="1"/>
      <c r="C31341" s="1"/>
      <c r="D31341" s="8"/>
      <c r="E31341" s="1"/>
      <c r="F31341" s="1"/>
      <c r="G31341" s="1"/>
      <c r="H31341" s="1"/>
    </row>
    <row r="31342">
      <c r="A31342" s="1"/>
      <c r="B31342" s="1"/>
      <c r="C31342" s="1"/>
      <c r="D31342" s="8"/>
      <c r="E31342" s="1"/>
      <c r="F31342" s="1"/>
      <c r="G31342" s="1"/>
      <c r="H31342" s="1"/>
    </row>
    <row r="31343">
      <c r="A31343" s="1"/>
      <c r="B31343" s="1"/>
      <c r="C31343" s="1"/>
      <c r="D31343" s="8"/>
      <c r="E31343" s="1"/>
      <c r="F31343" s="1"/>
      <c r="G31343" s="1"/>
      <c r="H31343" s="1"/>
    </row>
    <row r="31344">
      <c r="A31344" s="1"/>
      <c r="B31344" s="1"/>
      <c r="C31344" s="1"/>
      <c r="D31344" s="8"/>
      <c r="E31344" s="1"/>
      <c r="F31344" s="1"/>
      <c r="G31344" s="1"/>
      <c r="H31344" s="1"/>
    </row>
    <row r="31345">
      <c r="A31345" s="1"/>
      <c r="B31345" s="1"/>
      <c r="C31345" s="1"/>
      <c r="D31345" s="8"/>
      <c r="E31345" s="1"/>
      <c r="F31345" s="1"/>
      <c r="G31345" s="1"/>
      <c r="H31345" s="1"/>
    </row>
    <row r="31346">
      <c r="A31346" s="1"/>
      <c r="B31346" s="1"/>
      <c r="C31346" s="1"/>
      <c r="D31346" s="8"/>
      <c r="E31346" s="1"/>
      <c r="F31346" s="1"/>
      <c r="G31346" s="1"/>
      <c r="H31346" s="1"/>
    </row>
    <row r="31347">
      <c r="A31347" s="1"/>
      <c r="B31347" s="1"/>
      <c r="C31347" s="1"/>
      <c r="D31347" s="8"/>
      <c r="E31347" s="1"/>
      <c r="F31347" s="1"/>
      <c r="G31347" s="1"/>
      <c r="H31347" s="1"/>
    </row>
    <row r="31348">
      <c r="A31348" s="1"/>
      <c r="B31348" s="1"/>
      <c r="C31348" s="1"/>
      <c r="D31348" s="8"/>
      <c r="E31348" s="1"/>
      <c r="F31348" s="1"/>
      <c r="G31348" s="1"/>
      <c r="H31348" s="1"/>
    </row>
    <row r="31349">
      <c r="A31349" s="1"/>
      <c r="B31349" s="1"/>
      <c r="C31349" s="1"/>
      <c r="D31349" s="8"/>
      <c r="E31349" s="1"/>
      <c r="F31349" s="1"/>
      <c r="G31349" s="1"/>
      <c r="H31349" s="1"/>
    </row>
    <row r="31350">
      <c r="A31350" s="1"/>
      <c r="B31350" s="1"/>
      <c r="C31350" s="1"/>
      <c r="D31350" s="8"/>
      <c r="E31350" s="1"/>
      <c r="F31350" s="1"/>
      <c r="G31350" s="1"/>
      <c r="H31350" s="1"/>
    </row>
    <row r="31351">
      <c r="A31351" s="1"/>
      <c r="B31351" s="1"/>
      <c r="C31351" s="1"/>
      <c r="D31351" s="8"/>
      <c r="E31351" s="1"/>
      <c r="F31351" s="1"/>
      <c r="G31351" s="1"/>
      <c r="H31351" s="1"/>
    </row>
    <row r="31352">
      <c r="A31352" s="1"/>
      <c r="B31352" s="1"/>
      <c r="C31352" s="1"/>
      <c r="D31352" s="8"/>
      <c r="E31352" s="1"/>
      <c r="F31352" s="1"/>
      <c r="G31352" s="1"/>
      <c r="H31352" s="1"/>
    </row>
    <row r="31353">
      <c r="A31353" s="1"/>
      <c r="B31353" s="1"/>
      <c r="C31353" s="1"/>
      <c r="D31353" s="8"/>
      <c r="E31353" s="1"/>
      <c r="F31353" s="1"/>
      <c r="G31353" s="1"/>
      <c r="H31353" s="1"/>
    </row>
    <row r="31354">
      <c r="A31354" s="1"/>
      <c r="B31354" s="1"/>
      <c r="C31354" s="1"/>
      <c r="D31354" s="8"/>
      <c r="E31354" s="1"/>
      <c r="F31354" s="1"/>
      <c r="G31354" s="1"/>
      <c r="H31354" s="1"/>
    </row>
    <row r="31355">
      <c r="A31355" s="1"/>
      <c r="B31355" s="1"/>
      <c r="C31355" s="1"/>
      <c r="D31355" s="8"/>
      <c r="E31355" s="1"/>
      <c r="F31355" s="1"/>
      <c r="G31355" s="1"/>
      <c r="H31355" s="1"/>
    </row>
    <row r="31356">
      <c r="A31356" s="1"/>
      <c r="B31356" s="1"/>
      <c r="C31356" s="1"/>
      <c r="D31356" s="8"/>
      <c r="E31356" s="1"/>
      <c r="F31356" s="1"/>
      <c r="G31356" s="1"/>
      <c r="H31356" s="1"/>
    </row>
    <row r="31357">
      <c r="A31357" s="1"/>
      <c r="B31357" s="1"/>
      <c r="C31357" s="1"/>
      <c r="D31357" s="8"/>
      <c r="E31357" s="1"/>
      <c r="F31357" s="1"/>
      <c r="G31357" s="1"/>
      <c r="H31357" s="1"/>
    </row>
    <row r="31358">
      <c r="A31358" s="1"/>
      <c r="B31358" s="1"/>
      <c r="C31358" s="1"/>
      <c r="D31358" s="8"/>
      <c r="E31358" s="1"/>
      <c r="F31358" s="1"/>
      <c r="G31358" s="1"/>
      <c r="H31358" s="1"/>
    </row>
    <row r="31359">
      <c r="A31359" s="1"/>
      <c r="B31359" s="1"/>
      <c r="C31359" s="1"/>
      <c r="D31359" s="8"/>
      <c r="E31359" s="1"/>
      <c r="F31359" s="1"/>
      <c r="G31359" s="1"/>
      <c r="H31359" s="1"/>
    </row>
    <row r="31360">
      <c r="A31360" s="1"/>
      <c r="B31360" s="1"/>
      <c r="C31360" s="1"/>
      <c r="D31360" s="8"/>
      <c r="E31360" s="1"/>
      <c r="F31360" s="1"/>
      <c r="G31360" s="1"/>
      <c r="H31360" s="1"/>
    </row>
    <row r="31361">
      <c r="A31361" s="1"/>
      <c r="B31361" s="1"/>
      <c r="C31361" s="1"/>
      <c r="D31361" s="8"/>
      <c r="E31361" s="1"/>
      <c r="F31361" s="1"/>
      <c r="G31361" s="1"/>
      <c r="H31361" s="1"/>
    </row>
    <row r="31362">
      <c r="A31362" s="1"/>
      <c r="B31362" s="1"/>
      <c r="C31362" s="1"/>
      <c r="D31362" s="8"/>
      <c r="E31362" s="1"/>
      <c r="F31362" s="1"/>
      <c r="G31362" s="1"/>
      <c r="H31362" s="1"/>
    </row>
    <row r="31363">
      <c r="A31363" s="1"/>
      <c r="B31363" s="1"/>
      <c r="C31363" s="1"/>
      <c r="D31363" s="8"/>
      <c r="E31363" s="1"/>
      <c r="F31363" s="1"/>
      <c r="G31363" s="1"/>
      <c r="H31363" s="1"/>
    </row>
    <row r="31364">
      <c r="A31364" s="1"/>
      <c r="B31364" s="1"/>
      <c r="C31364" s="1"/>
      <c r="D31364" s="8"/>
      <c r="E31364" s="1"/>
      <c r="F31364" s="1"/>
      <c r="G31364" s="1"/>
      <c r="H31364" s="1"/>
    </row>
    <row r="31365">
      <c r="A31365" s="1"/>
      <c r="B31365" s="1"/>
      <c r="C31365" s="1"/>
      <c r="D31365" s="8"/>
      <c r="E31365" s="1"/>
      <c r="F31365" s="1"/>
      <c r="G31365" s="1"/>
      <c r="H31365" s="1"/>
    </row>
    <row r="31366">
      <c r="A31366" s="1"/>
      <c r="B31366" s="1"/>
      <c r="C31366" s="1"/>
      <c r="D31366" s="8"/>
      <c r="E31366" s="1"/>
      <c r="F31366" s="1"/>
      <c r="G31366" s="1"/>
      <c r="H31366" s="1"/>
    </row>
    <row r="31367">
      <c r="A31367" s="1"/>
      <c r="B31367" s="1"/>
      <c r="C31367" s="1"/>
      <c r="D31367" s="8"/>
      <c r="E31367" s="1"/>
      <c r="F31367" s="1"/>
      <c r="G31367" s="1"/>
      <c r="H31367" s="1"/>
    </row>
    <row r="31368">
      <c r="A31368" s="1"/>
      <c r="B31368" s="1"/>
      <c r="C31368" s="1"/>
      <c r="D31368" s="8"/>
      <c r="E31368" s="1"/>
      <c r="F31368" s="1"/>
      <c r="G31368" s="1"/>
      <c r="H31368" s="1"/>
    </row>
    <row r="31369">
      <c r="A31369" s="1"/>
      <c r="B31369" s="1"/>
      <c r="C31369" s="1"/>
      <c r="D31369" s="8"/>
      <c r="E31369" s="1"/>
      <c r="F31369" s="1"/>
      <c r="G31369" s="1"/>
      <c r="H31369" s="1"/>
    </row>
    <row r="31370">
      <c r="A31370" s="1"/>
      <c r="B31370" s="1"/>
      <c r="C31370" s="1"/>
      <c r="D31370" s="8"/>
      <c r="E31370" s="1"/>
      <c r="F31370" s="1"/>
      <c r="G31370" s="1"/>
      <c r="H31370" s="1"/>
    </row>
    <row r="31371">
      <c r="A31371" s="1"/>
      <c r="B31371" s="1"/>
      <c r="C31371" s="1"/>
      <c r="D31371" s="8"/>
      <c r="E31371" s="1"/>
      <c r="F31371" s="1"/>
      <c r="G31371" s="1"/>
      <c r="H31371" s="1"/>
    </row>
    <row r="31372">
      <c r="A31372" s="1"/>
      <c r="B31372" s="1"/>
      <c r="C31372" s="1"/>
      <c r="D31372" s="8"/>
      <c r="E31372" s="1"/>
      <c r="F31372" s="1"/>
      <c r="G31372" s="1"/>
      <c r="H31372" s="1"/>
    </row>
    <row r="31373">
      <c r="A31373" s="1"/>
      <c r="B31373" s="1"/>
      <c r="C31373" s="1"/>
      <c r="D31373" s="8"/>
      <c r="E31373" s="1"/>
      <c r="F31373" s="1"/>
      <c r="G31373" s="1"/>
      <c r="H31373" s="1"/>
    </row>
    <row r="31374">
      <c r="A31374" s="1"/>
      <c r="B31374" s="1"/>
      <c r="C31374" s="1"/>
      <c r="D31374" s="8"/>
      <c r="E31374" s="1"/>
      <c r="F31374" s="1"/>
      <c r="G31374" s="1"/>
      <c r="H31374" s="1"/>
    </row>
    <row r="31375">
      <c r="A31375" s="1"/>
      <c r="B31375" s="1"/>
      <c r="C31375" s="1"/>
      <c r="D31375" s="8"/>
      <c r="E31375" s="1"/>
      <c r="F31375" s="1"/>
      <c r="G31375" s="1"/>
      <c r="H31375" s="1"/>
    </row>
    <row r="31376">
      <c r="A31376" s="1"/>
      <c r="B31376" s="1"/>
      <c r="C31376" s="1"/>
      <c r="D31376" s="8"/>
      <c r="E31376" s="1"/>
      <c r="F31376" s="1"/>
      <c r="G31376" s="1"/>
      <c r="H31376" s="1"/>
    </row>
    <row r="31377">
      <c r="A31377" s="1"/>
      <c r="B31377" s="1"/>
      <c r="C31377" s="1"/>
      <c r="D31377" s="8"/>
      <c r="E31377" s="1"/>
      <c r="F31377" s="1"/>
      <c r="G31377" s="1"/>
      <c r="H31377" s="1"/>
    </row>
    <row r="31378">
      <c r="A31378" s="1"/>
      <c r="B31378" s="1"/>
      <c r="C31378" s="1"/>
      <c r="D31378" s="8"/>
      <c r="E31378" s="1"/>
      <c r="F31378" s="1"/>
      <c r="G31378" s="1"/>
      <c r="H31378" s="1"/>
    </row>
    <row r="31379">
      <c r="A31379" s="1"/>
      <c r="B31379" s="1"/>
      <c r="C31379" s="1"/>
      <c r="D31379" s="8"/>
      <c r="E31379" s="1"/>
      <c r="F31379" s="1"/>
      <c r="G31379" s="1"/>
      <c r="H31379" s="1"/>
    </row>
    <row r="31380">
      <c r="A31380" s="1"/>
      <c r="B31380" s="1"/>
      <c r="C31380" s="1"/>
      <c r="D31380" s="8"/>
      <c r="E31380" s="1"/>
      <c r="F31380" s="1"/>
      <c r="G31380" s="1"/>
      <c r="H31380" s="1"/>
    </row>
    <row r="31381">
      <c r="A31381" s="1"/>
      <c r="B31381" s="1"/>
      <c r="C31381" s="1"/>
      <c r="D31381" s="8"/>
      <c r="E31381" s="1"/>
      <c r="F31381" s="1"/>
      <c r="G31381" s="1"/>
      <c r="H31381" s="1"/>
    </row>
    <row r="31382">
      <c r="A31382" s="1"/>
      <c r="B31382" s="1"/>
      <c r="C31382" s="1"/>
      <c r="D31382" s="8"/>
      <c r="E31382" s="1"/>
      <c r="F31382" s="1"/>
      <c r="G31382" s="1"/>
      <c r="H31382" s="1"/>
    </row>
    <row r="31383">
      <c r="A31383" s="1"/>
      <c r="B31383" s="1"/>
      <c r="C31383" s="1"/>
      <c r="D31383" s="8"/>
      <c r="E31383" s="1"/>
      <c r="F31383" s="1"/>
      <c r="G31383" s="1"/>
      <c r="H31383" s="1"/>
    </row>
    <row r="31384">
      <c r="A31384" s="1"/>
      <c r="B31384" s="1"/>
      <c r="C31384" s="1"/>
      <c r="D31384" s="8"/>
      <c r="E31384" s="1"/>
      <c r="F31384" s="1"/>
      <c r="G31384" s="1"/>
      <c r="H31384" s="1"/>
    </row>
    <row r="31385">
      <c r="A31385" s="1"/>
      <c r="B31385" s="1"/>
      <c r="C31385" s="1"/>
      <c r="D31385" s="8"/>
      <c r="E31385" s="1"/>
      <c r="F31385" s="1"/>
      <c r="G31385" s="1"/>
      <c r="H31385" s="1"/>
    </row>
    <row r="31386">
      <c r="A31386" s="1"/>
      <c r="B31386" s="1"/>
      <c r="C31386" s="1"/>
      <c r="D31386" s="8"/>
      <c r="E31386" s="1"/>
      <c r="F31386" s="1"/>
      <c r="G31386" s="1"/>
      <c r="H31386" s="1"/>
    </row>
    <row r="31387">
      <c r="A31387" s="1"/>
      <c r="B31387" s="1"/>
      <c r="C31387" s="1"/>
      <c r="D31387" s="8"/>
      <c r="E31387" s="1"/>
      <c r="F31387" s="1"/>
      <c r="G31387" s="1"/>
      <c r="H31387" s="1"/>
    </row>
    <row r="31388">
      <c r="A31388" s="1"/>
      <c r="B31388" s="1"/>
      <c r="C31388" s="1"/>
      <c r="D31388" s="8"/>
      <c r="E31388" s="1"/>
      <c r="F31388" s="1"/>
      <c r="G31388" s="1"/>
      <c r="H31388" s="1"/>
    </row>
    <row r="31389">
      <c r="A31389" s="1"/>
      <c r="B31389" s="1"/>
      <c r="C31389" s="1"/>
      <c r="D31389" s="8"/>
      <c r="E31389" s="1"/>
      <c r="F31389" s="1"/>
      <c r="G31389" s="1"/>
      <c r="H31389" s="1"/>
    </row>
    <row r="31390">
      <c r="A31390" s="1"/>
      <c r="B31390" s="1"/>
      <c r="C31390" s="1"/>
      <c r="D31390" s="8"/>
      <c r="E31390" s="1"/>
      <c r="F31390" s="1"/>
      <c r="G31390" s="1"/>
      <c r="H31390" s="1"/>
    </row>
    <row r="31391">
      <c r="A31391" s="1"/>
      <c r="B31391" s="1"/>
      <c r="C31391" s="1"/>
      <c r="D31391" s="8"/>
      <c r="E31391" s="1"/>
      <c r="F31391" s="1"/>
      <c r="G31391" s="1"/>
      <c r="H31391" s="1"/>
    </row>
    <row r="31392">
      <c r="A31392" s="1"/>
      <c r="B31392" s="1"/>
      <c r="C31392" s="1"/>
      <c r="D31392" s="8"/>
      <c r="E31392" s="1"/>
      <c r="F31392" s="1"/>
      <c r="G31392" s="1"/>
      <c r="H31392" s="1"/>
    </row>
    <row r="31393">
      <c r="A31393" s="1"/>
      <c r="B31393" s="1"/>
      <c r="C31393" s="1"/>
      <c r="D31393" s="8"/>
      <c r="E31393" s="1"/>
      <c r="F31393" s="1"/>
      <c r="G31393" s="1"/>
      <c r="H31393" s="1"/>
    </row>
    <row r="31394">
      <c r="A31394" s="1"/>
      <c r="B31394" s="1"/>
      <c r="C31394" s="1"/>
      <c r="D31394" s="8"/>
      <c r="E31394" s="1"/>
      <c r="F31394" s="1"/>
      <c r="G31394" s="1"/>
      <c r="H31394" s="1"/>
    </row>
    <row r="31395">
      <c r="A31395" s="1"/>
      <c r="B31395" s="1"/>
      <c r="C31395" s="1"/>
      <c r="D31395" s="8"/>
      <c r="E31395" s="1"/>
      <c r="F31395" s="1"/>
      <c r="G31395" s="1"/>
      <c r="H31395" s="1"/>
    </row>
    <row r="31396">
      <c r="A31396" s="1"/>
      <c r="B31396" s="1"/>
      <c r="C31396" s="1"/>
      <c r="D31396" s="8"/>
      <c r="E31396" s="1"/>
      <c r="F31396" s="1"/>
      <c r="G31396" s="1"/>
      <c r="H31396" s="1"/>
    </row>
    <row r="31397">
      <c r="A31397" s="1"/>
      <c r="B31397" s="1"/>
      <c r="C31397" s="1"/>
      <c r="D31397" s="8"/>
      <c r="E31397" s="1"/>
      <c r="F31397" s="1"/>
      <c r="G31397" s="1"/>
      <c r="H31397" s="1"/>
    </row>
    <row r="31398">
      <c r="A31398" s="1"/>
      <c r="B31398" s="1"/>
      <c r="C31398" s="1"/>
      <c r="D31398" s="8"/>
      <c r="E31398" s="1"/>
      <c r="F31398" s="1"/>
      <c r="G31398" s="1"/>
      <c r="H31398" s="1"/>
    </row>
    <row r="31399">
      <c r="A31399" s="1"/>
      <c r="B31399" s="1"/>
      <c r="C31399" s="1"/>
      <c r="D31399" s="8"/>
      <c r="E31399" s="1"/>
      <c r="F31399" s="1"/>
      <c r="G31399" s="1"/>
      <c r="H31399" s="1"/>
    </row>
    <row r="31400">
      <c r="A31400" s="1"/>
      <c r="B31400" s="1"/>
      <c r="C31400" s="1"/>
      <c r="D31400" s="8"/>
      <c r="E31400" s="1"/>
      <c r="F31400" s="1"/>
      <c r="G31400" s="1"/>
      <c r="H31400" s="1"/>
    </row>
    <row r="31401">
      <c r="A31401" s="1"/>
      <c r="B31401" s="1"/>
      <c r="C31401" s="1"/>
      <c r="D31401" s="8"/>
      <c r="E31401" s="1"/>
      <c r="F31401" s="1"/>
      <c r="G31401" s="1"/>
      <c r="H31401" s="1"/>
    </row>
    <row r="31402">
      <c r="A31402" s="1"/>
      <c r="B31402" s="1"/>
      <c r="C31402" s="1"/>
      <c r="D31402" s="8"/>
      <c r="E31402" s="1"/>
      <c r="F31402" s="1"/>
      <c r="G31402" s="1"/>
      <c r="H31402" s="1"/>
    </row>
    <row r="31403">
      <c r="A31403" s="1"/>
      <c r="B31403" s="1"/>
      <c r="C31403" s="1"/>
      <c r="D31403" s="8"/>
      <c r="E31403" s="1"/>
      <c r="F31403" s="1"/>
      <c r="G31403" s="1"/>
      <c r="H31403" s="1"/>
    </row>
    <row r="31404">
      <c r="A31404" s="1"/>
      <c r="B31404" s="1"/>
      <c r="C31404" s="1"/>
      <c r="D31404" s="8"/>
      <c r="E31404" s="1"/>
      <c r="F31404" s="1"/>
      <c r="G31404" s="1"/>
      <c r="H31404" s="1"/>
    </row>
    <row r="31405">
      <c r="A31405" s="1"/>
      <c r="B31405" s="1"/>
      <c r="C31405" s="1"/>
      <c r="D31405" s="8"/>
      <c r="E31405" s="1"/>
      <c r="F31405" s="1"/>
      <c r="G31405" s="1"/>
      <c r="H31405" s="1"/>
    </row>
    <row r="31406">
      <c r="A31406" s="1"/>
      <c r="B31406" s="1"/>
      <c r="C31406" s="1"/>
      <c r="D31406" s="8"/>
      <c r="E31406" s="1"/>
      <c r="F31406" s="1"/>
      <c r="G31406" s="1"/>
      <c r="H31406" s="1"/>
    </row>
    <row r="31407">
      <c r="A31407" s="1"/>
      <c r="B31407" s="1"/>
      <c r="C31407" s="1"/>
      <c r="D31407" s="8"/>
      <c r="E31407" s="1"/>
      <c r="F31407" s="1"/>
      <c r="G31407" s="1"/>
      <c r="H31407" s="1"/>
    </row>
    <row r="31408">
      <c r="A31408" s="1"/>
      <c r="B31408" s="1"/>
      <c r="C31408" s="1"/>
      <c r="D31408" s="8"/>
      <c r="E31408" s="1"/>
      <c r="F31408" s="1"/>
      <c r="G31408" s="1"/>
      <c r="H31408" s="1"/>
    </row>
    <row r="31409">
      <c r="A31409" s="1"/>
      <c r="B31409" s="1"/>
      <c r="C31409" s="1"/>
      <c r="D31409" s="8"/>
      <c r="E31409" s="1"/>
      <c r="F31409" s="1"/>
      <c r="G31409" s="1"/>
      <c r="H31409" s="1"/>
    </row>
    <row r="31410">
      <c r="A31410" s="1"/>
      <c r="B31410" s="1"/>
      <c r="C31410" s="1"/>
      <c r="D31410" s="8"/>
      <c r="E31410" s="1"/>
      <c r="F31410" s="1"/>
      <c r="G31410" s="1"/>
      <c r="H31410" s="1"/>
    </row>
    <row r="31411">
      <c r="A31411" s="1"/>
      <c r="B31411" s="1"/>
      <c r="C31411" s="1"/>
      <c r="D31411" s="8"/>
      <c r="E31411" s="1"/>
      <c r="F31411" s="1"/>
      <c r="G31411" s="1"/>
      <c r="H31411" s="1"/>
    </row>
    <row r="31412">
      <c r="A31412" s="1"/>
      <c r="B31412" s="1"/>
      <c r="C31412" s="1"/>
      <c r="D31412" s="8"/>
      <c r="E31412" s="1"/>
      <c r="F31412" s="1"/>
      <c r="G31412" s="1"/>
      <c r="H31412" s="1"/>
    </row>
    <row r="31413">
      <c r="A31413" s="1"/>
      <c r="B31413" s="1"/>
      <c r="C31413" s="1"/>
      <c r="D31413" s="8"/>
      <c r="E31413" s="1"/>
      <c r="F31413" s="1"/>
      <c r="G31413" s="1"/>
      <c r="H31413" s="1"/>
    </row>
    <row r="31414">
      <c r="A31414" s="1"/>
      <c r="B31414" s="1"/>
      <c r="C31414" s="1"/>
      <c r="D31414" s="8"/>
      <c r="E31414" s="1"/>
      <c r="F31414" s="1"/>
      <c r="G31414" s="1"/>
      <c r="H31414" s="1"/>
    </row>
    <row r="31415">
      <c r="A31415" s="1"/>
      <c r="B31415" s="1"/>
      <c r="C31415" s="1"/>
      <c r="D31415" s="8"/>
      <c r="E31415" s="1"/>
      <c r="F31415" s="1"/>
      <c r="G31415" s="1"/>
      <c r="H31415" s="1"/>
    </row>
    <row r="31416">
      <c r="A31416" s="1"/>
      <c r="B31416" s="1"/>
      <c r="C31416" s="1"/>
      <c r="D31416" s="8"/>
      <c r="E31416" s="1"/>
      <c r="F31416" s="1"/>
      <c r="G31416" s="1"/>
      <c r="H31416" s="1"/>
    </row>
    <row r="31417">
      <c r="A31417" s="1"/>
      <c r="B31417" s="1"/>
      <c r="C31417" s="1"/>
      <c r="D31417" s="8"/>
      <c r="E31417" s="1"/>
      <c r="F31417" s="1"/>
      <c r="G31417" s="1"/>
      <c r="H31417" s="1"/>
    </row>
    <row r="31418">
      <c r="A31418" s="1"/>
      <c r="B31418" s="1"/>
      <c r="C31418" s="1"/>
      <c r="D31418" s="8"/>
      <c r="E31418" s="1"/>
      <c r="F31418" s="1"/>
      <c r="G31418" s="1"/>
      <c r="H31418" s="1"/>
    </row>
    <row r="31419">
      <c r="A31419" s="1"/>
      <c r="B31419" s="1"/>
      <c r="C31419" s="1"/>
      <c r="D31419" s="8"/>
      <c r="E31419" s="1"/>
      <c r="F31419" s="1"/>
      <c r="G31419" s="1"/>
      <c r="H31419" s="1"/>
    </row>
    <row r="31420">
      <c r="A31420" s="1"/>
      <c r="B31420" s="1"/>
      <c r="C31420" s="1"/>
      <c r="D31420" s="8"/>
      <c r="E31420" s="1"/>
      <c r="F31420" s="1"/>
      <c r="G31420" s="1"/>
      <c r="H31420" s="1"/>
    </row>
    <row r="31421">
      <c r="A31421" s="1"/>
      <c r="B31421" s="1"/>
      <c r="C31421" s="1"/>
      <c r="D31421" s="8"/>
      <c r="E31421" s="1"/>
      <c r="F31421" s="1"/>
      <c r="G31421" s="1"/>
      <c r="H31421" s="1"/>
    </row>
    <row r="31422">
      <c r="A31422" s="1"/>
      <c r="B31422" s="1"/>
      <c r="C31422" s="1"/>
      <c r="D31422" s="8"/>
      <c r="E31422" s="1"/>
      <c r="F31422" s="1"/>
      <c r="G31422" s="1"/>
      <c r="H31422" s="1"/>
    </row>
    <row r="31423">
      <c r="A31423" s="1"/>
      <c r="B31423" s="1"/>
      <c r="C31423" s="1"/>
      <c r="D31423" s="8"/>
      <c r="E31423" s="1"/>
      <c r="F31423" s="1"/>
      <c r="G31423" s="1"/>
      <c r="H31423" s="1"/>
    </row>
    <row r="31424">
      <c r="A31424" s="1"/>
      <c r="B31424" s="1"/>
      <c r="C31424" s="1"/>
      <c r="D31424" s="8"/>
      <c r="E31424" s="1"/>
      <c r="F31424" s="1"/>
      <c r="G31424" s="1"/>
      <c r="H31424" s="1"/>
    </row>
    <row r="31425">
      <c r="A31425" s="1"/>
      <c r="B31425" s="1"/>
      <c r="C31425" s="1"/>
      <c r="D31425" s="8"/>
      <c r="E31425" s="1"/>
      <c r="F31425" s="1"/>
      <c r="G31425" s="1"/>
      <c r="H31425" s="1"/>
    </row>
    <row r="31426">
      <c r="A31426" s="1"/>
      <c r="B31426" s="1"/>
      <c r="C31426" s="1"/>
      <c r="D31426" s="8"/>
      <c r="E31426" s="1"/>
      <c r="F31426" s="1"/>
      <c r="G31426" s="1"/>
      <c r="H31426" s="1"/>
    </row>
    <row r="31427">
      <c r="A31427" s="1"/>
      <c r="B31427" s="1"/>
      <c r="C31427" s="1"/>
      <c r="D31427" s="8"/>
      <c r="E31427" s="1"/>
      <c r="F31427" s="1"/>
      <c r="G31427" s="1"/>
      <c r="H31427" s="1"/>
    </row>
    <row r="31428">
      <c r="A31428" s="1"/>
      <c r="B31428" s="1"/>
      <c r="C31428" s="1"/>
      <c r="D31428" s="8"/>
      <c r="E31428" s="1"/>
      <c r="F31428" s="1"/>
      <c r="G31428" s="1"/>
      <c r="H31428" s="1"/>
    </row>
    <row r="31429">
      <c r="A31429" s="1"/>
      <c r="B31429" s="1"/>
      <c r="C31429" s="1"/>
      <c r="D31429" s="8"/>
      <c r="E31429" s="1"/>
      <c r="F31429" s="1"/>
      <c r="G31429" s="1"/>
      <c r="H31429" s="1"/>
    </row>
    <row r="31430">
      <c r="A31430" s="1"/>
      <c r="B31430" s="1"/>
      <c r="C31430" s="1"/>
      <c r="D31430" s="8"/>
      <c r="E31430" s="1"/>
      <c r="F31430" s="1"/>
      <c r="G31430" s="1"/>
      <c r="H31430" s="1"/>
    </row>
    <row r="31431">
      <c r="A31431" s="1"/>
      <c r="B31431" s="1"/>
      <c r="C31431" s="1"/>
      <c r="D31431" s="8"/>
      <c r="E31431" s="1"/>
      <c r="F31431" s="1"/>
      <c r="G31431" s="1"/>
      <c r="H31431" s="1"/>
    </row>
    <row r="31432">
      <c r="A31432" s="1"/>
      <c r="B31432" s="1"/>
      <c r="C31432" s="1"/>
      <c r="D31432" s="8"/>
      <c r="E31432" s="1"/>
      <c r="F31432" s="1"/>
      <c r="G31432" s="1"/>
      <c r="H31432" s="1"/>
    </row>
    <row r="31433">
      <c r="A31433" s="1"/>
      <c r="B31433" s="1"/>
      <c r="C31433" s="1"/>
      <c r="D31433" s="8"/>
      <c r="E31433" s="1"/>
      <c r="F31433" s="1"/>
      <c r="G31433" s="1"/>
      <c r="H31433" s="1"/>
    </row>
    <row r="31434">
      <c r="A31434" s="1"/>
      <c r="B31434" s="1"/>
      <c r="C31434" s="1"/>
      <c r="D31434" s="8"/>
      <c r="E31434" s="1"/>
      <c r="F31434" s="1"/>
      <c r="G31434" s="1"/>
      <c r="H31434" s="1"/>
    </row>
    <row r="31435">
      <c r="A31435" s="1"/>
      <c r="B31435" s="1"/>
      <c r="C31435" s="1"/>
      <c r="D31435" s="8"/>
      <c r="E31435" s="1"/>
      <c r="F31435" s="1"/>
      <c r="G31435" s="1"/>
      <c r="H31435" s="1"/>
    </row>
    <row r="31436">
      <c r="A31436" s="1"/>
      <c r="B31436" s="1"/>
      <c r="C31436" s="1"/>
      <c r="D31436" s="8"/>
      <c r="E31436" s="1"/>
      <c r="F31436" s="1"/>
      <c r="G31436" s="1"/>
      <c r="H31436" s="1"/>
    </row>
    <row r="31437">
      <c r="A31437" s="1"/>
      <c r="B31437" s="1"/>
      <c r="C31437" s="1"/>
      <c r="D31437" s="8"/>
      <c r="E31437" s="1"/>
      <c r="F31437" s="1"/>
      <c r="G31437" s="1"/>
      <c r="H31437" s="1"/>
    </row>
    <row r="31438">
      <c r="A31438" s="1"/>
      <c r="B31438" s="1"/>
      <c r="C31438" s="1"/>
      <c r="D31438" s="8"/>
      <c r="E31438" s="1"/>
      <c r="F31438" s="1"/>
      <c r="G31438" s="1"/>
      <c r="H31438" s="1"/>
    </row>
    <row r="31439">
      <c r="A31439" s="1"/>
      <c r="B31439" s="1"/>
      <c r="C31439" s="1"/>
      <c r="D31439" s="8"/>
      <c r="E31439" s="1"/>
      <c r="F31439" s="1"/>
      <c r="G31439" s="1"/>
      <c r="H31439" s="1"/>
    </row>
    <row r="31440">
      <c r="A31440" s="1"/>
      <c r="B31440" s="1"/>
      <c r="C31440" s="1"/>
      <c r="D31440" s="8"/>
      <c r="E31440" s="1"/>
      <c r="F31440" s="1"/>
      <c r="G31440" s="1"/>
      <c r="H31440" s="1"/>
    </row>
    <row r="31441">
      <c r="A31441" s="1"/>
      <c r="B31441" s="1"/>
      <c r="C31441" s="1"/>
      <c r="D31441" s="8"/>
      <c r="E31441" s="1"/>
      <c r="F31441" s="1"/>
      <c r="G31441" s="1"/>
      <c r="H31441" s="1"/>
    </row>
    <row r="31442">
      <c r="A31442" s="1"/>
      <c r="B31442" s="1"/>
      <c r="C31442" s="1"/>
      <c r="D31442" s="8"/>
      <c r="E31442" s="1"/>
      <c r="F31442" s="1"/>
      <c r="G31442" s="1"/>
      <c r="H31442" s="1"/>
    </row>
    <row r="31443">
      <c r="A31443" s="1"/>
      <c r="B31443" s="1"/>
      <c r="C31443" s="1"/>
      <c r="D31443" s="8"/>
      <c r="E31443" s="1"/>
      <c r="F31443" s="1"/>
      <c r="G31443" s="1"/>
      <c r="H31443" s="1"/>
    </row>
    <row r="31444">
      <c r="A31444" s="1"/>
      <c r="B31444" s="1"/>
      <c r="C31444" s="1"/>
      <c r="D31444" s="8"/>
      <c r="E31444" s="1"/>
      <c r="F31444" s="1"/>
      <c r="G31444" s="1"/>
      <c r="H31444" s="1"/>
    </row>
    <row r="31445">
      <c r="A31445" s="1"/>
      <c r="B31445" s="1"/>
      <c r="C31445" s="1"/>
      <c r="D31445" s="8"/>
      <c r="E31445" s="1"/>
      <c r="F31445" s="1"/>
      <c r="G31445" s="1"/>
      <c r="H31445" s="1"/>
    </row>
    <row r="31446">
      <c r="A31446" s="1"/>
      <c r="B31446" s="1"/>
      <c r="C31446" s="1"/>
      <c r="D31446" s="8"/>
      <c r="E31446" s="1"/>
      <c r="F31446" s="1"/>
      <c r="G31446" s="1"/>
      <c r="H31446" s="1"/>
    </row>
    <row r="31447">
      <c r="A31447" s="1"/>
      <c r="B31447" s="1"/>
      <c r="C31447" s="1"/>
      <c r="D31447" s="8"/>
      <c r="E31447" s="1"/>
      <c r="F31447" s="1"/>
      <c r="G31447" s="1"/>
      <c r="H31447" s="1"/>
    </row>
    <row r="31448">
      <c r="A31448" s="1"/>
      <c r="B31448" s="1"/>
      <c r="C31448" s="1"/>
      <c r="D31448" s="8"/>
      <c r="E31448" s="1"/>
      <c r="F31448" s="1"/>
      <c r="G31448" s="1"/>
      <c r="H31448" s="1"/>
    </row>
    <row r="31449">
      <c r="A31449" s="1"/>
      <c r="B31449" s="1"/>
      <c r="C31449" s="1"/>
      <c r="D31449" s="8"/>
      <c r="E31449" s="1"/>
      <c r="F31449" s="1"/>
      <c r="G31449" s="1"/>
      <c r="H31449" s="1"/>
    </row>
    <row r="31450">
      <c r="A31450" s="1"/>
      <c r="B31450" s="1"/>
      <c r="C31450" s="1"/>
      <c r="D31450" s="8"/>
      <c r="E31450" s="1"/>
      <c r="F31450" s="1"/>
      <c r="G31450" s="1"/>
      <c r="H31450" s="1"/>
    </row>
    <row r="31451">
      <c r="A31451" s="1"/>
      <c r="B31451" s="1"/>
      <c r="C31451" s="1"/>
      <c r="D31451" s="8"/>
      <c r="E31451" s="1"/>
      <c r="F31451" s="1"/>
      <c r="G31451" s="1"/>
      <c r="H31451" s="1"/>
    </row>
    <row r="31452">
      <c r="A31452" s="1"/>
      <c r="B31452" s="1"/>
      <c r="C31452" s="1"/>
      <c r="D31452" s="8"/>
      <c r="E31452" s="1"/>
      <c r="F31452" s="1"/>
      <c r="G31452" s="1"/>
      <c r="H31452" s="1"/>
    </row>
    <row r="31453">
      <c r="A31453" s="1"/>
      <c r="B31453" s="1"/>
      <c r="C31453" s="1"/>
      <c r="D31453" s="8"/>
      <c r="E31453" s="1"/>
      <c r="F31453" s="1"/>
      <c r="G31453" s="1"/>
      <c r="H31453" s="1"/>
    </row>
    <row r="31454">
      <c r="A31454" s="1"/>
      <c r="B31454" s="1"/>
      <c r="C31454" s="1"/>
      <c r="D31454" s="8"/>
      <c r="E31454" s="1"/>
      <c r="F31454" s="1"/>
      <c r="G31454" s="1"/>
      <c r="H31454" s="1"/>
    </row>
    <row r="31455">
      <c r="A31455" s="1"/>
      <c r="B31455" s="1"/>
      <c r="C31455" s="1"/>
      <c r="D31455" s="8"/>
      <c r="E31455" s="1"/>
      <c r="F31455" s="1"/>
      <c r="G31455" s="1"/>
      <c r="H31455" s="1"/>
    </row>
    <row r="31456">
      <c r="A31456" s="1"/>
      <c r="B31456" s="1"/>
      <c r="C31456" s="1"/>
      <c r="D31456" s="8"/>
      <c r="E31456" s="1"/>
      <c r="F31456" s="1"/>
      <c r="G31456" s="1"/>
      <c r="H31456" s="1"/>
    </row>
    <row r="31457">
      <c r="A31457" s="1"/>
      <c r="B31457" s="1"/>
      <c r="C31457" s="1"/>
      <c r="D31457" s="8"/>
      <c r="E31457" s="1"/>
      <c r="F31457" s="1"/>
      <c r="G31457" s="1"/>
      <c r="H31457" s="1"/>
    </row>
    <row r="31458">
      <c r="A31458" s="1"/>
      <c r="B31458" s="1"/>
      <c r="C31458" s="1"/>
      <c r="D31458" s="8"/>
      <c r="E31458" s="1"/>
      <c r="F31458" s="1"/>
      <c r="G31458" s="1"/>
      <c r="H31458" s="1"/>
    </row>
    <row r="31459">
      <c r="A31459" s="1"/>
      <c r="B31459" s="1"/>
      <c r="C31459" s="1"/>
      <c r="D31459" s="8"/>
      <c r="E31459" s="1"/>
      <c r="F31459" s="1"/>
      <c r="G31459" s="1"/>
      <c r="H31459" s="1"/>
    </row>
    <row r="31460">
      <c r="A31460" s="1"/>
      <c r="B31460" s="1"/>
      <c r="C31460" s="1"/>
      <c r="D31460" s="8"/>
      <c r="E31460" s="1"/>
      <c r="F31460" s="1"/>
      <c r="G31460" s="1"/>
      <c r="H31460" s="1"/>
    </row>
    <row r="31461">
      <c r="A31461" s="1"/>
      <c r="B31461" s="1"/>
      <c r="C31461" s="1"/>
      <c r="D31461" s="8"/>
      <c r="E31461" s="1"/>
      <c r="F31461" s="1"/>
      <c r="G31461" s="1"/>
      <c r="H31461" s="1"/>
    </row>
    <row r="31462">
      <c r="A31462" s="1"/>
      <c r="B31462" s="1"/>
      <c r="C31462" s="1"/>
      <c r="D31462" s="8"/>
      <c r="E31462" s="1"/>
      <c r="F31462" s="1"/>
      <c r="G31462" s="1"/>
      <c r="H31462" s="1"/>
    </row>
    <row r="31463">
      <c r="A31463" s="1"/>
      <c r="B31463" s="1"/>
      <c r="C31463" s="1"/>
      <c r="D31463" s="8"/>
      <c r="E31463" s="1"/>
      <c r="F31463" s="1"/>
      <c r="G31463" s="1"/>
      <c r="H31463" s="1"/>
    </row>
    <row r="31464">
      <c r="A31464" s="1"/>
      <c r="B31464" s="1"/>
      <c r="C31464" s="1"/>
      <c r="D31464" s="8"/>
      <c r="E31464" s="1"/>
      <c r="F31464" s="1"/>
      <c r="G31464" s="1"/>
      <c r="H31464" s="1"/>
    </row>
    <row r="31465">
      <c r="A31465" s="1"/>
      <c r="B31465" s="1"/>
      <c r="C31465" s="1"/>
      <c r="D31465" s="8"/>
      <c r="E31465" s="1"/>
      <c r="F31465" s="1"/>
      <c r="G31465" s="1"/>
      <c r="H31465" s="1"/>
    </row>
    <row r="31466">
      <c r="A31466" s="1"/>
      <c r="B31466" s="1"/>
      <c r="C31466" s="1"/>
      <c r="D31466" s="8"/>
      <c r="E31466" s="1"/>
      <c r="F31466" s="1"/>
      <c r="G31466" s="1"/>
      <c r="H31466" s="1"/>
    </row>
    <row r="31467">
      <c r="A31467" s="1"/>
      <c r="B31467" s="1"/>
      <c r="C31467" s="1"/>
      <c r="D31467" s="8"/>
      <c r="E31467" s="1"/>
      <c r="F31467" s="1"/>
      <c r="G31467" s="1"/>
      <c r="H31467" s="1"/>
    </row>
    <row r="31468">
      <c r="A31468" s="1"/>
      <c r="B31468" s="1"/>
      <c r="C31468" s="1"/>
      <c r="D31468" s="8"/>
      <c r="E31468" s="1"/>
      <c r="F31468" s="1"/>
      <c r="G31468" s="1"/>
      <c r="H31468" s="1"/>
    </row>
    <row r="31469">
      <c r="A31469" s="1"/>
      <c r="B31469" s="1"/>
      <c r="C31469" s="1"/>
      <c r="D31469" s="8"/>
      <c r="E31469" s="1"/>
      <c r="F31469" s="1"/>
      <c r="G31469" s="1"/>
      <c r="H31469" s="1"/>
    </row>
    <row r="31470">
      <c r="A31470" s="1"/>
      <c r="B31470" s="1"/>
      <c r="C31470" s="1"/>
      <c r="D31470" s="8"/>
      <c r="E31470" s="1"/>
      <c r="F31470" s="1"/>
      <c r="G31470" s="1"/>
      <c r="H31470" s="1"/>
    </row>
    <row r="31471">
      <c r="A31471" s="1"/>
      <c r="B31471" s="1"/>
      <c r="C31471" s="1"/>
      <c r="D31471" s="8"/>
      <c r="E31471" s="1"/>
      <c r="F31471" s="1"/>
      <c r="G31471" s="1"/>
      <c r="H31471" s="1"/>
    </row>
    <row r="31472">
      <c r="A31472" s="1"/>
      <c r="B31472" s="1"/>
      <c r="C31472" s="1"/>
      <c r="D31472" s="8"/>
      <c r="E31472" s="1"/>
      <c r="F31472" s="1"/>
      <c r="G31472" s="1"/>
      <c r="H31472" s="1"/>
    </row>
    <row r="31473">
      <c r="A31473" s="1"/>
      <c r="B31473" s="1"/>
      <c r="C31473" s="1"/>
      <c r="D31473" s="8"/>
      <c r="E31473" s="1"/>
      <c r="F31473" s="1"/>
      <c r="G31473" s="1"/>
      <c r="H31473" s="1"/>
    </row>
    <row r="31474">
      <c r="A31474" s="1"/>
      <c r="B31474" s="1"/>
      <c r="C31474" s="1"/>
      <c r="D31474" s="8"/>
      <c r="E31474" s="1"/>
      <c r="F31474" s="1"/>
      <c r="G31474" s="1"/>
      <c r="H31474" s="1"/>
    </row>
    <row r="31475">
      <c r="A31475" s="1"/>
      <c r="B31475" s="1"/>
      <c r="C31475" s="1"/>
      <c r="D31475" s="8"/>
      <c r="E31475" s="1"/>
      <c r="F31475" s="1"/>
      <c r="G31475" s="1"/>
      <c r="H31475" s="1"/>
    </row>
    <row r="31476">
      <c r="A31476" s="1"/>
      <c r="B31476" s="1"/>
      <c r="C31476" s="1"/>
      <c r="D31476" s="8"/>
      <c r="E31476" s="1"/>
      <c r="F31476" s="1"/>
      <c r="G31476" s="1"/>
      <c r="H31476" s="1"/>
    </row>
    <row r="31477">
      <c r="A31477" s="1"/>
      <c r="B31477" s="1"/>
      <c r="C31477" s="1"/>
      <c r="D31477" s="8"/>
      <c r="E31477" s="1"/>
      <c r="F31477" s="1"/>
      <c r="G31477" s="1"/>
      <c r="H31477" s="1"/>
    </row>
    <row r="31478">
      <c r="A31478" s="1"/>
      <c r="B31478" s="1"/>
      <c r="C31478" s="1"/>
      <c r="D31478" s="8"/>
      <c r="E31478" s="1"/>
      <c r="F31478" s="1"/>
      <c r="G31478" s="1"/>
      <c r="H31478" s="1"/>
    </row>
    <row r="31479">
      <c r="A31479" s="1"/>
      <c r="B31479" s="1"/>
      <c r="C31479" s="1"/>
      <c r="D31479" s="8"/>
      <c r="E31479" s="1"/>
      <c r="F31479" s="1"/>
      <c r="G31479" s="1"/>
      <c r="H31479" s="1"/>
    </row>
    <row r="31480">
      <c r="A31480" s="1"/>
      <c r="B31480" s="1"/>
      <c r="C31480" s="1"/>
      <c r="D31480" s="8"/>
      <c r="E31480" s="1"/>
      <c r="F31480" s="1"/>
      <c r="G31480" s="1"/>
      <c r="H31480" s="1"/>
    </row>
    <row r="31481">
      <c r="A31481" s="1"/>
      <c r="B31481" s="1"/>
      <c r="C31481" s="1"/>
      <c r="D31481" s="8"/>
      <c r="E31481" s="1"/>
      <c r="F31481" s="1"/>
      <c r="G31481" s="1"/>
      <c r="H31481" s="1"/>
    </row>
    <row r="31482">
      <c r="A31482" s="1"/>
      <c r="B31482" s="1"/>
      <c r="C31482" s="1"/>
      <c r="D31482" s="8"/>
      <c r="E31482" s="1"/>
      <c r="F31482" s="1"/>
      <c r="G31482" s="1"/>
      <c r="H31482" s="1"/>
    </row>
    <row r="31483">
      <c r="A31483" s="1"/>
      <c r="B31483" s="1"/>
      <c r="C31483" s="1"/>
      <c r="D31483" s="8"/>
      <c r="E31483" s="1"/>
      <c r="F31483" s="1"/>
      <c r="G31483" s="1"/>
      <c r="H31483" s="1"/>
    </row>
    <row r="31484">
      <c r="A31484" s="1"/>
      <c r="B31484" s="1"/>
      <c r="C31484" s="1"/>
      <c r="D31484" s="8"/>
      <c r="E31484" s="1"/>
      <c r="F31484" s="1"/>
      <c r="G31484" s="1"/>
      <c r="H31484" s="1"/>
    </row>
    <row r="31485">
      <c r="A31485" s="1"/>
      <c r="B31485" s="1"/>
      <c r="C31485" s="1"/>
      <c r="D31485" s="8"/>
      <c r="E31485" s="1"/>
      <c r="F31485" s="1"/>
      <c r="G31485" s="1"/>
      <c r="H31485" s="1"/>
    </row>
    <row r="31486">
      <c r="A31486" s="1"/>
      <c r="B31486" s="1"/>
      <c r="C31486" s="1"/>
      <c r="D31486" s="8"/>
      <c r="E31486" s="1"/>
      <c r="F31486" s="1"/>
      <c r="G31486" s="1"/>
      <c r="H31486" s="1"/>
    </row>
    <row r="31487">
      <c r="A31487" s="1"/>
      <c r="B31487" s="1"/>
      <c r="C31487" s="1"/>
      <c r="D31487" s="8"/>
      <c r="E31487" s="1"/>
      <c r="F31487" s="1"/>
      <c r="G31487" s="1"/>
      <c r="H31487" s="1"/>
    </row>
    <row r="31488">
      <c r="A31488" s="1"/>
      <c r="B31488" s="1"/>
      <c r="C31488" s="1"/>
      <c r="D31488" s="8"/>
      <c r="E31488" s="1"/>
      <c r="F31488" s="1"/>
      <c r="G31488" s="1"/>
      <c r="H31488" s="1"/>
    </row>
    <row r="31489">
      <c r="A31489" s="1"/>
      <c r="B31489" s="1"/>
      <c r="C31489" s="1"/>
      <c r="D31489" s="8"/>
      <c r="E31489" s="1"/>
      <c r="F31489" s="1"/>
      <c r="G31489" s="1"/>
      <c r="H31489" s="1"/>
    </row>
    <row r="31490">
      <c r="A31490" s="1"/>
      <c r="B31490" s="1"/>
      <c r="C31490" s="1"/>
      <c r="D31490" s="8"/>
      <c r="E31490" s="1"/>
      <c r="F31490" s="1"/>
      <c r="G31490" s="1"/>
      <c r="H31490" s="1"/>
    </row>
    <row r="31491">
      <c r="A31491" s="1"/>
      <c r="B31491" s="1"/>
      <c r="C31491" s="1"/>
      <c r="D31491" s="8"/>
      <c r="E31491" s="1"/>
      <c r="F31491" s="1"/>
      <c r="G31491" s="1"/>
      <c r="H31491" s="1"/>
    </row>
    <row r="31492">
      <c r="A31492" s="1"/>
      <c r="B31492" s="1"/>
      <c r="C31492" s="1"/>
      <c r="D31492" s="8"/>
      <c r="E31492" s="1"/>
      <c r="F31492" s="1"/>
      <c r="G31492" s="1"/>
      <c r="H31492" s="1"/>
    </row>
    <row r="31493">
      <c r="A31493" s="1"/>
      <c r="B31493" s="1"/>
      <c r="C31493" s="1"/>
      <c r="D31493" s="8"/>
      <c r="E31493" s="1"/>
      <c r="F31493" s="1"/>
      <c r="G31493" s="1"/>
      <c r="H31493" s="1"/>
    </row>
    <row r="31494">
      <c r="A31494" s="1"/>
      <c r="B31494" s="1"/>
      <c r="C31494" s="1"/>
      <c r="D31494" s="8"/>
      <c r="E31494" s="1"/>
      <c r="F31494" s="1"/>
      <c r="G31494" s="1"/>
      <c r="H31494" s="1"/>
    </row>
    <row r="31495">
      <c r="A31495" s="1"/>
      <c r="B31495" s="1"/>
      <c r="C31495" s="1"/>
      <c r="D31495" s="8"/>
      <c r="E31495" s="1"/>
      <c r="F31495" s="1"/>
      <c r="G31495" s="1"/>
      <c r="H31495" s="1"/>
    </row>
    <row r="31496">
      <c r="A31496" s="1"/>
      <c r="B31496" s="1"/>
      <c r="C31496" s="1"/>
      <c r="D31496" s="8"/>
      <c r="E31496" s="1"/>
      <c r="F31496" s="1"/>
      <c r="G31496" s="1"/>
      <c r="H31496" s="1"/>
    </row>
    <row r="31497">
      <c r="A31497" s="1"/>
      <c r="B31497" s="1"/>
      <c r="C31497" s="1"/>
      <c r="D31497" s="8"/>
      <c r="E31497" s="1"/>
      <c r="F31497" s="1"/>
      <c r="G31497" s="1"/>
      <c r="H31497" s="1"/>
    </row>
    <row r="31498">
      <c r="A31498" s="1"/>
      <c r="B31498" s="1"/>
      <c r="C31498" s="1"/>
      <c r="D31498" s="8"/>
      <c r="E31498" s="1"/>
      <c r="F31498" s="1"/>
      <c r="G31498" s="1"/>
      <c r="H31498" s="1"/>
    </row>
    <row r="31499">
      <c r="A31499" s="1"/>
      <c r="B31499" s="1"/>
      <c r="C31499" s="1"/>
      <c r="D31499" s="8"/>
      <c r="E31499" s="1"/>
      <c r="F31499" s="1"/>
      <c r="G31499" s="1"/>
      <c r="H31499" s="1"/>
    </row>
    <row r="31500">
      <c r="A31500" s="1"/>
      <c r="B31500" s="1"/>
      <c r="C31500" s="1"/>
      <c r="D31500" s="8"/>
      <c r="E31500" s="1"/>
      <c r="F31500" s="1"/>
      <c r="G31500" s="1"/>
      <c r="H31500" s="1"/>
    </row>
    <row r="31501">
      <c r="A31501" s="1"/>
      <c r="B31501" s="1"/>
      <c r="C31501" s="1"/>
      <c r="D31501" s="8"/>
      <c r="E31501" s="1"/>
      <c r="F31501" s="1"/>
      <c r="G31501" s="1"/>
      <c r="H31501" s="1"/>
    </row>
    <row r="31502">
      <c r="A31502" s="1"/>
      <c r="B31502" s="1"/>
      <c r="C31502" s="1"/>
      <c r="D31502" s="8"/>
      <c r="E31502" s="1"/>
      <c r="F31502" s="1"/>
      <c r="G31502" s="1"/>
      <c r="H31502" s="1"/>
    </row>
    <row r="31503">
      <c r="A31503" s="1"/>
      <c r="B31503" s="1"/>
      <c r="C31503" s="1"/>
      <c r="D31503" s="8"/>
      <c r="E31503" s="1"/>
      <c r="F31503" s="1"/>
      <c r="G31503" s="1"/>
      <c r="H31503" s="1"/>
    </row>
    <row r="31504">
      <c r="A31504" s="1"/>
      <c r="B31504" s="1"/>
      <c r="C31504" s="1"/>
      <c r="D31504" s="8"/>
      <c r="E31504" s="1"/>
      <c r="F31504" s="1"/>
      <c r="G31504" s="1"/>
      <c r="H31504" s="1"/>
    </row>
    <row r="31505">
      <c r="A31505" s="1"/>
      <c r="B31505" s="1"/>
      <c r="C31505" s="1"/>
      <c r="D31505" s="8"/>
      <c r="E31505" s="1"/>
      <c r="F31505" s="1"/>
      <c r="G31505" s="1"/>
      <c r="H31505" s="1"/>
    </row>
    <row r="31506">
      <c r="A31506" s="1"/>
      <c r="B31506" s="1"/>
      <c r="C31506" s="1"/>
      <c r="D31506" s="8"/>
      <c r="E31506" s="1"/>
      <c r="F31506" s="1"/>
      <c r="G31506" s="1"/>
      <c r="H31506" s="1"/>
    </row>
    <row r="31507">
      <c r="A31507" s="1"/>
      <c r="B31507" s="1"/>
      <c r="C31507" s="1"/>
      <c r="D31507" s="8"/>
      <c r="E31507" s="1"/>
      <c r="F31507" s="1"/>
      <c r="G31507" s="1"/>
      <c r="H31507" s="1"/>
    </row>
    <row r="31508">
      <c r="A31508" s="1"/>
      <c r="B31508" s="1"/>
      <c r="C31508" s="1"/>
      <c r="D31508" s="8"/>
      <c r="E31508" s="1"/>
      <c r="F31508" s="1"/>
      <c r="G31508" s="1"/>
      <c r="H31508" s="1"/>
    </row>
    <row r="31509">
      <c r="A31509" s="1"/>
      <c r="B31509" s="1"/>
      <c r="C31509" s="1"/>
      <c r="D31509" s="8"/>
      <c r="E31509" s="1"/>
      <c r="F31509" s="1"/>
      <c r="G31509" s="1"/>
      <c r="H31509" s="1"/>
    </row>
    <row r="31510">
      <c r="A31510" s="1"/>
      <c r="B31510" s="1"/>
      <c r="C31510" s="1"/>
      <c r="D31510" s="8"/>
      <c r="E31510" s="1"/>
      <c r="F31510" s="1"/>
      <c r="G31510" s="1"/>
      <c r="H31510" s="1"/>
    </row>
    <row r="31511">
      <c r="A31511" s="1"/>
      <c r="B31511" s="1"/>
      <c r="C31511" s="1"/>
      <c r="D31511" s="8"/>
      <c r="E31511" s="1"/>
      <c r="F31511" s="1"/>
      <c r="G31511" s="1"/>
      <c r="H31511" s="1"/>
    </row>
    <row r="31512">
      <c r="A31512" s="1"/>
      <c r="B31512" s="1"/>
      <c r="C31512" s="1"/>
      <c r="D31512" s="8"/>
      <c r="E31512" s="1"/>
      <c r="F31512" s="1"/>
      <c r="G31512" s="1"/>
      <c r="H31512" s="1"/>
    </row>
    <row r="31513">
      <c r="A31513" s="1"/>
      <c r="B31513" s="1"/>
      <c r="C31513" s="1"/>
      <c r="D31513" s="8"/>
      <c r="E31513" s="1"/>
      <c r="F31513" s="1"/>
      <c r="G31513" s="1"/>
      <c r="H31513" s="1"/>
    </row>
    <row r="31514">
      <c r="A31514" s="1"/>
      <c r="B31514" s="1"/>
      <c r="C31514" s="1"/>
      <c r="D31514" s="8"/>
      <c r="E31514" s="1"/>
      <c r="F31514" s="1"/>
      <c r="G31514" s="1"/>
      <c r="H31514" s="1"/>
    </row>
    <row r="31515">
      <c r="A31515" s="1"/>
      <c r="B31515" s="1"/>
      <c r="C31515" s="1"/>
      <c r="D31515" s="8"/>
      <c r="E31515" s="1"/>
      <c r="F31515" s="1"/>
      <c r="G31515" s="1"/>
      <c r="H31515" s="1"/>
    </row>
    <row r="31516">
      <c r="A31516" s="1"/>
      <c r="B31516" s="1"/>
      <c r="C31516" s="1"/>
      <c r="D31516" s="8"/>
      <c r="E31516" s="1"/>
      <c r="F31516" s="1"/>
      <c r="G31516" s="1"/>
      <c r="H31516" s="1"/>
    </row>
    <row r="31517">
      <c r="A31517" s="1"/>
      <c r="B31517" s="1"/>
      <c r="C31517" s="1"/>
      <c r="D31517" s="8"/>
      <c r="E31517" s="1"/>
      <c r="F31517" s="1"/>
      <c r="G31517" s="1"/>
      <c r="H31517" s="1"/>
    </row>
    <row r="31518">
      <c r="A31518" s="1"/>
      <c r="B31518" s="1"/>
      <c r="C31518" s="1"/>
      <c r="D31518" s="8"/>
      <c r="E31518" s="1"/>
      <c r="F31518" s="1"/>
      <c r="G31518" s="1"/>
      <c r="H31518" s="1"/>
    </row>
    <row r="31519">
      <c r="A31519" s="1"/>
      <c r="B31519" s="1"/>
      <c r="C31519" s="1"/>
      <c r="D31519" s="8"/>
      <c r="E31519" s="1"/>
      <c r="F31519" s="1"/>
      <c r="G31519" s="1"/>
      <c r="H31519" s="1"/>
    </row>
    <row r="31520">
      <c r="A31520" s="1"/>
      <c r="B31520" s="1"/>
      <c r="C31520" s="1"/>
      <c r="D31520" s="8"/>
      <c r="E31520" s="1"/>
      <c r="F31520" s="1"/>
      <c r="G31520" s="1"/>
      <c r="H31520" s="1"/>
    </row>
    <row r="31521">
      <c r="A31521" s="1"/>
      <c r="B31521" s="1"/>
      <c r="C31521" s="1"/>
      <c r="D31521" s="8"/>
      <c r="E31521" s="1"/>
      <c r="F31521" s="1"/>
      <c r="G31521" s="1"/>
      <c r="H31521" s="1"/>
    </row>
    <row r="31522">
      <c r="A31522" s="1"/>
      <c r="B31522" s="1"/>
      <c r="C31522" s="1"/>
      <c r="D31522" s="8"/>
      <c r="E31522" s="1"/>
      <c r="F31522" s="1"/>
      <c r="G31522" s="1"/>
      <c r="H31522" s="1"/>
    </row>
    <row r="31523">
      <c r="A31523" s="1"/>
      <c r="B31523" s="1"/>
      <c r="C31523" s="1"/>
      <c r="D31523" s="8"/>
      <c r="E31523" s="1"/>
      <c r="F31523" s="1"/>
      <c r="G31523" s="1"/>
      <c r="H31523" s="1"/>
    </row>
    <row r="31524">
      <c r="A31524" s="1"/>
      <c r="B31524" s="1"/>
      <c r="C31524" s="1"/>
      <c r="D31524" s="8"/>
      <c r="E31524" s="1"/>
      <c r="F31524" s="1"/>
      <c r="G31524" s="1"/>
      <c r="H31524" s="1"/>
    </row>
    <row r="31525">
      <c r="A31525" s="1"/>
      <c r="B31525" s="1"/>
      <c r="C31525" s="1"/>
      <c r="D31525" s="8"/>
      <c r="E31525" s="1"/>
      <c r="F31525" s="1"/>
      <c r="G31525" s="1"/>
      <c r="H31525" s="1"/>
    </row>
    <row r="31526">
      <c r="A31526" s="1"/>
      <c r="B31526" s="1"/>
      <c r="C31526" s="1"/>
      <c r="D31526" s="8"/>
      <c r="E31526" s="1"/>
      <c r="F31526" s="1"/>
      <c r="G31526" s="1"/>
      <c r="H31526" s="1"/>
    </row>
    <row r="31527">
      <c r="A31527" s="1"/>
      <c r="B31527" s="1"/>
      <c r="C31527" s="1"/>
      <c r="D31527" s="8"/>
      <c r="E31527" s="1"/>
      <c r="F31527" s="1"/>
      <c r="G31527" s="1"/>
      <c r="H31527" s="1"/>
    </row>
    <row r="31528">
      <c r="A31528" s="1"/>
      <c r="B31528" s="1"/>
      <c r="C31528" s="1"/>
      <c r="D31528" s="8"/>
      <c r="E31528" s="1"/>
      <c r="F31528" s="1"/>
      <c r="G31528" s="1"/>
      <c r="H31528" s="1"/>
    </row>
    <row r="31529">
      <c r="A31529" s="1"/>
      <c r="B31529" s="1"/>
      <c r="C31529" s="1"/>
      <c r="D31529" s="8"/>
      <c r="E31529" s="1"/>
      <c r="F31529" s="1"/>
      <c r="G31529" s="1"/>
      <c r="H31529" s="1"/>
    </row>
    <row r="31530">
      <c r="A31530" s="1"/>
      <c r="B31530" s="1"/>
      <c r="C31530" s="1"/>
      <c r="D31530" s="8"/>
      <c r="E31530" s="1"/>
      <c r="F31530" s="1"/>
      <c r="G31530" s="1"/>
      <c r="H31530" s="1"/>
    </row>
    <row r="31531">
      <c r="A31531" s="1"/>
      <c r="B31531" s="1"/>
      <c r="C31531" s="1"/>
      <c r="D31531" s="8"/>
      <c r="E31531" s="1"/>
      <c r="F31531" s="1"/>
      <c r="G31531" s="1"/>
      <c r="H31531" s="1"/>
    </row>
    <row r="31532">
      <c r="A31532" s="1"/>
      <c r="B31532" s="1"/>
      <c r="C31532" s="1"/>
      <c r="D31532" s="8"/>
      <c r="E31532" s="1"/>
      <c r="F31532" s="1"/>
      <c r="G31532" s="1"/>
      <c r="H31532" s="1"/>
    </row>
    <row r="31533">
      <c r="A31533" s="1"/>
      <c r="B31533" s="1"/>
      <c r="C31533" s="1"/>
      <c r="D31533" s="8"/>
      <c r="E31533" s="1"/>
      <c r="F31533" s="1"/>
      <c r="G31533" s="1"/>
      <c r="H31533" s="1"/>
    </row>
    <row r="31534">
      <c r="A31534" s="1"/>
      <c r="B31534" s="1"/>
      <c r="C31534" s="1"/>
      <c r="D31534" s="8"/>
      <c r="E31534" s="1"/>
      <c r="F31534" s="1"/>
      <c r="G31534" s="1"/>
      <c r="H31534" s="1"/>
    </row>
    <row r="31535">
      <c r="A31535" s="1"/>
      <c r="B31535" s="1"/>
      <c r="C31535" s="1"/>
      <c r="D31535" s="8"/>
      <c r="E31535" s="1"/>
      <c r="F31535" s="1"/>
      <c r="G31535" s="1"/>
      <c r="H31535" s="1"/>
    </row>
    <row r="31536">
      <c r="A31536" s="1"/>
      <c r="B31536" s="1"/>
      <c r="C31536" s="1"/>
      <c r="D31536" s="8"/>
      <c r="E31536" s="1"/>
      <c r="F31536" s="1"/>
      <c r="G31536" s="1"/>
      <c r="H31536" s="1"/>
    </row>
    <row r="31537">
      <c r="A31537" s="1"/>
      <c r="B31537" s="1"/>
      <c r="C31537" s="1"/>
      <c r="D31537" s="8"/>
      <c r="E31537" s="1"/>
      <c r="F31537" s="1"/>
      <c r="G31537" s="1"/>
      <c r="H31537" s="1"/>
    </row>
    <row r="31538">
      <c r="A31538" s="1"/>
      <c r="B31538" s="1"/>
      <c r="C31538" s="1"/>
      <c r="D31538" s="8"/>
      <c r="E31538" s="1"/>
      <c r="F31538" s="1"/>
      <c r="G31538" s="1"/>
      <c r="H31538" s="1"/>
    </row>
    <row r="31539">
      <c r="A31539" s="1"/>
      <c r="B31539" s="1"/>
      <c r="C31539" s="1"/>
      <c r="D31539" s="8"/>
      <c r="E31539" s="1"/>
      <c r="F31539" s="1"/>
      <c r="G31539" s="1"/>
      <c r="H31539" s="1"/>
    </row>
    <row r="31540">
      <c r="A31540" s="1"/>
      <c r="B31540" s="1"/>
      <c r="C31540" s="1"/>
      <c r="D31540" s="8"/>
      <c r="E31540" s="1"/>
      <c r="F31540" s="1"/>
      <c r="G31540" s="1"/>
      <c r="H31540" s="1"/>
    </row>
    <row r="31541">
      <c r="A31541" s="1"/>
      <c r="B31541" s="1"/>
      <c r="C31541" s="1"/>
      <c r="D31541" s="8"/>
      <c r="E31541" s="1"/>
      <c r="F31541" s="1"/>
      <c r="G31541" s="1"/>
      <c r="H31541" s="1"/>
    </row>
    <row r="31542">
      <c r="A31542" s="1"/>
      <c r="B31542" s="1"/>
      <c r="C31542" s="1"/>
      <c r="D31542" s="8"/>
      <c r="E31542" s="1"/>
      <c r="F31542" s="1"/>
      <c r="G31542" s="1"/>
      <c r="H31542" s="1"/>
    </row>
    <row r="31543">
      <c r="A31543" s="1"/>
      <c r="B31543" s="1"/>
      <c r="C31543" s="1"/>
      <c r="D31543" s="8"/>
      <c r="E31543" s="1"/>
      <c r="F31543" s="1"/>
      <c r="G31543" s="1"/>
      <c r="H31543" s="1"/>
    </row>
    <row r="31544">
      <c r="A31544" s="1"/>
      <c r="B31544" s="1"/>
      <c r="C31544" s="1"/>
      <c r="D31544" s="8"/>
      <c r="E31544" s="1"/>
      <c r="F31544" s="1"/>
      <c r="G31544" s="1"/>
      <c r="H31544" s="1"/>
    </row>
    <row r="31545">
      <c r="A31545" s="1"/>
      <c r="B31545" s="1"/>
      <c r="C31545" s="1"/>
      <c r="D31545" s="8"/>
      <c r="E31545" s="1"/>
      <c r="F31545" s="1"/>
      <c r="G31545" s="1"/>
      <c r="H31545" s="1"/>
    </row>
    <row r="31546">
      <c r="A31546" s="1"/>
      <c r="B31546" s="1"/>
      <c r="C31546" s="1"/>
      <c r="D31546" s="8"/>
      <c r="E31546" s="1"/>
      <c r="F31546" s="1"/>
      <c r="G31546" s="1"/>
      <c r="H31546" s="1"/>
    </row>
    <row r="31547">
      <c r="A31547" s="1"/>
      <c r="B31547" s="1"/>
      <c r="C31547" s="1"/>
      <c r="D31547" s="8"/>
      <c r="E31547" s="1"/>
      <c r="F31547" s="1"/>
      <c r="G31547" s="1"/>
      <c r="H31547" s="1"/>
    </row>
    <row r="31548">
      <c r="A31548" s="1"/>
      <c r="B31548" s="1"/>
      <c r="C31548" s="1"/>
      <c r="D31548" s="8"/>
      <c r="E31548" s="1"/>
      <c r="F31548" s="1"/>
      <c r="G31548" s="1"/>
      <c r="H31548" s="1"/>
    </row>
    <row r="31549">
      <c r="A31549" s="1"/>
      <c r="B31549" s="1"/>
      <c r="C31549" s="1"/>
      <c r="D31549" s="8"/>
      <c r="E31549" s="1"/>
      <c r="F31549" s="1"/>
      <c r="G31549" s="1"/>
      <c r="H31549" s="1"/>
    </row>
    <row r="31550">
      <c r="A31550" s="1"/>
      <c r="B31550" s="1"/>
      <c r="C31550" s="1"/>
      <c r="D31550" s="8"/>
      <c r="E31550" s="1"/>
      <c r="F31550" s="1"/>
      <c r="G31550" s="1"/>
      <c r="H31550" s="1"/>
    </row>
    <row r="31551">
      <c r="A31551" s="1"/>
      <c r="B31551" s="1"/>
      <c r="C31551" s="1"/>
      <c r="D31551" s="8"/>
      <c r="E31551" s="1"/>
      <c r="F31551" s="1"/>
      <c r="G31551" s="1"/>
      <c r="H31551" s="1"/>
    </row>
    <row r="31552">
      <c r="A31552" s="1"/>
      <c r="B31552" s="1"/>
      <c r="C31552" s="1"/>
      <c r="D31552" s="8"/>
      <c r="E31552" s="1"/>
      <c r="F31552" s="1"/>
      <c r="G31552" s="1"/>
      <c r="H31552" s="1"/>
    </row>
    <row r="31553">
      <c r="A31553" s="1"/>
      <c r="B31553" s="1"/>
      <c r="C31553" s="1"/>
      <c r="D31553" s="8"/>
      <c r="E31553" s="1"/>
      <c r="F31553" s="1"/>
      <c r="G31553" s="1"/>
      <c r="H31553" s="1"/>
    </row>
    <row r="31554">
      <c r="A31554" s="1"/>
      <c r="B31554" s="1"/>
      <c r="C31554" s="1"/>
      <c r="D31554" s="8"/>
      <c r="E31554" s="1"/>
      <c r="F31554" s="1"/>
      <c r="G31554" s="1"/>
      <c r="H31554" s="1"/>
    </row>
    <row r="31555">
      <c r="A31555" s="1"/>
      <c r="B31555" s="1"/>
      <c r="C31555" s="1"/>
      <c r="D31555" s="8"/>
      <c r="E31555" s="1"/>
      <c r="F31555" s="1"/>
      <c r="G31555" s="1"/>
      <c r="H31555" s="1"/>
    </row>
    <row r="31556">
      <c r="A31556" s="1"/>
      <c r="B31556" s="1"/>
      <c r="C31556" s="1"/>
      <c r="D31556" s="8"/>
      <c r="E31556" s="1"/>
      <c r="F31556" s="1"/>
      <c r="G31556" s="1"/>
      <c r="H31556" s="1"/>
    </row>
    <row r="31557">
      <c r="A31557" s="1"/>
      <c r="B31557" s="1"/>
      <c r="C31557" s="1"/>
      <c r="D31557" s="8"/>
      <c r="E31557" s="1"/>
      <c r="F31557" s="1"/>
      <c r="G31557" s="1"/>
      <c r="H31557" s="1"/>
    </row>
    <row r="31558">
      <c r="A31558" s="1"/>
      <c r="B31558" s="1"/>
      <c r="C31558" s="1"/>
      <c r="D31558" s="8"/>
      <c r="E31558" s="1"/>
      <c r="F31558" s="1"/>
      <c r="G31558" s="1"/>
      <c r="H31558" s="1"/>
    </row>
    <row r="31559">
      <c r="A31559" s="1"/>
      <c r="B31559" s="1"/>
      <c r="C31559" s="1"/>
      <c r="D31559" s="8"/>
      <c r="E31559" s="1"/>
      <c r="F31559" s="1"/>
      <c r="G31559" s="1"/>
      <c r="H31559" s="1"/>
    </row>
    <row r="31560">
      <c r="A31560" s="1"/>
      <c r="B31560" s="1"/>
      <c r="C31560" s="1"/>
      <c r="D31560" s="8"/>
      <c r="E31560" s="1"/>
      <c r="F31560" s="1"/>
      <c r="G31560" s="1"/>
      <c r="H31560" s="1"/>
    </row>
    <row r="31561">
      <c r="A31561" s="1"/>
      <c r="B31561" s="1"/>
      <c r="C31561" s="1"/>
      <c r="D31561" s="8"/>
      <c r="E31561" s="1"/>
      <c r="F31561" s="1"/>
      <c r="G31561" s="1"/>
      <c r="H31561" s="1"/>
    </row>
    <row r="31562">
      <c r="A31562" s="1"/>
      <c r="B31562" s="1"/>
      <c r="C31562" s="1"/>
      <c r="D31562" s="8"/>
      <c r="E31562" s="1"/>
      <c r="F31562" s="1"/>
      <c r="G31562" s="1"/>
      <c r="H31562" s="1"/>
    </row>
    <row r="31563">
      <c r="A31563" s="1"/>
      <c r="B31563" s="1"/>
      <c r="C31563" s="1"/>
      <c r="D31563" s="8"/>
      <c r="E31563" s="1"/>
      <c r="F31563" s="1"/>
      <c r="G31563" s="1"/>
      <c r="H31563" s="1"/>
    </row>
    <row r="31564">
      <c r="A31564" s="1"/>
      <c r="B31564" s="1"/>
      <c r="C31564" s="1"/>
      <c r="D31564" s="8"/>
      <c r="E31564" s="1"/>
      <c r="F31564" s="1"/>
      <c r="G31564" s="1"/>
      <c r="H31564" s="1"/>
    </row>
    <row r="31565">
      <c r="A31565" s="1"/>
      <c r="B31565" s="1"/>
      <c r="C31565" s="1"/>
      <c r="D31565" s="8"/>
      <c r="E31565" s="1"/>
      <c r="F31565" s="1"/>
      <c r="G31565" s="1"/>
      <c r="H31565" s="1"/>
    </row>
    <row r="31566">
      <c r="A31566" s="1"/>
      <c r="B31566" s="1"/>
      <c r="C31566" s="1"/>
      <c r="D31566" s="8"/>
      <c r="E31566" s="1"/>
      <c r="F31566" s="1"/>
      <c r="G31566" s="1"/>
      <c r="H31566" s="1"/>
    </row>
    <row r="31567">
      <c r="A31567" s="1"/>
      <c r="B31567" s="1"/>
      <c r="C31567" s="1"/>
      <c r="D31567" s="8"/>
      <c r="E31567" s="1"/>
      <c r="F31567" s="1"/>
      <c r="G31567" s="1"/>
      <c r="H31567" s="1"/>
    </row>
    <row r="31568">
      <c r="A31568" s="1"/>
      <c r="B31568" s="1"/>
      <c r="C31568" s="1"/>
      <c r="D31568" s="8"/>
      <c r="E31568" s="1"/>
      <c r="F31568" s="1"/>
      <c r="G31568" s="1"/>
      <c r="H31568" s="1"/>
    </row>
    <row r="31569">
      <c r="A31569" s="1"/>
      <c r="B31569" s="1"/>
      <c r="C31569" s="1"/>
      <c r="D31569" s="8"/>
      <c r="E31569" s="1"/>
      <c r="F31569" s="1"/>
      <c r="G31569" s="1"/>
      <c r="H31569" s="1"/>
    </row>
    <row r="31570">
      <c r="A31570" s="1"/>
      <c r="B31570" s="1"/>
      <c r="C31570" s="1"/>
      <c r="D31570" s="8"/>
      <c r="E31570" s="1"/>
      <c r="F31570" s="1"/>
      <c r="G31570" s="1"/>
      <c r="H31570" s="1"/>
    </row>
    <row r="31571">
      <c r="A31571" s="1"/>
      <c r="B31571" s="1"/>
      <c r="C31571" s="1"/>
      <c r="D31571" s="8"/>
      <c r="E31571" s="1"/>
      <c r="F31571" s="1"/>
      <c r="G31571" s="1"/>
      <c r="H31571" s="1"/>
    </row>
    <row r="31572">
      <c r="A31572" s="1"/>
      <c r="B31572" s="1"/>
      <c r="C31572" s="1"/>
      <c r="D31572" s="8"/>
      <c r="E31572" s="1"/>
      <c r="F31572" s="1"/>
      <c r="G31572" s="1"/>
      <c r="H31572" s="1"/>
    </row>
    <row r="31573">
      <c r="A31573" s="1"/>
      <c r="B31573" s="1"/>
      <c r="C31573" s="1"/>
      <c r="D31573" s="8"/>
      <c r="E31573" s="1"/>
      <c r="F31573" s="1"/>
      <c r="G31573" s="1"/>
      <c r="H31573" s="1"/>
    </row>
    <row r="31574">
      <c r="A31574" s="1"/>
      <c r="B31574" s="1"/>
      <c r="C31574" s="1"/>
      <c r="D31574" s="8"/>
      <c r="E31574" s="1"/>
      <c r="F31574" s="1"/>
      <c r="G31574" s="1"/>
      <c r="H31574" s="1"/>
    </row>
    <row r="31575">
      <c r="A31575" s="1"/>
      <c r="B31575" s="1"/>
      <c r="C31575" s="1"/>
      <c r="D31575" s="8"/>
      <c r="E31575" s="1"/>
      <c r="F31575" s="1"/>
      <c r="G31575" s="1"/>
      <c r="H31575" s="1"/>
    </row>
    <row r="31576">
      <c r="A31576" s="1"/>
      <c r="B31576" s="1"/>
      <c r="C31576" s="1"/>
      <c r="D31576" s="8"/>
      <c r="E31576" s="1"/>
      <c r="F31576" s="1"/>
      <c r="G31576" s="1"/>
      <c r="H31576" s="1"/>
    </row>
    <row r="31577">
      <c r="A31577" s="1"/>
      <c r="B31577" s="1"/>
      <c r="C31577" s="1"/>
      <c r="D31577" s="8"/>
      <c r="E31577" s="1"/>
      <c r="F31577" s="1"/>
      <c r="G31577" s="1"/>
      <c r="H31577" s="1"/>
    </row>
    <row r="31578">
      <c r="A31578" s="1"/>
      <c r="B31578" s="1"/>
      <c r="C31578" s="1"/>
      <c r="D31578" s="8"/>
      <c r="E31578" s="1"/>
      <c r="F31578" s="1"/>
      <c r="G31578" s="1"/>
      <c r="H31578" s="1"/>
    </row>
    <row r="31579">
      <c r="A31579" s="1"/>
      <c r="B31579" s="1"/>
      <c r="C31579" s="1"/>
      <c r="D31579" s="8"/>
      <c r="E31579" s="1"/>
      <c r="F31579" s="1"/>
      <c r="G31579" s="1"/>
      <c r="H31579" s="1"/>
    </row>
    <row r="31580">
      <c r="A31580" s="1"/>
      <c r="B31580" s="1"/>
      <c r="C31580" s="1"/>
      <c r="D31580" s="8"/>
      <c r="E31580" s="1"/>
      <c r="F31580" s="1"/>
      <c r="G31580" s="1"/>
      <c r="H31580" s="1"/>
    </row>
    <row r="31581">
      <c r="A31581" s="1"/>
      <c r="B31581" s="1"/>
      <c r="C31581" s="1"/>
      <c r="D31581" s="8"/>
      <c r="E31581" s="1"/>
      <c r="F31581" s="1"/>
      <c r="G31581" s="1"/>
      <c r="H31581" s="1"/>
    </row>
    <row r="31582">
      <c r="A31582" s="1"/>
      <c r="B31582" s="1"/>
      <c r="C31582" s="1"/>
      <c r="D31582" s="8"/>
      <c r="E31582" s="1"/>
      <c r="F31582" s="1"/>
      <c r="G31582" s="1"/>
      <c r="H31582" s="1"/>
    </row>
    <row r="31583">
      <c r="A31583" s="1"/>
      <c r="B31583" s="1"/>
      <c r="C31583" s="1"/>
      <c r="D31583" s="8"/>
      <c r="E31583" s="1"/>
      <c r="F31583" s="1"/>
      <c r="G31583" s="1"/>
      <c r="H31583" s="1"/>
    </row>
    <row r="31584">
      <c r="A31584" s="1"/>
      <c r="B31584" s="1"/>
      <c r="C31584" s="1"/>
      <c r="D31584" s="8"/>
      <c r="E31584" s="1"/>
      <c r="F31584" s="1"/>
      <c r="G31584" s="1"/>
      <c r="H31584" s="1"/>
    </row>
    <row r="31585">
      <c r="A31585" s="1"/>
      <c r="B31585" s="1"/>
      <c r="C31585" s="1"/>
      <c r="D31585" s="8"/>
      <c r="E31585" s="1"/>
      <c r="F31585" s="1"/>
      <c r="G31585" s="1"/>
      <c r="H31585" s="1"/>
    </row>
    <row r="31586">
      <c r="A31586" s="1"/>
      <c r="B31586" s="1"/>
      <c r="C31586" s="1"/>
      <c r="D31586" s="8"/>
      <c r="E31586" s="1"/>
      <c r="F31586" s="1"/>
      <c r="G31586" s="1"/>
      <c r="H31586" s="1"/>
    </row>
    <row r="31587">
      <c r="A31587" s="1"/>
      <c r="B31587" s="1"/>
      <c r="C31587" s="1"/>
      <c r="D31587" s="8"/>
      <c r="E31587" s="1"/>
      <c r="F31587" s="1"/>
      <c r="G31587" s="1"/>
      <c r="H31587" s="1"/>
    </row>
    <row r="31588">
      <c r="A31588" s="1"/>
      <c r="B31588" s="1"/>
      <c r="C31588" s="1"/>
      <c r="D31588" s="8"/>
      <c r="E31588" s="1"/>
      <c r="F31588" s="1"/>
      <c r="G31588" s="1"/>
      <c r="H31588" s="1"/>
    </row>
    <row r="31589">
      <c r="A31589" s="1"/>
      <c r="B31589" s="1"/>
      <c r="C31589" s="1"/>
      <c r="D31589" s="8"/>
      <c r="E31589" s="1"/>
      <c r="F31589" s="1"/>
      <c r="G31589" s="1"/>
      <c r="H31589" s="1"/>
    </row>
    <row r="31590">
      <c r="A31590" s="1"/>
      <c r="B31590" s="1"/>
      <c r="C31590" s="1"/>
      <c r="D31590" s="8"/>
      <c r="E31590" s="1"/>
      <c r="F31590" s="1"/>
      <c r="G31590" s="1"/>
      <c r="H31590" s="1"/>
    </row>
    <row r="31591">
      <c r="A31591" s="1"/>
      <c r="B31591" s="1"/>
      <c r="C31591" s="1"/>
      <c r="D31591" s="8"/>
      <c r="E31591" s="1"/>
      <c r="F31591" s="1"/>
      <c r="G31591" s="1"/>
      <c r="H31591" s="1"/>
    </row>
    <row r="31592">
      <c r="A31592" s="1"/>
      <c r="B31592" s="1"/>
      <c r="C31592" s="1"/>
      <c r="D31592" s="8"/>
      <c r="E31592" s="1"/>
      <c r="F31592" s="1"/>
      <c r="G31592" s="1"/>
      <c r="H31592" s="1"/>
    </row>
    <row r="31593">
      <c r="A31593" s="1"/>
      <c r="B31593" s="1"/>
      <c r="C31593" s="1"/>
      <c r="D31593" s="8"/>
      <c r="E31593" s="1"/>
      <c r="F31593" s="1"/>
      <c r="G31593" s="1"/>
      <c r="H31593" s="1"/>
    </row>
    <row r="31594">
      <c r="A31594" s="1"/>
      <c r="B31594" s="1"/>
      <c r="C31594" s="1"/>
      <c r="D31594" s="8"/>
      <c r="E31594" s="1"/>
      <c r="F31594" s="1"/>
      <c r="G31594" s="1"/>
      <c r="H31594" s="1"/>
    </row>
    <row r="31595">
      <c r="A31595" s="1"/>
      <c r="B31595" s="1"/>
      <c r="C31595" s="1"/>
      <c r="D31595" s="8"/>
      <c r="E31595" s="1"/>
      <c r="F31595" s="1"/>
      <c r="G31595" s="1"/>
      <c r="H31595" s="1"/>
    </row>
    <row r="31596">
      <c r="A31596" s="1"/>
      <c r="B31596" s="1"/>
      <c r="C31596" s="1"/>
      <c r="D31596" s="8"/>
      <c r="E31596" s="1"/>
      <c r="F31596" s="1"/>
      <c r="G31596" s="1"/>
      <c r="H31596" s="1"/>
    </row>
    <row r="31597">
      <c r="A31597" s="1"/>
      <c r="B31597" s="1"/>
      <c r="C31597" s="1"/>
      <c r="D31597" s="8"/>
      <c r="E31597" s="1"/>
      <c r="F31597" s="1"/>
      <c r="G31597" s="1"/>
      <c r="H31597" s="1"/>
    </row>
    <row r="31598">
      <c r="A31598" s="1"/>
      <c r="B31598" s="1"/>
      <c r="C31598" s="1"/>
      <c r="D31598" s="8"/>
      <c r="E31598" s="1"/>
      <c r="F31598" s="1"/>
      <c r="G31598" s="1"/>
      <c r="H31598" s="1"/>
    </row>
    <row r="31599">
      <c r="A31599" s="1"/>
      <c r="B31599" s="1"/>
      <c r="C31599" s="1"/>
      <c r="D31599" s="8"/>
      <c r="E31599" s="1"/>
      <c r="F31599" s="1"/>
      <c r="G31599" s="1"/>
      <c r="H31599" s="1"/>
    </row>
    <row r="31600">
      <c r="A31600" s="1"/>
      <c r="B31600" s="1"/>
      <c r="C31600" s="1"/>
      <c r="D31600" s="8"/>
      <c r="E31600" s="1"/>
      <c r="F31600" s="1"/>
      <c r="G31600" s="1"/>
      <c r="H31600" s="1"/>
    </row>
    <row r="31601">
      <c r="A31601" s="1"/>
      <c r="B31601" s="1"/>
      <c r="C31601" s="1"/>
      <c r="D31601" s="8"/>
      <c r="E31601" s="1"/>
      <c r="F31601" s="1"/>
      <c r="G31601" s="1"/>
      <c r="H31601" s="1"/>
    </row>
    <row r="31602">
      <c r="A31602" s="1"/>
      <c r="B31602" s="1"/>
      <c r="C31602" s="1"/>
      <c r="D31602" s="8"/>
      <c r="E31602" s="1"/>
      <c r="F31602" s="1"/>
      <c r="G31602" s="1"/>
      <c r="H31602" s="1"/>
    </row>
    <row r="31603">
      <c r="A31603" s="1"/>
      <c r="B31603" s="1"/>
      <c r="C31603" s="1"/>
      <c r="D31603" s="8"/>
      <c r="E31603" s="1"/>
      <c r="F31603" s="1"/>
      <c r="G31603" s="1"/>
      <c r="H31603" s="1"/>
    </row>
    <row r="31604">
      <c r="A31604" s="1"/>
      <c r="B31604" s="1"/>
      <c r="C31604" s="1"/>
      <c r="D31604" s="8"/>
      <c r="E31604" s="1"/>
      <c r="F31604" s="1"/>
      <c r="G31604" s="1"/>
      <c r="H31604" s="1"/>
    </row>
    <row r="31605">
      <c r="A31605" s="1"/>
      <c r="B31605" s="1"/>
      <c r="C31605" s="1"/>
      <c r="D31605" s="8"/>
      <c r="E31605" s="1"/>
      <c r="F31605" s="1"/>
      <c r="G31605" s="1"/>
      <c r="H31605" s="1"/>
    </row>
    <row r="31606">
      <c r="A31606" s="1"/>
      <c r="B31606" s="1"/>
      <c r="C31606" s="1"/>
      <c r="D31606" s="8"/>
      <c r="E31606" s="1"/>
      <c r="F31606" s="1"/>
      <c r="G31606" s="1"/>
      <c r="H31606" s="1"/>
    </row>
    <row r="31607">
      <c r="A31607" s="1"/>
      <c r="B31607" s="1"/>
      <c r="C31607" s="1"/>
      <c r="D31607" s="8"/>
      <c r="E31607" s="1"/>
      <c r="F31607" s="1"/>
      <c r="G31607" s="1"/>
      <c r="H31607" s="1"/>
    </row>
    <row r="31608">
      <c r="A31608" s="1"/>
      <c r="B31608" s="1"/>
      <c r="C31608" s="1"/>
      <c r="D31608" s="8"/>
      <c r="E31608" s="1"/>
      <c r="F31608" s="1"/>
      <c r="G31608" s="1"/>
      <c r="H31608" s="1"/>
    </row>
    <row r="31609">
      <c r="A31609" s="1"/>
      <c r="B31609" s="1"/>
      <c r="C31609" s="1"/>
      <c r="D31609" s="8"/>
      <c r="E31609" s="1"/>
      <c r="F31609" s="1"/>
      <c r="G31609" s="1"/>
      <c r="H31609" s="1"/>
    </row>
    <row r="31610">
      <c r="A31610" s="1"/>
      <c r="B31610" s="1"/>
      <c r="C31610" s="1"/>
      <c r="D31610" s="8"/>
      <c r="E31610" s="1"/>
      <c r="F31610" s="1"/>
      <c r="G31610" s="1"/>
      <c r="H31610" s="1"/>
    </row>
    <row r="31611">
      <c r="A31611" s="1"/>
      <c r="B31611" s="1"/>
      <c r="C31611" s="1"/>
      <c r="D31611" s="8"/>
      <c r="E31611" s="1"/>
      <c r="F31611" s="1"/>
      <c r="G31611" s="1"/>
      <c r="H31611" s="1"/>
    </row>
    <row r="31612">
      <c r="A31612" s="1"/>
      <c r="B31612" s="1"/>
      <c r="C31612" s="1"/>
      <c r="D31612" s="8"/>
      <c r="E31612" s="1"/>
      <c r="F31612" s="1"/>
      <c r="G31612" s="1"/>
      <c r="H31612" s="1"/>
    </row>
    <row r="31613">
      <c r="A31613" s="1"/>
      <c r="B31613" s="1"/>
      <c r="C31613" s="1"/>
      <c r="D31613" s="8"/>
      <c r="E31613" s="1"/>
      <c r="F31613" s="1"/>
      <c r="G31613" s="1"/>
      <c r="H31613" s="1"/>
    </row>
    <row r="31614">
      <c r="A31614" s="1"/>
      <c r="B31614" s="1"/>
      <c r="C31614" s="1"/>
      <c r="D31614" s="8"/>
      <c r="E31614" s="1"/>
      <c r="F31614" s="1"/>
      <c r="G31614" s="1"/>
      <c r="H31614" s="1"/>
    </row>
    <row r="31615">
      <c r="A31615" s="1"/>
      <c r="B31615" s="1"/>
      <c r="C31615" s="1"/>
      <c r="D31615" s="8"/>
      <c r="E31615" s="1"/>
      <c r="F31615" s="1"/>
      <c r="G31615" s="1"/>
      <c r="H31615" s="1"/>
    </row>
    <row r="31616">
      <c r="A31616" s="1"/>
      <c r="B31616" s="1"/>
      <c r="C31616" s="1"/>
      <c r="D31616" s="8"/>
      <c r="E31616" s="1"/>
      <c r="F31616" s="1"/>
      <c r="G31616" s="1"/>
      <c r="H31616" s="1"/>
    </row>
    <row r="31617">
      <c r="A31617" s="1"/>
      <c r="B31617" s="1"/>
      <c r="C31617" s="1"/>
      <c r="D31617" s="8"/>
      <c r="E31617" s="1"/>
      <c r="F31617" s="1"/>
      <c r="G31617" s="1"/>
      <c r="H31617" s="1"/>
    </row>
    <row r="31618">
      <c r="A31618" s="1"/>
      <c r="B31618" s="1"/>
      <c r="C31618" s="1"/>
      <c r="D31618" s="8"/>
      <c r="E31618" s="1"/>
      <c r="F31618" s="1"/>
      <c r="G31618" s="1"/>
      <c r="H31618" s="1"/>
    </row>
    <row r="31619">
      <c r="A31619" s="1"/>
      <c r="B31619" s="1"/>
      <c r="C31619" s="1"/>
      <c r="D31619" s="8"/>
      <c r="E31619" s="1"/>
      <c r="F31619" s="1"/>
      <c r="G31619" s="1"/>
      <c r="H31619" s="1"/>
    </row>
    <row r="31620">
      <c r="A31620" s="1"/>
      <c r="B31620" s="1"/>
      <c r="C31620" s="1"/>
      <c r="D31620" s="8"/>
      <c r="E31620" s="1"/>
      <c r="F31620" s="1"/>
      <c r="G31620" s="1"/>
      <c r="H31620" s="1"/>
    </row>
    <row r="31621">
      <c r="A31621" s="1"/>
      <c r="B31621" s="1"/>
      <c r="C31621" s="1"/>
      <c r="D31621" s="8"/>
      <c r="E31621" s="1"/>
      <c r="F31621" s="1"/>
      <c r="G31621" s="1"/>
      <c r="H31621" s="1"/>
    </row>
    <row r="31622">
      <c r="A31622" s="1"/>
      <c r="B31622" s="1"/>
      <c r="C31622" s="1"/>
      <c r="D31622" s="8"/>
      <c r="E31622" s="1"/>
      <c r="F31622" s="1"/>
      <c r="G31622" s="1"/>
      <c r="H31622" s="1"/>
    </row>
    <row r="31623">
      <c r="A31623" s="1"/>
      <c r="B31623" s="1"/>
      <c r="C31623" s="1"/>
      <c r="D31623" s="8"/>
      <c r="E31623" s="1"/>
      <c r="F31623" s="1"/>
      <c r="G31623" s="1"/>
      <c r="H31623" s="1"/>
    </row>
    <row r="31624">
      <c r="A31624" s="1"/>
      <c r="B31624" s="1"/>
      <c r="C31624" s="1"/>
      <c r="D31624" s="8"/>
      <c r="E31624" s="1"/>
      <c r="F31624" s="1"/>
      <c r="G31624" s="1"/>
      <c r="H31624" s="1"/>
    </row>
    <row r="31625">
      <c r="A31625" s="1"/>
      <c r="B31625" s="1"/>
      <c r="C31625" s="1"/>
      <c r="D31625" s="8"/>
      <c r="E31625" s="1"/>
      <c r="F31625" s="1"/>
      <c r="G31625" s="1"/>
      <c r="H31625" s="1"/>
    </row>
    <row r="31626">
      <c r="A31626" s="1"/>
      <c r="B31626" s="1"/>
      <c r="C31626" s="1"/>
      <c r="D31626" s="8"/>
      <c r="E31626" s="1"/>
      <c r="F31626" s="1"/>
      <c r="G31626" s="1"/>
      <c r="H31626" s="1"/>
    </row>
    <row r="31627">
      <c r="A31627" s="1"/>
      <c r="B31627" s="1"/>
      <c r="C31627" s="1"/>
      <c r="D31627" s="8"/>
      <c r="E31627" s="1"/>
      <c r="F31627" s="1"/>
      <c r="G31627" s="1"/>
      <c r="H31627" s="1"/>
    </row>
    <row r="31628">
      <c r="A31628" s="1"/>
      <c r="B31628" s="1"/>
      <c r="C31628" s="1"/>
      <c r="D31628" s="8"/>
      <c r="E31628" s="1"/>
      <c r="F31628" s="1"/>
      <c r="G31628" s="1"/>
      <c r="H31628" s="1"/>
    </row>
    <row r="31629">
      <c r="A31629" s="1"/>
      <c r="B31629" s="1"/>
      <c r="C31629" s="1"/>
      <c r="D31629" s="8"/>
      <c r="E31629" s="1"/>
      <c r="F31629" s="1"/>
      <c r="G31629" s="1"/>
      <c r="H31629" s="1"/>
    </row>
    <row r="31630">
      <c r="A31630" s="1"/>
      <c r="B31630" s="1"/>
      <c r="C31630" s="1"/>
      <c r="D31630" s="8"/>
      <c r="E31630" s="1"/>
      <c r="F31630" s="1"/>
      <c r="G31630" s="1"/>
      <c r="H31630" s="1"/>
    </row>
    <row r="31631">
      <c r="A31631" s="1"/>
      <c r="B31631" s="1"/>
      <c r="C31631" s="1"/>
      <c r="D31631" s="8"/>
      <c r="E31631" s="1"/>
      <c r="F31631" s="1"/>
      <c r="G31631" s="1"/>
      <c r="H31631" s="1"/>
    </row>
    <row r="31632">
      <c r="A31632" s="1"/>
      <c r="B31632" s="1"/>
      <c r="C31632" s="1"/>
      <c r="D31632" s="8"/>
      <c r="E31632" s="1"/>
      <c r="F31632" s="1"/>
      <c r="G31632" s="1"/>
      <c r="H31632" s="1"/>
    </row>
    <row r="31633">
      <c r="A31633" s="1"/>
      <c r="B31633" s="1"/>
      <c r="C31633" s="1"/>
      <c r="D31633" s="8"/>
      <c r="E31633" s="1"/>
      <c r="F31633" s="1"/>
      <c r="G31633" s="1"/>
      <c r="H31633" s="1"/>
    </row>
    <row r="31634">
      <c r="A31634" s="1"/>
      <c r="B31634" s="1"/>
      <c r="C31634" s="1"/>
      <c r="D31634" s="8"/>
      <c r="E31634" s="1"/>
      <c r="F31634" s="1"/>
      <c r="G31634" s="1"/>
      <c r="H31634" s="1"/>
    </row>
    <row r="31635">
      <c r="A31635" s="1"/>
      <c r="B31635" s="1"/>
      <c r="C31635" s="1"/>
      <c r="D31635" s="8"/>
      <c r="E31635" s="1"/>
      <c r="F31635" s="1"/>
      <c r="G31635" s="1"/>
      <c r="H31635" s="1"/>
    </row>
    <row r="31636">
      <c r="A31636" s="1"/>
      <c r="B31636" s="1"/>
      <c r="C31636" s="1"/>
      <c r="D31636" s="8"/>
      <c r="E31636" s="1"/>
      <c r="F31636" s="1"/>
      <c r="G31636" s="1"/>
      <c r="H31636" s="1"/>
    </row>
    <row r="31637">
      <c r="A31637" s="1"/>
      <c r="B31637" s="1"/>
      <c r="C31637" s="1"/>
      <c r="D31637" s="8"/>
      <c r="E31637" s="1"/>
      <c r="F31637" s="1"/>
      <c r="G31637" s="1"/>
      <c r="H31637" s="1"/>
    </row>
    <row r="31638">
      <c r="A31638" s="1"/>
      <c r="B31638" s="1"/>
      <c r="C31638" s="1"/>
      <c r="D31638" s="8"/>
      <c r="E31638" s="1"/>
      <c r="F31638" s="1"/>
      <c r="G31638" s="1"/>
      <c r="H31638" s="1"/>
    </row>
    <row r="31639">
      <c r="A31639" s="1"/>
      <c r="B31639" s="1"/>
      <c r="C31639" s="1"/>
      <c r="D31639" s="8"/>
      <c r="E31639" s="1"/>
      <c r="F31639" s="1"/>
      <c r="G31639" s="1"/>
      <c r="H31639" s="1"/>
    </row>
    <row r="31640">
      <c r="A31640" s="1"/>
      <c r="B31640" s="1"/>
      <c r="C31640" s="1"/>
      <c r="D31640" s="8"/>
      <c r="E31640" s="1"/>
      <c r="F31640" s="1"/>
      <c r="G31640" s="1"/>
      <c r="H31640" s="1"/>
    </row>
    <row r="31641">
      <c r="A31641" s="1"/>
      <c r="B31641" s="1"/>
      <c r="C31641" s="1"/>
      <c r="D31641" s="8"/>
      <c r="E31641" s="1"/>
      <c r="F31641" s="1"/>
      <c r="G31641" s="1"/>
      <c r="H31641" s="1"/>
    </row>
    <row r="31642">
      <c r="A31642" s="1"/>
      <c r="B31642" s="1"/>
      <c r="C31642" s="1"/>
      <c r="D31642" s="8"/>
      <c r="E31642" s="1"/>
      <c r="F31642" s="1"/>
      <c r="G31642" s="1"/>
      <c r="H31642" s="1"/>
    </row>
    <row r="31643">
      <c r="A31643" s="1"/>
      <c r="B31643" s="1"/>
      <c r="C31643" s="1"/>
      <c r="D31643" s="8"/>
      <c r="E31643" s="1"/>
      <c r="F31643" s="1"/>
      <c r="G31643" s="1"/>
      <c r="H31643" s="1"/>
    </row>
    <row r="31644">
      <c r="A31644" s="1"/>
      <c r="B31644" s="1"/>
      <c r="C31644" s="1"/>
      <c r="D31644" s="8"/>
      <c r="E31644" s="1"/>
      <c r="F31644" s="1"/>
      <c r="G31644" s="1"/>
      <c r="H31644" s="1"/>
    </row>
    <row r="31645">
      <c r="A31645" s="1"/>
      <c r="B31645" s="1"/>
      <c r="C31645" s="1"/>
      <c r="D31645" s="8"/>
      <c r="E31645" s="1"/>
      <c r="F31645" s="1"/>
      <c r="G31645" s="1"/>
      <c r="H31645" s="1"/>
    </row>
    <row r="31646">
      <c r="A31646" s="1"/>
      <c r="B31646" s="1"/>
      <c r="C31646" s="1"/>
      <c r="D31646" s="8"/>
      <c r="E31646" s="1"/>
      <c r="F31646" s="1"/>
      <c r="G31646" s="1"/>
      <c r="H31646" s="1"/>
    </row>
    <row r="31647">
      <c r="A31647" s="1"/>
      <c r="B31647" s="1"/>
      <c r="C31647" s="1"/>
      <c r="D31647" s="8"/>
      <c r="E31647" s="1"/>
      <c r="F31647" s="1"/>
      <c r="G31647" s="1"/>
      <c r="H31647" s="1"/>
    </row>
    <row r="31648">
      <c r="A31648" s="1"/>
      <c r="B31648" s="1"/>
      <c r="C31648" s="1"/>
      <c r="D31648" s="8"/>
      <c r="E31648" s="1"/>
      <c r="F31648" s="1"/>
      <c r="G31648" s="1"/>
      <c r="H31648" s="1"/>
    </row>
    <row r="31649">
      <c r="A31649" s="1"/>
      <c r="B31649" s="1"/>
      <c r="C31649" s="1"/>
      <c r="D31649" s="8"/>
      <c r="E31649" s="1"/>
      <c r="F31649" s="1"/>
      <c r="G31649" s="1"/>
      <c r="H31649" s="1"/>
    </row>
    <row r="31650">
      <c r="A31650" s="1"/>
      <c r="B31650" s="1"/>
      <c r="C31650" s="1"/>
      <c r="D31650" s="8"/>
      <c r="E31650" s="1"/>
      <c r="F31650" s="1"/>
      <c r="G31650" s="1"/>
      <c r="H31650" s="1"/>
    </row>
    <row r="31651">
      <c r="A31651" s="1"/>
      <c r="B31651" s="1"/>
      <c r="C31651" s="1"/>
      <c r="D31651" s="8"/>
      <c r="E31651" s="1"/>
      <c r="F31651" s="1"/>
      <c r="G31651" s="1"/>
      <c r="H31651" s="1"/>
    </row>
    <row r="31652">
      <c r="A31652" s="1"/>
      <c r="B31652" s="1"/>
      <c r="C31652" s="1"/>
      <c r="D31652" s="8"/>
      <c r="E31652" s="1"/>
      <c r="F31652" s="1"/>
      <c r="G31652" s="1"/>
      <c r="H31652" s="1"/>
    </row>
    <row r="31653">
      <c r="A31653" s="1"/>
      <c r="B31653" s="1"/>
      <c r="C31653" s="1"/>
      <c r="D31653" s="8"/>
      <c r="E31653" s="1"/>
      <c r="F31653" s="1"/>
      <c r="G31653" s="1"/>
      <c r="H31653" s="1"/>
    </row>
    <row r="31654">
      <c r="A31654" s="1"/>
      <c r="B31654" s="1"/>
      <c r="C31654" s="1"/>
      <c r="D31654" s="8"/>
      <c r="E31654" s="1"/>
      <c r="F31654" s="1"/>
      <c r="G31654" s="1"/>
      <c r="H31654" s="1"/>
    </row>
    <row r="31655">
      <c r="A31655" s="1"/>
      <c r="B31655" s="1"/>
      <c r="C31655" s="1"/>
      <c r="D31655" s="8"/>
      <c r="E31655" s="1"/>
      <c r="F31655" s="1"/>
      <c r="G31655" s="1"/>
      <c r="H31655" s="1"/>
    </row>
    <row r="31656">
      <c r="A31656" s="1"/>
      <c r="B31656" s="1"/>
      <c r="C31656" s="1"/>
      <c r="D31656" s="8"/>
      <c r="E31656" s="1"/>
      <c r="F31656" s="1"/>
      <c r="G31656" s="1"/>
      <c r="H31656" s="1"/>
    </row>
    <row r="31657">
      <c r="A31657" s="1"/>
      <c r="B31657" s="1"/>
      <c r="C31657" s="1"/>
      <c r="D31657" s="8"/>
      <c r="E31657" s="1"/>
      <c r="F31657" s="1"/>
      <c r="G31657" s="1"/>
      <c r="H31657" s="1"/>
    </row>
    <row r="31658">
      <c r="A31658" s="1"/>
      <c r="B31658" s="1"/>
      <c r="C31658" s="1"/>
      <c r="D31658" s="8"/>
      <c r="E31658" s="1"/>
      <c r="F31658" s="1"/>
      <c r="G31658" s="1"/>
      <c r="H31658" s="1"/>
    </row>
    <row r="31659">
      <c r="A31659" s="1"/>
      <c r="B31659" s="1"/>
      <c r="C31659" s="1"/>
      <c r="D31659" s="8"/>
      <c r="E31659" s="1"/>
      <c r="F31659" s="1"/>
      <c r="G31659" s="1"/>
      <c r="H31659" s="1"/>
    </row>
    <row r="31660">
      <c r="A31660" s="1"/>
      <c r="B31660" s="1"/>
      <c r="C31660" s="1"/>
      <c r="D31660" s="8"/>
      <c r="E31660" s="1"/>
      <c r="F31660" s="1"/>
      <c r="G31660" s="1"/>
      <c r="H31660" s="1"/>
    </row>
    <row r="31661">
      <c r="A31661" s="1"/>
      <c r="B31661" s="1"/>
      <c r="C31661" s="1"/>
      <c r="D31661" s="8"/>
      <c r="E31661" s="1"/>
      <c r="F31661" s="1"/>
      <c r="G31661" s="1"/>
      <c r="H31661" s="1"/>
    </row>
    <row r="31662">
      <c r="A31662" s="1"/>
      <c r="B31662" s="1"/>
      <c r="C31662" s="1"/>
      <c r="D31662" s="8"/>
      <c r="E31662" s="1"/>
      <c r="F31662" s="1"/>
      <c r="G31662" s="1"/>
      <c r="H31662" s="1"/>
    </row>
    <row r="31663">
      <c r="A31663" s="1"/>
      <c r="B31663" s="1"/>
      <c r="C31663" s="1"/>
      <c r="D31663" s="8"/>
      <c r="E31663" s="1"/>
      <c r="F31663" s="1"/>
      <c r="G31663" s="1"/>
      <c r="H31663" s="1"/>
    </row>
    <row r="31664">
      <c r="A31664" s="1"/>
      <c r="B31664" s="1"/>
      <c r="C31664" s="1"/>
      <c r="D31664" s="8"/>
      <c r="E31664" s="1"/>
      <c r="F31664" s="1"/>
      <c r="G31664" s="1"/>
      <c r="H31664" s="1"/>
    </row>
    <row r="31665">
      <c r="A31665" s="1"/>
      <c r="B31665" s="1"/>
      <c r="C31665" s="1"/>
      <c r="D31665" s="8"/>
      <c r="E31665" s="1"/>
      <c r="F31665" s="1"/>
      <c r="G31665" s="1"/>
      <c r="H31665" s="1"/>
    </row>
    <row r="31666">
      <c r="A31666" s="1"/>
      <c r="B31666" s="1"/>
      <c r="C31666" s="1"/>
      <c r="D31666" s="8"/>
      <c r="E31666" s="1"/>
      <c r="F31666" s="1"/>
      <c r="G31666" s="1"/>
      <c r="H31666" s="1"/>
    </row>
    <row r="31667">
      <c r="A31667" s="1"/>
      <c r="B31667" s="1"/>
      <c r="C31667" s="1"/>
      <c r="D31667" s="8"/>
      <c r="E31667" s="1"/>
      <c r="F31667" s="1"/>
      <c r="G31667" s="1"/>
      <c r="H31667" s="1"/>
    </row>
    <row r="31668">
      <c r="A31668" s="1"/>
      <c r="B31668" s="1"/>
      <c r="C31668" s="1"/>
      <c r="D31668" s="8"/>
      <c r="E31668" s="1"/>
      <c r="F31668" s="1"/>
      <c r="G31668" s="1"/>
      <c r="H31668" s="1"/>
    </row>
    <row r="31669">
      <c r="A31669" s="1"/>
      <c r="B31669" s="1"/>
      <c r="C31669" s="1"/>
      <c r="D31669" s="8"/>
      <c r="E31669" s="1"/>
      <c r="F31669" s="1"/>
      <c r="G31669" s="1"/>
      <c r="H31669" s="1"/>
    </row>
    <row r="31670">
      <c r="A31670" s="1"/>
      <c r="B31670" s="1"/>
      <c r="C31670" s="1"/>
      <c r="D31670" s="8"/>
      <c r="E31670" s="1"/>
      <c r="F31670" s="1"/>
      <c r="G31670" s="1"/>
      <c r="H31670" s="1"/>
    </row>
    <row r="31671">
      <c r="A31671" s="1"/>
      <c r="B31671" s="1"/>
      <c r="C31671" s="1"/>
      <c r="D31671" s="8"/>
      <c r="E31671" s="1"/>
      <c r="F31671" s="1"/>
      <c r="G31671" s="1"/>
      <c r="H31671" s="1"/>
    </row>
    <row r="31672">
      <c r="A31672" s="1"/>
      <c r="B31672" s="1"/>
      <c r="C31672" s="1"/>
      <c r="D31672" s="8"/>
      <c r="E31672" s="1"/>
      <c r="F31672" s="1"/>
      <c r="G31672" s="1"/>
      <c r="H31672" s="1"/>
    </row>
    <row r="31673">
      <c r="A31673" s="1"/>
      <c r="B31673" s="1"/>
      <c r="C31673" s="1"/>
      <c r="D31673" s="8"/>
      <c r="E31673" s="1"/>
      <c r="F31673" s="1"/>
      <c r="G31673" s="1"/>
      <c r="H31673" s="1"/>
    </row>
    <row r="31674">
      <c r="A31674" s="1"/>
      <c r="B31674" s="1"/>
      <c r="C31674" s="1"/>
      <c r="D31674" s="8"/>
      <c r="E31674" s="1"/>
      <c r="F31674" s="1"/>
      <c r="G31674" s="1"/>
      <c r="H31674" s="1"/>
    </row>
    <row r="31675">
      <c r="A31675" s="1"/>
      <c r="B31675" s="1"/>
      <c r="C31675" s="1"/>
      <c r="D31675" s="8"/>
      <c r="E31675" s="1"/>
      <c r="F31675" s="1"/>
      <c r="G31675" s="1"/>
      <c r="H31675" s="1"/>
    </row>
    <row r="31676">
      <c r="A31676" s="1"/>
      <c r="B31676" s="1"/>
      <c r="C31676" s="1"/>
      <c r="D31676" s="8"/>
      <c r="E31676" s="1"/>
      <c r="F31676" s="1"/>
      <c r="G31676" s="1"/>
      <c r="H31676" s="1"/>
    </row>
    <row r="31677">
      <c r="A31677" s="1"/>
      <c r="B31677" s="1"/>
      <c r="C31677" s="1"/>
      <c r="D31677" s="8"/>
      <c r="E31677" s="1"/>
      <c r="F31677" s="1"/>
      <c r="G31677" s="1"/>
      <c r="H31677" s="1"/>
    </row>
    <row r="31678">
      <c r="A31678" s="1"/>
      <c r="B31678" s="1"/>
      <c r="C31678" s="1"/>
      <c r="D31678" s="8"/>
      <c r="E31678" s="1"/>
      <c r="F31678" s="1"/>
      <c r="G31678" s="1"/>
      <c r="H31678" s="1"/>
    </row>
    <row r="31679">
      <c r="A31679" s="1"/>
      <c r="B31679" s="1"/>
      <c r="C31679" s="1"/>
      <c r="D31679" s="8"/>
      <c r="E31679" s="1"/>
      <c r="F31679" s="1"/>
      <c r="G31679" s="1"/>
      <c r="H31679" s="1"/>
    </row>
    <row r="31680">
      <c r="A31680" s="1"/>
      <c r="B31680" s="1"/>
      <c r="C31680" s="1"/>
      <c r="D31680" s="8"/>
      <c r="E31680" s="1"/>
      <c r="F31680" s="1"/>
      <c r="G31680" s="1"/>
      <c r="H31680" s="1"/>
    </row>
    <row r="31681">
      <c r="A31681" s="1"/>
      <c r="B31681" s="1"/>
      <c r="C31681" s="1"/>
      <c r="D31681" s="8"/>
      <c r="E31681" s="1"/>
      <c r="F31681" s="1"/>
      <c r="G31681" s="1"/>
      <c r="H31681" s="1"/>
    </row>
    <row r="31682">
      <c r="A31682" s="1"/>
      <c r="B31682" s="1"/>
      <c r="C31682" s="1"/>
      <c r="D31682" s="8"/>
      <c r="E31682" s="1"/>
      <c r="F31682" s="1"/>
      <c r="G31682" s="1"/>
      <c r="H31682" s="1"/>
    </row>
    <row r="31683">
      <c r="A31683" s="1"/>
      <c r="B31683" s="1"/>
      <c r="C31683" s="1"/>
      <c r="D31683" s="8"/>
      <c r="E31683" s="1"/>
      <c r="F31683" s="1"/>
      <c r="G31683" s="1"/>
      <c r="H31683" s="1"/>
    </row>
    <row r="31684">
      <c r="A31684" s="1"/>
      <c r="B31684" s="1"/>
      <c r="C31684" s="1"/>
      <c r="D31684" s="8"/>
      <c r="E31684" s="1"/>
      <c r="F31684" s="1"/>
      <c r="G31684" s="1"/>
      <c r="H31684" s="1"/>
    </row>
    <row r="31685">
      <c r="A31685" s="1"/>
      <c r="B31685" s="1"/>
      <c r="C31685" s="1"/>
      <c r="D31685" s="8"/>
      <c r="E31685" s="1"/>
      <c r="F31685" s="1"/>
      <c r="G31685" s="1"/>
      <c r="H31685" s="1"/>
    </row>
    <row r="31686">
      <c r="A31686" s="1"/>
      <c r="B31686" s="1"/>
      <c r="C31686" s="1"/>
      <c r="D31686" s="8"/>
      <c r="E31686" s="1"/>
      <c r="F31686" s="1"/>
      <c r="G31686" s="1"/>
      <c r="H31686" s="1"/>
    </row>
    <row r="31687">
      <c r="A31687" s="1"/>
      <c r="B31687" s="1"/>
      <c r="C31687" s="1"/>
      <c r="D31687" s="8"/>
      <c r="E31687" s="1"/>
      <c r="F31687" s="1"/>
      <c r="G31687" s="1"/>
      <c r="H31687" s="1"/>
    </row>
    <row r="31688">
      <c r="A31688" s="1"/>
      <c r="B31688" s="1"/>
      <c r="C31688" s="1"/>
      <c r="D31688" s="8"/>
      <c r="E31688" s="1"/>
      <c r="F31688" s="1"/>
      <c r="G31688" s="1"/>
      <c r="H31688" s="1"/>
    </row>
    <row r="31689">
      <c r="A31689" s="1"/>
      <c r="B31689" s="1"/>
      <c r="C31689" s="1"/>
      <c r="D31689" s="8"/>
      <c r="E31689" s="1"/>
      <c r="F31689" s="1"/>
      <c r="G31689" s="1"/>
      <c r="H31689" s="1"/>
    </row>
    <row r="31690">
      <c r="A31690" s="1"/>
      <c r="B31690" s="1"/>
      <c r="C31690" s="1"/>
      <c r="D31690" s="8"/>
      <c r="E31690" s="1"/>
      <c r="F31690" s="1"/>
      <c r="G31690" s="1"/>
      <c r="H31690" s="1"/>
    </row>
    <row r="31691">
      <c r="A31691" s="1"/>
      <c r="B31691" s="1"/>
      <c r="C31691" s="1"/>
      <c r="D31691" s="8"/>
      <c r="E31691" s="1"/>
      <c r="F31691" s="1"/>
      <c r="G31691" s="1"/>
      <c r="H31691" s="1"/>
    </row>
    <row r="31692">
      <c r="A31692" s="1"/>
      <c r="B31692" s="1"/>
      <c r="C31692" s="1"/>
      <c r="D31692" s="8"/>
      <c r="E31692" s="1"/>
      <c r="F31692" s="1"/>
      <c r="G31692" s="1"/>
      <c r="H31692" s="1"/>
    </row>
    <row r="31693">
      <c r="A31693" s="1"/>
      <c r="B31693" s="1"/>
      <c r="C31693" s="1"/>
      <c r="D31693" s="8"/>
      <c r="E31693" s="1"/>
      <c r="F31693" s="1"/>
      <c r="G31693" s="1"/>
      <c r="H31693" s="1"/>
    </row>
    <row r="31694">
      <c r="A31694" s="1"/>
      <c r="B31694" s="1"/>
      <c r="C31694" s="1"/>
      <c r="D31694" s="8"/>
      <c r="E31694" s="1"/>
      <c r="F31694" s="1"/>
      <c r="G31694" s="1"/>
      <c r="H31694" s="1"/>
    </row>
    <row r="31695">
      <c r="A31695" s="1"/>
      <c r="B31695" s="1"/>
      <c r="C31695" s="1"/>
      <c r="D31695" s="8"/>
      <c r="E31695" s="1"/>
      <c r="F31695" s="1"/>
      <c r="G31695" s="1"/>
      <c r="H31695" s="1"/>
    </row>
    <row r="31696">
      <c r="A31696" s="1"/>
      <c r="B31696" s="1"/>
      <c r="C31696" s="1"/>
      <c r="D31696" s="8"/>
      <c r="E31696" s="1"/>
      <c r="F31696" s="1"/>
      <c r="G31696" s="1"/>
      <c r="H31696" s="1"/>
    </row>
    <row r="31697">
      <c r="A31697" s="1"/>
      <c r="B31697" s="1"/>
      <c r="C31697" s="1"/>
      <c r="D31697" s="8"/>
      <c r="E31697" s="1"/>
      <c r="F31697" s="1"/>
      <c r="G31697" s="1"/>
      <c r="H31697" s="1"/>
    </row>
    <row r="31698">
      <c r="A31698" s="1"/>
      <c r="B31698" s="1"/>
      <c r="C31698" s="1"/>
      <c r="D31698" s="8"/>
      <c r="E31698" s="1"/>
      <c r="F31698" s="1"/>
      <c r="G31698" s="1"/>
      <c r="H31698" s="1"/>
    </row>
    <row r="31699">
      <c r="A31699" s="1"/>
      <c r="B31699" s="1"/>
      <c r="C31699" s="1"/>
      <c r="D31699" s="8"/>
      <c r="E31699" s="1"/>
      <c r="F31699" s="1"/>
      <c r="G31699" s="1"/>
      <c r="H31699" s="1"/>
    </row>
    <row r="31700">
      <c r="A31700" s="1"/>
      <c r="B31700" s="1"/>
      <c r="C31700" s="1"/>
      <c r="D31700" s="8"/>
      <c r="E31700" s="1"/>
      <c r="F31700" s="1"/>
      <c r="G31700" s="1"/>
      <c r="H31700" s="1"/>
    </row>
    <row r="31701">
      <c r="A31701" s="1"/>
      <c r="B31701" s="1"/>
      <c r="C31701" s="1"/>
      <c r="D31701" s="8"/>
      <c r="E31701" s="1"/>
      <c r="F31701" s="1"/>
      <c r="G31701" s="1"/>
      <c r="H31701" s="1"/>
    </row>
    <row r="31702">
      <c r="A31702" s="1"/>
      <c r="B31702" s="1"/>
      <c r="C31702" s="1"/>
      <c r="D31702" s="8"/>
      <c r="E31702" s="1"/>
      <c r="F31702" s="1"/>
      <c r="G31702" s="1"/>
      <c r="H31702" s="1"/>
    </row>
    <row r="31703">
      <c r="A31703" s="1"/>
      <c r="B31703" s="1"/>
      <c r="C31703" s="1"/>
      <c r="D31703" s="8"/>
      <c r="E31703" s="1"/>
      <c r="F31703" s="1"/>
      <c r="G31703" s="1"/>
      <c r="H31703" s="1"/>
    </row>
    <row r="31704">
      <c r="A31704" s="1"/>
      <c r="B31704" s="1"/>
      <c r="C31704" s="1"/>
      <c r="D31704" s="8"/>
      <c r="E31704" s="1"/>
      <c r="F31704" s="1"/>
      <c r="G31704" s="1"/>
      <c r="H31704" s="1"/>
    </row>
    <row r="31705">
      <c r="A31705" s="1"/>
      <c r="B31705" s="1"/>
      <c r="C31705" s="1"/>
      <c r="D31705" s="8"/>
      <c r="E31705" s="1"/>
      <c r="F31705" s="1"/>
      <c r="G31705" s="1"/>
      <c r="H31705" s="1"/>
    </row>
    <row r="31706">
      <c r="A31706" s="1"/>
      <c r="B31706" s="1"/>
      <c r="C31706" s="1"/>
      <c r="D31706" s="8"/>
      <c r="E31706" s="1"/>
      <c r="F31706" s="1"/>
      <c r="G31706" s="1"/>
      <c r="H31706" s="1"/>
    </row>
    <row r="31707">
      <c r="A31707" s="1"/>
      <c r="B31707" s="1"/>
      <c r="C31707" s="1"/>
      <c r="D31707" s="8"/>
      <c r="E31707" s="1"/>
      <c r="F31707" s="1"/>
      <c r="G31707" s="1"/>
      <c r="H31707" s="1"/>
    </row>
    <row r="31708">
      <c r="A31708" s="1"/>
      <c r="B31708" s="1"/>
      <c r="C31708" s="1"/>
      <c r="D31708" s="8"/>
      <c r="E31708" s="1"/>
      <c r="F31708" s="1"/>
      <c r="G31708" s="1"/>
      <c r="H31708" s="1"/>
    </row>
    <row r="31709">
      <c r="A31709" s="1"/>
      <c r="B31709" s="1"/>
      <c r="C31709" s="1"/>
      <c r="D31709" s="8"/>
      <c r="E31709" s="1"/>
      <c r="F31709" s="1"/>
      <c r="G31709" s="1"/>
      <c r="H31709" s="1"/>
    </row>
    <row r="31710">
      <c r="A31710" s="1"/>
      <c r="B31710" s="1"/>
      <c r="C31710" s="1"/>
      <c r="D31710" s="8"/>
      <c r="E31710" s="1"/>
      <c r="F31710" s="1"/>
      <c r="G31710" s="1"/>
      <c r="H31710" s="1"/>
    </row>
    <row r="31711">
      <c r="A31711" s="1"/>
      <c r="B31711" s="1"/>
      <c r="C31711" s="1"/>
      <c r="D31711" s="8"/>
      <c r="E31711" s="1"/>
      <c r="F31711" s="1"/>
      <c r="G31711" s="1"/>
      <c r="H31711" s="1"/>
    </row>
    <row r="31712">
      <c r="A31712" s="1"/>
      <c r="B31712" s="1"/>
      <c r="C31712" s="1"/>
      <c r="D31712" s="8"/>
      <c r="E31712" s="1"/>
      <c r="F31712" s="1"/>
      <c r="G31712" s="1"/>
      <c r="H31712" s="1"/>
    </row>
    <row r="31713">
      <c r="A31713" s="1"/>
      <c r="B31713" s="1"/>
      <c r="C31713" s="1"/>
      <c r="D31713" s="8"/>
      <c r="E31713" s="1"/>
      <c r="F31713" s="1"/>
      <c r="G31713" s="1"/>
      <c r="H31713" s="1"/>
    </row>
    <row r="31714">
      <c r="A31714" s="1"/>
      <c r="B31714" s="1"/>
      <c r="C31714" s="1"/>
      <c r="D31714" s="8"/>
      <c r="E31714" s="1"/>
      <c r="F31714" s="1"/>
      <c r="G31714" s="1"/>
      <c r="H31714" s="1"/>
    </row>
    <row r="31715">
      <c r="A31715" s="1"/>
      <c r="B31715" s="1"/>
      <c r="C31715" s="1"/>
      <c r="D31715" s="8"/>
      <c r="E31715" s="1"/>
      <c r="F31715" s="1"/>
      <c r="G31715" s="1"/>
      <c r="H31715" s="1"/>
    </row>
    <row r="31716">
      <c r="A31716" s="1"/>
      <c r="B31716" s="1"/>
      <c r="C31716" s="1"/>
      <c r="D31716" s="8"/>
      <c r="E31716" s="1"/>
      <c r="F31716" s="1"/>
      <c r="G31716" s="1"/>
      <c r="H31716" s="1"/>
    </row>
    <row r="31717">
      <c r="A31717" s="1"/>
      <c r="B31717" s="1"/>
      <c r="C31717" s="1"/>
      <c r="D31717" s="8"/>
      <c r="E31717" s="1"/>
      <c r="F31717" s="1"/>
      <c r="G31717" s="1"/>
      <c r="H31717" s="1"/>
    </row>
    <row r="31718">
      <c r="A31718" s="1"/>
      <c r="B31718" s="1"/>
      <c r="C31718" s="1"/>
      <c r="D31718" s="8"/>
      <c r="E31718" s="1"/>
      <c r="F31718" s="1"/>
      <c r="G31718" s="1"/>
      <c r="H31718" s="1"/>
    </row>
    <row r="31719">
      <c r="A31719" s="1"/>
      <c r="B31719" s="1"/>
      <c r="C31719" s="1"/>
      <c r="D31719" s="8"/>
      <c r="E31719" s="1"/>
      <c r="F31719" s="1"/>
      <c r="G31719" s="1"/>
      <c r="H31719" s="1"/>
    </row>
    <row r="31720">
      <c r="A31720" s="1"/>
      <c r="B31720" s="1"/>
      <c r="C31720" s="1"/>
      <c r="D31720" s="8"/>
      <c r="E31720" s="1"/>
      <c r="F31720" s="1"/>
      <c r="G31720" s="1"/>
      <c r="H31720" s="1"/>
    </row>
    <row r="31721">
      <c r="A31721" s="1"/>
      <c r="B31721" s="1"/>
      <c r="C31721" s="1"/>
      <c r="D31721" s="8"/>
      <c r="E31721" s="1"/>
      <c r="F31721" s="1"/>
      <c r="G31721" s="1"/>
      <c r="H31721" s="1"/>
    </row>
    <row r="31722">
      <c r="A31722" s="1"/>
      <c r="B31722" s="1"/>
      <c r="C31722" s="1"/>
      <c r="D31722" s="8"/>
      <c r="E31722" s="1"/>
      <c r="F31722" s="1"/>
      <c r="G31722" s="1"/>
      <c r="H31722" s="1"/>
    </row>
    <row r="31723">
      <c r="A31723" s="1"/>
      <c r="B31723" s="1"/>
      <c r="C31723" s="1"/>
      <c r="D31723" s="8"/>
      <c r="E31723" s="1"/>
      <c r="F31723" s="1"/>
      <c r="G31723" s="1"/>
      <c r="H31723" s="1"/>
    </row>
    <row r="31724">
      <c r="A31724" s="1"/>
      <c r="B31724" s="1"/>
      <c r="C31724" s="1"/>
      <c r="D31724" s="8"/>
      <c r="E31724" s="1"/>
      <c r="F31724" s="1"/>
      <c r="G31724" s="1"/>
      <c r="H31724" s="1"/>
    </row>
    <row r="31725">
      <c r="A31725" s="1"/>
      <c r="B31725" s="1"/>
      <c r="C31725" s="1"/>
      <c r="D31725" s="8"/>
      <c r="E31725" s="1"/>
      <c r="F31725" s="1"/>
      <c r="G31725" s="1"/>
      <c r="H31725" s="1"/>
    </row>
    <row r="31726">
      <c r="A31726" s="1"/>
      <c r="B31726" s="1"/>
      <c r="C31726" s="1"/>
      <c r="D31726" s="8"/>
      <c r="E31726" s="1"/>
      <c r="F31726" s="1"/>
      <c r="G31726" s="1"/>
      <c r="H31726" s="1"/>
    </row>
    <row r="31727">
      <c r="A31727" s="1"/>
      <c r="B31727" s="1"/>
      <c r="C31727" s="1"/>
      <c r="D31727" s="8"/>
      <c r="E31727" s="1"/>
      <c r="F31727" s="1"/>
      <c r="G31727" s="1"/>
      <c r="H31727" s="1"/>
    </row>
    <row r="31728">
      <c r="A31728" s="1"/>
      <c r="B31728" s="1"/>
      <c r="C31728" s="1"/>
      <c r="D31728" s="8"/>
      <c r="E31728" s="1"/>
      <c r="F31728" s="1"/>
      <c r="G31728" s="1"/>
      <c r="H31728" s="1"/>
    </row>
    <row r="31729">
      <c r="A31729" s="1"/>
      <c r="B31729" s="1"/>
      <c r="C31729" s="1"/>
      <c r="D31729" s="8"/>
      <c r="E31729" s="1"/>
      <c r="F31729" s="1"/>
      <c r="G31729" s="1"/>
      <c r="H31729" s="1"/>
    </row>
    <row r="31730">
      <c r="A31730" s="1"/>
      <c r="B31730" s="1"/>
      <c r="C31730" s="1"/>
      <c r="D31730" s="8"/>
      <c r="E31730" s="1"/>
      <c r="F31730" s="1"/>
      <c r="G31730" s="1"/>
      <c r="H31730" s="1"/>
    </row>
    <row r="31731">
      <c r="A31731" s="1"/>
      <c r="B31731" s="1"/>
      <c r="C31731" s="1"/>
      <c r="D31731" s="8"/>
      <c r="E31731" s="1"/>
      <c r="F31731" s="1"/>
      <c r="G31731" s="1"/>
      <c r="H31731" s="1"/>
    </row>
    <row r="31732">
      <c r="A31732" s="1"/>
      <c r="B31732" s="1"/>
      <c r="C31732" s="1"/>
      <c r="D31732" s="8"/>
      <c r="E31732" s="1"/>
      <c r="F31732" s="1"/>
      <c r="G31732" s="1"/>
      <c r="H31732" s="1"/>
    </row>
    <row r="31733">
      <c r="A31733" s="1"/>
      <c r="B31733" s="1"/>
      <c r="C31733" s="1"/>
      <c r="D31733" s="8"/>
      <c r="E31733" s="1"/>
      <c r="F31733" s="1"/>
      <c r="G31733" s="1"/>
      <c r="H31733" s="1"/>
    </row>
    <row r="31734">
      <c r="A31734" s="1"/>
      <c r="B31734" s="1"/>
      <c r="C31734" s="1"/>
      <c r="D31734" s="8"/>
      <c r="E31734" s="1"/>
      <c r="F31734" s="1"/>
      <c r="G31734" s="1"/>
      <c r="H31734" s="1"/>
    </row>
    <row r="31735">
      <c r="A31735" s="1"/>
      <c r="B31735" s="1"/>
      <c r="C31735" s="1"/>
      <c r="D31735" s="8"/>
      <c r="E31735" s="1"/>
      <c r="F31735" s="1"/>
      <c r="G31735" s="1"/>
      <c r="H31735" s="1"/>
    </row>
    <row r="31736">
      <c r="A31736" s="1"/>
      <c r="B31736" s="1"/>
      <c r="C31736" s="1"/>
      <c r="D31736" s="8"/>
      <c r="E31736" s="1"/>
      <c r="F31736" s="1"/>
      <c r="G31736" s="1"/>
      <c r="H31736" s="1"/>
    </row>
    <row r="31737">
      <c r="A31737" s="1"/>
      <c r="B31737" s="1"/>
      <c r="C31737" s="1"/>
      <c r="D31737" s="8"/>
      <c r="E31737" s="1"/>
      <c r="F31737" s="1"/>
      <c r="G31737" s="1"/>
      <c r="H31737" s="1"/>
    </row>
    <row r="31738">
      <c r="A31738" s="1"/>
      <c r="B31738" s="1"/>
      <c r="C31738" s="1"/>
      <c r="D31738" s="8"/>
      <c r="E31738" s="1"/>
      <c r="F31738" s="1"/>
      <c r="G31738" s="1"/>
      <c r="H31738" s="1"/>
    </row>
    <row r="31739">
      <c r="A31739" s="1"/>
      <c r="B31739" s="1"/>
      <c r="C31739" s="1"/>
      <c r="D31739" s="8"/>
      <c r="E31739" s="1"/>
      <c r="F31739" s="1"/>
      <c r="G31739" s="1"/>
      <c r="H31739" s="1"/>
    </row>
    <row r="31740">
      <c r="A31740" s="1"/>
      <c r="B31740" s="1"/>
      <c r="C31740" s="1"/>
      <c r="D31740" s="8"/>
      <c r="E31740" s="1"/>
      <c r="F31740" s="1"/>
      <c r="G31740" s="1"/>
      <c r="H31740" s="1"/>
    </row>
    <row r="31741">
      <c r="A31741" s="1"/>
      <c r="B31741" s="1"/>
      <c r="C31741" s="1"/>
      <c r="D31741" s="8"/>
      <c r="E31741" s="1"/>
      <c r="F31741" s="1"/>
      <c r="G31741" s="1"/>
      <c r="H31741" s="1"/>
    </row>
    <row r="31742">
      <c r="A31742" s="1"/>
      <c r="B31742" s="1"/>
      <c r="C31742" s="1"/>
      <c r="D31742" s="8"/>
      <c r="E31742" s="1"/>
      <c r="F31742" s="1"/>
      <c r="G31742" s="1"/>
      <c r="H31742" s="1"/>
    </row>
    <row r="31743">
      <c r="A31743" s="1"/>
      <c r="B31743" s="1"/>
      <c r="C31743" s="1"/>
      <c r="D31743" s="8"/>
      <c r="E31743" s="1"/>
      <c r="F31743" s="1"/>
      <c r="G31743" s="1"/>
      <c r="H31743" s="1"/>
    </row>
    <row r="31744">
      <c r="A31744" s="1"/>
      <c r="B31744" s="1"/>
      <c r="C31744" s="1"/>
      <c r="D31744" s="8"/>
      <c r="E31744" s="1"/>
      <c r="F31744" s="1"/>
      <c r="G31744" s="1"/>
      <c r="H31744" s="1"/>
    </row>
    <row r="31745">
      <c r="A31745" s="1"/>
      <c r="B31745" s="1"/>
      <c r="C31745" s="1"/>
      <c r="D31745" s="8"/>
      <c r="E31745" s="1"/>
      <c r="F31745" s="1"/>
      <c r="G31745" s="1"/>
      <c r="H31745" s="1"/>
    </row>
    <row r="31746">
      <c r="A31746" s="1"/>
      <c r="B31746" s="1"/>
      <c r="C31746" s="1"/>
      <c r="D31746" s="8"/>
      <c r="E31746" s="1"/>
      <c r="F31746" s="1"/>
      <c r="G31746" s="1"/>
      <c r="H31746" s="1"/>
    </row>
    <row r="31747">
      <c r="A31747" s="1"/>
      <c r="B31747" s="1"/>
      <c r="C31747" s="1"/>
      <c r="D31747" s="8"/>
      <c r="E31747" s="1"/>
      <c r="F31747" s="1"/>
      <c r="G31747" s="1"/>
      <c r="H31747" s="1"/>
    </row>
    <row r="31748">
      <c r="A31748" s="1"/>
      <c r="B31748" s="1"/>
      <c r="C31748" s="1"/>
      <c r="D31748" s="8"/>
      <c r="E31748" s="1"/>
      <c r="F31748" s="1"/>
      <c r="G31748" s="1"/>
      <c r="H31748" s="1"/>
    </row>
    <row r="31749">
      <c r="A31749" s="1"/>
      <c r="B31749" s="1"/>
      <c r="C31749" s="1"/>
      <c r="D31749" s="8"/>
      <c r="E31749" s="1"/>
      <c r="F31749" s="1"/>
      <c r="G31749" s="1"/>
      <c r="H31749" s="1"/>
    </row>
    <row r="31750">
      <c r="A31750" s="1"/>
      <c r="B31750" s="1"/>
      <c r="C31750" s="1"/>
      <c r="D31750" s="8"/>
      <c r="E31750" s="1"/>
      <c r="F31750" s="1"/>
      <c r="G31750" s="1"/>
      <c r="H31750" s="1"/>
    </row>
    <row r="31751">
      <c r="A31751" s="1"/>
      <c r="B31751" s="1"/>
      <c r="C31751" s="1"/>
      <c r="D31751" s="8"/>
      <c r="E31751" s="1"/>
      <c r="F31751" s="1"/>
      <c r="G31751" s="1"/>
      <c r="H31751" s="1"/>
    </row>
    <row r="31752">
      <c r="A31752" s="1"/>
      <c r="B31752" s="1"/>
      <c r="C31752" s="1"/>
      <c r="D31752" s="8"/>
      <c r="E31752" s="1"/>
      <c r="F31752" s="1"/>
      <c r="G31752" s="1"/>
      <c r="H31752" s="1"/>
    </row>
    <row r="31753">
      <c r="A31753" s="1"/>
      <c r="B31753" s="1"/>
      <c r="C31753" s="1"/>
      <c r="D31753" s="8"/>
      <c r="E31753" s="1"/>
      <c r="F31753" s="1"/>
      <c r="G31753" s="1"/>
      <c r="H31753" s="1"/>
    </row>
    <row r="31754">
      <c r="A31754" s="1"/>
      <c r="B31754" s="1"/>
      <c r="C31754" s="1"/>
      <c r="D31754" s="8"/>
      <c r="E31754" s="1"/>
      <c r="F31754" s="1"/>
      <c r="G31754" s="1"/>
      <c r="H31754" s="1"/>
    </row>
    <row r="31755">
      <c r="A31755" s="1"/>
      <c r="B31755" s="1"/>
      <c r="C31755" s="1"/>
      <c r="D31755" s="8"/>
      <c r="E31755" s="1"/>
      <c r="F31755" s="1"/>
      <c r="G31755" s="1"/>
      <c r="H31755" s="1"/>
    </row>
    <row r="31756">
      <c r="A31756" s="1"/>
      <c r="B31756" s="1"/>
      <c r="C31756" s="1"/>
      <c r="D31756" s="8"/>
      <c r="E31756" s="1"/>
      <c r="F31756" s="1"/>
      <c r="G31756" s="1"/>
      <c r="H31756" s="1"/>
    </row>
    <row r="31757">
      <c r="A31757" s="1"/>
      <c r="B31757" s="1"/>
      <c r="C31757" s="1"/>
      <c r="D31757" s="8"/>
      <c r="E31757" s="1"/>
      <c r="F31757" s="1"/>
      <c r="G31757" s="1"/>
      <c r="H31757" s="1"/>
    </row>
    <row r="31758">
      <c r="A31758" s="1"/>
      <c r="B31758" s="1"/>
      <c r="C31758" s="1"/>
      <c r="D31758" s="8"/>
      <c r="E31758" s="1"/>
      <c r="F31758" s="1"/>
      <c r="G31758" s="1"/>
      <c r="H31758" s="1"/>
    </row>
    <row r="31759">
      <c r="A31759" s="1"/>
      <c r="B31759" s="1"/>
      <c r="C31759" s="1"/>
      <c r="D31759" s="8"/>
      <c r="E31759" s="1"/>
      <c r="F31759" s="1"/>
      <c r="G31759" s="1"/>
      <c r="H31759" s="1"/>
    </row>
    <row r="31760">
      <c r="A31760" s="1"/>
      <c r="B31760" s="1"/>
      <c r="C31760" s="1"/>
      <c r="D31760" s="8"/>
      <c r="E31760" s="1"/>
      <c r="F31760" s="1"/>
      <c r="G31760" s="1"/>
      <c r="H31760" s="1"/>
    </row>
    <row r="31761">
      <c r="A31761" s="1"/>
      <c r="B31761" s="1"/>
      <c r="C31761" s="1"/>
      <c r="D31761" s="8"/>
      <c r="E31761" s="1"/>
      <c r="F31761" s="1"/>
      <c r="G31761" s="1"/>
      <c r="H31761" s="1"/>
    </row>
    <row r="31762">
      <c r="A31762" s="1"/>
      <c r="B31762" s="1"/>
      <c r="C31762" s="1"/>
      <c r="D31762" s="8"/>
      <c r="E31762" s="1"/>
      <c r="F31762" s="1"/>
      <c r="G31762" s="1"/>
      <c r="H31762" s="1"/>
    </row>
    <row r="31763">
      <c r="A31763" s="1"/>
      <c r="B31763" s="1"/>
      <c r="C31763" s="1"/>
      <c r="D31763" s="8"/>
      <c r="E31763" s="1"/>
      <c r="F31763" s="1"/>
      <c r="G31763" s="1"/>
      <c r="H31763" s="1"/>
    </row>
    <row r="31764">
      <c r="A31764" s="1"/>
      <c r="B31764" s="1"/>
      <c r="C31764" s="1"/>
      <c r="D31764" s="8"/>
      <c r="E31764" s="1"/>
      <c r="F31764" s="1"/>
      <c r="G31764" s="1"/>
      <c r="H31764" s="1"/>
    </row>
    <row r="31765">
      <c r="A31765" s="1"/>
      <c r="B31765" s="1"/>
      <c r="C31765" s="1"/>
      <c r="D31765" s="8"/>
      <c r="E31765" s="1"/>
      <c r="F31765" s="1"/>
      <c r="G31765" s="1"/>
      <c r="H31765" s="1"/>
    </row>
    <row r="31766">
      <c r="A31766" s="1"/>
      <c r="B31766" s="1"/>
      <c r="C31766" s="1"/>
      <c r="D31766" s="8"/>
      <c r="E31766" s="1"/>
      <c r="F31766" s="1"/>
      <c r="G31766" s="1"/>
      <c r="H31766" s="1"/>
    </row>
    <row r="31767">
      <c r="A31767" s="1"/>
      <c r="B31767" s="1"/>
      <c r="C31767" s="1"/>
      <c r="D31767" s="8"/>
      <c r="E31767" s="1"/>
      <c r="F31767" s="1"/>
      <c r="G31767" s="1"/>
      <c r="H31767" s="1"/>
    </row>
    <row r="31768">
      <c r="A31768" s="1"/>
      <c r="B31768" s="1"/>
      <c r="C31768" s="1"/>
      <c r="D31768" s="8"/>
      <c r="E31768" s="1"/>
      <c r="F31768" s="1"/>
      <c r="G31768" s="1"/>
      <c r="H31768" s="1"/>
    </row>
    <row r="31769">
      <c r="A31769" s="1"/>
      <c r="B31769" s="1"/>
      <c r="C31769" s="1"/>
      <c r="D31769" s="8"/>
      <c r="E31769" s="1"/>
      <c r="F31769" s="1"/>
      <c r="G31769" s="1"/>
      <c r="H31769" s="1"/>
    </row>
    <row r="31770">
      <c r="A31770" s="1"/>
      <c r="B31770" s="1"/>
      <c r="C31770" s="1"/>
      <c r="D31770" s="8"/>
      <c r="E31770" s="1"/>
      <c r="F31770" s="1"/>
      <c r="G31770" s="1"/>
      <c r="H31770" s="1"/>
    </row>
    <row r="31771">
      <c r="A31771" s="1"/>
      <c r="B31771" s="1"/>
      <c r="C31771" s="1"/>
      <c r="D31771" s="8"/>
      <c r="E31771" s="1"/>
      <c r="F31771" s="1"/>
      <c r="G31771" s="1"/>
      <c r="H31771" s="1"/>
    </row>
    <row r="31772">
      <c r="A31772" s="1"/>
      <c r="B31772" s="1"/>
      <c r="C31772" s="1"/>
      <c r="D31772" s="8"/>
      <c r="E31772" s="1"/>
      <c r="F31772" s="1"/>
      <c r="G31772" s="1"/>
      <c r="H31772" s="1"/>
    </row>
    <row r="31773">
      <c r="A31773" s="1"/>
      <c r="B31773" s="1"/>
      <c r="C31773" s="1"/>
      <c r="D31773" s="8"/>
      <c r="E31773" s="1"/>
      <c r="F31773" s="1"/>
      <c r="G31773" s="1"/>
      <c r="H31773" s="1"/>
    </row>
    <row r="31774">
      <c r="A31774" s="1"/>
      <c r="B31774" s="1"/>
      <c r="C31774" s="1"/>
      <c r="D31774" s="8"/>
      <c r="E31774" s="1"/>
      <c r="F31774" s="1"/>
      <c r="G31774" s="1"/>
      <c r="H31774" s="1"/>
    </row>
    <row r="31775">
      <c r="A31775" s="1"/>
      <c r="B31775" s="1"/>
      <c r="C31775" s="1"/>
      <c r="D31775" s="8"/>
      <c r="E31775" s="1"/>
      <c r="F31775" s="1"/>
      <c r="G31775" s="1"/>
      <c r="H31775" s="1"/>
    </row>
    <row r="31776">
      <c r="A31776" s="1"/>
      <c r="B31776" s="1"/>
      <c r="C31776" s="1"/>
      <c r="D31776" s="8"/>
      <c r="E31776" s="1"/>
      <c r="F31776" s="1"/>
      <c r="G31776" s="1"/>
      <c r="H31776" s="1"/>
    </row>
    <row r="31777">
      <c r="A31777" s="1"/>
      <c r="B31777" s="1"/>
      <c r="C31777" s="1"/>
      <c r="D31777" s="8"/>
      <c r="E31777" s="1"/>
      <c r="F31777" s="1"/>
      <c r="G31777" s="1"/>
      <c r="H31777" s="1"/>
    </row>
    <row r="31778">
      <c r="A31778" s="1"/>
      <c r="B31778" s="1"/>
      <c r="C31778" s="1"/>
      <c r="D31778" s="8"/>
      <c r="E31778" s="1"/>
      <c r="F31778" s="1"/>
      <c r="G31778" s="1"/>
      <c r="H31778" s="1"/>
    </row>
    <row r="31779">
      <c r="A31779" s="1"/>
      <c r="B31779" s="1"/>
      <c r="C31779" s="1"/>
      <c r="D31779" s="8"/>
      <c r="E31779" s="1"/>
      <c r="F31779" s="1"/>
      <c r="G31779" s="1"/>
      <c r="H31779" s="1"/>
    </row>
    <row r="31780">
      <c r="A31780" s="1"/>
      <c r="B31780" s="1"/>
      <c r="C31780" s="1"/>
      <c r="D31780" s="8"/>
      <c r="E31780" s="1"/>
      <c r="F31780" s="1"/>
      <c r="G31780" s="1"/>
      <c r="H31780" s="1"/>
    </row>
    <row r="31781">
      <c r="A31781" s="1"/>
      <c r="B31781" s="1"/>
      <c r="C31781" s="1"/>
      <c r="D31781" s="8"/>
      <c r="E31781" s="1"/>
      <c r="F31781" s="1"/>
      <c r="G31781" s="1"/>
      <c r="H31781" s="1"/>
    </row>
    <row r="31782">
      <c r="A31782" s="1"/>
      <c r="B31782" s="1"/>
      <c r="C31782" s="1"/>
      <c r="D31782" s="8"/>
      <c r="E31782" s="1"/>
      <c r="F31782" s="1"/>
      <c r="G31782" s="1"/>
      <c r="H31782" s="1"/>
    </row>
    <row r="31783">
      <c r="A31783" s="1"/>
      <c r="B31783" s="1"/>
      <c r="C31783" s="1"/>
      <c r="D31783" s="8"/>
      <c r="E31783" s="1"/>
      <c r="F31783" s="1"/>
      <c r="G31783" s="1"/>
      <c r="H31783" s="1"/>
    </row>
    <row r="31784">
      <c r="A31784" s="1"/>
      <c r="B31784" s="1"/>
      <c r="C31784" s="1"/>
      <c r="D31784" s="8"/>
      <c r="E31784" s="1"/>
      <c r="F31784" s="1"/>
      <c r="G31784" s="1"/>
      <c r="H31784" s="1"/>
    </row>
    <row r="31785">
      <c r="A31785" s="1"/>
      <c r="B31785" s="1"/>
      <c r="C31785" s="1"/>
      <c r="D31785" s="8"/>
      <c r="E31785" s="1"/>
      <c r="F31785" s="1"/>
      <c r="G31785" s="1"/>
      <c r="H31785" s="1"/>
    </row>
    <row r="31786">
      <c r="A31786" s="1"/>
      <c r="B31786" s="1"/>
      <c r="C31786" s="1"/>
      <c r="D31786" s="8"/>
      <c r="E31786" s="1"/>
      <c r="F31786" s="1"/>
      <c r="G31786" s="1"/>
      <c r="H31786" s="1"/>
    </row>
    <row r="31787">
      <c r="A31787" s="1"/>
      <c r="B31787" s="1"/>
      <c r="C31787" s="1"/>
      <c r="D31787" s="8"/>
      <c r="E31787" s="1"/>
      <c r="F31787" s="1"/>
      <c r="G31787" s="1"/>
      <c r="H31787" s="1"/>
    </row>
    <row r="31788">
      <c r="A31788" s="1"/>
      <c r="B31788" s="1"/>
      <c r="C31788" s="1"/>
      <c r="D31788" s="8"/>
      <c r="E31788" s="1"/>
      <c r="F31788" s="1"/>
      <c r="G31788" s="1"/>
      <c r="H31788" s="1"/>
    </row>
    <row r="31789">
      <c r="A31789" s="1"/>
      <c r="B31789" s="1"/>
      <c r="C31789" s="1"/>
      <c r="D31789" s="8"/>
      <c r="E31789" s="1"/>
      <c r="F31789" s="1"/>
      <c r="G31789" s="1"/>
      <c r="H31789" s="1"/>
    </row>
    <row r="31790">
      <c r="A31790" s="1"/>
      <c r="B31790" s="1"/>
      <c r="C31790" s="1"/>
      <c r="D31790" s="8"/>
      <c r="E31790" s="1"/>
      <c r="F31790" s="1"/>
      <c r="G31790" s="1"/>
      <c r="H31790" s="1"/>
    </row>
    <row r="31791">
      <c r="A31791" s="1"/>
      <c r="B31791" s="1"/>
      <c r="C31791" s="1"/>
      <c r="D31791" s="8"/>
      <c r="E31791" s="1"/>
      <c r="F31791" s="1"/>
      <c r="G31791" s="1"/>
      <c r="H31791" s="1"/>
    </row>
    <row r="31792">
      <c r="A31792" s="1"/>
      <c r="B31792" s="1"/>
      <c r="C31792" s="1"/>
      <c r="D31792" s="8"/>
      <c r="E31792" s="1"/>
      <c r="F31792" s="1"/>
      <c r="G31792" s="1"/>
      <c r="H31792" s="1"/>
    </row>
    <row r="31793">
      <c r="A31793" s="1"/>
      <c r="B31793" s="1"/>
      <c r="C31793" s="1"/>
      <c r="D31793" s="8"/>
      <c r="E31793" s="1"/>
      <c r="F31793" s="1"/>
      <c r="G31793" s="1"/>
      <c r="H31793" s="1"/>
    </row>
    <row r="31794">
      <c r="A31794" s="1"/>
      <c r="B31794" s="1"/>
      <c r="C31794" s="1"/>
      <c r="D31794" s="8"/>
      <c r="E31794" s="1"/>
      <c r="F31794" s="1"/>
      <c r="G31794" s="1"/>
      <c r="H31794" s="1"/>
    </row>
    <row r="31795">
      <c r="A31795" s="1"/>
      <c r="B31795" s="1"/>
      <c r="C31795" s="1"/>
      <c r="D31795" s="8"/>
      <c r="E31795" s="1"/>
      <c r="F31795" s="1"/>
      <c r="G31795" s="1"/>
      <c r="H31795" s="1"/>
    </row>
    <row r="31796">
      <c r="A31796" s="1"/>
      <c r="B31796" s="1"/>
      <c r="C31796" s="1"/>
      <c r="D31796" s="8"/>
      <c r="E31796" s="1"/>
      <c r="F31796" s="1"/>
      <c r="G31796" s="1"/>
      <c r="H31796" s="1"/>
    </row>
    <row r="31797">
      <c r="A31797" s="1"/>
      <c r="B31797" s="1"/>
      <c r="C31797" s="1"/>
      <c r="D31797" s="8"/>
      <c r="E31797" s="1"/>
      <c r="F31797" s="1"/>
      <c r="G31797" s="1"/>
      <c r="H31797" s="1"/>
    </row>
    <row r="31798">
      <c r="A31798" s="1"/>
      <c r="B31798" s="1"/>
      <c r="C31798" s="1"/>
      <c r="D31798" s="8"/>
      <c r="E31798" s="1"/>
      <c r="F31798" s="1"/>
      <c r="G31798" s="1"/>
      <c r="H31798" s="1"/>
    </row>
    <row r="31799">
      <c r="A31799" s="1"/>
      <c r="B31799" s="1"/>
      <c r="C31799" s="1"/>
      <c r="D31799" s="8"/>
      <c r="E31799" s="1"/>
      <c r="F31799" s="1"/>
      <c r="G31799" s="1"/>
      <c r="H31799" s="1"/>
    </row>
    <row r="31800">
      <c r="A31800" s="1"/>
      <c r="B31800" s="1"/>
      <c r="C31800" s="1"/>
      <c r="D31800" s="8"/>
      <c r="E31800" s="1"/>
      <c r="F31800" s="1"/>
      <c r="G31800" s="1"/>
      <c r="H31800" s="1"/>
    </row>
    <row r="31801">
      <c r="A31801" s="1"/>
      <c r="B31801" s="1"/>
      <c r="C31801" s="1"/>
      <c r="D31801" s="8"/>
      <c r="E31801" s="1"/>
      <c r="F31801" s="1"/>
      <c r="G31801" s="1"/>
      <c r="H31801" s="1"/>
    </row>
    <row r="31802">
      <c r="A31802" s="1"/>
      <c r="B31802" s="1"/>
      <c r="C31802" s="1"/>
      <c r="D31802" s="8"/>
      <c r="E31802" s="1"/>
      <c r="F31802" s="1"/>
      <c r="G31802" s="1"/>
      <c r="H31802" s="1"/>
    </row>
    <row r="31803">
      <c r="A31803" s="1"/>
      <c r="B31803" s="1"/>
      <c r="C31803" s="1"/>
      <c r="D31803" s="8"/>
      <c r="E31803" s="1"/>
      <c r="F31803" s="1"/>
      <c r="G31803" s="1"/>
      <c r="H31803" s="1"/>
    </row>
    <row r="31804">
      <c r="A31804" s="1"/>
      <c r="B31804" s="1"/>
      <c r="C31804" s="1"/>
      <c r="D31804" s="8"/>
      <c r="E31804" s="1"/>
      <c r="F31804" s="1"/>
      <c r="G31804" s="1"/>
      <c r="H31804" s="1"/>
    </row>
    <row r="31805">
      <c r="A31805" s="1"/>
      <c r="B31805" s="1"/>
      <c r="C31805" s="1"/>
      <c r="D31805" s="8"/>
      <c r="E31805" s="1"/>
      <c r="F31805" s="1"/>
      <c r="G31805" s="1"/>
      <c r="H31805" s="1"/>
    </row>
    <row r="31806">
      <c r="A31806" s="1"/>
      <c r="B31806" s="1"/>
      <c r="C31806" s="1"/>
      <c r="D31806" s="8"/>
      <c r="E31806" s="1"/>
      <c r="F31806" s="1"/>
      <c r="G31806" s="1"/>
      <c r="H31806" s="1"/>
    </row>
    <row r="31807">
      <c r="A31807" s="1"/>
      <c r="B31807" s="1"/>
      <c r="C31807" s="1"/>
      <c r="D31807" s="8"/>
      <c r="E31807" s="1"/>
      <c r="F31807" s="1"/>
      <c r="G31807" s="1"/>
      <c r="H31807" s="1"/>
    </row>
    <row r="31808">
      <c r="A31808" s="1"/>
      <c r="B31808" s="1"/>
      <c r="C31808" s="1"/>
      <c r="D31808" s="8"/>
      <c r="E31808" s="1"/>
      <c r="F31808" s="1"/>
      <c r="G31808" s="1"/>
      <c r="H31808" s="1"/>
    </row>
    <row r="31809">
      <c r="A31809" s="1"/>
      <c r="B31809" s="1"/>
      <c r="C31809" s="1"/>
      <c r="D31809" s="8"/>
      <c r="E31809" s="1"/>
      <c r="F31809" s="1"/>
      <c r="G31809" s="1"/>
      <c r="H31809" s="1"/>
    </row>
    <row r="31810">
      <c r="A31810" s="1"/>
      <c r="B31810" s="1"/>
      <c r="C31810" s="1"/>
      <c r="D31810" s="8"/>
      <c r="E31810" s="1"/>
      <c r="F31810" s="1"/>
      <c r="G31810" s="1"/>
      <c r="H31810" s="1"/>
    </row>
    <row r="31811">
      <c r="A31811" s="1"/>
      <c r="B31811" s="1"/>
      <c r="C31811" s="1"/>
      <c r="D31811" s="8"/>
      <c r="E31811" s="1"/>
      <c r="F31811" s="1"/>
      <c r="G31811" s="1"/>
      <c r="H31811" s="1"/>
    </row>
    <row r="31812">
      <c r="A31812" s="1"/>
      <c r="B31812" s="1"/>
      <c r="C31812" s="1"/>
      <c r="D31812" s="8"/>
      <c r="E31812" s="1"/>
      <c r="F31812" s="1"/>
      <c r="G31812" s="1"/>
      <c r="H31812" s="1"/>
    </row>
    <row r="31813">
      <c r="A31813" s="1"/>
      <c r="B31813" s="1"/>
      <c r="C31813" s="1"/>
      <c r="D31813" s="8"/>
      <c r="E31813" s="1"/>
      <c r="F31813" s="1"/>
      <c r="G31813" s="1"/>
      <c r="H31813" s="1"/>
    </row>
    <row r="31814">
      <c r="A31814" s="1"/>
      <c r="B31814" s="1"/>
      <c r="C31814" s="1"/>
      <c r="D31814" s="8"/>
      <c r="E31814" s="1"/>
      <c r="F31814" s="1"/>
      <c r="G31814" s="1"/>
      <c r="H31814" s="1"/>
    </row>
    <row r="31815">
      <c r="A31815" s="1"/>
      <c r="B31815" s="1"/>
      <c r="C31815" s="1"/>
      <c r="D31815" s="8"/>
      <c r="E31815" s="1"/>
      <c r="F31815" s="1"/>
      <c r="G31815" s="1"/>
      <c r="H31815" s="1"/>
    </row>
    <row r="31816">
      <c r="A31816" s="1"/>
      <c r="B31816" s="1"/>
      <c r="C31816" s="1"/>
      <c r="D31816" s="8"/>
      <c r="E31816" s="1"/>
      <c r="F31816" s="1"/>
      <c r="G31816" s="1"/>
      <c r="H31816" s="1"/>
    </row>
    <row r="31817">
      <c r="A31817" s="1"/>
      <c r="B31817" s="1"/>
      <c r="C31817" s="1"/>
      <c r="D31817" s="8"/>
      <c r="E31817" s="1"/>
      <c r="F31817" s="1"/>
      <c r="G31817" s="1"/>
      <c r="H31817" s="1"/>
    </row>
    <row r="31818">
      <c r="A31818" s="1"/>
      <c r="B31818" s="1"/>
      <c r="C31818" s="1"/>
      <c r="D31818" s="8"/>
      <c r="E31818" s="1"/>
      <c r="F31818" s="1"/>
      <c r="G31818" s="1"/>
      <c r="H31818" s="1"/>
    </row>
    <row r="31819">
      <c r="A31819" s="1"/>
      <c r="B31819" s="1"/>
      <c r="C31819" s="1"/>
      <c r="D31819" s="8"/>
      <c r="E31819" s="1"/>
      <c r="F31819" s="1"/>
      <c r="G31819" s="1"/>
      <c r="H31819" s="1"/>
    </row>
    <row r="31820">
      <c r="A31820" s="1"/>
      <c r="B31820" s="1"/>
      <c r="C31820" s="1"/>
      <c r="D31820" s="8"/>
      <c r="E31820" s="1"/>
      <c r="F31820" s="1"/>
      <c r="G31820" s="1"/>
      <c r="H31820" s="1"/>
    </row>
    <row r="31821">
      <c r="A31821" s="1"/>
      <c r="B31821" s="1"/>
      <c r="C31821" s="1"/>
      <c r="D31821" s="8"/>
      <c r="E31821" s="1"/>
      <c r="F31821" s="1"/>
      <c r="G31821" s="1"/>
      <c r="H31821" s="1"/>
    </row>
    <row r="31822">
      <c r="A31822" s="1"/>
      <c r="B31822" s="1"/>
      <c r="C31822" s="1"/>
      <c r="D31822" s="8"/>
      <c r="E31822" s="1"/>
      <c r="F31822" s="1"/>
      <c r="G31822" s="1"/>
      <c r="H31822" s="1"/>
    </row>
    <row r="31823">
      <c r="A31823" s="1"/>
      <c r="B31823" s="1"/>
      <c r="C31823" s="1"/>
      <c r="D31823" s="8"/>
      <c r="E31823" s="1"/>
      <c r="F31823" s="1"/>
      <c r="G31823" s="1"/>
      <c r="H31823" s="1"/>
    </row>
    <row r="31824">
      <c r="A31824" s="1"/>
      <c r="B31824" s="1"/>
      <c r="C31824" s="1"/>
      <c r="D31824" s="8"/>
      <c r="E31824" s="1"/>
      <c r="F31824" s="1"/>
      <c r="G31824" s="1"/>
      <c r="H31824" s="1"/>
    </row>
    <row r="31825">
      <c r="A31825" s="1"/>
      <c r="B31825" s="1"/>
      <c r="C31825" s="1"/>
      <c r="D31825" s="8"/>
      <c r="E31825" s="1"/>
      <c r="F31825" s="1"/>
      <c r="G31825" s="1"/>
      <c r="H31825" s="1"/>
    </row>
    <row r="31826">
      <c r="A31826" s="1"/>
      <c r="B31826" s="1"/>
      <c r="C31826" s="1"/>
      <c r="D31826" s="8"/>
      <c r="E31826" s="1"/>
      <c r="F31826" s="1"/>
      <c r="G31826" s="1"/>
      <c r="H31826" s="1"/>
    </row>
    <row r="31827">
      <c r="A31827" s="1"/>
      <c r="B31827" s="1"/>
      <c r="C31827" s="1"/>
      <c r="D31827" s="8"/>
      <c r="E31827" s="1"/>
      <c r="F31827" s="1"/>
      <c r="G31827" s="1"/>
      <c r="H31827" s="1"/>
    </row>
    <row r="31828">
      <c r="A31828" s="1"/>
      <c r="B31828" s="1"/>
      <c r="C31828" s="1"/>
      <c r="D31828" s="8"/>
      <c r="E31828" s="1"/>
      <c r="F31828" s="1"/>
      <c r="G31828" s="1"/>
      <c r="H31828" s="1"/>
    </row>
    <row r="31829">
      <c r="A31829" s="1"/>
      <c r="B31829" s="1"/>
      <c r="C31829" s="1"/>
      <c r="D31829" s="8"/>
      <c r="E31829" s="1"/>
      <c r="F31829" s="1"/>
      <c r="G31829" s="1"/>
      <c r="H31829" s="1"/>
    </row>
    <row r="31830">
      <c r="A31830" s="1"/>
      <c r="B31830" s="1"/>
      <c r="C31830" s="1"/>
      <c r="D31830" s="8"/>
      <c r="E31830" s="1"/>
      <c r="F31830" s="1"/>
      <c r="G31830" s="1"/>
      <c r="H31830" s="1"/>
    </row>
    <row r="31831">
      <c r="A31831" s="1"/>
      <c r="B31831" s="1"/>
      <c r="C31831" s="1"/>
      <c r="D31831" s="8"/>
      <c r="E31831" s="1"/>
      <c r="F31831" s="1"/>
      <c r="G31831" s="1"/>
      <c r="H31831" s="1"/>
    </row>
    <row r="31832">
      <c r="A31832" s="1"/>
      <c r="B31832" s="1"/>
      <c r="C31832" s="1"/>
      <c r="D31832" s="8"/>
      <c r="E31832" s="1"/>
      <c r="F31832" s="1"/>
      <c r="G31832" s="1"/>
      <c r="H31832" s="1"/>
    </row>
    <row r="31833">
      <c r="A31833" s="1"/>
      <c r="B31833" s="1"/>
      <c r="C31833" s="1"/>
      <c r="D31833" s="8"/>
      <c r="E31833" s="1"/>
      <c r="F31833" s="1"/>
      <c r="G31833" s="1"/>
      <c r="H31833" s="1"/>
    </row>
    <row r="31834">
      <c r="A31834" s="1"/>
      <c r="B31834" s="1"/>
      <c r="C31834" s="1"/>
      <c r="D31834" s="8"/>
      <c r="E31834" s="1"/>
      <c r="F31834" s="1"/>
      <c r="G31834" s="1"/>
      <c r="H31834" s="1"/>
    </row>
    <row r="31835">
      <c r="A31835" s="1"/>
      <c r="B31835" s="1"/>
      <c r="C31835" s="1"/>
      <c r="D31835" s="8"/>
      <c r="E31835" s="1"/>
      <c r="F31835" s="1"/>
      <c r="G31835" s="1"/>
      <c r="H31835" s="1"/>
    </row>
    <row r="31836">
      <c r="A31836" s="1"/>
      <c r="B31836" s="1"/>
      <c r="C31836" s="1"/>
      <c r="D31836" s="8"/>
      <c r="E31836" s="1"/>
      <c r="F31836" s="1"/>
      <c r="G31836" s="1"/>
      <c r="H31836" s="1"/>
    </row>
    <row r="31837">
      <c r="A31837" s="1"/>
      <c r="B31837" s="1"/>
      <c r="C31837" s="1"/>
      <c r="D31837" s="8"/>
      <c r="E31837" s="1"/>
      <c r="F31837" s="1"/>
      <c r="G31837" s="1"/>
      <c r="H31837" s="1"/>
    </row>
    <row r="31838">
      <c r="A31838" s="1"/>
      <c r="B31838" s="1"/>
      <c r="C31838" s="1"/>
      <c r="D31838" s="8"/>
      <c r="E31838" s="1"/>
      <c r="F31838" s="1"/>
      <c r="G31838" s="1"/>
      <c r="H31838" s="1"/>
    </row>
    <row r="31839">
      <c r="A31839" s="1"/>
      <c r="B31839" s="1"/>
      <c r="C31839" s="1"/>
      <c r="D31839" s="8"/>
      <c r="E31839" s="1"/>
      <c r="F31839" s="1"/>
      <c r="G31839" s="1"/>
      <c r="H31839" s="1"/>
    </row>
    <row r="31840">
      <c r="A31840" s="1"/>
      <c r="B31840" s="1"/>
      <c r="C31840" s="1"/>
      <c r="D31840" s="8"/>
      <c r="E31840" s="1"/>
      <c r="F31840" s="1"/>
      <c r="G31840" s="1"/>
      <c r="H31840" s="1"/>
    </row>
    <row r="31841">
      <c r="A31841" s="1"/>
      <c r="B31841" s="1"/>
      <c r="C31841" s="1"/>
      <c r="D31841" s="8"/>
      <c r="E31841" s="1"/>
      <c r="F31841" s="1"/>
      <c r="G31841" s="1"/>
      <c r="H31841" s="1"/>
    </row>
    <row r="31842">
      <c r="A31842" s="1"/>
      <c r="B31842" s="1"/>
      <c r="C31842" s="1"/>
      <c r="D31842" s="8"/>
      <c r="E31842" s="1"/>
      <c r="F31842" s="1"/>
      <c r="G31842" s="1"/>
      <c r="H31842" s="1"/>
    </row>
    <row r="31843">
      <c r="A31843" s="1"/>
      <c r="B31843" s="1"/>
      <c r="C31843" s="1"/>
      <c r="D31843" s="8"/>
      <c r="E31843" s="1"/>
      <c r="F31843" s="1"/>
      <c r="G31843" s="1"/>
      <c r="H31843" s="1"/>
    </row>
    <row r="31844">
      <c r="A31844" s="1"/>
      <c r="B31844" s="1"/>
      <c r="C31844" s="1"/>
      <c r="D31844" s="8"/>
      <c r="E31844" s="1"/>
      <c r="F31844" s="1"/>
      <c r="G31844" s="1"/>
      <c r="H31844" s="1"/>
    </row>
    <row r="31845">
      <c r="A31845" s="1"/>
      <c r="B31845" s="1"/>
      <c r="C31845" s="1"/>
      <c r="D31845" s="8"/>
      <c r="E31845" s="1"/>
      <c r="F31845" s="1"/>
      <c r="G31845" s="1"/>
      <c r="H31845" s="1"/>
    </row>
    <row r="31846">
      <c r="A31846" s="1"/>
      <c r="B31846" s="1"/>
      <c r="C31846" s="1"/>
      <c r="D31846" s="8"/>
      <c r="E31846" s="1"/>
      <c r="F31846" s="1"/>
      <c r="G31846" s="1"/>
      <c r="H31846" s="1"/>
    </row>
    <row r="31847">
      <c r="A31847" s="1"/>
      <c r="B31847" s="1"/>
      <c r="C31847" s="1"/>
      <c r="D31847" s="8"/>
      <c r="E31847" s="1"/>
      <c r="F31847" s="1"/>
      <c r="G31847" s="1"/>
      <c r="H31847" s="1"/>
    </row>
    <row r="31848">
      <c r="A31848" s="1"/>
      <c r="B31848" s="1"/>
      <c r="C31848" s="1"/>
      <c r="D31848" s="8"/>
      <c r="E31848" s="1"/>
      <c r="F31848" s="1"/>
      <c r="G31848" s="1"/>
      <c r="H31848" s="1"/>
    </row>
    <row r="31849">
      <c r="A31849" s="1"/>
      <c r="B31849" s="1"/>
      <c r="C31849" s="1"/>
      <c r="D31849" s="8"/>
      <c r="E31849" s="1"/>
      <c r="F31849" s="1"/>
      <c r="G31849" s="1"/>
      <c r="H31849" s="1"/>
    </row>
    <row r="31850">
      <c r="A31850" s="1"/>
      <c r="B31850" s="1"/>
      <c r="C31850" s="1"/>
      <c r="D31850" s="8"/>
      <c r="E31850" s="1"/>
      <c r="F31850" s="1"/>
      <c r="G31850" s="1"/>
      <c r="H31850" s="1"/>
    </row>
    <row r="31851">
      <c r="A31851" s="1"/>
      <c r="B31851" s="1"/>
      <c r="C31851" s="1"/>
      <c r="D31851" s="8"/>
      <c r="E31851" s="1"/>
      <c r="F31851" s="1"/>
      <c r="G31851" s="1"/>
      <c r="H31851" s="1"/>
    </row>
    <row r="31852">
      <c r="A31852" s="1"/>
      <c r="B31852" s="1"/>
      <c r="C31852" s="1"/>
      <c r="D31852" s="8"/>
      <c r="E31852" s="1"/>
      <c r="F31852" s="1"/>
      <c r="G31852" s="1"/>
      <c r="H31852" s="1"/>
    </row>
    <row r="31853">
      <c r="A31853" s="1"/>
      <c r="B31853" s="1"/>
      <c r="C31853" s="1"/>
      <c r="D31853" s="8"/>
      <c r="E31853" s="1"/>
      <c r="F31853" s="1"/>
      <c r="G31853" s="1"/>
      <c r="H31853" s="1"/>
    </row>
    <row r="31854">
      <c r="A31854" s="1"/>
      <c r="B31854" s="1"/>
      <c r="C31854" s="1"/>
      <c r="D31854" s="8"/>
      <c r="E31854" s="1"/>
      <c r="F31854" s="1"/>
      <c r="G31854" s="1"/>
      <c r="H31854" s="1"/>
    </row>
    <row r="31855">
      <c r="A31855" s="1"/>
      <c r="B31855" s="1"/>
      <c r="C31855" s="1"/>
      <c r="D31855" s="8"/>
      <c r="E31855" s="1"/>
      <c r="F31855" s="1"/>
      <c r="G31855" s="1"/>
      <c r="H31855" s="1"/>
    </row>
    <row r="31856">
      <c r="A31856" s="1"/>
      <c r="B31856" s="1"/>
      <c r="C31856" s="1"/>
      <c r="D31856" s="8"/>
      <c r="E31856" s="1"/>
      <c r="F31856" s="1"/>
      <c r="G31856" s="1"/>
      <c r="H31856" s="1"/>
    </row>
    <row r="31857">
      <c r="A31857" s="1"/>
      <c r="B31857" s="1"/>
      <c r="C31857" s="1"/>
      <c r="D31857" s="8"/>
      <c r="E31857" s="1"/>
      <c r="F31857" s="1"/>
      <c r="G31857" s="1"/>
      <c r="H31857" s="1"/>
    </row>
    <row r="31858">
      <c r="A31858" s="1"/>
      <c r="B31858" s="1"/>
      <c r="C31858" s="1"/>
      <c r="D31858" s="8"/>
      <c r="E31858" s="1"/>
      <c r="F31858" s="1"/>
      <c r="G31858" s="1"/>
      <c r="H31858" s="1"/>
    </row>
    <row r="31859">
      <c r="A31859" s="1"/>
      <c r="B31859" s="1"/>
      <c r="C31859" s="1"/>
      <c r="D31859" s="8"/>
      <c r="E31859" s="1"/>
      <c r="F31859" s="1"/>
      <c r="G31859" s="1"/>
      <c r="H31859" s="1"/>
    </row>
    <row r="31860">
      <c r="A31860" s="1"/>
      <c r="B31860" s="1"/>
      <c r="C31860" s="1"/>
      <c r="D31860" s="8"/>
      <c r="E31860" s="1"/>
      <c r="F31860" s="1"/>
      <c r="G31860" s="1"/>
      <c r="H31860" s="1"/>
    </row>
    <row r="31861">
      <c r="A31861" s="1"/>
      <c r="B31861" s="1"/>
      <c r="C31861" s="1"/>
      <c r="D31861" s="8"/>
      <c r="E31861" s="1"/>
      <c r="F31861" s="1"/>
      <c r="G31861" s="1"/>
      <c r="H31861" s="1"/>
    </row>
    <row r="31862">
      <c r="A31862" s="1"/>
      <c r="B31862" s="1"/>
      <c r="C31862" s="1"/>
      <c r="D31862" s="8"/>
      <c r="E31862" s="1"/>
      <c r="F31862" s="1"/>
      <c r="G31862" s="1"/>
      <c r="H31862" s="1"/>
    </row>
    <row r="31863">
      <c r="A31863" s="1"/>
      <c r="B31863" s="1"/>
      <c r="C31863" s="1"/>
      <c r="D31863" s="8"/>
      <c r="E31863" s="1"/>
      <c r="F31863" s="1"/>
      <c r="G31863" s="1"/>
      <c r="H31863" s="1"/>
    </row>
    <row r="31864">
      <c r="A31864" s="1"/>
      <c r="B31864" s="1"/>
      <c r="C31864" s="1"/>
      <c r="D31864" s="8"/>
      <c r="E31864" s="1"/>
      <c r="F31864" s="1"/>
      <c r="G31864" s="1"/>
      <c r="H31864" s="1"/>
    </row>
    <row r="31865">
      <c r="A31865" s="1"/>
      <c r="B31865" s="1"/>
      <c r="C31865" s="1"/>
      <c r="D31865" s="8"/>
      <c r="E31865" s="1"/>
      <c r="F31865" s="1"/>
      <c r="G31865" s="1"/>
      <c r="H31865" s="1"/>
    </row>
    <row r="31866">
      <c r="A31866" s="1"/>
      <c r="B31866" s="1"/>
      <c r="C31866" s="1"/>
      <c r="D31866" s="8"/>
      <c r="E31866" s="1"/>
      <c r="F31866" s="1"/>
      <c r="G31866" s="1"/>
      <c r="H31866" s="1"/>
    </row>
    <row r="31867">
      <c r="A31867" s="1"/>
      <c r="B31867" s="1"/>
      <c r="C31867" s="1"/>
      <c r="D31867" s="8"/>
      <c r="E31867" s="1"/>
      <c r="F31867" s="1"/>
      <c r="G31867" s="1"/>
      <c r="H31867" s="1"/>
    </row>
    <row r="31868">
      <c r="A31868" s="1"/>
      <c r="B31868" s="1"/>
      <c r="C31868" s="1"/>
      <c r="D31868" s="8"/>
      <c r="E31868" s="1"/>
      <c r="F31868" s="1"/>
      <c r="G31868" s="1"/>
      <c r="H31868" s="1"/>
    </row>
    <row r="31869">
      <c r="A31869" s="1"/>
      <c r="B31869" s="1"/>
      <c r="C31869" s="1"/>
      <c r="D31869" s="8"/>
      <c r="E31869" s="1"/>
      <c r="F31869" s="1"/>
      <c r="G31869" s="1"/>
      <c r="H31869" s="1"/>
    </row>
    <row r="31870">
      <c r="A31870" s="1"/>
      <c r="B31870" s="1"/>
      <c r="C31870" s="1"/>
      <c r="D31870" s="8"/>
      <c r="E31870" s="1"/>
      <c r="F31870" s="1"/>
      <c r="G31870" s="1"/>
      <c r="H31870" s="1"/>
    </row>
    <row r="31871">
      <c r="A31871" s="1"/>
      <c r="B31871" s="1"/>
      <c r="C31871" s="1"/>
      <c r="D31871" s="8"/>
      <c r="E31871" s="1"/>
      <c r="F31871" s="1"/>
      <c r="G31871" s="1"/>
      <c r="H31871" s="1"/>
    </row>
    <row r="31872">
      <c r="A31872" s="1"/>
      <c r="B31872" s="1"/>
      <c r="C31872" s="1"/>
      <c r="D31872" s="8"/>
      <c r="E31872" s="1"/>
      <c r="F31872" s="1"/>
      <c r="G31872" s="1"/>
      <c r="H31872" s="1"/>
    </row>
    <row r="31873">
      <c r="A31873" s="1"/>
      <c r="B31873" s="1"/>
      <c r="C31873" s="1"/>
      <c r="D31873" s="8"/>
      <c r="E31873" s="1"/>
      <c r="F31873" s="1"/>
      <c r="G31873" s="1"/>
      <c r="H31873" s="1"/>
    </row>
    <row r="31874">
      <c r="A31874" s="1"/>
      <c r="B31874" s="1"/>
      <c r="C31874" s="1"/>
      <c r="D31874" s="8"/>
      <c r="E31874" s="1"/>
      <c r="F31874" s="1"/>
      <c r="G31874" s="1"/>
      <c r="H31874" s="1"/>
    </row>
    <row r="31875">
      <c r="A31875" s="1"/>
      <c r="B31875" s="1"/>
      <c r="C31875" s="1"/>
      <c r="D31875" s="8"/>
      <c r="E31875" s="1"/>
      <c r="F31875" s="1"/>
      <c r="G31875" s="1"/>
      <c r="H31875" s="1"/>
    </row>
    <row r="31876">
      <c r="A31876" s="1"/>
      <c r="B31876" s="1"/>
      <c r="C31876" s="1"/>
      <c r="D31876" s="8"/>
      <c r="E31876" s="1"/>
      <c r="F31876" s="1"/>
      <c r="G31876" s="1"/>
      <c r="H31876" s="1"/>
    </row>
    <row r="31877">
      <c r="A31877" s="1"/>
      <c r="B31877" s="1"/>
      <c r="C31877" s="1"/>
      <c r="D31877" s="8"/>
      <c r="E31877" s="1"/>
      <c r="F31877" s="1"/>
      <c r="G31877" s="1"/>
      <c r="H31877" s="1"/>
    </row>
    <row r="31878">
      <c r="A31878" s="1"/>
      <c r="B31878" s="1"/>
      <c r="C31878" s="1"/>
      <c r="D31878" s="8"/>
      <c r="E31878" s="1"/>
      <c r="F31878" s="1"/>
      <c r="G31878" s="1"/>
      <c r="H31878" s="1"/>
    </row>
    <row r="31879">
      <c r="A31879" s="1"/>
      <c r="B31879" s="1"/>
      <c r="C31879" s="1"/>
      <c r="D31879" s="8"/>
      <c r="E31879" s="1"/>
      <c r="F31879" s="1"/>
      <c r="G31879" s="1"/>
      <c r="H31879" s="1"/>
    </row>
    <row r="31880">
      <c r="A31880" s="1"/>
      <c r="B31880" s="1"/>
      <c r="C31880" s="1"/>
      <c r="D31880" s="8"/>
      <c r="E31880" s="1"/>
      <c r="F31880" s="1"/>
      <c r="G31880" s="1"/>
      <c r="H31880" s="1"/>
    </row>
    <row r="31881">
      <c r="A31881" s="1"/>
      <c r="B31881" s="1"/>
      <c r="C31881" s="1"/>
      <c r="D31881" s="8"/>
      <c r="E31881" s="1"/>
      <c r="F31881" s="1"/>
      <c r="G31881" s="1"/>
      <c r="H31881" s="1"/>
    </row>
    <row r="31882">
      <c r="A31882" s="1"/>
      <c r="B31882" s="1"/>
      <c r="C31882" s="1"/>
      <c r="D31882" s="8"/>
      <c r="E31882" s="1"/>
      <c r="F31882" s="1"/>
      <c r="G31882" s="1"/>
      <c r="H31882" s="1"/>
    </row>
    <row r="31883">
      <c r="A31883" s="1"/>
      <c r="B31883" s="1"/>
      <c r="C31883" s="1"/>
      <c r="D31883" s="8"/>
      <c r="E31883" s="1"/>
      <c r="F31883" s="1"/>
      <c r="G31883" s="1"/>
      <c r="H31883" s="1"/>
    </row>
    <row r="31884">
      <c r="A31884" s="1"/>
      <c r="B31884" s="1"/>
      <c r="C31884" s="1"/>
      <c r="D31884" s="8"/>
      <c r="E31884" s="1"/>
      <c r="F31884" s="1"/>
      <c r="G31884" s="1"/>
      <c r="H31884" s="1"/>
    </row>
    <row r="31885">
      <c r="A31885" s="1"/>
      <c r="B31885" s="1"/>
      <c r="C31885" s="1"/>
      <c r="D31885" s="8"/>
      <c r="E31885" s="1"/>
      <c r="F31885" s="1"/>
      <c r="G31885" s="1"/>
      <c r="H31885" s="1"/>
    </row>
    <row r="31886">
      <c r="A31886" s="1"/>
      <c r="B31886" s="1"/>
      <c r="C31886" s="1"/>
      <c r="D31886" s="8"/>
      <c r="E31886" s="1"/>
      <c r="F31886" s="1"/>
      <c r="G31886" s="1"/>
      <c r="H31886" s="1"/>
    </row>
    <row r="31887">
      <c r="A31887" s="1"/>
      <c r="B31887" s="1"/>
      <c r="C31887" s="1"/>
      <c r="D31887" s="8"/>
      <c r="E31887" s="1"/>
      <c r="F31887" s="1"/>
      <c r="G31887" s="1"/>
      <c r="H31887" s="1"/>
    </row>
    <row r="31888">
      <c r="A31888" s="1"/>
      <c r="B31888" s="1"/>
      <c r="C31888" s="1"/>
      <c r="D31888" s="8"/>
      <c r="E31888" s="1"/>
      <c r="F31888" s="1"/>
      <c r="G31888" s="1"/>
      <c r="H31888" s="1"/>
    </row>
    <row r="31889">
      <c r="A31889" s="1"/>
      <c r="B31889" s="1"/>
      <c r="C31889" s="1"/>
      <c r="D31889" s="8"/>
      <c r="E31889" s="1"/>
      <c r="F31889" s="1"/>
      <c r="G31889" s="1"/>
      <c r="H31889" s="1"/>
    </row>
    <row r="31890">
      <c r="A31890" s="1"/>
      <c r="B31890" s="1"/>
      <c r="C31890" s="1"/>
      <c r="D31890" s="8"/>
      <c r="E31890" s="1"/>
      <c r="F31890" s="1"/>
      <c r="G31890" s="1"/>
      <c r="H31890" s="1"/>
    </row>
    <row r="31891">
      <c r="A31891" s="1"/>
      <c r="B31891" s="1"/>
      <c r="C31891" s="1"/>
      <c r="D31891" s="8"/>
      <c r="E31891" s="1"/>
      <c r="F31891" s="1"/>
      <c r="G31891" s="1"/>
      <c r="H31891" s="1"/>
    </row>
    <row r="31892">
      <c r="A31892" s="1"/>
      <c r="B31892" s="1"/>
      <c r="C31892" s="1"/>
      <c r="D31892" s="8"/>
      <c r="E31892" s="1"/>
      <c r="F31892" s="1"/>
      <c r="G31892" s="1"/>
      <c r="H31892" s="1"/>
    </row>
    <row r="31893">
      <c r="A31893" s="1"/>
      <c r="B31893" s="1"/>
      <c r="C31893" s="1"/>
      <c r="D31893" s="8"/>
      <c r="E31893" s="1"/>
      <c r="F31893" s="1"/>
      <c r="G31893" s="1"/>
      <c r="H31893" s="1"/>
    </row>
    <row r="31894">
      <c r="A31894" s="1"/>
      <c r="B31894" s="1"/>
      <c r="C31894" s="1"/>
      <c r="D31894" s="8"/>
      <c r="E31894" s="1"/>
      <c r="F31894" s="1"/>
      <c r="G31894" s="1"/>
      <c r="H31894" s="1"/>
    </row>
    <row r="31895">
      <c r="A31895" s="1"/>
      <c r="B31895" s="1"/>
      <c r="C31895" s="1"/>
      <c r="D31895" s="8"/>
      <c r="E31895" s="1"/>
      <c r="F31895" s="1"/>
      <c r="G31895" s="1"/>
      <c r="H31895" s="1"/>
    </row>
    <row r="31896">
      <c r="A31896" s="1"/>
      <c r="B31896" s="1"/>
      <c r="C31896" s="1"/>
      <c r="D31896" s="8"/>
      <c r="E31896" s="1"/>
      <c r="F31896" s="1"/>
      <c r="G31896" s="1"/>
      <c r="H31896" s="1"/>
    </row>
    <row r="31897">
      <c r="A31897" s="1"/>
      <c r="B31897" s="1"/>
      <c r="C31897" s="1"/>
      <c r="D31897" s="8"/>
      <c r="E31897" s="1"/>
      <c r="F31897" s="1"/>
      <c r="G31897" s="1"/>
      <c r="H31897" s="1"/>
    </row>
    <row r="31898">
      <c r="A31898" s="1"/>
      <c r="B31898" s="1"/>
      <c r="C31898" s="1"/>
      <c r="D31898" s="8"/>
      <c r="E31898" s="1"/>
      <c r="F31898" s="1"/>
      <c r="G31898" s="1"/>
      <c r="H31898" s="1"/>
    </row>
    <row r="31899">
      <c r="A31899" s="1"/>
      <c r="B31899" s="1"/>
      <c r="C31899" s="1"/>
      <c r="D31899" s="8"/>
      <c r="E31899" s="1"/>
      <c r="F31899" s="1"/>
      <c r="G31899" s="1"/>
      <c r="H31899" s="1"/>
    </row>
    <row r="31900">
      <c r="A31900" s="1"/>
      <c r="B31900" s="1"/>
      <c r="C31900" s="1"/>
      <c r="D31900" s="8"/>
      <c r="E31900" s="1"/>
      <c r="F31900" s="1"/>
      <c r="G31900" s="1"/>
      <c r="H31900" s="1"/>
    </row>
    <row r="31901">
      <c r="A31901" s="1"/>
      <c r="B31901" s="1"/>
      <c r="C31901" s="1"/>
      <c r="D31901" s="8"/>
      <c r="E31901" s="1"/>
      <c r="F31901" s="1"/>
      <c r="G31901" s="1"/>
      <c r="H31901" s="1"/>
    </row>
    <row r="31902">
      <c r="A31902" s="1"/>
      <c r="B31902" s="1"/>
      <c r="C31902" s="1"/>
      <c r="D31902" s="8"/>
      <c r="E31902" s="1"/>
      <c r="F31902" s="1"/>
      <c r="G31902" s="1"/>
      <c r="H31902" s="1"/>
    </row>
    <row r="31903">
      <c r="A31903" s="1"/>
      <c r="B31903" s="1"/>
      <c r="C31903" s="1"/>
      <c r="D31903" s="8"/>
      <c r="E31903" s="1"/>
      <c r="F31903" s="1"/>
      <c r="G31903" s="1"/>
      <c r="H31903" s="1"/>
    </row>
    <row r="31904">
      <c r="A31904" s="1"/>
      <c r="B31904" s="1"/>
      <c r="C31904" s="1"/>
      <c r="D31904" s="8"/>
      <c r="E31904" s="1"/>
      <c r="F31904" s="1"/>
      <c r="G31904" s="1"/>
      <c r="H31904" s="1"/>
    </row>
    <row r="31905">
      <c r="A31905" s="1"/>
      <c r="B31905" s="1"/>
      <c r="C31905" s="1"/>
      <c r="D31905" s="8"/>
      <c r="E31905" s="1"/>
      <c r="F31905" s="1"/>
      <c r="G31905" s="1"/>
      <c r="H31905" s="1"/>
    </row>
    <row r="31906">
      <c r="A31906" s="1"/>
      <c r="B31906" s="1"/>
      <c r="C31906" s="1"/>
      <c r="D31906" s="8"/>
      <c r="E31906" s="1"/>
      <c r="F31906" s="1"/>
      <c r="G31906" s="1"/>
      <c r="H31906" s="1"/>
    </row>
    <row r="31907">
      <c r="A31907" s="1"/>
      <c r="B31907" s="1"/>
      <c r="C31907" s="1"/>
      <c r="D31907" s="8"/>
      <c r="E31907" s="1"/>
      <c r="F31907" s="1"/>
      <c r="G31907" s="1"/>
      <c r="H31907" s="1"/>
    </row>
    <row r="31908">
      <c r="A31908" s="1"/>
      <c r="B31908" s="1"/>
      <c r="C31908" s="1"/>
      <c r="D31908" s="8"/>
      <c r="E31908" s="1"/>
      <c r="F31908" s="1"/>
      <c r="G31908" s="1"/>
      <c r="H31908" s="1"/>
    </row>
    <row r="31909">
      <c r="A31909" s="1"/>
      <c r="B31909" s="1"/>
      <c r="C31909" s="1"/>
      <c r="D31909" s="8"/>
      <c r="E31909" s="1"/>
      <c r="F31909" s="1"/>
      <c r="G31909" s="1"/>
      <c r="H31909" s="1"/>
    </row>
    <row r="31910">
      <c r="A31910" s="1"/>
      <c r="B31910" s="1"/>
      <c r="C31910" s="1"/>
      <c r="D31910" s="8"/>
      <c r="E31910" s="1"/>
      <c r="F31910" s="1"/>
      <c r="G31910" s="1"/>
      <c r="H31910" s="1"/>
    </row>
    <row r="31911">
      <c r="A31911" s="1"/>
      <c r="B31911" s="1"/>
      <c r="C31911" s="1"/>
      <c r="D31911" s="8"/>
      <c r="E31911" s="1"/>
      <c r="F31911" s="1"/>
      <c r="G31911" s="1"/>
      <c r="H31911" s="1"/>
    </row>
    <row r="31912">
      <c r="A31912" s="1"/>
      <c r="B31912" s="1"/>
      <c r="C31912" s="1"/>
      <c r="D31912" s="8"/>
      <c r="E31912" s="1"/>
      <c r="F31912" s="1"/>
      <c r="G31912" s="1"/>
      <c r="H31912" s="1"/>
    </row>
    <row r="31913">
      <c r="A31913" s="1"/>
      <c r="B31913" s="1"/>
      <c r="C31913" s="1"/>
      <c r="D31913" s="8"/>
      <c r="E31913" s="1"/>
      <c r="F31913" s="1"/>
      <c r="G31913" s="1"/>
      <c r="H31913" s="1"/>
    </row>
    <row r="31914">
      <c r="A31914" s="1"/>
      <c r="B31914" s="1"/>
      <c r="C31914" s="1"/>
      <c r="D31914" s="8"/>
      <c r="E31914" s="1"/>
      <c r="F31914" s="1"/>
      <c r="G31914" s="1"/>
      <c r="H31914" s="1"/>
    </row>
    <row r="31915">
      <c r="A31915" s="1"/>
      <c r="B31915" s="1"/>
      <c r="C31915" s="1"/>
      <c r="D31915" s="8"/>
      <c r="E31915" s="1"/>
      <c r="F31915" s="1"/>
      <c r="G31915" s="1"/>
      <c r="H31915" s="1"/>
    </row>
    <row r="31916">
      <c r="A31916" s="1"/>
      <c r="B31916" s="1"/>
      <c r="C31916" s="1"/>
      <c r="D31916" s="8"/>
      <c r="E31916" s="1"/>
      <c r="F31916" s="1"/>
      <c r="G31916" s="1"/>
      <c r="H31916" s="1"/>
    </row>
    <row r="31917">
      <c r="A31917" s="1"/>
      <c r="B31917" s="1"/>
      <c r="C31917" s="1"/>
      <c r="D31917" s="8"/>
      <c r="E31917" s="1"/>
      <c r="F31917" s="1"/>
      <c r="G31917" s="1"/>
      <c r="H31917" s="1"/>
    </row>
    <row r="31918">
      <c r="A31918" s="1"/>
      <c r="B31918" s="1"/>
      <c r="C31918" s="1"/>
      <c r="D31918" s="8"/>
      <c r="E31918" s="1"/>
      <c r="F31918" s="1"/>
      <c r="G31918" s="1"/>
      <c r="H31918" s="1"/>
    </row>
    <row r="31919">
      <c r="A31919" s="1"/>
      <c r="B31919" s="1"/>
      <c r="C31919" s="1"/>
      <c r="D31919" s="8"/>
      <c r="E31919" s="1"/>
      <c r="F31919" s="1"/>
      <c r="G31919" s="1"/>
      <c r="H31919" s="1"/>
    </row>
    <row r="31920">
      <c r="A31920" s="1"/>
      <c r="B31920" s="1"/>
      <c r="C31920" s="1"/>
      <c r="D31920" s="8"/>
      <c r="E31920" s="1"/>
      <c r="F31920" s="1"/>
      <c r="G31920" s="1"/>
      <c r="H31920" s="1"/>
    </row>
    <row r="31921">
      <c r="A31921" s="1"/>
      <c r="B31921" s="1"/>
      <c r="C31921" s="1"/>
      <c r="D31921" s="8"/>
      <c r="E31921" s="1"/>
      <c r="F31921" s="1"/>
      <c r="G31921" s="1"/>
      <c r="H31921" s="1"/>
    </row>
    <row r="31922">
      <c r="A31922" s="1"/>
      <c r="B31922" s="1"/>
      <c r="C31922" s="1"/>
      <c r="D31922" s="8"/>
      <c r="E31922" s="1"/>
      <c r="F31922" s="1"/>
      <c r="G31922" s="1"/>
      <c r="H31922" s="1"/>
    </row>
    <row r="31923">
      <c r="A31923" s="1"/>
      <c r="B31923" s="1"/>
      <c r="C31923" s="1"/>
      <c r="D31923" s="8"/>
      <c r="E31923" s="1"/>
      <c r="F31923" s="1"/>
      <c r="G31923" s="1"/>
      <c r="H31923" s="1"/>
    </row>
    <row r="31924">
      <c r="A31924" s="1"/>
      <c r="B31924" s="1"/>
      <c r="C31924" s="1"/>
      <c r="D31924" s="8"/>
      <c r="E31924" s="1"/>
      <c r="F31924" s="1"/>
      <c r="G31924" s="1"/>
      <c r="H31924" s="1"/>
    </row>
    <row r="31925">
      <c r="A31925" s="1"/>
      <c r="B31925" s="1"/>
      <c r="C31925" s="1"/>
      <c r="D31925" s="8"/>
      <c r="E31925" s="1"/>
      <c r="F31925" s="1"/>
      <c r="G31925" s="1"/>
      <c r="H31925" s="1"/>
    </row>
    <row r="31926">
      <c r="A31926" s="1"/>
      <c r="B31926" s="1"/>
      <c r="C31926" s="1"/>
      <c r="D31926" s="8"/>
      <c r="E31926" s="1"/>
      <c r="F31926" s="1"/>
      <c r="G31926" s="1"/>
      <c r="H31926" s="1"/>
    </row>
    <row r="31927">
      <c r="A31927" s="1"/>
      <c r="B31927" s="1"/>
      <c r="C31927" s="1"/>
      <c r="D31927" s="8"/>
      <c r="E31927" s="1"/>
      <c r="F31927" s="1"/>
      <c r="G31927" s="1"/>
      <c r="H31927" s="1"/>
    </row>
    <row r="31928">
      <c r="A31928" s="1"/>
      <c r="B31928" s="1"/>
      <c r="C31928" s="1"/>
      <c r="D31928" s="8"/>
      <c r="E31928" s="1"/>
      <c r="F31928" s="1"/>
      <c r="G31928" s="1"/>
      <c r="H31928" s="1"/>
    </row>
    <row r="31929">
      <c r="A31929" s="1"/>
      <c r="B31929" s="1"/>
      <c r="C31929" s="1"/>
      <c r="D31929" s="8"/>
      <c r="E31929" s="1"/>
      <c r="F31929" s="1"/>
      <c r="G31929" s="1"/>
      <c r="H31929" s="1"/>
    </row>
    <row r="31930">
      <c r="A31930" s="1"/>
      <c r="B31930" s="1"/>
      <c r="C31930" s="1"/>
      <c r="D31930" s="8"/>
      <c r="E31930" s="1"/>
      <c r="F31930" s="1"/>
      <c r="G31930" s="1"/>
      <c r="H31930" s="1"/>
    </row>
    <row r="31931">
      <c r="A31931" s="1"/>
      <c r="B31931" s="1"/>
      <c r="C31931" s="1"/>
      <c r="D31931" s="8"/>
      <c r="E31931" s="1"/>
      <c r="F31931" s="1"/>
      <c r="G31931" s="1"/>
      <c r="H31931" s="1"/>
    </row>
    <row r="31932">
      <c r="A31932" s="1"/>
      <c r="B31932" s="1"/>
      <c r="C31932" s="1"/>
      <c r="D31932" s="8"/>
      <c r="E31932" s="1"/>
      <c r="F31932" s="1"/>
      <c r="G31932" s="1"/>
      <c r="H31932" s="1"/>
    </row>
    <row r="31933">
      <c r="A31933" s="1"/>
      <c r="B31933" s="1"/>
      <c r="C31933" s="1"/>
      <c r="D31933" s="8"/>
      <c r="E31933" s="1"/>
      <c r="F31933" s="1"/>
      <c r="G31933" s="1"/>
      <c r="H31933" s="1"/>
    </row>
    <row r="31934">
      <c r="A31934" s="1"/>
      <c r="B31934" s="1"/>
      <c r="C31934" s="1"/>
      <c r="D31934" s="8"/>
      <c r="E31934" s="1"/>
      <c r="F31934" s="1"/>
      <c r="G31934" s="1"/>
      <c r="H31934" s="1"/>
    </row>
    <row r="31935">
      <c r="A31935" s="1"/>
      <c r="B31935" s="1"/>
      <c r="C31935" s="1"/>
      <c r="D31935" s="8"/>
      <c r="E31935" s="1"/>
      <c r="F31935" s="1"/>
      <c r="G31935" s="1"/>
      <c r="H31935" s="1"/>
    </row>
    <row r="31936">
      <c r="A31936" s="1"/>
      <c r="B31936" s="1"/>
      <c r="C31936" s="1"/>
      <c r="D31936" s="8"/>
      <c r="E31936" s="1"/>
      <c r="F31936" s="1"/>
      <c r="G31936" s="1"/>
      <c r="H31936" s="1"/>
    </row>
    <row r="31937">
      <c r="A31937" s="1"/>
      <c r="B31937" s="1"/>
      <c r="C31937" s="1"/>
      <c r="D31937" s="8"/>
      <c r="E31937" s="1"/>
      <c r="F31937" s="1"/>
      <c r="G31937" s="1"/>
      <c r="H31937" s="1"/>
    </row>
    <row r="31938">
      <c r="A31938" s="1"/>
      <c r="B31938" s="1"/>
      <c r="C31938" s="1"/>
      <c r="D31938" s="8"/>
      <c r="E31938" s="1"/>
      <c r="F31938" s="1"/>
      <c r="G31938" s="1"/>
      <c r="H31938" s="1"/>
    </row>
    <row r="31939">
      <c r="A31939" s="1"/>
      <c r="B31939" s="1"/>
      <c r="C31939" s="1"/>
      <c r="D31939" s="8"/>
      <c r="E31939" s="1"/>
      <c r="F31939" s="1"/>
      <c r="G31939" s="1"/>
      <c r="H31939" s="1"/>
    </row>
    <row r="31940">
      <c r="A31940" s="1"/>
      <c r="B31940" s="1"/>
      <c r="C31940" s="1"/>
      <c r="D31940" s="8"/>
      <c r="E31940" s="1"/>
      <c r="F31940" s="1"/>
      <c r="G31940" s="1"/>
      <c r="H31940" s="1"/>
    </row>
    <row r="31941">
      <c r="A31941" s="1"/>
      <c r="B31941" s="1"/>
      <c r="C31941" s="1"/>
      <c r="D31941" s="8"/>
      <c r="E31941" s="1"/>
      <c r="F31941" s="1"/>
      <c r="G31941" s="1"/>
      <c r="H31941" s="1"/>
    </row>
    <row r="31942">
      <c r="A31942" s="1"/>
      <c r="B31942" s="1"/>
      <c r="C31942" s="1"/>
      <c r="D31942" s="8"/>
      <c r="E31942" s="1"/>
      <c r="F31942" s="1"/>
      <c r="G31942" s="1"/>
      <c r="H31942" s="1"/>
    </row>
    <row r="31943">
      <c r="A31943" s="1"/>
      <c r="B31943" s="1"/>
      <c r="C31943" s="1"/>
      <c r="D31943" s="8"/>
      <c r="E31943" s="1"/>
      <c r="F31943" s="1"/>
      <c r="G31943" s="1"/>
      <c r="H31943" s="1"/>
    </row>
    <row r="31944">
      <c r="A31944" s="1"/>
      <c r="B31944" s="1"/>
      <c r="C31944" s="1"/>
      <c r="D31944" s="8"/>
      <c r="E31944" s="1"/>
      <c r="F31944" s="1"/>
      <c r="G31944" s="1"/>
      <c r="H31944" s="1"/>
    </row>
    <row r="31945">
      <c r="A31945" s="1"/>
      <c r="B31945" s="1"/>
      <c r="C31945" s="1"/>
      <c r="D31945" s="8"/>
      <c r="E31945" s="1"/>
      <c r="F31945" s="1"/>
      <c r="G31945" s="1"/>
      <c r="H31945" s="1"/>
    </row>
    <row r="31946">
      <c r="A31946" s="1"/>
      <c r="B31946" s="1"/>
      <c r="C31946" s="1"/>
      <c r="D31946" s="8"/>
      <c r="E31946" s="1"/>
      <c r="F31946" s="1"/>
      <c r="G31946" s="1"/>
      <c r="H31946" s="1"/>
    </row>
    <row r="31947">
      <c r="A31947" s="1"/>
      <c r="B31947" s="1"/>
      <c r="C31947" s="1"/>
      <c r="D31947" s="8"/>
      <c r="E31947" s="1"/>
      <c r="F31947" s="1"/>
      <c r="G31947" s="1"/>
      <c r="H31947" s="1"/>
    </row>
    <row r="31948">
      <c r="A31948" s="1"/>
      <c r="B31948" s="1"/>
      <c r="C31948" s="1"/>
      <c r="D31948" s="8"/>
      <c r="E31948" s="1"/>
      <c r="F31948" s="1"/>
      <c r="G31948" s="1"/>
      <c r="H31948" s="1"/>
    </row>
    <row r="31949">
      <c r="A31949" s="1"/>
      <c r="B31949" s="1"/>
      <c r="C31949" s="1"/>
      <c r="D31949" s="8"/>
      <c r="E31949" s="1"/>
      <c r="F31949" s="1"/>
      <c r="G31949" s="1"/>
      <c r="H31949" s="1"/>
    </row>
    <row r="31950">
      <c r="A31950" s="1"/>
      <c r="B31950" s="1"/>
      <c r="C31950" s="1"/>
      <c r="D31950" s="8"/>
      <c r="E31950" s="1"/>
      <c r="F31950" s="1"/>
      <c r="G31950" s="1"/>
      <c r="H31950" s="1"/>
    </row>
    <row r="31951">
      <c r="A31951" s="1"/>
      <c r="B31951" s="1"/>
      <c r="C31951" s="1"/>
      <c r="D31951" s="8"/>
      <c r="E31951" s="1"/>
      <c r="F31951" s="1"/>
      <c r="G31951" s="1"/>
      <c r="H31951" s="1"/>
    </row>
    <row r="31952">
      <c r="A31952" s="1"/>
      <c r="B31952" s="1"/>
      <c r="C31952" s="1"/>
      <c r="D31952" s="8"/>
      <c r="E31952" s="1"/>
      <c r="F31952" s="1"/>
      <c r="G31952" s="1"/>
      <c r="H31952" s="1"/>
    </row>
    <row r="31953">
      <c r="A31953" s="1"/>
      <c r="B31953" s="1"/>
      <c r="C31953" s="1"/>
      <c r="D31953" s="8"/>
      <c r="E31953" s="1"/>
      <c r="F31953" s="1"/>
      <c r="G31953" s="1"/>
      <c r="H31953" s="1"/>
    </row>
    <row r="31954">
      <c r="A31954" s="1"/>
      <c r="B31954" s="1"/>
      <c r="C31954" s="1"/>
      <c r="D31954" s="8"/>
      <c r="E31954" s="1"/>
      <c r="F31954" s="1"/>
      <c r="G31954" s="1"/>
      <c r="H31954" s="1"/>
    </row>
    <row r="31955">
      <c r="A31955" s="1"/>
      <c r="B31955" s="1"/>
      <c r="C31955" s="1"/>
      <c r="D31955" s="8"/>
      <c r="E31955" s="1"/>
      <c r="F31955" s="1"/>
      <c r="G31955" s="1"/>
      <c r="H31955" s="1"/>
    </row>
    <row r="31956">
      <c r="A31956" s="1"/>
      <c r="B31956" s="1"/>
      <c r="C31956" s="1"/>
      <c r="D31956" s="8"/>
      <c r="E31956" s="1"/>
      <c r="F31956" s="1"/>
      <c r="G31956" s="1"/>
      <c r="H31956" s="1"/>
    </row>
    <row r="31957">
      <c r="A31957" s="1"/>
      <c r="B31957" s="1"/>
      <c r="C31957" s="1"/>
      <c r="D31957" s="8"/>
      <c r="E31957" s="1"/>
      <c r="F31957" s="1"/>
      <c r="G31957" s="1"/>
      <c r="H31957" s="1"/>
    </row>
    <row r="31958">
      <c r="A31958" s="1"/>
      <c r="B31958" s="1"/>
      <c r="C31958" s="1"/>
      <c r="D31958" s="8"/>
      <c r="E31958" s="1"/>
      <c r="F31958" s="1"/>
      <c r="G31958" s="1"/>
      <c r="H31958" s="1"/>
    </row>
    <row r="31959">
      <c r="A31959" s="1"/>
      <c r="B31959" s="1"/>
      <c r="C31959" s="1"/>
      <c r="D31959" s="8"/>
      <c r="E31959" s="1"/>
      <c r="F31959" s="1"/>
      <c r="G31959" s="1"/>
      <c r="H31959" s="1"/>
    </row>
    <row r="31960">
      <c r="A31960" s="1"/>
      <c r="B31960" s="1"/>
      <c r="C31960" s="1"/>
      <c r="D31960" s="8"/>
      <c r="E31960" s="1"/>
      <c r="F31960" s="1"/>
      <c r="G31960" s="1"/>
      <c r="H31960" s="1"/>
    </row>
    <row r="31961">
      <c r="A31961" s="1"/>
      <c r="B31961" s="1"/>
      <c r="C31961" s="1"/>
      <c r="D31961" s="8"/>
      <c r="E31961" s="1"/>
      <c r="F31961" s="1"/>
      <c r="G31961" s="1"/>
      <c r="H31961" s="1"/>
    </row>
    <row r="31962">
      <c r="A31962" s="1"/>
      <c r="B31962" s="1"/>
      <c r="C31962" s="1"/>
      <c r="D31962" s="8"/>
      <c r="E31962" s="1"/>
      <c r="F31962" s="1"/>
      <c r="G31962" s="1"/>
      <c r="H31962" s="1"/>
    </row>
    <row r="31963">
      <c r="A31963" s="1"/>
      <c r="B31963" s="1"/>
      <c r="C31963" s="1"/>
      <c r="D31963" s="8"/>
      <c r="E31963" s="1"/>
      <c r="F31963" s="1"/>
      <c r="G31963" s="1"/>
      <c r="H31963" s="1"/>
    </row>
    <row r="31964">
      <c r="A31964" s="1"/>
      <c r="B31964" s="1"/>
      <c r="C31964" s="1"/>
      <c r="D31964" s="8"/>
      <c r="E31964" s="1"/>
      <c r="F31964" s="1"/>
      <c r="G31964" s="1"/>
      <c r="H31964" s="1"/>
    </row>
    <row r="31965">
      <c r="A31965" s="1"/>
      <c r="B31965" s="1"/>
      <c r="C31965" s="1"/>
      <c r="D31965" s="8"/>
      <c r="E31965" s="1"/>
      <c r="F31965" s="1"/>
      <c r="G31965" s="1"/>
      <c r="H31965" s="1"/>
    </row>
    <row r="31966">
      <c r="A31966" s="1"/>
      <c r="B31966" s="1"/>
      <c r="C31966" s="1"/>
      <c r="D31966" s="8"/>
      <c r="E31966" s="1"/>
      <c r="F31966" s="1"/>
      <c r="G31966" s="1"/>
      <c r="H31966" s="1"/>
    </row>
    <row r="31967">
      <c r="A31967" s="1"/>
      <c r="B31967" s="1"/>
      <c r="C31967" s="1"/>
      <c r="D31967" s="8"/>
      <c r="E31967" s="1"/>
      <c r="F31967" s="1"/>
      <c r="G31967" s="1"/>
      <c r="H31967" s="1"/>
    </row>
    <row r="31968">
      <c r="A31968" s="1"/>
      <c r="B31968" s="1"/>
      <c r="C31968" s="1"/>
      <c r="D31968" s="8"/>
      <c r="E31968" s="1"/>
      <c r="F31968" s="1"/>
      <c r="G31968" s="1"/>
      <c r="H31968" s="1"/>
    </row>
    <row r="31969">
      <c r="A31969" s="1"/>
      <c r="B31969" s="1"/>
      <c r="C31969" s="1"/>
      <c r="D31969" s="8"/>
      <c r="E31969" s="1"/>
      <c r="F31969" s="1"/>
      <c r="G31969" s="1"/>
      <c r="H31969" s="1"/>
    </row>
    <row r="31970">
      <c r="A31970" s="1"/>
      <c r="B31970" s="1"/>
      <c r="C31970" s="1"/>
      <c r="D31970" s="8"/>
      <c r="E31970" s="1"/>
      <c r="F31970" s="1"/>
      <c r="G31970" s="1"/>
      <c r="H31970" s="1"/>
    </row>
    <row r="31971">
      <c r="A31971" s="1"/>
      <c r="B31971" s="1"/>
      <c r="C31971" s="1"/>
      <c r="D31971" s="8"/>
      <c r="E31971" s="1"/>
      <c r="F31971" s="1"/>
      <c r="G31971" s="1"/>
      <c r="H31971" s="1"/>
    </row>
    <row r="31972">
      <c r="A31972" s="1"/>
      <c r="B31972" s="1"/>
      <c r="C31972" s="1"/>
      <c r="D31972" s="8"/>
      <c r="E31972" s="1"/>
      <c r="F31972" s="1"/>
      <c r="G31972" s="1"/>
      <c r="H31972" s="1"/>
    </row>
    <row r="31973">
      <c r="A31973" s="1"/>
      <c r="B31973" s="1"/>
      <c r="C31973" s="1"/>
      <c r="D31973" s="8"/>
      <c r="E31973" s="1"/>
      <c r="F31973" s="1"/>
      <c r="G31973" s="1"/>
      <c r="H31973" s="1"/>
    </row>
    <row r="31974">
      <c r="A31974" s="1"/>
      <c r="B31974" s="1"/>
      <c r="C31974" s="1"/>
      <c r="D31974" s="8"/>
      <c r="E31974" s="1"/>
      <c r="F31974" s="1"/>
      <c r="G31974" s="1"/>
      <c r="H31974" s="1"/>
    </row>
    <row r="31975">
      <c r="A31975" s="1"/>
      <c r="B31975" s="1"/>
      <c r="C31975" s="1"/>
      <c r="D31975" s="8"/>
      <c r="E31975" s="1"/>
      <c r="F31975" s="1"/>
      <c r="G31975" s="1"/>
      <c r="H31975" s="1"/>
    </row>
    <row r="31976">
      <c r="A31976" s="1"/>
      <c r="B31976" s="1"/>
      <c r="C31976" s="1"/>
      <c r="D31976" s="8"/>
      <c r="E31976" s="1"/>
      <c r="F31976" s="1"/>
      <c r="G31976" s="1"/>
      <c r="H31976" s="1"/>
    </row>
    <row r="31977">
      <c r="A31977" s="1"/>
      <c r="B31977" s="1"/>
      <c r="C31977" s="1"/>
      <c r="D31977" s="8"/>
      <c r="E31977" s="1"/>
      <c r="F31977" s="1"/>
      <c r="G31977" s="1"/>
      <c r="H31977" s="1"/>
    </row>
    <row r="31978">
      <c r="A31978" s="1"/>
      <c r="B31978" s="1"/>
      <c r="C31978" s="1"/>
      <c r="D31978" s="8"/>
      <c r="E31978" s="1"/>
      <c r="F31978" s="1"/>
      <c r="G31978" s="1"/>
      <c r="H31978" s="1"/>
    </row>
    <row r="31979">
      <c r="A31979" s="1"/>
      <c r="B31979" s="1"/>
      <c r="C31979" s="1"/>
      <c r="D31979" s="8"/>
      <c r="E31979" s="1"/>
      <c r="F31979" s="1"/>
      <c r="G31979" s="1"/>
      <c r="H31979" s="1"/>
    </row>
    <row r="31980">
      <c r="A31980" s="1"/>
      <c r="B31980" s="1"/>
      <c r="C31980" s="1"/>
      <c r="D31980" s="8"/>
      <c r="E31980" s="1"/>
      <c r="F31980" s="1"/>
      <c r="G31980" s="1"/>
      <c r="H31980" s="1"/>
    </row>
    <row r="31981">
      <c r="A31981" s="1"/>
      <c r="B31981" s="1"/>
      <c r="C31981" s="1"/>
      <c r="D31981" s="8"/>
      <c r="E31981" s="1"/>
      <c r="F31981" s="1"/>
      <c r="G31981" s="1"/>
      <c r="H31981" s="1"/>
    </row>
    <row r="31982">
      <c r="A31982" s="1"/>
      <c r="B31982" s="1"/>
      <c r="C31982" s="1"/>
      <c r="D31982" s="8"/>
      <c r="E31982" s="1"/>
      <c r="F31982" s="1"/>
      <c r="G31982" s="1"/>
      <c r="H31982" s="1"/>
    </row>
    <row r="31983">
      <c r="A31983" s="1"/>
      <c r="B31983" s="1"/>
      <c r="C31983" s="1"/>
      <c r="D31983" s="8"/>
      <c r="E31983" s="1"/>
      <c r="F31983" s="1"/>
      <c r="G31983" s="1"/>
      <c r="H31983" s="1"/>
    </row>
    <row r="31984">
      <c r="A31984" s="1"/>
      <c r="B31984" s="1"/>
      <c r="C31984" s="1"/>
      <c r="D31984" s="8"/>
      <c r="E31984" s="1"/>
      <c r="F31984" s="1"/>
      <c r="G31984" s="1"/>
      <c r="H31984" s="1"/>
    </row>
    <row r="31985">
      <c r="A31985" s="1"/>
      <c r="B31985" s="1"/>
      <c r="C31985" s="1"/>
      <c r="D31985" s="8"/>
      <c r="E31985" s="1"/>
      <c r="F31985" s="1"/>
      <c r="G31985" s="1"/>
      <c r="H31985" s="1"/>
    </row>
    <row r="31986">
      <c r="A31986" s="1"/>
      <c r="B31986" s="1"/>
      <c r="C31986" s="1"/>
      <c r="D31986" s="8"/>
      <c r="E31986" s="1"/>
      <c r="F31986" s="1"/>
      <c r="G31986" s="1"/>
      <c r="H31986" s="1"/>
    </row>
    <row r="31987">
      <c r="A31987" s="1"/>
      <c r="B31987" s="1"/>
      <c r="C31987" s="1"/>
      <c r="D31987" s="8"/>
      <c r="E31987" s="1"/>
      <c r="F31987" s="1"/>
      <c r="G31987" s="1"/>
      <c r="H31987" s="1"/>
    </row>
    <row r="31988">
      <c r="A31988" s="1"/>
      <c r="B31988" s="1"/>
      <c r="C31988" s="1"/>
      <c r="D31988" s="8"/>
      <c r="E31988" s="1"/>
      <c r="F31988" s="1"/>
      <c r="G31988" s="1"/>
      <c r="H31988" s="1"/>
    </row>
    <row r="31989">
      <c r="A31989" s="1"/>
      <c r="B31989" s="1"/>
      <c r="C31989" s="1"/>
      <c r="D31989" s="8"/>
      <c r="E31989" s="1"/>
      <c r="F31989" s="1"/>
      <c r="G31989" s="1"/>
      <c r="H31989" s="1"/>
    </row>
    <row r="31990">
      <c r="A31990" s="1"/>
      <c r="B31990" s="1"/>
      <c r="C31990" s="1"/>
      <c r="D31990" s="8"/>
      <c r="E31990" s="1"/>
      <c r="F31990" s="1"/>
      <c r="G31990" s="1"/>
      <c r="H31990" s="1"/>
    </row>
    <row r="31991">
      <c r="A31991" s="1"/>
      <c r="B31991" s="1"/>
      <c r="C31991" s="1"/>
      <c r="D31991" s="8"/>
      <c r="E31991" s="1"/>
      <c r="F31991" s="1"/>
      <c r="G31991" s="1"/>
      <c r="H31991" s="1"/>
    </row>
    <row r="31992">
      <c r="A31992" s="1"/>
      <c r="B31992" s="1"/>
      <c r="C31992" s="1"/>
      <c r="D31992" s="8"/>
      <c r="E31992" s="1"/>
      <c r="F31992" s="1"/>
      <c r="G31992" s="1"/>
      <c r="H31992" s="1"/>
    </row>
    <row r="31993">
      <c r="A31993" s="1"/>
      <c r="B31993" s="1"/>
      <c r="C31993" s="1"/>
      <c r="D31993" s="8"/>
      <c r="E31993" s="1"/>
      <c r="F31993" s="1"/>
      <c r="G31993" s="1"/>
      <c r="H31993" s="1"/>
    </row>
    <row r="31994">
      <c r="A31994" s="1"/>
      <c r="B31994" s="1"/>
      <c r="C31994" s="1"/>
      <c r="D31994" s="8"/>
      <c r="E31994" s="1"/>
      <c r="F31994" s="1"/>
      <c r="G31994" s="1"/>
      <c r="H31994" s="1"/>
    </row>
    <row r="31995">
      <c r="A31995" s="1"/>
      <c r="B31995" s="1"/>
      <c r="C31995" s="1"/>
      <c r="D31995" s="8"/>
      <c r="E31995" s="1"/>
      <c r="F31995" s="1"/>
      <c r="G31995" s="1"/>
      <c r="H31995" s="1"/>
    </row>
    <row r="31996">
      <c r="A31996" s="1"/>
      <c r="B31996" s="1"/>
      <c r="C31996" s="1"/>
      <c r="D31996" s="8"/>
      <c r="E31996" s="1"/>
      <c r="F31996" s="1"/>
      <c r="G31996" s="1"/>
      <c r="H31996" s="1"/>
    </row>
    <row r="31997">
      <c r="A31997" s="1"/>
      <c r="B31997" s="1"/>
      <c r="C31997" s="1"/>
      <c r="D31997" s="8"/>
      <c r="E31997" s="1"/>
      <c r="F31997" s="1"/>
      <c r="G31997" s="1"/>
      <c r="H31997" s="1"/>
    </row>
    <row r="31998">
      <c r="A31998" s="1"/>
      <c r="B31998" s="1"/>
      <c r="C31998" s="1"/>
      <c r="D31998" s="8"/>
      <c r="E31998" s="1"/>
      <c r="F31998" s="1"/>
      <c r="G31998" s="1"/>
      <c r="H31998" s="1"/>
    </row>
    <row r="31999">
      <c r="A31999" s="1"/>
      <c r="B31999" s="1"/>
      <c r="C31999" s="1"/>
      <c r="D31999" s="8"/>
      <c r="E31999" s="1"/>
      <c r="F31999" s="1"/>
      <c r="G31999" s="1"/>
      <c r="H31999" s="1"/>
    </row>
    <row r="32000">
      <c r="A32000" s="1"/>
      <c r="B32000" s="1"/>
      <c r="C32000" s="1"/>
      <c r="D32000" s="8"/>
      <c r="E32000" s="1"/>
      <c r="F32000" s="1"/>
      <c r="G32000" s="1"/>
      <c r="H32000" s="1"/>
    </row>
    <row r="32001">
      <c r="A32001" s="1"/>
      <c r="B32001" s="1"/>
      <c r="C32001" s="1"/>
      <c r="D32001" s="8"/>
      <c r="E32001" s="1"/>
      <c r="F32001" s="1"/>
      <c r="G32001" s="1"/>
      <c r="H32001" s="1"/>
    </row>
    <row r="32002">
      <c r="A32002" s="1"/>
      <c r="B32002" s="1"/>
      <c r="C32002" s="1"/>
      <c r="D32002" s="8"/>
      <c r="E32002" s="1"/>
      <c r="F32002" s="1"/>
      <c r="G32002" s="1"/>
      <c r="H32002" s="1"/>
    </row>
    <row r="32003">
      <c r="A32003" s="1"/>
      <c r="B32003" s="1"/>
      <c r="C32003" s="1"/>
      <c r="D32003" s="8"/>
      <c r="E32003" s="1"/>
      <c r="F32003" s="1"/>
      <c r="G32003" s="1"/>
      <c r="H32003" s="1"/>
    </row>
    <row r="32004">
      <c r="A32004" s="1"/>
      <c r="B32004" s="1"/>
      <c r="C32004" s="1"/>
      <c r="D32004" s="8"/>
      <c r="E32004" s="1"/>
      <c r="F32004" s="1"/>
      <c r="G32004" s="1"/>
      <c r="H32004" s="1"/>
    </row>
    <row r="32005">
      <c r="A32005" s="1"/>
      <c r="B32005" s="1"/>
      <c r="C32005" s="1"/>
      <c r="D32005" s="8"/>
      <c r="E32005" s="1"/>
      <c r="F32005" s="1"/>
      <c r="G32005" s="1"/>
      <c r="H32005" s="1"/>
    </row>
    <row r="32006">
      <c r="A32006" s="1"/>
      <c r="B32006" s="1"/>
      <c r="C32006" s="1"/>
      <c r="D32006" s="8"/>
      <c r="E32006" s="1"/>
      <c r="F32006" s="1"/>
      <c r="G32006" s="1"/>
      <c r="H32006" s="1"/>
    </row>
    <row r="32007">
      <c r="A32007" s="1"/>
      <c r="B32007" s="1"/>
      <c r="C32007" s="1"/>
      <c r="D32007" s="8"/>
      <c r="E32007" s="1"/>
      <c r="F32007" s="1"/>
      <c r="G32007" s="1"/>
      <c r="H32007" s="1"/>
    </row>
    <row r="32008">
      <c r="A32008" s="1"/>
      <c r="B32008" s="1"/>
      <c r="C32008" s="1"/>
      <c r="D32008" s="8"/>
      <c r="E32008" s="1"/>
      <c r="F32008" s="1"/>
      <c r="G32008" s="1"/>
      <c r="H32008" s="1"/>
    </row>
    <row r="32009">
      <c r="A32009" s="1"/>
      <c r="B32009" s="1"/>
      <c r="C32009" s="1"/>
      <c r="D32009" s="8"/>
      <c r="E32009" s="1"/>
      <c r="F32009" s="1"/>
      <c r="G32009" s="1"/>
      <c r="H32009" s="1"/>
    </row>
    <row r="32010">
      <c r="A32010" s="1"/>
      <c r="B32010" s="1"/>
      <c r="C32010" s="1"/>
      <c r="D32010" s="8"/>
      <c r="E32010" s="1"/>
      <c r="F32010" s="1"/>
      <c r="G32010" s="1"/>
      <c r="H32010" s="1"/>
    </row>
    <row r="32011">
      <c r="A32011" s="1"/>
      <c r="B32011" s="1"/>
      <c r="C32011" s="1"/>
      <c r="D32011" s="8"/>
      <c r="E32011" s="1"/>
      <c r="F32011" s="1"/>
      <c r="G32011" s="1"/>
      <c r="H32011" s="1"/>
    </row>
    <row r="32012">
      <c r="A32012" s="1"/>
      <c r="B32012" s="1"/>
      <c r="C32012" s="1"/>
      <c r="D32012" s="8"/>
      <c r="E32012" s="1"/>
      <c r="F32012" s="1"/>
      <c r="G32012" s="1"/>
      <c r="H32012" s="1"/>
    </row>
    <row r="32013">
      <c r="A32013" s="1"/>
      <c r="B32013" s="1"/>
      <c r="C32013" s="1"/>
      <c r="D32013" s="8"/>
      <c r="E32013" s="1"/>
      <c r="F32013" s="1"/>
      <c r="G32013" s="1"/>
      <c r="H32013" s="1"/>
    </row>
    <row r="32014">
      <c r="A32014" s="1"/>
      <c r="B32014" s="1"/>
      <c r="C32014" s="1"/>
      <c r="D32014" s="8"/>
      <c r="E32014" s="1"/>
      <c r="F32014" s="1"/>
      <c r="G32014" s="1"/>
      <c r="H32014" s="1"/>
    </row>
    <row r="32015">
      <c r="A32015" s="1"/>
      <c r="B32015" s="1"/>
      <c r="C32015" s="1"/>
      <c r="D32015" s="8"/>
      <c r="E32015" s="1"/>
      <c r="F32015" s="1"/>
      <c r="G32015" s="1"/>
      <c r="H32015" s="1"/>
    </row>
    <row r="32016">
      <c r="A32016" s="1"/>
      <c r="B32016" s="1"/>
      <c r="C32016" s="1"/>
      <c r="D32016" s="8"/>
      <c r="E32016" s="1"/>
      <c r="F32016" s="1"/>
      <c r="G32016" s="1"/>
      <c r="H32016" s="1"/>
    </row>
    <row r="32017">
      <c r="A32017" s="1"/>
      <c r="B32017" s="1"/>
      <c r="C32017" s="1"/>
      <c r="D32017" s="8"/>
      <c r="E32017" s="1"/>
      <c r="F32017" s="1"/>
      <c r="G32017" s="1"/>
      <c r="H32017" s="1"/>
    </row>
    <row r="32018">
      <c r="A32018" s="1"/>
      <c r="B32018" s="1"/>
      <c r="C32018" s="1"/>
      <c r="D32018" s="8"/>
      <c r="E32018" s="1"/>
      <c r="F32018" s="1"/>
      <c r="G32018" s="1"/>
      <c r="H32018" s="1"/>
    </row>
    <row r="32019">
      <c r="A32019" s="1"/>
      <c r="B32019" s="1"/>
      <c r="C32019" s="1"/>
      <c r="D32019" s="8"/>
      <c r="E32019" s="1"/>
      <c r="F32019" s="1"/>
      <c r="G32019" s="1"/>
      <c r="H32019" s="1"/>
    </row>
    <row r="32020">
      <c r="A32020" s="1"/>
      <c r="B32020" s="1"/>
      <c r="C32020" s="1"/>
      <c r="D32020" s="8"/>
      <c r="E32020" s="1"/>
      <c r="F32020" s="1"/>
      <c r="G32020" s="1"/>
      <c r="H32020" s="1"/>
    </row>
    <row r="32021">
      <c r="A32021" s="1"/>
      <c r="B32021" s="1"/>
      <c r="C32021" s="1"/>
      <c r="D32021" s="8"/>
      <c r="E32021" s="1"/>
      <c r="F32021" s="1"/>
      <c r="G32021" s="1"/>
      <c r="H32021" s="1"/>
    </row>
    <row r="32022">
      <c r="A32022" s="1"/>
      <c r="B32022" s="1"/>
      <c r="C32022" s="1"/>
      <c r="D32022" s="8"/>
      <c r="E32022" s="1"/>
      <c r="F32022" s="1"/>
      <c r="G32022" s="1"/>
      <c r="H32022" s="1"/>
    </row>
    <row r="32023">
      <c r="A32023" s="1"/>
      <c r="B32023" s="1"/>
      <c r="C32023" s="1"/>
      <c r="D32023" s="8"/>
      <c r="E32023" s="1"/>
      <c r="F32023" s="1"/>
      <c r="G32023" s="1"/>
      <c r="H32023" s="1"/>
    </row>
    <row r="32024">
      <c r="A32024" s="1"/>
      <c r="B32024" s="1"/>
      <c r="C32024" s="1"/>
      <c r="D32024" s="8"/>
      <c r="E32024" s="1"/>
      <c r="F32024" s="1"/>
      <c r="G32024" s="1"/>
      <c r="H32024" s="1"/>
    </row>
    <row r="32025">
      <c r="A32025" s="1"/>
      <c r="B32025" s="1"/>
      <c r="C32025" s="1"/>
      <c r="D32025" s="8"/>
      <c r="E32025" s="1"/>
      <c r="F32025" s="1"/>
      <c r="G32025" s="1"/>
      <c r="H32025" s="1"/>
    </row>
    <row r="32026">
      <c r="A32026" s="1"/>
      <c r="B32026" s="1"/>
      <c r="C32026" s="1"/>
      <c r="D32026" s="8"/>
      <c r="E32026" s="1"/>
      <c r="F32026" s="1"/>
      <c r="G32026" s="1"/>
      <c r="H32026" s="1"/>
    </row>
    <row r="32027">
      <c r="A32027" s="1"/>
      <c r="B32027" s="1"/>
      <c r="C32027" s="1"/>
      <c r="D32027" s="8"/>
      <c r="E32027" s="1"/>
      <c r="F32027" s="1"/>
      <c r="G32027" s="1"/>
      <c r="H32027" s="1"/>
    </row>
    <row r="32028">
      <c r="A32028" s="1"/>
      <c r="B32028" s="1"/>
      <c r="C32028" s="1"/>
      <c r="D32028" s="8"/>
      <c r="E32028" s="1"/>
      <c r="F32028" s="1"/>
      <c r="G32028" s="1"/>
      <c r="H32028" s="1"/>
    </row>
    <row r="32029">
      <c r="A32029" s="1"/>
      <c r="B32029" s="1"/>
      <c r="C32029" s="1"/>
      <c r="D32029" s="8"/>
      <c r="E32029" s="1"/>
      <c r="F32029" s="1"/>
      <c r="G32029" s="1"/>
      <c r="H32029" s="1"/>
    </row>
    <row r="32030">
      <c r="A32030" s="1"/>
      <c r="B32030" s="1"/>
      <c r="C32030" s="1"/>
      <c r="D32030" s="8"/>
      <c r="E32030" s="1"/>
      <c r="F32030" s="1"/>
      <c r="G32030" s="1"/>
      <c r="H32030" s="1"/>
    </row>
    <row r="32031">
      <c r="A32031" s="1"/>
      <c r="B32031" s="1"/>
      <c r="C32031" s="1"/>
      <c r="D32031" s="8"/>
      <c r="E32031" s="1"/>
      <c r="F32031" s="1"/>
      <c r="G32031" s="1"/>
      <c r="H32031" s="1"/>
    </row>
    <row r="32032">
      <c r="A32032" s="1"/>
      <c r="B32032" s="1"/>
      <c r="C32032" s="1"/>
      <c r="D32032" s="8"/>
      <c r="E32032" s="1"/>
      <c r="F32032" s="1"/>
      <c r="G32032" s="1"/>
      <c r="H32032" s="1"/>
    </row>
    <row r="32033">
      <c r="A32033" s="1"/>
      <c r="B32033" s="1"/>
      <c r="C32033" s="1"/>
      <c r="D32033" s="8"/>
      <c r="E32033" s="1"/>
      <c r="F32033" s="1"/>
      <c r="G32033" s="1"/>
      <c r="H32033" s="1"/>
    </row>
    <row r="32034">
      <c r="A32034" s="1"/>
      <c r="B32034" s="1"/>
      <c r="C32034" s="1"/>
      <c r="D32034" s="8"/>
      <c r="E32034" s="1"/>
      <c r="F32034" s="1"/>
      <c r="G32034" s="1"/>
      <c r="H32034" s="1"/>
    </row>
    <row r="32035">
      <c r="A32035" s="1"/>
      <c r="B32035" s="1"/>
      <c r="C32035" s="1"/>
      <c r="D32035" s="8"/>
      <c r="E32035" s="1"/>
      <c r="F32035" s="1"/>
      <c r="G32035" s="1"/>
      <c r="H32035" s="1"/>
    </row>
    <row r="32036">
      <c r="A32036" s="1"/>
      <c r="B32036" s="1"/>
      <c r="C32036" s="1"/>
      <c r="D32036" s="8"/>
      <c r="E32036" s="1"/>
      <c r="F32036" s="1"/>
      <c r="G32036" s="1"/>
      <c r="H32036" s="1"/>
    </row>
    <row r="32037">
      <c r="A32037" s="1"/>
      <c r="B32037" s="1"/>
      <c r="C32037" s="1"/>
      <c r="D32037" s="8"/>
      <c r="E32037" s="1"/>
      <c r="F32037" s="1"/>
      <c r="G32037" s="1"/>
      <c r="H32037" s="1"/>
    </row>
    <row r="32038">
      <c r="A32038" s="1"/>
      <c r="B32038" s="1"/>
      <c r="C32038" s="1"/>
      <c r="D32038" s="8"/>
      <c r="E32038" s="1"/>
      <c r="F32038" s="1"/>
      <c r="G32038" s="1"/>
      <c r="H32038" s="1"/>
    </row>
    <row r="32039">
      <c r="A32039" s="1"/>
      <c r="B32039" s="1"/>
      <c r="C32039" s="1"/>
      <c r="D32039" s="8"/>
      <c r="E32039" s="1"/>
      <c r="F32039" s="1"/>
      <c r="G32039" s="1"/>
      <c r="H32039" s="1"/>
    </row>
    <row r="32040">
      <c r="A32040" s="1"/>
      <c r="B32040" s="1"/>
      <c r="C32040" s="1"/>
      <c r="D32040" s="8"/>
      <c r="E32040" s="1"/>
      <c r="F32040" s="1"/>
      <c r="G32040" s="1"/>
      <c r="H32040" s="1"/>
    </row>
    <row r="32041">
      <c r="A32041" s="1"/>
      <c r="B32041" s="1"/>
      <c r="C32041" s="1"/>
      <c r="D32041" s="8"/>
      <c r="E32041" s="1"/>
      <c r="F32041" s="1"/>
      <c r="G32041" s="1"/>
      <c r="H32041" s="1"/>
    </row>
    <row r="32042">
      <c r="A32042" s="1"/>
      <c r="B32042" s="1"/>
      <c r="C32042" s="1"/>
      <c r="D32042" s="8"/>
      <c r="E32042" s="1"/>
      <c r="F32042" s="1"/>
      <c r="G32042" s="1"/>
      <c r="H32042" s="1"/>
    </row>
    <row r="32043">
      <c r="A32043" s="1"/>
      <c r="B32043" s="1"/>
      <c r="C32043" s="1"/>
      <c r="D32043" s="8"/>
      <c r="E32043" s="1"/>
      <c r="F32043" s="1"/>
      <c r="G32043" s="1"/>
      <c r="H32043" s="1"/>
    </row>
    <row r="32044">
      <c r="A32044" s="1"/>
      <c r="B32044" s="1"/>
      <c r="C32044" s="1"/>
      <c r="D32044" s="8"/>
      <c r="E32044" s="1"/>
      <c r="F32044" s="1"/>
      <c r="G32044" s="1"/>
      <c r="H32044" s="1"/>
    </row>
    <row r="32045">
      <c r="A32045" s="1"/>
      <c r="B32045" s="1"/>
      <c r="C32045" s="1"/>
      <c r="D32045" s="8"/>
      <c r="E32045" s="1"/>
      <c r="F32045" s="1"/>
      <c r="G32045" s="1"/>
      <c r="H32045" s="1"/>
    </row>
    <row r="32046">
      <c r="A32046" s="1"/>
      <c r="B32046" s="1"/>
      <c r="C32046" s="1"/>
      <c r="D32046" s="8"/>
      <c r="E32046" s="1"/>
      <c r="F32046" s="1"/>
      <c r="G32046" s="1"/>
      <c r="H32046" s="1"/>
    </row>
    <row r="32047">
      <c r="A32047" s="1"/>
      <c r="B32047" s="1"/>
      <c r="C32047" s="1"/>
      <c r="D32047" s="8"/>
      <c r="E32047" s="1"/>
      <c r="F32047" s="1"/>
      <c r="G32047" s="1"/>
      <c r="H32047" s="1"/>
    </row>
    <row r="32048">
      <c r="A32048" s="1"/>
      <c r="B32048" s="1"/>
      <c r="C32048" s="1"/>
      <c r="D32048" s="8"/>
      <c r="E32048" s="1"/>
      <c r="F32048" s="1"/>
      <c r="G32048" s="1"/>
      <c r="H32048" s="1"/>
    </row>
    <row r="32049">
      <c r="A32049" s="1"/>
      <c r="B32049" s="1"/>
      <c r="C32049" s="1"/>
      <c r="D32049" s="8"/>
      <c r="E32049" s="1"/>
      <c r="F32049" s="1"/>
      <c r="G32049" s="1"/>
      <c r="H32049" s="1"/>
    </row>
    <row r="32050">
      <c r="A32050" s="1"/>
      <c r="B32050" s="1"/>
      <c r="C32050" s="1"/>
      <c r="D32050" s="8"/>
      <c r="E32050" s="1"/>
      <c r="F32050" s="1"/>
      <c r="G32050" s="1"/>
      <c r="H32050" s="1"/>
    </row>
    <row r="32051">
      <c r="A32051" s="1"/>
      <c r="B32051" s="1"/>
      <c r="C32051" s="1"/>
      <c r="D32051" s="8"/>
      <c r="E32051" s="1"/>
      <c r="F32051" s="1"/>
      <c r="G32051" s="1"/>
      <c r="H32051" s="1"/>
    </row>
    <row r="32052">
      <c r="A32052" s="1"/>
      <c r="B32052" s="1"/>
      <c r="C32052" s="1"/>
      <c r="D32052" s="8"/>
      <c r="E32052" s="1"/>
      <c r="F32052" s="1"/>
      <c r="G32052" s="1"/>
      <c r="H32052" s="1"/>
    </row>
    <row r="32053">
      <c r="A32053" s="1"/>
      <c r="B32053" s="1"/>
      <c r="C32053" s="1"/>
      <c r="D32053" s="8"/>
      <c r="E32053" s="1"/>
      <c r="F32053" s="1"/>
      <c r="G32053" s="1"/>
      <c r="H32053" s="1"/>
    </row>
    <row r="32054">
      <c r="A32054" s="1"/>
      <c r="B32054" s="1"/>
      <c r="C32054" s="1"/>
      <c r="D32054" s="8"/>
      <c r="E32054" s="1"/>
      <c r="F32054" s="1"/>
      <c r="G32054" s="1"/>
      <c r="H32054" s="1"/>
    </row>
    <row r="32055">
      <c r="A32055" s="1"/>
      <c r="B32055" s="1"/>
      <c r="C32055" s="1"/>
      <c r="D32055" s="8"/>
      <c r="E32055" s="1"/>
      <c r="F32055" s="1"/>
      <c r="G32055" s="1"/>
      <c r="H32055" s="1"/>
    </row>
    <row r="32056">
      <c r="A32056" s="1"/>
      <c r="B32056" s="1"/>
      <c r="C32056" s="1"/>
      <c r="D32056" s="8"/>
      <c r="E32056" s="1"/>
      <c r="F32056" s="1"/>
      <c r="G32056" s="1"/>
      <c r="H32056" s="1"/>
    </row>
    <row r="32057">
      <c r="A32057" s="1"/>
      <c r="B32057" s="1"/>
      <c r="C32057" s="1"/>
      <c r="D32057" s="8"/>
      <c r="E32057" s="1"/>
      <c r="F32057" s="1"/>
      <c r="G32057" s="1"/>
      <c r="H32057" s="1"/>
    </row>
    <row r="32058">
      <c r="A32058" s="1"/>
      <c r="B32058" s="1"/>
      <c r="C32058" s="1"/>
      <c r="D32058" s="8"/>
      <c r="E32058" s="1"/>
      <c r="F32058" s="1"/>
      <c r="G32058" s="1"/>
      <c r="H32058" s="1"/>
    </row>
    <row r="32059">
      <c r="A32059" s="1"/>
      <c r="B32059" s="1"/>
      <c r="C32059" s="1"/>
      <c r="D32059" s="8"/>
      <c r="E32059" s="1"/>
      <c r="F32059" s="1"/>
      <c r="G32059" s="1"/>
      <c r="H32059" s="1"/>
    </row>
    <row r="32060">
      <c r="A32060" s="1"/>
      <c r="B32060" s="1"/>
      <c r="C32060" s="1"/>
      <c r="D32060" s="8"/>
      <c r="E32060" s="1"/>
      <c r="F32060" s="1"/>
      <c r="G32060" s="1"/>
      <c r="H32060" s="1"/>
    </row>
    <row r="32061">
      <c r="A32061" s="1"/>
      <c r="B32061" s="1"/>
      <c r="C32061" s="1"/>
      <c r="D32061" s="8"/>
      <c r="E32061" s="1"/>
      <c r="F32061" s="1"/>
      <c r="G32061" s="1"/>
      <c r="H32061" s="1"/>
    </row>
    <row r="32062">
      <c r="A32062" s="1"/>
      <c r="B32062" s="1"/>
      <c r="C32062" s="1"/>
      <c r="D32062" s="8"/>
      <c r="E32062" s="1"/>
      <c r="F32062" s="1"/>
      <c r="G32062" s="1"/>
      <c r="H32062" s="1"/>
    </row>
    <row r="32063">
      <c r="A32063" s="1"/>
      <c r="B32063" s="1"/>
      <c r="C32063" s="1"/>
      <c r="D32063" s="8"/>
      <c r="E32063" s="1"/>
      <c r="F32063" s="1"/>
      <c r="G32063" s="1"/>
      <c r="H32063" s="1"/>
    </row>
    <row r="32064">
      <c r="A32064" s="1"/>
      <c r="B32064" s="1"/>
      <c r="C32064" s="1"/>
      <c r="D32064" s="8"/>
      <c r="E32064" s="1"/>
      <c r="F32064" s="1"/>
      <c r="G32064" s="1"/>
      <c r="H32064" s="1"/>
    </row>
    <row r="32065">
      <c r="A32065" s="1"/>
      <c r="B32065" s="1"/>
      <c r="C32065" s="1"/>
      <c r="D32065" s="8"/>
      <c r="E32065" s="1"/>
      <c r="F32065" s="1"/>
      <c r="G32065" s="1"/>
      <c r="H32065" s="1"/>
    </row>
    <row r="32066">
      <c r="A32066" s="1"/>
      <c r="B32066" s="1"/>
      <c r="C32066" s="1"/>
      <c r="D32066" s="8"/>
      <c r="E32066" s="1"/>
      <c r="F32066" s="1"/>
      <c r="G32066" s="1"/>
      <c r="H32066" s="1"/>
    </row>
    <row r="32067">
      <c r="A32067" s="1"/>
      <c r="B32067" s="1"/>
      <c r="C32067" s="1"/>
      <c r="D32067" s="8"/>
      <c r="E32067" s="1"/>
      <c r="F32067" s="1"/>
      <c r="G32067" s="1"/>
      <c r="H32067" s="1"/>
    </row>
    <row r="32068">
      <c r="A32068" s="1"/>
      <c r="B32068" s="1"/>
      <c r="C32068" s="1"/>
      <c r="D32068" s="8"/>
      <c r="E32068" s="1"/>
      <c r="F32068" s="1"/>
      <c r="G32068" s="1"/>
      <c r="H32068" s="1"/>
    </row>
    <row r="32069">
      <c r="A32069" s="1"/>
      <c r="B32069" s="1"/>
      <c r="C32069" s="1"/>
      <c r="D32069" s="8"/>
      <c r="E32069" s="1"/>
      <c r="F32069" s="1"/>
      <c r="G32069" s="1"/>
      <c r="H32069" s="1"/>
    </row>
    <row r="32070">
      <c r="A32070" s="1"/>
      <c r="B32070" s="1"/>
      <c r="C32070" s="1"/>
      <c r="D32070" s="8"/>
      <c r="E32070" s="1"/>
      <c r="F32070" s="1"/>
      <c r="G32070" s="1"/>
      <c r="H32070" s="1"/>
    </row>
    <row r="32071">
      <c r="A32071" s="1"/>
      <c r="B32071" s="1"/>
      <c r="C32071" s="1"/>
      <c r="D32071" s="8"/>
      <c r="E32071" s="1"/>
      <c r="F32071" s="1"/>
      <c r="G32071" s="1"/>
      <c r="H32071" s="1"/>
    </row>
    <row r="32072">
      <c r="A32072" s="1"/>
      <c r="B32072" s="1"/>
      <c r="C32072" s="1"/>
      <c r="D32072" s="8"/>
      <c r="E32072" s="1"/>
      <c r="F32072" s="1"/>
      <c r="G32072" s="1"/>
      <c r="H32072" s="1"/>
    </row>
    <row r="32073">
      <c r="A32073" s="1"/>
      <c r="B32073" s="1"/>
      <c r="C32073" s="1"/>
      <c r="D32073" s="8"/>
      <c r="E32073" s="1"/>
      <c r="F32073" s="1"/>
      <c r="G32073" s="1"/>
      <c r="H32073" s="1"/>
    </row>
    <row r="32074">
      <c r="A32074" s="1"/>
      <c r="B32074" s="1"/>
      <c r="C32074" s="1"/>
      <c r="D32074" s="8"/>
      <c r="E32074" s="1"/>
      <c r="F32074" s="1"/>
      <c r="G32074" s="1"/>
      <c r="H32074" s="1"/>
    </row>
    <row r="32075">
      <c r="A32075" s="1"/>
      <c r="B32075" s="1"/>
      <c r="C32075" s="1"/>
      <c r="D32075" s="8"/>
      <c r="E32075" s="1"/>
      <c r="F32075" s="1"/>
      <c r="G32075" s="1"/>
      <c r="H32075" s="1"/>
    </row>
    <row r="32076">
      <c r="A32076" s="1"/>
      <c r="B32076" s="1"/>
      <c r="C32076" s="1"/>
      <c r="D32076" s="8"/>
      <c r="E32076" s="1"/>
      <c r="F32076" s="1"/>
      <c r="G32076" s="1"/>
      <c r="H32076" s="1"/>
    </row>
    <row r="32077">
      <c r="A32077" s="1"/>
      <c r="B32077" s="1"/>
      <c r="C32077" s="1"/>
      <c r="D32077" s="8"/>
      <c r="E32077" s="1"/>
      <c r="F32077" s="1"/>
      <c r="G32077" s="1"/>
      <c r="H32077" s="1"/>
    </row>
    <row r="32078">
      <c r="A32078" s="1"/>
      <c r="B32078" s="1"/>
      <c r="C32078" s="1"/>
      <c r="D32078" s="8"/>
      <c r="E32078" s="1"/>
      <c r="F32078" s="1"/>
      <c r="G32078" s="1"/>
      <c r="H32078" s="1"/>
    </row>
    <row r="32079">
      <c r="A32079" s="1"/>
      <c r="B32079" s="1"/>
      <c r="C32079" s="1"/>
      <c r="D32079" s="8"/>
      <c r="E32079" s="1"/>
      <c r="F32079" s="1"/>
      <c r="G32079" s="1"/>
      <c r="H32079" s="1"/>
    </row>
    <row r="32080">
      <c r="A32080" s="1"/>
      <c r="B32080" s="1"/>
      <c r="C32080" s="1"/>
      <c r="D32080" s="8"/>
      <c r="E32080" s="1"/>
      <c r="F32080" s="1"/>
      <c r="G32080" s="1"/>
      <c r="H32080" s="1"/>
    </row>
    <row r="32081">
      <c r="A32081" s="1"/>
      <c r="B32081" s="1"/>
      <c r="C32081" s="1"/>
      <c r="D32081" s="8"/>
      <c r="E32081" s="1"/>
      <c r="F32081" s="1"/>
      <c r="G32081" s="1"/>
      <c r="H32081" s="1"/>
    </row>
    <row r="32082">
      <c r="A32082" s="1"/>
      <c r="B32082" s="1"/>
      <c r="C32082" s="1"/>
      <c r="D32082" s="8"/>
      <c r="E32082" s="1"/>
      <c r="F32082" s="1"/>
      <c r="G32082" s="1"/>
      <c r="H32082" s="1"/>
    </row>
    <row r="32083">
      <c r="A32083" s="1"/>
      <c r="B32083" s="1"/>
      <c r="C32083" s="1"/>
      <c r="D32083" s="8"/>
      <c r="E32083" s="1"/>
      <c r="F32083" s="1"/>
      <c r="G32083" s="1"/>
      <c r="H32083" s="1"/>
    </row>
    <row r="32084">
      <c r="A32084" s="1"/>
      <c r="B32084" s="1"/>
      <c r="C32084" s="1"/>
      <c r="D32084" s="8"/>
      <c r="E32084" s="1"/>
      <c r="F32084" s="1"/>
      <c r="G32084" s="1"/>
      <c r="H32084" s="1"/>
    </row>
    <row r="32085">
      <c r="A32085" s="1"/>
      <c r="B32085" s="1"/>
      <c r="C32085" s="1"/>
      <c r="D32085" s="8"/>
      <c r="E32085" s="1"/>
      <c r="F32085" s="1"/>
      <c r="G32085" s="1"/>
      <c r="H32085" s="1"/>
    </row>
    <row r="32086">
      <c r="A32086" s="1"/>
      <c r="B32086" s="1"/>
      <c r="C32086" s="1"/>
      <c r="D32086" s="8"/>
      <c r="E32086" s="1"/>
      <c r="F32086" s="1"/>
      <c r="G32086" s="1"/>
      <c r="H32086" s="1"/>
    </row>
    <row r="32087">
      <c r="A32087" s="1"/>
      <c r="B32087" s="1"/>
      <c r="C32087" s="1"/>
      <c r="D32087" s="8"/>
      <c r="E32087" s="1"/>
      <c r="F32087" s="1"/>
      <c r="G32087" s="1"/>
      <c r="H32087" s="1"/>
    </row>
    <row r="32088">
      <c r="A32088" s="1"/>
      <c r="B32088" s="1"/>
      <c r="C32088" s="1"/>
      <c r="D32088" s="8"/>
      <c r="E32088" s="1"/>
      <c r="F32088" s="1"/>
      <c r="G32088" s="1"/>
      <c r="H32088" s="1"/>
    </row>
    <row r="32089">
      <c r="A32089" s="1"/>
      <c r="B32089" s="1"/>
      <c r="C32089" s="1"/>
      <c r="D32089" s="8"/>
      <c r="E32089" s="1"/>
      <c r="F32089" s="1"/>
      <c r="G32089" s="1"/>
      <c r="H32089" s="1"/>
    </row>
    <row r="32090">
      <c r="A32090" s="1"/>
      <c r="B32090" s="1"/>
      <c r="C32090" s="1"/>
      <c r="D32090" s="8"/>
      <c r="E32090" s="1"/>
      <c r="F32090" s="1"/>
      <c r="G32090" s="1"/>
      <c r="H32090" s="1"/>
    </row>
    <row r="32091">
      <c r="A32091" s="1"/>
      <c r="B32091" s="1"/>
      <c r="C32091" s="1"/>
      <c r="D32091" s="8"/>
      <c r="E32091" s="1"/>
      <c r="F32091" s="1"/>
      <c r="G32091" s="1"/>
      <c r="H32091" s="1"/>
    </row>
    <row r="32092">
      <c r="A32092" s="1"/>
      <c r="B32092" s="1"/>
      <c r="C32092" s="1"/>
      <c r="D32092" s="8"/>
      <c r="E32092" s="1"/>
      <c r="F32092" s="1"/>
      <c r="G32092" s="1"/>
      <c r="H32092" s="1"/>
    </row>
    <row r="32093">
      <c r="A32093" s="1"/>
      <c r="B32093" s="1"/>
      <c r="C32093" s="1"/>
      <c r="D32093" s="8"/>
      <c r="E32093" s="1"/>
      <c r="F32093" s="1"/>
      <c r="G32093" s="1"/>
      <c r="H32093" s="1"/>
    </row>
    <row r="32094">
      <c r="A32094" s="1"/>
      <c r="B32094" s="1"/>
      <c r="C32094" s="1"/>
      <c r="D32094" s="8"/>
      <c r="E32094" s="1"/>
      <c r="F32094" s="1"/>
      <c r="G32094" s="1"/>
      <c r="H32094" s="1"/>
    </row>
    <row r="32095">
      <c r="A32095" s="1"/>
      <c r="B32095" s="1"/>
      <c r="C32095" s="1"/>
      <c r="D32095" s="8"/>
      <c r="E32095" s="1"/>
      <c r="F32095" s="1"/>
      <c r="G32095" s="1"/>
      <c r="H32095" s="1"/>
    </row>
    <row r="32096">
      <c r="A32096" s="1"/>
      <c r="B32096" s="1"/>
      <c r="C32096" s="1"/>
      <c r="D32096" s="8"/>
      <c r="E32096" s="1"/>
      <c r="F32096" s="1"/>
      <c r="G32096" s="1"/>
      <c r="H32096" s="1"/>
    </row>
    <row r="32097">
      <c r="A32097" s="1"/>
      <c r="B32097" s="1"/>
      <c r="C32097" s="1"/>
      <c r="D32097" s="8"/>
      <c r="E32097" s="1"/>
      <c r="F32097" s="1"/>
      <c r="G32097" s="1"/>
      <c r="H32097" s="1"/>
    </row>
    <row r="32098">
      <c r="A32098" s="1"/>
      <c r="B32098" s="1"/>
      <c r="C32098" s="1"/>
      <c r="D32098" s="8"/>
      <c r="E32098" s="1"/>
      <c r="F32098" s="1"/>
      <c r="G32098" s="1"/>
      <c r="H32098" s="1"/>
    </row>
    <row r="32099">
      <c r="A32099" s="1"/>
      <c r="B32099" s="1"/>
      <c r="C32099" s="1"/>
      <c r="D32099" s="8"/>
      <c r="E32099" s="1"/>
      <c r="F32099" s="1"/>
      <c r="G32099" s="1"/>
      <c r="H32099" s="1"/>
    </row>
    <row r="32100">
      <c r="A32100" s="1"/>
      <c r="B32100" s="1"/>
      <c r="C32100" s="1"/>
      <c r="D32100" s="8"/>
      <c r="E32100" s="1"/>
      <c r="F32100" s="1"/>
      <c r="G32100" s="1"/>
      <c r="H32100" s="1"/>
    </row>
    <row r="32101">
      <c r="A32101" s="1"/>
      <c r="B32101" s="1"/>
      <c r="C32101" s="1"/>
      <c r="D32101" s="8"/>
      <c r="E32101" s="1"/>
      <c r="F32101" s="1"/>
      <c r="G32101" s="1"/>
      <c r="H32101" s="1"/>
    </row>
    <row r="32102">
      <c r="A32102" s="1"/>
      <c r="B32102" s="1"/>
      <c r="C32102" s="1"/>
      <c r="D32102" s="8"/>
      <c r="E32102" s="1"/>
      <c r="F32102" s="1"/>
      <c r="G32102" s="1"/>
      <c r="H32102" s="1"/>
    </row>
    <row r="32103">
      <c r="A32103" s="1"/>
      <c r="B32103" s="1"/>
      <c r="C32103" s="1"/>
      <c r="D32103" s="8"/>
      <c r="E32103" s="1"/>
      <c r="F32103" s="1"/>
      <c r="G32103" s="1"/>
      <c r="H32103" s="1"/>
    </row>
    <row r="32104">
      <c r="A32104" s="1"/>
      <c r="B32104" s="1"/>
      <c r="C32104" s="1"/>
      <c r="D32104" s="8"/>
      <c r="E32104" s="1"/>
      <c r="F32104" s="1"/>
      <c r="G32104" s="1"/>
      <c r="H32104" s="1"/>
    </row>
    <row r="32105">
      <c r="A32105" s="1"/>
      <c r="B32105" s="1"/>
      <c r="C32105" s="1"/>
      <c r="D32105" s="8"/>
      <c r="E32105" s="1"/>
      <c r="F32105" s="1"/>
      <c r="G32105" s="1"/>
      <c r="H32105" s="1"/>
    </row>
    <row r="32106">
      <c r="A32106" s="1"/>
      <c r="B32106" s="1"/>
      <c r="C32106" s="1"/>
      <c r="D32106" s="8"/>
      <c r="E32106" s="1"/>
      <c r="F32106" s="1"/>
      <c r="G32106" s="1"/>
      <c r="H32106" s="1"/>
    </row>
    <row r="32107">
      <c r="A32107" s="1"/>
      <c r="B32107" s="1"/>
      <c r="C32107" s="1"/>
      <c r="D32107" s="8"/>
      <c r="E32107" s="1"/>
      <c r="F32107" s="1"/>
      <c r="G32107" s="1"/>
      <c r="H32107" s="1"/>
    </row>
    <row r="32108">
      <c r="A32108" s="1"/>
      <c r="B32108" s="1"/>
      <c r="C32108" s="1"/>
      <c r="D32108" s="8"/>
      <c r="E32108" s="1"/>
      <c r="F32108" s="1"/>
      <c r="G32108" s="1"/>
      <c r="H32108" s="1"/>
    </row>
    <row r="32109">
      <c r="A32109" s="1"/>
      <c r="B32109" s="1"/>
      <c r="C32109" s="1"/>
      <c r="D32109" s="8"/>
      <c r="E32109" s="1"/>
      <c r="F32109" s="1"/>
      <c r="G32109" s="1"/>
      <c r="H32109" s="1"/>
    </row>
    <row r="32110">
      <c r="A32110" s="1"/>
      <c r="B32110" s="1"/>
      <c r="C32110" s="1"/>
      <c r="D32110" s="8"/>
      <c r="E32110" s="1"/>
      <c r="F32110" s="1"/>
      <c r="G32110" s="1"/>
      <c r="H32110" s="1"/>
    </row>
    <row r="32111">
      <c r="A32111" s="1"/>
      <c r="B32111" s="1"/>
      <c r="C32111" s="1"/>
      <c r="D32111" s="8"/>
      <c r="E32111" s="1"/>
      <c r="F32111" s="1"/>
      <c r="G32111" s="1"/>
      <c r="H32111" s="1"/>
    </row>
    <row r="32112">
      <c r="A32112" s="1"/>
      <c r="B32112" s="1"/>
      <c r="C32112" s="1"/>
      <c r="D32112" s="8"/>
      <c r="E32112" s="1"/>
      <c r="F32112" s="1"/>
      <c r="G32112" s="1"/>
      <c r="H32112" s="1"/>
    </row>
    <row r="32113">
      <c r="A32113" s="1"/>
      <c r="B32113" s="1"/>
      <c r="C32113" s="1"/>
      <c r="D32113" s="8"/>
      <c r="E32113" s="1"/>
      <c r="F32113" s="1"/>
      <c r="G32113" s="1"/>
      <c r="H32113" s="1"/>
    </row>
    <row r="32114">
      <c r="A32114" s="1"/>
      <c r="B32114" s="1"/>
      <c r="C32114" s="1"/>
      <c r="D32114" s="8"/>
      <c r="E32114" s="1"/>
      <c r="F32114" s="1"/>
      <c r="G32114" s="1"/>
      <c r="H32114" s="1"/>
    </row>
    <row r="32115">
      <c r="A32115" s="1"/>
      <c r="B32115" s="1"/>
      <c r="C32115" s="1"/>
      <c r="D32115" s="8"/>
      <c r="E32115" s="1"/>
      <c r="F32115" s="1"/>
      <c r="G32115" s="1"/>
      <c r="H32115" s="1"/>
    </row>
    <row r="32116">
      <c r="A32116" s="1"/>
      <c r="B32116" s="1"/>
      <c r="C32116" s="1"/>
      <c r="D32116" s="8"/>
      <c r="E32116" s="1"/>
      <c r="F32116" s="1"/>
      <c r="G32116" s="1"/>
      <c r="H32116" s="1"/>
    </row>
    <row r="32117">
      <c r="A32117" s="1"/>
      <c r="B32117" s="1"/>
      <c r="C32117" s="1"/>
      <c r="D32117" s="8"/>
      <c r="E32117" s="1"/>
      <c r="F32117" s="1"/>
      <c r="G32117" s="1"/>
      <c r="H32117" s="1"/>
    </row>
    <row r="32118">
      <c r="A32118" s="1"/>
      <c r="B32118" s="1"/>
      <c r="C32118" s="1"/>
      <c r="D32118" s="8"/>
      <c r="E32118" s="1"/>
      <c r="F32118" s="1"/>
      <c r="G32118" s="1"/>
      <c r="H32118" s="1"/>
    </row>
    <row r="32119">
      <c r="A32119" s="1"/>
      <c r="B32119" s="1"/>
      <c r="C32119" s="1"/>
      <c r="D32119" s="8"/>
      <c r="E32119" s="1"/>
      <c r="F32119" s="1"/>
      <c r="G32119" s="1"/>
      <c r="H32119" s="1"/>
    </row>
    <row r="32120">
      <c r="A32120" s="1"/>
      <c r="B32120" s="1"/>
      <c r="C32120" s="1"/>
      <c r="D32120" s="8"/>
      <c r="E32120" s="1"/>
      <c r="F32120" s="1"/>
      <c r="G32120" s="1"/>
      <c r="H32120" s="1"/>
    </row>
    <row r="32121">
      <c r="A32121" s="1"/>
      <c r="B32121" s="1"/>
      <c r="C32121" s="1"/>
      <c r="D32121" s="8"/>
      <c r="E32121" s="1"/>
      <c r="F32121" s="1"/>
      <c r="G32121" s="1"/>
      <c r="H32121" s="1"/>
    </row>
    <row r="32122">
      <c r="A32122" s="1"/>
      <c r="B32122" s="1"/>
      <c r="C32122" s="1"/>
      <c r="D32122" s="8"/>
      <c r="E32122" s="1"/>
      <c r="F32122" s="1"/>
      <c r="G32122" s="1"/>
      <c r="H32122" s="1"/>
    </row>
    <row r="32123">
      <c r="A32123" s="1"/>
      <c r="B32123" s="1"/>
      <c r="C32123" s="1"/>
      <c r="D32123" s="8"/>
      <c r="E32123" s="1"/>
      <c r="F32123" s="1"/>
      <c r="G32123" s="1"/>
      <c r="H32123" s="1"/>
    </row>
    <row r="32124">
      <c r="A32124" s="1"/>
      <c r="B32124" s="1"/>
      <c r="C32124" s="1"/>
      <c r="D32124" s="8"/>
      <c r="E32124" s="1"/>
      <c r="F32124" s="1"/>
      <c r="G32124" s="1"/>
      <c r="H32124" s="1"/>
    </row>
    <row r="32125">
      <c r="A32125" s="1"/>
      <c r="B32125" s="1"/>
      <c r="C32125" s="1"/>
      <c r="D32125" s="8"/>
      <c r="E32125" s="1"/>
      <c r="F32125" s="1"/>
      <c r="G32125" s="1"/>
      <c r="H32125" s="1"/>
    </row>
    <row r="32126">
      <c r="A32126" s="1"/>
      <c r="B32126" s="1"/>
      <c r="C32126" s="1"/>
      <c r="D32126" s="8"/>
      <c r="E32126" s="1"/>
      <c r="F32126" s="1"/>
      <c r="G32126" s="1"/>
      <c r="H32126" s="1"/>
    </row>
    <row r="32127">
      <c r="A32127" s="1"/>
      <c r="B32127" s="1"/>
      <c r="C32127" s="1"/>
      <c r="D32127" s="8"/>
      <c r="E32127" s="1"/>
      <c r="F32127" s="1"/>
      <c r="G32127" s="1"/>
      <c r="H32127" s="1"/>
    </row>
    <row r="32128">
      <c r="A32128" s="1"/>
      <c r="B32128" s="1"/>
      <c r="C32128" s="1"/>
      <c r="D32128" s="8"/>
      <c r="E32128" s="1"/>
      <c r="F32128" s="1"/>
      <c r="G32128" s="1"/>
      <c r="H32128" s="1"/>
    </row>
    <row r="32129">
      <c r="A32129" s="1"/>
      <c r="B32129" s="1"/>
      <c r="C32129" s="1"/>
      <c r="D32129" s="8"/>
      <c r="E32129" s="1"/>
      <c r="F32129" s="1"/>
      <c r="G32129" s="1"/>
      <c r="H32129" s="1"/>
    </row>
    <row r="32130">
      <c r="A32130" s="1"/>
      <c r="B32130" s="1"/>
      <c r="C32130" s="1"/>
      <c r="D32130" s="8"/>
      <c r="E32130" s="1"/>
      <c r="F32130" s="1"/>
      <c r="G32130" s="1"/>
      <c r="H32130" s="1"/>
    </row>
    <row r="32131">
      <c r="A32131" s="1"/>
      <c r="B32131" s="1"/>
      <c r="C32131" s="1"/>
      <c r="D32131" s="8"/>
      <c r="E32131" s="1"/>
      <c r="F32131" s="1"/>
      <c r="G32131" s="1"/>
      <c r="H32131" s="1"/>
    </row>
    <row r="32132">
      <c r="A32132" s="1"/>
      <c r="B32132" s="1"/>
      <c r="C32132" s="1"/>
      <c r="D32132" s="8"/>
      <c r="E32132" s="1"/>
      <c r="F32132" s="1"/>
      <c r="G32132" s="1"/>
      <c r="H32132" s="1"/>
    </row>
    <row r="32133">
      <c r="A32133" s="1"/>
      <c r="B32133" s="1"/>
      <c r="C32133" s="1"/>
      <c r="D32133" s="8"/>
      <c r="E32133" s="1"/>
      <c r="F32133" s="1"/>
      <c r="G32133" s="1"/>
      <c r="H32133" s="1"/>
    </row>
    <row r="32134">
      <c r="A32134" s="1"/>
      <c r="B32134" s="1"/>
      <c r="C32134" s="1"/>
      <c r="D32134" s="8"/>
      <c r="E32134" s="1"/>
      <c r="F32134" s="1"/>
      <c r="G32134" s="1"/>
      <c r="H32134" s="1"/>
    </row>
    <row r="32135">
      <c r="A32135" s="1"/>
      <c r="B32135" s="1"/>
      <c r="C32135" s="1"/>
      <c r="D32135" s="8"/>
      <c r="E32135" s="1"/>
      <c r="F32135" s="1"/>
      <c r="G32135" s="1"/>
      <c r="H32135" s="1"/>
    </row>
    <row r="32136">
      <c r="A32136" s="1"/>
      <c r="B32136" s="1"/>
      <c r="C32136" s="1"/>
      <c r="D32136" s="8"/>
      <c r="E32136" s="1"/>
      <c r="F32136" s="1"/>
      <c r="G32136" s="1"/>
      <c r="H32136" s="1"/>
    </row>
    <row r="32137">
      <c r="A32137" s="1"/>
      <c r="B32137" s="1"/>
      <c r="C32137" s="1"/>
      <c r="D32137" s="8"/>
      <c r="E32137" s="1"/>
      <c r="F32137" s="1"/>
      <c r="G32137" s="1"/>
      <c r="H32137" s="1"/>
    </row>
    <row r="32138">
      <c r="A32138" s="1"/>
      <c r="B32138" s="1"/>
      <c r="C32138" s="1"/>
      <c r="D32138" s="8"/>
      <c r="E32138" s="1"/>
      <c r="F32138" s="1"/>
      <c r="G32138" s="1"/>
      <c r="H32138" s="1"/>
    </row>
    <row r="32139">
      <c r="A32139" s="1"/>
      <c r="B32139" s="1"/>
      <c r="C32139" s="1"/>
      <c r="D32139" s="8"/>
      <c r="E32139" s="1"/>
      <c r="F32139" s="1"/>
      <c r="G32139" s="1"/>
      <c r="H32139" s="1"/>
    </row>
    <row r="32140">
      <c r="A32140" s="1"/>
      <c r="B32140" s="1"/>
      <c r="C32140" s="1"/>
      <c r="D32140" s="8"/>
      <c r="E32140" s="1"/>
      <c r="F32140" s="1"/>
      <c r="G32140" s="1"/>
      <c r="H32140" s="1"/>
    </row>
    <row r="32141">
      <c r="A32141" s="1"/>
      <c r="B32141" s="1"/>
      <c r="C32141" s="1"/>
      <c r="D32141" s="8"/>
      <c r="E32141" s="1"/>
      <c r="F32141" s="1"/>
      <c r="G32141" s="1"/>
      <c r="H32141" s="1"/>
    </row>
    <row r="32142">
      <c r="A32142" s="1"/>
      <c r="B32142" s="1"/>
      <c r="C32142" s="1"/>
      <c r="D32142" s="8"/>
      <c r="E32142" s="1"/>
      <c r="F32142" s="1"/>
      <c r="G32142" s="1"/>
      <c r="H32142" s="1"/>
    </row>
    <row r="32143">
      <c r="A32143" s="1"/>
      <c r="B32143" s="1"/>
      <c r="C32143" s="1"/>
      <c r="D32143" s="8"/>
      <c r="E32143" s="1"/>
      <c r="F32143" s="1"/>
      <c r="G32143" s="1"/>
      <c r="H32143" s="1"/>
    </row>
    <row r="32144">
      <c r="A32144" s="1"/>
      <c r="B32144" s="1"/>
      <c r="C32144" s="1"/>
      <c r="D32144" s="8"/>
      <c r="E32144" s="1"/>
      <c r="F32144" s="1"/>
      <c r="G32144" s="1"/>
      <c r="H32144" s="1"/>
    </row>
    <row r="32145">
      <c r="A32145" s="1"/>
      <c r="B32145" s="1"/>
      <c r="C32145" s="1"/>
      <c r="D32145" s="8"/>
      <c r="E32145" s="1"/>
      <c r="F32145" s="1"/>
      <c r="G32145" s="1"/>
      <c r="H32145" s="1"/>
    </row>
    <row r="32146">
      <c r="A32146" s="1"/>
      <c r="B32146" s="1"/>
      <c r="C32146" s="1"/>
      <c r="D32146" s="8"/>
      <c r="E32146" s="1"/>
      <c r="F32146" s="1"/>
      <c r="G32146" s="1"/>
      <c r="H32146" s="1"/>
    </row>
    <row r="32147">
      <c r="A32147" s="1"/>
      <c r="B32147" s="1"/>
      <c r="C32147" s="1"/>
      <c r="D32147" s="8"/>
      <c r="E32147" s="1"/>
      <c r="F32147" s="1"/>
      <c r="G32147" s="1"/>
      <c r="H32147" s="1"/>
    </row>
    <row r="32148">
      <c r="A32148" s="1"/>
      <c r="B32148" s="1"/>
      <c r="C32148" s="1"/>
      <c r="D32148" s="8"/>
      <c r="E32148" s="1"/>
      <c r="F32148" s="1"/>
      <c r="G32148" s="1"/>
      <c r="H32148" s="1"/>
    </row>
    <row r="32149">
      <c r="A32149" s="1"/>
      <c r="B32149" s="1"/>
      <c r="C32149" s="1"/>
      <c r="D32149" s="8"/>
      <c r="E32149" s="1"/>
      <c r="F32149" s="1"/>
      <c r="G32149" s="1"/>
      <c r="H32149" s="1"/>
    </row>
    <row r="32150">
      <c r="A32150" s="1"/>
      <c r="B32150" s="1"/>
      <c r="C32150" s="1"/>
      <c r="D32150" s="8"/>
      <c r="E32150" s="1"/>
      <c r="F32150" s="1"/>
      <c r="G32150" s="1"/>
      <c r="H32150" s="1"/>
    </row>
    <row r="32151">
      <c r="A32151" s="1"/>
      <c r="B32151" s="1"/>
      <c r="C32151" s="1"/>
      <c r="D32151" s="8"/>
      <c r="E32151" s="1"/>
      <c r="F32151" s="1"/>
      <c r="G32151" s="1"/>
      <c r="H32151" s="1"/>
    </row>
    <row r="32152">
      <c r="A32152" s="1"/>
      <c r="B32152" s="1"/>
      <c r="C32152" s="1"/>
      <c r="D32152" s="8"/>
      <c r="E32152" s="1"/>
      <c r="F32152" s="1"/>
      <c r="G32152" s="1"/>
      <c r="H32152" s="1"/>
    </row>
    <row r="32153">
      <c r="A32153" s="1"/>
      <c r="B32153" s="1"/>
      <c r="C32153" s="1"/>
      <c r="D32153" s="8"/>
      <c r="E32153" s="1"/>
      <c r="F32153" s="1"/>
      <c r="G32153" s="1"/>
      <c r="H32153" s="1"/>
    </row>
    <row r="32154">
      <c r="A32154" s="1"/>
      <c r="B32154" s="1"/>
      <c r="C32154" s="1"/>
      <c r="D32154" s="8"/>
      <c r="E32154" s="1"/>
      <c r="F32154" s="1"/>
      <c r="G32154" s="1"/>
      <c r="H32154" s="1"/>
    </row>
    <row r="32155">
      <c r="A32155" s="1"/>
      <c r="B32155" s="1"/>
      <c r="C32155" s="1"/>
      <c r="D32155" s="8"/>
      <c r="E32155" s="1"/>
      <c r="F32155" s="1"/>
      <c r="G32155" s="1"/>
      <c r="H32155" s="1"/>
    </row>
    <row r="32156">
      <c r="A32156" s="1"/>
      <c r="B32156" s="1"/>
      <c r="C32156" s="1"/>
      <c r="D32156" s="8"/>
      <c r="E32156" s="1"/>
      <c r="F32156" s="1"/>
      <c r="G32156" s="1"/>
      <c r="H32156" s="1"/>
    </row>
    <row r="32157">
      <c r="A32157" s="1"/>
      <c r="B32157" s="1"/>
      <c r="C32157" s="1"/>
      <c r="D32157" s="8"/>
      <c r="E32157" s="1"/>
      <c r="F32157" s="1"/>
      <c r="G32157" s="1"/>
      <c r="H32157" s="1"/>
    </row>
    <row r="32158">
      <c r="A32158" s="1"/>
      <c r="B32158" s="1"/>
      <c r="C32158" s="1"/>
      <c r="D32158" s="8"/>
      <c r="E32158" s="1"/>
      <c r="F32158" s="1"/>
      <c r="G32158" s="1"/>
      <c r="H32158" s="1"/>
    </row>
    <row r="32159">
      <c r="A32159" s="1"/>
      <c r="B32159" s="1"/>
      <c r="C32159" s="1"/>
      <c r="D32159" s="8"/>
      <c r="E32159" s="1"/>
      <c r="F32159" s="1"/>
      <c r="G32159" s="1"/>
      <c r="H32159" s="1"/>
    </row>
    <row r="32160">
      <c r="A32160" s="1"/>
      <c r="B32160" s="1"/>
      <c r="C32160" s="1"/>
      <c r="D32160" s="8"/>
      <c r="E32160" s="1"/>
      <c r="F32160" s="1"/>
      <c r="G32160" s="1"/>
      <c r="H32160" s="1"/>
    </row>
    <row r="32161">
      <c r="A32161" s="1"/>
      <c r="B32161" s="1"/>
      <c r="C32161" s="1"/>
      <c r="D32161" s="8"/>
      <c r="E32161" s="1"/>
      <c r="F32161" s="1"/>
      <c r="G32161" s="1"/>
      <c r="H32161" s="1"/>
    </row>
    <row r="32162">
      <c r="A32162" s="1"/>
      <c r="B32162" s="1"/>
      <c r="C32162" s="1"/>
      <c r="D32162" s="8"/>
      <c r="E32162" s="1"/>
      <c r="F32162" s="1"/>
      <c r="G32162" s="1"/>
      <c r="H32162" s="1"/>
    </row>
    <row r="32163">
      <c r="A32163" s="1"/>
      <c r="B32163" s="1"/>
      <c r="C32163" s="1"/>
      <c r="D32163" s="8"/>
      <c r="E32163" s="1"/>
      <c r="F32163" s="1"/>
      <c r="G32163" s="1"/>
      <c r="H32163" s="1"/>
    </row>
    <row r="32164">
      <c r="A32164" s="1"/>
      <c r="B32164" s="1"/>
      <c r="C32164" s="1"/>
      <c r="D32164" s="8"/>
      <c r="E32164" s="1"/>
      <c r="F32164" s="1"/>
      <c r="G32164" s="1"/>
      <c r="H32164" s="1"/>
    </row>
    <row r="32165">
      <c r="A32165" s="1"/>
      <c r="B32165" s="1"/>
      <c r="C32165" s="1"/>
      <c r="D32165" s="8"/>
      <c r="E32165" s="1"/>
      <c r="F32165" s="1"/>
      <c r="G32165" s="1"/>
      <c r="H32165" s="1"/>
    </row>
    <row r="32166">
      <c r="A32166" s="1"/>
      <c r="B32166" s="1"/>
      <c r="C32166" s="1"/>
      <c r="D32166" s="8"/>
      <c r="E32166" s="1"/>
      <c r="F32166" s="1"/>
      <c r="G32166" s="1"/>
      <c r="H32166" s="1"/>
    </row>
    <row r="32167">
      <c r="A32167" s="1"/>
      <c r="B32167" s="1"/>
      <c r="C32167" s="1"/>
      <c r="D32167" s="8"/>
      <c r="E32167" s="1"/>
      <c r="F32167" s="1"/>
      <c r="G32167" s="1"/>
      <c r="H32167" s="1"/>
    </row>
    <row r="32168">
      <c r="A32168" s="1"/>
      <c r="B32168" s="1"/>
      <c r="C32168" s="1"/>
      <c r="D32168" s="8"/>
      <c r="E32168" s="1"/>
      <c r="F32168" s="1"/>
      <c r="G32168" s="1"/>
      <c r="H32168" s="1"/>
    </row>
    <row r="32169">
      <c r="A32169" s="1"/>
      <c r="B32169" s="1"/>
      <c r="C32169" s="1"/>
      <c r="D32169" s="8"/>
      <c r="E32169" s="1"/>
      <c r="F32169" s="1"/>
      <c r="G32169" s="1"/>
      <c r="H32169" s="1"/>
    </row>
    <row r="32170">
      <c r="A32170" s="1"/>
      <c r="B32170" s="1"/>
      <c r="C32170" s="1"/>
      <c r="D32170" s="8"/>
      <c r="E32170" s="1"/>
      <c r="F32170" s="1"/>
      <c r="G32170" s="1"/>
      <c r="H32170" s="1"/>
    </row>
    <row r="32171">
      <c r="A32171" s="1"/>
      <c r="B32171" s="1"/>
      <c r="C32171" s="1"/>
      <c r="D32171" s="8"/>
      <c r="E32171" s="1"/>
      <c r="F32171" s="1"/>
      <c r="G32171" s="1"/>
      <c r="H32171" s="1"/>
    </row>
    <row r="32172">
      <c r="A32172" s="1"/>
      <c r="B32172" s="1"/>
      <c r="C32172" s="1"/>
      <c r="D32172" s="8"/>
      <c r="E32172" s="1"/>
      <c r="F32172" s="1"/>
      <c r="G32172" s="1"/>
      <c r="H32172" s="1"/>
    </row>
    <row r="32173">
      <c r="A32173" s="1"/>
      <c r="B32173" s="1"/>
      <c r="C32173" s="1"/>
      <c r="D32173" s="8"/>
      <c r="E32173" s="1"/>
      <c r="F32173" s="1"/>
      <c r="G32173" s="1"/>
      <c r="H32173" s="1"/>
    </row>
    <row r="32174">
      <c r="A32174" s="1"/>
      <c r="B32174" s="1"/>
      <c r="C32174" s="1"/>
      <c r="D32174" s="8"/>
      <c r="E32174" s="1"/>
      <c r="F32174" s="1"/>
      <c r="G32174" s="1"/>
      <c r="H32174" s="1"/>
    </row>
    <row r="32175">
      <c r="A32175" s="1"/>
      <c r="B32175" s="1"/>
      <c r="C32175" s="1"/>
      <c r="D32175" s="8"/>
      <c r="E32175" s="1"/>
      <c r="F32175" s="1"/>
      <c r="G32175" s="1"/>
      <c r="H32175" s="1"/>
    </row>
    <row r="32176">
      <c r="A32176" s="1"/>
      <c r="B32176" s="1"/>
      <c r="C32176" s="1"/>
      <c r="D32176" s="8"/>
      <c r="E32176" s="1"/>
      <c r="F32176" s="1"/>
      <c r="G32176" s="1"/>
      <c r="H32176" s="1"/>
    </row>
    <row r="32177">
      <c r="A32177" s="1"/>
      <c r="B32177" s="1"/>
      <c r="C32177" s="1"/>
      <c r="D32177" s="8"/>
      <c r="E32177" s="1"/>
      <c r="F32177" s="1"/>
      <c r="G32177" s="1"/>
      <c r="H32177" s="1"/>
    </row>
    <row r="32178">
      <c r="A32178" s="1"/>
      <c r="B32178" s="1"/>
      <c r="C32178" s="1"/>
      <c r="D32178" s="8"/>
      <c r="E32178" s="1"/>
      <c r="F32178" s="1"/>
      <c r="G32178" s="1"/>
      <c r="H32178" s="1"/>
    </row>
    <row r="32179">
      <c r="A32179" s="1"/>
      <c r="B32179" s="1"/>
      <c r="C32179" s="1"/>
      <c r="D32179" s="8"/>
      <c r="E32179" s="1"/>
      <c r="F32179" s="1"/>
      <c r="G32179" s="1"/>
      <c r="H32179" s="1"/>
    </row>
    <row r="32180">
      <c r="A32180" s="1"/>
      <c r="B32180" s="1"/>
      <c r="C32180" s="1"/>
      <c r="D32180" s="8"/>
      <c r="E32180" s="1"/>
      <c r="F32180" s="1"/>
      <c r="G32180" s="1"/>
      <c r="H32180" s="1"/>
    </row>
    <row r="32181">
      <c r="A32181" s="1"/>
      <c r="B32181" s="1"/>
      <c r="C32181" s="1"/>
      <c r="D32181" s="8"/>
      <c r="E32181" s="1"/>
      <c r="F32181" s="1"/>
      <c r="G32181" s="1"/>
      <c r="H32181" s="1"/>
    </row>
    <row r="32182">
      <c r="A32182" s="1"/>
      <c r="B32182" s="1"/>
      <c r="C32182" s="1"/>
      <c r="D32182" s="8"/>
      <c r="E32182" s="1"/>
      <c r="F32182" s="1"/>
      <c r="G32182" s="1"/>
      <c r="H32182" s="1"/>
    </row>
    <row r="32183">
      <c r="A32183" s="1"/>
      <c r="B32183" s="1"/>
      <c r="C32183" s="1"/>
      <c r="D32183" s="8"/>
      <c r="E32183" s="1"/>
      <c r="F32183" s="1"/>
      <c r="G32183" s="1"/>
      <c r="H32183" s="1"/>
    </row>
    <row r="32184">
      <c r="A32184" s="1"/>
      <c r="B32184" s="1"/>
      <c r="C32184" s="1"/>
      <c r="D32184" s="8"/>
      <c r="E32184" s="1"/>
      <c r="F32184" s="1"/>
      <c r="G32184" s="1"/>
      <c r="H32184" s="1"/>
    </row>
    <row r="32185">
      <c r="A32185" s="1"/>
      <c r="B32185" s="1"/>
      <c r="C32185" s="1"/>
      <c r="D32185" s="8"/>
      <c r="E32185" s="1"/>
      <c r="F32185" s="1"/>
      <c r="G32185" s="1"/>
      <c r="H32185" s="1"/>
    </row>
    <row r="32186">
      <c r="A32186" s="1"/>
      <c r="B32186" s="1"/>
      <c r="C32186" s="1"/>
      <c r="D32186" s="8"/>
      <c r="E32186" s="1"/>
      <c r="F32186" s="1"/>
      <c r="G32186" s="1"/>
      <c r="H32186" s="1"/>
    </row>
    <row r="32187">
      <c r="A32187" s="1"/>
      <c r="B32187" s="1"/>
      <c r="C32187" s="1"/>
      <c r="D32187" s="8"/>
      <c r="E32187" s="1"/>
      <c r="F32187" s="1"/>
      <c r="G32187" s="1"/>
      <c r="H32187" s="1"/>
    </row>
    <row r="32188">
      <c r="A32188" s="1"/>
      <c r="B32188" s="1"/>
      <c r="C32188" s="1"/>
      <c r="D32188" s="8"/>
      <c r="E32188" s="1"/>
      <c r="F32188" s="1"/>
      <c r="G32188" s="1"/>
      <c r="H32188" s="1"/>
    </row>
    <row r="32189">
      <c r="A32189" s="1"/>
      <c r="B32189" s="1"/>
      <c r="C32189" s="1"/>
      <c r="D32189" s="8"/>
      <c r="E32189" s="1"/>
      <c r="F32189" s="1"/>
      <c r="G32189" s="1"/>
      <c r="H32189" s="1"/>
    </row>
    <row r="32190">
      <c r="A32190" s="1"/>
      <c r="B32190" s="1"/>
      <c r="C32190" s="1"/>
      <c r="D32190" s="8"/>
      <c r="E32190" s="1"/>
      <c r="F32190" s="1"/>
      <c r="G32190" s="1"/>
      <c r="H32190" s="1"/>
    </row>
    <row r="32191">
      <c r="A32191" s="1"/>
      <c r="B32191" s="1"/>
      <c r="C32191" s="1"/>
      <c r="D32191" s="8"/>
      <c r="E32191" s="1"/>
      <c r="F32191" s="1"/>
      <c r="G32191" s="1"/>
      <c r="H32191" s="1"/>
    </row>
    <row r="32192">
      <c r="A32192" s="1"/>
      <c r="B32192" s="1"/>
      <c r="C32192" s="1"/>
      <c r="D32192" s="8"/>
      <c r="E32192" s="1"/>
      <c r="F32192" s="1"/>
      <c r="G32192" s="1"/>
      <c r="H32192" s="1"/>
    </row>
    <row r="32193">
      <c r="A32193" s="1"/>
      <c r="B32193" s="1"/>
      <c r="C32193" s="1"/>
      <c r="D32193" s="8"/>
      <c r="E32193" s="1"/>
      <c r="F32193" s="1"/>
      <c r="G32193" s="1"/>
      <c r="H32193" s="1"/>
    </row>
    <row r="32194">
      <c r="A32194" s="1"/>
      <c r="B32194" s="1"/>
      <c r="C32194" s="1"/>
      <c r="D32194" s="8"/>
      <c r="E32194" s="1"/>
      <c r="F32194" s="1"/>
      <c r="G32194" s="1"/>
      <c r="H32194" s="1"/>
    </row>
    <row r="32195">
      <c r="A32195" s="1"/>
      <c r="B32195" s="1"/>
      <c r="C32195" s="1"/>
      <c r="D32195" s="8"/>
      <c r="E32195" s="1"/>
      <c r="F32195" s="1"/>
      <c r="G32195" s="1"/>
      <c r="H32195" s="1"/>
    </row>
    <row r="32196">
      <c r="A32196" s="1"/>
      <c r="B32196" s="1"/>
      <c r="C32196" s="1"/>
      <c r="D32196" s="8"/>
      <c r="E32196" s="1"/>
      <c r="F32196" s="1"/>
      <c r="G32196" s="1"/>
      <c r="H32196" s="1"/>
    </row>
    <row r="32197">
      <c r="A32197" s="1"/>
      <c r="B32197" s="1"/>
      <c r="C32197" s="1"/>
      <c r="D32197" s="8"/>
      <c r="E32197" s="1"/>
      <c r="F32197" s="1"/>
      <c r="G32197" s="1"/>
      <c r="H32197" s="1"/>
    </row>
    <row r="32198">
      <c r="A32198" s="1"/>
      <c r="B32198" s="1"/>
      <c r="C32198" s="1"/>
      <c r="D32198" s="8"/>
      <c r="E32198" s="1"/>
      <c r="F32198" s="1"/>
      <c r="G32198" s="1"/>
      <c r="H32198" s="1"/>
    </row>
    <row r="32199">
      <c r="A32199" s="1"/>
      <c r="B32199" s="1"/>
      <c r="C32199" s="1"/>
      <c r="D32199" s="8"/>
      <c r="E32199" s="1"/>
      <c r="F32199" s="1"/>
      <c r="G32199" s="1"/>
      <c r="H32199" s="1"/>
    </row>
    <row r="32200">
      <c r="A32200" s="1"/>
      <c r="B32200" s="1"/>
      <c r="C32200" s="1"/>
      <c r="D32200" s="8"/>
      <c r="E32200" s="1"/>
      <c r="F32200" s="1"/>
      <c r="G32200" s="1"/>
      <c r="H32200" s="1"/>
    </row>
    <row r="32201">
      <c r="A32201" s="1"/>
      <c r="B32201" s="1"/>
      <c r="C32201" s="1"/>
      <c r="D32201" s="8"/>
      <c r="E32201" s="1"/>
      <c r="F32201" s="1"/>
      <c r="G32201" s="1"/>
      <c r="H32201" s="1"/>
    </row>
    <row r="32202">
      <c r="A32202" s="1"/>
      <c r="B32202" s="1"/>
      <c r="C32202" s="1"/>
      <c r="D32202" s="8"/>
      <c r="E32202" s="1"/>
      <c r="F32202" s="1"/>
      <c r="G32202" s="1"/>
      <c r="H32202" s="1"/>
    </row>
    <row r="32203">
      <c r="A32203" s="1"/>
      <c r="B32203" s="1"/>
      <c r="C32203" s="1"/>
      <c r="D32203" s="8"/>
      <c r="E32203" s="1"/>
      <c r="F32203" s="1"/>
      <c r="G32203" s="1"/>
      <c r="H32203" s="1"/>
    </row>
    <row r="32204">
      <c r="A32204" s="1"/>
      <c r="B32204" s="1"/>
      <c r="C32204" s="1"/>
      <c r="D32204" s="8"/>
      <c r="E32204" s="1"/>
      <c r="F32204" s="1"/>
      <c r="G32204" s="1"/>
      <c r="H32204" s="1"/>
    </row>
    <row r="32205">
      <c r="A32205" s="1"/>
      <c r="B32205" s="1"/>
      <c r="C32205" s="1"/>
      <c r="D32205" s="8"/>
      <c r="E32205" s="1"/>
      <c r="F32205" s="1"/>
      <c r="G32205" s="1"/>
      <c r="H32205" s="1"/>
    </row>
    <row r="32206">
      <c r="A32206" s="1"/>
      <c r="B32206" s="1"/>
      <c r="C32206" s="1"/>
      <c r="D32206" s="8"/>
      <c r="E32206" s="1"/>
      <c r="F32206" s="1"/>
      <c r="G32206" s="1"/>
      <c r="H32206" s="1"/>
    </row>
    <row r="32207">
      <c r="A32207" s="1"/>
      <c r="B32207" s="1"/>
      <c r="C32207" s="1"/>
      <c r="D32207" s="8"/>
      <c r="E32207" s="1"/>
      <c r="F32207" s="1"/>
      <c r="G32207" s="1"/>
      <c r="H32207" s="1"/>
    </row>
    <row r="32208">
      <c r="A32208" s="1"/>
      <c r="B32208" s="1"/>
      <c r="C32208" s="1"/>
      <c r="D32208" s="8"/>
      <c r="E32208" s="1"/>
      <c r="F32208" s="1"/>
      <c r="G32208" s="1"/>
      <c r="H32208" s="1"/>
    </row>
    <row r="32209">
      <c r="A32209" s="1"/>
      <c r="B32209" s="1"/>
      <c r="C32209" s="1"/>
      <c r="D32209" s="8"/>
      <c r="E32209" s="1"/>
      <c r="F32209" s="1"/>
      <c r="G32209" s="1"/>
      <c r="H32209" s="1"/>
    </row>
    <row r="32210">
      <c r="A32210" s="1"/>
      <c r="B32210" s="1"/>
      <c r="C32210" s="1"/>
      <c r="D32210" s="8"/>
      <c r="E32210" s="1"/>
      <c r="F32210" s="1"/>
      <c r="G32210" s="1"/>
      <c r="H32210" s="1"/>
    </row>
    <row r="32211">
      <c r="A32211" s="1"/>
      <c r="B32211" s="1"/>
      <c r="C32211" s="1"/>
      <c r="D32211" s="8"/>
      <c r="E32211" s="1"/>
      <c r="F32211" s="1"/>
      <c r="G32211" s="1"/>
      <c r="H32211" s="1"/>
    </row>
    <row r="32212">
      <c r="A32212" s="1"/>
      <c r="B32212" s="1"/>
      <c r="C32212" s="1"/>
      <c r="D32212" s="8"/>
      <c r="E32212" s="1"/>
      <c r="F32212" s="1"/>
      <c r="G32212" s="1"/>
      <c r="H32212" s="1"/>
    </row>
    <row r="32213">
      <c r="A32213" s="1"/>
      <c r="B32213" s="1"/>
      <c r="C32213" s="1"/>
      <c r="D32213" s="8"/>
      <c r="E32213" s="1"/>
      <c r="F32213" s="1"/>
      <c r="G32213" s="1"/>
      <c r="H32213" s="1"/>
    </row>
    <row r="32214">
      <c r="A32214" s="1"/>
      <c r="B32214" s="1"/>
      <c r="C32214" s="1"/>
      <c r="D32214" s="8"/>
      <c r="E32214" s="1"/>
      <c r="F32214" s="1"/>
      <c r="G32214" s="1"/>
      <c r="H32214" s="1"/>
    </row>
    <row r="32215">
      <c r="A32215" s="1"/>
      <c r="B32215" s="1"/>
      <c r="C32215" s="1"/>
      <c r="D32215" s="8"/>
      <c r="E32215" s="1"/>
      <c r="F32215" s="1"/>
      <c r="G32215" s="1"/>
      <c r="H32215" s="1"/>
    </row>
    <row r="32216">
      <c r="A32216" s="1"/>
      <c r="B32216" s="1"/>
      <c r="C32216" s="1"/>
      <c r="D32216" s="8"/>
      <c r="E32216" s="1"/>
      <c r="F32216" s="1"/>
      <c r="G32216" s="1"/>
      <c r="H32216" s="1"/>
    </row>
    <row r="32217">
      <c r="A32217" s="1"/>
      <c r="B32217" s="1"/>
      <c r="C32217" s="1"/>
      <c r="D32217" s="8"/>
      <c r="E32217" s="1"/>
      <c r="F32217" s="1"/>
      <c r="G32217" s="1"/>
      <c r="H32217" s="1"/>
    </row>
    <row r="32218">
      <c r="A32218" s="1"/>
      <c r="B32218" s="1"/>
      <c r="C32218" s="1"/>
      <c r="D32218" s="8"/>
      <c r="E32218" s="1"/>
      <c r="F32218" s="1"/>
      <c r="G32218" s="1"/>
      <c r="H32218" s="1"/>
    </row>
    <row r="32219">
      <c r="A32219" s="1"/>
      <c r="B32219" s="1"/>
      <c r="C32219" s="1"/>
      <c r="D32219" s="8"/>
      <c r="E32219" s="1"/>
      <c r="F32219" s="1"/>
      <c r="G32219" s="1"/>
      <c r="H32219" s="1"/>
    </row>
    <row r="32220">
      <c r="A32220" s="1"/>
      <c r="B32220" s="1"/>
      <c r="C32220" s="1"/>
      <c r="D32220" s="8"/>
      <c r="E32220" s="1"/>
      <c r="F32220" s="1"/>
      <c r="G32220" s="1"/>
      <c r="H32220" s="1"/>
    </row>
    <row r="32221">
      <c r="A32221" s="1"/>
      <c r="B32221" s="1"/>
      <c r="C32221" s="1"/>
      <c r="D32221" s="8"/>
      <c r="E32221" s="1"/>
      <c r="F32221" s="1"/>
      <c r="G32221" s="1"/>
      <c r="H32221" s="1"/>
    </row>
    <row r="32222">
      <c r="A32222" s="1"/>
      <c r="B32222" s="1"/>
      <c r="C32222" s="1"/>
      <c r="D32222" s="8"/>
      <c r="E32222" s="1"/>
      <c r="F32222" s="1"/>
      <c r="G32222" s="1"/>
      <c r="H32222" s="1"/>
    </row>
    <row r="32223">
      <c r="A32223" s="1"/>
      <c r="B32223" s="1"/>
      <c r="C32223" s="1"/>
      <c r="D32223" s="8"/>
      <c r="E32223" s="1"/>
      <c r="F32223" s="1"/>
      <c r="G32223" s="1"/>
      <c r="H32223" s="1"/>
    </row>
    <row r="32224">
      <c r="A32224" s="1"/>
      <c r="B32224" s="1"/>
      <c r="C32224" s="1"/>
      <c r="D32224" s="8"/>
      <c r="E32224" s="1"/>
      <c r="F32224" s="1"/>
      <c r="G32224" s="1"/>
      <c r="H32224" s="1"/>
    </row>
    <row r="32225">
      <c r="A32225" s="1"/>
      <c r="B32225" s="1"/>
      <c r="C32225" s="1"/>
      <c r="D32225" s="8"/>
      <c r="E32225" s="1"/>
      <c r="F32225" s="1"/>
      <c r="G32225" s="1"/>
      <c r="H32225" s="1"/>
    </row>
    <row r="32226">
      <c r="A32226" s="1"/>
      <c r="B32226" s="1"/>
      <c r="C32226" s="1"/>
      <c r="D32226" s="8"/>
      <c r="E32226" s="1"/>
      <c r="F32226" s="1"/>
      <c r="G32226" s="1"/>
      <c r="H32226" s="1"/>
    </row>
    <row r="32227">
      <c r="A32227" s="1"/>
      <c r="B32227" s="1"/>
      <c r="C32227" s="1"/>
      <c r="D32227" s="8"/>
      <c r="E32227" s="1"/>
      <c r="F32227" s="1"/>
      <c r="G32227" s="1"/>
      <c r="H32227" s="1"/>
    </row>
    <row r="32228">
      <c r="A32228" s="1"/>
      <c r="B32228" s="1"/>
      <c r="C32228" s="1"/>
      <c r="D32228" s="8"/>
      <c r="E32228" s="1"/>
      <c r="F32228" s="1"/>
      <c r="G32228" s="1"/>
      <c r="H32228" s="1"/>
    </row>
    <row r="32229">
      <c r="A32229" s="1"/>
      <c r="B32229" s="1"/>
      <c r="C32229" s="1"/>
      <c r="D32229" s="8"/>
      <c r="E32229" s="1"/>
      <c r="F32229" s="1"/>
      <c r="G32229" s="1"/>
      <c r="H32229" s="1"/>
    </row>
    <row r="32230">
      <c r="A32230" s="1"/>
      <c r="B32230" s="1"/>
      <c r="C32230" s="1"/>
      <c r="D32230" s="8"/>
      <c r="E32230" s="1"/>
      <c r="F32230" s="1"/>
      <c r="G32230" s="1"/>
      <c r="H32230" s="1"/>
    </row>
    <row r="32231">
      <c r="A32231" s="1"/>
      <c r="B32231" s="1"/>
      <c r="C32231" s="1"/>
      <c r="D32231" s="8"/>
      <c r="E32231" s="1"/>
      <c r="F32231" s="1"/>
      <c r="G32231" s="1"/>
      <c r="H32231" s="1"/>
    </row>
    <row r="32232">
      <c r="A32232" s="1"/>
      <c r="B32232" s="1"/>
      <c r="C32232" s="1"/>
      <c r="D32232" s="8"/>
      <c r="E32232" s="1"/>
      <c r="F32232" s="1"/>
      <c r="G32232" s="1"/>
      <c r="H32232" s="1"/>
    </row>
    <row r="32233">
      <c r="A32233" s="1"/>
      <c r="B32233" s="1"/>
      <c r="C32233" s="1"/>
      <c r="D32233" s="8"/>
      <c r="E32233" s="1"/>
      <c r="F32233" s="1"/>
      <c r="G32233" s="1"/>
      <c r="H32233" s="1"/>
    </row>
    <row r="32234">
      <c r="A32234" s="1"/>
      <c r="B32234" s="1"/>
      <c r="C32234" s="1"/>
      <c r="D32234" s="8"/>
      <c r="E32234" s="1"/>
      <c r="F32234" s="1"/>
      <c r="G32234" s="1"/>
      <c r="H32234" s="1"/>
    </row>
    <row r="32235">
      <c r="A32235" s="1"/>
      <c r="B32235" s="1"/>
      <c r="C32235" s="1"/>
      <c r="D32235" s="8"/>
      <c r="E32235" s="1"/>
      <c r="F32235" s="1"/>
      <c r="G32235" s="1"/>
      <c r="H32235" s="1"/>
    </row>
    <row r="32236">
      <c r="A32236" s="1"/>
      <c r="B32236" s="1"/>
      <c r="C32236" s="1"/>
      <c r="D32236" s="8"/>
      <c r="E32236" s="1"/>
      <c r="F32236" s="1"/>
      <c r="G32236" s="1"/>
      <c r="H32236" s="1"/>
    </row>
    <row r="32237">
      <c r="A32237" s="1"/>
      <c r="B32237" s="1"/>
      <c r="C32237" s="1"/>
      <c r="D32237" s="8"/>
      <c r="E32237" s="1"/>
      <c r="F32237" s="1"/>
      <c r="G32237" s="1"/>
      <c r="H32237" s="1"/>
    </row>
    <row r="32238">
      <c r="A32238" s="1"/>
      <c r="B32238" s="1"/>
      <c r="C32238" s="1"/>
      <c r="D32238" s="8"/>
      <c r="E32238" s="1"/>
      <c r="F32238" s="1"/>
      <c r="G32238" s="1"/>
      <c r="H32238" s="1"/>
    </row>
    <row r="32239">
      <c r="A32239" s="1"/>
      <c r="B32239" s="1"/>
      <c r="C32239" s="1"/>
      <c r="D32239" s="8"/>
      <c r="E32239" s="1"/>
      <c r="F32239" s="1"/>
      <c r="G32239" s="1"/>
      <c r="H32239" s="1"/>
    </row>
    <row r="32240">
      <c r="A32240" s="1"/>
      <c r="B32240" s="1"/>
      <c r="C32240" s="1"/>
      <c r="D32240" s="8"/>
      <c r="E32240" s="1"/>
      <c r="F32240" s="1"/>
      <c r="G32240" s="1"/>
      <c r="H32240" s="1"/>
    </row>
    <row r="32241">
      <c r="A32241" s="1"/>
      <c r="B32241" s="1"/>
      <c r="C32241" s="1"/>
      <c r="D32241" s="8"/>
      <c r="E32241" s="1"/>
      <c r="F32241" s="1"/>
      <c r="G32241" s="1"/>
      <c r="H32241" s="1"/>
    </row>
    <row r="32242">
      <c r="A32242" s="1"/>
      <c r="B32242" s="1"/>
      <c r="C32242" s="1"/>
      <c r="D32242" s="8"/>
      <c r="E32242" s="1"/>
      <c r="F32242" s="1"/>
      <c r="G32242" s="1"/>
      <c r="H32242" s="1"/>
    </row>
    <row r="32243">
      <c r="A32243" s="1"/>
      <c r="B32243" s="1"/>
      <c r="C32243" s="1"/>
      <c r="D32243" s="8"/>
      <c r="E32243" s="1"/>
      <c r="F32243" s="1"/>
      <c r="G32243" s="1"/>
      <c r="H32243" s="1"/>
    </row>
    <row r="32244">
      <c r="A32244" s="1"/>
      <c r="B32244" s="1"/>
      <c r="C32244" s="1"/>
      <c r="D32244" s="8"/>
      <c r="E32244" s="1"/>
      <c r="F32244" s="1"/>
      <c r="G32244" s="1"/>
      <c r="H32244" s="1"/>
    </row>
    <row r="32245">
      <c r="A32245" s="1"/>
      <c r="B32245" s="1"/>
      <c r="C32245" s="1"/>
      <c r="D32245" s="8"/>
      <c r="E32245" s="1"/>
      <c r="F32245" s="1"/>
      <c r="G32245" s="1"/>
      <c r="H32245" s="1"/>
    </row>
    <row r="32246">
      <c r="A32246" s="1"/>
      <c r="B32246" s="1"/>
      <c r="C32246" s="1"/>
      <c r="D32246" s="8"/>
      <c r="E32246" s="1"/>
      <c r="F32246" s="1"/>
      <c r="G32246" s="1"/>
      <c r="H32246" s="1"/>
    </row>
    <row r="32247">
      <c r="A32247" s="1"/>
      <c r="B32247" s="1"/>
      <c r="C32247" s="1"/>
      <c r="D32247" s="8"/>
      <c r="E32247" s="1"/>
      <c r="F32247" s="1"/>
      <c r="G32247" s="1"/>
      <c r="H32247" s="1"/>
    </row>
    <row r="32248">
      <c r="A32248" s="1"/>
      <c r="B32248" s="1"/>
      <c r="C32248" s="1"/>
      <c r="D32248" s="8"/>
      <c r="E32248" s="1"/>
      <c r="F32248" s="1"/>
      <c r="G32248" s="1"/>
      <c r="H32248" s="1"/>
    </row>
    <row r="32249">
      <c r="A32249" s="1"/>
      <c r="B32249" s="1"/>
      <c r="C32249" s="1"/>
      <c r="D32249" s="8"/>
      <c r="E32249" s="1"/>
      <c r="F32249" s="1"/>
      <c r="G32249" s="1"/>
      <c r="H32249" s="1"/>
    </row>
    <row r="32250">
      <c r="A32250" s="1"/>
      <c r="B32250" s="1"/>
      <c r="C32250" s="1"/>
      <c r="D32250" s="8"/>
      <c r="E32250" s="1"/>
      <c r="F32250" s="1"/>
      <c r="G32250" s="1"/>
      <c r="H32250" s="1"/>
    </row>
    <row r="32251">
      <c r="A32251" s="1"/>
      <c r="B32251" s="1"/>
      <c r="C32251" s="1"/>
      <c r="D32251" s="8"/>
      <c r="E32251" s="1"/>
      <c r="F32251" s="1"/>
      <c r="G32251" s="1"/>
      <c r="H32251" s="1"/>
    </row>
    <row r="32252">
      <c r="A32252" s="1"/>
      <c r="B32252" s="1"/>
      <c r="C32252" s="1"/>
      <c r="D32252" s="8"/>
      <c r="E32252" s="1"/>
      <c r="F32252" s="1"/>
      <c r="G32252" s="1"/>
      <c r="H32252" s="1"/>
    </row>
    <row r="32253">
      <c r="A32253" s="1"/>
      <c r="B32253" s="1"/>
      <c r="C32253" s="1"/>
      <c r="D32253" s="8"/>
      <c r="E32253" s="1"/>
      <c r="F32253" s="1"/>
      <c r="G32253" s="1"/>
      <c r="H32253" s="1"/>
    </row>
    <row r="32254">
      <c r="A32254" s="1"/>
      <c r="B32254" s="1"/>
      <c r="C32254" s="1"/>
      <c r="D32254" s="8"/>
      <c r="E32254" s="1"/>
      <c r="F32254" s="1"/>
      <c r="G32254" s="1"/>
      <c r="H32254" s="1"/>
    </row>
    <row r="32255">
      <c r="A32255" s="1"/>
      <c r="B32255" s="1"/>
      <c r="C32255" s="1"/>
      <c r="D32255" s="8"/>
      <c r="E32255" s="1"/>
      <c r="F32255" s="1"/>
      <c r="G32255" s="1"/>
      <c r="H32255" s="1"/>
    </row>
    <row r="32256">
      <c r="A32256" s="1"/>
      <c r="B32256" s="1"/>
      <c r="C32256" s="1"/>
      <c r="D32256" s="8"/>
      <c r="E32256" s="1"/>
      <c r="F32256" s="1"/>
      <c r="G32256" s="1"/>
      <c r="H32256" s="1"/>
    </row>
    <row r="32257">
      <c r="A32257" s="1"/>
      <c r="B32257" s="1"/>
      <c r="C32257" s="1"/>
      <c r="D32257" s="8"/>
      <c r="E32257" s="1"/>
      <c r="F32257" s="1"/>
      <c r="G32257" s="1"/>
      <c r="H32257" s="1"/>
    </row>
    <row r="32258">
      <c r="A32258" s="1"/>
      <c r="B32258" s="1"/>
      <c r="C32258" s="1"/>
      <c r="D32258" s="8"/>
      <c r="E32258" s="1"/>
      <c r="F32258" s="1"/>
      <c r="G32258" s="1"/>
      <c r="H32258" s="1"/>
    </row>
    <row r="32259">
      <c r="A32259" s="1"/>
      <c r="B32259" s="1"/>
      <c r="C32259" s="1"/>
      <c r="D32259" s="8"/>
      <c r="E32259" s="1"/>
      <c r="F32259" s="1"/>
      <c r="G32259" s="1"/>
      <c r="H32259" s="1"/>
    </row>
    <row r="32260">
      <c r="A32260" s="1"/>
      <c r="B32260" s="1"/>
      <c r="C32260" s="1"/>
      <c r="D32260" s="8"/>
      <c r="E32260" s="1"/>
      <c r="F32260" s="1"/>
      <c r="G32260" s="1"/>
      <c r="H32260" s="1"/>
    </row>
    <row r="32261">
      <c r="A32261" s="1"/>
      <c r="B32261" s="1"/>
      <c r="C32261" s="1"/>
      <c r="D32261" s="8"/>
      <c r="E32261" s="1"/>
      <c r="F32261" s="1"/>
      <c r="G32261" s="1"/>
      <c r="H32261" s="1"/>
    </row>
    <row r="32262">
      <c r="A32262" s="1"/>
      <c r="B32262" s="1"/>
      <c r="C32262" s="1"/>
      <c r="D32262" s="8"/>
      <c r="E32262" s="1"/>
      <c r="F32262" s="1"/>
      <c r="G32262" s="1"/>
      <c r="H32262" s="1"/>
    </row>
    <row r="32263">
      <c r="A32263" s="1"/>
      <c r="B32263" s="1"/>
      <c r="C32263" s="1"/>
      <c r="D32263" s="8"/>
      <c r="E32263" s="1"/>
      <c r="F32263" s="1"/>
      <c r="G32263" s="1"/>
      <c r="H32263" s="1"/>
    </row>
    <row r="32264">
      <c r="A32264" s="1"/>
      <c r="B32264" s="1"/>
      <c r="C32264" s="1"/>
      <c r="D32264" s="8"/>
      <c r="E32264" s="1"/>
      <c r="F32264" s="1"/>
      <c r="G32264" s="1"/>
      <c r="H32264" s="1"/>
    </row>
    <row r="32265">
      <c r="A32265" s="1"/>
      <c r="B32265" s="1"/>
      <c r="C32265" s="1"/>
      <c r="D32265" s="8"/>
      <c r="E32265" s="1"/>
      <c r="F32265" s="1"/>
      <c r="G32265" s="1"/>
      <c r="H32265" s="1"/>
    </row>
    <row r="32266">
      <c r="A32266" s="1"/>
      <c r="B32266" s="1"/>
      <c r="C32266" s="1"/>
      <c r="D32266" s="8"/>
      <c r="E32266" s="1"/>
      <c r="F32266" s="1"/>
      <c r="G32266" s="1"/>
      <c r="H32266" s="1"/>
    </row>
    <row r="32267">
      <c r="A32267" s="1"/>
      <c r="B32267" s="1"/>
      <c r="C32267" s="1"/>
      <c r="D32267" s="8"/>
      <c r="E32267" s="1"/>
      <c r="F32267" s="1"/>
      <c r="G32267" s="1"/>
      <c r="H32267" s="1"/>
    </row>
    <row r="32268">
      <c r="A32268" s="1"/>
      <c r="B32268" s="1"/>
      <c r="C32268" s="1"/>
      <c r="D32268" s="8"/>
      <c r="E32268" s="1"/>
      <c r="F32268" s="1"/>
      <c r="G32268" s="1"/>
      <c r="H32268" s="1"/>
    </row>
    <row r="32269">
      <c r="A32269" s="1"/>
      <c r="B32269" s="1"/>
      <c r="C32269" s="1"/>
      <c r="D32269" s="8"/>
      <c r="E32269" s="1"/>
      <c r="F32269" s="1"/>
      <c r="G32269" s="1"/>
      <c r="H32269" s="1"/>
    </row>
    <row r="32270">
      <c r="A32270" s="1"/>
      <c r="B32270" s="1"/>
      <c r="C32270" s="1"/>
      <c r="D32270" s="8"/>
      <c r="E32270" s="1"/>
      <c r="F32270" s="1"/>
      <c r="G32270" s="1"/>
      <c r="H32270" s="1"/>
    </row>
    <row r="32271">
      <c r="A32271" s="1"/>
      <c r="B32271" s="1"/>
      <c r="C32271" s="1"/>
      <c r="D32271" s="8"/>
      <c r="E32271" s="1"/>
      <c r="F32271" s="1"/>
      <c r="G32271" s="1"/>
      <c r="H32271" s="1"/>
    </row>
    <row r="32272">
      <c r="A32272" s="1"/>
      <c r="B32272" s="1"/>
      <c r="C32272" s="1"/>
      <c r="D32272" s="8"/>
      <c r="E32272" s="1"/>
      <c r="F32272" s="1"/>
      <c r="G32272" s="1"/>
      <c r="H32272" s="1"/>
    </row>
    <row r="32273">
      <c r="A32273" s="1"/>
      <c r="B32273" s="1"/>
      <c r="C32273" s="1"/>
      <c r="D32273" s="8"/>
      <c r="E32273" s="1"/>
      <c r="F32273" s="1"/>
      <c r="G32273" s="1"/>
      <c r="H32273" s="1"/>
    </row>
    <row r="32274">
      <c r="A32274" s="1"/>
      <c r="B32274" s="1"/>
      <c r="C32274" s="1"/>
      <c r="D32274" s="8"/>
      <c r="E32274" s="1"/>
      <c r="F32274" s="1"/>
      <c r="G32274" s="1"/>
      <c r="H32274" s="1"/>
    </row>
    <row r="32275">
      <c r="A32275" s="1"/>
      <c r="B32275" s="1"/>
      <c r="C32275" s="1"/>
      <c r="D32275" s="8"/>
      <c r="E32275" s="1"/>
      <c r="F32275" s="1"/>
      <c r="G32275" s="1"/>
      <c r="H32275" s="1"/>
    </row>
    <row r="32276">
      <c r="A32276" s="1"/>
      <c r="B32276" s="1"/>
      <c r="C32276" s="1"/>
      <c r="D32276" s="8"/>
      <c r="E32276" s="1"/>
      <c r="F32276" s="1"/>
      <c r="G32276" s="1"/>
      <c r="H32276" s="1"/>
    </row>
    <row r="32277">
      <c r="A32277" s="1"/>
      <c r="B32277" s="1"/>
      <c r="C32277" s="1"/>
      <c r="D32277" s="8"/>
      <c r="E32277" s="1"/>
      <c r="F32277" s="1"/>
      <c r="G32277" s="1"/>
      <c r="H32277" s="1"/>
    </row>
    <row r="32278">
      <c r="A32278" s="1"/>
      <c r="B32278" s="1"/>
      <c r="C32278" s="1"/>
      <c r="D32278" s="8"/>
      <c r="E32278" s="1"/>
      <c r="F32278" s="1"/>
      <c r="G32278" s="1"/>
      <c r="H32278" s="1"/>
    </row>
    <row r="32279">
      <c r="A32279" s="1"/>
      <c r="B32279" s="1"/>
      <c r="C32279" s="1"/>
      <c r="D32279" s="8"/>
      <c r="E32279" s="1"/>
      <c r="F32279" s="1"/>
      <c r="G32279" s="1"/>
      <c r="H32279" s="1"/>
    </row>
    <row r="32280">
      <c r="A32280" s="1"/>
      <c r="B32280" s="1"/>
      <c r="C32280" s="1"/>
      <c r="D32280" s="8"/>
      <c r="E32280" s="1"/>
      <c r="F32280" s="1"/>
      <c r="G32280" s="1"/>
      <c r="H32280" s="1"/>
    </row>
    <row r="32281">
      <c r="A32281" s="1"/>
      <c r="B32281" s="1"/>
      <c r="C32281" s="1"/>
      <c r="D32281" s="8"/>
      <c r="E32281" s="1"/>
      <c r="F32281" s="1"/>
      <c r="G32281" s="1"/>
      <c r="H32281" s="1"/>
    </row>
    <row r="32282">
      <c r="A32282" s="1"/>
      <c r="B32282" s="1"/>
      <c r="C32282" s="1"/>
      <c r="D32282" s="8"/>
      <c r="E32282" s="1"/>
      <c r="F32282" s="1"/>
      <c r="G32282" s="1"/>
      <c r="H32282" s="1"/>
    </row>
    <row r="32283">
      <c r="A32283" s="1"/>
      <c r="B32283" s="1"/>
      <c r="C32283" s="1"/>
      <c r="D32283" s="8"/>
      <c r="E32283" s="1"/>
      <c r="F32283" s="1"/>
      <c r="G32283" s="1"/>
      <c r="H32283" s="1"/>
    </row>
    <row r="32284">
      <c r="A32284" s="1"/>
      <c r="B32284" s="1"/>
      <c r="C32284" s="1"/>
      <c r="D32284" s="8"/>
      <c r="E32284" s="1"/>
      <c r="F32284" s="1"/>
      <c r="G32284" s="1"/>
      <c r="H32284" s="1"/>
    </row>
    <row r="32285">
      <c r="A32285" s="1"/>
      <c r="B32285" s="1"/>
      <c r="C32285" s="1"/>
      <c r="D32285" s="8"/>
      <c r="E32285" s="1"/>
      <c r="F32285" s="1"/>
      <c r="G32285" s="1"/>
      <c r="H32285" s="1"/>
    </row>
    <row r="32286">
      <c r="A32286" s="1"/>
      <c r="B32286" s="1"/>
      <c r="C32286" s="1"/>
      <c r="D32286" s="8"/>
      <c r="E32286" s="1"/>
      <c r="F32286" s="1"/>
      <c r="G32286" s="1"/>
      <c r="H32286" s="1"/>
    </row>
    <row r="32287">
      <c r="A32287" s="1"/>
      <c r="B32287" s="1"/>
      <c r="C32287" s="1"/>
      <c r="D32287" s="8"/>
      <c r="E32287" s="1"/>
      <c r="F32287" s="1"/>
      <c r="G32287" s="1"/>
      <c r="H32287" s="1"/>
    </row>
    <row r="32288">
      <c r="A32288" s="1"/>
      <c r="B32288" s="1"/>
      <c r="C32288" s="1"/>
      <c r="D32288" s="8"/>
      <c r="E32288" s="1"/>
      <c r="F32288" s="1"/>
      <c r="G32288" s="1"/>
      <c r="H32288" s="1"/>
    </row>
    <row r="32289">
      <c r="A32289" s="1"/>
      <c r="B32289" s="1"/>
      <c r="C32289" s="1"/>
      <c r="D32289" s="8"/>
      <c r="E32289" s="1"/>
      <c r="F32289" s="1"/>
      <c r="G32289" s="1"/>
      <c r="H32289" s="1"/>
    </row>
    <row r="32290">
      <c r="A32290" s="1"/>
      <c r="B32290" s="1"/>
      <c r="C32290" s="1"/>
      <c r="D32290" s="8"/>
      <c r="E32290" s="1"/>
      <c r="F32290" s="1"/>
      <c r="G32290" s="1"/>
      <c r="H32290" s="1"/>
    </row>
    <row r="32291">
      <c r="A32291" s="1"/>
      <c r="B32291" s="1"/>
      <c r="C32291" s="1"/>
      <c r="D32291" s="8"/>
      <c r="E32291" s="1"/>
      <c r="F32291" s="1"/>
      <c r="G32291" s="1"/>
      <c r="H32291" s="1"/>
    </row>
    <row r="32292">
      <c r="A32292" s="1"/>
      <c r="B32292" s="1"/>
      <c r="C32292" s="1"/>
      <c r="D32292" s="8"/>
      <c r="E32292" s="1"/>
      <c r="F32292" s="1"/>
      <c r="G32292" s="1"/>
      <c r="H32292" s="1"/>
    </row>
    <row r="32293">
      <c r="A32293" s="1"/>
      <c r="B32293" s="1"/>
      <c r="C32293" s="1"/>
      <c r="D32293" s="8"/>
      <c r="E32293" s="1"/>
      <c r="F32293" s="1"/>
      <c r="G32293" s="1"/>
      <c r="H32293" s="1"/>
    </row>
    <row r="32294">
      <c r="A32294" s="1"/>
      <c r="B32294" s="1"/>
      <c r="C32294" s="1"/>
      <c r="D32294" s="8"/>
      <c r="E32294" s="1"/>
      <c r="F32294" s="1"/>
      <c r="G32294" s="1"/>
      <c r="H32294" s="1"/>
    </row>
    <row r="32295">
      <c r="A32295" s="1"/>
      <c r="B32295" s="1"/>
      <c r="C32295" s="1"/>
      <c r="D32295" s="8"/>
      <c r="E32295" s="1"/>
      <c r="F32295" s="1"/>
      <c r="G32295" s="1"/>
      <c r="H32295" s="1"/>
    </row>
    <row r="32296">
      <c r="A32296" s="1"/>
      <c r="B32296" s="1"/>
      <c r="C32296" s="1"/>
      <c r="D32296" s="8"/>
      <c r="E32296" s="1"/>
      <c r="F32296" s="1"/>
      <c r="G32296" s="1"/>
      <c r="H32296" s="1"/>
    </row>
    <row r="32297">
      <c r="A32297" s="1"/>
      <c r="B32297" s="1"/>
      <c r="C32297" s="1"/>
      <c r="D32297" s="8"/>
      <c r="E32297" s="1"/>
      <c r="F32297" s="1"/>
      <c r="G32297" s="1"/>
      <c r="H32297" s="1"/>
    </row>
    <row r="32298">
      <c r="A32298" s="1"/>
      <c r="B32298" s="1"/>
      <c r="C32298" s="1"/>
      <c r="D32298" s="8"/>
      <c r="E32298" s="1"/>
      <c r="F32298" s="1"/>
      <c r="G32298" s="1"/>
      <c r="H32298" s="1"/>
    </row>
    <row r="32299">
      <c r="A32299" s="1"/>
      <c r="B32299" s="1"/>
      <c r="C32299" s="1"/>
      <c r="D32299" s="8"/>
      <c r="E32299" s="1"/>
      <c r="F32299" s="1"/>
      <c r="G32299" s="1"/>
      <c r="H32299" s="1"/>
    </row>
    <row r="32300">
      <c r="A32300" s="1"/>
      <c r="B32300" s="1"/>
      <c r="C32300" s="1"/>
      <c r="D32300" s="8"/>
      <c r="E32300" s="1"/>
      <c r="F32300" s="1"/>
      <c r="G32300" s="1"/>
      <c r="H32300" s="1"/>
    </row>
    <row r="32301">
      <c r="A32301" s="1"/>
      <c r="B32301" s="1"/>
      <c r="C32301" s="1"/>
      <c r="D32301" s="8"/>
      <c r="E32301" s="1"/>
      <c r="F32301" s="1"/>
      <c r="G32301" s="1"/>
      <c r="H32301" s="1"/>
    </row>
    <row r="32302">
      <c r="A32302" s="1"/>
      <c r="B32302" s="1"/>
      <c r="C32302" s="1"/>
      <c r="D32302" s="8"/>
      <c r="E32302" s="1"/>
      <c r="F32302" s="1"/>
      <c r="G32302" s="1"/>
      <c r="H32302" s="1"/>
    </row>
    <row r="32303">
      <c r="A32303" s="1"/>
      <c r="B32303" s="1"/>
      <c r="C32303" s="1"/>
      <c r="D32303" s="8"/>
      <c r="E32303" s="1"/>
      <c r="F32303" s="1"/>
      <c r="G32303" s="1"/>
      <c r="H32303" s="1"/>
    </row>
    <row r="32304">
      <c r="A32304" s="1"/>
      <c r="B32304" s="1"/>
      <c r="C32304" s="1"/>
      <c r="D32304" s="8"/>
      <c r="E32304" s="1"/>
      <c r="F32304" s="1"/>
      <c r="G32304" s="1"/>
      <c r="H32304" s="1"/>
    </row>
    <row r="32305">
      <c r="A32305" s="1"/>
      <c r="B32305" s="1"/>
      <c r="C32305" s="1"/>
      <c r="D32305" s="8"/>
      <c r="E32305" s="1"/>
      <c r="F32305" s="1"/>
      <c r="G32305" s="1"/>
      <c r="H32305" s="1"/>
    </row>
    <row r="32306">
      <c r="A32306" s="1"/>
      <c r="B32306" s="1"/>
      <c r="C32306" s="1"/>
      <c r="D32306" s="8"/>
      <c r="E32306" s="1"/>
      <c r="F32306" s="1"/>
      <c r="G32306" s="1"/>
      <c r="H32306" s="1"/>
    </row>
    <row r="32307">
      <c r="A32307" s="1"/>
      <c r="B32307" s="1"/>
      <c r="C32307" s="1"/>
      <c r="D32307" s="8"/>
      <c r="E32307" s="1"/>
      <c r="F32307" s="1"/>
      <c r="G32307" s="1"/>
      <c r="H32307" s="1"/>
    </row>
    <row r="32308">
      <c r="A32308" s="1"/>
      <c r="B32308" s="1"/>
      <c r="C32308" s="1"/>
      <c r="D32308" s="8"/>
      <c r="E32308" s="1"/>
      <c r="F32308" s="1"/>
      <c r="G32308" s="1"/>
      <c r="H32308" s="1"/>
    </row>
    <row r="32309">
      <c r="A32309" s="1"/>
      <c r="B32309" s="1"/>
      <c r="C32309" s="1"/>
      <c r="D32309" s="8"/>
      <c r="E32309" s="1"/>
      <c r="F32309" s="1"/>
      <c r="G32309" s="1"/>
      <c r="H32309" s="1"/>
    </row>
    <row r="32310">
      <c r="A32310" s="1"/>
      <c r="B32310" s="1"/>
      <c r="C32310" s="1"/>
      <c r="D32310" s="8"/>
      <c r="E32310" s="1"/>
      <c r="F32310" s="1"/>
      <c r="G32310" s="1"/>
      <c r="H32310" s="1"/>
    </row>
    <row r="32311">
      <c r="A32311" s="1"/>
      <c r="B32311" s="1"/>
      <c r="C32311" s="1"/>
      <c r="D32311" s="8"/>
      <c r="E32311" s="1"/>
      <c r="F32311" s="1"/>
      <c r="G32311" s="1"/>
      <c r="H32311" s="1"/>
    </row>
    <row r="32312">
      <c r="A32312" s="1"/>
      <c r="B32312" s="1"/>
      <c r="C32312" s="1"/>
      <c r="D32312" s="8"/>
      <c r="E32312" s="1"/>
      <c r="F32312" s="1"/>
      <c r="G32312" s="1"/>
      <c r="H32312" s="1"/>
    </row>
    <row r="32313">
      <c r="A32313" s="1"/>
      <c r="B32313" s="1"/>
      <c r="C32313" s="1"/>
      <c r="D32313" s="8"/>
      <c r="E32313" s="1"/>
      <c r="F32313" s="1"/>
      <c r="G32313" s="1"/>
      <c r="H32313" s="1"/>
    </row>
    <row r="32314">
      <c r="A32314" s="1"/>
      <c r="B32314" s="1"/>
      <c r="C32314" s="1"/>
      <c r="D32314" s="8"/>
      <c r="E32314" s="1"/>
      <c r="F32314" s="1"/>
      <c r="G32314" s="1"/>
      <c r="H32314" s="1"/>
    </row>
    <row r="32315">
      <c r="A32315" s="1"/>
      <c r="B32315" s="1"/>
      <c r="C32315" s="1"/>
      <c r="D32315" s="8"/>
      <c r="E32315" s="1"/>
      <c r="F32315" s="1"/>
      <c r="G32315" s="1"/>
      <c r="H32315" s="1"/>
    </row>
    <row r="32316">
      <c r="A32316" s="1"/>
      <c r="B32316" s="1"/>
      <c r="C32316" s="1"/>
      <c r="D32316" s="8"/>
      <c r="E32316" s="1"/>
      <c r="F32316" s="1"/>
      <c r="G32316" s="1"/>
      <c r="H32316" s="1"/>
    </row>
    <row r="32317">
      <c r="A32317" s="1"/>
      <c r="B32317" s="1"/>
      <c r="C32317" s="1"/>
      <c r="D32317" s="8"/>
      <c r="E32317" s="1"/>
      <c r="F32317" s="1"/>
      <c r="G32317" s="1"/>
      <c r="H32317" s="1"/>
    </row>
    <row r="32318">
      <c r="A32318" s="1"/>
      <c r="B32318" s="1"/>
      <c r="C32318" s="1"/>
      <c r="D32318" s="8"/>
      <c r="E32318" s="1"/>
      <c r="F32318" s="1"/>
      <c r="G32318" s="1"/>
      <c r="H32318" s="1"/>
    </row>
    <row r="32319">
      <c r="A32319" s="1"/>
      <c r="B32319" s="1"/>
      <c r="C32319" s="1"/>
      <c r="D32319" s="8"/>
      <c r="E32319" s="1"/>
      <c r="F32319" s="1"/>
      <c r="G32319" s="1"/>
      <c r="H32319" s="1"/>
    </row>
    <row r="32320">
      <c r="A32320" s="1"/>
      <c r="B32320" s="1"/>
      <c r="C32320" s="1"/>
      <c r="D32320" s="8"/>
      <c r="E32320" s="1"/>
      <c r="F32320" s="1"/>
      <c r="G32320" s="1"/>
      <c r="H32320" s="1"/>
    </row>
    <row r="32321">
      <c r="A32321" s="1"/>
      <c r="B32321" s="1"/>
      <c r="C32321" s="1"/>
      <c r="D32321" s="8"/>
      <c r="E32321" s="1"/>
      <c r="F32321" s="1"/>
      <c r="G32321" s="1"/>
      <c r="H32321" s="1"/>
    </row>
    <row r="32322">
      <c r="A32322" s="1"/>
      <c r="B32322" s="1"/>
      <c r="C32322" s="1"/>
      <c r="D32322" s="8"/>
      <c r="E32322" s="1"/>
      <c r="F32322" s="1"/>
      <c r="G32322" s="1"/>
      <c r="H32322" s="1"/>
    </row>
    <row r="32323">
      <c r="A32323" s="1"/>
      <c r="B32323" s="1"/>
      <c r="C32323" s="1"/>
      <c r="D32323" s="8"/>
      <c r="E32323" s="1"/>
      <c r="F32323" s="1"/>
      <c r="G32323" s="1"/>
      <c r="H32323" s="1"/>
    </row>
    <row r="32324">
      <c r="A32324" s="1"/>
      <c r="B32324" s="1"/>
      <c r="C32324" s="1"/>
      <c r="D32324" s="8"/>
      <c r="E32324" s="1"/>
      <c r="F32324" s="1"/>
      <c r="G32324" s="1"/>
      <c r="H32324" s="1"/>
    </row>
    <row r="32325">
      <c r="A32325" s="1"/>
      <c r="B32325" s="1"/>
      <c r="C32325" s="1"/>
      <c r="D32325" s="8"/>
      <c r="E32325" s="1"/>
      <c r="F32325" s="1"/>
      <c r="G32325" s="1"/>
      <c r="H32325" s="1"/>
    </row>
    <row r="32326">
      <c r="A32326" s="1"/>
      <c r="B32326" s="1"/>
      <c r="C32326" s="1"/>
      <c r="D32326" s="8"/>
      <c r="E32326" s="1"/>
      <c r="F32326" s="1"/>
      <c r="G32326" s="1"/>
      <c r="H32326" s="1"/>
    </row>
    <row r="32327">
      <c r="A32327" s="1"/>
      <c r="B32327" s="1"/>
      <c r="C32327" s="1"/>
      <c r="D32327" s="8"/>
      <c r="E32327" s="1"/>
      <c r="F32327" s="1"/>
      <c r="G32327" s="1"/>
      <c r="H32327" s="1"/>
    </row>
    <row r="32328">
      <c r="A32328" s="1"/>
      <c r="B32328" s="1"/>
      <c r="C32328" s="1"/>
      <c r="D32328" s="8"/>
      <c r="E32328" s="1"/>
      <c r="F32328" s="1"/>
      <c r="G32328" s="1"/>
      <c r="H32328" s="1"/>
    </row>
    <row r="32329">
      <c r="A32329" s="1"/>
      <c r="B32329" s="1"/>
      <c r="C32329" s="1"/>
      <c r="D32329" s="8"/>
      <c r="E32329" s="1"/>
      <c r="F32329" s="1"/>
      <c r="G32329" s="1"/>
      <c r="H32329" s="1"/>
    </row>
    <row r="32330">
      <c r="A32330" s="1"/>
      <c r="B32330" s="1"/>
      <c r="C32330" s="1"/>
      <c r="D32330" s="8"/>
      <c r="E32330" s="1"/>
      <c r="F32330" s="1"/>
      <c r="G32330" s="1"/>
      <c r="H32330" s="1"/>
    </row>
    <row r="32331">
      <c r="A32331" s="1"/>
      <c r="B32331" s="1"/>
      <c r="C32331" s="1"/>
      <c r="D32331" s="8"/>
      <c r="E32331" s="1"/>
      <c r="F32331" s="1"/>
      <c r="G32331" s="1"/>
      <c r="H32331" s="1"/>
    </row>
    <row r="32332">
      <c r="A32332" s="1"/>
      <c r="B32332" s="1"/>
      <c r="C32332" s="1"/>
      <c r="D32332" s="8"/>
      <c r="E32332" s="1"/>
      <c r="F32332" s="1"/>
      <c r="G32332" s="1"/>
      <c r="H32332" s="1"/>
    </row>
    <row r="32333">
      <c r="A32333" s="1"/>
      <c r="B32333" s="1"/>
      <c r="C32333" s="1"/>
      <c r="D32333" s="8"/>
      <c r="E32333" s="1"/>
      <c r="F32333" s="1"/>
      <c r="G32333" s="1"/>
      <c r="H32333" s="1"/>
    </row>
    <row r="32334">
      <c r="A32334" s="1"/>
      <c r="B32334" s="1"/>
      <c r="C32334" s="1"/>
      <c r="D32334" s="8"/>
      <c r="E32334" s="1"/>
      <c r="F32334" s="1"/>
      <c r="G32334" s="1"/>
      <c r="H32334" s="1"/>
    </row>
    <row r="32335">
      <c r="A32335" s="1"/>
      <c r="B32335" s="1"/>
      <c r="C32335" s="1"/>
      <c r="D32335" s="8"/>
      <c r="E32335" s="1"/>
      <c r="F32335" s="1"/>
      <c r="G32335" s="1"/>
      <c r="H32335" s="1"/>
    </row>
    <row r="32336">
      <c r="A32336" s="1"/>
      <c r="B32336" s="1"/>
      <c r="C32336" s="1"/>
      <c r="D32336" s="8"/>
      <c r="E32336" s="1"/>
      <c r="F32336" s="1"/>
      <c r="G32336" s="1"/>
      <c r="H32336" s="1"/>
    </row>
    <row r="32337">
      <c r="A32337" s="1"/>
      <c r="B32337" s="1"/>
      <c r="C32337" s="1"/>
      <c r="D32337" s="8"/>
      <c r="E32337" s="1"/>
      <c r="F32337" s="1"/>
      <c r="G32337" s="1"/>
      <c r="H32337" s="1"/>
    </row>
    <row r="32338">
      <c r="A32338" s="1"/>
      <c r="B32338" s="1"/>
      <c r="C32338" s="1"/>
      <c r="D32338" s="8"/>
      <c r="E32338" s="1"/>
      <c r="F32338" s="1"/>
      <c r="G32338" s="1"/>
      <c r="H32338" s="1"/>
    </row>
    <row r="32339">
      <c r="A32339" s="1"/>
      <c r="B32339" s="1"/>
      <c r="C32339" s="1"/>
      <c r="D32339" s="8"/>
      <c r="E32339" s="1"/>
      <c r="F32339" s="1"/>
      <c r="G32339" s="1"/>
      <c r="H32339" s="1"/>
    </row>
    <row r="32340">
      <c r="A32340" s="1"/>
      <c r="B32340" s="1"/>
      <c r="C32340" s="1"/>
      <c r="D32340" s="8"/>
      <c r="E32340" s="1"/>
      <c r="F32340" s="1"/>
      <c r="G32340" s="1"/>
      <c r="H32340" s="1"/>
    </row>
    <row r="32341">
      <c r="A32341" s="1"/>
      <c r="B32341" s="1"/>
      <c r="C32341" s="1"/>
      <c r="D32341" s="8"/>
      <c r="E32341" s="1"/>
      <c r="F32341" s="1"/>
      <c r="G32341" s="1"/>
      <c r="H32341" s="1"/>
    </row>
    <row r="32342">
      <c r="A32342" s="1"/>
      <c r="B32342" s="1"/>
      <c r="C32342" s="1"/>
      <c r="D32342" s="8"/>
      <c r="E32342" s="1"/>
      <c r="F32342" s="1"/>
      <c r="G32342" s="1"/>
      <c r="H32342" s="1"/>
    </row>
    <row r="32343">
      <c r="A32343" s="1"/>
      <c r="B32343" s="1"/>
      <c r="C32343" s="1"/>
      <c r="D32343" s="8"/>
      <c r="E32343" s="1"/>
      <c r="F32343" s="1"/>
      <c r="G32343" s="1"/>
      <c r="H32343" s="1"/>
    </row>
    <row r="32344">
      <c r="A32344" s="1"/>
      <c r="B32344" s="1"/>
      <c r="C32344" s="1"/>
      <c r="D32344" s="8"/>
      <c r="E32344" s="1"/>
      <c r="F32344" s="1"/>
      <c r="G32344" s="1"/>
      <c r="H32344" s="1"/>
    </row>
    <row r="32345">
      <c r="A32345" s="1"/>
      <c r="B32345" s="1"/>
      <c r="C32345" s="1"/>
      <c r="D32345" s="8"/>
      <c r="E32345" s="1"/>
      <c r="F32345" s="1"/>
      <c r="G32345" s="1"/>
      <c r="H32345" s="1"/>
    </row>
    <row r="32346">
      <c r="A32346" s="1"/>
      <c r="B32346" s="1"/>
      <c r="C32346" s="1"/>
      <c r="D32346" s="8"/>
      <c r="E32346" s="1"/>
      <c r="F32346" s="1"/>
      <c r="G32346" s="1"/>
      <c r="H32346" s="1"/>
    </row>
    <row r="32347">
      <c r="A32347" s="1"/>
      <c r="B32347" s="1"/>
      <c r="C32347" s="1"/>
      <c r="D32347" s="8"/>
      <c r="E32347" s="1"/>
      <c r="F32347" s="1"/>
      <c r="G32347" s="1"/>
      <c r="H32347" s="1"/>
    </row>
    <row r="32348">
      <c r="A32348" s="1"/>
      <c r="B32348" s="1"/>
      <c r="C32348" s="1"/>
      <c r="D32348" s="8"/>
      <c r="E32348" s="1"/>
      <c r="F32348" s="1"/>
      <c r="G32348" s="1"/>
      <c r="H32348" s="1"/>
    </row>
    <row r="32349">
      <c r="A32349" s="1"/>
      <c r="B32349" s="1"/>
      <c r="C32349" s="1"/>
      <c r="D32349" s="8"/>
      <c r="E32349" s="1"/>
      <c r="F32349" s="1"/>
      <c r="G32349" s="1"/>
      <c r="H32349" s="1"/>
    </row>
    <row r="32350">
      <c r="A32350" s="1"/>
      <c r="B32350" s="1"/>
      <c r="C32350" s="1"/>
      <c r="D32350" s="8"/>
      <c r="E32350" s="1"/>
      <c r="F32350" s="1"/>
      <c r="G32350" s="1"/>
      <c r="H32350" s="1"/>
    </row>
    <row r="32351">
      <c r="A32351" s="1"/>
      <c r="B32351" s="1"/>
      <c r="C32351" s="1"/>
      <c r="D32351" s="8"/>
      <c r="E32351" s="1"/>
      <c r="F32351" s="1"/>
      <c r="G32351" s="1"/>
      <c r="H32351" s="1"/>
    </row>
    <row r="32352">
      <c r="A32352" s="1"/>
      <c r="B32352" s="1"/>
      <c r="C32352" s="1"/>
      <c r="D32352" s="8"/>
      <c r="E32352" s="1"/>
      <c r="F32352" s="1"/>
      <c r="G32352" s="1"/>
      <c r="H32352" s="1"/>
    </row>
    <row r="32353">
      <c r="A32353" s="1"/>
      <c r="B32353" s="1"/>
      <c r="C32353" s="1"/>
      <c r="D32353" s="8"/>
      <c r="E32353" s="1"/>
      <c r="F32353" s="1"/>
      <c r="G32353" s="1"/>
      <c r="H32353" s="1"/>
    </row>
    <row r="32354">
      <c r="A32354" s="1"/>
      <c r="B32354" s="1"/>
      <c r="C32354" s="1"/>
      <c r="D32354" s="8"/>
      <c r="E32354" s="1"/>
      <c r="F32354" s="1"/>
      <c r="G32354" s="1"/>
      <c r="H32354" s="1"/>
    </row>
    <row r="32355">
      <c r="A32355" s="1"/>
      <c r="B32355" s="1"/>
      <c r="C32355" s="1"/>
      <c r="D32355" s="8"/>
      <c r="E32355" s="1"/>
      <c r="F32355" s="1"/>
      <c r="G32355" s="1"/>
      <c r="H32355" s="1"/>
    </row>
    <row r="32356">
      <c r="A32356" s="1"/>
      <c r="B32356" s="1"/>
      <c r="C32356" s="1"/>
      <c r="D32356" s="8"/>
      <c r="E32356" s="1"/>
      <c r="F32356" s="1"/>
      <c r="G32356" s="1"/>
      <c r="H32356" s="1"/>
    </row>
    <row r="32357">
      <c r="A32357" s="1"/>
      <c r="B32357" s="1"/>
      <c r="C32357" s="1"/>
      <c r="D32357" s="8"/>
      <c r="E32357" s="1"/>
      <c r="F32357" s="1"/>
      <c r="G32357" s="1"/>
      <c r="H32357" s="1"/>
    </row>
    <row r="32358">
      <c r="A32358" s="1"/>
      <c r="B32358" s="1"/>
      <c r="C32358" s="1"/>
      <c r="D32358" s="8"/>
      <c r="E32358" s="1"/>
      <c r="F32358" s="1"/>
      <c r="G32358" s="1"/>
      <c r="H32358" s="1"/>
    </row>
    <row r="32359">
      <c r="A32359" s="1"/>
      <c r="B32359" s="1"/>
      <c r="C32359" s="1"/>
      <c r="D32359" s="8"/>
      <c r="E32359" s="1"/>
      <c r="F32359" s="1"/>
      <c r="G32359" s="1"/>
      <c r="H32359" s="1"/>
    </row>
    <row r="32360">
      <c r="A32360" s="1"/>
      <c r="B32360" s="1"/>
      <c r="C32360" s="1"/>
      <c r="D32360" s="8"/>
      <c r="E32360" s="1"/>
      <c r="F32360" s="1"/>
      <c r="G32360" s="1"/>
      <c r="H32360" s="1"/>
    </row>
    <row r="32361">
      <c r="A32361" s="1"/>
      <c r="B32361" s="1"/>
      <c r="C32361" s="1"/>
      <c r="D32361" s="8"/>
      <c r="E32361" s="1"/>
      <c r="F32361" s="1"/>
      <c r="G32361" s="1"/>
      <c r="H32361" s="1"/>
    </row>
    <row r="32362">
      <c r="A32362" s="1"/>
      <c r="B32362" s="1"/>
      <c r="C32362" s="1"/>
      <c r="D32362" s="8"/>
      <c r="E32362" s="1"/>
      <c r="F32362" s="1"/>
      <c r="G32362" s="1"/>
      <c r="H32362" s="1"/>
    </row>
    <row r="32363">
      <c r="A32363" s="1"/>
      <c r="B32363" s="1"/>
      <c r="C32363" s="1"/>
      <c r="D32363" s="8"/>
      <c r="E32363" s="1"/>
      <c r="F32363" s="1"/>
      <c r="G32363" s="1"/>
      <c r="H32363" s="1"/>
    </row>
    <row r="32364">
      <c r="A32364" s="1"/>
      <c r="B32364" s="1"/>
      <c r="C32364" s="1"/>
      <c r="D32364" s="8"/>
      <c r="E32364" s="1"/>
      <c r="F32364" s="1"/>
      <c r="G32364" s="1"/>
      <c r="H32364" s="1"/>
    </row>
    <row r="32365">
      <c r="A32365" s="1"/>
      <c r="B32365" s="1"/>
      <c r="C32365" s="1"/>
      <c r="D32365" s="8"/>
      <c r="E32365" s="1"/>
      <c r="F32365" s="1"/>
      <c r="G32365" s="1"/>
      <c r="H32365" s="1"/>
    </row>
    <row r="32366">
      <c r="A32366" s="1"/>
      <c r="B32366" s="1"/>
      <c r="C32366" s="1"/>
      <c r="D32366" s="8"/>
      <c r="E32366" s="1"/>
      <c r="F32366" s="1"/>
      <c r="G32366" s="1"/>
      <c r="H32366" s="1"/>
    </row>
    <row r="32367">
      <c r="A32367" s="1"/>
      <c r="B32367" s="1"/>
      <c r="C32367" s="1"/>
      <c r="D32367" s="8"/>
      <c r="E32367" s="1"/>
      <c r="F32367" s="1"/>
      <c r="G32367" s="1"/>
      <c r="H32367" s="1"/>
    </row>
    <row r="32368">
      <c r="A32368" s="1"/>
      <c r="B32368" s="1"/>
      <c r="C32368" s="1"/>
      <c r="D32368" s="8"/>
      <c r="E32368" s="1"/>
      <c r="F32368" s="1"/>
      <c r="G32368" s="1"/>
      <c r="H32368" s="1"/>
    </row>
    <row r="32369">
      <c r="A32369" s="1"/>
      <c r="B32369" s="1"/>
      <c r="C32369" s="1"/>
      <c r="D32369" s="8"/>
      <c r="E32369" s="1"/>
      <c r="F32369" s="1"/>
      <c r="G32369" s="1"/>
      <c r="H32369" s="1"/>
    </row>
    <row r="32370">
      <c r="A32370" s="1"/>
      <c r="B32370" s="1"/>
      <c r="C32370" s="1"/>
      <c r="D32370" s="8"/>
      <c r="E32370" s="1"/>
      <c r="F32370" s="1"/>
      <c r="G32370" s="1"/>
      <c r="H32370" s="1"/>
    </row>
    <row r="32371">
      <c r="A32371" s="1"/>
      <c r="B32371" s="1"/>
      <c r="C32371" s="1"/>
      <c r="D32371" s="8"/>
      <c r="E32371" s="1"/>
      <c r="F32371" s="1"/>
      <c r="G32371" s="1"/>
      <c r="H32371" s="1"/>
    </row>
    <row r="32372">
      <c r="A32372" s="1"/>
      <c r="B32372" s="1"/>
      <c r="C32372" s="1"/>
      <c r="D32372" s="8"/>
      <c r="E32372" s="1"/>
      <c r="F32372" s="1"/>
      <c r="G32372" s="1"/>
      <c r="H32372" s="1"/>
    </row>
    <row r="32373">
      <c r="A32373" s="1"/>
      <c r="B32373" s="1"/>
      <c r="C32373" s="1"/>
      <c r="D32373" s="8"/>
      <c r="E32373" s="1"/>
      <c r="F32373" s="1"/>
      <c r="G32373" s="1"/>
      <c r="H32373" s="1"/>
    </row>
    <row r="32374">
      <c r="A32374" s="1"/>
      <c r="B32374" s="1"/>
      <c r="C32374" s="1"/>
      <c r="D32374" s="8"/>
      <c r="E32374" s="1"/>
      <c r="F32374" s="1"/>
      <c r="G32374" s="1"/>
      <c r="H32374" s="1"/>
    </row>
    <row r="32375">
      <c r="A32375" s="1"/>
      <c r="B32375" s="1"/>
      <c r="C32375" s="1"/>
      <c r="D32375" s="8"/>
      <c r="E32375" s="1"/>
      <c r="F32375" s="1"/>
      <c r="G32375" s="1"/>
      <c r="H32375" s="1"/>
    </row>
    <row r="32376">
      <c r="A32376" s="1"/>
      <c r="B32376" s="1"/>
      <c r="C32376" s="1"/>
      <c r="D32376" s="8"/>
      <c r="E32376" s="1"/>
      <c r="F32376" s="1"/>
      <c r="G32376" s="1"/>
      <c r="H32376" s="1"/>
    </row>
    <row r="32377">
      <c r="A32377" s="1"/>
      <c r="B32377" s="1"/>
      <c r="C32377" s="1"/>
      <c r="D32377" s="8"/>
      <c r="E32377" s="1"/>
      <c r="F32377" s="1"/>
      <c r="G32377" s="1"/>
      <c r="H32377" s="1"/>
    </row>
    <row r="32378">
      <c r="A32378" s="1"/>
      <c r="B32378" s="1"/>
      <c r="C32378" s="1"/>
      <c r="D32378" s="8"/>
      <c r="E32378" s="1"/>
      <c r="F32378" s="1"/>
      <c r="G32378" s="1"/>
      <c r="H32378" s="1"/>
    </row>
    <row r="32379">
      <c r="A32379" s="1"/>
      <c r="B32379" s="1"/>
      <c r="C32379" s="1"/>
      <c r="D32379" s="8"/>
      <c r="E32379" s="1"/>
      <c r="F32379" s="1"/>
      <c r="G32379" s="1"/>
      <c r="H32379" s="1"/>
    </row>
    <row r="32380">
      <c r="A32380" s="1"/>
      <c r="B32380" s="1"/>
      <c r="C32380" s="1"/>
      <c r="D32380" s="8"/>
      <c r="E32380" s="1"/>
      <c r="F32380" s="1"/>
      <c r="G32380" s="1"/>
      <c r="H32380" s="1"/>
    </row>
    <row r="32381">
      <c r="A32381" s="1"/>
      <c r="B32381" s="1"/>
      <c r="C32381" s="1"/>
      <c r="D32381" s="8"/>
      <c r="E32381" s="1"/>
      <c r="F32381" s="1"/>
      <c r="G32381" s="1"/>
      <c r="H32381" s="1"/>
    </row>
    <row r="32382">
      <c r="A32382" s="1"/>
      <c r="B32382" s="1"/>
      <c r="C32382" s="1"/>
      <c r="D32382" s="8"/>
      <c r="E32382" s="1"/>
      <c r="F32382" s="1"/>
      <c r="G32382" s="1"/>
      <c r="H32382" s="1"/>
    </row>
    <row r="32383">
      <c r="A32383" s="1"/>
      <c r="B32383" s="1"/>
      <c r="C32383" s="1"/>
      <c r="D32383" s="8"/>
      <c r="E32383" s="1"/>
      <c r="F32383" s="1"/>
      <c r="G32383" s="1"/>
      <c r="H32383" s="1"/>
    </row>
    <row r="32384">
      <c r="A32384" s="1"/>
      <c r="B32384" s="1"/>
      <c r="C32384" s="1"/>
      <c r="D32384" s="8"/>
      <c r="E32384" s="1"/>
      <c r="F32384" s="1"/>
      <c r="G32384" s="1"/>
      <c r="H32384" s="1"/>
    </row>
    <row r="32385">
      <c r="A32385" s="1"/>
      <c r="B32385" s="1"/>
      <c r="C32385" s="1"/>
      <c r="D32385" s="8"/>
      <c r="E32385" s="1"/>
      <c r="F32385" s="1"/>
      <c r="G32385" s="1"/>
      <c r="H32385" s="1"/>
    </row>
    <row r="32386">
      <c r="A32386" s="1"/>
      <c r="B32386" s="1"/>
      <c r="C32386" s="1"/>
      <c r="D32386" s="8"/>
      <c r="E32386" s="1"/>
      <c r="F32386" s="1"/>
      <c r="G32386" s="1"/>
      <c r="H32386" s="1"/>
    </row>
    <row r="32387">
      <c r="A32387" s="1"/>
      <c r="B32387" s="1"/>
      <c r="C32387" s="1"/>
      <c r="D32387" s="8"/>
      <c r="E32387" s="1"/>
      <c r="F32387" s="1"/>
      <c r="G32387" s="1"/>
      <c r="H32387" s="1"/>
    </row>
    <row r="32388">
      <c r="A32388" s="1"/>
      <c r="B32388" s="1"/>
      <c r="C32388" s="1"/>
      <c r="D32388" s="8"/>
      <c r="E32388" s="1"/>
      <c r="F32388" s="1"/>
      <c r="G32388" s="1"/>
      <c r="H32388" s="1"/>
    </row>
    <row r="32389">
      <c r="A32389" s="1"/>
      <c r="B32389" s="1"/>
      <c r="C32389" s="1"/>
      <c r="D32389" s="8"/>
      <c r="E32389" s="1"/>
      <c r="F32389" s="1"/>
      <c r="G32389" s="1"/>
      <c r="H32389" s="1"/>
    </row>
    <row r="32390">
      <c r="A32390" s="1"/>
      <c r="B32390" s="1"/>
      <c r="C32390" s="1"/>
      <c r="D32390" s="8"/>
      <c r="E32390" s="1"/>
      <c r="F32390" s="1"/>
      <c r="G32390" s="1"/>
      <c r="H32390" s="1"/>
    </row>
    <row r="32391">
      <c r="A32391" s="1"/>
      <c r="B32391" s="1"/>
      <c r="C32391" s="1"/>
      <c r="D32391" s="8"/>
      <c r="E32391" s="1"/>
      <c r="F32391" s="1"/>
      <c r="G32391" s="1"/>
      <c r="H32391" s="1"/>
    </row>
    <row r="32392">
      <c r="A32392" s="1"/>
      <c r="B32392" s="1"/>
      <c r="C32392" s="1"/>
      <c r="D32392" s="8"/>
      <c r="E32392" s="1"/>
      <c r="F32392" s="1"/>
      <c r="G32392" s="1"/>
      <c r="H32392" s="1"/>
    </row>
    <row r="32393">
      <c r="A32393" s="1"/>
      <c r="B32393" s="1"/>
      <c r="C32393" s="1"/>
      <c r="D32393" s="8"/>
      <c r="E32393" s="1"/>
      <c r="F32393" s="1"/>
      <c r="G32393" s="1"/>
      <c r="H32393" s="1"/>
    </row>
    <row r="32394">
      <c r="A32394" s="1"/>
      <c r="B32394" s="1"/>
      <c r="C32394" s="1"/>
      <c r="D32394" s="8"/>
      <c r="E32394" s="1"/>
      <c r="F32394" s="1"/>
      <c r="G32394" s="1"/>
      <c r="H32394" s="1"/>
    </row>
    <row r="32395">
      <c r="A32395" s="1"/>
      <c r="B32395" s="1"/>
      <c r="C32395" s="1"/>
      <c r="D32395" s="8"/>
      <c r="E32395" s="1"/>
      <c r="F32395" s="1"/>
      <c r="G32395" s="1"/>
      <c r="H32395" s="1"/>
    </row>
    <row r="32396">
      <c r="A32396" s="1"/>
      <c r="B32396" s="1"/>
      <c r="C32396" s="1"/>
      <c r="D32396" s="8"/>
      <c r="E32396" s="1"/>
      <c r="F32396" s="1"/>
      <c r="G32396" s="1"/>
      <c r="H32396" s="1"/>
    </row>
    <row r="32397">
      <c r="A32397" s="1"/>
      <c r="B32397" s="1"/>
      <c r="C32397" s="1"/>
      <c r="D32397" s="8"/>
      <c r="E32397" s="1"/>
      <c r="F32397" s="1"/>
      <c r="G32397" s="1"/>
      <c r="H32397" s="1"/>
    </row>
    <row r="32398">
      <c r="A32398" s="1"/>
      <c r="B32398" s="1"/>
      <c r="C32398" s="1"/>
      <c r="D32398" s="8"/>
      <c r="E32398" s="1"/>
      <c r="F32398" s="1"/>
      <c r="G32398" s="1"/>
      <c r="H32398" s="1"/>
    </row>
    <row r="32399">
      <c r="A32399" s="1"/>
      <c r="B32399" s="1"/>
      <c r="C32399" s="1"/>
      <c r="D32399" s="8"/>
      <c r="E32399" s="1"/>
      <c r="F32399" s="1"/>
      <c r="G32399" s="1"/>
      <c r="H32399" s="1"/>
    </row>
    <row r="32400">
      <c r="A32400" s="1"/>
      <c r="B32400" s="1"/>
      <c r="C32400" s="1"/>
      <c r="D32400" s="8"/>
      <c r="E32400" s="1"/>
      <c r="F32400" s="1"/>
      <c r="G32400" s="1"/>
      <c r="H32400" s="1"/>
    </row>
    <row r="32401">
      <c r="A32401" s="1"/>
      <c r="B32401" s="1"/>
      <c r="C32401" s="1"/>
      <c r="D32401" s="8"/>
      <c r="E32401" s="1"/>
      <c r="F32401" s="1"/>
      <c r="G32401" s="1"/>
      <c r="H32401" s="1"/>
    </row>
    <row r="32402">
      <c r="A32402" s="1"/>
      <c r="B32402" s="1"/>
      <c r="C32402" s="1"/>
      <c r="D32402" s="8"/>
      <c r="E32402" s="1"/>
      <c r="F32402" s="1"/>
      <c r="G32402" s="1"/>
      <c r="H32402" s="1"/>
    </row>
    <row r="32403">
      <c r="A32403" s="1"/>
      <c r="B32403" s="1"/>
      <c r="C32403" s="1"/>
      <c r="D32403" s="8"/>
      <c r="E32403" s="1"/>
      <c r="F32403" s="1"/>
      <c r="G32403" s="1"/>
      <c r="H32403" s="1"/>
    </row>
    <row r="32404">
      <c r="A32404" s="1"/>
      <c r="B32404" s="1"/>
      <c r="C32404" s="1"/>
      <c r="D32404" s="8"/>
      <c r="E32404" s="1"/>
      <c r="F32404" s="1"/>
      <c r="G32404" s="1"/>
      <c r="H32404" s="1"/>
    </row>
    <row r="32405">
      <c r="A32405" s="1"/>
      <c r="B32405" s="1"/>
      <c r="C32405" s="1"/>
      <c r="D32405" s="8"/>
      <c r="E32405" s="1"/>
      <c r="F32405" s="1"/>
      <c r="G32405" s="1"/>
      <c r="H32405" s="1"/>
    </row>
    <row r="32406">
      <c r="A32406" s="1"/>
      <c r="B32406" s="1"/>
      <c r="C32406" s="1"/>
      <c r="D32406" s="8"/>
      <c r="E32406" s="1"/>
      <c r="F32406" s="1"/>
      <c r="G32406" s="1"/>
      <c r="H32406" s="1"/>
    </row>
    <row r="32407">
      <c r="A32407" s="1"/>
      <c r="B32407" s="1"/>
      <c r="C32407" s="1"/>
      <c r="D32407" s="8"/>
      <c r="E32407" s="1"/>
      <c r="F32407" s="1"/>
      <c r="G32407" s="1"/>
      <c r="H32407" s="1"/>
    </row>
    <row r="32408">
      <c r="A32408" s="1"/>
      <c r="B32408" s="1"/>
      <c r="C32408" s="1"/>
      <c r="D32408" s="8"/>
      <c r="E32408" s="1"/>
      <c r="F32408" s="1"/>
      <c r="G32408" s="1"/>
      <c r="H32408" s="1"/>
    </row>
    <row r="32409">
      <c r="A32409" s="1"/>
      <c r="B32409" s="1"/>
      <c r="C32409" s="1"/>
      <c r="D32409" s="8"/>
      <c r="E32409" s="1"/>
      <c r="F32409" s="1"/>
      <c r="G32409" s="1"/>
      <c r="H32409" s="1"/>
    </row>
    <row r="32410">
      <c r="A32410" s="1"/>
      <c r="B32410" s="1"/>
      <c r="C32410" s="1"/>
      <c r="D32410" s="8"/>
      <c r="E32410" s="1"/>
      <c r="F32410" s="1"/>
      <c r="G32410" s="1"/>
      <c r="H32410" s="1"/>
    </row>
    <row r="32411">
      <c r="A32411" s="1"/>
      <c r="B32411" s="1"/>
      <c r="C32411" s="1"/>
      <c r="D32411" s="8"/>
      <c r="E32411" s="1"/>
      <c r="F32411" s="1"/>
      <c r="G32411" s="1"/>
      <c r="H32411" s="1"/>
    </row>
    <row r="32412">
      <c r="A32412" s="1"/>
      <c r="B32412" s="1"/>
      <c r="C32412" s="1"/>
      <c r="D32412" s="8"/>
      <c r="E32412" s="1"/>
      <c r="F32412" s="1"/>
      <c r="G32412" s="1"/>
      <c r="H32412" s="1"/>
    </row>
    <row r="32413">
      <c r="A32413" s="1"/>
      <c r="B32413" s="1"/>
      <c r="C32413" s="1"/>
      <c r="D32413" s="8"/>
      <c r="E32413" s="1"/>
      <c r="F32413" s="1"/>
      <c r="G32413" s="1"/>
      <c r="H32413" s="1"/>
    </row>
    <row r="32414">
      <c r="A32414" s="1"/>
      <c r="B32414" s="1"/>
      <c r="C32414" s="1"/>
      <c r="D32414" s="8"/>
      <c r="E32414" s="1"/>
      <c r="F32414" s="1"/>
      <c r="G32414" s="1"/>
      <c r="H32414" s="1"/>
    </row>
    <row r="32415">
      <c r="A32415" s="1"/>
      <c r="B32415" s="1"/>
      <c r="C32415" s="1"/>
      <c r="D32415" s="8"/>
      <c r="E32415" s="1"/>
      <c r="F32415" s="1"/>
      <c r="G32415" s="1"/>
      <c r="H32415" s="1"/>
    </row>
    <row r="32416">
      <c r="A32416" s="1"/>
      <c r="B32416" s="1"/>
      <c r="C32416" s="1"/>
      <c r="D32416" s="8"/>
      <c r="E32416" s="1"/>
      <c r="F32416" s="1"/>
      <c r="G32416" s="1"/>
      <c r="H32416" s="1"/>
    </row>
    <row r="32417">
      <c r="A32417" s="1"/>
      <c r="B32417" s="1"/>
      <c r="C32417" s="1"/>
      <c r="D32417" s="8"/>
      <c r="E32417" s="1"/>
      <c r="F32417" s="1"/>
      <c r="G32417" s="1"/>
      <c r="H32417" s="1"/>
    </row>
    <row r="32418">
      <c r="A32418" s="1"/>
      <c r="B32418" s="1"/>
      <c r="C32418" s="1"/>
      <c r="D32418" s="8"/>
      <c r="E32418" s="1"/>
      <c r="F32418" s="1"/>
      <c r="G32418" s="1"/>
      <c r="H32418" s="1"/>
    </row>
    <row r="32419">
      <c r="A32419" s="1"/>
      <c r="B32419" s="1"/>
      <c r="C32419" s="1"/>
      <c r="D32419" s="8"/>
      <c r="E32419" s="1"/>
      <c r="F32419" s="1"/>
      <c r="G32419" s="1"/>
      <c r="H32419" s="1"/>
    </row>
    <row r="32420">
      <c r="A32420" s="1"/>
      <c r="B32420" s="1"/>
      <c r="C32420" s="1"/>
      <c r="D32420" s="8"/>
      <c r="E32420" s="1"/>
      <c r="F32420" s="1"/>
      <c r="G32420" s="1"/>
      <c r="H32420" s="1"/>
    </row>
    <row r="32421">
      <c r="A32421" s="1"/>
      <c r="B32421" s="1"/>
      <c r="C32421" s="1"/>
      <c r="D32421" s="8"/>
      <c r="E32421" s="1"/>
      <c r="F32421" s="1"/>
      <c r="G32421" s="1"/>
      <c r="H32421" s="1"/>
    </row>
    <row r="32422">
      <c r="A32422" s="1"/>
      <c r="B32422" s="1"/>
      <c r="C32422" s="1"/>
      <c r="D32422" s="8"/>
      <c r="E32422" s="1"/>
      <c r="F32422" s="1"/>
      <c r="G32422" s="1"/>
      <c r="H32422" s="1"/>
    </row>
    <row r="32423">
      <c r="A32423" s="1"/>
      <c r="B32423" s="1"/>
      <c r="C32423" s="1"/>
      <c r="D32423" s="8"/>
      <c r="E32423" s="1"/>
      <c r="F32423" s="1"/>
      <c r="G32423" s="1"/>
      <c r="H32423" s="1"/>
    </row>
    <row r="32424">
      <c r="A32424" s="1"/>
      <c r="B32424" s="1"/>
      <c r="C32424" s="1"/>
      <c r="D32424" s="8"/>
      <c r="E32424" s="1"/>
      <c r="F32424" s="1"/>
      <c r="G32424" s="1"/>
      <c r="H32424" s="1"/>
    </row>
    <row r="32425">
      <c r="A32425" s="1"/>
      <c r="B32425" s="1"/>
      <c r="C32425" s="1"/>
      <c r="D32425" s="8"/>
      <c r="E32425" s="1"/>
      <c r="F32425" s="1"/>
      <c r="G32425" s="1"/>
      <c r="H32425" s="1"/>
    </row>
    <row r="32426">
      <c r="A32426" s="1"/>
      <c r="B32426" s="1"/>
      <c r="C32426" s="1"/>
      <c r="D32426" s="8"/>
      <c r="E32426" s="1"/>
      <c r="F32426" s="1"/>
      <c r="G32426" s="1"/>
      <c r="H32426" s="1"/>
    </row>
    <row r="32427">
      <c r="A32427" s="1"/>
      <c r="B32427" s="1"/>
      <c r="C32427" s="1"/>
      <c r="D32427" s="8"/>
      <c r="E32427" s="1"/>
      <c r="F32427" s="1"/>
      <c r="G32427" s="1"/>
      <c r="H32427" s="1"/>
    </row>
    <row r="32428">
      <c r="A32428" s="1"/>
      <c r="B32428" s="1"/>
      <c r="C32428" s="1"/>
      <c r="D32428" s="8"/>
      <c r="E32428" s="1"/>
      <c r="F32428" s="1"/>
      <c r="G32428" s="1"/>
      <c r="H32428" s="1"/>
    </row>
    <row r="32429">
      <c r="A32429" s="1"/>
      <c r="B32429" s="1"/>
      <c r="C32429" s="1"/>
      <c r="D32429" s="8"/>
      <c r="E32429" s="1"/>
      <c r="F32429" s="1"/>
      <c r="G32429" s="1"/>
      <c r="H32429" s="1"/>
    </row>
    <row r="32430">
      <c r="A32430" s="1"/>
      <c r="B32430" s="1"/>
      <c r="C32430" s="1"/>
      <c r="D32430" s="8"/>
      <c r="E32430" s="1"/>
      <c r="F32430" s="1"/>
      <c r="G32430" s="1"/>
      <c r="H32430" s="1"/>
    </row>
    <row r="32431">
      <c r="A32431" s="1"/>
      <c r="B32431" s="1"/>
      <c r="C32431" s="1"/>
      <c r="D32431" s="8"/>
      <c r="E32431" s="1"/>
      <c r="F32431" s="1"/>
      <c r="G32431" s="1"/>
      <c r="H32431" s="1"/>
    </row>
    <row r="32432">
      <c r="A32432" s="1"/>
      <c r="B32432" s="1"/>
      <c r="C32432" s="1"/>
      <c r="D32432" s="8"/>
      <c r="E32432" s="1"/>
      <c r="F32432" s="1"/>
      <c r="G32432" s="1"/>
      <c r="H32432" s="1"/>
    </row>
    <row r="32433">
      <c r="A32433" s="1"/>
      <c r="B32433" s="1"/>
      <c r="C32433" s="1"/>
      <c r="D32433" s="8"/>
      <c r="E32433" s="1"/>
      <c r="F32433" s="1"/>
      <c r="G32433" s="1"/>
      <c r="H32433" s="1"/>
    </row>
    <row r="32434">
      <c r="A32434" s="1"/>
      <c r="B32434" s="1"/>
      <c r="C32434" s="1"/>
      <c r="D32434" s="8"/>
      <c r="E32434" s="1"/>
      <c r="F32434" s="1"/>
      <c r="G32434" s="1"/>
      <c r="H32434" s="1"/>
    </row>
    <row r="32435">
      <c r="A32435" s="1"/>
      <c r="B32435" s="1"/>
      <c r="C32435" s="1"/>
      <c r="D32435" s="8"/>
      <c r="E32435" s="1"/>
      <c r="F32435" s="1"/>
      <c r="G32435" s="1"/>
      <c r="H32435" s="1"/>
    </row>
    <row r="32436">
      <c r="A32436" s="1"/>
      <c r="B32436" s="1"/>
      <c r="C32436" s="1"/>
      <c r="D32436" s="8"/>
      <c r="E32436" s="1"/>
      <c r="F32436" s="1"/>
      <c r="G32436" s="1"/>
      <c r="H32436" s="1"/>
    </row>
    <row r="32437">
      <c r="A32437" s="1"/>
      <c r="B32437" s="1"/>
      <c r="C32437" s="1"/>
      <c r="D32437" s="8"/>
      <c r="E32437" s="1"/>
      <c r="F32437" s="1"/>
      <c r="G32437" s="1"/>
      <c r="H32437" s="1"/>
    </row>
    <row r="32438">
      <c r="A32438" s="1"/>
      <c r="B32438" s="1"/>
      <c r="C32438" s="1"/>
      <c r="D32438" s="8"/>
      <c r="E32438" s="1"/>
      <c r="F32438" s="1"/>
      <c r="G32438" s="1"/>
      <c r="H32438" s="1"/>
    </row>
    <row r="32439">
      <c r="A32439" s="1"/>
      <c r="B32439" s="1"/>
      <c r="C32439" s="1"/>
      <c r="D32439" s="8"/>
      <c r="E32439" s="1"/>
      <c r="F32439" s="1"/>
      <c r="G32439" s="1"/>
      <c r="H32439" s="1"/>
    </row>
    <row r="32440">
      <c r="A32440" s="1"/>
      <c r="B32440" s="1"/>
      <c r="C32440" s="1"/>
      <c r="D32440" s="8"/>
      <c r="E32440" s="1"/>
      <c r="F32440" s="1"/>
      <c r="G32440" s="1"/>
      <c r="H32440" s="1"/>
    </row>
    <row r="32441">
      <c r="A32441" s="1"/>
      <c r="B32441" s="1"/>
      <c r="C32441" s="1"/>
      <c r="D32441" s="8"/>
      <c r="E32441" s="1"/>
      <c r="F32441" s="1"/>
      <c r="G32441" s="1"/>
      <c r="H32441" s="1"/>
    </row>
    <row r="32442">
      <c r="A32442" s="1"/>
      <c r="B32442" s="1"/>
      <c r="C32442" s="1"/>
      <c r="D32442" s="8"/>
      <c r="E32442" s="1"/>
      <c r="F32442" s="1"/>
      <c r="G32442" s="1"/>
      <c r="H32442" s="1"/>
    </row>
    <row r="32443">
      <c r="A32443" s="1"/>
      <c r="B32443" s="1"/>
      <c r="C32443" s="1"/>
      <c r="D32443" s="8"/>
      <c r="E32443" s="1"/>
      <c r="F32443" s="1"/>
      <c r="G32443" s="1"/>
      <c r="H32443" s="1"/>
    </row>
    <row r="32444">
      <c r="A32444" s="1"/>
      <c r="B32444" s="1"/>
      <c r="C32444" s="1"/>
      <c r="D32444" s="8"/>
      <c r="E32444" s="1"/>
      <c r="F32444" s="1"/>
      <c r="G32444" s="1"/>
      <c r="H32444" s="1"/>
    </row>
    <row r="32445">
      <c r="A32445" s="1"/>
      <c r="B32445" s="1"/>
      <c r="C32445" s="1"/>
      <c r="D32445" s="8"/>
      <c r="E32445" s="1"/>
      <c r="F32445" s="1"/>
      <c r="G32445" s="1"/>
      <c r="H32445" s="1"/>
    </row>
    <row r="32446">
      <c r="A32446" s="1"/>
      <c r="B32446" s="1"/>
      <c r="C32446" s="1"/>
      <c r="D32446" s="8"/>
      <c r="E32446" s="1"/>
      <c r="F32446" s="1"/>
      <c r="G32446" s="1"/>
      <c r="H32446" s="1"/>
    </row>
    <row r="32447">
      <c r="A32447" s="1"/>
      <c r="B32447" s="1"/>
      <c r="C32447" s="1"/>
      <c r="D32447" s="8"/>
      <c r="E32447" s="1"/>
      <c r="F32447" s="1"/>
      <c r="G32447" s="1"/>
      <c r="H32447" s="1"/>
    </row>
    <row r="32448">
      <c r="A32448" s="1"/>
      <c r="B32448" s="1"/>
      <c r="C32448" s="1"/>
      <c r="D32448" s="8"/>
      <c r="E32448" s="1"/>
      <c r="F32448" s="1"/>
      <c r="G32448" s="1"/>
      <c r="H32448" s="1"/>
    </row>
    <row r="32449">
      <c r="A32449" s="1"/>
      <c r="B32449" s="1"/>
      <c r="C32449" s="1"/>
      <c r="D32449" s="8"/>
      <c r="E32449" s="1"/>
      <c r="F32449" s="1"/>
      <c r="G32449" s="1"/>
      <c r="H32449" s="1"/>
    </row>
    <row r="32450">
      <c r="A32450" s="1"/>
      <c r="B32450" s="1"/>
      <c r="C32450" s="1"/>
      <c r="D32450" s="8"/>
      <c r="E32450" s="1"/>
      <c r="F32450" s="1"/>
      <c r="G32450" s="1"/>
      <c r="H32450" s="1"/>
    </row>
    <row r="32451">
      <c r="A32451" s="1"/>
      <c r="B32451" s="1"/>
      <c r="C32451" s="1"/>
      <c r="D32451" s="8"/>
      <c r="E32451" s="1"/>
      <c r="F32451" s="1"/>
      <c r="G32451" s="1"/>
      <c r="H32451" s="1"/>
    </row>
    <row r="32452">
      <c r="A32452" s="1"/>
      <c r="B32452" s="1"/>
      <c r="C32452" s="1"/>
      <c r="D32452" s="8"/>
      <c r="E32452" s="1"/>
      <c r="F32452" s="1"/>
      <c r="G32452" s="1"/>
      <c r="H32452" s="1"/>
    </row>
    <row r="32453">
      <c r="A32453" s="1"/>
      <c r="B32453" s="1"/>
      <c r="C32453" s="1"/>
      <c r="D32453" s="8"/>
      <c r="E32453" s="1"/>
      <c r="F32453" s="1"/>
      <c r="G32453" s="1"/>
      <c r="H32453" s="1"/>
    </row>
    <row r="32454">
      <c r="A32454" s="1"/>
      <c r="B32454" s="1"/>
      <c r="C32454" s="1"/>
      <c r="D32454" s="8"/>
      <c r="E32454" s="1"/>
      <c r="F32454" s="1"/>
      <c r="G32454" s="1"/>
      <c r="H32454" s="1"/>
    </row>
    <row r="32455">
      <c r="A32455" s="1"/>
      <c r="B32455" s="1"/>
      <c r="C32455" s="1"/>
      <c r="D32455" s="8"/>
      <c r="E32455" s="1"/>
      <c r="F32455" s="1"/>
      <c r="G32455" s="1"/>
      <c r="H32455" s="1"/>
    </row>
    <row r="32456">
      <c r="A32456" s="1"/>
      <c r="B32456" s="1"/>
      <c r="C32456" s="1"/>
      <c r="D32456" s="8"/>
      <c r="E32456" s="1"/>
      <c r="F32456" s="1"/>
      <c r="G32456" s="1"/>
      <c r="H32456" s="1"/>
    </row>
    <row r="32457">
      <c r="A32457" s="1"/>
      <c r="B32457" s="1"/>
      <c r="C32457" s="1"/>
      <c r="D32457" s="8"/>
      <c r="E32457" s="1"/>
      <c r="F32457" s="1"/>
      <c r="G32457" s="1"/>
      <c r="H32457" s="1"/>
    </row>
    <row r="32458">
      <c r="A32458" s="1"/>
      <c r="B32458" s="1"/>
      <c r="C32458" s="1"/>
      <c r="D32458" s="8"/>
      <c r="E32458" s="1"/>
      <c r="F32458" s="1"/>
      <c r="G32458" s="1"/>
      <c r="H32458" s="1"/>
    </row>
    <row r="32459">
      <c r="A32459" s="1"/>
      <c r="B32459" s="1"/>
      <c r="C32459" s="1"/>
      <c r="D32459" s="8"/>
      <c r="E32459" s="1"/>
      <c r="F32459" s="1"/>
      <c r="G32459" s="1"/>
      <c r="H32459" s="1"/>
    </row>
    <row r="32460">
      <c r="A32460" s="1"/>
      <c r="B32460" s="1"/>
      <c r="C32460" s="1"/>
      <c r="D32460" s="8"/>
      <c r="E32460" s="1"/>
      <c r="F32460" s="1"/>
      <c r="G32460" s="1"/>
      <c r="H32460" s="1"/>
    </row>
    <row r="32461">
      <c r="A32461" s="1"/>
      <c r="B32461" s="1"/>
      <c r="C32461" s="1"/>
      <c r="D32461" s="8"/>
      <c r="E32461" s="1"/>
      <c r="F32461" s="1"/>
      <c r="G32461" s="1"/>
      <c r="H32461" s="1"/>
    </row>
    <row r="32462">
      <c r="A32462" s="1"/>
      <c r="B32462" s="1"/>
      <c r="C32462" s="1"/>
      <c r="D32462" s="8"/>
      <c r="E32462" s="1"/>
      <c r="F32462" s="1"/>
      <c r="G32462" s="1"/>
      <c r="H32462" s="1"/>
    </row>
    <row r="32463">
      <c r="A32463" s="1"/>
      <c r="B32463" s="1"/>
      <c r="C32463" s="1"/>
      <c r="D32463" s="8"/>
      <c r="E32463" s="1"/>
      <c r="F32463" s="1"/>
      <c r="G32463" s="1"/>
      <c r="H32463" s="1"/>
    </row>
    <row r="32464">
      <c r="A32464" s="1"/>
      <c r="B32464" s="1"/>
      <c r="C32464" s="1"/>
      <c r="D32464" s="8"/>
      <c r="E32464" s="1"/>
      <c r="F32464" s="1"/>
      <c r="G32464" s="1"/>
      <c r="H32464" s="1"/>
    </row>
    <row r="32465">
      <c r="A32465" s="1"/>
      <c r="B32465" s="1"/>
      <c r="C32465" s="1"/>
      <c r="D32465" s="8"/>
      <c r="E32465" s="1"/>
      <c r="F32465" s="1"/>
      <c r="G32465" s="1"/>
      <c r="H32465" s="1"/>
    </row>
    <row r="32466">
      <c r="A32466" s="1"/>
      <c r="B32466" s="1"/>
      <c r="C32466" s="1"/>
      <c r="D32466" s="8"/>
      <c r="E32466" s="1"/>
      <c r="F32466" s="1"/>
      <c r="G32466" s="1"/>
      <c r="H32466" s="1"/>
    </row>
    <row r="32467">
      <c r="A32467" s="1"/>
      <c r="B32467" s="1"/>
      <c r="C32467" s="1"/>
      <c r="D32467" s="8"/>
      <c r="E32467" s="1"/>
      <c r="F32467" s="1"/>
      <c r="G32467" s="1"/>
      <c r="H32467" s="1"/>
    </row>
    <row r="32468">
      <c r="A32468" s="1"/>
      <c r="B32468" s="1"/>
      <c r="C32468" s="1"/>
      <c r="D32468" s="8"/>
      <c r="E32468" s="1"/>
      <c r="F32468" s="1"/>
      <c r="G32468" s="1"/>
      <c r="H32468" s="1"/>
    </row>
    <row r="32469">
      <c r="A32469" s="1"/>
      <c r="B32469" s="1"/>
      <c r="C32469" s="1"/>
      <c r="D32469" s="8"/>
      <c r="E32469" s="1"/>
      <c r="F32469" s="1"/>
      <c r="G32469" s="1"/>
      <c r="H32469" s="1"/>
    </row>
    <row r="32470">
      <c r="A32470" s="1"/>
      <c r="B32470" s="1"/>
      <c r="C32470" s="1"/>
      <c r="D32470" s="8"/>
      <c r="E32470" s="1"/>
      <c r="F32470" s="1"/>
      <c r="G32470" s="1"/>
      <c r="H32470" s="1"/>
    </row>
    <row r="32471">
      <c r="A32471" s="1"/>
      <c r="B32471" s="1"/>
      <c r="C32471" s="1"/>
      <c r="D32471" s="8"/>
      <c r="E32471" s="1"/>
      <c r="F32471" s="1"/>
      <c r="G32471" s="1"/>
      <c r="H32471" s="1"/>
    </row>
    <row r="32472">
      <c r="A32472" s="1"/>
      <c r="B32472" s="1"/>
      <c r="C32472" s="1"/>
      <c r="D32472" s="8"/>
      <c r="E32472" s="1"/>
      <c r="F32472" s="1"/>
      <c r="G32472" s="1"/>
      <c r="H32472" s="1"/>
    </row>
    <row r="32473">
      <c r="A32473" s="1"/>
      <c r="B32473" s="1"/>
      <c r="C32473" s="1"/>
      <c r="D32473" s="8"/>
      <c r="E32473" s="1"/>
      <c r="F32473" s="1"/>
      <c r="G32473" s="1"/>
      <c r="H32473" s="1"/>
    </row>
    <row r="32474">
      <c r="A32474" s="1"/>
      <c r="B32474" s="1"/>
      <c r="C32474" s="1"/>
      <c r="D32474" s="8"/>
      <c r="E32474" s="1"/>
      <c r="F32474" s="1"/>
      <c r="G32474" s="1"/>
      <c r="H32474" s="1"/>
    </row>
    <row r="32475">
      <c r="A32475" s="1"/>
      <c r="B32475" s="1"/>
      <c r="C32475" s="1"/>
      <c r="D32475" s="8"/>
      <c r="E32475" s="1"/>
      <c r="F32475" s="1"/>
      <c r="G32475" s="1"/>
      <c r="H32475" s="1"/>
    </row>
    <row r="32476">
      <c r="A32476" s="1"/>
      <c r="B32476" s="1"/>
      <c r="C32476" s="1"/>
      <c r="D32476" s="8"/>
      <c r="E32476" s="1"/>
      <c r="F32476" s="1"/>
      <c r="G32476" s="1"/>
      <c r="H32476" s="1"/>
    </row>
    <row r="32477">
      <c r="A32477" s="1"/>
      <c r="B32477" s="1"/>
      <c r="C32477" s="1"/>
      <c r="D32477" s="8"/>
      <c r="E32477" s="1"/>
      <c r="F32477" s="1"/>
      <c r="G32477" s="1"/>
      <c r="H32477" s="1"/>
    </row>
    <row r="32478">
      <c r="A32478" s="1"/>
      <c r="B32478" s="1"/>
      <c r="C32478" s="1"/>
      <c r="D32478" s="8"/>
      <c r="E32478" s="1"/>
      <c r="F32478" s="1"/>
      <c r="G32478" s="1"/>
      <c r="H32478" s="1"/>
    </row>
    <row r="32479">
      <c r="A32479" s="1"/>
      <c r="B32479" s="1"/>
      <c r="C32479" s="1"/>
      <c r="D32479" s="8"/>
      <c r="E32479" s="1"/>
      <c r="F32479" s="1"/>
      <c r="G32479" s="1"/>
      <c r="H32479" s="1"/>
    </row>
    <row r="32480">
      <c r="A32480" s="1"/>
      <c r="B32480" s="1"/>
      <c r="C32480" s="1"/>
      <c r="D32480" s="8"/>
      <c r="E32480" s="1"/>
      <c r="F32480" s="1"/>
      <c r="G32480" s="1"/>
      <c r="H32480" s="1"/>
    </row>
    <row r="32481">
      <c r="A32481" s="1"/>
      <c r="B32481" s="1"/>
      <c r="C32481" s="1"/>
      <c r="D32481" s="8"/>
      <c r="E32481" s="1"/>
      <c r="F32481" s="1"/>
      <c r="G32481" s="1"/>
      <c r="H32481" s="1"/>
    </row>
    <row r="32482">
      <c r="A32482" s="1"/>
      <c r="B32482" s="1"/>
      <c r="C32482" s="1"/>
      <c r="D32482" s="8"/>
      <c r="E32482" s="1"/>
      <c r="F32482" s="1"/>
      <c r="G32482" s="1"/>
      <c r="H32482" s="1"/>
    </row>
    <row r="32483">
      <c r="A32483" s="1"/>
      <c r="B32483" s="1"/>
      <c r="C32483" s="1"/>
      <c r="D32483" s="8"/>
      <c r="E32483" s="1"/>
      <c r="F32483" s="1"/>
      <c r="G32483" s="1"/>
      <c r="H32483" s="1"/>
    </row>
    <row r="32484">
      <c r="A32484" s="1"/>
      <c r="B32484" s="1"/>
      <c r="C32484" s="1"/>
      <c r="D32484" s="8"/>
      <c r="E32484" s="1"/>
      <c r="F32484" s="1"/>
      <c r="G32484" s="1"/>
      <c r="H32484" s="1"/>
    </row>
    <row r="32485">
      <c r="A32485" s="1"/>
      <c r="B32485" s="1"/>
      <c r="C32485" s="1"/>
      <c r="D32485" s="8"/>
      <c r="E32485" s="1"/>
      <c r="F32485" s="1"/>
      <c r="G32485" s="1"/>
      <c r="H32485" s="1"/>
    </row>
    <row r="32486">
      <c r="A32486" s="1"/>
      <c r="B32486" s="1"/>
      <c r="C32486" s="1"/>
      <c r="D32486" s="8"/>
      <c r="E32486" s="1"/>
      <c r="F32486" s="1"/>
      <c r="G32486" s="1"/>
      <c r="H32486" s="1"/>
    </row>
    <row r="32487">
      <c r="A32487" s="1"/>
      <c r="B32487" s="1"/>
      <c r="C32487" s="1"/>
      <c r="D32487" s="8"/>
      <c r="E32487" s="1"/>
      <c r="F32487" s="1"/>
      <c r="G32487" s="1"/>
      <c r="H32487" s="1"/>
    </row>
    <row r="32488">
      <c r="A32488" s="1"/>
      <c r="B32488" s="1"/>
      <c r="C32488" s="1"/>
      <c r="D32488" s="8"/>
      <c r="E32488" s="1"/>
      <c r="F32488" s="1"/>
      <c r="G32488" s="1"/>
      <c r="H32488" s="1"/>
    </row>
    <row r="32489">
      <c r="A32489" s="1"/>
      <c r="B32489" s="1"/>
      <c r="C32489" s="1"/>
      <c r="D32489" s="8"/>
      <c r="E32489" s="1"/>
      <c r="F32489" s="1"/>
      <c r="G32489" s="1"/>
      <c r="H32489" s="1"/>
    </row>
    <row r="32490">
      <c r="A32490" s="1"/>
      <c r="B32490" s="1"/>
      <c r="C32490" s="1"/>
      <c r="D32490" s="8"/>
      <c r="E32490" s="1"/>
      <c r="F32490" s="1"/>
      <c r="G32490" s="1"/>
      <c r="H32490" s="1"/>
    </row>
    <row r="32491">
      <c r="A32491" s="1"/>
      <c r="B32491" s="1"/>
      <c r="C32491" s="1"/>
      <c r="D32491" s="8"/>
      <c r="E32491" s="1"/>
      <c r="F32491" s="1"/>
      <c r="G32491" s="1"/>
      <c r="H32491" s="1"/>
    </row>
    <row r="32492">
      <c r="A32492" s="1"/>
      <c r="B32492" s="1"/>
      <c r="C32492" s="1"/>
      <c r="D32492" s="8"/>
      <c r="E32492" s="1"/>
      <c r="F32492" s="1"/>
      <c r="G32492" s="1"/>
      <c r="H32492" s="1"/>
    </row>
    <row r="32493">
      <c r="A32493" s="1"/>
      <c r="B32493" s="1"/>
      <c r="C32493" s="1"/>
      <c r="D32493" s="8"/>
      <c r="E32493" s="1"/>
      <c r="F32493" s="1"/>
      <c r="G32493" s="1"/>
      <c r="H32493" s="1"/>
    </row>
    <row r="32494">
      <c r="A32494" s="1"/>
      <c r="B32494" s="1"/>
      <c r="C32494" s="1"/>
      <c r="D32494" s="8"/>
      <c r="E32494" s="1"/>
      <c r="F32494" s="1"/>
      <c r="G32494" s="1"/>
      <c r="H32494" s="1"/>
    </row>
    <row r="32495">
      <c r="A32495" s="1"/>
      <c r="B32495" s="1"/>
      <c r="C32495" s="1"/>
      <c r="D32495" s="8"/>
      <c r="E32495" s="1"/>
      <c r="F32495" s="1"/>
      <c r="G32495" s="1"/>
      <c r="H32495" s="1"/>
    </row>
    <row r="32496">
      <c r="A32496" s="1"/>
      <c r="B32496" s="1"/>
      <c r="C32496" s="1"/>
      <c r="D32496" s="8"/>
      <c r="E32496" s="1"/>
      <c r="F32496" s="1"/>
      <c r="G32496" s="1"/>
      <c r="H32496" s="1"/>
    </row>
    <row r="32497">
      <c r="A32497" s="1"/>
      <c r="B32497" s="1"/>
      <c r="C32497" s="1"/>
      <c r="D32497" s="8"/>
      <c r="E32497" s="1"/>
      <c r="F32497" s="1"/>
      <c r="G32497" s="1"/>
      <c r="H32497" s="1"/>
    </row>
    <row r="32498">
      <c r="A32498" s="1"/>
      <c r="B32498" s="1"/>
      <c r="C32498" s="1"/>
      <c r="D32498" s="8"/>
      <c r="E32498" s="1"/>
      <c r="F32498" s="1"/>
      <c r="G32498" s="1"/>
      <c r="H32498" s="1"/>
    </row>
    <row r="32499">
      <c r="A32499" s="1"/>
      <c r="B32499" s="1"/>
      <c r="C32499" s="1"/>
      <c r="D32499" s="8"/>
      <c r="E32499" s="1"/>
      <c r="F32499" s="1"/>
      <c r="G32499" s="1"/>
      <c r="H32499" s="1"/>
    </row>
    <row r="32500">
      <c r="A32500" s="1"/>
      <c r="B32500" s="1"/>
      <c r="C32500" s="1"/>
      <c r="D32500" s="8"/>
      <c r="E32500" s="1"/>
      <c r="F32500" s="1"/>
      <c r="G32500" s="1"/>
      <c r="H32500" s="1"/>
    </row>
    <row r="32501">
      <c r="A32501" s="1"/>
      <c r="B32501" s="1"/>
      <c r="C32501" s="1"/>
      <c r="D32501" s="8"/>
      <c r="E32501" s="1"/>
      <c r="F32501" s="1"/>
      <c r="G32501" s="1"/>
      <c r="H32501" s="1"/>
    </row>
    <row r="32502">
      <c r="A32502" s="1"/>
      <c r="B32502" s="1"/>
      <c r="C32502" s="1"/>
      <c r="D32502" s="8"/>
      <c r="E32502" s="1"/>
      <c r="F32502" s="1"/>
      <c r="G32502" s="1"/>
      <c r="H32502" s="1"/>
    </row>
    <row r="32503">
      <c r="A32503" s="1"/>
      <c r="B32503" s="1"/>
      <c r="C32503" s="1"/>
      <c r="D32503" s="8"/>
      <c r="E32503" s="1"/>
      <c r="F32503" s="1"/>
      <c r="G32503" s="1"/>
      <c r="H32503" s="1"/>
    </row>
    <row r="32504">
      <c r="A32504" s="1"/>
      <c r="B32504" s="1"/>
      <c r="C32504" s="1"/>
      <c r="D32504" s="8"/>
      <c r="E32504" s="1"/>
      <c r="F32504" s="1"/>
      <c r="G32504" s="1"/>
      <c r="H32504" s="1"/>
    </row>
    <row r="32505">
      <c r="A32505" s="1"/>
      <c r="B32505" s="1"/>
      <c r="C32505" s="1"/>
      <c r="D32505" s="8"/>
      <c r="E32505" s="1"/>
      <c r="F32505" s="1"/>
      <c r="G32505" s="1"/>
      <c r="H32505" s="1"/>
    </row>
    <row r="32506">
      <c r="A32506" s="1"/>
      <c r="B32506" s="1"/>
      <c r="C32506" s="1"/>
      <c r="D32506" s="8"/>
      <c r="E32506" s="1"/>
      <c r="F32506" s="1"/>
      <c r="G32506" s="1"/>
      <c r="H32506" s="1"/>
    </row>
    <row r="32507">
      <c r="A32507" s="1"/>
      <c r="B32507" s="1"/>
      <c r="C32507" s="1"/>
      <c r="D32507" s="8"/>
      <c r="E32507" s="1"/>
      <c r="F32507" s="1"/>
      <c r="G32507" s="1"/>
      <c r="H32507" s="1"/>
    </row>
    <row r="32508">
      <c r="A32508" s="1"/>
      <c r="B32508" s="1"/>
      <c r="C32508" s="1"/>
      <c r="D32508" s="8"/>
      <c r="E32508" s="1"/>
      <c r="F32508" s="1"/>
      <c r="G32508" s="1"/>
      <c r="H32508" s="1"/>
    </row>
    <row r="32509">
      <c r="A32509" s="1"/>
      <c r="B32509" s="1"/>
      <c r="C32509" s="1"/>
      <c r="D32509" s="8"/>
      <c r="E32509" s="1"/>
      <c r="F32509" s="1"/>
      <c r="G32509" s="1"/>
      <c r="H32509" s="1"/>
    </row>
    <row r="32510">
      <c r="A32510" s="1"/>
      <c r="B32510" s="1"/>
      <c r="C32510" s="1"/>
      <c r="D32510" s="8"/>
      <c r="E32510" s="1"/>
      <c r="F32510" s="1"/>
      <c r="G32510" s="1"/>
      <c r="H32510" s="1"/>
    </row>
    <row r="32511">
      <c r="A32511" s="1"/>
      <c r="B32511" s="1"/>
      <c r="C32511" s="1"/>
      <c r="D32511" s="8"/>
      <c r="E32511" s="1"/>
      <c r="F32511" s="1"/>
      <c r="G32511" s="1"/>
      <c r="H32511" s="1"/>
    </row>
    <row r="32512">
      <c r="A32512" s="1"/>
      <c r="B32512" s="1"/>
      <c r="C32512" s="1"/>
      <c r="D32512" s="8"/>
      <c r="E32512" s="1"/>
      <c r="F32512" s="1"/>
      <c r="G32512" s="1"/>
      <c r="H32512" s="1"/>
    </row>
    <row r="32513">
      <c r="A32513" s="1"/>
      <c r="B32513" s="1"/>
      <c r="C32513" s="1"/>
      <c r="D32513" s="8"/>
      <c r="E32513" s="1"/>
      <c r="F32513" s="1"/>
      <c r="G32513" s="1"/>
      <c r="H32513" s="1"/>
    </row>
    <row r="32514">
      <c r="A32514" s="1"/>
      <c r="B32514" s="1"/>
      <c r="C32514" s="1"/>
      <c r="D32514" s="8"/>
      <c r="E32514" s="1"/>
      <c r="F32514" s="1"/>
      <c r="G32514" s="1"/>
      <c r="H32514" s="1"/>
    </row>
    <row r="32515">
      <c r="A32515" s="1"/>
      <c r="B32515" s="1"/>
      <c r="C32515" s="1"/>
      <c r="D32515" s="8"/>
      <c r="E32515" s="1"/>
      <c r="F32515" s="1"/>
      <c r="G32515" s="1"/>
      <c r="H32515" s="1"/>
    </row>
    <row r="32516">
      <c r="A32516" s="1"/>
      <c r="B32516" s="1"/>
      <c r="C32516" s="1"/>
      <c r="D32516" s="8"/>
      <c r="E32516" s="1"/>
      <c r="F32516" s="1"/>
      <c r="G32516" s="1"/>
      <c r="H32516" s="1"/>
    </row>
    <row r="32517">
      <c r="A32517" s="1"/>
      <c r="B32517" s="1"/>
      <c r="C32517" s="1"/>
      <c r="D32517" s="8"/>
      <c r="E32517" s="1"/>
      <c r="F32517" s="1"/>
      <c r="G32517" s="1"/>
      <c r="H32517" s="1"/>
    </row>
    <row r="32518">
      <c r="A32518" s="1"/>
      <c r="B32518" s="1"/>
      <c r="C32518" s="1"/>
      <c r="D32518" s="8"/>
      <c r="E32518" s="1"/>
      <c r="F32518" s="1"/>
      <c r="G32518" s="1"/>
      <c r="H32518" s="1"/>
    </row>
    <row r="32519">
      <c r="A32519" s="1"/>
      <c r="B32519" s="1"/>
      <c r="C32519" s="1"/>
      <c r="D32519" s="8"/>
      <c r="E32519" s="1"/>
      <c r="F32519" s="1"/>
      <c r="G32519" s="1"/>
      <c r="H32519" s="1"/>
    </row>
    <row r="32520">
      <c r="A32520" s="1"/>
      <c r="B32520" s="1"/>
      <c r="C32520" s="1"/>
      <c r="D32520" s="8"/>
      <c r="E32520" s="1"/>
      <c r="F32520" s="1"/>
      <c r="G32520" s="1"/>
      <c r="H32520" s="1"/>
    </row>
    <row r="32521">
      <c r="A32521" s="1"/>
      <c r="B32521" s="1"/>
      <c r="C32521" s="1"/>
      <c r="D32521" s="8"/>
      <c r="E32521" s="1"/>
      <c r="F32521" s="1"/>
      <c r="G32521" s="1"/>
      <c r="H32521" s="1"/>
    </row>
    <row r="32522">
      <c r="A32522" s="1"/>
      <c r="B32522" s="1"/>
      <c r="C32522" s="1"/>
      <c r="D32522" s="8"/>
      <c r="E32522" s="1"/>
      <c r="F32522" s="1"/>
      <c r="G32522" s="1"/>
      <c r="H32522" s="1"/>
    </row>
    <row r="32523">
      <c r="A32523" s="1"/>
      <c r="B32523" s="1"/>
      <c r="C32523" s="1"/>
      <c r="D32523" s="8"/>
      <c r="E32523" s="1"/>
      <c r="F32523" s="1"/>
      <c r="G32523" s="1"/>
      <c r="H32523" s="1"/>
    </row>
    <row r="32524">
      <c r="A32524" s="1"/>
      <c r="B32524" s="1"/>
      <c r="C32524" s="1"/>
      <c r="D32524" s="8"/>
      <c r="E32524" s="1"/>
      <c r="F32524" s="1"/>
      <c r="G32524" s="1"/>
      <c r="H32524" s="1"/>
    </row>
    <row r="32525">
      <c r="A32525" s="1"/>
      <c r="B32525" s="1"/>
      <c r="C32525" s="1"/>
      <c r="D32525" s="8"/>
      <c r="E32525" s="1"/>
      <c r="F32525" s="1"/>
      <c r="G32525" s="1"/>
      <c r="H32525" s="1"/>
    </row>
    <row r="32526">
      <c r="A32526" s="1"/>
      <c r="B32526" s="1"/>
      <c r="C32526" s="1"/>
      <c r="D32526" s="8"/>
      <c r="E32526" s="1"/>
      <c r="F32526" s="1"/>
      <c r="G32526" s="1"/>
      <c r="H32526" s="1"/>
    </row>
    <row r="32527">
      <c r="A32527" s="1"/>
      <c r="B32527" s="1"/>
      <c r="C32527" s="1"/>
      <c r="D32527" s="8"/>
      <c r="E32527" s="1"/>
      <c r="F32527" s="1"/>
      <c r="G32527" s="1"/>
      <c r="H32527" s="1"/>
    </row>
    <row r="32528">
      <c r="A32528" s="1"/>
      <c r="B32528" s="1"/>
      <c r="C32528" s="1"/>
      <c r="D32528" s="8"/>
      <c r="E32528" s="1"/>
      <c r="F32528" s="1"/>
      <c r="G32528" s="1"/>
      <c r="H32528" s="1"/>
    </row>
    <row r="32529">
      <c r="A32529" s="1"/>
      <c r="B32529" s="1"/>
      <c r="C32529" s="1"/>
      <c r="D32529" s="8"/>
      <c r="E32529" s="1"/>
      <c r="F32529" s="1"/>
      <c r="G32529" s="1"/>
      <c r="H32529" s="1"/>
    </row>
    <row r="32530">
      <c r="A32530" s="1"/>
      <c r="B32530" s="1"/>
      <c r="C32530" s="1"/>
      <c r="D32530" s="8"/>
      <c r="E32530" s="1"/>
      <c r="F32530" s="1"/>
      <c r="G32530" s="1"/>
      <c r="H32530" s="1"/>
    </row>
    <row r="32531">
      <c r="A32531" s="1"/>
      <c r="B32531" s="1"/>
      <c r="C32531" s="1"/>
      <c r="D32531" s="8"/>
      <c r="E32531" s="1"/>
      <c r="F32531" s="1"/>
      <c r="G32531" s="1"/>
      <c r="H32531" s="1"/>
    </row>
    <row r="32532">
      <c r="A32532" s="1"/>
      <c r="B32532" s="1"/>
      <c r="C32532" s="1"/>
      <c r="D32532" s="8"/>
      <c r="E32532" s="1"/>
      <c r="F32532" s="1"/>
      <c r="G32532" s="1"/>
      <c r="H32532" s="1"/>
    </row>
    <row r="32533">
      <c r="A32533" s="1"/>
      <c r="B32533" s="1"/>
      <c r="C32533" s="1"/>
      <c r="D32533" s="8"/>
      <c r="E32533" s="1"/>
      <c r="F32533" s="1"/>
      <c r="G32533" s="1"/>
      <c r="H32533" s="1"/>
    </row>
    <row r="32534">
      <c r="A32534" s="1"/>
      <c r="B32534" s="1"/>
      <c r="C32534" s="1"/>
      <c r="D32534" s="8"/>
      <c r="E32534" s="1"/>
      <c r="F32534" s="1"/>
      <c r="G32534" s="1"/>
      <c r="H32534" s="1"/>
    </row>
    <row r="32535">
      <c r="A32535" s="1"/>
      <c r="B32535" s="1"/>
      <c r="C32535" s="1"/>
      <c r="D32535" s="8"/>
      <c r="E32535" s="1"/>
      <c r="F32535" s="1"/>
      <c r="G32535" s="1"/>
      <c r="H32535" s="1"/>
    </row>
    <row r="32536">
      <c r="A32536" s="1"/>
      <c r="B32536" s="1"/>
      <c r="C32536" s="1"/>
      <c r="D32536" s="8"/>
      <c r="E32536" s="1"/>
      <c r="F32536" s="1"/>
      <c r="G32536" s="1"/>
      <c r="H32536" s="1"/>
    </row>
    <row r="32537">
      <c r="A32537" s="1"/>
      <c r="B32537" s="1"/>
      <c r="C32537" s="1"/>
      <c r="D32537" s="8"/>
      <c r="E32537" s="1"/>
      <c r="F32537" s="1"/>
      <c r="G32537" s="1"/>
      <c r="H32537" s="1"/>
    </row>
    <row r="32538">
      <c r="A32538" s="1"/>
      <c r="B32538" s="1"/>
      <c r="C32538" s="1"/>
      <c r="D32538" s="8"/>
      <c r="E32538" s="1"/>
      <c r="F32538" s="1"/>
      <c r="G32538" s="1"/>
      <c r="H32538" s="1"/>
    </row>
    <row r="32539">
      <c r="A32539" s="1"/>
      <c r="B32539" s="1"/>
      <c r="C32539" s="1"/>
      <c r="D32539" s="8"/>
      <c r="E32539" s="1"/>
      <c r="F32539" s="1"/>
      <c r="G32539" s="1"/>
      <c r="H32539" s="1"/>
    </row>
    <row r="32540">
      <c r="A32540" s="1"/>
      <c r="B32540" s="1"/>
      <c r="C32540" s="1"/>
      <c r="D32540" s="8"/>
      <c r="E32540" s="1"/>
      <c r="F32540" s="1"/>
      <c r="G32540" s="1"/>
      <c r="H32540" s="1"/>
    </row>
    <row r="32541">
      <c r="A32541" s="1"/>
      <c r="B32541" s="1"/>
      <c r="C32541" s="1"/>
      <c r="D32541" s="8"/>
      <c r="E32541" s="1"/>
      <c r="F32541" s="1"/>
      <c r="G32541" s="1"/>
      <c r="H32541" s="1"/>
    </row>
    <row r="32542">
      <c r="A32542" s="1"/>
      <c r="B32542" s="1"/>
      <c r="C32542" s="1"/>
      <c r="D32542" s="8"/>
      <c r="E32542" s="1"/>
      <c r="F32542" s="1"/>
      <c r="G32542" s="1"/>
      <c r="H32542" s="1"/>
    </row>
    <row r="32543">
      <c r="A32543" s="1"/>
      <c r="B32543" s="1"/>
      <c r="C32543" s="1"/>
      <c r="D32543" s="8"/>
      <c r="E32543" s="1"/>
      <c r="F32543" s="1"/>
      <c r="G32543" s="1"/>
      <c r="H32543" s="1"/>
    </row>
    <row r="32544">
      <c r="A32544" s="1"/>
      <c r="B32544" s="1"/>
      <c r="C32544" s="1"/>
      <c r="D32544" s="8"/>
      <c r="E32544" s="1"/>
      <c r="F32544" s="1"/>
      <c r="G32544" s="1"/>
      <c r="H32544" s="1"/>
    </row>
    <row r="32545">
      <c r="A32545" s="1"/>
      <c r="B32545" s="1"/>
      <c r="C32545" s="1"/>
      <c r="D32545" s="8"/>
      <c r="E32545" s="1"/>
      <c r="F32545" s="1"/>
      <c r="G32545" s="1"/>
      <c r="H32545" s="1"/>
    </row>
    <row r="32546">
      <c r="A32546" s="1"/>
      <c r="B32546" s="1"/>
      <c r="C32546" s="1"/>
      <c r="D32546" s="8"/>
      <c r="E32546" s="1"/>
      <c r="F32546" s="1"/>
      <c r="G32546" s="1"/>
      <c r="H32546" s="1"/>
    </row>
    <row r="32547">
      <c r="A32547" s="1"/>
      <c r="B32547" s="1"/>
      <c r="C32547" s="1"/>
      <c r="D32547" s="8"/>
      <c r="E32547" s="1"/>
      <c r="F32547" s="1"/>
      <c r="G32547" s="1"/>
      <c r="H32547" s="1"/>
    </row>
    <row r="32548">
      <c r="A32548" s="1"/>
      <c r="B32548" s="1"/>
      <c r="C32548" s="1"/>
      <c r="D32548" s="8"/>
      <c r="E32548" s="1"/>
      <c r="F32548" s="1"/>
      <c r="G32548" s="1"/>
      <c r="H32548" s="1"/>
    </row>
    <row r="32549">
      <c r="A32549" s="1"/>
      <c r="B32549" s="1"/>
      <c r="C32549" s="1"/>
      <c r="D32549" s="8"/>
      <c r="E32549" s="1"/>
      <c r="F32549" s="1"/>
      <c r="G32549" s="1"/>
      <c r="H32549" s="1"/>
    </row>
    <row r="32550">
      <c r="A32550" s="1"/>
      <c r="B32550" s="1"/>
      <c r="C32550" s="1"/>
      <c r="D32550" s="8"/>
      <c r="E32550" s="1"/>
      <c r="F32550" s="1"/>
      <c r="G32550" s="1"/>
      <c r="H32550" s="1"/>
    </row>
    <row r="32551">
      <c r="A32551" s="1"/>
      <c r="B32551" s="1"/>
      <c r="C32551" s="1"/>
      <c r="D32551" s="8"/>
      <c r="E32551" s="1"/>
      <c r="F32551" s="1"/>
      <c r="G32551" s="1"/>
      <c r="H32551" s="1"/>
    </row>
    <row r="32552">
      <c r="A32552" s="1"/>
      <c r="B32552" s="1"/>
      <c r="C32552" s="1"/>
      <c r="D32552" s="8"/>
      <c r="E32552" s="1"/>
      <c r="F32552" s="1"/>
      <c r="G32552" s="1"/>
      <c r="H32552" s="1"/>
    </row>
    <row r="32553">
      <c r="A32553" s="1"/>
      <c r="B32553" s="1"/>
      <c r="C32553" s="1"/>
      <c r="D32553" s="8"/>
      <c r="E32553" s="1"/>
      <c r="F32553" s="1"/>
      <c r="G32553" s="1"/>
      <c r="H32553" s="1"/>
    </row>
    <row r="32554">
      <c r="A32554" s="1"/>
      <c r="B32554" s="1"/>
      <c r="C32554" s="1"/>
      <c r="D32554" s="8"/>
      <c r="E32554" s="1"/>
      <c r="F32554" s="1"/>
      <c r="G32554" s="1"/>
      <c r="H32554" s="1"/>
    </row>
    <row r="32555">
      <c r="A32555" s="1"/>
      <c r="B32555" s="1"/>
      <c r="C32555" s="1"/>
      <c r="D32555" s="8"/>
      <c r="E32555" s="1"/>
      <c r="F32555" s="1"/>
      <c r="G32555" s="1"/>
      <c r="H32555" s="1"/>
    </row>
    <row r="32556">
      <c r="A32556" s="1"/>
      <c r="B32556" s="1"/>
      <c r="C32556" s="1"/>
      <c r="D32556" s="8"/>
      <c r="E32556" s="1"/>
      <c r="F32556" s="1"/>
      <c r="G32556" s="1"/>
      <c r="H32556" s="1"/>
    </row>
    <row r="32557">
      <c r="A32557" s="1"/>
      <c r="B32557" s="1"/>
      <c r="C32557" s="1"/>
      <c r="D32557" s="8"/>
      <c r="E32557" s="1"/>
      <c r="F32557" s="1"/>
      <c r="G32557" s="1"/>
      <c r="H32557" s="1"/>
    </row>
    <row r="32558">
      <c r="A32558" s="1"/>
      <c r="B32558" s="1"/>
      <c r="C32558" s="1"/>
      <c r="D32558" s="8"/>
      <c r="E32558" s="1"/>
      <c r="F32558" s="1"/>
      <c r="G32558" s="1"/>
      <c r="H32558" s="1"/>
    </row>
    <row r="32559">
      <c r="A32559" s="1"/>
      <c r="B32559" s="1"/>
      <c r="C32559" s="1"/>
      <c r="D32559" s="8"/>
      <c r="E32559" s="1"/>
      <c r="F32559" s="1"/>
      <c r="G32559" s="1"/>
      <c r="H32559" s="1"/>
    </row>
    <row r="32560">
      <c r="A32560" s="1"/>
      <c r="B32560" s="1"/>
      <c r="C32560" s="1"/>
      <c r="D32560" s="8"/>
      <c r="E32560" s="1"/>
      <c r="F32560" s="1"/>
      <c r="G32560" s="1"/>
      <c r="H32560" s="1"/>
    </row>
    <row r="32561">
      <c r="A32561" s="1"/>
      <c r="B32561" s="1"/>
      <c r="C32561" s="1"/>
      <c r="D32561" s="8"/>
      <c r="E32561" s="1"/>
      <c r="F32561" s="1"/>
      <c r="G32561" s="1"/>
      <c r="H32561" s="1"/>
    </row>
    <row r="32562">
      <c r="A32562" s="1"/>
      <c r="B32562" s="1"/>
      <c r="C32562" s="1"/>
      <c r="D32562" s="8"/>
      <c r="E32562" s="1"/>
      <c r="F32562" s="1"/>
      <c r="G32562" s="1"/>
      <c r="H32562" s="1"/>
    </row>
    <row r="32563">
      <c r="A32563" s="1"/>
      <c r="B32563" s="1"/>
      <c r="C32563" s="1"/>
      <c r="D32563" s="8"/>
      <c r="E32563" s="1"/>
      <c r="F32563" s="1"/>
      <c r="G32563" s="1"/>
      <c r="H32563" s="1"/>
    </row>
    <row r="32564">
      <c r="A32564" s="1"/>
      <c r="B32564" s="1"/>
      <c r="C32564" s="1"/>
      <c r="D32564" s="8"/>
      <c r="E32564" s="1"/>
      <c r="F32564" s="1"/>
      <c r="G32564" s="1"/>
      <c r="H32564" s="1"/>
    </row>
    <row r="32565">
      <c r="A32565" s="1"/>
      <c r="B32565" s="1"/>
      <c r="C32565" s="1"/>
      <c r="D32565" s="8"/>
      <c r="E32565" s="1"/>
      <c r="F32565" s="1"/>
      <c r="G32565" s="1"/>
      <c r="H32565" s="1"/>
    </row>
    <row r="32566">
      <c r="A32566" s="1"/>
      <c r="B32566" s="1"/>
      <c r="C32566" s="1"/>
      <c r="D32566" s="8"/>
      <c r="E32566" s="1"/>
      <c r="F32566" s="1"/>
      <c r="G32566" s="1"/>
      <c r="H32566" s="1"/>
    </row>
    <row r="32567">
      <c r="A32567" s="1"/>
      <c r="B32567" s="1"/>
      <c r="C32567" s="1"/>
      <c r="D32567" s="8"/>
      <c r="E32567" s="1"/>
      <c r="F32567" s="1"/>
      <c r="G32567" s="1"/>
      <c r="H32567" s="1"/>
    </row>
    <row r="32568">
      <c r="A32568" s="1"/>
      <c r="B32568" s="1"/>
      <c r="C32568" s="1"/>
      <c r="D32568" s="8"/>
      <c r="E32568" s="1"/>
      <c r="F32568" s="1"/>
      <c r="G32568" s="1"/>
      <c r="H32568" s="1"/>
    </row>
    <row r="32569">
      <c r="A32569" s="1"/>
      <c r="B32569" s="1"/>
      <c r="C32569" s="1"/>
      <c r="D32569" s="8"/>
      <c r="E32569" s="1"/>
      <c r="F32569" s="1"/>
      <c r="G32569" s="1"/>
      <c r="H32569" s="1"/>
    </row>
    <row r="32570">
      <c r="A32570" s="1"/>
      <c r="B32570" s="1"/>
      <c r="C32570" s="1"/>
      <c r="D32570" s="8"/>
      <c r="E32570" s="1"/>
      <c r="F32570" s="1"/>
      <c r="G32570" s="1"/>
      <c r="H32570" s="1"/>
    </row>
    <row r="32571">
      <c r="A32571" s="1"/>
      <c r="B32571" s="1"/>
      <c r="C32571" s="1"/>
      <c r="D32571" s="8"/>
      <c r="E32571" s="1"/>
      <c r="F32571" s="1"/>
      <c r="G32571" s="1"/>
      <c r="H32571" s="1"/>
    </row>
    <row r="32572">
      <c r="A32572" s="1"/>
      <c r="B32572" s="1"/>
      <c r="C32572" s="1"/>
      <c r="D32572" s="8"/>
      <c r="E32572" s="1"/>
      <c r="F32572" s="1"/>
      <c r="G32572" s="1"/>
      <c r="H32572" s="1"/>
    </row>
    <row r="32573">
      <c r="A32573" s="1"/>
      <c r="B32573" s="1"/>
      <c r="C32573" s="1"/>
      <c r="D32573" s="8"/>
      <c r="E32573" s="1"/>
      <c r="F32573" s="1"/>
      <c r="G32573" s="1"/>
      <c r="H32573" s="1"/>
    </row>
    <row r="32574">
      <c r="A32574" s="1"/>
      <c r="B32574" s="1"/>
      <c r="C32574" s="1"/>
      <c r="D32574" s="8"/>
      <c r="E32574" s="1"/>
      <c r="F32574" s="1"/>
      <c r="G32574" s="1"/>
      <c r="H32574" s="1"/>
    </row>
    <row r="32575">
      <c r="A32575" s="1"/>
      <c r="B32575" s="1"/>
      <c r="C32575" s="1"/>
      <c r="D32575" s="8"/>
      <c r="E32575" s="1"/>
      <c r="F32575" s="1"/>
      <c r="G32575" s="1"/>
      <c r="H32575" s="1"/>
    </row>
    <row r="32576">
      <c r="A32576" s="1"/>
      <c r="B32576" s="1"/>
      <c r="C32576" s="1"/>
      <c r="D32576" s="8"/>
      <c r="E32576" s="1"/>
      <c r="F32576" s="1"/>
      <c r="G32576" s="1"/>
      <c r="H32576" s="1"/>
    </row>
    <row r="32577">
      <c r="A32577" s="1"/>
      <c r="B32577" s="1"/>
      <c r="C32577" s="1"/>
      <c r="D32577" s="8"/>
      <c r="E32577" s="1"/>
      <c r="F32577" s="1"/>
      <c r="G32577" s="1"/>
      <c r="H32577" s="1"/>
    </row>
    <row r="32578">
      <c r="A32578" s="1"/>
      <c r="B32578" s="1"/>
      <c r="C32578" s="1"/>
      <c r="D32578" s="8"/>
      <c r="E32578" s="1"/>
      <c r="F32578" s="1"/>
      <c r="G32578" s="1"/>
      <c r="H32578" s="1"/>
    </row>
    <row r="32579">
      <c r="A32579" s="1"/>
      <c r="B32579" s="1"/>
      <c r="C32579" s="1"/>
      <c r="D32579" s="8"/>
      <c r="E32579" s="1"/>
      <c r="F32579" s="1"/>
      <c r="G32579" s="1"/>
      <c r="H32579" s="1"/>
    </row>
    <row r="32580">
      <c r="A32580" s="1"/>
      <c r="B32580" s="1"/>
      <c r="C32580" s="1"/>
      <c r="D32580" s="8"/>
      <c r="E32580" s="1"/>
      <c r="F32580" s="1"/>
      <c r="G32580" s="1"/>
      <c r="H32580" s="1"/>
    </row>
    <row r="32581">
      <c r="A32581" s="1"/>
      <c r="B32581" s="1"/>
      <c r="C32581" s="1"/>
      <c r="D32581" s="8"/>
      <c r="E32581" s="1"/>
      <c r="F32581" s="1"/>
      <c r="G32581" s="1"/>
      <c r="H32581" s="1"/>
    </row>
    <row r="32582">
      <c r="A32582" s="1"/>
      <c r="B32582" s="1"/>
      <c r="C32582" s="1"/>
      <c r="D32582" s="8"/>
      <c r="E32582" s="1"/>
      <c r="F32582" s="1"/>
      <c r="G32582" s="1"/>
      <c r="H32582" s="1"/>
    </row>
    <row r="32583">
      <c r="A32583" s="1"/>
      <c r="B32583" s="1"/>
      <c r="C32583" s="1"/>
      <c r="D32583" s="8"/>
      <c r="E32583" s="1"/>
      <c r="F32583" s="1"/>
      <c r="G32583" s="1"/>
      <c r="H32583" s="1"/>
    </row>
    <row r="32584">
      <c r="A32584" s="1"/>
      <c r="B32584" s="1"/>
      <c r="C32584" s="1"/>
      <c r="D32584" s="8"/>
      <c r="E32584" s="1"/>
      <c r="F32584" s="1"/>
      <c r="G32584" s="1"/>
      <c r="H32584" s="1"/>
    </row>
    <row r="32585">
      <c r="A32585" s="1"/>
      <c r="B32585" s="1"/>
      <c r="C32585" s="1"/>
      <c r="D32585" s="8"/>
      <c r="E32585" s="1"/>
      <c r="F32585" s="1"/>
      <c r="G32585" s="1"/>
      <c r="H32585" s="1"/>
    </row>
    <row r="32586">
      <c r="A32586" s="1"/>
      <c r="B32586" s="1"/>
      <c r="C32586" s="1"/>
      <c r="D32586" s="8"/>
      <c r="E32586" s="1"/>
      <c r="F32586" s="1"/>
      <c r="G32586" s="1"/>
      <c r="H32586" s="1"/>
    </row>
    <row r="32587">
      <c r="A32587" s="1"/>
      <c r="B32587" s="1"/>
      <c r="C32587" s="1"/>
      <c r="D32587" s="8"/>
      <c r="E32587" s="1"/>
      <c r="F32587" s="1"/>
      <c r="G32587" s="1"/>
      <c r="H32587" s="1"/>
    </row>
    <row r="32588">
      <c r="A32588" s="1"/>
      <c r="B32588" s="1"/>
      <c r="C32588" s="1"/>
      <c r="D32588" s="8"/>
      <c r="E32588" s="1"/>
      <c r="F32588" s="1"/>
      <c r="G32588" s="1"/>
      <c r="H32588" s="1"/>
    </row>
    <row r="32589">
      <c r="A32589" s="1"/>
      <c r="B32589" s="1"/>
      <c r="C32589" s="1"/>
      <c r="D32589" s="8"/>
      <c r="E32589" s="1"/>
      <c r="F32589" s="1"/>
      <c r="G32589" s="1"/>
      <c r="H32589" s="1"/>
    </row>
    <row r="32590">
      <c r="A32590" s="1"/>
      <c r="B32590" s="1"/>
      <c r="C32590" s="1"/>
      <c r="D32590" s="8"/>
      <c r="E32590" s="1"/>
      <c r="F32590" s="1"/>
      <c r="G32590" s="1"/>
      <c r="H32590" s="1"/>
    </row>
    <row r="32591">
      <c r="A32591" s="1"/>
      <c r="B32591" s="1"/>
      <c r="C32591" s="1"/>
      <c r="D32591" s="8"/>
      <c r="E32591" s="1"/>
      <c r="F32591" s="1"/>
      <c r="G32591" s="1"/>
      <c r="H32591" s="1"/>
    </row>
    <row r="32592">
      <c r="A32592" s="1"/>
      <c r="B32592" s="1"/>
      <c r="C32592" s="1"/>
      <c r="D32592" s="8"/>
      <c r="E32592" s="1"/>
      <c r="F32592" s="1"/>
      <c r="G32592" s="1"/>
      <c r="H32592" s="1"/>
    </row>
    <row r="32593">
      <c r="A32593" s="1"/>
      <c r="B32593" s="1"/>
      <c r="C32593" s="1"/>
      <c r="D32593" s="8"/>
      <c r="E32593" s="1"/>
      <c r="F32593" s="1"/>
      <c r="G32593" s="1"/>
      <c r="H32593" s="1"/>
    </row>
    <row r="32594">
      <c r="A32594" s="1"/>
      <c r="B32594" s="1"/>
      <c r="C32594" s="1"/>
      <c r="D32594" s="8"/>
      <c r="E32594" s="1"/>
      <c r="F32594" s="1"/>
      <c r="G32594" s="1"/>
      <c r="H32594" s="1"/>
    </row>
    <row r="32595">
      <c r="A32595" s="1"/>
      <c r="B32595" s="1"/>
      <c r="C32595" s="1"/>
      <c r="D32595" s="8"/>
      <c r="E32595" s="1"/>
      <c r="F32595" s="1"/>
      <c r="G32595" s="1"/>
      <c r="H32595" s="1"/>
    </row>
    <row r="32596">
      <c r="A32596" s="1"/>
      <c r="B32596" s="1"/>
      <c r="C32596" s="1"/>
      <c r="D32596" s="8"/>
      <c r="E32596" s="1"/>
      <c r="F32596" s="1"/>
      <c r="G32596" s="1"/>
      <c r="H32596" s="1"/>
    </row>
    <row r="32597">
      <c r="A32597" s="1"/>
      <c r="B32597" s="1"/>
      <c r="C32597" s="1"/>
      <c r="D32597" s="8"/>
      <c r="E32597" s="1"/>
      <c r="F32597" s="1"/>
      <c r="G32597" s="1"/>
      <c r="H32597" s="1"/>
    </row>
    <row r="32598">
      <c r="A32598" s="1"/>
      <c r="B32598" s="1"/>
      <c r="C32598" s="1"/>
      <c r="D32598" s="8"/>
      <c r="E32598" s="1"/>
      <c r="F32598" s="1"/>
      <c r="G32598" s="1"/>
      <c r="H32598" s="1"/>
    </row>
    <row r="32599">
      <c r="A32599" s="1"/>
      <c r="B32599" s="1"/>
      <c r="C32599" s="1"/>
      <c r="D32599" s="8"/>
      <c r="E32599" s="1"/>
      <c r="F32599" s="1"/>
      <c r="G32599" s="1"/>
      <c r="H32599" s="1"/>
    </row>
    <row r="32600">
      <c r="A32600" s="1"/>
      <c r="B32600" s="1"/>
      <c r="C32600" s="1"/>
      <c r="D32600" s="8"/>
      <c r="E32600" s="1"/>
      <c r="F32600" s="1"/>
      <c r="G32600" s="1"/>
      <c r="H32600" s="1"/>
    </row>
    <row r="32601">
      <c r="A32601" s="1"/>
      <c r="B32601" s="1"/>
      <c r="C32601" s="1"/>
      <c r="D32601" s="8"/>
      <c r="E32601" s="1"/>
      <c r="F32601" s="1"/>
      <c r="G32601" s="1"/>
      <c r="H32601" s="1"/>
    </row>
    <row r="32602">
      <c r="A32602" s="1"/>
      <c r="B32602" s="1"/>
      <c r="C32602" s="1"/>
      <c r="D32602" s="8"/>
      <c r="E32602" s="1"/>
      <c r="F32602" s="1"/>
      <c r="G32602" s="1"/>
      <c r="H32602" s="1"/>
    </row>
    <row r="32603">
      <c r="A32603" s="1"/>
      <c r="B32603" s="1"/>
      <c r="C32603" s="1"/>
      <c r="D32603" s="8"/>
      <c r="E32603" s="1"/>
      <c r="F32603" s="1"/>
      <c r="G32603" s="1"/>
      <c r="H32603" s="1"/>
    </row>
    <row r="32604">
      <c r="A32604" s="1"/>
      <c r="B32604" s="1"/>
      <c r="C32604" s="1"/>
      <c r="D32604" s="8"/>
      <c r="E32604" s="1"/>
      <c r="F32604" s="1"/>
      <c r="G32604" s="1"/>
      <c r="H32604" s="1"/>
    </row>
    <row r="32605">
      <c r="A32605" s="1"/>
      <c r="B32605" s="1"/>
      <c r="C32605" s="1"/>
      <c r="D32605" s="8"/>
      <c r="E32605" s="1"/>
      <c r="F32605" s="1"/>
      <c r="G32605" s="1"/>
      <c r="H32605" s="1"/>
    </row>
    <row r="32606">
      <c r="A32606" s="1"/>
      <c r="B32606" s="1"/>
      <c r="C32606" s="1"/>
      <c r="D32606" s="8"/>
      <c r="E32606" s="1"/>
      <c r="F32606" s="1"/>
      <c r="G32606" s="1"/>
      <c r="H32606" s="1"/>
    </row>
    <row r="32607">
      <c r="A32607" s="1"/>
      <c r="B32607" s="1"/>
      <c r="C32607" s="1"/>
      <c r="D32607" s="8"/>
      <c r="E32607" s="1"/>
      <c r="F32607" s="1"/>
      <c r="G32607" s="1"/>
      <c r="H32607" s="1"/>
    </row>
    <row r="32608">
      <c r="A32608" s="1"/>
      <c r="B32608" s="1"/>
      <c r="C32608" s="1"/>
      <c r="D32608" s="8"/>
      <c r="E32608" s="1"/>
      <c r="F32608" s="1"/>
      <c r="G32608" s="1"/>
      <c r="H32608" s="1"/>
    </row>
    <row r="32609">
      <c r="A32609" s="1"/>
      <c r="B32609" s="1"/>
      <c r="C32609" s="1"/>
      <c r="D32609" s="8"/>
      <c r="E32609" s="1"/>
      <c r="F32609" s="1"/>
      <c r="G32609" s="1"/>
      <c r="H32609" s="1"/>
    </row>
    <row r="32610">
      <c r="A32610" s="1"/>
      <c r="B32610" s="1"/>
      <c r="C32610" s="1"/>
      <c r="D32610" s="8"/>
      <c r="E32610" s="1"/>
      <c r="F32610" s="1"/>
      <c r="G32610" s="1"/>
      <c r="H32610" s="1"/>
    </row>
    <row r="32611">
      <c r="A32611" s="1"/>
      <c r="B32611" s="1"/>
      <c r="C32611" s="1"/>
      <c r="D32611" s="8"/>
      <c r="E32611" s="1"/>
      <c r="F32611" s="1"/>
      <c r="G32611" s="1"/>
      <c r="H32611" s="1"/>
    </row>
    <row r="32612">
      <c r="A32612" s="1"/>
      <c r="B32612" s="1"/>
      <c r="C32612" s="1"/>
      <c r="D32612" s="8"/>
      <c r="E32612" s="1"/>
      <c r="F32612" s="1"/>
      <c r="G32612" s="1"/>
      <c r="H32612" s="1"/>
    </row>
    <row r="32613">
      <c r="A32613" s="1"/>
      <c r="B32613" s="1"/>
      <c r="C32613" s="1"/>
      <c r="D32613" s="8"/>
      <c r="E32613" s="1"/>
      <c r="F32613" s="1"/>
      <c r="G32613" s="1"/>
      <c r="H32613" s="1"/>
    </row>
    <row r="32614">
      <c r="A32614" s="1"/>
      <c r="B32614" s="1"/>
      <c r="C32614" s="1"/>
      <c r="D32614" s="8"/>
      <c r="E32614" s="1"/>
      <c r="F32614" s="1"/>
      <c r="G32614" s="1"/>
      <c r="H32614" s="1"/>
    </row>
    <row r="32615">
      <c r="A32615" s="1"/>
      <c r="B32615" s="1"/>
      <c r="C32615" s="1"/>
      <c r="D32615" s="8"/>
      <c r="E32615" s="1"/>
      <c r="F32615" s="1"/>
      <c r="G32615" s="1"/>
      <c r="H32615" s="1"/>
    </row>
    <row r="32616">
      <c r="A32616" s="1"/>
      <c r="B32616" s="1"/>
      <c r="C32616" s="1"/>
      <c r="D32616" s="8"/>
      <c r="E32616" s="1"/>
      <c r="F32616" s="1"/>
      <c r="G32616" s="1"/>
      <c r="H32616" s="1"/>
    </row>
    <row r="32617">
      <c r="A32617" s="1"/>
      <c r="B32617" s="1"/>
      <c r="C32617" s="1"/>
      <c r="D32617" s="8"/>
      <c r="E32617" s="1"/>
      <c r="F32617" s="1"/>
      <c r="G32617" s="1"/>
      <c r="H32617" s="1"/>
    </row>
    <row r="32618">
      <c r="A32618" s="1"/>
      <c r="B32618" s="1"/>
      <c r="C32618" s="1"/>
      <c r="D32618" s="8"/>
      <c r="E32618" s="1"/>
      <c r="F32618" s="1"/>
      <c r="G32618" s="1"/>
      <c r="H32618" s="1"/>
    </row>
    <row r="32619">
      <c r="A32619" s="1"/>
      <c r="B32619" s="1"/>
      <c r="C32619" s="1"/>
      <c r="D32619" s="8"/>
      <c r="E32619" s="1"/>
      <c r="F32619" s="1"/>
      <c r="G32619" s="1"/>
      <c r="H32619" s="1"/>
    </row>
    <row r="32620">
      <c r="A32620" s="1"/>
      <c r="B32620" s="1"/>
      <c r="C32620" s="1"/>
      <c r="D32620" s="8"/>
      <c r="E32620" s="1"/>
      <c r="F32620" s="1"/>
      <c r="G32620" s="1"/>
      <c r="H32620" s="1"/>
    </row>
    <row r="32621">
      <c r="A32621" s="1"/>
      <c r="B32621" s="1"/>
      <c r="C32621" s="1"/>
      <c r="D32621" s="8"/>
      <c r="E32621" s="1"/>
      <c r="F32621" s="1"/>
      <c r="G32621" s="1"/>
      <c r="H32621" s="1"/>
    </row>
    <row r="32622">
      <c r="A32622" s="1"/>
      <c r="B32622" s="1"/>
      <c r="C32622" s="1"/>
      <c r="D32622" s="8"/>
      <c r="E32622" s="1"/>
      <c r="F32622" s="1"/>
      <c r="G32622" s="1"/>
      <c r="H32622" s="1"/>
    </row>
    <row r="32623">
      <c r="A32623" s="1"/>
      <c r="B32623" s="1"/>
      <c r="C32623" s="1"/>
      <c r="D32623" s="8"/>
      <c r="E32623" s="1"/>
      <c r="F32623" s="1"/>
      <c r="G32623" s="1"/>
      <c r="H32623" s="1"/>
    </row>
    <row r="32624">
      <c r="A32624" s="1"/>
      <c r="B32624" s="1"/>
      <c r="C32624" s="1"/>
      <c r="D32624" s="8"/>
      <c r="E32624" s="1"/>
      <c r="F32624" s="1"/>
      <c r="G32624" s="1"/>
      <c r="H32624" s="1"/>
    </row>
    <row r="32625">
      <c r="A32625" s="1"/>
      <c r="B32625" s="1"/>
      <c r="C32625" s="1"/>
      <c r="D32625" s="8"/>
      <c r="E32625" s="1"/>
      <c r="F32625" s="1"/>
      <c r="G32625" s="1"/>
      <c r="H32625" s="1"/>
    </row>
    <row r="32626">
      <c r="A32626" s="1"/>
      <c r="B32626" s="1"/>
      <c r="C32626" s="1"/>
      <c r="D32626" s="8"/>
      <c r="E32626" s="1"/>
      <c r="F32626" s="1"/>
      <c r="G32626" s="1"/>
      <c r="H32626" s="1"/>
    </row>
    <row r="32627">
      <c r="A32627" s="1"/>
      <c r="B32627" s="1"/>
      <c r="C32627" s="1"/>
      <c r="D32627" s="8"/>
      <c r="E32627" s="1"/>
      <c r="F32627" s="1"/>
      <c r="G32627" s="1"/>
      <c r="H32627" s="1"/>
    </row>
    <row r="32628">
      <c r="A32628" s="1"/>
      <c r="B32628" s="1"/>
      <c r="C32628" s="1"/>
      <c r="D32628" s="8"/>
      <c r="E32628" s="1"/>
      <c r="F32628" s="1"/>
      <c r="G32628" s="1"/>
      <c r="H32628" s="1"/>
    </row>
    <row r="32629">
      <c r="A32629" s="1"/>
      <c r="B32629" s="1"/>
      <c r="C32629" s="1"/>
      <c r="D32629" s="8"/>
      <c r="E32629" s="1"/>
      <c r="F32629" s="1"/>
      <c r="G32629" s="1"/>
      <c r="H32629" s="1"/>
    </row>
    <row r="32630">
      <c r="A32630" s="1"/>
      <c r="B32630" s="1"/>
      <c r="C32630" s="1"/>
      <c r="D32630" s="8"/>
      <c r="E32630" s="1"/>
      <c r="F32630" s="1"/>
      <c r="G32630" s="1"/>
      <c r="H32630" s="1"/>
    </row>
    <row r="32631">
      <c r="A32631" s="1"/>
      <c r="B32631" s="1"/>
      <c r="C32631" s="1"/>
      <c r="D32631" s="8"/>
      <c r="E32631" s="1"/>
      <c r="F32631" s="1"/>
      <c r="G32631" s="1"/>
      <c r="H32631" s="1"/>
    </row>
    <row r="32632">
      <c r="A32632" s="1"/>
      <c r="B32632" s="1"/>
      <c r="C32632" s="1"/>
      <c r="D32632" s="8"/>
      <c r="E32632" s="1"/>
      <c r="F32632" s="1"/>
      <c r="G32632" s="1"/>
      <c r="H32632" s="1"/>
    </row>
    <row r="32633">
      <c r="A32633" s="1"/>
      <c r="B32633" s="1"/>
      <c r="C32633" s="1"/>
      <c r="D32633" s="8"/>
      <c r="E32633" s="1"/>
      <c r="F32633" s="1"/>
      <c r="G32633" s="1"/>
      <c r="H32633" s="1"/>
    </row>
    <row r="32634">
      <c r="A32634" s="1"/>
      <c r="B32634" s="1"/>
      <c r="C32634" s="1"/>
      <c r="D32634" s="8"/>
      <c r="E32634" s="1"/>
      <c r="F32634" s="1"/>
      <c r="G32634" s="1"/>
      <c r="H32634" s="1"/>
    </row>
    <row r="32635">
      <c r="A32635" s="1"/>
      <c r="B32635" s="1"/>
      <c r="C32635" s="1"/>
      <c r="D32635" s="8"/>
      <c r="E32635" s="1"/>
      <c r="F32635" s="1"/>
      <c r="G32635" s="1"/>
      <c r="H32635" s="1"/>
    </row>
    <row r="32636">
      <c r="A32636" s="1"/>
      <c r="B32636" s="1"/>
      <c r="C32636" s="1"/>
      <c r="D32636" s="8"/>
      <c r="E32636" s="1"/>
      <c r="F32636" s="1"/>
      <c r="G32636" s="1"/>
      <c r="H32636" s="1"/>
    </row>
    <row r="32637">
      <c r="A32637" s="1"/>
      <c r="B32637" s="1"/>
      <c r="C32637" s="1"/>
      <c r="D32637" s="8"/>
      <c r="E32637" s="1"/>
      <c r="F32637" s="1"/>
      <c r="G32637" s="1"/>
      <c r="H32637" s="1"/>
    </row>
    <row r="32638">
      <c r="A32638" s="1"/>
      <c r="B32638" s="1"/>
      <c r="C32638" s="1"/>
      <c r="D32638" s="8"/>
      <c r="E32638" s="1"/>
      <c r="F32638" s="1"/>
      <c r="G32638" s="1"/>
      <c r="H32638" s="1"/>
    </row>
    <row r="32639">
      <c r="A32639" s="1"/>
      <c r="B32639" s="1"/>
      <c r="C32639" s="1"/>
      <c r="D32639" s="8"/>
      <c r="E32639" s="1"/>
      <c r="F32639" s="1"/>
      <c r="G32639" s="1"/>
      <c r="H32639" s="1"/>
    </row>
    <row r="32640">
      <c r="A32640" s="1"/>
      <c r="B32640" s="1"/>
      <c r="C32640" s="1"/>
      <c r="D32640" s="8"/>
      <c r="E32640" s="1"/>
      <c r="F32640" s="1"/>
      <c r="G32640" s="1"/>
      <c r="H32640" s="1"/>
    </row>
    <row r="32641">
      <c r="A32641" s="1"/>
      <c r="B32641" s="1"/>
      <c r="C32641" s="1"/>
      <c r="D32641" s="8"/>
      <c r="E32641" s="1"/>
      <c r="F32641" s="1"/>
      <c r="G32641" s="1"/>
      <c r="H32641" s="1"/>
    </row>
    <row r="32642">
      <c r="A32642" s="1"/>
      <c r="B32642" s="1"/>
      <c r="C32642" s="1"/>
      <c r="D32642" s="8"/>
      <c r="E32642" s="1"/>
      <c r="F32642" s="1"/>
      <c r="G32642" s="1"/>
      <c r="H32642" s="1"/>
    </row>
    <row r="32643">
      <c r="A32643" s="1"/>
      <c r="B32643" s="1"/>
      <c r="C32643" s="1"/>
      <c r="D32643" s="8"/>
      <c r="E32643" s="1"/>
      <c r="F32643" s="1"/>
      <c r="G32643" s="1"/>
      <c r="H32643" s="1"/>
    </row>
    <row r="32644">
      <c r="A32644" s="1"/>
      <c r="B32644" s="1"/>
      <c r="C32644" s="1"/>
      <c r="D32644" s="8"/>
      <c r="E32644" s="1"/>
      <c r="F32644" s="1"/>
      <c r="G32644" s="1"/>
      <c r="H32644" s="1"/>
    </row>
    <row r="32645">
      <c r="A32645" s="1"/>
      <c r="B32645" s="1"/>
      <c r="C32645" s="1"/>
      <c r="D32645" s="8"/>
      <c r="E32645" s="1"/>
      <c r="F32645" s="1"/>
      <c r="G32645" s="1"/>
      <c r="H32645" s="1"/>
    </row>
    <row r="32646">
      <c r="A32646" s="1"/>
      <c r="B32646" s="1"/>
      <c r="C32646" s="1"/>
      <c r="D32646" s="8"/>
      <c r="E32646" s="1"/>
      <c r="F32646" s="1"/>
      <c r="G32646" s="1"/>
      <c r="H32646" s="1"/>
    </row>
    <row r="32647">
      <c r="A32647" s="1"/>
      <c r="B32647" s="1"/>
      <c r="C32647" s="1"/>
      <c r="D32647" s="8"/>
      <c r="E32647" s="1"/>
      <c r="F32647" s="1"/>
      <c r="G32647" s="1"/>
      <c r="H32647" s="1"/>
    </row>
    <row r="32648">
      <c r="A32648" s="1"/>
      <c r="B32648" s="1"/>
      <c r="C32648" s="1"/>
      <c r="D32648" s="8"/>
      <c r="E32648" s="1"/>
      <c r="F32648" s="1"/>
      <c r="G32648" s="1"/>
      <c r="H32648" s="1"/>
    </row>
    <row r="32649">
      <c r="A32649" s="1"/>
      <c r="B32649" s="1"/>
      <c r="C32649" s="1"/>
      <c r="D32649" s="8"/>
      <c r="E32649" s="1"/>
      <c r="F32649" s="1"/>
      <c r="G32649" s="1"/>
      <c r="H32649" s="1"/>
    </row>
    <row r="32650">
      <c r="A32650" s="1"/>
      <c r="B32650" s="1"/>
      <c r="C32650" s="1"/>
      <c r="D32650" s="8"/>
      <c r="E32650" s="1"/>
      <c r="F32650" s="1"/>
      <c r="G32650" s="1"/>
      <c r="H32650" s="1"/>
    </row>
    <row r="32651">
      <c r="A32651" s="1"/>
      <c r="B32651" s="1"/>
      <c r="C32651" s="1"/>
      <c r="D32651" s="8"/>
      <c r="E32651" s="1"/>
      <c r="F32651" s="1"/>
      <c r="G32651" s="1"/>
      <c r="H32651" s="1"/>
    </row>
    <row r="32652">
      <c r="A32652" s="1"/>
      <c r="B32652" s="1"/>
      <c r="C32652" s="1"/>
      <c r="D32652" s="8"/>
      <c r="E32652" s="1"/>
      <c r="F32652" s="1"/>
      <c r="G32652" s="1"/>
      <c r="H32652" s="1"/>
    </row>
    <row r="32653">
      <c r="A32653" s="1"/>
      <c r="B32653" s="1"/>
      <c r="C32653" s="1"/>
      <c r="D32653" s="8"/>
      <c r="E32653" s="1"/>
      <c r="F32653" s="1"/>
      <c r="G32653" s="1"/>
      <c r="H32653" s="1"/>
    </row>
    <row r="32654">
      <c r="A32654" s="1"/>
      <c r="B32654" s="1"/>
      <c r="C32654" s="1"/>
      <c r="D32654" s="8"/>
      <c r="E32654" s="1"/>
      <c r="F32654" s="1"/>
      <c r="G32654" s="1"/>
      <c r="H32654" s="1"/>
    </row>
    <row r="32655">
      <c r="A32655" s="1"/>
      <c r="B32655" s="1"/>
      <c r="C32655" s="1"/>
      <c r="D32655" s="8"/>
      <c r="E32655" s="1"/>
      <c r="F32655" s="1"/>
      <c r="G32655" s="1"/>
      <c r="H32655" s="1"/>
    </row>
    <row r="32656">
      <c r="A32656" s="1"/>
      <c r="B32656" s="1"/>
      <c r="C32656" s="1"/>
      <c r="D32656" s="8"/>
      <c r="E32656" s="1"/>
      <c r="F32656" s="1"/>
      <c r="G32656" s="1"/>
      <c r="H32656" s="1"/>
    </row>
    <row r="32657">
      <c r="A32657" s="1"/>
      <c r="B32657" s="1"/>
      <c r="C32657" s="1"/>
      <c r="D32657" s="8"/>
      <c r="E32657" s="1"/>
      <c r="F32657" s="1"/>
      <c r="G32657" s="1"/>
      <c r="H32657" s="1"/>
    </row>
    <row r="32658">
      <c r="A32658" s="1"/>
      <c r="B32658" s="1"/>
      <c r="C32658" s="1"/>
      <c r="D32658" s="8"/>
      <c r="E32658" s="1"/>
      <c r="F32658" s="1"/>
      <c r="G32658" s="1"/>
      <c r="H32658" s="1"/>
    </row>
    <row r="32659">
      <c r="A32659" s="1"/>
      <c r="B32659" s="1"/>
      <c r="C32659" s="1"/>
      <c r="D32659" s="8"/>
      <c r="E32659" s="1"/>
      <c r="F32659" s="1"/>
      <c r="G32659" s="1"/>
      <c r="H32659" s="1"/>
    </row>
    <row r="32660">
      <c r="A32660" s="1"/>
      <c r="B32660" s="1"/>
      <c r="C32660" s="1"/>
      <c r="D32660" s="8"/>
      <c r="E32660" s="1"/>
      <c r="F32660" s="1"/>
      <c r="G32660" s="1"/>
      <c r="H32660" s="1"/>
    </row>
    <row r="32661">
      <c r="A32661" s="1"/>
      <c r="B32661" s="1"/>
      <c r="C32661" s="1"/>
      <c r="D32661" s="8"/>
      <c r="E32661" s="1"/>
      <c r="F32661" s="1"/>
      <c r="G32661" s="1"/>
      <c r="H32661" s="1"/>
    </row>
    <row r="32662">
      <c r="A32662" s="1"/>
      <c r="B32662" s="1"/>
      <c r="C32662" s="1"/>
      <c r="D32662" s="8"/>
      <c r="E32662" s="1"/>
      <c r="F32662" s="1"/>
      <c r="G32662" s="1"/>
      <c r="H32662" s="1"/>
    </row>
    <row r="32663">
      <c r="A32663" s="1"/>
      <c r="B32663" s="1"/>
      <c r="C32663" s="1"/>
      <c r="D32663" s="8"/>
      <c r="E32663" s="1"/>
      <c r="F32663" s="1"/>
      <c r="G32663" s="1"/>
      <c r="H32663" s="1"/>
    </row>
    <row r="32664">
      <c r="A32664" s="1"/>
      <c r="B32664" s="1"/>
      <c r="C32664" s="1"/>
      <c r="D32664" s="8"/>
      <c r="E32664" s="1"/>
      <c r="F32664" s="1"/>
      <c r="G32664" s="1"/>
      <c r="H32664" s="1"/>
    </row>
    <row r="32665">
      <c r="A32665" s="1"/>
      <c r="B32665" s="1"/>
      <c r="C32665" s="1"/>
      <c r="D32665" s="8"/>
      <c r="E32665" s="1"/>
      <c r="F32665" s="1"/>
      <c r="G32665" s="1"/>
      <c r="H32665" s="1"/>
    </row>
    <row r="32666">
      <c r="A32666" s="1"/>
      <c r="B32666" s="1"/>
      <c r="C32666" s="1"/>
      <c r="D32666" s="8"/>
      <c r="E32666" s="1"/>
      <c r="F32666" s="1"/>
      <c r="G32666" s="1"/>
      <c r="H32666" s="1"/>
    </row>
    <row r="32667">
      <c r="A32667" s="1"/>
      <c r="B32667" s="1"/>
      <c r="C32667" s="1"/>
      <c r="D32667" s="8"/>
      <c r="E32667" s="1"/>
      <c r="F32667" s="1"/>
      <c r="G32667" s="1"/>
      <c r="H32667" s="1"/>
    </row>
    <row r="32668">
      <c r="A32668" s="1"/>
      <c r="B32668" s="1"/>
      <c r="C32668" s="1"/>
      <c r="D32668" s="8"/>
      <c r="E32668" s="1"/>
      <c r="F32668" s="1"/>
      <c r="G32668" s="1"/>
      <c r="H32668" s="1"/>
    </row>
    <row r="32669">
      <c r="A32669" s="1"/>
      <c r="B32669" s="1"/>
      <c r="C32669" s="1"/>
      <c r="D32669" s="8"/>
      <c r="E32669" s="1"/>
      <c r="F32669" s="1"/>
      <c r="G32669" s="1"/>
      <c r="H32669" s="1"/>
    </row>
    <row r="32670">
      <c r="A32670" s="1"/>
      <c r="B32670" s="1"/>
      <c r="C32670" s="1"/>
      <c r="D32670" s="8"/>
      <c r="E32670" s="1"/>
      <c r="F32670" s="1"/>
      <c r="G32670" s="1"/>
      <c r="H32670" s="1"/>
    </row>
    <row r="32671">
      <c r="A32671" s="1"/>
      <c r="B32671" s="1"/>
      <c r="C32671" s="1"/>
      <c r="D32671" s="8"/>
      <c r="E32671" s="1"/>
      <c r="F32671" s="1"/>
      <c r="G32671" s="1"/>
      <c r="H32671" s="1"/>
    </row>
    <row r="32672">
      <c r="A32672" s="1"/>
      <c r="B32672" s="1"/>
      <c r="C32672" s="1"/>
      <c r="D32672" s="8"/>
      <c r="E32672" s="1"/>
      <c r="F32672" s="1"/>
      <c r="G32672" s="1"/>
      <c r="H32672" s="1"/>
    </row>
    <row r="32673">
      <c r="A32673" s="1"/>
      <c r="B32673" s="1"/>
      <c r="C32673" s="1"/>
      <c r="D32673" s="8"/>
      <c r="E32673" s="1"/>
      <c r="F32673" s="1"/>
      <c r="G32673" s="1"/>
      <c r="H32673" s="1"/>
    </row>
    <row r="32674">
      <c r="A32674" s="1"/>
      <c r="B32674" s="1"/>
      <c r="C32674" s="1"/>
      <c r="D32674" s="8"/>
      <c r="E32674" s="1"/>
      <c r="F32674" s="1"/>
      <c r="G32674" s="1"/>
      <c r="H32674" s="1"/>
    </row>
    <row r="32675">
      <c r="A32675" s="1"/>
      <c r="B32675" s="1"/>
      <c r="C32675" s="1"/>
      <c r="D32675" s="8"/>
      <c r="E32675" s="1"/>
      <c r="F32675" s="1"/>
      <c r="G32675" s="1"/>
      <c r="H32675" s="1"/>
    </row>
    <row r="32676">
      <c r="A32676" s="1"/>
      <c r="B32676" s="1"/>
      <c r="C32676" s="1"/>
      <c r="D32676" s="8"/>
      <c r="E32676" s="1"/>
      <c r="F32676" s="1"/>
      <c r="G32676" s="1"/>
      <c r="H32676" s="1"/>
    </row>
    <row r="32677">
      <c r="A32677" s="1"/>
      <c r="B32677" s="1"/>
      <c r="C32677" s="1"/>
      <c r="D32677" s="8"/>
      <c r="E32677" s="1"/>
      <c r="F32677" s="1"/>
      <c r="G32677" s="1"/>
      <c r="H32677" s="1"/>
    </row>
    <row r="32678">
      <c r="A32678" s="1"/>
      <c r="B32678" s="1"/>
      <c r="C32678" s="1"/>
      <c r="D32678" s="8"/>
      <c r="E32678" s="1"/>
      <c r="F32678" s="1"/>
      <c r="G32678" s="1"/>
      <c r="H32678" s="1"/>
    </row>
    <row r="32679">
      <c r="A32679" s="1"/>
      <c r="B32679" s="1"/>
      <c r="C32679" s="1"/>
      <c r="D32679" s="8"/>
      <c r="E32679" s="1"/>
      <c r="F32679" s="1"/>
      <c r="G32679" s="1"/>
      <c r="H32679" s="1"/>
    </row>
    <row r="32680">
      <c r="A32680" s="1"/>
      <c r="B32680" s="1"/>
      <c r="C32680" s="1"/>
      <c r="D32680" s="8"/>
      <c r="E32680" s="1"/>
      <c r="F32680" s="1"/>
      <c r="G32680" s="1"/>
      <c r="H32680" s="1"/>
    </row>
    <row r="32681">
      <c r="A32681" s="1"/>
      <c r="B32681" s="1"/>
      <c r="C32681" s="1"/>
      <c r="D32681" s="8"/>
      <c r="E32681" s="1"/>
      <c r="F32681" s="1"/>
      <c r="G32681" s="1"/>
      <c r="H32681" s="1"/>
    </row>
    <row r="32682">
      <c r="A32682" s="1"/>
      <c r="B32682" s="1"/>
      <c r="C32682" s="1"/>
      <c r="D32682" s="8"/>
      <c r="E32682" s="1"/>
      <c r="F32682" s="1"/>
      <c r="G32682" s="1"/>
      <c r="H32682" s="1"/>
    </row>
    <row r="32683">
      <c r="A32683" s="1"/>
      <c r="B32683" s="1"/>
      <c r="C32683" s="1"/>
      <c r="D32683" s="8"/>
      <c r="E32683" s="1"/>
      <c r="F32683" s="1"/>
      <c r="G32683" s="1"/>
      <c r="H32683" s="1"/>
    </row>
    <row r="32684">
      <c r="A32684" s="1"/>
      <c r="B32684" s="1"/>
      <c r="C32684" s="1"/>
      <c r="D32684" s="8"/>
      <c r="E32684" s="1"/>
      <c r="F32684" s="1"/>
      <c r="G32684" s="1"/>
      <c r="H32684" s="1"/>
    </row>
    <row r="32685">
      <c r="A32685" s="1"/>
      <c r="B32685" s="1"/>
      <c r="C32685" s="1"/>
      <c r="D32685" s="8"/>
      <c r="E32685" s="1"/>
      <c r="F32685" s="1"/>
      <c r="G32685" s="1"/>
      <c r="H32685" s="1"/>
    </row>
    <row r="32686">
      <c r="A32686" s="1"/>
      <c r="B32686" s="1"/>
      <c r="C32686" s="1"/>
      <c r="D32686" s="8"/>
      <c r="E32686" s="1"/>
      <c r="F32686" s="1"/>
      <c r="G32686" s="1"/>
      <c r="H32686" s="1"/>
    </row>
    <row r="32687">
      <c r="A32687" s="1"/>
      <c r="B32687" s="1"/>
      <c r="C32687" s="1"/>
      <c r="D32687" s="8"/>
      <c r="E32687" s="1"/>
      <c r="F32687" s="1"/>
      <c r="G32687" s="1"/>
      <c r="H32687" s="1"/>
    </row>
    <row r="32688">
      <c r="A32688" s="1"/>
      <c r="B32688" s="1"/>
      <c r="C32688" s="1"/>
      <c r="D32688" s="8"/>
      <c r="E32688" s="1"/>
      <c r="F32688" s="1"/>
      <c r="G32688" s="1"/>
      <c r="H32688" s="1"/>
    </row>
    <row r="32689">
      <c r="A32689" s="1"/>
      <c r="B32689" s="1"/>
      <c r="C32689" s="1"/>
      <c r="D32689" s="8"/>
      <c r="E32689" s="1"/>
      <c r="F32689" s="1"/>
      <c r="G32689" s="1"/>
      <c r="H32689" s="1"/>
    </row>
    <row r="32690">
      <c r="A32690" s="1"/>
      <c r="B32690" s="1"/>
      <c r="C32690" s="1"/>
      <c r="D32690" s="8"/>
      <c r="E32690" s="1"/>
      <c r="F32690" s="1"/>
      <c r="G32690" s="1"/>
      <c r="H32690" s="1"/>
    </row>
    <row r="32691">
      <c r="A32691" s="1"/>
      <c r="B32691" s="1"/>
      <c r="C32691" s="1"/>
      <c r="D32691" s="8"/>
      <c r="E32691" s="1"/>
      <c r="F32691" s="1"/>
      <c r="G32691" s="1"/>
      <c r="H32691" s="1"/>
    </row>
    <row r="32692">
      <c r="A32692" s="1"/>
      <c r="B32692" s="1"/>
      <c r="C32692" s="1"/>
      <c r="D32692" s="8"/>
      <c r="E32692" s="1"/>
      <c r="F32692" s="1"/>
      <c r="G32692" s="1"/>
      <c r="H32692" s="1"/>
    </row>
    <row r="32693">
      <c r="A32693" s="1"/>
      <c r="B32693" s="1"/>
      <c r="C32693" s="1"/>
      <c r="D32693" s="8"/>
      <c r="E32693" s="1"/>
      <c r="F32693" s="1"/>
      <c r="G32693" s="1"/>
      <c r="H32693" s="1"/>
    </row>
    <row r="32694">
      <c r="A32694" s="1"/>
      <c r="B32694" s="1"/>
      <c r="C32694" s="1"/>
      <c r="D32694" s="8"/>
      <c r="E32694" s="1"/>
      <c r="F32694" s="1"/>
      <c r="G32694" s="1"/>
      <c r="H32694" s="1"/>
    </row>
    <row r="32695">
      <c r="A32695" s="1"/>
      <c r="B32695" s="1"/>
      <c r="C32695" s="1"/>
      <c r="D32695" s="8"/>
      <c r="E32695" s="1"/>
      <c r="F32695" s="1"/>
      <c r="G32695" s="1"/>
      <c r="H32695" s="1"/>
    </row>
    <row r="32696">
      <c r="A32696" s="1"/>
      <c r="B32696" s="1"/>
      <c r="C32696" s="1"/>
      <c r="D32696" s="8"/>
      <c r="E32696" s="1"/>
      <c r="F32696" s="1"/>
      <c r="G32696" s="1"/>
      <c r="H32696" s="1"/>
    </row>
    <row r="32697">
      <c r="A32697" s="1"/>
      <c r="B32697" s="1"/>
      <c r="C32697" s="1"/>
      <c r="D32697" s="8"/>
      <c r="E32697" s="1"/>
      <c r="F32697" s="1"/>
      <c r="G32697" s="1"/>
      <c r="H32697" s="1"/>
    </row>
    <row r="32698">
      <c r="A32698" s="1"/>
      <c r="B32698" s="1"/>
      <c r="C32698" s="1"/>
      <c r="D32698" s="8"/>
      <c r="E32698" s="1"/>
      <c r="F32698" s="1"/>
      <c r="G32698" s="1"/>
      <c r="H32698" s="1"/>
    </row>
    <row r="32699">
      <c r="A32699" s="1"/>
      <c r="B32699" s="1"/>
      <c r="C32699" s="1"/>
      <c r="D32699" s="8"/>
      <c r="E32699" s="1"/>
      <c r="F32699" s="1"/>
      <c r="G32699" s="1"/>
      <c r="H32699" s="1"/>
    </row>
    <row r="32700">
      <c r="A32700" s="1"/>
      <c r="B32700" s="1"/>
      <c r="C32700" s="1"/>
      <c r="D32700" s="8"/>
      <c r="E32700" s="1"/>
      <c r="F32700" s="1"/>
      <c r="G32700" s="1"/>
      <c r="H32700" s="1"/>
    </row>
    <row r="32701">
      <c r="A32701" s="1"/>
      <c r="B32701" s="1"/>
      <c r="C32701" s="1"/>
      <c r="D32701" s="8"/>
      <c r="E32701" s="1"/>
      <c r="F32701" s="1"/>
      <c r="G32701" s="1"/>
      <c r="H32701" s="1"/>
    </row>
    <row r="32702">
      <c r="A32702" s="1"/>
      <c r="B32702" s="1"/>
      <c r="C32702" s="1"/>
      <c r="D32702" s="8"/>
      <c r="E32702" s="1"/>
      <c r="F32702" s="1"/>
      <c r="G32702" s="1"/>
      <c r="H32702" s="1"/>
    </row>
    <row r="32703">
      <c r="A32703" s="1"/>
      <c r="B32703" s="1"/>
      <c r="C32703" s="1"/>
      <c r="D32703" s="8"/>
      <c r="E32703" s="1"/>
      <c r="F32703" s="1"/>
      <c r="G32703" s="1"/>
      <c r="H32703" s="1"/>
    </row>
    <row r="32704">
      <c r="A32704" s="1"/>
      <c r="B32704" s="1"/>
      <c r="C32704" s="1"/>
      <c r="D32704" s="8"/>
      <c r="E32704" s="1"/>
      <c r="F32704" s="1"/>
      <c r="G32704" s="1"/>
      <c r="H32704" s="1"/>
    </row>
    <row r="32705">
      <c r="A32705" s="1"/>
      <c r="B32705" s="1"/>
      <c r="C32705" s="1"/>
      <c r="D32705" s="8"/>
      <c r="E32705" s="1"/>
      <c r="F32705" s="1"/>
      <c r="G32705" s="1"/>
      <c r="H32705" s="1"/>
    </row>
    <row r="32706">
      <c r="A32706" s="1"/>
      <c r="B32706" s="1"/>
      <c r="C32706" s="1"/>
      <c r="D32706" s="8"/>
      <c r="E32706" s="1"/>
      <c r="F32706" s="1"/>
      <c r="G32706" s="1"/>
      <c r="H32706" s="1"/>
    </row>
    <row r="32707">
      <c r="A32707" s="1"/>
      <c r="B32707" s="1"/>
      <c r="C32707" s="1"/>
      <c r="D32707" s="8"/>
      <c r="E32707" s="1"/>
      <c r="F32707" s="1"/>
      <c r="G32707" s="1"/>
      <c r="H32707" s="1"/>
    </row>
    <row r="32708">
      <c r="A32708" s="1"/>
      <c r="B32708" s="1"/>
      <c r="C32708" s="1"/>
      <c r="D32708" s="8"/>
      <c r="E32708" s="1"/>
      <c r="F32708" s="1"/>
      <c r="G32708" s="1"/>
      <c r="H32708" s="1"/>
    </row>
    <row r="32709">
      <c r="A32709" s="1"/>
      <c r="B32709" s="1"/>
      <c r="C32709" s="1"/>
      <c r="D32709" s="8"/>
      <c r="E32709" s="1"/>
      <c r="F32709" s="1"/>
      <c r="G32709" s="1"/>
      <c r="H32709" s="1"/>
    </row>
    <row r="32710">
      <c r="A32710" s="1"/>
      <c r="B32710" s="1"/>
      <c r="C32710" s="1"/>
      <c r="D32710" s="8"/>
      <c r="E32710" s="1"/>
      <c r="F32710" s="1"/>
      <c r="G32710" s="1"/>
      <c r="H32710" s="1"/>
    </row>
    <row r="32711">
      <c r="A32711" s="1"/>
      <c r="B32711" s="1"/>
      <c r="C32711" s="1"/>
      <c r="D32711" s="8"/>
      <c r="E32711" s="1"/>
      <c r="F32711" s="1"/>
      <c r="G32711" s="1"/>
      <c r="H32711" s="1"/>
    </row>
    <row r="32712">
      <c r="A32712" s="1"/>
      <c r="B32712" s="1"/>
      <c r="C32712" s="1"/>
      <c r="D32712" s="8"/>
      <c r="E32712" s="1"/>
      <c r="F32712" s="1"/>
      <c r="G32712" s="1"/>
      <c r="H32712" s="1"/>
    </row>
    <row r="32713">
      <c r="A32713" s="1"/>
      <c r="B32713" s="1"/>
      <c r="C32713" s="1"/>
      <c r="D32713" s="8"/>
      <c r="E32713" s="1"/>
      <c r="F32713" s="1"/>
      <c r="G32713" s="1"/>
      <c r="H32713" s="1"/>
    </row>
    <row r="32714">
      <c r="A32714" s="1"/>
      <c r="B32714" s="1"/>
      <c r="C32714" s="1"/>
      <c r="D32714" s="8"/>
      <c r="E32714" s="1"/>
      <c r="F32714" s="1"/>
      <c r="G32714" s="1"/>
      <c r="H32714" s="1"/>
    </row>
    <row r="32715">
      <c r="A32715" s="1"/>
      <c r="B32715" s="1"/>
      <c r="C32715" s="1"/>
      <c r="D32715" s="8"/>
      <c r="E32715" s="1"/>
      <c r="F32715" s="1"/>
      <c r="G32715" s="1"/>
      <c r="H32715" s="1"/>
    </row>
    <row r="32716">
      <c r="A32716" s="1"/>
      <c r="B32716" s="1"/>
      <c r="C32716" s="1"/>
      <c r="D32716" s="8"/>
      <c r="E32716" s="1"/>
      <c r="F32716" s="1"/>
      <c r="G32716" s="1"/>
      <c r="H32716" s="1"/>
    </row>
    <row r="32717">
      <c r="A32717" s="1"/>
      <c r="B32717" s="1"/>
      <c r="C32717" s="1"/>
      <c r="D32717" s="8"/>
      <c r="E32717" s="1"/>
      <c r="F32717" s="1"/>
      <c r="G32717" s="1"/>
      <c r="H32717" s="1"/>
    </row>
    <row r="32718">
      <c r="A32718" s="1"/>
      <c r="B32718" s="1"/>
      <c r="C32718" s="1"/>
      <c r="D32718" s="8"/>
      <c r="E32718" s="1"/>
      <c r="F32718" s="1"/>
      <c r="G32718" s="1"/>
      <c r="H32718" s="1"/>
    </row>
    <row r="32719">
      <c r="A32719" s="1"/>
      <c r="B32719" s="1"/>
      <c r="C32719" s="1"/>
      <c r="D32719" s="8"/>
      <c r="E32719" s="1"/>
      <c r="F32719" s="1"/>
      <c r="G32719" s="1"/>
      <c r="H32719" s="1"/>
    </row>
    <row r="32720">
      <c r="A32720" s="1"/>
      <c r="B32720" s="1"/>
      <c r="C32720" s="1"/>
      <c r="D32720" s="8"/>
      <c r="E32720" s="1"/>
      <c r="F32720" s="1"/>
      <c r="G32720" s="1"/>
      <c r="H32720" s="1"/>
    </row>
    <row r="32721">
      <c r="A32721" s="1"/>
      <c r="B32721" s="1"/>
      <c r="C32721" s="1"/>
      <c r="D32721" s="8"/>
      <c r="E32721" s="1"/>
      <c r="F32721" s="1"/>
      <c r="G32721" s="1"/>
      <c r="H32721" s="1"/>
    </row>
    <row r="32722">
      <c r="A32722" s="1"/>
      <c r="B32722" s="1"/>
      <c r="C32722" s="1"/>
      <c r="D32722" s="8"/>
      <c r="E32722" s="1"/>
      <c r="F32722" s="1"/>
      <c r="G32722" s="1"/>
      <c r="H32722" s="1"/>
    </row>
    <row r="32723">
      <c r="A32723" s="1"/>
      <c r="B32723" s="1"/>
      <c r="C32723" s="1"/>
      <c r="D32723" s="8"/>
      <c r="E32723" s="1"/>
      <c r="F32723" s="1"/>
      <c r="G32723" s="1"/>
      <c r="H32723" s="1"/>
    </row>
    <row r="32724">
      <c r="A32724" s="1"/>
      <c r="B32724" s="1"/>
      <c r="C32724" s="1"/>
      <c r="D32724" s="8"/>
      <c r="E32724" s="1"/>
      <c r="F32724" s="1"/>
      <c r="G32724" s="1"/>
      <c r="H32724" s="1"/>
    </row>
    <row r="32725">
      <c r="A32725" s="1"/>
      <c r="B32725" s="1"/>
      <c r="C32725" s="1"/>
      <c r="D32725" s="8"/>
      <c r="E32725" s="1"/>
      <c r="F32725" s="1"/>
      <c r="G32725" s="1"/>
      <c r="H32725" s="1"/>
    </row>
    <row r="32726">
      <c r="A32726" s="1"/>
      <c r="B32726" s="1"/>
      <c r="C32726" s="1"/>
      <c r="D32726" s="8"/>
      <c r="E32726" s="1"/>
      <c r="F32726" s="1"/>
      <c r="G32726" s="1"/>
      <c r="H32726" s="1"/>
    </row>
    <row r="32727">
      <c r="A32727" s="1"/>
      <c r="B32727" s="1"/>
      <c r="C32727" s="1"/>
      <c r="D32727" s="8"/>
      <c r="E32727" s="1"/>
      <c r="F32727" s="1"/>
      <c r="G32727" s="1"/>
      <c r="H32727" s="1"/>
    </row>
    <row r="32728">
      <c r="A32728" s="1"/>
      <c r="B32728" s="1"/>
      <c r="C32728" s="1"/>
      <c r="D32728" s="8"/>
      <c r="E32728" s="1"/>
      <c r="F32728" s="1"/>
      <c r="G32728" s="1"/>
      <c r="H32728" s="1"/>
    </row>
    <row r="32729">
      <c r="A32729" s="1"/>
      <c r="B32729" s="1"/>
      <c r="C32729" s="1"/>
      <c r="D32729" s="8"/>
      <c r="E32729" s="1"/>
      <c r="F32729" s="1"/>
      <c r="G32729" s="1"/>
      <c r="H32729" s="1"/>
    </row>
    <row r="32730">
      <c r="A32730" s="1"/>
      <c r="B32730" s="1"/>
      <c r="C32730" s="1"/>
      <c r="D32730" s="8"/>
      <c r="E32730" s="1"/>
      <c r="F32730" s="1"/>
      <c r="G32730" s="1"/>
      <c r="H32730" s="1"/>
    </row>
    <row r="32731">
      <c r="A32731" s="1"/>
      <c r="B32731" s="1"/>
      <c r="C32731" s="1"/>
      <c r="D32731" s="8"/>
      <c r="E32731" s="1"/>
      <c r="F32731" s="1"/>
      <c r="G32731" s="1"/>
      <c r="H32731" s="1"/>
    </row>
    <row r="32732">
      <c r="A32732" s="1"/>
      <c r="B32732" s="1"/>
      <c r="C32732" s="1"/>
      <c r="D32732" s="8"/>
      <c r="E32732" s="1"/>
      <c r="F32732" s="1"/>
      <c r="G32732" s="1"/>
      <c r="H32732" s="1"/>
    </row>
    <row r="32733">
      <c r="A32733" s="1"/>
      <c r="B32733" s="1"/>
      <c r="C32733" s="1"/>
      <c r="D32733" s="8"/>
      <c r="E32733" s="1"/>
      <c r="F32733" s="1"/>
      <c r="G32733" s="1"/>
      <c r="H32733" s="1"/>
    </row>
    <row r="32734">
      <c r="A32734" s="1"/>
      <c r="B32734" s="1"/>
      <c r="C32734" s="1"/>
      <c r="D32734" s="8"/>
      <c r="E32734" s="1"/>
      <c r="F32734" s="1"/>
      <c r="G32734" s="1"/>
      <c r="H32734" s="1"/>
    </row>
    <row r="32735">
      <c r="A32735" s="1"/>
      <c r="B32735" s="1"/>
      <c r="C32735" s="1"/>
      <c r="D32735" s="8"/>
      <c r="E32735" s="1"/>
      <c r="F32735" s="1"/>
      <c r="G32735" s="1"/>
      <c r="H32735" s="1"/>
    </row>
    <row r="32736">
      <c r="A32736" s="1"/>
      <c r="B32736" s="1"/>
      <c r="C32736" s="1"/>
      <c r="D32736" s="8"/>
      <c r="E32736" s="1"/>
      <c r="F32736" s="1"/>
      <c r="G32736" s="1"/>
      <c r="H32736" s="1"/>
    </row>
    <row r="32737">
      <c r="A32737" s="1"/>
      <c r="B32737" s="1"/>
      <c r="C32737" s="1"/>
      <c r="D32737" s="8"/>
      <c r="E32737" s="1"/>
      <c r="F32737" s="1"/>
      <c r="G32737" s="1"/>
      <c r="H32737" s="1"/>
    </row>
    <row r="32738">
      <c r="A32738" s="1"/>
      <c r="B32738" s="1"/>
      <c r="C32738" s="1"/>
      <c r="D32738" s="8"/>
      <c r="E32738" s="1"/>
      <c r="F32738" s="1"/>
      <c r="G32738" s="1"/>
      <c r="H32738" s="1"/>
    </row>
    <row r="32739">
      <c r="A32739" s="1"/>
      <c r="B32739" s="1"/>
      <c r="C32739" s="1"/>
      <c r="D32739" s="8"/>
      <c r="E32739" s="1"/>
      <c r="F32739" s="1"/>
      <c r="G32739" s="1"/>
      <c r="H32739" s="1"/>
    </row>
    <row r="32740">
      <c r="A32740" s="1"/>
      <c r="B32740" s="1"/>
      <c r="C32740" s="1"/>
      <c r="D32740" s="8"/>
      <c r="E32740" s="1"/>
      <c r="F32740" s="1"/>
      <c r="G32740" s="1"/>
      <c r="H32740" s="1"/>
    </row>
    <row r="32741">
      <c r="A32741" s="1"/>
      <c r="B32741" s="1"/>
      <c r="C32741" s="1"/>
      <c r="D32741" s="8"/>
      <c r="E32741" s="1"/>
      <c r="F32741" s="1"/>
      <c r="G32741" s="1"/>
      <c r="H32741" s="1"/>
    </row>
    <row r="32742">
      <c r="A32742" s="1"/>
      <c r="B32742" s="1"/>
      <c r="C32742" s="1"/>
      <c r="D32742" s="8"/>
      <c r="E32742" s="1"/>
      <c r="F32742" s="1"/>
      <c r="G32742" s="1"/>
      <c r="H32742" s="1"/>
    </row>
    <row r="32743">
      <c r="A32743" s="1"/>
      <c r="B32743" s="1"/>
      <c r="C32743" s="1"/>
      <c r="D32743" s="8"/>
      <c r="E32743" s="1"/>
      <c r="F32743" s="1"/>
      <c r="G32743" s="1"/>
      <c r="H32743" s="1"/>
    </row>
    <row r="32744">
      <c r="A32744" s="1"/>
      <c r="B32744" s="1"/>
      <c r="C32744" s="1"/>
      <c r="D32744" s="8"/>
      <c r="E32744" s="1"/>
      <c r="F32744" s="1"/>
      <c r="G32744" s="1"/>
      <c r="H32744" s="1"/>
    </row>
    <row r="32745">
      <c r="A32745" s="1"/>
      <c r="B32745" s="1"/>
      <c r="C32745" s="1"/>
      <c r="D32745" s="8"/>
      <c r="E32745" s="1"/>
      <c r="F32745" s="1"/>
      <c r="G32745" s="1"/>
      <c r="H32745" s="1"/>
    </row>
    <row r="32746">
      <c r="A32746" s="1"/>
      <c r="B32746" s="1"/>
      <c r="C32746" s="1"/>
      <c r="D32746" s="8"/>
      <c r="E32746" s="1"/>
      <c r="F32746" s="1"/>
      <c r="G32746" s="1"/>
      <c r="H32746" s="1"/>
    </row>
    <row r="32747">
      <c r="A32747" s="1"/>
      <c r="B32747" s="1"/>
      <c r="C32747" s="1"/>
      <c r="D32747" s="8"/>
      <c r="E32747" s="1"/>
      <c r="F32747" s="1"/>
      <c r="G32747" s="1"/>
      <c r="H32747" s="1"/>
    </row>
    <row r="32748">
      <c r="A32748" s="1"/>
      <c r="B32748" s="1"/>
      <c r="C32748" s="1"/>
      <c r="D32748" s="8"/>
      <c r="E32748" s="1"/>
      <c r="F32748" s="1"/>
      <c r="G32748" s="1"/>
      <c r="H32748" s="1"/>
    </row>
    <row r="32749">
      <c r="A32749" s="1"/>
      <c r="B32749" s="1"/>
      <c r="C32749" s="1"/>
      <c r="D32749" s="8"/>
      <c r="E32749" s="1"/>
      <c r="F32749" s="1"/>
      <c r="G32749" s="1"/>
      <c r="H32749" s="1"/>
    </row>
    <row r="32750">
      <c r="A32750" s="1"/>
      <c r="B32750" s="1"/>
      <c r="C32750" s="1"/>
      <c r="D32750" s="8"/>
      <c r="E32750" s="1"/>
      <c r="F32750" s="1"/>
      <c r="G32750" s="1"/>
      <c r="H32750" s="1"/>
    </row>
    <row r="32751">
      <c r="A32751" s="1"/>
      <c r="B32751" s="1"/>
      <c r="C32751" s="1"/>
      <c r="D32751" s="8"/>
      <c r="E32751" s="1"/>
      <c r="F32751" s="1"/>
      <c r="G32751" s="1"/>
      <c r="H32751" s="1"/>
    </row>
    <row r="32752">
      <c r="A32752" s="1"/>
      <c r="B32752" s="1"/>
      <c r="C32752" s="1"/>
      <c r="D32752" s="8"/>
      <c r="E32752" s="1"/>
      <c r="F32752" s="1"/>
      <c r="G32752" s="1"/>
      <c r="H32752" s="1"/>
    </row>
    <row r="32753">
      <c r="A32753" s="1"/>
      <c r="B32753" s="1"/>
      <c r="C32753" s="1"/>
      <c r="D32753" s="8"/>
      <c r="E32753" s="1"/>
      <c r="F32753" s="1"/>
      <c r="G32753" s="1"/>
      <c r="H32753" s="1"/>
    </row>
    <row r="32754">
      <c r="A32754" s="1"/>
      <c r="B32754" s="1"/>
      <c r="C32754" s="1"/>
      <c r="D32754" s="8"/>
      <c r="E32754" s="1"/>
      <c r="F32754" s="1"/>
      <c r="G32754" s="1"/>
      <c r="H32754" s="1"/>
    </row>
    <row r="32755">
      <c r="A32755" s="1"/>
      <c r="B32755" s="1"/>
      <c r="C32755" s="1"/>
      <c r="D32755" s="8"/>
      <c r="E32755" s="1"/>
      <c r="F32755" s="1"/>
      <c r="G32755" s="1"/>
      <c r="H32755" s="1"/>
    </row>
    <row r="32756">
      <c r="A32756" s="1"/>
      <c r="B32756" s="1"/>
      <c r="C32756" s="1"/>
      <c r="D32756" s="8"/>
      <c r="E32756" s="1"/>
      <c r="F32756" s="1"/>
      <c r="G32756" s="1"/>
      <c r="H32756" s="1"/>
    </row>
    <row r="32757">
      <c r="A32757" s="1"/>
      <c r="B32757" s="1"/>
      <c r="C32757" s="1"/>
      <c r="D32757" s="8"/>
      <c r="E32757" s="1"/>
      <c r="F32757" s="1"/>
      <c r="G32757" s="1"/>
      <c r="H32757" s="1"/>
    </row>
    <row r="32758">
      <c r="A32758" s="1"/>
      <c r="B32758" s="1"/>
      <c r="C32758" s="1"/>
      <c r="D32758" s="8"/>
      <c r="E32758" s="1"/>
      <c r="F32758" s="1"/>
      <c r="G32758" s="1"/>
      <c r="H32758" s="1"/>
    </row>
    <row r="32759">
      <c r="A32759" s="1"/>
      <c r="B32759" s="1"/>
      <c r="C32759" s="1"/>
      <c r="D32759" s="8"/>
      <c r="E32759" s="1"/>
      <c r="F32759" s="1"/>
      <c r="G32759" s="1"/>
      <c r="H32759" s="1"/>
    </row>
    <row r="32760">
      <c r="A32760" s="1"/>
      <c r="B32760" s="1"/>
      <c r="C32760" s="1"/>
      <c r="D32760" s="8"/>
      <c r="E32760" s="1"/>
      <c r="F32760" s="1"/>
      <c r="G32760" s="1"/>
      <c r="H32760" s="1"/>
    </row>
    <row r="32761">
      <c r="A32761" s="1"/>
      <c r="B32761" s="1"/>
      <c r="C32761" s="1"/>
      <c r="D32761" s="8"/>
      <c r="E32761" s="1"/>
      <c r="F32761" s="1"/>
      <c r="G32761" s="1"/>
      <c r="H32761" s="1"/>
    </row>
    <row r="32762">
      <c r="A32762" s="1"/>
      <c r="B32762" s="1"/>
      <c r="C32762" s="1"/>
      <c r="D32762" s="8"/>
      <c r="E32762" s="1"/>
      <c r="F32762" s="1"/>
      <c r="G32762" s="1"/>
      <c r="H32762" s="1"/>
    </row>
    <row r="32763">
      <c r="A32763" s="1"/>
      <c r="B32763" s="1"/>
      <c r="C32763" s="1"/>
      <c r="D32763" s="8"/>
      <c r="E32763" s="1"/>
      <c r="F32763" s="1"/>
      <c r="G32763" s="1"/>
      <c r="H32763" s="1"/>
    </row>
    <row r="32764">
      <c r="A32764" s="1"/>
      <c r="B32764" s="1"/>
      <c r="C32764" s="1"/>
      <c r="D32764" s="8"/>
      <c r="E32764" s="1"/>
      <c r="F32764" s="1"/>
      <c r="G32764" s="1"/>
      <c r="H32764" s="1"/>
    </row>
    <row r="32765">
      <c r="A32765" s="1"/>
      <c r="B32765" s="1"/>
      <c r="C32765" s="1"/>
      <c r="D32765" s="8"/>
      <c r="E32765" s="1"/>
      <c r="F32765" s="1"/>
      <c r="G32765" s="1"/>
      <c r="H32765" s="1"/>
    </row>
    <row r="32766">
      <c r="A32766" s="1"/>
      <c r="B32766" s="1"/>
      <c r="C32766" s="1"/>
      <c r="D32766" s="8"/>
      <c r="E32766" s="1"/>
      <c r="F32766" s="1"/>
      <c r="G32766" s="1"/>
      <c r="H32766" s="1"/>
    </row>
    <row r="32767">
      <c r="A32767" s="1"/>
      <c r="B32767" s="1"/>
      <c r="C32767" s="1"/>
      <c r="D32767" s="8"/>
      <c r="E32767" s="1"/>
      <c r="F32767" s="1"/>
      <c r="G32767" s="1"/>
      <c r="H32767" s="1"/>
    </row>
    <row r="32768">
      <c r="A32768" s="1"/>
      <c r="B32768" s="1"/>
      <c r="C32768" s="1"/>
      <c r="D32768" s="8"/>
      <c r="E32768" s="1"/>
      <c r="F32768" s="1"/>
      <c r="G32768" s="1"/>
      <c r="H32768" s="1"/>
    </row>
    <row r="32769">
      <c r="A32769" s="1"/>
      <c r="B32769" s="1"/>
      <c r="C32769" s="1"/>
      <c r="D32769" s="8"/>
      <c r="E32769" s="1"/>
      <c r="F32769" s="1"/>
      <c r="G32769" s="1"/>
      <c r="H32769" s="1"/>
    </row>
    <row r="32770">
      <c r="A32770" s="1"/>
      <c r="B32770" s="1"/>
      <c r="C32770" s="1"/>
      <c r="D32770" s="8"/>
      <c r="E32770" s="1"/>
      <c r="F32770" s="1"/>
      <c r="G32770" s="1"/>
      <c r="H32770" s="1"/>
    </row>
    <row r="32771">
      <c r="A32771" s="1"/>
      <c r="B32771" s="1"/>
      <c r="C32771" s="1"/>
      <c r="D32771" s="8"/>
      <c r="E32771" s="1"/>
      <c r="F32771" s="1"/>
      <c r="G32771" s="1"/>
      <c r="H32771" s="1"/>
    </row>
    <row r="32772">
      <c r="A32772" s="1"/>
      <c r="B32772" s="1"/>
      <c r="C32772" s="1"/>
      <c r="D32772" s="8"/>
      <c r="E32772" s="1"/>
      <c r="F32772" s="1"/>
      <c r="G32772" s="1"/>
      <c r="H32772" s="1"/>
    </row>
    <row r="32773">
      <c r="A32773" s="1"/>
      <c r="B32773" s="1"/>
      <c r="C32773" s="1"/>
      <c r="D32773" s="8"/>
      <c r="E32773" s="1"/>
      <c r="F32773" s="1"/>
      <c r="G32773" s="1"/>
      <c r="H32773" s="1"/>
    </row>
    <row r="32774">
      <c r="A32774" s="1"/>
      <c r="B32774" s="1"/>
      <c r="C32774" s="1"/>
      <c r="D32774" s="8"/>
      <c r="E32774" s="1"/>
      <c r="F32774" s="1"/>
      <c r="G32774" s="1"/>
      <c r="H32774" s="1"/>
    </row>
    <row r="32775">
      <c r="A32775" s="1"/>
      <c r="B32775" s="1"/>
      <c r="C32775" s="1"/>
      <c r="D32775" s="8"/>
      <c r="E32775" s="1"/>
      <c r="F32775" s="1"/>
      <c r="G32775" s="1"/>
      <c r="H32775" s="1"/>
    </row>
    <row r="32776">
      <c r="A32776" s="1"/>
      <c r="B32776" s="1"/>
      <c r="C32776" s="1"/>
      <c r="D32776" s="8"/>
      <c r="E32776" s="1"/>
      <c r="F32776" s="1"/>
      <c r="G32776" s="1"/>
      <c r="H32776" s="1"/>
    </row>
    <row r="32777">
      <c r="A32777" s="1"/>
      <c r="B32777" s="1"/>
      <c r="C32777" s="1"/>
      <c r="D32777" s="8"/>
      <c r="E32777" s="1"/>
      <c r="F32777" s="1"/>
      <c r="G32777" s="1"/>
      <c r="H32777" s="1"/>
    </row>
    <row r="32778">
      <c r="A32778" s="1"/>
      <c r="B32778" s="1"/>
      <c r="C32778" s="1"/>
      <c r="D32778" s="8"/>
      <c r="E32778" s="1"/>
      <c r="F32778" s="1"/>
      <c r="G32778" s="1"/>
      <c r="H32778" s="1"/>
    </row>
    <row r="32779">
      <c r="A32779" s="1"/>
      <c r="B32779" s="1"/>
      <c r="C32779" s="1"/>
      <c r="D32779" s="8"/>
      <c r="E32779" s="1"/>
      <c r="F32779" s="1"/>
      <c r="G32779" s="1"/>
      <c r="H32779" s="1"/>
    </row>
    <row r="32780">
      <c r="A32780" s="1"/>
      <c r="B32780" s="1"/>
      <c r="C32780" s="1"/>
      <c r="D32780" s="8"/>
      <c r="E32780" s="1"/>
      <c r="F32780" s="1"/>
      <c r="G32780" s="1"/>
      <c r="H32780" s="1"/>
    </row>
    <row r="32781">
      <c r="A32781" s="1"/>
      <c r="B32781" s="1"/>
      <c r="C32781" s="1"/>
      <c r="D32781" s="8"/>
      <c r="E32781" s="1"/>
      <c r="F32781" s="1"/>
      <c r="G32781" s="1"/>
      <c r="H32781" s="1"/>
    </row>
    <row r="32782">
      <c r="A32782" s="1"/>
      <c r="B32782" s="1"/>
      <c r="C32782" s="1"/>
      <c r="D32782" s="8"/>
      <c r="E32782" s="1"/>
      <c r="F32782" s="1"/>
      <c r="G32782" s="1"/>
      <c r="H32782" s="1"/>
    </row>
    <row r="32783">
      <c r="A32783" s="1"/>
      <c r="B32783" s="1"/>
      <c r="C32783" s="1"/>
      <c r="D32783" s="8"/>
      <c r="E32783" s="1"/>
      <c r="F32783" s="1"/>
      <c r="G32783" s="1"/>
      <c r="H32783" s="1"/>
    </row>
    <row r="32784">
      <c r="A32784" s="1"/>
      <c r="B32784" s="1"/>
      <c r="C32784" s="1"/>
      <c r="D32784" s="8"/>
      <c r="E32784" s="1"/>
      <c r="F32784" s="1"/>
      <c r="G32784" s="1"/>
      <c r="H32784" s="1"/>
    </row>
    <row r="32785">
      <c r="A32785" s="1"/>
      <c r="B32785" s="1"/>
      <c r="C32785" s="1"/>
      <c r="D32785" s="8"/>
      <c r="E32785" s="1"/>
      <c r="F32785" s="1"/>
      <c r="G32785" s="1"/>
      <c r="H32785" s="1"/>
    </row>
    <row r="32786">
      <c r="A32786" s="1"/>
      <c r="B32786" s="1"/>
      <c r="C32786" s="1"/>
      <c r="D32786" s="8"/>
      <c r="E32786" s="1"/>
      <c r="F32786" s="1"/>
      <c r="G32786" s="1"/>
      <c r="H32786" s="1"/>
    </row>
    <row r="32787">
      <c r="A32787" s="1"/>
      <c r="B32787" s="1"/>
      <c r="C32787" s="1"/>
      <c r="D32787" s="8"/>
      <c r="E32787" s="1"/>
      <c r="F32787" s="1"/>
      <c r="G32787" s="1"/>
      <c r="H32787" s="1"/>
    </row>
    <row r="32788">
      <c r="A32788" s="1"/>
      <c r="B32788" s="1"/>
      <c r="C32788" s="1"/>
      <c r="D32788" s="8"/>
      <c r="E32788" s="1"/>
      <c r="F32788" s="1"/>
      <c r="G32788" s="1"/>
      <c r="H32788" s="1"/>
    </row>
    <row r="32789">
      <c r="A32789" s="1"/>
      <c r="B32789" s="1"/>
      <c r="C32789" s="1"/>
      <c r="D32789" s="8"/>
      <c r="E32789" s="1"/>
      <c r="F32789" s="1"/>
      <c r="G32789" s="1"/>
      <c r="H32789" s="1"/>
    </row>
    <row r="32790">
      <c r="A32790" s="1"/>
      <c r="B32790" s="1"/>
      <c r="C32790" s="1"/>
      <c r="D32790" s="8"/>
      <c r="E32790" s="1"/>
      <c r="F32790" s="1"/>
      <c r="G32790" s="1"/>
      <c r="H32790" s="1"/>
    </row>
    <row r="32791">
      <c r="A32791" s="1"/>
      <c r="B32791" s="1"/>
      <c r="C32791" s="1"/>
      <c r="D32791" s="8"/>
      <c r="E32791" s="1"/>
      <c r="F32791" s="1"/>
      <c r="G32791" s="1"/>
      <c r="H32791" s="1"/>
    </row>
    <row r="32792">
      <c r="A32792" s="1"/>
      <c r="B32792" s="1"/>
      <c r="C32792" s="1"/>
      <c r="D32792" s="8"/>
      <c r="E32792" s="1"/>
      <c r="F32792" s="1"/>
      <c r="G32792" s="1"/>
      <c r="H32792" s="1"/>
    </row>
    <row r="32793">
      <c r="A32793" s="1"/>
      <c r="B32793" s="1"/>
      <c r="C32793" s="1"/>
      <c r="D32793" s="8"/>
      <c r="E32793" s="1"/>
      <c r="F32793" s="1"/>
      <c r="G32793" s="1"/>
      <c r="H32793" s="1"/>
    </row>
    <row r="32794">
      <c r="A32794" s="1"/>
      <c r="B32794" s="1"/>
      <c r="C32794" s="1"/>
      <c r="D32794" s="8"/>
      <c r="E32794" s="1"/>
      <c r="F32794" s="1"/>
      <c r="G32794" s="1"/>
      <c r="H32794" s="1"/>
    </row>
    <row r="32795">
      <c r="A32795" s="1"/>
      <c r="B32795" s="1"/>
      <c r="C32795" s="1"/>
      <c r="D32795" s="8"/>
      <c r="E32795" s="1"/>
      <c r="F32795" s="1"/>
      <c r="G32795" s="1"/>
      <c r="H32795" s="1"/>
    </row>
    <row r="32796">
      <c r="A32796" s="1"/>
      <c r="B32796" s="1"/>
      <c r="C32796" s="1"/>
      <c r="D32796" s="8"/>
      <c r="E32796" s="1"/>
      <c r="F32796" s="1"/>
      <c r="G32796" s="1"/>
      <c r="H32796" s="1"/>
    </row>
    <row r="32797">
      <c r="A32797" s="1"/>
      <c r="B32797" s="1"/>
      <c r="C32797" s="1"/>
      <c r="D32797" s="8"/>
      <c r="E32797" s="1"/>
      <c r="F32797" s="1"/>
      <c r="G32797" s="1"/>
      <c r="H32797" s="1"/>
    </row>
    <row r="32798">
      <c r="A32798" s="1"/>
      <c r="B32798" s="1"/>
      <c r="C32798" s="1"/>
      <c r="D32798" s="8"/>
      <c r="E32798" s="1"/>
      <c r="F32798" s="1"/>
      <c r="G32798" s="1"/>
      <c r="H32798" s="1"/>
    </row>
    <row r="32799">
      <c r="A32799" s="1"/>
      <c r="B32799" s="1"/>
      <c r="C32799" s="1"/>
      <c r="D32799" s="8"/>
      <c r="E32799" s="1"/>
      <c r="F32799" s="1"/>
      <c r="G32799" s="1"/>
      <c r="H32799" s="1"/>
    </row>
    <row r="32800">
      <c r="A32800" s="1"/>
      <c r="B32800" s="1"/>
      <c r="C32800" s="1"/>
      <c r="D32800" s="8"/>
      <c r="E32800" s="1"/>
      <c r="F32800" s="1"/>
      <c r="G32800" s="1"/>
      <c r="H32800" s="1"/>
    </row>
    <row r="32801">
      <c r="A32801" s="1"/>
      <c r="B32801" s="1"/>
      <c r="C32801" s="1"/>
      <c r="D32801" s="8"/>
      <c r="E32801" s="1"/>
      <c r="F32801" s="1"/>
      <c r="G32801" s="1"/>
      <c r="H32801" s="1"/>
    </row>
    <row r="32802">
      <c r="A32802" s="1"/>
      <c r="B32802" s="1"/>
      <c r="C32802" s="1"/>
      <c r="D32802" s="8"/>
      <c r="E32802" s="1"/>
      <c r="F32802" s="1"/>
      <c r="G32802" s="1"/>
      <c r="H32802" s="1"/>
    </row>
    <row r="32803">
      <c r="A32803" s="1"/>
      <c r="B32803" s="1"/>
      <c r="C32803" s="1"/>
      <c r="D32803" s="8"/>
      <c r="E32803" s="1"/>
      <c r="F32803" s="1"/>
      <c r="G32803" s="1"/>
      <c r="H32803" s="1"/>
    </row>
    <row r="32804">
      <c r="A32804" s="1"/>
      <c r="B32804" s="1"/>
      <c r="C32804" s="1"/>
      <c r="D32804" s="8"/>
      <c r="E32804" s="1"/>
      <c r="F32804" s="1"/>
      <c r="G32804" s="1"/>
      <c r="H32804" s="1"/>
    </row>
    <row r="32805">
      <c r="A32805" s="1"/>
      <c r="B32805" s="1"/>
      <c r="C32805" s="1"/>
      <c r="D32805" s="8"/>
      <c r="E32805" s="1"/>
      <c r="F32805" s="1"/>
      <c r="G32805" s="1"/>
      <c r="H32805" s="1"/>
    </row>
    <row r="32806">
      <c r="A32806" s="1"/>
      <c r="B32806" s="1"/>
      <c r="C32806" s="1"/>
      <c r="D32806" s="8"/>
      <c r="E32806" s="1"/>
      <c r="F32806" s="1"/>
      <c r="G32806" s="1"/>
      <c r="H32806" s="1"/>
    </row>
    <row r="32807">
      <c r="A32807" s="1"/>
      <c r="B32807" s="1"/>
      <c r="C32807" s="1"/>
      <c r="D32807" s="8"/>
      <c r="E32807" s="1"/>
      <c r="F32807" s="1"/>
      <c r="G32807" s="1"/>
      <c r="H32807" s="1"/>
    </row>
    <row r="32808">
      <c r="A32808" s="1"/>
      <c r="B32808" s="1"/>
      <c r="C32808" s="1"/>
      <c r="D32808" s="8"/>
      <c r="E32808" s="1"/>
      <c r="F32808" s="1"/>
      <c r="G32808" s="1"/>
      <c r="H32808" s="1"/>
    </row>
    <row r="32809">
      <c r="A32809" s="1"/>
      <c r="B32809" s="1"/>
      <c r="C32809" s="1"/>
      <c r="D32809" s="8"/>
      <c r="E32809" s="1"/>
      <c r="F32809" s="1"/>
      <c r="G32809" s="1"/>
      <c r="H32809" s="1"/>
    </row>
    <row r="32810">
      <c r="A32810" s="1"/>
      <c r="B32810" s="1"/>
      <c r="C32810" s="1"/>
      <c r="D32810" s="8"/>
      <c r="E32810" s="1"/>
      <c r="F32810" s="1"/>
      <c r="G32810" s="1"/>
      <c r="H32810" s="1"/>
    </row>
    <row r="32811">
      <c r="A32811" s="1"/>
      <c r="B32811" s="1"/>
      <c r="C32811" s="1"/>
      <c r="D32811" s="8"/>
      <c r="E32811" s="1"/>
      <c r="F32811" s="1"/>
      <c r="G32811" s="1"/>
      <c r="H32811" s="1"/>
    </row>
    <row r="32812">
      <c r="A32812" s="1"/>
      <c r="B32812" s="1"/>
      <c r="C32812" s="1"/>
      <c r="D32812" s="8"/>
      <c r="E32812" s="1"/>
      <c r="F32812" s="1"/>
      <c r="G32812" s="1"/>
      <c r="H32812" s="1"/>
    </row>
    <row r="32813">
      <c r="A32813" s="1"/>
      <c r="B32813" s="1"/>
      <c r="C32813" s="1"/>
      <c r="D32813" s="8"/>
      <c r="E32813" s="1"/>
      <c r="F32813" s="1"/>
      <c r="G32813" s="1"/>
      <c r="H32813" s="1"/>
    </row>
    <row r="32814">
      <c r="A32814" s="1"/>
      <c r="B32814" s="1"/>
      <c r="C32814" s="1"/>
      <c r="D32814" s="8"/>
      <c r="E32814" s="1"/>
      <c r="F32814" s="1"/>
      <c r="G32814" s="1"/>
      <c r="H32814" s="1"/>
    </row>
    <row r="32815">
      <c r="A32815" s="1"/>
      <c r="B32815" s="1"/>
      <c r="C32815" s="1"/>
      <c r="D32815" s="8"/>
      <c r="E32815" s="1"/>
      <c r="F32815" s="1"/>
      <c r="G32815" s="1"/>
      <c r="H32815" s="1"/>
    </row>
    <row r="32816">
      <c r="A32816" s="1"/>
      <c r="B32816" s="1"/>
      <c r="C32816" s="1"/>
      <c r="D32816" s="8"/>
      <c r="E32816" s="1"/>
      <c r="F32816" s="1"/>
      <c r="G32816" s="1"/>
      <c r="H32816" s="1"/>
    </row>
    <row r="32817">
      <c r="A32817" s="1"/>
      <c r="B32817" s="1"/>
      <c r="C32817" s="1"/>
      <c r="D32817" s="8"/>
      <c r="E32817" s="1"/>
      <c r="F32817" s="1"/>
      <c r="G32817" s="1"/>
      <c r="H32817" s="1"/>
    </row>
    <row r="32818">
      <c r="A32818" s="1"/>
      <c r="B32818" s="1"/>
      <c r="C32818" s="1"/>
      <c r="D32818" s="8"/>
      <c r="E32818" s="1"/>
      <c r="F32818" s="1"/>
      <c r="G32818" s="1"/>
      <c r="H32818" s="1"/>
    </row>
    <row r="32819">
      <c r="A32819" s="1"/>
      <c r="B32819" s="1"/>
      <c r="C32819" s="1"/>
      <c r="D32819" s="8"/>
      <c r="E32819" s="1"/>
      <c r="F32819" s="1"/>
      <c r="G32819" s="1"/>
      <c r="H32819" s="1"/>
    </row>
    <row r="32820">
      <c r="A32820" s="1"/>
      <c r="B32820" s="1"/>
      <c r="C32820" s="1"/>
      <c r="D32820" s="8"/>
      <c r="E32820" s="1"/>
      <c r="F32820" s="1"/>
      <c r="G32820" s="1"/>
      <c r="H32820" s="1"/>
    </row>
    <row r="32821">
      <c r="A32821" s="1"/>
      <c r="B32821" s="1"/>
      <c r="C32821" s="1"/>
      <c r="D32821" s="8"/>
      <c r="E32821" s="1"/>
      <c r="F32821" s="1"/>
      <c r="G32821" s="1"/>
      <c r="H32821" s="1"/>
    </row>
    <row r="32822">
      <c r="A32822" s="1"/>
      <c r="B32822" s="1"/>
      <c r="C32822" s="1"/>
      <c r="D32822" s="8"/>
      <c r="E32822" s="1"/>
      <c r="F32822" s="1"/>
      <c r="G32822" s="1"/>
      <c r="H32822" s="1"/>
    </row>
    <row r="32823">
      <c r="A32823" s="1"/>
      <c r="B32823" s="1"/>
      <c r="C32823" s="1"/>
      <c r="D32823" s="8"/>
      <c r="E32823" s="1"/>
      <c r="F32823" s="1"/>
      <c r="G32823" s="1"/>
      <c r="H32823" s="1"/>
    </row>
    <row r="32824">
      <c r="A32824" s="1"/>
      <c r="B32824" s="1"/>
      <c r="C32824" s="1"/>
      <c r="D32824" s="8"/>
      <c r="E32824" s="1"/>
      <c r="F32824" s="1"/>
      <c r="G32824" s="1"/>
      <c r="H32824" s="1"/>
    </row>
    <row r="32825">
      <c r="A32825" s="1"/>
      <c r="B32825" s="1"/>
      <c r="C32825" s="1"/>
      <c r="D32825" s="8"/>
      <c r="E32825" s="1"/>
      <c r="F32825" s="1"/>
      <c r="G32825" s="1"/>
      <c r="H32825" s="1"/>
    </row>
    <row r="32826">
      <c r="A32826" s="1"/>
      <c r="B32826" s="1"/>
      <c r="C32826" s="1"/>
      <c r="D32826" s="8"/>
      <c r="E32826" s="1"/>
      <c r="F32826" s="1"/>
      <c r="G32826" s="1"/>
      <c r="H32826" s="1"/>
    </row>
    <row r="32827">
      <c r="A32827" s="1"/>
      <c r="B32827" s="1"/>
      <c r="C32827" s="1"/>
      <c r="D32827" s="8"/>
      <c r="E32827" s="1"/>
      <c r="F32827" s="1"/>
      <c r="G32827" s="1"/>
      <c r="H32827" s="1"/>
    </row>
    <row r="32828">
      <c r="A32828" s="1"/>
      <c r="B32828" s="1"/>
      <c r="C32828" s="1"/>
      <c r="D32828" s="8"/>
      <c r="E32828" s="1"/>
      <c r="F32828" s="1"/>
      <c r="G32828" s="1"/>
      <c r="H32828" s="1"/>
    </row>
    <row r="32829">
      <c r="A32829" s="1"/>
      <c r="B32829" s="1"/>
      <c r="C32829" s="1"/>
      <c r="D32829" s="8"/>
      <c r="E32829" s="1"/>
      <c r="F32829" s="1"/>
      <c r="G32829" s="1"/>
      <c r="H32829" s="1"/>
    </row>
    <row r="32830">
      <c r="A32830" s="1"/>
      <c r="B32830" s="1"/>
      <c r="C32830" s="1"/>
      <c r="D32830" s="8"/>
      <c r="E32830" s="1"/>
      <c r="F32830" s="1"/>
      <c r="G32830" s="1"/>
      <c r="H32830" s="1"/>
    </row>
    <row r="32831">
      <c r="A32831" s="1"/>
      <c r="B32831" s="1"/>
      <c r="C32831" s="1"/>
      <c r="D32831" s="8"/>
      <c r="E32831" s="1"/>
      <c r="F32831" s="1"/>
      <c r="G32831" s="1"/>
      <c r="H32831" s="1"/>
    </row>
    <row r="32832">
      <c r="A32832" s="1"/>
      <c r="B32832" s="1"/>
      <c r="C32832" s="1"/>
      <c r="D32832" s="8"/>
      <c r="E32832" s="1"/>
      <c r="F32832" s="1"/>
      <c r="G32832" s="1"/>
      <c r="H32832" s="1"/>
    </row>
    <row r="32833">
      <c r="A32833" s="1"/>
      <c r="B32833" s="1"/>
      <c r="C32833" s="1"/>
      <c r="D32833" s="8"/>
      <c r="E32833" s="1"/>
      <c r="F32833" s="1"/>
      <c r="G32833" s="1"/>
      <c r="H32833" s="1"/>
    </row>
    <row r="32834">
      <c r="A32834" s="1"/>
      <c r="B32834" s="1"/>
      <c r="C32834" s="1"/>
      <c r="D32834" s="8"/>
      <c r="E32834" s="1"/>
      <c r="F32834" s="1"/>
      <c r="G32834" s="1"/>
      <c r="H32834" s="1"/>
    </row>
    <row r="32835">
      <c r="A32835" s="1"/>
      <c r="B32835" s="1"/>
      <c r="C32835" s="1"/>
      <c r="D32835" s="8"/>
      <c r="E32835" s="1"/>
      <c r="F32835" s="1"/>
      <c r="G32835" s="1"/>
      <c r="H32835" s="1"/>
    </row>
    <row r="32836">
      <c r="A32836" s="1"/>
      <c r="B32836" s="1"/>
      <c r="C32836" s="1"/>
      <c r="D32836" s="8"/>
      <c r="E32836" s="1"/>
      <c r="F32836" s="1"/>
      <c r="G32836" s="1"/>
      <c r="H32836" s="1"/>
    </row>
    <row r="32837">
      <c r="A32837" s="1"/>
      <c r="B32837" s="1"/>
      <c r="C32837" s="1"/>
      <c r="D32837" s="8"/>
      <c r="E32837" s="1"/>
      <c r="F32837" s="1"/>
      <c r="G32837" s="1"/>
      <c r="H32837" s="1"/>
    </row>
    <row r="32838">
      <c r="A32838" s="1"/>
      <c r="B32838" s="1"/>
      <c r="C32838" s="1"/>
      <c r="D32838" s="8"/>
      <c r="E32838" s="1"/>
      <c r="F32838" s="1"/>
      <c r="G32838" s="1"/>
      <c r="H32838" s="1"/>
    </row>
    <row r="32839">
      <c r="A32839" s="1"/>
      <c r="B32839" s="1"/>
      <c r="C32839" s="1"/>
      <c r="D32839" s="8"/>
      <c r="E32839" s="1"/>
      <c r="F32839" s="1"/>
      <c r="G32839" s="1"/>
      <c r="H32839" s="1"/>
    </row>
    <row r="32840">
      <c r="A32840" s="1"/>
      <c r="B32840" s="1"/>
      <c r="C32840" s="1"/>
      <c r="D32840" s="8"/>
      <c r="E32840" s="1"/>
      <c r="F32840" s="1"/>
      <c r="G32840" s="1"/>
      <c r="H32840" s="1"/>
    </row>
    <row r="32841">
      <c r="A32841" s="1"/>
      <c r="B32841" s="1"/>
      <c r="C32841" s="1"/>
      <c r="D32841" s="8"/>
      <c r="E32841" s="1"/>
      <c r="F32841" s="1"/>
      <c r="G32841" s="1"/>
      <c r="H32841" s="1"/>
    </row>
    <row r="32842">
      <c r="A32842" s="1"/>
      <c r="B32842" s="1"/>
      <c r="C32842" s="1"/>
      <c r="D32842" s="8"/>
      <c r="E32842" s="1"/>
      <c r="F32842" s="1"/>
      <c r="G32842" s="1"/>
      <c r="H32842" s="1"/>
    </row>
    <row r="32843">
      <c r="A32843" s="1"/>
      <c r="B32843" s="1"/>
      <c r="C32843" s="1"/>
      <c r="D32843" s="8"/>
      <c r="E32843" s="1"/>
      <c r="F32843" s="1"/>
      <c r="G32843" s="1"/>
      <c r="H32843" s="1"/>
    </row>
    <row r="32844">
      <c r="A32844" s="1"/>
      <c r="B32844" s="1"/>
      <c r="C32844" s="1"/>
      <c r="D32844" s="8"/>
      <c r="E32844" s="1"/>
      <c r="F32844" s="1"/>
      <c r="G32844" s="1"/>
      <c r="H32844" s="1"/>
    </row>
    <row r="32845">
      <c r="A32845" s="1"/>
      <c r="B32845" s="1"/>
      <c r="C32845" s="1"/>
      <c r="D32845" s="8"/>
      <c r="E32845" s="1"/>
      <c r="F32845" s="1"/>
      <c r="G32845" s="1"/>
      <c r="H32845" s="1"/>
    </row>
    <row r="32846">
      <c r="A32846" s="1"/>
      <c r="B32846" s="1"/>
      <c r="C32846" s="1"/>
      <c r="D32846" s="8"/>
      <c r="E32846" s="1"/>
      <c r="F32846" s="1"/>
      <c r="G32846" s="1"/>
      <c r="H32846" s="1"/>
    </row>
    <row r="32847">
      <c r="A32847" s="1"/>
      <c r="B32847" s="1"/>
      <c r="C32847" s="1"/>
      <c r="D32847" s="8"/>
      <c r="E32847" s="1"/>
      <c r="F32847" s="1"/>
      <c r="G32847" s="1"/>
      <c r="H32847" s="1"/>
    </row>
    <row r="32848">
      <c r="A32848" s="1"/>
      <c r="B32848" s="1"/>
      <c r="C32848" s="1"/>
      <c r="D32848" s="8"/>
      <c r="E32848" s="1"/>
      <c r="F32848" s="1"/>
      <c r="G32848" s="1"/>
      <c r="H32848" s="1"/>
    </row>
    <row r="32849">
      <c r="A32849" s="1"/>
      <c r="B32849" s="1"/>
      <c r="C32849" s="1"/>
      <c r="D32849" s="8"/>
      <c r="E32849" s="1"/>
      <c r="F32849" s="1"/>
      <c r="G32849" s="1"/>
      <c r="H32849" s="1"/>
    </row>
    <row r="32850">
      <c r="A32850" s="1"/>
      <c r="B32850" s="1"/>
      <c r="C32850" s="1"/>
      <c r="D32850" s="8"/>
      <c r="E32850" s="1"/>
      <c r="F32850" s="1"/>
      <c r="G32850" s="1"/>
      <c r="H32850" s="1"/>
    </row>
    <row r="32851">
      <c r="A32851" s="1"/>
      <c r="B32851" s="1"/>
      <c r="C32851" s="1"/>
      <c r="D32851" s="8"/>
      <c r="E32851" s="1"/>
      <c r="F32851" s="1"/>
      <c r="G32851" s="1"/>
      <c r="H32851" s="1"/>
    </row>
    <row r="32852">
      <c r="A32852" s="1"/>
      <c r="B32852" s="1"/>
      <c r="C32852" s="1"/>
      <c r="D32852" s="8"/>
      <c r="E32852" s="1"/>
      <c r="F32852" s="1"/>
      <c r="G32852" s="1"/>
      <c r="H32852" s="1"/>
    </row>
    <row r="32853">
      <c r="A32853" s="1"/>
      <c r="B32853" s="1"/>
      <c r="C32853" s="1"/>
      <c r="D32853" s="8"/>
      <c r="E32853" s="1"/>
      <c r="F32853" s="1"/>
      <c r="G32853" s="1"/>
      <c r="H32853" s="1"/>
    </row>
    <row r="32854">
      <c r="A32854" s="1"/>
      <c r="B32854" s="1"/>
      <c r="C32854" s="1"/>
      <c r="D32854" s="8"/>
      <c r="E32854" s="1"/>
      <c r="F32854" s="1"/>
      <c r="G32854" s="1"/>
      <c r="H32854" s="1"/>
    </row>
    <row r="32855">
      <c r="A32855" s="1"/>
      <c r="B32855" s="1"/>
      <c r="C32855" s="1"/>
      <c r="D32855" s="8"/>
      <c r="E32855" s="1"/>
      <c r="F32855" s="1"/>
      <c r="G32855" s="1"/>
      <c r="H32855" s="1"/>
    </row>
    <row r="32856">
      <c r="A32856" s="1"/>
      <c r="B32856" s="1"/>
      <c r="C32856" s="1"/>
      <c r="D32856" s="8"/>
      <c r="E32856" s="1"/>
      <c r="F32856" s="1"/>
      <c r="G32856" s="1"/>
      <c r="H32856" s="1"/>
    </row>
    <row r="32857">
      <c r="A32857" s="1"/>
      <c r="B32857" s="1"/>
      <c r="C32857" s="1"/>
      <c r="D32857" s="8"/>
      <c r="E32857" s="1"/>
      <c r="F32857" s="1"/>
      <c r="G32857" s="1"/>
      <c r="H32857" s="1"/>
    </row>
    <row r="32858">
      <c r="A32858" s="1"/>
      <c r="B32858" s="1"/>
      <c r="C32858" s="1"/>
      <c r="D32858" s="8"/>
      <c r="E32858" s="1"/>
      <c r="F32858" s="1"/>
      <c r="G32858" s="1"/>
      <c r="H32858" s="1"/>
    </row>
    <row r="32859">
      <c r="A32859" s="1"/>
      <c r="B32859" s="1"/>
      <c r="C32859" s="1"/>
      <c r="D32859" s="8"/>
      <c r="E32859" s="1"/>
      <c r="F32859" s="1"/>
      <c r="G32859" s="1"/>
      <c r="H32859" s="1"/>
    </row>
    <row r="32860">
      <c r="A32860" s="1"/>
      <c r="B32860" s="1"/>
      <c r="C32860" s="1"/>
      <c r="D32860" s="8"/>
      <c r="E32860" s="1"/>
      <c r="F32860" s="1"/>
      <c r="G32860" s="1"/>
      <c r="H32860" s="1"/>
    </row>
    <row r="32861">
      <c r="A32861" s="1"/>
      <c r="B32861" s="1"/>
      <c r="C32861" s="1"/>
      <c r="D32861" s="8"/>
      <c r="E32861" s="1"/>
      <c r="F32861" s="1"/>
      <c r="G32861" s="1"/>
      <c r="H32861" s="1"/>
    </row>
    <row r="32862">
      <c r="A32862" s="1"/>
      <c r="B32862" s="1"/>
      <c r="C32862" s="1"/>
      <c r="D32862" s="8"/>
      <c r="E32862" s="1"/>
      <c r="F32862" s="1"/>
      <c r="G32862" s="1"/>
      <c r="H32862" s="1"/>
    </row>
    <row r="32863">
      <c r="A32863" s="1"/>
      <c r="B32863" s="1"/>
      <c r="C32863" s="1"/>
      <c r="D32863" s="8"/>
      <c r="E32863" s="1"/>
      <c r="F32863" s="1"/>
      <c r="G32863" s="1"/>
      <c r="H32863" s="1"/>
    </row>
    <row r="32864">
      <c r="A32864" s="1"/>
      <c r="B32864" s="1"/>
      <c r="C32864" s="1"/>
      <c r="D32864" s="8"/>
      <c r="E32864" s="1"/>
      <c r="F32864" s="1"/>
      <c r="G32864" s="1"/>
      <c r="H32864" s="1"/>
    </row>
    <row r="32865">
      <c r="A32865" s="1"/>
      <c r="B32865" s="1"/>
      <c r="C32865" s="1"/>
      <c r="D32865" s="8"/>
      <c r="E32865" s="1"/>
      <c r="F32865" s="1"/>
      <c r="G32865" s="1"/>
      <c r="H32865" s="1"/>
    </row>
    <row r="32866">
      <c r="A32866" s="1"/>
      <c r="B32866" s="1"/>
      <c r="C32866" s="1"/>
      <c r="D32866" s="8"/>
      <c r="E32866" s="1"/>
      <c r="F32866" s="1"/>
      <c r="G32866" s="1"/>
      <c r="H32866" s="1"/>
    </row>
    <row r="32867">
      <c r="A32867" s="1"/>
      <c r="B32867" s="1"/>
      <c r="C32867" s="1"/>
      <c r="D32867" s="8"/>
      <c r="E32867" s="1"/>
      <c r="F32867" s="1"/>
      <c r="G32867" s="1"/>
      <c r="H32867" s="1"/>
    </row>
    <row r="32868">
      <c r="A32868" s="1"/>
      <c r="B32868" s="1"/>
      <c r="C32868" s="1"/>
      <c r="D32868" s="8"/>
      <c r="E32868" s="1"/>
      <c r="F32868" s="1"/>
      <c r="G32868" s="1"/>
      <c r="H32868" s="1"/>
    </row>
    <row r="32869">
      <c r="A32869" s="1"/>
      <c r="B32869" s="1"/>
      <c r="C32869" s="1"/>
      <c r="D32869" s="8"/>
      <c r="E32869" s="1"/>
      <c r="F32869" s="1"/>
      <c r="G32869" s="1"/>
      <c r="H32869" s="1"/>
    </row>
    <row r="32870">
      <c r="A32870" s="1"/>
      <c r="B32870" s="1"/>
      <c r="C32870" s="1"/>
      <c r="D32870" s="8"/>
      <c r="E32870" s="1"/>
      <c r="F32870" s="1"/>
      <c r="G32870" s="1"/>
      <c r="H32870" s="1"/>
    </row>
    <row r="32871">
      <c r="A32871" s="1"/>
      <c r="B32871" s="1"/>
      <c r="C32871" s="1"/>
      <c r="D32871" s="8"/>
      <c r="E32871" s="1"/>
      <c r="F32871" s="1"/>
      <c r="G32871" s="1"/>
      <c r="H32871" s="1"/>
    </row>
    <row r="32872">
      <c r="A32872" s="1"/>
      <c r="B32872" s="1"/>
      <c r="C32872" s="1"/>
      <c r="D32872" s="8"/>
      <c r="E32872" s="1"/>
      <c r="F32872" s="1"/>
      <c r="G32872" s="1"/>
      <c r="H32872" s="1"/>
    </row>
    <row r="32873">
      <c r="A32873" s="1"/>
      <c r="B32873" s="1"/>
      <c r="C32873" s="1"/>
      <c r="D32873" s="8"/>
      <c r="E32873" s="1"/>
      <c r="F32873" s="1"/>
      <c r="G32873" s="1"/>
      <c r="H32873" s="1"/>
    </row>
    <row r="32874">
      <c r="A32874" s="1"/>
      <c r="B32874" s="1"/>
      <c r="C32874" s="1"/>
      <c r="D32874" s="8"/>
      <c r="E32874" s="1"/>
      <c r="F32874" s="1"/>
      <c r="G32874" s="1"/>
      <c r="H32874" s="1"/>
    </row>
    <row r="32875">
      <c r="A32875" s="1"/>
      <c r="B32875" s="1"/>
      <c r="C32875" s="1"/>
      <c r="D32875" s="8"/>
      <c r="E32875" s="1"/>
      <c r="F32875" s="1"/>
      <c r="G32875" s="1"/>
      <c r="H32875" s="1"/>
    </row>
    <row r="32876">
      <c r="A32876" s="1"/>
      <c r="B32876" s="1"/>
      <c r="C32876" s="1"/>
      <c r="D32876" s="8"/>
      <c r="E32876" s="1"/>
      <c r="F32876" s="1"/>
      <c r="G32876" s="1"/>
      <c r="H32876" s="1"/>
    </row>
    <row r="32877">
      <c r="A32877" s="1"/>
      <c r="B32877" s="1"/>
      <c r="C32877" s="1"/>
      <c r="D32877" s="8"/>
      <c r="E32877" s="1"/>
      <c r="F32877" s="1"/>
      <c r="G32877" s="1"/>
      <c r="H32877" s="1"/>
    </row>
    <row r="32878">
      <c r="A32878" s="1"/>
      <c r="B32878" s="1"/>
      <c r="C32878" s="1"/>
      <c r="D32878" s="8"/>
      <c r="E32878" s="1"/>
      <c r="F32878" s="1"/>
      <c r="G32878" s="1"/>
      <c r="H32878" s="1"/>
    </row>
    <row r="32879">
      <c r="A32879" s="1"/>
      <c r="B32879" s="1"/>
      <c r="C32879" s="1"/>
      <c r="D32879" s="8"/>
      <c r="E32879" s="1"/>
      <c r="F32879" s="1"/>
      <c r="G32879" s="1"/>
      <c r="H32879" s="1"/>
    </row>
    <row r="32880">
      <c r="A32880" s="1"/>
      <c r="B32880" s="1"/>
      <c r="C32880" s="1"/>
      <c r="D32880" s="8"/>
      <c r="E32880" s="1"/>
      <c r="F32880" s="1"/>
      <c r="G32880" s="1"/>
      <c r="H32880" s="1"/>
    </row>
    <row r="32881">
      <c r="A32881" s="1"/>
      <c r="B32881" s="1"/>
      <c r="C32881" s="1"/>
      <c r="D32881" s="8"/>
      <c r="E32881" s="1"/>
      <c r="F32881" s="1"/>
      <c r="G32881" s="1"/>
      <c r="H32881" s="1"/>
    </row>
    <row r="32882">
      <c r="A32882" s="1"/>
      <c r="B32882" s="1"/>
      <c r="C32882" s="1"/>
      <c r="D32882" s="8"/>
      <c r="E32882" s="1"/>
      <c r="F32882" s="1"/>
      <c r="G32882" s="1"/>
      <c r="H32882" s="1"/>
    </row>
    <row r="32883">
      <c r="A32883" s="1"/>
      <c r="B32883" s="1"/>
      <c r="C32883" s="1"/>
      <c r="D32883" s="8"/>
      <c r="E32883" s="1"/>
      <c r="F32883" s="1"/>
      <c r="G32883" s="1"/>
      <c r="H32883" s="1"/>
    </row>
    <row r="32884">
      <c r="A32884" s="1"/>
      <c r="B32884" s="1"/>
      <c r="C32884" s="1"/>
      <c r="D32884" s="8"/>
      <c r="E32884" s="1"/>
      <c r="F32884" s="1"/>
      <c r="G32884" s="1"/>
      <c r="H32884" s="1"/>
    </row>
    <row r="32885">
      <c r="A32885" s="1"/>
      <c r="B32885" s="1"/>
      <c r="C32885" s="1"/>
      <c r="D32885" s="8"/>
      <c r="E32885" s="1"/>
      <c r="F32885" s="1"/>
      <c r="G32885" s="1"/>
      <c r="H32885" s="1"/>
    </row>
    <row r="32886">
      <c r="A32886" s="1"/>
      <c r="B32886" s="1"/>
      <c r="C32886" s="1"/>
      <c r="D32886" s="8"/>
      <c r="E32886" s="1"/>
      <c r="F32886" s="1"/>
      <c r="G32886" s="1"/>
      <c r="H32886" s="1"/>
    </row>
    <row r="32887">
      <c r="A32887" s="1"/>
      <c r="B32887" s="1"/>
      <c r="C32887" s="1"/>
      <c r="D32887" s="8"/>
      <c r="E32887" s="1"/>
      <c r="F32887" s="1"/>
      <c r="G32887" s="1"/>
      <c r="H32887" s="1"/>
    </row>
    <row r="32888">
      <c r="A32888" s="1"/>
      <c r="B32888" s="1"/>
      <c r="C32888" s="1"/>
      <c r="D32888" s="8"/>
      <c r="E32888" s="1"/>
      <c r="F32888" s="1"/>
      <c r="G32888" s="1"/>
      <c r="H32888" s="1"/>
    </row>
    <row r="32889">
      <c r="A32889" s="1"/>
      <c r="B32889" s="1"/>
      <c r="C32889" s="1"/>
      <c r="D32889" s="8"/>
      <c r="E32889" s="1"/>
      <c r="F32889" s="1"/>
      <c r="G32889" s="1"/>
      <c r="H32889" s="1"/>
    </row>
    <row r="32890">
      <c r="A32890" s="1"/>
      <c r="B32890" s="1"/>
      <c r="C32890" s="1"/>
      <c r="D32890" s="8"/>
      <c r="E32890" s="1"/>
      <c r="F32890" s="1"/>
      <c r="G32890" s="1"/>
      <c r="H32890" s="1"/>
    </row>
    <row r="32891">
      <c r="A32891" s="1"/>
      <c r="B32891" s="1"/>
      <c r="C32891" s="1"/>
      <c r="D32891" s="8"/>
      <c r="E32891" s="1"/>
      <c r="F32891" s="1"/>
      <c r="G32891" s="1"/>
      <c r="H32891" s="1"/>
    </row>
    <row r="32892">
      <c r="A32892" s="1"/>
      <c r="B32892" s="1"/>
      <c r="C32892" s="1"/>
      <c r="D32892" s="8"/>
      <c r="E32892" s="1"/>
      <c r="F32892" s="1"/>
      <c r="G32892" s="1"/>
      <c r="H32892" s="1"/>
    </row>
    <row r="32893">
      <c r="A32893" s="1"/>
      <c r="B32893" s="1"/>
      <c r="C32893" s="1"/>
      <c r="D32893" s="8"/>
      <c r="E32893" s="1"/>
      <c r="F32893" s="1"/>
      <c r="G32893" s="1"/>
      <c r="H32893" s="1"/>
    </row>
    <row r="32894">
      <c r="A32894" s="1"/>
      <c r="B32894" s="1"/>
      <c r="C32894" s="1"/>
      <c r="D32894" s="8"/>
      <c r="E32894" s="1"/>
      <c r="F32894" s="1"/>
      <c r="G32894" s="1"/>
      <c r="H32894" s="1"/>
    </row>
    <row r="32895">
      <c r="A32895" s="1"/>
      <c r="B32895" s="1"/>
      <c r="C32895" s="1"/>
      <c r="D32895" s="8"/>
      <c r="E32895" s="1"/>
      <c r="F32895" s="1"/>
      <c r="G32895" s="1"/>
      <c r="H32895" s="1"/>
    </row>
    <row r="32896">
      <c r="A32896" s="1"/>
      <c r="B32896" s="1"/>
      <c r="C32896" s="1"/>
      <c r="D32896" s="8"/>
      <c r="E32896" s="1"/>
      <c r="F32896" s="1"/>
      <c r="G32896" s="1"/>
      <c r="H32896" s="1"/>
    </row>
    <row r="32897">
      <c r="A32897" s="1"/>
      <c r="B32897" s="1"/>
      <c r="C32897" s="1"/>
      <c r="D32897" s="8"/>
      <c r="E32897" s="1"/>
      <c r="F32897" s="1"/>
      <c r="G32897" s="1"/>
      <c r="H32897" s="1"/>
    </row>
    <row r="32898">
      <c r="A32898" s="1"/>
      <c r="B32898" s="1"/>
      <c r="C32898" s="1"/>
      <c r="D32898" s="8"/>
      <c r="E32898" s="1"/>
      <c r="F32898" s="1"/>
      <c r="G32898" s="1"/>
      <c r="H32898" s="1"/>
    </row>
    <row r="32899">
      <c r="A32899" s="1"/>
      <c r="B32899" s="1"/>
      <c r="C32899" s="1"/>
      <c r="D32899" s="8"/>
      <c r="E32899" s="1"/>
      <c r="F32899" s="1"/>
      <c r="G32899" s="1"/>
      <c r="H32899" s="1"/>
    </row>
    <row r="32900">
      <c r="A32900" s="1"/>
      <c r="B32900" s="1"/>
      <c r="C32900" s="1"/>
      <c r="D32900" s="8"/>
      <c r="E32900" s="1"/>
      <c r="F32900" s="1"/>
      <c r="G32900" s="1"/>
      <c r="H32900" s="1"/>
    </row>
    <row r="32901">
      <c r="A32901" s="1"/>
      <c r="B32901" s="1"/>
      <c r="C32901" s="1"/>
      <c r="D32901" s="8"/>
      <c r="E32901" s="1"/>
      <c r="F32901" s="1"/>
      <c r="G32901" s="1"/>
      <c r="H32901" s="1"/>
    </row>
    <row r="32902">
      <c r="A32902" s="1"/>
      <c r="B32902" s="1"/>
      <c r="C32902" s="1"/>
      <c r="D32902" s="8"/>
      <c r="E32902" s="1"/>
      <c r="F32902" s="1"/>
      <c r="G32902" s="1"/>
      <c r="H32902" s="1"/>
    </row>
    <row r="32903">
      <c r="A32903" s="1"/>
      <c r="B32903" s="1"/>
      <c r="C32903" s="1"/>
      <c r="D32903" s="8"/>
      <c r="E32903" s="1"/>
      <c r="F32903" s="1"/>
      <c r="G32903" s="1"/>
      <c r="H32903" s="1"/>
    </row>
    <row r="32904">
      <c r="A32904" s="1"/>
      <c r="B32904" s="1"/>
      <c r="C32904" s="1"/>
      <c r="D32904" s="8"/>
      <c r="E32904" s="1"/>
      <c r="F32904" s="1"/>
      <c r="G32904" s="1"/>
      <c r="H32904" s="1"/>
    </row>
    <row r="32905">
      <c r="A32905" s="1"/>
      <c r="B32905" s="1"/>
      <c r="C32905" s="1"/>
      <c r="D32905" s="8"/>
      <c r="E32905" s="1"/>
      <c r="F32905" s="1"/>
      <c r="G32905" s="1"/>
      <c r="H32905" s="1"/>
    </row>
    <row r="32906">
      <c r="A32906" s="1"/>
      <c r="B32906" s="1"/>
      <c r="C32906" s="1"/>
      <c r="D32906" s="8"/>
      <c r="E32906" s="1"/>
      <c r="F32906" s="1"/>
      <c r="G32906" s="1"/>
      <c r="H32906" s="1"/>
    </row>
    <row r="32907">
      <c r="A32907" s="1"/>
      <c r="B32907" s="1"/>
      <c r="C32907" s="1"/>
      <c r="D32907" s="8"/>
      <c r="E32907" s="1"/>
      <c r="F32907" s="1"/>
      <c r="G32907" s="1"/>
      <c r="H32907" s="1"/>
    </row>
    <row r="32908">
      <c r="A32908" s="1"/>
      <c r="B32908" s="1"/>
      <c r="C32908" s="1"/>
      <c r="D32908" s="8"/>
      <c r="E32908" s="1"/>
      <c r="F32908" s="1"/>
      <c r="G32908" s="1"/>
      <c r="H32908" s="1"/>
    </row>
    <row r="32909">
      <c r="A32909" s="1"/>
      <c r="B32909" s="1"/>
      <c r="C32909" s="1"/>
      <c r="D32909" s="8"/>
      <c r="E32909" s="1"/>
      <c r="F32909" s="1"/>
      <c r="G32909" s="1"/>
      <c r="H32909" s="1"/>
    </row>
    <row r="32910">
      <c r="A32910" s="1"/>
      <c r="B32910" s="1"/>
      <c r="C32910" s="1"/>
      <c r="D32910" s="8"/>
      <c r="E32910" s="1"/>
      <c r="F32910" s="1"/>
      <c r="G32910" s="1"/>
      <c r="H32910" s="1"/>
    </row>
    <row r="32911">
      <c r="A32911" s="1"/>
      <c r="B32911" s="1"/>
      <c r="C32911" s="1"/>
      <c r="D32911" s="8"/>
      <c r="E32911" s="1"/>
      <c r="F32911" s="1"/>
      <c r="G32911" s="1"/>
      <c r="H32911" s="1"/>
    </row>
    <row r="32912">
      <c r="A32912" s="1"/>
      <c r="B32912" s="1"/>
      <c r="C32912" s="1"/>
      <c r="D32912" s="8"/>
      <c r="E32912" s="1"/>
      <c r="F32912" s="1"/>
      <c r="G32912" s="1"/>
      <c r="H32912" s="1"/>
    </row>
    <row r="32913">
      <c r="A32913" s="1"/>
      <c r="B32913" s="1"/>
      <c r="C32913" s="1"/>
      <c r="D32913" s="8"/>
      <c r="E32913" s="1"/>
      <c r="F32913" s="1"/>
      <c r="G32913" s="1"/>
      <c r="H32913" s="1"/>
    </row>
    <row r="32914">
      <c r="A32914" s="1"/>
      <c r="B32914" s="1"/>
      <c r="C32914" s="1"/>
      <c r="D32914" s="8"/>
      <c r="E32914" s="1"/>
      <c r="F32914" s="1"/>
      <c r="G32914" s="1"/>
      <c r="H32914" s="1"/>
    </row>
    <row r="32915">
      <c r="A32915" s="1"/>
      <c r="B32915" s="1"/>
      <c r="C32915" s="1"/>
      <c r="D32915" s="8"/>
      <c r="E32915" s="1"/>
      <c r="F32915" s="1"/>
      <c r="G32915" s="1"/>
      <c r="H32915" s="1"/>
    </row>
    <row r="32916">
      <c r="A32916" s="1"/>
      <c r="B32916" s="1"/>
      <c r="C32916" s="1"/>
      <c r="D32916" s="8"/>
      <c r="E32916" s="1"/>
      <c r="F32916" s="1"/>
      <c r="G32916" s="1"/>
      <c r="H32916" s="1"/>
    </row>
    <row r="32917">
      <c r="A32917" s="1"/>
      <c r="B32917" s="1"/>
      <c r="C32917" s="1"/>
      <c r="D32917" s="8"/>
      <c r="E32917" s="1"/>
      <c r="F32917" s="1"/>
      <c r="G32917" s="1"/>
      <c r="H32917" s="1"/>
    </row>
    <row r="32918">
      <c r="A32918" s="1"/>
      <c r="B32918" s="1"/>
      <c r="C32918" s="1"/>
      <c r="D32918" s="8"/>
      <c r="E32918" s="1"/>
      <c r="F32918" s="1"/>
      <c r="G32918" s="1"/>
      <c r="H32918" s="1"/>
    </row>
    <row r="32919">
      <c r="A32919" s="1"/>
      <c r="B32919" s="1"/>
      <c r="C32919" s="1"/>
      <c r="D32919" s="8"/>
      <c r="E32919" s="1"/>
      <c r="F32919" s="1"/>
      <c r="G32919" s="1"/>
      <c r="H32919" s="1"/>
    </row>
    <row r="32920">
      <c r="A32920" s="1"/>
      <c r="B32920" s="1"/>
      <c r="C32920" s="1"/>
      <c r="D32920" s="8"/>
      <c r="E32920" s="1"/>
      <c r="F32920" s="1"/>
      <c r="G32920" s="1"/>
      <c r="H32920" s="1"/>
    </row>
    <row r="32921">
      <c r="A32921" s="1"/>
      <c r="B32921" s="1"/>
      <c r="C32921" s="1"/>
      <c r="D32921" s="8"/>
      <c r="E32921" s="1"/>
      <c r="F32921" s="1"/>
      <c r="G32921" s="1"/>
      <c r="H32921" s="1"/>
    </row>
    <row r="32922">
      <c r="A32922" s="1"/>
      <c r="B32922" s="1"/>
      <c r="C32922" s="1"/>
      <c r="D32922" s="8"/>
      <c r="E32922" s="1"/>
      <c r="F32922" s="1"/>
      <c r="G32922" s="1"/>
      <c r="H32922" s="1"/>
    </row>
    <row r="32923">
      <c r="A32923" s="1"/>
      <c r="B32923" s="1"/>
      <c r="C32923" s="1"/>
      <c r="D32923" s="8"/>
      <c r="E32923" s="1"/>
      <c r="F32923" s="1"/>
      <c r="G32923" s="1"/>
      <c r="H32923" s="1"/>
    </row>
    <row r="32924">
      <c r="A32924" s="1"/>
      <c r="B32924" s="1"/>
      <c r="C32924" s="1"/>
      <c r="D32924" s="8"/>
      <c r="E32924" s="1"/>
      <c r="F32924" s="1"/>
      <c r="G32924" s="1"/>
      <c r="H32924" s="1"/>
    </row>
    <row r="32925">
      <c r="A32925" s="1"/>
      <c r="B32925" s="1"/>
      <c r="C32925" s="1"/>
      <c r="D32925" s="8"/>
      <c r="E32925" s="1"/>
      <c r="F32925" s="1"/>
      <c r="G32925" s="1"/>
      <c r="H32925" s="1"/>
    </row>
    <row r="32926">
      <c r="A32926" s="1"/>
      <c r="B32926" s="1"/>
      <c r="C32926" s="1"/>
      <c r="D32926" s="8"/>
      <c r="E32926" s="1"/>
      <c r="F32926" s="1"/>
      <c r="G32926" s="1"/>
      <c r="H32926" s="1"/>
    </row>
    <row r="32927">
      <c r="A32927" s="1"/>
      <c r="B32927" s="1"/>
      <c r="C32927" s="1"/>
      <c r="D32927" s="8"/>
      <c r="E32927" s="1"/>
      <c r="F32927" s="1"/>
      <c r="G32927" s="1"/>
      <c r="H32927" s="1"/>
    </row>
    <row r="32928">
      <c r="A32928" s="1"/>
      <c r="B32928" s="1"/>
      <c r="C32928" s="1"/>
      <c r="D32928" s="8"/>
      <c r="E32928" s="1"/>
      <c r="F32928" s="1"/>
      <c r="G32928" s="1"/>
      <c r="H32928" s="1"/>
    </row>
    <row r="32929">
      <c r="A32929" s="1"/>
      <c r="B32929" s="1"/>
      <c r="C32929" s="1"/>
      <c r="D32929" s="8"/>
      <c r="E32929" s="1"/>
      <c r="F32929" s="1"/>
      <c r="G32929" s="1"/>
      <c r="H32929" s="1"/>
    </row>
    <row r="32930">
      <c r="A32930" s="1"/>
      <c r="B32930" s="1"/>
      <c r="C32930" s="1"/>
      <c r="D32930" s="8"/>
      <c r="E32930" s="1"/>
      <c r="F32930" s="1"/>
      <c r="G32930" s="1"/>
      <c r="H32930" s="1"/>
    </row>
    <row r="32931">
      <c r="A32931" s="1"/>
      <c r="B32931" s="1"/>
      <c r="C32931" s="1"/>
      <c r="D32931" s="8"/>
      <c r="E32931" s="1"/>
      <c r="F32931" s="1"/>
      <c r="G32931" s="1"/>
      <c r="H32931" s="1"/>
    </row>
    <row r="32932">
      <c r="A32932" s="1"/>
      <c r="B32932" s="1"/>
      <c r="C32932" s="1"/>
      <c r="D32932" s="8"/>
      <c r="E32932" s="1"/>
      <c r="F32932" s="1"/>
      <c r="G32932" s="1"/>
      <c r="H32932" s="1"/>
    </row>
    <row r="32933">
      <c r="A32933" s="1"/>
      <c r="B32933" s="1"/>
      <c r="C32933" s="1"/>
      <c r="D32933" s="8"/>
      <c r="E32933" s="1"/>
      <c r="F32933" s="1"/>
      <c r="G32933" s="1"/>
      <c r="H32933" s="1"/>
    </row>
    <row r="32934">
      <c r="A32934" s="1"/>
      <c r="B32934" s="1"/>
      <c r="C32934" s="1"/>
      <c r="D32934" s="8"/>
      <c r="E32934" s="1"/>
      <c r="F32934" s="1"/>
      <c r="G32934" s="1"/>
      <c r="H32934" s="1"/>
    </row>
    <row r="32935">
      <c r="A32935" s="1"/>
      <c r="B32935" s="1"/>
      <c r="C32935" s="1"/>
      <c r="D32935" s="8"/>
      <c r="E32935" s="1"/>
      <c r="F32935" s="1"/>
      <c r="G32935" s="1"/>
      <c r="H32935" s="1"/>
    </row>
    <row r="32936">
      <c r="A32936" s="1"/>
      <c r="B32936" s="1"/>
      <c r="C32936" s="1"/>
      <c r="D32936" s="8"/>
      <c r="E32936" s="1"/>
      <c r="F32936" s="1"/>
      <c r="G32936" s="1"/>
      <c r="H32936" s="1"/>
    </row>
    <row r="32937">
      <c r="A32937" s="1"/>
      <c r="B32937" s="1"/>
      <c r="C32937" s="1"/>
      <c r="D32937" s="8"/>
      <c r="E32937" s="1"/>
      <c r="F32937" s="1"/>
      <c r="G32937" s="1"/>
      <c r="H32937" s="1"/>
    </row>
    <row r="32938">
      <c r="A32938" s="1"/>
      <c r="B32938" s="1"/>
      <c r="C32938" s="1"/>
      <c r="D32938" s="8"/>
      <c r="E32938" s="1"/>
      <c r="F32938" s="1"/>
      <c r="G32938" s="1"/>
      <c r="H32938" s="1"/>
    </row>
    <row r="32939">
      <c r="A32939" s="1"/>
      <c r="B32939" s="1"/>
      <c r="C32939" s="1"/>
      <c r="D32939" s="8"/>
      <c r="E32939" s="1"/>
      <c r="F32939" s="1"/>
      <c r="G32939" s="1"/>
      <c r="H32939" s="1"/>
    </row>
    <row r="32940">
      <c r="A32940" s="1"/>
      <c r="B32940" s="1"/>
      <c r="C32940" s="1"/>
      <c r="D32940" s="8"/>
      <c r="E32940" s="1"/>
      <c r="F32940" s="1"/>
      <c r="G32940" s="1"/>
      <c r="H32940" s="1"/>
    </row>
    <row r="32941">
      <c r="A32941" s="1"/>
      <c r="B32941" s="1"/>
      <c r="C32941" s="1"/>
      <c r="D32941" s="8"/>
      <c r="E32941" s="1"/>
      <c r="F32941" s="1"/>
      <c r="G32941" s="1"/>
      <c r="H32941" s="1"/>
    </row>
    <row r="32942">
      <c r="A32942" s="1"/>
      <c r="B32942" s="1"/>
      <c r="C32942" s="1"/>
      <c r="D32942" s="8"/>
      <c r="E32942" s="1"/>
      <c r="F32942" s="1"/>
      <c r="G32942" s="1"/>
      <c r="H32942" s="1"/>
    </row>
    <row r="32943">
      <c r="A32943" s="1"/>
      <c r="B32943" s="1"/>
      <c r="C32943" s="1"/>
      <c r="D32943" s="8"/>
      <c r="E32943" s="1"/>
      <c r="F32943" s="1"/>
      <c r="G32943" s="1"/>
      <c r="H32943" s="1"/>
    </row>
    <row r="32944">
      <c r="A32944" s="1"/>
      <c r="B32944" s="1"/>
      <c r="C32944" s="1"/>
      <c r="D32944" s="8"/>
      <c r="E32944" s="1"/>
      <c r="F32944" s="1"/>
      <c r="G32944" s="1"/>
      <c r="H32944" s="1"/>
    </row>
    <row r="32945">
      <c r="A32945" s="1"/>
      <c r="B32945" s="1"/>
      <c r="C32945" s="1"/>
      <c r="D32945" s="8"/>
      <c r="E32945" s="1"/>
      <c r="F32945" s="1"/>
      <c r="G32945" s="1"/>
      <c r="H32945" s="1"/>
    </row>
    <row r="32946">
      <c r="A32946" s="1"/>
      <c r="B32946" s="1"/>
      <c r="C32946" s="1"/>
      <c r="D32946" s="8"/>
      <c r="E32946" s="1"/>
      <c r="F32946" s="1"/>
      <c r="G32946" s="1"/>
      <c r="H32946" s="1"/>
    </row>
    <row r="32947">
      <c r="A32947" s="1"/>
      <c r="B32947" s="1"/>
      <c r="C32947" s="1"/>
      <c r="D32947" s="8"/>
      <c r="E32947" s="1"/>
      <c r="F32947" s="1"/>
      <c r="G32947" s="1"/>
      <c r="H32947" s="1"/>
    </row>
    <row r="32948">
      <c r="A32948" s="1"/>
      <c r="B32948" s="1"/>
      <c r="C32948" s="1"/>
      <c r="D32948" s="8"/>
      <c r="E32948" s="1"/>
      <c r="F32948" s="1"/>
      <c r="G32948" s="1"/>
      <c r="H32948" s="1"/>
    </row>
    <row r="32949">
      <c r="A32949" s="1"/>
      <c r="B32949" s="1"/>
      <c r="C32949" s="1"/>
      <c r="D32949" s="8"/>
      <c r="E32949" s="1"/>
      <c r="F32949" s="1"/>
      <c r="G32949" s="1"/>
      <c r="H32949" s="1"/>
    </row>
    <row r="32950">
      <c r="A32950" s="1"/>
      <c r="B32950" s="1"/>
      <c r="C32950" s="1"/>
      <c r="D32950" s="8"/>
      <c r="E32950" s="1"/>
      <c r="F32950" s="1"/>
      <c r="G32950" s="1"/>
      <c r="H32950" s="1"/>
    </row>
    <row r="32951">
      <c r="A32951" s="1"/>
      <c r="B32951" s="1"/>
      <c r="C32951" s="1"/>
      <c r="D32951" s="8"/>
      <c r="E32951" s="1"/>
      <c r="F32951" s="1"/>
      <c r="G32951" s="1"/>
      <c r="H32951" s="1"/>
    </row>
    <row r="32952">
      <c r="A32952" s="1"/>
      <c r="B32952" s="1"/>
      <c r="C32952" s="1"/>
      <c r="D32952" s="8"/>
      <c r="E32952" s="1"/>
      <c r="F32952" s="1"/>
      <c r="G32952" s="1"/>
      <c r="H32952" s="1"/>
    </row>
    <row r="32953">
      <c r="A32953" s="1"/>
      <c r="B32953" s="1"/>
      <c r="C32953" s="1"/>
      <c r="D32953" s="8"/>
      <c r="E32953" s="1"/>
      <c r="F32953" s="1"/>
      <c r="G32953" s="1"/>
      <c r="H32953" s="1"/>
    </row>
    <row r="32954">
      <c r="A32954" s="1"/>
      <c r="B32954" s="1"/>
      <c r="C32954" s="1"/>
      <c r="D32954" s="8"/>
      <c r="E32954" s="1"/>
      <c r="F32954" s="1"/>
      <c r="G32954" s="1"/>
      <c r="H32954" s="1"/>
    </row>
    <row r="32955">
      <c r="A32955" s="1"/>
      <c r="B32955" s="1"/>
      <c r="C32955" s="1"/>
      <c r="D32955" s="8"/>
      <c r="E32955" s="1"/>
      <c r="F32955" s="1"/>
      <c r="G32955" s="1"/>
      <c r="H32955" s="1"/>
    </row>
    <row r="32956">
      <c r="A32956" s="1"/>
      <c r="B32956" s="1"/>
      <c r="C32956" s="1"/>
      <c r="D32956" s="8"/>
      <c r="E32956" s="1"/>
      <c r="F32956" s="1"/>
      <c r="G32956" s="1"/>
      <c r="H32956" s="1"/>
    </row>
    <row r="32957">
      <c r="A32957" s="1"/>
      <c r="B32957" s="1"/>
      <c r="C32957" s="1"/>
      <c r="D32957" s="8"/>
      <c r="E32957" s="1"/>
      <c r="F32957" s="1"/>
      <c r="G32957" s="1"/>
      <c r="H32957" s="1"/>
    </row>
    <row r="32958">
      <c r="A32958" s="1"/>
      <c r="B32958" s="1"/>
      <c r="C32958" s="1"/>
      <c r="D32958" s="8"/>
      <c r="E32958" s="1"/>
      <c r="F32958" s="1"/>
      <c r="G32958" s="1"/>
      <c r="H32958" s="1"/>
    </row>
    <row r="32959">
      <c r="A32959" s="1"/>
      <c r="B32959" s="1"/>
      <c r="C32959" s="1"/>
      <c r="D32959" s="8"/>
      <c r="E32959" s="1"/>
      <c r="F32959" s="1"/>
      <c r="G32959" s="1"/>
      <c r="H32959" s="1"/>
    </row>
    <row r="32960">
      <c r="A32960" s="1"/>
      <c r="B32960" s="1"/>
      <c r="C32960" s="1"/>
      <c r="D32960" s="8"/>
      <c r="E32960" s="1"/>
      <c r="F32960" s="1"/>
      <c r="G32960" s="1"/>
      <c r="H32960" s="1"/>
    </row>
    <row r="32961">
      <c r="A32961" s="1"/>
      <c r="B32961" s="1"/>
      <c r="C32961" s="1"/>
      <c r="D32961" s="8"/>
      <c r="E32961" s="1"/>
      <c r="F32961" s="1"/>
      <c r="G32961" s="1"/>
      <c r="H32961" s="1"/>
    </row>
    <row r="32962">
      <c r="A32962" s="1"/>
      <c r="B32962" s="1"/>
      <c r="C32962" s="1"/>
      <c r="D32962" s="8"/>
      <c r="E32962" s="1"/>
      <c r="F32962" s="1"/>
      <c r="G32962" s="1"/>
      <c r="H32962" s="1"/>
    </row>
    <row r="32963">
      <c r="A32963" s="1"/>
      <c r="B32963" s="1"/>
      <c r="C32963" s="1"/>
      <c r="D32963" s="8"/>
      <c r="E32963" s="1"/>
      <c r="F32963" s="1"/>
      <c r="G32963" s="1"/>
      <c r="H32963" s="1"/>
    </row>
    <row r="32964">
      <c r="A32964" s="1"/>
      <c r="B32964" s="1"/>
      <c r="C32964" s="1"/>
      <c r="D32964" s="8"/>
      <c r="E32964" s="1"/>
      <c r="F32964" s="1"/>
      <c r="G32964" s="1"/>
      <c r="H32964" s="1"/>
    </row>
    <row r="32965">
      <c r="A32965" s="1"/>
      <c r="B32965" s="1"/>
      <c r="C32965" s="1"/>
      <c r="D32965" s="8"/>
      <c r="E32965" s="1"/>
      <c r="F32965" s="1"/>
      <c r="G32965" s="1"/>
      <c r="H32965" s="1"/>
    </row>
    <row r="32966">
      <c r="A32966" s="1"/>
      <c r="B32966" s="1"/>
      <c r="C32966" s="1"/>
      <c r="D32966" s="8"/>
      <c r="E32966" s="1"/>
      <c r="F32966" s="1"/>
      <c r="G32966" s="1"/>
      <c r="H32966" s="1"/>
    </row>
    <row r="32967">
      <c r="A32967" s="1"/>
      <c r="B32967" s="1"/>
      <c r="C32967" s="1"/>
      <c r="D32967" s="8"/>
      <c r="E32967" s="1"/>
      <c r="F32967" s="1"/>
      <c r="G32967" s="1"/>
      <c r="H32967" s="1"/>
    </row>
    <row r="32968">
      <c r="A32968" s="1"/>
      <c r="B32968" s="1"/>
      <c r="C32968" s="1"/>
      <c r="D32968" s="8"/>
      <c r="E32968" s="1"/>
      <c r="F32968" s="1"/>
      <c r="G32968" s="1"/>
      <c r="H32968" s="1"/>
    </row>
    <row r="32969">
      <c r="A32969" s="1"/>
      <c r="B32969" s="1"/>
      <c r="C32969" s="1"/>
      <c r="D32969" s="8"/>
      <c r="E32969" s="1"/>
      <c r="F32969" s="1"/>
      <c r="G32969" s="1"/>
      <c r="H32969" s="1"/>
    </row>
    <row r="32970">
      <c r="A32970" s="1"/>
      <c r="B32970" s="1"/>
      <c r="C32970" s="1"/>
      <c r="D32970" s="8"/>
      <c r="E32970" s="1"/>
      <c r="F32970" s="1"/>
      <c r="G32970" s="1"/>
      <c r="H32970" s="1"/>
    </row>
    <row r="32971">
      <c r="A32971" s="1"/>
      <c r="B32971" s="1"/>
      <c r="C32971" s="1"/>
      <c r="D32971" s="8"/>
      <c r="E32971" s="1"/>
      <c r="F32971" s="1"/>
      <c r="G32971" s="1"/>
      <c r="H32971" s="1"/>
    </row>
    <row r="32972">
      <c r="A32972" s="1"/>
      <c r="B32972" s="1"/>
      <c r="C32972" s="1"/>
      <c r="D32972" s="8"/>
      <c r="E32972" s="1"/>
      <c r="F32972" s="1"/>
      <c r="G32972" s="1"/>
      <c r="H32972" s="1"/>
    </row>
    <row r="32973">
      <c r="A32973" s="1"/>
      <c r="B32973" s="1"/>
      <c r="C32973" s="1"/>
      <c r="D32973" s="8"/>
      <c r="E32973" s="1"/>
      <c r="F32973" s="1"/>
      <c r="G32973" s="1"/>
      <c r="H32973" s="1"/>
    </row>
    <row r="32974">
      <c r="A32974" s="1"/>
      <c r="B32974" s="1"/>
      <c r="C32974" s="1"/>
      <c r="D32974" s="8"/>
      <c r="E32974" s="1"/>
      <c r="F32974" s="1"/>
      <c r="G32974" s="1"/>
      <c r="H32974" s="1"/>
    </row>
    <row r="32975">
      <c r="A32975" s="1"/>
      <c r="B32975" s="1"/>
      <c r="C32975" s="1"/>
      <c r="D32975" s="8"/>
      <c r="E32975" s="1"/>
      <c r="F32975" s="1"/>
      <c r="G32975" s="1"/>
      <c r="H32975" s="1"/>
    </row>
    <row r="32976">
      <c r="A32976" s="1"/>
      <c r="B32976" s="1"/>
      <c r="C32976" s="1"/>
      <c r="D32976" s="8"/>
      <c r="E32976" s="1"/>
      <c r="F32976" s="1"/>
      <c r="G32976" s="1"/>
      <c r="H32976" s="1"/>
    </row>
    <row r="32977">
      <c r="A32977" s="1"/>
      <c r="B32977" s="1"/>
      <c r="C32977" s="1"/>
      <c r="D32977" s="8"/>
      <c r="E32977" s="1"/>
      <c r="F32977" s="1"/>
      <c r="G32977" s="1"/>
      <c r="H32977" s="1"/>
    </row>
    <row r="32978">
      <c r="A32978" s="1"/>
      <c r="B32978" s="1"/>
      <c r="C32978" s="1"/>
      <c r="D32978" s="8"/>
      <c r="E32978" s="1"/>
      <c r="F32978" s="1"/>
      <c r="G32978" s="1"/>
      <c r="H32978" s="1"/>
    </row>
    <row r="32979">
      <c r="A32979" s="1"/>
      <c r="B32979" s="1"/>
      <c r="C32979" s="1"/>
      <c r="D32979" s="8"/>
      <c r="E32979" s="1"/>
      <c r="F32979" s="1"/>
      <c r="G32979" s="1"/>
      <c r="H32979" s="1"/>
    </row>
    <row r="32980">
      <c r="A32980" s="1"/>
      <c r="B32980" s="1"/>
      <c r="C32980" s="1"/>
      <c r="D32980" s="8"/>
      <c r="E32980" s="1"/>
      <c r="F32980" s="1"/>
      <c r="G32980" s="1"/>
      <c r="H32980" s="1"/>
    </row>
    <row r="32981">
      <c r="A32981" s="1"/>
      <c r="B32981" s="1"/>
      <c r="C32981" s="1"/>
      <c r="D32981" s="8"/>
      <c r="E32981" s="1"/>
      <c r="F32981" s="1"/>
      <c r="G32981" s="1"/>
      <c r="H32981" s="1"/>
    </row>
    <row r="32982">
      <c r="A32982" s="1"/>
      <c r="B32982" s="1"/>
      <c r="C32982" s="1"/>
      <c r="D32982" s="8"/>
      <c r="E32982" s="1"/>
      <c r="F32982" s="1"/>
      <c r="G32982" s="1"/>
      <c r="H32982" s="1"/>
    </row>
    <row r="32983">
      <c r="A32983" s="1"/>
      <c r="B32983" s="1"/>
      <c r="C32983" s="1"/>
      <c r="D32983" s="8"/>
      <c r="E32983" s="1"/>
      <c r="F32983" s="1"/>
      <c r="G32983" s="1"/>
      <c r="H32983" s="1"/>
    </row>
    <row r="32984">
      <c r="A32984" s="1"/>
      <c r="B32984" s="1"/>
      <c r="C32984" s="1"/>
      <c r="D32984" s="8"/>
      <c r="E32984" s="1"/>
      <c r="F32984" s="1"/>
      <c r="G32984" s="1"/>
      <c r="H32984" s="1"/>
    </row>
    <row r="32985">
      <c r="A32985" s="1"/>
      <c r="B32985" s="1"/>
      <c r="C32985" s="1"/>
      <c r="D32985" s="8"/>
      <c r="E32985" s="1"/>
      <c r="F32985" s="1"/>
      <c r="G32985" s="1"/>
      <c r="H32985" s="1"/>
    </row>
    <row r="32986">
      <c r="A32986" s="1"/>
      <c r="B32986" s="1"/>
      <c r="C32986" s="1"/>
      <c r="D32986" s="8"/>
      <c r="E32986" s="1"/>
      <c r="F32986" s="1"/>
      <c r="G32986" s="1"/>
      <c r="H32986" s="1"/>
    </row>
    <row r="32987">
      <c r="A32987" s="1"/>
      <c r="B32987" s="1"/>
      <c r="C32987" s="1"/>
      <c r="D32987" s="8"/>
      <c r="E32987" s="1"/>
      <c r="F32987" s="1"/>
      <c r="G32987" s="1"/>
      <c r="H32987" s="1"/>
    </row>
    <row r="32988">
      <c r="A32988" s="1"/>
      <c r="B32988" s="1"/>
      <c r="C32988" s="1"/>
      <c r="D32988" s="8"/>
      <c r="E32988" s="1"/>
      <c r="F32988" s="1"/>
      <c r="G32988" s="1"/>
      <c r="H32988" s="1"/>
    </row>
    <row r="32989">
      <c r="A32989" s="1"/>
      <c r="B32989" s="1"/>
      <c r="C32989" s="1"/>
      <c r="D32989" s="8"/>
      <c r="E32989" s="1"/>
      <c r="F32989" s="1"/>
      <c r="G32989" s="1"/>
      <c r="H32989" s="1"/>
    </row>
    <row r="32990">
      <c r="A32990" s="1"/>
      <c r="B32990" s="1"/>
      <c r="C32990" s="1"/>
      <c r="D32990" s="8"/>
      <c r="E32990" s="1"/>
      <c r="F32990" s="1"/>
      <c r="G32990" s="1"/>
      <c r="H32990" s="1"/>
    </row>
    <row r="32991">
      <c r="A32991" s="1"/>
      <c r="B32991" s="1"/>
      <c r="C32991" s="1"/>
      <c r="D32991" s="8"/>
      <c r="E32991" s="1"/>
      <c r="F32991" s="1"/>
      <c r="G32991" s="1"/>
      <c r="H32991" s="1"/>
    </row>
    <row r="32992">
      <c r="A32992" s="1"/>
      <c r="B32992" s="1"/>
      <c r="C32992" s="1"/>
      <c r="D32992" s="8"/>
      <c r="E32992" s="1"/>
      <c r="F32992" s="1"/>
      <c r="G32992" s="1"/>
      <c r="H32992" s="1"/>
    </row>
    <row r="32993">
      <c r="A32993" s="1"/>
      <c r="B32993" s="1"/>
      <c r="C32993" s="1"/>
      <c r="D32993" s="8"/>
      <c r="E32993" s="1"/>
      <c r="F32993" s="1"/>
      <c r="G32993" s="1"/>
      <c r="H32993" s="1"/>
    </row>
    <row r="32994">
      <c r="A32994" s="1"/>
      <c r="B32994" s="1"/>
      <c r="C32994" s="1"/>
      <c r="D32994" s="8"/>
      <c r="E32994" s="1"/>
      <c r="F32994" s="1"/>
      <c r="G32994" s="1"/>
      <c r="H32994" s="1"/>
    </row>
    <row r="32995">
      <c r="A32995" s="1"/>
      <c r="B32995" s="1"/>
      <c r="C32995" s="1"/>
      <c r="D32995" s="8"/>
      <c r="E32995" s="1"/>
      <c r="F32995" s="1"/>
      <c r="G32995" s="1"/>
      <c r="H32995" s="1"/>
    </row>
    <row r="32996">
      <c r="A32996" s="1"/>
      <c r="B32996" s="1"/>
      <c r="C32996" s="1"/>
      <c r="D32996" s="8"/>
      <c r="E32996" s="1"/>
      <c r="F32996" s="1"/>
      <c r="G32996" s="1"/>
      <c r="H32996" s="1"/>
    </row>
    <row r="32997">
      <c r="A32997" s="1"/>
      <c r="B32997" s="1"/>
      <c r="C32997" s="1"/>
      <c r="D32997" s="8"/>
      <c r="E32997" s="1"/>
      <c r="F32997" s="1"/>
      <c r="G32997" s="1"/>
      <c r="H32997" s="1"/>
    </row>
    <row r="32998">
      <c r="A32998" s="1"/>
      <c r="B32998" s="1"/>
      <c r="C32998" s="1"/>
      <c r="D32998" s="8"/>
      <c r="E32998" s="1"/>
      <c r="F32998" s="1"/>
      <c r="G32998" s="1"/>
      <c r="H32998" s="1"/>
    </row>
    <row r="32999">
      <c r="A32999" s="1"/>
      <c r="B32999" s="1"/>
      <c r="C32999" s="1"/>
      <c r="D32999" s="8"/>
      <c r="E32999" s="1"/>
      <c r="F32999" s="1"/>
      <c r="G32999" s="1"/>
      <c r="H32999" s="1"/>
    </row>
    <row r="33000">
      <c r="A33000" s="1"/>
      <c r="B33000" s="1"/>
      <c r="C33000" s="1"/>
      <c r="D33000" s="8"/>
      <c r="E33000" s="1"/>
      <c r="F33000" s="1"/>
      <c r="G33000" s="1"/>
      <c r="H33000" s="1"/>
    </row>
    <row r="33001">
      <c r="A33001" s="1"/>
      <c r="B33001" s="1"/>
      <c r="C33001" s="1"/>
      <c r="D33001" s="8"/>
      <c r="E33001" s="1"/>
      <c r="F33001" s="1"/>
      <c r="G33001" s="1"/>
      <c r="H33001" s="1"/>
    </row>
    <row r="33002">
      <c r="A33002" s="1"/>
      <c r="B33002" s="1"/>
      <c r="C33002" s="1"/>
      <c r="D33002" s="8"/>
      <c r="E33002" s="1"/>
      <c r="F33002" s="1"/>
      <c r="G33002" s="1"/>
      <c r="H33002" s="1"/>
    </row>
    <row r="33003">
      <c r="A33003" s="1"/>
      <c r="B33003" s="1"/>
      <c r="C33003" s="1"/>
      <c r="D33003" s="8"/>
      <c r="E33003" s="1"/>
      <c r="F33003" s="1"/>
      <c r="G33003" s="1"/>
      <c r="H33003" s="1"/>
    </row>
    <row r="33004">
      <c r="A33004" s="1"/>
      <c r="B33004" s="1"/>
      <c r="C33004" s="1"/>
      <c r="D33004" s="8"/>
      <c r="E33004" s="1"/>
      <c r="F33004" s="1"/>
      <c r="G33004" s="1"/>
      <c r="H33004" s="1"/>
    </row>
    <row r="33005">
      <c r="A33005" s="1"/>
      <c r="B33005" s="1"/>
      <c r="C33005" s="1"/>
      <c r="D33005" s="8"/>
      <c r="E33005" s="1"/>
      <c r="F33005" s="1"/>
      <c r="G33005" s="1"/>
      <c r="H33005" s="1"/>
    </row>
    <row r="33006">
      <c r="A33006" s="1"/>
      <c r="B33006" s="1"/>
      <c r="C33006" s="1"/>
      <c r="D33006" s="8"/>
      <c r="E33006" s="1"/>
      <c r="F33006" s="1"/>
      <c r="G33006" s="1"/>
      <c r="H33006" s="1"/>
    </row>
    <row r="33007">
      <c r="A33007" s="1"/>
      <c r="B33007" s="1"/>
      <c r="C33007" s="1"/>
      <c r="D33007" s="8"/>
      <c r="E33007" s="1"/>
      <c r="F33007" s="1"/>
      <c r="G33007" s="1"/>
      <c r="H33007" s="1"/>
    </row>
    <row r="33008">
      <c r="A33008" s="1"/>
      <c r="B33008" s="1"/>
      <c r="C33008" s="1"/>
      <c r="D33008" s="8"/>
      <c r="E33008" s="1"/>
      <c r="F33008" s="1"/>
      <c r="G33008" s="1"/>
      <c r="H33008" s="1"/>
    </row>
    <row r="33009">
      <c r="A33009" s="1"/>
      <c r="B33009" s="1"/>
      <c r="C33009" s="1"/>
      <c r="D33009" s="8"/>
      <c r="E33009" s="1"/>
      <c r="F33009" s="1"/>
      <c r="G33009" s="1"/>
      <c r="H33009" s="1"/>
    </row>
    <row r="33010">
      <c r="A33010" s="1"/>
      <c r="B33010" s="1"/>
      <c r="C33010" s="1"/>
      <c r="D33010" s="8"/>
      <c r="E33010" s="1"/>
      <c r="F33010" s="1"/>
      <c r="G33010" s="1"/>
      <c r="H33010" s="1"/>
    </row>
    <row r="33011">
      <c r="A33011" s="1"/>
      <c r="B33011" s="1"/>
      <c r="C33011" s="1"/>
      <c r="D33011" s="8"/>
      <c r="E33011" s="1"/>
      <c r="F33011" s="1"/>
      <c r="G33011" s="1"/>
      <c r="H33011" s="1"/>
    </row>
    <row r="33012">
      <c r="A33012" s="1"/>
      <c r="B33012" s="1"/>
      <c r="C33012" s="1"/>
      <c r="D33012" s="8"/>
      <c r="E33012" s="1"/>
      <c r="F33012" s="1"/>
      <c r="G33012" s="1"/>
      <c r="H33012" s="1"/>
    </row>
    <row r="33013">
      <c r="A33013" s="1"/>
      <c r="B33013" s="1"/>
      <c r="C33013" s="1"/>
      <c r="D33013" s="8"/>
      <c r="E33013" s="1"/>
      <c r="F33013" s="1"/>
      <c r="G33013" s="1"/>
      <c r="H33013" s="1"/>
    </row>
    <row r="33014">
      <c r="A33014" s="1"/>
      <c r="B33014" s="1"/>
      <c r="C33014" s="1"/>
      <c r="D33014" s="8"/>
      <c r="E33014" s="1"/>
      <c r="F33014" s="1"/>
      <c r="G33014" s="1"/>
      <c r="H33014" s="1"/>
    </row>
    <row r="33015">
      <c r="A33015" s="1"/>
      <c r="B33015" s="1"/>
      <c r="C33015" s="1"/>
      <c r="D33015" s="8"/>
      <c r="E33015" s="1"/>
      <c r="F33015" s="1"/>
      <c r="G33015" s="1"/>
      <c r="H33015" s="1"/>
    </row>
    <row r="33016">
      <c r="A33016" s="1"/>
      <c r="B33016" s="1"/>
      <c r="C33016" s="1"/>
      <c r="D33016" s="8"/>
      <c r="E33016" s="1"/>
      <c r="F33016" s="1"/>
      <c r="G33016" s="1"/>
      <c r="H33016" s="1"/>
    </row>
    <row r="33017">
      <c r="A33017" s="1"/>
      <c r="B33017" s="1"/>
      <c r="C33017" s="1"/>
      <c r="D33017" s="8"/>
      <c r="E33017" s="1"/>
      <c r="F33017" s="1"/>
      <c r="G33017" s="1"/>
      <c r="H33017" s="1"/>
    </row>
    <row r="33018">
      <c r="A33018" s="1"/>
      <c r="B33018" s="1"/>
      <c r="C33018" s="1"/>
      <c r="D33018" s="8"/>
      <c r="E33018" s="1"/>
      <c r="F33018" s="1"/>
      <c r="G33018" s="1"/>
      <c r="H33018" s="1"/>
    </row>
    <row r="33019">
      <c r="A33019" s="1"/>
      <c r="B33019" s="1"/>
      <c r="C33019" s="1"/>
      <c r="D33019" s="8"/>
      <c r="E33019" s="1"/>
      <c r="F33019" s="1"/>
      <c r="G33019" s="1"/>
      <c r="H33019" s="1"/>
    </row>
    <row r="33020">
      <c r="A33020" s="1"/>
      <c r="B33020" s="1"/>
      <c r="C33020" s="1"/>
      <c r="D33020" s="8"/>
      <c r="E33020" s="1"/>
      <c r="F33020" s="1"/>
      <c r="G33020" s="1"/>
      <c r="H33020" s="1"/>
    </row>
    <row r="33021">
      <c r="A33021" s="1"/>
      <c r="B33021" s="1"/>
      <c r="C33021" s="1"/>
      <c r="D33021" s="8"/>
      <c r="E33021" s="1"/>
      <c r="F33021" s="1"/>
      <c r="G33021" s="1"/>
      <c r="H33021" s="1"/>
    </row>
    <row r="33022">
      <c r="A33022" s="1"/>
      <c r="B33022" s="1"/>
      <c r="C33022" s="1"/>
      <c r="D33022" s="8"/>
      <c r="E33022" s="1"/>
      <c r="F33022" s="1"/>
      <c r="G33022" s="1"/>
      <c r="H33022" s="1"/>
    </row>
    <row r="33023">
      <c r="A33023" s="1"/>
      <c r="B33023" s="1"/>
      <c r="C33023" s="1"/>
      <c r="D33023" s="8"/>
      <c r="E33023" s="1"/>
      <c r="F33023" s="1"/>
      <c r="G33023" s="1"/>
      <c r="H33023" s="1"/>
    </row>
    <row r="33024">
      <c r="A33024" s="1"/>
      <c r="B33024" s="1"/>
      <c r="C33024" s="1"/>
      <c r="D33024" s="8"/>
      <c r="E33024" s="1"/>
      <c r="F33024" s="1"/>
      <c r="G33024" s="1"/>
      <c r="H33024" s="1"/>
    </row>
    <row r="33025">
      <c r="A33025" s="1"/>
      <c r="B33025" s="1"/>
      <c r="C33025" s="1"/>
      <c r="D33025" s="8"/>
      <c r="E33025" s="1"/>
      <c r="F33025" s="1"/>
      <c r="G33025" s="1"/>
      <c r="H33025" s="1"/>
    </row>
    <row r="33026">
      <c r="A33026" s="1"/>
      <c r="B33026" s="1"/>
      <c r="C33026" s="1"/>
      <c r="D33026" s="8"/>
      <c r="E33026" s="1"/>
      <c r="F33026" s="1"/>
      <c r="G33026" s="1"/>
      <c r="H33026" s="1"/>
    </row>
    <row r="33027">
      <c r="A33027" s="1"/>
      <c r="B33027" s="1"/>
      <c r="C33027" s="1"/>
      <c r="D33027" s="8"/>
      <c r="E33027" s="1"/>
      <c r="F33027" s="1"/>
      <c r="G33027" s="1"/>
      <c r="H33027" s="1"/>
    </row>
    <row r="33028">
      <c r="A33028" s="1"/>
      <c r="B33028" s="1"/>
      <c r="C33028" s="1"/>
      <c r="D33028" s="8"/>
      <c r="E33028" s="1"/>
      <c r="F33028" s="1"/>
      <c r="G33028" s="1"/>
      <c r="H33028" s="1"/>
    </row>
    <row r="33029">
      <c r="A33029" s="1"/>
      <c r="B33029" s="1"/>
      <c r="C33029" s="1"/>
      <c r="D33029" s="8"/>
      <c r="E33029" s="1"/>
      <c r="F33029" s="1"/>
      <c r="G33029" s="1"/>
      <c r="H33029" s="1"/>
    </row>
    <row r="33030">
      <c r="A33030" s="1"/>
      <c r="B33030" s="1"/>
      <c r="C33030" s="1"/>
      <c r="D33030" s="8"/>
      <c r="E33030" s="1"/>
      <c r="F33030" s="1"/>
      <c r="G33030" s="1"/>
      <c r="H33030" s="1"/>
    </row>
    <row r="33031">
      <c r="A33031" s="1"/>
      <c r="B33031" s="1"/>
      <c r="C33031" s="1"/>
      <c r="D33031" s="8"/>
      <c r="E33031" s="1"/>
      <c r="F33031" s="1"/>
      <c r="G33031" s="1"/>
      <c r="H33031" s="1"/>
    </row>
    <row r="33032">
      <c r="A33032" s="1"/>
      <c r="B33032" s="1"/>
      <c r="C33032" s="1"/>
      <c r="D33032" s="8"/>
      <c r="E33032" s="1"/>
      <c r="F33032" s="1"/>
      <c r="G33032" s="1"/>
      <c r="H33032" s="1"/>
    </row>
    <row r="33033">
      <c r="A33033" s="1"/>
      <c r="B33033" s="1"/>
      <c r="C33033" s="1"/>
      <c r="D33033" s="8"/>
      <c r="E33033" s="1"/>
      <c r="F33033" s="1"/>
      <c r="G33033" s="1"/>
      <c r="H33033" s="1"/>
    </row>
    <row r="33034">
      <c r="A33034" s="1"/>
      <c r="B33034" s="1"/>
      <c r="C33034" s="1"/>
      <c r="D33034" s="8"/>
      <c r="E33034" s="1"/>
      <c r="F33034" s="1"/>
      <c r="G33034" s="1"/>
      <c r="H33034" s="1"/>
    </row>
    <row r="33035">
      <c r="A33035" s="1"/>
      <c r="B33035" s="1"/>
      <c r="C33035" s="1"/>
      <c r="D33035" s="8"/>
      <c r="E33035" s="1"/>
      <c r="F33035" s="1"/>
      <c r="G33035" s="1"/>
      <c r="H33035" s="1"/>
    </row>
    <row r="33036">
      <c r="A33036" s="1"/>
      <c r="B33036" s="1"/>
      <c r="C33036" s="1"/>
      <c r="D33036" s="8"/>
      <c r="E33036" s="1"/>
      <c r="F33036" s="1"/>
      <c r="G33036" s="1"/>
      <c r="H33036" s="1"/>
    </row>
    <row r="33037">
      <c r="A33037" s="1"/>
      <c r="B33037" s="1"/>
      <c r="C33037" s="1"/>
      <c r="D33037" s="8"/>
      <c r="E33037" s="1"/>
      <c r="F33037" s="1"/>
      <c r="G33037" s="1"/>
      <c r="H33037" s="1"/>
    </row>
    <row r="33038">
      <c r="A33038" s="1"/>
      <c r="B33038" s="1"/>
      <c r="C33038" s="1"/>
      <c r="D33038" s="8"/>
      <c r="E33038" s="1"/>
      <c r="F33038" s="1"/>
      <c r="G33038" s="1"/>
      <c r="H33038" s="1"/>
    </row>
    <row r="33039">
      <c r="A33039" s="1"/>
      <c r="B33039" s="1"/>
      <c r="C33039" s="1"/>
      <c r="D33039" s="8"/>
      <c r="E33039" s="1"/>
      <c r="F33039" s="1"/>
      <c r="G33039" s="1"/>
      <c r="H33039" s="1"/>
    </row>
    <row r="33040">
      <c r="A33040" s="1"/>
      <c r="B33040" s="1"/>
      <c r="C33040" s="1"/>
      <c r="D33040" s="8"/>
      <c r="E33040" s="1"/>
      <c r="F33040" s="1"/>
      <c r="G33040" s="1"/>
      <c r="H33040" s="1"/>
    </row>
    <row r="33041">
      <c r="A33041" s="1"/>
      <c r="B33041" s="1"/>
      <c r="C33041" s="1"/>
      <c r="D33041" s="8"/>
      <c r="E33041" s="1"/>
      <c r="F33041" s="1"/>
      <c r="G33041" s="1"/>
      <c r="H33041" s="1"/>
    </row>
    <row r="33042">
      <c r="A33042" s="1"/>
      <c r="B33042" s="1"/>
      <c r="C33042" s="1"/>
      <c r="D33042" s="8"/>
      <c r="E33042" s="1"/>
      <c r="F33042" s="1"/>
      <c r="G33042" s="1"/>
      <c r="H33042" s="1"/>
    </row>
    <row r="33043">
      <c r="A33043" s="1"/>
      <c r="B33043" s="1"/>
      <c r="C33043" s="1"/>
      <c r="D33043" s="8"/>
      <c r="E33043" s="1"/>
      <c r="F33043" s="1"/>
      <c r="G33043" s="1"/>
      <c r="H33043" s="1"/>
    </row>
    <row r="33044">
      <c r="A33044" s="1"/>
      <c r="B33044" s="1"/>
      <c r="C33044" s="1"/>
      <c r="D33044" s="8"/>
      <c r="E33044" s="1"/>
      <c r="F33044" s="1"/>
      <c r="G33044" s="1"/>
      <c r="H33044" s="1"/>
    </row>
    <row r="33045">
      <c r="A33045" s="1"/>
      <c r="B33045" s="1"/>
      <c r="C33045" s="1"/>
      <c r="D33045" s="8"/>
      <c r="E33045" s="1"/>
      <c r="F33045" s="1"/>
      <c r="G33045" s="1"/>
      <c r="H33045" s="1"/>
    </row>
    <row r="33046">
      <c r="A33046" s="1"/>
      <c r="B33046" s="1"/>
      <c r="C33046" s="1"/>
      <c r="D33046" s="8"/>
      <c r="E33046" s="1"/>
      <c r="F33046" s="1"/>
      <c r="G33046" s="1"/>
      <c r="H33046" s="1"/>
    </row>
    <row r="33047">
      <c r="A33047" s="1"/>
      <c r="B33047" s="1"/>
      <c r="C33047" s="1"/>
      <c r="D33047" s="8"/>
      <c r="E33047" s="1"/>
      <c r="F33047" s="1"/>
      <c r="G33047" s="1"/>
      <c r="H33047" s="1"/>
    </row>
    <row r="33048">
      <c r="A33048" s="1"/>
      <c r="B33048" s="1"/>
      <c r="C33048" s="1"/>
      <c r="D33048" s="8"/>
      <c r="E33048" s="1"/>
      <c r="F33048" s="1"/>
      <c r="G33048" s="1"/>
      <c r="H33048" s="1"/>
    </row>
    <row r="33049">
      <c r="A33049" s="1"/>
      <c r="B33049" s="1"/>
      <c r="C33049" s="1"/>
      <c r="D33049" s="8"/>
      <c r="E33049" s="1"/>
      <c r="F33049" s="1"/>
      <c r="G33049" s="1"/>
      <c r="H33049" s="1"/>
    </row>
    <row r="33050">
      <c r="A33050" s="1"/>
      <c r="B33050" s="1"/>
      <c r="C33050" s="1"/>
      <c r="D33050" s="8"/>
      <c r="E33050" s="1"/>
      <c r="F33050" s="1"/>
      <c r="G33050" s="1"/>
      <c r="H33050" s="1"/>
    </row>
    <row r="33051">
      <c r="A33051" s="1"/>
      <c r="B33051" s="1"/>
      <c r="C33051" s="1"/>
      <c r="D33051" s="8"/>
      <c r="E33051" s="1"/>
      <c r="F33051" s="1"/>
      <c r="G33051" s="1"/>
      <c r="H33051" s="1"/>
    </row>
    <row r="33052">
      <c r="A33052" s="1"/>
      <c r="B33052" s="1"/>
      <c r="C33052" s="1"/>
      <c r="D33052" s="8"/>
      <c r="E33052" s="1"/>
      <c r="F33052" s="1"/>
      <c r="G33052" s="1"/>
      <c r="H33052" s="1"/>
    </row>
    <row r="33053">
      <c r="A33053" s="1"/>
      <c r="B33053" s="1"/>
      <c r="C33053" s="1"/>
      <c r="D33053" s="8"/>
      <c r="E33053" s="1"/>
      <c r="F33053" s="1"/>
      <c r="G33053" s="1"/>
      <c r="H33053" s="1"/>
    </row>
    <row r="33054">
      <c r="A33054" s="1"/>
      <c r="B33054" s="1"/>
      <c r="C33054" s="1"/>
      <c r="D33054" s="8"/>
      <c r="E33054" s="1"/>
      <c r="F33054" s="1"/>
      <c r="G33054" s="1"/>
      <c r="H33054" s="1"/>
    </row>
    <row r="33055">
      <c r="A33055" s="1"/>
      <c r="B33055" s="1"/>
      <c r="C33055" s="1"/>
      <c r="D33055" s="8"/>
      <c r="E33055" s="1"/>
      <c r="F33055" s="1"/>
      <c r="G33055" s="1"/>
      <c r="H33055" s="1"/>
    </row>
    <row r="33056">
      <c r="A33056" s="1"/>
      <c r="B33056" s="1"/>
      <c r="C33056" s="1"/>
      <c r="D33056" s="8"/>
      <c r="E33056" s="1"/>
      <c r="F33056" s="1"/>
      <c r="G33056" s="1"/>
      <c r="H33056" s="1"/>
    </row>
    <row r="33057">
      <c r="A33057" s="1"/>
      <c r="B33057" s="1"/>
      <c r="C33057" s="1"/>
      <c r="D33057" s="8"/>
      <c r="E33057" s="1"/>
      <c r="F33057" s="1"/>
      <c r="G33057" s="1"/>
      <c r="H33057" s="1"/>
    </row>
    <row r="33058">
      <c r="A33058" s="1"/>
      <c r="B33058" s="1"/>
      <c r="C33058" s="1"/>
      <c r="D33058" s="8"/>
      <c r="E33058" s="1"/>
      <c r="F33058" s="1"/>
      <c r="G33058" s="1"/>
      <c r="H33058" s="1"/>
    </row>
    <row r="33059">
      <c r="A33059" s="1"/>
      <c r="B33059" s="1"/>
      <c r="C33059" s="1"/>
      <c r="D33059" s="8"/>
      <c r="E33059" s="1"/>
      <c r="F33059" s="1"/>
      <c r="G33059" s="1"/>
      <c r="H33059" s="1"/>
    </row>
    <row r="33060">
      <c r="A33060" s="1"/>
      <c r="B33060" s="1"/>
      <c r="C33060" s="1"/>
      <c r="D33060" s="8"/>
      <c r="E33060" s="1"/>
      <c r="F33060" s="1"/>
      <c r="G33060" s="1"/>
      <c r="H33060" s="1"/>
    </row>
    <row r="33061">
      <c r="A33061" s="1"/>
      <c r="B33061" s="1"/>
      <c r="C33061" s="1"/>
      <c r="D33061" s="8"/>
      <c r="E33061" s="1"/>
      <c r="F33061" s="1"/>
      <c r="G33061" s="1"/>
      <c r="H33061" s="1"/>
    </row>
    <row r="33062">
      <c r="A33062" s="1"/>
      <c r="B33062" s="1"/>
      <c r="C33062" s="1"/>
      <c r="D33062" s="8"/>
      <c r="E33062" s="1"/>
      <c r="F33062" s="1"/>
      <c r="G33062" s="1"/>
      <c r="H33062" s="1"/>
    </row>
    <row r="33063">
      <c r="A33063" s="1"/>
      <c r="B33063" s="1"/>
      <c r="C33063" s="1"/>
      <c r="D33063" s="8"/>
      <c r="E33063" s="1"/>
      <c r="F33063" s="1"/>
      <c r="G33063" s="1"/>
      <c r="H33063" s="1"/>
    </row>
    <row r="33064">
      <c r="A33064" s="1"/>
      <c r="B33064" s="1"/>
      <c r="C33064" s="1"/>
      <c r="D33064" s="8"/>
      <c r="E33064" s="1"/>
      <c r="F33064" s="1"/>
      <c r="G33064" s="1"/>
      <c r="H33064" s="1"/>
    </row>
    <row r="33065">
      <c r="A33065" s="1"/>
      <c r="B33065" s="1"/>
      <c r="C33065" s="1"/>
      <c r="D33065" s="8"/>
      <c r="E33065" s="1"/>
      <c r="F33065" s="1"/>
      <c r="G33065" s="1"/>
      <c r="H33065" s="1"/>
    </row>
    <row r="33066">
      <c r="A33066" s="1"/>
      <c r="B33066" s="1"/>
      <c r="C33066" s="1"/>
      <c r="D33066" s="8"/>
      <c r="E33066" s="1"/>
      <c r="F33066" s="1"/>
      <c r="G33066" s="1"/>
      <c r="H33066" s="1"/>
    </row>
    <row r="33067">
      <c r="A33067" s="1"/>
      <c r="B33067" s="1"/>
      <c r="C33067" s="1"/>
      <c r="D33067" s="8"/>
      <c r="E33067" s="1"/>
      <c r="F33067" s="1"/>
      <c r="G33067" s="1"/>
      <c r="H33067" s="1"/>
    </row>
    <row r="33068">
      <c r="A33068" s="1"/>
      <c r="B33068" s="1"/>
      <c r="C33068" s="1"/>
      <c r="D33068" s="8"/>
      <c r="E33068" s="1"/>
      <c r="F33068" s="1"/>
      <c r="G33068" s="1"/>
      <c r="H33068" s="1"/>
    </row>
    <row r="33069">
      <c r="A33069" s="1"/>
      <c r="B33069" s="1"/>
      <c r="C33069" s="1"/>
      <c r="D33069" s="8"/>
      <c r="E33069" s="1"/>
      <c r="F33069" s="1"/>
      <c r="G33069" s="1"/>
      <c r="H33069" s="1"/>
    </row>
    <row r="33070">
      <c r="A33070" s="1"/>
      <c r="B33070" s="1"/>
      <c r="C33070" s="1"/>
      <c r="D33070" s="8"/>
      <c r="E33070" s="1"/>
      <c r="F33070" s="1"/>
      <c r="G33070" s="1"/>
      <c r="H33070" s="1"/>
    </row>
    <row r="33071">
      <c r="A33071" s="1"/>
      <c r="B33071" s="1"/>
      <c r="C33071" s="1"/>
      <c r="D33071" s="8"/>
      <c r="E33071" s="1"/>
      <c r="F33071" s="1"/>
      <c r="G33071" s="1"/>
      <c r="H33071" s="1"/>
    </row>
    <row r="33072">
      <c r="A33072" s="1"/>
      <c r="B33072" s="1"/>
      <c r="C33072" s="1"/>
      <c r="D33072" s="8"/>
      <c r="E33072" s="1"/>
      <c r="F33072" s="1"/>
      <c r="G33072" s="1"/>
      <c r="H33072" s="1"/>
    </row>
    <row r="33073">
      <c r="A33073" s="1"/>
      <c r="B33073" s="1"/>
      <c r="C33073" s="1"/>
      <c r="D33073" s="8"/>
      <c r="E33073" s="1"/>
      <c r="F33073" s="1"/>
      <c r="G33073" s="1"/>
      <c r="H33073" s="1"/>
    </row>
    <row r="33074">
      <c r="A33074" s="1"/>
      <c r="B33074" s="1"/>
      <c r="C33074" s="1"/>
      <c r="D33074" s="8"/>
      <c r="E33074" s="1"/>
      <c r="F33074" s="1"/>
      <c r="G33074" s="1"/>
      <c r="H33074" s="1"/>
    </row>
    <row r="33075">
      <c r="A33075" s="1"/>
      <c r="B33075" s="1"/>
      <c r="C33075" s="1"/>
      <c r="D33075" s="8"/>
      <c r="E33075" s="1"/>
      <c r="F33075" s="1"/>
      <c r="G33075" s="1"/>
      <c r="H33075" s="1"/>
    </row>
    <row r="33076">
      <c r="A33076" s="1"/>
      <c r="B33076" s="1"/>
      <c r="C33076" s="1"/>
      <c r="D33076" s="8"/>
      <c r="E33076" s="1"/>
      <c r="F33076" s="1"/>
      <c r="G33076" s="1"/>
      <c r="H33076" s="1"/>
    </row>
    <row r="33077">
      <c r="A33077" s="1"/>
      <c r="B33077" s="1"/>
      <c r="C33077" s="1"/>
      <c r="D33077" s="8"/>
      <c r="E33077" s="1"/>
      <c r="F33077" s="1"/>
      <c r="G33077" s="1"/>
      <c r="H33077" s="1"/>
    </row>
    <row r="33078">
      <c r="A33078" s="1"/>
      <c r="B33078" s="1"/>
      <c r="C33078" s="1"/>
      <c r="D33078" s="8"/>
      <c r="E33078" s="1"/>
      <c r="F33078" s="1"/>
      <c r="G33078" s="1"/>
      <c r="H33078" s="1"/>
    </row>
    <row r="33079">
      <c r="A33079" s="1"/>
      <c r="B33079" s="1"/>
      <c r="C33079" s="1"/>
      <c r="D33079" s="8"/>
      <c r="E33079" s="1"/>
      <c r="F33079" s="1"/>
      <c r="G33079" s="1"/>
      <c r="H33079" s="1"/>
    </row>
    <row r="33080">
      <c r="A33080" s="1"/>
      <c r="B33080" s="1"/>
      <c r="C33080" s="1"/>
      <c r="D33080" s="8"/>
      <c r="E33080" s="1"/>
      <c r="F33080" s="1"/>
      <c r="G33080" s="1"/>
      <c r="H33080" s="1"/>
    </row>
    <row r="33081">
      <c r="A33081" s="1"/>
      <c r="B33081" s="1"/>
      <c r="C33081" s="1"/>
      <c r="D33081" s="8"/>
      <c r="E33081" s="1"/>
      <c r="F33081" s="1"/>
      <c r="G33081" s="1"/>
      <c r="H33081" s="1"/>
    </row>
    <row r="33082">
      <c r="A33082" s="1"/>
      <c r="B33082" s="1"/>
      <c r="C33082" s="1"/>
      <c r="D33082" s="8"/>
      <c r="E33082" s="1"/>
      <c r="F33082" s="1"/>
      <c r="G33082" s="1"/>
      <c r="H33082" s="1"/>
    </row>
    <row r="33083">
      <c r="A33083" s="1"/>
      <c r="B33083" s="1"/>
      <c r="C33083" s="1"/>
      <c r="D33083" s="8"/>
      <c r="E33083" s="1"/>
      <c r="F33083" s="1"/>
      <c r="G33083" s="1"/>
      <c r="H33083" s="1"/>
    </row>
    <row r="33084">
      <c r="A33084" s="1"/>
      <c r="B33084" s="1"/>
      <c r="C33084" s="1"/>
      <c r="D33084" s="8"/>
      <c r="E33084" s="1"/>
      <c r="F33084" s="1"/>
      <c r="G33084" s="1"/>
      <c r="H33084" s="1"/>
    </row>
    <row r="33085">
      <c r="A33085" s="1"/>
      <c r="B33085" s="1"/>
      <c r="C33085" s="1"/>
      <c r="D33085" s="8"/>
      <c r="E33085" s="1"/>
      <c r="F33085" s="1"/>
      <c r="G33085" s="1"/>
      <c r="H33085" s="1"/>
    </row>
    <row r="33086">
      <c r="A33086" s="1"/>
      <c r="B33086" s="1"/>
      <c r="C33086" s="1"/>
      <c r="D33086" s="8"/>
      <c r="E33086" s="1"/>
      <c r="F33086" s="1"/>
      <c r="G33086" s="1"/>
      <c r="H33086" s="1"/>
    </row>
    <row r="33087">
      <c r="A33087" s="1"/>
      <c r="B33087" s="1"/>
      <c r="C33087" s="1"/>
      <c r="D33087" s="8"/>
      <c r="E33087" s="1"/>
      <c r="F33087" s="1"/>
      <c r="G33087" s="1"/>
      <c r="H33087" s="1"/>
    </row>
    <row r="33088">
      <c r="A33088" s="1"/>
      <c r="B33088" s="1"/>
      <c r="C33088" s="1"/>
      <c r="D33088" s="8"/>
      <c r="E33088" s="1"/>
      <c r="F33088" s="1"/>
      <c r="G33088" s="1"/>
      <c r="H33088" s="1"/>
    </row>
    <row r="33089">
      <c r="A33089" s="1"/>
      <c r="B33089" s="1"/>
      <c r="C33089" s="1"/>
      <c r="D33089" s="8"/>
      <c r="E33089" s="1"/>
      <c r="F33089" s="1"/>
      <c r="G33089" s="1"/>
      <c r="H33089" s="1"/>
    </row>
    <row r="33090">
      <c r="A33090" s="1"/>
      <c r="B33090" s="1"/>
      <c r="C33090" s="1"/>
      <c r="D33090" s="8"/>
      <c r="E33090" s="1"/>
      <c r="F33090" s="1"/>
      <c r="G33090" s="1"/>
      <c r="H33090" s="1"/>
    </row>
    <row r="33091">
      <c r="A33091" s="1"/>
      <c r="B33091" s="1"/>
      <c r="C33091" s="1"/>
      <c r="D33091" s="8"/>
      <c r="E33091" s="1"/>
      <c r="F33091" s="1"/>
      <c r="G33091" s="1"/>
      <c r="H33091" s="1"/>
    </row>
    <row r="33092">
      <c r="A33092" s="1"/>
      <c r="B33092" s="1"/>
      <c r="C33092" s="1"/>
      <c r="D33092" s="8"/>
      <c r="E33092" s="1"/>
      <c r="F33092" s="1"/>
      <c r="G33092" s="1"/>
      <c r="H33092" s="1"/>
    </row>
    <row r="33093">
      <c r="A33093" s="1"/>
      <c r="B33093" s="1"/>
      <c r="C33093" s="1"/>
      <c r="D33093" s="8"/>
      <c r="E33093" s="1"/>
      <c r="F33093" s="1"/>
      <c r="G33093" s="1"/>
      <c r="H33093" s="1"/>
    </row>
    <row r="33094">
      <c r="A33094" s="1"/>
      <c r="B33094" s="1"/>
      <c r="C33094" s="1"/>
      <c r="D33094" s="8"/>
      <c r="E33094" s="1"/>
      <c r="F33094" s="1"/>
      <c r="G33094" s="1"/>
      <c r="H33094" s="1"/>
    </row>
    <row r="33095">
      <c r="A33095" s="1"/>
      <c r="B33095" s="1"/>
      <c r="C33095" s="1"/>
      <c r="D33095" s="8"/>
      <c r="E33095" s="1"/>
      <c r="F33095" s="1"/>
      <c r="G33095" s="1"/>
      <c r="H33095" s="1"/>
    </row>
    <row r="33096">
      <c r="A33096" s="1"/>
      <c r="B33096" s="1"/>
      <c r="C33096" s="1"/>
      <c r="D33096" s="8"/>
      <c r="E33096" s="1"/>
      <c r="F33096" s="1"/>
      <c r="G33096" s="1"/>
      <c r="H33096" s="1"/>
    </row>
    <row r="33097">
      <c r="A33097" s="1"/>
      <c r="B33097" s="1"/>
      <c r="C33097" s="1"/>
      <c r="D33097" s="8"/>
      <c r="E33097" s="1"/>
      <c r="F33097" s="1"/>
      <c r="G33097" s="1"/>
      <c r="H33097" s="1"/>
    </row>
    <row r="33098">
      <c r="A33098" s="1"/>
      <c r="B33098" s="1"/>
      <c r="C33098" s="1"/>
      <c r="D33098" s="8"/>
      <c r="E33098" s="1"/>
      <c r="F33098" s="1"/>
      <c r="G33098" s="1"/>
      <c r="H33098" s="1"/>
    </row>
    <row r="33099">
      <c r="A33099" s="1"/>
      <c r="B33099" s="1"/>
      <c r="C33099" s="1"/>
      <c r="D33099" s="8"/>
      <c r="E33099" s="1"/>
      <c r="F33099" s="1"/>
      <c r="G33099" s="1"/>
      <c r="H33099" s="1"/>
    </row>
    <row r="33100">
      <c r="A33100" s="1"/>
      <c r="B33100" s="1"/>
      <c r="C33100" s="1"/>
      <c r="D33100" s="8"/>
      <c r="E33100" s="1"/>
      <c r="F33100" s="1"/>
      <c r="G33100" s="1"/>
      <c r="H33100" s="1"/>
    </row>
    <row r="33101">
      <c r="A33101" s="1"/>
      <c r="B33101" s="1"/>
      <c r="C33101" s="1"/>
      <c r="D33101" s="8"/>
      <c r="E33101" s="1"/>
      <c r="F33101" s="1"/>
      <c r="G33101" s="1"/>
      <c r="H33101" s="1"/>
    </row>
    <row r="33102">
      <c r="A33102" s="1"/>
      <c r="B33102" s="1"/>
      <c r="C33102" s="1"/>
      <c r="D33102" s="8"/>
      <c r="E33102" s="1"/>
      <c r="F33102" s="1"/>
      <c r="G33102" s="1"/>
      <c r="H33102" s="1"/>
    </row>
    <row r="33103">
      <c r="A33103" s="1"/>
      <c r="B33103" s="1"/>
      <c r="C33103" s="1"/>
      <c r="D33103" s="8"/>
      <c r="E33103" s="1"/>
      <c r="F33103" s="1"/>
      <c r="G33103" s="1"/>
      <c r="H33103" s="1"/>
    </row>
    <row r="33104">
      <c r="A33104" s="1"/>
      <c r="B33104" s="1"/>
      <c r="C33104" s="1"/>
      <c r="D33104" s="8"/>
      <c r="E33104" s="1"/>
      <c r="F33104" s="1"/>
      <c r="G33104" s="1"/>
      <c r="H33104" s="1"/>
    </row>
    <row r="33105">
      <c r="A33105" s="1"/>
      <c r="B33105" s="1"/>
      <c r="C33105" s="1"/>
      <c r="D33105" s="8"/>
      <c r="E33105" s="1"/>
      <c r="F33105" s="1"/>
      <c r="G33105" s="1"/>
      <c r="H33105" s="1"/>
    </row>
    <row r="33106">
      <c r="A33106" s="1"/>
      <c r="B33106" s="1"/>
      <c r="C33106" s="1"/>
      <c r="D33106" s="8"/>
      <c r="E33106" s="1"/>
      <c r="F33106" s="1"/>
      <c r="G33106" s="1"/>
      <c r="H33106" s="1"/>
    </row>
    <row r="33107">
      <c r="A33107" s="1"/>
      <c r="B33107" s="1"/>
      <c r="C33107" s="1"/>
      <c r="D33107" s="8"/>
      <c r="E33107" s="1"/>
      <c r="F33107" s="1"/>
      <c r="G33107" s="1"/>
      <c r="H33107" s="1"/>
    </row>
    <row r="33108">
      <c r="A33108" s="1"/>
      <c r="B33108" s="1"/>
      <c r="C33108" s="1"/>
      <c r="D33108" s="8"/>
      <c r="E33108" s="1"/>
      <c r="F33108" s="1"/>
      <c r="G33108" s="1"/>
      <c r="H33108" s="1"/>
    </row>
    <row r="33109">
      <c r="A33109" s="1"/>
      <c r="B33109" s="1"/>
      <c r="C33109" s="1"/>
      <c r="D33109" s="8"/>
      <c r="E33109" s="1"/>
      <c r="F33109" s="1"/>
      <c r="G33109" s="1"/>
      <c r="H33109" s="1"/>
    </row>
    <row r="33110">
      <c r="A33110" s="1"/>
      <c r="B33110" s="1"/>
      <c r="C33110" s="1"/>
      <c r="D33110" s="8"/>
      <c r="E33110" s="1"/>
      <c r="F33110" s="1"/>
      <c r="G33110" s="1"/>
      <c r="H33110" s="1"/>
    </row>
    <row r="33111">
      <c r="A33111" s="1"/>
      <c r="B33111" s="1"/>
      <c r="C33111" s="1"/>
      <c r="D33111" s="8"/>
      <c r="E33111" s="1"/>
      <c r="F33111" s="1"/>
      <c r="G33111" s="1"/>
      <c r="H33111" s="1"/>
    </row>
    <row r="33112">
      <c r="A33112" s="1"/>
      <c r="B33112" s="1"/>
      <c r="C33112" s="1"/>
      <c r="D33112" s="8"/>
      <c r="E33112" s="1"/>
      <c r="F33112" s="1"/>
      <c r="G33112" s="1"/>
      <c r="H33112" s="1"/>
    </row>
    <row r="33113">
      <c r="A33113" s="1"/>
      <c r="B33113" s="1"/>
      <c r="C33113" s="1"/>
      <c r="D33113" s="8"/>
      <c r="E33113" s="1"/>
      <c r="F33113" s="1"/>
      <c r="G33113" s="1"/>
      <c r="H33113" s="1"/>
    </row>
    <row r="33114">
      <c r="A33114" s="1"/>
      <c r="B33114" s="1"/>
      <c r="C33114" s="1"/>
      <c r="D33114" s="8"/>
      <c r="E33114" s="1"/>
      <c r="F33114" s="1"/>
      <c r="G33114" s="1"/>
      <c r="H33114" s="1"/>
    </row>
    <row r="33115">
      <c r="A33115" s="1"/>
      <c r="B33115" s="1"/>
      <c r="C33115" s="1"/>
      <c r="D33115" s="8"/>
      <c r="E33115" s="1"/>
      <c r="F33115" s="1"/>
      <c r="G33115" s="1"/>
      <c r="H33115" s="1"/>
    </row>
    <row r="33116">
      <c r="A33116" s="1"/>
      <c r="B33116" s="1"/>
      <c r="C33116" s="1"/>
      <c r="D33116" s="8"/>
      <c r="E33116" s="1"/>
      <c r="F33116" s="1"/>
      <c r="G33116" s="1"/>
      <c r="H33116" s="1"/>
    </row>
    <row r="33117">
      <c r="A33117" s="1"/>
      <c r="B33117" s="1"/>
      <c r="C33117" s="1"/>
      <c r="D33117" s="8"/>
      <c r="E33117" s="1"/>
      <c r="F33117" s="1"/>
      <c r="G33117" s="1"/>
      <c r="H33117" s="1"/>
    </row>
    <row r="33118">
      <c r="A33118" s="1"/>
      <c r="B33118" s="1"/>
      <c r="C33118" s="1"/>
      <c r="D33118" s="8"/>
      <c r="E33118" s="1"/>
      <c r="F33118" s="1"/>
      <c r="G33118" s="1"/>
      <c r="H33118" s="1"/>
    </row>
    <row r="33119">
      <c r="A33119" s="1"/>
      <c r="B33119" s="1"/>
      <c r="C33119" s="1"/>
      <c r="D33119" s="8"/>
      <c r="E33119" s="1"/>
      <c r="F33119" s="1"/>
      <c r="G33119" s="1"/>
      <c r="H33119" s="1"/>
    </row>
    <row r="33120">
      <c r="A33120" s="1"/>
      <c r="B33120" s="1"/>
      <c r="C33120" s="1"/>
      <c r="D33120" s="8"/>
      <c r="E33120" s="1"/>
      <c r="F33120" s="1"/>
      <c r="G33120" s="1"/>
      <c r="H33120" s="1"/>
    </row>
    <row r="33121">
      <c r="A33121" s="1"/>
      <c r="B33121" s="1"/>
      <c r="C33121" s="1"/>
      <c r="D33121" s="8"/>
      <c r="E33121" s="1"/>
      <c r="F33121" s="1"/>
      <c r="G33121" s="1"/>
      <c r="H33121" s="1"/>
    </row>
    <row r="33122">
      <c r="A33122" s="1"/>
      <c r="B33122" s="1"/>
      <c r="C33122" s="1"/>
      <c r="D33122" s="8"/>
      <c r="E33122" s="1"/>
      <c r="F33122" s="1"/>
      <c r="G33122" s="1"/>
      <c r="H33122" s="1"/>
    </row>
    <row r="33123">
      <c r="A33123" s="1"/>
      <c r="B33123" s="1"/>
      <c r="C33123" s="1"/>
      <c r="D33123" s="8"/>
      <c r="E33123" s="1"/>
      <c r="F33123" s="1"/>
      <c r="G33123" s="1"/>
      <c r="H33123" s="1"/>
    </row>
    <row r="33124">
      <c r="A33124" s="1"/>
      <c r="B33124" s="1"/>
      <c r="C33124" s="1"/>
      <c r="D33124" s="8"/>
      <c r="E33124" s="1"/>
      <c r="F33124" s="1"/>
      <c r="G33124" s="1"/>
      <c r="H33124" s="1"/>
    </row>
    <row r="33125">
      <c r="A33125" s="1"/>
      <c r="B33125" s="1"/>
      <c r="C33125" s="1"/>
      <c r="D33125" s="8"/>
      <c r="E33125" s="1"/>
      <c r="F33125" s="1"/>
      <c r="G33125" s="1"/>
      <c r="H33125" s="1"/>
    </row>
    <row r="33126">
      <c r="A33126" s="1"/>
      <c r="B33126" s="1"/>
      <c r="C33126" s="1"/>
      <c r="D33126" s="8"/>
      <c r="E33126" s="1"/>
      <c r="F33126" s="1"/>
      <c r="G33126" s="1"/>
      <c r="H33126" s="1"/>
    </row>
    <row r="33127">
      <c r="A33127" s="1"/>
      <c r="B33127" s="1"/>
      <c r="C33127" s="1"/>
      <c r="D33127" s="8"/>
      <c r="E33127" s="1"/>
      <c r="F33127" s="1"/>
      <c r="G33127" s="1"/>
      <c r="H33127" s="1"/>
    </row>
    <row r="33128">
      <c r="A33128" s="1"/>
      <c r="B33128" s="1"/>
      <c r="C33128" s="1"/>
      <c r="D33128" s="8"/>
      <c r="E33128" s="1"/>
      <c r="F33128" s="1"/>
      <c r="G33128" s="1"/>
      <c r="H33128" s="1"/>
    </row>
    <row r="33129">
      <c r="A33129" s="1"/>
      <c r="B33129" s="1"/>
      <c r="C33129" s="1"/>
      <c r="D33129" s="8"/>
      <c r="E33129" s="1"/>
      <c r="F33129" s="1"/>
      <c r="G33129" s="1"/>
      <c r="H33129" s="1"/>
    </row>
    <row r="33130">
      <c r="A33130" s="1"/>
      <c r="B33130" s="1"/>
      <c r="C33130" s="1"/>
      <c r="D33130" s="8"/>
      <c r="E33130" s="1"/>
      <c r="F33130" s="1"/>
      <c r="G33130" s="1"/>
      <c r="H33130" s="1"/>
    </row>
    <row r="33131">
      <c r="A33131" s="1"/>
      <c r="B33131" s="1"/>
      <c r="C33131" s="1"/>
      <c r="D33131" s="8"/>
      <c r="E33131" s="1"/>
      <c r="F33131" s="1"/>
      <c r="G33131" s="1"/>
      <c r="H33131" s="1"/>
    </row>
    <row r="33132">
      <c r="A33132" s="1"/>
      <c r="B33132" s="1"/>
      <c r="C33132" s="1"/>
      <c r="D33132" s="8"/>
      <c r="E33132" s="1"/>
      <c r="F33132" s="1"/>
      <c r="G33132" s="1"/>
      <c r="H33132" s="1"/>
    </row>
    <row r="33133">
      <c r="A33133" s="1"/>
      <c r="B33133" s="1"/>
      <c r="C33133" s="1"/>
      <c r="D33133" s="8"/>
      <c r="E33133" s="1"/>
      <c r="F33133" s="1"/>
      <c r="G33133" s="1"/>
      <c r="H33133" s="1"/>
    </row>
    <row r="33134">
      <c r="A33134" s="1"/>
      <c r="B33134" s="1"/>
      <c r="C33134" s="1"/>
      <c r="D33134" s="8"/>
      <c r="E33134" s="1"/>
      <c r="F33134" s="1"/>
      <c r="G33134" s="1"/>
      <c r="H33134" s="1"/>
    </row>
    <row r="33135">
      <c r="A33135" s="1"/>
      <c r="B33135" s="1"/>
      <c r="C33135" s="1"/>
      <c r="D33135" s="8"/>
      <c r="E33135" s="1"/>
      <c r="F33135" s="1"/>
      <c r="G33135" s="1"/>
      <c r="H33135" s="1"/>
    </row>
    <row r="33136">
      <c r="A33136" s="1"/>
      <c r="B33136" s="1"/>
      <c r="C33136" s="1"/>
      <c r="D33136" s="8"/>
      <c r="E33136" s="1"/>
      <c r="F33136" s="1"/>
      <c r="G33136" s="1"/>
      <c r="H33136" s="1"/>
    </row>
    <row r="33137">
      <c r="A33137" s="1"/>
      <c r="B33137" s="1"/>
      <c r="C33137" s="1"/>
      <c r="D33137" s="8"/>
      <c r="E33137" s="1"/>
      <c r="F33137" s="1"/>
      <c r="G33137" s="1"/>
      <c r="H33137" s="1"/>
    </row>
    <row r="33138">
      <c r="A33138" s="1"/>
      <c r="B33138" s="1"/>
      <c r="C33138" s="1"/>
      <c r="D33138" s="8"/>
      <c r="E33138" s="1"/>
      <c r="F33138" s="1"/>
      <c r="G33138" s="1"/>
      <c r="H33138" s="1"/>
    </row>
    <row r="33139">
      <c r="A33139" s="1"/>
      <c r="B33139" s="1"/>
      <c r="C33139" s="1"/>
      <c r="D33139" s="8"/>
      <c r="E33139" s="1"/>
      <c r="F33139" s="1"/>
      <c r="G33139" s="1"/>
      <c r="H33139" s="1"/>
    </row>
    <row r="33140">
      <c r="A33140" s="1"/>
      <c r="B33140" s="1"/>
      <c r="C33140" s="1"/>
      <c r="D33140" s="8"/>
      <c r="E33140" s="1"/>
      <c r="F33140" s="1"/>
      <c r="G33140" s="1"/>
      <c r="H33140" s="1"/>
    </row>
    <row r="33141">
      <c r="A33141" s="1"/>
      <c r="B33141" s="1"/>
      <c r="C33141" s="1"/>
      <c r="D33141" s="8"/>
      <c r="E33141" s="1"/>
      <c r="F33141" s="1"/>
      <c r="G33141" s="1"/>
      <c r="H33141" s="1"/>
    </row>
    <row r="33142">
      <c r="A33142" s="1"/>
      <c r="B33142" s="1"/>
      <c r="C33142" s="1"/>
      <c r="D33142" s="8"/>
      <c r="E33142" s="1"/>
      <c r="F33142" s="1"/>
      <c r="G33142" s="1"/>
      <c r="H33142" s="1"/>
    </row>
    <row r="33143">
      <c r="A33143" s="1"/>
      <c r="B33143" s="1"/>
      <c r="C33143" s="1"/>
      <c r="D33143" s="8"/>
      <c r="E33143" s="1"/>
      <c r="F33143" s="1"/>
      <c r="G33143" s="1"/>
      <c r="H33143" s="1"/>
    </row>
    <row r="33144">
      <c r="A33144" s="1"/>
      <c r="B33144" s="1"/>
      <c r="C33144" s="1"/>
      <c r="D33144" s="8"/>
      <c r="E33144" s="1"/>
      <c r="F33144" s="1"/>
      <c r="G33144" s="1"/>
      <c r="H33144" s="1"/>
    </row>
    <row r="33145">
      <c r="A33145" s="1"/>
      <c r="B33145" s="1"/>
      <c r="C33145" s="1"/>
      <c r="D33145" s="8"/>
      <c r="E33145" s="1"/>
      <c r="F33145" s="1"/>
      <c r="G33145" s="1"/>
      <c r="H33145" s="1"/>
    </row>
    <row r="33146">
      <c r="A33146" s="1"/>
      <c r="B33146" s="1"/>
      <c r="C33146" s="1"/>
      <c r="D33146" s="8"/>
      <c r="E33146" s="1"/>
      <c r="F33146" s="1"/>
      <c r="G33146" s="1"/>
      <c r="H33146" s="1"/>
    </row>
    <row r="33147">
      <c r="A33147" s="1"/>
      <c r="B33147" s="1"/>
      <c r="C33147" s="1"/>
      <c r="D33147" s="8"/>
      <c r="E33147" s="1"/>
      <c r="F33147" s="1"/>
      <c r="G33147" s="1"/>
      <c r="H33147" s="1"/>
    </row>
    <row r="33148">
      <c r="A33148" s="1"/>
      <c r="B33148" s="1"/>
      <c r="C33148" s="1"/>
      <c r="D33148" s="8"/>
      <c r="E33148" s="1"/>
      <c r="F33148" s="1"/>
      <c r="G33148" s="1"/>
      <c r="H33148" s="1"/>
    </row>
    <row r="33149">
      <c r="A33149" s="1"/>
      <c r="B33149" s="1"/>
      <c r="C33149" s="1"/>
      <c r="D33149" s="8"/>
      <c r="E33149" s="1"/>
      <c r="F33149" s="1"/>
      <c r="G33149" s="1"/>
      <c r="H33149" s="1"/>
    </row>
    <row r="33150">
      <c r="A33150" s="1"/>
      <c r="B33150" s="1"/>
      <c r="C33150" s="1"/>
      <c r="D33150" s="8"/>
      <c r="E33150" s="1"/>
      <c r="F33150" s="1"/>
      <c r="G33150" s="1"/>
      <c r="H33150" s="1"/>
    </row>
    <row r="33151">
      <c r="A33151" s="1"/>
      <c r="B33151" s="1"/>
      <c r="C33151" s="1"/>
      <c r="D33151" s="8"/>
      <c r="E33151" s="1"/>
      <c r="F33151" s="1"/>
      <c r="G33151" s="1"/>
      <c r="H33151" s="1"/>
    </row>
    <row r="33152">
      <c r="A33152" s="1"/>
      <c r="B33152" s="1"/>
      <c r="C33152" s="1"/>
      <c r="D33152" s="8"/>
      <c r="E33152" s="1"/>
      <c r="F33152" s="1"/>
      <c r="G33152" s="1"/>
      <c r="H33152" s="1"/>
    </row>
    <row r="33153">
      <c r="A33153" s="1"/>
      <c r="B33153" s="1"/>
      <c r="C33153" s="1"/>
      <c r="D33153" s="8"/>
      <c r="E33153" s="1"/>
      <c r="F33153" s="1"/>
      <c r="G33153" s="1"/>
      <c r="H33153" s="1"/>
    </row>
    <row r="33154">
      <c r="A33154" s="1"/>
      <c r="B33154" s="1"/>
      <c r="C33154" s="1"/>
      <c r="D33154" s="8"/>
      <c r="E33154" s="1"/>
      <c r="F33154" s="1"/>
      <c r="G33154" s="1"/>
      <c r="H33154" s="1"/>
    </row>
    <row r="33155">
      <c r="A33155" s="1"/>
      <c r="B33155" s="1"/>
      <c r="C33155" s="1"/>
      <c r="D33155" s="8"/>
      <c r="E33155" s="1"/>
      <c r="F33155" s="1"/>
      <c r="G33155" s="1"/>
      <c r="H33155" s="1"/>
    </row>
    <row r="33156">
      <c r="A33156" s="1"/>
      <c r="B33156" s="1"/>
      <c r="C33156" s="1"/>
      <c r="D33156" s="8"/>
      <c r="E33156" s="1"/>
      <c r="F33156" s="1"/>
      <c r="G33156" s="1"/>
      <c r="H33156" s="1"/>
    </row>
    <row r="33157">
      <c r="A33157" s="1"/>
      <c r="B33157" s="1"/>
      <c r="C33157" s="1"/>
      <c r="D33157" s="8"/>
      <c r="E33157" s="1"/>
      <c r="F33157" s="1"/>
      <c r="G33157" s="1"/>
      <c r="H33157" s="1"/>
    </row>
    <row r="33158">
      <c r="A33158" s="1"/>
      <c r="B33158" s="1"/>
      <c r="C33158" s="1"/>
      <c r="D33158" s="8"/>
      <c r="E33158" s="1"/>
      <c r="F33158" s="1"/>
      <c r="G33158" s="1"/>
      <c r="H33158" s="1"/>
    </row>
    <row r="33159">
      <c r="A33159" s="1"/>
      <c r="B33159" s="1"/>
      <c r="C33159" s="1"/>
      <c r="D33159" s="8"/>
      <c r="E33159" s="1"/>
      <c r="F33159" s="1"/>
      <c r="G33159" s="1"/>
      <c r="H33159" s="1"/>
    </row>
    <row r="33160">
      <c r="A33160" s="1"/>
      <c r="B33160" s="1"/>
      <c r="C33160" s="1"/>
      <c r="D33160" s="8"/>
      <c r="E33160" s="1"/>
      <c r="F33160" s="1"/>
      <c r="G33160" s="1"/>
      <c r="H33160" s="1"/>
    </row>
    <row r="33161">
      <c r="A33161" s="1"/>
      <c r="B33161" s="1"/>
      <c r="C33161" s="1"/>
      <c r="D33161" s="8"/>
      <c r="E33161" s="1"/>
      <c r="F33161" s="1"/>
      <c r="G33161" s="1"/>
      <c r="H33161" s="1"/>
    </row>
    <row r="33162">
      <c r="A33162" s="1"/>
      <c r="B33162" s="1"/>
      <c r="C33162" s="1"/>
      <c r="D33162" s="8"/>
      <c r="E33162" s="1"/>
      <c r="F33162" s="1"/>
      <c r="G33162" s="1"/>
      <c r="H33162" s="1"/>
    </row>
    <row r="33163">
      <c r="A33163" s="1"/>
      <c r="B33163" s="1"/>
      <c r="C33163" s="1"/>
      <c r="D33163" s="8"/>
      <c r="E33163" s="1"/>
      <c r="F33163" s="1"/>
      <c r="G33163" s="1"/>
      <c r="H33163" s="1"/>
    </row>
    <row r="33164">
      <c r="A33164" s="1"/>
      <c r="B33164" s="1"/>
      <c r="C33164" s="1"/>
      <c r="D33164" s="8"/>
      <c r="E33164" s="1"/>
      <c r="F33164" s="1"/>
      <c r="G33164" s="1"/>
      <c r="H33164" s="1"/>
    </row>
    <row r="33165">
      <c r="A33165" s="1"/>
      <c r="B33165" s="1"/>
      <c r="C33165" s="1"/>
      <c r="D33165" s="8"/>
      <c r="E33165" s="1"/>
      <c r="F33165" s="1"/>
      <c r="G33165" s="1"/>
      <c r="H33165" s="1"/>
    </row>
    <row r="33166">
      <c r="A33166" s="1"/>
      <c r="B33166" s="1"/>
      <c r="C33166" s="1"/>
      <c r="D33166" s="8"/>
      <c r="E33166" s="1"/>
      <c r="F33166" s="1"/>
      <c r="G33166" s="1"/>
      <c r="H33166" s="1"/>
    </row>
    <row r="33167">
      <c r="A33167" s="1"/>
      <c r="B33167" s="1"/>
      <c r="C33167" s="1"/>
      <c r="D33167" s="8"/>
      <c r="E33167" s="1"/>
      <c r="F33167" s="1"/>
      <c r="G33167" s="1"/>
      <c r="H33167" s="1"/>
    </row>
    <row r="33168">
      <c r="A33168" s="1"/>
      <c r="B33168" s="1"/>
      <c r="C33168" s="1"/>
      <c r="D33168" s="8"/>
      <c r="E33168" s="1"/>
      <c r="F33168" s="1"/>
      <c r="G33168" s="1"/>
      <c r="H33168" s="1"/>
    </row>
    <row r="33169">
      <c r="A33169" s="1"/>
      <c r="B33169" s="1"/>
      <c r="C33169" s="1"/>
      <c r="D33169" s="8"/>
      <c r="E33169" s="1"/>
      <c r="F33169" s="1"/>
      <c r="G33169" s="1"/>
      <c r="H33169" s="1"/>
    </row>
    <row r="33170">
      <c r="A33170" s="1"/>
      <c r="B33170" s="1"/>
      <c r="C33170" s="1"/>
      <c r="D33170" s="8"/>
      <c r="E33170" s="1"/>
      <c r="F33170" s="1"/>
      <c r="G33170" s="1"/>
      <c r="H33170" s="1"/>
    </row>
    <row r="33171">
      <c r="A33171" s="1"/>
      <c r="B33171" s="1"/>
      <c r="C33171" s="1"/>
      <c r="D33171" s="8"/>
      <c r="E33171" s="1"/>
      <c r="F33171" s="1"/>
      <c r="G33171" s="1"/>
      <c r="H33171" s="1"/>
    </row>
    <row r="33172">
      <c r="A33172" s="1"/>
      <c r="B33172" s="1"/>
      <c r="C33172" s="1"/>
      <c r="D33172" s="8"/>
      <c r="E33172" s="1"/>
      <c r="F33172" s="1"/>
      <c r="G33172" s="1"/>
      <c r="H33172" s="1"/>
    </row>
    <row r="33173">
      <c r="A33173" s="1"/>
      <c r="B33173" s="1"/>
      <c r="C33173" s="1"/>
      <c r="D33173" s="8"/>
      <c r="E33173" s="1"/>
      <c r="F33173" s="1"/>
      <c r="G33173" s="1"/>
      <c r="H33173" s="1"/>
    </row>
    <row r="33174">
      <c r="A33174" s="1"/>
      <c r="B33174" s="1"/>
      <c r="C33174" s="1"/>
      <c r="D33174" s="8"/>
      <c r="E33174" s="1"/>
      <c r="F33174" s="1"/>
      <c r="G33174" s="1"/>
      <c r="H33174" s="1"/>
    </row>
    <row r="33175">
      <c r="A33175" s="1"/>
      <c r="B33175" s="1"/>
      <c r="C33175" s="1"/>
      <c r="D33175" s="8"/>
      <c r="E33175" s="1"/>
      <c r="F33175" s="1"/>
      <c r="G33175" s="1"/>
      <c r="H33175" s="1"/>
    </row>
    <row r="33176">
      <c r="A33176" s="1"/>
      <c r="B33176" s="1"/>
      <c r="C33176" s="1"/>
      <c r="D33176" s="8"/>
      <c r="E33176" s="1"/>
      <c r="F33176" s="1"/>
      <c r="G33176" s="1"/>
      <c r="H33176" s="1"/>
    </row>
    <row r="33177">
      <c r="A33177" s="1"/>
      <c r="B33177" s="1"/>
      <c r="C33177" s="1"/>
      <c r="D33177" s="8"/>
      <c r="E33177" s="1"/>
      <c r="F33177" s="1"/>
      <c r="G33177" s="1"/>
      <c r="H33177" s="1"/>
    </row>
    <row r="33178">
      <c r="A33178" s="1"/>
      <c r="B33178" s="1"/>
      <c r="C33178" s="1"/>
      <c r="D33178" s="8"/>
      <c r="E33178" s="1"/>
      <c r="F33178" s="1"/>
      <c r="G33178" s="1"/>
      <c r="H33178" s="1"/>
    </row>
    <row r="33179">
      <c r="A33179" s="1"/>
      <c r="B33179" s="1"/>
      <c r="C33179" s="1"/>
      <c r="D33179" s="8"/>
      <c r="E33179" s="1"/>
      <c r="F33179" s="1"/>
      <c r="G33179" s="1"/>
      <c r="H33179" s="1"/>
    </row>
    <row r="33180">
      <c r="A33180" s="1"/>
      <c r="B33180" s="1"/>
      <c r="C33180" s="1"/>
      <c r="D33180" s="8"/>
      <c r="E33180" s="1"/>
      <c r="F33180" s="1"/>
      <c r="G33180" s="1"/>
      <c r="H33180" s="1"/>
    </row>
    <row r="33181">
      <c r="A33181" s="1"/>
      <c r="B33181" s="1"/>
      <c r="C33181" s="1"/>
      <c r="D33181" s="8"/>
      <c r="E33181" s="1"/>
      <c r="F33181" s="1"/>
      <c r="G33181" s="1"/>
      <c r="H33181" s="1"/>
    </row>
    <row r="33182">
      <c r="A33182" s="1"/>
      <c r="B33182" s="1"/>
      <c r="C33182" s="1"/>
      <c r="D33182" s="8"/>
      <c r="E33182" s="1"/>
      <c r="F33182" s="1"/>
      <c r="G33182" s="1"/>
      <c r="H33182" s="1"/>
    </row>
    <row r="33183">
      <c r="A33183" s="1"/>
      <c r="B33183" s="1"/>
      <c r="C33183" s="1"/>
      <c r="D33183" s="8"/>
      <c r="E33183" s="1"/>
      <c r="F33183" s="1"/>
      <c r="G33183" s="1"/>
      <c r="H33183" s="1"/>
    </row>
    <row r="33184">
      <c r="A33184" s="1"/>
      <c r="B33184" s="1"/>
      <c r="C33184" s="1"/>
      <c r="D33184" s="8"/>
      <c r="E33184" s="1"/>
      <c r="F33184" s="1"/>
      <c r="G33184" s="1"/>
      <c r="H33184" s="1"/>
    </row>
    <row r="33185">
      <c r="A33185" s="1"/>
      <c r="B33185" s="1"/>
      <c r="C33185" s="1"/>
      <c r="D33185" s="8"/>
      <c r="E33185" s="1"/>
      <c r="F33185" s="1"/>
      <c r="G33185" s="1"/>
      <c r="H33185" s="1"/>
    </row>
    <row r="33186">
      <c r="A33186" s="1"/>
      <c r="B33186" s="1"/>
      <c r="C33186" s="1"/>
      <c r="D33186" s="8"/>
      <c r="E33186" s="1"/>
      <c r="F33186" s="1"/>
      <c r="G33186" s="1"/>
      <c r="H33186" s="1"/>
    </row>
    <row r="33187">
      <c r="A33187" s="1"/>
      <c r="B33187" s="1"/>
      <c r="C33187" s="1"/>
      <c r="D33187" s="8"/>
      <c r="E33187" s="1"/>
      <c r="F33187" s="1"/>
      <c r="G33187" s="1"/>
      <c r="H33187" s="1"/>
    </row>
    <row r="33188">
      <c r="A33188" s="1"/>
      <c r="B33188" s="1"/>
      <c r="C33188" s="1"/>
      <c r="D33188" s="8"/>
      <c r="E33188" s="1"/>
      <c r="F33188" s="1"/>
      <c r="G33188" s="1"/>
      <c r="H33188" s="1"/>
    </row>
    <row r="33189">
      <c r="A33189" s="1"/>
      <c r="B33189" s="1"/>
      <c r="C33189" s="1"/>
      <c r="D33189" s="8"/>
      <c r="E33189" s="1"/>
      <c r="F33189" s="1"/>
      <c r="G33189" s="1"/>
      <c r="H33189" s="1"/>
    </row>
    <row r="33190">
      <c r="A33190" s="1"/>
      <c r="B33190" s="1"/>
      <c r="C33190" s="1"/>
      <c r="D33190" s="8"/>
      <c r="E33190" s="1"/>
      <c r="F33190" s="1"/>
      <c r="G33190" s="1"/>
      <c r="H33190" s="1"/>
    </row>
    <row r="33191">
      <c r="A33191" s="1"/>
      <c r="B33191" s="1"/>
      <c r="C33191" s="1"/>
      <c r="D33191" s="8"/>
      <c r="E33191" s="1"/>
      <c r="F33191" s="1"/>
      <c r="G33191" s="1"/>
      <c r="H33191" s="1"/>
    </row>
    <row r="33192">
      <c r="A33192" s="1"/>
      <c r="B33192" s="1"/>
      <c r="C33192" s="1"/>
      <c r="D33192" s="8"/>
      <c r="E33192" s="1"/>
      <c r="F33192" s="1"/>
      <c r="G33192" s="1"/>
      <c r="H33192" s="1"/>
    </row>
    <row r="33193">
      <c r="A33193" s="1"/>
      <c r="B33193" s="1"/>
      <c r="C33193" s="1"/>
      <c r="D33193" s="8"/>
      <c r="E33193" s="1"/>
      <c r="F33193" s="1"/>
      <c r="G33193" s="1"/>
      <c r="H33193" s="1"/>
    </row>
    <row r="33194">
      <c r="A33194" s="1"/>
      <c r="B33194" s="1"/>
      <c r="C33194" s="1"/>
      <c r="D33194" s="8"/>
      <c r="E33194" s="1"/>
      <c r="F33194" s="1"/>
      <c r="G33194" s="1"/>
      <c r="H33194" s="1"/>
    </row>
    <row r="33195">
      <c r="A33195" s="1"/>
      <c r="B33195" s="1"/>
      <c r="C33195" s="1"/>
      <c r="D33195" s="8"/>
      <c r="E33195" s="1"/>
      <c r="F33195" s="1"/>
      <c r="G33195" s="1"/>
      <c r="H33195" s="1"/>
    </row>
    <row r="33196">
      <c r="A33196" s="1"/>
      <c r="B33196" s="1"/>
      <c r="C33196" s="1"/>
      <c r="D33196" s="8"/>
      <c r="E33196" s="1"/>
      <c r="F33196" s="1"/>
      <c r="G33196" s="1"/>
      <c r="H33196" s="1"/>
    </row>
    <row r="33197">
      <c r="A33197" s="1"/>
      <c r="B33197" s="1"/>
      <c r="C33197" s="1"/>
      <c r="D33197" s="8"/>
      <c r="E33197" s="1"/>
      <c r="F33197" s="1"/>
      <c r="G33197" s="1"/>
      <c r="H33197" s="1"/>
    </row>
    <row r="33198">
      <c r="A33198" s="1"/>
      <c r="B33198" s="1"/>
      <c r="C33198" s="1"/>
      <c r="D33198" s="8"/>
      <c r="E33198" s="1"/>
      <c r="F33198" s="1"/>
      <c r="G33198" s="1"/>
      <c r="H33198" s="1"/>
    </row>
    <row r="33199">
      <c r="A33199" s="1"/>
      <c r="B33199" s="1"/>
      <c r="C33199" s="1"/>
      <c r="D33199" s="8"/>
      <c r="E33199" s="1"/>
      <c r="F33199" s="1"/>
      <c r="G33199" s="1"/>
      <c r="H33199" s="1"/>
    </row>
    <row r="33200">
      <c r="A33200" s="1"/>
      <c r="B33200" s="1"/>
      <c r="C33200" s="1"/>
      <c r="D33200" s="8"/>
      <c r="E33200" s="1"/>
      <c r="F33200" s="1"/>
      <c r="G33200" s="1"/>
      <c r="H33200" s="1"/>
    </row>
    <row r="33201">
      <c r="A33201" s="1"/>
      <c r="B33201" s="1"/>
      <c r="C33201" s="1"/>
      <c r="D33201" s="8"/>
      <c r="E33201" s="1"/>
      <c r="F33201" s="1"/>
      <c r="G33201" s="1"/>
      <c r="H33201" s="1"/>
    </row>
    <row r="33202">
      <c r="A33202" s="1"/>
      <c r="B33202" s="1"/>
      <c r="C33202" s="1"/>
      <c r="D33202" s="8"/>
      <c r="E33202" s="1"/>
      <c r="F33202" s="1"/>
      <c r="G33202" s="1"/>
      <c r="H33202" s="1"/>
    </row>
    <row r="33203">
      <c r="A33203" s="1"/>
      <c r="B33203" s="1"/>
      <c r="C33203" s="1"/>
      <c r="D33203" s="8"/>
      <c r="E33203" s="1"/>
      <c r="F33203" s="1"/>
      <c r="G33203" s="1"/>
      <c r="H33203" s="1"/>
    </row>
    <row r="33204">
      <c r="A33204" s="1"/>
      <c r="B33204" s="1"/>
      <c r="C33204" s="1"/>
      <c r="D33204" s="8"/>
      <c r="E33204" s="1"/>
      <c r="F33204" s="1"/>
      <c r="G33204" s="1"/>
      <c r="H33204" s="1"/>
    </row>
    <row r="33205">
      <c r="A33205" s="1"/>
      <c r="B33205" s="1"/>
      <c r="C33205" s="1"/>
      <c r="D33205" s="8"/>
      <c r="E33205" s="1"/>
      <c r="F33205" s="1"/>
      <c r="G33205" s="1"/>
      <c r="H33205" s="1"/>
    </row>
    <row r="33206">
      <c r="A33206" s="1"/>
      <c r="B33206" s="1"/>
      <c r="C33206" s="1"/>
      <c r="D33206" s="8"/>
      <c r="E33206" s="1"/>
      <c r="F33206" s="1"/>
      <c r="G33206" s="1"/>
      <c r="H33206" s="1"/>
    </row>
    <row r="33207">
      <c r="A33207" s="1"/>
      <c r="B33207" s="1"/>
      <c r="C33207" s="1"/>
      <c r="D33207" s="8"/>
      <c r="E33207" s="1"/>
      <c r="F33207" s="1"/>
      <c r="G33207" s="1"/>
      <c r="H33207" s="1"/>
    </row>
    <row r="33208">
      <c r="A33208" s="1"/>
      <c r="B33208" s="1"/>
      <c r="C33208" s="1"/>
      <c r="D33208" s="8"/>
      <c r="E33208" s="1"/>
      <c r="F33208" s="1"/>
      <c r="G33208" s="1"/>
      <c r="H33208" s="1"/>
    </row>
    <row r="33209">
      <c r="A33209" s="1"/>
      <c r="B33209" s="1"/>
      <c r="C33209" s="1"/>
      <c r="D33209" s="8"/>
      <c r="E33209" s="1"/>
      <c r="F33209" s="1"/>
      <c r="G33209" s="1"/>
      <c r="H33209" s="1"/>
    </row>
    <row r="33210">
      <c r="A33210" s="1"/>
      <c r="B33210" s="1"/>
      <c r="C33210" s="1"/>
      <c r="D33210" s="8"/>
      <c r="E33210" s="1"/>
      <c r="F33210" s="1"/>
      <c r="G33210" s="1"/>
      <c r="H33210" s="1"/>
    </row>
    <row r="33211">
      <c r="A33211" s="1"/>
      <c r="B33211" s="1"/>
      <c r="C33211" s="1"/>
      <c r="D33211" s="8"/>
      <c r="E33211" s="1"/>
      <c r="F33211" s="1"/>
      <c r="G33211" s="1"/>
      <c r="H33211" s="1"/>
    </row>
    <row r="33212">
      <c r="A33212" s="1"/>
      <c r="B33212" s="1"/>
      <c r="C33212" s="1"/>
      <c r="D33212" s="8"/>
      <c r="E33212" s="1"/>
      <c r="F33212" s="1"/>
      <c r="G33212" s="1"/>
      <c r="H33212" s="1"/>
    </row>
    <row r="33213">
      <c r="A33213" s="1"/>
      <c r="B33213" s="1"/>
      <c r="C33213" s="1"/>
      <c r="D33213" s="8"/>
      <c r="E33213" s="1"/>
      <c r="F33213" s="1"/>
      <c r="G33213" s="1"/>
      <c r="H33213" s="1"/>
    </row>
    <row r="33214">
      <c r="A33214" s="1"/>
      <c r="B33214" s="1"/>
      <c r="C33214" s="1"/>
      <c r="D33214" s="8"/>
      <c r="E33214" s="1"/>
      <c r="F33214" s="1"/>
      <c r="G33214" s="1"/>
      <c r="H33214" s="1"/>
    </row>
    <row r="33215">
      <c r="A33215" s="1"/>
      <c r="B33215" s="1"/>
      <c r="C33215" s="1"/>
      <c r="D33215" s="8"/>
      <c r="E33215" s="1"/>
      <c r="F33215" s="1"/>
      <c r="G33215" s="1"/>
      <c r="H33215" s="1"/>
    </row>
    <row r="33216">
      <c r="A33216" s="1"/>
      <c r="B33216" s="1"/>
      <c r="C33216" s="1"/>
      <c r="D33216" s="8"/>
      <c r="E33216" s="1"/>
      <c r="F33216" s="1"/>
      <c r="G33216" s="1"/>
      <c r="H33216" s="1"/>
    </row>
    <row r="33217">
      <c r="A33217" s="1"/>
      <c r="B33217" s="1"/>
      <c r="C33217" s="1"/>
      <c r="D33217" s="8"/>
      <c r="E33217" s="1"/>
      <c r="F33217" s="1"/>
      <c r="G33217" s="1"/>
      <c r="H33217" s="1"/>
    </row>
    <row r="33218">
      <c r="A33218" s="1"/>
      <c r="B33218" s="1"/>
      <c r="C33218" s="1"/>
      <c r="D33218" s="8"/>
      <c r="E33218" s="1"/>
      <c r="F33218" s="1"/>
      <c r="G33218" s="1"/>
      <c r="H33218" s="1"/>
    </row>
    <row r="33219">
      <c r="A33219" s="1"/>
      <c r="B33219" s="1"/>
      <c r="C33219" s="1"/>
      <c r="D33219" s="8"/>
      <c r="E33219" s="1"/>
      <c r="F33219" s="1"/>
      <c r="G33219" s="1"/>
      <c r="H33219" s="1"/>
    </row>
    <row r="33220">
      <c r="A33220" s="1"/>
      <c r="B33220" s="1"/>
      <c r="C33220" s="1"/>
      <c r="D33220" s="8"/>
      <c r="E33220" s="1"/>
      <c r="F33220" s="1"/>
      <c r="G33220" s="1"/>
      <c r="H33220" s="1"/>
    </row>
    <row r="33221">
      <c r="A33221" s="1"/>
      <c r="B33221" s="1"/>
      <c r="C33221" s="1"/>
      <c r="D33221" s="8"/>
      <c r="E33221" s="1"/>
      <c r="F33221" s="1"/>
      <c r="G33221" s="1"/>
      <c r="H33221" s="1"/>
    </row>
    <row r="33222">
      <c r="A33222" s="1"/>
      <c r="B33222" s="1"/>
      <c r="C33222" s="1"/>
      <c r="D33222" s="8"/>
      <c r="E33222" s="1"/>
      <c r="F33222" s="1"/>
      <c r="G33222" s="1"/>
      <c r="H33222" s="1"/>
    </row>
    <row r="33223">
      <c r="A33223" s="1"/>
      <c r="B33223" s="1"/>
      <c r="C33223" s="1"/>
      <c r="D33223" s="8"/>
      <c r="E33223" s="1"/>
      <c r="F33223" s="1"/>
      <c r="G33223" s="1"/>
      <c r="H33223" s="1"/>
    </row>
    <row r="33224">
      <c r="A33224" s="1"/>
      <c r="B33224" s="1"/>
      <c r="C33224" s="1"/>
      <c r="D33224" s="8"/>
      <c r="E33224" s="1"/>
      <c r="F33224" s="1"/>
      <c r="G33224" s="1"/>
      <c r="H33224" s="1"/>
    </row>
    <row r="33225">
      <c r="A33225" s="1"/>
      <c r="B33225" s="1"/>
      <c r="C33225" s="1"/>
      <c r="D33225" s="8"/>
      <c r="E33225" s="1"/>
      <c r="F33225" s="1"/>
      <c r="G33225" s="1"/>
      <c r="H33225" s="1"/>
    </row>
    <row r="33226">
      <c r="A33226" s="1"/>
      <c r="B33226" s="1"/>
      <c r="C33226" s="1"/>
      <c r="D33226" s="8"/>
      <c r="E33226" s="1"/>
      <c r="F33226" s="1"/>
      <c r="G33226" s="1"/>
      <c r="H33226" s="1"/>
    </row>
    <row r="33227">
      <c r="A33227" s="1"/>
      <c r="B33227" s="1"/>
      <c r="C33227" s="1"/>
      <c r="D33227" s="8"/>
      <c r="E33227" s="1"/>
      <c r="F33227" s="1"/>
      <c r="G33227" s="1"/>
      <c r="H33227" s="1"/>
    </row>
    <row r="33228">
      <c r="A33228" s="1"/>
      <c r="B33228" s="1"/>
      <c r="C33228" s="1"/>
      <c r="D33228" s="8"/>
      <c r="E33228" s="1"/>
      <c r="F33228" s="1"/>
      <c r="G33228" s="1"/>
      <c r="H33228" s="1"/>
    </row>
    <row r="33229">
      <c r="A33229" s="1"/>
      <c r="B33229" s="1"/>
      <c r="C33229" s="1"/>
      <c r="D33229" s="8"/>
      <c r="E33229" s="1"/>
      <c r="F33229" s="1"/>
      <c r="G33229" s="1"/>
      <c r="H33229" s="1"/>
    </row>
    <row r="33230">
      <c r="A33230" s="1"/>
      <c r="B33230" s="1"/>
      <c r="C33230" s="1"/>
      <c r="D33230" s="8"/>
      <c r="E33230" s="1"/>
      <c r="F33230" s="1"/>
      <c r="G33230" s="1"/>
      <c r="H33230" s="1"/>
    </row>
    <row r="33231">
      <c r="A33231" s="1"/>
      <c r="B33231" s="1"/>
      <c r="C33231" s="1"/>
      <c r="D33231" s="8"/>
      <c r="E33231" s="1"/>
      <c r="F33231" s="1"/>
      <c r="G33231" s="1"/>
      <c r="H33231" s="1"/>
    </row>
    <row r="33232">
      <c r="A33232" s="1"/>
      <c r="B33232" s="1"/>
      <c r="C33232" s="1"/>
      <c r="D33232" s="8"/>
      <c r="E33232" s="1"/>
      <c r="F33232" s="1"/>
      <c r="G33232" s="1"/>
      <c r="H33232" s="1"/>
    </row>
    <row r="33233">
      <c r="A33233" s="1"/>
      <c r="B33233" s="1"/>
      <c r="C33233" s="1"/>
      <c r="D33233" s="8"/>
      <c r="E33233" s="1"/>
      <c r="F33233" s="1"/>
      <c r="G33233" s="1"/>
      <c r="H33233" s="1"/>
    </row>
    <row r="33234">
      <c r="A33234" s="1"/>
      <c r="B33234" s="1"/>
      <c r="C33234" s="1"/>
      <c r="D33234" s="8"/>
      <c r="E33234" s="1"/>
      <c r="F33234" s="1"/>
      <c r="G33234" s="1"/>
      <c r="H33234" s="1"/>
    </row>
    <row r="33235">
      <c r="A33235" s="1"/>
      <c r="B33235" s="1"/>
      <c r="C33235" s="1"/>
      <c r="D33235" s="8"/>
      <c r="E33235" s="1"/>
      <c r="F33235" s="1"/>
      <c r="G33235" s="1"/>
      <c r="H33235" s="1"/>
    </row>
    <row r="33236">
      <c r="A33236" s="1"/>
      <c r="B33236" s="1"/>
      <c r="C33236" s="1"/>
      <c r="D33236" s="8"/>
      <c r="E33236" s="1"/>
      <c r="F33236" s="1"/>
      <c r="G33236" s="1"/>
      <c r="H33236" s="1"/>
    </row>
    <row r="33237">
      <c r="A33237" s="1"/>
      <c r="B33237" s="1"/>
      <c r="C33237" s="1"/>
      <c r="D33237" s="8"/>
      <c r="E33237" s="1"/>
      <c r="F33237" s="1"/>
      <c r="G33237" s="1"/>
      <c r="H33237" s="1"/>
    </row>
    <row r="33238">
      <c r="A33238" s="1"/>
      <c r="B33238" s="1"/>
      <c r="C33238" s="1"/>
      <c r="D33238" s="8"/>
      <c r="E33238" s="1"/>
      <c r="F33238" s="1"/>
      <c r="G33238" s="1"/>
      <c r="H33238" s="1"/>
    </row>
    <row r="33239">
      <c r="A33239" s="1"/>
      <c r="B33239" s="1"/>
      <c r="C33239" s="1"/>
      <c r="D33239" s="8"/>
      <c r="E33239" s="1"/>
      <c r="F33239" s="1"/>
      <c r="G33239" s="1"/>
      <c r="H33239" s="1"/>
    </row>
    <row r="33240">
      <c r="A33240" s="1"/>
      <c r="B33240" s="1"/>
      <c r="C33240" s="1"/>
      <c r="D33240" s="8"/>
      <c r="E33240" s="1"/>
      <c r="F33240" s="1"/>
      <c r="G33240" s="1"/>
      <c r="H33240" s="1"/>
    </row>
    <row r="33241">
      <c r="A33241" s="1"/>
      <c r="B33241" s="1"/>
      <c r="C33241" s="1"/>
      <c r="D33241" s="8"/>
      <c r="E33241" s="1"/>
      <c r="F33241" s="1"/>
      <c r="G33241" s="1"/>
      <c r="H33241" s="1"/>
    </row>
    <row r="33242">
      <c r="A33242" s="1"/>
      <c r="B33242" s="1"/>
      <c r="C33242" s="1"/>
      <c r="D33242" s="8"/>
      <c r="E33242" s="1"/>
      <c r="F33242" s="1"/>
      <c r="G33242" s="1"/>
      <c r="H33242" s="1"/>
    </row>
    <row r="33243">
      <c r="A33243" s="1"/>
      <c r="B33243" s="1"/>
      <c r="C33243" s="1"/>
      <c r="D33243" s="8"/>
      <c r="E33243" s="1"/>
      <c r="F33243" s="1"/>
      <c r="G33243" s="1"/>
      <c r="H33243" s="1"/>
    </row>
    <row r="33244">
      <c r="A33244" s="1"/>
      <c r="B33244" s="1"/>
      <c r="C33244" s="1"/>
      <c r="D33244" s="8"/>
      <c r="E33244" s="1"/>
      <c r="F33244" s="1"/>
      <c r="G33244" s="1"/>
      <c r="H33244" s="1"/>
    </row>
    <row r="33245">
      <c r="A33245" s="1"/>
      <c r="B33245" s="1"/>
      <c r="C33245" s="1"/>
      <c r="D33245" s="8"/>
      <c r="E33245" s="1"/>
      <c r="F33245" s="1"/>
      <c r="G33245" s="1"/>
      <c r="H33245" s="1"/>
    </row>
    <row r="33246">
      <c r="A33246" s="1"/>
      <c r="B33246" s="1"/>
      <c r="C33246" s="1"/>
      <c r="D33246" s="8"/>
      <c r="E33246" s="1"/>
      <c r="F33246" s="1"/>
      <c r="G33246" s="1"/>
      <c r="H33246" s="1"/>
    </row>
    <row r="33247">
      <c r="A33247" s="1"/>
      <c r="B33247" s="1"/>
      <c r="C33247" s="1"/>
      <c r="D33247" s="8"/>
      <c r="E33247" s="1"/>
      <c r="F33247" s="1"/>
      <c r="G33247" s="1"/>
      <c r="H33247" s="1"/>
    </row>
    <row r="33248">
      <c r="A33248" s="1"/>
      <c r="B33248" s="1"/>
      <c r="C33248" s="1"/>
      <c r="D33248" s="8"/>
      <c r="E33248" s="1"/>
      <c r="F33248" s="1"/>
      <c r="G33248" s="1"/>
      <c r="H33248" s="1"/>
    </row>
    <row r="33249">
      <c r="A33249" s="1"/>
      <c r="B33249" s="1"/>
      <c r="C33249" s="1"/>
      <c r="D33249" s="8"/>
      <c r="E33249" s="1"/>
      <c r="F33249" s="1"/>
      <c r="G33249" s="1"/>
      <c r="H33249" s="1"/>
    </row>
    <row r="33250">
      <c r="A33250" s="1"/>
      <c r="B33250" s="1"/>
      <c r="C33250" s="1"/>
      <c r="D33250" s="8"/>
      <c r="E33250" s="1"/>
      <c r="F33250" s="1"/>
      <c r="G33250" s="1"/>
      <c r="H33250" s="1"/>
    </row>
    <row r="33251">
      <c r="A33251" s="1"/>
      <c r="B33251" s="1"/>
      <c r="C33251" s="1"/>
      <c r="D33251" s="8"/>
      <c r="E33251" s="1"/>
      <c r="F33251" s="1"/>
      <c r="G33251" s="1"/>
      <c r="H33251" s="1"/>
    </row>
    <row r="33252">
      <c r="A33252" s="1"/>
      <c r="B33252" s="1"/>
      <c r="C33252" s="1"/>
      <c r="D33252" s="8"/>
      <c r="E33252" s="1"/>
      <c r="F33252" s="1"/>
      <c r="G33252" s="1"/>
      <c r="H33252" s="1"/>
    </row>
    <row r="33253">
      <c r="A33253" s="1"/>
      <c r="B33253" s="1"/>
      <c r="C33253" s="1"/>
      <c r="D33253" s="8"/>
      <c r="E33253" s="1"/>
      <c r="F33253" s="1"/>
      <c r="G33253" s="1"/>
      <c r="H33253" s="1"/>
    </row>
    <row r="33254">
      <c r="A33254" s="1"/>
      <c r="B33254" s="1"/>
      <c r="C33254" s="1"/>
      <c r="D33254" s="8"/>
      <c r="E33254" s="1"/>
      <c r="F33254" s="1"/>
      <c r="G33254" s="1"/>
      <c r="H33254" s="1"/>
    </row>
    <row r="33255">
      <c r="A33255" s="1"/>
      <c r="B33255" s="1"/>
      <c r="C33255" s="1"/>
      <c r="D33255" s="8"/>
      <c r="E33255" s="1"/>
      <c r="F33255" s="1"/>
      <c r="G33255" s="1"/>
      <c r="H33255" s="1"/>
    </row>
    <row r="33256">
      <c r="A33256" s="1"/>
      <c r="B33256" s="1"/>
      <c r="C33256" s="1"/>
      <c r="D33256" s="8"/>
      <c r="E33256" s="1"/>
      <c r="F33256" s="1"/>
      <c r="G33256" s="1"/>
      <c r="H33256" s="1"/>
    </row>
    <row r="33257">
      <c r="A33257" s="1"/>
      <c r="B33257" s="1"/>
      <c r="C33257" s="1"/>
      <c r="D33257" s="8"/>
      <c r="E33257" s="1"/>
      <c r="F33257" s="1"/>
      <c r="G33257" s="1"/>
      <c r="H33257" s="1"/>
    </row>
    <row r="33258">
      <c r="A33258" s="1"/>
      <c r="B33258" s="1"/>
      <c r="C33258" s="1"/>
      <c r="D33258" s="8"/>
      <c r="E33258" s="1"/>
      <c r="F33258" s="1"/>
      <c r="G33258" s="1"/>
      <c r="H33258" s="1"/>
    </row>
    <row r="33259">
      <c r="A33259" s="1"/>
      <c r="B33259" s="1"/>
      <c r="C33259" s="1"/>
      <c r="D33259" s="8"/>
      <c r="E33259" s="1"/>
      <c r="F33259" s="1"/>
      <c r="G33259" s="1"/>
      <c r="H33259" s="1"/>
    </row>
    <row r="33260">
      <c r="A33260" s="1"/>
      <c r="B33260" s="1"/>
      <c r="C33260" s="1"/>
      <c r="D33260" s="8"/>
      <c r="E33260" s="1"/>
      <c r="F33260" s="1"/>
      <c r="G33260" s="1"/>
      <c r="H33260" s="1"/>
    </row>
    <row r="33261">
      <c r="A33261" s="1"/>
      <c r="B33261" s="1"/>
      <c r="C33261" s="1"/>
      <c r="D33261" s="8"/>
      <c r="E33261" s="1"/>
      <c r="F33261" s="1"/>
      <c r="G33261" s="1"/>
      <c r="H33261" s="1"/>
    </row>
    <row r="33262">
      <c r="A33262" s="1"/>
      <c r="B33262" s="1"/>
      <c r="C33262" s="1"/>
      <c r="D33262" s="8"/>
      <c r="E33262" s="1"/>
      <c r="F33262" s="1"/>
      <c r="G33262" s="1"/>
      <c r="H33262" s="1"/>
    </row>
    <row r="33263">
      <c r="A33263" s="1"/>
      <c r="B33263" s="1"/>
      <c r="C33263" s="1"/>
      <c r="D33263" s="8"/>
      <c r="E33263" s="1"/>
      <c r="F33263" s="1"/>
      <c r="G33263" s="1"/>
      <c r="H33263" s="1"/>
    </row>
    <row r="33264">
      <c r="A33264" s="1"/>
      <c r="B33264" s="1"/>
      <c r="C33264" s="1"/>
      <c r="D33264" s="8"/>
      <c r="E33264" s="1"/>
      <c r="F33264" s="1"/>
      <c r="G33264" s="1"/>
      <c r="H33264" s="1"/>
    </row>
    <row r="33265">
      <c r="A33265" s="1"/>
      <c r="B33265" s="1"/>
      <c r="C33265" s="1"/>
      <c r="D33265" s="8"/>
      <c r="E33265" s="1"/>
      <c r="F33265" s="1"/>
      <c r="G33265" s="1"/>
      <c r="H33265" s="1"/>
    </row>
    <row r="33266">
      <c r="A33266" s="1"/>
      <c r="B33266" s="1"/>
      <c r="C33266" s="1"/>
      <c r="D33266" s="8"/>
      <c r="E33266" s="1"/>
      <c r="F33266" s="1"/>
      <c r="G33266" s="1"/>
      <c r="H33266" s="1"/>
    </row>
    <row r="33267">
      <c r="A33267" s="1"/>
      <c r="B33267" s="1"/>
      <c r="C33267" s="1"/>
      <c r="D33267" s="8"/>
      <c r="E33267" s="1"/>
      <c r="F33267" s="1"/>
      <c r="G33267" s="1"/>
      <c r="H33267" s="1"/>
    </row>
    <row r="33268">
      <c r="A33268" s="1"/>
      <c r="B33268" s="1"/>
      <c r="C33268" s="1"/>
      <c r="D33268" s="8"/>
      <c r="E33268" s="1"/>
      <c r="F33268" s="1"/>
      <c r="G33268" s="1"/>
      <c r="H33268" s="1"/>
    </row>
    <row r="33269">
      <c r="A33269" s="1"/>
      <c r="B33269" s="1"/>
      <c r="C33269" s="1"/>
      <c r="D33269" s="8"/>
      <c r="E33269" s="1"/>
      <c r="F33269" s="1"/>
      <c r="G33269" s="1"/>
      <c r="H33269" s="1"/>
    </row>
    <row r="33270">
      <c r="A33270" s="1"/>
      <c r="B33270" s="1"/>
      <c r="C33270" s="1"/>
      <c r="D33270" s="8"/>
      <c r="E33270" s="1"/>
      <c r="F33270" s="1"/>
      <c r="G33270" s="1"/>
      <c r="H33270" s="1"/>
    </row>
    <row r="33271">
      <c r="A33271" s="1"/>
      <c r="B33271" s="1"/>
      <c r="C33271" s="1"/>
      <c r="D33271" s="8"/>
      <c r="E33271" s="1"/>
      <c r="F33271" s="1"/>
      <c r="G33271" s="1"/>
      <c r="H33271" s="1"/>
    </row>
    <row r="33272">
      <c r="A33272" s="1"/>
      <c r="B33272" s="1"/>
      <c r="C33272" s="1"/>
      <c r="D33272" s="8"/>
      <c r="E33272" s="1"/>
      <c r="F33272" s="1"/>
      <c r="G33272" s="1"/>
      <c r="H33272" s="1"/>
    </row>
    <row r="33273">
      <c r="A33273" s="1"/>
      <c r="B33273" s="1"/>
      <c r="C33273" s="1"/>
      <c r="D33273" s="8"/>
      <c r="E33273" s="1"/>
      <c r="F33273" s="1"/>
      <c r="G33273" s="1"/>
      <c r="H33273" s="1"/>
    </row>
    <row r="33274">
      <c r="A33274" s="1"/>
      <c r="B33274" s="1"/>
      <c r="C33274" s="1"/>
      <c r="D33274" s="8"/>
      <c r="E33274" s="1"/>
      <c r="F33274" s="1"/>
      <c r="G33274" s="1"/>
      <c r="H33274" s="1"/>
    </row>
    <row r="33275">
      <c r="A33275" s="1"/>
      <c r="B33275" s="1"/>
      <c r="C33275" s="1"/>
      <c r="D33275" s="8"/>
      <c r="E33275" s="1"/>
      <c r="F33275" s="1"/>
      <c r="G33275" s="1"/>
      <c r="H33275" s="1"/>
    </row>
    <row r="33276">
      <c r="A33276" s="1"/>
      <c r="B33276" s="1"/>
      <c r="C33276" s="1"/>
      <c r="D33276" s="8"/>
      <c r="E33276" s="1"/>
      <c r="F33276" s="1"/>
      <c r="G33276" s="1"/>
      <c r="H33276" s="1"/>
    </row>
    <row r="33277">
      <c r="A33277" s="1"/>
      <c r="B33277" s="1"/>
      <c r="C33277" s="1"/>
      <c r="D33277" s="8"/>
      <c r="E33277" s="1"/>
      <c r="F33277" s="1"/>
      <c r="G33277" s="1"/>
      <c r="H33277" s="1"/>
    </row>
    <row r="33278">
      <c r="A33278" s="1"/>
      <c r="B33278" s="1"/>
      <c r="C33278" s="1"/>
      <c r="D33278" s="8"/>
      <c r="E33278" s="1"/>
      <c r="F33278" s="1"/>
      <c r="G33278" s="1"/>
      <c r="H33278" s="1"/>
    </row>
    <row r="33279">
      <c r="A33279" s="1"/>
      <c r="B33279" s="1"/>
      <c r="C33279" s="1"/>
      <c r="D33279" s="8"/>
      <c r="E33279" s="1"/>
      <c r="F33279" s="1"/>
      <c r="G33279" s="1"/>
      <c r="H33279" s="1"/>
    </row>
    <row r="33280">
      <c r="A33280" s="1"/>
      <c r="B33280" s="1"/>
      <c r="C33280" s="1"/>
      <c r="D33280" s="8"/>
      <c r="E33280" s="1"/>
      <c r="F33280" s="1"/>
      <c r="G33280" s="1"/>
      <c r="H33280" s="1"/>
    </row>
    <row r="33281">
      <c r="A33281" s="1"/>
      <c r="B33281" s="1"/>
      <c r="C33281" s="1"/>
      <c r="D33281" s="8"/>
      <c r="E33281" s="1"/>
      <c r="F33281" s="1"/>
      <c r="G33281" s="1"/>
      <c r="H33281" s="1"/>
    </row>
    <row r="33282">
      <c r="A33282" s="1"/>
      <c r="B33282" s="1"/>
      <c r="C33282" s="1"/>
      <c r="D33282" s="8"/>
      <c r="E33282" s="1"/>
      <c r="F33282" s="1"/>
      <c r="G33282" s="1"/>
      <c r="H33282" s="1"/>
    </row>
    <row r="33283">
      <c r="A33283" s="1"/>
      <c r="B33283" s="1"/>
      <c r="C33283" s="1"/>
      <c r="D33283" s="8"/>
      <c r="E33283" s="1"/>
      <c r="F33283" s="1"/>
      <c r="G33283" s="1"/>
      <c r="H33283" s="1"/>
    </row>
    <row r="33284">
      <c r="A33284" s="1"/>
      <c r="B33284" s="1"/>
      <c r="C33284" s="1"/>
      <c r="D33284" s="8"/>
      <c r="E33284" s="1"/>
      <c r="F33284" s="1"/>
      <c r="G33284" s="1"/>
      <c r="H33284" s="1"/>
    </row>
    <row r="33285">
      <c r="A33285" s="1"/>
      <c r="B33285" s="1"/>
      <c r="C33285" s="1"/>
      <c r="D33285" s="8"/>
      <c r="E33285" s="1"/>
      <c r="F33285" s="1"/>
      <c r="G33285" s="1"/>
      <c r="H33285" s="1"/>
    </row>
    <row r="33286">
      <c r="A33286" s="1"/>
      <c r="B33286" s="1"/>
      <c r="C33286" s="1"/>
      <c r="D33286" s="8"/>
      <c r="E33286" s="1"/>
      <c r="F33286" s="1"/>
      <c r="G33286" s="1"/>
      <c r="H33286" s="1"/>
    </row>
    <row r="33287">
      <c r="A33287" s="1"/>
      <c r="B33287" s="1"/>
      <c r="C33287" s="1"/>
      <c r="D33287" s="8"/>
      <c r="E33287" s="1"/>
      <c r="F33287" s="1"/>
      <c r="G33287" s="1"/>
      <c r="H33287" s="1"/>
    </row>
    <row r="33288">
      <c r="A33288" s="1"/>
      <c r="B33288" s="1"/>
      <c r="C33288" s="1"/>
      <c r="D33288" s="8"/>
      <c r="E33288" s="1"/>
      <c r="F33288" s="1"/>
      <c r="G33288" s="1"/>
      <c r="H33288" s="1"/>
    </row>
    <row r="33289">
      <c r="A33289" s="1"/>
      <c r="B33289" s="1"/>
      <c r="C33289" s="1"/>
      <c r="D33289" s="8"/>
      <c r="E33289" s="1"/>
      <c r="F33289" s="1"/>
      <c r="G33289" s="1"/>
      <c r="H33289" s="1"/>
    </row>
    <row r="33290">
      <c r="A33290" s="1"/>
      <c r="B33290" s="1"/>
      <c r="C33290" s="1"/>
      <c r="D33290" s="8"/>
      <c r="E33290" s="1"/>
      <c r="F33290" s="1"/>
      <c r="G33290" s="1"/>
      <c r="H33290" s="1"/>
    </row>
    <row r="33291">
      <c r="A33291" s="1"/>
      <c r="B33291" s="1"/>
      <c r="C33291" s="1"/>
      <c r="D33291" s="8"/>
      <c r="E33291" s="1"/>
      <c r="F33291" s="1"/>
      <c r="G33291" s="1"/>
      <c r="H33291" s="1"/>
    </row>
    <row r="33292">
      <c r="A33292" s="1"/>
      <c r="B33292" s="1"/>
      <c r="C33292" s="1"/>
      <c r="D33292" s="8"/>
      <c r="E33292" s="1"/>
      <c r="F33292" s="1"/>
      <c r="G33292" s="1"/>
      <c r="H33292" s="1"/>
    </row>
    <row r="33293">
      <c r="A33293" s="1"/>
      <c r="B33293" s="1"/>
      <c r="C33293" s="1"/>
      <c r="D33293" s="8"/>
      <c r="E33293" s="1"/>
      <c r="F33293" s="1"/>
      <c r="G33293" s="1"/>
      <c r="H33293" s="1"/>
    </row>
    <row r="33294">
      <c r="A33294" s="1"/>
      <c r="B33294" s="1"/>
      <c r="C33294" s="1"/>
      <c r="D33294" s="8"/>
      <c r="E33294" s="1"/>
      <c r="F33294" s="1"/>
      <c r="G33294" s="1"/>
      <c r="H33294" s="1"/>
    </row>
    <row r="33295">
      <c r="A33295" s="1"/>
      <c r="B33295" s="1"/>
      <c r="C33295" s="1"/>
      <c r="D33295" s="8"/>
      <c r="E33295" s="1"/>
      <c r="F33295" s="1"/>
      <c r="G33295" s="1"/>
      <c r="H33295" s="1"/>
    </row>
    <row r="33296">
      <c r="A33296" s="1"/>
      <c r="B33296" s="1"/>
      <c r="C33296" s="1"/>
      <c r="D33296" s="8"/>
      <c r="E33296" s="1"/>
      <c r="F33296" s="1"/>
      <c r="G33296" s="1"/>
      <c r="H33296" s="1"/>
    </row>
    <row r="33297">
      <c r="A33297" s="1"/>
      <c r="B33297" s="1"/>
      <c r="C33297" s="1"/>
      <c r="D33297" s="8"/>
      <c r="E33297" s="1"/>
      <c r="F33297" s="1"/>
      <c r="G33297" s="1"/>
      <c r="H33297" s="1"/>
    </row>
    <row r="33298">
      <c r="A33298" s="1"/>
      <c r="B33298" s="1"/>
      <c r="C33298" s="1"/>
      <c r="D33298" s="8"/>
      <c r="E33298" s="1"/>
      <c r="F33298" s="1"/>
      <c r="G33298" s="1"/>
      <c r="H33298" s="1"/>
    </row>
    <row r="33299">
      <c r="A33299" s="1"/>
      <c r="B33299" s="1"/>
      <c r="C33299" s="1"/>
      <c r="D33299" s="8"/>
      <c r="E33299" s="1"/>
      <c r="F33299" s="1"/>
      <c r="G33299" s="1"/>
      <c r="H33299" s="1"/>
    </row>
    <row r="33300">
      <c r="A33300" s="1"/>
      <c r="B33300" s="1"/>
      <c r="C33300" s="1"/>
      <c r="D33300" s="8"/>
      <c r="E33300" s="1"/>
      <c r="F33300" s="1"/>
      <c r="G33300" s="1"/>
      <c r="H33300" s="1"/>
    </row>
    <row r="33301">
      <c r="A33301" s="1"/>
      <c r="B33301" s="1"/>
      <c r="C33301" s="1"/>
      <c r="D33301" s="8"/>
      <c r="E33301" s="1"/>
      <c r="F33301" s="1"/>
      <c r="G33301" s="1"/>
      <c r="H33301" s="1"/>
    </row>
    <row r="33302">
      <c r="A33302" s="1"/>
      <c r="B33302" s="1"/>
      <c r="C33302" s="1"/>
      <c r="D33302" s="8"/>
      <c r="E33302" s="1"/>
      <c r="F33302" s="1"/>
      <c r="G33302" s="1"/>
      <c r="H33302" s="1"/>
    </row>
    <row r="33303">
      <c r="A33303" s="1"/>
      <c r="B33303" s="1"/>
      <c r="C33303" s="1"/>
      <c r="D33303" s="8"/>
      <c r="E33303" s="1"/>
      <c r="F33303" s="1"/>
      <c r="G33303" s="1"/>
      <c r="H33303" s="1"/>
    </row>
    <row r="33304">
      <c r="A33304" s="1"/>
      <c r="B33304" s="1"/>
      <c r="C33304" s="1"/>
      <c r="D33304" s="8"/>
      <c r="E33304" s="1"/>
      <c r="F33304" s="1"/>
      <c r="G33304" s="1"/>
      <c r="H33304" s="1"/>
    </row>
    <row r="33305">
      <c r="A33305" s="1"/>
      <c r="B33305" s="1"/>
      <c r="C33305" s="1"/>
      <c r="D33305" s="8"/>
      <c r="E33305" s="1"/>
      <c r="F33305" s="1"/>
      <c r="G33305" s="1"/>
      <c r="H33305" s="1"/>
    </row>
    <row r="33306">
      <c r="A33306" s="1"/>
      <c r="B33306" s="1"/>
      <c r="C33306" s="1"/>
      <c r="D33306" s="8"/>
      <c r="E33306" s="1"/>
      <c r="F33306" s="1"/>
      <c r="G33306" s="1"/>
      <c r="H33306" s="1"/>
    </row>
    <row r="33307">
      <c r="A33307" s="1"/>
      <c r="B33307" s="1"/>
      <c r="C33307" s="1"/>
      <c r="D33307" s="8"/>
      <c r="E33307" s="1"/>
      <c r="F33307" s="1"/>
      <c r="G33307" s="1"/>
      <c r="H33307" s="1"/>
    </row>
    <row r="33308">
      <c r="A33308" s="1"/>
      <c r="B33308" s="1"/>
      <c r="C33308" s="1"/>
      <c r="D33308" s="8"/>
      <c r="E33308" s="1"/>
      <c r="F33308" s="1"/>
      <c r="G33308" s="1"/>
      <c r="H33308" s="1"/>
    </row>
    <row r="33309">
      <c r="A33309" s="1"/>
      <c r="B33309" s="1"/>
      <c r="C33309" s="1"/>
      <c r="D33309" s="8"/>
      <c r="E33309" s="1"/>
      <c r="F33309" s="1"/>
      <c r="G33309" s="1"/>
      <c r="H33309" s="1"/>
    </row>
    <row r="33310">
      <c r="A33310" s="1"/>
      <c r="B33310" s="1"/>
      <c r="C33310" s="1"/>
      <c r="D33310" s="8"/>
      <c r="E33310" s="1"/>
      <c r="F33310" s="1"/>
      <c r="G33310" s="1"/>
      <c r="H33310" s="1"/>
    </row>
    <row r="33311">
      <c r="A33311" s="1"/>
      <c r="B33311" s="1"/>
      <c r="C33311" s="1"/>
      <c r="D33311" s="8"/>
      <c r="E33311" s="1"/>
      <c r="F33311" s="1"/>
      <c r="G33311" s="1"/>
      <c r="H33311" s="1"/>
    </row>
    <row r="33312">
      <c r="A33312" s="1"/>
      <c r="B33312" s="1"/>
      <c r="C33312" s="1"/>
      <c r="D33312" s="8"/>
      <c r="E33312" s="1"/>
      <c r="F33312" s="1"/>
      <c r="G33312" s="1"/>
      <c r="H33312" s="1"/>
    </row>
    <row r="33313">
      <c r="A33313" s="1"/>
      <c r="B33313" s="1"/>
      <c r="C33313" s="1"/>
      <c r="D33313" s="8"/>
      <c r="E33313" s="1"/>
      <c r="F33313" s="1"/>
      <c r="G33313" s="1"/>
      <c r="H33313" s="1"/>
    </row>
    <row r="33314">
      <c r="A33314" s="1"/>
      <c r="B33314" s="1"/>
      <c r="C33314" s="1"/>
      <c r="D33314" s="8"/>
      <c r="E33314" s="1"/>
      <c r="F33314" s="1"/>
      <c r="G33314" s="1"/>
      <c r="H33314" s="1"/>
    </row>
    <row r="33315">
      <c r="A33315" s="1"/>
      <c r="B33315" s="1"/>
      <c r="C33315" s="1"/>
      <c r="D33315" s="8"/>
      <c r="E33315" s="1"/>
      <c r="F33315" s="1"/>
      <c r="G33315" s="1"/>
      <c r="H33315" s="1"/>
    </row>
    <row r="33316">
      <c r="A33316" s="1"/>
      <c r="B33316" s="1"/>
      <c r="C33316" s="1"/>
      <c r="D33316" s="8"/>
      <c r="E33316" s="1"/>
      <c r="F33316" s="1"/>
      <c r="G33316" s="1"/>
      <c r="H33316" s="1"/>
    </row>
    <row r="33317">
      <c r="A33317" s="1"/>
      <c r="B33317" s="1"/>
      <c r="C33317" s="1"/>
      <c r="D33317" s="8"/>
      <c r="E33317" s="1"/>
      <c r="F33317" s="1"/>
      <c r="G33317" s="1"/>
      <c r="H33317" s="1"/>
    </row>
    <row r="33318">
      <c r="A33318" s="1"/>
      <c r="B33318" s="1"/>
      <c r="C33318" s="1"/>
      <c r="D33318" s="8"/>
      <c r="E33318" s="1"/>
      <c r="F33318" s="1"/>
      <c r="G33318" s="1"/>
      <c r="H33318" s="1"/>
    </row>
    <row r="33319">
      <c r="A33319" s="1"/>
      <c r="B33319" s="1"/>
      <c r="C33319" s="1"/>
      <c r="D33319" s="8"/>
      <c r="E33319" s="1"/>
      <c r="F33319" s="1"/>
      <c r="G33319" s="1"/>
      <c r="H33319" s="1"/>
    </row>
    <row r="33320">
      <c r="A33320" s="1"/>
      <c r="B33320" s="1"/>
      <c r="C33320" s="1"/>
      <c r="D33320" s="8"/>
      <c r="E33320" s="1"/>
      <c r="F33320" s="1"/>
      <c r="G33320" s="1"/>
      <c r="H33320" s="1"/>
    </row>
    <row r="33321">
      <c r="A33321" s="1"/>
      <c r="B33321" s="1"/>
      <c r="C33321" s="1"/>
      <c r="D33321" s="8"/>
      <c r="E33321" s="1"/>
      <c r="F33321" s="1"/>
      <c r="G33321" s="1"/>
      <c r="H33321" s="1"/>
    </row>
    <row r="33322">
      <c r="A33322" s="1"/>
      <c r="B33322" s="1"/>
      <c r="C33322" s="1"/>
      <c r="D33322" s="8"/>
      <c r="E33322" s="1"/>
      <c r="F33322" s="1"/>
      <c r="G33322" s="1"/>
      <c r="H33322" s="1"/>
    </row>
    <row r="33323">
      <c r="A33323" s="1"/>
      <c r="B33323" s="1"/>
      <c r="C33323" s="1"/>
      <c r="D33323" s="8"/>
      <c r="E33323" s="1"/>
      <c r="F33323" s="1"/>
      <c r="G33323" s="1"/>
      <c r="H33323" s="1"/>
    </row>
    <row r="33324">
      <c r="A33324" s="1"/>
      <c r="B33324" s="1"/>
      <c r="C33324" s="1"/>
      <c r="D33324" s="8"/>
      <c r="E33324" s="1"/>
      <c r="F33324" s="1"/>
      <c r="G33324" s="1"/>
      <c r="H33324" s="1"/>
    </row>
    <row r="33325">
      <c r="A33325" s="1"/>
      <c r="B33325" s="1"/>
      <c r="C33325" s="1"/>
      <c r="D33325" s="8"/>
      <c r="E33325" s="1"/>
      <c r="F33325" s="1"/>
      <c r="G33325" s="1"/>
      <c r="H33325" s="1"/>
    </row>
    <row r="33326">
      <c r="A33326" s="1"/>
      <c r="B33326" s="1"/>
      <c r="C33326" s="1"/>
      <c r="D33326" s="8"/>
      <c r="E33326" s="1"/>
      <c r="F33326" s="1"/>
      <c r="G33326" s="1"/>
      <c r="H33326" s="1"/>
    </row>
    <row r="33327">
      <c r="A33327" s="1"/>
      <c r="B33327" s="1"/>
      <c r="C33327" s="1"/>
      <c r="D33327" s="8"/>
      <c r="E33327" s="1"/>
      <c r="F33327" s="1"/>
      <c r="G33327" s="1"/>
      <c r="H33327" s="1"/>
    </row>
    <row r="33328">
      <c r="A33328" s="1"/>
      <c r="B33328" s="1"/>
      <c r="C33328" s="1"/>
      <c r="D33328" s="8"/>
      <c r="E33328" s="1"/>
      <c r="F33328" s="1"/>
      <c r="G33328" s="1"/>
      <c r="H33328" s="1"/>
    </row>
    <row r="33329">
      <c r="A33329" s="1"/>
      <c r="B33329" s="1"/>
      <c r="C33329" s="1"/>
      <c r="D33329" s="8"/>
      <c r="E33329" s="1"/>
      <c r="F33329" s="1"/>
      <c r="G33329" s="1"/>
      <c r="H33329" s="1"/>
    </row>
    <row r="33330">
      <c r="A33330" s="1"/>
      <c r="B33330" s="1"/>
      <c r="C33330" s="1"/>
      <c r="D33330" s="8"/>
      <c r="E33330" s="1"/>
      <c r="F33330" s="1"/>
      <c r="G33330" s="1"/>
      <c r="H33330" s="1"/>
    </row>
    <row r="33331">
      <c r="A33331" s="1"/>
      <c r="B33331" s="1"/>
      <c r="C33331" s="1"/>
      <c r="D33331" s="8"/>
      <c r="E33331" s="1"/>
      <c r="F33331" s="1"/>
      <c r="G33331" s="1"/>
      <c r="H33331" s="1"/>
    </row>
    <row r="33332">
      <c r="A33332" s="1"/>
      <c r="B33332" s="1"/>
      <c r="C33332" s="1"/>
      <c r="D33332" s="8"/>
      <c r="E33332" s="1"/>
      <c r="F33332" s="1"/>
      <c r="G33332" s="1"/>
      <c r="H33332" s="1"/>
    </row>
    <row r="33333">
      <c r="A33333" s="1"/>
      <c r="B33333" s="1"/>
      <c r="C33333" s="1"/>
      <c r="D33333" s="8"/>
      <c r="E33333" s="1"/>
      <c r="F33333" s="1"/>
      <c r="G33333" s="1"/>
      <c r="H33333" s="1"/>
    </row>
    <row r="33334">
      <c r="A33334" s="1"/>
      <c r="B33334" s="1"/>
      <c r="C33334" s="1"/>
      <c r="D33334" s="8"/>
      <c r="E33334" s="1"/>
      <c r="F33334" s="1"/>
      <c r="G33334" s="1"/>
      <c r="H33334" s="1"/>
    </row>
    <row r="33335">
      <c r="A33335" s="1"/>
      <c r="B33335" s="1"/>
      <c r="C33335" s="1"/>
      <c r="D33335" s="8"/>
      <c r="E33335" s="1"/>
      <c r="F33335" s="1"/>
      <c r="G33335" s="1"/>
      <c r="H33335" s="1"/>
    </row>
    <row r="33336">
      <c r="A33336" s="1"/>
      <c r="B33336" s="1"/>
      <c r="C33336" s="1"/>
      <c r="D33336" s="8"/>
      <c r="E33336" s="1"/>
      <c r="F33336" s="1"/>
      <c r="G33336" s="1"/>
      <c r="H33336" s="1"/>
    </row>
    <row r="33337">
      <c r="A33337" s="1"/>
      <c r="B33337" s="1"/>
      <c r="C33337" s="1"/>
      <c r="D33337" s="8"/>
      <c r="E33337" s="1"/>
      <c r="F33337" s="1"/>
      <c r="G33337" s="1"/>
      <c r="H33337" s="1"/>
    </row>
    <row r="33338">
      <c r="A33338" s="1"/>
      <c r="B33338" s="1"/>
      <c r="C33338" s="1"/>
      <c r="D33338" s="8"/>
      <c r="E33338" s="1"/>
      <c r="F33338" s="1"/>
      <c r="G33338" s="1"/>
      <c r="H33338" s="1"/>
    </row>
    <row r="33339">
      <c r="A33339" s="1"/>
      <c r="B33339" s="1"/>
      <c r="C33339" s="1"/>
      <c r="D33339" s="8"/>
      <c r="E33339" s="1"/>
      <c r="F33339" s="1"/>
      <c r="G33339" s="1"/>
      <c r="H33339" s="1"/>
    </row>
    <row r="33340">
      <c r="A33340" s="1"/>
      <c r="B33340" s="1"/>
      <c r="C33340" s="1"/>
      <c r="D33340" s="8"/>
      <c r="E33340" s="1"/>
      <c r="F33340" s="1"/>
      <c r="G33340" s="1"/>
      <c r="H33340" s="1"/>
    </row>
    <row r="33341">
      <c r="A33341" s="1"/>
      <c r="B33341" s="1"/>
      <c r="C33341" s="1"/>
      <c r="D33341" s="8"/>
      <c r="E33341" s="1"/>
      <c r="F33341" s="1"/>
      <c r="G33341" s="1"/>
      <c r="H33341" s="1"/>
    </row>
    <row r="33342">
      <c r="A33342" s="1"/>
      <c r="B33342" s="1"/>
      <c r="C33342" s="1"/>
      <c r="D33342" s="8"/>
      <c r="E33342" s="1"/>
      <c r="F33342" s="1"/>
      <c r="G33342" s="1"/>
      <c r="H33342" s="1"/>
    </row>
    <row r="33343">
      <c r="A33343" s="1"/>
      <c r="B33343" s="1"/>
      <c r="C33343" s="1"/>
      <c r="D33343" s="8"/>
      <c r="E33343" s="1"/>
      <c r="F33343" s="1"/>
      <c r="G33343" s="1"/>
      <c r="H33343" s="1"/>
    </row>
    <row r="33344">
      <c r="A33344" s="1"/>
      <c r="B33344" s="1"/>
      <c r="C33344" s="1"/>
      <c r="D33344" s="8"/>
      <c r="E33344" s="1"/>
      <c r="F33344" s="1"/>
      <c r="G33344" s="1"/>
      <c r="H33344" s="1"/>
    </row>
    <row r="33345">
      <c r="A33345" s="1"/>
      <c r="B33345" s="1"/>
      <c r="C33345" s="1"/>
      <c r="D33345" s="8"/>
      <c r="E33345" s="1"/>
      <c r="F33345" s="1"/>
      <c r="G33345" s="1"/>
      <c r="H33345" s="1"/>
    </row>
    <row r="33346">
      <c r="A33346" s="1"/>
      <c r="B33346" s="1"/>
      <c r="C33346" s="1"/>
      <c r="D33346" s="8"/>
      <c r="E33346" s="1"/>
      <c r="F33346" s="1"/>
      <c r="G33346" s="1"/>
      <c r="H33346" s="1"/>
    </row>
    <row r="33347">
      <c r="A33347" s="1"/>
      <c r="B33347" s="1"/>
      <c r="C33347" s="1"/>
      <c r="D33347" s="8"/>
      <c r="E33347" s="1"/>
      <c r="F33347" s="1"/>
      <c r="G33347" s="1"/>
      <c r="H33347" s="1"/>
    </row>
    <row r="33348">
      <c r="A33348" s="1"/>
      <c r="B33348" s="1"/>
      <c r="C33348" s="1"/>
      <c r="D33348" s="8"/>
      <c r="E33348" s="1"/>
      <c r="F33348" s="1"/>
      <c r="G33348" s="1"/>
      <c r="H33348" s="1"/>
    </row>
    <row r="33349">
      <c r="A33349" s="1"/>
      <c r="B33349" s="1"/>
      <c r="C33349" s="1"/>
      <c r="D33349" s="8"/>
      <c r="E33349" s="1"/>
      <c r="F33349" s="1"/>
      <c r="G33349" s="1"/>
      <c r="H33349" s="1"/>
    </row>
    <row r="33350">
      <c r="A33350" s="1"/>
      <c r="B33350" s="1"/>
      <c r="C33350" s="1"/>
      <c r="D33350" s="8"/>
      <c r="E33350" s="1"/>
      <c r="F33350" s="1"/>
      <c r="G33350" s="1"/>
      <c r="H33350" s="1"/>
    </row>
    <row r="33351">
      <c r="A33351" s="1"/>
      <c r="B33351" s="1"/>
      <c r="C33351" s="1"/>
      <c r="D33351" s="8"/>
      <c r="E33351" s="1"/>
      <c r="F33351" s="1"/>
      <c r="G33351" s="1"/>
      <c r="H33351" s="1"/>
    </row>
    <row r="33352">
      <c r="A33352" s="1"/>
      <c r="B33352" s="1"/>
      <c r="C33352" s="1"/>
      <c r="D33352" s="8"/>
      <c r="E33352" s="1"/>
      <c r="F33352" s="1"/>
      <c r="G33352" s="1"/>
      <c r="H33352" s="1"/>
    </row>
    <row r="33353">
      <c r="A33353" s="1"/>
      <c r="B33353" s="1"/>
      <c r="C33353" s="1"/>
      <c r="D33353" s="8"/>
      <c r="E33353" s="1"/>
      <c r="F33353" s="1"/>
      <c r="G33353" s="1"/>
      <c r="H33353" s="1"/>
    </row>
    <row r="33354">
      <c r="A33354" s="1"/>
      <c r="B33354" s="1"/>
      <c r="C33354" s="1"/>
      <c r="D33354" s="8"/>
      <c r="E33354" s="1"/>
      <c r="F33354" s="1"/>
      <c r="G33354" s="1"/>
      <c r="H33354" s="1"/>
    </row>
    <row r="33355">
      <c r="A33355" s="1"/>
      <c r="B33355" s="1"/>
      <c r="C33355" s="1"/>
      <c r="D33355" s="8"/>
      <c r="E33355" s="1"/>
      <c r="F33355" s="1"/>
      <c r="G33355" s="1"/>
      <c r="H33355" s="1"/>
    </row>
    <row r="33356">
      <c r="A33356" s="1"/>
      <c r="B33356" s="1"/>
      <c r="C33356" s="1"/>
      <c r="D33356" s="8"/>
      <c r="E33356" s="1"/>
      <c r="F33356" s="1"/>
      <c r="G33356" s="1"/>
      <c r="H33356" s="1"/>
    </row>
    <row r="33357">
      <c r="A33357" s="1"/>
      <c r="B33357" s="1"/>
      <c r="C33357" s="1"/>
      <c r="D33357" s="8"/>
      <c r="E33357" s="1"/>
      <c r="F33357" s="1"/>
      <c r="G33357" s="1"/>
      <c r="H33357" s="1"/>
    </row>
    <row r="33358">
      <c r="A33358" s="1"/>
      <c r="B33358" s="1"/>
      <c r="C33358" s="1"/>
      <c r="D33358" s="8"/>
      <c r="E33358" s="1"/>
      <c r="F33358" s="1"/>
      <c r="G33358" s="1"/>
      <c r="H33358" s="1"/>
    </row>
    <row r="33359">
      <c r="A33359" s="1"/>
      <c r="B33359" s="1"/>
      <c r="C33359" s="1"/>
      <c r="D33359" s="8"/>
      <c r="E33359" s="1"/>
      <c r="F33359" s="1"/>
      <c r="G33359" s="1"/>
      <c r="H33359" s="1"/>
    </row>
    <row r="33360">
      <c r="A33360" s="1"/>
      <c r="B33360" s="1"/>
      <c r="C33360" s="1"/>
      <c r="D33360" s="8"/>
      <c r="E33360" s="1"/>
      <c r="F33360" s="1"/>
      <c r="G33360" s="1"/>
      <c r="H33360" s="1"/>
    </row>
    <row r="33361">
      <c r="A33361" s="1"/>
      <c r="B33361" s="1"/>
      <c r="C33361" s="1"/>
      <c r="D33361" s="8"/>
      <c r="E33361" s="1"/>
      <c r="F33361" s="1"/>
      <c r="G33361" s="1"/>
      <c r="H33361" s="1"/>
    </row>
    <row r="33362">
      <c r="A33362" s="1"/>
      <c r="B33362" s="1"/>
      <c r="C33362" s="1"/>
      <c r="D33362" s="8"/>
      <c r="E33362" s="1"/>
      <c r="F33362" s="1"/>
      <c r="G33362" s="1"/>
      <c r="H33362" s="1"/>
    </row>
    <row r="33363">
      <c r="A33363" s="1"/>
      <c r="B33363" s="1"/>
      <c r="C33363" s="1"/>
      <c r="D33363" s="8"/>
      <c r="E33363" s="1"/>
      <c r="F33363" s="1"/>
      <c r="G33363" s="1"/>
      <c r="H33363" s="1"/>
    </row>
    <row r="33364">
      <c r="A33364" s="1"/>
      <c r="B33364" s="1"/>
      <c r="C33364" s="1"/>
      <c r="D33364" s="8"/>
      <c r="E33364" s="1"/>
      <c r="F33364" s="1"/>
      <c r="G33364" s="1"/>
      <c r="H33364" s="1"/>
    </row>
    <row r="33365">
      <c r="A33365" s="1"/>
      <c r="B33365" s="1"/>
      <c r="C33365" s="1"/>
      <c r="D33365" s="8"/>
      <c r="E33365" s="1"/>
      <c r="F33365" s="1"/>
      <c r="G33365" s="1"/>
      <c r="H33365" s="1"/>
    </row>
    <row r="33366">
      <c r="A33366" s="1"/>
      <c r="B33366" s="1"/>
      <c r="C33366" s="1"/>
      <c r="D33366" s="8"/>
      <c r="E33366" s="1"/>
      <c r="F33366" s="1"/>
      <c r="G33366" s="1"/>
      <c r="H33366" s="1"/>
    </row>
    <row r="33367">
      <c r="A33367" s="1"/>
      <c r="B33367" s="1"/>
      <c r="C33367" s="1"/>
      <c r="D33367" s="8"/>
      <c r="E33367" s="1"/>
      <c r="F33367" s="1"/>
      <c r="G33367" s="1"/>
      <c r="H33367" s="1"/>
    </row>
    <row r="33368">
      <c r="A33368" s="1"/>
      <c r="B33368" s="1"/>
      <c r="C33368" s="1"/>
      <c r="D33368" s="8"/>
      <c r="E33368" s="1"/>
      <c r="F33368" s="1"/>
      <c r="G33368" s="1"/>
      <c r="H33368" s="1"/>
    </row>
    <row r="33369">
      <c r="A33369" s="1"/>
      <c r="B33369" s="1"/>
      <c r="C33369" s="1"/>
      <c r="D33369" s="8"/>
      <c r="E33369" s="1"/>
      <c r="F33369" s="1"/>
      <c r="G33369" s="1"/>
      <c r="H33369" s="1"/>
    </row>
    <row r="33370">
      <c r="A33370" s="1"/>
      <c r="B33370" s="1"/>
      <c r="C33370" s="1"/>
      <c r="D33370" s="8"/>
      <c r="E33370" s="1"/>
      <c r="F33370" s="1"/>
      <c r="G33370" s="1"/>
      <c r="H33370" s="1"/>
    </row>
    <row r="33371">
      <c r="A33371" s="1"/>
      <c r="B33371" s="1"/>
      <c r="C33371" s="1"/>
      <c r="D33371" s="8"/>
      <c r="E33371" s="1"/>
      <c r="F33371" s="1"/>
      <c r="G33371" s="1"/>
      <c r="H33371" s="1"/>
    </row>
    <row r="33372">
      <c r="A33372" s="1"/>
      <c r="B33372" s="1"/>
      <c r="C33372" s="1"/>
      <c r="D33372" s="8"/>
      <c r="E33372" s="1"/>
      <c r="F33372" s="1"/>
      <c r="G33372" s="1"/>
      <c r="H33372" s="1"/>
    </row>
    <row r="33373">
      <c r="A33373" s="1"/>
      <c r="B33373" s="1"/>
      <c r="C33373" s="1"/>
      <c r="D33373" s="8"/>
      <c r="E33373" s="1"/>
      <c r="F33373" s="1"/>
      <c r="G33373" s="1"/>
      <c r="H33373" s="1"/>
    </row>
    <row r="33374">
      <c r="A33374" s="1"/>
      <c r="B33374" s="1"/>
      <c r="C33374" s="1"/>
      <c r="D33374" s="8"/>
      <c r="E33374" s="1"/>
      <c r="F33374" s="1"/>
      <c r="G33374" s="1"/>
      <c r="H33374" s="1"/>
    </row>
    <row r="33375">
      <c r="A33375" s="1"/>
      <c r="B33375" s="1"/>
      <c r="C33375" s="1"/>
      <c r="D33375" s="8"/>
      <c r="E33375" s="1"/>
      <c r="F33375" s="1"/>
      <c r="G33375" s="1"/>
      <c r="H33375" s="1"/>
    </row>
    <row r="33376">
      <c r="A33376" s="1"/>
      <c r="B33376" s="1"/>
      <c r="C33376" s="1"/>
      <c r="D33376" s="8"/>
      <c r="E33376" s="1"/>
      <c r="F33376" s="1"/>
      <c r="G33376" s="1"/>
      <c r="H33376" s="1"/>
    </row>
    <row r="33377">
      <c r="A33377" s="1"/>
      <c r="B33377" s="1"/>
      <c r="C33377" s="1"/>
      <c r="D33377" s="8"/>
      <c r="E33377" s="1"/>
      <c r="F33377" s="1"/>
      <c r="G33377" s="1"/>
      <c r="H33377" s="1"/>
    </row>
    <row r="33378">
      <c r="A33378" s="1"/>
      <c r="B33378" s="1"/>
      <c r="C33378" s="1"/>
      <c r="D33378" s="8"/>
      <c r="E33378" s="1"/>
      <c r="F33378" s="1"/>
      <c r="G33378" s="1"/>
      <c r="H33378" s="1"/>
    </row>
    <row r="33379">
      <c r="A33379" s="1"/>
      <c r="B33379" s="1"/>
      <c r="C33379" s="1"/>
      <c r="D33379" s="8"/>
      <c r="E33379" s="1"/>
      <c r="F33379" s="1"/>
      <c r="G33379" s="1"/>
      <c r="H33379" s="1"/>
    </row>
    <row r="33380">
      <c r="A33380" s="1"/>
      <c r="B33380" s="1"/>
      <c r="C33380" s="1"/>
      <c r="D33380" s="8"/>
      <c r="E33380" s="1"/>
      <c r="F33380" s="1"/>
      <c r="G33380" s="1"/>
      <c r="H33380" s="1"/>
    </row>
    <row r="33381">
      <c r="A33381" s="1"/>
      <c r="B33381" s="1"/>
      <c r="C33381" s="1"/>
      <c r="D33381" s="8"/>
      <c r="E33381" s="1"/>
      <c r="F33381" s="1"/>
      <c r="G33381" s="1"/>
      <c r="H33381" s="1"/>
    </row>
    <row r="33382">
      <c r="A33382" s="1"/>
      <c r="B33382" s="1"/>
      <c r="C33382" s="1"/>
      <c r="D33382" s="8"/>
      <c r="E33382" s="1"/>
      <c r="F33382" s="1"/>
      <c r="G33382" s="1"/>
      <c r="H33382" s="1"/>
    </row>
    <row r="33383">
      <c r="A33383" s="1"/>
      <c r="B33383" s="1"/>
      <c r="C33383" s="1"/>
      <c r="D33383" s="8"/>
      <c r="E33383" s="1"/>
      <c r="F33383" s="1"/>
      <c r="G33383" s="1"/>
      <c r="H33383" s="1"/>
    </row>
    <row r="33384">
      <c r="A33384" s="1"/>
      <c r="B33384" s="1"/>
      <c r="C33384" s="1"/>
      <c r="D33384" s="8"/>
      <c r="E33384" s="1"/>
      <c r="F33384" s="1"/>
      <c r="G33384" s="1"/>
      <c r="H33384" s="1"/>
    </row>
    <row r="33385">
      <c r="A33385" s="1"/>
      <c r="B33385" s="1"/>
      <c r="C33385" s="1"/>
      <c r="D33385" s="8"/>
      <c r="E33385" s="1"/>
      <c r="F33385" s="1"/>
      <c r="G33385" s="1"/>
      <c r="H33385" s="1"/>
    </row>
    <row r="33386">
      <c r="A33386" s="1"/>
      <c r="B33386" s="1"/>
      <c r="C33386" s="1"/>
      <c r="D33386" s="8"/>
      <c r="E33386" s="1"/>
      <c r="F33386" s="1"/>
      <c r="G33386" s="1"/>
      <c r="H33386" s="1"/>
    </row>
    <row r="33387">
      <c r="A33387" s="1"/>
      <c r="B33387" s="1"/>
      <c r="C33387" s="1"/>
      <c r="D33387" s="8"/>
      <c r="E33387" s="1"/>
      <c r="F33387" s="1"/>
      <c r="G33387" s="1"/>
      <c r="H33387" s="1"/>
    </row>
    <row r="33388">
      <c r="A33388" s="1"/>
      <c r="B33388" s="1"/>
      <c r="C33388" s="1"/>
      <c r="D33388" s="8"/>
      <c r="E33388" s="1"/>
      <c r="F33388" s="1"/>
      <c r="G33388" s="1"/>
      <c r="H33388" s="1"/>
    </row>
    <row r="33389">
      <c r="A33389" s="1"/>
      <c r="B33389" s="1"/>
      <c r="C33389" s="1"/>
      <c r="D33389" s="8"/>
      <c r="E33389" s="1"/>
      <c r="F33389" s="1"/>
      <c r="G33389" s="1"/>
      <c r="H33389" s="1"/>
    </row>
    <row r="33390">
      <c r="A33390" s="1"/>
      <c r="B33390" s="1"/>
      <c r="C33390" s="1"/>
      <c r="D33390" s="8"/>
      <c r="E33390" s="1"/>
      <c r="F33390" s="1"/>
      <c r="G33390" s="1"/>
      <c r="H33390" s="1"/>
    </row>
    <row r="33391">
      <c r="A33391" s="1"/>
      <c r="B33391" s="1"/>
      <c r="C33391" s="1"/>
      <c r="D33391" s="8"/>
      <c r="E33391" s="1"/>
      <c r="F33391" s="1"/>
      <c r="G33391" s="1"/>
      <c r="H33391" s="1"/>
    </row>
    <row r="33392">
      <c r="A33392" s="1"/>
      <c r="B33392" s="1"/>
      <c r="C33392" s="1"/>
      <c r="D33392" s="8"/>
      <c r="E33392" s="1"/>
      <c r="F33392" s="1"/>
      <c r="G33392" s="1"/>
      <c r="H33392" s="1"/>
    </row>
    <row r="33393">
      <c r="A33393" s="1"/>
      <c r="B33393" s="1"/>
      <c r="C33393" s="1"/>
      <c r="D33393" s="8"/>
      <c r="E33393" s="1"/>
      <c r="F33393" s="1"/>
      <c r="G33393" s="1"/>
      <c r="H33393" s="1"/>
    </row>
    <row r="33394">
      <c r="A33394" s="1"/>
      <c r="B33394" s="1"/>
      <c r="C33394" s="1"/>
      <c r="D33394" s="8"/>
      <c r="E33394" s="1"/>
      <c r="F33394" s="1"/>
      <c r="G33394" s="1"/>
      <c r="H33394" s="1"/>
    </row>
    <row r="33395">
      <c r="A33395" s="1"/>
      <c r="B33395" s="1"/>
      <c r="C33395" s="1"/>
      <c r="D33395" s="8"/>
      <c r="E33395" s="1"/>
      <c r="F33395" s="1"/>
      <c r="G33395" s="1"/>
      <c r="H33395" s="1"/>
    </row>
    <row r="33396">
      <c r="A33396" s="1"/>
      <c r="B33396" s="1"/>
      <c r="C33396" s="1"/>
      <c r="D33396" s="8"/>
      <c r="E33396" s="1"/>
      <c r="F33396" s="1"/>
      <c r="G33396" s="1"/>
      <c r="H33396" s="1"/>
    </row>
    <row r="33397">
      <c r="A33397" s="1"/>
      <c r="B33397" s="1"/>
      <c r="C33397" s="1"/>
      <c r="D33397" s="8"/>
      <c r="E33397" s="1"/>
      <c r="F33397" s="1"/>
      <c r="G33397" s="1"/>
      <c r="H33397" s="1"/>
    </row>
    <row r="33398">
      <c r="A33398" s="1"/>
      <c r="B33398" s="1"/>
      <c r="C33398" s="1"/>
      <c r="D33398" s="8"/>
      <c r="E33398" s="1"/>
      <c r="F33398" s="1"/>
      <c r="G33398" s="1"/>
      <c r="H33398" s="1"/>
    </row>
    <row r="33399">
      <c r="A33399" s="1"/>
      <c r="B33399" s="1"/>
      <c r="C33399" s="1"/>
      <c r="D33399" s="8"/>
      <c r="E33399" s="1"/>
      <c r="F33399" s="1"/>
      <c r="G33399" s="1"/>
      <c r="H33399" s="1"/>
    </row>
    <row r="33400">
      <c r="A33400" s="1"/>
      <c r="B33400" s="1"/>
      <c r="C33400" s="1"/>
      <c r="D33400" s="8"/>
      <c r="E33400" s="1"/>
      <c r="F33400" s="1"/>
      <c r="G33400" s="1"/>
      <c r="H33400" s="1"/>
    </row>
    <row r="33401">
      <c r="A33401" s="1"/>
      <c r="B33401" s="1"/>
      <c r="C33401" s="1"/>
      <c r="D33401" s="8"/>
      <c r="E33401" s="1"/>
      <c r="F33401" s="1"/>
      <c r="G33401" s="1"/>
      <c r="H33401" s="1"/>
    </row>
    <row r="33402">
      <c r="A33402" s="1"/>
      <c r="B33402" s="1"/>
      <c r="C33402" s="1"/>
      <c r="D33402" s="8"/>
      <c r="E33402" s="1"/>
      <c r="F33402" s="1"/>
      <c r="G33402" s="1"/>
      <c r="H33402" s="1"/>
    </row>
    <row r="33403">
      <c r="A33403" s="1"/>
      <c r="B33403" s="1"/>
      <c r="C33403" s="1"/>
      <c r="D33403" s="8"/>
      <c r="E33403" s="1"/>
      <c r="F33403" s="1"/>
      <c r="G33403" s="1"/>
      <c r="H33403" s="1"/>
    </row>
    <row r="33404">
      <c r="A33404" s="1"/>
      <c r="B33404" s="1"/>
      <c r="C33404" s="1"/>
      <c r="D33404" s="8"/>
      <c r="E33404" s="1"/>
      <c r="F33404" s="1"/>
      <c r="G33404" s="1"/>
      <c r="H33404" s="1"/>
    </row>
    <row r="33405">
      <c r="A33405" s="1"/>
      <c r="B33405" s="1"/>
      <c r="C33405" s="1"/>
      <c r="D33405" s="8"/>
      <c r="E33405" s="1"/>
      <c r="F33405" s="1"/>
      <c r="G33405" s="1"/>
      <c r="H33405" s="1"/>
    </row>
    <row r="33406">
      <c r="A33406" s="1"/>
      <c r="B33406" s="1"/>
      <c r="C33406" s="1"/>
      <c r="D33406" s="8"/>
      <c r="E33406" s="1"/>
      <c r="F33406" s="1"/>
      <c r="G33406" s="1"/>
      <c r="H33406" s="1"/>
    </row>
    <row r="33407">
      <c r="A33407" s="1"/>
      <c r="B33407" s="1"/>
      <c r="C33407" s="1"/>
      <c r="D33407" s="8"/>
      <c r="E33407" s="1"/>
      <c r="F33407" s="1"/>
      <c r="G33407" s="1"/>
      <c r="H33407" s="1"/>
    </row>
    <row r="33408">
      <c r="A33408" s="1"/>
      <c r="B33408" s="1"/>
      <c r="C33408" s="1"/>
      <c r="D33408" s="8"/>
      <c r="E33408" s="1"/>
      <c r="F33408" s="1"/>
      <c r="G33408" s="1"/>
      <c r="H33408" s="1"/>
    </row>
    <row r="33409">
      <c r="A33409" s="1"/>
      <c r="B33409" s="1"/>
      <c r="C33409" s="1"/>
      <c r="D33409" s="8"/>
      <c r="E33409" s="1"/>
      <c r="F33409" s="1"/>
      <c r="G33409" s="1"/>
      <c r="H33409" s="1"/>
    </row>
    <row r="33410">
      <c r="A33410" s="1"/>
      <c r="B33410" s="1"/>
      <c r="C33410" s="1"/>
      <c r="D33410" s="8"/>
      <c r="E33410" s="1"/>
      <c r="F33410" s="1"/>
      <c r="G33410" s="1"/>
      <c r="H33410" s="1"/>
    </row>
    <row r="33411">
      <c r="A33411" s="1"/>
      <c r="B33411" s="1"/>
      <c r="C33411" s="1"/>
      <c r="D33411" s="8"/>
      <c r="E33411" s="1"/>
      <c r="F33411" s="1"/>
      <c r="G33411" s="1"/>
      <c r="H33411" s="1"/>
    </row>
    <row r="33412">
      <c r="A33412" s="1"/>
      <c r="B33412" s="1"/>
      <c r="C33412" s="1"/>
      <c r="D33412" s="8"/>
      <c r="E33412" s="1"/>
      <c r="F33412" s="1"/>
      <c r="G33412" s="1"/>
      <c r="H33412" s="1"/>
    </row>
    <row r="33413">
      <c r="A33413" s="1"/>
      <c r="B33413" s="1"/>
      <c r="C33413" s="1"/>
      <c r="D33413" s="8"/>
      <c r="E33413" s="1"/>
      <c r="F33413" s="1"/>
      <c r="G33413" s="1"/>
      <c r="H33413" s="1"/>
    </row>
    <row r="33414">
      <c r="A33414" s="1"/>
      <c r="B33414" s="1"/>
      <c r="C33414" s="1"/>
      <c r="D33414" s="8"/>
      <c r="E33414" s="1"/>
      <c r="F33414" s="1"/>
      <c r="G33414" s="1"/>
      <c r="H33414" s="1"/>
    </row>
    <row r="33415">
      <c r="A33415" s="1"/>
      <c r="B33415" s="1"/>
      <c r="C33415" s="1"/>
      <c r="D33415" s="8"/>
      <c r="E33415" s="1"/>
      <c r="F33415" s="1"/>
      <c r="G33415" s="1"/>
      <c r="H33415" s="1"/>
    </row>
    <row r="33416">
      <c r="A33416" s="1"/>
      <c r="B33416" s="1"/>
      <c r="C33416" s="1"/>
      <c r="D33416" s="8"/>
      <c r="E33416" s="1"/>
      <c r="F33416" s="1"/>
      <c r="G33416" s="1"/>
      <c r="H33416" s="1"/>
    </row>
    <row r="33417">
      <c r="A33417" s="1"/>
      <c r="B33417" s="1"/>
      <c r="C33417" s="1"/>
      <c r="D33417" s="8"/>
      <c r="E33417" s="1"/>
      <c r="F33417" s="1"/>
      <c r="G33417" s="1"/>
      <c r="H33417" s="1"/>
    </row>
    <row r="33418">
      <c r="A33418" s="1"/>
      <c r="B33418" s="1"/>
      <c r="C33418" s="1"/>
      <c r="D33418" s="8"/>
      <c r="E33418" s="1"/>
      <c r="F33418" s="1"/>
      <c r="G33418" s="1"/>
      <c r="H33418" s="1"/>
    </row>
    <row r="33419">
      <c r="A33419" s="1"/>
      <c r="B33419" s="1"/>
      <c r="C33419" s="1"/>
      <c r="D33419" s="8"/>
      <c r="E33419" s="1"/>
      <c r="F33419" s="1"/>
      <c r="G33419" s="1"/>
      <c r="H33419" s="1"/>
    </row>
    <row r="33420">
      <c r="A33420" s="1"/>
      <c r="B33420" s="1"/>
      <c r="C33420" s="1"/>
      <c r="D33420" s="8"/>
      <c r="E33420" s="1"/>
      <c r="F33420" s="1"/>
      <c r="G33420" s="1"/>
      <c r="H33420" s="1"/>
    </row>
    <row r="33421">
      <c r="A33421" s="1"/>
      <c r="B33421" s="1"/>
      <c r="C33421" s="1"/>
      <c r="D33421" s="8"/>
      <c r="E33421" s="1"/>
      <c r="F33421" s="1"/>
      <c r="G33421" s="1"/>
      <c r="H33421" s="1"/>
    </row>
    <row r="33422">
      <c r="A33422" s="1"/>
      <c r="B33422" s="1"/>
      <c r="C33422" s="1"/>
      <c r="D33422" s="8"/>
      <c r="E33422" s="1"/>
      <c r="F33422" s="1"/>
      <c r="G33422" s="1"/>
      <c r="H33422" s="1"/>
    </row>
    <row r="33423">
      <c r="A33423" s="1"/>
      <c r="B33423" s="1"/>
      <c r="C33423" s="1"/>
      <c r="D33423" s="8"/>
      <c r="E33423" s="1"/>
      <c r="F33423" s="1"/>
      <c r="G33423" s="1"/>
      <c r="H33423" s="1"/>
    </row>
    <row r="33424">
      <c r="A33424" s="1"/>
      <c r="B33424" s="1"/>
      <c r="C33424" s="1"/>
      <c r="D33424" s="8"/>
      <c r="E33424" s="1"/>
      <c r="F33424" s="1"/>
      <c r="G33424" s="1"/>
      <c r="H33424" s="1"/>
    </row>
    <row r="33425">
      <c r="A33425" s="1"/>
      <c r="B33425" s="1"/>
      <c r="C33425" s="1"/>
      <c r="D33425" s="8"/>
      <c r="E33425" s="1"/>
      <c r="F33425" s="1"/>
      <c r="G33425" s="1"/>
      <c r="H33425" s="1"/>
    </row>
    <row r="33426">
      <c r="A33426" s="1"/>
      <c r="B33426" s="1"/>
      <c r="C33426" s="1"/>
      <c r="D33426" s="8"/>
      <c r="E33426" s="1"/>
      <c r="F33426" s="1"/>
      <c r="G33426" s="1"/>
      <c r="H33426" s="1"/>
    </row>
    <row r="33427">
      <c r="A33427" s="1"/>
      <c r="B33427" s="1"/>
      <c r="C33427" s="1"/>
      <c r="D33427" s="8"/>
      <c r="E33427" s="1"/>
      <c r="F33427" s="1"/>
      <c r="G33427" s="1"/>
      <c r="H33427" s="1"/>
    </row>
    <row r="33428">
      <c r="A33428" s="1"/>
      <c r="B33428" s="1"/>
      <c r="C33428" s="1"/>
      <c r="D33428" s="8"/>
      <c r="E33428" s="1"/>
      <c r="F33428" s="1"/>
      <c r="G33428" s="1"/>
      <c r="H33428" s="1"/>
    </row>
    <row r="33429">
      <c r="A33429" s="1"/>
      <c r="B33429" s="1"/>
      <c r="C33429" s="1"/>
      <c r="D33429" s="8"/>
      <c r="E33429" s="1"/>
      <c r="F33429" s="1"/>
      <c r="G33429" s="1"/>
      <c r="H33429" s="1"/>
    </row>
    <row r="33430">
      <c r="A33430" s="1"/>
      <c r="B33430" s="1"/>
      <c r="C33430" s="1"/>
      <c r="D33430" s="8"/>
      <c r="E33430" s="1"/>
      <c r="F33430" s="1"/>
      <c r="G33430" s="1"/>
      <c r="H33430" s="1"/>
    </row>
    <row r="33431">
      <c r="A33431" s="1"/>
      <c r="B33431" s="1"/>
      <c r="C33431" s="1"/>
      <c r="D33431" s="8"/>
      <c r="E33431" s="1"/>
      <c r="F33431" s="1"/>
      <c r="G33431" s="1"/>
      <c r="H33431" s="1"/>
    </row>
    <row r="33432">
      <c r="A33432" s="1"/>
      <c r="B33432" s="1"/>
      <c r="C33432" s="1"/>
      <c r="D33432" s="8"/>
      <c r="E33432" s="1"/>
      <c r="F33432" s="1"/>
      <c r="G33432" s="1"/>
      <c r="H33432" s="1"/>
    </row>
    <row r="33433">
      <c r="A33433" s="1"/>
      <c r="B33433" s="1"/>
      <c r="C33433" s="1"/>
      <c r="D33433" s="8"/>
      <c r="E33433" s="1"/>
      <c r="F33433" s="1"/>
      <c r="G33433" s="1"/>
      <c r="H33433" s="1"/>
    </row>
    <row r="33434">
      <c r="A33434" s="1"/>
      <c r="B33434" s="1"/>
      <c r="C33434" s="1"/>
      <c r="D33434" s="8"/>
      <c r="E33434" s="1"/>
      <c r="F33434" s="1"/>
      <c r="G33434" s="1"/>
      <c r="H33434" s="1"/>
    </row>
    <row r="33435">
      <c r="A33435" s="1"/>
      <c r="B33435" s="1"/>
      <c r="C33435" s="1"/>
      <c r="D33435" s="8"/>
      <c r="E33435" s="1"/>
      <c r="F33435" s="1"/>
      <c r="G33435" s="1"/>
      <c r="H33435" s="1"/>
    </row>
    <row r="33436">
      <c r="A33436" s="1"/>
      <c r="B33436" s="1"/>
      <c r="C33436" s="1"/>
      <c r="D33436" s="8"/>
      <c r="E33436" s="1"/>
      <c r="F33436" s="1"/>
      <c r="G33436" s="1"/>
      <c r="H33436" s="1"/>
    </row>
    <row r="33437">
      <c r="A33437" s="1"/>
      <c r="B33437" s="1"/>
      <c r="C33437" s="1"/>
      <c r="D33437" s="8"/>
      <c r="E33437" s="1"/>
      <c r="F33437" s="1"/>
      <c r="G33437" s="1"/>
      <c r="H33437" s="1"/>
    </row>
    <row r="33438">
      <c r="A33438" s="1"/>
      <c r="B33438" s="1"/>
      <c r="C33438" s="1"/>
      <c r="D33438" s="8"/>
      <c r="E33438" s="1"/>
      <c r="F33438" s="1"/>
      <c r="G33438" s="1"/>
      <c r="H33438" s="1"/>
    </row>
    <row r="33439">
      <c r="A33439" s="1"/>
      <c r="B33439" s="1"/>
      <c r="C33439" s="1"/>
      <c r="D33439" s="8"/>
      <c r="E33439" s="1"/>
      <c r="F33439" s="1"/>
      <c r="G33439" s="1"/>
      <c r="H33439" s="1"/>
    </row>
    <row r="33440">
      <c r="A33440" s="1"/>
      <c r="B33440" s="1"/>
      <c r="C33440" s="1"/>
      <c r="D33440" s="8"/>
      <c r="E33440" s="1"/>
      <c r="F33440" s="1"/>
      <c r="G33440" s="1"/>
      <c r="H33440" s="1"/>
    </row>
    <row r="33441">
      <c r="A33441" s="1"/>
      <c r="B33441" s="1"/>
      <c r="C33441" s="1"/>
      <c r="D33441" s="8"/>
      <c r="E33441" s="1"/>
      <c r="F33441" s="1"/>
      <c r="G33441" s="1"/>
      <c r="H33441" s="1"/>
    </row>
    <row r="33442">
      <c r="A33442" s="1"/>
      <c r="B33442" s="1"/>
      <c r="C33442" s="1"/>
      <c r="D33442" s="8"/>
      <c r="E33442" s="1"/>
      <c r="F33442" s="1"/>
      <c r="G33442" s="1"/>
      <c r="H33442" s="1"/>
    </row>
    <row r="33443">
      <c r="A33443" s="1"/>
      <c r="B33443" s="1"/>
      <c r="C33443" s="1"/>
      <c r="D33443" s="8"/>
      <c r="E33443" s="1"/>
      <c r="F33443" s="1"/>
      <c r="G33443" s="1"/>
      <c r="H33443" s="1"/>
    </row>
    <row r="33444">
      <c r="A33444" s="1"/>
      <c r="B33444" s="1"/>
      <c r="C33444" s="1"/>
      <c r="D33444" s="8"/>
      <c r="E33444" s="1"/>
      <c r="F33444" s="1"/>
      <c r="G33444" s="1"/>
      <c r="H33444" s="1"/>
    </row>
    <row r="33445">
      <c r="A33445" s="1"/>
      <c r="B33445" s="1"/>
      <c r="C33445" s="1"/>
      <c r="D33445" s="8"/>
      <c r="E33445" s="1"/>
      <c r="F33445" s="1"/>
      <c r="G33445" s="1"/>
      <c r="H33445" s="1"/>
    </row>
    <row r="33446">
      <c r="A33446" s="1"/>
      <c r="B33446" s="1"/>
      <c r="C33446" s="1"/>
      <c r="D33446" s="8"/>
      <c r="E33446" s="1"/>
      <c r="F33446" s="1"/>
      <c r="G33446" s="1"/>
      <c r="H33446" s="1"/>
    </row>
    <row r="33447">
      <c r="A33447" s="1"/>
      <c r="B33447" s="1"/>
      <c r="C33447" s="1"/>
      <c r="D33447" s="8"/>
      <c r="E33447" s="1"/>
      <c r="F33447" s="1"/>
      <c r="G33447" s="1"/>
      <c r="H33447" s="1"/>
    </row>
    <row r="33448">
      <c r="A33448" s="1"/>
      <c r="B33448" s="1"/>
      <c r="C33448" s="1"/>
      <c r="D33448" s="8"/>
      <c r="E33448" s="1"/>
      <c r="F33448" s="1"/>
      <c r="G33448" s="1"/>
      <c r="H33448" s="1"/>
    </row>
    <row r="33449">
      <c r="A33449" s="1"/>
      <c r="B33449" s="1"/>
      <c r="C33449" s="1"/>
      <c r="D33449" s="8"/>
      <c r="E33449" s="1"/>
      <c r="F33449" s="1"/>
      <c r="G33449" s="1"/>
      <c r="H33449" s="1"/>
    </row>
    <row r="33450">
      <c r="A33450" s="1"/>
      <c r="B33450" s="1"/>
      <c r="C33450" s="1"/>
      <c r="D33450" s="8"/>
      <c r="E33450" s="1"/>
      <c r="F33450" s="1"/>
      <c r="G33450" s="1"/>
      <c r="H33450" s="1"/>
    </row>
    <row r="33451">
      <c r="A33451" s="1"/>
      <c r="B33451" s="1"/>
      <c r="C33451" s="1"/>
      <c r="D33451" s="8"/>
      <c r="E33451" s="1"/>
      <c r="F33451" s="1"/>
      <c r="G33451" s="1"/>
      <c r="H33451" s="1"/>
    </row>
    <row r="33452">
      <c r="A33452" s="1"/>
      <c r="B33452" s="1"/>
      <c r="C33452" s="1"/>
      <c r="D33452" s="8"/>
      <c r="E33452" s="1"/>
      <c r="F33452" s="1"/>
      <c r="G33452" s="1"/>
      <c r="H33452" s="1"/>
    </row>
    <row r="33453">
      <c r="A33453" s="1"/>
      <c r="B33453" s="1"/>
      <c r="C33453" s="1"/>
      <c r="D33453" s="8"/>
      <c r="E33453" s="1"/>
      <c r="F33453" s="1"/>
      <c r="G33453" s="1"/>
      <c r="H33453" s="1"/>
    </row>
    <row r="33454">
      <c r="A33454" s="1"/>
      <c r="B33454" s="1"/>
      <c r="C33454" s="1"/>
      <c r="D33454" s="8"/>
      <c r="E33454" s="1"/>
      <c r="F33454" s="1"/>
      <c r="G33454" s="1"/>
      <c r="H33454" s="1"/>
    </row>
    <row r="33455">
      <c r="A33455" s="1"/>
      <c r="B33455" s="1"/>
      <c r="C33455" s="1"/>
      <c r="D33455" s="8"/>
      <c r="E33455" s="1"/>
      <c r="F33455" s="1"/>
      <c r="G33455" s="1"/>
      <c r="H33455" s="1"/>
    </row>
    <row r="33456">
      <c r="A33456" s="1"/>
      <c r="B33456" s="1"/>
      <c r="C33456" s="1"/>
      <c r="D33456" s="8"/>
      <c r="E33456" s="1"/>
      <c r="F33456" s="1"/>
      <c r="G33456" s="1"/>
      <c r="H33456" s="1"/>
    </row>
    <row r="33457">
      <c r="A33457" s="1"/>
      <c r="B33457" s="1"/>
      <c r="C33457" s="1"/>
      <c r="D33457" s="8"/>
      <c r="E33457" s="1"/>
      <c r="F33457" s="1"/>
      <c r="G33457" s="1"/>
      <c r="H33457" s="1"/>
    </row>
    <row r="33458">
      <c r="A33458" s="1"/>
      <c r="B33458" s="1"/>
      <c r="C33458" s="1"/>
      <c r="D33458" s="8"/>
      <c r="E33458" s="1"/>
      <c r="F33458" s="1"/>
      <c r="G33458" s="1"/>
      <c r="H33458" s="1"/>
    </row>
    <row r="33459">
      <c r="A33459" s="1"/>
      <c r="B33459" s="1"/>
      <c r="C33459" s="1"/>
      <c r="D33459" s="8"/>
      <c r="E33459" s="1"/>
      <c r="F33459" s="1"/>
      <c r="G33459" s="1"/>
      <c r="H33459" s="1"/>
    </row>
    <row r="33460">
      <c r="A33460" s="1"/>
      <c r="B33460" s="1"/>
      <c r="C33460" s="1"/>
      <c r="D33460" s="8"/>
      <c r="E33460" s="1"/>
      <c r="F33460" s="1"/>
      <c r="G33460" s="1"/>
      <c r="H33460" s="1"/>
    </row>
    <row r="33461">
      <c r="A33461" s="1"/>
      <c r="B33461" s="1"/>
      <c r="C33461" s="1"/>
      <c r="D33461" s="8"/>
      <c r="E33461" s="1"/>
      <c r="F33461" s="1"/>
      <c r="G33461" s="1"/>
      <c r="H33461" s="1"/>
    </row>
    <row r="33462">
      <c r="A33462" s="1"/>
      <c r="B33462" s="1"/>
      <c r="C33462" s="1"/>
      <c r="D33462" s="8"/>
      <c r="E33462" s="1"/>
      <c r="F33462" s="1"/>
      <c r="G33462" s="1"/>
      <c r="H33462" s="1"/>
    </row>
    <row r="33463">
      <c r="A33463" s="1"/>
      <c r="B33463" s="1"/>
      <c r="C33463" s="1"/>
      <c r="D33463" s="8"/>
      <c r="E33463" s="1"/>
      <c r="F33463" s="1"/>
      <c r="G33463" s="1"/>
      <c r="H33463" s="1"/>
    </row>
    <row r="33464">
      <c r="A33464" s="1"/>
      <c r="B33464" s="1"/>
      <c r="C33464" s="1"/>
      <c r="D33464" s="8"/>
      <c r="E33464" s="1"/>
      <c r="F33464" s="1"/>
      <c r="G33464" s="1"/>
      <c r="H33464" s="1"/>
    </row>
    <row r="33465">
      <c r="A33465" s="1"/>
      <c r="B33465" s="1"/>
      <c r="C33465" s="1"/>
      <c r="D33465" s="8"/>
      <c r="E33465" s="1"/>
      <c r="F33465" s="1"/>
      <c r="G33465" s="1"/>
      <c r="H33465" s="1"/>
    </row>
    <row r="33466">
      <c r="A33466" s="1"/>
      <c r="B33466" s="1"/>
      <c r="C33466" s="1"/>
      <c r="D33466" s="8"/>
      <c r="E33466" s="1"/>
      <c r="F33466" s="1"/>
      <c r="G33466" s="1"/>
      <c r="H33466" s="1"/>
    </row>
    <row r="33467">
      <c r="A33467" s="1"/>
      <c r="B33467" s="1"/>
      <c r="C33467" s="1"/>
      <c r="D33467" s="8"/>
      <c r="E33467" s="1"/>
      <c r="F33467" s="1"/>
      <c r="G33467" s="1"/>
      <c r="H33467" s="1"/>
    </row>
    <row r="33468">
      <c r="A33468" s="1"/>
      <c r="B33468" s="1"/>
      <c r="C33468" s="1"/>
      <c r="D33468" s="8"/>
      <c r="E33468" s="1"/>
      <c r="F33468" s="1"/>
      <c r="G33468" s="1"/>
      <c r="H33468" s="1"/>
    </row>
    <row r="33469">
      <c r="A33469" s="1"/>
      <c r="B33469" s="1"/>
      <c r="C33469" s="1"/>
      <c r="D33469" s="8"/>
      <c r="E33469" s="1"/>
      <c r="F33469" s="1"/>
      <c r="G33469" s="1"/>
      <c r="H33469" s="1"/>
    </row>
    <row r="33470">
      <c r="A33470" s="1"/>
      <c r="B33470" s="1"/>
      <c r="C33470" s="1"/>
      <c r="D33470" s="8"/>
      <c r="E33470" s="1"/>
      <c r="F33470" s="1"/>
      <c r="G33470" s="1"/>
      <c r="H33470" s="1"/>
    </row>
    <row r="33471">
      <c r="A33471" s="1"/>
      <c r="B33471" s="1"/>
      <c r="C33471" s="1"/>
      <c r="D33471" s="8"/>
      <c r="E33471" s="1"/>
      <c r="F33471" s="1"/>
      <c r="G33471" s="1"/>
      <c r="H33471" s="1"/>
    </row>
    <row r="33472">
      <c r="A33472" s="1"/>
      <c r="B33472" s="1"/>
      <c r="C33472" s="1"/>
      <c r="D33472" s="8"/>
      <c r="E33472" s="1"/>
      <c r="F33472" s="1"/>
      <c r="G33472" s="1"/>
      <c r="H33472" s="1"/>
    </row>
    <row r="33473">
      <c r="A33473" s="1"/>
      <c r="B33473" s="1"/>
      <c r="C33473" s="1"/>
      <c r="D33473" s="8"/>
      <c r="E33473" s="1"/>
      <c r="F33473" s="1"/>
      <c r="G33473" s="1"/>
      <c r="H33473" s="1"/>
    </row>
    <row r="33474">
      <c r="A33474" s="1"/>
      <c r="B33474" s="1"/>
      <c r="C33474" s="1"/>
      <c r="D33474" s="8"/>
      <c r="E33474" s="1"/>
      <c r="F33474" s="1"/>
      <c r="G33474" s="1"/>
      <c r="H33474" s="1"/>
    </row>
    <row r="33475">
      <c r="A33475" s="1"/>
      <c r="B33475" s="1"/>
      <c r="C33475" s="1"/>
      <c r="D33475" s="8"/>
      <c r="E33475" s="1"/>
      <c r="F33475" s="1"/>
      <c r="G33475" s="1"/>
      <c r="H33475" s="1"/>
    </row>
    <row r="33476">
      <c r="A33476" s="1"/>
      <c r="B33476" s="1"/>
      <c r="C33476" s="1"/>
      <c r="D33476" s="8"/>
      <c r="E33476" s="1"/>
      <c r="F33476" s="1"/>
      <c r="G33476" s="1"/>
      <c r="H33476" s="1"/>
    </row>
    <row r="33477">
      <c r="A33477" s="1"/>
      <c r="B33477" s="1"/>
      <c r="C33477" s="1"/>
      <c r="D33477" s="8"/>
      <c r="E33477" s="1"/>
      <c r="F33477" s="1"/>
      <c r="G33477" s="1"/>
      <c r="H33477" s="1"/>
    </row>
    <row r="33478">
      <c r="A33478" s="1"/>
      <c r="B33478" s="1"/>
      <c r="C33478" s="1"/>
      <c r="D33478" s="8"/>
      <c r="E33478" s="1"/>
      <c r="F33478" s="1"/>
      <c r="G33478" s="1"/>
      <c r="H33478" s="1"/>
    </row>
    <row r="33479">
      <c r="A33479" s="1"/>
      <c r="B33479" s="1"/>
      <c r="C33479" s="1"/>
      <c r="D33479" s="8"/>
      <c r="E33479" s="1"/>
      <c r="F33479" s="1"/>
      <c r="G33479" s="1"/>
      <c r="H33479" s="1"/>
    </row>
    <row r="33480">
      <c r="A33480" s="1"/>
      <c r="B33480" s="1"/>
      <c r="C33480" s="1"/>
      <c r="D33480" s="8"/>
      <c r="E33480" s="1"/>
      <c r="F33480" s="1"/>
      <c r="G33480" s="1"/>
      <c r="H33480" s="1"/>
    </row>
    <row r="33481">
      <c r="A33481" s="1"/>
      <c r="B33481" s="1"/>
      <c r="C33481" s="1"/>
      <c r="D33481" s="8"/>
      <c r="E33481" s="1"/>
      <c r="F33481" s="1"/>
      <c r="G33481" s="1"/>
      <c r="H33481" s="1"/>
    </row>
    <row r="33482">
      <c r="A33482" s="1"/>
      <c r="B33482" s="1"/>
      <c r="C33482" s="1"/>
      <c r="D33482" s="8"/>
      <c r="E33482" s="1"/>
      <c r="F33482" s="1"/>
      <c r="G33482" s="1"/>
      <c r="H33482" s="1"/>
    </row>
    <row r="33483">
      <c r="A33483" s="1"/>
      <c r="B33483" s="1"/>
      <c r="C33483" s="1"/>
      <c r="D33483" s="8"/>
      <c r="E33483" s="1"/>
      <c r="F33483" s="1"/>
      <c r="G33483" s="1"/>
      <c r="H33483" s="1"/>
    </row>
    <row r="33484">
      <c r="A33484" s="1"/>
      <c r="B33484" s="1"/>
      <c r="C33484" s="1"/>
      <c r="D33484" s="8"/>
      <c r="E33484" s="1"/>
      <c r="F33484" s="1"/>
      <c r="G33484" s="1"/>
      <c r="H33484" s="1"/>
    </row>
    <row r="33485">
      <c r="A33485" s="1"/>
      <c r="B33485" s="1"/>
      <c r="C33485" s="1"/>
      <c r="D33485" s="8"/>
      <c r="E33485" s="1"/>
      <c r="F33485" s="1"/>
      <c r="G33485" s="1"/>
      <c r="H33485" s="1"/>
    </row>
    <row r="33486">
      <c r="A33486" s="1"/>
      <c r="B33486" s="1"/>
      <c r="C33486" s="1"/>
      <c r="D33486" s="8"/>
      <c r="E33486" s="1"/>
      <c r="F33486" s="1"/>
      <c r="G33486" s="1"/>
      <c r="H33486" s="1"/>
    </row>
    <row r="33487">
      <c r="A33487" s="1"/>
      <c r="B33487" s="1"/>
      <c r="C33487" s="1"/>
      <c r="D33487" s="8"/>
      <c r="E33487" s="1"/>
      <c r="F33487" s="1"/>
      <c r="G33487" s="1"/>
      <c r="H33487" s="1"/>
    </row>
    <row r="33488">
      <c r="A33488" s="1"/>
      <c r="B33488" s="1"/>
      <c r="C33488" s="1"/>
      <c r="D33488" s="8"/>
      <c r="E33488" s="1"/>
      <c r="F33488" s="1"/>
      <c r="G33488" s="1"/>
      <c r="H33488" s="1"/>
    </row>
    <row r="33489">
      <c r="A33489" s="1"/>
      <c r="B33489" s="1"/>
      <c r="C33489" s="1"/>
      <c r="D33489" s="8"/>
      <c r="E33489" s="1"/>
      <c r="F33489" s="1"/>
      <c r="G33489" s="1"/>
      <c r="H33489" s="1"/>
    </row>
    <row r="33490">
      <c r="A33490" s="1"/>
      <c r="B33490" s="1"/>
      <c r="C33490" s="1"/>
      <c r="D33490" s="8"/>
      <c r="E33490" s="1"/>
      <c r="F33490" s="1"/>
      <c r="G33490" s="1"/>
      <c r="H33490" s="1"/>
    </row>
    <row r="33491">
      <c r="A33491" s="1"/>
      <c r="B33491" s="1"/>
      <c r="C33491" s="1"/>
      <c r="D33491" s="8"/>
      <c r="E33491" s="1"/>
      <c r="F33491" s="1"/>
      <c r="G33491" s="1"/>
      <c r="H33491" s="1"/>
    </row>
    <row r="33492">
      <c r="A33492" s="1"/>
      <c r="B33492" s="1"/>
      <c r="C33492" s="1"/>
      <c r="D33492" s="8"/>
      <c r="E33492" s="1"/>
      <c r="F33492" s="1"/>
      <c r="G33492" s="1"/>
      <c r="H33492" s="1"/>
    </row>
    <row r="33493">
      <c r="A33493" s="1"/>
      <c r="B33493" s="1"/>
      <c r="C33493" s="1"/>
      <c r="D33493" s="8"/>
      <c r="E33493" s="1"/>
      <c r="F33493" s="1"/>
      <c r="G33493" s="1"/>
      <c r="H33493" s="1"/>
    </row>
    <row r="33494">
      <c r="A33494" s="1"/>
      <c r="B33494" s="1"/>
      <c r="C33494" s="1"/>
      <c r="D33494" s="8"/>
      <c r="E33494" s="1"/>
      <c r="F33494" s="1"/>
      <c r="G33494" s="1"/>
      <c r="H33494" s="1"/>
    </row>
    <row r="33495">
      <c r="A33495" s="1"/>
      <c r="B33495" s="1"/>
      <c r="C33495" s="1"/>
      <c r="D33495" s="8"/>
      <c r="E33495" s="1"/>
      <c r="F33495" s="1"/>
      <c r="G33495" s="1"/>
      <c r="H33495" s="1"/>
    </row>
    <row r="33496">
      <c r="A33496" s="1"/>
      <c r="B33496" s="1"/>
      <c r="C33496" s="1"/>
      <c r="D33496" s="8"/>
      <c r="E33496" s="1"/>
      <c r="F33496" s="1"/>
      <c r="G33496" s="1"/>
      <c r="H33496" s="1"/>
    </row>
    <row r="33497">
      <c r="A33497" s="1"/>
      <c r="B33497" s="1"/>
      <c r="C33497" s="1"/>
      <c r="D33497" s="8"/>
      <c r="E33497" s="1"/>
      <c r="F33497" s="1"/>
      <c r="G33497" s="1"/>
      <c r="H33497" s="1"/>
    </row>
    <row r="33498">
      <c r="A33498" s="1"/>
      <c r="B33498" s="1"/>
      <c r="C33498" s="1"/>
      <c r="D33498" s="8"/>
      <c r="E33498" s="1"/>
      <c r="F33498" s="1"/>
      <c r="G33498" s="1"/>
      <c r="H33498" s="1"/>
    </row>
    <row r="33499">
      <c r="A33499" s="1"/>
      <c r="B33499" s="1"/>
      <c r="C33499" s="1"/>
      <c r="D33499" s="8"/>
      <c r="E33499" s="1"/>
      <c r="F33499" s="1"/>
      <c r="G33499" s="1"/>
      <c r="H33499" s="1"/>
    </row>
    <row r="33500">
      <c r="A33500" s="1"/>
      <c r="B33500" s="1"/>
      <c r="C33500" s="1"/>
      <c r="D33500" s="8"/>
      <c r="E33500" s="1"/>
      <c r="F33500" s="1"/>
      <c r="G33500" s="1"/>
      <c r="H33500" s="1"/>
    </row>
    <row r="33501">
      <c r="A33501" s="1"/>
      <c r="B33501" s="1"/>
      <c r="C33501" s="1"/>
      <c r="D33501" s="8"/>
      <c r="E33501" s="1"/>
      <c r="F33501" s="1"/>
      <c r="G33501" s="1"/>
      <c r="H33501" s="1"/>
    </row>
    <row r="33502">
      <c r="A33502" s="1"/>
      <c r="B33502" s="1"/>
      <c r="C33502" s="1"/>
      <c r="D33502" s="8"/>
      <c r="E33502" s="1"/>
      <c r="F33502" s="1"/>
      <c r="G33502" s="1"/>
      <c r="H33502" s="1"/>
    </row>
    <row r="33503">
      <c r="A33503" s="1"/>
      <c r="B33503" s="1"/>
      <c r="C33503" s="1"/>
      <c r="D33503" s="8"/>
      <c r="E33503" s="1"/>
      <c r="F33503" s="1"/>
      <c r="G33503" s="1"/>
      <c r="H33503" s="1"/>
    </row>
    <row r="33504">
      <c r="A33504" s="1"/>
      <c r="B33504" s="1"/>
      <c r="C33504" s="1"/>
      <c r="D33504" s="8"/>
      <c r="E33504" s="1"/>
      <c r="F33504" s="1"/>
      <c r="G33504" s="1"/>
      <c r="H33504" s="1"/>
    </row>
    <row r="33505">
      <c r="A33505" s="1"/>
      <c r="B33505" s="1"/>
      <c r="C33505" s="1"/>
      <c r="D33505" s="8"/>
      <c r="E33505" s="1"/>
      <c r="F33505" s="1"/>
      <c r="G33505" s="1"/>
      <c r="H33505" s="1"/>
    </row>
    <row r="33506">
      <c r="A33506" s="1"/>
      <c r="B33506" s="1"/>
      <c r="C33506" s="1"/>
      <c r="D33506" s="8"/>
      <c r="E33506" s="1"/>
      <c r="F33506" s="1"/>
      <c r="G33506" s="1"/>
      <c r="H33506" s="1"/>
    </row>
    <row r="33507">
      <c r="A33507" s="1"/>
      <c r="B33507" s="1"/>
      <c r="C33507" s="1"/>
      <c r="D33507" s="8"/>
      <c r="E33507" s="1"/>
      <c r="F33507" s="1"/>
      <c r="G33507" s="1"/>
      <c r="H33507" s="1"/>
    </row>
    <row r="33508">
      <c r="A33508" s="1"/>
      <c r="B33508" s="1"/>
      <c r="C33508" s="1"/>
      <c r="D33508" s="8"/>
      <c r="E33508" s="1"/>
      <c r="F33508" s="1"/>
      <c r="G33508" s="1"/>
      <c r="H33508" s="1"/>
    </row>
    <row r="33509">
      <c r="A33509" s="1"/>
      <c r="B33509" s="1"/>
      <c r="C33509" s="1"/>
      <c r="D33509" s="8"/>
      <c r="E33509" s="1"/>
      <c r="F33509" s="1"/>
      <c r="G33509" s="1"/>
      <c r="H33509" s="1"/>
    </row>
    <row r="33510">
      <c r="A33510" s="1"/>
      <c r="B33510" s="1"/>
      <c r="C33510" s="1"/>
      <c r="D33510" s="8"/>
      <c r="E33510" s="1"/>
      <c r="F33510" s="1"/>
      <c r="G33510" s="1"/>
      <c r="H33510" s="1"/>
    </row>
    <row r="33511">
      <c r="A33511" s="1"/>
      <c r="B33511" s="1"/>
      <c r="C33511" s="1"/>
      <c r="D33511" s="8"/>
      <c r="E33511" s="1"/>
      <c r="F33511" s="1"/>
      <c r="G33511" s="1"/>
      <c r="H33511" s="1"/>
    </row>
    <row r="33512">
      <c r="A33512" s="1"/>
      <c r="B33512" s="1"/>
      <c r="C33512" s="1"/>
      <c r="D33512" s="8"/>
      <c r="E33512" s="1"/>
      <c r="F33512" s="1"/>
      <c r="G33512" s="1"/>
      <c r="H33512" s="1"/>
    </row>
    <row r="33513">
      <c r="A33513" s="1"/>
      <c r="B33513" s="1"/>
      <c r="C33513" s="1"/>
      <c r="D33513" s="8"/>
      <c r="E33513" s="1"/>
      <c r="F33513" s="1"/>
      <c r="G33513" s="1"/>
      <c r="H33513" s="1"/>
    </row>
    <row r="33514">
      <c r="A33514" s="1"/>
      <c r="B33514" s="1"/>
      <c r="C33514" s="1"/>
      <c r="D33514" s="8"/>
      <c r="E33514" s="1"/>
      <c r="F33514" s="1"/>
      <c r="G33514" s="1"/>
      <c r="H33514" s="1"/>
    </row>
    <row r="33515">
      <c r="A33515" s="1"/>
      <c r="B33515" s="1"/>
      <c r="C33515" s="1"/>
      <c r="D33515" s="8"/>
      <c r="E33515" s="1"/>
      <c r="F33515" s="1"/>
      <c r="G33515" s="1"/>
      <c r="H33515" s="1"/>
    </row>
    <row r="33516">
      <c r="A33516" s="1"/>
      <c r="B33516" s="1"/>
      <c r="C33516" s="1"/>
      <c r="D33516" s="8"/>
      <c r="E33516" s="1"/>
      <c r="F33516" s="1"/>
      <c r="G33516" s="1"/>
      <c r="H33516" s="1"/>
    </row>
    <row r="33517">
      <c r="A33517" s="1"/>
      <c r="B33517" s="1"/>
      <c r="C33517" s="1"/>
      <c r="D33517" s="8"/>
      <c r="E33517" s="1"/>
      <c r="F33517" s="1"/>
      <c r="G33517" s="1"/>
      <c r="H33517" s="1"/>
    </row>
    <row r="33518">
      <c r="A33518" s="1"/>
      <c r="B33518" s="1"/>
      <c r="C33518" s="1"/>
      <c r="D33518" s="8"/>
      <c r="E33518" s="1"/>
      <c r="F33518" s="1"/>
      <c r="G33518" s="1"/>
      <c r="H33518" s="1"/>
    </row>
    <row r="33519">
      <c r="A33519" s="1"/>
      <c r="B33519" s="1"/>
      <c r="C33519" s="1"/>
      <c r="D33519" s="8"/>
      <c r="E33519" s="1"/>
      <c r="F33519" s="1"/>
      <c r="G33519" s="1"/>
      <c r="H33519" s="1"/>
    </row>
    <row r="33520">
      <c r="A33520" s="1"/>
      <c r="B33520" s="1"/>
      <c r="C33520" s="1"/>
      <c r="D33520" s="8"/>
      <c r="E33520" s="1"/>
      <c r="F33520" s="1"/>
      <c r="G33520" s="1"/>
      <c r="H33520" s="1"/>
    </row>
    <row r="33521">
      <c r="A33521" s="1"/>
      <c r="B33521" s="1"/>
      <c r="C33521" s="1"/>
      <c r="D33521" s="8"/>
      <c r="E33521" s="1"/>
      <c r="F33521" s="1"/>
      <c r="G33521" s="1"/>
      <c r="H33521" s="1"/>
    </row>
    <row r="33522">
      <c r="A33522" s="1"/>
      <c r="B33522" s="1"/>
      <c r="C33522" s="1"/>
      <c r="D33522" s="8"/>
      <c r="E33522" s="1"/>
      <c r="F33522" s="1"/>
      <c r="G33522" s="1"/>
      <c r="H33522" s="1"/>
    </row>
    <row r="33523">
      <c r="A33523" s="1"/>
      <c r="B33523" s="1"/>
      <c r="C33523" s="1"/>
      <c r="D33523" s="8"/>
      <c r="E33523" s="1"/>
      <c r="F33523" s="1"/>
      <c r="G33523" s="1"/>
      <c r="H33523" s="1"/>
    </row>
    <row r="33524">
      <c r="A33524" s="1"/>
      <c r="B33524" s="1"/>
      <c r="C33524" s="1"/>
      <c r="D33524" s="8"/>
      <c r="E33524" s="1"/>
      <c r="F33524" s="1"/>
      <c r="G33524" s="1"/>
      <c r="H33524" s="1"/>
    </row>
    <row r="33525">
      <c r="A33525" s="1"/>
      <c r="B33525" s="1"/>
      <c r="C33525" s="1"/>
      <c r="D33525" s="8"/>
      <c r="E33525" s="1"/>
      <c r="F33525" s="1"/>
      <c r="G33525" s="1"/>
      <c r="H33525" s="1"/>
    </row>
    <row r="33526">
      <c r="A33526" s="1"/>
      <c r="B33526" s="1"/>
      <c r="C33526" s="1"/>
      <c r="D33526" s="8"/>
      <c r="E33526" s="1"/>
      <c r="F33526" s="1"/>
      <c r="G33526" s="1"/>
      <c r="H33526" s="1"/>
    </row>
    <row r="33527">
      <c r="A33527" s="1"/>
      <c r="B33527" s="1"/>
      <c r="C33527" s="1"/>
      <c r="D33527" s="8"/>
      <c r="E33527" s="1"/>
      <c r="F33527" s="1"/>
      <c r="G33527" s="1"/>
      <c r="H33527" s="1"/>
    </row>
    <row r="33528">
      <c r="A33528" s="1"/>
      <c r="B33528" s="1"/>
      <c r="C33528" s="1"/>
      <c r="D33528" s="8"/>
      <c r="E33528" s="1"/>
      <c r="F33528" s="1"/>
      <c r="G33528" s="1"/>
      <c r="H33528" s="1"/>
    </row>
    <row r="33529">
      <c r="A33529" s="1"/>
      <c r="B33529" s="1"/>
      <c r="C33529" s="1"/>
      <c r="D33529" s="8"/>
      <c r="E33529" s="1"/>
      <c r="F33529" s="1"/>
      <c r="G33529" s="1"/>
      <c r="H33529" s="1"/>
    </row>
    <row r="33530">
      <c r="A33530" s="1"/>
      <c r="B33530" s="1"/>
      <c r="C33530" s="1"/>
      <c r="D33530" s="8"/>
      <c r="E33530" s="1"/>
      <c r="F33530" s="1"/>
      <c r="G33530" s="1"/>
      <c r="H33530" s="1"/>
    </row>
    <row r="33531">
      <c r="A33531" s="1"/>
      <c r="B33531" s="1"/>
      <c r="C33531" s="1"/>
      <c r="D33531" s="8"/>
      <c r="E33531" s="1"/>
      <c r="F33531" s="1"/>
      <c r="G33531" s="1"/>
      <c r="H33531" s="1"/>
    </row>
    <row r="33532">
      <c r="A33532" s="1"/>
      <c r="B33532" s="1"/>
      <c r="C33532" s="1"/>
      <c r="D33532" s="8"/>
      <c r="E33532" s="1"/>
      <c r="F33532" s="1"/>
      <c r="G33532" s="1"/>
      <c r="H33532" s="1"/>
    </row>
    <row r="33533">
      <c r="A33533" s="1"/>
      <c r="B33533" s="1"/>
      <c r="C33533" s="1"/>
      <c r="D33533" s="8"/>
      <c r="E33533" s="1"/>
      <c r="F33533" s="1"/>
      <c r="G33533" s="1"/>
      <c r="H33533" s="1"/>
    </row>
    <row r="33534">
      <c r="A33534" s="1"/>
      <c r="B33534" s="1"/>
      <c r="C33534" s="1"/>
      <c r="D33534" s="8"/>
      <c r="E33534" s="1"/>
      <c r="F33534" s="1"/>
      <c r="G33534" s="1"/>
      <c r="H33534" s="1"/>
    </row>
    <row r="33535">
      <c r="A33535" s="1"/>
      <c r="B33535" s="1"/>
      <c r="C33535" s="1"/>
      <c r="D33535" s="8"/>
      <c r="E33535" s="1"/>
      <c r="F33535" s="1"/>
      <c r="G33535" s="1"/>
      <c r="H33535" s="1"/>
    </row>
    <row r="33536">
      <c r="A33536" s="1"/>
      <c r="B33536" s="1"/>
      <c r="C33536" s="1"/>
      <c r="D33536" s="8"/>
      <c r="E33536" s="1"/>
      <c r="F33536" s="1"/>
      <c r="G33536" s="1"/>
      <c r="H33536" s="1"/>
    </row>
    <row r="33537">
      <c r="A33537" s="1"/>
      <c r="B33537" s="1"/>
      <c r="C33537" s="1"/>
      <c r="D33537" s="8"/>
      <c r="E33537" s="1"/>
      <c r="F33537" s="1"/>
      <c r="G33537" s="1"/>
      <c r="H33537" s="1"/>
    </row>
    <row r="33538">
      <c r="A33538" s="1"/>
      <c r="B33538" s="1"/>
      <c r="C33538" s="1"/>
      <c r="D33538" s="8"/>
      <c r="E33538" s="1"/>
      <c r="F33538" s="1"/>
      <c r="G33538" s="1"/>
      <c r="H33538" s="1"/>
    </row>
    <row r="33539">
      <c r="A33539" s="1"/>
      <c r="B33539" s="1"/>
      <c r="C33539" s="1"/>
      <c r="D33539" s="8"/>
      <c r="E33539" s="1"/>
      <c r="F33539" s="1"/>
      <c r="G33539" s="1"/>
      <c r="H33539" s="1"/>
    </row>
    <row r="33540">
      <c r="A33540" s="1"/>
      <c r="B33540" s="1"/>
      <c r="C33540" s="1"/>
      <c r="D33540" s="8"/>
      <c r="E33540" s="1"/>
      <c r="F33540" s="1"/>
      <c r="G33540" s="1"/>
      <c r="H33540" s="1"/>
    </row>
    <row r="33541">
      <c r="A33541" s="1"/>
      <c r="B33541" s="1"/>
      <c r="C33541" s="1"/>
      <c r="D33541" s="8"/>
      <c r="E33541" s="1"/>
      <c r="F33541" s="1"/>
      <c r="G33541" s="1"/>
      <c r="H33541" s="1"/>
    </row>
    <row r="33542">
      <c r="A33542" s="1"/>
      <c r="B33542" s="1"/>
      <c r="C33542" s="1"/>
      <c r="D33542" s="8"/>
      <c r="E33542" s="1"/>
      <c r="F33542" s="1"/>
      <c r="G33542" s="1"/>
      <c r="H33542" s="1"/>
    </row>
    <row r="33543">
      <c r="A33543" s="1"/>
      <c r="B33543" s="1"/>
      <c r="C33543" s="1"/>
      <c r="D33543" s="8"/>
      <c r="E33543" s="1"/>
      <c r="F33543" s="1"/>
      <c r="G33543" s="1"/>
      <c r="H33543" s="1"/>
    </row>
    <row r="33544">
      <c r="A33544" s="1"/>
      <c r="B33544" s="1"/>
      <c r="C33544" s="1"/>
      <c r="D33544" s="8"/>
      <c r="E33544" s="1"/>
      <c r="F33544" s="1"/>
      <c r="G33544" s="1"/>
      <c r="H33544" s="1"/>
    </row>
    <row r="33545">
      <c r="A33545" s="1"/>
      <c r="B33545" s="1"/>
      <c r="C33545" s="1"/>
      <c r="D33545" s="8"/>
      <c r="E33545" s="1"/>
      <c r="F33545" s="1"/>
      <c r="G33545" s="1"/>
      <c r="H33545" s="1"/>
    </row>
    <row r="33546">
      <c r="A33546" s="1"/>
      <c r="B33546" s="1"/>
      <c r="C33546" s="1"/>
      <c r="D33546" s="8"/>
      <c r="E33546" s="1"/>
      <c r="F33546" s="1"/>
      <c r="G33546" s="1"/>
      <c r="H33546" s="1"/>
    </row>
    <row r="33547">
      <c r="A33547" s="1"/>
      <c r="B33547" s="1"/>
      <c r="C33547" s="1"/>
      <c r="D33547" s="8"/>
      <c r="E33547" s="1"/>
      <c r="F33547" s="1"/>
      <c r="G33547" s="1"/>
      <c r="H33547" s="1"/>
    </row>
    <row r="33548">
      <c r="A33548" s="1"/>
      <c r="B33548" s="1"/>
      <c r="C33548" s="1"/>
      <c r="D33548" s="8"/>
      <c r="E33548" s="1"/>
      <c r="F33548" s="1"/>
      <c r="G33548" s="1"/>
      <c r="H33548" s="1"/>
    </row>
    <row r="33549">
      <c r="A33549" s="1"/>
      <c r="B33549" s="1"/>
      <c r="C33549" s="1"/>
      <c r="D33549" s="8"/>
      <c r="E33549" s="1"/>
      <c r="F33549" s="1"/>
      <c r="G33549" s="1"/>
      <c r="H33549" s="1"/>
    </row>
    <row r="33550">
      <c r="A33550" s="1"/>
      <c r="B33550" s="1"/>
      <c r="C33550" s="1"/>
      <c r="D33550" s="8"/>
      <c r="E33550" s="1"/>
      <c r="F33550" s="1"/>
      <c r="G33550" s="1"/>
      <c r="H33550" s="1"/>
    </row>
    <row r="33551">
      <c r="A33551" s="1"/>
      <c r="B33551" s="1"/>
      <c r="C33551" s="1"/>
      <c r="D33551" s="8"/>
      <c r="E33551" s="1"/>
      <c r="F33551" s="1"/>
      <c r="G33551" s="1"/>
      <c r="H33551" s="1"/>
    </row>
    <row r="33552">
      <c r="A33552" s="1"/>
      <c r="B33552" s="1"/>
      <c r="C33552" s="1"/>
      <c r="D33552" s="8"/>
      <c r="E33552" s="1"/>
      <c r="F33552" s="1"/>
      <c r="G33552" s="1"/>
      <c r="H33552" s="1"/>
    </row>
    <row r="33553">
      <c r="A33553" s="1"/>
      <c r="B33553" s="1"/>
      <c r="C33553" s="1"/>
      <c r="D33553" s="8"/>
      <c r="E33553" s="1"/>
      <c r="F33553" s="1"/>
      <c r="G33553" s="1"/>
      <c r="H33553" s="1"/>
    </row>
    <row r="33554">
      <c r="A33554" s="1"/>
      <c r="B33554" s="1"/>
      <c r="C33554" s="1"/>
      <c r="D33554" s="8"/>
      <c r="E33554" s="1"/>
      <c r="F33554" s="1"/>
      <c r="G33554" s="1"/>
      <c r="H33554" s="1"/>
    </row>
    <row r="33555">
      <c r="A33555" s="1"/>
      <c r="B33555" s="1"/>
      <c r="C33555" s="1"/>
      <c r="D33555" s="8"/>
      <c r="E33555" s="1"/>
      <c r="F33555" s="1"/>
      <c r="G33555" s="1"/>
      <c r="H33555" s="1"/>
    </row>
    <row r="33556">
      <c r="A33556" s="1"/>
      <c r="B33556" s="1"/>
      <c r="C33556" s="1"/>
      <c r="D33556" s="8"/>
      <c r="E33556" s="1"/>
      <c r="F33556" s="1"/>
      <c r="G33556" s="1"/>
      <c r="H33556" s="1"/>
    </row>
    <row r="33557">
      <c r="A33557" s="1"/>
      <c r="B33557" s="1"/>
      <c r="C33557" s="1"/>
      <c r="D33557" s="8"/>
      <c r="E33557" s="1"/>
      <c r="F33557" s="1"/>
      <c r="G33557" s="1"/>
      <c r="H33557" s="1"/>
    </row>
    <row r="33558">
      <c r="A33558" s="1"/>
      <c r="B33558" s="1"/>
      <c r="C33558" s="1"/>
      <c r="D33558" s="8"/>
      <c r="E33558" s="1"/>
      <c r="F33558" s="1"/>
      <c r="G33558" s="1"/>
      <c r="H33558" s="1"/>
    </row>
    <row r="33559">
      <c r="A33559" s="1"/>
      <c r="B33559" s="1"/>
      <c r="C33559" s="1"/>
      <c r="D33559" s="8"/>
      <c r="E33559" s="1"/>
      <c r="F33559" s="1"/>
      <c r="G33559" s="1"/>
      <c r="H33559" s="1"/>
    </row>
    <row r="33560">
      <c r="A33560" s="1"/>
      <c r="B33560" s="1"/>
      <c r="C33560" s="1"/>
      <c r="D33560" s="8"/>
      <c r="E33560" s="1"/>
      <c r="F33560" s="1"/>
      <c r="G33560" s="1"/>
      <c r="H33560" s="1"/>
    </row>
    <row r="33561">
      <c r="A33561" s="1"/>
      <c r="B33561" s="1"/>
      <c r="C33561" s="1"/>
      <c r="D33561" s="8"/>
      <c r="E33561" s="1"/>
      <c r="F33561" s="1"/>
      <c r="G33561" s="1"/>
      <c r="H33561" s="1"/>
    </row>
    <row r="33562">
      <c r="A33562" s="1"/>
      <c r="B33562" s="1"/>
      <c r="C33562" s="1"/>
      <c r="D33562" s="8"/>
      <c r="E33562" s="1"/>
      <c r="F33562" s="1"/>
      <c r="G33562" s="1"/>
      <c r="H33562" s="1"/>
    </row>
    <row r="33563">
      <c r="A33563" s="1"/>
      <c r="B33563" s="1"/>
      <c r="C33563" s="1"/>
      <c r="D33563" s="8"/>
      <c r="E33563" s="1"/>
      <c r="F33563" s="1"/>
      <c r="G33563" s="1"/>
      <c r="H33563" s="1"/>
    </row>
    <row r="33564">
      <c r="A33564" s="1"/>
      <c r="B33564" s="1"/>
      <c r="C33564" s="1"/>
      <c r="D33564" s="8"/>
      <c r="E33564" s="1"/>
      <c r="F33564" s="1"/>
      <c r="G33564" s="1"/>
      <c r="H33564" s="1"/>
    </row>
    <row r="33565">
      <c r="A33565" s="1"/>
      <c r="B33565" s="1"/>
      <c r="C33565" s="1"/>
      <c r="D33565" s="8"/>
      <c r="E33565" s="1"/>
      <c r="F33565" s="1"/>
      <c r="G33565" s="1"/>
      <c r="H33565" s="1"/>
    </row>
    <row r="33566">
      <c r="A33566" s="1"/>
      <c r="B33566" s="1"/>
      <c r="C33566" s="1"/>
      <c r="D33566" s="8"/>
      <c r="E33566" s="1"/>
      <c r="F33566" s="1"/>
      <c r="G33566" s="1"/>
      <c r="H33566" s="1"/>
    </row>
    <row r="33567">
      <c r="A33567" s="1"/>
      <c r="B33567" s="1"/>
      <c r="C33567" s="1"/>
      <c r="D33567" s="8"/>
      <c r="E33567" s="1"/>
      <c r="F33567" s="1"/>
      <c r="G33567" s="1"/>
      <c r="H33567" s="1"/>
    </row>
    <row r="33568">
      <c r="A33568" s="1"/>
      <c r="B33568" s="1"/>
      <c r="C33568" s="1"/>
      <c r="D33568" s="8"/>
      <c r="E33568" s="1"/>
      <c r="F33568" s="1"/>
      <c r="G33568" s="1"/>
      <c r="H33568" s="1"/>
    </row>
    <row r="33569">
      <c r="A33569" s="1"/>
      <c r="B33569" s="1"/>
      <c r="C33569" s="1"/>
      <c r="D33569" s="8"/>
      <c r="E33569" s="1"/>
      <c r="F33569" s="1"/>
      <c r="G33569" s="1"/>
      <c r="H33569" s="1"/>
    </row>
    <row r="33570">
      <c r="A33570" s="1"/>
      <c r="B33570" s="1"/>
      <c r="C33570" s="1"/>
      <c r="D33570" s="8"/>
      <c r="E33570" s="1"/>
      <c r="F33570" s="1"/>
      <c r="G33570" s="1"/>
      <c r="H33570" s="1"/>
    </row>
    <row r="33571">
      <c r="A33571" s="1"/>
      <c r="B33571" s="1"/>
      <c r="C33571" s="1"/>
      <c r="D33571" s="8"/>
      <c r="E33571" s="1"/>
      <c r="F33571" s="1"/>
      <c r="G33571" s="1"/>
      <c r="H33571" s="1"/>
    </row>
    <row r="33572">
      <c r="A33572" s="1"/>
      <c r="B33572" s="1"/>
      <c r="C33572" s="1"/>
      <c r="D33572" s="8"/>
      <c r="E33572" s="1"/>
      <c r="F33572" s="1"/>
      <c r="G33572" s="1"/>
      <c r="H33572" s="1"/>
    </row>
    <row r="33573">
      <c r="A33573" s="1"/>
      <c r="B33573" s="1"/>
      <c r="C33573" s="1"/>
      <c r="D33573" s="8"/>
      <c r="E33573" s="1"/>
      <c r="F33573" s="1"/>
      <c r="G33573" s="1"/>
      <c r="H33573" s="1"/>
    </row>
    <row r="33574">
      <c r="A33574" s="1"/>
      <c r="B33574" s="1"/>
      <c r="C33574" s="1"/>
      <c r="D33574" s="8"/>
      <c r="E33574" s="1"/>
      <c r="F33574" s="1"/>
      <c r="G33574" s="1"/>
      <c r="H33574" s="1"/>
    </row>
    <row r="33575">
      <c r="A33575" s="1"/>
      <c r="B33575" s="1"/>
      <c r="C33575" s="1"/>
      <c r="D33575" s="8"/>
      <c r="E33575" s="1"/>
      <c r="F33575" s="1"/>
      <c r="G33575" s="1"/>
      <c r="H33575" s="1"/>
    </row>
    <row r="33576">
      <c r="A33576" s="1"/>
      <c r="B33576" s="1"/>
      <c r="C33576" s="1"/>
      <c r="D33576" s="8"/>
      <c r="E33576" s="1"/>
      <c r="F33576" s="1"/>
      <c r="G33576" s="1"/>
      <c r="H33576" s="1"/>
    </row>
    <row r="33577">
      <c r="A33577" s="1"/>
      <c r="B33577" s="1"/>
      <c r="C33577" s="1"/>
      <c r="D33577" s="8"/>
      <c r="E33577" s="1"/>
      <c r="F33577" s="1"/>
      <c r="G33577" s="1"/>
      <c r="H33577" s="1"/>
    </row>
    <row r="33578">
      <c r="A33578" s="1"/>
      <c r="B33578" s="1"/>
      <c r="C33578" s="1"/>
      <c r="D33578" s="8"/>
      <c r="E33578" s="1"/>
      <c r="F33578" s="1"/>
      <c r="G33578" s="1"/>
      <c r="H33578" s="1"/>
    </row>
    <row r="33579">
      <c r="A33579" s="1"/>
      <c r="B33579" s="1"/>
      <c r="C33579" s="1"/>
      <c r="D33579" s="8"/>
      <c r="E33579" s="1"/>
      <c r="F33579" s="1"/>
      <c r="G33579" s="1"/>
      <c r="H33579" s="1"/>
    </row>
    <row r="33580">
      <c r="A33580" s="1"/>
      <c r="B33580" s="1"/>
      <c r="C33580" s="1"/>
      <c r="D33580" s="8"/>
      <c r="E33580" s="1"/>
      <c r="F33580" s="1"/>
      <c r="G33580" s="1"/>
      <c r="H33580" s="1"/>
    </row>
    <row r="33581">
      <c r="A33581" s="1"/>
      <c r="B33581" s="1"/>
      <c r="C33581" s="1"/>
      <c r="D33581" s="8"/>
      <c r="E33581" s="1"/>
      <c r="F33581" s="1"/>
      <c r="G33581" s="1"/>
      <c r="H33581" s="1"/>
    </row>
    <row r="33582">
      <c r="A33582" s="1"/>
      <c r="B33582" s="1"/>
      <c r="C33582" s="1"/>
      <c r="D33582" s="8"/>
      <c r="E33582" s="1"/>
      <c r="F33582" s="1"/>
      <c r="G33582" s="1"/>
      <c r="H33582" s="1"/>
    </row>
    <row r="33583">
      <c r="A33583" s="1"/>
      <c r="B33583" s="1"/>
      <c r="C33583" s="1"/>
      <c r="D33583" s="8"/>
      <c r="E33583" s="1"/>
      <c r="F33583" s="1"/>
      <c r="G33583" s="1"/>
      <c r="H33583" s="1"/>
    </row>
    <row r="33584">
      <c r="A33584" s="1"/>
      <c r="B33584" s="1"/>
      <c r="C33584" s="1"/>
      <c r="D33584" s="8"/>
      <c r="E33584" s="1"/>
      <c r="F33584" s="1"/>
      <c r="G33584" s="1"/>
      <c r="H33584" s="1"/>
    </row>
    <row r="33585">
      <c r="A33585" s="1"/>
      <c r="B33585" s="1"/>
      <c r="C33585" s="1"/>
      <c r="D33585" s="8"/>
      <c r="E33585" s="1"/>
      <c r="F33585" s="1"/>
      <c r="G33585" s="1"/>
      <c r="H33585" s="1"/>
    </row>
    <row r="33586">
      <c r="A33586" s="1"/>
      <c r="B33586" s="1"/>
      <c r="C33586" s="1"/>
      <c r="D33586" s="8"/>
      <c r="E33586" s="1"/>
      <c r="F33586" s="1"/>
      <c r="G33586" s="1"/>
      <c r="H33586" s="1"/>
    </row>
    <row r="33587">
      <c r="A33587" s="1"/>
      <c r="B33587" s="1"/>
      <c r="C33587" s="1"/>
      <c r="D33587" s="8"/>
      <c r="E33587" s="1"/>
      <c r="F33587" s="1"/>
      <c r="G33587" s="1"/>
      <c r="H33587" s="1"/>
    </row>
    <row r="33588">
      <c r="A33588" s="1"/>
      <c r="B33588" s="1"/>
      <c r="C33588" s="1"/>
      <c r="D33588" s="8"/>
      <c r="E33588" s="1"/>
      <c r="F33588" s="1"/>
      <c r="G33588" s="1"/>
      <c r="H33588" s="1"/>
    </row>
    <row r="33589">
      <c r="A33589" s="1"/>
      <c r="B33589" s="1"/>
      <c r="C33589" s="1"/>
      <c r="D33589" s="8"/>
      <c r="E33589" s="1"/>
      <c r="F33589" s="1"/>
      <c r="G33589" s="1"/>
      <c r="H33589" s="1"/>
    </row>
    <row r="33590">
      <c r="A33590" s="1"/>
      <c r="B33590" s="1"/>
      <c r="C33590" s="1"/>
      <c r="D33590" s="8"/>
      <c r="E33590" s="1"/>
      <c r="F33590" s="1"/>
      <c r="G33590" s="1"/>
      <c r="H33590" s="1"/>
    </row>
    <row r="33591">
      <c r="A33591" s="1"/>
      <c r="B33591" s="1"/>
      <c r="C33591" s="1"/>
      <c r="D33591" s="8"/>
      <c r="E33591" s="1"/>
      <c r="F33591" s="1"/>
      <c r="G33591" s="1"/>
      <c r="H33591" s="1"/>
    </row>
    <row r="33592">
      <c r="A33592" s="1"/>
      <c r="B33592" s="1"/>
      <c r="C33592" s="1"/>
      <c r="D33592" s="8"/>
      <c r="E33592" s="1"/>
      <c r="F33592" s="1"/>
      <c r="G33592" s="1"/>
      <c r="H33592" s="1"/>
    </row>
    <row r="33593">
      <c r="A33593" s="1"/>
      <c r="B33593" s="1"/>
      <c r="C33593" s="1"/>
      <c r="D33593" s="8"/>
      <c r="E33593" s="1"/>
      <c r="F33593" s="1"/>
      <c r="G33593" s="1"/>
      <c r="H33593" s="1"/>
    </row>
    <row r="33594">
      <c r="A33594" s="1"/>
      <c r="B33594" s="1"/>
      <c r="C33594" s="1"/>
      <c r="D33594" s="8"/>
      <c r="E33594" s="1"/>
      <c r="F33594" s="1"/>
      <c r="G33594" s="1"/>
      <c r="H33594" s="1"/>
    </row>
    <row r="33595">
      <c r="A33595" s="1"/>
      <c r="B33595" s="1"/>
      <c r="C33595" s="1"/>
      <c r="D33595" s="8"/>
      <c r="E33595" s="1"/>
      <c r="F33595" s="1"/>
      <c r="G33595" s="1"/>
      <c r="H33595" s="1"/>
    </row>
    <row r="33596">
      <c r="A33596" s="1"/>
      <c r="B33596" s="1"/>
      <c r="C33596" s="1"/>
      <c r="D33596" s="8"/>
      <c r="E33596" s="1"/>
      <c r="F33596" s="1"/>
      <c r="G33596" s="1"/>
      <c r="H33596" s="1"/>
    </row>
    <row r="33597">
      <c r="A33597" s="1"/>
      <c r="B33597" s="1"/>
      <c r="C33597" s="1"/>
      <c r="D33597" s="8"/>
      <c r="E33597" s="1"/>
      <c r="F33597" s="1"/>
      <c r="G33597" s="1"/>
      <c r="H33597" s="1"/>
    </row>
    <row r="33598">
      <c r="A33598" s="1"/>
      <c r="B33598" s="1"/>
      <c r="C33598" s="1"/>
      <c r="D33598" s="8"/>
      <c r="E33598" s="1"/>
      <c r="F33598" s="1"/>
      <c r="G33598" s="1"/>
      <c r="H33598" s="1"/>
    </row>
    <row r="33599">
      <c r="A33599" s="1"/>
      <c r="B33599" s="1"/>
      <c r="C33599" s="1"/>
      <c r="D33599" s="8"/>
      <c r="E33599" s="1"/>
      <c r="F33599" s="1"/>
      <c r="G33599" s="1"/>
      <c r="H33599" s="1"/>
    </row>
    <row r="33600">
      <c r="A33600" s="1"/>
      <c r="B33600" s="1"/>
      <c r="C33600" s="1"/>
      <c r="D33600" s="8"/>
      <c r="E33600" s="1"/>
      <c r="F33600" s="1"/>
      <c r="G33600" s="1"/>
      <c r="H33600" s="1"/>
    </row>
    <row r="33601">
      <c r="A33601" s="1"/>
      <c r="B33601" s="1"/>
      <c r="C33601" s="1"/>
      <c r="D33601" s="8"/>
      <c r="E33601" s="1"/>
      <c r="F33601" s="1"/>
      <c r="G33601" s="1"/>
      <c r="H33601" s="1"/>
    </row>
    <row r="33602">
      <c r="A33602" s="1"/>
      <c r="B33602" s="1"/>
      <c r="C33602" s="1"/>
      <c r="D33602" s="8"/>
      <c r="E33602" s="1"/>
      <c r="F33602" s="1"/>
      <c r="G33602" s="1"/>
      <c r="H33602" s="1"/>
    </row>
    <row r="33603">
      <c r="A33603" s="1"/>
      <c r="B33603" s="1"/>
      <c r="C33603" s="1"/>
      <c r="D33603" s="8"/>
      <c r="E33603" s="1"/>
      <c r="F33603" s="1"/>
      <c r="G33603" s="1"/>
      <c r="H33603" s="1"/>
    </row>
    <row r="33604">
      <c r="A33604" s="1"/>
      <c r="B33604" s="1"/>
      <c r="C33604" s="1"/>
      <c r="D33604" s="8"/>
      <c r="E33604" s="1"/>
      <c r="F33604" s="1"/>
      <c r="G33604" s="1"/>
      <c r="H33604" s="1"/>
    </row>
    <row r="33605">
      <c r="A33605" s="1"/>
      <c r="B33605" s="1"/>
      <c r="C33605" s="1"/>
      <c r="D33605" s="8"/>
      <c r="E33605" s="1"/>
      <c r="F33605" s="1"/>
      <c r="G33605" s="1"/>
      <c r="H33605" s="1"/>
    </row>
    <row r="33606">
      <c r="A33606" s="1"/>
      <c r="B33606" s="1"/>
      <c r="C33606" s="1"/>
      <c r="D33606" s="8"/>
      <c r="E33606" s="1"/>
      <c r="F33606" s="1"/>
      <c r="G33606" s="1"/>
      <c r="H33606" s="1"/>
    </row>
    <row r="33607">
      <c r="A33607" s="1"/>
      <c r="B33607" s="1"/>
      <c r="C33607" s="1"/>
      <c r="D33607" s="8"/>
      <c r="E33607" s="1"/>
      <c r="F33607" s="1"/>
      <c r="G33607" s="1"/>
      <c r="H33607" s="1"/>
    </row>
    <row r="33608">
      <c r="A33608" s="1"/>
      <c r="B33608" s="1"/>
      <c r="C33608" s="1"/>
      <c r="D33608" s="8"/>
      <c r="E33608" s="1"/>
      <c r="F33608" s="1"/>
      <c r="G33608" s="1"/>
      <c r="H33608" s="1"/>
    </row>
    <row r="33609">
      <c r="A33609" s="1"/>
      <c r="B33609" s="1"/>
      <c r="C33609" s="1"/>
      <c r="D33609" s="8"/>
      <c r="E33609" s="1"/>
      <c r="F33609" s="1"/>
      <c r="G33609" s="1"/>
      <c r="H33609" s="1"/>
    </row>
    <row r="33610">
      <c r="A33610" s="1"/>
      <c r="B33610" s="1"/>
      <c r="C33610" s="1"/>
      <c r="D33610" s="8"/>
      <c r="E33610" s="1"/>
      <c r="F33610" s="1"/>
      <c r="G33610" s="1"/>
      <c r="H33610" s="1"/>
    </row>
    <row r="33611">
      <c r="A33611" s="1"/>
      <c r="B33611" s="1"/>
      <c r="C33611" s="1"/>
      <c r="D33611" s="8"/>
      <c r="E33611" s="1"/>
      <c r="F33611" s="1"/>
      <c r="G33611" s="1"/>
      <c r="H33611" s="1"/>
    </row>
    <row r="33612">
      <c r="A33612" s="1"/>
      <c r="B33612" s="1"/>
      <c r="C33612" s="1"/>
      <c r="D33612" s="8"/>
      <c r="E33612" s="1"/>
      <c r="F33612" s="1"/>
      <c r="G33612" s="1"/>
      <c r="H33612" s="1"/>
    </row>
    <row r="33613">
      <c r="A33613" s="1"/>
      <c r="B33613" s="1"/>
      <c r="C33613" s="1"/>
      <c r="D33613" s="8"/>
      <c r="E33613" s="1"/>
      <c r="F33613" s="1"/>
      <c r="G33613" s="1"/>
      <c r="H33613" s="1"/>
    </row>
    <row r="33614">
      <c r="A33614" s="1"/>
      <c r="B33614" s="1"/>
      <c r="C33614" s="1"/>
      <c r="D33614" s="8"/>
      <c r="E33614" s="1"/>
      <c r="F33614" s="1"/>
      <c r="G33614" s="1"/>
      <c r="H33614" s="1"/>
    </row>
    <row r="33615">
      <c r="A33615" s="1"/>
      <c r="B33615" s="1"/>
      <c r="C33615" s="1"/>
      <c r="D33615" s="8"/>
      <c r="E33615" s="1"/>
      <c r="F33615" s="1"/>
      <c r="G33615" s="1"/>
      <c r="H33615" s="1"/>
    </row>
    <row r="33616">
      <c r="A33616" s="1"/>
      <c r="B33616" s="1"/>
      <c r="C33616" s="1"/>
      <c r="D33616" s="8"/>
      <c r="E33616" s="1"/>
      <c r="F33616" s="1"/>
      <c r="G33616" s="1"/>
      <c r="H33616" s="1"/>
    </row>
    <row r="33617">
      <c r="A33617" s="1"/>
      <c r="B33617" s="1"/>
      <c r="C33617" s="1"/>
      <c r="D33617" s="8"/>
      <c r="E33617" s="1"/>
      <c r="F33617" s="1"/>
      <c r="G33617" s="1"/>
      <c r="H33617" s="1"/>
    </row>
    <row r="33618">
      <c r="A33618" s="1"/>
      <c r="B33618" s="1"/>
      <c r="C33618" s="1"/>
      <c r="D33618" s="8"/>
      <c r="E33618" s="1"/>
      <c r="F33618" s="1"/>
      <c r="G33618" s="1"/>
      <c r="H33618" s="1"/>
    </row>
    <row r="33619">
      <c r="A33619" s="1"/>
      <c r="B33619" s="1"/>
      <c r="C33619" s="1"/>
      <c r="D33619" s="8"/>
      <c r="E33619" s="1"/>
      <c r="F33619" s="1"/>
      <c r="G33619" s="1"/>
      <c r="H33619" s="1"/>
    </row>
    <row r="33620">
      <c r="A33620" s="1"/>
      <c r="B33620" s="1"/>
      <c r="C33620" s="1"/>
      <c r="D33620" s="8"/>
      <c r="E33620" s="1"/>
      <c r="F33620" s="1"/>
      <c r="G33620" s="1"/>
      <c r="H33620" s="1"/>
    </row>
    <row r="33621">
      <c r="A33621" s="1"/>
      <c r="B33621" s="1"/>
      <c r="C33621" s="1"/>
      <c r="D33621" s="8"/>
      <c r="E33621" s="1"/>
      <c r="F33621" s="1"/>
      <c r="G33621" s="1"/>
      <c r="H33621" s="1"/>
    </row>
    <row r="33622">
      <c r="A33622" s="1"/>
      <c r="B33622" s="1"/>
      <c r="C33622" s="1"/>
      <c r="D33622" s="8"/>
      <c r="E33622" s="1"/>
      <c r="F33622" s="1"/>
      <c r="G33622" s="1"/>
      <c r="H33622" s="1"/>
    </row>
    <row r="33623">
      <c r="A33623" s="1"/>
      <c r="B33623" s="1"/>
      <c r="C33623" s="1"/>
      <c r="D33623" s="8"/>
      <c r="E33623" s="1"/>
      <c r="F33623" s="1"/>
      <c r="G33623" s="1"/>
      <c r="H33623" s="1"/>
    </row>
    <row r="33624">
      <c r="A33624" s="1"/>
      <c r="B33624" s="1"/>
      <c r="C33624" s="1"/>
      <c r="D33624" s="8"/>
      <c r="E33624" s="1"/>
      <c r="F33624" s="1"/>
      <c r="G33624" s="1"/>
      <c r="H33624" s="1"/>
    </row>
    <row r="33625">
      <c r="A33625" s="1"/>
      <c r="B33625" s="1"/>
      <c r="C33625" s="1"/>
      <c r="D33625" s="8"/>
      <c r="E33625" s="1"/>
      <c r="F33625" s="1"/>
      <c r="G33625" s="1"/>
      <c r="H33625" s="1"/>
    </row>
    <row r="33626">
      <c r="A33626" s="1"/>
      <c r="B33626" s="1"/>
      <c r="C33626" s="1"/>
      <c r="D33626" s="8"/>
      <c r="E33626" s="1"/>
      <c r="F33626" s="1"/>
      <c r="G33626" s="1"/>
      <c r="H33626" s="1"/>
    </row>
    <row r="33627">
      <c r="A33627" s="1"/>
      <c r="B33627" s="1"/>
      <c r="C33627" s="1"/>
      <c r="D33627" s="8"/>
      <c r="E33627" s="1"/>
      <c r="F33627" s="1"/>
      <c r="G33627" s="1"/>
      <c r="H33627" s="1"/>
    </row>
    <row r="33628">
      <c r="A33628" s="1"/>
      <c r="B33628" s="1"/>
      <c r="C33628" s="1"/>
      <c r="D33628" s="8"/>
      <c r="E33628" s="1"/>
      <c r="F33628" s="1"/>
      <c r="G33628" s="1"/>
      <c r="H33628" s="1"/>
    </row>
    <row r="33629">
      <c r="A33629" s="1"/>
      <c r="B33629" s="1"/>
      <c r="C33629" s="1"/>
      <c r="D33629" s="8"/>
      <c r="E33629" s="1"/>
      <c r="F33629" s="1"/>
      <c r="G33629" s="1"/>
      <c r="H33629" s="1"/>
    </row>
    <row r="33630">
      <c r="A33630" s="1"/>
      <c r="B33630" s="1"/>
      <c r="C33630" s="1"/>
      <c r="D33630" s="8"/>
      <c r="E33630" s="1"/>
      <c r="F33630" s="1"/>
      <c r="G33630" s="1"/>
      <c r="H33630" s="1"/>
    </row>
    <row r="33631">
      <c r="A33631" s="1"/>
      <c r="B33631" s="1"/>
      <c r="C33631" s="1"/>
      <c r="D33631" s="8"/>
      <c r="E33631" s="1"/>
      <c r="F33631" s="1"/>
      <c r="G33631" s="1"/>
      <c r="H33631" s="1"/>
    </row>
    <row r="33632">
      <c r="A33632" s="1"/>
      <c r="B33632" s="1"/>
      <c r="C33632" s="1"/>
      <c r="D33632" s="8"/>
      <c r="E33632" s="1"/>
      <c r="F33632" s="1"/>
      <c r="G33632" s="1"/>
      <c r="H33632" s="1"/>
    </row>
    <row r="33633">
      <c r="A33633" s="1"/>
      <c r="B33633" s="1"/>
      <c r="C33633" s="1"/>
      <c r="D33633" s="8"/>
      <c r="E33633" s="1"/>
      <c r="F33633" s="1"/>
      <c r="G33633" s="1"/>
      <c r="H33633" s="1"/>
    </row>
    <row r="33634">
      <c r="A33634" s="1"/>
      <c r="B33634" s="1"/>
      <c r="C33634" s="1"/>
      <c r="D33634" s="8"/>
      <c r="E33634" s="1"/>
      <c r="F33634" s="1"/>
      <c r="G33634" s="1"/>
      <c r="H33634" s="1"/>
    </row>
    <row r="33635">
      <c r="A33635" s="1"/>
      <c r="B33635" s="1"/>
      <c r="C33635" s="1"/>
      <c r="D33635" s="8"/>
      <c r="E33635" s="1"/>
      <c r="F33635" s="1"/>
      <c r="G33635" s="1"/>
      <c r="H33635" s="1"/>
    </row>
    <row r="33636">
      <c r="A33636" s="1"/>
      <c r="B33636" s="1"/>
      <c r="C33636" s="1"/>
      <c r="D33636" s="8"/>
      <c r="E33636" s="1"/>
      <c r="F33636" s="1"/>
      <c r="G33636" s="1"/>
      <c r="H33636" s="1"/>
    </row>
    <row r="33637">
      <c r="A33637" s="1"/>
      <c r="B33637" s="1"/>
      <c r="C33637" s="1"/>
      <c r="D33637" s="8"/>
      <c r="E33637" s="1"/>
      <c r="F33637" s="1"/>
      <c r="G33637" s="1"/>
      <c r="H33637" s="1"/>
    </row>
    <row r="33638">
      <c r="A33638" s="1"/>
      <c r="B33638" s="1"/>
      <c r="C33638" s="1"/>
      <c r="D33638" s="8"/>
      <c r="E33638" s="1"/>
      <c r="F33638" s="1"/>
      <c r="G33638" s="1"/>
      <c r="H33638" s="1"/>
    </row>
    <row r="33639">
      <c r="A33639" s="1"/>
      <c r="B33639" s="1"/>
      <c r="C33639" s="1"/>
      <c r="D33639" s="8"/>
      <c r="E33639" s="1"/>
      <c r="F33639" s="1"/>
      <c r="G33639" s="1"/>
      <c r="H33639" s="1"/>
    </row>
    <row r="33640">
      <c r="A33640" s="1"/>
      <c r="B33640" s="1"/>
      <c r="C33640" s="1"/>
      <c r="D33640" s="8"/>
      <c r="E33640" s="1"/>
      <c r="F33640" s="1"/>
      <c r="G33640" s="1"/>
      <c r="H33640" s="1"/>
    </row>
    <row r="33641">
      <c r="A33641" s="1"/>
      <c r="B33641" s="1"/>
      <c r="C33641" s="1"/>
      <c r="D33641" s="8"/>
      <c r="E33641" s="1"/>
      <c r="F33641" s="1"/>
      <c r="G33641" s="1"/>
      <c r="H33641" s="1"/>
    </row>
    <row r="33642">
      <c r="A33642" s="1"/>
      <c r="B33642" s="1"/>
      <c r="C33642" s="1"/>
      <c r="D33642" s="8"/>
      <c r="E33642" s="1"/>
      <c r="F33642" s="1"/>
      <c r="G33642" s="1"/>
      <c r="H33642" s="1"/>
    </row>
    <row r="33643">
      <c r="A33643" s="1"/>
      <c r="B33643" s="1"/>
      <c r="C33643" s="1"/>
      <c r="D33643" s="8"/>
      <c r="E33643" s="1"/>
      <c r="F33643" s="1"/>
      <c r="G33643" s="1"/>
      <c r="H33643" s="1"/>
    </row>
    <row r="33644">
      <c r="A33644" s="1"/>
      <c r="B33644" s="1"/>
      <c r="C33644" s="1"/>
      <c r="D33644" s="8"/>
      <c r="E33644" s="1"/>
      <c r="F33644" s="1"/>
      <c r="G33644" s="1"/>
      <c r="H33644" s="1"/>
    </row>
    <row r="33645">
      <c r="A33645" s="1"/>
      <c r="B33645" s="1"/>
      <c r="C33645" s="1"/>
      <c r="D33645" s="8"/>
      <c r="E33645" s="1"/>
      <c r="F33645" s="1"/>
      <c r="G33645" s="1"/>
      <c r="H33645" s="1"/>
    </row>
    <row r="33646">
      <c r="A33646" s="1"/>
      <c r="B33646" s="1"/>
      <c r="C33646" s="1"/>
      <c r="D33646" s="8"/>
      <c r="E33646" s="1"/>
      <c r="F33646" s="1"/>
      <c r="G33646" s="1"/>
      <c r="H33646" s="1"/>
    </row>
    <row r="33647">
      <c r="A33647" s="1"/>
      <c r="B33647" s="1"/>
      <c r="C33647" s="1"/>
      <c r="D33647" s="8"/>
      <c r="E33647" s="1"/>
      <c r="F33647" s="1"/>
      <c r="G33647" s="1"/>
      <c r="H33647" s="1"/>
    </row>
    <row r="33648">
      <c r="A33648" s="1"/>
      <c r="B33648" s="1"/>
      <c r="C33648" s="1"/>
      <c r="D33648" s="8"/>
      <c r="E33648" s="1"/>
      <c r="F33648" s="1"/>
      <c r="G33648" s="1"/>
      <c r="H33648" s="1"/>
    </row>
    <row r="33649">
      <c r="A33649" s="1"/>
      <c r="B33649" s="1"/>
      <c r="C33649" s="1"/>
      <c r="D33649" s="8"/>
      <c r="E33649" s="1"/>
      <c r="F33649" s="1"/>
      <c r="G33649" s="1"/>
      <c r="H33649" s="1"/>
    </row>
    <row r="33650">
      <c r="A33650" s="1"/>
      <c r="B33650" s="1"/>
      <c r="C33650" s="1"/>
      <c r="D33650" s="8"/>
      <c r="E33650" s="1"/>
      <c r="F33650" s="1"/>
      <c r="G33650" s="1"/>
      <c r="H33650" s="1"/>
    </row>
    <row r="33651">
      <c r="A33651" s="1"/>
      <c r="B33651" s="1"/>
      <c r="C33651" s="1"/>
      <c r="D33651" s="8"/>
      <c r="E33651" s="1"/>
      <c r="F33651" s="1"/>
      <c r="G33651" s="1"/>
      <c r="H33651" s="1"/>
    </row>
    <row r="33652">
      <c r="A33652" s="1"/>
      <c r="B33652" s="1"/>
      <c r="C33652" s="1"/>
      <c r="D33652" s="8"/>
      <c r="E33652" s="1"/>
      <c r="F33652" s="1"/>
      <c r="G33652" s="1"/>
      <c r="H33652" s="1"/>
    </row>
    <row r="33653">
      <c r="A33653" s="1"/>
      <c r="B33653" s="1"/>
      <c r="C33653" s="1"/>
      <c r="D33653" s="8"/>
      <c r="E33653" s="1"/>
      <c r="F33653" s="1"/>
      <c r="G33653" s="1"/>
      <c r="H33653" s="1"/>
    </row>
    <row r="33654">
      <c r="A33654" s="1"/>
      <c r="B33654" s="1"/>
      <c r="C33654" s="1"/>
      <c r="D33654" s="8"/>
      <c r="E33654" s="1"/>
      <c r="F33654" s="1"/>
      <c r="G33654" s="1"/>
      <c r="H33654" s="1"/>
    </row>
    <row r="33655">
      <c r="A33655" s="1"/>
      <c r="B33655" s="1"/>
      <c r="C33655" s="1"/>
      <c r="D33655" s="8"/>
      <c r="E33655" s="1"/>
      <c r="F33655" s="1"/>
      <c r="G33655" s="1"/>
      <c r="H33655" s="1"/>
    </row>
    <row r="33656">
      <c r="A33656" s="1"/>
      <c r="B33656" s="1"/>
      <c r="C33656" s="1"/>
      <c r="D33656" s="8"/>
      <c r="E33656" s="1"/>
      <c r="F33656" s="1"/>
      <c r="G33656" s="1"/>
      <c r="H33656" s="1"/>
    </row>
    <row r="33657">
      <c r="A33657" s="1"/>
      <c r="B33657" s="1"/>
      <c r="C33657" s="1"/>
      <c r="D33657" s="8"/>
      <c r="E33657" s="1"/>
      <c r="F33657" s="1"/>
      <c r="G33657" s="1"/>
      <c r="H33657" s="1"/>
    </row>
    <row r="33658">
      <c r="A33658" s="1"/>
      <c r="B33658" s="1"/>
      <c r="C33658" s="1"/>
      <c r="D33658" s="8"/>
      <c r="E33658" s="1"/>
      <c r="F33658" s="1"/>
      <c r="G33658" s="1"/>
      <c r="H33658" s="1"/>
    </row>
    <row r="33659">
      <c r="A33659" s="1"/>
      <c r="B33659" s="1"/>
      <c r="C33659" s="1"/>
      <c r="D33659" s="8"/>
      <c r="E33659" s="1"/>
      <c r="F33659" s="1"/>
      <c r="G33659" s="1"/>
      <c r="H33659" s="1"/>
    </row>
    <row r="33660">
      <c r="A33660" s="1"/>
      <c r="B33660" s="1"/>
      <c r="C33660" s="1"/>
      <c r="D33660" s="8"/>
      <c r="E33660" s="1"/>
      <c r="F33660" s="1"/>
      <c r="G33660" s="1"/>
      <c r="H33660" s="1"/>
    </row>
    <row r="33661">
      <c r="A33661" s="1"/>
      <c r="B33661" s="1"/>
      <c r="C33661" s="1"/>
      <c r="D33661" s="8"/>
      <c r="E33661" s="1"/>
      <c r="F33661" s="1"/>
      <c r="G33661" s="1"/>
      <c r="H33661" s="1"/>
    </row>
    <row r="33662">
      <c r="A33662" s="1"/>
      <c r="B33662" s="1"/>
      <c r="C33662" s="1"/>
      <c r="D33662" s="8"/>
      <c r="E33662" s="1"/>
      <c r="F33662" s="1"/>
      <c r="G33662" s="1"/>
      <c r="H33662" s="1"/>
    </row>
    <row r="33663">
      <c r="A33663" s="1"/>
      <c r="B33663" s="1"/>
      <c r="C33663" s="1"/>
      <c r="D33663" s="8"/>
      <c r="E33663" s="1"/>
      <c r="F33663" s="1"/>
      <c r="G33663" s="1"/>
      <c r="H33663" s="1"/>
    </row>
    <row r="33664">
      <c r="A33664" s="1"/>
      <c r="B33664" s="1"/>
      <c r="C33664" s="1"/>
      <c r="D33664" s="8"/>
      <c r="E33664" s="1"/>
      <c r="F33664" s="1"/>
      <c r="G33664" s="1"/>
      <c r="H33664" s="1"/>
    </row>
    <row r="33665">
      <c r="A33665" s="1"/>
      <c r="B33665" s="1"/>
      <c r="C33665" s="1"/>
      <c r="D33665" s="8"/>
      <c r="E33665" s="1"/>
      <c r="F33665" s="1"/>
      <c r="G33665" s="1"/>
      <c r="H33665" s="1"/>
    </row>
    <row r="33666">
      <c r="A33666" s="1"/>
      <c r="B33666" s="1"/>
      <c r="C33666" s="1"/>
      <c r="D33666" s="8"/>
      <c r="E33666" s="1"/>
      <c r="F33666" s="1"/>
      <c r="G33666" s="1"/>
      <c r="H33666" s="1"/>
    </row>
    <row r="33667">
      <c r="A33667" s="1"/>
      <c r="B33667" s="1"/>
      <c r="C33667" s="1"/>
      <c r="D33667" s="8"/>
      <c r="E33667" s="1"/>
      <c r="F33667" s="1"/>
      <c r="G33667" s="1"/>
      <c r="H33667" s="1"/>
    </row>
    <row r="33668">
      <c r="A33668" s="1"/>
      <c r="B33668" s="1"/>
      <c r="C33668" s="1"/>
      <c r="D33668" s="8"/>
      <c r="E33668" s="1"/>
      <c r="F33668" s="1"/>
      <c r="G33668" s="1"/>
      <c r="H33668" s="1"/>
    </row>
    <row r="33669">
      <c r="A33669" s="1"/>
      <c r="B33669" s="1"/>
      <c r="C33669" s="1"/>
      <c r="D33669" s="8"/>
      <c r="E33669" s="1"/>
      <c r="F33669" s="1"/>
      <c r="G33669" s="1"/>
      <c r="H33669" s="1"/>
    </row>
    <row r="33670">
      <c r="A33670" s="1"/>
      <c r="B33670" s="1"/>
      <c r="C33670" s="1"/>
      <c r="D33670" s="8"/>
      <c r="E33670" s="1"/>
      <c r="F33670" s="1"/>
      <c r="G33670" s="1"/>
      <c r="H33670" s="1"/>
    </row>
    <row r="33671">
      <c r="A33671" s="1"/>
      <c r="B33671" s="1"/>
      <c r="C33671" s="1"/>
      <c r="D33671" s="8"/>
      <c r="E33671" s="1"/>
      <c r="F33671" s="1"/>
      <c r="G33671" s="1"/>
      <c r="H33671" s="1"/>
    </row>
    <row r="33672">
      <c r="A33672" s="1"/>
      <c r="B33672" s="1"/>
      <c r="C33672" s="1"/>
      <c r="D33672" s="8"/>
      <c r="E33672" s="1"/>
      <c r="F33672" s="1"/>
      <c r="G33672" s="1"/>
      <c r="H33672" s="1"/>
    </row>
    <row r="33673">
      <c r="A33673" s="1"/>
      <c r="B33673" s="1"/>
      <c r="C33673" s="1"/>
      <c r="D33673" s="8"/>
      <c r="E33673" s="1"/>
      <c r="F33673" s="1"/>
      <c r="G33673" s="1"/>
      <c r="H33673" s="1"/>
    </row>
    <row r="33674">
      <c r="A33674" s="1"/>
      <c r="B33674" s="1"/>
      <c r="C33674" s="1"/>
      <c r="D33674" s="8"/>
      <c r="E33674" s="1"/>
      <c r="F33674" s="1"/>
      <c r="G33674" s="1"/>
      <c r="H33674" s="1"/>
    </row>
    <row r="33675">
      <c r="A33675" s="1"/>
      <c r="B33675" s="1"/>
      <c r="C33675" s="1"/>
      <c r="D33675" s="8"/>
      <c r="E33675" s="1"/>
      <c r="F33675" s="1"/>
      <c r="G33675" s="1"/>
      <c r="H33675" s="1"/>
    </row>
    <row r="33676">
      <c r="A33676" s="1"/>
      <c r="B33676" s="1"/>
      <c r="C33676" s="1"/>
      <c r="D33676" s="8"/>
      <c r="E33676" s="1"/>
      <c r="F33676" s="1"/>
      <c r="G33676" s="1"/>
      <c r="H33676" s="1"/>
    </row>
    <row r="33677">
      <c r="A33677" s="1"/>
      <c r="B33677" s="1"/>
      <c r="C33677" s="1"/>
      <c r="D33677" s="8"/>
      <c r="E33677" s="1"/>
      <c r="F33677" s="1"/>
      <c r="G33677" s="1"/>
      <c r="H33677" s="1"/>
    </row>
    <row r="33678">
      <c r="A33678" s="1"/>
      <c r="B33678" s="1"/>
      <c r="C33678" s="1"/>
      <c r="D33678" s="8"/>
      <c r="E33678" s="1"/>
      <c r="F33678" s="1"/>
      <c r="G33678" s="1"/>
      <c r="H33678" s="1"/>
    </row>
    <row r="33679">
      <c r="A33679" s="1"/>
      <c r="B33679" s="1"/>
      <c r="C33679" s="1"/>
      <c r="D33679" s="8"/>
      <c r="E33679" s="1"/>
      <c r="F33679" s="1"/>
      <c r="G33679" s="1"/>
      <c r="H33679" s="1"/>
    </row>
    <row r="33680">
      <c r="A33680" s="1"/>
      <c r="B33680" s="1"/>
      <c r="C33680" s="1"/>
      <c r="D33680" s="8"/>
      <c r="E33680" s="1"/>
      <c r="F33680" s="1"/>
      <c r="G33680" s="1"/>
      <c r="H33680" s="1"/>
    </row>
    <row r="33681">
      <c r="A33681" s="1"/>
      <c r="B33681" s="1"/>
      <c r="C33681" s="1"/>
      <c r="D33681" s="8"/>
      <c r="E33681" s="1"/>
      <c r="F33681" s="1"/>
      <c r="G33681" s="1"/>
      <c r="H33681" s="1"/>
    </row>
    <row r="33682">
      <c r="A33682" s="1"/>
      <c r="B33682" s="1"/>
      <c r="C33682" s="1"/>
      <c r="D33682" s="8"/>
      <c r="E33682" s="1"/>
      <c r="F33682" s="1"/>
      <c r="G33682" s="1"/>
      <c r="H33682" s="1"/>
    </row>
    <row r="33683">
      <c r="A33683" s="1"/>
      <c r="B33683" s="1"/>
      <c r="C33683" s="1"/>
      <c r="D33683" s="8"/>
      <c r="E33683" s="1"/>
      <c r="F33683" s="1"/>
      <c r="G33683" s="1"/>
      <c r="H33683" s="1"/>
    </row>
    <row r="33684">
      <c r="A33684" s="1"/>
      <c r="B33684" s="1"/>
      <c r="C33684" s="1"/>
      <c r="D33684" s="8"/>
      <c r="E33684" s="1"/>
      <c r="F33684" s="1"/>
      <c r="G33684" s="1"/>
      <c r="H33684" s="1"/>
    </row>
    <row r="33685">
      <c r="A33685" s="1"/>
      <c r="B33685" s="1"/>
      <c r="C33685" s="1"/>
      <c r="D33685" s="8"/>
      <c r="E33685" s="1"/>
      <c r="F33685" s="1"/>
      <c r="G33685" s="1"/>
      <c r="H33685" s="1"/>
    </row>
    <row r="33686">
      <c r="A33686" s="1"/>
      <c r="B33686" s="1"/>
      <c r="C33686" s="1"/>
      <c r="D33686" s="8"/>
      <c r="E33686" s="1"/>
      <c r="F33686" s="1"/>
      <c r="G33686" s="1"/>
      <c r="H33686" s="1"/>
    </row>
    <row r="33687">
      <c r="A33687" s="1"/>
      <c r="B33687" s="1"/>
      <c r="C33687" s="1"/>
      <c r="D33687" s="8"/>
      <c r="E33687" s="1"/>
      <c r="F33687" s="1"/>
      <c r="G33687" s="1"/>
      <c r="H33687" s="1"/>
    </row>
    <row r="33688">
      <c r="A33688" s="1"/>
      <c r="B33688" s="1"/>
      <c r="C33688" s="1"/>
      <c r="D33688" s="8"/>
      <c r="E33688" s="1"/>
      <c r="F33688" s="1"/>
      <c r="G33688" s="1"/>
      <c r="H33688" s="1"/>
    </row>
    <row r="33689">
      <c r="A33689" s="1"/>
      <c r="B33689" s="1"/>
      <c r="C33689" s="1"/>
      <c r="D33689" s="8"/>
      <c r="E33689" s="1"/>
      <c r="F33689" s="1"/>
      <c r="G33689" s="1"/>
      <c r="H33689" s="1"/>
    </row>
    <row r="33690">
      <c r="A33690" s="1"/>
      <c r="B33690" s="1"/>
      <c r="C33690" s="1"/>
      <c r="D33690" s="8"/>
      <c r="E33690" s="1"/>
      <c r="F33690" s="1"/>
      <c r="G33690" s="1"/>
      <c r="H33690" s="1"/>
    </row>
    <row r="33691">
      <c r="A33691" s="1"/>
      <c r="B33691" s="1"/>
      <c r="C33691" s="1"/>
      <c r="D33691" s="8"/>
      <c r="E33691" s="1"/>
      <c r="F33691" s="1"/>
      <c r="G33691" s="1"/>
      <c r="H33691" s="1"/>
    </row>
    <row r="33692">
      <c r="A33692" s="1"/>
      <c r="B33692" s="1"/>
      <c r="C33692" s="1"/>
      <c r="D33692" s="8"/>
      <c r="E33692" s="1"/>
      <c r="F33692" s="1"/>
      <c r="G33692" s="1"/>
      <c r="H33692" s="1"/>
    </row>
    <row r="33693">
      <c r="A33693" s="1"/>
      <c r="B33693" s="1"/>
      <c r="C33693" s="1"/>
      <c r="D33693" s="8"/>
      <c r="E33693" s="1"/>
      <c r="F33693" s="1"/>
      <c r="G33693" s="1"/>
      <c r="H33693" s="1"/>
    </row>
    <row r="33694">
      <c r="A33694" s="1"/>
      <c r="B33694" s="1"/>
      <c r="C33694" s="1"/>
      <c r="D33694" s="8"/>
      <c r="E33694" s="1"/>
      <c r="F33694" s="1"/>
      <c r="G33694" s="1"/>
      <c r="H33694" s="1"/>
    </row>
    <row r="33695">
      <c r="A33695" s="1"/>
      <c r="B33695" s="1"/>
      <c r="C33695" s="1"/>
      <c r="D33695" s="8"/>
      <c r="E33695" s="1"/>
      <c r="F33695" s="1"/>
      <c r="G33695" s="1"/>
      <c r="H33695" s="1"/>
    </row>
    <row r="33696">
      <c r="A33696" s="1"/>
      <c r="B33696" s="1"/>
      <c r="C33696" s="1"/>
      <c r="D33696" s="8"/>
      <c r="E33696" s="1"/>
      <c r="F33696" s="1"/>
      <c r="G33696" s="1"/>
      <c r="H33696" s="1"/>
    </row>
    <row r="33697">
      <c r="A33697" s="1"/>
      <c r="B33697" s="1"/>
      <c r="C33697" s="1"/>
      <c r="D33697" s="8"/>
      <c r="E33697" s="1"/>
      <c r="F33697" s="1"/>
      <c r="G33697" s="1"/>
      <c r="H33697" s="1"/>
    </row>
    <row r="33698">
      <c r="A33698" s="1"/>
      <c r="B33698" s="1"/>
      <c r="C33698" s="1"/>
      <c r="D33698" s="8"/>
      <c r="E33698" s="1"/>
      <c r="F33698" s="1"/>
      <c r="G33698" s="1"/>
      <c r="H33698" s="1"/>
    </row>
    <row r="33699">
      <c r="A33699" s="1"/>
      <c r="B33699" s="1"/>
      <c r="C33699" s="1"/>
      <c r="D33699" s="8"/>
      <c r="E33699" s="1"/>
      <c r="F33699" s="1"/>
      <c r="G33699" s="1"/>
      <c r="H33699" s="1"/>
    </row>
    <row r="33700">
      <c r="A33700" s="1"/>
      <c r="B33700" s="1"/>
      <c r="C33700" s="1"/>
      <c r="D33700" s="8"/>
      <c r="E33700" s="1"/>
      <c r="F33700" s="1"/>
      <c r="G33700" s="1"/>
      <c r="H33700" s="1"/>
    </row>
    <row r="33701">
      <c r="A33701" s="1"/>
      <c r="B33701" s="1"/>
      <c r="C33701" s="1"/>
      <c r="D33701" s="8"/>
      <c r="E33701" s="1"/>
      <c r="F33701" s="1"/>
      <c r="G33701" s="1"/>
      <c r="H33701" s="1"/>
    </row>
    <row r="33702">
      <c r="A33702" s="1"/>
      <c r="B33702" s="1"/>
      <c r="C33702" s="1"/>
      <c r="D33702" s="8"/>
      <c r="E33702" s="1"/>
      <c r="F33702" s="1"/>
      <c r="G33702" s="1"/>
      <c r="H33702" s="1"/>
    </row>
    <row r="33703">
      <c r="A33703" s="1"/>
      <c r="B33703" s="1"/>
      <c r="C33703" s="1"/>
      <c r="D33703" s="8"/>
      <c r="E33703" s="1"/>
      <c r="F33703" s="1"/>
      <c r="G33703" s="1"/>
      <c r="H33703" s="1"/>
    </row>
    <row r="33704">
      <c r="A33704" s="1"/>
      <c r="B33704" s="1"/>
      <c r="C33704" s="1"/>
      <c r="D33704" s="8"/>
      <c r="E33704" s="1"/>
      <c r="F33704" s="1"/>
      <c r="G33704" s="1"/>
      <c r="H33704" s="1"/>
    </row>
    <row r="33705">
      <c r="A33705" s="1"/>
      <c r="B33705" s="1"/>
      <c r="C33705" s="1"/>
      <c r="D33705" s="8"/>
      <c r="E33705" s="1"/>
      <c r="F33705" s="1"/>
      <c r="G33705" s="1"/>
      <c r="H33705" s="1"/>
    </row>
    <row r="33706">
      <c r="A33706" s="1"/>
      <c r="B33706" s="1"/>
      <c r="C33706" s="1"/>
      <c r="D33706" s="8"/>
      <c r="E33706" s="1"/>
      <c r="F33706" s="1"/>
      <c r="G33706" s="1"/>
      <c r="H33706" s="1"/>
    </row>
    <row r="33707">
      <c r="A33707" s="1"/>
      <c r="B33707" s="1"/>
      <c r="C33707" s="1"/>
      <c r="D33707" s="8"/>
      <c r="E33707" s="1"/>
      <c r="F33707" s="1"/>
      <c r="G33707" s="1"/>
      <c r="H33707" s="1"/>
    </row>
    <row r="33708">
      <c r="A33708" s="1"/>
      <c r="B33708" s="1"/>
      <c r="C33708" s="1"/>
      <c r="D33708" s="8"/>
      <c r="E33708" s="1"/>
      <c r="F33708" s="1"/>
      <c r="G33708" s="1"/>
      <c r="H33708" s="1"/>
    </row>
    <row r="33709">
      <c r="A33709" s="1"/>
      <c r="B33709" s="1"/>
      <c r="C33709" s="1"/>
      <c r="D33709" s="8"/>
      <c r="E33709" s="1"/>
      <c r="F33709" s="1"/>
      <c r="G33709" s="1"/>
      <c r="H33709" s="1"/>
    </row>
    <row r="33710">
      <c r="A33710" s="1"/>
      <c r="B33710" s="1"/>
      <c r="C33710" s="1"/>
      <c r="D33710" s="8"/>
      <c r="E33710" s="1"/>
      <c r="F33710" s="1"/>
      <c r="G33710" s="1"/>
      <c r="H33710" s="1"/>
    </row>
    <row r="33711">
      <c r="A33711" s="1"/>
      <c r="B33711" s="1"/>
      <c r="C33711" s="1"/>
      <c r="D33711" s="8"/>
      <c r="E33711" s="1"/>
      <c r="F33711" s="1"/>
      <c r="G33711" s="1"/>
      <c r="H33711" s="1"/>
    </row>
    <row r="33712">
      <c r="A33712" s="1"/>
      <c r="B33712" s="1"/>
      <c r="C33712" s="1"/>
      <c r="D33712" s="8"/>
      <c r="E33712" s="1"/>
      <c r="F33712" s="1"/>
      <c r="G33712" s="1"/>
      <c r="H33712" s="1"/>
    </row>
    <row r="33713">
      <c r="A33713" s="1"/>
      <c r="B33713" s="1"/>
      <c r="C33713" s="1"/>
      <c r="D33713" s="8"/>
      <c r="E33713" s="1"/>
      <c r="F33713" s="1"/>
      <c r="G33713" s="1"/>
      <c r="H33713" s="1"/>
    </row>
    <row r="33714">
      <c r="A33714" s="1"/>
      <c r="B33714" s="1"/>
      <c r="C33714" s="1"/>
      <c r="D33714" s="8"/>
      <c r="E33714" s="1"/>
      <c r="F33714" s="1"/>
      <c r="G33714" s="1"/>
      <c r="H33714" s="1"/>
    </row>
    <row r="33715">
      <c r="A33715" s="1"/>
      <c r="B33715" s="1"/>
      <c r="C33715" s="1"/>
      <c r="D33715" s="8"/>
      <c r="E33715" s="1"/>
      <c r="F33715" s="1"/>
      <c r="G33715" s="1"/>
      <c r="H33715" s="1"/>
    </row>
    <row r="33716">
      <c r="A33716" s="1"/>
      <c r="B33716" s="1"/>
      <c r="C33716" s="1"/>
      <c r="D33716" s="8"/>
      <c r="E33716" s="1"/>
      <c r="F33716" s="1"/>
      <c r="G33716" s="1"/>
      <c r="H33716" s="1"/>
    </row>
    <row r="33717">
      <c r="A33717" s="1"/>
      <c r="B33717" s="1"/>
      <c r="C33717" s="1"/>
      <c r="D33717" s="8"/>
      <c r="E33717" s="1"/>
      <c r="F33717" s="1"/>
      <c r="G33717" s="1"/>
      <c r="H33717" s="1"/>
    </row>
    <row r="33718">
      <c r="A33718" s="1"/>
      <c r="B33718" s="1"/>
      <c r="C33718" s="1"/>
      <c r="D33718" s="8"/>
      <c r="E33718" s="1"/>
      <c r="F33718" s="1"/>
      <c r="G33718" s="1"/>
      <c r="H33718" s="1"/>
    </row>
    <row r="33719">
      <c r="A33719" s="1"/>
      <c r="B33719" s="1"/>
      <c r="C33719" s="1"/>
      <c r="D33719" s="8"/>
      <c r="E33719" s="1"/>
      <c r="F33719" s="1"/>
      <c r="G33719" s="1"/>
      <c r="H33719" s="1"/>
    </row>
    <row r="33720">
      <c r="A33720" s="1"/>
      <c r="B33720" s="1"/>
      <c r="C33720" s="1"/>
      <c r="D33720" s="8"/>
      <c r="E33720" s="1"/>
      <c r="F33720" s="1"/>
      <c r="G33720" s="1"/>
      <c r="H33720" s="1"/>
    </row>
    <row r="33721">
      <c r="A33721" s="1"/>
      <c r="B33721" s="1"/>
      <c r="C33721" s="1"/>
      <c r="D33721" s="8"/>
      <c r="E33721" s="1"/>
      <c r="F33721" s="1"/>
      <c r="G33721" s="1"/>
      <c r="H33721" s="1"/>
    </row>
    <row r="33722">
      <c r="A33722" s="1"/>
      <c r="B33722" s="1"/>
      <c r="C33722" s="1"/>
      <c r="D33722" s="8"/>
      <c r="E33722" s="1"/>
      <c r="F33722" s="1"/>
      <c r="G33722" s="1"/>
      <c r="H33722" s="1"/>
    </row>
    <row r="33723">
      <c r="A33723" s="1"/>
      <c r="B33723" s="1"/>
      <c r="C33723" s="1"/>
      <c r="D33723" s="8"/>
      <c r="E33723" s="1"/>
      <c r="F33723" s="1"/>
      <c r="G33723" s="1"/>
      <c r="H33723" s="1"/>
    </row>
    <row r="33724">
      <c r="A33724" s="1"/>
      <c r="B33724" s="1"/>
      <c r="C33724" s="1"/>
      <c r="D33724" s="8"/>
      <c r="E33724" s="1"/>
      <c r="F33724" s="1"/>
      <c r="G33724" s="1"/>
      <c r="H33724" s="1"/>
    </row>
    <row r="33725">
      <c r="A33725" s="1"/>
      <c r="B33725" s="1"/>
      <c r="C33725" s="1"/>
      <c r="D33725" s="8"/>
      <c r="E33725" s="1"/>
      <c r="F33725" s="1"/>
      <c r="G33725" s="1"/>
      <c r="H33725" s="1"/>
    </row>
    <row r="33726">
      <c r="A33726" s="1"/>
      <c r="B33726" s="1"/>
      <c r="C33726" s="1"/>
      <c r="D33726" s="8"/>
      <c r="E33726" s="1"/>
      <c r="F33726" s="1"/>
      <c r="G33726" s="1"/>
      <c r="H33726" s="1"/>
    </row>
    <row r="33727">
      <c r="A33727" s="1"/>
      <c r="B33727" s="1"/>
      <c r="C33727" s="1"/>
      <c r="D33727" s="8"/>
      <c r="E33727" s="1"/>
      <c r="F33727" s="1"/>
      <c r="G33727" s="1"/>
      <c r="H33727" s="1"/>
    </row>
    <row r="33728">
      <c r="A33728" s="1"/>
      <c r="B33728" s="1"/>
      <c r="C33728" s="1"/>
      <c r="D33728" s="8"/>
      <c r="E33728" s="1"/>
      <c r="F33728" s="1"/>
      <c r="G33728" s="1"/>
      <c r="H33728" s="1"/>
    </row>
    <row r="33729">
      <c r="A33729" s="1"/>
      <c r="B33729" s="1"/>
      <c r="C33729" s="1"/>
      <c r="D33729" s="8"/>
      <c r="E33729" s="1"/>
      <c r="F33729" s="1"/>
      <c r="G33729" s="1"/>
      <c r="H33729" s="1"/>
    </row>
    <row r="33730">
      <c r="A33730" s="1"/>
      <c r="B33730" s="1"/>
      <c r="C33730" s="1"/>
      <c r="D33730" s="8"/>
      <c r="E33730" s="1"/>
      <c r="F33730" s="1"/>
      <c r="G33730" s="1"/>
      <c r="H33730" s="1"/>
    </row>
    <row r="33731">
      <c r="A33731" s="1"/>
      <c r="B33731" s="1"/>
      <c r="C33731" s="1"/>
      <c r="D33731" s="8"/>
      <c r="E33731" s="1"/>
      <c r="F33731" s="1"/>
      <c r="G33731" s="1"/>
      <c r="H33731" s="1"/>
    </row>
    <row r="33732">
      <c r="A33732" s="1"/>
      <c r="B33732" s="1"/>
      <c r="C33732" s="1"/>
      <c r="D33732" s="8"/>
      <c r="E33732" s="1"/>
      <c r="F33732" s="1"/>
      <c r="G33732" s="1"/>
      <c r="H33732" s="1"/>
    </row>
    <row r="33733">
      <c r="A33733" s="1"/>
      <c r="B33733" s="1"/>
      <c r="C33733" s="1"/>
      <c r="D33733" s="8"/>
      <c r="E33733" s="1"/>
      <c r="F33733" s="1"/>
      <c r="G33733" s="1"/>
      <c r="H33733" s="1"/>
    </row>
    <row r="33734">
      <c r="A33734" s="1"/>
      <c r="B33734" s="1"/>
      <c r="C33734" s="1"/>
      <c r="D33734" s="8"/>
      <c r="E33734" s="1"/>
      <c r="F33734" s="1"/>
      <c r="G33734" s="1"/>
      <c r="H33734" s="1"/>
    </row>
    <row r="33735">
      <c r="A33735" s="1"/>
      <c r="B33735" s="1"/>
      <c r="C33735" s="1"/>
      <c r="D33735" s="8"/>
      <c r="E33735" s="1"/>
      <c r="F33735" s="1"/>
      <c r="G33735" s="1"/>
      <c r="H33735" s="1"/>
    </row>
    <row r="33736">
      <c r="A33736" s="1"/>
      <c r="B33736" s="1"/>
      <c r="C33736" s="1"/>
      <c r="D33736" s="8"/>
      <c r="E33736" s="1"/>
      <c r="F33736" s="1"/>
      <c r="G33736" s="1"/>
      <c r="H33736" s="1"/>
    </row>
    <row r="33737">
      <c r="A33737" s="1"/>
      <c r="B33737" s="1"/>
      <c r="C33737" s="1"/>
      <c r="D33737" s="8"/>
      <c r="E33737" s="1"/>
      <c r="F33737" s="1"/>
      <c r="G33737" s="1"/>
      <c r="H33737" s="1"/>
    </row>
    <row r="33738">
      <c r="A33738" s="1"/>
      <c r="B33738" s="1"/>
      <c r="C33738" s="1"/>
      <c r="D33738" s="8"/>
      <c r="E33738" s="1"/>
      <c r="F33738" s="1"/>
      <c r="G33738" s="1"/>
      <c r="H33738" s="1"/>
    </row>
    <row r="33739">
      <c r="A33739" s="1"/>
      <c r="B33739" s="1"/>
      <c r="C33739" s="1"/>
      <c r="D33739" s="8"/>
      <c r="E33739" s="1"/>
      <c r="F33739" s="1"/>
      <c r="G33739" s="1"/>
      <c r="H33739" s="1"/>
    </row>
    <row r="33740">
      <c r="A33740" s="1"/>
      <c r="B33740" s="1"/>
      <c r="C33740" s="1"/>
      <c r="D33740" s="8"/>
      <c r="E33740" s="1"/>
      <c r="F33740" s="1"/>
      <c r="G33740" s="1"/>
      <c r="H33740" s="1"/>
    </row>
    <row r="33741">
      <c r="A33741" s="1"/>
      <c r="B33741" s="1"/>
      <c r="C33741" s="1"/>
      <c r="D33741" s="8"/>
      <c r="E33741" s="1"/>
      <c r="F33741" s="1"/>
      <c r="G33741" s="1"/>
      <c r="H33741" s="1"/>
    </row>
    <row r="33742">
      <c r="A33742" s="1"/>
      <c r="B33742" s="1"/>
      <c r="C33742" s="1"/>
      <c r="D33742" s="8"/>
      <c r="E33742" s="1"/>
      <c r="F33742" s="1"/>
      <c r="G33742" s="1"/>
      <c r="H33742" s="1"/>
    </row>
    <row r="33743">
      <c r="A33743" s="1"/>
      <c r="B33743" s="1"/>
      <c r="C33743" s="1"/>
      <c r="D33743" s="8"/>
      <c r="E33743" s="1"/>
      <c r="F33743" s="1"/>
      <c r="G33743" s="1"/>
      <c r="H33743" s="1"/>
    </row>
    <row r="33744">
      <c r="A33744" s="1"/>
      <c r="B33744" s="1"/>
      <c r="C33744" s="1"/>
      <c r="D33744" s="8"/>
      <c r="E33744" s="1"/>
      <c r="F33744" s="1"/>
      <c r="G33744" s="1"/>
      <c r="H33744" s="1"/>
    </row>
    <row r="33745">
      <c r="A33745" s="1"/>
      <c r="B33745" s="1"/>
      <c r="C33745" s="1"/>
      <c r="D33745" s="8"/>
      <c r="E33745" s="1"/>
      <c r="F33745" s="1"/>
      <c r="G33745" s="1"/>
      <c r="H33745" s="1"/>
    </row>
    <row r="33746">
      <c r="A33746" s="1"/>
      <c r="B33746" s="1"/>
      <c r="C33746" s="1"/>
      <c r="D33746" s="8"/>
      <c r="E33746" s="1"/>
      <c r="F33746" s="1"/>
      <c r="G33746" s="1"/>
      <c r="H33746" s="1"/>
    </row>
    <row r="33747">
      <c r="A33747" s="1"/>
      <c r="B33747" s="1"/>
      <c r="C33747" s="1"/>
      <c r="D33747" s="8"/>
      <c r="E33747" s="1"/>
      <c r="F33747" s="1"/>
      <c r="G33747" s="1"/>
      <c r="H33747" s="1"/>
    </row>
    <row r="33748">
      <c r="A33748" s="1"/>
      <c r="B33748" s="1"/>
      <c r="C33748" s="1"/>
      <c r="D33748" s="8"/>
      <c r="E33748" s="1"/>
      <c r="F33748" s="1"/>
      <c r="G33748" s="1"/>
      <c r="H33748" s="1"/>
    </row>
    <row r="33749">
      <c r="A33749" s="1"/>
      <c r="B33749" s="1"/>
      <c r="C33749" s="1"/>
      <c r="D33749" s="8"/>
      <c r="E33749" s="1"/>
      <c r="F33749" s="1"/>
      <c r="G33749" s="1"/>
      <c r="H33749" s="1"/>
    </row>
    <row r="33750">
      <c r="A33750" s="1"/>
      <c r="B33750" s="1"/>
      <c r="C33750" s="1"/>
      <c r="D33750" s="8"/>
      <c r="E33750" s="1"/>
      <c r="F33750" s="1"/>
      <c r="G33750" s="1"/>
      <c r="H33750" s="1"/>
    </row>
    <row r="33751">
      <c r="A33751" s="1"/>
      <c r="B33751" s="1"/>
      <c r="C33751" s="1"/>
      <c r="D33751" s="8"/>
      <c r="E33751" s="1"/>
      <c r="F33751" s="1"/>
      <c r="G33751" s="1"/>
      <c r="H33751" s="1"/>
    </row>
    <row r="33752">
      <c r="A33752" s="1"/>
      <c r="B33752" s="1"/>
      <c r="C33752" s="1"/>
      <c r="D33752" s="8"/>
      <c r="E33752" s="1"/>
      <c r="F33752" s="1"/>
      <c r="G33752" s="1"/>
      <c r="H33752" s="1"/>
    </row>
    <row r="33753">
      <c r="A33753" s="1"/>
      <c r="B33753" s="1"/>
      <c r="C33753" s="1"/>
      <c r="D33753" s="8"/>
      <c r="E33753" s="1"/>
      <c r="F33753" s="1"/>
      <c r="G33753" s="1"/>
      <c r="H33753" s="1"/>
    </row>
    <row r="33754">
      <c r="A33754" s="1"/>
      <c r="B33754" s="1"/>
      <c r="C33754" s="1"/>
      <c r="D33754" s="8"/>
      <c r="E33754" s="1"/>
      <c r="F33754" s="1"/>
      <c r="G33754" s="1"/>
      <c r="H33754" s="1"/>
    </row>
    <row r="33755">
      <c r="A33755" s="1"/>
      <c r="B33755" s="1"/>
      <c r="C33755" s="1"/>
      <c r="D33755" s="8"/>
      <c r="E33755" s="1"/>
      <c r="F33755" s="1"/>
      <c r="G33755" s="1"/>
      <c r="H33755" s="1"/>
    </row>
    <row r="33756">
      <c r="A33756" s="1"/>
      <c r="B33756" s="1"/>
      <c r="C33756" s="1"/>
      <c r="D33756" s="8"/>
      <c r="E33756" s="1"/>
      <c r="F33756" s="1"/>
      <c r="G33756" s="1"/>
      <c r="H33756" s="1"/>
    </row>
    <row r="33757">
      <c r="A33757" s="1"/>
      <c r="B33757" s="1"/>
      <c r="C33757" s="1"/>
      <c r="D33757" s="8"/>
      <c r="E33757" s="1"/>
      <c r="F33757" s="1"/>
      <c r="G33757" s="1"/>
      <c r="H33757" s="1"/>
    </row>
    <row r="33758">
      <c r="A33758" s="1"/>
      <c r="B33758" s="1"/>
      <c r="C33758" s="1"/>
      <c r="D33758" s="8"/>
      <c r="E33758" s="1"/>
      <c r="F33758" s="1"/>
      <c r="G33758" s="1"/>
      <c r="H33758" s="1"/>
    </row>
    <row r="33759">
      <c r="A33759" s="1"/>
      <c r="B33759" s="1"/>
      <c r="C33759" s="1"/>
      <c r="D33759" s="8"/>
      <c r="E33759" s="1"/>
      <c r="F33759" s="1"/>
      <c r="G33759" s="1"/>
      <c r="H33759" s="1"/>
    </row>
    <row r="33760">
      <c r="A33760" s="1"/>
      <c r="B33760" s="1"/>
      <c r="C33760" s="1"/>
      <c r="D33760" s="8"/>
      <c r="E33760" s="1"/>
      <c r="F33760" s="1"/>
      <c r="G33760" s="1"/>
      <c r="H33760" s="1"/>
    </row>
    <row r="33761">
      <c r="A33761" s="1"/>
      <c r="B33761" s="1"/>
      <c r="C33761" s="1"/>
      <c r="D33761" s="8"/>
      <c r="E33761" s="1"/>
      <c r="F33761" s="1"/>
      <c r="G33761" s="1"/>
      <c r="H33761" s="1"/>
    </row>
    <row r="33762">
      <c r="A33762" s="1"/>
      <c r="B33762" s="1"/>
      <c r="C33762" s="1"/>
      <c r="D33762" s="8"/>
      <c r="E33762" s="1"/>
      <c r="F33762" s="1"/>
      <c r="G33762" s="1"/>
      <c r="H33762" s="1"/>
    </row>
    <row r="33763">
      <c r="A33763" s="1"/>
      <c r="B33763" s="1"/>
      <c r="C33763" s="1"/>
      <c r="D33763" s="8"/>
      <c r="E33763" s="1"/>
      <c r="F33763" s="1"/>
      <c r="G33763" s="1"/>
      <c r="H33763" s="1"/>
    </row>
    <row r="33764">
      <c r="A33764" s="1"/>
      <c r="B33764" s="1"/>
      <c r="C33764" s="1"/>
      <c r="D33764" s="8"/>
      <c r="E33764" s="1"/>
      <c r="F33764" s="1"/>
      <c r="G33764" s="1"/>
      <c r="H33764" s="1"/>
    </row>
    <row r="33765">
      <c r="A33765" s="1"/>
      <c r="B33765" s="1"/>
      <c r="C33765" s="1"/>
      <c r="D33765" s="8"/>
      <c r="E33765" s="1"/>
      <c r="F33765" s="1"/>
      <c r="G33765" s="1"/>
      <c r="H33765" s="1"/>
    </row>
    <row r="33766">
      <c r="A33766" s="1"/>
      <c r="B33766" s="1"/>
      <c r="C33766" s="1"/>
      <c r="D33766" s="8"/>
      <c r="E33766" s="1"/>
      <c r="F33766" s="1"/>
      <c r="G33766" s="1"/>
      <c r="H33766" s="1"/>
    </row>
    <row r="33767">
      <c r="A33767" s="1"/>
      <c r="B33767" s="1"/>
      <c r="C33767" s="1"/>
      <c r="D33767" s="8"/>
      <c r="E33767" s="1"/>
      <c r="F33767" s="1"/>
      <c r="G33767" s="1"/>
      <c r="H33767" s="1"/>
    </row>
    <row r="33768">
      <c r="A33768" s="1"/>
      <c r="B33768" s="1"/>
      <c r="C33768" s="1"/>
      <c r="D33768" s="8"/>
      <c r="E33768" s="1"/>
      <c r="F33768" s="1"/>
      <c r="G33768" s="1"/>
      <c r="H33768" s="1"/>
    </row>
    <row r="33769">
      <c r="A33769" s="1"/>
      <c r="B33769" s="1"/>
      <c r="C33769" s="1"/>
      <c r="D33769" s="8"/>
      <c r="E33769" s="1"/>
      <c r="F33769" s="1"/>
      <c r="G33769" s="1"/>
      <c r="H33769" s="1"/>
    </row>
    <row r="33770">
      <c r="A33770" s="1"/>
      <c r="B33770" s="1"/>
      <c r="C33770" s="1"/>
      <c r="D33770" s="8"/>
      <c r="E33770" s="1"/>
      <c r="F33770" s="1"/>
      <c r="G33770" s="1"/>
      <c r="H33770" s="1"/>
    </row>
    <row r="33771">
      <c r="A33771" s="1"/>
      <c r="B33771" s="1"/>
      <c r="C33771" s="1"/>
      <c r="D33771" s="8"/>
      <c r="E33771" s="1"/>
      <c r="F33771" s="1"/>
      <c r="G33771" s="1"/>
      <c r="H33771" s="1"/>
    </row>
    <row r="33772">
      <c r="A33772" s="1"/>
      <c r="B33772" s="1"/>
      <c r="C33772" s="1"/>
      <c r="D33772" s="8"/>
      <c r="E33772" s="1"/>
      <c r="F33772" s="1"/>
      <c r="G33772" s="1"/>
      <c r="H33772" s="1"/>
    </row>
    <row r="33773">
      <c r="A33773" s="1"/>
      <c r="B33773" s="1"/>
      <c r="C33773" s="1"/>
      <c r="D33773" s="8"/>
      <c r="E33773" s="1"/>
      <c r="F33773" s="1"/>
      <c r="G33773" s="1"/>
      <c r="H33773" s="1"/>
    </row>
    <row r="33774">
      <c r="A33774" s="1"/>
      <c r="B33774" s="1"/>
      <c r="C33774" s="1"/>
      <c r="D33774" s="8"/>
      <c r="E33774" s="1"/>
      <c r="F33774" s="1"/>
      <c r="G33774" s="1"/>
      <c r="H33774" s="1"/>
    </row>
    <row r="33775">
      <c r="A33775" s="1"/>
      <c r="B33775" s="1"/>
      <c r="C33775" s="1"/>
      <c r="D33775" s="8"/>
      <c r="E33775" s="1"/>
      <c r="F33775" s="1"/>
      <c r="G33775" s="1"/>
      <c r="H33775" s="1"/>
    </row>
    <row r="33776">
      <c r="A33776" s="1"/>
      <c r="B33776" s="1"/>
      <c r="C33776" s="1"/>
      <c r="D33776" s="8"/>
      <c r="E33776" s="1"/>
      <c r="F33776" s="1"/>
      <c r="G33776" s="1"/>
      <c r="H33776" s="1"/>
    </row>
    <row r="33777">
      <c r="A33777" s="1"/>
      <c r="B33777" s="1"/>
      <c r="C33777" s="1"/>
      <c r="D33777" s="8"/>
      <c r="E33777" s="1"/>
      <c r="F33777" s="1"/>
      <c r="G33777" s="1"/>
      <c r="H33777" s="1"/>
    </row>
    <row r="33778">
      <c r="A33778" s="1"/>
      <c r="B33778" s="1"/>
      <c r="C33778" s="1"/>
      <c r="D33778" s="8"/>
      <c r="E33778" s="1"/>
      <c r="F33778" s="1"/>
      <c r="G33778" s="1"/>
      <c r="H33778" s="1"/>
    </row>
    <row r="33779">
      <c r="A33779" s="1"/>
      <c r="B33779" s="1"/>
      <c r="C33779" s="1"/>
      <c r="D33779" s="8"/>
      <c r="E33779" s="1"/>
      <c r="F33779" s="1"/>
      <c r="G33779" s="1"/>
      <c r="H33779" s="1"/>
    </row>
    <row r="33780">
      <c r="A33780" s="1"/>
      <c r="B33780" s="1"/>
      <c r="C33780" s="1"/>
      <c r="D33780" s="8"/>
      <c r="E33780" s="1"/>
      <c r="F33780" s="1"/>
      <c r="G33780" s="1"/>
      <c r="H33780" s="1"/>
    </row>
    <row r="33781">
      <c r="A33781" s="1"/>
      <c r="B33781" s="1"/>
      <c r="C33781" s="1"/>
      <c r="D33781" s="8"/>
      <c r="E33781" s="1"/>
      <c r="F33781" s="1"/>
      <c r="G33781" s="1"/>
      <c r="H33781" s="1"/>
    </row>
    <row r="33782">
      <c r="A33782" s="1"/>
      <c r="B33782" s="1"/>
      <c r="C33782" s="1"/>
      <c r="D33782" s="8"/>
      <c r="E33782" s="1"/>
      <c r="F33782" s="1"/>
      <c r="G33782" s="1"/>
      <c r="H33782" s="1"/>
    </row>
    <row r="33783">
      <c r="A33783" s="1"/>
      <c r="B33783" s="1"/>
      <c r="C33783" s="1"/>
      <c r="D33783" s="8"/>
      <c r="E33783" s="1"/>
      <c r="F33783" s="1"/>
      <c r="G33783" s="1"/>
      <c r="H33783" s="1"/>
    </row>
    <row r="33784">
      <c r="A33784" s="1"/>
      <c r="B33784" s="1"/>
      <c r="C33784" s="1"/>
      <c r="D33784" s="8"/>
      <c r="E33784" s="1"/>
      <c r="F33784" s="1"/>
      <c r="G33784" s="1"/>
      <c r="H33784" s="1"/>
    </row>
    <row r="33785">
      <c r="A33785" s="1"/>
      <c r="B33785" s="1"/>
      <c r="C33785" s="1"/>
      <c r="D33785" s="8"/>
      <c r="E33785" s="1"/>
      <c r="F33785" s="1"/>
      <c r="G33785" s="1"/>
      <c r="H33785" s="1"/>
    </row>
    <row r="33786">
      <c r="A33786" s="1"/>
      <c r="B33786" s="1"/>
      <c r="C33786" s="1"/>
      <c r="D33786" s="8"/>
      <c r="E33786" s="1"/>
      <c r="F33786" s="1"/>
      <c r="G33786" s="1"/>
      <c r="H33786" s="1"/>
    </row>
    <row r="33787">
      <c r="A33787" s="1"/>
      <c r="B33787" s="1"/>
      <c r="C33787" s="1"/>
      <c r="D33787" s="8"/>
      <c r="E33787" s="1"/>
      <c r="F33787" s="1"/>
      <c r="G33787" s="1"/>
      <c r="H33787" s="1"/>
    </row>
    <row r="33788">
      <c r="A33788" s="1"/>
      <c r="B33788" s="1"/>
      <c r="C33788" s="1"/>
      <c r="D33788" s="8"/>
      <c r="E33788" s="1"/>
      <c r="F33788" s="1"/>
      <c r="G33788" s="1"/>
      <c r="H33788" s="1"/>
    </row>
    <row r="33789">
      <c r="A33789" s="1"/>
      <c r="B33789" s="1"/>
      <c r="C33789" s="1"/>
      <c r="D33789" s="8"/>
      <c r="E33789" s="1"/>
      <c r="F33789" s="1"/>
      <c r="G33789" s="1"/>
      <c r="H33789" s="1"/>
    </row>
    <row r="33790">
      <c r="A33790" s="1"/>
      <c r="B33790" s="1"/>
      <c r="C33790" s="1"/>
      <c r="D33790" s="8"/>
      <c r="E33790" s="1"/>
      <c r="F33790" s="1"/>
      <c r="G33790" s="1"/>
      <c r="H33790" s="1"/>
    </row>
    <row r="33791">
      <c r="A33791" s="1"/>
      <c r="B33791" s="1"/>
      <c r="C33791" s="1"/>
      <c r="D33791" s="8"/>
      <c r="E33791" s="1"/>
      <c r="F33791" s="1"/>
      <c r="G33791" s="1"/>
      <c r="H33791" s="1"/>
    </row>
    <row r="33792">
      <c r="A33792" s="1"/>
      <c r="B33792" s="1"/>
      <c r="C33792" s="1"/>
      <c r="D33792" s="8"/>
      <c r="E33792" s="1"/>
      <c r="F33792" s="1"/>
      <c r="G33792" s="1"/>
      <c r="H33792" s="1"/>
    </row>
    <row r="33793">
      <c r="A33793" s="1"/>
      <c r="B33793" s="1"/>
      <c r="C33793" s="1"/>
      <c r="D33793" s="8"/>
      <c r="E33793" s="1"/>
      <c r="F33793" s="1"/>
      <c r="G33793" s="1"/>
      <c r="H33793" s="1"/>
    </row>
    <row r="33794">
      <c r="A33794" s="1"/>
      <c r="B33794" s="1"/>
      <c r="C33794" s="1"/>
      <c r="D33794" s="8"/>
      <c r="E33794" s="1"/>
      <c r="F33794" s="1"/>
      <c r="G33794" s="1"/>
      <c r="H33794" s="1"/>
    </row>
    <row r="33795">
      <c r="A33795" s="1"/>
      <c r="B33795" s="1"/>
      <c r="C33795" s="1"/>
      <c r="D33795" s="8"/>
      <c r="E33795" s="1"/>
      <c r="F33795" s="1"/>
      <c r="G33795" s="1"/>
      <c r="H33795" s="1"/>
    </row>
    <row r="33796">
      <c r="A33796" s="1"/>
      <c r="B33796" s="1"/>
      <c r="C33796" s="1"/>
      <c r="D33796" s="8"/>
      <c r="E33796" s="1"/>
      <c r="F33796" s="1"/>
      <c r="G33796" s="1"/>
      <c r="H33796" s="1"/>
    </row>
    <row r="33797">
      <c r="A33797" s="1"/>
      <c r="B33797" s="1"/>
      <c r="C33797" s="1"/>
      <c r="D33797" s="8"/>
      <c r="E33797" s="1"/>
      <c r="F33797" s="1"/>
      <c r="G33797" s="1"/>
      <c r="H33797" s="1"/>
    </row>
    <row r="33798">
      <c r="A33798" s="1"/>
      <c r="B33798" s="1"/>
      <c r="C33798" s="1"/>
      <c r="D33798" s="8"/>
      <c r="E33798" s="1"/>
      <c r="F33798" s="1"/>
      <c r="G33798" s="1"/>
      <c r="H33798" s="1"/>
    </row>
    <row r="33799">
      <c r="A33799" s="1"/>
      <c r="B33799" s="1"/>
      <c r="C33799" s="1"/>
      <c r="D33799" s="8"/>
      <c r="E33799" s="1"/>
      <c r="F33799" s="1"/>
      <c r="G33799" s="1"/>
      <c r="H33799" s="1"/>
    </row>
    <row r="33800">
      <c r="A33800" s="1"/>
      <c r="B33800" s="1"/>
      <c r="C33800" s="1"/>
      <c r="D33800" s="8"/>
      <c r="E33800" s="1"/>
      <c r="F33800" s="1"/>
      <c r="G33800" s="1"/>
      <c r="H33800" s="1"/>
    </row>
    <row r="33801">
      <c r="A33801" s="1"/>
      <c r="B33801" s="1"/>
      <c r="C33801" s="1"/>
      <c r="D33801" s="8"/>
      <c r="E33801" s="1"/>
      <c r="F33801" s="1"/>
      <c r="G33801" s="1"/>
      <c r="H33801" s="1"/>
    </row>
    <row r="33802">
      <c r="A33802" s="1"/>
      <c r="B33802" s="1"/>
      <c r="C33802" s="1"/>
      <c r="D33802" s="8"/>
      <c r="E33802" s="1"/>
      <c r="F33802" s="1"/>
      <c r="G33802" s="1"/>
      <c r="H33802" s="1"/>
    </row>
    <row r="33803">
      <c r="A33803" s="1"/>
      <c r="B33803" s="1"/>
      <c r="C33803" s="1"/>
      <c r="D33803" s="8"/>
      <c r="E33803" s="1"/>
      <c r="F33803" s="1"/>
      <c r="G33803" s="1"/>
      <c r="H33803" s="1"/>
    </row>
    <row r="33804">
      <c r="A33804" s="1"/>
      <c r="B33804" s="1"/>
      <c r="C33804" s="1"/>
      <c r="D33804" s="8"/>
      <c r="E33804" s="1"/>
      <c r="F33804" s="1"/>
      <c r="G33804" s="1"/>
      <c r="H33804" s="1"/>
    </row>
    <row r="33805">
      <c r="A33805" s="1"/>
      <c r="B33805" s="1"/>
      <c r="C33805" s="1"/>
      <c r="D33805" s="8"/>
      <c r="E33805" s="1"/>
      <c r="F33805" s="1"/>
      <c r="G33805" s="1"/>
      <c r="H33805" s="1"/>
    </row>
    <row r="33806">
      <c r="A33806" s="1"/>
      <c r="B33806" s="1"/>
      <c r="C33806" s="1"/>
      <c r="D33806" s="8"/>
      <c r="E33806" s="1"/>
      <c r="F33806" s="1"/>
      <c r="G33806" s="1"/>
      <c r="H33806" s="1"/>
    </row>
    <row r="33807">
      <c r="A33807" s="1"/>
      <c r="B33807" s="1"/>
      <c r="C33807" s="1"/>
      <c r="D33807" s="8"/>
      <c r="E33807" s="1"/>
      <c r="F33807" s="1"/>
      <c r="G33807" s="1"/>
      <c r="H33807" s="1"/>
    </row>
    <row r="33808">
      <c r="A33808" s="1"/>
      <c r="B33808" s="1"/>
      <c r="C33808" s="1"/>
      <c r="D33808" s="8"/>
      <c r="E33808" s="1"/>
      <c r="F33808" s="1"/>
      <c r="G33808" s="1"/>
      <c r="H33808" s="1"/>
    </row>
    <row r="33809">
      <c r="A33809" s="1"/>
      <c r="B33809" s="1"/>
      <c r="C33809" s="1"/>
      <c r="D33809" s="8"/>
      <c r="E33809" s="1"/>
      <c r="F33809" s="1"/>
      <c r="G33809" s="1"/>
      <c r="H33809" s="1"/>
    </row>
    <row r="33810">
      <c r="A33810" s="1"/>
      <c r="B33810" s="1"/>
      <c r="C33810" s="1"/>
      <c r="D33810" s="8"/>
      <c r="E33810" s="1"/>
      <c r="F33810" s="1"/>
      <c r="G33810" s="1"/>
      <c r="H33810" s="1"/>
    </row>
    <row r="33811">
      <c r="A33811" s="1"/>
      <c r="B33811" s="1"/>
      <c r="C33811" s="1"/>
      <c r="D33811" s="8"/>
      <c r="E33811" s="1"/>
      <c r="F33811" s="1"/>
      <c r="G33811" s="1"/>
      <c r="H33811" s="1"/>
    </row>
    <row r="33812">
      <c r="A33812" s="1"/>
      <c r="B33812" s="1"/>
      <c r="C33812" s="1"/>
      <c r="D33812" s="8"/>
      <c r="E33812" s="1"/>
      <c r="F33812" s="1"/>
      <c r="G33812" s="1"/>
      <c r="H33812" s="1"/>
    </row>
    <row r="33813">
      <c r="A33813" s="1"/>
      <c r="B33813" s="1"/>
      <c r="C33813" s="1"/>
      <c r="D33813" s="8"/>
      <c r="E33813" s="1"/>
      <c r="F33813" s="1"/>
      <c r="G33813" s="1"/>
      <c r="H33813" s="1"/>
    </row>
    <row r="33814">
      <c r="A33814" s="1"/>
      <c r="B33814" s="1"/>
      <c r="C33814" s="1"/>
      <c r="D33814" s="8"/>
      <c r="E33814" s="1"/>
      <c r="F33814" s="1"/>
      <c r="G33814" s="1"/>
      <c r="H33814" s="1"/>
    </row>
    <row r="33815">
      <c r="A33815" s="1"/>
      <c r="B33815" s="1"/>
      <c r="C33815" s="1"/>
      <c r="D33815" s="8"/>
      <c r="E33815" s="1"/>
      <c r="F33815" s="1"/>
      <c r="G33815" s="1"/>
      <c r="H33815" s="1"/>
    </row>
    <row r="33816">
      <c r="A33816" s="1"/>
      <c r="B33816" s="1"/>
      <c r="C33816" s="1"/>
      <c r="D33816" s="8"/>
      <c r="E33816" s="1"/>
      <c r="F33816" s="1"/>
      <c r="G33816" s="1"/>
      <c r="H33816" s="1"/>
    </row>
    <row r="33817">
      <c r="A33817" s="1"/>
      <c r="B33817" s="1"/>
      <c r="C33817" s="1"/>
      <c r="D33817" s="8"/>
      <c r="E33817" s="1"/>
      <c r="F33817" s="1"/>
      <c r="G33817" s="1"/>
      <c r="H33817" s="1"/>
    </row>
    <row r="33818">
      <c r="A33818" s="1"/>
      <c r="B33818" s="1"/>
      <c r="C33818" s="1"/>
      <c r="D33818" s="8"/>
      <c r="E33818" s="1"/>
      <c r="F33818" s="1"/>
      <c r="G33818" s="1"/>
      <c r="H33818" s="1"/>
    </row>
    <row r="33819">
      <c r="A33819" s="1"/>
      <c r="B33819" s="1"/>
      <c r="C33819" s="1"/>
      <c r="D33819" s="8"/>
      <c r="E33819" s="1"/>
      <c r="F33819" s="1"/>
      <c r="G33819" s="1"/>
      <c r="H33819" s="1"/>
    </row>
    <row r="33820">
      <c r="A33820" s="1"/>
      <c r="B33820" s="1"/>
      <c r="C33820" s="1"/>
      <c r="D33820" s="8"/>
      <c r="E33820" s="1"/>
      <c r="F33820" s="1"/>
      <c r="G33820" s="1"/>
      <c r="H33820" s="1"/>
    </row>
    <row r="33821">
      <c r="A33821" s="1"/>
      <c r="B33821" s="1"/>
      <c r="C33821" s="1"/>
      <c r="D33821" s="8"/>
      <c r="E33821" s="1"/>
      <c r="F33821" s="1"/>
      <c r="G33821" s="1"/>
      <c r="H33821" s="1"/>
    </row>
    <row r="33822">
      <c r="A33822" s="1"/>
      <c r="B33822" s="1"/>
      <c r="C33822" s="1"/>
      <c r="D33822" s="8"/>
      <c r="E33822" s="1"/>
      <c r="F33822" s="1"/>
      <c r="G33822" s="1"/>
      <c r="H33822" s="1"/>
    </row>
    <row r="33823">
      <c r="A33823" s="1"/>
      <c r="B33823" s="1"/>
      <c r="C33823" s="1"/>
      <c r="D33823" s="8"/>
      <c r="E33823" s="1"/>
      <c r="F33823" s="1"/>
      <c r="G33823" s="1"/>
      <c r="H33823" s="1"/>
    </row>
    <row r="33824">
      <c r="A33824" s="1"/>
      <c r="B33824" s="1"/>
      <c r="C33824" s="1"/>
      <c r="D33824" s="8"/>
      <c r="E33824" s="1"/>
      <c r="F33824" s="1"/>
      <c r="G33824" s="1"/>
      <c r="H33824" s="1"/>
    </row>
    <row r="33825">
      <c r="A33825" s="1"/>
      <c r="B33825" s="1"/>
      <c r="C33825" s="1"/>
      <c r="D33825" s="8"/>
      <c r="E33825" s="1"/>
      <c r="F33825" s="1"/>
      <c r="G33825" s="1"/>
      <c r="H33825" s="1"/>
    </row>
    <row r="33826">
      <c r="A33826" s="1"/>
      <c r="B33826" s="1"/>
      <c r="C33826" s="1"/>
      <c r="D33826" s="8"/>
      <c r="E33826" s="1"/>
      <c r="F33826" s="1"/>
      <c r="G33826" s="1"/>
      <c r="H33826" s="1"/>
    </row>
    <row r="33827">
      <c r="A33827" s="1"/>
      <c r="B33827" s="1"/>
      <c r="C33827" s="1"/>
      <c r="D33827" s="8"/>
      <c r="E33827" s="1"/>
      <c r="F33827" s="1"/>
      <c r="G33827" s="1"/>
      <c r="H33827" s="1"/>
    </row>
    <row r="33828">
      <c r="A33828" s="1"/>
      <c r="B33828" s="1"/>
      <c r="C33828" s="1"/>
      <c r="D33828" s="8"/>
      <c r="E33828" s="1"/>
      <c r="F33828" s="1"/>
      <c r="G33828" s="1"/>
      <c r="H33828" s="1"/>
    </row>
    <row r="33829">
      <c r="A33829" s="1"/>
      <c r="B33829" s="1"/>
      <c r="C33829" s="1"/>
      <c r="D33829" s="8"/>
      <c r="E33829" s="1"/>
      <c r="F33829" s="1"/>
      <c r="G33829" s="1"/>
      <c r="H33829" s="1"/>
    </row>
    <row r="33830">
      <c r="A33830" s="1"/>
      <c r="B33830" s="1"/>
      <c r="C33830" s="1"/>
      <c r="D33830" s="8"/>
      <c r="E33830" s="1"/>
      <c r="F33830" s="1"/>
      <c r="G33830" s="1"/>
      <c r="H33830" s="1"/>
    </row>
    <row r="33831">
      <c r="A33831" s="1"/>
      <c r="B33831" s="1"/>
      <c r="C33831" s="1"/>
      <c r="D33831" s="8"/>
      <c r="E33831" s="1"/>
      <c r="F33831" s="1"/>
      <c r="G33831" s="1"/>
      <c r="H33831" s="1"/>
    </row>
    <row r="33832">
      <c r="A33832" s="1"/>
      <c r="B33832" s="1"/>
      <c r="C33832" s="1"/>
      <c r="D33832" s="8"/>
      <c r="E33832" s="1"/>
      <c r="F33832" s="1"/>
      <c r="G33832" s="1"/>
      <c r="H33832" s="1"/>
    </row>
    <row r="33833">
      <c r="A33833" s="1"/>
      <c r="B33833" s="1"/>
      <c r="C33833" s="1"/>
      <c r="D33833" s="8"/>
      <c r="E33833" s="1"/>
      <c r="F33833" s="1"/>
      <c r="G33833" s="1"/>
      <c r="H33833" s="1"/>
    </row>
    <row r="33834">
      <c r="A33834" s="1"/>
      <c r="B33834" s="1"/>
      <c r="C33834" s="1"/>
      <c r="D33834" s="8"/>
      <c r="E33834" s="1"/>
      <c r="F33834" s="1"/>
      <c r="G33834" s="1"/>
      <c r="H33834" s="1"/>
    </row>
    <row r="33835">
      <c r="A33835" s="1"/>
      <c r="B33835" s="1"/>
      <c r="C33835" s="1"/>
      <c r="D33835" s="8"/>
      <c r="E33835" s="1"/>
      <c r="F33835" s="1"/>
      <c r="G33835" s="1"/>
      <c r="H33835" s="1"/>
    </row>
    <row r="33836">
      <c r="A33836" s="1"/>
      <c r="B33836" s="1"/>
      <c r="C33836" s="1"/>
      <c r="D33836" s="8"/>
      <c r="E33836" s="1"/>
      <c r="F33836" s="1"/>
      <c r="G33836" s="1"/>
      <c r="H33836" s="1"/>
    </row>
    <row r="33837">
      <c r="A33837" s="1"/>
      <c r="B33837" s="1"/>
      <c r="C33837" s="1"/>
      <c r="D33837" s="8"/>
      <c r="E33837" s="1"/>
      <c r="F33837" s="1"/>
      <c r="G33837" s="1"/>
      <c r="H33837" s="1"/>
    </row>
    <row r="33838">
      <c r="A33838" s="1"/>
      <c r="B33838" s="1"/>
      <c r="C33838" s="1"/>
      <c r="D33838" s="8"/>
      <c r="E33838" s="1"/>
      <c r="F33838" s="1"/>
      <c r="G33838" s="1"/>
      <c r="H33838" s="1"/>
    </row>
    <row r="33839">
      <c r="A33839" s="1"/>
      <c r="B33839" s="1"/>
      <c r="C33839" s="1"/>
      <c r="D33839" s="8"/>
      <c r="E33839" s="1"/>
      <c r="F33839" s="1"/>
      <c r="G33839" s="1"/>
      <c r="H33839" s="1"/>
    </row>
    <row r="33840">
      <c r="A33840" s="1"/>
      <c r="B33840" s="1"/>
      <c r="C33840" s="1"/>
      <c r="D33840" s="8"/>
      <c r="E33840" s="1"/>
      <c r="F33840" s="1"/>
      <c r="G33840" s="1"/>
      <c r="H33840" s="1"/>
    </row>
    <row r="33841">
      <c r="A33841" s="1"/>
      <c r="B33841" s="1"/>
      <c r="C33841" s="1"/>
      <c r="D33841" s="8"/>
      <c r="E33841" s="1"/>
      <c r="F33841" s="1"/>
      <c r="G33841" s="1"/>
      <c r="H33841" s="1"/>
    </row>
    <row r="33842">
      <c r="A33842" s="1"/>
      <c r="B33842" s="1"/>
      <c r="C33842" s="1"/>
      <c r="D33842" s="8"/>
      <c r="E33842" s="1"/>
      <c r="F33842" s="1"/>
      <c r="G33842" s="1"/>
      <c r="H33842" s="1"/>
    </row>
    <row r="33843">
      <c r="A33843" s="1"/>
      <c r="B33843" s="1"/>
      <c r="C33843" s="1"/>
      <c r="D33843" s="8"/>
      <c r="E33843" s="1"/>
      <c r="F33843" s="1"/>
      <c r="G33843" s="1"/>
      <c r="H33843" s="1"/>
    </row>
    <row r="33844">
      <c r="A33844" s="1"/>
      <c r="B33844" s="1"/>
      <c r="C33844" s="1"/>
      <c r="D33844" s="8"/>
      <c r="E33844" s="1"/>
      <c r="F33844" s="1"/>
      <c r="G33844" s="1"/>
      <c r="H33844" s="1"/>
    </row>
    <row r="33845">
      <c r="A33845" s="1"/>
      <c r="B33845" s="1"/>
      <c r="C33845" s="1"/>
      <c r="D33845" s="8"/>
      <c r="E33845" s="1"/>
      <c r="F33845" s="1"/>
      <c r="G33845" s="1"/>
      <c r="H33845" s="1"/>
    </row>
    <row r="33846">
      <c r="A33846" s="1"/>
      <c r="B33846" s="1"/>
      <c r="C33846" s="1"/>
      <c r="D33846" s="8"/>
      <c r="E33846" s="1"/>
      <c r="F33846" s="1"/>
      <c r="G33846" s="1"/>
      <c r="H33846" s="1"/>
    </row>
    <row r="33847">
      <c r="A33847" s="1"/>
      <c r="B33847" s="1"/>
      <c r="C33847" s="1"/>
      <c r="D33847" s="8"/>
      <c r="E33847" s="1"/>
      <c r="F33847" s="1"/>
      <c r="G33847" s="1"/>
      <c r="H33847" s="1"/>
    </row>
    <row r="33848">
      <c r="A33848" s="1"/>
      <c r="B33848" s="1"/>
      <c r="C33848" s="1"/>
      <c r="D33848" s="8"/>
      <c r="E33848" s="1"/>
      <c r="F33848" s="1"/>
      <c r="G33848" s="1"/>
      <c r="H33848" s="1"/>
    </row>
    <row r="33849">
      <c r="A33849" s="1"/>
      <c r="B33849" s="1"/>
      <c r="C33849" s="1"/>
      <c r="D33849" s="8"/>
      <c r="E33849" s="1"/>
      <c r="F33849" s="1"/>
      <c r="G33849" s="1"/>
      <c r="H33849" s="1"/>
    </row>
    <row r="33850">
      <c r="A33850" s="1"/>
      <c r="B33850" s="1"/>
      <c r="C33850" s="1"/>
      <c r="D33850" s="8"/>
      <c r="E33850" s="1"/>
      <c r="F33850" s="1"/>
      <c r="G33850" s="1"/>
      <c r="H33850" s="1"/>
    </row>
    <row r="33851">
      <c r="A33851" s="1"/>
      <c r="B33851" s="1"/>
      <c r="C33851" s="1"/>
      <c r="D33851" s="8"/>
      <c r="E33851" s="1"/>
      <c r="F33851" s="1"/>
      <c r="G33851" s="1"/>
      <c r="H33851" s="1"/>
    </row>
    <row r="33852">
      <c r="A33852" s="1"/>
      <c r="B33852" s="1"/>
      <c r="C33852" s="1"/>
      <c r="D33852" s="8"/>
      <c r="E33852" s="1"/>
      <c r="F33852" s="1"/>
      <c r="G33852" s="1"/>
      <c r="H33852" s="1"/>
    </row>
    <row r="33853">
      <c r="A33853" s="1"/>
      <c r="B33853" s="1"/>
      <c r="C33853" s="1"/>
      <c r="D33853" s="8"/>
      <c r="E33853" s="1"/>
      <c r="F33853" s="1"/>
      <c r="G33853" s="1"/>
      <c r="H33853" s="1"/>
    </row>
    <row r="33854">
      <c r="A33854" s="1"/>
      <c r="B33854" s="1"/>
      <c r="C33854" s="1"/>
      <c r="D33854" s="8"/>
      <c r="E33854" s="1"/>
      <c r="F33854" s="1"/>
      <c r="G33854" s="1"/>
      <c r="H33854" s="1"/>
    </row>
    <row r="33855">
      <c r="A33855" s="1"/>
      <c r="B33855" s="1"/>
      <c r="C33855" s="1"/>
      <c r="D33855" s="8"/>
      <c r="E33855" s="1"/>
      <c r="F33855" s="1"/>
      <c r="G33855" s="1"/>
      <c r="H33855" s="1"/>
    </row>
    <row r="33856">
      <c r="A33856" s="1"/>
      <c r="B33856" s="1"/>
      <c r="C33856" s="1"/>
      <c r="D33856" s="8"/>
      <c r="E33856" s="1"/>
      <c r="F33856" s="1"/>
      <c r="G33856" s="1"/>
      <c r="H33856" s="1"/>
    </row>
    <row r="33857">
      <c r="A33857" s="1"/>
      <c r="B33857" s="1"/>
      <c r="C33857" s="1"/>
      <c r="D33857" s="8"/>
      <c r="E33857" s="1"/>
      <c r="F33857" s="1"/>
      <c r="G33857" s="1"/>
      <c r="H33857" s="1"/>
    </row>
    <row r="33858">
      <c r="A33858" s="1"/>
      <c r="B33858" s="1"/>
      <c r="C33858" s="1"/>
      <c r="D33858" s="8"/>
      <c r="E33858" s="1"/>
      <c r="F33858" s="1"/>
      <c r="G33858" s="1"/>
      <c r="H33858" s="1"/>
    </row>
    <row r="33859">
      <c r="A33859" s="1"/>
      <c r="B33859" s="1"/>
      <c r="C33859" s="1"/>
      <c r="D33859" s="8"/>
      <c r="E33859" s="1"/>
      <c r="F33859" s="1"/>
      <c r="G33859" s="1"/>
      <c r="H33859" s="1"/>
    </row>
    <row r="33860">
      <c r="A33860" s="1"/>
      <c r="B33860" s="1"/>
      <c r="C33860" s="1"/>
      <c r="D33860" s="8"/>
      <c r="E33860" s="1"/>
      <c r="F33860" s="1"/>
      <c r="G33860" s="1"/>
      <c r="H33860" s="1"/>
    </row>
    <row r="33861">
      <c r="A33861" s="1"/>
      <c r="B33861" s="1"/>
      <c r="C33861" s="1"/>
      <c r="D33861" s="8"/>
      <c r="E33861" s="1"/>
      <c r="F33861" s="1"/>
      <c r="G33861" s="1"/>
      <c r="H33861" s="1"/>
    </row>
    <row r="33862">
      <c r="A33862" s="1"/>
      <c r="B33862" s="1"/>
      <c r="C33862" s="1"/>
      <c r="D33862" s="8"/>
      <c r="E33862" s="1"/>
      <c r="F33862" s="1"/>
      <c r="G33862" s="1"/>
      <c r="H33862" s="1"/>
    </row>
    <row r="33863">
      <c r="A33863" s="1"/>
      <c r="B33863" s="1"/>
      <c r="C33863" s="1"/>
      <c r="D33863" s="8"/>
      <c r="E33863" s="1"/>
      <c r="F33863" s="1"/>
      <c r="G33863" s="1"/>
      <c r="H33863" s="1"/>
    </row>
    <row r="33864">
      <c r="A33864" s="1"/>
      <c r="B33864" s="1"/>
      <c r="C33864" s="1"/>
      <c r="D33864" s="8"/>
      <c r="E33864" s="1"/>
      <c r="F33864" s="1"/>
      <c r="G33864" s="1"/>
      <c r="H33864" s="1"/>
    </row>
    <row r="33865">
      <c r="A33865" s="1"/>
      <c r="B33865" s="1"/>
      <c r="C33865" s="1"/>
      <c r="D33865" s="8"/>
      <c r="E33865" s="1"/>
      <c r="F33865" s="1"/>
      <c r="G33865" s="1"/>
      <c r="H33865" s="1"/>
    </row>
    <row r="33866">
      <c r="A33866" s="1"/>
      <c r="B33866" s="1"/>
      <c r="C33866" s="1"/>
      <c r="D33866" s="8"/>
      <c r="E33866" s="1"/>
      <c r="F33866" s="1"/>
      <c r="G33866" s="1"/>
      <c r="H33866" s="1"/>
    </row>
    <row r="33867">
      <c r="A33867" s="1"/>
      <c r="B33867" s="1"/>
      <c r="C33867" s="1"/>
      <c r="D33867" s="8"/>
      <c r="E33867" s="1"/>
      <c r="F33867" s="1"/>
      <c r="G33867" s="1"/>
      <c r="H33867" s="1"/>
    </row>
    <row r="33868">
      <c r="A33868" s="1"/>
      <c r="B33868" s="1"/>
      <c r="C33868" s="1"/>
      <c r="D33868" s="8"/>
      <c r="E33868" s="1"/>
      <c r="F33868" s="1"/>
      <c r="G33868" s="1"/>
      <c r="H33868" s="1"/>
    </row>
    <row r="33869">
      <c r="A33869" s="1"/>
      <c r="B33869" s="1"/>
      <c r="C33869" s="1"/>
      <c r="D33869" s="8"/>
      <c r="E33869" s="1"/>
      <c r="F33869" s="1"/>
      <c r="G33869" s="1"/>
      <c r="H33869" s="1"/>
    </row>
    <row r="33870">
      <c r="A33870" s="1"/>
      <c r="B33870" s="1"/>
      <c r="C33870" s="1"/>
      <c r="D33870" s="8"/>
      <c r="E33870" s="1"/>
      <c r="F33870" s="1"/>
      <c r="G33870" s="1"/>
      <c r="H33870" s="1"/>
    </row>
    <row r="33871">
      <c r="A33871" s="1"/>
      <c r="B33871" s="1"/>
      <c r="C33871" s="1"/>
      <c r="D33871" s="8"/>
      <c r="E33871" s="1"/>
      <c r="F33871" s="1"/>
      <c r="G33871" s="1"/>
      <c r="H33871" s="1"/>
    </row>
    <row r="33872">
      <c r="A33872" s="1"/>
      <c r="B33872" s="1"/>
      <c r="C33872" s="1"/>
      <c r="D33872" s="8"/>
      <c r="E33872" s="1"/>
      <c r="F33872" s="1"/>
      <c r="G33872" s="1"/>
      <c r="H33872" s="1"/>
    </row>
    <row r="33873">
      <c r="A33873" s="1"/>
      <c r="B33873" s="1"/>
      <c r="C33873" s="1"/>
      <c r="D33873" s="8"/>
      <c r="E33873" s="1"/>
      <c r="F33873" s="1"/>
      <c r="G33873" s="1"/>
      <c r="H33873" s="1"/>
    </row>
    <row r="33874">
      <c r="A33874" s="1"/>
      <c r="B33874" s="1"/>
      <c r="C33874" s="1"/>
      <c r="D33874" s="8"/>
      <c r="E33874" s="1"/>
      <c r="F33874" s="1"/>
      <c r="G33874" s="1"/>
      <c r="H33874" s="1"/>
    </row>
    <row r="33875">
      <c r="A33875" s="1"/>
      <c r="B33875" s="1"/>
      <c r="C33875" s="1"/>
      <c r="D33875" s="8"/>
      <c r="E33875" s="1"/>
      <c r="F33875" s="1"/>
      <c r="G33875" s="1"/>
      <c r="H33875" s="1"/>
    </row>
    <row r="33876">
      <c r="A33876" s="1"/>
      <c r="B33876" s="1"/>
      <c r="C33876" s="1"/>
      <c r="D33876" s="8"/>
      <c r="E33876" s="1"/>
      <c r="F33876" s="1"/>
      <c r="G33876" s="1"/>
      <c r="H33876" s="1"/>
    </row>
    <row r="33877">
      <c r="A33877" s="1"/>
      <c r="B33877" s="1"/>
      <c r="C33877" s="1"/>
      <c r="D33877" s="8"/>
      <c r="E33877" s="1"/>
      <c r="F33877" s="1"/>
      <c r="G33877" s="1"/>
      <c r="H33877" s="1"/>
    </row>
    <row r="33878">
      <c r="A33878" s="1"/>
      <c r="B33878" s="1"/>
      <c r="C33878" s="1"/>
      <c r="D33878" s="8"/>
      <c r="E33878" s="1"/>
      <c r="F33878" s="1"/>
      <c r="G33878" s="1"/>
      <c r="H33878" s="1"/>
    </row>
    <row r="33879">
      <c r="A33879" s="1"/>
      <c r="B33879" s="1"/>
      <c r="C33879" s="1"/>
      <c r="D33879" s="8"/>
      <c r="E33879" s="1"/>
      <c r="F33879" s="1"/>
      <c r="G33879" s="1"/>
      <c r="H33879" s="1"/>
    </row>
    <row r="33880">
      <c r="A33880" s="1"/>
      <c r="B33880" s="1"/>
      <c r="C33880" s="1"/>
      <c r="D33880" s="8"/>
      <c r="E33880" s="1"/>
      <c r="F33880" s="1"/>
      <c r="G33880" s="1"/>
      <c r="H33880" s="1"/>
    </row>
    <row r="33881">
      <c r="A33881" s="1"/>
      <c r="B33881" s="1"/>
      <c r="C33881" s="1"/>
      <c r="D33881" s="8"/>
      <c r="E33881" s="1"/>
      <c r="F33881" s="1"/>
      <c r="G33881" s="1"/>
      <c r="H33881" s="1"/>
    </row>
    <row r="33882">
      <c r="A33882" s="1"/>
      <c r="B33882" s="1"/>
      <c r="C33882" s="1"/>
      <c r="D33882" s="8"/>
      <c r="E33882" s="1"/>
      <c r="F33882" s="1"/>
      <c r="G33882" s="1"/>
      <c r="H33882" s="1"/>
    </row>
    <row r="33883">
      <c r="A33883" s="1"/>
      <c r="B33883" s="1"/>
      <c r="C33883" s="1"/>
      <c r="D33883" s="8"/>
      <c r="E33883" s="1"/>
      <c r="F33883" s="1"/>
      <c r="G33883" s="1"/>
      <c r="H33883" s="1"/>
    </row>
    <row r="33884">
      <c r="A33884" s="1"/>
      <c r="B33884" s="1"/>
      <c r="C33884" s="1"/>
      <c r="D33884" s="8"/>
      <c r="E33884" s="1"/>
      <c r="F33884" s="1"/>
      <c r="G33884" s="1"/>
      <c r="H33884" s="1"/>
    </row>
    <row r="33885">
      <c r="A33885" s="1"/>
      <c r="B33885" s="1"/>
      <c r="C33885" s="1"/>
      <c r="D33885" s="8"/>
      <c r="E33885" s="1"/>
      <c r="F33885" s="1"/>
      <c r="G33885" s="1"/>
      <c r="H33885" s="1"/>
    </row>
    <row r="33886">
      <c r="A33886" s="1"/>
      <c r="B33886" s="1"/>
      <c r="C33886" s="1"/>
      <c r="D33886" s="8"/>
      <c r="E33886" s="1"/>
      <c r="F33886" s="1"/>
      <c r="G33886" s="1"/>
      <c r="H33886" s="1"/>
    </row>
    <row r="33887">
      <c r="A33887" s="1"/>
      <c r="B33887" s="1"/>
      <c r="C33887" s="1"/>
      <c r="D33887" s="8"/>
      <c r="E33887" s="1"/>
      <c r="F33887" s="1"/>
      <c r="G33887" s="1"/>
      <c r="H33887" s="1"/>
    </row>
    <row r="33888">
      <c r="A33888" s="1"/>
      <c r="B33888" s="1"/>
      <c r="C33888" s="1"/>
      <c r="D33888" s="8"/>
      <c r="E33888" s="1"/>
      <c r="F33888" s="1"/>
      <c r="G33888" s="1"/>
      <c r="H33888" s="1"/>
    </row>
    <row r="33889">
      <c r="A33889" s="1"/>
      <c r="B33889" s="1"/>
      <c r="C33889" s="1"/>
      <c r="D33889" s="8"/>
      <c r="E33889" s="1"/>
      <c r="F33889" s="1"/>
      <c r="G33889" s="1"/>
      <c r="H33889" s="1"/>
    </row>
    <row r="33890">
      <c r="A33890" s="1"/>
      <c r="B33890" s="1"/>
      <c r="C33890" s="1"/>
      <c r="D33890" s="8"/>
      <c r="E33890" s="1"/>
      <c r="F33890" s="1"/>
      <c r="G33890" s="1"/>
      <c r="H33890" s="1"/>
    </row>
    <row r="33891">
      <c r="A33891" s="1"/>
      <c r="B33891" s="1"/>
      <c r="C33891" s="1"/>
      <c r="D33891" s="8"/>
      <c r="E33891" s="1"/>
      <c r="F33891" s="1"/>
      <c r="G33891" s="1"/>
      <c r="H33891" s="1"/>
    </row>
    <row r="33892">
      <c r="A33892" s="1"/>
      <c r="B33892" s="1"/>
      <c r="C33892" s="1"/>
      <c r="D33892" s="8"/>
      <c r="E33892" s="1"/>
      <c r="F33892" s="1"/>
      <c r="G33892" s="1"/>
      <c r="H33892" s="1"/>
    </row>
    <row r="33893">
      <c r="A33893" s="1"/>
      <c r="B33893" s="1"/>
      <c r="C33893" s="1"/>
      <c r="D33893" s="8"/>
      <c r="E33893" s="1"/>
      <c r="F33893" s="1"/>
      <c r="G33893" s="1"/>
      <c r="H33893" s="1"/>
    </row>
    <row r="33894">
      <c r="A33894" s="1"/>
      <c r="B33894" s="1"/>
      <c r="C33894" s="1"/>
      <c r="D33894" s="8"/>
      <c r="E33894" s="1"/>
      <c r="F33894" s="1"/>
      <c r="G33894" s="1"/>
      <c r="H33894" s="1"/>
    </row>
    <row r="33895">
      <c r="A33895" s="1"/>
      <c r="B33895" s="1"/>
      <c r="C33895" s="1"/>
      <c r="D33895" s="8"/>
      <c r="E33895" s="1"/>
      <c r="F33895" s="1"/>
      <c r="G33895" s="1"/>
      <c r="H33895" s="1"/>
    </row>
    <row r="33896">
      <c r="A33896" s="1"/>
      <c r="B33896" s="1"/>
      <c r="C33896" s="1"/>
      <c r="D33896" s="8"/>
      <c r="E33896" s="1"/>
      <c r="F33896" s="1"/>
      <c r="G33896" s="1"/>
      <c r="H33896" s="1"/>
    </row>
    <row r="33897">
      <c r="A33897" s="1"/>
      <c r="B33897" s="1"/>
      <c r="C33897" s="1"/>
      <c r="D33897" s="8"/>
      <c r="E33897" s="1"/>
      <c r="F33897" s="1"/>
      <c r="G33897" s="1"/>
      <c r="H33897" s="1"/>
    </row>
    <row r="33898">
      <c r="A33898" s="1"/>
      <c r="B33898" s="1"/>
      <c r="C33898" s="1"/>
      <c r="D33898" s="8"/>
      <c r="E33898" s="1"/>
      <c r="F33898" s="1"/>
      <c r="G33898" s="1"/>
      <c r="H33898" s="1"/>
    </row>
    <row r="33899">
      <c r="A33899" s="1"/>
      <c r="B33899" s="1"/>
      <c r="C33899" s="1"/>
      <c r="D33899" s="8"/>
      <c r="E33899" s="1"/>
      <c r="F33899" s="1"/>
      <c r="G33899" s="1"/>
      <c r="H33899" s="1"/>
    </row>
    <row r="33900">
      <c r="A33900" s="1"/>
      <c r="B33900" s="1"/>
      <c r="C33900" s="1"/>
      <c r="D33900" s="8"/>
      <c r="E33900" s="1"/>
      <c r="F33900" s="1"/>
      <c r="G33900" s="1"/>
      <c r="H33900" s="1"/>
    </row>
    <row r="33901">
      <c r="A33901" s="1"/>
      <c r="B33901" s="1"/>
      <c r="C33901" s="1"/>
      <c r="D33901" s="8"/>
      <c r="E33901" s="1"/>
      <c r="F33901" s="1"/>
      <c r="G33901" s="1"/>
      <c r="H33901" s="1"/>
    </row>
    <row r="33902">
      <c r="A33902" s="1"/>
      <c r="B33902" s="1"/>
      <c r="C33902" s="1"/>
      <c r="D33902" s="8"/>
      <c r="E33902" s="1"/>
      <c r="F33902" s="1"/>
      <c r="G33902" s="1"/>
      <c r="H33902" s="1"/>
    </row>
    <row r="33903">
      <c r="A33903" s="1"/>
      <c r="B33903" s="1"/>
      <c r="C33903" s="1"/>
      <c r="D33903" s="8"/>
      <c r="E33903" s="1"/>
      <c r="F33903" s="1"/>
      <c r="G33903" s="1"/>
      <c r="H33903" s="1"/>
    </row>
    <row r="33904">
      <c r="A33904" s="1"/>
      <c r="B33904" s="1"/>
      <c r="C33904" s="1"/>
      <c r="D33904" s="8"/>
      <c r="E33904" s="1"/>
      <c r="F33904" s="1"/>
      <c r="G33904" s="1"/>
      <c r="H33904" s="1"/>
    </row>
    <row r="33905">
      <c r="A33905" s="1"/>
      <c r="B33905" s="1"/>
      <c r="C33905" s="1"/>
      <c r="D33905" s="8"/>
      <c r="E33905" s="1"/>
      <c r="F33905" s="1"/>
      <c r="G33905" s="1"/>
      <c r="H33905" s="1"/>
    </row>
    <row r="33906">
      <c r="A33906" s="1"/>
      <c r="B33906" s="1"/>
      <c r="C33906" s="1"/>
      <c r="D33906" s="8"/>
      <c r="E33906" s="1"/>
      <c r="F33906" s="1"/>
      <c r="G33906" s="1"/>
      <c r="H33906" s="1"/>
    </row>
    <row r="33907">
      <c r="A33907" s="1"/>
      <c r="B33907" s="1"/>
      <c r="C33907" s="1"/>
      <c r="D33907" s="8"/>
      <c r="E33907" s="1"/>
      <c r="F33907" s="1"/>
      <c r="G33907" s="1"/>
      <c r="H33907" s="1"/>
    </row>
    <row r="33908">
      <c r="A33908" s="1"/>
      <c r="B33908" s="1"/>
      <c r="C33908" s="1"/>
      <c r="D33908" s="8"/>
      <c r="E33908" s="1"/>
      <c r="F33908" s="1"/>
      <c r="G33908" s="1"/>
      <c r="H33908" s="1"/>
    </row>
    <row r="33909">
      <c r="A33909" s="1"/>
      <c r="B33909" s="1"/>
      <c r="C33909" s="1"/>
      <c r="D33909" s="8"/>
      <c r="E33909" s="1"/>
      <c r="F33909" s="1"/>
      <c r="G33909" s="1"/>
      <c r="H33909" s="1"/>
    </row>
    <row r="33910">
      <c r="A33910" s="1"/>
      <c r="B33910" s="1"/>
      <c r="C33910" s="1"/>
      <c r="D33910" s="8"/>
      <c r="E33910" s="1"/>
      <c r="F33910" s="1"/>
      <c r="G33910" s="1"/>
      <c r="H33910" s="1"/>
    </row>
    <row r="33911">
      <c r="A33911" s="1"/>
      <c r="B33911" s="1"/>
      <c r="C33911" s="1"/>
      <c r="D33911" s="8"/>
      <c r="E33911" s="1"/>
      <c r="F33911" s="1"/>
      <c r="G33911" s="1"/>
      <c r="H33911" s="1"/>
    </row>
    <row r="33912">
      <c r="A33912" s="1"/>
      <c r="B33912" s="1"/>
      <c r="C33912" s="1"/>
      <c r="D33912" s="8"/>
      <c r="E33912" s="1"/>
      <c r="F33912" s="1"/>
      <c r="G33912" s="1"/>
      <c r="H33912" s="1"/>
    </row>
    <row r="33913">
      <c r="A33913" s="1"/>
      <c r="B33913" s="1"/>
      <c r="C33913" s="1"/>
      <c r="D33913" s="8"/>
      <c r="E33913" s="1"/>
      <c r="F33913" s="1"/>
      <c r="G33913" s="1"/>
      <c r="H33913" s="1"/>
    </row>
    <row r="33914">
      <c r="A33914" s="1"/>
      <c r="B33914" s="1"/>
      <c r="C33914" s="1"/>
      <c r="D33914" s="8"/>
      <c r="E33914" s="1"/>
      <c r="F33914" s="1"/>
      <c r="G33914" s="1"/>
      <c r="H33914" s="1"/>
    </row>
    <row r="33915">
      <c r="A33915" s="1"/>
      <c r="B33915" s="1"/>
      <c r="C33915" s="1"/>
      <c r="D33915" s="8"/>
      <c r="E33915" s="1"/>
      <c r="F33915" s="1"/>
      <c r="G33915" s="1"/>
      <c r="H33915" s="1"/>
    </row>
    <row r="33916">
      <c r="A33916" s="1"/>
      <c r="B33916" s="1"/>
      <c r="C33916" s="1"/>
      <c r="D33916" s="8"/>
      <c r="E33916" s="1"/>
      <c r="F33916" s="1"/>
      <c r="G33916" s="1"/>
      <c r="H33916" s="1"/>
    </row>
    <row r="33917">
      <c r="A33917" s="1"/>
      <c r="B33917" s="1"/>
      <c r="C33917" s="1"/>
      <c r="D33917" s="8"/>
      <c r="E33917" s="1"/>
      <c r="F33917" s="1"/>
      <c r="G33917" s="1"/>
      <c r="H33917" s="1"/>
    </row>
    <row r="33918">
      <c r="A33918" s="1"/>
      <c r="B33918" s="1"/>
      <c r="C33918" s="1"/>
      <c r="D33918" s="8"/>
      <c r="E33918" s="1"/>
      <c r="F33918" s="1"/>
      <c r="G33918" s="1"/>
      <c r="H33918" s="1"/>
    </row>
    <row r="33919">
      <c r="A33919" s="1"/>
      <c r="B33919" s="1"/>
      <c r="C33919" s="1"/>
      <c r="D33919" s="8"/>
      <c r="E33919" s="1"/>
      <c r="F33919" s="1"/>
      <c r="G33919" s="1"/>
      <c r="H33919" s="1"/>
    </row>
    <row r="33920">
      <c r="A33920" s="1"/>
      <c r="B33920" s="1"/>
      <c r="C33920" s="1"/>
      <c r="D33920" s="8"/>
      <c r="E33920" s="1"/>
      <c r="F33920" s="1"/>
      <c r="G33920" s="1"/>
      <c r="H33920" s="1"/>
    </row>
    <row r="33921">
      <c r="A33921" s="1"/>
      <c r="B33921" s="1"/>
      <c r="C33921" s="1"/>
      <c r="D33921" s="8"/>
      <c r="E33921" s="1"/>
      <c r="F33921" s="1"/>
      <c r="G33921" s="1"/>
      <c r="H33921" s="1"/>
    </row>
    <row r="33922">
      <c r="A33922" s="1"/>
      <c r="B33922" s="1"/>
      <c r="C33922" s="1"/>
      <c r="D33922" s="8"/>
      <c r="E33922" s="1"/>
      <c r="F33922" s="1"/>
      <c r="G33922" s="1"/>
      <c r="H33922" s="1"/>
    </row>
    <row r="33923">
      <c r="A33923" s="1"/>
      <c r="B33923" s="1"/>
      <c r="C33923" s="1"/>
      <c r="D33923" s="8"/>
      <c r="E33923" s="1"/>
      <c r="F33923" s="1"/>
      <c r="G33923" s="1"/>
      <c r="H33923" s="1"/>
    </row>
    <row r="33924">
      <c r="A33924" s="1"/>
      <c r="B33924" s="1"/>
      <c r="C33924" s="1"/>
      <c r="D33924" s="8"/>
      <c r="E33924" s="1"/>
      <c r="F33924" s="1"/>
      <c r="G33924" s="1"/>
      <c r="H33924" s="1"/>
    </row>
    <row r="33925">
      <c r="A33925" s="1"/>
      <c r="B33925" s="1"/>
      <c r="C33925" s="1"/>
      <c r="D33925" s="8"/>
      <c r="E33925" s="1"/>
      <c r="F33925" s="1"/>
      <c r="G33925" s="1"/>
      <c r="H33925" s="1"/>
    </row>
    <row r="33926">
      <c r="A33926" s="1"/>
      <c r="B33926" s="1"/>
      <c r="C33926" s="1"/>
      <c r="D33926" s="8"/>
      <c r="E33926" s="1"/>
      <c r="F33926" s="1"/>
      <c r="G33926" s="1"/>
      <c r="H33926" s="1"/>
    </row>
    <row r="33927">
      <c r="A33927" s="1"/>
      <c r="B33927" s="1"/>
      <c r="C33927" s="1"/>
      <c r="D33927" s="8"/>
      <c r="E33927" s="1"/>
      <c r="F33927" s="1"/>
      <c r="G33927" s="1"/>
      <c r="H33927" s="1"/>
    </row>
    <row r="33928">
      <c r="A33928" s="1"/>
      <c r="B33928" s="1"/>
      <c r="C33928" s="1"/>
      <c r="D33928" s="8"/>
      <c r="E33928" s="1"/>
      <c r="F33928" s="1"/>
      <c r="G33928" s="1"/>
      <c r="H33928" s="1"/>
    </row>
    <row r="33929">
      <c r="A33929" s="1"/>
      <c r="B33929" s="1"/>
      <c r="C33929" s="1"/>
      <c r="D33929" s="8"/>
      <c r="E33929" s="1"/>
      <c r="F33929" s="1"/>
      <c r="G33929" s="1"/>
      <c r="H33929" s="1"/>
    </row>
    <row r="33930">
      <c r="A33930" s="1"/>
      <c r="B33930" s="1"/>
      <c r="C33930" s="1"/>
      <c r="D33930" s="8"/>
      <c r="E33930" s="1"/>
      <c r="F33930" s="1"/>
      <c r="G33930" s="1"/>
      <c r="H33930" s="1"/>
    </row>
    <row r="33931">
      <c r="A33931" s="1"/>
      <c r="B33931" s="1"/>
      <c r="C33931" s="1"/>
      <c r="D33931" s="8"/>
      <c r="E33931" s="1"/>
      <c r="F33931" s="1"/>
      <c r="G33931" s="1"/>
      <c r="H33931" s="1"/>
    </row>
    <row r="33932">
      <c r="A33932" s="1"/>
      <c r="B33932" s="1"/>
      <c r="C33932" s="1"/>
      <c r="D33932" s="8"/>
      <c r="E33932" s="1"/>
      <c r="F33932" s="1"/>
      <c r="G33932" s="1"/>
      <c r="H33932" s="1"/>
    </row>
    <row r="33933">
      <c r="A33933" s="1"/>
      <c r="B33933" s="1"/>
      <c r="C33933" s="1"/>
      <c r="D33933" s="8"/>
      <c r="E33933" s="1"/>
      <c r="F33933" s="1"/>
      <c r="G33933" s="1"/>
      <c r="H33933" s="1"/>
    </row>
    <row r="33934">
      <c r="A33934" s="1"/>
      <c r="B33934" s="1"/>
      <c r="C33934" s="1"/>
      <c r="D33934" s="8"/>
      <c r="E33934" s="1"/>
      <c r="F33934" s="1"/>
      <c r="G33934" s="1"/>
      <c r="H33934" s="1"/>
    </row>
    <row r="33935">
      <c r="A33935" s="1"/>
      <c r="B33935" s="1"/>
      <c r="C33935" s="1"/>
      <c r="D33935" s="8"/>
      <c r="E33935" s="1"/>
      <c r="F33935" s="1"/>
      <c r="G33935" s="1"/>
      <c r="H33935" s="1"/>
    </row>
    <row r="33936">
      <c r="A33936" s="1"/>
      <c r="B33936" s="1"/>
      <c r="C33936" s="1"/>
      <c r="D33936" s="8"/>
      <c r="E33936" s="1"/>
      <c r="F33936" s="1"/>
      <c r="G33936" s="1"/>
      <c r="H33936" s="1"/>
    </row>
    <row r="33937">
      <c r="A33937" s="1"/>
      <c r="B33937" s="1"/>
      <c r="C33937" s="1"/>
      <c r="D33937" s="8"/>
      <c r="E33937" s="1"/>
      <c r="F33937" s="1"/>
      <c r="G33937" s="1"/>
      <c r="H33937" s="1"/>
    </row>
    <row r="33938">
      <c r="A33938" s="1"/>
      <c r="B33938" s="1"/>
      <c r="C33938" s="1"/>
      <c r="D33938" s="8"/>
      <c r="E33938" s="1"/>
      <c r="F33938" s="1"/>
      <c r="G33938" s="1"/>
      <c r="H33938" s="1"/>
    </row>
    <row r="33939">
      <c r="A33939" s="1"/>
      <c r="B33939" s="1"/>
      <c r="C33939" s="1"/>
      <c r="D33939" s="8"/>
      <c r="E33939" s="1"/>
      <c r="F33939" s="1"/>
      <c r="G33939" s="1"/>
      <c r="H33939" s="1"/>
    </row>
    <row r="33940">
      <c r="A33940" s="1"/>
      <c r="B33940" s="1"/>
      <c r="C33940" s="1"/>
      <c r="D33940" s="8"/>
      <c r="E33940" s="1"/>
      <c r="F33940" s="1"/>
      <c r="G33940" s="1"/>
      <c r="H33940" s="1"/>
    </row>
    <row r="33941">
      <c r="A33941" s="1"/>
      <c r="B33941" s="1"/>
      <c r="C33941" s="1"/>
      <c r="D33941" s="8"/>
      <c r="E33941" s="1"/>
      <c r="F33941" s="1"/>
      <c r="G33941" s="1"/>
      <c r="H33941" s="1"/>
    </row>
    <row r="33942">
      <c r="A33942" s="1"/>
      <c r="B33942" s="1"/>
      <c r="C33942" s="1"/>
      <c r="D33942" s="8"/>
      <c r="E33942" s="1"/>
      <c r="F33942" s="1"/>
      <c r="G33942" s="1"/>
      <c r="H33942" s="1"/>
    </row>
    <row r="33943">
      <c r="A33943" s="1"/>
      <c r="B33943" s="1"/>
      <c r="C33943" s="1"/>
      <c r="D33943" s="8"/>
      <c r="E33943" s="1"/>
      <c r="F33943" s="1"/>
      <c r="G33943" s="1"/>
      <c r="H33943" s="1"/>
    </row>
    <row r="33944">
      <c r="A33944" s="1"/>
      <c r="B33944" s="1"/>
      <c r="C33944" s="1"/>
      <c r="D33944" s="8"/>
      <c r="E33944" s="1"/>
      <c r="F33944" s="1"/>
      <c r="G33944" s="1"/>
      <c r="H33944" s="1"/>
    </row>
    <row r="33945">
      <c r="A33945" s="1"/>
      <c r="B33945" s="1"/>
      <c r="C33945" s="1"/>
      <c r="D33945" s="8"/>
      <c r="E33945" s="1"/>
      <c r="F33945" s="1"/>
      <c r="G33945" s="1"/>
      <c r="H33945" s="1"/>
    </row>
    <row r="33946">
      <c r="A33946" s="1"/>
      <c r="B33946" s="1"/>
      <c r="C33946" s="1"/>
      <c r="D33946" s="8"/>
      <c r="E33946" s="1"/>
      <c r="F33946" s="1"/>
      <c r="G33946" s="1"/>
      <c r="H33946" s="1"/>
    </row>
    <row r="33947">
      <c r="A33947" s="1"/>
      <c r="B33947" s="1"/>
      <c r="C33947" s="1"/>
      <c r="D33947" s="8"/>
      <c r="E33947" s="1"/>
      <c r="F33947" s="1"/>
      <c r="G33947" s="1"/>
      <c r="H33947" s="1"/>
    </row>
    <row r="33948">
      <c r="A33948" s="1"/>
      <c r="B33948" s="1"/>
      <c r="C33948" s="1"/>
      <c r="D33948" s="8"/>
      <c r="E33948" s="1"/>
      <c r="F33948" s="1"/>
      <c r="G33948" s="1"/>
      <c r="H33948" s="1"/>
    </row>
    <row r="33949">
      <c r="A33949" s="1"/>
      <c r="B33949" s="1"/>
      <c r="C33949" s="1"/>
      <c r="D33949" s="8"/>
      <c r="E33949" s="1"/>
      <c r="F33949" s="1"/>
      <c r="G33949" s="1"/>
      <c r="H33949" s="1"/>
    </row>
    <row r="33950">
      <c r="A33950" s="1"/>
      <c r="B33950" s="1"/>
      <c r="C33950" s="1"/>
      <c r="D33950" s="8"/>
      <c r="E33950" s="1"/>
      <c r="F33950" s="1"/>
      <c r="G33950" s="1"/>
      <c r="H33950" s="1"/>
    </row>
    <row r="33951">
      <c r="A33951" s="1"/>
      <c r="B33951" s="1"/>
      <c r="C33951" s="1"/>
      <c r="D33951" s="8"/>
      <c r="E33951" s="1"/>
      <c r="F33951" s="1"/>
      <c r="G33951" s="1"/>
      <c r="H33951" s="1"/>
    </row>
    <row r="33952">
      <c r="A33952" s="1"/>
      <c r="B33952" s="1"/>
      <c r="C33952" s="1"/>
      <c r="D33952" s="8"/>
      <c r="E33952" s="1"/>
      <c r="F33952" s="1"/>
      <c r="G33952" s="1"/>
      <c r="H33952" s="1"/>
    </row>
    <row r="33953">
      <c r="A33953" s="1"/>
      <c r="B33953" s="1"/>
      <c r="C33953" s="1"/>
      <c r="D33953" s="8"/>
      <c r="E33953" s="1"/>
      <c r="F33953" s="1"/>
      <c r="G33953" s="1"/>
      <c r="H33953" s="1"/>
    </row>
    <row r="33954">
      <c r="A33954" s="1"/>
      <c r="B33954" s="1"/>
      <c r="C33954" s="1"/>
      <c r="D33954" s="8"/>
      <c r="E33954" s="1"/>
      <c r="F33954" s="1"/>
      <c r="G33954" s="1"/>
      <c r="H33954" s="1"/>
    </row>
    <row r="33955">
      <c r="A33955" s="1"/>
      <c r="B33955" s="1"/>
      <c r="C33955" s="1"/>
      <c r="D33955" s="8"/>
      <c r="E33955" s="1"/>
      <c r="F33955" s="1"/>
      <c r="G33955" s="1"/>
      <c r="H33955" s="1"/>
    </row>
    <row r="33956">
      <c r="A33956" s="1"/>
      <c r="B33956" s="1"/>
      <c r="C33956" s="1"/>
      <c r="D33956" s="8"/>
      <c r="E33956" s="1"/>
      <c r="F33956" s="1"/>
      <c r="G33956" s="1"/>
      <c r="H33956" s="1"/>
    </row>
    <row r="33957">
      <c r="A33957" s="1"/>
      <c r="B33957" s="1"/>
      <c r="C33957" s="1"/>
      <c r="D33957" s="8"/>
      <c r="E33957" s="1"/>
      <c r="F33957" s="1"/>
      <c r="G33957" s="1"/>
      <c r="H33957" s="1"/>
    </row>
    <row r="33958">
      <c r="A33958" s="1"/>
      <c r="B33958" s="1"/>
      <c r="C33958" s="1"/>
      <c r="D33958" s="8"/>
      <c r="E33958" s="1"/>
      <c r="F33958" s="1"/>
      <c r="G33958" s="1"/>
      <c r="H33958" s="1"/>
    </row>
    <row r="33959">
      <c r="A33959" s="1"/>
      <c r="B33959" s="1"/>
      <c r="C33959" s="1"/>
      <c r="D33959" s="8"/>
      <c r="E33959" s="1"/>
      <c r="F33959" s="1"/>
      <c r="G33959" s="1"/>
      <c r="H33959" s="1"/>
    </row>
    <row r="33960">
      <c r="A33960" s="1"/>
      <c r="B33960" s="1"/>
      <c r="C33960" s="1"/>
      <c r="D33960" s="8"/>
      <c r="E33960" s="1"/>
      <c r="F33960" s="1"/>
      <c r="G33960" s="1"/>
      <c r="H33960" s="1"/>
    </row>
    <row r="33961">
      <c r="A33961" s="1"/>
      <c r="B33961" s="1"/>
      <c r="C33961" s="1"/>
      <c r="D33961" s="8"/>
      <c r="E33961" s="1"/>
      <c r="F33961" s="1"/>
      <c r="G33961" s="1"/>
      <c r="H33961" s="1"/>
    </row>
    <row r="33962">
      <c r="A33962" s="1"/>
      <c r="B33962" s="1"/>
      <c r="C33962" s="1"/>
      <c r="D33962" s="8"/>
      <c r="E33962" s="1"/>
      <c r="F33962" s="1"/>
      <c r="G33962" s="1"/>
      <c r="H33962" s="1"/>
    </row>
    <row r="33963">
      <c r="A33963" s="1"/>
      <c r="B33963" s="1"/>
      <c r="C33963" s="1"/>
      <c r="D33963" s="8"/>
      <c r="E33963" s="1"/>
      <c r="F33963" s="1"/>
      <c r="G33963" s="1"/>
      <c r="H33963" s="1"/>
    </row>
    <row r="33964">
      <c r="A33964" s="1"/>
      <c r="B33964" s="1"/>
      <c r="C33964" s="1"/>
      <c r="D33964" s="8"/>
      <c r="E33964" s="1"/>
      <c r="F33964" s="1"/>
      <c r="G33964" s="1"/>
      <c r="H33964" s="1"/>
    </row>
    <row r="33965">
      <c r="A33965" s="1"/>
      <c r="B33965" s="1"/>
      <c r="C33965" s="1"/>
      <c r="D33965" s="8"/>
      <c r="E33965" s="1"/>
      <c r="F33965" s="1"/>
      <c r="G33965" s="1"/>
      <c r="H33965" s="1"/>
    </row>
    <row r="33966">
      <c r="A33966" s="1"/>
      <c r="B33966" s="1"/>
      <c r="C33966" s="1"/>
      <c r="D33966" s="8"/>
      <c r="E33966" s="1"/>
      <c r="F33966" s="1"/>
      <c r="G33966" s="1"/>
      <c r="H33966" s="1"/>
    </row>
    <row r="33967">
      <c r="A33967" s="1"/>
      <c r="B33967" s="1"/>
      <c r="C33967" s="1"/>
      <c r="D33967" s="8"/>
      <c r="E33967" s="1"/>
      <c r="F33967" s="1"/>
      <c r="G33967" s="1"/>
      <c r="H33967" s="1"/>
    </row>
    <row r="33968">
      <c r="A33968" s="1"/>
      <c r="B33968" s="1"/>
      <c r="C33968" s="1"/>
      <c r="D33968" s="8"/>
      <c r="E33968" s="1"/>
      <c r="F33968" s="1"/>
      <c r="G33968" s="1"/>
      <c r="H33968" s="1"/>
    </row>
    <row r="33969">
      <c r="A33969" s="1"/>
      <c r="B33969" s="1"/>
      <c r="C33969" s="1"/>
      <c r="D33969" s="8"/>
      <c r="E33969" s="1"/>
      <c r="F33969" s="1"/>
      <c r="G33969" s="1"/>
      <c r="H33969" s="1"/>
    </row>
    <row r="33970">
      <c r="A33970" s="1"/>
      <c r="B33970" s="1"/>
      <c r="C33970" s="1"/>
      <c r="D33970" s="8"/>
      <c r="E33970" s="1"/>
      <c r="F33970" s="1"/>
      <c r="G33970" s="1"/>
      <c r="H33970" s="1"/>
    </row>
    <row r="33971">
      <c r="A33971" s="1"/>
      <c r="B33971" s="1"/>
      <c r="C33971" s="1"/>
      <c r="D33971" s="8"/>
      <c r="E33971" s="1"/>
      <c r="F33971" s="1"/>
      <c r="G33971" s="1"/>
      <c r="H33971" s="1"/>
    </row>
    <row r="33972">
      <c r="A33972" s="1"/>
      <c r="B33972" s="1"/>
      <c r="C33972" s="1"/>
      <c r="D33972" s="8"/>
      <c r="E33972" s="1"/>
      <c r="F33972" s="1"/>
      <c r="G33972" s="1"/>
      <c r="H33972" s="1"/>
    </row>
    <row r="33973">
      <c r="A33973" s="1"/>
      <c r="B33973" s="1"/>
      <c r="C33973" s="1"/>
      <c r="D33973" s="8"/>
      <c r="E33973" s="1"/>
      <c r="F33973" s="1"/>
      <c r="G33973" s="1"/>
      <c r="H33973" s="1"/>
    </row>
    <row r="33974">
      <c r="A33974" s="1"/>
      <c r="B33974" s="1"/>
      <c r="C33974" s="1"/>
      <c r="D33974" s="8"/>
      <c r="E33974" s="1"/>
      <c r="F33974" s="1"/>
      <c r="G33974" s="1"/>
      <c r="H33974" s="1"/>
    </row>
    <row r="33975">
      <c r="A33975" s="1"/>
      <c r="B33975" s="1"/>
      <c r="C33975" s="1"/>
      <c r="D33975" s="8"/>
      <c r="E33975" s="1"/>
      <c r="F33975" s="1"/>
      <c r="G33975" s="1"/>
      <c r="H33975" s="1"/>
    </row>
    <row r="33976">
      <c r="A33976" s="1"/>
      <c r="B33976" s="1"/>
      <c r="C33976" s="1"/>
      <c r="D33976" s="8"/>
      <c r="E33976" s="1"/>
      <c r="F33976" s="1"/>
      <c r="G33976" s="1"/>
      <c r="H33976" s="1"/>
    </row>
    <row r="33977">
      <c r="A33977" s="1"/>
      <c r="B33977" s="1"/>
      <c r="C33977" s="1"/>
      <c r="D33977" s="8"/>
      <c r="E33977" s="1"/>
      <c r="F33977" s="1"/>
      <c r="G33977" s="1"/>
      <c r="H33977" s="1"/>
    </row>
    <row r="33978">
      <c r="A33978" s="1"/>
      <c r="B33978" s="1"/>
      <c r="C33978" s="1"/>
      <c r="D33978" s="8"/>
      <c r="E33978" s="1"/>
      <c r="F33978" s="1"/>
      <c r="G33978" s="1"/>
      <c r="H33978" s="1"/>
    </row>
    <row r="33979">
      <c r="A33979" s="1"/>
      <c r="B33979" s="1"/>
      <c r="C33979" s="1"/>
      <c r="D33979" s="8"/>
      <c r="E33979" s="1"/>
      <c r="F33979" s="1"/>
      <c r="G33979" s="1"/>
      <c r="H33979" s="1"/>
    </row>
    <row r="33980">
      <c r="A33980" s="1"/>
      <c r="B33980" s="1"/>
      <c r="C33980" s="1"/>
      <c r="D33980" s="8"/>
      <c r="E33980" s="1"/>
      <c r="F33980" s="1"/>
      <c r="G33980" s="1"/>
      <c r="H33980" s="1"/>
    </row>
    <row r="33981">
      <c r="A33981" s="1"/>
      <c r="B33981" s="1"/>
      <c r="C33981" s="1"/>
      <c r="D33981" s="8"/>
      <c r="E33981" s="1"/>
      <c r="F33981" s="1"/>
      <c r="G33981" s="1"/>
      <c r="H33981" s="1"/>
    </row>
    <row r="33982">
      <c r="A33982" s="1"/>
      <c r="B33982" s="1"/>
      <c r="C33982" s="1"/>
      <c r="D33982" s="8"/>
      <c r="E33982" s="1"/>
      <c r="F33982" s="1"/>
      <c r="G33982" s="1"/>
      <c r="H33982" s="1"/>
    </row>
    <row r="33983">
      <c r="A33983" s="1"/>
      <c r="B33983" s="1"/>
      <c r="C33983" s="1"/>
      <c r="D33983" s="8"/>
      <c r="E33983" s="1"/>
      <c r="F33983" s="1"/>
      <c r="G33983" s="1"/>
      <c r="H33983" s="1"/>
    </row>
    <row r="33984">
      <c r="A33984" s="1"/>
      <c r="B33984" s="1"/>
      <c r="C33984" s="1"/>
      <c r="D33984" s="8"/>
      <c r="E33984" s="1"/>
      <c r="F33984" s="1"/>
      <c r="G33984" s="1"/>
      <c r="H33984" s="1"/>
    </row>
    <row r="33985">
      <c r="A33985" s="1"/>
      <c r="B33985" s="1"/>
      <c r="C33985" s="1"/>
      <c r="D33985" s="8"/>
      <c r="E33985" s="1"/>
      <c r="F33985" s="1"/>
      <c r="G33985" s="1"/>
      <c r="H33985" s="1"/>
    </row>
    <row r="33986">
      <c r="A33986" s="1"/>
      <c r="B33986" s="1"/>
      <c r="C33986" s="1"/>
      <c r="D33986" s="8"/>
      <c r="E33986" s="1"/>
      <c r="F33986" s="1"/>
      <c r="G33986" s="1"/>
      <c r="H33986" s="1"/>
    </row>
    <row r="33987">
      <c r="A33987" s="1"/>
      <c r="B33987" s="1"/>
      <c r="C33987" s="1"/>
      <c r="D33987" s="8"/>
      <c r="E33987" s="1"/>
      <c r="F33987" s="1"/>
      <c r="G33987" s="1"/>
      <c r="H33987" s="1"/>
    </row>
    <row r="33988">
      <c r="A33988" s="1"/>
      <c r="B33988" s="1"/>
      <c r="C33988" s="1"/>
      <c r="D33988" s="8"/>
      <c r="E33988" s="1"/>
      <c r="F33988" s="1"/>
      <c r="G33988" s="1"/>
      <c r="H33988" s="1"/>
    </row>
    <row r="33989">
      <c r="A33989" s="1"/>
      <c r="B33989" s="1"/>
      <c r="C33989" s="1"/>
      <c r="D33989" s="8"/>
      <c r="E33989" s="1"/>
      <c r="F33989" s="1"/>
      <c r="G33989" s="1"/>
      <c r="H33989" s="1"/>
    </row>
    <row r="33990">
      <c r="A33990" s="1"/>
      <c r="B33990" s="1"/>
      <c r="C33990" s="1"/>
      <c r="D33990" s="8"/>
      <c r="E33990" s="1"/>
      <c r="F33990" s="1"/>
      <c r="G33990" s="1"/>
      <c r="H33990" s="1"/>
    </row>
    <row r="33991">
      <c r="A33991" s="1"/>
      <c r="B33991" s="1"/>
      <c r="C33991" s="1"/>
      <c r="D33991" s="8"/>
      <c r="E33991" s="1"/>
      <c r="F33991" s="1"/>
      <c r="G33991" s="1"/>
      <c r="H33991" s="1"/>
    </row>
    <row r="33992">
      <c r="A33992" s="1"/>
      <c r="B33992" s="1"/>
      <c r="C33992" s="1"/>
      <c r="D33992" s="8"/>
      <c r="E33992" s="1"/>
      <c r="F33992" s="1"/>
      <c r="G33992" s="1"/>
      <c r="H33992" s="1"/>
    </row>
    <row r="33993">
      <c r="A33993" s="1"/>
      <c r="B33993" s="1"/>
      <c r="C33993" s="1"/>
      <c r="D33993" s="8"/>
      <c r="E33993" s="1"/>
      <c r="F33993" s="1"/>
      <c r="G33993" s="1"/>
      <c r="H33993" s="1"/>
    </row>
    <row r="33994">
      <c r="A33994" s="1"/>
      <c r="B33994" s="1"/>
      <c r="C33994" s="1"/>
      <c r="D33994" s="8"/>
      <c r="E33994" s="1"/>
      <c r="F33994" s="1"/>
      <c r="G33994" s="1"/>
      <c r="H33994" s="1"/>
    </row>
    <row r="33995">
      <c r="A33995" s="1"/>
      <c r="B33995" s="1"/>
      <c r="C33995" s="1"/>
      <c r="D33995" s="8"/>
      <c r="E33995" s="1"/>
      <c r="F33995" s="1"/>
      <c r="G33995" s="1"/>
      <c r="H33995" s="1"/>
    </row>
    <row r="33996">
      <c r="A33996" s="1"/>
      <c r="B33996" s="1"/>
      <c r="C33996" s="1"/>
      <c r="D33996" s="8"/>
      <c r="E33996" s="1"/>
      <c r="F33996" s="1"/>
      <c r="G33996" s="1"/>
      <c r="H33996" s="1"/>
    </row>
    <row r="33997">
      <c r="A33997" s="1"/>
      <c r="B33997" s="1"/>
      <c r="C33997" s="1"/>
      <c r="D33997" s="8"/>
      <c r="E33997" s="1"/>
      <c r="F33997" s="1"/>
      <c r="G33997" s="1"/>
      <c r="H33997" s="1"/>
    </row>
    <row r="33998">
      <c r="A33998" s="1"/>
      <c r="B33998" s="1"/>
      <c r="C33998" s="1"/>
      <c r="D33998" s="8"/>
      <c r="E33998" s="1"/>
      <c r="F33998" s="1"/>
      <c r="G33998" s="1"/>
      <c r="H33998" s="1"/>
    </row>
    <row r="33999">
      <c r="A33999" s="1"/>
      <c r="B33999" s="1"/>
      <c r="C33999" s="1"/>
      <c r="D33999" s="8"/>
      <c r="E33999" s="1"/>
      <c r="F33999" s="1"/>
      <c r="G33999" s="1"/>
      <c r="H33999" s="1"/>
    </row>
    <row r="34000">
      <c r="A34000" s="1"/>
      <c r="B34000" s="1"/>
      <c r="C34000" s="1"/>
      <c r="D34000" s="8"/>
      <c r="E34000" s="1"/>
      <c r="F34000" s="1"/>
      <c r="G34000" s="1"/>
      <c r="H34000" s="1"/>
    </row>
    <row r="34001">
      <c r="A34001" s="1"/>
      <c r="B34001" s="1"/>
      <c r="C34001" s="1"/>
      <c r="D34001" s="8"/>
      <c r="E34001" s="1"/>
      <c r="F34001" s="1"/>
      <c r="G34001" s="1"/>
      <c r="H34001" s="1"/>
    </row>
    <row r="34002">
      <c r="A34002" s="1"/>
      <c r="B34002" s="1"/>
      <c r="C34002" s="1"/>
      <c r="D34002" s="8"/>
      <c r="E34002" s="1"/>
      <c r="F34002" s="1"/>
      <c r="G34002" s="1"/>
      <c r="H34002" s="1"/>
    </row>
    <row r="34003">
      <c r="A34003" s="1"/>
      <c r="B34003" s="1"/>
      <c r="C34003" s="1"/>
      <c r="D34003" s="8"/>
      <c r="E34003" s="1"/>
      <c r="F34003" s="1"/>
      <c r="G34003" s="1"/>
      <c r="H34003" s="1"/>
    </row>
    <row r="34004">
      <c r="A34004" s="1"/>
      <c r="B34004" s="1"/>
      <c r="C34004" s="1"/>
      <c r="D34004" s="8"/>
      <c r="E34004" s="1"/>
      <c r="F34004" s="1"/>
      <c r="G34004" s="1"/>
      <c r="H34004" s="1"/>
    </row>
    <row r="34005">
      <c r="A34005" s="1"/>
      <c r="B34005" s="1"/>
      <c r="C34005" s="1"/>
      <c r="D34005" s="8"/>
      <c r="E34005" s="1"/>
      <c r="F34005" s="1"/>
      <c r="G34005" s="1"/>
      <c r="H34005" s="1"/>
    </row>
    <row r="34006">
      <c r="A34006" s="1"/>
      <c r="B34006" s="1"/>
      <c r="C34006" s="1"/>
      <c r="D34006" s="8"/>
      <c r="E34006" s="1"/>
      <c r="F34006" s="1"/>
      <c r="G34006" s="1"/>
      <c r="H34006" s="1"/>
    </row>
    <row r="34007">
      <c r="A34007" s="1"/>
      <c r="B34007" s="1"/>
      <c r="C34007" s="1"/>
      <c r="D34007" s="8"/>
      <c r="E34007" s="1"/>
      <c r="F34007" s="1"/>
      <c r="G34007" s="1"/>
      <c r="H34007" s="1"/>
    </row>
    <row r="34008">
      <c r="A34008" s="1"/>
      <c r="B34008" s="1"/>
      <c r="C34008" s="1"/>
      <c r="D34008" s="8"/>
      <c r="E34008" s="1"/>
      <c r="F34008" s="1"/>
      <c r="G34008" s="1"/>
      <c r="H34008" s="1"/>
    </row>
    <row r="34009">
      <c r="A34009" s="1"/>
      <c r="B34009" s="1"/>
      <c r="C34009" s="1"/>
      <c r="D34009" s="8"/>
      <c r="E34009" s="1"/>
      <c r="F34009" s="1"/>
      <c r="G34009" s="1"/>
      <c r="H34009" s="1"/>
    </row>
    <row r="34010">
      <c r="A34010" s="1"/>
      <c r="B34010" s="1"/>
      <c r="C34010" s="1"/>
      <c r="D34010" s="8"/>
      <c r="E34010" s="1"/>
      <c r="F34010" s="1"/>
      <c r="G34010" s="1"/>
      <c r="H34010" s="1"/>
    </row>
    <row r="34011">
      <c r="A34011" s="1"/>
      <c r="B34011" s="1"/>
      <c r="C34011" s="1"/>
      <c r="D34011" s="8"/>
      <c r="E34011" s="1"/>
      <c r="F34011" s="1"/>
      <c r="G34011" s="1"/>
      <c r="H34011" s="1"/>
    </row>
    <row r="34012">
      <c r="A34012" s="1"/>
      <c r="B34012" s="1"/>
      <c r="C34012" s="1"/>
      <c r="D34012" s="8"/>
      <c r="E34012" s="1"/>
      <c r="F34012" s="1"/>
      <c r="G34012" s="1"/>
      <c r="H34012" s="1"/>
    </row>
    <row r="34013">
      <c r="A34013" s="1"/>
      <c r="B34013" s="1"/>
      <c r="C34013" s="1"/>
      <c r="D34013" s="8"/>
      <c r="E34013" s="1"/>
      <c r="F34013" s="1"/>
      <c r="G34013" s="1"/>
      <c r="H34013" s="1"/>
    </row>
    <row r="34014">
      <c r="A34014" s="1"/>
      <c r="B34014" s="1"/>
      <c r="C34014" s="1"/>
      <c r="D34014" s="8"/>
      <c r="E34014" s="1"/>
      <c r="F34014" s="1"/>
      <c r="G34014" s="1"/>
      <c r="H34014" s="1"/>
    </row>
    <row r="34015">
      <c r="A34015" s="1"/>
      <c r="B34015" s="1"/>
      <c r="C34015" s="1"/>
      <c r="D34015" s="8"/>
      <c r="E34015" s="1"/>
      <c r="F34015" s="1"/>
      <c r="G34015" s="1"/>
      <c r="H34015" s="1"/>
    </row>
    <row r="34016">
      <c r="A34016" s="1"/>
      <c r="B34016" s="1"/>
      <c r="C34016" s="1"/>
      <c r="D34016" s="8"/>
      <c r="E34016" s="1"/>
      <c r="F34016" s="1"/>
      <c r="G34016" s="1"/>
      <c r="H34016" s="1"/>
    </row>
    <row r="34017">
      <c r="A34017" s="1"/>
      <c r="B34017" s="1"/>
      <c r="C34017" s="1"/>
      <c r="D34017" s="8"/>
      <c r="E34017" s="1"/>
      <c r="F34017" s="1"/>
      <c r="G34017" s="1"/>
      <c r="H34017" s="1"/>
    </row>
    <row r="34018">
      <c r="A34018" s="1"/>
      <c r="B34018" s="1"/>
      <c r="C34018" s="1"/>
      <c r="D34018" s="8"/>
      <c r="E34018" s="1"/>
      <c r="F34018" s="1"/>
      <c r="G34018" s="1"/>
      <c r="H34018" s="1"/>
    </row>
    <row r="34019">
      <c r="A34019" s="1"/>
      <c r="B34019" s="1"/>
      <c r="C34019" s="1"/>
      <c r="D34019" s="8"/>
      <c r="E34019" s="1"/>
      <c r="F34019" s="1"/>
      <c r="G34019" s="1"/>
      <c r="H34019" s="1"/>
    </row>
    <row r="34020">
      <c r="A34020" s="1"/>
      <c r="B34020" s="1"/>
      <c r="C34020" s="1"/>
      <c r="D34020" s="8"/>
      <c r="E34020" s="1"/>
      <c r="F34020" s="1"/>
      <c r="G34020" s="1"/>
      <c r="H34020" s="1"/>
    </row>
    <row r="34021">
      <c r="A34021" s="1"/>
      <c r="B34021" s="1"/>
      <c r="C34021" s="1"/>
      <c r="D34021" s="8"/>
      <c r="E34021" s="1"/>
      <c r="F34021" s="1"/>
      <c r="G34021" s="1"/>
      <c r="H34021" s="1"/>
    </row>
    <row r="34022">
      <c r="A34022" s="1"/>
      <c r="B34022" s="1"/>
      <c r="C34022" s="1"/>
      <c r="D34022" s="8"/>
      <c r="E34022" s="1"/>
      <c r="F34022" s="1"/>
      <c r="G34022" s="1"/>
      <c r="H34022" s="1"/>
    </row>
    <row r="34023">
      <c r="A34023" s="1"/>
      <c r="B34023" s="1"/>
      <c r="C34023" s="1"/>
      <c r="D34023" s="8"/>
      <c r="E34023" s="1"/>
      <c r="F34023" s="1"/>
      <c r="G34023" s="1"/>
      <c r="H34023" s="1"/>
    </row>
    <row r="34024">
      <c r="A34024" s="1"/>
      <c r="B34024" s="1"/>
      <c r="C34024" s="1"/>
      <c r="D34024" s="8"/>
      <c r="E34024" s="1"/>
      <c r="F34024" s="1"/>
      <c r="G34024" s="1"/>
      <c r="H34024" s="1"/>
    </row>
    <row r="34025">
      <c r="A34025" s="1"/>
      <c r="B34025" s="1"/>
      <c r="C34025" s="1"/>
      <c r="D34025" s="8"/>
      <c r="E34025" s="1"/>
      <c r="F34025" s="1"/>
      <c r="G34025" s="1"/>
      <c r="H34025" s="1"/>
    </row>
    <row r="34026">
      <c r="A34026" s="1"/>
      <c r="B34026" s="1"/>
      <c r="C34026" s="1"/>
      <c r="D34026" s="8"/>
      <c r="E34026" s="1"/>
      <c r="F34026" s="1"/>
      <c r="G34026" s="1"/>
      <c r="H34026" s="1"/>
    </row>
    <row r="34027">
      <c r="A34027" s="1"/>
      <c r="B34027" s="1"/>
      <c r="C34027" s="1"/>
      <c r="D34027" s="8"/>
      <c r="E34027" s="1"/>
      <c r="F34027" s="1"/>
      <c r="G34027" s="1"/>
      <c r="H34027" s="1"/>
    </row>
    <row r="34028">
      <c r="A34028" s="1"/>
      <c r="B34028" s="1"/>
      <c r="C34028" s="1"/>
      <c r="D34028" s="8"/>
      <c r="E34028" s="1"/>
      <c r="F34028" s="1"/>
      <c r="G34028" s="1"/>
      <c r="H34028" s="1"/>
    </row>
    <row r="34029">
      <c r="A34029" s="1"/>
      <c r="B34029" s="1"/>
      <c r="C34029" s="1"/>
      <c r="D34029" s="8"/>
      <c r="E34029" s="1"/>
      <c r="F34029" s="1"/>
      <c r="G34029" s="1"/>
      <c r="H34029" s="1"/>
    </row>
    <row r="34030">
      <c r="A34030" s="1"/>
      <c r="B34030" s="1"/>
      <c r="C34030" s="1"/>
      <c r="D34030" s="8"/>
      <c r="E34030" s="1"/>
      <c r="F34030" s="1"/>
      <c r="G34030" s="1"/>
      <c r="H34030" s="1"/>
    </row>
    <row r="34031">
      <c r="A34031" s="1"/>
      <c r="B34031" s="1"/>
      <c r="C34031" s="1"/>
      <c r="D34031" s="8"/>
      <c r="E34031" s="1"/>
      <c r="F34031" s="1"/>
      <c r="G34031" s="1"/>
      <c r="H34031" s="1"/>
    </row>
    <row r="34032">
      <c r="A34032" s="1"/>
      <c r="B34032" s="1"/>
      <c r="C34032" s="1"/>
      <c r="D34032" s="8"/>
      <c r="E34032" s="1"/>
      <c r="F34032" s="1"/>
      <c r="G34032" s="1"/>
      <c r="H34032" s="1"/>
    </row>
    <row r="34033">
      <c r="A34033" s="1"/>
      <c r="B34033" s="1"/>
      <c r="C34033" s="1"/>
      <c r="D34033" s="8"/>
      <c r="E34033" s="1"/>
      <c r="F34033" s="1"/>
      <c r="G34033" s="1"/>
      <c r="H34033" s="1"/>
    </row>
    <row r="34034">
      <c r="A34034" s="1"/>
      <c r="B34034" s="1"/>
      <c r="C34034" s="1"/>
      <c r="D34034" s="8"/>
      <c r="E34034" s="1"/>
      <c r="F34034" s="1"/>
      <c r="G34034" s="1"/>
      <c r="H34034" s="1"/>
    </row>
    <row r="34035">
      <c r="A34035" s="1"/>
      <c r="B34035" s="1"/>
      <c r="C34035" s="1"/>
      <c r="D34035" s="8"/>
      <c r="E34035" s="1"/>
      <c r="F34035" s="1"/>
      <c r="G34035" s="1"/>
      <c r="H34035" s="1"/>
    </row>
    <row r="34036">
      <c r="A34036" s="1"/>
      <c r="B34036" s="1"/>
      <c r="C34036" s="1"/>
      <c r="D34036" s="8"/>
      <c r="E34036" s="1"/>
      <c r="F34036" s="1"/>
      <c r="G34036" s="1"/>
      <c r="H34036" s="1"/>
    </row>
    <row r="34037">
      <c r="A34037" s="1"/>
      <c r="B34037" s="1"/>
      <c r="C34037" s="1"/>
      <c r="D34037" s="8"/>
      <c r="E34037" s="1"/>
      <c r="F34037" s="1"/>
      <c r="G34037" s="1"/>
      <c r="H34037" s="1"/>
    </row>
    <row r="34038">
      <c r="A34038" s="1"/>
      <c r="B34038" s="1"/>
      <c r="C34038" s="1"/>
      <c r="D34038" s="8"/>
      <c r="E34038" s="1"/>
      <c r="F34038" s="1"/>
      <c r="G34038" s="1"/>
      <c r="H34038" s="1"/>
    </row>
    <row r="34039">
      <c r="A34039" s="1"/>
      <c r="B34039" s="1"/>
      <c r="C34039" s="1"/>
      <c r="D34039" s="8"/>
      <c r="E34039" s="1"/>
      <c r="F34039" s="1"/>
      <c r="G34039" s="1"/>
      <c r="H34039" s="1"/>
    </row>
    <row r="34040">
      <c r="A34040" s="1"/>
      <c r="B34040" s="1"/>
      <c r="C34040" s="1"/>
      <c r="D34040" s="8"/>
      <c r="E34040" s="1"/>
      <c r="F34040" s="1"/>
      <c r="G34040" s="1"/>
      <c r="H34040" s="1"/>
    </row>
    <row r="34041">
      <c r="A34041" s="1"/>
      <c r="B34041" s="1"/>
      <c r="C34041" s="1"/>
      <c r="D34041" s="8"/>
      <c r="E34041" s="1"/>
      <c r="F34041" s="1"/>
      <c r="G34041" s="1"/>
      <c r="H34041" s="1"/>
    </row>
    <row r="34042">
      <c r="A34042" s="1"/>
      <c r="B34042" s="1"/>
      <c r="C34042" s="1"/>
      <c r="D34042" s="8"/>
      <c r="E34042" s="1"/>
      <c r="F34042" s="1"/>
      <c r="G34042" s="1"/>
      <c r="H34042" s="1"/>
    </row>
    <row r="34043">
      <c r="A34043" s="1"/>
      <c r="B34043" s="1"/>
      <c r="C34043" s="1"/>
      <c r="D34043" s="8"/>
      <c r="E34043" s="1"/>
      <c r="F34043" s="1"/>
      <c r="G34043" s="1"/>
      <c r="H34043" s="1"/>
    </row>
    <row r="34044">
      <c r="A34044" s="1"/>
      <c r="B34044" s="1"/>
      <c r="C34044" s="1"/>
      <c r="D34044" s="8"/>
      <c r="E34044" s="1"/>
      <c r="F34044" s="1"/>
      <c r="G34044" s="1"/>
      <c r="H34044" s="1"/>
    </row>
    <row r="34045">
      <c r="A34045" s="1"/>
      <c r="B34045" s="1"/>
      <c r="C34045" s="1"/>
      <c r="D34045" s="8"/>
      <c r="E34045" s="1"/>
      <c r="F34045" s="1"/>
      <c r="G34045" s="1"/>
      <c r="H34045" s="1"/>
    </row>
    <row r="34046">
      <c r="A34046" s="1"/>
      <c r="B34046" s="1"/>
      <c r="C34046" s="1"/>
      <c r="D34046" s="8"/>
      <c r="E34046" s="1"/>
      <c r="F34046" s="1"/>
      <c r="G34046" s="1"/>
      <c r="H34046" s="1"/>
    </row>
    <row r="34047">
      <c r="A34047" s="1"/>
      <c r="B34047" s="1"/>
      <c r="C34047" s="1"/>
      <c r="D34047" s="8"/>
      <c r="E34047" s="1"/>
      <c r="F34047" s="1"/>
      <c r="G34047" s="1"/>
      <c r="H34047" s="1"/>
    </row>
    <row r="34048">
      <c r="A34048" s="1"/>
      <c r="B34048" s="1"/>
      <c r="C34048" s="1"/>
      <c r="D34048" s="8"/>
      <c r="E34048" s="1"/>
      <c r="F34048" s="1"/>
      <c r="G34048" s="1"/>
      <c r="H34048" s="1"/>
    </row>
    <row r="34049">
      <c r="A34049" s="1"/>
      <c r="B34049" s="1"/>
      <c r="C34049" s="1"/>
      <c r="D34049" s="8"/>
      <c r="E34049" s="1"/>
      <c r="F34049" s="1"/>
      <c r="G34049" s="1"/>
      <c r="H34049" s="1"/>
    </row>
    <row r="34050">
      <c r="A34050" s="1"/>
      <c r="B34050" s="1"/>
      <c r="C34050" s="1"/>
      <c r="D34050" s="8"/>
      <c r="E34050" s="1"/>
      <c r="F34050" s="1"/>
      <c r="G34050" s="1"/>
      <c r="H34050" s="1"/>
    </row>
    <row r="34051">
      <c r="A34051" s="1"/>
      <c r="B34051" s="1"/>
      <c r="C34051" s="1"/>
      <c r="D34051" s="8"/>
      <c r="E34051" s="1"/>
      <c r="F34051" s="1"/>
      <c r="G34051" s="1"/>
      <c r="H34051" s="1"/>
    </row>
    <row r="34052">
      <c r="A34052" s="1"/>
      <c r="B34052" s="1"/>
      <c r="C34052" s="1"/>
      <c r="D34052" s="8"/>
      <c r="E34052" s="1"/>
      <c r="F34052" s="1"/>
      <c r="G34052" s="1"/>
      <c r="H34052" s="1"/>
    </row>
    <row r="34053">
      <c r="A34053" s="1"/>
      <c r="B34053" s="1"/>
      <c r="C34053" s="1"/>
      <c r="D34053" s="8"/>
      <c r="E34053" s="1"/>
      <c r="F34053" s="1"/>
      <c r="G34053" s="1"/>
      <c r="H34053" s="1"/>
    </row>
    <row r="34054">
      <c r="A34054" s="1"/>
      <c r="B34054" s="1"/>
      <c r="C34054" s="1"/>
      <c r="D34054" s="8"/>
      <c r="E34054" s="1"/>
      <c r="F34054" s="1"/>
      <c r="G34054" s="1"/>
      <c r="H34054" s="1"/>
    </row>
    <row r="34055">
      <c r="A34055" s="1"/>
      <c r="B34055" s="1"/>
      <c r="C34055" s="1"/>
      <c r="D34055" s="8"/>
      <c r="E34055" s="1"/>
      <c r="F34055" s="1"/>
      <c r="G34055" s="1"/>
      <c r="H34055" s="1"/>
    </row>
    <row r="34056">
      <c r="A34056" s="1"/>
      <c r="B34056" s="1"/>
      <c r="C34056" s="1"/>
      <c r="D34056" s="8"/>
      <c r="E34056" s="1"/>
      <c r="F34056" s="1"/>
      <c r="G34056" s="1"/>
      <c r="H34056" s="1"/>
    </row>
    <row r="34057">
      <c r="A34057" s="1"/>
      <c r="B34057" s="1"/>
      <c r="C34057" s="1"/>
      <c r="D34057" s="8"/>
      <c r="E34057" s="1"/>
      <c r="F34057" s="1"/>
      <c r="G34057" s="1"/>
      <c r="H34057" s="1"/>
    </row>
    <row r="34058">
      <c r="A34058" s="1"/>
      <c r="B34058" s="1"/>
      <c r="C34058" s="1"/>
      <c r="D34058" s="8"/>
      <c r="E34058" s="1"/>
      <c r="F34058" s="1"/>
      <c r="G34058" s="1"/>
      <c r="H34058" s="1"/>
    </row>
    <row r="34059">
      <c r="A34059" s="1"/>
      <c r="B34059" s="1"/>
      <c r="C34059" s="1"/>
      <c r="D34059" s="8"/>
      <c r="E34059" s="1"/>
      <c r="F34059" s="1"/>
      <c r="G34059" s="1"/>
      <c r="H34059" s="1"/>
    </row>
    <row r="34060">
      <c r="A34060" s="1"/>
      <c r="B34060" s="1"/>
      <c r="C34060" s="1"/>
      <c r="D34060" s="8"/>
      <c r="E34060" s="1"/>
      <c r="F34060" s="1"/>
      <c r="G34060" s="1"/>
      <c r="H34060" s="1"/>
    </row>
    <row r="34061">
      <c r="A34061" s="1"/>
      <c r="B34061" s="1"/>
      <c r="C34061" s="1"/>
      <c r="D34061" s="8"/>
      <c r="E34061" s="1"/>
      <c r="F34061" s="1"/>
      <c r="G34061" s="1"/>
      <c r="H34061" s="1"/>
    </row>
    <row r="34062">
      <c r="A34062" s="1"/>
      <c r="B34062" s="1"/>
      <c r="C34062" s="1"/>
      <c r="D34062" s="8"/>
      <c r="E34062" s="1"/>
      <c r="F34062" s="1"/>
      <c r="G34062" s="1"/>
      <c r="H34062" s="1"/>
    </row>
    <row r="34063">
      <c r="A34063" s="1"/>
      <c r="B34063" s="1"/>
      <c r="C34063" s="1"/>
      <c r="D34063" s="8"/>
      <c r="E34063" s="1"/>
      <c r="F34063" s="1"/>
      <c r="G34063" s="1"/>
      <c r="H34063" s="1"/>
    </row>
    <row r="34064">
      <c r="A34064" s="1"/>
      <c r="B34064" s="1"/>
      <c r="C34064" s="1"/>
      <c r="D34064" s="8"/>
      <c r="E34064" s="1"/>
      <c r="F34064" s="1"/>
      <c r="G34064" s="1"/>
      <c r="H34064" s="1"/>
    </row>
    <row r="34065">
      <c r="A34065" s="1"/>
      <c r="B34065" s="1"/>
      <c r="C34065" s="1"/>
      <c r="D34065" s="8"/>
      <c r="E34065" s="1"/>
      <c r="F34065" s="1"/>
      <c r="G34065" s="1"/>
      <c r="H34065" s="1"/>
    </row>
    <row r="34066">
      <c r="A34066" s="1"/>
      <c r="B34066" s="1"/>
      <c r="C34066" s="1"/>
      <c r="D34066" s="8"/>
      <c r="E34066" s="1"/>
      <c r="F34066" s="1"/>
      <c r="G34066" s="1"/>
      <c r="H34066" s="1"/>
    </row>
    <row r="34067">
      <c r="A34067" s="1"/>
      <c r="B34067" s="1"/>
      <c r="C34067" s="1"/>
      <c r="D34067" s="8"/>
      <c r="E34067" s="1"/>
      <c r="F34067" s="1"/>
      <c r="G34067" s="1"/>
      <c r="H34067" s="1"/>
    </row>
    <row r="34068">
      <c r="A34068" s="1"/>
      <c r="B34068" s="1"/>
      <c r="C34068" s="1"/>
      <c r="D34068" s="8"/>
      <c r="E34068" s="1"/>
      <c r="F34068" s="1"/>
      <c r="G34068" s="1"/>
      <c r="H34068" s="1"/>
    </row>
    <row r="34069">
      <c r="A34069" s="1"/>
      <c r="B34069" s="1"/>
      <c r="C34069" s="1"/>
      <c r="D34069" s="8"/>
      <c r="E34069" s="1"/>
      <c r="F34069" s="1"/>
      <c r="G34069" s="1"/>
      <c r="H34069" s="1"/>
    </row>
    <row r="34070">
      <c r="A34070" s="1"/>
      <c r="B34070" s="1"/>
      <c r="C34070" s="1"/>
      <c r="D34070" s="8"/>
      <c r="E34070" s="1"/>
      <c r="F34070" s="1"/>
      <c r="G34070" s="1"/>
      <c r="H34070" s="1"/>
    </row>
    <row r="34071">
      <c r="A34071" s="1"/>
      <c r="B34071" s="1"/>
      <c r="C34071" s="1"/>
      <c r="D34071" s="8"/>
      <c r="E34071" s="1"/>
      <c r="F34071" s="1"/>
      <c r="G34071" s="1"/>
      <c r="H34071" s="1"/>
    </row>
    <row r="34072">
      <c r="A34072" s="1"/>
      <c r="B34072" s="1"/>
      <c r="C34072" s="1"/>
      <c r="D34072" s="8"/>
      <c r="E34072" s="1"/>
      <c r="F34072" s="1"/>
      <c r="G34072" s="1"/>
      <c r="H34072" s="1"/>
    </row>
    <row r="34073">
      <c r="A34073" s="1"/>
      <c r="B34073" s="1"/>
      <c r="C34073" s="1"/>
      <c r="D34073" s="8"/>
      <c r="E34073" s="1"/>
      <c r="F34073" s="1"/>
      <c r="G34073" s="1"/>
      <c r="H34073" s="1"/>
    </row>
    <row r="34074">
      <c r="A34074" s="1"/>
      <c r="B34074" s="1"/>
      <c r="C34074" s="1"/>
      <c r="D34074" s="8"/>
      <c r="E34074" s="1"/>
      <c r="F34074" s="1"/>
      <c r="G34074" s="1"/>
      <c r="H34074" s="1"/>
    </row>
    <row r="34075">
      <c r="A34075" s="1"/>
      <c r="B34075" s="1"/>
      <c r="C34075" s="1"/>
      <c r="D34075" s="8"/>
      <c r="E34075" s="1"/>
      <c r="F34075" s="1"/>
      <c r="G34075" s="1"/>
      <c r="H34075" s="1"/>
    </row>
    <row r="34076">
      <c r="A34076" s="1"/>
      <c r="B34076" s="1"/>
      <c r="C34076" s="1"/>
      <c r="D34076" s="8"/>
      <c r="E34076" s="1"/>
      <c r="F34076" s="1"/>
      <c r="G34076" s="1"/>
      <c r="H34076" s="1"/>
    </row>
    <row r="34077">
      <c r="A34077" s="1"/>
      <c r="B34077" s="1"/>
      <c r="C34077" s="1"/>
      <c r="D34077" s="8"/>
      <c r="E34077" s="1"/>
      <c r="F34077" s="1"/>
      <c r="G34077" s="1"/>
      <c r="H34077" s="1"/>
    </row>
    <row r="34078">
      <c r="A34078" s="1"/>
      <c r="B34078" s="1"/>
      <c r="C34078" s="1"/>
      <c r="D34078" s="8"/>
      <c r="E34078" s="1"/>
      <c r="F34078" s="1"/>
      <c r="G34078" s="1"/>
      <c r="H34078" s="1"/>
    </row>
    <row r="34079">
      <c r="A34079" s="1"/>
      <c r="B34079" s="1"/>
      <c r="C34079" s="1"/>
      <c r="D34079" s="8"/>
      <c r="E34079" s="1"/>
      <c r="F34079" s="1"/>
      <c r="G34079" s="1"/>
      <c r="H34079" s="1"/>
    </row>
    <row r="34080">
      <c r="A34080" s="1"/>
      <c r="B34080" s="1"/>
      <c r="C34080" s="1"/>
      <c r="D34080" s="8"/>
      <c r="E34080" s="1"/>
      <c r="F34080" s="1"/>
      <c r="G34080" s="1"/>
      <c r="H34080" s="1"/>
    </row>
    <row r="34081">
      <c r="A34081" s="1"/>
      <c r="B34081" s="1"/>
      <c r="C34081" s="1"/>
      <c r="D34081" s="8"/>
      <c r="E34081" s="1"/>
      <c r="F34081" s="1"/>
      <c r="G34081" s="1"/>
      <c r="H34081" s="1"/>
    </row>
    <row r="34082">
      <c r="A34082" s="1"/>
      <c r="B34082" s="1"/>
      <c r="C34082" s="1"/>
      <c r="D34082" s="8"/>
      <c r="E34082" s="1"/>
      <c r="F34082" s="1"/>
      <c r="G34082" s="1"/>
      <c r="H34082" s="1"/>
    </row>
    <row r="34083">
      <c r="A34083" s="1"/>
      <c r="B34083" s="1"/>
      <c r="C34083" s="1"/>
      <c r="D34083" s="8"/>
      <c r="E34083" s="1"/>
      <c r="F34083" s="1"/>
      <c r="G34083" s="1"/>
      <c r="H34083" s="1"/>
    </row>
    <row r="34084">
      <c r="A34084" s="1"/>
      <c r="B34084" s="1"/>
      <c r="C34084" s="1"/>
      <c r="D34084" s="8"/>
      <c r="E34084" s="1"/>
      <c r="F34084" s="1"/>
      <c r="G34084" s="1"/>
      <c r="H34084" s="1"/>
    </row>
    <row r="34085">
      <c r="A34085" s="1"/>
      <c r="B34085" s="1"/>
      <c r="C34085" s="1"/>
      <c r="D34085" s="8"/>
      <c r="E34085" s="1"/>
      <c r="F34085" s="1"/>
      <c r="G34085" s="1"/>
      <c r="H34085" s="1"/>
    </row>
    <row r="34086">
      <c r="A34086" s="1"/>
      <c r="B34086" s="1"/>
      <c r="C34086" s="1"/>
      <c r="D34086" s="8"/>
      <c r="E34086" s="1"/>
      <c r="F34086" s="1"/>
      <c r="G34086" s="1"/>
      <c r="H34086" s="1"/>
    </row>
    <row r="34087">
      <c r="A34087" s="1"/>
      <c r="B34087" s="1"/>
      <c r="C34087" s="1"/>
      <c r="D34087" s="8"/>
      <c r="E34087" s="1"/>
      <c r="F34087" s="1"/>
      <c r="G34087" s="1"/>
      <c r="H34087" s="1"/>
    </row>
    <row r="34088">
      <c r="A34088" s="1"/>
      <c r="B34088" s="1"/>
      <c r="C34088" s="1"/>
      <c r="D34088" s="8"/>
      <c r="E34088" s="1"/>
      <c r="F34088" s="1"/>
      <c r="G34088" s="1"/>
      <c r="H34088" s="1"/>
    </row>
    <row r="34089">
      <c r="A34089" s="1"/>
      <c r="B34089" s="1"/>
      <c r="C34089" s="1"/>
      <c r="D34089" s="8"/>
      <c r="E34089" s="1"/>
      <c r="F34089" s="1"/>
      <c r="G34089" s="1"/>
      <c r="H34089" s="1"/>
    </row>
    <row r="34090">
      <c r="A34090" s="1"/>
      <c r="B34090" s="1"/>
      <c r="C34090" s="1"/>
      <c r="D34090" s="8"/>
      <c r="E34090" s="1"/>
      <c r="F34090" s="1"/>
      <c r="G34090" s="1"/>
      <c r="H34090" s="1"/>
    </row>
    <row r="34091">
      <c r="A34091" s="1"/>
      <c r="B34091" s="1"/>
      <c r="C34091" s="1"/>
      <c r="D34091" s="8"/>
      <c r="E34091" s="1"/>
      <c r="F34091" s="1"/>
      <c r="G34091" s="1"/>
      <c r="H34091" s="1"/>
    </row>
    <row r="34092">
      <c r="A34092" s="1"/>
      <c r="B34092" s="1"/>
      <c r="C34092" s="1"/>
      <c r="D34092" s="8"/>
      <c r="E34092" s="1"/>
      <c r="F34092" s="1"/>
      <c r="G34092" s="1"/>
      <c r="H34092" s="1"/>
    </row>
    <row r="34093">
      <c r="A34093" s="1"/>
      <c r="B34093" s="1"/>
      <c r="C34093" s="1"/>
      <c r="D34093" s="8"/>
      <c r="E34093" s="1"/>
      <c r="F34093" s="1"/>
      <c r="G34093" s="1"/>
      <c r="H34093" s="1"/>
    </row>
    <row r="34094">
      <c r="A34094" s="1"/>
      <c r="B34094" s="1"/>
      <c r="C34094" s="1"/>
      <c r="D34094" s="8"/>
      <c r="E34094" s="1"/>
      <c r="F34094" s="1"/>
      <c r="G34094" s="1"/>
      <c r="H34094" s="1"/>
    </row>
    <row r="34095">
      <c r="A34095" s="1"/>
      <c r="B34095" s="1"/>
      <c r="C34095" s="1"/>
      <c r="D34095" s="8"/>
      <c r="E34095" s="1"/>
      <c r="F34095" s="1"/>
      <c r="G34095" s="1"/>
      <c r="H34095" s="1"/>
    </row>
    <row r="34096">
      <c r="A34096" s="1"/>
      <c r="B34096" s="1"/>
      <c r="C34096" s="1"/>
      <c r="D34096" s="8"/>
      <c r="E34096" s="1"/>
      <c r="F34096" s="1"/>
      <c r="G34096" s="1"/>
      <c r="H34096" s="1"/>
    </row>
    <row r="34097">
      <c r="A34097" s="1"/>
      <c r="B34097" s="1"/>
      <c r="C34097" s="1"/>
      <c r="D34097" s="8"/>
      <c r="E34097" s="1"/>
      <c r="F34097" s="1"/>
      <c r="G34097" s="1"/>
      <c r="H34097" s="1"/>
    </row>
    <row r="34098">
      <c r="A34098" s="1"/>
      <c r="B34098" s="1"/>
      <c r="C34098" s="1"/>
      <c r="D34098" s="8"/>
      <c r="E34098" s="1"/>
      <c r="F34098" s="1"/>
      <c r="G34098" s="1"/>
      <c r="H34098" s="1"/>
    </row>
    <row r="34099">
      <c r="A34099" s="1"/>
      <c r="B34099" s="1"/>
      <c r="C34099" s="1"/>
      <c r="D34099" s="8"/>
      <c r="E34099" s="1"/>
      <c r="F34099" s="1"/>
      <c r="G34099" s="1"/>
      <c r="H34099" s="1"/>
    </row>
    <row r="34100">
      <c r="A34100" s="1"/>
      <c r="B34100" s="1"/>
      <c r="C34100" s="1"/>
      <c r="D34100" s="8"/>
      <c r="E34100" s="1"/>
      <c r="F34100" s="1"/>
      <c r="G34100" s="1"/>
      <c r="H34100" s="1"/>
    </row>
    <row r="34101">
      <c r="A34101" s="1"/>
      <c r="B34101" s="1"/>
      <c r="C34101" s="1"/>
      <c r="D34101" s="8"/>
      <c r="E34101" s="1"/>
      <c r="F34101" s="1"/>
      <c r="G34101" s="1"/>
      <c r="H34101" s="1"/>
    </row>
    <row r="34102">
      <c r="A34102" s="1"/>
      <c r="B34102" s="1"/>
      <c r="C34102" s="1"/>
      <c r="D34102" s="8"/>
      <c r="E34102" s="1"/>
      <c r="F34102" s="1"/>
      <c r="G34102" s="1"/>
      <c r="H34102" s="1"/>
    </row>
    <row r="34103">
      <c r="A34103" s="1"/>
      <c r="B34103" s="1"/>
      <c r="C34103" s="1"/>
      <c r="D34103" s="8"/>
      <c r="E34103" s="1"/>
      <c r="F34103" s="1"/>
      <c r="G34103" s="1"/>
      <c r="H34103" s="1"/>
    </row>
    <row r="34104">
      <c r="A34104" s="1"/>
      <c r="B34104" s="1"/>
      <c r="C34104" s="1"/>
      <c r="D34104" s="8"/>
      <c r="E34104" s="1"/>
      <c r="F34104" s="1"/>
      <c r="G34104" s="1"/>
      <c r="H34104" s="1"/>
    </row>
    <row r="34105">
      <c r="A34105" s="1"/>
      <c r="B34105" s="1"/>
      <c r="C34105" s="1"/>
      <c r="D34105" s="8"/>
      <c r="E34105" s="1"/>
      <c r="F34105" s="1"/>
      <c r="G34105" s="1"/>
      <c r="H34105" s="1"/>
    </row>
    <row r="34106">
      <c r="A34106" s="1"/>
      <c r="B34106" s="1"/>
      <c r="C34106" s="1"/>
      <c r="D34106" s="8"/>
      <c r="E34106" s="1"/>
      <c r="F34106" s="1"/>
      <c r="G34106" s="1"/>
      <c r="H34106" s="1"/>
    </row>
    <row r="34107">
      <c r="A34107" s="1"/>
      <c r="B34107" s="1"/>
      <c r="C34107" s="1"/>
      <c r="D34107" s="8"/>
      <c r="E34107" s="1"/>
      <c r="F34107" s="1"/>
      <c r="G34107" s="1"/>
      <c r="H34107" s="1"/>
    </row>
    <row r="34108">
      <c r="A34108" s="1"/>
      <c r="B34108" s="1"/>
      <c r="C34108" s="1"/>
      <c r="D34108" s="8"/>
      <c r="E34108" s="1"/>
      <c r="F34108" s="1"/>
      <c r="G34108" s="1"/>
      <c r="H34108" s="1"/>
    </row>
    <row r="34109">
      <c r="A34109" s="1"/>
      <c r="B34109" s="1"/>
      <c r="C34109" s="1"/>
      <c r="D34109" s="8"/>
      <c r="E34109" s="1"/>
      <c r="F34109" s="1"/>
      <c r="G34109" s="1"/>
      <c r="H34109" s="1"/>
    </row>
    <row r="34110">
      <c r="A34110" s="1"/>
      <c r="B34110" s="1"/>
      <c r="C34110" s="1"/>
      <c r="D34110" s="8"/>
      <c r="E34110" s="1"/>
      <c r="F34110" s="1"/>
      <c r="G34110" s="1"/>
      <c r="H34110" s="1"/>
    </row>
    <row r="34111">
      <c r="A34111" s="1"/>
      <c r="B34111" s="1"/>
      <c r="C34111" s="1"/>
      <c r="D34111" s="8"/>
      <c r="E34111" s="1"/>
      <c r="F34111" s="1"/>
      <c r="G34111" s="1"/>
      <c r="H34111" s="1"/>
    </row>
    <row r="34112">
      <c r="A34112" s="1"/>
      <c r="B34112" s="1"/>
      <c r="C34112" s="1"/>
      <c r="D34112" s="8"/>
      <c r="E34112" s="1"/>
      <c r="F34112" s="1"/>
      <c r="G34112" s="1"/>
      <c r="H34112" s="1"/>
    </row>
    <row r="34113">
      <c r="A34113" s="1"/>
      <c r="B34113" s="1"/>
      <c r="C34113" s="1"/>
      <c r="D34113" s="8"/>
      <c r="E34113" s="1"/>
      <c r="F34113" s="1"/>
      <c r="G34113" s="1"/>
      <c r="H34113" s="1"/>
    </row>
    <row r="34114">
      <c r="A34114" s="1"/>
      <c r="B34114" s="1"/>
      <c r="C34114" s="1"/>
      <c r="D34114" s="8"/>
      <c r="E34114" s="1"/>
      <c r="F34114" s="1"/>
      <c r="G34114" s="1"/>
      <c r="H34114" s="1"/>
    </row>
    <row r="34115">
      <c r="A34115" s="1"/>
      <c r="B34115" s="1"/>
      <c r="C34115" s="1"/>
      <c r="D34115" s="8"/>
      <c r="E34115" s="1"/>
      <c r="F34115" s="1"/>
      <c r="G34115" s="1"/>
      <c r="H34115" s="1"/>
    </row>
    <row r="34116">
      <c r="A34116" s="1"/>
      <c r="B34116" s="1"/>
      <c r="C34116" s="1"/>
      <c r="D34116" s="8"/>
      <c r="E34116" s="1"/>
      <c r="F34116" s="1"/>
      <c r="G34116" s="1"/>
      <c r="H34116" s="1"/>
    </row>
    <row r="34117">
      <c r="A34117" s="1"/>
      <c r="B34117" s="1"/>
      <c r="C34117" s="1"/>
      <c r="D34117" s="8"/>
      <c r="E34117" s="1"/>
      <c r="F34117" s="1"/>
      <c r="G34117" s="1"/>
      <c r="H34117" s="1"/>
    </row>
    <row r="34118">
      <c r="A34118" s="1"/>
      <c r="B34118" s="1"/>
      <c r="C34118" s="1"/>
      <c r="D34118" s="8"/>
      <c r="E34118" s="1"/>
      <c r="F34118" s="1"/>
      <c r="G34118" s="1"/>
      <c r="H34118" s="1"/>
    </row>
    <row r="34119">
      <c r="A34119" s="1"/>
      <c r="B34119" s="1"/>
      <c r="C34119" s="1"/>
      <c r="D34119" s="8"/>
      <c r="E34119" s="1"/>
      <c r="F34119" s="1"/>
      <c r="G34119" s="1"/>
      <c r="H34119" s="1"/>
    </row>
    <row r="34120">
      <c r="A34120" s="1"/>
      <c r="B34120" s="1"/>
      <c r="C34120" s="1"/>
      <c r="D34120" s="8"/>
      <c r="E34120" s="1"/>
      <c r="F34120" s="1"/>
      <c r="G34120" s="1"/>
      <c r="H34120" s="1"/>
    </row>
    <row r="34121">
      <c r="A34121" s="1"/>
      <c r="B34121" s="1"/>
      <c r="C34121" s="1"/>
      <c r="D34121" s="8"/>
      <c r="E34121" s="1"/>
      <c r="F34121" s="1"/>
      <c r="G34121" s="1"/>
      <c r="H34121" s="1"/>
    </row>
    <row r="34122">
      <c r="A34122" s="1"/>
      <c r="B34122" s="1"/>
      <c r="C34122" s="1"/>
      <c r="D34122" s="8"/>
      <c r="E34122" s="1"/>
      <c r="F34122" s="1"/>
      <c r="G34122" s="1"/>
      <c r="H34122" s="1"/>
    </row>
    <row r="34123">
      <c r="A34123" s="1"/>
      <c r="B34123" s="1"/>
      <c r="C34123" s="1"/>
      <c r="D34123" s="8"/>
      <c r="E34123" s="1"/>
      <c r="F34123" s="1"/>
      <c r="G34123" s="1"/>
      <c r="H34123" s="1"/>
    </row>
    <row r="34124">
      <c r="A34124" s="1"/>
      <c r="B34124" s="1"/>
      <c r="C34124" s="1"/>
      <c r="D34124" s="8"/>
      <c r="E34124" s="1"/>
      <c r="F34124" s="1"/>
      <c r="G34124" s="1"/>
      <c r="H34124" s="1"/>
    </row>
    <row r="34125">
      <c r="A34125" s="1"/>
      <c r="B34125" s="1"/>
      <c r="C34125" s="1"/>
      <c r="D34125" s="8"/>
      <c r="E34125" s="1"/>
      <c r="F34125" s="1"/>
      <c r="G34125" s="1"/>
      <c r="H34125" s="1"/>
    </row>
    <row r="34126">
      <c r="A34126" s="1"/>
      <c r="B34126" s="1"/>
      <c r="C34126" s="1"/>
      <c r="D34126" s="8"/>
      <c r="E34126" s="1"/>
      <c r="F34126" s="1"/>
      <c r="G34126" s="1"/>
      <c r="H34126" s="1"/>
    </row>
    <row r="34127">
      <c r="A34127" s="1"/>
      <c r="B34127" s="1"/>
      <c r="C34127" s="1"/>
      <c r="D34127" s="8"/>
      <c r="E34127" s="1"/>
      <c r="F34127" s="1"/>
      <c r="G34127" s="1"/>
      <c r="H34127" s="1"/>
    </row>
    <row r="34128">
      <c r="A34128" s="1"/>
      <c r="B34128" s="1"/>
      <c r="C34128" s="1"/>
      <c r="D34128" s="8"/>
      <c r="E34128" s="1"/>
      <c r="F34128" s="1"/>
      <c r="G34128" s="1"/>
      <c r="H34128" s="1"/>
    </row>
    <row r="34129">
      <c r="A34129" s="1"/>
      <c r="B34129" s="1"/>
      <c r="C34129" s="1"/>
      <c r="D34129" s="8"/>
      <c r="E34129" s="1"/>
      <c r="F34129" s="1"/>
      <c r="G34129" s="1"/>
      <c r="H34129" s="1"/>
    </row>
    <row r="34130">
      <c r="A34130" s="1"/>
      <c r="B34130" s="1"/>
      <c r="C34130" s="1"/>
      <c r="D34130" s="8"/>
      <c r="E34130" s="1"/>
      <c r="F34130" s="1"/>
      <c r="G34130" s="1"/>
      <c r="H34130" s="1"/>
    </row>
    <row r="34131">
      <c r="A34131" s="1"/>
      <c r="B34131" s="1"/>
      <c r="C34131" s="1"/>
      <c r="D34131" s="8"/>
      <c r="E34131" s="1"/>
      <c r="F34131" s="1"/>
      <c r="G34131" s="1"/>
      <c r="H34131" s="1"/>
    </row>
    <row r="34132">
      <c r="A34132" s="1"/>
      <c r="B34132" s="1"/>
      <c r="C34132" s="1"/>
      <c r="D34132" s="8"/>
      <c r="E34132" s="1"/>
      <c r="F34132" s="1"/>
      <c r="G34132" s="1"/>
      <c r="H34132" s="1"/>
    </row>
    <row r="34133">
      <c r="A34133" s="1"/>
      <c r="B34133" s="1"/>
      <c r="C34133" s="1"/>
      <c r="D34133" s="8"/>
      <c r="E34133" s="1"/>
      <c r="F34133" s="1"/>
      <c r="G34133" s="1"/>
      <c r="H34133" s="1"/>
    </row>
    <row r="34134">
      <c r="A34134" s="1"/>
      <c r="B34134" s="1"/>
      <c r="C34134" s="1"/>
      <c r="D34134" s="8"/>
      <c r="E34134" s="1"/>
      <c r="F34134" s="1"/>
      <c r="G34134" s="1"/>
      <c r="H34134" s="1"/>
    </row>
    <row r="34135">
      <c r="A34135" s="1"/>
      <c r="B34135" s="1"/>
      <c r="C34135" s="1"/>
      <c r="D34135" s="8"/>
      <c r="E34135" s="1"/>
      <c r="F34135" s="1"/>
      <c r="G34135" s="1"/>
      <c r="H34135" s="1"/>
    </row>
    <row r="34136">
      <c r="A34136" s="1"/>
      <c r="B34136" s="1"/>
      <c r="C34136" s="1"/>
      <c r="D34136" s="8"/>
      <c r="E34136" s="1"/>
      <c r="F34136" s="1"/>
      <c r="G34136" s="1"/>
      <c r="H34136" s="1"/>
    </row>
    <row r="34137">
      <c r="A34137" s="1"/>
      <c r="B34137" s="1"/>
      <c r="C34137" s="1"/>
      <c r="D34137" s="8"/>
      <c r="E34137" s="1"/>
      <c r="F34137" s="1"/>
      <c r="G34137" s="1"/>
      <c r="H34137" s="1"/>
    </row>
    <row r="34138">
      <c r="A34138" s="1"/>
      <c r="B34138" s="1"/>
      <c r="C34138" s="1"/>
      <c r="D34138" s="8"/>
      <c r="E34138" s="1"/>
      <c r="F34138" s="1"/>
      <c r="G34138" s="1"/>
      <c r="H34138" s="1"/>
    </row>
    <row r="34139">
      <c r="A34139" s="1"/>
      <c r="B34139" s="1"/>
      <c r="C34139" s="1"/>
      <c r="D34139" s="8"/>
      <c r="E34139" s="1"/>
      <c r="F34139" s="1"/>
      <c r="G34139" s="1"/>
      <c r="H34139" s="1"/>
    </row>
    <row r="34140">
      <c r="A34140" s="1"/>
      <c r="B34140" s="1"/>
      <c r="C34140" s="1"/>
      <c r="D34140" s="8"/>
      <c r="E34140" s="1"/>
      <c r="F34140" s="1"/>
      <c r="G34140" s="1"/>
      <c r="H34140" s="1"/>
    </row>
    <row r="34141">
      <c r="A34141" s="1"/>
      <c r="B34141" s="1"/>
      <c r="C34141" s="1"/>
      <c r="D34141" s="8"/>
      <c r="E34141" s="1"/>
      <c r="F34141" s="1"/>
      <c r="G34141" s="1"/>
      <c r="H34141" s="1"/>
    </row>
    <row r="34142">
      <c r="A34142" s="1"/>
      <c r="B34142" s="1"/>
      <c r="C34142" s="1"/>
      <c r="D34142" s="8"/>
      <c r="E34142" s="1"/>
      <c r="F34142" s="1"/>
      <c r="G34142" s="1"/>
      <c r="H34142" s="1"/>
    </row>
    <row r="34143">
      <c r="A34143" s="1"/>
      <c r="B34143" s="1"/>
      <c r="C34143" s="1"/>
      <c r="D34143" s="8"/>
      <c r="E34143" s="1"/>
      <c r="F34143" s="1"/>
      <c r="G34143" s="1"/>
      <c r="H34143" s="1"/>
    </row>
    <row r="34144">
      <c r="A34144" s="1"/>
      <c r="B34144" s="1"/>
      <c r="C34144" s="1"/>
      <c r="D34144" s="8"/>
      <c r="E34144" s="1"/>
      <c r="F34144" s="1"/>
      <c r="G34144" s="1"/>
      <c r="H34144" s="1"/>
    </row>
    <row r="34145">
      <c r="A34145" s="1"/>
      <c r="B34145" s="1"/>
      <c r="C34145" s="1"/>
      <c r="D34145" s="8"/>
      <c r="E34145" s="1"/>
      <c r="F34145" s="1"/>
      <c r="G34145" s="1"/>
      <c r="H34145" s="1"/>
    </row>
    <row r="34146">
      <c r="A34146" s="1"/>
      <c r="B34146" s="1"/>
      <c r="C34146" s="1"/>
      <c r="D34146" s="8"/>
      <c r="E34146" s="1"/>
      <c r="F34146" s="1"/>
      <c r="G34146" s="1"/>
      <c r="H34146" s="1"/>
    </row>
    <row r="34147">
      <c r="A34147" s="1"/>
      <c r="B34147" s="1"/>
      <c r="C34147" s="1"/>
      <c r="D34147" s="8"/>
      <c r="E34147" s="1"/>
      <c r="F34147" s="1"/>
      <c r="G34147" s="1"/>
      <c r="H34147" s="1"/>
    </row>
    <row r="34148">
      <c r="A34148" s="1"/>
      <c r="B34148" s="1"/>
      <c r="C34148" s="1"/>
      <c r="D34148" s="8"/>
      <c r="E34148" s="1"/>
      <c r="F34148" s="1"/>
      <c r="G34148" s="1"/>
      <c r="H34148" s="1"/>
    </row>
    <row r="34149">
      <c r="A34149" s="1"/>
      <c r="B34149" s="1"/>
      <c r="C34149" s="1"/>
      <c r="D34149" s="8"/>
      <c r="E34149" s="1"/>
      <c r="F34149" s="1"/>
      <c r="G34149" s="1"/>
      <c r="H34149" s="1"/>
    </row>
    <row r="34150">
      <c r="A34150" s="1"/>
      <c r="B34150" s="1"/>
      <c r="C34150" s="1"/>
      <c r="D34150" s="8"/>
      <c r="E34150" s="1"/>
      <c r="F34150" s="1"/>
      <c r="G34150" s="1"/>
      <c r="H34150" s="1"/>
    </row>
    <row r="34151">
      <c r="A34151" s="1"/>
      <c r="B34151" s="1"/>
      <c r="C34151" s="1"/>
      <c r="D34151" s="8"/>
      <c r="E34151" s="1"/>
      <c r="F34151" s="1"/>
      <c r="G34151" s="1"/>
      <c r="H34151" s="1"/>
    </row>
    <row r="34152">
      <c r="A34152" s="1"/>
      <c r="B34152" s="1"/>
      <c r="C34152" s="1"/>
      <c r="D34152" s="8"/>
      <c r="E34152" s="1"/>
      <c r="F34152" s="1"/>
      <c r="G34152" s="1"/>
      <c r="H34152" s="1"/>
    </row>
    <row r="34153">
      <c r="A34153" s="1"/>
      <c r="B34153" s="1"/>
      <c r="C34153" s="1"/>
      <c r="D34153" s="8"/>
      <c r="E34153" s="1"/>
      <c r="F34153" s="1"/>
      <c r="G34153" s="1"/>
      <c r="H34153" s="1"/>
    </row>
    <row r="34154">
      <c r="A34154" s="1"/>
      <c r="B34154" s="1"/>
      <c r="C34154" s="1"/>
      <c r="D34154" s="8"/>
      <c r="E34154" s="1"/>
      <c r="F34154" s="1"/>
      <c r="G34154" s="1"/>
      <c r="H34154" s="1"/>
    </row>
    <row r="34155">
      <c r="A34155" s="1"/>
      <c r="B34155" s="1"/>
      <c r="C34155" s="1"/>
      <c r="D34155" s="8"/>
      <c r="E34155" s="1"/>
      <c r="F34155" s="1"/>
      <c r="G34155" s="1"/>
      <c r="H34155" s="1"/>
    </row>
    <row r="34156">
      <c r="A34156" s="1"/>
      <c r="B34156" s="1"/>
      <c r="C34156" s="1"/>
      <c r="D34156" s="8"/>
      <c r="E34156" s="1"/>
      <c r="F34156" s="1"/>
      <c r="G34156" s="1"/>
      <c r="H34156" s="1"/>
    </row>
    <row r="34157">
      <c r="A34157" s="1"/>
      <c r="B34157" s="1"/>
      <c r="C34157" s="1"/>
      <c r="D34157" s="8"/>
      <c r="E34157" s="1"/>
      <c r="F34157" s="1"/>
      <c r="G34157" s="1"/>
      <c r="H34157" s="1"/>
    </row>
    <row r="34158">
      <c r="A34158" s="1"/>
      <c r="B34158" s="1"/>
      <c r="C34158" s="1"/>
      <c r="D34158" s="8"/>
      <c r="E34158" s="1"/>
      <c r="F34158" s="1"/>
      <c r="G34158" s="1"/>
      <c r="H34158" s="1"/>
    </row>
    <row r="34159">
      <c r="A34159" s="1"/>
      <c r="B34159" s="1"/>
      <c r="C34159" s="1"/>
      <c r="D34159" s="8"/>
      <c r="E34159" s="1"/>
      <c r="F34159" s="1"/>
      <c r="G34159" s="1"/>
      <c r="H34159" s="1"/>
    </row>
    <row r="34160">
      <c r="A34160" s="1"/>
      <c r="B34160" s="1"/>
      <c r="C34160" s="1"/>
      <c r="D34160" s="8"/>
      <c r="E34160" s="1"/>
      <c r="F34160" s="1"/>
      <c r="G34160" s="1"/>
      <c r="H34160" s="1"/>
    </row>
    <row r="34161">
      <c r="A34161" s="1"/>
      <c r="B34161" s="1"/>
      <c r="C34161" s="1"/>
      <c r="D34161" s="8"/>
      <c r="E34161" s="1"/>
      <c r="F34161" s="1"/>
      <c r="G34161" s="1"/>
      <c r="H34161" s="1"/>
    </row>
    <row r="34162">
      <c r="A34162" s="1"/>
      <c r="B34162" s="1"/>
      <c r="C34162" s="1"/>
      <c r="D34162" s="8"/>
      <c r="E34162" s="1"/>
      <c r="F34162" s="1"/>
      <c r="G34162" s="1"/>
      <c r="H34162" s="1"/>
    </row>
    <row r="34163">
      <c r="A34163" s="1"/>
      <c r="B34163" s="1"/>
      <c r="C34163" s="1"/>
      <c r="D34163" s="8"/>
      <c r="E34163" s="1"/>
      <c r="F34163" s="1"/>
      <c r="G34163" s="1"/>
      <c r="H34163" s="1"/>
    </row>
    <row r="34164">
      <c r="A34164" s="1"/>
      <c r="B34164" s="1"/>
      <c r="C34164" s="1"/>
      <c r="D34164" s="8"/>
      <c r="E34164" s="1"/>
      <c r="F34164" s="1"/>
      <c r="G34164" s="1"/>
      <c r="H34164" s="1"/>
    </row>
    <row r="34165">
      <c r="A34165" s="1"/>
      <c r="B34165" s="1"/>
      <c r="C34165" s="1"/>
      <c r="D34165" s="8"/>
      <c r="E34165" s="1"/>
      <c r="F34165" s="1"/>
      <c r="G34165" s="1"/>
      <c r="H34165" s="1"/>
    </row>
    <row r="34166">
      <c r="A34166" s="1"/>
      <c r="B34166" s="1"/>
      <c r="C34166" s="1"/>
      <c r="D34166" s="8"/>
      <c r="E34166" s="1"/>
      <c r="F34166" s="1"/>
      <c r="G34166" s="1"/>
      <c r="H34166" s="1"/>
    </row>
    <row r="34167">
      <c r="A34167" s="1"/>
      <c r="B34167" s="1"/>
      <c r="C34167" s="1"/>
      <c r="D34167" s="8"/>
      <c r="E34167" s="1"/>
      <c r="F34167" s="1"/>
      <c r="G34167" s="1"/>
      <c r="H34167" s="1"/>
    </row>
    <row r="34168">
      <c r="A34168" s="1"/>
      <c r="B34168" s="1"/>
      <c r="C34168" s="1"/>
      <c r="D34168" s="8"/>
      <c r="E34168" s="1"/>
      <c r="F34168" s="1"/>
      <c r="G34168" s="1"/>
      <c r="H34168" s="1"/>
    </row>
    <row r="34169">
      <c r="A34169" s="1"/>
      <c r="B34169" s="1"/>
      <c r="C34169" s="1"/>
      <c r="D34169" s="8"/>
      <c r="E34169" s="1"/>
      <c r="F34169" s="1"/>
      <c r="G34169" s="1"/>
      <c r="H34169" s="1"/>
    </row>
    <row r="34170">
      <c r="A34170" s="1"/>
      <c r="B34170" s="1"/>
      <c r="C34170" s="1"/>
      <c r="D34170" s="8"/>
      <c r="E34170" s="1"/>
      <c r="F34170" s="1"/>
      <c r="G34170" s="1"/>
      <c r="H34170" s="1"/>
    </row>
    <row r="34171">
      <c r="A34171" s="1"/>
      <c r="B34171" s="1"/>
      <c r="C34171" s="1"/>
      <c r="D34171" s="8"/>
      <c r="E34171" s="1"/>
      <c r="F34171" s="1"/>
      <c r="G34171" s="1"/>
      <c r="H34171" s="1"/>
    </row>
    <row r="34172">
      <c r="A34172" s="1"/>
      <c r="B34172" s="1"/>
      <c r="C34172" s="1"/>
      <c r="D34172" s="8"/>
      <c r="E34172" s="1"/>
      <c r="F34172" s="1"/>
      <c r="G34172" s="1"/>
      <c r="H34172" s="1"/>
    </row>
    <row r="34173">
      <c r="A34173" s="1"/>
      <c r="B34173" s="1"/>
      <c r="C34173" s="1"/>
      <c r="D34173" s="8"/>
      <c r="E34173" s="1"/>
      <c r="F34173" s="1"/>
      <c r="G34173" s="1"/>
      <c r="H34173" s="1"/>
    </row>
    <row r="34174">
      <c r="A34174" s="1"/>
      <c r="B34174" s="1"/>
      <c r="C34174" s="1"/>
      <c r="D34174" s="8"/>
      <c r="E34174" s="1"/>
      <c r="F34174" s="1"/>
      <c r="G34174" s="1"/>
      <c r="H34174" s="1"/>
    </row>
    <row r="34175">
      <c r="A34175" s="1"/>
      <c r="B34175" s="1"/>
      <c r="C34175" s="1"/>
      <c r="D34175" s="8"/>
      <c r="E34175" s="1"/>
      <c r="F34175" s="1"/>
      <c r="G34175" s="1"/>
      <c r="H34175" s="1"/>
    </row>
    <row r="34176">
      <c r="A34176" s="1"/>
      <c r="B34176" s="1"/>
      <c r="C34176" s="1"/>
      <c r="D34176" s="8"/>
      <c r="E34176" s="1"/>
      <c r="F34176" s="1"/>
      <c r="G34176" s="1"/>
      <c r="H34176" s="1"/>
    </row>
    <row r="34177">
      <c r="A34177" s="1"/>
      <c r="B34177" s="1"/>
      <c r="C34177" s="1"/>
      <c r="D34177" s="8"/>
      <c r="E34177" s="1"/>
      <c r="F34177" s="1"/>
      <c r="G34177" s="1"/>
      <c r="H34177" s="1"/>
    </row>
    <row r="34178">
      <c r="A34178" s="1"/>
      <c r="B34178" s="1"/>
      <c r="C34178" s="1"/>
      <c r="D34178" s="8"/>
      <c r="E34178" s="1"/>
      <c r="F34178" s="1"/>
      <c r="G34178" s="1"/>
      <c r="H34178" s="1"/>
    </row>
    <row r="34179">
      <c r="A34179" s="1"/>
      <c r="B34179" s="1"/>
      <c r="C34179" s="1"/>
      <c r="D34179" s="8"/>
      <c r="E34179" s="1"/>
      <c r="F34179" s="1"/>
      <c r="G34179" s="1"/>
      <c r="H34179" s="1"/>
    </row>
    <row r="34180">
      <c r="A34180" s="1"/>
      <c r="B34180" s="1"/>
      <c r="C34180" s="1"/>
      <c r="D34180" s="8"/>
      <c r="E34180" s="1"/>
      <c r="F34180" s="1"/>
      <c r="G34180" s="1"/>
      <c r="H34180" s="1"/>
    </row>
    <row r="34181">
      <c r="A34181" s="1"/>
      <c r="B34181" s="1"/>
      <c r="C34181" s="1"/>
      <c r="D34181" s="8"/>
      <c r="E34181" s="1"/>
      <c r="F34181" s="1"/>
      <c r="G34181" s="1"/>
      <c r="H34181" s="1"/>
    </row>
    <row r="34182">
      <c r="A34182" s="1"/>
      <c r="B34182" s="1"/>
      <c r="C34182" s="1"/>
      <c r="D34182" s="8"/>
      <c r="E34182" s="1"/>
      <c r="F34182" s="1"/>
      <c r="G34182" s="1"/>
      <c r="H34182" s="1"/>
    </row>
    <row r="34183">
      <c r="A34183" s="1"/>
      <c r="B34183" s="1"/>
      <c r="C34183" s="1"/>
      <c r="D34183" s="8"/>
      <c r="E34183" s="1"/>
      <c r="F34183" s="1"/>
      <c r="G34183" s="1"/>
      <c r="H34183" s="1"/>
    </row>
    <row r="34184">
      <c r="A34184" s="1"/>
      <c r="B34184" s="1"/>
      <c r="C34184" s="1"/>
      <c r="D34184" s="8"/>
      <c r="E34184" s="1"/>
      <c r="F34184" s="1"/>
      <c r="G34184" s="1"/>
      <c r="H34184" s="1"/>
    </row>
    <row r="34185">
      <c r="A34185" s="1"/>
      <c r="B34185" s="1"/>
      <c r="C34185" s="1"/>
      <c r="D34185" s="8"/>
      <c r="E34185" s="1"/>
      <c r="F34185" s="1"/>
      <c r="G34185" s="1"/>
      <c r="H34185" s="1"/>
    </row>
    <row r="34186">
      <c r="A34186" s="1"/>
      <c r="B34186" s="1"/>
      <c r="C34186" s="1"/>
      <c r="D34186" s="8"/>
      <c r="E34186" s="1"/>
      <c r="F34186" s="1"/>
      <c r="G34186" s="1"/>
      <c r="H34186" s="1"/>
    </row>
    <row r="34187">
      <c r="A34187" s="1"/>
      <c r="B34187" s="1"/>
      <c r="C34187" s="1"/>
      <c r="D34187" s="8"/>
      <c r="E34187" s="1"/>
      <c r="F34187" s="1"/>
      <c r="G34187" s="1"/>
      <c r="H34187" s="1"/>
    </row>
    <row r="34188">
      <c r="A34188" s="1"/>
      <c r="B34188" s="1"/>
      <c r="C34188" s="1"/>
      <c r="D34188" s="8"/>
      <c r="E34188" s="1"/>
      <c r="F34188" s="1"/>
      <c r="G34188" s="1"/>
      <c r="H34188" s="1"/>
    </row>
    <row r="34189">
      <c r="A34189" s="1"/>
      <c r="B34189" s="1"/>
      <c r="C34189" s="1"/>
      <c r="D34189" s="8"/>
      <c r="E34189" s="1"/>
      <c r="F34189" s="1"/>
      <c r="G34189" s="1"/>
      <c r="H34189" s="1"/>
    </row>
    <row r="34190">
      <c r="A34190" s="1"/>
      <c r="B34190" s="1"/>
      <c r="C34190" s="1"/>
      <c r="D34190" s="8"/>
      <c r="E34190" s="1"/>
      <c r="F34190" s="1"/>
      <c r="G34190" s="1"/>
      <c r="H34190" s="1"/>
    </row>
    <row r="34191">
      <c r="A34191" s="1"/>
      <c r="B34191" s="1"/>
      <c r="C34191" s="1"/>
      <c r="D34191" s="8"/>
      <c r="E34191" s="1"/>
      <c r="F34191" s="1"/>
      <c r="G34191" s="1"/>
      <c r="H34191" s="1"/>
    </row>
    <row r="34192">
      <c r="A34192" s="1"/>
      <c r="B34192" s="1"/>
      <c r="C34192" s="1"/>
      <c r="D34192" s="8"/>
      <c r="E34192" s="1"/>
      <c r="F34192" s="1"/>
      <c r="G34192" s="1"/>
      <c r="H34192" s="1"/>
    </row>
    <row r="34193">
      <c r="A34193" s="1"/>
      <c r="B34193" s="1"/>
      <c r="C34193" s="1"/>
      <c r="D34193" s="8"/>
      <c r="E34193" s="1"/>
      <c r="F34193" s="1"/>
      <c r="G34193" s="1"/>
      <c r="H34193" s="1"/>
    </row>
    <row r="34194">
      <c r="A34194" s="1"/>
      <c r="B34194" s="1"/>
      <c r="C34194" s="1"/>
      <c r="D34194" s="8"/>
      <c r="E34194" s="1"/>
      <c r="F34194" s="1"/>
      <c r="G34194" s="1"/>
      <c r="H34194" s="1"/>
    </row>
    <row r="34195">
      <c r="A34195" s="1"/>
      <c r="B34195" s="1"/>
      <c r="C34195" s="1"/>
      <c r="D34195" s="8"/>
      <c r="E34195" s="1"/>
      <c r="F34195" s="1"/>
      <c r="G34195" s="1"/>
      <c r="H34195" s="1"/>
    </row>
    <row r="34196">
      <c r="A34196" s="1"/>
      <c r="B34196" s="1"/>
      <c r="C34196" s="1"/>
      <c r="D34196" s="8"/>
      <c r="E34196" s="1"/>
      <c r="F34196" s="1"/>
      <c r="G34196" s="1"/>
      <c r="H34196" s="1"/>
    </row>
    <row r="34197">
      <c r="A34197" s="1"/>
      <c r="B34197" s="1"/>
      <c r="C34197" s="1"/>
      <c r="D34197" s="8"/>
      <c r="E34197" s="1"/>
      <c r="F34197" s="1"/>
      <c r="G34197" s="1"/>
      <c r="H34197" s="1"/>
    </row>
    <row r="34198">
      <c r="A34198" s="1"/>
      <c r="B34198" s="1"/>
      <c r="C34198" s="1"/>
      <c r="D34198" s="8"/>
      <c r="E34198" s="1"/>
      <c r="F34198" s="1"/>
      <c r="G34198" s="1"/>
      <c r="H34198" s="1"/>
    </row>
    <row r="34199">
      <c r="A34199" s="1"/>
      <c r="B34199" s="1"/>
      <c r="C34199" s="1"/>
      <c r="D34199" s="8"/>
      <c r="E34199" s="1"/>
      <c r="F34199" s="1"/>
      <c r="G34199" s="1"/>
      <c r="H34199" s="1"/>
    </row>
    <row r="34200">
      <c r="A34200" s="1"/>
      <c r="B34200" s="1"/>
      <c r="C34200" s="1"/>
      <c r="D34200" s="8"/>
      <c r="E34200" s="1"/>
      <c r="F34200" s="1"/>
      <c r="G34200" s="1"/>
      <c r="H34200" s="1"/>
    </row>
    <row r="34201">
      <c r="A34201" s="1"/>
      <c r="B34201" s="1"/>
      <c r="C34201" s="1"/>
      <c r="D34201" s="8"/>
      <c r="E34201" s="1"/>
      <c r="F34201" s="1"/>
      <c r="G34201" s="1"/>
      <c r="H34201" s="1"/>
    </row>
    <row r="34202">
      <c r="A34202" s="1"/>
      <c r="B34202" s="1"/>
      <c r="C34202" s="1"/>
      <c r="D34202" s="8"/>
      <c r="E34202" s="1"/>
      <c r="F34202" s="1"/>
      <c r="G34202" s="1"/>
      <c r="H34202" s="1"/>
    </row>
    <row r="34203">
      <c r="A34203" s="1"/>
      <c r="B34203" s="1"/>
      <c r="C34203" s="1"/>
      <c r="D34203" s="8"/>
      <c r="E34203" s="1"/>
      <c r="F34203" s="1"/>
      <c r="G34203" s="1"/>
      <c r="H34203" s="1"/>
    </row>
    <row r="34204">
      <c r="A34204" s="1"/>
      <c r="B34204" s="1"/>
      <c r="C34204" s="1"/>
      <c r="D34204" s="8"/>
      <c r="E34204" s="1"/>
      <c r="F34204" s="1"/>
      <c r="G34204" s="1"/>
      <c r="H34204" s="1"/>
    </row>
    <row r="34205">
      <c r="A34205" s="1"/>
      <c r="B34205" s="1"/>
      <c r="C34205" s="1"/>
      <c r="D34205" s="8"/>
      <c r="E34205" s="1"/>
      <c r="F34205" s="1"/>
      <c r="G34205" s="1"/>
      <c r="H34205" s="1"/>
    </row>
    <row r="34206">
      <c r="A34206" s="1"/>
      <c r="B34206" s="1"/>
      <c r="C34206" s="1"/>
      <c r="D34206" s="8"/>
      <c r="E34206" s="1"/>
      <c r="F34206" s="1"/>
      <c r="G34206" s="1"/>
      <c r="H34206" s="1"/>
    </row>
    <row r="34207">
      <c r="A34207" s="1"/>
      <c r="B34207" s="1"/>
      <c r="C34207" s="1"/>
      <c r="D34207" s="8"/>
      <c r="E34207" s="1"/>
      <c r="F34207" s="1"/>
      <c r="G34207" s="1"/>
      <c r="H34207" s="1"/>
    </row>
    <row r="34208">
      <c r="A34208" s="1"/>
      <c r="B34208" s="1"/>
      <c r="C34208" s="1"/>
      <c r="D34208" s="8"/>
      <c r="E34208" s="1"/>
      <c r="F34208" s="1"/>
      <c r="G34208" s="1"/>
      <c r="H34208" s="1"/>
    </row>
    <row r="34209">
      <c r="A34209" s="1"/>
      <c r="B34209" s="1"/>
      <c r="C34209" s="1"/>
      <c r="D34209" s="8"/>
      <c r="E34209" s="1"/>
      <c r="F34209" s="1"/>
      <c r="G34209" s="1"/>
      <c r="H34209" s="1"/>
    </row>
    <row r="34210">
      <c r="A34210" s="1"/>
      <c r="B34210" s="1"/>
      <c r="C34210" s="1"/>
      <c r="D34210" s="8"/>
      <c r="E34210" s="1"/>
      <c r="F34210" s="1"/>
      <c r="G34210" s="1"/>
      <c r="H34210" s="1"/>
    </row>
    <row r="34211">
      <c r="A34211" s="1"/>
      <c r="B34211" s="1"/>
      <c r="C34211" s="1"/>
      <c r="D34211" s="8"/>
      <c r="E34211" s="1"/>
      <c r="F34211" s="1"/>
      <c r="G34211" s="1"/>
      <c r="H34211" s="1"/>
    </row>
    <row r="34212">
      <c r="A34212" s="1"/>
      <c r="B34212" s="1"/>
      <c r="C34212" s="1"/>
      <c r="D34212" s="8"/>
      <c r="E34212" s="1"/>
      <c r="F34212" s="1"/>
      <c r="G34212" s="1"/>
      <c r="H34212" s="1"/>
    </row>
    <row r="34213">
      <c r="A34213" s="1"/>
      <c r="B34213" s="1"/>
      <c r="C34213" s="1"/>
      <c r="D34213" s="8"/>
      <c r="E34213" s="1"/>
      <c r="F34213" s="1"/>
      <c r="G34213" s="1"/>
      <c r="H34213" s="1"/>
    </row>
    <row r="34214">
      <c r="A34214" s="1"/>
      <c r="B34214" s="1"/>
      <c r="C34214" s="1"/>
      <c r="D34214" s="8"/>
      <c r="E34214" s="1"/>
      <c r="F34214" s="1"/>
      <c r="G34214" s="1"/>
      <c r="H34214" s="1"/>
    </row>
    <row r="34215">
      <c r="A34215" s="1"/>
      <c r="B34215" s="1"/>
      <c r="C34215" s="1"/>
      <c r="D34215" s="8"/>
      <c r="E34215" s="1"/>
      <c r="F34215" s="1"/>
      <c r="G34215" s="1"/>
      <c r="H34215" s="1"/>
    </row>
    <row r="34216">
      <c r="A34216" s="1"/>
      <c r="B34216" s="1"/>
      <c r="C34216" s="1"/>
      <c r="D34216" s="8"/>
      <c r="E34216" s="1"/>
      <c r="F34216" s="1"/>
      <c r="G34216" s="1"/>
      <c r="H34216" s="1"/>
    </row>
    <row r="34217">
      <c r="A34217" s="1"/>
      <c r="B34217" s="1"/>
      <c r="C34217" s="1"/>
      <c r="D34217" s="8"/>
      <c r="E34217" s="1"/>
      <c r="F34217" s="1"/>
      <c r="G34217" s="1"/>
      <c r="H34217" s="1"/>
    </row>
    <row r="34218">
      <c r="A34218" s="1"/>
      <c r="B34218" s="1"/>
      <c r="C34218" s="1"/>
      <c r="D34218" s="8"/>
      <c r="E34218" s="1"/>
      <c r="F34218" s="1"/>
      <c r="G34218" s="1"/>
      <c r="H34218" s="1"/>
    </row>
    <row r="34219">
      <c r="A34219" s="1"/>
      <c r="B34219" s="1"/>
      <c r="C34219" s="1"/>
      <c r="D34219" s="8"/>
      <c r="E34219" s="1"/>
      <c r="F34219" s="1"/>
      <c r="G34219" s="1"/>
      <c r="H34219" s="1"/>
    </row>
    <row r="34220">
      <c r="A34220" s="1"/>
      <c r="B34220" s="1"/>
      <c r="C34220" s="1"/>
      <c r="D34220" s="8"/>
      <c r="E34220" s="1"/>
      <c r="F34220" s="1"/>
      <c r="G34220" s="1"/>
      <c r="H34220" s="1"/>
    </row>
    <row r="34221">
      <c r="A34221" s="1"/>
      <c r="B34221" s="1"/>
      <c r="C34221" s="1"/>
      <c r="D34221" s="8"/>
      <c r="E34221" s="1"/>
      <c r="F34221" s="1"/>
      <c r="G34221" s="1"/>
      <c r="H34221" s="1"/>
    </row>
    <row r="34222">
      <c r="A34222" s="1"/>
      <c r="B34222" s="1"/>
      <c r="C34222" s="1"/>
      <c r="D34222" s="8"/>
      <c r="E34222" s="1"/>
      <c r="F34222" s="1"/>
      <c r="G34222" s="1"/>
      <c r="H34222" s="1"/>
    </row>
    <row r="34223">
      <c r="A34223" s="1"/>
      <c r="B34223" s="1"/>
      <c r="C34223" s="1"/>
      <c r="D34223" s="8"/>
      <c r="E34223" s="1"/>
      <c r="F34223" s="1"/>
      <c r="G34223" s="1"/>
      <c r="H34223" s="1"/>
    </row>
    <row r="34224">
      <c r="A34224" s="1"/>
      <c r="B34224" s="1"/>
      <c r="C34224" s="1"/>
      <c r="D34224" s="8"/>
      <c r="E34224" s="1"/>
      <c r="F34224" s="1"/>
      <c r="G34224" s="1"/>
      <c r="H34224" s="1"/>
    </row>
    <row r="34225">
      <c r="A34225" s="1"/>
      <c r="B34225" s="1"/>
      <c r="C34225" s="1"/>
      <c r="D34225" s="8"/>
      <c r="E34225" s="1"/>
      <c r="F34225" s="1"/>
      <c r="G34225" s="1"/>
      <c r="H34225" s="1"/>
    </row>
    <row r="34226">
      <c r="A34226" s="1"/>
      <c r="B34226" s="1"/>
      <c r="C34226" s="1"/>
      <c r="D34226" s="8"/>
      <c r="E34226" s="1"/>
      <c r="F34226" s="1"/>
      <c r="G34226" s="1"/>
      <c r="H34226" s="1"/>
    </row>
    <row r="34227">
      <c r="A34227" s="1"/>
      <c r="B34227" s="1"/>
      <c r="C34227" s="1"/>
      <c r="D34227" s="8"/>
      <c r="E34227" s="1"/>
      <c r="F34227" s="1"/>
      <c r="G34227" s="1"/>
      <c r="H34227" s="1"/>
    </row>
    <row r="34228">
      <c r="A34228" s="1"/>
      <c r="B34228" s="1"/>
      <c r="C34228" s="1"/>
      <c r="D34228" s="8"/>
      <c r="E34228" s="1"/>
      <c r="F34228" s="1"/>
      <c r="G34228" s="1"/>
      <c r="H34228" s="1"/>
    </row>
    <row r="34229">
      <c r="A34229" s="1"/>
      <c r="B34229" s="1"/>
      <c r="C34229" s="1"/>
      <c r="D34229" s="8"/>
      <c r="E34229" s="1"/>
      <c r="F34229" s="1"/>
      <c r="G34229" s="1"/>
      <c r="H34229" s="1"/>
    </row>
    <row r="34230">
      <c r="A34230" s="1"/>
      <c r="B34230" s="1"/>
      <c r="C34230" s="1"/>
      <c r="D34230" s="8"/>
      <c r="E34230" s="1"/>
      <c r="F34230" s="1"/>
      <c r="G34230" s="1"/>
      <c r="H34230" s="1"/>
    </row>
    <row r="34231">
      <c r="A34231" s="1"/>
      <c r="B34231" s="1"/>
      <c r="C34231" s="1"/>
      <c r="D34231" s="8"/>
      <c r="E34231" s="1"/>
      <c r="F34231" s="1"/>
      <c r="G34231" s="1"/>
      <c r="H34231" s="1"/>
    </row>
    <row r="34232">
      <c r="A34232" s="1"/>
      <c r="B34232" s="1"/>
      <c r="C34232" s="1"/>
      <c r="D34232" s="8"/>
      <c r="E34232" s="1"/>
      <c r="F34232" s="1"/>
      <c r="G34232" s="1"/>
      <c r="H34232" s="1"/>
    </row>
    <row r="34233">
      <c r="A34233" s="1"/>
      <c r="B34233" s="1"/>
      <c r="C34233" s="1"/>
      <c r="D34233" s="8"/>
      <c r="E34233" s="1"/>
      <c r="F34233" s="1"/>
      <c r="G34233" s="1"/>
      <c r="H34233" s="1"/>
    </row>
    <row r="34234">
      <c r="A34234" s="1"/>
      <c r="B34234" s="1"/>
      <c r="C34234" s="1"/>
      <c r="D34234" s="8"/>
      <c r="E34234" s="1"/>
      <c r="F34234" s="1"/>
      <c r="G34234" s="1"/>
      <c r="H34234" s="1"/>
    </row>
    <row r="34235">
      <c r="A34235" s="1"/>
      <c r="B34235" s="1"/>
      <c r="C34235" s="1"/>
      <c r="D34235" s="8"/>
      <c r="E34235" s="1"/>
      <c r="F34235" s="1"/>
      <c r="G34235" s="1"/>
      <c r="H34235" s="1"/>
    </row>
    <row r="34236">
      <c r="A34236" s="1"/>
      <c r="B34236" s="1"/>
      <c r="C34236" s="1"/>
      <c r="D34236" s="8"/>
      <c r="E34236" s="1"/>
      <c r="F34236" s="1"/>
      <c r="G34236" s="1"/>
      <c r="H34236" s="1"/>
    </row>
    <row r="34237">
      <c r="A34237" s="1"/>
      <c r="B34237" s="1"/>
      <c r="C34237" s="1"/>
      <c r="D34237" s="8"/>
      <c r="E34237" s="1"/>
      <c r="F34237" s="1"/>
      <c r="G34237" s="1"/>
      <c r="H34237" s="1"/>
    </row>
    <row r="34238">
      <c r="A34238" s="1"/>
      <c r="B34238" s="1"/>
      <c r="C34238" s="1"/>
      <c r="D34238" s="8"/>
      <c r="E34238" s="1"/>
      <c r="F34238" s="1"/>
      <c r="G34238" s="1"/>
      <c r="H34238" s="1"/>
    </row>
    <row r="34239">
      <c r="A34239" s="1"/>
      <c r="B34239" s="1"/>
      <c r="C34239" s="1"/>
      <c r="D34239" s="8"/>
      <c r="E34239" s="1"/>
      <c r="F34239" s="1"/>
      <c r="G34239" s="1"/>
      <c r="H34239" s="1"/>
    </row>
    <row r="34240">
      <c r="A34240" s="1"/>
      <c r="B34240" s="1"/>
      <c r="C34240" s="1"/>
      <c r="D34240" s="8"/>
      <c r="E34240" s="1"/>
      <c r="F34240" s="1"/>
      <c r="G34240" s="1"/>
      <c r="H34240" s="1"/>
    </row>
    <row r="34241">
      <c r="A34241" s="1"/>
      <c r="B34241" s="1"/>
      <c r="C34241" s="1"/>
      <c r="D34241" s="8"/>
      <c r="E34241" s="1"/>
      <c r="F34241" s="1"/>
      <c r="G34241" s="1"/>
      <c r="H34241" s="1"/>
    </row>
    <row r="34242">
      <c r="A34242" s="1"/>
      <c r="B34242" s="1"/>
      <c r="C34242" s="1"/>
      <c r="D34242" s="8"/>
      <c r="E34242" s="1"/>
      <c r="F34242" s="1"/>
      <c r="G34242" s="1"/>
      <c r="H34242" s="1"/>
    </row>
    <row r="34243">
      <c r="A34243" s="1"/>
      <c r="B34243" s="1"/>
      <c r="C34243" s="1"/>
      <c r="D34243" s="8"/>
      <c r="E34243" s="1"/>
      <c r="F34243" s="1"/>
      <c r="G34243" s="1"/>
      <c r="H34243" s="1"/>
    </row>
    <row r="34244">
      <c r="A34244" s="1"/>
      <c r="B34244" s="1"/>
      <c r="C34244" s="1"/>
      <c r="D34244" s="8"/>
      <c r="E34244" s="1"/>
      <c r="F34244" s="1"/>
      <c r="G34244" s="1"/>
      <c r="H34244" s="1"/>
    </row>
    <row r="34245">
      <c r="A34245" s="1"/>
      <c r="B34245" s="1"/>
      <c r="C34245" s="1"/>
      <c r="D34245" s="8"/>
      <c r="E34245" s="1"/>
      <c r="F34245" s="1"/>
      <c r="G34245" s="1"/>
      <c r="H34245" s="1"/>
    </row>
    <row r="34246">
      <c r="A34246" s="1"/>
      <c r="B34246" s="1"/>
      <c r="C34246" s="1"/>
      <c r="D34246" s="8"/>
      <c r="E34246" s="1"/>
      <c r="F34246" s="1"/>
      <c r="G34246" s="1"/>
      <c r="H34246" s="1"/>
    </row>
    <row r="34247">
      <c r="A34247" s="1"/>
      <c r="B34247" s="1"/>
      <c r="C34247" s="1"/>
      <c r="D34247" s="8"/>
      <c r="E34247" s="1"/>
      <c r="F34247" s="1"/>
      <c r="G34247" s="1"/>
      <c r="H34247" s="1"/>
    </row>
    <row r="34248">
      <c r="A34248" s="1"/>
      <c r="B34248" s="1"/>
      <c r="C34248" s="1"/>
      <c r="D34248" s="8"/>
      <c r="E34248" s="1"/>
      <c r="F34248" s="1"/>
      <c r="G34248" s="1"/>
      <c r="H34248" s="1"/>
    </row>
    <row r="34249">
      <c r="A34249" s="1"/>
      <c r="B34249" s="1"/>
      <c r="C34249" s="1"/>
      <c r="D34249" s="8"/>
      <c r="E34249" s="1"/>
      <c r="F34249" s="1"/>
      <c r="G34249" s="1"/>
      <c r="H34249" s="1"/>
    </row>
    <row r="34250">
      <c r="A34250" s="1"/>
      <c r="B34250" s="1"/>
      <c r="C34250" s="1"/>
      <c r="D34250" s="8"/>
      <c r="E34250" s="1"/>
      <c r="F34250" s="1"/>
      <c r="G34250" s="1"/>
      <c r="H34250" s="1"/>
    </row>
    <row r="34251">
      <c r="A34251" s="1"/>
      <c r="B34251" s="1"/>
      <c r="C34251" s="1"/>
      <c r="D34251" s="8"/>
      <c r="E34251" s="1"/>
      <c r="F34251" s="1"/>
      <c r="G34251" s="1"/>
      <c r="H34251" s="1"/>
    </row>
    <row r="34252">
      <c r="A34252" s="1"/>
      <c r="B34252" s="1"/>
      <c r="C34252" s="1"/>
      <c r="D34252" s="8"/>
      <c r="E34252" s="1"/>
      <c r="F34252" s="1"/>
      <c r="G34252" s="1"/>
      <c r="H34252" s="1"/>
    </row>
    <row r="34253">
      <c r="A34253" s="1"/>
      <c r="B34253" s="1"/>
      <c r="C34253" s="1"/>
      <c r="D34253" s="8"/>
      <c r="E34253" s="1"/>
      <c r="F34253" s="1"/>
      <c r="G34253" s="1"/>
      <c r="H34253" s="1"/>
    </row>
    <row r="34254">
      <c r="A34254" s="1"/>
      <c r="B34254" s="1"/>
      <c r="C34254" s="1"/>
      <c r="D34254" s="8"/>
      <c r="E34254" s="1"/>
      <c r="F34254" s="1"/>
      <c r="G34254" s="1"/>
      <c r="H34254" s="1"/>
    </row>
    <row r="34255">
      <c r="A34255" s="1"/>
      <c r="B34255" s="1"/>
      <c r="C34255" s="1"/>
      <c r="D34255" s="8"/>
      <c r="E34255" s="1"/>
      <c r="F34255" s="1"/>
      <c r="G34255" s="1"/>
      <c r="H34255" s="1"/>
    </row>
    <row r="34256">
      <c r="A34256" s="1"/>
      <c r="B34256" s="1"/>
      <c r="C34256" s="1"/>
      <c r="D34256" s="8"/>
      <c r="E34256" s="1"/>
      <c r="F34256" s="1"/>
      <c r="G34256" s="1"/>
      <c r="H34256" s="1"/>
    </row>
    <row r="34257">
      <c r="A34257" s="1"/>
      <c r="B34257" s="1"/>
      <c r="C34257" s="1"/>
      <c r="D34257" s="8"/>
      <c r="E34257" s="1"/>
      <c r="F34257" s="1"/>
      <c r="G34257" s="1"/>
      <c r="H34257" s="1"/>
    </row>
    <row r="34258">
      <c r="A34258" s="1"/>
      <c r="B34258" s="1"/>
      <c r="C34258" s="1"/>
      <c r="D34258" s="8"/>
      <c r="E34258" s="1"/>
      <c r="F34258" s="1"/>
      <c r="G34258" s="1"/>
      <c r="H34258" s="1"/>
    </row>
    <row r="34259">
      <c r="A34259" s="1"/>
      <c r="B34259" s="1"/>
      <c r="C34259" s="1"/>
      <c r="D34259" s="8"/>
      <c r="E34259" s="1"/>
      <c r="F34259" s="1"/>
      <c r="G34259" s="1"/>
      <c r="H34259" s="1"/>
    </row>
    <row r="34260">
      <c r="A34260" s="1"/>
      <c r="B34260" s="1"/>
      <c r="C34260" s="1"/>
      <c r="D34260" s="8"/>
      <c r="E34260" s="1"/>
      <c r="F34260" s="1"/>
      <c r="G34260" s="1"/>
      <c r="H34260" s="1"/>
    </row>
    <row r="34261">
      <c r="A34261" s="1"/>
      <c r="B34261" s="1"/>
      <c r="C34261" s="1"/>
      <c r="D34261" s="8"/>
      <c r="E34261" s="1"/>
      <c r="F34261" s="1"/>
      <c r="G34261" s="1"/>
      <c r="H34261" s="1"/>
    </row>
    <row r="34262">
      <c r="A34262" s="1"/>
      <c r="B34262" s="1"/>
      <c r="C34262" s="1"/>
      <c r="D34262" s="8"/>
      <c r="E34262" s="1"/>
      <c r="F34262" s="1"/>
      <c r="G34262" s="1"/>
      <c r="H34262" s="1"/>
    </row>
    <row r="34263">
      <c r="A34263" s="1"/>
      <c r="B34263" s="1"/>
      <c r="C34263" s="1"/>
      <c r="D34263" s="8"/>
      <c r="E34263" s="1"/>
      <c r="F34263" s="1"/>
      <c r="G34263" s="1"/>
      <c r="H34263" s="1"/>
    </row>
    <row r="34264">
      <c r="A34264" s="1"/>
      <c r="B34264" s="1"/>
      <c r="C34264" s="1"/>
      <c r="D34264" s="8"/>
      <c r="E34264" s="1"/>
      <c r="F34264" s="1"/>
      <c r="G34264" s="1"/>
      <c r="H34264" s="1"/>
    </row>
    <row r="34265">
      <c r="A34265" s="1"/>
      <c r="B34265" s="1"/>
      <c r="C34265" s="1"/>
      <c r="D34265" s="8"/>
      <c r="E34265" s="1"/>
      <c r="F34265" s="1"/>
      <c r="G34265" s="1"/>
      <c r="H34265" s="1"/>
    </row>
    <row r="34266">
      <c r="A34266" s="1"/>
      <c r="B34266" s="1"/>
      <c r="C34266" s="1"/>
      <c r="D34266" s="8"/>
      <c r="E34266" s="1"/>
      <c r="F34266" s="1"/>
      <c r="G34266" s="1"/>
      <c r="H34266" s="1"/>
    </row>
    <row r="34267">
      <c r="A34267" s="1"/>
      <c r="B34267" s="1"/>
      <c r="C34267" s="1"/>
      <c r="D34267" s="8"/>
      <c r="E34267" s="1"/>
      <c r="F34267" s="1"/>
      <c r="G34267" s="1"/>
      <c r="H34267" s="1"/>
    </row>
    <row r="34268">
      <c r="A34268" s="1"/>
      <c r="B34268" s="1"/>
      <c r="C34268" s="1"/>
      <c r="D34268" s="8"/>
      <c r="E34268" s="1"/>
      <c r="F34268" s="1"/>
      <c r="G34268" s="1"/>
      <c r="H34268" s="1"/>
    </row>
    <row r="34269">
      <c r="A34269" s="1"/>
      <c r="B34269" s="1"/>
      <c r="C34269" s="1"/>
      <c r="D34269" s="8"/>
      <c r="E34269" s="1"/>
      <c r="F34269" s="1"/>
      <c r="G34269" s="1"/>
      <c r="H34269" s="1"/>
    </row>
    <row r="34270">
      <c r="A34270" s="1"/>
      <c r="B34270" s="1"/>
      <c r="C34270" s="1"/>
      <c r="D34270" s="8"/>
      <c r="E34270" s="1"/>
      <c r="F34270" s="1"/>
      <c r="G34270" s="1"/>
      <c r="H34270" s="1"/>
    </row>
    <row r="34271">
      <c r="A34271" s="1"/>
      <c r="B34271" s="1"/>
      <c r="C34271" s="1"/>
      <c r="D34271" s="8"/>
      <c r="E34271" s="1"/>
      <c r="F34271" s="1"/>
      <c r="G34271" s="1"/>
      <c r="H34271" s="1"/>
    </row>
    <row r="34272">
      <c r="A34272" s="1"/>
      <c r="B34272" s="1"/>
      <c r="C34272" s="1"/>
      <c r="D34272" s="8"/>
      <c r="E34272" s="1"/>
      <c r="F34272" s="1"/>
      <c r="G34272" s="1"/>
      <c r="H34272" s="1"/>
    </row>
    <row r="34273">
      <c r="A34273" s="1"/>
      <c r="B34273" s="1"/>
      <c r="C34273" s="1"/>
      <c r="D34273" s="8"/>
      <c r="E34273" s="1"/>
      <c r="F34273" s="1"/>
      <c r="G34273" s="1"/>
      <c r="H34273" s="1"/>
    </row>
    <row r="34274">
      <c r="A34274" s="1"/>
      <c r="B34274" s="1"/>
      <c r="C34274" s="1"/>
      <c r="D34274" s="8"/>
      <c r="E34274" s="1"/>
      <c r="F34274" s="1"/>
      <c r="G34274" s="1"/>
      <c r="H34274" s="1"/>
    </row>
    <row r="34275">
      <c r="A34275" s="1"/>
      <c r="B34275" s="1"/>
      <c r="C34275" s="1"/>
      <c r="D34275" s="8"/>
      <c r="E34275" s="1"/>
      <c r="F34275" s="1"/>
      <c r="G34275" s="1"/>
      <c r="H34275" s="1"/>
    </row>
    <row r="34276">
      <c r="A34276" s="1"/>
      <c r="B34276" s="1"/>
      <c r="C34276" s="1"/>
      <c r="D34276" s="8"/>
      <c r="E34276" s="1"/>
      <c r="F34276" s="1"/>
      <c r="G34276" s="1"/>
      <c r="H34276" s="1"/>
    </row>
    <row r="34277">
      <c r="A34277" s="1"/>
      <c r="B34277" s="1"/>
      <c r="C34277" s="1"/>
      <c r="D34277" s="8"/>
      <c r="E34277" s="1"/>
      <c r="F34277" s="1"/>
      <c r="G34277" s="1"/>
      <c r="H34277" s="1"/>
    </row>
    <row r="34278">
      <c r="A34278" s="1"/>
      <c r="B34278" s="1"/>
      <c r="C34278" s="1"/>
      <c r="D34278" s="8"/>
      <c r="E34278" s="1"/>
      <c r="F34278" s="1"/>
      <c r="G34278" s="1"/>
      <c r="H34278" s="1"/>
    </row>
    <row r="34279">
      <c r="A34279" s="1"/>
      <c r="B34279" s="1"/>
      <c r="C34279" s="1"/>
      <c r="D34279" s="8"/>
      <c r="E34279" s="1"/>
      <c r="F34279" s="1"/>
      <c r="G34279" s="1"/>
      <c r="H34279" s="1"/>
    </row>
    <row r="34280">
      <c r="A34280" s="1"/>
      <c r="B34280" s="1"/>
      <c r="C34280" s="1"/>
      <c r="D34280" s="8"/>
      <c r="E34280" s="1"/>
      <c r="F34280" s="1"/>
      <c r="G34280" s="1"/>
      <c r="H34280" s="1"/>
    </row>
    <row r="34281">
      <c r="A34281" s="1"/>
      <c r="B34281" s="1"/>
      <c r="C34281" s="1"/>
      <c r="D34281" s="8"/>
      <c r="E34281" s="1"/>
      <c r="F34281" s="1"/>
      <c r="G34281" s="1"/>
      <c r="H34281" s="1"/>
    </row>
    <row r="34282">
      <c r="A34282" s="1"/>
      <c r="B34282" s="1"/>
      <c r="C34282" s="1"/>
      <c r="D34282" s="8"/>
      <c r="E34282" s="1"/>
      <c r="F34282" s="1"/>
      <c r="G34282" s="1"/>
      <c r="H34282" s="1"/>
    </row>
    <row r="34283">
      <c r="A34283" s="1"/>
      <c r="B34283" s="1"/>
      <c r="C34283" s="1"/>
      <c r="D34283" s="8"/>
      <c r="E34283" s="1"/>
      <c r="F34283" s="1"/>
      <c r="G34283" s="1"/>
      <c r="H34283" s="1"/>
    </row>
    <row r="34284">
      <c r="A34284" s="1"/>
      <c r="B34284" s="1"/>
      <c r="C34284" s="1"/>
      <c r="D34284" s="8"/>
      <c r="E34284" s="1"/>
      <c r="F34284" s="1"/>
      <c r="G34284" s="1"/>
      <c r="H34284" s="1"/>
    </row>
    <row r="34285">
      <c r="A34285" s="1"/>
      <c r="B34285" s="1"/>
      <c r="C34285" s="1"/>
      <c r="D34285" s="8"/>
      <c r="E34285" s="1"/>
      <c r="F34285" s="1"/>
      <c r="G34285" s="1"/>
      <c r="H34285" s="1"/>
    </row>
    <row r="34286">
      <c r="A34286" s="1"/>
      <c r="B34286" s="1"/>
      <c r="C34286" s="1"/>
      <c r="D34286" s="8"/>
      <c r="E34286" s="1"/>
      <c r="F34286" s="1"/>
      <c r="G34286" s="1"/>
      <c r="H34286" s="1"/>
    </row>
    <row r="34287">
      <c r="A34287" s="1"/>
      <c r="B34287" s="1"/>
      <c r="C34287" s="1"/>
      <c r="D34287" s="8"/>
      <c r="E34287" s="1"/>
      <c r="F34287" s="1"/>
      <c r="G34287" s="1"/>
      <c r="H34287" s="1"/>
    </row>
    <row r="34288">
      <c r="A34288" s="1"/>
      <c r="B34288" s="1"/>
      <c r="C34288" s="1"/>
      <c r="D34288" s="8"/>
      <c r="E34288" s="1"/>
      <c r="F34288" s="1"/>
      <c r="G34288" s="1"/>
      <c r="H34288" s="1"/>
    </row>
    <row r="34289">
      <c r="A34289" s="1"/>
      <c r="B34289" s="1"/>
      <c r="C34289" s="1"/>
      <c r="D34289" s="8"/>
      <c r="E34289" s="1"/>
      <c r="F34289" s="1"/>
      <c r="G34289" s="1"/>
      <c r="H34289" s="1"/>
    </row>
    <row r="34290">
      <c r="A34290" s="1"/>
      <c r="B34290" s="1"/>
      <c r="C34290" s="1"/>
      <c r="D34290" s="8"/>
      <c r="E34290" s="1"/>
      <c r="F34290" s="1"/>
      <c r="G34290" s="1"/>
      <c r="H34290" s="1"/>
    </row>
    <row r="34291">
      <c r="A34291" s="1"/>
      <c r="B34291" s="1"/>
      <c r="C34291" s="1"/>
      <c r="D34291" s="8"/>
      <c r="E34291" s="1"/>
      <c r="F34291" s="1"/>
      <c r="G34291" s="1"/>
      <c r="H34291" s="1"/>
    </row>
    <row r="34292">
      <c r="A34292" s="1"/>
      <c r="B34292" s="1"/>
      <c r="C34292" s="1"/>
      <c r="D34292" s="8"/>
      <c r="E34292" s="1"/>
      <c r="F34292" s="1"/>
      <c r="G34292" s="1"/>
      <c r="H34292" s="1"/>
    </row>
    <row r="34293">
      <c r="A34293" s="1"/>
      <c r="B34293" s="1"/>
      <c r="C34293" s="1"/>
      <c r="D34293" s="8"/>
      <c r="E34293" s="1"/>
      <c r="F34293" s="1"/>
      <c r="G34293" s="1"/>
      <c r="H34293" s="1"/>
    </row>
    <row r="34294">
      <c r="A34294" s="1"/>
      <c r="B34294" s="1"/>
      <c r="C34294" s="1"/>
      <c r="D34294" s="8"/>
      <c r="E34294" s="1"/>
      <c r="F34294" s="1"/>
      <c r="G34294" s="1"/>
      <c r="H34294" s="1"/>
    </row>
    <row r="34295">
      <c r="A34295" s="1"/>
      <c r="B34295" s="1"/>
      <c r="C34295" s="1"/>
      <c r="D34295" s="8"/>
      <c r="E34295" s="1"/>
      <c r="F34295" s="1"/>
      <c r="G34295" s="1"/>
      <c r="H34295" s="1"/>
    </row>
    <row r="34296">
      <c r="A34296" s="1"/>
      <c r="B34296" s="1"/>
      <c r="C34296" s="1"/>
      <c r="D34296" s="8"/>
      <c r="E34296" s="1"/>
      <c r="F34296" s="1"/>
      <c r="G34296" s="1"/>
      <c r="H34296" s="1"/>
    </row>
    <row r="34297">
      <c r="A34297" s="1"/>
      <c r="B34297" s="1"/>
      <c r="C34297" s="1"/>
      <c r="D34297" s="8"/>
      <c r="E34297" s="1"/>
      <c r="F34297" s="1"/>
      <c r="G34297" s="1"/>
      <c r="H34297" s="1"/>
    </row>
    <row r="34298">
      <c r="A34298" s="1"/>
      <c r="B34298" s="1"/>
      <c r="C34298" s="1"/>
      <c r="D34298" s="8"/>
      <c r="E34298" s="1"/>
      <c r="F34298" s="1"/>
      <c r="G34298" s="1"/>
      <c r="H34298" s="1"/>
    </row>
    <row r="34299">
      <c r="A34299" s="1"/>
      <c r="B34299" s="1"/>
      <c r="C34299" s="1"/>
      <c r="D34299" s="8"/>
      <c r="E34299" s="1"/>
      <c r="F34299" s="1"/>
      <c r="G34299" s="1"/>
      <c r="H34299" s="1"/>
    </row>
    <row r="34300">
      <c r="A34300" s="1"/>
      <c r="B34300" s="1"/>
      <c r="C34300" s="1"/>
      <c r="D34300" s="8"/>
      <c r="E34300" s="1"/>
      <c r="F34300" s="1"/>
      <c r="G34300" s="1"/>
      <c r="H34300" s="1"/>
    </row>
    <row r="34301">
      <c r="A34301" s="1"/>
      <c r="B34301" s="1"/>
      <c r="C34301" s="1"/>
      <c r="D34301" s="8"/>
      <c r="E34301" s="1"/>
      <c r="F34301" s="1"/>
      <c r="G34301" s="1"/>
      <c r="H34301" s="1"/>
    </row>
    <row r="34302">
      <c r="A34302" s="1"/>
      <c r="B34302" s="1"/>
      <c r="C34302" s="1"/>
      <c r="D34302" s="8"/>
      <c r="E34302" s="1"/>
      <c r="F34302" s="1"/>
      <c r="G34302" s="1"/>
      <c r="H34302" s="1"/>
    </row>
    <row r="34303">
      <c r="A34303" s="1"/>
      <c r="B34303" s="1"/>
      <c r="C34303" s="1"/>
      <c r="D34303" s="8"/>
      <c r="E34303" s="1"/>
      <c r="F34303" s="1"/>
      <c r="G34303" s="1"/>
      <c r="H34303" s="1"/>
    </row>
    <row r="34304">
      <c r="A34304" s="1"/>
      <c r="B34304" s="1"/>
      <c r="C34304" s="1"/>
      <c r="D34304" s="8"/>
      <c r="E34304" s="1"/>
      <c r="F34304" s="1"/>
      <c r="G34304" s="1"/>
      <c r="H34304" s="1"/>
    </row>
    <row r="34305">
      <c r="A34305" s="1"/>
      <c r="B34305" s="1"/>
      <c r="C34305" s="1"/>
      <c r="D34305" s="8"/>
      <c r="E34305" s="1"/>
      <c r="F34305" s="1"/>
      <c r="G34305" s="1"/>
      <c r="H34305" s="1"/>
    </row>
    <row r="34306">
      <c r="A34306" s="1"/>
      <c r="B34306" s="1"/>
      <c r="C34306" s="1"/>
      <c r="D34306" s="8"/>
      <c r="E34306" s="1"/>
      <c r="F34306" s="1"/>
      <c r="G34306" s="1"/>
      <c r="H34306" s="1"/>
    </row>
    <row r="34307">
      <c r="A34307" s="1"/>
      <c r="B34307" s="1"/>
      <c r="C34307" s="1"/>
      <c r="D34307" s="8"/>
      <c r="E34307" s="1"/>
      <c r="F34307" s="1"/>
      <c r="G34307" s="1"/>
      <c r="H34307" s="1"/>
    </row>
    <row r="34308">
      <c r="A34308" s="1"/>
      <c r="B34308" s="1"/>
      <c r="C34308" s="1"/>
      <c r="D34308" s="8"/>
      <c r="E34308" s="1"/>
      <c r="F34308" s="1"/>
      <c r="G34308" s="1"/>
      <c r="H34308" s="1"/>
    </row>
    <row r="34309">
      <c r="A34309" s="1"/>
      <c r="B34309" s="1"/>
      <c r="C34309" s="1"/>
      <c r="D34309" s="8"/>
      <c r="E34309" s="1"/>
      <c r="F34309" s="1"/>
      <c r="G34309" s="1"/>
      <c r="H34309" s="1"/>
    </row>
    <row r="34310">
      <c r="A34310" s="1"/>
      <c r="B34310" s="1"/>
      <c r="C34310" s="1"/>
      <c r="D34310" s="8"/>
      <c r="E34310" s="1"/>
      <c r="F34310" s="1"/>
      <c r="G34310" s="1"/>
      <c r="H34310" s="1"/>
    </row>
    <row r="34311">
      <c r="A34311" s="1"/>
      <c r="B34311" s="1"/>
      <c r="C34311" s="1"/>
      <c r="D34311" s="8"/>
      <c r="E34311" s="1"/>
      <c r="F34311" s="1"/>
      <c r="G34311" s="1"/>
      <c r="H34311" s="1"/>
    </row>
    <row r="34312">
      <c r="A34312" s="1"/>
      <c r="B34312" s="1"/>
      <c r="C34312" s="1"/>
      <c r="D34312" s="8"/>
      <c r="E34312" s="1"/>
      <c r="F34312" s="1"/>
      <c r="G34312" s="1"/>
      <c r="H34312" s="1"/>
    </row>
    <row r="34313">
      <c r="A34313" s="1"/>
      <c r="B34313" s="1"/>
      <c r="C34313" s="1"/>
      <c r="D34313" s="8"/>
      <c r="E34313" s="1"/>
      <c r="F34313" s="1"/>
      <c r="G34313" s="1"/>
      <c r="H34313" s="1"/>
    </row>
    <row r="34314">
      <c r="A34314" s="1"/>
      <c r="B34314" s="1"/>
      <c r="C34314" s="1"/>
      <c r="D34314" s="8"/>
      <c r="E34314" s="1"/>
      <c r="F34314" s="1"/>
      <c r="G34314" s="1"/>
      <c r="H34314" s="1"/>
    </row>
    <row r="34315">
      <c r="A34315" s="1"/>
      <c r="B34315" s="1"/>
      <c r="C34315" s="1"/>
      <c r="D34315" s="8"/>
      <c r="E34315" s="1"/>
      <c r="F34315" s="1"/>
      <c r="G34315" s="1"/>
      <c r="H34315" s="1"/>
    </row>
    <row r="34316">
      <c r="A34316" s="1"/>
      <c r="B34316" s="1"/>
      <c r="C34316" s="1"/>
      <c r="D34316" s="8"/>
      <c r="E34316" s="1"/>
      <c r="F34316" s="1"/>
      <c r="G34316" s="1"/>
      <c r="H34316" s="1"/>
    </row>
    <row r="34317">
      <c r="A34317" s="1"/>
      <c r="B34317" s="1"/>
      <c r="C34317" s="1"/>
      <c r="D34317" s="8"/>
      <c r="E34317" s="1"/>
      <c r="F34317" s="1"/>
      <c r="G34317" s="1"/>
      <c r="H34317" s="1"/>
    </row>
    <row r="34318">
      <c r="A34318" s="1"/>
      <c r="B34318" s="1"/>
      <c r="C34318" s="1"/>
      <c r="D34318" s="8"/>
      <c r="E34318" s="1"/>
      <c r="F34318" s="1"/>
      <c r="G34318" s="1"/>
      <c r="H34318" s="1"/>
    </row>
    <row r="34319">
      <c r="A34319" s="1"/>
      <c r="B34319" s="1"/>
      <c r="C34319" s="1"/>
      <c r="D34319" s="8"/>
      <c r="E34319" s="1"/>
      <c r="F34319" s="1"/>
      <c r="G34319" s="1"/>
      <c r="H34319" s="1"/>
    </row>
    <row r="34320">
      <c r="A34320" s="1"/>
      <c r="B34320" s="1"/>
      <c r="C34320" s="1"/>
      <c r="D34320" s="8"/>
      <c r="E34320" s="1"/>
      <c r="F34320" s="1"/>
      <c r="G34320" s="1"/>
      <c r="H34320" s="1"/>
    </row>
    <row r="34321">
      <c r="A34321" s="1"/>
      <c r="B34321" s="1"/>
      <c r="C34321" s="1"/>
      <c r="D34321" s="8"/>
      <c r="E34321" s="1"/>
      <c r="F34321" s="1"/>
      <c r="G34321" s="1"/>
      <c r="H34321" s="1"/>
    </row>
    <row r="34322">
      <c r="A34322" s="1"/>
      <c r="B34322" s="1"/>
      <c r="C34322" s="1"/>
      <c r="D34322" s="8"/>
      <c r="E34322" s="1"/>
      <c r="F34322" s="1"/>
      <c r="G34322" s="1"/>
      <c r="H34322" s="1"/>
    </row>
    <row r="34323">
      <c r="A34323" s="1"/>
      <c r="B34323" s="1"/>
      <c r="C34323" s="1"/>
      <c r="D34323" s="8"/>
      <c r="E34323" s="1"/>
      <c r="F34323" s="1"/>
      <c r="G34323" s="1"/>
      <c r="H34323" s="1"/>
    </row>
    <row r="34324">
      <c r="A34324" s="1"/>
      <c r="B34324" s="1"/>
      <c r="C34324" s="1"/>
      <c r="D34324" s="8"/>
      <c r="E34324" s="1"/>
      <c r="F34324" s="1"/>
      <c r="G34324" s="1"/>
      <c r="H34324" s="1"/>
    </row>
    <row r="34325">
      <c r="A34325" s="1"/>
      <c r="B34325" s="1"/>
      <c r="C34325" s="1"/>
      <c r="D34325" s="8"/>
      <c r="E34325" s="1"/>
      <c r="F34325" s="1"/>
      <c r="G34325" s="1"/>
      <c r="H34325" s="1"/>
    </row>
    <row r="34326">
      <c r="A34326" s="1"/>
      <c r="B34326" s="1"/>
      <c r="C34326" s="1"/>
      <c r="D34326" s="8"/>
      <c r="E34326" s="1"/>
      <c r="F34326" s="1"/>
      <c r="G34326" s="1"/>
      <c r="H34326" s="1"/>
    </row>
    <row r="34327">
      <c r="A34327" s="1"/>
      <c r="B34327" s="1"/>
      <c r="C34327" s="1"/>
      <c r="D34327" s="8"/>
      <c r="E34327" s="1"/>
      <c r="F34327" s="1"/>
      <c r="G34327" s="1"/>
      <c r="H34327" s="1"/>
    </row>
    <row r="34328">
      <c r="A34328" s="1"/>
      <c r="B34328" s="1"/>
      <c r="C34328" s="1"/>
      <c r="D34328" s="8"/>
      <c r="E34328" s="1"/>
      <c r="F34328" s="1"/>
      <c r="G34328" s="1"/>
      <c r="H34328" s="1"/>
    </row>
    <row r="34329">
      <c r="A34329" s="1"/>
      <c r="B34329" s="1"/>
      <c r="C34329" s="1"/>
      <c r="D34329" s="8"/>
      <c r="E34329" s="1"/>
      <c r="F34329" s="1"/>
      <c r="G34329" s="1"/>
      <c r="H34329" s="1"/>
    </row>
    <row r="34330">
      <c r="A34330" s="1"/>
      <c r="B34330" s="1"/>
      <c r="C34330" s="1"/>
      <c r="D34330" s="8"/>
      <c r="E34330" s="1"/>
      <c r="F34330" s="1"/>
      <c r="G34330" s="1"/>
      <c r="H34330" s="1"/>
    </row>
    <row r="34331">
      <c r="A34331" s="1"/>
      <c r="B34331" s="1"/>
      <c r="C34331" s="1"/>
      <c r="D34331" s="8"/>
      <c r="E34331" s="1"/>
      <c r="F34331" s="1"/>
      <c r="G34331" s="1"/>
      <c r="H34331" s="1"/>
    </row>
    <row r="34332">
      <c r="A34332" s="1"/>
      <c r="B34332" s="1"/>
      <c r="C34332" s="1"/>
      <c r="D34332" s="8"/>
      <c r="E34332" s="1"/>
      <c r="F34332" s="1"/>
      <c r="G34332" s="1"/>
      <c r="H34332" s="1"/>
    </row>
    <row r="34333">
      <c r="A34333" s="1"/>
      <c r="B34333" s="1"/>
      <c r="C34333" s="1"/>
      <c r="D34333" s="8"/>
      <c r="E34333" s="1"/>
      <c r="F34333" s="1"/>
      <c r="G34333" s="1"/>
      <c r="H34333" s="1"/>
    </row>
    <row r="34334">
      <c r="A34334" s="1"/>
      <c r="B34334" s="1"/>
      <c r="C34334" s="1"/>
      <c r="D34334" s="8"/>
      <c r="E34334" s="1"/>
      <c r="F34334" s="1"/>
      <c r="G34334" s="1"/>
      <c r="H34334" s="1"/>
    </row>
    <row r="34335">
      <c r="A34335" s="1"/>
      <c r="B34335" s="1"/>
      <c r="C34335" s="1"/>
      <c r="D34335" s="8"/>
      <c r="E34335" s="1"/>
      <c r="F34335" s="1"/>
      <c r="G34335" s="1"/>
      <c r="H34335" s="1"/>
    </row>
    <row r="34336">
      <c r="A34336" s="1"/>
      <c r="B34336" s="1"/>
      <c r="C34336" s="1"/>
      <c r="D34336" s="8"/>
      <c r="E34336" s="1"/>
      <c r="F34336" s="1"/>
      <c r="G34336" s="1"/>
      <c r="H34336" s="1"/>
    </row>
    <row r="34337">
      <c r="A34337" s="1"/>
      <c r="B34337" s="1"/>
      <c r="C34337" s="1"/>
      <c r="D34337" s="8"/>
      <c r="E34337" s="1"/>
      <c r="F34337" s="1"/>
      <c r="G34337" s="1"/>
      <c r="H34337" s="1"/>
    </row>
    <row r="34338">
      <c r="A34338" s="1"/>
      <c r="B34338" s="1"/>
      <c r="C34338" s="1"/>
      <c r="D34338" s="8"/>
      <c r="E34338" s="1"/>
      <c r="F34338" s="1"/>
      <c r="G34338" s="1"/>
      <c r="H34338" s="1"/>
    </row>
    <row r="34339">
      <c r="A34339" s="1"/>
      <c r="B34339" s="1"/>
      <c r="C34339" s="1"/>
      <c r="D34339" s="8"/>
      <c r="E34339" s="1"/>
      <c r="F34339" s="1"/>
      <c r="G34339" s="1"/>
      <c r="H34339" s="1"/>
    </row>
    <row r="34340">
      <c r="A34340" s="1"/>
      <c r="B34340" s="1"/>
      <c r="C34340" s="1"/>
      <c r="D34340" s="8"/>
      <c r="E34340" s="1"/>
      <c r="F34340" s="1"/>
      <c r="G34340" s="1"/>
      <c r="H34340" s="1"/>
    </row>
    <row r="34341">
      <c r="A34341" s="1"/>
      <c r="B34341" s="1"/>
      <c r="C34341" s="1"/>
      <c r="D34341" s="8"/>
      <c r="E34341" s="1"/>
      <c r="F34341" s="1"/>
      <c r="G34341" s="1"/>
      <c r="H34341" s="1"/>
    </row>
    <row r="34342">
      <c r="A34342" s="1"/>
      <c r="B34342" s="1"/>
      <c r="C34342" s="1"/>
      <c r="D34342" s="8"/>
      <c r="E34342" s="1"/>
      <c r="F34342" s="1"/>
      <c r="G34342" s="1"/>
      <c r="H34342" s="1"/>
    </row>
    <row r="34343">
      <c r="A34343" s="1"/>
      <c r="B34343" s="1"/>
      <c r="C34343" s="1"/>
      <c r="D34343" s="8"/>
      <c r="E34343" s="1"/>
      <c r="F34343" s="1"/>
      <c r="G34343" s="1"/>
      <c r="H34343" s="1"/>
    </row>
    <row r="34344">
      <c r="A34344" s="1"/>
      <c r="B34344" s="1"/>
      <c r="C34344" s="1"/>
      <c r="D34344" s="8"/>
      <c r="E34344" s="1"/>
      <c r="F34344" s="1"/>
      <c r="G34344" s="1"/>
      <c r="H34344" s="1"/>
    </row>
    <row r="34345">
      <c r="A34345" s="1"/>
      <c r="B34345" s="1"/>
      <c r="C34345" s="1"/>
      <c r="D34345" s="8"/>
      <c r="E34345" s="1"/>
      <c r="F34345" s="1"/>
      <c r="G34345" s="1"/>
      <c r="H34345" s="1"/>
    </row>
    <row r="34346">
      <c r="A34346" s="1"/>
      <c r="B34346" s="1"/>
      <c r="C34346" s="1"/>
      <c r="D34346" s="8"/>
      <c r="E34346" s="1"/>
      <c r="F34346" s="1"/>
      <c r="G34346" s="1"/>
      <c r="H34346" s="1"/>
    </row>
    <row r="34347">
      <c r="A34347" s="1"/>
      <c r="B34347" s="1"/>
      <c r="C34347" s="1"/>
      <c r="D34347" s="8"/>
      <c r="E34347" s="1"/>
      <c r="F34347" s="1"/>
      <c r="G34347" s="1"/>
      <c r="H34347" s="1"/>
    </row>
    <row r="34348">
      <c r="A34348" s="1"/>
      <c r="B34348" s="1"/>
      <c r="C34348" s="1"/>
      <c r="D34348" s="8"/>
      <c r="E34348" s="1"/>
      <c r="F34348" s="1"/>
      <c r="G34348" s="1"/>
      <c r="H34348" s="1"/>
    </row>
    <row r="34349">
      <c r="A34349" s="1"/>
      <c r="B34349" s="1"/>
      <c r="C34349" s="1"/>
      <c r="D34349" s="8"/>
      <c r="E34349" s="1"/>
      <c r="F34349" s="1"/>
      <c r="G34349" s="1"/>
      <c r="H34349" s="1"/>
    </row>
    <row r="34350">
      <c r="A34350" s="1"/>
      <c r="B34350" s="1"/>
      <c r="C34350" s="1"/>
      <c r="D34350" s="8"/>
      <c r="E34350" s="1"/>
      <c r="F34350" s="1"/>
      <c r="G34350" s="1"/>
      <c r="H34350" s="1"/>
    </row>
    <row r="34351">
      <c r="A34351" s="1"/>
      <c r="B34351" s="1"/>
      <c r="C34351" s="1"/>
      <c r="D34351" s="8"/>
      <c r="E34351" s="1"/>
      <c r="F34351" s="1"/>
      <c r="G34351" s="1"/>
      <c r="H34351" s="1"/>
    </row>
    <row r="34352">
      <c r="A34352" s="1"/>
      <c r="B34352" s="1"/>
      <c r="C34352" s="1"/>
      <c r="D34352" s="8"/>
      <c r="E34352" s="1"/>
      <c r="F34352" s="1"/>
      <c r="G34352" s="1"/>
      <c r="H34352" s="1"/>
    </row>
    <row r="34353">
      <c r="A34353" s="1"/>
      <c r="B34353" s="1"/>
      <c r="C34353" s="1"/>
      <c r="D34353" s="8"/>
      <c r="E34353" s="1"/>
      <c r="F34353" s="1"/>
      <c r="G34353" s="1"/>
      <c r="H34353" s="1"/>
    </row>
    <row r="34354">
      <c r="A34354" s="1"/>
      <c r="B34354" s="1"/>
      <c r="C34354" s="1"/>
      <c r="D34354" s="8"/>
      <c r="E34354" s="1"/>
      <c r="F34354" s="1"/>
      <c r="G34354" s="1"/>
      <c r="H34354" s="1"/>
    </row>
    <row r="34355">
      <c r="A34355" s="1"/>
      <c r="B34355" s="1"/>
      <c r="C34355" s="1"/>
      <c r="D34355" s="8"/>
      <c r="E34355" s="1"/>
      <c r="F34355" s="1"/>
      <c r="G34355" s="1"/>
      <c r="H34355" s="1"/>
    </row>
    <row r="34356">
      <c r="A34356" s="1"/>
      <c r="B34356" s="1"/>
      <c r="C34356" s="1"/>
      <c r="D34356" s="8"/>
      <c r="E34356" s="1"/>
      <c r="F34356" s="1"/>
      <c r="G34356" s="1"/>
      <c r="H34356" s="1"/>
    </row>
    <row r="34357">
      <c r="A34357" s="1"/>
      <c r="B34357" s="1"/>
      <c r="C34357" s="1"/>
      <c r="D34357" s="8"/>
      <c r="E34357" s="1"/>
      <c r="F34357" s="1"/>
      <c r="G34357" s="1"/>
      <c r="H34357" s="1"/>
    </row>
    <row r="34358">
      <c r="A34358" s="1"/>
      <c r="B34358" s="1"/>
      <c r="C34358" s="1"/>
      <c r="D34358" s="8"/>
      <c r="E34358" s="1"/>
      <c r="F34358" s="1"/>
      <c r="G34358" s="1"/>
      <c r="H34358" s="1"/>
    </row>
    <row r="34359">
      <c r="A34359" s="1"/>
      <c r="B34359" s="1"/>
      <c r="C34359" s="1"/>
      <c r="D34359" s="8"/>
      <c r="E34359" s="1"/>
      <c r="F34359" s="1"/>
      <c r="G34359" s="1"/>
      <c r="H34359" s="1"/>
    </row>
    <row r="34360">
      <c r="A34360" s="1"/>
      <c r="B34360" s="1"/>
      <c r="C34360" s="1"/>
      <c r="D34360" s="8"/>
      <c r="E34360" s="1"/>
      <c r="F34360" s="1"/>
      <c r="G34360" s="1"/>
      <c r="H34360" s="1"/>
    </row>
    <row r="34361">
      <c r="A34361" s="1"/>
      <c r="B34361" s="1"/>
      <c r="C34361" s="1"/>
      <c r="D34361" s="8"/>
      <c r="E34361" s="1"/>
      <c r="F34361" s="1"/>
      <c r="G34361" s="1"/>
      <c r="H34361" s="1"/>
    </row>
    <row r="34362">
      <c r="A34362" s="1"/>
      <c r="B34362" s="1"/>
      <c r="C34362" s="1"/>
      <c r="D34362" s="8"/>
      <c r="E34362" s="1"/>
      <c r="F34362" s="1"/>
      <c r="G34362" s="1"/>
      <c r="H34362" s="1"/>
    </row>
    <row r="34363">
      <c r="A34363" s="1"/>
      <c r="B34363" s="1"/>
      <c r="C34363" s="1"/>
      <c r="D34363" s="8"/>
      <c r="E34363" s="1"/>
      <c r="F34363" s="1"/>
      <c r="G34363" s="1"/>
      <c r="H34363" s="1"/>
    </row>
    <row r="34364">
      <c r="A34364" s="1"/>
      <c r="B34364" s="1"/>
      <c r="C34364" s="1"/>
      <c r="D34364" s="8"/>
      <c r="E34364" s="1"/>
      <c r="F34364" s="1"/>
      <c r="G34364" s="1"/>
      <c r="H34364" s="1"/>
    </row>
    <row r="34365">
      <c r="A34365" s="1"/>
      <c r="B34365" s="1"/>
      <c r="C34365" s="1"/>
      <c r="D34365" s="8"/>
      <c r="E34365" s="1"/>
      <c r="F34365" s="1"/>
      <c r="G34365" s="1"/>
      <c r="H34365" s="1"/>
    </row>
    <row r="34366">
      <c r="A34366" s="1"/>
      <c r="B34366" s="1"/>
      <c r="C34366" s="1"/>
      <c r="D34366" s="8"/>
      <c r="E34366" s="1"/>
      <c r="F34366" s="1"/>
      <c r="G34366" s="1"/>
      <c r="H34366" s="1"/>
    </row>
    <row r="34367">
      <c r="A34367" s="1"/>
      <c r="B34367" s="1"/>
      <c r="C34367" s="1"/>
      <c r="D34367" s="8"/>
      <c r="E34367" s="1"/>
      <c r="F34367" s="1"/>
      <c r="G34367" s="1"/>
      <c r="H34367" s="1"/>
    </row>
    <row r="34368">
      <c r="A34368" s="1"/>
      <c r="B34368" s="1"/>
      <c r="C34368" s="1"/>
      <c r="D34368" s="8"/>
      <c r="E34368" s="1"/>
      <c r="F34368" s="1"/>
      <c r="G34368" s="1"/>
      <c r="H34368" s="1"/>
    </row>
    <row r="34369">
      <c r="A34369" s="1"/>
      <c r="B34369" s="1"/>
      <c r="C34369" s="1"/>
      <c r="D34369" s="8"/>
      <c r="E34369" s="1"/>
      <c r="F34369" s="1"/>
      <c r="G34369" s="1"/>
      <c r="H34369" s="1"/>
    </row>
    <row r="34370">
      <c r="A34370" s="1"/>
      <c r="B34370" s="1"/>
      <c r="C34370" s="1"/>
      <c r="D34370" s="8"/>
      <c r="E34370" s="1"/>
      <c r="F34370" s="1"/>
      <c r="G34370" s="1"/>
      <c r="H34370" s="1"/>
    </row>
    <row r="34371">
      <c r="A34371" s="1"/>
      <c r="B34371" s="1"/>
      <c r="C34371" s="1"/>
      <c r="D34371" s="8"/>
      <c r="E34371" s="1"/>
      <c r="F34371" s="1"/>
      <c r="G34371" s="1"/>
      <c r="H34371" s="1"/>
    </row>
    <row r="34372">
      <c r="A34372" s="1"/>
      <c r="B34372" s="1"/>
      <c r="C34372" s="1"/>
      <c r="D34372" s="8"/>
      <c r="E34372" s="1"/>
      <c r="F34372" s="1"/>
      <c r="G34372" s="1"/>
      <c r="H34372" s="1"/>
    </row>
    <row r="34373">
      <c r="A34373" s="1"/>
      <c r="B34373" s="1"/>
      <c r="C34373" s="1"/>
      <c r="D34373" s="8"/>
      <c r="E34373" s="1"/>
      <c r="F34373" s="1"/>
      <c r="G34373" s="1"/>
      <c r="H34373" s="1"/>
    </row>
    <row r="34374">
      <c r="A34374" s="1"/>
      <c r="B34374" s="1"/>
      <c r="C34374" s="1"/>
      <c r="D34374" s="8"/>
      <c r="E34374" s="1"/>
      <c r="F34374" s="1"/>
      <c r="G34374" s="1"/>
      <c r="H34374" s="1"/>
    </row>
    <row r="34375">
      <c r="A34375" s="1"/>
      <c r="B34375" s="1"/>
      <c r="C34375" s="1"/>
      <c r="D34375" s="8"/>
      <c r="E34375" s="1"/>
      <c r="F34375" s="1"/>
      <c r="G34375" s="1"/>
      <c r="H34375" s="1"/>
    </row>
    <row r="34376">
      <c r="A34376" s="1"/>
      <c r="B34376" s="1"/>
      <c r="C34376" s="1"/>
      <c r="D34376" s="8"/>
      <c r="E34376" s="1"/>
      <c r="F34376" s="1"/>
      <c r="G34376" s="1"/>
      <c r="H34376" s="1"/>
    </row>
    <row r="34377">
      <c r="A34377" s="1"/>
      <c r="B34377" s="1"/>
      <c r="C34377" s="1"/>
      <c r="D34377" s="8"/>
      <c r="E34377" s="1"/>
      <c r="F34377" s="1"/>
      <c r="G34377" s="1"/>
      <c r="H34377" s="1"/>
    </row>
    <row r="34378">
      <c r="A34378" s="1"/>
      <c r="B34378" s="1"/>
      <c r="C34378" s="1"/>
      <c r="D34378" s="8"/>
      <c r="E34378" s="1"/>
      <c r="F34378" s="1"/>
      <c r="G34378" s="1"/>
      <c r="H34378" s="1"/>
    </row>
    <row r="34379">
      <c r="A34379" s="1"/>
      <c r="B34379" s="1"/>
      <c r="C34379" s="1"/>
      <c r="D34379" s="8"/>
      <c r="E34379" s="1"/>
      <c r="F34379" s="1"/>
      <c r="G34379" s="1"/>
      <c r="H34379" s="1"/>
    </row>
    <row r="34380">
      <c r="A34380" s="1"/>
      <c r="B34380" s="1"/>
      <c r="C34380" s="1"/>
      <c r="D34380" s="8"/>
      <c r="E34380" s="1"/>
      <c r="F34380" s="1"/>
      <c r="G34380" s="1"/>
      <c r="H34380" s="1"/>
    </row>
    <row r="34381">
      <c r="A34381" s="1"/>
      <c r="B34381" s="1"/>
      <c r="C34381" s="1"/>
      <c r="D34381" s="8"/>
      <c r="E34381" s="1"/>
      <c r="F34381" s="1"/>
      <c r="G34381" s="1"/>
      <c r="H34381" s="1"/>
    </row>
    <row r="34382">
      <c r="A34382" s="1"/>
      <c r="B34382" s="1"/>
      <c r="C34382" s="1"/>
      <c r="D34382" s="8"/>
      <c r="E34382" s="1"/>
      <c r="F34382" s="1"/>
      <c r="G34382" s="1"/>
      <c r="H34382" s="1"/>
    </row>
    <row r="34383">
      <c r="A34383" s="1"/>
      <c r="B34383" s="1"/>
      <c r="C34383" s="1"/>
      <c r="D34383" s="8"/>
      <c r="E34383" s="1"/>
      <c r="F34383" s="1"/>
      <c r="G34383" s="1"/>
      <c r="H34383" s="1"/>
    </row>
    <row r="34384">
      <c r="A34384" s="1"/>
      <c r="B34384" s="1"/>
      <c r="C34384" s="1"/>
      <c r="D34384" s="8"/>
      <c r="E34384" s="1"/>
      <c r="F34384" s="1"/>
      <c r="G34384" s="1"/>
      <c r="H34384" s="1"/>
    </row>
    <row r="34385">
      <c r="A34385" s="1"/>
      <c r="B34385" s="1"/>
      <c r="C34385" s="1"/>
      <c r="D34385" s="8"/>
      <c r="E34385" s="1"/>
      <c r="F34385" s="1"/>
      <c r="G34385" s="1"/>
      <c r="H34385" s="1"/>
    </row>
    <row r="34386">
      <c r="A34386" s="1"/>
      <c r="B34386" s="1"/>
      <c r="C34386" s="1"/>
      <c r="D34386" s="8"/>
      <c r="E34386" s="1"/>
      <c r="F34386" s="1"/>
      <c r="G34386" s="1"/>
      <c r="H34386" s="1"/>
    </row>
    <row r="34387">
      <c r="A34387" s="1"/>
      <c r="B34387" s="1"/>
      <c r="C34387" s="1"/>
      <c r="D34387" s="8"/>
      <c r="E34387" s="1"/>
      <c r="F34387" s="1"/>
      <c r="G34387" s="1"/>
      <c r="H34387" s="1"/>
    </row>
    <row r="34388">
      <c r="A34388" s="1"/>
      <c r="B34388" s="1"/>
      <c r="C34388" s="1"/>
      <c r="D34388" s="8"/>
      <c r="E34388" s="1"/>
      <c r="F34388" s="1"/>
      <c r="G34388" s="1"/>
      <c r="H34388" s="1"/>
    </row>
    <row r="34389">
      <c r="A34389" s="1"/>
      <c r="B34389" s="1"/>
      <c r="C34389" s="1"/>
      <c r="D34389" s="8"/>
      <c r="E34389" s="1"/>
      <c r="F34389" s="1"/>
      <c r="G34389" s="1"/>
      <c r="H34389" s="1"/>
    </row>
    <row r="34390">
      <c r="A34390" s="1"/>
      <c r="B34390" s="1"/>
      <c r="C34390" s="1"/>
      <c r="D34390" s="8"/>
      <c r="E34390" s="1"/>
      <c r="F34390" s="1"/>
      <c r="G34390" s="1"/>
      <c r="H34390" s="1"/>
    </row>
    <row r="34391">
      <c r="A34391" s="1"/>
      <c r="B34391" s="1"/>
      <c r="C34391" s="1"/>
      <c r="D34391" s="8"/>
      <c r="E34391" s="1"/>
      <c r="F34391" s="1"/>
      <c r="G34391" s="1"/>
      <c r="H34391" s="1"/>
    </row>
    <row r="34392">
      <c r="A34392" s="1"/>
      <c r="B34392" s="1"/>
      <c r="C34392" s="1"/>
      <c r="D34392" s="8"/>
      <c r="E34392" s="1"/>
      <c r="F34392" s="1"/>
      <c r="G34392" s="1"/>
      <c r="H34392" s="1"/>
    </row>
    <row r="34393">
      <c r="A34393" s="1"/>
      <c r="B34393" s="1"/>
      <c r="C34393" s="1"/>
      <c r="D34393" s="8"/>
      <c r="E34393" s="1"/>
      <c r="F34393" s="1"/>
      <c r="G34393" s="1"/>
      <c r="H34393" s="1"/>
    </row>
    <row r="34394">
      <c r="A34394" s="1"/>
      <c r="B34394" s="1"/>
      <c r="C34394" s="1"/>
      <c r="D34394" s="8"/>
      <c r="E34394" s="1"/>
      <c r="F34394" s="1"/>
      <c r="G34394" s="1"/>
      <c r="H34394" s="1"/>
    </row>
    <row r="34395">
      <c r="A34395" s="1"/>
      <c r="B34395" s="1"/>
      <c r="C34395" s="1"/>
      <c r="D34395" s="8"/>
      <c r="E34395" s="1"/>
      <c r="F34395" s="1"/>
      <c r="G34395" s="1"/>
      <c r="H34395" s="1"/>
    </row>
    <row r="34396">
      <c r="A34396" s="1"/>
      <c r="B34396" s="1"/>
      <c r="C34396" s="1"/>
      <c r="D34396" s="8"/>
      <c r="E34396" s="1"/>
      <c r="F34396" s="1"/>
      <c r="G34396" s="1"/>
      <c r="H34396" s="1"/>
    </row>
    <row r="34397">
      <c r="A34397" s="1"/>
      <c r="B34397" s="1"/>
      <c r="C34397" s="1"/>
      <c r="D34397" s="8"/>
      <c r="E34397" s="1"/>
      <c r="F34397" s="1"/>
      <c r="G34397" s="1"/>
      <c r="H34397" s="1"/>
    </row>
    <row r="34398">
      <c r="A34398" s="1"/>
      <c r="B34398" s="1"/>
      <c r="C34398" s="1"/>
      <c r="D34398" s="8"/>
      <c r="E34398" s="1"/>
      <c r="F34398" s="1"/>
      <c r="G34398" s="1"/>
      <c r="H34398" s="1"/>
    </row>
    <row r="34399">
      <c r="A34399" s="1"/>
      <c r="B34399" s="1"/>
      <c r="C34399" s="1"/>
      <c r="D34399" s="8"/>
      <c r="E34399" s="1"/>
      <c r="F34399" s="1"/>
      <c r="G34399" s="1"/>
      <c r="H34399" s="1"/>
    </row>
    <row r="34400">
      <c r="A34400" s="1"/>
      <c r="B34400" s="1"/>
      <c r="C34400" s="1"/>
      <c r="D34400" s="8"/>
      <c r="E34400" s="1"/>
      <c r="F34400" s="1"/>
      <c r="G34400" s="1"/>
      <c r="H34400" s="1"/>
    </row>
    <row r="34401">
      <c r="A34401" s="1"/>
      <c r="B34401" s="1"/>
      <c r="C34401" s="1"/>
      <c r="D34401" s="8"/>
      <c r="E34401" s="1"/>
      <c r="F34401" s="1"/>
      <c r="G34401" s="1"/>
      <c r="H34401" s="1"/>
    </row>
    <row r="34402">
      <c r="A34402" s="1"/>
      <c r="B34402" s="1"/>
      <c r="C34402" s="1"/>
      <c r="D34402" s="8"/>
      <c r="E34402" s="1"/>
      <c r="F34402" s="1"/>
      <c r="G34402" s="1"/>
      <c r="H34402" s="1"/>
    </row>
    <row r="34403">
      <c r="A34403" s="1"/>
      <c r="B34403" s="1"/>
      <c r="C34403" s="1"/>
      <c r="D34403" s="8"/>
      <c r="E34403" s="1"/>
      <c r="F34403" s="1"/>
      <c r="G34403" s="1"/>
      <c r="H34403" s="1"/>
    </row>
    <row r="34404">
      <c r="A34404" s="1"/>
      <c r="B34404" s="1"/>
      <c r="C34404" s="1"/>
      <c r="D34404" s="8"/>
      <c r="E34404" s="1"/>
      <c r="F34404" s="1"/>
      <c r="G34404" s="1"/>
      <c r="H34404" s="1"/>
    </row>
    <row r="34405">
      <c r="A34405" s="1"/>
      <c r="B34405" s="1"/>
      <c r="C34405" s="1"/>
      <c r="D34405" s="8"/>
      <c r="E34405" s="1"/>
      <c r="F34405" s="1"/>
      <c r="G34405" s="1"/>
      <c r="H34405" s="1"/>
    </row>
    <row r="34406">
      <c r="A34406" s="1"/>
      <c r="B34406" s="1"/>
      <c r="C34406" s="1"/>
      <c r="D34406" s="8"/>
      <c r="E34406" s="1"/>
      <c r="F34406" s="1"/>
      <c r="G34406" s="1"/>
      <c r="H34406" s="1"/>
    </row>
    <row r="34407">
      <c r="A34407" s="1"/>
      <c r="B34407" s="1"/>
      <c r="C34407" s="1"/>
      <c r="D34407" s="8"/>
      <c r="E34407" s="1"/>
      <c r="F34407" s="1"/>
      <c r="G34407" s="1"/>
      <c r="H34407" s="1"/>
    </row>
    <row r="34408">
      <c r="A34408" s="1"/>
      <c r="B34408" s="1"/>
      <c r="C34408" s="1"/>
      <c r="D34408" s="8"/>
      <c r="E34408" s="1"/>
      <c r="F34408" s="1"/>
      <c r="G34408" s="1"/>
      <c r="H34408" s="1"/>
    </row>
    <row r="34409">
      <c r="A34409" s="1"/>
      <c r="B34409" s="1"/>
      <c r="C34409" s="1"/>
      <c r="D34409" s="8"/>
      <c r="E34409" s="1"/>
      <c r="F34409" s="1"/>
      <c r="G34409" s="1"/>
      <c r="H34409" s="1"/>
    </row>
    <row r="34410">
      <c r="A34410" s="1"/>
      <c r="B34410" s="1"/>
      <c r="C34410" s="1"/>
      <c r="D34410" s="8"/>
      <c r="E34410" s="1"/>
      <c r="F34410" s="1"/>
      <c r="G34410" s="1"/>
      <c r="H34410" s="1"/>
    </row>
    <row r="34411">
      <c r="A34411" s="1"/>
      <c r="B34411" s="1"/>
      <c r="C34411" s="1"/>
      <c r="D34411" s="8"/>
      <c r="E34411" s="1"/>
      <c r="F34411" s="1"/>
      <c r="G34411" s="1"/>
      <c r="H34411" s="1"/>
    </row>
    <row r="34412">
      <c r="A34412" s="1"/>
      <c r="B34412" s="1"/>
      <c r="C34412" s="1"/>
      <c r="D34412" s="8"/>
      <c r="E34412" s="1"/>
      <c r="F34412" s="1"/>
      <c r="G34412" s="1"/>
      <c r="H34412" s="1"/>
    </row>
    <row r="34413">
      <c r="A34413" s="1"/>
      <c r="B34413" s="1"/>
      <c r="C34413" s="1"/>
      <c r="D34413" s="8"/>
      <c r="E34413" s="1"/>
      <c r="F34413" s="1"/>
      <c r="G34413" s="1"/>
      <c r="H34413" s="1"/>
    </row>
    <row r="34414">
      <c r="A34414" s="1"/>
      <c r="B34414" s="1"/>
      <c r="C34414" s="1"/>
      <c r="D34414" s="8"/>
      <c r="E34414" s="1"/>
      <c r="F34414" s="1"/>
      <c r="G34414" s="1"/>
      <c r="H34414" s="1"/>
    </row>
    <row r="34415">
      <c r="A34415" s="1"/>
      <c r="B34415" s="1"/>
      <c r="C34415" s="1"/>
      <c r="D34415" s="8"/>
      <c r="E34415" s="1"/>
      <c r="F34415" s="1"/>
      <c r="G34415" s="1"/>
      <c r="H34415" s="1"/>
    </row>
    <row r="34416">
      <c r="A34416" s="1"/>
      <c r="B34416" s="1"/>
      <c r="C34416" s="1"/>
      <c r="D34416" s="8"/>
      <c r="E34416" s="1"/>
      <c r="F34416" s="1"/>
      <c r="G34416" s="1"/>
      <c r="H34416" s="1"/>
    </row>
    <row r="34417">
      <c r="A34417" s="1"/>
      <c r="B34417" s="1"/>
      <c r="C34417" s="1"/>
      <c r="D34417" s="8"/>
      <c r="E34417" s="1"/>
      <c r="F34417" s="1"/>
      <c r="G34417" s="1"/>
      <c r="H34417" s="1"/>
    </row>
    <row r="34418">
      <c r="A34418" s="1"/>
      <c r="B34418" s="1"/>
      <c r="C34418" s="1"/>
      <c r="D34418" s="8"/>
      <c r="E34418" s="1"/>
      <c r="F34418" s="1"/>
      <c r="G34418" s="1"/>
      <c r="H34418" s="1"/>
    </row>
    <row r="34419">
      <c r="A34419" s="1"/>
      <c r="B34419" s="1"/>
      <c r="C34419" s="1"/>
      <c r="D34419" s="8"/>
      <c r="E34419" s="1"/>
      <c r="F34419" s="1"/>
      <c r="G34419" s="1"/>
      <c r="H34419" s="1"/>
    </row>
    <row r="34420">
      <c r="A34420" s="1"/>
      <c r="B34420" s="1"/>
      <c r="C34420" s="1"/>
      <c r="D34420" s="8"/>
      <c r="E34420" s="1"/>
      <c r="F34420" s="1"/>
      <c r="G34420" s="1"/>
      <c r="H34420" s="1"/>
    </row>
    <row r="34421">
      <c r="A34421" s="1"/>
      <c r="B34421" s="1"/>
      <c r="C34421" s="1"/>
      <c r="D34421" s="8"/>
      <c r="E34421" s="1"/>
      <c r="F34421" s="1"/>
      <c r="G34421" s="1"/>
      <c r="H34421" s="1"/>
    </row>
    <row r="34422">
      <c r="A34422" s="1"/>
      <c r="B34422" s="1"/>
      <c r="C34422" s="1"/>
      <c r="D34422" s="8"/>
      <c r="E34422" s="1"/>
      <c r="F34422" s="1"/>
      <c r="G34422" s="1"/>
      <c r="H34422" s="1"/>
    </row>
    <row r="34423">
      <c r="A34423" s="1"/>
      <c r="B34423" s="1"/>
      <c r="C34423" s="1"/>
      <c r="D34423" s="8"/>
      <c r="E34423" s="1"/>
      <c r="F34423" s="1"/>
      <c r="G34423" s="1"/>
      <c r="H34423" s="1"/>
    </row>
    <row r="34424">
      <c r="A34424" s="1"/>
      <c r="B34424" s="1"/>
      <c r="C34424" s="1"/>
      <c r="D34424" s="8"/>
      <c r="E34424" s="1"/>
      <c r="F34424" s="1"/>
      <c r="G34424" s="1"/>
      <c r="H34424" s="1"/>
    </row>
    <row r="34425">
      <c r="A34425" s="1"/>
      <c r="B34425" s="1"/>
      <c r="C34425" s="1"/>
      <c r="D34425" s="8"/>
      <c r="E34425" s="1"/>
      <c r="F34425" s="1"/>
      <c r="G34425" s="1"/>
      <c r="H34425" s="1"/>
    </row>
    <row r="34426">
      <c r="A34426" s="1"/>
      <c r="B34426" s="1"/>
      <c r="C34426" s="1"/>
      <c r="D34426" s="8"/>
      <c r="E34426" s="1"/>
      <c r="F34426" s="1"/>
      <c r="G34426" s="1"/>
      <c r="H34426" s="1"/>
    </row>
    <row r="34427">
      <c r="A34427" s="1"/>
      <c r="B34427" s="1"/>
      <c r="C34427" s="1"/>
      <c r="D34427" s="8"/>
      <c r="E34427" s="1"/>
      <c r="F34427" s="1"/>
      <c r="G34427" s="1"/>
      <c r="H34427" s="1"/>
    </row>
    <row r="34428">
      <c r="A34428" s="1"/>
      <c r="B34428" s="1"/>
      <c r="C34428" s="1"/>
      <c r="D34428" s="8"/>
      <c r="E34428" s="1"/>
      <c r="F34428" s="1"/>
      <c r="G34428" s="1"/>
      <c r="H34428" s="1"/>
    </row>
    <row r="34429">
      <c r="A34429" s="1"/>
      <c r="B34429" s="1"/>
      <c r="C34429" s="1"/>
      <c r="D34429" s="8"/>
      <c r="E34429" s="1"/>
      <c r="F34429" s="1"/>
      <c r="G34429" s="1"/>
      <c r="H34429" s="1"/>
    </row>
    <row r="34430">
      <c r="A34430" s="1"/>
      <c r="B34430" s="1"/>
      <c r="C34430" s="1"/>
      <c r="D34430" s="8"/>
      <c r="E34430" s="1"/>
      <c r="F34430" s="1"/>
      <c r="G34430" s="1"/>
      <c r="H34430" s="1"/>
    </row>
    <row r="34431">
      <c r="A34431" s="1"/>
      <c r="B34431" s="1"/>
      <c r="C34431" s="1"/>
      <c r="D34431" s="8"/>
      <c r="E34431" s="1"/>
      <c r="F34431" s="1"/>
      <c r="G34431" s="1"/>
      <c r="H34431" s="1"/>
    </row>
    <row r="34432">
      <c r="A34432" s="1"/>
      <c r="B34432" s="1"/>
      <c r="C34432" s="1"/>
      <c r="D34432" s="8"/>
      <c r="E34432" s="1"/>
      <c r="F34432" s="1"/>
      <c r="G34432" s="1"/>
      <c r="H34432" s="1"/>
    </row>
    <row r="34433">
      <c r="A34433" s="1"/>
      <c r="B34433" s="1"/>
      <c r="C34433" s="1"/>
      <c r="D34433" s="8"/>
      <c r="E34433" s="1"/>
      <c r="F34433" s="1"/>
      <c r="G34433" s="1"/>
      <c r="H34433" s="1"/>
    </row>
    <row r="34434">
      <c r="A34434" s="1"/>
      <c r="B34434" s="1"/>
      <c r="C34434" s="1"/>
      <c r="D34434" s="8"/>
      <c r="E34434" s="1"/>
      <c r="F34434" s="1"/>
      <c r="G34434" s="1"/>
      <c r="H34434" s="1"/>
    </row>
    <row r="34435">
      <c r="A34435" s="1"/>
      <c r="B34435" s="1"/>
      <c r="C34435" s="1"/>
      <c r="D34435" s="8"/>
      <c r="E34435" s="1"/>
      <c r="F34435" s="1"/>
      <c r="G34435" s="1"/>
      <c r="H34435" s="1"/>
    </row>
    <row r="34436">
      <c r="A34436" s="1"/>
      <c r="B34436" s="1"/>
      <c r="C34436" s="1"/>
      <c r="D34436" s="8"/>
      <c r="E34436" s="1"/>
      <c r="F34436" s="1"/>
      <c r="G34436" s="1"/>
      <c r="H34436" s="1"/>
    </row>
    <row r="34437">
      <c r="A34437" s="1"/>
      <c r="B34437" s="1"/>
      <c r="C34437" s="1"/>
      <c r="D34437" s="8"/>
      <c r="E34437" s="1"/>
      <c r="F34437" s="1"/>
      <c r="G34437" s="1"/>
      <c r="H34437" s="1"/>
    </row>
    <row r="34438">
      <c r="A34438" s="1"/>
      <c r="B34438" s="1"/>
      <c r="C34438" s="1"/>
      <c r="D34438" s="8"/>
      <c r="E34438" s="1"/>
      <c r="F34438" s="1"/>
      <c r="G34438" s="1"/>
      <c r="H34438" s="1"/>
    </row>
    <row r="34439">
      <c r="A34439" s="1"/>
      <c r="B34439" s="1"/>
      <c r="C34439" s="1"/>
      <c r="D34439" s="8"/>
      <c r="E34439" s="1"/>
      <c r="F34439" s="1"/>
      <c r="G34439" s="1"/>
      <c r="H34439" s="1"/>
    </row>
    <row r="34440">
      <c r="A34440" s="1"/>
      <c r="B34440" s="1"/>
      <c r="C34440" s="1"/>
      <c r="D34440" s="8"/>
      <c r="E34440" s="1"/>
      <c r="F34440" s="1"/>
      <c r="G34440" s="1"/>
      <c r="H34440" s="1"/>
    </row>
    <row r="34441">
      <c r="A34441" s="1"/>
      <c r="B34441" s="1"/>
      <c r="C34441" s="1"/>
      <c r="D34441" s="8"/>
      <c r="E34441" s="1"/>
      <c r="F34441" s="1"/>
      <c r="G34441" s="1"/>
      <c r="H34441" s="1"/>
    </row>
    <row r="34442">
      <c r="A34442" s="1"/>
      <c r="B34442" s="1"/>
      <c r="C34442" s="1"/>
      <c r="D34442" s="8"/>
      <c r="E34442" s="1"/>
      <c r="F34442" s="1"/>
      <c r="G34442" s="1"/>
      <c r="H34442" s="1"/>
    </row>
    <row r="34443">
      <c r="A34443" s="1"/>
      <c r="B34443" s="1"/>
      <c r="C34443" s="1"/>
      <c r="D34443" s="8"/>
      <c r="E34443" s="1"/>
      <c r="F34443" s="1"/>
      <c r="G34443" s="1"/>
      <c r="H34443" s="1"/>
    </row>
    <row r="34444">
      <c r="A34444" s="1"/>
      <c r="B34444" s="1"/>
      <c r="C34444" s="1"/>
      <c r="D34444" s="8"/>
      <c r="E34444" s="1"/>
      <c r="F34444" s="1"/>
      <c r="G34444" s="1"/>
      <c r="H34444" s="1"/>
    </row>
    <row r="34445">
      <c r="A34445" s="1"/>
      <c r="B34445" s="1"/>
      <c r="C34445" s="1"/>
      <c r="D34445" s="8"/>
      <c r="E34445" s="1"/>
      <c r="F34445" s="1"/>
      <c r="G34445" s="1"/>
      <c r="H34445" s="1"/>
    </row>
    <row r="34446">
      <c r="A34446" s="1"/>
      <c r="B34446" s="1"/>
      <c r="C34446" s="1"/>
      <c r="D34446" s="8"/>
      <c r="E34446" s="1"/>
      <c r="F34446" s="1"/>
      <c r="G34446" s="1"/>
      <c r="H34446" s="1"/>
    </row>
    <row r="34447">
      <c r="A34447" s="1"/>
      <c r="B34447" s="1"/>
      <c r="C34447" s="1"/>
      <c r="D34447" s="8"/>
      <c r="E34447" s="1"/>
      <c r="F34447" s="1"/>
      <c r="G34447" s="1"/>
      <c r="H34447" s="1"/>
    </row>
    <row r="34448">
      <c r="A34448" s="1"/>
      <c r="B34448" s="1"/>
      <c r="C34448" s="1"/>
      <c r="D34448" s="8"/>
      <c r="E34448" s="1"/>
      <c r="F34448" s="1"/>
      <c r="G34448" s="1"/>
      <c r="H34448" s="1"/>
    </row>
    <row r="34449">
      <c r="A34449" s="1"/>
      <c r="B34449" s="1"/>
      <c r="C34449" s="1"/>
      <c r="D34449" s="8"/>
      <c r="E34449" s="1"/>
      <c r="F34449" s="1"/>
      <c r="G34449" s="1"/>
      <c r="H34449" s="1"/>
    </row>
    <row r="34450">
      <c r="A34450" s="1"/>
      <c r="B34450" s="1"/>
      <c r="C34450" s="1"/>
      <c r="D34450" s="8"/>
      <c r="E34450" s="1"/>
      <c r="F34450" s="1"/>
      <c r="G34450" s="1"/>
      <c r="H34450" s="1"/>
    </row>
    <row r="34451">
      <c r="A34451" s="1"/>
      <c r="B34451" s="1"/>
      <c r="C34451" s="1"/>
      <c r="D34451" s="8"/>
      <c r="E34451" s="1"/>
      <c r="F34451" s="1"/>
      <c r="G34451" s="1"/>
      <c r="H34451" s="1"/>
    </row>
    <row r="34452">
      <c r="A34452" s="1"/>
      <c r="B34452" s="1"/>
      <c r="C34452" s="1"/>
      <c r="D34452" s="8"/>
      <c r="E34452" s="1"/>
      <c r="F34452" s="1"/>
      <c r="G34452" s="1"/>
      <c r="H34452" s="1"/>
    </row>
    <row r="34453">
      <c r="A34453" s="1"/>
      <c r="B34453" s="1"/>
      <c r="C34453" s="1"/>
      <c r="D34453" s="8"/>
      <c r="E34453" s="1"/>
      <c r="F34453" s="1"/>
      <c r="G34453" s="1"/>
      <c r="H34453" s="1"/>
    </row>
    <row r="34454">
      <c r="A34454" s="1"/>
      <c r="B34454" s="1"/>
      <c r="C34454" s="1"/>
      <c r="D34454" s="8"/>
      <c r="E34454" s="1"/>
      <c r="F34454" s="1"/>
      <c r="G34454" s="1"/>
      <c r="H34454" s="1"/>
    </row>
    <row r="34455">
      <c r="A34455" s="1"/>
      <c r="B34455" s="1"/>
      <c r="C34455" s="1"/>
      <c r="D34455" s="8"/>
      <c r="E34455" s="1"/>
      <c r="F34455" s="1"/>
      <c r="G34455" s="1"/>
      <c r="H34455" s="1"/>
    </row>
    <row r="34456">
      <c r="A34456" s="1"/>
      <c r="B34456" s="1"/>
      <c r="C34456" s="1"/>
      <c r="D34456" s="8"/>
      <c r="E34456" s="1"/>
      <c r="F34456" s="1"/>
      <c r="G34456" s="1"/>
      <c r="H34456" s="1"/>
    </row>
    <row r="34457">
      <c r="A34457" s="1"/>
      <c r="B34457" s="1"/>
      <c r="C34457" s="1"/>
      <c r="D34457" s="8"/>
      <c r="E34457" s="1"/>
      <c r="F34457" s="1"/>
      <c r="G34457" s="1"/>
      <c r="H34457" s="1"/>
    </row>
    <row r="34458">
      <c r="A34458" s="1"/>
      <c r="B34458" s="1"/>
      <c r="C34458" s="1"/>
      <c r="D34458" s="8"/>
      <c r="E34458" s="1"/>
      <c r="F34458" s="1"/>
      <c r="G34458" s="1"/>
      <c r="H34458" s="1"/>
    </row>
    <row r="34459">
      <c r="A34459" s="1"/>
      <c r="B34459" s="1"/>
      <c r="C34459" s="1"/>
      <c r="D34459" s="8"/>
      <c r="E34459" s="1"/>
      <c r="F34459" s="1"/>
      <c r="G34459" s="1"/>
      <c r="H34459" s="1"/>
    </row>
    <row r="34460">
      <c r="A34460" s="1"/>
      <c r="B34460" s="1"/>
      <c r="C34460" s="1"/>
      <c r="D34460" s="8"/>
      <c r="E34460" s="1"/>
      <c r="F34460" s="1"/>
      <c r="G34460" s="1"/>
      <c r="H34460" s="1"/>
    </row>
    <row r="34461">
      <c r="A34461" s="1"/>
      <c r="B34461" s="1"/>
      <c r="C34461" s="1"/>
      <c r="D34461" s="8"/>
      <c r="E34461" s="1"/>
      <c r="F34461" s="1"/>
      <c r="G34461" s="1"/>
      <c r="H34461" s="1"/>
    </row>
    <row r="34462">
      <c r="A34462" s="1"/>
      <c r="B34462" s="1"/>
      <c r="C34462" s="1"/>
      <c r="D34462" s="8"/>
      <c r="E34462" s="1"/>
      <c r="F34462" s="1"/>
      <c r="G34462" s="1"/>
      <c r="H34462" s="1"/>
    </row>
    <row r="34463">
      <c r="A34463" s="1"/>
      <c r="B34463" s="1"/>
      <c r="C34463" s="1"/>
      <c r="D34463" s="8"/>
      <c r="E34463" s="1"/>
      <c r="F34463" s="1"/>
      <c r="G34463" s="1"/>
      <c r="H34463" s="1"/>
    </row>
    <row r="34464">
      <c r="A34464" s="1"/>
      <c r="B34464" s="1"/>
      <c r="C34464" s="1"/>
      <c r="D34464" s="8"/>
      <c r="E34464" s="1"/>
      <c r="F34464" s="1"/>
      <c r="G34464" s="1"/>
      <c r="H34464" s="1"/>
    </row>
    <row r="34465">
      <c r="A34465" s="1"/>
      <c r="B34465" s="1"/>
      <c r="C34465" s="1"/>
      <c r="D34465" s="8"/>
      <c r="E34465" s="1"/>
      <c r="F34465" s="1"/>
      <c r="G34465" s="1"/>
      <c r="H34465" s="1"/>
    </row>
    <row r="34466">
      <c r="A34466" s="1"/>
      <c r="B34466" s="1"/>
      <c r="C34466" s="1"/>
      <c r="D34466" s="8"/>
      <c r="E34466" s="1"/>
      <c r="F34466" s="1"/>
      <c r="G34466" s="1"/>
      <c r="H34466" s="1"/>
    </row>
    <row r="34467">
      <c r="A34467" s="1"/>
      <c r="B34467" s="1"/>
      <c r="C34467" s="1"/>
      <c r="D34467" s="8"/>
      <c r="E34467" s="1"/>
      <c r="F34467" s="1"/>
      <c r="G34467" s="1"/>
      <c r="H34467" s="1"/>
    </row>
    <row r="34468">
      <c r="A34468" s="1"/>
      <c r="B34468" s="1"/>
      <c r="C34468" s="1"/>
      <c r="D34468" s="8"/>
      <c r="E34468" s="1"/>
      <c r="F34468" s="1"/>
      <c r="G34468" s="1"/>
      <c r="H34468" s="1"/>
    </row>
    <row r="34469">
      <c r="A34469" s="1"/>
      <c r="B34469" s="1"/>
      <c r="C34469" s="1"/>
      <c r="D34469" s="8"/>
      <c r="E34469" s="1"/>
      <c r="F34469" s="1"/>
      <c r="G34469" s="1"/>
      <c r="H34469" s="1"/>
    </row>
    <row r="34470">
      <c r="A34470" s="1"/>
      <c r="B34470" s="1"/>
      <c r="C34470" s="1"/>
      <c r="D34470" s="8"/>
      <c r="E34470" s="1"/>
      <c r="F34470" s="1"/>
      <c r="G34470" s="1"/>
      <c r="H34470" s="1"/>
    </row>
    <row r="34471">
      <c r="A34471" s="1"/>
      <c r="B34471" s="1"/>
      <c r="C34471" s="1"/>
      <c r="D34471" s="8"/>
      <c r="E34471" s="1"/>
      <c r="F34471" s="1"/>
      <c r="G34471" s="1"/>
      <c r="H34471" s="1"/>
    </row>
    <row r="34472">
      <c r="A34472" s="1"/>
      <c r="B34472" s="1"/>
      <c r="C34472" s="1"/>
      <c r="D34472" s="8"/>
      <c r="E34472" s="1"/>
      <c r="F34472" s="1"/>
      <c r="G34472" s="1"/>
      <c r="H34472" s="1"/>
    </row>
    <row r="34473">
      <c r="A34473" s="1"/>
      <c r="B34473" s="1"/>
      <c r="C34473" s="1"/>
      <c r="D34473" s="8"/>
      <c r="E34473" s="1"/>
      <c r="F34473" s="1"/>
      <c r="G34473" s="1"/>
      <c r="H34473" s="1"/>
    </row>
    <row r="34474">
      <c r="A34474" s="1"/>
      <c r="B34474" s="1"/>
      <c r="C34474" s="1"/>
      <c r="D34474" s="8"/>
      <c r="E34474" s="1"/>
      <c r="F34474" s="1"/>
      <c r="G34474" s="1"/>
      <c r="H34474" s="1"/>
    </row>
    <row r="34475">
      <c r="A34475" s="1"/>
      <c r="B34475" s="1"/>
      <c r="C34475" s="1"/>
      <c r="D34475" s="8"/>
      <c r="E34475" s="1"/>
      <c r="F34475" s="1"/>
      <c r="G34475" s="1"/>
      <c r="H34475" s="1"/>
    </row>
    <row r="34476">
      <c r="A34476" s="1"/>
      <c r="B34476" s="1"/>
      <c r="C34476" s="1"/>
      <c r="D34476" s="8"/>
      <c r="E34476" s="1"/>
      <c r="F34476" s="1"/>
      <c r="G34476" s="1"/>
      <c r="H34476" s="1"/>
    </row>
    <row r="34477">
      <c r="A34477" s="1"/>
      <c r="B34477" s="1"/>
      <c r="C34477" s="1"/>
      <c r="D34477" s="8"/>
      <c r="E34477" s="1"/>
      <c r="F34477" s="1"/>
      <c r="G34477" s="1"/>
      <c r="H34477" s="1"/>
    </row>
    <row r="34478">
      <c r="A34478" s="1"/>
      <c r="B34478" s="1"/>
      <c r="C34478" s="1"/>
      <c r="D34478" s="8"/>
      <c r="E34478" s="1"/>
      <c r="F34478" s="1"/>
      <c r="G34478" s="1"/>
      <c r="H34478" s="1"/>
    </row>
    <row r="34479">
      <c r="A34479" s="1"/>
      <c r="B34479" s="1"/>
      <c r="C34479" s="1"/>
      <c r="D34479" s="8"/>
      <c r="E34479" s="1"/>
      <c r="F34479" s="1"/>
      <c r="G34479" s="1"/>
      <c r="H34479" s="1"/>
    </row>
    <row r="34480">
      <c r="A34480" s="1"/>
      <c r="B34480" s="1"/>
      <c r="C34480" s="1"/>
      <c r="D34480" s="8"/>
      <c r="E34480" s="1"/>
      <c r="F34480" s="1"/>
      <c r="G34480" s="1"/>
      <c r="H34480" s="1"/>
    </row>
    <row r="34481">
      <c r="A34481" s="1"/>
      <c r="B34481" s="1"/>
      <c r="C34481" s="1"/>
      <c r="D34481" s="8"/>
      <c r="E34481" s="1"/>
      <c r="F34481" s="1"/>
      <c r="G34481" s="1"/>
      <c r="H34481" s="1"/>
    </row>
    <row r="34482">
      <c r="A34482" s="1"/>
      <c r="B34482" s="1"/>
      <c r="C34482" s="1"/>
      <c r="D34482" s="8"/>
      <c r="E34482" s="1"/>
      <c r="F34482" s="1"/>
      <c r="G34482" s="1"/>
      <c r="H34482" s="1"/>
    </row>
    <row r="34483">
      <c r="A34483" s="1"/>
      <c r="B34483" s="1"/>
      <c r="C34483" s="1"/>
      <c r="D34483" s="8"/>
      <c r="E34483" s="1"/>
      <c r="F34483" s="1"/>
      <c r="G34483" s="1"/>
      <c r="H34483" s="1"/>
    </row>
    <row r="34484">
      <c r="A34484" s="1"/>
      <c r="B34484" s="1"/>
      <c r="C34484" s="1"/>
      <c r="D34484" s="8"/>
      <c r="E34484" s="1"/>
      <c r="F34484" s="1"/>
      <c r="G34484" s="1"/>
      <c r="H34484" s="1"/>
    </row>
    <row r="34485">
      <c r="A34485" s="1"/>
      <c r="B34485" s="1"/>
      <c r="C34485" s="1"/>
      <c r="D34485" s="8"/>
      <c r="E34485" s="1"/>
      <c r="F34485" s="1"/>
      <c r="G34485" s="1"/>
      <c r="H34485" s="1"/>
    </row>
    <row r="34486">
      <c r="A34486" s="1"/>
      <c r="B34486" s="1"/>
      <c r="C34486" s="1"/>
      <c r="D34486" s="8"/>
      <c r="E34486" s="1"/>
      <c r="F34486" s="1"/>
      <c r="G34486" s="1"/>
      <c r="H34486" s="1"/>
    </row>
    <row r="34487">
      <c r="A34487" s="1"/>
      <c r="B34487" s="1"/>
      <c r="C34487" s="1"/>
      <c r="D34487" s="8"/>
      <c r="E34487" s="1"/>
      <c r="F34487" s="1"/>
      <c r="G34487" s="1"/>
      <c r="H34487" s="1"/>
    </row>
    <row r="34488">
      <c r="A34488" s="1"/>
      <c r="B34488" s="1"/>
      <c r="C34488" s="1"/>
      <c r="D34488" s="8"/>
      <c r="E34488" s="1"/>
      <c r="F34488" s="1"/>
      <c r="G34488" s="1"/>
      <c r="H34488" s="1"/>
    </row>
    <row r="34489">
      <c r="A34489" s="1"/>
      <c r="B34489" s="1"/>
      <c r="C34489" s="1"/>
      <c r="D34489" s="8"/>
      <c r="E34489" s="1"/>
      <c r="F34489" s="1"/>
      <c r="G34489" s="1"/>
      <c r="H34489" s="1"/>
    </row>
    <row r="34490">
      <c r="A34490" s="1"/>
      <c r="B34490" s="1"/>
      <c r="C34490" s="1"/>
      <c r="D34490" s="8"/>
      <c r="E34490" s="1"/>
      <c r="F34490" s="1"/>
      <c r="G34490" s="1"/>
      <c r="H34490" s="1"/>
    </row>
    <row r="34491">
      <c r="A34491" s="1"/>
      <c r="B34491" s="1"/>
      <c r="C34491" s="1"/>
      <c r="D34491" s="8"/>
      <c r="E34491" s="1"/>
      <c r="F34491" s="1"/>
      <c r="G34491" s="1"/>
      <c r="H34491" s="1"/>
    </row>
    <row r="34492">
      <c r="A34492" s="1"/>
      <c r="B34492" s="1"/>
      <c r="C34492" s="1"/>
      <c r="D34492" s="8"/>
      <c r="E34492" s="1"/>
      <c r="F34492" s="1"/>
      <c r="G34492" s="1"/>
      <c r="H34492" s="1"/>
    </row>
    <row r="34493">
      <c r="A34493" s="1"/>
      <c r="B34493" s="1"/>
      <c r="C34493" s="1"/>
      <c r="D34493" s="8"/>
      <c r="E34493" s="1"/>
      <c r="F34493" s="1"/>
      <c r="G34493" s="1"/>
      <c r="H34493" s="1"/>
    </row>
    <row r="34494">
      <c r="A34494" s="1"/>
      <c r="B34494" s="1"/>
      <c r="C34494" s="1"/>
      <c r="D34494" s="8"/>
      <c r="E34494" s="1"/>
      <c r="F34494" s="1"/>
      <c r="G34494" s="1"/>
      <c r="H34494" s="1"/>
    </row>
    <row r="34495">
      <c r="A34495" s="1"/>
      <c r="B34495" s="1"/>
      <c r="C34495" s="1"/>
      <c r="D34495" s="8"/>
      <c r="E34495" s="1"/>
      <c r="F34495" s="1"/>
      <c r="G34495" s="1"/>
      <c r="H34495" s="1"/>
    </row>
    <row r="34496">
      <c r="A34496" s="1"/>
      <c r="B34496" s="1"/>
      <c r="C34496" s="1"/>
      <c r="D34496" s="8"/>
      <c r="E34496" s="1"/>
      <c r="F34496" s="1"/>
      <c r="G34496" s="1"/>
      <c r="H34496" s="1"/>
    </row>
    <row r="34497">
      <c r="A34497" s="1"/>
      <c r="B34497" s="1"/>
      <c r="C34497" s="1"/>
      <c r="D34497" s="8"/>
      <c r="E34497" s="1"/>
      <c r="F34497" s="1"/>
      <c r="G34497" s="1"/>
      <c r="H34497" s="1"/>
    </row>
    <row r="34498">
      <c r="A34498" s="1"/>
      <c r="B34498" s="1"/>
      <c r="C34498" s="1"/>
      <c r="D34498" s="8"/>
      <c r="E34498" s="1"/>
      <c r="F34498" s="1"/>
      <c r="G34498" s="1"/>
      <c r="H34498" s="1"/>
    </row>
    <row r="34499">
      <c r="A34499" s="1"/>
      <c r="B34499" s="1"/>
      <c r="C34499" s="1"/>
      <c r="D34499" s="8"/>
      <c r="E34499" s="1"/>
      <c r="F34499" s="1"/>
      <c r="G34499" s="1"/>
      <c r="H34499" s="1"/>
    </row>
    <row r="34500">
      <c r="A34500" s="1"/>
      <c r="B34500" s="1"/>
      <c r="C34500" s="1"/>
      <c r="D34500" s="8"/>
      <c r="E34500" s="1"/>
      <c r="F34500" s="1"/>
      <c r="G34500" s="1"/>
      <c r="H34500" s="1"/>
    </row>
    <row r="34501">
      <c r="A34501" s="1"/>
      <c r="B34501" s="1"/>
      <c r="C34501" s="1"/>
      <c r="D34501" s="8"/>
      <c r="E34501" s="1"/>
      <c r="F34501" s="1"/>
      <c r="G34501" s="1"/>
      <c r="H34501" s="1"/>
    </row>
    <row r="34502">
      <c r="A34502" s="1"/>
      <c r="B34502" s="1"/>
      <c r="C34502" s="1"/>
      <c r="D34502" s="8"/>
      <c r="E34502" s="1"/>
      <c r="F34502" s="1"/>
      <c r="G34502" s="1"/>
      <c r="H34502" s="1"/>
    </row>
    <row r="34503">
      <c r="A34503" s="1"/>
      <c r="B34503" s="1"/>
      <c r="C34503" s="1"/>
      <c r="D34503" s="8"/>
      <c r="E34503" s="1"/>
      <c r="F34503" s="1"/>
      <c r="G34503" s="1"/>
      <c r="H34503" s="1"/>
    </row>
    <row r="34504">
      <c r="A34504" s="1"/>
      <c r="B34504" s="1"/>
      <c r="C34504" s="1"/>
      <c r="D34504" s="8"/>
      <c r="E34504" s="1"/>
      <c r="F34504" s="1"/>
      <c r="G34504" s="1"/>
      <c r="H34504" s="1"/>
    </row>
    <row r="34505">
      <c r="A34505" s="1"/>
      <c r="B34505" s="1"/>
      <c r="C34505" s="1"/>
      <c r="D34505" s="8"/>
      <c r="E34505" s="1"/>
      <c r="F34505" s="1"/>
      <c r="G34505" s="1"/>
      <c r="H34505" s="1"/>
    </row>
    <row r="34506">
      <c r="A34506" s="1"/>
      <c r="B34506" s="1"/>
      <c r="C34506" s="1"/>
      <c r="D34506" s="8"/>
      <c r="E34506" s="1"/>
      <c r="F34506" s="1"/>
      <c r="G34506" s="1"/>
      <c r="H34506" s="1"/>
    </row>
    <row r="34507">
      <c r="A34507" s="1"/>
      <c r="B34507" s="1"/>
      <c r="C34507" s="1"/>
      <c r="D34507" s="8"/>
      <c r="E34507" s="1"/>
      <c r="F34507" s="1"/>
      <c r="G34507" s="1"/>
      <c r="H34507" s="1"/>
    </row>
    <row r="34508">
      <c r="A34508" s="1"/>
      <c r="B34508" s="1"/>
      <c r="C34508" s="1"/>
      <c r="D34508" s="8"/>
      <c r="E34508" s="1"/>
      <c r="F34508" s="1"/>
      <c r="G34508" s="1"/>
      <c r="H34508" s="1"/>
    </row>
    <row r="34509">
      <c r="A34509" s="1"/>
      <c r="B34509" s="1"/>
      <c r="C34509" s="1"/>
      <c r="D34509" s="8"/>
      <c r="E34509" s="1"/>
      <c r="F34509" s="1"/>
      <c r="G34509" s="1"/>
      <c r="H34509" s="1"/>
    </row>
    <row r="34510">
      <c r="A34510" s="1"/>
      <c r="B34510" s="1"/>
      <c r="C34510" s="1"/>
      <c r="D34510" s="8"/>
      <c r="E34510" s="1"/>
      <c r="F34510" s="1"/>
      <c r="G34510" s="1"/>
      <c r="H34510" s="1"/>
    </row>
    <row r="34511">
      <c r="A34511" s="1"/>
      <c r="B34511" s="1"/>
      <c r="C34511" s="1"/>
      <c r="D34511" s="8"/>
      <c r="E34511" s="1"/>
      <c r="F34511" s="1"/>
      <c r="G34511" s="1"/>
      <c r="H34511" s="1"/>
    </row>
    <row r="34512">
      <c r="A34512" s="1"/>
      <c r="B34512" s="1"/>
      <c r="C34512" s="1"/>
      <c r="D34512" s="8"/>
      <c r="E34512" s="1"/>
      <c r="F34512" s="1"/>
      <c r="G34512" s="1"/>
      <c r="H34512" s="1"/>
    </row>
    <row r="34513">
      <c r="A34513" s="1"/>
      <c r="B34513" s="1"/>
      <c r="C34513" s="1"/>
      <c r="D34513" s="8"/>
      <c r="E34513" s="1"/>
      <c r="F34513" s="1"/>
      <c r="G34513" s="1"/>
      <c r="H34513" s="1"/>
    </row>
    <row r="34514">
      <c r="A34514" s="1"/>
      <c r="B34514" s="1"/>
      <c r="C34514" s="1"/>
      <c r="D34514" s="8"/>
      <c r="E34514" s="1"/>
      <c r="F34514" s="1"/>
      <c r="G34514" s="1"/>
      <c r="H34514" s="1"/>
    </row>
    <row r="34515">
      <c r="A34515" s="1"/>
      <c r="B34515" s="1"/>
      <c r="C34515" s="1"/>
      <c r="D34515" s="8"/>
      <c r="E34515" s="1"/>
      <c r="F34515" s="1"/>
      <c r="G34515" s="1"/>
      <c r="H34515" s="1"/>
    </row>
    <row r="34516">
      <c r="A34516" s="1"/>
      <c r="B34516" s="1"/>
      <c r="C34516" s="1"/>
      <c r="D34516" s="8"/>
      <c r="E34516" s="1"/>
      <c r="F34516" s="1"/>
      <c r="G34516" s="1"/>
      <c r="H34516" s="1"/>
    </row>
    <row r="34517">
      <c r="A34517" s="1"/>
      <c r="B34517" s="1"/>
      <c r="C34517" s="1"/>
      <c r="D34517" s="8"/>
      <c r="E34517" s="1"/>
      <c r="F34517" s="1"/>
      <c r="G34517" s="1"/>
      <c r="H34517" s="1"/>
    </row>
    <row r="34518">
      <c r="A34518" s="1"/>
      <c r="B34518" s="1"/>
      <c r="C34518" s="1"/>
      <c r="D34518" s="8"/>
      <c r="E34518" s="1"/>
      <c r="F34518" s="1"/>
      <c r="G34518" s="1"/>
      <c r="H34518" s="1"/>
    </row>
    <row r="34519">
      <c r="A34519" s="1"/>
      <c r="B34519" s="1"/>
      <c r="C34519" s="1"/>
      <c r="D34519" s="8"/>
      <c r="E34519" s="1"/>
      <c r="F34519" s="1"/>
      <c r="G34519" s="1"/>
      <c r="H34519" s="1"/>
    </row>
    <row r="34520">
      <c r="A34520" s="1"/>
      <c r="B34520" s="1"/>
      <c r="C34520" s="1"/>
      <c r="D34520" s="8"/>
      <c r="E34520" s="1"/>
      <c r="F34520" s="1"/>
      <c r="G34520" s="1"/>
      <c r="H34520" s="1"/>
    </row>
    <row r="34521">
      <c r="A34521" s="1"/>
      <c r="B34521" s="1"/>
      <c r="C34521" s="1"/>
      <c r="D34521" s="8"/>
      <c r="E34521" s="1"/>
      <c r="F34521" s="1"/>
      <c r="G34521" s="1"/>
      <c r="H34521" s="1"/>
    </row>
    <row r="34522">
      <c r="A34522" s="1"/>
      <c r="B34522" s="1"/>
      <c r="C34522" s="1"/>
      <c r="D34522" s="8"/>
      <c r="E34522" s="1"/>
      <c r="F34522" s="1"/>
      <c r="G34522" s="1"/>
      <c r="H34522" s="1"/>
    </row>
    <row r="34523">
      <c r="A34523" s="1"/>
      <c r="B34523" s="1"/>
      <c r="C34523" s="1"/>
      <c r="D34523" s="8"/>
      <c r="E34523" s="1"/>
      <c r="F34523" s="1"/>
      <c r="G34523" s="1"/>
      <c r="H34523" s="1"/>
    </row>
    <row r="34524">
      <c r="A34524" s="1"/>
      <c r="B34524" s="1"/>
      <c r="C34524" s="1"/>
      <c r="D34524" s="8"/>
      <c r="E34524" s="1"/>
      <c r="F34524" s="1"/>
      <c r="G34524" s="1"/>
      <c r="H34524" s="1"/>
    </row>
    <row r="34525">
      <c r="A34525" s="1"/>
      <c r="B34525" s="1"/>
      <c r="C34525" s="1"/>
      <c r="D34525" s="8"/>
      <c r="E34525" s="1"/>
      <c r="F34525" s="1"/>
      <c r="G34525" s="1"/>
      <c r="H34525" s="1"/>
    </row>
    <row r="34526">
      <c r="A34526" s="1"/>
      <c r="B34526" s="1"/>
      <c r="C34526" s="1"/>
      <c r="D34526" s="8"/>
      <c r="E34526" s="1"/>
      <c r="F34526" s="1"/>
      <c r="G34526" s="1"/>
      <c r="H34526" s="1"/>
    </row>
    <row r="34527">
      <c r="A34527" s="1"/>
      <c r="B34527" s="1"/>
      <c r="C34527" s="1"/>
      <c r="D34527" s="8"/>
      <c r="E34527" s="1"/>
      <c r="F34527" s="1"/>
      <c r="G34527" s="1"/>
      <c r="H34527" s="1"/>
    </row>
    <row r="34528">
      <c r="A34528" s="1"/>
      <c r="B34528" s="1"/>
      <c r="C34528" s="1"/>
      <c r="D34528" s="8"/>
      <c r="E34528" s="1"/>
      <c r="F34528" s="1"/>
      <c r="G34528" s="1"/>
      <c r="H34528" s="1"/>
    </row>
    <row r="34529">
      <c r="A34529" s="1"/>
      <c r="B34529" s="1"/>
      <c r="C34529" s="1"/>
      <c r="D34529" s="8"/>
      <c r="E34529" s="1"/>
      <c r="F34529" s="1"/>
      <c r="G34529" s="1"/>
      <c r="H34529" s="1"/>
    </row>
    <row r="34530">
      <c r="A34530" s="1"/>
      <c r="B34530" s="1"/>
      <c r="C34530" s="1"/>
      <c r="D34530" s="8"/>
      <c r="E34530" s="1"/>
      <c r="F34530" s="1"/>
      <c r="G34530" s="1"/>
      <c r="H34530" s="1"/>
    </row>
    <row r="34531">
      <c r="A34531" s="1"/>
      <c r="B34531" s="1"/>
      <c r="C34531" s="1"/>
      <c r="D34531" s="8"/>
      <c r="E34531" s="1"/>
      <c r="F34531" s="1"/>
      <c r="G34531" s="1"/>
      <c r="H34531" s="1"/>
    </row>
    <row r="34532">
      <c r="A34532" s="1"/>
      <c r="B34532" s="1"/>
      <c r="C34532" s="1"/>
      <c r="D34532" s="8"/>
      <c r="E34532" s="1"/>
      <c r="F34532" s="1"/>
      <c r="G34532" s="1"/>
      <c r="H34532" s="1"/>
    </row>
    <row r="34533">
      <c r="A34533" s="1"/>
      <c r="B34533" s="1"/>
      <c r="C34533" s="1"/>
      <c r="D34533" s="8"/>
      <c r="E34533" s="1"/>
      <c r="F34533" s="1"/>
      <c r="G34533" s="1"/>
      <c r="H34533" s="1"/>
    </row>
    <row r="34534">
      <c r="A34534" s="1"/>
      <c r="B34534" s="1"/>
      <c r="C34534" s="1"/>
      <c r="D34534" s="8"/>
      <c r="E34534" s="1"/>
      <c r="F34534" s="1"/>
      <c r="G34534" s="1"/>
      <c r="H34534" s="1"/>
    </row>
    <row r="34535">
      <c r="A34535" s="1"/>
      <c r="B34535" s="1"/>
      <c r="C34535" s="1"/>
      <c r="D34535" s="8"/>
      <c r="E34535" s="1"/>
      <c r="F34535" s="1"/>
      <c r="G34535" s="1"/>
      <c r="H34535" s="1"/>
    </row>
    <row r="34536">
      <c r="A34536" s="1"/>
      <c r="B34536" s="1"/>
      <c r="C34536" s="1"/>
      <c r="D34536" s="8"/>
      <c r="E34536" s="1"/>
      <c r="F34536" s="1"/>
      <c r="G34536" s="1"/>
      <c r="H34536" s="1"/>
    </row>
    <row r="34537">
      <c r="A34537" s="1"/>
      <c r="B34537" s="1"/>
      <c r="C34537" s="1"/>
      <c r="D34537" s="8"/>
      <c r="E34537" s="1"/>
      <c r="F34537" s="1"/>
      <c r="G34537" s="1"/>
      <c r="H34537" s="1"/>
    </row>
    <row r="34538">
      <c r="A34538" s="1"/>
      <c r="B34538" s="1"/>
      <c r="C34538" s="1"/>
      <c r="D34538" s="8"/>
      <c r="E34538" s="1"/>
      <c r="F34538" s="1"/>
      <c r="G34538" s="1"/>
      <c r="H34538" s="1"/>
    </row>
    <row r="34539">
      <c r="A34539" s="1"/>
      <c r="B34539" s="1"/>
      <c r="C34539" s="1"/>
      <c r="D34539" s="8"/>
      <c r="E34539" s="1"/>
      <c r="F34539" s="1"/>
      <c r="G34539" s="1"/>
      <c r="H34539" s="1"/>
    </row>
    <row r="34540">
      <c r="A34540" s="1"/>
      <c r="B34540" s="1"/>
      <c r="C34540" s="1"/>
      <c r="D34540" s="8"/>
      <c r="E34540" s="1"/>
      <c r="F34540" s="1"/>
      <c r="G34540" s="1"/>
      <c r="H34540" s="1"/>
    </row>
    <row r="34541">
      <c r="A34541" s="1"/>
      <c r="B34541" s="1"/>
      <c r="C34541" s="1"/>
      <c r="D34541" s="8"/>
      <c r="E34541" s="1"/>
      <c r="F34541" s="1"/>
      <c r="G34541" s="1"/>
      <c r="H34541" s="1"/>
    </row>
    <row r="34542">
      <c r="A34542" s="1"/>
      <c r="B34542" s="1"/>
      <c r="C34542" s="1"/>
      <c r="D34542" s="8"/>
      <c r="E34542" s="1"/>
      <c r="F34542" s="1"/>
      <c r="G34542" s="1"/>
      <c r="H34542" s="1"/>
    </row>
    <row r="34543">
      <c r="A34543" s="1"/>
      <c r="B34543" s="1"/>
      <c r="C34543" s="1"/>
      <c r="D34543" s="8"/>
      <c r="E34543" s="1"/>
      <c r="F34543" s="1"/>
      <c r="G34543" s="1"/>
      <c r="H34543" s="1"/>
    </row>
    <row r="34544">
      <c r="A34544" s="1"/>
      <c r="B34544" s="1"/>
      <c r="C34544" s="1"/>
      <c r="D34544" s="8"/>
      <c r="E34544" s="1"/>
      <c r="F34544" s="1"/>
      <c r="G34544" s="1"/>
      <c r="H34544" s="1"/>
    </row>
    <row r="34545">
      <c r="A34545" s="1"/>
      <c r="B34545" s="1"/>
      <c r="C34545" s="1"/>
      <c r="D34545" s="8"/>
      <c r="E34545" s="1"/>
      <c r="F34545" s="1"/>
      <c r="G34545" s="1"/>
      <c r="H34545" s="1"/>
    </row>
    <row r="34546">
      <c r="A34546" s="1"/>
      <c r="B34546" s="1"/>
      <c r="C34546" s="1"/>
      <c r="D34546" s="8"/>
      <c r="E34546" s="1"/>
      <c r="F34546" s="1"/>
      <c r="G34546" s="1"/>
      <c r="H34546" s="1"/>
    </row>
    <row r="34547">
      <c r="A34547" s="1"/>
      <c r="B34547" s="1"/>
      <c r="C34547" s="1"/>
      <c r="D34547" s="8"/>
      <c r="E34547" s="1"/>
      <c r="F34547" s="1"/>
      <c r="G34547" s="1"/>
      <c r="H34547" s="1"/>
    </row>
    <row r="34548">
      <c r="A34548" s="1"/>
      <c r="B34548" s="1"/>
      <c r="C34548" s="1"/>
      <c r="D34548" s="8"/>
      <c r="E34548" s="1"/>
      <c r="F34548" s="1"/>
      <c r="G34548" s="1"/>
      <c r="H34548" s="1"/>
    </row>
    <row r="34549">
      <c r="A34549" s="1"/>
      <c r="B34549" s="1"/>
      <c r="C34549" s="1"/>
      <c r="D34549" s="8"/>
      <c r="E34549" s="1"/>
      <c r="F34549" s="1"/>
      <c r="G34549" s="1"/>
      <c r="H34549" s="1"/>
    </row>
    <row r="34550">
      <c r="A34550" s="1"/>
      <c r="B34550" s="1"/>
      <c r="C34550" s="1"/>
      <c r="D34550" s="8"/>
      <c r="E34550" s="1"/>
      <c r="F34550" s="1"/>
      <c r="G34550" s="1"/>
      <c r="H34550" s="1"/>
    </row>
    <row r="34551">
      <c r="A34551" s="1"/>
      <c r="B34551" s="1"/>
      <c r="C34551" s="1"/>
      <c r="D34551" s="8"/>
      <c r="E34551" s="1"/>
      <c r="F34551" s="1"/>
      <c r="G34551" s="1"/>
      <c r="H34551" s="1"/>
    </row>
    <row r="34552">
      <c r="A34552" s="1"/>
      <c r="B34552" s="1"/>
      <c r="C34552" s="1"/>
      <c r="D34552" s="8"/>
      <c r="E34552" s="1"/>
      <c r="F34552" s="1"/>
      <c r="G34552" s="1"/>
      <c r="H34552" s="1"/>
    </row>
    <row r="34553">
      <c r="A34553" s="1"/>
      <c r="B34553" s="1"/>
      <c r="C34553" s="1"/>
      <c r="D34553" s="8"/>
      <c r="E34553" s="1"/>
      <c r="F34553" s="1"/>
      <c r="G34553" s="1"/>
      <c r="H34553" s="1"/>
    </row>
    <row r="34554">
      <c r="A34554" s="1"/>
      <c r="B34554" s="1"/>
      <c r="C34554" s="1"/>
      <c r="D34554" s="8"/>
      <c r="E34554" s="1"/>
      <c r="F34554" s="1"/>
      <c r="G34554" s="1"/>
      <c r="H34554" s="1"/>
    </row>
    <row r="34555">
      <c r="A34555" s="1"/>
      <c r="B34555" s="1"/>
      <c r="C34555" s="1"/>
      <c r="D34555" s="8"/>
      <c r="E34555" s="1"/>
      <c r="F34555" s="1"/>
      <c r="G34555" s="1"/>
      <c r="H34555" s="1"/>
    </row>
    <row r="34556">
      <c r="A34556" s="1"/>
      <c r="B34556" s="1"/>
      <c r="C34556" s="1"/>
      <c r="D34556" s="8"/>
      <c r="E34556" s="1"/>
      <c r="F34556" s="1"/>
      <c r="G34556" s="1"/>
      <c r="H34556" s="1"/>
    </row>
    <row r="34557">
      <c r="A34557" s="1"/>
      <c r="B34557" s="1"/>
      <c r="C34557" s="1"/>
      <c r="D34557" s="8"/>
      <c r="E34557" s="1"/>
      <c r="F34557" s="1"/>
      <c r="G34557" s="1"/>
      <c r="H34557" s="1"/>
    </row>
    <row r="34558">
      <c r="A34558" s="1"/>
      <c r="B34558" s="1"/>
      <c r="C34558" s="1"/>
      <c r="D34558" s="8"/>
      <c r="E34558" s="1"/>
      <c r="F34558" s="1"/>
      <c r="G34558" s="1"/>
      <c r="H34558" s="1"/>
    </row>
    <row r="34559">
      <c r="A34559" s="1"/>
      <c r="B34559" s="1"/>
      <c r="C34559" s="1"/>
      <c r="D34559" s="8"/>
      <c r="E34559" s="1"/>
      <c r="F34559" s="1"/>
      <c r="G34559" s="1"/>
      <c r="H34559" s="1"/>
    </row>
    <row r="34560">
      <c r="A34560" s="1"/>
      <c r="B34560" s="1"/>
      <c r="C34560" s="1"/>
      <c r="D34560" s="8"/>
      <c r="E34560" s="1"/>
      <c r="F34560" s="1"/>
      <c r="G34560" s="1"/>
      <c r="H34560" s="1"/>
    </row>
    <row r="34561">
      <c r="A34561" s="1"/>
      <c r="B34561" s="1"/>
      <c r="C34561" s="1"/>
      <c r="D34561" s="8"/>
      <c r="E34561" s="1"/>
      <c r="F34561" s="1"/>
      <c r="G34561" s="1"/>
      <c r="H34561" s="1"/>
    </row>
    <row r="34562">
      <c r="A34562" s="1"/>
      <c r="B34562" s="1"/>
      <c r="C34562" s="1"/>
      <c r="D34562" s="8"/>
      <c r="E34562" s="1"/>
      <c r="F34562" s="1"/>
      <c r="G34562" s="1"/>
      <c r="H34562" s="1"/>
    </row>
    <row r="34563">
      <c r="A34563" s="1"/>
      <c r="B34563" s="1"/>
      <c r="C34563" s="1"/>
      <c r="D34563" s="8"/>
      <c r="E34563" s="1"/>
      <c r="F34563" s="1"/>
      <c r="G34563" s="1"/>
      <c r="H34563" s="1"/>
    </row>
    <row r="34564">
      <c r="A34564" s="1"/>
      <c r="B34564" s="1"/>
      <c r="C34564" s="1"/>
      <c r="D34564" s="8"/>
      <c r="E34564" s="1"/>
      <c r="F34564" s="1"/>
      <c r="G34564" s="1"/>
      <c r="H34564" s="1"/>
    </row>
    <row r="34565">
      <c r="A34565" s="1"/>
      <c r="B34565" s="1"/>
      <c r="C34565" s="1"/>
      <c r="D34565" s="8"/>
      <c r="E34565" s="1"/>
      <c r="F34565" s="1"/>
      <c r="G34565" s="1"/>
      <c r="H34565" s="1"/>
    </row>
    <row r="34566">
      <c r="A34566" s="1"/>
      <c r="B34566" s="1"/>
      <c r="C34566" s="1"/>
      <c r="D34566" s="8"/>
      <c r="E34566" s="1"/>
      <c r="F34566" s="1"/>
      <c r="G34566" s="1"/>
      <c r="H34566" s="1"/>
    </row>
    <row r="34567">
      <c r="A34567" s="1"/>
      <c r="B34567" s="1"/>
      <c r="C34567" s="1"/>
      <c r="D34567" s="8"/>
      <c r="E34567" s="1"/>
      <c r="F34567" s="1"/>
      <c r="G34567" s="1"/>
      <c r="H34567" s="1"/>
    </row>
    <row r="34568">
      <c r="A34568" s="1"/>
      <c r="B34568" s="1"/>
      <c r="C34568" s="1"/>
      <c r="D34568" s="8"/>
      <c r="E34568" s="1"/>
      <c r="F34568" s="1"/>
      <c r="G34568" s="1"/>
      <c r="H34568" s="1"/>
    </row>
    <row r="34569">
      <c r="A34569" s="1"/>
      <c r="B34569" s="1"/>
      <c r="C34569" s="1"/>
      <c r="D34569" s="8"/>
      <c r="E34569" s="1"/>
      <c r="F34569" s="1"/>
      <c r="G34569" s="1"/>
      <c r="H34569" s="1"/>
    </row>
    <row r="34570">
      <c r="A34570" s="1"/>
      <c r="B34570" s="1"/>
      <c r="C34570" s="1"/>
      <c r="D34570" s="8"/>
      <c r="E34570" s="1"/>
      <c r="F34570" s="1"/>
      <c r="G34570" s="1"/>
      <c r="H34570" s="1"/>
    </row>
    <row r="34571">
      <c r="A34571" s="1"/>
      <c r="B34571" s="1"/>
      <c r="C34571" s="1"/>
      <c r="D34571" s="8"/>
      <c r="E34571" s="1"/>
      <c r="F34571" s="1"/>
      <c r="G34571" s="1"/>
      <c r="H34571" s="1"/>
    </row>
    <row r="34572">
      <c r="A34572" s="1"/>
      <c r="B34572" s="1"/>
      <c r="C34572" s="1"/>
      <c r="D34572" s="8"/>
      <c r="E34572" s="1"/>
      <c r="F34572" s="1"/>
      <c r="G34572" s="1"/>
      <c r="H34572" s="1"/>
    </row>
    <row r="34573">
      <c r="A34573" s="1"/>
      <c r="B34573" s="1"/>
      <c r="C34573" s="1"/>
      <c r="D34573" s="8"/>
      <c r="E34573" s="1"/>
      <c r="F34573" s="1"/>
      <c r="G34573" s="1"/>
      <c r="H34573" s="1"/>
    </row>
    <row r="34574">
      <c r="A34574" s="1"/>
      <c r="B34574" s="1"/>
      <c r="C34574" s="1"/>
      <c r="D34574" s="8"/>
      <c r="E34574" s="1"/>
      <c r="F34574" s="1"/>
      <c r="G34574" s="1"/>
      <c r="H34574" s="1"/>
    </row>
    <row r="34575">
      <c r="A34575" s="1"/>
      <c r="B34575" s="1"/>
      <c r="C34575" s="1"/>
      <c r="D34575" s="8"/>
      <c r="E34575" s="1"/>
      <c r="F34575" s="1"/>
      <c r="G34575" s="1"/>
      <c r="H34575" s="1"/>
    </row>
    <row r="34576">
      <c r="A34576" s="1"/>
      <c r="B34576" s="1"/>
      <c r="C34576" s="1"/>
      <c r="D34576" s="8"/>
      <c r="E34576" s="1"/>
      <c r="F34576" s="1"/>
      <c r="G34576" s="1"/>
      <c r="H34576" s="1"/>
    </row>
    <row r="34577">
      <c r="A34577" s="1"/>
      <c r="B34577" s="1"/>
      <c r="C34577" s="1"/>
      <c r="D34577" s="8"/>
      <c r="E34577" s="1"/>
      <c r="F34577" s="1"/>
      <c r="G34577" s="1"/>
      <c r="H34577" s="1"/>
    </row>
    <row r="34578">
      <c r="A34578" s="1"/>
      <c r="B34578" s="1"/>
      <c r="C34578" s="1"/>
      <c r="D34578" s="8"/>
      <c r="E34578" s="1"/>
      <c r="F34578" s="1"/>
      <c r="G34578" s="1"/>
      <c r="H34578" s="1"/>
    </row>
    <row r="34579">
      <c r="A34579" s="1"/>
      <c r="B34579" s="1"/>
      <c r="C34579" s="1"/>
      <c r="D34579" s="8"/>
      <c r="E34579" s="1"/>
      <c r="F34579" s="1"/>
      <c r="G34579" s="1"/>
      <c r="H34579" s="1"/>
    </row>
    <row r="34580">
      <c r="A34580" s="1"/>
      <c r="B34580" s="1"/>
      <c r="C34580" s="1"/>
      <c r="D34580" s="8"/>
      <c r="E34580" s="1"/>
      <c r="F34580" s="1"/>
      <c r="G34580" s="1"/>
      <c r="H34580" s="1"/>
    </row>
    <row r="34581">
      <c r="A34581" s="1"/>
      <c r="B34581" s="1"/>
      <c r="C34581" s="1"/>
      <c r="D34581" s="8"/>
      <c r="E34581" s="1"/>
      <c r="F34581" s="1"/>
      <c r="G34581" s="1"/>
      <c r="H34581" s="1"/>
    </row>
    <row r="34582">
      <c r="A34582" s="1"/>
      <c r="B34582" s="1"/>
      <c r="C34582" s="1"/>
      <c r="D34582" s="8"/>
      <c r="E34582" s="1"/>
      <c r="F34582" s="1"/>
      <c r="G34582" s="1"/>
      <c r="H34582" s="1"/>
    </row>
    <row r="34583">
      <c r="A34583" s="1"/>
      <c r="B34583" s="1"/>
      <c r="C34583" s="1"/>
      <c r="D34583" s="8"/>
      <c r="E34583" s="1"/>
      <c r="F34583" s="1"/>
      <c r="G34583" s="1"/>
      <c r="H34583" s="1"/>
    </row>
    <row r="34584">
      <c r="A34584" s="1"/>
      <c r="B34584" s="1"/>
      <c r="C34584" s="1"/>
      <c r="D34584" s="8"/>
      <c r="E34584" s="1"/>
      <c r="F34584" s="1"/>
      <c r="G34584" s="1"/>
      <c r="H34584" s="1"/>
    </row>
    <row r="34585">
      <c r="A34585" s="1"/>
      <c r="B34585" s="1"/>
      <c r="C34585" s="1"/>
      <c r="D34585" s="8"/>
      <c r="E34585" s="1"/>
      <c r="F34585" s="1"/>
      <c r="G34585" s="1"/>
      <c r="H34585" s="1"/>
    </row>
    <row r="34586">
      <c r="A34586" s="1"/>
      <c r="B34586" s="1"/>
      <c r="C34586" s="1"/>
      <c r="D34586" s="8"/>
      <c r="E34586" s="1"/>
      <c r="F34586" s="1"/>
      <c r="G34586" s="1"/>
      <c r="H34586" s="1"/>
    </row>
    <row r="34587">
      <c r="A34587" s="1"/>
      <c r="B34587" s="1"/>
      <c r="C34587" s="1"/>
      <c r="D34587" s="8"/>
      <c r="E34587" s="1"/>
      <c r="F34587" s="1"/>
      <c r="G34587" s="1"/>
      <c r="H34587" s="1"/>
    </row>
    <row r="34588">
      <c r="A34588" s="1"/>
      <c r="B34588" s="1"/>
      <c r="C34588" s="1"/>
      <c r="D34588" s="8"/>
      <c r="E34588" s="1"/>
      <c r="F34588" s="1"/>
      <c r="G34588" s="1"/>
      <c r="H34588" s="1"/>
    </row>
    <row r="34589">
      <c r="A34589" s="1"/>
      <c r="B34589" s="1"/>
      <c r="C34589" s="1"/>
      <c r="D34589" s="8"/>
      <c r="E34589" s="1"/>
      <c r="F34589" s="1"/>
      <c r="G34589" s="1"/>
      <c r="H34589" s="1"/>
    </row>
    <row r="34590">
      <c r="A34590" s="1"/>
      <c r="B34590" s="1"/>
      <c r="C34590" s="1"/>
      <c r="D34590" s="8"/>
      <c r="E34590" s="1"/>
      <c r="F34590" s="1"/>
      <c r="G34590" s="1"/>
      <c r="H34590" s="1"/>
    </row>
    <row r="34591">
      <c r="A34591" s="1"/>
      <c r="B34591" s="1"/>
      <c r="C34591" s="1"/>
      <c r="D34591" s="8"/>
      <c r="E34591" s="1"/>
      <c r="F34591" s="1"/>
      <c r="G34591" s="1"/>
      <c r="H34591" s="1"/>
    </row>
    <row r="34592">
      <c r="A34592" s="1"/>
      <c r="B34592" s="1"/>
      <c r="C34592" s="1"/>
      <c r="D34592" s="8"/>
      <c r="E34592" s="1"/>
      <c r="F34592" s="1"/>
      <c r="G34592" s="1"/>
      <c r="H34592" s="1"/>
    </row>
    <row r="34593">
      <c r="A34593" s="1"/>
      <c r="B34593" s="1"/>
      <c r="C34593" s="1"/>
      <c r="D34593" s="8"/>
      <c r="E34593" s="1"/>
      <c r="F34593" s="1"/>
      <c r="G34593" s="1"/>
      <c r="H34593" s="1"/>
    </row>
    <row r="34594">
      <c r="A34594" s="1"/>
      <c r="B34594" s="1"/>
      <c r="C34594" s="1"/>
      <c r="D34594" s="8"/>
      <c r="E34594" s="1"/>
      <c r="F34594" s="1"/>
      <c r="G34594" s="1"/>
      <c r="H34594" s="1"/>
    </row>
    <row r="34595">
      <c r="A34595" s="1"/>
      <c r="B34595" s="1"/>
      <c r="C34595" s="1"/>
      <c r="D34595" s="8"/>
      <c r="E34595" s="1"/>
      <c r="F34595" s="1"/>
      <c r="G34595" s="1"/>
      <c r="H34595" s="1"/>
    </row>
    <row r="34596">
      <c r="A34596" s="1"/>
      <c r="B34596" s="1"/>
      <c r="C34596" s="1"/>
      <c r="D34596" s="8"/>
      <c r="E34596" s="1"/>
      <c r="F34596" s="1"/>
      <c r="G34596" s="1"/>
      <c r="H34596" s="1"/>
    </row>
    <row r="34597">
      <c r="A34597" s="1"/>
      <c r="B34597" s="1"/>
      <c r="C34597" s="1"/>
      <c r="D34597" s="8"/>
      <c r="E34597" s="1"/>
      <c r="F34597" s="1"/>
      <c r="G34597" s="1"/>
      <c r="H34597" s="1"/>
    </row>
    <row r="34598">
      <c r="A34598" s="1"/>
      <c r="B34598" s="1"/>
      <c r="C34598" s="1"/>
      <c r="D34598" s="8"/>
      <c r="E34598" s="1"/>
      <c r="F34598" s="1"/>
      <c r="G34598" s="1"/>
      <c r="H34598" s="1"/>
    </row>
    <row r="34599">
      <c r="A34599" s="1"/>
      <c r="B34599" s="1"/>
      <c r="C34599" s="1"/>
      <c r="D34599" s="8"/>
      <c r="E34599" s="1"/>
      <c r="F34599" s="1"/>
      <c r="G34599" s="1"/>
      <c r="H34599" s="1"/>
    </row>
    <row r="34600">
      <c r="A34600" s="1"/>
      <c r="B34600" s="1"/>
      <c r="C34600" s="1"/>
      <c r="D34600" s="8"/>
      <c r="E34600" s="1"/>
      <c r="F34600" s="1"/>
      <c r="G34600" s="1"/>
      <c r="H34600" s="1"/>
    </row>
    <row r="34601">
      <c r="A34601" s="1"/>
      <c r="B34601" s="1"/>
      <c r="C34601" s="1"/>
      <c r="D34601" s="8"/>
      <c r="E34601" s="1"/>
      <c r="F34601" s="1"/>
      <c r="G34601" s="1"/>
      <c r="H34601" s="1"/>
    </row>
    <row r="34602">
      <c r="A34602" s="1"/>
      <c r="B34602" s="1"/>
      <c r="C34602" s="1"/>
      <c r="D34602" s="8"/>
      <c r="E34602" s="1"/>
      <c r="F34602" s="1"/>
      <c r="G34602" s="1"/>
      <c r="H34602" s="1"/>
    </row>
    <row r="34603">
      <c r="A34603" s="1"/>
      <c r="B34603" s="1"/>
      <c r="C34603" s="1"/>
      <c r="D34603" s="8"/>
      <c r="E34603" s="1"/>
      <c r="F34603" s="1"/>
      <c r="G34603" s="1"/>
      <c r="H34603" s="1"/>
    </row>
    <row r="34604">
      <c r="A34604" s="1"/>
      <c r="B34604" s="1"/>
      <c r="C34604" s="1"/>
      <c r="D34604" s="8"/>
      <c r="E34604" s="1"/>
      <c r="F34604" s="1"/>
      <c r="G34604" s="1"/>
      <c r="H34604" s="1"/>
    </row>
    <row r="34605">
      <c r="A34605" s="1"/>
      <c r="B34605" s="1"/>
      <c r="C34605" s="1"/>
      <c r="D34605" s="8"/>
      <c r="E34605" s="1"/>
      <c r="F34605" s="1"/>
      <c r="G34605" s="1"/>
      <c r="H34605" s="1"/>
    </row>
    <row r="34606">
      <c r="A34606" s="1"/>
      <c r="B34606" s="1"/>
      <c r="C34606" s="1"/>
      <c r="D34606" s="8"/>
      <c r="E34606" s="1"/>
      <c r="F34606" s="1"/>
      <c r="G34606" s="1"/>
      <c r="H34606" s="1"/>
    </row>
    <row r="34607">
      <c r="A34607" s="1"/>
      <c r="B34607" s="1"/>
      <c r="C34607" s="1"/>
      <c r="D34607" s="8"/>
      <c r="E34607" s="1"/>
      <c r="F34607" s="1"/>
      <c r="G34607" s="1"/>
      <c r="H34607" s="1"/>
    </row>
    <row r="34608">
      <c r="A34608" s="1"/>
      <c r="B34608" s="1"/>
      <c r="C34608" s="1"/>
      <c r="D34608" s="8"/>
      <c r="E34608" s="1"/>
      <c r="F34608" s="1"/>
      <c r="G34608" s="1"/>
      <c r="H34608" s="1"/>
    </row>
    <row r="34609">
      <c r="A34609" s="1"/>
      <c r="B34609" s="1"/>
      <c r="C34609" s="1"/>
      <c r="D34609" s="8"/>
      <c r="E34609" s="1"/>
      <c r="F34609" s="1"/>
      <c r="G34609" s="1"/>
      <c r="H34609" s="1"/>
    </row>
    <row r="34610">
      <c r="A34610" s="1"/>
      <c r="B34610" s="1"/>
      <c r="C34610" s="1"/>
      <c r="D34610" s="8"/>
      <c r="E34610" s="1"/>
      <c r="F34610" s="1"/>
      <c r="G34610" s="1"/>
      <c r="H34610" s="1"/>
    </row>
    <row r="34611">
      <c r="A34611" s="1"/>
      <c r="B34611" s="1"/>
      <c r="C34611" s="1"/>
      <c r="D34611" s="8"/>
      <c r="E34611" s="1"/>
      <c r="F34611" s="1"/>
      <c r="G34611" s="1"/>
      <c r="H34611" s="1"/>
    </row>
    <row r="34612">
      <c r="A34612" s="1"/>
      <c r="B34612" s="1"/>
      <c r="C34612" s="1"/>
      <c r="D34612" s="8"/>
      <c r="E34612" s="1"/>
      <c r="F34612" s="1"/>
      <c r="G34612" s="1"/>
      <c r="H34612" s="1"/>
    </row>
    <row r="34613">
      <c r="A34613" s="1"/>
      <c r="B34613" s="1"/>
      <c r="C34613" s="1"/>
      <c r="D34613" s="8"/>
      <c r="E34613" s="1"/>
      <c r="F34613" s="1"/>
      <c r="G34613" s="1"/>
      <c r="H34613" s="1"/>
    </row>
    <row r="34614">
      <c r="A34614" s="1"/>
      <c r="B34614" s="1"/>
      <c r="C34614" s="1"/>
      <c r="D34614" s="8"/>
      <c r="E34614" s="1"/>
      <c r="F34614" s="1"/>
      <c r="G34614" s="1"/>
      <c r="H34614" s="1"/>
    </row>
    <row r="34615">
      <c r="A34615" s="1"/>
      <c r="B34615" s="1"/>
      <c r="C34615" s="1"/>
      <c r="D34615" s="8"/>
      <c r="E34615" s="1"/>
      <c r="F34615" s="1"/>
      <c r="G34615" s="1"/>
      <c r="H34615" s="1"/>
    </row>
    <row r="34616">
      <c r="A34616" s="1"/>
      <c r="B34616" s="1"/>
      <c r="C34616" s="1"/>
      <c r="D34616" s="8"/>
      <c r="E34616" s="1"/>
      <c r="F34616" s="1"/>
      <c r="G34616" s="1"/>
      <c r="H34616" s="1"/>
    </row>
    <row r="34617">
      <c r="A34617" s="1"/>
      <c r="B34617" s="1"/>
      <c r="C34617" s="1"/>
      <c r="D34617" s="8"/>
      <c r="E34617" s="1"/>
      <c r="F34617" s="1"/>
      <c r="G34617" s="1"/>
      <c r="H34617" s="1"/>
    </row>
    <row r="34618">
      <c r="A34618" s="1"/>
      <c r="B34618" s="1"/>
      <c r="C34618" s="1"/>
      <c r="D34618" s="8"/>
      <c r="E34618" s="1"/>
      <c r="F34618" s="1"/>
      <c r="G34618" s="1"/>
      <c r="H34618" s="1"/>
    </row>
    <row r="34619">
      <c r="A34619" s="1"/>
      <c r="B34619" s="1"/>
      <c r="C34619" s="1"/>
      <c r="D34619" s="8"/>
      <c r="E34619" s="1"/>
      <c r="F34619" s="1"/>
      <c r="G34619" s="1"/>
      <c r="H34619" s="1"/>
    </row>
    <row r="34620">
      <c r="A34620" s="1"/>
      <c r="B34620" s="1"/>
      <c r="C34620" s="1"/>
      <c r="D34620" s="8"/>
      <c r="E34620" s="1"/>
      <c r="F34620" s="1"/>
      <c r="G34620" s="1"/>
      <c r="H34620" s="1"/>
    </row>
    <row r="34621">
      <c r="A34621" s="1"/>
      <c r="B34621" s="1"/>
      <c r="C34621" s="1"/>
      <c r="D34621" s="8"/>
      <c r="E34621" s="1"/>
      <c r="F34621" s="1"/>
      <c r="G34621" s="1"/>
      <c r="H34621" s="1"/>
    </row>
    <row r="34622">
      <c r="A34622" s="1"/>
      <c r="B34622" s="1"/>
      <c r="C34622" s="1"/>
      <c r="D34622" s="8"/>
      <c r="E34622" s="1"/>
      <c r="F34622" s="1"/>
      <c r="G34622" s="1"/>
      <c r="H34622" s="1"/>
    </row>
    <row r="34623">
      <c r="A34623" s="1"/>
      <c r="B34623" s="1"/>
      <c r="C34623" s="1"/>
      <c r="D34623" s="8"/>
      <c r="E34623" s="1"/>
      <c r="F34623" s="1"/>
      <c r="G34623" s="1"/>
      <c r="H34623" s="1"/>
    </row>
    <row r="34624">
      <c r="A34624" s="1"/>
      <c r="B34624" s="1"/>
      <c r="C34624" s="1"/>
      <c r="D34624" s="8"/>
      <c r="E34624" s="1"/>
      <c r="F34624" s="1"/>
      <c r="G34624" s="1"/>
      <c r="H34624" s="1"/>
    </row>
    <row r="34625">
      <c r="A34625" s="1"/>
      <c r="B34625" s="1"/>
      <c r="C34625" s="1"/>
      <c r="D34625" s="8"/>
      <c r="E34625" s="1"/>
      <c r="F34625" s="1"/>
      <c r="G34625" s="1"/>
      <c r="H34625" s="1"/>
    </row>
    <row r="34626">
      <c r="A34626" s="1"/>
      <c r="B34626" s="1"/>
      <c r="C34626" s="1"/>
      <c r="D34626" s="8"/>
      <c r="E34626" s="1"/>
      <c r="F34626" s="1"/>
      <c r="G34626" s="1"/>
      <c r="H34626" s="1"/>
    </row>
    <row r="34627">
      <c r="A34627" s="1"/>
      <c r="B34627" s="1"/>
      <c r="C34627" s="1"/>
      <c r="D34627" s="8"/>
      <c r="E34627" s="1"/>
      <c r="F34627" s="1"/>
      <c r="G34627" s="1"/>
      <c r="H34627" s="1"/>
    </row>
    <row r="34628">
      <c r="A34628" s="1"/>
      <c r="B34628" s="1"/>
      <c r="C34628" s="1"/>
      <c r="D34628" s="8"/>
      <c r="E34628" s="1"/>
      <c r="F34628" s="1"/>
      <c r="G34628" s="1"/>
      <c r="H34628" s="1"/>
    </row>
    <row r="34629">
      <c r="A34629" s="1"/>
      <c r="B34629" s="1"/>
      <c r="C34629" s="1"/>
      <c r="D34629" s="8"/>
      <c r="E34629" s="1"/>
      <c r="F34629" s="1"/>
      <c r="G34629" s="1"/>
      <c r="H34629" s="1"/>
    </row>
    <row r="34630">
      <c r="A34630" s="1"/>
      <c r="B34630" s="1"/>
      <c r="C34630" s="1"/>
      <c r="D34630" s="8"/>
      <c r="E34630" s="1"/>
      <c r="F34630" s="1"/>
      <c r="G34630" s="1"/>
      <c r="H34630" s="1"/>
    </row>
    <row r="34631">
      <c r="A34631" s="1"/>
      <c r="B34631" s="1"/>
      <c r="C34631" s="1"/>
      <c r="D34631" s="8"/>
      <c r="E34631" s="1"/>
      <c r="F34631" s="1"/>
      <c r="G34631" s="1"/>
      <c r="H34631" s="1"/>
    </row>
    <row r="34632">
      <c r="A34632" s="1"/>
      <c r="B34632" s="1"/>
      <c r="C34632" s="1"/>
      <c r="D34632" s="8"/>
      <c r="E34632" s="1"/>
      <c r="F34632" s="1"/>
      <c r="G34632" s="1"/>
      <c r="H34632" s="1"/>
    </row>
    <row r="34633">
      <c r="A34633" s="1"/>
      <c r="B34633" s="1"/>
      <c r="C34633" s="1"/>
      <c r="D34633" s="8"/>
      <c r="E34633" s="1"/>
      <c r="F34633" s="1"/>
      <c r="G34633" s="1"/>
      <c r="H34633" s="1"/>
    </row>
    <row r="34634">
      <c r="A34634" s="1"/>
      <c r="B34634" s="1"/>
      <c r="C34634" s="1"/>
      <c r="D34634" s="8"/>
      <c r="E34634" s="1"/>
      <c r="F34634" s="1"/>
      <c r="G34634" s="1"/>
      <c r="H34634" s="1"/>
    </row>
    <row r="34635">
      <c r="A34635" s="1"/>
      <c r="B34635" s="1"/>
      <c r="C34635" s="1"/>
      <c r="D34635" s="8"/>
      <c r="E34635" s="1"/>
      <c r="F34635" s="1"/>
      <c r="G34635" s="1"/>
      <c r="H34635" s="1"/>
    </row>
    <row r="34636">
      <c r="A34636" s="1"/>
      <c r="B34636" s="1"/>
      <c r="C34636" s="1"/>
      <c r="D34636" s="8"/>
      <c r="E34636" s="1"/>
      <c r="F34636" s="1"/>
      <c r="G34636" s="1"/>
      <c r="H34636" s="1"/>
    </row>
    <row r="34637">
      <c r="A34637" s="1"/>
      <c r="B34637" s="1"/>
      <c r="C34637" s="1"/>
      <c r="D34637" s="8"/>
      <c r="E34637" s="1"/>
      <c r="F34637" s="1"/>
      <c r="G34637" s="1"/>
      <c r="H34637" s="1"/>
    </row>
    <row r="34638">
      <c r="A34638" s="1"/>
      <c r="B34638" s="1"/>
      <c r="C34638" s="1"/>
      <c r="D34638" s="8"/>
      <c r="E34638" s="1"/>
      <c r="F34638" s="1"/>
      <c r="G34638" s="1"/>
      <c r="H34638" s="1"/>
    </row>
    <row r="34639">
      <c r="A34639" s="1"/>
      <c r="B34639" s="1"/>
      <c r="C34639" s="1"/>
      <c r="D34639" s="8"/>
      <c r="E34639" s="1"/>
      <c r="F34639" s="1"/>
      <c r="G34639" s="1"/>
      <c r="H34639" s="1"/>
    </row>
    <row r="34640">
      <c r="A34640" s="1"/>
      <c r="B34640" s="1"/>
      <c r="C34640" s="1"/>
      <c r="D34640" s="8"/>
      <c r="E34640" s="1"/>
      <c r="F34640" s="1"/>
      <c r="G34640" s="1"/>
      <c r="H34640" s="1"/>
    </row>
    <row r="34641">
      <c r="A34641" s="1"/>
      <c r="B34641" s="1"/>
      <c r="C34641" s="1"/>
      <c r="D34641" s="8"/>
      <c r="E34641" s="1"/>
      <c r="F34641" s="1"/>
      <c r="G34641" s="1"/>
      <c r="H34641" s="1"/>
    </row>
    <row r="34642">
      <c r="A34642" s="1"/>
      <c r="B34642" s="1"/>
      <c r="C34642" s="1"/>
      <c r="D34642" s="8"/>
      <c r="E34642" s="1"/>
      <c r="F34642" s="1"/>
      <c r="G34642" s="1"/>
      <c r="H34642" s="1"/>
    </row>
    <row r="34643">
      <c r="A34643" s="1"/>
      <c r="B34643" s="1"/>
      <c r="C34643" s="1"/>
      <c r="D34643" s="8"/>
      <c r="E34643" s="1"/>
      <c r="F34643" s="1"/>
      <c r="G34643" s="1"/>
      <c r="H34643" s="1"/>
    </row>
    <row r="34644">
      <c r="A34644" s="1"/>
      <c r="B34644" s="1"/>
      <c r="C34644" s="1"/>
      <c r="D34644" s="8"/>
      <c r="E34644" s="1"/>
      <c r="F34644" s="1"/>
      <c r="G34644" s="1"/>
      <c r="H34644" s="1"/>
    </row>
    <row r="34645">
      <c r="A34645" s="1"/>
      <c r="B34645" s="1"/>
      <c r="C34645" s="1"/>
      <c r="D34645" s="8"/>
      <c r="E34645" s="1"/>
      <c r="F34645" s="1"/>
      <c r="G34645" s="1"/>
      <c r="H34645" s="1"/>
    </row>
    <row r="34646">
      <c r="A34646" s="1"/>
      <c r="B34646" s="1"/>
      <c r="C34646" s="1"/>
      <c r="D34646" s="8"/>
      <c r="E34646" s="1"/>
      <c r="F34646" s="1"/>
      <c r="G34646" s="1"/>
      <c r="H34646" s="1"/>
    </row>
    <row r="34647">
      <c r="A34647" s="1"/>
      <c r="B34647" s="1"/>
      <c r="C34647" s="1"/>
      <c r="D34647" s="8"/>
      <c r="E34647" s="1"/>
      <c r="F34647" s="1"/>
      <c r="G34647" s="1"/>
      <c r="H34647" s="1"/>
    </row>
    <row r="34648">
      <c r="A34648" s="1"/>
      <c r="B34648" s="1"/>
      <c r="C34648" s="1"/>
      <c r="D34648" s="8"/>
      <c r="E34648" s="1"/>
      <c r="F34648" s="1"/>
      <c r="G34648" s="1"/>
      <c r="H34648" s="1"/>
    </row>
    <row r="34649">
      <c r="A34649" s="1"/>
      <c r="B34649" s="1"/>
      <c r="C34649" s="1"/>
      <c r="D34649" s="8"/>
      <c r="E34649" s="1"/>
      <c r="F34649" s="1"/>
      <c r="G34649" s="1"/>
      <c r="H34649" s="1"/>
    </row>
    <row r="34650">
      <c r="A34650" s="1"/>
      <c r="B34650" s="1"/>
      <c r="C34650" s="1"/>
      <c r="D34650" s="8"/>
      <c r="E34650" s="1"/>
      <c r="F34650" s="1"/>
      <c r="G34650" s="1"/>
      <c r="H34650" s="1"/>
    </row>
    <row r="34651">
      <c r="A34651" s="1"/>
      <c r="B34651" s="1"/>
      <c r="C34651" s="1"/>
      <c r="D34651" s="8"/>
      <c r="E34651" s="1"/>
      <c r="F34651" s="1"/>
      <c r="G34651" s="1"/>
      <c r="H34651" s="1"/>
    </row>
    <row r="34652">
      <c r="A34652" s="1"/>
      <c r="B34652" s="1"/>
      <c r="C34652" s="1"/>
      <c r="D34652" s="8"/>
      <c r="E34652" s="1"/>
      <c r="F34652" s="1"/>
      <c r="G34652" s="1"/>
      <c r="H34652" s="1"/>
    </row>
    <row r="34653">
      <c r="A34653" s="1"/>
      <c r="B34653" s="1"/>
      <c r="C34653" s="1"/>
      <c r="D34653" s="8"/>
      <c r="E34653" s="1"/>
      <c r="F34653" s="1"/>
      <c r="G34653" s="1"/>
      <c r="H34653" s="1"/>
    </row>
    <row r="34654">
      <c r="A34654" s="1"/>
      <c r="B34654" s="1"/>
      <c r="C34654" s="1"/>
      <c r="D34654" s="8"/>
      <c r="E34654" s="1"/>
      <c r="F34654" s="1"/>
      <c r="G34654" s="1"/>
      <c r="H34654" s="1"/>
    </row>
    <row r="34655">
      <c r="A34655" s="1"/>
      <c r="B34655" s="1"/>
      <c r="C34655" s="1"/>
      <c r="D34655" s="8"/>
      <c r="E34655" s="1"/>
      <c r="F34655" s="1"/>
      <c r="G34655" s="1"/>
      <c r="H34655" s="1"/>
    </row>
    <row r="34656">
      <c r="A34656" s="1"/>
      <c r="B34656" s="1"/>
      <c r="C34656" s="1"/>
      <c r="D34656" s="8"/>
      <c r="E34656" s="1"/>
      <c r="F34656" s="1"/>
      <c r="G34656" s="1"/>
      <c r="H34656" s="1"/>
    </row>
    <row r="34657">
      <c r="A34657" s="1"/>
      <c r="B34657" s="1"/>
      <c r="C34657" s="1"/>
      <c r="D34657" s="8"/>
      <c r="E34657" s="1"/>
      <c r="F34657" s="1"/>
      <c r="G34657" s="1"/>
      <c r="H34657" s="1"/>
    </row>
    <row r="34658">
      <c r="A34658" s="1"/>
      <c r="B34658" s="1"/>
      <c r="C34658" s="1"/>
      <c r="D34658" s="8"/>
      <c r="E34658" s="1"/>
      <c r="F34658" s="1"/>
      <c r="G34658" s="1"/>
      <c r="H34658" s="1"/>
    </row>
    <row r="34659">
      <c r="A34659" s="1"/>
      <c r="B34659" s="1"/>
      <c r="C34659" s="1"/>
      <c r="D34659" s="8"/>
      <c r="E34659" s="1"/>
      <c r="F34659" s="1"/>
      <c r="G34659" s="1"/>
      <c r="H34659" s="1"/>
    </row>
    <row r="34660">
      <c r="A34660" s="1"/>
      <c r="B34660" s="1"/>
      <c r="C34660" s="1"/>
      <c r="D34660" s="8"/>
      <c r="E34660" s="1"/>
      <c r="F34660" s="1"/>
      <c r="G34660" s="1"/>
      <c r="H34660" s="1"/>
    </row>
    <row r="34661">
      <c r="A34661" s="1"/>
      <c r="B34661" s="1"/>
      <c r="C34661" s="1"/>
      <c r="D34661" s="8"/>
      <c r="E34661" s="1"/>
      <c r="F34661" s="1"/>
      <c r="G34661" s="1"/>
      <c r="H34661" s="1"/>
    </row>
    <row r="34662">
      <c r="A34662" s="1"/>
      <c r="B34662" s="1"/>
      <c r="C34662" s="1"/>
      <c r="D34662" s="8"/>
      <c r="E34662" s="1"/>
      <c r="F34662" s="1"/>
      <c r="G34662" s="1"/>
      <c r="H34662" s="1"/>
    </row>
    <row r="34663">
      <c r="A34663" s="1"/>
      <c r="B34663" s="1"/>
      <c r="C34663" s="1"/>
      <c r="D34663" s="8"/>
      <c r="E34663" s="1"/>
      <c r="F34663" s="1"/>
      <c r="G34663" s="1"/>
      <c r="H34663" s="1"/>
    </row>
    <row r="34664">
      <c r="A34664" s="1"/>
      <c r="B34664" s="1"/>
      <c r="C34664" s="1"/>
      <c r="D34664" s="8"/>
      <c r="E34664" s="1"/>
      <c r="F34664" s="1"/>
      <c r="G34664" s="1"/>
      <c r="H34664" s="1"/>
    </row>
    <row r="34665">
      <c r="A34665" s="1"/>
      <c r="B34665" s="1"/>
      <c r="C34665" s="1"/>
      <c r="D34665" s="8"/>
      <c r="E34665" s="1"/>
      <c r="F34665" s="1"/>
      <c r="G34665" s="1"/>
      <c r="H34665" s="1"/>
    </row>
    <row r="34666">
      <c r="A34666" s="1"/>
      <c r="B34666" s="1"/>
      <c r="C34666" s="1"/>
      <c r="D34666" s="8"/>
      <c r="E34666" s="1"/>
      <c r="F34666" s="1"/>
      <c r="G34666" s="1"/>
      <c r="H34666" s="1"/>
    </row>
    <row r="34667">
      <c r="A34667" s="1"/>
      <c r="B34667" s="1"/>
      <c r="C34667" s="1"/>
      <c r="D34667" s="8"/>
      <c r="E34667" s="1"/>
      <c r="F34667" s="1"/>
      <c r="G34667" s="1"/>
      <c r="H34667" s="1"/>
    </row>
    <row r="34668">
      <c r="A34668" s="1"/>
      <c r="B34668" s="1"/>
      <c r="C34668" s="1"/>
      <c r="D34668" s="8"/>
      <c r="E34668" s="1"/>
      <c r="F34668" s="1"/>
      <c r="G34668" s="1"/>
      <c r="H34668" s="1"/>
    </row>
    <row r="34669">
      <c r="A34669" s="1"/>
      <c r="B34669" s="1"/>
      <c r="C34669" s="1"/>
      <c r="D34669" s="8"/>
      <c r="E34669" s="1"/>
      <c r="F34669" s="1"/>
      <c r="G34669" s="1"/>
      <c r="H34669" s="1"/>
    </row>
    <row r="34670">
      <c r="A34670" s="1"/>
      <c r="B34670" s="1"/>
      <c r="C34670" s="1"/>
      <c r="D34670" s="8"/>
      <c r="E34670" s="1"/>
      <c r="F34670" s="1"/>
      <c r="G34670" s="1"/>
      <c r="H34670" s="1"/>
    </row>
    <row r="34671">
      <c r="A34671" s="1"/>
      <c r="B34671" s="1"/>
      <c r="C34671" s="1"/>
      <c r="D34671" s="8"/>
      <c r="E34671" s="1"/>
      <c r="F34671" s="1"/>
      <c r="G34671" s="1"/>
      <c r="H34671" s="1"/>
    </row>
    <row r="34672">
      <c r="A34672" s="1"/>
      <c r="B34672" s="1"/>
      <c r="C34672" s="1"/>
      <c r="D34672" s="8"/>
      <c r="E34672" s="1"/>
      <c r="F34672" s="1"/>
      <c r="G34672" s="1"/>
      <c r="H34672" s="1"/>
    </row>
    <row r="34673">
      <c r="A34673" s="1"/>
      <c r="B34673" s="1"/>
      <c r="C34673" s="1"/>
      <c r="D34673" s="8"/>
      <c r="E34673" s="1"/>
      <c r="F34673" s="1"/>
      <c r="G34673" s="1"/>
      <c r="H34673" s="1"/>
    </row>
    <row r="34674">
      <c r="A34674" s="1"/>
      <c r="B34674" s="1"/>
      <c r="C34674" s="1"/>
      <c r="D34674" s="8"/>
      <c r="E34674" s="1"/>
      <c r="F34674" s="1"/>
      <c r="G34674" s="1"/>
      <c r="H34674" s="1"/>
    </row>
    <row r="34675">
      <c r="A34675" s="1"/>
      <c r="B34675" s="1"/>
      <c r="C34675" s="1"/>
      <c r="D34675" s="8"/>
      <c r="E34675" s="1"/>
      <c r="F34675" s="1"/>
      <c r="G34675" s="1"/>
      <c r="H34675" s="1"/>
    </row>
    <row r="34676">
      <c r="A34676" s="1"/>
      <c r="B34676" s="1"/>
      <c r="C34676" s="1"/>
      <c r="D34676" s="8"/>
      <c r="E34676" s="1"/>
      <c r="F34676" s="1"/>
      <c r="G34676" s="1"/>
      <c r="H34676" s="1"/>
    </row>
    <row r="34677">
      <c r="A34677" s="1"/>
      <c r="B34677" s="1"/>
      <c r="C34677" s="1"/>
      <c r="D34677" s="8"/>
      <c r="E34677" s="1"/>
      <c r="F34677" s="1"/>
      <c r="G34677" s="1"/>
      <c r="H34677" s="1"/>
    </row>
    <row r="34678">
      <c r="A34678" s="1"/>
      <c r="B34678" s="1"/>
      <c r="C34678" s="1"/>
      <c r="D34678" s="8"/>
      <c r="E34678" s="1"/>
      <c r="F34678" s="1"/>
      <c r="G34678" s="1"/>
      <c r="H34678" s="1"/>
    </row>
    <row r="34679">
      <c r="A34679" s="1"/>
      <c r="B34679" s="1"/>
      <c r="C34679" s="1"/>
      <c r="D34679" s="8"/>
      <c r="E34679" s="1"/>
      <c r="F34679" s="1"/>
      <c r="G34679" s="1"/>
      <c r="H34679" s="1"/>
    </row>
    <row r="34680">
      <c r="A34680" s="1"/>
      <c r="B34680" s="1"/>
      <c r="C34680" s="1"/>
      <c r="D34680" s="8"/>
      <c r="E34680" s="1"/>
      <c r="F34680" s="1"/>
      <c r="G34680" s="1"/>
      <c r="H34680" s="1"/>
    </row>
    <row r="34681">
      <c r="A34681" s="1"/>
      <c r="B34681" s="1"/>
      <c r="C34681" s="1"/>
      <c r="D34681" s="8"/>
      <c r="E34681" s="1"/>
      <c r="F34681" s="1"/>
      <c r="G34681" s="1"/>
      <c r="H34681" s="1"/>
    </row>
    <row r="34682">
      <c r="A34682" s="1"/>
      <c r="B34682" s="1"/>
      <c r="C34682" s="1"/>
      <c r="D34682" s="8"/>
      <c r="E34682" s="1"/>
      <c r="F34682" s="1"/>
      <c r="G34682" s="1"/>
      <c r="H34682" s="1"/>
    </row>
    <row r="34683">
      <c r="A34683" s="1"/>
      <c r="B34683" s="1"/>
      <c r="C34683" s="1"/>
      <c r="D34683" s="8"/>
      <c r="E34683" s="1"/>
      <c r="F34683" s="1"/>
      <c r="G34683" s="1"/>
      <c r="H34683" s="1"/>
    </row>
    <row r="34684">
      <c r="A34684" s="1"/>
      <c r="B34684" s="1"/>
      <c r="C34684" s="1"/>
      <c r="D34684" s="8"/>
      <c r="E34684" s="1"/>
      <c r="F34684" s="1"/>
      <c r="G34684" s="1"/>
      <c r="H34684" s="1"/>
    </row>
    <row r="34685">
      <c r="A34685" s="1"/>
      <c r="B34685" s="1"/>
      <c r="C34685" s="1"/>
      <c r="D34685" s="8"/>
      <c r="E34685" s="1"/>
      <c r="F34685" s="1"/>
      <c r="G34685" s="1"/>
      <c r="H34685" s="1"/>
    </row>
    <row r="34686">
      <c r="A34686" s="1"/>
      <c r="B34686" s="1"/>
      <c r="C34686" s="1"/>
      <c r="D34686" s="8"/>
      <c r="E34686" s="1"/>
      <c r="F34686" s="1"/>
      <c r="G34686" s="1"/>
      <c r="H34686" s="1"/>
    </row>
    <row r="34687">
      <c r="A34687" s="1"/>
      <c r="B34687" s="1"/>
      <c r="C34687" s="1"/>
      <c r="D34687" s="8"/>
      <c r="E34687" s="1"/>
      <c r="F34687" s="1"/>
      <c r="G34687" s="1"/>
      <c r="H34687" s="1"/>
    </row>
    <row r="34688">
      <c r="A34688" s="1"/>
      <c r="B34688" s="1"/>
      <c r="C34688" s="1"/>
      <c r="D34688" s="8"/>
      <c r="E34688" s="1"/>
      <c r="F34688" s="1"/>
      <c r="G34688" s="1"/>
      <c r="H34688" s="1"/>
    </row>
    <row r="34689">
      <c r="A34689" s="1"/>
      <c r="B34689" s="1"/>
      <c r="C34689" s="1"/>
      <c r="D34689" s="8"/>
      <c r="E34689" s="1"/>
      <c r="F34689" s="1"/>
      <c r="G34689" s="1"/>
      <c r="H34689" s="1"/>
    </row>
    <row r="34690">
      <c r="A34690" s="1"/>
      <c r="B34690" s="1"/>
      <c r="C34690" s="1"/>
      <c r="D34690" s="8"/>
      <c r="E34690" s="1"/>
      <c r="F34690" s="1"/>
      <c r="G34690" s="1"/>
      <c r="H34690" s="1"/>
    </row>
    <row r="34691">
      <c r="A34691" s="1"/>
      <c r="B34691" s="1"/>
      <c r="C34691" s="1"/>
      <c r="D34691" s="8"/>
      <c r="E34691" s="1"/>
      <c r="F34691" s="1"/>
      <c r="G34691" s="1"/>
      <c r="H34691" s="1"/>
    </row>
    <row r="34692">
      <c r="A34692" s="1"/>
      <c r="B34692" s="1"/>
      <c r="C34692" s="1"/>
      <c r="D34692" s="8"/>
      <c r="E34692" s="1"/>
      <c r="F34692" s="1"/>
      <c r="G34692" s="1"/>
      <c r="H34692" s="1"/>
    </row>
    <row r="34693">
      <c r="A34693" s="1"/>
      <c r="B34693" s="1"/>
      <c r="C34693" s="1"/>
      <c r="D34693" s="8"/>
      <c r="E34693" s="1"/>
      <c r="F34693" s="1"/>
      <c r="G34693" s="1"/>
      <c r="H34693" s="1"/>
    </row>
    <row r="34694">
      <c r="A34694" s="1"/>
      <c r="B34694" s="1"/>
      <c r="C34694" s="1"/>
      <c r="D34694" s="8"/>
      <c r="E34694" s="1"/>
      <c r="F34694" s="1"/>
      <c r="G34694" s="1"/>
      <c r="H34694" s="1"/>
    </row>
    <row r="34695">
      <c r="A34695" s="1"/>
      <c r="B34695" s="1"/>
      <c r="C34695" s="1"/>
      <c r="D34695" s="8"/>
      <c r="E34695" s="1"/>
      <c r="F34695" s="1"/>
      <c r="G34695" s="1"/>
      <c r="H34695" s="1"/>
    </row>
    <row r="34696">
      <c r="A34696" s="1"/>
      <c r="B34696" s="1"/>
      <c r="C34696" s="1"/>
      <c r="D34696" s="8"/>
      <c r="E34696" s="1"/>
      <c r="F34696" s="1"/>
      <c r="G34696" s="1"/>
      <c r="H34696" s="1"/>
    </row>
    <row r="34697">
      <c r="A34697" s="1"/>
      <c r="B34697" s="1"/>
      <c r="C34697" s="1"/>
      <c r="D34697" s="8"/>
      <c r="E34697" s="1"/>
      <c r="F34697" s="1"/>
      <c r="G34697" s="1"/>
      <c r="H34697" s="1"/>
    </row>
    <row r="34698">
      <c r="A34698" s="1"/>
      <c r="B34698" s="1"/>
      <c r="C34698" s="1"/>
      <c r="D34698" s="8"/>
      <c r="E34698" s="1"/>
      <c r="F34698" s="1"/>
      <c r="G34698" s="1"/>
      <c r="H34698" s="1"/>
    </row>
    <row r="34699">
      <c r="A34699" s="1"/>
      <c r="B34699" s="1"/>
      <c r="C34699" s="1"/>
      <c r="D34699" s="8"/>
      <c r="E34699" s="1"/>
      <c r="F34699" s="1"/>
      <c r="G34699" s="1"/>
      <c r="H34699" s="1"/>
    </row>
    <row r="34700">
      <c r="A34700" s="1"/>
      <c r="B34700" s="1"/>
      <c r="C34700" s="1"/>
      <c r="D34700" s="8"/>
      <c r="E34700" s="1"/>
      <c r="F34700" s="1"/>
      <c r="G34700" s="1"/>
      <c r="H34700" s="1"/>
    </row>
    <row r="34701">
      <c r="A34701" s="1"/>
      <c r="B34701" s="1"/>
      <c r="C34701" s="1"/>
      <c r="D34701" s="8"/>
      <c r="E34701" s="1"/>
      <c r="F34701" s="1"/>
      <c r="G34701" s="1"/>
      <c r="H34701" s="1"/>
    </row>
    <row r="34702">
      <c r="A34702" s="1"/>
      <c r="B34702" s="1"/>
      <c r="C34702" s="1"/>
      <c r="D34702" s="8"/>
      <c r="E34702" s="1"/>
      <c r="F34702" s="1"/>
      <c r="G34702" s="1"/>
      <c r="H34702" s="1"/>
    </row>
    <row r="34703">
      <c r="A34703" s="1"/>
      <c r="B34703" s="1"/>
      <c r="C34703" s="1"/>
      <c r="D34703" s="8"/>
      <c r="E34703" s="1"/>
      <c r="F34703" s="1"/>
      <c r="G34703" s="1"/>
      <c r="H34703" s="1"/>
    </row>
    <row r="34704">
      <c r="A34704" s="1"/>
      <c r="B34704" s="1"/>
      <c r="C34704" s="1"/>
      <c r="D34704" s="8"/>
      <c r="E34704" s="1"/>
      <c r="F34704" s="1"/>
      <c r="G34704" s="1"/>
      <c r="H34704" s="1"/>
    </row>
    <row r="34705">
      <c r="A34705" s="1"/>
      <c r="B34705" s="1"/>
      <c r="C34705" s="1"/>
      <c r="D34705" s="8"/>
      <c r="E34705" s="1"/>
      <c r="F34705" s="1"/>
      <c r="G34705" s="1"/>
      <c r="H34705" s="1"/>
    </row>
    <row r="34706">
      <c r="A34706" s="1"/>
      <c r="B34706" s="1"/>
      <c r="C34706" s="1"/>
      <c r="D34706" s="8"/>
      <c r="E34706" s="1"/>
      <c r="F34706" s="1"/>
      <c r="G34706" s="1"/>
      <c r="H34706" s="1"/>
    </row>
    <row r="34707">
      <c r="A34707" s="1"/>
      <c r="B34707" s="1"/>
      <c r="C34707" s="1"/>
      <c r="D34707" s="8"/>
      <c r="E34707" s="1"/>
      <c r="F34707" s="1"/>
      <c r="G34707" s="1"/>
      <c r="H34707" s="1"/>
    </row>
    <row r="34708">
      <c r="A34708" s="1"/>
      <c r="B34708" s="1"/>
      <c r="C34708" s="1"/>
      <c r="D34708" s="8"/>
      <c r="E34708" s="1"/>
      <c r="F34708" s="1"/>
      <c r="G34708" s="1"/>
      <c r="H34708" s="1"/>
    </row>
    <row r="34709">
      <c r="A34709" s="1"/>
      <c r="B34709" s="1"/>
      <c r="C34709" s="1"/>
      <c r="D34709" s="8"/>
      <c r="E34709" s="1"/>
      <c r="F34709" s="1"/>
      <c r="G34709" s="1"/>
      <c r="H34709" s="1"/>
    </row>
    <row r="34710">
      <c r="A34710" s="1"/>
      <c r="B34710" s="1"/>
      <c r="C34710" s="1"/>
      <c r="D34710" s="8"/>
      <c r="E34710" s="1"/>
      <c r="F34710" s="1"/>
      <c r="G34710" s="1"/>
      <c r="H34710" s="1"/>
    </row>
    <row r="34711">
      <c r="A34711" s="1"/>
      <c r="B34711" s="1"/>
      <c r="C34711" s="1"/>
      <c r="D34711" s="8"/>
      <c r="E34711" s="1"/>
      <c r="F34711" s="1"/>
      <c r="G34711" s="1"/>
      <c r="H34711" s="1"/>
    </row>
    <row r="34712">
      <c r="A34712" s="1"/>
      <c r="B34712" s="1"/>
      <c r="C34712" s="1"/>
      <c r="D34712" s="8"/>
      <c r="E34712" s="1"/>
      <c r="F34712" s="1"/>
      <c r="G34712" s="1"/>
      <c r="H34712" s="1"/>
    </row>
    <row r="34713">
      <c r="A34713" s="1"/>
      <c r="B34713" s="1"/>
      <c r="C34713" s="1"/>
      <c r="D34713" s="8"/>
      <c r="E34713" s="1"/>
      <c r="F34713" s="1"/>
      <c r="G34713" s="1"/>
      <c r="H34713" s="1"/>
    </row>
    <row r="34714">
      <c r="A34714" s="1"/>
      <c r="B34714" s="1"/>
      <c r="C34714" s="1"/>
      <c r="D34714" s="8"/>
      <c r="E34714" s="1"/>
      <c r="F34714" s="1"/>
      <c r="G34714" s="1"/>
      <c r="H34714" s="1"/>
    </row>
    <row r="34715">
      <c r="A34715" s="1"/>
      <c r="B34715" s="1"/>
      <c r="C34715" s="1"/>
      <c r="D34715" s="8"/>
      <c r="E34715" s="1"/>
      <c r="F34715" s="1"/>
      <c r="G34715" s="1"/>
      <c r="H34715" s="1"/>
    </row>
    <row r="34716">
      <c r="A34716" s="1"/>
      <c r="B34716" s="1"/>
      <c r="C34716" s="1"/>
      <c r="D34716" s="8"/>
      <c r="E34716" s="1"/>
      <c r="F34716" s="1"/>
      <c r="G34716" s="1"/>
      <c r="H34716" s="1"/>
    </row>
    <row r="34717">
      <c r="A34717" s="1"/>
      <c r="B34717" s="1"/>
      <c r="C34717" s="1"/>
      <c r="D34717" s="8"/>
      <c r="E34717" s="1"/>
      <c r="F34717" s="1"/>
      <c r="G34717" s="1"/>
      <c r="H34717" s="1"/>
    </row>
    <row r="34718">
      <c r="A34718" s="1"/>
      <c r="B34718" s="1"/>
      <c r="C34718" s="1"/>
      <c r="D34718" s="8"/>
      <c r="E34718" s="1"/>
      <c r="F34718" s="1"/>
      <c r="G34718" s="1"/>
      <c r="H34718" s="1"/>
    </row>
    <row r="34719">
      <c r="A34719" s="1"/>
      <c r="B34719" s="1"/>
      <c r="C34719" s="1"/>
      <c r="D34719" s="8"/>
      <c r="E34719" s="1"/>
      <c r="F34719" s="1"/>
      <c r="G34719" s="1"/>
      <c r="H34719" s="1"/>
    </row>
    <row r="34720">
      <c r="A34720" s="1"/>
      <c r="B34720" s="1"/>
      <c r="C34720" s="1"/>
      <c r="D34720" s="8"/>
      <c r="E34720" s="1"/>
      <c r="F34720" s="1"/>
      <c r="G34720" s="1"/>
      <c r="H34720" s="1"/>
    </row>
    <row r="34721">
      <c r="A34721" s="1"/>
      <c r="B34721" s="1"/>
      <c r="C34721" s="1"/>
      <c r="D34721" s="8"/>
      <c r="E34721" s="1"/>
      <c r="F34721" s="1"/>
      <c r="G34721" s="1"/>
      <c r="H34721" s="1"/>
    </row>
    <row r="34722">
      <c r="A34722" s="1"/>
      <c r="B34722" s="1"/>
      <c r="C34722" s="1"/>
      <c r="D34722" s="8"/>
      <c r="E34722" s="1"/>
      <c r="F34722" s="1"/>
      <c r="G34722" s="1"/>
      <c r="H34722" s="1"/>
    </row>
    <row r="34723">
      <c r="A34723" s="1"/>
      <c r="B34723" s="1"/>
      <c r="C34723" s="1"/>
      <c r="D34723" s="8"/>
      <c r="E34723" s="1"/>
      <c r="F34723" s="1"/>
      <c r="G34723" s="1"/>
      <c r="H34723" s="1"/>
    </row>
    <row r="34724">
      <c r="A34724" s="1"/>
      <c r="B34724" s="1"/>
      <c r="C34724" s="1"/>
      <c r="D34724" s="8"/>
      <c r="E34724" s="1"/>
      <c r="F34724" s="1"/>
      <c r="G34724" s="1"/>
      <c r="H34724" s="1"/>
    </row>
    <row r="34725">
      <c r="A34725" s="1"/>
      <c r="B34725" s="1"/>
      <c r="C34725" s="1"/>
      <c r="D34725" s="8"/>
      <c r="E34725" s="1"/>
      <c r="F34725" s="1"/>
      <c r="G34725" s="1"/>
      <c r="H34725" s="1"/>
    </row>
    <row r="34726">
      <c r="A34726" s="1"/>
      <c r="B34726" s="1"/>
      <c r="C34726" s="1"/>
      <c r="D34726" s="8"/>
      <c r="E34726" s="1"/>
      <c r="F34726" s="1"/>
      <c r="G34726" s="1"/>
      <c r="H34726" s="1"/>
    </row>
    <row r="34727">
      <c r="A34727" s="1"/>
      <c r="B34727" s="1"/>
      <c r="C34727" s="1"/>
      <c r="D34727" s="8"/>
      <c r="E34727" s="1"/>
      <c r="F34727" s="1"/>
      <c r="G34727" s="1"/>
      <c r="H34727" s="1"/>
    </row>
    <row r="34728">
      <c r="A34728" s="1"/>
      <c r="B34728" s="1"/>
      <c r="C34728" s="1"/>
      <c r="D34728" s="8"/>
      <c r="E34728" s="1"/>
      <c r="F34728" s="1"/>
      <c r="G34728" s="1"/>
      <c r="H34728" s="1"/>
    </row>
    <row r="34729">
      <c r="A34729" s="1"/>
      <c r="B34729" s="1"/>
      <c r="C34729" s="1"/>
      <c r="D34729" s="8"/>
      <c r="E34729" s="1"/>
      <c r="F34729" s="1"/>
      <c r="G34729" s="1"/>
      <c r="H34729" s="1"/>
    </row>
    <row r="34730">
      <c r="A34730" s="1"/>
      <c r="B34730" s="1"/>
      <c r="C34730" s="1"/>
      <c r="D34730" s="8"/>
      <c r="E34730" s="1"/>
      <c r="F34730" s="1"/>
      <c r="G34730" s="1"/>
      <c r="H34730" s="1"/>
    </row>
    <row r="34731">
      <c r="A34731" s="1"/>
      <c r="B34731" s="1"/>
      <c r="C34731" s="1"/>
      <c r="D34731" s="8"/>
      <c r="E34731" s="1"/>
      <c r="F34731" s="1"/>
      <c r="G34731" s="1"/>
      <c r="H34731" s="1"/>
    </row>
    <row r="34732">
      <c r="A34732" s="1"/>
      <c r="B34732" s="1"/>
      <c r="C34732" s="1"/>
      <c r="D34732" s="8"/>
      <c r="E34732" s="1"/>
      <c r="F34732" s="1"/>
      <c r="G34732" s="1"/>
      <c r="H34732" s="1"/>
    </row>
    <row r="34733">
      <c r="A34733" s="1"/>
      <c r="B34733" s="1"/>
      <c r="C34733" s="1"/>
      <c r="D34733" s="8"/>
      <c r="E34733" s="1"/>
      <c r="F34733" s="1"/>
      <c r="G34733" s="1"/>
      <c r="H34733" s="1"/>
    </row>
    <row r="34734">
      <c r="A34734" s="1"/>
      <c r="B34734" s="1"/>
      <c r="C34734" s="1"/>
      <c r="D34734" s="8"/>
      <c r="E34734" s="1"/>
      <c r="F34734" s="1"/>
      <c r="G34734" s="1"/>
      <c r="H34734" s="1"/>
    </row>
    <row r="34735">
      <c r="A34735" s="1"/>
      <c r="B34735" s="1"/>
      <c r="C34735" s="1"/>
      <c r="D34735" s="8"/>
      <c r="E34735" s="1"/>
      <c r="F34735" s="1"/>
      <c r="G34735" s="1"/>
      <c r="H34735" s="1"/>
    </row>
    <row r="34736">
      <c r="A34736" s="1"/>
      <c r="B34736" s="1"/>
      <c r="C34736" s="1"/>
      <c r="D34736" s="8"/>
      <c r="E34736" s="1"/>
      <c r="F34736" s="1"/>
      <c r="G34736" s="1"/>
      <c r="H34736" s="1"/>
    </row>
    <row r="34737">
      <c r="A34737" s="1"/>
      <c r="B34737" s="1"/>
      <c r="C34737" s="1"/>
      <c r="D34737" s="8"/>
      <c r="E34737" s="1"/>
      <c r="F34737" s="1"/>
      <c r="G34737" s="1"/>
      <c r="H34737" s="1"/>
    </row>
    <row r="34738">
      <c r="A34738" s="1"/>
      <c r="B34738" s="1"/>
      <c r="C34738" s="1"/>
      <c r="D34738" s="8"/>
      <c r="E34738" s="1"/>
      <c r="F34738" s="1"/>
      <c r="G34738" s="1"/>
      <c r="H34738" s="1"/>
    </row>
    <row r="34739">
      <c r="A34739" s="1"/>
      <c r="B34739" s="1"/>
      <c r="C34739" s="1"/>
      <c r="D34739" s="8"/>
      <c r="E34739" s="1"/>
      <c r="F34739" s="1"/>
      <c r="G34739" s="1"/>
      <c r="H34739" s="1"/>
    </row>
    <row r="34740">
      <c r="A34740" s="1"/>
      <c r="B34740" s="1"/>
      <c r="C34740" s="1"/>
      <c r="D34740" s="8"/>
      <c r="E34740" s="1"/>
      <c r="F34740" s="1"/>
      <c r="G34740" s="1"/>
      <c r="H34740" s="1"/>
    </row>
    <row r="34741">
      <c r="A34741" s="1"/>
      <c r="B34741" s="1"/>
      <c r="C34741" s="1"/>
      <c r="D34741" s="8"/>
      <c r="E34741" s="1"/>
      <c r="F34741" s="1"/>
      <c r="G34741" s="1"/>
      <c r="H34741" s="1"/>
    </row>
    <row r="34742">
      <c r="A34742" s="1"/>
      <c r="B34742" s="1"/>
      <c r="C34742" s="1"/>
      <c r="D34742" s="8"/>
      <c r="E34742" s="1"/>
      <c r="F34742" s="1"/>
      <c r="G34742" s="1"/>
      <c r="H34742" s="1"/>
    </row>
    <row r="34743">
      <c r="A34743" s="1"/>
      <c r="B34743" s="1"/>
      <c r="C34743" s="1"/>
      <c r="D34743" s="8"/>
      <c r="E34743" s="1"/>
      <c r="F34743" s="1"/>
      <c r="G34743" s="1"/>
      <c r="H34743" s="1"/>
    </row>
    <row r="34744">
      <c r="A34744" s="1"/>
      <c r="B34744" s="1"/>
      <c r="C34744" s="1"/>
      <c r="D34744" s="8"/>
      <c r="E34744" s="1"/>
      <c r="F34744" s="1"/>
      <c r="G34744" s="1"/>
      <c r="H34744" s="1"/>
    </row>
    <row r="34745">
      <c r="A34745" s="1"/>
      <c r="B34745" s="1"/>
      <c r="C34745" s="1"/>
      <c r="D34745" s="8"/>
      <c r="E34745" s="1"/>
      <c r="F34745" s="1"/>
      <c r="G34745" s="1"/>
      <c r="H34745" s="1"/>
    </row>
    <row r="34746">
      <c r="A34746" s="1"/>
      <c r="B34746" s="1"/>
      <c r="C34746" s="1"/>
      <c r="D34746" s="8"/>
      <c r="E34746" s="1"/>
      <c r="F34746" s="1"/>
      <c r="G34746" s="1"/>
      <c r="H34746" s="1"/>
    </row>
    <row r="34747">
      <c r="A34747" s="1"/>
      <c r="B34747" s="1"/>
      <c r="C34747" s="1"/>
      <c r="D34747" s="8"/>
      <c r="E34747" s="1"/>
      <c r="F34747" s="1"/>
      <c r="G34747" s="1"/>
      <c r="H34747" s="1"/>
    </row>
    <row r="34748">
      <c r="A34748" s="1"/>
      <c r="B34748" s="1"/>
      <c r="C34748" s="1"/>
      <c r="D34748" s="8"/>
      <c r="E34748" s="1"/>
      <c r="F34748" s="1"/>
      <c r="G34748" s="1"/>
      <c r="H34748" s="1"/>
    </row>
    <row r="34749">
      <c r="A34749" s="1"/>
      <c r="B34749" s="1"/>
      <c r="C34749" s="1"/>
      <c r="D34749" s="8"/>
      <c r="E34749" s="1"/>
      <c r="F34749" s="1"/>
      <c r="G34749" s="1"/>
      <c r="H34749" s="1"/>
    </row>
    <row r="34750">
      <c r="A34750" s="1"/>
      <c r="B34750" s="1"/>
      <c r="C34750" s="1"/>
      <c r="D34750" s="8"/>
      <c r="E34750" s="1"/>
      <c r="F34750" s="1"/>
      <c r="G34750" s="1"/>
      <c r="H34750" s="1"/>
    </row>
    <row r="34751">
      <c r="A34751" s="1"/>
      <c r="B34751" s="1"/>
      <c r="C34751" s="1"/>
      <c r="D34751" s="8"/>
      <c r="E34751" s="1"/>
      <c r="F34751" s="1"/>
      <c r="G34751" s="1"/>
      <c r="H34751" s="1"/>
    </row>
    <row r="34752">
      <c r="A34752" s="1"/>
      <c r="B34752" s="1"/>
      <c r="C34752" s="1"/>
      <c r="D34752" s="8"/>
      <c r="E34752" s="1"/>
      <c r="F34752" s="1"/>
      <c r="G34752" s="1"/>
      <c r="H34752" s="1"/>
    </row>
    <row r="34753">
      <c r="A34753" s="1"/>
      <c r="B34753" s="1"/>
      <c r="C34753" s="1"/>
      <c r="D34753" s="8"/>
      <c r="E34753" s="1"/>
      <c r="F34753" s="1"/>
      <c r="G34753" s="1"/>
      <c r="H34753" s="1"/>
    </row>
    <row r="34754">
      <c r="A34754" s="1"/>
      <c r="B34754" s="1"/>
      <c r="C34754" s="1"/>
      <c r="D34754" s="8"/>
      <c r="E34754" s="1"/>
      <c r="F34754" s="1"/>
      <c r="G34754" s="1"/>
      <c r="H34754" s="1"/>
    </row>
    <row r="34755">
      <c r="A34755" s="1"/>
      <c r="B34755" s="1"/>
      <c r="C34755" s="1"/>
      <c r="D34755" s="8"/>
      <c r="E34755" s="1"/>
      <c r="F34755" s="1"/>
      <c r="G34755" s="1"/>
      <c r="H34755" s="1"/>
    </row>
    <row r="34756">
      <c r="A34756" s="1"/>
      <c r="B34756" s="1"/>
      <c r="C34756" s="1"/>
      <c r="D34756" s="8"/>
      <c r="E34756" s="1"/>
      <c r="F34756" s="1"/>
      <c r="G34756" s="1"/>
      <c r="H34756" s="1"/>
    </row>
    <row r="34757">
      <c r="A34757" s="1"/>
      <c r="B34757" s="1"/>
      <c r="C34757" s="1"/>
      <c r="D34757" s="8"/>
      <c r="E34757" s="1"/>
      <c r="F34757" s="1"/>
      <c r="G34757" s="1"/>
      <c r="H34757" s="1"/>
    </row>
    <row r="34758">
      <c r="A34758" s="1"/>
      <c r="B34758" s="1"/>
      <c r="C34758" s="1"/>
      <c r="D34758" s="8"/>
      <c r="E34758" s="1"/>
      <c r="F34758" s="1"/>
      <c r="G34758" s="1"/>
      <c r="H34758" s="1"/>
    </row>
    <row r="34759">
      <c r="A34759" s="1"/>
      <c r="B34759" s="1"/>
      <c r="C34759" s="1"/>
      <c r="D34759" s="8"/>
      <c r="E34759" s="1"/>
      <c r="F34759" s="1"/>
      <c r="G34759" s="1"/>
      <c r="H34759" s="1"/>
    </row>
    <row r="34760">
      <c r="A34760" s="1"/>
      <c r="B34760" s="1"/>
      <c r="C34760" s="1"/>
      <c r="D34760" s="8"/>
      <c r="E34760" s="1"/>
      <c r="F34760" s="1"/>
      <c r="G34760" s="1"/>
      <c r="H34760" s="1"/>
    </row>
    <row r="34761">
      <c r="A34761" s="1"/>
      <c r="B34761" s="1"/>
      <c r="C34761" s="1"/>
      <c r="D34761" s="8"/>
      <c r="E34761" s="1"/>
      <c r="F34761" s="1"/>
      <c r="G34761" s="1"/>
      <c r="H34761" s="1"/>
    </row>
    <row r="34762">
      <c r="A34762" s="1"/>
      <c r="B34762" s="1"/>
      <c r="C34762" s="1"/>
      <c r="D34762" s="8"/>
      <c r="E34762" s="1"/>
      <c r="F34762" s="1"/>
      <c r="G34762" s="1"/>
      <c r="H34762" s="1"/>
    </row>
    <row r="34763">
      <c r="A34763" s="1"/>
      <c r="B34763" s="1"/>
      <c r="C34763" s="1"/>
      <c r="D34763" s="8"/>
      <c r="E34763" s="1"/>
      <c r="F34763" s="1"/>
      <c r="G34763" s="1"/>
      <c r="H34763" s="1"/>
    </row>
    <row r="34764">
      <c r="A34764" s="1"/>
      <c r="B34764" s="1"/>
      <c r="C34764" s="1"/>
      <c r="D34764" s="8"/>
      <c r="E34764" s="1"/>
      <c r="F34764" s="1"/>
      <c r="G34764" s="1"/>
      <c r="H34764" s="1"/>
    </row>
    <row r="34765">
      <c r="A34765" s="1"/>
      <c r="B34765" s="1"/>
      <c r="C34765" s="1"/>
      <c r="D34765" s="8"/>
      <c r="E34765" s="1"/>
      <c r="F34765" s="1"/>
      <c r="G34765" s="1"/>
      <c r="H34765" s="1"/>
    </row>
    <row r="34766">
      <c r="A34766" s="1"/>
      <c r="B34766" s="1"/>
      <c r="C34766" s="1"/>
      <c r="D34766" s="8"/>
      <c r="E34766" s="1"/>
      <c r="F34766" s="1"/>
      <c r="G34766" s="1"/>
      <c r="H34766" s="1"/>
    </row>
    <row r="34767">
      <c r="A34767" s="1"/>
      <c r="B34767" s="1"/>
      <c r="C34767" s="1"/>
      <c r="D34767" s="8"/>
      <c r="E34767" s="1"/>
      <c r="F34767" s="1"/>
      <c r="G34767" s="1"/>
      <c r="H34767" s="1"/>
    </row>
    <row r="34768">
      <c r="A34768" s="1"/>
      <c r="B34768" s="1"/>
      <c r="C34768" s="1"/>
      <c r="D34768" s="8"/>
      <c r="E34768" s="1"/>
      <c r="F34768" s="1"/>
      <c r="G34768" s="1"/>
      <c r="H34768" s="1"/>
    </row>
    <row r="34769">
      <c r="A34769" s="1"/>
      <c r="B34769" s="1"/>
      <c r="C34769" s="1"/>
      <c r="D34769" s="8"/>
      <c r="E34769" s="1"/>
      <c r="F34769" s="1"/>
      <c r="G34769" s="1"/>
      <c r="H34769" s="1"/>
    </row>
    <row r="34770">
      <c r="A34770" s="1"/>
      <c r="B34770" s="1"/>
      <c r="C34770" s="1"/>
      <c r="D34770" s="8"/>
      <c r="E34770" s="1"/>
      <c r="F34770" s="1"/>
      <c r="G34770" s="1"/>
      <c r="H34770" s="1"/>
    </row>
    <row r="34771">
      <c r="A34771" s="1"/>
      <c r="B34771" s="1"/>
      <c r="C34771" s="1"/>
      <c r="D34771" s="8"/>
      <c r="E34771" s="1"/>
      <c r="F34771" s="1"/>
      <c r="G34771" s="1"/>
      <c r="H34771" s="1"/>
    </row>
    <row r="34772">
      <c r="A34772" s="1"/>
      <c r="B34772" s="1"/>
      <c r="C34772" s="1"/>
      <c r="D34772" s="8"/>
      <c r="E34772" s="1"/>
      <c r="F34772" s="1"/>
      <c r="G34772" s="1"/>
      <c r="H34772" s="1"/>
    </row>
    <row r="34773">
      <c r="A34773" s="1"/>
      <c r="B34773" s="1"/>
      <c r="C34773" s="1"/>
      <c r="D34773" s="8"/>
      <c r="E34773" s="1"/>
      <c r="F34773" s="1"/>
      <c r="G34773" s="1"/>
      <c r="H34773" s="1"/>
    </row>
    <row r="34774">
      <c r="A34774" s="1"/>
      <c r="B34774" s="1"/>
      <c r="C34774" s="1"/>
      <c r="D34774" s="8"/>
      <c r="E34774" s="1"/>
      <c r="F34774" s="1"/>
      <c r="G34774" s="1"/>
      <c r="H34774" s="1"/>
    </row>
    <row r="34775">
      <c r="A34775" s="1"/>
      <c r="B34775" s="1"/>
      <c r="C34775" s="1"/>
      <c r="D34775" s="8"/>
      <c r="E34775" s="1"/>
      <c r="F34775" s="1"/>
      <c r="G34775" s="1"/>
      <c r="H34775" s="1"/>
    </row>
    <row r="34776">
      <c r="A34776" s="1"/>
      <c r="B34776" s="1"/>
      <c r="C34776" s="1"/>
      <c r="D34776" s="8"/>
      <c r="E34776" s="1"/>
      <c r="F34776" s="1"/>
      <c r="G34776" s="1"/>
      <c r="H34776" s="1"/>
    </row>
    <row r="34777">
      <c r="A34777" s="1"/>
      <c r="B34777" s="1"/>
      <c r="C34777" s="1"/>
      <c r="D34777" s="8"/>
      <c r="E34777" s="1"/>
      <c r="F34777" s="1"/>
      <c r="G34777" s="1"/>
      <c r="H34777" s="1"/>
    </row>
    <row r="34778">
      <c r="A34778" s="1"/>
      <c r="B34778" s="1"/>
      <c r="C34778" s="1"/>
      <c r="D34778" s="8"/>
      <c r="E34778" s="1"/>
      <c r="F34778" s="1"/>
      <c r="G34778" s="1"/>
      <c r="H34778" s="1"/>
    </row>
    <row r="34779">
      <c r="A34779" s="1"/>
      <c r="B34779" s="1"/>
      <c r="C34779" s="1"/>
      <c r="D34779" s="8"/>
      <c r="E34779" s="1"/>
      <c r="F34779" s="1"/>
      <c r="G34779" s="1"/>
      <c r="H34779" s="1"/>
    </row>
    <row r="34780">
      <c r="A34780" s="1"/>
      <c r="B34780" s="1"/>
      <c r="C34780" s="1"/>
      <c r="D34780" s="8"/>
      <c r="E34780" s="1"/>
      <c r="F34780" s="1"/>
      <c r="G34780" s="1"/>
      <c r="H34780" s="1"/>
    </row>
    <row r="34781">
      <c r="A34781" s="1"/>
      <c r="B34781" s="1"/>
      <c r="C34781" s="1"/>
      <c r="D34781" s="8"/>
      <c r="E34781" s="1"/>
      <c r="F34781" s="1"/>
      <c r="G34781" s="1"/>
      <c r="H34781" s="1"/>
    </row>
    <row r="34782">
      <c r="A34782" s="1"/>
      <c r="B34782" s="1"/>
      <c r="C34782" s="1"/>
      <c r="D34782" s="8"/>
      <c r="E34782" s="1"/>
      <c r="F34782" s="1"/>
      <c r="G34782" s="1"/>
      <c r="H34782" s="1"/>
    </row>
    <row r="34783">
      <c r="A34783" s="1"/>
      <c r="B34783" s="1"/>
      <c r="C34783" s="1"/>
      <c r="D34783" s="8"/>
      <c r="E34783" s="1"/>
      <c r="F34783" s="1"/>
      <c r="G34783" s="1"/>
      <c r="H34783" s="1"/>
    </row>
    <row r="34784">
      <c r="A34784" s="1"/>
      <c r="B34784" s="1"/>
      <c r="C34784" s="1"/>
      <c r="D34784" s="8"/>
      <c r="E34784" s="1"/>
      <c r="F34784" s="1"/>
      <c r="G34784" s="1"/>
      <c r="H34784" s="1"/>
    </row>
    <row r="34785">
      <c r="A34785" s="1"/>
      <c r="B34785" s="1"/>
      <c r="C34785" s="1"/>
      <c r="D34785" s="8"/>
      <c r="E34785" s="1"/>
      <c r="F34785" s="1"/>
      <c r="G34785" s="1"/>
      <c r="H34785" s="1"/>
    </row>
    <row r="34786">
      <c r="A34786" s="1"/>
      <c r="B34786" s="1"/>
      <c r="C34786" s="1"/>
      <c r="D34786" s="8"/>
      <c r="E34786" s="1"/>
      <c r="F34786" s="1"/>
      <c r="G34786" s="1"/>
      <c r="H34786" s="1"/>
    </row>
    <row r="34787">
      <c r="A34787" s="1"/>
      <c r="B34787" s="1"/>
      <c r="C34787" s="1"/>
      <c r="D34787" s="8"/>
      <c r="E34787" s="1"/>
      <c r="F34787" s="1"/>
      <c r="G34787" s="1"/>
      <c r="H34787" s="1"/>
    </row>
    <row r="34788">
      <c r="A34788" s="1"/>
      <c r="B34788" s="1"/>
      <c r="C34788" s="1"/>
      <c r="D34788" s="8"/>
      <c r="E34788" s="1"/>
      <c r="F34788" s="1"/>
      <c r="G34788" s="1"/>
      <c r="H34788" s="1"/>
    </row>
    <row r="34789">
      <c r="A34789" s="1"/>
      <c r="B34789" s="1"/>
      <c r="C34789" s="1"/>
      <c r="D34789" s="8"/>
      <c r="E34789" s="1"/>
      <c r="F34789" s="1"/>
      <c r="G34789" s="1"/>
      <c r="H34789" s="1"/>
    </row>
    <row r="34790">
      <c r="A34790" s="1"/>
      <c r="B34790" s="1"/>
      <c r="C34790" s="1"/>
      <c r="D34790" s="8"/>
      <c r="E34790" s="1"/>
      <c r="F34790" s="1"/>
      <c r="G34790" s="1"/>
      <c r="H34790" s="1"/>
    </row>
    <row r="34791">
      <c r="A34791" s="1"/>
      <c r="B34791" s="1"/>
      <c r="C34791" s="1"/>
      <c r="D34791" s="8"/>
      <c r="E34791" s="1"/>
      <c r="F34791" s="1"/>
      <c r="G34791" s="1"/>
      <c r="H34791" s="1"/>
    </row>
    <row r="34792">
      <c r="A34792" s="1"/>
      <c r="B34792" s="1"/>
      <c r="C34792" s="1"/>
      <c r="D34792" s="8"/>
      <c r="E34792" s="1"/>
      <c r="F34792" s="1"/>
      <c r="G34792" s="1"/>
      <c r="H34792" s="1"/>
    </row>
    <row r="34793">
      <c r="A34793" s="1"/>
      <c r="B34793" s="1"/>
      <c r="C34793" s="1"/>
      <c r="D34793" s="8"/>
      <c r="E34793" s="1"/>
      <c r="F34793" s="1"/>
      <c r="G34793" s="1"/>
      <c r="H34793" s="1"/>
    </row>
    <row r="34794">
      <c r="A34794" s="1"/>
      <c r="B34794" s="1"/>
      <c r="C34794" s="1"/>
      <c r="D34794" s="8"/>
      <c r="E34794" s="1"/>
      <c r="F34794" s="1"/>
      <c r="G34794" s="1"/>
      <c r="H34794" s="1"/>
    </row>
    <row r="34795">
      <c r="A34795" s="1"/>
      <c r="B34795" s="1"/>
      <c r="C34795" s="1"/>
      <c r="D34795" s="8"/>
      <c r="E34795" s="1"/>
      <c r="F34795" s="1"/>
      <c r="G34795" s="1"/>
      <c r="H34795" s="1"/>
    </row>
    <row r="34796">
      <c r="A34796" s="1"/>
      <c r="B34796" s="1"/>
      <c r="C34796" s="1"/>
      <c r="D34796" s="8"/>
      <c r="E34796" s="1"/>
      <c r="F34796" s="1"/>
      <c r="G34796" s="1"/>
      <c r="H34796" s="1"/>
    </row>
    <row r="34797">
      <c r="A34797" s="1"/>
      <c r="B34797" s="1"/>
      <c r="C34797" s="1"/>
      <c r="D34797" s="8"/>
      <c r="E34797" s="1"/>
      <c r="F34797" s="1"/>
      <c r="G34797" s="1"/>
      <c r="H34797" s="1"/>
    </row>
    <row r="34798">
      <c r="A34798" s="1"/>
      <c r="B34798" s="1"/>
      <c r="C34798" s="1"/>
      <c r="D34798" s="8"/>
      <c r="E34798" s="1"/>
      <c r="F34798" s="1"/>
      <c r="G34798" s="1"/>
      <c r="H34798" s="1"/>
    </row>
    <row r="34799">
      <c r="A34799" s="1"/>
      <c r="B34799" s="1"/>
      <c r="C34799" s="1"/>
      <c r="D34799" s="8"/>
      <c r="E34799" s="1"/>
      <c r="F34799" s="1"/>
      <c r="G34799" s="1"/>
      <c r="H34799" s="1"/>
    </row>
    <row r="34800">
      <c r="A34800" s="1"/>
      <c r="B34800" s="1"/>
      <c r="C34800" s="1"/>
      <c r="D34800" s="8"/>
      <c r="E34800" s="1"/>
      <c r="F34800" s="1"/>
      <c r="G34800" s="1"/>
      <c r="H34800" s="1"/>
    </row>
    <row r="34801">
      <c r="A34801" s="1"/>
      <c r="B34801" s="1"/>
      <c r="C34801" s="1"/>
      <c r="D34801" s="8"/>
      <c r="E34801" s="1"/>
      <c r="F34801" s="1"/>
      <c r="G34801" s="1"/>
      <c r="H34801" s="1"/>
    </row>
    <row r="34802">
      <c r="A34802" s="1"/>
      <c r="B34802" s="1"/>
      <c r="C34802" s="1"/>
      <c r="D34802" s="8"/>
      <c r="E34802" s="1"/>
      <c r="F34802" s="1"/>
      <c r="G34802" s="1"/>
      <c r="H34802" s="1"/>
    </row>
    <row r="34803">
      <c r="A34803" s="1"/>
      <c r="B34803" s="1"/>
      <c r="C34803" s="1"/>
      <c r="D34803" s="8"/>
      <c r="E34803" s="1"/>
      <c r="F34803" s="1"/>
      <c r="G34803" s="1"/>
      <c r="H34803" s="1"/>
    </row>
    <row r="34804">
      <c r="A34804" s="1"/>
      <c r="B34804" s="1"/>
      <c r="C34804" s="1"/>
      <c r="D34804" s="8"/>
      <c r="E34804" s="1"/>
      <c r="F34804" s="1"/>
      <c r="G34804" s="1"/>
      <c r="H34804" s="1"/>
    </row>
    <row r="34805">
      <c r="A34805" s="1"/>
      <c r="B34805" s="1"/>
      <c r="C34805" s="1"/>
      <c r="D34805" s="8"/>
      <c r="E34805" s="1"/>
      <c r="F34805" s="1"/>
      <c r="G34805" s="1"/>
      <c r="H34805" s="1"/>
    </row>
    <row r="34806">
      <c r="A34806" s="1"/>
      <c r="B34806" s="1"/>
      <c r="C34806" s="1"/>
      <c r="D34806" s="8"/>
      <c r="E34806" s="1"/>
      <c r="F34806" s="1"/>
      <c r="G34806" s="1"/>
      <c r="H34806" s="1"/>
    </row>
    <row r="34807">
      <c r="A34807" s="1"/>
      <c r="B34807" s="1"/>
      <c r="C34807" s="1"/>
      <c r="D34807" s="8"/>
      <c r="E34807" s="1"/>
      <c r="F34807" s="1"/>
      <c r="G34807" s="1"/>
      <c r="H34807" s="1"/>
    </row>
    <row r="34808">
      <c r="A34808" s="1"/>
      <c r="B34808" s="1"/>
      <c r="C34808" s="1"/>
      <c r="D34808" s="8"/>
      <c r="E34808" s="1"/>
      <c r="F34808" s="1"/>
      <c r="G34808" s="1"/>
      <c r="H34808" s="1"/>
    </row>
    <row r="34809">
      <c r="A34809" s="1"/>
      <c r="B34809" s="1"/>
      <c r="C34809" s="1"/>
      <c r="D34809" s="8"/>
      <c r="E34809" s="1"/>
      <c r="F34809" s="1"/>
      <c r="G34809" s="1"/>
      <c r="H34809" s="1"/>
    </row>
    <row r="34810">
      <c r="A34810" s="1"/>
      <c r="B34810" s="1"/>
      <c r="C34810" s="1"/>
      <c r="D34810" s="8"/>
      <c r="E34810" s="1"/>
      <c r="F34810" s="1"/>
      <c r="G34810" s="1"/>
      <c r="H34810" s="1"/>
    </row>
    <row r="34811">
      <c r="A34811" s="1"/>
      <c r="B34811" s="1"/>
      <c r="C34811" s="1"/>
      <c r="D34811" s="8"/>
      <c r="E34811" s="1"/>
      <c r="F34811" s="1"/>
      <c r="G34811" s="1"/>
      <c r="H34811" s="1"/>
    </row>
    <row r="34812">
      <c r="A34812" s="1"/>
      <c r="B34812" s="1"/>
      <c r="C34812" s="1"/>
      <c r="D34812" s="8"/>
      <c r="E34812" s="1"/>
      <c r="F34812" s="1"/>
      <c r="G34812" s="1"/>
      <c r="H34812" s="1"/>
    </row>
    <row r="34813">
      <c r="A34813" s="1"/>
      <c r="B34813" s="1"/>
      <c r="C34813" s="1"/>
      <c r="D34813" s="8"/>
      <c r="E34813" s="1"/>
      <c r="F34813" s="1"/>
      <c r="G34813" s="1"/>
      <c r="H34813" s="1"/>
    </row>
    <row r="34814">
      <c r="A34814" s="1"/>
      <c r="B34814" s="1"/>
      <c r="C34814" s="1"/>
      <c r="D34814" s="8"/>
      <c r="E34814" s="1"/>
      <c r="F34814" s="1"/>
      <c r="G34814" s="1"/>
      <c r="H34814" s="1"/>
    </row>
    <row r="34815">
      <c r="A34815" s="1"/>
      <c r="B34815" s="1"/>
      <c r="C34815" s="1"/>
      <c r="D34815" s="8"/>
      <c r="E34815" s="1"/>
      <c r="F34815" s="1"/>
      <c r="G34815" s="1"/>
      <c r="H34815" s="1"/>
    </row>
    <row r="34816">
      <c r="A34816" s="1"/>
      <c r="B34816" s="1"/>
      <c r="C34816" s="1"/>
      <c r="D34816" s="8"/>
      <c r="E34816" s="1"/>
      <c r="F34816" s="1"/>
      <c r="G34816" s="1"/>
      <c r="H34816" s="1"/>
    </row>
    <row r="34817">
      <c r="A34817" s="1"/>
      <c r="B34817" s="1"/>
      <c r="C34817" s="1"/>
      <c r="D34817" s="8"/>
      <c r="E34817" s="1"/>
      <c r="F34817" s="1"/>
      <c r="G34817" s="1"/>
      <c r="H34817" s="1"/>
    </row>
    <row r="34818">
      <c r="A34818" s="1"/>
      <c r="B34818" s="1"/>
      <c r="C34818" s="1"/>
      <c r="D34818" s="8"/>
      <c r="E34818" s="1"/>
      <c r="F34818" s="1"/>
      <c r="G34818" s="1"/>
      <c r="H34818" s="1"/>
    </row>
    <row r="34819">
      <c r="A34819" s="1"/>
      <c r="B34819" s="1"/>
      <c r="C34819" s="1"/>
      <c r="D34819" s="8"/>
      <c r="E34819" s="1"/>
      <c r="F34819" s="1"/>
      <c r="G34819" s="1"/>
      <c r="H34819" s="1"/>
    </row>
    <row r="34820">
      <c r="A34820" s="1"/>
      <c r="B34820" s="1"/>
      <c r="C34820" s="1"/>
      <c r="D34820" s="8"/>
      <c r="E34820" s="1"/>
      <c r="F34820" s="1"/>
      <c r="G34820" s="1"/>
      <c r="H34820" s="1"/>
    </row>
    <row r="34821">
      <c r="A34821" s="1"/>
      <c r="B34821" s="1"/>
      <c r="C34821" s="1"/>
      <c r="D34821" s="8"/>
      <c r="E34821" s="1"/>
      <c r="F34821" s="1"/>
      <c r="G34821" s="1"/>
      <c r="H34821" s="1"/>
    </row>
    <row r="34822">
      <c r="A34822" s="1"/>
      <c r="B34822" s="1"/>
      <c r="C34822" s="1"/>
      <c r="D34822" s="8"/>
      <c r="E34822" s="1"/>
      <c r="F34822" s="1"/>
      <c r="G34822" s="1"/>
      <c r="H34822" s="1"/>
    </row>
    <row r="34823">
      <c r="A34823" s="1"/>
      <c r="B34823" s="1"/>
      <c r="C34823" s="1"/>
      <c r="D34823" s="8"/>
      <c r="E34823" s="1"/>
      <c r="F34823" s="1"/>
      <c r="G34823" s="1"/>
      <c r="H34823" s="1"/>
    </row>
    <row r="34824">
      <c r="A34824" s="1"/>
      <c r="B34824" s="1"/>
      <c r="C34824" s="1"/>
      <c r="D34824" s="8"/>
      <c r="E34824" s="1"/>
      <c r="F34824" s="1"/>
      <c r="G34824" s="1"/>
      <c r="H34824" s="1"/>
    </row>
    <row r="34825">
      <c r="A34825" s="1"/>
      <c r="B34825" s="1"/>
      <c r="C34825" s="1"/>
      <c r="D34825" s="8"/>
      <c r="E34825" s="1"/>
      <c r="F34825" s="1"/>
      <c r="G34825" s="1"/>
      <c r="H34825" s="1"/>
    </row>
    <row r="34826">
      <c r="A34826" s="1"/>
      <c r="B34826" s="1"/>
      <c r="C34826" s="1"/>
      <c r="D34826" s="8"/>
      <c r="E34826" s="1"/>
      <c r="F34826" s="1"/>
      <c r="G34826" s="1"/>
      <c r="H34826" s="1"/>
    </row>
    <row r="34827">
      <c r="A34827" s="1"/>
      <c r="B34827" s="1"/>
      <c r="C34827" s="1"/>
      <c r="D34827" s="8"/>
      <c r="E34827" s="1"/>
      <c r="F34827" s="1"/>
      <c r="G34827" s="1"/>
      <c r="H34827" s="1"/>
    </row>
    <row r="34828">
      <c r="A34828" s="1"/>
      <c r="B34828" s="1"/>
      <c r="C34828" s="1"/>
      <c r="D34828" s="8"/>
      <c r="E34828" s="1"/>
      <c r="F34828" s="1"/>
      <c r="G34828" s="1"/>
      <c r="H34828" s="1"/>
    </row>
    <row r="34829">
      <c r="A34829" s="1"/>
      <c r="B34829" s="1"/>
      <c r="C34829" s="1"/>
      <c r="D34829" s="8"/>
      <c r="E34829" s="1"/>
      <c r="F34829" s="1"/>
      <c r="G34829" s="1"/>
      <c r="H34829" s="1"/>
    </row>
    <row r="34830">
      <c r="A34830" s="1"/>
      <c r="B34830" s="1"/>
      <c r="C34830" s="1"/>
      <c r="D34830" s="8"/>
      <c r="E34830" s="1"/>
      <c r="F34830" s="1"/>
      <c r="G34830" s="1"/>
      <c r="H34830" s="1"/>
    </row>
    <row r="34831">
      <c r="A34831" s="1"/>
      <c r="B34831" s="1"/>
      <c r="C34831" s="1"/>
      <c r="D34831" s="8"/>
      <c r="E34831" s="1"/>
      <c r="F34831" s="1"/>
      <c r="G34831" s="1"/>
      <c r="H34831" s="1"/>
    </row>
    <row r="34832">
      <c r="A34832" s="1"/>
      <c r="B34832" s="1"/>
      <c r="C34832" s="1"/>
      <c r="D34832" s="8"/>
      <c r="E34832" s="1"/>
      <c r="F34832" s="1"/>
      <c r="G34832" s="1"/>
      <c r="H34832" s="1"/>
    </row>
    <row r="34833">
      <c r="A34833" s="1"/>
      <c r="B34833" s="1"/>
      <c r="C34833" s="1"/>
      <c r="D34833" s="8"/>
      <c r="E34833" s="1"/>
      <c r="F34833" s="1"/>
      <c r="G34833" s="1"/>
      <c r="H34833" s="1"/>
    </row>
    <row r="34834">
      <c r="A34834" s="1"/>
      <c r="B34834" s="1"/>
      <c r="C34834" s="1"/>
      <c r="D34834" s="8"/>
      <c r="E34834" s="1"/>
      <c r="F34834" s="1"/>
      <c r="G34834" s="1"/>
      <c r="H34834" s="1"/>
    </row>
    <row r="34835">
      <c r="A34835" s="1"/>
      <c r="B34835" s="1"/>
      <c r="C34835" s="1"/>
      <c r="D34835" s="8"/>
      <c r="E34835" s="1"/>
      <c r="F34835" s="1"/>
      <c r="G34835" s="1"/>
      <c r="H34835" s="1"/>
    </row>
    <row r="34836">
      <c r="A34836" s="1"/>
      <c r="B34836" s="1"/>
      <c r="C34836" s="1"/>
      <c r="D34836" s="8"/>
      <c r="E34836" s="1"/>
      <c r="F34836" s="1"/>
      <c r="G34836" s="1"/>
      <c r="H34836" s="1"/>
    </row>
    <row r="34837">
      <c r="A34837" s="1"/>
      <c r="B34837" s="1"/>
      <c r="C34837" s="1"/>
      <c r="D34837" s="8"/>
      <c r="E34837" s="1"/>
      <c r="F34837" s="1"/>
      <c r="G34837" s="1"/>
      <c r="H34837" s="1"/>
    </row>
    <row r="34838">
      <c r="A34838" s="1"/>
      <c r="B34838" s="1"/>
      <c r="C34838" s="1"/>
      <c r="D34838" s="8"/>
      <c r="E34838" s="1"/>
      <c r="F34838" s="1"/>
      <c r="G34838" s="1"/>
      <c r="H34838" s="1"/>
    </row>
    <row r="34839">
      <c r="A34839" s="1"/>
      <c r="B34839" s="1"/>
      <c r="C34839" s="1"/>
      <c r="D34839" s="8"/>
      <c r="E34839" s="1"/>
      <c r="F34839" s="1"/>
      <c r="G34839" s="1"/>
      <c r="H34839" s="1"/>
    </row>
    <row r="34840">
      <c r="A34840" s="1"/>
      <c r="B34840" s="1"/>
      <c r="C34840" s="1"/>
      <c r="D34840" s="8"/>
      <c r="E34840" s="1"/>
      <c r="F34840" s="1"/>
      <c r="G34840" s="1"/>
      <c r="H34840" s="1"/>
    </row>
    <row r="34841">
      <c r="A34841" s="1"/>
      <c r="B34841" s="1"/>
      <c r="C34841" s="1"/>
      <c r="D34841" s="8"/>
      <c r="E34841" s="1"/>
      <c r="F34841" s="1"/>
      <c r="G34841" s="1"/>
      <c r="H34841" s="1"/>
    </row>
    <row r="34842">
      <c r="A34842" s="1"/>
      <c r="B34842" s="1"/>
      <c r="C34842" s="1"/>
      <c r="D34842" s="8"/>
      <c r="E34842" s="1"/>
      <c r="F34842" s="1"/>
      <c r="G34842" s="1"/>
      <c r="H34842" s="1"/>
    </row>
    <row r="34843">
      <c r="A34843" s="1"/>
      <c r="B34843" s="1"/>
      <c r="C34843" s="1"/>
      <c r="D34843" s="8"/>
      <c r="E34843" s="1"/>
      <c r="F34843" s="1"/>
      <c r="G34843" s="1"/>
      <c r="H34843" s="1"/>
    </row>
    <row r="34844">
      <c r="A34844" s="1"/>
      <c r="B34844" s="1"/>
      <c r="C34844" s="1"/>
      <c r="D34844" s="8"/>
      <c r="E34844" s="1"/>
      <c r="F34844" s="1"/>
      <c r="G34844" s="1"/>
      <c r="H34844" s="1"/>
    </row>
    <row r="34845">
      <c r="A34845" s="1"/>
      <c r="B34845" s="1"/>
      <c r="C34845" s="1"/>
      <c r="D34845" s="8"/>
      <c r="E34845" s="1"/>
      <c r="F34845" s="1"/>
      <c r="G34845" s="1"/>
      <c r="H34845" s="1"/>
    </row>
    <row r="34846">
      <c r="A34846" s="1"/>
      <c r="B34846" s="1"/>
      <c r="C34846" s="1"/>
      <c r="D34846" s="8"/>
      <c r="E34846" s="1"/>
      <c r="F34846" s="1"/>
      <c r="G34846" s="1"/>
      <c r="H34846" s="1"/>
    </row>
    <row r="34847">
      <c r="A34847" s="1"/>
      <c r="B34847" s="1"/>
      <c r="C34847" s="1"/>
      <c r="D34847" s="8"/>
      <c r="E34847" s="1"/>
      <c r="F34847" s="1"/>
      <c r="G34847" s="1"/>
      <c r="H34847" s="1"/>
    </row>
    <row r="34848">
      <c r="A34848" s="1"/>
      <c r="B34848" s="1"/>
      <c r="C34848" s="1"/>
      <c r="D34848" s="8"/>
      <c r="E34848" s="1"/>
      <c r="F34848" s="1"/>
      <c r="G34848" s="1"/>
      <c r="H34848" s="1"/>
    </row>
    <row r="34849">
      <c r="A34849" s="1"/>
      <c r="B34849" s="1"/>
      <c r="C34849" s="1"/>
      <c r="D34849" s="8"/>
      <c r="E34849" s="1"/>
      <c r="F34849" s="1"/>
      <c r="G34849" s="1"/>
      <c r="H34849" s="1"/>
    </row>
    <row r="34850">
      <c r="A34850" s="1"/>
      <c r="B34850" s="1"/>
      <c r="C34850" s="1"/>
      <c r="D34850" s="8"/>
      <c r="E34850" s="1"/>
      <c r="F34850" s="1"/>
      <c r="G34850" s="1"/>
      <c r="H34850" s="1"/>
    </row>
    <row r="34851">
      <c r="A34851" s="1"/>
      <c r="B34851" s="1"/>
      <c r="C34851" s="1"/>
      <c r="D34851" s="8"/>
      <c r="E34851" s="1"/>
      <c r="F34851" s="1"/>
      <c r="G34851" s="1"/>
      <c r="H34851" s="1"/>
    </row>
    <row r="34852">
      <c r="A34852" s="1"/>
      <c r="B34852" s="1"/>
      <c r="C34852" s="1"/>
      <c r="D34852" s="8"/>
      <c r="E34852" s="1"/>
      <c r="F34852" s="1"/>
      <c r="G34852" s="1"/>
      <c r="H34852" s="1"/>
    </row>
    <row r="34853">
      <c r="A34853" s="1"/>
      <c r="B34853" s="1"/>
      <c r="C34853" s="1"/>
      <c r="D34853" s="8"/>
      <c r="E34853" s="1"/>
      <c r="F34853" s="1"/>
      <c r="G34853" s="1"/>
      <c r="H34853" s="1"/>
    </row>
    <row r="34854">
      <c r="A34854" s="1"/>
      <c r="B34854" s="1"/>
      <c r="C34854" s="1"/>
      <c r="D34854" s="8"/>
      <c r="E34854" s="1"/>
      <c r="F34854" s="1"/>
      <c r="G34854" s="1"/>
      <c r="H34854" s="1"/>
    </row>
    <row r="34855">
      <c r="A34855" s="1"/>
      <c r="B34855" s="1"/>
      <c r="C34855" s="1"/>
      <c r="D34855" s="8"/>
      <c r="E34855" s="1"/>
      <c r="F34855" s="1"/>
      <c r="G34855" s="1"/>
      <c r="H34855" s="1"/>
    </row>
    <row r="34856">
      <c r="A34856" s="1"/>
      <c r="B34856" s="1"/>
      <c r="C34856" s="1"/>
      <c r="D34856" s="8"/>
      <c r="E34856" s="1"/>
      <c r="F34856" s="1"/>
      <c r="G34856" s="1"/>
      <c r="H34856" s="1"/>
    </row>
    <row r="34857">
      <c r="A34857" s="1"/>
      <c r="B34857" s="1"/>
      <c r="C34857" s="1"/>
      <c r="D34857" s="8"/>
      <c r="E34857" s="1"/>
      <c r="F34857" s="1"/>
      <c r="G34857" s="1"/>
      <c r="H34857" s="1"/>
    </row>
    <row r="34858">
      <c r="A34858" s="1"/>
      <c r="B34858" s="1"/>
      <c r="C34858" s="1"/>
      <c r="D34858" s="8"/>
      <c r="E34858" s="1"/>
      <c r="F34858" s="1"/>
      <c r="G34858" s="1"/>
      <c r="H34858" s="1"/>
    </row>
    <row r="34859">
      <c r="A34859" s="1"/>
      <c r="B34859" s="1"/>
      <c r="C34859" s="1"/>
      <c r="D34859" s="8"/>
      <c r="E34859" s="1"/>
      <c r="F34859" s="1"/>
      <c r="G34859" s="1"/>
      <c r="H34859" s="1"/>
    </row>
    <row r="34860">
      <c r="A34860" s="1"/>
      <c r="B34860" s="1"/>
      <c r="C34860" s="1"/>
      <c r="D34860" s="8"/>
      <c r="E34860" s="1"/>
      <c r="F34860" s="1"/>
      <c r="G34860" s="1"/>
      <c r="H34860" s="1"/>
    </row>
    <row r="34861">
      <c r="A34861" s="1"/>
      <c r="B34861" s="1"/>
      <c r="C34861" s="1"/>
      <c r="D34861" s="8"/>
      <c r="E34861" s="1"/>
      <c r="F34861" s="1"/>
      <c r="G34861" s="1"/>
      <c r="H34861" s="1"/>
    </row>
    <row r="34862">
      <c r="A34862" s="1"/>
      <c r="B34862" s="1"/>
      <c r="C34862" s="1"/>
      <c r="D34862" s="8"/>
      <c r="E34862" s="1"/>
      <c r="F34862" s="1"/>
      <c r="G34862" s="1"/>
      <c r="H34862" s="1"/>
    </row>
    <row r="34863">
      <c r="A34863" s="1"/>
      <c r="B34863" s="1"/>
      <c r="C34863" s="1"/>
      <c r="D34863" s="8"/>
      <c r="E34863" s="1"/>
      <c r="F34863" s="1"/>
      <c r="G34863" s="1"/>
      <c r="H34863" s="1"/>
    </row>
    <row r="34864">
      <c r="A34864" s="1"/>
      <c r="B34864" s="1"/>
      <c r="C34864" s="1"/>
      <c r="D34864" s="8"/>
      <c r="E34864" s="1"/>
      <c r="F34864" s="1"/>
      <c r="G34864" s="1"/>
      <c r="H34864" s="1"/>
    </row>
    <row r="34865">
      <c r="A34865" s="1"/>
      <c r="B34865" s="1"/>
      <c r="C34865" s="1"/>
      <c r="D34865" s="8"/>
      <c r="E34865" s="1"/>
      <c r="F34865" s="1"/>
      <c r="G34865" s="1"/>
      <c r="H34865" s="1"/>
    </row>
    <row r="34866">
      <c r="A34866" s="1"/>
      <c r="B34866" s="1"/>
      <c r="C34866" s="1"/>
      <c r="D34866" s="8"/>
      <c r="E34866" s="1"/>
      <c r="F34866" s="1"/>
      <c r="G34866" s="1"/>
      <c r="H34866" s="1"/>
    </row>
    <row r="34867">
      <c r="A34867" s="1"/>
      <c r="B34867" s="1"/>
      <c r="C34867" s="1"/>
      <c r="D34867" s="8"/>
      <c r="E34867" s="1"/>
      <c r="F34867" s="1"/>
      <c r="G34867" s="1"/>
      <c r="H34867" s="1"/>
    </row>
    <row r="34868">
      <c r="A34868" s="1"/>
      <c r="B34868" s="1"/>
      <c r="C34868" s="1"/>
      <c r="D34868" s="8"/>
      <c r="E34868" s="1"/>
      <c r="F34868" s="1"/>
      <c r="G34868" s="1"/>
      <c r="H34868" s="1"/>
    </row>
    <row r="34869">
      <c r="A34869" s="1"/>
      <c r="B34869" s="1"/>
      <c r="C34869" s="1"/>
      <c r="D34869" s="8"/>
      <c r="E34869" s="1"/>
      <c r="F34869" s="1"/>
      <c r="G34869" s="1"/>
      <c r="H34869" s="1"/>
    </row>
    <row r="34870">
      <c r="A34870" s="1"/>
      <c r="B34870" s="1"/>
      <c r="C34870" s="1"/>
      <c r="D34870" s="8"/>
      <c r="E34870" s="1"/>
      <c r="F34870" s="1"/>
      <c r="G34870" s="1"/>
      <c r="H34870" s="1"/>
    </row>
    <row r="34871">
      <c r="A34871" s="1"/>
      <c r="B34871" s="1"/>
      <c r="C34871" s="1"/>
      <c r="D34871" s="8"/>
      <c r="E34871" s="1"/>
      <c r="F34871" s="1"/>
      <c r="G34871" s="1"/>
      <c r="H34871" s="1"/>
    </row>
    <row r="34872">
      <c r="A34872" s="1"/>
      <c r="B34872" s="1"/>
      <c r="C34872" s="1"/>
      <c r="D34872" s="8"/>
      <c r="E34872" s="1"/>
      <c r="F34872" s="1"/>
      <c r="G34872" s="1"/>
      <c r="H34872" s="1"/>
    </row>
    <row r="34873">
      <c r="A34873" s="1"/>
      <c r="B34873" s="1"/>
      <c r="C34873" s="1"/>
      <c r="D34873" s="8"/>
      <c r="E34873" s="1"/>
      <c r="F34873" s="1"/>
      <c r="G34873" s="1"/>
      <c r="H34873" s="1"/>
    </row>
    <row r="34874">
      <c r="A34874" s="1"/>
      <c r="B34874" s="1"/>
      <c r="C34874" s="1"/>
      <c r="D34874" s="8"/>
      <c r="E34874" s="1"/>
      <c r="F34874" s="1"/>
      <c r="G34874" s="1"/>
      <c r="H34874" s="1"/>
    </row>
    <row r="34875">
      <c r="A34875" s="1"/>
      <c r="B34875" s="1"/>
      <c r="C34875" s="1"/>
      <c r="D34875" s="8"/>
      <c r="E34875" s="1"/>
      <c r="F34875" s="1"/>
      <c r="G34875" s="1"/>
      <c r="H34875" s="1"/>
    </row>
    <row r="34876">
      <c r="A34876" s="1"/>
      <c r="B34876" s="1"/>
      <c r="C34876" s="1"/>
      <c r="D34876" s="8"/>
      <c r="E34876" s="1"/>
      <c r="F34876" s="1"/>
      <c r="G34876" s="1"/>
      <c r="H34876" s="1"/>
    </row>
    <row r="34877">
      <c r="A34877" s="1"/>
      <c r="B34877" s="1"/>
      <c r="C34877" s="1"/>
      <c r="D34877" s="8"/>
      <c r="E34877" s="1"/>
      <c r="F34877" s="1"/>
      <c r="G34877" s="1"/>
      <c r="H34877" s="1"/>
    </row>
    <row r="34878">
      <c r="A34878" s="1"/>
      <c r="B34878" s="1"/>
      <c r="C34878" s="1"/>
      <c r="D34878" s="8"/>
      <c r="E34878" s="1"/>
      <c r="F34878" s="1"/>
      <c r="G34878" s="1"/>
      <c r="H34878" s="1"/>
    </row>
    <row r="34879">
      <c r="A34879" s="1"/>
      <c r="B34879" s="1"/>
      <c r="C34879" s="1"/>
      <c r="D34879" s="8"/>
      <c r="E34879" s="1"/>
      <c r="F34879" s="1"/>
      <c r="G34879" s="1"/>
      <c r="H34879" s="1"/>
    </row>
    <row r="34880">
      <c r="A34880" s="1"/>
      <c r="B34880" s="1"/>
      <c r="C34880" s="1"/>
      <c r="D34880" s="8"/>
      <c r="E34880" s="1"/>
      <c r="F34880" s="1"/>
      <c r="G34880" s="1"/>
      <c r="H34880" s="1"/>
    </row>
    <row r="34881">
      <c r="A34881" s="1"/>
      <c r="B34881" s="1"/>
      <c r="C34881" s="1"/>
      <c r="D34881" s="8"/>
      <c r="E34881" s="1"/>
      <c r="F34881" s="1"/>
      <c r="G34881" s="1"/>
      <c r="H34881" s="1"/>
    </row>
    <row r="34882">
      <c r="A34882" s="1"/>
      <c r="B34882" s="1"/>
      <c r="C34882" s="1"/>
      <c r="D34882" s="8"/>
      <c r="E34882" s="1"/>
      <c r="F34882" s="1"/>
      <c r="G34882" s="1"/>
      <c r="H34882" s="1"/>
    </row>
    <row r="34883">
      <c r="A34883" s="1"/>
      <c r="B34883" s="1"/>
      <c r="C34883" s="1"/>
      <c r="D34883" s="8"/>
      <c r="E34883" s="1"/>
      <c r="F34883" s="1"/>
      <c r="G34883" s="1"/>
      <c r="H34883" s="1"/>
    </row>
    <row r="34884">
      <c r="A34884" s="1"/>
      <c r="B34884" s="1"/>
      <c r="C34884" s="1"/>
      <c r="D34884" s="8"/>
      <c r="E34884" s="1"/>
      <c r="F34884" s="1"/>
      <c r="G34884" s="1"/>
      <c r="H34884" s="1"/>
    </row>
    <row r="34885">
      <c r="A34885" s="1"/>
      <c r="B34885" s="1"/>
      <c r="C34885" s="1"/>
      <c r="D34885" s="8"/>
      <c r="E34885" s="1"/>
      <c r="F34885" s="1"/>
      <c r="G34885" s="1"/>
      <c r="H34885" s="1"/>
    </row>
    <row r="34886">
      <c r="A34886" s="1"/>
      <c r="B34886" s="1"/>
      <c r="C34886" s="1"/>
      <c r="D34886" s="8"/>
      <c r="E34886" s="1"/>
      <c r="F34886" s="1"/>
      <c r="G34886" s="1"/>
      <c r="H34886" s="1"/>
    </row>
    <row r="34887">
      <c r="A34887" s="1"/>
      <c r="B34887" s="1"/>
      <c r="C34887" s="1"/>
      <c r="D34887" s="8"/>
      <c r="E34887" s="1"/>
      <c r="F34887" s="1"/>
      <c r="G34887" s="1"/>
      <c r="H34887" s="1"/>
    </row>
    <row r="34888">
      <c r="A34888" s="1"/>
      <c r="B34888" s="1"/>
      <c r="C34888" s="1"/>
      <c r="D34888" s="8"/>
      <c r="E34888" s="1"/>
      <c r="F34888" s="1"/>
      <c r="G34888" s="1"/>
      <c r="H34888" s="1"/>
    </row>
    <row r="34889">
      <c r="A34889" s="1"/>
      <c r="B34889" s="1"/>
      <c r="C34889" s="1"/>
      <c r="D34889" s="8"/>
      <c r="E34889" s="1"/>
      <c r="F34889" s="1"/>
      <c r="G34889" s="1"/>
      <c r="H34889" s="1"/>
    </row>
    <row r="34890">
      <c r="A34890" s="1"/>
      <c r="B34890" s="1"/>
      <c r="C34890" s="1"/>
      <c r="D34890" s="8"/>
      <c r="E34890" s="1"/>
      <c r="F34890" s="1"/>
      <c r="G34890" s="1"/>
      <c r="H34890" s="1"/>
    </row>
    <row r="34891">
      <c r="A34891" s="1"/>
      <c r="B34891" s="1"/>
      <c r="C34891" s="1"/>
      <c r="D34891" s="8"/>
      <c r="E34891" s="1"/>
      <c r="F34891" s="1"/>
      <c r="G34891" s="1"/>
      <c r="H34891" s="1"/>
    </row>
    <row r="34892">
      <c r="A34892" s="1"/>
      <c r="B34892" s="1"/>
      <c r="C34892" s="1"/>
      <c r="D34892" s="8"/>
      <c r="E34892" s="1"/>
      <c r="F34892" s="1"/>
      <c r="G34892" s="1"/>
      <c r="H34892" s="1"/>
    </row>
    <row r="34893">
      <c r="A34893" s="1"/>
      <c r="B34893" s="1"/>
      <c r="C34893" s="1"/>
      <c r="D34893" s="8"/>
      <c r="E34893" s="1"/>
      <c r="F34893" s="1"/>
      <c r="G34893" s="1"/>
      <c r="H34893" s="1"/>
    </row>
    <row r="34894">
      <c r="A34894" s="1"/>
      <c r="B34894" s="1"/>
      <c r="C34894" s="1"/>
      <c r="D34894" s="8"/>
      <c r="E34894" s="1"/>
      <c r="F34894" s="1"/>
      <c r="G34894" s="1"/>
      <c r="H34894" s="1"/>
    </row>
    <row r="34895">
      <c r="A34895" s="1"/>
      <c r="B34895" s="1"/>
      <c r="C34895" s="1"/>
      <c r="D34895" s="8"/>
      <c r="E34895" s="1"/>
      <c r="F34895" s="1"/>
      <c r="G34895" s="1"/>
      <c r="H34895" s="1"/>
    </row>
    <row r="34896">
      <c r="A34896" s="1"/>
      <c r="B34896" s="1"/>
      <c r="C34896" s="1"/>
      <c r="D34896" s="8"/>
      <c r="E34896" s="1"/>
      <c r="F34896" s="1"/>
      <c r="G34896" s="1"/>
      <c r="H34896" s="1"/>
    </row>
    <row r="34897">
      <c r="A34897" s="1"/>
      <c r="B34897" s="1"/>
      <c r="C34897" s="1"/>
      <c r="D34897" s="8"/>
      <c r="E34897" s="1"/>
      <c r="F34897" s="1"/>
      <c r="G34897" s="1"/>
      <c r="H34897" s="1"/>
    </row>
    <row r="34898">
      <c r="A34898" s="1"/>
      <c r="B34898" s="1"/>
      <c r="C34898" s="1"/>
      <c r="D34898" s="8"/>
      <c r="E34898" s="1"/>
      <c r="F34898" s="1"/>
      <c r="G34898" s="1"/>
      <c r="H34898" s="1"/>
    </row>
    <row r="34899">
      <c r="A34899" s="1"/>
      <c r="B34899" s="1"/>
      <c r="C34899" s="1"/>
      <c r="D34899" s="8"/>
      <c r="E34899" s="1"/>
      <c r="F34899" s="1"/>
      <c r="G34899" s="1"/>
      <c r="H34899" s="1"/>
    </row>
    <row r="34900">
      <c r="A34900" s="1"/>
      <c r="B34900" s="1"/>
      <c r="C34900" s="1"/>
      <c r="D34900" s="8"/>
      <c r="E34900" s="1"/>
      <c r="F34900" s="1"/>
      <c r="G34900" s="1"/>
      <c r="H34900" s="1"/>
    </row>
    <row r="34901">
      <c r="A34901" s="1"/>
      <c r="B34901" s="1"/>
      <c r="C34901" s="1"/>
      <c r="D34901" s="8"/>
      <c r="E34901" s="1"/>
      <c r="F34901" s="1"/>
      <c r="G34901" s="1"/>
      <c r="H34901" s="1"/>
    </row>
    <row r="34902">
      <c r="A34902" s="1"/>
      <c r="B34902" s="1"/>
      <c r="C34902" s="1"/>
      <c r="D34902" s="8"/>
      <c r="E34902" s="1"/>
      <c r="F34902" s="1"/>
      <c r="G34902" s="1"/>
      <c r="H34902" s="1"/>
    </row>
    <row r="34903">
      <c r="A34903" s="1"/>
      <c r="B34903" s="1"/>
      <c r="C34903" s="1"/>
      <c r="D34903" s="8"/>
      <c r="E34903" s="1"/>
      <c r="F34903" s="1"/>
      <c r="G34903" s="1"/>
      <c r="H34903" s="1"/>
    </row>
    <row r="34904">
      <c r="A34904" s="1"/>
      <c r="B34904" s="1"/>
      <c r="C34904" s="1"/>
      <c r="D34904" s="8"/>
      <c r="E34904" s="1"/>
      <c r="F34904" s="1"/>
      <c r="G34904" s="1"/>
      <c r="H34904" s="1"/>
    </row>
    <row r="34905">
      <c r="A34905" s="1"/>
      <c r="B34905" s="1"/>
      <c r="C34905" s="1"/>
      <c r="D34905" s="8"/>
      <c r="E34905" s="1"/>
      <c r="F34905" s="1"/>
      <c r="G34905" s="1"/>
      <c r="H34905" s="1"/>
    </row>
    <row r="34906">
      <c r="A34906" s="1"/>
      <c r="B34906" s="1"/>
      <c r="C34906" s="1"/>
      <c r="D34906" s="8"/>
      <c r="E34906" s="1"/>
      <c r="F34906" s="1"/>
      <c r="G34906" s="1"/>
      <c r="H34906" s="1"/>
    </row>
    <row r="34907">
      <c r="A34907" s="1"/>
      <c r="B34907" s="1"/>
      <c r="C34907" s="1"/>
      <c r="D34907" s="8"/>
      <c r="E34907" s="1"/>
      <c r="F34907" s="1"/>
      <c r="G34907" s="1"/>
      <c r="H34907" s="1"/>
    </row>
    <row r="34908">
      <c r="A34908" s="1"/>
      <c r="B34908" s="1"/>
      <c r="C34908" s="1"/>
      <c r="D34908" s="8"/>
      <c r="E34908" s="1"/>
      <c r="F34908" s="1"/>
      <c r="G34908" s="1"/>
      <c r="H34908" s="1"/>
    </row>
    <row r="34909">
      <c r="A34909" s="1"/>
      <c r="B34909" s="1"/>
      <c r="C34909" s="1"/>
      <c r="D34909" s="8"/>
      <c r="E34909" s="1"/>
      <c r="F34909" s="1"/>
      <c r="G34909" s="1"/>
      <c r="H34909" s="1"/>
    </row>
    <row r="34910">
      <c r="A34910" s="1"/>
      <c r="B34910" s="1"/>
      <c r="C34910" s="1"/>
      <c r="D34910" s="8"/>
      <c r="E34910" s="1"/>
      <c r="F34910" s="1"/>
      <c r="G34910" s="1"/>
      <c r="H34910" s="1"/>
    </row>
    <row r="34911">
      <c r="A34911" s="1"/>
      <c r="B34911" s="1"/>
      <c r="C34911" s="1"/>
      <c r="D34911" s="8"/>
      <c r="E34911" s="1"/>
      <c r="F34911" s="1"/>
      <c r="G34911" s="1"/>
      <c r="H34911" s="1"/>
    </row>
    <row r="34912">
      <c r="A34912" s="1"/>
      <c r="B34912" s="1"/>
      <c r="C34912" s="1"/>
      <c r="D34912" s="8"/>
      <c r="E34912" s="1"/>
      <c r="F34912" s="1"/>
      <c r="G34912" s="1"/>
      <c r="H34912" s="1"/>
    </row>
    <row r="34913">
      <c r="A34913" s="1"/>
      <c r="B34913" s="1"/>
      <c r="C34913" s="1"/>
      <c r="D34913" s="8"/>
      <c r="E34913" s="1"/>
      <c r="F34913" s="1"/>
      <c r="G34913" s="1"/>
      <c r="H34913" s="1"/>
    </row>
    <row r="34914">
      <c r="A34914" s="1"/>
      <c r="B34914" s="1"/>
      <c r="C34914" s="1"/>
      <c r="D34914" s="8"/>
      <c r="E34914" s="1"/>
      <c r="F34914" s="1"/>
      <c r="G34914" s="1"/>
      <c r="H34914" s="1"/>
    </row>
    <row r="34915">
      <c r="A34915" s="1"/>
      <c r="B34915" s="1"/>
      <c r="C34915" s="1"/>
      <c r="D34915" s="8"/>
      <c r="E34915" s="1"/>
      <c r="F34915" s="1"/>
      <c r="G34915" s="1"/>
      <c r="H34915" s="1"/>
    </row>
    <row r="34916">
      <c r="A34916" s="1"/>
      <c r="B34916" s="1"/>
      <c r="C34916" s="1"/>
      <c r="D34916" s="8"/>
      <c r="E34916" s="1"/>
      <c r="F34916" s="1"/>
      <c r="G34916" s="1"/>
      <c r="H34916" s="1"/>
    </row>
    <row r="34917">
      <c r="A34917" s="1"/>
      <c r="B34917" s="1"/>
      <c r="C34917" s="1"/>
      <c r="D34917" s="8"/>
      <c r="E34917" s="1"/>
      <c r="F34917" s="1"/>
      <c r="G34917" s="1"/>
      <c r="H34917" s="1"/>
    </row>
    <row r="34918">
      <c r="A34918" s="1"/>
      <c r="B34918" s="1"/>
      <c r="C34918" s="1"/>
      <c r="D34918" s="8"/>
      <c r="E34918" s="1"/>
      <c r="F34918" s="1"/>
      <c r="G34918" s="1"/>
      <c r="H34918" s="1"/>
    </row>
    <row r="34919">
      <c r="A34919" s="1"/>
      <c r="B34919" s="1"/>
      <c r="C34919" s="1"/>
      <c r="D34919" s="8"/>
      <c r="E34919" s="1"/>
      <c r="F34919" s="1"/>
      <c r="G34919" s="1"/>
      <c r="H34919" s="1"/>
    </row>
    <row r="34920">
      <c r="A34920" s="1"/>
      <c r="B34920" s="1"/>
      <c r="C34920" s="1"/>
      <c r="D34920" s="8"/>
      <c r="E34920" s="1"/>
      <c r="F34920" s="1"/>
      <c r="G34920" s="1"/>
      <c r="H34920" s="1"/>
    </row>
    <row r="34921">
      <c r="A34921" s="1"/>
      <c r="B34921" s="1"/>
      <c r="C34921" s="1"/>
      <c r="D34921" s="8"/>
      <c r="E34921" s="1"/>
      <c r="F34921" s="1"/>
      <c r="G34921" s="1"/>
      <c r="H34921" s="1"/>
    </row>
    <row r="34922">
      <c r="A34922" s="1"/>
      <c r="B34922" s="1"/>
      <c r="C34922" s="1"/>
      <c r="D34922" s="8"/>
      <c r="E34922" s="1"/>
      <c r="F34922" s="1"/>
      <c r="G34922" s="1"/>
      <c r="H34922" s="1"/>
    </row>
    <row r="34923">
      <c r="A34923" s="1"/>
      <c r="B34923" s="1"/>
      <c r="C34923" s="1"/>
      <c r="D34923" s="8"/>
      <c r="E34923" s="1"/>
      <c r="F34923" s="1"/>
      <c r="G34923" s="1"/>
      <c r="H34923" s="1"/>
    </row>
    <row r="34924">
      <c r="A34924" s="1"/>
      <c r="B34924" s="1"/>
      <c r="C34924" s="1"/>
      <c r="D34924" s="8"/>
      <c r="E34924" s="1"/>
      <c r="F34924" s="1"/>
      <c r="G34924" s="1"/>
      <c r="H34924" s="1"/>
    </row>
    <row r="34925">
      <c r="A34925" s="1"/>
      <c r="B34925" s="1"/>
      <c r="C34925" s="1"/>
      <c r="D34925" s="8"/>
      <c r="E34925" s="1"/>
      <c r="F34925" s="1"/>
      <c r="G34925" s="1"/>
      <c r="H34925" s="1"/>
    </row>
    <row r="34926">
      <c r="A34926" s="1"/>
      <c r="B34926" s="1"/>
      <c r="C34926" s="1"/>
      <c r="D34926" s="8"/>
      <c r="E34926" s="1"/>
      <c r="F34926" s="1"/>
      <c r="G34926" s="1"/>
      <c r="H34926" s="1"/>
    </row>
    <row r="34927">
      <c r="A34927" s="1"/>
      <c r="B34927" s="1"/>
      <c r="C34927" s="1"/>
      <c r="D34927" s="8"/>
      <c r="E34927" s="1"/>
      <c r="F34927" s="1"/>
      <c r="G34927" s="1"/>
      <c r="H34927" s="1"/>
    </row>
    <row r="34928">
      <c r="A34928" s="1"/>
      <c r="B34928" s="1"/>
      <c r="C34928" s="1"/>
      <c r="D34928" s="8"/>
      <c r="E34928" s="1"/>
      <c r="F34928" s="1"/>
      <c r="G34928" s="1"/>
      <c r="H34928" s="1"/>
    </row>
    <row r="34929">
      <c r="A34929" s="1"/>
      <c r="B34929" s="1"/>
      <c r="C34929" s="1"/>
      <c r="D34929" s="8"/>
      <c r="E34929" s="1"/>
      <c r="F34929" s="1"/>
      <c r="G34929" s="1"/>
      <c r="H34929" s="1"/>
    </row>
    <row r="34930">
      <c r="A34930" s="1"/>
      <c r="B34930" s="1"/>
      <c r="C34930" s="1"/>
      <c r="D34930" s="8"/>
      <c r="E34930" s="1"/>
      <c r="F34930" s="1"/>
      <c r="G34930" s="1"/>
      <c r="H34930" s="1"/>
    </row>
    <row r="34931">
      <c r="A34931" s="1"/>
      <c r="B34931" s="1"/>
      <c r="C34931" s="1"/>
      <c r="D34931" s="8"/>
      <c r="E34931" s="1"/>
      <c r="F34931" s="1"/>
      <c r="G34931" s="1"/>
      <c r="H34931" s="1"/>
    </row>
    <row r="34932">
      <c r="A34932" s="1"/>
      <c r="B34932" s="1"/>
      <c r="C34932" s="1"/>
      <c r="D34932" s="8"/>
      <c r="E34932" s="1"/>
      <c r="F34932" s="1"/>
      <c r="G34932" s="1"/>
      <c r="H34932" s="1"/>
    </row>
    <row r="34933">
      <c r="A34933" s="1"/>
      <c r="B34933" s="1"/>
      <c r="C34933" s="1"/>
      <c r="D34933" s="8"/>
      <c r="E34933" s="1"/>
      <c r="F34933" s="1"/>
      <c r="G34933" s="1"/>
      <c r="H34933" s="1"/>
    </row>
    <row r="34934">
      <c r="A34934" s="1"/>
      <c r="B34934" s="1"/>
      <c r="C34934" s="1"/>
      <c r="D34934" s="8"/>
      <c r="E34934" s="1"/>
      <c r="F34934" s="1"/>
      <c r="G34934" s="1"/>
      <c r="H34934" s="1"/>
    </row>
    <row r="34935">
      <c r="A34935" s="1"/>
      <c r="B34935" s="1"/>
      <c r="C34935" s="1"/>
      <c r="D34935" s="8"/>
      <c r="E34935" s="1"/>
      <c r="F34935" s="1"/>
      <c r="G34935" s="1"/>
      <c r="H34935" s="1"/>
    </row>
    <row r="34936">
      <c r="A34936" s="1"/>
      <c r="B34936" s="1"/>
      <c r="C34936" s="1"/>
      <c r="D34936" s="8"/>
      <c r="E34936" s="1"/>
      <c r="F34936" s="1"/>
      <c r="G34936" s="1"/>
      <c r="H34936" s="1"/>
    </row>
    <row r="34937">
      <c r="A34937" s="1"/>
      <c r="B34937" s="1"/>
      <c r="C34937" s="1"/>
      <c r="D34937" s="8"/>
      <c r="E34937" s="1"/>
      <c r="F34937" s="1"/>
      <c r="G34937" s="1"/>
      <c r="H34937" s="1"/>
    </row>
    <row r="34938">
      <c r="A34938" s="1"/>
      <c r="B34938" s="1"/>
      <c r="C34938" s="1"/>
      <c r="D34938" s="8"/>
      <c r="E34938" s="1"/>
      <c r="F34938" s="1"/>
      <c r="G34938" s="1"/>
      <c r="H34938" s="1"/>
    </row>
    <row r="34939">
      <c r="A34939" s="1"/>
      <c r="B34939" s="1"/>
      <c r="C34939" s="1"/>
      <c r="D34939" s="8"/>
      <c r="E34939" s="1"/>
      <c r="F34939" s="1"/>
      <c r="G34939" s="1"/>
      <c r="H34939" s="1"/>
    </row>
    <row r="34940">
      <c r="A34940" s="1"/>
      <c r="B34940" s="1"/>
      <c r="C34940" s="1"/>
      <c r="D34940" s="8"/>
      <c r="E34940" s="1"/>
      <c r="F34940" s="1"/>
      <c r="G34940" s="1"/>
      <c r="H34940" s="1"/>
    </row>
    <row r="34941">
      <c r="A34941" s="1"/>
      <c r="B34941" s="1"/>
      <c r="C34941" s="1"/>
      <c r="D34941" s="8"/>
      <c r="E34941" s="1"/>
      <c r="F34941" s="1"/>
      <c r="G34941" s="1"/>
      <c r="H34941" s="1"/>
    </row>
    <row r="34942">
      <c r="A34942" s="1"/>
      <c r="B34942" s="1"/>
      <c r="C34942" s="1"/>
      <c r="D34942" s="8"/>
      <c r="E34942" s="1"/>
      <c r="F34942" s="1"/>
      <c r="G34942" s="1"/>
      <c r="H34942" s="1"/>
    </row>
    <row r="34943">
      <c r="A34943" s="1"/>
      <c r="B34943" s="1"/>
      <c r="C34943" s="1"/>
      <c r="D34943" s="8"/>
      <c r="E34943" s="1"/>
      <c r="F34943" s="1"/>
      <c r="G34943" s="1"/>
      <c r="H34943" s="1"/>
    </row>
    <row r="34944">
      <c r="A34944" s="1"/>
      <c r="B34944" s="1"/>
      <c r="C34944" s="1"/>
      <c r="D34944" s="8"/>
      <c r="E34944" s="1"/>
      <c r="F34944" s="1"/>
      <c r="G34944" s="1"/>
      <c r="H34944" s="1"/>
    </row>
    <row r="34945">
      <c r="A34945" s="1"/>
      <c r="B34945" s="1"/>
      <c r="C34945" s="1"/>
      <c r="D34945" s="8"/>
      <c r="E34945" s="1"/>
      <c r="F34945" s="1"/>
      <c r="G34945" s="1"/>
      <c r="H34945" s="1"/>
    </row>
    <row r="34946">
      <c r="A34946" s="1"/>
      <c r="B34946" s="1"/>
      <c r="C34946" s="1"/>
      <c r="D34946" s="8"/>
      <c r="E34946" s="1"/>
      <c r="F34946" s="1"/>
      <c r="G34946" s="1"/>
      <c r="H34946" s="1"/>
    </row>
    <row r="34947">
      <c r="A34947" s="1"/>
      <c r="B34947" s="1"/>
      <c r="C34947" s="1"/>
      <c r="D34947" s="8"/>
      <c r="E34947" s="1"/>
      <c r="F34947" s="1"/>
      <c r="G34947" s="1"/>
      <c r="H34947" s="1"/>
    </row>
    <row r="34948">
      <c r="A34948" s="1"/>
      <c r="B34948" s="1"/>
      <c r="C34948" s="1"/>
      <c r="D34948" s="8"/>
      <c r="E34948" s="1"/>
      <c r="F34948" s="1"/>
      <c r="G34948" s="1"/>
      <c r="H34948" s="1"/>
    </row>
    <row r="34949">
      <c r="A34949" s="1"/>
      <c r="B34949" s="1"/>
      <c r="C34949" s="1"/>
      <c r="D34949" s="8"/>
      <c r="E34949" s="1"/>
      <c r="F34949" s="1"/>
      <c r="G34949" s="1"/>
      <c r="H34949" s="1"/>
    </row>
    <row r="34950">
      <c r="A34950" s="1"/>
      <c r="B34950" s="1"/>
      <c r="C34950" s="1"/>
      <c r="D34950" s="8"/>
      <c r="E34950" s="1"/>
      <c r="F34950" s="1"/>
      <c r="G34950" s="1"/>
      <c r="H34950" s="1"/>
    </row>
    <row r="34951">
      <c r="A34951" s="1"/>
      <c r="B34951" s="1"/>
      <c r="C34951" s="1"/>
      <c r="D34951" s="8"/>
      <c r="E34951" s="1"/>
      <c r="F34951" s="1"/>
      <c r="G34951" s="1"/>
      <c r="H34951" s="1"/>
    </row>
    <row r="34952">
      <c r="A34952" s="1"/>
      <c r="B34952" s="1"/>
      <c r="C34952" s="1"/>
      <c r="D34952" s="8"/>
      <c r="E34952" s="1"/>
      <c r="F34952" s="1"/>
      <c r="G34952" s="1"/>
      <c r="H34952" s="1"/>
    </row>
    <row r="34953">
      <c r="A34953" s="1"/>
      <c r="B34953" s="1"/>
      <c r="C34953" s="1"/>
      <c r="D34953" s="8"/>
      <c r="E34953" s="1"/>
      <c r="F34953" s="1"/>
      <c r="G34953" s="1"/>
      <c r="H34953" s="1"/>
    </row>
    <row r="34954">
      <c r="A34954" s="1"/>
      <c r="B34954" s="1"/>
      <c r="C34954" s="1"/>
      <c r="D34954" s="8"/>
      <c r="E34954" s="1"/>
      <c r="F34954" s="1"/>
      <c r="G34954" s="1"/>
      <c r="H34954" s="1"/>
    </row>
    <row r="34955">
      <c r="A34955" s="1"/>
      <c r="B34955" s="1"/>
      <c r="C34955" s="1"/>
      <c r="D34955" s="8"/>
      <c r="E34955" s="1"/>
      <c r="F34955" s="1"/>
      <c r="G34955" s="1"/>
      <c r="H34955" s="1"/>
    </row>
    <row r="34956">
      <c r="A34956" s="1"/>
      <c r="B34956" s="1"/>
      <c r="C34956" s="1"/>
      <c r="D34956" s="8"/>
      <c r="E34956" s="1"/>
      <c r="F34956" s="1"/>
      <c r="G34956" s="1"/>
      <c r="H34956" s="1"/>
    </row>
    <row r="34957">
      <c r="A34957" s="1"/>
      <c r="B34957" s="1"/>
      <c r="C34957" s="1"/>
      <c r="D34957" s="8"/>
      <c r="E34957" s="1"/>
      <c r="F34957" s="1"/>
      <c r="G34957" s="1"/>
      <c r="H34957" s="1"/>
    </row>
    <row r="34958">
      <c r="A34958" s="1"/>
      <c r="B34958" s="1"/>
      <c r="C34958" s="1"/>
      <c r="D34958" s="8"/>
      <c r="E34958" s="1"/>
      <c r="F34958" s="1"/>
      <c r="G34958" s="1"/>
      <c r="H34958" s="1"/>
    </row>
    <row r="34959">
      <c r="A34959" s="1"/>
      <c r="B34959" s="1"/>
      <c r="C34959" s="1"/>
      <c r="D34959" s="8"/>
      <c r="E34959" s="1"/>
      <c r="F34959" s="1"/>
      <c r="G34959" s="1"/>
      <c r="H34959" s="1"/>
    </row>
    <row r="34960">
      <c r="A34960" s="1"/>
      <c r="B34960" s="1"/>
      <c r="C34960" s="1"/>
      <c r="D34960" s="8"/>
      <c r="E34960" s="1"/>
      <c r="F34960" s="1"/>
      <c r="G34960" s="1"/>
      <c r="H34960" s="1"/>
    </row>
    <row r="34961">
      <c r="A34961" s="1"/>
      <c r="B34961" s="1"/>
      <c r="C34961" s="1"/>
      <c r="D34961" s="8"/>
      <c r="E34961" s="1"/>
      <c r="F34961" s="1"/>
      <c r="G34961" s="1"/>
      <c r="H34961" s="1"/>
    </row>
    <row r="34962">
      <c r="A34962" s="1"/>
      <c r="B34962" s="1"/>
      <c r="C34962" s="1"/>
      <c r="D34962" s="8"/>
      <c r="E34962" s="1"/>
      <c r="F34962" s="1"/>
      <c r="G34962" s="1"/>
      <c r="H34962" s="1"/>
    </row>
    <row r="34963">
      <c r="A34963" s="1"/>
      <c r="B34963" s="1"/>
      <c r="C34963" s="1"/>
      <c r="D34963" s="8"/>
      <c r="E34963" s="1"/>
      <c r="F34963" s="1"/>
      <c r="G34963" s="1"/>
      <c r="H34963" s="1"/>
    </row>
    <row r="34964">
      <c r="A34964" s="1"/>
      <c r="B34964" s="1"/>
      <c r="C34964" s="1"/>
      <c r="D34964" s="8"/>
      <c r="E34964" s="1"/>
      <c r="F34964" s="1"/>
      <c r="G34964" s="1"/>
      <c r="H34964" s="1"/>
    </row>
    <row r="34965">
      <c r="A34965" s="1"/>
      <c r="B34965" s="1"/>
      <c r="C34965" s="1"/>
      <c r="D34965" s="8"/>
      <c r="E34965" s="1"/>
      <c r="F34965" s="1"/>
      <c r="G34965" s="1"/>
      <c r="H34965" s="1"/>
    </row>
    <row r="34966">
      <c r="A34966" s="1"/>
      <c r="B34966" s="1"/>
      <c r="C34966" s="1"/>
      <c r="D34966" s="8"/>
      <c r="E34966" s="1"/>
      <c r="F34966" s="1"/>
      <c r="G34966" s="1"/>
      <c r="H34966" s="1"/>
    </row>
    <row r="34967">
      <c r="A34967" s="1"/>
      <c r="B34967" s="1"/>
      <c r="C34967" s="1"/>
      <c r="D34967" s="8"/>
      <c r="E34967" s="1"/>
      <c r="F34967" s="1"/>
      <c r="G34967" s="1"/>
      <c r="H34967" s="1"/>
    </row>
    <row r="34968">
      <c r="A34968" s="1"/>
      <c r="B34968" s="1"/>
      <c r="C34968" s="1"/>
      <c r="D34968" s="8"/>
      <c r="E34968" s="1"/>
      <c r="F34968" s="1"/>
      <c r="G34968" s="1"/>
      <c r="H34968" s="1"/>
    </row>
    <row r="34969">
      <c r="A34969" s="1"/>
      <c r="B34969" s="1"/>
      <c r="C34969" s="1"/>
      <c r="D34969" s="8"/>
      <c r="E34969" s="1"/>
      <c r="F34969" s="1"/>
      <c r="G34969" s="1"/>
      <c r="H34969" s="1"/>
    </row>
    <row r="34970">
      <c r="A34970" s="1"/>
      <c r="B34970" s="1"/>
      <c r="C34970" s="1"/>
      <c r="D34970" s="8"/>
      <c r="E34970" s="1"/>
      <c r="F34970" s="1"/>
      <c r="G34970" s="1"/>
      <c r="H34970" s="1"/>
    </row>
    <row r="34971">
      <c r="A34971" s="1"/>
      <c r="B34971" s="1"/>
      <c r="C34971" s="1"/>
      <c r="D34971" s="8"/>
      <c r="E34971" s="1"/>
      <c r="F34971" s="1"/>
      <c r="G34971" s="1"/>
      <c r="H34971" s="1"/>
    </row>
    <row r="34972">
      <c r="A34972" s="1"/>
      <c r="B34972" s="1"/>
      <c r="C34972" s="1"/>
      <c r="D34972" s="8"/>
      <c r="E34972" s="1"/>
      <c r="F34972" s="1"/>
      <c r="G34972" s="1"/>
      <c r="H34972" s="1"/>
    </row>
    <row r="34973">
      <c r="A34973" s="1"/>
      <c r="B34973" s="1"/>
      <c r="C34973" s="1"/>
      <c r="D34973" s="8"/>
      <c r="E34973" s="1"/>
      <c r="F34973" s="1"/>
      <c r="G34973" s="1"/>
      <c r="H34973" s="1"/>
    </row>
    <row r="34974">
      <c r="A34974" s="1"/>
      <c r="B34974" s="1"/>
      <c r="C34974" s="1"/>
      <c r="D34974" s="8"/>
      <c r="E34974" s="1"/>
      <c r="F34974" s="1"/>
      <c r="G34974" s="1"/>
      <c r="H34974" s="1"/>
    </row>
    <row r="34975">
      <c r="A34975" s="1"/>
      <c r="B34975" s="1"/>
      <c r="C34975" s="1"/>
      <c r="D34975" s="8"/>
      <c r="E34975" s="1"/>
      <c r="F34975" s="1"/>
      <c r="G34975" s="1"/>
      <c r="H34975" s="1"/>
    </row>
    <row r="34976">
      <c r="A34976" s="1"/>
      <c r="B34976" s="1"/>
      <c r="C34976" s="1"/>
      <c r="D34976" s="8"/>
      <c r="E34976" s="1"/>
      <c r="F34976" s="1"/>
      <c r="G34976" s="1"/>
      <c r="H34976" s="1"/>
    </row>
    <row r="34977">
      <c r="A34977" s="1"/>
      <c r="B34977" s="1"/>
      <c r="C34977" s="1"/>
      <c r="D34977" s="8"/>
      <c r="E34977" s="1"/>
      <c r="F34977" s="1"/>
      <c r="G34977" s="1"/>
      <c r="H34977" s="1"/>
    </row>
    <row r="34978">
      <c r="A34978" s="1"/>
      <c r="B34978" s="1"/>
      <c r="C34978" s="1"/>
      <c r="D34978" s="8"/>
      <c r="E34978" s="1"/>
      <c r="F34978" s="1"/>
      <c r="G34978" s="1"/>
      <c r="H34978" s="1"/>
    </row>
    <row r="34979">
      <c r="A34979" s="1"/>
      <c r="B34979" s="1"/>
      <c r="C34979" s="1"/>
      <c r="D34979" s="8"/>
      <c r="E34979" s="1"/>
      <c r="F34979" s="1"/>
      <c r="G34979" s="1"/>
      <c r="H34979" s="1"/>
    </row>
    <row r="34980">
      <c r="A34980" s="1"/>
      <c r="B34980" s="1"/>
      <c r="C34980" s="1"/>
      <c r="D34980" s="8"/>
      <c r="E34980" s="1"/>
      <c r="F34980" s="1"/>
      <c r="G34980" s="1"/>
      <c r="H34980" s="1"/>
    </row>
    <row r="34981">
      <c r="A34981" s="1"/>
      <c r="B34981" s="1"/>
      <c r="C34981" s="1"/>
      <c r="D34981" s="8"/>
      <c r="E34981" s="1"/>
      <c r="F34981" s="1"/>
      <c r="G34981" s="1"/>
      <c r="H34981" s="1"/>
    </row>
    <row r="34982">
      <c r="A34982" s="1"/>
      <c r="B34982" s="1"/>
      <c r="C34982" s="1"/>
      <c r="D34982" s="8"/>
      <c r="E34982" s="1"/>
      <c r="F34982" s="1"/>
      <c r="G34982" s="1"/>
      <c r="H34982" s="1"/>
    </row>
    <row r="34983">
      <c r="A34983" s="1"/>
      <c r="B34983" s="1"/>
      <c r="C34983" s="1"/>
      <c r="D34983" s="8"/>
      <c r="E34983" s="1"/>
      <c r="F34983" s="1"/>
      <c r="G34983" s="1"/>
      <c r="H34983" s="1"/>
    </row>
    <row r="34984">
      <c r="A34984" s="1"/>
      <c r="B34984" s="1"/>
      <c r="C34984" s="1"/>
      <c r="D34984" s="8"/>
      <c r="E34984" s="1"/>
      <c r="F34984" s="1"/>
      <c r="G34984" s="1"/>
      <c r="H34984" s="1"/>
    </row>
    <row r="34985">
      <c r="A34985" s="1"/>
      <c r="B34985" s="1"/>
      <c r="C34985" s="1"/>
      <c r="D34985" s="8"/>
      <c r="E34985" s="1"/>
      <c r="F34985" s="1"/>
      <c r="G34985" s="1"/>
      <c r="H34985" s="1"/>
    </row>
    <row r="34986">
      <c r="A34986" s="1"/>
      <c r="B34986" s="1"/>
      <c r="C34986" s="1"/>
      <c r="D34986" s="8"/>
      <c r="E34986" s="1"/>
      <c r="F34986" s="1"/>
      <c r="G34986" s="1"/>
      <c r="H34986" s="1"/>
    </row>
    <row r="34987">
      <c r="A34987" s="1"/>
      <c r="B34987" s="1"/>
      <c r="C34987" s="1"/>
      <c r="D34987" s="8"/>
      <c r="E34987" s="1"/>
      <c r="F34987" s="1"/>
      <c r="G34987" s="1"/>
      <c r="H34987" s="1"/>
    </row>
    <row r="34988">
      <c r="A34988" s="1"/>
      <c r="B34988" s="1"/>
      <c r="C34988" s="1"/>
      <c r="D34988" s="8"/>
      <c r="E34988" s="1"/>
      <c r="F34988" s="1"/>
      <c r="G34988" s="1"/>
      <c r="H34988" s="1"/>
    </row>
    <row r="34989">
      <c r="A34989" s="1"/>
      <c r="B34989" s="1"/>
      <c r="C34989" s="1"/>
      <c r="D34989" s="8"/>
      <c r="E34989" s="1"/>
      <c r="F34989" s="1"/>
      <c r="G34989" s="1"/>
      <c r="H34989" s="1"/>
    </row>
    <row r="34990">
      <c r="A34990" s="1"/>
      <c r="B34990" s="1"/>
      <c r="C34990" s="1"/>
      <c r="D34990" s="8"/>
      <c r="E34990" s="1"/>
      <c r="F34990" s="1"/>
      <c r="G34990" s="1"/>
      <c r="H34990" s="1"/>
    </row>
    <row r="34991">
      <c r="A34991" s="1"/>
      <c r="B34991" s="1"/>
      <c r="C34991" s="1"/>
      <c r="D34991" s="8"/>
      <c r="E34991" s="1"/>
      <c r="F34991" s="1"/>
      <c r="G34991" s="1"/>
      <c r="H34991" s="1"/>
    </row>
    <row r="34992">
      <c r="A34992" s="1"/>
      <c r="B34992" s="1"/>
      <c r="C34992" s="1"/>
      <c r="D34992" s="8"/>
      <c r="E34992" s="1"/>
      <c r="F34992" s="1"/>
      <c r="G34992" s="1"/>
      <c r="H34992" s="1"/>
    </row>
    <row r="34993">
      <c r="A34993" s="1"/>
      <c r="B34993" s="1"/>
      <c r="C34993" s="1"/>
      <c r="D34993" s="8"/>
      <c r="E34993" s="1"/>
      <c r="F34993" s="1"/>
      <c r="G34993" s="1"/>
      <c r="H34993" s="1"/>
    </row>
    <row r="34994">
      <c r="A34994" s="1"/>
      <c r="B34994" s="1"/>
      <c r="C34994" s="1"/>
      <c r="D34994" s="8"/>
      <c r="E34994" s="1"/>
      <c r="F34994" s="1"/>
      <c r="G34994" s="1"/>
      <c r="H34994" s="1"/>
    </row>
    <row r="34995">
      <c r="A34995" s="1"/>
      <c r="B34995" s="1"/>
      <c r="C34995" s="1"/>
      <c r="D34995" s="8"/>
      <c r="E34995" s="1"/>
      <c r="F34995" s="1"/>
      <c r="G34995" s="1"/>
      <c r="H34995" s="1"/>
    </row>
    <row r="34996">
      <c r="A34996" s="1"/>
      <c r="B34996" s="1"/>
      <c r="C34996" s="1"/>
      <c r="D34996" s="8"/>
      <c r="E34996" s="1"/>
      <c r="F34996" s="1"/>
      <c r="G34996" s="1"/>
      <c r="H34996" s="1"/>
    </row>
    <row r="34997">
      <c r="A34997" s="1"/>
      <c r="B34997" s="1"/>
      <c r="C34997" s="1"/>
      <c r="D34997" s="8"/>
      <c r="E34997" s="1"/>
      <c r="F34997" s="1"/>
      <c r="G34997" s="1"/>
      <c r="H34997" s="1"/>
    </row>
    <row r="34998">
      <c r="A34998" s="1"/>
      <c r="B34998" s="1"/>
      <c r="C34998" s="1"/>
      <c r="D34998" s="8"/>
      <c r="E34998" s="1"/>
      <c r="F34998" s="1"/>
      <c r="G34998" s="1"/>
      <c r="H34998" s="1"/>
    </row>
    <row r="34999">
      <c r="A34999" s="1"/>
      <c r="B34999" s="1"/>
      <c r="C34999" s="1"/>
      <c r="D34999" s="8"/>
      <c r="E34999" s="1"/>
      <c r="F34999" s="1"/>
      <c r="G34999" s="1"/>
      <c r="H34999" s="1"/>
    </row>
    <row r="35000">
      <c r="A35000" s="1"/>
      <c r="B35000" s="1"/>
      <c r="C35000" s="1"/>
      <c r="D35000" s="8"/>
      <c r="E35000" s="1"/>
      <c r="F35000" s="1"/>
      <c r="G35000" s="1"/>
      <c r="H35000" s="1"/>
    </row>
    <row r="35001">
      <c r="A35001" s="1"/>
      <c r="B35001" s="1"/>
      <c r="C35001" s="1"/>
      <c r="D35001" s="8"/>
      <c r="E35001" s="1"/>
      <c r="F35001" s="1"/>
      <c r="G35001" s="1"/>
      <c r="H35001" s="1"/>
    </row>
    <row r="35002">
      <c r="A35002" s="1"/>
      <c r="B35002" s="1"/>
      <c r="C35002" s="1"/>
      <c r="D35002" s="8"/>
      <c r="E35002" s="1"/>
      <c r="F35002" s="1"/>
      <c r="G35002" s="1"/>
      <c r="H35002" s="1"/>
    </row>
    <row r="35003">
      <c r="A35003" s="1"/>
      <c r="B35003" s="1"/>
      <c r="C35003" s="1"/>
      <c r="D35003" s="8"/>
      <c r="E35003" s="1"/>
      <c r="F35003" s="1"/>
      <c r="G35003" s="1"/>
      <c r="H35003" s="1"/>
    </row>
    <row r="35004">
      <c r="A35004" s="1"/>
      <c r="B35004" s="1"/>
      <c r="C35004" s="1"/>
      <c r="D35004" s="8"/>
      <c r="E35004" s="1"/>
      <c r="F35004" s="1"/>
      <c r="G35004" s="1"/>
      <c r="H35004" s="1"/>
    </row>
    <row r="35005">
      <c r="A35005" s="1"/>
      <c r="B35005" s="1"/>
      <c r="C35005" s="1"/>
      <c r="D35005" s="8"/>
      <c r="E35005" s="1"/>
      <c r="F35005" s="1"/>
      <c r="G35005" s="1"/>
      <c r="H35005" s="1"/>
    </row>
    <row r="35006">
      <c r="A35006" s="1"/>
      <c r="B35006" s="1"/>
      <c r="C35006" s="1"/>
      <c r="D35006" s="8"/>
      <c r="E35006" s="1"/>
      <c r="F35006" s="1"/>
      <c r="G35006" s="1"/>
      <c r="H35006" s="1"/>
    </row>
    <row r="35007">
      <c r="A35007" s="1"/>
      <c r="B35007" s="1"/>
      <c r="C35007" s="1"/>
      <c r="D35007" s="8"/>
      <c r="E35007" s="1"/>
      <c r="F35007" s="1"/>
      <c r="G35007" s="1"/>
      <c r="H35007" s="1"/>
    </row>
    <row r="35008">
      <c r="A35008" s="1"/>
      <c r="B35008" s="1"/>
      <c r="C35008" s="1"/>
      <c r="D35008" s="8"/>
      <c r="E35008" s="1"/>
      <c r="F35008" s="1"/>
      <c r="G35008" s="1"/>
      <c r="H35008" s="1"/>
    </row>
    <row r="35009">
      <c r="A35009" s="1"/>
      <c r="B35009" s="1"/>
      <c r="C35009" s="1"/>
      <c r="D35009" s="8"/>
      <c r="E35009" s="1"/>
      <c r="F35009" s="1"/>
      <c r="G35009" s="1"/>
      <c r="H35009" s="1"/>
    </row>
    <row r="35010">
      <c r="A35010" s="1"/>
      <c r="B35010" s="1"/>
      <c r="C35010" s="1"/>
      <c r="D35010" s="8"/>
      <c r="E35010" s="1"/>
      <c r="F35010" s="1"/>
      <c r="G35010" s="1"/>
      <c r="H35010" s="1"/>
    </row>
    <row r="35011">
      <c r="A35011" s="1"/>
      <c r="B35011" s="1"/>
      <c r="C35011" s="1"/>
      <c r="D35011" s="8"/>
      <c r="E35011" s="1"/>
      <c r="F35011" s="1"/>
      <c r="G35011" s="1"/>
      <c r="H35011" s="1"/>
    </row>
    <row r="35012">
      <c r="A35012" s="1"/>
      <c r="B35012" s="1"/>
      <c r="C35012" s="1"/>
      <c r="D35012" s="8"/>
      <c r="E35012" s="1"/>
      <c r="F35012" s="1"/>
      <c r="G35012" s="1"/>
      <c r="H35012" s="1"/>
    </row>
    <row r="35013">
      <c r="A35013" s="1"/>
      <c r="B35013" s="1"/>
      <c r="C35013" s="1"/>
      <c r="D35013" s="8"/>
      <c r="E35013" s="1"/>
      <c r="F35013" s="1"/>
      <c r="G35013" s="1"/>
      <c r="H35013" s="1"/>
    </row>
    <row r="35014">
      <c r="A35014" s="1"/>
      <c r="B35014" s="1"/>
      <c r="C35014" s="1"/>
      <c r="D35014" s="8"/>
      <c r="E35014" s="1"/>
      <c r="F35014" s="1"/>
      <c r="G35014" s="1"/>
      <c r="H35014" s="1"/>
    </row>
    <row r="35015">
      <c r="A35015" s="1"/>
      <c r="B35015" s="1"/>
      <c r="C35015" s="1"/>
      <c r="D35015" s="8"/>
      <c r="E35015" s="1"/>
      <c r="F35015" s="1"/>
      <c r="G35015" s="1"/>
      <c r="H35015" s="1"/>
    </row>
    <row r="35016">
      <c r="A35016" s="1"/>
      <c r="B35016" s="1"/>
      <c r="C35016" s="1"/>
      <c r="D35016" s="8"/>
      <c r="E35016" s="1"/>
      <c r="F35016" s="1"/>
      <c r="G35016" s="1"/>
      <c r="H35016" s="1"/>
    </row>
    <row r="35017">
      <c r="A35017" s="1"/>
      <c r="B35017" s="1"/>
      <c r="C35017" s="1"/>
      <c r="D35017" s="8"/>
      <c r="E35017" s="1"/>
      <c r="F35017" s="1"/>
      <c r="G35017" s="1"/>
      <c r="H35017" s="1"/>
    </row>
    <row r="35018">
      <c r="A35018" s="1"/>
      <c r="B35018" s="1"/>
      <c r="C35018" s="1"/>
      <c r="D35018" s="8"/>
      <c r="E35018" s="1"/>
      <c r="F35018" s="1"/>
      <c r="G35018" s="1"/>
      <c r="H35018" s="1"/>
    </row>
    <row r="35019">
      <c r="A35019" s="1"/>
      <c r="B35019" s="1"/>
      <c r="C35019" s="1"/>
      <c r="D35019" s="8"/>
      <c r="E35019" s="1"/>
      <c r="F35019" s="1"/>
      <c r="G35019" s="1"/>
      <c r="H35019" s="1"/>
    </row>
    <row r="35020">
      <c r="A35020" s="1"/>
      <c r="B35020" s="1"/>
      <c r="C35020" s="1"/>
      <c r="D35020" s="8"/>
      <c r="E35020" s="1"/>
      <c r="F35020" s="1"/>
      <c r="G35020" s="1"/>
      <c r="H35020" s="1"/>
    </row>
    <row r="35021">
      <c r="A35021" s="1"/>
      <c r="B35021" s="1"/>
      <c r="C35021" s="1"/>
      <c r="D35021" s="8"/>
      <c r="E35021" s="1"/>
      <c r="F35021" s="1"/>
      <c r="G35021" s="1"/>
      <c r="H35021" s="1"/>
    </row>
    <row r="35022">
      <c r="A35022" s="1"/>
      <c r="B35022" s="1"/>
      <c r="C35022" s="1"/>
      <c r="D35022" s="8"/>
      <c r="E35022" s="1"/>
      <c r="F35022" s="1"/>
      <c r="G35022" s="1"/>
      <c r="H35022" s="1"/>
    </row>
    <row r="35023">
      <c r="A35023" s="1"/>
      <c r="B35023" s="1"/>
      <c r="C35023" s="1"/>
      <c r="D35023" s="8"/>
      <c r="E35023" s="1"/>
      <c r="F35023" s="1"/>
      <c r="G35023" s="1"/>
      <c r="H35023" s="1"/>
    </row>
    <row r="35024">
      <c r="A35024" s="1"/>
      <c r="B35024" s="1"/>
      <c r="C35024" s="1"/>
      <c r="D35024" s="8"/>
      <c r="E35024" s="1"/>
      <c r="F35024" s="1"/>
      <c r="G35024" s="1"/>
      <c r="H35024" s="1"/>
    </row>
    <row r="35025">
      <c r="A35025" s="1"/>
      <c r="B35025" s="1"/>
      <c r="C35025" s="1"/>
      <c r="D35025" s="8"/>
      <c r="E35025" s="1"/>
      <c r="F35025" s="1"/>
      <c r="G35025" s="1"/>
      <c r="H35025" s="1"/>
    </row>
    <row r="35026">
      <c r="A35026" s="1"/>
      <c r="B35026" s="1"/>
      <c r="C35026" s="1"/>
      <c r="D35026" s="8"/>
      <c r="E35026" s="1"/>
      <c r="F35026" s="1"/>
      <c r="G35026" s="1"/>
      <c r="H35026" s="1"/>
    </row>
    <row r="35027">
      <c r="A35027" s="1"/>
      <c r="B35027" s="1"/>
      <c r="C35027" s="1"/>
      <c r="D35027" s="8"/>
      <c r="E35027" s="1"/>
      <c r="F35027" s="1"/>
      <c r="G35027" s="1"/>
      <c r="H35027" s="1"/>
    </row>
    <row r="35028">
      <c r="A35028" s="1"/>
      <c r="B35028" s="1"/>
      <c r="C35028" s="1"/>
      <c r="D35028" s="8"/>
      <c r="E35028" s="1"/>
      <c r="F35028" s="1"/>
      <c r="G35028" s="1"/>
      <c r="H35028" s="1"/>
    </row>
    <row r="35029">
      <c r="A35029" s="1"/>
      <c r="B35029" s="1"/>
      <c r="C35029" s="1"/>
      <c r="D35029" s="8"/>
      <c r="E35029" s="1"/>
      <c r="F35029" s="1"/>
      <c r="G35029" s="1"/>
      <c r="H35029" s="1"/>
    </row>
    <row r="35030">
      <c r="A35030" s="1"/>
      <c r="B35030" s="1"/>
      <c r="C35030" s="1"/>
      <c r="D35030" s="8"/>
      <c r="E35030" s="1"/>
      <c r="F35030" s="1"/>
      <c r="G35030" s="1"/>
      <c r="H35030" s="1"/>
    </row>
    <row r="35031">
      <c r="A35031" s="1"/>
      <c r="B35031" s="1"/>
      <c r="C35031" s="1"/>
      <c r="D35031" s="8"/>
      <c r="E35031" s="1"/>
      <c r="F35031" s="1"/>
      <c r="G35031" s="1"/>
      <c r="H35031" s="1"/>
    </row>
    <row r="35032">
      <c r="A35032" s="1"/>
      <c r="B35032" s="1"/>
      <c r="C35032" s="1"/>
      <c r="D35032" s="8"/>
      <c r="E35032" s="1"/>
      <c r="F35032" s="1"/>
      <c r="G35032" s="1"/>
      <c r="H35032" s="1"/>
    </row>
    <row r="35033">
      <c r="A35033" s="1"/>
      <c r="B35033" s="1"/>
      <c r="C35033" s="1"/>
      <c r="D35033" s="8"/>
      <c r="E35033" s="1"/>
      <c r="F35033" s="1"/>
      <c r="G35033" s="1"/>
      <c r="H35033" s="1"/>
    </row>
    <row r="35034">
      <c r="A35034" s="1"/>
      <c r="B35034" s="1"/>
      <c r="C35034" s="1"/>
      <c r="D35034" s="8"/>
      <c r="E35034" s="1"/>
      <c r="F35034" s="1"/>
      <c r="G35034" s="1"/>
      <c r="H35034" s="1"/>
    </row>
    <row r="35035">
      <c r="A35035" s="1"/>
      <c r="B35035" s="1"/>
      <c r="C35035" s="1"/>
      <c r="D35035" s="8"/>
      <c r="E35035" s="1"/>
      <c r="F35035" s="1"/>
      <c r="G35035" s="1"/>
      <c r="H35035" s="1"/>
    </row>
    <row r="35036">
      <c r="A35036" s="1"/>
      <c r="B35036" s="1"/>
      <c r="C35036" s="1"/>
      <c r="D35036" s="8"/>
      <c r="E35036" s="1"/>
      <c r="F35036" s="1"/>
      <c r="G35036" s="1"/>
      <c r="H35036" s="1"/>
    </row>
    <row r="35037">
      <c r="A35037" s="1"/>
      <c r="B35037" s="1"/>
      <c r="C35037" s="1"/>
      <c r="D35037" s="8"/>
      <c r="E35037" s="1"/>
      <c r="F35037" s="1"/>
      <c r="G35037" s="1"/>
      <c r="H35037" s="1"/>
    </row>
    <row r="35038">
      <c r="A35038" s="1"/>
      <c r="B35038" s="1"/>
      <c r="C35038" s="1"/>
      <c r="D35038" s="8"/>
      <c r="E35038" s="1"/>
      <c r="F35038" s="1"/>
      <c r="G35038" s="1"/>
      <c r="H35038" s="1"/>
    </row>
    <row r="35039">
      <c r="A35039" s="1"/>
      <c r="B35039" s="1"/>
      <c r="C35039" s="1"/>
      <c r="D35039" s="8"/>
      <c r="E35039" s="1"/>
      <c r="F35039" s="1"/>
      <c r="G35039" s="1"/>
      <c r="H35039" s="1"/>
    </row>
    <row r="35040">
      <c r="A35040" s="1"/>
      <c r="B35040" s="1"/>
      <c r="C35040" s="1"/>
      <c r="D35040" s="8"/>
      <c r="E35040" s="1"/>
      <c r="F35040" s="1"/>
      <c r="G35040" s="1"/>
      <c r="H35040" s="1"/>
    </row>
    <row r="35041">
      <c r="A35041" s="1"/>
      <c r="B35041" s="1"/>
      <c r="C35041" s="1"/>
      <c r="D35041" s="8"/>
      <c r="E35041" s="1"/>
      <c r="F35041" s="1"/>
      <c r="G35041" s="1"/>
      <c r="H35041" s="1"/>
    </row>
    <row r="35042">
      <c r="A35042" s="1"/>
      <c r="B35042" s="1"/>
      <c r="C35042" s="1"/>
      <c r="D35042" s="8"/>
      <c r="E35042" s="1"/>
      <c r="F35042" s="1"/>
      <c r="G35042" s="1"/>
      <c r="H35042" s="1"/>
    </row>
    <row r="35043">
      <c r="A35043" s="1"/>
      <c r="B35043" s="1"/>
      <c r="C35043" s="1"/>
      <c r="D35043" s="8"/>
      <c r="E35043" s="1"/>
      <c r="F35043" s="1"/>
      <c r="G35043" s="1"/>
      <c r="H35043" s="1"/>
    </row>
    <row r="35044">
      <c r="A35044" s="1"/>
      <c r="B35044" s="1"/>
      <c r="C35044" s="1"/>
      <c r="D35044" s="8"/>
      <c r="E35044" s="1"/>
      <c r="F35044" s="1"/>
      <c r="G35044" s="1"/>
      <c r="H35044" s="1"/>
    </row>
    <row r="35045">
      <c r="A35045" s="1"/>
      <c r="B35045" s="1"/>
      <c r="C35045" s="1"/>
      <c r="D35045" s="8"/>
      <c r="E35045" s="1"/>
      <c r="F35045" s="1"/>
      <c r="G35045" s="1"/>
      <c r="H35045" s="1"/>
    </row>
    <row r="35046">
      <c r="A35046" s="1"/>
      <c r="B35046" s="1"/>
      <c r="C35046" s="1"/>
      <c r="D35046" s="8"/>
      <c r="E35046" s="1"/>
      <c r="F35046" s="1"/>
      <c r="G35046" s="1"/>
      <c r="H35046" s="1"/>
    </row>
    <row r="35047">
      <c r="A35047" s="1"/>
      <c r="B35047" s="1"/>
      <c r="C35047" s="1"/>
      <c r="D35047" s="8"/>
      <c r="E35047" s="1"/>
      <c r="F35047" s="1"/>
      <c r="G35047" s="1"/>
      <c r="H35047" s="1"/>
    </row>
    <row r="35048">
      <c r="A35048" s="1"/>
      <c r="B35048" s="1"/>
      <c r="C35048" s="1"/>
      <c r="D35048" s="8"/>
      <c r="E35048" s="1"/>
      <c r="F35048" s="1"/>
      <c r="G35048" s="1"/>
      <c r="H35048" s="1"/>
    </row>
    <row r="35049">
      <c r="A35049" s="1"/>
      <c r="B35049" s="1"/>
      <c r="C35049" s="1"/>
      <c r="D35049" s="8"/>
      <c r="E35049" s="1"/>
      <c r="F35049" s="1"/>
      <c r="G35049" s="1"/>
      <c r="H35049" s="1"/>
    </row>
    <row r="35050">
      <c r="A35050" s="1"/>
      <c r="B35050" s="1"/>
      <c r="C35050" s="1"/>
      <c r="D35050" s="8"/>
      <c r="E35050" s="1"/>
      <c r="F35050" s="1"/>
      <c r="G35050" s="1"/>
      <c r="H35050" s="1"/>
    </row>
    <row r="35051">
      <c r="A35051" s="1"/>
      <c r="B35051" s="1"/>
      <c r="C35051" s="1"/>
      <c r="D35051" s="8"/>
      <c r="E35051" s="1"/>
      <c r="F35051" s="1"/>
      <c r="G35051" s="1"/>
      <c r="H35051" s="1"/>
    </row>
    <row r="35052">
      <c r="A35052" s="1"/>
      <c r="B35052" s="1"/>
      <c r="C35052" s="1"/>
      <c r="D35052" s="8"/>
      <c r="E35052" s="1"/>
      <c r="F35052" s="1"/>
      <c r="G35052" s="1"/>
      <c r="H35052" s="1"/>
    </row>
    <row r="35053">
      <c r="A35053" s="1"/>
      <c r="B35053" s="1"/>
      <c r="C35053" s="1"/>
      <c r="D35053" s="8"/>
      <c r="E35053" s="1"/>
      <c r="F35053" s="1"/>
      <c r="G35053" s="1"/>
      <c r="H35053" s="1"/>
    </row>
    <row r="35054">
      <c r="A35054" s="1"/>
      <c r="B35054" s="1"/>
      <c r="C35054" s="1"/>
      <c r="D35054" s="8"/>
      <c r="E35054" s="1"/>
      <c r="F35054" s="1"/>
      <c r="G35054" s="1"/>
      <c r="H35054" s="1"/>
    </row>
    <row r="35055">
      <c r="A35055" s="1"/>
      <c r="B35055" s="1"/>
      <c r="C35055" s="1"/>
      <c r="D35055" s="8"/>
      <c r="E35055" s="1"/>
      <c r="F35055" s="1"/>
      <c r="G35055" s="1"/>
      <c r="H35055" s="1"/>
    </row>
    <row r="35056">
      <c r="A35056" s="1"/>
      <c r="B35056" s="1"/>
      <c r="C35056" s="1"/>
      <c r="D35056" s="8"/>
      <c r="E35056" s="1"/>
      <c r="F35056" s="1"/>
      <c r="G35056" s="1"/>
      <c r="H35056" s="1"/>
    </row>
    <row r="35057">
      <c r="A35057" s="1"/>
      <c r="B35057" s="1"/>
      <c r="C35057" s="1"/>
      <c r="D35057" s="8"/>
      <c r="E35057" s="1"/>
      <c r="F35057" s="1"/>
      <c r="G35057" s="1"/>
      <c r="H35057" s="1"/>
    </row>
    <row r="35058">
      <c r="A35058" s="1"/>
      <c r="B35058" s="1"/>
      <c r="C35058" s="1"/>
      <c r="D35058" s="8"/>
      <c r="E35058" s="1"/>
      <c r="F35058" s="1"/>
      <c r="G35058" s="1"/>
      <c r="H35058" s="1"/>
    </row>
    <row r="35059">
      <c r="A35059" s="1"/>
      <c r="B35059" s="1"/>
      <c r="C35059" s="1"/>
      <c r="D35059" s="8"/>
      <c r="E35059" s="1"/>
      <c r="F35059" s="1"/>
      <c r="G35059" s="1"/>
      <c r="H35059" s="1"/>
    </row>
    <row r="35060">
      <c r="A35060" s="1"/>
      <c r="B35060" s="1"/>
      <c r="C35060" s="1"/>
      <c r="D35060" s="8"/>
      <c r="E35060" s="1"/>
      <c r="F35060" s="1"/>
      <c r="G35060" s="1"/>
      <c r="H35060" s="1"/>
    </row>
    <row r="35061">
      <c r="A35061" s="1"/>
      <c r="B35061" s="1"/>
      <c r="C35061" s="1"/>
      <c r="D35061" s="8"/>
      <c r="E35061" s="1"/>
      <c r="F35061" s="1"/>
      <c r="G35061" s="1"/>
      <c r="H35061" s="1"/>
    </row>
    <row r="35062">
      <c r="A35062" s="1"/>
      <c r="B35062" s="1"/>
      <c r="C35062" s="1"/>
      <c r="D35062" s="8"/>
      <c r="E35062" s="1"/>
      <c r="F35062" s="1"/>
      <c r="G35062" s="1"/>
      <c r="H35062" s="1"/>
    </row>
    <row r="35063">
      <c r="A35063" s="1"/>
      <c r="B35063" s="1"/>
      <c r="C35063" s="1"/>
      <c r="D35063" s="8"/>
      <c r="E35063" s="1"/>
      <c r="F35063" s="1"/>
      <c r="G35063" s="1"/>
      <c r="H35063" s="1"/>
    </row>
    <row r="35064">
      <c r="A35064" s="1"/>
      <c r="B35064" s="1"/>
      <c r="C35064" s="1"/>
      <c r="D35064" s="8"/>
      <c r="E35064" s="1"/>
      <c r="F35064" s="1"/>
      <c r="G35064" s="1"/>
      <c r="H35064" s="1"/>
    </row>
    <row r="35065">
      <c r="A35065" s="1"/>
      <c r="B35065" s="1"/>
      <c r="C35065" s="1"/>
      <c r="D35065" s="8"/>
      <c r="E35065" s="1"/>
      <c r="F35065" s="1"/>
      <c r="G35065" s="1"/>
      <c r="H35065" s="1"/>
    </row>
    <row r="35066">
      <c r="A35066" s="1"/>
      <c r="B35066" s="1"/>
      <c r="C35066" s="1"/>
      <c r="D35066" s="8"/>
      <c r="E35066" s="1"/>
      <c r="F35066" s="1"/>
      <c r="G35066" s="1"/>
      <c r="H35066" s="1"/>
    </row>
    <row r="35067">
      <c r="A35067" s="1"/>
      <c r="B35067" s="1"/>
      <c r="C35067" s="1"/>
      <c r="D35067" s="8"/>
      <c r="E35067" s="1"/>
      <c r="F35067" s="1"/>
      <c r="G35067" s="1"/>
      <c r="H35067" s="1"/>
    </row>
    <row r="35068">
      <c r="A35068" s="1"/>
      <c r="B35068" s="1"/>
      <c r="C35068" s="1"/>
      <c r="D35068" s="8"/>
      <c r="E35068" s="1"/>
      <c r="F35068" s="1"/>
      <c r="G35068" s="1"/>
      <c r="H35068" s="1"/>
    </row>
    <row r="35069">
      <c r="A35069" s="1"/>
      <c r="B35069" s="1"/>
      <c r="C35069" s="1"/>
      <c r="D35069" s="8"/>
      <c r="E35069" s="1"/>
      <c r="F35069" s="1"/>
      <c r="G35069" s="1"/>
      <c r="H35069" s="1"/>
    </row>
    <row r="35070">
      <c r="A35070" s="1"/>
      <c r="B35070" s="1"/>
      <c r="C35070" s="1"/>
      <c r="D35070" s="8"/>
      <c r="E35070" s="1"/>
      <c r="F35070" s="1"/>
      <c r="G35070" s="1"/>
      <c r="H35070" s="1"/>
    </row>
    <row r="35071">
      <c r="A35071" s="1"/>
      <c r="B35071" s="1"/>
      <c r="C35071" s="1"/>
      <c r="D35071" s="8"/>
      <c r="E35071" s="1"/>
      <c r="F35071" s="1"/>
      <c r="G35071" s="1"/>
      <c r="H35071" s="1"/>
    </row>
    <row r="35072">
      <c r="A35072" s="1"/>
      <c r="B35072" s="1"/>
      <c r="C35072" s="1"/>
      <c r="D35072" s="8"/>
      <c r="E35072" s="1"/>
      <c r="F35072" s="1"/>
      <c r="G35072" s="1"/>
      <c r="H35072" s="1"/>
    </row>
    <row r="35073">
      <c r="A35073" s="1"/>
      <c r="B35073" s="1"/>
      <c r="C35073" s="1"/>
      <c r="D35073" s="8"/>
      <c r="E35073" s="1"/>
      <c r="F35073" s="1"/>
      <c r="G35073" s="1"/>
      <c r="H35073" s="1"/>
    </row>
    <row r="35074">
      <c r="A35074" s="1"/>
      <c r="B35074" s="1"/>
      <c r="C35074" s="1"/>
      <c r="D35074" s="8"/>
      <c r="E35074" s="1"/>
      <c r="F35074" s="1"/>
      <c r="G35074" s="1"/>
      <c r="H35074" s="1"/>
    </row>
    <row r="35075">
      <c r="A35075" s="1"/>
      <c r="B35075" s="1"/>
      <c r="C35075" s="1"/>
      <c r="D35075" s="8"/>
      <c r="E35075" s="1"/>
      <c r="F35075" s="1"/>
      <c r="G35075" s="1"/>
      <c r="H35075" s="1"/>
    </row>
    <row r="35076">
      <c r="A35076" s="1"/>
      <c r="B35076" s="1"/>
      <c r="C35076" s="1"/>
      <c r="D35076" s="8"/>
      <c r="E35076" s="1"/>
      <c r="F35076" s="1"/>
      <c r="G35076" s="1"/>
      <c r="H35076" s="1"/>
    </row>
    <row r="35077">
      <c r="A35077" s="1"/>
      <c r="B35077" s="1"/>
      <c r="C35077" s="1"/>
      <c r="D35077" s="8"/>
      <c r="E35077" s="1"/>
      <c r="F35077" s="1"/>
      <c r="G35077" s="1"/>
      <c r="H35077" s="1"/>
    </row>
    <row r="35078">
      <c r="A35078" s="1"/>
      <c r="B35078" s="1"/>
      <c r="C35078" s="1"/>
      <c r="D35078" s="8"/>
      <c r="E35078" s="1"/>
      <c r="F35078" s="1"/>
      <c r="G35078" s="1"/>
      <c r="H35078" s="1"/>
    </row>
    <row r="35079">
      <c r="A35079" s="1"/>
      <c r="B35079" s="1"/>
      <c r="C35079" s="1"/>
      <c r="D35079" s="8"/>
      <c r="E35079" s="1"/>
      <c r="F35079" s="1"/>
      <c r="G35079" s="1"/>
      <c r="H35079" s="1"/>
    </row>
    <row r="35080">
      <c r="A35080" s="1"/>
      <c r="B35080" s="1"/>
      <c r="C35080" s="1"/>
      <c r="D35080" s="8"/>
      <c r="E35080" s="1"/>
      <c r="F35080" s="1"/>
      <c r="G35080" s="1"/>
      <c r="H35080" s="1"/>
    </row>
    <row r="35081">
      <c r="A35081" s="1"/>
      <c r="B35081" s="1"/>
      <c r="C35081" s="1"/>
      <c r="D35081" s="8"/>
      <c r="E35081" s="1"/>
      <c r="F35081" s="1"/>
      <c r="G35081" s="1"/>
      <c r="H35081" s="1"/>
    </row>
    <row r="35082">
      <c r="A35082" s="1"/>
      <c r="B35082" s="1"/>
      <c r="C35082" s="1"/>
      <c r="D35082" s="8"/>
      <c r="E35082" s="1"/>
      <c r="F35082" s="1"/>
      <c r="G35082" s="1"/>
      <c r="H35082" s="1"/>
    </row>
    <row r="35083">
      <c r="A35083" s="1"/>
      <c r="B35083" s="1"/>
      <c r="C35083" s="1"/>
      <c r="D35083" s="8"/>
      <c r="E35083" s="1"/>
      <c r="F35083" s="1"/>
      <c r="G35083" s="1"/>
      <c r="H35083" s="1"/>
    </row>
    <row r="35084">
      <c r="A35084" s="1"/>
      <c r="B35084" s="1"/>
      <c r="C35084" s="1"/>
      <c r="D35084" s="8"/>
      <c r="E35084" s="1"/>
      <c r="F35084" s="1"/>
      <c r="G35084" s="1"/>
      <c r="H35084" s="1"/>
    </row>
    <row r="35085">
      <c r="A35085" s="1"/>
      <c r="B35085" s="1"/>
      <c r="C35085" s="1"/>
      <c r="D35085" s="8"/>
      <c r="E35085" s="1"/>
      <c r="F35085" s="1"/>
      <c r="G35085" s="1"/>
      <c r="H35085" s="1"/>
    </row>
    <row r="35086">
      <c r="A35086" s="1"/>
      <c r="B35086" s="1"/>
      <c r="C35086" s="1"/>
      <c r="D35086" s="8"/>
      <c r="E35086" s="1"/>
      <c r="F35086" s="1"/>
      <c r="G35086" s="1"/>
      <c r="H35086" s="1"/>
    </row>
    <row r="35087">
      <c r="A35087" s="1"/>
      <c r="B35087" s="1"/>
      <c r="C35087" s="1"/>
      <c r="D35087" s="8"/>
      <c r="E35087" s="1"/>
      <c r="F35087" s="1"/>
      <c r="G35087" s="1"/>
      <c r="H35087" s="1"/>
    </row>
    <row r="35088">
      <c r="A35088" s="1"/>
      <c r="B35088" s="1"/>
      <c r="C35088" s="1"/>
      <c r="D35088" s="8"/>
      <c r="E35088" s="1"/>
      <c r="F35088" s="1"/>
      <c r="G35088" s="1"/>
      <c r="H35088" s="1"/>
    </row>
    <row r="35089">
      <c r="A35089" s="1"/>
      <c r="B35089" s="1"/>
      <c r="C35089" s="1"/>
      <c r="D35089" s="8"/>
      <c r="E35089" s="1"/>
      <c r="F35089" s="1"/>
      <c r="G35089" s="1"/>
      <c r="H35089" s="1"/>
    </row>
    <row r="35090">
      <c r="A35090" s="1"/>
      <c r="B35090" s="1"/>
      <c r="C35090" s="1"/>
      <c r="D35090" s="8"/>
      <c r="E35090" s="1"/>
      <c r="F35090" s="1"/>
      <c r="G35090" s="1"/>
      <c r="H35090" s="1"/>
    </row>
    <row r="35091">
      <c r="A35091" s="1"/>
      <c r="B35091" s="1"/>
      <c r="C35091" s="1"/>
      <c r="D35091" s="8"/>
      <c r="E35091" s="1"/>
      <c r="F35091" s="1"/>
      <c r="G35091" s="1"/>
      <c r="H35091" s="1"/>
    </row>
    <row r="35092">
      <c r="A35092" s="1"/>
      <c r="B35092" s="1"/>
      <c r="C35092" s="1"/>
      <c r="D35092" s="8"/>
      <c r="E35092" s="1"/>
      <c r="F35092" s="1"/>
      <c r="G35092" s="1"/>
      <c r="H35092" s="1"/>
    </row>
    <row r="35093">
      <c r="A35093" s="1"/>
      <c r="B35093" s="1"/>
      <c r="C35093" s="1"/>
      <c r="D35093" s="8"/>
      <c r="E35093" s="1"/>
      <c r="F35093" s="1"/>
      <c r="G35093" s="1"/>
      <c r="H35093" s="1"/>
    </row>
    <row r="35094">
      <c r="A35094" s="1"/>
      <c r="B35094" s="1"/>
      <c r="C35094" s="1"/>
      <c r="D35094" s="8"/>
      <c r="E35094" s="1"/>
      <c r="F35094" s="1"/>
      <c r="G35094" s="1"/>
      <c r="H35094" s="1"/>
    </row>
    <row r="35095">
      <c r="A35095" s="1"/>
      <c r="B35095" s="1"/>
      <c r="C35095" s="1"/>
      <c r="D35095" s="8"/>
      <c r="E35095" s="1"/>
      <c r="F35095" s="1"/>
      <c r="G35095" s="1"/>
      <c r="H35095" s="1"/>
    </row>
    <row r="35096">
      <c r="A35096" s="1"/>
      <c r="B35096" s="1"/>
      <c r="C35096" s="1"/>
      <c r="D35096" s="8"/>
      <c r="E35096" s="1"/>
      <c r="F35096" s="1"/>
      <c r="G35096" s="1"/>
      <c r="H35096" s="1"/>
    </row>
    <row r="35097">
      <c r="A35097" s="1"/>
      <c r="B35097" s="1"/>
      <c r="C35097" s="1"/>
      <c r="D35097" s="8"/>
      <c r="E35097" s="1"/>
      <c r="F35097" s="1"/>
      <c r="G35097" s="1"/>
      <c r="H35097" s="1"/>
    </row>
    <row r="35098">
      <c r="A35098" s="1"/>
      <c r="B35098" s="1"/>
      <c r="C35098" s="1"/>
      <c r="D35098" s="8"/>
      <c r="E35098" s="1"/>
      <c r="F35098" s="1"/>
      <c r="G35098" s="1"/>
      <c r="H35098" s="1"/>
    </row>
    <row r="35099">
      <c r="A35099" s="1"/>
      <c r="B35099" s="1"/>
      <c r="C35099" s="1"/>
      <c r="D35099" s="8"/>
      <c r="E35099" s="1"/>
      <c r="F35099" s="1"/>
      <c r="G35099" s="1"/>
      <c r="H35099" s="1"/>
    </row>
    <row r="35100">
      <c r="A35100" s="1"/>
      <c r="B35100" s="1"/>
      <c r="C35100" s="1"/>
      <c r="D35100" s="8"/>
      <c r="E35100" s="1"/>
      <c r="F35100" s="1"/>
      <c r="G35100" s="1"/>
      <c r="H35100" s="1"/>
    </row>
    <row r="35101">
      <c r="A35101" s="1"/>
      <c r="B35101" s="1"/>
      <c r="C35101" s="1"/>
      <c r="D35101" s="8"/>
      <c r="E35101" s="1"/>
      <c r="F35101" s="1"/>
      <c r="G35101" s="1"/>
      <c r="H35101" s="1"/>
    </row>
    <row r="35102">
      <c r="A35102" s="1"/>
      <c r="B35102" s="1"/>
      <c r="C35102" s="1"/>
      <c r="D35102" s="8"/>
      <c r="E35102" s="1"/>
      <c r="F35102" s="1"/>
      <c r="G35102" s="1"/>
      <c r="H35102" s="1"/>
    </row>
    <row r="35103">
      <c r="A35103" s="1"/>
      <c r="B35103" s="1"/>
      <c r="C35103" s="1"/>
      <c r="D35103" s="8"/>
      <c r="E35103" s="1"/>
      <c r="F35103" s="1"/>
      <c r="G35103" s="1"/>
      <c r="H35103" s="1"/>
    </row>
    <row r="35104">
      <c r="A35104" s="1"/>
      <c r="B35104" s="1"/>
      <c r="C35104" s="1"/>
      <c r="D35104" s="8"/>
      <c r="E35104" s="1"/>
      <c r="F35104" s="1"/>
      <c r="G35104" s="1"/>
      <c r="H35104" s="1"/>
    </row>
    <row r="35105">
      <c r="A35105" s="1"/>
      <c r="B35105" s="1"/>
      <c r="C35105" s="1"/>
      <c r="D35105" s="8"/>
      <c r="E35105" s="1"/>
      <c r="F35105" s="1"/>
      <c r="G35105" s="1"/>
      <c r="H35105" s="1"/>
    </row>
    <row r="35106">
      <c r="A35106" s="1"/>
      <c r="B35106" s="1"/>
      <c r="C35106" s="1"/>
      <c r="D35106" s="8"/>
      <c r="E35106" s="1"/>
      <c r="F35106" s="1"/>
      <c r="G35106" s="1"/>
      <c r="H35106" s="1"/>
    </row>
    <row r="35107">
      <c r="A35107" s="1"/>
      <c r="B35107" s="1"/>
      <c r="C35107" s="1"/>
      <c r="D35107" s="8"/>
      <c r="E35107" s="1"/>
      <c r="F35107" s="1"/>
      <c r="G35107" s="1"/>
      <c r="H35107" s="1"/>
    </row>
    <row r="35108">
      <c r="A35108" s="1"/>
      <c r="B35108" s="1"/>
      <c r="C35108" s="1"/>
      <c r="D35108" s="8"/>
      <c r="E35108" s="1"/>
      <c r="F35108" s="1"/>
      <c r="G35108" s="1"/>
      <c r="H35108" s="1"/>
    </row>
    <row r="35109">
      <c r="A35109" s="1"/>
      <c r="B35109" s="1"/>
      <c r="C35109" s="1"/>
      <c r="D35109" s="8"/>
      <c r="E35109" s="1"/>
      <c r="F35109" s="1"/>
      <c r="G35109" s="1"/>
      <c r="H35109" s="1"/>
    </row>
    <row r="35110">
      <c r="A35110" s="1"/>
      <c r="B35110" s="1"/>
      <c r="C35110" s="1"/>
      <c r="D35110" s="8"/>
      <c r="E35110" s="1"/>
      <c r="F35110" s="1"/>
      <c r="G35110" s="1"/>
      <c r="H35110" s="1"/>
    </row>
    <row r="35111">
      <c r="A35111" s="1"/>
      <c r="B35111" s="1"/>
      <c r="C35111" s="1"/>
      <c r="D35111" s="8"/>
      <c r="E35111" s="1"/>
      <c r="F35111" s="1"/>
      <c r="G35111" s="1"/>
      <c r="H35111" s="1"/>
    </row>
    <row r="35112">
      <c r="A35112" s="1"/>
      <c r="B35112" s="1"/>
      <c r="C35112" s="1"/>
      <c r="D35112" s="8"/>
      <c r="E35112" s="1"/>
      <c r="F35112" s="1"/>
      <c r="G35112" s="1"/>
      <c r="H35112" s="1"/>
    </row>
    <row r="35113">
      <c r="A35113" s="1"/>
      <c r="B35113" s="1"/>
      <c r="C35113" s="1"/>
      <c r="D35113" s="8"/>
      <c r="E35113" s="1"/>
      <c r="F35113" s="1"/>
      <c r="G35113" s="1"/>
      <c r="H35113" s="1"/>
    </row>
    <row r="35114">
      <c r="A35114" s="1"/>
      <c r="B35114" s="1"/>
      <c r="C35114" s="1"/>
      <c r="D35114" s="8"/>
      <c r="E35114" s="1"/>
      <c r="F35114" s="1"/>
      <c r="G35114" s="1"/>
      <c r="H35114" s="1"/>
    </row>
    <row r="35115">
      <c r="A35115" s="1"/>
      <c r="B35115" s="1"/>
      <c r="C35115" s="1"/>
      <c r="D35115" s="8"/>
      <c r="E35115" s="1"/>
      <c r="F35115" s="1"/>
      <c r="G35115" s="1"/>
      <c r="H35115" s="1"/>
    </row>
    <row r="35116">
      <c r="A35116" s="1"/>
      <c r="B35116" s="1"/>
      <c r="C35116" s="1"/>
      <c r="D35116" s="8"/>
      <c r="E35116" s="1"/>
      <c r="F35116" s="1"/>
      <c r="G35116" s="1"/>
      <c r="H35116" s="1"/>
    </row>
    <row r="35117">
      <c r="A35117" s="1"/>
      <c r="B35117" s="1"/>
      <c r="C35117" s="1"/>
      <c r="D35117" s="8"/>
      <c r="E35117" s="1"/>
      <c r="F35117" s="1"/>
      <c r="G35117" s="1"/>
      <c r="H35117" s="1"/>
    </row>
    <row r="35118">
      <c r="A35118" s="1"/>
      <c r="B35118" s="1"/>
      <c r="C35118" s="1"/>
      <c r="D35118" s="8"/>
      <c r="E35118" s="1"/>
      <c r="F35118" s="1"/>
      <c r="G35118" s="1"/>
      <c r="H35118" s="1"/>
    </row>
    <row r="35119">
      <c r="A35119" s="1"/>
      <c r="B35119" s="1"/>
      <c r="C35119" s="1"/>
      <c r="D35119" s="8"/>
      <c r="E35119" s="1"/>
      <c r="F35119" s="1"/>
      <c r="G35119" s="1"/>
      <c r="H35119" s="1"/>
    </row>
    <row r="35120">
      <c r="A35120" s="1"/>
      <c r="B35120" s="1"/>
      <c r="C35120" s="1"/>
      <c r="D35120" s="8"/>
      <c r="E35120" s="1"/>
      <c r="F35120" s="1"/>
      <c r="G35120" s="1"/>
      <c r="H35120" s="1"/>
    </row>
    <row r="35121">
      <c r="A35121" s="1"/>
      <c r="B35121" s="1"/>
      <c r="C35121" s="1"/>
      <c r="D35121" s="8"/>
      <c r="E35121" s="1"/>
      <c r="F35121" s="1"/>
      <c r="G35121" s="1"/>
      <c r="H35121" s="1"/>
    </row>
    <row r="35122">
      <c r="A35122" s="1"/>
      <c r="B35122" s="1"/>
      <c r="C35122" s="1"/>
      <c r="D35122" s="8"/>
      <c r="E35122" s="1"/>
      <c r="F35122" s="1"/>
      <c r="G35122" s="1"/>
      <c r="H35122" s="1"/>
    </row>
    <row r="35123">
      <c r="A35123" s="1"/>
      <c r="B35123" s="1"/>
      <c r="C35123" s="1"/>
      <c r="D35123" s="8"/>
      <c r="E35123" s="1"/>
      <c r="F35123" s="1"/>
      <c r="G35123" s="1"/>
      <c r="H35123" s="1"/>
    </row>
    <row r="35124">
      <c r="A35124" s="1"/>
      <c r="B35124" s="1"/>
      <c r="C35124" s="1"/>
      <c r="D35124" s="8"/>
      <c r="E35124" s="1"/>
      <c r="F35124" s="1"/>
      <c r="G35124" s="1"/>
      <c r="H35124" s="1"/>
    </row>
    <row r="35125">
      <c r="A35125" s="1"/>
      <c r="B35125" s="1"/>
      <c r="C35125" s="1"/>
      <c r="D35125" s="8"/>
      <c r="E35125" s="1"/>
      <c r="F35125" s="1"/>
      <c r="G35125" s="1"/>
      <c r="H35125" s="1"/>
    </row>
    <row r="35126">
      <c r="A35126" s="1"/>
      <c r="B35126" s="1"/>
      <c r="C35126" s="1"/>
      <c r="D35126" s="8"/>
      <c r="E35126" s="1"/>
      <c r="F35126" s="1"/>
      <c r="G35126" s="1"/>
      <c r="H35126" s="1"/>
    </row>
    <row r="35127">
      <c r="A35127" s="1"/>
      <c r="B35127" s="1"/>
      <c r="C35127" s="1"/>
      <c r="D35127" s="8"/>
      <c r="E35127" s="1"/>
      <c r="F35127" s="1"/>
      <c r="G35127" s="1"/>
      <c r="H35127" s="1"/>
    </row>
    <row r="35128">
      <c r="A35128" s="1"/>
      <c r="B35128" s="1"/>
      <c r="C35128" s="1"/>
      <c r="D35128" s="8"/>
      <c r="E35128" s="1"/>
      <c r="F35128" s="1"/>
      <c r="G35128" s="1"/>
      <c r="H35128" s="1"/>
    </row>
    <row r="35129">
      <c r="A35129" s="1"/>
      <c r="B35129" s="1"/>
      <c r="C35129" s="1"/>
      <c r="D35129" s="8"/>
      <c r="E35129" s="1"/>
      <c r="F35129" s="1"/>
      <c r="G35129" s="1"/>
      <c r="H35129" s="1"/>
    </row>
    <row r="35130">
      <c r="A35130" s="1"/>
      <c r="B35130" s="1"/>
      <c r="C35130" s="1"/>
      <c r="D35130" s="8"/>
      <c r="E35130" s="1"/>
      <c r="F35130" s="1"/>
      <c r="G35130" s="1"/>
      <c r="H35130" s="1"/>
    </row>
    <row r="35131">
      <c r="A35131" s="1"/>
      <c r="B35131" s="1"/>
      <c r="C35131" s="1"/>
      <c r="D35131" s="8"/>
      <c r="E35131" s="1"/>
      <c r="F35131" s="1"/>
      <c r="G35131" s="1"/>
      <c r="H35131" s="1"/>
    </row>
    <row r="35132">
      <c r="A35132" s="1"/>
      <c r="B35132" s="1"/>
      <c r="C35132" s="1"/>
      <c r="D35132" s="8"/>
      <c r="E35132" s="1"/>
      <c r="F35132" s="1"/>
      <c r="G35132" s="1"/>
      <c r="H35132" s="1"/>
    </row>
    <row r="35133">
      <c r="A35133" s="1"/>
      <c r="B35133" s="1"/>
      <c r="C35133" s="1"/>
      <c r="D35133" s="8"/>
      <c r="E35133" s="1"/>
      <c r="F35133" s="1"/>
      <c r="G35133" s="1"/>
      <c r="H35133" s="1"/>
    </row>
    <row r="35134">
      <c r="A35134" s="1"/>
      <c r="B35134" s="1"/>
      <c r="C35134" s="1"/>
      <c r="D35134" s="8"/>
      <c r="E35134" s="1"/>
      <c r="F35134" s="1"/>
      <c r="G35134" s="1"/>
      <c r="H35134" s="1"/>
    </row>
    <row r="35135">
      <c r="A35135" s="1"/>
      <c r="B35135" s="1"/>
      <c r="C35135" s="1"/>
      <c r="D35135" s="8"/>
      <c r="E35135" s="1"/>
      <c r="F35135" s="1"/>
      <c r="G35135" s="1"/>
      <c r="H35135" s="1"/>
    </row>
    <row r="35136">
      <c r="A35136" s="1"/>
      <c r="B35136" s="1"/>
      <c r="C35136" s="1"/>
      <c r="D35136" s="8"/>
      <c r="E35136" s="1"/>
      <c r="F35136" s="1"/>
      <c r="G35136" s="1"/>
      <c r="H35136" s="1"/>
    </row>
    <row r="35137">
      <c r="A35137" s="1"/>
      <c r="B35137" s="1"/>
      <c r="C35137" s="1"/>
      <c r="D35137" s="8"/>
      <c r="E35137" s="1"/>
      <c r="F35137" s="1"/>
      <c r="G35137" s="1"/>
      <c r="H35137" s="1"/>
    </row>
    <row r="35138">
      <c r="A35138" s="1"/>
      <c r="B35138" s="1"/>
      <c r="C35138" s="1"/>
      <c r="D35138" s="8"/>
      <c r="E35138" s="1"/>
      <c r="F35138" s="1"/>
      <c r="G35138" s="1"/>
      <c r="H35138" s="1"/>
    </row>
    <row r="35139">
      <c r="A35139" s="1"/>
      <c r="B35139" s="1"/>
      <c r="C35139" s="1"/>
      <c r="D35139" s="8"/>
      <c r="E35139" s="1"/>
      <c r="F35139" s="1"/>
      <c r="G35139" s="1"/>
      <c r="H35139" s="1"/>
    </row>
    <row r="35140">
      <c r="A35140" s="1"/>
      <c r="B35140" s="1"/>
      <c r="C35140" s="1"/>
      <c r="D35140" s="8"/>
      <c r="E35140" s="1"/>
      <c r="F35140" s="1"/>
      <c r="G35140" s="1"/>
      <c r="H35140" s="1"/>
    </row>
    <row r="35141">
      <c r="A35141" s="1"/>
      <c r="B35141" s="1"/>
      <c r="C35141" s="1"/>
      <c r="D35141" s="8"/>
      <c r="E35141" s="1"/>
      <c r="F35141" s="1"/>
      <c r="G35141" s="1"/>
      <c r="H35141" s="1"/>
    </row>
    <row r="35142">
      <c r="A35142" s="1"/>
      <c r="B35142" s="1"/>
      <c r="C35142" s="1"/>
      <c r="D35142" s="8"/>
      <c r="E35142" s="1"/>
      <c r="F35142" s="1"/>
      <c r="G35142" s="1"/>
      <c r="H35142" s="1"/>
    </row>
    <row r="35143">
      <c r="A35143" s="1"/>
      <c r="B35143" s="1"/>
      <c r="C35143" s="1"/>
      <c r="D35143" s="8"/>
      <c r="E35143" s="1"/>
      <c r="F35143" s="1"/>
      <c r="G35143" s="1"/>
      <c r="H35143" s="1"/>
    </row>
    <row r="35144">
      <c r="A35144" s="1"/>
      <c r="B35144" s="1"/>
      <c r="C35144" s="1"/>
      <c r="D35144" s="8"/>
      <c r="E35144" s="1"/>
      <c r="F35144" s="1"/>
      <c r="G35144" s="1"/>
      <c r="H35144" s="1"/>
    </row>
    <row r="35145">
      <c r="A35145" s="1"/>
      <c r="B35145" s="1"/>
      <c r="C35145" s="1"/>
      <c r="D35145" s="8"/>
      <c r="E35145" s="1"/>
      <c r="F35145" s="1"/>
      <c r="G35145" s="1"/>
      <c r="H35145" s="1"/>
    </row>
    <row r="35146">
      <c r="A35146" s="1"/>
      <c r="B35146" s="1"/>
      <c r="C35146" s="1"/>
      <c r="D35146" s="8"/>
      <c r="E35146" s="1"/>
      <c r="F35146" s="1"/>
      <c r="G35146" s="1"/>
      <c r="H35146" s="1"/>
    </row>
    <row r="35147">
      <c r="A35147" s="1"/>
      <c r="B35147" s="1"/>
      <c r="C35147" s="1"/>
      <c r="D35147" s="8"/>
      <c r="E35147" s="1"/>
      <c r="F35147" s="1"/>
      <c r="G35147" s="1"/>
      <c r="H35147" s="1"/>
    </row>
    <row r="35148">
      <c r="A35148" s="1"/>
      <c r="B35148" s="1"/>
      <c r="C35148" s="1"/>
      <c r="D35148" s="8"/>
      <c r="E35148" s="1"/>
      <c r="F35148" s="1"/>
      <c r="G35148" s="1"/>
      <c r="H35148" s="1"/>
    </row>
    <row r="35149">
      <c r="A35149" s="1"/>
      <c r="B35149" s="1"/>
      <c r="C35149" s="1"/>
      <c r="D35149" s="8"/>
      <c r="E35149" s="1"/>
      <c r="F35149" s="1"/>
      <c r="G35149" s="1"/>
      <c r="H35149" s="1"/>
    </row>
    <row r="35150">
      <c r="A35150" s="1"/>
      <c r="B35150" s="1"/>
      <c r="C35150" s="1"/>
      <c r="D35150" s="8"/>
      <c r="E35150" s="1"/>
      <c r="F35150" s="1"/>
      <c r="G35150" s="1"/>
      <c r="H35150" s="1"/>
    </row>
    <row r="35151">
      <c r="A35151" s="1"/>
      <c r="B35151" s="1"/>
      <c r="C35151" s="1"/>
      <c r="D35151" s="8"/>
      <c r="E35151" s="1"/>
      <c r="F35151" s="1"/>
      <c r="G35151" s="1"/>
      <c r="H35151" s="1"/>
    </row>
    <row r="35152">
      <c r="A35152" s="1"/>
      <c r="B35152" s="1"/>
      <c r="C35152" s="1"/>
      <c r="D35152" s="8"/>
      <c r="E35152" s="1"/>
      <c r="F35152" s="1"/>
      <c r="G35152" s="1"/>
      <c r="H35152" s="1"/>
    </row>
    <row r="35153">
      <c r="A35153" s="1"/>
      <c r="B35153" s="1"/>
      <c r="C35153" s="1"/>
      <c r="D35153" s="8"/>
      <c r="E35153" s="1"/>
      <c r="F35153" s="1"/>
      <c r="G35153" s="1"/>
      <c r="H35153" s="1"/>
    </row>
    <row r="35154">
      <c r="A35154" s="1"/>
      <c r="B35154" s="1"/>
      <c r="C35154" s="1"/>
      <c r="D35154" s="8"/>
      <c r="E35154" s="1"/>
      <c r="F35154" s="1"/>
      <c r="G35154" s="1"/>
      <c r="H35154" s="1"/>
    </row>
    <row r="35155">
      <c r="A35155" s="1"/>
      <c r="B35155" s="1"/>
      <c r="C35155" s="1"/>
      <c r="D35155" s="8"/>
      <c r="E35155" s="1"/>
      <c r="F35155" s="1"/>
      <c r="G35155" s="1"/>
      <c r="H35155" s="1"/>
    </row>
    <row r="35156">
      <c r="A35156" s="1"/>
      <c r="B35156" s="1"/>
      <c r="C35156" s="1"/>
      <c r="D35156" s="8"/>
      <c r="E35156" s="1"/>
      <c r="F35156" s="1"/>
      <c r="G35156" s="1"/>
      <c r="H35156" s="1"/>
    </row>
    <row r="35157">
      <c r="A35157" s="1"/>
      <c r="B35157" s="1"/>
      <c r="C35157" s="1"/>
      <c r="D35157" s="8"/>
      <c r="E35157" s="1"/>
      <c r="F35157" s="1"/>
      <c r="G35157" s="1"/>
      <c r="H35157" s="1"/>
    </row>
    <row r="35158">
      <c r="A35158" s="1"/>
      <c r="B35158" s="1"/>
      <c r="C35158" s="1"/>
      <c r="D35158" s="8"/>
      <c r="E35158" s="1"/>
      <c r="F35158" s="1"/>
      <c r="G35158" s="1"/>
      <c r="H35158" s="1"/>
    </row>
    <row r="35159">
      <c r="A35159" s="1"/>
      <c r="B35159" s="1"/>
      <c r="C35159" s="1"/>
      <c r="D35159" s="8"/>
      <c r="E35159" s="1"/>
      <c r="F35159" s="1"/>
      <c r="G35159" s="1"/>
      <c r="H35159" s="1"/>
    </row>
    <row r="35160">
      <c r="A35160" s="1"/>
      <c r="B35160" s="1"/>
      <c r="C35160" s="1"/>
      <c r="D35160" s="8"/>
      <c r="E35160" s="1"/>
      <c r="F35160" s="1"/>
      <c r="G35160" s="1"/>
      <c r="H35160" s="1"/>
    </row>
    <row r="35161">
      <c r="A35161" s="1"/>
      <c r="B35161" s="1"/>
      <c r="C35161" s="1"/>
      <c r="D35161" s="8"/>
      <c r="E35161" s="1"/>
      <c r="F35161" s="1"/>
      <c r="G35161" s="1"/>
      <c r="H35161" s="1"/>
    </row>
    <row r="35162">
      <c r="A35162" s="1"/>
      <c r="B35162" s="1"/>
      <c r="C35162" s="1"/>
      <c r="D35162" s="8"/>
      <c r="E35162" s="1"/>
      <c r="F35162" s="1"/>
      <c r="G35162" s="1"/>
      <c r="H35162" s="1"/>
    </row>
    <row r="35163">
      <c r="A35163" s="1"/>
      <c r="B35163" s="1"/>
      <c r="C35163" s="1"/>
      <c r="D35163" s="8"/>
      <c r="E35163" s="1"/>
      <c r="F35163" s="1"/>
      <c r="G35163" s="1"/>
      <c r="H35163" s="1"/>
    </row>
    <row r="35164">
      <c r="A35164" s="1"/>
      <c r="B35164" s="1"/>
      <c r="C35164" s="1"/>
      <c r="D35164" s="8"/>
      <c r="E35164" s="1"/>
      <c r="F35164" s="1"/>
      <c r="G35164" s="1"/>
      <c r="H35164" s="1"/>
    </row>
    <row r="35165">
      <c r="A35165" s="1"/>
      <c r="B35165" s="1"/>
      <c r="C35165" s="1"/>
      <c r="D35165" s="8"/>
      <c r="E35165" s="1"/>
      <c r="F35165" s="1"/>
      <c r="G35165" s="1"/>
      <c r="H35165" s="1"/>
    </row>
    <row r="35166">
      <c r="A35166" s="1"/>
      <c r="B35166" s="1"/>
      <c r="C35166" s="1"/>
      <c r="D35166" s="8"/>
      <c r="E35166" s="1"/>
      <c r="F35166" s="1"/>
      <c r="G35166" s="1"/>
      <c r="H35166" s="1"/>
    </row>
    <row r="35167">
      <c r="A35167" s="1"/>
      <c r="B35167" s="1"/>
      <c r="C35167" s="1"/>
      <c r="D35167" s="8"/>
      <c r="E35167" s="1"/>
      <c r="F35167" s="1"/>
      <c r="G35167" s="1"/>
      <c r="H35167" s="1"/>
    </row>
    <row r="35168">
      <c r="A35168" s="1"/>
      <c r="B35168" s="1"/>
      <c r="C35168" s="1"/>
      <c r="D35168" s="8"/>
      <c r="E35168" s="1"/>
      <c r="F35168" s="1"/>
      <c r="G35168" s="1"/>
      <c r="H35168" s="1"/>
    </row>
    <row r="35169">
      <c r="A35169" s="1"/>
      <c r="B35169" s="1"/>
      <c r="C35169" s="1"/>
      <c r="D35169" s="8"/>
      <c r="E35169" s="1"/>
      <c r="F35169" s="1"/>
      <c r="G35169" s="1"/>
      <c r="H35169" s="1"/>
    </row>
    <row r="35170">
      <c r="A35170" s="1"/>
      <c r="B35170" s="1"/>
      <c r="C35170" s="1"/>
      <c r="D35170" s="8"/>
      <c r="E35170" s="1"/>
      <c r="F35170" s="1"/>
      <c r="G35170" s="1"/>
      <c r="H35170" s="1"/>
    </row>
    <row r="35171">
      <c r="A35171" s="1"/>
      <c r="B35171" s="1"/>
      <c r="C35171" s="1"/>
      <c r="D35171" s="8"/>
      <c r="E35171" s="1"/>
      <c r="F35171" s="1"/>
      <c r="G35171" s="1"/>
      <c r="H35171" s="1"/>
    </row>
    <row r="35172">
      <c r="A35172" s="1"/>
      <c r="B35172" s="1"/>
      <c r="C35172" s="1"/>
      <c r="D35172" s="8"/>
      <c r="E35172" s="1"/>
      <c r="F35172" s="1"/>
      <c r="G35172" s="1"/>
      <c r="H35172" s="1"/>
    </row>
    <row r="35173">
      <c r="A35173" s="1"/>
      <c r="B35173" s="1"/>
      <c r="C35173" s="1"/>
      <c r="D35173" s="8"/>
      <c r="E35173" s="1"/>
      <c r="F35173" s="1"/>
      <c r="G35173" s="1"/>
      <c r="H35173" s="1"/>
    </row>
    <row r="35174">
      <c r="A35174" s="1"/>
      <c r="B35174" s="1"/>
      <c r="C35174" s="1"/>
      <c r="D35174" s="8"/>
      <c r="E35174" s="1"/>
      <c r="F35174" s="1"/>
      <c r="G35174" s="1"/>
      <c r="H35174" s="1"/>
    </row>
    <row r="35175">
      <c r="A35175" s="1"/>
      <c r="B35175" s="1"/>
      <c r="C35175" s="1"/>
      <c r="D35175" s="8"/>
      <c r="E35175" s="1"/>
      <c r="F35175" s="1"/>
      <c r="G35175" s="1"/>
      <c r="H35175" s="1"/>
    </row>
    <row r="35176">
      <c r="A35176" s="1"/>
      <c r="B35176" s="1"/>
      <c r="C35176" s="1"/>
      <c r="D35176" s="8"/>
      <c r="E35176" s="1"/>
      <c r="F35176" s="1"/>
      <c r="G35176" s="1"/>
      <c r="H35176" s="1"/>
    </row>
    <row r="35177">
      <c r="A35177" s="1"/>
      <c r="B35177" s="1"/>
      <c r="C35177" s="1"/>
      <c r="D35177" s="8"/>
      <c r="E35177" s="1"/>
      <c r="F35177" s="1"/>
      <c r="G35177" s="1"/>
      <c r="H35177" s="1"/>
    </row>
    <row r="35178">
      <c r="A35178" s="1"/>
      <c r="B35178" s="1"/>
      <c r="C35178" s="1"/>
      <c r="D35178" s="8"/>
      <c r="E35178" s="1"/>
      <c r="F35178" s="1"/>
      <c r="G35178" s="1"/>
      <c r="H35178" s="1"/>
    </row>
    <row r="35179">
      <c r="A35179" s="1"/>
      <c r="B35179" s="1"/>
      <c r="C35179" s="1"/>
      <c r="D35179" s="8"/>
      <c r="E35179" s="1"/>
      <c r="F35179" s="1"/>
      <c r="G35179" s="1"/>
      <c r="H35179" s="1"/>
    </row>
    <row r="35180">
      <c r="A35180" s="1"/>
      <c r="B35180" s="1"/>
      <c r="C35180" s="1"/>
      <c r="D35180" s="8"/>
      <c r="E35180" s="1"/>
      <c r="F35180" s="1"/>
      <c r="G35180" s="1"/>
      <c r="H35180" s="1"/>
    </row>
    <row r="35181">
      <c r="A35181" s="1"/>
      <c r="B35181" s="1"/>
      <c r="C35181" s="1"/>
      <c r="D35181" s="8"/>
      <c r="E35181" s="1"/>
      <c r="F35181" s="1"/>
      <c r="G35181" s="1"/>
      <c r="H35181" s="1"/>
    </row>
    <row r="35182">
      <c r="A35182" s="1"/>
      <c r="B35182" s="1"/>
      <c r="C35182" s="1"/>
      <c r="D35182" s="8"/>
      <c r="E35182" s="1"/>
      <c r="F35182" s="1"/>
      <c r="G35182" s="1"/>
      <c r="H35182" s="1"/>
    </row>
    <row r="35183">
      <c r="A35183" s="1"/>
      <c r="B35183" s="1"/>
      <c r="C35183" s="1"/>
      <c r="D35183" s="8"/>
      <c r="E35183" s="1"/>
      <c r="F35183" s="1"/>
      <c r="G35183" s="1"/>
      <c r="H35183" s="1"/>
    </row>
    <row r="35184">
      <c r="A35184" s="1"/>
      <c r="B35184" s="1"/>
      <c r="C35184" s="1"/>
      <c r="D35184" s="8"/>
      <c r="E35184" s="1"/>
      <c r="F35184" s="1"/>
      <c r="G35184" s="1"/>
      <c r="H35184" s="1"/>
    </row>
    <row r="35185">
      <c r="A35185" s="1"/>
      <c r="B35185" s="1"/>
      <c r="C35185" s="1"/>
      <c r="D35185" s="8"/>
      <c r="E35185" s="1"/>
      <c r="F35185" s="1"/>
      <c r="G35185" s="1"/>
      <c r="H35185" s="1"/>
    </row>
    <row r="35186">
      <c r="A35186" s="1"/>
      <c r="B35186" s="1"/>
      <c r="C35186" s="1"/>
      <c r="D35186" s="8"/>
      <c r="E35186" s="1"/>
      <c r="F35186" s="1"/>
      <c r="G35186" s="1"/>
      <c r="H35186" s="1"/>
    </row>
    <row r="35187">
      <c r="A35187" s="1"/>
      <c r="B35187" s="1"/>
      <c r="C35187" s="1"/>
      <c r="D35187" s="8"/>
      <c r="E35187" s="1"/>
      <c r="F35187" s="1"/>
      <c r="G35187" s="1"/>
      <c r="H35187" s="1"/>
    </row>
    <row r="35188">
      <c r="A35188" s="1"/>
      <c r="B35188" s="1"/>
      <c r="C35188" s="1"/>
      <c r="D35188" s="8"/>
      <c r="E35188" s="1"/>
      <c r="F35188" s="1"/>
      <c r="G35188" s="1"/>
      <c r="H35188" s="1"/>
    </row>
    <row r="35189">
      <c r="A35189" s="1"/>
      <c r="B35189" s="1"/>
      <c r="C35189" s="1"/>
      <c r="D35189" s="8"/>
      <c r="E35189" s="1"/>
      <c r="F35189" s="1"/>
      <c r="G35189" s="1"/>
      <c r="H35189" s="1"/>
    </row>
    <row r="35190">
      <c r="A35190" s="1"/>
      <c r="B35190" s="1"/>
      <c r="C35190" s="1"/>
      <c r="D35190" s="8"/>
      <c r="E35190" s="1"/>
      <c r="F35190" s="1"/>
      <c r="G35190" s="1"/>
      <c r="H35190" s="1"/>
    </row>
    <row r="35191">
      <c r="A35191" s="1"/>
      <c r="B35191" s="1"/>
      <c r="C35191" s="1"/>
      <c r="D35191" s="8"/>
      <c r="E35191" s="1"/>
      <c r="F35191" s="1"/>
      <c r="G35191" s="1"/>
      <c r="H35191" s="1"/>
    </row>
    <row r="35192">
      <c r="A35192" s="1"/>
      <c r="B35192" s="1"/>
      <c r="C35192" s="1"/>
      <c r="D35192" s="8"/>
      <c r="E35192" s="1"/>
      <c r="F35192" s="1"/>
      <c r="G35192" s="1"/>
      <c r="H35192" s="1"/>
    </row>
    <row r="35193">
      <c r="A35193" s="1"/>
      <c r="B35193" s="1"/>
      <c r="C35193" s="1"/>
      <c r="D35193" s="8"/>
      <c r="E35193" s="1"/>
      <c r="F35193" s="1"/>
      <c r="G35193" s="1"/>
      <c r="H35193" s="1"/>
    </row>
    <row r="35194">
      <c r="A35194" s="1"/>
      <c r="B35194" s="1"/>
      <c r="C35194" s="1"/>
      <c r="D35194" s="8"/>
      <c r="E35194" s="1"/>
      <c r="F35194" s="1"/>
      <c r="G35194" s="1"/>
      <c r="H35194" s="1"/>
    </row>
    <row r="35195">
      <c r="A35195" s="1"/>
      <c r="B35195" s="1"/>
      <c r="C35195" s="1"/>
      <c r="D35195" s="8"/>
      <c r="E35195" s="1"/>
      <c r="F35195" s="1"/>
      <c r="G35195" s="1"/>
      <c r="H35195" s="1"/>
    </row>
    <row r="35196">
      <c r="A35196" s="1"/>
      <c r="B35196" s="1"/>
      <c r="C35196" s="1"/>
      <c r="D35196" s="8"/>
      <c r="E35196" s="1"/>
      <c r="F35196" s="1"/>
      <c r="G35196" s="1"/>
      <c r="H35196" s="1"/>
    </row>
    <row r="35197">
      <c r="A35197" s="1"/>
      <c r="B35197" s="1"/>
      <c r="C35197" s="1"/>
      <c r="D35197" s="8"/>
      <c r="E35197" s="1"/>
      <c r="F35197" s="1"/>
      <c r="G35197" s="1"/>
      <c r="H35197" s="1"/>
    </row>
    <row r="35198">
      <c r="A35198" s="1"/>
      <c r="B35198" s="1"/>
      <c r="C35198" s="1"/>
      <c r="D35198" s="8"/>
      <c r="E35198" s="1"/>
      <c r="F35198" s="1"/>
      <c r="G35198" s="1"/>
      <c r="H35198" s="1"/>
    </row>
    <row r="35199">
      <c r="A35199" s="1"/>
      <c r="B35199" s="1"/>
      <c r="C35199" s="1"/>
      <c r="D35199" s="8"/>
      <c r="E35199" s="1"/>
      <c r="F35199" s="1"/>
      <c r="G35199" s="1"/>
      <c r="H35199" s="1"/>
    </row>
    <row r="35200">
      <c r="A35200" s="1"/>
      <c r="B35200" s="1"/>
      <c r="C35200" s="1"/>
      <c r="D35200" s="8"/>
      <c r="E35200" s="1"/>
      <c r="F35200" s="1"/>
      <c r="G35200" s="1"/>
      <c r="H35200" s="1"/>
    </row>
    <row r="35201">
      <c r="A35201" s="1"/>
      <c r="B35201" s="1"/>
      <c r="C35201" s="1"/>
      <c r="D35201" s="8"/>
      <c r="E35201" s="1"/>
      <c r="F35201" s="1"/>
      <c r="G35201" s="1"/>
      <c r="H35201" s="1"/>
    </row>
    <row r="35202">
      <c r="A35202" s="1"/>
      <c r="B35202" s="1"/>
      <c r="C35202" s="1"/>
      <c r="D35202" s="8"/>
      <c r="E35202" s="1"/>
      <c r="F35202" s="1"/>
      <c r="G35202" s="1"/>
      <c r="H35202" s="1"/>
    </row>
    <row r="35203">
      <c r="A35203" s="1"/>
      <c r="B35203" s="1"/>
      <c r="C35203" s="1"/>
      <c r="D35203" s="8"/>
      <c r="E35203" s="1"/>
      <c r="F35203" s="1"/>
      <c r="G35203" s="1"/>
      <c r="H35203" s="1"/>
    </row>
    <row r="35204">
      <c r="A35204" s="1"/>
      <c r="B35204" s="1"/>
      <c r="C35204" s="1"/>
      <c r="D35204" s="8"/>
      <c r="E35204" s="1"/>
      <c r="F35204" s="1"/>
      <c r="G35204" s="1"/>
      <c r="H35204" s="1"/>
    </row>
    <row r="35205">
      <c r="A35205" s="1"/>
      <c r="B35205" s="1"/>
      <c r="C35205" s="1"/>
      <c r="D35205" s="8"/>
      <c r="E35205" s="1"/>
      <c r="F35205" s="1"/>
      <c r="G35205" s="1"/>
      <c r="H35205" s="1"/>
    </row>
    <row r="35206">
      <c r="A35206" s="1"/>
      <c r="B35206" s="1"/>
      <c r="C35206" s="1"/>
      <c r="D35206" s="8"/>
      <c r="E35206" s="1"/>
      <c r="F35206" s="1"/>
      <c r="G35206" s="1"/>
      <c r="H35206" s="1"/>
    </row>
    <row r="35207">
      <c r="A35207" s="1"/>
      <c r="B35207" s="1"/>
      <c r="C35207" s="1"/>
      <c r="D35207" s="8"/>
      <c r="E35207" s="1"/>
      <c r="F35207" s="1"/>
      <c r="G35207" s="1"/>
      <c r="H35207" s="1"/>
    </row>
    <row r="35208">
      <c r="A35208" s="1"/>
      <c r="B35208" s="1"/>
      <c r="C35208" s="1"/>
      <c r="D35208" s="8"/>
      <c r="E35208" s="1"/>
      <c r="F35208" s="1"/>
      <c r="G35208" s="1"/>
      <c r="H35208" s="1"/>
    </row>
    <row r="35209">
      <c r="A35209" s="1"/>
      <c r="B35209" s="1"/>
      <c r="C35209" s="1"/>
      <c r="D35209" s="8"/>
      <c r="E35209" s="1"/>
      <c r="F35209" s="1"/>
      <c r="G35209" s="1"/>
      <c r="H35209" s="1"/>
    </row>
    <row r="35210">
      <c r="A35210" s="1"/>
      <c r="B35210" s="1"/>
      <c r="C35210" s="1"/>
      <c r="D35210" s="8"/>
      <c r="E35210" s="1"/>
      <c r="F35210" s="1"/>
      <c r="G35210" s="1"/>
      <c r="H35210" s="1"/>
    </row>
    <row r="35211">
      <c r="A35211" s="1"/>
      <c r="B35211" s="1"/>
      <c r="C35211" s="1"/>
      <c r="D35211" s="8"/>
      <c r="E35211" s="1"/>
      <c r="F35211" s="1"/>
      <c r="G35211" s="1"/>
      <c r="H35211" s="1"/>
    </row>
    <row r="35212">
      <c r="A35212" s="1"/>
      <c r="B35212" s="1"/>
      <c r="C35212" s="1"/>
      <c r="D35212" s="8"/>
      <c r="E35212" s="1"/>
      <c r="F35212" s="1"/>
      <c r="G35212" s="1"/>
      <c r="H35212" s="1"/>
    </row>
    <row r="35213">
      <c r="A35213" s="1"/>
      <c r="B35213" s="1"/>
      <c r="C35213" s="1"/>
      <c r="D35213" s="8"/>
      <c r="E35213" s="1"/>
      <c r="F35213" s="1"/>
      <c r="G35213" s="1"/>
      <c r="H35213" s="1"/>
    </row>
    <row r="35214">
      <c r="A35214" s="1"/>
      <c r="B35214" s="1"/>
      <c r="C35214" s="1"/>
      <c r="D35214" s="8"/>
      <c r="E35214" s="1"/>
      <c r="F35214" s="1"/>
      <c r="G35214" s="1"/>
      <c r="H35214" s="1"/>
    </row>
    <row r="35215">
      <c r="A35215" s="1"/>
      <c r="B35215" s="1"/>
      <c r="C35215" s="1"/>
      <c r="D35215" s="8"/>
      <c r="E35215" s="1"/>
      <c r="F35215" s="1"/>
      <c r="G35215" s="1"/>
      <c r="H35215" s="1"/>
    </row>
    <row r="35216">
      <c r="A35216" s="1"/>
      <c r="B35216" s="1"/>
      <c r="C35216" s="1"/>
      <c r="D35216" s="8"/>
      <c r="E35216" s="1"/>
      <c r="F35216" s="1"/>
      <c r="G35216" s="1"/>
      <c r="H35216" s="1"/>
    </row>
    <row r="35217">
      <c r="A35217" s="1"/>
      <c r="B35217" s="1"/>
      <c r="C35217" s="1"/>
      <c r="D35217" s="8"/>
      <c r="E35217" s="1"/>
      <c r="F35217" s="1"/>
      <c r="G35217" s="1"/>
      <c r="H35217" s="1"/>
    </row>
    <row r="35218">
      <c r="A35218" s="1"/>
      <c r="B35218" s="1"/>
      <c r="C35218" s="1"/>
      <c r="D35218" s="8"/>
      <c r="E35218" s="1"/>
      <c r="F35218" s="1"/>
      <c r="G35218" s="1"/>
      <c r="H35218" s="1"/>
    </row>
    <row r="35219">
      <c r="A35219" s="1"/>
      <c r="B35219" s="1"/>
      <c r="C35219" s="1"/>
      <c r="D35219" s="8"/>
      <c r="E35219" s="1"/>
      <c r="F35219" s="1"/>
      <c r="G35219" s="1"/>
      <c r="H35219" s="1"/>
    </row>
    <row r="35220">
      <c r="A35220" s="1"/>
      <c r="B35220" s="1"/>
      <c r="C35220" s="1"/>
      <c r="D35220" s="8"/>
      <c r="E35220" s="1"/>
      <c r="F35220" s="1"/>
      <c r="G35220" s="1"/>
      <c r="H35220" s="1"/>
    </row>
    <row r="35221">
      <c r="A35221" s="1"/>
      <c r="B35221" s="1"/>
      <c r="C35221" s="1"/>
      <c r="D35221" s="8"/>
      <c r="E35221" s="1"/>
      <c r="F35221" s="1"/>
      <c r="G35221" s="1"/>
      <c r="H35221" s="1"/>
    </row>
    <row r="35222">
      <c r="A35222" s="1"/>
      <c r="B35222" s="1"/>
      <c r="C35222" s="1"/>
      <c r="D35222" s="8"/>
      <c r="E35222" s="1"/>
      <c r="F35222" s="1"/>
      <c r="G35222" s="1"/>
      <c r="H35222" s="1"/>
    </row>
    <row r="35223">
      <c r="A35223" s="1"/>
      <c r="B35223" s="1"/>
      <c r="C35223" s="1"/>
      <c r="D35223" s="8"/>
      <c r="E35223" s="1"/>
      <c r="F35223" s="1"/>
      <c r="G35223" s="1"/>
      <c r="H35223" s="1"/>
    </row>
    <row r="35224">
      <c r="A35224" s="1"/>
      <c r="B35224" s="1"/>
      <c r="C35224" s="1"/>
      <c r="D35224" s="8"/>
      <c r="E35224" s="1"/>
      <c r="F35224" s="1"/>
      <c r="G35224" s="1"/>
      <c r="H35224" s="1"/>
    </row>
    <row r="35225">
      <c r="A35225" s="1"/>
      <c r="B35225" s="1"/>
      <c r="C35225" s="1"/>
      <c r="D35225" s="8"/>
      <c r="E35225" s="1"/>
      <c r="F35225" s="1"/>
      <c r="G35225" s="1"/>
      <c r="H35225" s="1"/>
    </row>
    <row r="35226">
      <c r="A35226" s="1"/>
      <c r="B35226" s="1"/>
      <c r="C35226" s="1"/>
      <c r="D35226" s="8"/>
      <c r="E35226" s="1"/>
      <c r="F35226" s="1"/>
      <c r="G35226" s="1"/>
      <c r="H35226" s="1"/>
    </row>
    <row r="35227">
      <c r="A35227" s="1"/>
      <c r="B35227" s="1"/>
      <c r="C35227" s="1"/>
      <c r="D35227" s="8"/>
      <c r="E35227" s="1"/>
      <c r="F35227" s="1"/>
      <c r="G35227" s="1"/>
      <c r="H35227" s="1"/>
    </row>
    <row r="35228">
      <c r="A35228" s="1"/>
      <c r="B35228" s="1"/>
      <c r="C35228" s="1"/>
      <c r="D35228" s="8"/>
      <c r="E35228" s="1"/>
      <c r="F35228" s="1"/>
      <c r="G35228" s="1"/>
      <c r="H35228" s="1"/>
    </row>
    <row r="35229">
      <c r="A35229" s="1"/>
      <c r="B35229" s="1"/>
      <c r="C35229" s="1"/>
      <c r="D35229" s="8"/>
      <c r="E35229" s="1"/>
      <c r="F35229" s="1"/>
      <c r="G35229" s="1"/>
      <c r="H35229" s="1"/>
    </row>
    <row r="35230">
      <c r="A35230" s="1"/>
      <c r="B35230" s="1"/>
      <c r="C35230" s="1"/>
      <c r="D35230" s="8"/>
      <c r="E35230" s="1"/>
      <c r="F35230" s="1"/>
      <c r="G35230" s="1"/>
      <c r="H35230" s="1"/>
    </row>
    <row r="35231">
      <c r="A35231" s="1"/>
      <c r="B35231" s="1"/>
      <c r="C35231" s="1"/>
      <c r="D35231" s="8"/>
      <c r="E35231" s="1"/>
      <c r="F35231" s="1"/>
      <c r="G35231" s="1"/>
      <c r="H35231" s="1"/>
    </row>
    <row r="35232">
      <c r="A35232" s="1"/>
      <c r="B35232" s="1"/>
      <c r="C35232" s="1"/>
      <c r="D35232" s="8"/>
      <c r="E35232" s="1"/>
      <c r="F35232" s="1"/>
      <c r="G35232" s="1"/>
      <c r="H35232" s="1"/>
    </row>
    <row r="35233">
      <c r="A35233" s="1"/>
      <c r="B35233" s="1"/>
      <c r="C35233" s="1"/>
      <c r="D35233" s="8"/>
      <c r="E35233" s="1"/>
      <c r="F35233" s="1"/>
      <c r="G35233" s="1"/>
      <c r="H35233" s="1"/>
    </row>
    <row r="35234">
      <c r="A35234" s="1"/>
      <c r="B35234" s="1"/>
      <c r="C35234" s="1"/>
      <c r="D35234" s="8"/>
      <c r="E35234" s="1"/>
      <c r="F35234" s="1"/>
      <c r="G35234" s="1"/>
      <c r="H35234" s="1"/>
    </row>
    <row r="35235">
      <c r="A35235" s="1"/>
      <c r="B35235" s="1"/>
      <c r="C35235" s="1"/>
      <c r="D35235" s="8"/>
      <c r="E35235" s="1"/>
      <c r="F35235" s="1"/>
      <c r="G35235" s="1"/>
      <c r="H35235" s="1"/>
    </row>
    <row r="35236">
      <c r="A35236" s="1"/>
      <c r="B35236" s="1"/>
      <c r="C35236" s="1"/>
      <c r="D35236" s="8"/>
      <c r="E35236" s="1"/>
      <c r="F35236" s="1"/>
      <c r="G35236" s="1"/>
      <c r="H35236" s="1"/>
    </row>
    <row r="35237">
      <c r="A35237" s="1"/>
      <c r="B35237" s="1"/>
      <c r="C35237" s="1"/>
      <c r="D35237" s="8"/>
      <c r="E35237" s="1"/>
      <c r="F35237" s="1"/>
      <c r="G35237" s="1"/>
      <c r="H35237" s="1"/>
    </row>
    <row r="35238">
      <c r="A35238" s="1"/>
      <c r="B35238" s="1"/>
      <c r="C35238" s="1"/>
      <c r="D35238" s="8"/>
      <c r="E35238" s="1"/>
      <c r="F35238" s="1"/>
      <c r="G35238" s="1"/>
      <c r="H35238" s="1"/>
    </row>
    <row r="35239">
      <c r="A35239" s="1"/>
      <c r="B35239" s="1"/>
      <c r="C35239" s="1"/>
      <c r="D35239" s="8"/>
      <c r="E35239" s="1"/>
      <c r="F35239" s="1"/>
      <c r="G35239" s="1"/>
      <c r="H35239" s="1"/>
    </row>
    <row r="35240">
      <c r="A35240" s="1"/>
      <c r="B35240" s="1"/>
      <c r="C35240" s="1"/>
      <c r="D35240" s="8"/>
      <c r="E35240" s="1"/>
      <c r="F35240" s="1"/>
      <c r="G35240" s="1"/>
      <c r="H35240" s="1"/>
    </row>
    <row r="35241">
      <c r="A35241" s="1"/>
      <c r="B35241" s="1"/>
      <c r="C35241" s="1"/>
      <c r="D35241" s="8"/>
      <c r="E35241" s="1"/>
      <c r="F35241" s="1"/>
      <c r="G35241" s="1"/>
      <c r="H35241" s="1"/>
    </row>
    <row r="35242">
      <c r="A35242" s="1"/>
      <c r="B35242" s="1"/>
      <c r="C35242" s="1"/>
      <c r="D35242" s="8"/>
      <c r="E35242" s="1"/>
      <c r="F35242" s="1"/>
      <c r="G35242" s="1"/>
      <c r="H35242" s="1"/>
    </row>
    <row r="35243">
      <c r="A35243" s="1"/>
      <c r="B35243" s="1"/>
      <c r="C35243" s="1"/>
      <c r="D35243" s="8"/>
      <c r="E35243" s="1"/>
      <c r="F35243" s="1"/>
      <c r="G35243" s="1"/>
      <c r="H35243" s="1"/>
    </row>
    <row r="35244">
      <c r="A35244" s="1"/>
      <c r="B35244" s="1"/>
      <c r="C35244" s="1"/>
      <c r="D35244" s="8"/>
      <c r="E35244" s="1"/>
      <c r="F35244" s="1"/>
      <c r="G35244" s="1"/>
      <c r="H35244" s="1"/>
    </row>
    <row r="35245">
      <c r="A35245" s="1"/>
      <c r="B35245" s="1"/>
      <c r="C35245" s="1"/>
      <c r="D35245" s="8"/>
      <c r="E35245" s="1"/>
      <c r="F35245" s="1"/>
      <c r="G35245" s="1"/>
      <c r="H35245" s="1"/>
    </row>
    <row r="35246">
      <c r="A35246" s="1"/>
      <c r="B35246" s="1"/>
      <c r="C35246" s="1"/>
      <c r="D35246" s="8"/>
      <c r="E35246" s="1"/>
      <c r="F35246" s="1"/>
      <c r="G35246" s="1"/>
      <c r="H35246" s="1"/>
    </row>
    <row r="35247">
      <c r="A35247" s="1"/>
      <c r="B35247" s="1"/>
      <c r="C35247" s="1"/>
      <c r="D35247" s="8"/>
      <c r="E35247" s="1"/>
      <c r="F35247" s="1"/>
      <c r="G35247" s="1"/>
      <c r="H35247" s="1"/>
    </row>
    <row r="35248">
      <c r="A35248" s="1"/>
      <c r="B35248" s="1"/>
      <c r="C35248" s="1"/>
      <c r="D35248" s="8"/>
      <c r="E35248" s="1"/>
      <c r="F35248" s="1"/>
      <c r="G35248" s="1"/>
      <c r="H35248" s="1"/>
    </row>
    <row r="35249">
      <c r="A35249" s="1"/>
      <c r="B35249" s="1"/>
      <c r="C35249" s="1"/>
      <c r="D35249" s="8"/>
      <c r="E35249" s="1"/>
      <c r="F35249" s="1"/>
      <c r="G35249" s="1"/>
      <c r="H35249" s="1"/>
    </row>
    <row r="35250">
      <c r="A35250" s="1"/>
      <c r="B35250" s="1"/>
      <c r="C35250" s="1"/>
      <c r="D35250" s="8"/>
      <c r="E35250" s="1"/>
      <c r="F35250" s="1"/>
      <c r="G35250" s="1"/>
      <c r="H35250" s="1"/>
    </row>
    <row r="35251">
      <c r="A35251" s="1"/>
      <c r="B35251" s="1"/>
      <c r="C35251" s="1"/>
      <c r="D35251" s="8"/>
      <c r="E35251" s="1"/>
      <c r="F35251" s="1"/>
      <c r="G35251" s="1"/>
      <c r="H35251" s="1"/>
    </row>
    <row r="35252">
      <c r="A35252" s="1"/>
      <c r="B35252" s="1"/>
      <c r="C35252" s="1"/>
      <c r="D35252" s="8"/>
      <c r="E35252" s="1"/>
      <c r="F35252" s="1"/>
      <c r="G35252" s="1"/>
      <c r="H35252" s="1"/>
    </row>
    <row r="35253">
      <c r="A35253" s="1"/>
      <c r="B35253" s="1"/>
      <c r="C35253" s="1"/>
      <c r="D35253" s="8"/>
      <c r="E35253" s="1"/>
      <c r="F35253" s="1"/>
      <c r="G35253" s="1"/>
      <c r="H35253" s="1"/>
    </row>
    <row r="35254">
      <c r="A35254" s="1"/>
      <c r="B35254" s="1"/>
      <c r="C35254" s="1"/>
      <c r="D35254" s="8"/>
      <c r="E35254" s="1"/>
      <c r="F35254" s="1"/>
      <c r="G35254" s="1"/>
      <c r="H35254" s="1"/>
    </row>
    <row r="35255">
      <c r="A35255" s="1"/>
      <c r="B35255" s="1"/>
      <c r="C35255" s="1"/>
      <c r="D35255" s="8"/>
      <c r="E35255" s="1"/>
      <c r="F35255" s="1"/>
      <c r="G35255" s="1"/>
      <c r="H35255" s="1"/>
    </row>
    <row r="35256">
      <c r="A35256" s="1"/>
      <c r="B35256" s="1"/>
      <c r="C35256" s="1"/>
      <c r="D35256" s="8"/>
      <c r="E35256" s="1"/>
      <c r="F35256" s="1"/>
      <c r="G35256" s="1"/>
      <c r="H35256" s="1"/>
    </row>
    <row r="35257">
      <c r="A35257" s="1"/>
      <c r="B35257" s="1"/>
      <c r="C35257" s="1"/>
      <c r="D35257" s="8"/>
      <c r="E35257" s="1"/>
      <c r="F35257" s="1"/>
      <c r="G35257" s="1"/>
      <c r="H35257" s="1"/>
    </row>
    <row r="35258">
      <c r="A35258" s="1"/>
      <c r="B35258" s="1"/>
      <c r="C35258" s="1"/>
      <c r="D35258" s="8"/>
      <c r="E35258" s="1"/>
      <c r="F35258" s="1"/>
      <c r="G35258" s="1"/>
      <c r="H35258" s="1"/>
    </row>
    <row r="35259">
      <c r="A35259" s="1"/>
      <c r="B35259" s="1"/>
      <c r="C35259" s="1"/>
      <c r="D35259" s="8"/>
      <c r="E35259" s="1"/>
      <c r="F35259" s="1"/>
      <c r="G35259" s="1"/>
      <c r="H35259" s="1"/>
    </row>
    <row r="35260">
      <c r="A35260" s="1"/>
      <c r="B35260" s="1"/>
      <c r="C35260" s="1"/>
      <c r="D35260" s="8"/>
      <c r="E35260" s="1"/>
      <c r="F35260" s="1"/>
      <c r="G35260" s="1"/>
      <c r="H35260" s="1"/>
    </row>
    <row r="35261">
      <c r="A35261" s="1"/>
      <c r="B35261" s="1"/>
      <c r="C35261" s="1"/>
      <c r="D35261" s="8"/>
      <c r="E35261" s="1"/>
      <c r="F35261" s="1"/>
      <c r="G35261" s="1"/>
      <c r="H35261" s="1"/>
    </row>
    <row r="35262">
      <c r="A35262" s="1"/>
      <c r="B35262" s="1"/>
      <c r="C35262" s="1"/>
      <c r="D35262" s="8"/>
      <c r="E35262" s="1"/>
      <c r="F35262" s="1"/>
      <c r="G35262" s="1"/>
      <c r="H35262" s="1"/>
    </row>
    <row r="35263">
      <c r="A35263" s="1"/>
      <c r="B35263" s="1"/>
      <c r="C35263" s="1"/>
      <c r="D35263" s="8"/>
      <c r="E35263" s="1"/>
      <c r="F35263" s="1"/>
      <c r="G35263" s="1"/>
      <c r="H35263" s="1"/>
    </row>
    <row r="35264">
      <c r="A35264" s="1"/>
      <c r="B35264" s="1"/>
      <c r="C35264" s="1"/>
      <c r="D35264" s="8"/>
      <c r="E35264" s="1"/>
      <c r="F35264" s="1"/>
      <c r="G35264" s="1"/>
      <c r="H35264" s="1"/>
    </row>
    <row r="35265">
      <c r="A35265" s="1"/>
      <c r="B35265" s="1"/>
      <c r="C35265" s="1"/>
      <c r="D35265" s="8"/>
      <c r="E35265" s="1"/>
      <c r="F35265" s="1"/>
      <c r="G35265" s="1"/>
      <c r="H35265" s="1"/>
    </row>
    <row r="35266">
      <c r="A35266" s="1"/>
      <c r="B35266" s="1"/>
      <c r="C35266" s="1"/>
      <c r="D35266" s="8"/>
      <c r="E35266" s="1"/>
      <c r="F35266" s="1"/>
      <c r="G35266" s="1"/>
      <c r="H35266" s="1"/>
    </row>
    <row r="35267">
      <c r="A35267" s="1"/>
      <c r="B35267" s="1"/>
      <c r="C35267" s="1"/>
      <c r="D35267" s="8"/>
      <c r="E35267" s="1"/>
      <c r="F35267" s="1"/>
      <c r="G35267" s="1"/>
      <c r="H35267" s="1"/>
    </row>
    <row r="35268">
      <c r="A35268" s="1"/>
      <c r="B35268" s="1"/>
      <c r="C35268" s="1"/>
      <c r="D35268" s="8"/>
      <c r="E35268" s="1"/>
      <c r="F35268" s="1"/>
      <c r="G35268" s="1"/>
      <c r="H35268" s="1"/>
    </row>
    <row r="35269">
      <c r="A35269" s="1"/>
      <c r="B35269" s="1"/>
      <c r="C35269" s="1"/>
      <c r="D35269" s="8"/>
      <c r="E35269" s="1"/>
      <c r="F35269" s="1"/>
      <c r="G35269" s="1"/>
      <c r="H35269" s="1"/>
    </row>
    <row r="35270">
      <c r="A35270" s="1"/>
      <c r="B35270" s="1"/>
      <c r="C35270" s="1"/>
      <c r="D35270" s="8"/>
      <c r="E35270" s="1"/>
      <c r="F35270" s="1"/>
      <c r="G35270" s="1"/>
      <c r="H35270" s="1"/>
    </row>
    <row r="35271">
      <c r="A35271" s="1"/>
      <c r="B35271" s="1"/>
      <c r="C35271" s="1"/>
      <c r="D35271" s="8"/>
      <c r="E35271" s="1"/>
      <c r="F35271" s="1"/>
      <c r="G35271" s="1"/>
      <c r="H35271" s="1"/>
    </row>
    <row r="35272">
      <c r="A35272" s="1"/>
      <c r="B35272" s="1"/>
      <c r="C35272" s="1"/>
      <c r="D35272" s="8"/>
      <c r="E35272" s="1"/>
      <c r="F35272" s="1"/>
      <c r="G35272" s="1"/>
      <c r="H35272" s="1"/>
    </row>
    <row r="35273">
      <c r="A35273" s="1"/>
      <c r="B35273" s="1"/>
      <c r="C35273" s="1"/>
      <c r="D35273" s="8"/>
      <c r="E35273" s="1"/>
      <c r="F35273" s="1"/>
      <c r="G35273" s="1"/>
      <c r="H35273" s="1"/>
    </row>
    <row r="35274">
      <c r="A35274" s="1"/>
      <c r="B35274" s="1"/>
      <c r="C35274" s="1"/>
      <c r="D35274" s="8"/>
      <c r="E35274" s="1"/>
      <c r="F35274" s="1"/>
      <c r="G35274" s="1"/>
      <c r="H35274" s="1"/>
    </row>
    <row r="35275">
      <c r="A35275" s="1"/>
      <c r="B35275" s="1"/>
      <c r="C35275" s="1"/>
      <c r="D35275" s="8"/>
      <c r="E35275" s="1"/>
      <c r="F35275" s="1"/>
      <c r="G35275" s="1"/>
      <c r="H35275" s="1"/>
    </row>
    <row r="35276">
      <c r="A35276" s="1"/>
      <c r="B35276" s="1"/>
      <c r="C35276" s="1"/>
      <c r="D35276" s="8"/>
      <c r="E35276" s="1"/>
      <c r="F35276" s="1"/>
      <c r="G35276" s="1"/>
      <c r="H35276" s="1"/>
    </row>
    <row r="35277">
      <c r="A35277" s="1"/>
      <c r="B35277" s="1"/>
      <c r="C35277" s="1"/>
      <c r="D35277" s="8"/>
      <c r="E35277" s="1"/>
      <c r="F35277" s="1"/>
      <c r="G35277" s="1"/>
      <c r="H35277" s="1"/>
    </row>
    <row r="35278">
      <c r="A35278" s="1"/>
      <c r="B35278" s="1"/>
      <c r="C35278" s="1"/>
      <c r="D35278" s="8"/>
      <c r="E35278" s="1"/>
      <c r="F35278" s="1"/>
      <c r="G35278" s="1"/>
      <c r="H35278" s="1"/>
    </row>
    <row r="35279">
      <c r="A35279" s="1"/>
      <c r="B35279" s="1"/>
      <c r="C35279" s="1"/>
      <c r="D35279" s="8"/>
      <c r="E35279" s="1"/>
      <c r="F35279" s="1"/>
      <c r="G35279" s="1"/>
      <c r="H35279" s="1"/>
    </row>
    <row r="35280">
      <c r="A35280" s="1"/>
      <c r="B35280" s="1"/>
      <c r="C35280" s="1"/>
      <c r="D35280" s="8"/>
      <c r="E35280" s="1"/>
      <c r="F35280" s="1"/>
      <c r="G35280" s="1"/>
      <c r="H35280" s="1"/>
    </row>
    <row r="35281">
      <c r="A35281" s="1"/>
      <c r="B35281" s="1"/>
      <c r="C35281" s="1"/>
      <c r="D35281" s="8"/>
      <c r="E35281" s="1"/>
      <c r="F35281" s="1"/>
      <c r="G35281" s="1"/>
      <c r="H35281" s="1"/>
    </row>
    <row r="35282">
      <c r="A35282" s="1"/>
      <c r="B35282" s="1"/>
      <c r="C35282" s="1"/>
      <c r="D35282" s="8"/>
      <c r="E35282" s="1"/>
      <c r="F35282" s="1"/>
      <c r="G35282" s="1"/>
      <c r="H35282" s="1"/>
    </row>
    <row r="35283">
      <c r="A35283" s="1"/>
      <c r="B35283" s="1"/>
      <c r="C35283" s="1"/>
      <c r="D35283" s="8"/>
      <c r="E35283" s="1"/>
      <c r="F35283" s="1"/>
      <c r="G35283" s="1"/>
      <c r="H35283" s="1"/>
    </row>
    <row r="35284">
      <c r="A35284" s="1"/>
      <c r="B35284" s="1"/>
      <c r="C35284" s="1"/>
      <c r="D35284" s="8"/>
      <c r="E35284" s="1"/>
      <c r="F35284" s="1"/>
      <c r="G35284" s="1"/>
      <c r="H35284" s="1"/>
    </row>
    <row r="35285">
      <c r="A35285" s="1"/>
      <c r="B35285" s="1"/>
      <c r="C35285" s="1"/>
      <c r="D35285" s="8"/>
      <c r="E35285" s="1"/>
      <c r="F35285" s="1"/>
      <c r="G35285" s="1"/>
      <c r="H35285" s="1"/>
    </row>
    <row r="35286">
      <c r="A35286" s="1"/>
      <c r="B35286" s="1"/>
      <c r="C35286" s="1"/>
      <c r="D35286" s="8"/>
      <c r="E35286" s="1"/>
      <c r="F35286" s="1"/>
      <c r="G35286" s="1"/>
      <c r="H35286" s="1"/>
    </row>
    <row r="35287">
      <c r="A35287" s="1"/>
      <c r="B35287" s="1"/>
      <c r="C35287" s="1"/>
      <c r="D35287" s="8"/>
      <c r="E35287" s="1"/>
      <c r="F35287" s="1"/>
      <c r="G35287" s="1"/>
      <c r="H35287" s="1"/>
    </row>
    <row r="35288">
      <c r="A35288" s="1"/>
      <c r="B35288" s="1"/>
      <c r="C35288" s="1"/>
      <c r="D35288" s="8"/>
      <c r="E35288" s="1"/>
      <c r="F35288" s="1"/>
      <c r="G35288" s="1"/>
      <c r="H35288" s="1"/>
    </row>
    <row r="35289">
      <c r="A35289" s="1"/>
      <c r="B35289" s="1"/>
      <c r="C35289" s="1"/>
      <c r="D35289" s="8"/>
      <c r="E35289" s="1"/>
      <c r="F35289" s="1"/>
      <c r="G35289" s="1"/>
      <c r="H35289" s="1"/>
    </row>
    <row r="35290">
      <c r="A35290" s="1"/>
      <c r="B35290" s="1"/>
      <c r="C35290" s="1"/>
      <c r="D35290" s="8"/>
      <c r="E35290" s="1"/>
      <c r="F35290" s="1"/>
      <c r="G35290" s="1"/>
      <c r="H35290" s="1"/>
    </row>
    <row r="35291">
      <c r="A35291" s="1"/>
      <c r="B35291" s="1"/>
      <c r="C35291" s="1"/>
      <c r="D35291" s="8"/>
      <c r="E35291" s="1"/>
      <c r="F35291" s="1"/>
      <c r="G35291" s="1"/>
      <c r="H35291" s="1"/>
    </row>
    <row r="35292">
      <c r="A35292" s="1"/>
      <c r="B35292" s="1"/>
      <c r="C35292" s="1"/>
      <c r="D35292" s="8"/>
      <c r="E35292" s="1"/>
      <c r="F35292" s="1"/>
      <c r="G35292" s="1"/>
      <c r="H35292" s="1"/>
    </row>
    <row r="35293">
      <c r="A35293" s="1"/>
      <c r="B35293" s="1"/>
      <c r="C35293" s="1"/>
      <c r="D35293" s="8"/>
      <c r="E35293" s="1"/>
      <c r="F35293" s="1"/>
      <c r="G35293" s="1"/>
      <c r="H35293" s="1"/>
    </row>
    <row r="35294">
      <c r="A35294" s="1"/>
      <c r="B35294" s="1"/>
      <c r="C35294" s="1"/>
      <c r="D35294" s="8"/>
      <c r="E35294" s="1"/>
      <c r="F35294" s="1"/>
      <c r="G35294" s="1"/>
      <c r="H35294" s="1"/>
    </row>
    <row r="35295">
      <c r="A35295" s="1"/>
      <c r="B35295" s="1"/>
      <c r="C35295" s="1"/>
      <c r="D35295" s="8"/>
      <c r="E35295" s="1"/>
      <c r="F35295" s="1"/>
      <c r="G35295" s="1"/>
      <c r="H35295" s="1"/>
    </row>
    <row r="35296">
      <c r="A35296" s="1"/>
      <c r="B35296" s="1"/>
      <c r="C35296" s="1"/>
      <c r="D35296" s="8"/>
      <c r="E35296" s="1"/>
      <c r="F35296" s="1"/>
      <c r="G35296" s="1"/>
      <c r="H35296" s="1"/>
    </row>
    <row r="35297">
      <c r="A35297" s="1"/>
      <c r="B35297" s="1"/>
      <c r="C35297" s="1"/>
      <c r="D35297" s="8"/>
      <c r="E35297" s="1"/>
      <c r="F35297" s="1"/>
      <c r="G35297" s="1"/>
      <c r="H35297" s="1"/>
    </row>
    <row r="35298">
      <c r="A35298" s="1"/>
      <c r="B35298" s="1"/>
      <c r="C35298" s="1"/>
      <c r="D35298" s="8"/>
      <c r="E35298" s="1"/>
      <c r="F35298" s="1"/>
      <c r="G35298" s="1"/>
      <c r="H35298" s="1"/>
    </row>
    <row r="35299">
      <c r="A35299" s="1"/>
      <c r="B35299" s="1"/>
      <c r="C35299" s="1"/>
      <c r="D35299" s="8"/>
      <c r="E35299" s="1"/>
      <c r="F35299" s="1"/>
      <c r="G35299" s="1"/>
      <c r="H35299" s="1"/>
    </row>
    <row r="35300">
      <c r="A35300" s="1"/>
      <c r="B35300" s="1"/>
      <c r="C35300" s="1"/>
      <c r="D35300" s="8"/>
      <c r="E35300" s="1"/>
      <c r="F35300" s="1"/>
      <c r="G35300" s="1"/>
      <c r="H35300" s="1"/>
    </row>
    <row r="35301">
      <c r="A35301" s="1"/>
      <c r="B35301" s="1"/>
      <c r="C35301" s="1"/>
      <c r="D35301" s="8"/>
      <c r="E35301" s="1"/>
      <c r="F35301" s="1"/>
      <c r="G35301" s="1"/>
      <c r="H35301" s="1"/>
    </row>
    <row r="35302">
      <c r="A35302" s="1"/>
      <c r="B35302" s="1"/>
      <c r="C35302" s="1"/>
      <c r="D35302" s="8"/>
      <c r="E35302" s="1"/>
      <c r="F35302" s="1"/>
      <c r="G35302" s="1"/>
      <c r="H35302" s="1"/>
    </row>
    <row r="35303">
      <c r="A35303" s="1"/>
      <c r="B35303" s="1"/>
      <c r="C35303" s="1"/>
      <c r="D35303" s="8"/>
      <c r="E35303" s="1"/>
      <c r="F35303" s="1"/>
      <c r="G35303" s="1"/>
      <c r="H35303" s="1"/>
    </row>
    <row r="35304">
      <c r="A35304" s="1"/>
      <c r="B35304" s="1"/>
      <c r="C35304" s="1"/>
      <c r="D35304" s="8"/>
      <c r="E35304" s="1"/>
      <c r="F35304" s="1"/>
      <c r="G35304" s="1"/>
      <c r="H35304" s="1"/>
    </row>
    <row r="35305">
      <c r="A35305" s="1"/>
      <c r="B35305" s="1"/>
      <c r="C35305" s="1"/>
      <c r="D35305" s="8"/>
      <c r="E35305" s="1"/>
      <c r="F35305" s="1"/>
      <c r="G35305" s="1"/>
      <c r="H35305" s="1"/>
    </row>
    <row r="35306">
      <c r="A35306" s="1"/>
      <c r="B35306" s="1"/>
      <c r="C35306" s="1"/>
      <c r="D35306" s="8"/>
      <c r="E35306" s="1"/>
      <c r="F35306" s="1"/>
      <c r="G35306" s="1"/>
      <c r="H35306" s="1"/>
    </row>
    <row r="35307">
      <c r="A35307" s="1"/>
      <c r="B35307" s="1"/>
      <c r="C35307" s="1"/>
      <c r="D35307" s="8"/>
      <c r="E35307" s="1"/>
      <c r="F35307" s="1"/>
      <c r="G35307" s="1"/>
      <c r="H35307" s="1"/>
    </row>
    <row r="35308">
      <c r="A35308" s="1"/>
      <c r="B35308" s="1"/>
      <c r="C35308" s="1"/>
      <c r="D35308" s="8"/>
      <c r="E35308" s="1"/>
      <c r="F35308" s="1"/>
      <c r="G35308" s="1"/>
      <c r="H35308" s="1"/>
    </row>
    <row r="35309">
      <c r="A35309" s="1"/>
      <c r="B35309" s="1"/>
      <c r="C35309" s="1"/>
      <c r="D35309" s="8"/>
      <c r="E35309" s="1"/>
      <c r="F35309" s="1"/>
      <c r="G35309" s="1"/>
      <c r="H35309" s="1"/>
    </row>
    <row r="35310">
      <c r="A35310" s="1"/>
      <c r="B35310" s="1"/>
      <c r="C35310" s="1"/>
      <c r="D35310" s="8"/>
      <c r="E35310" s="1"/>
      <c r="F35310" s="1"/>
      <c r="G35310" s="1"/>
      <c r="H35310" s="1"/>
    </row>
    <row r="35311">
      <c r="A35311" s="1"/>
      <c r="B35311" s="1"/>
      <c r="C35311" s="1"/>
      <c r="D35311" s="8"/>
      <c r="E35311" s="1"/>
      <c r="F35311" s="1"/>
      <c r="G35311" s="1"/>
      <c r="H35311" s="1"/>
    </row>
    <row r="35312">
      <c r="A35312" s="1"/>
      <c r="B35312" s="1"/>
      <c r="C35312" s="1"/>
      <c r="D35312" s="8"/>
      <c r="E35312" s="1"/>
      <c r="F35312" s="1"/>
      <c r="G35312" s="1"/>
      <c r="H35312" s="1"/>
    </row>
    <row r="35313">
      <c r="A35313" s="1"/>
      <c r="B35313" s="1"/>
      <c r="C35313" s="1"/>
      <c r="D35313" s="8"/>
      <c r="E35313" s="1"/>
      <c r="F35313" s="1"/>
      <c r="G35313" s="1"/>
      <c r="H35313" s="1"/>
    </row>
    <row r="35314">
      <c r="A35314" s="1"/>
      <c r="B35314" s="1"/>
      <c r="C35314" s="1"/>
      <c r="D35314" s="8"/>
      <c r="E35314" s="1"/>
      <c r="F35314" s="1"/>
      <c r="G35314" s="1"/>
      <c r="H35314" s="1"/>
    </row>
    <row r="35315">
      <c r="A35315" s="1"/>
      <c r="B35315" s="1"/>
      <c r="C35315" s="1"/>
      <c r="D35315" s="8"/>
      <c r="E35315" s="1"/>
      <c r="F35315" s="1"/>
      <c r="G35315" s="1"/>
      <c r="H35315" s="1"/>
    </row>
    <row r="35316">
      <c r="A35316" s="1"/>
      <c r="B35316" s="1"/>
      <c r="C35316" s="1"/>
      <c r="D35316" s="8"/>
      <c r="E35316" s="1"/>
      <c r="F35316" s="1"/>
      <c r="G35316" s="1"/>
      <c r="H35316" s="1"/>
    </row>
    <row r="35317">
      <c r="A35317" s="1"/>
      <c r="B35317" s="1"/>
      <c r="C35317" s="1"/>
      <c r="D35317" s="8"/>
      <c r="E35317" s="1"/>
      <c r="F35317" s="1"/>
      <c r="G35317" s="1"/>
      <c r="H35317" s="1"/>
    </row>
    <row r="35318">
      <c r="A35318" s="1"/>
      <c r="B35318" s="1"/>
      <c r="C35318" s="1"/>
      <c r="D35318" s="8"/>
      <c r="E35318" s="1"/>
      <c r="F35318" s="1"/>
      <c r="G35318" s="1"/>
      <c r="H35318" s="1"/>
    </row>
    <row r="35319">
      <c r="A35319" s="1"/>
      <c r="B35319" s="1"/>
      <c r="C35319" s="1"/>
      <c r="D35319" s="8"/>
      <c r="E35319" s="1"/>
      <c r="F35319" s="1"/>
      <c r="G35319" s="1"/>
      <c r="H35319" s="1"/>
    </row>
    <row r="35320">
      <c r="A35320" s="1"/>
      <c r="B35320" s="1"/>
      <c r="C35320" s="1"/>
      <c r="D35320" s="8"/>
      <c r="E35320" s="1"/>
      <c r="F35320" s="1"/>
      <c r="G35320" s="1"/>
      <c r="H35320" s="1"/>
    </row>
    <row r="35321">
      <c r="A35321" s="1"/>
      <c r="B35321" s="1"/>
      <c r="C35321" s="1"/>
      <c r="D35321" s="8"/>
      <c r="E35321" s="1"/>
      <c r="F35321" s="1"/>
      <c r="G35321" s="1"/>
      <c r="H35321" s="1"/>
    </row>
    <row r="35322">
      <c r="A35322" s="1"/>
      <c r="B35322" s="1"/>
      <c r="C35322" s="1"/>
      <c r="D35322" s="8"/>
      <c r="E35322" s="1"/>
      <c r="F35322" s="1"/>
      <c r="G35322" s="1"/>
      <c r="H35322" s="1"/>
    </row>
    <row r="35323">
      <c r="A35323" s="1"/>
      <c r="B35323" s="1"/>
      <c r="C35323" s="1"/>
      <c r="D35323" s="8"/>
      <c r="E35323" s="1"/>
      <c r="F35323" s="1"/>
      <c r="G35323" s="1"/>
      <c r="H35323" s="1"/>
    </row>
    <row r="35324">
      <c r="A35324" s="1"/>
      <c r="B35324" s="1"/>
      <c r="C35324" s="1"/>
      <c r="D35324" s="8"/>
      <c r="E35324" s="1"/>
      <c r="F35324" s="1"/>
      <c r="G35324" s="1"/>
      <c r="H35324" s="1"/>
    </row>
    <row r="35325">
      <c r="A35325" s="1"/>
      <c r="B35325" s="1"/>
      <c r="C35325" s="1"/>
      <c r="D35325" s="8"/>
      <c r="E35325" s="1"/>
      <c r="F35325" s="1"/>
      <c r="G35325" s="1"/>
      <c r="H35325" s="1"/>
    </row>
    <row r="35326">
      <c r="A35326" s="1"/>
      <c r="B35326" s="1"/>
      <c r="C35326" s="1"/>
      <c r="D35326" s="8"/>
      <c r="E35326" s="1"/>
      <c r="F35326" s="1"/>
      <c r="G35326" s="1"/>
      <c r="H35326" s="1"/>
    </row>
    <row r="35327">
      <c r="A35327" s="1"/>
      <c r="B35327" s="1"/>
      <c r="C35327" s="1"/>
      <c r="D35327" s="8"/>
      <c r="E35327" s="1"/>
      <c r="F35327" s="1"/>
      <c r="G35327" s="1"/>
      <c r="H35327" s="1"/>
    </row>
    <row r="35328">
      <c r="A35328" s="1"/>
      <c r="B35328" s="1"/>
      <c r="C35328" s="1"/>
      <c r="D35328" s="8"/>
      <c r="E35328" s="1"/>
      <c r="F35328" s="1"/>
      <c r="G35328" s="1"/>
      <c r="H35328" s="1"/>
    </row>
    <row r="35329">
      <c r="A35329" s="1"/>
      <c r="B35329" s="1"/>
      <c r="C35329" s="1"/>
      <c r="D35329" s="8"/>
      <c r="E35329" s="1"/>
      <c r="F35329" s="1"/>
      <c r="G35329" s="1"/>
      <c r="H35329" s="1"/>
    </row>
    <row r="35330">
      <c r="A35330" s="1"/>
      <c r="B35330" s="1"/>
      <c r="C35330" s="1"/>
      <c r="D35330" s="8"/>
      <c r="E35330" s="1"/>
      <c r="F35330" s="1"/>
      <c r="G35330" s="1"/>
      <c r="H35330" s="1"/>
    </row>
    <row r="35331">
      <c r="A35331" s="1"/>
      <c r="B35331" s="1"/>
      <c r="C35331" s="1"/>
      <c r="D35331" s="8"/>
      <c r="E35331" s="1"/>
      <c r="F35331" s="1"/>
      <c r="G35331" s="1"/>
      <c r="H35331" s="1"/>
    </row>
    <row r="35332">
      <c r="A35332" s="1"/>
      <c r="B35332" s="1"/>
      <c r="C35332" s="1"/>
      <c r="D35332" s="8"/>
      <c r="E35332" s="1"/>
      <c r="F35332" s="1"/>
      <c r="G35332" s="1"/>
      <c r="H35332" s="1"/>
    </row>
    <row r="35333">
      <c r="A35333" s="1"/>
      <c r="B35333" s="1"/>
      <c r="C35333" s="1"/>
      <c r="D35333" s="8"/>
      <c r="E35333" s="1"/>
      <c r="F35333" s="1"/>
      <c r="G35333" s="1"/>
      <c r="H35333" s="1"/>
    </row>
    <row r="35334">
      <c r="A35334" s="1"/>
      <c r="B35334" s="1"/>
      <c r="C35334" s="1"/>
      <c r="D35334" s="8"/>
      <c r="E35334" s="1"/>
      <c r="F35334" s="1"/>
      <c r="G35334" s="1"/>
      <c r="H35334" s="1"/>
    </row>
    <row r="35335">
      <c r="A35335" s="1"/>
      <c r="B35335" s="1"/>
      <c r="C35335" s="1"/>
      <c r="D35335" s="8"/>
      <c r="E35335" s="1"/>
      <c r="F35335" s="1"/>
      <c r="G35335" s="1"/>
      <c r="H35335" s="1"/>
    </row>
    <row r="35336">
      <c r="A35336" s="1"/>
      <c r="B35336" s="1"/>
      <c r="C35336" s="1"/>
      <c r="D35336" s="8"/>
      <c r="E35336" s="1"/>
      <c r="F35336" s="1"/>
      <c r="G35336" s="1"/>
      <c r="H35336" s="1"/>
    </row>
    <row r="35337">
      <c r="A35337" s="1"/>
      <c r="B35337" s="1"/>
      <c r="C35337" s="1"/>
      <c r="D35337" s="8"/>
      <c r="E35337" s="1"/>
      <c r="F35337" s="1"/>
      <c r="G35337" s="1"/>
      <c r="H35337" s="1"/>
    </row>
    <row r="35338">
      <c r="A35338" s="1"/>
      <c r="B35338" s="1"/>
      <c r="C35338" s="1"/>
      <c r="D35338" s="8"/>
      <c r="E35338" s="1"/>
      <c r="F35338" s="1"/>
      <c r="G35338" s="1"/>
      <c r="H35338" s="1"/>
    </row>
    <row r="35339">
      <c r="A35339" s="1"/>
      <c r="B35339" s="1"/>
      <c r="C35339" s="1"/>
      <c r="D35339" s="8"/>
      <c r="E35339" s="1"/>
      <c r="F35339" s="1"/>
      <c r="G35339" s="1"/>
      <c r="H35339" s="1"/>
    </row>
    <row r="35340">
      <c r="A35340" s="1"/>
      <c r="B35340" s="1"/>
      <c r="C35340" s="1"/>
      <c r="D35340" s="8"/>
      <c r="E35340" s="1"/>
      <c r="F35340" s="1"/>
      <c r="G35340" s="1"/>
      <c r="H35340" s="1"/>
    </row>
    <row r="35341">
      <c r="A35341" s="1"/>
      <c r="B35341" s="1"/>
      <c r="C35341" s="1"/>
      <c r="D35341" s="8"/>
      <c r="E35341" s="1"/>
      <c r="F35341" s="1"/>
      <c r="G35341" s="1"/>
      <c r="H35341" s="1"/>
    </row>
    <row r="35342">
      <c r="A35342" s="1"/>
      <c r="B35342" s="1"/>
      <c r="C35342" s="1"/>
      <c r="D35342" s="8"/>
      <c r="E35342" s="1"/>
      <c r="F35342" s="1"/>
      <c r="G35342" s="1"/>
      <c r="H35342" s="1"/>
    </row>
    <row r="35343">
      <c r="A35343" s="1"/>
      <c r="B35343" s="1"/>
      <c r="C35343" s="1"/>
      <c r="D35343" s="8"/>
      <c r="E35343" s="1"/>
      <c r="F35343" s="1"/>
      <c r="G35343" s="1"/>
      <c r="H35343" s="1"/>
    </row>
    <row r="35344">
      <c r="A35344" s="1"/>
      <c r="B35344" s="1"/>
      <c r="C35344" s="1"/>
      <c r="D35344" s="8"/>
      <c r="E35344" s="1"/>
      <c r="F35344" s="1"/>
      <c r="G35344" s="1"/>
      <c r="H35344" s="1"/>
    </row>
    <row r="35345">
      <c r="A35345" s="1"/>
      <c r="B35345" s="1"/>
      <c r="C35345" s="1"/>
      <c r="D35345" s="8"/>
      <c r="E35345" s="1"/>
      <c r="F35345" s="1"/>
      <c r="G35345" s="1"/>
      <c r="H35345" s="1"/>
    </row>
    <row r="35346">
      <c r="A35346" s="1"/>
      <c r="B35346" s="1"/>
      <c r="C35346" s="1"/>
      <c r="D35346" s="8"/>
      <c r="E35346" s="1"/>
      <c r="F35346" s="1"/>
      <c r="G35346" s="1"/>
      <c r="H35346" s="1"/>
    </row>
    <row r="35347">
      <c r="A35347" s="1"/>
      <c r="B35347" s="1"/>
      <c r="C35347" s="1"/>
      <c r="D35347" s="8"/>
      <c r="E35347" s="1"/>
      <c r="F35347" s="1"/>
      <c r="G35347" s="1"/>
      <c r="H35347" s="1"/>
    </row>
    <row r="35348">
      <c r="A35348" s="1"/>
      <c r="B35348" s="1"/>
      <c r="C35348" s="1"/>
      <c r="D35348" s="8"/>
      <c r="E35348" s="1"/>
      <c r="F35348" s="1"/>
      <c r="G35348" s="1"/>
      <c r="H35348" s="1"/>
    </row>
    <row r="35349">
      <c r="A35349" s="1"/>
      <c r="B35349" s="1"/>
      <c r="C35349" s="1"/>
      <c r="D35349" s="8"/>
      <c r="E35349" s="1"/>
      <c r="F35349" s="1"/>
      <c r="G35349" s="1"/>
      <c r="H35349" s="1"/>
    </row>
    <row r="35350">
      <c r="A35350" s="1"/>
      <c r="B35350" s="1"/>
      <c r="C35350" s="1"/>
      <c r="D35350" s="8"/>
      <c r="E35350" s="1"/>
      <c r="F35350" s="1"/>
      <c r="G35350" s="1"/>
      <c r="H35350" s="1"/>
    </row>
    <row r="35351">
      <c r="A35351" s="1"/>
      <c r="B35351" s="1"/>
      <c r="C35351" s="1"/>
      <c r="D35351" s="8"/>
      <c r="E35351" s="1"/>
      <c r="F35351" s="1"/>
      <c r="G35351" s="1"/>
      <c r="H35351" s="1"/>
    </row>
    <row r="35352">
      <c r="A35352" s="1"/>
      <c r="B35352" s="1"/>
      <c r="C35352" s="1"/>
      <c r="D35352" s="8"/>
      <c r="E35352" s="1"/>
      <c r="F35352" s="1"/>
      <c r="G35352" s="1"/>
      <c r="H35352" s="1"/>
    </row>
    <row r="35353">
      <c r="A35353" s="1"/>
      <c r="B35353" s="1"/>
      <c r="C35353" s="1"/>
      <c r="D35353" s="8"/>
      <c r="E35353" s="1"/>
      <c r="F35353" s="1"/>
      <c r="G35353" s="1"/>
      <c r="H35353" s="1"/>
    </row>
    <row r="35354">
      <c r="A35354" s="1"/>
      <c r="B35354" s="1"/>
      <c r="C35354" s="1"/>
      <c r="D35354" s="8"/>
      <c r="E35354" s="1"/>
      <c r="F35354" s="1"/>
      <c r="G35354" s="1"/>
      <c r="H35354" s="1"/>
    </row>
    <row r="35355">
      <c r="A35355" s="1"/>
      <c r="B35355" s="1"/>
      <c r="C35355" s="1"/>
      <c r="D35355" s="8"/>
      <c r="E35355" s="1"/>
      <c r="F35355" s="1"/>
      <c r="G35355" s="1"/>
      <c r="H35355" s="1"/>
    </row>
    <row r="35356">
      <c r="A35356" s="1"/>
      <c r="B35356" s="1"/>
      <c r="C35356" s="1"/>
      <c r="D35356" s="8"/>
      <c r="E35356" s="1"/>
      <c r="F35356" s="1"/>
      <c r="G35356" s="1"/>
      <c r="H35356" s="1"/>
    </row>
    <row r="35357">
      <c r="A35357" s="1"/>
      <c r="B35357" s="1"/>
      <c r="C35357" s="1"/>
      <c r="D35357" s="8"/>
      <c r="E35357" s="1"/>
      <c r="F35357" s="1"/>
      <c r="G35357" s="1"/>
      <c r="H35357" s="1"/>
    </row>
    <row r="35358">
      <c r="A35358" s="1"/>
      <c r="B35358" s="1"/>
      <c r="C35358" s="1"/>
      <c r="D35358" s="8"/>
      <c r="E35358" s="1"/>
      <c r="F35358" s="1"/>
      <c r="G35358" s="1"/>
      <c r="H35358" s="1"/>
    </row>
    <row r="35359">
      <c r="A35359" s="1"/>
      <c r="B35359" s="1"/>
      <c r="C35359" s="1"/>
      <c r="D35359" s="8"/>
      <c r="E35359" s="1"/>
      <c r="F35359" s="1"/>
      <c r="G35359" s="1"/>
      <c r="H35359" s="1"/>
    </row>
    <row r="35360">
      <c r="A35360" s="1"/>
      <c r="B35360" s="1"/>
      <c r="C35360" s="1"/>
      <c r="D35360" s="8"/>
      <c r="E35360" s="1"/>
      <c r="F35360" s="1"/>
      <c r="G35360" s="1"/>
      <c r="H35360" s="1"/>
    </row>
    <row r="35361">
      <c r="A35361" s="1"/>
      <c r="B35361" s="1"/>
      <c r="C35361" s="1"/>
      <c r="D35361" s="8"/>
      <c r="E35361" s="1"/>
      <c r="F35361" s="1"/>
      <c r="G35361" s="1"/>
      <c r="H35361" s="1"/>
    </row>
    <row r="35362">
      <c r="A35362" s="1"/>
      <c r="B35362" s="1"/>
      <c r="C35362" s="1"/>
      <c r="D35362" s="8"/>
      <c r="E35362" s="1"/>
      <c r="F35362" s="1"/>
      <c r="G35362" s="1"/>
      <c r="H35362" s="1"/>
    </row>
    <row r="35363">
      <c r="A35363" s="1"/>
      <c r="B35363" s="1"/>
      <c r="C35363" s="1"/>
      <c r="D35363" s="8"/>
      <c r="E35363" s="1"/>
      <c r="F35363" s="1"/>
      <c r="G35363" s="1"/>
      <c r="H35363" s="1"/>
    </row>
    <row r="35364">
      <c r="A35364" s="1"/>
      <c r="B35364" s="1"/>
      <c r="C35364" s="1"/>
      <c r="D35364" s="8"/>
      <c r="E35364" s="1"/>
      <c r="F35364" s="1"/>
      <c r="G35364" s="1"/>
      <c r="H35364" s="1"/>
    </row>
    <row r="35365">
      <c r="A35365" s="1"/>
      <c r="B35365" s="1"/>
      <c r="C35365" s="1"/>
      <c r="D35365" s="8"/>
      <c r="E35365" s="1"/>
      <c r="F35365" s="1"/>
      <c r="G35365" s="1"/>
      <c r="H35365" s="1"/>
    </row>
    <row r="35366">
      <c r="A35366" s="1"/>
      <c r="B35366" s="1"/>
      <c r="C35366" s="1"/>
      <c r="D35366" s="8"/>
      <c r="E35366" s="1"/>
      <c r="F35366" s="1"/>
      <c r="G35366" s="1"/>
      <c r="H35366" s="1"/>
    </row>
    <row r="35367">
      <c r="A35367" s="1"/>
      <c r="B35367" s="1"/>
      <c r="C35367" s="1"/>
      <c r="D35367" s="8"/>
      <c r="E35367" s="1"/>
      <c r="F35367" s="1"/>
      <c r="G35367" s="1"/>
      <c r="H35367" s="1"/>
    </row>
    <row r="35368">
      <c r="A35368" s="1"/>
      <c r="B35368" s="1"/>
      <c r="C35368" s="1"/>
      <c r="D35368" s="8"/>
      <c r="E35368" s="1"/>
      <c r="F35368" s="1"/>
      <c r="G35368" s="1"/>
      <c r="H35368" s="1"/>
    </row>
    <row r="35369">
      <c r="A35369" s="1"/>
      <c r="B35369" s="1"/>
      <c r="C35369" s="1"/>
      <c r="D35369" s="8"/>
      <c r="E35369" s="1"/>
      <c r="F35369" s="1"/>
      <c r="G35369" s="1"/>
      <c r="H35369" s="1"/>
    </row>
    <row r="35370">
      <c r="A35370" s="1"/>
      <c r="B35370" s="1"/>
      <c r="C35370" s="1"/>
      <c r="D35370" s="8"/>
      <c r="E35370" s="1"/>
      <c r="F35370" s="1"/>
      <c r="G35370" s="1"/>
      <c r="H35370" s="1"/>
    </row>
    <row r="35371">
      <c r="A35371" s="1"/>
      <c r="B35371" s="1"/>
      <c r="C35371" s="1"/>
      <c r="D35371" s="8"/>
      <c r="E35371" s="1"/>
      <c r="F35371" s="1"/>
      <c r="G35371" s="1"/>
      <c r="H35371" s="1"/>
    </row>
    <row r="35372">
      <c r="A35372" s="1"/>
      <c r="B35372" s="1"/>
      <c r="C35372" s="1"/>
      <c r="D35372" s="8"/>
      <c r="E35372" s="1"/>
      <c r="F35372" s="1"/>
      <c r="G35372" s="1"/>
      <c r="H35372" s="1"/>
    </row>
    <row r="35373">
      <c r="A35373" s="1"/>
      <c r="B35373" s="1"/>
      <c r="C35373" s="1"/>
      <c r="D35373" s="8"/>
      <c r="E35373" s="1"/>
      <c r="F35373" s="1"/>
      <c r="G35373" s="1"/>
      <c r="H35373" s="1"/>
    </row>
    <row r="35374">
      <c r="A35374" s="1"/>
      <c r="B35374" s="1"/>
      <c r="C35374" s="1"/>
      <c r="D35374" s="8"/>
      <c r="E35374" s="1"/>
      <c r="F35374" s="1"/>
      <c r="G35374" s="1"/>
      <c r="H35374" s="1"/>
    </row>
    <row r="35375">
      <c r="A35375" s="1"/>
      <c r="B35375" s="1"/>
      <c r="C35375" s="1"/>
      <c r="D35375" s="8"/>
      <c r="E35375" s="1"/>
      <c r="F35375" s="1"/>
      <c r="G35375" s="1"/>
      <c r="H35375" s="1"/>
    </row>
    <row r="35376">
      <c r="A35376" s="1"/>
      <c r="B35376" s="1"/>
      <c r="C35376" s="1"/>
      <c r="D35376" s="8"/>
      <c r="E35376" s="1"/>
      <c r="F35376" s="1"/>
      <c r="G35376" s="1"/>
      <c r="H35376" s="1"/>
    </row>
    <row r="35377">
      <c r="A35377" s="1"/>
      <c r="B35377" s="1"/>
      <c r="C35377" s="1"/>
      <c r="D35377" s="8"/>
      <c r="E35377" s="1"/>
      <c r="F35377" s="1"/>
      <c r="G35377" s="1"/>
      <c r="H35377" s="1"/>
    </row>
    <row r="35378">
      <c r="A35378" s="1"/>
      <c r="B35378" s="1"/>
      <c r="C35378" s="1"/>
      <c r="D35378" s="8"/>
      <c r="E35378" s="1"/>
      <c r="F35378" s="1"/>
      <c r="G35378" s="1"/>
      <c r="H35378" s="1"/>
    </row>
    <row r="35379">
      <c r="A35379" s="1"/>
      <c r="B35379" s="1"/>
      <c r="C35379" s="1"/>
      <c r="D35379" s="8"/>
      <c r="E35379" s="1"/>
      <c r="F35379" s="1"/>
      <c r="G35379" s="1"/>
      <c r="H35379" s="1"/>
    </row>
    <row r="35380">
      <c r="A35380" s="1"/>
      <c r="B35380" s="1"/>
      <c r="C35380" s="1"/>
      <c r="D35380" s="8"/>
      <c r="E35380" s="1"/>
      <c r="F35380" s="1"/>
      <c r="G35380" s="1"/>
      <c r="H35380" s="1"/>
    </row>
    <row r="35381">
      <c r="A35381" s="1"/>
      <c r="B35381" s="1"/>
      <c r="C35381" s="1"/>
      <c r="D35381" s="8"/>
      <c r="E35381" s="1"/>
      <c r="F35381" s="1"/>
      <c r="G35381" s="1"/>
      <c r="H35381" s="1"/>
    </row>
    <row r="35382">
      <c r="A35382" s="1"/>
      <c r="B35382" s="1"/>
      <c r="C35382" s="1"/>
      <c r="D35382" s="8"/>
      <c r="E35382" s="1"/>
      <c r="F35382" s="1"/>
      <c r="G35382" s="1"/>
      <c r="H35382" s="1"/>
    </row>
    <row r="35383">
      <c r="A35383" s="1"/>
      <c r="B35383" s="1"/>
      <c r="C35383" s="1"/>
      <c r="D35383" s="8"/>
      <c r="E35383" s="1"/>
      <c r="F35383" s="1"/>
      <c r="G35383" s="1"/>
      <c r="H35383" s="1"/>
    </row>
    <row r="35384">
      <c r="A35384" s="1"/>
      <c r="B35384" s="1"/>
      <c r="C35384" s="1"/>
      <c r="D35384" s="8"/>
      <c r="E35384" s="1"/>
      <c r="F35384" s="1"/>
      <c r="G35384" s="1"/>
      <c r="H35384" s="1"/>
    </row>
    <row r="35385">
      <c r="A35385" s="1"/>
      <c r="B35385" s="1"/>
      <c r="C35385" s="1"/>
      <c r="D35385" s="8"/>
      <c r="E35385" s="1"/>
      <c r="F35385" s="1"/>
      <c r="G35385" s="1"/>
      <c r="H35385" s="1"/>
    </row>
    <row r="35386">
      <c r="A35386" s="1"/>
      <c r="B35386" s="1"/>
      <c r="C35386" s="1"/>
      <c r="D35386" s="8"/>
      <c r="E35386" s="1"/>
      <c r="F35386" s="1"/>
      <c r="G35386" s="1"/>
      <c r="H35386" s="1"/>
    </row>
    <row r="35387">
      <c r="A35387" s="1"/>
      <c r="B35387" s="1"/>
      <c r="C35387" s="1"/>
      <c r="D35387" s="8"/>
      <c r="E35387" s="1"/>
      <c r="F35387" s="1"/>
      <c r="G35387" s="1"/>
      <c r="H35387" s="1"/>
    </row>
    <row r="35388">
      <c r="A35388" s="1"/>
      <c r="B35388" s="1"/>
      <c r="C35388" s="1"/>
      <c r="D35388" s="8"/>
      <c r="E35388" s="1"/>
      <c r="F35388" s="1"/>
      <c r="G35388" s="1"/>
      <c r="H35388" s="1"/>
    </row>
    <row r="35389">
      <c r="A35389" s="1"/>
      <c r="B35389" s="1"/>
      <c r="C35389" s="1"/>
      <c r="D35389" s="8"/>
      <c r="E35389" s="1"/>
      <c r="F35389" s="1"/>
      <c r="G35389" s="1"/>
      <c r="H35389" s="1"/>
    </row>
    <row r="35390">
      <c r="A35390" s="1"/>
      <c r="B35390" s="1"/>
      <c r="C35390" s="1"/>
      <c r="D35390" s="8"/>
      <c r="E35390" s="1"/>
      <c r="F35390" s="1"/>
      <c r="G35390" s="1"/>
      <c r="H35390" s="1"/>
    </row>
    <row r="35391">
      <c r="A35391" s="1"/>
      <c r="B35391" s="1"/>
      <c r="C35391" s="1"/>
      <c r="D35391" s="8"/>
      <c r="E35391" s="1"/>
      <c r="F35391" s="1"/>
      <c r="G35391" s="1"/>
      <c r="H35391" s="1"/>
    </row>
    <row r="35392">
      <c r="A35392" s="1"/>
      <c r="B35392" s="1"/>
      <c r="C35392" s="1"/>
      <c r="D35392" s="8"/>
      <c r="E35392" s="1"/>
      <c r="F35392" s="1"/>
      <c r="G35392" s="1"/>
      <c r="H35392" s="1"/>
    </row>
    <row r="35393">
      <c r="A35393" s="1"/>
      <c r="B35393" s="1"/>
      <c r="C35393" s="1"/>
      <c r="D35393" s="8"/>
      <c r="E35393" s="1"/>
      <c r="F35393" s="1"/>
      <c r="G35393" s="1"/>
      <c r="H35393" s="1"/>
    </row>
    <row r="35394">
      <c r="A35394" s="1"/>
      <c r="B35394" s="1"/>
      <c r="C35394" s="1"/>
      <c r="D35394" s="8"/>
      <c r="E35394" s="1"/>
      <c r="F35394" s="1"/>
      <c r="G35394" s="1"/>
      <c r="H35394" s="1"/>
    </row>
    <row r="35395">
      <c r="A35395" s="1"/>
      <c r="B35395" s="1"/>
      <c r="C35395" s="1"/>
      <c r="D35395" s="8"/>
      <c r="E35395" s="1"/>
      <c r="F35395" s="1"/>
      <c r="G35395" s="1"/>
      <c r="H35395" s="1"/>
    </row>
    <row r="35396">
      <c r="A35396" s="1"/>
      <c r="B35396" s="1"/>
      <c r="C35396" s="1"/>
      <c r="D35396" s="8"/>
      <c r="E35396" s="1"/>
      <c r="F35396" s="1"/>
      <c r="G35396" s="1"/>
      <c r="H35396" s="1"/>
    </row>
    <row r="35397">
      <c r="A35397" s="1"/>
      <c r="B35397" s="1"/>
      <c r="C35397" s="1"/>
      <c r="D35397" s="8"/>
      <c r="E35397" s="1"/>
      <c r="F35397" s="1"/>
      <c r="G35397" s="1"/>
      <c r="H35397" s="1"/>
    </row>
    <row r="35398">
      <c r="A35398" s="1"/>
      <c r="B35398" s="1"/>
      <c r="C35398" s="1"/>
      <c r="D35398" s="8"/>
      <c r="E35398" s="1"/>
      <c r="F35398" s="1"/>
      <c r="G35398" s="1"/>
      <c r="H35398" s="1"/>
    </row>
    <row r="35399">
      <c r="A35399" s="1"/>
      <c r="B35399" s="1"/>
      <c r="C35399" s="1"/>
      <c r="D35399" s="8"/>
      <c r="E35399" s="1"/>
      <c r="F35399" s="1"/>
      <c r="G35399" s="1"/>
      <c r="H35399" s="1"/>
    </row>
    <row r="35400">
      <c r="A35400" s="1"/>
      <c r="B35400" s="1"/>
      <c r="C35400" s="1"/>
      <c r="D35400" s="8"/>
      <c r="E35400" s="1"/>
      <c r="F35400" s="1"/>
      <c r="G35400" s="1"/>
      <c r="H35400" s="1"/>
    </row>
    <row r="35401">
      <c r="A35401" s="1"/>
      <c r="B35401" s="1"/>
      <c r="C35401" s="1"/>
      <c r="D35401" s="8"/>
      <c r="E35401" s="1"/>
      <c r="F35401" s="1"/>
      <c r="G35401" s="1"/>
      <c r="H35401" s="1"/>
    </row>
    <row r="35402">
      <c r="A35402" s="1"/>
      <c r="B35402" s="1"/>
      <c r="C35402" s="1"/>
      <c r="D35402" s="8"/>
      <c r="E35402" s="1"/>
      <c r="F35402" s="1"/>
      <c r="G35402" s="1"/>
      <c r="H35402" s="1"/>
    </row>
    <row r="35403">
      <c r="A35403" s="1"/>
      <c r="B35403" s="1"/>
      <c r="C35403" s="1"/>
      <c r="D35403" s="8"/>
      <c r="E35403" s="1"/>
      <c r="F35403" s="1"/>
      <c r="G35403" s="1"/>
      <c r="H35403" s="1"/>
    </row>
    <row r="35404">
      <c r="A35404" s="1"/>
      <c r="B35404" s="1"/>
      <c r="C35404" s="1"/>
      <c r="D35404" s="8"/>
      <c r="E35404" s="1"/>
      <c r="F35404" s="1"/>
      <c r="G35404" s="1"/>
      <c r="H35404" s="1"/>
    </row>
    <row r="35405">
      <c r="A35405" s="1"/>
      <c r="B35405" s="1"/>
      <c r="C35405" s="1"/>
      <c r="D35405" s="8"/>
      <c r="E35405" s="1"/>
      <c r="F35405" s="1"/>
      <c r="G35405" s="1"/>
      <c r="H35405" s="1"/>
    </row>
    <row r="35406">
      <c r="A35406" s="1"/>
      <c r="B35406" s="1"/>
      <c r="C35406" s="1"/>
      <c r="D35406" s="8"/>
      <c r="E35406" s="1"/>
      <c r="F35406" s="1"/>
      <c r="G35406" s="1"/>
      <c r="H35406" s="1"/>
    </row>
    <row r="35407">
      <c r="A35407" s="1"/>
      <c r="B35407" s="1"/>
      <c r="C35407" s="1"/>
      <c r="D35407" s="8"/>
      <c r="E35407" s="1"/>
      <c r="F35407" s="1"/>
      <c r="G35407" s="1"/>
      <c r="H35407" s="1"/>
    </row>
    <row r="35408">
      <c r="A35408" s="1"/>
      <c r="B35408" s="1"/>
      <c r="C35408" s="1"/>
      <c r="D35408" s="8"/>
      <c r="E35408" s="1"/>
      <c r="F35408" s="1"/>
      <c r="G35408" s="1"/>
      <c r="H35408" s="1"/>
    </row>
    <row r="35409">
      <c r="A35409" s="1"/>
      <c r="B35409" s="1"/>
      <c r="C35409" s="1"/>
      <c r="D35409" s="8"/>
      <c r="E35409" s="1"/>
      <c r="F35409" s="1"/>
      <c r="G35409" s="1"/>
      <c r="H35409" s="1"/>
    </row>
    <row r="35410">
      <c r="A35410" s="1"/>
      <c r="B35410" s="1"/>
      <c r="C35410" s="1"/>
      <c r="D35410" s="8"/>
      <c r="E35410" s="1"/>
      <c r="F35410" s="1"/>
      <c r="G35410" s="1"/>
      <c r="H35410" s="1"/>
    </row>
    <row r="35411">
      <c r="A35411" s="1"/>
      <c r="B35411" s="1"/>
      <c r="C35411" s="1"/>
      <c r="D35411" s="8"/>
      <c r="E35411" s="1"/>
      <c r="F35411" s="1"/>
      <c r="G35411" s="1"/>
      <c r="H35411" s="1"/>
    </row>
    <row r="35412">
      <c r="A35412" s="1"/>
      <c r="B35412" s="1"/>
      <c r="C35412" s="1"/>
      <c r="D35412" s="8"/>
      <c r="E35412" s="1"/>
      <c r="F35412" s="1"/>
      <c r="G35412" s="1"/>
      <c r="H35412" s="1"/>
    </row>
    <row r="35413">
      <c r="A35413" s="1"/>
      <c r="B35413" s="1"/>
      <c r="C35413" s="1"/>
      <c r="D35413" s="8"/>
      <c r="E35413" s="1"/>
      <c r="F35413" s="1"/>
      <c r="G35413" s="1"/>
      <c r="H35413" s="1"/>
    </row>
    <row r="35414">
      <c r="A35414" s="1"/>
      <c r="B35414" s="1"/>
      <c r="C35414" s="1"/>
      <c r="D35414" s="8"/>
      <c r="E35414" s="1"/>
      <c r="F35414" s="1"/>
      <c r="G35414" s="1"/>
      <c r="H35414" s="1"/>
    </row>
    <row r="35415">
      <c r="A35415" s="1"/>
      <c r="B35415" s="1"/>
      <c r="C35415" s="1"/>
      <c r="D35415" s="8"/>
      <c r="E35415" s="1"/>
      <c r="F35415" s="1"/>
      <c r="G35415" s="1"/>
      <c r="H35415" s="1"/>
    </row>
    <row r="35416">
      <c r="A35416" s="1"/>
      <c r="B35416" s="1"/>
      <c r="C35416" s="1"/>
      <c r="D35416" s="8"/>
      <c r="E35416" s="1"/>
      <c r="F35416" s="1"/>
      <c r="G35416" s="1"/>
      <c r="H35416" s="1"/>
    </row>
    <row r="35417">
      <c r="A35417" s="1"/>
      <c r="B35417" s="1"/>
      <c r="C35417" s="1"/>
      <c r="D35417" s="8"/>
      <c r="E35417" s="1"/>
      <c r="F35417" s="1"/>
      <c r="G35417" s="1"/>
      <c r="H35417" s="1"/>
    </row>
    <row r="35418">
      <c r="A35418" s="1"/>
      <c r="B35418" s="1"/>
      <c r="C35418" s="1"/>
      <c r="D35418" s="8"/>
      <c r="E35418" s="1"/>
      <c r="F35418" s="1"/>
      <c r="G35418" s="1"/>
      <c r="H35418" s="1"/>
    </row>
    <row r="35419">
      <c r="A35419" s="1"/>
      <c r="B35419" s="1"/>
      <c r="C35419" s="1"/>
      <c r="D35419" s="8"/>
      <c r="E35419" s="1"/>
      <c r="F35419" s="1"/>
      <c r="G35419" s="1"/>
      <c r="H35419" s="1"/>
    </row>
    <row r="35420">
      <c r="A35420" s="1"/>
      <c r="B35420" s="1"/>
      <c r="C35420" s="1"/>
      <c r="D35420" s="8"/>
      <c r="E35420" s="1"/>
      <c r="F35420" s="1"/>
      <c r="G35420" s="1"/>
      <c r="H35420" s="1"/>
    </row>
    <row r="35421">
      <c r="A35421" s="1"/>
      <c r="B35421" s="1"/>
      <c r="C35421" s="1"/>
      <c r="D35421" s="8"/>
      <c r="E35421" s="1"/>
      <c r="F35421" s="1"/>
      <c r="G35421" s="1"/>
      <c r="H35421" s="1"/>
    </row>
    <row r="35422">
      <c r="A35422" s="1"/>
      <c r="B35422" s="1"/>
      <c r="C35422" s="1"/>
      <c r="D35422" s="8"/>
      <c r="E35422" s="1"/>
      <c r="F35422" s="1"/>
      <c r="G35422" s="1"/>
      <c r="H35422" s="1"/>
    </row>
    <row r="35423">
      <c r="A35423" s="1"/>
      <c r="B35423" s="1"/>
      <c r="C35423" s="1"/>
      <c r="D35423" s="8"/>
      <c r="E35423" s="1"/>
      <c r="F35423" s="1"/>
      <c r="G35423" s="1"/>
      <c r="H35423" s="1"/>
    </row>
    <row r="35424">
      <c r="A35424" s="1"/>
      <c r="B35424" s="1"/>
      <c r="C35424" s="1"/>
      <c r="D35424" s="8"/>
      <c r="E35424" s="1"/>
      <c r="F35424" s="1"/>
      <c r="G35424" s="1"/>
      <c r="H35424" s="1"/>
    </row>
    <row r="35425">
      <c r="A35425" s="1"/>
      <c r="B35425" s="1"/>
      <c r="C35425" s="1"/>
      <c r="D35425" s="8"/>
      <c r="E35425" s="1"/>
      <c r="F35425" s="1"/>
      <c r="G35425" s="1"/>
      <c r="H35425" s="1"/>
    </row>
    <row r="35426">
      <c r="A35426" s="1"/>
      <c r="B35426" s="1"/>
      <c r="C35426" s="1"/>
      <c r="D35426" s="8"/>
      <c r="E35426" s="1"/>
      <c r="F35426" s="1"/>
      <c r="G35426" s="1"/>
      <c r="H35426" s="1"/>
    </row>
    <row r="35427">
      <c r="A35427" s="1"/>
      <c r="B35427" s="1"/>
      <c r="C35427" s="1"/>
      <c r="D35427" s="8"/>
      <c r="E35427" s="1"/>
      <c r="F35427" s="1"/>
      <c r="G35427" s="1"/>
      <c r="H35427" s="1"/>
    </row>
    <row r="35428">
      <c r="A35428" s="1"/>
      <c r="B35428" s="1"/>
      <c r="C35428" s="1"/>
      <c r="D35428" s="8"/>
      <c r="E35428" s="1"/>
      <c r="F35428" s="1"/>
      <c r="G35428" s="1"/>
      <c r="H35428" s="1"/>
    </row>
    <row r="35429">
      <c r="A35429" s="1"/>
      <c r="B35429" s="1"/>
      <c r="C35429" s="1"/>
      <c r="D35429" s="8"/>
      <c r="E35429" s="1"/>
      <c r="F35429" s="1"/>
      <c r="G35429" s="1"/>
      <c r="H35429" s="1"/>
    </row>
    <row r="35430">
      <c r="A35430" s="1"/>
      <c r="B35430" s="1"/>
      <c r="C35430" s="1"/>
      <c r="D35430" s="8"/>
      <c r="E35430" s="1"/>
      <c r="F35430" s="1"/>
      <c r="G35430" s="1"/>
      <c r="H35430" s="1"/>
    </row>
    <row r="35431">
      <c r="A35431" s="1"/>
      <c r="B35431" s="1"/>
      <c r="C35431" s="1"/>
      <c r="D35431" s="8"/>
      <c r="E35431" s="1"/>
      <c r="F35431" s="1"/>
      <c r="G35431" s="1"/>
      <c r="H35431" s="1"/>
    </row>
    <row r="35432">
      <c r="A35432" s="1"/>
      <c r="B35432" s="1"/>
      <c r="C35432" s="1"/>
      <c r="D35432" s="8"/>
      <c r="E35432" s="1"/>
      <c r="F35432" s="1"/>
      <c r="G35432" s="1"/>
      <c r="H35432" s="1"/>
    </row>
    <row r="35433">
      <c r="A35433" s="1"/>
      <c r="B35433" s="1"/>
      <c r="C35433" s="1"/>
      <c r="D35433" s="8"/>
      <c r="E35433" s="1"/>
      <c r="F35433" s="1"/>
      <c r="G35433" s="1"/>
      <c r="H35433" s="1"/>
    </row>
    <row r="35434">
      <c r="A35434" s="1"/>
      <c r="B35434" s="1"/>
      <c r="C35434" s="1"/>
      <c r="D35434" s="8"/>
      <c r="E35434" s="1"/>
      <c r="F35434" s="1"/>
      <c r="G35434" s="1"/>
      <c r="H35434" s="1"/>
    </row>
    <row r="35435">
      <c r="A35435" s="1"/>
      <c r="B35435" s="1"/>
      <c r="C35435" s="1"/>
      <c r="D35435" s="8"/>
      <c r="E35435" s="1"/>
      <c r="F35435" s="1"/>
      <c r="G35435" s="1"/>
      <c r="H35435" s="1"/>
    </row>
    <row r="35436">
      <c r="A35436" s="1"/>
      <c r="B35436" s="1"/>
      <c r="C35436" s="1"/>
      <c r="D35436" s="8"/>
      <c r="E35436" s="1"/>
      <c r="F35436" s="1"/>
      <c r="G35436" s="1"/>
      <c r="H35436" s="1"/>
    </row>
    <row r="35437">
      <c r="A35437" s="1"/>
      <c r="B35437" s="1"/>
      <c r="C35437" s="1"/>
      <c r="D35437" s="8"/>
      <c r="E35437" s="1"/>
      <c r="F35437" s="1"/>
      <c r="G35437" s="1"/>
      <c r="H35437" s="1"/>
    </row>
    <row r="35438">
      <c r="A35438" s="1"/>
      <c r="B35438" s="1"/>
      <c r="C35438" s="1"/>
      <c r="D35438" s="8"/>
      <c r="E35438" s="1"/>
      <c r="F35438" s="1"/>
      <c r="G35438" s="1"/>
      <c r="H35438" s="1"/>
    </row>
    <row r="35439">
      <c r="A35439" s="1"/>
      <c r="B35439" s="1"/>
      <c r="C35439" s="1"/>
      <c r="D35439" s="8"/>
      <c r="E35439" s="1"/>
      <c r="F35439" s="1"/>
      <c r="G35439" s="1"/>
      <c r="H35439" s="1"/>
    </row>
    <row r="35440">
      <c r="A35440" s="1"/>
      <c r="B35440" s="1"/>
      <c r="C35440" s="1"/>
      <c r="D35440" s="8"/>
      <c r="E35440" s="1"/>
      <c r="F35440" s="1"/>
      <c r="G35440" s="1"/>
      <c r="H35440" s="1"/>
    </row>
    <row r="35441">
      <c r="A35441" s="1"/>
      <c r="B35441" s="1"/>
      <c r="C35441" s="1"/>
      <c r="D35441" s="8"/>
      <c r="E35441" s="1"/>
      <c r="F35441" s="1"/>
      <c r="G35441" s="1"/>
      <c r="H35441" s="1"/>
    </row>
    <row r="35442">
      <c r="A35442" s="1"/>
      <c r="B35442" s="1"/>
      <c r="C35442" s="1"/>
      <c r="D35442" s="8"/>
      <c r="E35442" s="1"/>
      <c r="F35442" s="1"/>
      <c r="G35442" s="1"/>
      <c r="H35442" s="1"/>
    </row>
    <row r="35443">
      <c r="A35443" s="1"/>
      <c r="B35443" s="1"/>
      <c r="C35443" s="1"/>
      <c r="D35443" s="8"/>
      <c r="E35443" s="1"/>
      <c r="F35443" s="1"/>
      <c r="G35443" s="1"/>
      <c r="H35443" s="1"/>
    </row>
    <row r="35444">
      <c r="A35444" s="1"/>
      <c r="B35444" s="1"/>
      <c r="C35444" s="1"/>
      <c r="D35444" s="8"/>
      <c r="E35444" s="1"/>
      <c r="F35444" s="1"/>
      <c r="G35444" s="1"/>
      <c r="H35444" s="1"/>
    </row>
    <row r="35445">
      <c r="A35445" s="1"/>
      <c r="B35445" s="1"/>
      <c r="C35445" s="1"/>
      <c r="D35445" s="8"/>
      <c r="E35445" s="1"/>
      <c r="F35445" s="1"/>
      <c r="G35445" s="1"/>
      <c r="H35445" s="1"/>
    </row>
    <row r="35446">
      <c r="A35446" s="1"/>
      <c r="B35446" s="1"/>
      <c r="C35446" s="1"/>
      <c r="D35446" s="8"/>
      <c r="E35446" s="1"/>
      <c r="F35446" s="1"/>
      <c r="G35446" s="1"/>
      <c r="H35446" s="1"/>
    </row>
    <row r="35447">
      <c r="A35447" s="1"/>
      <c r="B35447" s="1"/>
      <c r="C35447" s="1"/>
      <c r="D35447" s="8"/>
      <c r="E35447" s="1"/>
      <c r="F35447" s="1"/>
      <c r="G35447" s="1"/>
      <c r="H35447" s="1"/>
    </row>
    <row r="35448">
      <c r="A35448" s="1"/>
      <c r="B35448" s="1"/>
      <c r="C35448" s="1"/>
      <c r="D35448" s="8"/>
      <c r="E35448" s="1"/>
      <c r="F35448" s="1"/>
      <c r="G35448" s="1"/>
      <c r="H35448" s="1"/>
    </row>
    <row r="35449">
      <c r="A35449" s="1"/>
      <c r="B35449" s="1"/>
      <c r="C35449" s="1"/>
      <c r="D35449" s="8"/>
      <c r="E35449" s="1"/>
      <c r="F35449" s="1"/>
      <c r="G35449" s="1"/>
      <c r="H35449" s="1"/>
    </row>
    <row r="35450">
      <c r="A35450" s="1"/>
      <c r="B35450" s="1"/>
      <c r="C35450" s="1"/>
      <c r="D35450" s="8"/>
      <c r="E35450" s="1"/>
      <c r="F35450" s="1"/>
      <c r="G35450" s="1"/>
      <c r="H35450" s="1"/>
    </row>
    <row r="35451">
      <c r="A35451" s="1"/>
      <c r="B35451" s="1"/>
      <c r="C35451" s="1"/>
      <c r="D35451" s="8"/>
      <c r="E35451" s="1"/>
      <c r="F35451" s="1"/>
      <c r="G35451" s="1"/>
      <c r="H35451" s="1"/>
    </row>
    <row r="35452">
      <c r="A35452" s="1"/>
      <c r="B35452" s="1"/>
      <c r="C35452" s="1"/>
      <c r="D35452" s="8"/>
      <c r="E35452" s="1"/>
      <c r="F35452" s="1"/>
      <c r="G35452" s="1"/>
      <c r="H35452" s="1"/>
    </row>
    <row r="35453">
      <c r="A35453" s="1"/>
      <c r="B35453" s="1"/>
      <c r="C35453" s="1"/>
      <c r="D35453" s="8"/>
      <c r="E35453" s="1"/>
      <c r="F35453" s="1"/>
      <c r="G35453" s="1"/>
      <c r="H35453" s="1"/>
    </row>
    <row r="35454">
      <c r="A35454" s="1"/>
      <c r="B35454" s="1"/>
      <c r="C35454" s="1"/>
      <c r="D35454" s="8"/>
      <c r="E35454" s="1"/>
      <c r="F35454" s="1"/>
      <c r="G35454" s="1"/>
      <c r="H35454" s="1"/>
    </row>
    <row r="35455">
      <c r="A35455" s="1"/>
      <c r="B35455" s="1"/>
      <c r="C35455" s="1"/>
      <c r="D35455" s="8"/>
      <c r="E35455" s="1"/>
      <c r="F35455" s="1"/>
      <c r="G35455" s="1"/>
      <c r="H35455" s="1"/>
    </row>
    <row r="35456">
      <c r="A35456" s="1"/>
      <c r="B35456" s="1"/>
      <c r="C35456" s="1"/>
      <c r="D35456" s="8"/>
      <c r="E35456" s="1"/>
      <c r="F35456" s="1"/>
      <c r="G35456" s="1"/>
      <c r="H35456" s="1"/>
    </row>
    <row r="35457">
      <c r="A35457" s="1"/>
      <c r="B35457" s="1"/>
      <c r="C35457" s="1"/>
      <c r="D35457" s="8"/>
      <c r="E35457" s="1"/>
      <c r="F35457" s="1"/>
      <c r="G35457" s="1"/>
      <c r="H35457" s="1"/>
    </row>
    <row r="35458">
      <c r="A35458" s="1"/>
      <c r="B35458" s="1"/>
      <c r="C35458" s="1"/>
      <c r="D35458" s="8"/>
      <c r="E35458" s="1"/>
      <c r="F35458" s="1"/>
      <c r="G35458" s="1"/>
      <c r="H35458" s="1"/>
    </row>
    <row r="35459">
      <c r="A35459" s="1"/>
      <c r="B35459" s="1"/>
      <c r="C35459" s="1"/>
      <c r="D35459" s="8"/>
      <c r="E35459" s="1"/>
      <c r="F35459" s="1"/>
      <c r="G35459" s="1"/>
      <c r="H35459" s="1"/>
    </row>
    <row r="35460">
      <c r="A35460" s="1"/>
      <c r="B35460" s="1"/>
      <c r="C35460" s="1"/>
      <c r="D35460" s="8"/>
      <c r="E35460" s="1"/>
      <c r="F35460" s="1"/>
      <c r="G35460" s="1"/>
      <c r="H35460" s="1"/>
    </row>
    <row r="35461">
      <c r="A35461" s="1"/>
      <c r="B35461" s="1"/>
      <c r="C35461" s="1"/>
      <c r="D35461" s="8"/>
      <c r="E35461" s="1"/>
      <c r="F35461" s="1"/>
      <c r="G35461" s="1"/>
      <c r="H35461" s="1"/>
    </row>
    <row r="35462">
      <c r="A35462" s="1"/>
      <c r="B35462" s="1"/>
      <c r="C35462" s="1"/>
      <c r="D35462" s="8"/>
      <c r="E35462" s="1"/>
      <c r="F35462" s="1"/>
      <c r="G35462" s="1"/>
      <c r="H35462" s="1"/>
    </row>
    <row r="35463">
      <c r="A35463" s="1"/>
      <c r="B35463" s="1"/>
      <c r="C35463" s="1"/>
      <c r="D35463" s="8"/>
      <c r="E35463" s="1"/>
      <c r="F35463" s="1"/>
      <c r="G35463" s="1"/>
      <c r="H35463" s="1"/>
    </row>
    <row r="35464">
      <c r="A35464" s="1"/>
      <c r="B35464" s="1"/>
      <c r="C35464" s="1"/>
      <c r="D35464" s="8"/>
      <c r="E35464" s="1"/>
      <c r="F35464" s="1"/>
      <c r="G35464" s="1"/>
      <c r="H35464" s="1"/>
    </row>
    <row r="35465">
      <c r="A35465" s="1"/>
      <c r="B35465" s="1"/>
      <c r="C35465" s="1"/>
      <c r="D35465" s="8"/>
      <c r="E35465" s="1"/>
      <c r="F35465" s="1"/>
      <c r="G35465" s="1"/>
      <c r="H35465" s="1"/>
    </row>
    <row r="35466">
      <c r="A35466" s="1"/>
      <c r="B35466" s="1"/>
      <c r="C35466" s="1"/>
      <c r="D35466" s="8"/>
      <c r="E35466" s="1"/>
      <c r="F35466" s="1"/>
      <c r="G35466" s="1"/>
      <c r="H35466" s="1"/>
    </row>
    <row r="35467">
      <c r="A35467" s="1"/>
      <c r="B35467" s="1"/>
      <c r="C35467" s="1"/>
      <c r="D35467" s="8"/>
      <c r="E35467" s="1"/>
      <c r="F35467" s="1"/>
      <c r="G35467" s="1"/>
      <c r="H35467" s="1"/>
    </row>
    <row r="35468">
      <c r="A35468" s="1"/>
      <c r="B35468" s="1"/>
      <c r="C35468" s="1"/>
      <c r="D35468" s="8"/>
      <c r="E35468" s="1"/>
      <c r="F35468" s="1"/>
      <c r="G35468" s="1"/>
      <c r="H35468" s="1"/>
    </row>
    <row r="35469">
      <c r="A35469" s="1"/>
      <c r="B35469" s="1"/>
      <c r="C35469" s="1"/>
      <c r="D35469" s="8"/>
      <c r="E35469" s="1"/>
      <c r="F35469" s="1"/>
      <c r="G35469" s="1"/>
      <c r="H35469" s="1"/>
    </row>
    <row r="35470">
      <c r="A35470" s="1"/>
      <c r="B35470" s="1"/>
      <c r="C35470" s="1"/>
      <c r="D35470" s="8"/>
      <c r="E35470" s="1"/>
      <c r="F35470" s="1"/>
      <c r="G35470" s="1"/>
      <c r="H35470" s="1"/>
    </row>
    <row r="35471">
      <c r="A35471" s="1"/>
      <c r="B35471" s="1"/>
      <c r="C35471" s="1"/>
      <c r="D35471" s="8"/>
      <c r="E35471" s="1"/>
      <c r="F35471" s="1"/>
      <c r="G35471" s="1"/>
      <c r="H35471" s="1"/>
    </row>
    <row r="35472">
      <c r="A35472" s="1"/>
      <c r="B35472" s="1"/>
      <c r="C35472" s="1"/>
      <c r="D35472" s="8"/>
      <c r="E35472" s="1"/>
      <c r="F35472" s="1"/>
      <c r="G35472" s="1"/>
      <c r="H35472" s="1"/>
    </row>
    <row r="35473">
      <c r="A35473" s="1"/>
      <c r="B35473" s="1"/>
      <c r="C35473" s="1"/>
      <c r="D35473" s="8"/>
      <c r="E35473" s="1"/>
      <c r="F35473" s="1"/>
      <c r="G35473" s="1"/>
      <c r="H35473" s="1"/>
    </row>
    <row r="35474">
      <c r="A35474" s="1"/>
      <c r="B35474" s="1"/>
      <c r="C35474" s="1"/>
      <c r="D35474" s="8"/>
      <c r="E35474" s="1"/>
      <c r="F35474" s="1"/>
      <c r="G35474" s="1"/>
      <c r="H35474" s="1"/>
    </row>
    <row r="35475">
      <c r="A35475" s="1"/>
      <c r="B35475" s="1"/>
      <c r="C35475" s="1"/>
      <c r="D35475" s="8"/>
      <c r="E35475" s="1"/>
      <c r="F35475" s="1"/>
      <c r="G35475" s="1"/>
      <c r="H35475" s="1"/>
    </row>
    <row r="35476">
      <c r="A35476" s="1"/>
      <c r="B35476" s="1"/>
      <c r="C35476" s="1"/>
      <c r="D35476" s="8"/>
      <c r="E35476" s="1"/>
      <c r="F35476" s="1"/>
      <c r="G35476" s="1"/>
      <c r="H35476" s="1"/>
    </row>
    <row r="35477">
      <c r="A35477" s="1"/>
      <c r="B35477" s="1"/>
      <c r="C35477" s="1"/>
      <c r="D35477" s="8"/>
      <c r="E35477" s="1"/>
      <c r="F35477" s="1"/>
      <c r="G35477" s="1"/>
      <c r="H35477" s="1"/>
    </row>
    <row r="35478">
      <c r="A35478" s="1"/>
      <c r="B35478" s="1"/>
      <c r="C35478" s="1"/>
      <c r="D35478" s="8"/>
      <c r="E35478" s="1"/>
      <c r="F35478" s="1"/>
      <c r="G35478" s="1"/>
      <c r="H35478" s="1"/>
    </row>
    <row r="35479">
      <c r="A35479" s="1"/>
      <c r="B35479" s="1"/>
      <c r="C35479" s="1"/>
      <c r="D35479" s="8"/>
      <c r="E35479" s="1"/>
      <c r="F35479" s="1"/>
      <c r="G35479" s="1"/>
      <c r="H35479" s="1"/>
    </row>
    <row r="35480">
      <c r="A35480" s="1"/>
      <c r="B35480" s="1"/>
      <c r="C35480" s="1"/>
      <c r="D35480" s="8"/>
      <c r="E35480" s="1"/>
      <c r="F35480" s="1"/>
      <c r="G35480" s="1"/>
      <c r="H35480" s="1"/>
    </row>
    <row r="35481">
      <c r="A35481" s="1"/>
      <c r="B35481" s="1"/>
      <c r="C35481" s="1"/>
      <c r="D35481" s="8"/>
      <c r="E35481" s="1"/>
      <c r="F35481" s="1"/>
      <c r="G35481" s="1"/>
      <c r="H35481" s="1"/>
    </row>
    <row r="35482">
      <c r="A35482" s="1"/>
      <c r="B35482" s="1"/>
      <c r="C35482" s="1"/>
      <c r="D35482" s="8"/>
      <c r="E35482" s="1"/>
      <c r="F35482" s="1"/>
      <c r="G35482" s="1"/>
      <c r="H35482" s="1"/>
    </row>
    <row r="35483">
      <c r="A35483" s="1"/>
      <c r="B35483" s="1"/>
      <c r="C35483" s="1"/>
      <c r="D35483" s="8"/>
      <c r="E35483" s="1"/>
      <c r="F35483" s="1"/>
      <c r="G35483" s="1"/>
      <c r="H35483" s="1"/>
    </row>
    <row r="35484">
      <c r="A35484" s="1"/>
      <c r="B35484" s="1"/>
      <c r="C35484" s="1"/>
      <c r="D35484" s="8"/>
      <c r="E35484" s="1"/>
      <c r="F35484" s="1"/>
      <c r="G35484" s="1"/>
      <c r="H35484" s="1"/>
    </row>
    <row r="35485">
      <c r="A35485" s="1"/>
      <c r="B35485" s="1"/>
      <c r="C35485" s="1"/>
      <c r="D35485" s="8"/>
      <c r="E35485" s="1"/>
      <c r="F35485" s="1"/>
      <c r="G35485" s="1"/>
      <c r="H35485" s="1"/>
    </row>
    <row r="35486">
      <c r="A35486" s="1"/>
      <c r="B35486" s="1"/>
      <c r="C35486" s="1"/>
      <c r="D35486" s="8"/>
      <c r="E35486" s="1"/>
      <c r="F35486" s="1"/>
      <c r="G35486" s="1"/>
      <c r="H35486" s="1"/>
    </row>
    <row r="35487">
      <c r="A35487" s="1"/>
      <c r="B35487" s="1"/>
      <c r="C35487" s="1"/>
      <c r="D35487" s="8"/>
      <c r="E35487" s="1"/>
      <c r="F35487" s="1"/>
      <c r="G35487" s="1"/>
      <c r="H35487" s="1"/>
    </row>
    <row r="35488">
      <c r="A35488" s="1"/>
      <c r="B35488" s="1"/>
      <c r="C35488" s="1"/>
      <c r="D35488" s="8"/>
      <c r="E35488" s="1"/>
      <c r="F35488" s="1"/>
      <c r="G35488" s="1"/>
      <c r="H35488" s="1"/>
    </row>
    <row r="35489">
      <c r="A35489" s="1"/>
      <c r="B35489" s="1"/>
      <c r="C35489" s="1"/>
      <c r="D35489" s="8"/>
      <c r="E35489" s="1"/>
      <c r="F35489" s="1"/>
      <c r="G35489" s="1"/>
      <c r="H35489" s="1"/>
    </row>
    <row r="35490">
      <c r="A35490" s="1"/>
      <c r="B35490" s="1"/>
      <c r="C35490" s="1"/>
      <c r="D35490" s="8"/>
      <c r="E35490" s="1"/>
      <c r="F35490" s="1"/>
      <c r="G35490" s="1"/>
      <c r="H35490" s="1"/>
    </row>
    <row r="35491">
      <c r="A35491" s="1"/>
      <c r="B35491" s="1"/>
      <c r="C35491" s="1"/>
      <c r="D35491" s="8"/>
      <c r="E35491" s="1"/>
      <c r="F35491" s="1"/>
      <c r="G35491" s="1"/>
      <c r="H35491" s="1"/>
    </row>
    <row r="35492">
      <c r="A35492" s="1"/>
      <c r="B35492" s="1"/>
      <c r="C35492" s="1"/>
      <c r="D35492" s="8"/>
      <c r="E35492" s="1"/>
      <c r="F35492" s="1"/>
      <c r="G35492" s="1"/>
      <c r="H35492" s="1"/>
    </row>
    <row r="35493">
      <c r="A35493" s="1"/>
      <c r="B35493" s="1"/>
      <c r="C35493" s="1"/>
      <c r="D35493" s="8"/>
      <c r="E35493" s="1"/>
      <c r="F35493" s="1"/>
      <c r="G35493" s="1"/>
      <c r="H35493" s="1"/>
    </row>
    <row r="35494">
      <c r="A35494" s="1"/>
      <c r="B35494" s="1"/>
      <c r="C35494" s="1"/>
      <c r="D35494" s="8"/>
      <c r="E35494" s="1"/>
      <c r="F35494" s="1"/>
      <c r="G35494" s="1"/>
      <c r="H35494" s="1"/>
    </row>
    <row r="35495">
      <c r="A35495" s="1"/>
      <c r="B35495" s="1"/>
      <c r="C35495" s="1"/>
      <c r="D35495" s="8"/>
      <c r="E35495" s="1"/>
      <c r="F35495" s="1"/>
      <c r="G35495" s="1"/>
      <c r="H35495" s="1"/>
    </row>
    <row r="35496">
      <c r="A35496" s="1"/>
      <c r="B35496" s="1"/>
      <c r="C35496" s="1"/>
      <c r="D35496" s="8"/>
      <c r="E35496" s="1"/>
      <c r="F35496" s="1"/>
      <c r="G35496" s="1"/>
      <c r="H35496" s="1"/>
    </row>
    <row r="35497">
      <c r="A35497" s="1"/>
      <c r="B35497" s="1"/>
      <c r="C35497" s="1"/>
      <c r="D35497" s="8"/>
      <c r="E35497" s="1"/>
      <c r="F35497" s="1"/>
      <c r="G35497" s="1"/>
      <c r="H35497" s="1"/>
    </row>
    <row r="35498">
      <c r="A35498" s="1"/>
      <c r="B35498" s="1"/>
      <c r="C35498" s="1"/>
      <c r="D35498" s="8"/>
      <c r="E35498" s="1"/>
      <c r="F35498" s="1"/>
      <c r="G35498" s="1"/>
      <c r="H35498" s="1"/>
    </row>
    <row r="35499">
      <c r="A35499" s="1"/>
      <c r="B35499" s="1"/>
      <c r="C35499" s="1"/>
      <c r="D35499" s="8"/>
      <c r="E35499" s="1"/>
      <c r="F35499" s="1"/>
      <c r="G35499" s="1"/>
      <c r="H35499" s="1"/>
    </row>
    <row r="35500">
      <c r="A35500" s="1"/>
      <c r="B35500" s="1"/>
      <c r="C35500" s="1"/>
      <c r="D35500" s="8"/>
      <c r="E35500" s="1"/>
      <c r="F35500" s="1"/>
      <c r="G35500" s="1"/>
      <c r="H35500" s="1"/>
    </row>
    <row r="35501">
      <c r="A35501" s="1"/>
      <c r="B35501" s="1"/>
      <c r="C35501" s="1"/>
      <c r="D35501" s="8"/>
      <c r="E35501" s="1"/>
      <c r="F35501" s="1"/>
      <c r="G35501" s="1"/>
      <c r="H35501" s="1"/>
    </row>
    <row r="35502">
      <c r="A35502" s="1"/>
      <c r="B35502" s="1"/>
      <c r="C35502" s="1"/>
      <c r="D35502" s="8"/>
      <c r="E35502" s="1"/>
      <c r="F35502" s="1"/>
      <c r="G35502" s="1"/>
      <c r="H35502" s="1"/>
    </row>
    <row r="35503">
      <c r="A35503" s="1"/>
      <c r="B35503" s="1"/>
      <c r="C35503" s="1"/>
      <c r="D35503" s="8"/>
      <c r="E35503" s="1"/>
      <c r="F35503" s="1"/>
      <c r="G35503" s="1"/>
      <c r="H35503" s="1"/>
    </row>
    <row r="35504">
      <c r="A35504" s="1"/>
      <c r="B35504" s="1"/>
      <c r="C35504" s="1"/>
      <c r="D35504" s="8"/>
      <c r="E35504" s="1"/>
      <c r="F35504" s="1"/>
      <c r="G35504" s="1"/>
      <c r="H35504" s="1"/>
    </row>
    <row r="35505">
      <c r="A35505" s="1"/>
      <c r="B35505" s="1"/>
      <c r="C35505" s="1"/>
      <c r="D35505" s="8"/>
      <c r="E35505" s="1"/>
      <c r="F35505" s="1"/>
      <c r="G35505" s="1"/>
      <c r="H35505" s="1"/>
    </row>
    <row r="35506">
      <c r="A35506" s="1"/>
      <c r="B35506" s="1"/>
      <c r="C35506" s="1"/>
      <c r="D35506" s="8"/>
      <c r="E35506" s="1"/>
      <c r="F35506" s="1"/>
      <c r="G35506" s="1"/>
      <c r="H35506" s="1"/>
    </row>
    <row r="35507">
      <c r="A35507" s="1"/>
      <c r="B35507" s="1"/>
      <c r="C35507" s="1"/>
      <c r="D35507" s="8"/>
      <c r="E35507" s="1"/>
      <c r="F35507" s="1"/>
      <c r="G35507" s="1"/>
      <c r="H35507" s="1"/>
    </row>
    <row r="35508">
      <c r="A35508" s="1"/>
      <c r="B35508" s="1"/>
      <c r="C35508" s="1"/>
      <c r="D35508" s="8"/>
      <c r="E35508" s="1"/>
      <c r="F35508" s="1"/>
      <c r="G35508" s="1"/>
      <c r="H35508" s="1"/>
    </row>
    <row r="35509">
      <c r="A35509" s="1"/>
      <c r="B35509" s="1"/>
      <c r="C35509" s="1"/>
      <c r="D35509" s="8"/>
      <c r="E35509" s="1"/>
      <c r="F35509" s="1"/>
      <c r="G35509" s="1"/>
      <c r="H35509" s="1"/>
    </row>
    <row r="35510">
      <c r="A35510" s="1"/>
      <c r="B35510" s="1"/>
      <c r="C35510" s="1"/>
      <c r="D35510" s="8"/>
      <c r="E35510" s="1"/>
      <c r="F35510" s="1"/>
      <c r="G35510" s="1"/>
      <c r="H35510" s="1"/>
    </row>
    <row r="35511">
      <c r="A35511" s="1"/>
      <c r="B35511" s="1"/>
      <c r="C35511" s="1"/>
      <c r="D35511" s="8"/>
      <c r="E35511" s="1"/>
      <c r="F35511" s="1"/>
      <c r="G35511" s="1"/>
      <c r="H35511" s="1"/>
    </row>
    <row r="35512">
      <c r="A35512" s="1"/>
      <c r="B35512" s="1"/>
      <c r="C35512" s="1"/>
      <c r="D35512" s="8"/>
      <c r="E35512" s="1"/>
      <c r="F35512" s="1"/>
      <c r="G35512" s="1"/>
      <c r="H35512" s="1"/>
    </row>
    <row r="35513">
      <c r="A35513" s="1"/>
      <c r="B35513" s="1"/>
      <c r="C35513" s="1"/>
      <c r="D35513" s="8"/>
      <c r="E35513" s="1"/>
      <c r="F35513" s="1"/>
      <c r="G35513" s="1"/>
      <c r="H35513" s="1"/>
    </row>
    <row r="35514">
      <c r="A35514" s="1"/>
      <c r="B35514" s="1"/>
      <c r="C35514" s="1"/>
      <c r="D35514" s="8"/>
      <c r="E35514" s="1"/>
      <c r="F35514" s="1"/>
      <c r="G35514" s="1"/>
      <c r="H35514" s="1"/>
    </row>
    <row r="35515">
      <c r="A35515" s="1"/>
      <c r="B35515" s="1"/>
      <c r="C35515" s="1"/>
      <c r="D35515" s="8"/>
      <c r="E35515" s="1"/>
      <c r="F35515" s="1"/>
      <c r="G35515" s="1"/>
      <c r="H35515" s="1"/>
    </row>
    <row r="35516">
      <c r="A35516" s="1"/>
      <c r="B35516" s="1"/>
      <c r="C35516" s="1"/>
      <c r="D35516" s="8"/>
      <c r="E35516" s="1"/>
      <c r="F35516" s="1"/>
      <c r="G35516" s="1"/>
      <c r="H35516" s="1"/>
    </row>
    <row r="35517">
      <c r="A35517" s="1"/>
      <c r="B35517" s="1"/>
      <c r="C35517" s="1"/>
      <c r="D35517" s="8"/>
      <c r="E35517" s="1"/>
      <c r="F35517" s="1"/>
      <c r="G35517" s="1"/>
      <c r="H35517" s="1"/>
    </row>
    <row r="35518">
      <c r="A35518" s="1"/>
      <c r="B35518" s="1"/>
      <c r="C35518" s="1"/>
      <c r="D35518" s="8"/>
      <c r="E35518" s="1"/>
      <c r="F35518" s="1"/>
      <c r="G35518" s="1"/>
      <c r="H35518" s="1"/>
    </row>
    <row r="35519">
      <c r="A35519" s="1"/>
      <c r="B35519" s="1"/>
      <c r="C35519" s="1"/>
      <c r="D35519" s="8"/>
      <c r="E35519" s="1"/>
      <c r="F35519" s="1"/>
      <c r="G35519" s="1"/>
      <c r="H35519" s="1"/>
    </row>
    <row r="35520">
      <c r="A35520" s="1"/>
      <c r="B35520" s="1"/>
      <c r="C35520" s="1"/>
      <c r="D35520" s="8"/>
      <c r="E35520" s="1"/>
      <c r="F35520" s="1"/>
      <c r="G35520" s="1"/>
      <c r="H35520" s="1"/>
    </row>
    <row r="35521">
      <c r="A35521" s="1"/>
      <c r="B35521" s="1"/>
      <c r="C35521" s="1"/>
      <c r="D35521" s="8"/>
      <c r="E35521" s="1"/>
      <c r="F35521" s="1"/>
      <c r="G35521" s="1"/>
      <c r="H35521" s="1"/>
    </row>
    <row r="35522">
      <c r="A35522" s="1"/>
      <c r="B35522" s="1"/>
      <c r="C35522" s="1"/>
      <c r="D35522" s="8"/>
      <c r="E35522" s="1"/>
      <c r="F35522" s="1"/>
      <c r="G35522" s="1"/>
      <c r="H35522" s="1"/>
    </row>
    <row r="35523">
      <c r="A35523" s="1"/>
      <c r="B35523" s="1"/>
      <c r="C35523" s="1"/>
      <c r="D35523" s="8"/>
      <c r="E35523" s="1"/>
      <c r="F35523" s="1"/>
      <c r="G35523" s="1"/>
      <c r="H35523" s="1"/>
    </row>
    <row r="35524">
      <c r="A35524" s="1"/>
      <c r="B35524" s="1"/>
      <c r="C35524" s="1"/>
      <c r="D35524" s="8"/>
      <c r="E35524" s="1"/>
      <c r="F35524" s="1"/>
      <c r="G35524" s="1"/>
      <c r="H35524" s="1"/>
    </row>
    <row r="35525">
      <c r="A35525" s="1"/>
      <c r="B35525" s="1"/>
      <c r="C35525" s="1"/>
      <c r="D35525" s="8"/>
      <c r="E35525" s="1"/>
      <c r="F35525" s="1"/>
      <c r="G35525" s="1"/>
      <c r="H35525" s="1"/>
    </row>
    <row r="35526">
      <c r="A35526" s="1"/>
      <c r="B35526" s="1"/>
      <c r="C35526" s="1"/>
      <c r="D35526" s="8"/>
      <c r="E35526" s="1"/>
      <c r="F35526" s="1"/>
      <c r="G35526" s="1"/>
      <c r="H35526" s="1"/>
    </row>
    <row r="35527">
      <c r="A35527" s="1"/>
      <c r="B35527" s="1"/>
      <c r="C35527" s="1"/>
      <c r="D35527" s="8"/>
      <c r="E35527" s="1"/>
      <c r="F35527" s="1"/>
      <c r="G35527" s="1"/>
      <c r="H35527" s="1"/>
    </row>
    <row r="35528">
      <c r="A35528" s="1"/>
      <c r="B35528" s="1"/>
      <c r="C35528" s="1"/>
      <c r="D35528" s="8"/>
      <c r="E35528" s="1"/>
      <c r="F35528" s="1"/>
      <c r="G35528" s="1"/>
      <c r="H35528" s="1"/>
    </row>
    <row r="35529">
      <c r="A35529" s="1"/>
      <c r="B35529" s="1"/>
      <c r="C35529" s="1"/>
      <c r="D35529" s="8"/>
      <c r="E35529" s="1"/>
      <c r="F35529" s="1"/>
      <c r="G35529" s="1"/>
      <c r="H35529" s="1"/>
    </row>
    <row r="35530">
      <c r="A35530" s="1"/>
      <c r="B35530" s="1"/>
      <c r="C35530" s="1"/>
      <c r="D35530" s="8"/>
      <c r="E35530" s="1"/>
      <c r="F35530" s="1"/>
      <c r="G35530" s="1"/>
      <c r="H35530" s="1"/>
    </row>
    <row r="35531">
      <c r="A35531" s="1"/>
      <c r="B35531" s="1"/>
      <c r="C35531" s="1"/>
      <c r="D35531" s="8"/>
      <c r="E35531" s="1"/>
      <c r="F35531" s="1"/>
      <c r="G35531" s="1"/>
      <c r="H35531" s="1"/>
    </row>
    <row r="35532">
      <c r="A35532" s="1"/>
      <c r="B35532" s="1"/>
      <c r="C35532" s="1"/>
      <c r="D35532" s="8"/>
      <c r="E35532" s="1"/>
      <c r="F35532" s="1"/>
      <c r="G35532" s="1"/>
      <c r="H35532" s="1"/>
    </row>
    <row r="35533">
      <c r="A35533" s="1"/>
      <c r="B35533" s="1"/>
      <c r="C35533" s="1"/>
      <c r="D35533" s="8"/>
      <c r="E35533" s="1"/>
      <c r="F35533" s="1"/>
      <c r="G35533" s="1"/>
      <c r="H35533" s="1"/>
    </row>
    <row r="35534">
      <c r="A35534" s="1"/>
      <c r="B35534" s="1"/>
      <c r="C35534" s="1"/>
      <c r="D35534" s="8"/>
      <c r="E35534" s="1"/>
      <c r="F35534" s="1"/>
      <c r="G35534" s="1"/>
      <c r="H35534" s="1"/>
    </row>
    <row r="35535">
      <c r="A35535" s="1"/>
      <c r="B35535" s="1"/>
      <c r="C35535" s="1"/>
      <c r="D35535" s="8"/>
      <c r="E35535" s="1"/>
      <c r="F35535" s="1"/>
      <c r="G35535" s="1"/>
      <c r="H35535" s="1"/>
    </row>
    <row r="35536">
      <c r="A35536" s="1"/>
      <c r="B35536" s="1"/>
      <c r="C35536" s="1"/>
      <c r="D35536" s="8"/>
      <c r="E35536" s="1"/>
      <c r="F35536" s="1"/>
      <c r="G35536" s="1"/>
      <c r="H35536" s="1"/>
    </row>
    <row r="35537">
      <c r="A35537" s="1"/>
      <c r="B35537" s="1"/>
      <c r="C35537" s="1"/>
      <c r="D35537" s="8"/>
      <c r="E35537" s="1"/>
      <c r="F35537" s="1"/>
      <c r="G35537" s="1"/>
      <c r="H35537" s="1"/>
    </row>
    <row r="35538">
      <c r="A35538" s="1"/>
      <c r="B35538" s="1"/>
      <c r="C35538" s="1"/>
      <c r="D35538" s="8"/>
      <c r="E35538" s="1"/>
      <c r="F35538" s="1"/>
      <c r="G35538" s="1"/>
      <c r="H35538" s="1"/>
    </row>
    <row r="35539">
      <c r="A35539" s="1"/>
      <c r="B35539" s="1"/>
      <c r="C35539" s="1"/>
      <c r="D35539" s="8"/>
      <c r="E35539" s="1"/>
      <c r="F35539" s="1"/>
      <c r="G35539" s="1"/>
      <c r="H35539" s="1"/>
    </row>
    <row r="35540">
      <c r="A35540" s="1"/>
      <c r="B35540" s="1"/>
      <c r="C35540" s="1"/>
      <c r="D35540" s="8"/>
      <c r="E35540" s="1"/>
      <c r="F35540" s="1"/>
      <c r="G35540" s="1"/>
      <c r="H35540" s="1"/>
    </row>
    <row r="35541">
      <c r="A35541" s="1"/>
      <c r="B35541" s="1"/>
      <c r="C35541" s="1"/>
      <c r="D35541" s="8"/>
      <c r="E35541" s="1"/>
      <c r="F35541" s="1"/>
      <c r="G35541" s="1"/>
      <c r="H35541" s="1"/>
    </row>
    <row r="35542">
      <c r="A35542" s="1"/>
      <c r="B35542" s="1"/>
      <c r="C35542" s="1"/>
      <c r="D35542" s="8"/>
      <c r="E35542" s="1"/>
      <c r="F35542" s="1"/>
      <c r="G35542" s="1"/>
      <c r="H35542" s="1"/>
    </row>
    <row r="35543">
      <c r="A35543" s="1"/>
      <c r="B35543" s="1"/>
      <c r="C35543" s="1"/>
      <c r="D35543" s="8"/>
      <c r="E35543" s="1"/>
      <c r="F35543" s="1"/>
      <c r="G35543" s="1"/>
      <c r="H35543" s="1"/>
    </row>
    <row r="35544">
      <c r="A35544" s="1"/>
      <c r="B35544" s="1"/>
      <c r="C35544" s="1"/>
      <c r="D35544" s="8"/>
      <c r="E35544" s="1"/>
      <c r="F35544" s="1"/>
      <c r="G35544" s="1"/>
      <c r="H35544" s="1"/>
    </row>
    <row r="35545">
      <c r="A35545" s="1"/>
      <c r="B35545" s="1"/>
      <c r="C35545" s="1"/>
      <c r="D35545" s="8"/>
      <c r="E35545" s="1"/>
      <c r="F35545" s="1"/>
      <c r="G35545" s="1"/>
      <c r="H35545" s="1"/>
    </row>
    <row r="35546">
      <c r="A35546" s="1"/>
      <c r="B35546" s="1"/>
      <c r="C35546" s="1"/>
      <c r="D35546" s="8"/>
      <c r="E35546" s="1"/>
      <c r="F35546" s="1"/>
      <c r="G35546" s="1"/>
      <c r="H35546" s="1"/>
    </row>
    <row r="35547">
      <c r="A35547" s="1"/>
      <c r="B35547" s="1"/>
      <c r="C35547" s="1"/>
      <c r="D35547" s="8"/>
      <c r="E35547" s="1"/>
      <c r="F35547" s="1"/>
      <c r="G35547" s="1"/>
      <c r="H35547" s="1"/>
    </row>
    <row r="35548">
      <c r="A35548" s="1"/>
      <c r="B35548" s="1"/>
      <c r="C35548" s="1"/>
      <c r="D35548" s="8"/>
      <c r="E35548" s="1"/>
      <c r="F35548" s="1"/>
      <c r="G35548" s="1"/>
      <c r="H35548" s="1"/>
    </row>
    <row r="35549">
      <c r="A35549" s="1"/>
      <c r="B35549" s="1"/>
      <c r="C35549" s="1"/>
      <c r="D35549" s="8"/>
      <c r="E35549" s="1"/>
      <c r="F35549" s="1"/>
      <c r="G35549" s="1"/>
      <c r="H35549" s="1"/>
    </row>
    <row r="35550">
      <c r="A35550" s="1"/>
      <c r="B35550" s="1"/>
      <c r="C35550" s="1"/>
      <c r="D35550" s="8"/>
      <c r="E35550" s="1"/>
      <c r="F35550" s="1"/>
      <c r="G35550" s="1"/>
      <c r="H35550" s="1"/>
    </row>
    <row r="35551">
      <c r="A35551" s="1"/>
      <c r="B35551" s="1"/>
      <c r="C35551" s="1"/>
      <c r="D35551" s="8"/>
      <c r="E35551" s="1"/>
      <c r="F35551" s="1"/>
      <c r="G35551" s="1"/>
      <c r="H35551" s="1"/>
    </row>
    <row r="35552">
      <c r="A35552" s="1"/>
      <c r="B35552" s="1"/>
      <c r="C35552" s="1"/>
      <c r="D35552" s="8"/>
      <c r="E35552" s="1"/>
      <c r="F35552" s="1"/>
      <c r="G35552" s="1"/>
      <c r="H35552" s="1"/>
    </row>
    <row r="35553">
      <c r="A35553" s="1"/>
      <c r="B35553" s="1"/>
      <c r="C35553" s="1"/>
      <c r="D35553" s="8"/>
      <c r="E35553" s="1"/>
      <c r="F35553" s="1"/>
      <c r="G35553" s="1"/>
      <c r="H35553" s="1"/>
    </row>
    <row r="35554">
      <c r="A35554" s="1"/>
      <c r="B35554" s="1"/>
      <c r="C35554" s="1"/>
      <c r="D35554" s="8"/>
      <c r="E35554" s="1"/>
      <c r="F35554" s="1"/>
      <c r="G35554" s="1"/>
      <c r="H35554" s="1"/>
    </row>
    <row r="35555">
      <c r="A35555" s="1"/>
      <c r="B35555" s="1"/>
      <c r="C35555" s="1"/>
      <c r="D35555" s="8"/>
      <c r="E35555" s="1"/>
      <c r="F35555" s="1"/>
      <c r="G35555" s="1"/>
      <c r="H35555" s="1"/>
    </row>
    <row r="35556">
      <c r="A35556" s="1"/>
      <c r="B35556" s="1"/>
      <c r="C35556" s="1"/>
      <c r="D35556" s="8"/>
      <c r="E35556" s="1"/>
      <c r="F35556" s="1"/>
      <c r="G35556" s="1"/>
      <c r="H35556" s="1"/>
    </row>
    <row r="35557">
      <c r="A35557" s="1"/>
      <c r="B35557" s="1"/>
      <c r="C35557" s="1"/>
      <c r="D35557" s="8"/>
      <c r="E35557" s="1"/>
      <c r="F35557" s="1"/>
      <c r="G35557" s="1"/>
      <c r="H35557" s="1"/>
    </row>
    <row r="35558">
      <c r="A35558" s="1"/>
      <c r="B35558" s="1"/>
      <c r="C35558" s="1"/>
      <c r="D35558" s="8"/>
      <c r="E35558" s="1"/>
      <c r="F35558" s="1"/>
      <c r="G35558" s="1"/>
      <c r="H35558" s="1"/>
    </row>
    <row r="35559">
      <c r="A35559" s="1"/>
      <c r="B35559" s="1"/>
      <c r="C35559" s="1"/>
      <c r="D35559" s="8"/>
      <c r="E35559" s="1"/>
      <c r="F35559" s="1"/>
      <c r="G35559" s="1"/>
      <c r="H35559" s="1"/>
    </row>
    <row r="35560">
      <c r="A35560" s="1"/>
      <c r="B35560" s="1"/>
      <c r="C35560" s="1"/>
      <c r="D35560" s="8"/>
      <c r="E35560" s="1"/>
      <c r="F35560" s="1"/>
      <c r="G35560" s="1"/>
      <c r="H35560" s="1"/>
    </row>
    <row r="35561">
      <c r="A35561" s="1"/>
      <c r="B35561" s="1"/>
      <c r="C35561" s="1"/>
      <c r="D35561" s="8"/>
      <c r="E35561" s="1"/>
      <c r="F35561" s="1"/>
      <c r="G35561" s="1"/>
      <c r="H35561" s="1"/>
    </row>
    <row r="35562">
      <c r="A35562" s="1"/>
      <c r="B35562" s="1"/>
      <c r="C35562" s="1"/>
      <c r="D35562" s="8"/>
      <c r="E35562" s="1"/>
      <c r="F35562" s="1"/>
      <c r="G35562" s="1"/>
      <c r="H35562" s="1"/>
    </row>
    <row r="35563">
      <c r="A35563" s="1"/>
      <c r="B35563" s="1"/>
      <c r="C35563" s="1"/>
      <c r="D35563" s="8"/>
      <c r="E35563" s="1"/>
      <c r="F35563" s="1"/>
      <c r="G35563" s="1"/>
      <c r="H35563" s="1"/>
    </row>
    <row r="35564">
      <c r="A35564" s="1"/>
      <c r="B35564" s="1"/>
      <c r="C35564" s="1"/>
      <c r="D35564" s="8"/>
      <c r="E35564" s="1"/>
      <c r="F35564" s="1"/>
      <c r="G35564" s="1"/>
      <c r="H35564" s="1"/>
    </row>
    <row r="35565">
      <c r="A35565" s="1"/>
      <c r="B35565" s="1"/>
      <c r="C35565" s="1"/>
      <c r="D35565" s="8"/>
      <c r="E35565" s="1"/>
      <c r="F35565" s="1"/>
      <c r="G35565" s="1"/>
      <c r="H35565" s="1"/>
    </row>
    <row r="35566">
      <c r="A35566" s="1"/>
      <c r="B35566" s="1"/>
      <c r="C35566" s="1"/>
      <c r="D35566" s="8"/>
      <c r="E35566" s="1"/>
      <c r="F35566" s="1"/>
      <c r="G35566" s="1"/>
      <c r="H35566" s="1"/>
    </row>
    <row r="35567">
      <c r="A35567" s="1"/>
      <c r="B35567" s="1"/>
      <c r="C35567" s="1"/>
      <c r="D35567" s="8"/>
      <c r="E35567" s="1"/>
      <c r="F35567" s="1"/>
      <c r="G35567" s="1"/>
      <c r="H35567" s="1"/>
    </row>
    <row r="35568">
      <c r="A35568" s="1"/>
      <c r="B35568" s="1"/>
      <c r="C35568" s="1"/>
      <c r="D35568" s="8"/>
      <c r="E35568" s="1"/>
      <c r="F35568" s="1"/>
      <c r="G35568" s="1"/>
      <c r="H35568" s="1"/>
    </row>
    <row r="35569">
      <c r="A35569" s="1"/>
      <c r="B35569" s="1"/>
      <c r="C35569" s="1"/>
      <c r="D35569" s="8"/>
      <c r="E35569" s="1"/>
      <c r="F35569" s="1"/>
      <c r="G35569" s="1"/>
      <c r="H35569" s="1"/>
    </row>
    <row r="35570">
      <c r="A35570" s="1"/>
      <c r="B35570" s="1"/>
      <c r="C35570" s="1"/>
      <c r="D35570" s="8"/>
      <c r="E35570" s="1"/>
      <c r="F35570" s="1"/>
      <c r="G35570" s="1"/>
      <c r="H35570" s="1"/>
    </row>
    <row r="35571">
      <c r="A35571" s="1"/>
      <c r="B35571" s="1"/>
      <c r="C35571" s="1"/>
      <c r="D35571" s="8"/>
      <c r="E35571" s="1"/>
      <c r="F35571" s="1"/>
      <c r="G35571" s="1"/>
      <c r="H35571" s="1"/>
    </row>
    <row r="35572">
      <c r="A35572" s="1"/>
      <c r="B35572" s="1"/>
      <c r="C35572" s="1"/>
      <c r="D35572" s="8"/>
      <c r="E35572" s="1"/>
      <c r="F35572" s="1"/>
      <c r="G35572" s="1"/>
      <c r="H35572" s="1"/>
    </row>
    <row r="35573">
      <c r="A35573" s="1"/>
      <c r="B35573" s="1"/>
      <c r="C35573" s="1"/>
      <c r="D35573" s="8"/>
      <c r="E35573" s="1"/>
      <c r="F35573" s="1"/>
      <c r="G35573" s="1"/>
      <c r="H35573" s="1"/>
    </row>
    <row r="35574">
      <c r="A35574" s="1"/>
      <c r="B35574" s="1"/>
      <c r="C35574" s="1"/>
      <c r="D35574" s="8"/>
      <c r="E35574" s="1"/>
      <c r="F35574" s="1"/>
      <c r="G35574" s="1"/>
      <c r="H35574" s="1"/>
    </row>
    <row r="35575">
      <c r="A35575" s="1"/>
      <c r="B35575" s="1"/>
      <c r="C35575" s="1"/>
      <c r="D35575" s="8"/>
      <c r="E35575" s="1"/>
      <c r="F35575" s="1"/>
      <c r="G35575" s="1"/>
      <c r="H35575" s="1"/>
    </row>
    <row r="35576">
      <c r="A35576" s="1"/>
      <c r="B35576" s="1"/>
      <c r="C35576" s="1"/>
      <c r="D35576" s="8"/>
      <c r="E35576" s="1"/>
      <c r="F35576" s="1"/>
      <c r="G35576" s="1"/>
      <c r="H35576" s="1"/>
    </row>
    <row r="35577">
      <c r="A35577" s="1"/>
      <c r="B35577" s="1"/>
      <c r="C35577" s="1"/>
      <c r="D35577" s="8"/>
      <c r="E35577" s="1"/>
      <c r="F35577" s="1"/>
      <c r="G35577" s="1"/>
      <c r="H35577" s="1"/>
    </row>
    <row r="35578">
      <c r="A35578" s="1"/>
      <c r="B35578" s="1"/>
      <c r="C35578" s="1"/>
      <c r="D35578" s="8"/>
      <c r="E35578" s="1"/>
      <c r="F35578" s="1"/>
      <c r="G35578" s="1"/>
      <c r="H35578" s="1"/>
    </row>
    <row r="35579">
      <c r="A35579" s="1"/>
      <c r="B35579" s="1"/>
      <c r="C35579" s="1"/>
      <c r="D35579" s="8"/>
      <c r="E35579" s="1"/>
      <c r="F35579" s="1"/>
      <c r="G35579" s="1"/>
      <c r="H35579" s="1"/>
    </row>
    <row r="35580">
      <c r="A35580" s="1"/>
      <c r="B35580" s="1"/>
      <c r="C35580" s="1"/>
      <c r="D35580" s="8"/>
      <c r="E35580" s="1"/>
      <c r="F35580" s="1"/>
      <c r="G35580" s="1"/>
      <c r="H35580" s="1"/>
    </row>
    <row r="35581">
      <c r="A35581" s="1"/>
      <c r="B35581" s="1"/>
      <c r="C35581" s="1"/>
      <c r="D35581" s="8"/>
      <c r="E35581" s="1"/>
      <c r="F35581" s="1"/>
      <c r="G35581" s="1"/>
      <c r="H35581" s="1"/>
    </row>
    <row r="35582">
      <c r="A35582" s="1"/>
      <c r="B35582" s="1"/>
      <c r="C35582" s="1"/>
      <c r="D35582" s="8"/>
      <c r="E35582" s="1"/>
      <c r="F35582" s="1"/>
      <c r="G35582" s="1"/>
      <c r="H35582" s="1"/>
    </row>
    <row r="35583">
      <c r="A35583" s="1"/>
      <c r="B35583" s="1"/>
      <c r="C35583" s="1"/>
      <c r="D35583" s="8"/>
      <c r="E35583" s="1"/>
      <c r="F35583" s="1"/>
      <c r="G35583" s="1"/>
      <c r="H35583" s="1"/>
    </row>
    <row r="35584">
      <c r="A35584" s="1"/>
      <c r="B35584" s="1"/>
      <c r="C35584" s="1"/>
      <c r="D35584" s="8"/>
      <c r="E35584" s="1"/>
      <c r="F35584" s="1"/>
      <c r="G35584" s="1"/>
      <c r="H35584" s="1"/>
    </row>
    <row r="35585">
      <c r="A35585" s="1"/>
      <c r="B35585" s="1"/>
      <c r="C35585" s="1"/>
      <c r="D35585" s="8"/>
      <c r="E35585" s="1"/>
      <c r="F35585" s="1"/>
      <c r="G35585" s="1"/>
      <c r="H35585" s="1"/>
    </row>
    <row r="35586">
      <c r="A35586" s="1"/>
      <c r="B35586" s="1"/>
      <c r="C35586" s="1"/>
      <c r="D35586" s="8"/>
      <c r="E35586" s="1"/>
      <c r="F35586" s="1"/>
      <c r="G35586" s="1"/>
      <c r="H35586" s="1"/>
    </row>
    <row r="35587">
      <c r="A35587" s="1"/>
      <c r="B35587" s="1"/>
      <c r="C35587" s="1"/>
      <c r="D35587" s="8"/>
      <c r="E35587" s="1"/>
      <c r="F35587" s="1"/>
      <c r="G35587" s="1"/>
      <c r="H35587" s="1"/>
    </row>
    <row r="35588">
      <c r="A35588" s="1"/>
      <c r="B35588" s="1"/>
      <c r="C35588" s="1"/>
      <c r="D35588" s="8"/>
      <c r="E35588" s="1"/>
      <c r="F35588" s="1"/>
      <c r="G35588" s="1"/>
      <c r="H35588" s="1"/>
    </row>
    <row r="35589">
      <c r="A35589" s="1"/>
      <c r="B35589" s="1"/>
      <c r="C35589" s="1"/>
      <c r="D35589" s="8"/>
      <c r="E35589" s="1"/>
      <c r="F35589" s="1"/>
      <c r="G35589" s="1"/>
      <c r="H35589" s="1"/>
    </row>
    <row r="35590">
      <c r="A35590" s="1"/>
      <c r="B35590" s="1"/>
      <c r="C35590" s="1"/>
      <c r="D35590" s="8"/>
      <c r="E35590" s="1"/>
      <c r="F35590" s="1"/>
      <c r="G35590" s="1"/>
      <c r="H35590" s="1"/>
    </row>
    <row r="35591">
      <c r="A35591" s="1"/>
      <c r="B35591" s="1"/>
      <c r="C35591" s="1"/>
      <c r="D35591" s="8"/>
      <c r="E35591" s="1"/>
      <c r="F35591" s="1"/>
      <c r="G35591" s="1"/>
      <c r="H35591" s="1"/>
    </row>
    <row r="35592">
      <c r="A35592" s="1"/>
      <c r="B35592" s="1"/>
      <c r="C35592" s="1"/>
      <c r="D35592" s="8"/>
      <c r="E35592" s="1"/>
      <c r="F35592" s="1"/>
      <c r="G35592" s="1"/>
      <c r="H35592" s="1"/>
    </row>
    <row r="35593">
      <c r="A35593" s="1"/>
      <c r="B35593" s="1"/>
      <c r="C35593" s="1"/>
      <c r="D35593" s="8"/>
      <c r="E35593" s="1"/>
      <c r="F35593" s="1"/>
      <c r="G35593" s="1"/>
      <c r="H35593" s="1"/>
    </row>
    <row r="35594">
      <c r="A35594" s="1"/>
      <c r="B35594" s="1"/>
      <c r="C35594" s="1"/>
      <c r="D35594" s="8"/>
      <c r="E35594" s="1"/>
      <c r="F35594" s="1"/>
      <c r="G35594" s="1"/>
      <c r="H35594" s="1"/>
    </row>
    <row r="35595">
      <c r="A35595" s="1"/>
      <c r="B35595" s="1"/>
      <c r="C35595" s="1"/>
      <c r="D35595" s="8"/>
      <c r="E35595" s="1"/>
      <c r="F35595" s="1"/>
      <c r="G35595" s="1"/>
      <c r="H35595" s="1"/>
    </row>
    <row r="35596">
      <c r="A35596" s="1"/>
      <c r="B35596" s="1"/>
      <c r="C35596" s="1"/>
      <c r="D35596" s="8"/>
      <c r="E35596" s="1"/>
      <c r="F35596" s="1"/>
      <c r="G35596" s="1"/>
      <c r="H35596" s="1"/>
    </row>
    <row r="35597">
      <c r="A35597" s="1"/>
      <c r="B35597" s="1"/>
      <c r="C35597" s="1"/>
      <c r="D35597" s="8"/>
      <c r="E35597" s="1"/>
      <c r="F35597" s="1"/>
      <c r="G35597" s="1"/>
      <c r="H35597" s="1"/>
    </row>
    <row r="35598">
      <c r="A35598" s="1"/>
      <c r="B35598" s="1"/>
      <c r="C35598" s="1"/>
      <c r="D35598" s="8"/>
      <c r="E35598" s="1"/>
      <c r="F35598" s="1"/>
      <c r="G35598" s="1"/>
      <c r="H35598" s="1"/>
    </row>
    <row r="35599">
      <c r="A35599" s="1"/>
      <c r="B35599" s="1"/>
      <c r="C35599" s="1"/>
      <c r="D35599" s="8"/>
      <c r="E35599" s="1"/>
      <c r="F35599" s="1"/>
      <c r="G35599" s="1"/>
      <c r="H35599" s="1"/>
    </row>
    <row r="35600">
      <c r="A35600" s="1"/>
      <c r="B35600" s="1"/>
      <c r="C35600" s="1"/>
      <c r="D35600" s="8"/>
      <c r="E35600" s="1"/>
      <c r="F35600" s="1"/>
      <c r="G35600" s="1"/>
      <c r="H35600" s="1"/>
    </row>
    <row r="35601">
      <c r="A35601" s="1"/>
      <c r="B35601" s="1"/>
      <c r="C35601" s="1"/>
      <c r="D35601" s="8"/>
      <c r="E35601" s="1"/>
      <c r="F35601" s="1"/>
      <c r="G35601" s="1"/>
      <c r="H35601" s="1"/>
    </row>
    <row r="35602">
      <c r="A35602" s="1"/>
      <c r="B35602" s="1"/>
      <c r="C35602" s="1"/>
      <c r="D35602" s="8"/>
      <c r="E35602" s="1"/>
      <c r="F35602" s="1"/>
      <c r="G35602" s="1"/>
      <c r="H35602" s="1"/>
    </row>
    <row r="35603">
      <c r="A35603" s="1"/>
      <c r="B35603" s="1"/>
      <c r="C35603" s="1"/>
      <c r="D35603" s="8"/>
      <c r="E35603" s="1"/>
      <c r="F35603" s="1"/>
      <c r="G35603" s="1"/>
      <c r="H35603" s="1"/>
    </row>
    <row r="35604">
      <c r="A35604" s="1"/>
      <c r="B35604" s="1"/>
      <c r="C35604" s="1"/>
      <c r="D35604" s="8"/>
      <c r="E35604" s="1"/>
      <c r="F35604" s="1"/>
      <c r="G35604" s="1"/>
      <c r="H35604" s="1"/>
    </row>
    <row r="35605">
      <c r="A35605" s="1"/>
      <c r="B35605" s="1"/>
      <c r="C35605" s="1"/>
      <c r="D35605" s="8"/>
      <c r="E35605" s="1"/>
      <c r="F35605" s="1"/>
      <c r="G35605" s="1"/>
      <c r="H35605" s="1"/>
    </row>
    <row r="35606">
      <c r="A35606" s="1"/>
      <c r="B35606" s="1"/>
      <c r="C35606" s="1"/>
      <c r="D35606" s="8"/>
      <c r="E35606" s="1"/>
      <c r="F35606" s="1"/>
      <c r="G35606" s="1"/>
      <c r="H35606" s="1"/>
    </row>
    <row r="35607">
      <c r="A35607" s="1"/>
      <c r="B35607" s="1"/>
      <c r="C35607" s="1"/>
      <c r="D35607" s="8"/>
      <c r="E35607" s="1"/>
      <c r="F35607" s="1"/>
      <c r="G35607" s="1"/>
      <c r="H35607" s="1"/>
    </row>
    <row r="35608">
      <c r="A35608" s="1"/>
      <c r="B35608" s="1"/>
      <c r="C35608" s="1"/>
      <c r="D35608" s="8"/>
      <c r="E35608" s="1"/>
      <c r="F35608" s="1"/>
      <c r="G35608" s="1"/>
      <c r="H35608" s="1"/>
    </row>
    <row r="35609">
      <c r="A35609" s="1"/>
      <c r="B35609" s="1"/>
      <c r="C35609" s="1"/>
      <c r="D35609" s="8"/>
      <c r="E35609" s="1"/>
      <c r="F35609" s="1"/>
      <c r="G35609" s="1"/>
      <c r="H35609" s="1"/>
    </row>
    <row r="35610">
      <c r="A35610" s="1"/>
      <c r="B35610" s="1"/>
      <c r="C35610" s="1"/>
      <c r="D35610" s="8"/>
      <c r="E35610" s="1"/>
      <c r="F35610" s="1"/>
      <c r="G35610" s="1"/>
      <c r="H35610" s="1"/>
    </row>
    <row r="35611">
      <c r="A35611" s="1"/>
      <c r="B35611" s="1"/>
      <c r="C35611" s="1"/>
      <c r="D35611" s="8"/>
      <c r="E35611" s="1"/>
      <c r="F35611" s="1"/>
      <c r="G35611" s="1"/>
      <c r="H35611" s="1"/>
    </row>
    <row r="35612">
      <c r="A35612" s="1"/>
      <c r="B35612" s="1"/>
      <c r="C35612" s="1"/>
      <c r="D35612" s="8"/>
      <c r="E35612" s="1"/>
      <c r="F35612" s="1"/>
      <c r="G35612" s="1"/>
      <c r="H35612" s="1"/>
    </row>
    <row r="35613">
      <c r="A35613" s="1"/>
      <c r="B35613" s="1"/>
      <c r="C35613" s="1"/>
      <c r="D35613" s="8"/>
      <c r="E35613" s="1"/>
      <c r="F35613" s="1"/>
      <c r="G35613" s="1"/>
      <c r="H35613" s="1"/>
    </row>
    <row r="35614">
      <c r="A35614" s="1"/>
      <c r="B35614" s="1"/>
      <c r="C35614" s="1"/>
      <c r="D35614" s="8"/>
      <c r="E35614" s="1"/>
      <c r="F35614" s="1"/>
      <c r="G35614" s="1"/>
      <c r="H35614" s="1"/>
    </row>
    <row r="35615">
      <c r="A35615" s="1"/>
      <c r="B35615" s="1"/>
      <c r="C35615" s="1"/>
      <c r="D35615" s="8"/>
      <c r="E35615" s="1"/>
      <c r="F35615" s="1"/>
      <c r="G35615" s="1"/>
      <c r="H35615" s="1"/>
    </row>
    <row r="35616">
      <c r="A35616" s="1"/>
      <c r="B35616" s="1"/>
      <c r="C35616" s="1"/>
      <c r="D35616" s="8"/>
      <c r="E35616" s="1"/>
      <c r="F35616" s="1"/>
      <c r="G35616" s="1"/>
      <c r="H35616" s="1"/>
    </row>
    <row r="35617">
      <c r="A35617" s="1"/>
      <c r="B35617" s="1"/>
      <c r="C35617" s="1"/>
      <c r="D35617" s="8"/>
      <c r="E35617" s="1"/>
      <c r="F35617" s="1"/>
      <c r="G35617" s="1"/>
      <c r="H35617" s="1"/>
    </row>
    <row r="35618">
      <c r="A35618" s="1"/>
      <c r="B35618" s="1"/>
      <c r="C35618" s="1"/>
      <c r="D35618" s="8"/>
      <c r="E35618" s="1"/>
      <c r="F35618" s="1"/>
      <c r="G35618" s="1"/>
      <c r="H35618" s="1"/>
    </row>
    <row r="35619">
      <c r="A35619" s="1"/>
      <c r="B35619" s="1"/>
      <c r="C35619" s="1"/>
      <c r="D35619" s="8"/>
      <c r="E35619" s="1"/>
      <c r="F35619" s="1"/>
      <c r="G35619" s="1"/>
      <c r="H35619" s="1"/>
    </row>
    <row r="35620">
      <c r="A35620" s="1"/>
      <c r="B35620" s="1"/>
      <c r="C35620" s="1"/>
      <c r="D35620" s="8"/>
      <c r="E35620" s="1"/>
      <c r="F35620" s="1"/>
      <c r="G35620" s="1"/>
      <c r="H35620" s="1"/>
    </row>
    <row r="35621">
      <c r="A35621" s="1"/>
      <c r="B35621" s="1"/>
      <c r="C35621" s="1"/>
      <c r="D35621" s="8"/>
      <c r="E35621" s="1"/>
      <c r="F35621" s="1"/>
      <c r="G35621" s="1"/>
      <c r="H35621" s="1"/>
    </row>
    <row r="35622">
      <c r="A35622" s="1"/>
      <c r="B35622" s="1"/>
      <c r="C35622" s="1"/>
      <c r="D35622" s="8"/>
      <c r="E35622" s="1"/>
      <c r="F35622" s="1"/>
      <c r="G35622" s="1"/>
      <c r="H35622" s="1"/>
    </row>
    <row r="35623">
      <c r="A35623" s="1"/>
      <c r="B35623" s="1"/>
      <c r="C35623" s="1"/>
      <c r="D35623" s="8"/>
      <c r="E35623" s="1"/>
      <c r="F35623" s="1"/>
      <c r="G35623" s="1"/>
      <c r="H35623" s="1"/>
    </row>
    <row r="35624">
      <c r="A35624" s="1"/>
      <c r="B35624" s="1"/>
      <c r="C35624" s="1"/>
      <c r="D35624" s="8"/>
      <c r="E35624" s="1"/>
      <c r="F35624" s="1"/>
      <c r="G35624" s="1"/>
      <c r="H35624" s="1"/>
    </row>
    <row r="35625">
      <c r="A35625" s="1"/>
      <c r="B35625" s="1"/>
      <c r="C35625" s="1"/>
      <c r="D35625" s="8"/>
      <c r="E35625" s="1"/>
      <c r="F35625" s="1"/>
      <c r="G35625" s="1"/>
      <c r="H35625" s="1"/>
    </row>
    <row r="35626">
      <c r="A35626" s="1"/>
      <c r="B35626" s="1"/>
      <c r="C35626" s="1"/>
      <c r="D35626" s="8"/>
      <c r="E35626" s="1"/>
      <c r="F35626" s="1"/>
      <c r="G35626" s="1"/>
      <c r="H35626" s="1"/>
    </row>
    <row r="35627">
      <c r="A35627" s="1"/>
      <c r="B35627" s="1"/>
      <c r="C35627" s="1"/>
      <c r="D35627" s="8"/>
      <c r="E35627" s="1"/>
      <c r="F35627" s="1"/>
      <c r="G35627" s="1"/>
      <c r="H35627" s="1"/>
    </row>
    <row r="35628">
      <c r="A35628" s="1"/>
      <c r="B35628" s="1"/>
      <c r="C35628" s="1"/>
      <c r="D35628" s="8"/>
      <c r="E35628" s="1"/>
      <c r="F35628" s="1"/>
      <c r="G35628" s="1"/>
      <c r="H35628" s="1"/>
    </row>
    <row r="35629">
      <c r="A35629" s="1"/>
      <c r="B35629" s="1"/>
      <c r="C35629" s="1"/>
      <c r="D35629" s="8"/>
      <c r="E35629" s="1"/>
      <c r="F35629" s="1"/>
      <c r="G35629" s="1"/>
      <c r="H35629" s="1"/>
    </row>
    <row r="35630">
      <c r="A35630" s="1"/>
      <c r="B35630" s="1"/>
      <c r="C35630" s="1"/>
      <c r="D35630" s="8"/>
      <c r="E35630" s="1"/>
      <c r="F35630" s="1"/>
      <c r="G35630" s="1"/>
      <c r="H35630" s="1"/>
    </row>
    <row r="35631">
      <c r="A35631" s="1"/>
      <c r="B35631" s="1"/>
      <c r="C35631" s="1"/>
      <c r="D35631" s="8"/>
      <c r="E35631" s="1"/>
      <c r="F35631" s="1"/>
      <c r="G35631" s="1"/>
      <c r="H35631" s="1"/>
    </row>
    <row r="35632">
      <c r="A35632" s="1"/>
      <c r="B35632" s="1"/>
      <c r="C35632" s="1"/>
      <c r="D35632" s="8"/>
      <c r="E35632" s="1"/>
      <c r="F35632" s="1"/>
      <c r="G35632" s="1"/>
      <c r="H35632" s="1"/>
    </row>
    <row r="35633">
      <c r="A35633" s="1"/>
      <c r="B35633" s="1"/>
      <c r="C35633" s="1"/>
      <c r="D35633" s="8"/>
      <c r="E35633" s="1"/>
      <c r="F35633" s="1"/>
      <c r="G35633" s="1"/>
      <c r="H35633" s="1"/>
    </row>
    <row r="35634">
      <c r="A35634" s="1"/>
      <c r="B35634" s="1"/>
      <c r="C35634" s="1"/>
      <c r="D35634" s="8"/>
      <c r="E35634" s="1"/>
      <c r="F35634" s="1"/>
      <c r="G35634" s="1"/>
      <c r="H35634" s="1"/>
    </row>
    <row r="35635">
      <c r="A35635" s="1"/>
      <c r="B35635" s="1"/>
      <c r="C35635" s="1"/>
      <c r="D35635" s="8"/>
      <c r="E35635" s="1"/>
      <c r="F35635" s="1"/>
      <c r="G35635" s="1"/>
      <c r="H35635" s="1"/>
    </row>
    <row r="35636">
      <c r="A35636" s="1"/>
      <c r="B35636" s="1"/>
      <c r="C35636" s="1"/>
      <c r="D35636" s="8"/>
      <c r="E35636" s="1"/>
      <c r="F35636" s="1"/>
      <c r="G35636" s="1"/>
      <c r="H35636" s="1"/>
    </row>
    <row r="35637">
      <c r="A35637" s="1"/>
      <c r="B35637" s="1"/>
      <c r="C35637" s="1"/>
      <c r="D35637" s="8"/>
      <c r="E35637" s="1"/>
      <c r="F35637" s="1"/>
      <c r="G35637" s="1"/>
      <c r="H35637" s="1"/>
    </row>
    <row r="35638">
      <c r="A35638" s="1"/>
      <c r="B35638" s="1"/>
      <c r="C35638" s="1"/>
      <c r="D35638" s="8"/>
      <c r="E35638" s="1"/>
      <c r="F35638" s="1"/>
      <c r="G35638" s="1"/>
      <c r="H35638" s="1"/>
    </row>
    <row r="35639">
      <c r="A35639" s="1"/>
      <c r="B35639" s="1"/>
      <c r="C35639" s="1"/>
      <c r="D35639" s="8"/>
      <c r="E35639" s="1"/>
      <c r="F35639" s="1"/>
      <c r="G35639" s="1"/>
      <c r="H35639" s="1"/>
    </row>
    <row r="35640">
      <c r="A35640" s="1"/>
      <c r="B35640" s="1"/>
      <c r="C35640" s="1"/>
      <c r="D35640" s="8"/>
      <c r="E35640" s="1"/>
      <c r="F35640" s="1"/>
      <c r="G35640" s="1"/>
      <c r="H35640" s="1"/>
    </row>
    <row r="35641">
      <c r="A35641" s="1"/>
      <c r="B35641" s="1"/>
      <c r="C35641" s="1"/>
      <c r="D35641" s="8"/>
      <c r="E35641" s="1"/>
      <c r="F35641" s="1"/>
      <c r="G35641" s="1"/>
      <c r="H35641" s="1"/>
    </row>
    <row r="35642">
      <c r="A35642" s="1"/>
      <c r="B35642" s="1"/>
      <c r="C35642" s="1"/>
      <c r="D35642" s="8"/>
      <c r="E35642" s="1"/>
      <c r="F35642" s="1"/>
      <c r="G35642" s="1"/>
      <c r="H35642" s="1"/>
    </row>
    <row r="35643">
      <c r="A35643" s="1"/>
      <c r="B35643" s="1"/>
      <c r="C35643" s="1"/>
      <c r="D35643" s="8"/>
      <c r="E35643" s="1"/>
      <c r="F35643" s="1"/>
      <c r="G35643" s="1"/>
      <c r="H35643" s="1"/>
    </row>
    <row r="35644">
      <c r="A35644" s="1"/>
      <c r="B35644" s="1"/>
      <c r="C35644" s="1"/>
      <c r="D35644" s="8"/>
      <c r="E35644" s="1"/>
      <c r="F35644" s="1"/>
      <c r="G35644" s="1"/>
      <c r="H35644" s="1"/>
    </row>
    <row r="35645">
      <c r="A35645" s="1"/>
      <c r="B35645" s="1"/>
      <c r="C35645" s="1"/>
      <c r="D35645" s="8"/>
      <c r="E35645" s="1"/>
      <c r="F35645" s="1"/>
      <c r="G35645" s="1"/>
      <c r="H35645" s="1"/>
    </row>
    <row r="35646">
      <c r="A35646" s="1"/>
      <c r="B35646" s="1"/>
      <c r="C35646" s="1"/>
      <c r="D35646" s="8"/>
      <c r="E35646" s="1"/>
      <c r="F35646" s="1"/>
      <c r="G35646" s="1"/>
      <c r="H35646" s="1"/>
    </row>
    <row r="35647">
      <c r="A35647" s="1"/>
      <c r="B35647" s="1"/>
      <c r="C35647" s="1"/>
      <c r="D35647" s="8"/>
      <c r="E35647" s="1"/>
      <c r="F35647" s="1"/>
      <c r="G35647" s="1"/>
      <c r="H35647" s="1"/>
    </row>
    <row r="35648">
      <c r="A35648" s="1"/>
      <c r="B35648" s="1"/>
      <c r="C35648" s="1"/>
      <c r="D35648" s="8"/>
      <c r="E35648" s="1"/>
      <c r="F35648" s="1"/>
      <c r="G35648" s="1"/>
      <c r="H35648" s="1"/>
    </row>
    <row r="35649">
      <c r="A35649" s="1"/>
      <c r="B35649" s="1"/>
      <c r="C35649" s="1"/>
      <c r="D35649" s="8"/>
      <c r="E35649" s="1"/>
      <c r="F35649" s="1"/>
      <c r="G35649" s="1"/>
      <c r="H35649" s="1"/>
    </row>
    <row r="35650">
      <c r="A35650" s="1"/>
      <c r="B35650" s="1"/>
      <c r="C35650" s="1"/>
      <c r="D35650" s="8"/>
      <c r="E35650" s="1"/>
      <c r="F35650" s="1"/>
      <c r="G35650" s="1"/>
      <c r="H35650" s="1"/>
    </row>
    <row r="35651">
      <c r="A35651" s="1"/>
      <c r="B35651" s="1"/>
      <c r="C35651" s="1"/>
      <c r="D35651" s="8"/>
      <c r="E35651" s="1"/>
      <c r="F35651" s="1"/>
      <c r="G35651" s="1"/>
      <c r="H35651" s="1"/>
    </row>
    <row r="35652">
      <c r="A35652" s="1"/>
      <c r="B35652" s="1"/>
      <c r="C35652" s="1"/>
      <c r="D35652" s="8"/>
      <c r="E35652" s="1"/>
      <c r="F35652" s="1"/>
      <c r="G35652" s="1"/>
      <c r="H35652" s="1"/>
    </row>
    <row r="35653">
      <c r="A35653" s="1"/>
      <c r="B35653" s="1"/>
      <c r="C35653" s="1"/>
      <c r="D35653" s="8"/>
      <c r="E35653" s="1"/>
      <c r="F35653" s="1"/>
      <c r="G35653" s="1"/>
      <c r="H35653" s="1"/>
    </row>
    <row r="35654">
      <c r="A35654" s="1"/>
      <c r="B35654" s="1"/>
      <c r="C35654" s="1"/>
      <c r="D35654" s="8"/>
      <c r="E35654" s="1"/>
      <c r="F35654" s="1"/>
      <c r="G35654" s="1"/>
      <c r="H35654" s="1"/>
    </row>
    <row r="35655">
      <c r="A35655" s="1"/>
      <c r="B35655" s="1"/>
      <c r="C35655" s="1"/>
      <c r="D35655" s="8"/>
      <c r="E35655" s="1"/>
      <c r="F35655" s="1"/>
      <c r="G35655" s="1"/>
      <c r="H35655" s="1"/>
    </row>
    <row r="35656">
      <c r="A35656" s="1"/>
      <c r="B35656" s="1"/>
      <c r="C35656" s="1"/>
      <c r="D35656" s="8"/>
      <c r="E35656" s="1"/>
      <c r="F35656" s="1"/>
      <c r="G35656" s="1"/>
      <c r="H35656" s="1"/>
    </row>
    <row r="35657">
      <c r="A35657" s="1"/>
      <c r="B35657" s="1"/>
      <c r="C35657" s="1"/>
      <c r="D35657" s="8"/>
      <c r="E35657" s="1"/>
      <c r="F35657" s="1"/>
      <c r="G35657" s="1"/>
      <c r="H35657" s="1"/>
    </row>
    <row r="35658">
      <c r="A35658" s="1"/>
      <c r="B35658" s="1"/>
      <c r="C35658" s="1"/>
      <c r="D35658" s="8"/>
      <c r="E35658" s="1"/>
      <c r="F35658" s="1"/>
      <c r="G35658" s="1"/>
      <c r="H35658" s="1"/>
    </row>
    <row r="35659">
      <c r="A35659" s="1"/>
      <c r="B35659" s="1"/>
      <c r="C35659" s="1"/>
      <c r="D35659" s="8"/>
      <c r="E35659" s="1"/>
      <c r="F35659" s="1"/>
      <c r="G35659" s="1"/>
      <c r="H35659" s="1"/>
    </row>
    <row r="35660">
      <c r="A35660" s="1"/>
      <c r="B35660" s="1"/>
      <c r="C35660" s="1"/>
      <c r="D35660" s="8"/>
      <c r="E35660" s="1"/>
      <c r="F35660" s="1"/>
      <c r="G35660" s="1"/>
      <c r="H35660" s="1"/>
    </row>
    <row r="35661">
      <c r="A35661" s="1"/>
      <c r="B35661" s="1"/>
      <c r="C35661" s="1"/>
      <c r="D35661" s="8"/>
      <c r="E35661" s="1"/>
      <c r="F35661" s="1"/>
      <c r="G35661" s="1"/>
      <c r="H35661" s="1"/>
    </row>
    <row r="35662">
      <c r="A35662" s="1"/>
      <c r="B35662" s="1"/>
      <c r="C35662" s="1"/>
      <c r="D35662" s="8"/>
      <c r="E35662" s="1"/>
      <c r="F35662" s="1"/>
      <c r="G35662" s="1"/>
      <c r="H35662" s="1"/>
    </row>
    <row r="35663">
      <c r="A35663" s="1"/>
      <c r="B35663" s="1"/>
      <c r="C35663" s="1"/>
      <c r="D35663" s="8"/>
      <c r="E35663" s="1"/>
      <c r="F35663" s="1"/>
      <c r="G35663" s="1"/>
      <c r="H35663" s="1"/>
    </row>
    <row r="35664">
      <c r="A35664" s="1"/>
      <c r="B35664" s="1"/>
      <c r="C35664" s="1"/>
      <c r="D35664" s="8"/>
      <c r="E35664" s="1"/>
      <c r="F35664" s="1"/>
      <c r="G35664" s="1"/>
      <c r="H35664" s="1"/>
    </row>
    <row r="35665">
      <c r="A35665" s="1"/>
      <c r="B35665" s="1"/>
      <c r="C35665" s="1"/>
      <c r="D35665" s="8"/>
      <c r="E35665" s="1"/>
      <c r="F35665" s="1"/>
      <c r="G35665" s="1"/>
      <c r="H35665" s="1"/>
    </row>
    <row r="35666">
      <c r="A35666" s="1"/>
      <c r="B35666" s="1"/>
      <c r="C35666" s="1"/>
      <c r="D35666" s="8"/>
      <c r="E35666" s="1"/>
      <c r="F35666" s="1"/>
      <c r="G35666" s="1"/>
      <c r="H35666" s="1"/>
    </row>
    <row r="35667">
      <c r="A35667" s="1"/>
      <c r="B35667" s="1"/>
      <c r="C35667" s="1"/>
      <c r="D35667" s="8"/>
      <c r="E35667" s="1"/>
      <c r="F35667" s="1"/>
      <c r="G35667" s="1"/>
      <c r="H35667" s="1"/>
    </row>
    <row r="35668">
      <c r="A35668" s="1"/>
      <c r="B35668" s="1"/>
      <c r="C35668" s="1"/>
      <c r="D35668" s="8"/>
      <c r="E35668" s="1"/>
      <c r="F35668" s="1"/>
      <c r="G35668" s="1"/>
      <c r="H35668" s="1"/>
    </row>
    <row r="35669">
      <c r="A35669" s="1"/>
      <c r="B35669" s="1"/>
      <c r="C35669" s="1"/>
      <c r="D35669" s="8"/>
      <c r="E35669" s="1"/>
      <c r="F35669" s="1"/>
      <c r="G35669" s="1"/>
      <c r="H35669" s="1"/>
    </row>
    <row r="35670">
      <c r="A35670" s="1"/>
      <c r="B35670" s="1"/>
      <c r="C35670" s="1"/>
      <c r="D35670" s="8"/>
      <c r="E35670" s="1"/>
      <c r="F35670" s="1"/>
      <c r="G35670" s="1"/>
      <c r="H35670" s="1"/>
    </row>
    <row r="35671">
      <c r="A35671" s="1"/>
      <c r="B35671" s="1"/>
      <c r="C35671" s="1"/>
      <c r="D35671" s="8"/>
      <c r="E35671" s="1"/>
      <c r="F35671" s="1"/>
      <c r="G35671" s="1"/>
      <c r="H35671" s="1"/>
    </row>
    <row r="35672">
      <c r="A35672" s="1"/>
      <c r="B35672" s="1"/>
      <c r="C35672" s="1"/>
      <c r="D35672" s="8"/>
      <c r="E35672" s="1"/>
      <c r="F35672" s="1"/>
      <c r="G35672" s="1"/>
      <c r="H35672" s="1"/>
    </row>
    <row r="35673">
      <c r="A35673" s="1"/>
      <c r="B35673" s="1"/>
      <c r="C35673" s="1"/>
      <c r="D35673" s="8"/>
      <c r="E35673" s="1"/>
      <c r="F35673" s="1"/>
      <c r="G35673" s="1"/>
      <c r="H35673" s="1"/>
    </row>
    <row r="35674">
      <c r="A35674" s="1"/>
      <c r="B35674" s="1"/>
      <c r="C35674" s="1"/>
      <c r="D35674" s="8"/>
      <c r="E35674" s="1"/>
      <c r="F35674" s="1"/>
      <c r="G35674" s="1"/>
      <c r="H35674" s="1"/>
    </row>
    <row r="35675">
      <c r="A35675" s="1"/>
      <c r="B35675" s="1"/>
      <c r="C35675" s="1"/>
      <c r="D35675" s="8"/>
      <c r="E35675" s="1"/>
      <c r="F35675" s="1"/>
      <c r="G35675" s="1"/>
      <c r="H35675" s="1"/>
    </row>
    <row r="35676">
      <c r="A35676" s="1"/>
      <c r="B35676" s="1"/>
      <c r="C35676" s="1"/>
      <c r="D35676" s="8"/>
      <c r="E35676" s="1"/>
      <c r="F35676" s="1"/>
      <c r="G35676" s="1"/>
      <c r="H35676" s="1"/>
    </row>
    <row r="35677">
      <c r="A35677" s="1"/>
      <c r="B35677" s="1"/>
      <c r="C35677" s="1"/>
      <c r="D35677" s="8"/>
      <c r="E35677" s="1"/>
      <c r="F35677" s="1"/>
      <c r="G35677" s="1"/>
      <c r="H35677" s="1"/>
    </row>
    <row r="35678">
      <c r="A35678" s="1"/>
      <c r="B35678" s="1"/>
      <c r="C35678" s="1"/>
      <c r="D35678" s="8"/>
      <c r="E35678" s="1"/>
      <c r="F35678" s="1"/>
      <c r="G35678" s="1"/>
      <c r="H35678" s="1"/>
    </row>
    <row r="35679">
      <c r="A35679" s="1"/>
      <c r="B35679" s="1"/>
      <c r="C35679" s="1"/>
      <c r="D35679" s="8"/>
      <c r="E35679" s="1"/>
      <c r="F35679" s="1"/>
      <c r="G35679" s="1"/>
      <c r="H35679" s="1"/>
    </row>
    <row r="35680">
      <c r="A35680" s="1"/>
      <c r="B35680" s="1"/>
      <c r="C35680" s="1"/>
      <c r="D35680" s="8"/>
      <c r="E35680" s="1"/>
      <c r="F35680" s="1"/>
      <c r="G35680" s="1"/>
      <c r="H35680" s="1"/>
    </row>
    <row r="35681">
      <c r="A35681" s="1"/>
      <c r="B35681" s="1"/>
      <c r="C35681" s="1"/>
      <c r="D35681" s="8"/>
      <c r="E35681" s="1"/>
      <c r="F35681" s="1"/>
      <c r="G35681" s="1"/>
      <c r="H35681" s="1"/>
    </row>
    <row r="35682">
      <c r="A35682" s="1"/>
      <c r="B35682" s="1"/>
      <c r="C35682" s="1"/>
      <c r="D35682" s="8"/>
      <c r="E35682" s="1"/>
      <c r="F35682" s="1"/>
      <c r="G35682" s="1"/>
      <c r="H35682" s="1"/>
    </row>
    <row r="35683">
      <c r="A35683" s="1"/>
      <c r="B35683" s="1"/>
      <c r="C35683" s="1"/>
      <c r="D35683" s="8"/>
      <c r="E35683" s="1"/>
      <c r="F35683" s="1"/>
      <c r="G35683" s="1"/>
      <c r="H35683" s="1"/>
    </row>
    <row r="35684">
      <c r="A35684" s="1"/>
      <c r="B35684" s="1"/>
      <c r="C35684" s="1"/>
      <c r="D35684" s="8"/>
      <c r="E35684" s="1"/>
      <c r="F35684" s="1"/>
      <c r="G35684" s="1"/>
      <c r="H35684" s="1"/>
    </row>
    <row r="35685">
      <c r="A35685" s="1"/>
      <c r="B35685" s="1"/>
      <c r="C35685" s="1"/>
      <c r="D35685" s="8"/>
      <c r="E35685" s="1"/>
      <c r="F35685" s="1"/>
      <c r="G35685" s="1"/>
      <c r="H35685" s="1"/>
    </row>
    <row r="35686">
      <c r="A35686" s="1"/>
      <c r="B35686" s="1"/>
      <c r="C35686" s="1"/>
      <c r="D35686" s="8"/>
      <c r="E35686" s="1"/>
      <c r="F35686" s="1"/>
      <c r="G35686" s="1"/>
      <c r="H35686" s="1"/>
    </row>
    <row r="35687">
      <c r="A35687" s="1"/>
      <c r="B35687" s="1"/>
      <c r="C35687" s="1"/>
      <c r="D35687" s="8"/>
      <c r="E35687" s="1"/>
      <c r="F35687" s="1"/>
      <c r="G35687" s="1"/>
      <c r="H35687" s="1"/>
    </row>
    <row r="35688">
      <c r="A35688" s="1"/>
      <c r="B35688" s="1"/>
      <c r="C35688" s="1"/>
      <c r="D35688" s="8"/>
      <c r="E35688" s="1"/>
      <c r="F35688" s="1"/>
      <c r="G35688" s="1"/>
      <c r="H35688" s="1"/>
    </row>
    <row r="35689">
      <c r="A35689" s="1"/>
      <c r="B35689" s="1"/>
      <c r="C35689" s="1"/>
      <c r="D35689" s="8"/>
      <c r="E35689" s="1"/>
      <c r="F35689" s="1"/>
      <c r="G35689" s="1"/>
      <c r="H35689" s="1"/>
    </row>
    <row r="35690">
      <c r="A35690" s="1"/>
      <c r="B35690" s="1"/>
      <c r="C35690" s="1"/>
      <c r="D35690" s="8"/>
      <c r="E35690" s="1"/>
      <c r="F35690" s="1"/>
      <c r="G35690" s="1"/>
      <c r="H35690" s="1"/>
    </row>
    <row r="35691">
      <c r="A35691" s="1"/>
      <c r="B35691" s="1"/>
      <c r="C35691" s="1"/>
      <c r="D35691" s="8"/>
      <c r="E35691" s="1"/>
      <c r="F35691" s="1"/>
      <c r="G35691" s="1"/>
      <c r="H35691" s="1"/>
    </row>
    <row r="35692">
      <c r="A35692" s="1"/>
      <c r="B35692" s="1"/>
      <c r="C35692" s="1"/>
      <c r="D35692" s="8"/>
      <c r="E35692" s="1"/>
      <c r="F35692" s="1"/>
      <c r="G35692" s="1"/>
      <c r="H35692" s="1"/>
    </row>
    <row r="35693">
      <c r="A35693" s="1"/>
      <c r="B35693" s="1"/>
      <c r="C35693" s="1"/>
      <c r="D35693" s="8"/>
      <c r="E35693" s="1"/>
      <c r="F35693" s="1"/>
      <c r="G35693" s="1"/>
      <c r="H35693" s="1"/>
    </row>
    <row r="35694">
      <c r="A35694" s="1"/>
      <c r="B35694" s="1"/>
      <c r="C35694" s="1"/>
      <c r="D35694" s="8"/>
      <c r="E35694" s="1"/>
      <c r="F35694" s="1"/>
      <c r="G35694" s="1"/>
      <c r="H35694" s="1"/>
    </row>
    <row r="35695">
      <c r="A35695" s="1"/>
      <c r="B35695" s="1"/>
      <c r="C35695" s="1"/>
      <c r="D35695" s="8"/>
      <c r="E35695" s="1"/>
      <c r="F35695" s="1"/>
      <c r="G35695" s="1"/>
      <c r="H35695" s="1"/>
    </row>
    <row r="35696">
      <c r="A35696" s="1"/>
      <c r="B35696" s="1"/>
      <c r="C35696" s="1"/>
      <c r="D35696" s="8"/>
      <c r="E35696" s="1"/>
      <c r="F35696" s="1"/>
      <c r="G35696" s="1"/>
      <c r="H35696" s="1"/>
    </row>
    <row r="35697">
      <c r="A35697" s="1"/>
      <c r="B35697" s="1"/>
      <c r="C35697" s="1"/>
      <c r="D35697" s="8"/>
      <c r="E35697" s="1"/>
      <c r="F35697" s="1"/>
      <c r="G35697" s="1"/>
      <c r="H35697" s="1"/>
    </row>
    <row r="35698">
      <c r="A35698" s="1"/>
      <c r="B35698" s="1"/>
      <c r="C35698" s="1"/>
      <c r="D35698" s="8"/>
      <c r="E35698" s="1"/>
      <c r="F35698" s="1"/>
      <c r="G35698" s="1"/>
      <c r="H35698" s="1"/>
    </row>
    <row r="35699">
      <c r="A35699" s="1"/>
      <c r="B35699" s="1"/>
      <c r="C35699" s="1"/>
      <c r="D35699" s="8"/>
      <c r="E35699" s="1"/>
      <c r="F35699" s="1"/>
      <c r="G35699" s="1"/>
      <c r="H35699" s="1"/>
    </row>
    <row r="35700">
      <c r="A35700" s="1"/>
      <c r="B35700" s="1"/>
      <c r="C35700" s="1"/>
      <c r="D35700" s="8"/>
      <c r="E35700" s="1"/>
      <c r="F35700" s="1"/>
      <c r="G35700" s="1"/>
      <c r="H35700" s="1"/>
    </row>
    <row r="35701">
      <c r="A35701" s="1"/>
      <c r="B35701" s="1"/>
      <c r="C35701" s="1"/>
      <c r="D35701" s="8"/>
      <c r="E35701" s="1"/>
      <c r="F35701" s="1"/>
      <c r="G35701" s="1"/>
      <c r="H35701" s="1"/>
    </row>
    <row r="35702">
      <c r="A35702" s="1"/>
      <c r="B35702" s="1"/>
      <c r="C35702" s="1"/>
      <c r="D35702" s="8"/>
      <c r="E35702" s="1"/>
      <c r="F35702" s="1"/>
      <c r="G35702" s="1"/>
      <c r="H35702" s="1"/>
    </row>
    <row r="35703">
      <c r="A35703" s="1"/>
      <c r="B35703" s="1"/>
      <c r="C35703" s="1"/>
      <c r="D35703" s="8"/>
      <c r="E35703" s="1"/>
      <c r="F35703" s="1"/>
      <c r="G35703" s="1"/>
      <c r="H35703" s="1"/>
    </row>
    <row r="35704">
      <c r="A35704" s="1"/>
      <c r="B35704" s="1"/>
      <c r="C35704" s="1"/>
      <c r="D35704" s="8"/>
      <c r="E35704" s="1"/>
      <c r="F35704" s="1"/>
      <c r="G35704" s="1"/>
      <c r="H35704" s="1"/>
    </row>
    <row r="35705">
      <c r="A35705" s="1"/>
      <c r="B35705" s="1"/>
      <c r="C35705" s="1"/>
      <c r="D35705" s="8"/>
      <c r="E35705" s="1"/>
      <c r="F35705" s="1"/>
      <c r="G35705" s="1"/>
      <c r="H35705" s="1"/>
    </row>
    <row r="35706">
      <c r="A35706" s="1"/>
      <c r="B35706" s="1"/>
      <c r="C35706" s="1"/>
      <c r="D35706" s="8"/>
      <c r="E35706" s="1"/>
      <c r="F35706" s="1"/>
      <c r="G35706" s="1"/>
      <c r="H35706" s="1"/>
    </row>
    <row r="35707">
      <c r="A35707" s="1"/>
      <c r="B35707" s="1"/>
      <c r="C35707" s="1"/>
      <c r="D35707" s="8"/>
      <c r="E35707" s="1"/>
      <c r="F35707" s="1"/>
      <c r="G35707" s="1"/>
      <c r="H35707" s="1"/>
    </row>
    <row r="35708">
      <c r="A35708" s="1"/>
      <c r="B35708" s="1"/>
      <c r="C35708" s="1"/>
      <c r="D35708" s="8"/>
      <c r="E35708" s="1"/>
      <c r="F35708" s="1"/>
      <c r="G35708" s="1"/>
      <c r="H35708" s="1"/>
    </row>
    <row r="35709">
      <c r="A35709" s="1"/>
      <c r="B35709" s="1"/>
      <c r="C35709" s="1"/>
      <c r="D35709" s="8"/>
      <c r="E35709" s="1"/>
      <c r="F35709" s="1"/>
      <c r="G35709" s="1"/>
      <c r="H35709" s="1"/>
    </row>
    <row r="35710">
      <c r="A35710" s="1"/>
      <c r="B35710" s="1"/>
      <c r="C35710" s="1"/>
      <c r="D35710" s="8"/>
      <c r="E35710" s="1"/>
      <c r="F35710" s="1"/>
      <c r="G35710" s="1"/>
      <c r="H35710" s="1"/>
    </row>
    <row r="35711">
      <c r="A35711" s="1"/>
      <c r="B35711" s="1"/>
      <c r="C35711" s="1"/>
      <c r="D35711" s="8"/>
      <c r="E35711" s="1"/>
      <c r="F35711" s="1"/>
      <c r="G35711" s="1"/>
      <c r="H35711" s="1"/>
    </row>
    <row r="35712">
      <c r="A35712" s="1"/>
      <c r="B35712" s="1"/>
      <c r="C35712" s="1"/>
      <c r="D35712" s="8"/>
      <c r="E35712" s="1"/>
      <c r="F35712" s="1"/>
      <c r="G35712" s="1"/>
      <c r="H35712" s="1"/>
    </row>
    <row r="35713">
      <c r="A35713" s="1"/>
      <c r="B35713" s="1"/>
      <c r="C35713" s="1"/>
      <c r="D35713" s="8"/>
      <c r="E35713" s="1"/>
      <c r="F35713" s="1"/>
      <c r="G35713" s="1"/>
      <c r="H35713" s="1"/>
    </row>
    <row r="35714">
      <c r="A35714" s="1"/>
      <c r="B35714" s="1"/>
      <c r="C35714" s="1"/>
      <c r="D35714" s="8"/>
      <c r="E35714" s="1"/>
      <c r="F35714" s="1"/>
      <c r="G35714" s="1"/>
      <c r="H35714" s="1"/>
    </row>
    <row r="35715">
      <c r="A35715" s="1"/>
      <c r="B35715" s="1"/>
      <c r="C35715" s="1"/>
      <c r="D35715" s="8"/>
      <c r="E35715" s="1"/>
      <c r="F35715" s="1"/>
      <c r="G35715" s="1"/>
      <c r="H35715" s="1"/>
    </row>
    <row r="35716">
      <c r="A35716" s="1"/>
      <c r="B35716" s="1"/>
      <c r="C35716" s="1"/>
      <c r="D35716" s="8"/>
      <c r="E35716" s="1"/>
      <c r="F35716" s="1"/>
      <c r="G35716" s="1"/>
      <c r="H35716" s="1"/>
    </row>
    <row r="35717">
      <c r="A35717" s="1"/>
      <c r="B35717" s="1"/>
      <c r="C35717" s="1"/>
      <c r="D35717" s="8"/>
      <c r="E35717" s="1"/>
      <c r="F35717" s="1"/>
      <c r="G35717" s="1"/>
      <c r="H35717" s="1"/>
    </row>
    <row r="35718">
      <c r="A35718" s="1"/>
      <c r="B35718" s="1"/>
      <c r="C35718" s="1"/>
      <c r="D35718" s="8"/>
      <c r="E35718" s="1"/>
      <c r="F35718" s="1"/>
      <c r="G35718" s="1"/>
      <c r="H35718" s="1"/>
    </row>
    <row r="35719">
      <c r="A35719" s="1"/>
      <c r="B35719" s="1"/>
      <c r="C35719" s="1"/>
      <c r="D35719" s="8"/>
      <c r="E35719" s="1"/>
      <c r="F35719" s="1"/>
      <c r="G35719" s="1"/>
      <c r="H35719" s="1"/>
    </row>
    <row r="35720">
      <c r="A35720" s="1"/>
      <c r="B35720" s="1"/>
      <c r="C35720" s="1"/>
      <c r="D35720" s="8"/>
      <c r="E35720" s="1"/>
      <c r="F35720" s="1"/>
      <c r="G35720" s="1"/>
      <c r="H35720" s="1"/>
    </row>
    <row r="35721">
      <c r="A35721" s="1"/>
      <c r="B35721" s="1"/>
      <c r="C35721" s="1"/>
      <c r="D35721" s="8"/>
      <c r="E35721" s="1"/>
      <c r="F35721" s="1"/>
      <c r="G35721" s="1"/>
      <c r="H35721" s="1"/>
    </row>
    <row r="35722">
      <c r="A35722" s="1"/>
      <c r="B35722" s="1"/>
      <c r="C35722" s="1"/>
      <c r="D35722" s="8"/>
      <c r="E35722" s="1"/>
      <c r="F35722" s="1"/>
      <c r="G35722" s="1"/>
      <c r="H35722" s="1"/>
    </row>
    <row r="35723">
      <c r="A35723" s="1"/>
      <c r="B35723" s="1"/>
      <c r="C35723" s="1"/>
      <c r="D35723" s="8"/>
      <c r="E35723" s="1"/>
      <c r="F35723" s="1"/>
      <c r="G35723" s="1"/>
      <c r="H35723" s="1"/>
    </row>
    <row r="35724">
      <c r="A35724" s="1"/>
      <c r="B35724" s="1"/>
      <c r="C35724" s="1"/>
      <c r="D35724" s="8"/>
      <c r="E35724" s="1"/>
      <c r="F35724" s="1"/>
      <c r="G35724" s="1"/>
      <c r="H35724" s="1"/>
    </row>
    <row r="35725">
      <c r="A35725" s="1"/>
      <c r="B35725" s="1"/>
      <c r="C35725" s="1"/>
      <c r="D35725" s="8"/>
      <c r="E35725" s="1"/>
      <c r="F35725" s="1"/>
      <c r="G35725" s="1"/>
      <c r="H35725" s="1"/>
    </row>
    <row r="35726">
      <c r="A35726" s="1"/>
      <c r="B35726" s="1"/>
      <c r="C35726" s="1"/>
      <c r="D35726" s="8"/>
      <c r="E35726" s="1"/>
      <c r="F35726" s="1"/>
      <c r="G35726" s="1"/>
      <c r="H35726" s="1"/>
    </row>
    <row r="35727">
      <c r="A35727" s="1"/>
      <c r="B35727" s="1"/>
      <c r="C35727" s="1"/>
      <c r="D35727" s="8"/>
      <c r="E35727" s="1"/>
      <c r="F35727" s="1"/>
      <c r="G35727" s="1"/>
      <c r="H35727" s="1"/>
    </row>
    <row r="35728">
      <c r="A35728" s="1"/>
      <c r="B35728" s="1"/>
      <c r="C35728" s="1"/>
      <c r="D35728" s="8"/>
      <c r="E35728" s="1"/>
      <c r="F35728" s="1"/>
      <c r="G35728" s="1"/>
      <c r="H35728" s="1"/>
    </row>
    <row r="35729">
      <c r="A35729" s="1"/>
      <c r="B35729" s="1"/>
      <c r="C35729" s="1"/>
      <c r="D35729" s="8"/>
      <c r="E35729" s="1"/>
      <c r="F35729" s="1"/>
      <c r="G35729" s="1"/>
      <c r="H35729" s="1"/>
    </row>
    <row r="35730">
      <c r="A35730" s="1"/>
      <c r="B35730" s="1"/>
      <c r="C35730" s="1"/>
      <c r="D35730" s="8"/>
      <c r="E35730" s="1"/>
      <c r="F35730" s="1"/>
      <c r="G35730" s="1"/>
      <c r="H35730" s="1"/>
    </row>
    <row r="35731">
      <c r="A35731" s="1"/>
      <c r="B35731" s="1"/>
      <c r="C35731" s="1"/>
      <c r="D35731" s="8"/>
      <c r="E35731" s="1"/>
      <c r="F35731" s="1"/>
      <c r="G35731" s="1"/>
      <c r="H35731" s="1"/>
    </row>
    <row r="35732">
      <c r="A35732" s="1"/>
      <c r="B35732" s="1"/>
      <c r="C35732" s="1"/>
      <c r="D35732" s="8"/>
      <c r="E35732" s="1"/>
      <c r="F35732" s="1"/>
      <c r="G35732" s="1"/>
      <c r="H35732" s="1"/>
    </row>
    <row r="35733">
      <c r="A35733" s="1"/>
      <c r="B35733" s="1"/>
      <c r="C35733" s="1"/>
      <c r="D35733" s="8"/>
      <c r="E35733" s="1"/>
      <c r="F35733" s="1"/>
      <c r="G35733" s="1"/>
      <c r="H35733" s="1"/>
    </row>
    <row r="35734">
      <c r="A35734" s="1"/>
      <c r="B35734" s="1"/>
      <c r="C35734" s="1"/>
      <c r="D35734" s="8"/>
      <c r="E35734" s="1"/>
      <c r="F35734" s="1"/>
      <c r="G35734" s="1"/>
      <c r="H35734" s="1"/>
    </row>
    <row r="35735">
      <c r="A35735" s="1"/>
      <c r="B35735" s="1"/>
      <c r="C35735" s="1"/>
      <c r="D35735" s="8"/>
      <c r="E35735" s="1"/>
      <c r="F35735" s="1"/>
      <c r="G35735" s="1"/>
      <c r="H35735" s="1"/>
    </row>
    <row r="35736">
      <c r="A35736" s="1"/>
      <c r="B35736" s="1"/>
      <c r="C35736" s="1"/>
      <c r="D35736" s="8"/>
      <c r="E35736" s="1"/>
      <c r="F35736" s="1"/>
      <c r="G35736" s="1"/>
      <c r="H35736" s="1"/>
    </row>
    <row r="35737">
      <c r="A35737" s="1"/>
      <c r="B35737" s="1"/>
      <c r="C35737" s="1"/>
      <c r="D35737" s="8"/>
      <c r="E35737" s="1"/>
      <c r="F35737" s="1"/>
      <c r="G35737" s="1"/>
      <c r="H35737" s="1"/>
    </row>
    <row r="35738">
      <c r="A35738" s="1"/>
      <c r="B35738" s="1"/>
      <c r="C35738" s="1"/>
      <c r="D35738" s="8"/>
      <c r="E35738" s="1"/>
      <c r="F35738" s="1"/>
      <c r="G35738" s="1"/>
      <c r="H35738" s="1"/>
    </row>
    <row r="35739">
      <c r="A35739" s="1"/>
      <c r="B35739" s="1"/>
      <c r="C35739" s="1"/>
      <c r="D35739" s="8"/>
      <c r="E35739" s="1"/>
      <c r="F35739" s="1"/>
      <c r="G35739" s="1"/>
      <c r="H35739" s="1"/>
    </row>
    <row r="35740">
      <c r="A35740" s="1"/>
      <c r="B35740" s="1"/>
      <c r="C35740" s="1"/>
      <c r="D35740" s="8"/>
      <c r="E35740" s="1"/>
      <c r="F35740" s="1"/>
      <c r="G35740" s="1"/>
      <c r="H35740" s="1"/>
    </row>
    <row r="35741">
      <c r="A35741" s="1"/>
      <c r="B35741" s="1"/>
      <c r="C35741" s="1"/>
      <c r="D35741" s="8"/>
      <c r="E35741" s="1"/>
      <c r="F35741" s="1"/>
      <c r="G35741" s="1"/>
      <c r="H35741" s="1"/>
    </row>
    <row r="35742">
      <c r="A35742" s="1"/>
      <c r="B35742" s="1"/>
      <c r="C35742" s="1"/>
      <c r="D35742" s="8"/>
      <c r="E35742" s="1"/>
      <c r="F35742" s="1"/>
      <c r="G35742" s="1"/>
      <c r="H35742" s="1"/>
    </row>
    <row r="35743">
      <c r="A35743" s="1"/>
      <c r="B35743" s="1"/>
      <c r="C35743" s="1"/>
      <c r="D35743" s="8"/>
      <c r="E35743" s="1"/>
      <c r="F35743" s="1"/>
      <c r="G35743" s="1"/>
      <c r="H35743" s="1"/>
    </row>
    <row r="35744">
      <c r="A35744" s="1"/>
      <c r="B35744" s="1"/>
      <c r="C35744" s="1"/>
      <c r="D35744" s="8"/>
      <c r="E35744" s="1"/>
      <c r="F35744" s="1"/>
      <c r="G35744" s="1"/>
      <c r="H35744" s="1"/>
    </row>
    <row r="35745">
      <c r="A35745" s="1"/>
      <c r="B35745" s="1"/>
      <c r="C35745" s="1"/>
      <c r="D35745" s="8"/>
      <c r="E35745" s="1"/>
      <c r="F35745" s="1"/>
      <c r="G35745" s="1"/>
      <c r="H35745" s="1"/>
    </row>
    <row r="35746">
      <c r="A35746" s="1"/>
      <c r="B35746" s="1"/>
      <c r="C35746" s="1"/>
      <c r="D35746" s="8"/>
      <c r="E35746" s="1"/>
      <c r="F35746" s="1"/>
      <c r="G35746" s="1"/>
      <c r="H35746" s="1"/>
    </row>
    <row r="35747">
      <c r="A35747" s="1"/>
      <c r="B35747" s="1"/>
      <c r="C35747" s="1"/>
      <c r="D35747" s="8"/>
      <c r="E35747" s="1"/>
      <c r="F35747" s="1"/>
      <c r="G35747" s="1"/>
      <c r="H35747" s="1"/>
    </row>
    <row r="35748">
      <c r="A35748" s="1"/>
      <c r="B35748" s="1"/>
      <c r="C35748" s="1"/>
      <c r="D35748" s="8"/>
      <c r="E35748" s="1"/>
      <c r="F35748" s="1"/>
      <c r="G35748" s="1"/>
      <c r="H35748" s="1"/>
    </row>
    <row r="35749">
      <c r="A35749" s="1"/>
      <c r="B35749" s="1"/>
      <c r="C35749" s="1"/>
      <c r="D35749" s="8"/>
      <c r="E35749" s="1"/>
      <c r="F35749" s="1"/>
      <c r="G35749" s="1"/>
      <c r="H35749" s="1"/>
    </row>
    <row r="35750">
      <c r="A35750" s="1"/>
      <c r="B35750" s="1"/>
      <c r="C35750" s="1"/>
      <c r="D35750" s="8"/>
      <c r="E35750" s="1"/>
      <c r="F35750" s="1"/>
      <c r="G35750" s="1"/>
      <c r="H35750" s="1"/>
    </row>
    <row r="35751">
      <c r="A35751" s="1"/>
      <c r="B35751" s="1"/>
      <c r="C35751" s="1"/>
      <c r="D35751" s="8"/>
      <c r="E35751" s="1"/>
      <c r="F35751" s="1"/>
      <c r="G35751" s="1"/>
      <c r="H35751" s="1"/>
    </row>
    <row r="35752">
      <c r="A35752" s="1"/>
      <c r="B35752" s="1"/>
      <c r="C35752" s="1"/>
      <c r="D35752" s="8"/>
      <c r="E35752" s="1"/>
      <c r="F35752" s="1"/>
      <c r="G35752" s="1"/>
      <c r="H35752" s="1"/>
    </row>
    <row r="35753">
      <c r="A35753" s="1"/>
      <c r="B35753" s="1"/>
      <c r="C35753" s="1"/>
      <c r="D35753" s="8"/>
      <c r="E35753" s="1"/>
      <c r="F35753" s="1"/>
      <c r="G35753" s="1"/>
      <c r="H35753" s="1"/>
    </row>
    <row r="35754">
      <c r="A35754" s="1"/>
      <c r="B35754" s="1"/>
      <c r="C35754" s="1"/>
      <c r="D35754" s="8"/>
      <c r="E35754" s="1"/>
      <c r="F35754" s="1"/>
      <c r="G35754" s="1"/>
      <c r="H35754" s="1"/>
    </row>
    <row r="35755">
      <c r="A35755" s="1"/>
      <c r="B35755" s="1"/>
      <c r="C35755" s="1"/>
      <c r="D35755" s="8"/>
      <c r="E35755" s="1"/>
      <c r="F35755" s="1"/>
      <c r="G35755" s="1"/>
      <c r="H35755" s="1"/>
    </row>
    <row r="35756">
      <c r="A35756" s="1"/>
      <c r="B35756" s="1"/>
      <c r="C35756" s="1"/>
      <c r="D35756" s="8"/>
      <c r="E35756" s="1"/>
      <c r="F35756" s="1"/>
      <c r="G35756" s="1"/>
      <c r="H35756" s="1"/>
    </row>
    <row r="35757">
      <c r="A35757" s="1"/>
      <c r="B35757" s="1"/>
      <c r="C35757" s="1"/>
      <c r="D35757" s="8"/>
      <c r="E35757" s="1"/>
      <c r="F35757" s="1"/>
      <c r="G35757" s="1"/>
      <c r="H35757" s="1"/>
    </row>
    <row r="35758">
      <c r="A35758" s="1"/>
      <c r="B35758" s="1"/>
      <c r="C35758" s="1"/>
      <c r="D35758" s="8"/>
      <c r="E35758" s="1"/>
      <c r="F35758" s="1"/>
      <c r="G35758" s="1"/>
      <c r="H35758" s="1"/>
    </row>
    <row r="35759">
      <c r="A35759" s="1"/>
      <c r="B35759" s="1"/>
      <c r="C35759" s="1"/>
      <c r="D35759" s="8"/>
      <c r="E35759" s="1"/>
      <c r="F35759" s="1"/>
      <c r="G35759" s="1"/>
      <c r="H35759" s="1"/>
    </row>
    <row r="35760">
      <c r="A35760" s="1"/>
      <c r="B35760" s="1"/>
      <c r="C35760" s="1"/>
      <c r="D35760" s="8"/>
      <c r="E35760" s="1"/>
      <c r="F35760" s="1"/>
      <c r="G35760" s="1"/>
      <c r="H35760" s="1"/>
    </row>
    <row r="35761">
      <c r="A35761" s="1"/>
      <c r="B35761" s="1"/>
      <c r="C35761" s="1"/>
      <c r="D35761" s="8"/>
      <c r="E35761" s="1"/>
      <c r="F35761" s="1"/>
      <c r="G35761" s="1"/>
      <c r="H35761" s="1"/>
    </row>
    <row r="35762">
      <c r="A35762" s="1"/>
      <c r="B35762" s="1"/>
      <c r="C35762" s="1"/>
      <c r="D35762" s="8"/>
      <c r="E35762" s="1"/>
      <c r="F35762" s="1"/>
      <c r="G35762" s="1"/>
      <c r="H35762" s="1"/>
    </row>
    <row r="35763">
      <c r="A35763" s="1"/>
      <c r="B35763" s="1"/>
      <c r="C35763" s="1"/>
      <c r="D35763" s="8"/>
      <c r="E35763" s="1"/>
      <c r="F35763" s="1"/>
      <c r="G35763" s="1"/>
      <c r="H35763" s="1"/>
    </row>
    <row r="35764">
      <c r="A35764" s="1"/>
      <c r="B35764" s="1"/>
      <c r="C35764" s="1"/>
      <c r="D35764" s="8"/>
      <c r="E35764" s="1"/>
      <c r="F35764" s="1"/>
      <c r="G35764" s="1"/>
      <c r="H35764" s="1"/>
    </row>
    <row r="35765">
      <c r="A35765" s="1"/>
      <c r="B35765" s="1"/>
      <c r="C35765" s="1"/>
      <c r="D35765" s="8"/>
      <c r="E35765" s="1"/>
      <c r="F35765" s="1"/>
      <c r="G35765" s="1"/>
      <c r="H35765" s="1"/>
    </row>
    <row r="35766">
      <c r="A35766" s="1"/>
      <c r="B35766" s="1"/>
      <c r="C35766" s="1"/>
      <c r="D35766" s="8"/>
      <c r="E35766" s="1"/>
      <c r="F35766" s="1"/>
      <c r="G35766" s="1"/>
      <c r="H35766" s="1"/>
    </row>
    <row r="35767">
      <c r="A35767" s="1"/>
      <c r="B35767" s="1"/>
      <c r="C35767" s="1"/>
      <c r="D35767" s="8"/>
      <c r="E35767" s="1"/>
      <c r="F35767" s="1"/>
      <c r="G35767" s="1"/>
      <c r="H35767" s="1"/>
    </row>
    <row r="35768">
      <c r="A35768" s="1"/>
      <c r="B35768" s="1"/>
      <c r="C35768" s="1"/>
      <c r="D35768" s="8"/>
      <c r="E35768" s="1"/>
      <c r="F35768" s="1"/>
      <c r="G35768" s="1"/>
      <c r="H35768" s="1"/>
    </row>
    <row r="35769">
      <c r="A35769" s="1"/>
      <c r="B35769" s="1"/>
      <c r="C35769" s="1"/>
      <c r="D35769" s="8"/>
      <c r="E35769" s="1"/>
      <c r="F35769" s="1"/>
      <c r="G35769" s="1"/>
      <c r="H35769" s="1"/>
    </row>
    <row r="35770">
      <c r="A35770" s="1"/>
      <c r="B35770" s="1"/>
      <c r="C35770" s="1"/>
      <c r="D35770" s="8"/>
      <c r="E35770" s="1"/>
      <c r="F35770" s="1"/>
      <c r="G35770" s="1"/>
      <c r="H35770" s="1"/>
    </row>
    <row r="35771">
      <c r="A35771" s="1"/>
      <c r="B35771" s="1"/>
      <c r="C35771" s="1"/>
      <c r="D35771" s="8"/>
      <c r="E35771" s="1"/>
      <c r="F35771" s="1"/>
      <c r="G35771" s="1"/>
      <c r="H35771" s="1"/>
    </row>
    <row r="35772">
      <c r="A35772" s="1"/>
      <c r="B35772" s="1"/>
      <c r="C35772" s="1"/>
      <c r="D35772" s="8"/>
      <c r="E35772" s="1"/>
      <c r="F35772" s="1"/>
      <c r="G35772" s="1"/>
      <c r="H35772" s="1"/>
    </row>
    <row r="35773">
      <c r="A35773" s="1"/>
      <c r="B35773" s="1"/>
      <c r="C35773" s="1"/>
      <c r="D35773" s="8"/>
      <c r="E35773" s="1"/>
      <c r="F35773" s="1"/>
      <c r="G35773" s="1"/>
      <c r="H35773" s="1"/>
    </row>
    <row r="35774">
      <c r="A35774" s="1"/>
      <c r="B35774" s="1"/>
      <c r="C35774" s="1"/>
      <c r="D35774" s="8"/>
      <c r="E35774" s="1"/>
      <c r="F35774" s="1"/>
      <c r="G35774" s="1"/>
      <c r="H35774" s="1"/>
    </row>
    <row r="35775">
      <c r="A35775" s="1"/>
      <c r="B35775" s="1"/>
      <c r="C35775" s="1"/>
      <c r="D35775" s="8"/>
      <c r="E35775" s="1"/>
      <c r="F35775" s="1"/>
      <c r="G35775" s="1"/>
      <c r="H35775" s="1"/>
    </row>
    <row r="35776">
      <c r="A35776" s="1"/>
      <c r="B35776" s="1"/>
      <c r="C35776" s="1"/>
      <c r="D35776" s="8"/>
      <c r="E35776" s="1"/>
      <c r="F35776" s="1"/>
      <c r="G35776" s="1"/>
      <c r="H35776" s="1"/>
    </row>
    <row r="35777">
      <c r="A35777" s="1"/>
      <c r="B35777" s="1"/>
      <c r="C35777" s="1"/>
      <c r="D35777" s="8"/>
      <c r="E35777" s="1"/>
      <c r="F35777" s="1"/>
      <c r="G35777" s="1"/>
      <c r="H35777" s="1"/>
    </row>
    <row r="35778">
      <c r="A35778" s="1"/>
      <c r="B35778" s="1"/>
      <c r="C35778" s="1"/>
      <c r="D35778" s="8"/>
      <c r="E35778" s="1"/>
      <c r="F35778" s="1"/>
      <c r="G35778" s="1"/>
      <c r="H35778" s="1"/>
    </row>
    <row r="35779">
      <c r="A35779" s="1"/>
      <c r="B35779" s="1"/>
      <c r="C35779" s="1"/>
      <c r="D35779" s="8"/>
      <c r="E35779" s="1"/>
      <c r="F35779" s="1"/>
      <c r="G35779" s="1"/>
      <c r="H35779" s="1"/>
    </row>
    <row r="35780">
      <c r="A35780" s="1"/>
      <c r="B35780" s="1"/>
      <c r="C35780" s="1"/>
      <c r="D35780" s="8"/>
      <c r="E35780" s="1"/>
      <c r="F35780" s="1"/>
      <c r="G35780" s="1"/>
      <c r="H35780" s="1"/>
    </row>
    <row r="35781">
      <c r="A35781" s="1"/>
      <c r="B35781" s="1"/>
      <c r="C35781" s="1"/>
      <c r="D35781" s="8"/>
      <c r="E35781" s="1"/>
      <c r="F35781" s="1"/>
      <c r="G35781" s="1"/>
      <c r="H35781" s="1"/>
    </row>
    <row r="35782">
      <c r="A35782" s="1"/>
      <c r="B35782" s="1"/>
      <c r="C35782" s="1"/>
      <c r="D35782" s="8"/>
      <c r="E35782" s="1"/>
      <c r="F35782" s="1"/>
      <c r="G35782" s="1"/>
      <c r="H35782" s="1"/>
    </row>
    <row r="35783">
      <c r="A35783" s="1"/>
      <c r="B35783" s="1"/>
      <c r="C35783" s="1"/>
      <c r="D35783" s="8"/>
      <c r="E35783" s="1"/>
      <c r="F35783" s="1"/>
      <c r="G35783" s="1"/>
      <c r="H35783" s="1"/>
    </row>
    <row r="35784">
      <c r="A35784" s="1"/>
      <c r="B35784" s="1"/>
      <c r="C35784" s="1"/>
      <c r="D35784" s="8"/>
      <c r="E35784" s="1"/>
      <c r="F35784" s="1"/>
      <c r="G35784" s="1"/>
      <c r="H35784" s="1"/>
    </row>
    <row r="35785">
      <c r="A35785" s="1"/>
      <c r="B35785" s="1"/>
      <c r="C35785" s="1"/>
      <c r="D35785" s="8"/>
      <c r="E35785" s="1"/>
      <c r="F35785" s="1"/>
      <c r="G35785" s="1"/>
      <c r="H35785" s="1"/>
    </row>
    <row r="35786">
      <c r="A35786" s="1"/>
      <c r="B35786" s="1"/>
      <c r="C35786" s="1"/>
      <c r="D35786" s="8"/>
      <c r="E35786" s="1"/>
      <c r="F35786" s="1"/>
      <c r="G35786" s="1"/>
      <c r="H35786" s="1"/>
    </row>
    <row r="35787">
      <c r="A35787" s="1"/>
      <c r="B35787" s="1"/>
      <c r="C35787" s="1"/>
      <c r="D35787" s="8"/>
      <c r="E35787" s="1"/>
      <c r="F35787" s="1"/>
      <c r="G35787" s="1"/>
      <c r="H35787" s="1"/>
    </row>
    <row r="35788">
      <c r="A35788" s="1"/>
      <c r="B35788" s="1"/>
      <c r="C35788" s="1"/>
      <c r="D35788" s="8"/>
      <c r="E35788" s="1"/>
      <c r="F35788" s="1"/>
      <c r="G35788" s="1"/>
      <c r="H35788" s="1"/>
    </row>
    <row r="35789">
      <c r="A35789" s="1"/>
      <c r="B35789" s="1"/>
      <c r="C35789" s="1"/>
      <c r="D35789" s="8"/>
      <c r="E35789" s="1"/>
      <c r="F35789" s="1"/>
      <c r="G35789" s="1"/>
      <c r="H35789" s="1"/>
    </row>
    <row r="35790">
      <c r="A35790" s="1"/>
      <c r="B35790" s="1"/>
      <c r="C35790" s="1"/>
      <c r="D35790" s="8"/>
      <c r="E35790" s="1"/>
      <c r="F35790" s="1"/>
      <c r="G35790" s="1"/>
      <c r="H35790" s="1"/>
    </row>
    <row r="35791">
      <c r="A35791" s="1"/>
      <c r="B35791" s="1"/>
      <c r="C35791" s="1"/>
      <c r="D35791" s="8"/>
      <c r="E35791" s="1"/>
      <c r="F35791" s="1"/>
      <c r="G35791" s="1"/>
      <c r="H35791" s="1"/>
    </row>
    <row r="35792">
      <c r="A35792" s="1"/>
      <c r="B35792" s="1"/>
      <c r="C35792" s="1"/>
      <c r="D35792" s="8"/>
      <c r="E35792" s="1"/>
      <c r="F35792" s="1"/>
      <c r="G35792" s="1"/>
      <c r="H35792" s="1"/>
    </row>
    <row r="35793">
      <c r="A35793" s="1"/>
      <c r="B35793" s="1"/>
      <c r="C35793" s="1"/>
      <c r="D35793" s="8"/>
      <c r="E35793" s="1"/>
      <c r="F35793" s="1"/>
      <c r="G35793" s="1"/>
      <c r="H35793" s="1"/>
    </row>
    <row r="35794">
      <c r="A35794" s="1"/>
      <c r="B35794" s="1"/>
      <c r="C35794" s="1"/>
      <c r="D35794" s="8"/>
      <c r="E35794" s="1"/>
      <c r="F35794" s="1"/>
      <c r="G35794" s="1"/>
      <c r="H35794" s="1"/>
    </row>
    <row r="35795">
      <c r="A35795" s="1"/>
      <c r="B35795" s="1"/>
      <c r="C35795" s="1"/>
      <c r="D35795" s="8"/>
      <c r="E35795" s="1"/>
      <c r="F35795" s="1"/>
      <c r="G35795" s="1"/>
      <c r="H35795" s="1"/>
    </row>
    <row r="35796">
      <c r="A35796" s="1"/>
      <c r="B35796" s="1"/>
      <c r="C35796" s="1"/>
      <c r="D35796" s="8"/>
      <c r="E35796" s="1"/>
      <c r="F35796" s="1"/>
      <c r="G35796" s="1"/>
      <c r="H35796" s="1"/>
    </row>
    <row r="35797">
      <c r="A35797" s="1"/>
      <c r="B35797" s="1"/>
      <c r="C35797" s="1"/>
      <c r="D35797" s="8"/>
      <c r="E35797" s="1"/>
      <c r="F35797" s="1"/>
      <c r="G35797" s="1"/>
      <c r="H35797" s="1"/>
    </row>
    <row r="35798">
      <c r="A35798" s="1"/>
      <c r="B35798" s="1"/>
      <c r="C35798" s="1"/>
      <c r="D35798" s="8"/>
      <c r="E35798" s="1"/>
      <c r="F35798" s="1"/>
      <c r="G35798" s="1"/>
      <c r="H35798" s="1"/>
    </row>
    <row r="35799">
      <c r="A35799" s="1"/>
      <c r="B35799" s="1"/>
      <c r="C35799" s="1"/>
      <c r="D35799" s="8"/>
      <c r="E35799" s="1"/>
      <c r="F35799" s="1"/>
      <c r="G35799" s="1"/>
      <c r="H35799" s="1"/>
    </row>
    <row r="35800">
      <c r="A35800" s="1"/>
      <c r="B35800" s="1"/>
      <c r="C35800" s="1"/>
      <c r="D35800" s="8"/>
      <c r="E35800" s="1"/>
      <c r="F35800" s="1"/>
      <c r="G35800" s="1"/>
      <c r="H35800" s="1"/>
    </row>
    <row r="35801">
      <c r="A35801" s="1"/>
      <c r="B35801" s="1"/>
      <c r="C35801" s="1"/>
      <c r="D35801" s="8"/>
      <c r="E35801" s="1"/>
      <c r="F35801" s="1"/>
      <c r="G35801" s="1"/>
      <c r="H35801" s="1"/>
    </row>
    <row r="35802">
      <c r="A35802" s="1"/>
      <c r="B35802" s="1"/>
      <c r="C35802" s="1"/>
      <c r="D35802" s="8"/>
      <c r="E35802" s="1"/>
      <c r="F35802" s="1"/>
      <c r="G35802" s="1"/>
      <c r="H35802" s="1"/>
    </row>
    <row r="35803">
      <c r="A35803" s="1"/>
      <c r="B35803" s="1"/>
      <c r="C35803" s="1"/>
      <c r="D35803" s="8"/>
      <c r="E35803" s="1"/>
      <c r="F35803" s="1"/>
      <c r="G35803" s="1"/>
      <c r="H35803" s="1"/>
    </row>
    <row r="35804">
      <c r="A35804" s="1"/>
      <c r="B35804" s="1"/>
      <c r="C35804" s="1"/>
      <c r="D35804" s="8"/>
      <c r="E35804" s="1"/>
      <c r="F35804" s="1"/>
      <c r="G35804" s="1"/>
      <c r="H35804" s="1"/>
    </row>
    <row r="35805">
      <c r="A35805" s="1"/>
      <c r="B35805" s="1"/>
      <c r="C35805" s="1"/>
      <c r="D35805" s="8"/>
      <c r="E35805" s="1"/>
      <c r="F35805" s="1"/>
      <c r="G35805" s="1"/>
      <c r="H35805" s="1"/>
    </row>
    <row r="35806">
      <c r="A35806" s="1"/>
      <c r="B35806" s="1"/>
      <c r="C35806" s="1"/>
      <c r="D35806" s="8"/>
      <c r="E35806" s="1"/>
      <c r="F35806" s="1"/>
      <c r="G35806" s="1"/>
      <c r="H35806" s="1"/>
    </row>
    <row r="35807">
      <c r="A35807" s="1"/>
      <c r="B35807" s="1"/>
      <c r="C35807" s="1"/>
      <c r="D35807" s="8"/>
      <c r="E35807" s="1"/>
      <c r="F35807" s="1"/>
      <c r="G35807" s="1"/>
      <c r="H35807" s="1"/>
    </row>
    <row r="35808">
      <c r="A35808" s="1"/>
      <c r="B35808" s="1"/>
      <c r="C35808" s="1"/>
      <c r="D35808" s="8"/>
      <c r="E35808" s="1"/>
      <c r="F35808" s="1"/>
      <c r="G35808" s="1"/>
      <c r="H35808" s="1"/>
    </row>
    <row r="35809">
      <c r="A35809" s="1"/>
      <c r="B35809" s="1"/>
      <c r="C35809" s="1"/>
      <c r="D35809" s="8"/>
      <c r="E35809" s="1"/>
      <c r="F35809" s="1"/>
      <c r="G35809" s="1"/>
      <c r="H35809" s="1"/>
    </row>
    <row r="35810">
      <c r="A35810" s="1"/>
      <c r="B35810" s="1"/>
      <c r="C35810" s="1"/>
      <c r="D35810" s="8"/>
      <c r="E35810" s="1"/>
      <c r="F35810" s="1"/>
      <c r="G35810" s="1"/>
      <c r="H35810" s="1"/>
    </row>
    <row r="35811">
      <c r="A35811" s="1"/>
      <c r="B35811" s="1"/>
      <c r="C35811" s="1"/>
      <c r="D35811" s="8"/>
      <c r="E35811" s="1"/>
      <c r="F35811" s="1"/>
      <c r="G35811" s="1"/>
      <c r="H35811" s="1"/>
    </row>
    <row r="35812">
      <c r="A35812" s="1"/>
      <c r="B35812" s="1"/>
      <c r="C35812" s="1"/>
      <c r="D35812" s="8"/>
      <c r="E35812" s="1"/>
      <c r="F35812" s="1"/>
      <c r="G35812" s="1"/>
      <c r="H35812" s="1"/>
    </row>
    <row r="35813">
      <c r="A35813" s="1"/>
      <c r="B35813" s="1"/>
      <c r="C35813" s="1"/>
      <c r="D35813" s="8"/>
      <c r="E35813" s="1"/>
      <c r="F35813" s="1"/>
      <c r="G35813" s="1"/>
      <c r="H35813" s="1"/>
    </row>
    <row r="35814">
      <c r="A35814" s="1"/>
      <c r="B35814" s="1"/>
      <c r="C35814" s="1"/>
      <c r="D35814" s="8"/>
      <c r="E35814" s="1"/>
      <c r="F35814" s="1"/>
      <c r="G35814" s="1"/>
      <c r="H35814" s="1"/>
    </row>
    <row r="35815">
      <c r="A35815" s="1"/>
      <c r="B35815" s="1"/>
      <c r="C35815" s="1"/>
      <c r="D35815" s="8"/>
      <c r="E35815" s="1"/>
      <c r="F35815" s="1"/>
      <c r="G35815" s="1"/>
      <c r="H35815" s="1"/>
    </row>
    <row r="35816">
      <c r="A35816" s="1"/>
      <c r="B35816" s="1"/>
      <c r="C35816" s="1"/>
      <c r="D35816" s="8"/>
      <c r="E35816" s="1"/>
      <c r="F35816" s="1"/>
      <c r="G35816" s="1"/>
      <c r="H35816" s="1"/>
    </row>
    <row r="35817">
      <c r="A35817" s="1"/>
      <c r="B35817" s="1"/>
      <c r="C35817" s="1"/>
      <c r="D35817" s="8"/>
      <c r="E35817" s="1"/>
      <c r="F35817" s="1"/>
      <c r="G35817" s="1"/>
      <c r="H35817" s="1"/>
    </row>
    <row r="35818">
      <c r="A35818" s="1"/>
      <c r="B35818" s="1"/>
      <c r="C35818" s="1"/>
      <c r="D35818" s="8"/>
      <c r="E35818" s="1"/>
      <c r="F35818" s="1"/>
      <c r="G35818" s="1"/>
      <c r="H35818" s="1"/>
    </row>
    <row r="35819">
      <c r="A35819" s="1"/>
      <c r="B35819" s="1"/>
      <c r="C35819" s="1"/>
      <c r="D35819" s="8"/>
      <c r="E35819" s="1"/>
      <c r="F35819" s="1"/>
      <c r="G35819" s="1"/>
      <c r="H35819" s="1"/>
    </row>
    <row r="35820">
      <c r="A35820" s="1"/>
      <c r="B35820" s="1"/>
      <c r="C35820" s="1"/>
      <c r="D35820" s="8"/>
      <c r="E35820" s="1"/>
      <c r="F35820" s="1"/>
      <c r="G35820" s="1"/>
      <c r="H35820" s="1"/>
    </row>
    <row r="35821">
      <c r="A35821" s="1"/>
      <c r="B35821" s="1"/>
      <c r="C35821" s="1"/>
      <c r="D35821" s="8"/>
      <c r="E35821" s="1"/>
      <c r="F35821" s="1"/>
      <c r="G35821" s="1"/>
      <c r="H35821" s="1"/>
    </row>
    <row r="35822">
      <c r="A35822" s="1"/>
      <c r="B35822" s="1"/>
      <c r="C35822" s="1"/>
      <c r="D35822" s="8"/>
      <c r="E35822" s="1"/>
      <c r="F35822" s="1"/>
      <c r="G35822" s="1"/>
      <c r="H35822" s="1"/>
    </row>
    <row r="35823">
      <c r="A35823" s="1"/>
      <c r="B35823" s="1"/>
      <c r="C35823" s="1"/>
      <c r="D35823" s="8"/>
      <c r="E35823" s="1"/>
      <c r="F35823" s="1"/>
      <c r="G35823" s="1"/>
      <c r="H35823" s="1"/>
    </row>
    <row r="35824">
      <c r="A35824" s="1"/>
      <c r="B35824" s="1"/>
      <c r="C35824" s="1"/>
      <c r="D35824" s="8"/>
      <c r="E35824" s="1"/>
      <c r="F35824" s="1"/>
      <c r="G35824" s="1"/>
      <c r="H35824" s="1"/>
    </row>
    <row r="35825">
      <c r="A35825" s="1"/>
      <c r="B35825" s="1"/>
      <c r="C35825" s="1"/>
      <c r="D35825" s="8"/>
      <c r="E35825" s="1"/>
      <c r="F35825" s="1"/>
      <c r="G35825" s="1"/>
      <c r="H35825" s="1"/>
    </row>
    <row r="35826">
      <c r="A35826" s="1"/>
      <c r="B35826" s="1"/>
      <c r="C35826" s="1"/>
      <c r="D35826" s="8"/>
      <c r="E35826" s="1"/>
      <c r="F35826" s="1"/>
      <c r="G35826" s="1"/>
      <c r="H35826" s="1"/>
    </row>
    <row r="35827">
      <c r="A35827" s="1"/>
      <c r="B35827" s="1"/>
      <c r="C35827" s="1"/>
      <c r="D35827" s="8"/>
      <c r="E35827" s="1"/>
      <c r="F35827" s="1"/>
      <c r="G35827" s="1"/>
      <c r="H35827" s="1"/>
    </row>
    <row r="35828">
      <c r="A35828" s="1"/>
      <c r="B35828" s="1"/>
      <c r="C35828" s="1"/>
      <c r="D35828" s="8"/>
      <c r="E35828" s="1"/>
      <c r="F35828" s="1"/>
      <c r="G35828" s="1"/>
      <c r="H35828" s="1"/>
    </row>
    <row r="35829">
      <c r="A35829" s="1"/>
      <c r="B35829" s="1"/>
      <c r="C35829" s="1"/>
      <c r="D35829" s="8"/>
      <c r="E35829" s="1"/>
      <c r="F35829" s="1"/>
      <c r="G35829" s="1"/>
      <c r="H35829" s="1"/>
    </row>
    <row r="35830">
      <c r="A35830" s="1"/>
      <c r="B35830" s="1"/>
      <c r="C35830" s="1"/>
      <c r="D35830" s="8"/>
      <c r="E35830" s="1"/>
      <c r="F35830" s="1"/>
      <c r="G35830" s="1"/>
      <c r="H35830" s="1"/>
    </row>
    <row r="35831">
      <c r="A35831" s="1"/>
      <c r="B35831" s="1"/>
      <c r="C35831" s="1"/>
      <c r="D35831" s="8"/>
      <c r="E35831" s="1"/>
      <c r="F35831" s="1"/>
      <c r="G35831" s="1"/>
      <c r="H35831" s="1"/>
    </row>
    <row r="35832">
      <c r="A35832" s="1"/>
      <c r="B35832" s="1"/>
      <c r="C35832" s="1"/>
      <c r="D35832" s="8"/>
      <c r="E35832" s="1"/>
      <c r="F35832" s="1"/>
      <c r="G35832" s="1"/>
      <c r="H35832" s="1"/>
    </row>
    <row r="35833">
      <c r="A35833" s="1"/>
      <c r="B35833" s="1"/>
      <c r="C35833" s="1"/>
      <c r="D35833" s="8"/>
      <c r="E35833" s="1"/>
      <c r="F35833" s="1"/>
      <c r="G35833" s="1"/>
      <c r="H35833" s="1"/>
    </row>
    <row r="35834">
      <c r="A35834" s="1"/>
      <c r="B35834" s="1"/>
      <c r="C35834" s="1"/>
      <c r="D35834" s="8"/>
      <c r="E35834" s="1"/>
      <c r="F35834" s="1"/>
      <c r="G35834" s="1"/>
      <c r="H35834" s="1"/>
    </row>
    <row r="35835">
      <c r="A35835" s="1"/>
      <c r="B35835" s="1"/>
      <c r="C35835" s="1"/>
      <c r="D35835" s="8"/>
      <c r="E35835" s="1"/>
      <c r="F35835" s="1"/>
      <c r="G35835" s="1"/>
      <c r="H35835" s="1"/>
    </row>
    <row r="35836">
      <c r="A35836" s="1"/>
      <c r="B35836" s="1"/>
      <c r="C35836" s="1"/>
      <c r="D35836" s="8"/>
      <c r="E35836" s="1"/>
      <c r="F35836" s="1"/>
      <c r="G35836" s="1"/>
      <c r="H35836" s="1"/>
    </row>
    <row r="35837">
      <c r="A35837" s="1"/>
      <c r="B35837" s="1"/>
      <c r="C35837" s="1"/>
      <c r="D35837" s="8"/>
      <c r="E35837" s="1"/>
      <c r="F35837" s="1"/>
      <c r="G35837" s="1"/>
      <c r="H35837" s="1"/>
    </row>
    <row r="35838">
      <c r="A35838" s="1"/>
      <c r="B35838" s="1"/>
      <c r="C35838" s="1"/>
      <c r="D35838" s="8"/>
      <c r="E35838" s="1"/>
      <c r="F35838" s="1"/>
      <c r="G35838" s="1"/>
      <c r="H35838" s="1"/>
    </row>
    <row r="35839">
      <c r="A35839" s="1"/>
      <c r="B35839" s="1"/>
      <c r="C35839" s="1"/>
      <c r="D35839" s="8"/>
      <c r="E35839" s="1"/>
      <c r="F35839" s="1"/>
      <c r="G35839" s="1"/>
      <c r="H35839" s="1"/>
    </row>
    <row r="35840">
      <c r="A35840" s="1"/>
      <c r="B35840" s="1"/>
      <c r="C35840" s="1"/>
      <c r="D35840" s="8"/>
      <c r="E35840" s="1"/>
      <c r="F35840" s="1"/>
      <c r="G35840" s="1"/>
      <c r="H35840" s="1"/>
    </row>
    <row r="35841">
      <c r="A35841" s="1"/>
      <c r="B35841" s="1"/>
      <c r="C35841" s="1"/>
      <c r="D35841" s="8"/>
      <c r="E35841" s="1"/>
      <c r="F35841" s="1"/>
      <c r="G35841" s="1"/>
      <c r="H35841" s="1"/>
    </row>
    <row r="35842">
      <c r="A35842" s="1"/>
      <c r="B35842" s="1"/>
      <c r="C35842" s="1"/>
      <c r="D35842" s="8"/>
      <c r="E35842" s="1"/>
      <c r="F35842" s="1"/>
      <c r="G35842" s="1"/>
      <c r="H35842" s="1"/>
    </row>
    <row r="35843">
      <c r="A35843" s="1"/>
      <c r="B35843" s="1"/>
      <c r="C35843" s="1"/>
      <c r="D35843" s="8"/>
      <c r="E35843" s="1"/>
      <c r="F35843" s="1"/>
      <c r="G35843" s="1"/>
      <c r="H35843" s="1"/>
    </row>
    <row r="35844">
      <c r="A35844" s="1"/>
      <c r="B35844" s="1"/>
      <c r="C35844" s="1"/>
      <c r="D35844" s="8"/>
      <c r="E35844" s="1"/>
      <c r="F35844" s="1"/>
      <c r="G35844" s="1"/>
      <c r="H35844" s="1"/>
    </row>
    <row r="35845">
      <c r="A35845" s="1"/>
      <c r="B35845" s="1"/>
      <c r="C35845" s="1"/>
      <c r="D35845" s="8"/>
      <c r="E35845" s="1"/>
      <c r="F35845" s="1"/>
      <c r="G35845" s="1"/>
      <c r="H35845" s="1"/>
    </row>
    <row r="35846">
      <c r="A35846" s="1"/>
      <c r="B35846" s="1"/>
      <c r="C35846" s="1"/>
      <c r="D35846" s="8"/>
      <c r="E35846" s="1"/>
      <c r="F35846" s="1"/>
      <c r="G35846" s="1"/>
      <c r="H35846" s="1"/>
    </row>
    <row r="35847">
      <c r="A35847" s="1"/>
      <c r="B35847" s="1"/>
      <c r="C35847" s="1"/>
      <c r="D35847" s="8"/>
      <c r="E35847" s="1"/>
      <c r="F35847" s="1"/>
      <c r="G35847" s="1"/>
      <c r="H35847" s="1"/>
    </row>
    <row r="35848">
      <c r="A35848" s="1"/>
      <c r="B35848" s="1"/>
      <c r="C35848" s="1"/>
      <c r="D35848" s="8"/>
      <c r="E35848" s="1"/>
      <c r="F35848" s="1"/>
      <c r="G35848" s="1"/>
      <c r="H35848" s="1"/>
    </row>
    <row r="35849">
      <c r="A35849" s="1"/>
      <c r="B35849" s="1"/>
      <c r="C35849" s="1"/>
      <c r="D35849" s="8"/>
      <c r="E35849" s="1"/>
      <c r="F35849" s="1"/>
      <c r="G35849" s="1"/>
      <c r="H35849" s="1"/>
    </row>
    <row r="35850">
      <c r="A35850" s="1"/>
      <c r="B35850" s="1"/>
      <c r="C35850" s="1"/>
      <c r="D35850" s="8"/>
      <c r="E35850" s="1"/>
      <c r="F35850" s="1"/>
      <c r="G35850" s="1"/>
      <c r="H35850" s="1"/>
    </row>
    <row r="35851">
      <c r="A35851" s="1"/>
      <c r="B35851" s="1"/>
      <c r="C35851" s="1"/>
      <c r="D35851" s="8"/>
      <c r="E35851" s="1"/>
      <c r="F35851" s="1"/>
      <c r="G35851" s="1"/>
      <c r="H35851" s="1"/>
    </row>
    <row r="35852">
      <c r="A35852" s="1"/>
      <c r="B35852" s="1"/>
      <c r="C35852" s="1"/>
      <c r="D35852" s="8"/>
      <c r="E35852" s="1"/>
      <c r="F35852" s="1"/>
      <c r="G35852" s="1"/>
      <c r="H35852" s="1"/>
    </row>
    <row r="35853">
      <c r="A35853" s="1"/>
      <c r="B35853" s="1"/>
      <c r="C35853" s="1"/>
      <c r="D35853" s="8"/>
      <c r="E35853" s="1"/>
      <c r="F35853" s="1"/>
      <c r="G35853" s="1"/>
      <c r="H35853" s="1"/>
    </row>
    <row r="35854">
      <c r="A35854" s="1"/>
      <c r="B35854" s="1"/>
      <c r="C35854" s="1"/>
      <c r="D35854" s="8"/>
      <c r="E35854" s="1"/>
      <c r="F35854" s="1"/>
      <c r="G35854" s="1"/>
      <c r="H35854" s="1"/>
    </row>
    <row r="35855">
      <c r="A35855" s="1"/>
      <c r="B35855" s="1"/>
      <c r="C35855" s="1"/>
      <c r="D35855" s="8"/>
      <c r="E35855" s="1"/>
      <c r="F35855" s="1"/>
      <c r="G35855" s="1"/>
      <c r="H35855" s="1"/>
    </row>
    <row r="35856">
      <c r="A35856" s="1"/>
      <c r="B35856" s="1"/>
      <c r="C35856" s="1"/>
      <c r="D35856" s="8"/>
      <c r="E35856" s="1"/>
      <c r="F35856" s="1"/>
      <c r="G35856" s="1"/>
      <c r="H35856" s="1"/>
    </row>
    <row r="35857">
      <c r="A35857" s="1"/>
      <c r="B35857" s="1"/>
      <c r="C35857" s="1"/>
      <c r="D35857" s="8"/>
      <c r="E35857" s="1"/>
      <c r="F35857" s="1"/>
      <c r="G35857" s="1"/>
      <c r="H35857" s="1"/>
    </row>
    <row r="35858">
      <c r="A35858" s="1"/>
      <c r="B35858" s="1"/>
      <c r="C35858" s="1"/>
      <c r="D35858" s="8"/>
      <c r="E35858" s="1"/>
      <c r="F35858" s="1"/>
      <c r="G35858" s="1"/>
      <c r="H35858" s="1"/>
    </row>
    <row r="35859">
      <c r="A35859" s="1"/>
      <c r="B35859" s="1"/>
      <c r="C35859" s="1"/>
      <c r="D35859" s="8"/>
      <c r="E35859" s="1"/>
      <c r="F35859" s="1"/>
      <c r="G35859" s="1"/>
      <c r="H35859" s="1"/>
    </row>
    <row r="35860">
      <c r="A35860" s="1"/>
      <c r="B35860" s="1"/>
      <c r="C35860" s="1"/>
      <c r="D35860" s="8"/>
      <c r="E35860" s="1"/>
      <c r="F35860" s="1"/>
      <c r="G35860" s="1"/>
      <c r="H35860" s="1"/>
    </row>
    <row r="35861">
      <c r="A35861" s="1"/>
      <c r="B35861" s="1"/>
      <c r="C35861" s="1"/>
      <c r="D35861" s="8"/>
      <c r="E35861" s="1"/>
      <c r="F35861" s="1"/>
      <c r="G35861" s="1"/>
      <c r="H35861" s="1"/>
    </row>
    <row r="35862">
      <c r="A35862" s="1"/>
      <c r="B35862" s="1"/>
      <c r="C35862" s="1"/>
      <c r="D35862" s="8"/>
      <c r="E35862" s="1"/>
      <c r="F35862" s="1"/>
      <c r="G35862" s="1"/>
      <c r="H35862" s="1"/>
    </row>
    <row r="35863">
      <c r="A35863" s="1"/>
      <c r="B35863" s="1"/>
      <c r="C35863" s="1"/>
      <c r="D35863" s="8"/>
      <c r="E35863" s="1"/>
      <c r="F35863" s="1"/>
      <c r="G35863" s="1"/>
      <c r="H35863" s="1"/>
    </row>
    <row r="35864">
      <c r="A35864" s="1"/>
      <c r="B35864" s="1"/>
      <c r="C35864" s="1"/>
      <c r="D35864" s="8"/>
      <c r="E35864" s="1"/>
      <c r="F35864" s="1"/>
      <c r="G35864" s="1"/>
      <c r="H35864" s="1"/>
    </row>
    <row r="35865">
      <c r="A35865" s="1"/>
      <c r="B35865" s="1"/>
      <c r="C35865" s="1"/>
      <c r="D35865" s="8"/>
      <c r="E35865" s="1"/>
      <c r="F35865" s="1"/>
      <c r="G35865" s="1"/>
      <c r="H35865" s="1"/>
    </row>
    <row r="35866">
      <c r="A35866" s="1"/>
      <c r="B35866" s="1"/>
      <c r="C35866" s="1"/>
      <c r="D35866" s="8"/>
      <c r="E35866" s="1"/>
      <c r="F35866" s="1"/>
      <c r="G35866" s="1"/>
      <c r="H35866" s="1"/>
    </row>
    <row r="35867">
      <c r="A35867" s="1"/>
      <c r="B35867" s="1"/>
      <c r="C35867" s="1"/>
      <c r="D35867" s="8"/>
      <c r="E35867" s="1"/>
      <c r="F35867" s="1"/>
      <c r="G35867" s="1"/>
      <c r="H35867" s="1"/>
    </row>
    <row r="35868">
      <c r="A35868" s="1"/>
      <c r="B35868" s="1"/>
      <c r="C35868" s="1"/>
      <c r="D35868" s="8"/>
      <c r="E35868" s="1"/>
      <c r="F35868" s="1"/>
      <c r="G35868" s="1"/>
      <c r="H35868" s="1"/>
    </row>
    <row r="35869">
      <c r="A35869" s="1"/>
      <c r="B35869" s="1"/>
      <c r="C35869" s="1"/>
      <c r="D35869" s="8"/>
      <c r="E35869" s="1"/>
      <c r="F35869" s="1"/>
      <c r="G35869" s="1"/>
      <c r="H35869" s="1"/>
    </row>
    <row r="35870">
      <c r="A35870" s="1"/>
      <c r="B35870" s="1"/>
      <c r="C35870" s="1"/>
      <c r="D35870" s="8"/>
      <c r="E35870" s="1"/>
      <c r="F35870" s="1"/>
      <c r="G35870" s="1"/>
      <c r="H35870" s="1"/>
    </row>
    <row r="35871">
      <c r="A35871" s="1"/>
      <c r="B35871" s="1"/>
      <c r="C35871" s="1"/>
      <c r="D35871" s="8"/>
      <c r="E35871" s="1"/>
      <c r="F35871" s="1"/>
      <c r="G35871" s="1"/>
      <c r="H35871" s="1"/>
    </row>
    <row r="35872">
      <c r="A35872" s="1"/>
      <c r="B35872" s="1"/>
      <c r="C35872" s="1"/>
      <c r="D35872" s="8"/>
      <c r="E35872" s="1"/>
      <c r="F35872" s="1"/>
      <c r="G35872" s="1"/>
      <c r="H35872" s="1"/>
    </row>
    <row r="35873">
      <c r="A35873" s="1"/>
      <c r="B35873" s="1"/>
      <c r="C35873" s="1"/>
      <c r="D35873" s="8"/>
      <c r="E35873" s="1"/>
      <c r="F35873" s="1"/>
      <c r="G35873" s="1"/>
      <c r="H35873" s="1"/>
    </row>
    <row r="35874">
      <c r="A35874" s="1"/>
      <c r="B35874" s="1"/>
      <c r="C35874" s="1"/>
      <c r="D35874" s="8"/>
      <c r="E35874" s="1"/>
      <c r="F35874" s="1"/>
      <c r="G35874" s="1"/>
      <c r="H35874" s="1"/>
    </row>
    <row r="35875">
      <c r="A35875" s="1"/>
      <c r="B35875" s="1"/>
      <c r="C35875" s="1"/>
      <c r="D35875" s="8"/>
      <c r="E35875" s="1"/>
      <c r="F35875" s="1"/>
      <c r="G35875" s="1"/>
      <c r="H35875" s="1"/>
    </row>
    <row r="35876">
      <c r="A35876" s="1"/>
      <c r="B35876" s="1"/>
      <c r="C35876" s="1"/>
      <c r="D35876" s="8"/>
      <c r="E35876" s="1"/>
      <c r="F35876" s="1"/>
      <c r="G35876" s="1"/>
      <c r="H35876" s="1"/>
    </row>
    <row r="35877">
      <c r="A35877" s="1"/>
      <c r="B35877" s="1"/>
      <c r="C35877" s="1"/>
      <c r="D35877" s="8"/>
      <c r="E35877" s="1"/>
      <c r="F35877" s="1"/>
      <c r="G35877" s="1"/>
      <c r="H35877" s="1"/>
    </row>
    <row r="35878">
      <c r="A35878" s="1"/>
      <c r="B35878" s="1"/>
      <c r="C35878" s="1"/>
      <c r="D35878" s="8"/>
      <c r="E35878" s="1"/>
      <c r="F35878" s="1"/>
      <c r="G35878" s="1"/>
      <c r="H35878" s="1"/>
    </row>
    <row r="35879">
      <c r="A35879" s="1"/>
      <c r="B35879" s="1"/>
      <c r="C35879" s="1"/>
      <c r="D35879" s="8"/>
      <c r="E35879" s="1"/>
      <c r="F35879" s="1"/>
      <c r="G35879" s="1"/>
      <c r="H35879" s="1"/>
    </row>
    <row r="35880">
      <c r="A35880" s="1"/>
      <c r="B35880" s="1"/>
      <c r="C35880" s="1"/>
      <c r="D35880" s="8"/>
      <c r="E35880" s="1"/>
      <c r="F35880" s="1"/>
      <c r="G35880" s="1"/>
      <c r="H35880" s="1"/>
    </row>
    <row r="35881">
      <c r="A35881" s="1"/>
      <c r="B35881" s="1"/>
      <c r="C35881" s="1"/>
      <c r="D35881" s="8"/>
      <c r="E35881" s="1"/>
      <c r="F35881" s="1"/>
      <c r="G35881" s="1"/>
      <c r="H35881" s="1"/>
    </row>
    <row r="35882">
      <c r="A35882" s="1"/>
      <c r="B35882" s="1"/>
      <c r="C35882" s="1"/>
      <c r="D35882" s="8"/>
      <c r="E35882" s="1"/>
      <c r="F35882" s="1"/>
      <c r="G35882" s="1"/>
      <c r="H35882" s="1"/>
    </row>
    <row r="35883">
      <c r="A35883" s="1"/>
      <c r="B35883" s="1"/>
      <c r="C35883" s="1"/>
      <c r="D35883" s="8"/>
      <c r="E35883" s="1"/>
      <c r="F35883" s="1"/>
      <c r="G35883" s="1"/>
      <c r="H35883" s="1"/>
    </row>
    <row r="35884">
      <c r="A35884" s="1"/>
      <c r="B35884" s="1"/>
      <c r="C35884" s="1"/>
      <c r="D35884" s="8"/>
      <c r="E35884" s="1"/>
      <c r="F35884" s="1"/>
      <c r="G35884" s="1"/>
      <c r="H35884" s="1"/>
    </row>
    <row r="35885">
      <c r="A35885" s="1"/>
      <c r="B35885" s="1"/>
      <c r="C35885" s="1"/>
      <c r="D35885" s="8"/>
      <c r="E35885" s="1"/>
      <c r="F35885" s="1"/>
      <c r="G35885" s="1"/>
      <c r="H35885" s="1"/>
    </row>
    <row r="35886">
      <c r="A35886" s="1"/>
      <c r="B35886" s="1"/>
      <c r="C35886" s="1"/>
      <c r="D35886" s="8"/>
      <c r="E35886" s="1"/>
      <c r="F35886" s="1"/>
      <c r="G35886" s="1"/>
      <c r="H35886" s="1"/>
    </row>
    <row r="35887">
      <c r="A35887" s="1"/>
      <c r="B35887" s="1"/>
      <c r="C35887" s="1"/>
      <c r="D35887" s="8"/>
      <c r="E35887" s="1"/>
      <c r="F35887" s="1"/>
      <c r="G35887" s="1"/>
      <c r="H35887" s="1"/>
    </row>
    <row r="35888">
      <c r="A35888" s="1"/>
      <c r="B35888" s="1"/>
      <c r="C35888" s="1"/>
      <c r="D35888" s="8"/>
      <c r="E35888" s="1"/>
      <c r="F35888" s="1"/>
      <c r="G35888" s="1"/>
      <c r="H35888" s="1"/>
    </row>
    <row r="35889">
      <c r="A35889" s="1"/>
      <c r="B35889" s="1"/>
      <c r="C35889" s="1"/>
      <c r="D35889" s="8"/>
      <c r="E35889" s="1"/>
      <c r="F35889" s="1"/>
      <c r="G35889" s="1"/>
      <c r="H35889" s="1"/>
    </row>
    <row r="35890">
      <c r="A35890" s="1"/>
      <c r="B35890" s="1"/>
      <c r="C35890" s="1"/>
      <c r="D35890" s="8"/>
      <c r="E35890" s="1"/>
      <c r="F35890" s="1"/>
      <c r="G35890" s="1"/>
      <c r="H35890" s="1"/>
    </row>
    <row r="35891">
      <c r="A35891" s="1"/>
      <c r="B35891" s="1"/>
      <c r="C35891" s="1"/>
      <c r="D35891" s="8"/>
      <c r="E35891" s="1"/>
      <c r="F35891" s="1"/>
      <c r="G35891" s="1"/>
      <c r="H35891" s="1"/>
    </row>
    <row r="35892">
      <c r="A35892" s="1"/>
      <c r="B35892" s="1"/>
      <c r="C35892" s="1"/>
      <c r="D35892" s="8"/>
      <c r="E35892" s="1"/>
      <c r="F35892" s="1"/>
      <c r="G35892" s="1"/>
      <c r="H35892" s="1"/>
    </row>
    <row r="35893">
      <c r="A35893" s="1"/>
      <c r="B35893" s="1"/>
      <c r="C35893" s="1"/>
      <c r="D35893" s="8"/>
      <c r="E35893" s="1"/>
      <c r="F35893" s="1"/>
      <c r="G35893" s="1"/>
      <c r="H35893" s="1"/>
    </row>
    <row r="35894">
      <c r="A35894" s="1"/>
      <c r="B35894" s="1"/>
      <c r="C35894" s="1"/>
      <c r="D35894" s="8"/>
      <c r="E35894" s="1"/>
      <c r="F35894" s="1"/>
      <c r="G35894" s="1"/>
      <c r="H35894" s="1"/>
    </row>
    <row r="35895">
      <c r="A35895" s="1"/>
      <c r="B35895" s="1"/>
      <c r="C35895" s="1"/>
      <c r="D35895" s="8"/>
      <c r="E35895" s="1"/>
      <c r="F35895" s="1"/>
      <c r="G35895" s="1"/>
      <c r="H35895" s="1"/>
    </row>
    <row r="35896">
      <c r="A35896" s="1"/>
      <c r="B35896" s="1"/>
      <c r="C35896" s="1"/>
      <c r="D35896" s="8"/>
      <c r="E35896" s="1"/>
      <c r="F35896" s="1"/>
      <c r="G35896" s="1"/>
      <c r="H35896" s="1"/>
    </row>
    <row r="35897">
      <c r="A35897" s="1"/>
      <c r="B35897" s="1"/>
      <c r="C35897" s="1"/>
      <c r="D35897" s="8"/>
      <c r="E35897" s="1"/>
      <c r="F35897" s="1"/>
      <c r="G35897" s="1"/>
      <c r="H35897" s="1"/>
    </row>
    <row r="35898">
      <c r="A35898" s="1"/>
      <c r="B35898" s="1"/>
      <c r="C35898" s="1"/>
      <c r="D35898" s="8"/>
      <c r="E35898" s="1"/>
      <c r="F35898" s="1"/>
      <c r="G35898" s="1"/>
      <c r="H35898" s="1"/>
    </row>
    <row r="35899">
      <c r="A35899" s="1"/>
      <c r="B35899" s="1"/>
      <c r="C35899" s="1"/>
      <c r="D35899" s="8"/>
      <c r="E35899" s="1"/>
      <c r="F35899" s="1"/>
      <c r="G35899" s="1"/>
      <c r="H35899" s="1"/>
    </row>
    <row r="35900">
      <c r="A35900" s="1"/>
      <c r="B35900" s="1"/>
      <c r="C35900" s="1"/>
      <c r="D35900" s="8"/>
      <c r="E35900" s="1"/>
      <c r="F35900" s="1"/>
      <c r="G35900" s="1"/>
      <c r="H35900" s="1"/>
    </row>
    <row r="35901">
      <c r="A35901" s="1"/>
      <c r="B35901" s="1"/>
      <c r="C35901" s="1"/>
      <c r="D35901" s="8"/>
      <c r="E35901" s="1"/>
      <c r="F35901" s="1"/>
      <c r="G35901" s="1"/>
      <c r="H35901" s="1"/>
    </row>
    <row r="35902">
      <c r="A35902" s="1"/>
      <c r="B35902" s="1"/>
      <c r="C35902" s="1"/>
      <c r="D35902" s="8"/>
      <c r="E35902" s="1"/>
      <c r="F35902" s="1"/>
      <c r="G35902" s="1"/>
      <c r="H35902" s="1"/>
    </row>
    <row r="35903">
      <c r="A35903" s="1"/>
      <c r="B35903" s="1"/>
      <c r="C35903" s="1"/>
      <c r="D35903" s="8"/>
      <c r="E35903" s="1"/>
      <c r="F35903" s="1"/>
      <c r="G35903" s="1"/>
      <c r="H35903" s="1"/>
    </row>
    <row r="35904">
      <c r="A35904" s="1"/>
      <c r="B35904" s="1"/>
      <c r="C35904" s="1"/>
      <c r="D35904" s="8"/>
      <c r="E35904" s="1"/>
      <c r="F35904" s="1"/>
      <c r="G35904" s="1"/>
      <c r="H35904" s="1"/>
    </row>
    <row r="35905">
      <c r="A35905" s="1"/>
      <c r="B35905" s="1"/>
      <c r="C35905" s="1"/>
      <c r="D35905" s="8"/>
      <c r="E35905" s="1"/>
      <c r="F35905" s="1"/>
      <c r="G35905" s="1"/>
      <c r="H35905" s="1"/>
    </row>
    <row r="35906">
      <c r="A35906" s="1"/>
      <c r="B35906" s="1"/>
      <c r="C35906" s="1"/>
      <c r="D35906" s="8"/>
      <c r="E35906" s="1"/>
      <c r="F35906" s="1"/>
      <c r="G35906" s="1"/>
      <c r="H35906" s="1"/>
    </row>
    <row r="35907">
      <c r="A35907" s="1"/>
      <c r="B35907" s="1"/>
      <c r="C35907" s="1"/>
      <c r="D35907" s="8"/>
      <c r="E35907" s="1"/>
      <c r="F35907" s="1"/>
      <c r="G35907" s="1"/>
      <c r="H35907" s="1"/>
    </row>
    <row r="35908">
      <c r="A35908" s="1"/>
      <c r="B35908" s="1"/>
      <c r="C35908" s="1"/>
      <c r="D35908" s="8"/>
      <c r="E35908" s="1"/>
      <c r="F35908" s="1"/>
      <c r="G35908" s="1"/>
      <c r="H35908" s="1"/>
    </row>
    <row r="35909">
      <c r="A35909" s="1"/>
      <c r="B35909" s="1"/>
      <c r="C35909" s="1"/>
      <c r="D35909" s="8"/>
      <c r="E35909" s="1"/>
      <c r="F35909" s="1"/>
      <c r="G35909" s="1"/>
      <c r="H35909" s="1"/>
    </row>
    <row r="35910">
      <c r="A35910" s="1"/>
      <c r="B35910" s="1"/>
      <c r="C35910" s="1"/>
      <c r="D35910" s="8"/>
      <c r="E35910" s="1"/>
      <c r="F35910" s="1"/>
      <c r="G35910" s="1"/>
      <c r="H35910" s="1"/>
    </row>
    <row r="35911">
      <c r="A35911" s="1"/>
      <c r="B35911" s="1"/>
      <c r="C35911" s="1"/>
      <c r="D35911" s="8"/>
      <c r="E35911" s="1"/>
      <c r="F35911" s="1"/>
      <c r="G35911" s="1"/>
      <c r="H35911" s="1"/>
    </row>
    <row r="35912">
      <c r="A35912" s="1"/>
      <c r="B35912" s="1"/>
      <c r="C35912" s="1"/>
      <c r="D35912" s="8"/>
      <c r="E35912" s="1"/>
      <c r="F35912" s="1"/>
      <c r="G35912" s="1"/>
      <c r="H35912" s="1"/>
    </row>
    <row r="35913">
      <c r="A35913" s="1"/>
      <c r="B35913" s="1"/>
      <c r="C35913" s="1"/>
      <c r="D35913" s="8"/>
      <c r="E35913" s="1"/>
      <c r="F35913" s="1"/>
      <c r="G35913" s="1"/>
      <c r="H35913" s="1"/>
    </row>
    <row r="35914">
      <c r="A35914" s="1"/>
      <c r="B35914" s="1"/>
      <c r="C35914" s="1"/>
      <c r="D35914" s="8"/>
      <c r="E35914" s="1"/>
      <c r="F35914" s="1"/>
      <c r="G35914" s="1"/>
      <c r="H35914" s="1"/>
    </row>
    <row r="35915">
      <c r="A35915" s="1"/>
      <c r="B35915" s="1"/>
      <c r="C35915" s="1"/>
      <c r="D35915" s="8"/>
      <c r="E35915" s="1"/>
      <c r="F35915" s="1"/>
      <c r="G35915" s="1"/>
      <c r="H35915" s="1"/>
    </row>
    <row r="35916">
      <c r="A35916" s="1"/>
      <c r="B35916" s="1"/>
      <c r="C35916" s="1"/>
      <c r="D35916" s="8"/>
      <c r="E35916" s="1"/>
      <c r="F35916" s="1"/>
      <c r="G35916" s="1"/>
      <c r="H35916" s="1"/>
    </row>
    <row r="35917">
      <c r="A35917" s="1"/>
      <c r="B35917" s="1"/>
      <c r="C35917" s="1"/>
      <c r="D35917" s="8"/>
      <c r="E35917" s="1"/>
      <c r="F35917" s="1"/>
      <c r="G35917" s="1"/>
      <c r="H35917" s="1"/>
    </row>
    <row r="35918">
      <c r="A35918" s="1"/>
      <c r="B35918" s="1"/>
      <c r="C35918" s="1"/>
      <c r="D35918" s="8"/>
      <c r="E35918" s="1"/>
      <c r="F35918" s="1"/>
      <c r="G35918" s="1"/>
      <c r="H35918" s="1"/>
    </row>
    <row r="35919">
      <c r="A35919" s="1"/>
      <c r="B35919" s="1"/>
      <c r="C35919" s="1"/>
      <c r="D35919" s="8"/>
      <c r="E35919" s="1"/>
      <c r="F35919" s="1"/>
      <c r="G35919" s="1"/>
      <c r="H35919" s="1"/>
    </row>
    <row r="35920">
      <c r="A35920" s="1"/>
      <c r="B35920" s="1"/>
      <c r="C35920" s="1"/>
      <c r="D35920" s="8"/>
      <c r="E35920" s="1"/>
      <c r="F35920" s="1"/>
      <c r="G35920" s="1"/>
      <c r="H35920" s="1"/>
    </row>
    <row r="35921">
      <c r="A35921" s="1"/>
      <c r="B35921" s="1"/>
      <c r="C35921" s="1"/>
      <c r="D35921" s="8"/>
      <c r="E35921" s="1"/>
      <c r="F35921" s="1"/>
      <c r="G35921" s="1"/>
      <c r="H35921" s="1"/>
    </row>
    <row r="35922">
      <c r="A35922" s="1"/>
      <c r="B35922" s="1"/>
      <c r="C35922" s="1"/>
      <c r="D35922" s="8"/>
      <c r="E35922" s="1"/>
      <c r="F35922" s="1"/>
      <c r="G35922" s="1"/>
      <c r="H35922" s="1"/>
    </row>
    <row r="35923">
      <c r="A35923" s="1"/>
      <c r="B35923" s="1"/>
      <c r="C35923" s="1"/>
      <c r="D35923" s="8"/>
      <c r="E35923" s="1"/>
      <c r="F35923" s="1"/>
      <c r="G35923" s="1"/>
      <c r="H35923" s="1"/>
    </row>
    <row r="35924">
      <c r="A35924" s="1"/>
      <c r="B35924" s="1"/>
      <c r="C35924" s="1"/>
      <c r="D35924" s="8"/>
      <c r="E35924" s="1"/>
      <c r="F35924" s="1"/>
      <c r="G35924" s="1"/>
      <c r="H35924" s="1"/>
    </row>
    <row r="35925">
      <c r="A35925" s="1"/>
      <c r="B35925" s="1"/>
      <c r="C35925" s="1"/>
      <c r="D35925" s="8"/>
      <c r="E35925" s="1"/>
      <c r="F35925" s="1"/>
      <c r="G35925" s="1"/>
      <c r="H35925" s="1"/>
    </row>
    <row r="35926">
      <c r="A35926" s="1"/>
      <c r="B35926" s="1"/>
      <c r="C35926" s="1"/>
      <c r="D35926" s="8"/>
      <c r="E35926" s="1"/>
      <c r="F35926" s="1"/>
      <c r="G35926" s="1"/>
      <c r="H35926" s="1"/>
    </row>
    <row r="35927">
      <c r="A35927" s="1"/>
      <c r="B35927" s="1"/>
      <c r="C35927" s="1"/>
      <c r="D35927" s="8"/>
      <c r="E35927" s="1"/>
      <c r="F35927" s="1"/>
      <c r="G35927" s="1"/>
      <c r="H35927" s="1"/>
    </row>
    <row r="35928">
      <c r="A35928" s="1"/>
      <c r="B35928" s="1"/>
      <c r="C35928" s="1"/>
      <c r="D35928" s="8"/>
      <c r="E35928" s="1"/>
      <c r="F35928" s="1"/>
      <c r="G35928" s="1"/>
      <c r="H35928" s="1"/>
    </row>
    <row r="35929">
      <c r="A35929" s="1"/>
      <c r="B35929" s="1"/>
      <c r="C35929" s="1"/>
      <c r="D35929" s="8"/>
      <c r="E35929" s="1"/>
      <c r="F35929" s="1"/>
      <c r="G35929" s="1"/>
      <c r="H35929" s="1"/>
    </row>
    <row r="35930">
      <c r="A35930" s="1"/>
      <c r="B35930" s="1"/>
      <c r="C35930" s="1"/>
      <c r="D35930" s="8"/>
      <c r="E35930" s="1"/>
      <c r="F35930" s="1"/>
      <c r="G35930" s="1"/>
      <c r="H35930" s="1"/>
    </row>
    <row r="35931">
      <c r="A35931" s="1"/>
      <c r="B35931" s="1"/>
      <c r="C35931" s="1"/>
      <c r="D35931" s="8"/>
      <c r="E35931" s="1"/>
      <c r="F35931" s="1"/>
      <c r="G35931" s="1"/>
      <c r="H35931" s="1"/>
    </row>
    <row r="35932">
      <c r="A35932" s="1"/>
      <c r="B35932" s="1"/>
      <c r="C35932" s="1"/>
      <c r="D35932" s="8"/>
      <c r="E35932" s="1"/>
      <c r="F35932" s="1"/>
      <c r="G35932" s="1"/>
      <c r="H35932" s="1"/>
    </row>
    <row r="35933">
      <c r="A35933" s="1"/>
      <c r="B35933" s="1"/>
      <c r="C35933" s="1"/>
      <c r="D35933" s="8"/>
      <c r="E35933" s="1"/>
      <c r="F35933" s="1"/>
      <c r="G35933" s="1"/>
      <c r="H35933" s="1"/>
    </row>
    <row r="35934">
      <c r="A35934" s="1"/>
      <c r="B35934" s="1"/>
      <c r="C35934" s="1"/>
      <c r="D35934" s="8"/>
      <c r="E35934" s="1"/>
      <c r="F35934" s="1"/>
      <c r="G35934" s="1"/>
      <c r="H35934" s="1"/>
    </row>
    <row r="35935">
      <c r="A35935" s="1"/>
      <c r="B35935" s="1"/>
      <c r="C35935" s="1"/>
      <c r="D35935" s="8"/>
      <c r="E35935" s="1"/>
      <c r="F35935" s="1"/>
      <c r="G35935" s="1"/>
      <c r="H35935" s="1"/>
    </row>
    <row r="35936">
      <c r="A35936" s="1"/>
      <c r="B35936" s="1"/>
      <c r="C35936" s="1"/>
      <c r="D35936" s="8"/>
      <c r="E35936" s="1"/>
      <c r="F35936" s="1"/>
      <c r="G35936" s="1"/>
      <c r="H35936" s="1"/>
    </row>
    <row r="35937">
      <c r="A35937" s="1"/>
      <c r="B35937" s="1"/>
      <c r="C35937" s="1"/>
      <c r="D35937" s="8"/>
      <c r="E35937" s="1"/>
      <c r="F35937" s="1"/>
      <c r="G35937" s="1"/>
      <c r="H35937" s="1"/>
    </row>
    <row r="35938">
      <c r="A35938" s="1"/>
      <c r="B35938" s="1"/>
      <c r="C35938" s="1"/>
      <c r="D35938" s="8"/>
      <c r="E35938" s="1"/>
      <c r="F35938" s="1"/>
      <c r="G35938" s="1"/>
      <c r="H35938" s="1"/>
    </row>
    <row r="35939">
      <c r="A35939" s="1"/>
      <c r="B35939" s="1"/>
      <c r="C35939" s="1"/>
      <c r="D35939" s="8"/>
      <c r="E35939" s="1"/>
      <c r="F35939" s="1"/>
      <c r="G35939" s="1"/>
      <c r="H35939" s="1"/>
    </row>
    <row r="35940">
      <c r="A35940" s="1"/>
      <c r="B35940" s="1"/>
      <c r="C35940" s="1"/>
      <c r="D35940" s="8"/>
      <c r="E35940" s="1"/>
      <c r="F35940" s="1"/>
      <c r="G35940" s="1"/>
      <c r="H35940" s="1"/>
    </row>
    <row r="35941">
      <c r="A35941" s="1"/>
      <c r="B35941" s="1"/>
      <c r="C35941" s="1"/>
      <c r="D35941" s="8"/>
      <c r="E35941" s="1"/>
      <c r="F35941" s="1"/>
      <c r="G35941" s="1"/>
      <c r="H35941" s="1"/>
    </row>
    <row r="35942">
      <c r="A35942" s="1"/>
      <c r="B35942" s="1"/>
      <c r="C35942" s="1"/>
      <c r="D35942" s="8"/>
      <c r="E35942" s="1"/>
      <c r="F35942" s="1"/>
      <c r="G35942" s="1"/>
      <c r="H35942" s="1"/>
    </row>
    <row r="35943">
      <c r="A35943" s="1"/>
      <c r="B35943" s="1"/>
      <c r="C35943" s="1"/>
      <c r="D35943" s="8"/>
      <c r="E35943" s="1"/>
      <c r="F35943" s="1"/>
      <c r="G35943" s="1"/>
      <c r="H35943" s="1"/>
    </row>
    <row r="35944">
      <c r="A35944" s="1"/>
      <c r="B35944" s="1"/>
      <c r="C35944" s="1"/>
      <c r="D35944" s="8"/>
      <c r="E35944" s="1"/>
      <c r="F35944" s="1"/>
      <c r="G35944" s="1"/>
      <c r="H35944" s="1"/>
    </row>
    <row r="35945">
      <c r="A35945" s="1"/>
      <c r="B35945" s="1"/>
      <c r="C35945" s="1"/>
      <c r="D35945" s="8"/>
      <c r="E35945" s="1"/>
      <c r="F35945" s="1"/>
      <c r="G35945" s="1"/>
      <c r="H35945" s="1"/>
    </row>
    <row r="35946">
      <c r="A35946" s="1"/>
      <c r="B35946" s="1"/>
      <c r="C35946" s="1"/>
      <c r="D35946" s="8"/>
      <c r="E35946" s="1"/>
      <c r="F35946" s="1"/>
      <c r="G35946" s="1"/>
      <c r="H35946" s="1"/>
    </row>
    <row r="35947">
      <c r="A35947" s="1"/>
      <c r="B35947" s="1"/>
      <c r="C35947" s="1"/>
      <c r="D35947" s="8"/>
      <c r="E35947" s="1"/>
      <c r="F35947" s="1"/>
      <c r="G35947" s="1"/>
      <c r="H35947" s="1"/>
    </row>
    <row r="35948">
      <c r="A35948" s="1"/>
      <c r="B35948" s="1"/>
      <c r="C35948" s="1"/>
      <c r="D35948" s="8"/>
      <c r="E35948" s="1"/>
      <c r="F35948" s="1"/>
      <c r="G35948" s="1"/>
      <c r="H35948" s="1"/>
    </row>
    <row r="35949">
      <c r="A35949" s="1"/>
      <c r="B35949" s="1"/>
      <c r="C35949" s="1"/>
      <c r="D35949" s="8"/>
      <c r="E35949" s="1"/>
      <c r="F35949" s="1"/>
      <c r="G35949" s="1"/>
      <c r="H35949" s="1"/>
    </row>
    <row r="35950">
      <c r="A35950" s="1"/>
      <c r="B35950" s="1"/>
      <c r="C35950" s="1"/>
      <c r="D35950" s="8"/>
      <c r="E35950" s="1"/>
      <c r="F35950" s="1"/>
      <c r="G35950" s="1"/>
      <c r="H35950" s="1"/>
    </row>
    <row r="35951">
      <c r="A35951" s="1"/>
      <c r="B35951" s="1"/>
      <c r="C35951" s="1"/>
      <c r="D35951" s="8"/>
      <c r="E35951" s="1"/>
      <c r="F35951" s="1"/>
      <c r="G35951" s="1"/>
      <c r="H35951" s="1"/>
    </row>
    <row r="35952">
      <c r="A35952" s="1"/>
      <c r="B35952" s="1"/>
      <c r="C35952" s="1"/>
      <c r="D35952" s="8"/>
      <c r="E35952" s="1"/>
      <c r="F35952" s="1"/>
      <c r="G35952" s="1"/>
      <c r="H35952" s="1"/>
    </row>
    <row r="35953">
      <c r="A35953" s="1"/>
      <c r="B35953" s="1"/>
      <c r="C35953" s="1"/>
      <c r="D35953" s="8"/>
      <c r="E35953" s="1"/>
      <c r="F35953" s="1"/>
      <c r="G35953" s="1"/>
      <c r="H35953" s="1"/>
    </row>
    <row r="35954">
      <c r="A35954" s="1"/>
      <c r="B35954" s="1"/>
      <c r="C35954" s="1"/>
      <c r="D35954" s="8"/>
      <c r="E35954" s="1"/>
      <c r="F35954" s="1"/>
      <c r="G35954" s="1"/>
      <c r="H35954" s="1"/>
    </row>
    <row r="35955">
      <c r="A35955" s="1"/>
      <c r="B35955" s="1"/>
      <c r="C35955" s="1"/>
      <c r="D35955" s="8"/>
      <c r="E35955" s="1"/>
      <c r="F35955" s="1"/>
      <c r="G35955" s="1"/>
      <c r="H35955" s="1"/>
    </row>
    <row r="35956">
      <c r="A35956" s="1"/>
      <c r="B35956" s="1"/>
      <c r="C35956" s="1"/>
      <c r="D35956" s="8"/>
      <c r="E35956" s="1"/>
      <c r="F35956" s="1"/>
      <c r="G35956" s="1"/>
      <c r="H35956" s="1"/>
    </row>
    <row r="35957">
      <c r="A35957" s="1"/>
      <c r="B35957" s="1"/>
      <c r="C35957" s="1"/>
      <c r="D35957" s="8"/>
      <c r="E35957" s="1"/>
      <c r="F35957" s="1"/>
      <c r="G35957" s="1"/>
      <c r="H35957" s="1"/>
    </row>
    <row r="35958">
      <c r="A35958" s="1"/>
      <c r="B35958" s="1"/>
      <c r="C35958" s="1"/>
      <c r="D35958" s="8"/>
      <c r="E35958" s="1"/>
      <c r="F35958" s="1"/>
      <c r="G35958" s="1"/>
      <c r="H35958" s="1"/>
    </row>
    <row r="35959">
      <c r="A35959" s="1"/>
      <c r="B35959" s="1"/>
      <c r="C35959" s="1"/>
      <c r="D35959" s="8"/>
      <c r="E35959" s="1"/>
      <c r="F35959" s="1"/>
      <c r="G35959" s="1"/>
      <c r="H35959" s="1"/>
    </row>
    <row r="35960">
      <c r="A35960" s="1"/>
      <c r="B35960" s="1"/>
      <c r="C35960" s="1"/>
      <c r="D35960" s="8"/>
      <c r="E35960" s="1"/>
      <c r="F35960" s="1"/>
      <c r="G35960" s="1"/>
      <c r="H35960" s="1"/>
    </row>
    <row r="35961">
      <c r="A35961" s="1"/>
      <c r="B35961" s="1"/>
      <c r="C35961" s="1"/>
      <c r="D35961" s="8"/>
      <c r="E35961" s="1"/>
      <c r="F35961" s="1"/>
      <c r="G35961" s="1"/>
      <c r="H35961" s="1"/>
    </row>
    <row r="35962">
      <c r="A35962" s="1"/>
      <c r="B35962" s="1"/>
      <c r="C35962" s="1"/>
      <c r="D35962" s="8"/>
      <c r="E35962" s="1"/>
      <c r="F35962" s="1"/>
      <c r="G35962" s="1"/>
      <c r="H35962" s="1"/>
    </row>
    <row r="35963">
      <c r="A35963" s="1"/>
      <c r="B35963" s="1"/>
      <c r="C35963" s="1"/>
      <c r="D35963" s="8"/>
      <c r="E35963" s="1"/>
      <c r="F35963" s="1"/>
      <c r="G35963" s="1"/>
      <c r="H35963" s="1"/>
    </row>
    <row r="35964">
      <c r="A35964" s="1"/>
      <c r="B35964" s="1"/>
      <c r="C35964" s="1"/>
      <c r="D35964" s="8"/>
      <c r="E35964" s="1"/>
      <c r="F35964" s="1"/>
      <c r="G35964" s="1"/>
      <c r="H35964" s="1"/>
    </row>
    <row r="35965">
      <c r="A35965" s="1"/>
      <c r="B35965" s="1"/>
      <c r="C35965" s="1"/>
      <c r="D35965" s="8"/>
      <c r="E35965" s="1"/>
      <c r="F35965" s="1"/>
      <c r="G35965" s="1"/>
      <c r="H35965" s="1"/>
    </row>
    <row r="35966">
      <c r="A35966" s="1"/>
      <c r="B35966" s="1"/>
      <c r="C35966" s="1"/>
      <c r="D35966" s="8"/>
      <c r="E35966" s="1"/>
      <c r="F35966" s="1"/>
      <c r="G35966" s="1"/>
      <c r="H35966" s="1"/>
    </row>
    <row r="35967">
      <c r="A35967" s="1"/>
      <c r="B35967" s="1"/>
      <c r="C35967" s="1"/>
      <c r="D35967" s="8"/>
      <c r="E35967" s="1"/>
      <c r="F35967" s="1"/>
      <c r="G35967" s="1"/>
      <c r="H35967" s="1"/>
    </row>
    <row r="35968">
      <c r="A35968" s="1"/>
      <c r="B35968" s="1"/>
      <c r="C35968" s="1"/>
      <c r="D35968" s="8"/>
      <c r="E35968" s="1"/>
      <c r="F35968" s="1"/>
      <c r="G35968" s="1"/>
      <c r="H35968" s="1"/>
    </row>
    <row r="35969">
      <c r="A35969" s="1"/>
      <c r="B35969" s="1"/>
      <c r="C35969" s="1"/>
      <c r="D35969" s="8"/>
      <c r="E35969" s="1"/>
      <c r="F35969" s="1"/>
      <c r="G35969" s="1"/>
      <c r="H35969" s="1"/>
    </row>
    <row r="35970">
      <c r="A35970" s="1"/>
      <c r="B35970" s="1"/>
      <c r="C35970" s="1"/>
      <c r="D35970" s="8"/>
      <c r="E35970" s="1"/>
      <c r="F35970" s="1"/>
      <c r="G35970" s="1"/>
      <c r="H35970" s="1"/>
    </row>
    <row r="35971">
      <c r="A35971" s="1"/>
      <c r="B35971" s="1"/>
      <c r="C35971" s="1"/>
      <c r="D35971" s="8"/>
      <c r="E35971" s="1"/>
      <c r="F35971" s="1"/>
      <c r="G35971" s="1"/>
      <c r="H35971" s="1"/>
    </row>
    <row r="35972">
      <c r="A35972" s="1"/>
      <c r="B35972" s="1"/>
      <c r="C35972" s="1"/>
      <c r="D35972" s="8"/>
      <c r="E35972" s="1"/>
      <c r="F35972" s="1"/>
      <c r="G35972" s="1"/>
      <c r="H35972" s="1"/>
    </row>
    <row r="35973">
      <c r="A35973" s="1"/>
      <c r="B35973" s="1"/>
      <c r="C35973" s="1"/>
      <c r="D35973" s="8"/>
      <c r="E35973" s="1"/>
      <c r="F35973" s="1"/>
      <c r="G35973" s="1"/>
      <c r="H35973" s="1"/>
    </row>
    <row r="35974">
      <c r="A35974" s="1"/>
      <c r="B35974" s="1"/>
      <c r="C35974" s="1"/>
      <c r="D35974" s="8"/>
      <c r="E35974" s="1"/>
      <c r="F35974" s="1"/>
      <c r="G35974" s="1"/>
      <c r="H35974" s="1"/>
    </row>
    <row r="35975">
      <c r="A35975" s="1"/>
      <c r="B35975" s="1"/>
      <c r="C35975" s="1"/>
      <c r="D35975" s="8"/>
      <c r="E35975" s="1"/>
      <c r="F35975" s="1"/>
      <c r="G35975" s="1"/>
      <c r="H35975" s="1"/>
    </row>
    <row r="35976">
      <c r="A35976" s="1"/>
      <c r="B35976" s="1"/>
      <c r="C35976" s="1"/>
      <c r="D35976" s="8"/>
      <c r="E35976" s="1"/>
      <c r="F35976" s="1"/>
      <c r="G35976" s="1"/>
      <c r="H35976" s="1"/>
    </row>
    <row r="35977">
      <c r="A35977" s="1"/>
      <c r="B35977" s="1"/>
      <c r="C35977" s="1"/>
      <c r="D35977" s="8"/>
      <c r="E35977" s="1"/>
      <c r="F35977" s="1"/>
      <c r="G35977" s="1"/>
      <c r="H35977" s="1"/>
    </row>
    <row r="35978">
      <c r="A35978" s="1"/>
      <c r="B35978" s="1"/>
      <c r="C35978" s="1"/>
      <c r="D35978" s="8"/>
      <c r="E35978" s="1"/>
      <c r="F35978" s="1"/>
      <c r="G35978" s="1"/>
      <c r="H35978" s="1"/>
    </row>
    <row r="35979">
      <c r="A35979" s="1"/>
      <c r="B35979" s="1"/>
      <c r="C35979" s="1"/>
      <c r="D35979" s="8"/>
      <c r="E35979" s="1"/>
      <c r="F35979" s="1"/>
      <c r="G35979" s="1"/>
      <c r="H35979" s="1"/>
    </row>
    <row r="35980">
      <c r="A35980" s="1"/>
      <c r="B35980" s="1"/>
      <c r="C35980" s="1"/>
      <c r="D35980" s="8"/>
      <c r="E35980" s="1"/>
      <c r="F35980" s="1"/>
      <c r="G35980" s="1"/>
      <c r="H35980" s="1"/>
    </row>
    <row r="35981">
      <c r="A35981" s="1"/>
      <c r="B35981" s="1"/>
      <c r="C35981" s="1"/>
      <c r="D35981" s="8"/>
      <c r="E35981" s="1"/>
      <c r="F35981" s="1"/>
      <c r="G35981" s="1"/>
      <c r="H35981" s="1"/>
    </row>
    <row r="35982">
      <c r="A35982" s="1"/>
      <c r="B35982" s="1"/>
      <c r="C35982" s="1"/>
      <c r="D35982" s="8"/>
      <c r="E35982" s="1"/>
      <c r="F35982" s="1"/>
      <c r="G35982" s="1"/>
      <c r="H35982" s="1"/>
    </row>
    <row r="35983">
      <c r="A35983" s="1"/>
      <c r="B35983" s="1"/>
      <c r="C35983" s="1"/>
      <c r="D35983" s="8"/>
      <c r="E35983" s="1"/>
      <c r="F35983" s="1"/>
      <c r="G35983" s="1"/>
      <c r="H35983" s="1"/>
    </row>
    <row r="35984">
      <c r="A35984" s="1"/>
      <c r="B35984" s="1"/>
      <c r="C35984" s="1"/>
      <c r="D35984" s="8"/>
      <c r="E35984" s="1"/>
      <c r="F35984" s="1"/>
      <c r="G35984" s="1"/>
      <c r="H35984" s="1"/>
    </row>
    <row r="35985">
      <c r="A35985" s="1"/>
      <c r="B35985" s="1"/>
      <c r="C35985" s="1"/>
      <c r="D35985" s="8"/>
      <c r="E35985" s="1"/>
      <c r="F35985" s="1"/>
      <c r="G35985" s="1"/>
      <c r="H35985" s="1"/>
    </row>
    <row r="35986">
      <c r="A35986" s="1"/>
      <c r="B35986" s="1"/>
      <c r="C35986" s="1"/>
      <c r="D35986" s="8"/>
      <c r="E35986" s="1"/>
      <c r="F35986" s="1"/>
      <c r="G35986" s="1"/>
      <c r="H35986" s="1"/>
    </row>
    <row r="35987">
      <c r="A35987" s="1"/>
      <c r="B35987" s="1"/>
      <c r="C35987" s="1"/>
      <c r="D35987" s="8"/>
      <c r="E35987" s="1"/>
      <c r="F35987" s="1"/>
      <c r="G35987" s="1"/>
      <c r="H35987" s="1"/>
    </row>
    <row r="35988">
      <c r="A35988" s="1"/>
      <c r="B35988" s="1"/>
      <c r="C35988" s="1"/>
      <c r="D35988" s="8"/>
      <c r="E35988" s="1"/>
      <c r="F35988" s="1"/>
      <c r="G35988" s="1"/>
      <c r="H35988" s="1"/>
    </row>
    <row r="35989">
      <c r="A35989" s="1"/>
      <c r="B35989" s="1"/>
      <c r="C35989" s="1"/>
      <c r="D35989" s="8"/>
      <c r="E35989" s="1"/>
      <c r="F35989" s="1"/>
      <c r="G35989" s="1"/>
      <c r="H35989" s="1"/>
    </row>
    <row r="35990">
      <c r="A35990" s="1"/>
      <c r="B35990" s="1"/>
      <c r="C35990" s="1"/>
      <c r="D35990" s="8"/>
      <c r="E35990" s="1"/>
      <c r="F35990" s="1"/>
      <c r="G35990" s="1"/>
      <c r="H35990" s="1"/>
    </row>
    <row r="35991">
      <c r="A35991" s="1"/>
      <c r="B35991" s="1"/>
      <c r="C35991" s="1"/>
      <c r="D35991" s="8"/>
      <c r="E35991" s="1"/>
      <c r="F35991" s="1"/>
      <c r="G35991" s="1"/>
      <c r="H35991" s="1"/>
    </row>
    <row r="35992">
      <c r="A35992" s="1"/>
      <c r="B35992" s="1"/>
      <c r="C35992" s="1"/>
      <c r="D35992" s="8"/>
      <c r="E35992" s="1"/>
      <c r="F35992" s="1"/>
      <c r="G35992" s="1"/>
      <c r="H35992" s="1"/>
    </row>
    <row r="35993">
      <c r="A35993" s="1"/>
      <c r="B35993" s="1"/>
      <c r="C35993" s="1"/>
      <c r="D35993" s="8"/>
      <c r="E35993" s="1"/>
      <c r="F35993" s="1"/>
      <c r="G35993" s="1"/>
      <c r="H35993" s="1"/>
    </row>
    <row r="35994">
      <c r="A35994" s="1"/>
      <c r="B35994" s="1"/>
      <c r="C35994" s="1"/>
      <c r="D35994" s="8"/>
      <c r="E35994" s="1"/>
      <c r="F35994" s="1"/>
      <c r="G35994" s="1"/>
      <c r="H35994" s="1"/>
    </row>
    <row r="35995">
      <c r="A35995" s="1"/>
      <c r="B35995" s="1"/>
      <c r="C35995" s="1"/>
      <c r="D35995" s="8"/>
      <c r="E35995" s="1"/>
      <c r="F35995" s="1"/>
      <c r="G35995" s="1"/>
      <c r="H35995" s="1"/>
    </row>
    <row r="35996">
      <c r="A35996" s="1"/>
      <c r="B35996" s="1"/>
      <c r="C35996" s="1"/>
      <c r="D35996" s="8"/>
      <c r="E35996" s="1"/>
      <c r="F35996" s="1"/>
      <c r="G35996" s="1"/>
      <c r="H35996" s="1"/>
    </row>
    <row r="35997">
      <c r="A35997" s="1"/>
      <c r="B35997" s="1"/>
      <c r="C35997" s="1"/>
      <c r="D35997" s="8"/>
      <c r="E35997" s="1"/>
      <c r="F35997" s="1"/>
      <c r="G35997" s="1"/>
      <c r="H35997" s="1"/>
    </row>
    <row r="35998">
      <c r="A35998" s="1"/>
      <c r="B35998" s="1"/>
      <c r="C35998" s="1"/>
      <c r="D35998" s="8"/>
      <c r="E35998" s="1"/>
      <c r="F35998" s="1"/>
      <c r="G35998" s="1"/>
      <c r="H35998" s="1"/>
    </row>
    <row r="35999">
      <c r="A35999" s="1"/>
      <c r="B35999" s="1"/>
      <c r="C35999" s="1"/>
      <c r="D35999" s="8"/>
      <c r="E35999" s="1"/>
      <c r="F35999" s="1"/>
      <c r="G35999" s="1"/>
      <c r="H35999" s="1"/>
    </row>
    <row r="36000">
      <c r="A36000" s="1"/>
      <c r="B36000" s="1"/>
      <c r="C36000" s="1"/>
      <c r="D36000" s="8"/>
      <c r="E36000" s="1"/>
      <c r="F36000" s="1"/>
      <c r="G36000" s="1"/>
      <c r="H36000" s="1"/>
    </row>
    <row r="36001">
      <c r="A36001" s="1"/>
      <c r="B36001" s="1"/>
      <c r="C36001" s="1"/>
      <c r="D36001" s="8"/>
      <c r="E36001" s="1"/>
      <c r="F36001" s="1"/>
      <c r="G36001" s="1"/>
      <c r="H36001" s="1"/>
    </row>
    <row r="36002">
      <c r="A36002" s="1"/>
      <c r="B36002" s="1"/>
      <c r="C36002" s="1"/>
      <c r="D36002" s="8"/>
      <c r="E36002" s="1"/>
      <c r="F36002" s="1"/>
      <c r="G36002" s="1"/>
      <c r="H36002" s="1"/>
    </row>
    <row r="36003">
      <c r="A36003" s="1"/>
      <c r="B36003" s="1"/>
      <c r="C36003" s="1"/>
      <c r="D36003" s="8"/>
      <c r="E36003" s="1"/>
      <c r="F36003" s="1"/>
      <c r="G36003" s="1"/>
      <c r="H36003" s="1"/>
    </row>
    <row r="36004">
      <c r="A36004" s="1"/>
      <c r="B36004" s="1"/>
      <c r="C36004" s="1"/>
      <c r="D36004" s="8"/>
      <c r="E36004" s="1"/>
      <c r="F36004" s="1"/>
      <c r="G36004" s="1"/>
      <c r="H36004" s="1"/>
    </row>
    <row r="36005">
      <c r="A36005" s="1"/>
      <c r="B36005" s="1"/>
      <c r="C36005" s="1"/>
      <c r="D36005" s="8"/>
      <c r="E36005" s="1"/>
      <c r="F36005" s="1"/>
      <c r="G36005" s="1"/>
      <c r="H36005" s="1"/>
    </row>
    <row r="36006">
      <c r="A36006" s="1"/>
      <c r="B36006" s="1"/>
      <c r="C36006" s="1"/>
      <c r="D36006" s="8"/>
      <c r="E36006" s="1"/>
      <c r="F36006" s="1"/>
      <c r="G36006" s="1"/>
      <c r="H36006" s="1"/>
    </row>
    <row r="36007">
      <c r="A36007" s="1"/>
      <c r="B36007" s="1"/>
      <c r="C36007" s="1"/>
      <c r="D36007" s="8"/>
      <c r="E36007" s="1"/>
      <c r="F36007" s="1"/>
      <c r="G36007" s="1"/>
      <c r="H36007" s="1"/>
    </row>
    <row r="36008">
      <c r="A36008" s="1"/>
      <c r="B36008" s="1"/>
      <c r="C36008" s="1"/>
      <c r="D36008" s="8"/>
      <c r="E36008" s="1"/>
      <c r="F36008" s="1"/>
      <c r="G36008" s="1"/>
      <c r="H36008" s="1"/>
    </row>
    <row r="36009">
      <c r="A36009" s="1"/>
      <c r="B36009" s="1"/>
      <c r="C36009" s="1"/>
      <c r="D36009" s="8"/>
      <c r="E36009" s="1"/>
      <c r="F36009" s="1"/>
      <c r="G36009" s="1"/>
      <c r="H36009" s="1"/>
    </row>
    <row r="36010">
      <c r="A36010" s="1"/>
      <c r="B36010" s="1"/>
      <c r="C36010" s="1"/>
      <c r="D36010" s="8"/>
      <c r="E36010" s="1"/>
      <c r="F36010" s="1"/>
      <c r="G36010" s="1"/>
      <c r="H36010" s="1"/>
    </row>
    <row r="36011">
      <c r="A36011" s="1"/>
      <c r="B36011" s="1"/>
      <c r="C36011" s="1"/>
      <c r="D36011" s="8"/>
      <c r="E36011" s="1"/>
      <c r="F36011" s="1"/>
      <c r="G36011" s="1"/>
      <c r="H36011" s="1"/>
    </row>
    <row r="36012">
      <c r="A36012" s="1"/>
      <c r="B36012" s="1"/>
      <c r="C36012" s="1"/>
      <c r="D36012" s="8"/>
      <c r="E36012" s="1"/>
      <c r="F36012" s="1"/>
      <c r="G36012" s="1"/>
      <c r="H36012" s="1"/>
    </row>
    <row r="36013">
      <c r="A36013" s="1"/>
      <c r="B36013" s="1"/>
      <c r="C36013" s="1"/>
      <c r="D36013" s="8"/>
      <c r="E36013" s="1"/>
      <c r="F36013" s="1"/>
      <c r="G36013" s="1"/>
      <c r="H36013" s="1"/>
    </row>
    <row r="36014">
      <c r="A36014" s="1"/>
      <c r="B36014" s="1"/>
      <c r="C36014" s="1"/>
      <c r="D36014" s="8"/>
      <c r="E36014" s="1"/>
      <c r="F36014" s="1"/>
      <c r="G36014" s="1"/>
      <c r="H36014" s="1"/>
    </row>
    <row r="36015">
      <c r="A36015" s="1"/>
      <c r="B36015" s="1"/>
      <c r="C36015" s="1"/>
      <c r="D36015" s="8"/>
      <c r="E36015" s="1"/>
      <c r="F36015" s="1"/>
      <c r="G36015" s="1"/>
      <c r="H36015" s="1"/>
    </row>
    <row r="36016">
      <c r="A36016" s="1"/>
      <c r="B36016" s="1"/>
      <c r="C36016" s="1"/>
      <c r="D36016" s="8"/>
      <c r="E36016" s="1"/>
      <c r="F36016" s="1"/>
      <c r="G36016" s="1"/>
      <c r="H36016" s="1"/>
    </row>
    <row r="36017">
      <c r="A36017" s="1"/>
      <c r="B36017" s="1"/>
      <c r="C36017" s="1"/>
      <c r="D36017" s="8"/>
      <c r="E36017" s="1"/>
      <c r="F36017" s="1"/>
      <c r="G36017" s="1"/>
      <c r="H36017" s="1"/>
    </row>
    <row r="36018">
      <c r="A36018" s="1"/>
      <c r="B36018" s="1"/>
      <c r="C36018" s="1"/>
      <c r="D36018" s="8"/>
      <c r="E36018" s="1"/>
      <c r="F36018" s="1"/>
      <c r="G36018" s="1"/>
      <c r="H36018" s="1"/>
    </row>
    <row r="36019">
      <c r="A36019" s="1"/>
      <c r="B36019" s="1"/>
      <c r="C36019" s="1"/>
      <c r="D36019" s="8"/>
      <c r="E36019" s="1"/>
      <c r="F36019" s="1"/>
      <c r="G36019" s="1"/>
      <c r="H36019" s="1"/>
    </row>
    <row r="36020">
      <c r="A36020" s="1"/>
      <c r="B36020" s="1"/>
      <c r="C36020" s="1"/>
      <c r="D36020" s="8"/>
      <c r="E36020" s="1"/>
      <c r="F36020" s="1"/>
      <c r="G36020" s="1"/>
      <c r="H36020" s="1"/>
    </row>
    <row r="36021">
      <c r="A36021" s="1"/>
      <c r="B36021" s="1"/>
      <c r="C36021" s="1"/>
      <c r="D36021" s="8"/>
      <c r="E36021" s="1"/>
      <c r="F36021" s="1"/>
      <c r="G36021" s="1"/>
      <c r="H36021" s="1"/>
    </row>
    <row r="36022">
      <c r="A36022" s="1"/>
      <c r="B36022" s="1"/>
      <c r="C36022" s="1"/>
      <c r="D36022" s="8"/>
      <c r="E36022" s="1"/>
      <c r="F36022" s="1"/>
      <c r="G36022" s="1"/>
      <c r="H36022" s="1"/>
    </row>
    <row r="36023">
      <c r="A36023" s="1"/>
      <c r="B36023" s="1"/>
      <c r="C36023" s="1"/>
      <c r="D36023" s="8"/>
      <c r="E36023" s="1"/>
      <c r="F36023" s="1"/>
      <c r="G36023" s="1"/>
      <c r="H36023" s="1"/>
    </row>
    <row r="36024">
      <c r="A36024" s="1"/>
      <c r="B36024" s="1"/>
      <c r="C36024" s="1"/>
      <c r="D36024" s="8"/>
      <c r="E36024" s="1"/>
      <c r="F36024" s="1"/>
      <c r="G36024" s="1"/>
      <c r="H36024" s="1"/>
    </row>
    <row r="36025">
      <c r="A36025" s="1"/>
      <c r="B36025" s="1"/>
      <c r="C36025" s="1"/>
      <c r="D36025" s="8"/>
      <c r="E36025" s="1"/>
      <c r="F36025" s="1"/>
      <c r="G36025" s="1"/>
      <c r="H36025" s="1"/>
    </row>
    <row r="36026">
      <c r="A36026" s="1"/>
      <c r="B36026" s="1"/>
      <c r="C36026" s="1"/>
      <c r="D36026" s="8"/>
      <c r="E36026" s="1"/>
      <c r="F36026" s="1"/>
      <c r="G36026" s="1"/>
      <c r="H36026" s="1"/>
    </row>
    <row r="36027">
      <c r="A36027" s="1"/>
      <c r="B36027" s="1"/>
      <c r="C36027" s="1"/>
      <c r="D36027" s="8"/>
      <c r="E36027" s="1"/>
      <c r="F36027" s="1"/>
      <c r="G36027" s="1"/>
      <c r="H36027" s="1"/>
    </row>
    <row r="36028">
      <c r="A36028" s="1"/>
      <c r="B36028" s="1"/>
      <c r="C36028" s="1"/>
      <c r="D36028" s="8"/>
      <c r="E36028" s="1"/>
      <c r="F36028" s="1"/>
      <c r="G36028" s="1"/>
      <c r="H36028" s="1"/>
    </row>
    <row r="36029">
      <c r="A36029" s="1"/>
      <c r="B36029" s="1"/>
      <c r="C36029" s="1"/>
      <c r="D36029" s="8"/>
      <c r="E36029" s="1"/>
      <c r="F36029" s="1"/>
      <c r="G36029" s="1"/>
      <c r="H36029" s="1"/>
    </row>
    <row r="36030">
      <c r="A36030" s="1"/>
      <c r="B36030" s="1"/>
      <c r="C36030" s="1"/>
      <c r="D36030" s="8"/>
      <c r="E36030" s="1"/>
      <c r="F36030" s="1"/>
      <c r="G36030" s="1"/>
      <c r="H36030" s="1"/>
    </row>
    <row r="36031">
      <c r="A36031" s="1"/>
      <c r="B36031" s="1"/>
      <c r="C36031" s="1"/>
      <c r="D36031" s="8"/>
      <c r="E36031" s="1"/>
      <c r="F36031" s="1"/>
      <c r="G36031" s="1"/>
      <c r="H36031" s="1"/>
    </row>
    <row r="36032">
      <c r="A36032" s="1"/>
      <c r="B36032" s="1"/>
      <c r="C36032" s="1"/>
      <c r="D36032" s="8"/>
      <c r="E36032" s="1"/>
      <c r="F36032" s="1"/>
      <c r="G36032" s="1"/>
      <c r="H36032" s="1"/>
    </row>
    <row r="36033">
      <c r="A36033" s="1"/>
      <c r="B36033" s="1"/>
      <c r="C36033" s="1"/>
      <c r="D36033" s="8"/>
      <c r="E36033" s="1"/>
      <c r="F36033" s="1"/>
      <c r="G36033" s="1"/>
      <c r="H36033" s="1"/>
    </row>
    <row r="36034">
      <c r="A36034" s="1"/>
      <c r="B36034" s="1"/>
      <c r="C36034" s="1"/>
      <c r="D36034" s="8"/>
      <c r="E36034" s="1"/>
      <c r="F36034" s="1"/>
      <c r="G36034" s="1"/>
      <c r="H36034" s="1"/>
    </row>
    <row r="36035">
      <c r="A36035" s="1"/>
      <c r="B36035" s="1"/>
      <c r="C36035" s="1"/>
      <c r="D36035" s="8"/>
      <c r="E36035" s="1"/>
      <c r="F36035" s="1"/>
      <c r="G36035" s="1"/>
      <c r="H36035" s="1"/>
    </row>
    <row r="36036">
      <c r="A36036" s="1"/>
      <c r="B36036" s="1"/>
      <c r="C36036" s="1"/>
      <c r="D36036" s="8"/>
      <c r="E36036" s="1"/>
      <c r="F36036" s="1"/>
      <c r="G36036" s="1"/>
      <c r="H36036" s="1"/>
    </row>
    <row r="36037">
      <c r="A36037" s="1"/>
      <c r="B36037" s="1"/>
      <c r="C36037" s="1"/>
      <c r="D36037" s="8"/>
      <c r="E36037" s="1"/>
      <c r="F36037" s="1"/>
      <c r="G36037" s="1"/>
      <c r="H36037" s="1"/>
    </row>
    <row r="36038">
      <c r="A36038" s="1"/>
      <c r="B36038" s="1"/>
      <c r="C36038" s="1"/>
      <c r="D36038" s="8"/>
      <c r="E36038" s="1"/>
      <c r="F36038" s="1"/>
      <c r="G36038" s="1"/>
      <c r="H36038" s="1"/>
    </row>
    <row r="36039">
      <c r="A36039" s="1"/>
      <c r="B36039" s="1"/>
      <c r="C36039" s="1"/>
      <c r="D36039" s="8"/>
      <c r="E36039" s="1"/>
      <c r="F36039" s="1"/>
      <c r="G36039" s="1"/>
      <c r="H36039" s="1"/>
    </row>
    <row r="36040">
      <c r="A36040" s="1"/>
      <c r="B36040" s="1"/>
      <c r="C36040" s="1"/>
      <c r="D36040" s="8"/>
      <c r="E36040" s="1"/>
      <c r="F36040" s="1"/>
      <c r="G36040" s="1"/>
      <c r="H36040" s="1"/>
    </row>
    <row r="36041">
      <c r="A36041" s="1"/>
      <c r="B36041" s="1"/>
      <c r="C36041" s="1"/>
      <c r="D36041" s="8"/>
      <c r="E36041" s="1"/>
      <c r="F36041" s="1"/>
      <c r="G36041" s="1"/>
      <c r="H36041" s="1"/>
    </row>
    <row r="36042">
      <c r="A36042" s="1"/>
      <c r="B36042" s="1"/>
      <c r="C36042" s="1"/>
      <c r="D36042" s="8"/>
      <c r="E36042" s="1"/>
      <c r="F36042" s="1"/>
      <c r="G36042" s="1"/>
      <c r="H36042" s="1"/>
    </row>
    <row r="36043">
      <c r="A36043" s="1"/>
      <c r="B36043" s="1"/>
      <c r="C36043" s="1"/>
      <c r="D36043" s="8"/>
      <c r="E36043" s="1"/>
      <c r="F36043" s="1"/>
      <c r="G36043" s="1"/>
      <c r="H36043" s="1"/>
    </row>
    <row r="36044">
      <c r="A36044" s="1"/>
      <c r="B36044" s="1"/>
      <c r="C36044" s="1"/>
      <c r="D36044" s="8"/>
      <c r="E36044" s="1"/>
      <c r="F36044" s="1"/>
      <c r="G36044" s="1"/>
      <c r="H36044" s="1"/>
    </row>
    <row r="36045">
      <c r="A36045" s="1"/>
      <c r="B36045" s="1"/>
      <c r="C36045" s="1"/>
      <c r="D36045" s="8"/>
      <c r="E36045" s="1"/>
      <c r="F36045" s="1"/>
      <c r="G36045" s="1"/>
      <c r="H36045" s="1"/>
    </row>
    <row r="36046">
      <c r="A36046" s="1"/>
      <c r="B36046" s="1"/>
      <c r="C36046" s="1"/>
      <c r="D36046" s="8"/>
      <c r="E36046" s="1"/>
      <c r="F36046" s="1"/>
      <c r="G36046" s="1"/>
      <c r="H36046" s="1"/>
    </row>
    <row r="36047">
      <c r="A36047" s="1"/>
      <c r="B36047" s="1"/>
      <c r="C36047" s="1"/>
      <c r="D36047" s="8"/>
      <c r="E36047" s="1"/>
      <c r="F36047" s="1"/>
      <c r="G36047" s="1"/>
      <c r="H36047" s="1"/>
    </row>
    <row r="36048">
      <c r="A36048" s="1"/>
      <c r="B36048" s="1"/>
      <c r="C36048" s="1"/>
      <c r="D36048" s="8"/>
      <c r="E36048" s="1"/>
      <c r="F36048" s="1"/>
      <c r="G36048" s="1"/>
      <c r="H36048" s="1"/>
    </row>
    <row r="36049">
      <c r="A36049" s="1"/>
      <c r="B36049" s="1"/>
      <c r="C36049" s="1"/>
      <c r="D36049" s="8"/>
      <c r="E36049" s="1"/>
      <c r="F36049" s="1"/>
      <c r="G36049" s="1"/>
      <c r="H36049" s="1"/>
    </row>
    <row r="36050">
      <c r="A36050" s="1"/>
      <c r="B36050" s="1"/>
      <c r="C36050" s="1"/>
      <c r="D36050" s="8"/>
      <c r="E36050" s="1"/>
      <c r="F36050" s="1"/>
      <c r="G36050" s="1"/>
      <c r="H36050" s="1"/>
    </row>
    <row r="36051">
      <c r="A36051" s="1"/>
      <c r="B36051" s="1"/>
      <c r="C36051" s="1"/>
      <c r="D36051" s="8"/>
      <c r="E36051" s="1"/>
      <c r="F36051" s="1"/>
      <c r="G36051" s="1"/>
      <c r="H36051" s="1"/>
    </row>
    <row r="36052">
      <c r="A36052" s="1"/>
      <c r="B36052" s="1"/>
      <c r="C36052" s="1"/>
      <c r="D36052" s="8"/>
      <c r="E36052" s="1"/>
      <c r="F36052" s="1"/>
      <c r="G36052" s="1"/>
      <c r="H36052" s="1"/>
    </row>
    <row r="36053">
      <c r="A36053" s="1"/>
      <c r="B36053" s="1"/>
      <c r="C36053" s="1"/>
      <c r="D36053" s="8"/>
      <c r="E36053" s="1"/>
      <c r="F36053" s="1"/>
      <c r="G36053" s="1"/>
      <c r="H36053" s="1"/>
    </row>
    <row r="36054">
      <c r="A36054" s="1"/>
      <c r="B36054" s="1"/>
      <c r="C36054" s="1"/>
      <c r="D36054" s="8"/>
      <c r="E36054" s="1"/>
      <c r="F36054" s="1"/>
      <c r="G36054" s="1"/>
      <c r="H36054" s="1"/>
    </row>
    <row r="36055">
      <c r="A36055" s="1"/>
      <c r="B36055" s="1"/>
      <c r="C36055" s="1"/>
      <c r="D36055" s="8"/>
      <c r="E36055" s="1"/>
      <c r="F36055" s="1"/>
      <c r="G36055" s="1"/>
      <c r="H36055" s="1"/>
    </row>
    <row r="36056">
      <c r="A36056" s="1"/>
      <c r="B36056" s="1"/>
      <c r="C36056" s="1"/>
      <c r="D36056" s="8"/>
      <c r="E36056" s="1"/>
      <c r="F36056" s="1"/>
      <c r="G36056" s="1"/>
      <c r="H36056" s="1"/>
    </row>
    <row r="36057">
      <c r="A36057" s="1"/>
      <c r="B36057" s="1"/>
      <c r="C36057" s="1"/>
      <c r="D36057" s="8"/>
      <c r="E36057" s="1"/>
      <c r="F36057" s="1"/>
      <c r="G36057" s="1"/>
      <c r="H36057" s="1"/>
    </row>
    <row r="36058">
      <c r="A36058" s="1"/>
      <c r="B36058" s="1"/>
      <c r="C36058" s="1"/>
      <c r="D36058" s="8"/>
      <c r="E36058" s="1"/>
      <c r="F36058" s="1"/>
      <c r="G36058" s="1"/>
      <c r="H36058" s="1"/>
    </row>
    <row r="36059">
      <c r="A36059" s="1"/>
      <c r="B36059" s="1"/>
      <c r="C36059" s="1"/>
      <c r="D36059" s="8"/>
      <c r="E36059" s="1"/>
      <c r="F36059" s="1"/>
      <c r="G36059" s="1"/>
      <c r="H36059" s="1"/>
    </row>
    <row r="36060">
      <c r="A36060" s="1"/>
      <c r="B36060" s="1"/>
      <c r="C36060" s="1"/>
      <c r="D36060" s="8"/>
      <c r="E36060" s="1"/>
      <c r="F36060" s="1"/>
      <c r="G36060" s="1"/>
      <c r="H36060" s="1"/>
    </row>
    <row r="36061">
      <c r="A36061" s="1"/>
      <c r="B36061" s="1"/>
      <c r="C36061" s="1"/>
      <c r="D36061" s="8"/>
      <c r="E36061" s="1"/>
      <c r="F36061" s="1"/>
      <c r="G36061" s="1"/>
      <c r="H36061" s="1"/>
    </row>
    <row r="36062">
      <c r="A36062" s="1"/>
      <c r="B36062" s="1"/>
      <c r="C36062" s="1"/>
      <c r="D36062" s="8"/>
      <c r="E36062" s="1"/>
      <c r="F36062" s="1"/>
      <c r="G36062" s="1"/>
      <c r="H36062" s="1"/>
    </row>
    <row r="36063">
      <c r="A36063" s="1"/>
      <c r="B36063" s="1"/>
      <c r="C36063" s="1"/>
      <c r="D36063" s="8"/>
      <c r="E36063" s="1"/>
      <c r="F36063" s="1"/>
      <c r="G36063" s="1"/>
      <c r="H36063" s="1"/>
    </row>
    <row r="36064">
      <c r="A36064" s="1"/>
      <c r="B36064" s="1"/>
      <c r="C36064" s="1"/>
      <c r="D36064" s="8"/>
      <c r="E36064" s="1"/>
      <c r="F36064" s="1"/>
      <c r="G36064" s="1"/>
      <c r="H36064" s="1"/>
    </row>
    <row r="36065">
      <c r="A36065" s="1"/>
      <c r="B36065" s="1"/>
      <c r="C36065" s="1"/>
      <c r="D36065" s="8"/>
      <c r="E36065" s="1"/>
      <c r="F36065" s="1"/>
      <c r="G36065" s="1"/>
      <c r="H36065" s="1"/>
    </row>
    <row r="36066">
      <c r="A36066" s="1"/>
      <c r="B36066" s="1"/>
      <c r="C36066" s="1"/>
      <c r="D36066" s="8"/>
      <c r="E36066" s="1"/>
      <c r="F36066" s="1"/>
      <c r="G36066" s="1"/>
      <c r="H36066" s="1"/>
    </row>
    <row r="36067">
      <c r="A36067" s="1"/>
      <c r="B36067" s="1"/>
      <c r="C36067" s="1"/>
      <c r="D36067" s="8"/>
      <c r="E36067" s="1"/>
      <c r="F36067" s="1"/>
      <c r="G36067" s="1"/>
      <c r="H36067" s="1"/>
    </row>
    <row r="36068">
      <c r="A36068" s="1"/>
      <c r="B36068" s="1"/>
      <c r="C36068" s="1"/>
      <c r="D36068" s="8"/>
      <c r="E36068" s="1"/>
      <c r="F36068" s="1"/>
      <c r="G36068" s="1"/>
      <c r="H36068" s="1"/>
    </row>
    <row r="36069">
      <c r="A36069" s="1"/>
      <c r="B36069" s="1"/>
      <c r="C36069" s="1"/>
      <c r="D36069" s="8"/>
      <c r="E36069" s="1"/>
      <c r="F36069" s="1"/>
      <c r="G36069" s="1"/>
      <c r="H36069" s="1"/>
    </row>
    <row r="36070">
      <c r="A36070" s="1"/>
      <c r="B36070" s="1"/>
      <c r="C36070" s="1"/>
      <c r="D36070" s="8"/>
      <c r="E36070" s="1"/>
      <c r="F36070" s="1"/>
      <c r="G36070" s="1"/>
      <c r="H36070" s="1"/>
    </row>
    <row r="36071">
      <c r="A36071" s="1"/>
      <c r="B36071" s="1"/>
      <c r="C36071" s="1"/>
      <c r="D36071" s="8"/>
      <c r="E36071" s="1"/>
      <c r="F36071" s="1"/>
      <c r="G36071" s="1"/>
      <c r="H36071" s="1"/>
    </row>
    <row r="36072">
      <c r="A36072" s="1"/>
      <c r="B36072" s="1"/>
      <c r="C36072" s="1"/>
      <c r="D36072" s="8"/>
      <c r="E36072" s="1"/>
      <c r="F36072" s="1"/>
      <c r="G36072" s="1"/>
      <c r="H36072" s="1"/>
    </row>
    <row r="36073">
      <c r="A36073" s="1"/>
      <c r="B36073" s="1"/>
      <c r="C36073" s="1"/>
      <c r="D36073" s="8"/>
      <c r="E36073" s="1"/>
      <c r="F36073" s="1"/>
      <c r="G36073" s="1"/>
      <c r="H36073" s="1"/>
    </row>
    <row r="36074">
      <c r="A36074" s="1"/>
      <c r="B36074" s="1"/>
      <c r="C36074" s="1"/>
      <c r="D36074" s="8"/>
      <c r="E36074" s="1"/>
      <c r="F36074" s="1"/>
      <c r="G36074" s="1"/>
      <c r="H36074" s="1"/>
    </row>
    <row r="36075">
      <c r="A36075" s="1"/>
      <c r="B36075" s="1"/>
      <c r="C36075" s="1"/>
      <c r="D36075" s="8"/>
      <c r="E36075" s="1"/>
      <c r="F36075" s="1"/>
      <c r="G36075" s="1"/>
      <c r="H36075" s="1"/>
    </row>
    <row r="36076">
      <c r="A36076" s="1"/>
      <c r="B36076" s="1"/>
      <c r="C36076" s="1"/>
      <c r="D36076" s="8"/>
      <c r="E36076" s="1"/>
      <c r="F36076" s="1"/>
      <c r="G36076" s="1"/>
      <c r="H36076" s="1"/>
    </row>
    <row r="36077">
      <c r="A36077" s="1"/>
      <c r="B36077" s="1"/>
      <c r="C36077" s="1"/>
      <c r="D36077" s="8"/>
      <c r="E36077" s="1"/>
      <c r="F36077" s="1"/>
      <c r="G36077" s="1"/>
      <c r="H36077" s="1"/>
    </row>
    <row r="36078">
      <c r="A36078" s="1"/>
      <c r="B36078" s="1"/>
      <c r="C36078" s="1"/>
      <c r="D36078" s="8"/>
      <c r="E36078" s="1"/>
      <c r="F36078" s="1"/>
      <c r="G36078" s="1"/>
      <c r="H36078" s="1"/>
    </row>
    <row r="36079">
      <c r="A36079" s="1"/>
      <c r="B36079" s="1"/>
      <c r="C36079" s="1"/>
      <c r="D36079" s="8"/>
      <c r="E36079" s="1"/>
      <c r="F36079" s="1"/>
      <c r="G36079" s="1"/>
      <c r="H36079" s="1"/>
    </row>
    <row r="36080">
      <c r="A36080" s="1"/>
      <c r="B36080" s="1"/>
      <c r="C36080" s="1"/>
      <c r="D36080" s="8"/>
      <c r="E36080" s="1"/>
      <c r="F36080" s="1"/>
      <c r="G36080" s="1"/>
      <c r="H36080" s="1"/>
    </row>
    <row r="36081">
      <c r="A36081" s="1"/>
      <c r="B36081" s="1"/>
      <c r="C36081" s="1"/>
      <c r="D36081" s="8"/>
      <c r="E36081" s="1"/>
      <c r="F36081" s="1"/>
      <c r="G36081" s="1"/>
      <c r="H36081" s="1"/>
    </row>
    <row r="36082">
      <c r="A36082" s="1"/>
      <c r="B36082" s="1"/>
      <c r="C36082" s="1"/>
      <c r="D36082" s="8"/>
      <c r="E36082" s="1"/>
      <c r="F36082" s="1"/>
      <c r="G36082" s="1"/>
      <c r="H36082" s="1"/>
    </row>
    <row r="36083">
      <c r="A36083" s="1"/>
      <c r="B36083" s="1"/>
      <c r="C36083" s="1"/>
      <c r="D36083" s="8"/>
      <c r="E36083" s="1"/>
      <c r="F36083" s="1"/>
      <c r="G36083" s="1"/>
      <c r="H36083" s="1"/>
    </row>
    <row r="36084">
      <c r="A36084" s="1"/>
      <c r="B36084" s="1"/>
      <c r="C36084" s="1"/>
      <c r="D36084" s="8"/>
      <c r="E36084" s="1"/>
      <c r="F36084" s="1"/>
      <c r="G36084" s="1"/>
      <c r="H36084" s="1"/>
    </row>
    <row r="36085">
      <c r="A36085" s="1"/>
      <c r="B36085" s="1"/>
      <c r="C36085" s="1"/>
      <c r="D36085" s="8"/>
      <c r="E36085" s="1"/>
      <c r="F36085" s="1"/>
      <c r="G36085" s="1"/>
      <c r="H36085" s="1"/>
    </row>
    <row r="36086">
      <c r="A36086" s="1"/>
      <c r="B36086" s="1"/>
      <c r="C36086" s="1"/>
      <c r="D36086" s="8"/>
      <c r="E36086" s="1"/>
      <c r="F36086" s="1"/>
      <c r="G36086" s="1"/>
      <c r="H36086" s="1"/>
    </row>
    <row r="36087">
      <c r="A36087" s="1"/>
      <c r="B36087" s="1"/>
      <c r="C36087" s="1"/>
      <c r="D36087" s="8"/>
      <c r="E36087" s="1"/>
      <c r="F36087" s="1"/>
      <c r="G36087" s="1"/>
      <c r="H36087" s="1"/>
    </row>
    <row r="36088">
      <c r="A36088" s="1"/>
      <c r="B36088" s="1"/>
      <c r="C36088" s="1"/>
      <c r="D36088" s="8"/>
      <c r="E36088" s="1"/>
      <c r="F36088" s="1"/>
      <c r="G36088" s="1"/>
      <c r="H36088" s="1"/>
    </row>
    <row r="36089">
      <c r="A36089" s="1"/>
      <c r="B36089" s="1"/>
      <c r="C36089" s="1"/>
      <c r="D36089" s="8"/>
      <c r="E36089" s="1"/>
      <c r="F36089" s="1"/>
      <c r="G36089" s="1"/>
      <c r="H36089" s="1"/>
    </row>
    <row r="36090">
      <c r="A36090" s="1"/>
      <c r="B36090" s="1"/>
      <c r="C36090" s="1"/>
      <c r="D36090" s="8"/>
      <c r="E36090" s="1"/>
      <c r="F36090" s="1"/>
      <c r="G36090" s="1"/>
      <c r="H36090" s="1"/>
    </row>
    <row r="36091">
      <c r="A36091" s="1"/>
      <c r="B36091" s="1"/>
      <c r="C36091" s="1"/>
      <c r="D36091" s="8"/>
      <c r="E36091" s="1"/>
      <c r="F36091" s="1"/>
      <c r="G36091" s="1"/>
      <c r="H36091" s="1"/>
    </row>
    <row r="36092">
      <c r="A36092" s="1"/>
      <c r="B36092" s="1"/>
      <c r="C36092" s="1"/>
      <c r="D36092" s="8"/>
      <c r="E36092" s="1"/>
      <c r="F36092" s="1"/>
      <c r="G36092" s="1"/>
      <c r="H36092" s="1"/>
    </row>
    <row r="36093">
      <c r="A36093" s="1"/>
      <c r="B36093" s="1"/>
      <c r="C36093" s="1"/>
      <c r="D36093" s="8"/>
      <c r="E36093" s="1"/>
      <c r="F36093" s="1"/>
      <c r="G36093" s="1"/>
      <c r="H36093" s="1"/>
    </row>
    <row r="36094">
      <c r="A36094" s="1"/>
      <c r="B36094" s="1"/>
      <c r="C36094" s="1"/>
      <c r="D36094" s="8"/>
      <c r="E36094" s="1"/>
      <c r="F36094" s="1"/>
      <c r="G36094" s="1"/>
      <c r="H36094" s="1"/>
    </row>
    <row r="36095">
      <c r="A36095" s="1"/>
      <c r="B36095" s="1"/>
      <c r="C36095" s="1"/>
      <c r="D36095" s="8"/>
      <c r="E36095" s="1"/>
      <c r="F36095" s="1"/>
      <c r="G36095" s="1"/>
      <c r="H36095" s="1"/>
    </row>
    <row r="36096">
      <c r="A36096" s="1"/>
      <c r="B36096" s="1"/>
      <c r="C36096" s="1"/>
      <c r="D36096" s="8"/>
      <c r="E36096" s="1"/>
      <c r="F36096" s="1"/>
      <c r="G36096" s="1"/>
      <c r="H36096" s="1"/>
    </row>
    <row r="36097">
      <c r="A36097" s="1"/>
      <c r="B36097" s="1"/>
      <c r="C36097" s="1"/>
      <c r="D36097" s="8"/>
      <c r="E36097" s="1"/>
      <c r="F36097" s="1"/>
      <c r="G36097" s="1"/>
      <c r="H36097" s="1"/>
    </row>
    <row r="36098">
      <c r="A36098" s="1"/>
      <c r="B36098" s="1"/>
      <c r="C36098" s="1"/>
      <c r="D36098" s="8"/>
      <c r="E36098" s="1"/>
      <c r="F36098" s="1"/>
      <c r="G36098" s="1"/>
      <c r="H36098" s="1"/>
    </row>
    <row r="36099">
      <c r="A36099" s="1"/>
      <c r="B36099" s="1"/>
      <c r="C36099" s="1"/>
      <c r="D36099" s="8"/>
      <c r="E36099" s="1"/>
      <c r="F36099" s="1"/>
      <c r="G36099" s="1"/>
      <c r="H36099" s="1"/>
    </row>
    <row r="36100">
      <c r="A36100" s="1"/>
      <c r="B36100" s="1"/>
      <c r="C36100" s="1"/>
      <c r="D36100" s="8"/>
      <c r="E36100" s="1"/>
      <c r="F36100" s="1"/>
      <c r="G36100" s="1"/>
      <c r="H36100" s="1"/>
    </row>
    <row r="36101">
      <c r="A36101" s="1"/>
      <c r="B36101" s="1"/>
      <c r="C36101" s="1"/>
      <c r="D36101" s="8"/>
      <c r="E36101" s="1"/>
      <c r="F36101" s="1"/>
      <c r="G36101" s="1"/>
      <c r="H36101" s="1"/>
    </row>
    <row r="36102">
      <c r="A36102" s="1"/>
      <c r="B36102" s="1"/>
      <c r="C36102" s="1"/>
      <c r="D36102" s="8"/>
      <c r="E36102" s="1"/>
      <c r="F36102" s="1"/>
      <c r="G36102" s="1"/>
      <c r="H36102" s="1"/>
    </row>
    <row r="36103">
      <c r="A36103" s="1"/>
      <c r="B36103" s="1"/>
      <c r="C36103" s="1"/>
      <c r="D36103" s="8"/>
      <c r="E36103" s="1"/>
      <c r="F36103" s="1"/>
      <c r="G36103" s="1"/>
      <c r="H36103" s="1"/>
    </row>
    <row r="36104">
      <c r="A36104" s="1"/>
      <c r="B36104" s="1"/>
      <c r="C36104" s="1"/>
      <c r="D36104" s="8"/>
      <c r="E36104" s="1"/>
      <c r="F36104" s="1"/>
      <c r="G36104" s="1"/>
      <c r="H36104" s="1"/>
    </row>
    <row r="36105">
      <c r="A36105" s="1"/>
      <c r="B36105" s="1"/>
      <c r="C36105" s="1"/>
      <c r="D36105" s="8"/>
      <c r="E36105" s="1"/>
      <c r="F36105" s="1"/>
      <c r="G36105" s="1"/>
      <c r="H36105" s="1"/>
    </row>
    <row r="36106">
      <c r="A36106" s="1"/>
      <c r="B36106" s="1"/>
      <c r="C36106" s="1"/>
      <c r="D36106" s="8"/>
      <c r="E36106" s="1"/>
      <c r="F36106" s="1"/>
      <c r="G36106" s="1"/>
      <c r="H36106" s="1"/>
    </row>
    <row r="36107">
      <c r="A36107" s="1"/>
      <c r="B36107" s="1"/>
      <c r="C36107" s="1"/>
      <c r="D36107" s="8"/>
      <c r="E36107" s="1"/>
      <c r="F36107" s="1"/>
      <c r="G36107" s="1"/>
      <c r="H36107" s="1"/>
    </row>
    <row r="36108">
      <c r="A36108" s="1"/>
      <c r="B36108" s="1"/>
      <c r="C36108" s="1"/>
      <c r="D36108" s="8"/>
      <c r="E36108" s="1"/>
      <c r="F36108" s="1"/>
      <c r="G36108" s="1"/>
      <c r="H36108" s="1"/>
    </row>
    <row r="36109">
      <c r="A36109" s="1"/>
      <c r="B36109" s="1"/>
      <c r="C36109" s="1"/>
      <c r="D36109" s="8"/>
      <c r="E36109" s="1"/>
      <c r="F36109" s="1"/>
      <c r="G36109" s="1"/>
      <c r="H36109" s="1"/>
    </row>
    <row r="36110">
      <c r="A36110" s="1"/>
      <c r="B36110" s="1"/>
      <c r="C36110" s="1"/>
      <c r="D36110" s="8"/>
      <c r="E36110" s="1"/>
      <c r="F36110" s="1"/>
      <c r="G36110" s="1"/>
      <c r="H36110" s="1"/>
    </row>
    <row r="36111">
      <c r="A36111" s="1"/>
      <c r="B36111" s="1"/>
      <c r="C36111" s="1"/>
      <c r="D36111" s="8"/>
      <c r="E36111" s="1"/>
      <c r="F36111" s="1"/>
      <c r="G36111" s="1"/>
      <c r="H36111" s="1"/>
    </row>
    <row r="36112">
      <c r="A36112" s="1"/>
      <c r="B36112" s="1"/>
      <c r="C36112" s="1"/>
      <c r="D36112" s="8"/>
      <c r="E36112" s="1"/>
      <c r="F36112" s="1"/>
      <c r="G36112" s="1"/>
      <c r="H36112" s="1"/>
    </row>
    <row r="36113">
      <c r="A36113" s="1"/>
      <c r="B36113" s="1"/>
      <c r="C36113" s="1"/>
      <c r="D36113" s="8"/>
      <c r="E36113" s="1"/>
      <c r="F36113" s="1"/>
      <c r="G36113" s="1"/>
      <c r="H36113" s="1"/>
    </row>
    <row r="36114">
      <c r="A36114" s="1"/>
      <c r="B36114" s="1"/>
      <c r="C36114" s="1"/>
      <c r="D36114" s="8"/>
      <c r="E36114" s="1"/>
      <c r="F36114" s="1"/>
      <c r="G36114" s="1"/>
      <c r="H36114" s="1"/>
    </row>
    <row r="36115">
      <c r="A36115" s="1"/>
      <c r="B36115" s="1"/>
      <c r="C36115" s="1"/>
      <c r="D36115" s="8"/>
      <c r="E36115" s="1"/>
      <c r="F36115" s="1"/>
      <c r="G36115" s="1"/>
      <c r="H36115" s="1"/>
    </row>
    <row r="36116">
      <c r="A36116" s="1"/>
      <c r="B36116" s="1"/>
      <c r="C36116" s="1"/>
      <c r="D36116" s="8"/>
      <c r="E36116" s="1"/>
      <c r="F36116" s="1"/>
      <c r="G36116" s="1"/>
      <c r="H36116" s="1"/>
    </row>
    <row r="36117">
      <c r="A36117" s="1"/>
      <c r="B36117" s="1"/>
      <c r="C36117" s="1"/>
      <c r="D36117" s="8"/>
      <c r="E36117" s="1"/>
      <c r="F36117" s="1"/>
      <c r="G36117" s="1"/>
      <c r="H36117" s="1"/>
    </row>
    <row r="36118">
      <c r="A36118" s="1"/>
      <c r="B36118" s="1"/>
      <c r="C36118" s="1"/>
      <c r="D36118" s="8"/>
      <c r="E36118" s="1"/>
      <c r="F36118" s="1"/>
      <c r="G36118" s="1"/>
      <c r="H36118" s="1"/>
    </row>
    <row r="36119">
      <c r="A36119" s="1"/>
      <c r="B36119" s="1"/>
      <c r="C36119" s="1"/>
      <c r="D36119" s="8"/>
      <c r="E36119" s="1"/>
      <c r="F36119" s="1"/>
      <c r="G36119" s="1"/>
      <c r="H36119" s="1"/>
    </row>
    <row r="36120">
      <c r="A36120" s="1"/>
      <c r="B36120" s="1"/>
      <c r="C36120" s="1"/>
      <c r="D36120" s="8"/>
      <c r="E36120" s="1"/>
      <c r="F36120" s="1"/>
      <c r="G36120" s="1"/>
      <c r="H36120" s="1"/>
    </row>
    <row r="36121">
      <c r="A36121" s="1"/>
      <c r="B36121" s="1"/>
      <c r="C36121" s="1"/>
      <c r="D36121" s="8"/>
      <c r="E36121" s="1"/>
      <c r="F36121" s="1"/>
      <c r="G36121" s="1"/>
      <c r="H36121" s="1"/>
    </row>
    <row r="36122">
      <c r="A36122" s="1"/>
      <c r="B36122" s="1"/>
      <c r="C36122" s="1"/>
      <c r="D36122" s="8"/>
      <c r="E36122" s="1"/>
      <c r="F36122" s="1"/>
      <c r="G36122" s="1"/>
      <c r="H36122" s="1"/>
    </row>
    <row r="36123">
      <c r="A36123" s="1"/>
      <c r="B36123" s="1"/>
      <c r="C36123" s="1"/>
      <c r="D36123" s="8"/>
      <c r="E36123" s="1"/>
      <c r="F36123" s="1"/>
      <c r="G36123" s="1"/>
      <c r="H36123" s="1"/>
    </row>
    <row r="36124">
      <c r="A36124" s="1"/>
      <c r="B36124" s="1"/>
      <c r="C36124" s="1"/>
      <c r="D36124" s="8"/>
      <c r="E36124" s="1"/>
      <c r="F36124" s="1"/>
      <c r="G36124" s="1"/>
      <c r="H36124" s="1"/>
    </row>
    <row r="36125">
      <c r="A36125" s="1"/>
      <c r="B36125" s="1"/>
      <c r="C36125" s="1"/>
      <c r="D36125" s="8"/>
      <c r="E36125" s="1"/>
      <c r="F36125" s="1"/>
      <c r="G36125" s="1"/>
      <c r="H36125" s="1"/>
    </row>
    <row r="36126">
      <c r="A36126" s="1"/>
      <c r="B36126" s="1"/>
      <c r="C36126" s="1"/>
      <c r="D36126" s="8"/>
      <c r="E36126" s="1"/>
      <c r="F36126" s="1"/>
      <c r="G36126" s="1"/>
      <c r="H36126" s="1"/>
    </row>
    <row r="36127">
      <c r="A36127" s="1"/>
      <c r="B36127" s="1"/>
      <c r="C36127" s="1"/>
      <c r="D36127" s="8"/>
      <c r="E36127" s="1"/>
      <c r="F36127" s="1"/>
      <c r="G36127" s="1"/>
      <c r="H36127" s="1"/>
    </row>
    <row r="36128">
      <c r="A36128" s="1"/>
      <c r="B36128" s="1"/>
      <c r="C36128" s="1"/>
      <c r="D36128" s="8"/>
      <c r="E36128" s="1"/>
      <c r="F36128" s="1"/>
      <c r="G36128" s="1"/>
      <c r="H36128" s="1"/>
    </row>
    <row r="36129">
      <c r="A36129" s="1"/>
      <c r="B36129" s="1"/>
      <c r="C36129" s="1"/>
      <c r="D36129" s="8"/>
      <c r="E36129" s="1"/>
      <c r="F36129" s="1"/>
      <c r="G36129" s="1"/>
      <c r="H36129" s="1"/>
    </row>
    <row r="36130">
      <c r="A36130" s="1"/>
      <c r="B36130" s="1"/>
      <c r="C36130" s="1"/>
      <c r="D36130" s="8"/>
      <c r="E36130" s="1"/>
      <c r="F36130" s="1"/>
      <c r="G36130" s="1"/>
      <c r="H36130" s="1"/>
    </row>
    <row r="36131">
      <c r="A36131" s="1"/>
      <c r="B36131" s="1"/>
      <c r="C36131" s="1"/>
      <c r="D36131" s="8"/>
      <c r="E36131" s="1"/>
      <c r="F36131" s="1"/>
      <c r="G36131" s="1"/>
      <c r="H36131" s="1"/>
    </row>
    <row r="36132">
      <c r="A36132" s="1"/>
      <c r="B36132" s="1"/>
      <c r="C36132" s="1"/>
      <c r="D36132" s="8"/>
      <c r="E36132" s="1"/>
      <c r="F36132" s="1"/>
      <c r="G36132" s="1"/>
      <c r="H36132" s="1"/>
    </row>
    <row r="36133">
      <c r="A36133" s="1"/>
      <c r="B36133" s="1"/>
      <c r="C36133" s="1"/>
      <c r="D36133" s="8"/>
      <c r="E36133" s="1"/>
      <c r="F36133" s="1"/>
      <c r="G36133" s="1"/>
      <c r="H36133" s="1"/>
    </row>
    <row r="36134">
      <c r="A36134" s="1"/>
      <c r="B36134" s="1"/>
      <c r="C36134" s="1"/>
      <c r="D36134" s="8"/>
      <c r="E36134" s="1"/>
      <c r="F36134" s="1"/>
      <c r="G36134" s="1"/>
      <c r="H36134" s="1"/>
    </row>
    <row r="36135">
      <c r="A36135" s="1"/>
      <c r="B36135" s="1"/>
      <c r="C36135" s="1"/>
      <c r="D36135" s="8"/>
      <c r="E36135" s="1"/>
      <c r="F36135" s="1"/>
      <c r="G36135" s="1"/>
      <c r="H36135" s="1"/>
    </row>
    <row r="36136">
      <c r="A36136" s="1"/>
      <c r="B36136" s="1"/>
      <c r="C36136" s="1"/>
      <c r="D36136" s="8"/>
      <c r="E36136" s="1"/>
      <c r="F36136" s="1"/>
      <c r="G36136" s="1"/>
      <c r="H36136" s="1"/>
    </row>
    <row r="36137">
      <c r="A36137" s="1"/>
      <c r="B36137" s="1"/>
      <c r="C36137" s="1"/>
      <c r="D36137" s="8"/>
      <c r="E36137" s="1"/>
      <c r="F36137" s="1"/>
      <c r="G36137" s="1"/>
      <c r="H36137" s="1"/>
    </row>
    <row r="36138">
      <c r="A36138" s="1"/>
      <c r="B36138" s="1"/>
      <c r="C36138" s="1"/>
      <c r="D36138" s="8"/>
      <c r="E36138" s="1"/>
      <c r="F36138" s="1"/>
      <c r="G36138" s="1"/>
      <c r="H36138" s="1"/>
    </row>
    <row r="36139">
      <c r="A36139" s="1"/>
      <c r="B36139" s="1"/>
      <c r="C36139" s="1"/>
      <c r="D36139" s="8"/>
      <c r="E36139" s="1"/>
      <c r="F36139" s="1"/>
      <c r="G36139" s="1"/>
      <c r="H36139" s="1"/>
    </row>
    <row r="36140">
      <c r="A36140" s="1"/>
      <c r="B36140" s="1"/>
      <c r="C36140" s="1"/>
      <c r="D36140" s="8"/>
      <c r="E36140" s="1"/>
      <c r="F36140" s="1"/>
      <c r="G36140" s="1"/>
      <c r="H36140" s="1"/>
    </row>
    <row r="36141">
      <c r="A36141" s="1"/>
      <c r="B36141" s="1"/>
      <c r="C36141" s="1"/>
      <c r="D36141" s="8"/>
      <c r="E36141" s="1"/>
      <c r="F36141" s="1"/>
      <c r="G36141" s="1"/>
      <c r="H36141" s="1"/>
    </row>
    <row r="36142">
      <c r="A36142" s="1"/>
      <c r="B36142" s="1"/>
      <c r="C36142" s="1"/>
      <c r="D36142" s="8"/>
      <c r="E36142" s="1"/>
      <c r="F36142" s="1"/>
      <c r="G36142" s="1"/>
      <c r="H36142" s="1"/>
    </row>
    <row r="36143">
      <c r="A36143" s="1"/>
      <c r="B36143" s="1"/>
      <c r="C36143" s="1"/>
      <c r="D36143" s="8"/>
      <c r="E36143" s="1"/>
      <c r="F36143" s="1"/>
      <c r="G36143" s="1"/>
      <c r="H36143" s="1"/>
    </row>
    <row r="36144">
      <c r="A36144" s="1"/>
      <c r="B36144" s="1"/>
      <c r="C36144" s="1"/>
      <c r="D36144" s="8"/>
      <c r="E36144" s="1"/>
      <c r="F36144" s="1"/>
      <c r="G36144" s="1"/>
      <c r="H36144" s="1"/>
    </row>
    <row r="36145">
      <c r="A36145" s="1"/>
      <c r="B36145" s="1"/>
      <c r="C36145" s="1"/>
      <c r="D36145" s="8"/>
      <c r="E36145" s="1"/>
      <c r="F36145" s="1"/>
      <c r="G36145" s="1"/>
      <c r="H36145" s="1"/>
    </row>
    <row r="36146">
      <c r="A36146" s="1"/>
      <c r="B36146" s="1"/>
      <c r="C36146" s="1"/>
      <c r="D36146" s="8"/>
      <c r="E36146" s="1"/>
      <c r="F36146" s="1"/>
      <c r="G36146" s="1"/>
      <c r="H36146" s="1"/>
    </row>
    <row r="36147">
      <c r="A36147" s="1"/>
      <c r="B36147" s="1"/>
      <c r="C36147" s="1"/>
      <c r="D36147" s="8"/>
      <c r="E36147" s="1"/>
      <c r="F36147" s="1"/>
      <c r="G36147" s="1"/>
      <c r="H36147" s="1"/>
    </row>
    <row r="36148">
      <c r="A36148" s="1"/>
      <c r="B36148" s="1"/>
      <c r="C36148" s="1"/>
      <c r="D36148" s="8"/>
      <c r="E36148" s="1"/>
      <c r="F36148" s="1"/>
      <c r="G36148" s="1"/>
      <c r="H36148" s="1"/>
    </row>
    <row r="36149">
      <c r="A36149" s="1"/>
      <c r="B36149" s="1"/>
      <c r="C36149" s="1"/>
      <c r="D36149" s="8"/>
      <c r="E36149" s="1"/>
      <c r="F36149" s="1"/>
      <c r="G36149" s="1"/>
      <c r="H36149" s="1"/>
    </row>
    <row r="36150">
      <c r="A36150" s="1"/>
      <c r="B36150" s="1"/>
      <c r="C36150" s="1"/>
      <c r="D36150" s="8"/>
      <c r="E36150" s="1"/>
      <c r="F36150" s="1"/>
      <c r="G36150" s="1"/>
      <c r="H36150" s="1"/>
    </row>
    <row r="36151">
      <c r="A36151" s="1"/>
      <c r="B36151" s="1"/>
      <c r="C36151" s="1"/>
      <c r="D36151" s="8"/>
      <c r="E36151" s="1"/>
      <c r="F36151" s="1"/>
      <c r="G36151" s="1"/>
      <c r="H36151" s="1"/>
    </row>
    <row r="36152">
      <c r="A36152" s="1"/>
      <c r="B36152" s="1"/>
      <c r="C36152" s="1"/>
      <c r="D36152" s="8"/>
      <c r="E36152" s="1"/>
      <c r="F36152" s="1"/>
      <c r="G36152" s="1"/>
      <c r="H36152" s="1"/>
    </row>
    <row r="36153">
      <c r="A36153" s="1"/>
      <c r="B36153" s="1"/>
      <c r="C36153" s="1"/>
      <c r="D36153" s="8"/>
      <c r="E36153" s="1"/>
      <c r="F36153" s="1"/>
      <c r="G36153" s="1"/>
      <c r="H36153" s="1"/>
    </row>
    <row r="36154">
      <c r="A36154" s="1"/>
      <c r="B36154" s="1"/>
      <c r="C36154" s="1"/>
      <c r="D36154" s="8"/>
      <c r="E36154" s="1"/>
      <c r="F36154" s="1"/>
      <c r="G36154" s="1"/>
      <c r="H36154" s="1"/>
    </row>
    <row r="36155">
      <c r="A36155" s="1"/>
      <c r="B36155" s="1"/>
      <c r="C36155" s="1"/>
      <c r="D36155" s="8"/>
      <c r="E36155" s="1"/>
      <c r="F36155" s="1"/>
      <c r="G36155" s="1"/>
      <c r="H36155" s="1"/>
    </row>
    <row r="36156">
      <c r="A36156" s="1"/>
      <c r="B36156" s="1"/>
      <c r="C36156" s="1"/>
      <c r="D36156" s="8"/>
      <c r="E36156" s="1"/>
      <c r="F36156" s="1"/>
      <c r="G36156" s="1"/>
      <c r="H36156" s="1"/>
    </row>
    <row r="36157">
      <c r="A36157" s="1"/>
      <c r="B36157" s="1"/>
      <c r="C36157" s="1"/>
      <c r="D36157" s="8"/>
      <c r="E36157" s="1"/>
      <c r="F36157" s="1"/>
      <c r="G36157" s="1"/>
      <c r="H36157" s="1"/>
    </row>
    <row r="36158">
      <c r="A36158" s="1"/>
      <c r="B36158" s="1"/>
      <c r="C36158" s="1"/>
      <c r="D36158" s="8"/>
      <c r="E36158" s="1"/>
      <c r="F36158" s="1"/>
      <c r="G36158" s="1"/>
      <c r="H36158" s="1"/>
    </row>
    <row r="36159">
      <c r="A36159" s="1"/>
      <c r="B36159" s="1"/>
      <c r="C36159" s="1"/>
      <c r="D36159" s="8"/>
      <c r="E36159" s="1"/>
      <c r="F36159" s="1"/>
      <c r="G36159" s="1"/>
      <c r="H36159" s="1"/>
    </row>
    <row r="36160">
      <c r="A36160" s="1"/>
      <c r="B36160" s="1"/>
      <c r="C36160" s="1"/>
      <c r="D36160" s="8"/>
      <c r="E36160" s="1"/>
      <c r="F36160" s="1"/>
      <c r="G36160" s="1"/>
      <c r="H36160" s="1"/>
    </row>
    <row r="36161">
      <c r="A36161" s="1"/>
      <c r="B36161" s="1"/>
      <c r="C36161" s="1"/>
      <c r="D36161" s="8"/>
      <c r="E36161" s="1"/>
      <c r="F36161" s="1"/>
      <c r="G36161" s="1"/>
      <c r="H36161" s="1"/>
    </row>
    <row r="36162">
      <c r="A36162" s="1"/>
      <c r="B36162" s="1"/>
      <c r="C36162" s="1"/>
      <c r="D36162" s="8"/>
      <c r="E36162" s="1"/>
      <c r="F36162" s="1"/>
      <c r="G36162" s="1"/>
      <c r="H36162" s="1"/>
    </row>
    <row r="36163">
      <c r="A36163" s="1"/>
      <c r="B36163" s="1"/>
      <c r="C36163" s="1"/>
      <c r="D36163" s="8"/>
      <c r="E36163" s="1"/>
      <c r="F36163" s="1"/>
      <c r="G36163" s="1"/>
      <c r="H36163" s="1"/>
    </row>
    <row r="36164">
      <c r="A36164" s="1"/>
      <c r="B36164" s="1"/>
      <c r="C36164" s="1"/>
      <c r="D36164" s="8"/>
      <c r="E36164" s="1"/>
      <c r="F36164" s="1"/>
      <c r="G36164" s="1"/>
      <c r="H36164" s="1"/>
    </row>
    <row r="36165">
      <c r="A36165" s="1"/>
      <c r="B36165" s="1"/>
      <c r="C36165" s="1"/>
      <c r="D36165" s="8"/>
      <c r="E36165" s="1"/>
      <c r="F36165" s="1"/>
      <c r="G36165" s="1"/>
      <c r="H36165" s="1"/>
    </row>
    <row r="36166">
      <c r="A36166" s="1"/>
      <c r="B36166" s="1"/>
      <c r="C36166" s="1"/>
      <c r="D36166" s="8"/>
      <c r="E36166" s="1"/>
      <c r="F36166" s="1"/>
      <c r="G36166" s="1"/>
      <c r="H36166" s="1"/>
    </row>
    <row r="36167">
      <c r="A36167" s="1"/>
      <c r="B36167" s="1"/>
      <c r="C36167" s="1"/>
      <c r="D36167" s="8"/>
      <c r="E36167" s="1"/>
      <c r="F36167" s="1"/>
      <c r="G36167" s="1"/>
      <c r="H36167" s="1"/>
    </row>
    <row r="36168">
      <c r="A36168" s="1"/>
      <c r="B36168" s="1"/>
      <c r="C36168" s="1"/>
      <c r="D36168" s="8"/>
      <c r="E36168" s="1"/>
      <c r="F36168" s="1"/>
      <c r="G36168" s="1"/>
      <c r="H36168" s="1"/>
    </row>
    <row r="36169">
      <c r="A36169" s="1"/>
      <c r="B36169" s="1"/>
      <c r="C36169" s="1"/>
      <c r="D36169" s="8"/>
      <c r="E36169" s="1"/>
      <c r="F36169" s="1"/>
      <c r="G36169" s="1"/>
      <c r="H36169" s="1"/>
    </row>
    <row r="36170">
      <c r="A36170" s="1"/>
      <c r="B36170" s="1"/>
      <c r="C36170" s="1"/>
      <c r="D36170" s="8"/>
      <c r="E36170" s="1"/>
      <c r="F36170" s="1"/>
      <c r="G36170" s="1"/>
      <c r="H36170" s="1"/>
    </row>
    <row r="36171">
      <c r="A36171" s="1"/>
      <c r="B36171" s="1"/>
      <c r="C36171" s="1"/>
      <c r="D36171" s="8"/>
      <c r="E36171" s="1"/>
      <c r="F36171" s="1"/>
      <c r="G36171" s="1"/>
      <c r="H36171" s="1"/>
    </row>
    <row r="36172">
      <c r="A36172" s="1"/>
      <c r="B36172" s="1"/>
      <c r="C36172" s="1"/>
      <c r="D36172" s="8"/>
      <c r="E36172" s="1"/>
      <c r="F36172" s="1"/>
      <c r="G36172" s="1"/>
      <c r="H36172" s="1"/>
    </row>
    <row r="36173">
      <c r="A36173" s="1"/>
      <c r="B36173" s="1"/>
      <c r="C36173" s="1"/>
      <c r="D36173" s="8"/>
      <c r="E36173" s="1"/>
      <c r="F36173" s="1"/>
      <c r="G36173" s="1"/>
      <c r="H36173" s="1"/>
    </row>
    <row r="36174">
      <c r="A36174" s="1"/>
      <c r="B36174" s="1"/>
      <c r="C36174" s="1"/>
      <c r="D36174" s="8"/>
      <c r="E36174" s="1"/>
      <c r="F36174" s="1"/>
      <c r="G36174" s="1"/>
      <c r="H36174" s="1"/>
    </row>
    <row r="36175">
      <c r="A36175" s="1"/>
      <c r="B36175" s="1"/>
      <c r="C36175" s="1"/>
      <c r="D36175" s="8"/>
      <c r="E36175" s="1"/>
      <c r="F36175" s="1"/>
      <c r="G36175" s="1"/>
      <c r="H36175" s="1"/>
    </row>
    <row r="36176">
      <c r="A36176" s="1"/>
      <c r="B36176" s="1"/>
      <c r="C36176" s="1"/>
      <c r="D36176" s="8"/>
      <c r="E36176" s="1"/>
      <c r="F36176" s="1"/>
      <c r="G36176" s="1"/>
      <c r="H36176" s="1"/>
    </row>
    <row r="36177">
      <c r="A36177" s="1"/>
      <c r="B36177" s="1"/>
      <c r="C36177" s="1"/>
      <c r="D36177" s="8"/>
      <c r="E36177" s="1"/>
      <c r="F36177" s="1"/>
      <c r="G36177" s="1"/>
      <c r="H36177" s="1"/>
    </row>
    <row r="36178">
      <c r="A36178" s="1"/>
      <c r="B36178" s="1"/>
      <c r="C36178" s="1"/>
      <c r="D36178" s="8"/>
      <c r="E36178" s="1"/>
      <c r="F36178" s="1"/>
      <c r="G36178" s="1"/>
      <c r="H36178" s="1"/>
    </row>
    <row r="36179">
      <c r="A36179" s="1"/>
      <c r="B36179" s="1"/>
      <c r="C36179" s="1"/>
      <c r="D36179" s="8"/>
      <c r="E36179" s="1"/>
      <c r="F36179" s="1"/>
      <c r="G36179" s="1"/>
      <c r="H36179" s="1"/>
    </row>
    <row r="36180">
      <c r="A36180" s="1"/>
      <c r="B36180" s="1"/>
      <c r="C36180" s="1"/>
      <c r="D36180" s="8"/>
      <c r="E36180" s="1"/>
      <c r="F36180" s="1"/>
      <c r="G36180" s="1"/>
      <c r="H36180" s="1"/>
    </row>
    <row r="36181">
      <c r="A36181" s="1"/>
      <c r="B36181" s="1"/>
      <c r="C36181" s="1"/>
      <c r="D36181" s="8"/>
      <c r="E36181" s="1"/>
      <c r="F36181" s="1"/>
      <c r="G36181" s="1"/>
      <c r="H36181" s="1"/>
    </row>
    <row r="36182">
      <c r="A36182" s="1"/>
      <c r="B36182" s="1"/>
      <c r="C36182" s="1"/>
      <c r="D36182" s="8"/>
      <c r="E36182" s="1"/>
      <c r="F36182" s="1"/>
      <c r="G36182" s="1"/>
      <c r="H36182" s="1"/>
    </row>
    <row r="36183">
      <c r="A36183" s="1"/>
      <c r="B36183" s="1"/>
      <c r="C36183" s="1"/>
      <c r="D36183" s="8"/>
      <c r="E36183" s="1"/>
      <c r="F36183" s="1"/>
      <c r="G36183" s="1"/>
      <c r="H36183" s="1"/>
    </row>
    <row r="36184">
      <c r="A36184" s="1"/>
      <c r="B36184" s="1"/>
      <c r="C36184" s="1"/>
      <c r="D36184" s="8"/>
      <c r="E36184" s="1"/>
      <c r="F36184" s="1"/>
      <c r="G36184" s="1"/>
      <c r="H36184" s="1"/>
    </row>
    <row r="36185">
      <c r="A36185" s="1"/>
      <c r="B36185" s="1"/>
      <c r="C36185" s="1"/>
      <c r="D36185" s="8"/>
      <c r="E36185" s="1"/>
      <c r="F36185" s="1"/>
      <c r="G36185" s="1"/>
      <c r="H36185" s="1"/>
    </row>
    <row r="36186">
      <c r="A36186" s="1"/>
      <c r="B36186" s="1"/>
      <c r="C36186" s="1"/>
      <c r="D36186" s="8"/>
      <c r="E36186" s="1"/>
      <c r="F36186" s="1"/>
      <c r="G36186" s="1"/>
      <c r="H36186" s="1"/>
    </row>
    <row r="36187">
      <c r="A36187" s="1"/>
      <c r="B36187" s="1"/>
      <c r="C36187" s="1"/>
      <c r="D36187" s="8"/>
      <c r="E36187" s="1"/>
      <c r="F36187" s="1"/>
      <c r="G36187" s="1"/>
      <c r="H36187" s="1"/>
    </row>
    <row r="36188">
      <c r="A36188" s="1"/>
      <c r="B36188" s="1"/>
      <c r="C36188" s="1"/>
      <c r="D36188" s="8"/>
      <c r="E36188" s="1"/>
      <c r="F36188" s="1"/>
      <c r="G36188" s="1"/>
      <c r="H36188" s="1"/>
    </row>
    <row r="36189">
      <c r="A36189" s="1"/>
      <c r="B36189" s="1"/>
      <c r="C36189" s="1"/>
      <c r="D36189" s="8"/>
      <c r="E36189" s="1"/>
      <c r="F36189" s="1"/>
      <c r="G36189" s="1"/>
      <c r="H36189" s="1"/>
    </row>
    <row r="36190">
      <c r="A36190" s="1"/>
      <c r="B36190" s="1"/>
      <c r="C36190" s="1"/>
      <c r="D36190" s="8"/>
      <c r="E36190" s="1"/>
      <c r="F36190" s="1"/>
      <c r="G36190" s="1"/>
      <c r="H36190" s="1"/>
    </row>
    <row r="36191">
      <c r="A36191" s="1"/>
      <c r="B36191" s="1"/>
      <c r="C36191" s="1"/>
      <c r="D36191" s="8"/>
      <c r="E36191" s="1"/>
      <c r="F36191" s="1"/>
      <c r="G36191" s="1"/>
      <c r="H36191" s="1"/>
    </row>
    <row r="36192">
      <c r="A36192" s="1"/>
      <c r="B36192" s="1"/>
      <c r="C36192" s="1"/>
      <c r="D36192" s="8"/>
      <c r="E36192" s="1"/>
      <c r="F36192" s="1"/>
      <c r="G36192" s="1"/>
      <c r="H36192" s="1"/>
    </row>
    <row r="36193">
      <c r="A36193" s="1"/>
      <c r="B36193" s="1"/>
      <c r="C36193" s="1"/>
      <c r="D36193" s="8"/>
      <c r="E36193" s="1"/>
      <c r="F36193" s="1"/>
      <c r="G36193" s="1"/>
      <c r="H36193" s="1"/>
    </row>
    <row r="36194">
      <c r="A36194" s="1"/>
      <c r="B36194" s="1"/>
      <c r="C36194" s="1"/>
      <c r="D36194" s="8"/>
      <c r="E36194" s="1"/>
      <c r="F36194" s="1"/>
      <c r="G36194" s="1"/>
      <c r="H36194" s="1"/>
    </row>
    <row r="36195">
      <c r="A36195" s="1"/>
      <c r="B36195" s="1"/>
      <c r="C36195" s="1"/>
      <c r="D36195" s="8"/>
      <c r="E36195" s="1"/>
      <c r="F36195" s="1"/>
      <c r="G36195" s="1"/>
      <c r="H36195" s="1"/>
    </row>
    <row r="36196">
      <c r="A36196" s="1"/>
      <c r="B36196" s="1"/>
      <c r="C36196" s="1"/>
      <c r="D36196" s="8"/>
      <c r="E36196" s="1"/>
      <c r="F36196" s="1"/>
      <c r="G36196" s="1"/>
      <c r="H36196" s="1"/>
    </row>
    <row r="36197">
      <c r="A36197" s="1"/>
      <c r="B36197" s="1"/>
      <c r="C36197" s="1"/>
      <c r="D36197" s="8"/>
      <c r="E36197" s="1"/>
      <c r="F36197" s="1"/>
      <c r="G36197" s="1"/>
      <c r="H36197" s="1"/>
    </row>
    <row r="36198">
      <c r="A36198" s="1"/>
      <c r="B36198" s="1"/>
      <c r="C36198" s="1"/>
      <c r="D36198" s="8"/>
      <c r="E36198" s="1"/>
      <c r="F36198" s="1"/>
      <c r="G36198" s="1"/>
      <c r="H36198" s="1"/>
    </row>
    <row r="36199">
      <c r="A36199" s="1"/>
      <c r="B36199" s="1"/>
      <c r="C36199" s="1"/>
      <c r="D36199" s="8"/>
      <c r="E36199" s="1"/>
      <c r="F36199" s="1"/>
      <c r="G36199" s="1"/>
      <c r="H36199" s="1"/>
    </row>
    <row r="36200">
      <c r="A36200" s="1"/>
      <c r="B36200" s="1"/>
      <c r="C36200" s="1"/>
      <c r="D36200" s="8"/>
      <c r="E36200" s="1"/>
      <c r="F36200" s="1"/>
      <c r="G36200" s="1"/>
      <c r="H36200" s="1"/>
    </row>
    <row r="36201">
      <c r="A36201" s="1"/>
      <c r="B36201" s="1"/>
      <c r="C36201" s="1"/>
      <c r="D36201" s="8"/>
      <c r="E36201" s="1"/>
      <c r="F36201" s="1"/>
      <c r="G36201" s="1"/>
      <c r="H36201" s="1"/>
    </row>
    <row r="36202">
      <c r="A36202" s="1"/>
      <c r="B36202" s="1"/>
      <c r="C36202" s="1"/>
      <c r="D36202" s="8"/>
      <c r="E36202" s="1"/>
      <c r="F36202" s="1"/>
      <c r="G36202" s="1"/>
      <c r="H36202" s="1"/>
    </row>
    <row r="36203">
      <c r="A36203" s="1"/>
      <c r="B36203" s="1"/>
      <c r="C36203" s="1"/>
      <c r="D36203" s="8"/>
      <c r="E36203" s="1"/>
      <c r="F36203" s="1"/>
      <c r="G36203" s="1"/>
      <c r="H36203" s="1"/>
    </row>
    <row r="36204">
      <c r="A36204" s="1"/>
      <c r="B36204" s="1"/>
      <c r="C36204" s="1"/>
      <c r="D36204" s="8"/>
      <c r="E36204" s="1"/>
      <c r="F36204" s="1"/>
      <c r="G36204" s="1"/>
      <c r="H36204" s="1"/>
    </row>
    <row r="36205">
      <c r="A36205" s="1"/>
      <c r="B36205" s="1"/>
      <c r="C36205" s="1"/>
      <c r="D36205" s="8"/>
      <c r="E36205" s="1"/>
      <c r="F36205" s="1"/>
      <c r="G36205" s="1"/>
      <c r="H36205" s="1"/>
    </row>
    <row r="36206">
      <c r="A36206" s="1"/>
      <c r="B36206" s="1"/>
      <c r="C36206" s="1"/>
      <c r="D36206" s="8"/>
      <c r="E36206" s="1"/>
      <c r="F36206" s="1"/>
      <c r="G36206" s="1"/>
      <c r="H36206" s="1"/>
    </row>
    <row r="36207">
      <c r="A36207" s="1"/>
      <c r="B36207" s="1"/>
      <c r="C36207" s="1"/>
      <c r="D36207" s="8"/>
      <c r="E36207" s="1"/>
      <c r="F36207" s="1"/>
      <c r="G36207" s="1"/>
      <c r="H36207" s="1"/>
    </row>
    <row r="36208">
      <c r="A36208" s="1"/>
      <c r="B36208" s="1"/>
      <c r="C36208" s="1"/>
      <c r="D36208" s="8"/>
      <c r="E36208" s="1"/>
      <c r="F36208" s="1"/>
      <c r="G36208" s="1"/>
      <c r="H36208" s="1"/>
    </row>
    <row r="36209">
      <c r="A36209" s="1"/>
      <c r="B36209" s="1"/>
      <c r="C36209" s="1"/>
      <c r="D36209" s="8"/>
      <c r="E36209" s="1"/>
      <c r="F36209" s="1"/>
      <c r="G36209" s="1"/>
      <c r="H36209" s="1"/>
    </row>
    <row r="36210">
      <c r="A36210" s="1"/>
      <c r="B36210" s="1"/>
      <c r="C36210" s="1"/>
      <c r="D36210" s="8"/>
      <c r="E36210" s="1"/>
      <c r="F36210" s="1"/>
      <c r="G36210" s="1"/>
      <c r="H36210" s="1"/>
    </row>
    <row r="36211">
      <c r="A36211" s="1"/>
      <c r="B36211" s="1"/>
      <c r="C36211" s="1"/>
      <c r="D36211" s="8"/>
      <c r="E36211" s="1"/>
      <c r="F36211" s="1"/>
      <c r="G36211" s="1"/>
      <c r="H36211" s="1"/>
    </row>
    <row r="36212">
      <c r="A36212" s="1"/>
      <c r="B36212" s="1"/>
      <c r="C36212" s="1"/>
      <c r="D36212" s="8"/>
      <c r="E36212" s="1"/>
      <c r="F36212" s="1"/>
      <c r="G36212" s="1"/>
      <c r="H36212" s="1"/>
    </row>
    <row r="36213">
      <c r="A36213" s="1"/>
      <c r="B36213" s="1"/>
      <c r="C36213" s="1"/>
      <c r="D36213" s="8"/>
      <c r="E36213" s="1"/>
      <c r="F36213" s="1"/>
      <c r="G36213" s="1"/>
      <c r="H36213" s="1"/>
    </row>
    <row r="36214">
      <c r="A36214" s="1"/>
      <c r="B36214" s="1"/>
      <c r="C36214" s="1"/>
      <c r="D36214" s="8"/>
      <c r="E36214" s="1"/>
      <c r="F36214" s="1"/>
      <c r="G36214" s="1"/>
      <c r="H36214" s="1"/>
    </row>
    <row r="36215">
      <c r="A36215" s="1"/>
      <c r="B36215" s="1"/>
      <c r="C36215" s="1"/>
      <c r="D36215" s="8"/>
      <c r="E36215" s="1"/>
      <c r="F36215" s="1"/>
      <c r="G36215" s="1"/>
      <c r="H36215" s="1"/>
    </row>
    <row r="36216">
      <c r="A36216" s="1"/>
      <c r="B36216" s="1"/>
      <c r="C36216" s="1"/>
      <c r="D36216" s="8"/>
      <c r="E36216" s="1"/>
      <c r="F36216" s="1"/>
      <c r="G36216" s="1"/>
      <c r="H36216" s="1"/>
    </row>
    <row r="36217">
      <c r="A36217" s="1"/>
      <c r="B36217" s="1"/>
      <c r="C36217" s="1"/>
      <c r="D36217" s="8"/>
      <c r="E36217" s="1"/>
      <c r="F36217" s="1"/>
      <c r="G36217" s="1"/>
      <c r="H36217" s="1"/>
    </row>
    <row r="36218">
      <c r="A36218" s="1"/>
      <c r="B36218" s="1"/>
      <c r="C36218" s="1"/>
      <c r="D36218" s="8"/>
      <c r="E36218" s="1"/>
      <c r="F36218" s="1"/>
      <c r="G36218" s="1"/>
      <c r="H36218" s="1"/>
    </row>
    <row r="36219">
      <c r="A36219" s="1"/>
      <c r="B36219" s="1"/>
      <c r="C36219" s="1"/>
      <c r="D36219" s="8"/>
      <c r="E36219" s="1"/>
      <c r="F36219" s="1"/>
      <c r="G36219" s="1"/>
      <c r="H36219" s="1"/>
    </row>
    <row r="36220">
      <c r="A36220" s="1"/>
      <c r="B36220" s="1"/>
      <c r="C36220" s="1"/>
      <c r="D36220" s="8"/>
      <c r="E36220" s="1"/>
      <c r="F36220" s="1"/>
      <c r="G36220" s="1"/>
      <c r="H36220" s="1"/>
    </row>
    <row r="36221">
      <c r="A36221" s="1"/>
      <c r="B36221" s="1"/>
      <c r="C36221" s="1"/>
      <c r="D36221" s="8"/>
      <c r="E36221" s="1"/>
      <c r="F36221" s="1"/>
      <c r="G36221" s="1"/>
      <c r="H36221" s="1"/>
    </row>
    <row r="36222">
      <c r="A36222" s="1"/>
      <c r="B36222" s="1"/>
      <c r="C36222" s="1"/>
      <c r="D36222" s="8"/>
      <c r="E36222" s="1"/>
      <c r="F36222" s="1"/>
      <c r="G36222" s="1"/>
      <c r="H36222" s="1"/>
    </row>
    <row r="36223">
      <c r="A36223" s="1"/>
      <c r="B36223" s="1"/>
      <c r="C36223" s="1"/>
      <c r="D36223" s="8"/>
      <c r="E36223" s="1"/>
      <c r="F36223" s="1"/>
      <c r="G36223" s="1"/>
      <c r="H36223" s="1"/>
    </row>
    <row r="36224">
      <c r="A36224" s="1"/>
      <c r="B36224" s="1"/>
      <c r="C36224" s="1"/>
      <c r="D36224" s="8"/>
      <c r="E36224" s="1"/>
      <c r="F36224" s="1"/>
      <c r="G36224" s="1"/>
      <c r="H36224" s="1"/>
    </row>
    <row r="36225">
      <c r="A36225" s="1"/>
      <c r="B36225" s="1"/>
      <c r="C36225" s="1"/>
      <c r="D36225" s="8"/>
      <c r="E36225" s="1"/>
      <c r="F36225" s="1"/>
      <c r="G36225" s="1"/>
      <c r="H36225" s="1"/>
    </row>
    <row r="36226">
      <c r="A36226" s="1"/>
      <c r="B36226" s="1"/>
      <c r="C36226" s="1"/>
      <c r="D36226" s="8"/>
      <c r="E36226" s="1"/>
      <c r="F36226" s="1"/>
      <c r="G36226" s="1"/>
      <c r="H36226" s="1"/>
    </row>
    <row r="36227">
      <c r="A36227" s="1"/>
      <c r="B36227" s="1"/>
      <c r="C36227" s="1"/>
      <c r="D36227" s="8"/>
      <c r="E36227" s="1"/>
      <c r="F36227" s="1"/>
      <c r="G36227" s="1"/>
      <c r="H36227" s="1"/>
    </row>
    <row r="36228">
      <c r="A36228" s="1"/>
      <c r="B36228" s="1"/>
      <c r="C36228" s="1"/>
      <c r="D36228" s="8"/>
      <c r="E36228" s="1"/>
      <c r="F36228" s="1"/>
      <c r="G36228" s="1"/>
      <c r="H36228" s="1"/>
    </row>
    <row r="36229">
      <c r="A36229" s="1"/>
      <c r="B36229" s="1"/>
      <c r="C36229" s="1"/>
      <c r="D36229" s="8"/>
      <c r="E36229" s="1"/>
      <c r="F36229" s="1"/>
      <c r="G36229" s="1"/>
      <c r="H36229" s="1"/>
    </row>
    <row r="36230">
      <c r="A36230" s="1"/>
      <c r="B36230" s="1"/>
      <c r="C36230" s="1"/>
      <c r="D36230" s="8"/>
      <c r="E36230" s="1"/>
      <c r="F36230" s="1"/>
      <c r="G36230" s="1"/>
      <c r="H36230" s="1"/>
    </row>
    <row r="36231">
      <c r="A36231" s="1"/>
      <c r="B36231" s="1"/>
      <c r="C36231" s="1"/>
      <c r="D36231" s="8"/>
      <c r="E36231" s="1"/>
      <c r="F36231" s="1"/>
      <c r="G36231" s="1"/>
      <c r="H36231" s="1"/>
    </row>
    <row r="36232">
      <c r="A36232" s="1"/>
      <c r="B36232" s="1"/>
      <c r="C36232" s="1"/>
      <c r="D36232" s="8"/>
      <c r="E36232" s="1"/>
      <c r="F36232" s="1"/>
      <c r="G36232" s="1"/>
      <c r="H36232" s="1"/>
    </row>
    <row r="36233">
      <c r="A36233" s="1"/>
      <c r="B36233" s="1"/>
      <c r="C36233" s="1"/>
      <c r="D36233" s="8"/>
      <c r="E36233" s="1"/>
      <c r="F36233" s="1"/>
      <c r="G36233" s="1"/>
      <c r="H36233" s="1"/>
    </row>
    <row r="36234">
      <c r="A36234" s="1"/>
      <c r="B36234" s="1"/>
      <c r="C36234" s="1"/>
      <c r="D36234" s="8"/>
      <c r="E36234" s="1"/>
      <c r="F36234" s="1"/>
      <c r="G36234" s="1"/>
      <c r="H36234" s="1"/>
    </row>
    <row r="36235">
      <c r="A36235" s="1"/>
      <c r="B36235" s="1"/>
      <c r="C36235" s="1"/>
      <c r="D36235" s="8"/>
      <c r="E36235" s="1"/>
      <c r="F36235" s="1"/>
      <c r="G36235" s="1"/>
      <c r="H36235" s="1"/>
    </row>
    <row r="36236">
      <c r="A36236" s="1"/>
      <c r="B36236" s="1"/>
      <c r="C36236" s="1"/>
      <c r="D36236" s="8"/>
      <c r="E36236" s="1"/>
      <c r="F36236" s="1"/>
      <c r="G36236" s="1"/>
      <c r="H36236" s="1"/>
    </row>
    <row r="36237">
      <c r="A36237" s="1"/>
      <c r="B36237" s="1"/>
      <c r="C36237" s="1"/>
      <c r="D36237" s="8"/>
      <c r="E36237" s="1"/>
      <c r="F36237" s="1"/>
      <c r="G36237" s="1"/>
      <c r="H36237" s="1"/>
    </row>
    <row r="36238">
      <c r="A36238" s="1"/>
      <c r="B36238" s="1"/>
      <c r="C36238" s="1"/>
      <c r="D36238" s="8"/>
      <c r="E36238" s="1"/>
      <c r="F36238" s="1"/>
      <c r="G36238" s="1"/>
      <c r="H36238" s="1"/>
    </row>
    <row r="36239">
      <c r="A36239" s="1"/>
      <c r="B36239" s="1"/>
      <c r="C36239" s="1"/>
      <c r="D36239" s="8"/>
      <c r="E36239" s="1"/>
      <c r="F36239" s="1"/>
      <c r="G36239" s="1"/>
      <c r="H36239" s="1"/>
    </row>
    <row r="36240">
      <c r="A36240" s="1"/>
      <c r="B36240" s="1"/>
      <c r="C36240" s="1"/>
      <c r="D36240" s="8"/>
      <c r="E36240" s="1"/>
      <c r="F36240" s="1"/>
      <c r="G36240" s="1"/>
      <c r="H36240" s="1"/>
    </row>
    <row r="36241">
      <c r="A36241" s="1"/>
      <c r="B36241" s="1"/>
      <c r="C36241" s="1"/>
      <c r="D36241" s="8"/>
      <c r="E36241" s="1"/>
      <c r="F36241" s="1"/>
      <c r="G36241" s="1"/>
      <c r="H36241" s="1"/>
    </row>
    <row r="36242">
      <c r="A36242" s="1"/>
      <c r="B36242" s="1"/>
      <c r="C36242" s="1"/>
      <c r="D36242" s="8"/>
      <c r="E36242" s="1"/>
      <c r="F36242" s="1"/>
      <c r="G36242" s="1"/>
      <c r="H36242" s="1"/>
    </row>
    <row r="36243">
      <c r="A36243" s="1"/>
      <c r="B36243" s="1"/>
      <c r="C36243" s="1"/>
      <c r="D36243" s="8"/>
      <c r="E36243" s="1"/>
      <c r="F36243" s="1"/>
      <c r="G36243" s="1"/>
      <c r="H36243" s="1"/>
    </row>
    <row r="36244">
      <c r="A36244" s="1"/>
      <c r="B36244" s="1"/>
      <c r="C36244" s="1"/>
      <c r="D36244" s="8"/>
      <c r="E36244" s="1"/>
      <c r="F36244" s="1"/>
      <c r="G36244" s="1"/>
      <c r="H36244" s="1"/>
    </row>
    <row r="36245">
      <c r="A36245" s="1"/>
      <c r="B36245" s="1"/>
      <c r="C36245" s="1"/>
      <c r="D36245" s="8"/>
      <c r="E36245" s="1"/>
      <c r="F36245" s="1"/>
      <c r="G36245" s="1"/>
      <c r="H36245" s="1"/>
    </row>
    <row r="36246">
      <c r="A36246" s="1"/>
      <c r="B36246" s="1"/>
      <c r="C36246" s="1"/>
      <c r="D36246" s="8"/>
      <c r="E36246" s="1"/>
      <c r="F36246" s="1"/>
      <c r="G36246" s="1"/>
      <c r="H36246" s="1"/>
    </row>
    <row r="36247">
      <c r="A36247" s="1"/>
      <c r="B36247" s="1"/>
      <c r="C36247" s="1"/>
      <c r="D36247" s="8"/>
      <c r="E36247" s="1"/>
      <c r="F36247" s="1"/>
      <c r="G36247" s="1"/>
      <c r="H36247" s="1"/>
    </row>
    <row r="36248">
      <c r="A36248" s="1"/>
      <c r="B36248" s="1"/>
      <c r="C36248" s="1"/>
      <c r="D36248" s="8"/>
      <c r="E36248" s="1"/>
      <c r="F36248" s="1"/>
      <c r="G36248" s="1"/>
      <c r="H36248" s="1"/>
    </row>
    <row r="36249">
      <c r="A36249" s="1"/>
      <c r="B36249" s="1"/>
      <c r="C36249" s="1"/>
      <c r="D36249" s="8"/>
      <c r="E36249" s="1"/>
      <c r="F36249" s="1"/>
      <c r="G36249" s="1"/>
      <c r="H36249" s="1"/>
    </row>
    <row r="36250">
      <c r="A36250" s="1"/>
      <c r="B36250" s="1"/>
      <c r="C36250" s="1"/>
      <c r="D36250" s="8"/>
      <c r="E36250" s="1"/>
      <c r="F36250" s="1"/>
      <c r="G36250" s="1"/>
      <c r="H36250" s="1"/>
    </row>
    <row r="36251">
      <c r="A36251" s="1"/>
      <c r="B36251" s="1"/>
      <c r="C36251" s="1"/>
      <c r="D36251" s="8"/>
      <c r="E36251" s="1"/>
      <c r="F36251" s="1"/>
      <c r="G36251" s="1"/>
      <c r="H36251" s="1"/>
    </row>
    <row r="36252">
      <c r="A36252" s="1"/>
      <c r="B36252" s="1"/>
      <c r="C36252" s="1"/>
      <c r="D36252" s="8"/>
      <c r="E36252" s="1"/>
      <c r="F36252" s="1"/>
      <c r="G36252" s="1"/>
      <c r="H36252" s="1"/>
    </row>
    <row r="36253">
      <c r="A36253" s="1"/>
      <c r="B36253" s="1"/>
      <c r="C36253" s="1"/>
      <c r="D36253" s="8"/>
      <c r="E36253" s="1"/>
      <c r="F36253" s="1"/>
      <c r="G36253" s="1"/>
      <c r="H36253" s="1"/>
    </row>
    <row r="36254">
      <c r="A36254" s="1"/>
      <c r="B36254" s="1"/>
      <c r="C36254" s="1"/>
      <c r="D36254" s="8"/>
      <c r="E36254" s="1"/>
      <c r="F36254" s="1"/>
      <c r="G36254" s="1"/>
      <c r="H36254" s="1"/>
    </row>
    <row r="36255">
      <c r="A36255" s="1"/>
      <c r="B36255" s="1"/>
      <c r="C36255" s="1"/>
      <c r="D36255" s="8"/>
      <c r="E36255" s="1"/>
      <c r="F36255" s="1"/>
      <c r="G36255" s="1"/>
      <c r="H36255" s="1"/>
    </row>
    <row r="36256">
      <c r="A36256" s="1"/>
      <c r="B36256" s="1"/>
      <c r="C36256" s="1"/>
      <c r="D36256" s="8"/>
      <c r="E36256" s="1"/>
      <c r="F36256" s="1"/>
      <c r="G36256" s="1"/>
      <c r="H36256" s="1"/>
    </row>
    <row r="36257">
      <c r="A36257" s="1"/>
      <c r="B36257" s="1"/>
      <c r="C36257" s="1"/>
      <c r="D36257" s="8"/>
      <c r="E36257" s="1"/>
      <c r="F36257" s="1"/>
      <c r="G36257" s="1"/>
      <c r="H36257" s="1"/>
    </row>
    <row r="36258">
      <c r="A36258" s="1"/>
      <c r="B36258" s="1"/>
      <c r="C36258" s="1"/>
      <c r="D36258" s="8"/>
      <c r="E36258" s="1"/>
      <c r="F36258" s="1"/>
      <c r="G36258" s="1"/>
      <c r="H36258" s="1"/>
    </row>
    <row r="36259">
      <c r="A36259" s="1"/>
      <c r="B36259" s="1"/>
      <c r="C36259" s="1"/>
      <c r="D36259" s="8"/>
      <c r="E36259" s="1"/>
      <c r="F36259" s="1"/>
      <c r="G36259" s="1"/>
      <c r="H36259" s="1"/>
    </row>
    <row r="36260">
      <c r="A36260" s="1"/>
      <c r="B36260" s="1"/>
      <c r="C36260" s="1"/>
      <c r="D36260" s="8"/>
      <c r="E36260" s="1"/>
      <c r="F36260" s="1"/>
      <c r="G36260" s="1"/>
      <c r="H36260" s="1"/>
    </row>
    <row r="36261">
      <c r="A36261" s="1"/>
      <c r="B36261" s="1"/>
      <c r="C36261" s="1"/>
      <c r="D36261" s="8"/>
      <c r="E36261" s="1"/>
      <c r="F36261" s="1"/>
      <c r="G36261" s="1"/>
      <c r="H36261" s="1"/>
    </row>
    <row r="36262">
      <c r="A36262" s="1"/>
      <c r="B36262" s="1"/>
      <c r="C36262" s="1"/>
      <c r="D36262" s="8"/>
      <c r="E36262" s="1"/>
      <c r="F36262" s="1"/>
      <c r="G36262" s="1"/>
      <c r="H36262" s="1"/>
    </row>
    <row r="36263">
      <c r="A36263" s="1"/>
      <c r="B36263" s="1"/>
      <c r="C36263" s="1"/>
      <c r="D36263" s="8"/>
      <c r="E36263" s="1"/>
      <c r="F36263" s="1"/>
      <c r="G36263" s="1"/>
      <c r="H36263" s="1"/>
    </row>
    <row r="36264">
      <c r="A36264" s="1"/>
      <c r="B36264" s="1"/>
      <c r="C36264" s="1"/>
      <c r="D36264" s="8"/>
      <c r="E36264" s="1"/>
      <c r="F36264" s="1"/>
      <c r="G36264" s="1"/>
      <c r="H36264" s="1"/>
    </row>
    <row r="36265">
      <c r="A36265" s="1"/>
      <c r="B36265" s="1"/>
      <c r="C36265" s="1"/>
      <c r="D36265" s="8"/>
      <c r="E36265" s="1"/>
      <c r="F36265" s="1"/>
      <c r="G36265" s="1"/>
      <c r="H36265" s="1"/>
    </row>
    <row r="36266">
      <c r="A36266" s="1"/>
      <c r="B36266" s="1"/>
      <c r="C36266" s="1"/>
      <c r="D36266" s="8"/>
      <c r="E36266" s="1"/>
      <c r="F36266" s="1"/>
      <c r="G36266" s="1"/>
      <c r="H36266" s="1"/>
    </row>
    <row r="36267">
      <c r="A36267" s="1"/>
      <c r="B36267" s="1"/>
      <c r="C36267" s="1"/>
      <c r="D36267" s="8"/>
      <c r="E36267" s="1"/>
      <c r="F36267" s="1"/>
      <c r="G36267" s="1"/>
      <c r="H36267" s="1"/>
    </row>
    <row r="36268">
      <c r="A36268" s="1"/>
      <c r="B36268" s="1"/>
      <c r="C36268" s="1"/>
      <c r="D36268" s="8"/>
      <c r="E36268" s="1"/>
      <c r="F36268" s="1"/>
      <c r="G36268" s="1"/>
      <c r="H36268" s="1"/>
    </row>
    <row r="36269">
      <c r="A36269" s="1"/>
      <c r="B36269" s="1"/>
      <c r="C36269" s="1"/>
      <c r="D36269" s="8"/>
      <c r="E36269" s="1"/>
      <c r="F36269" s="1"/>
      <c r="G36269" s="1"/>
      <c r="H36269" s="1"/>
    </row>
    <row r="36270">
      <c r="A36270" s="1"/>
      <c r="B36270" s="1"/>
      <c r="C36270" s="1"/>
      <c r="D36270" s="8"/>
      <c r="E36270" s="1"/>
      <c r="F36270" s="1"/>
      <c r="G36270" s="1"/>
      <c r="H36270" s="1"/>
    </row>
    <row r="36271">
      <c r="A36271" s="1"/>
      <c r="B36271" s="1"/>
      <c r="C36271" s="1"/>
      <c r="D36271" s="8"/>
      <c r="E36271" s="1"/>
      <c r="F36271" s="1"/>
      <c r="G36271" s="1"/>
      <c r="H36271" s="1"/>
    </row>
    <row r="36272">
      <c r="A36272" s="1"/>
      <c r="B36272" s="1"/>
      <c r="C36272" s="1"/>
      <c r="D36272" s="8"/>
      <c r="E36272" s="1"/>
      <c r="F36272" s="1"/>
      <c r="G36272" s="1"/>
      <c r="H36272" s="1"/>
    </row>
    <row r="36273">
      <c r="A36273" s="1"/>
      <c r="B36273" s="1"/>
      <c r="C36273" s="1"/>
      <c r="D36273" s="8"/>
      <c r="E36273" s="1"/>
      <c r="F36273" s="1"/>
      <c r="G36273" s="1"/>
      <c r="H36273" s="1"/>
    </row>
    <row r="36274">
      <c r="A36274" s="1"/>
      <c r="B36274" s="1"/>
      <c r="C36274" s="1"/>
      <c r="D36274" s="8"/>
      <c r="E36274" s="1"/>
      <c r="F36274" s="1"/>
      <c r="G36274" s="1"/>
      <c r="H36274" s="1"/>
    </row>
    <row r="36275">
      <c r="A36275" s="1"/>
      <c r="B36275" s="1"/>
      <c r="C36275" s="1"/>
      <c r="D36275" s="8"/>
      <c r="E36275" s="1"/>
      <c r="F36275" s="1"/>
      <c r="G36275" s="1"/>
      <c r="H36275" s="1"/>
    </row>
    <row r="36276">
      <c r="A36276" s="1"/>
      <c r="B36276" s="1"/>
      <c r="C36276" s="1"/>
      <c r="D36276" s="8"/>
      <c r="E36276" s="1"/>
      <c r="F36276" s="1"/>
      <c r="G36276" s="1"/>
      <c r="H36276" s="1"/>
    </row>
    <row r="36277">
      <c r="A36277" s="1"/>
      <c r="B36277" s="1"/>
      <c r="C36277" s="1"/>
      <c r="D36277" s="8"/>
      <c r="E36277" s="1"/>
      <c r="F36277" s="1"/>
      <c r="G36277" s="1"/>
      <c r="H36277" s="1"/>
    </row>
    <row r="36278">
      <c r="A36278" s="1"/>
      <c r="B36278" s="1"/>
      <c r="C36278" s="1"/>
      <c r="D36278" s="8"/>
      <c r="E36278" s="1"/>
      <c r="F36278" s="1"/>
      <c r="G36278" s="1"/>
      <c r="H36278" s="1"/>
    </row>
    <row r="36279">
      <c r="A36279" s="1"/>
      <c r="B36279" s="1"/>
      <c r="C36279" s="1"/>
      <c r="D36279" s="8"/>
      <c r="E36279" s="1"/>
      <c r="F36279" s="1"/>
      <c r="G36279" s="1"/>
      <c r="H36279" s="1"/>
    </row>
    <row r="36280">
      <c r="A36280" s="1"/>
      <c r="B36280" s="1"/>
      <c r="C36280" s="1"/>
      <c r="D36280" s="8"/>
      <c r="E36280" s="1"/>
      <c r="F36280" s="1"/>
      <c r="G36280" s="1"/>
      <c r="H36280" s="1"/>
    </row>
    <row r="36281">
      <c r="A36281" s="1"/>
      <c r="B36281" s="1"/>
      <c r="C36281" s="1"/>
      <c r="D36281" s="8"/>
      <c r="E36281" s="1"/>
      <c r="F36281" s="1"/>
      <c r="G36281" s="1"/>
      <c r="H36281" s="1"/>
    </row>
    <row r="36282">
      <c r="A36282" s="1"/>
      <c r="B36282" s="1"/>
      <c r="C36282" s="1"/>
      <c r="D36282" s="8"/>
      <c r="E36282" s="1"/>
      <c r="F36282" s="1"/>
      <c r="G36282" s="1"/>
      <c r="H36282" s="1"/>
    </row>
    <row r="36283">
      <c r="A36283" s="1"/>
      <c r="B36283" s="1"/>
      <c r="C36283" s="1"/>
      <c r="D36283" s="8"/>
      <c r="E36283" s="1"/>
      <c r="F36283" s="1"/>
      <c r="G36283" s="1"/>
      <c r="H36283" s="1"/>
    </row>
    <row r="36284">
      <c r="A36284" s="1"/>
      <c r="B36284" s="1"/>
      <c r="C36284" s="1"/>
      <c r="D36284" s="8"/>
      <c r="E36284" s="1"/>
      <c r="F36284" s="1"/>
      <c r="G36284" s="1"/>
      <c r="H36284" s="1"/>
    </row>
    <row r="36285">
      <c r="A36285" s="1"/>
      <c r="B36285" s="1"/>
      <c r="C36285" s="1"/>
      <c r="D36285" s="8"/>
      <c r="E36285" s="1"/>
      <c r="F36285" s="1"/>
      <c r="G36285" s="1"/>
      <c r="H36285" s="1"/>
    </row>
    <row r="36286">
      <c r="A36286" s="1"/>
      <c r="B36286" s="1"/>
      <c r="C36286" s="1"/>
      <c r="D36286" s="8"/>
      <c r="E36286" s="1"/>
      <c r="F36286" s="1"/>
      <c r="G36286" s="1"/>
      <c r="H36286" s="1"/>
    </row>
    <row r="36287">
      <c r="A36287" s="1"/>
      <c r="B36287" s="1"/>
      <c r="C36287" s="1"/>
      <c r="D36287" s="8"/>
      <c r="E36287" s="1"/>
      <c r="F36287" s="1"/>
      <c r="G36287" s="1"/>
      <c r="H36287" s="1"/>
    </row>
    <row r="36288">
      <c r="A36288" s="1"/>
      <c r="B36288" s="1"/>
      <c r="C36288" s="1"/>
      <c r="D36288" s="8"/>
      <c r="E36288" s="1"/>
      <c r="F36288" s="1"/>
      <c r="G36288" s="1"/>
      <c r="H36288" s="1"/>
    </row>
    <row r="36289">
      <c r="A36289" s="1"/>
      <c r="B36289" s="1"/>
      <c r="C36289" s="1"/>
      <c r="D36289" s="8"/>
      <c r="E36289" s="1"/>
      <c r="F36289" s="1"/>
      <c r="G36289" s="1"/>
      <c r="H36289" s="1"/>
    </row>
    <row r="36290">
      <c r="A36290" s="1"/>
      <c r="B36290" s="1"/>
      <c r="C36290" s="1"/>
      <c r="D36290" s="8"/>
      <c r="E36290" s="1"/>
      <c r="F36290" s="1"/>
      <c r="G36290" s="1"/>
      <c r="H36290" s="1"/>
    </row>
    <row r="36291">
      <c r="A36291" s="1"/>
      <c r="B36291" s="1"/>
      <c r="C36291" s="1"/>
      <c r="D36291" s="8"/>
      <c r="E36291" s="1"/>
      <c r="F36291" s="1"/>
      <c r="G36291" s="1"/>
      <c r="H36291" s="1"/>
    </row>
    <row r="36292">
      <c r="A36292" s="1"/>
      <c r="B36292" s="1"/>
      <c r="C36292" s="1"/>
      <c r="D36292" s="8"/>
      <c r="E36292" s="1"/>
      <c r="F36292" s="1"/>
      <c r="G36292" s="1"/>
      <c r="H36292" s="1"/>
    </row>
    <row r="36293">
      <c r="A36293" s="1"/>
      <c r="B36293" s="1"/>
      <c r="C36293" s="1"/>
      <c r="D36293" s="8"/>
      <c r="E36293" s="1"/>
      <c r="F36293" s="1"/>
      <c r="G36293" s="1"/>
      <c r="H36293" s="1"/>
    </row>
    <row r="36294">
      <c r="A36294" s="1"/>
      <c r="B36294" s="1"/>
      <c r="C36294" s="1"/>
      <c r="D36294" s="8"/>
      <c r="E36294" s="1"/>
      <c r="F36294" s="1"/>
      <c r="G36294" s="1"/>
      <c r="H36294" s="1"/>
    </row>
    <row r="36295">
      <c r="A36295" s="1"/>
      <c r="B36295" s="1"/>
      <c r="C36295" s="1"/>
      <c r="D36295" s="8"/>
      <c r="E36295" s="1"/>
      <c r="F36295" s="1"/>
      <c r="G36295" s="1"/>
      <c r="H36295" s="1"/>
    </row>
    <row r="36296">
      <c r="A36296" s="1"/>
      <c r="B36296" s="1"/>
      <c r="C36296" s="1"/>
      <c r="D36296" s="8"/>
      <c r="E36296" s="1"/>
      <c r="F36296" s="1"/>
      <c r="G36296" s="1"/>
      <c r="H36296" s="1"/>
    </row>
    <row r="36297">
      <c r="A36297" s="1"/>
      <c r="B36297" s="1"/>
      <c r="C36297" s="1"/>
      <c r="D36297" s="8"/>
      <c r="E36297" s="1"/>
      <c r="F36297" s="1"/>
      <c r="G36297" s="1"/>
      <c r="H36297" s="1"/>
    </row>
    <row r="36298">
      <c r="A36298" s="1"/>
      <c r="B36298" s="1"/>
      <c r="C36298" s="1"/>
      <c r="D36298" s="8"/>
      <c r="E36298" s="1"/>
      <c r="F36298" s="1"/>
      <c r="G36298" s="1"/>
      <c r="H36298" s="1"/>
    </row>
    <row r="36299">
      <c r="A36299" s="1"/>
      <c r="B36299" s="1"/>
      <c r="C36299" s="1"/>
      <c r="D36299" s="8"/>
      <c r="E36299" s="1"/>
      <c r="F36299" s="1"/>
      <c r="G36299" s="1"/>
      <c r="H36299" s="1"/>
    </row>
    <row r="36300">
      <c r="A36300" s="1"/>
      <c r="B36300" s="1"/>
      <c r="C36300" s="1"/>
      <c r="D36300" s="8"/>
      <c r="E36300" s="1"/>
      <c r="F36300" s="1"/>
      <c r="G36300" s="1"/>
      <c r="H36300" s="1"/>
    </row>
    <row r="36301">
      <c r="A36301" s="1"/>
      <c r="B36301" s="1"/>
      <c r="C36301" s="1"/>
      <c r="D36301" s="8"/>
      <c r="E36301" s="1"/>
      <c r="F36301" s="1"/>
      <c r="G36301" s="1"/>
      <c r="H36301" s="1"/>
    </row>
    <row r="36302">
      <c r="A36302" s="1"/>
      <c r="B36302" s="1"/>
      <c r="C36302" s="1"/>
      <c r="D36302" s="8"/>
      <c r="E36302" s="1"/>
      <c r="F36302" s="1"/>
      <c r="G36302" s="1"/>
      <c r="H36302" s="1"/>
    </row>
    <row r="36303">
      <c r="A36303" s="1"/>
      <c r="B36303" s="1"/>
      <c r="C36303" s="1"/>
      <c r="D36303" s="8"/>
      <c r="E36303" s="1"/>
      <c r="F36303" s="1"/>
      <c r="G36303" s="1"/>
      <c r="H36303" s="1"/>
    </row>
    <row r="36304">
      <c r="A36304" s="1"/>
      <c r="B36304" s="1"/>
      <c r="C36304" s="1"/>
      <c r="D36304" s="8"/>
      <c r="E36304" s="1"/>
      <c r="F36304" s="1"/>
      <c r="G36304" s="1"/>
      <c r="H36304" s="1"/>
    </row>
    <row r="36305">
      <c r="A36305" s="1"/>
      <c r="B36305" s="1"/>
      <c r="C36305" s="1"/>
      <c r="D36305" s="8"/>
      <c r="E36305" s="1"/>
      <c r="F36305" s="1"/>
      <c r="G36305" s="1"/>
      <c r="H36305" s="1"/>
    </row>
    <row r="36306">
      <c r="A36306" s="1"/>
      <c r="B36306" s="1"/>
      <c r="C36306" s="1"/>
      <c r="D36306" s="8"/>
      <c r="E36306" s="1"/>
      <c r="F36306" s="1"/>
      <c r="G36306" s="1"/>
      <c r="H36306" s="1"/>
    </row>
    <row r="36307">
      <c r="A36307" s="1"/>
      <c r="B36307" s="1"/>
      <c r="C36307" s="1"/>
      <c r="D36307" s="8"/>
      <c r="E36307" s="1"/>
      <c r="F36307" s="1"/>
      <c r="G36307" s="1"/>
      <c r="H36307" s="1"/>
    </row>
    <row r="36308">
      <c r="A36308" s="1"/>
      <c r="B36308" s="1"/>
      <c r="C36308" s="1"/>
      <c r="D36308" s="8"/>
      <c r="E36308" s="1"/>
      <c r="F36308" s="1"/>
      <c r="G36308" s="1"/>
      <c r="H36308" s="1"/>
    </row>
    <row r="36309">
      <c r="A36309" s="1"/>
      <c r="B36309" s="1"/>
      <c r="C36309" s="1"/>
      <c r="D36309" s="8"/>
      <c r="E36309" s="1"/>
      <c r="F36309" s="1"/>
      <c r="G36309" s="1"/>
      <c r="H36309" s="1"/>
    </row>
    <row r="36310">
      <c r="A36310" s="1"/>
      <c r="B36310" s="1"/>
      <c r="C36310" s="1"/>
      <c r="D36310" s="8"/>
      <c r="E36310" s="1"/>
      <c r="F36310" s="1"/>
      <c r="G36310" s="1"/>
      <c r="H36310" s="1"/>
    </row>
    <row r="36311">
      <c r="A36311" s="1"/>
      <c r="B36311" s="1"/>
      <c r="C36311" s="1"/>
      <c r="D36311" s="8"/>
      <c r="E36311" s="1"/>
      <c r="F36311" s="1"/>
      <c r="G36311" s="1"/>
      <c r="H36311" s="1"/>
    </row>
    <row r="36312">
      <c r="A36312" s="1"/>
      <c r="B36312" s="1"/>
      <c r="C36312" s="1"/>
      <c r="D36312" s="8"/>
      <c r="E36312" s="1"/>
      <c r="F36312" s="1"/>
      <c r="G36312" s="1"/>
      <c r="H36312" s="1"/>
    </row>
    <row r="36313">
      <c r="A36313" s="1"/>
      <c r="B36313" s="1"/>
      <c r="C36313" s="1"/>
      <c r="D36313" s="8"/>
      <c r="E36313" s="1"/>
      <c r="F36313" s="1"/>
      <c r="G36313" s="1"/>
      <c r="H36313" s="1"/>
    </row>
    <row r="36314">
      <c r="A36314" s="1"/>
      <c r="B36314" s="1"/>
      <c r="C36314" s="1"/>
      <c r="D36314" s="8"/>
      <c r="E36314" s="1"/>
      <c r="F36314" s="1"/>
      <c r="G36314" s="1"/>
      <c r="H36314" s="1"/>
    </row>
    <row r="36315">
      <c r="A36315" s="1"/>
      <c r="B36315" s="1"/>
      <c r="C36315" s="1"/>
      <c r="D36315" s="8"/>
      <c r="E36315" s="1"/>
      <c r="F36315" s="1"/>
      <c r="G36315" s="1"/>
      <c r="H36315" s="1"/>
    </row>
    <row r="36316">
      <c r="A36316" s="1"/>
      <c r="B36316" s="1"/>
      <c r="C36316" s="1"/>
      <c r="D36316" s="8"/>
      <c r="E36316" s="1"/>
      <c r="F36316" s="1"/>
      <c r="G36316" s="1"/>
      <c r="H36316" s="1"/>
    </row>
    <row r="36317">
      <c r="A36317" s="1"/>
      <c r="B36317" s="1"/>
      <c r="C36317" s="1"/>
      <c r="D36317" s="8"/>
      <c r="E36317" s="1"/>
      <c r="F36317" s="1"/>
      <c r="G36317" s="1"/>
      <c r="H36317" s="1"/>
    </row>
    <row r="36318">
      <c r="A36318" s="1"/>
      <c r="B36318" s="1"/>
      <c r="C36318" s="1"/>
      <c r="D36318" s="8"/>
      <c r="E36318" s="1"/>
      <c r="F36318" s="1"/>
      <c r="G36318" s="1"/>
      <c r="H36318" s="1"/>
    </row>
    <row r="36319">
      <c r="A36319" s="1"/>
      <c r="B36319" s="1"/>
      <c r="C36319" s="1"/>
      <c r="D36319" s="8"/>
      <c r="E36319" s="1"/>
      <c r="F36319" s="1"/>
      <c r="G36319" s="1"/>
      <c r="H36319" s="1"/>
    </row>
    <row r="36320">
      <c r="A36320" s="1"/>
      <c r="B36320" s="1"/>
      <c r="C36320" s="1"/>
      <c r="D36320" s="8"/>
      <c r="E36320" s="1"/>
      <c r="F36320" s="1"/>
      <c r="G36320" s="1"/>
      <c r="H36320" s="1"/>
    </row>
    <row r="36321">
      <c r="A36321" s="1"/>
      <c r="B36321" s="1"/>
      <c r="C36321" s="1"/>
      <c r="D36321" s="8"/>
      <c r="E36321" s="1"/>
      <c r="F36321" s="1"/>
      <c r="G36321" s="1"/>
      <c r="H36321" s="1"/>
    </row>
    <row r="36322">
      <c r="A36322" s="1"/>
      <c r="B36322" s="1"/>
      <c r="C36322" s="1"/>
      <c r="D36322" s="8"/>
      <c r="E36322" s="1"/>
      <c r="F36322" s="1"/>
      <c r="G36322" s="1"/>
      <c r="H36322" s="1"/>
    </row>
    <row r="36323">
      <c r="A36323" s="1"/>
      <c r="B36323" s="1"/>
      <c r="C36323" s="1"/>
      <c r="D36323" s="8"/>
      <c r="E36323" s="1"/>
      <c r="F36323" s="1"/>
      <c r="G36323" s="1"/>
      <c r="H36323" s="1"/>
    </row>
    <row r="36324">
      <c r="A36324" s="1"/>
      <c r="B36324" s="1"/>
      <c r="C36324" s="1"/>
      <c r="D36324" s="8"/>
      <c r="E36324" s="1"/>
      <c r="F36324" s="1"/>
      <c r="G36324" s="1"/>
      <c r="H36324" s="1"/>
    </row>
    <row r="36325">
      <c r="A36325" s="1"/>
      <c r="B36325" s="1"/>
      <c r="C36325" s="1"/>
      <c r="D36325" s="8"/>
      <c r="E36325" s="1"/>
      <c r="F36325" s="1"/>
      <c r="G36325" s="1"/>
      <c r="H36325" s="1"/>
    </row>
    <row r="36326">
      <c r="A36326" s="1"/>
      <c r="B36326" s="1"/>
      <c r="C36326" s="1"/>
      <c r="D36326" s="8"/>
      <c r="E36326" s="1"/>
      <c r="F36326" s="1"/>
      <c r="G36326" s="1"/>
      <c r="H36326" s="1"/>
    </row>
    <row r="36327">
      <c r="A36327" s="1"/>
      <c r="B36327" s="1"/>
      <c r="C36327" s="1"/>
      <c r="D36327" s="8"/>
      <c r="E36327" s="1"/>
      <c r="F36327" s="1"/>
      <c r="G36327" s="1"/>
      <c r="H36327" s="1"/>
    </row>
    <row r="36328">
      <c r="A36328" s="1"/>
      <c r="B36328" s="1"/>
      <c r="C36328" s="1"/>
      <c r="D36328" s="8"/>
      <c r="E36328" s="1"/>
      <c r="F36328" s="1"/>
      <c r="G36328" s="1"/>
      <c r="H36328" s="1"/>
    </row>
    <row r="36329">
      <c r="A36329" s="1"/>
      <c r="B36329" s="1"/>
      <c r="C36329" s="1"/>
      <c r="D36329" s="8"/>
      <c r="E36329" s="1"/>
      <c r="F36329" s="1"/>
      <c r="G36329" s="1"/>
      <c r="H36329" s="1"/>
    </row>
    <row r="36330">
      <c r="A36330" s="1"/>
      <c r="B36330" s="1"/>
      <c r="C36330" s="1"/>
      <c r="D36330" s="8"/>
      <c r="E36330" s="1"/>
      <c r="F36330" s="1"/>
      <c r="G36330" s="1"/>
      <c r="H36330" s="1"/>
    </row>
    <row r="36331">
      <c r="A36331" s="1"/>
      <c r="B36331" s="1"/>
      <c r="C36331" s="1"/>
      <c r="D36331" s="8"/>
      <c r="E36331" s="1"/>
      <c r="F36331" s="1"/>
      <c r="G36331" s="1"/>
      <c r="H36331" s="1"/>
    </row>
    <row r="36332">
      <c r="A36332" s="1"/>
      <c r="B36332" s="1"/>
      <c r="C36332" s="1"/>
      <c r="D36332" s="8"/>
      <c r="E36332" s="1"/>
      <c r="F36332" s="1"/>
      <c r="G36332" s="1"/>
      <c r="H36332" s="1"/>
    </row>
    <row r="36333">
      <c r="A36333" s="1"/>
      <c r="B36333" s="1"/>
      <c r="C36333" s="1"/>
      <c r="D36333" s="8"/>
      <c r="E36333" s="1"/>
      <c r="F36333" s="1"/>
      <c r="G36333" s="1"/>
      <c r="H36333" s="1"/>
    </row>
    <row r="36334">
      <c r="A36334" s="1"/>
      <c r="B36334" s="1"/>
      <c r="C36334" s="1"/>
      <c r="D36334" s="8"/>
      <c r="E36334" s="1"/>
      <c r="F36334" s="1"/>
      <c r="G36334" s="1"/>
      <c r="H36334" s="1"/>
    </row>
    <row r="36335">
      <c r="A36335" s="1"/>
      <c r="B36335" s="1"/>
      <c r="C36335" s="1"/>
      <c r="D36335" s="8"/>
      <c r="E36335" s="1"/>
      <c r="F36335" s="1"/>
      <c r="G36335" s="1"/>
      <c r="H36335" s="1"/>
    </row>
    <row r="36336">
      <c r="A36336" s="1"/>
      <c r="B36336" s="1"/>
      <c r="C36336" s="1"/>
      <c r="D36336" s="8"/>
      <c r="E36336" s="1"/>
      <c r="F36336" s="1"/>
      <c r="G36336" s="1"/>
      <c r="H36336" s="1"/>
    </row>
    <row r="36337">
      <c r="A36337" s="1"/>
      <c r="B36337" s="1"/>
      <c r="C36337" s="1"/>
      <c r="D36337" s="8"/>
      <c r="E36337" s="1"/>
      <c r="F36337" s="1"/>
      <c r="G36337" s="1"/>
      <c r="H36337" s="1"/>
    </row>
    <row r="36338">
      <c r="A36338" s="1"/>
      <c r="B36338" s="1"/>
      <c r="C36338" s="1"/>
      <c r="D36338" s="8"/>
      <c r="E36338" s="1"/>
      <c r="F36338" s="1"/>
      <c r="G36338" s="1"/>
      <c r="H36338" s="1"/>
    </row>
    <row r="36339">
      <c r="A36339" s="1"/>
      <c r="B36339" s="1"/>
      <c r="C36339" s="1"/>
      <c r="D36339" s="8"/>
      <c r="E36339" s="1"/>
      <c r="F36339" s="1"/>
      <c r="G36339" s="1"/>
      <c r="H36339" s="1"/>
    </row>
    <row r="36340">
      <c r="A36340" s="1"/>
      <c r="B36340" s="1"/>
      <c r="C36340" s="1"/>
      <c r="D36340" s="8"/>
      <c r="E36340" s="1"/>
      <c r="F36340" s="1"/>
      <c r="G36340" s="1"/>
      <c r="H36340" s="1"/>
    </row>
    <row r="36341">
      <c r="A36341" s="1"/>
      <c r="B36341" s="1"/>
      <c r="C36341" s="1"/>
      <c r="D36341" s="8"/>
      <c r="E36341" s="1"/>
      <c r="F36341" s="1"/>
      <c r="G36341" s="1"/>
      <c r="H36341" s="1"/>
    </row>
    <row r="36342">
      <c r="A36342" s="1"/>
      <c r="B36342" s="1"/>
      <c r="C36342" s="1"/>
      <c r="D36342" s="8"/>
      <c r="E36342" s="1"/>
      <c r="F36342" s="1"/>
      <c r="G36342" s="1"/>
      <c r="H36342" s="1"/>
    </row>
    <row r="36343">
      <c r="A36343" s="1"/>
      <c r="B36343" s="1"/>
      <c r="C36343" s="1"/>
      <c r="D36343" s="8"/>
      <c r="E36343" s="1"/>
      <c r="F36343" s="1"/>
      <c r="G36343" s="1"/>
      <c r="H36343" s="1"/>
    </row>
    <row r="36344">
      <c r="A36344" s="1"/>
      <c r="B36344" s="1"/>
      <c r="C36344" s="1"/>
      <c r="D36344" s="8"/>
      <c r="E36344" s="1"/>
      <c r="F36344" s="1"/>
      <c r="G36344" s="1"/>
      <c r="H36344" s="1"/>
    </row>
    <row r="36345">
      <c r="A36345" s="1"/>
      <c r="B36345" s="1"/>
      <c r="C36345" s="1"/>
      <c r="D36345" s="8"/>
      <c r="E36345" s="1"/>
      <c r="F36345" s="1"/>
      <c r="G36345" s="1"/>
      <c r="H36345" s="1"/>
    </row>
    <row r="36346">
      <c r="A36346" s="1"/>
      <c r="B36346" s="1"/>
      <c r="C36346" s="1"/>
      <c r="D36346" s="8"/>
      <c r="E36346" s="1"/>
      <c r="F36346" s="1"/>
      <c r="G36346" s="1"/>
      <c r="H36346" s="1"/>
    </row>
    <row r="36347">
      <c r="A36347" s="1"/>
      <c r="B36347" s="1"/>
      <c r="C36347" s="1"/>
      <c r="D36347" s="8"/>
      <c r="E36347" s="1"/>
      <c r="F36347" s="1"/>
      <c r="G36347" s="1"/>
      <c r="H36347" s="1"/>
    </row>
    <row r="36348">
      <c r="A36348" s="1"/>
      <c r="B36348" s="1"/>
      <c r="C36348" s="1"/>
      <c r="D36348" s="8"/>
      <c r="E36348" s="1"/>
      <c r="F36348" s="1"/>
      <c r="G36348" s="1"/>
      <c r="H36348" s="1"/>
    </row>
    <row r="36349">
      <c r="A36349" s="1"/>
      <c r="B36349" s="1"/>
      <c r="C36349" s="1"/>
      <c r="D36349" s="8"/>
      <c r="E36349" s="1"/>
      <c r="F36349" s="1"/>
      <c r="G36349" s="1"/>
      <c r="H36349" s="1"/>
    </row>
    <row r="36350">
      <c r="A36350" s="1"/>
      <c r="B36350" s="1"/>
      <c r="C36350" s="1"/>
      <c r="D36350" s="8"/>
      <c r="E36350" s="1"/>
      <c r="F36350" s="1"/>
      <c r="G36350" s="1"/>
      <c r="H36350" s="1"/>
    </row>
    <row r="36351">
      <c r="A36351" s="1"/>
      <c r="B36351" s="1"/>
      <c r="C36351" s="1"/>
      <c r="D36351" s="8"/>
      <c r="E36351" s="1"/>
      <c r="F36351" s="1"/>
      <c r="G36351" s="1"/>
      <c r="H36351" s="1"/>
    </row>
    <row r="36352">
      <c r="A36352" s="1"/>
      <c r="B36352" s="1"/>
      <c r="C36352" s="1"/>
      <c r="D36352" s="8"/>
      <c r="E36352" s="1"/>
      <c r="F36352" s="1"/>
      <c r="G36352" s="1"/>
      <c r="H36352" s="1"/>
    </row>
    <row r="36353">
      <c r="A36353" s="1"/>
      <c r="B36353" s="1"/>
      <c r="C36353" s="1"/>
      <c r="D36353" s="8"/>
      <c r="E36353" s="1"/>
      <c r="F36353" s="1"/>
      <c r="G36353" s="1"/>
      <c r="H36353" s="1"/>
    </row>
    <row r="36354">
      <c r="A36354" s="1"/>
      <c r="B36354" s="1"/>
      <c r="C36354" s="1"/>
      <c r="D36354" s="8"/>
      <c r="E36354" s="1"/>
      <c r="F36354" s="1"/>
      <c r="G36354" s="1"/>
      <c r="H36354" s="1"/>
    </row>
    <row r="36355">
      <c r="A36355" s="1"/>
      <c r="B36355" s="1"/>
      <c r="C36355" s="1"/>
      <c r="D36355" s="8"/>
      <c r="E36355" s="1"/>
      <c r="F36355" s="1"/>
      <c r="G36355" s="1"/>
      <c r="H36355" s="1"/>
    </row>
    <row r="36356">
      <c r="A36356" s="1"/>
      <c r="B36356" s="1"/>
      <c r="C36356" s="1"/>
      <c r="D36356" s="8"/>
      <c r="E36356" s="1"/>
      <c r="F36356" s="1"/>
      <c r="G36356" s="1"/>
      <c r="H36356" s="1"/>
    </row>
    <row r="36357">
      <c r="A36357" s="1"/>
      <c r="B36357" s="1"/>
      <c r="C36357" s="1"/>
      <c r="D36357" s="8"/>
      <c r="E36357" s="1"/>
      <c r="F36357" s="1"/>
      <c r="G36357" s="1"/>
      <c r="H36357" s="1"/>
    </row>
    <row r="36358">
      <c r="A36358" s="1"/>
      <c r="B36358" s="1"/>
      <c r="C36358" s="1"/>
      <c r="D36358" s="8"/>
      <c r="E36358" s="1"/>
      <c r="F36358" s="1"/>
      <c r="G36358" s="1"/>
      <c r="H36358" s="1"/>
    </row>
    <row r="36359">
      <c r="A36359" s="1"/>
      <c r="B36359" s="1"/>
      <c r="C36359" s="1"/>
      <c r="D36359" s="8"/>
      <c r="E36359" s="1"/>
      <c r="F36359" s="1"/>
      <c r="G36359" s="1"/>
      <c r="H36359" s="1"/>
    </row>
    <row r="36360">
      <c r="A36360" s="1"/>
      <c r="B36360" s="1"/>
      <c r="C36360" s="1"/>
      <c r="D36360" s="8"/>
      <c r="E36360" s="1"/>
      <c r="F36360" s="1"/>
      <c r="G36360" s="1"/>
      <c r="H36360" s="1"/>
    </row>
    <row r="36361">
      <c r="A36361" s="1"/>
      <c r="B36361" s="1"/>
      <c r="C36361" s="1"/>
      <c r="D36361" s="8"/>
      <c r="E36361" s="1"/>
      <c r="F36361" s="1"/>
      <c r="G36361" s="1"/>
      <c r="H36361" s="1"/>
    </row>
    <row r="36362">
      <c r="A36362" s="1"/>
      <c r="B36362" s="1"/>
      <c r="C36362" s="1"/>
      <c r="D36362" s="8"/>
      <c r="E36362" s="1"/>
      <c r="F36362" s="1"/>
      <c r="G36362" s="1"/>
      <c r="H36362" s="1"/>
    </row>
    <row r="36363">
      <c r="A36363" s="1"/>
      <c r="B36363" s="1"/>
      <c r="C36363" s="1"/>
      <c r="D36363" s="8"/>
      <c r="E36363" s="1"/>
      <c r="F36363" s="1"/>
      <c r="G36363" s="1"/>
      <c r="H36363" s="1"/>
    </row>
    <row r="36364">
      <c r="A36364" s="1"/>
      <c r="B36364" s="1"/>
      <c r="C36364" s="1"/>
      <c r="D36364" s="8"/>
      <c r="E36364" s="1"/>
      <c r="F36364" s="1"/>
      <c r="G36364" s="1"/>
      <c r="H36364" s="1"/>
    </row>
    <row r="36365">
      <c r="A36365" s="1"/>
      <c r="B36365" s="1"/>
      <c r="C36365" s="1"/>
      <c r="D36365" s="8"/>
      <c r="E36365" s="1"/>
      <c r="F36365" s="1"/>
      <c r="G36365" s="1"/>
      <c r="H36365" s="1"/>
    </row>
    <row r="36366">
      <c r="A36366" s="1"/>
      <c r="B36366" s="1"/>
      <c r="C36366" s="1"/>
      <c r="D36366" s="8"/>
      <c r="E36366" s="1"/>
      <c r="F36366" s="1"/>
      <c r="G36366" s="1"/>
      <c r="H36366" s="1"/>
    </row>
    <row r="36367">
      <c r="A36367" s="1"/>
      <c r="B36367" s="1"/>
      <c r="C36367" s="1"/>
      <c r="D36367" s="8"/>
      <c r="E36367" s="1"/>
      <c r="F36367" s="1"/>
      <c r="G36367" s="1"/>
      <c r="H36367" s="1"/>
    </row>
    <row r="36368">
      <c r="A36368" s="1"/>
      <c r="B36368" s="1"/>
      <c r="C36368" s="1"/>
      <c r="D36368" s="8"/>
      <c r="E36368" s="1"/>
      <c r="F36368" s="1"/>
      <c r="G36368" s="1"/>
      <c r="H36368" s="1"/>
    </row>
    <row r="36369">
      <c r="A36369" s="1"/>
      <c r="B36369" s="1"/>
      <c r="C36369" s="1"/>
      <c r="D36369" s="8"/>
      <c r="E36369" s="1"/>
      <c r="F36369" s="1"/>
      <c r="G36369" s="1"/>
      <c r="H36369" s="1"/>
    </row>
    <row r="36370">
      <c r="A36370" s="1"/>
      <c r="B36370" s="1"/>
      <c r="C36370" s="1"/>
      <c r="D36370" s="8"/>
      <c r="E36370" s="1"/>
      <c r="F36370" s="1"/>
      <c r="G36370" s="1"/>
      <c r="H36370" s="1"/>
    </row>
    <row r="36371">
      <c r="A36371" s="1"/>
      <c r="B36371" s="1"/>
      <c r="C36371" s="1"/>
      <c r="D36371" s="8"/>
      <c r="E36371" s="1"/>
      <c r="F36371" s="1"/>
      <c r="G36371" s="1"/>
      <c r="H36371" s="1"/>
    </row>
    <row r="36372">
      <c r="A36372" s="1"/>
      <c r="B36372" s="1"/>
      <c r="C36372" s="1"/>
      <c r="D36372" s="8"/>
      <c r="E36372" s="1"/>
      <c r="F36372" s="1"/>
      <c r="G36372" s="1"/>
      <c r="H36372" s="1"/>
    </row>
    <row r="36373">
      <c r="A36373" s="1"/>
      <c r="B36373" s="1"/>
      <c r="C36373" s="1"/>
      <c r="D36373" s="8"/>
      <c r="E36373" s="1"/>
      <c r="F36373" s="1"/>
      <c r="G36373" s="1"/>
      <c r="H36373" s="1"/>
    </row>
    <row r="36374">
      <c r="A36374" s="1"/>
      <c r="B36374" s="1"/>
      <c r="C36374" s="1"/>
      <c r="D36374" s="8"/>
      <c r="E36374" s="1"/>
      <c r="F36374" s="1"/>
      <c r="G36374" s="1"/>
      <c r="H36374" s="1"/>
    </row>
    <row r="36375">
      <c r="A36375" s="1"/>
      <c r="B36375" s="1"/>
      <c r="C36375" s="1"/>
      <c r="D36375" s="8"/>
      <c r="E36375" s="1"/>
      <c r="F36375" s="1"/>
      <c r="G36375" s="1"/>
      <c r="H36375" s="1"/>
    </row>
    <row r="36376">
      <c r="A36376" s="1"/>
      <c r="B36376" s="1"/>
      <c r="C36376" s="1"/>
      <c r="D36376" s="8"/>
      <c r="E36376" s="1"/>
      <c r="F36376" s="1"/>
      <c r="G36376" s="1"/>
      <c r="H36376" s="1"/>
    </row>
    <row r="36377">
      <c r="A36377" s="1"/>
      <c r="B36377" s="1"/>
      <c r="C36377" s="1"/>
      <c r="D36377" s="8"/>
      <c r="E36377" s="1"/>
      <c r="F36377" s="1"/>
      <c r="G36377" s="1"/>
      <c r="H36377" s="1"/>
    </row>
    <row r="36378">
      <c r="A36378" s="1"/>
      <c r="B36378" s="1"/>
      <c r="C36378" s="1"/>
      <c r="D36378" s="8"/>
      <c r="E36378" s="1"/>
      <c r="F36378" s="1"/>
      <c r="G36378" s="1"/>
      <c r="H36378" s="1"/>
    </row>
    <row r="36379">
      <c r="A36379" s="1"/>
      <c r="B36379" s="1"/>
      <c r="C36379" s="1"/>
      <c r="D36379" s="8"/>
      <c r="E36379" s="1"/>
      <c r="F36379" s="1"/>
      <c r="G36379" s="1"/>
      <c r="H36379" s="1"/>
    </row>
    <row r="36380">
      <c r="A36380" s="1"/>
      <c r="B36380" s="1"/>
      <c r="C36380" s="1"/>
      <c r="D36380" s="8"/>
      <c r="E36380" s="1"/>
      <c r="F36380" s="1"/>
      <c r="G36380" s="1"/>
      <c r="H36380" s="1"/>
    </row>
    <row r="36381">
      <c r="A36381" s="1"/>
      <c r="B36381" s="1"/>
      <c r="C36381" s="1"/>
      <c r="D36381" s="8"/>
      <c r="E36381" s="1"/>
      <c r="F36381" s="1"/>
      <c r="G36381" s="1"/>
      <c r="H36381" s="1"/>
    </row>
    <row r="36382">
      <c r="A36382" s="1"/>
      <c r="B36382" s="1"/>
      <c r="C36382" s="1"/>
      <c r="D36382" s="8"/>
      <c r="E36382" s="1"/>
      <c r="F36382" s="1"/>
      <c r="G36382" s="1"/>
      <c r="H36382" s="1"/>
    </row>
    <row r="36383">
      <c r="A36383" s="1"/>
      <c r="B36383" s="1"/>
      <c r="C36383" s="1"/>
      <c r="D36383" s="8"/>
      <c r="E36383" s="1"/>
      <c r="F36383" s="1"/>
      <c r="G36383" s="1"/>
      <c r="H36383" s="1"/>
    </row>
    <row r="36384">
      <c r="A36384" s="1"/>
      <c r="B36384" s="1"/>
      <c r="C36384" s="1"/>
      <c r="D36384" s="8"/>
      <c r="E36384" s="1"/>
      <c r="F36384" s="1"/>
      <c r="G36384" s="1"/>
      <c r="H36384" s="1"/>
    </row>
    <row r="36385">
      <c r="A36385" s="1"/>
      <c r="B36385" s="1"/>
      <c r="C36385" s="1"/>
      <c r="D36385" s="8"/>
      <c r="E36385" s="1"/>
      <c r="F36385" s="1"/>
      <c r="G36385" s="1"/>
      <c r="H36385" s="1"/>
    </row>
    <row r="36386">
      <c r="A36386" s="1"/>
      <c r="B36386" s="1"/>
      <c r="C36386" s="1"/>
      <c r="D36386" s="8"/>
      <c r="E36386" s="1"/>
      <c r="F36386" s="1"/>
      <c r="G36386" s="1"/>
      <c r="H36386" s="1"/>
    </row>
    <row r="36387">
      <c r="A36387" s="1"/>
      <c r="B36387" s="1"/>
      <c r="C36387" s="1"/>
      <c r="D36387" s="8"/>
      <c r="E36387" s="1"/>
      <c r="F36387" s="1"/>
      <c r="G36387" s="1"/>
      <c r="H36387" s="1"/>
    </row>
    <row r="36388">
      <c r="A36388" s="1"/>
      <c r="B36388" s="1"/>
      <c r="C36388" s="1"/>
      <c r="D36388" s="8"/>
      <c r="E36388" s="1"/>
      <c r="F36388" s="1"/>
      <c r="G36388" s="1"/>
      <c r="H36388" s="1"/>
    </row>
    <row r="36389">
      <c r="A36389" s="1"/>
      <c r="B36389" s="1"/>
      <c r="C36389" s="1"/>
      <c r="D36389" s="8"/>
      <c r="E36389" s="1"/>
      <c r="F36389" s="1"/>
      <c r="G36389" s="1"/>
      <c r="H36389" s="1"/>
    </row>
    <row r="36390">
      <c r="A36390" s="1"/>
      <c r="B36390" s="1"/>
      <c r="C36390" s="1"/>
      <c r="D36390" s="8"/>
      <c r="E36390" s="1"/>
      <c r="F36390" s="1"/>
      <c r="G36390" s="1"/>
      <c r="H36390" s="1"/>
    </row>
    <row r="36391">
      <c r="A36391" s="1"/>
      <c r="B36391" s="1"/>
      <c r="C36391" s="1"/>
      <c r="D36391" s="8"/>
      <c r="E36391" s="1"/>
      <c r="F36391" s="1"/>
      <c r="G36391" s="1"/>
      <c r="H36391" s="1"/>
    </row>
    <row r="36392">
      <c r="A36392" s="1"/>
      <c r="B36392" s="1"/>
      <c r="C36392" s="1"/>
      <c r="D36392" s="8"/>
      <c r="E36392" s="1"/>
      <c r="F36392" s="1"/>
      <c r="G36392" s="1"/>
      <c r="H36392" s="1"/>
    </row>
    <row r="36393">
      <c r="A36393" s="1"/>
      <c r="B36393" s="1"/>
      <c r="C36393" s="1"/>
      <c r="D36393" s="8"/>
      <c r="E36393" s="1"/>
      <c r="F36393" s="1"/>
      <c r="G36393" s="1"/>
      <c r="H36393" s="1"/>
    </row>
    <row r="36394">
      <c r="A36394" s="1"/>
      <c r="B36394" s="1"/>
      <c r="C36394" s="1"/>
      <c r="D36394" s="8"/>
      <c r="E36394" s="1"/>
      <c r="F36394" s="1"/>
      <c r="G36394" s="1"/>
      <c r="H36394" s="1"/>
    </row>
    <row r="36395">
      <c r="A36395" s="1"/>
      <c r="B36395" s="1"/>
      <c r="C36395" s="1"/>
      <c r="D36395" s="8"/>
      <c r="E36395" s="1"/>
      <c r="F36395" s="1"/>
      <c r="G36395" s="1"/>
      <c r="H36395" s="1"/>
    </row>
    <row r="36396">
      <c r="A36396" s="1"/>
      <c r="B36396" s="1"/>
      <c r="C36396" s="1"/>
      <c r="D36396" s="8"/>
      <c r="E36396" s="1"/>
      <c r="F36396" s="1"/>
      <c r="G36396" s="1"/>
      <c r="H36396" s="1"/>
    </row>
    <row r="36397">
      <c r="A36397" s="1"/>
      <c r="B36397" s="1"/>
      <c r="C36397" s="1"/>
      <c r="D36397" s="8"/>
      <c r="E36397" s="1"/>
      <c r="F36397" s="1"/>
      <c r="G36397" s="1"/>
      <c r="H36397" s="1"/>
    </row>
    <row r="36398">
      <c r="A36398" s="1"/>
      <c r="B36398" s="1"/>
      <c r="C36398" s="1"/>
      <c r="D36398" s="8"/>
      <c r="E36398" s="1"/>
      <c r="F36398" s="1"/>
      <c r="G36398" s="1"/>
      <c r="H36398" s="1"/>
    </row>
    <row r="36399">
      <c r="A36399" s="1"/>
      <c r="B36399" s="1"/>
      <c r="C36399" s="1"/>
      <c r="D36399" s="8"/>
      <c r="E36399" s="1"/>
      <c r="F36399" s="1"/>
      <c r="G36399" s="1"/>
      <c r="H36399" s="1"/>
    </row>
    <row r="36400">
      <c r="A36400" s="1"/>
      <c r="B36400" s="1"/>
      <c r="C36400" s="1"/>
      <c r="D36400" s="8"/>
      <c r="E36400" s="1"/>
      <c r="F36400" s="1"/>
      <c r="G36400" s="1"/>
      <c r="H36400" s="1"/>
    </row>
    <row r="36401">
      <c r="A36401" s="1"/>
      <c r="B36401" s="1"/>
      <c r="C36401" s="1"/>
      <c r="D36401" s="8"/>
      <c r="E36401" s="1"/>
      <c r="F36401" s="1"/>
      <c r="G36401" s="1"/>
      <c r="H36401" s="1"/>
    </row>
    <row r="36402">
      <c r="A36402" s="1"/>
      <c r="B36402" s="1"/>
      <c r="C36402" s="1"/>
      <c r="D36402" s="8"/>
      <c r="E36402" s="1"/>
      <c r="F36402" s="1"/>
      <c r="G36402" s="1"/>
      <c r="H36402" s="1"/>
    </row>
    <row r="36403">
      <c r="A36403" s="1"/>
      <c r="B36403" s="1"/>
      <c r="C36403" s="1"/>
      <c r="D36403" s="8"/>
      <c r="E36403" s="1"/>
      <c r="F36403" s="1"/>
      <c r="G36403" s="1"/>
      <c r="H36403" s="1"/>
    </row>
    <row r="36404">
      <c r="A36404" s="1"/>
      <c r="B36404" s="1"/>
      <c r="C36404" s="1"/>
      <c r="D36404" s="8"/>
      <c r="E36404" s="1"/>
      <c r="F36404" s="1"/>
      <c r="G36404" s="1"/>
      <c r="H36404" s="1"/>
    </row>
    <row r="36405">
      <c r="A36405" s="1"/>
      <c r="B36405" s="1"/>
      <c r="C36405" s="1"/>
      <c r="D36405" s="8"/>
      <c r="E36405" s="1"/>
      <c r="F36405" s="1"/>
      <c r="G36405" s="1"/>
      <c r="H36405" s="1"/>
    </row>
    <row r="36406">
      <c r="A36406" s="1"/>
      <c r="B36406" s="1"/>
      <c r="C36406" s="1"/>
      <c r="D36406" s="8"/>
      <c r="E36406" s="1"/>
      <c r="F36406" s="1"/>
      <c r="G36406" s="1"/>
      <c r="H36406" s="1"/>
    </row>
    <row r="36407">
      <c r="A36407" s="1"/>
      <c r="B36407" s="1"/>
      <c r="C36407" s="1"/>
      <c r="D36407" s="8"/>
      <c r="E36407" s="1"/>
      <c r="F36407" s="1"/>
      <c r="G36407" s="1"/>
      <c r="H36407" s="1"/>
    </row>
    <row r="36408">
      <c r="A36408" s="1"/>
      <c r="B36408" s="1"/>
      <c r="C36408" s="1"/>
      <c r="D36408" s="8"/>
      <c r="E36408" s="1"/>
      <c r="F36408" s="1"/>
      <c r="G36408" s="1"/>
      <c r="H36408" s="1"/>
    </row>
    <row r="36409">
      <c r="A36409" s="1"/>
      <c r="B36409" s="1"/>
      <c r="C36409" s="1"/>
      <c r="D36409" s="8"/>
      <c r="E36409" s="1"/>
      <c r="F36409" s="1"/>
      <c r="G36409" s="1"/>
      <c r="H36409" s="1"/>
    </row>
    <row r="36410">
      <c r="A36410" s="1"/>
      <c r="B36410" s="1"/>
      <c r="C36410" s="1"/>
      <c r="D36410" s="8"/>
      <c r="E36410" s="1"/>
      <c r="F36410" s="1"/>
      <c r="G36410" s="1"/>
      <c r="H36410" s="1"/>
    </row>
    <row r="36411">
      <c r="A36411" s="1"/>
      <c r="B36411" s="1"/>
      <c r="C36411" s="1"/>
      <c r="D36411" s="8"/>
      <c r="E36411" s="1"/>
      <c r="F36411" s="1"/>
      <c r="G36411" s="1"/>
      <c r="H36411" s="1"/>
    </row>
    <row r="36412">
      <c r="A36412" s="1"/>
      <c r="B36412" s="1"/>
      <c r="C36412" s="1"/>
      <c r="D36412" s="8"/>
      <c r="E36412" s="1"/>
      <c r="F36412" s="1"/>
      <c r="G36412" s="1"/>
      <c r="H36412" s="1"/>
    </row>
    <row r="36413">
      <c r="A36413" s="1"/>
      <c r="B36413" s="1"/>
      <c r="C36413" s="1"/>
      <c r="D36413" s="8"/>
      <c r="E36413" s="1"/>
      <c r="F36413" s="1"/>
      <c r="G36413" s="1"/>
      <c r="H36413" s="1"/>
    </row>
    <row r="36414">
      <c r="A36414" s="1"/>
      <c r="B36414" s="1"/>
      <c r="C36414" s="1"/>
      <c r="D36414" s="8"/>
      <c r="E36414" s="1"/>
      <c r="F36414" s="1"/>
      <c r="G36414" s="1"/>
      <c r="H36414" s="1"/>
    </row>
    <row r="36415">
      <c r="A36415" s="1"/>
      <c r="B36415" s="1"/>
      <c r="C36415" s="1"/>
      <c r="D36415" s="8"/>
      <c r="E36415" s="1"/>
      <c r="F36415" s="1"/>
      <c r="G36415" s="1"/>
      <c r="H36415" s="1"/>
    </row>
    <row r="36416">
      <c r="A36416" s="1"/>
      <c r="B36416" s="1"/>
      <c r="C36416" s="1"/>
      <c r="D36416" s="8"/>
      <c r="E36416" s="1"/>
      <c r="F36416" s="1"/>
      <c r="G36416" s="1"/>
      <c r="H36416" s="1"/>
    </row>
    <row r="36417">
      <c r="A36417" s="1"/>
      <c r="B36417" s="1"/>
      <c r="C36417" s="1"/>
      <c r="D36417" s="8"/>
      <c r="E36417" s="1"/>
      <c r="F36417" s="1"/>
      <c r="G36417" s="1"/>
      <c r="H36417" s="1"/>
    </row>
    <row r="36418">
      <c r="A36418" s="1"/>
      <c r="B36418" s="1"/>
      <c r="C36418" s="1"/>
      <c r="D36418" s="8"/>
      <c r="E36418" s="1"/>
      <c r="F36418" s="1"/>
      <c r="G36418" s="1"/>
      <c r="H36418" s="1"/>
    </row>
    <row r="36419">
      <c r="A36419" s="1"/>
      <c r="B36419" s="1"/>
      <c r="C36419" s="1"/>
      <c r="D36419" s="8"/>
      <c r="E36419" s="1"/>
      <c r="F36419" s="1"/>
      <c r="G36419" s="1"/>
      <c r="H36419" s="1"/>
    </row>
    <row r="36420">
      <c r="A36420" s="1"/>
      <c r="B36420" s="1"/>
      <c r="C36420" s="1"/>
      <c r="D36420" s="8"/>
      <c r="E36420" s="1"/>
      <c r="F36420" s="1"/>
      <c r="G36420" s="1"/>
      <c r="H36420" s="1"/>
    </row>
    <row r="36421">
      <c r="A36421" s="1"/>
      <c r="B36421" s="1"/>
      <c r="C36421" s="1"/>
      <c r="D36421" s="8"/>
      <c r="E36421" s="1"/>
      <c r="F36421" s="1"/>
      <c r="G36421" s="1"/>
      <c r="H36421" s="1"/>
    </row>
    <row r="36422">
      <c r="A36422" s="1"/>
      <c r="B36422" s="1"/>
      <c r="C36422" s="1"/>
      <c r="D36422" s="8"/>
      <c r="E36422" s="1"/>
      <c r="F36422" s="1"/>
      <c r="G36422" s="1"/>
      <c r="H36422" s="1"/>
    </row>
    <row r="36423">
      <c r="A36423" s="1"/>
      <c r="B36423" s="1"/>
      <c r="C36423" s="1"/>
      <c r="D36423" s="8"/>
      <c r="E36423" s="1"/>
      <c r="F36423" s="1"/>
      <c r="G36423" s="1"/>
      <c r="H36423" s="1"/>
    </row>
    <row r="36424">
      <c r="A36424" s="1"/>
      <c r="B36424" s="1"/>
      <c r="C36424" s="1"/>
      <c r="D36424" s="8"/>
      <c r="E36424" s="1"/>
      <c r="F36424" s="1"/>
      <c r="G36424" s="1"/>
      <c r="H36424" s="1"/>
    </row>
    <row r="36425">
      <c r="A36425" s="1"/>
      <c r="B36425" s="1"/>
      <c r="C36425" s="1"/>
      <c r="D36425" s="8"/>
      <c r="E36425" s="1"/>
      <c r="F36425" s="1"/>
      <c r="G36425" s="1"/>
      <c r="H36425" s="1"/>
    </row>
    <row r="36426">
      <c r="A36426" s="1"/>
      <c r="B36426" s="1"/>
      <c r="C36426" s="1"/>
      <c r="D36426" s="8"/>
      <c r="E36426" s="1"/>
      <c r="F36426" s="1"/>
      <c r="G36426" s="1"/>
      <c r="H36426" s="1"/>
    </row>
    <row r="36427">
      <c r="A36427" s="1"/>
      <c r="B36427" s="1"/>
      <c r="C36427" s="1"/>
      <c r="D36427" s="8"/>
      <c r="E36427" s="1"/>
      <c r="F36427" s="1"/>
      <c r="G36427" s="1"/>
      <c r="H36427" s="1"/>
    </row>
    <row r="36428">
      <c r="A36428" s="1"/>
      <c r="B36428" s="1"/>
      <c r="C36428" s="1"/>
      <c r="D36428" s="8"/>
      <c r="E36428" s="1"/>
      <c r="F36428" s="1"/>
      <c r="G36428" s="1"/>
      <c r="H36428" s="1"/>
    </row>
    <row r="36429">
      <c r="A36429" s="1"/>
      <c r="B36429" s="1"/>
      <c r="C36429" s="1"/>
      <c r="D36429" s="8"/>
      <c r="E36429" s="1"/>
      <c r="F36429" s="1"/>
      <c r="G36429" s="1"/>
      <c r="H36429" s="1"/>
    </row>
    <row r="36430">
      <c r="A36430" s="1"/>
      <c r="B36430" s="1"/>
      <c r="C36430" s="1"/>
      <c r="D36430" s="8"/>
      <c r="E36430" s="1"/>
      <c r="F36430" s="1"/>
      <c r="G36430" s="1"/>
      <c r="H36430" s="1"/>
    </row>
    <row r="36431">
      <c r="A36431" s="1"/>
      <c r="B36431" s="1"/>
      <c r="C36431" s="1"/>
      <c r="D36431" s="8"/>
      <c r="E36431" s="1"/>
      <c r="F36431" s="1"/>
      <c r="G36431" s="1"/>
      <c r="H36431" s="1"/>
    </row>
    <row r="36432">
      <c r="A36432" s="1"/>
      <c r="B36432" s="1"/>
      <c r="C36432" s="1"/>
      <c r="D36432" s="8"/>
      <c r="E36432" s="1"/>
      <c r="F36432" s="1"/>
      <c r="G36432" s="1"/>
      <c r="H36432" s="1"/>
    </row>
    <row r="36433">
      <c r="A36433" s="1"/>
      <c r="B36433" s="1"/>
      <c r="C36433" s="1"/>
      <c r="D36433" s="8"/>
      <c r="E36433" s="1"/>
      <c r="F36433" s="1"/>
      <c r="G36433" s="1"/>
      <c r="H36433" s="1"/>
    </row>
    <row r="36434">
      <c r="A36434" s="1"/>
      <c r="B36434" s="1"/>
      <c r="C36434" s="1"/>
      <c r="D36434" s="8"/>
      <c r="E36434" s="1"/>
      <c r="F36434" s="1"/>
      <c r="G36434" s="1"/>
      <c r="H36434" s="1"/>
    </row>
    <row r="36435">
      <c r="A36435" s="1"/>
      <c r="B36435" s="1"/>
      <c r="C36435" s="1"/>
      <c r="D36435" s="8"/>
      <c r="E36435" s="1"/>
      <c r="F36435" s="1"/>
      <c r="G36435" s="1"/>
      <c r="H36435" s="1"/>
    </row>
    <row r="36436">
      <c r="A36436" s="1"/>
      <c r="B36436" s="1"/>
      <c r="C36436" s="1"/>
      <c r="D36436" s="8"/>
      <c r="E36436" s="1"/>
      <c r="F36436" s="1"/>
      <c r="G36436" s="1"/>
      <c r="H36436" s="1"/>
    </row>
    <row r="36437">
      <c r="A36437" s="1"/>
      <c r="B36437" s="1"/>
      <c r="C36437" s="1"/>
      <c r="D36437" s="8"/>
      <c r="E36437" s="1"/>
      <c r="F36437" s="1"/>
      <c r="G36437" s="1"/>
      <c r="H36437" s="1"/>
    </row>
    <row r="36438">
      <c r="A36438" s="1"/>
      <c r="B36438" s="1"/>
      <c r="C36438" s="1"/>
      <c r="D36438" s="8"/>
      <c r="E36438" s="1"/>
      <c r="F36438" s="1"/>
      <c r="G36438" s="1"/>
      <c r="H36438" s="1"/>
    </row>
    <row r="36439">
      <c r="A36439" s="1"/>
      <c r="B36439" s="1"/>
      <c r="C36439" s="1"/>
      <c r="D36439" s="8"/>
      <c r="E36439" s="1"/>
      <c r="F36439" s="1"/>
      <c r="G36439" s="1"/>
      <c r="H36439" s="1"/>
    </row>
    <row r="36440">
      <c r="A36440" s="1"/>
      <c r="B36440" s="1"/>
      <c r="C36440" s="1"/>
      <c r="D36440" s="8"/>
      <c r="E36440" s="1"/>
      <c r="F36440" s="1"/>
      <c r="G36440" s="1"/>
      <c r="H36440" s="1"/>
    </row>
    <row r="36441">
      <c r="A36441" s="1"/>
      <c r="B36441" s="1"/>
      <c r="C36441" s="1"/>
      <c r="D36441" s="8"/>
      <c r="E36441" s="1"/>
      <c r="F36441" s="1"/>
      <c r="G36441" s="1"/>
      <c r="H36441" s="1"/>
    </row>
    <row r="36442">
      <c r="A36442" s="1"/>
      <c r="B36442" s="1"/>
      <c r="C36442" s="1"/>
      <c r="D36442" s="8"/>
      <c r="E36442" s="1"/>
      <c r="F36442" s="1"/>
      <c r="G36442" s="1"/>
      <c r="H36442" s="1"/>
    </row>
    <row r="36443">
      <c r="A36443" s="1"/>
      <c r="B36443" s="1"/>
      <c r="C36443" s="1"/>
      <c r="D36443" s="8"/>
      <c r="E36443" s="1"/>
      <c r="F36443" s="1"/>
      <c r="G36443" s="1"/>
      <c r="H36443" s="1"/>
    </row>
    <row r="36444">
      <c r="A36444" s="1"/>
      <c r="B36444" s="1"/>
      <c r="C36444" s="1"/>
      <c r="D36444" s="8"/>
      <c r="E36444" s="1"/>
      <c r="F36444" s="1"/>
      <c r="G36444" s="1"/>
      <c r="H36444" s="1"/>
    </row>
    <row r="36445">
      <c r="A36445" s="1"/>
      <c r="B36445" s="1"/>
      <c r="C36445" s="1"/>
      <c r="D36445" s="8"/>
      <c r="E36445" s="1"/>
      <c r="F36445" s="1"/>
      <c r="G36445" s="1"/>
      <c r="H36445" s="1"/>
    </row>
    <row r="36446">
      <c r="A36446" s="1"/>
      <c r="B36446" s="1"/>
      <c r="C36446" s="1"/>
      <c r="D36446" s="8"/>
      <c r="E36446" s="1"/>
      <c r="F36446" s="1"/>
      <c r="G36446" s="1"/>
      <c r="H36446" s="1"/>
    </row>
    <row r="36447">
      <c r="A36447" s="1"/>
      <c r="B36447" s="1"/>
      <c r="C36447" s="1"/>
      <c r="D36447" s="8"/>
      <c r="E36447" s="1"/>
      <c r="F36447" s="1"/>
      <c r="G36447" s="1"/>
      <c r="H36447" s="1"/>
    </row>
    <row r="36448">
      <c r="A36448" s="1"/>
      <c r="B36448" s="1"/>
      <c r="C36448" s="1"/>
      <c r="D36448" s="8"/>
      <c r="E36448" s="1"/>
      <c r="F36448" s="1"/>
      <c r="G36448" s="1"/>
      <c r="H36448" s="1"/>
    </row>
    <row r="36449">
      <c r="A36449" s="1"/>
      <c r="B36449" s="1"/>
      <c r="C36449" s="1"/>
      <c r="D36449" s="8"/>
      <c r="E36449" s="1"/>
      <c r="F36449" s="1"/>
      <c r="G36449" s="1"/>
      <c r="H36449" s="1"/>
    </row>
    <row r="36450">
      <c r="A36450" s="1"/>
      <c r="B36450" s="1"/>
      <c r="C36450" s="1"/>
      <c r="D36450" s="8"/>
      <c r="E36450" s="1"/>
      <c r="F36450" s="1"/>
      <c r="G36450" s="1"/>
      <c r="H36450" s="1"/>
    </row>
    <row r="36451">
      <c r="A36451" s="1"/>
      <c r="B36451" s="1"/>
      <c r="C36451" s="1"/>
      <c r="D36451" s="8"/>
      <c r="E36451" s="1"/>
      <c r="F36451" s="1"/>
      <c r="G36451" s="1"/>
      <c r="H36451" s="1"/>
    </row>
    <row r="36452">
      <c r="A36452" s="1"/>
      <c r="B36452" s="1"/>
      <c r="C36452" s="1"/>
      <c r="D36452" s="8"/>
      <c r="E36452" s="1"/>
      <c r="F36452" s="1"/>
      <c r="G36452" s="1"/>
      <c r="H36452" s="1"/>
    </row>
    <row r="36453">
      <c r="A36453" s="1"/>
      <c r="B36453" s="1"/>
      <c r="C36453" s="1"/>
      <c r="D36453" s="8"/>
      <c r="E36453" s="1"/>
      <c r="F36453" s="1"/>
      <c r="G36453" s="1"/>
      <c r="H36453" s="1"/>
    </row>
    <row r="36454">
      <c r="A36454" s="1"/>
      <c r="B36454" s="1"/>
      <c r="C36454" s="1"/>
      <c r="D36454" s="8"/>
      <c r="E36454" s="1"/>
      <c r="F36454" s="1"/>
      <c r="G36454" s="1"/>
      <c r="H36454" s="1"/>
    </row>
    <row r="36455">
      <c r="A36455" s="1"/>
      <c r="B36455" s="1"/>
      <c r="C36455" s="1"/>
      <c r="D36455" s="8"/>
      <c r="E36455" s="1"/>
      <c r="F36455" s="1"/>
      <c r="G36455" s="1"/>
      <c r="H36455" s="1"/>
    </row>
    <row r="36456">
      <c r="A36456" s="1"/>
      <c r="B36456" s="1"/>
      <c r="C36456" s="1"/>
      <c r="D36456" s="8"/>
      <c r="E36456" s="1"/>
      <c r="F36456" s="1"/>
      <c r="G36456" s="1"/>
      <c r="H36456" s="1"/>
    </row>
    <row r="36457">
      <c r="A36457" s="1"/>
      <c r="B36457" s="1"/>
      <c r="C36457" s="1"/>
      <c r="D36457" s="8"/>
      <c r="E36457" s="1"/>
      <c r="F36457" s="1"/>
      <c r="G36457" s="1"/>
      <c r="H36457" s="1"/>
    </row>
    <row r="36458">
      <c r="A36458" s="1"/>
      <c r="B36458" s="1"/>
      <c r="C36458" s="1"/>
      <c r="D36458" s="8"/>
      <c r="E36458" s="1"/>
      <c r="F36458" s="1"/>
      <c r="G36458" s="1"/>
      <c r="H36458" s="1"/>
    </row>
    <row r="36459">
      <c r="A36459" s="1"/>
      <c r="B36459" s="1"/>
      <c r="C36459" s="1"/>
      <c r="D36459" s="8"/>
      <c r="E36459" s="1"/>
      <c r="F36459" s="1"/>
      <c r="G36459" s="1"/>
      <c r="H36459" s="1"/>
    </row>
    <row r="36460">
      <c r="A36460" s="1"/>
      <c r="B36460" s="1"/>
      <c r="C36460" s="1"/>
      <c r="D36460" s="8"/>
      <c r="E36460" s="1"/>
      <c r="F36460" s="1"/>
      <c r="G36460" s="1"/>
      <c r="H36460" s="1"/>
    </row>
    <row r="36461">
      <c r="A36461" s="1"/>
      <c r="B36461" s="1"/>
      <c r="C36461" s="1"/>
      <c r="D36461" s="8"/>
      <c r="E36461" s="1"/>
      <c r="F36461" s="1"/>
      <c r="G36461" s="1"/>
      <c r="H36461" s="1"/>
    </row>
    <row r="36462">
      <c r="A36462" s="1"/>
      <c r="B36462" s="1"/>
      <c r="C36462" s="1"/>
      <c r="D36462" s="8"/>
      <c r="E36462" s="1"/>
      <c r="F36462" s="1"/>
      <c r="G36462" s="1"/>
      <c r="H36462" s="1"/>
    </row>
    <row r="36463">
      <c r="A36463" s="1"/>
      <c r="B36463" s="1"/>
      <c r="C36463" s="1"/>
      <c r="D36463" s="8"/>
      <c r="E36463" s="1"/>
      <c r="F36463" s="1"/>
      <c r="G36463" s="1"/>
      <c r="H36463" s="1"/>
    </row>
    <row r="36464">
      <c r="A36464" s="1"/>
      <c r="B36464" s="1"/>
      <c r="C36464" s="1"/>
      <c r="D36464" s="8"/>
      <c r="E36464" s="1"/>
      <c r="F36464" s="1"/>
      <c r="G36464" s="1"/>
      <c r="H36464" s="1"/>
    </row>
    <row r="36465">
      <c r="A36465" s="1"/>
      <c r="B36465" s="1"/>
      <c r="C36465" s="1"/>
      <c r="D36465" s="8"/>
      <c r="E36465" s="1"/>
      <c r="F36465" s="1"/>
      <c r="G36465" s="1"/>
      <c r="H36465" s="1"/>
    </row>
    <row r="36466">
      <c r="A36466" s="1"/>
      <c r="B36466" s="1"/>
      <c r="C36466" s="1"/>
      <c r="D36466" s="8"/>
      <c r="E36466" s="1"/>
      <c r="F36466" s="1"/>
      <c r="G36466" s="1"/>
      <c r="H36466" s="1"/>
    </row>
    <row r="36467">
      <c r="A36467" s="1"/>
      <c r="B36467" s="1"/>
      <c r="C36467" s="1"/>
      <c r="D36467" s="8"/>
      <c r="E36467" s="1"/>
      <c r="F36467" s="1"/>
      <c r="G36467" s="1"/>
      <c r="H36467" s="1"/>
    </row>
    <row r="36468">
      <c r="A36468" s="1"/>
      <c r="B36468" s="1"/>
      <c r="C36468" s="1"/>
      <c r="D36468" s="8"/>
      <c r="E36468" s="1"/>
      <c r="F36468" s="1"/>
      <c r="G36468" s="1"/>
      <c r="H36468" s="1"/>
    </row>
    <row r="36469">
      <c r="A36469" s="1"/>
      <c r="B36469" s="1"/>
      <c r="C36469" s="1"/>
      <c r="D36469" s="8"/>
      <c r="E36469" s="1"/>
      <c r="F36469" s="1"/>
      <c r="G36469" s="1"/>
      <c r="H36469" s="1"/>
    </row>
    <row r="36470">
      <c r="A36470" s="1"/>
      <c r="B36470" s="1"/>
      <c r="C36470" s="1"/>
      <c r="D36470" s="8"/>
      <c r="E36470" s="1"/>
      <c r="F36470" s="1"/>
      <c r="G36470" s="1"/>
      <c r="H36470" s="1"/>
    </row>
    <row r="36471">
      <c r="A36471" s="1"/>
      <c r="B36471" s="1"/>
      <c r="C36471" s="1"/>
      <c r="D36471" s="8"/>
      <c r="E36471" s="1"/>
      <c r="F36471" s="1"/>
      <c r="G36471" s="1"/>
      <c r="H36471" s="1"/>
    </row>
    <row r="36472">
      <c r="A36472" s="1"/>
      <c r="B36472" s="1"/>
      <c r="C36472" s="1"/>
      <c r="D36472" s="8"/>
      <c r="E36472" s="1"/>
      <c r="F36472" s="1"/>
      <c r="G36472" s="1"/>
      <c r="H36472" s="1"/>
    </row>
    <row r="36473">
      <c r="A36473" s="1"/>
      <c r="B36473" s="1"/>
      <c r="C36473" s="1"/>
      <c r="D36473" s="8"/>
      <c r="E36473" s="1"/>
      <c r="F36473" s="1"/>
      <c r="G36473" s="1"/>
      <c r="H36473" s="1"/>
    </row>
    <row r="36474">
      <c r="A36474" s="1"/>
      <c r="B36474" s="1"/>
      <c r="C36474" s="1"/>
      <c r="D36474" s="8"/>
      <c r="E36474" s="1"/>
      <c r="F36474" s="1"/>
      <c r="G36474" s="1"/>
      <c r="H36474" s="1"/>
    </row>
    <row r="36475">
      <c r="A36475" s="1"/>
      <c r="B36475" s="1"/>
      <c r="C36475" s="1"/>
      <c r="D36475" s="8"/>
      <c r="E36475" s="1"/>
      <c r="F36475" s="1"/>
      <c r="G36475" s="1"/>
      <c r="H36475" s="1"/>
    </row>
    <row r="36476">
      <c r="A36476" s="1"/>
      <c r="B36476" s="1"/>
      <c r="C36476" s="1"/>
      <c r="D36476" s="8"/>
      <c r="E36476" s="1"/>
      <c r="F36476" s="1"/>
      <c r="G36476" s="1"/>
      <c r="H36476" s="1"/>
    </row>
    <row r="36477">
      <c r="A36477" s="1"/>
      <c r="B36477" s="1"/>
      <c r="C36477" s="1"/>
      <c r="D36477" s="8"/>
      <c r="E36477" s="1"/>
      <c r="F36477" s="1"/>
      <c r="G36477" s="1"/>
      <c r="H36477" s="1"/>
    </row>
    <row r="36478">
      <c r="A36478" s="1"/>
      <c r="B36478" s="1"/>
      <c r="C36478" s="1"/>
      <c r="D36478" s="8"/>
      <c r="E36478" s="1"/>
      <c r="F36478" s="1"/>
      <c r="G36478" s="1"/>
      <c r="H36478" s="1"/>
    </row>
    <row r="36479">
      <c r="A36479" s="1"/>
      <c r="B36479" s="1"/>
      <c r="C36479" s="1"/>
      <c r="D36479" s="8"/>
      <c r="E36479" s="1"/>
      <c r="F36479" s="1"/>
      <c r="G36479" s="1"/>
      <c r="H36479" s="1"/>
    </row>
    <row r="36480">
      <c r="A36480" s="1"/>
      <c r="B36480" s="1"/>
      <c r="C36480" s="1"/>
      <c r="D36480" s="8"/>
      <c r="E36480" s="1"/>
      <c r="F36480" s="1"/>
      <c r="G36480" s="1"/>
      <c r="H36480" s="1"/>
    </row>
    <row r="36481">
      <c r="A36481" s="1"/>
      <c r="B36481" s="1"/>
      <c r="C36481" s="1"/>
      <c r="D36481" s="8"/>
      <c r="E36481" s="1"/>
      <c r="F36481" s="1"/>
      <c r="G36481" s="1"/>
      <c r="H36481" s="1"/>
    </row>
    <row r="36482">
      <c r="A36482" s="1"/>
      <c r="B36482" s="1"/>
      <c r="C36482" s="1"/>
      <c r="D36482" s="8"/>
      <c r="E36482" s="1"/>
      <c r="F36482" s="1"/>
      <c r="G36482" s="1"/>
      <c r="H36482" s="1"/>
    </row>
    <row r="36483">
      <c r="A36483" s="1"/>
      <c r="B36483" s="1"/>
      <c r="C36483" s="1"/>
      <c r="D36483" s="8"/>
      <c r="E36483" s="1"/>
      <c r="F36483" s="1"/>
      <c r="G36483" s="1"/>
      <c r="H36483" s="1"/>
    </row>
    <row r="36484">
      <c r="A36484" s="1"/>
      <c r="B36484" s="1"/>
      <c r="C36484" s="1"/>
      <c r="D36484" s="8"/>
      <c r="E36484" s="1"/>
      <c r="F36484" s="1"/>
      <c r="G36484" s="1"/>
      <c r="H36484" s="1"/>
    </row>
    <row r="36485">
      <c r="A36485" s="1"/>
      <c r="B36485" s="1"/>
      <c r="C36485" s="1"/>
      <c r="D36485" s="8"/>
      <c r="E36485" s="1"/>
      <c r="F36485" s="1"/>
      <c r="G36485" s="1"/>
      <c r="H36485" s="1"/>
    </row>
    <row r="36486">
      <c r="A36486" s="1"/>
      <c r="B36486" s="1"/>
      <c r="C36486" s="1"/>
      <c r="D36486" s="8"/>
      <c r="E36486" s="1"/>
      <c r="F36486" s="1"/>
      <c r="G36486" s="1"/>
      <c r="H36486" s="1"/>
    </row>
    <row r="36487">
      <c r="A36487" s="1"/>
      <c r="B36487" s="1"/>
      <c r="C36487" s="1"/>
      <c r="D36487" s="8"/>
      <c r="E36487" s="1"/>
      <c r="F36487" s="1"/>
      <c r="G36487" s="1"/>
      <c r="H36487" s="1"/>
    </row>
    <row r="36488">
      <c r="A36488" s="1"/>
      <c r="B36488" s="1"/>
      <c r="C36488" s="1"/>
      <c r="D36488" s="8"/>
      <c r="E36488" s="1"/>
      <c r="F36488" s="1"/>
      <c r="G36488" s="1"/>
      <c r="H36488" s="1"/>
    </row>
    <row r="36489">
      <c r="A36489" s="1"/>
      <c r="B36489" s="1"/>
      <c r="C36489" s="1"/>
      <c r="D36489" s="8"/>
      <c r="E36489" s="1"/>
      <c r="F36489" s="1"/>
      <c r="G36489" s="1"/>
      <c r="H36489" s="1"/>
    </row>
    <row r="36490">
      <c r="A36490" s="1"/>
      <c r="B36490" s="1"/>
      <c r="C36490" s="1"/>
      <c r="D36490" s="8"/>
      <c r="E36490" s="1"/>
      <c r="F36490" s="1"/>
      <c r="G36490" s="1"/>
      <c r="H36490" s="1"/>
    </row>
    <row r="36491">
      <c r="A36491" s="1"/>
      <c r="B36491" s="1"/>
      <c r="C36491" s="1"/>
      <c r="D36491" s="8"/>
      <c r="E36491" s="1"/>
      <c r="F36491" s="1"/>
      <c r="G36491" s="1"/>
      <c r="H36491" s="1"/>
    </row>
    <row r="36492">
      <c r="A36492" s="1"/>
      <c r="B36492" s="1"/>
      <c r="C36492" s="1"/>
      <c r="D36492" s="8"/>
      <c r="E36492" s="1"/>
      <c r="F36492" s="1"/>
      <c r="G36492" s="1"/>
      <c r="H36492" s="1"/>
    </row>
    <row r="36493">
      <c r="A36493" s="1"/>
      <c r="B36493" s="1"/>
      <c r="C36493" s="1"/>
      <c r="D36493" s="8"/>
      <c r="E36493" s="1"/>
      <c r="F36493" s="1"/>
      <c r="G36493" s="1"/>
      <c r="H36493" s="1"/>
    </row>
    <row r="36494">
      <c r="A36494" s="1"/>
      <c r="B36494" s="1"/>
      <c r="C36494" s="1"/>
      <c r="D36494" s="8"/>
      <c r="E36494" s="1"/>
      <c r="F36494" s="1"/>
      <c r="G36494" s="1"/>
      <c r="H36494" s="1"/>
    </row>
    <row r="36495">
      <c r="A36495" s="1"/>
      <c r="B36495" s="1"/>
      <c r="C36495" s="1"/>
      <c r="D36495" s="8"/>
      <c r="E36495" s="1"/>
      <c r="F36495" s="1"/>
      <c r="G36495" s="1"/>
      <c r="H36495" s="1"/>
    </row>
    <row r="36496">
      <c r="A36496" s="1"/>
      <c r="B36496" s="1"/>
      <c r="C36496" s="1"/>
      <c r="D36496" s="8"/>
      <c r="E36496" s="1"/>
      <c r="F36496" s="1"/>
      <c r="G36496" s="1"/>
      <c r="H36496" s="1"/>
    </row>
    <row r="36497">
      <c r="A36497" s="1"/>
      <c r="B36497" s="1"/>
      <c r="C36497" s="1"/>
      <c r="D36497" s="8"/>
      <c r="E36497" s="1"/>
      <c r="F36497" s="1"/>
      <c r="G36497" s="1"/>
      <c r="H36497" s="1"/>
    </row>
    <row r="36498">
      <c r="A36498" s="1"/>
      <c r="B36498" s="1"/>
      <c r="C36498" s="1"/>
      <c r="D36498" s="8"/>
      <c r="E36498" s="1"/>
      <c r="F36498" s="1"/>
      <c r="G36498" s="1"/>
      <c r="H36498" s="1"/>
    </row>
    <row r="36499">
      <c r="A36499" s="1"/>
      <c r="B36499" s="1"/>
      <c r="C36499" s="1"/>
      <c r="D36499" s="8"/>
      <c r="E36499" s="1"/>
      <c r="F36499" s="1"/>
      <c r="G36499" s="1"/>
      <c r="H36499" s="1"/>
    </row>
    <row r="36500">
      <c r="A36500" s="1"/>
      <c r="B36500" s="1"/>
      <c r="C36500" s="1"/>
      <c r="D36500" s="8"/>
      <c r="E36500" s="1"/>
      <c r="F36500" s="1"/>
      <c r="G36500" s="1"/>
      <c r="H36500" s="1"/>
    </row>
    <row r="36501">
      <c r="A36501" s="1"/>
      <c r="B36501" s="1"/>
      <c r="C36501" s="1"/>
      <c r="D36501" s="8"/>
      <c r="E36501" s="1"/>
      <c r="F36501" s="1"/>
      <c r="G36501" s="1"/>
      <c r="H36501" s="1"/>
    </row>
    <row r="36502">
      <c r="A36502" s="1"/>
      <c r="B36502" s="1"/>
      <c r="C36502" s="1"/>
      <c r="D36502" s="8"/>
      <c r="E36502" s="1"/>
      <c r="F36502" s="1"/>
      <c r="G36502" s="1"/>
      <c r="H36502" s="1"/>
    </row>
    <row r="36503">
      <c r="A36503" s="1"/>
      <c r="B36503" s="1"/>
      <c r="C36503" s="1"/>
      <c r="D36503" s="8"/>
      <c r="E36503" s="1"/>
      <c r="F36503" s="1"/>
      <c r="G36503" s="1"/>
      <c r="H36503" s="1"/>
    </row>
    <row r="36504">
      <c r="A36504" s="1"/>
      <c r="B36504" s="1"/>
      <c r="C36504" s="1"/>
      <c r="D36504" s="8"/>
      <c r="E36504" s="1"/>
      <c r="F36504" s="1"/>
      <c r="G36504" s="1"/>
      <c r="H36504" s="1"/>
    </row>
    <row r="36505">
      <c r="A36505" s="1"/>
      <c r="B36505" s="1"/>
      <c r="C36505" s="1"/>
      <c r="D36505" s="8"/>
      <c r="E36505" s="1"/>
      <c r="F36505" s="1"/>
      <c r="G36505" s="1"/>
      <c r="H36505" s="1"/>
    </row>
    <row r="36506">
      <c r="A36506" s="1"/>
      <c r="B36506" s="1"/>
      <c r="C36506" s="1"/>
      <c r="D36506" s="8"/>
      <c r="E36506" s="1"/>
      <c r="F36506" s="1"/>
      <c r="G36506" s="1"/>
      <c r="H36506" s="1"/>
    </row>
    <row r="36507">
      <c r="A36507" s="1"/>
      <c r="B36507" s="1"/>
      <c r="C36507" s="1"/>
      <c r="D36507" s="8"/>
      <c r="E36507" s="1"/>
      <c r="F36507" s="1"/>
      <c r="G36507" s="1"/>
      <c r="H36507" s="1"/>
    </row>
    <row r="36508">
      <c r="A36508" s="1"/>
      <c r="B36508" s="1"/>
      <c r="C36508" s="1"/>
      <c r="D36508" s="8"/>
      <c r="E36508" s="1"/>
      <c r="F36508" s="1"/>
      <c r="G36508" s="1"/>
      <c r="H36508" s="1"/>
    </row>
    <row r="36509">
      <c r="A36509" s="1"/>
      <c r="B36509" s="1"/>
      <c r="C36509" s="1"/>
      <c r="D36509" s="8"/>
      <c r="E36509" s="1"/>
      <c r="F36509" s="1"/>
      <c r="G36509" s="1"/>
      <c r="H36509" s="1"/>
    </row>
    <row r="36510">
      <c r="A36510" s="1"/>
      <c r="B36510" s="1"/>
      <c r="C36510" s="1"/>
      <c r="D36510" s="8"/>
      <c r="E36510" s="1"/>
      <c r="F36510" s="1"/>
      <c r="G36510" s="1"/>
      <c r="H36510" s="1"/>
    </row>
    <row r="36511">
      <c r="A36511" s="1"/>
      <c r="B36511" s="1"/>
      <c r="C36511" s="1"/>
      <c r="D36511" s="8"/>
      <c r="E36511" s="1"/>
      <c r="F36511" s="1"/>
      <c r="G36511" s="1"/>
      <c r="H36511" s="1"/>
    </row>
    <row r="36512">
      <c r="A36512" s="1"/>
      <c r="B36512" s="1"/>
      <c r="C36512" s="1"/>
      <c r="D36512" s="8"/>
      <c r="E36512" s="1"/>
      <c r="F36512" s="1"/>
      <c r="G36512" s="1"/>
      <c r="H36512" s="1"/>
    </row>
    <row r="36513">
      <c r="A36513" s="1"/>
      <c r="B36513" s="1"/>
      <c r="C36513" s="1"/>
      <c r="D36513" s="8"/>
      <c r="E36513" s="1"/>
      <c r="F36513" s="1"/>
      <c r="G36513" s="1"/>
      <c r="H36513" s="1"/>
    </row>
    <row r="36514">
      <c r="A36514" s="1"/>
      <c r="B36514" s="1"/>
      <c r="C36514" s="1"/>
      <c r="D36514" s="8"/>
      <c r="E36514" s="1"/>
      <c r="F36514" s="1"/>
      <c r="G36514" s="1"/>
      <c r="H36514" s="1"/>
    </row>
    <row r="36515">
      <c r="A36515" s="1"/>
      <c r="B36515" s="1"/>
      <c r="C36515" s="1"/>
      <c r="D36515" s="8"/>
      <c r="E36515" s="1"/>
      <c r="F36515" s="1"/>
      <c r="G36515" s="1"/>
      <c r="H36515" s="1"/>
    </row>
    <row r="36516">
      <c r="A36516" s="1"/>
      <c r="B36516" s="1"/>
      <c r="C36516" s="1"/>
      <c r="D36516" s="8"/>
      <c r="E36516" s="1"/>
      <c r="F36516" s="1"/>
      <c r="G36516" s="1"/>
      <c r="H36516" s="1"/>
    </row>
    <row r="36517">
      <c r="A36517" s="1"/>
      <c r="B36517" s="1"/>
      <c r="C36517" s="1"/>
      <c r="D36517" s="8"/>
      <c r="E36517" s="1"/>
      <c r="F36517" s="1"/>
      <c r="G36517" s="1"/>
      <c r="H36517" s="1"/>
    </row>
    <row r="36518">
      <c r="A36518" s="1"/>
      <c r="B36518" s="1"/>
      <c r="C36518" s="1"/>
      <c r="D36518" s="8"/>
      <c r="E36518" s="1"/>
      <c r="F36518" s="1"/>
      <c r="G36518" s="1"/>
      <c r="H36518" s="1"/>
    </row>
    <row r="36519">
      <c r="A36519" s="1"/>
      <c r="B36519" s="1"/>
      <c r="C36519" s="1"/>
      <c r="D36519" s="8"/>
      <c r="E36519" s="1"/>
      <c r="F36519" s="1"/>
      <c r="G36519" s="1"/>
      <c r="H36519" s="1"/>
    </row>
    <row r="36520">
      <c r="A36520" s="1"/>
      <c r="B36520" s="1"/>
      <c r="C36520" s="1"/>
      <c r="D36520" s="8"/>
      <c r="E36520" s="1"/>
      <c r="F36520" s="1"/>
      <c r="G36520" s="1"/>
      <c r="H36520" s="1"/>
    </row>
    <row r="36521">
      <c r="A36521" s="1"/>
      <c r="B36521" s="1"/>
      <c r="C36521" s="1"/>
      <c r="D36521" s="8"/>
      <c r="E36521" s="1"/>
      <c r="F36521" s="1"/>
      <c r="G36521" s="1"/>
      <c r="H36521" s="1"/>
    </row>
    <row r="36522">
      <c r="A36522" s="1"/>
      <c r="B36522" s="1"/>
      <c r="C36522" s="1"/>
      <c r="D36522" s="8"/>
      <c r="E36522" s="1"/>
      <c r="F36522" s="1"/>
      <c r="G36522" s="1"/>
      <c r="H36522" s="1"/>
    </row>
    <row r="36523">
      <c r="A36523" s="1"/>
      <c r="B36523" s="1"/>
      <c r="C36523" s="1"/>
      <c r="D36523" s="8"/>
      <c r="E36523" s="1"/>
      <c r="F36523" s="1"/>
      <c r="G36523" s="1"/>
      <c r="H36523" s="1"/>
    </row>
    <row r="36524">
      <c r="A36524" s="1"/>
      <c r="B36524" s="1"/>
      <c r="C36524" s="1"/>
      <c r="D36524" s="8"/>
      <c r="E36524" s="1"/>
      <c r="F36524" s="1"/>
      <c r="G36524" s="1"/>
      <c r="H36524" s="1"/>
    </row>
    <row r="36525">
      <c r="A36525" s="1"/>
      <c r="B36525" s="1"/>
      <c r="C36525" s="1"/>
      <c r="D36525" s="8"/>
      <c r="E36525" s="1"/>
      <c r="F36525" s="1"/>
      <c r="G36525" s="1"/>
      <c r="H36525" s="1"/>
    </row>
    <row r="36526">
      <c r="A36526" s="1"/>
      <c r="B36526" s="1"/>
      <c r="C36526" s="1"/>
      <c r="D36526" s="8"/>
      <c r="E36526" s="1"/>
      <c r="F36526" s="1"/>
      <c r="G36526" s="1"/>
      <c r="H36526" s="1"/>
    </row>
    <row r="36527">
      <c r="A36527" s="1"/>
      <c r="B36527" s="1"/>
      <c r="C36527" s="1"/>
      <c r="D36527" s="8"/>
      <c r="E36527" s="1"/>
      <c r="F36527" s="1"/>
      <c r="G36527" s="1"/>
      <c r="H36527" s="1"/>
    </row>
    <row r="36528">
      <c r="A36528" s="1"/>
      <c r="B36528" s="1"/>
      <c r="C36528" s="1"/>
      <c r="D36528" s="8"/>
      <c r="E36528" s="1"/>
      <c r="F36528" s="1"/>
      <c r="G36528" s="1"/>
      <c r="H36528" s="1"/>
    </row>
    <row r="36529">
      <c r="A36529" s="1"/>
      <c r="B36529" s="1"/>
      <c r="C36529" s="1"/>
      <c r="D36529" s="8"/>
      <c r="E36529" s="1"/>
      <c r="F36529" s="1"/>
      <c r="G36529" s="1"/>
      <c r="H36529" s="1"/>
    </row>
    <row r="36530">
      <c r="A36530" s="1"/>
      <c r="B36530" s="1"/>
      <c r="C36530" s="1"/>
      <c r="D36530" s="8"/>
      <c r="E36530" s="1"/>
      <c r="F36530" s="1"/>
      <c r="G36530" s="1"/>
      <c r="H36530" s="1"/>
    </row>
    <row r="36531">
      <c r="A36531" s="1"/>
      <c r="B36531" s="1"/>
      <c r="C36531" s="1"/>
      <c r="D36531" s="8"/>
      <c r="E36531" s="1"/>
      <c r="F36531" s="1"/>
      <c r="G36531" s="1"/>
      <c r="H36531" s="1"/>
    </row>
    <row r="36532">
      <c r="A36532" s="1"/>
      <c r="B36532" s="1"/>
      <c r="C36532" s="1"/>
      <c r="D36532" s="8"/>
      <c r="E36532" s="1"/>
      <c r="F36532" s="1"/>
      <c r="G36532" s="1"/>
      <c r="H36532" s="1"/>
    </row>
    <row r="36533">
      <c r="A36533" s="1"/>
      <c r="B36533" s="1"/>
      <c r="C36533" s="1"/>
      <c r="D36533" s="8"/>
      <c r="E36533" s="1"/>
      <c r="F36533" s="1"/>
      <c r="G36533" s="1"/>
      <c r="H36533" s="1"/>
    </row>
    <row r="36534">
      <c r="A36534" s="1"/>
      <c r="B36534" s="1"/>
      <c r="C36534" s="1"/>
      <c r="D36534" s="8"/>
      <c r="E36534" s="1"/>
      <c r="F36534" s="1"/>
      <c r="G36534" s="1"/>
      <c r="H36534" s="1"/>
    </row>
    <row r="36535">
      <c r="A36535" s="1"/>
      <c r="B36535" s="1"/>
      <c r="C36535" s="1"/>
      <c r="D36535" s="8"/>
      <c r="E36535" s="1"/>
      <c r="F36535" s="1"/>
      <c r="G36535" s="1"/>
      <c r="H36535" s="1"/>
    </row>
    <row r="36536">
      <c r="A36536" s="1"/>
      <c r="B36536" s="1"/>
      <c r="C36536" s="1"/>
      <c r="D36536" s="8"/>
      <c r="E36536" s="1"/>
      <c r="F36536" s="1"/>
      <c r="G36536" s="1"/>
      <c r="H36536" s="1"/>
    </row>
    <row r="36537">
      <c r="A36537" s="1"/>
      <c r="B36537" s="1"/>
      <c r="C36537" s="1"/>
      <c r="D36537" s="8"/>
      <c r="E36537" s="1"/>
      <c r="F36537" s="1"/>
      <c r="G36537" s="1"/>
      <c r="H36537" s="1"/>
    </row>
    <row r="36538">
      <c r="A36538" s="1"/>
      <c r="B36538" s="1"/>
      <c r="C36538" s="1"/>
      <c r="D36538" s="8"/>
      <c r="E36538" s="1"/>
      <c r="F36538" s="1"/>
      <c r="G36538" s="1"/>
      <c r="H36538" s="1"/>
    </row>
    <row r="36539">
      <c r="A36539" s="1"/>
      <c r="B36539" s="1"/>
      <c r="C36539" s="1"/>
      <c r="D36539" s="8"/>
      <c r="E36539" s="1"/>
      <c r="F36539" s="1"/>
      <c r="G36539" s="1"/>
      <c r="H36539" s="1"/>
    </row>
    <row r="36540">
      <c r="A36540" s="1"/>
      <c r="B36540" s="1"/>
      <c r="C36540" s="1"/>
      <c r="D36540" s="8"/>
      <c r="E36540" s="1"/>
      <c r="F36540" s="1"/>
      <c r="G36540" s="1"/>
      <c r="H36540" s="1"/>
    </row>
    <row r="36541">
      <c r="A36541" s="1"/>
      <c r="B36541" s="1"/>
      <c r="C36541" s="1"/>
      <c r="D36541" s="8"/>
      <c r="E36541" s="1"/>
      <c r="F36541" s="1"/>
      <c r="G36541" s="1"/>
      <c r="H36541" s="1"/>
    </row>
    <row r="36542">
      <c r="A36542" s="1"/>
      <c r="B36542" s="1"/>
      <c r="C36542" s="1"/>
      <c r="D36542" s="8"/>
      <c r="E36542" s="1"/>
      <c r="F36542" s="1"/>
      <c r="G36542" s="1"/>
      <c r="H36542" s="1"/>
    </row>
    <row r="36543">
      <c r="A36543" s="1"/>
      <c r="B36543" s="1"/>
      <c r="C36543" s="1"/>
      <c r="D36543" s="8"/>
      <c r="E36543" s="1"/>
      <c r="F36543" s="1"/>
      <c r="G36543" s="1"/>
      <c r="H36543" s="1"/>
    </row>
    <row r="36544">
      <c r="A36544" s="1"/>
      <c r="B36544" s="1"/>
      <c r="C36544" s="1"/>
      <c r="D36544" s="8"/>
      <c r="E36544" s="1"/>
      <c r="F36544" s="1"/>
      <c r="G36544" s="1"/>
      <c r="H36544" s="1"/>
    </row>
    <row r="36545">
      <c r="A36545" s="1"/>
      <c r="B36545" s="1"/>
      <c r="C36545" s="1"/>
      <c r="D36545" s="8"/>
      <c r="E36545" s="1"/>
      <c r="F36545" s="1"/>
      <c r="G36545" s="1"/>
      <c r="H36545" s="1"/>
    </row>
    <row r="36546">
      <c r="A36546" s="1"/>
      <c r="B36546" s="1"/>
      <c r="C36546" s="1"/>
      <c r="D36546" s="8"/>
      <c r="E36546" s="1"/>
      <c r="F36546" s="1"/>
      <c r="G36546" s="1"/>
      <c r="H36546" s="1"/>
    </row>
    <row r="36547">
      <c r="A36547" s="1"/>
      <c r="B36547" s="1"/>
      <c r="C36547" s="1"/>
      <c r="D36547" s="8"/>
      <c r="E36547" s="1"/>
      <c r="F36547" s="1"/>
      <c r="G36547" s="1"/>
      <c r="H36547" s="1"/>
    </row>
    <row r="36548">
      <c r="A36548" s="1"/>
      <c r="B36548" s="1"/>
      <c r="C36548" s="1"/>
      <c r="D36548" s="8"/>
      <c r="E36548" s="1"/>
      <c r="F36548" s="1"/>
      <c r="G36548" s="1"/>
      <c r="H36548" s="1"/>
    </row>
    <row r="36549">
      <c r="A36549" s="1"/>
      <c r="B36549" s="1"/>
      <c r="C36549" s="1"/>
      <c r="D36549" s="8"/>
      <c r="E36549" s="1"/>
      <c r="F36549" s="1"/>
      <c r="G36549" s="1"/>
      <c r="H36549" s="1"/>
    </row>
    <row r="36550">
      <c r="A36550" s="1"/>
      <c r="B36550" s="1"/>
      <c r="C36550" s="1"/>
      <c r="D36550" s="8"/>
      <c r="E36550" s="1"/>
      <c r="F36550" s="1"/>
      <c r="G36550" s="1"/>
      <c r="H36550" s="1"/>
    </row>
    <row r="36551">
      <c r="A36551" s="1"/>
      <c r="B36551" s="1"/>
      <c r="C36551" s="1"/>
      <c r="D36551" s="8"/>
      <c r="E36551" s="1"/>
      <c r="F36551" s="1"/>
      <c r="G36551" s="1"/>
      <c r="H36551" s="1"/>
    </row>
    <row r="36552">
      <c r="A36552" s="1"/>
      <c r="B36552" s="1"/>
      <c r="C36552" s="1"/>
      <c r="D36552" s="8"/>
      <c r="E36552" s="1"/>
      <c r="F36552" s="1"/>
      <c r="G36552" s="1"/>
      <c r="H36552" s="1"/>
    </row>
    <row r="36553">
      <c r="A36553" s="1"/>
      <c r="B36553" s="1"/>
      <c r="C36553" s="1"/>
      <c r="D36553" s="8"/>
      <c r="E36553" s="1"/>
      <c r="F36553" s="1"/>
      <c r="G36553" s="1"/>
      <c r="H36553" s="1"/>
    </row>
    <row r="36554">
      <c r="A36554" s="1"/>
      <c r="B36554" s="1"/>
      <c r="C36554" s="1"/>
      <c r="D36554" s="8"/>
      <c r="E36554" s="1"/>
      <c r="F36554" s="1"/>
      <c r="G36554" s="1"/>
      <c r="H36554" s="1"/>
    </row>
    <row r="36555">
      <c r="A36555" s="1"/>
      <c r="B36555" s="1"/>
      <c r="C36555" s="1"/>
      <c r="D36555" s="8"/>
      <c r="E36555" s="1"/>
      <c r="F36555" s="1"/>
      <c r="G36555" s="1"/>
      <c r="H36555" s="1"/>
    </row>
    <row r="36556">
      <c r="A36556" s="1"/>
      <c r="B36556" s="1"/>
      <c r="C36556" s="1"/>
      <c r="D36556" s="8"/>
      <c r="E36556" s="1"/>
      <c r="F36556" s="1"/>
      <c r="G36556" s="1"/>
      <c r="H36556" s="1"/>
    </row>
    <row r="36557">
      <c r="A36557" s="1"/>
      <c r="B36557" s="1"/>
      <c r="C36557" s="1"/>
      <c r="D36557" s="8"/>
      <c r="E36557" s="1"/>
      <c r="F36557" s="1"/>
      <c r="G36557" s="1"/>
      <c r="H36557" s="1"/>
    </row>
    <row r="36558">
      <c r="A36558" s="1"/>
      <c r="B36558" s="1"/>
      <c r="C36558" s="1"/>
      <c r="D36558" s="8"/>
      <c r="E36558" s="1"/>
      <c r="F36558" s="1"/>
      <c r="G36558" s="1"/>
      <c r="H36558" s="1"/>
    </row>
    <row r="36559">
      <c r="A36559" s="1"/>
      <c r="B36559" s="1"/>
      <c r="C36559" s="1"/>
      <c r="D36559" s="8"/>
      <c r="E36559" s="1"/>
      <c r="F36559" s="1"/>
      <c r="G36559" s="1"/>
      <c r="H36559" s="1"/>
    </row>
    <row r="36560">
      <c r="A36560" s="1"/>
      <c r="B36560" s="1"/>
      <c r="C36560" s="1"/>
      <c r="D36560" s="8"/>
      <c r="E36560" s="1"/>
      <c r="F36560" s="1"/>
      <c r="G36560" s="1"/>
      <c r="H36560" s="1"/>
    </row>
    <row r="36561">
      <c r="A36561" s="1"/>
      <c r="B36561" s="1"/>
      <c r="C36561" s="1"/>
      <c r="D36561" s="8"/>
      <c r="E36561" s="1"/>
      <c r="F36561" s="1"/>
      <c r="G36561" s="1"/>
      <c r="H36561" s="1"/>
    </row>
    <row r="36562">
      <c r="A36562" s="1"/>
      <c r="B36562" s="1"/>
      <c r="C36562" s="1"/>
      <c r="D36562" s="8"/>
      <c r="E36562" s="1"/>
      <c r="F36562" s="1"/>
      <c r="G36562" s="1"/>
      <c r="H36562" s="1"/>
    </row>
    <row r="36563">
      <c r="A36563" s="1"/>
      <c r="B36563" s="1"/>
      <c r="C36563" s="1"/>
      <c r="D36563" s="8"/>
      <c r="E36563" s="1"/>
      <c r="F36563" s="1"/>
      <c r="G36563" s="1"/>
      <c r="H36563" s="1"/>
    </row>
    <row r="36564">
      <c r="A36564" s="1"/>
      <c r="B36564" s="1"/>
      <c r="C36564" s="1"/>
      <c r="D36564" s="8"/>
      <c r="E36564" s="1"/>
      <c r="F36564" s="1"/>
      <c r="G36564" s="1"/>
      <c r="H36564" s="1"/>
    </row>
    <row r="36565">
      <c r="A36565" s="1"/>
      <c r="B36565" s="1"/>
      <c r="C36565" s="1"/>
      <c r="D36565" s="8"/>
      <c r="E36565" s="1"/>
      <c r="F36565" s="1"/>
      <c r="G36565" s="1"/>
      <c r="H36565" s="1"/>
    </row>
    <row r="36566">
      <c r="A36566" s="1"/>
      <c r="B36566" s="1"/>
      <c r="C36566" s="1"/>
      <c r="D36566" s="8"/>
      <c r="E36566" s="1"/>
      <c r="F36566" s="1"/>
      <c r="G36566" s="1"/>
      <c r="H36566" s="1"/>
    </row>
    <row r="36567">
      <c r="A36567" s="1"/>
      <c r="B36567" s="1"/>
      <c r="C36567" s="1"/>
      <c r="D36567" s="8"/>
      <c r="E36567" s="1"/>
      <c r="F36567" s="1"/>
      <c r="G36567" s="1"/>
      <c r="H36567" s="1"/>
    </row>
    <row r="36568">
      <c r="A36568" s="1"/>
      <c r="B36568" s="1"/>
      <c r="C36568" s="1"/>
      <c r="D36568" s="8"/>
      <c r="E36568" s="1"/>
      <c r="F36568" s="1"/>
      <c r="G36568" s="1"/>
      <c r="H36568" s="1"/>
    </row>
    <row r="36569">
      <c r="A36569" s="1"/>
      <c r="B36569" s="1"/>
      <c r="C36569" s="1"/>
      <c r="D36569" s="8"/>
      <c r="E36569" s="1"/>
      <c r="F36569" s="1"/>
      <c r="G36569" s="1"/>
      <c r="H36569" s="1"/>
    </row>
    <row r="36570">
      <c r="A36570" s="1"/>
      <c r="B36570" s="1"/>
      <c r="C36570" s="1"/>
      <c r="D36570" s="8"/>
      <c r="E36570" s="1"/>
      <c r="F36570" s="1"/>
      <c r="G36570" s="1"/>
      <c r="H36570" s="1"/>
    </row>
    <row r="36571">
      <c r="A36571" s="1"/>
      <c r="B36571" s="1"/>
      <c r="C36571" s="1"/>
      <c r="D36571" s="8"/>
      <c r="E36571" s="1"/>
      <c r="F36571" s="1"/>
      <c r="G36571" s="1"/>
      <c r="H36571" s="1"/>
    </row>
    <row r="36572">
      <c r="A36572" s="1"/>
      <c r="B36572" s="1"/>
      <c r="C36572" s="1"/>
      <c r="D36572" s="8"/>
      <c r="E36572" s="1"/>
      <c r="F36572" s="1"/>
      <c r="G36572" s="1"/>
      <c r="H36572" s="1"/>
    </row>
    <row r="36573">
      <c r="A36573" s="1"/>
      <c r="B36573" s="1"/>
      <c r="C36573" s="1"/>
      <c r="D36573" s="8"/>
      <c r="E36573" s="1"/>
      <c r="F36573" s="1"/>
      <c r="G36573" s="1"/>
      <c r="H36573" s="1"/>
    </row>
    <row r="36574">
      <c r="A36574" s="1"/>
      <c r="B36574" s="1"/>
      <c r="C36574" s="1"/>
      <c r="D36574" s="8"/>
      <c r="E36574" s="1"/>
      <c r="F36574" s="1"/>
      <c r="G36574" s="1"/>
      <c r="H36574" s="1"/>
    </row>
    <row r="36575">
      <c r="A36575" s="1"/>
      <c r="B36575" s="1"/>
      <c r="C36575" s="1"/>
      <c r="D36575" s="8"/>
      <c r="E36575" s="1"/>
      <c r="F36575" s="1"/>
      <c r="G36575" s="1"/>
      <c r="H36575" s="1"/>
    </row>
    <row r="36576">
      <c r="A36576" s="1"/>
      <c r="B36576" s="1"/>
      <c r="C36576" s="1"/>
      <c r="D36576" s="8"/>
      <c r="E36576" s="1"/>
      <c r="F36576" s="1"/>
      <c r="G36576" s="1"/>
      <c r="H36576" s="1"/>
    </row>
    <row r="36577">
      <c r="A36577" s="1"/>
      <c r="B36577" s="1"/>
      <c r="C36577" s="1"/>
      <c r="D36577" s="8"/>
      <c r="E36577" s="1"/>
      <c r="F36577" s="1"/>
      <c r="G36577" s="1"/>
      <c r="H36577" s="1"/>
    </row>
    <row r="36578">
      <c r="A36578" s="1"/>
      <c r="B36578" s="1"/>
      <c r="C36578" s="1"/>
      <c r="D36578" s="8"/>
      <c r="E36578" s="1"/>
      <c r="F36578" s="1"/>
      <c r="G36578" s="1"/>
      <c r="H36578" s="1"/>
    </row>
    <row r="36579">
      <c r="A36579" s="1"/>
      <c r="B36579" s="1"/>
      <c r="C36579" s="1"/>
      <c r="D36579" s="8"/>
      <c r="E36579" s="1"/>
      <c r="F36579" s="1"/>
      <c r="G36579" s="1"/>
      <c r="H36579" s="1"/>
    </row>
    <row r="36580">
      <c r="A36580" s="1"/>
      <c r="B36580" s="1"/>
      <c r="C36580" s="1"/>
      <c r="D36580" s="8"/>
      <c r="E36580" s="1"/>
      <c r="F36580" s="1"/>
      <c r="G36580" s="1"/>
      <c r="H36580" s="1"/>
    </row>
    <row r="36581">
      <c r="A36581" s="1"/>
      <c r="B36581" s="1"/>
      <c r="C36581" s="1"/>
      <c r="D36581" s="8"/>
      <c r="E36581" s="1"/>
      <c r="F36581" s="1"/>
      <c r="G36581" s="1"/>
      <c r="H36581" s="1"/>
    </row>
    <row r="36582">
      <c r="A36582" s="1"/>
      <c r="B36582" s="1"/>
      <c r="C36582" s="1"/>
      <c r="D36582" s="8"/>
      <c r="E36582" s="1"/>
      <c r="F36582" s="1"/>
      <c r="G36582" s="1"/>
      <c r="H36582" s="1"/>
    </row>
    <row r="36583">
      <c r="A36583" s="1"/>
      <c r="B36583" s="1"/>
      <c r="C36583" s="1"/>
      <c r="D36583" s="8"/>
      <c r="E36583" s="1"/>
      <c r="F36583" s="1"/>
      <c r="G36583" s="1"/>
      <c r="H36583" s="1"/>
    </row>
    <row r="36584">
      <c r="A36584" s="1"/>
      <c r="B36584" s="1"/>
      <c r="C36584" s="1"/>
      <c r="D36584" s="8"/>
      <c r="E36584" s="1"/>
      <c r="F36584" s="1"/>
      <c r="G36584" s="1"/>
      <c r="H36584" s="1"/>
    </row>
    <row r="36585">
      <c r="A36585" s="1"/>
      <c r="B36585" s="1"/>
      <c r="C36585" s="1"/>
      <c r="D36585" s="8"/>
      <c r="E36585" s="1"/>
      <c r="F36585" s="1"/>
      <c r="G36585" s="1"/>
      <c r="H36585" s="1"/>
    </row>
    <row r="36586">
      <c r="A36586" s="1"/>
      <c r="B36586" s="1"/>
      <c r="C36586" s="1"/>
      <c r="D36586" s="8"/>
      <c r="E36586" s="1"/>
      <c r="F36586" s="1"/>
      <c r="G36586" s="1"/>
      <c r="H36586" s="1"/>
    </row>
    <row r="36587">
      <c r="A36587" s="1"/>
      <c r="B36587" s="1"/>
      <c r="C36587" s="1"/>
      <c r="D36587" s="8"/>
      <c r="E36587" s="1"/>
      <c r="F36587" s="1"/>
      <c r="G36587" s="1"/>
      <c r="H36587" s="1"/>
    </row>
    <row r="36588">
      <c r="A36588" s="1"/>
      <c r="B36588" s="1"/>
      <c r="C36588" s="1"/>
      <c r="D36588" s="8"/>
      <c r="E36588" s="1"/>
      <c r="F36588" s="1"/>
      <c r="G36588" s="1"/>
      <c r="H36588" s="1"/>
    </row>
    <row r="36589">
      <c r="A36589" s="1"/>
      <c r="B36589" s="1"/>
      <c r="C36589" s="1"/>
      <c r="D36589" s="8"/>
      <c r="E36589" s="1"/>
      <c r="F36589" s="1"/>
      <c r="G36589" s="1"/>
      <c r="H36589" s="1"/>
    </row>
    <row r="36590">
      <c r="A36590" s="1"/>
      <c r="B36590" s="1"/>
      <c r="C36590" s="1"/>
      <c r="D36590" s="8"/>
      <c r="E36590" s="1"/>
      <c r="F36590" s="1"/>
      <c r="G36590" s="1"/>
      <c r="H36590" s="1"/>
    </row>
    <row r="36591">
      <c r="A36591" s="1"/>
      <c r="B36591" s="1"/>
      <c r="C36591" s="1"/>
      <c r="D36591" s="8"/>
      <c r="E36591" s="1"/>
      <c r="F36591" s="1"/>
      <c r="G36591" s="1"/>
      <c r="H36591" s="1"/>
    </row>
    <row r="36592">
      <c r="A36592" s="1"/>
      <c r="B36592" s="1"/>
      <c r="C36592" s="1"/>
      <c r="D36592" s="8"/>
      <c r="E36592" s="1"/>
      <c r="F36592" s="1"/>
      <c r="G36592" s="1"/>
      <c r="H36592" s="1"/>
    </row>
    <row r="36593">
      <c r="A36593" s="1"/>
      <c r="B36593" s="1"/>
      <c r="C36593" s="1"/>
      <c r="D36593" s="8"/>
      <c r="E36593" s="1"/>
      <c r="F36593" s="1"/>
      <c r="G36593" s="1"/>
      <c r="H36593" s="1"/>
    </row>
    <row r="36594">
      <c r="A36594" s="1"/>
      <c r="B36594" s="1"/>
      <c r="C36594" s="1"/>
      <c r="D36594" s="8"/>
      <c r="E36594" s="1"/>
      <c r="F36594" s="1"/>
      <c r="G36594" s="1"/>
      <c r="H36594" s="1"/>
    </row>
    <row r="36595">
      <c r="A36595" s="1"/>
      <c r="B36595" s="1"/>
      <c r="C36595" s="1"/>
      <c r="D36595" s="8"/>
      <c r="E36595" s="1"/>
      <c r="F36595" s="1"/>
      <c r="G36595" s="1"/>
      <c r="H36595" s="1"/>
    </row>
    <row r="36596">
      <c r="A36596" s="1"/>
      <c r="B36596" s="1"/>
      <c r="C36596" s="1"/>
      <c r="D36596" s="8"/>
      <c r="E36596" s="1"/>
      <c r="F36596" s="1"/>
      <c r="G36596" s="1"/>
      <c r="H36596" s="1"/>
    </row>
    <row r="36597">
      <c r="A36597" s="1"/>
      <c r="B36597" s="1"/>
      <c r="C36597" s="1"/>
      <c r="D36597" s="8"/>
      <c r="E36597" s="1"/>
      <c r="F36597" s="1"/>
      <c r="G36597" s="1"/>
      <c r="H36597" s="1"/>
    </row>
    <row r="36598">
      <c r="A36598" s="1"/>
      <c r="B36598" s="1"/>
      <c r="C36598" s="1"/>
      <c r="D36598" s="8"/>
      <c r="E36598" s="1"/>
      <c r="F36598" s="1"/>
      <c r="G36598" s="1"/>
      <c r="H36598" s="1"/>
    </row>
    <row r="36599">
      <c r="A36599" s="1"/>
      <c r="B36599" s="1"/>
      <c r="C36599" s="1"/>
      <c r="D36599" s="8"/>
      <c r="E36599" s="1"/>
      <c r="F36599" s="1"/>
      <c r="G36599" s="1"/>
      <c r="H36599" s="1"/>
    </row>
    <row r="36600">
      <c r="A36600" s="1"/>
      <c r="B36600" s="1"/>
      <c r="C36600" s="1"/>
      <c r="D36600" s="8"/>
      <c r="E36600" s="1"/>
      <c r="F36600" s="1"/>
      <c r="G36600" s="1"/>
      <c r="H36600" s="1"/>
    </row>
    <row r="36601">
      <c r="A36601" s="1"/>
      <c r="B36601" s="1"/>
      <c r="C36601" s="1"/>
      <c r="D36601" s="8"/>
      <c r="E36601" s="1"/>
      <c r="F36601" s="1"/>
      <c r="G36601" s="1"/>
      <c r="H36601" s="1"/>
    </row>
    <row r="36602">
      <c r="A36602" s="1"/>
      <c r="B36602" s="1"/>
      <c r="C36602" s="1"/>
      <c r="D36602" s="8"/>
      <c r="E36602" s="1"/>
      <c r="F36602" s="1"/>
      <c r="G36602" s="1"/>
      <c r="H36602" s="1"/>
    </row>
    <row r="36603">
      <c r="A36603" s="1"/>
      <c r="B36603" s="1"/>
      <c r="C36603" s="1"/>
      <c r="D36603" s="8"/>
      <c r="E36603" s="1"/>
      <c r="F36603" s="1"/>
      <c r="G36603" s="1"/>
      <c r="H36603" s="1"/>
    </row>
    <row r="36604">
      <c r="A36604" s="1"/>
      <c r="B36604" s="1"/>
      <c r="C36604" s="1"/>
      <c r="D36604" s="8"/>
      <c r="E36604" s="1"/>
      <c r="F36604" s="1"/>
      <c r="G36604" s="1"/>
      <c r="H36604" s="1"/>
    </row>
    <row r="36605">
      <c r="A36605" s="1"/>
      <c r="B36605" s="1"/>
      <c r="C36605" s="1"/>
      <c r="D36605" s="8"/>
      <c r="E36605" s="1"/>
      <c r="F36605" s="1"/>
      <c r="G36605" s="1"/>
      <c r="H36605" s="1"/>
    </row>
    <row r="36606">
      <c r="A36606" s="1"/>
      <c r="B36606" s="1"/>
      <c r="C36606" s="1"/>
      <c r="D36606" s="8"/>
      <c r="E36606" s="1"/>
      <c r="F36606" s="1"/>
      <c r="G36606" s="1"/>
      <c r="H36606" s="1"/>
    </row>
    <row r="36607">
      <c r="A36607" s="1"/>
      <c r="B36607" s="1"/>
      <c r="C36607" s="1"/>
      <c r="D36607" s="8"/>
      <c r="E36607" s="1"/>
      <c r="F36607" s="1"/>
      <c r="G36607" s="1"/>
      <c r="H36607" s="1"/>
    </row>
    <row r="36608">
      <c r="A36608" s="1"/>
      <c r="B36608" s="1"/>
      <c r="C36608" s="1"/>
      <c r="D36608" s="8"/>
      <c r="E36608" s="1"/>
      <c r="F36608" s="1"/>
      <c r="G36608" s="1"/>
      <c r="H36608" s="1"/>
    </row>
    <row r="36609">
      <c r="A36609" s="1"/>
      <c r="B36609" s="1"/>
      <c r="C36609" s="1"/>
      <c r="D36609" s="8"/>
      <c r="E36609" s="1"/>
      <c r="F36609" s="1"/>
      <c r="G36609" s="1"/>
      <c r="H36609" s="1"/>
    </row>
    <row r="36610">
      <c r="A36610" s="1"/>
      <c r="B36610" s="1"/>
      <c r="C36610" s="1"/>
      <c r="D36610" s="8"/>
      <c r="E36610" s="1"/>
      <c r="F36610" s="1"/>
      <c r="G36610" s="1"/>
      <c r="H36610" s="1"/>
    </row>
    <row r="36611">
      <c r="A36611" s="1"/>
      <c r="B36611" s="1"/>
      <c r="C36611" s="1"/>
      <c r="D36611" s="8"/>
      <c r="E36611" s="1"/>
      <c r="F36611" s="1"/>
      <c r="G36611" s="1"/>
      <c r="H36611" s="1"/>
    </row>
    <row r="36612">
      <c r="A36612" s="1"/>
      <c r="B36612" s="1"/>
      <c r="C36612" s="1"/>
      <c r="D36612" s="8"/>
      <c r="E36612" s="1"/>
      <c r="F36612" s="1"/>
      <c r="G36612" s="1"/>
      <c r="H36612" s="1"/>
    </row>
    <row r="36613">
      <c r="A36613" s="1"/>
      <c r="B36613" s="1"/>
      <c r="C36613" s="1"/>
      <c r="D36613" s="8"/>
      <c r="E36613" s="1"/>
      <c r="F36613" s="1"/>
      <c r="G36613" s="1"/>
      <c r="H36613" s="1"/>
    </row>
    <row r="36614">
      <c r="A36614" s="1"/>
      <c r="B36614" s="1"/>
      <c r="C36614" s="1"/>
      <c r="D36614" s="8"/>
      <c r="E36614" s="1"/>
      <c r="F36614" s="1"/>
      <c r="G36614" s="1"/>
      <c r="H36614" s="1"/>
    </row>
    <row r="36615">
      <c r="A36615" s="1"/>
      <c r="B36615" s="1"/>
      <c r="C36615" s="1"/>
      <c r="D36615" s="8"/>
      <c r="E36615" s="1"/>
      <c r="F36615" s="1"/>
      <c r="G36615" s="1"/>
      <c r="H36615" s="1"/>
    </row>
    <row r="36616">
      <c r="A36616" s="1"/>
      <c r="B36616" s="1"/>
      <c r="C36616" s="1"/>
      <c r="D36616" s="8"/>
      <c r="E36616" s="1"/>
      <c r="F36616" s="1"/>
      <c r="G36616" s="1"/>
      <c r="H36616" s="1"/>
    </row>
    <row r="36617">
      <c r="A36617" s="1"/>
      <c r="B36617" s="1"/>
      <c r="C36617" s="1"/>
      <c r="D36617" s="8"/>
      <c r="E36617" s="1"/>
      <c r="F36617" s="1"/>
      <c r="G36617" s="1"/>
      <c r="H36617" s="1"/>
    </row>
    <row r="36618">
      <c r="A36618" s="1"/>
      <c r="B36618" s="1"/>
      <c r="C36618" s="1"/>
      <c r="D36618" s="8"/>
      <c r="E36618" s="1"/>
      <c r="F36618" s="1"/>
      <c r="G36618" s="1"/>
      <c r="H36618" s="1"/>
    </row>
    <row r="36619">
      <c r="A36619" s="1"/>
      <c r="B36619" s="1"/>
      <c r="C36619" s="1"/>
      <c r="D36619" s="8"/>
      <c r="E36619" s="1"/>
      <c r="F36619" s="1"/>
      <c r="G36619" s="1"/>
      <c r="H36619" s="1"/>
    </row>
    <row r="36620">
      <c r="A36620" s="1"/>
      <c r="B36620" s="1"/>
      <c r="C36620" s="1"/>
      <c r="D36620" s="8"/>
      <c r="E36620" s="1"/>
      <c r="F36620" s="1"/>
      <c r="G36620" s="1"/>
      <c r="H36620" s="1"/>
    </row>
    <row r="36621">
      <c r="A36621" s="1"/>
      <c r="B36621" s="1"/>
      <c r="C36621" s="1"/>
      <c r="D36621" s="8"/>
      <c r="E36621" s="1"/>
      <c r="F36621" s="1"/>
      <c r="G36621" s="1"/>
      <c r="H36621" s="1"/>
    </row>
    <row r="36622">
      <c r="A36622" s="1"/>
      <c r="B36622" s="1"/>
      <c r="C36622" s="1"/>
      <c r="D36622" s="8"/>
      <c r="E36622" s="1"/>
      <c r="F36622" s="1"/>
      <c r="G36622" s="1"/>
      <c r="H36622" s="1"/>
    </row>
    <row r="36623">
      <c r="A36623" s="1"/>
      <c r="B36623" s="1"/>
      <c r="C36623" s="1"/>
      <c r="D36623" s="8"/>
      <c r="E36623" s="1"/>
      <c r="F36623" s="1"/>
      <c r="G36623" s="1"/>
      <c r="H36623" s="1"/>
    </row>
    <row r="36624">
      <c r="A36624" s="1"/>
      <c r="B36624" s="1"/>
      <c r="C36624" s="1"/>
      <c r="D36624" s="8"/>
      <c r="E36624" s="1"/>
      <c r="F36624" s="1"/>
      <c r="G36624" s="1"/>
      <c r="H36624" s="1"/>
    </row>
    <row r="36625">
      <c r="A36625" s="1"/>
      <c r="B36625" s="1"/>
      <c r="C36625" s="1"/>
      <c r="D36625" s="8"/>
      <c r="E36625" s="1"/>
      <c r="F36625" s="1"/>
      <c r="G36625" s="1"/>
      <c r="H36625" s="1"/>
    </row>
    <row r="36626">
      <c r="A36626" s="1"/>
      <c r="B36626" s="1"/>
      <c r="C36626" s="1"/>
      <c r="D36626" s="8"/>
      <c r="E36626" s="1"/>
      <c r="F36626" s="1"/>
      <c r="G36626" s="1"/>
      <c r="H36626" s="1"/>
    </row>
    <row r="36627">
      <c r="A36627" s="1"/>
      <c r="B36627" s="1"/>
      <c r="C36627" s="1"/>
      <c r="D36627" s="8"/>
      <c r="E36627" s="1"/>
      <c r="F36627" s="1"/>
      <c r="G36627" s="1"/>
      <c r="H36627" s="1"/>
    </row>
    <row r="36628">
      <c r="A36628" s="1"/>
      <c r="B36628" s="1"/>
      <c r="C36628" s="1"/>
      <c r="D36628" s="8"/>
      <c r="E36628" s="1"/>
      <c r="F36628" s="1"/>
      <c r="G36628" s="1"/>
      <c r="H36628" s="1"/>
    </row>
    <row r="36629">
      <c r="A36629" s="1"/>
      <c r="B36629" s="1"/>
      <c r="C36629" s="1"/>
      <c r="D36629" s="8"/>
      <c r="E36629" s="1"/>
      <c r="F36629" s="1"/>
      <c r="G36629" s="1"/>
      <c r="H36629" s="1"/>
    </row>
    <row r="36630">
      <c r="A36630" s="1"/>
      <c r="B36630" s="1"/>
      <c r="C36630" s="1"/>
      <c r="D36630" s="8"/>
      <c r="E36630" s="1"/>
      <c r="F36630" s="1"/>
      <c r="G36630" s="1"/>
      <c r="H36630" s="1"/>
    </row>
    <row r="36631">
      <c r="A36631" s="1"/>
      <c r="B36631" s="1"/>
      <c r="C36631" s="1"/>
      <c r="D36631" s="8"/>
      <c r="E36631" s="1"/>
      <c r="F36631" s="1"/>
      <c r="G36631" s="1"/>
      <c r="H36631" s="1"/>
    </row>
    <row r="36632">
      <c r="A36632" s="1"/>
      <c r="B36632" s="1"/>
      <c r="C36632" s="1"/>
      <c r="D36632" s="8"/>
      <c r="E36632" s="1"/>
      <c r="F36632" s="1"/>
      <c r="G36632" s="1"/>
      <c r="H36632" s="1"/>
    </row>
    <row r="36633">
      <c r="A36633" s="1"/>
      <c r="B36633" s="1"/>
      <c r="C36633" s="1"/>
      <c r="D36633" s="8"/>
      <c r="E36633" s="1"/>
      <c r="F36633" s="1"/>
      <c r="G36633" s="1"/>
      <c r="H36633" s="1"/>
    </row>
    <row r="36634">
      <c r="A36634" s="1"/>
      <c r="B36634" s="1"/>
      <c r="C36634" s="1"/>
      <c r="D36634" s="8"/>
      <c r="E36634" s="1"/>
      <c r="F36634" s="1"/>
      <c r="G36634" s="1"/>
      <c r="H36634" s="1"/>
    </row>
    <row r="36635">
      <c r="A36635" s="1"/>
      <c r="B36635" s="1"/>
      <c r="C36635" s="1"/>
      <c r="D36635" s="8"/>
      <c r="E36635" s="1"/>
      <c r="F36635" s="1"/>
      <c r="G36635" s="1"/>
      <c r="H36635" s="1"/>
    </row>
    <row r="36636">
      <c r="A36636" s="1"/>
      <c r="B36636" s="1"/>
      <c r="C36636" s="1"/>
      <c r="D36636" s="8"/>
      <c r="E36636" s="1"/>
      <c r="F36636" s="1"/>
      <c r="G36636" s="1"/>
      <c r="H36636" s="1"/>
    </row>
    <row r="36637">
      <c r="A36637" s="1"/>
      <c r="B36637" s="1"/>
      <c r="C36637" s="1"/>
      <c r="D36637" s="8"/>
      <c r="E36637" s="1"/>
      <c r="F36637" s="1"/>
      <c r="G36637" s="1"/>
      <c r="H36637" s="1"/>
    </row>
    <row r="36638">
      <c r="A36638" s="1"/>
      <c r="B36638" s="1"/>
      <c r="C36638" s="1"/>
      <c r="D36638" s="8"/>
      <c r="E36638" s="1"/>
      <c r="F36638" s="1"/>
      <c r="G36638" s="1"/>
      <c r="H36638" s="1"/>
    </row>
    <row r="36639">
      <c r="A36639" s="1"/>
      <c r="B36639" s="1"/>
      <c r="C36639" s="1"/>
      <c r="D36639" s="8"/>
      <c r="E36639" s="1"/>
      <c r="F36639" s="1"/>
      <c r="G36639" s="1"/>
      <c r="H36639" s="1"/>
    </row>
    <row r="36640">
      <c r="A36640" s="1"/>
      <c r="B36640" s="1"/>
      <c r="C36640" s="1"/>
      <c r="D36640" s="8"/>
      <c r="E36640" s="1"/>
      <c r="F36640" s="1"/>
      <c r="G36640" s="1"/>
      <c r="H36640" s="1"/>
    </row>
    <row r="36641">
      <c r="A36641" s="1"/>
      <c r="B36641" s="1"/>
      <c r="C36641" s="1"/>
      <c r="D36641" s="8"/>
      <c r="E36641" s="1"/>
      <c r="F36641" s="1"/>
      <c r="G36641" s="1"/>
      <c r="H36641" s="1"/>
    </row>
    <row r="36642">
      <c r="A36642" s="1"/>
      <c r="B36642" s="1"/>
      <c r="C36642" s="1"/>
      <c r="D36642" s="8"/>
      <c r="E36642" s="1"/>
      <c r="F36642" s="1"/>
      <c r="G36642" s="1"/>
      <c r="H36642" s="1"/>
    </row>
    <row r="36643">
      <c r="A36643" s="1"/>
      <c r="B36643" s="1"/>
      <c r="C36643" s="1"/>
      <c r="D36643" s="8"/>
      <c r="E36643" s="1"/>
      <c r="F36643" s="1"/>
      <c r="G36643" s="1"/>
      <c r="H36643" s="1"/>
    </row>
    <row r="36644">
      <c r="A36644" s="1"/>
      <c r="B36644" s="1"/>
      <c r="C36644" s="1"/>
      <c r="D36644" s="8"/>
      <c r="E36644" s="1"/>
      <c r="F36644" s="1"/>
      <c r="G36644" s="1"/>
      <c r="H36644" s="1"/>
    </row>
    <row r="36645">
      <c r="A36645" s="1"/>
      <c r="B36645" s="1"/>
      <c r="C36645" s="1"/>
      <c r="D36645" s="8"/>
      <c r="E36645" s="1"/>
      <c r="F36645" s="1"/>
      <c r="G36645" s="1"/>
      <c r="H36645" s="1"/>
    </row>
    <row r="36646">
      <c r="A36646" s="1"/>
      <c r="B36646" s="1"/>
      <c r="C36646" s="1"/>
      <c r="D36646" s="8"/>
      <c r="E36646" s="1"/>
      <c r="F36646" s="1"/>
      <c r="G36646" s="1"/>
      <c r="H36646" s="1"/>
    </row>
    <row r="36647">
      <c r="A36647" s="1"/>
      <c r="B36647" s="1"/>
      <c r="C36647" s="1"/>
      <c r="D36647" s="8"/>
      <c r="E36647" s="1"/>
      <c r="F36647" s="1"/>
      <c r="G36647" s="1"/>
      <c r="H36647" s="1"/>
    </row>
    <row r="36648">
      <c r="A36648" s="1"/>
      <c r="B36648" s="1"/>
      <c r="C36648" s="1"/>
      <c r="D36648" s="8"/>
      <c r="E36648" s="1"/>
      <c r="F36648" s="1"/>
      <c r="G36648" s="1"/>
      <c r="H36648" s="1"/>
    </row>
    <row r="36649">
      <c r="A36649" s="1"/>
      <c r="B36649" s="1"/>
      <c r="C36649" s="1"/>
      <c r="D36649" s="8"/>
      <c r="E36649" s="1"/>
      <c r="F36649" s="1"/>
      <c r="G36649" s="1"/>
      <c r="H36649" s="1"/>
    </row>
    <row r="36650">
      <c r="A36650" s="1"/>
      <c r="B36650" s="1"/>
      <c r="C36650" s="1"/>
      <c r="D36650" s="8"/>
      <c r="E36650" s="1"/>
      <c r="F36650" s="1"/>
      <c r="G36650" s="1"/>
      <c r="H36650" s="1"/>
    </row>
    <row r="36651">
      <c r="A36651" s="1"/>
      <c r="B36651" s="1"/>
      <c r="C36651" s="1"/>
      <c r="D36651" s="8"/>
      <c r="E36651" s="1"/>
      <c r="F36651" s="1"/>
      <c r="G36651" s="1"/>
      <c r="H36651" s="1"/>
    </row>
    <row r="36652">
      <c r="A36652" s="1"/>
      <c r="B36652" s="1"/>
      <c r="C36652" s="1"/>
      <c r="D36652" s="8"/>
      <c r="E36652" s="1"/>
      <c r="F36652" s="1"/>
      <c r="G36652" s="1"/>
      <c r="H36652" s="1"/>
    </row>
    <row r="36653">
      <c r="A36653" s="1"/>
      <c r="B36653" s="1"/>
      <c r="C36653" s="1"/>
      <c r="D36653" s="8"/>
      <c r="E36653" s="1"/>
      <c r="F36653" s="1"/>
      <c r="G36653" s="1"/>
      <c r="H36653" s="1"/>
    </row>
    <row r="36654">
      <c r="A36654" s="1"/>
      <c r="B36654" s="1"/>
      <c r="C36654" s="1"/>
      <c r="D36654" s="8"/>
      <c r="E36654" s="1"/>
      <c r="F36654" s="1"/>
      <c r="G36654" s="1"/>
      <c r="H36654" s="1"/>
    </row>
    <row r="36655">
      <c r="A36655" s="1"/>
      <c r="B36655" s="1"/>
      <c r="C36655" s="1"/>
      <c r="D36655" s="8"/>
      <c r="E36655" s="1"/>
      <c r="F36655" s="1"/>
      <c r="G36655" s="1"/>
      <c r="H36655" s="1"/>
    </row>
    <row r="36656">
      <c r="A36656" s="1"/>
      <c r="B36656" s="1"/>
      <c r="C36656" s="1"/>
      <c r="D36656" s="8"/>
      <c r="E36656" s="1"/>
      <c r="F36656" s="1"/>
      <c r="G36656" s="1"/>
      <c r="H36656" s="1"/>
    </row>
    <row r="36657">
      <c r="A36657" s="1"/>
      <c r="B36657" s="1"/>
      <c r="C36657" s="1"/>
      <c r="D36657" s="8"/>
      <c r="E36657" s="1"/>
      <c r="F36657" s="1"/>
      <c r="G36657" s="1"/>
      <c r="H36657" s="1"/>
    </row>
    <row r="36658">
      <c r="A36658" s="1"/>
      <c r="B36658" s="1"/>
      <c r="C36658" s="1"/>
      <c r="D36658" s="8"/>
      <c r="E36658" s="1"/>
      <c r="F36658" s="1"/>
      <c r="G36658" s="1"/>
      <c r="H36658" s="1"/>
    </row>
    <row r="36659">
      <c r="A36659" s="1"/>
      <c r="B36659" s="1"/>
      <c r="C36659" s="1"/>
      <c r="D36659" s="8"/>
      <c r="E36659" s="1"/>
      <c r="F36659" s="1"/>
      <c r="G36659" s="1"/>
      <c r="H36659" s="1"/>
    </row>
    <row r="36660">
      <c r="A36660" s="1"/>
      <c r="B36660" s="1"/>
      <c r="C36660" s="1"/>
      <c r="D36660" s="8"/>
      <c r="E36660" s="1"/>
      <c r="F36660" s="1"/>
      <c r="G36660" s="1"/>
      <c r="H36660" s="1"/>
    </row>
    <row r="36661">
      <c r="A36661" s="1"/>
      <c r="B36661" s="1"/>
      <c r="C36661" s="1"/>
      <c r="D36661" s="8"/>
      <c r="E36661" s="1"/>
      <c r="F36661" s="1"/>
      <c r="G36661" s="1"/>
      <c r="H36661" s="1"/>
    </row>
    <row r="36662">
      <c r="A36662" s="1"/>
      <c r="B36662" s="1"/>
      <c r="C36662" s="1"/>
      <c r="D36662" s="8"/>
      <c r="E36662" s="1"/>
      <c r="F36662" s="1"/>
      <c r="G36662" s="1"/>
      <c r="H36662" s="1"/>
    </row>
    <row r="36663">
      <c r="A36663" s="1"/>
      <c r="B36663" s="1"/>
      <c r="C36663" s="1"/>
      <c r="D36663" s="8"/>
      <c r="E36663" s="1"/>
      <c r="F36663" s="1"/>
      <c r="G36663" s="1"/>
      <c r="H36663" s="1"/>
    </row>
    <row r="36664">
      <c r="A36664" s="1"/>
      <c r="B36664" s="1"/>
      <c r="C36664" s="1"/>
      <c r="D36664" s="8"/>
      <c r="E36664" s="1"/>
      <c r="F36664" s="1"/>
      <c r="G36664" s="1"/>
      <c r="H36664" s="1"/>
    </row>
    <row r="36665">
      <c r="A36665" s="1"/>
      <c r="B36665" s="1"/>
      <c r="C36665" s="1"/>
      <c r="D36665" s="8"/>
      <c r="E36665" s="1"/>
      <c r="F36665" s="1"/>
      <c r="G36665" s="1"/>
      <c r="H36665" s="1"/>
    </row>
    <row r="36666">
      <c r="A36666" s="1"/>
      <c r="B36666" s="1"/>
      <c r="C36666" s="1"/>
      <c r="D36666" s="8"/>
      <c r="E36666" s="1"/>
      <c r="F36666" s="1"/>
      <c r="G36666" s="1"/>
      <c r="H36666" s="1"/>
    </row>
    <row r="36667">
      <c r="A36667" s="1"/>
      <c r="B36667" s="1"/>
      <c r="C36667" s="1"/>
      <c r="D36667" s="8"/>
      <c r="E36667" s="1"/>
      <c r="F36667" s="1"/>
      <c r="G36667" s="1"/>
      <c r="H36667" s="1"/>
    </row>
    <row r="36668">
      <c r="A36668" s="1"/>
      <c r="B36668" s="1"/>
      <c r="C36668" s="1"/>
      <c r="D36668" s="8"/>
      <c r="E36668" s="1"/>
      <c r="F36668" s="1"/>
      <c r="G36668" s="1"/>
      <c r="H36668" s="1"/>
    </row>
    <row r="36669">
      <c r="A36669" s="1"/>
      <c r="B36669" s="1"/>
      <c r="C36669" s="1"/>
      <c r="D36669" s="8"/>
      <c r="E36669" s="1"/>
      <c r="F36669" s="1"/>
      <c r="G36669" s="1"/>
      <c r="H36669" s="1"/>
    </row>
    <row r="36670">
      <c r="A36670" s="1"/>
      <c r="B36670" s="1"/>
      <c r="C36670" s="1"/>
      <c r="D36670" s="8"/>
      <c r="E36670" s="1"/>
      <c r="F36670" s="1"/>
      <c r="G36670" s="1"/>
      <c r="H36670" s="1"/>
    </row>
    <row r="36671">
      <c r="A36671" s="1"/>
      <c r="B36671" s="1"/>
      <c r="C36671" s="1"/>
      <c r="D36671" s="8"/>
      <c r="E36671" s="1"/>
      <c r="F36671" s="1"/>
      <c r="G36671" s="1"/>
      <c r="H36671" s="1"/>
    </row>
    <row r="36672">
      <c r="A36672" s="1"/>
      <c r="B36672" s="1"/>
      <c r="C36672" s="1"/>
      <c r="D36672" s="8"/>
      <c r="E36672" s="1"/>
      <c r="F36672" s="1"/>
      <c r="G36672" s="1"/>
      <c r="H36672" s="1"/>
    </row>
    <row r="36673">
      <c r="A36673" s="1"/>
      <c r="B36673" s="1"/>
      <c r="C36673" s="1"/>
      <c r="D36673" s="8"/>
      <c r="E36673" s="1"/>
      <c r="F36673" s="1"/>
      <c r="G36673" s="1"/>
      <c r="H36673" s="1"/>
    </row>
    <row r="36674">
      <c r="A36674" s="1"/>
      <c r="B36674" s="1"/>
      <c r="C36674" s="1"/>
      <c r="D36674" s="8"/>
      <c r="E36674" s="1"/>
      <c r="F36674" s="1"/>
      <c r="G36674" s="1"/>
      <c r="H36674" s="1"/>
    </row>
    <row r="36675">
      <c r="A36675" s="1"/>
      <c r="B36675" s="1"/>
      <c r="C36675" s="1"/>
      <c r="D36675" s="8"/>
      <c r="E36675" s="1"/>
      <c r="F36675" s="1"/>
      <c r="G36675" s="1"/>
      <c r="H36675" s="1"/>
    </row>
    <row r="36676">
      <c r="A36676" s="1"/>
      <c r="B36676" s="1"/>
      <c r="C36676" s="1"/>
      <c r="D36676" s="8"/>
      <c r="E36676" s="1"/>
      <c r="F36676" s="1"/>
      <c r="G36676" s="1"/>
      <c r="H36676" s="1"/>
    </row>
    <row r="36677">
      <c r="A36677" s="1"/>
      <c r="B36677" s="1"/>
      <c r="C36677" s="1"/>
      <c r="D36677" s="8"/>
      <c r="E36677" s="1"/>
      <c r="F36677" s="1"/>
      <c r="G36677" s="1"/>
      <c r="H36677" s="1"/>
    </row>
    <row r="36678">
      <c r="A36678" s="1"/>
      <c r="B36678" s="1"/>
      <c r="C36678" s="1"/>
      <c r="D36678" s="8"/>
      <c r="E36678" s="1"/>
      <c r="F36678" s="1"/>
      <c r="G36678" s="1"/>
      <c r="H36678" s="1"/>
    </row>
    <row r="36679">
      <c r="A36679" s="1"/>
      <c r="B36679" s="1"/>
      <c r="C36679" s="1"/>
      <c r="D36679" s="8"/>
      <c r="E36679" s="1"/>
      <c r="F36679" s="1"/>
      <c r="G36679" s="1"/>
      <c r="H36679" s="1"/>
    </row>
    <row r="36680">
      <c r="A36680" s="1"/>
      <c r="B36680" s="1"/>
      <c r="C36680" s="1"/>
      <c r="D36680" s="8"/>
      <c r="E36680" s="1"/>
      <c r="F36680" s="1"/>
      <c r="G36680" s="1"/>
      <c r="H36680" s="1"/>
    </row>
    <row r="36681">
      <c r="A36681" s="1"/>
      <c r="B36681" s="1"/>
      <c r="C36681" s="1"/>
      <c r="D36681" s="8"/>
      <c r="E36681" s="1"/>
      <c r="F36681" s="1"/>
      <c r="G36681" s="1"/>
      <c r="H36681" s="1"/>
    </row>
    <row r="36682">
      <c r="A36682" s="1"/>
      <c r="B36682" s="1"/>
      <c r="C36682" s="1"/>
      <c r="D36682" s="8"/>
      <c r="E36682" s="1"/>
      <c r="F36682" s="1"/>
      <c r="G36682" s="1"/>
      <c r="H36682" s="1"/>
    </row>
    <row r="36683">
      <c r="A36683" s="1"/>
      <c r="B36683" s="1"/>
      <c r="C36683" s="1"/>
      <c r="D36683" s="8"/>
      <c r="E36683" s="1"/>
      <c r="F36683" s="1"/>
      <c r="G36683" s="1"/>
      <c r="H36683" s="1"/>
    </row>
    <row r="36684">
      <c r="A36684" s="1"/>
      <c r="B36684" s="1"/>
      <c r="C36684" s="1"/>
      <c r="D36684" s="8"/>
      <c r="E36684" s="1"/>
      <c r="F36684" s="1"/>
      <c r="G36684" s="1"/>
      <c r="H36684" s="1"/>
    </row>
    <row r="36685">
      <c r="A36685" s="1"/>
      <c r="B36685" s="1"/>
      <c r="C36685" s="1"/>
      <c r="D36685" s="8"/>
      <c r="E36685" s="1"/>
      <c r="F36685" s="1"/>
      <c r="G36685" s="1"/>
      <c r="H36685" s="1"/>
    </row>
    <row r="36686">
      <c r="A36686" s="1"/>
      <c r="B36686" s="1"/>
      <c r="C36686" s="1"/>
      <c r="D36686" s="8"/>
      <c r="E36686" s="1"/>
      <c r="F36686" s="1"/>
      <c r="G36686" s="1"/>
      <c r="H36686" s="1"/>
    </row>
    <row r="36687">
      <c r="A36687" s="1"/>
      <c r="B36687" s="1"/>
      <c r="C36687" s="1"/>
      <c r="D36687" s="8"/>
      <c r="E36687" s="1"/>
      <c r="F36687" s="1"/>
      <c r="G36687" s="1"/>
      <c r="H36687" s="1"/>
    </row>
    <row r="36688">
      <c r="A36688" s="1"/>
      <c r="B36688" s="1"/>
      <c r="C36688" s="1"/>
      <c r="D36688" s="8"/>
      <c r="E36688" s="1"/>
      <c r="F36688" s="1"/>
      <c r="G36688" s="1"/>
      <c r="H36688" s="1"/>
    </row>
    <row r="36689">
      <c r="A36689" s="1"/>
      <c r="B36689" s="1"/>
      <c r="C36689" s="1"/>
      <c r="D36689" s="8"/>
      <c r="E36689" s="1"/>
      <c r="F36689" s="1"/>
      <c r="G36689" s="1"/>
      <c r="H36689" s="1"/>
    </row>
    <row r="36690">
      <c r="A36690" s="1"/>
      <c r="B36690" s="1"/>
      <c r="C36690" s="1"/>
      <c r="D36690" s="8"/>
      <c r="E36690" s="1"/>
      <c r="F36690" s="1"/>
      <c r="G36690" s="1"/>
      <c r="H36690" s="1"/>
    </row>
    <row r="36691">
      <c r="A36691" s="1"/>
      <c r="B36691" s="1"/>
      <c r="C36691" s="1"/>
      <c r="D36691" s="8"/>
      <c r="E36691" s="1"/>
      <c r="F36691" s="1"/>
      <c r="G36691" s="1"/>
      <c r="H36691" s="1"/>
    </row>
    <row r="36692">
      <c r="A36692" s="1"/>
      <c r="B36692" s="1"/>
      <c r="C36692" s="1"/>
      <c r="D36692" s="8"/>
      <c r="E36692" s="1"/>
      <c r="F36692" s="1"/>
      <c r="G36692" s="1"/>
      <c r="H36692" s="1"/>
    </row>
    <row r="36693">
      <c r="A36693" s="1"/>
      <c r="B36693" s="1"/>
      <c r="C36693" s="1"/>
      <c r="D36693" s="8"/>
      <c r="E36693" s="1"/>
      <c r="F36693" s="1"/>
      <c r="G36693" s="1"/>
      <c r="H36693" s="1"/>
    </row>
    <row r="36694">
      <c r="A36694" s="1"/>
      <c r="B36694" s="1"/>
      <c r="C36694" s="1"/>
      <c r="D36694" s="8"/>
      <c r="E36694" s="1"/>
      <c r="F36694" s="1"/>
      <c r="G36694" s="1"/>
      <c r="H36694" s="1"/>
    </row>
    <row r="36695">
      <c r="A36695" s="1"/>
      <c r="B36695" s="1"/>
      <c r="C36695" s="1"/>
      <c r="D36695" s="8"/>
      <c r="E36695" s="1"/>
      <c r="F36695" s="1"/>
      <c r="G36695" s="1"/>
      <c r="H36695" s="1"/>
    </row>
    <row r="36696">
      <c r="A36696" s="1"/>
      <c r="B36696" s="1"/>
      <c r="C36696" s="1"/>
      <c r="D36696" s="8"/>
      <c r="E36696" s="1"/>
      <c r="F36696" s="1"/>
      <c r="G36696" s="1"/>
      <c r="H36696" s="1"/>
    </row>
    <row r="36697">
      <c r="A36697" s="1"/>
      <c r="B36697" s="1"/>
      <c r="C36697" s="1"/>
      <c r="D36697" s="8"/>
      <c r="E36697" s="1"/>
      <c r="F36697" s="1"/>
      <c r="G36697" s="1"/>
      <c r="H36697" s="1"/>
    </row>
    <row r="36698">
      <c r="A36698" s="1"/>
      <c r="B36698" s="1"/>
      <c r="C36698" s="1"/>
      <c r="D36698" s="8"/>
      <c r="E36698" s="1"/>
      <c r="F36698" s="1"/>
      <c r="G36698" s="1"/>
      <c r="H36698" s="1"/>
    </row>
    <row r="36699">
      <c r="A36699" s="1"/>
      <c r="B36699" s="1"/>
      <c r="C36699" s="1"/>
      <c r="D36699" s="8"/>
      <c r="E36699" s="1"/>
      <c r="F36699" s="1"/>
      <c r="G36699" s="1"/>
      <c r="H36699" s="1"/>
    </row>
    <row r="36700">
      <c r="A36700" s="1"/>
      <c r="B36700" s="1"/>
      <c r="C36700" s="1"/>
      <c r="D36700" s="8"/>
      <c r="E36700" s="1"/>
      <c r="F36700" s="1"/>
      <c r="G36700" s="1"/>
      <c r="H36700" s="1"/>
    </row>
    <row r="36701">
      <c r="A36701" s="1"/>
      <c r="B36701" s="1"/>
      <c r="C36701" s="1"/>
      <c r="D36701" s="8"/>
      <c r="E36701" s="1"/>
      <c r="F36701" s="1"/>
      <c r="G36701" s="1"/>
      <c r="H36701" s="1"/>
    </row>
    <row r="36702">
      <c r="A36702" s="1"/>
      <c r="B36702" s="1"/>
      <c r="C36702" s="1"/>
      <c r="D36702" s="8"/>
      <c r="E36702" s="1"/>
      <c r="F36702" s="1"/>
      <c r="G36702" s="1"/>
      <c r="H36702" s="1"/>
    </row>
    <row r="36703">
      <c r="A36703" s="1"/>
      <c r="B36703" s="1"/>
      <c r="C36703" s="1"/>
      <c r="D36703" s="8"/>
      <c r="E36703" s="1"/>
      <c r="F36703" s="1"/>
      <c r="G36703" s="1"/>
      <c r="H36703" s="1"/>
    </row>
    <row r="36704">
      <c r="A36704" s="1"/>
      <c r="B36704" s="1"/>
      <c r="C36704" s="1"/>
      <c r="D36704" s="8"/>
      <c r="E36704" s="1"/>
      <c r="F36704" s="1"/>
      <c r="G36704" s="1"/>
      <c r="H36704" s="1"/>
    </row>
    <row r="36705">
      <c r="A36705" s="1"/>
      <c r="B36705" s="1"/>
      <c r="C36705" s="1"/>
      <c r="D36705" s="8"/>
      <c r="E36705" s="1"/>
      <c r="F36705" s="1"/>
      <c r="G36705" s="1"/>
      <c r="H36705" s="1"/>
    </row>
    <row r="36706">
      <c r="A36706" s="1"/>
      <c r="B36706" s="1"/>
      <c r="C36706" s="1"/>
      <c r="D36706" s="8"/>
      <c r="E36706" s="1"/>
      <c r="F36706" s="1"/>
      <c r="G36706" s="1"/>
      <c r="H36706" s="1"/>
    </row>
    <row r="36707">
      <c r="A36707" s="1"/>
      <c r="B36707" s="1"/>
      <c r="C36707" s="1"/>
      <c r="D36707" s="8"/>
      <c r="E36707" s="1"/>
      <c r="F36707" s="1"/>
      <c r="G36707" s="1"/>
      <c r="H36707" s="1"/>
    </row>
    <row r="36708">
      <c r="A36708" s="1"/>
      <c r="B36708" s="1"/>
      <c r="C36708" s="1"/>
      <c r="D36708" s="8"/>
      <c r="E36708" s="1"/>
      <c r="F36708" s="1"/>
      <c r="G36708" s="1"/>
      <c r="H36708" s="1"/>
    </row>
    <row r="36709">
      <c r="A36709" s="1"/>
      <c r="B36709" s="1"/>
      <c r="C36709" s="1"/>
      <c r="D36709" s="8"/>
      <c r="E36709" s="1"/>
      <c r="F36709" s="1"/>
      <c r="G36709" s="1"/>
      <c r="H36709" s="1"/>
    </row>
    <row r="36710">
      <c r="A36710" s="1"/>
      <c r="B36710" s="1"/>
      <c r="C36710" s="1"/>
      <c r="D36710" s="8"/>
      <c r="E36710" s="1"/>
      <c r="F36710" s="1"/>
      <c r="G36710" s="1"/>
      <c r="H36710" s="1"/>
    </row>
    <row r="36711">
      <c r="A36711" s="1"/>
      <c r="B36711" s="1"/>
      <c r="C36711" s="1"/>
      <c r="D36711" s="8"/>
      <c r="E36711" s="1"/>
      <c r="F36711" s="1"/>
      <c r="G36711" s="1"/>
      <c r="H36711" s="1"/>
    </row>
    <row r="36712">
      <c r="A36712" s="1"/>
      <c r="B36712" s="1"/>
      <c r="C36712" s="1"/>
      <c r="D36712" s="8"/>
      <c r="E36712" s="1"/>
      <c r="F36712" s="1"/>
      <c r="G36712" s="1"/>
      <c r="H36712" s="1"/>
    </row>
    <row r="36713">
      <c r="A36713" s="1"/>
      <c r="B36713" s="1"/>
      <c r="C36713" s="1"/>
      <c r="D36713" s="8"/>
      <c r="E36713" s="1"/>
      <c r="F36713" s="1"/>
      <c r="G36713" s="1"/>
      <c r="H36713" s="1"/>
    </row>
    <row r="36714">
      <c r="A36714" s="1"/>
      <c r="B36714" s="1"/>
      <c r="C36714" s="1"/>
      <c r="D36714" s="8"/>
      <c r="E36714" s="1"/>
      <c r="F36714" s="1"/>
      <c r="G36714" s="1"/>
      <c r="H36714" s="1"/>
    </row>
    <row r="36715">
      <c r="A36715" s="1"/>
      <c r="B36715" s="1"/>
      <c r="C36715" s="1"/>
      <c r="D36715" s="8"/>
      <c r="E36715" s="1"/>
      <c r="F36715" s="1"/>
      <c r="G36715" s="1"/>
      <c r="H36715" s="1"/>
    </row>
    <row r="36716">
      <c r="A36716" s="1"/>
      <c r="B36716" s="1"/>
      <c r="C36716" s="1"/>
      <c r="D36716" s="8"/>
      <c r="E36716" s="1"/>
      <c r="F36716" s="1"/>
      <c r="G36716" s="1"/>
      <c r="H36716" s="1"/>
    </row>
    <row r="36717">
      <c r="A36717" s="1"/>
      <c r="B36717" s="1"/>
      <c r="C36717" s="1"/>
      <c r="D36717" s="8"/>
      <c r="E36717" s="1"/>
      <c r="F36717" s="1"/>
      <c r="G36717" s="1"/>
      <c r="H36717" s="1"/>
    </row>
    <row r="36718">
      <c r="A36718" s="1"/>
      <c r="B36718" s="1"/>
      <c r="C36718" s="1"/>
      <c r="D36718" s="8"/>
      <c r="E36718" s="1"/>
      <c r="F36718" s="1"/>
      <c r="G36718" s="1"/>
      <c r="H36718" s="1"/>
    </row>
    <row r="36719">
      <c r="A36719" s="1"/>
      <c r="B36719" s="1"/>
      <c r="C36719" s="1"/>
      <c r="D36719" s="8"/>
      <c r="E36719" s="1"/>
      <c r="F36719" s="1"/>
      <c r="G36719" s="1"/>
      <c r="H36719" s="1"/>
    </row>
    <row r="36720">
      <c r="A36720" s="1"/>
      <c r="B36720" s="1"/>
      <c r="C36720" s="1"/>
      <c r="D36720" s="8"/>
      <c r="E36720" s="1"/>
      <c r="F36720" s="1"/>
      <c r="G36720" s="1"/>
      <c r="H36720" s="1"/>
    </row>
    <row r="36721">
      <c r="A36721" s="1"/>
      <c r="B36721" s="1"/>
      <c r="C36721" s="1"/>
      <c r="D36721" s="8"/>
      <c r="E36721" s="1"/>
      <c r="F36721" s="1"/>
      <c r="G36721" s="1"/>
      <c r="H36721" s="1"/>
    </row>
    <row r="36722">
      <c r="A36722" s="1"/>
      <c r="B36722" s="1"/>
      <c r="C36722" s="1"/>
      <c r="D36722" s="8"/>
      <c r="E36722" s="1"/>
      <c r="F36722" s="1"/>
      <c r="G36722" s="1"/>
      <c r="H36722" s="1"/>
    </row>
    <row r="36723">
      <c r="A36723" s="1"/>
      <c r="B36723" s="1"/>
      <c r="C36723" s="1"/>
      <c r="D36723" s="8"/>
      <c r="E36723" s="1"/>
      <c r="F36723" s="1"/>
      <c r="G36723" s="1"/>
      <c r="H36723" s="1"/>
    </row>
    <row r="36724">
      <c r="A36724" s="1"/>
      <c r="B36724" s="1"/>
      <c r="C36724" s="1"/>
      <c r="D36724" s="8"/>
      <c r="E36724" s="1"/>
      <c r="F36724" s="1"/>
      <c r="G36724" s="1"/>
      <c r="H36724" s="1"/>
    </row>
    <row r="36725">
      <c r="A36725" s="1"/>
      <c r="B36725" s="1"/>
      <c r="C36725" s="1"/>
      <c r="D36725" s="8"/>
      <c r="E36725" s="1"/>
      <c r="F36725" s="1"/>
      <c r="G36725" s="1"/>
      <c r="H36725" s="1"/>
    </row>
    <row r="36726">
      <c r="A36726" s="1"/>
      <c r="B36726" s="1"/>
      <c r="C36726" s="1"/>
      <c r="D36726" s="8"/>
      <c r="E36726" s="1"/>
      <c r="F36726" s="1"/>
      <c r="G36726" s="1"/>
      <c r="H36726" s="1"/>
    </row>
    <row r="36727">
      <c r="A36727" s="1"/>
      <c r="B36727" s="1"/>
      <c r="C36727" s="1"/>
      <c r="D36727" s="8"/>
      <c r="E36727" s="1"/>
      <c r="F36727" s="1"/>
      <c r="G36727" s="1"/>
      <c r="H36727" s="1"/>
    </row>
    <row r="36728">
      <c r="A36728" s="1"/>
      <c r="B36728" s="1"/>
      <c r="C36728" s="1"/>
      <c r="D36728" s="8"/>
      <c r="E36728" s="1"/>
      <c r="F36728" s="1"/>
      <c r="G36728" s="1"/>
      <c r="H36728" s="1"/>
    </row>
    <row r="36729">
      <c r="A36729" s="1"/>
      <c r="B36729" s="1"/>
      <c r="C36729" s="1"/>
      <c r="D36729" s="8"/>
      <c r="E36729" s="1"/>
      <c r="F36729" s="1"/>
      <c r="G36729" s="1"/>
      <c r="H36729" s="1"/>
    </row>
    <row r="36730">
      <c r="A36730" s="1"/>
      <c r="B36730" s="1"/>
      <c r="C36730" s="1"/>
      <c r="D36730" s="8"/>
      <c r="E36730" s="1"/>
      <c r="F36730" s="1"/>
      <c r="G36730" s="1"/>
      <c r="H36730" s="1"/>
    </row>
    <row r="36731">
      <c r="A36731" s="1"/>
      <c r="B36731" s="1"/>
      <c r="C36731" s="1"/>
      <c r="D36731" s="8"/>
      <c r="E36731" s="1"/>
      <c r="F36731" s="1"/>
      <c r="G36731" s="1"/>
      <c r="H36731" s="1"/>
    </row>
    <row r="36732">
      <c r="A36732" s="1"/>
      <c r="B36732" s="1"/>
      <c r="C36732" s="1"/>
      <c r="D36732" s="8"/>
      <c r="E36732" s="1"/>
      <c r="F36732" s="1"/>
      <c r="G36732" s="1"/>
      <c r="H36732" s="1"/>
    </row>
    <row r="36733">
      <c r="A36733" s="1"/>
      <c r="B36733" s="1"/>
      <c r="C36733" s="1"/>
      <c r="D36733" s="8"/>
      <c r="E36733" s="1"/>
      <c r="F36733" s="1"/>
      <c r="G36733" s="1"/>
      <c r="H36733" s="1"/>
    </row>
    <row r="36734">
      <c r="A36734" s="1"/>
      <c r="B36734" s="1"/>
      <c r="C36734" s="1"/>
      <c r="D36734" s="8"/>
      <c r="E36734" s="1"/>
      <c r="F36734" s="1"/>
      <c r="G36734" s="1"/>
      <c r="H36734" s="1"/>
    </row>
    <row r="36735">
      <c r="A36735" s="1"/>
      <c r="B36735" s="1"/>
      <c r="C36735" s="1"/>
      <c r="D36735" s="8"/>
      <c r="E36735" s="1"/>
      <c r="F36735" s="1"/>
      <c r="G36735" s="1"/>
      <c r="H36735" s="1"/>
    </row>
    <row r="36736">
      <c r="A36736" s="1"/>
      <c r="B36736" s="1"/>
      <c r="C36736" s="1"/>
      <c r="D36736" s="8"/>
      <c r="E36736" s="1"/>
      <c r="F36736" s="1"/>
      <c r="G36736" s="1"/>
      <c r="H36736" s="1"/>
    </row>
    <row r="36737">
      <c r="A36737" s="1"/>
      <c r="B36737" s="1"/>
      <c r="C36737" s="1"/>
      <c r="D36737" s="8"/>
      <c r="E36737" s="1"/>
      <c r="F36737" s="1"/>
      <c r="G36737" s="1"/>
      <c r="H36737" s="1"/>
    </row>
    <row r="36738">
      <c r="A36738" s="1"/>
      <c r="B36738" s="1"/>
      <c r="C36738" s="1"/>
      <c r="D36738" s="8"/>
      <c r="E36738" s="1"/>
      <c r="F36738" s="1"/>
      <c r="G36738" s="1"/>
      <c r="H36738" s="1"/>
    </row>
    <row r="36739">
      <c r="A36739" s="1"/>
      <c r="B36739" s="1"/>
      <c r="C36739" s="1"/>
      <c r="D36739" s="8"/>
      <c r="E36739" s="1"/>
      <c r="F36739" s="1"/>
      <c r="G36739" s="1"/>
      <c r="H36739" s="1"/>
    </row>
    <row r="36740">
      <c r="A36740" s="1"/>
      <c r="B36740" s="1"/>
      <c r="C36740" s="1"/>
      <c r="D36740" s="8"/>
      <c r="E36740" s="1"/>
      <c r="F36740" s="1"/>
      <c r="G36740" s="1"/>
      <c r="H36740" s="1"/>
    </row>
    <row r="36741">
      <c r="A36741" s="1"/>
      <c r="B36741" s="1"/>
      <c r="C36741" s="1"/>
      <c r="D36741" s="8"/>
      <c r="E36741" s="1"/>
      <c r="F36741" s="1"/>
      <c r="G36741" s="1"/>
      <c r="H36741" s="1"/>
    </row>
    <row r="36742">
      <c r="A36742" s="1"/>
      <c r="B36742" s="1"/>
      <c r="C36742" s="1"/>
      <c r="D36742" s="8"/>
      <c r="E36742" s="1"/>
      <c r="F36742" s="1"/>
      <c r="G36742" s="1"/>
      <c r="H36742" s="1"/>
    </row>
    <row r="36743">
      <c r="A36743" s="1"/>
      <c r="B36743" s="1"/>
      <c r="C36743" s="1"/>
      <c r="D36743" s="8"/>
      <c r="E36743" s="1"/>
      <c r="F36743" s="1"/>
      <c r="G36743" s="1"/>
      <c r="H36743" s="1"/>
    </row>
    <row r="36744">
      <c r="A36744" s="1"/>
      <c r="B36744" s="1"/>
      <c r="C36744" s="1"/>
      <c r="D36744" s="8"/>
      <c r="E36744" s="1"/>
      <c r="F36744" s="1"/>
      <c r="G36744" s="1"/>
      <c r="H36744" s="1"/>
    </row>
    <row r="36745">
      <c r="A36745" s="1"/>
      <c r="B36745" s="1"/>
      <c r="C36745" s="1"/>
      <c r="D36745" s="8"/>
      <c r="E36745" s="1"/>
      <c r="F36745" s="1"/>
      <c r="G36745" s="1"/>
      <c r="H36745" s="1"/>
    </row>
    <row r="36746">
      <c r="A36746" s="1"/>
      <c r="B36746" s="1"/>
      <c r="C36746" s="1"/>
      <c r="D36746" s="8"/>
      <c r="E36746" s="1"/>
      <c r="F36746" s="1"/>
      <c r="G36746" s="1"/>
      <c r="H36746" s="1"/>
    </row>
    <row r="36747">
      <c r="A36747" s="1"/>
      <c r="B36747" s="1"/>
      <c r="C36747" s="1"/>
      <c r="D36747" s="8"/>
      <c r="E36747" s="1"/>
      <c r="F36747" s="1"/>
      <c r="G36747" s="1"/>
      <c r="H36747" s="1"/>
    </row>
    <row r="36748">
      <c r="A36748" s="1"/>
      <c r="B36748" s="1"/>
      <c r="C36748" s="1"/>
      <c r="D36748" s="8"/>
      <c r="E36748" s="1"/>
      <c r="F36748" s="1"/>
      <c r="G36748" s="1"/>
      <c r="H36748" s="1"/>
    </row>
    <row r="36749">
      <c r="A36749" s="1"/>
      <c r="B36749" s="1"/>
      <c r="C36749" s="1"/>
      <c r="D36749" s="8"/>
      <c r="E36749" s="1"/>
      <c r="F36749" s="1"/>
      <c r="G36749" s="1"/>
      <c r="H36749" s="1"/>
    </row>
    <row r="36750">
      <c r="A36750" s="1"/>
      <c r="B36750" s="1"/>
      <c r="C36750" s="1"/>
      <c r="D36750" s="8"/>
      <c r="E36750" s="1"/>
      <c r="F36750" s="1"/>
      <c r="G36750" s="1"/>
      <c r="H36750" s="1"/>
    </row>
    <row r="36751">
      <c r="A36751" s="1"/>
      <c r="B36751" s="1"/>
      <c r="C36751" s="1"/>
      <c r="D36751" s="8"/>
      <c r="E36751" s="1"/>
      <c r="F36751" s="1"/>
      <c r="G36751" s="1"/>
      <c r="H36751" s="1"/>
    </row>
    <row r="36752">
      <c r="A36752" s="1"/>
      <c r="B36752" s="1"/>
      <c r="C36752" s="1"/>
      <c r="D36752" s="8"/>
      <c r="E36752" s="1"/>
      <c r="F36752" s="1"/>
      <c r="G36752" s="1"/>
      <c r="H36752" s="1"/>
    </row>
    <row r="36753">
      <c r="A36753" s="1"/>
      <c r="B36753" s="1"/>
      <c r="C36753" s="1"/>
      <c r="D36753" s="8"/>
      <c r="E36753" s="1"/>
      <c r="F36753" s="1"/>
      <c r="G36753" s="1"/>
      <c r="H36753" s="1"/>
    </row>
    <row r="36754">
      <c r="A36754" s="1"/>
      <c r="B36754" s="1"/>
      <c r="C36754" s="1"/>
      <c r="D36754" s="8"/>
      <c r="E36754" s="1"/>
      <c r="F36754" s="1"/>
      <c r="G36754" s="1"/>
      <c r="H36754" s="1"/>
    </row>
    <row r="36755">
      <c r="A36755" s="1"/>
      <c r="B36755" s="1"/>
      <c r="C36755" s="1"/>
      <c r="D36755" s="8"/>
      <c r="E36755" s="1"/>
      <c r="F36755" s="1"/>
      <c r="G36755" s="1"/>
      <c r="H36755" s="1"/>
    </row>
    <row r="36756">
      <c r="A36756" s="1"/>
      <c r="B36756" s="1"/>
      <c r="C36756" s="1"/>
      <c r="D36756" s="8"/>
      <c r="E36756" s="1"/>
      <c r="F36756" s="1"/>
      <c r="G36756" s="1"/>
      <c r="H36756" s="1"/>
    </row>
    <row r="36757">
      <c r="A36757" s="1"/>
      <c r="B36757" s="1"/>
      <c r="C36757" s="1"/>
      <c r="D36757" s="8"/>
      <c r="E36757" s="1"/>
      <c r="F36757" s="1"/>
      <c r="G36757" s="1"/>
      <c r="H36757" s="1"/>
    </row>
    <row r="36758">
      <c r="A36758" s="1"/>
      <c r="B36758" s="1"/>
      <c r="C36758" s="1"/>
      <c r="D36758" s="8"/>
      <c r="E36758" s="1"/>
      <c r="F36758" s="1"/>
      <c r="G36758" s="1"/>
      <c r="H36758" s="1"/>
    </row>
    <row r="36759">
      <c r="A36759" s="1"/>
      <c r="B36759" s="1"/>
      <c r="C36759" s="1"/>
      <c r="D36759" s="8"/>
      <c r="E36759" s="1"/>
      <c r="F36759" s="1"/>
      <c r="G36759" s="1"/>
      <c r="H36759" s="1"/>
    </row>
    <row r="36760">
      <c r="A36760" s="1"/>
      <c r="B36760" s="1"/>
      <c r="C36760" s="1"/>
      <c r="D36760" s="8"/>
      <c r="E36760" s="1"/>
      <c r="F36760" s="1"/>
      <c r="G36760" s="1"/>
      <c r="H36760" s="1"/>
    </row>
    <row r="36761">
      <c r="A36761" s="1"/>
      <c r="B36761" s="1"/>
      <c r="C36761" s="1"/>
      <c r="D36761" s="8"/>
      <c r="E36761" s="1"/>
      <c r="F36761" s="1"/>
      <c r="G36761" s="1"/>
      <c r="H36761" s="1"/>
    </row>
    <row r="36762">
      <c r="A36762" s="1"/>
      <c r="B36762" s="1"/>
      <c r="C36762" s="1"/>
      <c r="D36762" s="8"/>
      <c r="E36762" s="1"/>
      <c r="F36762" s="1"/>
      <c r="G36762" s="1"/>
      <c r="H36762" s="1"/>
    </row>
    <row r="36763">
      <c r="A36763" s="1"/>
      <c r="B36763" s="1"/>
      <c r="C36763" s="1"/>
      <c r="D36763" s="8"/>
      <c r="E36763" s="1"/>
      <c r="F36763" s="1"/>
      <c r="G36763" s="1"/>
      <c r="H36763" s="1"/>
    </row>
    <row r="36764">
      <c r="A36764" s="1"/>
      <c r="B36764" s="1"/>
      <c r="C36764" s="1"/>
      <c r="D36764" s="8"/>
      <c r="E36764" s="1"/>
      <c r="F36764" s="1"/>
      <c r="G36764" s="1"/>
      <c r="H36764" s="1"/>
    </row>
    <row r="36765">
      <c r="A36765" s="1"/>
      <c r="B36765" s="1"/>
      <c r="C36765" s="1"/>
      <c r="D36765" s="8"/>
      <c r="E36765" s="1"/>
      <c r="F36765" s="1"/>
      <c r="G36765" s="1"/>
      <c r="H36765" s="1"/>
    </row>
    <row r="36766">
      <c r="A36766" s="1"/>
      <c r="B36766" s="1"/>
      <c r="C36766" s="1"/>
      <c r="D36766" s="8"/>
      <c r="E36766" s="1"/>
      <c r="F36766" s="1"/>
      <c r="G36766" s="1"/>
      <c r="H36766" s="1"/>
    </row>
    <row r="36767">
      <c r="A36767" s="1"/>
      <c r="B36767" s="1"/>
      <c r="C36767" s="1"/>
      <c r="D36767" s="8"/>
      <c r="E36767" s="1"/>
      <c r="F36767" s="1"/>
      <c r="G36767" s="1"/>
      <c r="H36767" s="1"/>
    </row>
    <row r="36768">
      <c r="A36768" s="1"/>
      <c r="B36768" s="1"/>
      <c r="C36768" s="1"/>
      <c r="D36768" s="8"/>
      <c r="E36768" s="1"/>
      <c r="F36768" s="1"/>
      <c r="G36768" s="1"/>
      <c r="H36768" s="1"/>
    </row>
    <row r="36769">
      <c r="A36769" s="1"/>
      <c r="B36769" s="1"/>
      <c r="C36769" s="1"/>
      <c r="D36769" s="8"/>
      <c r="E36769" s="1"/>
      <c r="F36769" s="1"/>
      <c r="G36769" s="1"/>
      <c r="H36769" s="1"/>
    </row>
    <row r="36770">
      <c r="A36770" s="1"/>
      <c r="B36770" s="1"/>
      <c r="C36770" s="1"/>
      <c r="D36770" s="8"/>
      <c r="E36770" s="1"/>
      <c r="F36770" s="1"/>
      <c r="G36770" s="1"/>
      <c r="H36770" s="1"/>
    </row>
    <row r="36771">
      <c r="A36771" s="1"/>
      <c r="B36771" s="1"/>
      <c r="C36771" s="1"/>
      <c r="D36771" s="8"/>
      <c r="E36771" s="1"/>
      <c r="F36771" s="1"/>
      <c r="G36771" s="1"/>
      <c r="H36771" s="1"/>
    </row>
    <row r="36772">
      <c r="A36772" s="1"/>
      <c r="B36772" s="1"/>
      <c r="C36772" s="1"/>
      <c r="D36772" s="8"/>
      <c r="E36772" s="1"/>
      <c r="F36772" s="1"/>
      <c r="G36772" s="1"/>
      <c r="H36772" s="1"/>
    </row>
    <row r="36773">
      <c r="A36773" s="1"/>
      <c r="B36773" s="1"/>
      <c r="C36773" s="1"/>
      <c r="D36773" s="8"/>
      <c r="E36773" s="1"/>
      <c r="F36773" s="1"/>
      <c r="G36773" s="1"/>
      <c r="H36773" s="1"/>
    </row>
    <row r="36774">
      <c r="A36774" s="1"/>
      <c r="B36774" s="1"/>
      <c r="C36774" s="1"/>
      <c r="D36774" s="8"/>
      <c r="E36774" s="1"/>
      <c r="F36774" s="1"/>
      <c r="G36774" s="1"/>
      <c r="H36774" s="1"/>
    </row>
    <row r="36775">
      <c r="A36775" s="1"/>
      <c r="B36775" s="1"/>
      <c r="C36775" s="1"/>
      <c r="D36775" s="8"/>
      <c r="E36775" s="1"/>
      <c r="F36775" s="1"/>
      <c r="G36775" s="1"/>
      <c r="H36775" s="1"/>
    </row>
    <row r="36776">
      <c r="A36776" s="1"/>
      <c r="B36776" s="1"/>
      <c r="C36776" s="1"/>
      <c r="D36776" s="8"/>
      <c r="E36776" s="1"/>
      <c r="F36776" s="1"/>
      <c r="G36776" s="1"/>
      <c r="H36776" s="1"/>
    </row>
    <row r="36777">
      <c r="A36777" s="1"/>
      <c r="B36777" s="1"/>
      <c r="C36777" s="1"/>
      <c r="D36777" s="8"/>
      <c r="E36777" s="1"/>
      <c r="F36777" s="1"/>
      <c r="G36777" s="1"/>
      <c r="H36777" s="1"/>
    </row>
    <row r="36778">
      <c r="A36778" s="1"/>
      <c r="B36778" s="1"/>
      <c r="C36778" s="1"/>
      <c r="D36778" s="8"/>
      <c r="E36778" s="1"/>
      <c r="F36778" s="1"/>
      <c r="G36778" s="1"/>
      <c r="H36778" s="1"/>
    </row>
    <row r="36779">
      <c r="A36779" s="1"/>
      <c r="B36779" s="1"/>
      <c r="C36779" s="1"/>
      <c r="D36779" s="8"/>
      <c r="E36779" s="1"/>
      <c r="F36779" s="1"/>
      <c r="G36779" s="1"/>
      <c r="H36779" s="1"/>
    </row>
    <row r="36780">
      <c r="A36780" s="1"/>
      <c r="B36780" s="1"/>
      <c r="C36780" s="1"/>
      <c r="D36780" s="8"/>
      <c r="E36780" s="1"/>
      <c r="F36780" s="1"/>
      <c r="G36780" s="1"/>
      <c r="H36780" s="1"/>
    </row>
    <row r="36781">
      <c r="A36781" s="1"/>
      <c r="B36781" s="1"/>
      <c r="C36781" s="1"/>
      <c r="D36781" s="8"/>
      <c r="E36781" s="1"/>
      <c r="F36781" s="1"/>
      <c r="G36781" s="1"/>
      <c r="H36781" s="1"/>
    </row>
    <row r="36782">
      <c r="A36782" s="1"/>
      <c r="B36782" s="1"/>
      <c r="C36782" s="1"/>
      <c r="D36782" s="8"/>
      <c r="E36782" s="1"/>
      <c r="F36782" s="1"/>
      <c r="G36782" s="1"/>
      <c r="H36782" s="1"/>
    </row>
    <row r="36783">
      <c r="A36783" s="1"/>
      <c r="B36783" s="1"/>
      <c r="C36783" s="1"/>
      <c r="D36783" s="8"/>
      <c r="E36783" s="1"/>
      <c r="F36783" s="1"/>
      <c r="G36783" s="1"/>
      <c r="H36783" s="1"/>
    </row>
    <row r="36784">
      <c r="A36784" s="1"/>
      <c r="B36784" s="1"/>
      <c r="C36784" s="1"/>
      <c r="D36784" s="8"/>
      <c r="E36784" s="1"/>
      <c r="F36784" s="1"/>
      <c r="G36784" s="1"/>
      <c r="H36784" s="1"/>
    </row>
    <row r="36785">
      <c r="A36785" s="1"/>
      <c r="B36785" s="1"/>
      <c r="C36785" s="1"/>
      <c r="D36785" s="8"/>
      <c r="E36785" s="1"/>
      <c r="F36785" s="1"/>
      <c r="G36785" s="1"/>
      <c r="H36785" s="1"/>
    </row>
    <row r="36786">
      <c r="A36786" s="1"/>
      <c r="B36786" s="1"/>
      <c r="C36786" s="1"/>
      <c r="D36786" s="8"/>
      <c r="E36786" s="1"/>
      <c r="F36786" s="1"/>
      <c r="G36786" s="1"/>
      <c r="H36786" s="1"/>
    </row>
    <row r="36787">
      <c r="A36787" s="1"/>
      <c r="B36787" s="1"/>
      <c r="C36787" s="1"/>
      <c r="D36787" s="8"/>
      <c r="E36787" s="1"/>
      <c r="F36787" s="1"/>
      <c r="G36787" s="1"/>
      <c r="H36787" s="1"/>
    </row>
    <row r="36788">
      <c r="A36788" s="1"/>
      <c r="B36788" s="1"/>
      <c r="C36788" s="1"/>
      <c r="D36788" s="8"/>
      <c r="E36788" s="1"/>
      <c r="F36788" s="1"/>
      <c r="G36788" s="1"/>
      <c r="H36788" s="1"/>
    </row>
    <row r="36789">
      <c r="A36789" s="1"/>
      <c r="B36789" s="1"/>
      <c r="C36789" s="1"/>
      <c r="D36789" s="8"/>
      <c r="E36789" s="1"/>
      <c r="F36789" s="1"/>
      <c r="G36789" s="1"/>
      <c r="H36789" s="1"/>
    </row>
    <row r="36790">
      <c r="A36790" s="1"/>
      <c r="B36790" s="1"/>
      <c r="C36790" s="1"/>
      <c r="D36790" s="8"/>
      <c r="E36790" s="1"/>
      <c r="F36790" s="1"/>
      <c r="G36790" s="1"/>
      <c r="H36790" s="1"/>
    </row>
    <row r="36791">
      <c r="A36791" s="1"/>
      <c r="B36791" s="1"/>
      <c r="C36791" s="1"/>
      <c r="D36791" s="8"/>
      <c r="E36791" s="1"/>
      <c r="F36791" s="1"/>
      <c r="G36791" s="1"/>
      <c r="H36791" s="1"/>
    </row>
    <row r="36792">
      <c r="A36792" s="1"/>
      <c r="B36792" s="1"/>
      <c r="C36792" s="1"/>
      <c r="D36792" s="8"/>
      <c r="E36792" s="1"/>
      <c r="F36792" s="1"/>
      <c r="G36792" s="1"/>
      <c r="H36792" s="1"/>
    </row>
    <row r="36793">
      <c r="A36793" s="1"/>
      <c r="B36793" s="1"/>
      <c r="C36793" s="1"/>
      <c r="D36793" s="8"/>
      <c r="E36793" s="1"/>
      <c r="F36793" s="1"/>
      <c r="G36793" s="1"/>
      <c r="H36793" s="1"/>
    </row>
    <row r="36794">
      <c r="A36794" s="1"/>
      <c r="B36794" s="1"/>
      <c r="C36794" s="1"/>
      <c r="D36794" s="8"/>
      <c r="E36794" s="1"/>
      <c r="F36794" s="1"/>
      <c r="G36794" s="1"/>
      <c r="H36794" s="1"/>
    </row>
    <row r="36795">
      <c r="A36795" s="1"/>
      <c r="B36795" s="1"/>
      <c r="C36795" s="1"/>
      <c r="D36795" s="8"/>
      <c r="E36795" s="1"/>
      <c r="F36795" s="1"/>
      <c r="G36795" s="1"/>
      <c r="H36795" s="1"/>
    </row>
    <row r="36796">
      <c r="A36796" s="1"/>
      <c r="B36796" s="1"/>
      <c r="C36796" s="1"/>
      <c r="D36796" s="8"/>
      <c r="E36796" s="1"/>
      <c r="F36796" s="1"/>
      <c r="G36796" s="1"/>
      <c r="H36796" s="1"/>
    </row>
    <row r="36797">
      <c r="A36797" s="1"/>
      <c r="B36797" s="1"/>
      <c r="C36797" s="1"/>
      <c r="D36797" s="8"/>
      <c r="E36797" s="1"/>
      <c r="F36797" s="1"/>
      <c r="G36797" s="1"/>
      <c r="H36797" s="1"/>
    </row>
    <row r="36798">
      <c r="A36798" s="1"/>
      <c r="B36798" s="1"/>
      <c r="C36798" s="1"/>
      <c r="D36798" s="8"/>
      <c r="E36798" s="1"/>
      <c r="F36798" s="1"/>
      <c r="G36798" s="1"/>
      <c r="H36798" s="1"/>
    </row>
    <row r="36799">
      <c r="A36799" s="1"/>
      <c r="B36799" s="1"/>
      <c r="C36799" s="1"/>
      <c r="D36799" s="8"/>
      <c r="E36799" s="1"/>
      <c r="F36799" s="1"/>
      <c r="G36799" s="1"/>
      <c r="H36799" s="1"/>
    </row>
    <row r="36800">
      <c r="A36800" s="1"/>
      <c r="B36800" s="1"/>
      <c r="C36800" s="1"/>
      <c r="D36800" s="8"/>
      <c r="E36800" s="1"/>
      <c r="F36800" s="1"/>
      <c r="G36800" s="1"/>
      <c r="H36800" s="1"/>
    </row>
    <row r="36801">
      <c r="A36801" s="1"/>
      <c r="B36801" s="1"/>
      <c r="C36801" s="1"/>
      <c r="D36801" s="8"/>
      <c r="E36801" s="1"/>
      <c r="F36801" s="1"/>
      <c r="G36801" s="1"/>
      <c r="H36801" s="1"/>
    </row>
    <row r="36802">
      <c r="A36802" s="1"/>
      <c r="B36802" s="1"/>
      <c r="C36802" s="1"/>
      <c r="D36802" s="8"/>
      <c r="E36802" s="1"/>
      <c r="F36802" s="1"/>
      <c r="G36802" s="1"/>
      <c r="H36802" s="1"/>
    </row>
    <row r="36803">
      <c r="A36803" s="1"/>
      <c r="B36803" s="1"/>
      <c r="C36803" s="1"/>
      <c r="D36803" s="8"/>
      <c r="E36803" s="1"/>
      <c r="F36803" s="1"/>
      <c r="G36803" s="1"/>
      <c r="H36803" s="1"/>
    </row>
    <row r="36804">
      <c r="A36804" s="1"/>
      <c r="B36804" s="1"/>
      <c r="C36804" s="1"/>
      <c r="D36804" s="8"/>
      <c r="E36804" s="1"/>
      <c r="F36804" s="1"/>
      <c r="G36804" s="1"/>
      <c r="H36804" s="1"/>
    </row>
    <row r="36805">
      <c r="A36805" s="1"/>
      <c r="B36805" s="1"/>
      <c r="C36805" s="1"/>
      <c r="D36805" s="8"/>
      <c r="E36805" s="1"/>
      <c r="F36805" s="1"/>
      <c r="G36805" s="1"/>
      <c r="H36805" s="1"/>
    </row>
    <row r="36806">
      <c r="A36806" s="1"/>
      <c r="B36806" s="1"/>
      <c r="C36806" s="1"/>
      <c r="D36806" s="8"/>
      <c r="E36806" s="1"/>
      <c r="F36806" s="1"/>
      <c r="G36806" s="1"/>
      <c r="H36806" s="1"/>
    </row>
    <row r="36807">
      <c r="A36807" s="1"/>
      <c r="B36807" s="1"/>
      <c r="C36807" s="1"/>
      <c r="D36807" s="8"/>
      <c r="E36807" s="1"/>
      <c r="F36807" s="1"/>
      <c r="G36807" s="1"/>
      <c r="H36807" s="1"/>
    </row>
    <row r="36808">
      <c r="A36808" s="1"/>
      <c r="B36808" s="1"/>
      <c r="C36808" s="1"/>
      <c r="D36808" s="8"/>
      <c r="E36808" s="1"/>
      <c r="F36808" s="1"/>
      <c r="G36808" s="1"/>
      <c r="H36808" s="1"/>
    </row>
    <row r="36809">
      <c r="A36809" s="1"/>
      <c r="B36809" s="1"/>
      <c r="C36809" s="1"/>
      <c r="D36809" s="8"/>
      <c r="E36809" s="1"/>
      <c r="F36809" s="1"/>
      <c r="G36809" s="1"/>
      <c r="H36809" s="1"/>
    </row>
    <row r="36810">
      <c r="A36810" s="1"/>
      <c r="B36810" s="1"/>
      <c r="C36810" s="1"/>
      <c r="D36810" s="8"/>
      <c r="E36810" s="1"/>
      <c r="F36810" s="1"/>
      <c r="G36810" s="1"/>
      <c r="H36810" s="1"/>
    </row>
    <row r="36811">
      <c r="A36811" s="1"/>
      <c r="B36811" s="1"/>
      <c r="C36811" s="1"/>
      <c r="D36811" s="8"/>
      <c r="E36811" s="1"/>
      <c r="F36811" s="1"/>
      <c r="G36811" s="1"/>
      <c r="H36811" s="1"/>
    </row>
    <row r="36812">
      <c r="A36812" s="1"/>
      <c r="B36812" s="1"/>
      <c r="C36812" s="1"/>
      <c r="D36812" s="8"/>
      <c r="E36812" s="1"/>
      <c r="F36812" s="1"/>
      <c r="G36812" s="1"/>
      <c r="H36812" s="1"/>
    </row>
    <row r="36813">
      <c r="A36813" s="1"/>
      <c r="B36813" s="1"/>
      <c r="C36813" s="1"/>
      <c r="D36813" s="8"/>
      <c r="E36813" s="1"/>
      <c r="F36813" s="1"/>
      <c r="G36813" s="1"/>
      <c r="H36813" s="1"/>
    </row>
    <row r="36814">
      <c r="A36814" s="1"/>
      <c r="B36814" s="1"/>
      <c r="C36814" s="1"/>
      <c r="D36814" s="8"/>
      <c r="E36814" s="1"/>
      <c r="F36814" s="1"/>
      <c r="G36814" s="1"/>
      <c r="H36814" s="1"/>
    </row>
    <row r="36815">
      <c r="A36815" s="1"/>
      <c r="B36815" s="1"/>
      <c r="C36815" s="1"/>
      <c r="D36815" s="8"/>
      <c r="E36815" s="1"/>
      <c r="F36815" s="1"/>
      <c r="G36815" s="1"/>
      <c r="H36815" s="1"/>
    </row>
    <row r="36816">
      <c r="A36816" s="1"/>
      <c r="B36816" s="1"/>
      <c r="C36816" s="1"/>
      <c r="D36816" s="8"/>
      <c r="E36816" s="1"/>
      <c r="F36816" s="1"/>
      <c r="G36816" s="1"/>
      <c r="H36816" s="1"/>
    </row>
    <row r="36817">
      <c r="A36817" s="1"/>
      <c r="B36817" s="1"/>
      <c r="C36817" s="1"/>
      <c r="D36817" s="8"/>
      <c r="E36817" s="1"/>
      <c r="F36817" s="1"/>
      <c r="G36817" s="1"/>
      <c r="H36817" s="1"/>
    </row>
    <row r="36818">
      <c r="A36818" s="1"/>
      <c r="B36818" s="1"/>
      <c r="C36818" s="1"/>
      <c r="D36818" s="8"/>
      <c r="E36818" s="1"/>
      <c r="F36818" s="1"/>
      <c r="G36818" s="1"/>
      <c r="H36818" s="1"/>
    </row>
    <row r="36819">
      <c r="A36819" s="1"/>
      <c r="B36819" s="1"/>
      <c r="C36819" s="1"/>
      <c r="D36819" s="8"/>
      <c r="E36819" s="1"/>
      <c r="F36819" s="1"/>
      <c r="G36819" s="1"/>
      <c r="H36819" s="1"/>
    </row>
    <row r="36820">
      <c r="A36820" s="1"/>
      <c r="B36820" s="1"/>
      <c r="C36820" s="1"/>
      <c r="D36820" s="8"/>
      <c r="E36820" s="1"/>
      <c r="F36820" s="1"/>
      <c r="G36820" s="1"/>
      <c r="H36820" s="1"/>
    </row>
    <row r="36821">
      <c r="A36821" s="1"/>
      <c r="B36821" s="1"/>
      <c r="C36821" s="1"/>
      <c r="D36821" s="8"/>
      <c r="E36821" s="1"/>
      <c r="F36821" s="1"/>
      <c r="G36821" s="1"/>
      <c r="H36821" s="1"/>
    </row>
    <row r="36822">
      <c r="A36822" s="1"/>
      <c r="B36822" s="1"/>
      <c r="C36822" s="1"/>
      <c r="D36822" s="8"/>
      <c r="E36822" s="1"/>
      <c r="F36822" s="1"/>
      <c r="G36822" s="1"/>
      <c r="H36822" s="1"/>
    </row>
    <row r="36823">
      <c r="A36823" s="1"/>
      <c r="B36823" s="1"/>
      <c r="C36823" s="1"/>
      <c r="D36823" s="8"/>
      <c r="E36823" s="1"/>
      <c r="F36823" s="1"/>
      <c r="G36823" s="1"/>
      <c r="H36823" s="1"/>
    </row>
    <row r="36824">
      <c r="A36824" s="1"/>
      <c r="B36824" s="1"/>
      <c r="C36824" s="1"/>
      <c r="D36824" s="8"/>
      <c r="E36824" s="1"/>
      <c r="F36824" s="1"/>
      <c r="G36824" s="1"/>
      <c r="H36824" s="1"/>
    </row>
    <row r="36825">
      <c r="A36825" s="1"/>
      <c r="B36825" s="1"/>
      <c r="C36825" s="1"/>
      <c r="D36825" s="8"/>
      <c r="E36825" s="1"/>
      <c r="F36825" s="1"/>
      <c r="G36825" s="1"/>
      <c r="H36825" s="1"/>
    </row>
    <row r="36826">
      <c r="A36826" s="1"/>
      <c r="B36826" s="1"/>
      <c r="C36826" s="1"/>
      <c r="D36826" s="8"/>
      <c r="E36826" s="1"/>
      <c r="F36826" s="1"/>
      <c r="G36826" s="1"/>
      <c r="H36826" s="1"/>
    </row>
    <row r="36827">
      <c r="A36827" s="1"/>
      <c r="B36827" s="1"/>
      <c r="C36827" s="1"/>
      <c r="D36827" s="8"/>
      <c r="E36827" s="1"/>
      <c r="F36827" s="1"/>
      <c r="G36827" s="1"/>
      <c r="H36827" s="1"/>
    </row>
    <row r="36828">
      <c r="A36828" s="1"/>
      <c r="B36828" s="1"/>
      <c r="C36828" s="1"/>
      <c r="D36828" s="8"/>
      <c r="E36828" s="1"/>
      <c r="F36828" s="1"/>
      <c r="G36828" s="1"/>
      <c r="H36828" s="1"/>
    </row>
    <row r="36829">
      <c r="A36829" s="1"/>
      <c r="B36829" s="1"/>
      <c r="C36829" s="1"/>
      <c r="D36829" s="8"/>
      <c r="E36829" s="1"/>
      <c r="F36829" s="1"/>
      <c r="G36829" s="1"/>
      <c r="H36829" s="1"/>
    </row>
    <row r="36830">
      <c r="A36830" s="1"/>
      <c r="B36830" s="1"/>
      <c r="C36830" s="1"/>
      <c r="D36830" s="8"/>
      <c r="E36830" s="1"/>
      <c r="F36830" s="1"/>
      <c r="G36830" s="1"/>
      <c r="H36830" s="1"/>
    </row>
    <row r="36831">
      <c r="A36831" s="1"/>
      <c r="B36831" s="1"/>
      <c r="C36831" s="1"/>
      <c r="D36831" s="8"/>
      <c r="E36831" s="1"/>
      <c r="F36831" s="1"/>
      <c r="G36831" s="1"/>
      <c r="H36831" s="1"/>
    </row>
    <row r="36832">
      <c r="A36832" s="1"/>
      <c r="B36832" s="1"/>
      <c r="C36832" s="1"/>
      <c r="D36832" s="8"/>
      <c r="E36832" s="1"/>
      <c r="F36832" s="1"/>
      <c r="G36832" s="1"/>
      <c r="H36832" s="1"/>
    </row>
    <row r="36833">
      <c r="A36833" s="1"/>
      <c r="B36833" s="1"/>
      <c r="C36833" s="1"/>
      <c r="D36833" s="8"/>
      <c r="E36833" s="1"/>
      <c r="F36833" s="1"/>
      <c r="G36833" s="1"/>
      <c r="H36833" s="1"/>
    </row>
    <row r="36834">
      <c r="A36834" s="1"/>
      <c r="B36834" s="1"/>
      <c r="C36834" s="1"/>
      <c r="D36834" s="8"/>
      <c r="E36834" s="1"/>
      <c r="F36834" s="1"/>
      <c r="G36834" s="1"/>
      <c r="H36834" s="1"/>
    </row>
    <row r="36835">
      <c r="A36835" s="1"/>
      <c r="B36835" s="1"/>
      <c r="C36835" s="1"/>
      <c r="D36835" s="8"/>
      <c r="E36835" s="1"/>
      <c r="F36835" s="1"/>
      <c r="G36835" s="1"/>
      <c r="H36835" s="1"/>
    </row>
    <row r="36836">
      <c r="A36836" s="1"/>
      <c r="B36836" s="1"/>
      <c r="C36836" s="1"/>
      <c r="D36836" s="8"/>
      <c r="E36836" s="1"/>
      <c r="F36836" s="1"/>
      <c r="G36836" s="1"/>
      <c r="H36836" s="1"/>
    </row>
    <row r="36837">
      <c r="A36837" s="1"/>
      <c r="B36837" s="1"/>
      <c r="C36837" s="1"/>
      <c r="D36837" s="8"/>
      <c r="E36837" s="1"/>
      <c r="F36837" s="1"/>
      <c r="G36837" s="1"/>
      <c r="H36837" s="1"/>
    </row>
    <row r="36838">
      <c r="A36838" s="1"/>
      <c r="B36838" s="1"/>
      <c r="C36838" s="1"/>
      <c r="D36838" s="8"/>
      <c r="E36838" s="1"/>
      <c r="F36838" s="1"/>
      <c r="G36838" s="1"/>
      <c r="H36838" s="1"/>
    </row>
    <row r="36839">
      <c r="A36839" s="1"/>
      <c r="B36839" s="1"/>
      <c r="C36839" s="1"/>
      <c r="D36839" s="8"/>
      <c r="E36839" s="1"/>
      <c r="F36839" s="1"/>
      <c r="G36839" s="1"/>
      <c r="H36839" s="1"/>
    </row>
    <row r="36840">
      <c r="A36840" s="1"/>
      <c r="B36840" s="1"/>
      <c r="C36840" s="1"/>
      <c r="D36840" s="8"/>
      <c r="E36840" s="1"/>
      <c r="F36840" s="1"/>
      <c r="G36840" s="1"/>
      <c r="H36840" s="1"/>
    </row>
    <row r="36841">
      <c r="A36841" s="1"/>
      <c r="B36841" s="1"/>
      <c r="C36841" s="1"/>
      <c r="D36841" s="8"/>
      <c r="E36841" s="1"/>
      <c r="F36841" s="1"/>
      <c r="G36841" s="1"/>
      <c r="H36841" s="1"/>
    </row>
    <row r="36842">
      <c r="A36842" s="1"/>
      <c r="B36842" s="1"/>
      <c r="C36842" s="1"/>
      <c r="D36842" s="8"/>
      <c r="E36842" s="1"/>
      <c r="F36842" s="1"/>
      <c r="G36842" s="1"/>
      <c r="H36842" s="1"/>
    </row>
    <row r="36843">
      <c r="A36843" s="1"/>
      <c r="B36843" s="1"/>
      <c r="C36843" s="1"/>
      <c r="D36843" s="8"/>
      <c r="E36843" s="1"/>
      <c r="F36843" s="1"/>
      <c r="G36843" s="1"/>
      <c r="H36843" s="1"/>
    </row>
    <row r="36844">
      <c r="A36844" s="1"/>
      <c r="B36844" s="1"/>
      <c r="C36844" s="1"/>
      <c r="D36844" s="8"/>
      <c r="E36844" s="1"/>
      <c r="F36844" s="1"/>
      <c r="G36844" s="1"/>
      <c r="H36844" s="1"/>
    </row>
    <row r="36845">
      <c r="A36845" s="1"/>
      <c r="B36845" s="1"/>
      <c r="C36845" s="1"/>
      <c r="D36845" s="8"/>
      <c r="E36845" s="1"/>
      <c r="F36845" s="1"/>
      <c r="G36845" s="1"/>
      <c r="H36845" s="1"/>
    </row>
    <row r="36846">
      <c r="A36846" s="1"/>
      <c r="B36846" s="1"/>
      <c r="C36846" s="1"/>
      <c r="D36846" s="8"/>
      <c r="E36846" s="1"/>
      <c r="F36846" s="1"/>
      <c r="G36846" s="1"/>
      <c r="H36846" s="1"/>
    </row>
    <row r="36847">
      <c r="A36847" s="1"/>
      <c r="B36847" s="1"/>
      <c r="C36847" s="1"/>
      <c r="D36847" s="8"/>
      <c r="E36847" s="1"/>
      <c r="F36847" s="1"/>
      <c r="G36847" s="1"/>
      <c r="H36847" s="1"/>
    </row>
    <row r="36848">
      <c r="A36848" s="1"/>
      <c r="B36848" s="1"/>
      <c r="C36848" s="1"/>
      <c r="D36848" s="8"/>
      <c r="E36848" s="1"/>
      <c r="F36848" s="1"/>
      <c r="G36848" s="1"/>
      <c r="H36848" s="1"/>
    </row>
    <row r="36849">
      <c r="A36849" s="1"/>
      <c r="B36849" s="1"/>
      <c r="C36849" s="1"/>
      <c r="D36849" s="8"/>
      <c r="E36849" s="1"/>
      <c r="F36849" s="1"/>
      <c r="G36849" s="1"/>
      <c r="H36849" s="1"/>
    </row>
    <row r="36850">
      <c r="A36850" s="1"/>
      <c r="B36850" s="1"/>
      <c r="C36850" s="1"/>
      <c r="D36850" s="8"/>
      <c r="E36850" s="1"/>
      <c r="F36850" s="1"/>
      <c r="G36850" s="1"/>
      <c r="H36850" s="1"/>
    </row>
    <row r="36851">
      <c r="A36851" s="1"/>
      <c r="B36851" s="1"/>
      <c r="C36851" s="1"/>
      <c r="D36851" s="8"/>
      <c r="E36851" s="1"/>
      <c r="F36851" s="1"/>
      <c r="G36851" s="1"/>
      <c r="H36851" s="1"/>
    </row>
    <row r="36852">
      <c r="A36852" s="1"/>
      <c r="B36852" s="1"/>
      <c r="C36852" s="1"/>
      <c r="D36852" s="8"/>
      <c r="E36852" s="1"/>
      <c r="F36852" s="1"/>
      <c r="G36852" s="1"/>
      <c r="H36852" s="1"/>
    </row>
    <row r="36853">
      <c r="A36853" s="1"/>
      <c r="B36853" s="1"/>
      <c r="C36853" s="1"/>
      <c r="D36853" s="8"/>
      <c r="E36853" s="1"/>
      <c r="F36853" s="1"/>
      <c r="G36853" s="1"/>
      <c r="H36853" s="1"/>
    </row>
    <row r="36854">
      <c r="A36854" s="1"/>
      <c r="B36854" s="1"/>
      <c r="C36854" s="1"/>
      <c r="D36854" s="8"/>
      <c r="E36854" s="1"/>
      <c r="F36854" s="1"/>
      <c r="G36854" s="1"/>
      <c r="H36854" s="1"/>
    </row>
    <row r="36855">
      <c r="A36855" s="1"/>
      <c r="B36855" s="1"/>
      <c r="C36855" s="1"/>
      <c r="D36855" s="8"/>
      <c r="E36855" s="1"/>
      <c r="F36855" s="1"/>
      <c r="G36855" s="1"/>
      <c r="H36855" s="1"/>
    </row>
    <row r="36856">
      <c r="A36856" s="1"/>
      <c r="B36856" s="1"/>
      <c r="C36856" s="1"/>
      <c r="D36856" s="8"/>
      <c r="E36856" s="1"/>
      <c r="F36856" s="1"/>
      <c r="G36856" s="1"/>
      <c r="H36856" s="1"/>
    </row>
    <row r="36857">
      <c r="A36857" s="1"/>
      <c r="B36857" s="1"/>
      <c r="C36857" s="1"/>
      <c r="D36857" s="8"/>
      <c r="E36857" s="1"/>
      <c r="F36857" s="1"/>
      <c r="G36857" s="1"/>
      <c r="H36857" s="1"/>
    </row>
    <row r="36858">
      <c r="A36858" s="1"/>
      <c r="B36858" s="1"/>
      <c r="C36858" s="1"/>
      <c r="D36858" s="8"/>
      <c r="E36858" s="1"/>
      <c r="F36858" s="1"/>
      <c r="G36858" s="1"/>
      <c r="H36858" s="1"/>
    </row>
    <row r="36859">
      <c r="A36859" s="1"/>
      <c r="B36859" s="1"/>
      <c r="C36859" s="1"/>
      <c r="D36859" s="8"/>
      <c r="E36859" s="1"/>
      <c r="F36859" s="1"/>
      <c r="G36859" s="1"/>
      <c r="H36859" s="1"/>
    </row>
    <row r="36860">
      <c r="A36860" s="1"/>
      <c r="B36860" s="1"/>
      <c r="C36860" s="1"/>
      <c r="D36860" s="8"/>
      <c r="E36860" s="1"/>
      <c r="F36860" s="1"/>
      <c r="G36860" s="1"/>
      <c r="H36860" s="1"/>
    </row>
    <row r="36861">
      <c r="A36861" s="1"/>
      <c r="B36861" s="1"/>
      <c r="C36861" s="1"/>
      <c r="D36861" s="8"/>
      <c r="E36861" s="1"/>
      <c r="F36861" s="1"/>
      <c r="G36861" s="1"/>
      <c r="H36861" s="1"/>
    </row>
    <row r="36862">
      <c r="A36862" s="1"/>
      <c r="B36862" s="1"/>
      <c r="C36862" s="1"/>
      <c r="D36862" s="8"/>
      <c r="E36862" s="1"/>
      <c r="F36862" s="1"/>
      <c r="G36862" s="1"/>
      <c r="H36862" s="1"/>
    </row>
    <row r="36863">
      <c r="A36863" s="1"/>
      <c r="B36863" s="1"/>
      <c r="C36863" s="1"/>
      <c r="D36863" s="8"/>
      <c r="E36863" s="1"/>
      <c r="F36863" s="1"/>
      <c r="G36863" s="1"/>
      <c r="H36863" s="1"/>
    </row>
    <row r="36864">
      <c r="A36864" s="1"/>
      <c r="B36864" s="1"/>
      <c r="C36864" s="1"/>
      <c r="D36864" s="8"/>
      <c r="E36864" s="1"/>
      <c r="F36864" s="1"/>
      <c r="G36864" s="1"/>
      <c r="H36864" s="1"/>
    </row>
    <row r="36865">
      <c r="A36865" s="1"/>
      <c r="B36865" s="1"/>
      <c r="C36865" s="1"/>
      <c r="D36865" s="8"/>
      <c r="E36865" s="1"/>
      <c r="F36865" s="1"/>
      <c r="G36865" s="1"/>
      <c r="H36865" s="1"/>
    </row>
    <row r="36866">
      <c r="A36866" s="1"/>
      <c r="B36866" s="1"/>
      <c r="C36866" s="1"/>
      <c r="D36866" s="8"/>
      <c r="E36866" s="1"/>
      <c r="F36866" s="1"/>
      <c r="G36866" s="1"/>
      <c r="H36866" s="1"/>
    </row>
    <row r="36867">
      <c r="A36867" s="1"/>
      <c r="B36867" s="1"/>
      <c r="C36867" s="1"/>
      <c r="D36867" s="8"/>
      <c r="E36867" s="1"/>
      <c r="F36867" s="1"/>
      <c r="G36867" s="1"/>
      <c r="H36867" s="1"/>
    </row>
    <row r="36868">
      <c r="A36868" s="1"/>
      <c r="B36868" s="1"/>
      <c r="C36868" s="1"/>
      <c r="D36868" s="8"/>
      <c r="E36868" s="1"/>
      <c r="F36868" s="1"/>
      <c r="G36868" s="1"/>
      <c r="H36868" s="1"/>
    </row>
    <row r="36869">
      <c r="A36869" s="1"/>
      <c r="B36869" s="1"/>
      <c r="C36869" s="1"/>
      <c r="D36869" s="8"/>
      <c r="E36869" s="1"/>
      <c r="F36869" s="1"/>
      <c r="G36869" s="1"/>
      <c r="H36869" s="1"/>
    </row>
    <row r="36870">
      <c r="A36870" s="1"/>
      <c r="B36870" s="1"/>
      <c r="C36870" s="1"/>
      <c r="D36870" s="8"/>
      <c r="E36870" s="1"/>
      <c r="F36870" s="1"/>
      <c r="G36870" s="1"/>
      <c r="H36870" s="1"/>
    </row>
    <row r="36871">
      <c r="A36871" s="1"/>
      <c r="B36871" s="1"/>
      <c r="C36871" s="1"/>
      <c r="D36871" s="8"/>
      <c r="E36871" s="1"/>
      <c r="F36871" s="1"/>
      <c r="G36871" s="1"/>
      <c r="H36871" s="1"/>
    </row>
    <row r="36872">
      <c r="A36872" s="1"/>
      <c r="B36872" s="1"/>
      <c r="C36872" s="1"/>
      <c r="D36872" s="8"/>
      <c r="E36872" s="1"/>
      <c r="F36872" s="1"/>
      <c r="G36872" s="1"/>
      <c r="H36872" s="1"/>
    </row>
    <row r="36873">
      <c r="A36873" s="1"/>
      <c r="B36873" s="1"/>
      <c r="C36873" s="1"/>
      <c r="D36873" s="8"/>
      <c r="E36873" s="1"/>
      <c r="F36873" s="1"/>
      <c r="G36873" s="1"/>
      <c r="H36873" s="1"/>
    </row>
    <row r="36874">
      <c r="A36874" s="1"/>
      <c r="B36874" s="1"/>
      <c r="C36874" s="1"/>
      <c r="D36874" s="8"/>
      <c r="E36874" s="1"/>
      <c r="F36874" s="1"/>
      <c r="G36874" s="1"/>
      <c r="H36874" s="1"/>
    </row>
    <row r="36875">
      <c r="A36875" s="1"/>
      <c r="B36875" s="1"/>
      <c r="C36875" s="1"/>
      <c r="D36875" s="8"/>
      <c r="E36875" s="1"/>
      <c r="F36875" s="1"/>
      <c r="G36875" s="1"/>
      <c r="H36875" s="1"/>
    </row>
    <row r="36876">
      <c r="A36876" s="1"/>
      <c r="B36876" s="1"/>
      <c r="C36876" s="1"/>
      <c r="D36876" s="8"/>
      <c r="E36876" s="1"/>
      <c r="F36876" s="1"/>
      <c r="G36876" s="1"/>
      <c r="H36876" s="1"/>
    </row>
    <row r="36877">
      <c r="A36877" s="1"/>
      <c r="B36877" s="1"/>
      <c r="C36877" s="1"/>
      <c r="D36877" s="8"/>
      <c r="E36877" s="1"/>
      <c r="F36877" s="1"/>
      <c r="G36877" s="1"/>
      <c r="H36877" s="1"/>
    </row>
    <row r="36878">
      <c r="A36878" s="1"/>
      <c r="B36878" s="1"/>
      <c r="C36878" s="1"/>
      <c r="D36878" s="8"/>
      <c r="E36878" s="1"/>
      <c r="F36878" s="1"/>
      <c r="G36878" s="1"/>
      <c r="H36878" s="1"/>
    </row>
    <row r="36879">
      <c r="A36879" s="1"/>
      <c r="B36879" s="1"/>
      <c r="C36879" s="1"/>
      <c r="D36879" s="8"/>
      <c r="E36879" s="1"/>
      <c r="F36879" s="1"/>
      <c r="G36879" s="1"/>
      <c r="H36879" s="1"/>
    </row>
    <row r="36880">
      <c r="A36880" s="1"/>
      <c r="B36880" s="1"/>
      <c r="C36880" s="1"/>
      <c r="D36880" s="8"/>
      <c r="E36880" s="1"/>
      <c r="F36880" s="1"/>
      <c r="G36880" s="1"/>
      <c r="H36880" s="1"/>
    </row>
    <row r="36881">
      <c r="A36881" s="1"/>
      <c r="B36881" s="1"/>
      <c r="C36881" s="1"/>
      <c r="D36881" s="8"/>
      <c r="E36881" s="1"/>
      <c r="F36881" s="1"/>
      <c r="G36881" s="1"/>
      <c r="H36881" s="1"/>
    </row>
    <row r="36882">
      <c r="A36882" s="1"/>
      <c r="B36882" s="1"/>
      <c r="C36882" s="1"/>
      <c r="D36882" s="8"/>
      <c r="E36882" s="1"/>
      <c r="F36882" s="1"/>
      <c r="G36882" s="1"/>
      <c r="H36882" s="1"/>
    </row>
    <row r="36883">
      <c r="A36883" s="1"/>
      <c r="B36883" s="1"/>
      <c r="C36883" s="1"/>
      <c r="D36883" s="8"/>
      <c r="E36883" s="1"/>
      <c r="F36883" s="1"/>
      <c r="G36883" s="1"/>
      <c r="H36883" s="1"/>
    </row>
    <row r="36884">
      <c r="A36884" s="1"/>
      <c r="B36884" s="1"/>
      <c r="C36884" s="1"/>
      <c r="D36884" s="8"/>
      <c r="E36884" s="1"/>
      <c r="F36884" s="1"/>
      <c r="G36884" s="1"/>
      <c r="H36884" s="1"/>
    </row>
    <row r="36885">
      <c r="A36885" s="1"/>
      <c r="B36885" s="1"/>
      <c r="C36885" s="1"/>
      <c r="D36885" s="8"/>
      <c r="E36885" s="1"/>
      <c r="F36885" s="1"/>
      <c r="G36885" s="1"/>
      <c r="H36885" s="1"/>
    </row>
    <row r="36886">
      <c r="A36886" s="1"/>
      <c r="B36886" s="1"/>
      <c r="C36886" s="1"/>
      <c r="D36886" s="8"/>
      <c r="E36886" s="1"/>
      <c r="F36886" s="1"/>
      <c r="G36886" s="1"/>
      <c r="H36886" s="1"/>
    </row>
    <row r="36887">
      <c r="A36887" s="1"/>
      <c r="B36887" s="1"/>
      <c r="C36887" s="1"/>
      <c r="D36887" s="8"/>
      <c r="E36887" s="1"/>
      <c r="F36887" s="1"/>
      <c r="G36887" s="1"/>
      <c r="H36887" s="1"/>
    </row>
    <row r="36888">
      <c r="A36888" s="1"/>
      <c r="B36888" s="1"/>
      <c r="C36888" s="1"/>
      <c r="D36888" s="8"/>
      <c r="E36888" s="1"/>
      <c r="F36888" s="1"/>
      <c r="G36888" s="1"/>
      <c r="H36888" s="1"/>
    </row>
    <row r="36889">
      <c r="A36889" s="1"/>
      <c r="B36889" s="1"/>
      <c r="C36889" s="1"/>
      <c r="D36889" s="8"/>
      <c r="E36889" s="1"/>
      <c r="F36889" s="1"/>
      <c r="G36889" s="1"/>
      <c r="H36889" s="1"/>
    </row>
    <row r="36890">
      <c r="A36890" s="1"/>
      <c r="B36890" s="1"/>
      <c r="C36890" s="1"/>
      <c r="D36890" s="8"/>
      <c r="E36890" s="1"/>
      <c r="F36890" s="1"/>
      <c r="G36890" s="1"/>
      <c r="H36890" s="1"/>
    </row>
    <row r="36891">
      <c r="A36891" s="1"/>
      <c r="B36891" s="1"/>
      <c r="C36891" s="1"/>
      <c r="D36891" s="8"/>
      <c r="E36891" s="1"/>
      <c r="F36891" s="1"/>
      <c r="G36891" s="1"/>
      <c r="H36891" s="1"/>
    </row>
    <row r="36892">
      <c r="A36892" s="1"/>
      <c r="B36892" s="1"/>
      <c r="C36892" s="1"/>
      <c r="D36892" s="8"/>
      <c r="E36892" s="1"/>
      <c r="F36892" s="1"/>
      <c r="G36892" s="1"/>
      <c r="H36892" s="1"/>
    </row>
    <row r="36893">
      <c r="A36893" s="1"/>
      <c r="B36893" s="1"/>
      <c r="C36893" s="1"/>
      <c r="D36893" s="8"/>
      <c r="E36893" s="1"/>
      <c r="F36893" s="1"/>
      <c r="G36893" s="1"/>
      <c r="H36893" s="1"/>
    </row>
    <row r="36894">
      <c r="A36894" s="1"/>
      <c r="B36894" s="1"/>
      <c r="C36894" s="1"/>
      <c r="D36894" s="8"/>
      <c r="E36894" s="1"/>
      <c r="F36894" s="1"/>
      <c r="G36894" s="1"/>
      <c r="H36894" s="1"/>
    </row>
    <row r="36895">
      <c r="A36895" s="1"/>
      <c r="B36895" s="1"/>
      <c r="C36895" s="1"/>
      <c r="D36895" s="8"/>
      <c r="E36895" s="1"/>
      <c r="F36895" s="1"/>
      <c r="G36895" s="1"/>
      <c r="H36895" s="1"/>
    </row>
    <row r="36896">
      <c r="A36896" s="1"/>
      <c r="B36896" s="1"/>
      <c r="C36896" s="1"/>
      <c r="D36896" s="8"/>
      <c r="E36896" s="1"/>
      <c r="F36896" s="1"/>
      <c r="G36896" s="1"/>
      <c r="H36896" s="1"/>
    </row>
    <row r="36897">
      <c r="A36897" s="1"/>
      <c r="B36897" s="1"/>
      <c r="C36897" s="1"/>
      <c r="D36897" s="8"/>
      <c r="E36897" s="1"/>
      <c r="F36897" s="1"/>
      <c r="G36897" s="1"/>
      <c r="H36897" s="1"/>
    </row>
    <row r="36898">
      <c r="A36898" s="1"/>
      <c r="B36898" s="1"/>
      <c r="C36898" s="1"/>
      <c r="D36898" s="8"/>
      <c r="E36898" s="1"/>
      <c r="F36898" s="1"/>
      <c r="G36898" s="1"/>
      <c r="H36898" s="1"/>
    </row>
    <row r="36899">
      <c r="A36899" s="1"/>
      <c r="B36899" s="1"/>
      <c r="C36899" s="1"/>
      <c r="D36899" s="8"/>
      <c r="E36899" s="1"/>
      <c r="F36899" s="1"/>
      <c r="G36899" s="1"/>
      <c r="H36899" s="1"/>
    </row>
    <row r="36900">
      <c r="A36900" s="1"/>
      <c r="B36900" s="1"/>
      <c r="C36900" s="1"/>
      <c r="D36900" s="8"/>
      <c r="E36900" s="1"/>
      <c r="F36900" s="1"/>
      <c r="G36900" s="1"/>
      <c r="H36900" s="1"/>
    </row>
    <row r="36901">
      <c r="A36901" s="1"/>
      <c r="B36901" s="1"/>
      <c r="C36901" s="1"/>
      <c r="D36901" s="8"/>
      <c r="E36901" s="1"/>
      <c r="F36901" s="1"/>
      <c r="G36901" s="1"/>
      <c r="H36901" s="1"/>
    </row>
    <row r="36902">
      <c r="A36902" s="1"/>
      <c r="B36902" s="1"/>
      <c r="C36902" s="1"/>
      <c r="D36902" s="8"/>
      <c r="E36902" s="1"/>
      <c r="F36902" s="1"/>
      <c r="G36902" s="1"/>
      <c r="H36902" s="1"/>
    </row>
    <row r="36903">
      <c r="A36903" s="1"/>
      <c r="B36903" s="1"/>
      <c r="C36903" s="1"/>
      <c r="D36903" s="8"/>
      <c r="E36903" s="1"/>
      <c r="F36903" s="1"/>
      <c r="G36903" s="1"/>
      <c r="H36903" s="1"/>
    </row>
    <row r="36904">
      <c r="A36904" s="1"/>
      <c r="B36904" s="1"/>
      <c r="C36904" s="1"/>
      <c r="D36904" s="8"/>
      <c r="E36904" s="1"/>
      <c r="F36904" s="1"/>
      <c r="G36904" s="1"/>
      <c r="H36904" s="1"/>
    </row>
    <row r="36905">
      <c r="A36905" s="1"/>
      <c r="B36905" s="1"/>
      <c r="C36905" s="1"/>
      <c r="D36905" s="8"/>
      <c r="E36905" s="1"/>
      <c r="F36905" s="1"/>
      <c r="G36905" s="1"/>
      <c r="H36905" s="1"/>
    </row>
    <row r="36906">
      <c r="A36906" s="1"/>
      <c r="B36906" s="1"/>
      <c r="C36906" s="1"/>
      <c r="D36906" s="8"/>
      <c r="E36906" s="1"/>
      <c r="F36906" s="1"/>
      <c r="G36906" s="1"/>
      <c r="H36906" s="1"/>
    </row>
    <row r="36907">
      <c r="A36907" s="1"/>
      <c r="B36907" s="1"/>
      <c r="C36907" s="1"/>
      <c r="D36907" s="8"/>
      <c r="E36907" s="1"/>
      <c r="F36907" s="1"/>
      <c r="G36907" s="1"/>
      <c r="H36907" s="1"/>
    </row>
    <row r="36908">
      <c r="A36908" s="1"/>
      <c r="B36908" s="1"/>
      <c r="C36908" s="1"/>
      <c r="D36908" s="8"/>
      <c r="E36908" s="1"/>
      <c r="F36908" s="1"/>
      <c r="G36908" s="1"/>
      <c r="H36908" s="1"/>
    </row>
    <row r="36909">
      <c r="A36909" s="1"/>
      <c r="B36909" s="1"/>
      <c r="C36909" s="1"/>
      <c r="D36909" s="8"/>
      <c r="E36909" s="1"/>
      <c r="F36909" s="1"/>
      <c r="G36909" s="1"/>
      <c r="H36909" s="1"/>
    </row>
    <row r="36910">
      <c r="A36910" s="1"/>
      <c r="B36910" s="1"/>
      <c r="C36910" s="1"/>
      <c r="D36910" s="8"/>
      <c r="E36910" s="1"/>
      <c r="F36910" s="1"/>
      <c r="G36910" s="1"/>
      <c r="H36910" s="1"/>
    </row>
    <row r="36911">
      <c r="A36911" s="1"/>
      <c r="B36911" s="1"/>
      <c r="C36911" s="1"/>
      <c r="D36911" s="8"/>
      <c r="E36911" s="1"/>
      <c r="F36911" s="1"/>
      <c r="G36911" s="1"/>
      <c r="H36911" s="1"/>
    </row>
    <row r="36912">
      <c r="A36912" s="1"/>
      <c r="B36912" s="1"/>
      <c r="C36912" s="1"/>
      <c r="D36912" s="8"/>
      <c r="E36912" s="1"/>
      <c r="F36912" s="1"/>
      <c r="G36912" s="1"/>
      <c r="H36912" s="1"/>
    </row>
    <row r="36913">
      <c r="A36913" s="1"/>
      <c r="B36913" s="1"/>
      <c r="C36913" s="1"/>
      <c r="D36913" s="8"/>
      <c r="E36913" s="1"/>
      <c r="F36913" s="1"/>
      <c r="G36913" s="1"/>
      <c r="H36913" s="1"/>
    </row>
    <row r="36914">
      <c r="A36914" s="1"/>
      <c r="B36914" s="1"/>
      <c r="C36914" s="1"/>
      <c r="D36914" s="8"/>
      <c r="E36914" s="1"/>
      <c r="F36914" s="1"/>
      <c r="G36914" s="1"/>
      <c r="H36914" s="1"/>
    </row>
    <row r="36915">
      <c r="A36915" s="1"/>
      <c r="B36915" s="1"/>
      <c r="C36915" s="1"/>
      <c r="D36915" s="8"/>
      <c r="E36915" s="1"/>
      <c r="F36915" s="1"/>
      <c r="G36915" s="1"/>
      <c r="H36915" s="1"/>
    </row>
    <row r="36916">
      <c r="A36916" s="1"/>
      <c r="B36916" s="1"/>
      <c r="C36916" s="1"/>
      <c r="D36916" s="8"/>
      <c r="E36916" s="1"/>
      <c r="F36916" s="1"/>
      <c r="G36916" s="1"/>
      <c r="H36916" s="1"/>
    </row>
    <row r="36917">
      <c r="A36917" s="1"/>
      <c r="B36917" s="1"/>
      <c r="C36917" s="1"/>
      <c r="D36917" s="8"/>
      <c r="E36917" s="1"/>
      <c r="F36917" s="1"/>
      <c r="G36917" s="1"/>
      <c r="H36917" s="1"/>
    </row>
    <row r="36918">
      <c r="A36918" s="1"/>
      <c r="B36918" s="1"/>
      <c r="C36918" s="1"/>
      <c r="D36918" s="8"/>
      <c r="E36918" s="1"/>
      <c r="F36918" s="1"/>
      <c r="G36918" s="1"/>
      <c r="H36918" s="1"/>
    </row>
    <row r="36919">
      <c r="A36919" s="1"/>
      <c r="B36919" s="1"/>
      <c r="C36919" s="1"/>
      <c r="D36919" s="8"/>
      <c r="E36919" s="1"/>
      <c r="F36919" s="1"/>
      <c r="G36919" s="1"/>
      <c r="H36919" s="1"/>
    </row>
    <row r="36920">
      <c r="A36920" s="1"/>
      <c r="B36920" s="1"/>
      <c r="C36920" s="1"/>
      <c r="D36920" s="8"/>
      <c r="E36920" s="1"/>
      <c r="F36920" s="1"/>
      <c r="G36920" s="1"/>
      <c r="H36920" s="1"/>
    </row>
    <row r="36921">
      <c r="A36921" s="1"/>
      <c r="B36921" s="1"/>
      <c r="C36921" s="1"/>
      <c r="D36921" s="8"/>
      <c r="E36921" s="1"/>
      <c r="F36921" s="1"/>
      <c r="G36921" s="1"/>
      <c r="H36921" s="1"/>
    </row>
    <row r="36922">
      <c r="A36922" s="1"/>
      <c r="B36922" s="1"/>
      <c r="C36922" s="1"/>
      <c r="D36922" s="8"/>
      <c r="E36922" s="1"/>
      <c r="F36922" s="1"/>
      <c r="G36922" s="1"/>
      <c r="H36922" s="1"/>
    </row>
    <row r="36923">
      <c r="A36923" s="1"/>
      <c r="B36923" s="1"/>
      <c r="C36923" s="1"/>
      <c r="D36923" s="8"/>
      <c r="E36923" s="1"/>
      <c r="F36923" s="1"/>
      <c r="G36923" s="1"/>
      <c r="H36923" s="1"/>
    </row>
    <row r="36924">
      <c r="A36924" s="1"/>
      <c r="B36924" s="1"/>
      <c r="C36924" s="1"/>
      <c r="D36924" s="8"/>
      <c r="E36924" s="1"/>
      <c r="F36924" s="1"/>
      <c r="G36924" s="1"/>
      <c r="H36924" s="1"/>
    </row>
    <row r="36925">
      <c r="A36925" s="1"/>
      <c r="B36925" s="1"/>
      <c r="C36925" s="1"/>
      <c r="D36925" s="8"/>
      <c r="E36925" s="1"/>
      <c r="F36925" s="1"/>
      <c r="G36925" s="1"/>
      <c r="H36925" s="1"/>
    </row>
    <row r="36926">
      <c r="A36926" s="1"/>
      <c r="B36926" s="1"/>
      <c r="C36926" s="1"/>
      <c r="D36926" s="8"/>
      <c r="E36926" s="1"/>
      <c r="F36926" s="1"/>
      <c r="G36926" s="1"/>
      <c r="H36926" s="1"/>
    </row>
    <row r="36927">
      <c r="A36927" s="1"/>
      <c r="B36927" s="1"/>
      <c r="C36927" s="1"/>
      <c r="D36927" s="8"/>
      <c r="E36927" s="1"/>
      <c r="F36927" s="1"/>
      <c r="G36927" s="1"/>
      <c r="H36927" s="1"/>
    </row>
    <row r="36928">
      <c r="A36928" s="1"/>
      <c r="B36928" s="1"/>
      <c r="C36928" s="1"/>
      <c r="D36928" s="8"/>
      <c r="E36928" s="1"/>
      <c r="F36928" s="1"/>
      <c r="G36928" s="1"/>
      <c r="H36928" s="1"/>
    </row>
    <row r="36929">
      <c r="A36929" s="1"/>
      <c r="B36929" s="1"/>
      <c r="C36929" s="1"/>
      <c r="D36929" s="8"/>
      <c r="E36929" s="1"/>
      <c r="F36929" s="1"/>
      <c r="G36929" s="1"/>
      <c r="H36929" s="1"/>
    </row>
    <row r="36930">
      <c r="A36930" s="1"/>
      <c r="B36930" s="1"/>
      <c r="C36930" s="1"/>
      <c r="D36930" s="8"/>
      <c r="E36930" s="1"/>
      <c r="F36930" s="1"/>
      <c r="G36930" s="1"/>
      <c r="H36930" s="1"/>
    </row>
    <row r="36931">
      <c r="A36931" s="1"/>
      <c r="B36931" s="1"/>
      <c r="C36931" s="1"/>
      <c r="D36931" s="8"/>
      <c r="E36931" s="1"/>
      <c r="F36931" s="1"/>
      <c r="G36931" s="1"/>
      <c r="H36931" s="1"/>
    </row>
    <row r="36932">
      <c r="A36932" s="1"/>
      <c r="B36932" s="1"/>
      <c r="C36932" s="1"/>
      <c r="D36932" s="8"/>
      <c r="E36932" s="1"/>
      <c r="F36932" s="1"/>
      <c r="G36932" s="1"/>
      <c r="H36932" s="1"/>
    </row>
    <row r="36933">
      <c r="A36933" s="1"/>
      <c r="B36933" s="1"/>
      <c r="C36933" s="1"/>
      <c r="D36933" s="8"/>
      <c r="E36933" s="1"/>
      <c r="F36933" s="1"/>
      <c r="G36933" s="1"/>
      <c r="H36933" s="1"/>
    </row>
    <row r="36934">
      <c r="A36934" s="1"/>
      <c r="B36934" s="1"/>
      <c r="C36934" s="1"/>
      <c r="D36934" s="8"/>
      <c r="E36934" s="1"/>
      <c r="F36934" s="1"/>
      <c r="G36934" s="1"/>
      <c r="H36934" s="1"/>
    </row>
    <row r="36935">
      <c r="A36935" s="1"/>
      <c r="B36935" s="1"/>
      <c r="C36935" s="1"/>
      <c r="D36935" s="8"/>
      <c r="E36935" s="1"/>
      <c r="F36935" s="1"/>
      <c r="G36935" s="1"/>
      <c r="H36935" s="1"/>
    </row>
    <row r="36936">
      <c r="A36936" s="1"/>
      <c r="B36936" s="1"/>
      <c r="C36936" s="1"/>
      <c r="D36936" s="8"/>
      <c r="E36936" s="1"/>
      <c r="F36936" s="1"/>
      <c r="G36936" s="1"/>
      <c r="H36936" s="1"/>
    </row>
    <row r="36937">
      <c r="A36937" s="1"/>
      <c r="B36937" s="1"/>
      <c r="C36937" s="1"/>
      <c r="D36937" s="8"/>
      <c r="E36937" s="1"/>
      <c r="F36937" s="1"/>
      <c r="G36937" s="1"/>
      <c r="H36937" s="1"/>
    </row>
    <row r="36938">
      <c r="A36938" s="1"/>
      <c r="B36938" s="1"/>
      <c r="C36938" s="1"/>
      <c r="D36938" s="8"/>
      <c r="E36938" s="1"/>
      <c r="F36938" s="1"/>
      <c r="G36938" s="1"/>
      <c r="H36938" s="1"/>
    </row>
    <row r="36939">
      <c r="A36939" s="1"/>
      <c r="B36939" s="1"/>
      <c r="C36939" s="1"/>
      <c r="D36939" s="8"/>
      <c r="E36939" s="1"/>
      <c r="F36939" s="1"/>
      <c r="G36939" s="1"/>
      <c r="H36939" s="1"/>
    </row>
    <row r="36940">
      <c r="A36940" s="1"/>
      <c r="B36940" s="1"/>
      <c r="C36940" s="1"/>
      <c r="D36940" s="8"/>
      <c r="E36940" s="1"/>
      <c r="F36940" s="1"/>
      <c r="G36940" s="1"/>
      <c r="H36940" s="1"/>
    </row>
    <row r="36941">
      <c r="A36941" s="1"/>
      <c r="B36941" s="1"/>
      <c r="C36941" s="1"/>
      <c r="D36941" s="8"/>
      <c r="E36941" s="1"/>
      <c r="F36941" s="1"/>
      <c r="G36941" s="1"/>
      <c r="H36941" s="1"/>
    </row>
    <row r="36942">
      <c r="A36942" s="1"/>
      <c r="B36942" s="1"/>
      <c r="C36942" s="1"/>
      <c r="D36942" s="8"/>
      <c r="E36942" s="1"/>
      <c r="F36942" s="1"/>
      <c r="G36942" s="1"/>
      <c r="H36942" s="1"/>
    </row>
    <row r="36943">
      <c r="A36943" s="1"/>
      <c r="B36943" s="1"/>
      <c r="C36943" s="1"/>
      <c r="D36943" s="8"/>
      <c r="E36943" s="1"/>
      <c r="F36943" s="1"/>
      <c r="G36943" s="1"/>
      <c r="H36943" s="1"/>
    </row>
    <row r="36944">
      <c r="A36944" s="1"/>
      <c r="B36944" s="1"/>
      <c r="C36944" s="1"/>
      <c r="D36944" s="8"/>
      <c r="E36944" s="1"/>
      <c r="F36944" s="1"/>
      <c r="G36944" s="1"/>
      <c r="H36944" s="1"/>
    </row>
    <row r="36945">
      <c r="A36945" s="1"/>
      <c r="B36945" s="1"/>
      <c r="C36945" s="1"/>
      <c r="D36945" s="8"/>
      <c r="E36945" s="1"/>
      <c r="F36945" s="1"/>
      <c r="G36945" s="1"/>
      <c r="H36945" s="1"/>
    </row>
    <row r="36946">
      <c r="A36946" s="1"/>
      <c r="B36946" s="1"/>
      <c r="C36946" s="1"/>
      <c r="D36946" s="8"/>
      <c r="E36946" s="1"/>
      <c r="F36946" s="1"/>
      <c r="G36946" s="1"/>
      <c r="H36946" s="1"/>
    </row>
    <row r="36947">
      <c r="A36947" s="1"/>
      <c r="B36947" s="1"/>
      <c r="C36947" s="1"/>
      <c r="D36947" s="8"/>
      <c r="E36947" s="1"/>
      <c r="F36947" s="1"/>
      <c r="G36947" s="1"/>
      <c r="H36947" s="1"/>
    </row>
    <row r="36948">
      <c r="A36948" s="1"/>
      <c r="B36948" s="1"/>
      <c r="C36948" s="1"/>
      <c r="D36948" s="8"/>
      <c r="E36948" s="1"/>
      <c r="F36948" s="1"/>
      <c r="G36948" s="1"/>
      <c r="H36948" s="1"/>
    </row>
    <row r="36949">
      <c r="A36949" s="1"/>
      <c r="B36949" s="1"/>
      <c r="C36949" s="1"/>
      <c r="D36949" s="8"/>
      <c r="E36949" s="1"/>
      <c r="F36949" s="1"/>
      <c r="G36949" s="1"/>
      <c r="H36949" s="1"/>
    </row>
    <row r="36950">
      <c r="A36950" s="1"/>
      <c r="B36950" s="1"/>
      <c r="C36950" s="1"/>
      <c r="D36950" s="8"/>
      <c r="E36950" s="1"/>
      <c r="F36950" s="1"/>
      <c r="G36950" s="1"/>
      <c r="H36950" s="1"/>
    </row>
    <row r="36951">
      <c r="A36951" s="1"/>
      <c r="B36951" s="1"/>
      <c r="C36951" s="1"/>
      <c r="D36951" s="8"/>
      <c r="E36951" s="1"/>
      <c r="F36951" s="1"/>
      <c r="G36951" s="1"/>
      <c r="H36951" s="1"/>
    </row>
    <row r="36952">
      <c r="A36952" s="1"/>
      <c r="B36952" s="1"/>
      <c r="C36952" s="1"/>
      <c r="D36952" s="8"/>
      <c r="E36952" s="1"/>
      <c r="F36952" s="1"/>
      <c r="G36952" s="1"/>
      <c r="H36952" s="1"/>
    </row>
    <row r="36953">
      <c r="A36953" s="1"/>
      <c r="B36953" s="1"/>
      <c r="C36953" s="1"/>
      <c r="D36953" s="8"/>
      <c r="E36953" s="1"/>
      <c r="F36953" s="1"/>
      <c r="G36953" s="1"/>
      <c r="H36953" s="1"/>
    </row>
    <row r="36954">
      <c r="A36954" s="1"/>
      <c r="B36954" s="1"/>
      <c r="C36954" s="1"/>
      <c r="D36954" s="8"/>
      <c r="E36954" s="1"/>
      <c r="F36954" s="1"/>
      <c r="G36954" s="1"/>
      <c r="H36954" s="1"/>
    </row>
    <row r="36955">
      <c r="A36955" s="1"/>
      <c r="B36955" s="1"/>
      <c r="C36955" s="1"/>
      <c r="D36955" s="8"/>
      <c r="E36955" s="1"/>
      <c r="F36955" s="1"/>
      <c r="G36955" s="1"/>
      <c r="H36955" s="1"/>
    </row>
    <row r="36956">
      <c r="A36956" s="1"/>
      <c r="B36956" s="1"/>
      <c r="C36956" s="1"/>
      <c r="D36956" s="8"/>
      <c r="E36956" s="1"/>
      <c r="F36956" s="1"/>
      <c r="G36956" s="1"/>
      <c r="H36956" s="1"/>
    </row>
    <row r="36957">
      <c r="A36957" s="1"/>
      <c r="B36957" s="1"/>
      <c r="C36957" s="1"/>
      <c r="D36957" s="8"/>
      <c r="E36957" s="1"/>
      <c r="F36957" s="1"/>
      <c r="G36957" s="1"/>
      <c r="H36957" s="1"/>
    </row>
    <row r="36958">
      <c r="A36958" s="1"/>
      <c r="B36958" s="1"/>
      <c r="C36958" s="1"/>
      <c r="D36958" s="8"/>
      <c r="E36958" s="1"/>
      <c r="F36958" s="1"/>
      <c r="G36958" s="1"/>
      <c r="H36958" s="1"/>
    </row>
    <row r="36959">
      <c r="A36959" s="1"/>
      <c r="B36959" s="1"/>
      <c r="C36959" s="1"/>
      <c r="D36959" s="8"/>
      <c r="E36959" s="1"/>
      <c r="F36959" s="1"/>
      <c r="G36959" s="1"/>
      <c r="H36959" s="1"/>
    </row>
    <row r="36960">
      <c r="A36960" s="1"/>
      <c r="B36960" s="1"/>
      <c r="C36960" s="1"/>
      <c r="D36960" s="8"/>
      <c r="E36960" s="1"/>
      <c r="F36960" s="1"/>
      <c r="G36960" s="1"/>
      <c r="H36960" s="1"/>
    </row>
    <row r="36961">
      <c r="A36961" s="1"/>
      <c r="B36961" s="1"/>
      <c r="C36961" s="1"/>
      <c r="D36961" s="8"/>
      <c r="E36961" s="1"/>
      <c r="F36961" s="1"/>
      <c r="G36961" s="1"/>
      <c r="H36961" s="1"/>
    </row>
    <row r="36962">
      <c r="A36962" s="1"/>
      <c r="B36962" s="1"/>
      <c r="C36962" s="1"/>
      <c r="D36962" s="8"/>
      <c r="E36962" s="1"/>
      <c r="F36962" s="1"/>
      <c r="G36962" s="1"/>
      <c r="H36962" s="1"/>
    </row>
    <row r="36963">
      <c r="A36963" s="1"/>
      <c r="B36963" s="1"/>
      <c r="C36963" s="1"/>
      <c r="D36963" s="8"/>
      <c r="E36963" s="1"/>
      <c r="F36963" s="1"/>
      <c r="G36963" s="1"/>
      <c r="H36963" s="1"/>
    </row>
    <row r="36964">
      <c r="A36964" s="1"/>
      <c r="B36964" s="1"/>
      <c r="C36964" s="1"/>
      <c r="D36964" s="8"/>
      <c r="E36964" s="1"/>
      <c r="F36964" s="1"/>
      <c r="G36964" s="1"/>
      <c r="H36964" s="1"/>
    </row>
    <row r="36965">
      <c r="A36965" s="1"/>
      <c r="B36965" s="1"/>
      <c r="C36965" s="1"/>
      <c r="D36965" s="8"/>
      <c r="E36965" s="1"/>
      <c r="F36965" s="1"/>
      <c r="G36965" s="1"/>
      <c r="H36965" s="1"/>
    </row>
    <row r="36966">
      <c r="A36966" s="1"/>
      <c r="B36966" s="1"/>
      <c r="C36966" s="1"/>
      <c r="D36966" s="8"/>
      <c r="E36966" s="1"/>
      <c r="F36966" s="1"/>
      <c r="G36966" s="1"/>
      <c r="H36966" s="1"/>
    </row>
    <row r="36967">
      <c r="A36967" s="1"/>
      <c r="B36967" s="1"/>
      <c r="C36967" s="1"/>
      <c r="D36967" s="8"/>
      <c r="E36967" s="1"/>
      <c r="F36967" s="1"/>
      <c r="G36967" s="1"/>
      <c r="H36967" s="1"/>
    </row>
    <row r="36968">
      <c r="A36968" s="1"/>
      <c r="B36968" s="1"/>
      <c r="C36968" s="1"/>
      <c r="D36968" s="8"/>
      <c r="E36968" s="1"/>
      <c r="F36968" s="1"/>
      <c r="G36968" s="1"/>
      <c r="H36968" s="1"/>
    </row>
    <row r="36969">
      <c r="A36969" s="1"/>
      <c r="B36969" s="1"/>
      <c r="C36969" s="1"/>
      <c r="D36969" s="8"/>
      <c r="E36969" s="1"/>
      <c r="F36969" s="1"/>
      <c r="G36969" s="1"/>
      <c r="H36969" s="1"/>
    </row>
    <row r="36970">
      <c r="A36970" s="1"/>
      <c r="B36970" s="1"/>
      <c r="C36970" s="1"/>
      <c r="D36970" s="8"/>
      <c r="E36970" s="1"/>
      <c r="F36970" s="1"/>
      <c r="G36970" s="1"/>
      <c r="H36970" s="1"/>
    </row>
    <row r="36971">
      <c r="A36971" s="1"/>
      <c r="B36971" s="1"/>
      <c r="C36971" s="1"/>
      <c r="D36971" s="8"/>
      <c r="E36971" s="1"/>
      <c r="F36971" s="1"/>
      <c r="G36971" s="1"/>
      <c r="H36971" s="1"/>
    </row>
    <row r="36972">
      <c r="A36972" s="1"/>
      <c r="B36972" s="1"/>
      <c r="C36972" s="1"/>
      <c r="D36972" s="8"/>
      <c r="E36972" s="1"/>
      <c r="F36972" s="1"/>
      <c r="G36972" s="1"/>
      <c r="H36972" s="1"/>
    </row>
    <row r="36973">
      <c r="A36973" s="1"/>
      <c r="B36973" s="1"/>
      <c r="C36973" s="1"/>
      <c r="D36973" s="8"/>
      <c r="E36973" s="1"/>
      <c r="F36973" s="1"/>
      <c r="G36973" s="1"/>
      <c r="H36973" s="1"/>
    </row>
    <row r="36974">
      <c r="A36974" s="1"/>
      <c r="B36974" s="1"/>
      <c r="C36974" s="1"/>
      <c r="D36974" s="8"/>
      <c r="E36974" s="1"/>
      <c r="F36974" s="1"/>
      <c r="G36974" s="1"/>
      <c r="H36974" s="1"/>
    </row>
    <row r="36975">
      <c r="A36975" s="1"/>
      <c r="B36975" s="1"/>
      <c r="C36975" s="1"/>
      <c r="D36975" s="8"/>
      <c r="E36975" s="1"/>
      <c r="F36975" s="1"/>
      <c r="G36975" s="1"/>
      <c r="H36975" s="1"/>
    </row>
    <row r="36976">
      <c r="A36976" s="1"/>
      <c r="B36976" s="1"/>
      <c r="C36976" s="1"/>
      <c r="D36976" s="8"/>
      <c r="E36976" s="1"/>
      <c r="F36976" s="1"/>
      <c r="G36976" s="1"/>
      <c r="H36976" s="1"/>
    </row>
    <row r="36977">
      <c r="A36977" s="1"/>
      <c r="B36977" s="1"/>
      <c r="C36977" s="1"/>
      <c r="D36977" s="8"/>
      <c r="E36977" s="1"/>
      <c r="F36977" s="1"/>
      <c r="G36977" s="1"/>
      <c r="H36977" s="1"/>
    </row>
    <row r="36978">
      <c r="A36978" s="1"/>
      <c r="B36978" s="1"/>
      <c r="C36978" s="1"/>
      <c r="D36978" s="8"/>
      <c r="E36978" s="1"/>
      <c r="F36978" s="1"/>
      <c r="G36978" s="1"/>
      <c r="H36978" s="1"/>
    </row>
    <row r="36979">
      <c r="A36979" s="1"/>
      <c r="B36979" s="1"/>
      <c r="C36979" s="1"/>
      <c r="D36979" s="8"/>
      <c r="E36979" s="1"/>
      <c r="F36979" s="1"/>
      <c r="G36979" s="1"/>
      <c r="H36979" s="1"/>
    </row>
    <row r="36980">
      <c r="A36980" s="1"/>
      <c r="B36980" s="1"/>
      <c r="C36980" s="1"/>
      <c r="D36980" s="8"/>
      <c r="E36980" s="1"/>
      <c r="F36980" s="1"/>
      <c r="G36980" s="1"/>
      <c r="H36980" s="1"/>
    </row>
    <row r="36981">
      <c r="A36981" s="1"/>
      <c r="B36981" s="1"/>
      <c r="C36981" s="1"/>
      <c r="D36981" s="8"/>
      <c r="E36981" s="1"/>
      <c r="F36981" s="1"/>
      <c r="G36981" s="1"/>
      <c r="H36981" s="1"/>
    </row>
    <row r="36982">
      <c r="A36982" s="1"/>
      <c r="B36982" s="1"/>
      <c r="C36982" s="1"/>
      <c r="D36982" s="8"/>
      <c r="E36982" s="1"/>
      <c r="F36982" s="1"/>
      <c r="G36982" s="1"/>
      <c r="H36982" s="1"/>
    </row>
    <row r="36983">
      <c r="A36983" s="1"/>
      <c r="B36983" s="1"/>
      <c r="C36983" s="1"/>
      <c r="D36983" s="8"/>
      <c r="E36983" s="1"/>
      <c r="F36983" s="1"/>
      <c r="G36983" s="1"/>
      <c r="H36983" s="1"/>
    </row>
    <row r="36984">
      <c r="A36984" s="1"/>
      <c r="B36984" s="1"/>
      <c r="C36984" s="1"/>
      <c r="D36984" s="8"/>
      <c r="E36984" s="1"/>
      <c r="F36984" s="1"/>
      <c r="G36984" s="1"/>
      <c r="H36984" s="1"/>
    </row>
    <row r="36985">
      <c r="A36985" s="1"/>
      <c r="B36985" s="1"/>
      <c r="C36985" s="1"/>
      <c r="D36985" s="8"/>
      <c r="E36985" s="1"/>
      <c r="F36985" s="1"/>
      <c r="G36985" s="1"/>
      <c r="H36985" s="1"/>
    </row>
    <row r="36986">
      <c r="A36986" s="1"/>
      <c r="B36986" s="1"/>
      <c r="C36986" s="1"/>
      <c r="D36986" s="8"/>
      <c r="E36986" s="1"/>
      <c r="F36986" s="1"/>
      <c r="G36986" s="1"/>
      <c r="H36986" s="1"/>
    </row>
    <row r="36987">
      <c r="A36987" s="1"/>
      <c r="B36987" s="1"/>
      <c r="C36987" s="1"/>
      <c r="D36987" s="8"/>
      <c r="E36987" s="1"/>
      <c r="F36987" s="1"/>
      <c r="G36987" s="1"/>
      <c r="H36987" s="1"/>
    </row>
    <row r="36988">
      <c r="A36988" s="1"/>
      <c r="B36988" s="1"/>
      <c r="C36988" s="1"/>
      <c r="D36988" s="8"/>
      <c r="E36988" s="1"/>
      <c r="F36988" s="1"/>
      <c r="G36988" s="1"/>
      <c r="H36988" s="1"/>
    </row>
    <row r="36989">
      <c r="A36989" s="1"/>
      <c r="B36989" s="1"/>
      <c r="C36989" s="1"/>
      <c r="D36989" s="8"/>
      <c r="E36989" s="1"/>
      <c r="F36989" s="1"/>
      <c r="G36989" s="1"/>
      <c r="H36989" s="1"/>
    </row>
    <row r="36990">
      <c r="A36990" s="1"/>
      <c r="B36990" s="1"/>
      <c r="C36990" s="1"/>
      <c r="D36990" s="8"/>
      <c r="E36990" s="1"/>
      <c r="F36990" s="1"/>
      <c r="G36990" s="1"/>
      <c r="H36990" s="1"/>
    </row>
    <row r="36991">
      <c r="A36991" s="1"/>
      <c r="B36991" s="1"/>
      <c r="C36991" s="1"/>
      <c r="D36991" s="8"/>
      <c r="E36991" s="1"/>
      <c r="F36991" s="1"/>
      <c r="G36991" s="1"/>
      <c r="H36991" s="1"/>
    </row>
    <row r="36992">
      <c r="A36992" s="1"/>
      <c r="B36992" s="1"/>
      <c r="C36992" s="1"/>
      <c r="D36992" s="8"/>
      <c r="E36992" s="1"/>
      <c r="F36992" s="1"/>
      <c r="G36992" s="1"/>
      <c r="H36992" s="1"/>
    </row>
    <row r="36993">
      <c r="A36993" s="1"/>
      <c r="B36993" s="1"/>
      <c r="C36993" s="1"/>
      <c r="D36993" s="8"/>
      <c r="E36993" s="1"/>
      <c r="F36993" s="1"/>
      <c r="G36993" s="1"/>
      <c r="H36993" s="1"/>
    </row>
    <row r="36994">
      <c r="A36994" s="1"/>
      <c r="B36994" s="1"/>
      <c r="C36994" s="1"/>
      <c r="D36994" s="8"/>
      <c r="E36994" s="1"/>
      <c r="F36994" s="1"/>
      <c r="G36994" s="1"/>
      <c r="H36994" s="1"/>
    </row>
    <row r="36995">
      <c r="A36995" s="1"/>
      <c r="B36995" s="1"/>
      <c r="C36995" s="1"/>
      <c r="D36995" s="8"/>
      <c r="E36995" s="1"/>
      <c r="F36995" s="1"/>
      <c r="G36995" s="1"/>
      <c r="H36995" s="1"/>
    </row>
    <row r="36996">
      <c r="A36996" s="1"/>
      <c r="B36996" s="1"/>
      <c r="C36996" s="1"/>
      <c r="D36996" s="8"/>
      <c r="E36996" s="1"/>
      <c r="F36996" s="1"/>
      <c r="G36996" s="1"/>
      <c r="H36996" s="1"/>
    </row>
    <row r="36997">
      <c r="A36997" s="1"/>
      <c r="B36997" s="1"/>
      <c r="C36997" s="1"/>
      <c r="D36997" s="8"/>
      <c r="E36997" s="1"/>
      <c r="F36997" s="1"/>
      <c r="G36997" s="1"/>
      <c r="H36997" s="1"/>
    </row>
    <row r="36998">
      <c r="A36998" s="1"/>
      <c r="B36998" s="1"/>
      <c r="C36998" s="1"/>
      <c r="D36998" s="8"/>
      <c r="E36998" s="1"/>
      <c r="F36998" s="1"/>
      <c r="G36998" s="1"/>
      <c r="H36998" s="1"/>
    </row>
    <row r="36999">
      <c r="A36999" s="1"/>
      <c r="B36999" s="1"/>
      <c r="C36999" s="1"/>
      <c r="D36999" s="8"/>
      <c r="E36999" s="1"/>
      <c r="F36999" s="1"/>
      <c r="G36999" s="1"/>
      <c r="H36999" s="1"/>
    </row>
    <row r="37000">
      <c r="A37000" s="1"/>
      <c r="B37000" s="1"/>
      <c r="C37000" s="1"/>
      <c r="D37000" s="8"/>
      <c r="E37000" s="1"/>
      <c r="F37000" s="1"/>
      <c r="G37000" s="1"/>
      <c r="H37000" s="1"/>
    </row>
    <row r="37001">
      <c r="A37001" s="1"/>
      <c r="B37001" s="1"/>
      <c r="C37001" s="1"/>
      <c r="D37001" s="8"/>
      <c r="E37001" s="1"/>
      <c r="F37001" s="1"/>
      <c r="G37001" s="1"/>
      <c r="H37001" s="1"/>
    </row>
    <row r="37002">
      <c r="A37002" s="1"/>
      <c r="B37002" s="1"/>
      <c r="C37002" s="1"/>
      <c r="D37002" s="8"/>
      <c r="E37002" s="1"/>
      <c r="F37002" s="1"/>
      <c r="G37002" s="1"/>
      <c r="H37002" s="1"/>
    </row>
    <row r="37003">
      <c r="A37003" s="1"/>
      <c r="B37003" s="1"/>
      <c r="C37003" s="1"/>
      <c r="D37003" s="8"/>
      <c r="E37003" s="1"/>
      <c r="F37003" s="1"/>
      <c r="G37003" s="1"/>
      <c r="H37003" s="1"/>
    </row>
    <row r="37004">
      <c r="A37004" s="1"/>
      <c r="B37004" s="1"/>
      <c r="C37004" s="1"/>
      <c r="D37004" s="8"/>
      <c r="E37004" s="1"/>
      <c r="F37004" s="1"/>
      <c r="G37004" s="1"/>
      <c r="H37004" s="1"/>
    </row>
    <row r="37005">
      <c r="A37005" s="1"/>
      <c r="B37005" s="1"/>
      <c r="C37005" s="1"/>
      <c r="D37005" s="8"/>
      <c r="E37005" s="1"/>
      <c r="F37005" s="1"/>
      <c r="G37005" s="1"/>
      <c r="H37005" s="1"/>
    </row>
    <row r="37006">
      <c r="A37006" s="1"/>
      <c r="B37006" s="1"/>
      <c r="C37006" s="1"/>
      <c r="D37006" s="8"/>
      <c r="E37006" s="1"/>
      <c r="F37006" s="1"/>
      <c r="G37006" s="1"/>
      <c r="H37006" s="1"/>
    </row>
    <row r="37007">
      <c r="A37007" s="1"/>
      <c r="B37007" s="1"/>
      <c r="C37007" s="1"/>
      <c r="D37007" s="8"/>
      <c r="E37007" s="1"/>
      <c r="F37007" s="1"/>
      <c r="G37007" s="1"/>
      <c r="H37007" s="1"/>
    </row>
    <row r="37008">
      <c r="A37008" s="1"/>
      <c r="B37008" s="1"/>
      <c r="C37008" s="1"/>
      <c r="D37008" s="8"/>
      <c r="E37008" s="1"/>
      <c r="F37008" s="1"/>
      <c r="G37008" s="1"/>
      <c r="H37008" s="1"/>
    </row>
    <row r="37009">
      <c r="A37009" s="1"/>
      <c r="B37009" s="1"/>
      <c r="C37009" s="1"/>
      <c r="D37009" s="8"/>
      <c r="E37009" s="1"/>
      <c r="F37009" s="1"/>
      <c r="G37009" s="1"/>
      <c r="H37009" s="1"/>
    </row>
    <row r="37010">
      <c r="A37010" s="1"/>
      <c r="B37010" s="1"/>
      <c r="C37010" s="1"/>
      <c r="D37010" s="8"/>
      <c r="E37010" s="1"/>
      <c r="F37010" s="1"/>
      <c r="G37010" s="1"/>
      <c r="H37010" s="1"/>
    </row>
    <row r="37011">
      <c r="A37011" s="1"/>
      <c r="B37011" s="1"/>
      <c r="C37011" s="1"/>
      <c r="D37011" s="8"/>
      <c r="E37011" s="1"/>
      <c r="F37011" s="1"/>
      <c r="G37011" s="1"/>
      <c r="H37011" s="1"/>
    </row>
    <row r="37012">
      <c r="A37012" s="1"/>
      <c r="B37012" s="1"/>
      <c r="C37012" s="1"/>
      <c r="D37012" s="8"/>
      <c r="E37012" s="1"/>
      <c r="F37012" s="1"/>
      <c r="G37012" s="1"/>
      <c r="H37012" s="1"/>
    </row>
    <row r="37013">
      <c r="A37013" s="1"/>
      <c r="B37013" s="1"/>
      <c r="C37013" s="1"/>
      <c r="D37013" s="8"/>
      <c r="E37013" s="1"/>
      <c r="F37013" s="1"/>
      <c r="G37013" s="1"/>
      <c r="H37013" s="1"/>
    </row>
    <row r="37014">
      <c r="A37014" s="1"/>
      <c r="B37014" s="1"/>
      <c r="C37014" s="1"/>
      <c r="D37014" s="8"/>
      <c r="E37014" s="1"/>
      <c r="F37014" s="1"/>
      <c r="G37014" s="1"/>
      <c r="H37014" s="1"/>
    </row>
    <row r="37015">
      <c r="A37015" s="1"/>
      <c r="B37015" s="1"/>
      <c r="C37015" s="1"/>
      <c r="D37015" s="8"/>
      <c r="E37015" s="1"/>
      <c r="F37015" s="1"/>
      <c r="G37015" s="1"/>
      <c r="H37015" s="1"/>
    </row>
    <row r="37016">
      <c r="A37016" s="1"/>
      <c r="B37016" s="1"/>
      <c r="C37016" s="1"/>
      <c r="D37016" s="8"/>
      <c r="E37016" s="1"/>
      <c r="F37016" s="1"/>
      <c r="G37016" s="1"/>
      <c r="H37016" s="1"/>
    </row>
    <row r="37017">
      <c r="A37017" s="1"/>
      <c r="B37017" s="1"/>
      <c r="C37017" s="1"/>
      <c r="D37017" s="8"/>
      <c r="E37017" s="1"/>
      <c r="F37017" s="1"/>
      <c r="G37017" s="1"/>
      <c r="H37017" s="1"/>
    </row>
    <row r="37018">
      <c r="A37018" s="1"/>
      <c r="B37018" s="1"/>
      <c r="C37018" s="1"/>
      <c r="D37018" s="8"/>
      <c r="E37018" s="1"/>
      <c r="F37018" s="1"/>
      <c r="G37018" s="1"/>
      <c r="H37018" s="1"/>
    </row>
    <row r="37019">
      <c r="A37019" s="1"/>
      <c r="B37019" s="1"/>
      <c r="C37019" s="1"/>
      <c r="D37019" s="8"/>
      <c r="E37019" s="1"/>
      <c r="F37019" s="1"/>
      <c r="G37019" s="1"/>
      <c r="H37019" s="1"/>
    </row>
    <row r="37020">
      <c r="A37020" s="1"/>
      <c r="B37020" s="1"/>
      <c r="C37020" s="1"/>
      <c r="D37020" s="8"/>
      <c r="E37020" s="1"/>
      <c r="F37020" s="1"/>
      <c r="G37020" s="1"/>
      <c r="H37020" s="1"/>
    </row>
    <row r="37021">
      <c r="A37021" s="1"/>
      <c r="B37021" s="1"/>
      <c r="C37021" s="1"/>
      <c r="D37021" s="8"/>
      <c r="E37021" s="1"/>
      <c r="F37021" s="1"/>
      <c r="G37021" s="1"/>
      <c r="H37021" s="1"/>
    </row>
    <row r="37022">
      <c r="A37022" s="1"/>
      <c r="B37022" s="1"/>
      <c r="C37022" s="1"/>
      <c r="D37022" s="8"/>
      <c r="E37022" s="1"/>
      <c r="F37022" s="1"/>
      <c r="G37022" s="1"/>
      <c r="H37022" s="1"/>
    </row>
    <row r="37023">
      <c r="A37023" s="1"/>
      <c r="B37023" s="1"/>
      <c r="C37023" s="1"/>
      <c r="D37023" s="8"/>
      <c r="E37023" s="1"/>
      <c r="F37023" s="1"/>
      <c r="G37023" s="1"/>
      <c r="H37023" s="1"/>
    </row>
    <row r="37024">
      <c r="A37024" s="1"/>
      <c r="B37024" s="1"/>
      <c r="C37024" s="1"/>
      <c r="D37024" s="8"/>
      <c r="E37024" s="1"/>
      <c r="F37024" s="1"/>
      <c r="G37024" s="1"/>
      <c r="H37024" s="1"/>
    </row>
    <row r="37025">
      <c r="A37025" s="1"/>
      <c r="B37025" s="1"/>
      <c r="C37025" s="1"/>
      <c r="D37025" s="8"/>
      <c r="E37025" s="1"/>
      <c r="F37025" s="1"/>
      <c r="G37025" s="1"/>
      <c r="H37025" s="1"/>
    </row>
    <row r="37026">
      <c r="A37026" s="1"/>
      <c r="B37026" s="1"/>
      <c r="C37026" s="1"/>
      <c r="D37026" s="8"/>
      <c r="E37026" s="1"/>
      <c r="F37026" s="1"/>
      <c r="G37026" s="1"/>
      <c r="H37026" s="1"/>
    </row>
    <row r="37027">
      <c r="A37027" s="1"/>
      <c r="B37027" s="1"/>
      <c r="C37027" s="1"/>
      <c r="D37027" s="8"/>
      <c r="E37027" s="1"/>
      <c r="F37027" s="1"/>
      <c r="G37027" s="1"/>
      <c r="H37027" s="1"/>
    </row>
    <row r="37028">
      <c r="A37028" s="1"/>
      <c r="B37028" s="1"/>
      <c r="C37028" s="1"/>
      <c r="D37028" s="8"/>
      <c r="E37028" s="1"/>
      <c r="F37028" s="1"/>
      <c r="G37028" s="1"/>
      <c r="H37028" s="1"/>
    </row>
    <row r="37029">
      <c r="A37029" s="1"/>
      <c r="B37029" s="1"/>
      <c r="C37029" s="1"/>
      <c r="D37029" s="8"/>
      <c r="E37029" s="1"/>
      <c r="F37029" s="1"/>
      <c r="G37029" s="1"/>
      <c r="H37029" s="1"/>
    </row>
    <row r="37030">
      <c r="A37030" s="1"/>
      <c r="B37030" s="1"/>
      <c r="C37030" s="1"/>
      <c r="D37030" s="8"/>
      <c r="E37030" s="1"/>
      <c r="F37030" s="1"/>
      <c r="G37030" s="1"/>
      <c r="H37030" s="1"/>
    </row>
    <row r="37031">
      <c r="A37031" s="1"/>
      <c r="B37031" s="1"/>
      <c r="C37031" s="1"/>
      <c r="D37031" s="8"/>
      <c r="E37031" s="1"/>
      <c r="F37031" s="1"/>
      <c r="G37031" s="1"/>
      <c r="H37031" s="1"/>
    </row>
    <row r="37032">
      <c r="A37032" s="1"/>
      <c r="B37032" s="1"/>
      <c r="C37032" s="1"/>
      <c r="D37032" s="8"/>
      <c r="E37032" s="1"/>
      <c r="F37032" s="1"/>
      <c r="G37032" s="1"/>
      <c r="H37032" s="1"/>
    </row>
    <row r="37033">
      <c r="A37033" s="1"/>
      <c r="B37033" s="1"/>
      <c r="C37033" s="1"/>
      <c r="D37033" s="8"/>
      <c r="E37033" s="1"/>
      <c r="F37033" s="1"/>
      <c r="G37033" s="1"/>
      <c r="H37033" s="1"/>
    </row>
    <row r="37034">
      <c r="A37034" s="1"/>
      <c r="B37034" s="1"/>
      <c r="C37034" s="1"/>
      <c r="D37034" s="8"/>
      <c r="E37034" s="1"/>
      <c r="F37034" s="1"/>
      <c r="G37034" s="1"/>
      <c r="H37034" s="1"/>
    </row>
    <row r="37035">
      <c r="A37035" s="1"/>
      <c r="B37035" s="1"/>
      <c r="C37035" s="1"/>
      <c r="D37035" s="8"/>
      <c r="E37035" s="1"/>
      <c r="F37035" s="1"/>
      <c r="G37035" s="1"/>
      <c r="H37035" s="1"/>
    </row>
    <row r="37036">
      <c r="A37036" s="1"/>
      <c r="B37036" s="1"/>
      <c r="C37036" s="1"/>
      <c r="D37036" s="8"/>
      <c r="E37036" s="1"/>
      <c r="F37036" s="1"/>
      <c r="G37036" s="1"/>
      <c r="H37036" s="1"/>
    </row>
    <row r="37037">
      <c r="A37037" s="1"/>
      <c r="B37037" s="1"/>
      <c r="C37037" s="1"/>
      <c r="D37037" s="8"/>
      <c r="E37037" s="1"/>
      <c r="F37037" s="1"/>
      <c r="G37037" s="1"/>
      <c r="H37037" s="1"/>
    </row>
    <row r="37038">
      <c r="A37038" s="1"/>
      <c r="B37038" s="1"/>
      <c r="C37038" s="1"/>
      <c r="D37038" s="8"/>
      <c r="E37038" s="1"/>
      <c r="F37038" s="1"/>
      <c r="G37038" s="1"/>
      <c r="H37038" s="1"/>
    </row>
    <row r="37039">
      <c r="A37039" s="1"/>
      <c r="B37039" s="1"/>
      <c r="C37039" s="1"/>
      <c r="D37039" s="8"/>
      <c r="E37039" s="1"/>
      <c r="F37039" s="1"/>
      <c r="G37039" s="1"/>
      <c r="H37039" s="1"/>
    </row>
    <row r="37040">
      <c r="A37040" s="1"/>
      <c r="B37040" s="1"/>
      <c r="C37040" s="1"/>
      <c r="D37040" s="8"/>
      <c r="E37040" s="1"/>
      <c r="F37040" s="1"/>
      <c r="G37040" s="1"/>
      <c r="H37040" s="1"/>
    </row>
    <row r="37041">
      <c r="A37041" s="1"/>
      <c r="B37041" s="1"/>
      <c r="C37041" s="1"/>
      <c r="D37041" s="8"/>
      <c r="E37041" s="1"/>
      <c r="F37041" s="1"/>
      <c r="G37041" s="1"/>
      <c r="H37041" s="1"/>
    </row>
    <row r="37042">
      <c r="A37042" s="1"/>
      <c r="B37042" s="1"/>
      <c r="C37042" s="1"/>
      <c r="D37042" s="8"/>
      <c r="E37042" s="1"/>
      <c r="F37042" s="1"/>
      <c r="G37042" s="1"/>
      <c r="H37042" s="1"/>
    </row>
    <row r="37043">
      <c r="A37043" s="1"/>
      <c r="B37043" s="1"/>
      <c r="C37043" s="1"/>
      <c r="D37043" s="8"/>
      <c r="E37043" s="1"/>
      <c r="F37043" s="1"/>
      <c r="G37043" s="1"/>
      <c r="H37043" s="1"/>
    </row>
    <row r="37044">
      <c r="A37044" s="1"/>
      <c r="B37044" s="1"/>
      <c r="C37044" s="1"/>
      <c r="D37044" s="8"/>
      <c r="E37044" s="1"/>
      <c r="F37044" s="1"/>
      <c r="G37044" s="1"/>
      <c r="H37044" s="1"/>
    </row>
    <row r="37045">
      <c r="A37045" s="1"/>
      <c r="B37045" s="1"/>
      <c r="C37045" s="1"/>
      <c r="D37045" s="8"/>
      <c r="E37045" s="1"/>
      <c r="F37045" s="1"/>
      <c r="G37045" s="1"/>
      <c r="H37045" s="1"/>
    </row>
    <row r="37046">
      <c r="A37046" s="1"/>
      <c r="B37046" s="1"/>
      <c r="C37046" s="1"/>
      <c r="D37046" s="8"/>
      <c r="E37046" s="1"/>
      <c r="F37046" s="1"/>
      <c r="G37046" s="1"/>
      <c r="H37046" s="1"/>
    </row>
    <row r="37047">
      <c r="A37047" s="1"/>
      <c r="B37047" s="1"/>
      <c r="C37047" s="1"/>
      <c r="D37047" s="8"/>
      <c r="E37047" s="1"/>
      <c r="F37047" s="1"/>
      <c r="G37047" s="1"/>
      <c r="H37047" s="1"/>
    </row>
    <row r="37048">
      <c r="A37048" s="1"/>
      <c r="B37048" s="1"/>
      <c r="C37048" s="1"/>
      <c r="D37048" s="8"/>
      <c r="E37048" s="1"/>
      <c r="F37048" s="1"/>
      <c r="G37048" s="1"/>
      <c r="H37048" s="1"/>
    </row>
    <row r="37049">
      <c r="A37049" s="1"/>
      <c r="B37049" s="1"/>
      <c r="C37049" s="1"/>
      <c r="D37049" s="8"/>
      <c r="E37049" s="1"/>
      <c r="F37049" s="1"/>
      <c r="G37049" s="1"/>
      <c r="H37049" s="1"/>
    </row>
    <row r="37050">
      <c r="A37050" s="1"/>
      <c r="B37050" s="1"/>
      <c r="C37050" s="1"/>
      <c r="D37050" s="8"/>
      <c r="E37050" s="1"/>
      <c r="F37050" s="1"/>
      <c r="G37050" s="1"/>
      <c r="H37050" s="1"/>
    </row>
    <row r="37051">
      <c r="A37051" s="1"/>
      <c r="B37051" s="1"/>
      <c r="C37051" s="1"/>
      <c r="D37051" s="8"/>
      <c r="E37051" s="1"/>
      <c r="F37051" s="1"/>
      <c r="G37051" s="1"/>
      <c r="H37051" s="1"/>
    </row>
    <row r="37052">
      <c r="A37052" s="1"/>
      <c r="B37052" s="1"/>
      <c r="C37052" s="1"/>
      <c r="D37052" s="8"/>
      <c r="E37052" s="1"/>
      <c r="F37052" s="1"/>
      <c r="G37052" s="1"/>
      <c r="H37052" s="1"/>
    </row>
    <row r="37053">
      <c r="A37053" s="1"/>
      <c r="B37053" s="1"/>
      <c r="C37053" s="1"/>
      <c r="D37053" s="8"/>
      <c r="E37053" s="1"/>
      <c r="F37053" s="1"/>
      <c r="G37053" s="1"/>
      <c r="H37053" s="1"/>
    </row>
    <row r="37054">
      <c r="A37054" s="1"/>
      <c r="B37054" s="1"/>
      <c r="C37054" s="1"/>
      <c r="D37054" s="8"/>
      <c r="E37054" s="1"/>
      <c r="F37054" s="1"/>
      <c r="G37054" s="1"/>
      <c r="H37054" s="1"/>
    </row>
    <row r="37055">
      <c r="A37055" s="1"/>
      <c r="B37055" s="1"/>
      <c r="C37055" s="1"/>
      <c r="D37055" s="8"/>
      <c r="E37055" s="1"/>
      <c r="F37055" s="1"/>
      <c r="G37055" s="1"/>
      <c r="H37055" s="1"/>
    </row>
    <row r="37056">
      <c r="A37056" s="1"/>
      <c r="B37056" s="1"/>
      <c r="C37056" s="1"/>
      <c r="D37056" s="8"/>
      <c r="E37056" s="1"/>
      <c r="F37056" s="1"/>
      <c r="G37056" s="1"/>
      <c r="H37056" s="1"/>
    </row>
    <row r="37057">
      <c r="A37057" s="1"/>
      <c r="B37057" s="1"/>
      <c r="C37057" s="1"/>
      <c r="D37057" s="8"/>
      <c r="E37057" s="1"/>
      <c r="F37057" s="1"/>
      <c r="G37057" s="1"/>
      <c r="H37057" s="1"/>
    </row>
    <row r="37058">
      <c r="A37058" s="1"/>
      <c r="B37058" s="1"/>
      <c r="C37058" s="1"/>
      <c r="D37058" s="8"/>
      <c r="E37058" s="1"/>
      <c r="F37058" s="1"/>
      <c r="G37058" s="1"/>
      <c r="H37058" s="1"/>
    </row>
    <row r="37059">
      <c r="A37059" s="1"/>
      <c r="B37059" s="1"/>
      <c r="C37059" s="1"/>
      <c r="D37059" s="8"/>
      <c r="E37059" s="1"/>
      <c r="F37059" s="1"/>
      <c r="G37059" s="1"/>
      <c r="H37059" s="1"/>
    </row>
    <row r="37060">
      <c r="A37060" s="1"/>
      <c r="B37060" s="1"/>
      <c r="C37060" s="1"/>
      <c r="D37060" s="8"/>
      <c r="E37060" s="1"/>
      <c r="F37060" s="1"/>
      <c r="G37060" s="1"/>
      <c r="H37060" s="1"/>
    </row>
    <row r="37061">
      <c r="A37061" s="1"/>
      <c r="B37061" s="1"/>
      <c r="C37061" s="1"/>
      <c r="D37061" s="8"/>
      <c r="E37061" s="1"/>
      <c r="F37061" s="1"/>
      <c r="G37061" s="1"/>
      <c r="H37061" s="1"/>
    </row>
    <row r="37062">
      <c r="A37062" s="1"/>
      <c r="B37062" s="1"/>
      <c r="C37062" s="1"/>
      <c r="D37062" s="8"/>
      <c r="E37062" s="1"/>
      <c r="F37062" s="1"/>
      <c r="G37062" s="1"/>
      <c r="H37062" s="1"/>
    </row>
    <row r="37063">
      <c r="A37063" s="1"/>
      <c r="B37063" s="1"/>
      <c r="C37063" s="1"/>
      <c r="D37063" s="8"/>
      <c r="E37063" s="1"/>
      <c r="F37063" s="1"/>
      <c r="G37063" s="1"/>
      <c r="H37063" s="1"/>
    </row>
    <row r="37064">
      <c r="A37064" s="1"/>
      <c r="B37064" s="1"/>
      <c r="C37064" s="1"/>
      <c r="D37064" s="8"/>
      <c r="E37064" s="1"/>
      <c r="F37064" s="1"/>
      <c r="G37064" s="1"/>
      <c r="H37064" s="1"/>
    </row>
    <row r="37065">
      <c r="A37065" s="1"/>
      <c r="B37065" s="1"/>
      <c r="C37065" s="1"/>
      <c r="D37065" s="8"/>
      <c r="E37065" s="1"/>
      <c r="F37065" s="1"/>
      <c r="G37065" s="1"/>
      <c r="H37065" s="1"/>
    </row>
    <row r="37066">
      <c r="A37066" s="1"/>
      <c r="B37066" s="1"/>
      <c r="C37066" s="1"/>
      <c r="D37066" s="8"/>
      <c r="E37066" s="1"/>
      <c r="F37066" s="1"/>
      <c r="G37066" s="1"/>
      <c r="H37066" s="1"/>
    </row>
    <row r="37067">
      <c r="A37067" s="1"/>
      <c r="B37067" s="1"/>
      <c r="C37067" s="1"/>
      <c r="D37067" s="8"/>
      <c r="E37067" s="1"/>
      <c r="F37067" s="1"/>
      <c r="G37067" s="1"/>
      <c r="H37067" s="1"/>
    </row>
    <row r="37068">
      <c r="A37068" s="1"/>
      <c r="B37068" s="1"/>
      <c r="C37068" s="1"/>
      <c r="D37068" s="8"/>
      <c r="E37068" s="1"/>
      <c r="F37068" s="1"/>
      <c r="G37068" s="1"/>
      <c r="H37068" s="1"/>
    </row>
    <row r="37069">
      <c r="A37069" s="1"/>
      <c r="B37069" s="1"/>
      <c r="C37069" s="1"/>
      <c r="D37069" s="8"/>
      <c r="E37069" s="1"/>
      <c r="F37069" s="1"/>
      <c r="G37069" s="1"/>
      <c r="H37069" s="1"/>
    </row>
    <row r="37070">
      <c r="A37070" s="1"/>
      <c r="B37070" s="1"/>
      <c r="C37070" s="1"/>
      <c r="D37070" s="8"/>
      <c r="E37070" s="1"/>
      <c r="F37070" s="1"/>
      <c r="G37070" s="1"/>
      <c r="H37070" s="1"/>
    </row>
    <row r="37071">
      <c r="A37071" s="1"/>
      <c r="B37071" s="1"/>
      <c r="C37071" s="1"/>
      <c r="D37071" s="8"/>
      <c r="E37071" s="1"/>
      <c r="F37071" s="1"/>
      <c r="G37071" s="1"/>
      <c r="H37071" s="1"/>
    </row>
    <row r="37072">
      <c r="A37072" s="1"/>
      <c r="B37072" s="1"/>
      <c r="C37072" s="1"/>
      <c r="D37072" s="8"/>
      <c r="E37072" s="1"/>
      <c r="F37072" s="1"/>
      <c r="G37072" s="1"/>
      <c r="H37072" s="1"/>
    </row>
    <row r="37073">
      <c r="A37073" s="1"/>
      <c r="B37073" s="1"/>
      <c r="C37073" s="1"/>
      <c r="D37073" s="8"/>
      <c r="E37073" s="1"/>
      <c r="F37073" s="1"/>
      <c r="G37073" s="1"/>
      <c r="H37073" s="1"/>
    </row>
    <row r="37074">
      <c r="A37074" s="1"/>
      <c r="B37074" s="1"/>
      <c r="C37074" s="1"/>
      <c r="D37074" s="8"/>
      <c r="E37074" s="1"/>
      <c r="F37074" s="1"/>
      <c r="G37074" s="1"/>
      <c r="H37074" s="1"/>
    </row>
    <row r="37075">
      <c r="A37075" s="1"/>
      <c r="B37075" s="1"/>
      <c r="C37075" s="1"/>
      <c r="D37075" s="8"/>
      <c r="E37075" s="1"/>
      <c r="F37075" s="1"/>
      <c r="G37075" s="1"/>
      <c r="H37075" s="1"/>
    </row>
    <row r="37076">
      <c r="A37076" s="1"/>
      <c r="B37076" s="1"/>
      <c r="C37076" s="1"/>
      <c r="D37076" s="8"/>
      <c r="E37076" s="1"/>
      <c r="F37076" s="1"/>
      <c r="G37076" s="1"/>
      <c r="H37076" s="1"/>
    </row>
    <row r="37077">
      <c r="A37077" s="1"/>
      <c r="B37077" s="1"/>
      <c r="C37077" s="1"/>
      <c r="D37077" s="8"/>
      <c r="E37077" s="1"/>
      <c r="F37077" s="1"/>
      <c r="G37077" s="1"/>
      <c r="H37077" s="1"/>
    </row>
    <row r="37078">
      <c r="A37078" s="1"/>
      <c r="B37078" s="1"/>
      <c r="C37078" s="1"/>
      <c r="D37078" s="8"/>
      <c r="E37078" s="1"/>
      <c r="F37078" s="1"/>
      <c r="G37078" s="1"/>
      <c r="H37078" s="1"/>
    </row>
    <row r="37079">
      <c r="A37079" s="1"/>
      <c r="B37079" s="1"/>
      <c r="C37079" s="1"/>
      <c r="D37079" s="8"/>
      <c r="E37079" s="1"/>
      <c r="F37079" s="1"/>
      <c r="G37079" s="1"/>
      <c r="H37079" s="1"/>
    </row>
    <row r="37080">
      <c r="A37080" s="1"/>
      <c r="B37080" s="1"/>
      <c r="C37080" s="1"/>
      <c r="D37080" s="8"/>
      <c r="E37080" s="1"/>
      <c r="F37080" s="1"/>
      <c r="G37080" s="1"/>
      <c r="H37080" s="1"/>
    </row>
    <row r="37081">
      <c r="A37081" s="1"/>
      <c r="B37081" s="1"/>
      <c r="C37081" s="1"/>
      <c r="D37081" s="8"/>
      <c r="E37081" s="1"/>
      <c r="F37081" s="1"/>
      <c r="G37081" s="1"/>
      <c r="H37081" s="1"/>
    </row>
    <row r="37082">
      <c r="A37082" s="1"/>
      <c r="B37082" s="1"/>
      <c r="C37082" s="1"/>
      <c r="D37082" s="8"/>
      <c r="E37082" s="1"/>
      <c r="F37082" s="1"/>
      <c r="G37082" s="1"/>
      <c r="H37082" s="1"/>
    </row>
    <row r="37083">
      <c r="A37083" s="1"/>
      <c r="B37083" s="1"/>
      <c r="C37083" s="1"/>
      <c r="D37083" s="8"/>
      <c r="E37083" s="1"/>
      <c r="F37083" s="1"/>
      <c r="G37083" s="1"/>
      <c r="H37083" s="1"/>
    </row>
    <row r="37084">
      <c r="A37084" s="1"/>
      <c r="B37084" s="1"/>
      <c r="C37084" s="1"/>
      <c r="D37084" s="8"/>
      <c r="E37084" s="1"/>
      <c r="F37084" s="1"/>
      <c r="G37084" s="1"/>
      <c r="H37084" s="1"/>
    </row>
    <row r="37085">
      <c r="A37085" s="1"/>
      <c r="B37085" s="1"/>
      <c r="C37085" s="1"/>
      <c r="D37085" s="8"/>
      <c r="E37085" s="1"/>
      <c r="F37085" s="1"/>
      <c r="G37085" s="1"/>
      <c r="H37085" s="1"/>
    </row>
    <row r="37086">
      <c r="A37086" s="1"/>
      <c r="B37086" s="1"/>
      <c r="C37086" s="1"/>
      <c r="D37086" s="8"/>
      <c r="E37086" s="1"/>
      <c r="F37086" s="1"/>
      <c r="G37086" s="1"/>
      <c r="H37086" s="1"/>
    </row>
    <row r="37087">
      <c r="A37087" s="1"/>
      <c r="B37087" s="1"/>
      <c r="C37087" s="1"/>
      <c r="D37087" s="8"/>
      <c r="E37087" s="1"/>
      <c r="F37087" s="1"/>
      <c r="G37087" s="1"/>
      <c r="H37087" s="1"/>
    </row>
    <row r="37088">
      <c r="A37088" s="1"/>
      <c r="B37088" s="1"/>
      <c r="C37088" s="1"/>
      <c r="D37088" s="8"/>
      <c r="E37088" s="1"/>
      <c r="F37088" s="1"/>
      <c r="G37088" s="1"/>
      <c r="H37088" s="1"/>
    </row>
    <row r="37089">
      <c r="A37089" s="1"/>
      <c r="B37089" s="1"/>
      <c r="C37089" s="1"/>
      <c r="D37089" s="8"/>
      <c r="E37089" s="1"/>
      <c r="F37089" s="1"/>
      <c r="G37089" s="1"/>
      <c r="H37089" s="1"/>
    </row>
    <row r="37090">
      <c r="A37090" s="1"/>
      <c r="B37090" s="1"/>
      <c r="C37090" s="1"/>
      <c r="D37090" s="8"/>
      <c r="E37090" s="1"/>
      <c r="F37090" s="1"/>
      <c r="G37090" s="1"/>
      <c r="H37090" s="1"/>
    </row>
    <row r="37091">
      <c r="A37091" s="1"/>
      <c r="B37091" s="1"/>
      <c r="C37091" s="1"/>
      <c r="D37091" s="8"/>
      <c r="E37091" s="1"/>
      <c r="F37091" s="1"/>
      <c r="G37091" s="1"/>
      <c r="H37091" s="1"/>
    </row>
    <row r="37092">
      <c r="A37092" s="1"/>
      <c r="B37092" s="1"/>
      <c r="C37092" s="1"/>
      <c r="D37092" s="8"/>
      <c r="E37092" s="1"/>
      <c r="F37092" s="1"/>
      <c r="G37092" s="1"/>
      <c r="H37092" s="1"/>
    </row>
    <row r="37093">
      <c r="A37093" s="1"/>
      <c r="B37093" s="1"/>
      <c r="C37093" s="1"/>
      <c r="D37093" s="8"/>
      <c r="E37093" s="1"/>
      <c r="F37093" s="1"/>
      <c r="G37093" s="1"/>
      <c r="H37093" s="1"/>
    </row>
    <row r="37094">
      <c r="A37094" s="1"/>
      <c r="B37094" s="1"/>
      <c r="C37094" s="1"/>
      <c r="D37094" s="8"/>
      <c r="E37094" s="1"/>
      <c r="F37094" s="1"/>
      <c r="G37094" s="1"/>
      <c r="H37094" s="1"/>
    </row>
    <row r="37095">
      <c r="A37095" s="1"/>
      <c r="B37095" s="1"/>
      <c r="C37095" s="1"/>
      <c r="D37095" s="8"/>
      <c r="E37095" s="1"/>
      <c r="F37095" s="1"/>
      <c r="G37095" s="1"/>
      <c r="H37095" s="1"/>
    </row>
    <row r="37096">
      <c r="A37096" s="1"/>
      <c r="B37096" s="1"/>
      <c r="C37096" s="1"/>
      <c r="D37096" s="8"/>
      <c r="E37096" s="1"/>
      <c r="F37096" s="1"/>
      <c r="G37096" s="1"/>
      <c r="H37096" s="1"/>
    </row>
    <row r="37097">
      <c r="A37097" s="1"/>
      <c r="B37097" s="1"/>
      <c r="C37097" s="1"/>
      <c r="D37097" s="8"/>
      <c r="E37097" s="1"/>
      <c r="F37097" s="1"/>
      <c r="G37097" s="1"/>
      <c r="H37097" s="1"/>
    </row>
    <row r="37098">
      <c r="A37098" s="1"/>
      <c r="B37098" s="1"/>
      <c r="C37098" s="1"/>
      <c r="D37098" s="8"/>
      <c r="E37098" s="1"/>
      <c r="F37098" s="1"/>
      <c r="G37098" s="1"/>
      <c r="H37098" s="1"/>
    </row>
    <row r="37099">
      <c r="A37099" s="1"/>
      <c r="B37099" s="1"/>
      <c r="C37099" s="1"/>
      <c r="D37099" s="8"/>
      <c r="E37099" s="1"/>
      <c r="F37099" s="1"/>
      <c r="G37099" s="1"/>
      <c r="H37099" s="1"/>
    </row>
    <row r="37100">
      <c r="A37100" s="1"/>
      <c r="B37100" s="1"/>
      <c r="C37100" s="1"/>
      <c r="D37100" s="8"/>
      <c r="E37100" s="1"/>
      <c r="F37100" s="1"/>
      <c r="G37100" s="1"/>
      <c r="H37100" s="1"/>
    </row>
    <row r="37101">
      <c r="A37101" s="1"/>
      <c r="B37101" s="1"/>
      <c r="C37101" s="1"/>
      <c r="D37101" s="8"/>
      <c r="E37101" s="1"/>
      <c r="F37101" s="1"/>
      <c r="G37101" s="1"/>
      <c r="H37101" s="1"/>
    </row>
    <row r="37102">
      <c r="A37102" s="1"/>
      <c r="B37102" s="1"/>
      <c r="C37102" s="1"/>
      <c r="D37102" s="8"/>
      <c r="E37102" s="1"/>
      <c r="F37102" s="1"/>
      <c r="G37102" s="1"/>
      <c r="H37102" s="1"/>
    </row>
    <row r="37103">
      <c r="A37103" s="1"/>
      <c r="B37103" s="1"/>
      <c r="C37103" s="1"/>
      <c r="D37103" s="8"/>
      <c r="E37103" s="1"/>
      <c r="F37103" s="1"/>
      <c r="G37103" s="1"/>
      <c r="H37103" s="1"/>
    </row>
    <row r="37104">
      <c r="A37104" s="1"/>
      <c r="B37104" s="1"/>
      <c r="C37104" s="1"/>
      <c r="D37104" s="8"/>
      <c r="E37104" s="1"/>
      <c r="F37104" s="1"/>
      <c r="G37104" s="1"/>
      <c r="H37104" s="1"/>
    </row>
    <row r="37105">
      <c r="A37105" s="1"/>
      <c r="B37105" s="1"/>
      <c r="C37105" s="1"/>
      <c r="D37105" s="8"/>
      <c r="E37105" s="1"/>
      <c r="F37105" s="1"/>
      <c r="G37105" s="1"/>
      <c r="H37105" s="1"/>
    </row>
    <row r="37106">
      <c r="A37106" s="1"/>
      <c r="B37106" s="1"/>
      <c r="C37106" s="1"/>
      <c r="D37106" s="8"/>
      <c r="E37106" s="1"/>
      <c r="F37106" s="1"/>
      <c r="G37106" s="1"/>
      <c r="H37106" s="1"/>
    </row>
    <row r="37107">
      <c r="A37107" s="1"/>
      <c r="B37107" s="1"/>
      <c r="C37107" s="1"/>
      <c r="D37107" s="8"/>
      <c r="E37107" s="1"/>
      <c r="F37107" s="1"/>
      <c r="G37107" s="1"/>
      <c r="H37107" s="1"/>
    </row>
    <row r="37108">
      <c r="A37108" s="1"/>
      <c r="B37108" s="1"/>
      <c r="C37108" s="1"/>
      <c r="D37108" s="8"/>
      <c r="E37108" s="1"/>
      <c r="F37108" s="1"/>
      <c r="G37108" s="1"/>
      <c r="H37108" s="1"/>
    </row>
    <row r="37109">
      <c r="A37109" s="1"/>
      <c r="B37109" s="1"/>
      <c r="C37109" s="1"/>
      <c r="D37109" s="8"/>
      <c r="E37109" s="1"/>
      <c r="F37109" s="1"/>
      <c r="G37109" s="1"/>
      <c r="H37109" s="1"/>
    </row>
    <row r="37110">
      <c r="A37110" s="1"/>
      <c r="B37110" s="1"/>
      <c r="C37110" s="1"/>
      <c r="D37110" s="8"/>
      <c r="E37110" s="1"/>
      <c r="F37110" s="1"/>
      <c r="G37110" s="1"/>
      <c r="H37110" s="1"/>
    </row>
    <row r="37111">
      <c r="A37111" s="1"/>
      <c r="B37111" s="1"/>
      <c r="C37111" s="1"/>
      <c r="D37111" s="8"/>
      <c r="E37111" s="1"/>
      <c r="F37111" s="1"/>
      <c r="G37111" s="1"/>
      <c r="H37111" s="1"/>
    </row>
    <row r="37112">
      <c r="A37112" s="1"/>
      <c r="B37112" s="1"/>
      <c r="C37112" s="1"/>
      <c r="D37112" s="8"/>
      <c r="E37112" s="1"/>
      <c r="F37112" s="1"/>
      <c r="G37112" s="1"/>
      <c r="H37112" s="1"/>
    </row>
    <row r="37113">
      <c r="A37113" s="1"/>
      <c r="B37113" s="1"/>
      <c r="C37113" s="1"/>
      <c r="D37113" s="8"/>
      <c r="E37113" s="1"/>
      <c r="F37113" s="1"/>
      <c r="G37113" s="1"/>
      <c r="H37113" s="1"/>
    </row>
    <row r="37114">
      <c r="A37114" s="1"/>
      <c r="B37114" s="1"/>
      <c r="C37114" s="1"/>
      <c r="D37114" s="8"/>
      <c r="E37114" s="1"/>
      <c r="F37114" s="1"/>
      <c r="G37114" s="1"/>
      <c r="H37114" s="1"/>
    </row>
    <row r="37115">
      <c r="A37115" s="1"/>
      <c r="B37115" s="1"/>
      <c r="C37115" s="1"/>
      <c r="D37115" s="8"/>
      <c r="E37115" s="1"/>
      <c r="F37115" s="1"/>
      <c r="G37115" s="1"/>
      <c r="H37115" s="1"/>
    </row>
    <row r="37116">
      <c r="A37116" s="1"/>
      <c r="B37116" s="1"/>
      <c r="C37116" s="1"/>
      <c r="D37116" s="8"/>
      <c r="E37116" s="1"/>
      <c r="F37116" s="1"/>
      <c r="G37116" s="1"/>
      <c r="H37116" s="1"/>
    </row>
    <row r="37117">
      <c r="A37117" s="1"/>
      <c r="B37117" s="1"/>
      <c r="C37117" s="1"/>
      <c r="D37117" s="8"/>
      <c r="E37117" s="1"/>
      <c r="F37117" s="1"/>
      <c r="G37117" s="1"/>
      <c r="H37117" s="1"/>
    </row>
    <row r="37118">
      <c r="A37118" s="1"/>
      <c r="B37118" s="1"/>
      <c r="C37118" s="1"/>
      <c r="D37118" s="8"/>
      <c r="E37118" s="1"/>
      <c r="F37118" s="1"/>
      <c r="G37118" s="1"/>
      <c r="H37118" s="1"/>
    </row>
    <row r="37119">
      <c r="A37119" s="1"/>
      <c r="B37119" s="1"/>
      <c r="C37119" s="1"/>
      <c r="D37119" s="8"/>
      <c r="E37119" s="1"/>
      <c r="F37119" s="1"/>
      <c r="G37119" s="1"/>
      <c r="H37119" s="1"/>
    </row>
    <row r="37120">
      <c r="A37120" s="1"/>
      <c r="B37120" s="1"/>
      <c r="C37120" s="1"/>
      <c r="D37120" s="8"/>
      <c r="E37120" s="1"/>
      <c r="F37120" s="1"/>
      <c r="G37120" s="1"/>
      <c r="H37120" s="1"/>
    </row>
    <row r="37121">
      <c r="A37121" s="1"/>
      <c r="B37121" s="1"/>
      <c r="C37121" s="1"/>
      <c r="D37121" s="8"/>
      <c r="E37121" s="1"/>
      <c r="F37121" s="1"/>
      <c r="G37121" s="1"/>
      <c r="H37121" s="1"/>
    </row>
    <row r="37122">
      <c r="A37122" s="1"/>
      <c r="B37122" s="1"/>
      <c r="C37122" s="1"/>
      <c r="D37122" s="8"/>
      <c r="E37122" s="1"/>
      <c r="F37122" s="1"/>
      <c r="G37122" s="1"/>
      <c r="H37122" s="1"/>
    </row>
    <row r="37123">
      <c r="A37123" s="1"/>
      <c r="B37123" s="1"/>
      <c r="C37123" s="1"/>
      <c r="D37123" s="8"/>
      <c r="E37123" s="1"/>
      <c r="F37123" s="1"/>
      <c r="G37123" s="1"/>
      <c r="H37123" s="1"/>
    </row>
    <row r="37124">
      <c r="A37124" s="1"/>
      <c r="B37124" s="1"/>
      <c r="C37124" s="1"/>
      <c r="D37124" s="8"/>
      <c r="E37124" s="1"/>
      <c r="F37124" s="1"/>
      <c r="G37124" s="1"/>
      <c r="H37124" s="1"/>
    </row>
    <row r="37125">
      <c r="A37125" s="1"/>
      <c r="B37125" s="1"/>
      <c r="C37125" s="1"/>
      <c r="D37125" s="8"/>
      <c r="E37125" s="1"/>
      <c r="F37125" s="1"/>
      <c r="G37125" s="1"/>
      <c r="H37125" s="1"/>
    </row>
    <row r="37126">
      <c r="A37126" s="1"/>
      <c r="B37126" s="1"/>
      <c r="C37126" s="1"/>
      <c r="D37126" s="8"/>
      <c r="E37126" s="1"/>
      <c r="F37126" s="1"/>
      <c r="G37126" s="1"/>
      <c r="H37126" s="1"/>
    </row>
    <row r="37127">
      <c r="A37127" s="1"/>
      <c r="B37127" s="1"/>
      <c r="C37127" s="1"/>
      <c r="D37127" s="8"/>
      <c r="E37127" s="1"/>
      <c r="F37127" s="1"/>
      <c r="G37127" s="1"/>
      <c r="H37127" s="1"/>
    </row>
    <row r="37128">
      <c r="A37128" s="1"/>
      <c r="B37128" s="1"/>
      <c r="C37128" s="1"/>
      <c r="D37128" s="8"/>
      <c r="E37128" s="1"/>
      <c r="F37128" s="1"/>
      <c r="G37128" s="1"/>
      <c r="H37128" s="1"/>
    </row>
    <row r="37129">
      <c r="A37129" s="1"/>
      <c r="B37129" s="1"/>
      <c r="C37129" s="1"/>
      <c r="D37129" s="8"/>
      <c r="E37129" s="1"/>
      <c r="F37129" s="1"/>
      <c r="G37129" s="1"/>
      <c r="H37129" s="1"/>
    </row>
    <row r="37130">
      <c r="A37130" s="1"/>
      <c r="B37130" s="1"/>
      <c r="C37130" s="1"/>
      <c r="D37130" s="8"/>
      <c r="E37130" s="1"/>
      <c r="F37130" s="1"/>
      <c r="G37130" s="1"/>
      <c r="H37130" s="1"/>
    </row>
    <row r="37131">
      <c r="A37131" s="1"/>
      <c r="B37131" s="1"/>
      <c r="C37131" s="1"/>
      <c r="D37131" s="8"/>
      <c r="E37131" s="1"/>
      <c r="F37131" s="1"/>
      <c r="G37131" s="1"/>
      <c r="H37131" s="1"/>
    </row>
    <row r="37132">
      <c r="A37132" s="1"/>
      <c r="B37132" s="1"/>
      <c r="C37132" s="1"/>
      <c r="D37132" s="8"/>
      <c r="E37132" s="1"/>
      <c r="F37132" s="1"/>
      <c r="G37132" s="1"/>
      <c r="H37132" s="1"/>
    </row>
    <row r="37133">
      <c r="A37133" s="1"/>
      <c r="B37133" s="1"/>
      <c r="C37133" s="1"/>
      <c r="D37133" s="8"/>
      <c r="E37133" s="1"/>
      <c r="F37133" s="1"/>
      <c r="G37133" s="1"/>
      <c r="H37133" s="1"/>
    </row>
    <row r="37134">
      <c r="A37134" s="1"/>
      <c r="B37134" s="1"/>
      <c r="C37134" s="1"/>
      <c r="D37134" s="8"/>
      <c r="E37134" s="1"/>
      <c r="F37134" s="1"/>
      <c r="G37134" s="1"/>
      <c r="H37134" s="1"/>
    </row>
    <row r="37135">
      <c r="A37135" s="1"/>
      <c r="B37135" s="1"/>
      <c r="C37135" s="1"/>
      <c r="D37135" s="8"/>
      <c r="E37135" s="1"/>
      <c r="F37135" s="1"/>
      <c r="G37135" s="1"/>
      <c r="H37135" s="1"/>
    </row>
    <row r="37136">
      <c r="A37136" s="1"/>
      <c r="B37136" s="1"/>
      <c r="C37136" s="1"/>
      <c r="D37136" s="8"/>
      <c r="E37136" s="1"/>
      <c r="F37136" s="1"/>
      <c r="G37136" s="1"/>
      <c r="H37136" s="1"/>
    </row>
    <row r="37137">
      <c r="A37137" s="1"/>
      <c r="B37137" s="1"/>
      <c r="C37137" s="1"/>
      <c r="D37137" s="8"/>
      <c r="E37137" s="1"/>
      <c r="F37137" s="1"/>
      <c r="G37137" s="1"/>
      <c r="H37137" s="1"/>
    </row>
    <row r="37138">
      <c r="A37138" s="1"/>
      <c r="B37138" s="1"/>
      <c r="C37138" s="1"/>
      <c r="D37138" s="8"/>
      <c r="E37138" s="1"/>
      <c r="F37138" s="1"/>
      <c r="G37138" s="1"/>
      <c r="H37138" s="1"/>
    </row>
    <row r="37139">
      <c r="A37139" s="1"/>
      <c r="B37139" s="1"/>
      <c r="C37139" s="1"/>
      <c r="D37139" s="8"/>
      <c r="E37139" s="1"/>
      <c r="F37139" s="1"/>
      <c r="G37139" s="1"/>
      <c r="H37139" s="1"/>
    </row>
    <row r="37140">
      <c r="A37140" s="1"/>
      <c r="B37140" s="1"/>
      <c r="C37140" s="1"/>
      <c r="D37140" s="8"/>
      <c r="E37140" s="1"/>
      <c r="F37140" s="1"/>
      <c r="G37140" s="1"/>
      <c r="H37140" s="1"/>
    </row>
    <row r="37141">
      <c r="A37141" s="1"/>
      <c r="B37141" s="1"/>
      <c r="C37141" s="1"/>
      <c r="D37141" s="8"/>
      <c r="E37141" s="1"/>
      <c r="F37141" s="1"/>
      <c r="G37141" s="1"/>
      <c r="H37141" s="1"/>
    </row>
    <row r="37142">
      <c r="A37142" s="1"/>
      <c r="B37142" s="1"/>
      <c r="C37142" s="1"/>
      <c r="D37142" s="8"/>
      <c r="E37142" s="1"/>
      <c r="F37142" s="1"/>
      <c r="G37142" s="1"/>
      <c r="H37142" s="1"/>
    </row>
    <row r="37143">
      <c r="A37143" s="1"/>
      <c r="B37143" s="1"/>
      <c r="C37143" s="1"/>
      <c r="D37143" s="8"/>
      <c r="E37143" s="1"/>
      <c r="F37143" s="1"/>
      <c r="G37143" s="1"/>
      <c r="H37143" s="1"/>
    </row>
    <row r="37144">
      <c r="A37144" s="1"/>
      <c r="B37144" s="1"/>
      <c r="C37144" s="1"/>
      <c r="D37144" s="8"/>
      <c r="E37144" s="1"/>
      <c r="F37144" s="1"/>
      <c r="G37144" s="1"/>
      <c r="H37144" s="1"/>
    </row>
    <row r="37145">
      <c r="A37145" s="1"/>
      <c r="B37145" s="1"/>
      <c r="C37145" s="1"/>
      <c r="D37145" s="8"/>
      <c r="E37145" s="1"/>
      <c r="F37145" s="1"/>
      <c r="G37145" s="1"/>
      <c r="H37145" s="1"/>
    </row>
    <row r="37146">
      <c r="A37146" s="1"/>
      <c r="B37146" s="1"/>
      <c r="C37146" s="1"/>
      <c r="D37146" s="8"/>
      <c r="E37146" s="1"/>
      <c r="F37146" s="1"/>
      <c r="G37146" s="1"/>
      <c r="H37146" s="1"/>
    </row>
    <row r="37147">
      <c r="A37147" s="1"/>
      <c r="B37147" s="1"/>
      <c r="C37147" s="1"/>
      <c r="D37147" s="8"/>
      <c r="E37147" s="1"/>
      <c r="F37147" s="1"/>
      <c r="G37147" s="1"/>
      <c r="H37147" s="1"/>
    </row>
    <row r="37148">
      <c r="A37148" s="1"/>
      <c r="B37148" s="1"/>
      <c r="C37148" s="1"/>
      <c r="D37148" s="8"/>
      <c r="E37148" s="1"/>
      <c r="F37148" s="1"/>
      <c r="G37148" s="1"/>
      <c r="H37148" s="1"/>
    </row>
    <row r="37149">
      <c r="A37149" s="1"/>
      <c r="B37149" s="1"/>
      <c r="C37149" s="1"/>
      <c r="D37149" s="8"/>
      <c r="E37149" s="1"/>
      <c r="F37149" s="1"/>
      <c r="G37149" s="1"/>
      <c r="H37149" s="1"/>
    </row>
    <row r="37150">
      <c r="A37150" s="1"/>
      <c r="B37150" s="1"/>
      <c r="C37150" s="1"/>
      <c r="D37150" s="8"/>
      <c r="E37150" s="1"/>
      <c r="F37150" s="1"/>
      <c r="G37150" s="1"/>
      <c r="H37150" s="1"/>
    </row>
    <row r="37151">
      <c r="A37151" s="1"/>
      <c r="B37151" s="1"/>
      <c r="C37151" s="1"/>
      <c r="D37151" s="8"/>
      <c r="E37151" s="1"/>
      <c r="F37151" s="1"/>
      <c r="G37151" s="1"/>
      <c r="H37151" s="1"/>
    </row>
    <row r="37152">
      <c r="A37152" s="1"/>
      <c r="B37152" s="1"/>
      <c r="C37152" s="1"/>
      <c r="D37152" s="8"/>
      <c r="E37152" s="1"/>
      <c r="F37152" s="1"/>
      <c r="G37152" s="1"/>
      <c r="H37152" s="1"/>
    </row>
    <row r="37153">
      <c r="A37153" s="1"/>
      <c r="B37153" s="1"/>
      <c r="C37153" s="1"/>
      <c r="D37153" s="8"/>
      <c r="E37153" s="1"/>
      <c r="F37153" s="1"/>
      <c r="G37153" s="1"/>
      <c r="H37153" s="1"/>
    </row>
    <row r="37154">
      <c r="A37154" s="1"/>
      <c r="B37154" s="1"/>
      <c r="C37154" s="1"/>
      <c r="D37154" s="8"/>
      <c r="E37154" s="1"/>
      <c r="F37154" s="1"/>
      <c r="G37154" s="1"/>
      <c r="H37154" s="1"/>
    </row>
    <row r="37155">
      <c r="A37155" s="1"/>
      <c r="B37155" s="1"/>
      <c r="C37155" s="1"/>
      <c r="D37155" s="8"/>
      <c r="E37155" s="1"/>
      <c r="F37155" s="1"/>
      <c r="G37155" s="1"/>
      <c r="H37155" s="1"/>
    </row>
    <row r="37156">
      <c r="A37156" s="1"/>
      <c r="B37156" s="1"/>
      <c r="C37156" s="1"/>
      <c r="D37156" s="8"/>
      <c r="E37156" s="1"/>
      <c r="F37156" s="1"/>
      <c r="G37156" s="1"/>
      <c r="H37156" s="1"/>
    </row>
    <row r="37157">
      <c r="A37157" s="1"/>
      <c r="B37157" s="1"/>
      <c r="C37157" s="1"/>
      <c r="D37157" s="8"/>
      <c r="E37157" s="1"/>
      <c r="F37157" s="1"/>
      <c r="G37157" s="1"/>
      <c r="H37157" s="1"/>
    </row>
    <row r="37158">
      <c r="A37158" s="1"/>
      <c r="B37158" s="1"/>
      <c r="C37158" s="1"/>
      <c r="D37158" s="8"/>
      <c r="E37158" s="1"/>
      <c r="F37158" s="1"/>
      <c r="G37158" s="1"/>
      <c r="H37158" s="1"/>
    </row>
    <row r="37159">
      <c r="A37159" s="1"/>
      <c r="B37159" s="1"/>
      <c r="C37159" s="1"/>
      <c r="D37159" s="8"/>
      <c r="E37159" s="1"/>
      <c r="F37159" s="1"/>
      <c r="G37159" s="1"/>
      <c r="H37159" s="1"/>
    </row>
    <row r="37160">
      <c r="A37160" s="1"/>
      <c r="B37160" s="1"/>
      <c r="C37160" s="1"/>
      <c r="D37160" s="8"/>
      <c r="E37160" s="1"/>
      <c r="F37160" s="1"/>
      <c r="G37160" s="1"/>
      <c r="H37160" s="1"/>
    </row>
    <row r="37161">
      <c r="A37161" s="1"/>
      <c r="B37161" s="1"/>
      <c r="C37161" s="1"/>
      <c r="D37161" s="8"/>
      <c r="E37161" s="1"/>
      <c r="F37161" s="1"/>
      <c r="G37161" s="1"/>
      <c r="H37161" s="1"/>
    </row>
    <row r="37162">
      <c r="A37162" s="1"/>
      <c r="B37162" s="1"/>
      <c r="C37162" s="1"/>
      <c r="D37162" s="8"/>
      <c r="E37162" s="1"/>
      <c r="F37162" s="1"/>
      <c r="G37162" s="1"/>
      <c r="H37162" s="1"/>
    </row>
    <row r="37163">
      <c r="A37163" s="1"/>
      <c r="B37163" s="1"/>
      <c r="C37163" s="1"/>
      <c r="D37163" s="8"/>
      <c r="E37163" s="1"/>
      <c r="F37163" s="1"/>
      <c r="G37163" s="1"/>
      <c r="H37163" s="1"/>
    </row>
    <row r="37164">
      <c r="A37164" s="1"/>
      <c r="B37164" s="1"/>
      <c r="C37164" s="1"/>
      <c r="D37164" s="8"/>
      <c r="E37164" s="1"/>
      <c r="F37164" s="1"/>
      <c r="G37164" s="1"/>
      <c r="H37164" s="1"/>
    </row>
    <row r="37165">
      <c r="A37165" s="1"/>
      <c r="B37165" s="1"/>
      <c r="C37165" s="1"/>
      <c r="D37165" s="8"/>
      <c r="E37165" s="1"/>
      <c r="F37165" s="1"/>
      <c r="G37165" s="1"/>
      <c r="H37165" s="1"/>
    </row>
    <row r="37166">
      <c r="A37166" s="1"/>
      <c r="B37166" s="1"/>
      <c r="C37166" s="1"/>
      <c r="D37166" s="8"/>
      <c r="E37166" s="1"/>
      <c r="F37166" s="1"/>
      <c r="G37166" s="1"/>
      <c r="H37166" s="1"/>
    </row>
    <row r="37167">
      <c r="A37167" s="1"/>
      <c r="B37167" s="1"/>
      <c r="C37167" s="1"/>
      <c r="D37167" s="8"/>
      <c r="E37167" s="1"/>
      <c r="F37167" s="1"/>
      <c r="G37167" s="1"/>
      <c r="H37167" s="1"/>
    </row>
    <row r="37168">
      <c r="A37168" s="1"/>
      <c r="B37168" s="1"/>
      <c r="C37168" s="1"/>
      <c r="D37168" s="8"/>
      <c r="E37168" s="1"/>
      <c r="F37168" s="1"/>
      <c r="G37168" s="1"/>
      <c r="H37168" s="1"/>
    </row>
    <row r="37169">
      <c r="A37169" s="1"/>
      <c r="B37169" s="1"/>
      <c r="C37169" s="1"/>
      <c r="D37169" s="8"/>
      <c r="E37169" s="1"/>
      <c r="F37169" s="1"/>
      <c r="G37169" s="1"/>
      <c r="H37169" s="1"/>
    </row>
    <row r="37170">
      <c r="A37170" s="1"/>
      <c r="B37170" s="1"/>
      <c r="C37170" s="1"/>
      <c r="D37170" s="8"/>
      <c r="E37170" s="1"/>
      <c r="F37170" s="1"/>
      <c r="G37170" s="1"/>
      <c r="H37170" s="1"/>
    </row>
    <row r="37171">
      <c r="A37171" s="1"/>
      <c r="B37171" s="1"/>
      <c r="C37171" s="1"/>
      <c r="D37171" s="8"/>
      <c r="E37171" s="1"/>
      <c r="F37171" s="1"/>
      <c r="G37171" s="1"/>
      <c r="H37171" s="1"/>
    </row>
    <row r="37172">
      <c r="A37172" s="1"/>
      <c r="B37172" s="1"/>
      <c r="C37172" s="1"/>
      <c r="D37172" s="8"/>
      <c r="E37172" s="1"/>
      <c r="F37172" s="1"/>
      <c r="G37172" s="1"/>
      <c r="H37172" s="1"/>
    </row>
    <row r="37173">
      <c r="A37173" s="1"/>
      <c r="B37173" s="1"/>
      <c r="C37173" s="1"/>
      <c r="D37173" s="8"/>
      <c r="E37173" s="1"/>
      <c r="F37173" s="1"/>
      <c r="G37173" s="1"/>
      <c r="H37173" s="1"/>
    </row>
    <row r="37174">
      <c r="A37174" s="1"/>
      <c r="B37174" s="1"/>
      <c r="C37174" s="1"/>
      <c r="D37174" s="8"/>
      <c r="E37174" s="1"/>
      <c r="F37174" s="1"/>
      <c r="G37174" s="1"/>
      <c r="H37174" s="1"/>
    </row>
    <row r="37175">
      <c r="A37175" s="1"/>
      <c r="B37175" s="1"/>
      <c r="C37175" s="1"/>
      <c r="D37175" s="8"/>
      <c r="E37175" s="1"/>
      <c r="F37175" s="1"/>
      <c r="G37175" s="1"/>
      <c r="H37175" s="1"/>
    </row>
    <row r="37176">
      <c r="A37176" s="1"/>
      <c r="B37176" s="1"/>
      <c r="C37176" s="1"/>
      <c r="D37176" s="8"/>
      <c r="E37176" s="1"/>
      <c r="F37176" s="1"/>
      <c r="G37176" s="1"/>
      <c r="H37176" s="1"/>
    </row>
    <row r="37177">
      <c r="A37177" s="1"/>
      <c r="B37177" s="1"/>
      <c r="C37177" s="1"/>
      <c r="D37177" s="8"/>
      <c r="E37177" s="1"/>
      <c r="F37177" s="1"/>
      <c r="G37177" s="1"/>
      <c r="H37177" s="1"/>
    </row>
    <row r="37178">
      <c r="A37178" s="1"/>
      <c r="B37178" s="1"/>
      <c r="C37178" s="1"/>
      <c r="D37178" s="8"/>
      <c r="E37178" s="1"/>
      <c r="F37178" s="1"/>
      <c r="G37178" s="1"/>
      <c r="H37178" s="1"/>
    </row>
    <row r="37179">
      <c r="A37179" s="1"/>
      <c r="B37179" s="1"/>
      <c r="C37179" s="1"/>
      <c r="D37179" s="8"/>
      <c r="E37179" s="1"/>
      <c r="F37179" s="1"/>
      <c r="G37179" s="1"/>
      <c r="H37179" s="1"/>
    </row>
    <row r="37180">
      <c r="A37180" s="1"/>
      <c r="B37180" s="1"/>
      <c r="C37180" s="1"/>
      <c r="D37180" s="8"/>
      <c r="E37180" s="1"/>
      <c r="F37180" s="1"/>
      <c r="G37180" s="1"/>
      <c r="H37180" s="1"/>
    </row>
    <row r="37181">
      <c r="A37181" s="1"/>
      <c r="B37181" s="1"/>
      <c r="C37181" s="1"/>
      <c r="D37181" s="8"/>
      <c r="E37181" s="1"/>
      <c r="F37181" s="1"/>
      <c r="G37181" s="1"/>
      <c r="H37181" s="1"/>
    </row>
    <row r="37182">
      <c r="A37182" s="1"/>
      <c r="B37182" s="1"/>
      <c r="C37182" s="1"/>
      <c r="D37182" s="8"/>
      <c r="E37182" s="1"/>
      <c r="F37182" s="1"/>
      <c r="G37182" s="1"/>
      <c r="H37182" s="1"/>
    </row>
    <row r="37183">
      <c r="A37183" s="1"/>
      <c r="B37183" s="1"/>
      <c r="C37183" s="1"/>
      <c r="D37183" s="8"/>
      <c r="E37183" s="1"/>
      <c r="F37183" s="1"/>
      <c r="G37183" s="1"/>
      <c r="H37183" s="1"/>
    </row>
    <row r="37184">
      <c r="A37184" s="1"/>
      <c r="B37184" s="1"/>
      <c r="C37184" s="1"/>
      <c r="D37184" s="8"/>
      <c r="E37184" s="1"/>
      <c r="F37184" s="1"/>
      <c r="G37184" s="1"/>
      <c r="H37184" s="1"/>
    </row>
    <row r="37185">
      <c r="A37185" s="1"/>
      <c r="B37185" s="1"/>
      <c r="C37185" s="1"/>
      <c r="D37185" s="8"/>
      <c r="E37185" s="1"/>
      <c r="F37185" s="1"/>
      <c r="G37185" s="1"/>
      <c r="H37185" s="1"/>
    </row>
    <row r="37186">
      <c r="A37186" s="1"/>
      <c r="B37186" s="1"/>
      <c r="C37186" s="1"/>
      <c r="D37186" s="8"/>
      <c r="E37186" s="1"/>
      <c r="F37186" s="1"/>
      <c r="G37186" s="1"/>
      <c r="H37186" s="1"/>
    </row>
    <row r="37187">
      <c r="A37187" s="1"/>
      <c r="B37187" s="1"/>
      <c r="C37187" s="1"/>
      <c r="D37187" s="8"/>
      <c r="E37187" s="1"/>
      <c r="F37187" s="1"/>
      <c r="G37187" s="1"/>
      <c r="H37187" s="1"/>
    </row>
    <row r="37188">
      <c r="A37188" s="1"/>
      <c r="B37188" s="1"/>
      <c r="C37188" s="1"/>
      <c r="D37188" s="8"/>
      <c r="E37188" s="1"/>
      <c r="F37188" s="1"/>
      <c r="G37188" s="1"/>
      <c r="H37188" s="1"/>
    </row>
    <row r="37189">
      <c r="A37189" s="1"/>
      <c r="B37189" s="1"/>
      <c r="C37189" s="1"/>
      <c r="D37189" s="8"/>
      <c r="E37189" s="1"/>
      <c r="F37189" s="1"/>
      <c r="G37189" s="1"/>
      <c r="H37189" s="1"/>
    </row>
    <row r="37190">
      <c r="A37190" s="1"/>
      <c r="B37190" s="1"/>
      <c r="C37190" s="1"/>
      <c r="D37190" s="8"/>
      <c r="E37190" s="1"/>
      <c r="F37190" s="1"/>
      <c r="G37190" s="1"/>
      <c r="H37190" s="1"/>
    </row>
    <row r="37191">
      <c r="A37191" s="1"/>
      <c r="B37191" s="1"/>
      <c r="C37191" s="1"/>
      <c r="D37191" s="8"/>
      <c r="E37191" s="1"/>
      <c r="F37191" s="1"/>
      <c r="G37191" s="1"/>
      <c r="H37191" s="1"/>
    </row>
    <row r="37192">
      <c r="A37192" s="1"/>
      <c r="B37192" s="1"/>
      <c r="C37192" s="1"/>
      <c r="D37192" s="8"/>
      <c r="E37192" s="1"/>
      <c r="F37192" s="1"/>
      <c r="G37192" s="1"/>
      <c r="H37192" s="1"/>
    </row>
    <row r="37193">
      <c r="A37193" s="1"/>
      <c r="B37193" s="1"/>
      <c r="C37193" s="1"/>
      <c r="D37193" s="8"/>
      <c r="E37193" s="1"/>
      <c r="F37193" s="1"/>
      <c r="G37193" s="1"/>
      <c r="H37193" s="1"/>
    </row>
    <row r="37194">
      <c r="A37194" s="1"/>
      <c r="B37194" s="1"/>
      <c r="C37194" s="1"/>
      <c r="D37194" s="8"/>
      <c r="E37194" s="1"/>
      <c r="F37194" s="1"/>
      <c r="G37194" s="1"/>
      <c r="H37194" s="1"/>
    </row>
    <row r="37195">
      <c r="A37195" s="1"/>
      <c r="B37195" s="1"/>
      <c r="C37195" s="1"/>
      <c r="D37195" s="8"/>
      <c r="E37195" s="1"/>
      <c r="F37195" s="1"/>
      <c r="G37195" s="1"/>
      <c r="H37195" s="1"/>
    </row>
    <row r="37196">
      <c r="A37196" s="1"/>
      <c r="B37196" s="1"/>
      <c r="C37196" s="1"/>
      <c r="D37196" s="8"/>
      <c r="E37196" s="1"/>
      <c r="F37196" s="1"/>
      <c r="G37196" s="1"/>
      <c r="H37196" s="1"/>
    </row>
    <row r="37197">
      <c r="A37197" s="1"/>
      <c r="B37197" s="1"/>
      <c r="C37197" s="1"/>
      <c r="D37197" s="8"/>
      <c r="E37197" s="1"/>
      <c r="F37197" s="1"/>
      <c r="G37197" s="1"/>
      <c r="H37197" s="1"/>
    </row>
    <row r="37198">
      <c r="A37198" s="1"/>
      <c r="B37198" s="1"/>
      <c r="C37198" s="1"/>
      <c r="D37198" s="8"/>
      <c r="E37198" s="1"/>
      <c r="F37198" s="1"/>
      <c r="G37198" s="1"/>
      <c r="H37198" s="1"/>
    </row>
    <row r="37199">
      <c r="A37199" s="1"/>
      <c r="B37199" s="1"/>
      <c r="C37199" s="1"/>
      <c r="D37199" s="8"/>
      <c r="E37199" s="1"/>
      <c r="F37199" s="1"/>
      <c r="G37199" s="1"/>
      <c r="H37199" s="1"/>
    </row>
    <row r="37200">
      <c r="A37200" s="1"/>
      <c r="B37200" s="1"/>
      <c r="C37200" s="1"/>
      <c r="D37200" s="8"/>
      <c r="E37200" s="1"/>
      <c r="F37200" s="1"/>
      <c r="G37200" s="1"/>
      <c r="H37200" s="1"/>
    </row>
    <row r="37201">
      <c r="A37201" s="1"/>
      <c r="B37201" s="1"/>
      <c r="C37201" s="1"/>
      <c r="D37201" s="8"/>
      <c r="E37201" s="1"/>
      <c r="F37201" s="1"/>
      <c r="G37201" s="1"/>
      <c r="H37201" s="1"/>
    </row>
    <row r="37202">
      <c r="A37202" s="1"/>
      <c r="B37202" s="1"/>
      <c r="C37202" s="1"/>
      <c r="D37202" s="8"/>
      <c r="E37202" s="1"/>
      <c r="F37202" s="1"/>
      <c r="G37202" s="1"/>
      <c r="H37202" s="1"/>
    </row>
    <row r="37203">
      <c r="A37203" s="1"/>
      <c r="B37203" s="1"/>
      <c r="C37203" s="1"/>
      <c r="D37203" s="8"/>
      <c r="E37203" s="1"/>
      <c r="F37203" s="1"/>
      <c r="G37203" s="1"/>
      <c r="H37203" s="1"/>
    </row>
    <row r="37204">
      <c r="A37204" s="1"/>
      <c r="B37204" s="1"/>
      <c r="C37204" s="1"/>
      <c r="D37204" s="8"/>
      <c r="E37204" s="1"/>
      <c r="F37204" s="1"/>
      <c r="G37204" s="1"/>
      <c r="H37204" s="1"/>
    </row>
    <row r="37205">
      <c r="A37205" s="1"/>
      <c r="B37205" s="1"/>
      <c r="C37205" s="1"/>
      <c r="D37205" s="8"/>
      <c r="E37205" s="1"/>
      <c r="F37205" s="1"/>
      <c r="G37205" s="1"/>
      <c r="H37205" s="1"/>
    </row>
    <row r="37206">
      <c r="A37206" s="1"/>
      <c r="B37206" s="1"/>
      <c r="C37206" s="1"/>
      <c r="D37206" s="8"/>
      <c r="E37206" s="1"/>
      <c r="F37206" s="1"/>
      <c r="G37206" s="1"/>
      <c r="H37206" s="1"/>
    </row>
    <row r="37207">
      <c r="A37207" s="1"/>
      <c r="B37207" s="1"/>
      <c r="C37207" s="1"/>
      <c r="D37207" s="8"/>
      <c r="E37207" s="1"/>
      <c r="F37207" s="1"/>
      <c r="G37207" s="1"/>
      <c r="H37207" s="1"/>
    </row>
    <row r="37208">
      <c r="A37208" s="1"/>
      <c r="B37208" s="1"/>
      <c r="C37208" s="1"/>
      <c r="D37208" s="8"/>
      <c r="E37208" s="1"/>
      <c r="F37208" s="1"/>
      <c r="G37208" s="1"/>
      <c r="H37208" s="1"/>
    </row>
    <row r="37209">
      <c r="A37209" s="1"/>
      <c r="B37209" s="1"/>
      <c r="C37209" s="1"/>
      <c r="D37209" s="8"/>
      <c r="E37209" s="1"/>
      <c r="F37209" s="1"/>
      <c r="G37209" s="1"/>
      <c r="H37209" s="1"/>
    </row>
    <row r="37210">
      <c r="A37210" s="1"/>
      <c r="B37210" s="1"/>
      <c r="C37210" s="1"/>
      <c r="D37210" s="8"/>
      <c r="E37210" s="1"/>
      <c r="F37210" s="1"/>
      <c r="G37210" s="1"/>
      <c r="H37210" s="1"/>
    </row>
    <row r="37211">
      <c r="A37211" s="1"/>
      <c r="B37211" s="1"/>
      <c r="C37211" s="1"/>
      <c r="D37211" s="8"/>
      <c r="E37211" s="1"/>
      <c r="F37211" s="1"/>
      <c r="G37211" s="1"/>
      <c r="H37211" s="1"/>
    </row>
    <row r="37212">
      <c r="A37212" s="1"/>
      <c r="B37212" s="1"/>
      <c r="C37212" s="1"/>
      <c r="D37212" s="8"/>
      <c r="E37212" s="1"/>
      <c r="F37212" s="1"/>
      <c r="G37212" s="1"/>
      <c r="H37212" s="1"/>
    </row>
    <row r="37213">
      <c r="A37213" s="1"/>
      <c r="B37213" s="1"/>
      <c r="C37213" s="1"/>
      <c r="D37213" s="8"/>
      <c r="E37213" s="1"/>
      <c r="F37213" s="1"/>
      <c r="G37213" s="1"/>
      <c r="H37213" s="1"/>
    </row>
    <row r="37214">
      <c r="A37214" s="1"/>
      <c r="B37214" s="1"/>
      <c r="C37214" s="1"/>
      <c r="D37214" s="8"/>
      <c r="E37214" s="1"/>
      <c r="F37214" s="1"/>
      <c r="G37214" s="1"/>
      <c r="H37214" s="1"/>
    </row>
    <row r="37215">
      <c r="A37215" s="1"/>
      <c r="B37215" s="1"/>
      <c r="C37215" s="1"/>
      <c r="D37215" s="8"/>
      <c r="E37215" s="1"/>
      <c r="F37215" s="1"/>
      <c r="G37215" s="1"/>
      <c r="H37215" s="1"/>
    </row>
    <row r="37216">
      <c r="A37216" s="1"/>
      <c r="B37216" s="1"/>
      <c r="C37216" s="1"/>
      <c r="D37216" s="8"/>
      <c r="E37216" s="1"/>
      <c r="F37216" s="1"/>
      <c r="G37216" s="1"/>
      <c r="H37216" s="1"/>
    </row>
    <row r="37217">
      <c r="A37217" s="1"/>
      <c r="B37217" s="1"/>
      <c r="C37217" s="1"/>
      <c r="D37217" s="8"/>
      <c r="E37217" s="1"/>
      <c r="F37217" s="1"/>
      <c r="G37217" s="1"/>
      <c r="H37217" s="1"/>
    </row>
    <row r="37218">
      <c r="A37218" s="1"/>
      <c r="B37218" s="1"/>
      <c r="C37218" s="1"/>
      <c r="D37218" s="8"/>
      <c r="E37218" s="1"/>
      <c r="F37218" s="1"/>
      <c r="G37218" s="1"/>
      <c r="H37218" s="1"/>
    </row>
    <row r="37219">
      <c r="A37219" s="1"/>
      <c r="B37219" s="1"/>
      <c r="C37219" s="1"/>
      <c r="D37219" s="8"/>
      <c r="E37219" s="1"/>
      <c r="F37219" s="1"/>
      <c r="G37219" s="1"/>
      <c r="H37219" s="1"/>
    </row>
    <row r="37220">
      <c r="A37220" s="1"/>
      <c r="B37220" s="1"/>
      <c r="C37220" s="1"/>
      <c r="D37220" s="8"/>
      <c r="E37220" s="1"/>
      <c r="F37220" s="1"/>
      <c r="G37220" s="1"/>
      <c r="H37220" s="1"/>
    </row>
    <row r="37221">
      <c r="A37221" s="1"/>
      <c r="B37221" s="1"/>
      <c r="C37221" s="1"/>
      <c r="D37221" s="8"/>
      <c r="E37221" s="1"/>
      <c r="F37221" s="1"/>
      <c r="G37221" s="1"/>
      <c r="H37221" s="1"/>
    </row>
    <row r="37222">
      <c r="A37222" s="1"/>
      <c r="B37222" s="1"/>
      <c r="C37222" s="1"/>
      <c r="D37222" s="8"/>
      <c r="E37222" s="1"/>
      <c r="F37222" s="1"/>
      <c r="G37222" s="1"/>
      <c r="H37222" s="1"/>
    </row>
    <row r="37223">
      <c r="A37223" s="1"/>
      <c r="B37223" s="1"/>
      <c r="C37223" s="1"/>
      <c r="D37223" s="8"/>
      <c r="E37223" s="1"/>
      <c r="F37223" s="1"/>
      <c r="G37223" s="1"/>
      <c r="H37223" s="1"/>
    </row>
    <row r="37224">
      <c r="A37224" s="1"/>
      <c r="B37224" s="1"/>
      <c r="C37224" s="1"/>
      <c r="D37224" s="8"/>
      <c r="E37224" s="1"/>
      <c r="F37224" s="1"/>
      <c r="G37224" s="1"/>
      <c r="H37224" s="1"/>
    </row>
    <row r="37225">
      <c r="A37225" s="1"/>
      <c r="B37225" s="1"/>
      <c r="C37225" s="1"/>
      <c r="D37225" s="8"/>
      <c r="E37225" s="1"/>
      <c r="F37225" s="1"/>
      <c r="G37225" s="1"/>
      <c r="H37225" s="1"/>
    </row>
    <row r="37226">
      <c r="A37226" s="1"/>
      <c r="B37226" s="1"/>
      <c r="C37226" s="1"/>
      <c r="D37226" s="8"/>
      <c r="E37226" s="1"/>
      <c r="F37226" s="1"/>
      <c r="G37226" s="1"/>
      <c r="H37226" s="1"/>
    </row>
    <row r="37227">
      <c r="A37227" s="1"/>
      <c r="B37227" s="1"/>
      <c r="C37227" s="1"/>
      <c r="D37227" s="8"/>
      <c r="E37227" s="1"/>
      <c r="F37227" s="1"/>
      <c r="G37227" s="1"/>
      <c r="H37227" s="1"/>
    </row>
    <row r="37228">
      <c r="A37228" s="1"/>
      <c r="B37228" s="1"/>
      <c r="C37228" s="1"/>
      <c r="D37228" s="8"/>
      <c r="E37228" s="1"/>
      <c r="F37228" s="1"/>
      <c r="G37228" s="1"/>
      <c r="H37228" s="1"/>
    </row>
    <row r="37229">
      <c r="A37229" s="1"/>
      <c r="B37229" s="1"/>
      <c r="C37229" s="1"/>
      <c r="D37229" s="8"/>
      <c r="E37229" s="1"/>
      <c r="F37229" s="1"/>
      <c r="G37229" s="1"/>
      <c r="H37229" s="1"/>
    </row>
    <row r="37230">
      <c r="A37230" s="1"/>
      <c r="B37230" s="1"/>
      <c r="C37230" s="1"/>
      <c r="D37230" s="8"/>
      <c r="E37230" s="1"/>
      <c r="F37230" s="1"/>
      <c r="G37230" s="1"/>
      <c r="H37230" s="1"/>
    </row>
    <row r="37231">
      <c r="A37231" s="1"/>
      <c r="B37231" s="1"/>
      <c r="C37231" s="1"/>
      <c r="D37231" s="8"/>
      <c r="E37231" s="1"/>
      <c r="F37231" s="1"/>
      <c r="G37231" s="1"/>
      <c r="H37231" s="1"/>
    </row>
    <row r="37232">
      <c r="A37232" s="1"/>
      <c r="B37232" s="1"/>
      <c r="C37232" s="1"/>
      <c r="D37232" s="8"/>
      <c r="E37232" s="1"/>
      <c r="F37232" s="1"/>
      <c r="G37232" s="1"/>
      <c r="H37232" s="1"/>
    </row>
    <row r="37233">
      <c r="A37233" s="1"/>
      <c r="B37233" s="1"/>
      <c r="C37233" s="1"/>
      <c r="D37233" s="8"/>
      <c r="E37233" s="1"/>
      <c r="F37233" s="1"/>
      <c r="G37233" s="1"/>
      <c r="H37233" s="1"/>
    </row>
    <row r="37234">
      <c r="A37234" s="1"/>
      <c r="B37234" s="1"/>
      <c r="C37234" s="1"/>
      <c r="D37234" s="8"/>
      <c r="E37234" s="1"/>
      <c r="F37234" s="1"/>
      <c r="G37234" s="1"/>
      <c r="H37234" s="1"/>
    </row>
    <row r="37235">
      <c r="A37235" s="1"/>
      <c r="B37235" s="1"/>
      <c r="C37235" s="1"/>
      <c r="D37235" s="8"/>
      <c r="E37235" s="1"/>
      <c r="F37235" s="1"/>
      <c r="G37235" s="1"/>
      <c r="H37235" s="1"/>
    </row>
    <row r="37236">
      <c r="A37236" s="1"/>
      <c r="B37236" s="1"/>
      <c r="C37236" s="1"/>
      <c r="D37236" s="8"/>
      <c r="E37236" s="1"/>
      <c r="F37236" s="1"/>
      <c r="G37236" s="1"/>
      <c r="H37236" s="1"/>
    </row>
    <row r="37237">
      <c r="A37237" s="1"/>
      <c r="B37237" s="1"/>
      <c r="C37237" s="1"/>
      <c r="D37237" s="8"/>
      <c r="E37237" s="1"/>
      <c r="F37237" s="1"/>
      <c r="G37237" s="1"/>
      <c r="H37237" s="1"/>
    </row>
    <row r="37238">
      <c r="A37238" s="1"/>
      <c r="B37238" s="1"/>
      <c r="C37238" s="1"/>
      <c r="D37238" s="8"/>
      <c r="E37238" s="1"/>
      <c r="F37238" s="1"/>
      <c r="G37238" s="1"/>
      <c r="H37238" s="1"/>
    </row>
    <row r="37239">
      <c r="A37239" s="1"/>
      <c r="B37239" s="1"/>
      <c r="C37239" s="1"/>
      <c r="D37239" s="8"/>
      <c r="E37239" s="1"/>
      <c r="F37239" s="1"/>
      <c r="G37239" s="1"/>
      <c r="H37239" s="1"/>
    </row>
    <row r="37240">
      <c r="A37240" s="1"/>
      <c r="B37240" s="1"/>
      <c r="C37240" s="1"/>
      <c r="D37240" s="8"/>
      <c r="E37240" s="1"/>
      <c r="F37240" s="1"/>
      <c r="G37240" s="1"/>
      <c r="H37240" s="1"/>
    </row>
    <row r="37241">
      <c r="A37241" s="1"/>
      <c r="B37241" s="1"/>
      <c r="C37241" s="1"/>
      <c r="D37241" s="8"/>
      <c r="E37241" s="1"/>
      <c r="F37241" s="1"/>
      <c r="G37241" s="1"/>
      <c r="H37241" s="1"/>
    </row>
    <row r="37242">
      <c r="A37242" s="1"/>
      <c r="B37242" s="1"/>
      <c r="C37242" s="1"/>
      <c r="D37242" s="8"/>
      <c r="E37242" s="1"/>
      <c r="F37242" s="1"/>
      <c r="G37242" s="1"/>
      <c r="H37242" s="1"/>
    </row>
    <row r="37243">
      <c r="A37243" s="1"/>
      <c r="B37243" s="1"/>
      <c r="C37243" s="1"/>
      <c r="D37243" s="8"/>
      <c r="E37243" s="1"/>
      <c r="F37243" s="1"/>
      <c r="G37243" s="1"/>
      <c r="H37243" s="1"/>
    </row>
    <row r="37244">
      <c r="A37244" s="1"/>
      <c r="B37244" s="1"/>
      <c r="C37244" s="1"/>
      <c r="D37244" s="8"/>
      <c r="E37244" s="1"/>
      <c r="F37244" s="1"/>
      <c r="G37244" s="1"/>
      <c r="H37244" s="1"/>
    </row>
    <row r="37245">
      <c r="A37245" s="1"/>
      <c r="B37245" s="1"/>
      <c r="C37245" s="1"/>
      <c r="D37245" s="8"/>
      <c r="E37245" s="1"/>
      <c r="F37245" s="1"/>
      <c r="G37245" s="1"/>
      <c r="H37245" s="1"/>
    </row>
    <row r="37246">
      <c r="A37246" s="1"/>
      <c r="B37246" s="1"/>
      <c r="C37246" s="1"/>
      <c r="D37246" s="8"/>
      <c r="E37246" s="1"/>
      <c r="F37246" s="1"/>
      <c r="G37246" s="1"/>
      <c r="H37246" s="1"/>
    </row>
    <row r="37247">
      <c r="A37247" s="1"/>
      <c r="B37247" s="1"/>
      <c r="C37247" s="1"/>
      <c r="D37247" s="8"/>
      <c r="E37247" s="1"/>
      <c r="F37247" s="1"/>
      <c r="G37247" s="1"/>
      <c r="H37247" s="1"/>
    </row>
    <row r="37248">
      <c r="A37248" s="1"/>
      <c r="B37248" s="1"/>
      <c r="C37248" s="1"/>
      <c r="D37248" s="8"/>
      <c r="E37248" s="1"/>
      <c r="F37248" s="1"/>
      <c r="G37248" s="1"/>
      <c r="H37248" s="1"/>
    </row>
    <row r="37249">
      <c r="A37249" s="1"/>
      <c r="B37249" s="1"/>
      <c r="C37249" s="1"/>
      <c r="D37249" s="8"/>
      <c r="E37249" s="1"/>
      <c r="F37249" s="1"/>
      <c r="G37249" s="1"/>
      <c r="H37249" s="1"/>
    </row>
    <row r="37250">
      <c r="A37250" s="1"/>
      <c r="B37250" s="1"/>
      <c r="C37250" s="1"/>
      <c r="D37250" s="8"/>
      <c r="E37250" s="1"/>
      <c r="F37250" s="1"/>
      <c r="G37250" s="1"/>
      <c r="H37250" s="1"/>
    </row>
    <row r="37251">
      <c r="A37251" s="1"/>
      <c r="B37251" s="1"/>
      <c r="C37251" s="1"/>
      <c r="D37251" s="8"/>
      <c r="E37251" s="1"/>
      <c r="F37251" s="1"/>
      <c r="G37251" s="1"/>
      <c r="H37251" s="1"/>
    </row>
    <row r="37252">
      <c r="A37252" s="1"/>
      <c r="B37252" s="1"/>
      <c r="C37252" s="1"/>
      <c r="D37252" s="8"/>
      <c r="E37252" s="1"/>
      <c r="F37252" s="1"/>
      <c r="G37252" s="1"/>
      <c r="H37252" s="1"/>
    </row>
    <row r="37253">
      <c r="A37253" s="1"/>
      <c r="B37253" s="1"/>
      <c r="C37253" s="1"/>
      <c r="D37253" s="8"/>
      <c r="E37253" s="1"/>
      <c r="F37253" s="1"/>
      <c r="G37253" s="1"/>
      <c r="H37253" s="1"/>
    </row>
    <row r="37254">
      <c r="A37254" s="1"/>
      <c r="B37254" s="1"/>
      <c r="C37254" s="1"/>
      <c r="D37254" s="8"/>
      <c r="E37254" s="1"/>
      <c r="F37254" s="1"/>
      <c r="G37254" s="1"/>
      <c r="H37254" s="1"/>
    </row>
    <row r="37255">
      <c r="A37255" s="1"/>
      <c r="B37255" s="1"/>
      <c r="C37255" s="1"/>
      <c r="D37255" s="8"/>
      <c r="E37255" s="1"/>
      <c r="F37255" s="1"/>
      <c r="G37255" s="1"/>
      <c r="H37255" s="1"/>
    </row>
    <row r="37256">
      <c r="A37256" s="1"/>
      <c r="B37256" s="1"/>
      <c r="C37256" s="1"/>
      <c r="D37256" s="8"/>
      <c r="E37256" s="1"/>
      <c r="F37256" s="1"/>
      <c r="G37256" s="1"/>
      <c r="H37256" s="1"/>
    </row>
    <row r="37257">
      <c r="A37257" s="1"/>
      <c r="B37257" s="1"/>
      <c r="C37257" s="1"/>
      <c r="D37257" s="8"/>
      <c r="E37257" s="1"/>
      <c r="F37257" s="1"/>
      <c r="G37257" s="1"/>
      <c r="H37257" s="1"/>
    </row>
    <row r="37258">
      <c r="A37258" s="1"/>
      <c r="B37258" s="1"/>
      <c r="C37258" s="1"/>
      <c r="D37258" s="8"/>
      <c r="E37258" s="1"/>
      <c r="F37258" s="1"/>
      <c r="G37258" s="1"/>
      <c r="H37258" s="1"/>
    </row>
    <row r="37259">
      <c r="A37259" s="1"/>
      <c r="B37259" s="1"/>
      <c r="C37259" s="1"/>
      <c r="D37259" s="8"/>
      <c r="E37259" s="1"/>
      <c r="F37259" s="1"/>
      <c r="G37259" s="1"/>
      <c r="H37259" s="1"/>
    </row>
    <row r="37260">
      <c r="A37260" s="1"/>
      <c r="B37260" s="1"/>
      <c r="C37260" s="1"/>
      <c r="D37260" s="8"/>
      <c r="E37260" s="1"/>
      <c r="F37260" s="1"/>
      <c r="G37260" s="1"/>
      <c r="H37260" s="1"/>
    </row>
    <row r="37261">
      <c r="A37261" s="1"/>
      <c r="B37261" s="1"/>
      <c r="C37261" s="1"/>
      <c r="D37261" s="8"/>
      <c r="E37261" s="1"/>
      <c r="F37261" s="1"/>
      <c r="G37261" s="1"/>
      <c r="H37261" s="1"/>
    </row>
    <row r="37262">
      <c r="A37262" s="1"/>
      <c r="B37262" s="1"/>
      <c r="C37262" s="1"/>
      <c r="D37262" s="8"/>
      <c r="E37262" s="1"/>
      <c r="F37262" s="1"/>
      <c r="G37262" s="1"/>
      <c r="H37262" s="1"/>
    </row>
    <row r="37263">
      <c r="A37263" s="1"/>
      <c r="B37263" s="1"/>
      <c r="C37263" s="1"/>
      <c r="D37263" s="8"/>
      <c r="E37263" s="1"/>
      <c r="F37263" s="1"/>
      <c r="G37263" s="1"/>
      <c r="H37263" s="1"/>
    </row>
    <row r="37264">
      <c r="A37264" s="1"/>
      <c r="B37264" s="1"/>
      <c r="C37264" s="1"/>
      <c r="D37264" s="8"/>
      <c r="E37264" s="1"/>
      <c r="F37264" s="1"/>
      <c r="G37264" s="1"/>
      <c r="H37264" s="1"/>
    </row>
    <row r="37265">
      <c r="A37265" s="1"/>
      <c r="B37265" s="1"/>
      <c r="C37265" s="1"/>
      <c r="D37265" s="8"/>
      <c r="E37265" s="1"/>
      <c r="F37265" s="1"/>
      <c r="G37265" s="1"/>
      <c r="H37265" s="1"/>
    </row>
    <row r="37266">
      <c r="A37266" s="1"/>
      <c r="B37266" s="1"/>
      <c r="C37266" s="1"/>
      <c r="D37266" s="8"/>
      <c r="E37266" s="1"/>
      <c r="F37266" s="1"/>
      <c r="G37266" s="1"/>
      <c r="H37266" s="1"/>
    </row>
    <row r="37267">
      <c r="A37267" s="1"/>
      <c r="B37267" s="1"/>
      <c r="C37267" s="1"/>
      <c r="D37267" s="8"/>
      <c r="E37267" s="1"/>
      <c r="F37267" s="1"/>
      <c r="G37267" s="1"/>
      <c r="H37267" s="1"/>
    </row>
    <row r="37268">
      <c r="A37268" s="1"/>
      <c r="B37268" s="1"/>
      <c r="C37268" s="1"/>
      <c r="D37268" s="8"/>
      <c r="E37268" s="1"/>
      <c r="F37268" s="1"/>
      <c r="G37268" s="1"/>
      <c r="H37268" s="1"/>
    </row>
    <row r="37269">
      <c r="A37269" s="1"/>
      <c r="B37269" s="1"/>
      <c r="C37269" s="1"/>
      <c r="D37269" s="8"/>
      <c r="E37269" s="1"/>
      <c r="F37269" s="1"/>
      <c r="G37269" s="1"/>
      <c r="H37269" s="1"/>
    </row>
    <row r="37270">
      <c r="A37270" s="1"/>
      <c r="B37270" s="1"/>
      <c r="C37270" s="1"/>
      <c r="D37270" s="8"/>
      <c r="E37270" s="1"/>
      <c r="F37270" s="1"/>
      <c r="G37270" s="1"/>
      <c r="H37270" s="1"/>
    </row>
    <row r="37271">
      <c r="A37271" s="1"/>
      <c r="B37271" s="1"/>
      <c r="C37271" s="1"/>
      <c r="D37271" s="8"/>
      <c r="E37271" s="1"/>
      <c r="F37271" s="1"/>
      <c r="G37271" s="1"/>
      <c r="H37271" s="1"/>
    </row>
    <row r="37272">
      <c r="A37272" s="1"/>
      <c r="B37272" s="1"/>
      <c r="C37272" s="1"/>
      <c r="D37272" s="8"/>
      <c r="E37272" s="1"/>
      <c r="F37272" s="1"/>
      <c r="G37272" s="1"/>
      <c r="H37272" s="1"/>
    </row>
    <row r="37273">
      <c r="A37273" s="1"/>
      <c r="B37273" s="1"/>
      <c r="C37273" s="1"/>
      <c r="D37273" s="8"/>
      <c r="E37273" s="1"/>
      <c r="F37273" s="1"/>
      <c r="G37273" s="1"/>
      <c r="H37273" s="1"/>
    </row>
    <row r="37274">
      <c r="A37274" s="1"/>
      <c r="B37274" s="1"/>
      <c r="C37274" s="1"/>
      <c r="D37274" s="8"/>
      <c r="E37274" s="1"/>
      <c r="F37274" s="1"/>
      <c r="G37274" s="1"/>
      <c r="H37274" s="1"/>
    </row>
    <row r="37275">
      <c r="A37275" s="1"/>
      <c r="B37275" s="1"/>
      <c r="C37275" s="1"/>
      <c r="D37275" s="8"/>
      <c r="E37275" s="1"/>
      <c r="F37275" s="1"/>
      <c r="G37275" s="1"/>
      <c r="H37275" s="1"/>
    </row>
    <row r="37276">
      <c r="A37276" s="1"/>
      <c r="B37276" s="1"/>
      <c r="C37276" s="1"/>
      <c r="D37276" s="8"/>
      <c r="E37276" s="1"/>
      <c r="F37276" s="1"/>
      <c r="G37276" s="1"/>
      <c r="H37276" s="1"/>
    </row>
    <row r="37277">
      <c r="A37277" s="1"/>
      <c r="B37277" s="1"/>
      <c r="C37277" s="1"/>
      <c r="D37277" s="8"/>
      <c r="E37277" s="1"/>
      <c r="F37277" s="1"/>
      <c r="G37277" s="1"/>
      <c r="H37277" s="1"/>
    </row>
    <row r="37278">
      <c r="A37278" s="1"/>
      <c r="B37278" s="1"/>
      <c r="C37278" s="1"/>
      <c r="D37278" s="8"/>
      <c r="E37278" s="1"/>
      <c r="F37278" s="1"/>
      <c r="G37278" s="1"/>
      <c r="H37278" s="1"/>
    </row>
    <row r="37279">
      <c r="A37279" s="1"/>
      <c r="B37279" s="1"/>
      <c r="C37279" s="1"/>
      <c r="D37279" s="8"/>
      <c r="E37279" s="1"/>
      <c r="F37279" s="1"/>
      <c r="G37279" s="1"/>
      <c r="H37279" s="1"/>
    </row>
    <row r="37280">
      <c r="A37280" s="1"/>
      <c r="B37280" s="1"/>
      <c r="C37280" s="1"/>
      <c r="D37280" s="8"/>
      <c r="E37280" s="1"/>
      <c r="F37280" s="1"/>
      <c r="G37280" s="1"/>
      <c r="H37280" s="1"/>
    </row>
    <row r="37281">
      <c r="A37281" s="1"/>
      <c r="B37281" s="1"/>
      <c r="C37281" s="1"/>
      <c r="D37281" s="8"/>
      <c r="E37281" s="1"/>
      <c r="F37281" s="1"/>
      <c r="G37281" s="1"/>
      <c r="H37281" s="1"/>
    </row>
    <row r="37282">
      <c r="A37282" s="1"/>
      <c r="B37282" s="1"/>
      <c r="C37282" s="1"/>
      <c r="D37282" s="8"/>
      <c r="E37282" s="1"/>
      <c r="F37282" s="1"/>
      <c r="G37282" s="1"/>
      <c r="H37282" s="1"/>
    </row>
    <row r="37283">
      <c r="A37283" s="1"/>
      <c r="B37283" s="1"/>
      <c r="C37283" s="1"/>
      <c r="D37283" s="8"/>
      <c r="E37283" s="1"/>
      <c r="F37283" s="1"/>
      <c r="G37283" s="1"/>
      <c r="H37283" s="1"/>
    </row>
    <row r="37284">
      <c r="A37284" s="1"/>
      <c r="B37284" s="1"/>
      <c r="C37284" s="1"/>
      <c r="D37284" s="8"/>
      <c r="E37284" s="1"/>
      <c r="F37284" s="1"/>
      <c r="G37284" s="1"/>
      <c r="H37284" s="1"/>
    </row>
    <row r="37285">
      <c r="A37285" s="1"/>
      <c r="B37285" s="1"/>
      <c r="C37285" s="1"/>
      <c r="D37285" s="8"/>
      <c r="E37285" s="1"/>
      <c r="F37285" s="1"/>
      <c r="G37285" s="1"/>
      <c r="H37285" s="1"/>
    </row>
    <row r="37286">
      <c r="A37286" s="1"/>
      <c r="B37286" s="1"/>
      <c r="C37286" s="1"/>
      <c r="D37286" s="8"/>
      <c r="E37286" s="1"/>
      <c r="F37286" s="1"/>
      <c r="G37286" s="1"/>
      <c r="H37286" s="1"/>
    </row>
    <row r="37287">
      <c r="A37287" s="1"/>
      <c r="B37287" s="1"/>
      <c r="C37287" s="1"/>
      <c r="D37287" s="8"/>
      <c r="E37287" s="1"/>
      <c r="F37287" s="1"/>
      <c r="G37287" s="1"/>
      <c r="H37287" s="1"/>
    </row>
    <row r="37288">
      <c r="A37288" s="1"/>
      <c r="B37288" s="1"/>
      <c r="C37288" s="1"/>
      <c r="D37288" s="8"/>
      <c r="E37288" s="1"/>
      <c r="F37288" s="1"/>
      <c r="G37288" s="1"/>
      <c r="H37288" s="1"/>
    </row>
    <row r="37289">
      <c r="A37289" s="1"/>
      <c r="B37289" s="1"/>
      <c r="C37289" s="1"/>
      <c r="D37289" s="8"/>
      <c r="E37289" s="1"/>
      <c r="F37289" s="1"/>
      <c r="G37289" s="1"/>
      <c r="H37289" s="1"/>
    </row>
    <row r="37290">
      <c r="A37290" s="1"/>
      <c r="B37290" s="1"/>
      <c r="C37290" s="1"/>
      <c r="D37290" s="8"/>
      <c r="E37290" s="1"/>
      <c r="F37290" s="1"/>
      <c r="G37290" s="1"/>
      <c r="H37290" s="1"/>
    </row>
    <row r="37291">
      <c r="A37291" s="1"/>
      <c r="B37291" s="1"/>
      <c r="C37291" s="1"/>
      <c r="D37291" s="8"/>
      <c r="E37291" s="1"/>
      <c r="F37291" s="1"/>
      <c r="G37291" s="1"/>
      <c r="H37291" s="1"/>
    </row>
    <row r="37292">
      <c r="A37292" s="1"/>
      <c r="B37292" s="1"/>
      <c r="C37292" s="1"/>
      <c r="D37292" s="8"/>
      <c r="E37292" s="1"/>
      <c r="F37292" s="1"/>
      <c r="G37292" s="1"/>
      <c r="H37292" s="1"/>
    </row>
    <row r="37293">
      <c r="A37293" s="1"/>
      <c r="B37293" s="1"/>
      <c r="C37293" s="1"/>
      <c r="D37293" s="8"/>
      <c r="E37293" s="1"/>
      <c r="F37293" s="1"/>
      <c r="G37293" s="1"/>
      <c r="H37293" s="1"/>
    </row>
    <row r="37294">
      <c r="A37294" s="1"/>
      <c r="B37294" s="1"/>
      <c r="C37294" s="1"/>
      <c r="D37294" s="8"/>
      <c r="E37294" s="1"/>
      <c r="F37294" s="1"/>
      <c r="G37294" s="1"/>
      <c r="H37294" s="1"/>
    </row>
    <row r="37295">
      <c r="A37295" s="1"/>
      <c r="B37295" s="1"/>
      <c r="C37295" s="1"/>
      <c r="D37295" s="8"/>
      <c r="E37295" s="1"/>
      <c r="F37295" s="1"/>
      <c r="G37295" s="1"/>
      <c r="H37295" s="1"/>
    </row>
    <row r="37296">
      <c r="A37296" s="1"/>
      <c r="B37296" s="1"/>
      <c r="C37296" s="1"/>
      <c r="D37296" s="8"/>
      <c r="E37296" s="1"/>
      <c r="F37296" s="1"/>
      <c r="G37296" s="1"/>
      <c r="H37296" s="1"/>
    </row>
    <row r="37297">
      <c r="A37297" s="1"/>
      <c r="B37297" s="1"/>
      <c r="C37297" s="1"/>
      <c r="D37297" s="8"/>
      <c r="E37297" s="1"/>
      <c r="F37297" s="1"/>
      <c r="G37297" s="1"/>
      <c r="H37297" s="1"/>
    </row>
    <row r="37298">
      <c r="A37298" s="1"/>
      <c r="B37298" s="1"/>
      <c r="C37298" s="1"/>
      <c r="D37298" s="8"/>
      <c r="E37298" s="1"/>
      <c r="F37298" s="1"/>
      <c r="G37298" s="1"/>
      <c r="H37298" s="1"/>
    </row>
    <row r="37299">
      <c r="A37299" s="1"/>
      <c r="B37299" s="1"/>
      <c r="C37299" s="1"/>
      <c r="D37299" s="8"/>
      <c r="E37299" s="1"/>
      <c r="F37299" s="1"/>
      <c r="G37299" s="1"/>
      <c r="H37299" s="1"/>
    </row>
    <row r="37300">
      <c r="A37300" s="1"/>
      <c r="B37300" s="1"/>
      <c r="C37300" s="1"/>
      <c r="D37300" s="8"/>
      <c r="E37300" s="1"/>
      <c r="F37300" s="1"/>
      <c r="G37300" s="1"/>
      <c r="H37300" s="1"/>
    </row>
    <row r="37301">
      <c r="A37301" s="1"/>
      <c r="B37301" s="1"/>
      <c r="C37301" s="1"/>
      <c r="D37301" s="8"/>
      <c r="E37301" s="1"/>
      <c r="F37301" s="1"/>
      <c r="G37301" s="1"/>
      <c r="H37301" s="1"/>
    </row>
    <row r="37302">
      <c r="A37302" s="1"/>
      <c r="B37302" s="1"/>
      <c r="C37302" s="1"/>
      <c r="D37302" s="8"/>
      <c r="E37302" s="1"/>
      <c r="F37302" s="1"/>
      <c r="G37302" s="1"/>
      <c r="H37302" s="1"/>
    </row>
    <row r="37303">
      <c r="A37303" s="1"/>
      <c r="B37303" s="1"/>
      <c r="C37303" s="1"/>
      <c r="D37303" s="8"/>
      <c r="E37303" s="1"/>
      <c r="F37303" s="1"/>
      <c r="G37303" s="1"/>
      <c r="H37303" s="1"/>
    </row>
    <row r="37304">
      <c r="A37304" s="1"/>
      <c r="B37304" s="1"/>
      <c r="C37304" s="1"/>
      <c r="D37304" s="8"/>
      <c r="E37304" s="1"/>
      <c r="F37304" s="1"/>
      <c r="G37304" s="1"/>
      <c r="H37304" s="1"/>
    </row>
    <row r="37305">
      <c r="A37305" s="1"/>
      <c r="B37305" s="1"/>
      <c r="C37305" s="1"/>
      <c r="D37305" s="8"/>
      <c r="E37305" s="1"/>
      <c r="F37305" s="1"/>
      <c r="G37305" s="1"/>
      <c r="H37305" s="1"/>
    </row>
    <row r="37306">
      <c r="A37306" s="1"/>
      <c r="B37306" s="1"/>
      <c r="C37306" s="1"/>
      <c r="D37306" s="8"/>
      <c r="E37306" s="1"/>
      <c r="F37306" s="1"/>
      <c r="G37306" s="1"/>
      <c r="H37306" s="1"/>
    </row>
    <row r="37307">
      <c r="A37307" s="1"/>
      <c r="B37307" s="1"/>
      <c r="C37307" s="1"/>
      <c r="D37307" s="8"/>
      <c r="E37307" s="1"/>
      <c r="F37307" s="1"/>
      <c r="G37307" s="1"/>
      <c r="H37307" s="1"/>
    </row>
    <row r="37308">
      <c r="A37308" s="1"/>
      <c r="B37308" s="1"/>
      <c r="C37308" s="1"/>
      <c r="D37308" s="8"/>
      <c r="E37308" s="1"/>
      <c r="F37308" s="1"/>
      <c r="G37308" s="1"/>
      <c r="H37308" s="1"/>
    </row>
    <row r="37309">
      <c r="A37309" s="1"/>
      <c r="B37309" s="1"/>
      <c r="C37309" s="1"/>
      <c r="D37309" s="8"/>
      <c r="E37309" s="1"/>
      <c r="F37309" s="1"/>
      <c r="G37309" s="1"/>
      <c r="H37309" s="1"/>
    </row>
    <row r="37310">
      <c r="A37310" s="1"/>
      <c r="B37310" s="1"/>
      <c r="C37310" s="1"/>
      <c r="D37310" s="8"/>
      <c r="E37310" s="1"/>
      <c r="F37310" s="1"/>
      <c r="G37310" s="1"/>
      <c r="H37310" s="1"/>
    </row>
    <row r="37311">
      <c r="A37311" s="1"/>
      <c r="B37311" s="1"/>
      <c r="C37311" s="1"/>
      <c r="D37311" s="8"/>
      <c r="E37311" s="1"/>
      <c r="F37311" s="1"/>
      <c r="G37311" s="1"/>
      <c r="H37311" s="1"/>
    </row>
    <row r="37312">
      <c r="A37312" s="1"/>
      <c r="B37312" s="1"/>
      <c r="C37312" s="1"/>
      <c r="D37312" s="8"/>
      <c r="E37312" s="1"/>
      <c r="F37312" s="1"/>
      <c r="G37312" s="1"/>
      <c r="H37312" s="1"/>
    </row>
    <row r="37313">
      <c r="A37313" s="1"/>
      <c r="B37313" s="1"/>
      <c r="C37313" s="1"/>
      <c r="D37313" s="8"/>
      <c r="E37313" s="1"/>
      <c r="F37313" s="1"/>
      <c r="G37313" s="1"/>
      <c r="H37313" s="1"/>
    </row>
    <row r="37314">
      <c r="A37314" s="1"/>
      <c r="B37314" s="1"/>
      <c r="C37314" s="1"/>
      <c r="D37314" s="8"/>
      <c r="E37314" s="1"/>
      <c r="F37314" s="1"/>
      <c r="G37314" s="1"/>
      <c r="H37314" s="1"/>
    </row>
    <row r="37315">
      <c r="A37315" s="1"/>
      <c r="B37315" s="1"/>
      <c r="C37315" s="1"/>
      <c r="D37315" s="8"/>
      <c r="E37315" s="1"/>
      <c r="F37315" s="1"/>
      <c r="G37315" s="1"/>
      <c r="H37315" s="1"/>
    </row>
    <row r="37316">
      <c r="A37316" s="1"/>
      <c r="B37316" s="1"/>
      <c r="C37316" s="1"/>
      <c r="D37316" s="8"/>
      <c r="E37316" s="1"/>
      <c r="F37316" s="1"/>
      <c r="G37316" s="1"/>
      <c r="H37316" s="1"/>
    </row>
    <row r="37317">
      <c r="A37317" s="1"/>
      <c r="B37317" s="1"/>
      <c r="C37317" s="1"/>
      <c r="D37317" s="8"/>
      <c r="E37317" s="1"/>
      <c r="F37317" s="1"/>
      <c r="G37317" s="1"/>
      <c r="H37317" s="1"/>
    </row>
    <row r="37318">
      <c r="A37318" s="1"/>
      <c r="B37318" s="1"/>
      <c r="C37318" s="1"/>
      <c r="D37318" s="8"/>
      <c r="E37318" s="1"/>
      <c r="F37318" s="1"/>
      <c r="G37318" s="1"/>
      <c r="H37318" s="1"/>
    </row>
    <row r="37319">
      <c r="A37319" s="1"/>
      <c r="B37319" s="1"/>
      <c r="C37319" s="1"/>
      <c r="D37319" s="8"/>
      <c r="E37319" s="1"/>
      <c r="F37319" s="1"/>
      <c r="G37319" s="1"/>
      <c r="H37319" s="1"/>
    </row>
    <row r="37320">
      <c r="A37320" s="1"/>
      <c r="B37320" s="1"/>
      <c r="C37320" s="1"/>
      <c r="D37320" s="8"/>
      <c r="E37320" s="1"/>
      <c r="F37320" s="1"/>
      <c r="G37320" s="1"/>
      <c r="H37320" s="1"/>
    </row>
    <row r="37321">
      <c r="A37321" s="1"/>
      <c r="B37321" s="1"/>
      <c r="C37321" s="1"/>
      <c r="D37321" s="8"/>
      <c r="E37321" s="1"/>
      <c r="F37321" s="1"/>
      <c r="G37321" s="1"/>
      <c r="H37321" s="1"/>
    </row>
    <row r="37322">
      <c r="A37322" s="1"/>
      <c r="B37322" s="1"/>
      <c r="C37322" s="1"/>
      <c r="D37322" s="8"/>
      <c r="E37322" s="1"/>
      <c r="F37322" s="1"/>
      <c r="G37322" s="1"/>
      <c r="H37322" s="1"/>
    </row>
    <row r="37323">
      <c r="A37323" s="1"/>
      <c r="B37323" s="1"/>
      <c r="C37323" s="1"/>
      <c r="D37323" s="8"/>
      <c r="E37323" s="1"/>
      <c r="F37323" s="1"/>
      <c r="G37323" s="1"/>
      <c r="H37323" s="1"/>
    </row>
    <row r="37324">
      <c r="A37324" s="1"/>
      <c r="B37324" s="1"/>
      <c r="C37324" s="1"/>
      <c r="D37324" s="8"/>
      <c r="E37324" s="1"/>
      <c r="F37324" s="1"/>
      <c r="G37324" s="1"/>
      <c r="H37324" s="1"/>
    </row>
    <row r="37325">
      <c r="A37325" s="1"/>
      <c r="B37325" s="1"/>
      <c r="C37325" s="1"/>
      <c r="D37325" s="8"/>
      <c r="E37325" s="1"/>
      <c r="F37325" s="1"/>
      <c r="G37325" s="1"/>
      <c r="H37325" s="1"/>
    </row>
    <row r="37326">
      <c r="A37326" s="1"/>
      <c r="B37326" s="1"/>
      <c r="C37326" s="1"/>
      <c r="D37326" s="8"/>
      <c r="E37326" s="1"/>
      <c r="F37326" s="1"/>
      <c r="G37326" s="1"/>
      <c r="H37326" s="1"/>
    </row>
    <row r="37327">
      <c r="A37327" s="1"/>
      <c r="B37327" s="1"/>
      <c r="C37327" s="1"/>
      <c r="D37327" s="8"/>
      <c r="E37327" s="1"/>
      <c r="F37327" s="1"/>
      <c r="G37327" s="1"/>
      <c r="H37327" s="1"/>
    </row>
    <row r="37328">
      <c r="A37328" s="1"/>
      <c r="B37328" s="1"/>
      <c r="C37328" s="1"/>
      <c r="D37328" s="8"/>
      <c r="E37328" s="1"/>
      <c r="F37328" s="1"/>
      <c r="G37328" s="1"/>
      <c r="H37328" s="1"/>
    </row>
    <row r="37329">
      <c r="A37329" s="1"/>
      <c r="B37329" s="1"/>
      <c r="C37329" s="1"/>
      <c r="D37329" s="8"/>
      <c r="E37329" s="1"/>
      <c r="F37329" s="1"/>
      <c r="G37329" s="1"/>
      <c r="H37329" s="1"/>
    </row>
    <row r="37330">
      <c r="A37330" s="1"/>
      <c r="B37330" s="1"/>
      <c r="C37330" s="1"/>
      <c r="D37330" s="8"/>
      <c r="E37330" s="1"/>
      <c r="F37330" s="1"/>
      <c r="G37330" s="1"/>
      <c r="H37330" s="1"/>
    </row>
    <row r="37331">
      <c r="A37331" s="1"/>
      <c r="B37331" s="1"/>
      <c r="C37331" s="1"/>
      <c r="D37331" s="8"/>
      <c r="E37331" s="1"/>
      <c r="F37331" s="1"/>
      <c r="G37331" s="1"/>
      <c r="H37331" s="1"/>
    </row>
    <row r="37332">
      <c r="A37332" s="1"/>
      <c r="B37332" s="1"/>
      <c r="C37332" s="1"/>
      <c r="D37332" s="8"/>
      <c r="E37332" s="1"/>
      <c r="F37332" s="1"/>
      <c r="G37332" s="1"/>
      <c r="H37332" s="1"/>
    </row>
    <row r="37333">
      <c r="A37333" s="1"/>
      <c r="B37333" s="1"/>
      <c r="C37333" s="1"/>
      <c r="D37333" s="8"/>
      <c r="E37333" s="1"/>
      <c r="F37333" s="1"/>
      <c r="G37333" s="1"/>
      <c r="H37333" s="1"/>
    </row>
    <row r="37334">
      <c r="A37334" s="1"/>
      <c r="B37334" s="1"/>
      <c r="C37334" s="1"/>
      <c r="D37334" s="8"/>
      <c r="E37334" s="1"/>
      <c r="F37334" s="1"/>
      <c r="G37334" s="1"/>
      <c r="H37334" s="1"/>
    </row>
    <row r="37335">
      <c r="A37335" s="1"/>
      <c r="B37335" s="1"/>
      <c r="C37335" s="1"/>
      <c r="D37335" s="8"/>
      <c r="E37335" s="1"/>
      <c r="F37335" s="1"/>
      <c r="G37335" s="1"/>
      <c r="H37335" s="1"/>
    </row>
    <row r="37336">
      <c r="A37336" s="1"/>
      <c r="B37336" s="1"/>
      <c r="C37336" s="1"/>
      <c r="D37336" s="8"/>
      <c r="E37336" s="1"/>
      <c r="F37336" s="1"/>
      <c r="G37336" s="1"/>
      <c r="H37336" s="1"/>
    </row>
    <row r="37337">
      <c r="A37337" s="1"/>
      <c r="B37337" s="1"/>
      <c r="C37337" s="1"/>
      <c r="D37337" s="8"/>
      <c r="E37337" s="1"/>
      <c r="F37337" s="1"/>
      <c r="G37337" s="1"/>
      <c r="H37337" s="1"/>
    </row>
    <row r="37338">
      <c r="A37338" s="1"/>
      <c r="B37338" s="1"/>
      <c r="C37338" s="1"/>
      <c r="D37338" s="8"/>
      <c r="E37338" s="1"/>
      <c r="F37338" s="1"/>
      <c r="G37338" s="1"/>
      <c r="H37338" s="1"/>
    </row>
    <row r="37339">
      <c r="A37339" s="1"/>
      <c r="B37339" s="1"/>
      <c r="C37339" s="1"/>
      <c r="D37339" s="8"/>
      <c r="E37339" s="1"/>
      <c r="F37339" s="1"/>
      <c r="G37339" s="1"/>
      <c r="H37339" s="1"/>
    </row>
    <row r="37340">
      <c r="A37340" s="1"/>
      <c r="B37340" s="1"/>
      <c r="C37340" s="1"/>
      <c r="D37340" s="8"/>
      <c r="E37340" s="1"/>
      <c r="F37340" s="1"/>
      <c r="G37340" s="1"/>
      <c r="H37340" s="1"/>
    </row>
    <row r="37341">
      <c r="A37341" s="1"/>
      <c r="B37341" s="1"/>
      <c r="C37341" s="1"/>
      <c r="D37341" s="8"/>
      <c r="E37341" s="1"/>
      <c r="F37341" s="1"/>
      <c r="G37341" s="1"/>
      <c r="H37341" s="1"/>
    </row>
    <row r="37342">
      <c r="A37342" s="1"/>
      <c r="B37342" s="1"/>
      <c r="C37342" s="1"/>
      <c r="D37342" s="8"/>
      <c r="E37342" s="1"/>
      <c r="F37342" s="1"/>
      <c r="G37342" s="1"/>
      <c r="H37342" s="1"/>
    </row>
    <row r="37343">
      <c r="A37343" s="1"/>
      <c r="B37343" s="1"/>
      <c r="C37343" s="1"/>
      <c r="D37343" s="8"/>
      <c r="E37343" s="1"/>
      <c r="F37343" s="1"/>
      <c r="G37343" s="1"/>
      <c r="H37343" s="1"/>
    </row>
    <row r="37344">
      <c r="A37344" s="1"/>
      <c r="B37344" s="1"/>
      <c r="C37344" s="1"/>
      <c r="D37344" s="8"/>
      <c r="E37344" s="1"/>
      <c r="F37344" s="1"/>
      <c r="G37344" s="1"/>
      <c r="H37344" s="1"/>
    </row>
    <row r="37345">
      <c r="A37345" s="1"/>
      <c r="B37345" s="1"/>
      <c r="C37345" s="1"/>
      <c r="D37345" s="8"/>
      <c r="E37345" s="1"/>
      <c r="F37345" s="1"/>
      <c r="G37345" s="1"/>
      <c r="H37345" s="1"/>
    </row>
    <row r="37346">
      <c r="A37346" s="1"/>
      <c r="B37346" s="1"/>
      <c r="C37346" s="1"/>
      <c r="D37346" s="8"/>
      <c r="E37346" s="1"/>
      <c r="F37346" s="1"/>
      <c r="G37346" s="1"/>
      <c r="H37346" s="1"/>
    </row>
    <row r="37347">
      <c r="A37347" s="1"/>
      <c r="B37347" s="1"/>
      <c r="C37347" s="1"/>
      <c r="D37347" s="8"/>
      <c r="E37347" s="1"/>
      <c r="F37347" s="1"/>
      <c r="G37347" s="1"/>
      <c r="H37347" s="1"/>
    </row>
    <row r="37348">
      <c r="A37348" s="1"/>
      <c r="B37348" s="1"/>
      <c r="C37348" s="1"/>
      <c r="D37348" s="8"/>
      <c r="E37348" s="1"/>
      <c r="F37348" s="1"/>
      <c r="G37348" s="1"/>
      <c r="H37348" s="1"/>
    </row>
    <row r="37349">
      <c r="A37349" s="1"/>
      <c r="B37349" s="1"/>
      <c r="C37349" s="1"/>
      <c r="D37349" s="8"/>
      <c r="E37349" s="1"/>
      <c r="F37349" s="1"/>
      <c r="G37349" s="1"/>
      <c r="H37349" s="1"/>
    </row>
    <row r="37350">
      <c r="A37350" s="1"/>
      <c r="B37350" s="1"/>
      <c r="C37350" s="1"/>
      <c r="D37350" s="8"/>
      <c r="E37350" s="1"/>
      <c r="F37350" s="1"/>
      <c r="G37350" s="1"/>
      <c r="H37350" s="1"/>
    </row>
    <row r="37351">
      <c r="A37351" s="1"/>
      <c r="B37351" s="1"/>
      <c r="C37351" s="1"/>
      <c r="D37351" s="8"/>
      <c r="E37351" s="1"/>
      <c r="F37351" s="1"/>
      <c r="G37351" s="1"/>
      <c r="H37351" s="1"/>
    </row>
    <row r="37352">
      <c r="A37352" s="1"/>
      <c r="B37352" s="1"/>
      <c r="C37352" s="1"/>
      <c r="D37352" s="8"/>
      <c r="E37352" s="1"/>
      <c r="F37352" s="1"/>
      <c r="G37352" s="1"/>
      <c r="H37352" s="1"/>
    </row>
    <row r="37353">
      <c r="A37353" s="1"/>
      <c r="B37353" s="1"/>
      <c r="C37353" s="1"/>
      <c r="D37353" s="8"/>
      <c r="E37353" s="1"/>
      <c r="F37353" s="1"/>
      <c r="G37353" s="1"/>
      <c r="H37353" s="1"/>
    </row>
    <row r="37354">
      <c r="A37354" s="1"/>
      <c r="B37354" s="1"/>
      <c r="C37354" s="1"/>
      <c r="D37354" s="8"/>
      <c r="E37354" s="1"/>
      <c r="F37354" s="1"/>
      <c r="G37354" s="1"/>
      <c r="H37354" s="1"/>
    </row>
    <row r="37355">
      <c r="A37355" s="1"/>
      <c r="B37355" s="1"/>
      <c r="C37355" s="1"/>
      <c r="D37355" s="8"/>
      <c r="E37355" s="1"/>
      <c r="F37355" s="1"/>
      <c r="G37355" s="1"/>
      <c r="H37355" s="1"/>
    </row>
    <row r="37356">
      <c r="A37356" s="1"/>
      <c r="B37356" s="1"/>
      <c r="C37356" s="1"/>
      <c r="D37356" s="8"/>
      <c r="E37356" s="1"/>
      <c r="F37356" s="1"/>
      <c r="G37356" s="1"/>
      <c r="H37356" s="1"/>
    </row>
    <row r="37357">
      <c r="A37357" s="1"/>
      <c r="B37357" s="1"/>
      <c r="C37357" s="1"/>
      <c r="D37357" s="8"/>
      <c r="E37357" s="1"/>
      <c r="F37357" s="1"/>
      <c r="G37357" s="1"/>
      <c r="H37357" s="1"/>
    </row>
    <row r="37358">
      <c r="A37358" s="1"/>
      <c r="B37358" s="1"/>
      <c r="C37358" s="1"/>
      <c r="D37358" s="8"/>
      <c r="E37358" s="1"/>
      <c r="F37358" s="1"/>
      <c r="G37358" s="1"/>
      <c r="H37358" s="1"/>
    </row>
    <row r="37359">
      <c r="A37359" s="1"/>
      <c r="B37359" s="1"/>
      <c r="C37359" s="1"/>
      <c r="D37359" s="8"/>
      <c r="E37359" s="1"/>
      <c r="F37359" s="1"/>
      <c r="G37359" s="1"/>
      <c r="H37359" s="1"/>
    </row>
    <row r="37360">
      <c r="A37360" s="1"/>
      <c r="B37360" s="1"/>
      <c r="C37360" s="1"/>
      <c r="D37360" s="8"/>
      <c r="E37360" s="1"/>
      <c r="F37360" s="1"/>
      <c r="G37360" s="1"/>
      <c r="H37360" s="1"/>
    </row>
    <row r="37361">
      <c r="A37361" s="1"/>
      <c r="B37361" s="1"/>
      <c r="C37361" s="1"/>
      <c r="D37361" s="8"/>
      <c r="E37361" s="1"/>
      <c r="F37361" s="1"/>
      <c r="G37361" s="1"/>
      <c r="H37361" s="1"/>
    </row>
    <row r="37362">
      <c r="A37362" s="1"/>
      <c r="B37362" s="1"/>
      <c r="C37362" s="1"/>
      <c r="D37362" s="8"/>
      <c r="E37362" s="1"/>
      <c r="F37362" s="1"/>
      <c r="G37362" s="1"/>
      <c r="H37362" s="1"/>
    </row>
    <row r="37363">
      <c r="A37363" s="1"/>
      <c r="B37363" s="1"/>
      <c r="C37363" s="1"/>
      <c r="D37363" s="8"/>
      <c r="E37363" s="1"/>
      <c r="F37363" s="1"/>
      <c r="G37363" s="1"/>
      <c r="H37363" s="1"/>
    </row>
    <row r="37364">
      <c r="A37364" s="1"/>
      <c r="B37364" s="1"/>
      <c r="C37364" s="1"/>
      <c r="D37364" s="8"/>
      <c r="E37364" s="1"/>
      <c r="F37364" s="1"/>
      <c r="G37364" s="1"/>
      <c r="H37364" s="1"/>
    </row>
    <row r="37365">
      <c r="A37365" s="1"/>
      <c r="B37365" s="1"/>
      <c r="C37365" s="1"/>
      <c r="D37365" s="8"/>
      <c r="E37365" s="1"/>
      <c r="F37365" s="1"/>
      <c r="G37365" s="1"/>
      <c r="H37365" s="1"/>
    </row>
    <row r="37366">
      <c r="A37366" s="1"/>
      <c r="B37366" s="1"/>
      <c r="C37366" s="1"/>
      <c r="D37366" s="8"/>
      <c r="E37366" s="1"/>
      <c r="F37366" s="1"/>
      <c r="G37366" s="1"/>
      <c r="H37366" s="1"/>
    </row>
    <row r="37367">
      <c r="A37367" s="1"/>
      <c r="B37367" s="1"/>
      <c r="C37367" s="1"/>
      <c r="D37367" s="8"/>
      <c r="E37367" s="1"/>
      <c r="F37367" s="1"/>
      <c r="G37367" s="1"/>
      <c r="H37367" s="1"/>
    </row>
    <row r="37368">
      <c r="A37368" s="1"/>
      <c r="B37368" s="1"/>
      <c r="C37368" s="1"/>
      <c r="D37368" s="8"/>
      <c r="E37368" s="1"/>
      <c r="F37368" s="1"/>
      <c r="G37368" s="1"/>
      <c r="H37368" s="1"/>
    </row>
    <row r="37369">
      <c r="A37369" s="1"/>
      <c r="B37369" s="1"/>
      <c r="C37369" s="1"/>
      <c r="D37369" s="8"/>
      <c r="E37369" s="1"/>
      <c r="F37369" s="1"/>
      <c r="G37369" s="1"/>
      <c r="H37369" s="1"/>
    </row>
    <row r="37370">
      <c r="A37370" s="1"/>
      <c r="B37370" s="1"/>
      <c r="C37370" s="1"/>
      <c r="D37370" s="8"/>
      <c r="E37370" s="1"/>
      <c r="F37370" s="1"/>
      <c r="G37370" s="1"/>
      <c r="H37370" s="1"/>
    </row>
    <row r="37371">
      <c r="A37371" s="1"/>
      <c r="B37371" s="1"/>
      <c r="C37371" s="1"/>
      <c r="D37371" s="8"/>
      <c r="E37371" s="1"/>
      <c r="F37371" s="1"/>
      <c r="G37371" s="1"/>
      <c r="H37371" s="1"/>
    </row>
    <row r="37372">
      <c r="A37372" s="1"/>
      <c r="B37372" s="1"/>
      <c r="C37372" s="1"/>
      <c r="D37372" s="8"/>
      <c r="E37372" s="1"/>
      <c r="F37372" s="1"/>
      <c r="G37372" s="1"/>
      <c r="H37372" s="1"/>
    </row>
    <row r="37373">
      <c r="A37373" s="1"/>
      <c r="B37373" s="1"/>
      <c r="C37373" s="1"/>
      <c r="D37373" s="8"/>
      <c r="E37373" s="1"/>
      <c r="F37373" s="1"/>
      <c r="G37373" s="1"/>
      <c r="H37373" s="1"/>
    </row>
    <row r="37374">
      <c r="A37374" s="1"/>
      <c r="B37374" s="1"/>
      <c r="C37374" s="1"/>
      <c r="D37374" s="8"/>
      <c r="E37374" s="1"/>
      <c r="F37374" s="1"/>
      <c r="G37374" s="1"/>
      <c r="H37374" s="1"/>
    </row>
    <row r="37375">
      <c r="A37375" s="1"/>
      <c r="B37375" s="1"/>
      <c r="C37375" s="1"/>
      <c r="D37375" s="8"/>
      <c r="E37375" s="1"/>
      <c r="F37375" s="1"/>
      <c r="G37375" s="1"/>
      <c r="H37375" s="1"/>
    </row>
    <row r="37376">
      <c r="A37376" s="1"/>
      <c r="B37376" s="1"/>
      <c r="C37376" s="1"/>
      <c r="D37376" s="8"/>
      <c r="E37376" s="1"/>
      <c r="F37376" s="1"/>
      <c r="G37376" s="1"/>
      <c r="H37376" s="1"/>
    </row>
    <row r="37377">
      <c r="A37377" s="1"/>
      <c r="B37377" s="1"/>
      <c r="C37377" s="1"/>
      <c r="D37377" s="8"/>
      <c r="E37377" s="1"/>
      <c r="F37377" s="1"/>
      <c r="G37377" s="1"/>
      <c r="H37377" s="1"/>
    </row>
    <row r="37378">
      <c r="A37378" s="1"/>
      <c r="B37378" s="1"/>
      <c r="C37378" s="1"/>
      <c r="D37378" s="8"/>
      <c r="E37378" s="1"/>
      <c r="F37378" s="1"/>
      <c r="G37378" s="1"/>
      <c r="H37378" s="1"/>
    </row>
    <row r="37379">
      <c r="A37379" s="1"/>
      <c r="B37379" s="1"/>
      <c r="C37379" s="1"/>
      <c r="D37379" s="8"/>
      <c r="E37379" s="1"/>
      <c r="F37379" s="1"/>
      <c r="G37379" s="1"/>
      <c r="H37379" s="1"/>
    </row>
    <row r="37380">
      <c r="A37380" s="1"/>
      <c r="B37380" s="1"/>
      <c r="C37380" s="1"/>
      <c r="D37380" s="8"/>
      <c r="E37380" s="1"/>
      <c r="F37380" s="1"/>
      <c r="G37380" s="1"/>
      <c r="H37380" s="1"/>
    </row>
    <row r="37381">
      <c r="A37381" s="1"/>
      <c r="B37381" s="1"/>
      <c r="C37381" s="1"/>
      <c r="D37381" s="8"/>
      <c r="E37381" s="1"/>
      <c r="F37381" s="1"/>
      <c r="G37381" s="1"/>
      <c r="H37381" s="1"/>
    </row>
    <row r="37382">
      <c r="A37382" s="1"/>
      <c r="B37382" s="1"/>
      <c r="C37382" s="1"/>
      <c r="D37382" s="8"/>
      <c r="E37382" s="1"/>
      <c r="F37382" s="1"/>
      <c r="G37382" s="1"/>
      <c r="H37382" s="1"/>
    </row>
    <row r="37383">
      <c r="A37383" s="1"/>
      <c r="B37383" s="1"/>
      <c r="C37383" s="1"/>
      <c r="D37383" s="8"/>
      <c r="E37383" s="1"/>
      <c r="F37383" s="1"/>
      <c r="G37383" s="1"/>
      <c r="H37383" s="1"/>
    </row>
    <row r="37384">
      <c r="A37384" s="1"/>
      <c r="B37384" s="1"/>
      <c r="C37384" s="1"/>
      <c r="D37384" s="8"/>
      <c r="E37384" s="1"/>
      <c r="F37384" s="1"/>
      <c r="G37384" s="1"/>
      <c r="H37384" s="1"/>
    </row>
    <row r="37385">
      <c r="A37385" s="1"/>
      <c r="B37385" s="1"/>
      <c r="C37385" s="1"/>
      <c r="D37385" s="8"/>
      <c r="E37385" s="1"/>
      <c r="F37385" s="1"/>
      <c r="G37385" s="1"/>
      <c r="H37385" s="1"/>
    </row>
    <row r="37386">
      <c r="A37386" s="1"/>
      <c r="B37386" s="1"/>
      <c r="C37386" s="1"/>
      <c r="D37386" s="8"/>
      <c r="E37386" s="1"/>
      <c r="F37386" s="1"/>
      <c r="G37386" s="1"/>
      <c r="H37386" s="1"/>
    </row>
    <row r="37387">
      <c r="A37387" s="1"/>
      <c r="B37387" s="1"/>
      <c r="C37387" s="1"/>
      <c r="D37387" s="8"/>
      <c r="E37387" s="1"/>
      <c r="F37387" s="1"/>
      <c r="G37387" s="1"/>
      <c r="H37387" s="1"/>
    </row>
    <row r="37388">
      <c r="A37388" s="1"/>
      <c r="B37388" s="1"/>
      <c r="C37388" s="1"/>
      <c r="D37388" s="8"/>
      <c r="E37388" s="1"/>
      <c r="F37388" s="1"/>
      <c r="G37388" s="1"/>
      <c r="H37388" s="1"/>
    </row>
    <row r="37389">
      <c r="A37389" s="1"/>
      <c r="B37389" s="1"/>
      <c r="C37389" s="1"/>
      <c r="D37389" s="8"/>
      <c r="E37389" s="1"/>
      <c r="F37389" s="1"/>
      <c r="G37389" s="1"/>
      <c r="H37389" s="1"/>
    </row>
    <row r="37390">
      <c r="A37390" s="1"/>
      <c r="B37390" s="1"/>
      <c r="C37390" s="1"/>
      <c r="D37390" s="8"/>
      <c r="E37390" s="1"/>
      <c r="F37390" s="1"/>
      <c r="G37390" s="1"/>
      <c r="H37390" s="1"/>
    </row>
    <row r="37391">
      <c r="A37391" s="1"/>
      <c r="B37391" s="1"/>
      <c r="C37391" s="1"/>
      <c r="D37391" s="8"/>
      <c r="E37391" s="1"/>
      <c r="F37391" s="1"/>
      <c r="G37391" s="1"/>
      <c r="H37391" s="1"/>
    </row>
    <row r="37392">
      <c r="A37392" s="1"/>
      <c r="B37392" s="1"/>
      <c r="C37392" s="1"/>
      <c r="D37392" s="8"/>
      <c r="E37392" s="1"/>
      <c r="F37392" s="1"/>
      <c r="G37392" s="1"/>
      <c r="H37392" s="1"/>
    </row>
    <row r="37393">
      <c r="A37393" s="1"/>
      <c r="B37393" s="1"/>
      <c r="C37393" s="1"/>
      <c r="D37393" s="8"/>
      <c r="E37393" s="1"/>
      <c r="F37393" s="1"/>
      <c r="G37393" s="1"/>
      <c r="H37393" s="1"/>
    </row>
    <row r="37394">
      <c r="A37394" s="1"/>
      <c r="B37394" s="1"/>
      <c r="C37394" s="1"/>
      <c r="D37394" s="8"/>
      <c r="E37394" s="1"/>
      <c r="F37394" s="1"/>
      <c r="G37394" s="1"/>
      <c r="H37394" s="1"/>
    </row>
    <row r="37395">
      <c r="A37395" s="1"/>
      <c r="B37395" s="1"/>
      <c r="C37395" s="1"/>
      <c r="D37395" s="8"/>
      <c r="E37395" s="1"/>
      <c r="F37395" s="1"/>
      <c r="G37395" s="1"/>
      <c r="H37395" s="1"/>
    </row>
    <row r="37396">
      <c r="A37396" s="1"/>
      <c r="B37396" s="1"/>
      <c r="C37396" s="1"/>
      <c r="D37396" s="8"/>
      <c r="E37396" s="1"/>
      <c r="F37396" s="1"/>
      <c r="G37396" s="1"/>
      <c r="H37396" s="1"/>
    </row>
    <row r="37397">
      <c r="A37397" s="1"/>
      <c r="B37397" s="1"/>
      <c r="C37397" s="1"/>
      <c r="D37397" s="8"/>
      <c r="E37397" s="1"/>
      <c r="F37397" s="1"/>
      <c r="G37397" s="1"/>
      <c r="H37397" s="1"/>
    </row>
    <row r="37398">
      <c r="A37398" s="1"/>
      <c r="B37398" s="1"/>
      <c r="C37398" s="1"/>
      <c r="D37398" s="8"/>
      <c r="E37398" s="1"/>
      <c r="F37398" s="1"/>
      <c r="G37398" s="1"/>
      <c r="H37398" s="1"/>
    </row>
    <row r="37399">
      <c r="A37399" s="1"/>
      <c r="B37399" s="1"/>
      <c r="C37399" s="1"/>
      <c r="D37399" s="8"/>
      <c r="E37399" s="1"/>
      <c r="F37399" s="1"/>
      <c r="G37399" s="1"/>
      <c r="H37399" s="1"/>
    </row>
    <row r="37400">
      <c r="A37400" s="1"/>
      <c r="B37400" s="1"/>
      <c r="C37400" s="1"/>
      <c r="D37400" s="8"/>
      <c r="E37400" s="1"/>
      <c r="F37400" s="1"/>
      <c r="G37400" s="1"/>
      <c r="H37400" s="1"/>
    </row>
    <row r="37401">
      <c r="A37401" s="1"/>
      <c r="B37401" s="1"/>
      <c r="C37401" s="1"/>
      <c r="D37401" s="8"/>
      <c r="E37401" s="1"/>
      <c r="F37401" s="1"/>
      <c r="G37401" s="1"/>
      <c r="H37401" s="1"/>
    </row>
    <row r="37402">
      <c r="A37402" s="1"/>
      <c r="B37402" s="1"/>
      <c r="C37402" s="1"/>
      <c r="D37402" s="8"/>
      <c r="E37402" s="1"/>
      <c r="F37402" s="1"/>
      <c r="G37402" s="1"/>
      <c r="H37402" s="1"/>
    </row>
    <row r="37403">
      <c r="A37403" s="1"/>
      <c r="B37403" s="1"/>
      <c r="C37403" s="1"/>
      <c r="D37403" s="8"/>
      <c r="E37403" s="1"/>
      <c r="F37403" s="1"/>
      <c r="G37403" s="1"/>
      <c r="H37403" s="1"/>
    </row>
    <row r="37404">
      <c r="A37404" s="1"/>
      <c r="B37404" s="1"/>
      <c r="C37404" s="1"/>
      <c r="D37404" s="8"/>
      <c r="E37404" s="1"/>
      <c r="F37404" s="1"/>
      <c r="G37404" s="1"/>
      <c r="H37404" s="1"/>
    </row>
    <row r="37405">
      <c r="A37405" s="1"/>
      <c r="B37405" s="1"/>
      <c r="C37405" s="1"/>
      <c r="D37405" s="8"/>
      <c r="E37405" s="1"/>
      <c r="F37405" s="1"/>
      <c r="G37405" s="1"/>
      <c r="H37405" s="1"/>
    </row>
    <row r="37406">
      <c r="A37406" s="1"/>
      <c r="B37406" s="1"/>
      <c r="C37406" s="1"/>
      <c r="D37406" s="8"/>
      <c r="E37406" s="1"/>
      <c r="F37406" s="1"/>
      <c r="G37406" s="1"/>
      <c r="H37406" s="1"/>
    </row>
    <row r="37407">
      <c r="A37407" s="1"/>
      <c r="B37407" s="1"/>
      <c r="C37407" s="1"/>
      <c r="D37407" s="8"/>
      <c r="E37407" s="1"/>
      <c r="F37407" s="1"/>
      <c r="G37407" s="1"/>
      <c r="H37407" s="1"/>
    </row>
    <row r="37408">
      <c r="A37408" s="1"/>
      <c r="B37408" s="1"/>
      <c r="C37408" s="1"/>
      <c r="D37408" s="8"/>
      <c r="E37408" s="1"/>
      <c r="F37408" s="1"/>
      <c r="G37408" s="1"/>
      <c r="H37408" s="1"/>
    </row>
    <row r="37409">
      <c r="A37409" s="1"/>
      <c r="B37409" s="1"/>
      <c r="C37409" s="1"/>
      <c r="D37409" s="8"/>
      <c r="E37409" s="1"/>
      <c r="F37409" s="1"/>
      <c r="G37409" s="1"/>
      <c r="H37409" s="1"/>
    </row>
    <row r="37410">
      <c r="A37410" s="1"/>
      <c r="B37410" s="1"/>
      <c r="C37410" s="1"/>
      <c r="D37410" s="8"/>
      <c r="E37410" s="1"/>
      <c r="F37410" s="1"/>
      <c r="G37410" s="1"/>
      <c r="H37410" s="1"/>
    </row>
    <row r="37411">
      <c r="A37411" s="1"/>
      <c r="B37411" s="1"/>
      <c r="C37411" s="1"/>
      <c r="D37411" s="8"/>
      <c r="E37411" s="1"/>
      <c r="F37411" s="1"/>
      <c r="G37411" s="1"/>
      <c r="H37411" s="1"/>
    </row>
    <row r="37412">
      <c r="A37412" s="1"/>
      <c r="B37412" s="1"/>
      <c r="C37412" s="1"/>
      <c r="D37412" s="8"/>
      <c r="E37412" s="1"/>
      <c r="F37412" s="1"/>
      <c r="G37412" s="1"/>
      <c r="H37412" s="1"/>
    </row>
    <row r="37413">
      <c r="A37413" s="1"/>
      <c r="B37413" s="1"/>
      <c r="C37413" s="1"/>
      <c r="D37413" s="8"/>
      <c r="E37413" s="1"/>
      <c r="F37413" s="1"/>
      <c r="G37413" s="1"/>
      <c r="H37413" s="1"/>
    </row>
    <row r="37414">
      <c r="A37414" s="1"/>
      <c r="B37414" s="1"/>
      <c r="C37414" s="1"/>
      <c r="D37414" s="8"/>
      <c r="E37414" s="1"/>
      <c r="F37414" s="1"/>
      <c r="G37414" s="1"/>
      <c r="H37414" s="1"/>
    </row>
    <row r="37415">
      <c r="A37415" s="1"/>
      <c r="B37415" s="1"/>
      <c r="C37415" s="1"/>
      <c r="D37415" s="8"/>
      <c r="E37415" s="1"/>
      <c r="F37415" s="1"/>
      <c r="G37415" s="1"/>
      <c r="H37415" s="1"/>
    </row>
    <row r="37416">
      <c r="A37416" s="1"/>
      <c r="B37416" s="1"/>
      <c r="C37416" s="1"/>
      <c r="D37416" s="8"/>
      <c r="E37416" s="1"/>
      <c r="F37416" s="1"/>
      <c r="G37416" s="1"/>
      <c r="H37416" s="1"/>
    </row>
    <row r="37417">
      <c r="A37417" s="1"/>
      <c r="B37417" s="1"/>
      <c r="C37417" s="1"/>
      <c r="D37417" s="8"/>
      <c r="E37417" s="1"/>
      <c r="F37417" s="1"/>
      <c r="G37417" s="1"/>
      <c r="H37417" s="1"/>
    </row>
    <row r="37418">
      <c r="A37418" s="1"/>
      <c r="B37418" s="1"/>
      <c r="C37418" s="1"/>
      <c r="D37418" s="8"/>
      <c r="E37418" s="1"/>
      <c r="F37418" s="1"/>
      <c r="G37418" s="1"/>
      <c r="H37418" s="1"/>
    </row>
    <row r="37419">
      <c r="A37419" s="1"/>
      <c r="B37419" s="1"/>
      <c r="C37419" s="1"/>
      <c r="D37419" s="8"/>
      <c r="E37419" s="1"/>
      <c r="F37419" s="1"/>
      <c r="G37419" s="1"/>
      <c r="H37419" s="1"/>
    </row>
    <row r="37420">
      <c r="A37420" s="1"/>
      <c r="B37420" s="1"/>
      <c r="C37420" s="1"/>
      <c r="D37420" s="8"/>
      <c r="E37420" s="1"/>
      <c r="F37420" s="1"/>
      <c r="G37420" s="1"/>
      <c r="H37420" s="1"/>
    </row>
    <row r="37421">
      <c r="A37421" s="1"/>
      <c r="B37421" s="1"/>
      <c r="C37421" s="1"/>
      <c r="D37421" s="8"/>
      <c r="E37421" s="1"/>
      <c r="F37421" s="1"/>
      <c r="G37421" s="1"/>
      <c r="H37421" s="1"/>
    </row>
    <row r="37422">
      <c r="A37422" s="1"/>
      <c r="B37422" s="1"/>
      <c r="C37422" s="1"/>
      <c r="D37422" s="8"/>
      <c r="E37422" s="1"/>
      <c r="F37422" s="1"/>
      <c r="G37422" s="1"/>
      <c r="H37422" s="1"/>
    </row>
    <row r="37423">
      <c r="A37423" s="1"/>
      <c r="B37423" s="1"/>
      <c r="C37423" s="1"/>
      <c r="D37423" s="8"/>
      <c r="E37423" s="1"/>
      <c r="F37423" s="1"/>
      <c r="G37423" s="1"/>
      <c r="H37423" s="1"/>
    </row>
    <row r="37424">
      <c r="A37424" s="1"/>
      <c r="B37424" s="1"/>
      <c r="C37424" s="1"/>
      <c r="D37424" s="8"/>
      <c r="E37424" s="1"/>
      <c r="F37424" s="1"/>
      <c r="G37424" s="1"/>
      <c r="H37424" s="1"/>
    </row>
    <row r="37425">
      <c r="A37425" s="1"/>
      <c r="B37425" s="1"/>
      <c r="C37425" s="1"/>
      <c r="D37425" s="8"/>
      <c r="E37425" s="1"/>
      <c r="F37425" s="1"/>
      <c r="G37425" s="1"/>
      <c r="H37425" s="1"/>
    </row>
    <row r="37426">
      <c r="A37426" s="1"/>
      <c r="B37426" s="1"/>
      <c r="C37426" s="1"/>
      <c r="D37426" s="8"/>
      <c r="E37426" s="1"/>
      <c r="F37426" s="1"/>
      <c r="G37426" s="1"/>
      <c r="H37426" s="1"/>
    </row>
    <row r="37427">
      <c r="A37427" s="1"/>
      <c r="B37427" s="1"/>
      <c r="C37427" s="1"/>
      <c r="D37427" s="8"/>
      <c r="E37427" s="1"/>
      <c r="F37427" s="1"/>
      <c r="G37427" s="1"/>
      <c r="H37427" s="1"/>
    </row>
    <row r="37428">
      <c r="A37428" s="1"/>
      <c r="B37428" s="1"/>
      <c r="C37428" s="1"/>
      <c r="D37428" s="8"/>
      <c r="E37428" s="1"/>
      <c r="F37428" s="1"/>
      <c r="G37428" s="1"/>
      <c r="H37428" s="1"/>
    </row>
    <row r="37429">
      <c r="A37429" s="1"/>
      <c r="B37429" s="1"/>
      <c r="C37429" s="1"/>
      <c r="D37429" s="8"/>
      <c r="E37429" s="1"/>
      <c r="F37429" s="1"/>
      <c r="G37429" s="1"/>
      <c r="H37429" s="1"/>
    </row>
    <row r="37430">
      <c r="A37430" s="1"/>
      <c r="B37430" s="1"/>
      <c r="C37430" s="1"/>
      <c r="D37430" s="8"/>
      <c r="E37430" s="1"/>
      <c r="F37430" s="1"/>
      <c r="G37430" s="1"/>
      <c r="H37430" s="1"/>
    </row>
    <row r="37431">
      <c r="A37431" s="1"/>
      <c r="B37431" s="1"/>
      <c r="C37431" s="1"/>
      <c r="D37431" s="8"/>
      <c r="E37431" s="1"/>
      <c r="F37431" s="1"/>
      <c r="G37431" s="1"/>
      <c r="H37431" s="1"/>
    </row>
    <row r="37432">
      <c r="A37432" s="1"/>
      <c r="B37432" s="1"/>
      <c r="C37432" s="1"/>
      <c r="D37432" s="8"/>
      <c r="E37432" s="1"/>
      <c r="F37432" s="1"/>
      <c r="G37432" s="1"/>
      <c r="H37432" s="1"/>
    </row>
    <row r="37433">
      <c r="A37433" s="1"/>
      <c r="B37433" s="1"/>
      <c r="C37433" s="1"/>
      <c r="D37433" s="8"/>
      <c r="E37433" s="1"/>
      <c r="F37433" s="1"/>
      <c r="G37433" s="1"/>
      <c r="H37433" s="1"/>
    </row>
    <row r="37434">
      <c r="A37434" s="1"/>
      <c r="B37434" s="1"/>
      <c r="C37434" s="1"/>
      <c r="D37434" s="8"/>
      <c r="E37434" s="1"/>
      <c r="F37434" s="1"/>
      <c r="G37434" s="1"/>
      <c r="H37434" s="1"/>
    </row>
    <row r="37435">
      <c r="A37435" s="1"/>
      <c r="B37435" s="1"/>
      <c r="C37435" s="1"/>
      <c r="D37435" s="8"/>
      <c r="E37435" s="1"/>
      <c r="F37435" s="1"/>
      <c r="G37435" s="1"/>
      <c r="H37435" s="1"/>
    </row>
    <row r="37436">
      <c r="A37436" s="1"/>
      <c r="B37436" s="1"/>
      <c r="C37436" s="1"/>
      <c r="D37436" s="8"/>
      <c r="E37436" s="1"/>
      <c r="F37436" s="1"/>
      <c r="G37436" s="1"/>
      <c r="H37436" s="1"/>
    </row>
    <row r="37437">
      <c r="A37437" s="1"/>
      <c r="B37437" s="1"/>
      <c r="C37437" s="1"/>
      <c r="D37437" s="8"/>
      <c r="E37437" s="1"/>
      <c r="F37437" s="1"/>
      <c r="G37437" s="1"/>
      <c r="H37437" s="1"/>
    </row>
    <row r="37438">
      <c r="A37438" s="1"/>
      <c r="B37438" s="1"/>
      <c r="C37438" s="1"/>
      <c r="D37438" s="8"/>
      <c r="E37438" s="1"/>
      <c r="F37438" s="1"/>
      <c r="G37438" s="1"/>
      <c r="H37438" s="1"/>
    </row>
    <row r="37439">
      <c r="A37439" s="1"/>
      <c r="B37439" s="1"/>
      <c r="C37439" s="1"/>
      <c r="D37439" s="8"/>
      <c r="E37439" s="1"/>
      <c r="F37439" s="1"/>
      <c r="G37439" s="1"/>
      <c r="H37439" s="1"/>
    </row>
    <row r="37440">
      <c r="A37440" s="1"/>
      <c r="B37440" s="1"/>
      <c r="C37440" s="1"/>
      <c r="D37440" s="8"/>
      <c r="E37440" s="1"/>
      <c r="F37440" s="1"/>
      <c r="G37440" s="1"/>
      <c r="H37440" s="1"/>
    </row>
    <row r="37441">
      <c r="A37441" s="1"/>
      <c r="B37441" s="1"/>
      <c r="C37441" s="1"/>
      <c r="D37441" s="8"/>
      <c r="E37441" s="1"/>
      <c r="F37441" s="1"/>
      <c r="G37441" s="1"/>
      <c r="H37441" s="1"/>
    </row>
    <row r="37442">
      <c r="A37442" s="1"/>
      <c r="B37442" s="1"/>
      <c r="C37442" s="1"/>
      <c r="D37442" s="8"/>
      <c r="E37442" s="1"/>
      <c r="F37442" s="1"/>
      <c r="G37442" s="1"/>
      <c r="H37442" s="1"/>
    </row>
    <row r="37443">
      <c r="A37443" s="1"/>
      <c r="B37443" s="1"/>
      <c r="C37443" s="1"/>
      <c r="D37443" s="8"/>
      <c r="E37443" s="1"/>
      <c r="F37443" s="1"/>
      <c r="G37443" s="1"/>
      <c r="H37443" s="1"/>
    </row>
    <row r="37444">
      <c r="A37444" s="1"/>
      <c r="B37444" s="1"/>
      <c r="C37444" s="1"/>
      <c r="D37444" s="8"/>
      <c r="E37444" s="1"/>
      <c r="F37444" s="1"/>
      <c r="G37444" s="1"/>
      <c r="H37444" s="1"/>
    </row>
    <row r="37445">
      <c r="A37445" s="1"/>
      <c r="B37445" s="1"/>
      <c r="C37445" s="1"/>
      <c r="D37445" s="8"/>
      <c r="E37445" s="1"/>
      <c r="F37445" s="1"/>
      <c r="G37445" s="1"/>
      <c r="H37445" s="1"/>
    </row>
    <row r="37446">
      <c r="A37446" s="1"/>
      <c r="B37446" s="1"/>
      <c r="C37446" s="1"/>
      <c r="D37446" s="8"/>
      <c r="E37446" s="1"/>
      <c r="F37446" s="1"/>
      <c r="G37446" s="1"/>
      <c r="H37446" s="1"/>
    </row>
    <row r="37447">
      <c r="A37447" s="1"/>
      <c r="B37447" s="1"/>
      <c r="C37447" s="1"/>
      <c r="D37447" s="8"/>
      <c r="E37447" s="1"/>
      <c r="F37447" s="1"/>
      <c r="G37447" s="1"/>
      <c r="H37447" s="1"/>
    </row>
    <row r="37448">
      <c r="A37448" s="1"/>
      <c r="B37448" s="1"/>
      <c r="C37448" s="1"/>
      <c r="D37448" s="8"/>
      <c r="E37448" s="1"/>
      <c r="F37448" s="1"/>
      <c r="G37448" s="1"/>
      <c r="H37448" s="1"/>
    </row>
    <row r="37449">
      <c r="A37449" s="1"/>
      <c r="B37449" s="1"/>
      <c r="C37449" s="1"/>
      <c r="D37449" s="8"/>
      <c r="E37449" s="1"/>
      <c r="F37449" s="1"/>
      <c r="G37449" s="1"/>
      <c r="H37449" s="1"/>
    </row>
    <row r="37450">
      <c r="A37450" s="1"/>
      <c r="B37450" s="1"/>
      <c r="C37450" s="1"/>
      <c r="D37450" s="8"/>
      <c r="E37450" s="1"/>
      <c r="F37450" s="1"/>
      <c r="G37450" s="1"/>
      <c r="H37450" s="1"/>
    </row>
    <row r="37451">
      <c r="A37451" s="1"/>
      <c r="B37451" s="1"/>
      <c r="C37451" s="1"/>
      <c r="D37451" s="8"/>
      <c r="E37451" s="1"/>
      <c r="F37451" s="1"/>
      <c r="G37451" s="1"/>
      <c r="H37451" s="1"/>
    </row>
    <row r="37452">
      <c r="A37452" s="1"/>
      <c r="B37452" s="1"/>
      <c r="C37452" s="1"/>
      <c r="D37452" s="8"/>
      <c r="E37452" s="1"/>
      <c r="F37452" s="1"/>
      <c r="G37452" s="1"/>
      <c r="H37452" s="1"/>
    </row>
    <row r="37453">
      <c r="A37453" s="1"/>
      <c r="B37453" s="1"/>
      <c r="C37453" s="1"/>
      <c r="D37453" s="8"/>
      <c r="E37453" s="1"/>
      <c r="F37453" s="1"/>
      <c r="G37453" s="1"/>
      <c r="H37453" s="1"/>
    </row>
    <row r="37454">
      <c r="A37454" s="1"/>
      <c r="B37454" s="1"/>
      <c r="C37454" s="1"/>
      <c r="D37454" s="8"/>
      <c r="E37454" s="1"/>
      <c r="F37454" s="1"/>
      <c r="G37454" s="1"/>
      <c r="H37454" s="1"/>
    </row>
    <row r="37455">
      <c r="A37455" s="1"/>
      <c r="B37455" s="1"/>
      <c r="C37455" s="1"/>
      <c r="D37455" s="8"/>
      <c r="E37455" s="1"/>
      <c r="F37455" s="1"/>
      <c r="G37455" s="1"/>
      <c r="H37455" s="1"/>
    </row>
    <row r="37456">
      <c r="A37456" s="1"/>
      <c r="B37456" s="1"/>
      <c r="C37456" s="1"/>
      <c r="D37456" s="8"/>
      <c r="E37456" s="1"/>
      <c r="F37456" s="1"/>
      <c r="G37456" s="1"/>
      <c r="H37456" s="1"/>
    </row>
    <row r="37457">
      <c r="A37457" s="1"/>
      <c r="B37457" s="1"/>
      <c r="C37457" s="1"/>
      <c r="D37457" s="8"/>
      <c r="E37457" s="1"/>
      <c r="F37457" s="1"/>
      <c r="G37457" s="1"/>
      <c r="H37457" s="1"/>
    </row>
    <row r="37458">
      <c r="A37458" s="1"/>
      <c r="B37458" s="1"/>
      <c r="C37458" s="1"/>
      <c r="D37458" s="8"/>
      <c r="E37458" s="1"/>
      <c r="F37458" s="1"/>
      <c r="G37458" s="1"/>
      <c r="H37458" s="1"/>
    </row>
    <row r="37459">
      <c r="A37459" s="1"/>
      <c r="B37459" s="1"/>
      <c r="C37459" s="1"/>
      <c r="D37459" s="8"/>
      <c r="E37459" s="1"/>
      <c r="F37459" s="1"/>
      <c r="G37459" s="1"/>
      <c r="H37459" s="1"/>
    </row>
    <row r="37460">
      <c r="A37460" s="1"/>
      <c r="B37460" s="1"/>
      <c r="C37460" s="1"/>
      <c r="D37460" s="8"/>
      <c r="E37460" s="1"/>
      <c r="F37460" s="1"/>
      <c r="G37460" s="1"/>
      <c r="H37460" s="1"/>
    </row>
    <row r="37461">
      <c r="A37461" s="1"/>
      <c r="B37461" s="1"/>
      <c r="C37461" s="1"/>
      <c r="D37461" s="8"/>
      <c r="E37461" s="1"/>
      <c r="F37461" s="1"/>
      <c r="G37461" s="1"/>
      <c r="H37461" s="1"/>
    </row>
    <row r="37462">
      <c r="A37462" s="1"/>
      <c r="B37462" s="1"/>
      <c r="C37462" s="1"/>
      <c r="D37462" s="8"/>
      <c r="E37462" s="1"/>
      <c r="F37462" s="1"/>
      <c r="G37462" s="1"/>
      <c r="H37462" s="1"/>
    </row>
    <row r="37463">
      <c r="A37463" s="1"/>
      <c r="B37463" s="1"/>
      <c r="C37463" s="1"/>
      <c r="D37463" s="8"/>
      <c r="E37463" s="1"/>
      <c r="F37463" s="1"/>
      <c r="G37463" s="1"/>
      <c r="H37463" s="1"/>
    </row>
    <row r="37464">
      <c r="A37464" s="1"/>
      <c r="B37464" s="1"/>
      <c r="C37464" s="1"/>
      <c r="D37464" s="8"/>
      <c r="E37464" s="1"/>
      <c r="F37464" s="1"/>
      <c r="G37464" s="1"/>
      <c r="H37464" s="1"/>
    </row>
    <row r="37465">
      <c r="A37465" s="1"/>
      <c r="B37465" s="1"/>
      <c r="C37465" s="1"/>
      <c r="D37465" s="8"/>
      <c r="E37465" s="1"/>
      <c r="F37465" s="1"/>
      <c r="G37465" s="1"/>
      <c r="H37465" s="1"/>
    </row>
    <row r="37466">
      <c r="A37466" s="1"/>
      <c r="B37466" s="1"/>
      <c r="C37466" s="1"/>
      <c r="D37466" s="8"/>
      <c r="E37466" s="1"/>
      <c r="F37466" s="1"/>
      <c r="G37466" s="1"/>
      <c r="H37466" s="1"/>
    </row>
    <row r="37467">
      <c r="A37467" s="1"/>
      <c r="B37467" s="1"/>
      <c r="C37467" s="1"/>
      <c r="D37467" s="8"/>
      <c r="E37467" s="1"/>
      <c r="F37467" s="1"/>
      <c r="G37467" s="1"/>
      <c r="H37467" s="1"/>
    </row>
    <row r="37468">
      <c r="A37468" s="1"/>
      <c r="B37468" s="1"/>
      <c r="C37468" s="1"/>
      <c r="D37468" s="8"/>
      <c r="E37468" s="1"/>
      <c r="F37468" s="1"/>
      <c r="G37468" s="1"/>
      <c r="H37468" s="1"/>
    </row>
    <row r="37469">
      <c r="A37469" s="1"/>
      <c r="B37469" s="1"/>
      <c r="C37469" s="1"/>
      <c r="D37469" s="8"/>
      <c r="E37469" s="1"/>
      <c r="F37469" s="1"/>
      <c r="G37469" s="1"/>
      <c r="H37469" s="1"/>
    </row>
    <row r="37470">
      <c r="A37470" s="1"/>
      <c r="B37470" s="1"/>
      <c r="C37470" s="1"/>
      <c r="D37470" s="8"/>
      <c r="E37470" s="1"/>
      <c r="F37470" s="1"/>
      <c r="G37470" s="1"/>
      <c r="H37470" s="1"/>
    </row>
    <row r="37471">
      <c r="A37471" s="1"/>
      <c r="B37471" s="1"/>
      <c r="C37471" s="1"/>
      <c r="D37471" s="8"/>
      <c r="E37471" s="1"/>
      <c r="F37471" s="1"/>
      <c r="G37471" s="1"/>
      <c r="H37471" s="1"/>
    </row>
    <row r="37472">
      <c r="A37472" s="1"/>
      <c r="B37472" s="1"/>
      <c r="C37472" s="1"/>
      <c r="D37472" s="8"/>
      <c r="E37472" s="1"/>
      <c r="F37472" s="1"/>
      <c r="G37472" s="1"/>
      <c r="H37472" s="1"/>
    </row>
    <row r="37473">
      <c r="A37473" s="1"/>
      <c r="B37473" s="1"/>
      <c r="C37473" s="1"/>
      <c r="D37473" s="8"/>
      <c r="E37473" s="1"/>
      <c r="F37473" s="1"/>
      <c r="G37473" s="1"/>
      <c r="H37473" s="1"/>
    </row>
    <row r="37474">
      <c r="A37474" s="1"/>
      <c r="B37474" s="1"/>
      <c r="C37474" s="1"/>
      <c r="D37474" s="8"/>
      <c r="E37474" s="1"/>
      <c r="F37474" s="1"/>
      <c r="G37474" s="1"/>
      <c r="H37474" s="1"/>
    </row>
    <row r="37475">
      <c r="A37475" s="1"/>
      <c r="B37475" s="1"/>
      <c r="C37475" s="1"/>
      <c r="D37475" s="8"/>
      <c r="E37475" s="1"/>
      <c r="F37475" s="1"/>
      <c r="G37475" s="1"/>
      <c r="H37475" s="1"/>
    </row>
    <row r="37476">
      <c r="A37476" s="1"/>
      <c r="B37476" s="1"/>
      <c r="C37476" s="1"/>
      <c r="D37476" s="8"/>
      <c r="E37476" s="1"/>
      <c r="F37476" s="1"/>
      <c r="G37476" s="1"/>
      <c r="H37476" s="1"/>
    </row>
    <row r="37477">
      <c r="A37477" s="1"/>
      <c r="B37477" s="1"/>
      <c r="C37477" s="1"/>
      <c r="D37477" s="8"/>
      <c r="E37477" s="1"/>
      <c r="F37477" s="1"/>
      <c r="G37477" s="1"/>
      <c r="H37477" s="1"/>
    </row>
    <row r="37478">
      <c r="A37478" s="1"/>
      <c r="B37478" s="1"/>
      <c r="C37478" s="1"/>
      <c r="D37478" s="8"/>
      <c r="E37478" s="1"/>
      <c r="F37478" s="1"/>
      <c r="G37478" s="1"/>
      <c r="H37478" s="1"/>
    </row>
    <row r="37479">
      <c r="A37479" s="1"/>
      <c r="B37479" s="1"/>
      <c r="C37479" s="1"/>
      <c r="D37479" s="8"/>
      <c r="E37479" s="1"/>
      <c r="F37479" s="1"/>
      <c r="G37479" s="1"/>
      <c r="H37479" s="1"/>
    </row>
    <row r="37480">
      <c r="A37480" s="1"/>
      <c r="B37480" s="1"/>
      <c r="C37480" s="1"/>
      <c r="D37480" s="8"/>
      <c r="E37480" s="1"/>
      <c r="F37480" s="1"/>
      <c r="G37480" s="1"/>
      <c r="H37480" s="1"/>
    </row>
    <row r="37481">
      <c r="A37481" s="1"/>
      <c r="B37481" s="1"/>
      <c r="C37481" s="1"/>
      <c r="D37481" s="8"/>
      <c r="E37481" s="1"/>
      <c r="F37481" s="1"/>
      <c r="G37481" s="1"/>
      <c r="H37481" s="1"/>
    </row>
    <row r="37482">
      <c r="A37482" s="1"/>
      <c r="B37482" s="1"/>
      <c r="C37482" s="1"/>
      <c r="D37482" s="8"/>
      <c r="E37482" s="1"/>
      <c r="F37482" s="1"/>
      <c r="G37482" s="1"/>
      <c r="H37482" s="1"/>
    </row>
    <row r="37483">
      <c r="A37483" s="1"/>
      <c r="B37483" s="1"/>
      <c r="C37483" s="1"/>
      <c r="D37483" s="8"/>
      <c r="E37483" s="1"/>
      <c r="F37483" s="1"/>
      <c r="G37483" s="1"/>
      <c r="H37483" s="1"/>
    </row>
    <row r="37484">
      <c r="A37484" s="1"/>
      <c r="B37484" s="1"/>
      <c r="C37484" s="1"/>
      <c r="D37484" s="8"/>
      <c r="E37484" s="1"/>
      <c r="F37484" s="1"/>
      <c r="G37484" s="1"/>
      <c r="H37484" s="1"/>
    </row>
    <row r="37485">
      <c r="A37485" s="1"/>
      <c r="B37485" s="1"/>
      <c r="C37485" s="1"/>
      <c r="D37485" s="8"/>
      <c r="E37485" s="1"/>
      <c r="F37485" s="1"/>
      <c r="G37485" s="1"/>
      <c r="H37485" s="1"/>
    </row>
    <row r="37486">
      <c r="A37486" s="1"/>
      <c r="B37486" s="1"/>
      <c r="C37486" s="1"/>
      <c r="D37486" s="8"/>
      <c r="E37486" s="1"/>
      <c r="F37486" s="1"/>
      <c r="G37486" s="1"/>
      <c r="H37486" s="1"/>
    </row>
    <row r="37487">
      <c r="A37487" s="1"/>
      <c r="B37487" s="1"/>
      <c r="C37487" s="1"/>
      <c r="D37487" s="8"/>
      <c r="E37487" s="1"/>
      <c r="F37487" s="1"/>
      <c r="G37487" s="1"/>
      <c r="H37487" s="1"/>
    </row>
    <row r="37488">
      <c r="A37488" s="1"/>
      <c r="B37488" s="1"/>
      <c r="C37488" s="1"/>
      <c r="D37488" s="8"/>
      <c r="E37488" s="1"/>
      <c r="F37488" s="1"/>
      <c r="G37488" s="1"/>
      <c r="H37488" s="1"/>
    </row>
    <row r="37489">
      <c r="A37489" s="1"/>
      <c r="B37489" s="1"/>
      <c r="C37489" s="1"/>
      <c r="D37489" s="8"/>
      <c r="E37489" s="1"/>
      <c r="F37489" s="1"/>
      <c r="G37489" s="1"/>
      <c r="H37489" s="1"/>
    </row>
    <row r="37490">
      <c r="A37490" s="1"/>
      <c r="B37490" s="1"/>
      <c r="C37490" s="1"/>
      <c r="D37490" s="8"/>
      <c r="E37490" s="1"/>
      <c r="F37490" s="1"/>
      <c r="G37490" s="1"/>
      <c r="H37490" s="1"/>
    </row>
    <row r="37491">
      <c r="A37491" s="1"/>
      <c r="B37491" s="1"/>
      <c r="C37491" s="1"/>
      <c r="D37491" s="8"/>
      <c r="E37491" s="1"/>
      <c r="F37491" s="1"/>
      <c r="G37491" s="1"/>
      <c r="H37491" s="1"/>
    </row>
    <row r="37492">
      <c r="A37492" s="1"/>
      <c r="B37492" s="1"/>
      <c r="C37492" s="1"/>
      <c r="D37492" s="8"/>
      <c r="E37492" s="1"/>
      <c r="F37492" s="1"/>
      <c r="G37492" s="1"/>
      <c r="H37492" s="1"/>
    </row>
    <row r="37493">
      <c r="A37493" s="1"/>
      <c r="B37493" s="1"/>
      <c r="C37493" s="1"/>
      <c r="D37493" s="8"/>
      <c r="E37493" s="1"/>
      <c r="F37493" s="1"/>
      <c r="G37493" s="1"/>
      <c r="H37493" s="1"/>
    </row>
    <row r="37494">
      <c r="A37494" s="1"/>
      <c r="B37494" s="1"/>
      <c r="C37494" s="1"/>
      <c r="D37494" s="8"/>
      <c r="E37494" s="1"/>
      <c r="F37494" s="1"/>
      <c r="G37494" s="1"/>
      <c r="H37494" s="1"/>
    </row>
    <row r="37495">
      <c r="A37495" s="1"/>
      <c r="B37495" s="1"/>
      <c r="C37495" s="1"/>
      <c r="D37495" s="8"/>
      <c r="E37495" s="1"/>
      <c r="F37495" s="1"/>
      <c r="G37495" s="1"/>
      <c r="H37495" s="1"/>
    </row>
    <row r="37496">
      <c r="A37496" s="1"/>
      <c r="B37496" s="1"/>
      <c r="C37496" s="1"/>
      <c r="D37496" s="8"/>
      <c r="E37496" s="1"/>
      <c r="F37496" s="1"/>
      <c r="G37496" s="1"/>
      <c r="H37496" s="1"/>
    </row>
    <row r="37497">
      <c r="A37497" s="1"/>
      <c r="B37497" s="1"/>
      <c r="C37497" s="1"/>
      <c r="D37497" s="8"/>
      <c r="E37497" s="1"/>
      <c r="F37497" s="1"/>
      <c r="G37497" s="1"/>
      <c r="H37497" s="1"/>
    </row>
    <row r="37498">
      <c r="A37498" s="1"/>
      <c r="B37498" s="1"/>
      <c r="C37498" s="1"/>
      <c r="D37498" s="8"/>
      <c r="E37498" s="1"/>
      <c r="F37498" s="1"/>
      <c r="G37498" s="1"/>
      <c r="H37498" s="1"/>
    </row>
    <row r="37499">
      <c r="A37499" s="1"/>
      <c r="B37499" s="1"/>
      <c r="C37499" s="1"/>
      <c r="D37499" s="8"/>
      <c r="E37499" s="1"/>
      <c r="F37499" s="1"/>
      <c r="G37499" s="1"/>
      <c r="H37499" s="1"/>
    </row>
    <row r="37500">
      <c r="A37500" s="1"/>
      <c r="B37500" s="1"/>
      <c r="C37500" s="1"/>
      <c r="D37500" s="8"/>
      <c r="E37500" s="1"/>
      <c r="F37500" s="1"/>
      <c r="G37500" s="1"/>
      <c r="H37500" s="1"/>
    </row>
    <row r="37501">
      <c r="A37501" s="1"/>
      <c r="B37501" s="1"/>
      <c r="C37501" s="1"/>
      <c r="D37501" s="8"/>
      <c r="E37501" s="1"/>
      <c r="F37501" s="1"/>
      <c r="G37501" s="1"/>
      <c r="H37501" s="1"/>
    </row>
    <row r="37502">
      <c r="A37502" s="1"/>
      <c r="B37502" s="1"/>
      <c r="C37502" s="1"/>
      <c r="D37502" s="8"/>
      <c r="E37502" s="1"/>
      <c r="F37502" s="1"/>
      <c r="G37502" s="1"/>
      <c r="H37502" s="1"/>
    </row>
    <row r="37503">
      <c r="A37503" s="1"/>
      <c r="B37503" s="1"/>
      <c r="C37503" s="1"/>
      <c r="D37503" s="8"/>
      <c r="E37503" s="1"/>
      <c r="F37503" s="1"/>
      <c r="G37503" s="1"/>
      <c r="H37503" s="1"/>
    </row>
    <row r="37504">
      <c r="A37504" s="1"/>
      <c r="B37504" s="1"/>
      <c r="C37504" s="1"/>
      <c r="D37504" s="8"/>
      <c r="E37504" s="1"/>
      <c r="F37504" s="1"/>
      <c r="G37504" s="1"/>
      <c r="H37504" s="1"/>
    </row>
    <row r="37505">
      <c r="A37505" s="1"/>
      <c r="B37505" s="1"/>
      <c r="C37505" s="1"/>
      <c r="D37505" s="8"/>
      <c r="E37505" s="1"/>
      <c r="F37505" s="1"/>
      <c r="G37505" s="1"/>
      <c r="H37505" s="1"/>
    </row>
    <row r="37506">
      <c r="A37506" s="1"/>
      <c r="B37506" s="1"/>
      <c r="C37506" s="1"/>
      <c r="D37506" s="8"/>
      <c r="E37506" s="1"/>
      <c r="F37506" s="1"/>
      <c r="G37506" s="1"/>
      <c r="H37506" s="1"/>
    </row>
    <row r="37507">
      <c r="A37507" s="1"/>
      <c r="B37507" s="1"/>
      <c r="C37507" s="1"/>
      <c r="D37507" s="8"/>
      <c r="E37507" s="1"/>
      <c r="F37507" s="1"/>
      <c r="G37507" s="1"/>
      <c r="H37507" s="1"/>
    </row>
    <row r="37508">
      <c r="A37508" s="1"/>
      <c r="B37508" s="1"/>
      <c r="C37508" s="1"/>
      <c r="D37508" s="8"/>
      <c r="E37508" s="1"/>
      <c r="F37508" s="1"/>
      <c r="G37508" s="1"/>
      <c r="H37508" s="1"/>
    </row>
    <row r="37509">
      <c r="A37509" s="1"/>
      <c r="B37509" s="1"/>
      <c r="C37509" s="1"/>
      <c r="D37509" s="8"/>
      <c r="E37509" s="1"/>
      <c r="F37509" s="1"/>
      <c r="G37509" s="1"/>
      <c r="H37509" s="1"/>
    </row>
    <row r="37510">
      <c r="A37510" s="1"/>
      <c r="B37510" s="1"/>
      <c r="C37510" s="1"/>
      <c r="D37510" s="8"/>
      <c r="E37510" s="1"/>
      <c r="F37510" s="1"/>
      <c r="G37510" s="1"/>
      <c r="H37510" s="1"/>
    </row>
    <row r="37511">
      <c r="A37511" s="1"/>
      <c r="B37511" s="1"/>
      <c r="C37511" s="1"/>
      <c r="D37511" s="8"/>
      <c r="E37511" s="1"/>
      <c r="F37511" s="1"/>
      <c r="G37511" s="1"/>
      <c r="H37511" s="1"/>
    </row>
    <row r="37512">
      <c r="A37512" s="1"/>
      <c r="B37512" s="1"/>
      <c r="C37512" s="1"/>
      <c r="D37512" s="8"/>
      <c r="E37512" s="1"/>
      <c r="F37512" s="1"/>
      <c r="G37512" s="1"/>
      <c r="H37512" s="1"/>
    </row>
    <row r="37513">
      <c r="A37513" s="1"/>
      <c r="B37513" s="1"/>
      <c r="C37513" s="1"/>
      <c r="D37513" s="8"/>
      <c r="E37513" s="1"/>
      <c r="F37513" s="1"/>
      <c r="G37513" s="1"/>
      <c r="H37513" s="1"/>
    </row>
    <row r="37514">
      <c r="A37514" s="1"/>
      <c r="B37514" s="1"/>
      <c r="C37514" s="1"/>
      <c r="D37514" s="8"/>
      <c r="E37514" s="1"/>
      <c r="F37514" s="1"/>
      <c r="G37514" s="1"/>
      <c r="H37514" s="1"/>
    </row>
    <row r="37515">
      <c r="A37515" s="1"/>
      <c r="B37515" s="1"/>
      <c r="C37515" s="1"/>
      <c r="D37515" s="8"/>
      <c r="E37515" s="1"/>
      <c r="F37515" s="1"/>
      <c r="G37515" s="1"/>
      <c r="H37515" s="1"/>
    </row>
    <row r="37516">
      <c r="A37516" s="1"/>
      <c r="B37516" s="1"/>
      <c r="C37516" s="1"/>
      <c r="D37516" s="8"/>
      <c r="E37516" s="1"/>
      <c r="F37516" s="1"/>
      <c r="G37516" s="1"/>
      <c r="H37516" s="1"/>
    </row>
    <row r="37517">
      <c r="A37517" s="1"/>
      <c r="B37517" s="1"/>
      <c r="C37517" s="1"/>
      <c r="D37517" s="8"/>
      <c r="E37517" s="1"/>
      <c r="F37517" s="1"/>
      <c r="G37517" s="1"/>
      <c r="H37517" s="1"/>
    </row>
    <row r="37518">
      <c r="A37518" s="1"/>
      <c r="B37518" s="1"/>
      <c r="C37518" s="1"/>
      <c r="D37518" s="8"/>
      <c r="E37518" s="1"/>
      <c r="F37518" s="1"/>
      <c r="G37518" s="1"/>
      <c r="H37518" s="1"/>
    </row>
    <row r="37519">
      <c r="A37519" s="1"/>
      <c r="B37519" s="1"/>
      <c r="C37519" s="1"/>
      <c r="D37519" s="8"/>
      <c r="E37519" s="1"/>
      <c r="F37519" s="1"/>
      <c r="G37519" s="1"/>
      <c r="H37519" s="1"/>
    </row>
    <row r="37520">
      <c r="A37520" s="1"/>
      <c r="B37520" s="1"/>
      <c r="C37520" s="1"/>
      <c r="D37520" s="8"/>
      <c r="E37520" s="1"/>
      <c r="F37520" s="1"/>
      <c r="G37520" s="1"/>
      <c r="H37520" s="1"/>
    </row>
    <row r="37521">
      <c r="A37521" s="1"/>
      <c r="B37521" s="1"/>
      <c r="C37521" s="1"/>
      <c r="D37521" s="8"/>
      <c r="E37521" s="1"/>
      <c r="F37521" s="1"/>
      <c r="G37521" s="1"/>
      <c r="H37521" s="1"/>
    </row>
    <row r="37522">
      <c r="A37522" s="1"/>
      <c r="B37522" s="1"/>
      <c r="C37522" s="1"/>
      <c r="D37522" s="8"/>
      <c r="E37522" s="1"/>
      <c r="F37522" s="1"/>
      <c r="G37522" s="1"/>
      <c r="H37522" s="1"/>
    </row>
    <row r="37523">
      <c r="A37523" s="1"/>
      <c r="B37523" s="1"/>
      <c r="C37523" s="1"/>
      <c r="D37523" s="8"/>
      <c r="E37523" s="1"/>
      <c r="F37523" s="1"/>
      <c r="G37523" s="1"/>
      <c r="H37523" s="1"/>
    </row>
    <row r="37524">
      <c r="A37524" s="1"/>
      <c r="B37524" s="1"/>
      <c r="C37524" s="1"/>
      <c r="D37524" s="8"/>
      <c r="E37524" s="1"/>
      <c r="F37524" s="1"/>
      <c r="G37524" s="1"/>
      <c r="H37524" s="1"/>
    </row>
    <row r="37525">
      <c r="A37525" s="1"/>
      <c r="B37525" s="1"/>
      <c r="C37525" s="1"/>
      <c r="D37525" s="8"/>
      <c r="E37525" s="1"/>
      <c r="F37525" s="1"/>
      <c r="G37525" s="1"/>
      <c r="H37525" s="1"/>
    </row>
    <row r="37526">
      <c r="A37526" s="1"/>
      <c r="B37526" s="1"/>
      <c r="C37526" s="1"/>
      <c r="D37526" s="8"/>
      <c r="E37526" s="1"/>
      <c r="F37526" s="1"/>
      <c r="G37526" s="1"/>
      <c r="H37526" s="1"/>
    </row>
    <row r="37527">
      <c r="A37527" s="1"/>
      <c r="B37527" s="1"/>
      <c r="C37527" s="1"/>
      <c r="D37527" s="8"/>
      <c r="E37527" s="1"/>
      <c r="F37527" s="1"/>
      <c r="G37527" s="1"/>
      <c r="H37527" s="1"/>
    </row>
    <row r="37528">
      <c r="A37528" s="1"/>
      <c r="B37528" s="1"/>
      <c r="C37528" s="1"/>
      <c r="D37528" s="8"/>
      <c r="E37528" s="1"/>
      <c r="F37528" s="1"/>
      <c r="G37528" s="1"/>
      <c r="H37528" s="1"/>
    </row>
    <row r="37529">
      <c r="A37529" s="1"/>
      <c r="B37529" s="1"/>
      <c r="C37529" s="1"/>
      <c r="D37529" s="8"/>
      <c r="E37529" s="1"/>
      <c r="F37529" s="1"/>
      <c r="G37529" s="1"/>
      <c r="H37529" s="1"/>
    </row>
    <row r="37530">
      <c r="A37530" s="1"/>
      <c r="B37530" s="1"/>
      <c r="C37530" s="1"/>
      <c r="D37530" s="8"/>
      <c r="E37530" s="1"/>
      <c r="F37530" s="1"/>
      <c r="G37530" s="1"/>
      <c r="H37530" s="1"/>
    </row>
    <row r="37531">
      <c r="A37531" s="1"/>
      <c r="B37531" s="1"/>
      <c r="C37531" s="1"/>
      <c r="D37531" s="8"/>
      <c r="E37531" s="1"/>
      <c r="F37531" s="1"/>
      <c r="G37531" s="1"/>
      <c r="H37531" s="1"/>
    </row>
    <row r="37532">
      <c r="A37532" s="1"/>
      <c r="B37532" s="1"/>
      <c r="C37532" s="1"/>
      <c r="D37532" s="8"/>
      <c r="E37532" s="1"/>
      <c r="F37532" s="1"/>
      <c r="G37532" s="1"/>
      <c r="H37532" s="1"/>
    </row>
    <row r="37533">
      <c r="A37533" s="1"/>
      <c r="B37533" s="1"/>
      <c r="C37533" s="1"/>
      <c r="D37533" s="8"/>
      <c r="E37533" s="1"/>
      <c r="F37533" s="1"/>
      <c r="G37533" s="1"/>
      <c r="H37533" s="1"/>
    </row>
    <row r="37534">
      <c r="A37534" s="1"/>
      <c r="B37534" s="1"/>
      <c r="C37534" s="1"/>
      <c r="D37534" s="8"/>
      <c r="E37534" s="1"/>
      <c r="F37534" s="1"/>
      <c r="G37534" s="1"/>
      <c r="H37534" s="1"/>
    </row>
    <row r="37535">
      <c r="A37535" s="1"/>
      <c r="B37535" s="1"/>
      <c r="C37535" s="1"/>
      <c r="D37535" s="8"/>
      <c r="E37535" s="1"/>
      <c r="F37535" s="1"/>
      <c r="G37535" s="1"/>
      <c r="H37535" s="1"/>
    </row>
    <row r="37536">
      <c r="A37536" s="1"/>
      <c r="B37536" s="1"/>
      <c r="C37536" s="1"/>
      <c r="D37536" s="8"/>
      <c r="E37536" s="1"/>
      <c r="F37536" s="1"/>
      <c r="G37536" s="1"/>
      <c r="H37536" s="1"/>
    </row>
    <row r="37537">
      <c r="A37537" s="1"/>
      <c r="B37537" s="1"/>
      <c r="C37537" s="1"/>
      <c r="D37537" s="8"/>
      <c r="E37537" s="1"/>
      <c r="F37537" s="1"/>
      <c r="G37537" s="1"/>
      <c r="H37537" s="1"/>
    </row>
    <row r="37538">
      <c r="A37538" s="1"/>
      <c r="B37538" s="1"/>
      <c r="C37538" s="1"/>
      <c r="D37538" s="8"/>
      <c r="E37538" s="1"/>
      <c r="F37538" s="1"/>
      <c r="G37538" s="1"/>
      <c r="H37538" s="1"/>
    </row>
    <row r="37539">
      <c r="A37539" s="1"/>
      <c r="B37539" s="1"/>
      <c r="C37539" s="1"/>
      <c r="D37539" s="8"/>
      <c r="E37539" s="1"/>
      <c r="F37539" s="1"/>
      <c r="G37539" s="1"/>
      <c r="H37539" s="1"/>
    </row>
    <row r="37540">
      <c r="A37540" s="1"/>
      <c r="B37540" s="1"/>
      <c r="C37540" s="1"/>
      <c r="D37540" s="8"/>
      <c r="E37540" s="1"/>
      <c r="F37540" s="1"/>
      <c r="G37540" s="1"/>
      <c r="H37540" s="1"/>
    </row>
    <row r="37541">
      <c r="A37541" s="1"/>
      <c r="B37541" s="1"/>
      <c r="C37541" s="1"/>
      <c r="D37541" s="8"/>
      <c r="E37541" s="1"/>
      <c r="F37541" s="1"/>
      <c r="G37541" s="1"/>
      <c r="H37541" s="1"/>
    </row>
    <row r="37542">
      <c r="A37542" s="1"/>
      <c r="B37542" s="1"/>
      <c r="C37542" s="1"/>
      <c r="D37542" s="8"/>
      <c r="E37542" s="1"/>
      <c r="F37542" s="1"/>
      <c r="G37542" s="1"/>
      <c r="H37542" s="1"/>
    </row>
    <row r="37543">
      <c r="A37543" s="1"/>
      <c r="B37543" s="1"/>
      <c r="C37543" s="1"/>
      <c r="D37543" s="8"/>
      <c r="E37543" s="1"/>
      <c r="F37543" s="1"/>
      <c r="G37543" s="1"/>
      <c r="H37543" s="1"/>
    </row>
    <row r="37544">
      <c r="A37544" s="1"/>
      <c r="B37544" s="1"/>
      <c r="C37544" s="1"/>
      <c r="D37544" s="8"/>
      <c r="E37544" s="1"/>
      <c r="F37544" s="1"/>
      <c r="G37544" s="1"/>
      <c r="H37544" s="1"/>
    </row>
    <row r="37545">
      <c r="A37545" s="1"/>
      <c r="B37545" s="1"/>
      <c r="C37545" s="1"/>
      <c r="D37545" s="8"/>
      <c r="E37545" s="1"/>
      <c r="F37545" s="1"/>
      <c r="G37545" s="1"/>
      <c r="H37545" s="1"/>
    </row>
    <row r="37546">
      <c r="A37546" s="1"/>
      <c r="B37546" s="1"/>
      <c r="C37546" s="1"/>
      <c r="D37546" s="8"/>
      <c r="E37546" s="1"/>
      <c r="F37546" s="1"/>
      <c r="G37546" s="1"/>
      <c r="H37546" s="1"/>
    </row>
    <row r="37547">
      <c r="A37547" s="1"/>
      <c r="B37547" s="1"/>
      <c r="C37547" s="1"/>
      <c r="D37547" s="8"/>
      <c r="E37547" s="1"/>
      <c r="F37547" s="1"/>
      <c r="G37547" s="1"/>
      <c r="H37547" s="1"/>
    </row>
    <row r="37548">
      <c r="A37548" s="1"/>
      <c r="B37548" s="1"/>
      <c r="C37548" s="1"/>
      <c r="D37548" s="8"/>
      <c r="E37548" s="1"/>
      <c r="F37548" s="1"/>
      <c r="G37548" s="1"/>
      <c r="H37548" s="1"/>
    </row>
    <row r="37549">
      <c r="A37549" s="1"/>
      <c r="B37549" s="1"/>
      <c r="C37549" s="1"/>
      <c r="D37549" s="8"/>
      <c r="E37549" s="1"/>
      <c r="F37549" s="1"/>
      <c r="G37549" s="1"/>
      <c r="H37549" s="1"/>
    </row>
    <row r="37550">
      <c r="A37550" s="1"/>
      <c r="B37550" s="1"/>
      <c r="C37550" s="1"/>
      <c r="D37550" s="8"/>
      <c r="E37550" s="1"/>
      <c r="F37550" s="1"/>
      <c r="G37550" s="1"/>
      <c r="H37550" s="1"/>
    </row>
    <row r="37551">
      <c r="A37551" s="1"/>
      <c r="B37551" s="1"/>
      <c r="C37551" s="1"/>
      <c r="D37551" s="8"/>
      <c r="E37551" s="1"/>
      <c r="F37551" s="1"/>
      <c r="G37551" s="1"/>
      <c r="H37551" s="1"/>
    </row>
    <row r="37552">
      <c r="A37552" s="1"/>
      <c r="B37552" s="1"/>
      <c r="C37552" s="1"/>
      <c r="D37552" s="8"/>
      <c r="E37552" s="1"/>
      <c r="F37552" s="1"/>
      <c r="G37552" s="1"/>
      <c r="H37552" s="1"/>
    </row>
    <row r="37553">
      <c r="A37553" s="1"/>
      <c r="B37553" s="1"/>
      <c r="C37553" s="1"/>
      <c r="D37553" s="8"/>
      <c r="E37553" s="1"/>
      <c r="F37553" s="1"/>
      <c r="G37553" s="1"/>
      <c r="H37553" s="1"/>
    </row>
    <row r="37554">
      <c r="A37554" s="1"/>
      <c r="B37554" s="1"/>
      <c r="C37554" s="1"/>
      <c r="D37554" s="8"/>
      <c r="E37554" s="1"/>
      <c r="F37554" s="1"/>
      <c r="G37554" s="1"/>
      <c r="H37554" s="1"/>
    </row>
    <row r="37555">
      <c r="A37555" s="1"/>
      <c r="B37555" s="1"/>
      <c r="C37555" s="1"/>
      <c r="D37555" s="8"/>
      <c r="E37555" s="1"/>
      <c r="F37555" s="1"/>
      <c r="G37555" s="1"/>
      <c r="H37555" s="1"/>
    </row>
    <row r="37556">
      <c r="A37556" s="1"/>
      <c r="B37556" s="1"/>
      <c r="C37556" s="1"/>
      <c r="D37556" s="8"/>
      <c r="E37556" s="1"/>
      <c r="F37556" s="1"/>
      <c r="G37556" s="1"/>
      <c r="H37556" s="1"/>
    </row>
    <row r="37557">
      <c r="A37557" s="1"/>
      <c r="B37557" s="1"/>
      <c r="C37557" s="1"/>
      <c r="D37557" s="8"/>
      <c r="E37557" s="1"/>
      <c r="F37557" s="1"/>
      <c r="G37557" s="1"/>
      <c r="H37557" s="1"/>
    </row>
    <row r="37558">
      <c r="A37558" s="1"/>
      <c r="B37558" s="1"/>
      <c r="C37558" s="1"/>
      <c r="D37558" s="8"/>
      <c r="E37558" s="1"/>
      <c r="F37558" s="1"/>
      <c r="G37558" s="1"/>
      <c r="H37558" s="1"/>
    </row>
    <row r="37559">
      <c r="A37559" s="1"/>
      <c r="B37559" s="1"/>
      <c r="C37559" s="1"/>
      <c r="D37559" s="8"/>
      <c r="E37559" s="1"/>
      <c r="F37559" s="1"/>
      <c r="G37559" s="1"/>
      <c r="H37559" s="1"/>
    </row>
    <row r="37560">
      <c r="A37560" s="1"/>
      <c r="B37560" s="1"/>
      <c r="C37560" s="1"/>
      <c r="D37560" s="8"/>
      <c r="E37560" s="1"/>
      <c r="F37560" s="1"/>
      <c r="G37560" s="1"/>
      <c r="H37560" s="1"/>
    </row>
    <row r="37561">
      <c r="A37561" s="1"/>
      <c r="B37561" s="1"/>
      <c r="C37561" s="1"/>
      <c r="D37561" s="8"/>
      <c r="E37561" s="1"/>
      <c r="F37561" s="1"/>
      <c r="G37561" s="1"/>
      <c r="H37561" s="1"/>
    </row>
    <row r="37562">
      <c r="A37562" s="1"/>
      <c r="B37562" s="1"/>
      <c r="C37562" s="1"/>
      <c r="D37562" s="8"/>
      <c r="E37562" s="1"/>
      <c r="F37562" s="1"/>
      <c r="G37562" s="1"/>
      <c r="H37562" s="1"/>
    </row>
    <row r="37563">
      <c r="A37563" s="1"/>
      <c r="B37563" s="1"/>
      <c r="C37563" s="1"/>
      <c r="D37563" s="8"/>
      <c r="E37563" s="1"/>
      <c r="F37563" s="1"/>
      <c r="G37563" s="1"/>
      <c r="H37563" s="1"/>
    </row>
    <row r="37564">
      <c r="A37564" s="1"/>
      <c r="B37564" s="1"/>
      <c r="C37564" s="1"/>
      <c r="D37564" s="8"/>
      <c r="E37564" s="1"/>
      <c r="F37564" s="1"/>
      <c r="G37564" s="1"/>
      <c r="H37564" s="1"/>
    </row>
    <row r="37565">
      <c r="A37565" s="1"/>
      <c r="B37565" s="1"/>
      <c r="C37565" s="1"/>
      <c r="D37565" s="8"/>
      <c r="E37565" s="1"/>
      <c r="F37565" s="1"/>
      <c r="G37565" s="1"/>
      <c r="H37565" s="1"/>
    </row>
    <row r="37566">
      <c r="A37566" s="1"/>
      <c r="B37566" s="1"/>
      <c r="C37566" s="1"/>
      <c r="D37566" s="8"/>
      <c r="E37566" s="1"/>
      <c r="F37566" s="1"/>
      <c r="G37566" s="1"/>
      <c r="H37566" s="1"/>
    </row>
    <row r="37567">
      <c r="A37567" s="1"/>
      <c r="B37567" s="1"/>
      <c r="C37567" s="1"/>
      <c r="D37567" s="8"/>
      <c r="E37567" s="1"/>
      <c r="F37567" s="1"/>
      <c r="G37567" s="1"/>
      <c r="H37567" s="1"/>
    </row>
    <row r="37568">
      <c r="A37568" s="1"/>
      <c r="B37568" s="1"/>
      <c r="C37568" s="1"/>
      <c r="D37568" s="8"/>
      <c r="E37568" s="1"/>
      <c r="F37568" s="1"/>
      <c r="G37568" s="1"/>
      <c r="H37568" s="1"/>
    </row>
    <row r="37569">
      <c r="A37569" s="1"/>
      <c r="B37569" s="1"/>
      <c r="C37569" s="1"/>
      <c r="D37569" s="8"/>
      <c r="E37569" s="1"/>
      <c r="F37569" s="1"/>
      <c r="G37569" s="1"/>
      <c r="H37569" s="1"/>
    </row>
    <row r="37570">
      <c r="A37570" s="1"/>
      <c r="B37570" s="1"/>
      <c r="C37570" s="1"/>
      <c r="D37570" s="8"/>
      <c r="E37570" s="1"/>
      <c r="F37570" s="1"/>
      <c r="G37570" s="1"/>
      <c r="H37570" s="1"/>
    </row>
    <row r="37571">
      <c r="A37571" s="1"/>
      <c r="B37571" s="1"/>
      <c r="C37571" s="1"/>
      <c r="D37571" s="8"/>
      <c r="E37571" s="1"/>
      <c r="F37571" s="1"/>
      <c r="G37571" s="1"/>
      <c r="H37571" s="1"/>
    </row>
    <row r="37572">
      <c r="A37572" s="1"/>
      <c r="B37572" s="1"/>
      <c r="C37572" s="1"/>
      <c r="D37572" s="8"/>
      <c r="E37572" s="1"/>
      <c r="F37572" s="1"/>
      <c r="G37572" s="1"/>
      <c r="H37572" s="1"/>
    </row>
    <row r="37573">
      <c r="A37573" s="1"/>
      <c r="B37573" s="1"/>
      <c r="C37573" s="1"/>
      <c r="D37573" s="8"/>
      <c r="E37573" s="1"/>
      <c r="F37573" s="1"/>
      <c r="G37573" s="1"/>
      <c r="H37573" s="1"/>
    </row>
    <row r="37574">
      <c r="A37574" s="1"/>
      <c r="B37574" s="1"/>
      <c r="C37574" s="1"/>
      <c r="D37574" s="8"/>
      <c r="E37574" s="1"/>
      <c r="F37574" s="1"/>
      <c r="G37574" s="1"/>
      <c r="H37574" s="1"/>
    </row>
    <row r="37575">
      <c r="A37575" s="1"/>
      <c r="B37575" s="1"/>
      <c r="C37575" s="1"/>
      <c r="D37575" s="8"/>
      <c r="E37575" s="1"/>
      <c r="F37575" s="1"/>
      <c r="G37575" s="1"/>
      <c r="H37575" s="1"/>
    </row>
    <row r="37576">
      <c r="A37576" s="1"/>
      <c r="B37576" s="1"/>
      <c r="C37576" s="1"/>
      <c r="D37576" s="8"/>
      <c r="E37576" s="1"/>
      <c r="F37576" s="1"/>
      <c r="G37576" s="1"/>
      <c r="H37576" s="1"/>
    </row>
    <row r="37577">
      <c r="A37577" s="1"/>
      <c r="B37577" s="1"/>
      <c r="C37577" s="1"/>
      <c r="D37577" s="8"/>
      <c r="E37577" s="1"/>
      <c r="F37577" s="1"/>
      <c r="G37577" s="1"/>
      <c r="H37577" s="1"/>
    </row>
    <row r="37578">
      <c r="A37578" s="1"/>
      <c r="B37578" s="1"/>
      <c r="C37578" s="1"/>
      <c r="D37578" s="8"/>
      <c r="E37578" s="1"/>
      <c r="F37578" s="1"/>
      <c r="G37578" s="1"/>
      <c r="H37578" s="1"/>
    </row>
    <row r="37579">
      <c r="A37579" s="1"/>
      <c r="B37579" s="1"/>
      <c r="C37579" s="1"/>
      <c r="D37579" s="8"/>
      <c r="E37579" s="1"/>
      <c r="F37579" s="1"/>
      <c r="G37579" s="1"/>
      <c r="H37579" s="1"/>
    </row>
    <row r="37580">
      <c r="A37580" s="1"/>
      <c r="B37580" s="1"/>
      <c r="C37580" s="1"/>
      <c r="D37580" s="8"/>
      <c r="E37580" s="1"/>
      <c r="F37580" s="1"/>
      <c r="G37580" s="1"/>
      <c r="H37580" s="1"/>
    </row>
    <row r="37581">
      <c r="A37581" s="1"/>
      <c r="B37581" s="1"/>
      <c r="C37581" s="1"/>
      <c r="D37581" s="8"/>
      <c r="E37581" s="1"/>
      <c r="F37581" s="1"/>
      <c r="G37581" s="1"/>
      <c r="H37581" s="1"/>
    </row>
    <row r="37582">
      <c r="A37582" s="1"/>
      <c r="B37582" s="1"/>
      <c r="C37582" s="1"/>
      <c r="D37582" s="8"/>
      <c r="E37582" s="1"/>
      <c r="F37582" s="1"/>
      <c r="G37582" s="1"/>
      <c r="H37582" s="1"/>
    </row>
    <row r="37583">
      <c r="A37583" s="1"/>
      <c r="B37583" s="1"/>
      <c r="C37583" s="1"/>
      <c r="D37583" s="8"/>
      <c r="E37583" s="1"/>
      <c r="F37583" s="1"/>
      <c r="G37583" s="1"/>
      <c r="H37583" s="1"/>
    </row>
    <row r="37584">
      <c r="A37584" s="1"/>
      <c r="B37584" s="1"/>
      <c r="C37584" s="1"/>
      <c r="D37584" s="8"/>
      <c r="E37584" s="1"/>
      <c r="F37584" s="1"/>
      <c r="G37584" s="1"/>
      <c r="H37584" s="1"/>
    </row>
    <row r="37585">
      <c r="A37585" s="1"/>
      <c r="B37585" s="1"/>
      <c r="C37585" s="1"/>
      <c r="D37585" s="8"/>
      <c r="E37585" s="1"/>
      <c r="F37585" s="1"/>
      <c r="G37585" s="1"/>
      <c r="H37585" s="1"/>
    </row>
    <row r="37586">
      <c r="A37586" s="1"/>
      <c r="B37586" s="1"/>
      <c r="C37586" s="1"/>
      <c r="D37586" s="8"/>
      <c r="E37586" s="1"/>
      <c r="F37586" s="1"/>
      <c r="G37586" s="1"/>
      <c r="H37586" s="1"/>
    </row>
    <row r="37587">
      <c r="A37587" s="1"/>
      <c r="B37587" s="1"/>
      <c r="C37587" s="1"/>
      <c r="D37587" s="8"/>
      <c r="E37587" s="1"/>
      <c r="F37587" s="1"/>
      <c r="G37587" s="1"/>
      <c r="H37587" s="1"/>
    </row>
    <row r="37588">
      <c r="A37588" s="1"/>
      <c r="B37588" s="1"/>
      <c r="C37588" s="1"/>
      <c r="D37588" s="8"/>
      <c r="E37588" s="1"/>
      <c r="F37588" s="1"/>
      <c r="G37588" s="1"/>
      <c r="H37588" s="1"/>
    </row>
    <row r="37589">
      <c r="A37589" s="1"/>
      <c r="B37589" s="1"/>
      <c r="C37589" s="1"/>
      <c r="D37589" s="8"/>
      <c r="E37589" s="1"/>
      <c r="F37589" s="1"/>
      <c r="G37589" s="1"/>
      <c r="H37589" s="1"/>
    </row>
    <row r="37590">
      <c r="A37590" s="1"/>
      <c r="B37590" s="1"/>
      <c r="C37590" s="1"/>
      <c r="D37590" s="8"/>
      <c r="E37590" s="1"/>
      <c r="F37590" s="1"/>
      <c r="G37590" s="1"/>
      <c r="H37590" s="1"/>
    </row>
    <row r="37591">
      <c r="A37591" s="1"/>
      <c r="B37591" s="1"/>
      <c r="C37591" s="1"/>
      <c r="D37591" s="8"/>
      <c r="E37591" s="1"/>
      <c r="F37591" s="1"/>
      <c r="G37591" s="1"/>
      <c r="H37591" s="1"/>
    </row>
    <row r="37592">
      <c r="A37592" s="1"/>
      <c r="B37592" s="1"/>
      <c r="C37592" s="1"/>
      <c r="D37592" s="8"/>
      <c r="E37592" s="1"/>
      <c r="F37592" s="1"/>
      <c r="G37592" s="1"/>
      <c r="H37592" s="1"/>
    </row>
    <row r="37593">
      <c r="A37593" s="1"/>
      <c r="B37593" s="1"/>
      <c r="C37593" s="1"/>
      <c r="D37593" s="8"/>
      <c r="E37593" s="1"/>
      <c r="F37593" s="1"/>
      <c r="G37593" s="1"/>
      <c r="H37593" s="1"/>
    </row>
    <row r="37594">
      <c r="A37594" s="1"/>
      <c r="B37594" s="1"/>
      <c r="C37594" s="1"/>
      <c r="D37594" s="8"/>
      <c r="E37594" s="1"/>
      <c r="F37594" s="1"/>
      <c r="G37594" s="1"/>
      <c r="H37594" s="1"/>
    </row>
    <row r="37595">
      <c r="A37595" s="1"/>
      <c r="B37595" s="1"/>
      <c r="C37595" s="1"/>
      <c r="D37595" s="8"/>
      <c r="E37595" s="1"/>
      <c r="F37595" s="1"/>
      <c r="G37595" s="1"/>
      <c r="H37595" s="1"/>
    </row>
    <row r="37596">
      <c r="A37596" s="1"/>
      <c r="B37596" s="1"/>
      <c r="C37596" s="1"/>
      <c r="D37596" s="8"/>
      <c r="E37596" s="1"/>
      <c r="F37596" s="1"/>
      <c r="G37596" s="1"/>
      <c r="H37596" s="1"/>
    </row>
    <row r="37597">
      <c r="A37597" s="1"/>
      <c r="B37597" s="1"/>
      <c r="C37597" s="1"/>
      <c r="D37597" s="8"/>
      <c r="E37597" s="1"/>
      <c r="F37597" s="1"/>
      <c r="G37597" s="1"/>
      <c r="H37597" s="1"/>
    </row>
    <row r="37598">
      <c r="A37598" s="1"/>
      <c r="B37598" s="1"/>
      <c r="C37598" s="1"/>
      <c r="D37598" s="8"/>
      <c r="E37598" s="1"/>
      <c r="F37598" s="1"/>
      <c r="G37598" s="1"/>
      <c r="H37598" s="1"/>
    </row>
    <row r="37599">
      <c r="A37599" s="1"/>
      <c r="B37599" s="1"/>
      <c r="C37599" s="1"/>
      <c r="D37599" s="8"/>
      <c r="E37599" s="1"/>
      <c r="F37599" s="1"/>
      <c r="G37599" s="1"/>
      <c r="H37599" s="1"/>
    </row>
    <row r="37600">
      <c r="A37600" s="1"/>
      <c r="B37600" s="1"/>
      <c r="C37600" s="1"/>
      <c r="D37600" s="8"/>
      <c r="E37600" s="1"/>
      <c r="F37600" s="1"/>
      <c r="G37600" s="1"/>
      <c r="H37600" s="1"/>
    </row>
    <row r="37601">
      <c r="A37601" s="1"/>
      <c r="B37601" s="1"/>
      <c r="C37601" s="1"/>
      <c r="D37601" s="8"/>
      <c r="E37601" s="1"/>
      <c r="F37601" s="1"/>
      <c r="G37601" s="1"/>
      <c r="H37601" s="1"/>
    </row>
    <row r="37602">
      <c r="A37602" s="1"/>
      <c r="B37602" s="1"/>
      <c r="C37602" s="1"/>
      <c r="D37602" s="8"/>
      <c r="E37602" s="1"/>
      <c r="F37602" s="1"/>
      <c r="G37602" s="1"/>
      <c r="H37602" s="1"/>
    </row>
    <row r="37603">
      <c r="A37603" s="1"/>
      <c r="B37603" s="1"/>
      <c r="C37603" s="1"/>
      <c r="D37603" s="8"/>
      <c r="E37603" s="1"/>
      <c r="F37603" s="1"/>
      <c r="G37603" s="1"/>
      <c r="H37603" s="1"/>
    </row>
    <row r="37604">
      <c r="A37604" s="1"/>
      <c r="B37604" s="1"/>
      <c r="C37604" s="1"/>
      <c r="D37604" s="8"/>
      <c r="E37604" s="1"/>
      <c r="F37604" s="1"/>
      <c r="G37604" s="1"/>
      <c r="H37604" s="1"/>
    </row>
    <row r="37605">
      <c r="A37605" s="1"/>
      <c r="B37605" s="1"/>
      <c r="C37605" s="1"/>
      <c r="D37605" s="8"/>
      <c r="E37605" s="1"/>
      <c r="F37605" s="1"/>
      <c r="G37605" s="1"/>
      <c r="H37605" s="1"/>
    </row>
    <row r="37606">
      <c r="A37606" s="1"/>
      <c r="B37606" s="1"/>
      <c r="C37606" s="1"/>
      <c r="D37606" s="8"/>
      <c r="E37606" s="1"/>
      <c r="F37606" s="1"/>
      <c r="G37606" s="1"/>
      <c r="H37606" s="1"/>
    </row>
    <row r="37607">
      <c r="A37607" s="1"/>
      <c r="B37607" s="1"/>
      <c r="C37607" s="1"/>
      <c r="D37607" s="8"/>
      <c r="E37607" s="1"/>
      <c r="F37607" s="1"/>
      <c r="G37607" s="1"/>
      <c r="H37607" s="1"/>
    </row>
    <row r="37608">
      <c r="A37608" s="1"/>
      <c r="B37608" s="1"/>
      <c r="C37608" s="1"/>
      <c r="D37608" s="8"/>
      <c r="E37608" s="1"/>
      <c r="F37608" s="1"/>
      <c r="G37608" s="1"/>
      <c r="H37608" s="1"/>
    </row>
    <row r="37609">
      <c r="A37609" s="1"/>
      <c r="B37609" s="1"/>
      <c r="C37609" s="1"/>
      <c r="D37609" s="8"/>
      <c r="E37609" s="1"/>
      <c r="F37609" s="1"/>
      <c r="G37609" s="1"/>
      <c r="H37609" s="1"/>
    </row>
    <row r="37610">
      <c r="A37610" s="1"/>
      <c r="B37610" s="1"/>
      <c r="C37610" s="1"/>
      <c r="D37610" s="8"/>
      <c r="E37610" s="1"/>
      <c r="F37610" s="1"/>
      <c r="G37610" s="1"/>
      <c r="H37610" s="1"/>
    </row>
    <row r="37611">
      <c r="A37611" s="1"/>
      <c r="B37611" s="1"/>
      <c r="C37611" s="1"/>
      <c r="D37611" s="8"/>
      <c r="E37611" s="1"/>
      <c r="F37611" s="1"/>
      <c r="G37611" s="1"/>
      <c r="H37611" s="1"/>
    </row>
    <row r="37612">
      <c r="A37612" s="1"/>
      <c r="B37612" s="1"/>
      <c r="C37612" s="1"/>
      <c r="D37612" s="8"/>
      <c r="E37612" s="1"/>
      <c r="F37612" s="1"/>
      <c r="G37612" s="1"/>
      <c r="H37612" s="1"/>
    </row>
    <row r="37613">
      <c r="A37613" s="1"/>
      <c r="B37613" s="1"/>
      <c r="C37613" s="1"/>
      <c r="D37613" s="8"/>
      <c r="E37613" s="1"/>
      <c r="F37613" s="1"/>
      <c r="G37613" s="1"/>
      <c r="H37613" s="1"/>
    </row>
    <row r="37614">
      <c r="A37614" s="1"/>
      <c r="B37614" s="1"/>
      <c r="C37614" s="1"/>
      <c r="D37614" s="8"/>
      <c r="E37614" s="1"/>
      <c r="F37614" s="1"/>
      <c r="G37614" s="1"/>
      <c r="H37614" s="1"/>
    </row>
    <row r="37615">
      <c r="A37615" s="1"/>
      <c r="B37615" s="1"/>
      <c r="C37615" s="1"/>
      <c r="D37615" s="8"/>
      <c r="E37615" s="1"/>
      <c r="F37615" s="1"/>
      <c r="G37615" s="1"/>
      <c r="H37615" s="1"/>
    </row>
    <row r="37616">
      <c r="A37616" s="1"/>
      <c r="B37616" s="1"/>
      <c r="C37616" s="1"/>
      <c r="D37616" s="8"/>
      <c r="E37616" s="1"/>
      <c r="F37616" s="1"/>
      <c r="G37616" s="1"/>
      <c r="H37616" s="1"/>
    </row>
    <row r="37617">
      <c r="A37617" s="1"/>
      <c r="B37617" s="1"/>
      <c r="C37617" s="1"/>
      <c r="D37617" s="8"/>
      <c r="E37617" s="1"/>
      <c r="F37617" s="1"/>
      <c r="G37617" s="1"/>
      <c r="H37617" s="1"/>
    </row>
    <row r="37618">
      <c r="A37618" s="1"/>
      <c r="B37618" s="1"/>
      <c r="C37618" s="1"/>
      <c r="D37618" s="8"/>
      <c r="E37618" s="1"/>
      <c r="F37618" s="1"/>
      <c r="G37618" s="1"/>
      <c r="H37618" s="1"/>
    </row>
    <row r="37619">
      <c r="A37619" s="1"/>
      <c r="B37619" s="1"/>
      <c r="C37619" s="1"/>
      <c r="D37619" s="8"/>
      <c r="E37619" s="1"/>
      <c r="F37619" s="1"/>
      <c r="G37619" s="1"/>
      <c r="H37619" s="1"/>
    </row>
    <row r="37620">
      <c r="A37620" s="1"/>
      <c r="B37620" s="1"/>
      <c r="C37620" s="1"/>
      <c r="D37620" s="8"/>
      <c r="E37620" s="1"/>
      <c r="F37620" s="1"/>
      <c r="G37620" s="1"/>
      <c r="H37620" s="1"/>
    </row>
    <row r="37621">
      <c r="A37621" s="1"/>
      <c r="B37621" s="1"/>
      <c r="C37621" s="1"/>
      <c r="D37621" s="8"/>
      <c r="E37621" s="1"/>
      <c r="F37621" s="1"/>
      <c r="G37621" s="1"/>
      <c r="H37621" s="1"/>
    </row>
    <row r="37622">
      <c r="A37622" s="1"/>
      <c r="B37622" s="1"/>
      <c r="C37622" s="1"/>
      <c r="D37622" s="8"/>
      <c r="E37622" s="1"/>
      <c r="F37622" s="1"/>
      <c r="G37622" s="1"/>
      <c r="H37622" s="1"/>
    </row>
    <row r="37623">
      <c r="A37623" s="1"/>
      <c r="B37623" s="1"/>
      <c r="C37623" s="1"/>
      <c r="D37623" s="8"/>
      <c r="E37623" s="1"/>
      <c r="F37623" s="1"/>
      <c r="G37623" s="1"/>
      <c r="H37623" s="1"/>
    </row>
    <row r="37624">
      <c r="A37624" s="1"/>
      <c r="B37624" s="1"/>
      <c r="C37624" s="1"/>
      <c r="D37624" s="8"/>
      <c r="E37624" s="1"/>
      <c r="F37624" s="1"/>
      <c r="G37624" s="1"/>
      <c r="H37624" s="1"/>
    </row>
    <row r="37625">
      <c r="A37625" s="1"/>
      <c r="B37625" s="1"/>
      <c r="C37625" s="1"/>
      <c r="D37625" s="8"/>
      <c r="E37625" s="1"/>
      <c r="F37625" s="1"/>
      <c r="G37625" s="1"/>
      <c r="H37625" s="1"/>
    </row>
    <row r="37626">
      <c r="A37626" s="1"/>
      <c r="B37626" s="1"/>
      <c r="C37626" s="1"/>
      <c r="D37626" s="8"/>
      <c r="E37626" s="1"/>
      <c r="F37626" s="1"/>
      <c r="G37626" s="1"/>
      <c r="H37626" s="1"/>
    </row>
    <row r="37627">
      <c r="A37627" s="1"/>
      <c r="B37627" s="1"/>
      <c r="C37627" s="1"/>
      <c r="D37627" s="8"/>
      <c r="E37627" s="1"/>
      <c r="F37627" s="1"/>
      <c r="G37627" s="1"/>
      <c r="H37627" s="1"/>
    </row>
    <row r="37628">
      <c r="A37628" s="1"/>
      <c r="B37628" s="1"/>
      <c r="C37628" s="1"/>
      <c r="D37628" s="8"/>
      <c r="E37628" s="1"/>
      <c r="F37628" s="1"/>
      <c r="G37628" s="1"/>
      <c r="H37628" s="1"/>
    </row>
    <row r="37629">
      <c r="A37629" s="1"/>
      <c r="B37629" s="1"/>
      <c r="C37629" s="1"/>
      <c r="D37629" s="8"/>
      <c r="E37629" s="1"/>
      <c r="F37629" s="1"/>
      <c r="G37629" s="1"/>
      <c r="H37629" s="1"/>
    </row>
    <row r="37630">
      <c r="A37630" s="1"/>
      <c r="B37630" s="1"/>
      <c r="C37630" s="1"/>
      <c r="D37630" s="8"/>
      <c r="E37630" s="1"/>
      <c r="F37630" s="1"/>
      <c r="G37630" s="1"/>
      <c r="H37630" s="1"/>
    </row>
    <row r="37631">
      <c r="A37631" s="1"/>
      <c r="B37631" s="1"/>
      <c r="C37631" s="1"/>
      <c r="D37631" s="8"/>
      <c r="E37631" s="1"/>
      <c r="F37631" s="1"/>
      <c r="G37631" s="1"/>
      <c r="H37631" s="1"/>
    </row>
    <row r="37632">
      <c r="A37632" s="1"/>
      <c r="B37632" s="1"/>
      <c r="C37632" s="1"/>
      <c r="D37632" s="8"/>
      <c r="E37632" s="1"/>
      <c r="F37632" s="1"/>
      <c r="G37632" s="1"/>
      <c r="H37632" s="1"/>
    </row>
    <row r="37633">
      <c r="A37633" s="1"/>
      <c r="B37633" s="1"/>
      <c r="C37633" s="1"/>
      <c r="D37633" s="8"/>
      <c r="E37633" s="1"/>
      <c r="F37633" s="1"/>
      <c r="G37633" s="1"/>
      <c r="H37633" s="1"/>
    </row>
    <row r="37634">
      <c r="A37634" s="1"/>
      <c r="B37634" s="1"/>
      <c r="C37634" s="1"/>
      <c r="D37634" s="8"/>
      <c r="E37634" s="1"/>
      <c r="F37634" s="1"/>
      <c r="G37634" s="1"/>
      <c r="H37634" s="1"/>
    </row>
    <row r="37635">
      <c r="A37635" s="1"/>
      <c r="B37635" s="1"/>
      <c r="C37635" s="1"/>
      <c r="D37635" s="8"/>
      <c r="E37635" s="1"/>
      <c r="F37635" s="1"/>
      <c r="G37635" s="1"/>
      <c r="H37635" s="1"/>
    </row>
    <row r="37636">
      <c r="A37636" s="1"/>
      <c r="B37636" s="1"/>
      <c r="C37636" s="1"/>
      <c r="D37636" s="8"/>
      <c r="E37636" s="1"/>
      <c r="F37636" s="1"/>
      <c r="G37636" s="1"/>
      <c r="H37636" s="1"/>
    </row>
    <row r="37637">
      <c r="A37637" s="1"/>
      <c r="B37637" s="1"/>
      <c r="C37637" s="1"/>
      <c r="D37637" s="8"/>
      <c r="E37637" s="1"/>
      <c r="F37637" s="1"/>
      <c r="G37637" s="1"/>
      <c r="H37637" s="1"/>
    </row>
    <row r="37638">
      <c r="A37638" s="1"/>
      <c r="B37638" s="1"/>
      <c r="C37638" s="1"/>
      <c r="D37638" s="8"/>
      <c r="E37638" s="1"/>
      <c r="F37638" s="1"/>
      <c r="G37638" s="1"/>
      <c r="H37638" s="1"/>
    </row>
    <row r="37639">
      <c r="A37639" s="1"/>
      <c r="B37639" s="1"/>
      <c r="C37639" s="1"/>
      <c r="D37639" s="8"/>
      <c r="E37639" s="1"/>
      <c r="F37639" s="1"/>
      <c r="G37639" s="1"/>
      <c r="H37639" s="1"/>
    </row>
    <row r="37640">
      <c r="A37640" s="1"/>
      <c r="B37640" s="1"/>
      <c r="C37640" s="1"/>
      <c r="D37640" s="8"/>
      <c r="E37640" s="1"/>
      <c r="F37640" s="1"/>
      <c r="G37640" s="1"/>
      <c r="H37640" s="1"/>
    </row>
    <row r="37641">
      <c r="A37641" s="1"/>
      <c r="B37641" s="1"/>
      <c r="C37641" s="1"/>
      <c r="D37641" s="8"/>
      <c r="E37641" s="1"/>
      <c r="F37641" s="1"/>
      <c r="G37641" s="1"/>
      <c r="H37641" s="1"/>
    </row>
    <row r="37642">
      <c r="A37642" s="1"/>
      <c r="B37642" s="1"/>
      <c r="C37642" s="1"/>
      <c r="D37642" s="8"/>
      <c r="E37642" s="1"/>
      <c r="F37642" s="1"/>
      <c r="G37642" s="1"/>
      <c r="H37642" s="1"/>
    </row>
    <row r="37643">
      <c r="A37643" s="1"/>
      <c r="B37643" s="1"/>
      <c r="C37643" s="1"/>
      <c r="D37643" s="8"/>
      <c r="E37643" s="1"/>
      <c r="F37643" s="1"/>
      <c r="G37643" s="1"/>
      <c r="H37643" s="1"/>
    </row>
    <row r="37644">
      <c r="A37644" s="1"/>
      <c r="B37644" s="1"/>
      <c r="C37644" s="1"/>
      <c r="D37644" s="8"/>
      <c r="E37644" s="1"/>
      <c r="F37644" s="1"/>
      <c r="G37644" s="1"/>
      <c r="H37644" s="1"/>
    </row>
    <row r="37645">
      <c r="A37645" s="1"/>
      <c r="B37645" s="1"/>
      <c r="C37645" s="1"/>
      <c r="D37645" s="8"/>
      <c r="E37645" s="1"/>
      <c r="F37645" s="1"/>
      <c r="G37645" s="1"/>
      <c r="H37645" s="1"/>
    </row>
    <row r="37646">
      <c r="A37646" s="1"/>
      <c r="B37646" s="1"/>
      <c r="C37646" s="1"/>
      <c r="D37646" s="8"/>
      <c r="E37646" s="1"/>
      <c r="F37646" s="1"/>
      <c r="G37646" s="1"/>
      <c r="H37646" s="1"/>
    </row>
    <row r="37647">
      <c r="A37647" s="1"/>
      <c r="B37647" s="1"/>
      <c r="C37647" s="1"/>
      <c r="D37647" s="8"/>
      <c r="E37647" s="1"/>
      <c r="F37647" s="1"/>
      <c r="G37647" s="1"/>
      <c r="H37647" s="1"/>
    </row>
    <row r="37648">
      <c r="A37648" s="1"/>
      <c r="B37648" s="1"/>
      <c r="C37648" s="1"/>
      <c r="D37648" s="8"/>
      <c r="E37648" s="1"/>
      <c r="F37648" s="1"/>
      <c r="G37648" s="1"/>
      <c r="H37648" s="1"/>
    </row>
    <row r="37649">
      <c r="A37649" s="1"/>
      <c r="B37649" s="1"/>
      <c r="C37649" s="1"/>
      <c r="D37649" s="8"/>
      <c r="E37649" s="1"/>
      <c r="F37649" s="1"/>
      <c r="G37649" s="1"/>
      <c r="H37649" s="1"/>
    </row>
    <row r="37650">
      <c r="A37650" s="1"/>
      <c r="B37650" s="1"/>
      <c r="C37650" s="1"/>
      <c r="D37650" s="8"/>
      <c r="E37650" s="1"/>
      <c r="F37650" s="1"/>
      <c r="G37650" s="1"/>
      <c r="H37650" s="1"/>
    </row>
    <row r="37651">
      <c r="A37651" s="1"/>
      <c r="B37651" s="1"/>
      <c r="C37651" s="1"/>
      <c r="D37651" s="8"/>
      <c r="E37651" s="1"/>
      <c r="F37651" s="1"/>
      <c r="G37651" s="1"/>
      <c r="H37651" s="1"/>
    </row>
    <row r="37652">
      <c r="A37652" s="1"/>
      <c r="B37652" s="1"/>
      <c r="C37652" s="1"/>
      <c r="D37652" s="8"/>
      <c r="E37652" s="1"/>
      <c r="F37652" s="1"/>
      <c r="G37652" s="1"/>
      <c r="H37652" s="1"/>
    </row>
    <row r="37653">
      <c r="A37653" s="1"/>
      <c r="B37653" s="1"/>
      <c r="C37653" s="1"/>
      <c r="D37653" s="8"/>
      <c r="E37653" s="1"/>
      <c r="F37653" s="1"/>
      <c r="G37653" s="1"/>
      <c r="H37653" s="1"/>
    </row>
    <row r="37654">
      <c r="A37654" s="1"/>
      <c r="B37654" s="1"/>
      <c r="C37654" s="1"/>
      <c r="D37654" s="8"/>
      <c r="E37654" s="1"/>
      <c r="F37654" s="1"/>
      <c r="G37654" s="1"/>
      <c r="H37654" s="1"/>
    </row>
    <row r="37655">
      <c r="A37655" s="1"/>
      <c r="B37655" s="1"/>
      <c r="C37655" s="1"/>
      <c r="D37655" s="8"/>
      <c r="E37655" s="1"/>
      <c r="F37655" s="1"/>
      <c r="G37655" s="1"/>
      <c r="H37655" s="1"/>
    </row>
    <row r="37656">
      <c r="A37656" s="1"/>
      <c r="B37656" s="1"/>
      <c r="C37656" s="1"/>
      <c r="D37656" s="8"/>
      <c r="E37656" s="1"/>
      <c r="F37656" s="1"/>
      <c r="G37656" s="1"/>
      <c r="H37656" s="1"/>
    </row>
    <row r="37657">
      <c r="A37657" s="1"/>
      <c r="B37657" s="1"/>
      <c r="C37657" s="1"/>
      <c r="D37657" s="8"/>
      <c r="E37657" s="1"/>
      <c r="F37657" s="1"/>
      <c r="G37657" s="1"/>
      <c r="H37657" s="1"/>
    </row>
    <row r="37658">
      <c r="A37658" s="1"/>
      <c r="B37658" s="1"/>
      <c r="C37658" s="1"/>
      <c r="D37658" s="8"/>
      <c r="E37658" s="1"/>
      <c r="F37658" s="1"/>
      <c r="G37658" s="1"/>
      <c r="H37658" s="1"/>
    </row>
    <row r="37659">
      <c r="A37659" s="1"/>
      <c r="B37659" s="1"/>
      <c r="C37659" s="1"/>
      <c r="D37659" s="8"/>
      <c r="E37659" s="1"/>
      <c r="F37659" s="1"/>
      <c r="G37659" s="1"/>
      <c r="H37659" s="1"/>
    </row>
    <row r="37660">
      <c r="A37660" s="1"/>
      <c r="B37660" s="1"/>
      <c r="C37660" s="1"/>
      <c r="D37660" s="8"/>
      <c r="E37660" s="1"/>
      <c r="F37660" s="1"/>
      <c r="G37660" s="1"/>
      <c r="H37660" s="1"/>
    </row>
    <row r="37661">
      <c r="A37661" s="1"/>
      <c r="B37661" s="1"/>
      <c r="C37661" s="1"/>
      <c r="D37661" s="8"/>
      <c r="E37661" s="1"/>
      <c r="F37661" s="1"/>
      <c r="G37661" s="1"/>
      <c r="H37661" s="1"/>
    </row>
    <row r="37662">
      <c r="A37662" s="1"/>
      <c r="B37662" s="1"/>
      <c r="C37662" s="1"/>
      <c r="D37662" s="8"/>
      <c r="E37662" s="1"/>
      <c r="F37662" s="1"/>
      <c r="G37662" s="1"/>
      <c r="H37662" s="1"/>
    </row>
    <row r="37663">
      <c r="A37663" s="1"/>
      <c r="B37663" s="1"/>
      <c r="C37663" s="1"/>
      <c r="D37663" s="8"/>
      <c r="E37663" s="1"/>
      <c r="F37663" s="1"/>
      <c r="G37663" s="1"/>
      <c r="H37663" s="1"/>
    </row>
    <row r="37664">
      <c r="A37664" s="1"/>
      <c r="B37664" s="1"/>
      <c r="C37664" s="1"/>
      <c r="D37664" s="8"/>
      <c r="E37664" s="1"/>
      <c r="F37664" s="1"/>
      <c r="G37664" s="1"/>
      <c r="H37664" s="1"/>
    </row>
    <row r="37665">
      <c r="A37665" s="1"/>
      <c r="B37665" s="1"/>
      <c r="C37665" s="1"/>
      <c r="D37665" s="8"/>
      <c r="E37665" s="1"/>
      <c r="F37665" s="1"/>
      <c r="G37665" s="1"/>
      <c r="H37665" s="1"/>
    </row>
    <row r="37666">
      <c r="A37666" s="1"/>
      <c r="B37666" s="1"/>
      <c r="C37666" s="1"/>
      <c r="D37666" s="8"/>
      <c r="E37666" s="1"/>
      <c r="F37666" s="1"/>
      <c r="G37666" s="1"/>
      <c r="H37666" s="1"/>
    </row>
    <row r="37667">
      <c r="A37667" s="1"/>
      <c r="B37667" s="1"/>
      <c r="C37667" s="1"/>
      <c r="D37667" s="8"/>
      <c r="E37667" s="1"/>
      <c r="F37667" s="1"/>
      <c r="G37667" s="1"/>
      <c r="H37667" s="1"/>
    </row>
    <row r="37668">
      <c r="A37668" s="1"/>
      <c r="B37668" s="1"/>
      <c r="C37668" s="1"/>
      <c r="D37668" s="8"/>
      <c r="E37668" s="1"/>
      <c r="F37668" s="1"/>
      <c r="G37668" s="1"/>
      <c r="H37668" s="1"/>
    </row>
    <row r="37669">
      <c r="A37669" s="1"/>
      <c r="B37669" s="1"/>
      <c r="C37669" s="1"/>
      <c r="D37669" s="8"/>
      <c r="E37669" s="1"/>
      <c r="F37669" s="1"/>
      <c r="G37669" s="1"/>
      <c r="H37669" s="1"/>
    </row>
    <row r="37670">
      <c r="A37670" s="1"/>
      <c r="B37670" s="1"/>
      <c r="C37670" s="1"/>
      <c r="D37670" s="8"/>
      <c r="E37670" s="1"/>
      <c r="F37670" s="1"/>
      <c r="G37670" s="1"/>
      <c r="H37670" s="1"/>
    </row>
    <row r="37671">
      <c r="A37671" s="1"/>
      <c r="B37671" s="1"/>
      <c r="C37671" s="1"/>
      <c r="D37671" s="8"/>
      <c r="E37671" s="1"/>
      <c r="F37671" s="1"/>
      <c r="G37671" s="1"/>
      <c r="H37671" s="1"/>
    </row>
    <row r="37672">
      <c r="A37672" s="1"/>
      <c r="B37672" s="1"/>
      <c r="C37672" s="1"/>
      <c r="D37672" s="8"/>
      <c r="E37672" s="1"/>
      <c r="F37672" s="1"/>
      <c r="G37672" s="1"/>
      <c r="H37672" s="1"/>
    </row>
    <row r="37673">
      <c r="A37673" s="1"/>
      <c r="B37673" s="1"/>
      <c r="C37673" s="1"/>
      <c r="D37673" s="8"/>
      <c r="E37673" s="1"/>
      <c r="F37673" s="1"/>
      <c r="G37673" s="1"/>
      <c r="H37673" s="1"/>
    </row>
    <row r="37674">
      <c r="A37674" s="1"/>
      <c r="B37674" s="1"/>
      <c r="C37674" s="1"/>
      <c r="D37674" s="8"/>
      <c r="E37674" s="1"/>
      <c r="F37674" s="1"/>
      <c r="G37674" s="1"/>
      <c r="H37674" s="1"/>
    </row>
    <row r="37675">
      <c r="A37675" s="1"/>
      <c r="B37675" s="1"/>
      <c r="C37675" s="1"/>
      <c r="D37675" s="8"/>
      <c r="E37675" s="1"/>
      <c r="F37675" s="1"/>
      <c r="G37675" s="1"/>
      <c r="H37675" s="1"/>
    </row>
    <row r="37676">
      <c r="A37676" s="1"/>
      <c r="B37676" s="1"/>
      <c r="C37676" s="1"/>
      <c r="D37676" s="8"/>
      <c r="E37676" s="1"/>
      <c r="F37676" s="1"/>
      <c r="G37676" s="1"/>
      <c r="H37676" s="1"/>
    </row>
    <row r="37677">
      <c r="A37677" s="1"/>
      <c r="B37677" s="1"/>
      <c r="C37677" s="1"/>
      <c r="D37677" s="8"/>
      <c r="E37677" s="1"/>
      <c r="F37677" s="1"/>
      <c r="G37677" s="1"/>
      <c r="H37677" s="1"/>
    </row>
    <row r="37678">
      <c r="A37678" s="1"/>
      <c r="B37678" s="1"/>
      <c r="C37678" s="1"/>
      <c r="D37678" s="8"/>
      <c r="E37678" s="1"/>
      <c r="F37678" s="1"/>
      <c r="G37678" s="1"/>
      <c r="H37678" s="1"/>
    </row>
    <row r="37679">
      <c r="A37679" s="1"/>
      <c r="B37679" s="1"/>
      <c r="C37679" s="1"/>
      <c r="D37679" s="8"/>
      <c r="E37679" s="1"/>
      <c r="F37679" s="1"/>
      <c r="G37679" s="1"/>
      <c r="H37679" s="1"/>
    </row>
    <row r="37680">
      <c r="A37680" s="1"/>
      <c r="B37680" s="1"/>
      <c r="C37680" s="1"/>
      <c r="D37680" s="8"/>
      <c r="E37680" s="1"/>
      <c r="F37680" s="1"/>
      <c r="G37680" s="1"/>
      <c r="H37680" s="1"/>
    </row>
    <row r="37681">
      <c r="A37681" s="1"/>
      <c r="B37681" s="1"/>
      <c r="C37681" s="1"/>
      <c r="D37681" s="8"/>
      <c r="E37681" s="1"/>
      <c r="F37681" s="1"/>
      <c r="G37681" s="1"/>
      <c r="H37681" s="1"/>
    </row>
    <row r="37682">
      <c r="A37682" s="1"/>
      <c r="B37682" s="1"/>
      <c r="C37682" s="1"/>
      <c r="D37682" s="8"/>
      <c r="E37682" s="1"/>
      <c r="F37682" s="1"/>
      <c r="G37682" s="1"/>
      <c r="H37682" s="1"/>
    </row>
    <row r="37683">
      <c r="A37683" s="1"/>
      <c r="B37683" s="1"/>
      <c r="C37683" s="1"/>
      <c r="D37683" s="8"/>
      <c r="E37683" s="1"/>
      <c r="F37683" s="1"/>
      <c r="G37683" s="1"/>
      <c r="H37683" s="1"/>
    </row>
    <row r="37684">
      <c r="A37684" s="1"/>
      <c r="B37684" s="1"/>
      <c r="C37684" s="1"/>
      <c r="D37684" s="8"/>
      <c r="E37684" s="1"/>
      <c r="F37684" s="1"/>
      <c r="G37684" s="1"/>
      <c r="H37684" s="1"/>
    </row>
    <row r="37685">
      <c r="A37685" s="1"/>
      <c r="B37685" s="1"/>
      <c r="C37685" s="1"/>
      <c r="D37685" s="8"/>
      <c r="E37685" s="1"/>
      <c r="F37685" s="1"/>
      <c r="G37685" s="1"/>
      <c r="H37685" s="1"/>
    </row>
    <row r="37686">
      <c r="A37686" s="1"/>
      <c r="B37686" s="1"/>
      <c r="C37686" s="1"/>
      <c r="D37686" s="8"/>
      <c r="E37686" s="1"/>
      <c r="F37686" s="1"/>
      <c r="G37686" s="1"/>
      <c r="H37686" s="1"/>
    </row>
    <row r="37687">
      <c r="A37687" s="1"/>
      <c r="B37687" s="1"/>
      <c r="C37687" s="1"/>
      <c r="D37687" s="8"/>
      <c r="E37687" s="1"/>
      <c r="F37687" s="1"/>
      <c r="G37687" s="1"/>
      <c r="H37687" s="1"/>
    </row>
    <row r="37688">
      <c r="A37688" s="1"/>
      <c r="B37688" s="1"/>
      <c r="C37688" s="1"/>
      <c r="D37688" s="8"/>
      <c r="E37688" s="1"/>
      <c r="F37688" s="1"/>
      <c r="G37688" s="1"/>
      <c r="H37688" s="1"/>
    </row>
    <row r="37689">
      <c r="A37689" s="1"/>
      <c r="B37689" s="1"/>
      <c r="C37689" s="1"/>
      <c r="D37689" s="8"/>
      <c r="E37689" s="1"/>
      <c r="F37689" s="1"/>
      <c r="G37689" s="1"/>
      <c r="H37689" s="1"/>
    </row>
    <row r="37690">
      <c r="A37690" s="1"/>
      <c r="B37690" s="1"/>
      <c r="C37690" s="1"/>
      <c r="D37690" s="8"/>
      <c r="E37690" s="1"/>
      <c r="F37690" s="1"/>
      <c r="G37690" s="1"/>
      <c r="H37690" s="1"/>
    </row>
    <row r="37691">
      <c r="A37691" s="1"/>
      <c r="B37691" s="1"/>
      <c r="C37691" s="1"/>
      <c r="D37691" s="8"/>
      <c r="E37691" s="1"/>
      <c r="F37691" s="1"/>
      <c r="G37691" s="1"/>
      <c r="H37691" s="1"/>
    </row>
    <row r="37692">
      <c r="A37692" s="1"/>
      <c r="B37692" s="1"/>
      <c r="C37692" s="1"/>
      <c r="D37692" s="8"/>
      <c r="E37692" s="1"/>
      <c r="F37692" s="1"/>
      <c r="G37692" s="1"/>
      <c r="H37692" s="1"/>
    </row>
    <row r="37693">
      <c r="A37693" s="1"/>
      <c r="B37693" s="1"/>
      <c r="C37693" s="1"/>
      <c r="D37693" s="8"/>
      <c r="E37693" s="1"/>
      <c r="F37693" s="1"/>
      <c r="G37693" s="1"/>
      <c r="H37693" s="1"/>
    </row>
    <row r="37694">
      <c r="A37694" s="1"/>
      <c r="B37694" s="1"/>
      <c r="C37694" s="1"/>
      <c r="D37694" s="8"/>
      <c r="E37694" s="1"/>
      <c r="F37694" s="1"/>
      <c r="G37694" s="1"/>
      <c r="H37694" s="1"/>
    </row>
    <row r="37695">
      <c r="A37695" s="1"/>
      <c r="B37695" s="1"/>
      <c r="C37695" s="1"/>
      <c r="D37695" s="8"/>
      <c r="E37695" s="1"/>
      <c r="F37695" s="1"/>
      <c r="G37695" s="1"/>
      <c r="H37695" s="1"/>
    </row>
    <row r="37696">
      <c r="A37696" s="1"/>
      <c r="B37696" s="1"/>
      <c r="C37696" s="1"/>
      <c r="D37696" s="8"/>
      <c r="E37696" s="1"/>
      <c r="F37696" s="1"/>
      <c r="G37696" s="1"/>
      <c r="H37696" s="1"/>
    </row>
    <row r="37697">
      <c r="A37697" s="1"/>
      <c r="B37697" s="1"/>
      <c r="C37697" s="1"/>
      <c r="D37697" s="8"/>
      <c r="E37697" s="1"/>
      <c r="F37697" s="1"/>
      <c r="G37697" s="1"/>
      <c r="H37697" s="1"/>
    </row>
    <row r="37698">
      <c r="A37698" s="1"/>
      <c r="B37698" s="1"/>
      <c r="C37698" s="1"/>
      <c r="D37698" s="8"/>
      <c r="E37698" s="1"/>
      <c r="F37698" s="1"/>
      <c r="G37698" s="1"/>
      <c r="H37698" s="1"/>
    </row>
    <row r="37699">
      <c r="A37699" s="1"/>
      <c r="B37699" s="1"/>
      <c r="C37699" s="1"/>
      <c r="D37699" s="8"/>
      <c r="E37699" s="1"/>
      <c r="F37699" s="1"/>
      <c r="G37699" s="1"/>
      <c r="H37699" s="1"/>
    </row>
    <row r="37700">
      <c r="A37700" s="1"/>
      <c r="B37700" s="1"/>
      <c r="C37700" s="1"/>
      <c r="D37700" s="8"/>
      <c r="E37700" s="1"/>
      <c r="F37700" s="1"/>
      <c r="G37700" s="1"/>
      <c r="H37700" s="1"/>
    </row>
    <row r="37701">
      <c r="A37701" s="1"/>
      <c r="B37701" s="1"/>
      <c r="C37701" s="1"/>
      <c r="D37701" s="8"/>
      <c r="E37701" s="1"/>
      <c r="F37701" s="1"/>
      <c r="G37701" s="1"/>
      <c r="H37701" s="1"/>
    </row>
    <row r="37702">
      <c r="A37702" s="1"/>
      <c r="B37702" s="1"/>
      <c r="C37702" s="1"/>
      <c r="D37702" s="8"/>
      <c r="E37702" s="1"/>
      <c r="F37702" s="1"/>
      <c r="G37702" s="1"/>
      <c r="H37702" s="1"/>
    </row>
    <row r="37703">
      <c r="A37703" s="1"/>
      <c r="B37703" s="1"/>
      <c r="C37703" s="1"/>
      <c r="D37703" s="8"/>
      <c r="E37703" s="1"/>
      <c r="F37703" s="1"/>
      <c r="G37703" s="1"/>
      <c r="H37703" s="1"/>
    </row>
    <row r="37704">
      <c r="A37704" s="1"/>
      <c r="B37704" s="1"/>
      <c r="C37704" s="1"/>
      <c r="D37704" s="8"/>
      <c r="E37704" s="1"/>
      <c r="F37704" s="1"/>
      <c r="G37704" s="1"/>
      <c r="H37704" s="1"/>
    </row>
    <row r="37705">
      <c r="A37705" s="1"/>
      <c r="B37705" s="1"/>
      <c r="C37705" s="1"/>
      <c r="D37705" s="8"/>
      <c r="E37705" s="1"/>
      <c r="F37705" s="1"/>
      <c r="G37705" s="1"/>
      <c r="H37705" s="1"/>
    </row>
    <row r="37706">
      <c r="A37706" s="1"/>
      <c r="B37706" s="1"/>
      <c r="C37706" s="1"/>
      <c r="D37706" s="8"/>
      <c r="E37706" s="1"/>
      <c r="F37706" s="1"/>
      <c r="G37706" s="1"/>
      <c r="H37706" s="1"/>
    </row>
    <row r="37707">
      <c r="A37707" s="1"/>
      <c r="B37707" s="1"/>
      <c r="C37707" s="1"/>
      <c r="D37707" s="8"/>
      <c r="E37707" s="1"/>
      <c r="F37707" s="1"/>
      <c r="G37707" s="1"/>
      <c r="H37707" s="1"/>
    </row>
    <row r="37708">
      <c r="A37708" s="1"/>
      <c r="B37708" s="1"/>
      <c r="C37708" s="1"/>
      <c r="D37708" s="8"/>
      <c r="E37708" s="1"/>
      <c r="F37708" s="1"/>
      <c r="G37708" s="1"/>
      <c r="H37708" s="1"/>
    </row>
    <row r="37709">
      <c r="A37709" s="1"/>
      <c r="B37709" s="1"/>
      <c r="C37709" s="1"/>
      <c r="D37709" s="8"/>
      <c r="E37709" s="1"/>
      <c r="F37709" s="1"/>
      <c r="G37709" s="1"/>
      <c r="H37709" s="1"/>
    </row>
    <row r="37710">
      <c r="A37710" s="1"/>
      <c r="B37710" s="1"/>
      <c r="C37710" s="1"/>
      <c r="D37710" s="8"/>
      <c r="E37710" s="1"/>
      <c r="F37710" s="1"/>
      <c r="G37710" s="1"/>
      <c r="H37710" s="1"/>
    </row>
    <row r="37711">
      <c r="A37711" s="1"/>
      <c r="B37711" s="1"/>
      <c r="C37711" s="1"/>
      <c r="D37711" s="8"/>
      <c r="E37711" s="1"/>
      <c r="F37711" s="1"/>
      <c r="G37711" s="1"/>
      <c r="H37711" s="1"/>
    </row>
    <row r="37712">
      <c r="A37712" s="1"/>
      <c r="B37712" s="1"/>
      <c r="C37712" s="1"/>
      <c r="D37712" s="8"/>
      <c r="E37712" s="1"/>
      <c r="F37712" s="1"/>
      <c r="G37712" s="1"/>
      <c r="H37712" s="1"/>
    </row>
    <row r="37713">
      <c r="A37713" s="1"/>
      <c r="B37713" s="1"/>
      <c r="C37713" s="1"/>
      <c r="D37713" s="8"/>
      <c r="E37713" s="1"/>
      <c r="F37713" s="1"/>
      <c r="G37713" s="1"/>
      <c r="H37713" s="1"/>
    </row>
    <row r="37714">
      <c r="A37714" s="1"/>
      <c r="B37714" s="1"/>
      <c r="C37714" s="1"/>
      <c r="D37714" s="8"/>
      <c r="E37714" s="1"/>
      <c r="F37714" s="1"/>
      <c r="G37714" s="1"/>
      <c r="H37714" s="1"/>
    </row>
    <row r="37715">
      <c r="A37715" s="1"/>
      <c r="B37715" s="1"/>
      <c r="C37715" s="1"/>
      <c r="D37715" s="8"/>
      <c r="E37715" s="1"/>
      <c r="F37715" s="1"/>
      <c r="G37715" s="1"/>
      <c r="H37715" s="1"/>
    </row>
    <row r="37716">
      <c r="A37716" s="1"/>
      <c r="B37716" s="1"/>
      <c r="C37716" s="1"/>
      <c r="D37716" s="8"/>
      <c r="E37716" s="1"/>
      <c r="F37716" s="1"/>
      <c r="G37716" s="1"/>
      <c r="H37716" s="1"/>
    </row>
    <row r="37717">
      <c r="A37717" s="1"/>
      <c r="B37717" s="1"/>
      <c r="C37717" s="1"/>
      <c r="D37717" s="8"/>
      <c r="E37717" s="1"/>
      <c r="F37717" s="1"/>
      <c r="G37717" s="1"/>
      <c r="H37717" s="1"/>
    </row>
    <row r="37718">
      <c r="A37718" s="1"/>
      <c r="B37718" s="1"/>
      <c r="C37718" s="1"/>
      <c r="D37718" s="8"/>
      <c r="E37718" s="1"/>
      <c r="F37718" s="1"/>
      <c r="G37718" s="1"/>
      <c r="H37718" s="1"/>
    </row>
    <row r="37719">
      <c r="A37719" s="1"/>
      <c r="B37719" s="1"/>
      <c r="C37719" s="1"/>
      <c r="D37719" s="8"/>
      <c r="E37719" s="1"/>
      <c r="F37719" s="1"/>
      <c r="G37719" s="1"/>
      <c r="H37719" s="1"/>
    </row>
    <row r="37720">
      <c r="A37720" s="1"/>
      <c r="B37720" s="1"/>
      <c r="C37720" s="1"/>
      <c r="D37720" s="8"/>
      <c r="E37720" s="1"/>
      <c r="F37720" s="1"/>
      <c r="G37720" s="1"/>
      <c r="H37720" s="1"/>
    </row>
    <row r="37721">
      <c r="A37721" s="1"/>
      <c r="B37721" s="1"/>
      <c r="C37721" s="1"/>
      <c r="D37721" s="8"/>
      <c r="E37721" s="1"/>
      <c r="F37721" s="1"/>
      <c r="G37721" s="1"/>
      <c r="H37721" s="1"/>
    </row>
    <row r="37722">
      <c r="A37722" s="1"/>
      <c r="B37722" s="1"/>
      <c r="C37722" s="1"/>
      <c r="D37722" s="8"/>
      <c r="E37722" s="1"/>
      <c r="F37722" s="1"/>
      <c r="G37722" s="1"/>
      <c r="H37722" s="1"/>
    </row>
    <row r="37723">
      <c r="A37723" s="1"/>
      <c r="B37723" s="1"/>
      <c r="C37723" s="1"/>
      <c r="D37723" s="8"/>
      <c r="E37723" s="1"/>
      <c r="F37723" s="1"/>
      <c r="G37723" s="1"/>
      <c r="H37723" s="1"/>
    </row>
    <row r="37724">
      <c r="A37724" s="1"/>
      <c r="B37724" s="1"/>
      <c r="C37724" s="1"/>
      <c r="D37724" s="8"/>
      <c r="E37724" s="1"/>
      <c r="F37724" s="1"/>
      <c r="G37724" s="1"/>
      <c r="H37724" s="1"/>
    </row>
    <row r="37725">
      <c r="A37725" s="1"/>
      <c r="B37725" s="1"/>
      <c r="C37725" s="1"/>
      <c r="D37725" s="8"/>
      <c r="E37725" s="1"/>
      <c r="F37725" s="1"/>
      <c r="G37725" s="1"/>
      <c r="H37725" s="1"/>
    </row>
    <row r="37726">
      <c r="A37726" s="1"/>
      <c r="B37726" s="1"/>
      <c r="C37726" s="1"/>
      <c r="D37726" s="8"/>
      <c r="E37726" s="1"/>
      <c r="F37726" s="1"/>
      <c r="G37726" s="1"/>
      <c r="H37726" s="1"/>
    </row>
    <row r="37727">
      <c r="A37727" s="1"/>
      <c r="B37727" s="1"/>
      <c r="C37727" s="1"/>
      <c r="D37727" s="8"/>
      <c r="E37727" s="1"/>
      <c r="F37727" s="1"/>
      <c r="G37727" s="1"/>
      <c r="H37727" s="1"/>
    </row>
    <row r="37728">
      <c r="A37728" s="1"/>
      <c r="B37728" s="1"/>
      <c r="C37728" s="1"/>
      <c r="D37728" s="8"/>
      <c r="E37728" s="1"/>
      <c r="F37728" s="1"/>
      <c r="G37728" s="1"/>
      <c r="H37728" s="1"/>
    </row>
    <row r="37729">
      <c r="A37729" s="1"/>
      <c r="B37729" s="1"/>
      <c r="C37729" s="1"/>
      <c r="D37729" s="8"/>
      <c r="E37729" s="1"/>
      <c r="F37729" s="1"/>
      <c r="G37729" s="1"/>
      <c r="H37729" s="1"/>
    </row>
    <row r="37730">
      <c r="A37730" s="1"/>
      <c r="B37730" s="1"/>
      <c r="C37730" s="1"/>
      <c r="D37730" s="8"/>
      <c r="E37730" s="1"/>
      <c r="F37730" s="1"/>
      <c r="G37730" s="1"/>
      <c r="H37730" s="1"/>
    </row>
    <row r="37731">
      <c r="A37731" s="1"/>
      <c r="B37731" s="1"/>
      <c r="C37731" s="1"/>
      <c r="D37731" s="8"/>
      <c r="E37731" s="1"/>
      <c r="F37731" s="1"/>
      <c r="G37731" s="1"/>
      <c r="H37731" s="1"/>
    </row>
    <row r="37732">
      <c r="A37732" s="1"/>
      <c r="B37732" s="1"/>
      <c r="C37732" s="1"/>
      <c r="D37732" s="8"/>
      <c r="E37732" s="1"/>
      <c r="F37732" s="1"/>
      <c r="G37732" s="1"/>
      <c r="H37732" s="1"/>
    </row>
    <row r="37733">
      <c r="A37733" s="1"/>
      <c r="B37733" s="1"/>
      <c r="C37733" s="1"/>
      <c r="D37733" s="8"/>
      <c r="E37733" s="1"/>
      <c r="F37733" s="1"/>
      <c r="G37733" s="1"/>
      <c r="H37733" s="1"/>
    </row>
    <row r="37734">
      <c r="A37734" s="1"/>
      <c r="B37734" s="1"/>
      <c r="C37734" s="1"/>
      <c r="D37734" s="8"/>
      <c r="E37734" s="1"/>
      <c r="F37734" s="1"/>
      <c r="G37734" s="1"/>
      <c r="H37734" s="1"/>
    </row>
    <row r="37735">
      <c r="A37735" s="1"/>
      <c r="B37735" s="1"/>
      <c r="C37735" s="1"/>
      <c r="D37735" s="8"/>
      <c r="E37735" s="1"/>
      <c r="F37735" s="1"/>
      <c r="G37735" s="1"/>
      <c r="H37735" s="1"/>
    </row>
    <row r="37736">
      <c r="A37736" s="1"/>
      <c r="B37736" s="1"/>
      <c r="C37736" s="1"/>
      <c r="D37736" s="8"/>
      <c r="E37736" s="1"/>
      <c r="F37736" s="1"/>
      <c r="G37736" s="1"/>
      <c r="H37736" s="1"/>
    </row>
    <row r="37737">
      <c r="A37737" s="1"/>
      <c r="B37737" s="1"/>
      <c r="C37737" s="1"/>
      <c r="D37737" s="8"/>
      <c r="E37737" s="1"/>
      <c r="F37737" s="1"/>
      <c r="G37737" s="1"/>
      <c r="H37737" s="1"/>
    </row>
    <row r="37738">
      <c r="A37738" s="1"/>
      <c r="B37738" s="1"/>
      <c r="C37738" s="1"/>
      <c r="D37738" s="8"/>
      <c r="E37738" s="1"/>
      <c r="F37738" s="1"/>
      <c r="G37738" s="1"/>
      <c r="H37738" s="1"/>
    </row>
    <row r="37739">
      <c r="A37739" s="1"/>
      <c r="B37739" s="1"/>
      <c r="C37739" s="1"/>
      <c r="D37739" s="8"/>
      <c r="E37739" s="1"/>
      <c r="F37739" s="1"/>
      <c r="G37739" s="1"/>
      <c r="H37739" s="1"/>
    </row>
    <row r="37740">
      <c r="A37740" s="1"/>
      <c r="B37740" s="1"/>
      <c r="C37740" s="1"/>
      <c r="D37740" s="8"/>
      <c r="E37740" s="1"/>
      <c r="F37740" s="1"/>
      <c r="G37740" s="1"/>
      <c r="H37740" s="1"/>
    </row>
    <row r="37741">
      <c r="A37741" s="1"/>
      <c r="B37741" s="1"/>
      <c r="C37741" s="1"/>
      <c r="D37741" s="8"/>
      <c r="E37741" s="1"/>
      <c r="F37741" s="1"/>
      <c r="G37741" s="1"/>
      <c r="H37741" s="1"/>
    </row>
    <row r="37742">
      <c r="A37742" s="1"/>
      <c r="B37742" s="1"/>
      <c r="C37742" s="1"/>
      <c r="D37742" s="8"/>
      <c r="E37742" s="1"/>
      <c r="F37742" s="1"/>
      <c r="G37742" s="1"/>
      <c r="H37742" s="1"/>
    </row>
    <row r="37743">
      <c r="A37743" s="1"/>
      <c r="B37743" s="1"/>
      <c r="C37743" s="1"/>
      <c r="D37743" s="8"/>
      <c r="E37743" s="1"/>
      <c r="F37743" s="1"/>
      <c r="G37743" s="1"/>
      <c r="H37743" s="1"/>
    </row>
    <row r="37744">
      <c r="A37744" s="1"/>
      <c r="B37744" s="1"/>
      <c r="C37744" s="1"/>
      <c r="D37744" s="8"/>
      <c r="E37744" s="1"/>
      <c r="F37744" s="1"/>
      <c r="G37744" s="1"/>
      <c r="H37744" s="1"/>
    </row>
    <row r="37745">
      <c r="A37745" s="1"/>
      <c r="B37745" s="1"/>
      <c r="C37745" s="1"/>
      <c r="D37745" s="8"/>
      <c r="E37745" s="1"/>
      <c r="F37745" s="1"/>
      <c r="G37745" s="1"/>
      <c r="H37745" s="1"/>
    </row>
    <row r="37746">
      <c r="A37746" s="1"/>
      <c r="B37746" s="1"/>
      <c r="C37746" s="1"/>
      <c r="D37746" s="8"/>
      <c r="E37746" s="1"/>
      <c r="F37746" s="1"/>
      <c r="G37746" s="1"/>
      <c r="H37746" s="1"/>
    </row>
    <row r="37747">
      <c r="A37747" s="1"/>
      <c r="B37747" s="1"/>
      <c r="C37747" s="1"/>
      <c r="D37747" s="8"/>
      <c r="E37747" s="1"/>
      <c r="F37747" s="1"/>
      <c r="G37747" s="1"/>
      <c r="H37747" s="1"/>
    </row>
    <row r="37748">
      <c r="A37748" s="1"/>
      <c r="B37748" s="1"/>
      <c r="C37748" s="1"/>
      <c r="D37748" s="8"/>
      <c r="E37748" s="1"/>
      <c r="F37748" s="1"/>
      <c r="G37748" s="1"/>
      <c r="H37748" s="1"/>
    </row>
    <row r="37749">
      <c r="A37749" s="1"/>
      <c r="B37749" s="1"/>
      <c r="C37749" s="1"/>
      <c r="D37749" s="8"/>
      <c r="E37749" s="1"/>
      <c r="F37749" s="1"/>
      <c r="G37749" s="1"/>
      <c r="H37749" s="1"/>
    </row>
    <row r="37750">
      <c r="A37750" s="1"/>
      <c r="B37750" s="1"/>
      <c r="C37750" s="1"/>
      <c r="D37750" s="8"/>
      <c r="E37750" s="1"/>
      <c r="F37750" s="1"/>
      <c r="G37750" s="1"/>
      <c r="H37750" s="1"/>
    </row>
    <row r="37751">
      <c r="A37751" s="1"/>
      <c r="B37751" s="1"/>
      <c r="C37751" s="1"/>
      <c r="D37751" s="8"/>
      <c r="E37751" s="1"/>
      <c r="F37751" s="1"/>
      <c r="G37751" s="1"/>
      <c r="H37751" s="1"/>
    </row>
    <row r="37752">
      <c r="A37752" s="1"/>
      <c r="B37752" s="1"/>
      <c r="C37752" s="1"/>
      <c r="D37752" s="8"/>
      <c r="E37752" s="1"/>
      <c r="F37752" s="1"/>
      <c r="G37752" s="1"/>
      <c r="H37752" s="1"/>
    </row>
    <row r="37753">
      <c r="A37753" s="1"/>
      <c r="B37753" s="1"/>
      <c r="C37753" s="1"/>
      <c r="D37753" s="8"/>
      <c r="E37753" s="1"/>
      <c r="F37753" s="1"/>
      <c r="G37753" s="1"/>
      <c r="H37753" s="1"/>
    </row>
    <row r="37754">
      <c r="A37754" s="1"/>
      <c r="B37754" s="1"/>
      <c r="C37754" s="1"/>
      <c r="D37754" s="8"/>
      <c r="E37754" s="1"/>
      <c r="F37754" s="1"/>
      <c r="G37754" s="1"/>
      <c r="H37754" s="1"/>
    </row>
    <row r="37755">
      <c r="A37755" s="1"/>
      <c r="B37755" s="1"/>
      <c r="C37755" s="1"/>
      <c r="D37755" s="8"/>
      <c r="E37755" s="1"/>
      <c r="F37755" s="1"/>
      <c r="G37755" s="1"/>
      <c r="H37755" s="1"/>
    </row>
    <row r="37756">
      <c r="A37756" s="1"/>
      <c r="B37756" s="1"/>
      <c r="C37756" s="1"/>
      <c r="D37756" s="8"/>
      <c r="E37756" s="1"/>
      <c r="F37756" s="1"/>
      <c r="G37756" s="1"/>
      <c r="H37756" s="1"/>
    </row>
    <row r="37757">
      <c r="A37757" s="1"/>
      <c r="B37757" s="1"/>
      <c r="C37757" s="1"/>
      <c r="D37757" s="8"/>
      <c r="E37757" s="1"/>
      <c r="F37757" s="1"/>
      <c r="G37757" s="1"/>
      <c r="H37757" s="1"/>
    </row>
    <row r="37758">
      <c r="A37758" s="1"/>
      <c r="B37758" s="1"/>
      <c r="C37758" s="1"/>
      <c r="D37758" s="8"/>
      <c r="E37758" s="1"/>
      <c r="F37758" s="1"/>
      <c r="G37758" s="1"/>
      <c r="H37758" s="1"/>
    </row>
    <row r="37759">
      <c r="A37759" s="1"/>
      <c r="B37759" s="1"/>
      <c r="C37759" s="1"/>
      <c r="D37759" s="8"/>
      <c r="E37759" s="1"/>
      <c r="F37759" s="1"/>
      <c r="G37759" s="1"/>
      <c r="H37759" s="1"/>
    </row>
    <row r="37760">
      <c r="A37760" s="1"/>
      <c r="B37760" s="1"/>
      <c r="C37760" s="1"/>
      <c r="D37760" s="8"/>
      <c r="E37760" s="1"/>
      <c r="F37760" s="1"/>
      <c r="G37760" s="1"/>
      <c r="H37760" s="1"/>
    </row>
    <row r="37761">
      <c r="A37761" s="1"/>
      <c r="B37761" s="1"/>
      <c r="C37761" s="1"/>
      <c r="D37761" s="8"/>
      <c r="E37761" s="1"/>
      <c r="F37761" s="1"/>
      <c r="G37761" s="1"/>
      <c r="H37761" s="1"/>
    </row>
    <row r="37762">
      <c r="A37762" s="1"/>
      <c r="B37762" s="1"/>
      <c r="C37762" s="1"/>
      <c r="D37762" s="8"/>
      <c r="E37762" s="1"/>
      <c r="F37762" s="1"/>
      <c r="G37762" s="1"/>
      <c r="H37762" s="1"/>
    </row>
    <row r="37763">
      <c r="A37763" s="1"/>
      <c r="B37763" s="1"/>
      <c r="C37763" s="1"/>
      <c r="D37763" s="8"/>
      <c r="E37763" s="1"/>
      <c r="F37763" s="1"/>
      <c r="G37763" s="1"/>
      <c r="H37763" s="1"/>
    </row>
    <row r="37764">
      <c r="A37764" s="1"/>
      <c r="B37764" s="1"/>
      <c r="C37764" s="1"/>
      <c r="D37764" s="8"/>
      <c r="E37764" s="1"/>
      <c r="F37764" s="1"/>
      <c r="G37764" s="1"/>
      <c r="H37764" s="1"/>
    </row>
    <row r="37765">
      <c r="A37765" s="1"/>
      <c r="B37765" s="1"/>
      <c r="C37765" s="1"/>
      <c r="D37765" s="8"/>
      <c r="E37765" s="1"/>
      <c r="F37765" s="1"/>
      <c r="G37765" s="1"/>
      <c r="H37765" s="1"/>
    </row>
    <row r="37766">
      <c r="A37766" s="1"/>
      <c r="B37766" s="1"/>
      <c r="C37766" s="1"/>
      <c r="D37766" s="8"/>
      <c r="E37766" s="1"/>
      <c r="F37766" s="1"/>
      <c r="G37766" s="1"/>
      <c r="H37766" s="1"/>
    </row>
    <row r="37767">
      <c r="A37767" s="1"/>
      <c r="B37767" s="1"/>
      <c r="C37767" s="1"/>
      <c r="D37767" s="8"/>
      <c r="E37767" s="1"/>
      <c r="F37767" s="1"/>
      <c r="G37767" s="1"/>
      <c r="H37767" s="1"/>
    </row>
    <row r="37768">
      <c r="A37768" s="1"/>
      <c r="B37768" s="1"/>
      <c r="C37768" s="1"/>
      <c r="D37768" s="8"/>
      <c r="E37768" s="1"/>
      <c r="F37768" s="1"/>
      <c r="G37768" s="1"/>
      <c r="H37768" s="1"/>
    </row>
    <row r="37769">
      <c r="A37769" s="1"/>
      <c r="B37769" s="1"/>
      <c r="C37769" s="1"/>
      <c r="D37769" s="8"/>
      <c r="E37769" s="1"/>
      <c r="F37769" s="1"/>
      <c r="G37769" s="1"/>
      <c r="H37769" s="1"/>
    </row>
    <row r="37770">
      <c r="A37770" s="1"/>
      <c r="B37770" s="1"/>
      <c r="C37770" s="1"/>
      <c r="D37770" s="8"/>
      <c r="E37770" s="1"/>
      <c r="F37770" s="1"/>
      <c r="G37770" s="1"/>
      <c r="H37770" s="1"/>
    </row>
    <row r="37771">
      <c r="A37771" s="1"/>
      <c r="B37771" s="1"/>
      <c r="C37771" s="1"/>
      <c r="D37771" s="8"/>
      <c r="E37771" s="1"/>
      <c r="F37771" s="1"/>
      <c r="G37771" s="1"/>
      <c r="H37771" s="1"/>
    </row>
    <row r="37772">
      <c r="A37772" s="1"/>
      <c r="B37772" s="1"/>
      <c r="C37772" s="1"/>
      <c r="D37772" s="8"/>
      <c r="E37772" s="1"/>
      <c r="F37772" s="1"/>
      <c r="G37772" s="1"/>
      <c r="H37772" s="1"/>
    </row>
    <row r="37773">
      <c r="A37773" s="1"/>
      <c r="B37773" s="1"/>
      <c r="C37773" s="1"/>
      <c r="D37773" s="8"/>
      <c r="E37773" s="1"/>
      <c r="F37773" s="1"/>
      <c r="G37773" s="1"/>
      <c r="H37773" s="1"/>
    </row>
    <row r="37774">
      <c r="A37774" s="1"/>
      <c r="B37774" s="1"/>
      <c r="C37774" s="1"/>
      <c r="D37774" s="8"/>
      <c r="E37774" s="1"/>
      <c r="F37774" s="1"/>
      <c r="G37774" s="1"/>
      <c r="H37774" s="1"/>
    </row>
    <row r="37775">
      <c r="A37775" s="1"/>
      <c r="B37775" s="1"/>
      <c r="C37775" s="1"/>
      <c r="D37775" s="8"/>
      <c r="E37775" s="1"/>
      <c r="F37775" s="1"/>
      <c r="G37775" s="1"/>
      <c r="H37775" s="1"/>
    </row>
    <row r="37776">
      <c r="A37776" s="1"/>
      <c r="B37776" s="1"/>
      <c r="C37776" s="1"/>
      <c r="D37776" s="8"/>
      <c r="E37776" s="1"/>
      <c r="F37776" s="1"/>
      <c r="G37776" s="1"/>
      <c r="H37776" s="1"/>
    </row>
    <row r="37777">
      <c r="A37777" s="1"/>
      <c r="B37777" s="1"/>
      <c r="C37777" s="1"/>
      <c r="D37777" s="8"/>
      <c r="E37777" s="1"/>
      <c r="F37777" s="1"/>
      <c r="G37777" s="1"/>
      <c r="H37777" s="1"/>
    </row>
    <row r="37778">
      <c r="A37778" s="1"/>
      <c r="B37778" s="1"/>
      <c r="C37778" s="1"/>
      <c r="D37778" s="8"/>
      <c r="E37778" s="1"/>
      <c r="F37778" s="1"/>
      <c r="G37778" s="1"/>
      <c r="H37778" s="1"/>
    </row>
    <row r="37779">
      <c r="A37779" s="1"/>
      <c r="B37779" s="1"/>
      <c r="C37779" s="1"/>
      <c r="D37779" s="8"/>
      <c r="E37779" s="1"/>
      <c r="F37779" s="1"/>
      <c r="G37779" s="1"/>
      <c r="H37779" s="1"/>
    </row>
    <row r="37780">
      <c r="A37780" s="1"/>
      <c r="B37780" s="1"/>
      <c r="C37780" s="1"/>
      <c r="D37780" s="8"/>
      <c r="E37780" s="1"/>
      <c r="F37780" s="1"/>
      <c r="G37780" s="1"/>
      <c r="H37780" s="1"/>
    </row>
    <row r="37781">
      <c r="A37781" s="1"/>
      <c r="B37781" s="1"/>
      <c r="C37781" s="1"/>
      <c r="D37781" s="8"/>
      <c r="E37781" s="1"/>
      <c r="F37781" s="1"/>
      <c r="G37781" s="1"/>
      <c r="H37781" s="1"/>
    </row>
    <row r="37782">
      <c r="A37782" s="1"/>
      <c r="B37782" s="1"/>
      <c r="C37782" s="1"/>
      <c r="D37782" s="8"/>
      <c r="E37782" s="1"/>
      <c r="F37782" s="1"/>
      <c r="G37782" s="1"/>
      <c r="H37782" s="1"/>
    </row>
    <row r="37783">
      <c r="A37783" s="1"/>
      <c r="B37783" s="1"/>
      <c r="C37783" s="1"/>
      <c r="D37783" s="8"/>
      <c r="E37783" s="1"/>
      <c r="F37783" s="1"/>
      <c r="G37783" s="1"/>
      <c r="H37783" s="1"/>
    </row>
    <row r="37784">
      <c r="A37784" s="1"/>
      <c r="B37784" s="1"/>
      <c r="C37784" s="1"/>
      <c r="D37784" s="8"/>
      <c r="E37784" s="1"/>
      <c r="F37784" s="1"/>
      <c r="G37784" s="1"/>
      <c r="H37784" s="1"/>
    </row>
    <row r="37785">
      <c r="A37785" s="1"/>
      <c r="B37785" s="1"/>
      <c r="C37785" s="1"/>
      <c r="D37785" s="8"/>
      <c r="E37785" s="1"/>
      <c r="F37785" s="1"/>
      <c r="G37785" s="1"/>
      <c r="H37785" s="1"/>
    </row>
    <row r="37786">
      <c r="A37786" s="1"/>
      <c r="B37786" s="1"/>
      <c r="C37786" s="1"/>
      <c r="D37786" s="8"/>
      <c r="E37786" s="1"/>
      <c r="F37786" s="1"/>
      <c r="G37786" s="1"/>
      <c r="H37786" s="1"/>
    </row>
    <row r="37787">
      <c r="A37787" s="1"/>
      <c r="B37787" s="1"/>
      <c r="C37787" s="1"/>
      <c r="D37787" s="8"/>
      <c r="E37787" s="1"/>
      <c r="F37787" s="1"/>
      <c r="G37787" s="1"/>
      <c r="H37787" s="1"/>
    </row>
    <row r="37788">
      <c r="A37788" s="1"/>
      <c r="B37788" s="1"/>
      <c r="C37788" s="1"/>
      <c r="D37788" s="8"/>
      <c r="E37788" s="1"/>
      <c r="F37788" s="1"/>
      <c r="G37788" s="1"/>
      <c r="H37788" s="1"/>
    </row>
    <row r="37789">
      <c r="A37789" s="1"/>
      <c r="B37789" s="1"/>
      <c r="C37789" s="1"/>
      <c r="D37789" s="8"/>
      <c r="E37789" s="1"/>
      <c r="F37789" s="1"/>
      <c r="G37789" s="1"/>
      <c r="H37789" s="1"/>
    </row>
    <row r="37790">
      <c r="A37790" s="1"/>
      <c r="B37790" s="1"/>
      <c r="C37790" s="1"/>
      <c r="D37790" s="8"/>
      <c r="E37790" s="1"/>
      <c r="F37790" s="1"/>
      <c r="G37790" s="1"/>
      <c r="H37790" s="1"/>
    </row>
    <row r="37791">
      <c r="A37791" s="1"/>
      <c r="B37791" s="1"/>
      <c r="C37791" s="1"/>
      <c r="D37791" s="8"/>
      <c r="E37791" s="1"/>
      <c r="F37791" s="1"/>
      <c r="G37791" s="1"/>
      <c r="H37791" s="1"/>
    </row>
    <row r="37792">
      <c r="A37792" s="1"/>
      <c r="B37792" s="1"/>
      <c r="C37792" s="1"/>
      <c r="D37792" s="8"/>
      <c r="E37792" s="1"/>
      <c r="F37792" s="1"/>
      <c r="G37792" s="1"/>
      <c r="H37792" s="1"/>
    </row>
    <row r="37793">
      <c r="A37793" s="1"/>
      <c r="B37793" s="1"/>
      <c r="C37793" s="1"/>
      <c r="D37793" s="8"/>
      <c r="E37793" s="1"/>
      <c r="F37793" s="1"/>
      <c r="G37793" s="1"/>
      <c r="H37793" s="1"/>
    </row>
    <row r="37794">
      <c r="A37794" s="1"/>
      <c r="B37794" s="1"/>
      <c r="C37794" s="1"/>
      <c r="D37794" s="8"/>
      <c r="E37794" s="1"/>
      <c r="F37794" s="1"/>
      <c r="G37794" s="1"/>
      <c r="H37794" s="1"/>
    </row>
    <row r="37795">
      <c r="A37795" s="1"/>
      <c r="B37795" s="1"/>
      <c r="C37795" s="1"/>
      <c r="D37795" s="8"/>
      <c r="E37795" s="1"/>
      <c r="F37795" s="1"/>
      <c r="G37795" s="1"/>
      <c r="H37795" s="1"/>
    </row>
    <row r="37796">
      <c r="A37796" s="1"/>
      <c r="B37796" s="1"/>
      <c r="C37796" s="1"/>
      <c r="D37796" s="8"/>
      <c r="E37796" s="1"/>
      <c r="F37796" s="1"/>
      <c r="G37796" s="1"/>
      <c r="H37796" s="1"/>
    </row>
    <row r="37797">
      <c r="A37797" s="1"/>
      <c r="B37797" s="1"/>
      <c r="C37797" s="1"/>
      <c r="D37797" s="8"/>
      <c r="E37797" s="1"/>
      <c r="F37797" s="1"/>
      <c r="G37797" s="1"/>
      <c r="H37797" s="1"/>
    </row>
    <row r="37798">
      <c r="A37798" s="1"/>
      <c r="B37798" s="1"/>
      <c r="C37798" s="1"/>
      <c r="D37798" s="8"/>
      <c r="E37798" s="1"/>
      <c r="F37798" s="1"/>
      <c r="G37798" s="1"/>
      <c r="H37798" s="1"/>
    </row>
    <row r="37799">
      <c r="A37799" s="1"/>
      <c r="B37799" s="1"/>
      <c r="C37799" s="1"/>
      <c r="D37799" s="8"/>
      <c r="E37799" s="1"/>
      <c r="F37799" s="1"/>
      <c r="G37799" s="1"/>
      <c r="H37799" s="1"/>
    </row>
    <row r="37800">
      <c r="A37800" s="1"/>
      <c r="B37800" s="1"/>
      <c r="C37800" s="1"/>
      <c r="D37800" s="8"/>
      <c r="E37800" s="1"/>
      <c r="F37800" s="1"/>
      <c r="G37800" s="1"/>
      <c r="H37800" s="1"/>
    </row>
    <row r="37801">
      <c r="A37801" s="1"/>
      <c r="B37801" s="1"/>
      <c r="C37801" s="1"/>
      <c r="D37801" s="8"/>
      <c r="E37801" s="1"/>
      <c r="F37801" s="1"/>
      <c r="G37801" s="1"/>
      <c r="H37801" s="1"/>
    </row>
    <row r="37802">
      <c r="A37802" s="1"/>
      <c r="B37802" s="1"/>
      <c r="C37802" s="1"/>
      <c r="D37802" s="8"/>
      <c r="E37802" s="1"/>
      <c r="F37802" s="1"/>
      <c r="G37802" s="1"/>
      <c r="H37802" s="1"/>
    </row>
    <row r="37803">
      <c r="A37803" s="1"/>
      <c r="B37803" s="1"/>
      <c r="C37803" s="1"/>
      <c r="D37803" s="8"/>
      <c r="E37803" s="1"/>
      <c r="F37803" s="1"/>
      <c r="G37803" s="1"/>
      <c r="H37803" s="1"/>
    </row>
    <row r="37804">
      <c r="A37804" s="1"/>
      <c r="B37804" s="1"/>
      <c r="C37804" s="1"/>
      <c r="D37804" s="8"/>
      <c r="E37804" s="1"/>
      <c r="F37804" s="1"/>
      <c r="G37804" s="1"/>
      <c r="H37804" s="1"/>
    </row>
    <row r="37805">
      <c r="A37805" s="1"/>
      <c r="B37805" s="1"/>
      <c r="C37805" s="1"/>
      <c r="D37805" s="8"/>
      <c r="E37805" s="1"/>
      <c r="F37805" s="1"/>
      <c r="G37805" s="1"/>
      <c r="H37805" s="1"/>
    </row>
    <row r="37806">
      <c r="A37806" s="1"/>
      <c r="B37806" s="1"/>
      <c r="C37806" s="1"/>
      <c r="D37806" s="8"/>
      <c r="E37806" s="1"/>
      <c r="F37806" s="1"/>
      <c r="G37806" s="1"/>
      <c r="H37806" s="1"/>
    </row>
    <row r="37807">
      <c r="A37807" s="1"/>
      <c r="B37807" s="1"/>
      <c r="C37807" s="1"/>
      <c r="D37807" s="8"/>
      <c r="E37807" s="1"/>
      <c r="F37807" s="1"/>
      <c r="G37807" s="1"/>
      <c r="H37807" s="1"/>
    </row>
    <row r="37808">
      <c r="A37808" s="1"/>
      <c r="B37808" s="1"/>
      <c r="C37808" s="1"/>
      <c r="D37808" s="8"/>
      <c r="E37808" s="1"/>
      <c r="F37808" s="1"/>
      <c r="G37808" s="1"/>
      <c r="H37808" s="1"/>
    </row>
    <row r="37809">
      <c r="A37809" s="1"/>
      <c r="B37809" s="1"/>
      <c r="C37809" s="1"/>
      <c r="D37809" s="8"/>
      <c r="E37809" s="1"/>
      <c r="F37809" s="1"/>
      <c r="G37809" s="1"/>
      <c r="H37809" s="1"/>
    </row>
    <row r="37810">
      <c r="A37810" s="1"/>
      <c r="B37810" s="1"/>
      <c r="C37810" s="1"/>
      <c r="D37810" s="8"/>
      <c r="E37810" s="1"/>
      <c r="F37810" s="1"/>
      <c r="G37810" s="1"/>
      <c r="H37810" s="1"/>
    </row>
    <row r="37811">
      <c r="A37811" s="1"/>
      <c r="B37811" s="1"/>
      <c r="C37811" s="1"/>
      <c r="D37811" s="8"/>
      <c r="E37811" s="1"/>
      <c r="F37811" s="1"/>
      <c r="G37811" s="1"/>
      <c r="H37811" s="1"/>
    </row>
    <row r="37812">
      <c r="A37812" s="1"/>
      <c r="B37812" s="1"/>
      <c r="C37812" s="1"/>
      <c r="D37812" s="8"/>
      <c r="E37812" s="1"/>
      <c r="F37812" s="1"/>
      <c r="G37812" s="1"/>
      <c r="H37812" s="1"/>
    </row>
    <row r="37813">
      <c r="A37813" s="1"/>
      <c r="B37813" s="1"/>
      <c r="C37813" s="1"/>
      <c r="D37813" s="8"/>
      <c r="E37813" s="1"/>
      <c r="F37813" s="1"/>
      <c r="G37813" s="1"/>
      <c r="H37813" s="1"/>
    </row>
    <row r="37814">
      <c r="A37814" s="1"/>
      <c r="B37814" s="1"/>
      <c r="C37814" s="1"/>
      <c r="D37814" s="8"/>
      <c r="E37814" s="1"/>
      <c r="F37814" s="1"/>
      <c r="G37814" s="1"/>
      <c r="H37814" s="1"/>
    </row>
    <row r="37815">
      <c r="A37815" s="1"/>
      <c r="B37815" s="1"/>
      <c r="C37815" s="1"/>
      <c r="D37815" s="8"/>
      <c r="E37815" s="1"/>
      <c r="F37815" s="1"/>
      <c r="G37815" s="1"/>
      <c r="H37815" s="1"/>
    </row>
    <row r="37816">
      <c r="A37816" s="1"/>
      <c r="B37816" s="1"/>
      <c r="C37816" s="1"/>
      <c r="D37816" s="8"/>
      <c r="E37816" s="1"/>
      <c r="F37816" s="1"/>
      <c r="G37816" s="1"/>
      <c r="H37816" s="1"/>
    </row>
    <row r="37817">
      <c r="A37817" s="1"/>
      <c r="B37817" s="1"/>
      <c r="C37817" s="1"/>
      <c r="D37817" s="8"/>
      <c r="E37817" s="1"/>
      <c r="F37817" s="1"/>
      <c r="G37817" s="1"/>
      <c r="H37817" s="1"/>
    </row>
    <row r="37818">
      <c r="A37818" s="1"/>
      <c r="B37818" s="1"/>
      <c r="C37818" s="1"/>
      <c r="D37818" s="8"/>
      <c r="E37818" s="1"/>
      <c r="F37818" s="1"/>
      <c r="G37818" s="1"/>
      <c r="H37818" s="1"/>
    </row>
    <row r="37819">
      <c r="A37819" s="1"/>
      <c r="B37819" s="1"/>
      <c r="C37819" s="1"/>
      <c r="D37819" s="8"/>
      <c r="E37819" s="1"/>
      <c r="F37819" s="1"/>
      <c r="G37819" s="1"/>
      <c r="H37819" s="1"/>
    </row>
    <row r="37820">
      <c r="A37820" s="1"/>
      <c r="B37820" s="1"/>
      <c r="C37820" s="1"/>
      <c r="D37820" s="8"/>
      <c r="E37820" s="1"/>
      <c r="F37820" s="1"/>
      <c r="G37820" s="1"/>
      <c r="H37820" s="1"/>
    </row>
    <row r="37821">
      <c r="A37821" s="1"/>
      <c r="B37821" s="1"/>
      <c r="C37821" s="1"/>
      <c r="D37821" s="8"/>
      <c r="E37821" s="1"/>
      <c r="F37821" s="1"/>
      <c r="G37821" s="1"/>
      <c r="H37821" s="1"/>
    </row>
    <row r="37822">
      <c r="A37822" s="1"/>
      <c r="B37822" s="1"/>
      <c r="C37822" s="1"/>
      <c r="D37822" s="8"/>
      <c r="E37822" s="1"/>
      <c r="F37822" s="1"/>
      <c r="G37822" s="1"/>
      <c r="H37822" s="1"/>
    </row>
    <row r="37823">
      <c r="A37823" s="1"/>
      <c r="B37823" s="1"/>
      <c r="C37823" s="1"/>
      <c r="D37823" s="8"/>
      <c r="E37823" s="1"/>
      <c r="F37823" s="1"/>
      <c r="G37823" s="1"/>
      <c r="H37823" s="1"/>
    </row>
    <row r="37824">
      <c r="A37824" s="1"/>
      <c r="B37824" s="1"/>
      <c r="C37824" s="1"/>
      <c r="D37824" s="8"/>
      <c r="E37824" s="1"/>
      <c r="F37824" s="1"/>
      <c r="G37824" s="1"/>
      <c r="H37824" s="1"/>
    </row>
    <row r="37825">
      <c r="A37825" s="1"/>
      <c r="B37825" s="1"/>
      <c r="C37825" s="1"/>
      <c r="D37825" s="8"/>
      <c r="E37825" s="1"/>
      <c r="F37825" s="1"/>
      <c r="G37825" s="1"/>
      <c r="H37825" s="1"/>
    </row>
    <row r="37826">
      <c r="A37826" s="1"/>
      <c r="B37826" s="1"/>
      <c r="C37826" s="1"/>
      <c r="D37826" s="8"/>
      <c r="E37826" s="1"/>
      <c r="F37826" s="1"/>
      <c r="G37826" s="1"/>
      <c r="H37826" s="1"/>
    </row>
    <row r="37827">
      <c r="A37827" s="1"/>
      <c r="B37827" s="1"/>
      <c r="C37827" s="1"/>
      <c r="D37827" s="8"/>
      <c r="E37827" s="1"/>
      <c r="F37827" s="1"/>
      <c r="G37827" s="1"/>
      <c r="H37827" s="1"/>
    </row>
    <row r="37828">
      <c r="A37828" s="1"/>
      <c r="B37828" s="1"/>
      <c r="C37828" s="1"/>
      <c r="D37828" s="8"/>
      <c r="E37828" s="1"/>
      <c r="F37828" s="1"/>
      <c r="G37828" s="1"/>
      <c r="H37828" s="1"/>
    </row>
    <row r="37829">
      <c r="A37829" s="1"/>
      <c r="B37829" s="1"/>
      <c r="C37829" s="1"/>
      <c r="D37829" s="8"/>
      <c r="E37829" s="1"/>
      <c r="F37829" s="1"/>
      <c r="G37829" s="1"/>
      <c r="H37829" s="1"/>
    </row>
    <row r="37830">
      <c r="A37830" s="1"/>
      <c r="B37830" s="1"/>
      <c r="C37830" s="1"/>
      <c r="D37830" s="8"/>
      <c r="E37830" s="1"/>
      <c r="F37830" s="1"/>
      <c r="G37830" s="1"/>
      <c r="H37830" s="1"/>
    </row>
    <row r="37831">
      <c r="A37831" s="1"/>
      <c r="B37831" s="1"/>
      <c r="C37831" s="1"/>
      <c r="D37831" s="8"/>
      <c r="E37831" s="1"/>
      <c r="F37831" s="1"/>
      <c r="G37831" s="1"/>
      <c r="H37831" s="1"/>
    </row>
    <row r="37832">
      <c r="A37832" s="1"/>
      <c r="B37832" s="1"/>
      <c r="C37832" s="1"/>
      <c r="D37832" s="8"/>
      <c r="E37832" s="1"/>
      <c r="F37832" s="1"/>
      <c r="G37832" s="1"/>
      <c r="H37832" s="1"/>
    </row>
    <row r="37833">
      <c r="A37833" s="1"/>
      <c r="B37833" s="1"/>
      <c r="C37833" s="1"/>
      <c r="D37833" s="8"/>
      <c r="E37833" s="1"/>
      <c r="F37833" s="1"/>
      <c r="G37833" s="1"/>
      <c r="H37833" s="1"/>
    </row>
    <row r="37834">
      <c r="A37834" s="1"/>
      <c r="B37834" s="1"/>
      <c r="C37834" s="1"/>
      <c r="D37834" s="8"/>
      <c r="E37834" s="1"/>
      <c r="F37834" s="1"/>
      <c r="G37834" s="1"/>
      <c r="H37834" s="1"/>
    </row>
    <row r="37835">
      <c r="A37835" s="1"/>
      <c r="B37835" s="1"/>
      <c r="C37835" s="1"/>
      <c r="D37835" s="8"/>
      <c r="E37835" s="1"/>
      <c r="F37835" s="1"/>
      <c r="G37835" s="1"/>
      <c r="H37835" s="1"/>
    </row>
    <row r="37836">
      <c r="A37836" s="1"/>
      <c r="B37836" s="1"/>
      <c r="C37836" s="1"/>
      <c r="D37836" s="8"/>
      <c r="E37836" s="1"/>
      <c r="F37836" s="1"/>
      <c r="G37836" s="1"/>
      <c r="H37836" s="1"/>
    </row>
    <row r="37837">
      <c r="A37837" s="1"/>
      <c r="B37837" s="1"/>
      <c r="C37837" s="1"/>
      <c r="D37837" s="8"/>
      <c r="E37837" s="1"/>
      <c r="F37837" s="1"/>
      <c r="G37837" s="1"/>
      <c r="H37837" s="1"/>
    </row>
    <row r="37838">
      <c r="A37838" s="1"/>
      <c r="B37838" s="1"/>
      <c r="C37838" s="1"/>
      <c r="D37838" s="8"/>
      <c r="E37838" s="1"/>
      <c r="F37838" s="1"/>
      <c r="G37838" s="1"/>
      <c r="H37838" s="1"/>
    </row>
    <row r="37839">
      <c r="A37839" s="1"/>
      <c r="B37839" s="1"/>
      <c r="C37839" s="1"/>
      <c r="D37839" s="8"/>
      <c r="E37839" s="1"/>
      <c r="F37839" s="1"/>
      <c r="G37839" s="1"/>
      <c r="H37839" s="1"/>
    </row>
    <row r="37840">
      <c r="A37840" s="1"/>
      <c r="B37840" s="1"/>
      <c r="C37840" s="1"/>
      <c r="D37840" s="8"/>
      <c r="E37840" s="1"/>
      <c r="F37840" s="1"/>
      <c r="G37840" s="1"/>
      <c r="H37840" s="1"/>
    </row>
    <row r="37841">
      <c r="A37841" s="1"/>
      <c r="B37841" s="1"/>
      <c r="C37841" s="1"/>
      <c r="D37841" s="8"/>
      <c r="E37841" s="1"/>
      <c r="F37841" s="1"/>
      <c r="G37841" s="1"/>
      <c r="H37841" s="1"/>
    </row>
    <row r="37842">
      <c r="A37842" s="1"/>
      <c r="B37842" s="1"/>
      <c r="C37842" s="1"/>
      <c r="D37842" s="8"/>
      <c r="E37842" s="1"/>
      <c r="F37842" s="1"/>
      <c r="G37842" s="1"/>
      <c r="H37842" s="1"/>
    </row>
    <row r="37843">
      <c r="A37843" s="1"/>
      <c r="B37843" s="1"/>
      <c r="C37843" s="1"/>
      <c r="D37843" s="8"/>
      <c r="E37843" s="1"/>
      <c r="F37843" s="1"/>
      <c r="G37843" s="1"/>
      <c r="H37843" s="1"/>
    </row>
    <row r="37844">
      <c r="A37844" s="1"/>
      <c r="B37844" s="1"/>
      <c r="C37844" s="1"/>
      <c r="D37844" s="8"/>
      <c r="E37844" s="1"/>
      <c r="F37844" s="1"/>
      <c r="G37844" s="1"/>
      <c r="H37844" s="1"/>
    </row>
    <row r="37845">
      <c r="A37845" s="1"/>
      <c r="B37845" s="1"/>
      <c r="C37845" s="1"/>
      <c r="D37845" s="8"/>
      <c r="E37845" s="1"/>
      <c r="F37845" s="1"/>
      <c r="G37845" s="1"/>
      <c r="H37845" s="1"/>
    </row>
    <row r="37846">
      <c r="A37846" s="1"/>
      <c r="B37846" s="1"/>
      <c r="C37846" s="1"/>
      <c r="D37846" s="8"/>
      <c r="E37846" s="1"/>
      <c r="F37846" s="1"/>
      <c r="G37846" s="1"/>
      <c r="H37846" s="1"/>
    </row>
    <row r="37847">
      <c r="A37847" s="1"/>
      <c r="B37847" s="1"/>
      <c r="C37847" s="1"/>
      <c r="D37847" s="8"/>
      <c r="E37847" s="1"/>
      <c r="F37847" s="1"/>
      <c r="G37847" s="1"/>
      <c r="H37847" s="1"/>
    </row>
    <row r="37848">
      <c r="A37848" s="1"/>
      <c r="B37848" s="1"/>
      <c r="C37848" s="1"/>
      <c r="D37848" s="8"/>
      <c r="E37848" s="1"/>
      <c r="F37848" s="1"/>
      <c r="G37848" s="1"/>
      <c r="H37848" s="1"/>
    </row>
    <row r="37849">
      <c r="A37849" s="1"/>
      <c r="B37849" s="1"/>
      <c r="C37849" s="1"/>
      <c r="D37849" s="8"/>
      <c r="E37849" s="1"/>
      <c r="F37849" s="1"/>
      <c r="G37849" s="1"/>
      <c r="H37849" s="1"/>
    </row>
    <row r="37850">
      <c r="A37850" s="1"/>
      <c r="B37850" s="1"/>
      <c r="C37850" s="1"/>
      <c r="D37850" s="8"/>
      <c r="E37850" s="1"/>
      <c r="F37850" s="1"/>
      <c r="G37850" s="1"/>
      <c r="H37850" s="1"/>
    </row>
    <row r="37851">
      <c r="A37851" s="1"/>
      <c r="B37851" s="1"/>
      <c r="C37851" s="1"/>
      <c r="D37851" s="8"/>
      <c r="E37851" s="1"/>
      <c r="F37851" s="1"/>
      <c r="G37851" s="1"/>
      <c r="H37851" s="1"/>
    </row>
    <row r="37852">
      <c r="A37852" s="1"/>
      <c r="B37852" s="1"/>
      <c r="C37852" s="1"/>
      <c r="D37852" s="8"/>
      <c r="E37852" s="1"/>
      <c r="F37852" s="1"/>
      <c r="G37852" s="1"/>
      <c r="H37852" s="1"/>
    </row>
    <row r="37853">
      <c r="A37853" s="1"/>
      <c r="B37853" s="1"/>
      <c r="C37853" s="1"/>
      <c r="D37853" s="8"/>
      <c r="E37853" s="1"/>
      <c r="F37853" s="1"/>
      <c r="G37853" s="1"/>
      <c r="H37853" s="1"/>
    </row>
    <row r="37854">
      <c r="A37854" s="1"/>
      <c r="B37854" s="1"/>
      <c r="C37854" s="1"/>
      <c r="D37854" s="8"/>
      <c r="E37854" s="1"/>
      <c r="F37854" s="1"/>
      <c r="G37854" s="1"/>
      <c r="H37854" s="1"/>
    </row>
    <row r="37855">
      <c r="A37855" s="1"/>
      <c r="B37855" s="1"/>
      <c r="C37855" s="1"/>
      <c r="D37855" s="8"/>
      <c r="E37855" s="1"/>
      <c r="F37855" s="1"/>
      <c r="G37855" s="1"/>
      <c r="H37855" s="1"/>
    </row>
    <row r="37856">
      <c r="A37856" s="1"/>
      <c r="B37856" s="1"/>
      <c r="C37856" s="1"/>
      <c r="D37856" s="8"/>
      <c r="E37856" s="1"/>
      <c r="F37856" s="1"/>
      <c r="G37856" s="1"/>
      <c r="H37856" s="1"/>
    </row>
    <row r="37857">
      <c r="A37857" s="1"/>
      <c r="B37857" s="1"/>
      <c r="C37857" s="1"/>
      <c r="D37857" s="8"/>
      <c r="E37857" s="1"/>
      <c r="F37857" s="1"/>
      <c r="G37857" s="1"/>
      <c r="H37857" s="1"/>
    </row>
    <row r="37858">
      <c r="A37858" s="1"/>
      <c r="B37858" s="1"/>
      <c r="C37858" s="1"/>
      <c r="D37858" s="8"/>
      <c r="E37858" s="1"/>
      <c r="F37858" s="1"/>
      <c r="G37858" s="1"/>
      <c r="H37858" s="1"/>
    </row>
    <row r="37859">
      <c r="A37859" s="1"/>
      <c r="B37859" s="1"/>
      <c r="C37859" s="1"/>
      <c r="D37859" s="8"/>
      <c r="E37859" s="1"/>
      <c r="F37859" s="1"/>
      <c r="G37859" s="1"/>
      <c r="H37859" s="1"/>
    </row>
    <row r="37860">
      <c r="A37860" s="1"/>
      <c r="B37860" s="1"/>
      <c r="C37860" s="1"/>
      <c r="D37860" s="8"/>
      <c r="E37860" s="1"/>
      <c r="F37860" s="1"/>
      <c r="G37860" s="1"/>
      <c r="H37860" s="1"/>
    </row>
    <row r="37861">
      <c r="A37861" s="1"/>
      <c r="B37861" s="1"/>
      <c r="C37861" s="1"/>
      <c r="D37861" s="8"/>
      <c r="E37861" s="1"/>
      <c r="F37861" s="1"/>
      <c r="G37861" s="1"/>
      <c r="H37861" s="1"/>
    </row>
    <row r="37862">
      <c r="A37862" s="1"/>
      <c r="B37862" s="1"/>
      <c r="C37862" s="1"/>
      <c r="D37862" s="8"/>
      <c r="E37862" s="1"/>
      <c r="F37862" s="1"/>
      <c r="G37862" s="1"/>
      <c r="H37862" s="1"/>
    </row>
    <row r="37863">
      <c r="A37863" s="1"/>
      <c r="B37863" s="1"/>
      <c r="C37863" s="1"/>
      <c r="D37863" s="8"/>
      <c r="E37863" s="1"/>
      <c r="F37863" s="1"/>
      <c r="G37863" s="1"/>
      <c r="H37863" s="1"/>
    </row>
    <row r="37864">
      <c r="A37864" s="1"/>
      <c r="B37864" s="1"/>
      <c r="C37864" s="1"/>
      <c r="D37864" s="8"/>
      <c r="E37864" s="1"/>
      <c r="F37864" s="1"/>
      <c r="G37864" s="1"/>
      <c r="H37864" s="1"/>
    </row>
    <row r="37865">
      <c r="A37865" s="1"/>
      <c r="B37865" s="1"/>
      <c r="C37865" s="1"/>
      <c r="D37865" s="8"/>
      <c r="E37865" s="1"/>
      <c r="F37865" s="1"/>
      <c r="G37865" s="1"/>
      <c r="H37865" s="1"/>
    </row>
    <row r="37866">
      <c r="A37866" s="1"/>
      <c r="B37866" s="1"/>
      <c r="C37866" s="1"/>
      <c r="D37866" s="8"/>
      <c r="E37866" s="1"/>
      <c r="F37866" s="1"/>
      <c r="G37866" s="1"/>
      <c r="H37866" s="1"/>
    </row>
    <row r="37867">
      <c r="A37867" s="1"/>
      <c r="B37867" s="1"/>
      <c r="C37867" s="1"/>
      <c r="D37867" s="8"/>
      <c r="E37867" s="1"/>
      <c r="F37867" s="1"/>
      <c r="G37867" s="1"/>
      <c r="H37867" s="1"/>
    </row>
    <row r="37868">
      <c r="A37868" s="1"/>
      <c r="B37868" s="1"/>
      <c r="C37868" s="1"/>
      <c r="D37868" s="8"/>
      <c r="E37868" s="1"/>
      <c r="F37868" s="1"/>
      <c r="G37868" s="1"/>
      <c r="H37868" s="1"/>
    </row>
    <row r="37869">
      <c r="A37869" s="1"/>
      <c r="B37869" s="1"/>
      <c r="C37869" s="1"/>
      <c r="D37869" s="8"/>
      <c r="E37869" s="1"/>
      <c r="F37869" s="1"/>
      <c r="G37869" s="1"/>
      <c r="H37869" s="1"/>
    </row>
    <row r="37870">
      <c r="A37870" s="1"/>
      <c r="B37870" s="1"/>
      <c r="C37870" s="1"/>
      <c r="D37870" s="8"/>
      <c r="E37870" s="1"/>
      <c r="F37870" s="1"/>
      <c r="G37870" s="1"/>
      <c r="H37870" s="1"/>
    </row>
    <row r="37871">
      <c r="A37871" s="1"/>
      <c r="B37871" s="1"/>
      <c r="C37871" s="1"/>
      <c r="D37871" s="8"/>
      <c r="E37871" s="1"/>
      <c r="F37871" s="1"/>
      <c r="G37871" s="1"/>
      <c r="H37871" s="1"/>
    </row>
    <row r="37872">
      <c r="A37872" s="1"/>
      <c r="B37872" s="1"/>
      <c r="C37872" s="1"/>
      <c r="D37872" s="8"/>
      <c r="E37872" s="1"/>
      <c r="F37872" s="1"/>
      <c r="G37872" s="1"/>
      <c r="H37872" s="1"/>
    </row>
    <row r="37873">
      <c r="A37873" s="1"/>
      <c r="B37873" s="1"/>
      <c r="C37873" s="1"/>
      <c r="D37873" s="8"/>
      <c r="E37873" s="1"/>
      <c r="F37873" s="1"/>
      <c r="G37873" s="1"/>
      <c r="H37873" s="1"/>
    </row>
    <row r="37874">
      <c r="A37874" s="1"/>
      <c r="B37874" s="1"/>
      <c r="C37874" s="1"/>
      <c r="D37874" s="8"/>
      <c r="E37874" s="1"/>
      <c r="F37874" s="1"/>
      <c r="G37874" s="1"/>
      <c r="H37874" s="1"/>
    </row>
    <row r="37875">
      <c r="A37875" s="1"/>
      <c r="B37875" s="1"/>
      <c r="C37875" s="1"/>
      <c r="D37875" s="8"/>
      <c r="E37875" s="1"/>
      <c r="F37875" s="1"/>
      <c r="G37875" s="1"/>
      <c r="H37875" s="1"/>
    </row>
    <row r="37876">
      <c r="A37876" s="1"/>
      <c r="B37876" s="1"/>
      <c r="C37876" s="1"/>
      <c r="D37876" s="8"/>
      <c r="E37876" s="1"/>
      <c r="F37876" s="1"/>
      <c r="G37876" s="1"/>
      <c r="H37876" s="1"/>
    </row>
    <row r="37877">
      <c r="A37877" s="1"/>
      <c r="B37877" s="1"/>
      <c r="C37877" s="1"/>
      <c r="D37877" s="8"/>
      <c r="E37877" s="1"/>
      <c r="F37877" s="1"/>
      <c r="G37877" s="1"/>
      <c r="H37877" s="1"/>
    </row>
    <row r="37878">
      <c r="A37878" s="1"/>
      <c r="B37878" s="1"/>
      <c r="C37878" s="1"/>
      <c r="D37878" s="8"/>
      <c r="E37878" s="1"/>
      <c r="F37878" s="1"/>
      <c r="G37878" s="1"/>
      <c r="H37878" s="1"/>
    </row>
    <row r="37879">
      <c r="A37879" s="1"/>
      <c r="B37879" s="1"/>
      <c r="C37879" s="1"/>
      <c r="D37879" s="8"/>
      <c r="E37879" s="1"/>
      <c r="F37879" s="1"/>
      <c r="G37879" s="1"/>
      <c r="H37879" s="1"/>
    </row>
    <row r="37880">
      <c r="A37880" s="1"/>
      <c r="B37880" s="1"/>
      <c r="C37880" s="1"/>
      <c r="D37880" s="8"/>
      <c r="E37880" s="1"/>
      <c r="F37880" s="1"/>
      <c r="G37880" s="1"/>
      <c r="H37880" s="1"/>
    </row>
    <row r="37881">
      <c r="A37881" s="1"/>
      <c r="B37881" s="1"/>
      <c r="C37881" s="1"/>
      <c r="D37881" s="8"/>
      <c r="E37881" s="1"/>
      <c r="F37881" s="1"/>
      <c r="G37881" s="1"/>
      <c r="H37881" s="1"/>
    </row>
    <row r="37882">
      <c r="A37882" s="1"/>
      <c r="B37882" s="1"/>
      <c r="C37882" s="1"/>
      <c r="D37882" s="8"/>
      <c r="E37882" s="1"/>
      <c r="F37882" s="1"/>
      <c r="G37882" s="1"/>
      <c r="H37882" s="1"/>
    </row>
    <row r="37883">
      <c r="A37883" s="1"/>
      <c r="B37883" s="1"/>
      <c r="C37883" s="1"/>
      <c r="D37883" s="8"/>
      <c r="E37883" s="1"/>
      <c r="F37883" s="1"/>
      <c r="G37883" s="1"/>
      <c r="H37883" s="1"/>
    </row>
    <row r="37884">
      <c r="A37884" s="1"/>
      <c r="B37884" s="1"/>
      <c r="C37884" s="1"/>
      <c r="D37884" s="8"/>
      <c r="E37884" s="1"/>
      <c r="F37884" s="1"/>
      <c r="G37884" s="1"/>
      <c r="H37884" s="1"/>
    </row>
    <row r="37885">
      <c r="A37885" s="1"/>
      <c r="B37885" s="1"/>
      <c r="C37885" s="1"/>
      <c r="D37885" s="8"/>
      <c r="E37885" s="1"/>
      <c r="F37885" s="1"/>
      <c r="G37885" s="1"/>
      <c r="H37885" s="1"/>
    </row>
    <row r="37886">
      <c r="A37886" s="1"/>
      <c r="B37886" s="1"/>
      <c r="C37886" s="1"/>
      <c r="D37886" s="8"/>
      <c r="E37886" s="1"/>
      <c r="F37886" s="1"/>
      <c r="G37886" s="1"/>
      <c r="H37886" s="1"/>
    </row>
    <row r="37887">
      <c r="A37887" s="1"/>
      <c r="B37887" s="1"/>
      <c r="C37887" s="1"/>
      <c r="D37887" s="8"/>
      <c r="E37887" s="1"/>
      <c r="F37887" s="1"/>
      <c r="G37887" s="1"/>
      <c r="H37887" s="1"/>
    </row>
    <row r="37888">
      <c r="A37888" s="1"/>
      <c r="B37888" s="1"/>
      <c r="C37888" s="1"/>
      <c r="D37888" s="8"/>
      <c r="E37888" s="1"/>
      <c r="F37888" s="1"/>
      <c r="G37888" s="1"/>
      <c r="H37888" s="1"/>
    </row>
    <row r="37889">
      <c r="A37889" s="1"/>
      <c r="B37889" s="1"/>
      <c r="C37889" s="1"/>
      <c r="D37889" s="8"/>
      <c r="E37889" s="1"/>
      <c r="F37889" s="1"/>
      <c r="G37889" s="1"/>
      <c r="H37889" s="1"/>
    </row>
    <row r="37890">
      <c r="A37890" s="1"/>
      <c r="B37890" s="1"/>
      <c r="C37890" s="1"/>
      <c r="D37890" s="8"/>
      <c r="E37890" s="1"/>
      <c r="F37890" s="1"/>
      <c r="G37890" s="1"/>
      <c r="H37890" s="1"/>
    </row>
    <row r="37891">
      <c r="A37891" s="1"/>
      <c r="B37891" s="1"/>
      <c r="C37891" s="1"/>
      <c r="D37891" s="8"/>
      <c r="E37891" s="1"/>
      <c r="F37891" s="1"/>
      <c r="G37891" s="1"/>
      <c r="H37891" s="1"/>
    </row>
    <row r="37892">
      <c r="A37892" s="1"/>
      <c r="B37892" s="1"/>
      <c r="C37892" s="1"/>
      <c r="D37892" s="8"/>
      <c r="E37892" s="1"/>
      <c r="F37892" s="1"/>
      <c r="G37892" s="1"/>
      <c r="H37892" s="1"/>
    </row>
    <row r="37893">
      <c r="A37893" s="1"/>
      <c r="B37893" s="1"/>
      <c r="C37893" s="1"/>
      <c r="D37893" s="8"/>
      <c r="E37893" s="1"/>
      <c r="F37893" s="1"/>
      <c r="G37893" s="1"/>
      <c r="H37893" s="1"/>
    </row>
    <row r="37894">
      <c r="A37894" s="1"/>
      <c r="B37894" s="1"/>
      <c r="C37894" s="1"/>
      <c r="D37894" s="8"/>
      <c r="E37894" s="1"/>
      <c r="F37894" s="1"/>
      <c r="G37894" s="1"/>
      <c r="H37894" s="1"/>
    </row>
    <row r="37895">
      <c r="A37895" s="1"/>
      <c r="B37895" s="1"/>
      <c r="C37895" s="1"/>
      <c r="D37895" s="8"/>
      <c r="E37895" s="1"/>
      <c r="F37895" s="1"/>
      <c r="G37895" s="1"/>
      <c r="H37895" s="1"/>
    </row>
    <row r="37896">
      <c r="A37896" s="1"/>
      <c r="B37896" s="1"/>
      <c r="C37896" s="1"/>
      <c r="D37896" s="8"/>
      <c r="E37896" s="1"/>
      <c r="F37896" s="1"/>
      <c r="G37896" s="1"/>
      <c r="H37896" s="1"/>
    </row>
    <row r="37897">
      <c r="A37897" s="1"/>
      <c r="B37897" s="1"/>
      <c r="C37897" s="1"/>
      <c r="D37897" s="8"/>
      <c r="E37897" s="1"/>
      <c r="F37897" s="1"/>
      <c r="G37897" s="1"/>
      <c r="H37897" s="1"/>
    </row>
    <row r="37898">
      <c r="A37898" s="1"/>
      <c r="B37898" s="1"/>
      <c r="C37898" s="1"/>
      <c r="D37898" s="8"/>
      <c r="E37898" s="1"/>
      <c r="F37898" s="1"/>
      <c r="G37898" s="1"/>
      <c r="H37898" s="1"/>
    </row>
    <row r="37899">
      <c r="A37899" s="1"/>
      <c r="B37899" s="1"/>
      <c r="C37899" s="1"/>
      <c r="D37899" s="8"/>
      <c r="E37899" s="1"/>
      <c r="F37899" s="1"/>
      <c r="G37899" s="1"/>
      <c r="H37899" s="1"/>
    </row>
    <row r="37900">
      <c r="A37900" s="1"/>
      <c r="B37900" s="1"/>
      <c r="C37900" s="1"/>
      <c r="D37900" s="8"/>
      <c r="E37900" s="1"/>
      <c r="F37900" s="1"/>
      <c r="G37900" s="1"/>
      <c r="H37900" s="1"/>
    </row>
    <row r="37901">
      <c r="A37901" s="1"/>
      <c r="B37901" s="1"/>
      <c r="C37901" s="1"/>
      <c r="D37901" s="8"/>
      <c r="E37901" s="1"/>
      <c r="F37901" s="1"/>
      <c r="G37901" s="1"/>
      <c r="H37901" s="1"/>
    </row>
    <row r="37902">
      <c r="A37902" s="1"/>
      <c r="B37902" s="1"/>
      <c r="C37902" s="1"/>
      <c r="D37902" s="8"/>
      <c r="E37902" s="1"/>
      <c r="F37902" s="1"/>
      <c r="G37902" s="1"/>
      <c r="H37902" s="1"/>
    </row>
    <row r="37903">
      <c r="A37903" s="1"/>
      <c r="B37903" s="1"/>
      <c r="C37903" s="1"/>
      <c r="D37903" s="8"/>
      <c r="E37903" s="1"/>
      <c r="F37903" s="1"/>
      <c r="G37903" s="1"/>
      <c r="H37903" s="1"/>
    </row>
    <row r="37904">
      <c r="A37904" s="1"/>
      <c r="B37904" s="1"/>
      <c r="C37904" s="1"/>
      <c r="D37904" s="8"/>
      <c r="E37904" s="1"/>
      <c r="F37904" s="1"/>
      <c r="G37904" s="1"/>
      <c r="H37904" s="1"/>
    </row>
    <row r="37905">
      <c r="A37905" s="1"/>
      <c r="B37905" s="1"/>
      <c r="C37905" s="1"/>
      <c r="D37905" s="8"/>
      <c r="E37905" s="1"/>
      <c r="F37905" s="1"/>
      <c r="G37905" s="1"/>
      <c r="H37905" s="1"/>
    </row>
    <row r="37906">
      <c r="A37906" s="1"/>
      <c r="B37906" s="1"/>
      <c r="C37906" s="1"/>
      <c r="D37906" s="8"/>
      <c r="E37906" s="1"/>
      <c r="F37906" s="1"/>
      <c r="G37906" s="1"/>
      <c r="H37906" s="1"/>
    </row>
    <row r="37907">
      <c r="A37907" s="1"/>
      <c r="B37907" s="1"/>
      <c r="C37907" s="1"/>
      <c r="D37907" s="8"/>
      <c r="E37907" s="1"/>
      <c r="F37907" s="1"/>
      <c r="G37907" s="1"/>
      <c r="H37907" s="1"/>
    </row>
    <row r="37908">
      <c r="A37908" s="1"/>
      <c r="B37908" s="1"/>
      <c r="C37908" s="1"/>
      <c r="D37908" s="8"/>
      <c r="E37908" s="1"/>
      <c r="F37908" s="1"/>
      <c r="G37908" s="1"/>
      <c r="H37908" s="1"/>
    </row>
    <row r="37909">
      <c r="A37909" s="1"/>
      <c r="B37909" s="1"/>
      <c r="C37909" s="1"/>
      <c r="D37909" s="8"/>
      <c r="E37909" s="1"/>
      <c r="F37909" s="1"/>
      <c r="G37909" s="1"/>
      <c r="H37909" s="1"/>
    </row>
    <row r="37910">
      <c r="A37910" s="1"/>
      <c r="B37910" s="1"/>
      <c r="C37910" s="1"/>
      <c r="D37910" s="8"/>
      <c r="E37910" s="1"/>
      <c r="F37910" s="1"/>
      <c r="G37910" s="1"/>
      <c r="H37910" s="1"/>
    </row>
    <row r="37911">
      <c r="A37911" s="1"/>
      <c r="B37911" s="1"/>
      <c r="C37911" s="1"/>
      <c r="D37911" s="8"/>
      <c r="E37911" s="1"/>
      <c r="F37911" s="1"/>
      <c r="G37911" s="1"/>
      <c r="H37911" s="1"/>
    </row>
    <row r="37912">
      <c r="A37912" s="1"/>
      <c r="B37912" s="1"/>
      <c r="C37912" s="1"/>
      <c r="D37912" s="8"/>
      <c r="E37912" s="1"/>
      <c r="F37912" s="1"/>
      <c r="G37912" s="1"/>
      <c r="H37912" s="1"/>
    </row>
    <row r="37913">
      <c r="A37913" s="1"/>
      <c r="B37913" s="1"/>
      <c r="C37913" s="1"/>
      <c r="D37913" s="8"/>
      <c r="E37913" s="1"/>
      <c r="F37913" s="1"/>
      <c r="G37913" s="1"/>
      <c r="H37913" s="1"/>
    </row>
    <row r="37914">
      <c r="A37914" s="1"/>
      <c r="B37914" s="1"/>
      <c r="C37914" s="1"/>
      <c r="D37914" s="8"/>
      <c r="E37914" s="1"/>
      <c r="F37914" s="1"/>
      <c r="G37914" s="1"/>
      <c r="H37914" s="1"/>
    </row>
    <row r="37915">
      <c r="A37915" s="1"/>
      <c r="B37915" s="1"/>
      <c r="C37915" s="1"/>
      <c r="D37915" s="8"/>
      <c r="E37915" s="1"/>
      <c r="F37915" s="1"/>
      <c r="G37915" s="1"/>
      <c r="H37915" s="1"/>
    </row>
    <row r="37916">
      <c r="A37916" s="1"/>
      <c r="B37916" s="1"/>
      <c r="C37916" s="1"/>
      <c r="D37916" s="8"/>
      <c r="E37916" s="1"/>
      <c r="F37916" s="1"/>
      <c r="G37916" s="1"/>
      <c r="H37916" s="1"/>
    </row>
    <row r="37917">
      <c r="A37917" s="1"/>
      <c r="B37917" s="1"/>
      <c r="C37917" s="1"/>
      <c r="D37917" s="8"/>
      <c r="E37917" s="1"/>
      <c r="F37917" s="1"/>
      <c r="G37917" s="1"/>
      <c r="H37917" s="1"/>
    </row>
    <row r="37918">
      <c r="A37918" s="1"/>
      <c r="B37918" s="1"/>
      <c r="C37918" s="1"/>
      <c r="D37918" s="8"/>
      <c r="E37918" s="1"/>
      <c r="F37918" s="1"/>
      <c r="G37918" s="1"/>
      <c r="H37918" s="1"/>
    </row>
    <row r="37919">
      <c r="A37919" s="1"/>
      <c r="B37919" s="1"/>
      <c r="C37919" s="1"/>
      <c r="D37919" s="8"/>
      <c r="E37919" s="1"/>
      <c r="F37919" s="1"/>
      <c r="G37919" s="1"/>
      <c r="H37919" s="1"/>
    </row>
    <row r="37920">
      <c r="A37920" s="1"/>
      <c r="B37920" s="1"/>
      <c r="C37920" s="1"/>
      <c r="D37920" s="8"/>
      <c r="E37920" s="1"/>
      <c r="F37920" s="1"/>
      <c r="G37920" s="1"/>
      <c r="H37920" s="1"/>
    </row>
    <row r="37921">
      <c r="A37921" s="1"/>
      <c r="B37921" s="1"/>
      <c r="C37921" s="1"/>
      <c r="D37921" s="8"/>
      <c r="E37921" s="1"/>
      <c r="F37921" s="1"/>
      <c r="G37921" s="1"/>
      <c r="H37921" s="1"/>
    </row>
    <row r="37922">
      <c r="A37922" s="1"/>
      <c r="B37922" s="1"/>
      <c r="C37922" s="1"/>
      <c r="D37922" s="8"/>
      <c r="E37922" s="1"/>
      <c r="F37922" s="1"/>
      <c r="G37922" s="1"/>
      <c r="H37922" s="1"/>
    </row>
    <row r="37923">
      <c r="A37923" s="1"/>
      <c r="B37923" s="1"/>
      <c r="C37923" s="1"/>
      <c r="D37923" s="8"/>
      <c r="E37923" s="1"/>
      <c r="F37923" s="1"/>
      <c r="G37923" s="1"/>
      <c r="H37923" s="1"/>
    </row>
    <row r="37924">
      <c r="A37924" s="1"/>
      <c r="B37924" s="1"/>
      <c r="C37924" s="1"/>
      <c r="D37924" s="8"/>
      <c r="E37924" s="1"/>
      <c r="F37924" s="1"/>
      <c r="G37924" s="1"/>
      <c r="H37924" s="1"/>
    </row>
    <row r="37925">
      <c r="A37925" s="1"/>
      <c r="B37925" s="1"/>
      <c r="C37925" s="1"/>
      <c r="D37925" s="8"/>
      <c r="E37925" s="1"/>
      <c r="F37925" s="1"/>
      <c r="G37925" s="1"/>
      <c r="H37925" s="1"/>
    </row>
    <row r="37926">
      <c r="A37926" s="1"/>
      <c r="B37926" s="1"/>
      <c r="C37926" s="1"/>
      <c r="D37926" s="8"/>
      <c r="E37926" s="1"/>
      <c r="F37926" s="1"/>
      <c r="G37926" s="1"/>
      <c r="H37926" s="1"/>
    </row>
    <row r="37927">
      <c r="A37927" s="1"/>
      <c r="B37927" s="1"/>
      <c r="C37927" s="1"/>
      <c r="D37927" s="8"/>
      <c r="E37927" s="1"/>
      <c r="F37927" s="1"/>
      <c r="G37927" s="1"/>
      <c r="H37927" s="1"/>
    </row>
    <row r="37928">
      <c r="A37928" s="1"/>
      <c r="B37928" s="1"/>
      <c r="C37928" s="1"/>
      <c r="D37928" s="8"/>
      <c r="E37928" s="1"/>
      <c r="F37928" s="1"/>
      <c r="G37928" s="1"/>
      <c r="H37928" s="1"/>
    </row>
    <row r="37929">
      <c r="A37929" s="1"/>
      <c r="B37929" s="1"/>
      <c r="C37929" s="1"/>
      <c r="D37929" s="8"/>
      <c r="E37929" s="1"/>
      <c r="F37929" s="1"/>
      <c r="G37929" s="1"/>
      <c r="H37929" s="1"/>
    </row>
    <row r="37930">
      <c r="A37930" s="1"/>
      <c r="B37930" s="1"/>
      <c r="C37930" s="1"/>
      <c r="D37930" s="8"/>
      <c r="E37930" s="1"/>
      <c r="F37930" s="1"/>
      <c r="G37930" s="1"/>
      <c r="H37930" s="1"/>
    </row>
    <row r="37931">
      <c r="A37931" s="1"/>
      <c r="B37931" s="1"/>
      <c r="C37931" s="1"/>
      <c r="D37931" s="8"/>
      <c r="E37931" s="1"/>
      <c r="F37931" s="1"/>
      <c r="G37931" s="1"/>
      <c r="H37931" s="1"/>
    </row>
    <row r="37932">
      <c r="A37932" s="1"/>
      <c r="B37932" s="1"/>
      <c r="C37932" s="1"/>
      <c r="D37932" s="8"/>
      <c r="E37932" s="1"/>
      <c r="F37932" s="1"/>
      <c r="G37932" s="1"/>
      <c r="H37932" s="1"/>
    </row>
    <row r="37933">
      <c r="A37933" s="1"/>
      <c r="B37933" s="1"/>
      <c r="C37933" s="1"/>
      <c r="D37933" s="8"/>
      <c r="E37933" s="1"/>
      <c r="F37933" s="1"/>
      <c r="G37933" s="1"/>
      <c r="H37933" s="1"/>
    </row>
    <row r="37934">
      <c r="A37934" s="1"/>
      <c r="B37934" s="1"/>
      <c r="C37934" s="1"/>
      <c r="D37934" s="8"/>
      <c r="E37934" s="1"/>
      <c r="F37934" s="1"/>
      <c r="G37934" s="1"/>
      <c r="H37934" s="1"/>
    </row>
    <row r="37935">
      <c r="A37935" s="1"/>
      <c r="B37935" s="1"/>
      <c r="C37935" s="1"/>
      <c r="D37935" s="8"/>
      <c r="E37935" s="1"/>
      <c r="F37935" s="1"/>
      <c r="G37935" s="1"/>
      <c r="H37935" s="1"/>
    </row>
    <row r="37936">
      <c r="A37936" s="1"/>
      <c r="B37936" s="1"/>
      <c r="C37936" s="1"/>
      <c r="D37936" s="8"/>
      <c r="E37936" s="1"/>
      <c r="F37936" s="1"/>
      <c r="G37936" s="1"/>
      <c r="H37936" s="1"/>
    </row>
    <row r="37937">
      <c r="A37937" s="1"/>
      <c r="B37937" s="1"/>
      <c r="C37937" s="1"/>
      <c r="D37937" s="8"/>
      <c r="E37937" s="1"/>
      <c r="F37937" s="1"/>
      <c r="G37937" s="1"/>
      <c r="H37937" s="1"/>
    </row>
    <row r="37938">
      <c r="A37938" s="1"/>
      <c r="B37938" s="1"/>
      <c r="C37938" s="1"/>
      <c r="D37938" s="8"/>
      <c r="E37938" s="1"/>
      <c r="F37938" s="1"/>
      <c r="G37938" s="1"/>
      <c r="H37938" s="1"/>
    </row>
    <row r="37939">
      <c r="A37939" s="1"/>
      <c r="B37939" s="1"/>
      <c r="C37939" s="1"/>
      <c r="D37939" s="8"/>
      <c r="E37939" s="1"/>
      <c r="F37939" s="1"/>
      <c r="G37939" s="1"/>
      <c r="H37939" s="1"/>
    </row>
    <row r="37940">
      <c r="A37940" s="1"/>
      <c r="B37940" s="1"/>
      <c r="C37940" s="1"/>
      <c r="D37940" s="8"/>
      <c r="E37940" s="1"/>
      <c r="F37940" s="1"/>
      <c r="G37940" s="1"/>
      <c r="H37940" s="1"/>
    </row>
    <row r="37941">
      <c r="A37941" s="1"/>
      <c r="B37941" s="1"/>
      <c r="C37941" s="1"/>
      <c r="D37941" s="8"/>
      <c r="E37941" s="1"/>
      <c r="F37941" s="1"/>
      <c r="G37941" s="1"/>
      <c r="H37941" s="1"/>
    </row>
    <row r="37942">
      <c r="A37942" s="1"/>
      <c r="B37942" s="1"/>
      <c r="C37942" s="1"/>
      <c r="D37942" s="8"/>
      <c r="E37942" s="1"/>
      <c r="F37942" s="1"/>
      <c r="G37942" s="1"/>
      <c r="H37942" s="1"/>
    </row>
    <row r="37943">
      <c r="A37943" s="1"/>
      <c r="B37943" s="1"/>
      <c r="C37943" s="1"/>
      <c r="D37943" s="8"/>
      <c r="E37943" s="1"/>
      <c r="F37943" s="1"/>
      <c r="G37943" s="1"/>
      <c r="H37943" s="1"/>
    </row>
    <row r="37944">
      <c r="A37944" s="1"/>
      <c r="B37944" s="1"/>
      <c r="C37944" s="1"/>
      <c r="D37944" s="8"/>
      <c r="E37944" s="1"/>
      <c r="F37944" s="1"/>
      <c r="G37944" s="1"/>
      <c r="H37944" s="1"/>
    </row>
    <row r="37945">
      <c r="A37945" s="1"/>
      <c r="B37945" s="1"/>
      <c r="C37945" s="1"/>
      <c r="D37945" s="8"/>
      <c r="E37945" s="1"/>
      <c r="F37945" s="1"/>
      <c r="G37945" s="1"/>
      <c r="H37945" s="1"/>
    </row>
    <row r="37946">
      <c r="A37946" s="1"/>
      <c r="B37946" s="1"/>
      <c r="C37946" s="1"/>
      <c r="D37946" s="8"/>
      <c r="E37946" s="1"/>
      <c r="F37946" s="1"/>
      <c r="G37946" s="1"/>
      <c r="H37946" s="1"/>
    </row>
    <row r="37947">
      <c r="A37947" s="1"/>
      <c r="B37947" s="1"/>
      <c r="C37947" s="1"/>
      <c r="D37947" s="8"/>
      <c r="E37947" s="1"/>
      <c r="F37947" s="1"/>
      <c r="G37947" s="1"/>
      <c r="H37947" s="1"/>
    </row>
    <row r="37948">
      <c r="A37948" s="1"/>
      <c r="B37948" s="1"/>
      <c r="C37948" s="1"/>
      <c r="D37948" s="8"/>
      <c r="E37948" s="1"/>
      <c r="F37948" s="1"/>
      <c r="G37948" s="1"/>
      <c r="H37948" s="1"/>
    </row>
    <row r="37949">
      <c r="A37949" s="1"/>
      <c r="B37949" s="1"/>
      <c r="C37949" s="1"/>
      <c r="D37949" s="8"/>
      <c r="E37949" s="1"/>
      <c r="F37949" s="1"/>
      <c r="G37949" s="1"/>
      <c r="H37949" s="1"/>
    </row>
    <row r="37950">
      <c r="A37950" s="1"/>
      <c r="B37950" s="1"/>
      <c r="C37950" s="1"/>
      <c r="D37950" s="8"/>
      <c r="E37950" s="1"/>
      <c r="F37950" s="1"/>
      <c r="G37950" s="1"/>
      <c r="H37950" s="1"/>
    </row>
    <row r="37951">
      <c r="A37951" s="1"/>
      <c r="B37951" s="1"/>
      <c r="C37951" s="1"/>
      <c r="D37951" s="8"/>
      <c r="E37951" s="1"/>
      <c r="F37951" s="1"/>
      <c r="G37951" s="1"/>
      <c r="H37951" s="1"/>
    </row>
    <row r="37952">
      <c r="A37952" s="1"/>
      <c r="B37952" s="1"/>
      <c r="C37952" s="1"/>
      <c r="D37952" s="8"/>
      <c r="E37952" s="1"/>
      <c r="F37952" s="1"/>
      <c r="G37952" s="1"/>
      <c r="H37952" s="1"/>
    </row>
    <row r="37953">
      <c r="A37953" s="1"/>
      <c r="B37953" s="1"/>
      <c r="C37953" s="1"/>
      <c r="D37953" s="8"/>
      <c r="E37953" s="1"/>
      <c r="F37953" s="1"/>
      <c r="G37953" s="1"/>
      <c r="H37953" s="1"/>
    </row>
    <row r="37954">
      <c r="A37954" s="1"/>
      <c r="B37954" s="1"/>
      <c r="C37954" s="1"/>
      <c r="D37954" s="8"/>
      <c r="E37954" s="1"/>
      <c r="F37954" s="1"/>
      <c r="G37954" s="1"/>
      <c r="H37954" s="1"/>
    </row>
    <row r="37955">
      <c r="A37955" s="1"/>
      <c r="B37955" s="1"/>
      <c r="C37955" s="1"/>
      <c r="D37955" s="8"/>
      <c r="E37955" s="1"/>
      <c r="F37955" s="1"/>
      <c r="G37955" s="1"/>
      <c r="H37955" s="1"/>
    </row>
    <row r="37956">
      <c r="A37956" s="1"/>
      <c r="B37956" s="1"/>
      <c r="C37956" s="1"/>
      <c r="D37956" s="8"/>
      <c r="E37956" s="1"/>
      <c r="F37956" s="1"/>
      <c r="G37956" s="1"/>
      <c r="H37956" s="1"/>
    </row>
    <row r="37957">
      <c r="A37957" s="1"/>
      <c r="B37957" s="1"/>
      <c r="C37957" s="1"/>
      <c r="D37957" s="8"/>
      <c r="E37957" s="1"/>
      <c r="F37957" s="1"/>
      <c r="G37957" s="1"/>
      <c r="H37957" s="1"/>
    </row>
    <row r="37958">
      <c r="A37958" s="1"/>
      <c r="B37958" s="1"/>
      <c r="C37958" s="1"/>
      <c r="D37958" s="8"/>
      <c r="E37958" s="1"/>
      <c r="F37958" s="1"/>
      <c r="G37958" s="1"/>
      <c r="H37958" s="1"/>
    </row>
    <row r="37959">
      <c r="A37959" s="1"/>
      <c r="B37959" s="1"/>
      <c r="C37959" s="1"/>
      <c r="D37959" s="8"/>
      <c r="E37959" s="1"/>
      <c r="F37959" s="1"/>
      <c r="G37959" s="1"/>
      <c r="H37959" s="1"/>
    </row>
    <row r="37960">
      <c r="A37960" s="1"/>
      <c r="B37960" s="1"/>
      <c r="C37960" s="1"/>
      <c r="D37960" s="8"/>
      <c r="E37960" s="1"/>
      <c r="F37960" s="1"/>
      <c r="G37960" s="1"/>
      <c r="H37960" s="1"/>
    </row>
    <row r="37961">
      <c r="A37961" s="1"/>
      <c r="B37961" s="1"/>
      <c r="C37961" s="1"/>
      <c r="D37961" s="8"/>
      <c r="E37961" s="1"/>
      <c r="F37961" s="1"/>
      <c r="G37961" s="1"/>
      <c r="H37961" s="1"/>
    </row>
    <row r="37962">
      <c r="A37962" s="1"/>
      <c r="B37962" s="1"/>
      <c r="C37962" s="1"/>
      <c r="D37962" s="8"/>
      <c r="E37962" s="1"/>
      <c r="F37962" s="1"/>
      <c r="G37962" s="1"/>
      <c r="H37962" s="1"/>
    </row>
    <row r="37963">
      <c r="A37963" s="1"/>
      <c r="B37963" s="1"/>
      <c r="C37963" s="1"/>
      <c r="D37963" s="8"/>
      <c r="E37963" s="1"/>
      <c r="F37963" s="1"/>
      <c r="G37963" s="1"/>
      <c r="H37963" s="1"/>
    </row>
    <row r="37964">
      <c r="A37964" s="1"/>
      <c r="B37964" s="1"/>
      <c r="C37964" s="1"/>
      <c r="D37964" s="8"/>
      <c r="E37964" s="1"/>
      <c r="F37964" s="1"/>
      <c r="G37964" s="1"/>
      <c r="H37964" s="1"/>
    </row>
    <row r="37965">
      <c r="A37965" s="1"/>
      <c r="B37965" s="1"/>
      <c r="C37965" s="1"/>
      <c r="D37965" s="8"/>
      <c r="E37965" s="1"/>
      <c r="F37965" s="1"/>
      <c r="G37965" s="1"/>
      <c r="H37965" s="1"/>
    </row>
    <row r="37966">
      <c r="A37966" s="1"/>
      <c r="B37966" s="1"/>
      <c r="C37966" s="1"/>
      <c r="D37966" s="8"/>
      <c r="E37966" s="1"/>
      <c r="F37966" s="1"/>
      <c r="G37966" s="1"/>
      <c r="H37966" s="1"/>
    </row>
    <row r="37967">
      <c r="A37967" s="1"/>
      <c r="B37967" s="1"/>
      <c r="C37967" s="1"/>
      <c r="D37967" s="8"/>
      <c r="E37967" s="1"/>
      <c r="F37967" s="1"/>
      <c r="G37967" s="1"/>
      <c r="H37967" s="1"/>
    </row>
    <row r="37968">
      <c r="A37968" s="1"/>
      <c r="B37968" s="1"/>
      <c r="C37968" s="1"/>
      <c r="D37968" s="8"/>
      <c r="E37968" s="1"/>
      <c r="F37968" s="1"/>
      <c r="G37968" s="1"/>
      <c r="H37968" s="1"/>
    </row>
    <row r="37969">
      <c r="A37969" s="1"/>
      <c r="B37969" s="1"/>
      <c r="C37969" s="1"/>
      <c r="D37969" s="8"/>
      <c r="E37969" s="1"/>
      <c r="F37969" s="1"/>
      <c r="G37969" s="1"/>
      <c r="H37969" s="1"/>
    </row>
    <row r="37970">
      <c r="A37970" s="1"/>
      <c r="B37970" s="1"/>
      <c r="C37970" s="1"/>
      <c r="D37970" s="8"/>
      <c r="E37970" s="1"/>
      <c r="F37970" s="1"/>
      <c r="G37970" s="1"/>
      <c r="H37970" s="1"/>
    </row>
    <row r="37971">
      <c r="A37971" s="1"/>
      <c r="B37971" s="1"/>
      <c r="C37971" s="1"/>
      <c r="D37971" s="8"/>
      <c r="E37971" s="1"/>
      <c r="F37971" s="1"/>
      <c r="G37971" s="1"/>
      <c r="H37971" s="1"/>
    </row>
    <row r="37972">
      <c r="A37972" s="1"/>
      <c r="B37972" s="1"/>
      <c r="C37972" s="1"/>
      <c r="D37972" s="8"/>
      <c r="E37972" s="1"/>
      <c r="F37972" s="1"/>
      <c r="G37972" s="1"/>
      <c r="H37972" s="1"/>
    </row>
    <row r="37973">
      <c r="A37973" s="1"/>
      <c r="B37973" s="1"/>
      <c r="C37973" s="1"/>
      <c r="D37973" s="8"/>
      <c r="E37973" s="1"/>
      <c r="F37973" s="1"/>
      <c r="G37973" s="1"/>
      <c r="H37973" s="1"/>
    </row>
    <row r="37974">
      <c r="A37974" s="1"/>
      <c r="B37974" s="1"/>
      <c r="C37974" s="1"/>
      <c r="D37974" s="8"/>
      <c r="E37974" s="1"/>
      <c r="F37974" s="1"/>
      <c r="G37974" s="1"/>
      <c r="H37974" s="1"/>
    </row>
    <row r="37975">
      <c r="A37975" s="1"/>
      <c r="B37975" s="1"/>
      <c r="C37975" s="1"/>
      <c r="D37975" s="8"/>
      <c r="E37975" s="1"/>
      <c r="F37975" s="1"/>
      <c r="G37975" s="1"/>
      <c r="H37975" s="1"/>
    </row>
    <row r="37976">
      <c r="A37976" s="1"/>
      <c r="B37976" s="1"/>
      <c r="C37976" s="1"/>
      <c r="D37976" s="8"/>
      <c r="E37976" s="1"/>
      <c r="F37976" s="1"/>
      <c r="G37976" s="1"/>
      <c r="H37976" s="1"/>
    </row>
    <row r="37977">
      <c r="A37977" s="1"/>
      <c r="B37977" s="1"/>
      <c r="C37977" s="1"/>
      <c r="D37977" s="8"/>
      <c r="E37977" s="1"/>
      <c r="F37977" s="1"/>
      <c r="G37977" s="1"/>
      <c r="H37977" s="1"/>
    </row>
    <row r="37978">
      <c r="A37978" s="1"/>
      <c r="B37978" s="1"/>
      <c r="C37978" s="1"/>
      <c r="D37978" s="8"/>
      <c r="E37978" s="1"/>
      <c r="F37978" s="1"/>
      <c r="G37978" s="1"/>
      <c r="H37978" s="1"/>
    </row>
    <row r="37979">
      <c r="A37979" s="1"/>
      <c r="B37979" s="1"/>
      <c r="C37979" s="1"/>
      <c r="D37979" s="8"/>
      <c r="E37979" s="1"/>
      <c r="F37979" s="1"/>
      <c r="G37979" s="1"/>
      <c r="H37979" s="1"/>
    </row>
    <row r="37980">
      <c r="A37980" s="1"/>
      <c r="B37980" s="1"/>
      <c r="C37980" s="1"/>
      <c r="D37980" s="8"/>
      <c r="E37980" s="1"/>
      <c r="F37980" s="1"/>
      <c r="G37980" s="1"/>
      <c r="H37980" s="1"/>
    </row>
    <row r="37981">
      <c r="A37981" s="1"/>
      <c r="B37981" s="1"/>
      <c r="C37981" s="1"/>
      <c r="D37981" s="8"/>
      <c r="E37981" s="1"/>
      <c r="F37981" s="1"/>
      <c r="G37981" s="1"/>
      <c r="H37981" s="1"/>
    </row>
    <row r="37982">
      <c r="A37982" s="1"/>
      <c r="B37982" s="1"/>
      <c r="C37982" s="1"/>
      <c r="D37982" s="8"/>
      <c r="E37982" s="1"/>
      <c r="F37982" s="1"/>
      <c r="G37982" s="1"/>
      <c r="H37982" s="1"/>
    </row>
    <row r="37983">
      <c r="A37983" s="1"/>
      <c r="B37983" s="1"/>
      <c r="C37983" s="1"/>
      <c r="D37983" s="8"/>
      <c r="E37983" s="1"/>
      <c r="F37983" s="1"/>
      <c r="G37983" s="1"/>
      <c r="H37983" s="1"/>
    </row>
    <row r="37984">
      <c r="A37984" s="1"/>
      <c r="B37984" s="1"/>
      <c r="C37984" s="1"/>
      <c r="D37984" s="8"/>
      <c r="E37984" s="1"/>
      <c r="F37984" s="1"/>
      <c r="G37984" s="1"/>
      <c r="H37984" s="1"/>
    </row>
    <row r="37985">
      <c r="A37985" s="1"/>
      <c r="B37985" s="1"/>
      <c r="C37985" s="1"/>
      <c r="D37985" s="8"/>
      <c r="E37985" s="1"/>
      <c r="F37985" s="1"/>
      <c r="G37985" s="1"/>
      <c r="H37985" s="1"/>
    </row>
    <row r="37986">
      <c r="A37986" s="1"/>
      <c r="B37986" s="1"/>
      <c r="C37986" s="1"/>
      <c r="D37986" s="8"/>
      <c r="E37986" s="1"/>
      <c r="F37986" s="1"/>
      <c r="G37986" s="1"/>
      <c r="H37986" s="1"/>
    </row>
    <row r="37987">
      <c r="A37987" s="1"/>
      <c r="B37987" s="1"/>
      <c r="C37987" s="1"/>
      <c r="D37987" s="8"/>
      <c r="E37987" s="1"/>
      <c r="F37987" s="1"/>
      <c r="G37987" s="1"/>
      <c r="H37987" s="1"/>
    </row>
    <row r="37988">
      <c r="A37988" s="1"/>
      <c r="B37988" s="1"/>
      <c r="C37988" s="1"/>
      <c r="D37988" s="8"/>
      <c r="E37988" s="1"/>
      <c r="F37988" s="1"/>
      <c r="G37988" s="1"/>
      <c r="H37988" s="1"/>
    </row>
    <row r="37989">
      <c r="A37989" s="1"/>
      <c r="B37989" s="1"/>
      <c r="C37989" s="1"/>
      <c r="D37989" s="8"/>
      <c r="E37989" s="1"/>
      <c r="F37989" s="1"/>
      <c r="G37989" s="1"/>
      <c r="H37989" s="1"/>
    </row>
    <row r="37990">
      <c r="A37990" s="1"/>
      <c r="B37990" s="1"/>
      <c r="C37990" s="1"/>
      <c r="D37990" s="8"/>
      <c r="E37990" s="1"/>
      <c r="F37990" s="1"/>
      <c r="G37990" s="1"/>
      <c r="H37990" s="1"/>
    </row>
    <row r="37991">
      <c r="A37991" s="1"/>
      <c r="B37991" s="1"/>
      <c r="C37991" s="1"/>
      <c r="D37991" s="8"/>
      <c r="E37991" s="1"/>
      <c r="F37991" s="1"/>
      <c r="G37991" s="1"/>
      <c r="H37991" s="1"/>
    </row>
    <row r="37992">
      <c r="A37992" s="1"/>
      <c r="B37992" s="1"/>
      <c r="C37992" s="1"/>
      <c r="D37992" s="8"/>
      <c r="E37992" s="1"/>
      <c r="F37992" s="1"/>
      <c r="G37992" s="1"/>
      <c r="H37992" s="1"/>
    </row>
    <row r="37993">
      <c r="A37993" s="1"/>
      <c r="B37993" s="1"/>
      <c r="C37993" s="1"/>
      <c r="D37993" s="8"/>
      <c r="E37993" s="1"/>
      <c r="F37993" s="1"/>
      <c r="G37993" s="1"/>
      <c r="H37993" s="1"/>
    </row>
    <row r="37994">
      <c r="A37994" s="1"/>
      <c r="B37994" s="1"/>
      <c r="C37994" s="1"/>
      <c r="D37994" s="8"/>
      <c r="E37994" s="1"/>
      <c r="F37994" s="1"/>
      <c r="G37994" s="1"/>
      <c r="H37994" s="1"/>
    </row>
    <row r="37995">
      <c r="A37995" s="1"/>
      <c r="B37995" s="1"/>
      <c r="C37995" s="1"/>
      <c r="D37995" s="8"/>
      <c r="E37995" s="1"/>
      <c r="F37995" s="1"/>
      <c r="G37995" s="1"/>
      <c r="H37995" s="1"/>
    </row>
    <row r="37996">
      <c r="A37996" s="1"/>
      <c r="B37996" s="1"/>
      <c r="C37996" s="1"/>
      <c r="D37996" s="8"/>
      <c r="E37996" s="1"/>
      <c r="F37996" s="1"/>
      <c r="G37996" s="1"/>
      <c r="H37996" s="1"/>
    </row>
    <row r="37997">
      <c r="A37997" s="1"/>
      <c r="B37997" s="1"/>
      <c r="C37997" s="1"/>
      <c r="D37997" s="8"/>
      <c r="E37997" s="1"/>
      <c r="F37997" s="1"/>
      <c r="G37997" s="1"/>
      <c r="H37997" s="1"/>
    </row>
    <row r="37998">
      <c r="A37998" s="1"/>
      <c r="B37998" s="1"/>
      <c r="C37998" s="1"/>
      <c r="D37998" s="8"/>
      <c r="E37998" s="1"/>
      <c r="F37998" s="1"/>
      <c r="G37998" s="1"/>
      <c r="H37998" s="1"/>
    </row>
    <row r="37999">
      <c r="A37999" s="1"/>
      <c r="B37999" s="1"/>
      <c r="C37999" s="1"/>
      <c r="D37999" s="8"/>
      <c r="E37999" s="1"/>
      <c r="F37999" s="1"/>
      <c r="G37999" s="1"/>
      <c r="H37999" s="1"/>
    </row>
    <row r="38000">
      <c r="A38000" s="1"/>
      <c r="B38000" s="1"/>
      <c r="C38000" s="1"/>
      <c r="D38000" s="8"/>
      <c r="E38000" s="1"/>
      <c r="F38000" s="1"/>
      <c r="G38000" s="1"/>
      <c r="H38000" s="1"/>
    </row>
    <row r="38001">
      <c r="A38001" s="1"/>
      <c r="B38001" s="1"/>
      <c r="C38001" s="1"/>
      <c r="D38001" s="8"/>
      <c r="E38001" s="1"/>
      <c r="F38001" s="1"/>
      <c r="G38001" s="1"/>
      <c r="H38001" s="1"/>
    </row>
    <row r="38002">
      <c r="A38002" s="1"/>
      <c r="B38002" s="1"/>
      <c r="C38002" s="1"/>
      <c r="D38002" s="8"/>
      <c r="E38002" s="1"/>
      <c r="F38002" s="1"/>
      <c r="G38002" s="1"/>
      <c r="H38002" s="1"/>
    </row>
    <row r="38003">
      <c r="A38003" s="1"/>
      <c r="B38003" s="1"/>
      <c r="C38003" s="1"/>
      <c r="D38003" s="8"/>
      <c r="E38003" s="1"/>
      <c r="F38003" s="1"/>
      <c r="G38003" s="1"/>
      <c r="H38003" s="1"/>
    </row>
    <row r="38004">
      <c r="A38004" s="1"/>
      <c r="B38004" s="1"/>
      <c r="C38004" s="1"/>
      <c r="D38004" s="8"/>
      <c r="E38004" s="1"/>
      <c r="F38004" s="1"/>
      <c r="G38004" s="1"/>
      <c r="H38004" s="1"/>
    </row>
    <row r="38005">
      <c r="A38005" s="1"/>
      <c r="B38005" s="1"/>
      <c r="C38005" s="1"/>
      <c r="D38005" s="8"/>
      <c r="E38005" s="1"/>
      <c r="F38005" s="1"/>
      <c r="G38005" s="1"/>
      <c r="H38005" s="1"/>
    </row>
    <row r="38006">
      <c r="A38006" s="1"/>
      <c r="B38006" s="1"/>
      <c r="C38006" s="1"/>
      <c r="D38006" s="8"/>
      <c r="E38006" s="1"/>
      <c r="F38006" s="1"/>
      <c r="G38006" s="1"/>
      <c r="H38006" s="1"/>
    </row>
    <row r="38007">
      <c r="A38007" s="1"/>
      <c r="B38007" s="1"/>
      <c r="C38007" s="1"/>
      <c r="D38007" s="8"/>
      <c r="E38007" s="1"/>
      <c r="F38007" s="1"/>
      <c r="G38007" s="1"/>
      <c r="H38007" s="1"/>
    </row>
    <row r="38008">
      <c r="A38008" s="1"/>
      <c r="B38008" s="1"/>
      <c r="C38008" s="1"/>
      <c r="D38008" s="8"/>
      <c r="E38008" s="1"/>
      <c r="F38008" s="1"/>
      <c r="G38008" s="1"/>
      <c r="H38008" s="1"/>
    </row>
    <row r="38009">
      <c r="A38009" s="1"/>
      <c r="B38009" s="1"/>
      <c r="C38009" s="1"/>
      <c r="D38009" s="8"/>
      <c r="E38009" s="1"/>
      <c r="F38009" s="1"/>
      <c r="G38009" s="1"/>
      <c r="H38009" s="1"/>
    </row>
    <row r="38010">
      <c r="A38010" s="1"/>
      <c r="B38010" s="1"/>
      <c r="C38010" s="1"/>
      <c r="D38010" s="8"/>
      <c r="E38010" s="1"/>
      <c r="F38010" s="1"/>
      <c r="G38010" s="1"/>
      <c r="H38010" s="1"/>
    </row>
    <row r="38011">
      <c r="A38011" s="1"/>
      <c r="B38011" s="1"/>
      <c r="C38011" s="1"/>
      <c r="D38011" s="8"/>
      <c r="E38011" s="1"/>
      <c r="F38011" s="1"/>
      <c r="G38011" s="1"/>
      <c r="H38011" s="1"/>
    </row>
    <row r="38012">
      <c r="A38012" s="1"/>
      <c r="B38012" s="1"/>
      <c r="C38012" s="1"/>
      <c r="D38012" s="8"/>
      <c r="E38012" s="1"/>
      <c r="F38012" s="1"/>
      <c r="G38012" s="1"/>
      <c r="H38012" s="1"/>
    </row>
    <row r="38013">
      <c r="A38013" s="1"/>
      <c r="B38013" s="1"/>
      <c r="C38013" s="1"/>
      <c r="D38013" s="8"/>
      <c r="E38013" s="1"/>
      <c r="F38013" s="1"/>
      <c r="G38013" s="1"/>
      <c r="H38013" s="1"/>
    </row>
    <row r="38014">
      <c r="A38014" s="1"/>
      <c r="B38014" s="1"/>
      <c r="C38014" s="1"/>
      <c r="D38014" s="8"/>
      <c r="E38014" s="1"/>
      <c r="F38014" s="1"/>
      <c r="G38014" s="1"/>
      <c r="H38014" s="1"/>
    </row>
    <row r="38015">
      <c r="A38015" s="1"/>
      <c r="B38015" s="1"/>
      <c r="C38015" s="1"/>
      <c r="D38015" s="8"/>
      <c r="E38015" s="1"/>
      <c r="F38015" s="1"/>
      <c r="G38015" s="1"/>
      <c r="H38015" s="1"/>
    </row>
    <row r="38016">
      <c r="A38016" s="1"/>
      <c r="B38016" s="1"/>
      <c r="C38016" s="1"/>
      <c r="D38016" s="8"/>
      <c r="E38016" s="1"/>
      <c r="F38016" s="1"/>
      <c r="G38016" s="1"/>
      <c r="H38016" s="1"/>
    </row>
    <row r="38017">
      <c r="A38017" s="1"/>
      <c r="B38017" s="1"/>
      <c r="C38017" s="1"/>
      <c r="D38017" s="8"/>
      <c r="E38017" s="1"/>
      <c r="F38017" s="1"/>
      <c r="G38017" s="1"/>
      <c r="H38017" s="1"/>
    </row>
    <row r="38018">
      <c r="A38018" s="1"/>
      <c r="B38018" s="1"/>
      <c r="C38018" s="1"/>
      <c r="D38018" s="8"/>
      <c r="E38018" s="1"/>
      <c r="F38018" s="1"/>
      <c r="G38018" s="1"/>
      <c r="H38018" s="1"/>
    </row>
    <row r="38019">
      <c r="A38019" s="1"/>
      <c r="B38019" s="1"/>
      <c r="C38019" s="1"/>
      <c r="D38019" s="8"/>
      <c r="E38019" s="1"/>
      <c r="F38019" s="1"/>
      <c r="G38019" s="1"/>
      <c r="H38019" s="1"/>
    </row>
    <row r="38020">
      <c r="A38020" s="1"/>
      <c r="B38020" s="1"/>
      <c r="C38020" s="1"/>
      <c r="D38020" s="8"/>
      <c r="E38020" s="1"/>
      <c r="F38020" s="1"/>
      <c r="G38020" s="1"/>
      <c r="H38020" s="1"/>
    </row>
    <row r="38021">
      <c r="A38021" s="1"/>
      <c r="B38021" s="1"/>
      <c r="C38021" s="1"/>
      <c r="D38021" s="8"/>
      <c r="E38021" s="1"/>
      <c r="F38021" s="1"/>
      <c r="G38021" s="1"/>
      <c r="H38021" s="1"/>
    </row>
    <row r="38022">
      <c r="A38022" s="1"/>
      <c r="B38022" s="1"/>
      <c r="C38022" s="1"/>
      <c r="D38022" s="8"/>
      <c r="E38022" s="1"/>
      <c r="F38022" s="1"/>
      <c r="G38022" s="1"/>
      <c r="H38022" s="1"/>
    </row>
    <row r="38023">
      <c r="A38023" s="1"/>
      <c r="B38023" s="1"/>
      <c r="C38023" s="1"/>
      <c r="D38023" s="8"/>
      <c r="E38023" s="1"/>
      <c r="F38023" s="1"/>
      <c r="G38023" s="1"/>
      <c r="H38023" s="1"/>
    </row>
    <row r="38024">
      <c r="A38024" s="1"/>
      <c r="B38024" s="1"/>
      <c r="C38024" s="1"/>
      <c r="D38024" s="8"/>
      <c r="E38024" s="1"/>
      <c r="F38024" s="1"/>
      <c r="G38024" s="1"/>
      <c r="H38024" s="1"/>
    </row>
    <row r="38025">
      <c r="A38025" s="1"/>
      <c r="B38025" s="1"/>
      <c r="C38025" s="1"/>
      <c r="D38025" s="8"/>
      <c r="E38025" s="1"/>
      <c r="F38025" s="1"/>
      <c r="G38025" s="1"/>
      <c r="H38025" s="1"/>
    </row>
    <row r="38026">
      <c r="A38026" s="1"/>
      <c r="B38026" s="1"/>
      <c r="C38026" s="1"/>
      <c r="D38026" s="8"/>
      <c r="E38026" s="1"/>
      <c r="F38026" s="1"/>
      <c r="G38026" s="1"/>
      <c r="H38026" s="1"/>
    </row>
    <row r="38027">
      <c r="A38027" s="1"/>
      <c r="B38027" s="1"/>
      <c r="C38027" s="1"/>
      <c r="D38027" s="8"/>
      <c r="E38027" s="1"/>
      <c r="F38027" s="1"/>
      <c r="G38027" s="1"/>
      <c r="H38027" s="1"/>
    </row>
    <row r="38028">
      <c r="A38028" s="1"/>
      <c r="B38028" s="1"/>
      <c r="C38028" s="1"/>
      <c r="D38028" s="8"/>
      <c r="E38028" s="1"/>
      <c r="F38028" s="1"/>
      <c r="G38028" s="1"/>
      <c r="H38028" s="1"/>
    </row>
    <row r="38029">
      <c r="A38029" s="1"/>
      <c r="B38029" s="1"/>
      <c r="C38029" s="1"/>
      <c r="D38029" s="8"/>
      <c r="E38029" s="1"/>
      <c r="F38029" s="1"/>
      <c r="G38029" s="1"/>
      <c r="H38029" s="1"/>
    </row>
    <row r="38030">
      <c r="A38030" s="1"/>
      <c r="B38030" s="1"/>
      <c r="C38030" s="1"/>
      <c r="D38030" s="8"/>
      <c r="E38030" s="1"/>
      <c r="F38030" s="1"/>
      <c r="G38030" s="1"/>
      <c r="H38030" s="1"/>
    </row>
    <row r="38031">
      <c r="A38031" s="1"/>
      <c r="B38031" s="1"/>
      <c r="C38031" s="1"/>
      <c r="D38031" s="8"/>
      <c r="E38031" s="1"/>
      <c r="F38031" s="1"/>
      <c r="G38031" s="1"/>
      <c r="H38031" s="1"/>
    </row>
    <row r="38032">
      <c r="A38032" s="1"/>
      <c r="B38032" s="1"/>
      <c r="C38032" s="1"/>
      <c r="D38032" s="8"/>
      <c r="E38032" s="1"/>
      <c r="F38032" s="1"/>
      <c r="G38032" s="1"/>
      <c r="H38032" s="1"/>
    </row>
    <row r="38033">
      <c r="A38033" s="1"/>
      <c r="B38033" s="1"/>
      <c r="C38033" s="1"/>
      <c r="D38033" s="8"/>
      <c r="E38033" s="1"/>
      <c r="F38033" s="1"/>
      <c r="G38033" s="1"/>
      <c r="H38033" s="1"/>
    </row>
    <row r="38034">
      <c r="A38034" s="1"/>
      <c r="B38034" s="1"/>
      <c r="C38034" s="1"/>
      <c r="D38034" s="8"/>
      <c r="E38034" s="1"/>
      <c r="F38034" s="1"/>
      <c r="G38034" s="1"/>
      <c r="H38034" s="1"/>
    </row>
    <row r="38035">
      <c r="A38035" s="1"/>
      <c r="B38035" s="1"/>
      <c r="C38035" s="1"/>
      <c r="D38035" s="8"/>
      <c r="E38035" s="1"/>
      <c r="F38035" s="1"/>
      <c r="G38035" s="1"/>
      <c r="H38035" s="1"/>
    </row>
    <row r="38036">
      <c r="A38036" s="1"/>
      <c r="B38036" s="1"/>
      <c r="C38036" s="1"/>
      <c r="D38036" s="8"/>
      <c r="E38036" s="1"/>
      <c r="F38036" s="1"/>
      <c r="G38036" s="1"/>
      <c r="H38036" s="1"/>
    </row>
    <row r="38037">
      <c r="A38037" s="1"/>
      <c r="B38037" s="1"/>
      <c r="C38037" s="1"/>
      <c r="D38037" s="8"/>
      <c r="E38037" s="1"/>
      <c r="F38037" s="1"/>
      <c r="G38037" s="1"/>
      <c r="H38037" s="1"/>
    </row>
    <row r="38038">
      <c r="A38038" s="1"/>
      <c r="B38038" s="1"/>
      <c r="C38038" s="1"/>
      <c r="D38038" s="8"/>
      <c r="E38038" s="1"/>
      <c r="F38038" s="1"/>
      <c r="G38038" s="1"/>
      <c r="H38038" s="1"/>
    </row>
    <row r="38039">
      <c r="A38039" s="1"/>
      <c r="B38039" s="1"/>
      <c r="C38039" s="1"/>
      <c r="D38039" s="8"/>
      <c r="E38039" s="1"/>
      <c r="F38039" s="1"/>
      <c r="G38039" s="1"/>
      <c r="H38039" s="1"/>
    </row>
    <row r="38040">
      <c r="A38040" s="1"/>
      <c r="B38040" s="1"/>
      <c r="C38040" s="1"/>
      <c r="D38040" s="8"/>
      <c r="E38040" s="1"/>
      <c r="F38040" s="1"/>
      <c r="G38040" s="1"/>
      <c r="H38040" s="1"/>
    </row>
    <row r="38041">
      <c r="A38041" s="1"/>
      <c r="B38041" s="1"/>
      <c r="C38041" s="1"/>
      <c r="D38041" s="8"/>
      <c r="E38041" s="1"/>
      <c r="F38041" s="1"/>
      <c r="G38041" s="1"/>
      <c r="H38041" s="1"/>
    </row>
    <row r="38042">
      <c r="A38042" s="1"/>
      <c r="B38042" s="1"/>
      <c r="C38042" s="1"/>
      <c r="D38042" s="8"/>
      <c r="E38042" s="1"/>
      <c r="F38042" s="1"/>
      <c r="G38042" s="1"/>
      <c r="H38042" s="1"/>
    </row>
    <row r="38043">
      <c r="A38043" s="1"/>
      <c r="B38043" s="1"/>
      <c r="C38043" s="1"/>
      <c r="D38043" s="8"/>
      <c r="E38043" s="1"/>
      <c r="F38043" s="1"/>
      <c r="G38043" s="1"/>
      <c r="H38043" s="1"/>
    </row>
    <row r="38044">
      <c r="A38044" s="1"/>
      <c r="B38044" s="1"/>
      <c r="C38044" s="1"/>
      <c r="D38044" s="8"/>
      <c r="E38044" s="1"/>
      <c r="F38044" s="1"/>
      <c r="G38044" s="1"/>
      <c r="H38044" s="1"/>
    </row>
    <row r="38045">
      <c r="A38045" s="1"/>
      <c r="B38045" s="1"/>
      <c r="C38045" s="1"/>
      <c r="D38045" s="8"/>
      <c r="E38045" s="1"/>
      <c r="F38045" s="1"/>
      <c r="G38045" s="1"/>
      <c r="H38045" s="1"/>
    </row>
    <row r="38046">
      <c r="A38046" s="1"/>
      <c r="B38046" s="1"/>
      <c r="C38046" s="1"/>
      <c r="D38046" s="8"/>
      <c r="E38046" s="1"/>
      <c r="F38046" s="1"/>
      <c r="G38046" s="1"/>
      <c r="H38046" s="1"/>
    </row>
    <row r="38047">
      <c r="A38047" s="1"/>
      <c r="B38047" s="1"/>
      <c r="C38047" s="1"/>
      <c r="D38047" s="8"/>
      <c r="E38047" s="1"/>
      <c r="F38047" s="1"/>
      <c r="G38047" s="1"/>
      <c r="H38047" s="1"/>
    </row>
    <row r="38048">
      <c r="A38048" s="1"/>
      <c r="B38048" s="1"/>
      <c r="C38048" s="1"/>
      <c r="D38048" s="8"/>
      <c r="E38048" s="1"/>
      <c r="F38048" s="1"/>
      <c r="G38048" s="1"/>
      <c r="H38048" s="1"/>
    </row>
    <row r="38049">
      <c r="A38049" s="1"/>
      <c r="B38049" s="1"/>
      <c r="C38049" s="1"/>
      <c r="D38049" s="8"/>
      <c r="E38049" s="1"/>
      <c r="F38049" s="1"/>
      <c r="G38049" s="1"/>
      <c r="H38049" s="1"/>
    </row>
    <row r="38050">
      <c r="A38050" s="1"/>
      <c r="B38050" s="1"/>
      <c r="C38050" s="1"/>
      <c r="D38050" s="8"/>
      <c r="E38050" s="1"/>
      <c r="F38050" s="1"/>
      <c r="G38050" s="1"/>
      <c r="H38050" s="1"/>
    </row>
    <row r="38051">
      <c r="A38051" s="1"/>
      <c r="B38051" s="1"/>
      <c r="C38051" s="1"/>
      <c r="D38051" s="8"/>
      <c r="E38051" s="1"/>
      <c r="F38051" s="1"/>
      <c r="G38051" s="1"/>
      <c r="H38051" s="1"/>
    </row>
    <row r="38052">
      <c r="A38052" s="1"/>
      <c r="B38052" s="1"/>
      <c r="C38052" s="1"/>
      <c r="D38052" s="8"/>
      <c r="E38052" s="1"/>
      <c r="F38052" s="1"/>
      <c r="G38052" s="1"/>
      <c r="H38052" s="1"/>
    </row>
    <row r="38053">
      <c r="A38053" s="1"/>
      <c r="B38053" s="1"/>
      <c r="C38053" s="1"/>
      <c r="D38053" s="8"/>
      <c r="E38053" s="1"/>
      <c r="F38053" s="1"/>
      <c r="G38053" s="1"/>
      <c r="H38053" s="1"/>
    </row>
    <row r="38054">
      <c r="A38054" s="1"/>
      <c r="B38054" s="1"/>
      <c r="C38054" s="1"/>
      <c r="D38054" s="8"/>
      <c r="E38054" s="1"/>
      <c r="F38054" s="1"/>
      <c r="G38054" s="1"/>
      <c r="H38054" s="1"/>
    </row>
    <row r="38055">
      <c r="A38055" s="1"/>
      <c r="B38055" s="1"/>
      <c r="C38055" s="1"/>
      <c r="D38055" s="8"/>
      <c r="E38055" s="1"/>
      <c r="F38055" s="1"/>
      <c r="G38055" s="1"/>
      <c r="H38055" s="1"/>
    </row>
    <row r="38056">
      <c r="A38056" s="1"/>
      <c r="B38056" s="1"/>
      <c r="C38056" s="1"/>
      <c r="D38056" s="8"/>
      <c r="E38056" s="1"/>
      <c r="F38056" s="1"/>
      <c r="G38056" s="1"/>
      <c r="H38056" s="1"/>
    </row>
    <row r="38057">
      <c r="A38057" s="1"/>
      <c r="B38057" s="1"/>
      <c r="C38057" s="1"/>
      <c r="D38057" s="8"/>
      <c r="E38057" s="1"/>
      <c r="F38057" s="1"/>
      <c r="G38057" s="1"/>
      <c r="H38057" s="1"/>
    </row>
    <row r="38058">
      <c r="A38058" s="1"/>
      <c r="B38058" s="1"/>
      <c r="C38058" s="1"/>
      <c r="D38058" s="8"/>
      <c r="E38058" s="1"/>
      <c r="F38058" s="1"/>
      <c r="G38058" s="1"/>
      <c r="H38058" s="1"/>
    </row>
    <row r="38059">
      <c r="A38059" s="1"/>
      <c r="B38059" s="1"/>
      <c r="C38059" s="1"/>
      <c r="D38059" s="8"/>
      <c r="E38059" s="1"/>
      <c r="F38059" s="1"/>
      <c r="G38059" s="1"/>
      <c r="H38059" s="1"/>
    </row>
    <row r="38060">
      <c r="A38060" s="1"/>
      <c r="B38060" s="1"/>
      <c r="C38060" s="1"/>
      <c r="D38060" s="8"/>
      <c r="E38060" s="1"/>
      <c r="F38060" s="1"/>
      <c r="G38060" s="1"/>
      <c r="H38060" s="1"/>
    </row>
    <row r="38061">
      <c r="A38061" s="1"/>
      <c r="B38061" s="1"/>
      <c r="C38061" s="1"/>
      <c r="D38061" s="8"/>
      <c r="E38061" s="1"/>
      <c r="F38061" s="1"/>
      <c r="G38061" s="1"/>
      <c r="H38061" s="1"/>
    </row>
    <row r="38062">
      <c r="A38062" s="1"/>
      <c r="B38062" s="1"/>
      <c r="C38062" s="1"/>
      <c r="D38062" s="8"/>
      <c r="E38062" s="1"/>
      <c r="F38062" s="1"/>
      <c r="G38062" s="1"/>
      <c r="H38062" s="1"/>
    </row>
    <row r="38063">
      <c r="A38063" s="1"/>
      <c r="B38063" s="1"/>
      <c r="C38063" s="1"/>
      <c r="D38063" s="8"/>
      <c r="E38063" s="1"/>
      <c r="F38063" s="1"/>
      <c r="G38063" s="1"/>
      <c r="H38063" s="1"/>
    </row>
    <row r="38064">
      <c r="A38064" s="1"/>
      <c r="B38064" s="1"/>
      <c r="C38064" s="1"/>
      <c r="D38064" s="8"/>
      <c r="E38064" s="1"/>
      <c r="F38064" s="1"/>
      <c r="G38064" s="1"/>
      <c r="H38064" s="1"/>
    </row>
    <row r="38065">
      <c r="A38065" s="1"/>
      <c r="B38065" s="1"/>
      <c r="C38065" s="1"/>
      <c r="D38065" s="8"/>
      <c r="E38065" s="1"/>
      <c r="F38065" s="1"/>
      <c r="G38065" s="1"/>
      <c r="H38065" s="1"/>
    </row>
    <row r="38066">
      <c r="A38066" s="1"/>
      <c r="B38066" s="1"/>
      <c r="C38066" s="1"/>
      <c r="D38066" s="8"/>
      <c r="E38066" s="1"/>
      <c r="F38066" s="1"/>
      <c r="G38066" s="1"/>
      <c r="H38066" s="1"/>
    </row>
    <row r="38067">
      <c r="A38067" s="1"/>
      <c r="B38067" s="1"/>
      <c r="C38067" s="1"/>
      <c r="D38067" s="8"/>
      <c r="E38067" s="1"/>
      <c r="F38067" s="1"/>
      <c r="G38067" s="1"/>
      <c r="H38067" s="1"/>
    </row>
    <row r="38068">
      <c r="A38068" s="1"/>
      <c r="B38068" s="1"/>
      <c r="C38068" s="1"/>
      <c r="D38068" s="8"/>
      <c r="E38068" s="1"/>
      <c r="F38068" s="1"/>
      <c r="G38068" s="1"/>
      <c r="H38068" s="1"/>
    </row>
    <row r="38069">
      <c r="A38069" s="1"/>
      <c r="B38069" s="1"/>
      <c r="C38069" s="1"/>
      <c r="D38069" s="8"/>
      <c r="E38069" s="1"/>
      <c r="F38069" s="1"/>
      <c r="G38069" s="1"/>
      <c r="H38069" s="1"/>
    </row>
    <row r="38070">
      <c r="A38070" s="1"/>
      <c r="B38070" s="1"/>
      <c r="C38070" s="1"/>
      <c r="D38070" s="8"/>
      <c r="E38070" s="1"/>
      <c r="F38070" s="1"/>
      <c r="G38070" s="1"/>
      <c r="H38070" s="1"/>
    </row>
    <row r="38071">
      <c r="A38071" s="1"/>
      <c r="B38071" s="1"/>
      <c r="C38071" s="1"/>
      <c r="D38071" s="8"/>
      <c r="E38071" s="1"/>
      <c r="F38071" s="1"/>
      <c r="G38071" s="1"/>
      <c r="H38071" s="1"/>
    </row>
    <row r="38072">
      <c r="A38072" s="1"/>
      <c r="B38072" s="1"/>
      <c r="C38072" s="1"/>
      <c r="D38072" s="8"/>
      <c r="E38072" s="1"/>
      <c r="F38072" s="1"/>
      <c r="G38072" s="1"/>
      <c r="H38072" s="1"/>
    </row>
    <row r="38073">
      <c r="A38073" s="1"/>
      <c r="B38073" s="1"/>
      <c r="C38073" s="1"/>
      <c r="D38073" s="8"/>
      <c r="E38073" s="1"/>
      <c r="F38073" s="1"/>
      <c r="G38073" s="1"/>
      <c r="H38073" s="1"/>
    </row>
    <row r="38074">
      <c r="A38074" s="1"/>
      <c r="B38074" s="1"/>
      <c r="C38074" s="1"/>
      <c r="D38074" s="8"/>
      <c r="E38074" s="1"/>
      <c r="F38074" s="1"/>
      <c r="G38074" s="1"/>
      <c r="H38074" s="1"/>
    </row>
    <row r="38075">
      <c r="A38075" s="1"/>
      <c r="B38075" s="1"/>
      <c r="C38075" s="1"/>
      <c r="D38075" s="8"/>
      <c r="E38075" s="1"/>
      <c r="F38075" s="1"/>
      <c r="G38075" s="1"/>
      <c r="H38075" s="1"/>
    </row>
    <row r="38076">
      <c r="A38076" s="1"/>
      <c r="B38076" s="1"/>
      <c r="C38076" s="1"/>
      <c r="D38076" s="8"/>
      <c r="E38076" s="1"/>
      <c r="F38076" s="1"/>
      <c r="G38076" s="1"/>
      <c r="H38076" s="1"/>
    </row>
    <row r="38077">
      <c r="A38077" s="1"/>
      <c r="B38077" s="1"/>
      <c r="C38077" s="1"/>
      <c r="D38077" s="8"/>
      <c r="E38077" s="1"/>
      <c r="F38077" s="1"/>
      <c r="G38077" s="1"/>
      <c r="H38077" s="1"/>
    </row>
    <row r="38078">
      <c r="A38078" s="1"/>
      <c r="B38078" s="1"/>
      <c r="C38078" s="1"/>
      <c r="D38078" s="8"/>
      <c r="E38078" s="1"/>
      <c r="F38078" s="1"/>
      <c r="G38078" s="1"/>
      <c r="H38078" s="1"/>
    </row>
    <row r="38079">
      <c r="A38079" s="1"/>
      <c r="B38079" s="1"/>
      <c r="C38079" s="1"/>
      <c r="D38079" s="8"/>
      <c r="E38079" s="1"/>
      <c r="F38079" s="1"/>
      <c r="G38079" s="1"/>
      <c r="H38079" s="1"/>
    </row>
    <row r="38080">
      <c r="A38080" s="1"/>
      <c r="B38080" s="1"/>
      <c r="C38080" s="1"/>
      <c r="D38080" s="8"/>
      <c r="E38080" s="1"/>
      <c r="F38080" s="1"/>
      <c r="G38080" s="1"/>
      <c r="H38080" s="1"/>
    </row>
    <row r="38081">
      <c r="A38081" s="1"/>
      <c r="B38081" s="1"/>
      <c r="C38081" s="1"/>
      <c r="D38081" s="8"/>
      <c r="E38081" s="1"/>
      <c r="F38081" s="1"/>
      <c r="G38081" s="1"/>
      <c r="H38081" s="1"/>
    </row>
    <row r="38082">
      <c r="A38082" s="1"/>
      <c r="B38082" s="1"/>
      <c r="C38082" s="1"/>
      <c r="D38082" s="8"/>
      <c r="E38082" s="1"/>
      <c r="F38082" s="1"/>
      <c r="G38082" s="1"/>
      <c r="H38082" s="1"/>
    </row>
    <row r="38083">
      <c r="A38083" s="1"/>
      <c r="B38083" s="1"/>
      <c r="C38083" s="1"/>
      <c r="D38083" s="8"/>
      <c r="E38083" s="1"/>
      <c r="F38083" s="1"/>
      <c r="G38083" s="1"/>
      <c r="H38083" s="1"/>
    </row>
    <row r="38084">
      <c r="A38084" s="1"/>
      <c r="B38084" s="1"/>
      <c r="C38084" s="1"/>
      <c r="D38084" s="8"/>
      <c r="E38084" s="1"/>
      <c r="F38084" s="1"/>
      <c r="G38084" s="1"/>
      <c r="H38084" s="1"/>
    </row>
    <row r="38085">
      <c r="A38085" s="1"/>
      <c r="B38085" s="1"/>
      <c r="C38085" s="1"/>
      <c r="D38085" s="8"/>
      <c r="E38085" s="1"/>
      <c r="F38085" s="1"/>
      <c r="G38085" s="1"/>
      <c r="H38085" s="1"/>
    </row>
    <row r="38086">
      <c r="A38086" s="1"/>
      <c r="B38086" s="1"/>
      <c r="C38086" s="1"/>
      <c r="D38086" s="8"/>
      <c r="E38086" s="1"/>
      <c r="F38086" s="1"/>
      <c r="G38086" s="1"/>
      <c r="H38086" s="1"/>
    </row>
    <row r="38087">
      <c r="A38087" s="1"/>
      <c r="B38087" s="1"/>
      <c r="C38087" s="1"/>
      <c r="D38087" s="8"/>
      <c r="E38087" s="1"/>
      <c r="F38087" s="1"/>
      <c r="G38087" s="1"/>
      <c r="H38087" s="1"/>
    </row>
    <row r="38088">
      <c r="A38088" s="1"/>
      <c r="B38088" s="1"/>
      <c r="C38088" s="1"/>
      <c r="D38088" s="8"/>
      <c r="E38088" s="1"/>
      <c r="F38088" s="1"/>
      <c r="G38088" s="1"/>
      <c r="H38088" s="1"/>
    </row>
    <row r="38089">
      <c r="A38089" s="1"/>
      <c r="B38089" s="1"/>
      <c r="C38089" s="1"/>
      <c r="D38089" s="8"/>
      <c r="E38089" s="1"/>
      <c r="F38089" s="1"/>
      <c r="G38089" s="1"/>
      <c r="H38089" s="1"/>
    </row>
    <row r="38090">
      <c r="A38090" s="1"/>
      <c r="B38090" s="1"/>
      <c r="C38090" s="1"/>
      <c r="D38090" s="8"/>
      <c r="E38090" s="1"/>
      <c r="F38090" s="1"/>
      <c r="G38090" s="1"/>
      <c r="H38090" s="1"/>
    </row>
    <row r="38091">
      <c r="A38091" s="1"/>
      <c r="B38091" s="1"/>
      <c r="C38091" s="1"/>
      <c r="D38091" s="8"/>
      <c r="E38091" s="1"/>
      <c r="F38091" s="1"/>
      <c r="G38091" s="1"/>
      <c r="H38091" s="1"/>
    </row>
    <row r="38092">
      <c r="A38092" s="1"/>
      <c r="B38092" s="1"/>
      <c r="C38092" s="1"/>
      <c r="D38092" s="8"/>
      <c r="E38092" s="1"/>
      <c r="F38092" s="1"/>
      <c r="G38092" s="1"/>
      <c r="H38092" s="1"/>
    </row>
    <row r="38093">
      <c r="A38093" s="1"/>
      <c r="B38093" s="1"/>
      <c r="C38093" s="1"/>
      <c r="D38093" s="8"/>
      <c r="E38093" s="1"/>
      <c r="F38093" s="1"/>
      <c r="G38093" s="1"/>
      <c r="H38093" s="1"/>
    </row>
    <row r="38094">
      <c r="A38094" s="1"/>
      <c r="B38094" s="1"/>
      <c r="C38094" s="1"/>
      <c r="D38094" s="8"/>
      <c r="E38094" s="1"/>
      <c r="F38094" s="1"/>
      <c r="G38094" s="1"/>
      <c r="H38094" s="1"/>
    </row>
    <row r="38095">
      <c r="A38095" s="1"/>
      <c r="B38095" s="1"/>
      <c r="C38095" s="1"/>
      <c r="D38095" s="8"/>
      <c r="E38095" s="1"/>
      <c r="F38095" s="1"/>
      <c r="G38095" s="1"/>
      <c r="H38095" s="1"/>
    </row>
    <row r="38096">
      <c r="A38096" s="1"/>
      <c r="B38096" s="1"/>
      <c r="C38096" s="1"/>
      <c r="D38096" s="8"/>
      <c r="E38096" s="1"/>
      <c r="F38096" s="1"/>
      <c r="G38096" s="1"/>
      <c r="H38096" s="1"/>
    </row>
    <row r="38097">
      <c r="A38097" s="1"/>
      <c r="B38097" s="1"/>
      <c r="C38097" s="1"/>
      <c r="D38097" s="8"/>
      <c r="E38097" s="1"/>
      <c r="F38097" s="1"/>
      <c r="G38097" s="1"/>
      <c r="H38097" s="1"/>
    </row>
    <row r="38098">
      <c r="A38098" s="1"/>
      <c r="B38098" s="1"/>
      <c r="C38098" s="1"/>
      <c r="D38098" s="8"/>
      <c r="E38098" s="1"/>
      <c r="F38098" s="1"/>
      <c r="G38098" s="1"/>
      <c r="H38098" s="1"/>
    </row>
    <row r="38099">
      <c r="A38099" s="1"/>
      <c r="B38099" s="1"/>
      <c r="C38099" s="1"/>
      <c r="D38099" s="8"/>
      <c r="E38099" s="1"/>
      <c r="F38099" s="1"/>
      <c r="G38099" s="1"/>
      <c r="H38099" s="1"/>
    </row>
    <row r="38100">
      <c r="A38100" s="1"/>
      <c r="B38100" s="1"/>
      <c r="C38100" s="1"/>
      <c r="D38100" s="8"/>
      <c r="E38100" s="1"/>
      <c r="F38100" s="1"/>
      <c r="G38100" s="1"/>
      <c r="H38100" s="1"/>
    </row>
    <row r="38101">
      <c r="A38101" s="1"/>
      <c r="B38101" s="1"/>
      <c r="C38101" s="1"/>
      <c r="D38101" s="8"/>
      <c r="E38101" s="1"/>
      <c r="F38101" s="1"/>
      <c r="G38101" s="1"/>
      <c r="H38101" s="1"/>
    </row>
    <row r="38102">
      <c r="A38102" s="1"/>
      <c r="B38102" s="1"/>
      <c r="C38102" s="1"/>
      <c r="D38102" s="8"/>
      <c r="E38102" s="1"/>
      <c r="F38102" s="1"/>
      <c r="G38102" s="1"/>
      <c r="H38102" s="1"/>
    </row>
    <row r="38103">
      <c r="A38103" s="1"/>
      <c r="B38103" s="1"/>
      <c r="C38103" s="1"/>
      <c r="D38103" s="8"/>
      <c r="E38103" s="1"/>
      <c r="F38103" s="1"/>
      <c r="G38103" s="1"/>
      <c r="H38103" s="1"/>
    </row>
    <row r="38104">
      <c r="A38104" s="1"/>
      <c r="B38104" s="1"/>
      <c r="C38104" s="1"/>
      <c r="D38104" s="8"/>
      <c r="E38104" s="1"/>
      <c r="F38104" s="1"/>
      <c r="G38104" s="1"/>
      <c r="H38104" s="1"/>
    </row>
    <row r="38105">
      <c r="A38105" s="1"/>
      <c r="B38105" s="1"/>
      <c r="C38105" s="1"/>
      <c r="D38105" s="8"/>
      <c r="E38105" s="1"/>
      <c r="F38105" s="1"/>
      <c r="G38105" s="1"/>
      <c r="H38105" s="1"/>
    </row>
    <row r="38106">
      <c r="A38106" s="1"/>
      <c r="B38106" s="1"/>
      <c r="C38106" s="1"/>
      <c r="D38106" s="8"/>
      <c r="E38106" s="1"/>
      <c r="F38106" s="1"/>
      <c r="G38106" s="1"/>
      <c r="H38106" s="1"/>
    </row>
    <row r="38107">
      <c r="A38107" s="1"/>
      <c r="B38107" s="1"/>
      <c r="C38107" s="1"/>
      <c r="D38107" s="8"/>
      <c r="E38107" s="1"/>
      <c r="F38107" s="1"/>
      <c r="G38107" s="1"/>
      <c r="H38107" s="1"/>
    </row>
    <row r="38108">
      <c r="A38108" s="1"/>
      <c r="B38108" s="1"/>
      <c r="C38108" s="1"/>
      <c r="D38108" s="8"/>
      <c r="E38108" s="1"/>
      <c r="F38108" s="1"/>
      <c r="G38108" s="1"/>
      <c r="H38108" s="1"/>
    </row>
    <row r="38109">
      <c r="A38109" s="1"/>
      <c r="B38109" s="1"/>
      <c r="C38109" s="1"/>
      <c r="D38109" s="8"/>
      <c r="E38109" s="1"/>
      <c r="F38109" s="1"/>
      <c r="G38109" s="1"/>
      <c r="H38109" s="1"/>
    </row>
    <row r="38110">
      <c r="A38110" s="1"/>
      <c r="B38110" s="1"/>
      <c r="C38110" s="1"/>
      <c r="D38110" s="8"/>
      <c r="E38110" s="1"/>
      <c r="F38110" s="1"/>
      <c r="G38110" s="1"/>
      <c r="H38110" s="1"/>
    </row>
    <row r="38111">
      <c r="A38111" s="1"/>
      <c r="B38111" s="1"/>
      <c r="C38111" s="1"/>
      <c r="D38111" s="8"/>
      <c r="E38111" s="1"/>
      <c r="F38111" s="1"/>
      <c r="G38111" s="1"/>
      <c r="H38111" s="1"/>
    </row>
    <row r="38112">
      <c r="A38112" s="1"/>
      <c r="B38112" s="1"/>
      <c r="C38112" s="1"/>
      <c r="D38112" s="8"/>
      <c r="E38112" s="1"/>
      <c r="F38112" s="1"/>
      <c r="G38112" s="1"/>
      <c r="H38112" s="1"/>
    </row>
    <row r="38113">
      <c r="A38113" s="1"/>
      <c r="B38113" s="1"/>
      <c r="C38113" s="1"/>
      <c r="D38113" s="8"/>
      <c r="E38113" s="1"/>
      <c r="F38113" s="1"/>
      <c r="G38113" s="1"/>
      <c r="H38113" s="1"/>
    </row>
    <row r="38114">
      <c r="A38114" s="1"/>
      <c r="B38114" s="1"/>
      <c r="C38114" s="1"/>
      <c r="D38114" s="8"/>
      <c r="E38114" s="1"/>
      <c r="F38114" s="1"/>
      <c r="G38114" s="1"/>
      <c r="H38114" s="1"/>
    </row>
    <row r="38115">
      <c r="A38115" s="1"/>
      <c r="B38115" s="1"/>
      <c r="C38115" s="1"/>
      <c r="D38115" s="8"/>
      <c r="E38115" s="1"/>
      <c r="F38115" s="1"/>
      <c r="G38115" s="1"/>
      <c r="H38115" s="1"/>
    </row>
    <row r="38116">
      <c r="A38116" s="1"/>
      <c r="B38116" s="1"/>
      <c r="C38116" s="1"/>
      <c r="D38116" s="8"/>
      <c r="E38116" s="1"/>
      <c r="F38116" s="1"/>
      <c r="G38116" s="1"/>
      <c r="H38116" s="1"/>
    </row>
    <row r="38117">
      <c r="A38117" s="1"/>
      <c r="B38117" s="1"/>
      <c r="C38117" s="1"/>
      <c r="D38117" s="8"/>
      <c r="E38117" s="1"/>
      <c r="F38117" s="1"/>
      <c r="G38117" s="1"/>
      <c r="H38117" s="1"/>
    </row>
    <row r="38118">
      <c r="A38118" s="1"/>
      <c r="B38118" s="1"/>
      <c r="C38118" s="1"/>
      <c r="D38118" s="8"/>
      <c r="E38118" s="1"/>
      <c r="F38118" s="1"/>
      <c r="G38118" s="1"/>
      <c r="H38118" s="1"/>
    </row>
    <row r="38119">
      <c r="A38119" s="1"/>
      <c r="B38119" s="1"/>
      <c r="C38119" s="1"/>
      <c r="D38119" s="8"/>
      <c r="E38119" s="1"/>
      <c r="F38119" s="1"/>
      <c r="G38119" s="1"/>
      <c r="H38119" s="1"/>
    </row>
    <row r="38120">
      <c r="A38120" s="1"/>
      <c r="B38120" s="1"/>
      <c r="C38120" s="1"/>
      <c r="D38120" s="8"/>
      <c r="E38120" s="1"/>
      <c r="F38120" s="1"/>
      <c r="G38120" s="1"/>
      <c r="H38120" s="1"/>
    </row>
    <row r="38121">
      <c r="A38121" s="1"/>
      <c r="B38121" s="1"/>
      <c r="C38121" s="1"/>
      <c r="D38121" s="8"/>
      <c r="E38121" s="1"/>
      <c r="F38121" s="1"/>
      <c r="G38121" s="1"/>
      <c r="H38121" s="1"/>
    </row>
    <row r="38122">
      <c r="A38122" s="1"/>
      <c r="B38122" s="1"/>
      <c r="C38122" s="1"/>
      <c r="D38122" s="8"/>
      <c r="E38122" s="1"/>
      <c r="F38122" s="1"/>
      <c r="G38122" s="1"/>
      <c r="H38122" s="1"/>
    </row>
    <row r="38123">
      <c r="A38123" s="1"/>
      <c r="B38123" s="1"/>
      <c r="C38123" s="1"/>
      <c r="D38123" s="8"/>
      <c r="E38123" s="1"/>
      <c r="F38123" s="1"/>
      <c r="G38123" s="1"/>
      <c r="H38123" s="1"/>
    </row>
    <row r="38124">
      <c r="A38124" s="1"/>
      <c r="B38124" s="1"/>
      <c r="C38124" s="1"/>
      <c r="D38124" s="8"/>
      <c r="E38124" s="1"/>
      <c r="F38124" s="1"/>
      <c r="G38124" s="1"/>
      <c r="H38124" s="1"/>
    </row>
    <row r="38125">
      <c r="A38125" s="1"/>
      <c r="B38125" s="1"/>
      <c r="C38125" s="1"/>
      <c r="D38125" s="8"/>
      <c r="E38125" s="1"/>
      <c r="F38125" s="1"/>
      <c r="G38125" s="1"/>
      <c r="H38125" s="1"/>
    </row>
    <row r="38126">
      <c r="A38126" s="1"/>
      <c r="B38126" s="1"/>
      <c r="C38126" s="1"/>
      <c r="D38126" s="8"/>
      <c r="E38126" s="1"/>
      <c r="F38126" s="1"/>
      <c r="G38126" s="1"/>
      <c r="H38126" s="1"/>
    </row>
    <row r="38127">
      <c r="A38127" s="1"/>
      <c r="B38127" s="1"/>
      <c r="C38127" s="1"/>
      <c r="D38127" s="8"/>
      <c r="E38127" s="1"/>
      <c r="F38127" s="1"/>
      <c r="G38127" s="1"/>
      <c r="H38127" s="1"/>
    </row>
    <row r="38128">
      <c r="A38128" s="1"/>
      <c r="B38128" s="1"/>
      <c r="C38128" s="1"/>
      <c r="D38128" s="8"/>
      <c r="E38128" s="1"/>
      <c r="F38128" s="1"/>
      <c r="G38128" s="1"/>
      <c r="H38128" s="1"/>
    </row>
    <row r="38129">
      <c r="A38129" s="1"/>
      <c r="B38129" s="1"/>
      <c r="C38129" s="1"/>
      <c r="D38129" s="8"/>
      <c r="E38129" s="1"/>
      <c r="F38129" s="1"/>
      <c r="G38129" s="1"/>
      <c r="H38129" s="1"/>
    </row>
    <row r="38130">
      <c r="A38130" s="1"/>
      <c r="B38130" s="1"/>
      <c r="C38130" s="1"/>
      <c r="D38130" s="8"/>
      <c r="E38130" s="1"/>
      <c r="F38130" s="1"/>
      <c r="G38130" s="1"/>
      <c r="H38130" s="1"/>
    </row>
    <row r="38131">
      <c r="A38131" s="1"/>
      <c r="B38131" s="1"/>
      <c r="C38131" s="1"/>
      <c r="D38131" s="8"/>
      <c r="E38131" s="1"/>
      <c r="F38131" s="1"/>
      <c r="G38131" s="1"/>
      <c r="H38131" s="1"/>
    </row>
    <row r="38132">
      <c r="A38132" s="1"/>
      <c r="B38132" s="1"/>
      <c r="C38132" s="1"/>
      <c r="D38132" s="8"/>
      <c r="E38132" s="1"/>
      <c r="F38132" s="1"/>
      <c r="G38132" s="1"/>
      <c r="H38132" s="1"/>
    </row>
    <row r="38133">
      <c r="A38133" s="1"/>
      <c r="B38133" s="1"/>
      <c r="C38133" s="1"/>
      <c r="D38133" s="8"/>
      <c r="E38133" s="1"/>
      <c r="F38133" s="1"/>
      <c r="G38133" s="1"/>
      <c r="H38133" s="1"/>
    </row>
    <row r="38134">
      <c r="A38134" s="1"/>
      <c r="B38134" s="1"/>
      <c r="C38134" s="1"/>
      <c r="D38134" s="8"/>
      <c r="E38134" s="1"/>
      <c r="F38134" s="1"/>
      <c r="G38134" s="1"/>
      <c r="H38134" s="1"/>
    </row>
    <row r="38135">
      <c r="A38135" s="1"/>
      <c r="B38135" s="1"/>
      <c r="C38135" s="1"/>
      <c r="D38135" s="8"/>
      <c r="E38135" s="1"/>
      <c r="F38135" s="1"/>
      <c r="G38135" s="1"/>
      <c r="H38135" s="1"/>
    </row>
    <row r="38136">
      <c r="A38136" s="1"/>
      <c r="B38136" s="1"/>
      <c r="C38136" s="1"/>
      <c r="D38136" s="8"/>
      <c r="E38136" s="1"/>
      <c r="F38136" s="1"/>
      <c r="G38136" s="1"/>
      <c r="H38136" s="1"/>
    </row>
    <row r="38137">
      <c r="A38137" s="1"/>
      <c r="B38137" s="1"/>
      <c r="C38137" s="1"/>
      <c r="D38137" s="8"/>
      <c r="E38137" s="1"/>
      <c r="F38137" s="1"/>
      <c r="G38137" s="1"/>
      <c r="H38137" s="1"/>
    </row>
    <row r="38138">
      <c r="A38138" s="1"/>
      <c r="B38138" s="1"/>
      <c r="C38138" s="1"/>
      <c r="D38138" s="8"/>
      <c r="E38138" s="1"/>
      <c r="F38138" s="1"/>
      <c r="G38138" s="1"/>
      <c r="H38138" s="1"/>
    </row>
    <row r="38139">
      <c r="A38139" s="1"/>
      <c r="B38139" s="1"/>
      <c r="C38139" s="1"/>
      <c r="D38139" s="8"/>
      <c r="E38139" s="1"/>
      <c r="F38139" s="1"/>
      <c r="G38139" s="1"/>
      <c r="H38139" s="1"/>
    </row>
    <row r="38140">
      <c r="A38140" s="1"/>
      <c r="B38140" s="1"/>
      <c r="C38140" s="1"/>
      <c r="D38140" s="8"/>
      <c r="E38140" s="1"/>
      <c r="F38140" s="1"/>
      <c r="G38140" s="1"/>
      <c r="H38140" s="1"/>
    </row>
    <row r="38141">
      <c r="A38141" s="1"/>
      <c r="B38141" s="1"/>
      <c r="C38141" s="1"/>
      <c r="D38141" s="8"/>
      <c r="E38141" s="1"/>
      <c r="F38141" s="1"/>
      <c r="G38141" s="1"/>
      <c r="H38141" s="1"/>
    </row>
    <row r="38142">
      <c r="A38142" s="1"/>
      <c r="B38142" s="1"/>
      <c r="C38142" s="1"/>
      <c r="D38142" s="8"/>
      <c r="E38142" s="1"/>
      <c r="F38142" s="1"/>
      <c r="G38142" s="1"/>
      <c r="H38142" s="1"/>
    </row>
    <row r="38143">
      <c r="A38143" s="1"/>
      <c r="B38143" s="1"/>
      <c r="C38143" s="1"/>
      <c r="D38143" s="8"/>
      <c r="E38143" s="1"/>
      <c r="F38143" s="1"/>
      <c r="G38143" s="1"/>
      <c r="H38143" s="1"/>
    </row>
    <row r="38144">
      <c r="A38144" s="1"/>
      <c r="B38144" s="1"/>
      <c r="C38144" s="1"/>
      <c r="D38144" s="8"/>
      <c r="E38144" s="1"/>
      <c r="F38144" s="1"/>
      <c r="G38144" s="1"/>
      <c r="H38144" s="1"/>
    </row>
    <row r="38145">
      <c r="A38145" s="1"/>
      <c r="B38145" s="1"/>
      <c r="C38145" s="1"/>
      <c r="D38145" s="8"/>
      <c r="E38145" s="1"/>
      <c r="F38145" s="1"/>
      <c r="G38145" s="1"/>
      <c r="H38145" s="1"/>
    </row>
    <row r="38146">
      <c r="A38146" s="1"/>
      <c r="B38146" s="1"/>
      <c r="C38146" s="1"/>
      <c r="D38146" s="8"/>
      <c r="E38146" s="1"/>
      <c r="F38146" s="1"/>
      <c r="G38146" s="1"/>
      <c r="H38146" s="1"/>
    </row>
    <row r="38147">
      <c r="A38147" s="1"/>
      <c r="B38147" s="1"/>
      <c r="C38147" s="1"/>
      <c r="D38147" s="8"/>
      <c r="E38147" s="1"/>
      <c r="F38147" s="1"/>
      <c r="G38147" s="1"/>
      <c r="H38147" s="1"/>
    </row>
    <row r="38148">
      <c r="A38148" s="1"/>
      <c r="B38148" s="1"/>
      <c r="C38148" s="1"/>
      <c r="D38148" s="8"/>
      <c r="E38148" s="1"/>
      <c r="F38148" s="1"/>
      <c r="G38148" s="1"/>
      <c r="H38148" s="1"/>
    </row>
    <row r="38149">
      <c r="A38149" s="1"/>
      <c r="B38149" s="1"/>
      <c r="C38149" s="1"/>
      <c r="D38149" s="8"/>
      <c r="E38149" s="1"/>
      <c r="F38149" s="1"/>
      <c r="G38149" s="1"/>
      <c r="H38149" s="1"/>
    </row>
    <row r="38150">
      <c r="A38150" s="1"/>
      <c r="B38150" s="1"/>
      <c r="C38150" s="1"/>
      <c r="D38150" s="8"/>
      <c r="E38150" s="1"/>
      <c r="F38150" s="1"/>
      <c r="G38150" s="1"/>
      <c r="H38150" s="1"/>
    </row>
    <row r="38151">
      <c r="A38151" s="1"/>
      <c r="B38151" s="1"/>
      <c r="C38151" s="1"/>
      <c r="D38151" s="8"/>
      <c r="E38151" s="1"/>
      <c r="F38151" s="1"/>
      <c r="G38151" s="1"/>
      <c r="H38151" s="1"/>
    </row>
    <row r="38152">
      <c r="A38152" s="1"/>
      <c r="B38152" s="1"/>
      <c r="C38152" s="1"/>
      <c r="D38152" s="8"/>
      <c r="E38152" s="1"/>
      <c r="F38152" s="1"/>
      <c r="G38152" s="1"/>
      <c r="H38152" s="1"/>
    </row>
    <row r="38153">
      <c r="A38153" s="1"/>
      <c r="B38153" s="1"/>
      <c r="C38153" s="1"/>
      <c r="D38153" s="8"/>
      <c r="E38153" s="1"/>
      <c r="F38153" s="1"/>
      <c r="G38153" s="1"/>
      <c r="H38153" s="1"/>
    </row>
    <row r="38154">
      <c r="A38154" s="1"/>
      <c r="B38154" s="1"/>
      <c r="C38154" s="1"/>
      <c r="D38154" s="8"/>
      <c r="E38154" s="1"/>
      <c r="F38154" s="1"/>
      <c r="G38154" s="1"/>
      <c r="H38154" s="1"/>
    </row>
    <row r="38155">
      <c r="A38155" s="1"/>
      <c r="B38155" s="1"/>
      <c r="C38155" s="1"/>
      <c r="D38155" s="8"/>
      <c r="E38155" s="1"/>
      <c r="F38155" s="1"/>
      <c r="G38155" s="1"/>
      <c r="H38155" s="1"/>
    </row>
    <row r="38156">
      <c r="A38156" s="1"/>
      <c r="B38156" s="1"/>
      <c r="C38156" s="1"/>
      <c r="D38156" s="8"/>
      <c r="E38156" s="1"/>
      <c r="F38156" s="1"/>
      <c r="G38156" s="1"/>
      <c r="H38156" s="1"/>
    </row>
    <row r="38157">
      <c r="A38157" s="1"/>
      <c r="B38157" s="1"/>
      <c r="C38157" s="1"/>
      <c r="D38157" s="8"/>
      <c r="E38157" s="1"/>
      <c r="F38157" s="1"/>
      <c r="G38157" s="1"/>
      <c r="H38157" s="1"/>
    </row>
    <row r="38158">
      <c r="A38158" s="1"/>
      <c r="B38158" s="1"/>
      <c r="C38158" s="1"/>
      <c r="D38158" s="8"/>
      <c r="E38158" s="1"/>
      <c r="F38158" s="1"/>
      <c r="G38158" s="1"/>
      <c r="H38158" s="1"/>
    </row>
    <row r="38159">
      <c r="A38159" s="1"/>
      <c r="B38159" s="1"/>
      <c r="C38159" s="1"/>
      <c r="D38159" s="8"/>
      <c r="E38159" s="1"/>
      <c r="F38159" s="1"/>
      <c r="G38159" s="1"/>
      <c r="H38159" s="1"/>
    </row>
    <row r="38160">
      <c r="A38160" s="1"/>
      <c r="B38160" s="1"/>
      <c r="C38160" s="1"/>
      <c r="D38160" s="8"/>
      <c r="E38160" s="1"/>
      <c r="F38160" s="1"/>
      <c r="G38160" s="1"/>
      <c r="H38160" s="1"/>
    </row>
    <row r="38161">
      <c r="A38161" s="1"/>
      <c r="B38161" s="1"/>
      <c r="C38161" s="1"/>
      <c r="D38161" s="8"/>
      <c r="E38161" s="1"/>
      <c r="F38161" s="1"/>
      <c r="G38161" s="1"/>
      <c r="H38161" s="1"/>
    </row>
    <row r="38162">
      <c r="A38162" s="1"/>
      <c r="B38162" s="1"/>
      <c r="C38162" s="1"/>
      <c r="D38162" s="8"/>
      <c r="E38162" s="1"/>
      <c r="F38162" s="1"/>
      <c r="G38162" s="1"/>
      <c r="H38162" s="1"/>
    </row>
    <row r="38163">
      <c r="A38163" s="1"/>
      <c r="B38163" s="1"/>
      <c r="C38163" s="1"/>
      <c r="D38163" s="8"/>
      <c r="E38163" s="1"/>
      <c r="F38163" s="1"/>
      <c r="G38163" s="1"/>
      <c r="H38163" s="1"/>
    </row>
    <row r="38164">
      <c r="A38164" s="1"/>
      <c r="B38164" s="1"/>
      <c r="C38164" s="1"/>
      <c r="D38164" s="8"/>
      <c r="E38164" s="1"/>
      <c r="F38164" s="1"/>
      <c r="G38164" s="1"/>
      <c r="H38164" s="1"/>
    </row>
    <row r="38165">
      <c r="A38165" s="1"/>
      <c r="B38165" s="1"/>
      <c r="C38165" s="1"/>
      <c r="D38165" s="8"/>
      <c r="E38165" s="1"/>
      <c r="F38165" s="1"/>
      <c r="G38165" s="1"/>
      <c r="H38165" s="1"/>
    </row>
    <row r="38166">
      <c r="A38166" s="1"/>
      <c r="B38166" s="1"/>
      <c r="C38166" s="1"/>
      <c r="D38166" s="8"/>
      <c r="E38166" s="1"/>
      <c r="F38166" s="1"/>
      <c r="G38166" s="1"/>
      <c r="H38166" s="1"/>
    </row>
    <row r="38167">
      <c r="A38167" s="1"/>
      <c r="B38167" s="1"/>
      <c r="C38167" s="1"/>
      <c r="D38167" s="8"/>
      <c r="E38167" s="1"/>
      <c r="F38167" s="1"/>
      <c r="G38167" s="1"/>
      <c r="H38167" s="1"/>
    </row>
    <row r="38168">
      <c r="A38168" s="1"/>
      <c r="B38168" s="1"/>
      <c r="C38168" s="1"/>
      <c r="D38168" s="8"/>
      <c r="E38168" s="1"/>
      <c r="F38168" s="1"/>
      <c r="G38168" s="1"/>
      <c r="H38168" s="1"/>
    </row>
    <row r="38169">
      <c r="A38169" s="1"/>
      <c r="B38169" s="1"/>
      <c r="C38169" s="1"/>
      <c r="D38169" s="8"/>
      <c r="E38169" s="1"/>
      <c r="F38169" s="1"/>
      <c r="G38169" s="1"/>
      <c r="H38169" s="1"/>
    </row>
    <row r="38170">
      <c r="A38170" s="1"/>
      <c r="B38170" s="1"/>
      <c r="C38170" s="1"/>
      <c r="D38170" s="8"/>
      <c r="E38170" s="1"/>
      <c r="F38170" s="1"/>
      <c r="G38170" s="1"/>
      <c r="H38170" s="1"/>
    </row>
    <row r="38171">
      <c r="A38171" s="1"/>
      <c r="B38171" s="1"/>
      <c r="C38171" s="1"/>
      <c r="D38171" s="8"/>
      <c r="E38171" s="1"/>
      <c r="F38171" s="1"/>
      <c r="G38171" s="1"/>
      <c r="H38171" s="1"/>
    </row>
    <row r="38172">
      <c r="A38172" s="1"/>
      <c r="B38172" s="1"/>
      <c r="C38172" s="1"/>
      <c r="D38172" s="8"/>
      <c r="E38172" s="1"/>
      <c r="F38172" s="1"/>
      <c r="G38172" s="1"/>
      <c r="H38172" s="1"/>
    </row>
    <row r="38173">
      <c r="A38173" s="1"/>
      <c r="B38173" s="1"/>
      <c r="C38173" s="1"/>
      <c r="D38173" s="8"/>
      <c r="E38173" s="1"/>
      <c r="F38173" s="1"/>
      <c r="G38173" s="1"/>
      <c r="H38173" s="1"/>
    </row>
    <row r="38174">
      <c r="A38174" s="1"/>
      <c r="B38174" s="1"/>
      <c r="C38174" s="1"/>
      <c r="D38174" s="8"/>
      <c r="E38174" s="1"/>
      <c r="F38174" s="1"/>
      <c r="G38174" s="1"/>
      <c r="H38174" s="1"/>
    </row>
    <row r="38175">
      <c r="A38175" s="1"/>
      <c r="B38175" s="1"/>
      <c r="C38175" s="1"/>
      <c r="D38175" s="8"/>
      <c r="E38175" s="1"/>
      <c r="F38175" s="1"/>
      <c r="G38175" s="1"/>
      <c r="H38175" s="1"/>
    </row>
    <row r="38176">
      <c r="A38176" s="1"/>
      <c r="B38176" s="1"/>
      <c r="C38176" s="1"/>
      <c r="D38176" s="8"/>
      <c r="E38176" s="1"/>
      <c r="F38176" s="1"/>
      <c r="G38176" s="1"/>
      <c r="H38176" s="1"/>
    </row>
    <row r="38177">
      <c r="A38177" s="1"/>
      <c r="B38177" s="1"/>
      <c r="C38177" s="1"/>
      <c r="D38177" s="8"/>
      <c r="E38177" s="1"/>
      <c r="F38177" s="1"/>
      <c r="G38177" s="1"/>
      <c r="H38177" s="1"/>
    </row>
    <row r="38178">
      <c r="A38178" s="1"/>
      <c r="B38178" s="1"/>
      <c r="C38178" s="1"/>
      <c r="D38178" s="8"/>
      <c r="E38178" s="1"/>
      <c r="F38178" s="1"/>
      <c r="G38178" s="1"/>
      <c r="H38178" s="1"/>
    </row>
    <row r="38179">
      <c r="A38179" s="1"/>
      <c r="B38179" s="1"/>
      <c r="C38179" s="1"/>
      <c r="D38179" s="8"/>
      <c r="E38179" s="1"/>
      <c r="F38179" s="1"/>
      <c r="G38179" s="1"/>
      <c r="H38179" s="1"/>
    </row>
    <row r="38180">
      <c r="A38180" s="1"/>
      <c r="B38180" s="1"/>
      <c r="C38180" s="1"/>
      <c r="D38180" s="8"/>
      <c r="E38180" s="1"/>
      <c r="F38180" s="1"/>
      <c r="G38180" s="1"/>
      <c r="H38180" s="1"/>
    </row>
    <row r="38181">
      <c r="A38181" s="1"/>
      <c r="B38181" s="1"/>
      <c r="C38181" s="1"/>
      <c r="D38181" s="8"/>
      <c r="E38181" s="1"/>
      <c r="F38181" s="1"/>
      <c r="G38181" s="1"/>
      <c r="H38181" s="1"/>
    </row>
    <row r="38182">
      <c r="A38182" s="1"/>
      <c r="B38182" s="1"/>
      <c r="C38182" s="1"/>
      <c r="D38182" s="8"/>
      <c r="E38182" s="1"/>
      <c r="F38182" s="1"/>
      <c r="G38182" s="1"/>
      <c r="H38182" s="1"/>
    </row>
    <row r="38183">
      <c r="A38183" s="1"/>
      <c r="B38183" s="1"/>
      <c r="C38183" s="1"/>
      <c r="D38183" s="8"/>
      <c r="E38183" s="1"/>
      <c r="F38183" s="1"/>
      <c r="G38183" s="1"/>
      <c r="H38183" s="1"/>
    </row>
    <row r="38184">
      <c r="A38184" s="1"/>
      <c r="B38184" s="1"/>
      <c r="C38184" s="1"/>
      <c r="D38184" s="8"/>
      <c r="E38184" s="1"/>
      <c r="F38184" s="1"/>
      <c r="G38184" s="1"/>
      <c r="H38184" s="1"/>
    </row>
    <row r="38185">
      <c r="A38185" s="1"/>
      <c r="B38185" s="1"/>
      <c r="C38185" s="1"/>
      <c r="D38185" s="8"/>
      <c r="E38185" s="1"/>
      <c r="F38185" s="1"/>
      <c r="G38185" s="1"/>
      <c r="H38185" s="1"/>
    </row>
    <row r="38186">
      <c r="A38186" s="1"/>
      <c r="B38186" s="1"/>
      <c r="C38186" s="1"/>
      <c r="D38186" s="8"/>
      <c r="E38186" s="1"/>
      <c r="F38186" s="1"/>
      <c r="G38186" s="1"/>
      <c r="H38186" s="1"/>
    </row>
    <row r="38187">
      <c r="A38187" s="1"/>
      <c r="B38187" s="1"/>
      <c r="C38187" s="1"/>
      <c r="D38187" s="8"/>
      <c r="E38187" s="1"/>
      <c r="F38187" s="1"/>
      <c r="G38187" s="1"/>
      <c r="H38187" s="1"/>
    </row>
    <row r="38188">
      <c r="A38188" s="1"/>
      <c r="B38188" s="1"/>
      <c r="C38188" s="1"/>
      <c r="D38188" s="8"/>
      <c r="E38188" s="1"/>
      <c r="F38188" s="1"/>
      <c r="G38188" s="1"/>
      <c r="H38188" s="1"/>
    </row>
    <row r="38189">
      <c r="A38189" s="1"/>
      <c r="B38189" s="1"/>
      <c r="C38189" s="1"/>
      <c r="D38189" s="8"/>
      <c r="E38189" s="1"/>
      <c r="F38189" s="1"/>
      <c r="G38189" s="1"/>
      <c r="H38189" s="1"/>
    </row>
    <row r="38190">
      <c r="A38190" s="1"/>
      <c r="B38190" s="1"/>
      <c r="C38190" s="1"/>
      <c r="D38190" s="8"/>
      <c r="E38190" s="1"/>
      <c r="F38190" s="1"/>
      <c r="G38190" s="1"/>
      <c r="H38190" s="1"/>
    </row>
    <row r="38191">
      <c r="A38191" s="1"/>
      <c r="B38191" s="1"/>
      <c r="C38191" s="1"/>
      <c r="D38191" s="8"/>
      <c r="E38191" s="1"/>
      <c r="F38191" s="1"/>
      <c r="G38191" s="1"/>
      <c r="H38191" s="1"/>
    </row>
    <row r="38192">
      <c r="A38192" s="1"/>
      <c r="B38192" s="1"/>
      <c r="C38192" s="1"/>
      <c r="D38192" s="8"/>
      <c r="E38192" s="1"/>
      <c r="F38192" s="1"/>
      <c r="G38192" s="1"/>
      <c r="H38192" s="1"/>
    </row>
    <row r="38193">
      <c r="A38193" s="1"/>
      <c r="B38193" s="1"/>
      <c r="C38193" s="1"/>
      <c r="D38193" s="8"/>
      <c r="E38193" s="1"/>
      <c r="F38193" s="1"/>
      <c r="G38193" s="1"/>
      <c r="H38193" s="1"/>
    </row>
    <row r="38194">
      <c r="A38194" s="1"/>
      <c r="B38194" s="1"/>
      <c r="C38194" s="1"/>
      <c r="D38194" s="8"/>
      <c r="E38194" s="1"/>
      <c r="F38194" s="1"/>
      <c r="G38194" s="1"/>
      <c r="H38194" s="1"/>
    </row>
    <row r="38195">
      <c r="A38195" s="1"/>
      <c r="B38195" s="1"/>
      <c r="C38195" s="1"/>
      <c r="D38195" s="8"/>
      <c r="E38195" s="1"/>
      <c r="F38195" s="1"/>
      <c r="G38195" s="1"/>
      <c r="H38195" s="1"/>
    </row>
    <row r="38196">
      <c r="A38196" s="1"/>
      <c r="B38196" s="1"/>
      <c r="C38196" s="1"/>
      <c r="D38196" s="8"/>
      <c r="E38196" s="1"/>
      <c r="F38196" s="1"/>
      <c r="G38196" s="1"/>
      <c r="H38196" s="1"/>
    </row>
    <row r="38197">
      <c r="A38197" s="1"/>
      <c r="B38197" s="1"/>
      <c r="C38197" s="1"/>
      <c r="D38197" s="8"/>
      <c r="E38197" s="1"/>
      <c r="F38197" s="1"/>
      <c r="G38197" s="1"/>
      <c r="H38197" s="1"/>
    </row>
    <row r="38198">
      <c r="A38198" s="1"/>
      <c r="B38198" s="1"/>
      <c r="C38198" s="1"/>
      <c r="D38198" s="8"/>
      <c r="E38198" s="1"/>
      <c r="F38198" s="1"/>
      <c r="G38198" s="1"/>
      <c r="H38198" s="1"/>
    </row>
    <row r="38199">
      <c r="A38199" s="1"/>
      <c r="B38199" s="1"/>
      <c r="C38199" s="1"/>
      <c r="D38199" s="8"/>
      <c r="E38199" s="1"/>
      <c r="F38199" s="1"/>
      <c r="G38199" s="1"/>
      <c r="H38199" s="1"/>
    </row>
    <row r="38200">
      <c r="A38200" s="1"/>
      <c r="B38200" s="1"/>
      <c r="C38200" s="1"/>
      <c r="D38200" s="8"/>
      <c r="E38200" s="1"/>
      <c r="F38200" s="1"/>
      <c r="G38200" s="1"/>
      <c r="H38200" s="1"/>
    </row>
    <row r="38201">
      <c r="A38201" s="1"/>
      <c r="B38201" s="1"/>
      <c r="C38201" s="1"/>
      <c r="D38201" s="8"/>
      <c r="E38201" s="1"/>
      <c r="F38201" s="1"/>
      <c r="G38201" s="1"/>
      <c r="H38201" s="1"/>
    </row>
    <row r="38202">
      <c r="A38202" s="1"/>
      <c r="B38202" s="1"/>
      <c r="C38202" s="1"/>
      <c r="D38202" s="8"/>
      <c r="E38202" s="1"/>
      <c r="F38202" s="1"/>
      <c r="G38202" s="1"/>
      <c r="H38202" s="1"/>
    </row>
    <row r="38203">
      <c r="A38203" s="1"/>
      <c r="B38203" s="1"/>
      <c r="C38203" s="1"/>
      <c r="D38203" s="8"/>
      <c r="E38203" s="1"/>
      <c r="F38203" s="1"/>
      <c r="G38203" s="1"/>
      <c r="H38203" s="1"/>
    </row>
    <row r="38204">
      <c r="A38204" s="1"/>
      <c r="B38204" s="1"/>
      <c r="C38204" s="1"/>
      <c r="D38204" s="8"/>
      <c r="E38204" s="1"/>
      <c r="F38204" s="1"/>
      <c r="G38204" s="1"/>
      <c r="H38204" s="1"/>
    </row>
    <row r="38205">
      <c r="A38205" s="1"/>
      <c r="B38205" s="1"/>
      <c r="C38205" s="1"/>
      <c r="D38205" s="8"/>
      <c r="E38205" s="1"/>
      <c r="F38205" s="1"/>
      <c r="G38205" s="1"/>
      <c r="H38205" s="1"/>
    </row>
    <row r="38206">
      <c r="A38206" s="1"/>
      <c r="B38206" s="1"/>
      <c r="C38206" s="1"/>
      <c r="D38206" s="8"/>
      <c r="E38206" s="1"/>
      <c r="F38206" s="1"/>
      <c r="G38206" s="1"/>
      <c r="H38206" s="1"/>
    </row>
    <row r="38207">
      <c r="A38207" s="1"/>
      <c r="B38207" s="1"/>
      <c r="C38207" s="1"/>
      <c r="D38207" s="8"/>
      <c r="E38207" s="1"/>
      <c r="F38207" s="1"/>
      <c r="G38207" s="1"/>
      <c r="H38207" s="1"/>
    </row>
    <row r="38208">
      <c r="A38208" s="1"/>
      <c r="B38208" s="1"/>
      <c r="C38208" s="1"/>
      <c r="D38208" s="8"/>
      <c r="E38208" s="1"/>
      <c r="F38208" s="1"/>
      <c r="G38208" s="1"/>
      <c r="H38208" s="1"/>
    </row>
    <row r="38209">
      <c r="A38209" s="1"/>
      <c r="B38209" s="1"/>
      <c r="C38209" s="1"/>
      <c r="D38209" s="8"/>
      <c r="E38209" s="1"/>
      <c r="F38209" s="1"/>
      <c r="G38209" s="1"/>
      <c r="H38209" s="1"/>
    </row>
    <row r="38210">
      <c r="A38210" s="1"/>
      <c r="B38210" s="1"/>
      <c r="C38210" s="1"/>
      <c r="D38210" s="8"/>
      <c r="E38210" s="1"/>
      <c r="F38210" s="1"/>
      <c r="G38210" s="1"/>
      <c r="H38210" s="1"/>
    </row>
    <row r="38211">
      <c r="A38211" s="1"/>
      <c r="B38211" s="1"/>
      <c r="C38211" s="1"/>
      <c r="D38211" s="8"/>
      <c r="E38211" s="1"/>
      <c r="F38211" s="1"/>
      <c r="G38211" s="1"/>
      <c r="H38211" s="1"/>
    </row>
    <row r="38212">
      <c r="A38212" s="1"/>
      <c r="B38212" s="1"/>
      <c r="C38212" s="1"/>
      <c r="D38212" s="8"/>
      <c r="E38212" s="1"/>
      <c r="F38212" s="1"/>
      <c r="G38212" s="1"/>
      <c r="H38212" s="1"/>
    </row>
    <row r="38213">
      <c r="A38213" s="1"/>
      <c r="B38213" s="1"/>
      <c r="C38213" s="1"/>
      <c r="D38213" s="8"/>
      <c r="E38213" s="1"/>
      <c r="F38213" s="1"/>
      <c r="G38213" s="1"/>
      <c r="H38213" s="1"/>
    </row>
    <row r="38214">
      <c r="A38214" s="1"/>
      <c r="B38214" s="1"/>
      <c r="C38214" s="1"/>
      <c r="D38214" s="8"/>
      <c r="E38214" s="1"/>
      <c r="F38214" s="1"/>
      <c r="G38214" s="1"/>
      <c r="H38214" s="1"/>
    </row>
    <row r="38215">
      <c r="A38215" s="1"/>
      <c r="B38215" s="1"/>
      <c r="C38215" s="1"/>
      <c r="D38215" s="8"/>
      <c r="E38215" s="1"/>
      <c r="F38215" s="1"/>
      <c r="G38215" s="1"/>
      <c r="H38215" s="1"/>
    </row>
    <row r="38216">
      <c r="A38216" s="1"/>
      <c r="B38216" s="1"/>
      <c r="C38216" s="1"/>
      <c r="D38216" s="8"/>
      <c r="E38216" s="1"/>
      <c r="F38216" s="1"/>
      <c r="G38216" s="1"/>
      <c r="H38216" s="1"/>
    </row>
    <row r="38217">
      <c r="A38217" s="1"/>
      <c r="B38217" s="1"/>
      <c r="C38217" s="1"/>
      <c r="D38217" s="8"/>
      <c r="E38217" s="1"/>
      <c r="F38217" s="1"/>
      <c r="G38217" s="1"/>
      <c r="H38217" s="1"/>
    </row>
    <row r="38218">
      <c r="A38218" s="1"/>
      <c r="B38218" s="1"/>
      <c r="C38218" s="1"/>
      <c r="D38218" s="8"/>
      <c r="E38218" s="1"/>
      <c r="F38218" s="1"/>
      <c r="G38218" s="1"/>
      <c r="H38218" s="1"/>
    </row>
    <row r="38219">
      <c r="A38219" s="1"/>
      <c r="B38219" s="1"/>
      <c r="C38219" s="1"/>
      <c r="D38219" s="8"/>
      <c r="E38219" s="1"/>
      <c r="F38219" s="1"/>
      <c r="G38219" s="1"/>
      <c r="H38219" s="1"/>
    </row>
    <row r="38220">
      <c r="A38220" s="1"/>
      <c r="B38220" s="1"/>
      <c r="C38220" s="1"/>
      <c r="D38220" s="8"/>
      <c r="E38220" s="1"/>
      <c r="F38220" s="1"/>
      <c r="G38220" s="1"/>
      <c r="H38220" s="1"/>
    </row>
    <row r="38221">
      <c r="A38221" s="1"/>
      <c r="B38221" s="1"/>
      <c r="C38221" s="1"/>
      <c r="D38221" s="8"/>
      <c r="E38221" s="1"/>
      <c r="F38221" s="1"/>
      <c r="G38221" s="1"/>
      <c r="H38221" s="1"/>
    </row>
    <row r="38222">
      <c r="A38222" s="1"/>
      <c r="B38222" s="1"/>
      <c r="C38222" s="1"/>
      <c r="D38222" s="8"/>
      <c r="E38222" s="1"/>
      <c r="F38222" s="1"/>
      <c r="G38222" s="1"/>
      <c r="H38222" s="1"/>
    </row>
    <row r="38223">
      <c r="A38223" s="1"/>
      <c r="B38223" s="1"/>
      <c r="C38223" s="1"/>
      <c r="D38223" s="8"/>
      <c r="E38223" s="1"/>
      <c r="F38223" s="1"/>
      <c r="G38223" s="1"/>
      <c r="H38223" s="1"/>
    </row>
    <row r="38224">
      <c r="A38224" s="1"/>
      <c r="B38224" s="1"/>
      <c r="C38224" s="1"/>
      <c r="D38224" s="8"/>
      <c r="E38224" s="1"/>
      <c r="F38224" s="1"/>
      <c r="G38224" s="1"/>
      <c r="H38224" s="1"/>
    </row>
    <row r="38225">
      <c r="A38225" s="1"/>
      <c r="B38225" s="1"/>
      <c r="C38225" s="1"/>
      <c r="D38225" s="8"/>
      <c r="E38225" s="1"/>
      <c r="F38225" s="1"/>
      <c r="G38225" s="1"/>
      <c r="H38225" s="1"/>
    </row>
    <row r="38226">
      <c r="A38226" s="1"/>
      <c r="B38226" s="1"/>
      <c r="C38226" s="1"/>
      <c r="D38226" s="8"/>
      <c r="E38226" s="1"/>
      <c r="F38226" s="1"/>
      <c r="G38226" s="1"/>
      <c r="H38226" s="1"/>
    </row>
    <row r="38227">
      <c r="A38227" s="1"/>
      <c r="B38227" s="1"/>
      <c r="C38227" s="1"/>
      <c r="D38227" s="8"/>
      <c r="E38227" s="1"/>
      <c r="F38227" s="1"/>
      <c r="G38227" s="1"/>
      <c r="H38227" s="1"/>
    </row>
    <row r="38228">
      <c r="A38228" s="1"/>
      <c r="B38228" s="1"/>
      <c r="C38228" s="1"/>
      <c r="D38228" s="8"/>
      <c r="E38228" s="1"/>
      <c r="F38228" s="1"/>
      <c r="G38228" s="1"/>
      <c r="H38228" s="1"/>
    </row>
    <row r="38229">
      <c r="A38229" s="1"/>
      <c r="B38229" s="1"/>
      <c r="C38229" s="1"/>
      <c r="D38229" s="8"/>
      <c r="E38229" s="1"/>
      <c r="F38229" s="1"/>
      <c r="G38229" s="1"/>
      <c r="H38229" s="1"/>
    </row>
    <row r="38230">
      <c r="A38230" s="1"/>
      <c r="B38230" s="1"/>
      <c r="C38230" s="1"/>
      <c r="D38230" s="8"/>
      <c r="E38230" s="1"/>
      <c r="F38230" s="1"/>
      <c r="G38230" s="1"/>
      <c r="H38230" s="1"/>
    </row>
    <row r="38231">
      <c r="A38231" s="1"/>
      <c r="B38231" s="1"/>
      <c r="C38231" s="1"/>
      <c r="D38231" s="8"/>
      <c r="E38231" s="1"/>
      <c r="F38231" s="1"/>
      <c r="G38231" s="1"/>
      <c r="H38231" s="1"/>
    </row>
    <row r="38232">
      <c r="A38232" s="1"/>
      <c r="B38232" s="1"/>
      <c r="C38232" s="1"/>
      <c r="D38232" s="8"/>
      <c r="E38232" s="1"/>
      <c r="F38232" s="1"/>
      <c r="G38232" s="1"/>
      <c r="H38232" s="1"/>
    </row>
    <row r="38233">
      <c r="A38233" s="1"/>
      <c r="B38233" s="1"/>
      <c r="C38233" s="1"/>
      <c r="D38233" s="8"/>
      <c r="E38233" s="1"/>
      <c r="F38233" s="1"/>
      <c r="G38233" s="1"/>
      <c r="H38233" s="1"/>
    </row>
    <row r="38234">
      <c r="A38234" s="1"/>
      <c r="B38234" s="1"/>
      <c r="C38234" s="1"/>
      <c r="D38234" s="8"/>
      <c r="E38234" s="1"/>
      <c r="F38234" s="1"/>
      <c r="G38234" s="1"/>
      <c r="H38234" s="1"/>
    </row>
    <row r="38235">
      <c r="A38235" s="1"/>
      <c r="B38235" s="1"/>
      <c r="C38235" s="1"/>
      <c r="D38235" s="8"/>
      <c r="E38235" s="1"/>
      <c r="F38235" s="1"/>
      <c r="G38235" s="1"/>
      <c r="H38235" s="1"/>
    </row>
    <row r="38236">
      <c r="A38236" s="1"/>
      <c r="B38236" s="1"/>
      <c r="C38236" s="1"/>
      <c r="D38236" s="8"/>
      <c r="E38236" s="1"/>
      <c r="F38236" s="1"/>
      <c r="G38236" s="1"/>
      <c r="H38236" s="1"/>
    </row>
    <row r="38237">
      <c r="A38237" s="1"/>
      <c r="B38237" s="1"/>
      <c r="C38237" s="1"/>
      <c r="D38237" s="8"/>
      <c r="E38237" s="1"/>
      <c r="F38237" s="1"/>
      <c r="G38237" s="1"/>
      <c r="H38237" s="1"/>
    </row>
    <row r="38238">
      <c r="A38238" s="1"/>
      <c r="B38238" s="1"/>
      <c r="C38238" s="1"/>
      <c r="D38238" s="8"/>
      <c r="E38238" s="1"/>
      <c r="F38238" s="1"/>
      <c r="G38238" s="1"/>
      <c r="H38238" s="1"/>
    </row>
    <row r="38239">
      <c r="A38239" s="1"/>
      <c r="B38239" s="1"/>
      <c r="C38239" s="1"/>
      <c r="D38239" s="8"/>
      <c r="E38239" s="1"/>
      <c r="F38239" s="1"/>
      <c r="G38239" s="1"/>
      <c r="H38239" s="1"/>
    </row>
    <row r="38240">
      <c r="A38240" s="1"/>
      <c r="B38240" s="1"/>
      <c r="C38240" s="1"/>
      <c r="D38240" s="8"/>
      <c r="E38240" s="1"/>
      <c r="F38240" s="1"/>
      <c r="G38240" s="1"/>
      <c r="H38240" s="1"/>
    </row>
    <row r="38241">
      <c r="A38241" s="1"/>
      <c r="B38241" s="1"/>
      <c r="C38241" s="1"/>
      <c r="D38241" s="8"/>
      <c r="E38241" s="1"/>
      <c r="F38241" s="1"/>
      <c r="G38241" s="1"/>
      <c r="H38241" s="1"/>
    </row>
    <row r="38242">
      <c r="A38242" s="1"/>
      <c r="B38242" s="1"/>
      <c r="C38242" s="1"/>
      <c r="D38242" s="8"/>
      <c r="E38242" s="1"/>
      <c r="F38242" s="1"/>
      <c r="G38242" s="1"/>
      <c r="H38242" s="1"/>
    </row>
    <row r="38243">
      <c r="A38243" s="1"/>
      <c r="B38243" s="1"/>
      <c r="C38243" s="1"/>
      <c r="D38243" s="8"/>
      <c r="E38243" s="1"/>
      <c r="F38243" s="1"/>
      <c r="G38243" s="1"/>
      <c r="H38243" s="1"/>
    </row>
    <row r="38244">
      <c r="A38244" s="1"/>
      <c r="B38244" s="1"/>
      <c r="C38244" s="1"/>
      <c r="D38244" s="8"/>
      <c r="E38244" s="1"/>
      <c r="F38244" s="1"/>
      <c r="G38244" s="1"/>
      <c r="H38244" s="1"/>
    </row>
    <row r="38245">
      <c r="A38245" s="1"/>
      <c r="B38245" s="1"/>
      <c r="C38245" s="1"/>
      <c r="D38245" s="8"/>
      <c r="E38245" s="1"/>
      <c r="F38245" s="1"/>
      <c r="G38245" s="1"/>
      <c r="H38245" s="1"/>
    </row>
    <row r="38246">
      <c r="A38246" s="1"/>
      <c r="B38246" s="1"/>
      <c r="C38246" s="1"/>
      <c r="D38246" s="8"/>
      <c r="E38246" s="1"/>
      <c r="F38246" s="1"/>
      <c r="G38246" s="1"/>
      <c r="H38246" s="1"/>
    </row>
    <row r="38247">
      <c r="A38247" s="1"/>
      <c r="B38247" s="1"/>
      <c r="C38247" s="1"/>
      <c r="D38247" s="8"/>
      <c r="E38247" s="1"/>
      <c r="F38247" s="1"/>
      <c r="G38247" s="1"/>
      <c r="H38247" s="1"/>
    </row>
    <row r="38248">
      <c r="A38248" s="1"/>
      <c r="B38248" s="1"/>
      <c r="C38248" s="1"/>
      <c r="D38248" s="8"/>
      <c r="E38248" s="1"/>
      <c r="F38248" s="1"/>
      <c r="G38248" s="1"/>
      <c r="H38248" s="1"/>
    </row>
    <row r="38249">
      <c r="A38249" s="1"/>
      <c r="B38249" s="1"/>
      <c r="C38249" s="1"/>
      <c r="D38249" s="8"/>
      <c r="E38249" s="1"/>
      <c r="F38249" s="1"/>
      <c r="G38249" s="1"/>
      <c r="H38249" s="1"/>
    </row>
    <row r="38250">
      <c r="A38250" s="1"/>
      <c r="B38250" s="1"/>
      <c r="C38250" s="1"/>
      <c r="D38250" s="8"/>
      <c r="E38250" s="1"/>
      <c r="F38250" s="1"/>
      <c r="G38250" s="1"/>
      <c r="H38250" s="1"/>
    </row>
    <row r="38251">
      <c r="A38251" s="1"/>
      <c r="B38251" s="1"/>
      <c r="C38251" s="1"/>
      <c r="D38251" s="8"/>
      <c r="E38251" s="1"/>
      <c r="F38251" s="1"/>
      <c r="G38251" s="1"/>
      <c r="H38251" s="1"/>
    </row>
    <row r="38252">
      <c r="A38252" s="1"/>
      <c r="B38252" s="1"/>
      <c r="C38252" s="1"/>
      <c r="D38252" s="8"/>
      <c r="E38252" s="1"/>
      <c r="F38252" s="1"/>
      <c r="G38252" s="1"/>
      <c r="H38252" s="1"/>
    </row>
    <row r="38253">
      <c r="A38253" s="1"/>
      <c r="B38253" s="1"/>
      <c r="C38253" s="1"/>
      <c r="D38253" s="8"/>
      <c r="E38253" s="1"/>
      <c r="F38253" s="1"/>
      <c r="G38253" s="1"/>
      <c r="H38253" s="1"/>
    </row>
    <row r="38254">
      <c r="A38254" s="1"/>
      <c r="B38254" s="1"/>
      <c r="C38254" s="1"/>
      <c r="D38254" s="8"/>
      <c r="E38254" s="1"/>
      <c r="F38254" s="1"/>
      <c r="G38254" s="1"/>
      <c r="H38254" s="1"/>
    </row>
    <row r="38255">
      <c r="A38255" s="1"/>
      <c r="B38255" s="1"/>
      <c r="C38255" s="1"/>
      <c r="D38255" s="8"/>
      <c r="E38255" s="1"/>
      <c r="F38255" s="1"/>
      <c r="G38255" s="1"/>
      <c r="H38255" s="1"/>
    </row>
    <row r="38256">
      <c r="A38256" s="1"/>
      <c r="B38256" s="1"/>
      <c r="C38256" s="1"/>
      <c r="D38256" s="8"/>
      <c r="E38256" s="1"/>
      <c r="F38256" s="1"/>
      <c r="G38256" s="1"/>
      <c r="H38256" s="1"/>
    </row>
    <row r="38257">
      <c r="A38257" s="1"/>
      <c r="B38257" s="1"/>
      <c r="C38257" s="1"/>
      <c r="D38257" s="8"/>
      <c r="E38257" s="1"/>
      <c r="F38257" s="1"/>
      <c r="G38257" s="1"/>
      <c r="H38257" s="1"/>
    </row>
    <row r="38258">
      <c r="A38258" s="1"/>
      <c r="B38258" s="1"/>
      <c r="C38258" s="1"/>
      <c r="D38258" s="8"/>
      <c r="E38258" s="1"/>
      <c r="F38258" s="1"/>
      <c r="G38258" s="1"/>
      <c r="H38258" s="1"/>
    </row>
    <row r="38259">
      <c r="A38259" s="1"/>
      <c r="B38259" s="1"/>
      <c r="C38259" s="1"/>
      <c r="D38259" s="8"/>
      <c r="E38259" s="1"/>
      <c r="F38259" s="1"/>
      <c r="G38259" s="1"/>
      <c r="H38259" s="1"/>
    </row>
    <row r="38260">
      <c r="A38260" s="1"/>
      <c r="B38260" s="1"/>
      <c r="C38260" s="1"/>
      <c r="D38260" s="8"/>
      <c r="E38260" s="1"/>
      <c r="F38260" s="1"/>
      <c r="G38260" s="1"/>
      <c r="H38260" s="1"/>
    </row>
    <row r="38261">
      <c r="A38261" s="1"/>
      <c r="B38261" s="1"/>
      <c r="C38261" s="1"/>
      <c r="D38261" s="8"/>
      <c r="E38261" s="1"/>
      <c r="F38261" s="1"/>
      <c r="G38261" s="1"/>
      <c r="H38261" s="1"/>
    </row>
    <row r="38262">
      <c r="A38262" s="1"/>
      <c r="B38262" s="1"/>
      <c r="C38262" s="1"/>
      <c r="D38262" s="8"/>
      <c r="E38262" s="1"/>
      <c r="F38262" s="1"/>
      <c r="G38262" s="1"/>
      <c r="H38262" s="1"/>
    </row>
    <row r="38263">
      <c r="A38263" s="1"/>
      <c r="B38263" s="1"/>
      <c r="C38263" s="1"/>
      <c r="D38263" s="8"/>
      <c r="E38263" s="1"/>
      <c r="F38263" s="1"/>
      <c r="G38263" s="1"/>
      <c r="H38263" s="1"/>
    </row>
    <row r="38264">
      <c r="A38264" s="1"/>
      <c r="B38264" s="1"/>
      <c r="C38264" s="1"/>
      <c r="D38264" s="8"/>
      <c r="E38264" s="1"/>
      <c r="F38264" s="1"/>
      <c r="G38264" s="1"/>
      <c r="H38264" s="1"/>
    </row>
    <row r="38265">
      <c r="A38265" s="1"/>
      <c r="B38265" s="1"/>
      <c r="C38265" s="1"/>
      <c r="D38265" s="8"/>
      <c r="E38265" s="1"/>
      <c r="F38265" s="1"/>
      <c r="G38265" s="1"/>
      <c r="H38265" s="1"/>
    </row>
    <row r="38266">
      <c r="A38266" s="1"/>
      <c r="B38266" s="1"/>
      <c r="C38266" s="1"/>
      <c r="D38266" s="8"/>
      <c r="E38266" s="1"/>
      <c r="F38266" s="1"/>
      <c r="G38266" s="1"/>
      <c r="H38266" s="1"/>
    </row>
    <row r="38267">
      <c r="A38267" s="1"/>
      <c r="B38267" s="1"/>
      <c r="C38267" s="1"/>
      <c r="D38267" s="8"/>
      <c r="E38267" s="1"/>
      <c r="F38267" s="1"/>
      <c r="G38267" s="1"/>
      <c r="H38267" s="1"/>
    </row>
    <row r="38268">
      <c r="A38268" s="1"/>
      <c r="B38268" s="1"/>
      <c r="C38268" s="1"/>
      <c r="D38268" s="8"/>
      <c r="E38268" s="1"/>
      <c r="F38268" s="1"/>
      <c r="G38268" s="1"/>
      <c r="H38268" s="1"/>
    </row>
    <row r="38269">
      <c r="A38269" s="1"/>
      <c r="B38269" s="1"/>
      <c r="C38269" s="1"/>
      <c r="D38269" s="8"/>
      <c r="E38269" s="1"/>
      <c r="F38269" s="1"/>
      <c r="G38269" s="1"/>
      <c r="H38269" s="1"/>
    </row>
    <row r="38270">
      <c r="A38270" s="1"/>
      <c r="B38270" s="1"/>
      <c r="C38270" s="1"/>
      <c r="D38270" s="8"/>
      <c r="E38270" s="1"/>
      <c r="F38270" s="1"/>
      <c r="G38270" s="1"/>
      <c r="H38270" s="1"/>
    </row>
    <row r="38271">
      <c r="A38271" s="1"/>
      <c r="B38271" s="1"/>
      <c r="C38271" s="1"/>
      <c r="D38271" s="8"/>
      <c r="E38271" s="1"/>
      <c r="F38271" s="1"/>
      <c r="G38271" s="1"/>
      <c r="H38271" s="1"/>
    </row>
    <row r="38272">
      <c r="A38272" s="1"/>
      <c r="B38272" s="1"/>
      <c r="C38272" s="1"/>
      <c r="D38272" s="8"/>
      <c r="E38272" s="1"/>
      <c r="F38272" s="1"/>
      <c r="G38272" s="1"/>
      <c r="H38272" s="1"/>
    </row>
    <row r="38273">
      <c r="A38273" s="1"/>
      <c r="B38273" s="1"/>
      <c r="C38273" s="1"/>
      <c r="D38273" s="8"/>
      <c r="E38273" s="1"/>
      <c r="F38273" s="1"/>
      <c r="G38273" s="1"/>
      <c r="H38273" s="1"/>
    </row>
    <row r="38274">
      <c r="A38274" s="1"/>
      <c r="B38274" s="1"/>
      <c r="C38274" s="1"/>
      <c r="D38274" s="8"/>
      <c r="E38274" s="1"/>
      <c r="F38274" s="1"/>
      <c r="G38274" s="1"/>
      <c r="H38274" s="1"/>
    </row>
    <row r="38275">
      <c r="A38275" s="1"/>
      <c r="B38275" s="1"/>
      <c r="C38275" s="1"/>
      <c r="D38275" s="8"/>
      <c r="E38275" s="1"/>
      <c r="F38275" s="1"/>
      <c r="G38275" s="1"/>
      <c r="H38275" s="1"/>
    </row>
    <row r="38276">
      <c r="A38276" s="1"/>
      <c r="B38276" s="1"/>
      <c r="C38276" s="1"/>
      <c r="D38276" s="8"/>
      <c r="E38276" s="1"/>
      <c r="F38276" s="1"/>
      <c r="G38276" s="1"/>
      <c r="H38276" s="1"/>
    </row>
    <row r="38277">
      <c r="A38277" s="1"/>
      <c r="B38277" s="1"/>
      <c r="C38277" s="1"/>
      <c r="D38277" s="8"/>
      <c r="E38277" s="1"/>
      <c r="F38277" s="1"/>
      <c r="G38277" s="1"/>
      <c r="H38277" s="1"/>
    </row>
    <row r="38278">
      <c r="A38278" s="1"/>
      <c r="B38278" s="1"/>
      <c r="C38278" s="1"/>
      <c r="D38278" s="8"/>
      <c r="E38278" s="1"/>
      <c r="F38278" s="1"/>
      <c r="G38278" s="1"/>
      <c r="H38278" s="1"/>
    </row>
    <row r="38279">
      <c r="A38279" s="1"/>
      <c r="B38279" s="1"/>
      <c r="C38279" s="1"/>
      <c r="D38279" s="8"/>
      <c r="E38279" s="1"/>
      <c r="F38279" s="1"/>
      <c r="G38279" s="1"/>
      <c r="H38279" s="1"/>
    </row>
    <row r="38280">
      <c r="A38280" s="1"/>
      <c r="B38280" s="1"/>
      <c r="C38280" s="1"/>
      <c r="D38280" s="8"/>
      <c r="E38280" s="1"/>
      <c r="F38280" s="1"/>
      <c r="G38280" s="1"/>
      <c r="H38280" s="1"/>
    </row>
    <row r="38281">
      <c r="A38281" s="1"/>
      <c r="B38281" s="1"/>
      <c r="C38281" s="1"/>
      <c r="D38281" s="8"/>
      <c r="E38281" s="1"/>
      <c r="F38281" s="1"/>
      <c r="G38281" s="1"/>
      <c r="H38281" s="1"/>
    </row>
    <row r="38282">
      <c r="A38282" s="1"/>
      <c r="B38282" s="1"/>
      <c r="C38282" s="1"/>
      <c r="D38282" s="8"/>
      <c r="E38282" s="1"/>
      <c r="F38282" s="1"/>
      <c r="G38282" s="1"/>
      <c r="H38282" s="1"/>
    </row>
    <row r="38283">
      <c r="A38283" s="1"/>
      <c r="B38283" s="1"/>
      <c r="C38283" s="1"/>
      <c r="D38283" s="8"/>
      <c r="E38283" s="1"/>
      <c r="F38283" s="1"/>
      <c r="G38283" s="1"/>
      <c r="H38283" s="1"/>
    </row>
    <row r="38284">
      <c r="A38284" s="1"/>
      <c r="B38284" s="1"/>
      <c r="C38284" s="1"/>
      <c r="D38284" s="8"/>
      <c r="E38284" s="1"/>
      <c r="F38284" s="1"/>
      <c r="G38284" s="1"/>
      <c r="H38284" s="1"/>
    </row>
    <row r="38285">
      <c r="A38285" s="1"/>
      <c r="B38285" s="1"/>
      <c r="C38285" s="1"/>
      <c r="D38285" s="8"/>
      <c r="E38285" s="1"/>
      <c r="F38285" s="1"/>
      <c r="G38285" s="1"/>
      <c r="H38285" s="1"/>
    </row>
    <row r="38286">
      <c r="A38286" s="1"/>
      <c r="B38286" s="1"/>
      <c r="C38286" s="1"/>
      <c r="D38286" s="8"/>
      <c r="E38286" s="1"/>
      <c r="F38286" s="1"/>
      <c r="G38286" s="1"/>
      <c r="H38286" s="1"/>
    </row>
    <row r="38287">
      <c r="A38287" s="1"/>
      <c r="B38287" s="1"/>
      <c r="C38287" s="1"/>
      <c r="D38287" s="8"/>
      <c r="E38287" s="1"/>
      <c r="F38287" s="1"/>
      <c r="G38287" s="1"/>
      <c r="H38287" s="1"/>
    </row>
    <row r="38288">
      <c r="A38288" s="1"/>
      <c r="B38288" s="1"/>
      <c r="C38288" s="1"/>
      <c r="D38288" s="8"/>
      <c r="E38288" s="1"/>
      <c r="F38288" s="1"/>
      <c r="G38288" s="1"/>
      <c r="H38288" s="1"/>
    </row>
    <row r="38289">
      <c r="A38289" s="1"/>
      <c r="B38289" s="1"/>
      <c r="C38289" s="1"/>
      <c r="D38289" s="8"/>
      <c r="E38289" s="1"/>
      <c r="F38289" s="1"/>
      <c r="G38289" s="1"/>
      <c r="H38289" s="1"/>
    </row>
    <row r="38290">
      <c r="A38290" s="1"/>
      <c r="B38290" s="1"/>
      <c r="C38290" s="1"/>
      <c r="D38290" s="8"/>
      <c r="E38290" s="1"/>
      <c r="F38290" s="1"/>
      <c r="G38290" s="1"/>
      <c r="H38290" s="1"/>
    </row>
    <row r="38291">
      <c r="A38291" s="1"/>
      <c r="B38291" s="1"/>
      <c r="C38291" s="1"/>
      <c r="D38291" s="8"/>
      <c r="E38291" s="1"/>
      <c r="F38291" s="1"/>
      <c r="G38291" s="1"/>
      <c r="H38291" s="1"/>
    </row>
    <row r="38292">
      <c r="A38292" s="1"/>
      <c r="B38292" s="1"/>
      <c r="C38292" s="1"/>
      <c r="D38292" s="8"/>
      <c r="E38292" s="1"/>
      <c r="F38292" s="1"/>
      <c r="G38292" s="1"/>
      <c r="H38292" s="1"/>
    </row>
    <row r="38293">
      <c r="A38293" s="1"/>
      <c r="B38293" s="1"/>
      <c r="C38293" s="1"/>
      <c r="D38293" s="8"/>
      <c r="E38293" s="1"/>
      <c r="F38293" s="1"/>
      <c r="G38293" s="1"/>
      <c r="H38293" s="1"/>
    </row>
    <row r="38294">
      <c r="A38294" s="1"/>
      <c r="B38294" s="1"/>
      <c r="C38294" s="1"/>
      <c r="D38294" s="8"/>
      <c r="E38294" s="1"/>
      <c r="F38294" s="1"/>
      <c r="G38294" s="1"/>
      <c r="H38294" s="1"/>
    </row>
    <row r="38295">
      <c r="A38295" s="1"/>
      <c r="B38295" s="1"/>
      <c r="C38295" s="1"/>
      <c r="D38295" s="8"/>
      <c r="E38295" s="1"/>
      <c r="F38295" s="1"/>
      <c r="G38295" s="1"/>
      <c r="H38295" s="1"/>
    </row>
    <row r="38296">
      <c r="A38296" s="1"/>
      <c r="B38296" s="1"/>
      <c r="C38296" s="1"/>
      <c r="D38296" s="8"/>
      <c r="E38296" s="1"/>
      <c r="F38296" s="1"/>
      <c r="G38296" s="1"/>
      <c r="H38296" s="1"/>
    </row>
    <row r="38297">
      <c r="A38297" s="1"/>
      <c r="B38297" s="1"/>
      <c r="C38297" s="1"/>
      <c r="D38297" s="8"/>
      <c r="E38297" s="1"/>
      <c r="F38297" s="1"/>
      <c r="G38297" s="1"/>
      <c r="H38297" s="1"/>
    </row>
    <row r="38298">
      <c r="A38298" s="1"/>
      <c r="B38298" s="1"/>
      <c r="C38298" s="1"/>
      <c r="D38298" s="8"/>
      <c r="E38298" s="1"/>
      <c r="F38298" s="1"/>
      <c r="G38298" s="1"/>
      <c r="H38298" s="1"/>
    </row>
    <row r="38299">
      <c r="A38299" s="1"/>
      <c r="B38299" s="1"/>
      <c r="C38299" s="1"/>
      <c r="D38299" s="8"/>
      <c r="E38299" s="1"/>
      <c r="F38299" s="1"/>
      <c r="G38299" s="1"/>
      <c r="H38299" s="1"/>
    </row>
    <row r="38300">
      <c r="A38300" s="1"/>
      <c r="B38300" s="1"/>
      <c r="C38300" s="1"/>
      <c r="D38300" s="8"/>
      <c r="E38300" s="1"/>
      <c r="F38300" s="1"/>
      <c r="G38300" s="1"/>
      <c r="H38300" s="1"/>
    </row>
    <row r="38301">
      <c r="A38301" s="1"/>
      <c r="B38301" s="1"/>
      <c r="C38301" s="1"/>
      <c r="D38301" s="8"/>
      <c r="E38301" s="1"/>
      <c r="F38301" s="1"/>
      <c r="G38301" s="1"/>
      <c r="H38301" s="1"/>
    </row>
    <row r="38302">
      <c r="A38302" s="1"/>
      <c r="B38302" s="1"/>
      <c r="C38302" s="1"/>
      <c r="D38302" s="8"/>
      <c r="E38302" s="1"/>
      <c r="F38302" s="1"/>
      <c r="G38302" s="1"/>
      <c r="H38302" s="1"/>
    </row>
    <row r="38303">
      <c r="A38303" s="1"/>
      <c r="B38303" s="1"/>
      <c r="C38303" s="1"/>
      <c r="D38303" s="8"/>
      <c r="E38303" s="1"/>
      <c r="F38303" s="1"/>
      <c r="G38303" s="1"/>
      <c r="H38303" s="1"/>
    </row>
    <row r="38304">
      <c r="A38304" s="1"/>
      <c r="B38304" s="1"/>
      <c r="C38304" s="1"/>
      <c r="D38304" s="8"/>
      <c r="E38304" s="1"/>
      <c r="F38304" s="1"/>
      <c r="G38304" s="1"/>
      <c r="H38304" s="1"/>
    </row>
    <row r="38305">
      <c r="A38305" s="1"/>
      <c r="B38305" s="1"/>
      <c r="C38305" s="1"/>
      <c r="D38305" s="8"/>
      <c r="E38305" s="1"/>
      <c r="F38305" s="1"/>
      <c r="G38305" s="1"/>
      <c r="H38305" s="1"/>
    </row>
    <row r="38306">
      <c r="A38306" s="1"/>
      <c r="B38306" s="1"/>
      <c r="C38306" s="1"/>
      <c r="D38306" s="8"/>
      <c r="E38306" s="1"/>
      <c r="F38306" s="1"/>
      <c r="G38306" s="1"/>
      <c r="H38306" s="1"/>
    </row>
    <row r="38307">
      <c r="A38307" s="1"/>
      <c r="B38307" s="1"/>
      <c r="C38307" s="1"/>
      <c r="D38307" s="8"/>
      <c r="E38307" s="1"/>
      <c r="F38307" s="1"/>
      <c r="G38307" s="1"/>
      <c r="H38307" s="1"/>
    </row>
    <row r="38308">
      <c r="A38308" s="1"/>
      <c r="B38308" s="1"/>
      <c r="C38308" s="1"/>
      <c r="D38308" s="8"/>
      <c r="E38308" s="1"/>
      <c r="F38308" s="1"/>
      <c r="G38308" s="1"/>
      <c r="H38308" s="1"/>
    </row>
    <row r="38309">
      <c r="A38309" s="1"/>
      <c r="B38309" s="1"/>
      <c r="C38309" s="1"/>
      <c r="D38309" s="8"/>
      <c r="E38309" s="1"/>
      <c r="F38309" s="1"/>
      <c r="G38309" s="1"/>
      <c r="H38309" s="1"/>
    </row>
    <row r="38310">
      <c r="A38310" s="1"/>
      <c r="B38310" s="1"/>
      <c r="C38310" s="1"/>
      <c r="D38310" s="8"/>
      <c r="E38310" s="1"/>
      <c r="F38310" s="1"/>
      <c r="G38310" s="1"/>
      <c r="H38310" s="1"/>
    </row>
    <row r="38311">
      <c r="A38311" s="1"/>
      <c r="B38311" s="1"/>
      <c r="C38311" s="1"/>
      <c r="D38311" s="8"/>
      <c r="E38311" s="1"/>
      <c r="F38311" s="1"/>
      <c r="G38311" s="1"/>
      <c r="H38311" s="1"/>
    </row>
    <row r="38312">
      <c r="A38312" s="1"/>
      <c r="B38312" s="1"/>
      <c r="C38312" s="1"/>
      <c r="D38312" s="8"/>
      <c r="E38312" s="1"/>
      <c r="F38312" s="1"/>
      <c r="G38312" s="1"/>
      <c r="H38312" s="1"/>
    </row>
    <row r="38313">
      <c r="A38313" s="1"/>
      <c r="B38313" s="1"/>
      <c r="C38313" s="1"/>
      <c r="D38313" s="8"/>
      <c r="E38313" s="1"/>
      <c r="F38313" s="1"/>
      <c r="G38313" s="1"/>
      <c r="H38313" s="1"/>
    </row>
    <row r="38314">
      <c r="A38314" s="1"/>
      <c r="B38314" s="1"/>
      <c r="C38314" s="1"/>
      <c r="D38314" s="8"/>
      <c r="E38314" s="1"/>
      <c r="F38314" s="1"/>
      <c r="G38314" s="1"/>
      <c r="H38314" s="1"/>
    </row>
    <row r="38315">
      <c r="A38315" s="1"/>
      <c r="B38315" s="1"/>
      <c r="C38315" s="1"/>
      <c r="D38315" s="8"/>
      <c r="E38315" s="1"/>
      <c r="F38315" s="1"/>
      <c r="G38315" s="1"/>
      <c r="H38315" s="1"/>
    </row>
    <row r="38316">
      <c r="A38316" s="1"/>
      <c r="B38316" s="1"/>
      <c r="C38316" s="1"/>
      <c r="D38316" s="8"/>
      <c r="E38316" s="1"/>
      <c r="F38316" s="1"/>
      <c r="G38316" s="1"/>
      <c r="H38316" s="1"/>
    </row>
    <row r="38317">
      <c r="A38317" s="1"/>
      <c r="B38317" s="1"/>
      <c r="C38317" s="1"/>
      <c r="D38317" s="8"/>
      <c r="E38317" s="1"/>
      <c r="F38317" s="1"/>
      <c r="G38317" s="1"/>
      <c r="H38317" s="1"/>
    </row>
    <row r="38318">
      <c r="A38318" s="1"/>
      <c r="B38318" s="1"/>
      <c r="C38318" s="1"/>
      <c r="D38318" s="8"/>
      <c r="E38318" s="1"/>
      <c r="F38318" s="1"/>
      <c r="G38318" s="1"/>
      <c r="H38318" s="1"/>
    </row>
    <row r="38319">
      <c r="A38319" s="1"/>
      <c r="B38319" s="1"/>
      <c r="C38319" s="1"/>
      <c r="D38319" s="8"/>
      <c r="E38319" s="1"/>
      <c r="F38319" s="1"/>
      <c r="G38319" s="1"/>
      <c r="H38319" s="1"/>
    </row>
    <row r="38320">
      <c r="A38320" s="1"/>
      <c r="B38320" s="1"/>
      <c r="C38320" s="1"/>
      <c r="D38320" s="8"/>
      <c r="E38320" s="1"/>
      <c r="F38320" s="1"/>
      <c r="G38320" s="1"/>
      <c r="H38320" s="1"/>
    </row>
    <row r="38321">
      <c r="A38321" s="1"/>
      <c r="B38321" s="1"/>
      <c r="C38321" s="1"/>
      <c r="D38321" s="8"/>
      <c r="E38321" s="1"/>
      <c r="F38321" s="1"/>
      <c r="G38321" s="1"/>
      <c r="H38321" s="1"/>
    </row>
    <row r="38322">
      <c r="A38322" s="1"/>
      <c r="B38322" s="1"/>
      <c r="C38322" s="1"/>
      <c r="D38322" s="8"/>
      <c r="E38322" s="1"/>
      <c r="F38322" s="1"/>
      <c r="G38322" s="1"/>
      <c r="H38322" s="1"/>
    </row>
    <row r="38323">
      <c r="A38323" s="1"/>
      <c r="B38323" s="1"/>
      <c r="C38323" s="1"/>
      <c r="D38323" s="8"/>
      <c r="E38323" s="1"/>
      <c r="F38323" s="1"/>
      <c r="G38323" s="1"/>
      <c r="H38323" s="1"/>
    </row>
    <row r="38324">
      <c r="A38324" s="1"/>
      <c r="B38324" s="1"/>
      <c r="C38324" s="1"/>
      <c r="D38324" s="8"/>
      <c r="E38324" s="1"/>
      <c r="F38324" s="1"/>
      <c r="G38324" s="1"/>
      <c r="H38324" s="1"/>
    </row>
    <row r="38325">
      <c r="A38325" s="1"/>
      <c r="B38325" s="1"/>
      <c r="C38325" s="1"/>
      <c r="D38325" s="8"/>
      <c r="E38325" s="1"/>
      <c r="F38325" s="1"/>
      <c r="G38325" s="1"/>
      <c r="H38325" s="1"/>
    </row>
    <row r="38326">
      <c r="A38326" s="1"/>
      <c r="B38326" s="1"/>
      <c r="C38326" s="1"/>
      <c r="D38326" s="8"/>
      <c r="E38326" s="1"/>
      <c r="F38326" s="1"/>
      <c r="G38326" s="1"/>
      <c r="H38326" s="1"/>
    </row>
    <row r="38327">
      <c r="A38327" s="1"/>
      <c r="B38327" s="1"/>
      <c r="C38327" s="1"/>
      <c r="D38327" s="8"/>
      <c r="E38327" s="1"/>
      <c r="F38327" s="1"/>
      <c r="G38327" s="1"/>
      <c r="H38327" s="1"/>
    </row>
    <row r="38328">
      <c r="A38328" s="1"/>
      <c r="B38328" s="1"/>
      <c r="C38328" s="1"/>
      <c r="D38328" s="8"/>
      <c r="E38328" s="1"/>
      <c r="F38328" s="1"/>
      <c r="G38328" s="1"/>
      <c r="H38328" s="1"/>
    </row>
    <row r="38329">
      <c r="A38329" s="1"/>
      <c r="B38329" s="1"/>
      <c r="C38329" s="1"/>
      <c r="D38329" s="8"/>
      <c r="E38329" s="1"/>
      <c r="F38329" s="1"/>
      <c r="G38329" s="1"/>
      <c r="H38329" s="1"/>
    </row>
    <row r="38330">
      <c r="A38330" s="1"/>
      <c r="B38330" s="1"/>
      <c r="C38330" s="1"/>
      <c r="D38330" s="8"/>
      <c r="E38330" s="1"/>
      <c r="F38330" s="1"/>
      <c r="G38330" s="1"/>
      <c r="H38330" s="1"/>
    </row>
    <row r="38331">
      <c r="A38331" s="1"/>
      <c r="B38331" s="1"/>
      <c r="C38331" s="1"/>
      <c r="D38331" s="8"/>
      <c r="E38331" s="1"/>
      <c r="F38331" s="1"/>
      <c r="G38331" s="1"/>
      <c r="H38331" s="1"/>
    </row>
    <row r="38332">
      <c r="A38332" s="1"/>
      <c r="B38332" s="1"/>
      <c r="C38332" s="1"/>
      <c r="D38332" s="8"/>
      <c r="E38332" s="1"/>
      <c r="F38332" s="1"/>
      <c r="G38332" s="1"/>
      <c r="H38332" s="1"/>
    </row>
    <row r="38333">
      <c r="A38333" s="1"/>
      <c r="B38333" s="1"/>
      <c r="C38333" s="1"/>
      <c r="D38333" s="8"/>
      <c r="E38333" s="1"/>
      <c r="F38333" s="1"/>
      <c r="G38333" s="1"/>
      <c r="H38333" s="1"/>
    </row>
    <row r="38334">
      <c r="A38334" s="1"/>
      <c r="B38334" s="1"/>
      <c r="C38334" s="1"/>
      <c r="D38334" s="8"/>
      <c r="E38334" s="1"/>
      <c r="F38334" s="1"/>
      <c r="G38334" s="1"/>
      <c r="H38334" s="1"/>
    </row>
    <row r="38335">
      <c r="A38335" s="1"/>
      <c r="B38335" s="1"/>
      <c r="C38335" s="1"/>
      <c r="D38335" s="8"/>
      <c r="E38335" s="1"/>
      <c r="F38335" s="1"/>
      <c r="G38335" s="1"/>
      <c r="H38335" s="1"/>
    </row>
    <row r="38336">
      <c r="A38336" s="1"/>
      <c r="B38336" s="1"/>
      <c r="C38336" s="1"/>
      <c r="D38336" s="8"/>
      <c r="E38336" s="1"/>
      <c r="F38336" s="1"/>
      <c r="G38336" s="1"/>
      <c r="H38336" s="1"/>
    </row>
    <row r="38337">
      <c r="A38337" s="1"/>
      <c r="B38337" s="1"/>
      <c r="C38337" s="1"/>
      <c r="D38337" s="8"/>
      <c r="E38337" s="1"/>
      <c r="F38337" s="1"/>
      <c r="G38337" s="1"/>
      <c r="H38337" s="1"/>
    </row>
    <row r="38338">
      <c r="A38338" s="1"/>
      <c r="B38338" s="1"/>
      <c r="C38338" s="1"/>
      <c r="D38338" s="8"/>
      <c r="E38338" s="1"/>
      <c r="F38338" s="1"/>
      <c r="G38338" s="1"/>
      <c r="H38338" s="1"/>
    </row>
    <row r="38339">
      <c r="A38339" s="1"/>
      <c r="B38339" s="1"/>
      <c r="C38339" s="1"/>
      <c r="D38339" s="8"/>
      <c r="E38339" s="1"/>
      <c r="F38339" s="1"/>
      <c r="G38339" s="1"/>
      <c r="H38339" s="1"/>
    </row>
    <row r="38340">
      <c r="A38340" s="1"/>
      <c r="B38340" s="1"/>
      <c r="C38340" s="1"/>
      <c r="D38340" s="8"/>
      <c r="E38340" s="1"/>
      <c r="F38340" s="1"/>
      <c r="G38340" s="1"/>
      <c r="H38340" s="1"/>
    </row>
    <row r="38341">
      <c r="A38341" s="1"/>
      <c r="B38341" s="1"/>
      <c r="C38341" s="1"/>
      <c r="D38341" s="8"/>
      <c r="E38341" s="1"/>
      <c r="F38341" s="1"/>
      <c r="G38341" s="1"/>
      <c r="H38341" s="1"/>
    </row>
    <row r="38342">
      <c r="A38342" s="1"/>
      <c r="B38342" s="1"/>
      <c r="C38342" s="1"/>
      <c r="D38342" s="8"/>
      <c r="E38342" s="1"/>
      <c r="F38342" s="1"/>
      <c r="G38342" s="1"/>
      <c r="H38342" s="1"/>
    </row>
    <row r="38343">
      <c r="A38343" s="1"/>
      <c r="B38343" s="1"/>
      <c r="C38343" s="1"/>
      <c r="D38343" s="8"/>
      <c r="E38343" s="1"/>
      <c r="F38343" s="1"/>
      <c r="G38343" s="1"/>
      <c r="H38343" s="1"/>
    </row>
    <row r="38344">
      <c r="A38344" s="1"/>
      <c r="B38344" s="1"/>
      <c r="C38344" s="1"/>
      <c r="D38344" s="8"/>
      <c r="E38344" s="1"/>
      <c r="F38344" s="1"/>
      <c r="G38344" s="1"/>
      <c r="H38344" s="1"/>
    </row>
    <row r="38345">
      <c r="A38345" s="1"/>
      <c r="B38345" s="1"/>
      <c r="C38345" s="1"/>
      <c r="D38345" s="8"/>
      <c r="E38345" s="1"/>
      <c r="F38345" s="1"/>
      <c r="G38345" s="1"/>
      <c r="H38345" s="1"/>
    </row>
    <row r="38346">
      <c r="A38346" s="1"/>
      <c r="B38346" s="1"/>
      <c r="C38346" s="1"/>
      <c r="D38346" s="8"/>
      <c r="E38346" s="1"/>
      <c r="F38346" s="1"/>
      <c r="G38346" s="1"/>
      <c r="H38346" s="1"/>
    </row>
    <row r="38347">
      <c r="A38347" s="1"/>
      <c r="B38347" s="1"/>
      <c r="C38347" s="1"/>
      <c r="D38347" s="8"/>
      <c r="E38347" s="1"/>
      <c r="F38347" s="1"/>
      <c r="G38347" s="1"/>
      <c r="H38347" s="1"/>
    </row>
    <row r="38348">
      <c r="A38348" s="1"/>
      <c r="B38348" s="1"/>
      <c r="C38348" s="1"/>
      <c r="D38348" s="8"/>
      <c r="E38348" s="1"/>
      <c r="F38348" s="1"/>
      <c r="G38348" s="1"/>
      <c r="H38348" s="1"/>
    </row>
    <row r="38349">
      <c r="A38349" s="1"/>
      <c r="B38349" s="1"/>
      <c r="C38349" s="1"/>
      <c r="D38349" s="8"/>
      <c r="E38349" s="1"/>
      <c r="F38349" s="1"/>
      <c r="G38349" s="1"/>
      <c r="H38349" s="1"/>
    </row>
    <row r="38350">
      <c r="A38350" s="1"/>
      <c r="B38350" s="1"/>
      <c r="C38350" s="1"/>
      <c r="D38350" s="8"/>
      <c r="E38350" s="1"/>
      <c r="F38350" s="1"/>
      <c r="G38350" s="1"/>
      <c r="H38350" s="1"/>
    </row>
    <row r="38351">
      <c r="A38351" s="1"/>
      <c r="B38351" s="1"/>
      <c r="C38351" s="1"/>
      <c r="D38351" s="8"/>
      <c r="E38351" s="1"/>
      <c r="F38351" s="1"/>
      <c r="G38351" s="1"/>
      <c r="H38351" s="1"/>
    </row>
    <row r="38352">
      <c r="A38352" s="1"/>
      <c r="B38352" s="1"/>
      <c r="C38352" s="1"/>
      <c r="D38352" s="8"/>
      <c r="E38352" s="1"/>
      <c r="F38352" s="1"/>
      <c r="G38352" s="1"/>
      <c r="H38352" s="1"/>
    </row>
    <row r="38353">
      <c r="A38353" s="1"/>
      <c r="B38353" s="1"/>
      <c r="C38353" s="1"/>
      <c r="D38353" s="8"/>
      <c r="E38353" s="1"/>
      <c r="F38353" s="1"/>
      <c r="G38353" s="1"/>
      <c r="H38353" s="1"/>
    </row>
    <row r="38354">
      <c r="A38354" s="1"/>
      <c r="B38354" s="1"/>
      <c r="C38354" s="1"/>
      <c r="D38354" s="8"/>
      <c r="E38354" s="1"/>
      <c r="F38354" s="1"/>
      <c r="G38354" s="1"/>
      <c r="H38354" s="1"/>
    </row>
    <row r="38355">
      <c r="A38355" s="1"/>
      <c r="B38355" s="1"/>
      <c r="C38355" s="1"/>
      <c r="D38355" s="8"/>
      <c r="E38355" s="1"/>
      <c r="F38355" s="1"/>
      <c r="G38355" s="1"/>
      <c r="H38355" s="1"/>
    </row>
    <row r="38356">
      <c r="A38356" s="1"/>
      <c r="B38356" s="1"/>
      <c r="C38356" s="1"/>
      <c r="D38356" s="8"/>
      <c r="E38356" s="1"/>
      <c r="F38356" s="1"/>
      <c r="G38356" s="1"/>
      <c r="H38356" s="1"/>
    </row>
    <row r="38357">
      <c r="A38357" s="1"/>
      <c r="B38357" s="1"/>
      <c r="C38357" s="1"/>
      <c r="D38357" s="8"/>
      <c r="E38357" s="1"/>
      <c r="F38357" s="1"/>
      <c r="G38357" s="1"/>
      <c r="H38357" s="1"/>
    </row>
    <row r="38358">
      <c r="A38358" s="1"/>
      <c r="B38358" s="1"/>
      <c r="C38358" s="1"/>
      <c r="D38358" s="8"/>
      <c r="E38358" s="1"/>
      <c r="F38358" s="1"/>
      <c r="G38358" s="1"/>
      <c r="H38358" s="1"/>
    </row>
    <row r="38359">
      <c r="A38359" s="1"/>
      <c r="B38359" s="1"/>
      <c r="C38359" s="1"/>
      <c r="D38359" s="8"/>
      <c r="E38359" s="1"/>
      <c r="F38359" s="1"/>
      <c r="G38359" s="1"/>
      <c r="H38359" s="1"/>
    </row>
    <row r="38360">
      <c r="A38360" s="1"/>
      <c r="B38360" s="1"/>
      <c r="C38360" s="1"/>
      <c r="D38360" s="8"/>
      <c r="E38360" s="1"/>
      <c r="F38360" s="1"/>
      <c r="G38360" s="1"/>
      <c r="H38360" s="1"/>
    </row>
    <row r="38361">
      <c r="A38361" s="1"/>
      <c r="B38361" s="1"/>
      <c r="C38361" s="1"/>
      <c r="D38361" s="8"/>
      <c r="E38361" s="1"/>
      <c r="F38361" s="1"/>
      <c r="G38361" s="1"/>
      <c r="H38361" s="1"/>
    </row>
    <row r="38362">
      <c r="A38362" s="1"/>
      <c r="B38362" s="1"/>
      <c r="C38362" s="1"/>
      <c r="D38362" s="8"/>
      <c r="E38362" s="1"/>
      <c r="F38362" s="1"/>
      <c r="G38362" s="1"/>
      <c r="H38362" s="1"/>
    </row>
    <row r="38363">
      <c r="A38363" s="1"/>
      <c r="B38363" s="1"/>
      <c r="C38363" s="1"/>
      <c r="D38363" s="8"/>
      <c r="E38363" s="1"/>
      <c r="F38363" s="1"/>
      <c r="G38363" s="1"/>
      <c r="H38363" s="1"/>
    </row>
    <row r="38364">
      <c r="A38364" s="1"/>
      <c r="B38364" s="1"/>
      <c r="C38364" s="1"/>
      <c r="D38364" s="8"/>
      <c r="E38364" s="1"/>
      <c r="F38364" s="1"/>
      <c r="G38364" s="1"/>
      <c r="H38364" s="1"/>
    </row>
    <row r="38365">
      <c r="A38365" s="1"/>
      <c r="B38365" s="1"/>
      <c r="C38365" s="1"/>
      <c r="D38365" s="8"/>
      <c r="E38365" s="1"/>
      <c r="F38365" s="1"/>
      <c r="G38365" s="1"/>
      <c r="H38365" s="1"/>
    </row>
    <row r="38366">
      <c r="A38366" s="1"/>
      <c r="B38366" s="1"/>
      <c r="C38366" s="1"/>
      <c r="D38366" s="8"/>
      <c r="E38366" s="1"/>
      <c r="F38366" s="1"/>
      <c r="G38366" s="1"/>
      <c r="H38366" s="1"/>
    </row>
    <row r="38367">
      <c r="A38367" s="1"/>
      <c r="B38367" s="1"/>
      <c r="C38367" s="1"/>
      <c r="D38367" s="8"/>
      <c r="E38367" s="1"/>
      <c r="F38367" s="1"/>
      <c r="G38367" s="1"/>
      <c r="H38367" s="1"/>
    </row>
    <row r="38368">
      <c r="A38368" s="1"/>
      <c r="B38368" s="1"/>
      <c r="C38368" s="1"/>
      <c r="D38368" s="8"/>
      <c r="E38368" s="1"/>
      <c r="F38368" s="1"/>
      <c r="G38368" s="1"/>
      <c r="H38368" s="1"/>
    </row>
    <row r="38369">
      <c r="A38369" s="1"/>
      <c r="B38369" s="1"/>
      <c r="C38369" s="1"/>
      <c r="D38369" s="8"/>
      <c r="E38369" s="1"/>
      <c r="F38369" s="1"/>
      <c r="G38369" s="1"/>
      <c r="H38369" s="1"/>
    </row>
    <row r="38370">
      <c r="A38370" s="1"/>
      <c r="B38370" s="1"/>
      <c r="C38370" s="1"/>
      <c r="D38370" s="8"/>
      <c r="E38370" s="1"/>
      <c r="F38370" s="1"/>
      <c r="G38370" s="1"/>
      <c r="H38370" s="1"/>
    </row>
    <row r="38371">
      <c r="A38371" s="1"/>
      <c r="B38371" s="1"/>
      <c r="C38371" s="1"/>
      <c r="D38371" s="8"/>
      <c r="E38371" s="1"/>
      <c r="F38371" s="1"/>
      <c r="G38371" s="1"/>
      <c r="H38371" s="1"/>
    </row>
    <row r="38372">
      <c r="A38372" s="1"/>
      <c r="B38372" s="1"/>
      <c r="C38372" s="1"/>
      <c r="D38372" s="8"/>
      <c r="E38372" s="1"/>
      <c r="F38372" s="1"/>
      <c r="G38372" s="1"/>
      <c r="H38372" s="1"/>
    </row>
    <row r="38373">
      <c r="A38373" s="1"/>
      <c r="B38373" s="1"/>
      <c r="C38373" s="1"/>
      <c r="D38373" s="8"/>
      <c r="E38373" s="1"/>
      <c r="F38373" s="1"/>
      <c r="G38373" s="1"/>
      <c r="H38373" s="1"/>
    </row>
    <row r="38374">
      <c r="A38374" s="1"/>
      <c r="B38374" s="1"/>
      <c r="C38374" s="1"/>
      <c r="D38374" s="8"/>
      <c r="E38374" s="1"/>
      <c r="F38374" s="1"/>
      <c r="G38374" s="1"/>
      <c r="H38374" s="1"/>
    </row>
    <row r="38375">
      <c r="A38375" s="1"/>
      <c r="B38375" s="1"/>
      <c r="C38375" s="1"/>
      <c r="D38375" s="8"/>
      <c r="E38375" s="1"/>
      <c r="F38375" s="1"/>
      <c r="G38375" s="1"/>
      <c r="H38375" s="1"/>
    </row>
    <row r="38376">
      <c r="A38376" s="1"/>
      <c r="B38376" s="1"/>
      <c r="C38376" s="1"/>
      <c r="D38376" s="8"/>
      <c r="E38376" s="1"/>
      <c r="F38376" s="1"/>
      <c r="G38376" s="1"/>
      <c r="H38376" s="1"/>
    </row>
    <row r="38377">
      <c r="A38377" s="1"/>
      <c r="B38377" s="1"/>
      <c r="C38377" s="1"/>
      <c r="D38377" s="8"/>
      <c r="E38377" s="1"/>
      <c r="F38377" s="1"/>
      <c r="G38377" s="1"/>
      <c r="H38377" s="1"/>
    </row>
    <row r="38378">
      <c r="A38378" s="1"/>
      <c r="B38378" s="1"/>
      <c r="C38378" s="1"/>
      <c r="D38378" s="8"/>
      <c r="E38378" s="1"/>
      <c r="F38378" s="1"/>
      <c r="G38378" s="1"/>
      <c r="H38378" s="1"/>
    </row>
    <row r="38379">
      <c r="A38379" s="1"/>
      <c r="B38379" s="1"/>
      <c r="C38379" s="1"/>
      <c r="D38379" s="8"/>
      <c r="E38379" s="1"/>
      <c r="F38379" s="1"/>
      <c r="G38379" s="1"/>
      <c r="H38379" s="1"/>
    </row>
    <row r="38380">
      <c r="A38380" s="1"/>
      <c r="B38380" s="1"/>
      <c r="C38380" s="1"/>
      <c r="D38380" s="8"/>
      <c r="E38380" s="1"/>
      <c r="F38380" s="1"/>
      <c r="G38380" s="1"/>
      <c r="H38380" s="1"/>
    </row>
    <row r="38381">
      <c r="A38381" s="1"/>
      <c r="B38381" s="1"/>
      <c r="C38381" s="1"/>
      <c r="D38381" s="8"/>
      <c r="E38381" s="1"/>
      <c r="F38381" s="1"/>
      <c r="G38381" s="1"/>
      <c r="H38381" s="1"/>
    </row>
    <row r="38382">
      <c r="A38382" s="1"/>
      <c r="B38382" s="1"/>
      <c r="C38382" s="1"/>
      <c r="D38382" s="8"/>
      <c r="E38382" s="1"/>
      <c r="F38382" s="1"/>
      <c r="G38382" s="1"/>
      <c r="H38382" s="1"/>
    </row>
    <row r="38383">
      <c r="A38383" s="1"/>
      <c r="B38383" s="1"/>
      <c r="C38383" s="1"/>
      <c r="D38383" s="8"/>
      <c r="E38383" s="1"/>
      <c r="F38383" s="1"/>
      <c r="G38383" s="1"/>
      <c r="H38383" s="1"/>
    </row>
    <row r="38384">
      <c r="A38384" s="1"/>
      <c r="B38384" s="1"/>
      <c r="C38384" s="1"/>
      <c r="D38384" s="8"/>
      <c r="E38384" s="1"/>
      <c r="F38384" s="1"/>
      <c r="G38384" s="1"/>
      <c r="H38384" s="1"/>
    </row>
    <row r="38385">
      <c r="A38385" s="1"/>
      <c r="B38385" s="1"/>
      <c r="C38385" s="1"/>
      <c r="D38385" s="8"/>
      <c r="E38385" s="1"/>
      <c r="F38385" s="1"/>
      <c r="G38385" s="1"/>
      <c r="H38385" s="1"/>
    </row>
    <row r="38386">
      <c r="A38386" s="1"/>
      <c r="B38386" s="1"/>
      <c r="C38386" s="1"/>
      <c r="D38386" s="8"/>
      <c r="E38386" s="1"/>
      <c r="F38386" s="1"/>
      <c r="G38386" s="1"/>
      <c r="H38386" s="1"/>
    </row>
    <row r="38387">
      <c r="A38387" s="1"/>
      <c r="B38387" s="1"/>
      <c r="C38387" s="1"/>
      <c r="D38387" s="8"/>
      <c r="E38387" s="1"/>
      <c r="F38387" s="1"/>
      <c r="G38387" s="1"/>
      <c r="H38387" s="1"/>
    </row>
    <row r="38388">
      <c r="A38388" s="1"/>
      <c r="B38388" s="1"/>
      <c r="C38388" s="1"/>
      <c r="D38388" s="8"/>
      <c r="E38388" s="1"/>
      <c r="F38388" s="1"/>
      <c r="G38388" s="1"/>
      <c r="H38388" s="1"/>
    </row>
    <row r="38389">
      <c r="A38389" s="1"/>
      <c r="B38389" s="1"/>
      <c r="C38389" s="1"/>
      <c r="D38389" s="8"/>
      <c r="E38389" s="1"/>
      <c r="F38389" s="1"/>
      <c r="G38389" s="1"/>
      <c r="H38389" s="1"/>
    </row>
    <row r="38390">
      <c r="A38390" s="1"/>
      <c r="B38390" s="1"/>
      <c r="C38390" s="1"/>
      <c r="D38390" s="8"/>
      <c r="E38390" s="1"/>
      <c r="F38390" s="1"/>
      <c r="G38390" s="1"/>
      <c r="H38390" s="1"/>
    </row>
    <row r="38391">
      <c r="A38391" s="1"/>
      <c r="B38391" s="1"/>
      <c r="C38391" s="1"/>
      <c r="D38391" s="8"/>
      <c r="E38391" s="1"/>
      <c r="F38391" s="1"/>
      <c r="G38391" s="1"/>
      <c r="H38391" s="1"/>
    </row>
    <row r="38392">
      <c r="A38392" s="1"/>
      <c r="B38392" s="1"/>
      <c r="C38392" s="1"/>
      <c r="D38392" s="8"/>
      <c r="E38392" s="1"/>
      <c r="F38392" s="1"/>
      <c r="G38392" s="1"/>
      <c r="H38392" s="1"/>
    </row>
    <row r="38393">
      <c r="A38393" s="1"/>
      <c r="B38393" s="1"/>
      <c r="C38393" s="1"/>
      <c r="D38393" s="8"/>
      <c r="E38393" s="1"/>
      <c r="F38393" s="1"/>
      <c r="G38393" s="1"/>
      <c r="H38393" s="1"/>
    </row>
    <row r="38394">
      <c r="A38394" s="1"/>
      <c r="B38394" s="1"/>
      <c r="C38394" s="1"/>
      <c r="D38394" s="8"/>
      <c r="E38394" s="1"/>
      <c r="F38394" s="1"/>
      <c r="G38394" s="1"/>
      <c r="H38394" s="1"/>
    </row>
    <row r="38395">
      <c r="A38395" s="1"/>
      <c r="B38395" s="1"/>
      <c r="C38395" s="1"/>
      <c r="D38395" s="8"/>
      <c r="E38395" s="1"/>
      <c r="F38395" s="1"/>
      <c r="G38395" s="1"/>
      <c r="H38395" s="1"/>
    </row>
    <row r="38396">
      <c r="A38396" s="1"/>
      <c r="B38396" s="1"/>
      <c r="C38396" s="1"/>
      <c r="D38396" s="8"/>
      <c r="E38396" s="1"/>
      <c r="F38396" s="1"/>
      <c r="G38396" s="1"/>
      <c r="H38396" s="1"/>
    </row>
    <row r="38397">
      <c r="A38397" s="1"/>
      <c r="B38397" s="1"/>
      <c r="C38397" s="1"/>
      <c r="D38397" s="8"/>
      <c r="E38397" s="1"/>
      <c r="F38397" s="1"/>
      <c r="G38397" s="1"/>
      <c r="H38397" s="1"/>
    </row>
    <row r="38398">
      <c r="A38398" s="1"/>
      <c r="B38398" s="1"/>
      <c r="C38398" s="1"/>
      <c r="D38398" s="8"/>
      <c r="E38398" s="1"/>
      <c r="F38398" s="1"/>
      <c r="G38398" s="1"/>
      <c r="H38398" s="1"/>
    </row>
    <row r="38399">
      <c r="A38399" s="1"/>
      <c r="B38399" s="1"/>
      <c r="C38399" s="1"/>
      <c r="D38399" s="8"/>
      <c r="E38399" s="1"/>
      <c r="F38399" s="1"/>
      <c r="G38399" s="1"/>
      <c r="H38399" s="1"/>
    </row>
    <row r="38400">
      <c r="A38400" s="1"/>
      <c r="B38400" s="1"/>
      <c r="C38400" s="1"/>
      <c r="D38400" s="8"/>
      <c r="E38400" s="1"/>
      <c r="F38400" s="1"/>
      <c r="G38400" s="1"/>
      <c r="H38400" s="1"/>
    </row>
    <row r="38401">
      <c r="A38401" s="1"/>
      <c r="B38401" s="1"/>
      <c r="C38401" s="1"/>
      <c r="D38401" s="8"/>
      <c r="E38401" s="1"/>
      <c r="F38401" s="1"/>
      <c r="G38401" s="1"/>
      <c r="H38401" s="1"/>
    </row>
    <row r="38402">
      <c r="A38402" s="1"/>
      <c r="B38402" s="1"/>
      <c r="C38402" s="1"/>
      <c r="D38402" s="8"/>
      <c r="E38402" s="1"/>
      <c r="F38402" s="1"/>
      <c r="G38402" s="1"/>
      <c r="H38402" s="1"/>
    </row>
    <row r="38403">
      <c r="A38403" s="1"/>
      <c r="B38403" s="1"/>
      <c r="C38403" s="1"/>
      <c r="D38403" s="8"/>
      <c r="E38403" s="1"/>
      <c r="F38403" s="1"/>
      <c r="G38403" s="1"/>
      <c r="H38403" s="1"/>
    </row>
    <row r="38404">
      <c r="A38404" s="1"/>
      <c r="B38404" s="1"/>
      <c r="C38404" s="1"/>
      <c r="D38404" s="8"/>
      <c r="E38404" s="1"/>
      <c r="F38404" s="1"/>
      <c r="G38404" s="1"/>
      <c r="H38404" s="1"/>
    </row>
    <row r="38405">
      <c r="A38405" s="1"/>
      <c r="B38405" s="1"/>
      <c r="C38405" s="1"/>
      <c r="D38405" s="8"/>
      <c r="E38405" s="1"/>
      <c r="F38405" s="1"/>
      <c r="G38405" s="1"/>
      <c r="H38405" s="1"/>
    </row>
    <row r="38406">
      <c r="A38406" s="1"/>
      <c r="B38406" s="1"/>
      <c r="C38406" s="1"/>
      <c r="D38406" s="8"/>
      <c r="E38406" s="1"/>
      <c r="F38406" s="1"/>
      <c r="G38406" s="1"/>
      <c r="H38406" s="1"/>
    </row>
    <row r="38407">
      <c r="A38407" s="1"/>
      <c r="B38407" s="1"/>
      <c r="C38407" s="1"/>
      <c r="D38407" s="8"/>
      <c r="E38407" s="1"/>
      <c r="F38407" s="1"/>
      <c r="G38407" s="1"/>
      <c r="H38407" s="1"/>
    </row>
    <row r="38408">
      <c r="A38408" s="1"/>
      <c r="B38408" s="1"/>
      <c r="C38408" s="1"/>
      <c r="D38408" s="8"/>
      <c r="E38408" s="1"/>
      <c r="F38408" s="1"/>
      <c r="G38408" s="1"/>
      <c r="H38408" s="1"/>
    </row>
    <row r="38409">
      <c r="A38409" s="1"/>
      <c r="B38409" s="1"/>
      <c r="C38409" s="1"/>
      <c r="D38409" s="8"/>
      <c r="E38409" s="1"/>
      <c r="F38409" s="1"/>
      <c r="G38409" s="1"/>
      <c r="H38409" s="1"/>
    </row>
    <row r="38410">
      <c r="A38410" s="1"/>
      <c r="B38410" s="1"/>
      <c r="C38410" s="1"/>
      <c r="D38410" s="8"/>
      <c r="E38410" s="1"/>
      <c r="F38410" s="1"/>
      <c r="G38410" s="1"/>
      <c r="H38410" s="1"/>
    </row>
    <row r="38411">
      <c r="A38411" s="1"/>
      <c r="B38411" s="1"/>
      <c r="C38411" s="1"/>
      <c r="D38411" s="8"/>
      <c r="E38411" s="1"/>
      <c r="F38411" s="1"/>
      <c r="G38411" s="1"/>
      <c r="H38411" s="1"/>
    </row>
    <row r="38412">
      <c r="A38412" s="1"/>
      <c r="B38412" s="1"/>
      <c r="C38412" s="1"/>
      <c r="D38412" s="8"/>
      <c r="E38412" s="1"/>
      <c r="F38412" s="1"/>
      <c r="G38412" s="1"/>
      <c r="H38412" s="1"/>
    </row>
    <row r="38413">
      <c r="A38413" s="1"/>
      <c r="B38413" s="1"/>
      <c r="C38413" s="1"/>
      <c r="D38413" s="8"/>
      <c r="E38413" s="1"/>
      <c r="F38413" s="1"/>
      <c r="G38413" s="1"/>
      <c r="H38413" s="1"/>
    </row>
    <row r="38414">
      <c r="A38414" s="1"/>
      <c r="B38414" s="1"/>
      <c r="C38414" s="1"/>
      <c r="D38414" s="8"/>
      <c r="E38414" s="1"/>
      <c r="F38414" s="1"/>
      <c r="G38414" s="1"/>
      <c r="H38414" s="1"/>
    </row>
    <row r="38415">
      <c r="A38415" s="1"/>
      <c r="B38415" s="1"/>
      <c r="C38415" s="1"/>
      <c r="D38415" s="8"/>
      <c r="E38415" s="1"/>
      <c r="F38415" s="1"/>
      <c r="G38415" s="1"/>
      <c r="H38415" s="1"/>
    </row>
    <row r="38416">
      <c r="A38416" s="1"/>
      <c r="B38416" s="1"/>
      <c r="C38416" s="1"/>
      <c r="D38416" s="8"/>
      <c r="E38416" s="1"/>
      <c r="F38416" s="1"/>
      <c r="G38416" s="1"/>
      <c r="H38416" s="1"/>
    </row>
    <row r="38417">
      <c r="A38417" s="1"/>
      <c r="B38417" s="1"/>
      <c r="C38417" s="1"/>
      <c r="D38417" s="8"/>
      <c r="E38417" s="1"/>
      <c r="F38417" s="1"/>
      <c r="G38417" s="1"/>
      <c r="H38417" s="1"/>
    </row>
    <row r="38418">
      <c r="A38418" s="1"/>
      <c r="B38418" s="1"/>
      <c r="C38418" s="1"/>
      <c r="D38418" s="8"/>
      <c r="E38418" s="1"/>
      <c r="F38418" s="1"/>
      <c r="G38418" s="1"/>
      <c r="H38418" s="1"/>
    </row>
    <row r="38419">
      <c r="A38419" s="1"/>
      <c r="B38419" s="1"/>
      <c r="C38419" s="1"/>
      <c r="D38419" s="8"/>
      <c r="E38419" s="1"/>
      <c r="F38419" s="1"/>
      <c r="G38419" s="1"/>
      <c r="H38419" s="1"/>
    </row>
    <row r="38420">
      <c r="A38420" s="1"/>
      <c r="B38420" s="1"/>
      <c r="C38420" s="1"/>
      <c r="D38420" s="8"/>
      <c r="E38420" s="1"/>
      <c r="F38420" s="1"/>
      <c r="G38420" s="1"/>
      <c r="H38420" s="1"/>
    </row>
    <row r="38421">
      <c r="A38421" s="1"/>
      <c r="B38421" s="1"/>
      <c r="C38421" s="1"/>
      <c r="D38421" s="8"/>
      <c r="E38421" s="1"/>
      <c r="F38421" s="1"/>
      <c r="G38421" s="1"/>
      <c r="H38421" s="1"/>
    </row>
    <row r="38422">
      <c r="A38422" s="1"/>
      <c r="B38422" s="1"/>
      <c r="C38422" s="1"/>
      <c r="D38422" s="8"/>
      <c r="E38422" s="1"/>
      <c r="F38422" s="1"/>
      <c r="G38422" s="1"/>
      <c r="H38422" s="1"/>
    </row>
    <row r="38423">
      <c r="A38423" s="1"/>
      <c r="B38423" s="1"/>
      <c r="C38423" s="1"/>
      <c r="D38423" s="8"/>
      <c r="E38423" s="1"/>
      <c r="F38423" s="1"/>
      <c r="G38423" s="1"/>
      <c r="H38423" s="1"/>
    </row>
    <row r="38424">
      <c r="A38424" s="1"/>
      <c r="B38424" s="1"/>
      <c r="C38424" s="1"/>
      <c r="D38424" s="8"/>
      <c r="E38424" s="1"/>
      <c r="F38424" s="1"/>
      <c r="G38424" s="1"/>
      <c r="H38424" s="1"/>
    </row>
    <row r="38425">
      <c r="A38425" s="1"/>
      <c r="B38425" s="1"/>
      <c r="C38425" s="1"/>
      <c r="D38425" s="8"/>
      <c r="E38425" s="1"/>
      <c r="F38425" s="1"/>
      <c r="G38425" s="1"/>
      <c r="H38425" s="1"/>
    </row>
    <row r="38426">
      <c r="A38426" s="1"/>
      <c r="B38426" s="1"/>
      <c r="C38426" s="1"/>
      <c r="D38426" s="8"/>
      <c r="E38426" s="1"/>
      <c r="F38426" s="1"/>
      <c r="G38426" s="1"/>
      <c r="H38426" s="1"/>
    </row>
    <row r="38427">
      <c r="A38427" s="1"/>
      <c r="B38427" s="1"/>
      <c r="C38427" s="1"/>
      <c r="D38427" s="8"/>
      <c r="E38427" s="1"/>
      <c r="F38427" s="1"/>
      <c r="G38427" s="1"/>
      <c r="H38427" s="1"/>
    </row>
    <row r="38428">
      <c r="A38428" s="1"/>
      <c r="B38428" s="1"/>
      <c r="C38428" s="1"/>
      <c r="D38428" s="8"/>
      <c r="E38428" s="1"/>
      <c r="F38428" s="1"/>
      <c r="G38428" s="1"/>
      <c r="H38428" s="1"/>
    </row>
    <row r="38429">
      <c r="A38429" s="1"/>
      <c r="B38429" s="1"/>
      <c r="C38429" s="1"/>
      <c r="D38429" s="8"/>
      <c r="E38429" s="1"/>
      <c r="F38429" s="1"/>
      <c r="G38429" s="1"/>
      <c r="H38429" s="1"/>
    </row>
    <row r="38430">
      <c r="A38430" s="1"/>
      <c r="B38430" s="1"/>
      <c r="C38430" s="1"/>
      <c r="D38430" s="8"/>
      <c r="E38430" s="1"/>
      <c r="F38430" s="1"/>
      <c r="G38430" s="1"/>
      <c r="H38430" s="1"/>
    </row>
    <row r="38431">
      <c r="A38431" s="1"/>
      <c r="B38431" s="1"/>
      <c r="C38431" s="1"/>
      <c r="D38431" s="8"/>
      <c r="E38431" s="1"/>
      <c r="F38431" s="1"/>
      <c r="G38431" s="1"/>
      <c r="H38431" s="1"/>
    </row>
    <row r="38432">
      <c r="A38432" s="1"/>
      <c r="B38432" s="1"/>
      <c r="C38432" s="1"/>
      <c r="D38432" s="8"/>
      <c r="E38432" s="1"/>
      <c r="F38432" s="1"/>
      <c r="G38432" s="1"/>
      <c r="H38432" s="1"/>
    </row>
    <row r="38433">
      <c r="A38433" s="1"/>
      <c r="B38433" s="1"/>
      <c r="C38433" s="1"/>
      <c r="D38433" s="8"/>
      <c r="E38433" s="1"/>
      <c r="F38433" s="1"/>
      <c r="G38433" s="1"/>
      <c r="H38433" s="1"/>
    </row>
    <row r="38434">
      <c r="A38434" s="1"/>
      <c r="B38434" s="1"/>
      <c r="C38434" s="1"/>
      <c r="D38434" s="8"/>
      <c r="E38434" s="1"/>
      <c r="F38434" s="1"/>
      <c r="G38434" s="1"/>
      <c r="H38434" s="1"/>
    </row>
    <row r="38435">
      <c r="A38435" s="1"/>
      <c r="B38435" s="1"/>
      <c r="C38435" s="1"/>
      <c r="D38435" s="8"/>
      <c r="E38435" s="1"/>
      <c r="F38435" s="1"/>
      <c r="G38435" s="1"/>
      <c r="H38435" s="1"/>
    </row>
    <row r="38436">
      <c r="A38436" s="1"/>
      <c r="B38436" s="1"/>
      <c r="C38436" s="1"/>
      <c r="D38436" s="8"/>
      <c r="E38436" s="1"/>
      <c r="F38436" s="1"/>
      <c r="G38436" s="1"/>
      <c r="H38436" s="1"/>
    </row>
    <row r="38437">
      <c r="A38437" s="1"/>
      <c r="B38437" s="1"/>
      <c r="C38437" s="1"/>
      <c r="D38437" s="8"/>
      <c r="E38437" s="1"/>
      <c r="F38437" s="1"/>
      <c r="G38437" s="1"/>
      <c r="H38437" s="1"/>
    </row>
    <row r="38438">
      <c r="A38438" s="1"/>
      <c r="B38438" s="1"/>
      <c r="C38438" s="1"/>
      <c r="D38438" s="8"/>
      <c r="E38438" s="1"/>
      <c r="F38438" s="1"/>
      <c r="G38438" s="1"/>
      <c r="H38438" s="1"/>
    </row>
    <row r="38439">
      <c r="A38439" s="1"/>
      <c r="B38439" s="1"/>
      <c r="C38439" s="1"/>
      <c r="D38439" s="8"/>
      <c r="E38439" s="1"/>
      <c r="F38439" s="1"/>
      <c r="G38439" s="1"/>
      <c r="H38439" s="1"/>
    </row>
    <row r="38440">
      <c r="A38440" s="1"/>
      <c r="B38440" s="1"/>
      <c r="C38440" s="1"/>
      <c r="D38440" s="8"/>
      <c r="E38440" s="1"/>
      <c r="F38440" s="1"/>
      <c r="G38440" s="1"/>
      <c r="H38440" s="1"/>
    </row>
    <row r="38441">
      <c r="A38441" s="1"/>
      <c r="B38441" s="1"/>
      <c r="C38441" s="1"/>
      <c r="D38441" s="8"/>
      <c r="E38441" s="1"/>
      <c r="F38441" s="1"/>
      <c r="G38441" s="1"/>
      <c r="H38441" s="1"/>
    </row>
    <row r="38442">
      <c r="A38442" s="1"/>
      <c r="B38442" s="1"/>
      <c r="C38442" s="1"/>
      <c r="D38442" s="8"/>
      <c r="E38442" s="1"/>
      <c r="F38442" s="1"/>
      <c r="G38442" s="1"/>
      <c r="H38442" s="1"/>
    </row>
    <row r="38443">
      <c r="A38443" s="1"/>
      <c r="B38443" s="1"/>
      <c r="C38443" s="1"/>
      <c r="D38443" s="8"/>
      <c r="E38443" s="1"/>
      <c r="F38443" s="1"/>
      <c r="G38443" s="1"/>
      <c r="H38443" s="1"/>
    </row>
    <row r="38444">
      <c r="A38444" s="1"/>
      <c r="B38444" s="1"/>
      <c r="C38444" s="1"/>
      <c r="D38444" s="8"/>
      <c r="E38444" s="1"/>
      <c r="F38444" s="1"/>
      <c r="G38444" s="1"/>
      <c r="H38444" s="1"/>
    </row>
    <row r="38445">
      <c r="A38445" s="1"/>
      <c r="B38445" s="1"/>
      <c r="C38445" s="1"/>
      <c r="D38445" s="8"/>
      <c r="E38445" s="1"/>
      <c r="F38445" s="1"/>
      <c r="G38445" s="1"/>
      <c r="H38445" s="1"/>
    </row>
    <row r="38446">
      <c r="A38446" s="1"/>
      <c r="B38446" s="1"/>
      <c r="C38446" s="1"/>
      <c r="D38446" s="8"/>
      <c r="E38446" s="1"/>
      <c r="F38446" s="1"/>
      <c r="G38446" s="1"/>
      <c r="H38446" s="1"/>
    </row>
    <row r="38447">
      <c r="A38447" s="1"/>
      <c r="B38447" s="1"/>
      <c r="C38447" s="1"/>
      <c r="D38447" s="8"/>
      <c r="E38447" s="1"/>
      <c r="F38447" s="1"/>
      <c r="G38447" s="1"/>
      <c r="H38447" s="1"/>
    </row>
    <row r="38448">
      <c r="A38448" s="1"/>
      <c r="B38448" s="1"/>
      <c r="C38448" s="1"/>
      <c r="D38448" s="8"/>
      <c r="E38448" s="1"/>
      <c r="F38448" s="1"/>
      <c r="G38448" s="1"/>
      <c r="H38448" s="1"/>
    </row>
    <row r="38449">
      <c r="A38449" s="1"/>
      <c r="B38449" s="1"/>
      <c r="C38449" s="1"/>
      <c r="D38449" s="8"/>
      <c r="E38449" s="1"/>
      <c r="F38449" s="1"/>
      <c r="G38449" s="1"/>
      <c r="H38449" s="1"/>
    </row>
    <row r="38450">
      <c r="A38450" s="1"/>
      <c r="B38450" s="1"/>
      <c r="C38450" s="1"/>
      <c r="D38450" s="8"/>
      <c r="E38450" s="1"/>
      <c r="F38450" s="1"/>
      <c r="G38450" s="1"/>
      <c r="H38450" s="1"/>
    </row>
    <row r="38451">
      <c r="A38451" s="1"/>
      <c r="B38451" s="1"/>
      <c r="C38451" s="1"/>
      <c r="D38451" s="8"/>
      <c r="E38451" s="1"/>
      <c r="F38451" s="1"/>
      <c r="G38451" s="1"/>
      <c r="H38451" s="1"/>
    </row>
    <row r="38452">
      <c r="A38452" s="1"/>
      <c r="B38452" s="1"/>
      <c r="C38452" s="1"/>
      <c r="D38452" s="8"/>
      <c r="E38452" s="1"/>
      <c r="F38452" s="1"/>
      <c r="G38452" s="1"/>
      <c r="H38452" s="1"/>
    </row>
    <row r="38453">
      <c r="A38453" s="1"/>
      <c r="B38453" s="1"/>
      <c r="C38453" s="1"/>
      <c r="D38453" s="8"/>
      <c r="E38453" s="1"/>
      <c r="F38453" s="1"/>
      <c r="G38453" s="1"/>
      <c r="H38453" s="1"/>
    </row>
    <row r="38454">
      <c r="A38454" s="1"/>
      <c r="B38454" s="1"/>
      <c r="C38454" s="1"/>
      <c r="D38454" s="8"/>
      <c r="E38454" s="1"/>
      <c r="F38454" s="1"/>
      <c r="G38454" s="1"/>
      <c r="H38454" s="1"/>
    </row>
    <row r="38455">
      <c r="A38455" s="1"/>
      <c r="B38455" s="1"/>
      <c r="C38455" s="1"/>
      <c r="D38455" s="8"/>
      <c r="E38455" s="1"/>
      <c r="F38455" s="1"/>
      <c r="G38455" s="1"/>
      <c r="H38455" s="1"/>
    </row>
    <row r="38456">
      <c r="A38456" s="1"/>
      <c r="B38456" s="1"/>
      <c r="C38456" s="1"/>
      <c r="D38456" s="8"/>
      <c r="E38456" s="1"/>
      <c r="F38456" s="1"/>
      <c r="G38456" s="1"/>
      <c r="H38456" s="1"/>
    </row>
    <row r="38457">
      <c r="A38457" s="1"/>
      <c r="B38457" s="1"/>
      <c r="C38457" s="1"/>
      <c r="D38457" s="8"/>
      <c r="E38457" s="1"/>
      <c r="F38457" s="1"/>
      <c r="G38457" s="1"/>
      <c r="H38457" s="1"/>
    </row>
    <row r="38458">
      <c r="A38458" s="1"/>
      <c r="B38458" s="1"/>
      <c r="C38458" s="1"/>
      <c r="D38458" s="8"/>
      <c r="E38458" s="1"/>
      <c r="F38458" s="1"/>
      <c r="G38458" s="1"/>
      <c r="H38458" s="1"/>
    </row>
    <row r="38459">
      <c r="A38459" s="1"/>
      <c r="B38459" s="1"/>
      <c r="C38459" s="1"/>
      <c r="D38459" s="8"/>
      <c r="E38459" s="1"/>
      <c r="F38459" s="1"/>
      <c r="G38459" s="1"/>
      <c r="H38459" s="1"/>
    </row>
    <row r="38460">
      <c r="A38460" s="1"/>
      <c r="B38460" s="1"/>
      <c r="C38460" s="1"/>
      <c r="D38460" s="8"/>
      <c r="E38460" s="1"/>
      <c r="F38460" s="1"/>
      <c r="G38460" s="1"/>
      <c r="H38460" s="1"/>
    </row>
    <row r="38461">
      <c r="A38461" s="1"/>
      <c r="B38461" s="1"/>
      <c r="C38461" s="1"/>
      <c r="D38461" s="8"/>
      <c r="E38461" s="1"/>
      <c r="F38461" s="1"/>
      <c r="G38461" s="1"/>
      <c r="H38461" s="1"/>
    </row>
    <row r="38462">
      <c r="A38462" s="1"/>
      <c r="B38462" s="1"/>
      <c r="C38462" s="1"/>
      <c r="D38462" s="8"/>
      <c r="E38462" s="1"/>
      <c r="F38462" s="1"/>
      <c r="G38462" s="1"/>
      <c r="H38462" s="1"/>
    </row>
    <row r="38463">
      <c r="A38463" s="1"/>
      <c r="B38463" s="1"/>
      <c r="C38463" s="1"/>
      <c r="D38463" s="8"/>
      <c r="E38463" s="1"/>
      <c r="F38463" s="1"/>
      <c r="G38463" s="1"/>
      <c r="H38463" s="1"/>
    </row>
    <row r="38464">
      <c r="A38464" s="1"/>
      <c r="B38464" s="1"/>
      <c r="C38464" s="1"/>
      <c r="D38464" s="8"/>
      <c r="E38464" s="1"/>
      <c r="F38464" s="1"/>
      <c r="G38464" s="1"/>
      <c r="H38464" s="1"/>
    </row>
    <row r="38465">
      <c r="A38465" s="1"/>
      <c r="B38465" s="1"/>
      <c r="C38465" s="1"/>
      <c r="D38465" s="8"/>
      <c r="E38465" s="1"/>
      <c r="F38465" s="1"/>
      <c r="G38465" s="1"/>
      <c r="H38465" s="1"/>
    </row>
    <row r="38466">
      <c r="A38466" s="1"/>
      <c r="B38466" s="1"/>
      <c r="C38466" s="1"/>
      <c r="D38466" s="8"/>
      <c r="E38466" s="1"/>
      <c r="F38466" s="1"/>
      <c r="G38466" s="1"/>
      <c r="H38466" s="1"/>
    </row>
    <row r="38467">
      <c r="A38467" s="1"/>
      <c r="B38467" s="1"/>
      <c r="C38467" s="1"/>
      <c r="D38467" s="8"/>
      <c r="E38467" s="1"/>
      <c r="F38467" s="1"/>
      <c r="G38467" s="1"/>
      <c r="H38467" s="1"/>
    </row>
    <row r="38468">
      <c r="A38468" s="1"/>
      <c r="B38468" s="1"/>
      <c r="C38468" s="1"/>
      <c r="D38468" s="8"/>
      <c r="E38468" s="1"/>
      <c r="F38468" s="1"/>
      <c r="G38468" s="1"/>
      <c r="H38468" s="1"/>
    </row>
    <row r="38469">
      <c r="A38469" s="1"/>
      <c r="B38469" s="1"/>
      <c r="C38469" s="1"/>
      <c r="D38469" s="8"/>
      <c r="E38469" s="1"/>
      <c r="F38469" s="1"/>
      <c r="G38469" s="1"/>
      <c r="H38469" s="1"/>
    </row>
    <row r="38470">
      <c r="A38470" s="1"/>
      <c r="B38470" s="1"/>
      <c r="C38470" s="1"/>
      <c r="D38470" s="8"/>
      <c r="E38470" s="1"/>
      <c r="F38470" s="1"/>
      <c r="G38470" s="1"/>
      <c r="H38470" s="1"/>
    </row>
    <row r="38471">
      <c r="A38471" s="1"/>
      <c r="B38471" s="1"/>
      <c r="C38471" s="1"/>
      <c r="D38471" s="8"/>
      <c r="E38471" s="1"/>
      <c r="F38471" s="1"/>
      <c r="G38471" s="1"/>
      <c r="H38471" s="1"/>
    </row>
    <row r="38472">
      <c r="A38472" s="1"/>
      <c r="B38472" s="1"/>
      <c r="C38472" s="1"/>
      <c r="D38472" s="8"/>
      <c r="E38472" s="1"/>
      <c r="F38472" s="1"/>
      <c r="G38472" s="1"/>
      <c r="H38472" s="1"/>
    </row>
    <row r="38473">
      <c r="A38473" s="1"/>
      <c r="B38473" s="1"/>
      <c r="C38473" s="1"/>
      <c r="D38473" s="8"/>
      <c r="E38473" s="1"/>
      <c r="F38473" s="1"/>
      <c r="G38473" s="1"/>
      <c r="H38473" s="1"/>
    </row>
    <row r="38474">
      <c r="A38474" s="1"/>
      <c r="B38474" s="1"/>
      <c r="C38474" s="1"/>
      <c r="D38474" s="8"/>
      <c r="E38474" s="1"/>
      <c r="F38474" s="1"/>
      <c r="G38474" s="1"/>
      <c r="H38474" s="1"/>
    </row>
    <row r="38475">
      <c r="A38475" s="1"/>
      <c r="B38475" s="1"/>
      <c r="C38475" s="1"/>
      <c r="D38475" s="8"/>
      <c r="E38475" s="1"/>
      <c r="F38475" s="1"/>
      <c r="G38475" s="1"/>
      <c r="H38475" s="1"/>
    </row>
    <row r="38476">
      <c r="A38476" s="1"/>
      <c r="B38476" s="1"/>
      <c r="C38476" s="1"/>
      <c r="D38476" s="8"/>
      <c r="E38476" s="1"/>
      <c r="F38476" s="1"/>
      <c r="G38476" s="1"/>
      <c r="H38476" s="1"/>
    </row>
    <row r="38477">
      <c r="A38477" s="1"/>
      <c r="B38477" s="1"/>
      <c r="C38477" s="1"/>
      <c r="D38477" s="8"/>
      <c r="E38477" s="1"/>
      <c r="F38477" s="1"/>
      <c r="G38477" s="1"/>
      <c r="H38477" s="1"/>
    </row>
    <row r="38478">
      <c r="A38478" s="1"/>
      <c r="B38478" s="1"/>
      <c r="C38478" s="1"/>
      <c r="D38478" s="8"/>
      <c r="E38478" s="1"/>
      <c r="F38478" s="1"/>
      <c r="G38478" s="1"/>
      <c r="H38478" s="1"/>
    </row>
    <row r="38479">
      <c r="A38479" s="1"/>
      <c r="B38479" s="1"/>
      <c r="C38479" s="1"/>
      <c r="D38479" s="8"/>
      <c r="E38479" s="1"/>
      <c r="F38479" s="1"/>
      <c r="G38479" s="1"/>
      <c r="H38479" s="1"/>
    </row>
    <row r="38480">
      <c r="A38480" s="1"/>
      <c r="B38480" s="1"/>
      <c r="C38480" s="1"/>
      <c r="D38480" s="8"/>
      <c r="E38480" s="1"/>
      <c r="F38480" s="1"/>
      <c r="G38480" s="1"/>
      <c r="H38480" s="1"/>
    </row>
    <row r="38481">
      <c r="A38481" s="1"/>
      <c r="B38481" s="1"/>
      <c r="C38481" s="1"/>
      <c r="D38481" s="8"/>
      <c r="E38481" s="1"/>
      <c r="F38481" s="1"/>
      <c r="G38481" s="1"/>
      <c r="H38481" s="1"/>
    </row>
    <row r="38482">
      <c r="A38482" s="1"/>
      <c r="B38482" s="1"/>
      <c r="C38482" s="1"/>
      <c r="D38482" s="8"/>
      <c r="E38482" s="1"/>
      <c r="F38482" s="1"/>
      <c r="G38482" s="1"/>
      <c r="H38482" s="1"/>
    </row>
    <row r="38483">
      <c r="A38483" s="1"/>
      <c r="B38483" s="1"/>
      <c r="C38483" s="1"/>
      <c r="D38483" s="8"/>
      <c r="E38483" s="1"/>
      <c r="F38483" s="1"/>
      <c r="G38483" s="1"/>
      <c r="H38483" s="1"/>
    </row>
    <row r="38484">
      <c r="A38484" s="1"/>
      <c r="B38484" s="1"/>
      <c r="C38484" s="1"/>
      <c r="D38484" s="8"/>
      <c r="E38484" s="1"/>
      <c r="F38484" s="1"/>
      <c r="G38484" s="1"/>
      <c r="H38484" s="1"/>
    </row>
    <row r="38485">
      <c r="A38485" s="1"/>
      <c r="B38485" s="1"/>
      <c r="C38485" s="1"/>
      <c r="D38485" s="8"/>
      <c r="E38485" s="1"/>
      <c r="F38485" s="1"/>
      <c r="G38485" s="1"/>
      <c r="H38485" s="1"/>
    </row>
    <row r="38486">
      <c r="A38486" s="1"/>
      <c r="B38486" s="1"/>
      <c r="C38486" s="1"/>
      <c r="D38486" s="8"/>
      <c r="E38486" s="1"/>
      <c r="F38486" s="1"/>
      <c r="G38486" s="1"/>
      <c r="H38486" s="1"/>
    </row>
    <row r="38487">
      <c r="A38487" s="1"/>
      <c r="B38487" s="1"/>
      <c r="C38487" s="1"/>
      <c r="D38487" s="8"/>
      <c r="E38487" s="1"/>
      <c r="F38487" s="1"/>
      <c r="G38487" s="1"/>
      <c r="H38487" s="1"/>
    </row>
    <row r="38488">
      <c r="A38488" s="1"/>
      <c r="B38488" s="1"/>
      <c r="C38488" s="1"/>
      <c r="D38488" s="8"/>
      <c r="E38488" s="1"/>
      <c r="F38488" s="1"/>
      <c r="G38488" s="1"/>
      <c r="H38488" s="1"/>
    </row>
    <row r="38489">
      <c r="A38489" s="1"/>
      <c r="B38489" s="1"/>
      <c r="C38489" s="1"/>
      <c r="D38489" s="8"/>
      <c r="E38489" s="1"/>
      <c r="F38489" s="1"/>
      <c r="G38489" s="1"/>
      <c r="H38489" s="1"/>
    </row>
    <row r="38490">
      <c r="A38490" s="1"/>
      <c r="B38490" s="1"/>
      <c r="C38490" s="1"/>
      <c r="D38490" s="8"/>
      <c r="E38490" s="1"/>
      <c r="F38490" s="1"/>
      <c r="G38490" s="1"/>
      <c r="H38490" s="1"/>
    </row>
    <row r="38491">
      <c r="A38491" s="1"/>
      <c r="B38491" s="1"/>
      <c r="C38491" s="1"/>
      <c r="D38491" s="8"/>
      <c r="E38491" s="1"/>
      <c r="F38491" s="1"/>
      <c r="G38491" s="1"/>
      <c r="H38491" s="1"/>
    </row>
    <row r="38492">
      <c r="A38492" s="1"/>
      <c r="B38492" s="1"/>
      <c r="C38492" s="1"/>
      <c r="D38492" s="8"/>
      <c r="E38492" s="1"/>
      <c r="F38492" s="1"/>
      <c r="G38492" s="1"/>
      <c r="H38492" s="1"/>
    </row>
    <row r="38493">
      <c r="A38493" s="1"/>
      <c r="B38493" s="1"/>
      <c r="C38493" s="1"/>
      <c r="D38493" s="8"/>
      <c r="E38493" s="1"/>
      <c r="F38493" s="1"/>
      <c r="G38493" s="1"/>
      <c r="H38493" s="1"/>
    </row>
    <row r="38494">
      <c r="A38494" s="1"/>
      <c r="B38494" s="1"/>
      <c r="C38494" s="1"/>
      <c r="D38494" s="8"/>
      <c r="E38494" s="1"/>
      <c r="F38494" s="1"/>
      <c r="G38494" s="1"/>
      <c r="H38494" s="1"/>
    </row>
    <row r="38495">
      <c r="A38495" s="1"/>
      <c r="B38495" s="1"/>
      <c r="C38495" s="1"/>
      <c r="D38495" s="8"/>
      <c r="E38495" s="1"/>
      <c r="F38495" s="1"/>
      <c r="G38495" s="1"/>
      <c r="H38495" s="1"/>
    </row>
    <row r="38496">
      <c r="A38496" s="1"/>
      <c r="B38496" s="1"/>
      <c r="C38496" s="1"/>
      <c r="D38496" s="8"/>
      <c r="E38496" s="1"/>
      <c r="F38496" s="1"/>
      <c r="G38496" s="1"/>
      <c r="H38496" s="1"/>
    </row>
    <row r="38497">
      <c r="A38497" s="1"/>
      <c r="B38497" s="1"/>
      <c r="C38497" s="1"/>
      <c r="D38497" s="8"/>
      <c r="E38497" s="1"/>
      <c r="F38497" s="1"/>
      <c r="G38497" s="1"/>
      <c r="H38497" s="1"/>
    </row>
    <row r="38498">
      <c r="A38498" s="1"/>
      <c r="B38498" s="1"/>
      <c r="C38498" s="1"/>
      <c r="D38498" s="8"/>
      <c r="E38498" s="1"/>
      <c r="F38498" s="1"/>
      <c r="G38498" s="1"/>
      <c r="H38498" s="1"/>
    </row>
    <row r="38499">
      <c r="A38499" s="1"/>
      <c r="B38499" s="1"/>
      <c r="C38499" s="1"/>
      <c r="D38499" s="8"/>
      <c r="E38499" s="1"/>
      <c r="F38499" s="1"/>
      <c r="G38499" s="1"/>
      <c r="H38499" s="1"/>
    </row>
    <row r="38500">
      <c r="A38500" s="1"/>
      <c r="B38500" s="1"/>
      <c r="C38500" s="1"/>
      <c r="D38500" s="8"/>
      <c r="E38500" s="1"/>
      <c r="F38500" s="1"/>
      <c r="G38500" s="1"/>
      <c r="H38500" s="1"/>
    </row>
    <row r="38501">
      <c r="A38501" s="1"/>
      <c r="B38501" s="1"/>
      <c r="C38501" s="1"/>
      <c r="D38501" s="8"/>
      <c r="E38501" s="1"/>
      <c r="F38501" s="1"/>
      <c r="G38501" s="1"/>
      <c r="H38501" s="1"/>
    </row>
    <row r="38502">
      <c r="A38502" s="1"/>
      <c r="B38502" s="1"/>
      <c r="C38502" s="1"/>
      <c r="D38502" s="8"/>
      <c r="E38502" s="1"/>
      <c r="F38502" s="1"/>
      <c r="G38502" s="1"/>
      <c r="H38502" s="1"/>
    </row>
    <row r="38503">
      <c r="A38503" s="1"/>
      <c r="B38503" s="1"/>
      <c r="C38503" s="1"/>
      <c r="D38503" s="8"/>
      <c r="E38503" s="1"/>
      <c r="F38503" s="1"/>
      <c r="G38503" s="1"/>
      <c r="H38503" s="1"/>
    </row>
    <row r="38504">
      <c r="A38504" s="1"/>
      <c r="B38504" s="1"/>
      <c r="C38504" s="1"/>
      <c r="D38504" s="8"/>
      <c r="E38504" s="1"/>
      <c r="F38504" s="1"/>
      <c r="G38504" s="1"/>
      <c r="H38504" s="1"/>
    </row>
    <row r="38505">
      <c r="A38505" s="1"/>
      <c r="B38505" s="1"/>
      <c r="C38505" s="1"/>
      <c r="D38505" s="8"/>
      <c r="E38505" s="1"/>
      <c r="F38505" s="1"/>
      <c r="G38505" s="1"/>
      <c r="H38505" s="1"/>
    </row>
    <row r="38506">
      <c r="A38506" s="1"/>
      <c r="B38506" s="1"/>
      <c r="C38506" s="1"/>
      <c r="D38506" s="8"/>
      <c r="E38506" s="1"/>
      <c r="F38506" s="1"/>
      <c r="G38506" s="1"/>
      <c r="H38506" s="1"/>
    </row>
    <row r="38507">
      <c r="A38507" s="1"/>
      <c r="B38507" s="1"/>
      <c r="C38507" s="1"/>
      <c r="D38507" s="8"/>
      <c r="E38507" s="1"/>
      <c r="F38507" s="1"/>
      <c r="G38507" s="1"/>
      <c r="H38507" s="1"/>
    </row>
    <row r="38508">
      <c r="A38508" s="1"/>
      <c r="B38508" s="1"/>
      <c r="C38508" s="1"/>
      <c r="D38508" s="8"/>
      <c r="E38508" s="1"/>
      <c r="F38508" s="1"/>
      <c r="G38508" s="1"/>
      <c r="H38508" s="1"/>
    </row>
    <row r="38509">
      <c r="A38509" s="1"/>
      <c r="B38509" s="1"/>
      <c r="C38509" s="1"/>
      <c r="D38509" s="8"/>
      <c r="E38509" s="1"/>
      <c r="F38509" s="1"/>
      <c r="G38509" s="1"/>
      <c r="H38509" s="1"/>
    </row>
    <row r="38510">
      <c r="A38510" s="1"/>
      <c r="B38510" s="1"/>
      <c r="C38510" s="1"/>
      <c r="D38510" s="8"/>
      <c r="E38510" s="1"/>
      <c r="F38510" s="1"/>
      <c r="G38510" s="1"/>
      <c r="H38510" s="1"/>
    </row>
    <row r="38511">
      <c r="A38511" s="1"/>
      <c r="B38511" s="1"/>
      <c r="C38511" s="1"/>
      <c r="D38511" s="8"/>
      <c r="E38511" s="1"/>
      <c r="F38511" s="1"/>
      <c r="G38511" s="1"/>
      <c r="H38511" s="1"/>
    </row>
    <row r="38512">
      <c r="A38512" s="1"/>
      <c r="B38512" s="1"/>
      <c r="C38512" s="1"/>
      <c r="D38512" s="8"/>
      <c r="E38512" s="1"/>
      <c r="F38512" s="1"/>
      <c r="G38512" s="1"/>
      <c r="H38512" s="1"/>
    </row>
    <row r="38513">
      <c r="A38513" s="1"/>
      <c r="B38513" s="1"/>
      <c r="C38513" s="1"/>
      <c r="D38513" s="8"/>
      <c r="E38513" s="1"/>
      <c r="F38513" s="1"/>
      <c r="G38513" s="1"/>
      <c r="H38513" s="1"/>
    </row>
    <row r="38514">
      <c r="A38514" s="1"/>
      <c r="B38514" s="1"/>
      <c r="C38514" s="1"/>
      <c r="D38514" s="8"/>
      <c r="E38514" s="1"/>
      <c r="F38514" s="1"/>
      <c r="G38514" s="1"/>
      <c r="H38514" s="1"/>
    </row>
    <row r="38515">
      <c r="A38515" s="1"/>
      <c r="B38515" s="1"/>
      <c r="C38515" s="1"/>
      <c r="D38515" s="8"/>
      <c r="E38515" s="1"/>
      <c r="F38515" s="1"/>
      <c r="G38515" s="1"/>
      <c r="H38515" s="1"/>
    </row>
    <row r="38516">
      <c r="A38516" s="1"/>
      <c r="B38516" s="1"/>
      <c r="C38516" s="1"/>
      <c r="D38516" s="8"/>
      <c r="E38516" s="1"/>
      <c r="F38516" s="1"/>
      <c r="G38516" s="1"/>
      <c r="H38516" s="1"/>
    </row>
    <row r="38517">
      <c r="A38517" s="1"/>
      <c r="B38517" s="1"/>
      <c r="C38517" s="1"/>
      <c r="D38517" s="8"/>
      <c r="E38517" s="1"/>
      <c r="F38517" s="1"/>
      <c r="G38517" s="1"/>
      <c r="H38517" s="1"/>
    </row>
    <row r="38518">
      <c r="A38518" s="1"/>
      <c r="B38518" s="1"/>
      <c r="C38518" s="1"/>
      <c r="D38518" s="8"/>
      <c r="E38518" s="1"/>
      <c r="F38518" s="1"/>
      <c r="G38518" s="1"/>
      <c r="H38518" s="1"/>
    </row>
    <row r="38519">
      <c r="A38519" s="1"/>
      <c r="B38519" s="1"/>
      <c r="C38519" s="1"/>
      <c r="D38519" s="8"/>
      <c r="E38519" s="1"/>
      <c r="F38519" s="1"/>
      <c r="G38519" s="1"/>
      <c r="H38519" s="1"/>
    </row>
    <row r="38520">
      <c r="A38520" s="1"/>
      <c r="B38520" s="1"/>
      <c r="C38520" s="1"/>
      <c r="D38520" s="8"/>
      <c r="E38520" s="1"/>
      <c r="F38520" s="1"/>
      <c r="G38520" s="1"/>
      <c r="H38520" s="1"/>
    </row>
    <row r="38521">
      <c r="A38521" s="1"/>
      <c r="B38521" s="1"/>
      <c r="C38521" s="1"/>
      <c r="D38521" s="8"/>
      <c r="E38521" s="1"/>
      <c r="F38521" s="1"/>
      <c r="G38521" s="1"/>
      <c r="H38521" s="1"/>
    </row>
    <row r="38522">
      <c r="A38522" s="1"/>
      <c r="B38522" s="1"/>
      <c r="C38522" s="1"/>
      <c r="D38522" s="8"/>
      <c r="E38522" s="1"/>
      <c r="F38522" s="1"/>
      <c r="G38522" s="1"/>
      <c r="H38522" s="1"/>
    </row>
    <row r="38523">
      <c r="A38523" s="1"/>
      <c r="B38523" s="1"/>
      <c r="C38523" s="1"/>
      <c r="D38523" s="8"/>
      <c r="E38523" s="1"/>
      <c r="F38523" s="1"/>
      <c r="G38523" s="1"/>
      <c r="H38523" s="1"/>
    </row>
    <row r="38524">
      <c r="A38524" s="1"/>
      <c r="B38524" s="1"/>
      <c r="C38524" s="1"/>
      <c r="D38524" s="8"/>
      <c r="E38524" s="1"/>
      <c r="F38524" s="1"/>
      <c r="G38524" s="1"/>
      <c r="H38524" s="1"/>
    </row>
    <row r="38525">
      <c r="A38525" s="1"/>
      <c r="B38525" s="1"/>
      <c r="C38525" s="1"/>
      <c r="D38525" s="8"/>
      <c r="E38525" s="1"/>
      <c r="F38525" s="1"/>
      <c r="G38525" s="1"/>
      <c r="H38525" s="1"/>
    </row>
    <row r="38526">
      <c r="A38526" s="1"/>
      <c r="B38526" s="1"/>
      <c r="C38526" s="1"/>
      <c r="D38526" s="8"/>
      <c r="E38526" s="1"/>
      <c r="F38526" s="1"/>
      <c r="G38526" s="1"/>
      <c r="H38526" s="1"/>
    </row>
    <row r="38527">
      <c r="A38527" s="1"/>
      <c r="B38527" s="1"/>
      <c r="C38527" s="1"/>
      <c r="D38527" s="8"/>
      <c r="E38527" s="1"/>
      <c r="F38527" s="1"/>
      <c r="G38527" s="1"/>
      <c r="H38527" s="1"/>
    </row>
    <row r="38528">
      <c r="A38528" s="1"/>
      <c r="B38528" s="1"/>
      <c r="C38528" s="1"/>
      <c r="D38528" s="8"/>
      <c r="E38528" s="1"/>
      <c r="F38528" s="1"/>
      <c r="G38528" s="1"/>
      <c r="H38528" s="1"/>
    </row>
    <row r="38529">
      <c r="A38529" s="1"/>
      <c r="B38529" s="1"/>
      <c r="C38529" s="1"/>
      <c r="D38529" s="8"/>
      <c r="E38529" s="1"/>
      <c r="F38529" s="1"/>
      <c r="G38529" s="1"/>
      <c r="H38529" s="1"/>
    </row>
    <row r="38530">
      <c r="A38530" s="1"/>
      <c r="B38530" s="1"/>
      <c r="C38530" s="1"/>
      <c r="D38530" s="8"/>
      <c r="E38530" s="1"/>
      <c r="F38530" s="1"/>
      <c r="G38530" s="1"/>
      <c r="H38530" s="1"/>
    </row>
    <row r="38531">
      <c r="A38531" s="1"/>
      <c r="B38531" s="1"/>
      <c r="C38531" s="1"/>
      <c r="D38531" s="8"/>
      <c r="E38531" s="1"/>
      <c r="F38531" s="1"/>
      <c r="G38531" s="1"/>
      <c r="H38531" s="1"/>
    </row>
    <row r="38532">
      <c r="A38532" s="1"/>
      <c r="B38532" s="1"/>
      <c r="C38532" s="1"/>
      <c r="D38532" s="8"/>
      <c r="E38532" s="1"/>
      <c r="F38532" s="1"/>
      <c r="G38532" s="1"/>
      <c r="H38532" s="1"/>
    </row>
    <row r="38533">
      <c r="A38533" s="1"/>
      <c r="B38533" s="1"/>
      <c r="C38533" s="1"/>
      <c r="D38533" s="8"/>
      <c r="E38533" s="1"/>
      <c r="F38533" s="1"/>
      <c r="G38533" s="1"/>
      <c r="H38533" s="1"/>
    </row>
    <row r="38534">
      <c r="A38534" s="1"/>
      <c r="B38534" s="1"/>
      <c r="C38534" s="1"/>
      <c r="D38534" s="8"/>
      <c r="E38534" s="1"/>
      <c r="F38534" s="1"/>
      <c r="G38534" s="1"/>
      <c r="H38534" s="1"/>
    </row>
    <row r="38535">
      <c r="A38535" s="1"/>
      <c r="B38535" s="1"/>
      <c r="C38535" s="1"/>
      <c r="D38535" s="8"/>
      <c r="E38535" s="1"/>
      <c r="F38535" s="1"/>
      <c r="G38535" s="1"/>
      <c r="H38535" s="1"/>
    </row>
    <row r="38536">
      <c r="A38536" s="1"/>
      <c r="B38536" s="1"/>
      <c r="C38536" s="1"/>
      <c r="D38536" s="8"/>
      <c r="E38536" s="1"/>
      <c r="F38536" s="1"/>
      <c r="G38536" s="1"/>
      <c r="H38536" s="1"/>
    </row>
    <row r="38537">
      <c r="A38537" s="1"/>
      <c r="B38537" s="1"/>
      <c r="C38537" s="1"/>
      <c r="D38537" s="8"/>
      <c r="E38537" s="1"/>
      <c r="F38537" s="1"/>
      <c r="G38537" s="1"/>
      <c r="H38537" s="1"/>
    </row>
    <row r="38538">
      <c r="A38538" s="1"/>
      <c r="B38538" s="1"/>
      <c r="C38538" s="1"/>
      <c r="D38538" s="8"/>
      <c r="E38538" s="1"/>
      <c r="F38538" s="1"/>
      <c r="G38538" s="1"/>
      <c r="H38538" s="1"/>
    </row>
    <row r="38539">
      <c r="A38539" s="1"/>
      <c r="B38539" s="1"/>
      <c r="C38539" s="1"/>
      <c r="D38539" s="8"/>
      <c r="E38539" s="1"/>
      <c r="F38539" s="1"/>
      <c r="G38539" s="1"/>
      <c r="H38539" s="1"/>
    </row>
    <row r="38540">
      <c r="A38540" s="1"/>
      <c r="B38540" s="1"/>
      <c r="C38540" s="1"/>
      <c r="D38540" s="8"/>
      <c r="E38540" s="1"/>
      <c r="F38540" s="1"/>
      <c r="G38540" s="1"/>
      <c r="H38540" s="1"/>
    </row>
    <row r="38541">
      <c r="A38541" s="1"/>
      <c r="B38541" s="1"/>
      <c r="C38541" s="1"/>
      <c r="D38541" s="8"/>
      <c r="E38541" s="1"/>
      <c r="F38541" s="1"/>
      <c r="G38541" s="1"/>
      <c r="H38541" s="1"/>
    </row>
    <row r="38542">
      <c r="A38542" s="1"/>
      <c r="B38542" s="1"/>
      <c r="C38542" s="1"/>
      <c r="D38542" s="8"/>
      <c r="E38542" s="1"/>
      <c r="F38542" s="1"/>
      <c r="G38542" s="1"/>
      <c r="H38542" s="1"/>
    </row>
    <row r="38543">
      <c r="A38543" s="1"/>
      <c r="B38543" s="1"/>
      <c r="C38543" s="1"/>
      <c r="D38543" s="8"/>
      <c r="E38543" s="1"/>
      <c r="F38543" s="1"/>
      <c r="G38543" s="1"/>
      <c r="H38543" s="1"/>
    </row>
    <row r="38544">
      <c r="A38544" s="1"/>
      <c r="B38544" s="1"/>
      <c r="C38544" s="1"/>
      <c r="D38544" s="8"/>
      <c r="E38544" s="1"/>
      <c r="F38544" s="1"/>
      <c r="G38544" s="1"/>
      <c r="H38544" s="1"/>
    </row>
    <row r="38545">
      <c r="A38545" s="1"/>
      <c r="B38545" s="1"/>
      <c r="C38545" s="1"/>
      <c r="D38545" s="8"/>
      <c r="E38545" s="1"/>
      <c r="F38545" s="1"/>
      <c r="G38545" s="1"/>
      <c r="H38545" s="1"/>
    </row>
    <row r="38546">
      <c r="A38546" s="1"/>
      <c r="B38546" s="1"/>
      <c r="C38546" s="1"/>
      <c r="D38546" s="8"/>
      <c r="E38546" s="1"/>
      <c r="F38546" s="1"/>
      <c r="G38546" s="1"/>
      <c r="H38546" s="1"/>
    </row>
    <row r="38547">
      <c r="A38547" s="1"/>
      <c r="B38547" s="1"/>
      <c r="C38547" s="1"/>
      <c r="D38547" s="8"/>
      <c r="E38547" s="1"/>
      <c r="F38547" s="1"/>
      <c r="G38547" s="1"/>
      <c r="H38547" s="1"/>
    </row>
    <row r="38548">
      <c r="A38548" s="1"/>
      <c r="B38548" s="1"/>
      <c r="C38548" s="1"/>
      <c r="D38548" s="8"/>
      <c r="E38548" s="1"/>
      <c r="F38548" s="1"/>
      <c r="G38548" s="1"/>
      <c r="H38548" s="1"/>
    </row>
    <row r="38549">
      <c r="A38549" s="1"/>
      <c r="B38549" s="1"/>
      <c r="C38549" s="1"/>
      <c r="D38549" s="8"/>
      <c r="E38549" s="1"/>
      <c r="F38549" s="1"/>
      <c r="G38549" s="1"/>
      <c r="H38549" s="1"/>
    </row>
    <row r="38550">
      <c r="A38550" s="1"/>
      <c r="B38550" s="1"/>
      <c r="C38550" s="1"/>
      <c r="D38550" s="8"/>
      <c r="E38550" s="1"/>
      <c r="F38550" s="1"/>
      <c r="G38550" s="1"/>
      <c r="H38550" s="1"/>
    </row>
    <row r="38551">
      <c r="A38551" s="1"/>
      <c r="B38551" s="1"/>
      <c r="C38551" s="1"/>
      <c r="D38551" s="8"/>
      <c r="E38551" s="1"/>
      <c r="F38551" s="1"/>
      <c r="G38551" s="1"/>
      <c r="H38551" s="1"/>
    </row>
    <row r="38552">
      <c r="A38552" s="1"/>
      <c r="B38552" s="1"/>
      <c r="C38552" s="1"/>
      <c r="D38552" s="8"/>
      <c r="E38552" s="1"/>
      <c r="F38552" s="1"/>
      <c r="G38552" s="1"/>
      <c r="H38552" s="1"/>
    </row>
    <row r="38553">
      <c r="A38553" s="1"/>
      <c r="B38553" s="1"/>
      <c r="C38553" s="1"/>
      <c r="D38553" s="8"/>
      <c r="E38553" s="1"/>
      <c r="F38553" s="1"/>
      <c r="G38553" s="1"/>
      <c r="H38553" s="1"/>
    </row>
    <row r="38554">
      <c r="A38554" s="1"/>
      <c r="B38554" s="1"/>
      <c r="C38554" s="1"/>
      <c r="D38554" s="8"/>
      <c r="E38554" s="1"/>
      <c r="F38554" s="1"/>
      <c r="G38554" s="1"/>
      <c r="H38554" s="1"/>
    </row>
    <row r="38555">
      <c r="A38555" s="1"/>
      <c r="B38555" s="1"/>
      <c r="C38555" s="1"/>
      <c r="D38555" s="8"/>
      <c r="E38555" s="1"/>
      <c r="F38555" s="1"/>
      <c r="G38555" s="1"/>
      <c r="H38555" s="1"/>
    </row>
    <row r="38556">
      <c r="A38556" s="1"/>
      <c r="B38556" s="1"/>
      <c r="C38556" s="1"/>
      <c r="D38556" s="8"/>
      <c r="E38556" s="1"/>
      <c r="F38556" s="1"/>
      <c r="G38556" s="1"/>
      <c r="H38556" s="1"/>
    </row>
    <row r="38557">
      <c r="A38557" s="1"/>
      <c r="B38557" s="1"/>
      <c r="C38557" s="1"/>
      <c r="D38557" s="8"/>
      <c r="E38557" s="1"/>
      <c r="F38557" s="1"/>
      <c r="G38557" s="1"/>
      <c r="H38557" s="1"/>
    </row>
    <row r="38558">
      <c r="A38558" s="1"/>
      <c r="B38558" s="1"/>
      <c r="C38558" s="1"/>
      <c r="D38558" s="8"/>
      <c r="E38558" s="1"/>
      <c r="F38558" s="1"/>
      <c r="G38558" s="1"/>
      <c r="H38558" s="1"/>
    </row>
    <row r="38559">
      <c r="A38559" s="1"/>
      <c r="B38559" s="1"/>
      <c r="C38559" s="1"/>
      <c r="D38559" s="8"/>
      <c r="E38559" s="1"/>
      <c r="F38559" s="1"/>
      <c r="G38559" s="1"/>
      <c r="H38559" s="1"/>
    </row>
    <row r="38560">
      <c r="A38560" s="1"/>
      <c r="B38560" s="1"/>
      <c r="C38560" s="1"/>
      <c r="D38560" s="8"/>
      <c r="E38560" s="1"/>
      <c r="F38560" s="1"/>
      <c r="G38560" s="1"/>
      <c r="H38560" s="1"/>
    </row>
    <row r="38561">
      <c r="A38561" s="1"/>
      <c r="B38561" s="1"/>
      <c r="C38561" s="1"/>
      <c r="D38561" s="8"/>
      <c r="E38561" s="1"/>
      <c r="F38561" s="1"/>
      <c r="G38561" s="1"/>
      <c r="H38561" s="1"/>
    </row>
    <row r="38562">
      <c r="A38562" s="1"/>
      <c r="B38562" s="1"/>
      <c r="C38562" s="1"/>
      <c r="D38562" s="8"/>
      <c r="E38562" s="1"/>
      <c r="F38562" s="1"/>
      <c r="G38562" s="1"/>
      <c r="H38562" s="1"/>
    </row>
    <row r="38563">
      <c r="A38563" s="1"/>
      <c r="B38563" s="1"/>
      <c r="C38563" s="1"/>
      <c r="D38563" s="8"/>
      <c r="E38563" s="1"/>
      <c r="F38563" s="1"/>
      <c r="G38563" s="1"/>
      <c r="H38563" s="1"/>
    </row>
    <row r="38564">
      <c r="A38564" s="1"/>
      <c r="B38564" s="1"/>
      <c r="C38564" s="1"/>
      <c r="D38564" s="8"/>
      <c r="E38564" s="1"/>
      <c r="F38564" s="1"/>
      <c r="G38564" s="1"/>
      <c r="H38564" s="1"/>
    </row>
    <row r="38565">
      <c r="A38565" s="1"/>
      <c r="B38565" s="1"/>
      <c r="C38565" s="1"/>
      <c r="D38565" s="8"/>
      <c r="E38565" s="1"/>
      <c r="F38565" s="1"/>
      <c r="G38565" s="1"/>
      <c r="H38565" s="1"/>
    </row>
    <row r="38566">
      <c r="A38566" s="1"/>
      <c r="B38566" s="1"/>
      <c r="C38566" s="1"/>
      <c r="D38566" s="8"/>
      <c r="E38566" s="1"/>
      <c r="F38566" s="1"/>
      <c r="G38566" s="1"/>
      <c r="H38566" s="1"/>
    </row>
    <row r="38567">
      <c r="A38567" s="1"/>
      <c r="B38567" s="1"/>
      <c r="C38567" s="1"/>
      <c r="D38567" s="8"/>
      <c r="E38567" s="1"/>
      <c r="F38567" s="1"/>
      <c r="G38567" s="1"/>
      <c r="H38567" s="1"/>
    </row>
    <row r="38568">
      <c r="A38568" s="1"/>
      <c r="B38568" s="1"/>
      <c r="C38568" s="1"/>
      <c r="D38568" s="8"/>
      <c r="E38568" s="1"/>
      <c r="F38568" s="1"/>
      <c r="G38568" s="1"/>
      <c r="H38568" s="1"/>
    </row>
    <row r="38569">
      <c r="A38569" s="1"/>
      <c r="B38569" s="1"/>
      <c r="C38569" s="1"/>
      <c r="D38569" s="8"/>
      <c r="E38569" s="1"/>
      <c r="F38569" s="1"/>
      <c r="G38569" s="1"/>
      <c r="H38569" s="1"/>
    </row>
    <row r="38570">
      <c r="A38570" s="1"/>
      <c r="B38570" s="1"/>
      <c r="C38570" s="1"/>
      <c r="D38570" s="8"/>
      <c r="E38570" s="1"/>
      <c r="F38570" s="1"/>
      <c r="G38570" s="1"/>
      <c r="H38570" s="1"/>
    </row>
    <row r="38571">
      <c r="A38571" s="1"/>
      <c r="B38571" s="1"/>
      <c r="C38571" s="1"/>
      <c r="D38571" s="8"/>
      <c r="E38571" s="1"/>
      <c r="F38571" s="1"/>
      <c r="G38571" s="1"/>
      <c r="H38571" s="1"/>
    </row>
    <row r="38572">
      <c r="A38572" s="1"/>
      <c r="B38572" s="1"/>
      <c r="C38572" s="1"/>
      <c r="D38572" s="8"/>
      <c r="E38572" s="1"/>
      <c r="F38572" s="1"/>
      <c r="G38572" s="1"/>
      <c r="H38572" s="1"/>
    </row>
    <row r="38573">
      <c r="A38573" s="1"/>
      <c r="B38573" s="1"/>
      <c r="C38573" s="1"/>
      <c r="D38573" s="8"/>
      <c r="E38573" s="1"/>
      <c r="F38573" s="1"/>
      <c r="G38573" s="1"/>
      <c r="H38573" s="1"/>
    </row>
    <row r="38574">
      <c r="A38574" s="1"/>
      <c r="B38574" s="1"/>
      <c r="C38574" s="1"/>
      <c r="D38574" s="8"/>
      <c r="E38574" s="1"/>
      <c r="F38574" s="1"/>
      <c r="G38574" s="1"/>
      <c r="H38574" s="1"/>
    </row>
    <row r="38575">
      <c r="A38575" s="1"/>
      <c r="B38575" s="1"/>
      <c r="C38575" s="1"/>
      <c r="D38575" s="8"/>
      <c r="E38575" s="1"/>
      <c r="F38575" s="1"/>
      <c r="G38575" s="1"/>
      <c r="H38575" s="1"/>
    </row>
    <row r="38576">
      <c r="A38576" s="1"/>
      <c r="B38576" s="1"/>
      <c r="C38576" s="1"/>
      <c r="D38576" s="8"/>
      <c r="E38576" s="1"/>
      <c r="F38576" s="1"/>
      <c r="G38576" s="1"/>
      <c r="H38576" s="1"/>
    </row>
    <row r="38577">
      <c r="A38577" s="1"/>
      <c r="B38577" s="1"/>
      <c r="C38577" s="1"/>
      <c r="D38577" s="8"/>
      <c r="E38577" s="1"/>
      <c r="F38577" s="1"/>
      <c r="G38577" s="1"/>
      <c r="H38577" s="1"/>
    </row>
    <row r="38578">
      <c r="A38578" s="1"/>
      <c r="B38578" s="1"/>
      <c r="C38578" s="1"/>
      <c r="D38578" s="8"/>
      <c r="E38578" s="1"/>
      <c r="F38578" s="1"/>
      <c r="G38578" s="1"/>
      <c r="H38578" s="1"/>
    </row>
    <row r="38579">
      <c r="A38579" s="1"/>
      <c r="B38579" s="1"/>
      <c r="C38579" s="1"/>
      <c r="D38579" s="8"/>
      <c r="E38579" s="1"/>
      <c r="F38579" s="1"/>
      <c r="G38579" s="1"/>
      <c r="H38579" s="1"/>
    </row>
    <row r="38580">
      <c r="A38580" s="1"/>
      <c r="B38580" s="1"/>
      <c r="C38580" s="1"/>
      <c r="D38580" s="8"/>
      <c r="E38580" s="1"/>
      <c r="F38580" s="1"/>
      <c r="G38580" s="1"/>
      <c r="H38580" s="1"/>
    </row>
    <row r="38581">
      <c r="A38581" s="1"/>
      <c r="B38581" s="1"/>
      <c r="C38581" s="1"/>
      <c r="D38581" s="8"/>
      <c r="E38581" s="1"/>
      <c r="F38581" s="1"/>
      <c r="G38581" s="1"/>
      <c r="H38581" s="1"/>
    </row>
    <row r="38582">
      <c r="A38582" s="1"/>
      <c r="B38582" s="1"/>
      <c r="C38582" s="1"/>
      <c r="D38582" s="8"/>
      <c r="E38582" s="1"/>
      <c r="F38582" s="1"/>
      <c r="G38582" s="1"/>
      <c r="H38582" s="1"/>
    </row>
    <row r="38583">
      <c r="A38583" s="1"/>
      <c r="B38583" s="1"/>
      <c r="C38583" s="1"/>
      <c r="D38583" s="8"/>
      <c r="E38583" s="1"/>
      <c r="F38583" s="1"/>
      <c r="G38583" s="1"/>
      <c r="H38583" s="1"/>
    </row>
    <row r="38584">
      <c r="A38584" s="1"/>
      <c r="B38584" s="1"/>
      <c r="C38584" s="1"/>
      <c r="D38584" s="8"/>
      <c r="E38584" s="1"/>
      <c r="F38584" s="1"/>
      <c r="G38584" s="1"/>
      <c r="H38584" s="1"/>
    </row>
    <row r="38585">
      <c r="A38585" s="1"/>
      <c r="B38585" s="1"/>
      <c r="C38585" s="1"/>
      <c r="D38585" s="8"/>
      <c r="E38585" s="1"/>
      <c r="F38585" s="1"/>
      <c r="G38585" s="1"/>
      <c r="H38585" s="1"/>
    </row>
    <row r="38586">
      <c r="A38586" s="1"/>
      <c r="B38586" s="1"/>
      <c r="C38586" s="1"/>
      <c r="D38586" s="8"/>
      <c r="E38586" s="1"/>
      <c r="F38586" s="1"/>
      <c r="G38586" s="1"/>
      <c r="H38586" s="1"/>
    </row>
    <row r="38587">
      <c r="A38587" s="1"/>
      <c r="B38587" s="1"/>
      <c r="C38587" s="1"/>
      <c r="D38587" s="8"/>
      <c r="E38587" s="1"/>
      <c r="F38587" s="1"/>
      <c r="G38587" s="1"/>
      <c r="H38587" s="1"/>
    </row>
    <row r="38588">
      <c r="A38588" s="1"/>
      <c r="B38588" s="1"/>
      <c r="C38588" s="1"/>
      <c r="D38588" s="8"/>
      <c r="E38588" s="1"/>
      <c r="F38588" s="1"/>
      <c r="G38588" s="1"/>
      <c r="H38588" s="1"/>
    </row>
    <row r="38589">
      <c r="A38589" s="1"/>
      <c r="B38589" s="1"/>
      <c r="C38589" s="1"/>
      <c r="D38589" s="8"/>
      <c r="E38589" s="1"/>
      <c r="F38589" s="1"/>
      <c r="G38589" s="1"/>
      <c r="H38589" s="1"/>
    </row>
    <row r="38590">
      <c r="A38590" s="1"/>
      <c r="B38590" s="1"/>
      <c r="C38590" s="1"/>
      <c r="D38590" s="8"/>
      <c r="E38590" s="1"/>
      <c r="F38590" s="1"/>
      <c r="G38590" s="1"/>
      <c r="H38590" s="1"/>
    </row>
    <row r="38591">
      <c r="A38591" s="1"/>
      <c r="B38591" s="1"/>
      <c r="C38591" s="1"/>
      <c r="D38591" s="8"/>
      <c r="E38591" s="1"/>
      <c r="F38591" s="1"/>
      <c r="G38591" s="1"/>
      <c r="H38591" s="1"/>
    </row>
    <row r="38592">
      <c r="A38592" s="1"/>
      <c r="B38592" s="1"/>
      <c r="C38592" s="1"/>
      <c r="D38592" s="8"/>
      <c r="E38592" s="1"/>
      <c r="F38592" s="1"/>
      <c r="G38592" s="1"/>
      <c r="H38592" s="1"/>
    </row>
    <row r="38593">
      <c r="A38593" s="1"/>
      <c r="B38593" s="1"/>
      <c r="C38593" s="1"/>
      <c r="D38593" s="8"/>
      <c r="E38593" s="1"/>
      <c r="F38593" s="1"/>
      <c r="G38593" s="1"/>
      <c r="H38593" s="1"/>
    </row>
    <row r="38594">
      <c r="A38594" s="1"/>
      <c r="B38594" s="1"/>
      <c r="C38594" s="1"/>
      <c r="D38594" s="8"/>
      <c r="E38594" s="1"/>
      <c r="F38594" s="1"/>
      <c r="G38594" s="1"/>
      <c r="H38594" s="1"/>
    </row>
    <row r="38595">
      <c r="A38595" s="1"/>
      <c r="B38595" s="1"/>
      <c r="C38595" s="1"/>
      <c r="D38595" s="8"/>
      <c r="E38595" s="1"/>
      <c r="F38595" s="1"/>
      <c r="G38595" s="1"/>
      <c r="H38595" s="1"/>
    </row>
    <row r="38596">
      <c r="A38596" s="1"/>
      <c r="B38596" s="1"/>
      <c r="C38596" s="1"/>
      <c r="D38596" s="8"/>
      <c r="E38596" s="1"/>
      <c r="F38596" s="1"/>
      <c r="G38596" s="1"/>
      <c r="H38596" s="1"/>
    </row>
    <row r="38597">
      <c r="A38597" s="1"/>
      <c r="B38597" s="1"/>
      <c r="C38597" s="1"/>
      <c r="D38597" s="8"/>
      <c r="E38597" s="1"/>
      <c r="F38597" s="1"/>
      <c r="G38597" s="1"/>
      <c r="H38597" s="1"/>
    </row>
    <row r="38598">
      <c r="A38598" s="1"/>
      <c r="B38598" s="1"/>
      <c r="C38598" s="1"/>
      <c r="D38598" s="8"/>
      <c r="E38598" s="1"/>
      <c r="F38598" s="1"/>
      <c r="G38598" s="1"/>
      <c r="H38598" s="1"/>
    </row>
    <row r="38599">
      <c r="A38599" s="1"/>
      <c r="B38599" s="1"/>
      <c r="C38599" s="1"/>
      <c r="D38599" s="8"/>
      <c r="E38599" s="1"/>
      <c r="F38599" s="1"/>
      <c r="G38599" s="1"/>
      <c r="H38599" s="1"/>
    </row>
    <row r="38600">
      <c r="A38600" s="1"/>
      <c r="B38600" s="1"/>
      <c r="C38600" s="1"/>
      <c r="D38600" s="8"/>
      <c r="E38600" s="1"/>
      <c r="F38600" s="1"/>
      <c r="G38600" s="1"/>
      <c r="H38600" s="1"/>
    </row>
    <row r="38601">
      <c r="A38601" s="1"/>
      <c r="B38601" s="1"/>
      <c r="C38601" s="1"/>
      <c r="D38601" s="8"/>
      <c r="E38601" s="1"/>
      <c r="F38601" s="1"/>
      <c r="G38601" s="1"/>
      <c r="H38601" s="1"/>
    </row>
    <row r="38602">
      <c r="A38602" s="1"/>
      <c r="B38602" s="1"/>
      <c r="C38602" s="1"/>
      <c r="D38602" s="8"/>
      <c r="E38602" s="1"/>
      <c r="F38602" s="1"/>
      <c r="G38602" s="1"/>
      <c r="H38602" s="1"/>
    </row>
    <row r="38603">
      <c r="A38603" s="1"/>
      <c r="B38603" s="1"/>
      <c r="C38603" s="1"/>
      <c r="D38603" s="8"/>
      <c r="E38603" s="1"/>
      <c r="F38603" s="1"/>
      <c r="G38603" s="1"/>
      <c r="H38603" s="1"/>
    </row>
    <row r="38604">
      <c r="A38604" s="1"/>
      <c r="B38604" s="1"/>
      <c r="C38604" s="1"/>
      <c r="D38604" s="8"/>
      <c r="E38604" s="1"/>
      <c r="F38604" s="1"/>
      <c r="G38604" s="1"/>
      <c r="H38604" s="1"/>
    </row>
    <row r="38605">
      <c r="A38605" s="1"/>
      <c r="B38605" s="1"/>
      <c r="C38605" s="1"/>
      <c r="D38605" s="8"/>
      <c r="E38605" s="1"/>
      <c r="F38605" s="1"/>
      <c r="G38605" s="1"/>
      <c r="H38605" s="1"/>
    </row>
    <row r="38606">
      <c r="A38606" s="1"/>
      <c r="B38606" s="1"/>
      <c r="C38606" s="1"/>
      <c r="D38606" s="8"/>
      <c r="E38606" s="1"/>
      <c r="F38606" s="1"/>
      <c r="G38606" s="1"/>
      <c r="H38606" s="1"/>
    </row>
    <row r="38607">
      <c r="A38607" s="1"/>
      <c r="B38607" s="1"/>
      <c r="C38607" s="1"/>
      <c r="D38607" s="8"/>
      <c r="E38607" s="1"/>
      <c r="F38607" s="1"/>
      <c r="G38607" s="1"/>
      <c r="H38607" s="1"/>
    </row>
    <row r="38608">
      <c r="A38608" s="1"/>
      <c r="B38608" s="1"/>
      <c r="C38608" s="1"/>
      <c r="D38608" s="8"/>
      <c r="E38608" s="1"/>
      <c r="F38608" s="1"/>
      <c r="G38608" s="1"/>
      <c r="H38608" s="1"/>
    </row>
    <row r="38609">
      <c r="A38609" s="1"/>
      <c r="B38609" s="1"/>
      <c r="C38609" s="1"/>
      <c r="D38609" s="8"/>
      <c r="E38609" s="1"/>
      <c r="F38609" s="1"/>
      <c r="G38609" s="1"/>
      <c r="H38609" s="1"/>
    </row>
    <row r="38610">
      <c r="A38610" s="1"/>
      <c r="B38610" s="1"/>
      <c r="C38610" s="1"/>
      <c r="D38610" s="8"/>
      <c r="E38610" s="1"/>
      <c r="F38610" s="1"/>
      <c r="G38610" s="1"/>
      <c r="H38610" s="1"/>
    </row>
    <row r="38611">
      <c r="A38611" s="1"/>
      <c r="B38611" s="1"/>
      <c r="C38611" s="1"/>
      <c r="D38611" s="8"/>
      <c r="E38611" s="1"/>
      <c r="F38611" s="1"/>
      <c r="G38611" s="1"/>
      <c r="H38611" s="1"/>
    </row>
    <row r="38612">
      <c r="A38612" s="1"/>
      <c r="B38612" s="1"/>
      <c r="C38612" s="1"/>
      <c r="D38612" s="8"/>
      <c r="E38612" s="1"/>
      <c r="F38612" s="1"/>
      <c r="G38612" s="1"/>
      <c r="H38612" s="1"/>
    </row>
    <row r="38613">
      <c r="A38613" s="1"/>
      <c r="B38613" s="1"/>
      <c r="C38613" s="1"/>
      <c r="D38613" s="8"/>
      <c r="E38613" s="1"/>
      <c r="F38613" s="1"/>
      <c r="G38613" s="1"/>
      <c r="H38613" s="1"/>
    </row>
    <row r="38614">
      <c r="A38614" s="1"/>
      <c r="B38614" s="1"/>
      <c r="C38614" s="1"/>
      <c r="D38614" s="8"/>
      <c r="E38614" s="1"/>
      <c r="F38614" s="1"/>
      <c r="G38614" s="1"/>
      <c r="H38614" s="1"/>
    </row>
    <row r="38615">
      <c r="A38615" s="1"/>
      <c r="B38615" s="1"/>
      <c r="C38615" s="1"/>
      <c r="D38615" s="8"/>
      <c r="E38615" s="1"/>
      <c r="F38615" s="1"/>
      <c r="G38615" s="1"/>
      <c r="H38615" s="1"/>
    </row>
    <row r="38616">
      <c r="A38616" s="1"/>
      <c r="B38616" s="1"/>
      <c r="C38616" s="1"/>
      <c r="D38616" s="8"/>
      <c r="E38616" s="1"/>
      <c r="F38616" s="1"/>
      <c r="G38616" s="1"/>
      <c r="H38616" s="1"/>
    </row>
    <row r="38617">
      <c r="A38617" s="1"/>
      <c r="B38617" s="1"/>
      <c r="C38617" s="1"/>
      <c r="D38617" s="8"/>
      <c r="E38617" s="1"/>
      <c r="F38617" s="1"/>
      <c r="G38617" s="1"/>
      <c r="H38617" s="1"/>
    </row>
    <row r="38618">
      <c r="A38618" s="1"/>
      <c r="B38618" s="1"/>
      <c r="C38618" s="1"/>
      <c r="D38618" s="8"/>
      <c r="E38618" s="1"/>
      <c r="F38618" s="1"/>
      <c r="G38618" s="1"/>
      <c r="H38618" s="1"/>
    </row>
    <row r="38619">
      <c r="A38619" s="1"/>
      <c r="B38619" s="1"/>
      <c r="C38619" s="1"/>
      <c r="D38619" s="8"/>
      <c r="E38619" s="1"/>
      <c r="F38619" s="1"/>
      <c r="G38619" s="1"/>
      <c r="H38619" s="1"/>
    </row>
    <row r="38620">
      <c r="A38620" s="1"/>
      <c r="B38620" s="1"/>
      <c r="C38620" s="1"/>
      <c r="D38620" s="8"/>
      <c r="E38620" s="1"/>
      <c r="F38620" s="1"/>
      <c r="G38620" s="1"/>
      <c r="H38620" s="1"/>
    </row>
    <row r="38621">
      <c r="A38621" s="1"/>
      <c r="B38621" s="1"/>
      <c r="C38621" s="1"/>
      <c r="D38621" s="8"/>
      <c r="E38621" s="1"/>
      <c r="F38621" s="1"/>
      <c r="G38621" s="1"/>
      <c r="H38621" s="1"/>
    </row>
    <row r="38622">
      <c r="A38622" s="1"/>
      <c r="B38622" s="1"/>
      <c r="C38622" s="1"/>
      <c r="D38622" s="8"/>
      <c r="E38622" s="1"/>
      <c r="F38622" s="1"/>
      <c r="G38622" s="1"/>
      <c r="H38622" s="1"/>
    </row>
    <row r="38623">
      <c r="A38623" s="1"/>
      <c r="B38623" s="1"/>
      <c r="C38623" s="1"/>
      <c r="D38623" s="8"/>
      <c r="E38623" s="1"/>
      <c r="F38623" s="1"/>
      <c r="G38623" s="1"/>
      <c r="H38623" s="1"/>
    </row>
    <row r="38624">
      <c r="A38624" s="1"/>
      <c r="B38624" s="1"/>
      <c r="C38624" s="1"/>
      <c r="D38624" s="8"/>
      <c r="E38624" s="1"/>
      <c r="F38624" s="1"/>
      <c r="G38624" s="1"/>
      <c r="H38624" s="1"/>
    </row>
    <row r="38625">
      <c r="A38625" s="1"/>
      <c r="B38625" s="1"/>
      <c r="C38625" s="1"/>
      <c r="D38625" s="8"/>
      <c r="E38625" s="1"/>
      <c r="F38625" s="1"/>
      <c r="G38625" s="1"/>
      <c r="H38625" s="1"/>
    </row>
    <row r="38626">
      <c r="A38626" s="1"/>
      <c r="B38626" s="1"/>
      <c r="C38626" s="1"/>
      <c r="D38626" s="8"/>
      <c r="E38626" s="1"/>
      <c r="F38626" s="1"/>
      <c r="G38626" s="1"/>
      <c r="H38626" s="1"/>
    </row>
    <row r="38627">
      <c r="A38627" s="1"/>
      <c r="B38627" s="1"/>
      <c r="C38627" s="1"/>
      <c r="D38627" s="8"/>
      <c r="E38627" s="1"/>
      <c r="F38627" s="1"/>
      <c r="G38627" s="1"/>
      <c r="H38627" s="1"/>
    </row>
    <row r="38628">
      <c r="A38628" s="1"/>
      <c r="B38628" s="1"/>
      <c r="C38628" s="1"/>
      <c r="D38628" s="8"/>
      <c r="E38628" s="1"/>
      <c r="F38628" s="1"/>
      <c r="G38628" s="1"/>
      <c r="H38628" s="1"/>
    </row>
    <row r="38629">
      <c r="A38629" s="1"/>
      <c r="B38629" s="1"/>
      <c r="C38629" s="1"/>
      <c r="D38629" s="8"/>
      <c r="E38629" s="1"/>
      <c r="F38629" s="1"/>
      <c r="G38629" s="1"/>
      <c r="H38629" s="1"/>
    </row>
    <row r="38630">
      <c r="A38630" s="1"/>
      <c r="B38630" s="1"/>
      <c r="C38630" s="1"/>
      <c r="D38630" s="8"/>
      <c r="E38630" s="1"/>
      <c r="F38630" s="1"/>
      <c r="G38630" s="1"/>
      <c r="H38630" s="1"/>
    </row>
    <row r="38631">
      <c r="A38631" s="1"/>
      <c r="B38631" s="1"/>
      <c r="C38631" s="1"/>
      <c r="D38631" s="8"/>
      <c r="E38631" s="1"/>
      <c r="F38631" s="1"/>
      <c r="G38631" s="1"/>
      <c r="H38631" s="1"/>
    </row>
    <row r="38632">
      <c r="A38632" s="1"/>
      <c r="B38632" s="1"/>
      <c r="C38632" s="1"/>
      <c r="D38632" s="8"/>
      <c r="E38632" s="1"/>
      <c r="F38632" s="1"/>
      <c r="G38632" s="1"/>
      <c r="H38632" s="1"/>
    </row>
    <row r="38633">
      <c r="A38633" s="1"/>
      <c r="B38633" s="1"/>
      <c r="C38633" s="1"/>
      <c r="D38633" s="8"/>
      <c r="E38633" s="1"/>
      <c r="F38633" s="1"/>
      <c r="G38633" s="1"/>
      <c r="H38633" s="1"/>
    </row>
    <row r="38634">
      <c r="A38634" s="1"/>
      <c r="B38634" s="1"/>
      <c r="C38634" s="1"/>
      <c r="D38634" s="8"/>
      <c r="E38634" s="1"/>
      <c r="F38634" s="1"/>
      <c r="G38634" s="1"/>
      <c r="H38634" s="1"/>
    </row>
    <row r="38635">
      <c r="A38635" s="1"/>
      <c r="B38635" s="1"/>
      <c r="C38635" s="1"/>
      <c r="D38635" s="8"/>
      <c r="E38635" s="1"/>
      <c r="F38635" s="1"/>
      <c r="G38635" s="1"/>
      <c r="H38635" s="1"/>
    </row>
    <row r="38636">
      <c r="A38636" s="1"/>
      <c r="B38636" s="1"/>
      <c r="C38636" s="1"/>
      <c r="D38636" s="8"/>
      <c r="E38636" s="1"/>
      <c r="F38636" s="1"/>
      <c r="G38636" s="1"/>
      <c r="H38636" s="1"/>
    </row>
    <row r="38637">
      <c r="A38637" s="1"/>
      <c r="B38637" s="1"/>
      <c r="C38637" s="1"/>
      <c r="D38637" s="8"/>
      <c r="E38637" s="1"/>
      <c r="F38637" s="1"/>
      <c r="G38637" s="1"/>
      <c r="H38637" s="1"/>
    </row>
    <row r="38638">
      <c r="A38638" s="1"/>
      <c r="B38638" s="1"/>
      <c r="C38638" s="1"/>
      <c r="D38638" s="8"/>
      <c r="E38638" s="1"/>
      <c r="F38638" s="1"/>
      <c r="G38638" s="1"/>
      <c r="H38638" s="1"/>
    </row>
    <row r="38639">
      <c r="A38639" s="1"/>
      <c r="B38639" s="1"/>
      <c r="C38639" s="1"/>
      <c r="D38639" s="8"/>
      <c r="E38639" s="1"/>
      <c r="F38639" s="1"/>
      <c r="G38639" s="1"/>
      <c r="H38639" s="1"/>
    </row>
    <row r="38640">
      <c r="A38640" s="1"/>
      <c r="B38640" s="1"/>
      <c r="C38640" s="1"/>
      <c r="D38640" s="8"/>
      <c r="E38640" s="1"/>
      <c r="F38640" s="1"/>
      <c r="G38640" s="1"/>
      <c r="H38640" s="1"/>
    </row>
    <row r="38641">
      <c r="A38641" s="1"/>
      <c r="B38641" s="1"/>
      <c r="C38641" s="1"/>
      <c r="D38641" s="8"/>
      <c r="E38641" s="1"/>
      <c r="F38641" s="1"/>
      <c r="G38641" s="1"/>
      <c r="H38641" s="1"/>
    </row>
    <row r="38642">
      <c r="A38642" s="1"/>
      <c r="B38642" s="1"/>
      <c r="C38642" s="1"/>
      <c r="D38642" s="8"/>
      <c r="E38642" s="1"/>
      <c r="F38642" s="1"/>
      <c r="G38642" s="1"/>
      <c r="H38642" s="1"/>
    </row>
    <row r="38643">
      <c r="A38643" s="1"/>
      <c r="B38643" s="1"/>
      <c r="C38643" s="1"/>
      <c r="D38643" s="8"/>
      <c r="E38643" s="1"/>
      <c r="F38643" s="1"/>
      <c r="G38643" s="1"/>
      <c r="H38643" s="1"/>
    </row>
    <row r="38644">
      <c r="A38644" s="1"/>
      <c r="B38644" s="1"/>
      <c r="C38644" s="1"/>
      <c r="D38644" s="8"/>
      <c r="E38644" s="1"/>
      <c r="F38644" s="1"/>
      <c r="G38644" s="1"/>
      <c r="H38644" s="1"/>
    </row>
    <row r="38645">
      <c r="A38645" s="1"/>
      <c r="B38645" s="1"/>
      <c r="C38645" s="1"/>
      <c r="D38645" s="8"/>
      <c r="E38645" s="1"/>
      <c r="F38645" s="1"/>
      <c r="G38645" s="1"/>
      <c r="H38645" s="1"/>
    </row>
    <row r="38646">
      <c r="A38646" s="1"/>
      <c r="B38646" s="1"/>
      <c r="C38646" s="1"/>
      <c r="D38646" s="8"/>
      <c r="E38646" s="1"/>
      <c r="F38646" s="1"/>
      <c r="G38646" s="1"/>
      <c r="H38646" s="1"/>
    </row>
    <row r="38647">
      <c r="A38647" s="1"/>
      <c r="B38647" s="1"/>
      <c r="C38647" s="1"/>
      <c r="D38647" s="8"/>
      <c r="E38647" s="1"/>
      <c r="F38647" s="1"/>
      <c r="G38647" s="1"/>
      <c r="H38647" s="1"/>
    </row>
    <row r="38648">
      <c r="A38648" s="1"/>
      <c r="B38648" s="1"/>
      <c r="C38648" s="1"/>
      <c r="D38648" s="8"/>
      <c r="E38648" s="1"/>
      <c r="F38648" s="1"/>
      <c r="G38648" s="1"/>
      <c r="H38648" s="1"/>
    </row>
    <row r="38649">
      <c r="A38649" s="1"/>
      <c r="B38649" s="1"/>
      <c r="C38649" s="1"/>
      <c r="D38649" s="8"/>
      <c r="E38649" s="1"/>
      <c r="F38649" s="1"/>
      <c r="G38649" s="1"/>
      <c r="H38649" s="1"/>
    </row>
    <row r="38650">
      <c r="A38650" s="1"/>
      <c r="B38650" s="1"/>
      <c r="C38650" s="1"/>
      <c r="D38650" s="8"/>
      <c r="E38650" s="1"/>
      <c r="F38650" s="1"/>
      <c r="G38650" s="1"/>
      <c r="H38650" s="1"/>
    </row>
    <row r="38651">
      <c r="A38651" s="1"/>
      <c r="B38651" s="1"/>
      <c r="C38651" s="1"/>
      <c r="D38651" s="8"/>
      <c r="E38651" s="1"/>
      <c r="F38651" s="1"/>
      <c r="G38651" s="1"/>
      <c r="H38651" s="1"/>
    </row>
    <row r="38652">
      <c r="A38652" s="1"/>
      <c r="B38652" s="1"/>
      <c r="C38652" s="1"/>
      <c r="D38652" s="8"/>
      <c r="E38652" s="1"/>
      <c r="F38652" s="1"/>
      <c r="G38652" s="1"/>
      <c r="H38652" s="1"/>
    </row>
    <row r="38653">
      <c r="A38653" s="1"/>
      <c r="B38653" s="1"/>
      <c r="C38653" s="1"/>
      <c r="D38653" s="8"/>
      <c r="E38653" s="1"/>
      <c r="F38653" s="1"/>
      <c r="G38653" s="1"/>
      <c r="H38653" s="1"/>
    </row>
    <row r="38654">
      <c r="A38654" s="1"/>
      <c r="B38654" s="1"/>
      <c r="C38654" s="1"/>
      <c r="D38654" s="8"/>
      <c r="E38654" s="1"/>
      <c r="F38654" s="1"/>
      <c r="G38654" s="1"/>
      <c r="H38654" s="1"/>
    </row>
    <row r="38655">
      <c r="A38655" s="1"/>
      <c r="B38655" s="1"/>
      <c r="C38655" s="1"/>
      <c r="D38655" s="8"/>
      <c r="E38655" s="1"/>
      <c r="F38655" s="1"/>
      <c r="G38655" s="1"/>
      <c r="H38655" s="1"/>
    </row>
    <row r="38656">
      <c r="A38656" s="1"/>
      <c r="B38656" s="1"/>
      <c r="C38656" s="1"/>
      <c r="D38656" s="8"/>
      <c r="E38656" s="1"/>
      <c r="F38656" s="1"/>
      <c r="G38656" s="1"/>
      <c r="H38656" s="1"/>
    </row>
    <row r="38657">
      <c r="A38657" s="1"/>
      <c r="B38657" s="1"/>
      <c r="C38657" s="1"/>
      <c r="D38657" s="8"/>
      <c r="E38657" s="1"/>
      <c r="F38657" s="1"/>
      <c r="G38657" s="1"/>
      <c r="H38657" s="1"/>
    </row>
    <row r="38658">
      <c r="A38658" s="1"/>
      <c r="B38658" s="1"/>
      <c r="C38658" s="1"/>
      <c r="D38658" s="8"/>
      <c r="E38658" s="1"/>
      <c r="F38658" s="1"/>
      <c r="G38658" s="1"/>
      <c r="H38658" s="1"/>
    </row>
    <row r="38659">
      <c r="A38659" s="1"/>
      <c r="B38659" s="1"/>
      <c r="C38659" s="1"/>
      <c r="D38659" s="8"/>
      <c r="E38659" s="1"/>
      <c r="F38659" s="1"/>
      <c r="G38659" s="1"/>
      <c r="H38659" s="1"/>
    </row>
    <row r="38660">
      <c r="A38660" s="1"/>
      <c r="B38660" s="1"/>
      <c r="C38660" s="1"/>
      <c r="D38660" s="8"/>
      <c r="E38660" s="1"/>
      <c r="F38660" s="1"/>
      <c r="G38660" s="1"/>
      <c r="H38660" s="1"/>
    </row>
    <row r="38661">
      <c r="A38661" s="1"/>
      <c r="B38661" s="1"/>
      <c r="C38661" s="1"/>
      <c r="D38661" s="8"/>
      <c r="E38661" s="1"/>
      <c r="F38661" s="1"/>
      <c r="G38661" s="1"/>
      <c r="H38661" s="1"/>
    </row>
    <row r="38662">
      <c r="A38662" s="1"/>
      <c r="B38662" s="1"/>
      <c r="C38662" s="1"/>
      <c r="D38662" s="8"/>
      <c r="E38662" s="1"/>
      <c r="F38662" s="1"/>
      <c r="G38662" s="1"/>
      <c r="H38662" s="1"/>
    </row>
    <row r="38663">
      <c r="A38663" s="1"/>
      <c r="B38663" s="1"/>
      <c r="C38663" s="1"/>
      <c r="D38663" s="8"/>
      <c r="E38663" s="1"/>
      <c r="F38663" s="1"/>
      <c r="G38663" s="1"/>
      <c r="H38663" s="1"/>
    </row>
    <row r="38664">
      <c r="A38664" s="1"/>
      <c r="B38664" s="1"/>
      <c r="C38664" s="1"/>
      <c r="D38664" s="8"/>
      <c r="E38664" s="1"/>
      <c r="F38664" s="1"/>
      <c r="G38664" s="1"/>
      <c r="H38664" s="1"/>
    </row>
    <row r="38665">
      <c r="A38665" s="1"/>
      <c r="B38665" s="1"/>
      <c r="C38665" s="1"/>
      <c r="D38665" s="8"/>
      <c r="E38665" s="1"/>
      <c r="F38665" s="1"/>
      <c r="G38665" s="1"/>
      <c r="H38665" s="1"/>
    </row>
    <row r="38666">
      <c r="A38666" s="1"/>
      <c r="B38666" s="1"/>
      <c r="C38666" s="1"/>
      <c r="D38666" s="8"/>
      <c r="E38666" s="1"/>
      <c r="F38666" s="1"/>
      <c r="G38666" s="1"/>
      <c r="H38666" s="1"/>
    </row>
    <row r="38667">
      <c r="A38667" s="1"/>
      <c r="B38667" s="1"/>
      <c r="C38667" s="1"/>
      <c r="D38667" s="8"/>
      <c r="E38667" s="1"/>
      <c r="F38667" s="1"/>
      <c r="G38667" s="1"/>
      <c r="H38667" s="1"/>
    </row>
    <row r="38668">
      <c r="A38668" s="1"/>
      <c r="B38668" s="1"/>
      <c r="C38668" s="1"/>
      <c r="D38668" s="8"/>
      <c r="E38668" s="1"/>
      <c r="F38668" s="1"/>
      <c r="G38668" s="1"/>
      <c r="H38668" s="1"/>
    </row>
    <row r="38669">
      <c r="A38669" s="1"/>
      <c r="B38669" s="1"/>
      <c r="C38669" s="1"/>
      <c r="D38669" s="8"/>
      <c r="E38669" s="1"/>
      <c r="F38669" s="1"/>
      <c r="G38669" s="1"/>
      <c r="H38669" s="1"/>
    </row>
    <row r="38670">
      <c r="A38670" s="1"/>
      <c r="B38670" s="1"/>
      <c r="C38670" s="1"/>
      <c r="D38670" s="8"/>
      <c r="E38670" s="1"/>
      <c r="F38670" s="1"/>
      <c r="G38670" s="1"/>
      <c r="H38670" s="1"/>
    </row>
    <row r="38671">
      <c r="A38671" s="1"/>
      <c r="B38671" s="1"/>
      <c r="C38671" s="1"/>
      <c r="D38671" s="8"/>
      <c r="E38671" s="1"/>
      <c r="F38671" s="1"/>
      <c r="G38671" s="1"/>
      <c r="H38671" s="1"/>
    </row>
    <row r="38672">
      <c r="A38672" s="1"/>
      <c r="B38672" s="1"/>
      <c r="C38672" s="1"/>
      <c r="D38672" s="8"/>
      <c r="E38672" s="1"/>
      <c r="F38672" s="1"/>
      <c r="G38672" s="1"/>
      <c r="H38672" s="1"/>
    </row>
    <row r="38673">
      <c r="A38673" s="1"/>
      <c r="B38673" s="1"/>
      <c r="C38673" s="1"/>
      <c r="D38673" s="8"/>
      <c r="E38673" s="1"/>
      <c r="F38673" s="1"/>
      <c r="G38673" s="1"/>
      <c r="H38673" s="1"/>
    </row>
    <row r="38674">
      <c r="A38674" s="1"/>
      <c r="B38674" s="1"/>
      <c r="C38674" s="1"/>
      <c r="D38674" s="8"/>
      <c r="E38674" s="1"/>
      <c r="F38674" s="1"/>
      <c r="G38674" s="1"/>
      <c r="H38674" s="1"/>
    </row>
    <row r="38675">
      <c r="A38675" s="1"/>
      <c r="B38675" s="1"/>
      <c r="C38675" s="1"/>
      <c r="D38675" s="8"/>
      <c r="E38675" s="1"/>
      <c r="F38675" s="1"/>
      <c r="G38675" s="1"/>
      <c r="H38675" s="1"/>
    </row>
    <row r="38676">
      <c r="A38676" s="1"/>
      <c r="B38676" s="1"/>
      <c r="C38676" s="1"/>
      <c r="D38676" s="8"/>
      <c r="E38676" s="1"/>
      <c r="F38676" s="1"/>
      <c r="G38676" s="1"/>
      <c r="H38676" s="1"/>
    </row>
    <row r="38677">
      <c r="A38677" s="1"/>
      <c r="B38677" s="1"/>
      <c r="C38677" s="1"/>
      <c r="D38677" s="8"/>
      <c r="E38677" s="1"/>
      <c r="F38677" s="1"/>
      <c r="G38677" s="1"/>
      <c r="H38677" s="1"/>
    </row>
    <row r="38678">
      <c r="A38678" s="1"/>
      <c r="B38678" s="1"/>
      <c r="C38678" s="1"/>
      <c r="D38678" s="8"/>
      <c r="E38678" s="1"/>
      <c r="F38678" s="1"/>
      <c r="G38678" s="1"/>
      <c r="H38678" s="1"/>
    </row>
    <row r="38679">
      <c r="A38679" s="1"/>
      <c r="B38679" s="1"/>
      <c r="C38679" s="1"/>
      <c r="D38679" s="8"/>
      <c r="E38679" s="1"/>
      <c r="F38679" s="1"/>
      <c r="G38679" s="1"/>
      <c r="H38679" s="1"/>
    </row>
    <row r="38680">
      <c r="A38680" s="1"/>
      <c r="B38680" s="1"/>
      <c r="C38680" s="1"/>
      <c r="D38680" s="8"/>
      <c r="E38680" s="1"/>
      <c r="F38680" s="1"/>
      <c r="G38680" s="1"/>
      <c r="H38680" s="1"/>
    </row>
    <row r="38681">
      <c r="A38681" s="1"/>
      <c r="B38681" s="1"/>
      <c r="C38681" s="1"/>
      <c r="D38681" s="8"/>
      <c r="E38681" s="1"/>
      <c r="F38681" s="1"/>
      <c r="G38681" s="1"/>
      <c r="H38681" s="1"/>
    </row>
    <row r="38682">
      <c r="A38682" s="1"/>
      <c r="B38682" s="1"/>
      <c r="C38682" s="1"/>
      <c r="D38682" s="8"/>
      <c r="E38682" s="1"/>
      <c r="F38682" s="1"/>
      <c r="G38682" s="1"/>
      <c r="H38682" s="1"/>
    </row>
    <row r="38683">
      <c r="A38683" s="1"/>
      <c r="B38683" s="1"/>
      <c r="C38683" s="1"/>
      <c r="D38683" s="8"/>
      <c r="E38683" s="1"/>
      <c r="F38683" s="1"/>
      <c r="G38683" s="1"/>
      <c r="H38683" s="1"/>
    </row>
    <row r="38684">
      <c r="A38684" s="1"/>
      <c r="B38684" s="1"/>
      <c r="C38684" s="1"/>
      <c r="D38684" s="8"/>
      <c r="E38684" s="1"/>
      <c r="F38684" s="1"/>
      <c r="G38684" s="1"/>
      <c r="H38684" s="1"/>
    </row>
    <row r="38685">
      <c r="A38685" s="1"/>
      <c r="B38685" s="1"/>
      <c r="C38685" s="1"/>
      <c r="D38685" s="8"/>
      <c r="E38685" s="1"/>
      <c r="F38685" s="1"/>
      <c r="G38685" s="1"/>
      <c r="H38685" s="1"/>
    </row>
    <row r="38686">
      <c r="A38686" s="1"/>
      <c r="B38686" s="1"/>
      <c r="C38686" s="1"/>
      <c r="D38686" s="8"/>
      <c r="E38686" s="1"/>
      <c r="F38686" s="1"/>
      <c r="G38686" s="1"/>
      <c r="H38686" s="1"/>
    </row>
    <row r="38687">
      <c r="A38687" s="1"/>
      <c r="B38687" s="1"/>
      <c r="C38687" s="1"/>
      <c r="D38687" s="8"/>
      <c r="E38687" s="1"/>
      <c r="F38687" s="1"/>
      <c r="G38687" s="1"/>
      <c r="H38687" s="1"/>
    </row>
    <row r="38688">
      <c r="A38688" s="1"/>
      <c r="B38688" s="1"/>
      <c r="C38688" s="1"/>
      <c r="D38688" s="8"/>
      <c r="E38688" s="1"/>
      <c r="F38688" s="1"/>
      <c r="G38688" s="1"/>
      <c r="H38688" s="1"/>
    </row>
    <row r="38689">
      <c r="A38689" s="1"/>
      <c r="B38689" s="1"/>
      <c r="C38689" s="1"/>
      <c r="D38689" s="8"/>
      <c r="E38689" s="1"/>
      <c r="F38689" s="1"/>
      <c r="G38689" s="1"/>
      <c r="H38689" s="1"/>
    </row>
    <row r="38690">
      <c r="A38690" s="1"/>
      <c r="B38690" s="1"/>
      <c r="C38690" s="1"/>
      <c r="D38690" s="8"/>
      <c r="E38690" s="1"/>
      <c r="F38690" s="1"/>
      <c r="G38690" s="1"/>
      <c r="H38690" s="1"/>
    </row>
    <row r="38691">
      <c r="A38691" s="1"/>
      <c r="B38691" s="1"/>
      <c r="C38691" s="1"/>
      <c r="D38691" s="8"/>
      <c r="E38691" s="1"/>
      <c r="F38691" s="1"/>
      <c r="G38691" s="1"/>
      <c r="H38691" s="1"/>
    </row>
    <row r="38692">
      <c r="A38692" s="1"/>
      <c r="B38692" s="1"/>
      <c r="C38692" s="1"/>
      <c r="D38692" s="8"/>
      <c r="E38692" s="1"/>
      <c r="F38692" s="1"/>
      <c r="G38692" s="1"/>
      <c r="H38692" s="1"/>
    </row>
    <row r="38693">
      <c r="A38693" s="1"/>
      <c r="B38693" s="1"/>
      <c r="C38693" s="1"/>
      <c r="D38693" s="8"/>
      <c r="E38693" s="1"/>
      <c r="F38693" s="1"/>
      <c r="G38693" s="1"/>
      <c r="H38693" s="1"/>
    </row>
    <row r="38694">
      <c r="A38694" s="1"/>
      <c r="B38694" s="1"/>
      <c r="C38694" s="1"/>
      <c r="D38694" s="8"/>
      <c r="E38694" s="1"/>
      <c r="F38694" s="1"/>
      <c r="G38694" s="1"/>
      <c r="H38694" s="1"/>
    </row>
    <row r="38695">
      <c r="A38695" s="1"/>
      <c r="B38695" s="1"/>
      <c r="C38695" s="1"/>
      <c r="D38695" s="8"/>
      <c r="E38695" s="1"/>
      <c r="F38695" s="1"/>
      <c r="G38695" s="1"/>
      <c r="H38695" s="1"/>
    </row>
    <row r="38696">
      <c r="A38696" s="1"/>
      <c r="B38696" s="1"/>
      <c r="C38696" s="1"/>
      <c r="D38696" s="8"/>
      <c r="E38696" s="1"/>
      <c r="F38696" s="1"/>
      <c r="G38696" s="1"/>
      <c r="H38696" s="1"/>
    </row>
    <row r="38697">
      <c r="A38697" s="1"/>
      <c r="B38697" s="1"/>
      <c r="C38697" s="1"/>
      <c r="D38697" s="8"/>
      <c r="E38697" s="1"/>
      <c r="F38697" s="1"/>
      <c r="G38697" s="1"/>
      <c r="H38697" s="1"/>
    </row>
    <row r="38698">
      <c r="A38698" s="1"/>
      <c r="B38698" s="1"/>
      <c r="C38698" s="1"/>
      <c r="D38698" s="8"/>
      <c r="E38698" s="1"/>
      <c r="F38698" s="1"/>
      <c r="G38698" s="1"/>
      <c r="H38698" s="1"/>
    </row>
    <row r="38699">
      <c r="A38699" s="1"/>
      <c r="B38699" s="1"/>
      <c r="C38699" s="1"/>
      <c r="D38699" s="8"/>
      <c r="E38699" s="1"/>
      <c r="F38699" s="1"/>
      <c r="G38699" s="1"/>
      <c r="H38699" s="1"/>
    </row>
    <row r="38700">
      <c r="A38700" s="1"/>
      <c r="B38700" s="1"/>
      <c r="C38700" s="1"/>
      <c r="D38700" s="8"/>
      <c r="E38700" s="1"/>
      <c r="F38700" s="1"/>
      <c r="G38700" s="1"/>
      <c r="H38700" s="1"/>
    </row>
    <row r="38701">
      <c r="A38701" s="1"/>
      <c r="B38701" s="1"/>
      <c r="C38701" s="1"/>
      <c r="D38701" s="8"/>
      <c r="E38701" s="1"/>
      <c r="F38701" s="1"/>
      <c r="G38701" s="1"/>
      <c r="H38701" s="1"/>
    </row>
    <row r="38702">
      <c r="A38702" s="1"/>
      <c r="B38702" s="1"/>
      <c r="C38702" s="1"/>
      <c r="D38702" s="8"/>
      <c r="E38702" s="1"/>
      <c r="F38702" s="1"/>
      <c r="G38702" s="1"/>
      <c r="H38702" s="1"/>
    </row>
    <row r="38703">
      <c r="A38703" s="1"/>
      <c r="B38703" s="1"/>
      <c r="C38703" s="1"/>
      <c r="D38703" s="8"/>
      <c r="E38703" s="1"/>
      <c r="F38703" s="1"/>
      <c r="G38703" s="1"/>
      <c r="H38703" s="1"/>
    </row>
    <row r="38704">
      <c r="A38704" s="1"/>
      <c r="B38704" s="1"/>
      <c r="C38704" s="1"/>
      <c r="D38704" s="8"/>
      <c r="E38704" s="1"/>
      <c r="F38704" s="1"/>
      <c r="G38704" s="1"/>
      <c r="H38704" s="1"/>
    </row>
    <row r="38705">
      <c r="A38705" s="1"/>
      <c r="B38705" s="1"/>
      <c r="C38705" s="1"/>
      <c r="D38705" s="8"/>
      <c r="E38705" s="1"/>
      <c r="F38705" s="1"/>
      <c r="G38705" s="1"/>
      <c r="H38705" s="1"/>
    </row>
    <row r="38706">
      <c r="A38706" s="1"/>
      <c r="B38706" s="1"/>
      <c r="C38706" s="1"/>
      <c r="D38706" s="8"/>
      <c r="E38706" s="1"/>
      <c r="F38706" s="1"/>
      <c r="G38706" s="1"/>
      <c r="H38706" s="1"/>
    </row>
    <row r="38707">
      <c r="A38707" s="1"/>
      <c r="B38707" s="1"/>
      <c r="C38707" s="1"/>
      <c r="D38707" s="8"/>
      <c r="E38707" s="1"/>
      <c r="F38707" s="1"/>
      <c r="G38707" s="1"/>
      <c r="H38707" s="1"/>
    </row>
    <row r="38708">
      <c r="A38708" s="1"/>
      <c r="B38708" s="1"/>
      <c r="C38708" s="1"/>
      <c r="D38708" s="8"/>
      <c r="E38708" s="1"/>
      <c r="F38708" s="1"/>
      <c r="G38708" s="1"/>
      <c r="H38708" s="1"/>
    </row>
    <row r="38709">
      <c r="A38709" s="1"/>
      <c r="B38709" s="1"/>
      <c r="C38709" s="1"/>
      <c r="D38709" s="8"/>
      <c r="E38709" s="1"/>
      <c r="F38709" s="1"/>
      <c r="G38709" s="1"/>
      <c r="H38709" s="1"/>
    </row>
    <row r="38710">
      <c r="A38710" s="1"/>
      <c r="B38710" s="1"/>
      <c r="C38710" s="1"/>
      <c r="D38710" s="8"/>
      <c r="E38710" s="1"/>
      <c r="F38710" s="1"/>
      <c r="G38710" s="1"/>
      <c r="H38710" s="1"/>
    </row>
    <row r="38711">
      <c r="A38711" s="1"/>
      <c r="B38711" s="1"/>
      <c r="C38711" s="1"/>
      <c r="D38711" s="8"/>
      <c r="E38711" s="1"/>
      <c r="F38711" s="1"/>
      <c r="G38711" s="1"/>
      <c r="H38711" s="1"/>
    </row>
    <row r="38712">
      <c r="A38712" s="1"/>
      <c r="B38712" s="1"/>
      <c r="C38712" s="1"/>
      <c r="D38712" s="8"/>
      <c r="E38712" s="1"/>
      <c r="F38712" s="1"/>
      <c r="G38712" s="1"/>
      <c r="H38712" s="1"/>
    </row>
    <row r="38713">
      <c r="A38713" s="1"/>
      <c r="B38713" s="1"/>
      <c r="C38713" s="1"/>
      <c r="D38713" s="8"/>
      <c r="E38713" s="1"/>
      <c r="F38713" s="1"/>
      <c r="G38713" s="1"/>
      <c r="H38713" s="1"/>
    </row>
    <row r="38714">
      <c r="A38714" s="1"/>
      <c r="B38714" s="1"/>
      <c r="C38714" s="1"/>
      <c r="D38714" s="8"/>
      <c r="E38714" s="1"/>
      <c r="F38714" s="1"/>
      <c r="G38714" s="1"/>
      <c r="H38714" s="1"/>
    </row>
    <row r="38715">
      <c r="A38715" s="1"/>
      <c r="B38715" s="1"/>
      <c r="C38715" s="1"/>
      <c r="D38715" s="8"/>
      <c r="E38715" s="1"/>
      <c r="F38715" s="1"/>
      <c r="G38715" s="1"/>
      <c r="H38715" s="1"/>
    </row>
    <row r="38716">
      <c r="A38716" s="1"/>
      <c r="B38716" s="1"/>
      <c r="C38716" s="1"/>
      <c r="D38716" s="8"/>
      <c r="E38716" s="1"/>
      <c r="F38716" s="1"/>
      <c r="G38716" s="1"/>
      <c r="H38716" s="1"/>
    </row>
    <row r="38717">
      <c r="A38717" s="1"/>
      <c r="B38717" s="1"/>
      <c r="C38717" s="1"/>
      <c r="D38717" s="8"/>
      <c r="E38717" s="1"/>
      <c r="F38717" s="1"/>
      <c r="G38717" s="1"/>
      <c r="H38717" s="1"/>
    </row>
    <row r="38718">
      <c r="A38718" s="1"/>
      <c r="B38718" s="1"/>
      <c r="C38718" s="1"/>
      <c r="D38718" s="8"/>
      <c r="E38718" s="1"/>
      <c r="F38718" s="1"/>
      <c r="G38718" s="1"/>
      <c r="H38718" s="1"/>
    </row>
    <row r="38719">
      <c r="A38719" s="1"/>
      <c r="B38719" s="1"/>
      <c r="C38719" s="1"/>
      <c r="D38719" s="8"/>
      <c r="E38719" s="1"/>
      <c r="F38719" s="1"/>
      <c r="G38719" s="1"/>
      <c r="H38719" s="1"/>
    </row>
    <row r="38720">
      <c r="A38720" s="1"/>
      <c r="B38720" s="1"/>
      <c r="C38720" s="1"/>
      <c r="D38720" s="8"/>
      <c r="E38720" s="1"/>
      <c r="F38720" s="1"/>
      <c r="G38720" s="1"/>
      <c r="H38720" s="1"/>
    </row>
    <row r="38721">
      <c r="A38721" s="1"/>
      <c r="B38721" s="1"/>
      <c r="C38721" s="1"/>
      <c r="D38721" s="8"/>
      <c r="E38721" s="1"/>
      <c r="F38721" s="1"/>
      <c r="G38721" s="1"/>
      <c r="H38721" s="1"/>
    </row>
    <row r="38722">
      <c r="A38722" s="1"/>
      <c r="B38722" s="1"/>
      <c r="C38722" s="1"/>
      <c r="D38722" s="8"/>
      <c r="E38722" s="1"/>
      <c r="F38722" s="1"/>
      <c r="G38722" s="1"/>
      <c r="H38722" s="1"/>
    </row>
    <row r="38723">
      <c r="A38723" s="1"/>
      <c r="B38723" s="1"/>
      <c r="C38723" s="1"/>
      <c r="D38723" s="8"/>
      <c r="E38723" s="1"/>
      <c r="F38723" s="1"/>
      <c r="G38723" s="1"/>
      <c r="H38723" s="1"/>
    </row>
    <row r="38724">
      <c r="A38724" s="1"/>
      <c r="B38724" s="1"/>
      <c r="C38724" s="1"/>
      <c r="D38724" s="8"/>
      <c r="E38724" s="1"/>
      <c r="F38724" s="1"/>
      <c r="G38724" s="1"/>
      <c r="H38724" s="1"/>
    </row>
    <row r="38725">
      <c r="A38725" s="1"/>
      <c r="B38725" s="1"/>
      <c r="C38725" s="1"/>
      <c r="D38725" s="8"/>
      <c r="E38725" s="1"/>
      <c r="F38725" s="1"/>
      <c r="G38725" s="1"/>
      <c r="H38725" s="1"/>
    </row>
    <row r="38726">
      <c r="A38726" s="1"/>
      <c r="B38726" s="1"/>
      <c r="C38726" s="1"/>
      <c r="D38726" s="8"/>
      <c r="E38726" s="1"/>
      <c r="F38726" s="1"/>
      <c r="G38726" s="1"/>
      <c r="H38726" s="1"/>
    </row>
    <row r="38727">
      <c r="A38727" s="1"/>
      <c r="B38727" s="1"/>
      <c r="C38727" s="1"/>
      <c r="D38727" s="8"/>
      <c r="E38727" s="1"/>
      <c r="F38727" s="1"/>
      <c r="G38727" s="1"/>
      <c r="H38727" s="1"/>
    </row>
    <row r="38728">
      <c r="A38728" s="1"/>
      <c r="B38728" s="1"/>
      <c r="C38728" s="1"/>
      <c r="D38728" s="8"/>
      <c r="E38728" s="1"/>
      <c r="F38728" s="1"/>
      <c r="G38728" s="1"/>
      <c r="H38728" s="1"/>
    </row>
    <row r="38729">
      <c r="A38729" s="1"/>
      <c r="B38729" s="1"/>
      <c r="C38729" s="1"/>
      <c r="D38729" s="8"/>
      <c r="E38729" s="1"/>
      <c r="F38729" s="1"/>
      <c r="G38729" s="1"/>
      <c r="H38729" s="1"/>
    </row>
    <row r="38730">
      <c r="A38730" s="1"/>
      <c r="B38730" s="1"/>
      <c r="C38730" s="1"/>
      <c r="D38730" s="8"/>
      <c r="E38730" s="1"/>
      <c r="F38730" s="1"/>
      <c r="G38730" s="1"/>
      <c r="H38730" s="1"/>
    </row>
    <row r="38731">
      <c r="A38731" s="1"/>
      <c r="B38731" s="1"/>
      <c r="C38731" s="1"/>
      <c r="D38731" s="8"/>
      <c r="E38731" s="1"/>
      <c r="F38731" s="1"/>
      <c r="G38731" s="1"/>
      <c r="H38731" s="1"/>
    </row>
    <row r="38732">
      <c r="A38732" s="1"/>
      <c r="B38732" s="1"/>
      <c r="C38732" s="1"/>
      <c r="D38732" s="8"/>
      <c r="E38732" s="1"/>
      <c r="F38732" s="1"/>
      <c r="G38732" s="1"/>
      <c r="H38732" s="1"/>
    </row>
    <row r="38733">
      <c r="A38733" s="1"/>
      <c r="B38733" s="1"/>
      <c r="C38733" s="1"/>
      <c r="D38733" s="8"/>
      <c r="E38733" s="1"/>
      <c r="F38733" s="1"/>
      <c r="G38733" s="1"/>
      <c r="H38733" s="1"/>
    </row>
    <row r="38734">
      <c r="A38734" s="1"/>
      <c r="B38734" s="1"/>
      <c r="C38734" s="1"/>
      <c r="D38734" s="8"/>
      <c r="E38734" s="1"/>
      <c r="F38734" s="1"/>
      <c r="G38734" s="1"/>
      <c r="H38734" s="1"/>
    </row>
    <row r="38735">
      <c r="A38735" s="1"/>
      <c r="B38735" s="1"/>
      <c r="C38735" s="1"/>
      <c r="D38735" s="8"/>
      <c r="E38735" s="1"/>
      <c r="F38735" s="1"/>
      <c r="G38735" s="1"/>
      <c r="H38735" s="1"/>
    </row>
    <row r="38736">
      <c r="A38736" s="1"/>
      <c r="B38736" s="1"/>
      <c r="C38736" s="1"/>
      <c r="D38736" s="8"/>
      <c r="E38736" s="1"/>
      <c r="F38736" s="1"/>
      <c r="G38736" s="1"/>
      <c r="H38736" s="1"/>
    </row>
    <row r="38737">
      <c r="A38737" s="1"/>
      <c r="B38737" s="1"/>
      <c r="C38737" s="1"/>
      <c r="D38737" s="8"/>
      <c r="E38737" s="1"/>
      <c r="F38737" s="1"/>
      <c r="G38737" s="1"/>
      <c r="H38737" s="1"/>
    </row>
    <row r="38738">
      <c r="A38738" s="1"/>
      <c r="B38738" s="1"/>
      <c r="C38738" s="1"/>
      <c r="D38738" s="8"/>
      <c r="E38738" s="1"/>
      <c r="F38738" s="1"/>
      <c r="G38738" s="1"/>
      <c r="H38738" s="1"/>
    </row>
    <row r="38739">
      <c r="A38739" s="1"/>
      <c r="B38739" s="1"/>
      <c r="C38739" s="1"/>
      <c r="D38739" s="8"/>
      <c r="E38739" s="1"/>
      <c r="F38739" s="1"/>
      <c r="G38739" s="1"/>
      <c r="H38739" s="1"/>
    </row>
    <row r="38740">
      <c r="A38740" s="1"/>
      <c r="B38740" s="1"/>
      <c r="C38740" s="1"/>
      <c r="D38740" s="8"/>
      <c r="E38740" s="1"/>
      <c r="F38740" s="1"/>
      <c r="G38740" s="1"/>
      <c r="H38740" s="1"/>
    </row>
    <row r="38741">
      <c r="A38741" s="1"/>
      <c r="B38741" s="1"/>
      <c r="C38741" s="1"/>
      <c r="D38741" s="8"/>
      <c r="E38741" s="1"/>
      <c r="F38741" s="1"/>
      <c r="G38741" s="1"/>
      <c r="H38741" s="1"/>
    </row>
    <row r="38742">
      <c r="A38742" s="1"/>
      <c r="B38742" s="1"/>
      <c r="C38742" s="1"/>
      <c r="D38742" s="8"/>
      <c r="E38742" s="1"/>
      <c r="F38742" s="1"/>
      <c r="G38742" s="1"/>
      <c r="H38742" s="1"/>
    </row>
    <row r="38743">
      <c r="A38743" s="1"/>
      <c r="B38743" s="1"/>
      <c r="C38743" s="1"/>
      <c r="D38743" s="8"/>
      <c r="E38743" s="1"/>
      <c r="F38743" s="1"/>
      <c r="G38743" s="1"/>
      <c r="H38743" s="1"/>
    </row>
    <row r="38744">
      <c r="A38744" s="1"/>
      <c r="B38744" s="1"/>
      <c r="C38744" s="1"/>
      <c r="D38744" s="8"/>
      <c r="E38744" s="1"/>
      <c r="F38744" s="1"/>
      <c r="G38744" s="1"/>
      <c r="H38744" s="1"/>
    </row>
    <row r="38745">
      <c r="A38745" s="1"/>
      <c r="B38745" s="1"/>
      <c r="C38745" s="1"/>
      <c r="D38745" s="8"/>
      <c r="E38745" s="1"/>
      <c r="F38745" s="1"/>
      <c r="G38745" s="1"/>
      <c r="H38745" s="1"/>
    </row>
    <row r="38746">
      <c r="A38746" s="1"/>
      <c r="B38746" s="1"/>
      <c r="C38746" s="1"/>
      <c r="D38746" s="8"/>
      <c r="E38746" s="1"/>
      <c r="F38746" s="1"/>
      <c r="G38746" s="1"/>
      <c r="H38746" s="1"/>
    </row>
    <row r="38747">
      <c r="A38747" s="1"/>
      <c r="B38747" s="1"/>
      <c r="C38747" s="1"/>
      <c r="D38747" s="8"/>
      <c r="E38747" s="1"/>
      <c r="F38747" s="1"/>
      <c r="G38747" s="1"/>
      <c r="H38747" s="1"/>
    </row>
    <row r="38748">
      <c r="A38748" s="1"/>
      <c r="B38748" s="1"/>
      <c r="C38748" s="1"/>
      <c r="D38748" s="8"/>
      <c r="E38748" s="1"/>
      <c r="F38748" s="1"/>
      <c r="G38748" s="1"/>
      <c r="H38748" s="1"/>
    </row>
    <row r="38749">
      <c r="A38749" s="1"/>
      <c r="B38749" s="1"/>
      <c r="C38749" s="1"/>
      <c r="D38749" s="8"/>
      <c r="E38749" s="1"/>
      <c r="F38749" s="1"/>
      <c r="G38749" s="1"/>
      <c r="H38749" s="1"/>
    </row>
    <row r="38750">
      <c r="A38750" s="1"/>
      <c r="B38750" s="1"/>
      <c r="C38750" s="1"/>
      <c r="D38750" s="8"/>
      <c r="E38750" s="1"/>
      <c r="F38750" s="1"/>
      <c r="G38750" s="1"/>
      <c r="H38750" s="1"/>
    </row>
    <row r="38751">
      <c r="A38751" s="1"/>
      <c r="B38751" s="1"/>
      <c r="C38751" s="1"/>
      <c r="D38751" s="8"/>
      <c r="E38751" s="1"/>
      <c r="F38751" s="1"/>
      <c r="G38751" s="1"/>
      <c r="H38751" s="1"/>
    </row>
    <row r="38752">
      <c r="A38752" s="1"/>
      <c r="B38752" s="1"/>
      <c r="C38752" s="1"/>
      <c r="D38752" s="8"/>
      <c r="E38752" s="1"/>
      <c r="F38752" s="1"/>
      <c r="G38752" s="1"/>
      <c r="H38752" s="1"/>
    </row>
    <row r="38753">
      <c r="A38753" s="1"/>
      <c r="B38753" s="1"/>
      <c r="C38753" s="1"/>
      <c r="D38753" s="8"/>
      <c r="E38753" s="1"/>
      <c r="F38753" s="1"/>
      <c r="G38753" s="1"/>
      <c r="H38753" s="1"/>
    </row>
    <row r="38754">
      <c r="A38754" s="1"/>
      <c r="B38754" s="1"/>
      <c r="C38754" s="1"/>
      <c r="D38754" s="8"/>
      <c r="E38754" s="1"/>
      <c r="F38754" s="1"/>
      <c r="G38754" s="1"/>
      <c r="H38754" s="1"/>
    </row>
    <row r="38755">
      <c r="A38755" s="1"/>
      <c r="B38755" s="1"/>
      <c r="C38755" s="1"/>
      <c r="D38755" s="8"/>
      <c r="E38755" s="1"/>
      <c r="F38755" s="1"/>
      <c r="G38755" s="1"/>
      <c r="H38755" s="1"/>
    </row>
    <row r="38756">
      <c r="A38756" s="1"/>
      <c r="B38756" s="1"/>
      <c r="C38756" s="1"/>
      <c r="D38756" s="8"/>
      <c r="E38756" s="1"/>
      <c r="F38756" s="1"/>
      <c r="G38756" s="1"/>
      <c r="H38756" s="1"/>
    </row>
    <row r="38757">
      <c r="A38757" s="1"/>
      <c r="B38757" s="1"/>
      <c r="C38757" s="1"/>
      <c r="D38757" s="8"/>
      <c r="E38757" s="1"/>
      <c r="F38757" s="1"/>
      <c r="G38757" s="1"/>
      <c r="H38757" s="1"/>
    </row>
    <row r="38758">
      <c r="A38758" s="1"/>
      <c r="B38758" s="1"/>
      <c r="C38758" s="1"/>
      <c r="D38758" s="8"/>
      <c r="E38758" s="1"/>
      <c r="F38758" s="1"/>
      <c r="G38758" s="1"/>
      <c r="H38758" s="1"/>
    </row>
    <row r="38759">
      <c r="A38759" s="1"/>
      <c r="B38759" s="1"/>
      <c r="C38759" s="1"/>
      <c r="D38759" s="8"/>
      <c r="E38759" s="1"/>
      <c r="F38759" s="1"/>
      <c r="G38759" s="1"/>
      <c r="H38759" s="1"/>
    </row>
    <row r="38760">
      <c r="A38760" s="1"/>
      <c r="B38760" s="1"/>
      <c r="C38760" s="1"/>
      <c r="D38760" s="8"/>
      <c r="E38760" s="1"/>
      <c r="F38760" s="1"/>
      <c r="G38760" s="1"/>
      <c r="H38760" s="1"/>
    </row>
    <row r="38761">
      <c r="A38761" s="1"/>
      <c r="B38761" s="1"/>
      <c r="C38761" s="1"/>
      <c r="D38761" s="8"/>
      <c r="E38761" s="1"/>
      <c r="F38761" s="1"/>
      <c r="G38761" s="1"/>
      <c r="H38761" s="1"/>
    </row>
    <row r="38762">
      <c r="A38762" s="1"/>
      <c r="B38762" s="1"/>
      <c r="C38762" s="1"/>
      <c r="D38762" s="8"/>
      <c r="E38762" s="1"/>
      <c r="F38762" s="1"/>
      <c r="G38762" s="1"/>
      <c r="H38762" s="1"/>
    </row>
    <row r="38763">
      <c r="A38763" s="1"/>
      <c r="B38763" s="1"/>
      <c r="C38763" s="1"/>
      <c r="D38763" s="8"/>
      <c r="E38763" s="1"/>
      <c r="F38763" s="1"/>
      <c r="G38763" s="1"/>
      <c r="H38763" s="1"/>
    </row>
    <row r="38764">
      <c r="A38764" s="1"/>
      <c r="B38764" s="1"/>
      <c r="C38764" s="1"/>
      <c r="D38764" s="8"/>
      <c r="E38764" s="1"/>
      <c r="F38764" s="1"/>
      <c r="G38764" s="1"/>
      <c r="H38764" s="1"/>
    </row>
    <row r="38765">
      <c r="A38765" s="1"/>
      <c r="B38765" s="1"/>
      <c r="C38765" s="1"/>
      <c r="D38765" s="8"/>
      <c r="E38765" s="1"/>
      <c r="F38765" s="1"/>
      <c r="G38765" s="1"/>
      <c r="H38765" s="1"/>
    </row>
    <row r="38766">
      <c r="A38766" s="1"/>
      <c r="B38766" s="1"/>
      <c r="C38766" s="1"/>
      <c r="D38766" s="8"/>
      <c r="E38766" s="1"/>
      <c r="F38766" s="1"/>
      <c r="G38766" s="1"/>
      <c r="H38766" s="1"/>
    </row>
    <row r="38767">
      <c r="A38767" s="1"/>
      <c r="B38767" s="1"/>
      <c r="C38767" s="1"/>
      <c r="D38767" s="8"/>
      <c r="E38767" s="1"/>
      <c r="F38767" s="1"/>
      <c r="G38767" s="1"/>
      <c r="H38767" s="1"/>
    </row>
    <row r="38768">
      <c r="A38768" s="1"/>
      <c r="B38768" s="1"/>
      <c r="C38768" s="1"/>
      <c r="D38768" s="8"/>
      <c r="E38768" s="1"/>
      <c r="F38768" s="1"/>
      <c r="G38768" s="1"/>
      <c r="H38768" s="1"/>
    </row>
    <row r="38769">
      <c r="A38769" s="1"/>
      <c r="B38769" s="1"/>
      <c r="C38769" s="1"/>
      <c r="D38769" s="8"/>
      <c r="E38769" s="1"/>
      <c r="F38769" s="1"/>
      <c r="G38769" s="1"/>
      <c r="H38769" s="1"/>
    </row>
    <row r="38770">
      <c r="A38770" s="1"/>
      <c r="B38770" s="1"/>
      <c r="C38770" s="1"/>
      <c r="D38770" s="8"/>
      <c r="E38770" s="1"/>
      <c r="F38770" s="1"/>
      <c r="G38770" s="1"/>
      <c r="H38770" s="1"/>
    </row>
    <row r="38771">
      <c r="A38771" s="1"/>
      <c r="B38771" s="1"/>
      <c r="C38771" s="1"/>
      <c r="D38771" s="8"/>
      <c r="E38771" s="1"/>
      <c r="F38771" s="1"/>
      <c r="G38771" s="1"/>
      <c r="H38771" s="1"/>
    </row>
    <row r="38772">
      <c r="A38772" s="1"/>
      <c r="B38772" s="1"/>
      <c r="C38772" s="1"/>
      <c r="D38772" s="8"/>
      <c r="E38772" s="1"/>
      <c r="F38772" s="1"/>
      <c r="G38772" s="1"/>
      <c r="H38772" s="1"/>
    </row>
    <row r="38773">
      <c r="A38773" s="1"/>
      <c r="B38773" s="1"/>
      <c r="C38773" s="1"/>
      <c r="D38773" s="8"/>
      <c r="E38773" s="1"/>
      <c r="F38773" s="1"/>
      <c r="G38773" s="1"/>
      <c r="H38773" s="1"/>
    </row>
    <row r="38774">
      <c r="A38774" s="1"/>
      <c r="B38774" s="1"/>
      <c r="C38774" s="1"/>
      <c r="D38774" s="8"/>
      <c r="E38774" s="1"/>
      <c r="F38774" s="1"/>
      <c r="G38774" s="1"/>
      <c r="H38774" s="1"/>
    </row>
    <row r="38775">
      <c r="A38775" s="1"/>
      <c r="B38775" s="1"/>
      <c r="C38775" s="1"/>
      <c r="D38775" s="8"/>
      <c r="E38775" s="1"/>
      <c r="F38775" s="1"/>
      <c r="G38775" s="1"/>
      <c r="H38775" s="1"/>
    </row>
    <row r="38776">
      <c r="A38776" s="1"/>
      <c r="B38776" s="1"/>
      <c r="C38776" s="1"/>
      <c r="D38776" s="8"/>
      <c r="E38776" s="1"/>
      <c r="F38776" s="1"/>
      <c r="G38776" s="1"/>
      <c r="H38776" s="1"/>
    </row>
    <row r="38777">
      <c r="A38777" s="1"/>
      <c r="B38777" s="1"/>
      <c r="C38777" s="1"/>
      <c r="D38777" s="8"/>
      <c r="E38777" s="1"/>
      <c r="F38777" s="1"/>
      <c r="G38777" s="1"/>
      <c r="H38777" s="1"/>
    </row>
    <row r="38778">
      <c r="A38778" s="1"/>
      <c r="B38778" s="1"/>
      <c r="C38778" s="1"/>
      <c r="D38778" s="8"/>
      <c r="E38778" s="1"/>
      <c r="F38778" s="1"/>
      <c r="G38778" s="1"/>
      <c r="H38778" s="1"/>
    </row>
    <row r="38779">
      <c r="A38779" s="1"/>
      <c r="B38779" s="1"/>
      <c r="C38779" s="1"/>
      <c r="D38779" s="8"/>
      <c r="E38779" s="1"/>
      <c r="F38779" s="1"/>
      <c r="G38779" s="1"/>
      <c r="H38779" s="1"/>
    </row>
    <row r="38780">
      <c r="A38780" s="1"/>
      <c r="B38780" s="1"/>
      <c r="C38780" s="1"/>
      <c r="D38780" s="8"/>
      <c r="E38780" s="1"/>
      <c r="F38780" s="1"/>
      <c r="G38780" s="1"/>
      <c r="H38780" s="1"/>
    </row>
    <row r="38781">
      <c r="A38781" s="1"/>
      <c r="B38781" s="1"/>
      <c r="C38781" s="1"/>
      <c r="D38781" s="8"/>
      <c r="E38781" s="1"/>
      <c r="F38781" s="1"/>
      <c r="G38781" s="1"/>
      <c r="H38781" s="1"/>
    </row>
    <row r="38782">
      <c r="A38782" s="1"/>
      <c r="B38782" s="1"/>
      <c r="C38782" s="1"/>
      <c r="D38782" s="8"/>
      <c r="E38782" s="1"/>
      <c r="F38782" s="1"/>
      <c r="G38782" s="1"/>
      <c r="H38782" s="1"/>
    </row>
    <row r="38783">
      <c r="A38783" s="1"/>
      <c r="B38783" s="1"/>
      <c r="C38783" s="1"/>
      <c r="D38783" s="8"/>
      <c r="E38783" s="1"/>
      <c r="F38783" s="1"/>
      <c r="G38783" s="1"/>
      <c r="H38783" s="1"/>
    </row>
    <row r="38784">
      <c r="A38784" s="1"/>
      <c r="B38784" s="1"/>
      <c r="C38784" s="1"/>
      <c r="D38784" s="8"/>
      <c r="E38784" s="1"/>
      <c r="F38784" s="1"/>
      <c r="G38784" s="1"/>
      <c r="H38784" s="1"/>
    </row>
    <row r="38785">
      <c r="A38785" s="1"/>
      <c r="B38785" s="1"/>
      <c r="C38785" s="1"/>
      <c r="D38785" s="8"/>
      <c r="E38785" s="1"/>
      <c r="F38785" s="1"/>
      <c r="G38785" s="1"/>
      <c r="H38785" s="1"/>
    </row>
    <row r="38786">
      <c r="A38786" s="1"/>
      <c r="B38786" s="1"/>
      <c r="C38786" s="1"/>
      <c r="D38786" s="8"/>
      <c r="E38786" s="1"/>
      <c r="F38786" s="1"/>
      <c r="G38786" s="1"/>
      <c r="H38786" s="1"/>
    </row>
    <row r="38787">
      <c r="A38787" s="1"/>
      <c r="B38787" s="1"/>
      <c r="C38787" s="1"/>
      <c r="D38787" s="8"/>
      <c r="E38787" s="1"/>
      <c r="F38787" s="1"/>
      <c r="G38787" s="1"/>
      <c r="H38787" s="1"/>
    </row>
    <row r="38788">
      <c r="A38788" s="1"/>
      <c r="B38788" s="1"/>
      <c r="C38788" s="1"/>
      <c r="D38788" s="8"/>
      <c r="E38788" s="1"/>
      <c r="F38788" s="1"/>
      <c r="G38788" s="1"/>
      <c r="H38788" s="1"/>
    </row>
    <row r="38789">
      <c r="A38789" s="1"/>
      <c r="B38789" s="1"/>
      <c r="C38789" s="1"/>
      <c r="D38789" s="8"/>
      <c r="E38789" s="1"/>
      <c r="F38789" s="1"/>
      <c r="G38789" s="1"/>
      <c r="H38789" s="1"/>
    </row>
    <row r="38790">
      <c r="A38790" s="1"/>
      <c r="B38790" s="1"/>
      <c r="C38790" s="1"/>
      <c r="D38790" s="8"/>
      <c r="E38790" s="1"/>
      <c r="F38790" s="1"/>
      <c r="G38790" s="1"/>
      <c r="H38790" s="1"/>
    </row>
    <row r="38791">
      <c r="A38791" s="1"/>
      <c r="B38791" s="1"/>
      <c r="C38791" s="1"/>
      <c r="D38791" s="8"/>
      <c r="E38791" s="1"/>
      <c r="F38791" s="1"/>
      <c r="G38791" s="1"/>
      <c r="H38791" s="1"/>
    </row>
    <row r="38792">
      <c r="A38792" s="1"/>
      <c r="B38792" s="1"/>
      <c r="C38792" s="1"/>
      <c r="D38792" s="8"/>
      <c r="E38792" s="1"/>
      <c r="F38792" s="1"/>
      <c r="G38792" s="1"/>
      <c r="H38792" s="1"/>
    </row>
    <row r="38793">
      <c r="A38793" s="1"/>
      <c r="B38793" s="1"/>
      <c r="C38793" s="1"/>
      <c r="D38793" s="8"/>
      <c r="E38793" s="1"/>
      <c r="F38793" s="1"/>
      <c r="G38793" s="1"/>
      <c r="H38793" s="1"/>
    </row>
    <row r="38794">
      <c r="A38794" s="1"/>
      <c r="B38794" s="1"/>
      <c r="C38794" s="1"/>
      <c r="D38794" s="8"/>
      <c r="E38794" s="1"/>
      <c r="F38794" s="1"/>
      <c r="G38794" s="1"/>
      <c r="H38794" s="1"/>
    </row>
    <row r="38795">
      <c r="A38795" s="1"/>
      <c r="B38795" s="1"/>
      <c r="C38795" s="1"/>
      <c r="D38795" s="8"/>
      <c r="E38795" s="1"/>
      <c r="F38795" s="1"/>
      <c r="G38795" s="1"/>
      <c r="H38795" s="1"/>
    </row>
    <row r="38796">
      <c r="A38796" s="1"/>
      <c r="B38796" s="1"/>
      <c r="C38796" s="1"/>
      <c r="D38796" s="8"/>
      <c r="E38796" s="1"/>
      <c r="F38796" s="1"/>
      <c r="G38796" s="1"/>
      <c r="H38796" s="1"/>
    </row>
    <row r="38797">
      <c r="A38797" s="1"/>
      <c r="B38797" s="1"/>
      <c r="C38797" s="1"/>
      <c r="D38797" s="8"/>
      <c r="E38797" s="1"/>
      <c r="F38797" s="1"/>
      <c r="G38797" s="1"/>
      <c r="H38797" s="1"/>
    </row>
    <row r="38798">
      <c r="A38798" s="1"/>
      <c r="B38798" s="1"/>
      <c r="C38798" s="1"/>
      <c r="D38798" s="8"/>
      <c r="E38798" s="1"/>
      <c r="F38798" s="1"/>
      <c r="G38798" s="1"/>
      <c r="H38798" s="1"/>
    </row>
    <row r="38799">
      <c r="A38799" s="1"/>
      <c r="B38799" s="1"/>
      <c r="C38799" s="1"/>
      <c r="D38799" s="8"/>
      <c r="E38799" s="1"/>
      <c r="F38799" s="1"/>
      <c r="G38799" s="1"/>
      <c r="H38799" s="1"/>
    </row>
    <row r="38800">
      <c r="A38800" s="1"/>
      <c r="B38800" s="1"/>
      <c r="C38800" s="1"/>
      <c r="D38800" s="8"/>
      <c r="E38800" s="1"/>
      <c r="F38800" s="1"/>
      <c r="G38800" s="1"/>
      <c r="H38800" s="1"/>
    </row>
    <row r="38801">
      <c r="A38801" s="1"/>
      <c r="B38801" s="1"/>
      <c r="C38801" s="1"/>
      <c r="D38801" s="8"/>
      <c r="E38801" s="1"/>
      <c r="F38801" s="1"/>
      <c r="G38801" s="1"/>
      <c r="H38801" s="1"/>
    </row>
    <row r="38802">
      <c r="A38802" s="1"/>
      <c r="B38802" s="1"/>
      <c r="C38802" s="1"/>
      <c r="D38802" s="8"/>
      <c r="E38802" s="1"/>
      <c r="F38802" s="1"/>
      <c r="G38802" s="1"/>
      <c r="H38802" s="1"/>
    </row>
    <row r="38803">
      <c r="A38803" s="1"/>
      <c r="B38803" s="1"/>
      <c r="C38803" s="1"/>
      <c r="D38803" s="8"/>
      <c r="E38803" s="1"/>
      <c r="F38803" s="1"/>
      <c r="G38803" s="1"/>
      <c r="H38803" s="1"/>
    </row>
    <row r="38804">
      <c r="A38804" s="1"/>
      <c r="B38804" s="1"/>
      <c r="C38804" s="1"/>
      <c r="D38804" s="8"/>
      <c r="E38804" s="1"/>
      <c r="F38804" s="1"/>
      <c r="G38804" s="1"/>
      <c r="H38804" s="1"/>
    </row>
    <row r="38805">
      <c r="A38805" s="1"/>
      <c r="B38805" s="1"/>
      <c r="C38805" s="1"/>
      <c r="D38805" s="8"/>
      <c r="E38805" s="1"/>
      <c r="F38805" s="1"/>
      <c r="G38805" s="1"/>
      <c r="H38805" s="1"/>
    </row>
    <row r="38806">
      <c r="A38806" s="1"/>
      <c r="B38806" s="1"/>
      <c r="C38806" s="1"/>
      <c r="D38806" s="8"/>
      <c r="E38806" s="1"/>
      <c r="F38806" s="1"/>
      <c r="G38806" s="1"/>
      <c r="H38806" s="1"/>
    </row>
    <row r="38807">
      <c r="A38807" s="1"/>
      <c r="B38807" s="1"/>
      <c r="C38807" s="1"/>
      <c r="D38807" s="8"/>
      <c r="E38807" s="1"/>
      <c r="F38807" s="1"/>
      <c r="G38807" s="1"/>
      <c r="H38807" s="1"/>
    </row>
    <row r="38808">
      <c r="A38808" s="1"/>
      <c r="B38808" s="1"/>
      <c r="C38808" s="1"/>
      <c r="D38808" s="8"/>
      <c r="E38808" s="1"/>
      <c r="F38808" s="1"/>
      <c r="G38808" s="1"/>
      <c r="H38808" s="1"/>
    </row>
    <row r="38809">
      <c r="A38809" s="1"/>
      <c r="B38809" s="1"/>
      <c r="C38809" s="1"/>
      <c r="D38809" s="8"/>
      <c r="E38809" s="1"/>
      <c r="F38809" s="1"/>
      <c r="G38809" s="1"/>
      <c r="H38809" s="1"/>
    </row>
    <row r="38810">
      <c r="A38810" s="1"/>
      <c r="B38810" s="1"/>
      <c r="C38810" s="1"/>
      <c r="D38810" s="8"/>
      <c r="E38810" s="1"/>
      <c r="F38810" s="1"/>
      <c r="G38810" s="1"/>
      <c r="H38810" s="1"/>
    </row>
    <row r="38811">
      <c r="A38811" s="1"/>
      <c r="B38811" s="1"/>
      <c r="C38811" s="1"/>
      <c r="D38811" s="8"/>
      <c r="E38811" s="1"/>
      <c r="F38811" s="1"/>
      <c r="G38811" s="1"/>
      <c r="H38811" s="1"/>
    </row>
    <row r="38812">
      <c r="A38812" s="1"/>
      <c r="B38812" s="1"/>
      <c r="C38812" s="1"/>
      <c r="D38812" s="8"/>
      <c r="E38812" s="1"/>
      <c r="F38812" s="1"/>
      <c r="G38812" s="1"/>
      <c r="H38812" s="1"/>
    </row>
    <row r="38813">
      <c r="A38813" s="1"/>
      <c r="B38813" s="1"/>
      <c r="C38813" s="1"/>
      <c r="D38813" s="8"/>
      <c r="E38813" s="1"/>
      <c r="F38813" s="1"/>
      <c r="G38813" s="1"/>
      <c r="H38813" s="1"/>
    </row>
    <row r="38814">
      <c r="A38814" s="1"/>
      <c r="B38814" s="1"/>
      <c r="C38814" s="1"/>
      <c r="D38814" s="8"/>
      <c r="E38814" s="1"/>
      <c r="F38814" s="1"/>
      <c r="G38814" s="1"/>
      <c r="H38814" s="1"/>
    </row>
    <row r="38815">
      <c r="A38815" s="1"/>
      <c r="B38815" s="1"/>
      <c r="C38815" s="1"/>
      <c r="D38815" s="8"/>
      <c r="E38815" s="1"/>
      <c r="F38815" s="1"/>
      <c r="G38815" s="1"/>
      <c r="H38815" s="1"/>
    </row>
    <row r="38816">
      <c r="A38816" s="1"/>
      <c r="B38816" s="1"/>
      <c r="C38816" s="1"/>
      <c r="D38816" s="8"/>
      <c r="E38816" s="1"/>
      <c r="F38816" s="1"/>
      <c r="G38816" s="1"/>
      <c r="H38816" s="1"/>
    </row>
    <row r="38817">
      <c r="A38817" s="1"/>
      <c r="B38817" s="1"/>
      <c r="C38817" s="1"/>
      <c r="D38817" s="8"/>
      <c r="E38817" s="1"/>
      <c r="F38817" s="1"/>
      <c r="G38817" s="1"/>
      <c r="H38817" s="1"/>
    </row>
    <row r="38818">
      <c r="A38818" s="1"/>
      <c r="B38818" s="1"/>
      <c r="C38818" s="1"/>
      <c r="D38818" s="8"/>
      <c r="E38818" s="1"/>
      <c r="F38818" s="1"/>
      <c r="G38818" s="1"/>
      <c r="H38818" s="1"/>
    </row>
    <row r="38819">
      <c r="A38819" s="1"/>
      <c r="B38819" s="1"/>
      <c r="C38819" s="1"/>
      <c r="D38819" s="8"/>
      <c r="E38819" s="1"/>
      <c r="F38819" s="1"/>
      <c r="G38819" s="1"/>
      <c r="H38819" s="1"/>
    </row>
    <row r="38820">
      <c r="A38820" s="1"/>
      <c r="B38820" s="1"/>
      <c r="C38820" s="1"/>
      <c r="D38820" s="8"/>
      <c r="E38820" s="1"/>
      <c r="F38820" s="1"/>
      <c r="G38820" s="1"/>
      <c r="H38820" s="1"/>
    </row>
    <row r="38821">
      <c r="A38821" s="1"/>
      <c r="B38821" s="1"/>
      <c r="C38821" s="1"/>
      <c r="D38821" s="8"/>
      <c r="E38821" s="1"/>
      <c r="F38821" s="1"/>
      <c r="G38821" s="1"/>
      <c r="H38821" s="1"/>
    </row>
    <row r="38822">
      <c r="A38822" s="1"/>
      <c r="B38822" s="1"/>
      <c r="C38822" s="1"/>
      <c r="D38822" s="8"/>
      <c r="E38822" s="1"/>
      <c r="F38822" s="1"/>
      <c r="G38822" s="1"/>
      <c r="H38822" s="1"/>
    </row>
    <row r="38823">
      <c r="A38823" s="1"/>
      <c r="B38823" s="1"/>
      <c r="C38823" s="1"/>
      <c r="D38823" s="8"/>
      <c r="E38823" s="1"/>
      <c r="F38823" s="1"/>
      <c r="G38823" s="1"/>
      <c r="H38823" s="1"/>
    </row>
    <row r="38824">
      <c r="A38824" s="1"/>
      <c r="B38824" s="1"/>
      <c r="C38824" s="1"/>
      <c r="D38824" s="8"/>
      <c r="E38824" s="1"/>
      <c r="F38824" s="1"/>
      <c r="G38824" s="1"/>
      <c r="H38824" s="1"/>
    </row>
    <row r="38825">
      <c r="A38825" s="1"/>
      <c r="B38825" s="1"/>
      <c r="C38825" s="1"/>
      <c r="D38825" s="8"/>
      <c r="E38825" s="1"/>
      <c r="F38825" s="1"/>
      <c r="G38825" s="1"/>
      <c r="H38825" s="1"/>
    </row>
    <row r="38826">
      <c r="A38826" s="1"/>
      <c r="B38826" s="1"/>
      <c r="C38826" s="1"/>
      <c r="D38826" s="8"/>
      <c r="E38826" s="1"/>
      <c r="F38826" s="1"/>
      <c r="G38826" s="1"/>
      <c r="H38826" s="1"/>
    </row>
    <row r="38827">
      <c r="A38827" s="1"/>
      <c r="B38827" s="1"/>
      <c r="C38827" s="1"/>
      <c r="D38827" s="8"/>
      <c r="E38827" s="1"/>
      <c r="F38827" s="1"/>
      <c r="G38827" s="1"/>
      <c r="H38827" s="1"/>
    </row>
    <row r="38828">
      <c r="A38828" s="1"/>
      <c r="B38828" s="1"/>
      <c r="C38828" s="1"/>
      <c r="D38828" s="8"/>
      <c r="E38828" s="1"/>
      <c r="F38828" s="1"/>
      <c r="G38828" s="1"/>
      <c r="H38828" s="1"/>
    </row>
    <row r="38829">
      <c r="A38829" s="1"/>
      <c r="B38829" s="1"/>
      <c r="C38829" s="1"/>
      <c r="D38829" s="8"/>
      <c r="E38829" s="1"/>
      <c r="F38829" s="1"/>
      <c r="G38829" s="1"/>
      <c r="H38829" s="1"/>
    </row>
    <row r="38830">
      <c r="A38830" s="1"/>
      <c r="B38830" s="1"/>
      <c r="C38830" s="1"/>
      <c r="D38830" s="8"/>
      <c r="E38830" s="1"/>
      <c r="F38830" s="1"/>
      <c r="G38830" s="1"/>
      <c r="H38830" s="1"/>
    </row>
    <row r="38831">
      <c r="A38831" s="1"/>
      <c r="B38831" s="1"/>
      <c r="C38831" s="1"/>
      <c r="D38831" s="8"/>
      <c r="E38831" s="1"/>
      <c r="F38831" s="1"/>
      <c r="G38831" s="1"/>
      <c r="H38831" s="1"/>
    </row>
    <row r="38832">
      <c r="A38832" s="1"/>
      <c r="B38832" s="1"/>
      <c r="C38832" s="1"/>
      <c r="D38832" s="8"/>
      <c r="E38832" s="1"/>
      <c r="F38832" s="1"/>
      <c r="G38832" s="1"/>
      <c r="H38832" s="1"/>
    </row>
    <row r="38833">
      <c r="A38833" s="1"/>
      <c r="B38833" s="1"/>
      <c r="C38833" s="1"/>
      <c r="D38833" s="8"/>
      <c r="E38833" s="1"/>
      <c r="F38833" s="1"/>
      <c r="G38833" s="1"/>
      <c r="H38833" s="1"/>
    </row>
    <row r="38834">
      <c r="A38834" s="1"/>
      <c r="B38834" s="1"/>
      <c r="C38834" s="1"/>
      <c r="D38834" s="8"/>
      <c r="E38834" s="1"/>
      <c r="F38834" s="1"/>
      <c r="G38834" s="1"/>
      <c r="H38834" s="1"/>
    </row>
    <row r="38835">
      <c r="A38835" s="1"/>
      <c r="B38835" s="1"/>
      <c r="C38835" s="1"/>
      <c r="D38835" s="8"/>
      <c r="E38835" s="1"/>
      <c r="F38835" s="1"/>
      <c r="G38835" s="1"/>
      <c r="H38835" s="1"/>
    </row>
    <row r="38836">
      <c r="A38836" s="1"/>
      <c r="B38836" s="1"/>
      <c r="C38836" s="1"/>
      <c r="D38836" s="8"/>
      <c r="E38836" s="1"/>
      <c r="F38836" s="1"/>
      <c r="G38836" s="1"/>
      <c r="H38836" s="1"/>
    </row>
    <row r="38837">
      <c r="A38837" s="1"/>
      <c r="B38837" s="1"/>
      <c r="C38837" s="1"/>
      <c r="D38837" s="8"/>
      <c r="E38837" s="1"/>
      <c r="F38837" s="1"/>
      <c r="G38837" s="1"/>
      <c r="H38837" s="1"/>
    </row>
    <row r="38838">
      <c r="A38838" s="1"/>
      <c r="B38838" s="1"/>
      <c r="C38838" s="1"/>
      <c r="D38838" s="8"/>
      <c r="E38838" s="1"/>
      <c r="F38838" s="1"/>
      <c r="G38838" s="1"/>
      <c r="H38838" s="1"/>
    </row>
    <row r="38839">
      <c r="A38839" s="1"/>
      <c r="B38839" s="1"/>
      <c r="C38839" s="1"/>
      <c r="D38839" s="8"/>
      <c r="E38839" s="1"/>
      <c r="F38839" s="1"/>
      <c r="G38839" s="1"/>
      <c r="H38839" s="1"/>
    </row>
    <row r="38840">
      <c r="A38840" s="1"/>
      <c r="B38840" s="1"/>
      <c r="C38840" s="1"/>
      <c r="D38840" s="8"/>
      <c r="E38840" s="1"/>
      <c r="F38840" s="1"/>
      <c r="G38840" s="1"/>
      <c r="H38840" s="1"/>
    </row>
    <row r="38841">
      <c r="A38841" s="1"/>
      <c r="B38841" s="1"/>
      <c r="C38841" s="1"/>
      <c r="D38841" s="8"/>
      <c r="E38841" s="1"/>
      <c r="F38841" s="1"/>
      <c r="G38841" s="1"/>
      <c r="H38841" s="1"/>
    </row>
    <row r="38842">
      <c r="A38842" s="1"/>
      <c r="B38842" s="1"/>
      <c r="C38842" s="1"/>
      <c r="D38842" s="8"/>
      <c r="E38842" s="1"/>
      <c r="F38842" s="1"/>
      <c r="G38842" s="1"/>
      <c r="H38842" s="1"/>
    </row>
    <row r="38843">
      <c r="A38843" s="1"/>
      <c r="B38843" s="1"/>
      <c r="C38843" s="1"/>
      <c r="D38843" s="8"/>
      <c r="E38843" s="1"/>
      <c r="F38843" s="1"/>
      <c r="G38843" s="1"/>
      <c r="H38843" s="1"/>
    </row>
    <row r="38844">
      <c r="A38844" s="1"/>
      <c r="B38844" s="1"/>
      <c r="C38844" s="1"/>
      <c r="D38844" s="8"/>
      <c r="E38844" s="1"/>
      <c r="F38844" s="1"/>
      <c r="G38844" s="1"/>
      <c r="H38844" s="1"/>
    </row>
    <row r="38845">
      <c r="A38845" s="1"/>
      <c r="B38845" s="1"/>
      <c r="C38845" s="1"/>
      <c r="D38845" s="8"/>
      <c r="E38845" s="1"/>
      <c r="F38845" s="1"/>
      <c r="G38845" s="1"/>
      <c r="H38845" s="1"/>
    </row>
    <row r="38846">
      <c r="A38846" s="1"/>
      <c r="B38846" s="1"/>
      <c r="C38846" s="1"/>
      <c r="D38846" s="8"/>
      <c r="E38846" s="1"/>
      <c r="F38846" s="1"/>
      <c r="G38846" s="1"/>
      <c r="H38846" s="1"/>
    </row>
    <row r="38847">
      <c r="A38847" s="1"/>
      <c r="B38847" s="1"/>
      <c r="C38847" s="1"/>
      <c r="D38847" s="8"/>
      <c r="E38847" s="1"/>
      <c r="F38847" s="1"/>
      <c r="G38847" s="1"/>
      <c r="H38847" s="1"/>
    </row>
    <row r="38848">
      <c r="A38848" s="1"/>
      <c r="B38848" s="1"/>
      <c r="C38848" s="1"/>
      <c r="D38848" s="8"/>
      <c r="E38848" s="1"/>
      <c r="F38848" s="1"/>
      <c r="G38848" s="1"/>
      <c r="H38848" s="1"/>
    </row>
    <row r="38849">
      <c r="A38849" s="1"/>
      <c r="B38849" s="1"/>
      <c r="C38849" s="1"/>
      <c r="D38849" s="8"/>
      <c r="E38849" s="1"/>
      <c r="F38849" s="1"/>
      <c r="G38849" s="1"/>
      <c r="H38849" s="1"/>
    </row>
    <row r="38850">
      <c r="A38850" s="1"/>
      <c r="B38850" s="1"/>
      <c r="C38850" s="1"/>
      <c r="D38850" s="8"/>
      <c r="E38850" s="1"/>
      <c r="F38850" s="1"/>
      <c r="G38850" s="1"/>
      <c r="H38850" s="1"/>
    </row>
    <row r="38851">
      <c r="A38851" s="1"/>
      <c r="B38851" s="1"/>
      <c r="C38851" s="1"/>
      <c r="D38851" s="8"/>
      <c r="E38851" s="1"/>
      <c r="F38851" s="1"/>
      <c r="G38851" s="1"/>
      <c r="H38851" s="1"/>
    </row>
    <row r="38852">
      <c r="A38852" s="1"/>
      <c r="B38852" s="1"/>
      <c r="C38852" s="1"/>
      <c r="D38852" s="8"/>
      <c r="E38852" s="1"/>
      <c r="F38852" s="1"/>
      <c r="G38852" s="1"/>
      <c r="H38852" s="1"/>
    </row>
    <row r="38853">
      <c r="A38853" s="1"/>
      <c r="B38853" s="1"/>
      <c r="C38853" s="1"/>
      <c r="D38853" s="8"/>
      <c r="E38853" s="1"/>
      <c r="F38853" s="1"/>
      <c r="G38853" s="1"/>
      <c r="H38853" s="1"/>
    </row>
    <row r="38854">
      <c r="A38854" s="1"/>
      <c r="B38854" s="1"/>
      <c r="C38854" s="1"/>
      <c r="D38854" s="8"/>
      <c r="E38854" s="1"/>
      <c r="F38854" s="1"/>
      <c r="G38854" s="1"/>
      <c r="H38854" s="1"/>
    </row>
    <row r="38855">
      <c r="A38855" s="1"/>
      <c r="B38855" s="1"/>
      <c r="C38855" s="1"/>
      <c r="D38855" s="8"/>
      <c r="E38855" s="1"/>
      <c r="F38855" s="1"/>
      <c r="G38855" s="1"/>
      <c r="H38855" s="1"/>
    </row>
    <row r="38856">
      <c r="A38856" s="1"/>
      <c r="B38856" s="1"/>
      <c r="C38856" s="1"/>
      <c r="D38856" s="8"/>
      <c r="E38856" s="1"/>
      <c r="F38856" s="1"/>
      <c r="G38856" s="1"/>
      <c r="H38856" s="1"/>
    </row>
    <row r="38857">
      <c r="A38857" s="1"/>
      <c r="B38857" s="1"/>
      <c r="C38857" s="1"/>
      <c r="D38857" s="8"/>
      <c r="E38857" s="1"/>
      <c r="F38857" s="1"/>
      <c r="G38857" s="1"/>
      <c r="H38857" s="1"/>
    </row>
    <row r="38858">
      <c r="A38858" s="1"/>
      <c r="B38858" s="1"/>
      <c r="C38858" s="1"/>
      <c r="D38858" s="8"/>
      <c r="E38858" s="1"/>
      <c r="F38858" s="1"/>
      <c r="G38858" s="1"/>
      <c r="H38858" s="1"/>
    </row>
    <row r="38859">
      <c r="A38859" s="1"/>
      <c r="B38859" s="1"/>
      <c r="C38859" s="1"/>
      <c r="D38859" s="8"/>
      <c r="E38859" s="1"/>
      <c r="F38859" s="1"/>
      <c r="G38859" s="1"/>
      <c r="H38859" s="1"/>
    </row>
    <row r="38860">
      <c r="A38860" s="1"/>
      <c r="B38860" s="1"/>
      <c r="C38860" s="1"/>
      <c r="D38860" s="8"/>
      <c r="E38860" s="1"/>
      <c r="F38860" s="1"/>
      <c r="G38860" s="1"/>
      <c r="H38860" s="1"/>
    </row>
    <row r="38861">
      <c r="A38861" s="1"/>
      <c r="B38861" s="1"/>
      <c r="C38861" s="1"/>
      <c r="D38861" s="8"/>
      <c r="E38861" s="1"/>
      <c r="F38861" s="1"/>
      <c r="G38861" s="1"/>
      <c r="H38861" s="1"/>
    </row>
    <row r="38862">
      <c r="A38862" s="1"/>
      <c r="B38862" s="1"/>
      <c r="C38862" s="1"/>
      <c r="D38862" s="8"/>
      <c r="E38862" s="1"/>
      <c r="F38862" s="1"/>
      <c r="G38862" s="1"/>
      <c r="H38862" s="1"/>
    </row>
    <row r="38863">
      <c r="A38863" s="1"/>
      <c r="B38863" s="1"/>
      <c r="C38863" s="1"/>
      <c r="D38863" s="8"/>
      <c r="E38863" s="1"/>
      <c r="F38863" s="1"/>
      <c r="G38863" s="1"/>
      <c r="H38863" s="1"/>
    </row>
    <row r="38864">
      <c r="A38864" s="1"/>
      <c r="B38864" s="1"/>
      <c r="C38864" s="1"/>
      <c r="D38864" s="8"/>
      <c r="E38864" s="1"/>
      <c r="F38864" s="1"/>
      <c r="G38864" s="1"/>
      <c r="H38864" s="1"/>
    </row>
    <row r="38865">
      <c r="A38865" s="1"/>
      <c r="B38865" s="1"/>
      <c r="C38865" s="1"/>
      <c r="D38865" s="8"/>
      <c r="E38865" s="1"/>
      <c r="F38865" s="1"/>
      <c r="G38865" s="1"/>
      <c r="H38865" s="1"/>
    </row>
    <row r="38866">
      <c r="A38866" s="1"/>
      <c r="B38866" s="1"/>
      <c r="C38866" s="1"/>
      <c r="D38866" s="8"/>
      <c r="E38866" s="1"/>
      <c r="F38866" s="1"/>
      <c r="G38866" s="1"/>
      <c r="H38866" s="1"/>
    </row>
    <row r="38867">
      <c r="A38867" s="1"/>
      <c r="B38867" s="1"/>
      <c r="C38867" s="1"/>
      <c r="D38867" s="8"/>
      <c r="E38867" s="1"/>
      <c r="F38867" s="1"/>
      <c r="G38867" s="1"/>
      <c r="H38867" s="1"/>
    </row>
    <row r="38868">
      <c r="A38868" s="1"/>
      <c r="B38868" s="1"/>
      <c r="C38868" s="1"/>
      <c r="D38868" s="8"/>
      <c r="E38868" s="1"/>
      <c r="F38868" s="1"/>
      <c r="G38868" s="1"/>
      <c r="H38868" s="1"/>
    </row>
    <row r="38869">
      <c r="A38869" s="1"/>
      <c r="B38869" s="1"/>
      <c r="C38869" s="1"/>
      <c r="D38869" s="8"/>
      <c r="E38869" s="1"/>
      <c r="F38869" s="1"/>
      <c r="G38869" s="1"/>
      <c r="H38869" s="1"/>
    </row>
    <row r="38870">
      <c r="A38870" s="1"/>
      <c r="B38870" s="1"/>
      <c r="C38870" s="1"/>
      <c r="D38870" s="8"/>
      <c r="E38870" s="1"/>
      <c r="F38870" s="1"/>
      <c r="G38870" s="1"/>
      <c r="H38870" s="1"/>
    </row>
    <row r="38871">
      <c r="A38871" s="1"/>
      <c r="B38871" s="1"/>
      <c r="C38871" s="1"/>
      <c r="D38871" s="8"/>
      <c r="E38871" s="1"/>
      <c r="F38871" s="1"/>
      <c r="G38871" s="1"/>
      <c r="H38871" s="1"/>
    </row>
    <row r="38872">
      <c r="A38872" s="1"/>
      <c r="B38872" s="1"/>
      <c r="C38872" s="1"/>
      <c r="D38872" s="8"/>
      <c r="E38872" s="1"/>
      <c r="F38872" s="1"/>
      <c r="G38872" s="1"/>
      <c r="H38872" s="1"/>
    </row>
    <row r="38873">
      <c r="A38873" s="1"/>
      <c r="B38873" s="1"/>
      <c r="C38873" s="1"/>
      <c r="D38873" s="8"/>
      <c r="E38873" s="1"/>
      <c r="F38873" s="1"/>
      <c r="G38873" s="1"/>
      <c r="H38873" s="1"/>
    </row>
    <row r="38874">
      <c r="A38874" s="1"/>
      <c r="B38874" s="1"/>
      <c r="C38874" s="1"/>
      <c r="D38874" s="8"/>
      <c r="E38874" s="1"/>
      <c r="F38874" s="1"/>
      <c r="G38874" s="1"/>
      <c r="H38874" s="1"/>
    </row>
    <row r="38875">
      <c r="A38875" s="1"/>
      <c r="B38875" s="1"/>
      <c r="C38875" s="1"/>
      <c r="D38875" s="8"/>
      <c r="E38875" s="1"/>
      <c r="F38875" s="1"/>
      <c r="G38875" s="1"/>
      <c r="H38875" s="1"/>
    </row>
    <row r="38876">
      <c r="A38876" s="1"/>
      <c r="B38876" s="1"/>
      <c r="C38876" s="1"/>
      <c r="D38876" s="8"/>
      <c r="E38876" s="1"/>
      <c r="F38876" s="1"/>
      <c r="G38876" s="1"/>
      <c r="H38876" s="1"/>
    </row>
    <row r="38877">
      <c r="A38877" s="1"/>
      <c r="B38877" s="1"/>
      <c r="C38877" s="1"/>
      <c r="D38877" s="8"/>
      <c r="E38877" s="1"/>
      <c r="F38877" s="1"/>
      <c r="G38877" s="1"/>
      <c r="H38877" s="1"/>
    </row>
    <row r="38878">
      <c r="A38878" s="1"/>
      <c r="B38878" s="1"/>
      <c r="C38878" s="1"/>
      <c r="D38878" s="8"/>
      <c r="E38878" s="1"/>
      <c r="F38878" s="1"/>
      <c r="G38878" s="1"/>
      <c r="H38878" s="1"/>
    </row>
    <row r="38879">
      <c r="A38879" s="1"/>
      <c r="B38879" s="1"/>
      <c r="C38879" s="1"/>
      <c r="D38879" s="8"/>
      <c r="E38879" s="1"/>
      <c r="F38879" s="1"/>
      <c r="G38879" s="1"/>
      <c r="H38879" s="1"/>
    </row>
    <row r="38880">
      <c r="A38880" s="1"/>
      <c r="B38880" s="1"/>
      <c r="C38880" s="1"/>
      <c r="D38880" s="8"/>
      <c r="E38880" s="1"/>
      <c r="F38880" s="1"/>
      <c r="G38880" s="1"/>
      <c r="H38880" s="1"/>
    </row>
    <row r="38881">
      <c r="A38881" s="1"/>
      <c r="B38881" s="1"/>
      <c r="C38881" s="1"/>
      <c r="D38881" s="8"/>
      <c r="E38881" s="1"/>
      <c r="F38881" s="1"/>
      <c r="G38881" s="1"/>
      <c r="H38881" s="1"/>
    </row>
    <row r="38882">
      <c r="A38882" s="1"/>
      <c r="B38882" s="1"/>
      <c r="C38882" s="1"/>
      <c r="D38882" s="8"/>
      <c r="E38882" s="1"/>
      <c r="F38882" s="1"/>
      <c r="G38882" s="1"/>
      <c r="H38882" s="1"/>
    </row>
    <row r="38883">
      <c r="A38883" s="1"/>
      <c r="B38883" s="1"/>
      <c r="C38883" s="1"/>
      <c r="D38883" s="8"/>
      <c r="E38883" s="1"/>
      <c r="F38883" s="1"/>
      <c r="G38883" s="1"/>
      <c r="H38883" s="1"/>
    </row>
    <row r="38884">
      <c r="A38884" s="1"/>
      <c r="B38884" s="1"/>
      <c r="C38884" s="1"/>
      <c r="D38884" s="8"/>
      <c r="E38884" s="1"/>
      <c r="F38884" s="1"/>
      <c r="G38884" s="1"/>
      <c r="H38884" s="1"/>
    </row>
    <row r="38885">
      <c r="A38885" s="1"/>
      <c r="B38885" s="1"/>
      <c r="C38885" s="1"/>
      <c r="D38885" s="8"/>
      <c r="E38885" s="1"/>
      <c r="F38885" s="1"/>
      <c r="G38885" s="1"/>
      <c r="H38885" s="1"/>
    </row>
    <row r="38886">
      <c r="A38886" s="1"/>
      <c r="B38886" s="1"/>
      <c r="C38886" s="1"/>
      <c r="D38886" s="8"/>
      <c r="E38886" s="1"/>
      <c r="F38886" s="1"/>
      <c r="G38886" s="1"/>
      <c r="H38886" s="1"/>
    </row>
    <row r="38887">
      <c r="A38887" s="1"/>
      <c r="B38887" s="1"/>
      <c r="C38887" s="1"/>
      <c r="D38887" s="8"/>
      <c r="E38887" s="1"/>
      <c r="F38887" s="1"/>
      <c r="G38887" s="1"/>
      <c r="H38887" s="1"/>
    </row>
    <row r="38888">
      <c r="A38888" s="1"/>
      <c r="B38888" s="1"/>
      <c r="C38888" s="1"/>
      <c r="D38888" s="8"/>
      <c r="E38888" s="1"/>
      <c r="F38888" s="1"/>
      <c r="G38888" s="1"/>
      <c r="H38888" s="1"/>
    </row>
    <row r="38889">
      <c r="A38889" s="1"/>
      <c r="B38889" s="1"/>
      <c r="C38889" s="1"/>
      <c r="D38889" s="8"/>
      <c r="E38889" s="1"/>
      <c r="F38889" s="1"/>
      <c r="G38889" s="1"/>
      <c r="H38889" s="1"/>
    </row>
    <row r="38890">
      <c r="A38890" s="1"/>
      <c r="B38890" s="1"/>
      <c r="C38890" s="1"/>
      <c r="D38890" s="8"/>
      <c r="E38890" s="1"/>
      <c r="F38890" s="1"/>
      <c r="G38890" s="1"/>
      <c r="H38890" s="1"/>
    </row>
    <row r="38891">
      <c r="A38891" s="1"/>
      <c r="B38891" s="1"/>
      <c r="C38891" s="1"/>
      <c r="D38891" s="8"/>
      <c r="E38891" s="1"/>
      <c r="F38891" s="1"/>
      <c r="G38891" s="1"/>
      <c r="H38891" s="1"/>
    </row>
    <row r="38892">
      <c r="A38892" s="1"/>
      <c r="B38892" s="1"/>
      <c r="C38892" s="1"/>
      <c r="D38892" s="8"/>
      <c r="E38892" s="1"/>
      <c r="F38892" s="1"/>
      <c r="G38892" s="1"/>
      <c r="H38892" s="1"/>
    </row>
    <row r="38893">
      <c r="A38893" s="1"/>
      <c r="B38893" s="1"/>
      <c r="C38893" s="1"/>
      <c r="D38893" s="8"/>
      <c r="E38893" s="1"/>
      <c r="F38893" s="1"/>
      <c r="G38893" s="1"/>
      <c r="H38893" s="1"/>
    </row>
    <row r="38894">
      <c r="A38894" s="1"/>
      <c r="B38894" s="1"/>
      <c r="C38894" s="1"/>
      <c r="D38894" s="8"/>
      <c r="E38894" s="1"/>
      <c r="F38894" s="1"/>
      <c r="G38894" s="1"/>
      <c r="H38894" s="1"/>
    </row>
    <row r="38895">
      <c r="A38895" s="1"/>
      <c r="B38895" s="1"/>
      <c r="C38895" s="1"/>
      <c r="D38895" s="8"/>
      <c r="E38895" s="1"/>
      <c r="F38895" s="1"/>
      <c r="G38895" s="1"/>
      <c r="H38895" s="1"/>
    </row>
    <row r="38896">
      <c r="A38896" s="1"/>
      <c r="B38896" s="1"/>
      <c r="C38896" s="1"/>
      <c r="D38896" s="8"/>
      <c r="E38896" s="1"/>
      <c r="F38896" s="1"/>
      <c r="G38896" s="1"/>
      <c r="H38896" s="1"/>
    </row>
    <row r="38897">
      <c r="A38897" s="1"/>
      <c r="B38897" s="1"/>
      <c r="C38897" s="1"/>
      <c r="D38897" s="8"/>
      <c r="E38897" s="1"/>
      <c r="F38897" s="1"/>
      <c r="G38897" s="1"/>
      <c r="H38897" s="1"/>
    </row>
    <row r="38898">
      <c r="A38898" s="1"/>
      <c r="B38898" s="1"/>
      <c r="C38898" s="1"/>
      <c r="D38898" s="8"/>
      <c r="E38898" s="1"/>
      <c r="F38898" s="1"/>
      <c r="G38898" s="1"/>
      <c r="H38898" s="1"/>
    </row>
    <row r="38899">
      <c r="A38899" s="1"/>
      <c r="B38899" s="1"/>
      <c r="C38899" s="1"/>
      <c r="D38899" s="8"/>
      <c r="E38899" s="1"/>
      <c r="F38899" s="1"/>
      <c r="G38899" s="1"/>
      <c r="H38899" s="1"/>
    </row>
    <row r="38900">
      <c r="A38900" s="1"/>
      <c r="B38900" s="1"/>
      <c r="C38900" s="1"/>
      <c r="D38900" s="8"/>
      <c r="E38900" s="1"/>
      <c r="F38900" s="1"/>
      <c r="G38900" s="1"/>
      <c r="H38900" s="1"/>
    </row>
    <row r="38901">
      <c r="A38901" s="1"/>
      <c r="B38901" s="1"/>
      <c r="C38901" s="1"/>
      <c r="D38901" s="8"/>
      <c r="E38901" s="1"/>
      <c r="F38901" s="1"/>
      <c r="G38901" s="1"/>
      <c r="H38901" s="1"/>
    </row>
    <row r="38902">
      <c r="A38902" s="1"/>
      <c r="B38902" s="1"/>
      <c r="C38902" s="1"/>
      <c r="D38902" s="8"/>
      <c r="E38902" s="1"/>
      <c r="F38902" s="1"/>
      <c r="G38902" s="1"/>
      <c r="H38902" s="1"/>
    </row>
    <row r="38903">
      <c r="A38903" s="1"/>
      <c r="B38903" s="1"/>
      <c r="C38903" s="1"/>
      <c r="D38903" s="8"/>
      <c r="E38903" s="1"/>
      <c r="F38903" s="1"/>
      <c r="G38903" s="1"/>
      <c r="H38903" s="1"/>
    </row>
    <row r="38904">
      <c r="A38904" s="1"/>
      <c r="B38904" s="1"/>
      <c r="C38904" s="1"/>
      <c r="D38904" s="8"/>
      <c r="E38904" s="1"/>
      <c r="F38904" s="1"/>
      <c r="G38904" s="1"/>
      <c r="H38904" s="1"/>
    </row>
    <row r="38905">
      <c r="A38905" s="1"/>
      <c r="B38905" s="1"/>
      <c r="C38905" s="1"/>
      <c r="D38905" s="8"/>
      <c r="E38905" s="1"/>
      <c r="F38905" s="1"/>
      <c r="G38905" s="1"/>
      <c r="H38905" s="1"/>
    </row>
    <row r="38906">
      <c r="A38906" s="1"/>
      <c r="B38906" s="1"/>
      <c r="C38906" s="1"/>
      <c r="D38906" s="8"/>
      <c r="E38906" s="1"/>
      <c r="F38906" s="1"/>
      <c r="G38906" s="1"/>
      <c r="H38906" s="1"/>
    </row>
    <row r="38907">
      <c r="A38907" s="1"/>
      <c r="B38907" s="1"/>
      <c r="C38907" s="1"/>
      <c r="D38907" s="8"/>
      <c r="E38907" s="1"/>
      <c r="F38907" s="1"/>
      <c r="G38907" s="1"/>
      <c r="H38907" s="1"/>
    </row>
    <row r="38908">
      <c r="A38908" s="1"/>
      <c r="B38908" s="1"/>
      <c r="C38908" s="1"/>
      <c r="D38908" s="8"/>
      <c r="E38908" s="1"/>
      <c r="F38908" s="1"/>
      <c r="G38908" s="1"/>
      <c r="H38908" s="1"/>
    </row>
    <row r="38909">
      <c r="A38909" s="1"/>
      <c r="B38909" s="1"/>
      <c r="C38909" s="1"/>
      <c r="D38909" s="8"/>
      <c r="E38909" s="1"/>
      <c r="F38909" s="1"/>
      <c r="G38909" s="1"/>
      <c r="H38909" s="1"/>
    </row>
    <row r="38910">
      <c r="A38910" s="1"/>
      <c r="B38910" s="1"/>
      <c r="C38910" s="1"/>
      <c r="D38910" s="8"/>
      <c r="E38910" s="1"/>
      <c r="F38910" s="1"/>
      <c r="G38910" s="1"/>
      <c r="H38910" s="1"/>
    </row>
    <row r="38911">
      <c r="A38911" s="1"/>
      <c r="B38911" s="1"/>
      <c r="C38911" s="1"/>
      <c r="D38911" s="8"/>
      <c r="E38911" s="1"/>
      <c r="F38911" s="1"/>
      <c r="G38911" s="1"/>
      <c r="H38911" s="1"/>
    </row>
    <row r="38912">
      <c r="A38912" s="1"/>
      <c r="B38912" s="1"/>
      <c r="C38912" s="1"/>
      <c r="D38912" s="8"/>
      <c r="E38912" s="1"/>
      <c r="F38912" s="1"/>
      <c r="G38912" s="1"/>
      <c r="H38912" s="1"/>
    </row>
    <row r="38913">
      <c r="A38913" s="1"/>
      <c r="B38913" s="1"/>
      <c r="C38913" s="1"/>
      <c r="D38913" s="8"/>
      <c r="E38913" s="1"/>
      <c r="F38913" s="1"/>
      <c r="G38913" s="1"/>
      <c r="H38913" s="1"/>
    </row>
    <row r="38914">
      <c r="A38914" s="1"/>
      <c r="B38914" s="1"/>
      <c r="C38914" s="1"/>
      <c r="D38914" s="8"/>
      <c r="E38914" s="1"/>
      <c r="F38914" s="1"/>
      <c r="G38914" s="1"/>
      <c r="H38914" s="1"/>
    </row>
    <row r="38915">
      <c r="A38915" s="1"/>
      <c r="B38915" s="1"/>
      <c r="C38915" s="1"/>
      <c r="D38915" s="8"/>
      <c r="E38915" s="1"/>
      <c r="F38915" s="1"/>
      <c r="G38915" s="1"/>
      <c r="H38915" s="1"/>
    </row>
    <row r="38916">
      <c r="A38916" s="1"/>
      <c r="B38916" s="1"/>
      <c r="C38916" s="1"/>
      <c r="D38916" s="8"/>
      <c r="E38916" s="1"/>
      <c r="F38916" s="1"/>
      <c r="G38916" s="1"/>
      <c r="H38916" s="1"/>
    </row>
    <row r="38917">
      <c r="A38917" s="1"/>
      <c r="B38917" s="1"/>
      <c r="C38917" s="1"/>
      <c r="D38917" s="8"/>
      <c r="E38917" s="1"/>
      <c r="F38917" s="1"/>
      <c r="G38917" s="1"/>
      <c r="H38917" s="1"/>
    </row>
    <row r="38918">
      <c r="A38918" s="1"/>
      <c r="B38918" s="1"/>
      <c r="C38918" s="1"/>
      <c r="D38918" s="8"/>
      <c r="E38918" s="1"/>
      <c r="F38918" s="1"/>
      <c r="G38918" s="1"/>
      <c r="H38918" s="1"/>
    </row>
    <row r="38919">
      <c r="A38919" s="1"/>
      <c r="B38919" s="1"/>
      <c r="C38919" s="1"/>
      <c r="D38919" s="8"/>
      <c r="E38919" s="1"/>
      <c r="F38919" s="1"/>
      <c r="G38919" s="1"/>
      <c r="H38919" s="1"/>
    </row>
    <row r="38920">
      <c r="A38920" s="1"/>
      <c r="B38920" s="1"/>
      <c r="C38920" s="1"/>
      <c r="D38920" s="8"/>
      <c r="E38920" s="1"/>
      <c r="F38920" s="1"/>
      <c r="G38920" s="1"/>
      <c r="H38920" s="1"/>
    </row>
    <row r="38921">
      <c r="A38921" s="1"/>
      <c r="B38921" s="1"/>
      <c r="C38921" s="1"/>
      <c r="D38921" s="8"/>
      <c r="E38921" s="1"/>
      <c r="F38921" s="1"/>
      <c r="G38921" s="1"/>
      <c r="H38921" s="1"/>
    </row>
    <row r="38922">
      <c r="A38922" s="1"/>
      <c r="B38922" s="1"/>
      <c r="C38922" s="1"/>
      <c r="D38922" s="8"/>
      <c r="E38922" s="1"/>
      <c r="F38922" s="1"/>
      <c r="G38922" s="1"/>
      <c r="H38922" s="1"/>
    </row>
    <row r="38923">
      <c r="A38923" s="1"/>
      <c r="B38923" s="1"/>
      <c r="C38923" s="1"/>
      <c r="D38923" s="8"/>
      <c r="E38923" s="1"/>
      <c r="F38923" s="1"/>
      <c r="G38923" s="1"/>
      <c r="H38923" s="1"/>
    </row>
    <row r="38924">
      <c r="A38924" s="1"/>
      <c r="B38924" s="1"/>
      <c r="C38924" s="1"/>
      <c r="D38924" s="8"/>
      <c r="E38924" s="1"/>
      <c r="F38924" s="1"/>
      <c r="G38924" s="1"/>
      <c r="H38924" s="1"/>
    </row>
    <row r="38925">
      <c r="A38925" s="1"/>
      <c r="B38925" s="1"/>
      <c r="C38925" s="1"/>
      <c r="D38925" s="8"/>
      <c r="E38925" s="1"/>
      <c r="F38925" s="1"/>
      <c r="G38925" s="1"/>
      <c r="H38925" s="1"/>
    </row>
    <row r="38926">
      <c r="A38926" s="1"/>
      <c r="B38926" s="1"/>
      <c r="C38926" s="1"/>
      <c r="D38926" s="8"/>
      <c r="E38926" s="1"/>
      <c r="F38926" s="1"/>
      <c r="G38926" s="1"/>
      <c r="H38926" s="1"/>
    </row>
    <row r="38927">
      <c r="A38927" s="1"/>
      <c r="B38927" s="1"/>
      <c r="C38927" s="1"/>
      <c r="D38927" s="8"/>
      <c r="E38927" s="1"/>
      <c r="F38927" s="1"/>
      <c r="G38927" s="1"/>
      <c r="H38927" s="1"/>
    </row>
    <row r="38928">
      <c r="A38928" s="1"/>
      <c r="B38928" s="1"/>
      <c r="C38928" s="1"/>
      <c r="D38928" s="8"/>
      <c r="E38928" s="1"/>
      <c r="F38928" s="1"/>
      <c r="G38928" s="1"/>
      <c r="H38928" s="1"/>
    </row>
    <row r="38929">
      <c r="A38929" s="1"/>
      <c r="B38929" s="1"/>
      <c r="C38929" s="1"/>
      <c r="D38929" s="8"/>
      <c r="E38929" s="1"/>
      <c r="F38929" s="1"/>
      <c r="G38929" s="1"/>
      <c r="H38929" s="1"/>
    </row>
    <row r="38930">
      <c r="A38930" s="1"/>
      <c r="B38930" s="1"/>
      <c r="C38930" s="1"/>
      <c r="D38930" s="8"/>
      <c r="E38930" s="1"/>
      <c r="F38930" s="1"/>
      <c r="G38930" s="1"/>
      <c r="H38930" s="1"/>
    </row>
    <row r="38931">
      <c r="A38931" s="1"/>
      <c r="B38931" s="1"/>
      <c r="C38931" s="1"/>
      <c r="D38931" s="8"/>
      <c r="E38931" s="1"/>
      <c r="F38931" s="1"/>
      <c r="G38931" s="1"/>
      <c r="H38931" s="1"/>
    </row>
    <row r="38932">
      <c r="A38932" s="1"/>
      <c r="B38932" s="1"/>
      <c r="C38932" s="1"/>
      <c r="D38932" s="8"/>
      <c r="E38932" s="1"/>
      <c r="F38932" s="1"/>
      <c r="G38932" s="1"/>
      <c r="H38932" s="1"/>
    </row>
    <row r="38933">
      <c r="A38933" s="1"/>
      <c r="B38933" s="1"/>
      <c r="C38933" s="1"/>
      <c r="D38933" s="8"/>
      <c r="E38933" s="1"/>
      <c r="F38933" s="1"/>
      <c r="G38933" s="1"/>
      <c r="H38933" s="1"/>
    </row>
    <row r="38934">
      <c r="A38934" s="1"/>
      <c r="B38934" s="1"/>
      <c r="C38934" s="1"/>
      <c r="D38934" s="8"/>
      <c r="E38934" s="1"/>
      <c r="F38934" s="1"/>
      <c r="G38934" s="1"/>
      <c r="H38934" s="1"/>
    </row>
    <row r="38935">
      <c r="A38935" s="1"/>
      <c r="B38935" s="1"/>
      <c r="C38935" s="1"/>
      <c r="D38935" s="8"/>
      <c r="E38935" s="1"/>
      <c r="F38935" s="1"/>
      <c r="G38935" s="1"/>
      <c r="H38935" s="1"/>
    </row>
    <row r="38936">
      <c r="A38936" s="1"/>
      <c r="B38936" s="1"/>
      <c r="C38936" s="1"/>
      <c r="D38936" s="8"/>
      <c r="E38936" s="1"/>
      <c r="F38936" s="1"/>
      <c r="G38936" s="1"/>
      <c r="H38936" s="1"/>
    </row>
    <row r="38937">
      <c r="A38937" s="1"/>
      <c r="B38937" s="1"/>
      <c r="C38937" s="1"/>
      <c r="D38937" s="8"/>
      <c r="E38937" s="1"/>
      <c r="F38937" s="1"/>
      <c r="G38937" s="1"/>
      <c r="H38937" s="1"/>
    </row>
    <row r="38938">
      <c r="A38938" s="1"/>
      <c r="B38938" s="1"/>
      <c r="C38938" s="1"/>
      <c r="D38938" s="8"/>
      <c r="E38938" s="1"/>
      <c r="F38938" s="1"/>
      <c r="G38938" s="1"/>
      <c r="H38938" s="1"/>
    </row>
    <row r="38939">
      <c r="A38939" s="1"/>
      <c r="B38939" s="1"/>
      <c r="C38939" s="1"/>
      <c r="D38939" s="8"/>
      <c r="E38939" s="1"/>
      <c r="F38939" s="1"/>
      <c r="G38939" s="1"/>
      <c r="H38939" s="1"/>
    </row>
    <row r="38940">
      <c r="A38940" s="1"/>
      <c r="B38940" s="1"/>
      <c r="C38940" s="1"/>
      <c r="D38940" s="8"/>
      <c r="E38940" s="1"/>
      <c r="F38940" s="1"/>
      <c r="G38940" s="1"/>
      <c r="H38940" s="1"/>
    </row>
    <row r="38941">
      <c r="A38941" s="1"/>
      <c r="B38941" s="1"/>
      <c r="C38941" s="1"/>
      <c r="D38941" s="8"/>
      <c r="E38941" s="1"/>
      <c r="F38941" s="1"/>
      <c r="G38941" s="1"/>
      <c r="H38941" s="1"/>
    </row>
    <row r="38942">
      <c r="A38942" s="1"/>
      <c r="B38942" s="1"/>
      <c r="C38942" s="1"/>
      <c r="D38942" s="8"/>
      <c r="E38942" s="1"/>
      <c r="F38942" s="1"/>
      <c r="G38942" s="1"/>
      <c r="H38942" s="1"/>
    </row>
    <row r="38943">
      <c r="A38943" s="1"/>
      <c r="B38943" s="1"/>
      <c r="C38943" s="1"/>
      <c r="D38943" s="8"/>
      <c r="E38943" s="1"/>
      <c r="F38943" s="1"/>
      <c r="G38943" s="1"/>
      <c r="H38943" s="1"/>
    </row>
    <row r="38944">
      <c r="A38944" s="1"/>
      <c r="B38944" s="1"/>
      <c r="C38944" s="1"/>
      <c r="D38944" s="8"/>
      <c r="E38944" s="1"/>
      <c r="F38944" s="1"/>
      <c r="G38944" s="1"/>
      <c r="H38944" s="1"/>
    </row>
    <row r="38945">
      <c r="A38945" s="1"/>
      <c r="B38945" s="1"/>
      <c r="C38945" s="1"/>
      <c r="D38945" s="8"/>
      <c r="E38945" s="1"/>
      <c r="F38945" s="1"/>
      <c r="G38945" s="1"/>
      <c r="H38945" s="1"/>
    </row>
    <row r="38946">
      <c r="A38946" s="1"/>
      <c r="B38946" s="1"/>
      <c r="C38946" s="1"/>
      <c r="D38946" s="8"/>
      <c r="E38946" s="1"/>
      <c r="F38946" s="1"/>
      <c r="G38946" s="1"/>
      <c r="H38946" s="1"/>
    </row>
    <row r="38947">
      <c r="A38947" s="1"/>
      <c r="B38947" s="1"/>
      <c r="C38947" s="1"/>
      <c r="D38947" s="8"/>
      <c r="E38947" s="1"/>
      <c r="F38947" s="1"/>
      <c r="G38947" s="1"/>
      <c r="H38947" s="1"/>
    </row>
    <row r="38948">
      <c r="A38948" s="1"/>
      <c r="B38948" s="1"/>
      <c r="C38948" s="1"/>
      <c r="D38948" s="8"/>
      <c r="E38948" s="1"/>
      <c r="F38948" s="1"/>
      <c r="G38948" s="1"/>
      <c r="H38948" s="1"/>
    </row>
    <row r="38949">
      <c r="A38949" s="1"/>
      <c r="B38949" s="1"/>
      <c r="C38949" s="1"/>
      <c r="D38949" s="8"/>
      <c r="E38949" s="1"/>
      <c r="F38949" s="1"/>
      <c r="G38949" s="1"/>
      <c r="H38949" s="1"/>
    </row>
    <row r="38950">
      <c r="A38950" s="1"/>
      <c r="B38950" s="1"/>
      <c r="C38950" s="1"/>
      <c r="D38950" s="8"/>
      <c r="E38950" s="1"/>
      <c r="F38950" s="1"/>
      <c r="G38950" s="1"/>
      <c r="H38950" s="1"/>
    </row>
    <row r="38951">
      <c r="A38951" s="1"/>
      <c r="B38951" s="1"/>
      <c r="C38951" s="1"/>
      <c r="D38951" s="8"/>
      <c r="E38951" s="1"/>
      <c r="F38951" s="1"/>
      <c r="G38951" s="1"/>
      <c r="H38951" s="1"/>
    </row>
    <row r="38952">
      <c r="A38952" s="1"/>
      <c r="B38952" s="1"/>
      <c r="C38952" s="1"/>
      <c r="D38952" s="8"/>
      <c r="E38952" s="1"/>
      <c r="F38952" s="1"/>
      <c r="G38952" s="1"/>
      <c r="H38952" s="1"/>
    </row>
    <row r="38953">
      <c r="A38953" s="1"/>
      <c r="B38953" s="1"/>
      <c r="C38953" s="1"/>
      <c r="D38953" s="8"/>
      <c r="E38953" s="1"/>
      <c r="F38953" s="1"/>
      <c r="G38953" s="1"/>
      <c r="H38953" s="1"/>
    </row>
    <row r="38954">
      <c r="A38954" s="1"/>
      <c r="B38954" s="1"/>
      <c r="C38954" s="1"/>
      <c r="D38954" s="8"/>
      <c r="E38954" s="1"/>
      <c r="F38954" s="1"/>
      <c r="G38954" s="1"/>
      <c r="H38954" s="1"/>
    </row>
    <row r="38955">
      <c r="A38955" s="1"/>
      <c r="B38955" s="1"/>
      <c r="C38955" s="1"/>
      <c r="D38955" s="8"/>
      <c r="E38955" s="1"/>
      <c r="F38955" s="1"/>
      <c r="G38955" s="1"/>
      <c r="H38955" s="1"/>
    </row>
    <row r="38956">
      <c r="A38956" s="1"/>
      <c r="B38956" s="1"/>
      <c r="C38956" s="1"/>
      <c r="D38956" s="8"/>
      <c r="E38956" s="1"/>
      <c r="F38956" s="1"/>
      <c r="G38956" s="1"/>
      <c r="H38956" s="1"/>
    </row>
    <row r="38957">
      <c r="A38957" s="1"/>
      <c r="B38957" s="1"/>
      <c r="C38957" s="1"/>
      <c r="D38957" s="8"/>
      <c r="E38957" s="1"/>
      <c r="F38957" s="1"/>
      <c r="G38957" s="1"/>
      <c r="H38957" s="1"/>
    </row>
    <row r="38958">
      <c r="A38958" s="1"/>
      <c r="B38958" s="1"/>
      <c r="C38958" s="1"/>
      <c r="D38958" s="8"/>
      <c r="E38958" s="1"/>
      <c r="F38958" s="1"/>
      <c r="G38958" s="1"/>
      <c r="H38958" s="1"/>
    </row>
    <row r="38959">
      <c r="A38959" s="1"/>
      <c r="B38959" s="1"/>
      <c r="C38959" s="1"/>
      <c r="D38959" s="8"/>
      <c r="E38959" s="1"/>
      <c r="F38959" s="1"/>
      <c r="G38959" s="1"/>
      <c r="H38959" s="1"/>
    </row>
    <row r="38960">
      <c r="A38960" s="1"/>
      <c r="B38960" s="1"/>
      <c r="C38960" s="1"/>
      <c r="D38960" s="8"/>
      <c r="E38960" s="1"/>
      <c r="F38960" s="1"/>
      <c r="G38960" s="1"/>
      <c r="H38960" s="1"/>
    </row>
    <row r="38961">
      <c r="A38961" s="1"/>
      <c r="B38961" s="1"/>
      <c r="C38961" s="1"/>
      <c r="D38961" s="8"/>
      <c r="E38961" s="1"/>
      <c r="F38961" s="1"/>
      <c r="G38961" s="1"/>
      <c r="H38961" s="1"/>
    </row>
    <row r="38962">
      <c r="A38962" s="1"/>
      <c r="B38962" s="1"/>
      <c r="C38962" s="1"/>
      <c r="D38962" s="8"/>
      <c r="E38962" s="1"/>
      <c r="F38962" s="1"/>
      <c r="G38962" s="1"/>
      <c r="H38962" s="1"/>
    </row>
    <row r="38963">
      <c r="A38963" s="1"/>
      <c r="B38963" s="1"/>
      <c r="C38963" s="1"/>
      <c r="D38963" s="8"/>
      <c r="E38963" s="1"/>
      <c r="F38963" s="1"/>
      <c r="G38963" s="1"/>
      <c r="H38963" s="1"/>
    </row>
    <row r="38964">
      <c r="A38964" s="1"/>
      <c r="B38964" s="1"/>
      <c r="C38964" s="1"/>
      <c r="D38964" s="8"/>
      <c r="E38964" s="1"/>
      <c r="F38964" s="1"/>
      <c r="G38964" s="1"/>
      <c r="H38964" s="1"/>
    </row>
    <row r="38965">
      <c r="A38965" s="1"/>
      <c r="B38965" s="1"/>
      <c r="C38965" s="1"/>
      <c r="D38965" s="8"/>
      <c r="E38965" s="1"/>
      <c r="F38965" s="1"/>
      <c r="G38965" s="1"/>
      <c r="H38965" s="1"/>
    </row>
    <row r="38966">
      <c r="A38966" s="1"/>
      <c r="B38966" s="1"/>
      <c r="C38966" s="1"/>
      <c r="D38966" s="8"/>
      <c r="E38966" s="1"/>
      <c r="F38966" s="1"/>
      <c r="G38966" s="1"/>
      <c r="H38966" s="1"/>
    </row>
    <row r="38967">
      <c r="A38967" s="1"/>
      <c r="B38967" s="1"/>
      <c r="C38967" s="1"/>
      <c r="D38967" s="8"/>
      <c r="E38967" s="1"/>
      <c r="F38967" s="1"/>
      <c r="G38967" s="1"/>
      <c r="H38967" s="1"/>
    </row>
    <row r="38968">
      <c r="A38968" s="1"/>
      <c r="B38968" s="1"/>
      <c r="C38968" s="1"/>
      <c r="D38968" s="8"/>
      <c r="E38968" s="1"/>
      <c r="F38968" s="1"/>
      <c r="G38968" s="1"/>
      <c r="H38968" s="1"/>
    </row>
    <row r="38969">
      <c r="A38969" s="1"/>
      <c r="B38969" s="1"/>
      <c r="C38969" s="1"/>
      <c r="D38969" s="8"/>
      <c r="E38969" s="1"/>
      <c r="F38969" s="1"/>
      <c r="G38969" s="1"/>
      <c r="H38969" s="1"/>
    </row>
    <row r="38970">
      <c r="A38970" s="1"/>
      <c r="B38970" s="1"/>
      <c r="C38970" s="1"/>
      <c r="D38970" s="8"/>
      <c r="E38970" s="1"/>
      <c r="F38970" s="1"/>
      <c r="G38970" s="1"/>
      <c r="H38970" s="1"/>
    </row>
    <row r="38971">
      <c r="A38971" s="1"/>
      <c r="B38971" s="1"/>
      <c r="C38971" s="1"/>
      <c r="D38971" s="8"/>
      <c r="E38971" s="1"/>
      <c r="F38971" s="1"/>
      <c r="G38971" s="1"/>
      <c r="H38971" s="1"/>
    </row>
    <row r="38972">
      <c r="A38972" s="1"/>
      <c r="B38972" s="1"/>
      <c r="C38972" s="1"/>
      <c r="D38972" s="8"/>
      <c r="E38972" s="1"/>
      <c r="F38972" s="1"/>
      <c r="G38972" s="1"/>
      <c r="H38972" s="1"/>
    </row>
    <row r="38973">
      <c r="A38973" s="1"/>
      <c r="B38973" s="1"/>
      <c r="C38973" s="1"/>
      <c r="D38973" s="8"/>
      <c r="E38973" s="1"/>
      <c r="F38973" s="1"/>
      <c r="G38973" s="1"/>
      <c r="H38973" s="1"/>
    </row>
    <row r="38974">
      <c r="A38974" s="1"/>
      <c r="B38974" s="1"/>
      <c r="C38974" s="1"/>
      <c r="D38974" s="8"/>
      <c r="E38974" s="1"/>
      <c r="F38974" s="1"/>
      <c r="G38974" s="1"/>
      <c r="H38974" s="1"/>
    </row>
    <row r="38975">
      <c r="A38975" s="1"/>
      <c r="B38975" s="1"/>
      <c r="C38975" s="1"/>
      <c r="D38975" s="8"/>
      <c r="E38975" s="1"/>
      <c r="F38975" s="1"/>
      <c r="G38975" s="1"/>
      <c r="H38975" s="1"/>
    </row>
    <row r="38976">
      <c r="A38976" s="1"/>
      <c r="B38976" s="1"/>
      <c r="C38976" s="1"/>
      <c r="D38976" s="8"/>
      <c r="E38976" s="1"/>
      <c r="F38976" s="1"/>
      <c r="G38976" s="1"/>
      <c r="H38976" s="1"/>
    </row>
    <row r="38977">
      <c r="A38977" s="1"/>
      <c r="B38977" s="1"/>
      <c r="C38977" s="1"/>
      <c r="D38977" s="8"/>
      <c r="E38977" s="1"/>
      <c r="F38977" s="1"/>
      <c r="G38977" s="1"/>
      <c r="H38977" s="1"/>
    </row>
    <row r="38978">
      <c r="A38978" s="1"/>
      <c r="B38978" s="1"/>
      <c r="C38978" s="1"/>
      <c r="D38978" s="8"/>
      <c r="E38978" s="1"/>
      <c r="F38978" s="1"/>
      <c r="G38978" s="1"/>
      <c r="H38978" s="1"/>
    </row>
    <row r="38979">
      <c r="A38979" s="1"/>
      <c r="B38979" s="1"/>
      <c r="C38979" s="1"/>
      <c r="D38979" s="8"/>
      <c r="E38979" s="1"/>
      <c r="F38979" s="1"/>
      <c r="G38979" s="1"/>
      <c r="H38979" s="1"/>
    </row>
    <row r="38980">
      <c r="A38980" s="1"/>
      <c r="B38980" s="1"/>
      <c r="C38980" s="1"/>
      <c r="D38980" s="8"/>
      <c r="E38980" s="1"/>
      <c r="F38980" s="1"/>
      <c r="G38980" s="1"/>
      <c r="H38980" s="1"/>
    </row>
    <row r="38981">
      <c r="A38981" s="1"/>
      <c r="B38981" s="1"/>
      <c r="C38981" s="1"/>
      <c r="D38981" s="8"/>
      <c r="E38981" s="1"/>
      <c r="F38981" s="1"/>
      <c r="G38981" s="1"/>
      <c r="H38981" s="1"/>
    </row>
    <row r="38982">
      <c r="A38982" s="1"/>
      <c r="B38982" s="1"/>
      <c r="C38982" s="1"/>
      <c r="D38982" s="8"/>
      <c r="E38982" s="1"/>
      <c r="F38982" s="1"/>
      <c r="G38982" s="1"/>
      <c r="H38982" s="1"/>
    </row>
    <row r="38983">
      <c r="A38983" s="1"/>
      <c r="B38983" s="1"/>
      <c r="C38983" s="1"/>
      <c r="D38983" s="8"/>
      <c r="E38983" s="1"/>
      <c r="F38983" s="1"/>
      <c r="G38983" s="1"/>
      <c r="H38983" s="1"/>
    </row>
    <row r="38984">
      <c r="A38984" s="1"/>
      <c r="B38984" s="1"/>
      <c r="C38984" s="1"/>
      <c r="D38984" s="8"/>
      <c r="E38984" s="1"/>
      <c r="F38984" s="1"/>
      <c r="G38984" s="1"/>
      <c r="H38984" s="1"/>
    </row>
    <row r="38985">
      <c r="A38985" s="1"/>
      <c r="B38985" s="1"/>
      <c r="C38985" s="1"/>
      <c r="D38985" s="8"/>
      <c r="E38985" s="1"/>
      <c r="F38985" s="1"/>
      <c r="G38985" s="1"/>
      <c r="H38985" s="1"/>
    </row>
    <row r="38986">
      <c r="A38986" s="1"/>
      <c r="B38986" s="1"/>
      <c r="C38986" s="1"/>
      <c r="D38986" s="8"/>
      <c r="E38986" s="1"/>
      <c r="F38986" s="1"/>
      <c r="G38986" s="1"/>
      <c r="H38986" s="1"/>
    </row>
    <row r="38987">
      <c r="A38987" s="1"/>
      <c r="B38987" s="1"/>
      <c r="C38987" s="1"/>
      <c r="D38987" s="8"/>
      <c r="E38987" s="1"/>
      <c r="F38987" s="1"/>
      <c r="G38987" s="1"/>
      <c r="H38987" s="1"/>
    </row>
    <row r="38988">
      <c r="A38988" s="1"/>
      <c r="B38988" s="1"/>
      <c r="C38988" s="1"/>
      <c r="D38988" s="8"/>
      <c r="E38988" s="1"/>
      <c r="F38988" s="1"/>
      <c r="G38988" s="1"/>
      <c r="H38988" s="1"/>
    </row>
    <row r="38989">
      <c r="A38989" s="1"/>
      <c r="B38989" s="1"/>
      <c r="C38989" s="1"/>
      <c r="D38989" s="8"/>
      <c r="E38989" s="1"/>
      <c r="F38989" s="1"/>
      <c r="G38989" s="1"/>
      <c r="H38989" s="1"/>
    </row>
    <row r="38990">
      <c r="A38990" s="1"/>
      <c r="B38990" s="1"/>
      <c r="C38990" s="1"/>
      <c r="D38990" s="8"/>
      <c r="E38990" s="1"/>
      <c r="F38990" s="1"/>
      <c r="G38990" s="1"/>
      <c r="H38990" s="1"/>
    </row>
    <row r="38991">
      <c r="A38991" s="1"/>
      <c r="B38991" s="1"/>
      <c r="C38991" s="1"/>
      <c r="D38991" s="8"/>
      <c r="E38991" s="1"/>
      <c r="F38991" s="1"/>
      <c r="G38991" s="1"/>
      <c r="H38991" s="1"/>
    </row>
    <row r="38992">
      <c r="A38992" s="1"/>
      <c r="B38992" s="1"/>
      <c r="C38992" s="1"/>
      <c r="D38992" s="8"/>
      <c r="E38992" s="1"/>
      <c r="F38992" s="1"/>
      <c r="G38992" s="1"/>
      <c r="H38992" s="1"/>
    </row>
    <row r="38993">
      <c r="A38993" s="1"/>
      <c r="B38993" s="1"/>
      <c r="C38993" s="1"/>
      <c r="D38993" s="8"/>
      <c r="E38993" s="1"/>
      <c r="F38993" s="1"/>
      <c r="G38993" s="1"/>
      <c r="H38993" s="1"/>
    </row>
    <row r="38994">
      <c r="A38994" s="1"/>
      <c r="B38994" s="1"/>
      <c r="C38994" s="1"/>
      <c r="D38994" s="8"/>
      <c r="E38994" s="1"/>
      <c r="F38994" s="1"/>
      <c r="G38994" s="1"/>
      <c r="H38994" s="1"/>
    </row>
    <row r="38995">
      <c r="A38995" s="1"/>
      <c r="B38995" s="1"/>
      <c r="C38995" s="1"/>
      <c r="D38995" s="8"/>
      <c r="E38995" s="1"/>
      <c r="F38995" s="1"/>
      <c r="G38995" s="1"/>
      <c r="H38995" s="1"/>
    </row>
    <row r="38996">
      <c r="A38996" s="1"/>
      <c r="B38996" s="1"/>
      <c r="C38996" s="1"/>
      <c r="D38996" s="8"/>
      <c r="E38996" s="1"/>
      <c r="F38996" s="1"/>
      <c r="G38996" s="1"/>
      <c r="H38996" s="1"/>
    </row>
    <row r="38997">
      <c r="A38997" s="1"/>
      <c r="B38997" s="1"/>
      <c r="C38997" s="1"/>
      <c r="D38997" s="8"/>
      <c r="E38997" s="1"/>
      <c r="F38997" s="1"/>
      <c r="G38997" s="1"/>
      <c r="H38997" s="1"/>
    </row>
    <row r="38998">
      <c r="A38998" s="1"/>
      <c r="B38998" s="1"/>
      <c r="C38998" s="1"/>
      <c r="D38998" s="8"/>
      <c r="E38998" s="1"/>
      <c r="F38998" s="1"/>
      <c r="G38998" s="1"/>
      <c r="H38998" s="1"/>
    </row>
    <row r="38999">
      <c r="A38999" s="1"/>
      <c r="B38999" s="1"/>
      <c r="C38999" s="1"/>
      <c r="D38999" s="8"/>
      <c r="E38999" s="1"/>
      <c r="F38999" s="1"/>
      <c r="G38999" s="1"/>
      <c r="H38999" s="1"/>
    </row>
    <row r="39000">
      <c r="A39000" s="1"/>
      <c r="B39000" s="1"/>
      <c r="C39000" s="1"/>
      <c r="D39000" s="8"/>
      <c r="E39000" s="1"/>
      <c r="F39000" s="1"/>
      <c r="G39000" s="1"/>
      <c r="H39000" s="1"/>
    </row>
    <row r="39001">
      <c r="A39001" s="1"/>
      <c r="B39001" s="1"/>
      <c r="C39001" s="1"/>
      <c r="D39001" s="8"/>
      <c r="E39001" s="1"/>
      <c r="F39001" s="1"/>
      <c r="G39001" s="1"/>
      <c r="H39001" s="1"/>
    </row>
    <row r="39002">
      <c r="A39002" s="1"/>
      <c r="B39002" s="1"/>
      <c r="C39002" s="1"/>
      <c r="D39002" s="8"/>
      <c r="E39002" s="1"/>
      <c r="F39002" s="1"/>
      <c r="G39002" s="1"/>
      <c r="H39002" s="1"/>
    </row>
    <row r="39003">
      <c r="A39003" s="1"/>
      <c r="B39003" s="1"/>
      <c r="C39003" s="1"/>
      <c r="D39003" s="8"/>
      <c r="E39003" s="1"/>
      <c r="F39003" s="1"/>
      <c r="G39003" s="1"/>
      <c r="H39003" s="1"/>
    </row>
    <row r="39004">
      <c r="A39004" s="1"/>
      <c r="B39004" s="1"/>
      <c r="C39004" s="1"/>
      <c r="D39004" s="8"/>
      <c r="E39004" s="1"/>
      <c r="F39004" s="1"/>
      <c r="G39004" s="1"/>
      <c r="H39004" s="1"/>
    </row>
    <row r="39005">
      <c r="A39005" s="1"/>
      <c r="B39005" s="1"/>
      <c r="C39005" s="1"/>
      <c r="D39005" s="8"/>
      <c r="E39005" s="1"/>
      <c r="F39005" s="1"/>
      <c r="G39005" s="1"/>
      <c r="H39005" s="1"/>
    </row>
    <row r="39006">
      <c r="A39006" s="1"/>
      <c r="B39006" s="1"/>
      <c r="C39006" s="1"/>
      <c r="D39006" s="8"/>
      <c r="E39006" s="1"/>
      <c r="F39006" s="1"/>
      <c r="G39006" s="1"/>
      <c r="H39006" s="1"/>
    </row>
    <row r="39007">
      <c r="A39007" s="1"/>
      <c r="B39007" s="1"/>
      <c r="C39007" s="1"/>
      <c r="D39007" s="8"/>
      <c r="E39007" s="1"/>
      <c r="F39007" s="1"/>
      <c r="G39007" s="1"/>
      <c r="H39007" s="1"/>
    </row>
    <row r="39008">
      <c r="A39008" s="1"/>
      <c r="B39008" s="1"/>
      <c r="C39008" s="1"/>
      <c r="D39008" s="8"/>
      <c r="E39008" s="1"/>
      <c r="F39008" s="1"/>
      <c r="G39008" s="1"/>
      <c r="H39008" s="1"/>
    </row>
    <row r="39009">
      <c r="A39009" s="1"/>
      <c r="B39009" s="1"/>
      <c r="C39009" s="1"/>
      <c r="D39009" s="8"/>
      <c r="E39009" s="1"/>
      <c r="F39009" s="1"/>
      <c r="G39009" s="1"/>
      <c r="H39009" s="1"/>
    </row>
    <row r="39010">
      <c r="A39010" s="1"/>
      <c r="B39010" s="1"/>
      <c r="C39010" s="1"/>
      <c r="D39010" s="8"/>
      <c r="E39010" s="1"/>
      <c r="F39010" s="1"/>
      <c r="G39010" s="1"/>
      <c r="H39010" s="1"/>
    </row>
    <row r="39011">
      <c r="A39011" s="1"/>
      <c r="B39011" s="1"/>
      <c r="C39011" s="1"/>
      <c r="D39011" s="8"/>
      <c r="E39011" s="1"/>
      <c r="F39011" s="1"/>
      <c r="G39011" s="1"/>
      <c r="H39011" s="1"/>
    </row>
    <row r="39012">
      <c r="A39012" s="1"/>
      <c r="B39012" s="1"/>
      <c r="C39012" s="1"/>
      <c r="D39012" s="8"/>
      <c r="E39012" s="1"/>
      <c r="F39012" s="1"/>
      <c r="G39012" s="1"/>
      <c r="H39012" s="1"/>
    </row>
    <row r="39013">
      <c r="A39013" s="1"/>
      <c r="B39013" s="1"/>
      <c r="C39013" s="1"/>
      <c r="D39013" s="8"/>
      <c r="E39013" s="1"/>
      <c r="F39013" s="1"/>
      <c r="G39013" s="1"/>
      <c r="H39013" s="1"/>
    </row>
    <row r="39014">
      <c r="A39014" s="1"/>
      <c r="B39014" s="1"/>
      <c r="C39014" s="1"/>
      <c r="D39014" s="8"/>
      <c r="E39014" s="1"/>
      <c r="F39014" s="1"/>
      <c r="G39014" s="1"/>
      <c r="H39014" s="1"/>
    </row>
    <row r="39015">
      <c r="A39015" s="1"/>
      <c r="B39015" s="1"/>
      <c r="C39015" s="1"/>
      <c r="D39015" s="8"/>
      <c r="E39015" s="1"/>
      <c r="F39015" s="1"/>
      <c r="G39015" s="1"/>
      <c r="H39015" s="1"/>
    </row>
    <row r="39016">
      <c r="A39016" s="1"/>
      <c r="B39016" s="1"/>
      <c r="C39016" s="1"/>
      <c r="D39016" s="8"/>
      <c r="E39016" s="1"/>
      <c r="F39016" s="1"/>
      <c r="G39016" s="1"/>
      <c r="H39016" s="1"/>
    </row>
    <row r="39017">
      <c r="A39017" s="1"/>
      <c r="B39017" s="1"/>
      <c r="C39017" s="1"/>
      <c r="D39017" s="8"/>
      <c r="E39017" s="1"/>
      <c r="F39017" s="1"/>
      <c r="G39017" s="1"/>
      <c r="H39017" s="1"/>
    </row>
    <row r="39018">
      <c r="A39018" s="1"/>
      <c r="B39018" s="1"/>
      <c r="C39018" s="1"/>
      <c r="D39018" s="8"/>
      <c r="E39018" s="1"/>
      <c r="F39018" s="1"/>
      <c r="G39018" s="1"/>
      <c r="H39018" s="1"/>
    </row>
    <row r="39019">
      <c r="A39019" s="1"/>
      <c r="B39019" s="1"/>
      <c r="C39019" s="1"/>
      <c r="D39019" s="8"/>
      <c r="E39019" s="1"/>
      <c r="F39019" s="1"/>
      <c r="G39019" s="1"/>
      <c r="H39019" s="1"/>
    </row>
    <row r="39020">
      <c r="A39020" s="1"/>
      <c r="B39020" s="1"/>
      <c r="C39020" s="1"/>
      <c r="D39020" s="8"/>
      <c r="E39020" s="1"/>
      <c r="F39020" s="1"/>
      <c r="G39020" s="1"/>
      <c r="H39020" s="1"/>
    </row>
    <row r="39021">
      <c r="A39021" s="1"/>
      <c r="B39021" s="1"/>
      <c r="C39021" s="1"/>
      <c r="D39021" s="8"/>
      <c r="E39021" s="1"/>
      <c r="F39021" s="1"/>
      <c r="G39021" s="1"/>
      <c r="H39021" s="1"/>
    </row>
    <row r="39022">
      <c r="A39022" s="1"/>
      <c r="B39022" s="1"/>
      <c r="C39022" s="1"/>
      <c r="D39022" s="8"/>
      <c r="E39022" s="1"/>
      <c r="F39022" s="1"/>
      <c r="G39022" s="1"/>
      <c r="H39022" s="1"/>
    </row>
    <row r="39023">
      <c r="A39023" s="1"/>
      <c r="B39023" s="1"/>
      <c r="C39023" s="1"/>
      <c r="D39023" s="8"/>
      <c r="E39023" s="1"/>
      <c r="F39023" s="1"/>
      <c r="G39023" s="1"/>
      <c r="H39023" s="1"/>
    </row>
    <row r="39024">
      <c r="A39024" s="1"/>
      <c r="B39024" s="1"/>
      <c r="C39024" s="1"/>
      <c r="D39024" s="8"/>
      <c r="E39024" s="1"/>
      <c r="F39024" s="1"/>
      <c r="G39024" s="1"/>
      <c r="H39024" s="1"/>
    </row>
    <row r="39025">
      <c r="A39025" s="1"/>
      <c r="B39025" s="1"/>
      <c r="C39025" s="1"/>
      <c r="D39025" s="8"/>
      <c r="E39025" s="1"/>
      <c r="F39025" s="1"/>
      <c r="G39025" s="1"/>
      <c r="H39025" s="1"/>
    </row>
    <row r="39026">
      <c r="A39026" s="1"/>
      <c r="B39026" s="1"/>
      <c r="C39026" s="1"/>
      <c r="D39026" s="8"/>
      <c r="E39026" s="1"/>
      <c r="F39026" s="1"/>
      <c r="G39026" s="1"/>
      <c r="H39026" s="1"/>
    </row>
    <row r="39027">
      <c r="A39027" s="1"/>
      <c r="B39027" s="1"/>
      <c r="C39027" s="1"/>
      <c r="D39027" s="8"/>
      <c r="E39027" s="1"/>
      <c r="F39027" s="1"/>
      <c r="G39027" s="1"/>
      <c r="H39027" s="1"/>
    </row>
    <row r="39028">
      <c r="A39028" s="1"/>
      <c r="B39028" s="1"/>
      <c r="C39028" s="1"/>
      <c r="D39028" s="8"/>
      <c r="E39028" s="1"/>
      <c r="F39028" s="1"/>
      <c r="G39028" s="1"/>
      <c r="H39028" s="1"/>
    </row>
    <row r="39029">
      <c r="A39029" s="1"/>
      <c r="B39029" s="1"/>
      <c r="C39029" s="1"/>
      <c r="D39029" s="8"/>
      <c r="E39029" s="1"/>
      <c r="F39029" s="1"/>
      <c r="G39029" s="1"/>
      <c r="H39029" s="1"/>
    </row>
    <row r="39030">
      <c r="A39030" s="1"/>
      <c r="B39030" s="1"/>
      <c r="C39030" s="1"/>
      <c r="D39030" s="8"/>
      <c r="E39030" s="1"/>
      <c r="F39030" s="1"/>
      <c r="G39030" s="1"/>
      <c r="H39030" s="1"/>
    </row>
    <row r="39031">
      <c r="A39031" s="1"/>
      <c r="B39031" s="1"/>
      <c r="C39031" s="1"/>
      <c r="D39031" s="8"/>
      <c r="E39031" s="1"/>
      <c r="F39031" s="1"/>
      <c r="G39031" s="1"/>
      <c r="H39031" s="1"/>
    </row>
    <row r="39032">
      <c r="A39032" s="1"/>
      <c r="B39032" s="1"/>
      <c r="C39032" s="1"/>
      <c r="D39032" s="8"/>
      <c r="E39032" s="1"/>
      <c r="F39032" s="1"/>
      <c r="G39032" s="1"/>
      <c r="H39032" s="1"/>
    </row>
    <row r="39033">
      <c r="A39033" s="1"/>
      <c r="B39033" s="1"/>
      <c r="C39033" s="1"/>
      <c r="D39033" s="8"/>
      <c r="E39033" s="1"/>
      <c r="F39033" s="1"/>
      <c r="G39033" s="1"/>
      <c r="H39033" s="1"/>
    </row>
    <row r="39034">
      <c r="A39034" s="1"/>
      <c r="B39034" s="1"/>
      <c r="C39034" s="1"/>
      <c r="D39034" s="8"/>
      <c r="E39034" s="1"/>
      <c r="F39034" s="1"/>
      <c r="G39034" s="1"/>
      <c r="H39034" s="1"/>
    </row>
    <row r="39035">
      <c r="A39035" s="1"/>
      <c r="B39035" s="1"/>
      <c r="C39035" s="1"/>
      <c r="D39035" s="8"/>
      <c r="E39035" s="1"/>
      <c r="F39035" s="1"/>
      <c r="G39035" s="1"/>
      <c r="H39035" s="1"/>
    </row>
    <row r="39036">
      <c r="A39036" s="1"/>
      <c r="B39036" s="1"/>
      <c r="C39036" s="1"/>
      <c r="D39036" s="8"/>
      <c r="E39036" s="1"/>
      <c r="F39036" s="1"/>
      <c r="G39036" s="1"/>
      <c r="H39036" s="1"/>
    </row>
    <row r="39037">
      <c r="A39037" s="1"/>
      <c r="B39037" s="1"/>
      <c r="C39037" s="1"/>
      <c r="D39037" s="8"/>
      <c r="E39037" s="1"/>
      <c r="F39037" s="1"/>
      <c r="G39037" s="1"/>
      <c r="H39037" s="1"/>
    </row>
    <row r="39038">
      <c r="A39038" s="1"/>
      <c r="B39038" s="1"/>
      <c r="C39038" s="1"/>
      <c r="D39038" s="8"/>
      <c r="E39038" s="1"/>
      <c r="F39038" s="1"/>
      <c r="G39038" s="1"/>
      <c r="H39038" s="1"/>
    </row>
    <row r="39039">
      <c r="A39039" s="1"/>
      <c r="B39039" s="1"/>
      <c r="C39039" s="1"/>
      <c r="D39039" s="8"/>
      <c r="E39039" s="1"/>
      <c r="F39039" s="1"/>
      <c r="G39039" s="1"/>
      <c r="H39039" s="1"/>
    </row>
    <row r="39040">
      <c r="A39040" s="1"/>
      <c r="B39040" s="1"/>
      <c r="C39040" s="1"/>
      <c r="D39040" s="8"/>
      <c r="E39040" s="1"/>
      <c r="F39040" s="1"/>
      <c r="G39040" s="1"/>
      <c r="H39040" s="1"/>
    </row>
    <row r="39041">
      <c r="A39041" s="1"/>
      <c r="B39041" s="1"/>
      <c r="C39041" s="1"/>
      <c r="D39041" s="8"/>
      <c r="E39041" s="1"/>
      <c r="F39041" s="1"/>
      <c r="G39041" s="1"/>
      <c r="H39041" s="1"/>
    </row>
    <row r="39042">
      <c r="A39042" s="1"/>
      <c r="B39042" s="1"/>
      <c r="C39042" s="1"/>
      <c r="D39042" s="8"/>
      <c r="E39042" s="1"/>
      <c r="F39042" s="1"/>
      <c r="G39042" s="1"/>
      <c r="H39042" s="1"/>
    </row>
    <row r="39043">
      <c r="A39043" s="1"/>
      <c r="B39043" s="1"/>
      <c r="C39043" s="1"/>
      <c r="D39043" s="8"/>
      <c r="E39043" s="1"/>
      <c r="F39043" s="1"/>
      <c r="G39043" s="1"/>
      <c r="H39043" s="1"/>
    </row>
    <row r="39044">
      <c r="A39044" s="1"/>
      <c r="B39044" s="1"/>
      <c r="C39044" s="1"/>
      <c r="D39044" s="8"/>
      <c r="E39044" s="1"/>
      <c r="F39044" s="1"/>
      <c r="G39044" s="1"/>
      <c r="H39044" s="1"/>
    </row>
    <row r="39045">
      <c r="A39045" s="1"/>
      <c r="B39045" s="1"/>
      <c r="C39045" s="1"/>
      <c r="D39045" s="8"/>
      <c r="E39045" s="1"/>
      <c r="F39045" s="1"/>
      <c r="G39045" s="1"/>
      <c r="H39045" s="1"/>
    </row>
    <row r="39046">
      <c r="A39046" s="1"/>
      <c r="B39046" s="1"/>
      <c r="C39046" s="1"/>
      <c r="D39046" s="8"/>
      <c r="E39046" s="1"/>
      <c r="F39046" s="1"/>
      <c r="G39046" s="1"/>
      <c r="H39046" s="1"/>
    </row>
    <row r="39047">
      <c r="A39047" s="1"/>
      <c r="B39047" s="1"/>
      <c r="C39047" s="1"/>
      <c r="D39047" s="8"/>
      <c r="E39047" s="1"/>
      <c r="F39047" s="1"/>
      <c r="G39047" s="1"/>
      <c r="H39047" s="1"/>
    </row>
    <row r="39048">
      <c r="A39048" s="1"/>
      <c r="B39048" s="1"/>
      <c r="C39048" s="1"/>
      <c r="D39048" s="8"/>
      <c r="E39048" s="1"/>
      <c r="F39048" s="1"/>
      <c r="G39048" s="1"/>
      <c r="H39048" s="1"/>
    </row>
    <row r="39049">
      <c r="A39049" s="1"/>
      <c r="B39049" s="1"/>
      <c r="C39049" s="1"/>
      <c r="D39049" s="8"/>
      <c r="E39049" s="1"/>
      <c r="F39049" s="1"/>
      <c r="G39049" s="1"/>
      <c r="H39049" s="1"/>
    </row>
    <row r="39050">
      <c r="A39050" s="1"/>
      <c r="B39050" s="1"/>
      <c r="C39050" s="1"/>
      <c r="D39050" s="8"/>
      <c r="E39050" s="1"/>
      <c r="F39050" s="1"/>
      <c r="G39050" s="1"/>
      <c r="H39050" s="1"/>
    </row>
    <row r="39051">
      <c r="A39051" s="1"/>
      <c r="B39051" s="1"/>
      <c r="C39051" s="1"/>
      <c r="D39051" s="8"/>
      <c r="E39051" s="1"/>
      <c r="F39051" s="1"/>
      <c r="G39051" s="1"/>
      <c r="H39051" s="1"/>
    </row>
    <row r="39052">
      <c r="A39052" s="1"/>
      <c r="B39052" s="1"/>
      <c r="C39052" s="1"/>
      <c r="D39052" s="8"/>
      <c r="E39052" s="1"/>
      <c r="F39052" s="1"/>
      <c r="G39052" s="1"/>
      <c r="H39052" s="1"/>
    </row>
    <row r="39053">
      <c r="A39053" s="1"/>
      <c r="B39053" s="1"/>
      <c r="C39053" s="1"/>
      <c r="D39053" s="8"/>
      <c r="E39053" s="1"/>
      <c r="F39053" s="1"/>
      <c r="G39053" s="1"/>
      <c r="H39053" s="1"/>
    </row>
    <row r="39054">
      <c r="A39054" s="1"/>
      <c r="B39054" s="1"/>
      <c r="C39054" s="1"/>
      <c r="D39054" s="8"/>
      <c r="E39054" s="1"/>
      <c r="F39054" s="1"/>
      <c r="G39054" s="1"/>
      <c r="H39054" s="1"/>
    </row>
    <row r="39055">
      <c r="A39055" s="1"/>
      <c r="B39055" s="1"/>
      <c r="C39055" s="1"/>
      <c r="D39055" s="8"/>
      <c r="E39055" s="1"/>
      <c r="F39055" s="1"/>
      <c r="G39055" s="1"/>
      <c r="H39055" s="1"/>
    </row>
    <row r="39056">
      <c r="A39056" s="1"/>
      <c r="B39056" s="1"/>
      <c r="C39056" s="1"/>
      <c r="D39056" s="8"/>
      <c r="E39056" s="1"/>
      <c r="F39056" s="1"/>
      <c r="G39056" s="1"/>
      <c r="H39056" s="1"/>
    </row>
    <row r="39057">
      <c r="A39057" s="1"/>
      <c r="B39057" s="1"/>
      <c r="C39057" s="1"/>
      <c r="D39057" s="8"/>
      <c r="E39057" s="1"/>
      <c r="F39057" s="1"/>
      <c r="G39057" s="1"/>
      <c r="H39057" s="1"/>
    </row>
    <row r="39058">
      <c r="A39058" s="1"/>
      <c r="B39058" s="1"/>
      <c r="C39058" s="1"/>
      <c r="D39058" s="8"/>
      <c r="E39058" s="1"/>
      <c r="F39058" s="1"/>
      <c r="G39058" s="1"/>
      <c r="H39058" s="1"/>
    </row>
    <row r="39059">
      <c r="A39059" s="1"/>
      <c r="B39059" s="1"/>
      <c r="C39059" s="1"/>
      <c r="D39059" s="8"/>
      <c r="E39059" s="1"/>
      <c r="F39059" s="1"/>
      <c r="G39059" s="1"/>
      <c r="H39059" s="1"/>
    </row>
    <row r="39060">
      <c r="A39060" s="1"/>
      <c r="B39060" s="1"/>
      <c r="C39060" s="1"/>
      <c r="D39060" s="8"/>
      <c r="E39060" s="1"/>
      <c r="F39060" s="1"/>
      <c r="G39060" s="1"/>
      <c r="H39060" s="1"/>
    </row>
    <row r="39061">
      <c r="A39061" s="1"/>
      <c r="B39061" s="1"/>
      <c r="C39061" s="1"/>
      <c r="D39061" s="8"/>
      <c r="E39061" s="1"/>
      <c r="F39061" s="1"/>
      <c r="G39061" s="1"/>
      <c r="H39061" s="1"/>
    </row>
    <row r="39062">
      <c r="A39062" s="1"/>
      <c r="B39062" s="1"/>
      <c r="C39062" s="1"/>
      <c r="D39062" s="8"/>
      <c r="E39062" s="1"/>
      <c r="F39062" s="1"/>
      <c r="G39062" s="1"/>
      <c r="H39062" s="1"/>
    </row>
    <row r="39063">
      <c r="A39063" s="1"/>
      <c r="B39063" s="1"/>
      <c r="C39063" s="1"/>
      <c r="D39063" s="8"/>
      <c r="E39063" s="1"/>
      <c r="F39063" s="1"/>
      <c r="G39063" s="1"/>
      <c r="H39063" s="1"/>
    </row>
    <row r="39064">
      <c r="A39064" s="1"/>
      <c r="B39064" s="1"/>
      <c r="C39064" s="1"/>
      <c r="D39064" s="8"/>
      <c r="E39064" s="1"/>
      <c r="F39064" s="1"/>
      <c r="G39064" s="1"/>
      <c r="H39064" s="1"/>
    </row>
    <row r="39065">
      <c r="A39065" s="1"/>
      <c r="B39065" s="1"/>
      <c r="C39065" s="1"/>
      <c r="D39065" s="8"/>
      <c r="E39065" s="1"/>
      <c r="F39065" s="1"/>
      <c r="G39065" s="1"/>
      <c r="H39065" s="1"/>
    </row>
    <row r="39066">
      <c r="A39066" s="1"/>
      <c r="B39066" s="1"/>
      <c r="C39066" s="1"/>
      <c r="D39066" s="8"/>
      <c r="E39066" s="1"/>
      <c r="F39066" s="1"/>
      <c r="G39066" s="1"/>
      <c r="H39066" s="1"/>
    </row>
    <row r="39067">
      <c r="A39067" s="1"/>
      <c r="B39067" s="1"/>
      <c r="C39067" s="1"/>
      <c r="D39067" s="8"/>
      <c r="E39067" s="1"/>
      <c r="F39067" s="1"/>
      <c r="G39067" s="1"/>
      <c r="H39067" s="1"/>
    </row>
    <row r="39068">
      <c r="A39068" s="1"/>
      <c r="B39068" s="1"/>
      <c r="C39068" s="1"/>
      <c r="D39068" s="8"/>
      <c r="E39068" s="1"/>
      <c r="F39068" s="1"/>
      <c r="G39068" s="1"/>
      <c r="H39068" s="1"/>
    </row>
    <row r="39069">
      <c r="A39069" s="1"/>
      <c r="B39069" s="1"/>
      <c r="C39069" s="1"/>
      <c r="D39069" s="8"/>
      <c r="E39069" s="1"/>
      <c r="F39069" s="1"/>
      <c r="G39069" s="1"/>
      <c r="H39069" s="1"/>
    </row>
    <row r="39070">
      <c r="A39070" s="1"/>
      <c r="B39070" s="1"/>
      <c r="C39070" s="1"/>
      <c r="D39070" s="8"/>
      <c r="E39070" s="1"/>
      <c r="F39070" s="1"/>
      <c r="G39070" s="1"/>
      <c r="H39070" s="1"/>
    </row>
    <row r="39071">
      <c r="A39071" s="1"/>
      <c r="B39071" s="1"/>
      <c r="C39071" s="1"/>
      <c r="D39071" s="8"/>
      <c r="E39071" s="1"/>
      <c r="F39071" s="1"/>
      <c r="G39071" s="1"/>
      <c r="H39071" s="1"/>
    </row>
    <row r="39072">
      <c r="A39072" s="1"/>
      <c r="B39072" s="1"/>
      <c r="C39072" s="1"/>
      <c r="D39072" s="8"/>
      <c r="E39072" s="1"/>
      <c r="F39072" s="1"/>
      <c r="G39072" s="1"/>
      <c r="H39072" s="1"/>
    </row>
    <row r="39073">
      <c r="A39073" s="1"/>
      <c r="B39073" s="1"/>
      <c r="C39073" s="1"/>
      <c r="D39073" s="8"/>
      <c r="E39073" s="1"/>
      <c r="F39073" s="1"/>
      <c r="G39073" s="1"/>
      <c r="H39073" s="1"/>
    </row>
    <row r="39074">
      <c r="A39074" s="1"/>
      <c r="B39074" s="1"/>
      <c r="C39074" s="1"/>
      <c r="D39074" s="8"/>
      <c r="E39074" s="1"/>
      <c r="F39074" s="1"/>
      <c r="G39074" s="1"/>
      <c r="H39074" s="1"/>
    </row>
    <row r="39075">
      <c r="A39075" s="1"/>
      <c r="B39075" s="1"/>
      <c r="C39075" s="1"/>
      <c r="D39075" s="8"/>
      <c r="E39075" s="1"/>
      <c r="F39075" s="1"/>
      <c r="G39075" s="1"/>
      <c r="H39075" s="1"/>
    </row>
    <row r="39076">
      <c r="A39076" s="1"/>
      <c r="B39076" s="1"/>
      <c r="C39076" s="1"/>
      <c r="D39076" s="8"/>
      <c r="E39076" s="1"/>
      <c r="F39076" s="1"/>
      <c r="G39076" s="1"/>
      <c r="H39076" s="1"/>
    </row>
    <row r="39077">
      <c r="A39077" s="1"/>
      <c r="B39077" s="1"/>
      <c r="C39077" s="1"/>
      <c r="D39077" s="8"/>
      <c r="E39077" s="1"/>
      <c r="F39077" s="1"/>
      <c r="G39077" s="1"/>
      <c r="H39077" s="1"/>
    </row>
    <row r="39078">
      <c r="A39078" s="1"/>
      <c r="B39078" s="1"/>
      <c r="C39078" s="1"/>
      <c r="D39078" s="8"/>
      <c r="E39078" s="1"/>
      <c r="F39078" s="1"/>
      <c r="G39078" s="1"/>
      <c r="H39078" s="1"/>
    </row>
    <row r="39079">
      <c r="A39079" s="1"/>
      <c r="B39079" s="1"/>
      <c r="C39079" s="1"/>
      <c r="D39079" s="8"/>
      <c r="E39079" s="1"/>
      <c r="F39079" s="1"/>
      <c r="G39079" s="1"/>
      <c r="H39079" s="1"/>
    </row>
    <row r="39080">
      <c r="A39080" s="1"/>
      <c r="B39080" s="1"/>
      <c r="C39080" s="1"/>
      <c r="D39080" s="8"/>
      <c r="E39080" s="1"/>
      <c r="F39080" s="1"/>
      <c r="G39080" s="1"/>
      <c r="H39080" s="1"/>
    </row>
    <row r="39081">
      <c r="A39081" s="1"/>
      <c r="B39081" s="1"/>
      <c r="C39081" s="1"/>
      <c r="D39081" s="8"/>
      <c r="E39081" s="1"/>
      <c r="F39081" s="1"/>
      <c r="G39081" s="1"/>
      <c r="H39081" s="1"/>
    </row>
    <row r="39082">
      <c r="A39082" s="1"/>
      <c r="B39082" s="1"/>
      <c r="C39082" s="1"/>
      <c r="D39082" s="8"/>
      <c r="E39082" s="1"/>
      <c r="F39082" s="1"/>
      <c r="G39082" s="1"/>
      <c r="H39082" s="1"/>
    </row>
    <row r="39083">
      <c r="A39083" s="1"/>
      <c r="B39083" s="1"/>
      <c r="C39083" s="1"/>
      <c r="D39083" s="8"/>
      <c r="E39083" s="1"/>
      <c r="F39083" s="1"/>
      <c r="G39083" s="1"/>
      <c r="H39083" s="1"/>
    </row>
    <row r="39084">
      <c r="A39084" s="1"/>
      <c r="B39084" s="1"/>
      <c r="C39084" s="1"/>
      <c r="D39084" s="8"/>
      <c r="E39084" s="1"/>
      <c r="F39084" s="1"/>
      <c r="G39084" s="1"/>
      <c r="H39084" s="1"/>
    </row>
    <row r="39085">
      <c r="A39085" s="1"/>
      <c r="B39085" s="1"/>
      <c r="C39085" s="1"/>
      <c r="D39085" s="8"/>
      <c r="E39085" s="1"/>
      <c r="F39085" s="1"/>
      <c r="G39085" s="1"/>
      <c r="H39085" s="1"/>
    </row>
    <row r="39086">
      <c r="A39086" s="1"/>
      <c r="B39086" s="1"/>
      <c r="C39086" s="1"/>
      <c r="D39086" s="8"/>
      <c r="E39086" s="1"/>
      <c r="F39086" s="1"/>
      <c r="G39086" s="1"/>
      <c r="H39086" s="1"/>
    </row>
    <row r="39087">
      <c r="A39087" s="1"/>
      <c r="B39087" s="1"/>
      <c r="C39087" s="1"/>
      <c r="D39087" s="8"/>
      <c r="E39087" s="1"/>
      <c r="F39087" s="1"/>
      <c r="G39087" s="1"/>
      <c r="H39087" s="1"/>
    </row>
    <row r="39088">
      <c r="A39088" s="1"/>
      <c r="B39088" s="1"/>
      <c r="C39088" s="1"/>
      <c r="D39088" s="8"/>
      <c r="E39088" s="1"/>
      <c r="F39088" s="1"/>
      <c r="G39088" s="1"/>
      <c r="H39088" s="1"/>
    </row>
    <row r="39089">
      <c r="A39089" s="1"/>
      <c r="B39089" s="1"/>
      <c r="C39089" s="1"/>
      <c r="D39089" s="8"/>
      <c r="E39089" s="1"/>
      <c r="F39089" s="1"/>
      <c r="G39089" s="1"/>
      <c r="H39089" s="1"/>
    </row>
    <row r="39090">
      <c r="A39090" s="1"/>
      <c r="B39090" s="1"/>
      <c r="C39090" s="1"/>
      <c r="D39090" s="8"/>
      <c r="E39090" s="1"/>
      <c r="F39090" s="1"/>
      <c r="G39090" s="1"/>
      <c r="H39090" s="1"/>
    </row>
    <row r="39091">
      <c r="A39091" s="1"/>
      <c r="B39091" s="1"/>
      <c r="C39091" s="1"/>
      <c r="D39091" s="8"/>
      <c r="E39091" s="1"/>
      <c r="F39091" s="1"/>
      <c r="G39091" s="1"/>
      <c r="H39091" s="1"/>
    </row>
    <row r="39092">
      <c r="A39092" s="1"/>
      <c r="B39092" s="1"/>
      <c r="C39092" s="1"/>
      <c r="D39092" s="8"/>
      <c r="E39092" s="1"/>
      <c r="F39092" s="1"/>
      <c r="G39092" s="1"/>
      <c r="H39092" s="1"/>
    </row>
    <row r="39093">
      <c r="A39093" s="1"/>
      <c r="B39093" s="1"/>
      <c r="C39093" s="1"/>
      <c r="D39093" s="8"/>
      <c r="E39093" s="1"/>
      <c r="F39093" s="1"/>
      <c r="G39093" s="1"/>
      <c r="H39093" s="1"/>
    </row>
    <row r="39094">
      <c r="A39094" s="1"/>
      <c r="B39094" s="1"/>
      <c r="C39094" s="1"/>
      <c r="D39094" s="8"/>
      <c r="E39094" s="1"/>
      <c r="F39094" s="1"/>
      <c r="G39094" s="1"/>
      <c r="H39094" s="1"/>
    </row>
    <row r="39095">
      <c r="A39095" s="1"/>
      <c r="B39095" s="1"/>
      <c r="C39095" s="1"/>
      <c r="D39095" s="8"/>
      <c r="E39095" s="1"/>
      <c r="F39095" s="1"/>
      <c r="G39095" s="1"/>
      <c r="H39095" s="1"/>
    </row>
    <row r="39096">
      <c r="A39096" s="1"/>
      <c r="B39096" s="1"/>
      <c r="C39096" s="1"/>
      <c r="D39096" s="8"/>
      <c r="E39096" s="1"/>
      <c r="F39096" s="1"/>
      <c r="G39096" s="1"/>
      <c r="H39096" s="1"/>
    </row>
    <row r="39097">
      <c r="A39097" s="1"/>
      <c r="B39097" s="1"/>
      <c r="C39097" s="1"/>
      <c r="D39097" s="8"/>
      <c r="E39097" s="1"/>
      <c r="F39097" s="1"/>
      <c r="G39097" s="1"/>
      <c r="H39097" s="1"/>
    </row>
    <row r="39098">
      <c r="A39098" s="1"/>
      <c r="B39098" s="1"/>
      <c r="C39098" s="1"/>
      <c r="D39098" s="8"/>
      <c r="E39098" s="1"/>
      <c r="F39098" s="1"/>
      <c r="G39098" s="1"/>
      <c r="H39098" s="1"/>
    </row>
    <row r="39099">
      <c r="A39099" s="1"/>
      <c r="B39099" s="1"/>
      <c r="C39099" s="1"/>
      <c r="D39099" s="8"/>
      <c r="E39099" s="1"/>
      <c r="F39099" s="1"/>
      <c r="G39099" s="1"/>
      <c r="H39099" s="1"/>
    </row>
    <row r="39100">
      <c r="A39100" s="1"/>
      <c r="B39100" s="1"/>
      <c r="C39100" s="1"/>
      <c r="D39100" s="8"/>
      <c r="E39100" s="1"/>
      <c r="F39100" s="1"/>
      <c r="G39100" s="1"/>
      <c r="H39100" s="1"/>
    </row>
    <row r="39101">
      <c r="A39101" s="1"/>
      <c r="B39101" s="1"/>
      <c r="C39101" s="1"/>
      <c r="D39101" s="8"/>
      <c r="E39101" s="1"/>
      <c r="F39101" s="1"/>
      <c r="G39101" s="1"/>
      <c r="H39101" s="1"/>
    </row>
    <row r="39102">
      <c r="A39102" s="1"/>
      <c r="B39102" s="1"/>
      <c r="C39102" s="1"/>
      <c r="D39102" s="8"/>
      <c r="E39102" s="1"/>
      <c r="F39102" s="1"/>
      <c r="G39102" s="1"/>
      <c r="H39102" s="1"/>
    </row>
    <row r="39103">
      <c r="A39103" s="1"/>
      <c r="B39103" s="1"/>
      <c r="C39103" s="1"/>
      <c r="D39103" s="8"/>
      <c r="E39103" s="1"/>
      <c r="F39103" s="1"/>
      <c r="G39103" s="1"/>
      <c r="H39103" s="1"/>
    </row>
    <row r="39104">
      <c r="A39104" s="1"/>
      <c r="B39104" s="1"/>
      <c r="C39104" s="1"/>
      <c r="D39104" s="8"/>
      <c r="E39104" s="1"/>
      <c r="F39104" s="1"/>
      <c r="G39104" s="1"/>
      <c r="H39104" s="1"/>
    </row>
    <row r="39105">
      <c r="A39105" s="1"/>
      <c r="B39105" s="1"/>
      <c r="C39105" s="1"/>
      <c r="D39105" s="8"/>
      <c r="E39105" s="1"/>
      <c r="F39105" s="1"/>
      <c r="G39105" s="1"/>
      <c r="H39105" s="1"/>
    </row>
    <row r="39106">
      <c r="A39106" s="1"/>
      <c r="B39106" s="1"/>
      <c r="C39106" s="1"/>
      <c r="D39106" s="8"/>
      <c r="E39106" s="1"/>
      <c r="F39106" s="1"/>
      <c r="G39106" s="1"/>
      <c r="H39106" s="1"/>
    </row>
    <row r="39107">
      <c r="A39107" s="1"/>
      <c r="B39107" s="1"/>
      <c r="C39107" s="1"/>
      <c r="D39107" s="8"/>
      <c r="E39107" s="1"/>
      <c r="F39107" s="1"/>
      <c r="G39107" s="1"/>
      <c r="H39107" s="1"/>
    </row>
    <row r="39108">
      <c r="A39108" s="1"/>
      <c r="B39108" s="1"/>
      <c r="C39108" s="1"/>
      <c r="D39108" s="8"/>
      <c r="E39108" s="1"/>
      <c r="F39108" s="1"/>
      <c r="G39108" s="1"/>
      <c r="H39108" s="1"/>
    </row>
    <row r="39109">
      <c r="A39109" s="1"/>
      <c r="B39109" s="1"/>
      <c r="C39109" s="1"/>
      <c r="D39109" s="8"/>
      <c r="E39109" s="1"/>
      <c r="F39109" s="1"/>
      <c r="G39109" s="1"/>
      <c r="H39109" s="1"/>
    </row>
    <row r="39110">
      <c r="A39110" s="1"/>
      <c r="B39110" s="1"/>
      <c r="C39110" s="1"/>
      <c r="D39110" s="8"/>
      <c r="E39110" s="1"/>
      <c r="F39110" s="1"/>
      <c r="G39110" s="1"/>
      <c r="H39110" s="1"/>
    </row>
    <row r="39111">
      <c r="A39111" s="1"/>
      <c r="B39111" s="1"/>
      <c r="C39111" s="1"/>
      <c r="D39111" s="8"/>
      <c r="E39111" s="1"/>
      <c r="F39111" s="1"/>
      <c r="G39111" s="1"/>
      <c r="H39111" s="1"/>
    </row>
    <row r="39112">
      <c r="A39112" s="1"/>
      <c r="B39112" s="1"/>
      <c r="C39112" s="1"/>
      <c r="D39112" s="8"/>
      <c r="E39112" s="1"/>
      <c r="F39112" s="1"/>
      <c r="G39112" s="1"/>
      <c r="H39112" s="1"/>
    </row>
    <row r="39113">
      <c r="A39113" s="1"/>
      <c r="B39113" s="1"/>
      <c r="C39113" s="1"/>
      <c r="D39113" s="8"/>
      <c r="E39113" s="1"/>
      <c r="F39113" s="1"/>
      <c r="G39113" s="1"/>
      <c r="H39113" s="1"/>
    </row>
    <row r="39114">
      <c r="A39114" s="1"/>
      <c r="B39114" s="1"/>
      <c r="C39114" s="1"/>
      <c r="D39114" s="8"/>
      <c r="E39114" s="1"/>
      <c r="F39114" s="1"/>
      <c r="G39114" s="1"/>
      <c r="H39114" s="1"/>
    </row>
    <row r="39115">
      <c r="A39115" s="1"/>
      <c r="B39115" s="1"/>
      <c r="C39115" s="1"/>
      <c r="D39115" s="8"/>
      <c r="E39115" s="1"/>
      <c r="F39115" s="1"/>
      <c r="G39115" s="1"/>
      <c r="H39115" s="1"/>
    </row>
    <row r="39116">
      <c r="A39116" s="1"/>
      <c r="B39116" s="1"/>
      <c r="C39116" s="1"/>
      <c r="D39116" s="8"/>
      <c r="E39116" s="1"/>
      <c r="F39116" s="1"/>
      <c r="G39116" s="1"/>
      <c r="H39116" s="1"/>
    </row>
    <row r="39117">
      <c r="A39117" s="1"/>
      <c r="B39117" s="1"/>
      <c r="C39117" s="1"/>
      <c r="D39117" s="8"/>
      <c r="E39117" s="1"/>
      <c r="F39117" s="1"/>
      <c r="G39117" s="1"/>
      <c r="H39117" s="1"/>
    </row>
    <row r="39118">
      <c r="A39118" s="1"/>
      <c r="B39118" s="1"/>
      <c r="C39118" s="1"/>
      <c r="D39118" s="8"/>
      <c r="E39118" s="1"/>
      <c r="F39118" s="1"/>
      <c r="G39118" s="1"/>
      <c r="H39118" s="1"/>
    </row>
    <row r="39119">
      <c r="A39119" s="1"/>
      <c r="B39119" s="1"/>
      <c r="C39119" s="1"/>
      <c r="D39119" s="8"/>
      <c r="E39119" s="1"/>
      <c r="F39119" s="1"/>
      <c r="G39119" s="1"/>
      <c r="H39119" s="1"/>
    </row>
    <row r="39120">
      <c r="A39120" s="1"/>
      <c r="B39120" s="1"/>
      <c r="C39120" s="1"/>
      <c r="D39120" s="8"/>
      <c r="E39120" s="1"/>
      <c r="F39120" s="1"/>
      <c r="G39120" s="1"/>
      <c r="H39120" s="1"/>
    </row>
    <row r="39121">
      <c r="A39121" s="1"/>
      <c r="B39121" s="1"/>
      <c r="C39121" s="1"/>
      <c r="D39121" s="8"/>
      <c r="E39121" s="1"/>
      <c r="F39121" s="1"/>
      <c r="G39121" s="1"/>
      <c r="H39121" s="1"/>
    </row>
    <row r="39122">
      <c r="A39122" s="1"/>
      <c r="B39122" s="1"/>
      <c r="C39122" s="1"/>
      <c r="D39122" s="8"/>
      <c r="E39122" s="1"/>
      <c r="F39122" s="1"/>
      <c r="G39122" s="1"/>
      <c r="H39122" s="1"/>
    </row>
    <row r="39123">
      <c r="A39123" s="1"/>
      <c r="B39123" s="1"/>
      <c r="C39123" s="1"/>
      <c r="D39123" s="8"/>
      <c r="E39123" s="1"/>
      <c r="F39123" s="1"/>
      <c r="G39123" s="1"/>
      <c r="H39123" s="1"/>
    </row>
    <row r="39124">
      <c r="A39124" s="1"/>
      <c r="B39124" s="1"/>
      <c r="C39124" s="1"/>
      <c r="D39124" s="8"/>
      <c r="E39124" s="1"/>
      <c r="F39124" s="1"/>
      <c r="G39124" s="1"/>
      <c r="H39124" s="1"/>
    </row>
    <row r="39125">
      <c r="A39125" s="1"/>
      <c r="B39125" s="1"/>
      <c r="C39125" s="1"/>
      <c r="D39125" s="8"/>
      <c r="E39125" s="1"/>
      <c r="F39125" s="1"/>
      <c r="G39125" s="1"/>
      <c r="H39125" s="1"/>
    </row>
    <row r="39126">
      <c r="A39126" s="1"/>
      <c r="B39126" s="1"/>
      <c r="C39126" s="1"/>
      <c r="D39126" s="8"/>
      <c r="E39126" s="1"/>
      <c r="F39126" s="1"/>
      <c r="G39126" s="1"/>
      <c r="H39126" s="1"/>
    </row>
    <row r="39127">
      <c r="A39127" s="1"/>
      <c r="B39127" s="1"/>
      <c r="C39127" s="1"/>
      <c r="D39127" s="8"/>
      <c r="E39127" s="1"/>
      <c r="F39127" s="1"/>
      <c r="G39127" s="1"/>
      <c r="H39127" s="1"/>
    </row>
    <row r="39128">
      <c r="A39128" s="1"/>
      <c r="B39128" s="1"/>
      <c r="C39128" s="1"/>
      <c r="D39128" s="8"/>
      <c r="E39128" s="1"/>
      <c r="F39128" s="1"/>
      <c r="G39128" s="1"/>
      <c r="H39128" s="1"/>
    </row>
    <row r="39129">
      <c r="A39129" s="1"/>
      <c r="B39129" s="1"/>
      <c r="C39129" s="1"/>
      <c r="D39129" s="8"/>
      <c r="E39129" s="1"/>
      <c r="F39129" s="1"/>
      <c r="G39129" s="1"/>
      <c r="H39129" s="1"/>
    </row>
    <row r="39130">
      <c r="A39130" s="1"/>
      <c r="B39130" s="1"/>
      <c r="C39130" s="1"/>
      <c r="D39130" s="8"/>
      <c r="E39130" s="1"/>
      <c r="F39130" s="1"/>
      <c r="G39130" s="1"/>
      <c r="H39130" s="1"/>
    </row>
    <row r="39131">
      <c r="A39131" s="1"/>
      <c r="B39131" s="1"/>
      <c r="C39131" s="1"/>
      <c r="D39131" s="8"/>
      <c r="E39131" s="1"/>
      <c r="F39131" s="1"/>
      <c r="G39131" s="1"/>
      <c r="H39131" s="1"/>
    </row>
    <row r="39132">
      <c r="A39132" s="1"/>
      <c r="B39132" s="1"/>
      <c r="C39132" s="1"/>
      <c r="D39132" s="8"/>
      <c r="E39132" s="1"/>
      <c r="F39132" s="1"/>
      <c r="G39132" s="1"/>
      <c r="H39132" s="1"/>
    </row>
    <row r="39133">
      <c r="A39133" s="1"/>
      <c r="B39133" s="1"/>
      <c r="C39133" s="1"/>
      <c r="D39133" s="8"/>
      <c r="E39133" s="1"/>
      <c r="F39133" s="1"/>
      <c r="G39133" s="1"/>
      <c r="H39133" s="1"/>
    </row>
    <row r="39134">
      <c r="A39134" s="1"/>
      <c r="B39134" s="1"/>
      <c r="C39134" s="1"/>
      <c r="D39134" s="8"/>
      <c r="E39134" s="1"/>
      <c r="F39134" s="1"/>
      <c r="G39134" s="1"/>
      <c r="H39134" s="1"/>
    </row>
    <row r="39135">
      <c r="A39135" s="1"/>
      <c r="B39135" s="1"/>
      <c r="C39135" s="1"/>
      <c r="D39135" s="8"/>
      <c r="E39135" s="1"/>
      <c r="F39135" s="1"/>
      <c r="G39135" s="1"/>
      <c r="H39135" s="1"/>
    </row>
    <row r="39136">
      <c r="A39136" s="1"/>
      <c r="B39136" s="1"/>
      <c r="C39136" s="1"/>
      <c r="D39136" s="8"/>
      <c r="E39136" s="1"/>
      <c r="F39136" s="1"/>
      <c r="G39136" s="1"/>
      <c r="H39136" s="1"/>
    </row>
    <row r="39137">
      <c r="A39137" s="1"/>
      <c r="B39137" s="1"/>
      <c r="C39137" s="1"/>
      <c r="D39137" s="8"/>
      <c r="E39137" s="1"/>
      <c r="F39137" s="1"/>
      <c r="G39137" s="1"/>
      <c r="H39137" s="1"/>
    </row>
    <row r="39138">
      <c r="A39138" s="1"/>
      <c r="B39138" s="1"/>
      <c r="C39138" s="1"/>
      <c r="D39138" s="8"/>
      <c r="E39138" s="1"/>
      <c r="F39138" s="1"/>
      <c r="G39138" s="1"/>
      <c r="H39138" s="1"/>
    </row>
    <row r="39139">
      <c r="A39139" s="1"/>
      <c r="B39139" s="1"/>
      <c r="C39139" s="1"/>
      <c r="D39139" s="8"/>
      <c r="E39139" s="1"/>
      <c r="F39139" s="1"/>
      <c r="G39139" s="1"/>
      <c r="H39139" s="1"/>
    </row>
    <row r="39140">
      <c r="A39140" s="1"/>
      <c r="B39140" s="1"/>
      <c r="C39140" s="1"/>
      <c r="D39140" s="8"/>
      <c r="E39140" s="1"/>
      <c r="F39140" s="1"/>
      <c r="G39140" s="1"/>
      <c r="H39140" s="1"/>
    </row>
    <row r="39141">
      <c r="A39141" s="1"/>
      <c r="B39141" s="1"/>
      <c r="C39141" s="1"/>
      <c r="D39141" s="8"/>
      <c r="E39141" s="1"/>
      <c r="F39141" s="1"/>
      <c r="G39141" s="1"/>
      <c r="H39141" s="1"/>
    </row>
    <row r="39142">
      <c r="A39142" s="1"/>
      <c r="B39142" s="1"/>
      <c r="C39142" s="1"/>
      <c r="D39142" s="8"/>
      <c r="E39142" s="1"/>
      <c r="F39142" s="1"/>
      <c r="G39142" s="1"/>
      <c r="H39142" s="1"/>
    </row>
    <row r="39143">
      <c r="A39143" s="1"/>
      <c r="B39143" s="1"/>
      <c r="C39143" s="1"/>
      <c r="D39143" s="8"/>
      <c r="E39143" s="1"/>
      <c r="F39143" s="1"/>
      <c r="G39143" s="1"/>
      <c r="H39143" s="1"/>
    </row>
    <row r="39144">
      <c r="A39144" s="1"/>
      <c r="B39144" s="1"/>
      <c r="C39144" s="1"/>
      <c r="D39144" s="8"/>
      <c r="E39144" s="1"/>
      <c r="F39144" s="1"/>
      <c r="G39144" s="1"/>
      <c r="H39144" s="1"/>
    </row>
    <row r="39145">
      <c r="A39145" s="1"/>
      <c r="B39145" s="1"/>
      <c r="C39145" s="1"/>
      <c r="D39145" s="8"/>
      <c r="E39145" s="1"/>
      <c r="F39145" s="1"/>
      <c r="G39145" s="1"/>
      <c r="H39145" s="1"/>
    </row>
    <row r="39146">
      <c r="A39146" s="1"/>
      <c r="B39146" s="1"/>
      <c r="C39146" s="1"/>
      <c r="D39146" s="8"/>
      <c r="E39146" s="1"/>
      <c r="F39146" s="1"/>
      <c r="G39146" s="1"/>
      <c r="H39146" s="1"/>
    </row>
    <row r="39147">
      <c r="A39147" s="1"/>
      <c r="B39147" s="1"/>
      <c r="C39147" s="1"/>
      <c r="D39147" s="8"/>
      <c r="E39147" s="1"/>
      <c r="F39147" s="1"/>
      <c r="G39147" s="1"/>
      <c r="H39147" s="1"/>
    </row>
    <row r="39148">
      <c r="A39148" s="1"/>
      <c r="B39148" s="1"/>
      <c r="C39148" s="1"/>
      <c r="D39148" s="8"/>
      <c r="E39148" s="1"/>
      <c r="F39148" s="1"/>
      <c r="G39148" s="1"/>
      <c r="H39148" s="1"/>
    </row>
    <row r="39149">
      <c r="A39149" s="1"/>
      <c r="B39149" s="1"/>
      <c r="C39149" s="1"/>
      <c r="D39149" s="8"/>
      <c r="E39149" s="1"/>
      <c r="F39149" s="1"/>
      <c r="G39149" s="1"/>
      <c r="H39149" s="1"/>
    </row>
    <row r="39150">
      <c r="A39150" s="1"/>
      <c r="B39150" s="1"/>
      <c r="C39150" s="1"/>
      <c r="D39150" s="8"/>
      <c r="E39150" s="1"/>
      <c r="F39150" s="1"/>
      <c r="G39150" s="1"/>
      <c r="H39150" s="1"/>
    </row>
    <row r="39151">
      <c r="A39151" s="1"/>
      <c r="B39151" s="1"/>
      <c r="C39151" s="1"/>
      <c r="D39151" s="8"/>
      <c r="E39151" s="1"/>
      <c r="F39151" s="1"/>
      <c r="G39151" s="1"/>
      <c r="H39151" s="1"/>
    </row>
    <row r="39152">
      <c r="A39152" s="1"/>
      <c r="B39152" s="1"/>
      <c r="C39152" s="1"/>
      <c r="D39152" s="8"/>
      <c r="E39152" s="1"/>
      <c r="F39152" s="1"/>
      <c r="G39152" s="1"/>
      <c r="H39152" s="1"/>
    </row>
    <row r="39153">
      <c r="A39153" s="1"/>
      <c r="B39153" s="1"/>
      <c r="C39153" s="1"/>
      <c r="D39153" s="8"/>
      <c r="E39153" s="1"/>
      <c r="F39153" s="1"/>
      <c r="G39153" s="1"/>
      <c r="H39153" s="1"/>
    </row>
    <row r="39154">
      <c r="A39154" s="1"/>
      <c r="B39154" s="1"/>
      <c r="C39154" s="1"/>
      <c r="D39154" s="8"/>
      <c r="E39154" s="1"/>
      <c r="F39154" s="1"/>
      <c r="G39154" s="1"/>
      <c r="H39154" s="1"/>
    </row>
    <row r="39155">
      <c r="A39155" s="1"/>
      <c r="B39155" s="1"/>
      <c r="C39155" s="1"/>
      <c r="D39155" s="8"/>
      <c r="E39155" s="1"/>
      <c r="F39155" s="1"/>
      <c r="G39155" s="1"/>
      <c r="H39155" s="1"/>
    </row>
    <row r="39156">
      <c r="A39156" s="1"/>
      <c r="B39156" s="1"/>
      <c r="C39156" s="1"/>
      <c r="D39156" s="8"/>
      <c r="E39156" s="1"/>
      <c r="F39156" s="1"/>
      <c r="G39156" s="1"/>
      <c r="H39156" s="1"/>
    </row>
    <row r="39157">
      <c r="A39157" s="1"/>
      <c r="B39157" s="1"/>
      <c r="C39157" s="1"/>
      <c r="D39157" s="8"/>
      <c r="E39157" s="1"/>
      <c r="F39157" s="1"/>
      <c r="G39157" s="1"/>
      <c r="H39157" s="1"/>
    </row>
    <row r="39158">
      <c r="A39158" s="1"/>
      <c r="B39158" s="1"/>
      <c r="C39158" s="1"/>
      <c r="D39158" s="8"/>
      <c r="E39158" s="1"/>
      <c r="F39158" s="1"/>
      <c r="G39158" s="1"/>
      <c r="H39158" s="1"/>
    </row>
    <row r="39159">
      <c r="A39159" s="1"/>
      <c r="B39159" s="1"/>
      <c r="C39159" s="1"/>
      <c r="D39159" s="8"/>
      <c r="E39159" s="1"/>
      <c r="F39159" s="1"/>
      <c r="G39159" s="1"/>
      <c r="H39159" s="1"/>
    </row>
    <row r="39160">
      <c r="A39160" s="1"/>
      <c r="B39160" s="1"/>
      <c r="C39160" s="1"/>
      <c r="D39160" s="8"/>
      <c r="E39160" s="1"/>
      <c r="F39160" s="1"/>
      <c r="G39160" s="1"/>
      <c r="H39160" s="1"/>
    </row>
    <row r="39161">
      <c r="A39161" s="1"/>
      <c r="B39161" s="1"/>
      <c r="C39161" s="1"/>
      <c r="D39161" s="8"/>
      <c r="E39161" s="1"/>
      <c r="F39161" s="1"/>
      <c r="G39161" s="1"/>
      <c r="H39161" s="1"/>
    </row>
    <row r="39162">
      <c r="A39162" s="1"/>
      <c r="B39162" s="1"/>
      <c r="C39162" s="1"/>
      <c r="D39162" s="8"/>
      <c r="E39162" s="1"/>
      <c r="F39162" s="1"/>
      <c r="G39162" s="1"/>
      <c r="H39162" s="1"/>
    </row>
    <row r="39163">
      <c r="A39163" s="1"/>
      <c r="B39163" s="1"/>
      <c r="C39163" s="1"/>
      <c r="D39163" s="8"/>
      <c r="E39163" s="1"/>
      <c r="F39163" s="1"/>
      <c r="G39163" s="1"/>
      <c r="H39163" s="1"/>
    </row>
    <row r="39164">
      <c r="A39164" s="1"/>
      <c r="B39164" s="1"/>
      <c r="C39164" s="1"/>
      <c r="D39164" s="8"/>
      <c r="E39164" s="1"/>
      <c r="F39164" s="1"/>
      <c r="G39164" s="1"/>
      <c r="H39164" s="1"/>
    </row>
    <row r="39165">
      <c r="A39165" s="1"/>
      <c r="B39165" s="1"/>
      <c r="C39165" s="1"/>
      <c r="D39165" s="8"/>
      <c r="E39165" s="1"/>
      <c r="F39165" s="1"/>
      <c r="G39165" s="1"/>
      <c r="H39165" s="1"/>
    </row>
    <row r="39166">
      <c r="A39166" s="1"/>
      <c r="B39166" s="1"/>
      <c r="C39166" s="1"/>
      <c r="D39166" s="8"/>
      <c r="E39166" s="1"/>
      <c r="F39166" s="1"/>
      <c r="G39166" s="1"/>
      <c r="H39166" s="1"/>
    </row>
    <row r="39167">
      <c r="A39167" s="1"/>
      <c r="B39167" s="1"/>
      <c r="C39167" s="1"/>
      <c r="D39167" s="8"/>
      <c r="E39167" s="1"/>
      <c r="F39167" s="1"/>
      <c r="G39167" s="1"/>
      <c r="H39167" s="1"/>
    </row>
    <row r="39168">
      <c r="A39168" s="1"/>
      <c r="B39168" s="1"/>
      <c r="C39168" s="1"/>
      <c r="D39168" s="8"/>
      <c r="E39168" s="1"/>
      <c r="F39168" s="1"/>
      <c r="G39168" s="1"/>
      <c r="H39168" s="1"/>
    </row>
    <row r="39169">
      <c r="A39169" s="1"/>
      <c r="B39169" s="1"/>
      <c r="C39169" s="1"/>
      <c r="D39169" s="8"/>
      <c r="E39169" s="1"/>
      <c r="F39169" s="1"/>
      <c r="G39169" s="1"/>
      <c r="H39169" s="1"/>
    </row>
    <row r="39170">
      <c r="A39170" s="1"/>
      <c r="B39170" s="1"/>
      <c r="C39170" s="1"/>
      <c r="D39170" s="8"/>
      <c r="E39170" s="1"/>
      <c r="F39170" s="1"/>
      <c r="G39170" s="1"/>
      <c r="H39170" s="1"/>
    </row>
    <row r="39171">
      <c r="A39171" s="1"/>
      <c r="B39171" s="1"/>
      <c r="C39171" s="1"/>
      <c r="D39171" s="8"/>
      <c r="E39171" s="1"/>
      <c r="F39171" s="1"/>
      <c r="G39171" s="1"/>
      <c r="H39171" s="1"/>
    </row>
    <row r="39172">
      <c r="A39172" s="1"/>
      <c r="B39172" s="1"/>
      <c r="C39172" s="1"/>
      <c r="D39172" s="8"/>
      <c r="E39172" s="1"/>
      <c r="F39172" s="1"/>
      <c r="G39172" s="1"/>
      <c r="H39172" s="1"/>
    </row>
    <row r="39173">
      <c r="A39173" s="1"/>
      <c r="B39173" s="1"/>
      <c r="C39173" s="1"/>
      <c r="D39173" s="8"/>
      <c r="E39173" s="1"/>
      <c r="F39173" s="1"/>
      <c r="G39173" s="1"/>
      <c r="H39173" s="1"/>
    </row>
    <row r="39174">
      <c r="A39174" s="1"/>
      <c r="B39174" s="1"/>
      <c r="C39174" s="1"/>
      <c r="D39174" s="8"/>
      <c r="E39174" s="1"/>
      <c r="F39174" s="1"/>
      <c r="G39174" s="1"/>
      <c r="H39174" s="1"/>
    </row>
    <row r="39175">
      <c r="A39175" s="1"/>
      <c r="B39175" s="1"/>
      <c r="C39175" s="1"/>
      <c r="D39175" s="8"/>
      <c r="E39175" s="1"/>
      <c r="F39175" s="1"/>
      <c r="G39175" s="1"/>
      <c r="H39175" s="1"/>
    </row>
    <row r="39176">
      <c r="A39176" s="1"/>
      <c r="B39176" s="1"/>
      <c r="C39176" s="1"/>
      <c r="D39176" s="8"/>
      <c r="E39176" s="1"/>
      <c r="F39176" s="1"/>
      <c r="G39176" s="1"/>
      <c r="H39176" s="1"/>
    </row>
    <row r="39177">
      <c r="A39177" s="1"/>
      <c r="B39177" s="1"/>
      <c r="C39177" s="1"/>
      <c r="D39177" s="8"/>
      <c r="E39177" s="1"/>
      <c r="F39177" s="1"/>
      <c r="G39177" s="1"/>
      <c r="H39177" s="1"/>
    </row>
    <row r="39178">
      <c r="A39178" s="1"/>
      <c r="B39178" s="1"/>
      <c r="C39178" s="1"/>
      <c r="D39178" s="8"/>
      <c r="E39178" s="1"/>
      <c r="F39178" s="1"/>
      <c r="G39178" s="1"/>
      <c r="H39178" s="1"/>
    </row>
    <row r="39179">
      <c r="A39179" s="1"/>
      <c r="B39179" s="1"/>
      <c r="C39179" s="1"/>
      <c r="D39179" s="8"/>
      <c r="E39179" s="1"/>
      <c r="F39179" s="1"/>
      <c r="G39179" s="1"/>
      <c r="H39179" s="1"/>
    </row>
    <row r="39180">
      <c r="A39180" s="1"/>
      <c r="B39180" s="1"/>
      <c r="C39180" s="1"/>
      <c r="D39180" s="8"/>
      <c r="E39180" s="1"/>
      <c r="F39180" s="1"/>
      <c r="G39180" s="1"/>
      <c r="H39180" s="1"/>
    </row>
    <row r="39181">
      <c r="A39181" s="1"/>
      <c r="B39181" s="1"/>
      <c r="C39181" s="1"/>
      <c r="D39181" s="8"/>
      <c r="E39181" s="1"/>
      <c r="F39181" s="1"/>
      <c r="G39181" s="1"/>
      <c r="H39181" s="1"/>
    </row>
    <row r="39182">
      <c r="A39182" s="1"/>
      <c r="B39182" s="1"/>
      <c r="C39182" s="1"/>
      <c r="D39182" s="8"/>
      <c r="E39182" s="1"/>
      <c r="F39182" s="1"/>
      <c r="G39182" s="1"/>
      <c r="H39182" s="1"/>
    </row>
    <row r="39183">
      <c r="A39183" s="1"/>
      <c r="B39183" s="1"/>
      <c r="C39183" s="1"/>
      <c r="D39183" s="8"/>
      <c r="E39183" s="1"/>
      <c r="F39183" s="1"/>
      <c r="G39183" s="1"/>
      <c r="H39183" s="1"/>
    </row>
    <row r="39184">
      <c r="A39184" s="1"/>
      <c r="B39184" s="1"/>
      <c r="C39184" s="1"/>
      <c r="D39184" s="8"/>
      <c r="E39184" s="1"/>
      <c r="F39184" s="1"/>
      <c r="G39184" s="1"/>
      <c r="H39184" s="1"/>
    </row>
    <row r="39185">
      <c r="A39185" s="1"/>
      <c r="B39185" s="1"/>
      <c r="C39185" s="1"/>
      <c r="D39185" s="8"/>
      <c r="E39185" s="1"/>
      <c r="F39185" s="1"/>
      <c r="G39185" s="1"/>
      <c r="H39185" s="1"/>
    </row>
    <row r="39186">
      <c r="A39186" s="1"/>
      <c r="B39186" s="1"/>
      <c r="C39186" s="1"/>
      <c r="D39186" s="8"/>
      <c r="E39186" s="1"/>
      <c r="F39186" s="1"/>
      <c r="G39186" s="1"/>
      <c r="H39186" s="1"/>
    </row>
    <row r="39187">
      <c r="A39187" s="1"/>
      <c r="B39187" s="1"/>
      <c r="C39187" s="1"/>
      <c r="D39187" s="8"/>
      <c r="E39187" s="1"/>
      <c r="F39187" s="1"/>
      <c r="G39187" s="1"/>
      <c r="H39187" s="1"/>
    </row>
    <row r="39188">
      <c r="A39188" s="1"/>
      <c r="B39188" s="1"/>
      <c r="C39188" s="1"/>
      <c r="D39188" s="8"/>
      <c r="E39188" s="1"/>
      <c r="F39188" s="1"/>
      <c r="G39188" s="1"/>
      <c r="H39188" s="1"/>
    </row>
    <row r="39189">
      <c r="A39189" s="1"/>
      <c r="B39189" s="1"/>
      <c r="C39189" s="1"/>
      <c r="D39189" s="8"/>
      <c r="E39189" s="1"/>
      <c r="F39189" s="1"/>
      <c r="G39189" s="1"/>
      <c r="H39189" s="1"/>
    </row>
    <row r="39190">
      <c r="A39190" s="1"/>
      <c r="B39190" s="1"/>
      <c r="C39190" s="1"/>
      <c r="D39190" s="8"/>
      <c r="E39190" s="1"/>
      <c r="F39190" s="1"/>
      <c r="G39190" s="1"/>
      <c r="H39190" s="1"/>
    </row>
    <row r="39191">
      <c r="A39191" s="1"/>
      <c r="B39191" s="1"/>
      <c r="C39191" s="1"/>
      <c r="D39191" s="8"/>
      <c r="E39191" s="1"/>
      <c r="F39191" s="1"/>
      <c r="G39191" s="1"/>
      <c r="H39191" s="1"/>
    </row>
    <row r="39192">
      <c r="A39192" s="1"/>
      <c r="B39192" s="1"/>
      <c r="C39192" s="1"/>
      <c r="D39192" s="8"/>
      <c r="E39192" s="1"/>
      <c r="F39192" s="1"/>
      <c r="G39192" s="1"/>
      <c r="H39192" s="1"/>
    </row>
    <row r="39193">
      <c r="A39193" s="1"/>
      <c r="B39193" s="1"/>
      <c r="C39193" s="1"/>
      <c r="D39193" s="8"/>
      <c r="E39193" s="1"/>
      <c r="F39193" s="1"/>
      <c r="G39193" s="1"/>
      <c r="H39193" s="1"/>
    </row>
    <row r="39194">
      <c r="A39194" s="1"/>
      <c r="B39194" s="1"/>
      <c r="C39194" s="1"/>
      <c r="D39194" s="8"/>
      <c r="E39194" s="1"/>
      <c r="F39194" s="1"/>
      <c r="G39194" s="1"/>
      <c r="H39194" s="1"/>
    </row>
    <row r="39195">
      <c r="A39195" s="1"/>
      <c r="B39195" s="1"/>
      <c r="C39195" s="1"/>
      <c r="D39195" s="8"/>
      <c r="E39195" s="1"/>
      <c r="F39195" s="1"/>
      <c r="G39195" s="1"/>
      <c r="H39195" s="1"/>
    </row>
    <row r="39196">
      <c r="A39196" s="1"/>
      <c r="B39196" s="1"/>
      <c r="C39196" s="1"/>
      <c r="D39196" s="8"/>
      <c r="E39196" s="1"/>
      <c r="F39196" s="1"/>
      <c r="G39196" s="1"/>
      <c r="H39196" s="1"/>
    </row>
    <row r="39197">
      <c r="A39197" s="1"/>
      <c r="B39197" s="1"/>
      <c r="C39197" s="1"/>
      <c r="D39197" s="8"/>
      <c r="E39197" s="1"/>
      <c r="F39197" s="1"/>
      <c r="G39197" s="1"/>
      <c r="H39197" s="1"/>
    </row>
    <row r="39198">
      <c r="A39198" s="1"/>
      <c r="B39198" s="1"/>
      <c r="C39198" s="1"/>
      <c r="D39198" s="8"/>
      <c r="E39198" s="1"/>
      <c r="F39198" s="1"/>
      <c r="G39198" s="1"/>
      <c r="H39198" s="1"/>
    </row>
    <row r="39199">
      <c r="A39199" s="1"/>
      <c r="B39199" s="1"/>
      <c r="C39199" s="1"/>
      <c r="D39199" s="8"/>
      <c r="E39199" s="1"/>
      <c r="F39199" s="1"/>
      <c r="G39199" s="1"/>
      <c r="H39199" s="1"/>
    </row>
    <row r="39200">
      <c r="A39200" s="1"/>
      <c r="B39200" s="1"/>
      <c r="C39200" s="1"/>
      <c r="D39200" s="8"/>
      <c r="E39200" s="1"/>
      <c r="F39200" s="1"/>
      <c r="G39200" s="1"/>
      <c r="H39200" s="1"/>
    </row>
    <row r="39201">
      <c r="A39201" s="1"/>
      <c r="B39201" s="1"/>
      <c r="C39201" s="1"/>
      <c r="D39201" s="8"/>
      <c r="E39201" s="1"/>
      <c r="F39201" s="1"/>
      <c r="G39201" s="1"/>
      <c r="H39201" s="1"/>
    </row>
    <row r="39202">
      <c r="A39202" s="1"/>
      <c r="B39202" s="1"/>
      <c r="C39202" s="1"/>
      <c r="D39202" s="8"/>
      <c r="E39202" s="1"/>
      <c r="F39202" s="1"/>
      <c r="G39202" s="1"/>
      <c r="H39202" s="1"/>
    </row>
    <row r="39203">
      <c r="A39203" s="1"/>
      <c r="B39203" s="1"/>
      <c r="C39203" s="1"/>
      <c r="D39203" s="8"/>
      <c r="E39203" s="1"/>
      <c r="F39203" s="1"/>
      <c r="G39203" s="1"/>
      <c r="H39203" s="1"/>
    </row>
    <row r="39204">
      <c r="A39204" s="1"/>
      <c r="B39204" s="1"/>
      <c r="C39204" s="1"/>
      <c r="D39204" s="8"/>
      <c r="E39204" s="1"/>
      <c r="F39204" s="1"/>
      <c r="G39204" s="1"/>
      <c r="H39204" s="1"/>
    </row>
    <row r="39205">
      <c r="A39205" s="1"/>
      <c r="B39205" s="1"/>
      <c r="C39205" s="1"/>
      <c r="D39205" s="8"/>
      <c r="E39205" s="1"/>
      <c r="F39205" s="1"/>
      <c r="G39205" s="1"/>
      <c r="H39205" s="1"/>
    </row>
    <row r="39206">
      <c r="A39206" s="1"/>
      <c r="B39206" s="1"/>
      <c r="C39206" s="1"/>
      <c r="D39206" s="8"/>
      <c r="E39206" s="1"/>
      <c r="F39206" s="1"/>
      <c r="G39206" s="1"/>
      <c r="H39206" s="1"/>
    </row>
    <row r="39207">
      <c r="A39207" s="1"/>
      <c r="B39207" s="1"/>
      <c r="C39207" s="1"/>
      <c r="D39207" s="8"/>
      <c r="E39207" s="1"/>
      <c r="F39207" s="1"/>
      <c r="G39207" s="1"/>
      <c r="H39207" s="1"/>
    </row>
    <row r="39208">
      <c r="A39208" s="1"/>
      <c r="B39208" s="1"/>
      <c r="C39208" s="1"/>
      <c r="D39208" s="8"/>
      <c r="E39208" s="1"/>
      <c r="F39208" s="1"/>
      <c r="G39208" s="1"/>
      <c r="H39208" s="1"/>
    </row>
    <row r="39209">
      <c r="A39209" s="1"/>
      <c r="B39209" s="1"/>
      <c r="C39209" s="1"/>
      <c r="D39209" s="8"/>
      <c r="E39209" s="1"/>
      <c r="F39209" s="1"/>
      <c r="G39209" s="1"/>
      <c r="H39209" s="1"/>
    </row>
    <row r="39210">
      <c r="A39210" s="1"/>
      <c r="B39210" s="1"/>
      <c r="C39210" s="1"/>
      <c r="D39210" s="8"/>
      <c r="E39210" s="1"/>
      <c r="F39210" s="1"/>
      <c r="G39210" s="1"/>
      <c r="H39210" s="1"/>
    </row>
    <row r="39211">
      <c r="A39211" s="1"/>
      <c r="B39211" s="1"/>
      <c r="C39211" s="1"/>
      <c r="D39211" s="8"/>
      <c r="E39211" s="1"/>
      <c r="F39211" s="1"/>
      <c r="G39211" s="1"/>
      <c r="H39211" s="1"/>
    </row>
    <row r="39212">
      <c r="A39212" s="1"/>
      <c r="B39212" s="1"/>
      <c r="C39212" s="1"/>
      <c r="D39212" s="8"/>
      <c r="E39212" s="1"/>
      <c r="F39212" s="1"/>
      <c r="G39212" s="1"/>
      <c r="H39212" s="1"/>
    </row>
    <row r="39213">
      <c r="A39213" s="1"/>
      <c r="B39213" s="1"/>
      <c r="C39213" s="1"/>
      <c r="D39213" s="8"/>
      <c r="E39213" s="1"/>
      <c r="F39213" s="1"/>
      <c r="G39213" s="1"/>
      <c r="H39213" s="1"/>
    </row>
    <row r="39214">
      <c r="A39214" s="1"/>
      <c r="B39214" s="1"/>
      <c r="C39214" s="1"/>
      <c r="D39214" s="8"/>
      <c r="E39214" s="1"/>
      <c r="F39214" s="1"/>
      <c r="G39214" s="1"/>
      <c r="H39214" s="1"/>
    </row>
    <row r="39215">
      <c r="A39215" s="1"/>
      <c r="B39215" s="1"/>
      <c r="C39215" s="1"/>
      <c r="D39215" s="8"/>
      <c r="E39215" s="1"/>
      <c r="F39215" s="1"/>
      <c r="G39215" s="1"/>
      <c r="H39215" s="1"/>
    </row>
    <row r="39216">
      <c r="A39216" s="1"/>
      <c r="B39216" s="1"/>
      <c r="C39216" s="1"/>
      <c r="D39216" s="8"/>
      <c r="E39216" s="1"/>
      <c r="F39216" s="1"/>
      <c r="G39216" s="1"/>
      <c r="H39216" s="1"/>
    </row>
    <row r="39217">
      <c r="A39217" s="1"/>
      <c r="B39217" s="1"/>
      <c r="C39217" s="1"/>
      <c r="D39217" s="8"/>
      <c r="E39217" s="1"/>
      <c r="F39217" s="1"/>
      <c r="G39217" s="1"/>
      <c r="H39217" s="1"/>
    </row>
    <row r="39218">
      <c r="A39218" s="1"/>
      <c r="B39218" s="1"/>
      <c r="C39218" s="1"/>
      <c r="D39218" s="8"/>
      <c r="E39218" s="1"/>
      <c r="F39218" s="1"/>
      <c r="G39218" s="1"/>
      <c r="H39218" s="1"/>
    </row>
    <row r="39219">
      <c r="A39219" s="1"/>
      <c r="B39219" s="1"/>
      <c r="C39219" s="1"/>
      <c r="D39219" s="8"/>
      <c r="E39219" s="1"/>
      <c r="F39219" s="1"/>
      <c r="G39219" s="1"/>
      <c r="H39219" s="1"/>
    </row>
    <row r="39220">
      <c r="A39220" s="1"/>
      <c r="B39220" s="1"/>
      <c r="C39220" s="1"/>
      <c r="D39220" s="8"/>
      <c r="E39220" s="1"/>
      <c r="F39220" s="1"/>
      <c r="G39220" s="1"/>
      <c r="H39220" s="1"/>
    </row>
    <row r="39221">
      <c r="A39221" s="1"/>
      <c r="B39221" s="1"/>
      <c r="C39221" s="1"/>
      <c r="D39221" s="8"/>
      <c r="E39221" s="1"/>
      <c r="F39221" s="1"/>
      <c r="G39221" s="1"/>
      <c r="H39221" s="1"/>
    </row>
    <row r="39222">
      <c r="A39222" s="1"/>
      <c r="B39222" s="1"/>
      <c r="C39222" s="1"/>
      <c r="D39222" s="8"/>
      <c r="E39222" s="1"/>
      <c r="F39222" s="1"/>
      <c r="G39222" s="1"/>
      <c r="H39222" s="1"/>
    </row>
    <row r="39223">
      <c r="A39223" s="1"/>
      <c r="B39223" s="1"/>
      <c r="C39223" s="1"/>
      <c r="D39223" s="8"/>
      <c r="E39223" s="1"/>
      <c r="F39223" s="1"/>
      <c r="G39223" s="1"/>
      <c r="H39223" s="1"/>
    </row>
    <row r="39224">
      <c r="A39224" s="1"/>
      <c r="B39224" s="1"/>
      <c r="C39224" s="1"/>
      <c r="D39224" s="8"/>
      <c r="E39224" s="1"/>
      <c r="F39224" s="1"/>
      <c r="G39224" s="1"/>
      <c r="H39224" s="1"/>
    </row>
    <row r="39225">
      <c r="A39225" s="1"/>
      <c r="B39225" s="1"/>
      <c r="C39225" s="1"/>
      <c r="D39225" s="8"/>
      <c r="E39225" s="1"/>
      <c r="F39225" s="1"/>
      <c r="G39225" s="1"/>
      <c r="H39225" s="1"/>
    </row>
    <row r="39226">
      <c r="A39226" s="1"/>
      <c r="B39226" s="1"/>
      <c r="C39226" s="1"/>
      <c r="D39226" s="8"/>
      <c r="E39226" s="1"/>
      <c r="F39226" s="1"/>
      <c r="G39226" s="1"/>
      <c r="H39226" s="1"/>
    </row>
    <row r="39227">
      <c r="A39227" s="1"/>
      <c r="B39227" s="1"/>
      <c r="C39227" s="1"/>
      <c r="D39227" s="8"/>
      <c r="E39227" s="1"/>
      <c r="F39227" s="1"/>
      <c r="G39227" s="1"/>
      <c r="H39227" s="1"/>
    </row>
    <row r="39228">
      <c r="A39228" s="1"/>
      <c r="B39228" s="1"/>
      <c r="C39228" s="1"/>
      <c r="D39228" s="8"/>
      <c r="E39228" s="1"/>
      <c r="F39228" s="1"/>
      <c r="G39228" s="1"/>
      <c r="H39228" s="1"/>
    </row>
    <row r="39229">
      <c r="A39229" s="1"/>
      <c r="B39229" s="1"/>
      <c r="C39229" s="1"/>
      <c r="D39229" s="8"/>
      <c r="E39229" s="1"/>
      <c r="F39229" s="1"/>
      <c r="G39229" s="1"/>
      <c r="H39229" s="1"/>
    </row>
    <row r="39230">
      <c r="A39230" s="1"/>
      <c r="B39230" s="1"/>
      <c r="C39230" s="1"/>
      <c r="D39230" s="8"/>
      <c r="E39230" s="1"/>
      <c r="F39230" s="1"/>
      <c r="G39230" s="1"/>
      <c r="H39230" s="1"/>
    </row>
    <row r="39231">
      <c r="A39231" s="1"/>
      <c r="B39231" s="1"/>
      <c r="C39231" s="1"/>
      <c r="D39231" s="8"/>
      <c r="E39231" s="1"/>
      <c r="F39231" s="1"/>
      <c r="G39231" s="1"/>
      <c r="H39231" s="1"/>
    </row>
    <row r="39232">
      <c r="A39232" s="1"/>
      <c r="B39232" s="1"/>
      <c r="C39232" s="1"/>
      <c r="D39232" s="8"/>
      <c r="E39232" s="1"/>
      <c r="F39232" s="1"/>
      <c r="G39232" s="1"/>
      <c r="H39232" s="1"/>
    </row>
    <row r="39233">
      <c r="A39233" s="1"/>
      <c r="B39233" s="1"/>
      <c r="C39233" s="1"/>
      <c r="D39233" s="8"/>
      <c r="E39233" s="1"/>
      <c r="F39233" s="1"/>
      <c r="G39233" s="1"/>
      <c r="H39233" s="1"/>
    </row>
    <row r="39234">
      <c r="A39234" s="1"/>
      <c r="B39234" s="1"/>
      <c r="C39234" s="1"/>
      <c r="D39234" s="8"/>
      <c r="E39234" s="1"/>
      <c r="F39234" s="1"/>
      <c r="G39234" s="1"/>
      <c r="H39234" s="1"/>
    </row>
    <row r="39235">
      <c r="A39235" s="1"/>
      <c r="B39235" s="1"/>
      <c r="C39235" s="1"/>
      <c r="D39235" s="8"/>
      <c r="E39235" s="1"/>
      <c r="F39235" s="1"/>
      <c r="G39235" s="1"/>
      <c r="H39235" s="1"/>
    </row>
    <row r="39236">
      <c r="A39236" s="1"/>
      <c r="B39236" s="1"/>
      <c r="C39236" s="1"/>
      <c r="D39236" s="8"/>
      <c r="E39236" s="1"/>
      <c r="F39236" s="1"/>
      <c r="G39236" s="1"/>
      <c r="H39236" s="1"/>
    </row>
    <row r="39237">
      <c r="A39237" s="1"/>
      <c r="B39237" s="1"/>
      <c r="C39237" s="1"/>
      <c r="D39237" s="8"/>
      <c r="E39237" s="1"/>
      <c r="F39237" s="1"/>
      <c r="G39237" s="1"/>
      <c r="H39237" s="1"/>
    </row>
    <row r="39238">
      <c r="A39238" s="1"/>
      <c r="B39238" s="1"/>
      <c r="C39238" s="1"/>
      <c r="D39238" s="8"/>
      <c r="E39238" s="1"/>
      <c r="F39238" s="1"/>
      <c r="G39238" s="1"/>
      <c r="H39238" s="1"/>
    </row>
    <row r="39239">
      <c r="A39239" s="1"/>
      <c r="B39239" s="1"/>
      <c r="C39239" s="1"/>
      <c r="D39239" s="8"/>
      <c r="E39239" s="1"/>
      <c r="F39239" s="1"/>
      <c r="G39239" s="1"/>
      <c r="H39239" s="1"/>
    </row>
    <row r="39240">
      <c r="A39240" s="1"/>
      <c r="B39240" s="1"/>
      <c r="C39240" s="1"/>
      <c r="D39240" s="8"/>
      <c r="E39240" s="1"/>
      <c r="F39240" s="1"/>
      <c r="G39240" s="1"/>
      <c r="H39240" s="1"/>
    </row>
    <row r="39241">
      <c r="A39241" s="1"/>
      <c r="B39241" s="1"/>
      <c r="C39241" s="1"/>
      <c r="D39241" s="8"/>
      <c r="E39241" s="1"/>
      <c r="F39241" s="1"/>
      <c r="G39241" s="1"/>
      <c r="H39241" s="1"/>
    </row>
    <row r="39242">
      <c r="A39242" s="1"/>
      <c r="B39242" s="1"/>
      <c r="C39242" s="1"/>
      <c r="D39242" s="8"/>
      <c r="E39242" s="1"/>
      <c r="F39242" s="1"/>
      <c r="G39242" s="1"/>
      <c r="H39242" s="1"/>
    </row>
    <row r="39243">
      <c r="A39243" s="1"/>
      <c r="B39243" s="1"/>
      <c r="C39243" s="1"/>
      <c r="D39243" s="8"/>
      <c r="E39243" s="1"/>
      <c r="F39243" s="1"/>
      <c r="G39243" s="1"/>
      <c r="H39243" s="1"/>
    </row>
    <row r="39244">
      <c r="A39244" s="1"/>
      <c r="B39244" s="1"/>
      <c r="C39244" s="1"/>
      <c r="D39244" s="8"/>
      <c r="E39244" s="1"/>
      <c r="F39244" s="1"/>
      <c r="G39244" s="1"/>
      <c r="H39244" s="1"/>
    </row>
    <row r="39245">
      <c r="A39245" s="1"/>
      <c r="B39245" s="1"/>
      <c r="C39245" s="1"/>
      <c r="D39245" s="8"/>
      <c r="E39245" s="1"/>
      <c r="F39245" s="1"/>
      <c r="G39245" s="1"/>
      <c r="H39245" s="1"/>
    </row>
    <row r="39246">
      <c r="A39246" s="1"/>
      <c r="B39246" s="1"/>
      <c r="C39246" s="1"/>
      <c r="D39246" s="8"/>
      <c r="E39246" s="1"/>
      <c r="F39246" s="1"/>
      <c r="G39246" s="1"/>
      <c r="H39246" s="1"/>
    </row>
    <row r="39247">
      <c r="A39247" s="1"/>
      <c r="B39247" s="1"/>
      <c r="C39247" s="1"/>
      <c r="D39247" s="8"/>
      <c r="E39247" s="1"/>
      <c r="F39247" s="1"/>
      <c r="G39247" s="1"/>
      <c r="H39247" s="1"/>
    </row>
    <row r="39248">
      <c r="A39248" s="1"/>
      <c r="B39248" s="1"/>
      <c r="C39248" s="1"/>
      <c r="D39248" s="8"/>
      <c r="E39248" s="1"/>
      <c r="F39248" s="1"/>
      <c r="G39248" s="1"/>
      <c r="H39248" s="1"/>
    </row>
    <row r="39249">
      <c r="A39249" s="1"/>
      <c r="B39249" s="1"/>
      <c r="C39249" s="1"/>
      <c r="D39249" s="8"/>
      <c r="E39249" s="1"/>
      <c r="F39249" s="1"/>
      <c r="G39249" s="1"/>
      <c r="H39249" s="1"/>
    </row>
    <row r="39250">
      <c r="A39250" s="1"/>
      <c r="B39250" s="1"/>
      <c r="C39250" s="1"/>
      <c r="D39250" s="8"/>
      <c r="E39250" s="1"/>
      <c r="F39250" s="1"/>
      <c r="G39250" s="1"/>
      <c r="H39250" s="1"/>
    </row>
    <row r="39251">
      <c r="A39251" s="1"/>
      <c r="B39251" s="1"/>
      <c r="C39251" s="1"/>
      <c r="D39251" s="8"/>
      <c r="E39251" s="1"/>
      <c r="F39251" s="1"/>
      <c r="G39251" s="1"/>
      <c r="H39251" s="1"/>
    </row>
    <row r="39252">
      <c r="A39252" s="1"/>
      <c r="B39252" s="1"/>
      <c r="C39252" s="1"/>
      <c r="D39252" s="8"/>
      <c r="E39252" s="1"/>
      <c r="F39252" s="1"/>
      <c r="G39252" s="1"/>
      <c r="H39252" s="1"/>
    </row>
    <row r="39253">
      <c r="A39253" s="1"/>
      <c r="B39253" s="1"/>
      <c r="C39253" s="1"/>
      <c r="D39253" s="8"/>
      <c r="E39253" s="1"/>
      <c r="F39253" s="1"/>
      <c r="G39253" s="1"/>
      <c r="H39253" s="1"/>
    </row>
    <row r="39254">
      <c r="A39254" s="1"/>
      <c r="B39254" s="1"/>
      <c r="C39254" s="1"/>
      <c r="D39254" s="8"/>
      <c r="E39254" s="1"/>
      <c r="F39254" s="1"/>
      <c r="G39254" s="1"/>
      <c r="H39254" s="1"/>
    </row>
    <row r="39255">
      <c r="A39255" s="1"/>
      <c r="B39255" s="1"/>
      <c r="C39255" s="1"/>
      <c r="D39255" s="8"/>
      <c r="E39255" s="1"/>
      <c r="F39255" s="1"/>
      <c r="G39255" s="1"/>
      <c r="H39255" s="1"/>
    </row>
    <row r="39256">
      <c r="A39256" s="1"/>
      <c r="B39256" s="1"/>
      <c r="C39256" s="1"/>
      <c r="D39256" s="8"/>
      <c r="E39256" s="1"/>
      <c r="F39256" s="1"/>
      <c r="G39256" s="1"/>
      <c r="H39256" s="1"/>
    </row>
    <row r="39257">
      <c r="A39257" s="1"/>
      <c r="B39257" s="1"/>
      <c r="C39257" s="1"/>
      <c r="D39257" s="8"/>
      <c r="E39257" s="1"/>
      <c r="F39257" s="1"/>
      <c r="G39257" s="1"/>
      <c r="H39257" s="1"/>
    </row>
    <row r="39258">
      <c r="A39258" s="1"/>
      <c r="B39258" s="1"/>
      <c r="C39258" s="1"/>
      <c r="D39258" s="8"/>
      <c r="E39258" s="1"/>
      <c r="F39258" s="1"/>
      <c r="G39258" s="1"/>
      <c r="H39258" s="1"/>
    </row>
    <row r="39259">
      <c r="A39259" s="1"/>
      <c r="B39259" s="1"/>
      <c r="C39259" s="1"/>
      <c r="D39259" s="8"/>
      <c r="E39259" s="1"/>
      <c r="F39259" s="1"/>
      <c r="G39259" s="1"/>
      <c r="H39259" s="1"/>
    </row>
    <row r="39260">
      <c r="A39260" s="1"/>
      <c r="B39260" s="1"/>
      <c r="C39260" s="1"/>
      <c r="D39260" s="8"/>
      <c r="E39260" s="1"/>
      <c r="F39260" s="1"/>
      <c r="G39260" s="1"/>
      <c r="H39260" s="1"/>
    </row>
    <row r="39261">
      <c r="A39261" s="1"/>
      <c r="B39261" s="1"/>
      <c r="C39261" s="1"/>
      <c r="D39261" s="8"/>
      <c r="E39261" s="1"/>
      <c r="F39261" s="1"/>
      <c r="G39261" s="1"/>
      <c r="H39261" s="1"/>
    </row>
    <row r="39262">
      <c r="A39262" s="1"/>
      <c r="B39262" s="1"/>
      <c r="C39262" s="1"/>
      <c r="D39262" s="8"/>
      <c r="E39262" s="1"/>
      <c r="F39262" s="1"/>
      <c r="G39262" s="1"/>
      <c r="H39262" s="1"/>
    </row>
    <row r="39263">
      <c r="A39263" s="1"/>
      <c r="B39263" s="1"/>
      <c r="C39263" s="1"/>
      <c r="D39263" s="8"/>
      <c r="E39263" s="1"/>
      <c r="F39263" s="1"/>
      <c r="G39263" s="1"/>
      <c r="H39263" s="1"/>
    </row>
    <row r="39264">
      <c r="A39264" s="1"/>
      <c r="B39264" s="1"/>
      <c r="C39264" s="1"/>
      <c r="D39264" s="8"/>
      <c r="E39264" s="1"/>
      <c r="F39264" s="1"/>
      <c r="G39264" s="1"/>
      <c r="H39264" s="1"/>
    </row>
    <row r="39265">
      <c r="A39265" s="1"/>
      <c r="B39265" s="1"/>
      <c r="C39265" s="1"/>
      <c r="D39265" s="8"/>
      <c r="E39265" s="1"/>
      <c r="F39265" s="1"/>
      <c r="G39265" s="1"/>
      <c r="H39265" s="1"/>
    </row>
    <row r="39266">
      <c r="A39266" s="1"/>
      <c r="B39266" s="1"/>
      <c r="C39266" s="1"/>
      <c r="D39266" s="8"/>
      <c r="E39266" s="1"/>
      <c r="F39266" s="1"/>
      <c r="G39266" s="1"/>
      <c r="H39266" s="1"/>
    </row>
    <row r="39267">
      <c r="A39267" s="1"/>
      <c r="B39267" s="1"/>
      <c r="C39267" s="1"/>
      <c r="D39267" s="8"/>
      <c r="E39267" s="1"/>
      <c r="F39267" s="1"/>
      <c r="G39267" s="1"/>
      <c r="H39267" s="1"/>
    </row>
    <row r="39268">
      <c r="A39268" s="1"/>
      <c r="B39268" s="1"/>
      <c r="C39268" s="1"/>
      <c r="D39268" s="8"/>
      <c r="E39268" s="1"/>
      <c r="F39268" s="1"/>
      <c r="G39268" s="1"/>
      <c r="H39268" s="1"/>
    </row>
    <row r="39269">
      <c r="A39269" s="1"/>
      <c r="B39269" s="1"/>
      <c r="C39269" s="1"/>
      <c r="D39269" s="8"/>
      <c r="E39269" s="1"/>
      <c r="F39269" s="1"/>
      <c r="G39269" s="1"/>
      <c r="H39269" s="1"/>
    </row>
    <row r="39270">
      <c r="A39270" s="1"/>
      <c r="B39270" s="1"/>
      <c r="C39270" s="1"/>
      <c r="D39270" s="8"/>
      <c r="E39270" s="1"/>
      <c r="F39270" s="1"/>
      <c r="G39270" s="1"/>
      <c r="H39270" s="1"/>
    </row>
    <row r="39271">
      <c r="A39271" s="1"/>
      <c r="B39271" s="1"/>
      <c r="C39271" s="1"/>
      <c r="D39271" s="8"/>
      <c r="E39271" s="1"/>
      <c r="F39271" s="1"/>
      <c r="G39271" s="1"/>
      <c r="H39271" s="1"/>
    </row>
    <row r="39272">
      <c r="A39272" s="1"/>
      <c r="B39272" s="1"/>
      <c r="C39272" s="1"/>
      <c r="D39272" s="8"/>
      <c r="E39272" s="1"/>
      <c r="F39272" s="1"/>
      <c r="G39272" s="1"/>
      <c r="H39272" s="1"/>
    </row>
    <row r="39273">
      <c r="A39273" s="1"/>
      <c r="B39273" s="1"/>
      <c r="C39273" s="1"/>
      <c r="D39273" s="8"/>
      <c r="E39273" s="1"/>
      <c r="F39273" s="1"/>
      <c r="G39273" s="1"/>
      <c r="H39273" s="1"/>
    </row>
    <row r="39274">
      <c r="A39274" s="1"/>
      <c r="B39274" s="1"/>
      <c r="C39274" s="1"/>
      <c r="D39274" s="8"/>
      <c r="E39274" s="1"/>
      <c r="F39274" s="1"/>
      <c r="G39274" s="1"/>
      <c r="H39274" s="1"/>
    </row>
    <row r="39275">
      <c r="A39275" s="1"/>
      <c r="B39275" s="1"/>
      <c r="C39275" s="1"/>
      <c r="D39275" s="8"/>
      <c r="E39275" s="1"/>
      <c r="F39275" s="1"/>
      <c r="G39275" s="1"/>
      <c r="H39275" s="1"/>
    </row>
    <row r="39276">
      <c r="A39276" s="1"/>
      <c r="B39276" s="1"/>
      <c r="C39276" s="1"/>
      <c r="D39276" s="8"/>
      <c r="E39276" s="1"/>
      <c r="F39276" s="1"/>
      <c r="G39276" s="1"/>
      <c r="H39276" s="1"/>
    </row>
    <row r="39277">
      <c r="A39277" s="1"/>
      <c r="B39277" s="1"/>
      <c r="C39277" s="1"/>
      <c r="D39277" s="8"/>
      <c r="E39277" s="1"/>
      <c r="F39277" s="1"/>
      <c r="G39277" s="1"/>
      <c r="H39277" s="1"/>
    </row>
    <row r="39278">
      <c r="A39278" s="1"/>
      <c r="B39278" s="1"/>
      <c r="C39278" s="1"/>
      <c r="D39278" s="8"/>
      <c r="E39278" s="1"/>
      <c r="F39278" s="1"/>
      <c r="G39278" s="1"/>
      <c r="H39278" s="1"/>
    </row>
    <row r="39279">
      <c r="A39279" s="1"/>
      <c r="B39279" s="1"/>
      <c r="C39279" s="1"/>
      <c r="D39279" s="8"/>
      <c r="E39279" s="1"/>
      <c r="F39279" s="1"/>
      <c r="G39279" s="1"/>
      <c r="H39279" s="1"/>
    </row>
    <row r="39280">
      <c r="A39280" s="1"/>
      <c r="B39280" s="1"/>
      <c r="C39280" s="1"/>
      <c r="D39280" s="8"/>
      <c r="E39280" s="1"/>
      <c r="F39280" s="1"/>
      <c r="G39280" s="1"/>
      <c r="H39280" s="1"/>
    </row>
    <row r="39281">
      <c r="A39281" s="1"/>
      <c r="B39281" s="1"/>
      <c r="C39281" s="1"/>
      <c r="D39281" s="8"/>
      <c r="E39281" s="1"/>
      <c r="F39281" s="1"/>
      <c r="G39281" s="1"/>
      <c r="H39281" s="1"/>
    </row>
    <row r="39282">
      <c r="A39282" s="1"/>
      <c r="B39282" s="1"/>
      <c r="C39282" s="1"/>
      <c r="D39282" s="8"/>
      <c r="E39282" s="1"/>
      <c r="F39282" s="1"/>
      <c r="G39282" s="1"/>
      <c r="H39282" s="1"/>
    </row>
    <row r="39283">
      <c r="A39283" s="1"/>
      <c r="B39283" s="1"/>
      <c r="C39283" s="1"/>
      <c r="D39283" s="8"/>
      <c r="E39283" s="1"/>
      <c r="F39283" s="1"/>
      <c r="G39283" s="1"/>
      <c r="H39283" s="1"/>
    </row>
    <row r="39284">
      <c r="A39284" s="1"/>
      <c r="B39284" s="1"/>
      <c r="C39284" s="1"/>
      <c r="D39284" s="8"/>
      <c r="E39284" s="1"/>
      <c r="F39284" s="1"/>
      <c r="G39284" s="1"/>
      <c r="H39284" s="1"/>
    </row>
    <row r="39285">
      <c r="A39285" s="1"/>
      <c r="B39285" s="1"/>
      <c r="C39285" s="1"/>
      <c r="D39285" s="8"/>
      <c r="E39285" s="1"/>
      <c r="F39285" s="1"/>
      <c r="G39285" s="1"/>
      <c r="H39285" s="1"/>
    </row>
    <row r="39286">
      <c r="A39286" s="1"/>
      <c r="B39286" s="1"/>
      <c r="C39286" s="1"/>
      <c r="D39286" s="8"/>
      <c r="E39286" s="1"/>
      <c r="F39286" s="1"/>
      <c r="G39286" s="1"/>
      <c r="H39286" s="1"/>
    </row>
    <row r="39287">
      <c r="A39287" s="1"/>
      <c r="B39287" s="1"/>
      <c r="C39287" s="1"/>
      <c r="D39287" s="8"/>
      <c r="E39287" s="1"/>
      <c r="F39287" s="1"/>
      <c r="G39287" s="1"/>
      <c r="H39287" s="1"/>
    </row>
    <row r="39288">
      <c r="A39288" s="1"/>
      <c r="B39288" s="1"/>
      <c r="C39288" s="1"/>
      <c r="D39288" s="8"/>
      <c r="E39288" s="1"/>
      <c r="F39288" s="1"/>
      <c r="G39288" s="1"/>
      <c r="H39288" s="1"/>
    </row>
    <row r="39289">
      <c r="A39289" s="1"/>
      <c r="B39289" s="1"/>
      <c r="C39289" s="1"/>
      <c r="D39289" s="8"/>
      <c r="E39289" s="1"/>
      <c r="F39289" s="1"/>
      <c r="G39289" s="1"/>
      <c r="H39289" s="1"/>
    </row>
    <row r="39290">
      <c r="A39290" s="1"/>
      <c r="B39290" s="1"/>
      <c r="C39290" s="1"/>
      <c r="D39290" s="8"/>
      <c r="E39290" s="1"/>
      <c r="F39290" s="1"/>
      <c r="G39290" s="1"/>
      <c r="H39290" s="1"/>
    </row>
    <row r="39291">
      <c r="A39291" s="1"/>
      <c r="B39291" s="1"/>
      <c r="C39291" s="1"/>
      <c r="D39291" s="8"/>
      <c r="E39291" s="1"/>
      <c r="F39291" s="1"/>
      <c r="G39291" s="1"/>
      <c r="H39291" s="1"/>
    </row>
    <row r="39292">
      <c r="A39292" s="1"/>
      <c r="B39292" s="1"/>
      <c r="C39292" s="1"/>
      <c r="D39292" s="8"/>
      <c r="E39292" s="1"/>
      <c r="F39292" s="1"/>
      <c r="G39292" s="1"/>
      <c r="H39292" s="1"/>
    </row>
    <row r="39293">
      <c r="A39293" s="1"/>
      <c r="B39293" s="1"/>
      <c r="C39293" s="1"/>
      <c r="D39293" s="8"/>
      <c r="E39293" s="1"/>
      <c r="F39293" s="1"/>
      <c r="G39293" s="1"/>
      <c r="H39293" s="1"/>
    </row>
    <row r="39294">
      <c r="A39294" s="1"/>
      <c r="B39294" s="1"/>
      <c r="C39294" s="1"/>
      <c r="D39294" s="8"/>
      <c r="E39294" s="1"/>
      <c r="F39294" s="1"/>
      <c r="G39294" s="1"/>
      <c r="H39294" s="1"/>
    </row>
    <row r="39295">
      <c r="A39295" s="1"/>
      <c r="B39295" s="1"/>
      <c r="C39295" s="1"/>
      <c r="D39295" s="8"/>
      <c r="E39295" s="1"/>
      <c r="F39295" s="1"/>
      <c r="G39295" s="1"/>
      <c r="H39295" s="1"/>
    </row>
    <row r="39296">
      <c r="A39296" s="1"/>
      <c r="B39296" s="1"/>
      <c r="C39296" s="1"/>
      <c r="D39296" s="8"/>
      <c r="E39296" s="1"/>
      <c r="F39296" s="1"/>
      <c r="G39296" s="1"/>
      <c r="H39296" s="1"/>
    </row>
    <row r="39297">
      <c r="A39297" s="1"/>
      <c r="B39297" s="1"/>
      <c r="C39297" s="1"/>
      <c r="D39297" s="8"/>
      <c r="E39297" s="1"/>
      <c r="F39297" s="1"/>
      <c r="G39297" s="1"/>
      <c r="H39297" s="1"/>
    </row>
    <row r="39298">
      <c r="A39298" s="1"/>
      <c r="B39298" s="1"/>
      <c r="C39298" s="1"/>
      <c r="D39298" s="8"/>
      <c r="E39298" s="1"/>
      <c r="F39298" s="1"/>
      <c r="G39298" s="1"/>
      <c r="H39298" s="1"/>
    </row>
    <row r="39299">
      <c r="A39299" s="1"/>
      <c r="B39299" s="1"/>
      <c r="C39299" s="1"/>
      <c r="D39299" s="8"/>
      <c r="E39299" s="1"/>
      <c r="F39299" s="1"/>
      <c r="G39299" s="1"/>
      <c r="H39299" s="1"/>
    </row>
    <row r="39300">
      <c r="A39300" s="1"/>
      <c r="B39300" s="1"/>
      <c r="C39300" s="1"/>
      <c r="D39300" s="8"/>
      <c r="E39300" s="1"/>
      <c r="F39300" s="1"/>
      <c r="G39300" s="1"/>
      <c r="H39300" s="1"/>
    </row>
    <row r="39301">
      <c r="A39301" s="1"/>
      <c r="B39301" s="1"/>
      <c r="C39301" s="1"/>
      <c r="D39301" s="8"/>
      <c r="E39301" s="1"/>
      <c r="F39301" s="1"/>
      <c r="G39301" s="1"/>
      <c r="H39301" s="1"/>
    </row>
    <row r="39302">
      <c r="A39302" s="1"/>
      <c r="B39302" s="1"/>
      <c r="C39302" s="1"/>
      <c r="D39302" s="8"/>
      <c r="E39302" s="1"/>
      <c r="F39302" s="1"/>
      <c r="G39302" s="1"/>
      <c r="H39302" s="1"/>
    </row>
    <row r="39303">
      <c r="A39303" s="1"/>
      <c r="B39303" s="1"/>
      <c r="C39303" s="1"/>
      <c r="D39303" s="8"/>
      <c r="E39303" s="1"/>
      <c r="F39303" s="1"/>
      <c r="G39303" s="1"/>
      <c r="H39303" s="1"/>
    </row>
    <row r="39304">
      <c r="A39304" s="1"/>
      <c r="B39304" s="1"/>
      <c r="C39304" s="1"/>
      <c r="D39304" s="8"/>
      <c r="E39304" s="1"/>
      <c r="F39304" s="1"/>
      <c r="G39304" s="1"/>
      <c r="H39304" s="1"/>
    </row>
    <row r="39305">
      <c r="A39305" s="1"/>
      <c r="B39305" s="1"/>
      <c r="C39305" s="1"/>
      <c r="D39305" s="8"/>
      <c r="E39305" s="1"/>
      <c r="F39305" s="1"/>
      <c r="G39305" s="1"/>
      <c r="H39305" s="1"/>
    </row>
    <row r="39306">
      <c r="A39306" s="1"/>
      <c r="B39306" s="1"/>
      <c r="C39306" s="1"/>
      <c r="D39306" s="8"/>
      <c r="E39306" s="1"/>
      <c r="F39306" s="1"/>
      <c r="G39306" s="1"/>
      <c r="H39306" s="1"/>
    </row>
    <row r="39307">
      <c r="A39307" s="1"/>
      <c r="B39307" s="1"/>
      <c r="C39307" s="1"/>
      <c r="D39307" s="8"/>
      <c r="E39307" s="1"/>
      <c r="F39307" s="1"/>
      <c r="G39307" s="1"/>
      <c r="H39307" s="1"/>
    </row>
    <row r="39308">
      <c r="A39308" s="1"/>
      <c r="B39308" s="1"/>
      <c r="C39308" s="1"/>
      <c r="D39308" s="8"/>
      <c r="E39308" s="1"/>
      <c r="F39308" s="1"/>
      <c r="G39308" s="1"/>
      <c r="H39308" s="1"/>
    </row>
    <row r="39309">
      <c r="A39309" s="1"/>
      <c r="B39309" s="1"/>
      <c r="C39309" s="1"/>
      <c r="D39309" s="8"/>
      <c r="E39309" s="1"/>
      <c r="F39309" s="1"/>
      <c r="G39309" s="1"/>
      <c r="H39309" s="1"/>
    </row>
    <row r="39310">
      <c r="A39310" s="1"/>
      <c r="B39310" s="1"/>
      <c r="C39310" s="1"/>
      <c r="D39310" s="8"/>
      <c r="E39310" s="1"/>
      <c r="F39310" s="1"/>
      <c r="G39310" s="1"/>
      <c r="H39310" s="1"/>
    </row>
    <row r="39311">
      <c r="A39311" s="1"/>
      <c r="B39311" s="1"/>
      <c r="C39311" s="1"/>
      <c r="D39311" s="8"/>
      <c r="E39311" s="1"/>
      <c r="F39311" s="1"/>
      <c r="G39311" s="1"/>
      <c r="H39311" s="1"/>
    </row>
    <row r="39312">
      <c r="A39312" s="1"/>
      <c r="B39312" s="1"/>
      <c r="C39312" s="1"/>
      <c r="D39312" s="8"/>
      <c r="E39312" s="1"/>
      <c r="F39312" s="1"/>
      <c r="G39312" s="1"/>
      <c r="H39312" s="1"/>
    </row>
    <row r="39313">
      <c r="A39313" s="1"/>
      <c r="B39313" s="1"/>
      <c r="C39313" s="1"/>
      <c r="D39313" s="8"/>
      <c r="E39313" s="1"/>
      <c r="F39313" s="1"/>
      <c r="G39313" s="1"/>
      <c r="H39313" s="1"/>
    </row>
    <row r="39314">
      <c r="A39314" s="1"/>
      <c r="B39314" s="1"/>
      <c r="C39314" s="1"/>
      <c r="D39314" s="8"/>
      <c r="E39314" s="1"/>
      <c r="F39314" s="1"/>
      <c r="G39314" s="1"/>
      <c r="H39314" s="1"/>
    </row>
    <row r="39315">
      <c r="A39315" s="1"/>
      <c r="B39315" s="1"/>
      <c r="C39315" s="1"/>
      <c r="D39315" s="8"/>
      <c r="E39315" s="1"/>
      <c r="F39315" s="1"/>
      <c r="G39315" s="1"/>
      <c r="H39315" s="1"/>
    </row>
    <row r="39316">
      <c r="A39316" s="1"/>
      <c r="B39316" s="1"/>
      <c r="C39316" s="1"/>
      <c r="D39316" s="8"/>
      <c r="E39316" s="1"/>
      <c r="F39316" s="1"/>
      <c r="G39316" s="1"/>
      <c r="H39316" s="1"/>
    </row>
    <row r="39317">
      <c r="A39317" s="1"/>
      <c r="B39317" s="1"/>
      <c r="C39317" s="1"/>
      <c r="D39317" s="8"/>
      <c r="E39317" s="1"/>
      <c r="F39317" s="1"/>
      <c r="G39317" s="1"/>
      <c r="H39317" s="1"/>
    </row>
    <row r="39318">
      <c r="A39318" s="1"/>
      <c r="B39318" s="1"/>
      <c r="C39318" s="1"/>
      <c r="D39318" s="8"/>
      <c r="E39318" s="1"/>
      <c r="F39318" s="1"/>
      <c r="G39318" s="1"/>
      <c r="H39318" s="1"/>
    </row>
    <row r="39319">
      <c r="A39319" s="1"/>
      <c r="B39319" s="1"/>
      <c r="C39319" s="1"/>
      <c r="D39319" s="8"/>
      <c r="E39319" s="1"/>
      <c r="F39319" s="1"/>
      <c r="G39319" s="1"/>
      <c r="H39319" s="1"/>
    </row>
    <row r="39320">
      <c r="A39320" s="1"/>
      <c r="B39320" s="1"/>
      <c r="C39320" s="1"/>
      <c r="D39320" s="8"/>
      <c r="E39320" s="1"/>
      <c r="F39320" s="1"/>
      <c r="G39320" s="1"/>
      <c r="H39320" s="1"/>
    </row>
    <row r="39321">
      <c r="A39321" s="1"/>
      <c r="B39321" s="1"/>
      <c r="C39321" s="1"/>
      <c r="D39321" s="8"/>
      <c r="E39321" s="1"/>
      <c r="F39321" s="1"/>
      <c r="G39321" s="1"/>
      <c r="H39321" s="1"/>
    </row>
    <row r="39322">
      <c r="A39322" s="1"/>
      <c r="B39322" s="1"/>
      <c r="C39322" s="1"/>
      <c r="D39322" s="8"/>
      <c r="E39322" s="1"/>
      <c r="F39322" s="1"/>
      <c r="G39322" s="1"/>
      <c r="H39322" s="1"/>
    </row>
    <row r="39323">
      <c r="A39323" s="1"/>
      <c r="B39323" s="1"/>
      <c r="C39323" s="1"/>
      <c r="D39323" s="8"/>
      <c r="E39323" s="1"/>
      <c r="F39323" s="1"/>
      <c r="G39323" s="1"/>
      <c r="H39323" s="1"/>
    </row>
    <row r="39324">
      <c r="A39324" s="1"/>
      <c r="B39324" s="1"/>
      <c r="C39324" s="1"/>
      <c r="D39324" s="8"/>
      <c r="E39324" s="1"/>
      <c r="F39324" s="1"/>
      <c r="G39324" s="1"/>
      <c r="H39324" s="1"/>
    </row>
    <row r="39325">
      <c r="A39325" s="1"/>
      <c r="B39325" s="1"/>
      <c r="C39325" s="1"/>
      <c r="D39325" s="8"/>
      <c r="E39325" s="1"/>
      <c r="F39325" s="1"/>
      <c r="G39325" s="1"/>
      <c r="H39325" s="1"/>
    </row>
    <row r="39326">
      <c r="A39326" s="1"/>
      <c r="B39326" s="1"/>
      <c r="C39326" s="1"/>
      <c r="D39326" s="8"/>
      <c r="E39326" s="1"/>
      <c r="F39326" s="1"/>
      <c r="G39326" s="1"/>
      <c r="H39326" s="1"/>
    </row>
    <row r="39327">
      <c r="A39327" s="1"/>
      <c r="B39327" s="1"/>
      <c r="C39327" s="1"/>
      <c r="D39327" s="8"/>
      <c r="E39327" s="1"/>
      <c r="F39327" s="1"/>
      <c r="G39327" s="1"/>
      <c r="H39327" s="1"/>
    </row>
    <row r="39328">
      <c r="A39328" s="1"/>
      <c r="B39328" s="1"/>
      <c r="C39328" s="1"/>
      <c r="D39328" s="8"/>
      <c r="E39328" s="1"/>
      <c r="F39328" s="1"/>
      <c r="G39328" s="1"/>
      <c r="H39328" s="1"/>
    </row>
    <row r="39329">
      <c r="A39329" s="1"/>
      <c r="B39329" s="1"/>
      <c r="C39329" s="1"/>
      <c r="D39329" s="8"/>
      <c r="E39329" s="1"/>
      <c r="F39329" s="1"/>
      <c r="G39329" s="1"/>
      <c r="H39329" s="1"/>
    </row>
    <row r="39330">
      <c r="A39330" s="1"/>
      <c r="B39330" s="1"/>
      <c r="C39330" s="1"/>
      <c r="D39330" s="8"/>
      <c r="E39330" s="1"/>
      <c r="F39330" s="1"/>
      <c r="G39330" s="1"/>
      <c r="H39330" s="1"/>
    </row>
    <row r="39331">
      <c r="A39331" s="1"/>
      <c r="B39331" s="1"/>
      <c r="C39331" s="1"/>
      <c r="D39331" s="8"/>
      <c r="E39331" s="1"/>
      <c r="F39331" s="1"/>
      <c r="G39331" s="1"/>
      <c r="H39331" s="1"/>
    </row>
    <row r="39332">
      <c r="A39332" s="1"/>
      <c r="B39332" s="1"/>
      <c r="C39332" s="1"/>
      <c r="D39332" s="8"/>
      <c r="E39332" s="1"/>
      <c r="F39332" s="1"/>
      <c r="G39332" s="1"/>
      <c r="H39332" s="1"/>
    </row>
    <row r="39333">
      <c r="A39333" s="1"/>
      <c r="B39333" s="1"/>
      <c r="C39333" s="1"/>
      <c r="D39333" s="8"/>
      <c r="E39333" s="1"/>
      <c r="F39333" s="1"/>
      <c r="G39333" s="1"/>
      <c r="H39333" s="1"/>
    </row>
    <row r="39334">
      <c r="A39334" s="1"/>
      <c r="B39334" s="1"/>
      <c r="C39334" s="1"/>
      <c r="D39334" s="8"/>
      <c r="E39334" s="1"/>
      <c r="F39334" s="1"/>
      <c r="G39334" s="1"/>
      <c r="H39334" s="1"/>
    </row>
    <row r="39335">
      <c r="A39335" s="1"/>
      <c r="B39335" s="1"/>
      <c r="C39335" s="1"/>
      <c r="D39335" s="8"/>
      <c r="E39335" s="1"/>
      <c r="F39335" s="1"/>
      <c r="G39335" s="1"/>
      <c r="H39335" s="1"/>
    </row>
    <row r="39336">
      <c r="A39336" s="1"/>
      <c r="B39336" s="1"/>
      <c r="C39336" s="1"/>
      <c r="D39336" s="8"/>
      <c r="E39336" s="1"/>
      <c r="F39336" s="1"/>
      <c r="G39336" s="1"/>
      <c r="H39336" s="1"/>
    </row>
    <row r="39337">
      <c r="A39337" s="1"/>
      <c r="B39337" s="1"/>
      <c r="C39337" s="1"/>
      <c r="D39337" s="8"/>
      <c r="E39337" s="1"/>
      <c r="F39337" s="1"/>
      <c r="G39337" s="1"/>
      <c r="H39337" s="1"/>
    </row>
    <row r="39338">
      <c r="A39338" s="1"/>
      <c r="B39338" s="1"/>
      <c r="C39338" s="1"/>
      <c r="D39338" s="8"/>
      <c r="E39338" s="1"/>
      <c r="F39338" s="1"/>
      <c r="G39338" s="1"/>
      <c r="H39338" s="1"/>
    </row>
    <row r="39339">
      <c r="A39339" s="1"/>
      <c r="B39339" s="1"/>
      <c r="C39339" s="1"/>
      <c r="D39339" s="8"/>
      <c r="E39339" s="1"/>
      <c r="F39339" s="1"/>
      <c r="G39339" s="1"/>
      <c r="H39339" s="1"/>
    </row>
    <row r="39340">
      <c r="A39340" s="1"/>
      <c r="B39340" s="1"/>
      <c r="C39340" s="1"/>
      <c r="D39340" s="8"/>
      <c r="E39340" s="1"/>
      <c r="F39340" s="1"/>
      <c r="G39340" s="1"/>
      <c r="H39340" s="1"/>
    </row>
    <row r="39341">
      <c r="A39341" s="1"/>
      <c r="B39341" s="1"/>
      <c r="C39341" s="1"/>
      <c r="D39341" s="8"/>
      <c r="E39341" s="1"/>
      <c r="F39341" s="1"/>
      <c r="G39341" s="1"/>
      <c r="H39341" s="1"/>
    </row>
    <row r="39342">
      <c r="A39342" s="1"/>
      <c r="B39342" s="1"/>
      <c r="C39342" s="1"/>
      <c r="D39342" s="8"/>
      <c r="E39342" s="1"/>
      <c r="F39342" s="1"/>
      <c r="G39342" s="1"/>
      <c r="H39342" s="1"/>
    </row>
    <row r="39343">
      <c r="A39343" s="1"/>
      <c r="B39343" s="1"/>
      <c r="C39343" s="1"/>
      <c r="D39343" s="8"/>
      <c r="E39343" s="1"/>
      <c r="F39343" s="1"/>
      <c r="G39343" s="1"/>
      <c r="H39343" s="1"/>
    </row>
    <row r="39344">
      <c r="A39344" s="1"/>
      <c r="B39344" s="1"/>
      <c r="C39344" s="1"/>
      <c r="D39344" s="8"/>
      <c r="E39344" s="1"/>
      <c r="F39344" s="1"/>
      <c r="G39344" s="1"/>
      <c r="H39344" s="1"/>
    </row>
    <row r="39345">
      <c r="A39345" s="1"/>
      <c r="B39345" s="1"/>
      <c r="C39345" s="1"/>
      <c r="D39345" s="8"/>
      <c r="E39345" s="1"/>
      <c r="F39345" s="1"/>
      <c r="G39345" s="1"/>
      <c r="H39345" s="1"/>
    </row>
    <row r="39346">
      <c r="A39346" s="1"/>
      <c r="B39346" s="1"/>
      <c r="C39346" s="1"/>
      <c r="D39346" s="8"/>
      <c r="E39346" s="1"/>
      <c r="F39346" s="1"/>
      <c r="G39346" s="1"/>
      <c r="H39346" s="1"/>
    </row>
    <row r="39347">
      <c r="A39347" s="1"/>
      <c r="B39347" s="1"/>
      <c r="C39347" s="1"/>
      <c r="D39347" s="8"/>
      <c r="E39347" s="1"/>
      <c r="F39347" s="1"/>
      <c r="G39347" s="1"/>
      <c r="H39347" s="1"/>
    </row>
    <row r="39348">
      <c r="A39348" s="1"/>
      <c r="B39348" s="1"/>
      <c r="C39348" s="1"/>
      <c r="D39348" s="8"/>
      <c r="E39348" s="1"/>
      <c r="F39348" s="1"/>
      <c r="G39348" s="1"/>
      <c r="H39348" s="1"/>
    </row>
    <row r="39349">
      <c r="A39349" s="1"/>
      <c r="B39349" s="1"/>
      <c r="C39349" s="1"/>
      <c r="D39349" s="8"/>
      <c r="E39349" s="1"/>
      <c r="F39349" s="1"/>
      <c r="G39349" s="1"/>
      <c r="H39349" s="1"/>
    </row>
    <row r="39350">
      <c r="A39350" s="1"/>
      <c r="B39350" s="1"/>
      <c r="C39350" s="1"/>
      <c r="D39350" s="8"/>
      <c r="E39350" s="1"/>
      <c r="F39350" s="1"/>
      <c r="G39350" s="1"/>
      <c r="H39350" s="1"/>
    </row>
    <row r="39351">
      <c r="A39351" s="1"/>
      <c r="B39351" s="1"/>
      <c r="C39351" s="1"/>
      <c r="D39351" s="8"/>
      <c r="E39351" s="1"/>
      <c r="F39351" s="1"/>
      <c r="G39351" s="1"/>
      <c r="H39351" s="1"/>
    </row>
    <row r="39352">
      <c r="A39352" s="1"/>
      <c r="B39352" s="1"/>
      <c r="C39352" s="1"/>
      <c r="D39352" s="8"/>
      <c r="E39352" s="1"/>
      <c r="F39352" s="1"/>
      <c r="G39352" s="1"/>
      <c r="H39352" s="1"/>
    </row>
    <row r="39353">
      <c r="A39353" s="1"/>
      <c r="B39353" s="1"/>
      <c r="C39353" s="1"/>
      <c r="D39353" s="8"/>
      <c r="E39353" s="1"/>
      <c r="F39353" s="1"/>
      <c r="G39353" s="1"/>
      <c r="H39353" s="1"/>
    </row>
    <row r="39354">
      <c r="A39354" s="1"/>
      <c r="B39354" s="1"/>
      <c r="C39354" s="1"/>
      <c r="D39354" s="8"/>
      <c r="E39354" s="1"/>
      <c r="F39354" s="1"/>
      <c r="G39354" s="1"/>
      <c r="H39354" s="1"/>
    </row>
    <row r="39355">
      <c r="A39355" s="1"/>
      <c r="B39355" s="1"/>
      <c r="C39355" s="1"/>
      <c r="D39355" s="8"/>
      <c r="E39355" s="1"/>
      <c r="F39355" s="1"/>
      <c r="G39355" s="1"/>
      <c r="H39355" s="1"/>
    </row>
    <row r="39356">
      <c r="A39356" s="1"/>
      <c r="B39356" s="1"/>
      <c r="C39356" s="1"/>
      <c r="D39356" s="8"/>
      <c r="E39356" s="1"/>
      <c r="F39356" s="1"/>
      <c r="G39356" s="1"/>
      <c r="H39356" s="1"/>
    </row>
    <row r="39357">
      <c r="A39357" s="1"/>
      <c r="B39357" s="1"/>
      <c r="C39357" s="1"/>
      <c r="D39357" s="8"/>
      <c r="E39357" s="1"/>
      <c r="F39357" s="1"/>
      <c r="G39357" s="1"/>
      <c r="H39357" s="1"/>
    </row>
    <row r="39358">
      <c r="A39358" s="1"/>
      <c r="B39358" s="1"/>
      <c r="C39358" s="1"/>
      <c r="D39358" s="8"/>
      <c r="E39358" s="1"/>
      <c r="F39358" s="1"/>
      <c r="G39358" s="1"/>
      <c r="H39358" s="1"/>
    </row>
    <row r="39359">
      <c r="A39359" s="1"/>
      <c r="B39359" s="1"/>
      <c r="C39359" s="1"/>
      <c r="D39359" s="8"/>
      <c r="E39359" s="1"/>
      <c r="F39359" s="1"/>
      <c r="G39359" s="1"/>
      <c r="H39359" s="1"/>
    </row>
    <row r="39360">
      <c r="A39360" s="1"/>
      <c r="B39360" s="1"/>
      <c r="C39360" s="1"/>
      <c r="D39360" s="8"/>
      <c r="E39360" s="1"/>
      <c r="F39360" s="1"/>
      <c r="G39360" s="1"/>
      <c r="H39360" s="1"/>
    </row>
    <row r="39361">
      <c r="A39361" s="1"/>
      <c r="B39361" s="1"/>
      <c r="C39361" s="1"/>
      <c r="D39361" s="8"/>
      <c r="E39361" s="1"/>
      <c r="F39361" s="1"/>
      <c r="G39361" s="1"/>
      <c r="H39361" s="1"/>
    </row>
    <row r="39362">
      <c r="A39362" s="1"/>
      <c r="B39362" s="1"/>
      <c r="C39362" s="1"/>
      <c r="D39362" s="8"/>
      <c r="E39362" s="1"/>
      <c r="F39362" s="1"/>
      <c r="G39362" s="1"/>
      <c r="H39362" s="1"/>
    </row>
    <row r="39363">
      <c r="A39363" s="1"/>
      <c r="B39363" s="1"/>
      <c r="C39363" s="1"/>
      <c r="D39363" s="8"/>
      <c r="E39363" s="1"/>
      <c r="F39363" s="1"/>
      <c r="G39363" s="1"/>
      <c r="H39363" s="1"/>
    </row>
    <row r="39364">
      <c r="A39364" s="1"/>
      <c r="B39364" s="1"/>
      <c r="C39364" s="1"/>
      <c r="D39364" s="8"/>
      <c r="E39364" s="1"/>
      <c r="F39364" s="1"/>
      <c r="G39364" s="1"/>
      <c r="H39364" s="1"/>
    </row>
    <row r="39365">
      <c r="A39365" s="1"/>
      <c r="B39365" s="1"/>
      <c r="C39365" s="1"/>
      <c r="D39365" s="8"/>
      <c r="E39365" s="1"/>
      <c r="F39365" s="1"/>
      <c r="G39365" s="1"/>
      <c r="H39365" s="1"/>
    </row>
    <row r="39366">
      <c r="A39366" s="1"/>
      <c r="B39366" s="1"/>
      <c r="C39366" s="1"/>
      <c r="D39366" s="8"/>
      <c r="E39366" s="1"/>
      <c r="F39366" s="1"/>
      <c r="G39366" s="1"/>
      <c r="H39366" s="1"/>
    </row>
    <row r="39367">
      <c r="A39367" s="1"/>
      <c r="B39367" s="1"/>
      <c r="C39367" s="1"/>
      <c r="D39367" s="8"/>
      <c r="E39367" s="1"/>
      <c r="F39367" s="1"/>
      <c r="G39367" s="1"/>
      <c r="H39367" s="1"/>
    </row>
    <row r="39368">
      <c r="A39368" s="1"/>
      <c r="B39368" s="1"/>
      <c r="C39368" s="1"/>
      <c r="D39368" s="8"/>
      <c r="E39368" s="1"/>
      <c r="F39368" s="1"/>
      <c r="G39368" s="1"/>
      <c r="H39368" s="1"/>
    </row>
    <row r="39369">
      <c r="A39369" s="1"/>
      <c r="B39369" s="1"/>
      <c r="C39369" s="1"/>
      <c r="D39369" s="8"/>
      <c r="E39369" s="1"/>
      <c r="F39369" s="1"/>
      <c r="G39369" s="1"/>
      <c r="H39369" s="1"/>
    </row>
    <row r="39370">
      <c r="A39370" s="1"/>
      <c r="B39370" s="1"/>
      <c r="C39370" s="1"/>
      <c r="D39370" s="8"/>
      <c r="E39370" s="1"/>
      <c r="F39370" s="1"/>
      <c r="G39370" s="1"/>
      <c r="H39370" s="1"/>
    </row>
    <row r="39371">
      <c r="A39371" s="1"/>
      <c r="B39371" s="1"/>
      <c r="C39371" s="1"/>
      <c r="D39371" s="8"/>
      <c r="E39371" s="1"/>
      <c r="F39371" s="1"/>
      <c r="G39371" s="1"/>
      <c r="H39371" s="1"/>
    </row>
    <row r="39372">
      <c r="A39372" s="1"/>
      <c r="B39372" s="1"/>
      <c r="C39372" s="1"/>
      <c r="D39372" s="8"/>
      <c r="E39372" s="1"/>
      <c r="F39372" s="1"/>
      <c r="G39372" s="1"/>
      <c r="H39372" s="1"/>
    </row>
    <row r="39373">
      <c r="A39373" s="1"/>
      <c r="B39373" s="1"/>
      <c r="C39373" s="1"/>
      <c r="D39373" s="8"/>
      <c r="E39373" s="1"/>
      <c r="F39373" s="1"/>
      <c r="G39373" s="1"/>
      <c r="H39373" s="1"/>
    </row>
    <row r="39374">
      <c r="A39374" s="1"/>
      <c r="B39374" s="1"/>
      <c r="C39374" s="1"/>
      <c r="D39374" s="8"/>
      <c r="E39374" s="1"/>
      <c r="F39374" s="1"/>
      <c r="G39374" s="1"/>
      <c r="H39374" s="1"/>
    </row>
    <row r="39375">
      <c r="A39375" s="1"/>
      <c r="B39375" s="1"/>
      <c r="C39375" s="1"/>
      <c r="D39375" s="8"/>
      <c r="E39375" s="1"/>
      <c r="F39375" s="1"/>
      <c r="G39375" s="1"/>
      <c r="H39375" s="1"/>
    </row>
    <row r="39376">
      <c r="A39376" s="1"/>
      <c r="B39376" s="1"/>
      <c r="C39376" s="1"/>
      <c r="D39376" s="8"/>
      <c r="E39376" s="1"/>
      <c r="F39376" s="1"/>
      <c r="G39376" s="1"/>
      <c r="H39376" s="1"/>
    </row>
    <row r="39377">
      <c r="A39377" s="1"/>
      <c r="B39377" s="1"/>
      <c r="C39377" s="1"/>
      <c r="D39377" s="8"/>
      <c r="E39377" s="1"/>
      <c r="F39377" s="1"/>
      <c r="G39377" s="1"/>
      <c r="H39377" s="1"/>
    </row>
    <row r="39378">
      <c r="A39378" s="1"/>
      <c r="B39378" s="1"/>
      <c r="C39378" s="1"/>
      <c r="D39378" s="8"/>
      <c r="E39378" s="1"/>
      <c r="F39378" s="1"/>
      <c r="G39378" s="1"/>
      <c r="H39378" s="1"/>
    </row>
    <row r="39379">
      <c r="A39379" s="1"/>
      <c r="B39379" s="1"/>
      <c r="C39379" s="1"/>
      <c r="D39379" s="8"/>
      <c r="E39379" s="1"/>
      <c r="F39379" s="1"/>
      <c r="G39379" s="1"/>
      <c r="H39379" s="1"/>
    </row>
    <row r="39380">
      <c r="A39380" s="1"/>
      <c r="B39380" s="1"/>
      <c r="C39380" s="1"/>
      <c r="D39380" s="8"/>
      <c r="E39380" s="1"/>
      <c r="F39380" s="1"/>
      <c r="G39380" s="1"/>
      <c r="H39380" s="1"/>
    </row>
    <row r="39381">
      <c r="A39381" s="1"/>
      <c r="B39381" s="1"/>
      <c r="C39381" s="1"/>
      <c r="D39381" s="8"/>
      <c r="E39381" s="1"/>
      <c r="F39381" s="1"/>
      <c r="G39381" s="1"/>
      <c r="H39381" s="1"/>
    </row>
    <row r="39382">
      <c r="A39382" s="1"/>
      <c r="B39382" s="1"/>
      <c r="C39382" s="1"/>
      <c r="D39382" s="8"/>
      <c r="E39382" s="1"/>
      <c r="F39382" s="1"/>
      <c r="G39382" s="1"/>
      <c r="H39382" s="1"/>
    </row>
    <row r="39383">
      <c r="A39383" s="1"/>
      <c r="B39383" s="1"/>
      <c r="C39383" s="1"/>
      <c r="D39383" s="8"/>
      <c r="E39383" s="1"/>
      <c r="F39383" s="1"/>
      <c r="G39383" s="1"/>
      <c r="H39383" s="1"/>
    </row>
    <row r="39384">
      <c r="A39384" s="1"/>
      <c r="B39384" s="1"/>
      <c r="C39384" s="1"/>
      <c r="D39384" s="8"/>
      <c r="E39384" s="1"/>
      <c r="F39384" s="1"/>
      <c r="G39384" s="1"/>
      <c r="H39384" s="1"/>
    </row>
    <row r="39385">
      <c r="A39385" s="1"/>
      <c r="B39385" s="1"/>
      <c r="C39385" s="1"/>
      <c r="D39385" s="8"/>
      <c r="E39385" s="1"/>
      <c r="F39385" s="1"/>
      <c r="G39385" s="1"/>
      <c r="H39385" s="1"/>
    </row>
    <row r="39386">
      <c r="A39386" s="1"/>
      <c r="B39386" s="1"/>
      <c r="C39386" s="1"/>
      <c r="D39386" s="8"/>
      <c r="E39386" s="1"/>
      <c r="F39386" s="1"/>
      <c r="G39386" s="1"/>
      <c r="H39386" s="1"/>
    </row>
    <row r="39387">
      <c r="A39387" s="1"/>
      <c r="B39387" s="1"/>
      <c r="C39387" s="1"/>
      <c r="D39387" s="8"/>
      <c r="E39387" s="1"/>
      <c r="F39387" s="1"/>
      <c r="G39387" s="1"/>
      <c r="H39387" s="1"/>
    </row>
    <row r="39388">
      <c r="A39388" s="1"/>
      <c r="B39388" s="1"/>
      <c r="C39388" s="1"/>
      <c r="D39388" s="8"/>
      <c r="E39388" s="1"/>
      <c r="F39388" s="1"/>
      <c r="G39388" s="1"/>
      <c r="H39388" s="1"/>
    </row>
    <row r="39389">
      <c r="A39389" s="1"/>
      <c r="B39389" s="1"/>
      <c r="C39389" s="1"/>
      <c r="D39389" s="8"/>
      <c r="E39389" s="1"/>
      <c r="F39389" s="1"/>
      <c r="G39389" s="1"/>
      <c r="H39389" s="1"/>
    </row>
    <row r="39390">
      <c r="A39390" s="1"/>
      <c r="B39390" s="1"/>
      <c r="C39390" s="1"/>
      <c r="D39390" s="8"/>
      <c r="E39390" s="1"/>
      <c r="F39390" s="1"/>
      <c r="G39390" s="1"/>
      <c r="H39390" s="1"/>
    </row>
    <row r="39391">
      <c r="A39391" s="1"/>
      <c r="B39391" s="1"/>
      <c r="C39391" s="1"/>
      <c r="D39391" s="8"/>
      <c r="E39391" s="1"/>
      <c r="F39391" s="1"/>
      <c r="G39391" s="1"/>
      <c r="H39391" s="1"/>
    </row>
    <row r="39392">
      <c r="A39392" s="1"/>
      <c r="B39392" s="1"/>
      <c r="C39392" s="1"/>
      <c r="D39392" s="8"/>
      <c r="E39392" s="1"/>
      <c r="F39392" s="1"/>
      <c r="G39392" s="1"/>
      <c r="H39392" s="1"/>
    </row>
    <row r="39393">
      <c r="A39393" s="1"/>
      <c r="B39393" s="1"/>
      <c r="C39393" s="1"/>
      <c r="D39393" s="8"/>
      <c r="E39393" s="1"/>
      <c r="F39393" s="1"/>
      <c r="G39393" s="1"/>
      <c r="H39393" s="1"/>
    </row>
    <row r="39394">
      <c r="A39394" s="1"/>
      <c r="B39394" s="1"/>
      <c r="C39394" s="1"/>
      <c r="D39394" s="8"/>
      <c r="E39394" s="1"/>
      <c r="F39394" s="1"/>
      <c r="G39394" s="1"/>
      <c r="H39394" s="1"/>
    </row>
    <row r="39395">
      <c r="A39395" s="1"/>
      <c r="B39395" s="1"/>
      <c r="C39395" s="1"/>
      <c r="D39395" s="8"/>
      <c r="E39395" s="1"/>
      <c r="F39395" s="1"/>
      <c r="G39395" s="1"/>
      <c r="H39395" s="1"/>
    </row>
    <row r="39396">
      <c r="A39396" s="1"/>
      <c r="B39396" s="1"/>
      <c r="C39396" s="1"/>
      <c r="D39396" s="8"/>
      <c r="E39396" s="1"/>
      <c r="F39396" s="1"/>
      <c r="G39396" s="1"/>
      <c r="H39396" s="1"/>
    </row>
    <row r="39397">
      <c r="A39397" s="1"/>
      <c r="B39397" s="1"/>
      <c r="C39397" s="1"/>
      <c r="D39397" s="8"/>
      <c r="E39397" s="1"/>
      <c r="F39397" s="1"/>
      <c r="G39397" s="1"/>
      <c r="H39397" s="1"/>
    </row>
    <row r="39398">
      <c r="A39398" s="1"/>
      <c r="B39398" s="1"/>
      <c r="C39398" s="1"/>
      <c r="D39398" s="8"/>
      <c r="E39398" s="1"/>
      <c r="F39398" s="1"/>
      <c r="G39398" s="1"/>
      <c r="H39398" s="1"/>
    </row>
    <row r="39399">
      <c r="A39399" s="1"/>
      <c r="B39399" s="1"/>
      <c r="C39399" s="1"/>
      <c r="D39399" s="8"/>
      <c r="E39399" s="1"/>
      <c r="F39399" s="1"/>
      <c r="G39399" s="1"/>
      <c r="H39399" s="1"/>
    </row>
    <row r="39400">
      <c r="A39400" s="1"/>
      <c r="B39400" s="1"/>
      <c r="C39400" s="1"/>
      <c r="D39400" s="8"/>
      <c r="E39400" s="1"/>
      <c r="F39400" s="1"/>
      <c r="G39400" s="1"/>
      <c r="H39400" s="1"/>
    </row>
    <row r="39401">
      <c r="A39401" s="1"/>
      <c r="B39401" s="1"/>
      <c r="C39401" s="1"/>
      <c r="D39401" s="8"/>
      <c r="E39401" s="1"/>
      <c r="F39401" s="1"/>
      <c r="G39401" s="1"/>
      <c r="H39401" s="1"/>
    </row>
    <row r="39402">
      <c r="A39402" s="1"/>
      <c r="B39402" s="1"/>
      <c r="C39402" s="1"/>
      <c r="D39402" s="8"/>
      <c r="E39402" s="1"/>
      <c r="F39402" s="1"/>
      <c r="G39402" s="1"/>
      <c r="H39402" s="1"/>
    </row>
    <row r="39403">
      <c r="A39403" s="1"/>
      <c r="B39403" s="1"/>
      <c r="C39403" s="1"/>
      <c r="D39403" s="8"/>
      <c r="E39403" s="1"/>
      <c r="F39403" s="1"/>
      <c r="G39403" s="1"/>
      <c r="H39403" s="1"/>
    </row>
    <row r="39404">
      <c r="A39404" s="1"/>
      <c r="B39404" s="1"/>
      <c r="C39404" s="1"/>
      <c r="D39404" s="8"/>
      <c r="E39404" s="1"/>
      <c r="F39404" s="1"/>
      <c r="G39404" s="1"/>
      <c r="H39404" s="1"/>
    </row>
    <row r="39405">
      <c r="A39405" s="1"/>
      <c r="B39405" s="1"/>
      <c r="C39405" s="1"/>
      <c r="D39405" s="8"/>
      <c r="E39405" s="1"/>
      <c r="F39405" s="1"/>
      <c r="G39405" s="1"/>
      <c r="H39405" s="1"/>
    </row>
    <row r="39406">
      <c r="A39406" s="1"/>
      <c r="B39406" s="1"/>
      <c r="C39406" s="1"/>
      <c r="D39406" s="8"/>
      <c r="E39406" s="1"/>
      <c r="F39406" s="1"/>
      <c r="G39406" s="1"/>
      <c r="H39406" s="1"/>
    </row>
    <row r="39407">
      <c r="A39407" s="1"/>
      <c r="B39407" s="1"/>
      <c r="C39407" s="1"/>
      <c r="D39407" s="8"/>
      <c r="E39407" s="1"/>
      <c r="F39407" s="1"/>
      <c r="G39407" s="1"/>
      <c r="H39407" s="1"/>
    </row>
    <row r="39408">
      <c r="A39408" s="1"/>
      <c r="B39408" s="1"/>
      <c r="C39408" s="1"/>
      <c r="D39408" s="8"/>
      <c r="E39408" s="1"/>
      <c r="F39408" s="1"/>
      <c r="G39408" s="1"/>
      <c r="H39408" s="1"/>
    </row>
    <row r="39409">
      <c r="A39409" s="1"/>
      <c r="B39409" s="1"/>
      <c r="C39409" s="1"/>
      <c r="D39409" s="8"/>
      <c r="E39409" s="1"/>
      <c r="F39409" s="1"/>
      <c r="G39409" s="1"/>
      <c r="H39409" s="1"/>
    </row>
    <row r="39410">
      <c r="A39410" s="1"/>
      <c r="B39410" s="1"/>
      <c r="C39410" s="1"/>
      <c r="D39410" s="8"/>
      <c r="E39410" s="1"/>
      <c r="F39410" s="1"/>
      <c r="G39410" s="1"/>
      <c r="H39410" s="1"/>
    </row>
    <row r="39411">
      <c r="A39411" s="1"/>
      <c r="B39411" s="1"/>
      <c r="C39411" s="1"/>
      <c r="D39411" s="8"/>
      <c r="E39411" s="1"/>
      <c r="F39411" s="1"/>
      <c r="G39411" s="1"/>
      <c r="H39411" s="1"/>
    </row>
    <row r="39412">
      <c r="A39412" s="1"/>
      <c r="B39412" s="1"/>
      <c r="C39412" s="1"/>
      <c r="D39412" s="8"/>
      <c r="E39412" s="1"/>
      <c r="F39412" s="1"/>
      <c r="G39412" s="1"/>
      <c r="H39412" s="1"/>
    </row>
    <row r="39413">
      <c r="A39413" s="1"/>
      <c r="B39413" s="1"/>
      <c r="C39413" s="1"/>
      <c r="D39413" s="8"/>
      <c r="E39413" s="1"/>
      <c r="F39413" s="1"/>
      <c r="G39413" s="1"/>
      <c r="H39413" s="1"/>
    </row>
    <row r="39414">
      <c r="A39414" s="1"/>
      <c r="B39414" s="1"/>
      <c r="C39414" s="1"/>
      <c r="D39414" s="8"/>
      <c r="E39414" s="1"/>
      <c r="F39414" s="1"/>
      <c r="G39414" s="1"/>
      <c r="H39414" s="1"/>
    </row>
    <row r="39415">
      <c r="A39415" s="1"/>
      <c r="B39415" s="1"/>
      <c r="C39415" s="1"/>
      <c r="D39415" s="8"/>
      <c r="E39415" s="1"/>
      <c r="F39415" s="1"/>
      <c r="G39415" s="1"/>
      <c r="H39415" s="1"/>
    </row>
    <row r="39416">
      <c r="A39416" s="1"/>
      <c r="B39416" s="1"/>
      <c r="C39416" s="1"/>
      <c r="D39416" s="8"/>
      <c r="E39416" s="1"/>
      <c r="F39416" s="1"/>
      <c r="G39416" s="1"/>
      <c r="H39416" s="1"/>
    </row>
    <row r="39417">
      <c r="A39417" s="1"/>
      <c r="B39417" s="1"/>
      <c r="C39417" s="1"/>
      <c r="D39417" s="8"/>
      <c r="E39417" s="1"/>
      <c r="F39417" s="1"/>
      <c r="G39417" s="1"/>
      <c r="H39417" s="1"/>
    </row>
    <row r="39418">
      <c r="A39418" s="1"/>
      <c r="B39418" s="1"/>
      <c r="C39418" s="1"/>
      <c r="D39418" s="8"/>
      <c r="E39418" s="1"/>
      <c r="F39418" s="1"/>
      <c r="G39418" s="1"/>
      <c r="H39418" s="1"/>
    </row>
    <row r="39419">
      <c r="A39419" s="1"/>
      <c r="B39419" s="1"/>
      <c r="C39419" s="1"/>
      <c r="D39419" s="8"/>
      <c r="E39419" s="1"/>
      <c r="F39419" s="1"/>
      <c r="G39419" s="1"/>
      <c r="H39419" s="1"/>
    </row>
    <row r="39420">
      <c r="A39420" s="1"/>
      <c r="B39420" s="1"/>
      <c r="C39420" s="1"/>
      <c r="D39420" s="8"/>
      <c r="E39420" s="1"/>
      <c r="F39420" s="1"/>
      <c r="G39420" s="1"/>
      <c r="H39420" s="1"/>
    </row>
    <row r="39421">
      <c r="A39421" s="1"/>
      <c r="B39421" s="1"/>
      <c r="C39421" s="1"/>
      <c r="D39421" s="8"/>
      <c r="E39421" s="1"/>
      <c r="F39421" s="1"/>
      <c r="G39421" s="1"/>
      <c r="H39421" s="1"/>
    </row>
    <row r="39422">
      <c r="A39422" s="1"/>
      <c r="B39422" s="1"/>
      <c r="C39422" s="1"/>
      <c r="D39422" s="8"/>
      <c r="E39422" s="1"/>
      <c r="F39422" s="1"/>
      <c r="G39422" s="1"/>
      <c r="H39422" s="1"/>
    </row>
    <row r="39423">
      <c r="A39423" s="1"/>
      <c r="B39423" s="1"/>
      <c r="C39423" s="1"/>
      <c r="D39423" s="8"/>
      <c r="E39423" s="1"/>
      <c r="F39423" s="1"/>
      <c r="G39423" s="1"/>
      <c r="H39423" s="1"/>
    </row>
    <row r="39424">
      <c r="A39424" s="1"/>
      <c r="B39424" s="1"/>
      <c r="C39424" s="1"/>
      <c r="D39424" s="8"/>
      <c r="E39424" s="1"/>
      <c r="F39424" s="1"/>
      <c r="G39424" s="1"/>
      <c r="H39424" s="1"/>
    </row>
    <row r="39425">
      <c r="A39425" s="1"/>
      <c r="B39425" s="1"/>
      <c r="C39425" s="1"/>
      <c r="D39425" s="8"/>
      <c r="E39425" s="1"/>
      <c r="F39425" s="1"/>
      <c r="G39425" s="1"/>
      <c r="H39425" s="1"/>
    </row>
    <row r="39426">
      <c r="A39426" s="1"/>
      <c r="B39426" s="1"/>
      <c r="C39426" s="1"/>
      <c r="D39426" s="8"/>
      <c r="E39426" s="1"/>
      <c r="F39426" s="1"/>
      <c r="G39426" s="1"/>
      <c r="H39426" s="1"/>
    </row>
    <row r="39427">
      <c r="A39427" s="1"/>
      <c r="B39427" s="1"/>
      <c r="C39427" s="1"/>
      <c r="D39427" s="8"/>
      <c r="E39427" s="1"/>
      <c r="F39427" s="1"/>
      <c r="G39427" s="1"/>
      <c r="H39427" s="1"/>
    </row>
    <row r="39428">
      <c r="A39428" s="1"/>
      <c r="B39428" s="1"/>
      <c r="C39428" s="1"/>
      <c r="D39428" s="8"/>
      <c r="E39428" s="1"/>
      <c r="F39428" s="1"/>
      <c r="G39428" s="1"/>
      <c r="H39428" s="1"/>
    </row>
    <row r="39429">
      <c r="A39429" s="1"/>
      <c r="B39429" s="1"/>
      <c r="C39429" s="1"/>
      <c r="D39429" s="8"/>
      <c r="E39429" s="1"/>
      <c r="F39429" s="1"/>
      <c r="G39429" s="1"/>
      <c r="H39429" s="1"/>
    </row>
    <row r="39430">
      <c r="A39430" s="1"/>
      <c r="B39430" s="1"/>
      <c r="C39430" s="1"/>
      <c r="D39430" s="8"/>
      <c r="E39430" s="1"/>
      <c r="F39430" s="1"/>
      <c r="G39430" s="1"/>
      <c r="H39430" s="1"/>
    </row>
    <row r="39431">
      <c r="A39431" s="1"/>
      <c r="B39431" s="1"/>
      <c r="C39431" s="1"/>
      <c r="D39431" s="8"/>
      <c r="E39431" s="1"/>
      <c r="F39431" s="1"/>
      <c r="G39431" s="1"/>
      <c r="H39431" s="1"/>
    </row>
    <row r="39432">
      <c r="A39432" s="1"/>
      <c r="B39432" s="1"/>
      <c r="C39432" s="1"/>
      <c r="D39432" s="8"/>
      <c r="E39432" s="1"/>
      <c r="F39432" s="1"/>
      <c r="G39432" s="1"/>
      <c r="H39432" s="1"/>
    </row>
    <row r="39433">
      <c r="A39433" s="1"/>
      <c r="B39433" s="1"/>
      <c r="C39433" s="1"/>
      <c r="D39433" s="8"/>
      <c r="E39433" s="1"/>
      <c r="F39433" s="1"/>
      <c r="G39433" s="1"/>
      <c r="H39433" s="1"/>
    </row>
    <row r="39434">
      <c r="A39434" s="1"/>
      <c r="B39434" s="1"/>
      <c r="C39434" s="1"/>
      <c r="D39434" s="8"/>
      <c r="E39434" s="1"/>
      <c r="F39434" s="1"/>
      <c r="G39434" s="1"/>
      <c r="H39434" s="1"/>
    </row>
    <row r="39435">
      <c r="A39435" s="1"/>
      <c r="B39435" s="1"/>
      <c r="C39435" s="1"/>
      <c r="D39435" s="8"/>
      <c r="E39435" s="1"/>
      <c r="F39435" s="1"/>
      <c r="G39435" s="1"/>
      <c r="H39435" s="1"/>
    </row>
    <row r="39436">
      <c r="A39436" s="1"/>
      <c r="B39436" s="1"/>
      <c r="C39436" s="1"/>
      <c r="D39436" s="8"/>
      <c r="E39436" s="1"/>
      <c r="F39436" s="1"/>
      <c r="G39436" s="1"/>
      <c r="H39436" s="1"/>
    </row>
    <row r="39437">
      <c r="A39437" s="1"/>
      <c r="B39437" s="1"/>
      <c r="C39437" s="1"/>
      <c r="D39437" s="8"/>
      <c r="E39437" s="1"/>
      <c r="F39437" s="1"/>
      <c r="G39437" s="1"/>
      <c r="H39437" s="1"/>
    </row>
    <row r="39438">
      <c r="A39438" s="1"/>
      <c r="B39438" s="1"/>
      <c r="C39438" s="1"/>
      <c r="D39438" s="8"/>
      <c r="E39438" s="1"/>
      <c r="F39438" s="1"/>
      <c r="G39438" s="1"/>
      <c r="H39438" s="1"/>
    </row>
    <row r="39439">
      <c r="A39439" s="1"/>
      <c r="B39439" s="1"/>
      <c r="C39439" s="1"/>
      <c r="D39439" s="8"/>
      <c r="E39439" s="1"/>
      <c r="F39439" s="1"/>
      <c r="G39439" s="1"/>
      <c r="H39439" s="1"/>
    </row>
    <row r="39440">
      <c r="A39440" s="1"/>
      <c r="B39440" s="1"/>
      <c r="C39440" s="1"/>
      <c r="D39440" s="8"/>
      <c r="E39440" s="1"/>
      <c r="F39440" s="1"/>
      <c r="G39440" s="1"/>
      <c r="H39440" s="1"/>
    </row>
    <row r="39441">
      <c r="A39441" s="1"/>
      <c r="B39441" s="1"/>
      <c r="C39441" s="1"/>
      <c r="D39441" s="8"/>
      <c r="E39441" s="1"/>
      <c r="F39441" s="1"/>
      <c r="G39441" s="1"/>
      <c r="H39441" s="1"/>
    </row>
    <row r="39442">
      <c r="A39442" s="1"/>
      <c r="B39442" s="1"/>
      <c r="C39442" s="1"/>
      <c r="D39442" s="8"/>
      <c r="E39442" s="1"/>
      <c r="F39442" s="1"/>
      <c r="G39442" s="1"/>
      <c r="H39442" s="1"/>
    </row>
    <row r="39443">
      <c r="A39443" s="1"/>
      <c r="B39443" s="1"/>
      <c r="C39443" s="1"/>
      <c r="D39443" s="8"/>
      <c r="E39443" s="1"/>
      <c r="F39443" s="1"/>
      <c r="G39443" s="1"/>
      <c r="H39443" s="1"/>
    </row>
    <row r="39444">
      <c r="A39444" s="1"/>
      <c r="B39444" s="1"/>
      <c r="C39444" s="1"/>
      <c r="D39444" s="8"/>
      <c r="E39444" s="1"/>
      <c r="F39444" s="1"/>
      <c r="G39444" s="1"/>
      <c r="H39444" s="1"/>
    </row>
    <row r="39445">
      <c r="A39445" s="1"/>
      <c r="B39445" s="1"/>
      <c r="C39445" s="1"/>
      <c r="D39445" s="8"/>
      <c r="E39445" s="1"/>
      <c r="F39445" s="1"/>
      <c r="G39445" s="1"/>
      <c r="H39445" s="1"/>
    </row>
    <row r="39446">
      <c r="A39446" s="1"/>
      <c r="B39446" s="1"/>
      <c r="C39446" s="1"/>
      <c r="D39446" s="8"/>
      <c r="E39446" s="1"/>
      <c r="F39446" s="1"/>
      <c r="G39446" s="1"/>
      <c r="H39446" s="1"/>
    </row>
    <row r="39447">
      <c r="A39447" s="1"/>
      <c r="B39447" s="1"/>
      <c r="C39447" s="1"/>
      <c r="D39447" s="8"/>
      <c r="E39447" s="1"/>
      <c r="F39447" s="1"/>
      <c r="G39447" s="1"/>
      <c r="H39447" s="1"/>
    </row>
    <row r="39448">
      <c r="A39448" s="1"/>
      <c r="B39448" s="1"/>
      <c r="C39448" s="1"/>
      <c r="D39448" s="8"/>
      <c r="E39448" s="1"/>
      <c r="F39448" s="1"/>
      <c r="G39448" s="1"/>
      <c r="H39448" s="1"/>
    </row>
    <row r="39449">
      <c r="A39449" s="1"/>
      <c r="B39449" s="1"/>
      <c r="C39449" s="1"/>
      <c r="D39449" s="8"/>
      <c r="E39449" s="1"/>
      <c r="F39449" s="1"/>
      <c r="G39449" s="1"/>
      <c r="H39449" s="1"/>
    </row>
    <row r="39450">
      <c r="A39450" s="1"/>
      <c r="B39450" s="1"/>
      <c r="C39450" s="1"/>
      <c r="D39450" s="8"/>
      <c r="E39450" s="1"/>
      <c r="F39450" s="1"/>
      <c r="G39450" s="1"/>
      <c r="H39450" s="1"/>
    </row>
    <row r="39451">
      <c r="A39451" s="1"/>
      <c r="B39451" s="1"/>
      <c r="C39451" s="1"/>
      <c r="D39451" s="8"/>
      <c r="E39451" s="1"/>
      <c r="F39451" s="1"/>
      <c r="G39451" s="1"/>
      <c r="H39451" s="1"/>
    </row>
    <row r="39452">
      <c r="A39452" s="1"/>
      <c r="B39452" s="1"/>
      <c r="C39452" s="1"/>
      <c r="D39452" s="8"/>
      <c r="E39452" s="1"/>
      <c r="F39452" s="1"/>
      <c r="G39452" s="1"/>
      <c r="H39452" s="1"/>
    </row>
    <row r="39453">
      <c r="A39453" s="1"/>
      <c r="B39453" s="1"/>
      <c r="C39453" s="1"/>
      <c r="D39453" s="8"/>
      <c r="E39453" s="1"/>
      <c r="F39453" s="1"/>
      <c r="G39453" s="1"/>
      <c r="H39453" s="1"/>
    </row>
    <row r="39454">
      <c r="A39454" s="1"/>
      <c r="B39454" s="1"/>
      <c r="C39454" s="1"/>
      <c r="D39454" s="8"/>
      <c r="E39454" s="1"/>
      <c r="F39454" s="1"/>
      <c r="G39454" s="1"/>
      <c r="H39454" s="1"/>
    </row>
    <row r="39455">
      <c r="A39455" s="1"/>
      <c r="B39455" s="1"/>
      <c r="C39455" s="1"/>
      <c r="D39455" s="8"/>
      <c r="E39455" s="1"/>
      <c r="F39455" s="1"/>
      <c r="G39455" s="1"/>
      <c r="H39455" s="1"/>
    </row>
    <row r="39456">
      <c r="A39456" s="1"/>
      <c r="B39456" s="1"/>
      <c r="C39456" s="1"/>
      <c r="D39456" s="8"/>
      <c r="E39456" s="1"/>
      <c r="F39456" s="1"/>
      <c r="G39456" s="1"/>
      <c r="H39456" s="1"/>
    </row>
    <row r="39457">
      <c r="A39457" s="1"/>
      <c r="B39457" s="1"/>
      <c r="C39457" s="1"/>
      <c r="D39457" s="8"/>
      <c r="E39457" s="1"/>
      <c r="F39457" s="1"/>
      <c r="G39457" s="1"/>
      <c r="H39457" s="1"/>
    </row>
    <row r="39458">
      <c r="A39458" s="1"/>
      <c r="B39458" s="1"/>
      <c r="C39458" s="1"/>
      <c r="D39458" s="8"/>
      <c r="E39458" s="1"/>
      <c r="F39458" s="1"/>
      <c r="G39458" s="1"/>
      <c r="H39458" s="1"/>
    </row>
    <row r="39459">
      <c r="A39459" s="1"/>
      <c r="B39459" s="1"/>
      <c r="C39459" s="1"/>
      <c r="D39459" s="8"/>
      <c r="E39459" s="1"/>
      <c r="F39459" s="1"/>
      <c r="G39459" s="1"/>
      <c r="H39459" s="1"/>
    </row>
    <row r="39460">
      <c r="A39460" s="1"/>
      <c r="B39460" s="1"/>
      <c r="C39460" s="1"/>
      <c r="D39460" s="8"/>
      <c r="E39460" s="1"/>
      <c r="F39460" s="1"/>
      <c r="G39460" s="1"/>
      <c r="H39460" s="1"/>
    </row>
    <row r="39461">
      <c r="A39461" s="1"/>
      <c r="B39461" s="1"/>
      <c r="C39461" s="1"/>
      <c r="D39461" s="8"/>
      <c r="E39461" s="1"/>
      <c r="F39461" s="1"/>
      <c r="G39461" s="1"/>
      <c r="H39461" s="1"/>
    </row>
    <row r="39462">
      <c r="A39462" s="1"/>
      <c r="B39462" s="1"/>
      <c r="C39462" s="1"/>
      <c r="D39462" s="8"/>
      <c r="E39462" s="1"/>
      <c r="F39462" s="1"/>
      <c r="G39462" s="1"/>
      <c r="H39462" s="1"/>
    </row>
    <row r="39463">
      <c r="A39463" s="1"/>
      <c r="B39463" s="1"/>
      <c r="C39463" s="1"/>
      <c r="D39463" s="8"/>
      <c r="E39463" s="1"/>
      <c r="F39463" s="1"/>
      <c r="G39463" s="1"/>
      <c r="H39463" s="1"/>
    </row>
    <row r="39464">
      <c r="A39464" s="1"/>
      <c r="B39464" s="1"/>
      <c r="C39464" s="1"/>
      <c r="D39464" s="8"/>
      <c r="E39464" s="1"/>
      <c r="F39464" s="1"/>
      <c r="G39464" s="1"/>
      <c r="H39464" s="1"/>
    </row>
    <row r="39465">
      <c r="A39465" s="1"/>
      <c r="B39465" s="1"/>
      <c r="C39465" s="1"/>
      <c r="D39465" s="8"/>
      <c r="E39465" s="1"/>
      <c r="F39465" s="1"/>
      <c r="G39465" s="1"/>
      <c r="H39465" s="1"/>
    </row>
    <row r="39466">
      <c r="A39466" s="1"/>
      <c r="B39466" s="1"/>
      <c r="C39466" s="1"/>
      <c r="D39466" s="8"/>
      <c r="E39466" s="1"/>
      <c r="F39466" s="1"/>
      <c r="G39466" s="1"/>
      <c r="H39466" s="1"/>
    </row>
    <row r="39467">
      <c r="A39467" s="1"/>
      <c r="B39467" s="1"/>
      <c r="C39467" s="1"/>
      <c r="D39467" s="8"/>
      <c r="E39467" s="1"/>
      <c r="F39467" s="1"/>
      <c r="G39467" s="1"/>
      <c r="H39467" s="1"/>
    </row>
    <row r="39468">
      <c r="A39468" s="1"/>
      <c r="B39468" s="1"/>
      <c r="C39468" s="1"/>
      <c r="D39468" s="8"/>
      <c r="E39468" s="1"/>
      <c r="F39468" s="1"/>
      <c r="G39468" s="1"/>
      <c r="H39468" s="1"/>
    </row>
    <row r="39469">
      <c r="A39469" s="1"/>
      <c r="B39469" s="1"/>
      <c r="C39469" s="1"/>
      <c r="D39469" s="8"/>
      <c r="E39469" s="1"/>
      <c r="F39469" s="1"/>
      <c r="G39469" s="1"/>
      <c r="H39469" s="1"/>
    </row>
    <row r="39470">
      <c r="A39470" s="1"/>
      <c r="B39470" s="1"/>
      <c r="C39470" s="1"/>
      <c r="D39470" s="8"/>
      <c r="E39470" s="1"/>
      <c r="F39470" s="1"/>
      <c r="G39470" s="1"/>
      <c r="H39470" s="1"/>
    </row>
    <row r="39471">
      <c r="A39471" s="1"/>
      <c r="B39471" s="1"/>
      <c r="C39471" s="1"/>
      <c r="D39471" s="8"/>
      <c r="E39471" s="1"/>
      <c r="F39471" s="1"/>
      <c r="G39471" s="1"/>
      <c r="H39471" s="1"/>
    </row>
    <row r="39472">
      <c r="A39472" s="1"/>
      <c r="B39472" s="1"/>
      <c r="C39472" s="1"/>
      <c r="D39472" s="8"/>
      <c r="E39472" s="1"/>
      <c r="F39472" s="1"/>
      <c r="G39472" s="1"/>
      <c r="H39472" s="1"/>
    </row>
    <row r="39473">
      <c r="A39473" s="1"/>
      <c r="B39473" s="1"/>
      <c r="C39473" s="1"/>
      <c r="D39473" s="8"/>
      <c r="E39473" s="1"/>
      <c r="F39473" s="1"/>
      <c r="G39473" s="1"/>
      <c r="H39473" s="1"/>
    </row>
    <row r="39474">
      <c r="A39474" s="1"/>
      <c r="B39474" s="1"/>
      <c r="C39474" s="1"/>
      <c r="D39474" s="8"/>
      <c r="E39474" s="1"/>
      <c r="F39474" s="1"/>
      <c r="G39474" s="1"/>
      <c r="H39474" s="1"/>
    </row>
    <row r="39475">
      <c r="A39475" s="1"/>
      <c r="B39475" s="1"/>
      <c r="C39475" s="1"/>
      <c r="D39475" s="8"/>
      <c r="E39475" s="1"/>
      <c r="F39475" s="1"/>
      <c r="G39475" s="1"/>
      <c r="H39475" s="1"/>
    </row>
    <row r="39476">
      <c r="A39476" s="1"/>
      <c r="B39476" s="1"/>
      <c r="C39476" s="1"/>
      <c r="D39476" s="8"/>
      <c r="E39476" s="1"/>
      <c r="F39476" s="1"/>
      <c r="G39476" s="1"/>
      <c r="H39476" s="1"/>
    </row>
    <row r="39477">
      <c r="A39477" s="1"/>
      <c r="B39477" s="1"/>
      <c r="C39477" s="1"/>
      <c r="D39477" s="8"/>
      <c r="E39477" s="1"/>
      <c r="F39477" s="1"/>
      <c r="G39477" s="1"/>
      <c r="H39477" s="1"/>
    </row>
    <row r="39478">
      <c r="A39478" s="1"/>
      <c r="B39478" s="1"/>
      <c r="C39478" s="1"/>
      <c r="D39478" s="8"/>
      <c r="E39478" s="1"/>
      <c r="F39478" s="1"/>
      <c r="G39478" s="1"/>
      <c r="H39478" s="1"/>
    </row>
    <row r="39479">
      <c r="A39479" s="1"/>
      <c r="B39479" s="1"/>
      <c r="C39479" s="1"/>
      <c r="D39479" s="8"/>
      <c r="E39479" s="1"/>
      <c r="F39479" s="1"/>
      <c r="G39479" s="1"/>
      <c r="H39479" s="1"/>
    </row>
    <row r="39480">
      <c r="A39480" s="1"/>
      <c r="B39480" s="1"/>
      <c r="C39480" s="1"/>
      <c r="D39480" s="8"/>
      <c r="E39480" s="1"/>
      <c r="F39480" s="1"/>
      <c r="G39480" s="1"/>
      <c r="H39480" s="1"/>
    </row>
    <row r="39481">
      <c r="A39481" s="1"/>
      <c r="B39481" s="1"/>
      <c r="C39481" s="1"/>
      <c r="D39481" s="8"/>
      <c r="E39481" s="1"/>
      <c r="F39481" s="1"/>
      <c r="G39481" s="1"/>
      <c r="H39481" s="1"/>
    </row>
    <row r="39482">
      <c r="A39482" s="1"/>
      <c r="B39482" s="1"/>
      <c r="C39482" s="1"/>
      <c r="D39482" s="8"/>
      <c r="E39482" s="1"/>
      <c r="F39482" s="1"/>
      <c r="G39482" s="1"/>
      <c r="H39482" s="1"/>
    </row>
    <row r="39483">
      <c r="A39483" s="1"/>
      <c r="B39483" s="1"/>
      <c r="C39483" s="1"/>
      <c r="D39483" s="8"/>
      <c r="E39483" s="1"/>
      <c r="F39483" s="1"/>
      <c r="G39483" s="1"/>
      <c r="H39483" s="1"/>
    </row>
    <row r="39484">
      <c r="A39484" s="1"/>
      <c r="B39484" s="1"/>
      <c r="C39484" s="1"/>
      <c r="D39484" s="8"/>
      <c r="E39484" s="1"/>
      <c r="F39484" s="1"/>
      <c r="G39484" s="1"/>
      <c r="H39484" s="1"/>
    </row>
    <row r="39485">
      <c r="A39485" s="1"/>
      <c r="B39485" s="1"/>
      <c r="C39485" s="1"/>
      <c r="D39485" s="8"/>
      <c r="E39485" s="1"/>
      <c r="F39485" s="1"/>
      <c r="G39485" s="1"/>
      <c r="H39485" s="1"/>
    </row>
    <row r="39486">
      <c r="A39486" s="1"/>
      <c r="B39486" s="1"/>
      <c r="C39486" s="1"/>
      <c r="D39486" s="8"/>
      <c r="E39486" s="1"/>
      <c r="F39486" s="1"/>
      <c r="G39486" s="1"/>
      <c r="H39486" s="1"/>
    </row>
    <row r="39487">
      <c r="A39487" s="1"/>
      <c r="B39487" s="1"/>
      <c r="C39487" s="1"/>
      <c r="D39487" s="8"/>
      <c r="E39487" s="1"/>
      <c r="F39487" s="1"/>
      <c r="G39487" s="1"/>
      <c r="H39487" s="1"/>
    </row>
    <row r="39488">
      <c r="A39488" s="1"/>
      <c r="B39488" s="1"/>
      <c r="C39488" s="1"/>
      <c r="D39488" s="8"/>
      <c r="E39488" s="1"/>
      <c r="F39488" s="1"/>
      <c r="G39488" s="1"/>
      <c r="H39488" s="1"/>
    </row>
    <row r="39489">
      <c r="A39489" s="1"/>
      <c r="B39489" s="1"/>
      <c r="C39489" s="1"/>
      <c r="D39489" s="8"/>
      <c r="E39489" s="1"/>
      <c r="F39489" s="1"/>
      <c r="G39489" s="1"/>
      <c r="H39489" s="1"/>
    </row>
    <row r="39490">
      <c r="A39490" s="1"/>
      <c r="B39490" s="1"/>
      <c r="C39490" s="1"/>
      <c r="D39490" s="8"/>
      <c r="E39490" s="1"/>
      <c r="F39490" s="1"/>
      <c r="G39490" s="1"/>
      <c r="H39490" s="1"/>
    </row>
    <row r="39491">
      <c r="A39491" s="1"/>
      <c r="B39491" s="1"/>
      <c r="C39491" s="1"/>
      <c r="D39491" s="8"/>
      <c r="E39491" s="1"/>
      <c r="F39491" s="1"/>
      <c r="G39491" s="1"/>
      <c r="H39491" s="1"/>
    </row>
    <row r="39492">
      <c r="A39492" s="1"/>
      <c r="B39492" s="1"/>
      <c r="C39492" s="1"/>
      <c r="D39492" s="8"/>
      <c r="E39492" s="1"/>
      <c r="F39492" s="1"/>
      <c r="G39492" s="1"/>
      <c r="H39492" s="1"/>
    </row>
    <row r="39493">
      <c r="A39493" s="1"/>
      <c r="B39493" s="1"/>
      <c r="C39493" s="1"/>
      <c r="D39493" s="8"/>
      <c r="E39493" s="1"/>
      <c r="F39493" s="1"/>
      <c r="G39493" s="1"/>
      <c r="H39493" s="1"/>
    </row>
    <row r="39494">
      <c r="A39494" s="1"/>
      <c r="B39494" s="1"/>
      <c r="C39494" s="1"/>
      <c r="D39494" s="8"/>
      <c r="E39494" s="1"/>
      <c r="F39494" s="1"/>
      <c r="G39494" s="1"/>
      <c r="H39494" s="1"/>
    </row>
    <row r="39495">
      <c r="A39495" s="1"/>
      <c r="B39495" s="1"/>
      <c r="C39495" s="1"/>
      <c r="D39495" s="8"/>
      <c r="E39495" s="1"/>
      <c r="F39495" s="1"/>
      <c r="G39495" s="1"/>
      <c r="H39495" s="1"/>
    </row>
    <row r="39496">
      <c r="A39496" s="1"/>
      <c r="B39496" s="1"/>
      <c r="C39496" s="1"/>
      <c r="D39496" s="8"/>
      <c r="E39496" s="1"/>
      <c r="F39496" s="1"/>
      <c r="G39496" s="1"/>
      <c r="H39496" s="1"/>
    </row>
    <row r="39497">
      <c r="A39497" s="1"/>
      <c r="B39497" s="1"/>
      <c r="C39497" s="1"/>
      <c r="D39497" s="8"/>
      <c r="E39497" s="1"/>
      <c r="F39497" s="1"/>
      <c r="G39497" s="1"/>
      <c r="H39497" s="1"/>
    </row>
    <row r="39498">
      <c r="A39498" s="1"/>
      <c r="B39498" s="1"/>
      <c r="C39498" s="1"/>
      <c r="D39498" s="8"/>
      <c r="E39498" s="1"/>
      <c r="F39498" s="1"/>
      <c r="G39498" s="1"/>
      <c r="H39498" s="1"/>
    </row>
    <row r="39499">
      <c r="A39499" s="1"/>
      <c r="B39499" s="1"/>
      <c r="C39499" s="1"/>
      <c r="D39499" s="8"/>
      <c r="E39499" s="1"/>
      <c r="F39499" s="1"/>
      <c r="G39499" s="1"/>
      <c r="H39499" s="1"/>
    </row>
    <row r="39500">
      <c r="A39500" s="1"/>
      <c r="B39500" s="1"/>
      <c r="C39500" s="1"/>
      <c r="D39500" s="8"/>
      <c r="E39500" s="1"/>
      <c r="F39500" s="1"/>
      <c r="G39500" s="1"/>
      <c r="H39500" s="1"/>
    </row>
    <row r="39501">
      <c r="A39501" s="1"/>
      <c r="B39501" s="1"/>
      <c r="C39501" s="1"/>
      <c r="D39501" s="8"/>
      <c r="E39501" s="1"/>
      <c r="F39501" s="1"/>
      <c r="G39501" s="1"/>
      <c r="H39501" s="1"/>
    </row>
    <row r="39502">
      <c r="A39502" s="1"/>
      <c r="B39502" s="1"/>
      <c r="C39502" s="1"/>
      <c r="D39502" s="8"/>
      <c r="E39502" s="1"/>
      <c r="F39502" s="1"/>
      <c r="G39502" s="1"/>
      <c r="H39502" s="1"/>
    </row>
    <row r="39503">
      <c r="A39503" s="1"/>
      <c r="B39503" s="1"/>
      <c r="C39503" s="1"/>
      <c r="D39503" s="8"/>
      <c r="E39503" s="1"/>
      <c r="F39503" s="1"/>
      <c r="G39503" s="1"/>
      <c r="H39503" s="1"/>
    </row>
    <row r="39504">
      <c r="A39504" s="1"/>
      <c r="B39504" s="1"/>
      <c r="C39504" s="1"/>
      <c r="D39504" s="8"/>
      <c r="E39504" s="1"/>
      <c r="F39504" s="1"/>
      <c r="G39504" s="1"/>
      <c r="H39504" s="1"/>
    </row>
    <row r="39505">
      <c r="A39505" s="1"/>
      <c r="B39505" s="1"/>
      <c r="C39505" s="1"/>
      <c r="D39505" s="8"/>
      <c r="E39505" s="1"/>
      <c r="F39505" s="1"/>
      <c r="G39505" s="1"/>
      <c r="H39505" s="1"/>
    </row>
    <row r="39506">
      <c r="A39506" s="1"/>
      <c r="B39506" s="1"/>
      <c r="C39506" s="1"/>
      <c r="D39506" s="8"/>
      <c r="E39506" s="1"/>
      <c r="F39506" s="1"/>
      <c r="G39506" s="1"/>
      <c r="H39506" s="1"/>
    </row>
    <row r="39507">
      <c r="A39507" s="1"/>
      <c r="B39507" s="1"/>
      <c r="C39507" s="1"/>
      <c r="D39507" s="8"/>
      <c r="E39507" s="1"/>
      <c r="F39507" s="1"/>
      <c r="G39507" s="1"/>
      <c r="H39507" s="1"/>
    </row>
    <row r="39508">
      <c r="A39508" s="1"/>
      <c r="B39508" s="1"/>
      <c r="C39508" s="1"/>
      <c r="D39508" s="8"/>
      <c r="E39508" s="1"/>
      <c r="F39508" s="1"/>
      <c r="G39508" s="1"/>
      <c r="H39508" s="1"/>
    </row>
    <row r="39509">
      <c r="A39509" s="1"/>
      <c r="B39509" s="1"/>
      <c r="C39509" s="1"/>
      <c r="D39509" s="8"/>
      <c r="E39509" s="1"/>
      <c r="F39509" s="1"/>
      <c r="G39509" s="1"/>
      <c r="H39509" s="1"/>
    </row>
    <row r="39510">
      <c r="A39510" s="1"/>
      <c r="B39510" s="1"/>
      <c r="C39510" s="1"/>
      <c r="D39510" s="8"/>
      <c r="E39510" s="1"/>
      <c r="F39510" s="1"/>
      <c r="G39510" s="1"/>
      <c r="H39510" s="1"/>
    </row>
    <row r="39511">
      <c r="A39511" s="1"/>
      <c r="B39511" s="1"/>
      <c r="C39511" s="1"/>
      <c r="D39511" s="8"/>
      <c r="E39511" s="1"/>
      <c r="F39511" s="1"/>
      <c r="G39511" s="1"/>
      <c r="H39511" s="1"/>
    </row>
    <row r="39512">
      <c r="A39512" s="1"/>
      <c r="B39512" s="1"/>
      <c r="C39512" s="1"/>
      <c r="D39512" s="8"/>
      <c r="E39512" s="1"/>
      <c r="F39512" s="1"/>
      <c r="G39512" s="1"/>
      <c r="H39512" s="1"/>
    </row>
    <row r="39513">
      <c r="A39513" s="1"/>
      <c r="B39513" s="1"/>
      <c r="C39513" s="1"/>
      <c r="D39513" s="8"/>
      <c r="E39513" s="1"/>
      <c r="F39513" s="1"/>
      <c r="G39513" s="1"/>
      <c r="H39513" s="1"/>
    </row>
    <row r="39514">
      <c r="A39514" s="1"/>
      <c r="B39514" s="1"/>
      <c r="C39514" s="1"/>
      <c r="D39514" s="8"/>
      <c r="E39514" s="1"/>
      <c r="F39514" s="1"/>
      <c r="G39514" s="1"/>
      <c r="H39514" s="1"/>
    </row>
    <row r="39515">
      <c r="A39515" s="1"/>
      <c r="B39515" s="1"/>
      <c r="C39515" s="1"/>
      <c r="D39515" s="8"/>
      <c r="E39515" s="1"/>
      <c r="F39515" s="1"/>
      <c r="G39515" s="1"/>
      <c r="H39515" s="1"/>
    </row>
    <row r="39516">
      <c r="A39516" s="1"/>
      <c r="B39516" s="1"/>
      <c r="C39516" s="1"/>
      <c r="D39516" s="8"/>
      <c r="E39516" s="1"/>
      <c r="F39516" s="1"/>
      <c r="G39516" s="1"/>
      <c r="H39516" s="1"/>
    </row>
    <row r="39517">
      <c r="A39517" s="1"/>
      <c r="B39517" s="1"/>
      <c r="C39517" s="1"/>
      <c r="D39517" s="8"/>
      <c r="E39517" s="1"/>
      <c r="F39517" s="1"/>
      <c r="G39517" s="1"/>
      <c r="H39517" s="1"/>
    </row>
    <row r="39518">
      <c r="A39518" s="1"/>
      <c r="B39518" s="1"/>
      <c r="C39518" s="1"/>
      <c r="D39518" s="8"/>
      <c r="E39518" s="1"/>
      <c r="F39518" s="1"/>
      <c r="G39518" s="1"/>
      <c r="H39518" s="1"/>
    </row>
    <row r="39519">
      <c r="A39519" s="1"/>
      <c r="B39519" s="1"/>
      <c r="C39519" s="1"/>
      <c r="D39519" s="8"/>
      <c r="E39519" s="1"/>
      <c r="F39519" s="1"/>
      <c r="G39519" s="1"/>
      <c r="H39519" s="1"/>
    </row>
    <row r="39520">
      <c r="A39520" s="1"/>
      <c r="B39520" s="1"/>
      <c r="C39520" s="1"/>
      <c r="D39520" s="8"/>
      <c r="E39520" s="1"/>
      <c r="F39520" s="1"/>
      <c r="G39520" s="1"/>
      <c r="H39520" s="1"/>
    </row>
    <row r="39521">
      <c r="A39521" s="1"/>
      <c r="B39521" s="1"/>
      <c r="C39521" s="1"/>
      <c r="D39521" s="8"/>
      <c r="E39521" s="1"/>
      <c r="F39521" s="1"/>
      <c r="G39521" s="1"/>
      <c r="H39521" s="1"/>
    </row>
    <row r="39522">
      <c r="A39522" s="1"/>
      <c r="B39522" s="1"/>
      <c r="C39522" s="1"/>
      <c r="D39522" s="8"/>
      <c r="E39522" s="1"/>
      <c r="F39522" s="1"/>
      <c r="G39522" s="1"/>
      <c r="H39522" s="1"/>
    </row>
    <row r="39523">
      <c r="A39523" s="1"/>
      <c r="B39523" s="1"/>
      <c r="C39523" s="1"/>
      <c r="D39523" s="8"/>
      <c r="E39523" s="1"/>
      <c r="F39523" s="1"/>
      <c r="G39523" s="1"/>
      <c r="H39523" s="1"/>
    </row>
    <row r="39524">
      <c r="A39524" s="1"/>
      <c r="B39524" s="1"/>
      <c r="C39524" s="1"/>
      <c r="D39524" s="8"/>
      <c r="E39524" s="1"/>
      <c r="F39524" s="1"/>
      <c r="G39524" s="1"/>
      <c r="H39524" s="1"/>
    </row>
    <row r="39525">
      <c r="A39525" s="1"/>
      <c r="B39525" s="1"/>
      <c r="C39525" s="1"/>
      <c r="D39525" s="8"/>
      <c r="E39525" s="1"/>
      <c r="F39525" s="1"/>
      <c r="G39525" s="1"/>
      <c r="H39525" s="1"/>
    </row>
    <row r="39526">
      <c r="A39526" s="1"/>
      <c r="B39526" s="1"/>
      <c r="C39526" s="1"/>
      <c r="D39526" s="8"/>
      <c r="E39526" s="1"/>
      <c r="F39526" s="1"/>
      <c r="G39526" s="1"/>
      <c r="H39526" s="1"/>
    </row>
    <row r="39527">
      <c r="A39527" s="1"/>
      <c r="B39527" s="1"/>
      <c r="C39527" s="1"/>
      <c r="D39527" s="8"/>
      <c r="E39527" s="1"/>
      <c r="F39527" s="1"/>
      <c r="G39527" s="1"/>
      <c r="H39527" s="1"/>
    </row>
    <row r="39528">
      <c r="A39528" s="1"/>
      <c r="B39528" s="1"/>
      <c r="C39528" s="1"/>
      <c r="D39528" s="8"/>
      <c r="E39528" s="1"/>
      <c r="F39528" s="1"/>
      <c r="G39528" s="1"/>
      <c r="H39528" s="1"/>
    </row>
    <row r="39529">
      <c r="A39529" s="1"/>
      <c r="B39529" s="1"/>
      <c r="C39529" s="1"/>
      <c r="D39529" s="8"/>
      <c r="E39529" s="1"/>
      <c r="F39529" s="1"/>
      <c r="G39529" s="1"/>
      <c r="H39529" s="1"/>
    </row>
    <row r="39530">
      <c r="A39530" s="1"/>
      <c r="B39530" s="1"/>
      <c r="C39530" s="1"/>
      <c r="D39530" s="8"/>
      <c r="E39530" s="1"/>
      <c r="F39530" s="1"/>
      <c r="G39530" s="1"/>
      <c r="H39530" s="1"/>
    </row>
    <row r="39531">
      <c r="A39531" s="1"/>
      <c r="B39531" s="1"/>
      <c r="C39531" s="1"/>
      <c r="D39531" s="8"/>
      <c r="E39531" s="1"/>
      <c r="F39531" s="1"/>
      <c r="G39531" s="1"/>
      <c r="H39531" s="1"/>
    </row>
    <row r="39532">
      <c r="A39532" s="1"/>
      <c r="B39532" s="1"/>
      <c r="C39532" s="1"/>
      <c r="D39532" s="8"/>
      <c r="E39532" s="1"/>
      <c r="F39532" s="1"/>
      <c r="G39532" s="1"/>
      <c r="H39532" s="1"/>
    </row>
    <row r="39533">
      <c r="A39533" s="1"/>
      <c r="B39533" s="1"/>
      <c r="C39533" s="1"/>
      <c r="D39533" s="8"/>
      <c r="E39533" s="1"/>
      <c r="F39533" s="1"/>
      <c r="G39533" s="1"/>
      <c r="H39533" s="1"/>
    </row>
    <row r="39534">
      <c r="A39534" s="1"/>
      <c r="B39534" s="1"/>
      <c r="C39534" s="1"/>
      <c r="D39534" s="8"/>
      <c r="E39534" s="1"/>
      <c r="F39534" s="1"/>
      <c r="G39534" s="1"/>
      <c r="H39534" s="1"/>
    </row>
    <row r="39535">
      <c r="A39535" s="1"/>
      <c r="B39535" s="1"/>
      <c r="C39535" s="1"/>
      <c r="D39535" s="8"/>
      <c r="E39535" s="1"/>
      <c r="F39535" s="1"/>
      <c r="G39535" s="1"/>
      <c r="H39535" s="1"/>
    </row>
    <row r="39536">
      <c r="A39536" s="1"/>
      <c r="B39536" s="1"/>
      <c r="C39536" s="1"/>
      <c r="D39536" s="8"/>
      <c r="E39536" s="1"/>
      <c r="F39536" s="1"/>
      <c r="G39536" s="1"/>
      <c r="H39536" s="1"/>
    </row>
    <row r="39537">
      <c r="A39537" s="1"/>
      <c r="B39537" s="1"/>
      <c r="C39537" s="1"/>
      <c r="D39537" s="8"/>
      <c r="E39537" s="1"/>
      <c r="F39537" s="1"/>
      <c r="G39537" s="1"/>
      <c r="H39537" s="1"/>
    </row>
    <row r="39538">
      <c r="A39538" s="1"/>
      <c r="B39538" s="1"/>
      <c r="C39538" s="1"/>
      <c r="D39538" s="8"/>
      <c r="E39538" s="1"/>
      <c r="F39538" s="1"/>
      <c r="G39538" s="1"/>
      <c r="H39538" s="1"/>
    </row>
    <row r="39539">
      <c r="A39539" s="1"/>
      <c r="B39539" s="1"/>
      <c r="C39539" s="1"/>
      <c r="D39539" s="8"/>
      <c r="E39539" s="1"/>
      <c r="F39539" s="1"/>
      <c r="G39539" s="1"/>
      <c r="H39539" s="1"/>
    </row>
    <row r="39540">
      <c r="A39540" s="1"/>
      <c r="B39540" s="1"/>
      <c r="C39540" s="1"/>
      <c r="D39540" s="8"/>
      <c r="E39540" s="1"/>
      <c r="F39540" s="1"/>
      <c r="G39540" s="1"/>
      <c r="H39540" s="1"/>
    </row>
    <row r="39541">
      <c r="A39541" s="1"/>
      <c r="B39541" s="1"/>
      <c r="C39541" s="1"/>
      <c r="D39541" s="8"/>
      <c r="E39541" s="1"/>
      <c r="F39541" s="1"/>
      <c r="G39541" s="1"/>
      <c r="H39541" s="1"/>
    </row>
    <row r="39542">
      <c r="A39542" s="1"/>
      <c r="B39542" s="1"/>
      <c r="C39542" s="1"/>
      <c r="D39542" s="8"/>
      <c r="E39542" s="1"/>
      <c r="F39542" s="1"/>
      <c r="G39542" s="1"/>
      <c r="H39542" s="1"/>
    </row>
    <row r="39543">
      <c r="A39543" s="1"/>
      <c r="B39543" s="1"/>
      <c r="C39543" s="1"/>
      <c r="D39543" s="8"/>
      <c r="E39543" s="1"/>
      <c r="F39543" s="1"/>
      <c r="G39543" s="1"/>
      <c r="H39543" s="1"/>
    </row>
    <row r="39544">
      <c r="A39544" s="1"/>
      <c r="B39544" s="1"/>
      <c r="C39544" s="1"/>
      <c r="D39544" s="8"/>
      <c r="E39544" s="1"/>
      <c r="F39544" s="1"/>
      <c r="G39544" s="1"/>
      <c r="H39544" s="1"/>
    </row>
    <row r="39545">
      <c r="A39545" s="1"/>
      <c r="B39545" s="1"/>
      <c r="C39545" s="1"/>
      <c r="D39545" s="8"/>
      <c r="E39545" s="1"/>
      <c r="F39545" s="1"/>
      <c r="G39545" s="1"/>
      <c r="H39545" s="1"/>
    </row>
    <row r="39546">
      <c r="A39546" s="1"/>
      <c r="B39546" s="1"/>
      <c r="C39546" s="1"/>
      <c r="D39546" s="8"/>
      <c r="E39546" s="1"/>
      <c r="F39546" s="1"/>
      <c r="G39546" s="1"/>
      <c r="H39546" s="1"/>
    </row>
    <row r="39547">
      <c r="A39547" s="1"/>
      <c r="B39547" s="1"/>
      <c r="C39547" s="1"/>
      <c r="D39547" s="8"/>
      <c r="E39547" s="1"/>
      <c r="F39547" s="1"/>
      <c r="G39547" s="1"/>
      <c r="H39547" s="1"/>
    </row>
    <row r="39548">
      <c r="A39548" s="1"/>
      <c r="B39548" s="1"/>
      <c r="C39548" s="1"/>
      <c r="D39548" s="8"/>
      <c r="E39548" s="1"/>
      <c r="F39548" s="1"/>
      <c r="G39548" s="1"/>
      <c r="H39548" s="1"/>
    </row>
    <row r="39549">
      <c r="A39549" s="1"/>
      <c r="B39549" s="1"/>
      <c r="C39549" s="1"/>
      <c r="D39549" s="8"/>
      <c r="E39549" s="1"/>
      <c r="F39549" s="1"/>
      <c r="G39549" s="1"/>
      <c r="H39549" s="1"/>
    </row>
    <row r="39550">
      <c r="A39550" s="1"/>
      <c r="B39550" s="1"/>
      <c r="C39550" s="1"/>
      <c r="D39550" s="8"/>
      <c r="E39550" s="1"/>
      <c r="F39550" s="1"/>
      <c r="G39550" s="1"/>
      <c r="H39550" s="1"/>
    </row>
    <row r="39551">
      <c r="A39551" s="1"/>
      <c r="B39551" s="1"/>
      <c r="C39551" s="1"/>
      <c r="D39551" s="8"/>
      <c r="E39551" s="1"/>
      <c r="F39551" s="1"/>
      <c r="G39551" s="1"/>
      <c r="H39551" s="1"/>
    </row>
    <row r="39552">
      <c r="A39552" s="1"/>
      <c r="B39552" s="1"/>
      <c r="C39552" s="1"/>
      <c r="D39552" s="8"/>
      <c r="E39552" s="1"/>
      <c r="F39552" s="1"/>
      <c r="G39552" s="1"/>
      <c r="H39552" s="1"/>
    </row>
    <row r="39553">
      <c r="A39553" s="1"/>
      <c r="B39553" s="1"/>
      <c r="C39553" s="1"/>
      <c r="D39553" s="8"/>
      <c r="E39553" s="1"/>
      <c r="F39553" s="1"/>
      <c r="G39553" s="1"/>
      <c r="H39553" s="1"/>
    </row>
    <row r="39554">
      <c r="A39554" s="1"/>
      <c r="B39554" s="1"/>
      <c r="C39554" s="1"/>
      <c r="D39554" s="8"/>
      <c r="E39554" s="1"/>
      <c r="F39554" s="1"/>
      <c r="G39554" s="1"/>
      <c r="H39554" s="1"/>
    </row>
    <row r="39555">
      <c r="A39555" s="1"/>
      <c r="B39555" s="1"/>
      <c r="C39555" s="1"/>
      <c r="D39555" s="8"/>
      <c r="E39555" s="1"/>
      <c r="F39555" s="1"/>
      <c r="G39555" s="1"/>
      <c r="H39555" s="1"/>
    </row>
    <row r="39556">
      <c r="A39556" s="1"/>
      <c r="B39556" s="1"/>
      <c r="C39556" s="1"/>
      <c r="D39556" s="8"/>
      <c r="E39556" s="1"/>
      <c r="F39556" s="1"/>
      <c r="G39556" s="1"/>
      <c r="H39556" s="1"/>
    </row>
    <row r="39557">
      <c r="A39557" s="1"/>
      <c r="B39557" s="1"/>
      <c r="C39557" s="1"/>
      <c r="D39557" s="8"/>
      <c r="E39557" s="1"/>
      <c r="F39557" s="1"/>
      <c r="G39557" s="1"/>
      <c r="H39557" s="1"/>
    </row>
    <row r="39558">
      <c r="A39558" s="1"/>
      <c r="B39558" s="1"/>
      <c r="C39558" s="1"/>
      <c r="D39558" s="8"/>
      <c r="E39558" s="1"/>
      <c r="F39558" s="1"/>
      <c r="G39558" s="1"/>
      <c r="H39558" s="1"/>
    </row>
    <row r="39559">
      <c r="A39559" s="1"/>
      <c r="B39559" s="1"/>
      <c r="C39559" s="1"/>
      <c r="D39559" s="8"/>
      <c r="E39559" s="1"/>
      <c r="F39559" s="1"/>
      <c r="G39559" s="1"/>
      <c r="H39559" s="1"/>
    </row>
    <row r="39560">
      <c r="A39560" s="1"/>
      <c r="B39560" s="1"/>
      <c r="C39560" s="1"/>
      <c r="D39560" s="8"/>
      <c r="E39560" s="1"/>
      <c r="F39560" s="1"/>
      <c r="G39560" s="1"/>
      <c r="H39560" s="1"/>
    </row>
    <row r="39561">
      <c r="A39561" s="1"/>
      <c r="B39561" s="1"/>
      <c r="C39561" s="1"/>
      <c r="D39561" s="8"/>
      <c r="E39561" s="1"/>
      <c r="F39561" s="1"/>
      <c r="G39561" s="1"/>
      <c r="H39561" s="1"/>
    </row>
    <row r="39562">
      <c r="A39562" s="1"/>
      <c r="B39562" s="1"/>
      <c r="C39562" s="1"/>
      <c r="D39562" s="8"/>
      <c r="E39562" s="1"/>
      <c r="F39562" s="1"/>
      <c r="G39562" s="1"/>
      <c r="H39562" s="1"/>
    </row>
    <row r="39563">
      <c r="A39563" s="1"/>
      <c r="B39563" s="1"/>
      <c r="C39563" s="1"/>
      <c r="D39563" s="8"/>
      <c r="E39563" s="1"/>
      <c r="F39563" s="1"/>
      <c r="G39563" s="1"/>
      <c r="H39563" s="1"/>
    </row>
    <row r="39564">
      <c r="A39564" s="1"/>
      <c r="B39564" s="1"/>
      <c r="C39564" s="1"/>
      <c r="D39564" s="8"/>
      <c r="E39564" s="1"/>
      <c r="F39564" s="1"/>
      <c r="G39564" s="1"/>
      <c r="H39564" s="1"/>
    </row>
    <row r="39565">
      <c r="A39565" s="1"/>
      <c r="B39565" s="1"/>
      <c r="C39565" s="1"/>
      <c r="D39565" s="8"/>
      <c r="E39565" s="1"/>
      <c r="F39565" s="1"/>
      <c r="G39565" s="1"/>
      <c r="H39565" s="1"/>
    </row>
    <row r="39566">
      <c r="A39566" s="1"/>
      <c r="B39566" s="1"/>
      <c r="C39566" s="1"/>
      <c r="D39566" s="8"/>
      <c r="E39566" s="1"/>
      <c r="F39566" s="1"/>
      <c r="G39566" s="1"/>
      <c r="H39566" s="1"/>
    </row>
    <row r="39567">
      <c r="A39567" s="1"/>
      <c r="B39567" s="1"/>
      <c r="C39567" s="1"/>
      <c r="D39567" s="8"/>
      <c r="E39567" s="1"/>
      <c r="F39567" s="1"/>
      <c r="G39567" s="1"/>
      <c r="H39567" s="1"/>
    </row>
    <row r="39568">
      <c r="A39568" s="1"/>
      <c r="B39568" s="1"/>
      <c r="C39568" s="1"/>
      <c r="D39568" s="8"/>
      <c r="E39568" s="1"/>
      <c r="F39568" s="1"/>
      <c r="G39568" s="1"/>
      <c r="H39568" s="1"/>
    </row>
    <row r="39569">
      <c r="A39569" s="1"/>
      <c r="B39569" s="1"/>
      <c r="C39569" s="1"/>
      <c r="D39569" s="8"/>
      <c r="E39569" s="1"/>
      <c r="F39569" s="1"/>
      <c r="G39569" s="1"/>
      <c r="H39569" s="1"/>
    </row>
    <row r="39570">
      <c r="A39570" s="1"/>
      <c r="B39570" s="1"/>
      <c r="C39570" s="1"/>
      <c r="D39570" s="8"/>
      <c r="E39570" s="1"/>
      <c r="F39570" s="1"/>
      <c r="G39570" s="1"/>
      <c r="H39570" s="1"/>
    </row>
    <row r="39571">
      <c r="A39571" s="1"/>
      <c r="B39571" s="1"/>
      <c r="C39571" s="1"/>
      <c r="D39571" s="8"/>
      <c r="E39571" s="1"/>
      <c r="F39571" s="1"/>
      <c r="G39571" s="1"/>
      <c r="H39571" s="1"/>
    </row>
    <row r="39572">
      <c r="A39572" s="1"/>
      <c r="B39572" s="1"/>
      <c r="C39572" s="1"/>
      <c r="D39572" s="8"/>
      <c r="E39572" s="1"/>
      <c r="F39572" s="1"/>
      <c r="G39572" s="1"/>
      <c r="H39572" s="1"/>
    </row>
    <row r="39573">
      <c r="A39573" s="1"/>
      <c r="B39573" s="1"/>
      <c r="C39573" s="1"/>
      <c r="D39573" s="8"/>
      <c r="E39573" s="1"/>
      <c r="F39573" s="1"/>
      <c r="G39573" s="1"/>
      <c r="H39573" s="1"/>
    </row>
    <row r="39574">
      <c r="A39574" s="1"/>
      <c r="B39574" s="1"/>
      <c r="C39574" s="1"/>
      <c r="D39574" s="8"/>
      <c r="E39574" s="1"/>
      <c r="F39574" s="1"/>
      <c r="G39574" s="1"/>
      <c r="H39574" s="1"/>
    </row>
    <row r="39575">
      <c r="A39575" s="1"/>
      <c r="B39575" s="1"/>
      <c r="C39575" s="1"/>
      <c r="D39575" s="8"/>
      <c r="E39575" s="1"/>
      <c r="F39575" s="1"/>
      <c r="G39575" s="1"/>
      <c r="H39575" s="1"/>
    </row>
    <row r="39576">
      <c r="A39576" s="1"/>
      <c r="B39576" s="1"/>
      <c r="C39576" s="1"/>
      <c r="D39576" s="8"/>
      <c r="E39576" s="1"/>
      <c r="F39576" s="1"/>
      <c r="G39576" s="1"/>
      <c r="H39576" s="1"/>
    </row>
    <row r="39577">
      <c r="A39577" s="1"/>
      <c r="B39577" s="1"/>
      <c r="C39577" s="1"/>
      <c r="D39577" s="8"/>
      <c r="E39577" s="1"/>
      <c r="F39577" s="1"/>
      <c r="G39577" s="1"/>
      <c r="H39577" s="1"/>
    </row>
    <row r="39578">
      <c r="A39578" s="1"/>
      <c r="B39578" s="1"/>
      <c r="C39578" s="1"/>
      <c r="D39578" s="8"/>
      <c r="E39578" s="1"/>
      <c r="F39578" s="1"/>
      <c r="G39578" s="1"/>
      <c r="H39578" s="1"/>
    </row>
    <row r="39579">
      <c r="A39579" s="1"/>
      <c r="B39579" s="1"/>
      <c r="C39579" s="1"/>
      <c r="D39579" s="8"/>
      <c r="E39579" s="1"/>
      <c r="F39579" s="1"/>
      <c r="G39579" s="1"/>
      <c r="H39579" s="1"/>
    </row>
    <row r="39580">
      <c r="A39580" s="1"/>
      <c r="B39580" s="1"/>
      <c r="C39580" s="1"/>
      <c r="D39580" s="8"/>
      <c r="E39580" s="1"/>
      <c r="F39580" s="1"/>
      <c r="G39580" s="1"/>
      <c r="H39580" s="1"/>
    </row>
    <row r="39581">
      <c r="A39581" s="1"/>
      <c r="B39581" s="1"/>
      <c r="C39581" s="1"/>
      <c r="D39581" s="8"/>
      <c r="E39581" s="1"/>
      <c r="F39581" s="1"/>
      <c r="G39581" s="1"/>
      <c r="H39581" s="1"/>
    </row>
    <row r="39582">
      <c r="A39582" s="1"/>
      <c r="B39582" s="1"/>
      <c r="C39582" s="1"/>
      <c r="D39582" s="8"/>
      <c r="E39582" s="1"/>
      <c r="F39582" s="1"/>
      <c r="G39582" s="1"/>
      <c r="H39582" s="1"/>
    </row>
    <row r="39583">
      <c r="A39583" s="1"/>
      <c r="B39583" s="1"/>
      <c r="C39583" s="1"/>
      <c r="D39583" s="8"/>
      <c r="E39583" s="1"/>
      <c r="F39583" s="1"/>
      <c r="G39583" s="1"/>
      <c r="H39583" s="1"/>
    </row>
    <row r="39584">
      <c r="A39584" s="1"/>
      <c r="B39584" s="1"/>
      <c r="C39584" s="1"/>
      <c r="D39584" s="8"/>
      <c r="E39584" s="1"/>
      <c r="F39584" s="1"/>
      <c r="G39584" s="1"/>
      <c r="H39584" s="1"/>
    </row>
    <row r="39585">
      <c r="A39585" s="1"/>
      <c r="B39585" s="1"/>
      <c r="C39585" s="1"/>
      <c r="D39585" s="8"/>
      <c r="E39585" s="1"/>
      <c r="F39585" s="1"/>
      <c r="G39585" s="1"/>
      <c r="H39585" s="1"/>
    </row>
    <row r="39586">
      <c r="A39586" s="1"/>
      <c r="B39586" s="1"/>
      <c r="C39586" s="1"/>
      <c r="D39586" s="8"/>
      <c r="E39586" s="1"/>
      <c r="F39586" s="1"/>
      <c r="G39586" s="1"/>
      <c r="H39586" s="1"/>
    </row>
    <row r="39587">
      <c r="A39587" s="1"/>
      <c r="B39587" s="1"/>
      <c r="C39587" s="1"/>
      <c r="D39587" s="8"/>
      <c r="E39587" s="1"/>
      <c r="F39587" s="1"/>
      <c r="G39587" s="1"/>
      <c r="H39587" s="1"/>
    </row>
    <row r="39588">
      <c r="A39588" s="1"/>
      <c r="B39588" s="1"/>
      <c r="C39588" s="1"/>
      <c r="D39588" s="8"/>
      <c r="E39588" s="1"/>
      <c r="F39588" s="1"/>
      <c r="G39588" s="1"/>
      <c r="H39588" s="1"/>
    </row>
    <row r="39589">
      <c r="A39589" s="1"/>
      <c r="B39589" s="1"/>
      <c r="C39589" s="1"/>
      <c r="D39589" s="8"/>
      <c r="E39589" s="1"/>
      <c r="F39589" s="1"/>
      <c r="G39589" s="1"/>
      <c r="H39589" s="1"/>
    </row>
    <row r="39590">
      <c r="A39590" s="1"/>
      <c r="B39590" s="1"/>
      <c r="C39590" s="1"/>
      <c r="D39590" s="8"/>
      <c r="E39590" s="1"/>
      <c r="F39590" s="1"/>
      <c r="G39590" s="1"/>
      <c r="H39590" s="1"/>
    </row>
    <row r="39591">
      <c r="A39591" s="1"/>
      <c r="B39591" s="1"/>
      <c r="C39591" s="1"/>
      <c r="D39591" s="8"/>
      <c r="E39591" s="1"/>
      <c r="F39591" s="1"/>
      <c r="G39591" s="1"/>
      <c r="H39591" s="1"/>
    </row>
    <row r="39592">
      <c r="A39592" s="1"/>
      <c r="B39592" s="1"/>
      <c r="C39592" s="1"/>
      <c r="D39592" s="8"/>
      <c r="E39592" s="1"/>
      <c r="F39592" s="1"/>
      <c r="G39592" s="1"/>
      <c r="H39592" s="1"/>
    </row>
    <row r="39593">
      <c r="A39593" s="1"/>
      <c r="B39593" s="1"/>
      <c r="C39593" s="1"/>
      <c r="D39593" s="8"/>
      <c r="E39593" s="1"/>
      <c r="F39593" s="1"/>
      <c r="G39593" s="1"/>
      <c r="H39593" s="1"/>
    </row>
    <row r="39594">
      <c r="A39594" s="1"/>
      <c r="B39594" s="1"/>
      <c r="C39594" s="1"/>
      <c r="D39594" s="8"/>
      <c r="E39594" s="1"/>
      <c r="F39594" s="1"/>
      <c r="G39594" s="1"/>
      <c r="H39594" s="1"/>
    </row>
    <row r="39595">
      <c r="A39595" s="1"/>
      <c r="B39595" s="1"/>
      <c r="C39595" s="1"/>
      <c r="D39595" s="8"/>
      <c r="E39595" s="1"/>
      <c r="F39595" s="1"/>
      <c r="G39595" s="1"/>
      <c r="H39595" s="1"/>
    </row>
    <row r="39596">
      <c r="A39596" s="1"/>
      <c r="B39596" s="1"/>
      <c r="C39596" s="1"/>
      <c r="D39596" s="8"/>
      <c r="E39596" s="1"/>
      <c r="F39596" s="1"/>
      <c r="G39596" s="1"/>
      <c r="H39596" s="1"/>
    </row>
    <row r="39597">
      <c r="A39597" s="1"/>
      <c r="B39597" s="1"/>
      <c r="C39597" s="1"/>
      <c r="D39597" s="8"/>
      <c r="E39597" s="1"/>
      <c r="F39597" s="1"/>
      <c r="G39597" s="1"/>
      <c r="H39597" s="1"/>
    </row>
    <row r="39598">
      <c r="A39598" s="1"/>
      <c r="B39598" s="1"/>
      <c r="C39598" s="1"/>
      <c r="D39598" s="8"/>
      <c r="E39598" s="1"/>
      <c r="F39598" s="1"/>
      <c r="G39598" s="1"/>
      <c r="H39598" s="1"/>
    </row>
    <row r="39599">
      <c r="A39599" s="1"/>
      <c r="B39599" s="1"/>
      <c r="C39599" s="1"/>
      <c r="D39599" s="8"/>
      <c r="E39599" s="1"/>
      <c r="F39599" s="1"/>
      <c r="G39599" s="1"/>
      <c r="H39599" s="1"/>
    </row>
    <row r="39600">
      <c r="A39600" s="1"/>
      <c r="B39600" s="1"/>
      <c r="C39600" s="1"/>
      <c r="D39600" s="8"/>
      <c r="E39600" s="1"/>
      <c r="F39600" s="1"/>
      <c r="G39600" s="1"/>
      <c r="H39600" s="1"/>
    </row>
    <row r="39601">
      <c r="A39601" s="1"/>
      <c r="B39601" s="1"/>
      <c r="C39601" s="1"/>
      <c r="D39601" s="8"/>
      <c r="E39601" s="1"/>
      <c r="F39601" s="1"/>
      <c r="G39601" s="1"/>
      <c r="H39601" s="1"/>
    </row>
    <row r="39602">
      <c r="A39602" s="1"/>
      <c r="B39602" s="1"/>
      <c r="C39602" s="1"/>
      <c r="D39602" s="8"/>
      <c r="E39602" s="1"/>
      <c r="F39602" s="1"/>
      <c r="G39602" s="1"/>
      <c r="H39602" s="1"/>
    </row>
    <row r="39603">
      <c r="A39603" s="1"/>
      <c r="B39603" s="1"/>
      <c r="C39603" s="1"/>
      <c r="D39603" s="8"/>
      <c r="E39603" s="1"/>
      <c r="F39603" s="1"/>
      <c r="G39603" s="1"/>
      <c r="H39603" s="1"/>
    </row>
    <row r="39604">
      <c r="A39604" s="1"/>
      <c r="B39604" s="1"/>
      <c r="C39604" s="1"/>
      <c r="D39604" s="8"/>
      <c r="E39604" s="1"/>
      <c r="F39604" s="1"/>
      <c r="G39604" s="1"/>
      <c r="H39604" s="1"/>
    </row>
    <row r="39605">
      <c r="A39605" s="1"/>
      <c r="B39605" s="1"/>
      <c r="C39605" s="1"/>
      <c r="D39605" s="8"/>
      <c r="E39605" s="1"/>
      <c r="F39605" s="1"/>
      <c r="G39605" s="1"/>
      <c r="H39605" s="1"/>
    </row>
    <row r="39606">
      <c r="A39606" s="1"/>
      <c r="B39606" s="1"/>
      <c r="C39606" s="1"/>
      <c r="D39606" s="8"/>
      <c r="E39606" s="1"/>
      <c r="F39606" s="1"/>
      <c r="G39606" s="1"/>
      <c r="H39606" s="1"/>
    </row>
    <row r="39607">
      <c r="A39607" s="1"/>
      <c r="B39607" s="1"/>
      <c r="C39607" s="1"/>
      <c r="D39607" s="8"/>
      <c r="E39607" s="1"/>
      <c r="F39607" s="1"/>
      <c r="G39607" s="1"/>
      <c r="H39607" s="1"/>
    </row>
    <row r="39608">
      <c r="A39608" s="1"/>
      <c r="B39608" s="1"/>
      <c r="C39608" s="1"/>
      <c r="D39608" s="8"/>
      <c r="E39608" s="1"/>
      <c r="F39608" s="1"/>
      <c r="G39608" s="1"/>
      <c r="H39608" s="1"/>
    </row>
    <row r="39609">
      <c r="A39609" s="1"/>
      <c r="B39609" s="1"/>
      <c r="C39609" s="1"/>
      <c r="D39609" s="8"/>
      <c r="E39609" s="1"/>
      <c r="F39609" s="1"/>
      <c r="G39609" s="1"/>
      <c r="H39609" s="1"/>
    </row>
    <row r="39610">
      <c r="A39610" s="1"/>
      <c r="B39610" s="1"/>
      <c r="C39610" s="1"/>
      <c r="D39610" s="8"/>
      <c r="E39610" s="1"/>
      <c r="F39610" s="1"/>
      <c r="G39610" s="1"/>
      <c r="H39610" s="1"/>
    </row>
    <row r="39611">
      <c r="A39611" s="1"/>
      <c r="B39611" s="1"/>
      <c r="C39611" s="1"/>
      <c r="D39611" s="8"/>
      <c r="E39611" s="1"/>
      <c r="F39611" s="1"/>
      <c r="G39611" s="1"/>
      <c r="H39611" s="1"/>
    </row>
    <row r="39612">
      <c r="A39612" s="1"/>
      <c r="B39612" s="1"/>
      <c r="C39612" s="1"/>
      <c r="D39612" s="8"/>
      <c r="E39612" s="1"/>
      <c r="F39612" s="1"/>
      <c r="G39612" s="1"/>
      <c r="H39612" s="1"/>
    </row>
    <row r="39613">
      <c r="A39613" s="1"/>
      <c r="B39613" s="1"/>
      <c r="C39613" s="1"/>
      <c r="D39613" s="8"/>
      <c r="E39613" s="1"/>
      <c r="F39613" s="1"/>
      <c r="G39613" s="1"/>
      <c r="H39613" s="1"/>
    </row>
    <row r="39614">
      <c r="A39614" s="1"/>
      <c r="B39614" s="1"/>
      <c r="C39614" s="1"/>
      <c r="D39614" s="8"/>
      <c r="E39614" s="1"/>
      <c r="F39614" s="1"/>
      <c r="G39614" s="1"/>
      <c r="H39614" s="1"/>
    </row>
    <row r="39615">
      <c r="A39615" s="1"/>
      <c r="B39615" s="1"/>
      <c r="C39615" s="1"/>
      <c r="D39615" s="8"/>
      <c r="E39615" s="1"/>
      <c r="F39615" s="1"/>
      <c r="G39615" s="1"/>
      <c r="H39615" s="1"/>
    </row>
    <row r="39616">
      <c r="A39616" s="1"/>
      <c r="B39616" s="1"/>
      <c r="C39616" s="1"/>
      <c r="D39616" s="8"/>
      <c r="E39616" s="1"/>
      <c r="F39616" s="1"/>
      <c r="G39616" s="1"/>
      <c r="H39616" s="1"/>
    </row>
    <row r="39617">
      <c r="A39617" s="1"/>
      <c r="B39617" s="1"/>
      <c r="C39617" s="1"/>
      <c r="D39617" s="8"/>
      <c r="E39617" s="1"/>
      <c r="F39617" s="1"/>
      <c r="G39617" s="1"/>
      <c r="H39617" s="1"/>
    </row>
    <row r="39618">
      <c r="A39618" s="1"/>
      <c r="B39618" s="1"/>
      <c r="C39618" s="1"/>
      <c r="D39618" s="8"/>
      <c r="E39618" s="1"/>
      <c r="F39618" s="1"/>
      <c r="G39618" s="1"/>
      <c r="H39618" s="1"/>
    </row>
    <row r="39619">
      <c r="A39619" s="1"/>
      <c r="B39619" s="1"/>
      <c r="C39619" s="1"/>
      <c r="D39619" s="8"/>
      <c r="E39619" s="1"/>
      <c r="F39619" s="1"/>
      <c r="G39619" s="1"/>
      <c r="H39619" s="1"/>
    </row>
    <row r="39620">
      <c r="A39620" s="1"/>
      <c r="B39620" s="1"/>
      <c r="C39620" s="1"/>
      <c r="D39620" s="8"/>
      <c r="E39620" s="1"/>
      <c r="F39620" s="1"/>
      <c r="G39620" s="1"/>
      <c r="H39620" s="1"/>
    </row>
    <row r="39621">
      <c r="A39621" s="1"/>
      <c r="B39621" s="1"/>
      <c r="C39621" s="1"/>
      <c r="D39621" s="8"/>
      <c r="E39621" s="1"/>
      <c r="F39621" s="1"/>
      <c r="G39621" s="1"/>
      <c r="H39621" s="1"/>
    </row>
    <row r="39622">
      <c r="A39622" s="1"/>
      <c r="B39622" s="1"/>
      <c r="C39622" s="1"/>
      <c r="D39622" s="8"/>
      <c r="E39622" s="1"/>
      <c r="F39622" s="1"/>
      <c r="G39622" s="1"/>
      <c r="H39622" s="1"/>
    </row>
    <row r="39623">
      <c r="A39623" s="1"/>
      <c r="B39623" s="1"/>
      <c r="C39623" s="1"/>
      <c r="D39623" s="8"/>
      <c r="E39623" s="1"/>
      <c r="F39623" s="1"/>
      <c r="G39623" s="1"/>
      <c r="H39623" s="1"/>
    </row>
    <row r="39624">
      <c r="A39624" s="1"/>
      <c r="B39624" s="1"/>
      <c r="C39624" s="1"/>
      <c r="D39624" s="8"/>
      <c r="E39624" s="1"/>
      <c r="F39624" s="1"/>
      <c r="G39624" s="1"/>
      <c r="H39624" s="1"/>
    </row>
    <row r="39625">
      <c r="A39625" s="1"/>
      <c r="B39625" s="1"/>
      <c r="C39625" s="1"/>
      <c r="D39625" s="8"/>
      <c r="E39625" s="1"/>
      <c r="F39625" s="1"/>
      <c r="G39625" s="1"/>
      <c r="H39625" s="1"/>
    </row>
    <row r="39626">
      <c r="A39626" s="1"/>
      <c r="B39626" s="1"/>
      <c r="C39626" s="1"/>
      <c r="D39626" s="8"/>
      <c r="E39626" s="1"/>
      <c r="F39626" s="1"/>
      <c r="G39626" s="1"/>
      <c r="H39626" s="1"/>
    </row>
    <row r="39627">
      <c r="A39627" s="1"/>
      <c r="B39627" s="1"/>
      <c r="C39627" s="1"/>
      <c r="D39627" s="8"/>
      <c r="E39627" s="1"/>
      <c r="F39627" s="1"/>
      <c r="G39627" s="1"/>
      <c r="H39627" s="1"/>
    </row>
    <row r="39628">
      <c r="A39628" s="1"/>
      <c r="B39628" s="1"/>
      <c r="C39628" s="1"/>
      <c r="D39628" s="8"/>
      <c r="E39628" s="1"/>
      <c r="F39628" s="1"/>
      <c r="G39628" s="1"/>
      <c r="H39628" s="1"/>
    </row>
    <row r="39629">
      <c r="A39629" s="1"/>
      <c r="B39629" s="1"/>
      <c r="C39629" s="1"/>
      <c r="D39629" s="8"/>
      <c r="E39629" s="1"/>
      <c r="F39629" s="1"/>
      <c r="G39629" s="1"/>
      <c r="H39629" s="1"/>
    </row>
    <row r="39630">
      <c r="A39630" s="1"/>
      <c r="B39630" s="1"/>
      <c r="C39630" s="1"/>
      <c r="D39630" s="8"/>
      <c r="E39630" s="1"/>
      <c r="F39630" s="1"/>
      <c r="G39630" s="1"/>
      <c r="H39630" s="1"/>
    </row>
    <row r="39631">
      <c r="A39631" s="1"/>
      <c r="B39631" s="1"/>
      <c r="C39631" s="1"/>
      <c r="D39631" s="8"/>
      <c r="E39631" s="1"/>
      <c r="F39631" s="1"/>
      <c r="G39631" s="1"/>
      <c r="H39631" s="1"/>
    </row>
    <row r="39632">
      <c r="A39632" s="1"/>
      <c r="B39632" s="1"/>
      <c r="C39632" s="1"/>
      <c r="D39632" s="8"/>
      <c r="E39632" s="1"/>
      <c r="F39632" s="1"/>
      <c r="G39632" s="1"/>
      <c r="H39632" s="1"/>
    </row>
    <row r="39633">
      <c r="A39633" s="1"/>
      <c r="B39633" s="1"/>
      <c r="C39633" s="1"/>
      <c r="D39633" s="8"/>
      <c r="E39633" s="1"/>
      <c r="F39633" s="1"/>
      <c r="G39633" s="1"/>
      <c r="H39633" s="1"/>
    </row>
    <row r="39634">
      <c r="A39634" s="1"/>
      <c r="B39634" s="1"/>
      <c r="C39634" s="1"/>
      <c r="D39634" s="8"/>
      <c r="E39634" s="1"/>
      <c r="F39634" s="1"/>
      <c r="G39634" s="1"/>
      <c r="H39634" s="1"/>
    </row>
    <row r="39635">
      <c r="A39635" s="1"/>
      <c r="B39635" s="1"/>
      <c r="C39635" s="1"/>
      <c r="D39635" s="8"/>
      <c r="E39635" s="1"/>
      <c r="F39635" s="1"/>
      <c r="G39635" s="1"/>
      <c r="H39635" s="1"/>
    </row>
    <row r="39636">
      <c r="A39636" s="1"/>
      <c r="B39636" s="1"/>
      <c r="C39636" s="1"/>
      <c r="D39636" s="8"/>
      <c r="E39636" s="1"/>
      <c r="F39636" s="1"/>
      <c r="G39636" s="1"/>
      <c r="H39636" s="1"/>
    </row>
    <row r="39637">
      <c r="A39637" s="1"/>
      <c r="B39637" s="1"/>
      <c r="C39637" s="1"/>
      <c r="D39637" s="8"/>
      <c r="E39637" s="1"/>
      <c r="F39637" s="1"/>
      <c r="G39637" s="1"/>
      <c r="H39637" s="1"/>
    </row>
    <row r="39638">
      <c r="A39638" s="1"/>
      <c r="B39638" s="1"/>
      <c r="C39638" s="1"/>
      <c r="D39638" s="8"/>
      <c r="E39638" s="1"/>
      <c r="F39638" s="1"/>
      <c r="G39638" s="1"/>
      <c r="H39638" s="1"/>
    </row>
    <row r="39639">
      <c r="A39639" s="1"/>
      <c r="B39639" s="1"/>
      <c r="C39639" s="1"/>
      <c r="D39639" s="8"/>
      <c r="E39639" s="1"/>
      <c r="F39639" s="1"/>
      <c r="G39639" s="1"/>
      <c r="H39639" s="1"/>
    </row>
    <row r="39640">
      <c r="A39640" s="1"/>
      <c r="B39640" s="1"/>
      <c r="C39640" s="1"/>
      <c r="D39640" s="8"/>
      <c r="E39640" s="1"/>
      <c r="F39640" s="1"/>
      <c r="G39640" s="1"/>
      <c r="H39640" s="1"/>
    </row>
    <row r="39641">
      <c r="A39641" s="1"/>
      <c r="B39641" s="1"/>
      <c r="C39641" s="1"/>
      <c r="D39641" s="8"/>
      <c r="E39641" s="1"/>
      <c r="F39641" s="1"/>
      <c r="G39641" s="1"/>
      <c r="H39641" s="1"/>
    </row>
    <row r="39642">
      <c r="A39642" s="1"/>
      <c r="B39642" s="1"/>
      <c r="C39642" s="1"/>
      <c r="D39642" s="8"/>
      <c r="E39642" s="1"/>
      <c r="F39642" s="1"/>
      <c r="G39642" s="1"/>
      <c r="H39642" s="1"/>
    </row>
    <row r="39643">
      <c r="A39643" s="1"/>
      <c r="B39643" s="1"/>
      <c r="C39643" s="1"/>
      <c r="D39643" s="8"/>
      <c r="E39643" s="1"/>
      <c r="F39643" s="1"/>
      <c r="G39643" s="1"/>
      <c r="H39643" s="1"/>
    </row>
    <row r="39644">
      <c r="A39644" s="1"/>
      <c r="B39644" s="1"/>
      <c r="C39644" s="1"/>
      <c r="D39644" s="8"/>
      <c r="E39644" s="1"/>
      <c r="F39644" s="1"/>
      <c r="G39644" s="1"/>
      <c r="H39644" s="1"/>
    </row>
    <row r="39645">
      <c r="A39645" s="1"/>
      <c r="B39645" s="1"/>
      <c r="C39645" s="1"/>
      <c r="D39645" s="8"/>
      <c r="E39645" s="1"/>
      <c r="F39645" s="1"/>
      <c r="G39645" s="1"/>
      <c r="H39645" s="1"/>
    </row>
    <row r="39646">
      <c r="A39646" s="1"/>
      <c r="B39646" s="1"/>
      <c r="C39646" s="1"/>
      <c r="D39646" s="8"/>
      <c r="E39646" s="1"/>
      <c r="F39646" s="1"/>
      <c r="G39646" s="1"/>
      <c r="H39646" s="1"/>
    </row>
    <row r="39647">
      <c r="A39647" s="1"/>
      <c r="B39647" s="1"/>
      <c r="C39647" s="1"/>
      <c r="D39647" s="8"/>
      <c r="E39647" s="1"/>
      <c r="F39647" s="1"/>
      <c r="G39647" s="1"/>
      <c r="H39647" s="1"/>
    </row>
    <row r="39648">
      <c r="A39648" s="1"/>
      <c r="B39648" s="1"/>
      <c r="C39648" s="1"/>
      <c r="D39648" s="8"/>
      <c r="E39648" s="1"/>
      <c r="F39648" s="1"/>
      <c r="G39648" s="1"/>
      <c r="H39648" s="1"/>
    </row>
    <row r="39649">
      <c r="A39649" s="1"/>
      <c r="B39649" s="1"/>
      <c r="C39649" s="1"/>
      <c r="D39649" s="8"/>
      <c r="E39649" s="1"/>
      <c r="F39649" s="1"/>
      <c r="G39649" s="1"/>
      <c r="H39649" s="1"/>
    </row>
    <row r="39650">
      <c r="A39650" s="1"/>
      <c r="B39650" s="1"/>
      <c r="C39650" s="1"/>
      <c r="D39650" s="8"/>
      <c r="E39650" s="1"/>
      <c r="F39650" s="1"/>
      <c r="G39650" s="1"/>
      <c r="H39650" s="1"/>
    </row>
    <row r="39651">
      <c r="A39651" s="1"/>
      <c r="B39651" s="1"/>
      <c r="C39651" s="1"/>
      <c r="D39651" s="8"/>
      <c r="E39651" s="1"/>
      <c r="F39651" s="1"/>
      <c r="G39651" s="1"/>
      <c r="H39651" s="1"/>
    </row>
    <row r="39652">
      <c r="A39652" s="1"/>
      <c r="B39652" s="1"/>
      <c r="C39652" s="1"/>
      <c r="D39652" s="8"/>
      <c r="E39652" s="1"/>
      <c r="F39652" s="1"/>
      <c r="G39652" s="1"/>
      <c r="H39652" s="1"/>
    </row>
    <row r="39653">
      <c r="A39653" s="1"/>
      <c r="B39653" s="1"/>
      <c r="C39653" s="1"/>
      <c r="D39653" s="8"/>
      <c r="E39653" s="1"/>
      <c r="F39653" s="1"/>
      <c r="G39653" s="1"/>
      <c r="H39653" s="1"/>
    </row>
    <row r="39654">
      <c r="A39654" s="1"/>
      <c r="B39654" s="1"/>
      <c r="C39654" s="1"/>
      <c r="D39654" s="8"/>
      <c r="E39654" s="1"/>
      <c r="F39654" s="1"/>
      <c r="G39654" s="1"/>
      <c r="H39654" s="1"/>
    </row>
    <row r="39655">
      <c r="A39655" s="1"/>
      <c r="B39655" s="1"/>
      <c r="C39655" s="1"/>
      <c r="D39655" s="8"/>
      <c r="E39655" s="1"/>
      <c r="F39655" s="1"/>
      <c r="G39655" s="1"/>
      <c r="H39655" s="1"/>
    </row>
    <row r="39656">
      <c r="A39656" s="1"/>
      <c r="B39656" s="1"/>
      <c r="C39656" s="1"/>
      <c r="D39656" s="8"/>
      <c r="E39656" s="1"/>
      <c r="F39656" s="1"/>
      <c r="G39656" s="1"/>
      <c r="H39656" s="1"/>
    </row>
    <row r="39657">
      <c r="A39657" s="1"/>
      <c r="B39657" s="1"/>
      <c r="C39657" s="1"/>
      <c r="D39657" s="8"/>
      <c r="E39657" s="1"/>
      <c r="F39657" s="1"/>
      <c r="G39657" s="1"/>
      <c r="H39657" s="1"/>
    </row>
    <row r="39658">
      <c r="A39658" s="1"/>
      <c r="B39658" s="1"/>
      <c r="C39658" s="1"/>
      <c r="D39658" s="8"/>
      <c r="E39658" s="1"/>
      <c r="F39658" s="1"/>
      <c r="G39658" s="1"/>
      <c r="H39658" s="1"/>
    </row>
    <row r="39659">
      <c r="A39659" s="1"/>
      <c r="B39659" s="1"/>
      <c r="C39659" s="1"/>
      <c r="D39659" s="8"/>
      <c r="E39659" s="1"/>
      <c r="F39659" s="1"/>
      <c r="G39659" s="1"/>
      <c r="H39659" s="1"/>
    </row>
    <row r="39660">
      <c r="A39660" s="1"/>
      <c r="B39660" s="1"/>
      <c r="C39660" s="1"/>
      <c r="D39660" s="8"/>
      <c r="E39660" s="1"/>
      <c r="F39660" s="1"/>
      <c r="G39660" s="1"/>
      <c r="H39660" s="1"/>
    </row>
    <row r="39661">
      <c r="A39661" s="1"/>
      <c r="B39661" s="1"/>
      <c r="C39661" s="1"/>
      <c r="D39661" s="8"/>
      <c r="E39661" s="1"/>
      <c r="F39661" s="1"/>
      <c r="G39661" s="1"/>
      <c r="H39661" s="1"/>
    </row>
    <row r="39662">
      <c r="A39662" s="1"/>
      <c r="B39662" s="1"/>
      <c r="C39662" s="1"/>
      <c r="D39662" s="8"/>
      <c r="E39662" s="1"/>
      <c r="F39662" s="1"/>
      <c r="G39662" s="1"/>
      <c r="H39662" s="1"/>
    </row>
    <row r="39663">
      <c r="A39663" s="1"/>
      <c r="B39663" s="1"/>
      <c r="C39663" s="1"/>
      <c r="D39663" s="8"/>
      <c r="E39663" s="1"/>
      <c r="F39663" s="1"/>
      <c r="G39663" s="1"/>
      <c r="H39663" s="1"/>
    </row>
    <row r="39664">
      <c r="A39664" s="1"/>
      <c r="B39664" s="1"/>
      <c r="C39664" s="1"/>
      <c r="D39664" s="8"/>
      <c r="E39664" s="1"/>
      <c r="F39664" s="1"/>
      <c r="G39664" s="1"/>
      <c r="H39664" s="1"/>
    </row>
    <row r="39665">
      <c r="A39665" s="1"/>
      <c r="B39665" s="1"/>
      <c r="C39665" s="1"/>
      <c r="D39665" s="8"/>
      <c r="E39665" s="1"/>
      <c r="F39665" s="1"/>
      <c r="G39665" s="1"/>
      <c r="H39665" s="1"/>
    </row>
    <row r="39666">
      <c r="A39666" s="1"/>
      <c r="B39666" s="1"/>
      <c r="C39666" s="1"/>
      <c r="D39666" s="8"/>
      <c r="E39666" s="1"/>
      <c r="F39666" s="1"/>
      <c r="G39666" s="1"/>
      <c r="H39666" s="1"/>
    </row>
    <row r="39667">
      <c r="A39667" s="1"/>
      <c r="B39667" s="1"/>
      <c r="C39667" s="1"/>
      <c r="D39667" s="8"/>
      <c r="E39667" s="1"/>
      <c r="F39667" s="1"/>
      <c r="G39667" s="1"/>
      <c r="H39667" s="1"/>
    </row>
    <row r="39668">
      <c r="A39668" s="1"/>
      <c r="B39668" s="1"/>
      <c r="C39668" s="1"/>
      <c r="D39668" s="8"/>
      <c r="E39668" s="1"/>
      <c r="F39668" s="1"/>
      <c r="G39668" s="1"/>
      <c r="H39668" s="1"/>
    </row>
    <row r="39669">
      <c r="A39669" s="1"/>
      <c r="B39669" s="1"/>
      <c r="C39669" s="1"/>
      <c r="D39669" s="8"/>
      <c r="E39669" s="1"/>
      <c r="F39669" s="1"/>
      <c r="G39669" s="1"/>
      <c r="H39669" s="1"/>
    </row>
    <row r="39670">
      <c r="A39670" s="1"/>
      <c r="B39670" s="1"/>
      <c r="C39670" s="1"/>
      <c r="D39670" s="8"/>
      <c r="E39670" s="1"/>
      <c r="F39670" s="1"/>
      <c r="G39670" s="1"/>
      <c r="H39670" s="1"/>
    </row>
    <row r="39671">
      <c r="A39671" s="1"/>
      <c r="B39671" s="1"/>
      <c r="C39671" s="1"/>
      <c r="D39671" s="8"/>
      <c r="E39671" s="1"/>
      <c r="F39671" s="1"/>
      <c r="G39671" s="1"/>
      <c r="H39671" s="1"/>
    </row>
    <row r="39672">
      <c r="A39672" s="1"/>
      <c r="B39672" s="1"/>
      <c r="C39672" s="1"/>
      <c r="D39672" s="8"/>
      <c r="E39672" s="1"/>
      <c r="F39672" s="1"/>
      <c r="G39672" s="1"/>
      <c r="H39672" s="1"/>
    </row>
    <row r="39673">
      <c r="A39673" s="1"/>
      <c r="B39673" s="1"/>
      <c r="C39673" s="1"/>
      <c r="D39673" s="8"/>
      <c r="E39673" s="1"/>
      <c r="F39673" s="1"/>
      <c r="G39673" s="1"/>
      <c r="H39673" s="1"/>
    </row>
    <row r="39674">
      <c r="A39674" s="1"/>
      <c r="B39674" s="1"/>
      <c r="C39674" s="1"/>
      <c r="D39674" s="8"/>
      <c r="E39674" s="1"/>
      <c r="F39674" s="1"/>
      <c r="G39674" s="1"/>
      <c r="H39674" s="1"/>
    </row>
    <row r="39675">
      <c r="A39675" s="1"/>
      <c r="B39675" s="1"/>
      <c r="C39675" s="1"/>
      <c r="D39675" s="8"/>
      <c r="E39675" s="1"/>
      <c r="F39675" s="1"/>
      <c r="G39675" s="1"/>
      <c r="H39675" s="1"/>
    </row>
    <row r="39676">
      <c r="A39676" s="1"/>
      <c r="B39676" s="1"/>
      <c r="C39676" s="1"/>
      <c r="D39676" s="8"/>
      <c r="E39676" s="1"/>
      <c r="F39676" s="1"/>
      <c r="G39676" s="1"/>
      <c r="H39676" s="1"/>
    </row>
    <row r="39677">
      <c r="A39677" s="1"/>
      <c r="B39677" s="1"/>
      <c r="C39677" s="1"/>
      <c r="D39677" s="8"/>
      <c r="E39677" s="1"/>
      <c r="F39677" s="1"/>
      <c r="G39677" s="1"/>
      <c r="H39677" s="1"/>
    </row>
    <row r="39678">
      <c r="A39678" s="1"/>
      <c r="B39678" s="1"/>
      <c r="C39678" s="1"/>
      <c r="D39678" s="8"/>
      <c r="E39678" s="1"/>
      <c r="F39678" s="1"/>
      <c r="G39678" s="1"/>
      <c r="H39678" s="1"/>
    </row>
    <row r="39679">
      <c r="A39679" s="1"/>
      <c r="B39679" s="1"/>
      <c r="C39679" s="1"/>
      <c r="D39679" s="8"/>
      <c r="E39679" s="1"/>
      <c r="F39679" s="1"/>
      <c r="G39679" s="1"/>
      <c r="H39679" s="1"/>
    </row>
    <row r="39680">
      <c r="A39680" s="1"/>
      <c r="B39680" s="1"/>
      <c r="C39680" s="1"/>
      <c r="D39680" s="8"/>
      <c r="E39680" s="1"/>
      <c r="F39680" s="1"/>
      <c r="G39680" s="1"/>
      <c r="H39680" s="1"/>
    </row>
    <row r="39681">
      <c r="A39681" s="1"/>
      <c r="B39681" s="1"/>
      <c r="C39681" s="1"/>
      <c r="D39681" s="8"/>
      <c r="E39681" s="1"/>
      <c r="F39681" s="1"/>
      <c r="G39681" s="1"/>
      <c r="H39681" s="1"/>
    </row>
    <row r="39682">
      <c r="A39682" s="1"/>
      <c r="B39682" s="1"/>
      <c r="C39682" s="1"/>
      <c r="D39682" s="8"/>
      <c r="E39682" s="1"/>
      <c r="F39682" s="1"/>
      <c r="G39682" s="1"/>
      <c r="H39682" s="1"/>
    </row>
    <row r="39683">
      <c r="A39683" s="1"/>
      <c r="B39683" s="1"/>
      <c r="C39683" s="1"/>
      <c r="D39683" s="8"/>
      <c r="E39683" s="1"/>
      <c r="F39683" s="1"/>
      <c r="G39683" s="1"/>
      <c r="H39683" s="1"/>
    </row>
    <row r="39684">
      <c r="A39684" s="1"/>
      <c r="B39684" s="1"/>
      <c r="C39684" s="1"/>
      <c r="D39684" s="8"/>
      <c r="E39684" s="1"/>
      <c r="F39684" s="1"/>
      <c r="G39684" s="1"/>
      <c r="H39684" s="1"/>
    </row>
    <row r="39685">
      <c r="A39685" s="1"/>
      <c r="B39685" s="1"/>
      <c r="C39685" s="1"/>
      <c r="D39685" s="8"/>
      <c r="E39685" s="1"/>
      <c r="F39685" s="1"/>
      <c r="G39685" s="1"/>
      <c r="H39685" s="1"/>
    </row>
    <row r="39686">
      <c r="A39686" s="1"/>
      <c r="B39686" s="1"/>
      <c r="C39686" s="1"/>
      <c r="D39686" s="8"/>
      <c r="E39686" s="1"/>
      <c r="F39686" s="1"/>
      <c r="G39686" s="1"/>
      <c r="H39686" s="1"/>
    </row>
    <row r="39687">
      <c r="A39687" s="1"/>
      <c r="B39687" s="1"/>
      <c r="C39687" s="1"/>
      <c r="D39687" s="8"/>
      <c r="E39687" s="1"/>
      <c r="F39687" s="1"/>
      <c r="G39687" s="1"/>
      <c r="H39687" s="1"/>
    </row>
    <row r="39688">
      <c r="A39688" s="1"/>
      <c r="B39688" s="1"/>
      <c r="C39688" s="1"/>
      <c r="D39688" s="8"/>
      <c r="E39688" s="1"/>
      <c r="F39688" s="1"/>
      <c r="G39688" s="1"/>
      <c r="H39688" s="1"/>
    </row>
    <row r="39689">
      <c r="A39689" s="1"/>
      <c r="B39689" s="1"/>
      <c r="C39689" s="1"/>
      <c r="D39689" s="8"/>
      <c r="E39689" s="1"/>
      <c r="F39689" s="1"/>
      <c r="G39689" s="1"/>
      <c r="H39689" s="1"/>
    </row>
    <row r="39690">
      <c r="A39690" s="1"/>
      <c r="B39690" s="1"/>
      <c r="C39690" s="1"/>
      <c r="D39690" s="8"/>
      <c r="E39690" s="1"/>
      <c r="F39690" s="1"/>
      <c r="G39690" s="1"/>
      <c r="H39690" s="1"/>
    </row>
    <row r="39691">
      <c r="A39691" s="1"/>
      <c r="B39691" s="1"/>
      <c r="C39691" s="1"/>
      <c r="D39691" s="8"/>
      <c r="E39691" s="1"/>
      <c r="F39691" s="1"/>
      <c r="G39691" s="1"/>
      <c r="H39691" s="1"/>
    </row>
    <row r="39692">
      <c r="A39692" s="1"/>
      <c r="B39692" s="1"/>
      <c r="C39692" s="1"/>
      <c r="D39692" s="8"/>
      <c r="E39692" s="1"/>
      <c r="F39692" s="1"/>
      <c r="G39692" s="1"/>
      <c r="H39692" s="1"/>
    </row>
    <row r="39693">
      <c r="A39693" s="1"/>
      <c r="B39693" s="1"/>
      <c r="C39693" s="1"/>
      <c r="D39693" s="8"/>
      <c r="E39693" s="1"/>
      <c r="F39693" s="1"/>
      <c r="G39693" s="1"/>
      <c r="H39693" s="1"/>
    </row>
    <row r="39694">
      <c r="A39694" s="1"/>
      <c r="B39694" s="1"/>
      <c r="C39694" s="1"/>
      <c r="D39694" s="8"/>
      <c r="E39694" s="1"/>
      <c r="F39694" s="1"/>
      <c r="G39694" s="1"/>
      <c r="H39694" s="1"/>
    </row>
    <row r="39695">
      <c r="A39695" s="1"/>
      <c r="B39695" s="1"/>
      <c r="C39695" s="1"/>
      <c r="D39695" s="8"/>
      <c r="E39695" s="1"/>
      <c r="F39695" s="1"/>
      <c r="G39695" s="1"/>
      <c r="H39695" s="1"/>
    </row>
    <row r="39696">
      <c r="A39696" s="1"/>
      <c r="B39696" s="1"/>
      <c r="C39696" s="1"/>
      <c r="D39696" s="8"/>
      <c r="E39696" s="1"/>
      <c r="F39696" s="1"/>
      <c r="G39696" s="1"/>
      <c r="H39696" s="1"/>
    </row>
    <row r="39697">
      <c r="A39697" s="1"/>
      <c r="B39697" s="1"/>
      <c r="C39697" s="1"/>
      <c r="D39697" s="8"/>
      <c r="E39697" s="1"/>
      <c r="F39697" s="1"/>
      <c r="G39697" s="1"/>
      <c r="H39697" s="1"/>
    </row>
    <row r="39698">
      <c r="A39698" s="1"/>
      <c r="B39698" s="1"/>
      <c r="C39698" s="1"/>
      <c r="D39698" s="8"/>
      <c r="E39698" s="1"/>
      <c r="F39698" s="1"/>
      <c r="G39698" s="1"/>
      <c r="H39698" s="1"/>
    </row>
    <row r="39699">
      <c r="A39699" s="1"/>
      <c r="B39699" s="1"/>
      <c r="C39699" s="1"/>
      <c r="D39699" s="8"/>
      <c r="E39699" s="1"/>
      <c r="F39699" s="1"/>
      <c r="G39699" s="1"/>
      <c r="H39699" s="1"/>
    </row>
    <row r="39700">
      <c r="A39700" s="1"/>
      <c r="B39700" s="1"/>
      <c r="C39700" s="1"/>
      <c r="D39700" s="8"/>
      <c r="E39700" s="1"/>
      <c r="F39700" s="1"/>
      <c r="G39700" s="1"/>
      <c r="H39700" s="1"/>
    </row>
    <row r="39701">
      <c r="A39701" s="1"/>
      <c r="B39701" s="1"/>
      <c r="C39701" s="1"/>
      <c r="D39701" s="8"/>
      <c r="E39701" s="1"/>
      <c r="F39701" s="1"/>
      <c r="G39701" s="1"/>
      <c r="H39701" s="1"/>
    </row>
    <row r="39702">
      <c r="A39702" s="1"/>
      <c r="B39702" s="1"/>
      <c r="C39702" s="1"/>
      <c r="D39702" s="8"/>
      <c r="E39702" s="1"/>
      <c r="F39702" s="1"/>
      <c r="G39702" s="1"/>
      <c r="H39702" s="1"/>
    </row>
    <row r="39703">
      <c r="A39703" s="1"/>
      <c r="B39703" s="1"/>
      <c r="C39703" s="1"/>
      <c r="D39703" s="8"/>
      <c r="E39703" s="1"/>
      <c r="F39703" s="1"/>
      <c r="G39703" s="1"/>
      <c r="H39703" s="1"/>
    </row>
    <row r="39704">
      <c r="A39704" s="1"/>
      <c r="B39704" s="1"/>
      <c r="C39704" s="1"/>
      <c r="D39704" s="8"/>
      <c r="E39704" s="1"/>
      <c r="F39704" s="1"/>
      <c r="G39704" s="1"/>
      <c r="H39704" s="1"/>
    </row>
    <row r="39705">
      <c r="A39705" s="1"/>
      <c r="B39705" s="1"/>
      <c r="C39705" s="1"/>
      <c r="D39705" s="8"/>
      <c r="E39705" s="1"/>
      <c r="F39705" s="1"/>
      <c r="G39705" s="1"/>
      <c r="H39705" s="1"/>
    </row>
    <row r="39706">
      <c r="A39706" s="1"/>
      <c r="B39706" s="1"/>
      <c r="C39706" s="1"/>
      <c r="D39706" s="8"/>
      <c r="E39706" s="1"/>
      <c r="F39706" s="1"/>
      <c r="G39706" s="1"/>
      <c r="H39706" s="1"/>
    </row>
    <row r="39707">
      <c r="A39707" s="1"/>
      <c r="B39707" s="1"/>
      <c r="C39707" s="1"/>
      <c r="D39707" s="8"/>
      <c r="E39707" s="1"/>
      <c r="F39707" s="1"/>
      <c r="G39707" s="1"/>
      <c r="H39707" s="1"/>
    </row>
    <row r="39708">
      <c r="A39708" s="1"/>
      <c r="B39708" s="1"/>
      <c r="C39708" s="1"/>
      <c r="D39708" s="8"/>
      <c r="E39708" s="1"/>
      <c r="F39708" s="1"/>
      <c r="G39708" s="1"/>
      <c r="H39708" s="1"/>
    </row>
    <row r="39709">
      <c r="A39709" s="1"/>
      <c r="B39709" s="1"/>
      <c r="C39709" s="1"/>
      <c r="D39709" s="8"/>
      <c r="E39709" s="1"/>
      <c r="F39709" s="1"/>
      <c r="G39709" s="1"/>
      <c r="H39709" s="1"/>
    </row>
    <row r="39710">
      <c r="A39710" s="1"/>
      <c r="B39710" s="1"/>
      <c r="C39710" s="1"/>
      <c r="D39710" s="8"/>
      <c r="E39710" s="1"/>
      <c r="F39710" s="1"/>
      <c r="G39710" s="1"/>
      <c r="H39710" s="1"/>
    </row>
    <row r="39711">
      <c r="A39711" s="1"/>
      <c r="B39711" s="1"/>
      <c r="C39711" s="1"/>
      <c r="D39711" s="8"/>
      <c r="E39711" s="1"/>
      <c r="F39711" s="1"/>
      <c r="G39711" s="1"/>
      <c r="H39711" s="1"/>
    </row>
    <row r="39712">
      <c r="A39712" s="1"/>
      <c r="B39712" s="1"/>
      <c r="C39712" s="1"/>
      <c r="D39712" s="8"/>
      <c r="E39712" s="1"/>
      <c r="F39712" s="1"/>
      <c r="G39712" s="1"/>
      <c r="H39712" s="1"/>
    </row>
    <row r="39713">
      <c r="A39713" s="1"/>
      <c r="B39713" s="1"/>
      <c r="C39713" s="1"/>
      <c r="D39713" s="8"/>
      <c r="E39713" s="1"/>
      <c r="F39713" s="1"/>
      <c r="G39713" s="1"/>
      <c r="H39713" s="1"/>
    </row>
    <row r="39714">
      <c r="A39714" s="1"/>
      <c r="B39714" s="1"/>
      <c r="C39714" s="1"/>
      <c r="D39714" s="8"/>
      <c r="E39714" s="1"/>
      <c r="F39714" s="1"/>
      <c r="G39714" s="1"/>
      <c r="H39714" s="1"/>
    </row>
    <row r="39715">
      <c r="A39715" s="1"/>
      <c r="B39715" s="1"/>
      <c r="C39715" s="1"/>
      <c r="D39715" s="8"/>
      <c r="E39715" s="1"/>
      <c r="F39715" s="1"/>
      <c r="G39715" s="1"/>
      <c r="H39715" s="1"/>
    </row>
    <row r="39716">
      <c r="A39716" s="1"/>
      <c r="B39716" s="1"/>
      <c r="C39716" s="1"/>
      <c r="D39716" s="8"/>
      <c r="E39716" s="1"/>
      <c r="F39716" s="1"/>
      <c r="G39716" s="1"/>
      <c r="H39716" s="1"/>
    </row>
    <row r="39717">
      <c r="A39717" s="1"/>
      <c r="B39717" s="1"/>
      <c r="C39717" s="1"/>
      <c r="D39717" s="8"/>
      <c r="E39717" s="1"/>
      <c r="F39717" s="1"/>
      <c r="G39717" s="1"/>
      <c r="H39717" s="1"/>
    </row>
    <row r="39718">
      <c r="A39718" s="1"/>
      <c r="B39718" s="1"/>
      <c r="C39718" s="1"/>
      <c r="D39718" s="8"/>
      <c r="E39718" s="1"/>
      <c r="F39718" s="1"/>
      <c r="G39718" s="1"/>
      <c r="H39718" s="1"/>
    </row>
    <row r="39719">
      <c r="A39719" s="1"/>
      <c r="B39719" s="1"/>
      <c r="C39719" s="1"/>
      <c r="D39719" s="8"/>
      <c r="E39719" s="1"/>
      <c r="F39719" s="1"/>
      <c r="G39719" s="1"/>
      <c r="H39719" s="1"/>
    </row>
    <row r="39720">
      <c r="A39720" s="1"/>
      <c r="B39720" s="1"/>
      <c r="C39720" s="1"/>
      <c r="D39720" s="8"/>
      <c r="E39720" s="1"/>
      <c r="F39720" s="1"/>
      <c r="G39720" s="1"/>
      <c r="H39720" s="1"/>
    </row>
    <row r="39721">
      <c r="A39721" s="1"/>
      <c r="B39721" s="1"/>
      <c r="C39721" s="1"/>
      <c r="D39721" s="8"/>
      <c r="E39721" s="1"/>
      <c r="F39721" s="1"/>
      <c r="G39721" s="1"/>
      <c r="H39721" s="1"/>
    </row>
    <row r="39722">
      <c r="A39722" s="1"/>
      <c r="B39722" s="1"/>
      <c r="C39722" s="1"/>
      <c r="D39722" s="8"/>
      <c r="E39722" s="1"/>
      <c r="F39722" s="1"/>
      <c r="G39722" s="1"/>
      <c r="H39722" s="1"/>
    </row>
    <row r="39723">
      <c r="A39723" s="1"/>
      <c r="B39723" s="1"/>
      <c r="C39723" s="1"/>
      <c r="D39723" s="8"/>
      <c r="E39723" s="1"/>
      <c r="F39723" s="1"/>
      <c r="G39723" s="1"/>
      <c r="H39723" s="1"/>
    </row>
    <row r="39724">
      <c r="A39724" s="1"/>
      <c r="B39724" s="1"/>
      <c r="C39724" s="1"/>
      <c r="D39724" s="8"/>
      <c r="E39724" s="1"/>
      <c r="F39724" s="1"/>
      <c r="G39724" s="1"/>
      <c r="H39724" s="1"/>
    </row>
    <row r="39725">
      <c r="A39725" s="1"/>
      <c r="B39725" s="1"/>
      <c r="C39725" s="1"/>
      <c r="D39725" s="8"/>
      <c r="E39725" s="1"/>
      <c r="F39725" s="1"/>
      <c r="G39725" s="1"/>
      <c r="H39725" s="1"/>
    </row>
    <row r="39726">
      <c r="A39726" s="1"/>
      <c r="B39726" s="1"/>
      <c r="C39726" s="1"/>
      <c r="D39726" s="8"/>
      <c r="E39726" s="1"/>
      <c r="F39726" s="1"/>
      <c r="G39726" s="1"/>
      <c r="H39726" s="1"/>
    </row>
    <row r="39727">
      <c r="A39727" s="1"/>
      <c r="B39727" s="1"/>
      <c r="C39727" s="1"/>
      <c r="D39727" s="8"/>
      <c r="E39727" s="1"/>
      <c r="F39727" s="1"/>
      <c r="G39727" s="1"/>
      <c r="H39727" s="1"/>
    </row>
    <row r="39728">
      <c r="A39728" s="1"/>
      <c r="B39728" s="1"/>
      <c r="C39728" s="1"/>
      <c r="D39728" s="8"/>
      <c r="E39728" s="1"/>
      <c r="F39728" s="1"/>
      <c r="G39728" s="1"/>
      <c r="H39728" s="1"/>
    </row>
    <row r="39729">
      <c r="A39729" s="1"/>
      <c r="B39729" s="1"/>
      <c r="C39729" s="1"/>
      <c r="D39729" s="8"/>
      <c r="E39729" s="1"/>
      <c r="F39729" s="1"/>
      <c r="G39729" s="1"/>
      <c r="H39729" s="1"/>
    </row>
    <row r="39730">
      <c r="A39730" s="1"/>
      <c r="B39730" s="1"/>
      <c r="C39730" s="1"/>
      <c r="D39730" s="8"/>
      <c r="E39730" s="1"/>
      <c r="F39730" s="1"/>
      <c r="G39730" s="1"/>
      <c r="H39730" s="1"/>
    </row>
    <row r="39731">
      <c r="A39731" s="1"/>
      <c r="B39731" s="1"/>
      <c r="C39731" s="1"/>
      <c r="D39731" s="8"/>
      <c r="E39731" s="1"/>
      <c r="F39731" s="1"/>
      <c r="G39731" s="1"/>
      <c r="H39731" s="1"/>
    </row>
    <row r="39732">
      <c r="A39732" s="1"/>
      <c r="B39732" s="1"/>
      <c r="C39732" s="1"/>
      <c r="D39732" s="8"/>
      <c r="E39732" s="1"/>
      <c r="F39732" s="1"/>
      <c r="G39732" s="1"/>
      <c r="H39732" s="1"/>
    </row>
    <row r="39733">
      <c r="A39733" s="1"/>
      <c r="B39733" s="1"/>
      <c r="C39733" s="1"/>
      <c r="D39733" s="8"/>
      <c r="E39733" s="1"/>
      <c r="F39733" s="1"/>
      <c r="G39733" s="1"/>
      <c r="H39733" s="1"/>
    </row>
    <row r="39734">
      <c r="A39734" s="1"/>
      <c r="B39734" s="1"/>
      <c r="C39734" s="1"/>
      <c r="D39734" s="8"/>
      <c r="E39734" s="1"/>
      <c r="F39734" s="1"/>
      <c r="G39734" s="1"/>
      <c r="H39734" s="1"/>
    </row>
    <row r="39735">
      <c r="A39735" s="1"/>
      <c r="B39735" s="1"/>
      <c r="C39735" s="1"/>
      <c r="D39735" s="8"/>
      <c r="E39735" s="1"/>
      <c r="F39735" s="1"/>
      <c r="G39735" s="1"/>
      <c r="H39735" s="1"/>
    </row>
    <row r="39736">
      <c r="A39736" s="1"/>
      <c r="B39736" s="1"/>
      <c r="C39736" s="1"/>
      <c r="D39736" s="8"/>
      <c r="E39736" s="1"/>
      <c r="F39736" s="1"/>
      <c r="G39736" s="1"/>
      <c r="H39736" s="1"/>
    </row>
    <row r="39737">
      <c r="A39737" s="1"/>
      <c r="B39737" s="1"/>
      <c r="C39737" s="1"/>
      <c r="D39737" s="8"/>
      <c r="E39737" s="1"/>
      <c r="F39737" s="1"/>
      <c r="G39737" s="1"/>
      <c r="H39737" s="1"/>
    </row>
    <row r="39738">
      <c r="A39738" s="1"/>
      <c r="B39738" s="1"/>
      <c r="C39738" s="1"/>
      <c r="D39738" s="8"/>
      <c r="E39738" s="1"/>
      <c r="F39738" s="1"/>
      <c r="G39738" s="1"/>
      <c r="H39738" s="1"/>
    </row>
    <row r="39739">
      <c r="A39739" s="1"/>
      <c r="B39739" s="1"/>
      <c r="C39739" s="1"/>
      <c r="D39739" s="8"/>
      <c r="E39739" s="1"/>
      <c r="F39739" s="1"/>
      <c r="G39739" s="1"/>
      <c r="H39739" s="1"/>
    </row>
    <row r="39740">
      <c r="A39740" s="1"/>
      <c r="B39740" s="1"/>
      <c r="C39740" s="1"/>
      <c r="D39740" s="8"/>
      <c r="E39740" s="1"/>
      <c r="F39740" s="1"/>
      <c r="G39740" s="1"/>
      <c r="H39740" s="1"/>
    </row>
    <row r="39741">
      <c r="A39741" s="1"/>
      <c r="B39741" s="1"/>
      <c r="C39741" s="1"/>
      <c r="D39741" s="8"/>
      <c r="E39741" s="1"/>
      <c r="F39741" s="1"/>
      <c r="G39741" s="1"/>
      <c r="H39741" s="1"/>
    </row>
    <row r="39742">
      <c r="A39742" s="1"/>
      <c r="B39742" s="1"/>
      <c r="C39742" s="1"/>
      <c r="D39742" s="8"/>
      <c r="E39742" s="1"/>
      <c r="F39742" s="1"/>
      <c r="G39742" s="1"/>
      <c r="H39742" s="1"/>
    </row>
    <row r="39743">
      <c r="A39743" s="1"/>
      <c r="B39743" s="1"/>
      <c r="C39743" s="1"/>
      <c r="D39743" s="8"/>
      <c r="E39743" s="1"/>
      <c r="F39743" s="1"/>
      <c r="G39743" s="1"/>
      <c r="H39743" s="1"/>
    </row>
    <row r="39744">
      <c r="A39744" s="1"/>
      <c r="B39744" s="1"/>
      <c r="C39744" s="1"/>
      <c r="D39744" s="8"/>
      <c r="E39744" s="1"/>
      <c r="F39744" s="1"/>
      <c r="G39744" s="1"/>
      <c r="H39744" s="1"/>
    </row>
    <row r="39745">
      <c r="A39745" s="1"/>
      <c r="B39745" s="1"/>
      <c r="C39745" s="1"/>
      <c r="D39745" s="8"/>
      <c r="E39745" s="1"/>
      <c r="F39745" s="1"/>
      <c r="G39745" s="1"/>
      <c r="H39745" s="1"/>
    </row>
    <row r="39746">
      <c r="A39746" s="1"/>
      <c r="B39746" s="1"/>
      <c r="C39746" s="1"/>
      <c r="D39746" s="8"/>
      <c r="E39746" s="1"/>
      <c r="F39746" s="1"/>
      <c r="G39746" s="1"/>
      <c r="H39746" s="1"/>
    </row>
    <row r="39747">
      <c r="A39747" s="1"/>
      <c r="B39747" s="1"/>
      <c r="C39747" s="1"/>
      <c r="D39747" s="8"/>
      <c r="E39747" s="1"/>
      <c r="F39747" s="1"/>
      <c r="G39747" s="1"/>
      <c r="H39747" s="1"/>
    </row>
    <row r="39748">
      <c r="A39748" s="1"/>
      <c r="B39748" s="1"/>
      <c r="C39748" s="1"/>
      <c r="D39748" s="8"/>
      <c r="E39748" s="1"/>
      <c r="F39748" s="1"/>
      <c r="G39748" s="1"/>
      <c r="H39748" s="1"/>
    </row>
    <row r="39749">
      <c r="A39749" s="1"/>
      <c r="B39749" s="1"/>
      <c r="C39749" s="1"/>
      <c r="D39749" s="8"/>
      <c r="E39749" s="1"/>
      <c r="F39749" s="1"/>
      <c r="G39749" s="1"/>
      <c r="H39749" s="1"/>
    </row>
    <row r="39750">
      <c r="A39750" s="1"/>
      <c r="B39750" s="1"/>
      <c r="C39750" s="1"/>
      <c r="D39750" s="8"/>
      <c r="E39750" s="1"/>
      <c r="F39750" s="1"/>
      <c r="G39750" s="1"/>
      <c r="H39750" s="1"/>
    </row>
    <row r="39751">
      <c r="A39751" s="1"/>
      <c r="B39751" s="1"/>
      <c r="C39751" s="1"/>
      <c r="D39751" s="8"/>
      <c r="E39751" s="1"/>
      <c r="F39751" s="1"/>
      <c r="G39751" s="1"/>
      <c r="H39751" s="1"/>
    </row>
    <row r="39752">
      <c r="A39752" s="1"/>
      <c r="B39752" s="1"/>
      <c r="C39752" s="1"/>
      <c r="D39752" s="8"/>
      <c r="E39752" s="1"/>
      <c r="F39752" s="1"/>
      <c r="G39752" s="1"/>
      <c r="H39752" s="1"/>
    </row>
    <row r="39753">
      <c r="A39753" s="1"/>
      <c r="B39753" s="1"/>
      <c r="C39753" s="1"/>
      <c r="D39753" s="8"/>
      <c r="E39753" s="1"/>
      <c r="F39753" s="1"/>
      <c r="G39753" s="1"/>
      <c r="H39753" s="1"/>
    </row>
    <row r="39754">
      <c r="A39754" s="1"/>
      <c r="B39754" s="1"/>
      <c r="C39754" s="1"/>
      <c r="D39754" s="8"/>
      <c r="E39754" s="1"/>
      <c r="F39754" s="1"/>
      <c r="G39754" s="1"/>
      <c r="H39754" s="1"/>
    </row>
    <row r="39755">
      <c r="A39755" s="1"/>
      <c r="B39755" s="1"/>
      <c r="C39755" s="1"/>
      <c r="D39755" s="8"/>
      <c r="E39755" s="1"/>
      <c r="F39755" s="1"/>
      <c r="G39755" s="1"/>
      <c r="H39755" s="1"/>
    </row>
    <row r="39756">
      <c r="A39756" s="1"/>
      <c r="B39756" s="1"/>
      <c r="C39756" s="1"/>
      <c r="D39756" s="8"/>
      <c r="E39756" s="1"/>
      <c r="F39756" s="1"/>
      <c r="G39756" s="1"/>
      <c r="H39756" s="1"/>
    </row>
    <row r="39757">
      <c r="A39757" s="1"/>
      <c r="B39757" s="1"/>
      <c r="C39757" s="1"/>
      <c r="D39757" s="8"/>
      <c r="E39757" s="1"/>
      <c r="F39757" s="1"/>
      <c r="G39757" s="1"/>
      <c r="H39757" s="1"/>
    </row>
    <row r="39758">
      <c r="A39758" s="1"/>
      <c r="B39758" s="1"/>
      <c r="C39758" s="1"/>
      <c r="D39758" s="8"/>
      <c r="E39758" s="1"/>
      <c r="F39758" s="1"/>
      <c r="G39758" s="1"/>
      <c r="H39758" s="1"/>
    </row>
    <row r="39759">
      <c r="A39759" s="1"/>
      <c r="B39759" s="1"/>
      <c r="C39759" s="1"/>
      <c r="D39759" s="8"/>
      <c r="E39759" s="1"/>
      <c r="F39759" s="1"/>
      <c r="G39759" s="1"/>
      <c r="H39759" s="1"/>
    </row>
    <row r="39760">
      <c r="A39760" s="1"/>
      <c r="B39760" s="1"/>
      <c r="C39760" s="1"/>
      <c r="D39760" s="8"/>
      <c r="E39760" s="1"/>
      <c r="F39760" s="1"/>
      <c r="G39760" s="1"/>
      <c r="H39760" s="1"/>
    </row>
    <row r="39761">
      <c r="A39761" s="1"/>
      <c r="B39761" s="1"/>
      <c r="C39761" s="1"/>
      <c r="D39761" s="8"/>
      <c r="E39761" s="1"/>
      <c r="F39761" s="1"/>
      <c r="G39761" s="1"/>
      <c r="H39761" s="1"/>
    </row>
    <row r="39762">
      <c r="A39762" s="1"/>
      <c r="B39762" s="1"/>
      <c r="C39762" s="1"/>
      <c r="D39762" s="8"/>
      <c r="E39762" s="1"/>
      <c r="F39762" s="1"/>
      <c r="G39762" s="1"/>
      <c r="H39762" s="1"/>
    </row>
    <row r="39763">
      <c r="A39763" s="1"/>
      <c r="B39763" s="1"/>
      <c r="C39763" s="1"/>
      <c r="D39763" s="8"/>
      <c r="E39763" s="1"/>
      <c r="F39763" s="1"/>
      <c r="G39763" s="1"/>
      <c r="H39763" s="1"/>
    </row>
    <row r="39764">
      <c r="A39764" s="1"/>
      <c r="B39764" s="1"/>
      <c r="C39764" s="1"/>
      <c r="D39764" s="8"/>
      <c r="E39764" s="1"/>
      <c r="F39764" s="1"/>
      <c r="G39764" s="1"/>
      <c r="H39764" s="1"/>
    </row>
    <row r="39765">
      <c r="A39765" s="1"/>
      <c r="B39765" s="1"/>
      <c r="C39765" s="1"/>
      <c r="D39765" s="8"/>
      <c r="E39765" s="1"/>
      <c r="F39765" s="1"/>
      <c r="G39765" s="1"/>
      <c r="H39765" s="1"/>
    </row>
    <row r="39766">
      <c r="A39766" s="1"/>
      <c r="B39766" s="1"/>
      <c r="C39766" s="1"/>
      <c r="D39766" s="8"/>
      <c r="E39766" s="1"/>
      <c r="F39766" s="1"/>
      <c r="G39766" s="1"/>
      <c r="H39766" s="1"/>
    </row>
    <row r="39767">
      <c r="A39767" s="1"/>
      <c r="B39767" s="1"/>
      <c r="C39767" s="1"/>
      <c r="D39767" s="8"/>
      <c r="E39767" s="1"/>
      <c r="F39767" s="1"/>
      <c r="G39767" s="1"/>
      <c r="H39767" s="1"/>
    </row>
    <row r="39768">
      <c r="A39768" s="1"/>
      <c r="B39768" s="1"/>
      <c r="C39768" s="1"/>
      <c r="D39768" s="8"/>
      <c r="E39768" s="1"/>
      <c r="F39768" s="1"/>
      <c r="G39768" s="1"/>
      <c r="H39768" s="1"/>
    </row>
    <row r="39769">
      <c r="A39769" s="1"/>
      <c r="B39769" s="1"/>
      <c r="C39769" s="1"/>
      <c r="D39769" s="8"/>
      <c r="E39769" s="1"/>
      <c r="F39769" s="1"/>
      <c r="G39769" s="1"/>
      <c r="H39769" s="1"/>
    </row>
    <row r="39770">
      <c r="A39770" s="1"/>
      <c r="B39770" s="1"/>
      <c r="C39770" s="1"/>
      <c r="D39770" s="8"/>
      <c r="E39770" s="1"/>
      <c r="F39770" s="1"/>
      <c r="G39770" s="1"/>
      <c r="H39770" s="1"/>
    </row>
    <row r="39771">
      <c r="A39771" s="1"/>
      <c r="B39771" s="1"/>
      <c r="C39771" s="1"/>
      <c r="D39771" s="8"/>
      <c r="E39771" s="1"/>
      <c r="F39771" s="1"/>
      <c r="G39771" s="1"/>
      <c r="H39771" s="1"/>
    </row>
    <row r="39772">
      <c r="A39772" s="1"/>
      <c r="B39772" s="1"/>
      <c r="C39772" s="1"/>
      <c r="D39772" s="8"/>
      <c r="E39772" s="1"/>
      <c r="F39772" s="1"/>
      <c r="G39772" s="1"/>
      <c r="H39772" s="1"/>
    </row>
    <row r="39773">
      <c r="A39773" s="1"/>
      <c r="B39773" s="1"/>
      <c r="C39773" s="1"/>
      <c r="D39773" s="8"/>
      <c r="E39773" s="1"/>
      <c r="F39773" s="1"/>
      <c r="G39773" s="1"/>
      <c r="H39773" s="1"/>
    </row>
    <row r="39774">
      <c r="A39774" s="1"/>
      <c r="B39774" s="1"/>
      <c r="C39774" s="1"/>
      <c r="D39774" s="8"/>
      <c r="E39774" s="1"/>
      <c r="F39774" s="1"/>
      <c r="G39774" s="1"/>
      <c r="H39774" s="1"/>
    </row>
    <row r="39775">
      <c r="A39775" s="1"/>
      <c r="B39775" s="1"/>
      <c r="C39775" s="1"/>
      <c r="D39775" s="8"/>
      <c r="E39775" s="1"/>
      <c r="F39775" s="1"/>
      <c r="G39775" s="1"/>
      <c r="H39775" s="1"/>
    </row>
    <row r="39776">
      <c r="A39776" s="1"/>
      <c r="B39776" s="1"/>
      <c r="C39776" s="1"/>
      <c r="D39776" s="8"/>
      <c r="E39776" s="1"/>
      <c r="F39776" s="1"/>
      <c r="G39776" s="1"/>
      <c r="H39776" s="1"/>
    </row>
    <row r="39777">
      <c r="A39777" s="1"/>
      <c r="B39777" s="1"/>
      <c r="C39777" s="1"/>
      <c r="D39777" s="8"/>
      <c r="E39777" s="1"/>
      <c r="F39777" s="1"/>
      <c r="G39777" s="1"/>
      <c r="H39777" s="1"/>
    </row>
    <row r="39778">
      <c r="A39778" s="1"/>
      <c r="B39778" s="1"/>
      <c r="C39778" s="1"/>
      <c r="D39778" s="8"/>
      <c r="E39778" s="1"/>
      <c r="F39778" s="1"/>
      <c r="G39778" s="1"/>
      <c r="H39778" s="1"/>
    </row>
    <row r="39779">
      <c r="A39779" s="1"/>
      <c r="B39779" s="1"/>
      <c r="C39779" s="1"/>
      <c r="D39779" s="8"/>
      <c r="E39779" s="1"/>
      <c r="F39779" s="1"/>
      <c r="G39779" s="1"/>
      <c r="H39779" s="1"/>
    </row>
    <row r="39780">
      <c r="A39780" s="1"/>
      <c r="B39780" s="1"/>
      <c r="C39780" s="1"/>
      <c r="D39780" s="8"/>
      <c r="E39780" s="1"/>
      <c r="F39780" s="1"/>
      <c r="G39780" s="1"/>
      <c r="H39780" s="1"/>
    </row>
    <row r="39781">
      <c r="A39781" s="1"/>
      <c r="B39781" s="1"/>
      <c r="C39781" s="1"/>
      <c r="D39781" s="8"/>
      <c r="E39781" s="1"/>
      <c r="F39781" s="1"/>
      <c r="G39781" s="1"/>
      <c r="H39781" s="1"/>
    </row>
    <row r="39782">
      <c r="A39782" s="1"/>
      <c r="B39782" s="1"/>
      <c r="C39782" s="1"/>
      <c r="D39782" s="8"/>
      <c r="E39782" s="1"/>
      <c r="F39782" s="1"/>
      <c r="G39782" s="1"/>
      <c r="H39782" s="1"/>
    </row>
    <row r="39783">
      <c r="A39783" s="1"/>
      <c r="B39783" s="1"/>
      <c r="C39783" s="1"/>
      <c r="D39783" s="8"/>
      <c r="E39783" s="1"/>
      <c r="F39783" s="1"/>
      <c r="G39783" s="1"/>
      <c r="H39783" s="1"/>
    </row>
    <row r="39784">
      <c r="A39784" s="1"/>
      <c r="B39784" s="1"/>
      <c r="C39784" s="1"/>
      <c r="D39784" s="8"/>
      <c r="E39784" s="1"/>
      <c r="F39784" s="1"/>
      <c r="G39784" s="1"/>
      <c r="H39784" s="1"/>
    </row>
    <row r="39785">
      <c r="A39785" s="1"/>
      <c r="B39785" s="1"/>
      <c r="C39785" s="1"/>
      <c r="D39785" s="8"/>
      <c r="E39785" s="1"/>
      <c r="F39785" s="1"/>
      <c r="G39785" s="1"/>
      <c r="H39785" s="1"/>
    </row>
    <row r="39786">
      <c r="A39786" s="1"/>
      <c r="B39786" s="1"/>
      <c r="C39786" s="1"/>
      <c r="D39786" s="8"/>
      <c r="E39786" s="1"/>
      <c r="F39786" s="1"/>
      <c r="G39786" s="1"/>
      <c r="H39786" s="1"/>
    </row>
    <row r="39787">
      <c r="A39787" s="1"/>
      <c r="B39787" s="1"/>
      <c r="C39787" s="1"/>
      <c r="D39787" s="8"/>
      <c r="E39787" s="1"/>
      <c r="F39787" s="1"/>
      <c r="G39787" s="1"/>
      <c r="H39787" s="1"/>
    </row>
    <row r="39788">
      <c r="A39788" s="1"/>
      <c r="B39788" s="1"/>
      <c r="C39788" s="1"/>
      <c r="D39788" s="8"/>
      <c r="E39788" s="1"/>
      <c r="F39788" s="1"/>
      <c r="G39788" s="1"/>
      <c r="H39788" s="1"/>
    </row>
    <row r="39789">
      <c r="A39789" s="1"/>
      <c r="B39789" s="1"/>
      <c r="C39789" s="1"/>
      <c r="D39789" s="8"/>
      <c r="E39789" s="1"/>
      <c r="F39789" s="1"/>
      <c r="G39789" s="1"/>
      <c r="H39789" s="1"/>
    </row>
    <row r="39790">
      <c r="A39790" s="1"/>
      <c r="B39790" s="1"/>
      <c r="C39790" s="1"/>
      <c r="D39790" s="8"/>
      <c r="E39790" s="1"/>
      <c r="F39790" s="1"/>
      <c r="G39790" s="1"/>
      <c r="H39790" s="1"/>
    </row>
    <row r="39791">
      <c r="A39791" s="1"/>
      <c r="B39791" s="1"/>
      <c r="C39791" s="1"/>
      <c r="D39791" s="8"/>
      <c r="E39791" s="1"/>
      <c r="F39791" s="1"/>
      <c r="G39791" s="1"/>
      <c r="H39791" s="1"/>
    </row>
    <row r="39792">
      <c r="A39792" s="1"/>
      <c r="B39792" s="1"/>
      <c r="C39792" s="1"/>
      <c r="D39792" s="8"/>
      <c r="E39792" s="1"/>
      <c r="F39792" s="1"/>
      <c r="G39792" s="1"/>
      <c r="H39792" s="1"/>
    </row>
    <row r="39793">
      <c r="A39793" s="1"/>
      <c r="B39793" s="1"/>
      <c r="C39793" s="1"/>
      <c r="D39793" s="8"/>
      <c r="E39793" s="1"/>
      <c r="F39793" s="1"/>
      <c r="G39793" s="1"/>
      <c r="H39793" s="1"/>
    </row>
    <row r="39794">
      <c r="A39794" s="1"/>
      <c r="B39794" s="1"/>
      <c r="C39794" s="1"/>
      <c r="D39794" s="8"/>
      <c r="E39794" s="1"/>
      <c r="F39794" s="1"/>
      <c r="G39794" s="1"/>
      <c r="H39794" s="1"/>
    </row>
    <row r="39795">
      <c r="A39795" s="1"/>
      <c r="B39795" s="1"/>
      <c r="C39795" s="1"/>
      <c r="D39795" s="8"/>
      <c r="E39795" s="1"/>
      <c r="F39795" s="1"/>
      <c r="G39795" s="1"/>
      <c r="H39795" s="1"/>
    </row>
    <row r="39796">
      <c r="A39796" s="1"/>
      <c r="B39796" s="1"/>
      <c r="C39796" s="1"/>
      <c r="D39796" s="8"/>
      <c r="E39796" s="1"/>
      <c r="F39796" s="1"/>
      <c r="G39796" s="1"/>
      <c r="H39796" s="1"/>
    </row>
    <row r="39797">
      <c r="A39797" s="1"/>
      <c r="B39797" s="1"/>
      <c r="C39797" s="1"/>
      <c r="D39797" s="8"/>
      <c r="E39797" s="1"/>
      <c r="F39797" s="1"/>
      <c r="G39797" s="1"/>
      <c r="H39797" s="1"/>
    </row>
    <row r="39798">
      <c r="A39798" s="1"/>
      <c r="B39798" s="1"/>
      <c r="C39798" s="1"/>
      <c r="D39798" s="8"/>
      <c r="E39798" s="1"/>
      <c r="F39798" s="1"/>
      <c r="G39798" s="1"/>
      <c r="H39798" s="1"/>
    </row>
    <row r="39799">
      <c r="A39799" s="1"/>
      <c r="B39799" s="1"/>
      <c r="C39799" s="1"/>
      <c r="D39799" s="8"/>
      <c r="E39799" s="1"/>
      <c r="F39799" s="1"/>
      <c r="G39799" s="1"/>
      <c r="H39799" s="1"/>
    </row>
    <row r="39800">
      <c r="A39800" s="1"/>
      <c r="B39800" s="1"/>
      <c r="C39800" s="1"/>
      <c r="D39800" s="8"/>
      <c r="E39800" s="1"/>
      <c r="F39800" s="1"/>
      <c r="G39800" s="1"/>
      <c r="H39800" s="1"/>
    </row>
    <row r="39801">
      <c r="A39801" s="1"/>
      <c r="B39801" s="1"/>
      <c r="C39801" s="1"/>
      <c r="D39801" s="8"/>
      <c r="E39801" s="1"/>
      <c r="F39801" s="1"/>
      <c r="G39801" s="1"/>
      <c r="H39801" s="1"/>
    </row>
    <row r="39802">
      <c r="A39802" s="1"/>
      <c r="B39802" s="1"/>
      <c r="C39802" s="1"/>
      <c r="D39802" s="8"/>
      <c r="E39802" s="1"/>
      <c r="F39802" s="1"/>
      <c r="G39802" s="1"/>
      <c r="H39802" s="1"/>
    </row>
    <row r="39803">
      <c r="A39803" s="1"/>
      <c r="B39803" s="1"/>
      <c r="C39803" s="1"/>
      <c r="D39803" s="8"/>
      <c r="E39803" s="1"/>
      <c r="F39803" s="1"/>
      <c r="G39803" s="1"/>
      <c r="H39803" s="1"/>
    </row>
    <row r="39804">
      <c r="A39804" s="1"/>
      <c r="B39804" s="1"/>
      <c r="C39804" s="1"/>
      <c r="D39804" s="8"/>
      <c r="E39804" s="1"/>
      <c r="F39804" s="1"/>
      <c r="G39804" s="1"/>
      <c r="H39804" s="1"/>
    </row>
    <row r="39805">
      <c r="A39805" s="1"/>
      <c r="B39805" s="1"/>
      <c r="C39805" s="1"/>
      <c r="D39805" s="8"/>
      <c r="E39805" s="1"/>
      <c r="F39805" s="1"/>
      <c r="G39805" s="1"/>
      <c r="H39805" s="1"/>
    </row>
    <row r="39806">
      <c r="A39806" s="1"/>
      <c r="B39806" s="1"/>
      <c r="C39806" s="1"/>
      <c r="D39806" s="8"/>
      <c r="E39806" s="1"/>
      <c r="F39806" s="1"/>
      <c r="G39806" s="1"/>
      <c r="H39806" s="1"/>
    </row>
    <row r="39807">
      <c r="A39807" s="1"/>
      <c r="B39807" s="1"/>
      <c r="C39807" s="1"/>
      <c r="D39807" s="8"/>
      <c r="E39807" s="1"/>
      <c r="F39807" s="1"/>
      <c r="G39807" s="1"/>
      <c r="H39807" s="1"/>
    </row>
    <row r="39808">
      <c r="A39808" s="1"/>
      <c r="B39808" s="1"/>
      <c r="C39808" s="1"/>
      <c r="D39808" s="8"/>
      <c r="E39808" s="1"/>
      <c r="F39808" s="1"/>
      <c r="G39808" s="1"/>
      <c r="H39808" s="1"/>
    </row>
    <row r="39809">
      <c r="A39809" s="1"/>
      <c r="B39809" s="1"/>
      <c r="C39809" s="1"/>
      <c r="D39809" s="8"/>
      <c r="E39809" s="1"/>
      <c r="F39809" s="1"/>
      <c r="G39809" s="1"/>
      <c r="H39809" s="1"/>
    </row>
    <row r="39810">
      <c r="A39810" s="1"/>
      <c r="B39810" s="1"/>
      <c r="C39810" s="1"/>
      <c r="D39810" s="8"/>
      <c r="E39810" s="1"/>
      <c r="F39810" s="1"/>
      <c r="G39810" s="1"/>
      <c r="H39810" s="1"/>
    </row>
    <row r="39811">
      <c r="A39811" s="1"/>
      <c r="B39811" s="1"/>
      <c r="C39811" s="1"/>
      <c r="D39811" s="8"/>
      <c r="E39811" s="1"/>
      <c r="F39811" s="1"/>
      <c r="G39811" s="1"/>
      <c r="H39811" s="1"/>
    </row>
    <row r="39812">
      <c r="A39812" s="1"/>
      <c r="B39812" s="1"/>
      <c r="C39812" s="1"/>
      <c r="D39812" s="8"/>
      <c r="E39812" s="1"/>
      <c r="F39812" s="1"/>
      <c r="G39812" s="1"/>
      <c r="H39812" s="1"/>
    </row>
    <row r="39813">
      <c r="A39813" s="1"/>
      <c r="B39813" s="1"/>
      <c r="C39813" s="1"/>
      <c r="D39813" s="8"/>
      <c r="E39813" s="1"/>
      <c r="F39813" s="1"/>
      <c r="G39813" s="1"/>
      <c r="H39813" s="1"/>
    </row>
    <row r="39814">
      <c r="A39814" s="1"/>
      <c r="B39814" s="1"/>
      <c r="C39814" s="1"/>
      <c r="D39814" s="8"/>
      <c r="E39814" s="1"/>
      <c r="F39814" s="1"/>
      <c r="G39814" s="1"/>
      <c r="H39814" s="1"/>
    </row>
    <row r="39815">
      <c r="A39815" s="1"/>
      <c r="B39815" s="1"/>
      <c r="C39815" s="1"/>
      <c r="D39815" s="8"/>
      <c r="E39815" s="1"/>
      <c r="F39815" s="1"/>
      <c r="G39815" s="1"/>
      <c r="H39815" s="1"/>
    </row>
    <row r="39816">
      <c r="A39816" s="1"/>
      <c r="B39816" s="1"/>
      <c r="C39816" s="1"/>
      <c r="D39816" s="8"/>
      <c r="E39816" s="1"/>
      <c r="F39816" s="1"/>
      <c r="G39816" s="1"/>
      <c r="H39816" s="1"/>
    </row>
    <row r="39817">
      <c r="A39817" s="1"/>
      <c r="B39817" s="1"/>
      <c r="C39817" s="1"/>
      <c r="D39817" s="8"/>
      <c r="E39817" s="1"/>
      <c r="F39817" s="1"/>
      <c r="G39817" s="1"/>
      <c r="H39817" s="1"/>
    </row>
    <row r="39818">
      <c r="A39818" s="1"/>
      <c r="B39818" s="1"/>
      <c r="C39818" s="1"/>
      <c r="D39818" s="8"/>
      <c r="E39818" s="1"/>
      <c r="F39818" s="1"/>
      <c r="G39818" s="1"/>
      <c r="H39818" s="1"/>
    </row>
    <row r="39819">
      <c r="A39819" s="1"/>
      <c r="B39819" s="1"/>
      <c r="C39819" s="1"/>
      <c r="D39819" s="8"/>
      <c r="E39819" s="1"/>
      <c r="F39819" s="1"/>
      <c r="G39819" s="1"/>
      <c r="H39819" s="1"/>
    </row>
    <row r="39820">
      <c r="A39820" s="1"/>
      <c r="B39820" s="1"/>
      <c r="C39820" s="1"/>
      <c r="D39820" s="8"/>
      <c r="E39820" s="1"/>
      <c r="F39820" s="1"/>
      <c r="G39820" s="1"/>
      <c r="H39820" s="1"/>
    </row>
    <row r="39821">
      <c r="A39821" s="1"/>
      <c r="B39821" s="1"/>
      <c r="C39821" s="1"/>
      <c r="D39821" s="8"/>
      <c r="E39821" s="1"/>
      <c r="F39821" s="1"/>
      <c r="G39821" s="1"/>
      <c r="H39821" s="1"/>
    </row>
    <row r="39822">
      <c r="A39822" s="1"/>
      <c r="B39822" s="1"/>
      <c r="C39822" s="1"/>
      <c r="D39822" s="8"/>
      <c r="E39822" s="1"/>
      <c r="F39822" s="1"/>
      <c r="G39822" s="1"/>
      <c r="H39822" s="1"/>
    </row>
    <row r="39823">
      <c r="A39823" s="1"/>
      <c r="B39823" s="1"/>
      <c r="C39823" s="1"/>
      <c r="D39823" s="8"/>
      <c r="E39823" s="1"/>
      <c r="F39823" s="1"/>
      <c r="G39823" s="1"/>
      <c r="H39823" s="1"/>
    </row>
    <row r="39824">
      <c r="A39824" s="1"/>
      <c r="B39824" s="1"/>
      <c r="C39824" s="1"/>
      <c r="D39824" s="8"/>
      <c r="E39824" s="1"/>
      <c r="F39824" s="1"/>
      <c r="G39824" s="1"/>
      <c r="H39824" s="1"/>
    </row>
    <row r="39825">
      <c r="A39825" s="1"/>
      <c r="B39825" s="1"/>
      <c r="C39825" s="1"/>
      <c r="D39825" s="8"/>
      <c r="E39825" s="1"/>
      <c r="F39825" s="1"/>
      <c r="G39825" s="1"/>
      <c r="H39825" s="1"/>
    </row>
    <row r="39826">
      <c r="A39826" s="1"/>
      <c r="B39826" s="1"/>
      <c r="C39826" s="1"/>
      <c r="D39826" s="8"/>
      <c r="E39826" s="1"/>
      <c r="F39826" s="1"/>
      <c r="G39826" s="1"/>
      <c r="H39826" s="1"/>
    </row>
    <row r="39827">
      <c r="A39827" s="1"/>
      <c r="B39827" s="1"/>
      <c r="C39827" s="1"/>
      <c r="D39827" s="8"/>
      <c r="E39827" s="1"/>
      <c r="F39827" s="1"/>
      <c r="G39827" s="1"/>
      <c r="H39827" s="1"/>
    </row>
    <row r="39828">
      <c r="A39828" s="1"/>
      <c r="B39828" s="1"/>
      <c r="C39828" s="1"/>
      <c r="D39828" s="8"/>
      <c r="E39828" s="1"/>
      <c r="F39828" s="1"/>
      <c r="G39828" s="1"/>
      <c r="H39828" s="1"/>
    </row>
    <row r="39829">
      <c r="A39829" s="1"/>
      <c r="B39829" s="1"/>
      <c r="C39829" s="1"/>
      <c r="D39829" s="8"/>
      <c r="E39829" s="1"/>
      <c r="F39829" s="1"/>
      <c r="G39829" s="1"/>
      <c r="H39829" s="1"/>
    </row>
    <row r="39830">
      <c r="A39830" s="1"/>
      <c r="B39830" s="1"/>
      <c r="C39830" s="1"/>
      <c r="D39830" s="8"/>
      <c r="E39830" s="1"/>
      <c r="F39830" s="1"/>
      <c r="G39830" s="1"/>
      <c r="H39830" s="1"/>
    </row>
    <row r="39831">
      <c r="A39831" s="1"/>
      <c r="B39831" s="1"/>
      <c r="C39831" s="1"/>
      <c r="D39831" s="8"/>
      <c r="E39831" s="1"/>
      <c r="F39831" s="1"/>
      <c r="G39831" s="1"/>
      <c r="H39831" s="1"/>
    </row>
    <row r="39832">
      <c r="A39832" s="1"/>
      <c r="B39832" s="1"/>
      <c r="C39832" s="1"/>
      <c r="D39832" s="8"/>
      <c r="E39832" s="1"/>
      <c r="F39832" s="1"/>
      <c r="G39832" s="1"/>
      <c r="H39832" s="1"/>
    </row>
    <row r="39833">
      <c r="A39833" s="1"/>
      <c r="B39833" s="1"/>
      <c r="C39833" s="1"/>
      <c r="D39833" s="8"/>
      <c r="E39833" s="1"/>
      <c r="F39833" s="1"/>
      <c r="G39833" s="1"/>
      <c r="H39833" s="1"/>
    </row>
    <row r="39834">
      <c r="A39834" s="1"/>
      <c r="B39834" s="1"/>
      <c r="C39834" s="1"/>
      <c r="D39834" s="8"/>
      <c r="E39834" s="1"/>
      <c r="F39834" s="1"/>
      <c r="G39834" s="1"/>
      <c r="H39834" s="1"/>
    </row>
    <row r="39835">
      <c r="A39835" s="1"/>
      <c r="B39835" s="1"/>
      <c r="C39835" s="1"/>
      <c r="D39835" s="8"/>
      <c r="E39835" s="1"/>
      <c r="F39835" s="1"/>
      <c r="G39835" s="1"/>
      <c r="H39835" s="1"/>
    </row>
    <row r="39836">
      <c r="A39836" s="1"/>
      <c r="B39836" s="1"/>
      <c r="C39836" s="1"/>
      <c r="D39836" s="8"/>
      <c r="E39836" s="1"/>
      <c r="F39836" s="1"/>
      <c r="G39836" s="1"/>
      <c r="H39836" s="1"/>
    </row>
    <row r="39837">
      <c r="A39837" s="1"/>
      <c r="B39837" s="1"/>
      <c r="C39837" s="1"/>
      <c r="D39837" s="8"/>
      <c r="E39837" s="1"/>
      <c r="F39837" s="1"/>
      <c r="G39837" s="1"/>
      <c r="H39837" s="1"/>
    </row>
    <row r="39838">
      <c r="A39838" s="1"/>
      <c r="B39838" s="1"/>
      <c r="C39838" s="1"/>
      <c r="D39838" s="8"/>
      <c r="E39838" s="1"/>
      <c r="F39838" s="1"/>
      <c r="G39838" s="1"/>
      <c r="H39838" s="1"/>
    </row>
    <row r="39839">
      <c r="A39839" s="1"/>
      <c r="B39839" s="1"/>
      <c r="C39839" s="1"/>
      <c r="D39839" s="8"/>
      <c r="E39839" s="1"/>
      <c r="F39839" s="1"/>
      <c r="G39839" s="1"/>
      <c r="H39839" s="1"/>
    </row>
    <row r="39840">
      <c r="A39840" s="1"/>
      <c r="B39840" s="1"/>
      <c r="C39840" s="1"/>
      <c r="D39840" s="8"/>
      <c r="E39840" s="1"/>
      <c r="F39840" s="1"/>
      <c r="G39840" s="1"/>
      <c r="H39840" s="1"/>
    </row>
    <row r="39841">
      <c r="A39841" s="1"/>
      <c r="B39841" s="1"/>
      <c r="C39841" s="1"/>
      <c r="D39841" s="8"/>
      <c r="E39841" s="1"/>
      <c r="F39841" s="1"/>
      <c r="G39841" s="1"/>
      <c r="H39841" s="1"/>
    </row>
    <row r="39842">
      <c r="A39842" s="1"/>
      <c r="B39842" s="1"/>
      <c r="C39842" s="1"/>
      <c r="D39842" s="8"/>
      <c r="E39842" s="1"/>
      <c r="F39842" s="1"/>
      <c r="G39842" s="1"/>
      <c r="H39842" s="1"/>
    </row>
    <row r="39843">
      <c r="A39843" s="1"/>
      <c r="B39843" s="1"/>
      <c r="C39843" s="1"/>
      <c r="D39843" s="8"/>
      <c r="E39843" s="1"/>
      <c r="F39843" s="1"/>
      <c r="G39843" s="1"/>
      <c r="H39843" s="1"/>
    </row>
    <row r="39844">
      <c r="A39844" s="1"/>
      <c r="B39844" s="1"/>
      <c r="C39844" s="1"/>
      <c r="D39844" s="8"/>
      <c r="E39844" s="1"/>
      <c r="F39844" s="1"/>
      <c r="G39844" s="1"/>
      <c r="H39844" s="1"/>
    </row>
    <row r="39845">
      <c r="A39845" s="1"/>
      <c r="B39845" s="1"/>
      <c r="C39845" s="1"/>
      <c r="D39845" s="8"/>
      <c r="E39845" s="1"/>
      <c r="F39845" s="1"/>
      <c r="G39845" s="1"/>
      <c r="H39845" s="1"/>
    </row>
    <row r="39846">
      <c r="A39846" s="1"/>
      <c r="B39846" s="1"/>
      <c r="C39846" s="1"/>
      <c r="D39846" s="8"/>
      <c r="E39846" s="1"/>
      <c r="F39846" s="1"/>
      <c r="G39846" s="1"/>
      <c r="H39846" s="1"/>
    </row>
    <row r="39847">
      <c r="A39847" s="1"/>
      <c r="B39847" s="1"/>
      <c r="C39847" s="1"/>
      <c r="D39847" s="8"/>
      <c r="E39847" s="1"/>
      <c r="F39847" s="1"/>
      <c r="G39847" s="1"/>
      <c r="H39847" s="1"/>
    </row>
    <row r="39848">
      <c r="A39848" s="1"/>
      <c r="B39848" s="1"/>
      <c r="C39848" s="1"/>
      <c r="D39848" s="8"/>
      <c r="E39848" s="1"/>
      <c r="F39848" s="1"/>
      <c r="G39848" s="1"/>
      <c r="H39848" s="1"/>
    </row>
    <row r="39849">
      <c r="A39849" s="1"/>
      <c r="B39849" s="1"/>
      <c r="C39849" s="1"/>
      <c r="D39849" s="8"/>
      <c r="E39849" s="1"/>
      <c r="F39849" s="1"/>
      <c r="G39849" s="1"/>
      <c r="H39849" s="1"/>
    </row>
    <row r="39850">
      <c r="A39850" s="1"/>
      <c r="B39850" s="1"/>
      <c r="C39850" s="1"/>
      <c r="D39850" s="8"/>
      <c r="E39850" s="1"/>
      <c r="F39850" s="1"/>
      <c r="G39850" s="1"/>
      <c r="H39850" s="1"/>
    </row>
    <row r="39851">
      <c r="A39851" s="1"/>
      <c r="B39851" s="1"/>
      <c r="C39851" s="1"/>
      <c r="D39851" s="8"/>
      <c r="E39851" s="1"/>
      <c r="F39851" s="1"/>
      <c r="G39851" s="1"/>
      <c r="H39851" s="1"/>
    </row>
    <row r="39852">
      <c r="A39852" s="1"/>
      <c r="B39852" s="1"/>
      <c r="C39852" s="1"/>
      <c r="D39852" s="8"/>
      <c r="E39852" s="1"/>
      <c r="F39852" s="1"/>
      <c r="G39852" s="1"/>
      <c r="H39852" s="1"/>
    </row>
    <row r="39853">
      <c r="A39853" s="1"/>
      <c r="B39853" s="1"/>
      <c r="C39853" s="1"/>
      <c r="D39853" s="8"/>
      <c r="E39853" s="1"/>
      <c r="F39853" s="1"/>
      <c r="G39853" s="1"/>
      <c r="H39853" s="1"/>
    </row>
    <row r="39854">
      <c r="A39854" s="1"/>
      <c r="B39854" s="1"/>
      <c r="C39854" s="1"/>
      <c r="D39854" s="8"/>
      <c r="E39854" s="1"/>
      <c r="F39854" s="1"/>
      <c r="G39854" s="1"/>
      <c r="H39854" s="1"/>
    </row>
    <row r="39855">
      <c r="A39855" s="1"/>
      <c r="B39855" s="1"/>
      <c r="C39855" s="1"/>
      <c r="D39855" s="8"/>
      <c r="E39855" s="1"/>
      <c r="F39855" s="1"/>
      <c r="G39855" s="1"/>
      <c r="H39855" s="1"/>
    </row>
    <row r="39856">
      <c r="A39856" s="1"/>
      <c r="B39856" s="1"/>
      <c r="C39856" s="1"/>
      <c r="D39856" s="8"/>
      <c r="E39856" s="1"/>
      <c r="F39856" s="1"/>
      <c r="G39856" s="1"/>
      <c r="H39856" s="1"/>
    </row>
    <row r="39857">
      <c r="A39857" s="1"/>
      <c r="B39857" s="1"/>
      <c r="C39857" s="1"/>
      <c r="D39857" s="8"/>
      <c r="E39857" s="1"/>
      <c r="F39857" s="1"/>
      <c r="G39857" s="1"/>
      <c r="H39857" s="1"/>
    </row>
    <row r="39858">
      <c r="A39858" s="1"/>
      <c r="B39858" s="1"/>
      <c r="C39858" s="1"/>
      <c r="D39858" s="8"/>
      <c r="E39858" s="1"/>
      <c r="F39858" s="1"/>
      <c r="G39858" s="1"/>
      <c r="H39858" s="1"/>
    </row>
    <row r="39859">
      <c r="A39859" s="1"/>
      <c r="B39859" s="1"/>
      <c r="C39859" s="1"/>
      <c r="D39859" s="8"/>
      <c r="E39859" s="1"/>
      <c r="F39859" s="1"/>
      <c r="G39859" s="1"/>
      <c r="H39859" s="1"/>
    </row>
    <row r="39860">
      <c r="A39860" s="1"/>
      <c r="B39860" s="1"/>
      <c r="C39860" s="1"/>
      <c r="D39860" s="8"/>
      <c r="E39860" s="1"/>
      <c r="F39860" s="1"/>
      <c r="G39860" s="1"/>
      <c r="H39860" s="1"/>
    </row>
    <row r="39861">
      <c r="A39861" s="1"/>
      <c r="B39861" s="1"/>
      <c r="C39861" s="1"/>
      <c r="D39861" s="8"/>
      <c r="E39861" s="1"/>
      <c r="F39861" s="1"/>
      <c r="G39861" s="1"/>
      <c r="H39861" s="1"/>
    </row>
    <row r="39862">
      <c r="A39862" s="1"/>
      <c r="B39862" s="1"/>
      <c r="C39862" s="1"/>
      <c r="D39862" s="8"/>
      <c r="E39862" s="1"/>
      <c r="F39862" s="1"/>
      <c r="G39862" s="1"/>
      <c r="H39862" s="1"/>
    </row>
    <row r="39863">
      <c r="A39863" s="1"/>
      <c r="B39863" s="1"/>
      <c r="C39863" s="1"/>
      <c r="D39863" s="8"/>
      <c r="E39863" s="1"/>
      <c r="F39863" s="1"/>
      <c r="G39863" s="1"/>
      <c r="H39863" s="1"/>
    </row>
    <row r="39864">
      <c r="A39864" s="1"/>
      <c r="B39864" s="1"/>
      <c r="C39864" s="1"/>
      <c r="D39864" s="8"/>
      <c r="E39864" s="1"/>
      <c r="F39864" s="1"/>
      <c r="G39864" s="1"/>
      <c r="H39864" s="1"/>
    </row>
    <row r="39865">
      <c r="A39865" s="1"/>
      <c r="B39865" s="1"/>
      <c r="C39865" s="1"/>
      <c r="D39865" s="8"/>
      <c r="E39865" s="1"/>
      <c r="F39865" s="1"/>
      <c r="G39865" s="1"/>
      <c r="H39865" s="1"/>
    </row>
    <row r="39866">
      <c r="A39866" s="1"/>
      <c r="B39866" s="1"/>
      <c r="C39866" s="1"/>
      <c r="D39866" s="8"/>
      <c r="E39866" s="1"/>
      <c r="F39866" s="1"/>
      <c r="G39866" s="1"/>
      <c r="H39866" s="1"/>
    </row>
    <row r="39867">
      <c r="A39867" s="1"/>
      <c r="B39867" s="1"/>
      <c r="C39867" s="1"/>
      <c r="D39867" s="8"/>
      <c r="E39867" s="1"/>
      <c r="F39867" s="1"/>
      <c r="G39867" s="1"/>
      <c r="H39867" s="1"/>
    </row>
    <row r="39868">
      <c r="A39868" s="1"/>
      <c r="B39868" s="1"/>
      <c r="C39868" s="1"/>
      <c r="D39868" s="8"/>
      <c r="E39868" s="1"/>
      <c r="F39868" s="1"/>
      <c r="G39868" s="1"/>
      <c r="H39868" s="1"/>
    </row>
    <row r="39869">
      <c r="A39869" s="1"/>
      <c r="B39869" s="1"/>
      <c r="C39869" s="1"/>
      <c r="D39869" s="8"/>
      <c r="E39869" s="1"/>
      <c r="F39869" s="1"/>
      <c r="G39869" s="1"/>
      <c r="H39869" s="1"/>
    </row>
    <row r="39870">
      <c r="A39870" s="1"/>
      <c r="B39870" s="1"/>
      <c r="C39870" s="1"/>
      <c r="D39870" s="8"/>
      <c r="E39870" s="1"/>
      <c r="F39870" s="1"/>
      <c r="G39870" s="1"/>
      <c r="H39870" s="1"/>
    </row>
    <row r="39871">
      <c r="A39871" s="1"/>
      <c r="B39871" s="1"/>
      <c r="C39871" s="1"/>
      <c r="D39871" s="8"/>
      <c r="E39871" s="1"/>
      <c r="F39871" s="1"/>
      <c r="G39871" s="1"/>
      <c r="H39871" s="1"/>
    </row>
    <row r="39872">
      <c r="A39872" s="1"/>
      <c r="B39872" s="1"/>
      <c r="C39872" s="1"/>
      <c r="D39872" s="8"/>
      <c r="E39872" s="1"/>
      <c r="F39872" s="1"/>
      <c r="G39872" s="1"/>
      <c r="H39872" s="1"/>
    </row>
    <row r="39873">
      <c r="A39873" s="1"/>
      <c r="B39873" s="1"/>
      <c r="C39873" s="1"/>
      <c r="D39873" s="8"/>
      <c r="E39873" s="1"/>
      <c r="F39873" s="1"/>
      <c r="G39873" s="1"/>
      <c r="H39873" s="1"/>
    </row>
    <row r="39874">
      <c r="A39874" s="1"/>
      <c r="B39874" s="1"/>
      <c r="C39874" s="1"/>
      <c r="D39874" s="8"/>
      <c r="E39874" s="1"/>
      <c r="F39874" s="1"/>
      <c r="G39874" s="1"/>
      <c r="H39874" s="1"/>
    </row>
    <row r="39875">
      <c r="A39875" s="1"/>
      <c r="B39875" s="1"/>
      <c r="C39875" s="1"/>
      <c r="D39875" s="8"/>
      <c r="E39875" s="1"/>
      <c r="F39875" s="1"/>
      <c r="G39875" s="1"/>
      <c r="H39875" s="1"/>
    </row>
    <row r="39876">
      <c r="A39876" s="1"/>
      <c r="B39876" s="1"/>
      <c r="C39876" s="1"/>
      <c r="D39876" s="8"/>
      <c r="E39876" s="1"/>
      <c r="F39876" s="1"/>
      <c r="G39876" s="1"/>
      <c r="H39876" s="1"/>
    </row>
    <row r="39877">
      <c r="A39877" s="1"/>
      <c r="B39877" s="1"/>
      <c r="C39877" s="1"/>
      <c r="D39877" s="8"/>
      <c r="E39877" s="1"/>
      <c r="F39877" s="1"/>
      <c r="G39877" s="1"/>
      <c r="H39877" s="1"/>
    </row>
    <row r="39878">
      <c r="A39878" s="1"/>
      <c r="B39878" s="1"/>
      <c r="C39878" s="1"/>
      <c r="D39878" s="8"/>
      <c r="E39878" s="1"/>
      <c r="F39878" s="1"/>
      <c r="G39878" s="1"/>
      <c r="H39878" s="1"/>
    </row>
    <row r="39879">
      <c r="A39879" s="1"/>
      <c r="B39879" s="1"/>
      <c r="C39879" s="1"/>
      <c r="D39879" s="8"/>
      <c r="E39879" s="1"/>
      <c r="F39879" s="1"/>
      <c r="G39879" s="1"/>
      <c r="H39879" s="1"/>
    </row>
    <row r="39880">
      <c r="A39880" s="1"/>
      <c r="B39880" s="1"/>
      <c r="C39880" s="1"/>
      <c r="D39880" s="8"/>
      <c r="E39880" s="1"/>
      <c r="F39880" s="1"/>
      <c r="G39880" s="1"/>
      <c r="H39880" s="1"/>
    </row>
    <row r="39881">
      <c r="A39881" s="1"/>
      <c r="B39881" s="1"/>
      <c r="C39881" s="1"/>
      <c r="D39881" s="8"/>
      <c r="E39881" s="1"/>
      <c r="F39881" s="1"/>
      <c r="G39881" s="1"/>
      <c r="H39881" s="1"/>
    </row>
    <row r="39882">
      <c r="A39882" s="1"/>
      <c r="B39882" s="1"/>
      <c r="C39882" s="1"/>
      <c r="D39882" s="8"/>
      <c r="E39882" s="1"/>
      <c r="F39882" s="1"/>
      <c r="G39882" s="1"/>
      <c r="H39882" s="1"/>
    </row>
    <row r="39883">
      <c r="A39883" s="1"/>
      <c r="B39883" s="1"/>
      <c r="C39883" s="1"/>
      <c r="D39883" s="8"/>
      <c r="E39883" s="1"/>
      <c r="F39883" s="1"/>
      <c r="G39883" s="1"/>
      <c r="H39883" s="1"/>
    </row>
    <row r="39884">
      <c r="A39884" s="1"/>
      <c r="B39884" s="1"/>
      <c r="C39884" s="1"/>
      <c r="D39884" s="8"/>
      <c r="E39884" s="1"/>
      <c r="F39884" s="1"/>
      <c r="G39884" s="1"/>
      <c r="H39884" s="1"/>
    </row>
    <row r="39885">
      <c r="A39885" s="1"/>
      <c r="B39885" s="1"/>
      <c r="C39885" s="1"/>
      <c r="D39885" s="8"/>
      <c r="E39885" s="1"/>
      <c r="F39885" s="1"/>
      <c r="G39885" s="1"/>
      <c r="H39885" s="1"/>
    </row>
    <row r="39886">
      <c r="A39886" s="1"/>
      <c r="B39886" s="1"/>
      <c r="C39886" s="1"/>
      <c r="D39886" s="8"/>
      <c r="E39886" s="1"/>
      <c r="F39886" s="1"/>
      <c r="G39886" s="1"/>
      <c r="H39886" s="1"/>
    </row>
    <row r="39887">
      <c r="A39887" s="1"/>
      <c r="B39887" s="1"/>
      <c r="C39887" s="1"/>
      <c r="D39887" s="8"/>
      <c r="E39887" s="1"/>
      <c r="F39887" s="1"/>
      <c r="G39887" s="1"/>
      <c r="H39887" s="1"/>
    </row>
    <row r="39888">
      <c r="A39888" s="1"/>
      <c r="B39888" s="1"/>
      <c r="C39888" s="1"/>
      <c r="D39888" s="8"/>
      <c r="E39888" s="1"/>
      <c r="F39888" s="1"/>
      <c r="G39888" s="1"/>
      <c r="H39888" s="1"/>
    </row>
    <row r="39889">
      <c r="A39889" s="1"/>
      <c r="B39889" s="1"/>
      <c r="C39889" s="1"/>
      <c r="D39889" s="8"/>
      <c r="E39889" s="1"/>
      <c r="F39889" s="1"/>
      <c r="G39889" s="1"/>
      <c r="H39889" s="1"/>
    </row>
    <row r="39890">
      <c r="A39890" s="1"/>
      <c r="B39890" s="1"/>
      <c r="C39890" s="1"/>
      <c r="D39890" s="8"/>
      <c r="E39890" s="1"/>
      <c r="F39890" s="1"/>
      <c r="G39890" s="1"/>
      <c r="H39890" s="1"/>
    </row>
    <row r="39891">
      <c r="A39891" s="1"/>
      <c r="B39891" s="1"/>
      <c r="C39891" s="1"/>
      <c r="D39891" s="8"/>
      <c r="E39891" s="1"/>
      <c r="F39891" s="1"/>
      <c r="G39891" s="1"/>
      <c r="H39891" s="1"/>
    </row>
    <row r="39892">
      <c r="A39892" s="1"/>
      <c r="B39892" s="1"/>
      <c r="C39892" s="1"/>
      <c r="D39892" s="8"/>
      <c r="E39892" s="1"/>
      <c r="F39892" s="1"/>
      <c r="G39892" s="1"/>
      <c r="H39892" s="1"/>
    </row>
    <row r="39893">
      <c r="A39893" s="1"/>
      <c r="B39893" s="1"/>
      <c r="C39893" s="1"/>
      <c r="D39893" s="8"/>
      <c r="E39893" s="1"/>
      <c r="F39893" s="1"/>
      <c r="G39893" s="1"/>
      <c r="H39893" s="1"/>
    </row>
    <row r="39894">
      <c r="A39894" s="1"/>
      <c r="B39894" s="1"/>
      <c r="C39894" s="1"/>
      <c r="D39894" s="8"/>
      <c r="E39894" s="1"/>
      <c r="F39894" s="1"/>
      <c r="G39894" s="1"/>
      <c r="H39894" s="1"/>
    </row>
    <row r="39895">
      <c r="A39895" s="1"/>
      <c r="B39895" s="1"/>
      <c r="C39895" s="1"/>
      <c r="D39895" s="8"/>
      <c r="E39895" s="1"/>
      <c r="F39895" s="1"/>
      <c r="G39895" s="1"/>
      <c r="H39895" s="1"/>
    </row>
    <row r="39896">
      <c r="A39896" s="1"/>
      <c r="B39896" s="1"/>
      <c r="C39896" s="1"/>
      <c r="D39896" s="8"/>
      <c r="E39896" s="1"/>
      <c r="F39896" s="1"/>
      <c r="G39896" s="1"/>
      <c r="H39896" s="1"/>
    </row>
    <row r="39897">
      <c r="A39897" s="1"/>
      <c r="B39897" s="1"/>
      <c r="C39897" s="1"/>
      <c r="D39897" s="8"/>
      <c r="E39897" s="1"/>
      <c r="F39897" s="1"/>
      <c r="G39897" s="1"/>
      <c r="H39897" s="1"/>
    </row>
    <row r="39898">
      <c r="A39898" s="1"/>
      <c r="B39898" s="1"/>
      <c r="C39898" s="1"/>
      <c r="D39898" s="8"/>
      <c r="E39898" s="1"/>
      <c r="F39898" s="1"/>
      <c r="G39898" s="1"/>
      <c r="H39898" s="1"/>
    </row>
    <row r="39899">
      <c r="A39899" s="1"/>
      <c r="B39899" s="1"/>
      <c r="C39899" s="1"/>
      <c r="D39899" s="8"/>
      <c r="E39899" s="1"/>
      <c r="F39899" s="1"/>
      <c r="G39899" s="1"/>
      <c r="H39899" s="1"/>
    </row>
    <row r="39900">
      <c r="A39900" s="1"/>
      <c r="B39900" s="1"/>
      <c r="C39900" s="1"/>
      <c r="D39900" s="8"/>
      <c r="E39900" s="1"/>
      <c r="F39900" s="1"/>
      <c r="G39900" s="1"/>
      <c r="H39900" s="1"/>
    </row>
    <row r="39901">
      <c r="A39901" s="1"/>
      <c r="B39901" s="1"/>
      <c r="C39901" s="1"/>
      <c r="D39901" s="8"/>
      <c r="E39901" s="1"/>
      <c r="F39901" s="1"/>
      <c r="G39901" s="1"/>
      <c r="H39901" s="1"/>
    </row>
    <row r="39902">
      <c r="A39902" s="1"/>
      <c r="B39902" s="1"/>
      <c r="C39902" s="1"/>
      <c r="D39902" s="8"/>
      <c r="E39902" s="1"/>
      <c r="F39902" s="1"/>
      <c r="G39902" s="1"/>
      <c r="H39902" s="1"/>
    </row>
    <row r="39903">
      <c r="A39903" s="1"/>
      <c r="B39903" s="1"/>
      <c r="C39903" s="1"/>
      <c r="D39903" s="8"/>
      <c r="E39903" s="1"/>
      <c r="F39903" s="1"/>
      <c r="G39903" s="1"/>
      <c r="H39903" s="1"/>
    </row>
    <row r="39904">
      <c r="A39904" s="1"/>
      <c r="B39904" s="1"/>
      <c r="C39904" s="1"/>
      <c r="D39904" s="8"/>
      <c r="E39904" s="1"/>
      <c r="F39904" s="1"/>
      <c r="G39904" s="1"/>
      <c r="H39904" s="1"/>
    </row>
    <row r="39905">
      <c r="A39905" s="1"/>
      <c r="B39905" s="1"/>
      <c r="C39905" s="1"/>
      <c r="D39905" s="8"/>
      <c r="E39905" s="1"/>
      <c r="F39905" s="1"/>
      <c r="G39905" s="1"/>
      <c r="H39905" s="1"/>
    </row>
    <row r="39906">
      <c r="A39906" s="1"/>
      <c r="B39906" s="1"/>
      <c r="C39906" s="1"/>
      <c r="D39906" s="8"/>
      <c r="E39906" s="1"/>
      <c r="F39906" s="1"/>
      <c r="G39906" s="1"/>
      <c r="H39906" s="1"/>
    </row>
    <row r="39907">
      <c r="A39907" s="1"/>
      <c r="B39907" s="1"/>
      <c r="C39907" s="1"/>
      <c r="D39907" s="8"/>
      <c r="E39907" s="1"/>
      <c r="F39907" s="1"/>
      <c r="G39907" s="1"/>
      <c r="H39907" s="1"/>
    </row>
    <row r="39908">
      <c r="A39908" s="1"/>
      <c r="B39908" s="1"/>
      <c r="C39908" s="1"/>
      <c r="D39908" s="8"/>
      <c r="E39908" s="1"/>
      <c r="F39908" s="1"/>
      <c r="G39908" s="1"/>
      <c r="H39908" s="1"/>
    </row>
    <row r="39909">
      <c r="A39909" s="1"/>
      <c r="B39909" s="1"/>
      <c r="C39909" s="1"/>
      <c r="D39909" s="8"/>
      <c r="E39909" s="1"/>
      <c r="F39909" s="1"/>
      <c r="G39909" s="1"/>
      <c r="H39909" s="1"/>
    </row>
    <row r="39910">
      <c r="A39910" s="1"/>
      <c r="B39910" s="1"/>
      <c r="C39910" s="1"/>
      <c r="D39910" s="8"/>
      <c r="E39910" s="1"/>
      <c r="F39910" s="1"/>
      <c r="G39910" s="1"/>
      <c r="H39910" s="1"/>
    </row>
    <row r="39911">
      <c r="A39911" s="1"/>
      <c r="B39911" s="1"/>
      <c r="C39911" s="1"/>
      <c r="D39911" s="8"/>
      <c r="E39911" s="1"/>
      <c r="F39911" s="1"/>
      <c r="G39911" s="1"/>
      <c r="H39911" s="1"/>
    </row>
    <row r="39912">
      <c r="A39912" s="1"/>
      <c r="B39912" s="1"/>
      <c r="C39912" s="1"/>
      <c r="D39912" s="8"/>
      <c r="E39912" s="1"/>
      <c r="F39912" s="1"/>
      <c r="G39912" s="1"/>
      <c r="H39912" s="1"/>
    </row>
    <row r="39913">
      <c r="A39913" s="1"/>
      <c r="B39913" s="1"/>
      <c r="C39913" s="1"/>
      <c r="D39913" s="8"/>
      <c r="E39913" s="1"/>
      <c r="F39913" s="1"/>
      <c r="G39913" s="1"/>
      <c r="H39913" s="1"/>
    </row>
    <row r="39914">
      <c r="A39914" s="1"/>
      <c r="B39914" s="1"/>
      <c r="C39914" s="1"/>
      <c r="D39914" s="8"/>
      <c r="E39914" s="1"/>
      <c r="F39914" s="1"/>
      <c r="G39914" s="1"/>
      <c r="H39914" s="1"/>
    </row>
    <row r="39915">
      <c r="A39915" s="1"/>
      <c r="B39915" s="1"/>
      <c r="C39915" s="1"/>
      <c r="D39915" s="8"/>
      <c r="E39915" s="1"/>
      <c r="F39915" s="1"/>
      <c r="G39915" s="1"/>
      <c r="H39915" s="1"/>
    </row>
    <row r="39916">
      <c r="A39916" s="1"/>
      <c r="B39916" s="1"/>
      <c r="C39916" s="1"/>
      <c r="D39916" s="8"/>
      <c r="E39916" s="1"/>
      <c r="F39916" s="1"/>
      <c r="G39916" s="1"/>
      <c r="H39916" s="1"/>
    </row>
    <row r="39917">
      <c r="A39917" s="1"/>
      <c r="B39917" s="1"/>
      <c r="C39917" s="1"/>
      <c r="D39917" s="8"/>
      <c r="E39917" s="1"/>
      <c r="F39917" s="1"/>
      <c r="G39917" s="1"/>
      <c r="H39917" s="1"/>
    </row>
    <row r="39918">
      <c r="A39918" s="1"/>
      <c r="B39918" s="1"/>
      <c r="C39918" s="1"/>
      <c r="D39918" s="8"/>
      <c r="E39918" s="1"/>
      <c r="F39918" s="1"/>
      <c r="G39918" s="1"/>
      <c r="H39918" s="1"/>
    </row>
    <row r="39919">
      <c r="A39919" s="1"/>
      <c r="B39919" s="1"/>
      <c r="C39919" s="1"/>
      <c r="D39919" s="8"/>
      <c r="E39919" s="1"/>
      <c r="F39919" s="1"/>
      <c r="G39919" s="1"/>
      <c r="H39919" s="1"/>
    </row>
    <row r="39920">
      <c r="A39920" s="1"/>
      <c r="B39920" s="1"/>
      <c r="C39920" s="1"/>
      <c r="D39920" s="8"/>
      <c r="E39920" s="1"/>
      <c r="F39920" s="1"/>
      <c r="G39920" s="1"/>
      <c r="H39920" s="1"/>
    </row>
    <row r="39921">
      <c r="A39921" s="1"/>
      <c r="B39921" s="1"/>
      <c r="C39921" s="1"/>
      <c r="D39921" s="8"/>
      <c r="E39921" s="1"/>
      <c r="F39921" s="1"/>
      <c r="G39921" s="1"/>
      <c r="H39921" s="1"/>
    </row>
    <row r="39922">
      <c r="A39922" s="1"/>
      <c r="B39922" s="1"/>
      <c r="C39922" s="1"/>
      <c r="D39922" s="8"/>
      <c r="E39922" s="1"/>
      <c r="F39922" s="1"/>
      <c r="G39922" s="1"/>
      <c r="H39922" s="1"/>
    </row>
    <row r="39923">
      <c r="A39923" s="1"/>
      <c r="B39923" s="1"/>
      <c r="C39923" s="1"/>
      <c r="D39923" s="8"/>
      <c r="E39923" s="1"/>
      <c r="F39923" s="1"/>
      <c r="G39923" s="1"/>
      <c r="H39923" s="1"/>
    </row>
    <row r="39924">
      <c r="A39924" s="1"/>
      <c r="B39924" s="1"/>
      <c r="C39924" s="1"/>
      <c r="D39924" s="8"/>
      <c r="E39924" s="1"/>
      <c r="F39924" s="1"/>
      <c r="G39924" s="1"/>
      <c r="H39924" s="1"/>
    </row>
    <row r="39925">
      <c r="A39925" s="1"/>
      <c r="B39925" s="1"/>
      <c r="C39925" s="1"/>
      <c r="D39925" s="8"/>
      <c r="E39925" s="1"/>
      <c r="F39925" s="1"/>
      <c r="G39925" s="1"/>
      <c r="H39925" s="1"/>
    </row>
    <row r="39926">
      <c r="A39926" s="1"/>
      <c r="B39926" s="1"/>
      <c r="C39926" s="1"/>
      <c r="D39926" s="8"/>
      <c r="E39926" s="1"/>
      <c r="F39926" s="1"/>
      <c r="G39926" s="1"/>
      <c r="H39926" s="1"/>
    </row>
    <row r="39927">
      <c r="A39927" s="1"/>
      <c r="B39927" s="1"/>
      <c r="C39927" s="1"/>
      <c r="D39927" s="8"/>
      <c r="E39927" s="1"/>
      <c r="F39927" s="1"/>
      <c r="G39927" s="1"/>
      <c r="H39927" s="1"/>
    </row>
    <row r="39928">
      <c r="A39928" s="1"/>
      <c r="B39928" s="1"/>
      <c r="C39928" s="1"/>
      <c r="D39928" s="8"/>
      <c r="E39928" s="1"/>
      <c r="F39928" s="1"/>
      <c r="G39928" s="1"/>
      <c r="H39928" s="1"/>
    </row>
    <row r="39929">
      <c r="A39929" s="1"/>
      <c r="B39929" s="1"/>
      <c r="C39929" s="1"/>
      <c r="D39929" s="8"/>
      <c r="E39929" s="1"/>
      <c r="F39929" s="1"/>
      <c r="G39929" s="1"/>
      <c r="H39929" s="1"/>
    </row>
    <row r="39930">
      <c r="A39930" s="1"/>
      <c r="B39930" s="1"/>
      <c r="C39930" s="1"/>
      <c r="D39930" s="8"/>
      <c r="E39930" s="1"/>
      <c r="F39930" s="1"/>
      <c r="G39930" s="1"/>
      <c r="H39930" s="1"/>
    </row>
    <row r="39931">
      <c r="A39931" s="1"/>
      <c r="B39931" s="1"/>
      <c r="C39931" s="1"/>
      <c r="D39931" s="8"/>
      <c r="E39931" s="1"/>
      <c r="F39931" s="1"/>
      <c r="G39931" s="1"/>
      <c r="H39931" s="1"/>
    </row>
    <row r="39932">
      <c r="A39932" s="1"/>
      <c r="B39932" s="1"/>
      <c r="C39932" s="1"/>
      <c r="D39932" s="8"/>
      <c r="E39932" s="1"/>
      <c r="F39932" s="1"/>
      <c r="G39932" s="1"/>
      <c r="H39932" s="1"/>
    </row>
    <row r="39933">
      <c r="A39933" s="1"/>
      <c r="B39933" s="1"/>
      <c r="C39933" s="1"/>
      <c r="D39933" s="8"/>
      <c r="E39933" s="1"/>
      <c r="F39933" s="1"/>
      <c r="G39933" s="1"/>
      <c r="H39933" s="1"/>
    </row>
    <row r="39934">
      <c r="A39934" s="1"/>
      <c r="B39934" s="1"/>
      <c r="C39934" s="1"/>
      <c r="D39934" s="8"/>
      <c r="E39934" s="1"/>
      <c r="F39934" s="1"/>
      <c r="G39934" s="1"/>
      <c r="H39934" s="1"/>
    </row>
    <row r="39935">
      <c r="A39935" s="1"/>
      <c r="B39935" s="1"/>
      <c r="C39935" s="1"/>
      <c r="D39935" s="8"/>
      <c r="E39935" s="1"/>
      <c r="F39935" s="1"/>
      <c r="G39935" s="1"/>
      <c r="H39935" s="1"/>
    </row>
    <row r="39936">
      <c r="A39936" s="1"/>
      <c r="B39936" s="1"/>
      <c r="C39936" s="1"/>
      <c r="D39936" s="8"/>
      <c r="E39936" s="1"/>
      <c r="F39936" s="1"/>
      <c r="G39936" s="1"/>
      <c r="H39936" s="1"/>
    </row>
    <row r="39937">
      <c r="A39937" s="1"/>
      <c r="B39937" s="1"/>
      <c r="C39937" s="1"/>
      <c r="D39937" s="8"/>
      <c r="E39937" s="1"/>
      <c r="F39937" s="1"/>
      <c r="G39937" s="1"/>
      <c r="H39937" s="1"/>
    </row>
    <row r="39938">
      <c r="A39938" s="1"/>
      <c r="B39938" s="1"/>
      <c r="C39938" s="1"/>
      <c r="D39938" s="8"/>
      <c r="E39938" s="1"/>
      <c r="F39938" s="1"/>
      <c r="G39938" s="1"/>
      <c r="H39938" s="1"/>
    </row>
    <row r="39939">
      <c r="A39939" s="1"/>
      <c r="B39939" s="1"/>
      <c r="C39939" s="1"/>
      <c r="D39939" s="8"/>
      <c r="E39939" s="1"/>
      <c r="F39939" s="1"/>
      <c r="G39939" s="1"/>
      <c r="H39939" s="1"/>
    </row>
    <row r="39940">
      <c r="A39940" s="1"/>
      <c r="B39940" s="1"/>
      <c r="C39940" s="1"/>
      <c r="D39940" s="8"/>
      <c r="E39940" s="1"/>
      <c r="F39940" s="1"/>
      <c r="G39940" s="1"/>
      <c r="H39940" s="1"/>
    </row>
    <row r="39941">
      <c r="A39941" s="1"/>
      <c r="B39941" s="1"/>
      <c r="C39941" s="1"/>
      <c r="D39941" s="8"/>
      <c r="E39941" s="1"/>
      <c r="F39941" s="1"/>
      <c r="G39941" s="1"/>
      <c r="H39941" s="1"/>
    </row>
    <row r="39942">
      <c r="A39942" s="1"/>
      <c r="B39942" s="1"/>
      <c r="C39942" s="1"/>
      <c r="D39942" s="8"/>
      <c r="E39942" s="1"/>
      <c r="F39942" s="1"/>
      <c r="G39942" s="1"/>
      <c r="H39942" s="1"/>
    </row>
    <row r="39943">
      <c r="A39943" s="1"/>
      <c r="B39943" s="1"/>
      <c r="C39943" s="1"/>
      <c r="D39943" s="8"/>
      <c r="E39943" s="1"/>
      <c r="F39943" s="1"/>
      <c r="G39943" s="1"/>
      <c r="H39943" s="1"/>
    </row>
    <row r="39944">
      <c r="A39944" s="1"/>
      <c r="B39944" s="1"/>
      <c r="C39944" s="1"/>
      <c r="D39944" s="8"/>
      <c r="E39944" s="1"/>
      <c r="F39944" s="1"/>
      <c r="G39944" s="1"/>
      <c r="H39944" s="1"/>
    </row>
    <row r="39945">
      <c r="A39945" s="1"/>
      <c r="B39945" s="1"/>
      <c r="C39945" s="1"/>
      <c r="D39945" s="8"/>
      <c r="E39945" s="1"/>
      <c r="F39945" s="1"/>
      <c r="G39945" s="1"/>
      <c r="H39945" s="1"/>
    </row>
    <row r="39946">
      <c r="A39946" s="1"/>
      <c r="B39946" s="1"/>
      <c r="C39946" s="1"/>
      <c r="D39946" s="8"/>
      <c r="E39946" s="1"/>
      <c r="F39946" s="1"/>
      <c r="G39946" s="1"/>
      <c r="H39946" s="1"/>
    </row>
    <row r="39947">
      <c r="A39947" s="1"/>
      <c r="B39947" s="1"/>
      <c r="C39947" s="1"/>
      <c r="D39947" s="8"/>
      <c r="E39947" s="1"/>
      <c r="F39947" s="1"/>
      <c r="G39947" s="1"/>
      <c r="H39947" s="1"/>
    </row>
    <row r="39948">
      <c r="A39948" s="1"/>
      <c r="B39948" s="1"/>
      <c r="C39948" s="1"/>
      <c r="D39948" s="8"/>
      <c r="E39948" s="1"/>
      <c r="F39948" s="1"/>
      <c r="G39948" s="1"/>
      <c r="H39948" s="1"/>
    </row>
    <row r="39949">
      <c r="A39949" s="1"/>
      <c r="B39949" s="1"/>
      <c r="C39949" s="1"/>
      <c r="D39949" s="8"/>
      <c r="E39949" s="1"/>
      <c r="F39949" s="1"/>
      <c r="G39949" s="1"/>
      <c r="H39949" s="1"/>
    </row>
    <row r="39950">
      <c r="A39950" s="1"/>
      <c r="B39950" s="1"/>
      <c r="C39950" s="1"/>
      <c r="D39950" s="8"/>
      <c r="E39950" s="1"/>
      <c r="F39950" s="1"/>
      <c r="G39950" s="1"/>
      <c r="H39950" s="1"/>
    </row>
    <row r="39951">
      <c r="A39951" s="1"/>
      <c r="B39951" s="1"/>
      <c r="C39951" s="1"/>
      <c r="D39951" s="8"/>
      <c r="E39951" s="1"/>
      <c r="F39951" s="1"/>
      <c r="G39951" s="1"/>
      <c r="H39951" s="1"/>
    </row>
    <row r="39952">
      <c r="A39952" s="1"/>
      <c r="B39952" s="1"/>
      <c r="C39952" s="1"/>
      <c r="D39952" s="8"/>
      <c r="E39952" s="1"/>
      <c r="F39952" s="1"/>
      <c r="G39952" s="1"/>
      <c r="H39952" s="1"/>
    </row>
    <row r="39953">
      <c r="A39953" s="1"/>
      <c r="B39953" s="1"/>
      <c r="C39953" s="1"/>
      <c r="D39953" s="8"/>
      <c r="E39953" s="1"/>
      <c r="F39953" s="1"/>
      <c r="G39953" s="1"/>
      <c r="H39953" s="1"/>
    </row>
    <row r="39954">
      <c r="A39954" s="1"/>
      <c r="B39954" s="1"/>
      <c r="C39954" s="1"/>
      <c r="D39954" s="8"/>
      <c r="E39954" s="1"/>
      <c r="F39954" s="1"/>
      <c r="G39954" s="1"/>
      <c r="H39954" s="1"/>
    </row>
    <row r="39955">
      <c r="A39955" s="1"/>
      <c r="B39955" s="1"/>
      <c r="C39955" s="1"/>
      <c r="D39955" s="8"/>
      <c r="E39955" s="1"/>
      <c r="F39955" s="1"/>
      <c r="G39955" s="1"/>
      <c r="H39955" s="1"/>
    </row>
    <row r="39956">
      <c r="A39956" s="1"/>
      <c r="B39956" s="1"/>
      <c r="C39956" s="1"/>
      <c r="D39956" s="8"/>
      <c r="E39956" s="1"/>
      <c r="F39956" s="1"/>
      <c r="G39956" s="1"/>
      <c r="H39956" s="1"/>
    </row>
    <row r="39957">
      <c r="A39957" s="1"/>
      <c r="B39957" s="1"/>
      <c r="C39957" s="1"/>
      <c r="D39957" s="8"/>
      <c r="E39957" s="1"/>
      <c r="F39957" s="1"/>
      <c r="G39957" s="1"/>
      <c r="H39957" s="1"/>
    </row>
    <row r="39958">
      <c r="A39958" s="1"/>
      <c r="B39958" s="1"/>
      <c r="C39958" s="1"/>
      <c r="D39958" s="8"/>
      <c r="E39958" s="1"/>
      <c r="F39958" s="1"/>
      <c r="G39958" s="1"/>
      <c r="H39958" s="1"/>
    </row>
    <row r="39959">
      <c r="A39959" s="1"/>
      <c r="B39959" s="1"/>
      <c r="C39959" s="1"/>
      <c r="D39959" s="8"/>
      <c r="E39959" s="1"/>
      <c r="F39959" s="1"/>
      <c r="G39959" s="1"/>
      <c r="H39959" s="1"/>
    </row>
    <row r="39960">
      <c r="A39960" s="1"/>
      <c r="B39960" s="1"/>
      <c r="C39960" s="1"/>
      <c r="D39960" s="8"/>
      <c r="E39960" s="1"/>
      <c r="F39960" s="1"/>
      <c r="G39960" s="1"/>
      <c r="H39960" s="1"/>
    </row>
    <row r="39961">
      <c r="A39961" s="1"/>
      <c r="B39961" s="1"/>
      <c r="C39961" s="1"/>
      <c r="D39961" s="8"/>
      <c r="E39961" s="1"/>
      <c r="F39961" s="1"/>
      <c r="G39961" s="1"/>
      <c r="H39961" s="1"/>
    </row>
    <row r="39962">
      <c r="A39962" s="1"/>
      <c r="B39962" s="1"/>
      <c r="C39962" s="1"/>
      <c r="D39962" s="8"/>
      <c r="E39962" s="1"/>
      <c r="F39962" s="1"/>
      <c r="G39962" s="1"/>
      <c r="H39962" s="1"/>
    </row>
    <row r="39963">
      <c r="A39963" s="1"/>
      <c r="B39963" s="1"/>
      <c r="C39963" s="1"/>
      <c r="D39963" s="8"/>
      <c r="E39963" s="1"/>
      <c r="F39963" s="1"/>
      <c r="G39963" s="1"/>
      <c r="H39963" s="1"/>
    </row>
    <row r="39964">
      <c r="A39964" s="1"/>
      <c r="B39964" s="1"/>
      <c r="C39964" s="1"/>
      <c r="D39964" s="8"/>
      <c r="E39964" s="1"/>
      <c r="F39964" s="1"/>
      <c r="G39964" s="1"/>
      <c r="H39964" s="1"/>
    </row>
    <row r="39965">
      <c r="A39965" s="1"/>
      <c r="B39965" s="1"/>
      <c r="C39965" s="1"/>
      <c r="D39965" s="8"/>
      <c r="E39965" s="1"/>
      <c r="F39965" s="1"/>
      <c r="G39965" s="1"/>
      <c r="H39965" s="1"/>
    </row>
    <row r="39966">
      <c r="A39966" s="1"/>
      <c r="B39966" s="1"/>
      <c r="C39966" s="1"/>
      <c r="D39966" s="8"/>
      <c r="E39966" s="1"/>
      <c r="F39966" s="1"/>
      <c r="G39966" s="1"/>
      <c r="H39966" s="1"/>
    </row>
    <row r="39967">
      <c r="A39967" s="1"/>
      <c r="B39967" s="1"/>
      <c r="C39967" s="1"/>
      <c r="D39967" s="8"/>
      <c r="E39967" s="1"/>
      <c r="F39967" s="1"/>
      <c r="G39967" s="1"/>
      <c r="H39967" s="1"/>
    </row>
    <row r="39968">
      <c r="A39968" s="1"/>
      <c r="B39968" s="1"/>
      <c r="C39968" s="1"/>
      <c r="D39968" s="8"/>
      <c r="E39968" s="1"/>
      <c r="F39968" s="1"/>
      <c r="G39968" s="1"/>
      <c r="H39968" s="1"/>
    </row>
    <row r="39969">
      <c r="A39969" s="1"/>
      <c r="B39969" s="1"/>
      <c r="C39969" s="1"/>
      <c r="D39969" s="8"/>
      <c r="E39969" s="1"/>
      <c r="F39969" s="1"/>
      <c r="G39969" s="1"/>
      <c r="H39969" s="1"/>
    </row>
    <row r="39970">
      <c r="A39970" s="1"/>
      <c r="B39970" s="1"/>
      <c r="C39970" s="1"/>
      <c r="D39970" s="8"/>
      <c r="E39970" s="1"/>
      <c r="F39970" s="1"/>
      <c r="G39970" s="1"/>
      <c r="H39970" s="1"/>
    </row>
    <row r="39971">
      <c r="A39971" s="1"/>
      <c r="B39971" s="1"/>
      <c r="C39971" s="1"/>
      <c r="D39971" s="8"/>
      <c r="E39971" s="1"/>
      <c r="F39971" s="1"/>
      <c r="G39971" s="1"/>
      <c r="H39971" s="1"/>
    </row>
    <row r="39972">
      <c r="A39972" s="1"/>
      <c r="B39972" s="1"/>
      <c r="C39972" s="1"/>
      <c r="D39972" s="8"/>
      <c r="E39972" s="1"/>
      <c r="F39972" s="1"/>
      <c r="G39972" s="1"/>
      <c r="H39972" s="1"/>
    </row>
    <row r="39973">
      <c r="A39973" s="1"/>
      <c r="B39973" s="1"/>
      <c r="C39973" s="1"/>
      <c r="D39973" s="8"/>
      <c r="E39973" s="1"/>
      <c r="F39973" s="1"/>
      <c r="G39973" s="1"/>
      <c r="H39973" s="1"/>
    </row>
    <row r="39974">
      <c r="A39974" s="1"/>
      <c r="B39974" s="1"/>
      <c r="C39974" s="1"/>
      <c r="D39974" s="8"/>
      <c r="E39974" s="1"/>
      <c r="F39974" s="1"/>
      <c r="G39974" s="1"/>
      <c r="H39974" s="1"/>
    </row>
    <row r="39975">
      <c r="A39975" s="1"/>
      <c r="B39975" s="1"/>
      <c r="C39975" s="1"/>
      <c r="D39975" s="8"/>
      <c r="E39975" s="1"/>
      <c r="F39975" s="1"/>
      <c r="G39975" s="1"/>
      <c r="H39975" s="1"/>
    </row>
    <row r="39976">
      <c r="A39976" s="1"/>
      <c r="B39976" s="1"/>
      <c r="C39976" s="1"/>
      <c r="D39976" s="8"/>
      <c r="E39976" s="1"/>
      <c r="F39976" s="1"/>
      <c r="G39976" s="1"/>
      <c r="H39976" s="1"/>
    </row>
    <row r="39977">
      <c r="A39977" s="1"/>
      <c r="B39977" s="1"/>
      <c r="C39977" s="1"/>
      <c r="D39977" s="8"/>
      <c r="E39977" s="1"/>
      <c r="F39977" s="1"/>
      <c r="G39977" s="1"/>
      <c r="H39977" s="1"/>
    </row>
    <row r="39978">
      <c r="A39978" s="1"/>
      <c r="B39978" s="1"/>
      <c r="C39978" s="1"/>
      <c r="D39978" s="8"/>
      <c r="E39978" s="1"/>
      <c r="F39978" s="1"/>
      <c r="G39978" s="1"/>
      <c r="H39978" s="1"/>
    </row>
    <row r="39979">
      <c r="A39979" s="1"/>
      <c r="B39979" s="1"/>
      <c r="C39979" s="1"/>
      <c r="D39979" s="8"/>
      <c r="E39979" s="1"/>
      <c r="F39979" s="1"/>
      <c r="G39979" s="1"/>
      <c r="H39979" s="1"/>
    </row>
    <row r="39980">
      <c r="A39980" s="1"/>
      <c r="B39980" s="1"/>
      <c r="C39980" s="1"/>
      <c r="D39980" s="8"/>
      <c r="E39980" s="1"/>
      <c r="F39980" s="1"/>
      <c r="G39980" s="1"/>
      <c r="H39980" s="1"/>
    </row>
    <row r="39981">
      <c r="A39981" s="1"/>
      <c r="B39981" s="1"/>
      <c r="C39981" s="1"/>
      <c r="D39981" s="8"/>
      <c r="E39981" s="1"/>
      <c r="F39981" s="1"/>
      <c r="G39981" s="1"/>
      <c r="H39981" s="1"/>
    </row>
    <row r="39982">
      <c r="A39982" s="1"/>
      <c r="B39982" s="1"/>
      <c r="C39982" s="1"/>
      <c r="D39982" s="8"/>
      <c r="E39982" s="1"/>
      <c r="F39982" s="1"/>
      <c r="G39982" s="1"/>
      <c r="H39982" s="1"/>
    </row>
    <row r="39983">
      <c r="A39983" s="1"/>
      <c r="B39983" s="1"/>
      <c r="C39983" s="1"/>
      <c r="D39983" s="8"/>
      <c r="E39983" s="1"/>
      <c r="F39983" s="1"/>
      <c r="G39983" s="1"/>
      <c r="H39983" s="1"/>
    </row>
    <row r="39984">
      <c r="A39984" s="1"/>
      <c r="B39984" s="1"/>
      <c r="C39984" s="1"/>
      <c r="D39984" s="8"/>
      <c r="E39984" s="1"/>
      <c r="F39984" s="1"/>
      <c r="G39984" s="1"/>
      <c r="H39984" s="1"/>
    </row>
    <row r="39985">
      <c r="A39985" s="1"/>
      <c r="B39985" s="1"/>
      <c r="C39985" s="1"/>
      <c r="D39985" s="8"/>
      <c r="E39985" s="1"/>
      <c r="F39985" s="1"/>
      <c r="G39985" s="1"/>
      <c r="H39985" s="1"/>
    </row>
    <row r="39986">
      <c r="A39986" s="1"/>
      <c r="B39986" s="1"/>
      <c r="C39986" s="1"/>
      <c r="D39986" s="8"/>
      <c r="E39986" s="1"/>
      <c r="F39986" s="1"/>
      <c r="G39986" s="1"/>
      <c r="H39986" s="1"/>
    </row>
    <row r="39987">
      <c r="A39987" s="1"/>
      <c r="B39987" s="1"/>
      <c r="C39987" s="1"/>
      <c r="D39987" s="8"/>
      <c r="E39987" s="1"/>
      <c r="F39987" s="1"/>
      <c r="G39987" s="1"/>
      <c r="H39987" s="1"/>
    </row>
    <row r="39988">
      <c r="A39988" s="1"/>
      <c r="B39988" s="1"/>
      <c r="C39988" s="1"/>
      <c r="D39988" s="8"/>
      <c r="E39988" s="1"/>
      <c r="F39988" s="1"/>
      <c r="G39988" s="1"/>
      <c r="H39988" s="1"/>
    </row>
    <row r="39989">
      <c r="A39989" s="1"/>
      <c r="B39989" s="1"/>
      <c r="C39989" s="1"/>
      <c r="D39989" s="8"/>
      <c r="E39989" s="1"/>
      <c r="F39989" s="1"/>
      <c r="G39989" s="1"/>
      <c r="H39989" s="1"/>
    </row>
    <row r="39990">
      <c r="A39990" s="1"/>
      <c r="B39990" s="1"/>
      <c r="C39990" s="1"/>
      <c r="D39990" s="8"/>
      <c r="E39990" s="1"/>
      <c r="F39990" s="1"/>
      <c r="G39990" s="1"/>
      <c r="H39990" s="1"/>
    </row>
    <row r="39991">
      <c r="A39991" s="1"/>
      <c r="B39991" s="1"/>
      <c r="C39991" s="1"/>
      <c r="D39991" s="8"/>
      <c r="E39991" s="1"/>
      <c r="F39991" s="1"/>
      <c r="G39991" s="1"/>
      <c r="H39991" s="1"/>
    </row>
    <row r="39992">
      <c r="A39992" s="1"/>
      <c r="B39992" s="1"/>
      <c r="C39992" s="1"/>
      <c r="D39992" s="8"/>
      <c r="E39992" s="1"/>
      <c r="F39992" s="1"/>
      <c r="G39992" s="1"/>
      <c r="H39992" s="1"/>
    </row>
    <row r="39993">
      <c r="A39993" s="1"/>
      <c r="B39993" s="1"/>
      <c r="C39993" s="1"/>
      <c r="D39993" s="8"/>
      <c r="E39993" s="1"/>
      <c r="F39993" s="1"/>
      <c r="G39993" s="1"/>
      <c r="H39993" s="1"/>
    </row>
    <row r="39994">
      <c r="A39994" s="1"/>
      <c r="B39994" s="1"/>
      <c r="C39994" s="1"/>
      <c r="D39994" s="8"/>
      <c r="E39994" s="1"/>
      <c r="F39994" s="1"/>
      <c r="G39994" s="1"/>
      <c r="H39994" s="1"/>
    </row>
    <row r="39995">
      <c r="A39995" s="1"/>
      <c r="B39995" s="1"/>
      <c r="C39995" s="1"/>
      <c r="D39995" s="8"/>
      <c r="E39995" s="1"/>
      <c r="F39995" s="1"/>
      <c r="G39995" s="1"/>
      <c r="H39995" s="1"/>
    </row>
    <row r="39996">
      <c r="A39996" s="1"/>
      <c r="B39996" s="1"/>
      <c r="C39996" s="1"/>
      <c r="D39996" s="8"/>
      <c r="E39996" s="1"/>
      <c r="F39996" s="1"/>
      <c r="G39996" s="1"/>
      <c r="H39996" s="1"/>
    </row>
    <row r="39997">
      <c r="A39997" s="1"/>
      <c r="B39997" s="1"/>
      <c r="C39997" s="1"/>
      <c r="D39997" s="8"/>
      <c r="E39997" s="1"/>
      <c r="F39997" s="1"/>
      <c r="G39997" s="1"/>
      <c r="H39997" s="1"/>
    </row>
    <row r="39998">
      <c r="A39998" s="1"/>
      <c r="B39998" s="1"/>
      <c r="C39998" s="1"/>
      <c r="D39998" s="8"/>
      <c r="E39998" s="1"/>
      <c r="F39998" s="1"/>
      <c r="G39998" s="1"/>
      <c r="H39998" s="1"/>
    </row>
    <row r="39999">
      <c r="A39999" s="1"/>
      <c r="B39999" s="1"/>
      <c r="C39999" s="1"/>
      <c r="D39999" s="8"/>
      <c r="E39999" s="1"/>
      <c r="F39999" s="1"/>
      <c r="G39999" s="1"/>
      <c r="H39999" s="1"/>
    </row>
    <row r="40000">
      <c r="A40000" s="1"/>
      <c r="B40000" s="1"/>
      <c r="C40000" s="1"/>
      <c r="D40000" s="8"/>
      <c r="E40000" s="1"/>
      <c r="F40000" s="1"/>
      <c r="G40000" s="1"/>
      <c r="H40000" s="1"/>
    </row>
    <row r="40001">
      <c r="A40001" s="1"/>
      <c r="B40001" s="1"/>
      <c r="C40001" s="1"/>
      <c r="D40001" s="8"/>
      <c r="E40001" s="1"/>
      <c r="F40001" s="1"/>
      <c r="G40001" s="1"/>
      <c r="H40001" s="1"/>
    </row>
    <row r="40002">
      <c r="A40002" s="1"/>
      <c r="B40002" s="1"/>
      <c r="C40002" s="1"/>
      <c r="D40002" s="8"/>
      <c r="E40002" s="1"/>
      <c r="F40002" s="1"/>
      <c r="G40002" s="1"/>
      <c r="H40002" s="1"/>
    </row>
    <row r="40003">
      <c r="A40003" s="1"/>
      <c r="B40003" s="1"/>
      <c r="C40003" s="1"/>
      <c r="D40003" s="8"/>
      <c r="E40003" s="1"/>
      <c r="F40003" s="1"/>
      <c r="G40003" s="1"/>
      <c r="H40003" s="1"/>
    </row>
    <row r="40004">
      <c r="A40004" s="1"/>
      <c r="B40004" s="1"/>
      <c r="C40004" s="1"/>
      <c r="D40004" s="8"/>
      <c r="E40004" s="1"/>
      <c r="F40004" s="1"/>
      <c r="G40004" s="1"/>
      <c r="H40004" s="1"/>
    </row>
    <row r="40005">
      <c r="A40005" s="1"/>
      <c r="B40005" s="1"/>
      <c r="C40005" s="1"/>
      <c r="D40005" s="8"/>
      <c r="E40005" s="1"/>
      <c r="F40005" s="1"/>
      <c r="G40005" s="1"/>
      <c r="H40005" s="1"/>
    </row>
    <row r="40006">
      <c r="A40006" s="1"/>
      <c r="B40006" s="1"/>
      <c r="C40006" s="1"/>
      <c r="D40006" s="8"/>
      <c r="E40006" s="1"/>
      <c r="F40006" s="1"/>
      <c r="G40006" s="1"/>
      <c r="H40006" s="1"/>
    </row>
    <row r="40007">
      <c r="A40007" s="1"/>
      <c r="B40007" s="1"/>
      <c r="C40007" s="1"/>
      <c r="D40007" s="8"/>
      <c r="E40007" s="1"/>
      <c r="F40007" s="1"/>
      <c r="G40007" s="1"/>
      <c r="H40007" s="1"/>
    </row>
    <row r="40008">
      <c r="A40008" s="1"/>
      <c r="B40008" s="1"/>
      <c r="C40008" s="1"/>
      <c r="D40008" s="8"/>
      <c r="E40008" s="1"/>
      <c r="F40008" s="1"/>
      <c r="G40008" s="1"/>
      <c r="H40008" s="1"/>
    </row>
    <row r="40009">
      <c r="A40009" s="1"/>
      <c r="B40009" s="1"/>
      <c r="C40009" s="1"/>
      <c r="D40009" s="8"/>
      <c r="E40009" s="1"/>
      <c r="F40009" s="1"/>
      <c r="G40009" s="1"/>
      <c r="H40009" s="1"/>
    </row>
    <row r="40010">
      <c r="A40010" s="1"/>
      <c r="B40010" s="1"/>
      <c r="C40010" s="1"/>
      <c r="D40010" s="8"/>
      <c r="E40010" s="1"/>
      <c r="F40010" s="1"/>
      <c r="G40010" s="1"/>
      <c r="H40010" s="1"/>
    </row>
    <row r="40011">
      <c r="A40011" s="1"/>
      <c r="B40011" s="1"/>
      <c r="C40011" s="1"/>
      <c r="D40011" s="8"/>
      <c r="E40011" s="1"/>
      <c r="F40011" s="1"/>
      <c r="G40011" s="1"/>
      <c r="H40011" s="1"/>
    </row>
    <row r="40012">
      <c r="A40012" s="1"/>
      <c r="B40012" s="1"/>
      <c r="C40012" s="1"/>
      <c r="D40012" s="8"/>
      <c r="E40012" s="1"/>
      <c r="F40012" s="1"/>
      <c r="G40012" s="1"/>
      <c r="H40012" s="1"/>
    </row>
    <row r="40013">
      <c r="A40013" s="1"/>
      <c r="B40013" s="1"/>
      <c r="C40013" s="1"/>
      <c r="D40013" s="8"/>
      <c r="E40013" s="1"/>
      <c r="F40013" s="1"/>
      <c r="G40013" s="1"/>
      <c r="H40013" s="1"/>
    </row>
    <row r="40014">
      <c r="A40014" s="1"/>
      <c r="B40014" s="1"/>
      <c r="C40014" s="1"/>
      <c r="D40014" s="8"/>
      <c r="E40014" s="1"/>
      <c r="F40014" s="1"/>
      <c r="G40014" s="1"/>
      <c r="H40014" s="1"/>
    </row>
    <row r="40015">
      <c r="A40015" s="1"/>
      <c r="B40015" s="1"/>
      <c r="C40015" s="1"/>
      <c r="D40015" s="8"/>
      <c r="E40015" s="1"/>
      <c r="F40015" s="1"/>
      <c r="G40015" s="1"/>
      <c r="H40015" s="1"/>
    </row>
    <row r="40016">
      <c r="A40016" s="1"/>
      <c r="B40016" s="1"/>
      <c r="C40016" s="1"/>
      <c r="D40016" s="8"/>
      <c r="E40016" s="1"/>
      <c r="F40016" s="1"/>
      <c r="G40016" s="1"/>
      <c r="H40016" s="1"/>
    </row>
    <row r="40017">
      <c r="A40017" s="1"/>
      <c r="B40017" s="1"/>
      <c r="C40017" s="1"/>
      <c r="D40017" s="8"/>
      <c r="E40017" s="1"/>
      <c r="F40017" s="1"/>
      <c r="G40017" s="1"/>
      <c r="H40017" s="1"/>
    </row>
    <row r="40018">
      <c r="A40018" s="1"/>
      <c r="B40018" s="1"/>
      <c r="C40018" s="1"/>
      <c r="D40018" s="8"/>
      <c r="E40018" s="1"/>
      <c r="F40018" s="1"/>
      <c r="G40018" s="1"/>
      <c r="H40018" s="1"/>
    </row>
    <row r="40019">
      <c r="A40019" s="1"/>
      <c r="B40019" s="1"/>
      <c r="C40019" s="1"/>
      <c r="D40019" s="8"/>
      <c r="E40019" s="1"/>
      <c r="F40019" s="1"/>
      <c r="G40019" s="1"/>
      <c r="H40019" s="1"/>
    </row>
    <row r="40020">
      <c r="A40020" s="1"/>
      <c r="B40020" s="1"/>
      <c r="C40020" s="1"/>
      <c r="D40020" s="8"/>
      <c r="E40020" s="1"/>
      <c r="F40020" s="1"/>
      <c r="G40020" s="1"/>
      <c r="H40020" s="1"/>
    </row>
    <row r="40021">
      <c r="A40021" s="1"/>
      <c r="B40021" s="1"/>
      <c r="C40021" s="1"/>
      <c r="D40021" s="8"/>
      <c r="E40021" s="1"/>
      <c r="F40021" s="1"/>
      <c r="G40021" s="1"/>
      <c r="H40021" s="1"/>
    </row>
    <row r="40022">
      <c r="A40022" s="1"/>
      <c r="B40022" s="1"/>
      <c r="C40022" s="1"/>
      <c r="D40022" s="8"/>
      <c r="E40022" s="1"/>
      <c r="F40022" s="1"/>
      <c r="G40022" s="1"/>
      <c r="H40022" s="1"/>
    </row>
    <row r="40023">
      <c r="A40023" s="1"/>
      <c r="B40023" s="1"/>
      <c r="C40023" s="1"/>
      <c r="D40023" s="8"/>
      <c r="E40023" s="1"/>
      <c r="F40023" s="1"/>
      <c r="G40023" s="1"/>
      <c r="H40023" s="1"/>
    </row>
    <row r="40024">
      <c r="A40024" s="1"/>
      <c r="B40024" s="1"/>
      <c r="C40024" s="1"/>
      <c r="D40024" s="8"/>
      <c r="E40024" s="1"/>
      <c r="F40024" s="1"/>
      <c r="G40024" s="1"/>
      <c r="H40024" s="1"/>
    </row>
    <row r="40025">
      <c r="A40025" s="1"/>
      <c r="B40025" s="1"/>
      <c r="C40025" s="1"/>
      <c r="D40025" s="8"/>
      <c r="E40025" s="1"/>
      <c r="F40025" s="1"/>
      <c r="G40025" s="1"/>
      <c r="H40025" s="1"/>
    </row>
    <row r="40026">
      <c r="A40026" s="1"/>
      <c r="B40026" s="1"/>
      <c r="C40026" s="1"/>
      <c r="D40026" s="8"/>
      <c r="E40026" s="1"/>
      <c r="F40026" s="1"/>
      <c r="G40026" s="1"/>
      <c r="H40026" s="1"/>
    </row>
    <row r="40027">
      <c r="A40027" s="1"/>
      <c r="B40027" s="1"/>
      <c r="C40027" s="1"/>
      <c r="D40027" s="8"/>
      <c r="E40027" s="1"/>
      <c r="F40027" s="1"/>
      <c r="G40027" s="1"/>
      <c r="H40027" s="1"/>
    </row>
    <row r="40028">
      <c r="A40028" s="1"/>
      <c r="B40028" s="1"/>
      <c r="C40028" s="1"/>
      <c r="D40028" s="8"/>
      <c r="E40028" s="1"/>
      <c r="F40028" s="1"/>
      <c r="G40028" s="1"/>
      <c r="H40028" s="1"/>
    </row>
    <row r="40029">
      <c r="A40029" s="1"/>
      <c r="B40029" s="1"/>
      <c r="C40029" s="1"/>
      <c r="D40029" s="8"/>
      <c r="E40029" s="1"/>
      <c r="F40029" s="1"/>
      <c r="G40029" s="1"/>
      <c r="H40029" s="1"/>
    </row>
    <row r="40030">
      <c r="A40030" s="1"/>
      <c r="B40030" s="1"/>
      <c r="C40030" s="1"/>
      <c r="D40030" s="8"/>
      <c r="E40030" s="1"/>
      <c r="F40030" s="1"/>
      <c r="G40030" s="1"/>
      <c r="H40030" s="1"/>
    </row>
    <row r="40031">
      <c r="A40031" s="1"/>
      <c r="B40031" s="1"/>
      <c r="C40031" s="1"/>
      <c r="D40031" s="8"/>
      <c r="E40031" s="1"/>
      <c r="F40031" s="1"/>
      <c r="G40031" s="1"/>
      <c r="H40031" s="1"/>
    </row>
    <row r="40032">
      <c r="A40032" s="1"/>
      <c r="B40032" s="1"/>
      <c r="C40032" s="1"/>
      <c r="D40032" s="8"/>
      <c r="E40032" s="1"/>
      <c r="F40032" s="1"/>
      <c r="G40032" s="1"/>
      <c r="H40032" s="1"/>
    </row>
    <row r="40033">
      <c r="A40033" s="1"/>
      <c r="B40033" s="1"/>
      <c r="C40033" s="1"/>
      <c r="D40033" s="8"/>
      <c r="E40033" s="1"/>
      <c r="F40033" s="1"/>
      <c r="G40033" s="1"/>
      <c r="H40033" s="1"/>
    </row>
    <row r="40034">
      <c r="A40034" s="1"/>
      <c r="B40034" s="1"/>
      <c r="C40034" s="1"/>
      <c r="D40034" s="8"/>
      <c r="E40034" s="1"/>
      <c r="F40034" s="1"/>
      <c r="G40034" s="1"/>
      <c r="H40034" s="1"/>
    </row>
    <row r="40035">
      <c r="A40035" s="1"/>
      <c r="B40035" s="1"/>
      <c r="C40035" s="1"/>
      <c r="D40035" s="8"/>
      <c r="E40035" s="1"/>
      <c r="F40035" s="1"/>
      <c r="G40035" s="1"/>
      <c r="H40035" s="1"/>
    </row>
    <row r="40036">
      <c r="A40036" s="1"/>
      <c r="B40036" s="1"/>
      <c r="C40036" s="1"/>
      <c r="D40036" s="8"/>
      <c r="E40036" s="1"/>
      <c r="F40036" s="1"/>
      <c r="G40036" s="1"/>
      <c r="H40036" s="1"/>
    </row>
    <row r="40037">
      <c r="A40037" s="1"/>
      <c r="B40037" s="1"/>
      <c r="C40037" s="1"/>
      <c r="D40037" s="8"/>
      <c r="E40037" s="1"/>
      <c r="F40037" s="1"/>
      <c r="G40037" s="1"/>
      <c r="H40037" s="1"/>
    </row>
    <row r="40038">
      <c r="A40038" s="1"/>
      <c r="B40038" s="1"/>
      <c r="C40038" s="1"/>
      <c r="D40038" s="8"/>
      <c r="E40038" s="1"/>
      <c r="F40038" s="1"/>
      <c r="G40038" s="1"/>
      <c r="H40038" s="1"/>
    </row>
    <row r="40039">
      <c r="A40039" s="1"/>
      <c r="B40039" s="1"/>
      <c r="C40039" s="1"/>
      <c r="D40039" s="8"/>
      <c r="E40039" s="1"/>
      <c r="F40039" s="1"/>
      <c r="G40039" s="1"/>
      <c r="H40039" s="1"/>
    </row>
    <row r="40040">
      <c r="A40040" s="1"/>
      <c r="B40040" s="1"/>
      <c r="C40040" s="1"/>
      <c r="D40040" s="8"/>
      <c r="E40040" s="1"/>
      <c r="F40040" s="1"/>
      <c r="G40040" s="1"/>
      <c r="H40040" s="1"/>
    </row>
    <row r="40041">
      <c r="A40041" s="1"/>
      <c r="B40041" s="1"/>
      <c r="C40041" s="1"/>
      <c r="D40041" s="8"/>
      <c r="E40041" s="1"/>
      <c r="F40041" s="1"/>
      <c r="G40041" s="1"/>
      <c r="H40041" s="1"/>
    </row>
    <row r="40042">
      <c r="A40042" s="1"/>
      <c r="B40042" s="1"/>
      <c r="C40042" s="1"/>
      <c r="D40042" s="8"/>
      <c r="E40042" s="1"/>
      <c r="F40042" s="1"/>
      <c r="G40042" s="1"/>
      <c r="H40042" s="1"/>
    </row>
    <row r="40043">
      <c r="A40043" s="1"/>
      <c r="B40043" s="1"/>
      <c r="C40043" s="1"/>
      <c r="D40043" s="8"/>
      <c r="E40043" s="1"/>
      <c r="F40043" s="1"/>
      <c r="G40043" s="1"/>
      <c r="H40043" s="1"/>
    </row>
    <row r="40044">
      <c r="A40044" s="1"/>
      <c r="B40044" s="1"/>
      <c r="C40044" s="1"/>
      <c r="D40044" s="8"/>
      <c r="E40044" s="1"/>
      <c r="F40044" s="1"/>
      <c r="G40044" s="1"/>
      <c r="H40044" s="1"/>
    </row>
    <row r="40045">
      <c r="A40045" s="1"/>
      <c r="B40045" s="1"/>
      <c r="C40045" s="1"/>
      <c r="D40045" s="8"/>
      <c r="E40045" s="1"/>
      <c r="F40045" s="1"/>
      <c r="G40045" s="1"/>
      <c r="H40045" s="1"/>
    </row>
    <row r="40046">
      <c r="A40046" s="1"/>
      <c r="B40046" s="1"/>
      <c r="C40046" s="1"/>
      <c r="D40046" s="8"/>
      <c r="E40046" s="1"/>
      <c r="F40046" s="1"/>
      <c r="G40046" s="1"/>
      <c r="H40046" s="1"/>
    </row>
    <row r="40047">
      <c r="A40047" s="1"/>
      <c r="B40047" s="1"/>
      <c r="C40047" s="1"/>
      <c r="D40047" s="8"/>
      <c r="E40047" s="1"/>
      <c r="F40047" s="1"/>
      <c r="G40047" s="1"/>
      <c r="H40047" s="1"/>
    </row>
    <row r="40048">
      <c r="A40048" s="1"/>
      <c r="B40048" s="1"/>
      <c r="C40048" s="1"/>
      <c r="D40048" s="8"/>
      <c r="E40048" s="1"/>
      <c r="F40048" s="1"/>
      <c r="G40048" s="1"/>
      <c r="H40048" s="1"/>
    </row>
    <row r="40049">
      <c r="A40049" s="1"/>
      <c r="B40049" s="1"/>
      <c r="C40049" s="1"/>
      <c r="D40049" s="8"/>
      <c r="E40049" s="1"/>
      <c r="F40049" s="1"/>
      <c r="G40049" s="1"/>
      <c r="H40049" s="1"/>
    </row>
    <row r="40050">
      <c r="A40050" s="1"/>
      <c r="B40050" s="1"/>
      <c r="C40050" s="1"/>
      <c r="D40050" s="8"/>
      <c r="E40050" s="1"/>
      <c r="F40050" s="1"/>
      <c r="G40050" s="1"/>
      <c r="H40050" s="1"/>
    </row>
    <row r="40051">
      <c r="A40051" s="1"/>
      <c r="B40051" s="1"/>
      <c r="C40051" s="1"/>
      <c r="D40051" s="8"/>
      <c r="E40051" s="1"/>
      <c r="F40051" s="1"/>
      <c r="G40051" s="1"/>
      <c r="H40051" s="1"/>
    </row>
    <row r="40052">
      <c r="A40052" s="1"/>
      <c r="B40052" s="1"/>
      <c r="C40052" s="1"/>
      <c r="D40052" s="8"/>
      <c r="E40052" s="1"/>
      <c r="F40052" s="1"/>
      <c r="G40052" s="1"/>
      <c r="H40052" s="1"/>
    </row>
    <row r="40053">
      <c r="A40053" s="1"/>
      <c r="B40053" s="1"/>
      <c r="C40053" s="1"/>
      <c r="D40053" s="8"/>
      <c r="E40053" s="1"/>
      <c r="F40053" s="1"/>
      <c r="G40053" s="1"/>
      <c r="H40053" s="1"/>
    </row>
    <row r="40054">
      <c r="A40054" s="1"/>
      <c r="B40054" s="1"/>
      <c r="C40054" s="1"/>
      <c r="D40054" s="8"/>
      <c r="E40054" s="1"/>
      <c r="F40054" s="1"/>
      <c r="G40054" s="1"/>
      <c r="H40054" s="1"/>
    </row>
    <row r="40055">
      <c r="A40055" s="1"/>
      <c r="B40055" s="1"/>
      <c r="C40055" s="1"/>
      <c r="D40055" s="8"/>
      <c r="E40055" s="1"/>
      <c r="F40055" s="1"/>
      <c r="G40055" s="1"/>
      <c r="H40055" s="1"/>
    </row>
    <row r="40056">
      <c r="A40056" s="1"/>
      <c r="B40056" s="1"/>
      <c r="C40056" s="1"/>
      <c r="D40056" s="8"/>
      <c r="E40056" s="1"/>
      <c r="F40056" s="1"/>
      <c r="G40056" s="1"/>
      <c r="H40056" s="1"/>
    </row>
    <row r="40057">
      <c r="A40057" s="1"/>
      <c r="B40057" s="1"/>
      <c r="C40057" s="1"/>
      <c r="D40057" s="8"/>
      <c r="E40057" s="1"/>
      <c r="F40057" s="1"/>
      <c r="G40057" s="1"/>
      <c r="H40057" s="1"/>
    </row>
    <row r="40058">
      <c r="A40058" s="1"/>
      <c r="B40058" s="1"/>
      <c r="C40058" s="1"/>
      <c r="D40058" s="8"/>
      <c r="E40058" s="1"/>
      <c r="F40058" s="1"/>
      <c r="G40058" s="1"/>
      <c r="H40058" s="1"/>
    </row>
    <row r="40059">
      <c r="A40059" s="1"/>
      <c r="B40059" s="1"/>
      <c r="C40059" s="1"/>
      <c r="D40059" s="8"/>
      <c r="E40059" s="1"/>
      <c r="F40059" s="1"/>
      <c r="G40059" s="1"/>
      <c r="H40059" s="1"/>
    </row>
    <row r="40060">
      <c r="A40060" s="1"/>
      <c r="B40060" s="1"/>
      <c r="C40060" s="1"/>
      <c r="D40060" s="8"/>
      <c r="E40060" s="1"/>
      <c r="F40060" s="1"/>
      <c r="G40060" s="1"/>
      <c r="H40060" s="1"/>
    </row>
    <row r="40061">
      <c r="A40061" s="1"/>
      <c r="B40061" s="1"/>
      <c r="C40061" s="1"/>
      <c r="D40061" s="8"/>
      <c r="E40061" s="1"/>
      <c r="F40061" s="1"/>
      <c r="G40061" s="1"/>
      <c r="H40061" s="1"/>
    </row>
    <row r="40062">
      <c r="A40062" s="1"/>
      <c r="B40062" s="1"/>
      <c r="C40062" s="1"/>
      <c r="D40062" s="8"/>
      <c r="E40062" s="1"/>
      <c r="F40062" s="1"/>
      <c r="G40062" s="1"/>
      <c r="H40062" s="1"/>
    </row>
    <row r="40063">
      <c r="A40063" s="1"/>
      <c r="B40063" s="1"/>
      <c r="C40063" s="1"/>
      <c r="D40063" s="8"/>
      <c r="E40063" s="1"/>
      <c r="F40063" s="1"/>
      <c r="G40063" s="1"/>
      <c r="H40063" s="1"/>
    </row>
    <row r="40064">
      <c r="A40064" s="1"/>
      <c r="B40064" s="1"/>
      <c r="C40064" s="1"/>
      <c r="D40064" s="8"/>
      <c r="E40064" s="1"/>
      <c r="F40064" s="1"/>
      <c r="G40064" s="1"/>
      <c r="H40064" s="1"/>
    </row>
    <row r="40065">
      <c r="A40065" s="1"/>
      <c r="B40065" s="1"/>
      <c r="C40065" s="1"/>
      <c r="D40065" s="8"/>
      <c r="E40065" s="1"/>
      <c r="F40065" s="1"/>
      <c r="G40065" s="1"/>
      <c r="H40065" s="1"/>
    </row>
    <row r="40066">
      <c r="A40066" s="1"/>
      <c r="B40066" s="1"/>
      <c r="C40066" s="1"/>
      <c r="D40066" s="8"/>
      <c r="E40066" s="1"/>
      <c r="F40066" s="1"/>
      <c r="G40066" s="1"/>
      <c r="H40066" s="1"/>
    </row>
    <row r="40067">
      <c r="A40067" s="1"/>
      <c r="B40067" s="1"/>
      <c r="C40067" s="1"/>
      <c r="D40067" s="8"/>
      <c r="E40067" s="1"/>
      <c r="F40067" s="1"/>
      <c r="G40067" s="1"/>
      <c r="H40067" s="1"/>
    </row>
    <row r="40068">
      <c r="A40068" s="1"/>
      <c r="B40068" s="1"/>
      <c r="C40068" s="1"/>
      <c r="D40068" s="8"/>
      <c r="E40068" s="1"/>
      <c r="F40068" s="1"/>
      <c r="G40068" s="1"/>
      <c r="H40068" s="1"/>
    </row>
    <row r="40069">
      <c r="A40069" s="1"/>
      <c r="B40069" s="1"/>
      <c r="C40069" s="1"/>
      <c r="D40069" s="8"/>
      <c r="E40069" s="1"/>
      <c r="F40069" s="1"/>
      <c r="G40069" s="1"/>
      <c r="H40069" s="1"/>
    </row>
    <row r="40070">
      <c r="A40070" s="1"/>
      <c r="B40070" s="1"/>
      <c r="C40070" s="1"/>
      <c r="D40070" s="8"/>
      <c r="E40070" s="1"/>
      <c r="F40070" s="1"/>
      <c r="G40070" s="1"/>
      <c r="H40070" s="1"/>
    </row>
    <row r="40071">
      <c r="A40071" s="1"/>
      <c r="B40071" s="1"/>
      <c r="C40071" s="1"/>
      <c r="D40071" s="8"/>
      <c r="E40071" s="1"/>
      <c r="F40071" s="1"/>
      <c r="G40071" s="1"/>
      <c r="H40071" s="1"/>
    </row>
    <row r="40072">
      <c r="A40072" s="1"/>
      <c r="B40072" s="1"/>
      <c r="C40072" s="1"/>
      <c r="D40072" s="8"/>
      <c r="E40072" s="1"/>
      <c r="F40072" s="1"/>
      <c r="G40072" s="1"/>
      <c r="H40072" s="1"/>
    </row>
    <row r="40073">
      <c r="A40073" s="1"/>
      <c r="B40073" s="1"/>
      <c r="C40073" s="1"/>
      <c r="D40073" s="8"/>
      <c r="E40073" s="1"/>
      <c r="F40073" s="1"/>
      <c r="G40073" s="1"/>
      <c r="H40073" s="1"/>
    </row>
    <row r="40074">
      <c r="A40074" s="1"/>
      <c r="B40074" s="1"/>
      <c r="C40074" s="1"/>
      <c r="D40074" s="8"/>
      <c r="E40074" s="1"/>
      <c r="F40074" s="1"/>
      <c r="G40074" s="1"/>
      <c r="H40074" s="1"/>
    </row>
    <row r="40075">
      <c r="A40075" s="1"/>
      <c r="B40075" s="1"/>
      <c r="C40075" s="1"/>
      <c r="D40075" s="8"/>
      <c r="E40075" s="1"/>
      <c r="F40075" s="1"/>
      <c r="G40075" s="1"/>
      <c r="H40075" s="1"/>
    </row>
    <row r="40076">
      <c r="A40076" s="1"/>
      <c r="B40076" s="1"/>
      <c r="C40076" s="1"/>
      <c r="D40076" s="8"/>
      <c r="E40076" s="1"/>
      <c r="F40076" s="1"/>
      <c r="G40076" s="1"/>
      <c r="H40076" s="1"/>
    </row>
    <row r="40077">
      <c r="A40077" s="1"/>
      <c r="B40077" s="1"/>
      <c r="C40077" s="1"/>
      <c r="D40077" s="8"/>
      <c r="E40077" s="1"/>
      <c r="F40077" s="1"/>
      <c r="G40077" s="1"/>
      <c r="H40077" s="1"/>
    </row>
    <row r="40078">
      <c r="A40078" s="1"/>
      <c r="B40078" s="1"/>
      <c r="C40078" s="1"/>
      <c r="D40078" s="8"/>
      <c r="E40078" s="1"/>
      <c r="F40078" s="1"/>
      <c r="G40078" s="1"/>
      <c r="H40078" s="1"/>
    </row>
    <row r="40079">
      <c r="A40079" s="1"/>
      <c r="B40079" s="1"/>
      <c r="C40079" s="1"/>
      <c r="D40079" s="8"/>
      <c r="E40079" s="1"/>
      <c r="F40079" s="1"/>
      <c r="G40079" s="1"/>
      <c r="H40079" s="1"/>
    </row>
    <row r="40080">
      <c r="A40080" s="1"/>
      <c r="B40080" s="1"/>
      <c r="C40080" s="1"/>
      <c r="D40080" s="8"/>
      <c r="E40080" s="1"/>
      <c r="F40080" s="1"/>
      <c r="G40080" s="1"/>
      <c r="H40080" s="1"/>
    </row>
    <row r="40081">
      <c r="A40081" s="1"/>
      <c r="B40081" s="1"/>
      <c r="C40081" s="1"/>
      <c r="D40081" s="8"/>
      <c r="E40081" s="1"/>
      <c r="F40081" s="1"/>
      <c r="G40081" s="1"/>
      <c r="H40081" s="1"/>
    </row>
    <row r="40082">
      <c r="A40082" s="1"/>
      <c r="B40082" s="1"/>
      <c r="C40082" s="1"/>
      <c r="D40082" s="8"/>
      <c r="E40082" s="1"/>
      <c r="F40082" s="1"/>
      <c r="G40082" s="1"/>
      <c r="H40082" s="1"/>
    </row>
    <row r="40083">
      <c r="A40083" s="1"/>
      <c r="B40083" s="1"/>
      <c r="C40083" s="1"/>
      <c r="D40083" s="8"/>
      <c r="E40083" s="1"/>
      <c r="F40083" s="1"/>
      <c r="G40083" s="1"/>
      <c r="H40083" s="1"/>
    </row>
    <row r="40084">
      <c r="A40084" s="1"/>
      <c r="B40084" s="1"/>
      <c r="C40084" s="1"/>
      <c r="D40084" s="8"/>
      <c r="E40084" s="1"/>
      <c r="F40084" s="1"/>
      <c r="G40084" s="1"/>
      <c r="H40084" s="1"/>
    </row>
    <row r="40085">
      <c r="A40085" s="1"/>
      <c r="B40085" s="1"/>
      <c r="C40085" s="1"/>
      <c r="D40085" s="8"/>
      <c r="E40085" s="1"/>
      <c r="F40085" s="1"/>
      <c r="G40085" s="1"/>
      <c r="H40085" s="1"/>
    </row>
    <row r="40086">
      <c r="A40086" s="1"/>
      <c r="B40086" s="1"/>
      <c r="C40086" s="1"/>
      <c r="D40086" s="8"/>
      <c r="E40086" s="1"/>
      <c r="F40086" s="1"/>
      <c r="G40086" s="1"/>
      <c r="H40086" s="1"/>
    </row>
    <row r="40087">
      <c r="A40087" s="1"/>
      <c r="B40087" s="1"/>
      <c r="C40087" s="1"/>
      <c r="D40087" s="8"/>
      <c r="E40087" s="1"/>
      <c r="F40087" s="1"/>
      <c r="G40087" s="1"/>
      <c r="H40087" s="1"/>
    </row>
    <row r="40088">
      <c r="A40088" s="1"/>
      <c r="B40088" s="1"/>
      <c r="C40088" s="1"/>
      <c r="D40088" s="8"/>
      <c r="E40088" s="1"/>
      <c r="F40088" s="1"/>
      <c r="G40088" s="1"/>
      <c r="H40088" s="1"/>
    </row>
    <row r="40089">
      <c r="A40089" s="1"/>
      <c r="B40089" s="1"/>
      <c r="C40089" s="1"/>
      <c r="D40089" s="8"/>
      <c r="E40089" s="1"/>
      <c r="F40089" s="1"/>
      <c r="G40089" s="1"/>
      <c r="H40089" s="1"/>
    </row>
    <row r="40090">
      <c r="A40090" s="1"/>
      <c r="B40090" s="1"/>
      <c r="C40090" s="1"/>
      <c r="D40090" s="8"/>
      <c r="E40090" s="1"/>
      <c r="F40090" s="1"/>
      <c r="G40090" s="1"/>
      <c r="H40090" s="1"/>
    </row>
    <row r="40091">
      <c r="A40091" s="1"/>
      <c r="B40091" s="1"/>
      <c r="C40091" s="1"/>
      <c r="D40091" s="8"/>
      <c r="E40091" s="1"/>
      <c r="F40091" s="1"/>
      <c r="G40091" s="1"/>
      <c r="H40091" s="1"/>
    </row>
    <row r="40092">
      <c r="A40092" s="1"/>
      <c r="B40092" s="1"/>
      <c r="C40092" s="1"/>
      <c r="D40092" s="8"/>
      <c r="E40092" s="1"/>
      <c r="F40092" s="1"/>
      <c r="G40092" s="1"/>
      <c r="H40092" s="1"/>
    </row>
    <row r="40093">
      <c r="A40093" s="1"/>
      <c r="B40093" s="1"/>
      <c r="C40093" s="1"/>
      <c r="D40093" s="8"/>
      <c r="E40093" s="1"/>
      <c r="F40093" s="1"/>
      <c r="G40093" s="1"/>
      <c r="H40093" s="1"/>
    </row>
    <row r="40094">
      <c r="A40094" s="1"/>
      <c r="B40094" s="1"/>
      <c r="C40094" s="1"/>
      <c r="D40094" s="8"/>
      <c r="E40094" s="1"/>
      <c r="F40094" s="1"/>
      <c r="G40094" s="1"/>
      <c r="H40094" s="1"/>
    </row>
    <row r="40095">
      <c r="A40095" s="1"/>
      <c r="B40095" s="1"/>
      <c r="C40095" s="1"/>
      <c r="D40095" s="8"/>
      <c r="E40095" s="1"/>
      <c r="F40095" s="1"/>
      <c r="G40095" s="1"/>
      <c r="H40095" s="1"/>
    </row>
    <row r="40096">
      <c r="A40096" s="1"/>
      <c r="B40096" s="1"/>
      <c r="C40096" s="1"/>
      <c r="D40096" s="8"/>
      <c r="E40096" s="1"/>
      <c r="F40096" s="1"/>
      <c r="G40096" s="1"/>
      <c r="H40096" s="1"/>
    </row>
    <row r="40097">
      <c r="A40097" s="1"/>
      <c r="B40097" s="1"/>
      <c r="C40097" s="1"/>
      <c r="D40097" s="8"/>
      <c r="E40097" s="1"/>
      <c r="F40097" s="1"/>
      <c r="G40097" s="1"/>
      <c r="H40097" s="1"/>
    </row>
    <row r="40098">
      <c r="A40098" s="1"/>
      <c r="B40098" s="1"/>
      <c r="C40098" s="1"/>
      <c r="D40098" s="8"/>
      <c r="E40098" s="1"/>
      <c r="F40098" s="1"/>
      <c r="G40098" s="1"/>
      <c r="H40098" s="1"/>
    </row>
    <row r="40099">
      <c r="A40099" s="1"/>
      <c r="B40099" s="1"/>
      <c r="C40099" s="1"/>
      <c r="D40099" s="8"/>
      <c r="E40099" s="1"/>
      <c r="F40099" s="1"/>
      <c r="G40099" s="1"/>
      <c r="H40099" s="1"/>
    </row>
    <row r="40100">
      <c r="A40100" s="1"/>
      <c r="B40100" s="1"/>
      <c r="C40100" s="1"/>
      <c r="D40100" s="8"/>
      <c r="E40100" s="1"/>
      <c r="F40100" s="1"/>
      <c r="G40100" s="1"/>
      <c r="H40100" s="1"/>
    </row>
    <row r="40101">
      <c r="A40101" s="1"/>
      <c r="B40101" s="1"/>
      <c r="C40101" s="1"/>
      <c r="D40101" s="8"/>
      <c r="E40101" s="1"/>
      <c r="F40101" s="1"/>
      <c r="G40101" s="1"/>
      <c r="H40101" s="1"/>
    </row>
    <row r="40102">
      <c r="A40102" s="1"/>
      <c r="B40102" s="1"/>
      <c r="C40102" s="1"/>
      <c r="D40102" s="8"/>
      <c r="E40102" s="1"/>
      <c r="F40102" s="1"/>
      <c r="G40102" s="1"/>
      <c r="H40102" s="1"/>
    </row>
    <row r="40103">
      <c r="A40103" s="1"/>
      <c r="B40103" s="1"/>
      <c r="C40103" s="1"/>
      <c r="D40103" s="8"/>
      <c r="E40103" s="1"/>
      <c r="F40103" s="1"/>
      <c r="G40103" s="1"/>
      <c r="H40103" s="1"/>
    </row>
    <row r="40104">
      <c r="A40104" s="1"/>
      <c r="B40104" s="1"/>
      <c r="C40104" s="1"/>
      <c r="D40104" s="8"/>
      <c r="E40104" s="1"/>
      <c r="F40104" s="1"/>
      <c r="G40104" s="1"/>
      <c r="H40104" s="1"/>
    </row>
    <row r="40105">
      <c r="A40105" s="1"/>
      <c r="B40105" s="1"/>
      <c r="C40105" s="1"/>
      <c r="D40105" s="8"/>
      <c r="E40105" s="1"/>
      <c r="F40105" s="1"/>
      <c r="G40105" s="1"/>
      <c r="H40105" s="1"/>
    </row>
    <row r="40106">
      <c r="A40106" s="1"/>
      <c r="B40106" s="1"/>
      <c r="C40106" s="1"/>
      <c r="D40106" s="8"/>
      <c r="E40106" s="1"/>
      <c r="F40106" s="1"/>
      <c r="G40106" s="1"/>
      <c r="H40106" s="1"/>
    </row>
    <row r="40107">
      <c r="A40107" s="1"/>
      <c r="B40107" s="1"/>
      <c r="C40107" s="1"/>
      <c r="D40107" s="8"/>
      <c r="E40107" s="1"/>
      <c r="F40107" s="1"/>
      <c r="G40107" s="1"/>
      <c r="H40107" s="1"/>
    </row>
    <row r="40108">
      <c r="A40108" s="1"/>
      <c r="B40108" s="1"/>
      <c r="C40108" s="1"/>
      <c r="D40108" s="8"/>
      <c r="E40108" s="1"/>
      <c r="F40108" s="1"/>
      <c r="G40108" s="1"/>
      <c r="H40108" s="1"/>
    </row>
    <row r="40109">
      <c r="A40109" s="1"/>
      <c r="B40109" s="1"/>
      <c r="C40109" s="1"/>
      <c r="D40109" s="8"/>
      <c r="E40109" s="1"/>
      <c r="F40109" s="1"/>
      <c r="G40109" s="1"/>
      <c r="H40109" s="1"/>
    </row>
    <row r="40110">
      <c r="A40110" s="1"/>
      <c r="B40110" s="1"/>
      <c r="C40110" s="1"/>
      <c r="D40110" s="8"/>
      <c r="E40110" s="1"/>
      <c r="F40110" s="1"/>
      <c r="G40110" s="1"/>
      <c r="H40110" s="1"/>
    </row>
    <row r="40111">
      <c r="A40111" s="1"/>
      <c r="B40111" s="1"/>
      <c r="C40111" s="1"/>
      <c r="D40111" s="8"/>
      <c r="E40111" s="1"/>
      <c r="F40111" s="1"/>
      <c r="G40111" s="1"/>
      <c r="H40111" s="1"/>
    </row>
    <row r="40112">
      <c r="A40112" s="1"/>
      <c r="B40112" s="1"/>
      <c r="C40112" s="1"/>
      <c r="D40112" s="8"/>
      <c r="E40112" s="1"/>
      <c r="F40112" s="1"/>
      <c r="G40112" s="1"/>
      <c r="H40112" s="1"/>
    </row>
    <row r="40113">
      <c r="A40113" s="1"/>
      <c r="B40113" s="1"/>
      <c r="C40113" s="1"/>
      <c r="D40113" s="8"/>
      <c r="E40113" s="1"/>
      <c r="F40113" s="1"/>
      <c r="G40113" s="1"/>
      <c r="H40113" s="1"/>
    </row>
    <row r="40114">
      <c r="A40114" s="1"/>
      <c r="B40114" s="1"/>
      <c r="C40114" s="1"/>
      <c r="D40114" s="8"/>
      <c r="E40114" s="1"/>
      <c r="F40114" s="1"/>
      <c r="G40114" s="1"/>
      <c r="H40114" s="1"/>
    </row>
    <row r="40115">
      <c r="A40115" s="1"/>
      <c r="B40115" s="1"/>
      <c r="C40115" s="1"/>
      <c r="D40115" s="8"/>
      <c r="E40115" s="1"/>
      <c r="F40115" s="1"/>
      <c r="G40115" s="1"/>
      <c r="H40115" s="1"/>
    </row>
    <row r="40116">
      <c r="A40116" s="1"/>
      <c r="B40116" s="1"/>
      <c r="C40116" s="1"/>
      <c r="D40116" s="8"/>
      <c r="E40116" s="1"/>
      <c r="F40116" s="1"/>
      <c r="G40116" s="1"/>
      <c r="H40116" s="1"/>
    </row>
    <row r="40117">
      <c r="A40117" s="1"/>
      <c r="B40117" s="1"/>
      <c r="C40117" s="1"/>
      <c r="D40117" s="8"/>
      <c r="E40117" s="1"/>
      <c r="F40117" s="1"/>
      <c r="G40117" s="1"/>
      <c r="H40117" s="1"/>
    </row>
    <row r="40118">
      <c r="A40118" s="1"/>
      <c r="B40118" s="1"/>
      <c r="C40118" s="1"/>
      <c r="D40118" s="8"/>
      <c r="E40118" s="1"/>
      <c r="F40118" s="1"/>
      <c r="G40118" s="1"/>
      <c r="H40118" s="1"/>
    </row>
    <row r="40119">
      <c r="A40119" s="1"/>
      <c r="B40119" s="1"/>
      <c r="C40119" s="1"/>
      <c r="D40119" s="8"/>
      <c r="E40119" s="1"/>
      <c r="F40119" s="1"/>
      <c r="G40119" s="1"/>
      <c r="H40119" s="1"/>
    </row>
    <row r="40120">
      <c r="A40120" s="1"/>
      <c r="B40120" s="1"/>
      <c r="C40120" s="1"/>
      <c r="D40120" s="8"/>
      <c r="E40120" s="1"/>
      <c r="F40120" s="1"/>
      <c r="G40120" s="1"/>
      <c r="H40120" s="1"/>
    </row>
    <row r="40121">
      <c r="A40121" s="1"/>
      <c r="B40121" s="1"/>
      <c r="C40121" s="1"/>
      <c r="D40121" s="8"/>
      <c r="E40121" s="1"/>
      <c r="F40121" s="1"/>
      <c r="G40121" s="1"/>
      <c r="H40121" s="1"/>
    </row>
    <row r="40122">
      <c r="A40122" s="1"/>
      <c r="B40122" s="1"/>
      <c r="C40122" s="1"/>
      <c r="D40122" s="8"/>
      <c r="E40122" s="1"/>
      <c r="F40122" s="1"/>
      <c r="G40122" s="1"/>
      <c r="H40122" s="1"/>
    </row>
    <row r="40123">
      <c r="A40123" s="1"/>
      <c r="B40123" s="1"/>
      <c r="C40123" s="1"/>
      <c r="D40123" s="8"/>
      <c r="E40123" s="1"/>
      <c r="F40123" s="1"/>
      <c r="G40123" s="1"/>
      <c r="H40123" s="1"/>
    </row>
    <row r="40124">
      <c r="A40124" s="1"/>
      <c r="B40124" s="1"/>
      <c r="C40124" s="1"/>
      <c r="D40124" s="8"/>
      <c r="E40124" s="1"/>
      <c r="F40124" s="1"/>
      <c r="G40124" s="1"/>
      <c r="H40124" s="1"/>
    </row>
    <row r="40125">
      <c r="A40125" s="1"/>
      <c r="B40125" s="1"/>
      <c r="C40125" s="1"/>
      <c r="D40125" s="8"/>
      <c r="E40125" s="1"/>
      <c r="F40125" s="1"/>
      <c r="G40125" s="1"/>
      <c r="H40125" s="1"/>
    </row>
    <row r="40126">
      <c r="A40126" s="1"/>
      <c r="B40126" s="1"/>
      <c r="C40126" s="1"/>
      <c r="D40126" s="8"/>
      <c r="E40126" s="1"/>
      <c r="F40126" s="1"/>
      <c r="G40126" s="1"/>
      <c r="H40126" s="1"/>
    </row>
    <row r="40127">
      <c r="A40127" s="1"/>
      <c r="B40127" s="1"/>
      <c r="C40127" s="1"/>
      <c r="D40127" s="8"/>
      <c r="E40127" s="1"/>
      <c r="F40127" s="1"/>
      <c r="G40127" s="1"/>
      <c r="H40127" s="1"/>
    </row>
    <row r="40128">
      <c r="A40128" s="1"/>
      <c r="B40128" s="1"/>
      <c r="C40128" s="1"/>
      <c r="D40128" s="8"/>
      <c r="E40128" s="1"/>
      <c r="F40128" s="1"/>
      <c r="G40128" s="1"/>
      <c r="H40128" s="1"/>
    </row>
    <row r="40129">
      <c r="A40129" s="1"/>
      <c r="B40129" s="1"/>
      <c r="C40129" s="1"/>
      <c r="D40129" s="8"/>
      <c r="E40129" s="1"/>
      <c r="F40129" s="1"/>
      <c r="G40129" s="1"/>
      <c r="H40129" s="1"/>
    </row>
    <row r="40130">
      <c r="A40130" s="1"/>
      <c r="B40130" s="1"/>
      <c r="C40130" s="1"/>
      <c r="D40130" s="8"/>
      <c r="E40130" s="1"/>
      <c r="F40130" s="1"/>
      <c r="G40130" s="1"/>
      <c r="H40130" s="1"/>
    </row>
    <row r="40131">
      <c r="A40131" s="1"/>
      <c r="B40131" s="1"/>
      <c r="C40131" s="1"/>
      <c r="D40131" s="8"/>
      <c r="E40131" s="1"/>
      <c r="F40131" s="1"/>
      <c r="G40131" s="1"/>
      <c r="H40131" s="1"/>
    </row>
    <row r="40132">
      <c r="A40132" s="1"/>
      <c r="B40132" s="1"/>
      <c r="C40132" s="1"/>
      <c r="D40132" s="8"/>
      <c r="E40132" s="1"/>
      <c r="F40132" s="1"/>
      <c r="G40132" s="1"/>
      <c r="H40132" s="1"/>
    </row>
    <row r="40133">
      <c r="A40133" s="1"/>
      <c r="B40133" s="1"/>
      <c r="C40133" s="1"/>
      <c r="D40133" s="8"/>
      <c r="E40133" s="1"/>
      <c r="F40133" s="1"/>
      <c r="G40133" s="1"/>
      <c r="H40133" s="1"/>
    </row>
    <row r="40134">
      <c r="A40134" s="1"/>
      <c r="B40134" s="1"/>
      <c r="C40134" s="1"/>
      <c r="D40134" s="8"/>
      <c r="E40134" s="1"/>
      <c r="F40134" s="1"/>
      <c r="G40134" s="1"/>
      <c r="H40134" s="1"/>
    </row>
    <row r="40135">
      <c r="A40135" s="1"/>
      <c r="B40135" s="1"/>
      <c r="C40135" s="1"/>
      <c r="D40135" s="8"/>
      <c r="E40135" s="1"/>
      <c r="F40135" s="1"/>
      <c r="G40135" s="1"/>
      <c r="H40135" s="1"/>
    </row>
    <row r="40136">
      <c r="A40136" s="1"/>
      <c r="B40136" s="1"/>
      <c r="C40136" s="1"/>
      <c r="D40136" s="8"/>
      <c r="E40136" s="1"/>
      <c r="F40136" s="1"/>
      <c r="G40136" s="1"/>
      <c r="H40136" s="1"/>
    </row>
    <row r="40137">
      <c r="A40137" s="1"/>
      <c r="B40137" s="1"/>
      <c r="C40137" s="1"/>
      <c r="D40137" s="8"/>
      <c r="E40137" s="1"/>
      <c r="F40137" s="1"/>
      <c r="G40137" s="1"/>
      <c r="H40137" s="1"/>
    </row>
    <row r="40138">
      <c r="A40138" s="1"/>
      <c r="B40138" s="1"/>
      <c r="C40138" s="1"/>
      <c r="D40138" s="8"/>
      <c r="E40138" s="1"/>
      <c r="F40138" s="1"/>
      <c r="G40138" s="1"/>
      <c r="H40138" s="1"/>
    </row>
    <row r="40139">
      <c r="A40139" s="1"/>
      <c r="B40139" s="1"/>
      <c r="C40139" s="1"/>
      <c r="D40139" s="8"/>
      <c r="E40139" s="1"/>
      <c r="F40139" s="1"/>
      <c r="G40139" s="1"/>
      <c r="H40139" s="1"/>
    </row>
    <row r="40140">
      <c r="A40140" s="1"/>
      <c r="B40140" s="1"/>
      <c r="C40140" s="1"/>
      <c r="D40140" s="8"/>
      <c r="E40140" s="1"/>
      <c r="F40140" s="1"/>
      <c r="G40140" s="1"/>
      <c r="H40140" s="1"/>
    </row>
    <row r="40141">
      <c r="A40141" s="1"/>
      <c r="B40141" s="1"/>
      <c r="C40141" s="1"/>
      <c r="D40141" s="8"/>
      <c r="E40141" s="1"/>
      <c r="F40141" s="1"/>
      <c r="G40141" s="1"/>
      <c r="H40141" s="1"/>
    </row>
    <row r="40142">
      <c r="A40142" s="1"/>
      <c r="B40142" s="1"/>
      <c r="C40142" s="1"/>
      <c r="D40142" s="8"/>
      <c r="E40142" s="1"/>
      <c r="F40142" s="1"/>
      <c r="G40142" s="1"/>
      <c r="H40142" s="1"/>
    </row>
    <row r="40143">
      <c r="A40143" s="1"/>
      <c r="B40143" s="1"/>
      <c r="C40143" s="1"/>
      <c r="D40143" s="8"/>
      <c r="E40143" s="1"/>
      <c r="F40143" s="1"/>
      <c r="G40143" s="1"/>
      <c r="H40143" s="1"/>
    </row>
    <row r="40144">
      <c r="A40144" s="1"/>
      <c r="B40144" s="1"/>
      <c r="C40144" s="1"/>
      <c r="D40144" s="8"/>
      <c r="E40144" s="1"/>
      <c r="F40144" s="1"/>
      <c r="G40144" s="1"/>
      <c r="H40144" s="1"/>
    </row>
    <row r="40145">
      <c r="A40145" s="1"/>
      <c r="B40145" s="1"/>
      <c r="C40145" s="1"/>
      <c r="D40145" s="8"/>
      <c r="E40145" s="1"/>
      <c r="F40145" s="1"/>
      <c r="G40145" s="1"/>
      <c r="H40145" s="1"/>
    </row>
    <row r="40146">
      <c r="A40146" s="1"/>
      <c r="B40146" s="1"/>
      <c r="C40146" s="1"/>
      <c r="D40146" s="8"/>
      <c r="E40146" s="1"/>
      <c r="F40146" s="1"/>
      <c r="G40146" s="1"/>
      <c r="H40146" s="1"/>
    </row>
    <row r="40147">
      <c r="A40147" s="1"/>
      <c r="B40147" s="1"/>
      <c r="C40147" s="1"/>
      <c r="D40147" s="8"/>
      <c r="E40147" s="1"/>
      <c r="F40147" s="1"/>
      <c r="G40147" s="1"/>
      <c r="H40147" s="1"/>
    </row>
    <row r="40148">
      <c r="A40148" s="1"/>
      <c r="B40148" s="1"/>
      <c r="C40148" s="1"/>
      <c r="D40148" s="8"/>
      <c r="E40148" s="1"/>
      <c r="F40148" s="1"/>
      <c r="G40148" s="1"/>
      <c r="H40148" s="1"/>
    </row>
    <row r="40149">
      <c r="A40149" s="1"/>
      <c r="B40149" s="1"/>
      <c r="C40149" s="1"/>
      <c r="D40149" s="8"/>
      <c r="E40149" s="1"/>
      <c r="F40149" s="1"/>
      <c r="G40149" s="1"/>
      <c r="H40149" s="1"/>
    </row>
    <row r="40150">
      <c r="A40150" s="1"/>
      <c r="B40150" s="1"/>
      <c r="C40150" s="1"/>
      <c r="D40150" s="8"/>
      <c r="E40150" s="1"/>
      <c r="F40150" s="1"/>
      <c r="G40150" s="1"/>
      <c r="H40150" s="1"/>
    </row>
    <row r="40151">
      <c r="A40151" s="1"/>
      <c r="B40151" s="1"/>
      <c r="C40151" s="1"/>
      <c r="D40151" s="8"/>
      <c r="E40151" s="1"/>
      <c r="F40151" s="1"/>
      <c r="G40151" s="1"/>
      <c r="H40151" s="1"/>
    </row>
    <row r="40152">
      <c r="A40152" s="1"/>
      <c r="B40152" s="1"/>
      <c r="C40152" s="1"/>
      <c r="D40152" s="8"/>
      <c r="E40152" s="1"/>
      <c r="F40152" s="1"/>
      <c r="G40152" s="1"/>
      <c r="H40152" s="1"/>
    </row>
    <row r="40153">
      <c r="A40153" s="1"/>
      <c r="B40153" s="1"/>
      <c r="C40153" s="1"/>
      <c r="D40153" s="8"/>
      <c r="E40153" s="1"/>
      <c r="F40153" s="1"/>
      <c r="G40153" s="1"/>
      <c r="H40153" s="1"/>
    </row>
    <row r="40154">
      <c r="A40154" s="1"/>
      <c r="B40154" s="1"/>
      <c r="C40154" s="1"/>
      <c r="D40154" s="8"/>
      <c r="E40154" s="1"/>
      <c r="F40154" s="1"/>
      <c r="G40154" s="1"/>
      <c r="H40154" s="1"/>
    </row>
    <row r="40155">
      <c r="A40155" s="1"/>
      <c r="B40155" s="1"/>
      <c r="C40155" s="1"/>
      <c r="D40155" s="8"/>
      <c r="E40155" s="1"/>
      <c r="F40155" s="1"/>
      <c r="G40155" s="1"/>
      <c r="H40155" s="1"/>
    </row>
    <row r="40156">
      <c r="A40156" s="1"/>
      <c r="B40156" s="1"/>
      <c r="C40156" s="1"/>
      <c r="D40156" s="8"/>
      <c r="E40156" s="1"/>
      <c r="F40156" s="1"/>
      <c r="G40156" s="1"/>
      <c r="H40156" s="1"/>
    </row>
    <row r="40157">
      <c r="A40157" s="1"/>
      <c r="B40157" s="1"/>
      <c r="C40157" s="1"/>
      <c r="D40157" s="8"/>
      <c r="E40157" s="1"/>
      <c r="F40157" s="1"/>
      <c r="G40157" s="1"/>
      <c r="H40157" s="1"/>
    </row>
    <row r="40158">
      <c r="A40158" s="1"/>
      <c r="B40158" s="1"/>
      <c r="C40158" s="1"/>
      <c r="D40158" s="8"/>
      <c r="E40158" s="1"/>
      <c r="F40158" s="1"/>
      <c r="G40158" s="1"/>
      <c r="H40158" s="1"/>
    </row>
    <row r="40159">
      <c r="A40159" s="1"/>
      <c r="B40159" s="1"/>
      <c r="C40159" s="1"/>
      <c r="D40159" s="8"/>
      <c r="E40159" s="1"/>
      <c r="F40159" s="1"/>
      <c r="G40159" s="1"/>
      <c r="H40159" s="1"/>
    </row>
    <row r="40160">
      <c r="A40160" s="1"/>
      <c r="B40160" s="1"/>
      <c r="C40160" s="1"/>
      <c r="D40160" s="8"/>
      <c r="E40160" s="1"/>
      <c r="F40160" s="1"/>
      <c r="G40160" s="1"/>
      <c r="H40160" s="1"/>
    </row>
    <row r="40161">
      <c r="A40161" s="1"/>
      <c r="B40161" s="1"/>
      <c r="C40161" s="1"/>
      <c r="D40161" s="8"/>
      <c r="E40161" s="1"/>
      <c r="F40161" s="1"/>
      <c r="G40161" s="1"/>
      <c r="H40161" s="1"/>
    </row>
    <row r="40162">
      <c r="A40162" s="1"/>
      <c r="B40162" s="1"/>
      <c r="C40162" s="1"/>
      <c r="D40162" s="8"/>
      <c r="E40162" s="1"/>
      <c r="F40162" s="1"/>
      <c r="G40162" s="1"/>
      <c r="H40162" s="1"/>
    </row>
    <row r="40163">
      <c r="A40163" s="1"/>
      <c r="B40163" s="1"/>
      <c r="C40163" s="1"/>
      <c r="D40163" s="8"/>
      <c r="E40163" s="1"/>
      <c r="F40163" s="1"/>
      <c r="G40163" s="1"/>
      <c r="H40163" s="1"/>
    </row>
    <row r="40164">
      <c r="A40164" s="1"/>
      <c r="B40164" s="1"/>
      <c r="C40164" s="1"/>
      <c r="D40164" s="8"/>
      <c r="E40164" s="1"/>
      <c r="F40164" s="1"/>
      <c r="G40164" s="1"/>
      <c r="H40164" s="1"/>
    </row>
    <row r="40165">
      <c r="A40165" s="1"/>
      <c r="B40165" s="1"/>
      <c r="C40165" s="1"/>
      <c r="D40165" s="8"/>
      <c r="E40165" s="1"/>
      <c r="F40165" s="1"/>
      <c r="G40165" s="1"/>
      <c r="H40165" s="1"/>
    </row>
    <row r="40166">
      <c r="A40166" s="1"/>
      <c r="B40166" s="1"/>
      <c r="C40166" s="1"/>
      <c r="D40166" s="8"/>
      <c r="E40166" s="1"/>
      <c r="F40166" s="1"/>
      <c r="G40166" s="1"/>
      <c r="H40166" s="1"/>
    </row>
    <row r="40167">
      <c r="A40167" s="1"/>
      <c r="B40167" s="1"/>
      <c r="C40167" s="1"/>
      <c r="D40167" s="8"/>
      <c r="E40167" s="1"/>
      <c r="F40167" s="1"/>
      <c r="G40167" s="1"/>
      <c r="H40167" s="1"/>
    </row>
    <row r="40168">
      <c r="A40168" s="1"/>
      <c r="B40168" s="1"/>
      <c r="C40168" s="1"/>
      <c r="D40168" s="8"/>
      <c r="E40168" s="1"/>
      <c r="F40168" s="1"/>
      <c r="G40168" s="1"/>
      <c r="H40168" s="1"/>
    </row>
    <row r="40169">
      <c r="A40169" s="1"/>
      <c r="B40169" s="1"/>
      <c r="C40169" s="1"/>
      <c r="D40169" s="8"/>
      <c r="E40169" s="1"/>
      <c r="F40169" s="1"/>
      <c r="G40169" s="1"/>
      <c r="H40169" s="1"/>
    </row>
    <row r="40170">
      <c r="A40170" s="1"/>
      <c r="B40170" s="1"/>
      <c r="C40170" s="1"/>
      <c r="D40170" s="8"/>
      <c r="E40170" s="1"/>
      <c r="F40170" s="1"/>
      <c r="G40170" s="1"/>
      <c r="H40170" s="1"/>
    </row>
    <row r="40171">
      <c r="A40171" s="1"/>
      <c r="B40171" s="1"/>
      <c r="C40171" s="1"/>
      <c r="D40171" s="8"/>
      <c r="E40171" s="1"/>
      <c r="F40171" s="1"/>
      <c r="G40171" s="1"/>
      <c r="H40171" s="1"/>
    </row>
    <row r="40172">
      <c r="A40172" s="1"/>
      <c r="B40172" s="1"/>
      <c r="C40172" s="1"/>
      <c r="D40172" s="8"/>
      <c r="E40172" s="1"/>
      <c r="F40172" s="1"/>
      <c r="G40172" s="1"/>
      <c r="H40172" s="1"/>
    </row>
    <row r="40173">
      <c r="A40173" s="1"/>
      <c r="B40173" s="1"/>
      <c r="C40173" s="1"/>
      <c r="D40173" s="8"/>
      <c r="E40173" s="1"/>
      <c r="F40173" s="1"/>
      <c r="G40173" s="1"/>
      <c r="H40173" s="1"/>
    </row>
    <row r="40174">
      <c r="A40174" s="1"/>
      <c r="B40174" s="1"/>
      <c r="C40174" s="1"/>
      <c r="D40174" s="8"/>
      <c r="E40174" s="1"/>
      <c r="F40174" s="1"/>
      <c r="G40174" s="1"/>
      <c r="H40174" s="1"/>
    </row>
    <row r="40175">
      <c r="A40175" s="1"/>
      <c r="B40175" s="1"/>
      <c r="C40175" s="1"/>
      <c r="D40175" s="8"/>
      <c r="E40175" s="1"/>
      <c r="F40175" s="1"/>
      <c r="G40175" s="1"/>
      <c r="H40175" s="1"/>
    </row>
    <row r="40176">
      <c r="A40176" s="1"/>
      <c r="B40176" s="1"/>
      <c r="C40176" s="1"/>
      <c r="D40176" s="8"/>
      <c r="E40176" s="1"/>
      <c r="F40176" s="1"/>
      <c r="G40176" s="1"/>
      <c r="H40176" s="1"/>
    </row>
    <row r="40177">
      <c r="A40177" s="1"/>
      <c r="B40177" s="1"/>
      <c r="C40177" s="1"/>
      <c r="D40177" s="8"/>
      <c r="E40177" s="1"/>
      <c r="F40177" s="1"/>
      <c r="G40177" s="1"/>
      <c r="H40177" s="1"/>
    </row>
    <row r="40178">
      <c r="A40178" s="1"/>
      <c r="B40178" s="1"/>
      <c r="C40178" s="1"/>
      <c r="D40178" s="8"/>
      <c r="E40178" s="1"/>
      <c r="F40178" s="1"/>
      <c r="G40178" s="1"/>
      <c r="H40178" s="1"/>
    </row>
    <row r="40179">
      <c r="A40179" s="1"/>
      <c r="B40179" s="1"/>
      <c r="C40179" s="1"/>
      <c r="D40179" s="8"/>
      <c r="E40179" s="1"/>
      <c r="F40179" s="1"/>
      <c r="G40179" s="1"/>
      <c r="H40179" s="1"/>
    </row>
    <row r="40180">
      <c r="A40180" s="1"/>
      <c r="B40180" s="1"/>
      <c r="C40180" s="1"/>
      <c r="D40180" s="8"/>
      <c r="E40180" s="1"/>
      <c r="F40180" s="1"/>
      <c r="G40180" s="1"/>
      <c r="H40180" s="1"/>
    </row>
    <row r="40181">
      <c r="A40181" s="1"/>
      <c r="B40181" s="1"/>
      <c r="C40181" s="1"/>
      <c r="D40181" s="8"/>
      <c r="E40181" s="1"/>
      <c r="F40181" s="1"/>
      <c r="G40181" s="1"/>
      <c r="H40181" s="1"/>
    </row>
    <row r="40182">
      <c r="A40182" s="1"/>
      <c r="B40182" s="1"/>
      <c r="C40182" s="1"/>
      <c r="D40182" s="8"/>
      <c r="E40182" s="1"/>
      <c r="F40182" s="1"/>
      <c r="G40182" s="1"/>
      <c r="H40182" s="1"/>
    </row>
    <row r="40183">
      <c r="A40183" s="1"/>
      <c r="B40183" s="1"/>
      <c r="C40183" s="1"/>
      <c r="D40183" s="8"/>
      <c r="E40183" s="1"/>
      <c r="F40183" s="1"/>
      <c r="G40183" s="1"/>
      <c r="H40183" s="1"/>
    </row>
    <row r="40184">
      <c r="A40184" s="1"/>
      <c r="B40184" s="1"/>
      <c r="C40184" s="1"/>
      <c r="D40184" s="8"/>
      <c r="E40184" s="1"/>
      <c r="F40184" s="1"/>
      <c r="G40184" s="1"/>
      <c r="H40184" s="1"/>
    </row>
    <row r="40185">
      <c r="A40185" s="1"/>
      <c r="B40185" s="1"/>
      <c r="C40185" s="1"/>
      <c r="D40185" s="8"/>
      <c r="E40185" s="1"/>
      <c r="F40185" s="1"/>
      <c r="G40185" s="1"/>
      <c r="H40185" s="1"/>
    </row>
    <row r="40186">
      <c r="A40186" s="1"/>
      <c r="B40186" s="1"/>
      <c r="C40186" s="1"/>
      <c r="D40186" s="8"/>
      <c r="E40186" s="1"/>
      <c r="F40186" s="1"/>
      <c r="G40186" s="1"/>
      <c r="H40186" s="1"/>
    </row>
    <row r="40187">
      <c r="A40187" s="1"/>
      <c r="B40187" s="1"/>
      <c r="C40187" s="1"/>
      <c r="D40187" s="8"/>
      <c r="E40187" s="1"/>
      <c r="F40187" s="1"/>
      <c r="G40187" s="1"/>
      <c r="H40187" s="1"/>
    </row>
    <row r="40188">
      <c r="A40188" s="1"/>
      <c r="B40188" s="1"/>
      <c r="C40188" s="1"/>
      <c r="D40188" s="8"/>
      <c r="E40188" s="1"/>
      <c r="F40188" s="1"/>
      <c r="G40188" s="1"/>
      <c r="H40188" s="1"/>
    </row>
    <row r="40189">
      <c r="A40189" s="1"/>
      <c r="B40189" s="1"/>
      <c r="C40189" s="1"/>
      <c r="D40189" s="8"/>
      <c r="E40189" s="1"/>
      <c r="F40189" s="1"/>
      <c r="G40189" s="1"/>
      <c r="H40189" s="1"/>
    </row>
    <row r="40190">
      <c r="A40190" s="1"/>
      <c r="B40190" s="1"/>
      <c r="C40190" s="1"/>
      <c r="D40190" s="8"/>
      <c r="E40190" s="1"/>
      <c r="F40190" s="1"/>
      <c r="G40190" s="1"/>
      <c r="H40190" s="1"/>
    </row>
    <row r="40191">
      <c r="A40191" s="1"/>
      <c r="B40191" s="1"/>
      <c r="C40191" s="1"/>
      <c r="D40191" s="8"/>
      <c r="E40191" s="1"/>
      <c r="F40191" s="1"/>
      <c r="G40191" s="1"/>
      <c r="H40191" s="1"/>
    </row>
    <row r="40192">
      <c r="A40192" s="1"/>
      <c r="B40192" s="1"/>
      <c r="C40192" s="1"/>
      <c r="D40192" s="8"/>
      <c r="E40192" s="1"/>
      <c r="F40192" s="1"/>
      <c r="G40192" s="1"/>
      <c r="H40192" s="1"/>
    </row>
    <row r="40193">
      <c r="A40193" s="1"/>
      <c r="B40193" s="1"/>
      <c r="C40193" s="1"/>
      <c r="D40193" s="8"/>
      <c r="E40193" s="1"/>
      <c r="F40193" s="1"/>
      <c r="G40193" s="1"/>
      <c r="H40193" s="1"/>
    </row>
    <row r="40194">
      <c r="A40194" s="1"/>
      <c r="B40194" s="1"/>
      <c r="C40194" s="1"/>
      <c r="D40194" s="8"/>
      <c r="E40194" s="1"/>
      <c r="F40194" s="1"/>
      <c r="G40194" s="1"/>
      <c r="H40194" s="1"/>
    </row>
    <row r="40195">
      <c r="A40195" s="1"/>
      <c r="B40195" s="1"/>
      <c r="C40195" s="1"/>
      <c r="D40195" s="8"/>
      <c r="E40195" s="1"/>
      <c r="F40195" s="1"/>
      <c r="G40195" s="1"/>
      <c r="H40195" s="1"/>
    </row>
    <row r="40196">
      <c r="A40196" s="1"/>
      <c r="B40196" s="1"/>
      <c r="C40196" s="1"/>
      <c r="D40196" s="8"/>
      <c r="E40196" s="1"/>
      <c r="F40196" s="1"/>
      <c r="G40196" s="1"/>
      <c r="H40196" s="1"/>
    </row>
    <row r="40197">
      <c r="A40197" s="1"/>
      <c r="B40197" s="1"/>
      <c r="C40197" s="1"/>
      <c r="D40197" s="8"/>
      <c r="E40197" s="1"/>
      <c r="F40197" s="1"/>
      <c r="G40197" s="1"/>
      <c r="H40197" s="1"/>
    </row>
    <row r="40198">
      <c r="A40198" s="1"/>
      <c r="B40198" s="1"/>
      <c r="C40198" s="1"/>
      <c r="D40198" s="8"/>
      <c r="E40198" s="1"/>
      <c r="F40198" s="1"/>
      <c r="G40198" s="1"/>
      <c r="H40198" s="1"/>
    </row>
    <row r="40199">
      <c r="A40199" s="1"/>
      <c r="B40199" s="1"/>
      <c r="C40199" s="1"/>
      <c r="D40199" s="8"/>
      <c r="E40199" s="1"/>
      <c r="F40199" s="1"/>
      <c r="G40199" s="1"/>
      <c r="H40199" s="1"/>
    </row>
    <row r="40200">
      <c r="A40200" s="1"/>
      <c r="B40200" s="1"/>
      <c r="C40200" s="1"/>
      <c r="D40200" s="8"/>
      <c r="E40200" s="1"/>
      <c r="F40200" s="1"/>
      <c r="G40200" s="1"/>
      <c r="H40200" s="1"/>
    </row>
    <row r="40201">
      <c r="A40201" s="1"/>
      <c r="B40201" s="1"/>
      <c r="C40201" s="1"/>
      <c r="D40201" s="8"/>
      <c r="E40201" s="1"/>
      <c r="F40201" s="1"/>
      <c r="G40201" s="1"/>
      <c r="H40201" s="1"/>
    </row>
    <row r="40202">
      <c r="A40202" s="1"/>
      <c r="B40202" s="1"/>
      <c r="C40202" s="1"/>
      <c r="D40202" s="8"/>
      <c r="E40202" s="1"/>
      <c r="F40202" s="1"/>
      <c r="G40202" s="1"/>
      <c r="H40202" s="1"/>
    </row>
    <row r="40203">
      <c r="A40203" s="1"/>
      <c r="B40203" s="1"/>
      <c r="C40203" s="1"/>
      <c r="D40203" s="8"/>
      <c r="E40203" s="1"/>
      <c r="F40203" s="1"/>
      <c r="G40203" s="1"/>
      <c r="H40203" s="1"/>
    </row>
    <row r="40204">
      <c r="A40204" s="1"/>
      <c r="B40204" s="1"/>
      <c r="C40204" s="1"/>
      <c r="D40204" s="8"/>
      <c r="E40204" s="1"/>
      <c r="F40204" s="1"/>
      <c r="G40204" s="1"/>
      <c r="H40204" s="1"/>
    </row>
    <row r="40205">
      <c r="A40205" s="1"/>
      <c r="B40205" s="1"/>
      <c r="C40205" s="1"/>
      <c r="D40205" s="8"/>
      <c r="E40205" s="1"/>
      <c r="F40205" s="1"/>
      <c r="G40205" s="1"/>
      <c r="H40205" s="1"/>
    </row>
    <row r="40206">
      <c r="A40206" s="1"/>
      <c r="B40206" s="1"/>
      <c r="C40206" s="1"/>
      <c r="D40206" s="8"/>
      <c r="E40206" s="1"/>
      <c r="F40206" s="1"/>
      <c r="G40206" s="1"/>
      <c r="H40206" s="1"/>
    </row>
    <row r="40207">
      <c r="A40207" s="1"/>
      <c r="B40207" s="1"/>
      <c r="C40207" s="1"/>
      <c r="D40207" s="8"/>
      <c r="E40207" s="1"/>
      <c r="F40207" s="1"/>
      <c r="G40207" s="1"/>
      <c r="H40207" s="1"/>
    </row>
    <row r="40208">
      <c r="A40208" s="1"/>
      <c r="B40208" s="1"/>
      <c r="C40208" s="1"/>
      <c r="D40208" s="8"/>
      <c r="E40208" s="1"/>
      <c r="F40208" s="1"/>
      <c r="G40208" s="1"/>
      <c r="H40208" s="1"/>
    </row>
    <row r="40209">
      <c r="A40209" s="1"/>
      <c r="B40209" s="1"/>
      <c r="C40209" s="1"/>
      <c r="D40209" s="8"/>
      <c r="E40209" s="1"/>
      <c r="F40209" s="1"/>
      <c r="G40209" s="1"/>
      <c r="H40209" s="1"/>
    </row>
    <row r="40210">
      <c r="A40210" s="1"/>
      <c r="B40210" s="1"/>
      <c r="C40210" s="1"/>
      <c r="D40210" s="8"/>
      <c r="E40210" s="1"/>
      <c r="F40210" s="1"/>
      <c r="G40210" s="1"/>
      <c r="H40210" s="1"/>
    </row>
    <row r="40211">
      <c r="A40211" s="1"/>
      <c r="B40211" s="1"/>
      <c r="C40211" s="1"/>
      <c r="D40211" s="8"/>
      <c r="E40211" s="1"/>
      <c r="F40211" s="1"/>
      <c r="G40211" s="1"/>
      <c r="H40211" s="1"/>
    </row>
    <row r="40212">
      <c r="A40212" s="1"/>
      <c r="B40212" s="1"/>
      <c r="C40212" s="1"/>
      <c r="D40212" s="8"/>
      <c r="E40212" s="1"/>
      <c r="F40212" s="1"/>
      <c r="G40212" s="1"/>
      <c r="H40212" s="1"/>
    </row>
    <row r="40213">
      <c r="A40213" s="1"/>
      <c r="B40213" s="1"/>
      <c r="C40213" s="1"/>
      <c r="D40213" s="8"/>
      <c r="E40213" s="1"/>
      <c r="F40213" s="1"/>
      <c r="G40213" s="1"/>
      <c r="H40213" s="1"/>
    </row>
    <row r="40214">
      <c r="A40214" s="1"/>
      <c r="B40214" s="1"/>
      <c r="C40214" s="1"/>
      <c r="D40214" s="8"/>
      <c r="E40214" s="1"/>
      <c r="F40214" s="1"/>
      <c r="G40214" s="1"/>
      <c r="H40214" s="1"/>
    </row>
    <row r="40215">
      <c r="A40215" s="1"/>
      <c r="B40215" s="1"/>
      <c r="C40215" s="1"/>
      <c r="D40215" s="8"/>
      <c r="E40215" s="1"/>
      <c r="F40215" s="1"/>
      <c r="G40215" s="1"/>
      <c r="H40215" s="1"/>
    </row>
    <row r="40216">
      <c r="A40216" s="1"/>
      <c r="B40216" s="1"/>
      <c r="C40216" s="1"/>
      <c r="D40216" s="8"/>
      <c r="E40216" s="1"/>
      <c r="F40216" s="1"/>
      <c r="G40216" s="1"/>
      <c r="H40216" s="1"/>
    </row>
    <row r="40217">
      <c r="A40217" s="1"/>
      <c r="B40217" s="1"/>
      <c r="C40217" s="1"/>
      <c r="D40217" s="8"/>
      <c r="E40217" s="1"/>
      <c r="F40217" s="1"/>
      <c r="G40217" s="1"/>
      <c r="H40217" s="1"/>
    </row>
    <row r="40218">
      <c r="A40218" s="1"/>
      <c r="B40218" s="1"/>
      <c r="C40218" s="1"/>
      <c r="D40218" s="8"/>
      <c r="E40218" s="1"/>
      <c r="F40218" s="1"/>
      <c r="G40218" s="1"/>
      <c r="H40218" s="1"/>
    </row>
    <row r="40219">
      <c r="A40219" s="1"/>
      <c r="B40219" s="1"/>
      <c r="C40219" s="1"/>
      <c r="D40219" s="8"/>
      <c r="E40219" s="1"/>
      <c r="F40219" s="1"/>
      <c r="G40219" s="1"/>
      <c r="H40219" s="1"/>
    </row>
    <row r="40220">
      <c r="A40220" s="1"/>
      <c r="B40220" s="1"/>
      <c r="C40220" s="1"/>
      <c r="D40220" s="8"/>
      <c r="E40220" s="1"/>
      <c r="F40220" s="1"/>
      <c r="G40220" s="1"/>
      <c r="H40220" s="1"/>
    </row>
    <row r="40221">
      <c r="A40221" s="1"/>
      <c r="B40221" s="1"/>
      <c r="C40221" s="1"/>
      <c r="D40221" s="8"/>
      <c r="E40221" s="1"/>
      <c r="F40221" s="1"/>
      <c r="G40221" s="1"/>
      <c r="H40221" s="1"/>
    </row>
    <row r="40222">
      <c r="A40222" s="1"/>
      <c r="B40222" s="1"/>
      <c r="C40222" s="1"/>
      <c r="D40222" s="8"/>
      <c r="E40222" s="1"/>
      <c r="F40222" s="1"/>
      <c r="G40222" s="1"/>
      <c r="H40222" s="1"/>
    </row>
    <row r="40223">
      <c r="A40223" s="1"/>
      <c r="B40223" s="1"/>
      <c r="C40223" s="1"/>
      <c r="D40223" s="8"/>
      <c r="E40223" s="1"/>
      <c r="F40223" s="1"/>
      <c r="G40223" s="1"/>
      <c r="H40223" s="1"/>
    </row>
    <row r="40224">
      <c r="A40224" s="1"/>
      <c r="B40224" s="1"/>
      <c r="C40224" s="1"/>
      <c r="D40224" s="8"/>
      <c r="E40224" s="1"/>
      <c r="F40224" s="1"/>
      <c r="G40224" s="1"/>
      <c r="H40224" s="1"/>
    </row>
    <row r="40225">
      <c r="A40225" s="1"/>
      <c r="B40225" s="1"/>
      <c r="C40225" s="1"/>
      <c r="D40225" s="8"/>
      <c r="E40225" s="1"/>
      <c r="F40225" s="1"/>
      <c r="G40225" s="1"/>
      <c r="H40225" s="1"/>
    </row>
    <row r="40226">
      <c r="A40226" s="1"/>
      <c r="B40226" s="1"/>
      <c r="C40226" s="1"/>
      <c r="D40226" s="8"/>
      <c r="E40226" s="1"/>
      <c r="F40226" s="1"/>
      <c r="G40226" s="1"/>
      <c r="H40226" s="1"/>
    </row>
    <row r="40227">
      <c r="A40227" s="1"/>
      <c r="B40227" s="1"/>
      <c r="C40227" s="1"/>
      <c r="D40227" s="8"/>
      <c r="E40227" s="1"/>
      <c r="F40227" s="1"/>
      <c r="G40227" s="1"/>
      <c r="H40227" s="1"/>
    </row>
    <row r="40228">
      <c r="A40228" s="1"/>
      <c r="B40228" s="1"/>
      <c r="C40228" s="1"/>
      <c r="D40228" s="8"/>
      <c r="E40228" s="1"/>
      <c r="F40228" s="1"/>
      <c r="G40228" s="1"/>
      <c r="H40228" s="1"/>
    </row>
    <row r="40229">
      <c r="A40229" s="1"/>
      <c r="B40229" s="1"/>
      <c r="C40229" s="1"/>
      <c r="D40229" s="8"/>
      <c r="E40229" s="1"/>
      <c r="F40229" s="1"/>
      <c r="G40229" s="1"/>
      <c r="H40229" s="1"/>
    </row>
    <row r="40230">
      <c r="A40230" s="1"/>
      <c r="B40230" s="1"/>
      <c r="C40230" s="1"/>
      <c r="D40230" s="8"/>
      <c r="E40230" s="1"/>
      <c r="F40230" s="1"/>
      <c r="G40230" s="1"/>
      <c r="H40230" s="1"/>
    </row>
    <row r="40231">
      <c r="A40231" s="1"/>
      <c r="B40231" s="1"/>
      <c r="C40231" s="1"/>
      <c r="D40231" s="8"/>
      <c r="E40231" s="1"/>
      <c r="F40231" s="1"/>
      <c r="G40231" s="1"/>
      <c r="H40231" s="1"/>
    </row>
    <row r="40232">
      <c r="A40232" s="1"/>
      <c r="B40232" s="1"/>
      <c r="C40232" s="1"/>
      <c r="D40232" s="8"/>
      <c r="E40232" s="1"/>
      <c r="F40232" s="1"/>
      <c r="G40232" s="1"/>
      <c r="H40232" s="1"/>
    </row>
    <row r="40233">
      <c r="A40233" s="1"/>
      <c r="B40233" s="1"/>
      <c r="C40233" s="1"/>
      <c r="D40233" s="8"/>
      <c r="E40233" s="1"/>
      <c r="F40233" s="1"/>
      <c r="G40233" s="1"/>
      <c r="H40233" s="1"/>
    </row>
    <row r="40234">
      <c r="A40234" s="1"/>
      <c r="B40234" s="1"/>
      <c r="C40234" s="1"/>
      <c r="D40234" s="8"/>
      <c r="E40234" s="1"/>
      <c r="F40234" s="1"/>
      <c r="G40234" s="1"/>
      <c r="H40234" s="1"/>
    </row>
    <row r="40235">
      <c r="A40235" s="1"/>
      <c r="B40235" s="1"/>
      <c r="C40235" s="1"/>
      <c r="D40235" s="8"/>
      <c r="E40235" s="1"/>
      <c r="F40235" s="1"/>
      <c r="G40235" s="1"/>
      <c r="H40235" s="1"/>
    </row>
    <row r="40236">
      <c r="A40236" s="1"/>
      <c r="B40236" s="1"/>
      <c r="C40236" s="1"/>
      <c r="D40236" s="8"/>
      <c r="E40236" s="1"/>
      <c r="F40236" s="1"/>
      <c r="G40236" s="1"/>
      <c r="H40236" s="1"/>
    </row>
    <row r="40237">
      <c r="A40237" s="1"/>
      <c r="B40237" s="1"/>
      <c r="C40237" s="1"/>
      <c r="D40237" s="8"/>
      <c r="E40237" s="1"/>
      <c r="F40237" s="1"/>
      <c r="G40237" s="1"/>
      <c r="H40237" s="1"/>
    </row>
    <row r="40238">
      <c r="A40238" s="1"/>
      <c r="B40238" s="1"/>
      <c r="C40238" s="1"/>
      <c r="D40238" s="8"/>
      <c r="E40238" s="1"/>
      <c r="F40238" s="1"/>
      <c r="G40238" s="1"/>
      <c r="H40238" s="1"/>
    </row>
    <row r="40239">
      <c r="A40239" s="1"/>
      <c r="B40239" s="1"/>
      <c r="C40239" s="1"/>
      <c r="D40239" s="8"/>
      <c r="E40239" s="1"/>
      <c r="F40239" s="1"/>
      <c r="G40239" s="1"/>
      <c r="H40239" s="1"/>
    </row>
    <row r="40240">
      <c r="A40240" s="1"/>
      <c r="B40240" s="1"/>
      <c r="C40240" s="1"/>
      <c r="D40240" s="8"/>
      <c r="E40240" s="1"/>
      <c r="F40240" s="1"/>
      <c r="G40240" s="1"/>
      <c r="H40240" s="1"/>
    </row>
    <row r="40241">
      <c r="A40241" s="1"/>
      <c r="B40241" s="1"/>
      <c r="C40241" s="1"/>
      <c r="D40241" s="8"/>
      <c r="E40241" s="1"/>
      <c r="F40241" s="1"/>
      <c r="G40241" s="1"/>
      <c r="H40241" s="1"/>
    </row>
    <row r="40242">
      <c r="A40242" s="1"/>
      <c r="B40242" s="1"/>
      <c r="C40242" s="1"/>
      <c r="D40242" s="8"/>
      <c r="E40242" s="1"/>
      <c r="F40242" s="1"/>
      <c r="G40242" s="1"/>
      <c r="H40242" s="1"/>
    </row>
    <row r="40243">
      <c r="A40243" s="1"/>
      <c r="B40243" s="1"/>
      <c r="C40243" s="1"/>
      <c r="D40243" s="8"/>
      <c r="E40243" s="1"/>
      <c r="F40243" s="1"/>
      <c r="G40243" s="1"/>
      <c r="H40243" s="1"/>
    </row>
    <row r="40244">
      <c r="A40244" s="1"/>
      <c r="B40244" s="1"/>
      <c r="C40244" s="1"/>
      <c r="D40244" s="8"/>
      <c r="E40244" s="1"/>
      <c r="F40244" s="1"/>
      <c r="G40244" s="1"/>
      <c r="H40244" s="1"/>
    </row>
    <row r="40245">
      <c r="A40245" s="1"/>
      <c r="B40245" s="1"/>
      <c r="C40245" s="1"/>
      <c r="D40245" s="8"/>
      <c r="E40245" s="1"/>
      <c r="F40245" s="1"/>
      <c r="G40245" s="1"/>
      <c r="H40245" s="1"/>
    </row>
    <row r="40246">
      <c r="A40246" s="1"/>
      <c r="B40246" s="1"/>
      <c r="C40246" s="1"/>
      <c r="D40246" s="8"/>
      <c r="E40246" s="1"/>
      <c r="F40246" s="1"/>
      <c r="G40246" s="1"/>
      <c r="H40246" s="1"/>
    </row>
    <row r="40247">
      <c r="A40247" s="1"/>
      <c r="B40247" s="1"/>
      <c r="C40247" s="1"/>
      <c r="D40247" s="8"/>
      <c r="E40247" s="1"/>
      <c r="F40247" s="1"/>
      <c r="G40247" s="1"/>
      <c r="H40247" s="1"/>
    </row>
    <row r="40248">
      <c r="A40248" s="1"/>
      <c r="B40248" s="1"/>
      <c r="C40248" s="1"/>
      <c r="D40248" s="8"/>
      <c r="E40248" s="1"/>
      <c r="F40248" s="1"/>
      <c r="G40248" s="1"/>
      <c r="H40248" s="1"/>
    </row>
    <row r="40249">
      <c r="A40249" s="1"/>
      <c r="B40249" s="1"/>
      <c r="C40249" s="1"/>
      <c r="D40249" s="8"/>
      <c r="E40249" s="1"/>
      <c r="F40249" s="1"/>
      <c r="G40249" s="1"/>
      <c r="H40249" s="1"/>
    </row>
    <row r="40250">
      <c r="A40250" s="1"/>
      <c r="B40250" s="1"/>
      <c r="C40250" s="1"/>
      <c r="D40250" s="8"/>
      <c r="E40250" s="1"/>
      <c r="F40250" s="1"/>
      <c r="G40250" s="1"/>
      <c r="H40250" s="1"/>
    </row>
    <row r="40251">
      <c r="A40251" s="1"/>
      <c r="B40251" s="1"/>
      <c r="C40251" s="1"/>
      <c r="D40251" s="8"/>
      <c r="E40251" s="1"/>
      <c r="F40251" s="1"/>
      <c r="G40251" s="1"/>
      <c r="H40251" s="1"/>
    </row>
    <row r="40252">
      <c r="A40252" s="1"/>
      <c r="B40252" s="1"/>
      <c r="C40252" s="1"/>
      <c r="D40252" s="8"/>
      <c r="E40252" s="1"/>
      <c r="F40252" s="1"/>
      <c r="G40252" s="1"/>
      <c r="H40252" s="1"/>
    </row>
    <row r="40253">
      <c r="A40253" s="1"/>
      <c r="B40253" s="1"/>
      <c r="C40253" s="1"/>
      <c r="D40253" s="8"/>
      <c r="E40253" s="1"/>
      <c r="F40253" s="1"/>
      <c r="G40253" s="1"/>
      <c r="H40253" s="1"/>
    </row>
    <row r="40254">
      <c r="A40254" s="1"/>
      <c r="B40254" s="1"/>
      <c r="C40254" s="1"/>
      <c r="D40254" s="8"/>
      <c r="E40254" s="1"/>
      <c r="F40254" s="1"/>
      <c r="G40254" s="1"/>
      <c r="H40254" s="1"/>
    </row>
    <row r="40255">
      <c r="A40255" s="1"/>
      <c r="B40255" s="1"/>
      <c r="C40255" s="1"/>
      <c r="D40255" s="8"/>
      <c r="E40255" s="1"/>
      <c r="F40255" s="1"/>
      <c r="G40255" s="1"/>
      <c r="H40255" s="1"/>
    </row>
    <row r="40256">
      <c r="A40256" s="1"/>
      <c r="B40256" s="1"/>
      <c r="C40256" s="1"/>
      <c r="D40256" s="8"/>
      <c r="E40256" s="1"/>
      <c r="F40256" s="1"/>
      <c r="G40256" s="1"/>
      <c r="H40256" s="1"/>
    </row>
    <row r="40257">
      <c r="A40257" s="1"/>
      <c r="B40257" s="1"/>
      <c r="C40257" s="1"/>
      <c r="D40257" s="8"/>
      <c r="E40257" s="1"/>
      <c r="F40257" s="1"/>
      <c r="G40257" s="1"/>
      <c r="H40257" s="1"/>
    </row>
    <row r="40258">
      <c r="A40258" s="1"/>
      <c r="B40258" s="1"/>
      <c r="C40258" s="1"/>
      <c r="D40258" s="8"/>
      <c r="E40258" s="1"/>
      <c r="F40258" s="1"/>
      <c r="G40258" s="1"/>
      <c r="H40258" s="1"/>
    </row>
    <row r="40259">
      <c r="A40259" s="1"/>
      <c r="B40259" s="1"/>
      <c r="C40259" s="1"/>
      <c r="D40259" s="8"/>
      <c r="E40259" s="1"/>
      <c r="F40259" s="1"/>
      <c r="G40259" s="1"/>
      <c r="H40259" s="1"/>
    </row>
    <row r="40260">
      <c r="A40260" s="1"/>
      <c r="B40260" s="1"/>
      <c r="C40260" s="1"/>
      <c r="D40260" s="8"/>
      <c r="E40260" s="1"/>
      <c r="F40260" s="1"/>
      <c r="G40260" s="1"/>
      <c r="H40260" s="1"/>
    </row>
    <row r="40261">
      <c r="A40261" s="1"/>
      <c r="B40261" s="1"/>
      <c r="C40261" s="1"/>
      <c r="D40261" s="8"/>
      <c r="E40261" s="1"/>
      <c r="F40261" s="1"/>
      <c r="G40261" s="1"/>
      <c r="H40261" s="1"/>
    </row>
    <row r="40262">
      <c r="A40262" s="1"/>
      <c r="B40262" s="1"/>
      <c r="C40262" s="1"/>
      <c r="D40262" s="8"/>
      <c r="E40262" s="1"/>
      <c r="F40262" s="1"/>
      <c r="G40262" s="1"/>
      <c r="H40262" s="1"/>
    </row>
    <row r="40263">
      <c r="A40263" s="1"/>
      <c r="B40263" s="1"/>
      <c r="C40263" s="1"/>
      <c r="D40263" s="8"/>
      <c r="E40263" s="1"/>
      <c r="F40263" s="1"/>
      <c r="G40263" s="1"/>
      <c r="H40263" s="1"/>
    </row>
    <row r="40264">
      <c r="A40264" s="1"/>
      <c r="B40264" s="1"/>
      <c r="C40264" s="1"/>
      <c r="D40264" s="8"/>
      <c r="E40264" s="1"/>
      <c r="F40264" s="1"/>
      <c r="G40264" s="1"/>
      <c r="H40264" s="1"/>
    </row>
    <row r="40265">
      <c r="A40265" s="1"/>
      <c r="B40265" s="1"/>
      <c r="C40265" s="1"/>
      <c r="D40265" s="8"/>
      <c r="E40265" s="1"/>
      <c r="F40265" s="1"/>
      <c r="G40265" s="1"/>
      <c r="H40265" s="1"/>
    </row>
    <row r="40266">
      <c r="A40266" s="1"/>
      <c r="B40266" s="1"/>
      <c r="C40266" s="1"/>
      <c r="D40266" s="8"/>
      <c r="E40266" s="1"/>
      <c r="F40266" s="1"/>
      <c r="G40266" s="1"/>
      <c r="H40266" s="1"/>
    </row>
    <row r="40267">
      <c r="A40267" s="1"/>
      <c r="B40267" s="1"/>
      <c r="C40267" s="1"/>
      <c r="D40267" s="8"/>
      <c r="E40267" s="1"/>
      <c r="F40267" s="1"/>
      <c r="G40267" s="1"/>
      <c r="H40267" s="1"/>
    </row>
    <row r="40268">
      <c r="A40268" s="1"/>
      <c r="B40268" s="1"/>
      <c r="C40268" s="1"/>
      <c r="D40268" s="8"/>
      <c r="E40268" s="1"/>
      <c r="F40268" s="1"/>
      <c r="G40268" s="1"/>
      <c r="H40268" s="1"/>
    </row>
    <row r="40269">
      <c r="A40269" s="1"/>
      <c r="B40269" s="1"/>
      <c r="C40269" s="1"/>
      <c r="D40269" s="8"/>
      <c r="E40269" s="1"/>
      <c r="F40269" s="1"/>
      <c r="G40269" s="1"/>
      <c r="H40269" s="1"/>
    </row>
    <row r="40270">
      <c r="A40270" s="1"/>
      <c r="B40270" s="1"/>
      <c r="C40270" s="1"/>
      <c r="D40270" s="8"/>
      <c r="E40270" s="1"/>
      <c r="F40270" s="1"/>
      <c r="G40270" s="1"/>
      <c r="H40270" s="1"/>
    </row>
    <row r="40271">
      <c r="A40271" s="1"/>
      <c r="B40271" s="1"/>
      <c r="C40271" s="1"/>
      <c r="D40271" s="8"/>
      <c r="E40271" s="1"/>
      <c r="F40271" s="1"/>
      <c r="G40271" s="1"/>
      <c r="H40271" s="1"/>
    </row>
    <row r="40272">
      <c r="A40272" s="1"/>
      <c r="B40272" s="1"/>
      <c r="C40272" s="1"/>
      <c r="D40272" s="8"/>
      <c r="E40272" s="1"/>
      <c r="F40272" s="1"/>
      <c r="G40272" s="1"/>
      <c r="H40272" s="1"/>
    </row>
    <row r="40273">
      <c r="A40273" s="1"/>
      <c r="B40273" s="1"/>
      <c r="C40273" s="1"/>
      <c r="D40273" s="8"/>
      <c r="E40273" s="1"/>
      <c r="F40273" s="1"/>
      <c r="G40273" s="1"/>
      <c r="H40273" s="1"/>
    </row>
    <row r="40274">
      <c r="A40274" s="1"/>
      <c r="B40274" s="1"/>
      <c r="C40274" s="1"/>
      <c r="D40274" s="8"/>
      <c r="E40274" s="1"/>
      <c r="F40274" s="1"/>
      <c r="G40274" s="1"/>
      <c r="H40274" s="1"/>
    </row>
    <row r="40275">
      <c r="A40275" s="1"/>
      <c r="B40275" s="1"/>
      <c r="C40275" s="1"/>
      <c r="D40275" s="8"/>
      <c r="E40275" s="1"/>
      <c r="F40275" s="1"/>
      <c r="G40275" s="1"/>
      <c r="H40275" s="1"/>
    </row>
    <row r="40276">
      <c r="A40276" s="1"/>
      <c r="B40276" s="1"/>
      <c r="C40276" s="1"/>
      <c r="D40276" s="8"/>
      <c r="E40276" s="1"/>
      <c r="F40276" s="1"/>
      <c r="G40276" s="1"/>
      <c r="H40276" s="1"/>
    </row>
    <row r="40277">
      <c r="A40277" s="1"/>
      <c r="B40277" s="1"/>
      <c r="C40277" s="1"/>
      <c r="D40277" s="8"/>
      <c r="E40277" s="1"/>
      <c r="F40277" s="1"/>
      <c r="G40277" s="1"/>
      <c r="H40277" s="1"/>
    </row>
    <row r="40278">
      <c r="A40278" s="1"/>
      <c r="B40278" s="1"/>
      <c r="C40278" s="1"/>
      <c r="D40278" s="8"/>
      <c r="E40278" s="1"/>
      <c r="F40278" s="1"/>
      <c r="G40278" s="1"/>
      <c r="H40278" s="1"/>
    </row>
    <row r="40279">
      <c r="A40279" s="1"/>
      <c r="B40279" s="1"/>
      <c r="C40279" s="1"/>
      <c r="D40279" s="8"/>
      <c r="E40279" s="1"/>
      <c r="F40279" s="1"/>
      <c r="G40279" s="1"/>
      <c r="H40279" s="1"/>
    </row>
    <row r="40280">
      <c r="A40280" s="1"/>
      <c r="B40280" s="1"/>
      <c r="C40280" s="1"/>
      <c r="D40280" s="8"/>
      <c r="E40280" s="1"/>
      <c r="F40280" s="1"/>
      <c r="G40280" s="1"/>
      <c r="H40280" s="1"/>
    </row>
    <row r="40281">
      <c r="A40281" s="1"/>
      <c r="B40281" s="1"/>
      <c r="C40281" s="1"/>
      <c r="D40281" s="8"/>
      <c r="E40281" s="1"/>
      <c r="F40281" s="1"/>
      <c r="G40281" s="1"/>
      <c r="H40281" s="1"/>
    </row>
    <row r="40282">
      <c r="A40282" s="1"/>
      <c r="B40282" s="1"/>
      <c r="C40282" s="1"/>
      <c r="D40282" s="8"/>
      <c r="E40282" s="1"/>
      <c r="F40282" s="1"/>
      <c r="G40282" s="1"/>
      <c r="H40282" s="1"/>
    </row>
    <row r="40283">
      <c r="A40283" s="1"/>
      <c r="B40283" s="1"/>
      <c r="C40283" s="1"/>
      <c r="D40283" s="8"/>
      <c r="E40283" s="1"/>
      <c r="F40283" s="1"/>
      <c r="G40283" s="1"/>
      <c r="H40283" s="1"/>
    </row>
    <row r="40284">
      <c r="A40284" s="1"/>
      <c r="B40284" s="1"/>
      <c r="C40284" s="1"/>
      <c r="D40284" s="8"/>
      <c r="E40284" s="1"/>
      <c r="F40284" s="1"/>
      <c r="G40284" s="1"/>
      <c r="H40284" s="1"/>
    </row>
    <row r="40285">
      <c r="A40285" s="1"/>
      <c r="B40285" s="1"/>
      <c r="C40285" s="1"/>
      <c r="D40285" s="8"/>
      <c r="E40285" s="1"/>
      <c r="F40285" s="1"/>
      <c r="G40285" s="1"/>
      <c r="H40285" s="1"/>
    </row>
    <row r="40286">
      <c r="A40286" s="1"/>
      <c r="B40286" s="1"/>
      <c r="C40286" s="1"/>
      <c r="D40286" s="8"/>
      <c r="E40286" s="1"/>
      <c r="F40286" s="1"/>
      <c r="G40286" s="1"/>
      <c r="H40286" s="1"/>
    </row>
    <row r="40287">
      <c r="A40287" s="1"/>
      <c r="B40287" s="1"/>
      <c r="C40287" s="1"/>
      <c r="D40287" s="8"/>
      <c r="E40287" s="1"/>
      <c r="F40287" s="1"/>
      <c r="G40287" s="1"/>
      <c r="H40287" s="1"/>
    </row>
    <row r="40288">
      <c r="A40288" s="1"/>
      <c r="B40288" s="1"/>
      <c r="C40288" s="1"/>
      <c r="D40288" s="8"/>
      <c r="E40288" s="1"/>
      <c r="F40288" s="1"/>
      <c r="G40288" s="1"/>
      <c r="H40288" s="1"/>
    </row>
    <row r="40289">
      <c r="A40289" s="1"/>
      <c r="B40289" s="1"/>
      <c r="C40289" s="1"/>
      <c r="D40289" s="8"/>
      <c r="E40289" s="1"/>
      <c r="F40289" s="1"/>
      <c r="G40289" s="1"/>
      <c r="H40289" s="1"/>
    </row>
    <row r="40290">
      <c r="A40290" s="1"/>
      <c r="B40290" s="1"/>
      <c r="C40290" s="1"/>
      <c r="D40290" s="8"/>
      <c r="E40290" s="1"/>
      <c r="F40290" s="1"/>
      <c r="G40290" s="1"/>
      <c r="H40290" s="1"/>
    </row>
    <row r="40291">
      <c r="A40291" s="1"/>
      <c r="B40291" s="1"/>
      <c r="C40291" s="1"/>
      <c r="D40291" s="8"/>
      <c r="E40291" s="1"/>
      <c r="F40291" s="1"/>
      <c r="G40291" s="1"/>
      <c r="H40291" s="1"/>
    </row>
    <row r="40292">
      <c r="A40292" s="1"/>
      <c r="B40292" s="1"/>
      <c r="C40292" s="1"/>
      <c r="D40292" s="8"/>
      <c r="E40292" s="1"/>
      <c r="F40292" s="1"/>
      <c r="G40292" s="1"/>
      <c r="H40292" s="1"/>
    </row>
    <row r="40293">
      <c r="A40293" s="1"/>
      <c r="B40293" s="1"/>
      <c r="C40293" s="1"/>
      <c r="D40293" s="8"/>
      <c r="E40293" s="1"/>
      <c r="F40293" s="1"/>
      <c r="G40293" s="1"/>
      <c r="H40293" s="1"/>
    </row>
    <row r="40294">
      <c r="A40294" s="1"/>
      <c r="B40294" s="1"/>
      <c r="C40294" s="1"/>
      <c r="D40294" s="8"/>
      <c r="E40294" s="1"/>
      <c r="F40294" s="1"/>
      <c r="G40294" s="1"/>
      <c r="H40294" s="1"/>
    </row>
    <row r="40295">
      <c r="A40295" s="1"/>
      <c r="B40295" s="1"/>
      <c r="C40295" s="1"/>
      <c r="D40295" s="8"/>
      <c r="E40295" s="1"/>
      <c r="F40295" s="1"/>
      <c r="G40295" s="1"/>
      <c r="H40295" s="1"/>
    </row>
    <row r="40296">
      <c r="A40296" s="1"/>
      <c r="B40296" s="1"/>
      <c r="C40296" s="1"/>
      <c r="D40296" s="8"/>
      <c r="E40296" s="1"/>
      <c r="F40296" s="1"/>
      <c r="G40296" s="1"/>
      <c r="H40296" s="1"/>
    </row>
    <row r="40297">
      <c r="A40297" s="1"/>
      <c r="B40297" s="1"/>
      <c r="C40297" s="1"/>
      <c r="D40297" s="8"/>
      <c r="E40297" s="1"/>
      <c r="F40297" s="1"/>
      <c r="G40297" s="1"/>
      <c r="H40297" s="1"/>
    </row>
    <row r="40298">
      <c r="A40298" s="1"/>
      <c r="B40298" s="1"/>
      <c r="C40298" s="1"/>
      <c r="D40298" s="8"/>
      <c r="E40298" s="1"/>
      <c r="F40298" s="1"/>
      <c r="G40298" s="1"/>
      <c r="H40298" s="1"/>
    </row>
    <row r="40299">
      <c r="A40299" s="1"/>
      <c r="B40299" s="1"/>
      <c r="C40299" s="1"/>
      <c r="D40299" s="8"/>
      <c r="E40299" s="1"/>
      <c r="F40299" s="1"/>
      <c r="G40299" s="1"/>
      <c r="H40299" s="1"/>
    </row>
    <row r="40300">
      <c r="A40300" s="1"/>
      <c r="B40300" s="1"/>
      <c r="C40300" s="1"/>
      <c r="D40300" s="8"/>
      <c r="E40300" s="1"/>
      <c r="F40300" s="1"/>
      <c r="G40300" s="1"/>
      <c r="H40300" s="1"/>
    </row>
    <row r="40301">
      <c r="A40301" s="1"/>
      <c r="B40301" s="1"/>
      <c r="C40301" s="1"/>
      <c r="D40301" s="8"/>
      <c r="E40301" s="1"/>
      <c r="F40301" s="1"/>
      <c r="G40301" s="1"/>
      <c r="H40301" s="1"/>
    </row>
    <row r="40302">
      <c r="A40302" s="1"/>
      <c r="B40302" s="1"/>
      <c r="C40302" s="1"/>
      <c r="D40302" s="8"/>
      <c r="E40302" s="1"/>
      <c r="F40302" s="1"/>
      <c r="G40302" s="1"/>
      <c r="H40302" s="1"/>
    </row>
    <row r="40303">
      <c r="A40303" s="1"/>
      <c r="B40303" s="1"/>
      <c r="C40303" s="1"/>
      <c r="D40303" s="8"/>
      <c r="E40303" s="1"/>
      <c r="F40303" s="1"/>
      <c r="G40303" s="1"/>
      <c r="H40303" s="1"/>
    </row>
    <row r="40304">
      <c r="A40304" s="1"/>
      <c r="B40304" s="1"/>
      <c r="C40304" s="1"/>
      <c r="D40304" s="8"/>
      <c r="E40304" s="1"/>
      <c r="F40304" s="1"/>
      <c r="G40304" s="1"/>
      <c r="H40304" s="1"/>
    </row>
    <row r="40305">
      <c r="A40305" s="1"/>
      <c r="B40305" s="1"/>
      <c r="C40305" s="1"/>
      <c r="D40305" s="8"/>
      <c r="E40305" s="1"/>
      <c r="F40305" s="1"/>
      <c r="G40305" s="1"/>
      <c r="H40305" s="1"/>
    </row>
    <row r="40306">
      <c r="A40306" s="1"/>
      <c r="B40306" s="1"/>
      <c r="C40306" s="1"/>
      <c r="D40306" s="8"/>
      <c r="E40306" s="1"/>
      <c r="F40306" s="1"/>
      <c r="G40306" s="1"/>
      <c r="H40306" s="1"/>
    </row>
    <row r="40307">
      <c r="A40307" s="1"/>
      <c r="B40307" s="1"/>
      <c r="C40307" s="1"/>
      <c r="D40307" s="8"/>
      <c r="E40307" s="1"/>
      <c r="F40307" s="1"/>
      <c r="G40307" s="1"/>
      <c r="H40307" s="1"/>
    </row>
    <row r="40308">
      <c r="A40308" s="1"/>
      <c r="B40308" s="1"/>
      <c r="C40308" s="1"/>
      <c r="D40308" s="8"/>
      <c r="E40308" s="1"/>
      <c r="F40308" s="1"/>
      <c r="G40308" s="1"/>
      <c r="H40308" s="1"/>
    </row>
    <row r="40309">
      <c r="A40309" s="1"/>
      <c r="B40309" s="1"/>
      <c r="C40309" s="1"/>
      <c r="D40309" s="8"/>
      <c r="E40309" s="1"/>
      <c r="F40309" s="1"/>
      <c r="G40309" s="1"/>
      <c r="H40309" s="1"/>
    </row>
    <row r="40310">
      <c r="A40310" s="1"/>
      <c r="B40310" s="1"/>
      <c r="C40310" s="1"/>
      <c r="D40310" s="8"/>
      <c r="E40310" s="1"/>
      <c r="F40310" s="1"/>
      <c r="G40310" s="1"/>
      <c r="H40310" s="1"/>
    </row>
    <row r="40311">
      <c r="A40311" s="1"/>
      <c r="B40311" s="1"/>
      <c r="C40311" s="1"/>
      <c r="D40311" s="8"/>
      <c r="E40311" s="1"/>
      <c r="F40311" s="1"/>
      <c r="G40311" s="1"/>
      <c r="H40311" s="1"/>
    </row>
    <row r="40312">
      <c r="A40312" s="1"/>
      <c r="B40312" s="1"/>
      <c r="C40312" s="1"/>
      <c r="D40312" s="8"/>
      <c r="E40312" s="1"/>
      <c r="F40312" s="1"/>
      <c r="G40312" s="1"/>
      <c r="H40312" s="1"/>
    </row>
    <row r="40313">
      <c r="A40313" s="1"/>
      <c r="B40313" s="1"/>
      <c r="C40313" s="1"/>
      <c r="D40313" s="8"/>
      <c r="E40313" s="1"/>
      <c r="F40313" s="1"/>
      <c r="G40313" s="1"/>
      <c r="H40313" s="1"/>
    </row>
    <row r="40314">
      <c r="A40314" s="1"/>
      <c r="B40314" s="1"/>
      <c r="C40314" s="1"/>
      <c r="D40314" s="8"/>
      <c r="E40314" s="1"/>
      <c r="F40314" s="1"/>
      <c r="G40314" s="1"/>
      <c r="H40314" s="1"/>
    </row>
    <row r="40315">
      <c r="A40315" s="1"/>
      <c r="B40315" s="1"/>
      <c r="C40315" s="1"/>
      <c r="D40315" s="8"/>
      <c r="E40315" s="1"/>
      <c r="F40315" s="1"/>
      <c r="G40315" s="1"/>
      <c r="H40315" s="1"/>
    </row>
    <row r="40316">
      <c r="A40316" s="1"/>
      <c r="B40316" s="1"/>
      <c r="C40316" s="1"/>
      <c r="D40316" s="8"/>
      <c r="E40316" s="1"/>
      <c r="F40316" s="1"/>
      <c r="G40316" s="1"/>
      <c r="H40316" s="1"/>
    </row>
    <row r="40317">
      <c r="A40317" s="1"/>
      <c r="B40317" s="1"/>
      <c r="C40317" s="1"/>
      <c r="D40317" s="8"/>
      <c r="E40317" s="1"/>
      <c r="F40317" s="1"/>
      <c r="G40317" s="1"/>
      <c r="H40317" s="1"/>
    </row>
    <row r="40318">
      <c r="A40318" s="1"/>
      <c r="B40318" s="1"/>
      <c r="C40318" s="1"/>
      <c r="D40318" s="8"/>
      <c r="E40318" s="1"/>
      <c r="F40318" s="1"/>
      <c r="G40318" s="1"/>
      <c r="H40318" s="1"/>
    </row>
    <row r="40319">
      <c r="A40319" s="1"/>
      <c r="B40319" s="1"/>
      <c r="C40319" s="1"/>
      <c r="D40319" s="8"/>
      <c r="E40319" s="1"/>
      <c r="F40319" s="1"/>
      <c r="G40319" s="1"/>
      <c r="H40319" s="1"/>
    </row>
    <row r="40320">
      <c r="A40320" s="1"/>
      <c r="B40320" s="1"/>
      <c r="C40320" s="1"/>
      <c r="D40320" s="8"/>
      <c r="E40320" s="1"/>
      <c r="F40320" s="1"/>
      <c r="G40320" s="1"/>
      <c r="H40320" s="1"/>
    </row>
    <row r="40321">
      <c r="A40321" s="1"/>
      <c r="B40321" s="1"/>
      <c r="C40321" s="1"/>
      <c r="D40321" s="8"/>
      <c r="E40321" s="1"/>
      <c r="F40321" s="1"/>
      <c r="G40321" s="1"/>
      <c r="H40321" s="1"/>
    </row>
    <row r="40322">
      <c r="A40322" s="1"/>
      <c r="B40322" s="1"/>
      <c r="C40322" s="1"/>
      <c r="D40322" s="8"/>
      <c r="E40322" s="1"/>
      <c r="F40322" s="1"/>
      <c r="G40322" s="1"/>
      <c r="H40322" s="1"/>
    </row>
    <row r="40323">
      <c r="A40323" s="1"/>
      <c r="B40323" s="1"/>
      <c r="C40323" s="1"/>
      <c r="D40323" s="8"/>
      <c r="E40323" s="1"/>
      <c r="F40323" s="1"/>
      <c r="G40323" s="1"/>
      <c r="H40323" s="1"/>
    </row>
    <row r="40324">
      <c r="A40324" s="1"/>
      <c r="B40324" s="1"/>
      <c r="C40324" s="1"/>
      <c r="D40324" s="8"/>
      <c r="E40324" s="1"/>
      <c r="F40324" s="1"/>
      <c r="G40324" s="1"/>
      <c r="H40324" s="1"/>
    </row>
    <row r="40325">
      <c r="A40325" s="1"/>
      <c r="B40325" s="1"/>
      <c r="C40325" s="1"/>
      <c r="D40325" s="8"/>
      <c r="E40325" s="1"/>
      <c r="F40325" s="1"/>
      <c r="G40325" s="1"/>
      <c r="H40325" s="1"/>
    </row>
    <row r="40326">
      <c r="A40326" s="1"/>
      <c r="B40326" s="1"/>
      <c r="C40326" s="1"/>
      <c r="D40326" s="8"/>
      <c r="E40326" s="1"/>
      <c r="F40326" s="1"/>
      <c r="G40326" s="1"/>
      <c r="H40326" s="1"/>
    </row>
    <row r="40327">
      <c r="A40327" s="1"/>
      <c r="B40327" s="1"/>
      <c r="C40327" s="1"/>
      <c r="D40327" s="8"/>
      <c r="E40327" s="1"/>
      <c r="F40327" s="1"/>
      <c r="G40327" s="1"/>
      <c r="H40327" s="1"/>
    </row>
    <row r="40328">
      <c r="A40328" s="1"/>
      <c r="B40328" s="1"/>
      <c r="C40328" s="1"/>
      <c r="D40328" s="8"/>
      <c r="E40328" s="1"/>
      <c r="F40328" s="1"/>
      <c r="G40328" s="1"/>
      <c r="H40328" s="1"/>
    </row>
    <row r="40329">
      <c r="A40329" s="1"/>
      <c r="B40329" s="1"/>
      <c r="C40329" s="1"/>
      <c r="D40329" s="8"/>
      <c r="E40329" s="1"/>
      <c r="F40329" s="1"/>
      <c r="G40329" s="1"/>
      <c r="H40329" s="1"/>
    </row>
    <row r="40330">
      <c r="A40330" s="1"/>
      <c r="B40330" s="1"/>
      <c r="C40330" s="1"/>
      <c r="D40330" s="8"/>
      <c r="E40330" s="1"/>
      <c r="F40330" s="1"/>
      <c r="G40330" s="1"/>
      <c r="H40330" s="1"/>
    </row>
    <row r="40331">
      <c r="A40331" s="1"/>
      <c r="B40331" s="1"/>
      <c r="C40331" s="1"/>
      <c r="D40331" s="8"/>
      <c r="E40331" s="1"/>
      <c r="F40331" s="1"/>
      <c r="G40331" s="1"/>
      <c r="H40331" s="1"/>
    </row>
    <row r="40332">
      <c r="A40332" s="1"/>
      <c r="B40332" s="1"/>
      <c r="C40332" s="1"/>
      <c r="D40332" s="8"/>
      <c r="E40332" s="1"/>
      <c r="F40332" s="1"/>
      <c r="G40332" s="1"/>
      <c r="H40332" s="1"/>
    </row>
    <row r="40333">
      <c r="A40333" s="1"/>
      <c r="B40333" s="1"/>
      <c r="C40333" s="1"/>
      <c r="D40333" s="8"/>
      <c r="E40333" s="1"/>
      <c r="F40333" s="1"/>
      <c r="G40333" s="1"/>
      <c r="H40333" s="1"/>
    </row>
    <row r="40334">
      <c r="A40334" s="1"/>
      <c r="B40334" s="1"/>
      <c r="C40334" s="1"/>
      <c r="D40334" s="8"/>
      <c r="E40334" s="1"/>
      <c r="F40334" s="1"/>
      <c r="G40334" s="1"/>
      <c r="H40334" s="1"/>
    </row>
    <row r="40335">
      <c r="A40335" s="1"/>
      <c r="B40335" s="1"/>
      <c r="C40335" s="1"/>
      <c r="D40335" s="8"/>
      <c r="E40335" s="1"/>
      <c r="F40335" s="1"/>
      <c r="G40335" s="1"/>
      <c r="H40335" s="1"/>
    </row>
    <row r="40336">
      <c r="A40336" s="1"/>
      <c r="B40336" s="1"/>
      <c r="C40336" s="1"/>
      <c r="D40336" s="8"/>
      <c r="E40336" s="1"/>
      <c r="F40336" s="1"/>
      <c r="G40336" s="1"/>
      <c r="H40336" s="1"/>
    </row>
    <row r="40337">
      <c r="A40337" s="1"/>
      <c r="B40337" s="1"/>
      <c r="C40337" s="1"/>
      <c r="D40337" s="8"/>
      <c r="E40337" s="1"/>
      <c r="F40337" s="1"/>
      <c r="G40337" s="1"/>
      <c r="H40337" s="1"/>
    </row>
    <row r="40338">
      <c r="A40338" s="1"/>
      <c r="B40338" s="1"/>
      <c r="C40338" s="1"/>
      <c r="D40338" s="8"/>
      <c r="E40338" s="1"/>
      <c r="F40338" s="1"/>
      <c r="G40338" s="1"/>
      <c r="H40338" s="1"/>
    </row>
    <row r="40339">
      <c r="A40339" s="1"/>
      <c r="B40339" s="1"/>
      <c r="C40339" s="1"/>
      <c r="D40339" s="8"/>
      <c r="E40339" s="1"/>
      <c r="F40339" s="1"/>
      <c r="G40339" s="1"/>
      <c r="H40339" s="1"/>
    </row>
    <row r="40340">
      <c r="A40340" s="1"/>
      <c r="B40340" s="1"/>
      <c r="C40340" s="1"/>
      <c r="D40340" s="8"/>
      <c r="E40340" s="1"/>
      <c r="F40340" s="1"/>
      <c r="G40340" s="1"/>
      <c r="H40340" s="1"/>
    </row>
    <row r="40341">
      <c r="A40341" s="1"/>
      <c r="B40341" s="1"/>
      <c r="C40341" s="1"/>
      <c r="D40341" s="8"/>
      <c r="E40341" s="1"/>
      <c r="F40341" s="1"/>
      <c r="G40341" s="1"/>
      <c r="H40341" s="1"/>
    </row>
    <row r="40342">
      <c r="A40342" s="1"/>
      <c r="B40342" s="1"/>
      <c r="C40342" s="1"/>
      <c r="D40342" s="8"/>
      <c r="E40342" s="1"/>
      <c r="F40342" s="1"/>
      <c r="G40342" s="1"/>
      <c r="H40342" s="1"/>
    </row>
    <row r="40343">
      <c r="A40343" s="1"/>
      <c r="B40343" s="1"/>
      <c r="C40343" s="1"/>
      <c r="D40343" s="8"/>
      <c r="E40343" s="1"/>
      <c r="F40343" s="1"/>
      <c r="G40343" s="1"/>
      <c r="H40343" s="1"/>
    </row>
    <row r="40344">
      <c r="A40344" s="1"/>
      <c r="B40344" s="1"/>
      <c r="C40344" s="1"/>
      <c r="D40344" s="8"/>
      <c r="E40344" s="1"/>
      <c r="F40344" s="1"/>
      <c r="G40344" s="1"/>
      <c r="H40344" s="1"/>
    </row>
    <row r="40345">
      <c r="A40345" s="1"/>
      <c r="B40345" s="1"/>
      <c r="C40345" s="1"/>
      <c r="D40345" s="8"/>
      <c r="E40345" s="1"/>
      <c r="F40345" s="1"/>
      <c r="G40345" s="1"/>
      <c r="H40345" s="1"/>
    </row>
    <row r="40346">
      <c r="A40346" s="1"/>
      <c r="B40346" s="1"/>
      <c r="C40346" s="1"/>
      <c r="D40346" s="8"/>
      <c r="E40346" s="1"/>
      <c r="F40346" s="1"/>
      <c r="G40346" s="1"/>
      <c r="H40346" s="1"/>
    </row>
    <row r="40347">
      <c r="A40347" s="1"/>
      <c r="B40347" s="1"/>
      <c r="C40347" s="1"/>
      <c r="D40347" s="8"/>
      <c r="E40347" s="1"/>
      <c r="F40347" s="1"/>
      <c r="G40347" s="1"/>
      <c r="H40347" s="1"/>
    </row>
    <row r="40348">
      <c r="A40348" s="1"/>
      <c r="B40348" s="1"/>
      <c r="C40348" s="1"/>
      <c r="D40348" s="8"/>
      <c r="E40348" s="1"/>
      <c r="F40348" s="1"/>
      <c r="G40348" s="1"/>
      <c r="H40348" s="1"/>
    </row>
    <row r="40349">
      <c r="A40349" s="1"/>
      <c r="B40349" s="1"/>
      <c r="C40349" s="1"/>
      <c r="D40349" s="8"/>
      <c r="E40349" s="1"/>
      <c r="F40349" s="1"/>
      <c r="G40349" s="1"/>
      <c r="H40349" s="1"/>
    </row>
    <row r="40350">
      <c r="A40350" s="1"/>
      <c r="B40350" s="1"/>
      <c r="C40350" s="1"/>
      <c r="D40350" s="8"/>
      <c r="E40350" s="1"/>
      <c r="F40350" s="1"/>
      <c r="G40350" s="1"/>
      <c r="H40350" s="1"/>
    </row>
    <row r="40351">
      <c r="A40351" s="1"/>
      <c r="B40351" s="1"/>
      <c r="C40351" s="1"/>
      <c r="D40351" s="8"/>
      <c r="E40351" s="1"/>
      <c r="F40351" s="1"/>
      <c r="G40351" s="1"/>
      <c r="H40351" s="1"/>
    </row>
    <row r="40352">
      <c r="A40352" s="1"/>
      <c r="B40352" s="1"/>
      <c r="C40352" s="1"/>
      <c r="D40352" s="8"/>
      <c r="E40352" s="1"/>
      <c r="F40352" s="1"/>
      <c r="G40352" s="1"/>
      <c r="H40352" s="1"/>
    </row>
    <row r="40353">
      <c r="A40353" s="1"/>
      <c r="B40353" s="1"/>
      <c r="C40353" s="1"/>
      <c r="D40353" s="8"/>
      <c r="E40353" s="1"/>
      <c r="F40353" s="1"/>
      <c r="G40353" s="1"/>
      <c r="H40353" s="1"/>
    </row>
    <row r="40354">
      <c r="A40354" s="1"/>
      <c r="B40354" s="1"/>
      <c r="C40354" s="1"/>
      <c r="D40354" s="8"/>
      <c r="E40354" s="1"/>
      <c r="F40354" s="1"/>
      <c r="G40354" s="1"/>
      <c r="H40354" s="1"/>
    </row>
    <row r="40355">
      <c r="A40355" s="1"/>
      <c r="B40355" s="1"/>
      <c r="C40355" s="1"/>
      <c r="D40355" s="8"/>
      <c r="E40355" s="1"/>
      <c r="F40355" s="1"/>
      <c r="G40355" s="1"/>
      <c r="H40355" s="1"/>
    </row>
    <row r="40356">
      <c r="A40356" s="1"/>
      <c r="B40356" s="1"/>
      <c r="C40356" s="1"/>
      <c r="D40356" s="8"/>
      <c r="E40356" s="1"/>
      <c r="F40356" s="1"/>
      <c r="G40356" s="1"/>
      <c r="H40356" s="1"/>
    </row>
    <row r="40357">
      <c r="A40357" s="1"/>
      <c r="B40357" s="1"/>
      <c r="C40357" s="1"/>
      <c r="D40357" s="8"/>
      <c r="E40357" s="1"/>
      <c r="F40357" s="1"/>
      <c r="G40357" s="1"/>
      <c r="H40357" s="1"/>
    </row>
    <row r="40358">
      <c r="A40358" s="1"/>
      <c r="B40358" s="1"/>
      <c r="C40358" s="1"/>
      <c r="D40358" s="8"/>
      <c r="E40358" s="1"/>
      <c r="F40358" s="1"/>
      <c r="G40358" s="1"/>
      <c r="H40358" s="1"/>
    </row>
    <row r="40359">
      <c r="A40359" s="1"/>
      <c r="B40359" s="1"/>
      <c r="C40359" s="1"/>
      <c r="D40359" s="8"/>
      <c r="E40359" s="1"/>
      <c r="F40359" s="1"/>
      <c r="G40359" s="1"/>
      <c r="H40359" s="1"/>
    </row>
    <row r="40360">
      <c r="A40360" s="1"/>
      <c r="B40360" s="1"/>
      <c r="C40360" s="1"/>
      <c r="D40360" s="8"/>
      <c r="E40360" s="1"/>
      <c r="F40360" s="1"/>
      <c r="G40360" s="1"/>
      <c r="H40360" s="1"/>
    </row>
    <row r="40361">
      <c r="A40361" s="1"/>
      <c r="B40361" s="1"/>
      <c r="C40361" s="1"/>
      <c r="D40361" s="8"/>
      <c r="E40361" s="1"/>
      <c r="F40361" s="1"/>
      <c r="G40361" s="1"/>
      <c r="H40361" s="1"/>
    </row>
    <row r="40362">
      <c r="A40362" s="1"/>
      <c r="B40362" s="1"/>
      <c r="C40362" s="1"/>
      <c r="D40362" s="8"/>
      <c r="E40362" s="1"/>
      <c r="F40362" s="1"/>
      <c r="G40362" s="1"/>
      <c r="H40362" s="1"/>
    </row>
    <row r="40363">
      <c r="A40363" s="1"/>
      <c r="B40363" s="1"/>
      <c r="C40363" s="1"/>
      <c r="D40363" s="8"/>
      <c r="E40363" s="1"/>
      <c r="F40363" s="1"/>
      <c r="G40363" s="1"/>
      <c r="H40363" s="1"/>
    </row>
    <row r="40364">
      <c r="A40364" s="1"/>
      <c r="B40364" s="1"/>
      <c r="C40364" s="1"/>
      <c r="D40364" s="8"/>
      <c r="E40364" s="1"/>
      <c r="F40364" s="1"/>
      <c r="G40364" s="1"/>
      <c r="H40364" s="1"/>
    </row>
    <row r="40365">
      <c r="A40365" s="1"/>
      <c r="B40365" s="1"/>
      <c r="C40365" s="1"/>
      <c r="D40365" s="8"/>
      <c r="E40365" s="1"/>
      <c r="F40365" s="1"/>
      <c r="G40365" s="1"/>
      <c r="H40365" s="1"/>
    </row>
    <row r="40366">
      <c r="A40366" s="1"/>
      <c r="B40366" s="1"/>
      <c r="C40366" s="1"/>
      <c r="D40366" s="8"/>
      <c r="E40366" s="1"/>
      <c r="F40366" s="1"/>
      <c r="G40366" s="1"/>
      <c r="H40366" s="1"/>
    </row>
    <row r="40367">
      <c r="A40367" s="1"/>
      <c r="B40367" s="1"/>
      <c r="C40367" s="1"/>
      <c r="D40367" s="8"/>
      <c r="E40367" s="1"/>
      <c r="F40367" s="1"/>
      <c r="G40367" s="1"/>
      <c r="H40367" s="1"/>
    </row>
    <row r="40368">
      <c r="A40368" s="1"/>
      <c r="B40368" s="1"/>
      <c r="C40368" s="1"/>
      <c r="D40368" s="8"/>
      <c r="E40368" s="1"/>
      <c r="F40368" s="1"/>
      <c r="G40368" s="1"/>
      <c r="H40368" s="1"/>
    </row>
    <row r="40369">
      <c r="A40369" s="1"/>
      <c r="B40369" s="1"/>
      <c r="C40369" s="1"/>
      <c r="D40369" s="8"/>
      <c r="E40369" s="1"/>
      <c r="F40369" s="1"/>
      <c r="G40369" s="1"/>
      <c r="H40369" s="1"/>
    </row>
    <row r="40370">
      <c r="A40370" s="1"/>
      <c r="B40370" s="1"/>
      <c r="C40370" s="1"/>
      <c r="D40370" s="8"/>
      <c r="E40370" s="1"/>
      <c r="F40370" s="1"/>
      <c r="G40370" s="1"/>
      <c r="H40370" s="1"/>
    </row>
    <row r="40371">
      <c r="A40371" s="1"/>
      <c r="B40371" s="1"/>
      <c r="C40371" s="1"/>
      <c r="D40371" s="8"/>
      <c r="E40371" s="1"/>
      <c r="F40371" s="1"/>
      <c r="G40371" s="1"/>
      <c r="H40371" s="1"/>
    </row>
    <row r="40372">
      <c r="A40372" s="1"/>
      <c r="B40372" s="1"/>
      <c r="C40372" s="1"/>
      <c r="D40372" s="8"/>
      <c r="E40372" s="1"/>
      <c r="F40372" s="1"/>
      <c r="G40372" s="1"/>
      <c r="H40372" s="1"/>
    </row>
    <row r="40373">
      <c r="A40373" s="1"/>
      <c r="B40373" s="1"/>
      <c r="C40373" s="1"/>
      <c r="D40373" s="8"/>
      <c r="E40373" s="1"/>
      <c r="F40373" s="1"/>
      <c r="G40373" s="1"/>
      <c r="H40373" s="1"/>
    </row>
    <row r="40374">
      <c r="A40374" s="1"/>
      <c r="B40374" s="1"/>
      <c r="C40374" s="1"/>
      <c r="D40374" s="8"/>
      <c r="E40374" s="1"/>
      <c r="F40374" s="1"/>
      <c r="G40374" s="1"/>
      <c r="H40374" s="1"/>
    </row>
    <row r="40375">
      <c r="A40375" s="1"/>
      <c r="B40375" s="1"/>
      <c r="C40375" s="1"/>
      <c r="D40375" s="8"/>
      <c r="E40375" s="1"/>
      <c r="F40375" s="1"/>
      <c r="G40375" s="1"/>
      <c r="H40375" s="1"/>
    </row>
    <row r="40376">
      <c r="A40376" s="1"/>
      <c r="B40376" s="1"/>
      <c r="C40376" s="1"/>
      <c r="D40376" s="8"/>
      <c r="E40376" s="1"/>
      <c r="F40376" s="1"/>
      <c r="G40376" s="1"/>
      <c r="H40376" s="1"/>
    </row>
    <row r="40377">
      <c r="A40377" s="1"/>
      <c r="B40377" s="1"/>
      <c r="C40377" s="1"/>
      <c r="D40377" s="8"/>
      <c r="E40377" s="1"/>
      <c r="F40377" s="1"/>
      <c r="G40377" s="1"/>
      <c r="H40377" s="1"/>
    </row>
    <row r="40378">
      <c r="A40378" s="1"/>
      <c r="B40378" s="1"/>
      <c r="C40378" s="1"/>
      <c r="D40378" s="8"/>
      <c r="E40378" s="1"/>
      <c r="F40378" s="1"/>
      <c r="G40378" s="1"/>
      <c r="H40378" s="1"/>
    </row>
    <row r="40379">
      <c r="A40379" s="1"/>
      <c r="B40379" s="1"/>
      <c r="C40379" s="1"/>
      <c r="D40379" s="8"/>
      <c r="E40379" s="1"/>
      <c r="F40379" s="1"/>
      <c r="G40379" s="1"/>
      <c r="H40379" s="1"/>
    </row>
    <row r="40380">
      <c r="A40380" s="1"/>
      <c r="B40380" s="1"/>
      <c r="C40380" s="1"/>
      <c r="D40380" s="8"/>
      <c r="E40380" s="1"/>
      <c r="F40380" s="1"/>
      <c r="G40380" s="1"/>
      <c r="H40380" s="1"/>
    </row>
    <row r="40381">
      <c r="A40381" s="1"/>
      <c r="B40381" s="1"/>
      <c r="C40381" s="1"/>
      <c r="D40381" s="8"/>
      <c r="E40381" s="1"/>
      <c r="F40381" s="1"/>
      <c r="G40381" s="1"/>
      <c r="H40381" s="1"/>
    </row>
    <row r="40382">
      <c r="A40382" s="1"/>
      <c r="B40382" s="1"/>
      <c r="C40382" s="1"/>
      <c r="D40382" s="8"/>
      <c r="E40382" s="1"/>
      <c r="F40382" s="1"/>
      <c r="G40382" s="1"/>
      <c r="H40382" s="1"/>
    </row>
    <row r="40383">
      <c r="A40383" s="1"/>
      <c r="B40383" s="1"/>
      <c r="C40383" s="1"/>
      <c r="D40383" s="8"/>
      <c r="E40383" s="1"/>
      <c r="F40383" s="1"/>
      <c r="G40383" s="1"/>
      <c r="H40383" s="1"/>
    </row>
    <row r="40384">
      <c r="A40384" s="1"/>
      <c r="B40384" s="1"/>
      <c r="C40384" s="1"/>
      <c r="D40384" s="8"/>
      <c r="E40384" s="1"/>
      <c r="F40384" s="1"/>
      <c r="G40384" s="1"/>
      <c r="H40384" s="1"/>
    </row>
    <row r="40385">
      <c r="A40385" s="1"/>
      <c r="B40385" s="1"/>
      <c r="C40385" s="1"/>
      <c r="D40385" s="8"/>
      <c r="E40385" s="1"/>
      <c r="F40385" s="1"/>
      <c r="G40385" s="1"/>
      <c r="H40385" s="1"/>
    </row>
    <row r="40386">
      <c r="A40386" s="1"/>
      <c r="B40386" s="1"/>
      <c r="C40386" s="1"/>
      <c r="D40386" s="8"/>
      <c r="E40386" s="1"/>
      <c r="F40386" s="1"/>
      <c r="G40386" s="1"/>
      <c r="H40386" s="1"/>
    </row>
    <row r="40387">
      <c r="A40387" s="1"/>
      <c r="B40387" s="1"/>
      <c r="C40387" s="1"/>
      <c r="D40387" s="8"/>
      <c r="E40387" s="1"/>
      <c r="F40387" s="1"/>
      <c r="G40387" s="1"/>
      <c r="H40387" s="1"/>
    </row>
    <row r="40388">
      <c r="A40388" s="1"/>
      <c r="B40388" s="1"/>
      <c r="C40388" s="1"/>
      <c r="D40388" s="8"/>
      <c r="E40388" s="1"/>
      <c r="F40388" s="1"/>
      <c r="G40388" s="1"/>
      <c r="H40388" s="1"/>
    </row>
    <row r="40389">
      <c r="A40389" s="1"/>
      <c r="B40389" s="1"/>
      <c r="C40389" s="1"/>
      <c r="D40389" s="8"/>
      <c r="E40389" s="1"/>
      <c r="F40389" s="1"/>
      <c r="G40389" s="1"/>
      <c r="H40389" s="1"/>
    </row>
    <row r="40390">
      <c r="A40390" s="1"/>
      <c r="B40390" s="1"/>
      <c r="C40390" s="1"/>
      <c r="D40390" s="8"/>
      <c r="E40390" s="1"/>
      <c r="F40390" s="1"/>
      <c r="G40390" s="1"/>
      <c r="H40390" s="1"/>
    </row>
    <row r="40391">
      <c r="A40391" s="1"/>
      <c r="B40391" s="1"/>
      <c r="C40391" s="1"/>
      <c r="D40391" s="8"/>
      <c r="E40391" s="1"/>
      <c r="F40391" s="1"/>
      <c r="G40391" s="1"/>
      <c r="H40391" s="1"/>
    </row>
    <row r="40392">
      <c r="A40392" s="1"/>
      <c r="B40392" s="1"/>
      <c r="C40392" s="1"/>
      <c r="D40392" s="8"/>
      <c r="E40392" s="1"/>
      <c r="F40392" s="1"/>
      <c r="G40392" s="1"/>
      <c r="H40392" s="1"/>
    </row>
    <row r="40393">
      <c r="A40393" s="1"/>
      <c r="B40393" s="1"/>
      <c r="C40393" s="1"/>
      <c r="D40393" s="8"/>
      <c r="E40393" s="1"/>
      <c r="F40393" s="1"/>
      <c r="G40393" s="1"/>
      <c r="H40393" s="1"/>
    </row>
    <row r="40394">
      <c r="A40394" s="1"/>
      <c r="B40394" s="1"/>
      <c r="C40394" s="1"/>
      <c r="D40394" s="8"/>
      <c r="E40394" s="1"/>
      <c r="F40394" s="1"/>
      <c r="G40394" s="1"/>
      <c r="H40394" s="1"/>
    </row>
    <row r="40395">
      <c r="A40395" s="1"/>
      <c r="B40395" s="1"/>
      <c r="C40395" s="1"/>
      <c r="D40395" s="8"/>
      <c r="E40395" s="1"/>
      <c r="F40395" s="1"/>
      <c r="G40395" s="1"/>
      <c r="H40395" s="1"/>
    </row>
    <row r="40396">
      <c r="A40396" s="1"/>
      <c r="B40396" s="1"/>
      <c r="C40396" s="1"/>
      <c r="D40396" s="8"/>
      <c r="E40396" s="1"/>
      <c r="F40396" s="1"/>
      <c r="G40396" s="1"/>
      <c r="H40396" s="1"/>
    </row>
    <row r="40397">
      <c r="A40397" s="1"/>
      <c r="B40397" s="1"/>
      <c r="C40397" s="1"/>
      <c r="D40397" s="8"/>
      <c r="E40397" s="1"/>
      <c r="F40397" s="1"/>
      <c r="G40397" s="1"/>
      <c r="H40397" s="1"/>
    </row>
    <row r="40398">
      <c r="A40398" s="1"/>
      <c r="B40398" s="1"/>
      <c r="C40398" s="1"/>
      <c r="D40398" s="8"/>
      <c r="E40398" s="1"/>
      <c r="F40398" s="1"/>
      <c r="G40398" s="1"/>
      <c r="H40398" s="1"/>
    </row>
    <row r="40399">
      <c r="A40399" s="1"/>
      <c r="B40399" s="1"/>
      <c r="C40399" s="1"/>
      <c r="D40399" s="8"/>
      <c r="E40399" s="1"/>
      <c r="F40399" s="1"/>
      <c r="G40399" s="1"/>
      <c r="H40399" s="1"/>
    </row>
    <row r="40400">
      <c r="A40400" s="1"/>
      <c r="B40400" s="1"/>
      <c r="C40400" s="1"/>
      <c r="D40400" s="8"/>
      <c r="E40400" s="1"/>
      <c r="F40400" s="1"/>
      <c r="G40400" s="1"/>
      <c r="H40400" s="1"/>
    </row>
    <row r="40401">
      <c r="A40401" s="1"/>
      <c r="B40401" s="1"/>
      <c r="C40401" s="1"/>
      <c r="D40401" s="8"/>
      <c r="E40401" s="1"/>
      <c r="F40401" s="1"/>
      <c r="G40401" s="1"/>
      <c r="H40401" s="1"/>
    </row>
    <row r="40402">
      <c r="A40402" s="1"/>
      <c r="B40402" s="1"/>
      <c r="C40402" s="1"/>
      <c r="D40402" s="8"/>
      <c r="E40402" s="1"/>
      <c r="F40402" s="1"/>
      <c r="G40402" s="1"/>
      <c r="H40402" s="1"/>
    </row>
    <row r="40403">
      <c r="A40403" s="1"/>
      <c r="B40403" s="1"/>
      <c r="C40403" s="1"/>
      <c r="D40403" s="8"/>
      <c r="E40403" s="1"/>
      <c r="F40403" s="1"/>
      <c r="G40403" s="1"/>
      <c r="H40403" s="1"/>
    </row>
    <row r="40404">
      <c r="A40404" s="1"/>
      <c r="B40404" s="1"/>
      <c r="C40404" s="1"/>
      <c r="D40404" s="8"/>
      <c r="E40404" s="1"/>
      <c r="F40404" s="1"/>
      <c r="G40404" s="1"/>
      <c r="H40404" s="1"/>
    </row>
    <row r="40405">
      <c r="A40405" s="1"/>
      <c r="B40405" s="1"/>
      <c r="C40405" s="1"/>
      <c r="D40405" s="8"/>
      <c r="E40405" s="1"/>
      <c r="F40405" s="1"/>
      <c r="G40405" s="1"/>
      <c r="H40405" s="1"/>
    </row>
    <row r="40406">
      <c r="A40406" s="1"/>
      <c r="B40406" s="1"/>
      <c r="C40406" s="1"/>
      <c r="D40406" s="8"/>
      <c r="E40406" s="1"/>
      <c r="F40406" s="1"/>
      <c r="G40406" s="1"/>
      <c r="H40406" s="1"/>
    </row>
    <row r="40407">
      <c r="A40407" s="1"/>
      <c r="B40407" s="1"/>
      <c r="C40407" s="1"/>
      <c r="D40407" s="8"/>
      <c r="E40407" s="1"/>
      <c r="F40407" s="1"/>
      <c r="G40407" s="1"/>
      <c r="H40407" s="1"/>
    </row>
    <row r="40408">
      <c r="A40408" s="1"/>
      <c r="B40408" s="1"/>
      <c r="C40408" s="1"/>
      <c r="D40408" s="8"/>
      <c r="E40408" s="1"/>
      <c r="F40408" s="1"/>
      <c r="G40408" s="1"/>
      <c r="H40408" s="1"/>
    </row>
    <row r="40409">
      <c r="A40409" s="1"/>
      <c r="B40409" s="1"/>
      <c r="C40409" s="1"/>
      <c r="D40409" s="8"/>
      <c r="E40409" s="1"/>
      <c r="F40409" s="1"/>
      <c r="G40409" s="1"/>
      <c r="H40409" s="1"/>
    </row>
    <row r="40410">
      <c r="A40410" s="1"/>
      <c r="B40410" s="1"/>
      <c r="C40410" s="1"/>
      <c r="D40410" s="8"/>
      <c r="E40410" s="1"/>
      <c r="F40410" s="1"/>
      <c r="G40410" s="1"/>
      <c r="H40410" s="1"/>
    </row>
    <row r="40411">
      <c r="A40411" s="1"/>
      <c r="B40411" s="1"/>
      <c r="C40411" s="1"/>
      <c r="D40411" s="8"/>
      <c r="E40411" s="1"/>
      <c r="F40411" s="1"/>
      <c r="G40411" s="1"/>
      <c r="H40411" s="1"/>
    </row>
    <row r="40412">
      <c r="A40412" s="1"/>
      <c r="B40412" s="1"/>
      <c r="C40412" s="1"/>
      <c r="D40412" s="8"/>
      <c r="E40412" s="1"/>
      <c r="F40412" s="1"/>
      <c r="G40412" s="1"/>
      <c r="H40412" s="1"/>
    </row>
    <row r="40413">
      <c r="A40413" s="1"/>
      <c r="B40413" s="1"/>
      <c r="C40413" s="1"/>
      <c r="D40413" s="8"/>
      <c r="E40413" s="1"/>
      <c r="F40413" s="1"/>
      <c r="G40413" s="1"/>
      <c r="H40413" s="1"/>
    </row>
    <row r="40414">
      <c r="A40414" s="1"/>
      <c r="B40414" s="1"/>
      <c r="C40414" s="1"/>
      <c r="D40414" s="8"/>
      <c r="E40414" s="1"/>
      <c r="F40414" s="1"/>
      <c r="G40414" s="1"/>
      <c r="H40414" s="1"/>
    </row>
    <row r="40415">
      <c r="A40415" s="1"/>
      <c r="B40415" s="1"/>
      <c r="C40415" s="1"/>
      <c r="D40415" s="8"/>
      <c r="E40415" s="1"/>
      <c r="F40415" s="1"/>
      <c r="G40415" s="1"/>
      <c r="H40415" s="1"/>
    </row>
    <row r="40416">
      <c r="A40416" s="1"/>
      <c r="B40416" s="1"/>
      <c r="C40416" s="1"/>
      <c r="D40416" s="8"/>
      <c r="E40416" s="1"/>
      <c r="F40416" s="1"/>
      <c r="G40416" s="1"/>
      <c r="H40416" s="1"/>
    </row>
    <row r="40417">
      <c r="A40417" s="1"/>
      <c r="B40417" s="1"/>
      <c r="C40417" s="1"/>
      <c r="D40417" s="8"/>
      <c r="E40417" s="1"/>
      <c r="F40417" s="1"/>
      <c r="G40417" s="1"/>
      <c r="H40417" s="1"/>
    </row>
    <row r="40418">
      <c r="A40418" s="1"/>
      <c r="B40418" s="1"/>
      <c r="C40418" s="1"/>
      <c r="D40418" s="8"/>
      <c r="E40418" s="1"/>
      <c r="F40418" s="1"/>
      <c r="G40418" s="1"/>
      <c r="H40418" s="1"/>
    </row>
    <row r="40419">
      <c r="A40419" s="1"/>
      <c r="B40419" s="1"/>
      <c r="C40419" s="1"/>
      <c r="D40419" s="8"/>
      <c r="E40419" s="1"/>
      <c r="F40419" s="1"/>
      <c r="G40419" s="1"/>
      <c r="H40419" s="1"/>
    </row>
    <row r="40420">
      <c r="A40420" s="1"/>
      <c r="B40420" s="1"/>
      <c r="C40420" s="1"/>
      <c r="D40420" s="8"/>
      <c r="E40420" s="1"/>
      <c r="F40420" s="1"/>
      <c r="G40420" s="1"/>
      <c r="H40420" s="1"/>
    </row>
    <row r="40421">
      <c r="A40421" s="1"/>
      <c r="B40421" s="1"/>
      <c r="C40421" s="1"/>
      <c r="D40421" s="8"/>
      <c r="E40421" s="1"/>
      <c r="F40421" s="1"/>
      <c r="G40421" s="1"/>
      <c r="H40421" s="1"/>
    </row>
    <row r="40422">
      <c r="A40422" s="1"/>
      <c r="B40422" s="1"/>
      <c r="C40422" s="1"/>
      <c r="D40422" s="8"/>
      <c r="E40422" s="1"/>
      <c r="F40422" s="1"/>
      <c r="G40422" s="1"/>
      <c r="H40422" s="1"/>
    </row>
    <row r="40423">
      <c r="A40423" s="1"/>
      <c r="B40423" s="1"/>
      <c r="C40423" s="1"/>
      <c r="D40423" s="8"/>
      <c r="E40423" s="1"/>
      <c r="F40423" s="1"/>
      <c r="G40423" s="1"/>
      <c r="H40423" s="1"/>
    </row>
    <row r="40424">
      <c r="A40424" s="1"/>
      <c r="B40424" s="1"/>
      <c r="C40424" s="1"/>
      <c r="D40424" s="8"/>
      <c r="E40424" s="1"/>
      <c r="F40424" s="1"/>
      <c r="G40424" s="1"/>
      <c r="H40424" s="1"/>
    </row>
    <row r="40425">
      <c r="A40425" s="1"/>
      <c r="B40425" s="1"/>
      <c r="C40425" s="1"/>
      <c r="D40425" s="8"/>
      <c r="E40425" s="1"/>
      <c r="F40425" s="1"/>
      <c r="G40425" s="1"/>
      <c r="H40425" s="1"/>
    </row>
    <row r="40426">
      <c r="A40426" s="1"/>
      <c r="B40426" s="1"/>
      <c r="C40426" s="1"/>
      <c r="D40426" s="8"/>
      <c r="E40426" s="1"/>
      <c r="F40426" s="1"/>
      <c r="G40426" s="1"/>
      <c r="H40426" s="1"/>
    </row>
    <row r="40427">
      <c r="A40427" s="1"/>
      <c r="B40427" s="1"/>
      <c r="C40427" s="1"/>
      <c r="D40427" s="8"/>
      <c r="E40427" s="1"/>
      <c r="F40427" s="1"/>
      <c r="G40427" s="1"/>
      <c r="H40427" s="1"/>
    </row>
    <row r="40428">
      <c r="A40428" s="1"/>
      <c r="B40428" s="1"/>
      <c r="C40428" s="1"/>
      <c r="D40428" s="8"/>
      <c r="E40428" s="1"/>
      <c r="F40428" s="1"/>
      <c r="G40428" s="1"/>
      <c r="H40428" s="1"/>
    </row>
    <row r="40429">
      <c r="A40429" s="1"/>
      <c r="B40429" s="1"/>
      <c r="C40429" s="1"/>
      <c r="D40429" s="8"/>
      <c r="E40429" s="1"/>
      <c r="F40429" s="1"/>
      <c r="G40429" s="1"/>
      <c r="H40429" s="1"/>
    </row>
    <row r="40430">
      <c r="A40430" s="1"/>
      <c r="B40430" s="1"/>
      <c r="C40430" s="1"/>
      <c r="D40430" s="8"/>
      <c r="E40430" s="1"/>
      <c r="F40430" s="1"/>
      <c r="G40430" s="1"/>
      <c r="H40430" s="1"/>
    </row>
    <row r="40431">
      <c r="A40431" s="1"/>
      <c r="B40431" s="1"/>
      <c r="C40431" s="1"/>
      <c r="D40431" s="8"/>
      <c r="E40431" s="1"/>
      <c r="F40431" s="1"/>
      <c r="G40431" s="1"/>
      <c r="H40431" s="1"/>
    </row>
    <row r="40432">
      <c r="A40432" s="1"/>
      <c r="B40432" s="1"/>
      <c r="C40432" s="1"/>
      <c r="D40432" s="8"/>
      <c r="E40432" s="1"/>
      <c r="F40432" s="1"/>
      <c r="G40432" s="1"/>
      <c r="H40432" s="1"/>
    </row>
    <row r="40433">
      <c r="A40433" s="1"/>
      <c r="B40433" s="1"/>
      <c r="C40433" s="1"/>
      <c r="D40433" s="8"/>
      <c r="E40433" s="1"/>
      <c r="F40433" s="1"/>
      <c r="G40433" s="1"/>
      <c r="H40433" s="1"/>
    </row>
    <row r="40434">
      <c r="A40434" s="1"/>
      <c r="B40434" s="1"/>
      <c r="C40434" s="1"/>
      <c r="D40434" s="8"/>
      <c r="E40434" s="1"/>
      <c r="F40434" s="1"/>
      <c r="G40434" s="1"/>
      <c r="H40434" s="1"/>
    </row>
    <row r="40435">
      <c r="A40435" s="1"/>
      <c r="B40435" s="1"/>
      <c r="C40435" s="1"/>
      <c r="D40435" s="8"/>
      <c r="E40435" s="1"/>
      <c r="F40435" s="1"/>
      <c r="G40435" s="1"/>
      <c r="H40435" s="1"/>
    </row>
    <row r="40436">
      <c r="A40436" s="1"/>
      <c r="B40436" s="1"/>
      <c r="C40436" s="1"/>
      <c r="D40436" s="8"/>
      <c r="E40436" s="1"/>
      <c r="F40436" s="1"/>
      <c r="G40436" s="1"/>
      <c r="H40436" s="1"/>
    </row>
    <row r="40437">
      <c r="A40437" s="1"/>
      <c r="B40437" s="1"/>
      <c r="C40437" s="1"/>
      <c r="D40437" s="8"/>
      <c r="E40437" s="1"/>
      <c r="F40437" s="1"/>
      <c r="G40437" s="1"/>
      <c r="H40437" s="1"/>
    </row>
    <row r="40438">
      <c r="A40438" s="1"/>
      <c r="B40438" s="1"/>
      <c r="C40438" s="1"/>
      <c r="D40438" s="8"/>
      <c r="E40438" s="1"/>
      <c r="F40438" s="1"/>
      <c r="G40438" s="1"/>
      <c r="H40438" s="1"/>
    </row>
    <row r="40439">
      <c r="A40439" s="1"/>
      <c r="B40439" s="1"/>
      <c r="C40439" s="1"/>
      <c r="D40439" s="8"/>
      <c r="E40439" s="1"/>
      <c r="F40439" s="1"/>
      <c r="G40439" s="1"/>
      <c r="H40439" s="1"/>
    </row>
    <row r="40440">
      <c r="A40440" s="1"/>
      <c r="B40440" s="1"/>
      <c r="C40440" s="1"/>
      <c r="D40440" s="8"/>
      <c r="E40440" s="1"/>
      <c r="F40440" s="1"/>
      <c r="G40440" s="1"/>
      <c r="H40440" s="1"/>
    </row>
    <row r="40441">
      <c r="A40441" s="1"/>
      <c r="B40441" s="1"/>
      <c r="C40441" s="1"/>
      <c r="D40441" s="8"/>
      <c r="E40441" s="1"/>
      <c r="F40441" s="1"/>
      <c r="G40441" s="1"/>
      <c r="H40441" s="1"/>
    </row>
    <row r="40442">
      <c r="A40442" s="1"/>
      <c r="B40442" s="1"/>
      <c r="C40442" s="1"/>
      <c r="D40442" s="8"/>
      <c r="E40442" s="1"/>
      <c r="F40442" s="1"/>
      <c r="G40442" s="1"/>
      <c r="H40442" s="1"/>
    </row>
    <row r="40443">
      <c r="A40443" s="1"/>
      <c r="B40443" s="1"/>
      <c r="C40443" s="1"/>
      <c r="D40443" s="8"/>
      <c r="E40443" s="1"/>
      <c r="F40443" s="1"/>
      <c r="G40443" s="1"/>
      <c r="H40443" s="1"/>
    </row>
    <row r="40444">
      <c r="A40444" s="1"/>
      <c r="B40444" s="1"/>
      <c r="C40444" s="1"/>
      <c r="D40444" s="8"/>
      <c r="E40444" s="1"/>
      <c r="F40444" s="1"/>
      <c r="G40444" s="1"/>
      <c r="H40444" s="1"/>
    </row>
    <row r="40445">
      <c r="A40445" s="1"/>
      <c r="B40445" s="1"/>
      <c r="C40445" s="1"/>
      <c r="D40445" s="8"/>
      <c r="E40445" s="1"/>
      <c r="F40445" s="1"/>
      <c r="G40445" s="1"/>
      <c r="H40445" s="1"/>
    </row>
    <row r="40446">
      <c r="A40446" s="1"/>
      <c r="B40446" s="1"/>
      <c r="C40446" s="1"/>
      <c r="D40446" s="8"/>
      <c r="E40446" s="1"/>
      <c r="F40446" s="1"/>
      <c r="G40446" s="1"/>
      <c r="H40446" s="1"/>
    </row>
    <row r="40447">
      <c r="A40447" s="1"/>
      <c r="B40447" s="1"/>
      <c r="C40447" s="1"/>
      <c r="D40447" s="8"/>
      <c r="E40447" s="1"/>
      <c r="F40447" s="1"/>
      <c r="G40447" s="1"/>
      <c r="H40447" s="1"/>
    </row>
    <row r="40448">
      <c r="A40448" s="1"/>
      <c r="B40448" s="1"/>
      <c r="C40448" s="1"/>
      <c r="D40448" s="8"/>
      <c r="E40448" s="1"/>
      <c r="F40448" s="1"/>
      <c r="G40448" s="1"/>
      <c r="H40448" s="1"/>
    </row>
    <row r="40449">
      <c r="A40449" s="1"/>
      <c r="B40449" s="1"/>
      <c r="C40449" s="1"/>
      <c r="D40449" s="8"/>
      <c r="E40449" s="1"/>
      <c r="F40449" s="1"/>
      <c r="G40449" s="1"/>
      <c r="H40449" s="1"/>
    </row>
    <row r="40450">
      <c r="A40450" s="1"/>
      <c r="B40450" s="1"/>
      <c r="C40450" s="1"/>
      <c r="D40450" s="8"/>
      <c r="E40450" s="1"/>
      <c r="F40450" s="1"/>
      <c r="G40450" s="1"/>
      <c r="H40450" s="1"/>
    </row>
    <row r="40451">
      <c r="A40451" s="1"/>
      <c r="B40451" s="1"/>
      <c r="C40451" s="1"/>
      <c r="D40451" s="8"/>
      <c r="E40451" s="1"/>
      <c r="F40451" s="1"/>
      <c r="G40451" s="1"/>
      <c r="H40451" s="1"/>
    </row>
    <row r="40452">
      <c r="A40452" s="1"/>
      <c r="B40452" s="1"/>
      <c r="C40452" s="1"/>
      <c r="D40452" s="8"/>
      <c r="E40452" s="1"/>
      <c r="F40452" s="1"/>
      <c r="G40452" s="1"/>
      <c r="H40452" s="1"/>
    </row>
    <row r="40453">
      <c r="A40453" s="1"/>
      <c r="B40453" s="1"/>
      <c r="C40453" s="1"/>
      <c r="D40453" s="8"/>
      <c r="E40453" s="1"/>
      <c r="F40453" s="1"/>
      <c r="G40453" s="1"/>
      <c r="H40453" s="1"/>
    </row>
    <row r="40454">
      <c r="A40454" s="1"/>
      <c r="B40454" s="1"/>
      <c r="C40454" s="1"/>
      <c r="D40454" s="8"/>
      <c r="E40454" s="1"/>
      <c r="F40454" s="1"/>
      <c r="G40454" s="1"/>
      <c r="H40454" s="1"/>
    </row>
    <row r="40455">
      <c r="A40455" s="1"/>
      <c r="B40455" s="1"/>
      <c r="C40455" s="1"/>
      <c r="D40455" s="8"/>
      <c r="E40455" s="1"/>
      <c r="F40455" s="1"/>
      <c r="G40455" s="1"/>
      <c r="H40455" s="1"/>
    </row>
    <row r="40456">
      <c r="A40456" s="1"/>
      <c r="B40456" s="1"/>
      <c r="C40456" s="1"/>
      <c r="D40456" s="8"/>
      <c r="E40456" s="1"/>
      <c r="F40456" s="1"/>
      <c r="G40456" s="1"/>
      <c r="H40456" s="1"/>
    </row>
    <row r="40457">
      <c r="A40457" s="1"/>
      <c r="B40457" s="1"/>
      <c r="C40457" s="1"/>
      <c r="D40457" s="8"/>
      <c r="E40457" s="1"/>
      <c r="F40457" s="1"/>
      <c r="G40457" s="1"/>
      <c r="H40457" s="1"/>
    </row>
    <row r="40458">
      <c r="A40458" s="1"/>
      <c r="B40458" s="1"/>
      <c r="C40458" s="1"/>
      <c r="D40458" s="8"/>
      <c r="E40458" s="1"/>
      <c r="F40458" s="1"/>
      <c r="G40458" s="1"/>
      <c r="H40458" s="1"/>
    </row>
    <row r="40459">
      <c r="A40459" s="1"/>
      <c r="B40459" s="1"/>
      <c r="C40459" s="1"/>
      <c r="D40459" s="8"/>
      <c r="E40459" s="1"/>
      <c r="F40459" s="1"/>
      <c r="G40459" s="1"/>
      <c r="H40459" s="1"/>
    </row>
    <row r="40460">
      <c r="A40460" s="1"/>
      <c r="B40460" s="1"/>
      <c r="C40460" s="1"/>
      <c r="D40460" s="8"/>
      <c r="E40460" s="1"/>
      <c r="F40460" s="1"/>
      <c r="G40460" s="1"/>
      <c r="H40460" s="1"/>
    </row>
    <row r="40461">
      <c r="A40461" s="1"/>
      <c r="B40461" s="1"/>
      <c r="C40461" s="1"/>
      <c r="D40461" s="8"/>
      <c r="E40461" s="1"/>
      <c r="F40461" s="1"/>
      <c r="G40461" s="1"/>
      <c r="H40461" s="1"/>
    </row>
    <row r="40462">
      <c r="A40462" s="1"/>
      <c r="B40462" s="1"/>
      <c r="C40462" s="1"/>
      <c r="D40462" s="8"/>
      <c r="E40462" s="1"/>
      <c r="F40462" s="1"/>
      <c r="G40462" s="1"/>
      <c r="H40462" s="1"/>
    </row>
    <row r="40463">
      <c r="A40463" s="1"/>
      <c r="B40463" s="1"/>
      <c r="C40463" s="1"/>
      <c r="D40463" s="8"/>
      <c r="E40463" s="1"/>
      <c r="F40463" s="1"/>
      <c r="G40463" s="1"/>
      <c r="H40463" s="1"/>
    </row>
    <row r="40464">
      <c r="A40464" s="1"/>
      <c r="B40464" s="1"/>
      <c r="C40464" s="1"/>
      <c r="D40464" s="8"/>
      <c r="E40464" s="1"/>
      <c r="F40464" s="1"/>
      <c r="G40464" s="1"/>
      <c r="H40464" s="1"/>
    </row>
    <row r="40465">
      <c r="A40465" s="1"/>
      <c r="B40465" s="1"/>
      <c r="C40465" s="1"/>
      <c r="D40465" s="8"/>
      <c r="E40465" s="1"/>
      <c r="F40465" s="1"/>
      <c r="G40465" s="1"/>
      <c r="H40465" s="1"/>
    </row>
    <row r="40466">
      <c r="A40466" s="1"/>
      <c r="B40466" s="1"/>
      <c r="C40466" s="1"/>
      <c r="D40466" s="8"/>
      <c r="E40466" s="1"/>
      <c r="F40466" s="1"/>
      <c r="G40466" s="1"/>
      <c r="H40466" s="1"/>
    </row>
    <row r="40467">
      <c r="A40467" s="1"/>
      <c r="B40467" s="1"/>
      <c r="C40467" s="1"/>
      <c r="D40467" s="8"/>
      <c r="E40467" s="1"/>
      <c r="F40467" s="1"/>
      <c r="G40467" s="1"/>
      <c r="H40467" s="1"/>
    </row>
    <row r="40468">
      <c r="A40468" s="1"/>
      <c r="B40468" s="1"/>
      <c r="C40468" s="1"/>
      <c r="D40468" s="8"/>
      <c r="E40468" s="1"/>
      <c r="F40468" s="1"/>
      <c r="G40468" s="1"/>
      <c r="H40468" s="1"/>
    </row>
    <row r="40469">
      <c r="A40469" s="1"/>
      <c r="B40469" s="1"/>
      <c r="C40469" s="1"/>
      <c r="D40469" s="8"/>
      <c r="E40469" s="1"/>
      <c r="F40469" s="1"/>
      <c r="G40469" s="1"/>
      <c r="H40469" s="1"/>
    </row>
    <row r="40470">
      <c r="A40470" s="1"/>
      <c r="B40470" s="1"/>
      <c r="C40470" s="1"/>
      <c r="D40470" s="8"/>
      <c r="E40470" s="1"/>
      <c r="F40470" s="1"/>
      <c r="G40470" s="1"/>
      <c r="H40470" s="1"/>
    </row>
    <row r="40471">
      <c r="A40471" s="1"/>
      <c r="B40471" s="1"/>
      <c r="C40471" s="1"/>
      <c r="D40471" s="8"/>
      <c r="E40471" s="1"/>
      <c r="F40471" s="1"/>
      <c r="G40471" s="1"/>
      <c r="H40471" s="1"/>
    </row>
    <row r="40472">
      <c r="A40472" s="1"/>
      <c r="B40472" s="1"/>
      <c r="C40472" s="1"/>
      <c r="D40472" s="8"/>
      <c r="E40472" s="1"/>
      <c r="F40472" s="1"/>
      <c r="G40472" s="1"/>
      <c r="H40472" s="1"/>
    </row>
    <row r="40473">
      <c r="A40473" s="1"/>
      <c r="B40473" s="1"/>
      <c r="C40473" s="1"/>
      <c r="D40473" s="8"/>
      <c r="E40473" s="1"/>
      <c r="F40473" s="1"/>
      <c r="G40473" s="1"/>
      <c r="H40473" s="1"/>
    </row>
    <row r="40474">
      <c r="A40474" s="1"/>
      <c r="B40474" s="1"/>
      <c r="C40474" s="1"/>
      <c r="D40474" s="8"/>
      <c r="E40474" s="1"/>
      <c r="F40474" s="1"/>
      <c r="G40474" s="1"/>
      <c r="H40474" s="1"/>
    </row>
    <row r="40475">
      <c r="A40475" s="1"/>
      <c r="B40475" s="1"/>
      <c r="C40475" s="1"/>
      <c r="D40475" s="8"/>
      <c r="E40475" s="1"/>
      <c r="F40475" s="1"/>
      <c r="G40475" s="1"/>
      <c r="H40475" s="1"/>
    </row>
    <row r="40476">
      <c r="A40476" s="1"/>
      <c r="B40476" s="1"/>
      <c r="C40476" s="1"/>
      <c r="D40476" s="8"/>
      <c r="E40476" s="1"/>
      <c r="F40476" s="1"/>
      <c r="G40476" s="1"/>
      <c r="H40476" s="1"/>
    </row>
    <row r="40477">
      <c r="A40477" s="1"/>
      <c r="B40477" s="1"/>
      <c r="C40477" s="1"/>
      <c r="D40477" s="8"/>
      <c r="E40477" s="1"/>
      <c r="F40477" s="1"/>
      <c r="G40477" s="1"/>
      <c r="H40477" s="1"/>
    </row>
    <row r="40478">
      <c r="A40478" s="1"/>
      <c r="B40478" s="1"/>
      <c r="C40478" s="1"/>
      <c r="D40478" s="8"/>
      <c r="E40478" s="1"/>
      <c r="F40478" s="1"/>
      <c r="G40478" s="1"/>
      <c r="H40478" s="1"/>
    </row>
    <row r="40479">
      <c r="A40479" s="1"/>
      <c r="B40479" s="1"/>
      <c r="C40479" s="1"/>
      <c r="D40479" s="8"/>
      <c r="E40479" s="1"/>
      <c r="F40479" s="1"/>
      <c r="G40479" s="1"/>
      <c r="H40479" s="1"/>
    </row>
    <row r="40480">
      <c r="A40480" s="1"/>
      <c r="B40480" s="1"/>
      <c r="C40480" s="1"/>
      <c r="D40480" s="8"/>
      <c r="E40480" s="1"/>
      <c r="F40480" s="1"/>
      <c r="G40480" s="1"/>
      <c r="H40480" s="1"/>
    </row>
    <row r="40481">
      <c r="A40481" s="1"/>
      <c r="B40481" s="1"/>
      <c r="C40481" s="1"/>
      <c r="D40481" s="8"/>
      <c r="E40481" s="1"/>
      <c r="F40481" s="1"/>
      <c r="G40481" s="1"/>
      <c r="H40481" s="1"/>
    </row>
    <row r="40482">
      <c r="A40482" s="1"/>
      <c r="B40482" s="1"/>
      <c r="C40482" s="1"/>
      <c r="D40482" s="8"/>
      <c r="E40482" s="1"/>
      <c r="F40482" s="1"/>
      <c r="G40482" s="1"/>
      <c r="H40482" s="1"/>
    </row>
    <row r="40483">
      <c r="A40483" s="1"/>
      <c r="B40483" s="1"/>
      <c r="C40483" s="1"/>
      <c r="D40483" s="8"/>
      <c r="E40483" s="1"/>
      <c r="F40483" s="1"/>
      <c r="G40483" s="1"/>
      <c r="H40483" s="1"/>
    </row>
    <row r="40484">
      <c r="A40484" s="1"/>
      <c r="B40484" s="1"/>
      <c r="C40484" s="1"/>
      <c r="D40484" s="8"/>
      <c r="E40484" s="1"/>
      <c r="F40484" s="1"/>
      <c r="G40484" s="1"/>
      <c r="H40484" s="1"/>
    </row>
    <row r="40485">
      <c r="A40485" s="1"/>
      <c r="B40485" s="1"/>
      <c r="C40485" s="1"/>
      <c r="D40485" s="8"/>
      <c r="E40485" s="1"/>
      <c r="F40485" s="1"/>
      <c r="G40485" s="1"/>
      <c r="H40485" s="1"/>
    </row>
    <row r="40486">
      <c r="A40486" s="1"/>
      <c r="B40486" s="1"/>
      <c r="C40486" s="1"/>
      <c r="D40486" s="8"/>
      <c r="E40486" s="1"/>
      <c r="F40486" s="1"/>
      <c r="G40486" s="1"/>
      <c r="H40486" s="1"/>
    </row>
    <row r="40487">
      <c r="A40487" s="1"/>
      <c r="B40487" s="1"/>
      <c r="C40487" s="1"/>
      <c r="D40487" s="8"/>
      <c r="E40487" s="1"/>
      <c r="F40487" s="1"/>
      <c r="G40487" s="1"/>
      <c r="H40487" s="1"/>
    </row>
    <row r="40488">
      <c r="A40488" s="1"/>
      <c r="B40488" s="1"/>
      <c r="C40488" s="1"/>
      <c r="D40488" s="8"/>
      <c r="E40488" s="1"/>
      <c r="F40488" s="1"/>
      <c r="G40488" s="1"/>
      <c r="H40488" s="1"/>
    </row>
    <row r="40489">
      <c r="A40489" s="1"/>
      <c r="B40489" s="1"/>
      <c r="C40489" s="1"/>
      <c r="D40489" s="8"/>
      <c r="E40489" s="1"/>
      <c r="F40489" s="1"/>
      <c r="G40489" s="1"/>
      <c r="H40489" s="1"/>
    </row>
    <row r="40490">
      <c r="A40490" s="1"/>
      <c r="B40490" s="1"/>
      <c r="C40490" s="1"/>
      <c r="D40490" s="8"/>
      <c r="E40490" s="1"/>
      <c r="F40490" s="1"/>
      <c r="G40490" s="1"/>
      <c r="H40490" s="1"/>
    </row>
    <row r="40491">
      <c r="A40491" s="1"/>
      <c r="B40491" s="1"/>
      <c r="C40491" s="1"/>
      <c r="D40491" s="8"/>
      <c r="E40491" s="1"/>
      <c r="F40491" s="1"/>
      <c r="G40491" s="1"/>
      <c r="H40491" s="1"/>
    </row>
    <row r="40492">
      <c r="A40492" s="1"/>
      <c r="B40492" s="1"/>
      <c r="C40492" s="1"/>
      <c r="D40492" s="8"/>
      <c r="E40492" s="1"/>
      <c r="F40492" s="1"/>
      <c r="G40492" s="1"/>
      <c r="H40492" s="1"/>
    </row>
    <row r="40493">
      <c r="A40493" s="1"/>
      <c r="B40493" s="1"/>
      <c r="C40493" s="1"/>
      <c r="D40493" s="8"/>
      <c r="E40493" s="1"/>
      <c r="F40493" s="1"/>
      <c r="G40493" s="1"/>
      <c r="H40493" s="1"/>
    </row>
    <row r="40494">
      <c r="A40494" s="1"/>
      <c r="B40494" s="1"/>
      <c r="C40494" s="1"/>
      <c r="D40494" s="8"/>
      <c r="E40494" s="1"/>
      <c r="F40494" s="1"/>
      <c r="G40494" s="1"/>
      <c r="H40494" s="1"/>
    </row>
    <row r="40495">
      <c r="A40495" s="1"/>
      <c r="B40495" s="1"/>
      <c r="C40495" s="1"/>
      <c r="D40495" s="8"/>
      <c r="E40495" s="1"/>
      <c r="F40495" s="1"/>
      <c r="G40495" s="1"/>
      <c r="H40495" s="1"/>
    </row>
    <row r="40496">
      <c r="A40496" s="1"/>
      <c r="B40496" s="1"/>
      <c r="C40496" s="1"/>
      <c r="D40496" s="8"/>
      <c r="E40496" s="1"/>
      <c r="F40496" s="1"/>
      <c r="G40496" s="1"/>
      <c r="H40496" s="1"/>
    </row>
    <row r="40497">
      <c r="A40497" s="1"/>
      <c r="B40497" s="1"/>
      <c r="C40497" s="1"/>
      <c r="D40497" s="8"/>
      <c r="E40497" s="1"/>
      <c r="F40497" s="1"/>
      <c r="G40497" s="1"/>
      <c r="H40497" s="1"/>
    </row>
    <row r="40498">
      <c r="A40498" s="1"/>
      <c r="B40498" s="1"/>
      <c r="C40498" s="1"/>
      <c r="D40498" s="8"/>
      <c r="E40498" s="1"/>
      <c r="F40498" s="1"/>
      <c r="G40498" s="1"/>
      <c r="H40498" s="1"/>
    </row>
    <row r="40499">
      <c r="A40499" s="1"/>
      <c r="B40499" s="1"/>
      <c r="C40499" s="1"/>
      <c r="D40499" s="8"/>
      <c r="E40499" s="1"/>
      <c r="F40499" s="1"/>
      <c r="G40499" s="1"/>
      <c r="H40499" s="1"/>
    </row>
    <row r="40500">
      <c r="A40500" s="1"/>
      <c r="B40500" s="1"/>
      <c r="C40500" s="1"/>
      <c r="D40500" s="8"/>
      <c r="E40500" s="1"/>
      <c r="F40500" s="1"/>
      <c r="G40500" s="1"/>
      <c r="H40500" s="1"/>
    </row>
    <row r="40501">
      <c r="A40501" s="1"/>
      <c r="B40501" s="1"/>
      <c r="C40501" s="1"/>
      <c r="D40501" s="8"/>
      <c r="E40501" s="1"/>
      <c r="F40501" s="1"/>
      <c r="G40501" s="1"/>
      <c r="H40501" s="1"/>
    </row>
    <row r="40502">
      <c r="A40502" s="1"/>
      <c r="B40502" s="1"/>
      <c r="C40502" s="1"/>
      <c r="D40502" s="8"/>
      <c r="E40502" s="1"/>
      <c r="F40502" s="1"/>
      <c r="G40502" s="1"/>
      <c r="H40502" s="1"/>
    </row>
    <row r="40503">
      <c r="A40503" s="1"/>
      <c r="B40503" s="1"/>
      <c r="C40503" s="1"/>
      <c r="D40503" s="8"/>
      <c r="E40503" s="1"/>
      <c r="F40503" s="1"/>
      <c r="G40503" s="1"/>
      <c r="H40503" s="1"/>
    </row>
    <row r="40504">
      <c r="A40504" s="1"/>
      <c r="B40504" s="1"/>
      <c r="C40504" s="1"/>
      <c r="D40504" s="8"/>
      <c r="E40504" s="1"/>
      <c r="F40504" s="1"/>
      <c r="G40504" s="1"/>
      <c r="H40504" s="1"/>
    </row>
    <row r="40505">
      <c r="A40505" s="1"/>
      <c r="B40505" s="1"/>
      <c r="C40505" s="1"/>
      <c r="D40505" s="8"/>
      <c r="E40505" s="1"/>
      <c r="F40505" s="1"/>
      <c r="G40505" s="1"/>
      <c r="H40505" s="1"/>
    </row>
    <row r="40506">
      <c r="A40506" s="1"/>
      <c r="B40506" s="1"/>
      <c r="C40506" s="1"/>
      <c r="D40506" s="8"/>
      <c r="E40506" s="1"/>
      <c r="F40506" s="1"/>
      <c r="G40506" s="1"/>
      <c r="H40506" s="1"/>
    </row>
    <row r="40507">
      <c r="A40507" s="1"/>
      <c r="B40507" s="1"/>
      <c r="C40507" s="1"/>
      <c r="D40507" s="8"/>
      <c r="E40507" s="1"/>
      <c r="F40507" s="1"/>
      <c r="G40507" s="1"/>
      <c r="H40507" s="1"/>
    </row>
    <row r="40508">
      <c r="A40508" s="1"/>
      <c r="B40508" s="1"/>
      <c r="C40508" s="1"/>
      <c r="D40508" s="8"/>
      <c r="E40508" s="1"/>
      <c r="F40508" s="1"/>
      <c r="G40508" s="1"/>
      <c r="H40508" s="1"/>
    </row>
    <row r="40509">
      <c r="A40509" s="1"/>
      <c r="B40509" s="1"/>
      <c r="C40509" s="1"/>
      <c r="D40509" s="8"/>
      <c r="E40509" s="1"/>
      <c r="F40509" s="1"/>
      <c r="G40509" s="1"/>
      <c r="H40509" s="1"/>
    </row>
    <row r="40510">
      <c r="A40510" s="1"/>
      <c r="B40510" s="1"/>
      <c r="C40510" s="1"/>
      <c r="D40510" s="8"/>
      <c r="E40510" s="1"/>
      <c r="F40510" s="1"/>
      <c r="G40510" s="1"/>
      <c r="H40510" s="1"/>
    </row>
    <row r="40511">
      <c r="A40511" s="1"/>
      <c r="B40511" s="1"/>
      <c r="C40511" s="1"/>
      <c r="D40511" s="8"/>
      <c r="E40511" s="1"/>
      <c r="F40511" s="1"/>
      <c r="G40511" s="1"/>
      <c r="H40511" s="1"/>
    </row>
    <row r="40512">
      <c r="A40512" s="1"/>
      <c r="B40512" s="1"/>
      <c r="C40512" s="1"/>
      <c r="D40512" s="8"/>
      <c r="E40512" s="1"/>
      <c r="F40512" s="1"/>
      <c r="G40512" s="1"/>
      <c r="H40512" s="1"/>
    </row>
    <row r="40513">
      <c r="A40513" s="1"/>
      <c r="B40513" s="1"/>
      <c r="C40513" s="1"/>
      <c r="D40513" s="8"/>
      <c r="E40513" s="1"/>
      <c r="F40513" s="1"/>
      <c r="G40513" s="1"/>
      <c r="H40513" s="1"/>
    </row>
    <row r="40514">
      <c r="A40514" s="1"/>
      <c r="B40514" s="1"/>
      <c r="C40514" s="1"/>
      <c r="D40514" s="8"/>
      <c r="E40514" s="1"/>
      <c r="F40514" s="1"/>
      <c r="G40514" s="1"/>
      <c r="H40514" s="1"/>
    </row>
    <row r="40515">
      <c r="A40515" s="1"/>
      <c r="B40515" s="1"/>
      <c r="C40515" s="1"/>
      <c r="D40515" s="8"/>
      <c r="E40515" s="1"/>
      <c r="F40515" s="1"/>
      <c r="G40515" s="1"/>
      <c r="H40515" s="1"/>
    </row>
    <row r="40516">
      <c r="A40516" s="1"/>
      <c r="B40516" s="1"/>
      <c r="C40516" s="1"/>
      <c r="D40516" s="8"/>
      <c r="E40516" s="1"/>
      <c r="F40516" s="1"/>
      <c r="G40516" s="1"/>
      <c r="H40516" s="1"/>
    </row>
    <row r="40517">
      <c r="A40517" s="1"/>
      <c r="B40517" s="1"/>
      <c r="C40517" s="1"/>
      <c r="D40517" s="8"/>
      <c r="E40517" s="1"/>
      <c r="F40517" s="1"/>
      <c r="G40517" s="1"/>
      <c r="H40517" s="1"/>
    </row>
    <row r="40518">
      <c r="A40518" s="1"/>
      <c r="B40518" s="1"/>
      <c r="C40518" s="1"/>
      <c r="D40518" s="8"/>
      <c r="E40518" s="1"/>
      <c r="F40518" s="1"/>
      <c r="G40518" s="1"/>
      <c r="H40518" s="1"/>
    </row>
    <row r="40519">
      <c r="A40519" s="1"/>
      <c r="B40519" s="1"/>
      <c r="C40519" s="1"/>
      <c r="D40519" s="8"/>
      <c r="E40519" s="1"/>
      <c r="F40519" s="1"/>
      <c r="G40519" s="1"/>
      <c r="H40519" s="1"/>
    </row>
    <row r="40520">
      <c r="A40520" s="1"/>
      <c r="B40520" s="1"/>
      <c r="C40520" s="1"/>
      <c r="D40520" s="8"/>
      <c r="E40520" s="1"/>
      <c r="F40520" s="1"/>
      <c r="G40520" s="1"/>
      <c r="H40520" s="1"/>
    </row>
    <row r="40521">
      <c r="A40521" s="1"/>
      <c r="B40521" s="1"/>
      <c r="C40521" s="1"/>
      <c r="D40521" s="8"/>
      <c r="E40521" s="1"/>
      <c r="F40521" s="1"/>
      <c r="G40521" s="1"/>
      <c r="H40521" s="1"/>
    </row>
    <row r="40522">
      <c r="A40522" s="1"/>
      <c r="B40522" s="1"/>
      <c r="C40522" s="1"/>
      <c r="D40522" s="8"/>
      <c r="E40522" s="1"/>
      <c r="F40522" s="1"/>
      <c r="G40522" s="1"/>
      <c r="H40522" s="1"/>
    </row>
    <row r="40523">
      <c r="A40523" s="1"/>
      <c r="B40523" s="1"/>
      <c r="C40523" s="1"/>
      <c r="D40523" s="8"/>
      <c r="E40523" s="1"/>
      <c r="F40523" s="1"/>
      <c r="G40523" s="1"/>
      <c r="H40523" s="1"/>
    </row>
    <row r="40524">
      <c r="A40524" s="1"/>
      <c r="B40524" s="1"/>
      <c r="C40524" s="1"/>
      <c r="D40524" s="8"/>
      <c r="E40524" s="1"/>
      <c r="F40524" s="1"/>
      <c r="G40524" s="1"/>
      <c r="H40524" s="1"/>
    </row>
    <row r="40525">
      <c r="A40525" s="1"/>
      <c r="B40525" s="1"/>
      <c r="C40525" s="1"/>
      <c r="D40525" s="8"/>
      <c r="E40525" s="1"/>
      <c r="F40525" s="1"/>
      <c r="G40525" s="1"/>
      <c r="H40525" s="1"/>
    </row>
    <row r="40526">
      <c r="A40526" s="1"/>
      <c r="B40526" s="1"/>
      <c r="C40526" s="1"/>
      <c r="D40526" s="8"/>
      <c r="E40526" s="1"/>
      <c r="F40526" s="1"/>
      <c r="G40526" s="1"/>
      <c r="H40526" s="1"/>
    </row>
    <row r="40527">
      <c r="A40527" s="1"/>
      <c r="B40527" s="1"/>
      <c r="C40527" s="1"/>
      <c r="D40527" s="8"/>
      <c r="E40527" s="1"/>
      <c r="F40527" s="1"/>
      <c r="G40527" s="1"/>
      <c r="H40527" s="1"/>
    </row>
    <row r="40528">
      <c r="A40528" s="1"/>
      <c r="B40528" s="1"/>
      <c r="C40528" s="1"/>
      <c r="D40528" s="8"/>
      <c r="E40528" s="1"/>
      <c r="F40528" s="1"/>
      <c r="G40528" s="1"/>
      <c r="H40528" s="1"/>
    </row>
    <row r="40529">
      <c r="A40529" s="1"/>
      <c r="B40529" s="1"/>
      <c r="C40529" s="1"/>
      <c r="D40529" s="8"/>
      <c r="E40529" s="1"/>
      <c r="F40529" s="1"/>
      <c r="G40529" s="1"/>
      <c r="H40529" s="1"/>
    </row>
    <row r="40530">
      <c r="A40530" s="1"/>
      <c r="B40530" s="1"/>
      <c r="C40530" s="1"/>
      <c r="D40530" s="8"/>
      <c r="E40530" s="1"/>
      <c r="F40530" s="1"/>
      <c r="G40530" s="1"/>
      <c r="H40530" s="1"/>
    </row>
    <row r="40531">
      <c r="A40531" s="1"/>
      <c r="B40531" s="1"/>
      <c r="C40531" s="1"/>
      <c r="D40531" s="8"/>
      <c r="E40531" s="1"/>
      <c r="F40531" s="1"/>
      <c r="G40531" s="1"/>
      <c r="H40531" s="1"/>
    </row>
    <row r="40532">
      <c r="A40532" s="1"/>
      <c r="B40532" s="1"/>
      <c r="C40532" s="1"/>
      <c r="D40532" s="8"/>
      <c r="E40532" s="1"/>
      <c r="F40532" s="1"/>
      <c r="G40532" s="1"/>
      <c r="H40532" s="1"/>
    </row>
    <row r="40533">
      <c r="A40533" s="1"/>
      <c r="B40533" s="1"/>
      <c r="C40533" s="1"/>
      <c r="D40533" s="8"/>
      <c r="E40533" s="1"/>
      <c r="F40533" s="1"/>
      <c r="G40533" s="1"/>
      <c r="H40533" s="1"/>
    </row>
    <row r="40534">
      <c r="A40534" s="1"/>
      <c r="B40534" s="1"/>
      <c r="C40534" s="1"/>
      <c r="D40534" s="8"/>
      <c r="E40534" s="1"/>
      <c r="F40534" s="1"/>
      <c r="G40534" s="1"/>
      <c r="H40534" s="1"/>
    </row>
    <row r="40535">
      <c r="A40535" s="1"/>
      <c r="B40535" s="1"/>
      <c r="C40535" s="1"/>
      <c r="D40535" s="8"/>
      <c r="E40535" s="1"/>
      <c r="F40535" s="1"/>
      <c r="G40535" s="1"/>
      <c r="H40535" s="1"/>
    </row>
    <row r="40536">
      <c r="A40536" s="1"/>
      <c r="B40536" s="1"/>
      <c r="C40536" s="1"/>
      <c r="D40536" s="8"/>
      <c r="E40536" s="1"/>
      <c r="F40536" s="1"/>
      <c r="G40536" s="1"/>
      <c r="H40536" s="1"/>
    </row>
    <row r="40537">
      <c r="A40537" s="1"/>
      <c r="B40537" s="1"/>
      <c r="C40537" s="1"/>
      <c r="D40537" s="8"/>
      <c r="E40537" s="1"/>
      <c r="F40537" s="1"/>
      <c r="G40537" s="1"/>
      <c r="H40537" s="1"/>
    </row>
    <row r="40538">
      <c r="A40538" s="1"/>
      <c r="B40538" s="1"/>
      <c r="C40538" s="1"/>
      <c r="D40538" s="8"/>
      <c r="E40538" s="1"/>
      <c r="F40538" s="1"/>
      <c r="G40538" s="1"/>
      <c r="H40538" s="1"/>
    </row>
    <row r="40539">
      <c r="A40539" s="1"/>
      <c r="B40539" s="1"/>
      <c r="C40539" s="1"/>
      <c r="D40539" s="8"/>
      <c r="E40539" s="1"/>
      <c r="F40539" s="1"/>
      <c r="G40539" s="1"/>
      <c r="H40539" s="1"/>
    </row>
    <row r="40540">
      <c r="A40540" s="1"/>
      <c r="B40540" s="1"/>
      <c r="C40540" s="1"/>
      <c r="D40540" s="8"/>
      <c r="E40540" s="1"/>
      <c r="F40540" s="1"/>
      <c r="G40540" s="1"/>
      <c r="H40540" s="1"/>
    </row>
    <row r="40541">
      <c r="A40541" s="1"/>
      <c r="B40541" s="1"/>
      <c r="C40541" s="1"/>
      <c r="D40541" s="8"/>
      <c r="E40541" s="1"/>
      <c r="F40541" s="1"/>
      <c r="G40541" s="1"/>
      <c r="H40541" s="1"/>
    </row>
    <row r="40542">
      <c r="A40542" s="1"/>
      <c r="B40542" s="1"/>
      <c r="C40542" s="1"/>
      <c r="D40542" s="8"/>
      <c r="E40542" s="1"/>
      <c r="F40542" s="1"/>
      <c r="G40542" s="1"/>
      <c r="H40542" s="1"/>
    </row>
    <row r="40543">
      <c r="A40543" s="1"/>
      <c r="B40543" s="1"/>
      <c r="C40543" s="1"/>
      <c r="D40543" s="8"/>
      <c r="E40543" s="1"/>
      <c r="F40543" s="1"/>
      <c r="G40543" s="1"/>
      <c r="H40543" s="1"/>
    </row>
    <row r="40544">
      <c r="A40544" s="1"/>
      <c r="B40544" s="1"/>
      <c r="C40544" s="1"/>
      <c r="D40544" s="8"/>
      <c r="E40544" s="1"/>
      <c r="F40544" s="1"/>
      <c r="G40544" s="1"/>
      <c r="H40544" s="1"/>
    </row>
    <row r="40545">
      <c r="A40545" s="1"/>
      <c r="B40545" s="1"/>
      <c r="C40545" s="1"/>
      <c r="D40545" s="8"/>
      <c r="E40545" s="1"/>
      <c r="F40545" s="1"/>
      <c r="G40545" s="1"/>
      <c r="H40545" s="1"/>
    </row>
    <row r="40546">
      <c r="A40546" s="1"/>
      <c r="B40546" s="1"/>
      <c r="C40546" s="1"/>
      <c r="D40546" s="8"/>
      <c r="E40546" s="1"/>
      <c r="F40546" s="1"/>
      <c r="G40546" s="1"/>
      <c r="H40546" s="1"/>
    </row>
    <row r="40547">
      <c r="A40547" s="1"/>
      <c r="B40547" s="1"/>
      <c r="C40547" s="1"/>
      <c r="D40547" s="8"/>
      <c r="E40547" s="1"/>
      <c r="F40547" s="1"/>
      <c r="G40547" s="1"/>
      <c r="H40547" s="1"/>
    </row>
    <row r="40548">
      <c r="A40548" s="1"/>
      <c r="B40548" s="1"/>
      <c r="C40548" s="1"/>
      <c r="D40548" s="8"/>
      <c r="E40548" s="1"/>
      <c r="F40548" s="1"/>
      <c r="G40548" s="1"/>
      <c r="H40548" s="1"/>
    </row>
    <row r="40549">
      <c r="A40549" s="1"/>
      <c r="B40549" s="1"/>
      <c r="C40549" s="1"/>
      <c r="D40549" s="8"/>
      <c r="E40549" s="1"/>
      <c r="F40549" s="1"/>
      <c r="G40549" s="1"/>
      <c r="H40549" s="1"/>
    </row>
    <row r="40550">
      <c r="A40550" s="1"/>
      <c r="B40550" s="1"/>
      <c r="C40550" s="1"/>
      <c r="D40550" s="8"/>
      <c r="E40550" s="1"/>
      <c r="F40550" s="1"/>
      <c r="G40550" s="1"/>
      <c r="H40550" s="1"/>
    </row>
    <row r="40551">
      <c r="A40551" s="1"/>
      <c r="B40551" s="1"/>
      <c r="C40551" s="1"/>
      <c r="D40551" s="8"/>
      <c r="E40551" s="1"/>
      <c r="F40551" s="1"/>
      <c r="G40551" s="1"/>
      <c r="H40551" s="1"/>
    </row>
    <row r="40552">
      <c r="A40552" s="1"/>
      <c r="B40552" s="1"/>
      <c r="C40552" s="1"/>
      <c r="D40552" s="8"/>
      <c r="E40552" s="1"/>
      <c r="F40552" s="1"/>
      <c r="G40552" s="1"/>
      <c r="H40552" s="1"/>
    </row>
    <row r="40553">
      <c r="A40553" s="1"/>
      <c r="B40553" s="1"/>
      <c r="C40553" s="1"/>
      <c r="D40553" s="8"/>
      <c r="E40553" s="1"/>
      <c r="F40553" s="1"/>
      <c r="G40553" s="1"/>
      <c r="H40553" s="1"/>
    </row>
    <row r="40554">
      <c r="A40554" s="1"/>
      <c r="B40554" s="1"/>
      <c r="C40554" s="1"/>
      <c r="D40554" s="8"/>
      <c r="E40554" s="1"/>
      <c r="F40554" s="1"/>
      <c r="G40554" s="1"/>
      <c r="H40554" s="1"/>
    </row>
    <row r="40555">
      <c r="A40555" s="1"/>
      <c r="B40555" s="1"/>
      <c r="C40555" s="1"/>
      <c r="D40555" s="8"/>
      <c r="E40555" s="1"/>
      <c r="F40555" s="1"/>
      <c r="G40555" s="1"/>
      <c r="H40555" s="1"/>
    </row>
    <row r="40556">
      <c r="A40556" s="1"/>
      <c r="B40556" s="1"/>
      <c r="C40556" s="1"/>
      <c r="D40556" s="8"/>
      <c r="E40556" s="1"/>
      <c r="F40556" s="1"/>
      <c r="G40556" s="1"/>
      <c r="H40556" s="1"/>
    </row>
    <row r="40557">
      <c r="A40557" s="1"/>
      <c r="B40557" s="1"/>
      <c r="C40557" s="1"/>
      <c r="D40557" s="8"/>
      <c r="E40557" s="1"/>
      <c r="F40557" s="1"/>
      <c r="G40557" s="1"/>
      <c r="H40557" s="1"/>
    </row>
    <row r="40558">
      <c r="A40558" s="1"/>
      <c r="B40558" s="1"/>
      <c r="C40558" s="1"/>
      <c r="D40558" s="8"/>
      <c r="E40558" s="1"/>
      <c r="F40558" s="1"/>
      <c r="G40558" s="1"/>
      <c r="H40558" s="1"/>
    </row>
    <row r="40559">
      <c r="A40559" s="1"/>
      <c r="B40559" s="1"/>
      <c r="C40559" s="1"/>
      <c r="D40559" s="8"/>
      <c r="E40559" s="1"/>
      <c r="F40559" s="1"/>
      <c r="G40559" s="1"/>
      <c r="H40559" s="1"/>
    </row>
    <row r="40560">
      <c r="A40560" s="1"/>
      <c r="B40560" s="1"/>
      <c r="C40560" s="1"/>
      <c r="D40560" s="8"/>
      <c r="E40560" s="1"/>
      <c r="F40560" s="1"/>
      <c r="G40560" s="1"/>
      <c r="H40560" s="1"/>
    </row>
    <row r="40561">
      <c r="A40561" s="1"/>
      <c r="B40561" s="1"/>
      <c r="C40561" s="1"/>
      <c r="D40561" s="8"/>
      <c r="E40561" s="1"/>
      <c r="F40561" s="1"/>
      <c r="G40561" s="1"/>
      <c r="H40561" s="1"/>
    </row>
    <row r="40562">
      <c r="A40562" s="1"/>
      <c r="B40562" s="1"/>
      <c r="C40562" s="1"/>
      <c r="D40562" s="8"/>
      <c r="E40562" s="1"/>
      <c r="F40562" s="1"/>
      <c r="G40562" s="1"/>
      <c r="H40562" s="1"/>
    </row>
    <row r="40563">
      <c r="A40563" s="1"/>
      <c r="B40563" s="1"/>
      <c r="C40563" s="1"/>
      <c r="D40563" s="8"/>
      <c r="E40563" s="1"/>
      <c r="F40563" s="1"/>
      <c r="G40563" s="1"/>
      <c r="H40563" s="1"/>
    </row>
    <row r="40564">
      <c r="A40564" s="1"/>
      <c r="B40564" s="1"/>
      <c r="C40564" s="1"/>
      <c r="D40564" s="8"/>
      <c r="E40564" s="1"/>
      <c r="F40564" s="1"/>
      <c r="G40564" s="1"/>
      <c r="H40564" s="1"/>
    </row>
    <row r="40565">
      <c r="A40565" s="1"/>
      <c r="B40565" s="1"/>
      <c r="C40565" s="1"/>
      <c r="D40565" s="8"/>
      <c r="E40565" s="1"/>
      <c r="F40565" s="1"/>
      <c r="G40565" s="1"/>
      <c r="H40565" s="1"/>
    </row>
    <row r="40566">
      <c r="A40566" s="1"/>
      <c r="B40566" s="1"/>
      <c r="C40566" s="1"/>
      <c r="D40566" s="8"/>
      <c r="E40566" s="1"/>
      <c r="F40566" s="1"/>
      <c r="G40566" s="1"/>
      <c r="H40566" s="1"/>
    </row>
    <row r="40567">
      <c r="A40567" s="1"/>
      <c r="B40567" s="1"/>
      <c r="C40567" s="1"/>
      <c r="D40567" s="8"/>
      <c r="E40567" s="1"/>
      <c r="F40567" s="1"/>
      <c r="G40567" s="1"/>
      <c r="H40567" s="1"/>
    </row>
    <row r="40568">
      <c r="A40568" s="1"/>
      <c r="B40568" s="1"/>
      <c r="C40568" s="1"/>
      <c r="D40568" s="8"/>
      <c r="E40568" s="1"/>
      <c r="F40568" s="1"/>
      <c r="G40568" s="1"/>
      <c r="H40568" s="1"/>
    </row>
    <row r="40569">
      <c r="A40569" s="1"/>
      <c r="B40569" s="1"/>
      <c r="C40569" s="1"/>
      <c r="D40569" s="8"/>
      <c r="E40569" s="1"/>
      <c r="F40569" s="1"/>
      <c r="G40569" s="1"/>
      <c r="H40569" s="1"/>
    </row>
    <row r="40570">
      <c r="A40570" s="1"/>
      <c r="B40570" s="1"/>
      <c r="C40570" s="1"/>
      <c r="D40570" s="8"/>
      <c r="E40570" s="1"/>
      <c r="F40570" s="1"/>
      <c r="G40570" s="1"/>
      <c r="H40570" s="1"/>
    </row>
    <row r="40571">
      <c r="A40571" s="1"/>
      <c r="B40571" s="1"/>
      <c r="C40571" s="1"/>
      <c r="D40571" s="8"/>
      <c r="E40571" s="1"/>
      <c r="F40571" s="1"/>
      <c r="G40571" s="1"/>
      <c r="H40571" s="1"/>
    </row>
    <row r="40572">
      <c r="A40572" s="1"/>
      <c r="B40572" s="1"/>
      <c r="C40572" s="1"/>
      <c r="D40572" s="8"/>
      <c r="E40572" s="1"/>
      <c r="F40572" s="1"/>
      <c r="G40572" s="1"/>
      <c r="H40572" s="1"/>
    </row>
    <row r="40573">
      <c r="A40573" s="1"/>
      <c r="B40573" s="1"/>
      <c r="C40573" s="1"/>
      <c r="D40573" s="8"/>
      <c r="E40573" s="1"/>
      <c r="F40573" s="1"/>
      <c r="G40573" s="1"/>
      <c r="H40573" s="1"/>
    </row>
    <row r="40574">
      <c r="A40574" s="1"/>
      <c r="B40574" s="1"/>
      <c r="C40574" s="1"/>
      <c r="D40574" s="8"/>
      <c r="E40574" s="1"/>
      <c r="F40574" s="1"/>
      <c r="G40574" s="1"/>
      <c r="H40574" s="1"/>
    </row>
    <row r="40575">
      <c r="A40575" s="1"/>
      <c r="B40575" s="1"/>
      <c r="C40575" s="1"/>
      <c r="D40575" s="8"/>
      <c r="E40575" s="1"/>
      <c r="F40575" s="1"/>
      <c r="G40575" s="1"/>
      <c r="H40575" s="1"/>
    </row>
    <row r="40576">
      <c r="A40576" s="1"/>
      <c r="B40576" s="1"/>
      <c r="C40576" s="1"/>
      <c r="D40576" s="8"/>
      <c r="E40576" s="1"/>
      <c r="F40576" s="1"/>
      <c r="G40576" s="1"/>
      <c r="H40576" s="1"/>
    </row>
    <row r="40577">
      <c r="A40577" s="1"/>
      <c r="B40577" s="1"/>
      <c r="C40577" s="1"/>
      <c r="D40577" s="8"/>
      <c r="E40577" s="1"/>
      <c r="F40577" s="1"/>
      <c r="G40577" s="1"/>
      <c r="H40577" s="1"/>
    </row>
    <row r="40578">
      <c r="A40578" s="1"/>
      <c r="B40578" s="1"/>
      <c r="C40578" s="1"/>
      <c r="D40578" s="8"/>
      <c r="E40578" s="1"/>
      <c r="F40578" s="1"/>
      <c r="G40578" s="1"/>
      <c r="H40578" s="1"/>
    </row>
    <row r="40579">
      <c r="A40579" s="1"/>
      <c r="B40579" s="1"/>
      <c r="C40579" s="1"/>
      <c r="D40579" s="8"/>
      <c r="E40579" s="1"/>
      <c r="F40579" s="1"/>
      <c r="G40579" s="1"/>
      <c r="H40579" s="1"/>
    </row>
    <row r="40580">
      <c r="A40580" s="1"/>
      <c r="B40580" s="1"/>
      <c r="C40580" s="1"/>
      <c r="D40580" s="8"/>
      <c r="E40580" s="1"/>
      <c r="F40580" s="1"/>
      <c r="G40580" s="1"/>
      <c r="H40580" s="1"/>
    </row>
    <row r="40581">
      <c r="A40581" s="1"/>
      <c r="B40581" s="1"/>
      <c r="C40581" s="1"/>
      <c r="D40581" s="8"/>
      <c r="E40581" s="1"/>
      <c r="F40581" s="1"/>
      <c r="G40581" s="1"/>
      <c r="H40581" s="1"/>
    </row>
    <row r="40582">
      <c r="A40582" s="1"/>
      <c r="B40582" s="1"/>
      <c r="C40582" s="1"/>
      <c r="D40582" s="8"/>
      <c r="E40582" s="1"/>
      <c r="F40582" s="1"/>
      <c r="G40582" s="1"/>
      <c r="H40582" s="1"/>
    </row>
    <row r="40583">
      <c r="A40583" s="1"/>
      <c r="B40583" s="1"/>
      <c r="C40583" s="1"/>
      <c r="D40583" s="8"/>
      <c r="E40583" s="1"/>
      <c r="F40583" s="1"/>
      <c r="G40583" s="1"/>
      <c r="H40583" s="1"/>
    </row>
    <row r="40584">
      <c r="A40584" s="1"/>
      <c r="B40584" s="1"/>
      <c r="C40584" s="1"/>
      <c r="D40584" s="8"/>
      <c r="E40584" s="1"/>
      <c r="F40584" s="1"/>
      <c r="G40584" s="1"/>
      <c r="H40584" s="1"/>
    </row>
    <row r="40585">
      <c r="A40585" s="1"/>
      <c r="B40585" s="1"/>
      <c r="C40585" s="1"/>
      <c r="D40585" s="8"/>
      <c r="E40585" s="1"/>
      <c r="F40585" s="1"/>
      <c r="G40585" s="1"/>
      <c r="H40585" s="1"/>
    </row>
    <row r="40586">
      <c r="A40586" s="1"/>
      <c r="B40586" s="1"/>
      <c r="C40586" s="1"/>
      <c r="D40586" s="8"/>
      <c r="E40586" s="1"/>
      <c r="F40586" s="1"/>
      <c r="G40586" s="1"/>
      <c r="H40586" s="1"/>
    </row>
    <row r="40587">
      <c r="A40587" s="1"/>
      <c r="B40587" s="1"/>
      <c r="C40587" s="1"/>
      <c r="D40587" s="8"/>
      <c r="E40587" s="1"/>
      <c r="F40587" s="1"/>
      <c r="G40587" s="1"/>
      <c r="H40587" s="1"/>
    </row>
    <row r="40588">
      <c r="A40588" s="1"/>
      <c r="B40588" s="1"/>
      <c r="C40588" s="1"/>
      <c r="D40588" s="8"/>
      <c r="E40588" s="1"/>
      <c r="F40588" s="1"/>
      <c r="G40588" s="1"/>
      <c r="H40588" s="1"/>
    </row>
    <row r="40589">
      <c r="A40589" s="1"/>
      <c r="B40589" s="1"/>
      <c r="C40589" s="1"/>
      <c r="D40589" s="8"/>
      <c r="E40589" s="1"/>
      <c r="F40589" s="1"/>
      <c r="G40589" s="1"/>
      <c r="H40589" s="1"/>
    </row>
    <row r="40590">
      <c r="A40590" s="1"/>
      <c r="B40590" s="1"/>
      <c r="C40590" s="1"/>
      <c r="D40590" s="8"/>
      <c r="E40590" s="1"/>
      <c r="F40590" s="1"/>
      <c r="G40590" s="1"/>
      <c r="H40590" s="1"/>
    </row>
    <row r="40591">
      <c r="A40591" s="1"/>
      <c r="B40591" s="1"/>
      <c r="C40591" s="1"/>
      <c r="D40591" s="8"/>
      <c r="E40591" s="1"/>
      <c r="F40591" s="1"/>
      <c r="G40591" s="1"/>
      <c r="H40591" s="1"/>
    </row>
    <row r="40592">
      <c r="A40592" s="1"/>
      <c r="B40592" s="1"/>
      <c r="C40592" s="1"/>
      <c r="D40592" s="8"/>
      <c r="E40592" s="1"/>
      <c r="F40592" s="1"/>
      <c r="G40592" s="1"/>
      <c r="H40592" s="1"/>
    </row>
    <row r="40593">
      <c r="A40593" s="1"/>
      <c r="B40593" s="1"/>
      <c r="C40593" s="1"/>
      <c r="D40593" s="8"/>
      <c r="E40593" s="1"/>
      <c r="F40593" s="1"/>
      <c r="G40593" s="1"/>
      <c r="H40593" s="1"/>
    </row>
    <row r="40594">
      <c r="A40594" s="1"/>
      <c r="B40594" s="1"/>
      <c r="C40594" s="1"/>
      <c r="D40594" s="8"/>
      <c r="E40594" s="1"/>
      <c r="F40594" s="1"/>
      <c r="G40594" s="1"/>
      <c r="H40594" s="1"/>
    </row>
    <row r="40595">
      <c r="A40595" s="1"/>
      <c r="B40595" s="1"/>
      <c r="C40595" s="1"/>
      <c r="D40595" s="8"/>
      <c r="E40595" s="1"/>
      <c r="F40595" s="1"/>
      <c r="G40595" s="1"/>
      <c r="H40595" s="1"/>
    </row>
    <row r="40596">
      <c r="A40596" s="1"/>
      <c r="B40596" s="1"/>
      <c r="C40596" s="1"/>
      <c r="D40596" s="8"/>
      <c r="E40596" s="1"/>
      <c r="F40596" s="1"/>
      <c r="G40596" s="1"/>
      <c r="H40596" s="1"/>
    </row>
    <row r="40597">
      <c r="A40597" s="1"/>
      <c r="B40597" s="1"/>
      <c r="C40597" s="1"/>
      <c r="D40597" s="8"/>
      <c r="E40597" s="1"/>
      <c r="F40597" s="1"/>
      <c r="G40597" s="1"/>
      <c r="H40597" s="1"/>
    </row>
    <row r="40598">
      <c r="A40598" s="1"/>
      <c r="B40598" s="1"/>
      <c r="C40598" s="1"/>
      <c r="D40598" s="8"/>
      <c r="E40598" s="1"/>
      <c r="F40598" s="1"/>
      <c r="G40598" s="1"/>
      <c r="H40598" s="1"/>
    </row>
    <row r="40599">
      <c r="A40599" s="1"/>
      <c r="B40599" s="1"/>
      <c r="C40599" s="1"/>
      <c r="D40599" s="8"/>
      <c r="E40599" s="1"/>
      <c r="F40599" s="1"/>
      <c r="G40599" s="1"/>
      <c r="H40599" s="1"/>
    </row>
    <row r="40600">
      <c r="A40600" s="1"/>
      <c r="B40600" s="1"/>
      <c r="C40600" s="1"/>
      <c r="D40600" s="8"/>
      <c r="E40600" s="1"/>
      <c r="F40600" s="1"/>
      <c r="G40600" s="1"/>
      <c r="H40600" s="1"/>
    </row>
    <row r="40601">
      <c r="A40601" s="1"/>
      <c r="B40601" s="1"/>
      <c r="C40601" s="1"/>
      <c r="D40601" s="8"/>
      <c r="E40601" s="1"/>
      <c r="F40601" s="1"/>
      <c r="G40601" s="1"/>
      <c r="H40601" s="1"/>
    </row>
    <row r="40602">
      <c r="A40602" s="1"/>
      <c r="B40602" s="1"/>
      <c r="C40602" s="1"/>
      <c r="D40602" s="8"/>
      <c r="E40602" s="1"/>
      <c r="F40602" s="1"/>
      <c r="G40602" s="1"/>
      <c r="H40602" s="1"/>
    </row>
    <row r="40603">
      <c r="A40603" s="1"/>
      <c r="B40603" s="1"/>
      <c r="C40603" s="1"/>
      <c r="D40603" s="8"/>
      <c r="E40603" s="1"/>
      <c r="F40603" s="1"/>
      <c r="G40603" s="1"/>
      <c r="H40603" s="1"/>
    </row>
    <row r="40604">
      <c r="A40604" s="1"/>
      <c r="B40604" s="1"/>
      <c r="C40604" s="1"/>
      <c r="D40604" s="8"/>
      <c r="E40604" s="1"/>
      <c r="F40604" s="1"/>
      <c r="G40604" s="1"/>
      <c r="H40604" s="1"/>
    </row>
    <row r="40605">
      <c r="A40605" s="1"/>
      <c r="B40605" s="1"/>
      <c r="C40605" s="1"/>
      <c r="D40605" s="8"/>
      <c r="E40605" s="1"/>
      <c r="F40605" s="1"/>
      <c r="G40605" s="1"/>
      <c r="H40605" s="1"/>
    </row>
    <row r="40606">
      <c r="A40606" s="1"/>
      <c r="B40606" s="1"/>
      <c r="C40606" s="1"/>
      <c r="D40606" s="8"/>
      <c r="E40606" s="1"/>
      <c r="F40606" s="1"/>
      <c r="G40606" s="1"/>
      <c r="H40606" s="1"/>
    </row>
    <row r="40607">
      <c r="A40607" s="1"/>
      <c r="B40607" s="1"/>
      <c r="C40607" s="1"/>
      <c r="D40607" s="8"/>
      <c r="E40607" s="1"/>
      <c r="F40607" s="1"/>
      <c r="G40607" s="1"/>
      <c r="H40607" s="1"/>
    </row>
    <row r="40608">
      <c r="A40608" s="1"/>
      <c r="B40608" s="1"/>
      <c r="C40608" s="1"/>
      <c r="D40608" s="8"/>
      <c r="E40608" s="1"/>
      <c r="F40608" s="1"/>
      <c r="G40608" s="1"/>
      <c r="H40608" s="1"/>
    </row>
    <row r="40609">
      <c r="A40609" s="1"/>
      <c r="B40609" s="1"/>
      <c r="C40609" s="1"/>
      <c r="D40609" s="8"/>
      <c r="E40609" s="1"/>
      <c r="F40609" s="1"/>
      <c r="G40609" s="1"/>
      <c r="H40609" s="1"/>
    </row>
    <row r="40610">
      <c r="A40610" s="1"/>
      <c r="B40610" s="1"/>
      <c r="C40610" s="1"/>
      <c r="D40610" s="8"/>
      <c r="E40610" s="1"/>
      <c r="F40610" s="1"/>
      <c r="G40610" s="1"/>
      <c r="H40610" s="1"/>
    </row>
    <row r="40611">
      <c r="A40611" s="1"/>
      <c r="B40611" s="1"/>
      <c r="C40611" s="1"/>
      <c r="D40611" s="8"/>
      <c r="E40611" s="1"/>
      <c r="F40611" s="1"/>
      <c r="G40611" s="1"/>
      <c r="H40611" s="1"/>
    </row>
    <row r="40612">
      <c r="A40612" s="1"/>
      <c r="B40612" s="1"/>
      <c r="C40612" s="1"/>
      <c r="D40612" s="8"/>
      <c r="E40612" s="1"/>
      <c r="F40612" s="1"/>
      <c r="G40612" s="1"/>
      <c r="H40612" s="1"/>
    </row>
    <row r="40613">
      <c r="A40613" s="1"/>
      <c r="B40613" s="1"/>
      <c r="C40613" s="1"/>
      <c r="D40613" s="8"/>
      <c r="E40613" s="1"/>
      <c r="F40613" s="1"/>
      <c r="G40613" s="1"/>
      <c r="H40613" s="1"/>
    </row>
    <row r="40614">
      <c r="A40614" s="1"/>
      <c r="B40614" s="1"/>
      <c r="C40614" s="1"/>
      <c r="D40614" s="8"/>
      <c r="E40614" s="1"/>
      <c r="F40614" s="1"/>
      <c r="G40614" s="1"/>
      <c r="H40614" s="1"/>
    </row>
    <row r="40615">
      <c r="A40615" s="1"/>
      <c r="B40615" s="1"/>
      <c r="C40615" s="1"/>
      <c r="D40615" s="8"/>
      <c r="E40615" s="1"/>
      <c r="F40615" s="1"/>
      <c r="G40615" s="1"/>
      <c r="H40615" s="1"/>
    </row>
    <row r="40616">
      <c r="A40616" s="1"/>
      <c r="B40616" s="1"/>
      <c r="C40616" s="1"/>
      <c r="D40616" s="8"/>
      <c r="E40616" s="1"/>
      <c r="F40616" s="1"/>
      <c r="G40616" s="1"/>
      <c r="H40616" s="1"/>
    </row>
    <row r="40617">
      <c r="A40617" s="1"/>
      <c r="B40617" s="1"/>
      <c r="C40617" s="1"/>
      <c r="D40617" s="8"/>
      <c r="E40617" s="1"/>
      <c r="F40617" s="1"/>
      <c r="G40617" s="1"/>
      <c r="H40617" s="1"/>
    </row>
    <row r="40618">
      <c r="A40618" s="1"/>
      <c r="B40618" s="1"/>
      <c r="C40618" s="1"/>
      <c r="D40618" s="8"/>
      <c r="E40618" s="1"/>
      <c r="F40618" s="1"/>
      <c r="G40618" s="1"/>
      <c r="H40618" s="1"/>
    </row>
    <row r="40619">
      <c r="A40619" s="1"/>
      <c r="B40619" s="1"/>
      <c r="C40619" s="1"/>
      <c r="D40619" s="8"/>
      <c r="E40619" s="1"/>
      <c r="F40619" s="1"/>
      <c r="G40619" s="1"/>
      <c r="H40619" s="1"/>
    </row>
    <row r="40620">
      <c r="A40620" s="1"/>
      <c r="B40620" s="1"/>
      <c r="C40620" s="1"/>
      <c r="D40620" s="8"/>
      <c r="E40620" s="1"/>
      <c r="F40620" s="1"/>
      <c r="G40620" s="1"/>
      <c r="H40620" s="1"/>
    </row>
    <row r="40621">
      <c r="A40621" s="1"/>
      <c r="B40621" s="1"/>
      <c r="C40621" s="1"/>
      <c r="D40621" s="8"/>
      <c r="E40621" s="1"/>
      <c r="F40621" s="1"/>
      <c r="G40621" s="1"/>
      <c r="H40621" s="1"/>
    </row>
    <row r="40622">
      <c r="A40622" s="1"/>
      <c r="B40622" s="1"/>
      <c r="C40622" s="1"/>
      <c r="D40622" s="8"/>
      <c r="E40622" s="1"/>
      <c r="F40622" s="1"/>
      <c r="G40622" s="1"/>
      <c r="H40622" s="1"/>
    </row>
    <row r="40623">
      <c r="A40623" s="1"/>
      <c r="B40623" s="1"/>
      <c r="C40623" s="1"/>
      <c r="D40623" s="8"/>
      <c r="E40623" s="1"/>
      <c r="F40623" s="1"/>
      <c r="G40623" s="1"/>
      <c r="H40623" s="1"/>
    </row>
    <row r="40624">
      <c r="A40624" s="1"/>
      <c r="B40624" s="1"/>
      <c r="C40624" s="1"/>
      <c r="D40624" s="8"/>
      <c r="E40624" s="1"/>
      <c r="F40624" s="1"/>
      <c r="G40624" s="1"/>
      <c r="H40624" s="1"/>
    </row>
    <row r="40625">
      <c r="A40625" s="1"/>
      <c r="B40625" s="1"/>
      <c r="C40625" s="1"/>
      <c r="D40625" s="8"/>
      <c r="E40625" s="1"/>
      <c r="F40625" s="1"/>
      <c r="G40625" s="1"/>
      <c r="H40625" s="1"/>
    </row>
    <row r="40626">
      <c r="A40626" s="1"/>
      <c r="B40626" s="1"/>
      <c r="C40626" s="1"/>
      <c r="D40626" s="8"/>
      <c r="E40626" s="1"/>
      <c r="F40626" s="1"/>
      <c r="G40626" s="1"/>
      <c r="H40626" s="1"/>
    </row>
    <row r="40627">
      <c r="A40627" s="1"/>
      <c r="B40627" s="1"/>
      <c r="C40627" s="1"/>
      <c r="D40627" s="8"/>
      <c r="E40627" s="1"/>
      <c r="F40627" s="1"/>
      <c r="G40627" s="1"/>
      <c r="H40627" s="1"/>
    </row>
    <row r="40628">
      <c r="A40628" s="1"/>
      <c r="B40628" s="1"/>
      <c r="C40628" s="1"/>
      <c r="D40628" s="8"/>
      <c r="E40628" s="1"/>
      <c r="F40628" s="1"/>
      <c r="G40628" s="1"/>
      <c r="H40628" s="1"/>
    </row>
    <row r="40629">
      <c r="A40629" s="1"/>
      <c r="B40629" s="1"/>
      <c r="C40629" s="1"/>
      <c r="D40629" s="8"/>
      <c r="E40629" s="1"/>
      <c r="F40629" s="1"/>
      <c r="G40629" s="1"/>
      <c r="H40629" s="1"/>
    </row>
    <row r="40630">
      <c r="A40630" s="1"/>
      <c r="B40630" s="1"/>
      <c r="C40630" s="1"/>
      <c r="D40630" s="8"/>
      <c r="E40630" s="1"/>
      <c r="F40630" s="1"/>
      <c r="G40630" s="1"/>
      <c r="H40630" s="1"/>
    </row>
    <row r="40631">
      <c r="A40631" s="1"/>
      <c r="B40631" s="1"/>
      <c r="C40631" s="1"/>
      <c r="D40631" s="8"/>
      <c r="E40631" s="1"/>
      <c r="F40631" s="1"/>
      <c r="G40631" s="1"/>
      <c r="H40631" s="1"/>
    </row>
    <row r="40632">
      <c r="A40632" s="1"/>
      <c r="B40632" s="1"/>
      <c r="C40632" s="1"/>
      <c r="D40632" s="8"/>
      <c r="E40632" s="1"/>
      <c r="F40632" s="1"/>
      <c r="G40632" s="1"/>
      <c r="H40632" s="1"/>
    </row>
    <row r="40633">
      <c r="A40633" s="1"/>
      <c r="B40633" s="1"/>
      <c r="C40633" s="1"/>
      <c r="D40633" s="8"/>
      <c r="E40633" s="1"/>
      <c r="F40633" s="1"/>
      <c r="G40633" s="1"/>
      <c r="H40633" s="1"/>
    </row>
    <row r="40634">
      <c r="A40634" s="1"/>
      <c r="B40634" s="1"/>
      <c r="C40634" s="1"/>
      <c r="D40634" s="8"/>
      <c r="E40634" s="1"/>
      <c r="F40634" s="1"/>
      <c r="G40634" s="1"/>
      <c r="H40634" s="1"/>
    </row>
    <row r="40635">
      <c r="A40635" s="1"/>
      <c r="B40635" s="1"/>
      <c r="C40635" s="1"/>
      <c r="D40635" s="8"/>
      <c r="E40635" s="1"/>
      <c r="F40635" s="1"/>
      <c r="G40635" s="1"/>
      <c r="H40635" s="1"/>
    </row>
    <row r="40636">
      <c r="A40636" s="1"/>
      <c r="B40636" s="1"/>
      <c r="C40636" s="1"/>
      <c r="D40636" s="8"/>
      <c r="E40636" s="1"/>
      <c r="F40636" s="1"/>
      <c r="G40636" s="1"/>
      <c r="H40636" s="1"/>
    </row>
    <row r="40637">
      <c r="A40637" s="1"/>
      <c r="B40637" s="1"/>
      <c r="C40637" s="1"/>
      <c r="D40637" s="8"/>
      <c r="E40637" s="1"/>
      <c r="F40637" s="1"/>
      <c r="G40637" s="1"/>
      <c r="H40637" s="1"/>
    </row>
    <row r="40638">
      <c r="A40638" s="1"/>
      <c r="B40638" s="1"/>
      <c r="C40638" s="1"/>
      <c r="D40638" s="8"/>
      <c r="E40638" s="1"/>
      <c r="F40638" s="1"/>
      <c r="G40638" s="1"/>
      <c r="H40638" s="1"/>
    </row>
    <row r="40639">
      <c r="A40639" s="1"/>
      <c r="B40639" s="1"/>
      <c r="C40639" s="1"/>
      <c r="D40639" s="8"/>
      <c r="E40639" s="1"/>
      <c r="F40639" s="1"/>
      <c r="G40639" s="1"/>
      <c r="H40639" s="1"/>
    </row>
    <row r="40640">
      <c r="A40640" s="1"/>
      <c r="B40640" s="1"/>
      <c r="C40640" s="1"/>
      <c r="D40640" s="8"/>
      <c r="E40640" s="1"/>
      <c r="F40640" s="1"/>
      <c r="G40640" s="1"/>
      <c r="H40640" s="1"/>
    </row>
    <row r="40641">
      <c r="A40641" s="1"/>
      <c r="B40641" s="1"/>
      <c r="C40641" s="1"/>
      <c r="D40641" s="8"/>
      <c r="E40641" s="1"/>
      <c r="F40641" s="1"/>
      <c r="G40641" s="1"/>
      <c r="H40641" s="1"/>
    </row>
    <row r="40642">
      <c r="A40642" s="1"/>
      <c r="B40642" s="1"/>
      <c r="C40642" s="1"/>
      <c r="D40642" s="8"/>
      <c r="E40642" s="1"/>
      <c r="F40642" s="1"/>
      <c r="G40642" s="1"/>
      <c r="H40642" s="1"/>
    </row>
    <row r="40643">
      <c r="A40643" s="1"/>
      <c r="B40643" s="1"/>
      <c r="C40643" s="1"/>
      <c r="D40643" s="8"/>
      <c r="E40643" s="1"/>
      <c r="F40643" s="1"/>
      <c r="G40643" s="1"/>
      <c r="H40643" s="1"/>
    </row>
    <row r="40644">
      <c r="A40644" s="1"/>
      <c r="B40644" s="1"/>
      <c r="C40644" s="1"/>
      <c r="D40644" s="8"/>
      <c r="E40644" s="1"/>
      <c r="F40644" s="1"/>
      <c r="G40644" s="1"/>
      <c r="H40644" s="1"/>
    </row>
    <row r="40645">
      <c r="A40645" s="1"/>
      <c r="B40645" s="1"/>
      <c r="C40645" s="1"/>
      <c r="D40645" s="8"/>
      <c r="E40645" s="1"/>
      <c r="F40645" s="1"/>
      <c r="G40645" s="1"/>
      <c r="H40645" s="1"/>
    </row>
    <row r="40646">
      <c r="A40646" s="1"/>
      <c r="B40646" s="1"/>
      <c r="C40646" s="1"/>
      <c r="D40646" s="8"/>
      <c r="E40646" s="1"/>
      <c r="F40646" s="1"/>
      <c r="G40646" s="1"/>
      <c r="H40646" s="1"/>
    </row>
    <row r="40647">
      <c r="A40647" s="1"/>
      <c r="B40647" s="1"/>
      <c r="C40647" s="1"/>
      <c r="D40647" s="8"/>
      <c r="E40647" s="1"/>
      <c r="F40647" s="1"/>
      <c r="G40647" s="1"/>
      <c r="H40647" s="1"/>
    </row>
    <row r="40648">
      <c r="A40648" s="1"/>
      <c r="B40648" s="1"/>
      <c r="C40648" s="1"/>
      <c r="D40648" s="8"/>
      <c r="E40648" s="1"/>
      <c r="F40648" s="1"/>
      <c r="G40648" s="1"/>
      <c r="H40648" s="1"/>
    </row>
    <row r="40649">
      <c r="A40649" s="1"/>
      <c r="B40649" s="1"/>
      <c r="C40649" s="1"/>
      <c r="D40649" s="8"/>
      <c r="E40649" s="1"/>
      <c r="F40649" s="1"/>
      <c r="G40649" s="1"/>
      <c r="H40649" s="1"/>
    </row>
    <row r="40650">
      <c r="A40650" s="1"/>
      <c r="B40650" s="1"/>
      <c r="C40650" s="1"/>
      <c r="D40650" s="8"/>
      <c r="E40650" s="1"/>
      <c r="F40650" s="1"/>
      <c r="G40650" s="1"/>
      <c r="H40650" s="1"/>
    </row>
    <row r="40651">
      <c r="A40651" s="1"/>
      <c r="B40651" s="1"/>
      <c r="C40651" s="1"/>
      <c r="D40651" s="8"/>
      <c r="E40651" s="1"/>
      <c r="F40651" s="1"/>
      <c r="G40651" s="1"/>
      <c r="H40651" s="1"/>
    </row>
    <row r="40652">
      <c r="A40652" s="1"/>
      <c r="B40652" s="1"/>
      <c r="C40652" s="1"/>
      <c r="D40652" s="8"/>
      <c r="E40652" s="1"/>
      <c r="F40652" s="1"/>
      <c r="G40652" s="1"/>
      <c r="H40652" s="1"/>
    </row>
    <row r="40653">
      <c r="A40653" s="1"/>
      <c r="B40653" s="1"/>
      <c r="C40653" s="1"/>
      <c r="D40653" s="8"/>
      <c r="E40653" s="1"/>
      <c r="F40653" s="1"/>
      <c r="G40653" s="1"/>
      <c r="H40653" s="1"/>
    </row>
    <row r="40654">
      <c r="A40654" s="1"/>
      <c r="B40654" s="1"/>
      <c r="C40654" s="1"/>
      <c r="D40654" s="8"/>
      <c r="E40654" s="1"/>
      <c r="F40654" s="1"/>
      <c r="G40654" s="1"/>
      <c r="H40654" s="1"/>
    </row>
    <row r="40655">
      <c r="A40655" s="1"/>
      <c r="B40655" s="1"/>
      <c r="C40655" s="1"/>
      <c r="D40655" s="8"/>
      <c r="E40655" s="1"/>
      <c r="F40655" s="1"/>
      <c r="G40655" s="1"/>
      <c r="H40655" s="1"/>
    </row>
    <row r="40656">
      <c r="A40656" s="1"/>
      <c r="B40656" s="1"/>
      <c r="C40656" s="1"/>
      <c r="D40656" s="8"/>
      <c r="E40656" s="1"/>
      <c r="F40656" s="1"/>
      <c r="G40656" s="1"/>
      <c r="H40656" s="1"/>
    </row>
    <row r="40657">
      <c r="A40657" s="1"/>
      <c r="B40657" s="1"/>
      <c r="C40657" s="1"/>
      <c r="D40657" s="8"/>
      <c r="E40657" s="1"/>
      <c r="F40657" s="1"/>
      <c r="G40657" s="1"/>
      <c r="H40657" s="1"/>
    </row>
    <row r="40658">
      <c r="A40658" s="1"/>
      <c r="B40658" s="1"/>
      <c r="C40658" s="1"/>
      <c r="D40658" s="8"/>
      <c r="E40658" s="1"/>
      <c r="F40658" s="1"/>
      <c r="G40658" s="1"/>
      <c r="H40658" s="1"/>
    </row>
    <row r="40659">
      <c r="A40659" s="1"/>
      <c r="B40659" s="1"/>
      <c r="C40659" s="1"/>
      <c r="D40659" s="8"/>
      <c r="E40659" s="1"/>
      <c r="F40659" s="1"/>
      <c r="G40659" s="1"/>
      <c r="H40659" s="1"/>
    </row>
    <row r="40660">
      <c r="A40660" s="1"/>
      <c r="B40660" s="1"/>
      <c r="C40660" s="1"/>
      <c r="D40660" s="8"/>
      <c r="E40660" s="1"/>
      <c r="F40660" s="1"/>
      <c r="G40660" s="1"/>
      <c r="H40660" s="1"/>
    </row>
    <row r="40661">
      <c r="A40661" s="1"/>
      <c r="B40661" s="1"/>
      <c r="C40661" s="1"/>
      <c r="D40661" s="8"/>
      <c r="E40661" s="1"/>
      <c r="F40661" s="1"/>
      <c r="G40661" s="1"/>
      <c r="H40661" s="1"/>
    </row>
    <row r="40662">
      <c r="A40662" s="1"/>
      <c r="B40662" s="1"/>
      <c r="C40662" s="1"/>
      <c r="D40662" s="8"/>
      <c r="E40662" s="1"/>
      <c r="F40662" s="1"/>
      <c r="G40662" s="1"/>
      <c r="H40662" s="1"/>
    </row>
    <row r="40663">
      <c r="A40663" s="1"/>
      <c r="B40663" s="1"/>
      <c r="C40663" s="1"/>
      <c r="D40663" s="8"/>
      <c r="E40663" s="1"/>
      <c r="F40663" s="1"/>
      <c r="G40663" s="1"/>
      <c r="H40663" s="1"/>
    </row>
    <row r="40664">
      <c r="A40664" s="1"/>
      <c r="B40664" s="1"/>
      <c r="C40664" s="1"/>
      <c r="D40664" s="8"/>
      <c r="E40664" s="1"/>
      <c r="F40664" s="1"/>
      <c r="G40664" s="1"/>
      <c r="H40664" s="1"/>
    </row>
    <row r="40665">
      <c r="A40665" s="1"/>
      <c r="B40665" s="1"/>
      <c r="C40665" s="1"/>
      <c r="D40665" s="8"/>
      <c r="E40665" s="1"/>
      <c r="F40665" s="1"/>
      <c r="G40665" s="1"/>
      <c r="H40665" s="1"/>
    </row>
    <row r="40666">
      <c r="A40666" s="1"/>
      <c r="B40666" s="1"/>
      <c r="C40666" s="1"/>
      <c r="D40666" s="8"/>
      <c r="E40666" s="1"/>
      <c r="F40666" s="1"/>
      <c r="G40666" s="1"/>
      <c r="H40666" s="1"/>
    </row>
    <row r="40667">
      <c r="A40667" s="1"/>
      <c r="B40667" s="1"/>
      <c r="C40667" s="1"/>
      <c r="D40667" s="8"/>
      <c r="E40667" s="1"/>
      <c r="F40667" s="1"/>
      <c r="G40667" s="1"/>
      <c r="H40667" s="1"/>
    </row>
    <row r="40668">
      <c r="A40668" s="1"/>
      <c r="B40668" s="1"/>
      <c r="C40668" s="1"/>
      <c r="D40668" s="8"/>
      <c r="E40668" s="1"/>
      <c r="F40668" s="1"/>
      <c r="G40668" s="1"/>
      <c r="H40668" s="1"/>
    </row>
    <row r="40669">
      <c r="A40669" s="1"/>
      <c r="B40669" s="1"/>
      <c r="C40669" s="1"/>
      <c r="D40669" s="8"/>
      <c r="E40669" s="1"/>
      <c r="F40669" s="1"/>
      <c r="G40669" s="1"/>
      <c r="H40669" s="1"/>
    </row>
    <row r="40670">
      <c r="A40670" s="1"/>
      <c r="B40670" s="1"/>
      <c r="C40670" s="1"/>
      <c r="D40670" s="8"/>
      <c r="E40670" s="1"/>
      <c r="F40670" s="1"/>
      <c r="G40670" s="1"/>
      <c r="H40670" s="1"/>
    </row>
    <row r="40671">
      <c r="A40671" s="1"/>
      <c r="B40671" s="1"/>
      <c r="C40671" s="1"/>
      <c r="D40671" s="8"/>
      <c r="E40671" s="1"/>
      <c r="F40671" s="1"/>
      <c r="G40671" s="1"/>
      <c r="H40671" s="1"/>
    </row>
    <row r="40672">
      <c r="A40672" s="1"/>
      <c r="B40672" s="1"/>
      <c r="C40672" s="1"/>
      <c r="D40672" s="8"/>
      <c r="E40672" s="1"/>
      <c r="F40672" s="1"/>
      <c r="G40672" s="1"/>
      <c r="H40672" s="1"/>
    </row>
    <row r="40673">
      <c r="A40673" s="1"/>
      <c r="B40673" s="1"/>
      <c r="C40673" s="1"/>
      <c r="D40673" s="8"/>
      <c r="E40673" s="1"/>
      <c r="F40673" s="1"/>
      <c r="G40673" s="1"/>
      <c r="H40673" s="1"/>
    </row>
    <row r="40674">
      <c r="A40674" s="1"/>
      <c r="B40674" s="1"/>
      <c r="C40674" s="1"/>
      <c r="D40674" s="8"/>
      <c r="E40674" s="1"/>
      <c r="F40674" s="1"/>
      <c r="G40674" s="1"/>
      <c r="H40674" s="1"/>
    </row>
    <row r="40675">
      <c r="A40675" s="1"/>
      <c r="B40675" s="1"/>
      <c r="C40675" s="1"/>
      <c r="D40675" s="8"/>
      <c r="E40675" s="1"/>
      <c r="F40675" s="1"/>
      <c r="G40675" s="1"/>
      <c r="H40675" s="1"/>
    </row>
    <row r="40676">
      <c r="A40676" s="1"/>
      <c r="B40676" s="1"/>
      <c r="C40676" s="1"/>
      <c r="D40676" s="8"/>
      <c r="E40676" s="1"/>
      <c r="F40676" s="1"/>
      <c r="G40676" s="1"/>
      <c r="H40676" s="1"/>
    </row>
    <row r="40677">
      <c r="A40677" s="1"/>
      <c r="B40677" s="1"/>
      <c r="C40677" s="1"/>
      <c r="D40677" s="8"/>
      <c r="E40677" s="1"/>
      <c r="F40677" s="1"/>
      <c r="G40677" s="1"/>
      <c r="H40677" s="1"/>
    </row>
    <row r="40678">
      <c r="A40678" s="1"/>
      <c r="B40678" s="1"/>
      <c r="C40678" s="1"/>
      <c r="D40678" s="8"/>
      <c r="E40678" s="1"/>
      <c r="F40678" s="1"/>
      <c r="G40678" s="1"/>
      <c r="H40678" s="1"/>
    </row>
    <row r="40679">
      <c r="A40679" s="1"/>
      <c r="B40679" s="1"/>
      <c r="C40679" s="1"/>
      <c r="D40679" s="8"/>
      <c r="E40679" s="1"/>
      <c r="F40679" s="1"/>
      <c r="G40679" s="1"/>
      <c r="H40679" s="1"/>
    </row>
    <row r="40680">
      <c r="A40680" s="1"/>
      <c r="B40680" s="1"/>
      <c r="C40680" s="1"/>
      <c r="D40680" s="8"/>
      <c r="E40680" s="1"/>
      <c r="F40680" s="1"/>
      <c r="G40680" s="1"/>
      <c r="H40680" s="1"/>
    </row>
    <row r="40681">
      <c r="A40681" s="1"/>
      <c r="B40681" s="1"/>
      <c r="C40681" s="1"/>
      <c r="D40681" s="8"/>
      <c r="E40681" s="1"/>
      <c r="F40681" s="1"/>
      <c r="G40681" s="1"/>
      <c r="H40681" s="1"/>
    </row>
    <row r="40682">
      <c r="A40682" s="1"/>
      <c r="B40682" s="1"/>
      <c r="C40682" s="1"/>
      <c r="D40682" s="8"/>
      <c r="E40682" s="1"/>
      <c r="F40682" s="1"/>
      <c r="G40682" s="1"/>
      <c r="H40682" s="1"/>
    </row>
    <row r="40683">
      <c r="A40683" s="1"/>
      <c r="B40683" s="1"/>
      <c r="C40683" s="1"/>
      <c r="D40683" s="8"/>
      <c r="E40683" s="1"/>
      <c r="F40683" s="1"/>
      <c r="G40683" s="1"/>
      <c r="H40683" s="1"/>
    </row>
    <row r="40684">
      <c r="A40684" s="1"/>
      <c r="B40684" s="1"/>
      <c r="C40684" s="1"/>
      <c r="D40684" s="8"/>
      <c r="E40684" s="1"/>
      <c r="F40684" s="1"/>
      <c r="G40684" s="1"/>
      <c r="H40684" s="1"/>
    </row>
    <row r="40685">
      <c r="A40685" s="1"/>
      <c r="B40685" s="1"/>
      <c r="C40685" s="1"/>
      <c r="D40685" s="8"/>
      <c r="E40685" s="1"/>
      <c r="F40685" s="1"/>
      <c r="G40685" s="1"/>
      <c r="H40685" s="1"/>
    </row>
    <row r="40686">
      <c r="A40686" s="1"/>
      <c r="B40686" s="1"/>
      <c r="C40686" s="1"/>
      <c r="D40686" s="8"/>
      <c r="E40686" s="1"/>
      <c r="F40686" s="1"/>
      <c r="G40686" s="1"/>
      <c r="H40686" s="1"/>
    </row>
    <row r="40687">
      <c r="A40687" s="1"/>
      <c r="B40687" s="1"/>
      <c r="C40687" s="1"/>
      <c r="D40687" s="8"/>
      <c r="E40687" s="1"/>
      <c r="F40687" s="1"/>
      <c r="G40687" s="1"/>
      <c r="H40687" s="1"/>
    </row>
    <row r="40688">
      <c r="A40688" s="1"/>
      <c r="B40688" s="1"/>
      <c r="C40688" s="1"/>
      <c r="D40688" s="8"/>
      <c r="E40688" s="1"/>
      <c r="F40688" s="1"/>
      <c r="G40688" s="1"/>
      <c r="H40688" s="1"/>
    </row>
    <row r="40689">
      <c r="A40689" s="1"/>
      <c r="B40689" s="1"/>
      <c r="C40689" s="1"/>
      <c r="D40689" s="8"/>
      <c r="E40689" s="1"/>
      <c r="F40689" s="1"/>
      <c r="G40689" s="1"/>
      <c r="H40689" s="1"/>
    </row>
    <row r="40690">
      <c r="A40690" s="1"/>
      <c r="B40690" s="1"/>
      <c r="C40690" s="1"/>
      <c r="D40690" s="8"/>
      <c r="E40690" s="1"/>
      <c r="F40690" s="1"/>
      <c r="G40690" s="1"/>
      <c r="H40690" s="1"/>
    </row>
    <row r="40691">
      <c r="A40691" s="1"/>
      <c r="B40691" s="1"/>
      <c r="C40691" s="1"/>
      <c r="D40691" s="8"/>
      <c r="E40691" s="1"/>
      <c r="F40691" s="1"/>
      <c r="G40691" s="1"/>
      <c r="H40691" s="1"/>
    </row>
    <row r="40692">
      <c r="A40692" s="1"/>
      <c r="B40692" s="1"/>
      <c r="C40692" s="1"/>
      <c r="D40692" s="8"/>
      <c r="E40692" s="1"/>
      <c r="F40692" s="1"/>
      <c r="G40692" s="1"/>
      <c r="H40692" s="1"/>
    </row>
    <row r="40693">
      <c r="A40693" s="1"/>
      <c r="B40693" s="1"/>
      <c r="C40693" s="1"/>
      <c r="D40693" s="8"/>
      <c r="E40693" s="1"/>
      <c r="F40693" s="1"/>
      <c r="G40693" s="1"/>
      <c r="H40693" s="1"/>
    </row>
    <row r="40694">
      <c r="A40694" s="1"/>
      <c r="B40694" s="1"/>
      <c r="C40694" s="1"/>
      <c r="D40694" s="8"/>
      <c r="E40694" s="1"/>
      <c r="F40694" s="1"/>
      <c r="G40694" s="1"/>
      <c r="H40694" s="1"/>
    </row>
    <row r="40695">
      <c r="A40695" s="1"/>
      <c r="B40695" s="1"/>
      <c r="C40695" s="1"/>
      <c r="D40695" s="8"/>
      <c r="E40695" s="1"/>
      <c r="F40695" s="1"/>
      <c r="G40695" s="1"/>
      <c r="H40695" s="1"/>
    </row>
    <row r="40696">
      <c r="A40696" s="1"/>
      <c r="B40696" s="1"/>
      <c r="C40696" s="1"/>
      <c r="D40696" s="8"/>
      <c r="E40696" s="1"/>
      <c r="F40696" s="1"/>
      <c r="G40696" s="1"/>
      <c r="H40696" s="1"/>
    </row>
    <row r="40697">
      <c r="A40697" s="1"/>
      <c r="B40697" s="1"/>
      <c r="C40697" s="1"/>
      <c r="D40697" s="8"/>
      <c r="E40697" s="1"/>
      <c r="F40697" s="1"/>
      <c r="G40697" s="1"/>
      <c r="H40697" s="1"/>
    </row>
    <row r="40698">
      <c r="A40698" s="1"/>
      <c r="B40698" s="1"/>
      <c r="C40698" s="1"/>
      <c r="D40698" s="8"/>
      <c r="E40698" s="1"/>
      <c r="F40698" s="1"/>
      <c r="G40698" s="1"/>
      <c r="H40698" s="1"/>
    </row>
    <row r="40699">
      <c r="A40699" s="1"/>
      <c r="B40699" s="1"/>
      <c r="C40699" s="1"/>
      <c r="D40699" s="8"/>
      <c r="E40699" s="1"/>
      <c r="F40699" s="1"/>
      <c r="G40699" s="1"/>
      <c r="H40699" s="1"/>
    </row>
    <row r="40700">
      <c r="A40700" s="1"/>
      <c r="B40700" s="1"/>
      <c r="C40700" s="1"/>
      <c r="D40700" s="8"/>
      <c r="E40700" s="1"/>
      <c r="F40700" s="1"/>
      <c r="G40700" s="1"/>
      <c r="H40700" s="1"/>
    </row>
    <row r="40701">
      <c r="A40701" s="1"/>
      <c r="B40701" s="1"/>
      <c r="C40701" s="1"/>
      <c r="D40701" s="8"/>
      <c r="E40701" s="1"/>
      <c r="F40701" s="1"/>
      <c r="G40701" s="1"/>
      <c r="H40701" s="1"/>
    </row>
    <row r="40702">
      <c r="A40702" s="1"/>
      <c r="B40702" s="1"/>
      <c r="C40702" s="1"/>
      <c r="D40702" s="8"/>
      <c r="E40702" s="1"/>
      <c r="F40702" s="1"/>
      <c r="G40702" s="1"/>
      <c r="H40702" s="1"/>
    </row>
    <row r="40703">
      <c r="A40703" s="1"/>
      <c r="B40703" s="1"/>
      <c r="C40703" s="1"/>
      <c r="D40703" s="8"/>
      <c r="E40703" s="1"/>
      <c r="F40703" s="1"/>
      <c r="G40703" s="1"/>
      <c r="H40703" s="1"/>
    </row>
    <row r="40704">
      <c r="A40704" s="1"/>
      <c r="B40704" s="1"/>
      <c r="C40704" s="1"/>
      <c r="D40704" s="8"/>
      <c r="E40704" s="1"/>
      <c r="F40704" s="1"/>
      <c r="G40704" s="1"/>
      <c r="H40704" s="1"/>
    </row>
    <row r="40705">
      <c r="A40705" s="1"/>
      <c r="B40705" s="1"/>
      <c r="C40705" s="1"/>
      <c r="D40705" s="8"/>
      <c r="E40705" s="1"/>
      <c r="F40705" s="1"/>
      <c r="G40705" s="1"/>
      <c r="H40705" s="1"/>
    </row>
    <row r="40706">
      <c r="A40706" s="1"/>
      <c r="B40706" s="1"/>
      <c r="C40706" s="1"/>
      <c r="D40706" s="8"/>
      <c r="E40706" s="1"/>
      <c r="F40706" s="1"/>
      <c r="G40706" s="1"/>
      <c r="H40706" s="1"/>
    </row>
    <row r="40707">
      <c r="A40707" s="1"/>
      <c r="B40707" s="1"/>
      <c r="C40707" s="1"/>
      <c r="D40707" s="8"/>
      <c r="E40707" s="1"/>
      <c r="F40707" s="1"/>
      <c r="G40707" s="1"/>
      <c r="H40707" s="1"/>
    </row>
    <row r="40708">
      <c r="A40708" s="1"/>
      <c r="B40708" s="1"/>
      <c r="C40708" s="1"/>
      <c r="D40708" s="8"/>
      <c r="E40708" s="1"/>
      <c r="F40708" s="1"/>
      <c r="G40708" s="1"/>
      <c r="H40708" s="1"/>
    </row>
    <row r="40709">
      <c r="A40709" s="1"/>
      <c r="B40709" s="1"/>
      <c r="C40709" s="1"/>
      <c r="D40709" s="8"/>
      <c r="E40709" s="1"/>
      <c r="F40709" s="1"/>
      <c r="G40709" s="1"/>
      <c r="H40709" s="1"/>
    </row>
    <row r="40710">
      <c r="A40710" s="1"/>
      <c r="B40710" s="1"/>
      <c r="C40710" s="1"/>
      <c r="D40710" s="8"/>
      <c r="E40710" s="1"/>
      <c r="F40710" s="1"/>
      <c r="G40710" s="1"/>
      <c r="H40710" s="1"/>
    </row>
    <row r="40711">
      <c r="A40711" s="1"/>
      <c r="B40711" s="1"/>
      <c r="C40711" s="1"/>
      <c r="D40711" s="8"/>
      <c r="E40711" s="1"/>
      <c r="F40711" s="1"/>
      <c r="G40711" s="1"/>
      <c r="H40711" s="1"/>
    </row>
    <row r="40712">
      <c r="A40712" s="1"/>
      <c r="B40712" s="1"/>
      <c r="C40712" s="1"/>
      <c r="D40712" s="8"/>
      <c r="E40712" s="1"/>
      <c r="F40712" s="1"/>
      <c r="G40712" s="1"/>
      <c r="H40712" s="1"/>
    </row>
    <row r="40713">
      <c r="A40713" s="1"/>
      <c r="B40713" s="1"/>
      <c r="C40713" s="1"/>
      <c r="D40713" s="8"/>
      <c r="E40713" s="1"/>
      <c r="F40713" s="1"/>
      <c r="G40713" s="1"/>
      <c r="H40713" s="1"/>
    </row>
    <row r="40714">
      <c r="A40714" s="1"/>
      <c r="B40714" s="1"/>
      <c r="C40714" s="1"/>
      <c r="D40714" s="8"/>
      <c r="E40714" s="1"/>
      <c r="F40714" s="1"/>
      <c r="G40714" s="1"/>
      <c r="H40714" s="1"/>
    </row>
    <row r="40715">
      <c r="A40715" s="1"/>
      <c r="B40715" s="1"/>
      <c r="C40715" s="1"/>
      <c r="D40715" s="8"/>
      <c r="E40715" s="1"/>
      <c r="F40715" s="1"/>
      <c r="G40715" s="1"/>
      <c r="H40715" s="1"/>
    </row>
    <row r="40716">
      <c r="A40716" s="1"/>
      <c r="B40716" s="1"/>
      <c r="C40716" s="1"/>
      <c r="D40716" s="8"/>
      <c r="E40716" s="1"/>
      <c r="F40716" s="1"/>
      <c r="G40716" s="1"/>
      <c r="H40716" s="1"/>
    </row>
    <row r="40717">
      <c r="A40717" s="1"/>
      <c r="B40717" s="1"/>
      <c r="C40717" s="1"/>
      <c r="D40717" s="8"/>
      <c r="E40717" s="1"/>
      <c r="F40717" s="1"/>
      <c r="G40717" s="1"/>
      <c r="H40717" s="1"/>
    </row>
    <row r="40718">
      <c r="A40718" s="1"/>
      <c r="B40718" s="1"/>
      <c r="C40718" s="1"/>
      <c r="D40718" s="8"/>
      <c r="E40718" s="1"/>
      <c r="F40718" s="1"/>
      <c r="G40718" s="1"/>
      <c r="H40718" s="1"/>
    </row>
    <row r="40719">
      <c r="A40719" s="1"/>
      <c r="B40719" s="1"/>
      <c r="C40719" s="1"/>
      <c r="D40719" s="8"/>
      <c r="E40719" s="1"/>
      <c r="F40719" s="1"/>
      <c r="G40719" s="1"/>
      <c r="H40719" s="1"/>
    </row>
    <row r="40720">
      <c r="A40720" s="1"/>
      <c r="B40720" s="1"/>
      <c r="C40720" s="1"/>
      <c r="D40720" s="8"/>
      <c r="E40720" s="1"/>
      <c r="F40720" s="1"/>
      <c r="G40720" s="1"/>
      <c r="H40720" s="1"/>
    </row>
    <row r="40721">
      <c r="A40721" s="1"/>
      <c r="B40721" s="1"/>
      <c r="C40721" s="1"/>
      <c r="D40721" s="8"/>
      <c r="E40721" s="1"/>
      <c r="F40721" s="1"/>
      <c r="G40721" s="1"/>
      <c r="H40721" s="1"/>
    </row>
    <row r="40722">
      <c r="A40722" s="1"/>
      <c r="B40722" s="1"/>
      <c r="C40722" s="1"/>
      <c r="D40722" s="8"/>
      <c r="E40722" s="1"/>
      <c r="F40722" s="1"/>
      <c r="G40722" s="1"/>
      <c r="H40722" s="1"/>
    </row>
    <row r="40723">
      <c r="A40723" s="1"/>
      <c r="B40723" s="1"/>
      <c r="C40723" s="1"/>
      <c r="D40723" s="8"/>
      <c r="E40723" s="1"/>
      <c r="F40723" s="1"/>
      <c r="G40723" s="1"/>
      <c r="H40723" s="1"/>
    </row>
    <row r="40724">
      <c r="A40724" s="1"/>
      <c r="B40724" s="1"/>
      <c r="C40724" s="1"/>
      <c r="D40724" s="8"/>
      <c r="E40724" s="1"/>
      <c r="F40724" s="1"/>
      <c r="G40724" s="1"/>
      <c r="H40724" s="1"/>
    </row>
    <row r="40725">
      <c r="A40725" s="1"/>
      <c r="B40725" s="1"/>
      <c r="C40725" s="1"/>
      <c r="D40725" s="8"/>
      <c r="E40725" s="1"/>
      <c r="F40725" s="1"/>
      <c r="G40725" s="1"/>
      <c r="H40725" s="1"/>
    </row>
    <row r="40726">
      <c r="A40726" s="1"/>
      <c r="B40726" s="1"/>
      <c r="C40726" s="1"/>
      <c r="D40726" s="8"/>
      <c r="E40726" s="1"/>
      <c r="F40726" s="1"/>
      <c r="G40726" s="1"/>
      <c r="H40726" s="1"/>
    </row>
    <row r="40727">
      <c r="A40727" s="1"/>
      <c r="B40727" s="1"/>
      <c r="C40727" s="1"/>
      <c r="D40727" s="8"/>
      <c r="E40727" s="1"/>
      <c r="F40727" s="1"/>
      <c r="G40727" s="1"/>
      <c r="H40727" s="1"/>
    </row>
    <row r="40728">
      <c r="A40728" s="1"/>
      <c r="B40728" s="1"/>
      <c r="C40728" s="1"/>
      <c r="D40728" s="8"/>
      <c r="E40728" s="1"/>
      <c r="F40728" s="1"/>
      <c r="G40728" s="1"/>
      <c r="H40728" s="1"/>
    </row>
    <row r="40729">
      <c r="A40729" s="1"/>
      <c r="B40729" s="1"/>
      <c r="C40729" s="1"/>
      <c r="D40729" s="8"/>
      <c r="E40729" s="1"/>
      <c r="F40729" s="1"/>
      <c r="G40729" s="1"/>
      <c r="H40729" s="1"/>
    </row>
    <row r="40730">
      <c r="A40730" s="1"/>
      <c r="B40730" s="1"/>
      <c r="C40730" s="1"/>
      <c r="D40730" s="8"/>
      <c r="E40730" s="1"/>
      <c r="F40730" s="1"/>
      <c r="G40730" s="1"/>
      <c r="H40730" s="1"/>
    </row>
    <row r="40731">
      <c r="A40731" s="1"/>
      <c r="B40731" s="1"/>
      <c r="C40731" s="1"/>
      <c r="D40731" s="8"/>
      <c r="E40731" s="1"/>
      <c r="F40731" s="1"/>
      <c r="G40731" s="1"/>
      <c r="H40731" s="1"/>
    </row>
    <row r="40732">
      <c r="A40732" s="1"/>
      <c r="B40732" s="1"/>
      <c r="C40732" s="1"/>
      <c r="D40732" s="8"/>
      <c r="E40732" s="1"/>
      <c r="F40732" s="1"/>
      <c r="G40732" s="1"/>
      <c r="H40732" s="1"/>
    </row>
    <row r="40733">
      <c r="A40733" s="1"/>
      <c r="B40733" s="1"/>
      <c r="C40733" s="1"/>
      <c r="D40733" s="8"/>
      <c r="E40733" s="1"/>
      <c r="F40733" s="1"/>
      <c r="G40733" s="1"/>
      <c r="H40733" s="1"/>
    </row>
    <row r="40734">
      <c r="A40734" s="1"/>
      <c r="B40734" s="1"/>
      <c r="C40734" s="1"/>
      <c r="D40734" s="8"/>
      <c r="E40734" s="1"/>
      <c r="F40734" s="1"/>
      <c r="G40734" s="1"/>
      <c r="H40734" s="1"/>
    </row>
    <row r="40735">
      <c r="A40735" s="1"/>
      <c r="B40735" s="1"/>
      <c r="C40735" s="1"/>
      <c r="D40735" s="8"/>
      <c r="E40735" s="1"/>
      <c r="F40735" s="1"/>
      <c r="G40735" s="1"/>
      <c r="H40735" s="1"/>
    </row>
    <row r="40736">
      <c r="A40736" s="1"/>
      <c r="B40736" s="1"/>
      <c r="C40736" s="1"/>
      <c r="D40736" s="8"/>
      <c r="E40736" s="1"/>
      <c r="F40736" s="1"/>
      <c r="G40736" s="1"/>
      <c r="H40736" s="1"/>
    </row>
    <row r="40737">
      <c r="A40737" s="1"/>
      <c r="B40737" s="1"/>
      <c r="C40737" s="1"/>
      <c r="D40737" s="8"/>
      <c r="E40737" s="1"/>
      <c r="F40737" s="1"/>
      <c r="G40737" s="1"/>
      <c r="H40737" s="1"/>
    </row>
    <row r="40738">
      <c r="A40738" s="1"/>
      <c r="B40738" s="1"/>
      <c r="C40738" s="1"/>
      <c r="D40738" s="8"/>
      <c r="E40738" s="1"/>
      <c r="F40738" s="1"/>
      <c r="G40738" s="1"/>
      <c r="H40738" s="1"/>
    </row>
    <row r="40739">
      <c r="A40739" s="1"/>
      <c r="B40739" s="1"/>
      <c r="C40739" s="1"/>
      <c r="D40739" s="8"/>
      <c r="E40739" s="1"/>
      <c r="F40739" s="1"/>
      <c r="G40739" s="1"/>
      <c r="H40739" s="1"/>
    </row>
    <row r="40740">
      <c r="A40740" s="1"/>
      <c r="B40740" s="1"/>
      <c r="C40740" s="1"/>
      <c r="D40740" s="8"/>
      <c r="E40740" s="1"/>
      <c r="F40740" s="1"/>
      <c r="G40740" s="1"/>
      <c r="H40740" s="1"/>
    </row>
    <row r="40741">
      <c r="A40741" s="1"/>
      <c r="B40741" s="1"/>
      <c r="C40741" s="1"/>
      <c r="D40741" s="8"/>
      <c r="E40741" s="1"/>
      <c r="F40741" s="1"/>
      <c r="G40741" s="1"/>
      <c r="H40741" s="1"/>
    </row>
    <row r="40742">
      <c r="A40742" s="1"/>
      <c r="B40742" s="1"/>
      <c r="C40742" s="1"/>
      <c r="D40742" s="8"/>
      <c r="E40742" s="1"/>
      <c r="F40742" s="1"/>
      <c r="G40742" s="1"/>
      <c r="H40742" s="1"/>
    </row>
    <row r="40743">
      <c r="A40743" s="1"/>
      <c r="B40743" s="1"/>
      <c r="C40743" s="1"/>
      <c r="D40743" s="8"/>
      <c r="E40743" s="1"/>
      <c r="F40743" s="1"/>
      <c r="G40743" s="1"/>
      <c r="H40743" s="1"/>
    </row>
    <row r="40744">
      <c r="A40744" s="1"/>
      <c r="B40744" s="1"/>
      <c r="C40744" s="1"/>
      <c r="D40744" s="8"/>
      <c r="E40744" s="1"/>
      <c r="F40744" s="1"/>
      <c r="G40744" s="1"/>
      <c r="H40744" s="1"/>
    </row>
    <row r="40745">
      <c r="A40745" s="1"/>
      <c r="B40745" s="1"/>
      <c r="C40745" s="1"/>
      <c r="D40745" s="8"/>
      <c r="E40745" s="1"/>
      <c r="F40745" s="1"/>
      <c r="G40745" s="1"/>
      <c r="H40745" s="1"/>
    </row>
    <row r="40746">
      <c r="A40746" s="1"/>
      <c r="B40746" s="1"/>
      <c r="C40746" s="1"/>
      <c r="D40746" s="8"/>
      <c r="E40746" s="1"/>
      <c r="F40746" s="1"/>
      <c r="G40746" s="1"/>
      <c r="H40746" s="1"/>
    </row>
    <row r="40747">
      <c r="A40747" s="1"/>
      <c r="B40747" s="1"/>
      <c r="C40747" s="1"/>
      <c r="D40747" s="8"/>
      <c r="E40747" s="1"/>
      <c r="F40747" s="1"/>
      <c r="G40747" s="1"/>
      <c r="H40747" s="1"/>
    </row>
    <row r="40748">
      <c r="A40748" s="1"/>
      <c r="B40748" s="1"/>
      <c r="C40748" s="1"/>
      <c r="D40748" s="8"/>
      <c r="E40748" s="1"/>
      <c r="F40748" s="1"/>
      <c r="G40748" s="1"/>
      <c r="H40748" s="1"/>
    </row>
    <row r="40749">
      <c r="A40749" s="1"/>
      <c r="B40749" s="1"/>
      <c r="C40749" s="1"/>
      <c r="D40749" s="8"/>
      <c r="E40749" s="1"/>
      <c r="F40749" s="1"/>
      <c r="G40749" s="1"/>
      <c r="H40749" s="1"/>
    </row>
    <row r="40750">
      <c r="A40750" s="1"/>
      <c r="B40750" s="1"/>
      <c r="C40750" s="1"/>
      <c r="D40750" s="8"/>
      <c r="E40750" s="1"/>
      <c r="F40750" s="1"/>
      <c r="G40750" s="1"/>
      <c r="H40750" s="1"/>
    </row>
    <row r="40751">
      <c r="A40751" s="1"/>
      <c r="B40751" s="1"/>
      <c r="C40751" s="1"/>
      <c r="D40751" s="8"/>
      <c r="E40751" s="1"/>
      <c r="F40751" s="1"/>
      <c r="G40751" s="1"/>
      <c r="H40751" s="1"/>
    </row>
    <row r="40752">
      <c r="A40752" s="1"/>
      <c r="B40752" s="1"/>
      <c r="C40752" s="1"/>
      <c r="D40752" s="8"/>
      <c r="E40752" s="1"/>
      <c r="F40752" s="1"/>
      <c r="G40752" s="1"/>
      <c r="H40752" s="1"/>
    </row>
    <row r="40753">
      <c r="A40753" s="1"/>
      <c r="B40753" s="1"/>
      <c r="C40753" s="1"/>
      <c r="D40753" s="8"/>
      <c r="E40753" s="1"/>
      <c r="F40753" s="1"/>
      <c r="G40753" s="1"/>
      <c r="H40753" s="1"/>
    </row>
    <row r="40754">
      <c r="A40754" s="1"/>
      <c r="B40754" s="1"/>
      <c r="C40754" s="1"/>
      <c r="D40754" s="8"/>
      <c r="E40754" s="1"/>
      <c r="F40754" s="1"/>
      <c r="G40754" s="1"/>
      <c r="H40754" s="1"/>
    </row>
    <row r="40755">
      <c r="A40755" s="1"/>
      <c r="B40755" s="1"/>
      <c r="C40755" s="1"/>
      <c r="D40755" s="8"/>
      <c r="E40755" s="1"/>
      <c r="F40755" s="1"/>
      <c r="G40755" s="1"/>
      <c r="H40755" s="1"/>
    </row>
    <row r="40756">
      <c r="A40756" s="1"/>
      <c r="B40756" s="1"/>
      <c r="C40756" s="1"/>
      <c r="D40756" s="8"/>
      <c r="E40756" s="1"/>
      <c r="F40756" s="1"/>
      <c r="G40756" s="1"/>
      <c r="H40756" s="1"/>
    </row>
    <row r="40757">
      <c r="A40757" s="1"/>
      <c r="B40757" s="1"/>
      <c r="C40757" s="1"/>
      <c r="D40757" s="8"/>
      <c r="E40757" s="1"/>
      <c r="F40757" s="1"/>
      <c r="G40757" s="1"/>
      <c r="H40757" s="1"/>
    </row>
    <row r="40758">
      <c r="A40758" s="1"/>
      <c r="B40758" s="1"/>
      <c r="C40758" s="1"/>
      <c r="D40758" s="8"/>
      <c r="E40758" s="1"/>
      <c r="F40758" s="1"/>
      <c r="G40758" s="1"/>
      <c r="H40758" s="1"/>
    </row>
    <row r="40759">
      <c r="A40759" s="1"/>
      <c r="B40759" s="1"/>
      <c r="C40759" s="1"/>
      <c r="D40759" s="8"/>
      <c r="E40759" s="1"/>
      <c r="F40759" s="1"/>
      <c r="G40759" s="1"/>
      <c r="H40759" s="1"/>
    </row>
    <row r="40760">
      <c r="A40760" s="1"/>
      <c r="B40760" s="1"/>
      <c r="C40760" s="1"/>
      <c r="D40760" s="8"/>
      <c r="E40760" s="1"/>
      <c r="F40760" s="1"/>
      <c r="G40760" s="1"/>
      <c r="H40760" s="1"/>
    </row>
    <row r="40761">
      <c r="A40761" s="1"/>
      <c r="B40761" s="1"/>
      <c r="C40761" s="1"/>
      <c r="D40761" s="8"/>
      <c r="E40761" s="1"/>
      <c r="F40761" s="1"/>
      <c r="G40761" s="1"/>
      <c r="H40761" s="1"/>
    </row>
    <row r="40762">
      <c r="A40762" s="1"/>
      <c r="B40762" s="1"/>
      <c r="C40762" s="1"/>
      <c r="D40762" s="8"/>
      <c r="E40762" s="1"/>
      <c r="F40762" s="1"/>
      <c r="G40762" s="1"/>
      <c r="H40762" s="1"/>
    </row>
    <row r="40763">
      <c r="A40763" s="1"/>
      <c r="B40763" s="1"/>
      <c r="C40763" s="1"/>
      <c r="D40763" s="8"/>
      <c r="E40763" s="1"/>
      <c r="F40763" s="1"/>
      <c r="G40763" s="1"/>
      <c r="H40763" s="1"/>
    </row>
    <row r="40764">
      <c r="A40764" s="1"/>
      <c r="B40764" s="1"/>
      <c r="C40764" s="1"/>
      <c r="D40764" s="8"/>
      <c r="E40764" s="1"/>
      <c r="F40764" s="1"/>
      <c r="G40764" s="1"/>
      <c r="H40764" s="1"/>
    </row>
    <row r="40765">
      <c r="A40765" s="1"/>
      <c r="B40765" s="1"/>
      <c r="C40765" s="1"/>
      <c r="D40765" s="8"/>
      <c r="E40765" s="1"/>
      <c r="F40765" s="1"/>
      <c r="G40765" s="1"/>
      <c r="H40765" s="1"/>
    </row>
    <row r="40766">
      <c r="A40766" s="1"/>
      <c r="B40766" s="1"/>
      <c r="C40766" s="1"/>
      <c r="D40766" s="8"/>
      <c r="E40766" s="1"/>
      <c r="F40766" s="1"/>
      <c r="G40766" s="1"/>
      <c r="H40766" s="1"/>
    </row>
    <row r="40767">
      <c r="A40767" s="1"/>
      <c r="B40767" s="1"/>
      <c r="C40767" s="1"/>
      <c r="D40767" s="8"/>
      <c r="E40767" s="1"/>
      <c r="F40767" s="1"/>
      <c r="G40767" s="1"/>
      <c r="H40767" s="1"/>
    </row>
    <row r="40768">
      <c r="A40768" s="1"/>
      <c r="B40768" s="1"/>
      <c r="C40768" s="1"/>
      <c r="D40768" s="8"/>
      <c r="E40768" s="1"/>
      <c r="F40768" s="1"/>
      <c r="G40768" s="1"/>
      <c r="H40768" s="1"/>
    </row>
    <row r="40769">
      <c r="A40769" s="1"/>
      <c r="B40769" s="1"/>
      <c r="C40769" s="1"/>
      <c r="D40769" s="8"/>
      <c r="E40769" s="1"/>
      <c r="F40769" s="1"/>
      <c r="G40769" s="1"/>
      <c r="H40769" s="1"/>
    </row>
    <row r="40770">
      <c r="A40770" s="1"/>
      <c r="B40770" s="1"/>
      <c r="C40770" s="1"/>
      <c r="D40770" s="8"/>
      <c r="E40770" s="1"/>
      <c r="F40770" s="1"/>
      <c r="G40770" s="1"/>
      <c r="H40770" s="1"/>
    </row>
    <row r="40771">
      <c r="A40771" s="1"/>
      <c r="B40771" s="1"/>
      <c r="C40771" s="1"/>
      <c r="D40771" s="8"/>
      <c r="E40771" s="1"/>
      <c r="F40771" s="1"/>
      <c r="G40771" s="1"/>
      <c r="H40771" s="1"/>
    </row>
    <row r="40772">
      <c r="A40772" s="1"/>
      <c r="B40772" s="1"/>
      <c r="C40772" s="1"/>
      <c r="D40772" s="8"/>
      <c r="E40772" s="1"/>
      <c r="F40772" s="1"/>
      <c r="G40772" s="1"/>
      <c r="H40772" s="1"/>
    </row>
    <row r="40773">
      <c r="A40773" s="1"/>
      <c r="B40773" s="1"/>
      <c r="C40773" s="1"/>
      <c r="D40773" s="8"/>
      <c r="E40773" s="1"/>
      <c r="F40773" s="1"/>
      <c r="G40773" s="1"/>
      <c r="H40773" s="1"/>
    </row>
    <row r="40774">
      <c r="A40774" s="1"/>
      <c r="B40774" s="1"/>
      <c r="C40774" s="1"/>
      <c r="D40774" s="8"/>
      <c r="E40774" s="1"/>
      <c r="F40774" s="1"/>
      <c r="G40774" s="1"/>
      <c r="H40774" s="1"/>
    </row>
    <row r="40775">
      <c r="A40775" s="1"/>
      <c r="B40775" s="1"/>
      <c r="C40775" s="1"/>
      <c r="D40775" s="8"/>
      <c r="E40775" s="1"/>
      <c r="F40775" s="1"/>
      <c r="G40775" s="1"/>
      <c r="H40775" s="1"/>
    </row>
    <row r="40776">
      <c r="A40776" s="1"/>
      <c r="B40776" s="1"/>
      <c r="C40776" s="1"/>
      <c r="D40776" s="8"/>
      <c r="E40776" s="1"/>
      <c r="F40776" s="1"/>
      <c r="G40776" s="1"/>
      <c r="H40776" s="1"/>
    </row>
    <row r="40777">
      <c r="A40777" s="1"/>
      <c r="B40777" s="1"/>
      <c r="C40777" s="1"/>
      <c r="D40777" s="8"/>
      <c r="E40777" s="1"/>
      <c r="F40777" s="1"/>
      <c r="G40777" s="1"/>
      <c r="H40777" s="1"/>
    </row>
    <row r="40778">
      <c r="A40778" s="1"/>
      <c r="B40778" s="1"/>
      <c r="C40778" s="1"/>
      <c r="D40778" s="8"/>
      <c r="E40778" s="1"/>
      <c r="F40778" s="1"/>
      <c r="G40778" s="1"/>
      <c r="H40778" s="1"/>
    </row>
    <row r="40779">
      <c r="A40779" s="1"/>
      <c r="B40779" s="1"/>
      <c r="C40779" s="1"/>
      <c r="D40779" s="8"/>
      <c r="E40779" s="1"/>
      <c r="F40779" s="1"/>
      <c r="G40779" s="1"/>
      <c r="H40779" s="1"/>
    </row>
    <row r="40780">
      <c r="A40780" s="1"/>
      <c r="B40780" s="1"/>
      <c r="C40780" s="1"/>
      <c r="D40780" s="8"/>
      <c r="E40780" s="1"/>
      <c r="F40780" s="1"/>
      <c r="G40780" s="1"/>
      <c r="H40780" s="1"/>
    </row>
    <row r="40781">
      <c r="A40781" s="1"/>
      <c r="B40781" s="1"/>
      <c r="C40781" s="1"/>
      <c r="D40781" s="8"/>
      <c r="E40781" s="1"/>
      <c r="F40781" s="1"/>
      <c r="G40781" s="1"/>
      <c r="H40781" s="1"/>
    </row>
    <row r="40782">
      <c r="A40782" s="1"/>
      <c r="B40782" s="1"/>
      <c r="C40782" s="1"/>
      <c r="D40782" s="8"/>
      <c r="E40782" s="1"/>
      <c r="F40782" s="1"/>
      <c r="G40782" s="1"/>
      <c r="H40782" s="1"/>
    </row>
    <row r="40783">
      <c r="A40783" s="1"/>
      <c r="B40783" s="1"/>
      <c r="C40783" s="1"/>
      <c r="D40783" s="8"/>
      <c r="E40783" s="1"/>
      <c r="F40783" s="1"/>
      <c r="G40783" s="1"/>
      <c r="H40783" s="1"/>
    </row>
    <row r="40784">
      <c r="A40784" s="1"/>
      <c r="B40784" s="1"/>
      <c r="C40784" s="1"/>
      <c r="D40784" s="8"/>
      <c r="E40784" s="1"/>
      <c r="F40784" s="1"/>
      <c r="G40784" s="1"/>
      <c r="H40784" s="1"/>
    </row>
    <row r="40785">
      <c r="A40785" s="1"/>
      <c r="B40785" s="1"/>
      <c r="C40785" s="1"/>
      <c r="D40785" s="8"/>
      <c r="E40785" s="1"/>
      <c r="F40785" s="1"/>
      <c r="G40785" s="1"/>
      <c r="H40785" s="1"/>
    </row>
    <row r="40786">
      <c r="A40786" s="1"/>
      <c r="B40786" s="1"/>
      <c r="C40786" s="1"/>
      <c r="D40786" s="8"/>
      <c r="E40786" s="1"/>
      <c r="F40786" s="1"/>
      <c r="G40786" s="1"/>
      <c r="H40786" s="1"/>
    </row>
    <row r="40787">
      <c r="A40787" s="1"/>
      <c r="B40787" s="1"/>
      <c r="C40787" s="1"/>
      <c r="D40787" s="8"/>
      <c r="E40787" s="1"/>
      <c r="F40787" s="1"/>
      <c r="G40787" s="1"/>
      <c r="H40787" s="1"/>
    </row>
    <row r="40788">
      <c r="A40788" s="1"/>
      <c r="B40788" s="1"/>
      <c r="C40788" s="1"/>
      <c r="D40788" s="8"/>
      <c r="E40788" s="1"/>
      <c r="F40788" s="1"/>
      <c r="G40788" s="1"/>
      <c r="H40788" s="1"/>
    </row>
    <row r="40789">
      <c r="A40789" s="1"/>
      <c r="B40789" s="1"/>
      <c r="C40789" s="1"/>
      <c r="D40789" s="8"/>
      <c r="E40789" s="1"/>
      <c r="F40789" s="1"/>
      <c r="G40789" s="1"/>
      <c r="H40789" s="1"/>
    </row>
    <row r="40790">
      <c r="A40790" s="1"/>
      <c r="B40790" s="1"/>
      <c r="C40790" s="1"/>
      <c r="D40790" s="8"/>
      <c r="E40790" s="1"/>
      <c r="F40790" s="1"/>
      <c r="G40790" s="1"/>
      <c r="H40790" s="1"/>
    </row>
    <row r="40791">
      <c r="A40791" s="1"/>
      <c r="B40791" s="1"/>
      <c r="C40791" s="1"/>
      <c r="D40791" s="8"/>
      <c r="E40791" s="1"/>
      <c r="F40791" s="1"/>
      <c r="G40791" s="1"/>
      <c r="H40791" s="1"/>
    </row>
    <row r="40792">
      <c r="A40792" s="1"/>
      <c r="B40792" s="1"/>
      <c r="C40792" s="1"/>
      <c r="D40792" s="8"/>
      <c r="E40792" s="1"/>
      <c r="F40792" s="1"/>
      <c r="G40792" s="1"/>
      <c r="H40792" s="1"/>
    </row>
    <row r="40793">
      <c r="A40793" s="1"/>
      <c r="B40793" s="1"/>
      <c r="C40793" s="1"/>
      <c r="D40793" s="8"/>
      <c r="E40793" s="1"/>
      <c r="F40793" s="1"/>
      <c r="G40793" s="1"/>
      <c r="H40793" s="1"/>
    </row>
    <row r="40794">
      <c r="A40794" s="1"/>
      <c r="B40794" s="1"/>
      <c r="C40794" s="1"/>
      <c r="D40794" s="8"/>
      <c r="E40794" s="1"/>
      <c r="F40794" s="1"/>
      <c r="G40794" s="1"/>
      <c r="H40794" s="1"/>
    </row>
    <row r="40795">
      <c r="A40795" s="1"/>
      <c r="B40795" s="1"/>
      <c r="C40795" s="1"/>
      <c r="D40795" s="8"/>
      <c r="E40795" s="1"/>
      <c r="F40795" s="1"/>
      <c r="G40795" s="1"/>
      <c r="H40795" s="1"/>
    </row>
    <row r="40796">
      <c r="A40796" s="1"/>
      <c r="B40796" s="1"/>
      <c r="C40796" s="1"/>
      <c r="D40796" s="8"/>
      <c r="E40796" s="1"/>
      <c r="F40796" s="1"/>
      <c r="G40796" s="1"/>
      <c r="H40796" s="1"/>
    </row>
    <row r="40797">
      <c r="A40797" s="1"/>
      <c r="B40797" s="1"/>
      <c r="C40797" s="1"/>
      <c r="D40797" s="8"/>
      <c r="E40797" s="1"/>
      <c r="F40797" s="1"/>
      <c r="G40797" s="1"/>
      <c r="H40797" s="1"/>
    </row>
    <row r="40798">
      <c r="A40798" s="1"/>
      <c r="B40798" s="1"/>
      <c r="C40798" s="1"/>
      <c r="D40798" s="8"/>
      <c r="E40798" s="1"/>
      <c r="F40798" s="1"/>
      <c r="G40798" s="1"/>
      <c r="H40798" s="1"/>
    </row>
    <row r="40799">
      <c r="A40799" s="1"/>
      <c r="B40799" s="1"/>
      <c r="C40799" s="1"/>
      <c r="D40799" s="8"/>
      <c r="E40799" s="1"/>
      <c r="F40799" s="1"/>
      <c r="G40799" s="1"/>
      <c r="H40799" s="1"/>
    </row>
    <row r="40800">
      <c r="A40800" s="1"/>
      <c r="B40800" s="1"/>
      <c r="C40800" s="1"/>
      <c r="D40800" s="8"/>
      <c r="E40800" s="1"/>
      <c r="F40800" s="1"/>
      <c r="G40800" s="1"/>
      <c r="H40800" s="1"/>
    </row>
    <row r="40801">
      <c r="A40801" s="1"/>
      <c r="B40801" s="1"/>
      <c r="C40801" s="1"/>
      <c r="D40801" s="8"/>
      <c r="E40801" s="1"/>
      <c r="F40801" s="1"/>
      <c r="G40801" s="1"/>
      <c r="H40801" s="1"/>
    </row>
    <row r="40802">
      <c r="A40802" s="1"/>
      <c r="B40802" s="1"/>
      <c r="C40802" s="1"/>
      <c r="D40802" s="8"/>
      <c r="E40802" s="1"/>
      <c r="F40802" s="1"/>
      <c r="G40802" s="1"/>
      <c r="H40802" s="1"/>
    </row>
    <row r="40803">
      <c r="A40803" s="1"/>
      <c r="B40803" s="1"/>
      <c r="C40803" s="1"/>
      <c r="D40803" s="8"/>
      <c r="E40803" s="1"/>
      <c r="F40803" s="1"/>
      <c r="G40803" s="1"/>
      <c r="H40803" s="1"/>
    </row>
    <row r="40804">
      <c r="A40804" s="1"/>
      <c r="B40804" s="1"/>
      <c r="C40804" s="1"/>
      <c r="D40804" s="8"/>
      <c r="E40804" s="1"/>
      <c r="F40804" s="1"/>
      <c r="G40804" s="1"/>
      <c r="H40804" s="1"/>
    </row>
    <row r="40805">
      <c r="A40805" s="1"/>
      <c r="B40805" s="1"/>
      <c r="C40805" s="1"/>
      <c r="D40805" s="8"/>
      <c r="E40805" s="1"/>
      <c r="F40805" s="1"/>
      <c r="G40805" s="1"/>
      <c r="H40805" s="1"/>
    </row>
    <row r="40806">
      <c r="A40806" s="1"/>
      <c r="B40806" s="1"/>
      <c r="C40806" s="1"/>
      <c r="D40806" s="8"/>
      <c r="E40806" s="1"/>
      <c r="F40806" s="1"/>
      <c r="G40806" s="1"/>
      <c r="H40806" s="1"/>
    </row>
    <row r="40807">
      <c r="A40807" s="1"/>
      <c r="B40807" s="1"/>
      <c r="C40807" s="1"/>
      <c r="D40807" s="8"/>
      <c r="E40807" s="1"/>
      <c r="F40807" s="1"/>
      <c r="G40807" s="1"/>
      <c r="H40807" s="1"/>
    </row>
    <row r="40808">
      <c r="A40808" s="1"/>
      <c r="B40808" s="1"/>
      <c r="C40808" s="1"/>
      <c r="D40808" s="8"/>
      <c r="E40808" s="1"/>
      <c r="F40808" s="1"/>
      <c r="G40808" s="1"/>
      <c r="H40808" s="1"/>
    </row>
    <row r="40809">
      <c r="A40809" s="1"/>
      <c r="B40809" s="1"/>
      <c r="C40809" s="1"/>
      <c r="D40809" s="8"/>
      <c r="E40809" s="1"/>
      <c r="F40809" s="1"/>
      <c r="G40809" s="1"/>
      <c r="H40809" s="1"/>
    </row>
    <row r="40810">
      <c r="A40810" s="1"/>
      <c r="B40810" s="1"/>
      <c r="C40810" s="1"/>
      <c r="D40810" s="8"/>
      <c r="E40810" s="1"/>
      <c r="F40810" s="1"/>
      <c r="G40810" s="1"/>
      <c r="H40810" s="1"/>
    </row>
    <row r="40811">
      <c r="A40811" s="1"/>
      <c r="B40811" s="1"/>
      <c r="C40811" s="1"/>
      <c r="D40811" s="8"/>
      <c r="E40811" s="1"/>
      <c r="F40811" s="1"/>
      <c r="G40811" s="1"/>
      <c r="H40811" s="1"/>
    </row>
    <row r="40812">
      <c r="A40812" s="1"/>
      <c r="B40812" s="1"/>
      <c r="C40812" s="1"/>
      <c r="D40812" s="8"/>
      <c r="E40812" s="1"/>
      <c r="F40812" s="1"/>
      <c r="G40812" s="1"/>
      <c r="H40812" s="1"/>
    </row>
    <row r="40813">
      <c r="A40813" s="1"/>
      <c r="B40813" s="1"/>
      <c r="C40813" s="1"/>
      <c r="D40813" s="8"/>
      <c r="E40813" s="1"/>
      <c r="F40813" s="1"/>
      <c r="G40813" s="1"/>
      <c r="H40813" s="1"/>
    </row>
    <row r="40814">
      <c r="A40814" s="1"/>
      <c r="B40814" s="1"/>
      <c r="C40814" s="1"/>
      <c r="D40814" s="8"/>
      <c r="E40814" s="1"/>
      <c r="F40814" s="1"/>
      <c r="G40814" s="1"/>
      <c r="H40814" s="1"/>
    </row>
    <row r="40815">
      <c r="A40815" s="1"/>
      <c r="B40815" s="1"/>
      <c r="C40815" s="1"/>
      <c r="D40815" s="8"/>
      <c r="E40815" s="1"/>
      <c r="F40815" s="1"/>
      <c r="G40815" s="1"/>
      <c r="H40815" s="1"/>
    </row>
    <row r="40816">
      <c r="A40816" s="1"/>
      <c r="B40816" s="1"/>
      <c r="C40816" s="1"/>
      <c r="D40816" s="8"/>
      <c r="E40816" s="1"/>
      <c r="F40816" s="1"/>
      <c r="G40816" s="1"/>
      <c r="H40816" s="1"/>
    </row>
    <row r="40817">
      <c r="A40817" s="1"/>
      <c r="B40817" s="1"/>
      <c r="C40817" s="1"/>
      <c r="D40817" s="8"/>
      <c r="E40817" s="1"/>
      <c r="F40817" s="1"/>
      <c r="G40817" s="1"/>
      <c r="H40817" s="1"/>
    </row>
    <row r="40818">
      <c r="A40818" s="1"/>
      <c r="B40818" s="1"/>
      <c r="C40818" s="1"/>
      <c r="D40818" s="8"/>
      <c r="E40818" s="1"/>
      <c r="F40818" s="1"/>
      <c r="G40818" s="1"/>
      <c r="H40818" s="1"/>
    </row>
    <row r="40819">
      <c r="A40819" s="1"/>
      <c r="B40819" s="1"/>
      <c r="C40819" s="1"/>
      <c r="D40819" s="8"/>
      <c r="E40819" s="1"/>
      <c r="F40819" s="1"/>
      <c r="G40819" s="1"/>
      <c r="H40819" s="1"/>
    </row>
    <row r="40820">
      <c r="A40820" s="1"/>
      <c r="B40820" s="1"/>
      <c r="C40820" s="1"/>
      <c r="D40820" s="8"/>
      <c r="E40820" s="1"/>
      <c r="F40820" s="1"/>
      <c r="G40820" s="1"/>
      <c r="H40820" s="1"/>
    </row>
    <row r="40821">
      <c r="A40821" s="1"/>
      <c r="B40821" s="1"/>
      <c r="C40821" s="1"/>
      <c r="D40821" s="8"/>
      <c r="E40821" s="1"/>
      <c r="F40821" s="1"/>
      <c r="G40821" s="1"/>
      <c r="H40821" s="1"/>
    </row>
    <row r="40822">
      <c r="A40822" s="1"/>
      <c r="B40822" s="1"/>
      <c r="C40822" s="1"/>
      <c r="D40822" s="8"/>
      <c r="E40822" s="1"/>
      <c r="F40822" s="1"/>
      <c r="G40822" s="1"/>
      <c r="H40822" s="1"/>
    </row>
    <row r="40823">
      <c r="A40823" s="1"/>
      <c r="B40823" s="1"/>
      <c r="C40823" s="1"/>
      <c r="D40823" s="8"/>
      <c r="E40823" s="1"/>
      <c r="F40823" s="1"/>
      <c r="G40823" s="1"/>
      <c r="H40823" s="1"/>
    </row>
    <row r="40824">
      <c r="A40824" s="1"/>
      <c r="B40824" s="1"/>
      <c r="C40824" s="1"/>
      <c r="D40824" s="8"/>
      <c r="E40824" s="1"/>
      <c r="F40824" s="1"/>
      <c r="G40824" s="1"/>
      <c r="H40824" s="1"/>
    </row>
    <row r="40825">
      <c r="A40825" s="1"/>
      <c r="B40825" s="1"/>
      <c r="C40825" s="1"/>
      <c r="D40825" s="8"/>
      <c r="E40825" s="1"/>
      <c r="F40825" s="1"/>
      <c r="G40825" s="1"/>
      <c r="H40825" s="1"/>
    </row>
    <row r="40826">
      <c r="A40826" s="1"/>
      <c r="B40826" s="1"/>
      <c r="C40826" s="1"/>
      <c r="D40826" s="8"/>
      <c r="E40826" s="1"/>
      <c r="F40826" s="1"/>
      <c r="G40826" s="1"/>
      <c r="H40826" s="1"/>
    </row>
    <row r="40827">
      <c r="A40827" s="1"/>
      <c r="B40827" s="1"/>
      <c r="C40827" s="1"/>
      <c r="D40827" s="8"/>
      <c r="E40827" s="1"/>
      <c r="F40827" s="1"/>
      <c r="G40827" s="1"/>
      <c r="H40827" s="1"/>
    </row>
    <row r="40828">
      <c r="A40828" s="1"/>
      <c r="B40828" s="1"/>
      <c r="C40828" s="1"/>
      <c r="D40828" s="8"/>
      <c r="E40828" s="1"/>
      <c r="F40828" s="1"/>
      <c r="G40828" s="1"/>
      <c r="H40828" s="1"/>
    </row>
    <row r="40829">
      <c r="A40829" s="1"/>
      <c r="B40829" s="1"/>
      <c r="C40829" s="1"/>
      <c r="D40829" s="8"/>
      <c r="E40829" s="1"/>
      <c r="F40829" s="1"/>
      <c r="G40829" s="1"/>
      <c r="H40829" s="1"/>
    </row>
    <row r="40830">
      <c r="A40830" s="1"/>
      <c r="B40830" s="1"/>
      <c r="C40830" s="1"/>
      <c r="D40830" s="8"/>
      <c r="E40830" s="1"/>
      <c r="F40830" s="1"/>
      <c r="G40830" s="1"/>
      <c r="H40830" s="1"/>
    </row>
    <row r="40831">
      <c r="A40831" s="1"/>
      <c r="B40831" s="1"/>
      <c r="C40831" s="1"/>
      <c r="D40831" s="8"/>
      <c r="E40831" s="1"/>
      <c r="F40831" s="1"/>
      <c r="G40831" s="1"/>
      <c r="H40831" s="1"/>
    </row>
    <row r="40832">
      <c r="A40832" s="1"/>
      <c r="B40832" s="1"/>
      <c r="C40832" s="1"/>
      <c r="D40832" s="8"/>
      <c r="E40832" s="1"/>
      <c r="F40832" s="1"/>
      <c r="G40832" s="1"/>
      <c r="H40832" s="1"/>
    </row>
    <row r="40833">
      <c r="A40833" s="1"/>
      <c r="B40833" s="1"/>
      <c r="C40833" s="1"/>
      <c r="D40833" s="8"/>
      <c r="E40833" s="1"/>
      <c r="F40833" s="1"/>
      <c r="G40833" s="1"/>
      <c r="H40833" s="1"/>
    </row>
    <row r="40834">
      <c r="A40834" s="1"/>
      <c r="B40834" s="1"/>
      <c r="C40834" s="1"/>
      <c r="D40834" s="8"/>
      <c r="E40834" s="1"/>
      <c r="F40834" s="1"/>
      <c r="G40834" s="1"/>
      <c r="H40834" s="1"/>
    </row>
    <row r="40835">
      <c r="A40835" s="1"/>
      <c r="B40835" s="1"/>
      <c r="C40835" s="1"/>
      <c r="D40835" s="8"/>
      <c r="E40835" s="1"/>
      <c r="F40835" s="1"/>
      <c r="G40835" s="1"/>
      <c r="H40835" s="1"/>
    </row>
    <row r="40836">
      <c r="A40836" s="1"/>
      <c r="B40836" s="1"/>
      <c r="C40836" s="1"/>
      <c r="D40836" s="8"/>
      <c r="E40836" s="1"/>
      <c r="F40836" s="1"/>
      <c r="G40836" s="1"/>
      <c r="H40836" s="1"/>
    </row>
    <row r="40837">
      <c r="A40837" s="1"/>
      <c r="B40837" s="1"/>
      <c r="C40837" s="1"/>
      <c r="D40837" s="8"/>
      <c r="E40837" s="1"/>
      <c r="F40837" s="1"/>
      <c r="G40837" s="1"/>
      <c r="H40837" s="1"/>
    </row>
    <row r="40838">
      <c r="A40838" s="1"/>
      <c r="B40838" s="1"/>
      <c r="C40838" s="1"/>
      <c r="D40838" s="8"/>
      <c r="E40838" s="1"/>
      <c r="F40838" s="1"/>
      <c r="G40838" s="1"/>
      <c r="H40838" s="1"/>
    </row>
    <row r="40839">
      <c r="A40839" s="1"/>
      <c r="B40839" s="1"/>
      <c r="C40839" s="1"/>
      <c r="D40839" s="8"/>
      <c r="E40839" s="1"/>
      <c r="F40839" s="1"/>
      <c r="G40839" s="1"/>
      <c r="H40839" s="1"/>
    </row>
    <row r="40840">
      <c r="A40840" s="1"/>
      <c r="B40840" s="1"/>
      <c r="C40840" s="1"/>
      <c r="D40840" s="8"/>
      <c r="E40840" s="1"/>
      <c r="F40840" s="1"/>
      <c r="G40840" s="1"/>
      <c r="H40840" s="1"/>
    </row>
    <row r="40841">
      <c r="A40841" s="1"/>
      <c r="B40841" s="1"/>
      <c r="C40841" s="1"/>
      <c r="D40841" s="8"/>
      <c r="E40841" s="1"/>
      <c r="F40841" s="1"/>
      <c r="G40841" s="1"/>
      <c r="H40841" s="1"/>
    </row>
    <row r="40842">
      <c r="A40842" s="1"/>
      <c r="B40842" s="1"/>
      <c r="C40842" s="1"/>
      <c r="D40842" s="8"/>
      <c r="E40842" s="1"/>
      <c r="F40842" s="1"/>
      <c r="G40842" s="1"/>
      <c r="H40842" s="1"/>
    </row>
    <row r="40843">
      <c r="A40843" s="1"/>
      <c r="B40843" s="1"/>
      <c r="C40843" s="1"/>
      <c r="D40843" s="8"/>
      <c r="E40843" s="1"/>
      <c r="F40843" s="1"/>
      <c r="G40843" s="1"/>
      <c r="H40843" s="1"/>
    </row>
    <row r="40844">
      <c r="A40844" s="1"/>
      <c r="B40844" s="1"/>
      <c r="C40844" s="1"/>
      <c r="D40844" s="8"/>
      <c r="E40844" s="1"/>
      <c r="F40844" s="1"/>
      <c r="G40844" s="1"/>
      <c r="H40844" s="1"/>
    </row>
    <row r="40845">
      <c r="A40845" s="1"/>
      <c r="B40845" s="1"/>
      <c r="C40845" s="1"/>
      <c r="D40845" s="8"/>
      <c r="E40845" s="1"/>
      <c r="F40845" s="1"/>
      <c r="G40845" s="1"/>
      <c r="H40845" s="1"/>
    </row>
    <row r="40846">
      <c r="A40846" s="1"/>
      <c r="B40846" s="1"/>
      <c r="C40846" s="1"/>
      <c r="D40846" s="8"/>
      <c r="E40846" s="1"/>
      <c r="F40846" s="1"/>
      <c r="G40846" s="1"/>
      <c r="H40846" s="1"/>
    </row>
    <row r="40847">
      <c r="A40847" s="1"/>
      <c r="B40847" s="1"/>
      <c r="C40847" s="1"/>
      <c r="D40847" s="8"/>
      <c r="E40847" s="1"/>
      <c r="F40847" s="1"/>
      <c r="G40847" s="1"/>
      <c r="H40847" s="1"/>
    </row>
    <row r="40848">
      <c r="A40848" s="1"/>
      <c r="B40848" s="1"/>
      <c r="C40848" s="1"/>
      <c r="D40848" s="8"/>
      <c r="E40848" s="1"/>
      <c r="F40848" s="1"/>
      <c r="G40848" s="1"/>
      <c r="H40848" s="1"/>
    </row>
    <row r="40849">
      <c r="A40849" s="1"/>
      <c r="B40849" s="1"/>
      <c r="C40849" s="1"/>
      <c r="D40849" s="8"/>
      <c r="E40849" s="1"/>
      <c r="F40849" s="1"/>
      <c r="G40849" s="1"/>
      <c r="H40849" s="1"/>
    </row>
    <row r="40850">
      <c r="A40850" s="1"/>
      <c r="B40850" s="1"/>
      <c r="C40850" s="1"/>
      <c r="D40850" s="8"/>
      <c r="E40850" s="1"/>
      <c r="F40850" s="1"/>
      <c r="G40850" s="1"/>
      <c r="H40850" s="1"/>
    </row>
    <row r="40851">
      <c r="A40851" s="1"/>
      <c r="B40851" s="1"/>
      <c r="C40851" s="1"/>
      <c r="D40851" s="8"/>
      <c r="E40851" s="1"/>
      <c r="F40851" s="1"/>
      <c r="G40851" s="1"/>
      <c r="H40851" s="1"/>
    </row>
    <row r="40852">
      <c r="A40852" s="1"/>
      <c r="B40852" s="1"/>
      <c r="C40852" s="1"/>
      <c r="D40852" s="8"/>
      <c r="E40852" s="1"/>
      <c r="F40852" s="1"/>
      <c r="G40852" s="1"/>
      <c r="H40852" s="1"/>
    </row>
    <row r="40853">
      <c r="A40853" s="1"/>
      <c r="B40853" s="1"/>
      <c r="C40853" s="1"/>
      <c r="D40853" s="8"/>
      <c r="E40853" s="1"/>
      <c r="F40853" s="1"/>
      <c r="G40853" s="1"/>
      <c r="H40853" s="1"/>
    </row>
    <row r="40854">
      <c r="A40854" s="1"/>
      <c r="B40854" s="1"/>
      <c r="C40854" s="1"/>
      <c r="D40854" s="8"/>
      <c r="E40854" s="1"/>
      <c r="F40854" s="1"/>
      <c r="G40854" s="1"/>
      <c r="H40854" s="1"/>
    </row>
    <row r="40855">
      <c r="A40855" s="1"/>
      <c r="B40855" s="1"/>
      <c r="C40855" s="1"/>
      <c r="D40855" s="8"/>
      <c r="E40855" s="1"/>
      <c r="F40855" s="1"/>
      <c r="G40855" s="1"/>
      <c r="H40855" s="1"/>
    </row>
    <row r="40856">
      <c r="A40856" s="1"/>
      <c r="B40856" s="1"/>
      <c r="C40856" s="1"/>
      <c r="D40856" s="8"/>
      <c r="E40856" s="1"/>
      <c r="F40856" s="1"/>
      <c r="G40856" s="1"/>
      <c r="H40856" s="1"/>
    </row>
    <row r="40857">
      <c r="A40857" s="1"/>
      <c r="B40857" s="1"/>
      <c r="C40857" s="1"/>
      <c r="D40857" s="8"/>
      <c r="E40857" s="1"/>
      <c r="F40857" s="1"/>
      <c r="G40857" s="1"/>
      <c r="H40857" s="1"/>
    </row>
    <row r="40858">
      <c r="A40858" s="1"/>
      <c r="B40858" s="1"/>
      <c r="C40858" s="1"/>
      <c r="D40858" s="8"/>
      <c r="E40858" s="1"/>
      <c r="F40858" s="1"/>
      <c r="G40858" s="1"/>
      <c r="H40858" s="1"/>
    </row>
    <row r="40859">
      <c r="A40859" s="1"/>
      <c r="B40859" s="1"/>
      <c r="C40859" s="1"/>
      <c r="D40859" s="8"/>
      <c r="E40859" s="1"/>
      <c r="F40859" s="1"/>
      <c r="G40859" s="1"/>
      <c r="H40859" s="1"/>
    </row>
    <row r="40860">
      <c r="A40860" s="1"/>
      <c r="B40860" s="1"/>
      <c r="C40860" s="1"/>
      <c r="D40860" s="8"/>
      <c r="E40860" s="1"/>
      <c r="F40860" s="1"/>
      <c r="G40860" s="1"/>
      <c r="H40860" s="1"/>
    </row>
    <row r="40861">
      <c r="A40861" s="1"/>
      <c r="B40861" s="1"/>
      <c r="C40861" s="1"/>
      <c r="D40861" s="8"/>
      <c r="E40861" s="1"/>
      <c r="F40861" s="1"/>
      <c r="G40861" s="1"/>
      <c r="H40861" s="1"/>
    </row>
    <row r="40862">
      <c r="A40862" s="1"/>
      <c r="B40862" s="1"/>
      <c r="C40862" s="1"/>
      <c r="D40862" s="8"/>
      <c r="E40862" s="1"/>
      <c r="F40862" s="1"/>
      <c r="G40862" s="1"/>
      <c r="H40862" s="1"/>
    </row>
    <row r="40863">
      <c r="A40863" s="1"/>
      <c r="B40863" s="1"/>
      <c r="C40863" s="1"/>
      <c r="D40863" s="8"/>
      <c r="E40863" s="1"/>
      <c r="F40863" s="1"/>
      <c r="G40863" s="1"/>
      <c r="H40863" s="1"/>
    </row>
    <row r="40864">
      <c r="A40864" s="1"/>
      <c r="B40864" s="1"/>
      <c r="C40864" s="1"/>
      <c r="D40864" s="8"/>
      <c r="E40864" s="1"/>
      <c r="F40864" s="1"/>
      <c r="G40864" s="1"/>
      <c r="H40864" s="1"/>
    </row>
    <row r="40865">
      <c r="A40865" s="1"/>
      <c r="B40865" s="1"/>
      <c r="C40865" s="1"/>
      <c r="D40865" s="8"/>
      <c r="E40865" s="1"/>
      <c r="F40865" s="1"/>
      <c r="G40865" s="1"/>
      <c r="H40865" s="1"/>
    </row>
    <row r="40866">
      <c r="A40866" s="1"/>
      <c r="B40866" s="1"/>
      <c r="C40866" s="1"/>
      <c r="D40866" s="8"/>
      <c r="E40866" s="1"/>
      <c r="F40866" s="1"/>
      <c r="G40866" s="1"/>
      <c r="H40866" s="1"/>
    </row>
    <row r="40867">
      <c r="A40867" s="1"/>
      <c r="B40867" s="1"/>
      <c r="C40867" s="1"/>
      <c r="D40867" s="8"/>
      <c r="E40867" s="1"/>
      <c r="F40867" s="1"/>
      <c r="G40867" s="1"/>
      <c r="H40867" s="1"/>
    </row>
    <row r="40868">
      <c r="A40868" s="1"/>
      <c r="B40868" s="1"/>
      <c r="C40868" s="1"/>
      <c r="D40868" s="8"/>
      <c r="E40868" s="1"/>
      <c r="F40868" s="1"/>
      <c r="G40868" s="1"/>
      <c r="H40868" s="1"/>
    </row>
    <row r="40869">
      <c r="A40869" s="1"/>
      <c r="B40869" s="1"/>
      <c r="C40869" s="1"/>
      <c r="D40869" s="8"/>
      <c r="E40869" s="1"/>
      <c r="F40869" s="1"/>
      <c r="G40869" s="1"/>
      <c r="H40869" s="1"/>
    </row>
    <row r="40870">
      <c r="A40870" s="1"/>
      <c r="B40870" s="1"/>
      <c r="C40870" s="1"/>
      <c r="D40870" s="8"/>
      <c r="E40870" s="1"/>
      <c r="F40870" s="1"/>
      <c r="G40870" s="1"/>
      <c r="H40870" s="1"/>
    </row>
    <row r="40871">
      <c r="A40871" s="1"/>
      <c r="B40871" s="1"/>
      <c r="C40871" s="1"/>
      <c r="D40871" s="8"/>
      <c r="E40871" s="1"/>
      <c r="F40871" s="1"/>
      <c r="G40871" s="1"/>
      <c r="H40871" s="1"/>
    </row>
    <row r="40872">
      <c r="A40872" s="1"/>
      <c r="B40872" s="1"/>
      <c r="C40872" s="1"/>
      <c r="D40872" s="8"/>
      <c r="E40872" s="1"/>
      <c r="F40872" s="1"/>
      <c r="G40872" s="1"/>
      <c r="H40872" s="1"/>
    </row>
    <row r="40873">
      <c r="A40873" s="1"/>
      <c r="B40873" s="1"/>
      <c r="C40873" s="1"/>
      <c r="D40873" s="8"/>
      <c r="E40873" s="1"/>
      <c r="F40873" s="1"/>
      <c r="G40873" s="1"/>
      <c r="H40873" s="1"/>
    </row>
    <row r="40874">
      <c r="A40874" s="1"/>
      <c r="B40874" s="1"/>
      <c r="C40874" s="1"/>
      <c r="D40874" s="8"/>
      <c r="E40874" s="1"/>
      <c r="F40874" s="1"/>
      <c r="G40874" s="1"/>
      <c r="H40874" s="1"/>
    </row>
    <row r="40875">
      <c r="A40875" s="1"/>
      <c r="B40875" s="1"/>
      <c r="C40875" s="1"/>
      <c r="D40875" s="8"/>
      <c r="E40875" s="1"/>
      <c r="F40875" s="1"/>
      <c r="G40875" s="1"/>
      <c r="H40875" s="1"/>
    </row>
    <row r="40876">
      <c r="A40876" s="1"/>
      <c r="B40876" s="1"/>
      <c r="C40876" s="1"/>
      <c r="D40876" s="8"/>
      <c r="E40876" s="1"/>
      <c r="F40876" s="1"/>
      <c r="G40876" s="1"/>
      <c r="H40876" s="1"/>
    </row>
    <row r="40877">
      <c r="A40877" s="1"/>
      <c r="B40877" s="1"/>
      <c r="C40877" s="1"/>
      <c r="D40877" s="8"/>
      <c r="E40877" s="1"/>
      <c r="F40877" s="1"/>
      <c r="G40877" s="1"/>
      <c r="H40877" s="1"/>
    </row>
    <row r="40878">
      <c r="A40878" s="1"/>
      <c r="B40878" s="1"/>
      <c r="C40878" s="1"/>
      <c r="D40878" s="8"/>
      <c r="E40878" s="1"/>
      <c r="F40878" s="1"/>
      <c r="G40878" s="1"/>
      <c r="H40878" s="1"/>
    </row>
    <row r="40879">
      <c r="A40879" s="1"/>
      <c r="B40879" s="1"/>
      <c r="C40879" s="1"/>
      <c r="D40879" s="8"/>
      <c r="E40879" s="1"/>
      <c r="F40879" s="1"/>
      <c r="G40879" s="1"/>
      <c r="H40879" s="1"/>
    </row>
    <row r="40880">
      <c r="A40880" s="1"/>
      <c r="B40880" s="1"/>
      <c r="C40880" s="1"/>
      <c r="D40880" s="8"/>
      <c r="E40880" s="1"/>
      <c r="F40880" s="1"/>
      <c r="G40880" s="1"/>
      <c r="H40880" s="1"/>
    </row>
    <row r="40881">
      <c r="A40881" s="1"/>
      <c r="B40881" s="1"/>
      <c r="C40881" s="1"/>
      <c r="D40881" s="8"/>
      <c r="E40881" s="1"/>
      <c r="F40881" s="1"/>
      <c r="G40881" s="1"/>
      <c r="H40881" s="1"/>
    </row>
    <row r="40882">
      <c r="A40882" s="1"/>
      <c r="B40882" s="1"/>
      <c r="C40882" s="1"/>
      <c r="D40882" s="8"/>
      <c r="E40882" s="1"/>
      <c r="F40882" s="1"/>
      <c r="G40882" s="1"/>
      <c r="H40882" s="1"/>
    </row>
    <row r="40883">
      <c r="A40883" s="1"/>
      <c r="B40883" s="1"/>
      <c r="C40883" s="1"/>
      <c r="D40883" s="8"/>
      <c r="E40883" s="1"/>
      <c r="F40883" s="1"/>
      <c r="G40883" s="1"/>
      <c r="H40883" s="1"/>
    </row>
    <row r="40884">
      <c r="A40884" s="1"/>
      <c r="B40884" s="1"/>
      <c r="C40884" s="1"/>
      <c r="D40884" s="8"/>
      <c r="E40884" s="1"/>
      <c r="F40884" s="1"/>
      <c r="G40884" s="1"/>
      <c r="H40884" s="1"/>
    </row>
    <row r="40885">
      <c r="A40885" s="1"/>
      <c r="B40885" s="1"/>
      <c r="C40885" s="1"/>
      <c r="D40885" s="8"/>
      <c r="E40885" s="1"/>
      <c r="F40885" s="1"/>
      <c r="G40885" s="1"/>
      <c r="H40885" s="1"/>
    </row>
    <row r="40886">
      <c r="A40886" s="1"/>
      <c r="B40886" s="1"/>
      <c r="C40886" s="1"/>
      <c r="D40886" s="8"/>
      <c r="E40886" s="1"/>
      <c r="F40886" s="1"/>
      <c r="G40886" s="1"/>
      <c r="H40886" s="1"/>
    </row>
    <row r="40887">
      <c r="A40887" s="1"/>
      <c r="B40887" s="1"/>
      <c r="C40887" s="1"/>
      <c r="D40887" s="8"/>
      <c r="E40887" s="1"/>
      <c r="F40887" s="1"/>
      <c r="G40887" s="1"/>
      <c r="H40887" s="1"/>
    </row>
    <row r="40888">
      <c r="A40888" s="1"/>
      <c r="B40888" s="1"/>
      <c r="C40888" s="1"/>
      <c r="D40888" s="8"/>
      <c r="E40888" s="1"/>
      <c r="F40888" s="1"/>
      <c r="G40888" s="1"/>
      <c r="H40888" s="1"/>
    </row>
    <row r="40889">
      <c r="A40889" s="1"/>
      <c r="B40889" s="1"/>
      <c r="C40889" s="1"/>
      <c r="D40889" s="8"/>
      <c r="E40889" s="1"/>
      <c r="F40889" s="1"/>
      <c r="G40889" s="1"/>
      <c r="H40889" s="1"/>
    </row>
    <row r="40890">
      <c r="A40890" s="1"/>
      <c r="B40890" s="1"/>
      <c r="C40890" s="1"/>
      <c r="D40890" s="8"/>
      <c r="E40890" s="1"/>
      <c r="F40890" s="1"/>
      <c r="G40890" s="1"/>
      <c r="H40890" s="1"/>
    </row>
    <row r="40891">
      <c r="A40891" s="1"/>
      <c r="B40891" s="1"/>
      <c r="C40891" s="1"/>
      <c r="D40891" s="8"/>
      <c r="E40891" s="1"/>
      <c r="F40891" s="1"/>
      <c r="G40891" s="1"/>
      <c r="H40891" s="1"/>
    </row>
    <row r="40892">
      <c r="A40892" s="1"/>
      <c r="B40892" s="1"/>
      <c r="C40892" s="1"/>
      <c r="D40892" s="8"/>
      <c r="E40892" s="1"/>
      <c r="F40892" s="1"/>
      <c r="G40892" s="1"/>
      <c r="H40892" s="1"/>
    </row>
    <row r="40893">
      <c r="A40893" s="1"/>
      <c r="B40893" s="1"/>
      <c r="C40893" s="1"/>
      <c r="D40893" s="8"/>
      <c r="E40893" s="1"/>
      <c r="F40893" s="1"/>
      <c r="G40893" s="1"/>
      <c r="H40893" s="1"/>
    </row>
    <row r="40894">
      <c r="A40894" s="1"/>
      <c r="B40894" s="1"/>
      <c r="C40894" s="1"/>
      <c r="D40894" s="8"/>
      <c r="E40894" s="1"/>
      <c r="F40894" s="1"/>
      <c r="G40894" s="1"/>
      <c r="H40894" s="1"/>
    </row>
    <row r="40895">
      <c r="A40895" s="1"/>
      <c r="B40895" s="1"/>
      <c r="C40895" s="1"/>
      <c r="D40895" s="8"/>
      <c r="E40895" s="1"/>
      <c r="F40895" s="1"/>
      <c r="G40895" s="1"/>
      <c r="H40895" s="1"/>
    </row>
    <row r="40896">
      <c r="A40896" s="1"/>
      <c r="B40896" s="1"/>
      <c r="C40896" s="1"/>
      <c r="D40896" s="8"/>
      <c r="E40896" s="1"/>
      <c r="F40896" s="1"/>
      <c r="G40896" s="1"/>
      <c r="H40896" s="1"/>
    </row>
    <row r="40897">
      <c r="A40897" s="1"/>
      <c r="B40897" s="1"/>
      <c r="C40897" s="1"/>
      <c r="D40897" s="8"/>
      <c r="E40897" s="1"/>
      <c r="F40897" s="1"/>
      <c r="G40897" s="1"/>
      <c r="H40897" s="1"/>
    </row>
    <row r="40898">
      <c r="A40898" s="1"/>
      <c r="B40898" s="1"/>
      <c r="C40898" s="1"/>
      <c r="D40898" s="8"/>
      <c r="E40898" s="1"/>
      <c r="F40898" s="1"/>
      <c r="G40898" s="1"/>
      <c r="H40898" s="1"/>
    </row>
    <row r="40899">
      <c r="A40899" s="1"/>
      <c r="B40899" s="1"/>
      <c r="C40899" s="1"/>
      <c r="D40899" s="8"/>
      <c r="E40899" s="1"/>
      <c r="F40899" s="1"/>
      <c r="G40899" s="1"/>
      <c r="H40899" s="1"/>
    </row>
    <row r="40900">
      <c r="A40900" s="1"/>
      <c r="B40900" s="1"/>
      <c r="C40900" s="1"/>
      <c r="D40900" s="8"/>
      <c r="E40900" s="1"/>
      <c r="F40900" s="1"/>
      <c r="G40900" s="1"/>
      <c r="H40900" s="1"/>
    </row>
    <row r="40901">
      <c r="A40901" s="1"/>
      <c r="B40901" s="1"/>
      <c r="C40901" s="1"/>
      <c r="D40901" s="8"/>
      <c r="E40901" s="1"/>
      <c r="F40901" s="1"/>
      <c r="G40901" s="1"/>
      <c r="H40901" s="1"/>
    </row>
    <row r="40902">
      <c r="A40902" s="1"/>
      <c r="B40902" s="1"/>
      <c r="C40902" s="1"/>
      <c r="D40902" s="8"/>
      <c r="E40902" s="1"/>
      <c r="F40902" s="1"/>
      <c r="G40902" s="1"/>
      <c r="H40902" s="1"/>
    </row>
    <row r="40903">
      <c r="A40903" s="1"/>
      <c r="B40903" s="1"/>
      <c r="C40903" s="1"/>
      <c r="D40903" s="8"/>
      <c r="E40903" s="1"/>
      <c r="F40903" s="1"/>
      <c r="G40903" s="1"/>
      <c r="H40903" s="1"/>
    </row>
    <row r="40904">
      <c r="A40904" s="1"/>
      <c r="B40904" s="1"/>
      <c r="C40904" s="1"/>
      <c r="D40904" s="8"/>
      <c r="E40904" s="1"/>
      <c r="F40904" s="1"/>
      <c r="G40904" s="1"/>
      <c r="H40904" s="1"/>
    </row>
    <row r="40905">
      <c r="A40905" s="1"/>
      <c r="B40905" s="1"/>
      <c r="C40905" s="1"/>
      <c r="D40905" s="8"/>
      <c r="E40905" s="1"/>
      <c r="F40905" s="1"/>
      <c r="G40905" s="1"/>
      <c r="H40905" s="1"/>
    </row>
    <row r="40906">
      <c r="A40906" s="1"/>
      <c r="B40906" s="1"/>
      <c r="C40906" s="1"/>
      <c r="D40906" s="8"/>
      <c r="E40906" s="1"/>
      <c r="F40906" s="1"/>
      <c r="G40906" s="1"/>
      <c r="H40906" s="1"/>
    </row>
    <row r="40907">
      <c r="A40907" s="1"/>
      <c r="B40907" s="1"/>
      <c r="C40907" s="1"/>
      <c r="D40907" s="8"/>
      <c r="E40907" s="1"/>
      <c r="F40907" s="1"/>
      <c r="G40907" s="1"/>
      <c r="H40907" s="1"/>
    </row>
    <row r="40908">
      <c r="A40908" s="1"/>
      <c r="B40908" s="1"/>
      <c r="C40908" s="1"/>
      <c r="D40908" s="8"/>
      <c r="E40908" s="1"/>
      <c r="F40908" s="1"/>
      <c r="G40908" s="1"/>
      <c r="H40908" s="1"/>
    </row>
    <row r="40909">
      <c r="A40909" s="1"/>
      <c r="B40909" s="1"/>
      <c r="C40909" s="1"/>
      <c r="D40909" s="8"/>
      <c r="E40909" s="1"/>
      <c r="F40909" s="1"/>
      <c r="G40909" s="1"/>
      <c r="H40909" s="1"/>
    </row>
    <row r="40910">
      <c r="A40910" s="1"/>
      <c r="B40910" s="1"/>
      <c r="C40910" s="1"/>
      <c r="D40910" s="8"/>
      <c r="E40910" s="1"/>
      <c r="F40910" s="1"/>
      <c r="G40910" s="1"/>
      <c r="H40910" s="1"/>
    </row>
    <row r="40911">
      <c r="A40911" s="1"/>
      <c r="B40911" s="1"/>
      <c r="C40911" s="1"/>
      <c r="D40911" s="8"/>
      <c r="E40911" s="1"/>
      <c r="F40911" s="1"/>
      <c r="G40911" s="1"/>
      <c r="H40911" s="1"/>
    </row>
    <row r="40912">
      <c r="A40912" s="1"/>
      <c r="B40912" s="1"/>
      <c r="C40912" s="1"/>
      <c r="D40912" s="8"/>
      <c r="E40912" s="1"/>
      <c r="F40912" s="1"/>
      <c r="G40912" s="1"/>
      <c r="H40912" s="1"/>
    </row>
    <row r="40913">
      <c r="A40913" s="1"/>
      <c r="B40913" s="1"/>
      <c r="C40913" s="1"/>
      <c r="D40913" s="8"/>
      <c r="E40913" s="1"/>
      <c r="F40913" s="1"/>
      <c r="G40913" s="1"/>
      <c r="H40913" s="1"/>
    </row>
    <row r="40914">
      <c r="A40914" s="1"/>
      <c r="B40914" s="1"/>
      <c r="C40914" s="1"/>
      <c r="D40914" s="8"/>
      <c r="E40914" s="1"/>
      <c r="F40914" s="1"/>
      <c r="G40914" s="1"/>
      <c r="H40914" s="1"/>
    </row>
    <row r="40915">
      <c r="A40915" s="1"/>
      <c r="B40915" s="1"/>
      <c r="C40915" s="1"/>
      <c r="D40915" s="8"/>
      <c r="E40915" s="1"/>
      <c r="F40915" s="1"/>
      <c r="G40915" s="1"/>
      <c r="H40915" s="1"/>
    </row>
    <row r="40916">
      <c r="A40916" s="1"/>
      <c r="B40916" s="1"/>
      <c r="C40916" s="1"/>
      <c r="D40916" s="8"/>
      <c r="E40916" s="1"/>
      <c r="F40916" s="1"/>
      <c r="G40916" s="1"/>
      <c r="H40916" s="1"/>
    </row>
    <row r="40917">
      <c r="A40917" s="1"/>
      <c r="B40917" s="1"/>
      <c r="C40917" s="1"/>
      <c r="D40917" s="8"/>
      <c r="E40917" s="1"/>
      <c r="F40917" s="1"/>
      <c r="G40917" s="1"/>
      <c r="H40917" s="1"/>
    </row>
    <row r="40918">
      <c r="A40918" s="1"/>
      <c r="B40918" s="1"/>
      <c r="C40918" s="1"/>
      <c r="D40918" s="8"/>
      <c r="E40918" s="1"/>
      <c r="F40918" s="1"/>
      <c r="G40918" s="1"/>
      <c r="H40918" s="1"/>
    </row>
    <row r="40919">
      <c r="A40919" s="1"/>
      <c r="B40919" s="1"/>
      <c r="C40919" s="1"/>
      <c r="D40919" s="8"/>
      <c r="E40919" s="1"/>
      <c r="F40919" s="1"/>
      <c r="G40919" s="1"/>
      <c r="H40919" s="1"/>
    </row>
    <row r="40920">
      <c r="A40920" s="1"/>
      <c r="B40920" s="1"/>
      <c r="C40920" s="1"/>
      <c r="D40920" s="8"/>
      <c r="E40920" s="1"/>
      <c r="F40920" s="1"/>
      <c r="G40920" s="1"/>
      <c r="H40920" s="1"/>
    </row>
    <row r="40921">
      <c r="A40921" s="1"/>
      <c r="B40921" s="1"/>
      <c r="C40921" s="1"/>
      <c r="D40921" s="8"/>
      <c r="E40921" s="1"/>
      <c r="F40921" s="1"/>
      <c r="G40921" s="1"/>
      <c r="H40921" s="1"/>
    </row>
    <row r="40922">
      <c r="A40922" s="1"/>
      <c r="B40922" s="1"/>
      <c r="C40922" s="1"/>
      <c r="D40922" s="8"/>
      <c r="E40922" s="1"/>
      <c r="F40922" s="1"/>
      <c r="G40922" s="1"/>
      <c r="H40922" s="1"/>
    </row>
    <row r="40923">
      <c r="A40923" s="1"/>
      <c r="B40923" s="1"/>
      <c r="C40923" s="1"/>
      <c r="D40923" s="8"/>
      <c r="E40923" s="1"/>
      <c r="F40923" s="1"/>
      <c r="G40923" s="1"/>
      <c r="H40923" s="1"/>
    </row>
    <row r="40924">
      <c r="A40924" s="1"/>
      <c r="B40924" s="1"/>
      <c r="C40924" s="1"/>
      <c r="D40924" s="8"/>
      <c r="E40924" s="1"/>
      <c r="F40924" s="1"/>
      <c r="G40924" s="1"/>
      <c r="H40924" s="1"/>
    </row>
    <row r="40925">
      <c r="A40925" s="1"/>
      <c r="B40925" s="1"/>
      <c r="C40925" s="1"/>
      <c r="D40925" s="8"/>
      <c r="E40925" s="1"/>
      <c r="F40925" s="1"/>
      <c r="G40925" s="1"/>
      <c r="H40925" s="1"/>
    </row>
    <row r="40926">
      <c r="A40926" s="1"/>
      <c r="B40926" s="1"/>
      <c r="C40926" s="1"/>
      <c r="D40926" s="8"/>
      <c r="E40926" s="1"/>
      <c r="F40926" s="1"/>
      <c r="G40926" s="1"/>
      <c r="H40926" s="1"/>
    </row>
    <row r="40927">
      <c r="A40927" s="1"/>
      <c r="B40927" s="1"/>
      <c r="C40927" s="1"/>
      <c r="D40927" s="8"/>
      <c r="E40927" s="1"/>
      <c r="F40927" s="1"/>
      <c r="G40927" s="1"/>
      <c r="H40927" s="1"/>
    </row>
    <row r="40928">
      <c r="A40928" s="1"/>
      <c r="B40928" s="1"/>
      <c r="C40928" s="1"/>
      <c r="D40928" s="8"/>
      <c r="E40928" s="1"/>
      <c r="F40928" s="1"/>
      <c r="G40928" s="1"/>
      <c r="H40928" s="1"/>
    </row>
    <row r="40929">
      <c r="A40929" s="1"/>
      <c r="B40929" s="1"/>
      <c r="C40929" s="1"/>
      <c r="D40929" s="8"/>
      <c r="E40929" s="1"/>
      <c r="F40929" s="1"/>
      <c r="G40929" s="1"/>
      <c r="H40929" s="1"/>
    </row>
    <row r="40930">
      <c r="A40930" s="1"/>
      <c r="B40930" s="1"/>
      <c r="C40930" s="1"/>
      <c r="D40930" s="8"/>
      <c r="E40930" s="1"/>
      <c r="F40930" s="1"/>
      <c r="G40930" s="1"/>
      <c r="H40930" s="1"/>
    </row>
    <row r="40931">
      <c r="A40931" s="1"/>
      <c r="B40931" s="1"/>
      <c r="C40931" s="1"/>
      <c r="D40931" s="8"/>
      <c r="E40931" s="1"/>
      <c r="F40931" s="1"/>
      <c r="G40931" s="1"/>
      <c r="H40931" s="1"/>
    </row>
    <row r="40932">
      <c r="A40932" s="1"/>
      <c r="B40932" s="1"/>
      <c r="C40932" s="1"/>
      <c r="D40932" s="8"/>
      <c r="E40932" s="1"/>
      <c r="F40932" s="1"/>
      <c r="G40932" s="1"/>
      <c r="H40932" s="1"/>
    </row>
    <row r="40933">
      <c r="A40933" s="1"/>
      <c r="B40933" s="1"/>
      <c r="C40933" s="1"/>
      <c r="D40933" s="8"/>
      <c r="E40933" s="1"/>
      <c r="F40933" s="1"/>
      <c r="G40933" s="1"/>
      <c r="H40933" s="1"/>
    </row>
    <row r="40934">
      <c r="A40934" s="1"/>
      <c r="B40934" s="1"/>
      <c r="C40934" s="1"/>
      <c r="D40934" s="8"/>
      <c r="E40934" s="1"/>
      <c r="F40934" s="1"/>
      <c r="G40934" s="1"/>
      <c r="H40934" s="1"/>
    </row>
    <row r="40935">
      <c r="A40935" s="1"/>
      <c r="B40935" s="1"/>
      <c r="C40935" s="1"/>
      <c r="D40935" s="8"/>
      <c r="E40935" s="1"/>
      <c r="F40935" s="1"/>
      <c r="G40935" s="1"/>
      <c r="H40935" s="1"/>
    </row>
    <row r="40936">
      <c r="A40936" s="1"/>
      <c r="B40936" s="1"/>
      <c r="C40936" s="1"/>
      <c r="D40936" s="8"/>
      <c r="E40936" s="1"/>
      <c r="F40936" s="1"/>
      <c r="G40936" s="1"/>
      <c r="H40936" s="1"/>
    </row>
    <row r="40937">
      <c r="A40937" s="1"/>
      <c r="B40937" s="1"/>
      <c r="C40937" s="1"/>
      <c r="D40937" s="8"/>
      <c r="E40937" s="1"/>
      <c r="F40937" s="1"/>
      <c r="G40937" s="1"/>
      <c r="H40937" s="1"/>
    </row>
    <row r="40938">
      <c r="A40938" s="1"/>
      <c r="B40938" s="1"/>
      <c r="C40938" s="1"/>
      <c r="D40938" s="8"/>
      <c r="E40938" s="1"/>
      <c r="F40938" s="1"/>
      <c r="G40938" s="1"/>
      <c r="H40938" s="1"/>
    </row>
    <row r="40939">
      <c r="A40939" s="1"/>
      <c r="B40939" s="1"/>
      <c r="C40939" s="1"/>
      <c r="D40939" s="8"/>
      <c r="E40939" s="1"/>
      <c r="F40939" s="1"/>
      <c r="G40939" s="1"/>
      <c r="H40939" s="1"/>
    </row>
    <row r="40940">
      <c r="A40940" s="1"/>
      <c r="B40940" s="1"/>
      <c r="C40940" s="1"/>
      <c r="D40940" s="8"/>
      <c r="E40940" s="1"/>
      <c r="F40940" s="1"/>
      <c r="G40940" s="1"/>
      <c r="H40940" s="1"/>
    </row>
    <row r="40941">
      <c r="A40941" s="1"/>
      <c r="B40941" s="1"/>
      <c r="C40941" s="1"/>
      <c r="D40941" s="8"/>
      <c r="E40941" s="1"/>
      <c r="F40941" s="1"/>
      <c r="G40941" s="1"/>
      <c r="H40941" s="1"/>
    </row>
    <row r="40942">
      <c r="A40942" s="1"/>
      <c r="B40942" s="1"/>
      <c r="C40942" s="1"/>
      <c r="D40942" s="8"/>
      <c r="E40942" s="1"/>
      <c r="F40942" s="1"/>
      <c r="G40942" s="1"/>
      <c r="H40942" s="1"/>
    </row>
    <row r="40943">
      <c r="A40943" s="1"/>
      <c r="B40943" s="1"/>
      <c r="C40943" s="1"/>
      <c r="D40943" s="8"/>
      <c r="E40943" s="1"/>
      <c r="F40943" s="1"/>
      <c r="G40943" s="1"/>
      <c r="H40943" s="1"/>
    </row>
    <row r="40944">
      <c r="A40944" s="1"/>
      <c r="B40944" s="1"/>
      <c r="C40944" s="1"/>
      <c r="D40944" s="8"/>
      <c r="E40944" s="1"/>
      <c r="F40944" s="1"/>
      <c r="G40944" s="1"/>
      <c r="H40944" s="1"/>
    </row>
    <row r="40945">
      <c r="A40945" s="1"/>
      <c r="B40945" s="1"/>
      <c r="C40945" s="1"/>
      <c r="D40945" s="8"/>
      <c r="E40945" s="1"/>
      <c r="F40945" s="1"/>
      <c r="G40945" s="1"/>
      <c r="H40945" s="1"/>
    </row>
    <row r="40946">
      <c r="A40946" s="1"/>
      <c r="B40946" s="1"/>
      <c r="C40946" s="1"/>
      <c r="D40946" s="8"/>
      <c r="E40946" s="1"/>
      <c r="F40946" s="1"/>
      <c r="G40946" s="1"/>
      <c r="H40946" s="1"/>
    </row>
    <row r="40947">
      <c r="A40947" s="1"/>
      <c r="B40947" s="1"/>
      <c r="C40947" s="1"/>
      <c r="D40947" s="8"/>
      <c r="E40947" s="1"/>
      <c r="F40947" s="1"/>
      <c r="G40947" s="1"/>
      <c r="H40947" s="1"/>
    </row>
    <row r="40948">
      <c r="A40948" s="1"/>
      <c r="B40948" s="1"/>
      <c r="C40948" s="1"/>
      <c r="D40948" s="8"/>
      <c r="E40948" s="1"/>
      <c r="F40948" s="1"/>
      <c r="G40948" s="1"/>
      <c r="H40948" s="1"/>
    </row>
    <row r="40949">
      <c r="A40949" s="1"/>
      <c r="B40949" s="1"/>
      <c r="C40949" s="1"/>
      <c r="D40949" s="8"/>
      <c r="E40949" s="1"/>
      <c r="F40949" s="1"/>
      <c r="G40949" s="1"/>
      <c r="H40949" s="1"/>
    </row>
    <row r="40950">
      <c r="A40950" s="1"/>
      <c r="B40950" s="1"/>
      <c r="C40950" s="1"/>
      <c r="D40950" s="8"/>
      <c r="E40950" s="1"/>
      <c r="F40950" s="1"/>
      <c r="G40950" s="1"/>
      <c r="H40950" s="1"/>
    </row>
    <row r="40951">
      <c r="A40951" s="1"/>
      <c r="B40951" s="1"/>
      <c r="C40951" s="1"/>
      <c r="D40951" s="8"/>
      <c r="E40951" s="1"/>
      <c r="F40951" s="1"/>
      <c r="G40951" s="1"/>
      <c r="H40951" s="1"/>
    </row>
    <row r="40952">
      <c r="A40952" s="1"/>
      <c r="B40952" s="1"/>
      <c r="C40952" s="1"/>
      <c r="D40952" s="8"/>
      <c r="E40952" s="1"/>
      <c r="F40952" s="1"/>
      <c r="G40952" s="1"/>
      <c r="H40952" s="1"/>
    </row>
    <row r="40953">
      <c r="A40953" s="1"/>
      <c r="B40953" s="1"/>
      <c r="C40953" s="1"/>
      <c r="D40953" s="8"/>
      <c r="E40953" s="1"/>
      <c r="F40953" s="1"/>
      <c r="G40953" s="1"/>
      <c r="H40953" s="1"/>
    </row>
    <row r="40954">
      <c r="A40954" s="1"/>
      <c r="B40954" s="1"/>
      <c r="C40954" s="1"/>
      <c r="D40954" s="8"/>
      <c r="E40954" s="1"/>
      <c r="F40954" s="1"/>
      <c r="G40954" s="1"/>
      <c r="H40954" s="1"/>
    </row>
    <row r="40955">
      <c r="A40955" s="1"/>
      <c r="B40955" s="1"/>
      <c r="C40955" s="1"/>
      <c r="D40955" s="8"/>
      <c r="E40955" s="1"/>
      <c r="F40955" s="1"/>
      <c r="G40955" s="1"/>
      <c r="H40955" s="1"/>
    </row>
    <row r="40956">
      <c r="A40956" s="1"/>
      <c r="B40956" s="1"/>
      <c r="C40956" s="1"/>
      <c r="D40956" s="8"/>
      <c r="E40956" s="1"/>
      <c r="F40956" s="1"/>
      <c r="G40956" s="1"/>
      <c r="H40956" s="1"/>
    </row>
    <row r="40957">
      <c r="A40957" s="1"/>
      <c r="B40957" s="1"/>
      <c r="C40957" s="1"/>
      <c r="D40957" s="8"/>
      <c r="E40957" s="1"/>
      <c r="F40957" s="1"/>
      <c r="G40957" s="1"/>
      <c r="H40957" s="1"/>
    </row>
    <row r="40958">
      <c r="A40958" s="1"/>
      <c r="B40958" s="1"/>
      <c r="C40958" s="1"/>
      <c r="D40958" s="8"/>
      <c r="E40958" s="1"/>
      <c r="F40958" s="1"/>
      <c r="G40958" s="1"/>
      <c r="H40958" s="1"/>
    </row>
    <row r="40959">
      <c r="A40959" s="1"/>
      <c r="B40959" s="1"/>
      <c r="C40959" s="1"/>
      <c r="D40959" s="8"/>
      <c r="E40959" s="1"/>
      <c r="F40959" s="1"/>
      <c r="G40959" s="1"/>
      <c r="H40959" s="1"/>
    </row>
    <row r="40960">
      <c r="A40960" s="1"/>
      <c r="B40960" s="1"/>
      <c r="C40960" s="1"/>
      <c r="D40960" s="8"/>
      <c r="E40960" s="1"/>
      <c r="F40960" s="1"/>
      <c r="G40960" s="1"/>
      <c r="H40960" s="1"/>
    </row>
    <row r="40961">
      <c r="A40961" s="1"/>
      <c r="B40961" s="1"/>
      <c r="C40961" s="1"/>
      <c r="D40961" s="8"/>
      <c r="E40961" s="1"/>
      <c r="F40961" s="1"/>
      <c r="G40961" s="1"/>
      <c r="H40961" s="1"/>
    </row>
    <row r="40962">
      <c r="A40962" s="1"/>
      <c r="B40962" s="1"/>
      <c r="C40962" s="1"/>
      <c r="D40962" s="8"/>
      <c r="E40962" s="1"/>
      <c r="F40962" s="1"/>
      <c r="G40962" s="1"/>
      <c r="H40962" s="1"/>
    </row>
    <row r="40963">
      <c r="A40963" s="1"/>
      <c r="B40963" s="1"/>
      <c r="C40963" s="1"/>
      <c r="D40963" s="8"/>
      <c r="E40963" s="1"/>
      <c r="F40963" s="1"/>
      <c r="G40963" s="1"/>
      <c r="H40963" s="1"/>
    </row>
    <row r="40964">
      <c r="A40964" s="1"/>
      <c r="B40964" s="1"/>
      <c r="C40964" s="1"/>
      <c r="D40964" s="8"/>
      <c r="E40964" s="1"/>
      <c r="F40964" s="1"/>
      <c r="G40964" s="1"/>
      <c r="H40964" s="1"/>
    </row>
    <row r="40965">
      <c r="A40965" s="1"/>
      <c r="B40965" s="1"/>
      <c r="C40965" s="1"/>
      <c r="D40965" s="8"/>
      <c r="E40965" s="1"/>
      <c r="F40965" s="1"/>
      <c r="G40965" s="1"/>
      <c r="H40965" s="1"/>
    </row>
    <row r="40966">
      <c r="A40966" s="1"/>
      <c r="B40966" s="1"/>
      <c r="C40966" s="1"/>
      <c r="D40966" s="8"/>
      <c r="E40966" s="1"/>
      <c r="F40966" s="1"/>
      <c r="G40966" s="1"/>
      <c r="H40966" s="1"/>
    </row>
    <row r="40967">
      <c r="A40967" s="1"/>
      <c r="B40967" s="1"/>
      <c r="C40967" s="1"/>
      <c r="D40967" s="8"/>
      <c r="E40967" s="1"/>
      <c r="F40967" s="1"/>
      <c r="G40967" s="1"/>
      <c r="H40967" s="1"/>
    </row>
    <row r="40968">
      <c r="A40968" s="1"/>
      <c r="B40968" s="1"/>
      <c r="C40968" s="1"/>
      <c r="D40968" s="8"/>
      <c r="E40968" s="1"/>
      <c r="F40968" s="1"/>
      <c r="G40968" s="1"/>
      <c r="H40968" s="1"/>
    </row>
    <row r="40969">
      <c r="A40969" s="1"/>
      <c r="B40969" s="1"/>
      <c r="C40969" s="1"/>
      <c r="D40969" s="8"/>
      <c r="E40969" s="1"/>
      <c r="F40969" s="1"/>
      <c r="G40969" s="1"/>
      <c r="H40969" s="1"/>
    </row>
    <row r="40970">
      <c r="A40970" s="1"/>
      <c r="B40970" s="1"/>
      <c r="C40970" s="1"/>
      <c r="D40970" s="8"/>
      <c r="E40970" s="1"/>
      <c r="F40970" s="1"/>
      <c r="G40970" s="1"/>
      <c r="H40970" s="1"/>
    </row>
    <row r="40971">
      <c r="A40971" s="1"/>
      <c r="B40971" s="1"/>
      <c r="C40971" s="1"/>
      <c r="D40971" s="8"/>
      <c r="E40971" s="1"/>
      <c r="F40971" s="1"/>
      <c r="G40971" s="1"/>
      <c r="H40971" s="1"/>
    </row>
    <row r="40972">
      <c r="A40972" s="1"/>
      <c r="B40972" s="1"/>
      <c r="C40972" s="1"/>
      <c r="D40972" s="8"/>
      <c r="E40972" s="1"/>
      <c r="F40972" s="1"/>
      <c r="G40972" s="1"/>
      <c r="H40972" s="1"/>
    </row>
    <row r="40973">
      <c r="A40973" s="1"/>
      <c r="B40973" s="1"/>
      <c r="C40973" s="1"/>
      <c r="D40973" s="8"/>
      <c r="E40973" s="1"/>
      <c r="F40973" s="1"/>
      <c r="G40973" s="1"/>
      <c r="H40973" s="1"/>
    </row>
    <row r="40974">
      <c r="A40974" s="1"/>
      <c r="B40974" s="1"/>
      <c r="C40974" s="1"/>
      <c r="D40974" s="8"/>
      <c r="E40974" s="1"/>
      <c r="F40974" s="1"/>
      <c r="G40974" s="1"/>
      <c r="H40974" s="1"/>
    </row>
    <row r="40975">
      <c r="A40975" s="1"/>
      <c r="B40975" s="1"/>
      <c r="C40975" s="1"/>
      <c r="D40975" s="8"/>
      <c r="E40975" s="1"/>
      <c r="F40975" s="1"/>
      <c r="G40975" s="1"/>
      <c r="H40975" s="1"/>
    </row>
    <row r="40976">
      <c r="A40976" s="1"/>
      <c r="B40976" s="1"/>
      <c r="C40976" s="1"/>
      <c r="D40976" s="8"/>
      <c r="E40976" s="1"/>
      <c r="F40976" s="1"/>
      <c r="G40976" s="1"/>
      <c r="H40976" s="1"/>
    </row>
    <row r="40977">
      <c r="A40977" s="1"/>
      <c r="B40977" s="1"/>
      <c r="C40977" s="1"/>
      <c r="D40977" s="8"/>
      <c r="E40977" s="1"/>
      <c r="F40977" s="1"/>
      <c r="G40977" s="1"/>
      <c r="H40977" s="1"/>
    </row>
    <row r="40978">
      <c r="A40978" s="1"/>
      <c r="B40978" s="1"/>
      <c r="C40978" s="1"/>
      <c r="D40978" s="8"/>
      <c r="E40978" s="1"/>
      <c r="F40978" s="1"/>
      <c r="G40978" s="1"/>
      <c r="H40978" s="1"/>
    </row>
    <row r="40979">
      <c r="A40979" s="1"/>
      <c r="B40979" s="1"/>
      <c r="C40979" s="1"/>
      <c r="D40979" s="8"/>
      <c r="E40979" s="1"/>
      <c r="F40979" s="1"/>
      <c r="G40979" s="1"/>
      <c r="H40979" s="1"/>
    </row>
    <row r="40980">
      <c r="A40980" s="1"/>
      <c r="B40980" s="1"/>
      <c r="C40980" s="1"/>
      <c r="D40980" s="8"/>
      <c r="E40980" s="1"/>
      <c r="F40980" s="1"/>
      <c r="G40980" s="1"/>
      <c r="H40980" s="1"/>
    </row>
    <row r="40981">
      <c r="A40981" s="1"/>
      <c r="B40981" s="1"/>
      <c r="C40981" s="1"/>
      <c r="D40981" s="8"/>
      <c r="E40981" s="1"/>
      <c r="F40981" s="1"/>
      <c r="G40981" s="1"/>
      <c r="H40981" s="1"/>
    </row>
    <row r="40982">
      <c r="A40982" s="1"/>
      <c r="B40982" s="1"/>
      <c r="C40982" s="1"/>
      <c r="D40982" s="8"/>
      <c r="E40982" s="1"/>
      <c r="F40982" s="1"/>
      <c r="G40982" s="1"/>
      <c r="H40982" s="1"/>
    </row>
    <row r="40983">
      <c r="A40983" s="1"/>
      <c r="B40983" s="1"/>
      <c r="C40983" s="1"/>
      <c r="D40983" s="8"/>
      <c r="E40983" s="1"/>
      <c r="F40983" s="1"/>
      <c r="G40983" s="1"/>
      <c r="H40983" s="1"/>
    </row>
    <row r="40984">
      <c r="A40984" s="1"/>
      <c r="B40984" s="1"/>
      <c r="C40984" s="1"/>
      <c r="D40984" s="8"/>
      <c r="E40984" s="1"/>
      <c r="F40984" s="1"/>
      <c r="G40984" s="1"/>
      <c r="H40984" s="1"/>
    </row>
    <row r="40985">
      <c r="A40985" s="1"/>
      <c r="B40985" s="1"/>
      <c r="C40985" s="1"/>
      <c r="D40985" s="8"/>
      <c r="E40985" s="1"/>
      <c r="F40985" s="1"/>
      <c r="G40985" s="1"/>
      <c r="H40985" s="1"/>
    </row>
    <row r="40986">
      <c r="A40986" s="1"/>
      <c r="B40986" s="1"/>
      <c r="C40986" s="1"/>
      <c r="D40986" s="8"/>
      <c r="E40986" s="1"/>
      <c r="F40986" s="1"/>
      <c r="G40986" s="1"/>
      <c r="H40986" s="1"/>
    </row>
    <row r="40987">
      <c r="A40987" s="1"/>
      <c r="B40987" s="1"/>
      <c r="C40987" s="1"/>
      <c r="D40987" s="8"/>
      <c r="E40987" s="1"/>
      <c r="F40987" s="1"/>
      <c r="G40987" s="1"/>
      <c r="H40987" s="1"/>
    </row>
    <row r="40988">
      <c r="A40988" s="1"/>
      <c r="B40988" s="1"/>
      <c r="C40988" s="1"/>
      <c r="D40988" s="8"/>
      <c r="E40988" s="1"/>
      <c r="F40988" s="1"/>
      <c r="G40988" s="1"/>
      <c r="H40988" s="1"/>
    </row>
    <row r="40989">
      <c r="A40989" s="1"/>
      <c r="B40989" s="1"/>
      <c r="C40989" s="1"/>
      <c r="D40989" s="8"/>
      <c r="E40989" s="1"/>
      <c r="F40989" s="1"/>
      <c r="G40989" s="1"/>
      <c r="H40989" s="1"/>
    </row>
    <row r="40990">
      <c r="A40990" s="1"/>
      <c r="B40990" s="1"/>
      <c r="C40990" s="1"/>
      <c r="D40990" s="8"/>
      <c r="E40990" s="1"/>
      <c r="F40990" s="1"/>
      <c r="G40990" s="1"/>
      <c r="H40990" s="1"/>
    </row>
    <row r="40991">
      <c r="A40991" s="1"/>
      <c r="B40991" s="1"/>
      <c r="C40991" s="1"/>
      <c r="D40991" s="8"/>
      <c r="E40991" s="1"/>
      <c r="F40991" s="1"/>
      <c r="G40991" s="1"/>
      <c r="H40991" s="1"/>
    </row>
    <row r="40992">
      <c r="A40992" s="1"/>
      <c r="B40992" s="1"/>
      <c r="C40992" s="1"/>
      <c r="D40992" s="8"/>
      <c r="E40992" s="1"/>
      <c r="F40992" s="1"/>
      <c r="G40992" s="1"/>
      <c r="H40992" s="1"/>
    </row>
    <row r="40993">
      <c r="A40993" s="1"/>
      <c r="B40993" s="1"/>
      <c r="C40993" s="1"/>
      <c r="D40993" s="8"/>
      <c r="E40993" s="1"/>
      <c r="F40993" s="1"/>
      <c r="G40993" s="1"/>
      <c r="H40993" s="1"/>
    </row>
    <row r="40994">
      <c r="A40994" s="1"/>
      <c r="B40994" s="1"/>
      <c r="C40994" s="1"/>
      <c r="D40994" s="8"/>
      <c r="E40994" s="1"/>
      <c r="F40994" s="1"/>
      <c r="G40994" s="1"/>
      <c r="H40994" s="1"/>
    </row>
    <row r="40995">
      <c r="A40995" s="1"/>
      <c r="B40995" s="1"/>
      <c r="C40995" s="1"/>
      <c r="D40995" s="8"/>
      <c r="E40995" s="1"/>
      <c r="F40995" s="1"/>
      <c r="G40995" s="1"/>
      <c r="H40995" s="1"/>
    </row>
    <row r="40996">
      <c r="A40996" s="1"/>
      <c r="B40996" s="1"/>
      <c r="C40996" s="1"/>
      <c r="D40996" s="8"/>
      <c r="E40996" s="1"/>
      <c r="F40996" s="1"/>
      <c r="G40996" s="1"/>
      <c r="H40996" s="1"/>
    </row>
    <row r="40997">
      <c r="A40997" s="1"/>
      <c r="B40997" s="1"/>
      <c r="C40997" s="1"/>
      <c r="D40997" s="8"/>
      <c r="E40997" s="1"/>
      <c r="F40997" s="1"/>
      <c r="G40997" s="1"/>
      <c r="H40997" s="1"/>
    </row>
    <row r="40998">
      <c r="A40998" s="1"/>
      <c r="B40998" s="1"/>
      <c r="C40998" s="1"/>
      <c r="D40998" s="8"/>
      <c r="E40998" s="1"/>
      <c r="F40998" s="1"/>
      <c r="G40998" s="1"/>
      <c r="H40998" s="1"/>
    </row>
    <row r="40999">
      <c r="A40999" s="1"/>
      <c r="B40999" s="1"/>
      <c r="C40999" s="1"/>
      <c r="D40999" s="8"/>
      <c r="E40999" s="1"/>
      <c r="F40999" s="1"/>
      <c r="G40999" s="1"/>
      <c r="H40999" s="1"/>
    </row>
    <row r="41000">
      <c r="A41000" s="1"/>
      <c r="B41000" s="1"/>
      <c r="C41000" s="1"/>
      <c r="D41000" s="8"/>
      <c r="E41000" s="1"/>
      <c r="F41000" s="1"/>
      <c r="G41000" s="1"/>
      <c r="H41000" s="1"/>
    </row>
    <row r="41001">
      <c r="A41001" s="1"/>
      <c r="B41001" s="1"/>
      <c r="C41001" s="1"/>
      <c r="D41001" s="8"/>
      <c r="E41001" s="1"/>
      <c r="F41001" s="1"/>
      <c r="G41001" s="1"/>
      <c r="H41001" s="1"/>
    </row>
    <row r="41002">
      <c r="A41002" s="1"/>
      <c r="B41002" s="1"/>
      <c r="C41002" s="1"/>
      <c r="D41002" s="8"/>
      <c r="E41002" s="1"/>
      <c r="F41002" s="1"/>
      <c r="G41002" s="1"/>
      <c r="H41002" s="1"/>
    </row>
    <row r="41003">
      <c r="A41003" s="1"/>
      <c r="B41003" s="1"/>
      <c r="C41003" s="1"/>
      <c r="D41003" s="8"/>
      <c r="E41003" s="1"/>
      <c r="F41003" s="1"/>
      <c r="G41003" s="1"/>
      <c r="H41003" s="1"/>
    </row>
    <row r="41004">
      <c r="A41004" s="1"/>
      <c r="B41004" s="1"/>
      <c r="C41004" s="1"/>
      <c r="D41004" s="8"/>
      <c r="E41004" s="1"/>
      <c r="F41004" s="1"/>
      <c r="G41004" s="1"/>
      <c r="H41004" s="1"/>
    </row>
    <row r="41005">
      <c r="A41005" s="1"/>
      <c r="B41005" s="1"/>
      <c r="C41005" s="1"/>
      <c r="D41005" s="8"/>
      <c r="E41005" s="1"/>
      <c r="F41005" s="1"/>
      <c r="G41005" s="1"/>
      <c r="H41005" s="1"/>
    </row>
    <row r="41006">
      <c r="A41006" s="1"/>
      <c r="B41006" s="1"/>
      <c r="C41006" s="1"/>
      <c r="D41006" s="8"/>
      <c r="E41006" s="1"/>
      <c r="F41006" s="1"/>
      <c r="G41006" s="1"/>
      <c r="H41006" s="1"/>
    </row>
    <row r="41007">
      <c r="A41007" s="1"/>
      <c r="B41007" s="1"/>
      <c r="C41007" s="1"/>
      <c r="D41007" s="8"/>
      <c r="E41007" s="1"/>
      <c r="F41007" s="1"/>
      <c r="G41007" s="1"/>
      <c r="H41007" s="1"/>
    </row>
    <row r="41008">
      <c r="A41008" s="1"/>
      <c r="B41008" s="1"/>
      <c r="C41008" s="1"/>
      <c r="D41008" s="8"/>
      <c r="E41008" s="1"/>
      <c r="F41008" s="1"/>
      <c r="G41008" s="1"/>
      <c r="H41008" s="1"/>
    </row>
    <row r="41009">
      <c r="A41009" s="1"/>
      <c r="B41009" s="1"/>
      <c r="C41009" s="1"/>
      <c r="D41009" s="8"/>
      <c r="E41009" s="1"/>
      <c r="F41009" s="1"/>
      <c r="G41009" s="1"/>
      <c r="H41009" s="1"/>
    </row>
    <row r="41010">
      <c r="A41010" s="1"/>
      <c r="B41010" s="1"/>
      <c r="C41010" s="1"/>
      <c r="D41010" s="8"/>
      <c r="E41010" s="1"/>
      <c r="F41010" s="1"/>
      <c r="G41010" s="1"/>
      <c r="H41010" s="1"/>
    </row>
    <row r="41011">
      <c r="A41011" s="1"/>
      <c r="B41011" s="1"/>
      <c r="C41011" s="1"/>
      <c r="D41011" s="8"/>
      <c r="E41011" s="1"/>
      <c r="F41011" s="1"/>
      <c r="G41011" s="1"/>
      <c r="H41011" s="1"/>
    </row>
    <row r="41012">
      <c r="A41012" s="1"/>
      <c r="B41012" s="1"/>
      <c r="C41012" s="1"/>
      <c r="D41012" s="8"/>
      <c r="E41012" s="1"/>
      <c r="F41012" s="1"/>
      <c r="G41012" s="1"/>
      <c r="H41012" s="1"/>
    </row>
    <row r="41013">
      <c r="A41013" s="1"/>
      <c r="B41013" s="1"/>
      <c r="C41013" s="1"/>
      <c r="D41013" s="8"/>
      <c r="E41013" s="1"/>
      <c r="F41013" s="1"/>
      <c r="G41013" s="1"/>
      <c r="H41013" s="1"/>
    </row>
    <row r="41014">
      <c r="A41014" s="1"/>
      <c r="B41014" s="1"/>
      <c r="C41014" s="1"/>
      <c r="D41014" s="8"/>
      <c r="E41014" s="1"/>
      <c r="F41014" s="1"/>
      <c r="G41014" s="1"/>
      <c r="H41014" s="1"/>
    </row>
    <row r="41015">
      <c r="A41015" s="1"/>
      <c r="B41015" s="1"/>
      <c r="C41015" s="1"/>
      <c r="D41015" s="8"/>
      <c r="E41015" s="1"/>
      <c r="F41015" s="1"/>
      <c r="G41015" s="1"/>
      <c r="H41015" s="1"/>
    </row>
    <row r="41016">
      <c r="A41016" s="1"/>
      <c r="B41016" s="1"/>
      <c r="C41016" s="1"/>
      <c r="D41016" s="8"/>
      <c r="E41016" s="1"/>
      <c r="F41016" s="1"/>
      <c r="G41016" s="1"/>
      <c r="H41016" s="1"/>
    </row>
    <row r="41017">
      <c r="A41017" s="1"/>
      <c r="B41017" s="1"/>
      <c r="C41017" s="1"/>
      <c r="D41017" s="8"/>
      <c r="E41017" s="1"/>
      <c r="F41017" s="1"/>
      <c r="G41017" s="1"/>
      <c r="H41017" s="1"/>
    </row>
    <row r="41018">
      <c r="A41018" s="1"/>
      <c r="B41018" s="1"/>
      <c r="C41018" s="1"/>
      <c r="D41018" s="8"/>
      <c r="E41018" s="1"/>
      <c r="F41018" s="1"/>
      <c r="G41018" s="1"/>
      <c r="H41018" s="1"/>
    </row>
    <row r="41019">
      <c r="A41019" s="1"/>
      <c r="B41019" s="1"/>
      <c r="C41019" s="1"/>
      <c r="D41019" s="8"/>
      <c r="E41019" s="1"/>
      <c r="F41019" s="1"/>
      <c r="G41019" s="1"/>
      <c r="H41019" s="1"/>
    </row>
    <row r="41020">
      <c r="A41020" s="1"/>
      <c r="B41020" s="1"/>
      <c r="C41020" s="1"/>
      <c r="D41020" s="8"/>
      <c r="E41020" s="1"/>
      <c r="F41020" s="1"/>
      <c r="G41020" s="1"/>
      <c r="H41020" s="1"/>
    </row>
    <row r="41021">
      <c r="A41021" s="1"/>
      <c r="B41021" s="1"/>
      <c r="C41021" s="1"/>
      <c r="D41021" s="8"/>
      <c r="E41021" s="1"/>
      <c r="F41021" s="1"/>
      <c r="G41021" s="1"/>
      <c r="H41021" s="1"/>
    </row>
    <row r="41022">
      <c r="A41022" s="1"/>
      <c r="B41022" s="1"/>
      <c r="C41022" s="1"/>
      <c r="D41022" s="8"/>
      <c r="E41022" s="1"/>
      <c r="F41022" s="1"/>
      <c r="G41022" s="1"/>
      <c r="H41022" s="1"/>
    </row>
    <row r="41023">
      <c r="A41023" s="1"/>
      <c r="B41023" s="1"/>
      <c r="C41023" s="1"/>
      <c r="D41023" s="8"/>
      <c r="E41023" s="1"/>
      <c r="F41023" s="1"/>
      <c r="G41023" s="1"/>
      <c r="H41023" s="1"/>
    </row>
    <row r="41024">
      <c r="A41024" s="1"/>
      <c r="B41024" s="1"/>
      <c r="C41024" s="1"/>
      <c r="D41024" s="8"/>
      <c r="E41024" s="1"/>
      <c r="F41024" s="1"/>
      <c r="G41024" s="1"/>
      <c r="H41024" s="1"/>
    </row>
    <row r="41025">
      <c r="A41025" s="1"/>
      <c r="B41025" s="1"/>
      <c r="C41025" s="1"/>
      <c r="D41025" s="8"/>
      <c r="E41025" s="1"/>
      <c r="F41025" s="1"/>
      <c r="G41025" s="1"/>
      <c r="H41025" s="1"/>
    </row>
    <row r="41026">
      <c r="A41026" s="1"/>
      <c r="B41026" s="1"/>
      <c r="C41026" s="1"/>
      <c r="D41026" s="8"/>
      <c r="E41026" s="1"/>
      <c r="F41026" s="1"/>
      <c r="G41026" s="1"/>
      <c r="H41026" s="1"/>
    </row>
    <row r="41027">
      <c r="A41027" s="1"/>
      <c r="B41027" s="1"/>
      <c r="C41027" s="1"/>
      <c r="D41027" s="8"/>
      <c r="E41027" s="1"/>
      <c r="F41027" s="1"/>
      <c r="G41027" s="1"/>
      <c r="H41027" s="1"/>
    </row>
    <row r="41028">
      <c r="A41028" s="1"/>
      <c r="B41028" s="1"/>
      <c r="C41028" s="1"/>
      <c r="D41028" s="8"/>
      <c r="E41028" s="1"/>
      <c r="F41028" s="1"/>
      <c r="G41028" s="1"/>
      <c r="H41028" s="1"/>
    </row>
    <row r="41029">
      <c r="A41029" s="1"/>
      <c r="B41029" s="1"/>
      <c r="C41029" s="1"/>
      <c r="D41029" s="8"/>
      <c r="E41029" s="1"/>
      <c r="F41029" s="1"/>
      <c r="G41029" s="1"/>
      <c r="H41029" s="1"/>
    </row>
    <row r="41030">
      <c r="A41030" s="1"/>
      <c r="B41030" s="1"/>
      <c r="C41030" s="1"/>
      <c r="D41030" s="8"/>
      <c r="E41030" s="1"/>
      <c r="F41030" s="1"/>
      <c r="G41030" s="1"/>
      <c r="H41030" s="1"/>
    </row>
    <row r="41031">
      <c r="A41031" s="1"/>
      <c r="B41031" s="1"/>
      <c r="C41031" s="1"/>
      <c r="D41031" s="8"/>
      <c r="E41031" s="1"/>
      <c r="F41031" s="1"/>
      <c r="G41031" s="1"/>
      <c r="H41031" s="1"/>
    </row>
    <row r="41032">
      <c r="A41032" s="1"/>
      <c r="B41032" s="1"/>
      <c r="C41032" s="1"/>
      <c r="D41032" s="8"/>
      <c r="E41032" s="1"/>
      <c r="F41032" s="1"/>
      <c r="G41032" s="1"/>
      <c r="H41032" s="1"/>
    </row>
    <row r="41033">
      <c r="A41033" s="1"/>
      <c r="B41033" s="1"/>
      <c r="C41033" s="1"/>
      <c r="D41033" s="8"/>
      <c r="E41033" s="1"/>
      <c r="F41033" s="1"/>
      <c r="G41033" s="1"/>
      <c r="H41033" s="1"/>
    </row>
    <row r="41034">
      <c r="A41034" s="1"/>
      <c r="B41034" s="1"/>
      <c r="C41034" s="1"/>
      <c r="D41034" s="8"/>
      <c r="E41034" s="1"/>
      <c r="F41034" s="1"/>
      <c r="G41034" s="1"/>
      <c r="H41034" s="1"/>
    </row>
    <row r="41035">
      <c r="A41035" s="1"/>
      <c r="B41035" s="1"/>
      <c r="C41035" s="1"/>
      <c r="D41035" s="8"/>
      <c r="E41035" s="1"/>
      <c r="F41035" s="1"/>
      <c r="G41035" s="1"/>
      <c r="H41035" s="1"/>
    </row>
    <row r="41036">
      <c r="A41036" s="1"/>
      <c r="B41036" s="1"/>
      <c r="C41036" s="1"/>
      <c r="D41036" s="8"/>
      <c r="E41036" s="1"/>
      <c r="F41036" s="1"/>
      <c r="G41036" s="1"/>
      <c r="H41036" s="1"/>
    </row>
    <row r="41037">
      <c r="A41037" s="1"/>
      <c r="B41037" s="1"/>
      <c r="C41037" s="1"/>
      <c r="D41037" s="8"/>
      <c r="E41037" s="1"/>
      <c r="F41037" s="1"/>
      <c r="G41037" s="1"/>
      <c r="H41037" s="1"/>
    </row>
    <row r="41038">
      <c r="A41038" s="1"/>
      <c r="B41038" s="1"/>
      <c r="C41038" s="1"/>
      <c r="D41038" s="8"/>
      <c r="E41038" s="1"/>
      <c r="F41038" s="1"/>
      <c r="G41038" s="1"/>
      <c r="H41038" s="1"/>
    </row>
    <row r="41039">
      <c r="A41039" s="1"/>
      <c r="B41039" s="1"/>
      <c r="C41039" s="1"/>
      <c r="D41039" s="8"/>
      <c r="E41039" s="1"/>
      <c r="F41039" s="1"/>
      <c r="G41039" s="1"/>
      <c r="H41039" s="1"/>
    </row>
    <row r="41040">
      <c r="A41040" s="1"/>
      <c r="B41040" s="1"/>
      <c r="C41040" s="1"/>
      <c r="D41040" s="8"/>
      <c r="E41040" s="1"/>
      <c r="F41040" s="1"/>
      <c r="G41040" s="1"/>
      <c r="H41040" s="1"/>
    </row>
    <row r="41041">
      <c r="A41041" s="1"/>
      <c r="B41041" s="1"/>
      <c r="C41041" s="1"/>
      <c r="D41041" s="8"/>
      <c r="E41041" s="1"/>
      <c r="F41041" s="1"/>
      <c r="G41041" s="1"/>
      <c r="H41041" s="1"/>
    </row>
    <row r="41042">
      <c r="A41042" s="1"/>
      <c r="B41042" s="1"/>
      <c r="C41042" s="1"/>
      <c r="D41042" s="8"/>
      <c r="E41042" s="1"/>
      <c r="F41042" s="1"/>
      <c r="G41042" s="1"/>
      <c r="H41042" s="1"/>
    </row>
    <row r="41043">
      <c r="A41043" s="1"/>
      <c r="B41043" s="1"/>
      <c r="C41043" s="1"/>
      <c r="D41043" s="8"/>
      <c r="E41043" s="1"/>
      <c r="F41043" s="1"/>
      <c r="G41043" s="1"/>
      <c r="H41043" s="1"/>
    </row>
    <row r="41044">
      <c r="A41044" s="1"/>
      <c r="B41044" s="1"/>
      <c r="C41044" s="1"/>
      <c r="D41044" s="8"/>
      <c r="E41044" s="1"/>
      <c r="F41044" s="1"/>
      <c r="G41044" s="1"/>
      <c r="H41044" s="1"/>
    </row>
    <row r="41045">
      <c r="A41045" s="1"/>
      <c r="B41045" s="1"/>
      <c r="C41045" s="1"/>
      <c r="D41045" s="8"/>
      <c r="E41045" s="1"/>
      <c r="F41045" s="1"/>
      <c r="G41045" s="1"/>
      <c r="H41045" s="1"/>
    </row>
    <row r="41046">
      <c r="A41046" s="1"/>
      <c r="B41046" s="1"/>
      <c r="C41046" s="1"/>
      <c r="D41046" s="8"/>
      <c r="E41046" s="1"/>
      <c r="F41046" s="1"/>
      <c r="G41046" s="1"/>
      <c r="H41046" s="1"/>
    </row>
    <row r="41047">
      <c r="A41047" s="1"/>
      <c r="B41047" s="1"/>
      <c r="C41047" s="1"/>
      <c r="D41047" s="8"/>
      <c r="E41047" s="1"/>
      <c r="F41047" s="1"/>
      <c r="G41047" s="1"/>
      <c r="H41047" s="1"/>
    </row>
    <row r="41048">
      <c r="A41048" s="1"/>
      <c r="B41048" s="1"/>
      <c r="C41048" s="1"/>
      <c r="D41048" s="8"/>
      <c r="E41048" s="1"/>
      <c r="F41048" s="1"/>
      <c r="G41048" s="1"/>
      <c r="H41048" s="1"/>
    </row>
    <row r="41049">
      <c r="A41049" s="1"/>
      <c r="B41049" s="1"/>
      <c r="C41049" s="1"/>
      <c r="D41049" s="8"/>
      <c r="E41049" s="1"/>
      <c r="F41049" s="1"/>
      <c r="G41049" s="1"/>
      <c r="H41049" s="1"/>
    </row>
    <row r="41050">
      <c r="A41050" s="1"/>
      <c r="B41050" s="1"/>
      <c r="C41050" s="1"/>
      <c r="D41050" s="8"/>
      <c r="E41050" s="1"/>
      <c r="F41050" s="1"/>
      <c r="G41050" s="1"/>
      <c r="H41050" s="1"/>
    </row>
    <row r="41051">
      <c r="A41051" s="1"/>
      <c r="B41051" s="1"/>
      <c r="C41051" s="1"/>
      <c r="D41051" s="8"/>
      <c r="E41051" s="1"/>
      <c r="F41051" s="1"/>
      <c r="G41051" s="1"/>
      <c r="H41051" s="1"/>
    </row>
    <row r="41052">
      <c r="A41052" s="1"/>
      <c r="B41052" s="1"/>
      <c r="C41052" s="1"/>
      <c r="D41052" s="8"/>
      <c r="E41052" s="1"/>
      <c r="F41052" s="1"/>
      <c r="G41052" s="1"/>
      <c r="H41052" s="1"/>
    </row>
    <row r="41053">
      <c r="A41053" s="1"/>
      <c r="B41053" s="1"/>
      <c r="C41053" s="1"/>
      <c r="D41053" s="8"/>
      <c r="E41053" s="1"/>
      <c r="F41053" s="1"/>
      <c r="G41053" s="1"/>
      <c r="H41053" s="1"/>
    </row>
    <row r="41054">
      <c r="A41054" s="1"/>
      <c r="B41054" s="1"/>
      <c r="C41054" s="1"/>
      <c r="D41054" s="8"/>
      <c r="E41054" s="1"/>
      <c r="F41054" s="1"/>
      <c r="G41054" s="1"/>
      <c r="H41054" s="1"/>
    </row>
    <row r="41055">
      <c r="A41055" s="1"/>
      <c r="B41055" s="1"/>
      <c r="C41055" s="1"/>
      <c r="D41055" s="8"/>
      <c r="E41055" s="1"/>
      <c r="F41055" s="1"/>
      <c r="G41055" s="1"/>
      <c r="H41055" s="1"/>
    </row>
    <row r="41056">
      <c r="A41056" s="1"/>
      <c r="B41056" s="1"/>
      <c r="C41056" s="1"/>
      <c r="D41056" s="8"/>
      <c r="E41056" s="1"/>
      <c r="F41056" s="1"/>
      <c r="G41056" s="1"/>
      <c r="H41056" s="1"/>
    </row>
    <row r="41057">
      <c r="A41057" s="1"/>
      <c r="B41057" s="1"/>
      <c r="C41057" s="1"/>
      <c r="D41057" s="8"/>
      <c r="E41057" s="1"/>
      <c r="F41057" s="1"/>
      <c r="G41057" s="1"/>
      <c r="H41057" s="1"/>
    </row>
    <row r="41058">
      <c r="A41058" s="1"/>
      <c r="B41058" s="1"/>
      <c r="C41058" s="1"/>
      <c r="D41058" s="8"/>
      <c r="E41058" s="1"/>
      <c r="F41058" s="1"/>
      <c r="G41058" s="1"/>
      <c r="H41058" s="1"/>
    </row>
    <row r="41059">
      <c r="A41059" s="1"/>
      <c r="B41059" s="1"/>
      <c r="C41059" s="1"/>
      <c r="D41059" s="8"/>
      <c r="E41059" s="1"/>
      <c r="F41059" s="1"/>
      <c r="G41059" s="1"/>
      <c r="H41059" s="1"/>
    </row>
    <row r="41060">
      <c r="A41060" s="1"/>
      <c r="B41060" s="1"/>
      <c r="C41060" s="1"/>
      <c r="D41060" s="8"/>
      <c r="E41060" s="1"/>
      <c r="F41060" s="1"/>
      <c r="G41060" s="1"/>
      <c r="H41060" s="1"/>
    </row>
    <row r="41061">
      <c r="A41061" s="1"/>
      <c r="B41061" s="1"/>
      <c r="C41061" s="1"/>
      <c r="D41061" s="8"/>
      <c r="E41061" s="1"/>
      <c r="F41061" s="1"/>
      <c r="G41061" s="1"/>
      <c r="H41061" s="1"/>
    </row>
    <row r="41062">
      <c r="A41062" s="1"/>
      <c r="B41062" s="1"/>
      <c r="C41062" s="1"/>
      <c r="D41062" s="8"/>
      <c r="E41062" s="1"/>
      <c r="F41062" s="1"/>
      <c r="G41062" s="1"/>
      <c r="H41062" s="1"/>
    </row>
    <row r="41063">
      <c r="A41063" s="1"/>
      <c r="B41063" s="1"/>
      <c r="C41063" s="1"/>
      <c r="D41063" s="8"/>
      <c r="E41063" s="1"/>
      <c r="F41063" s="1"/>
      <c r="G41063" s="1"/>
      <c r="H41063" s="1"/>
    </row>
    <row r="41064">
      <c r="A41064" s="1"/>
      <c r="B41064" s="1"/>
      <c r="C41064" s="1"/>
      <c r="D41064" s="8"/>
      <c r="E41064" s="1"/>
      <c r="F41064" s="1"/>
      <c r="G41064" s="1"/>
      <c r="H41064" s="1"/>
    </row>
    <row r="41065">
      <c r="A41065" s="1"/>
      <c r="B41065" s="1"/>
      <c r="C41065" s="1"/>
      <c r="D41065" s="8"/>
      <c r="E41065" s="1"/>
      <c r="F41065" s="1"/>
      <c r="G41065" s="1"/>
      <c r="H41065" s="1"/>
    </row>
    <row r="41066">
      <c r="A41066" s="1"/>
      <c r="B41066" s="1"/>
      <c r="C41066" s="1"/>
      <c r="D41066" s="8"/>
      <c r="E41066" s="1"/>
      <c r="F41066" s="1"/>
      <c r="G41066" s="1"/>
      <c r="H41066" s="1"/>
    </row>
    <row r="41067">
      <c r="A41067" s="1"/>
      <c r="B41067" s="1"/>
      <c r="C41067" s="1"/>
      <c r="D41067" s="8"/>
      <c r="E41067" s="1"/>
      <c r="F41067" s="1"/>
      <c r="G41067" s="1"/>
      <c r="H41067" s="1"/>
    </row>
    <row r="41068">
      <c r="A41068" s="1"/>
      <c r="B41068" s="1"/>
      <c r="C41068" s="1"/>
      <c r="D41068" s="8"/>
      <c r="E41068" s="1"/>
      <c r="F41068" s="1"/>
      <c r="G41068" s="1"/>
      <c r="H41068" s="1"/>
    </row>
    <row r="41069">
      <c r="A41069" s="1"/>
      <c r="B41069" s="1"/>
      <c r="C41069" s="1"/>
      <c r="D41069" s="8"/>
      <c r="E41069" s="1"/>
      <c r="F41069" s="1"/>
      <c r="G41069" s="1"/>
      <c r="H41069" s="1"/>
    </row>
    <row r="41070">
      <c r="A41070" s="1"/>
      <c r="B41070" s="1"/>
      <c r="C41070" s="1"/>
      <c r="D41070" s="8"/>
      <c r="E41070" s="1"/>
      <c r="F41070" s="1"/>
      <c r="G41070" s="1"/>
      <c r="H41070" s="1"/>
    </row>
    <row r="41071">
      <c r="A41071" s="1"/>
      <c r="B41071" s="1"/>
      <c r="C41071" s="1"/>
      <c r="D41071" s="8"/>
      <c r="E41071" s="1"/>
      <c r="F41071" s="1"/>
      <c r="G41071" s="1"/>
      <c r="H41071" s="1"/>
    </row>
    <row r="41072">
      <c r="A41072" s="1"/>
      <c r="B41072" s="1"/>
      <c r="C41072" s="1"/>
      <c r="D41072" s="8"/>
      <c r="E41072" s="1"/>
      <c r="F41072" s="1"/>
      <c r="G41072" s="1"/>
      <c r="H41072" s="1"/>
    </row>
    <row r="41073">
      <c r="A41073" s="1"/>
      <c r="B41073" s="1"/>
      <c r="C41073" s="1"/>
      <c r="D41073" s="8"/>
      <c r="E41073" s="1"/>
      <c r="F41073" s="1"/>
      <c r="G41073" s="1"/>
      <c r="H41073" s="1"/>
    </row>
    <row r="41074">
      <c r="A41074" s="1"/>
      <c r="B41074" s="1"/>
      <c r="C41074" s="1"/>
      <c r="D41074" s="8"/>
      <c r="E41074" s="1"/>
      <c r="F41074" s="1"/>
      <c r="G41074" s="1"/>
      <c r="H41074" s="1"/>
    </row>
    <row r="41075">
      <c r="A41075" s="1"/>
      <c r="B41075" s="1"/>
      <c r="C41075" s="1"/>
      <c r="D41075" s="8"/>
      <c r="E41075" s="1"/>
      <c r="F41075" s="1"/>
      <c r="G41075" s="1"/>
      <c r="H41075" s="1"/>
    </row>
    <row r="41076">
      <c r="A41076" s="1"/>
      <c r="B41076" s="1"/>
      <c r="C41076" s="1"/>
      <c r="D41076" s="8"/>
      <c r="E41076" s="1"/>
      <c r="F41076" s="1"/>
      <c r="G41076" s="1"/>
      <c r="H41076" s="1"/>
    </row>
    <row r="41077">
      <c r="A41077" s="1"/>
      <c r="B41077" s="1"/>
      <c r="C41077" s="1"/>
      <c r="D41077" s="8"/>
      <c r="E41077" s="1"/>
      <c r="F41077" s="1"/>
      <c r="G41077" s="1"/>
      <c r="H41077" s="1"/>
    </row>
    <row r="41078">
      <c r="A41078" s="1"/>
      <c r="B41078" s="1"/>
      <c r="C41078" s="1"/>
      <c r="D41078" s="8"/>
      <c r="E41078" s="1"/>
      <c r="F41078" s="1"/>
      <c r="G41078" s="1"/>
      <c r="H41078" s="1"/>
    </row>
    <row r="41079">
      <c r="A41079" s="1"/>
      <c r="B41079" s="1"/>
      <c r="C41079" s="1"/>
      <c r="D41079" s="8"/>
      <c r="E41079" s="1"/>
      <c r="F41079" s="1"/>
      <c r="G41079" s="1"/>
      <c r="H41079" s="1"/>
    </row>
    <row r="41080">
      <c r="A41080" s="1"/>
      <c r="B41080" s="1"/>
      <c r="C41080" s="1"/>
      <c r="D41080" s="8"/>
      <c r="E41080" s="1"/>
      <c r="F41080" s="1"/>
      <c r="G41080" s="1"/>
      <c r="H41080" s="1"/>
    </row>
    <row r="41081">
      <c r="A41081" s="1"/>
      <c r="B41081" s="1"/>
      <c r="C41081" s="1"/>
      <c r="D41081" s="8"/>
      <c r="E41081" s="1"/>
      <c r="F41081" s="1"/>
      <c r="G41081" s="1"/>
      <c r="H41081" s="1"/>
    </row>
    <row r="41082">
      <c r="A41082" s="1"/>
      <c r="B41082" s="1"/>
      <c r="C41082" s="1"/>
      <c r="D41082" s="8"/>
      <c r="E41082" s="1"/>
      <c r="F41082" s="1"/>
      <c r="G41082" s="1"/>
      <c r="H41082" s="1"/>
    </row>
    <row r="41083">
      <c r="A41083" s="1"/>
      <c r="B41083" s="1"/>
      <c r="C41083" s="1"/>
      <c r="D41083" s="8"/>
      <c r="E41083" s="1"/>
      <c r="F41083" s="1"/>
      <c r="G41083" s="1"/>
      <c r="H41083" s="1"/>
    </row>
    <row r="41084">
      <c r="A41084" s="1"/>
      <c r="B41084" s="1"/>
      <c r="C41084" s="1"/>
      <c r="D41084" s="8"/>
      <c r="E41084" s="1"/>
      <c r="F41084" s="1"/>
      <c r="G41084" s="1"/>
      <c r="H41084" s="1"/>
    </row>
    <row r="41085">
      <c r="A41085" s="1"/>
      <c r="B41085" s="1"/>
      <c r="C41085" s="1"/>
      <c r="D41085" s="8"/>
      <c r="E41085" s="1"/>
      <c r="F41085" s="1"/>
      <c r="G41085" s="1"/>
      <c r="H41085" s="1"/>
    </row>
    <row r="41086">
      <c r="A41086" s="1"/>
      <c r="B41086" s="1"/>
      <c r="C41086" s="1"/>
      <c r="D41086" s="8"/>
      <c r="E41086" s="1"/>
      <c r="F41086" s="1"/>
      <c r="G41086" s="1"/>
      <c r="H41086" s="1"/>
    </row>
    <row r="41087">
      <c r="A41087" s="1"/>
      <c r="B41087" s="1"/>
      <c r="C41087" s="1"/>
      <c r="D41087" s="8"/>
      <c r="E41087" s="1"/>
      <c r="F41087" s="1"/>
      <c r="G41087" s="1"/>
      <c r="H41087" s="1"/>
    </row>
    <row r="41088">
      <c r="A41088" s="1"/>
      <c r="B41088" s="1"/>
      <c r="C41088" s="1"/>
      <c r="D41088" s="8"/>
      <c r="E41088" s="1"/>
      <c r="F41088" s="1"/>
      <c r="G41088" s="1"/>
      <c r="H41088" s="1"/>
    </row>
    <row r="41089">
      <c r="A41089" s="1"/>
      <c r="B41089" s="1"/>
      <c r="C41089" s="1"/>
      <c r="D41089" s="8"/>
      <c r="E41089" s="1"/>
      <c r="F41089" s="1"/>
      <c r="G41089" s="1"/>
      <c r="H41089" s="1"/>
    </row>
    <row r="41090">
      <c r="A41090" s="1"/>
      <c r="B41090" s="1"/>
      <c r="C41090" s="1"/>
      <c r="D41090" s="8"/>
      <c r="E41090" s="1"/>
      <c r="F41090" s="1"/>
      <c r="G41090" s="1"/>
      <c r="H41090" s="1"/>
    </row>
    <row r="41091">
      <c r="A41091" s="1"/>
      <c r="B41091" s="1"/>
      <c r="C41091" s="1"/>
      <c r="D41091" s="8"/>
      <c r="E41091" s="1"/>
      <c r="F41091" s="1"/>
      <c r="G41091" s="1"/>
      <c r="H41091" s="1"/>
    </row>
    <row r="41092">
      <c r="A41092" s="1"/>
      <c r="B41092" s="1"/>
      <c r="C41092" s="1"/>
      <c r="D41092" s="8"/>
      <c r="E41092" s="1"/>
      <c r="F41092" s="1"/>
      <c r="G41092" s="1"/>
      <c r="H41092" s="1"/>
    </row>
    <row r="41093">
      <c r="A41093" s="1"/>
      <c r="B41093" s="1"/>
      <c r="C41093" s="1"/>
      <c r="D41093" s="8"/>
      <c r="E41093" s="1"/>
      <c r="F41093" s="1"/>
      <c r="G41093" s="1"/>
      <c r="H41093" s="1"/>
    </row>
    <row r="41094">
      <c r="A41094" s="1"/>
      <c r="B41094" s="1"/>
      <c r="C41094" s="1"/>
      <c r="D41094" s="8"/>
      <c r="E41094" s="1"/>
      <c r="F41094" s="1"/>
      <c r="G41094" s="1"/>
      <c r="H41094" s="1"/>
    </row>
    <row r="41095">
      <c r="A41095" s="1"/>
      <c r="B41095" s="1"/>
      <c r="C41095" s="1"/>
      <c r="D41095" s="8"/>
      <c r="E41095" s="1"/>
      <c r="F41095" s="1"/>
      <c r="G41095" s="1"/>
      <c r="H41095" s="1"/>
    </row>
    <row r="41096">
      <c r="A41096" s="1"/>
      <c r="B41096" s="1"/>
      <c r="C41096" s="1"/>
      <c r="D41096" s="8"/>
      <c r="E41096" s="1"/>
      <c r="F41096" s="1"/>
      <c r="G41096" s="1"/>
      <c r="H41096" s="1"/>
    </row>
    <row r="41097">
      <c r="A41097" s="1"/>
      <c r="B41097" s="1"/>
      <c r="C41097" s="1"/>
      <c r="D41097" s="8"/>
      <c r="E41097" s="1"/>
      <c r="F41097" s="1"/>
      <c r="G41097" s="1"/>
      <c r="H41097" s="1"/>
    </row>
    <row r="41098">
      <c r="A41098" s="1"/>
      <c r="B41098" s="1"/>
      <c r="C41098" s="1"/>
      <c r="D41098" s="8"/>
      <c r="E41098" s="1"/>
      <c r="F41098" s="1"/>
      <c r="G41098" s="1"/>
      <c r="H41098" s="1"/>
    </row>
    <row r="41099">
      <c r="A41099" s="1"/>
      <c r="B41099" s="1"/>
      <c r="C41099" s="1"/>
      <c r="D41099" s="8"/>
      <c r="E41099" s="1"/>
      <c r="F41099" s="1"/>
      <c r="G41099" s="1"/>
      <c r="H41099" s="1"/>
    </row>
    <row r="41100">
      <c r="A41100" s="1"/>
      <c r="B41100" s="1"/>
      <c r="C41100" s="1"/>
      <c r="D41100" s="8"/>
      <c r="E41100" s="1"/>
      <c r="F41100" s="1"/>
      <c r="G41100" s="1"/>
      <c r="H41100" s="1"/>
    </row>
    <row r="41101">
      <c r="A41101" s="1"/>
      <c r="B41101" s="1"/>
      <c r="C41101" s="1"/>
      <c r="D41101" s="8"/>
      <c r="E41101" s="1"/>
      <c r="F41101" s="1"/>
      <c r="G41101" s="1"/>
      <c r="H41101" s="1"/>
    </row>
    <row r="41102">
      <c r="A41102" s="1"/>
      <c r="B41102" s="1"/>
      <c r="C41102" s="1"/>
      <c r="D41102" s="8"/>
      <c r="E41102" s="1"/>
      <c r="F41102" s="1"/>
      <c r="G41102" s="1"/>
      <c r="H41102" s="1"/>
    </row>
    <row r="41103">
      <c r="A41103" s="1"/>
      <c r="B41103" s="1"/>
      <c r="C41103" s="1"/>
      <c r="D41103" s="8"/>
      <c r="E41103" s="1"/>
      <c r="F41103" s="1"/>
      <c r="G41103" s="1"/>
      <c r="H41103" s="1"/>
    </row>
    <row r="41104">
      <c r="A41104" s="1"/>
      <c r="B41104" s="1"/>
      <c r="C41104" s="1"/>
      <c r="D41104" s="8"/>
      <c r="E41104" s="1"/>
      <c r="F41104" s="1"/>
      <c r="G41104" s="1"/>
      <c r="H41104" s="1"/>
    </row>
    <row r="41105">
      <c r="A41105" s="1"/>
      <c r="B41105" s="1"/>
      <c r="C41105" s="1"/>
      <c r="D41105" s="8"/>
      <c r="E41105" s="1"/>
      <c r="F41105" s="1"/>
      <c r="G41105" s="1"/>
      <c r="H41105" s="1"/>
    </row>
    <row r="41106">
      <c r="A41106" s="1"/>
      <c r="B41106" s="1"/>
      <c r="C41106" s="1"/>
      <c r="D41106" s="8"/>
      <c r="E41106" s="1"/>
      <c r="F41106" s="1"/>
      <c r="G41106" s="1"/>
      <c r="H41106" s="1"/>
    </row>
    <row r="41107">
      <c r="A41107" s="1"/>
      <c r="B41107" s="1"/>
      <c r="C41107" s="1"/>
      <c r="D41107" s="8"/>
      <c r="E41107" s="1"/>
      <c r="F41107" s="1"/>
      <c r="G41107" s="1"/>
      <c r="H41107" s="1"/>
    </row>
    <row r="41108">
      <c r="A41108" s="1"/>
      <c r="B41108" s="1"/>
      <c r="C41108" s="1"/>
      <c r="D41108" s="8"/>
      <c r="E41108" s="1"/>
      <c r="F41108" s="1"/>
      <c r="G41108" s="1"/>
      <c r="H41108" s="1"/>
    </row>
    <row r="41109">
      <c r="A41109" s="1"/>
      <c r="B41109" s="1"/>
      <c r="C41109" s="1"/>
      <c r="D41109" s="8"/>
      <c r="E41109" s="1"/>
      <c r="F41109" s="1"/>
      <c r="G41109" s="1"/>
      <c r="H41109" s="1"/>
    </row>
    <row r="41110">
      <c r="A41110" s="1"/>
      <c r="B41110" s="1"/>
      <c r="C41110" s="1"/>
      <c r="D41110" s="8"/>
      <c r="E41110" s="1"/>
      <c r="F41110" s="1"/>
      <c r="G41110" s="1"/>
      <c r="H41110" s="1"/>
    </row>
    <row r="41111">
      <c r="A41111" s="1"/>
      <c r="B41111" s="1"/>
      <c r="C41111" s="1"/>
      <c r="D41111" s="8"/>
      <c r="E41111" s="1"/>
      <c r="F41111" s="1"/>
      <c r="G41111" s="1"/>
      <c r="H41111" s="1"/>
    </row>
    <row r="41112">
      <c r="A41112" s="1"/>
      <c r="B41112" s="1"/>
      <c r="C41112" s="1"/>
      <c r="D41112" s="8"/>
      <c r="E41112" s="1"/>
      <c r="F41112" s="1"/>
      <c r="G41112" s="1"/>
      <c r="H41112" s="1"/>
    </row>
    <row r="41113">
      <c r="A41113" s="1"/>
      <c r="B41113" s="1"/>
      <c r="C41113" s="1"/>
      <c r="D41113" s="8"/>
      <c r="E41113" s="1"/>
      <c r="F41113" s="1"/>
      <c r="G41113" s="1"/>
      <c r="H41113" s="1"/>
    </row>
    <row r="41114">
      <c r="A41114" s="1"/>
      <c r="B41114" s="1"/>
      <c r="C41114" s="1"/>
      <c r="D41114" s="8"/>
      <c r="E41114" s="1"/>
      <c r="F41114" s="1"/>
      <c r="G41114" s="1"/>
      <c r="H41114" s="1"/>
    </row>
    <row r="41115">
      <c r="A41115" s="1"/>
      <c r="B41115" s="1"/>
      <c r="C41115" s="1"/>
      <c r="D41115" s="8"/>
      <c r="E41115" s="1"/>
      <c r="F41115" s="1"/>
      <c r="G41115" s="1"/>
      <c r="H41115" s="1"/>
    </row>
    <row r="41116">
      <c r="A41116" s="1"/>
      <c r="B41116" s="1"/>
      <c r="C41116" s="1"/>
      <c r="D41116" s="8"/>
      <c r="E41116" s="1"/>
      <c r="F41116" s="1"/>
      <c r="G41116" s="1"/>
      <c r="H41116" s="1"/>
    </row>
    <row r="41117">
      <c r="A41117" s="1"/>
      <c r="B41117" s="1"/>
      <c r="C41117" s="1"/>
      <c r="D41117" s="8"/>
      <c r="E41117" s="1"/>
      <c r="F41117" s="1"/>
      <c r="G41117" s="1"/>
      <c r="H41117" s="1"/>
    </row>
    <row r="41118">
      <c r="A41118" s="1"/>
      <c r="B41118" s="1"/>
      <c r="C41118" s="1"/>
      <c r="D41118" s="8"/>
      <c r="E41118" s="1"/>
      <c r="F41118" s="1"/>
      <c r="G41118" s="1"/>
      <c r="H41118" s="1"/>
    </row>
    <row r="41119">
      <c r="A41119" s="1"/>
      <c r="B41119" s="1"/>
      <c r="C41119" s="1"/>
      <c r="D41119" s="8"/>
      <c r="E41119" s="1"/>
      <c r="F41119" s="1"/>
      <c r="G41119" s="1"/>
      <c r="H41119" s="1"/>
    </row>
    <row r="41120">
      <c r="A41120" s="1"/>
      <c r="B41120" s="1"/>
      <c r="C41120" s="1"/>
      <c r="D41120" s="8"/>
      <c r="E41120" s="1"/>
      <c r="F41120" s="1"/>
      <c r="G41120" s="1"/>
      <c r="H41120" s="1"/>
    </row>
    <row r="41121">
      <c r="A41121" s="1"/>
      <c r="B41121" s="1"/>
      <c r="C41121" s="1"/>
      <c r="D41121" s="8"/>
      <c r="E41121" s="1"/>
      <c r="F41121" s="1"/>
      <c r="G41121" s="1"/>
      <c r="H41121" s="1"/>
    </row>
    <row r="41122">
      <c r="A41122" s="1"/>
      <c r="B41122" s="1"/>
      <c r="C41122" s="1"/>
      <c r="D41122" s="8"/>
      <c r="E41122" s="1"/>
      <c r="F41122" s="1"/>
      <c r="G41122" s="1"/>
      <c r="H41122" s="1"/>
    </row>
    <row r="41123">
      <c r="A41123" s="1"/>
      <c r="B41123" s="1"/>
      <c r="C41123" s="1"/>
      <c r="D41123" s="8"/>
      <c r="E41123" s="1"/>
      <c r="F41123" s="1"/>
      <c r="G41123" s="1"/>
      <c r="H41123" s="1"/>
    </row>
    <row r="41124">
      <c r="A41124" s="1"/>
      <c r="B41124" s="1"/>
      <c r="C41124" s="1"/>
      <c r="D41124" s="8"/>
      <c r="E41124" s="1"/>
      <c r="F41124" s="1"/>
      <c r="G41124" s="1"/>
      <c r="H41124" s="1"/>
    </row>
    <row r="41125">
      <c r="A41125" s="1"/>
      <c r="B41125" s="1"/>
      <c r="C41125" s="1"/>
      <c r="D41125" s="8"/>
      <c r="E41125" s="1"/>
      <c r="F41125" s="1"/>
      <c r="G41125" s="1"/>
      <c r="H41125" s="1"/>
    </row>
    <row r="41126">
      <c r="A41126" s="1"/>
      <c r="B41126" s="1"/>
      <c r="C41126" s="1"/>
      <c r="D41126" s="8"/>
      <c r="E41126" s="1"/>
      <c r="F41126" s="1"/>
      <c r="G41126" s="1"/>
      <c r="H41126" s="1"/>
    </row>
    <row r="41127">
      <c r="A41127" s="1"/>
      <c r="B41127" s="1"/>
      <c r="C41127" s="1"/>
      <c r="D41127" s="8"/>
      <c r="E41127" s="1"/>
      <c r="F41127" s="1"/>
      <c r="G41127" s="1"/>
      <c r="H41127" s="1"/>
    </row>
    <row r="41128">
      <c r="A41128" s="1"/>
      <c r="B41128" s="1"/>
      <c r="C41128" s="1"/>
      <c r="D41128" s="8"/>
      <c r="E41128" s="1"/>
      <c r="F41128" s="1"/>
      <c r="G41128" s="1"/>
      <c r="H41128" s="1"/>
    </row>
    <row r="41129">
      <c r="A41129" s="1"/>
      <c r="B41129" s="1"/>
      <c r="C41129" s="1"/>
      <c r="D41129" s="8"/>
      <c r="E41129" s="1"/>
      <c r="F41129" s="1"/>
      <c r="G41129" s="1"/>
      <c r="H41129" s="1"/>
    </row>
    <row r="41130">
      <c r="A41130" s="1"/>
      <c r="B41130" s="1"/>
      <c r="C41130" s="1"/>
      <c r="D41130" s="8"/>
      <c r="E41130" s="1"/>
      <c r="F41130" s="1"/>
      <c r="G41130" s="1"/>
      <c r="H41130" s="1"/>
    </row>
    <row r="41131">
      <c r="A41131" s="1"/>
      <c r="B41131" s="1"/>
      <c r="C41131" s="1"/>
      <c r="D41131" s="8"/>
      <c r="E41131" s="1"/>
      <c r="F41131" s="1"/>
      <c r="G41131" s="1"/>
      <c r="H41131" s="1"/>
    </row>
    <row r="41132">
      <c r="A41132" s="1"/>
      <c r="B41132" s="1"/>
      <c r="C41132" s="1"/>
      <c r="D41132" s="8"/>
      <c r="E41132" s="1"/>
      <c r="F41132" s="1"/>
      <c r="G41132" s="1"/>
      <c r="H41132" s="1"/>
    </row>
    <row r="41133">
      <c r="A41133" s="1"/>
      <c r="B41133" s="1"/>
      <c r="C41133" s="1"/>
      <c r="D41133" s="8"/>
      <c r="E41133" s="1"/>
      <c r="F41133" s="1"/>
      <c r="G41133" s="1"/>
      <c r="H41133" s="1"/>
    </row>
    <row r="41134">
      <c r="A41134" s="1"/>
      <c r="B41134" s="1"/>
      <c r="C41134" s="1"/>
      <c r="D41134" s="8"/>
      <c r="E41134" s="1"/>
      <c r="F41134" s="1"/>
      <c r="G41134" s="1"/>
      <c r="H41134" s="1"/>
    </row>
    <row r="41135">
      <c r="A41135" s="1"/>
      <c r="B41135" s="1"/>
      <c r="C41135" s="1"/>
      <c r="D41135" s="8"/>
      <c r="E41135" s="1"/>
      <c r="F41135" s="1"/>
      <c r="G41135" s="1"/>
      <c r="H41135" s="1"/>
    </row>
    <row r="41136">
      <c r="A41136" s="1"/>
      <c r="B41136" s="1"/>
      <c r="C41136" s="1"/>
      <c r="D41136" s="8"/>
      <c r="E41136" s="1"/>
      <c r="F41136" s="1"/>
      <c r="G41136" s="1"/>
      <c r="H41136" s="1"/>
    </row>
    <row r="41137">
      <c r="A41137" s="1"/>
      <c r="B41137" s="1"/>
      <c r="C41137" s="1"/>
      <c r="D41137" s="8"/>
      <c r="E41137" s="1"/>
      <c r="F41137" s="1"/>
      <c r="G41137" s="1"/>
      <c r="H41137" s="1"/>
    </row>
    <row r="41138">
      <c r="A41138" s="1"/>
      <c r="B41138" s="1"/>
      <c r="C41138" s="1"/>
      <c r="D41138" s="8"/>
      <c r="E41138" s="1"/>
      <c r="F41138" s="1"/>
      <c r="G41138" s="1"/>
      <c r="H41138" s="1"/>
    </row>
    <row r="41139">
      <c r="A41139" s="1"/>
      <c r="B41139" s="1"/>
      <c r="C41139" s="1"/>
      <c r="D41139" s="8"/>
      <c r="E41139" s="1"/>
      <c r="F41139" s="1"/>
      <c r="G41139" s="1"/>
      <c r="H41139" s="1"/>
    </row>
    <row r="41140">
      <c r="A41140" s="1"/>
      <c r="B41140" s="1"/>
      <c r="C41140" s="1"/>
      <c r="D41140" s="8"/>
      <c r="E41140" s="1"/>
      <c r="F41140" s="1"/>
      <c r="G41140" s="1"/>
      <c r="H41140" s="1"/>
    </row>
    <row r="41141">
      <c r="A41141" s="1"/>
      <c r="B41141" s="1"/>
      <c r="C41141" s="1"/>
      <c r="D41141" s="8"/>
      <c r="E41141" s="1"/>
      <c r="F41141" s="1"/>
      <c r="G41141" s="1"/>
      <c r="H41141" s="1"/>
    </row>
    <row r="41142">
      <c r="A41142" s="1"/>
      <c r="B41142" s="1"/>
      <c r="C41142" s="1"/>
      <c r="D41142" s="8"/>
      <c r="E41142" s="1"/>
      <c r="F41142" s="1"/>
      <c r="G41142" s="1"/>
      <c r="H41142" s="1"/>
    </row>
    <row r="41143">
      <c r="A41143" s="1"/>
      <c r="B41143" s="1"/>
      <c r="C41143" s="1"/>
      <c r="D41143" s="8"/>
      <c r="E41143" s="1"/>
      <c r="F41143" s="1"/>
      <c r="G41143" s="1"/>
      <c r="H41143" s="1"/>
    </row>
    <row r="41144">
      <c r="A41144" s="1"/>
      <c r="B41144" s="1"/>
      <c r="C41144" s="1"/>
      <c r="D41144" s="8"/>
      <c r="E41144" s="1"/>
      <c r="F41144" s="1"/>
      <c r="G41144" s="1"/>
      <c r="H41144" s="1"/>
    </row>
    <row r="41145">
      <c r="A41145" s="1"/>
      <c r="B41145" s="1"/>
      <c r="C41145" s="1"/>
      <c r="D41145" s="8"/>
      <c r="E41145" s="1"/>
      <c r="F41145" s="1"/>
      <c r="G41145" s="1"/>
      <c r="H41145" s="1"/>
    </row>
    <row r="41146">
      <c r="A41146" s="1"/>
      <c r="B41146" s="1"/>
      <c r="C41146" s="1"/>
      <c r="D41146" s="8"/>
      <c r="E41146" s="1"/>
      <c r="F41146" s="1"/>
      <c r="G41146" s="1"/>
      <c r="H41146" s="1"/>
    </row>
    <row r="41147">
      <c r="A41147" s="1"/>
      <c r="B41147" s="1"/>
      <c r="C41147" s="1"/>
      <c r="D41147" s="8"/>
      <c r="E41147" s="1"/>
      <c r="F41147" s="1"/>
      <c r="G41147" s="1"/>
      <c r="H41147" s="1"/>
    </row>
    <row r="41148">
      <c r="A41148" s="1"/>
      <c r="B41148" s="1"/>
      <c r="C41148" s="1"/>
      <c r="D41148" s="8"/>
      <c r="E41148" s="1"/>
      <c r="F41148" s="1"/>
      <c r="G41148" s="1"/>
      <c r="H41148" s="1"/>
    </row>
    <row r="41149">
      <c r="A41149" s="1"/>
      <c r="B41149" s="1"/>
      <c r="C41149" s="1"/>
      <c r="D41149" s="8"/>
      <c r="E41149" s="1"/>
      <c r="F41149" s="1"/>
      <c r="G41149" s="1"/>
      <c r="H41149" s="1"/>
    </row>
    <row r="41150">
      <c r="A41150" s="1"/>
      <c r="B41150" s="1"/>
      <c r="C41150" s="1"/>
      <c r="D41150" s="8"/>
      <c r="E41150" s="1"/>
      <c r="F41150" s="1"/>
      <c r="G41150" s="1"/>
      <c r="H41150" s="1"/>
    </row>
    <row r="41151">
      <c r="A41151" s="1"/>
      <c r="B41151" s="1"/>
      <c r="C41151" s="1"/>
      <c r="D41151" s="8"/>
      <c r="E41151" s="1"/>
      <c r="F41151" s="1"/>
      <c r="G41151" s="1"/>
      <c r="H41151" s="1"/>
    </row>
    <row r="41152">
      <c r="A41152" s="1"/>
      <c r="B41152" s="1"/>
      <c r="C41152" s="1"/>
      <c r="D41152" s="8"/>
      <c r="E41152" s="1"/>
      <c r="F41152" s="1"/>
      <c r="G41152" s="1"/>
      <c r="H41152" s="1"/>
    </row>
    <row r="41153">
      <c r="A41153" s="1"/>
      <c r="B41153" s="1"/>
      <c r="C41153" s="1"/>
      <c r="D41153" s="8"/>
      <c r="E41153" s="1"/>
      <c r="F41153" s="1"/>
      <c r="G41153" s="1"/>
      <c r="H41153" s="1"/>
    </row>
    <row r="41154">
      <c r="A41154" s="1"/>
      <c r="B41154" s="1"/>
      <c r="C41154" s="1"/>
      <c r="D41154" s="8"/>
      <c r="E41154" s="1"/>
      <c r="F41154" s="1"/>
      <c r="G41154" s="1"/>
      <c r="H41154" s="1"/>
    </row>
    <row r="41155">
      <c r="A41155" s="1"/>
      <c r="B41155" s="1"/>
      <c r="C41155" s="1"/>
      <c r="D41155" s="8"/>
      <c r="E41155" s="1"/>
      <c r="F41155" s="1"/>
      <c r="G41155" s="1"/>
      <c r="H41155" s="1"/>
    </row>
    <row r="41156">
      <c r="A41156" s="1"/>
      <c r="B41156" s="1"/>
      <c r="C41156" s="1"/>
      <c r="D41156" s="8"/>
      <c r="E41156" s="1"/>
      <c r="F41156" s="1"/>
      <c r="G41156" s="1"/>
      <c r="H41156" s="1"/>
    </row>
    <row r="41157">
      <c r="A41157" s="1"/>
      <c r="B41157" s="1"/>
      <c r="C41157" s="1"/>
      <c r="D41157" s="8"/>
      <c r="E41157" s="1"/>
      <c r="F41157" s="1"/>
      <c r="G41157" s="1"/>
      <c r="H41157" s="1"/>
    </row>
    <row r="41158">
      <c r="A41158" s="1"/>
      <c r="B41158" s="1"/>
      <c r="C41158" s="1"/>
      <c r="D41158" s="8"/>
      <c r="E41158" s="1"/>
      <c r="F41158" s="1"/>
      <c r="G41158" s="1"/>
      <c r="H41158" s="1"/>
    </row>
    <row r="41159">
      <c r="A41159" s="1"/>
      <c r="B41159" s="1"/>
      <c r="C41159" s="1"/>
      <c r="D41159" s="8"/>
      <c r="E41159" s="1"/>
      <c r="F41159" s="1"/>
      <c r="G41159" s="1"/>
      <c r="H41159" s="1"/>
    </row>
    <row r="41160">
      <c r="A41160" s="1"/>
      <c r="B41160" s="1"/>
      <c r="C41160" s="1"/>
      <c r="D41160" s="8"/>
      <c r="E41160" s="1"/>
      <c r="F41160" s="1"/>
      <c r="G41160" s="1"/>
      <c r="H41160" s="1"/>
    </row>
    <row r="41161">
      <c r="A41161" s="1"/>
      <c r="B41161" s="1"/>
      <c r="C41161" s="1"/>
      <c r="D41161" s="8"/>
      <c r="E41161" s="1"/>
      <c r="F41161" s="1"/>
      <c r="G41161" s="1"/>
      <c r="H41161" s="1"/>
    </row>
    <row r="41162">
      <c r="A41162" s="1"/>
      <c r="B41162" s="1"/>
      <c r="C41162" s="1"/>
      <c r="D41162" s="8"/>
      <c r="E41162" s="1"/>
      <c r="F41162" s="1"/>
      <c r="G41162" s="1"/>
      <c r="H41162" s="1"/>
    </row>
    <row r="41163">
      <c r="A41163" s="1"/>
      <c r="B41163" s="1"/>
      <c r="C41163" s="1"/>
      <c r="D41163" s="8"/>
      <c r="E41163" s="1"/>
      <c r="F41163" s="1"/>
      <c r="G41163" s="1"/>
      <c r="H41163" s="1"/>
    </row>
    <row r="41164">
      <c r="A41164" s="1"/>
      <c r="B41164" s="1"/>
      <c r="C41164" s="1"/>
      <c r="D41164" s="8"/>
      <c r="E41164" s="1"/>
      <c r="F41164" s="1"/>
      <c r="G41164" s="1"/>
      <c r="H41164" s="1"/>
    </row>
    <row r="41165">
      <c r="A41165" s="1"/>
      <c r="B41165" s="1"/>
      <c r="C41165" s="1"/>
      <c r="D41165" s="8"/>
      <c r="E41165" s="1"/>
      <c r="F41165" s="1"/>
      <c r="G41165" s="1"/>
      <c r="H41165" s="1"/>
    </row>
    <row r="41166">
      <c r="A41166" s="1"/>
      <c r="B41166" s="1"/>
      <c r="C41166" s="1"/>
      <c r="D41166" s="8"/>
      <c r="E41166" s="1"/>
      <c r="F41166" s="1"/>
      <c r="G41166" s="1"/>
      <c r="H41166" s="1"/>
    </row>
    <row r="41167">
      <c r="A41167" s="1"/>
      <c r="B41167" s="1"/>
      <c r="C41167" s="1"/>
      <c r="D41167" s="8"/>
      <c r="E41167" s="1"/>
      <c r="F41167" s="1"/>
      <c r="G41167" s="1"/>
      <c r="H41167" s="1"/>
    </row>
    <row r="41168">
      <c r="A41168" s="1"/>
      <c r="B41168" s="1"/>
      <c r="C41168" s="1"/>
      <c r="D41168" s="8"/>
      <c r="E41168" s="1"/>
      <c r="F41168" s="1"/>
      <c r="G41168" s="1"/>
      <c r="H41168" s="1"/>
    </row>
    <row r="41169">
      <c r="A41169" s="1"/>
      <c r="B41169" s="1"/>
      <c r="C41169" s="1"/>
      <c r="D41169" s="8"/>
      <c r="E41169" s="1"/>
      <c r="F41169" s="1"/>
      <c r="G41169" s="1"/>
      <c r="H41169" s="1"/>
    </row>
    <row r="41170">
      <c r="A41170" s="1"/>
      <c r="B41170" s="1"/>
      <c r="C41170" s="1"/>
      <c r="D41170" s="8"/>
      <c r="E41170" s="1"/>
      <c r="F41170" s="1"/>
      <c r="G41170" s="1"/>
      <c r="H41170" s="1"/>
    </row>
    <row r="41171">
      <c r="A41171" s="1"/>
      <c r="B41171" s="1"/>
      <c r="C41171" s="1"/>
      <c r="D41171" s="8"/>
      <c r="E41171" s="1"/>
      <c r="F41171" s="1"/>
      <c r="G41171" s="1"/>
      <c r="H41171" s="1"/>
    </row>
    <row r="41172">
      <c r="A41172" s="1"/>
      <c r="B41172" s="1"/>
      <c r="C41172" s="1"/>
      <c r="D41172" s="8"/>
      <c r="E41172" s="1"/>
      <c r="F41172" s="1"/>
      <c r="G41172" s="1"/>
      <c r="H41172" s="1"/>
    </row>
    <row r="41173">
      <c r="A41173" s="1"/>
      <c r="B41173" s="1"/>
      <c r="C41173" s="1"/>
      <c r="D41173" s="8"/>
      <c r="E41173" s="1"/>
      <c r="F41173" s="1"/>
      <c r="G41173" s="1"/>
      <c r="H41173" s="1"/>
    </row>
    <row r="41174">
      <c r="A41174" s="1"/>
      <c r="B41174" s="1"/>
      <c r="C41174" s="1"/>
      <c r="D41174" s="8"/>
      <c r="E41174" s="1"/>
      <c r="F41174" s="1"/>
      <c r="G41174" s="1"/>
      <c r="H41174" s="1"/>
    </row>
    <row r="41175">
      <c r="A41175" s="1"/>
      <c r="B41175" s="1"/>
      <c r="C41175" s="1"/>
      <c r="D41175" s="8"/>
      <c r="E41175" s="1"/>
      <c r="F41175" s="1"/>
      <c r="G41175" s="1"/>
      <c r="H41175" s="1"/>
    </row>
    <row r="41176">
      <c r="A41176" s="1"/>
      <c r="B41176" s="1"/>
      <c r="C41176" s="1"/>
      <c r="D41176" s="8"/>
      <c r="E41176" s="1"/>
      <c r="F41176" s="1"/>
      <c r="G41176" s="1"/>
      <c r="H41176" s="1"/>
    </row>
    <row r="41177">
      <c r="A41177" s="1"/>
      <c r="B41177" s="1"/>
      <c r="C41177" s="1"/>
      <c r="D41177" s="8"/>
      <c r="E41177" s="1"/>
      <c r="F41177" s="1"/>
      <c r="G41177" s="1"/>
      <c r="H41177" s="1"/>
    </row>
    <row r="41178">
      <c r="A41178" s="1"/>
      <c r="B41178" s="1"/>
      <c r="C41178" s="1"/>
      <c r="D41178" s="8"/>
      <c r="E41178" s="1"/>
      <c r="F41178" s="1"/>
      <c r="G41178" s="1"/>
      <c r="H41178" s="1"/>
    </row>
    <row r="41179">
      <c r="A41179" s="1"/>
      <c r="B41179" s="1"/>
      <c r="C41179" s="1"/>
      <c r="D41179" s="8"/>
      <c r="E41179" s="1"/>
      <c r="F41179" s="1"/>
      <c r="G41179" s="1"/>
      <c r="H41179" s="1"/>
    </row>
    <row r="41180">
      <c r="A41180" s="1"/>
      <c r="B41180" s="1"/>
      <c r="C41180" s="1"/>
      <c r="D41180" s="8"/>
      <c r="E41180" s="1"/>
      <c r="F41180" s="1"/>
      <c r="G41180" s="1"/>
      <c r="H41180" s="1"/>
    </row>
    <row r="41181">
      <c r="A41181" s="1"/>
      <c r="B41181" s="1"/>
      <c r="C41181" s="1"/>
      <c r="D41181" s="8"/>
      <c r="E41181" s="1"/>
      <c r="F41181" s="1"/>
      <c r="G41181" s="1"/>
      <c r="H41181" s="1"/>
    </row>
    <row r="41182">
      <c r="A41182" s="1"/>
      <c r="B41182" s="1"/>
      <c r="C41182" s="1"/>
      <c r="D41182" s="8"/>
      <c r="E41182" s="1"/>
      <c r="F41182" s="1"/>
      <c r="G41182" s="1"/>
      <c r="H41182" s="1"/>
    </row>
    <row r="41183">
      <c r="A41183" s="1"/>
      <c r="B41183" s="1"/>
      <c r="C41183" s="1"/>
      <c r="D41183" s="8"/>
      <c r="E41183" s="1"/>
      <c r="F41183" s="1"/>
      <c r="G41183" s="1"/>
      <c r="H41183" s="1"/>
    </row>
    <row r="41184">
      <c r="A41184" s="1"/>
      <c r="B41184" s="1"/>
      <c r="C41184" s="1"/>
      <c r="D41184" s="8"/>
      <c r="E41184" s="1"/>
      <c r="F41184" s="1"/>
      <c r="G41184" s="1"/>
      <c r="H41184" s="1"/>
    </row>
    <row r="41185">
      <c r="A41185" s="1"/>
      <c r="B41185" s="1"/>
      <c r="C41185" s="1"/>
      <c r="D41185" s="8"/>
      <c r="E41185" s="1"/>
      <c r="F41185" s="1"/>
      <c r="G41185" s="1"/>
      <c r="H41185" s="1"/>
    </row>
    <row r="41186">
      <c r="A41186" s="1"/>
      <c r="B41186" s="1"/>
      <c r="C41186" s="1"/>
      <c r="D41186" s="8"/>
      <c r="E41186" s="1"/>
      <c r="F41186" s="1"/>
      <c r="G41186" s="1"/>
      <c r="H41186" s="1"/>
    </row>
    <row r="41187">
      <c r="A41187" s="1"/>
      <c r="B41187" s="1"/>
      <c r="C41187" s="1"/>
      <c r="D41187" s="8"/>
      <c r="E41187" s="1"/>
      <c r="F41187" s="1"/>
      <c r="G41187" s="1"/>
      <c r="H41187" s="1"/>
    </row>
    <row r="41188">
      <c r="A41188" s="1"/>
      <c r="B41188" s="1"/>
      <c r="C41188" s="1"/>
      <c r="D41188" s="8"/>
      <c r="E41188" s="1"/>
      <c r="F41188" s="1"/>
      <c r="G41188" s="1"/>
      <c r="H41188" s="1"/>
    </row>
    <row r="41189">
      <c r="A41189" s="1"/>
      <c r="B41189" s="1"/>
      <c r="C41189" s="1"/>
      <c r="D41189" s="8"/>
      <c r="E41189" s="1"/>
      <c r="F41189" s="1"/>
      <c r="G41189" s="1"/>
      <c r="H41189" s="1"/>
    </row>
    <row r="41190">
      <c r="A41190" s="1"/>
      <c r="B41190" s="1"/>
      <c r="C41190" s="1"/>
      <c r="D41190" s="8"/>
      <c r="E41190" s="1"/>
      <c r="F41190" s="1"/>
      <c r="G41190" s="1"/>
      <c r="H41190" s="1"/>
    </row>
    <row r="41191">
      <c r="A41191" s="1"/>
      <c r="B41191" s="1"/>
      <c r="C41191" s="1"/>
      <c r="D41191" s="8"/>
      <c r="E41191" s="1"/>
      <c r="F41191" s="1"/>
      <c r="G41191" s="1"/>
      <c r="H41191" s="1"/>
    </row>
    <row r="41192">
      <c r="A41192" s="1"/>
      <c r="B41192" s="1"/>
      <c r="C41192" s="1"/>
      <c r="D41192" s="8"/>
      <c r="E41192" s="1"/>
      <c r="F41192" s="1"/>
      <c r="G41192" s="1"/>
      <c r="H41192" s="1"/>
    </row>
    <row r="41193">
      <c r="A41193" s="1"/>
      <c r="B41193" s="1"/>
      <c r="C41193" s="1"/>
      <c r="D41193" s="8"/>
      <c r="E41193" s="1"/>
      <c r="F41193" s="1"/>
      <c r="G41193" s="1"/>
      <c r="H41193" s="1"/>
    </row>
    <row r="41194">
      <c r="A41194" s="1"/>
      <c r="B41194" s="1"/>
      <c r="C41194" s="1"/>
      <c r="D41194" s="8"/>
      <c r="E41194" s="1"/>
      <c r="F41194" s="1"/>
      <c r="G41194" s="1"/>
      <c r="H41194" s="1"/>
    </row>
    <row r="41195">
      <c r="A41195" s="1"/>
      <c r="B41195" s="1"/>
      <c r="C41195" s="1"/>
      <c r="D41195" s="8"/>
      <c r="E41195" s="1"/>
      <c r="F41195" s="1"/>
      <c r="G41195" s="1"/>
      <c r="H41195" s="1"/>
    </row>
    <row r="41196">
      <c r="A41196" s="1"/>
      <c r="B41196" s="1"/>
      <c r="C41196" s="1"/>
      <c r="D41196" s="8"/>
      <c r="E41196" s="1"/>
      <c r="F41196" s="1"/>
      <c r="G41196" s="1"/>
      <c r="H41196" s="1"/>
    </row>
    <row r="41197">
      <c r="A41197" s="1"/>
      <c r="B41197" s="1"/>
      <c r="C41197" s="1"/>
      <c r="D41197" s="8"/>
      <c r="E41197" s="1"/>
      <c r="F41197" s="1"/>
      <c r="G41197" s="1"/>
      <c r="H41197" s="1"/>
    </row>
    <row r="41198">
      <c r="A41198" s="1"/>
      <c r="B41198" s="1"/>
      <c r="C41198" s="1"/>
      <c r="D41198" s="8"/>
      <c r="E41198" s="1"/>
      <c r="F41198" s="1"/>
      <c r="G41198" s="1"/>
      <c r="H41198" s="1"/>
    </row>
    <row r="41199">
      <c r="A41199" s="1"/>
      <c r="B41199" s="1"/>
      <c r="C41199" s="1"/>
      <c r="D41199" s="8"/>
      <c r="E41199" s="1"/>
      <c r="F41199" s="1"/>
      <c r="G41199" s="1"/>
      <c r="H41199" s="1"/>
    </row>
    <row r="41200">
      <c r="A41200" s="1"/>
      <c r="B41200" s="1"/>
      <c r="C41200" s="1"/>
      <c r="D41200" s="8"/>
      <c r="E41200" s="1"/>
      <c r="F41200" s="1"/>
      <c r="G41200" s="1"/>
      <c r="H41200" s="1"/>
    </row>
    <row r="41201">
      <c r="A41201" s="1"/>
      <c r="B41201" s="1"/>
      <c r="C41201" s="1"/>
      <c r="D41201" s="8"/>
      <c r="E41201" s="1"/>
      <c r="F41201" s="1"/>
      <c r="G41201" s="1"/>
      <c r="H41201" s="1"/>
    </row>
    <row r="41202">
      <c r="A41202" s="1"/>
      <c r="B41202" s="1"/>
      <c r="C41202" s="1"/>
      <c r="D41202" s="8"/>
      <c r="E41202" s="1"/>
      <c r="F41202" s="1"/>
      <c r="G41202" s="1"/>
      <c r="H41202" s="1"/>
    </row>
    <row r="41203">
      <c r="A41203" s="1"/>
      <c r="B41203" s="1"/>
      <c r="C41203" s="1"/>
      <c r="D41203" s="8"/>
      <c r="E41203" s="1"/>
      <c r="F41203" s="1"/>
      <c r="G41203" s="1"/>
      <c r="H41203" s="1"/>
    </row>
    <row r="41204">
      <c r="A41204" s="1"/>
      <c r="B41204" s="1"/>
      <c r="C41204" s="1"/>
      <c r="D41204" s="8"/>
      <c r="E41204" s="1"/>
      <c r="F41204" s="1"/>
      <c r="G41204" s="1"/>
      <c r="H41204" s="1"/>
    </row>
    <row r="41205">
      <c r="A41205" s="1"/>
      <c r="B41205" s="1"/>
      <c r="C41205" s="1"/>
      <c r="D41205" s="8"/>
      <c r="E41205" s="1"/>
      <c r="F41205" s="1"/>
      <c r="G41205" s="1"/>
      <c r="H41205" s="1"/>
    </row>
    <row r="41206">
      <c r="A41206" s="1"/>
      <c r="B41206" s="1"/>
      <c r="C41206" s="1"/>
      <c r="D41206" s="8"/>
      <c r="E41206" s="1"/>
      <c r="F41206" s="1"/>
      <c r="G41206" s="1"/>
      <c r="H41206" s="1"/>
    </row>
    <row r="41207">
      <c r="A41207" s="1"/>
      <c r="B41207" s="1"/>
      <c r="C41207" s="1"/>
      <c r="D41207" s="8"/>
      <c r="E41207" s="1"/>
      <c r="F41207" s="1"/>
      <c r="G41207" s="1"/>
      <c r="H41207" s="1"/>
    </row>
    <row r="41208">
      <c r="A41208" s="1"/>
      <c r="B41208" s="1"/>
      <c r="C41208" s="1"/>
      <c r="D41208" s="8"/>
      <c r="E41208" s="1"/>
      <c r="F41208" s="1"/>
      <c r="G41208" s="1"/>
      <c r="H41208" s="1"/>
    </row>
    <row r="41209">
      <c r="A41209" s="1"/>
      <c r="B41209" s="1"/>
      <c r="C41209" s="1"/>
      <c r="D41209" s="8"/>
      <c r="E41209" s="1"/>
      <c r="F41209" s="1"/>
      <c r="G41209" s="1"/>
      <c r="H41209" s="1"/>
    </row>
    <row r="41210">
      <c r="A41210" s="1"/>
      <c r="B41210" s="1"/>
      <c r="C41210" s="1"/>
      <c r="D41210" s="8"/>
      <c r="E41210" s="1"/>
      <c r="F41210" s="1"/>
      <c r="G41210" s="1"/>
      <c r="H41210" s="1"/>
    </row>
    <row r="41211">
      <c r="A41211" s="1"/>
      <c r="B41211" s="1"/>
      <c r="C41211" s="1"/>
      <c r="D41211" s="8"/>
      <c r="E41211" s="1"/>
      <c r="F41211" s="1"/>
      <c r="G41211" s="1"/>
      <c r="H41211" s="1"/>
    </row>
    <row r="41212">
      <c r="A41212" s="1"/>
      <c r="B41212" s="1"/>
      <c r="C41212" s="1"/>
      <c r="D41212" s="8"/>
      <c r="E41212" s="1"/>
      <c r="F41212" s="1"/>
      <c r="G41212" s="1"/>
      <c r="H41212" s="1"/>
    </row>
    <row r="41213">
      <c r="A41213" s="1"/>
      <c r="B41213" s="1"/>
      <c r="C41213" s="1"/>
      <c r="D41213" s="8"/>
      <c r="E41213" s="1"/>
      <c r="F41213" s="1"/>
      <c r="G41213" s="1"/>
      <c r="H41213" s="1"/>
    </row>
    <row r="41214">
      <c r="A41214" s="1"/>
      <c r="B41214" s="1"/>
      <c r="C41214" s="1"/>
      <c r="D41214" s="8"/>
      <c r="E41214" s="1"/>
      <c r="F41214" s="1"/>
      <c r="G41214" s="1"/>
      <c r="H41214" s="1"/>
    </row>
    <row r="41215">
      <c r="A41215" s="1"/>
      <c r="B41215" s="1"/>
      <c r="C41215" s="1"/>
      <c r="D41215" s="8"/>
      <c r="E41215" s="1"/>
      <c r="F41215" s="1"/>
      <c r="G41215" s="1"/>
      <c r="H41215" s="1"/>
    </row>
    <row r="41216">
      <c r="A41216" s="1"/>
      <c r="B41216" s="1"/>
      <c r="C41216" s="1"/>
      <c r="D41216" s="8"/>
      <c r="E41216" s="1"/>
      <c r="F41216" s="1"/>
      <c r="G41216" s="1"/>
      <c r="H41216" s="1"/>
    </row>
    <row r="41217">
      <c r="A41217" s="1"/>
      <c r="B41217" s="1"/>
      <c r="C41217" s="1"/>
      <c r="D41217" s="8"/>
      <c r="E41217" s="1"/>
      <c r="F41217" s="1"/>
      <c r="G41217" s="1"/>
      <c r="H41217" s="1"/>
    </row>
    <row r="41218">
      <c r="A41218" s="1"/>
      <c r="B41218" s="1"/>
      <c r="C41218" s="1"/>
      <c r="D41218" s="8"/>
      <c r="E41218" s="1"/>
      <c r="F41218" s="1"/>
      <c r="G41218" s="1"/>
      <c r="H41218" s="1"/>
    </row>
    <row r="41219">
      <c r="A41219" s="1"/>
      <c r="B41219" s="1"/>
      <c r="C41219" s="1"/>
      <c r="D41219" s="8"/>
      <c r="E41219" s="1"/>
      <c r="F41219" s="1"/>
      <c r="G41219" s="1"/>
      <c r="H41219" s="1"/>
    </row>
    <row r="41220">
      <c r="A41220" s="1"/>
      <c r="B41220" s="1"/>
      <c r="C41220" s="1"/>
      <c r="D41220" s="8"/>
      <c r="E41220" s="1"/>
      <c r="F41220" s="1"/>
      <c r="G41220" s="1"/>
      <c r="H41220" s="1"/>
    </row>
    <row r="41221">
      <c r="A41221" s="1"/>
      <c r="B41221" s="1"/>
      <c r="C41221" s="1"/>
      <c r="D41221" s="8"/>
      <c r="E41221" s="1"/>
      <c r="F41221" s="1"/>
      <c r="G41221" s="1"/>
      <c r="H41221" s="1"/>
    </row>
    <row r="41222">
      <c r="A41222" s="1"/>
      <c r="B41222" s="1"/>
      <c r="C41222" s="1"/>
      <c r="D41222" s="8"/>
      <c r="E41222" s="1"/>
      <c r="F41222" s="1"/>
      <c r="G41222" s="1"/>
      <c r="H41222" s="1"/>
    </row>
    <row r="41223">
      <c r="A41223" s="1"/>
      <c r="B41223" s="1"/>
      <c r="C41223" s="1"/>
      <c r="D41223" s="8"/>
      <c r="E41223" s="1"/>
      <c r="F41223" s="1"/>
      <c r="G41223" s="1"/>
      <c r="H41223" s="1"/>
    </row>
    <row r="41224">
      <c r="A41224" s="1"/>
      <c r="B41224" s="1"/>
      <c r="C41224" s="1"/>
      <c r="D41224" s="8"/>
      <c r="E41224" s="1"/>
      <c r="F41224" s="1"/>
      <c r="G41224" s="1"/>
      <c r="H41224" s="1"/>
    </row>
    <row r="41225">
      <c r="A41225" s="1"/>
      <c r="B41225" s="1"/>
      <c r="C41225" s="1"/>
      <c r="D41225" s="8"/>
      <c r="E41225" s="1"/>
      <c r="F41225" s="1"/>
      <c r="G41225" s="1"/>
      <c r="H41225" s="1"/>
    </row>
    <row r="41226">
      <c r="A41226" s="1"/>
      <c r="B41226" s="1"/>
      <c r="C41226" s="1"/>
      <c r="D41226" s="8"/>
      <c r="E41226" s="1"/>
      <c r="F41226" s="1"/>
      <c r="G41226" s="1"/>
      <c r="H41226" s="1"/>
    </row>
    <row r="41227">
      <c r="A41227" s="1"/>
      <c r="B41227" s="1"/>
      <c r="C41227" s="1"/>
      <c r="D41227" s="8"/>
      <c r="E41227" s="1"/>
      <c r="F41227" s="1"/>
      <c r="G41227" s="1"/>
      <c r="H41227" s="1"/>
    </row>
    <row r="41228">
      <c r="A41228" s="1"/>
      <c r="B41228" s="1"/>
      <c r="C41228" s="1"/>
      <c r="D41228" s="8"/>
      <c r="E41228" s="1"/>
      <c r="F41228" s="1"/>
      <c r="G41228" s="1"/>
      <c r="H41228" s="1"/>
    </row>
    <row r="41229">
      <c r="A41229" s="1"/>
      <c r="B41229" s="1"/>
      <c r="C41229" s="1"/>
      <c r="D41229" s="8"/>
      <c r="E41229" s="1"/>
      <c r="F41229" s="1"/>
      <c r="G41229" s="1"/>
      <c r="H41229" s="1"/>
    </row>
    <row r="41230">
      <c r="A41230" s="1"/>
      <c r="B41230" s="1"/>
      <c r="C41230" s="1"/>
      <c r="D41230" s="8"/>
      <c r="E41230" s="1"/>
      <c r="F41230" s="1"/>
      <c r="G41230" s="1"/>
      <c r="H41230" s="1"/>
    </row>
    <row r="41231">
      <c r="A41231" s="1"/>
      <c r="B41231" s="1"/>
      <c r="C41231" s="1"/>
      <c r="D41231" s="8"/>
      <c r="E41231" s="1"/>
      <c r="F41231" s="1"/>
      <c r="G41231" s="1"/>
      <c r="H41231" s="1"/>
    </row>
    <row r="41232">
      <c r="A41232" s="1"/>
      <c r="B41232" s="1"/>
      <c r="C41232" s="1"/>
      <c r="D41232" s="8"/>
      <c r="E41232" s="1"/>
      <c r="F41232" s="1"/>
      <c r="G41232" s="1"/>
      <c r="H41232" s="1"/>
    </row>
    <row r="41233">
      <c r="A41233" s="1"/>
      <c r="B41233" s="1"/>
      <c r="C41233" s="1"/>
      <c r="D41233" s="8"/>
      <c r="E41233" s="1"/>
      <c r="F41233" s="1"/>
      <c r="G41233" s="1"/>
      <c r="H41233" s="1"/>
    </row>
    <row r="41234">
      <c r="A41234" s="1"/>
      <c r="B41234" s="1"/>
      <c r="C41234" s="1"/>
      <c r="D41234" s="8"/>
      <c r="E41234" s="1"/>
      <c r="F41234" s="1"/>
      <c r="G41234" s="1"/>
      <c r="H41234" s="1"/>
    </row>
    <row r="41235">
      <c r="A41235" s="1"/>
      <c r="B41235" s="1"/>
      <c r="C41235" s="1"/>
      <c r="D41235" s="8"/>
      <c r="E41235" s="1"/>
      <c r="F41235" s="1"/>
      <c r="G41235" s="1"/>
      <c r="H41235" s="1"/>
    </row>
    <row r="41236">
      <c r="A41236" s="1"/>
      <c r="B41236" s="1"/>
      <c r="C41236" s="1"/>
      <c r="D41236" s="8"/>
      <c r="E41236" s="1"/>
      <c r="F41236" s="1"/>
      <c r="G41236" s="1"/>
      <c r="H41236" s="1"/>
    </row>
    <row r="41237">
      <c r="A41237" s="1"/>
      <c r="B41237" s="1"/>
      <c r="C41237" s="1"/>
      <c r="D41237" s="8"/>
      <c r="E41237" s="1"/>
      <c r="F41237" s="1"/>
      <c r="G41237" s="1"/>
      <c r="H41237" s="1"/>
    </row>
    <row r="41238">
      <c r="A41238" s="1"/>
      <c r="B41238" s="1"/>
      <c r="C41238" s="1"/>
      <c r="D41238" s="8"/>
      <c r="E41238" s="1"/>
      <c r="F41238" s="1"/>
      <c r="G41238" s="1"/>
      <c r="H41238" s="1"/>
    </row>
    <row r="41239">
      <c r="A41239" s="1"/>
      <c r="B41239" s="1"/>
      <c r="C41239" s="1"/>
      <c r="D41239" s="8"/>
      <c r="E41239" s="1"/>
      <c r="F41239" s="1"/>
      <c r="G41239" s="1"/>
      <c r="H41239" s="1"/>
    </row>
    <row r="41240">
      <c r="A41240" s="1"/>
      <c r="B41240" s="1"/>
      <c r="C41240" s="1"/>
      <c r="D41240" s="8"/>
      <c r="E41240" s="1"/>
      <c r="F41240" s="1"/>
      <c r="G41240" s="1"/>
      <c r="H41240" s="1"/>
    </row>
    <row r="41241">
      <c r="A41241" s="1"/>
      <c r="B41241" s="1"/>
      <c r="C41241" s="1"/>
      <c r="D41241" s="8"/>
      <c r="E41241" s="1"/>
      <c r="F41241" s="1"/>
      <c r="G41241" s="1"/>
      <c r="H41241" s="1"/>
    </row>
    <row r="41242">
      <c r="A41242" s="1"/>
      <c r="B41242" s="1"/>
      <c r="C41242" s="1"/>
      <c r="D41242" s="8"/>
      <c r="E41242" s="1"/>
      <c r="F41242" s="1"/>
      <c r="G41242" s="1"/>
      <c r="H41242" s="1"/>
    </row>
    <row r="41243">
      <c r="A41243" s="1"/>
      <c r="B41243" s="1"/>
      <c r="C41243" s="1"/>
      <c r="D41243" s="8"/>
      <c r="E41243" s="1"/>
      <c r="F41243" s="1"/>
      <c r="G41243" s="1"/>
      <c r="H41243" s="1"/>
    </row>
    <row r="41244">
      <c r="A41244" s="1"/>
      <c r="B41244" s="1"/>
      <c r="C41244" s="1"/>
      <c r="D41244" s="8"/>
      <c r="E41244" s="1"/>
      <c r="F41244" s="1"/>
      <c r="G41244" s="1"/>
      <c r="H41244" s="1"/>
    </row>
    <row r="41245">
      <c r="A41245" s="1"/>
      <c r="B41245" s="1"/>
      <c r="C41245" s="1"/>
      <c r="D41245" s="8"/>
      <c r="E41245" s="1"/>
      <c r="F41245" s="1"/>
      <c r="G41245" s="1"/>
      <c r="H41245" s="1"/>
    </row>
    <row r="41246">
      <c r="A41246" s="1"/>
      <c r="B41246" s="1"/>
      <c r="C41246" s="1"/>
      <c r="D41246" s="8"/>
      <c r="E41246" s="1"/>
      <c r="F41246" s="1"/>
      <c r="G41246" s="1"/>
      <c r="H41246" s="1"/>
    </row>
    <row r="41247">
      <c r="A41247" s="1"/>
      <c r="B41247" s="1"/>
      <c r="C41247" s="1"/>
      <c r="D41247" s="8"/>
      <c r="E41247" s="1"/>
      <c r="F41247" s="1"/>
      <c r="G41247" s="1"/>
      <c r="H41247" s="1"/>
    </row>
    <row r="41248">
      <c r="A41248" s="1"/>
      <c r="B41248" s="1"/>
      <c r="C41248" s="1"/>
      <c r="D41248" s="8"/>
      <c r="E41248" s="1"/>
      <c r="F41248" s="1"/>
      <c r="G41248" s="1"/>
      <c r="H41248" s="1"/>
    </row>
    <row r="41249">
      <c r="A41249" s="1"/>
      <c r="B41249" s="1"/>
      <c r="C41249" s="1"/>
      <c r="D41249" s="8"/>
      <c r="E41249" s="1"/>
      <c r="F41249" s="1"/>
      <c r="G41249" s="1"/>
      <c r="H41249" s="1"/>
    </row>
    <row r="41250">
      <c r="A41250" s="1"/>
      <c r="B41250" s="1"/>
      <c r="C41250" s="1"/>
      <c r="D41250" s="8"/>
      <c r="E41250" s="1"/>
      <c r="F41250" s="1"/>
      <c r="G41250" s="1"/>
      <c r="H41250" s="1"/>
    </row>
    <row r="41251">
      <c r="A41251" s="1"/>
      <c r="B41251" s="1"/>
      <c r="C41251" s="1"/>
      <c r="D41251" s="8"/>
      <c r="E41251" s="1"/>
      <c r="F41251" s="1"/>
      <c r="G41251" s="1"/>
      <c r="H41251" s="1"/>
    </row>
    <row r="41252">
      <c r="A41252" s="1"/>
      <c r="B41252" s="1"/>
      <c r="C41252" s="1"/>
      <c r="D41252" s="8"/>
      <c r="E41252" s="1"/>
      <c r="F41252" s="1"/>
      <c r="G41252" s="1"/>
      <c r="H41252" s="1"/>
    </row>
    <row r="41253">
      <c r="A41253" s="1"/>
      <c r="B41253" s="1"/>
      <c r="C41253" s="1"/>
      <c r="D41253" s="8"/>
      <c r="E41253" s="1"/>
      <c r="F41253" s="1"/>
      <c r="G41253" s="1"/>
      <c r="H41253" s="1"/>
    </row>
    <row r="41254">
      <c r="A41254" s="1"/>
      <c r="B41254" s="1"/>
      <c r="C41254" s="1"/>
      <c r="D41254" s="8"/>
      <c r="E41254" s="1"/>
      <c r="F41254" s="1"/>
      <c r="G41254" s="1"/>
      <c r="H41254" s="1"/>
    </row>
    <row r="41255">
      <c r="A41255" s="1"/>
      <c r="B41255" s="1"/>
      <c r="C41255" s="1"/>
      <c r="D41255" s="8"/>
      <c r="E41255" s="1"/>
      <c r="F41255" s="1"/>
      <c r="G41255" s="1"/>
      <c r="H41255" s="1"/>
    </row>
    <row r="41256">
      <c r="A41256" s="1"/>
      <c r="B41256" s="1"/>
      <c r="C41256" s="1"/>
      <c r="D41256" s="8"/>
      <c r="E41256" s="1"/>
      <c r="F41256" s="1"/>
      <c r="G41256" s="1"/>
      <c r="H41256" s="1"/>
    </row>
    <row r="41257">
      <c r="A41257" s="1"/>
      <c r="B41257" s="1"/>
      <c r="C41257" s="1"/>
      <c r="D41257" s="8"/>
      <c r="E41257" s="1"/>
      <c r="F41257" s="1"/>
      <c r="G41257" s="1"/>
      <c r="H41257" s="1"/>
    </row>
    <row r="41258">
      <c r="A41258" s="1"/>
      <c r="B41258" s="1"/>
      <c r="C41258" s="1"/>
      <c r="D41258" s="8"/>
      <c r="E41258" s="1"/>
      <c r="F41258" s="1"/>
      <c r="G41258" s="1"/>
      <c r="H41258" s="1"/>
    </row>
    <row r="41259">
      <c r="A41259" s="1"/>
      <c r="B41259" s="1"/>
      <c r="C41259" s="1"/>
      <c r="D41259" s="8"/>
      <c r="E41259" s="1"/>
      <c r="F41259" s="1"/>
      <c r="G41259" s="1"/>
      <c r="H41259" s="1"/>
    </row>
    <row r="41260">
      <c r="A41260" s="1"/>
      <c r="B41260" s="1"/>
      <c r="C41260" s="1"/>
      <c r="D41260" s="8"/>
      <c r="E41260" s="1"/>
      <c r="F41260" s="1"/>
      <c r="G41260" s="1"/>
      <c r="H41260" s="1"/>
    </row>
    <row r="41261">
      <c r="A41261" s="1"/>
      <c r="B41261" s="1"/>
      <c r="C41261" s="1"/>
      <c r="D41261" s="8"/>
      <c r="E41261" s="1"/>
      <c r="F41261" s="1"/>
      <c r="G41261" s="1"/>
      <c r="H41261" s="1"/>
    </row>
    <row r="41262">
      <c r="A41262" s="1"/>
      <c r="B41262" s="1"/>
      <c r="C41262" s="1"/>
      <c r="D41262" s="8"/>
      <c r="E41262" s="1"/>
      <c r="F41262" s="1"/>
      <c r="G41262" s="1"/>
      <c r="H41262" s="1"/>
    </row>
    <row r="41263">
      <c r="A41263" s="1"/>
      <c r="B41263" s="1"/>
      <c r="C41263" s="1"/>
      <c r="D41263" s="8"/>
      <c r="E41263" s="1"/>
      <c r="F41263" s="1"/>
      <c r="G41263" s="1"/>
      <c r="H41263" s="1"/>
    </row>
    <row r="41264">
      <c r="A41264" s="1"/>
      <c r="B41264" s="1"/>
      <c r="C41264" s="1"/>
      <c r="D41264" s="8"/>
      <c r="E41264" s="1"/>
      <c r="F41264" s="1"/>
      <c r="G41264" s="1"/>
      <c r="H41264" s="1"/>
    </row>
    <row r="41265">
      <c r="A41265" s="1"/>
      <c r="B41265" s="1"/>
      <c r="C41265" s="1"/>
      <c r="D41265" s="8"/>
      <c r="E41265" s="1"/>
      <c r="F41265" s="1"/>
      <c r="G41265" s="1"/>
      <c r="H41265" s="1"/>
    </row>
    <row r="41266">
      <c r="A41266" s="1"/>
      <c r="B41266" s="1"/>
      <c r="C41266" s="1"/>
      <c r="D41266" s="8"/>
      <c r="E41266" s="1"/>
      <c r="F41266" s="1"/>
      <c r="G41266" s="1"/>
      <c r="H41266" s="1"/>
    </row>
    <row r="41267">
      <c r="A41267" s="1"/>
      <c r="B41267" s="1"/>
      <c r="C41267" s="1"/>
      <c r="D41267" s="8"/>
      <c r="E41267" s="1"/>
      <c r="F41267" s="1"/>
      <c r="G41267" s="1"/>
      <c r="H41267" s="1"/>
    </row>
    <row r="41268">
      <c r="A41268" s="1"/>
      <c r="B41268" s="1"/>
      <c r="C41268" s="1"/>
      <c r="D41268" s="8"/>
      <c r="E41268" s="1"/>
      <c r="F41268" s="1"/>
      <c r="G41268" s="1"/>
      <c r="H41268" s="1"/>
    </row>
    <row r="41269">
      <c r="A41269" s="1"/>
      <c r="B41269" s="1"/>
      <c r="C41269" s="1"/>
      <c r="D41269" s="8"/>
      <c r="E41269" s="1"/>
      <c r="F41269" s="1"/>
      <c r="G41269" s="1"/>
      <c r="H41269" s="1"/>
    </row>
    <row r="41270">
      <c r="A41270" s="1"/>
      <c r="B41270" s="1"/>
      <c r="C41270" s="1"/>
      <c r="D41270" s="8"/>
      <c r="E41270" s="1"/>
      <c r="F41270" s="1"/>
      <c r="G41270" s="1"/>
      <c r="H41270" s="1"/>
    </row>
    <row r="41271">
      <c r="A41271" s="1"/>
      <c r="B41271" s="1"/>
      <c r="C41271" s="1"/>
      <c r="D41271" s="8"/>
      <c r="E41271" s="1"/>
      <c r="F41271" s="1"/>
      <c r="G41271" s="1"/>
      <c r="H41271" s="1"/>
    </row>
    <row r="41272">
      <c r="A41272" s="1"/>
      <c r="B41272" s="1"/>
      <c r="C41272" s="1"/>
      <c r="D41272" s="8"/>
      <c r="E41272" s="1"/>
      <c r="F41272" s="1"/>
      <c r="G41272" s="1"/>
      <c r="H41272" s="1"/>
    </row>
    <row r="41273">
      <c r="A41273" s="1"/>
      <c r="B41273" s="1"/>
      <c r="C41273" s="1"/>
      <c r="D41273" s="8"/>
      <c r="E41273" s="1"/>
      <c r="F41273" s="1"/>
      <c r="G41273" s="1"/>
      <c r="H41273" s="1"/>
    </row>
    <row r="41274">
      <c r="A41274" s="1"/>
      <c r="B41274" s="1"/>
      <c r="C41274" s="1"/>
      <c r="D41274" s="8"/>
      <c r="E41274" s="1"/>
      <c r="F41274" s="1"/>
      <c r="G41274" s="1"/>
      <c r="H41274" s="1"/>
    </row>
    <row r="41275">
      <c r="A41275" s="1"/>
      <c r="B41275" s="1"/>
      <c r="C41275" s="1"/>
      <c r="D41275" s="8"/>
      <c r="E41275" s="1"/>
      <c r="F41275" s="1"/>
      <c r="G41275" s="1"/>
      <c r="H41275" s="1"/>
    </row>
    <row r="41276">
      <c r="A41276" s="1"/>
      <c r="B41276" s="1"/>
      <c r="C41276" s="1"/>
      <c r="D41276" s="8"/>
      <c r="E41276" s="1"/>
      <c r="F41276" s="1"/>
      <c r="G41276" s="1"/>
      <c r="H41276" s="1"/>
    </row>
    <row r="41277">
      <c r="A41277" s="1"/>
      <c r="B41277" s="1"/>
      <c r="C41277" s="1"/>
      <c r="D41277" s="8"/>
      <c r="E41277" s="1"/>
      <c r="F41277" s="1"/>
      <c r="G41277" s="1"/>
      <c r="H41277" s="1"/>
    </row>
    <row r="41278">
      <c r="A41278" s="1"/>
      <c r="B41278" s="1"/>
      <c r="C41278" s="1"/>
      <c r="D41278" s="8"/>
      <c r="E41278" s="1"/>
      <c r="F41278" s="1"/>
      <c r="G41278" s="1"/>
      <c r="H41278" s="1"/>
    </row>
    <row r="41279">
      <c r="A41279" s="1"/>
      <c r="B41279" s="1"/>
      <c r="C41279" s="1"/>
      <c r="D41279" s="8"/>
      <c r="E41279" s="1"/>
      <c r="F41279" s="1"/>
      <c r="G41279" s="1"/>
      <c r="H41279" s="1"/>
    </row>
    <row r="41280">
      <c r="A41280" s="1"/>
      <c r="B41280" s="1"/>
      <c r="C41280" s="1"/>
      <c r="D41280" s="8"/>
      <c r="E41280" s="1"/>
      <c r="F41280" s="1"/>
      <c r="G41280" s="1"/>
      <c r="H41280" s="1"/>
    </row>
    <row r="41281">
      <c r="A41281" s="1"/>
      <c r="B41281" s="1"/>
      <c r="C41281" s="1"/>
      <c r="D41281" s="8"/>
      <c r="E41281" s="1"/>
      <c r="F41281" s="1"/>
      <c r="G41281" s="1"/>
      <c r="H41281" s="1"/>
    </row>
    <row r="41282">
      <c r="A41282" s="1"/>
      <c r="B41282" s="1"/>
      <c r="C41282" s="1"/>
      <c r="D41282" s="8"/>
      <c r="E41282" s="1"/>
      <c r="F41282" s="1"/>
      <c r="G41282" s="1"/>
      <c r="H41282" s="1"/>
    </row>
    <row r="41283">
      <c r="A41283" s="1"/>
      <c r="B41283" s="1"/>
      <c r="C41283" s="1"/>
      <c r="D41283" s="8"/>
      <c r="E41283" s="1"/>
      <c r="F41283" s="1"/>
      <c r="G41283" s="1"/>
      <c r="H41283" s="1"/>
    </row>
    <row r="41284">
      <c r="A41284" s="1"/>
      <c r="B41284" s="1"/>
      <c r="C41284" s="1"/>
      <c r="D41284" s="8"/>
      <c r="E41284" s="1"/>
      <c r="F41284" s="1"/>
      <c r="G41284" s="1"/>
      <c r="H41284" s="1"/>
    </row>
    <row r="41285">
      <c r="A41285" s="1"/>
      <c r="B41285" s="1"/>
      <c r="C41285" s="1"/>
      <c r="D41285" s="8"/>
      <c r="E41285" s="1"/>
      <c r="F41285" s="1"/>
      <c r="G41285" s="1"/>
      <c r="H41285" s="1"/>
    </row>
    <row r="41286">
      <c r="A41286" s="1"/>
      <c r="B41286" s="1"/>
      <c r="C41286" s="1"/>
      <c r="D41286" s="8"/>
      <c r="E41286" s="1"/>
      <c r="F41286" s="1"/>
      <c r="G41286" s="1"/>
      <c r="H41286" s="1"/>
    </row>
    <row r="41287">
      <c r="A41287" s="1"/>
      <c r="B41287" s="1"/>
      <c r="C41287" s="1"/>
      <c r="D41287" s="8"/>
      <c r="E41287" s="1"/>
      <c r="F41287" s="1"/>
      <c r="G41287" s="1"/>
      <c r="H41287" s="1"/>
    </row>
    <row r="41288">
      <c r="A41288" s="1"/>
      <c r="B41288" s="1"/>
      <c r="C41288" s="1"/>
      <c r="D41288" s="8"/>
      <c r="E41288" s="1"/>
      <c r="F41288" s="1"/>
      <c r="G41288" s="1"/>
      <c r="H41288" s="1"/>
    </row>
    <row r="41289">
      <c r="A41289" s="1"/>
      <c r="B41289" s="1"/>
      <c r="C41289" s="1"/>
      <c r="D41289" s="8"/>
      <c r="E41289" s="1"/>
      <c r="F41289" s="1"/>
      <c r="G41289" s="1"/>
      <c r="H41289" s="1"/>
    </row>
    <row r="41290">
      <c r="A41290" s="1"/>
      <c r="B41290" s="1"/>
      <c r="C41290" s="1"/>
      <c r="D41290" s="8"/>
      <c r="E41290" s="1"/>
      <c r="F41290" s="1"/>
      <c r="G41290" s="1"/>
      <c r="H41290" s="1"/>
    </row>
    <row r="41291">
      <c r="A41291" s="1"/>
      <c r="B41291" s="1"/>
      <c r="C41291" s="1"/>
      <c r="D41291" s="8"/>
      <c r="E41291" s="1"/>
      <c r="F41291" s="1"/>
      <c r="G41291" s="1"/>
      <c r="H41291" s="1"/>
    </row>
    <row r="41292">
      <c r="A41292" s="1"/>
      <c r="B41292" s="1"/>
      <c r="C41292" s="1"/>
      <c r="D41292" s="8"/>
      <c r="E41292" s="1"/>
      <c r="F41292" s="1"/>
      <c r="G41292" s="1"/>
      <c r="H41292" s="1"/>
    </row>
    <row r="41293">
      <c r="A41293" s="1"/>
      <c r="B41293" s="1"/>
      <c r="C41293" s="1"/>
      <c r="D41293" s="8"/>
      <c r="E41293" s="1"/>
      <c r="F41293" s="1"/>
      <c r="G41293" s="1"/>
      <c r="H41293" s="1"/>
    </row>
    <row r="41294">
      <c r="A41294" s="1"/>
      <c r="B41294" s="1"/>
      <c r="C41294" s="1"/>
      <c r="D41294" s="8"/>
      <c r="E41294" s="1"/>
      <c r="F41294" s="1"/>
      <c r="G41294" s="1"/>
      <c r="H41294" s="1"/>
    </row>
    <row r="41295">
      <c r="A41295" s="1"/>
      <c r="B41295" s="1"/>
      <c r="C41295" s="1"/>
      <c r="D41295" s="8"/>
      <c r="E41295" s="1"/>
      <c r="F41295" s="1"/>
      <c r="G41295" s="1"/>
      <c r="H41295" s="1"/>
    </row>
    <row r="41296">
      <c r="A41296" s="1"/>
      <c r="B41296" s="1"/>
      <c r="C41296" s="1"/>
      <c r="D41296" s="8"/>
      <c r="E41296" s="1"/>
      <c r="F41296" s="1"/>
      <c r="G41296" s="1"/>
      <c r="H41296" s="1"/>
    </row>
    <row r="41297">
      <c r="A41297" s="1"/>
      <c r="B41297" s="1"/>
      <c r="C41297" s="1"/>
      <c r="D41297" s="8"/>
      <c r="E41297" s="1"/>
      <c r="F41297" s="1"/>
      <c r="G41297" s="1"/>
      <c r="H41297" s="1"/>
    </row>
    <row r="41298">
      <c r="A41298" s="1"/>
      <c r="B41298" s="1"/>
      <c r="C41298" s="1"/>
      <c r="D41298" s="8"/>
      <c r="E41298" s="1"/>
      <c r="F41298" s="1"/>
      <c r="G41298" s="1"/>
      <c r="H41298" s="1"/>
    </row>
    <row r="41299">
      <c r="A41299" s="1"/>
      <c r="B41299" s="1"/>
      <c r="C41299" s="1"/>
      <c r="D41299" s="8"/>
      <c r="E41299" s="1"/>
      <c r="F41299" s="1"/>
      <c r="G41299" s="1"/>
      <c r="H41299" s="1"/>
    </row>
    <row r="41300">
      <c r="A41300" s="1"/>
      <c r="B41300" s="1"/>
      <c r="C41300" s="1"/>
      <c r="D41300" s="8"/>
      <c r="E41300" s="1"/>
      <c r="F41300" s="1"/>
      <c r="G41300" s="1"/>
      <c r="H41300" s="1"/>
    </row>
    <row r="41301">
      <c r="A41301" s="1"/>
      <c r="B41301" s="1"/>
      <c r="C41301" s="1"/>
      <c r="D41301" s="8"/>
      <c r="E41301" s="1"/>
      <c r="F41301" s="1"/>
      <c r="G41301" s="1"/>
      <c r="H41301" s="1"/>
    </row>
    <row r="41302">
      <c r="A41302" s="1"/>
      <c r="B41302" s="1"/>
      <c r="C41302" s="1"/>
      <c r="D41302" s="8"/>
      <c r="E41302" s="1"/>
      <c r="F41302" s="1"/>
      <c r="G41302" s="1"/>
      <c r="H41302" s="1"/>
    </row>
    <row r="41303">
      <c r="A41303" s="1"/>
      <c r="B41303" s="1"/>
      <c r="C41303" s="1"/>
      <c r="D41303" s="8"/>
      <c r="E41303" s="1"/>
      <c r="F41303" s="1"/>
      <c r="G41303" s="1"/>
      <c r="H41303" s="1"/>
    </row>
    <row r="41304">
      <c r="A41304" s="1"/>
      <c r="B41304" s="1"/>
      <c r="C41304" s="1"/>
      <c r="D41304" s="8"/>
      <c r="E41304" s="1"/>
      <c r="F41304" s="1"/>
      <c r="G41304" s="1"/>
      <c r="H41304" s="1"/>
    </row>
    <row r="41305">
      <c r="A41305" s="1"/>
      <c r="B41305" s="1"/>
      <c r="C41305" s="1"/>
      <c r="D41305" s="8"/>
      <c r="E41305" s="1"/>
      <c r="F41305" s="1"/>
      <c r="G41305" s="1"/>
      <c r="H41305" s="1"/>
    </row>
    <row r="41306">
      <c r="A41306" s="1"/>
      <c r="B41306" s="1"/>
      <c r="C41306" s="1"/>
      <c r="D41306" s="8"/>
      <c r="E41306" s="1"/>
      <c r="F41306" s="1"/>
      <c r="G41306" s="1"/>
      <c r="H41306" s="1"/>
    </row>
    <row r="41307">
      <c r="A41307" s="1"/>
      <c r="B41307" s="1"/>
      <c r="C41307" s="1"/>
      <c r="D41307" s="8"/>
      <c r="E41307" s="1"/>
      <c r="F41307" s="1"/>
      <c r="G41307" s="1"/>
      <c r="H41307" s="1"/>
    </row>
    <row r="41308">
      <c r="A41308" s="1"/>
      <c r="B41308" s="1"/>
      <c r="C41308" s="1"/>
      <c r="D41308" s="8"/>
      <c r="E41308" s="1"/>
      <c r="F41308" s="1"/>
      <c r="G41308" s="1"/>
      <c r="H41308" s="1"/>
    </row>
    <row r="41309">
      <c r="A41309" s="1"/>
      <c r="B41309" s="1"/>
      <c r="C41309" s="1"/>
      <c r="D41309" s="8"/>
      <c r="E41309" s="1"/>
      <c r="F41309" s="1"/>
      <c r="G41309" s="1"/>
      <c r="H41309" s="1"/>
    </row>
    <row r="41310">
      <c r="A41310" s="1"/>
      <c r="B41310" s="1"/>
      <c r="C41310" s="1"/>
      <c r="D41310" s="8"/>
      <c r="E41310" s="1"/>
      <c r="F41310" s="1"/>
      <c r="G41310" s="1"/>
      <c r="H41310" s="1"/>
    </row>
    <row r="41311">
      <c r="A41311" s="1"/>
      <c r="B41311" s="1"/>
      <c r="C41311" s="1"/>
      <c r="D41311" s="8"/>
      <c r="E41311" s="1"/>
      <c r="F41311" s="1"/>
      <c r="G41311" s="1"/>
      <c r="H41311" s="1"/>
    </row>
    <row r="41312">
      <c r="A41312" s="1"/>
      <c r="B41312" s="1"/>
      <c r="C41312" s="1"/>
      <c r="D41312" s="8"/>
      <c r="E41312" s="1"/>
      <c r="F41312" s="1"/>
      <c r="G41312" s="1"/>
      <c r="H41312" s="1"/>
    </row>
    <row r="41313">
      <c r="A41313" s="1"/>
      <c r="B41313" s="1"/>
      <c r="C41313" s="1"/>
      <c r="D41313" s="8"/>
      <c r="E41313" s="1"/>
      <c r="F41313" s="1"/>
      <c r="G41313" s="1"/>
      <c r="H41313" s="1"/>
    </row>
    <row r="41314">
      <c r="A41314" s="1"/>
      <c r="B41314" s="1"/>
      <c r="C41314" s="1"/>
      <c r="D41314" s="8"/>
      <c r="E41314" s="1"/>
      <c r="F41314" s="1"/>
      <c r="G41314" s="1"/>
      <c r="H41314" s="1"/>
    </row>
    <row r="41315">
      <c r="A41315" s="1"/>
      <c r="B41315" s="1"/>
      <c r="C41315" s="1"/>
      <c r="D41315" s="8"/>
      <c r="E41315" s="1"/>
      <c r="F41315" s="1"/>
      <c r="G41315" s="1"/>
      <c r="H41315" s="1"/>
    </row>
    <row r="41316">
      <c r="A41316" s="1"/>
      <c r="B41316" s="1"/>
      <c r="C41316" s="1"/>
      <c r="D41316" s="8"/>
      <c r="E41316" s="1"/>
      <c r="F41316" s="1"/>
      <c r="G41316" s="1"/>
      <c r="H41316" s="1"/>
    </row>
    <row r="41317">
      <c r="A41317" s="1"/>
      <c r="B41317" s="1"/>
      <c r="C41317" s="1"/>
      <c r="D41317" s="8"/>
      <c r="E41317" s="1"/>
      <c r="F41317" s="1"/>
      <c r="G41317" s="1"/>
      <c r="H41317" s="1"/>
    </row>
    <row r="41318">
      <c r="A41318" s="1"/>
      <c r="B41318" s="1"/>
      <c r="C41318" s="1"/>
      <c r="D41318" s="8"/>
      <c r="E41318" s="1"/>
      <c r="F41318" s="1"/>
      <c r="G41318" s="1"/>
      <c r="H41318" s="1"/>
    </row>
    <row r="41319">
      <c r="A41319" s="1"/>
      <c r="B41319" s="1"/>
      <c r="C41319" s="1"/>
      <c r="D41319" s="8"/>
      <c r="E41319" s="1"/>
      <c r="F41319" s="1"/>
      <c r="G41319" s="1"/>
      <c r="H41319" s="1"/>
    </row>
    <row r="41320">
      <c r="A41320" s="1"/>
      <c r="B41320" s="1"/>
      <c r="C41320" s="1"/>
      <c r="D41320" s="8"/>
      <c r="E41320" s="1"/>
      <c r="F41320" s="1"/>
      <c r="G41320" s="1"/>
      <c r="H41320" s="1"/>
    </row>
    <row r="41321">
      <c r="A41321" s="1"/>
      <c r="B41321" s="1"/>
      <c r="C41321" s="1"/>
      <c r="D41321" s="8"/>
      <c r="E41321" s="1"/>
      <c r="F41321" s="1"/>
      <c r="G41321" s="1"/>
      <c r="H41321" s="1"/>
    </row>
    <row r="41322">
      <c r="A41322" s="1"/>
      <c r="B41322" s="1"/>
      <c r="C41322" s="1"/>
      <c r="D41322" s="8"/>
      <c r="E41322" s="1"/>
      <c r="F41322" s="1"/>
      <c r="G41322" s="1"/>
      <c r="H41322" s="1"/>
    </row>
    <row r="41323">
      <c r="A41323" s="1"/>
      <c r="B41323" s="1"/>
      <c r="C41323" s="1"/>
      <c r="D41323" s="8"/>
      <c r="E41323" s="1"/>
      <c r="F41323" s="1"/>
      <c r="G41323" s="1"/>
      <c r="H41323" s="1"/>
    </row>
    <row r="41324">
      <c r="A41324" s="1"/>
      <c r="B41324" s="1"/>
      <c r="C41324" s="1"/>
      <c r="D41324" s="8"/>
      <c r="E41324" s="1"/>
      <c r="F41324" s="1"/>
      <c r="G41324" s="1"/>
      <c r="H41324" s="1"/>
    </row>
    <row r="41325">
      <c r="A41325" s="1"/>
      <c r="B41325" s="1"/>
      <c r="C41325" s="1"/>
      <c r="D41325" s="8"/>
      <c r="E41325" s="1"/>
      <c r="F41325" s="1"/>
      <c r="G41325" s="1"/>
      <c r="H41325" s="1"/>
    </row>
    <row r="41326">
      <c r="A41326" s="1"/>
      <c r="B41326" s="1"/>
      <c r="C41326" s="1"/>
      <c r="D41326" s="8"/>
      <c r="E41326" s="1"/>
      <c r="F41326" s="1"/>
      <c r="G41326" s="1"/>
      <c r="H41326" s="1"/>
    </row>
    <row r="41327">
      <c r="A41327" s="1"/>
      <c r="B41327" s="1"/>
      <c r="C41327" s="1"/>
      <c r="D41327" s="8"/>
      <c r="E41327" s="1"/>
      <c r="F41327" s="1"/>
      <c r="G41327" s="1"/>
      <c r="H41327" s="1"/>
    </row>
    <row r="41328">
      <c r="A41328" s="1"/>
      <c r="B41328" s="1"/>
      <c r="C41328" s="1"/>
      <c r="D41328" s="8"/>
      <c r="E41328" s="1"/>
      <c r="F41328" s="1"/>
      <c r="G41328" s="1"/>
      <c r="H41328" s="1"/>
    </row>
    <row r="41329">
      <c r="A41329" s="1"/>
      <c r="B41329" s="1"/>
      <c r="C41329" s="1"/>
      <c r="D41329" s="8"/>
      <c r="E41329" s="1"/>
      <c r="F41329" s="1"/>
      <c r="G41329" s="1"/>
      <c r="H41329" s="1"/>
    </row>
    <row r="41330">
      <c r="A41330" s="1"/>
      <c r="B41330" s="1"/>
      <c r="C41330" s="1"/>
      <c r="D41330" s="8"/>
      <c r="E41330" s="1"/>
      <c r="F41330" s="1"/>
      <c r="G41330" s="1"/>
      <c r="H41330" s="1"/>
    </row>
    <row r="41331">
      <c r="A41331" s="1"/>
      <c r="B41331" s="1"/>
      <c r="C41331" s="1"/>
      <c r="D41331" s="8"/>
      <c r="E41331" s="1"/>
      <c r="F41331" s="1"/>
      <c r="G41331" s="1"/>
      <c r="H41331" s="1"/>
    </row>
    <row r="41332">
      <c r="A41332" s="1"/>
      <c r="B41332" s="1"/>
      <c r="C41332" s="1"/>
      <c r="D41332" s="8"/>
      <c r="E41332" s="1"/>
      <c r="F41332" s="1"/>
      <c r="G41332" s="1"/>
      <c r="H41332" s="1"/>
    </row>
    <row r="41333">
      <c r="A41333" s="1"/>
      <c r="B41333" s="1"/>
      <c r="C41333" s="1"/>
      <c r="D41333" s="8"/>
      <c r="E41333" s="1"/>
      <c r="F41333" s="1"/>
      <c r="G41333" s="1"/>
      <c r="H41333" s="1"/>
    </row>
    <row r="41334">
      <c r="A41334" s="1"/>
      <c r="B41334" s="1"/>
      <c r="C41334" s="1"/>
      <c r="D41334" s="8"/>
      <c r="E41334" s="1"/>
      <c r="F41334" s="1"/>
      <c r="G41334" s="1"/>
      <c r="H41334" s="1"/>
    </row>
    <row r="41335">
      <c r="A41335" s="1"/>
      <c r="B41335" s="1"/>
      <c r="C41335" s="1"/>
      <c r="D41335" s="8"/>
      <c r="E41335" s="1"/>
      <c r="F41335" s="1"/>
      <c r="G41335" s="1"/>
      <c r="H41335" s="1"/>
    </row>
    <row r="41336">
      <c r="A41336" s="1"/>
      <c r="B41336" s="1"/>
      <c r="C41336" s="1"/>
      <c r="D41336" s="8"/>
      <c r="E41336" s="1"/>
      <c r="F41336" s="1"/>
      <c r="G41336" s="1"/>
      <c r="H41336" s="1"/>
    </row>
    <row r="41337">
      <c r="A41337" s="1"/>
      <c r="B41337" s="1"/>
      <c r="C41337" s="1"/>
      <c r="D41337" s="8"/>
      <c r="E41337" s="1"/>
      <c r="F41337" s="1"/>
      <c r="G41337" s="1"/>
      <c r="H41337" s="1"/>
    </row>
    <row r="41338">
      <c r="A41338" s="1"/>
      <c r="B41338" s="1"/>
      <c r="C41338" s="1"/>
      <c r="D41338" s="8"/>
      <c r="E41338" s="1"/>
      <c r="F41338" s="1"/>
      <c r="G41338" s="1"/>
      <c r="H41338" s="1"/>
    </row>
    <row r="41339">
      <c r="A41339" s="1"/>
      <c r="B41339" s="1"/>
      <c r="C41339" s="1"/>
      <c r="D41339" s="8"/>
      <c r="E41339" s="1"/>
      <c r="F41339" s="1"/>
      <c r="G41339" s="1"/>
      <c r="H41339" s="1"/>
    </row>
    <row r="41340">
      <c r="A41340" s="1"/>
      <c r="B41340" s="1"/>
      <c r="C41340" s="1"/>
      <c r="D41340" s="8"/>
      <c r="E41340" s="1"/>
      <c r="F41340" s="1"/>
      <c r="G41340" s="1"/>
      <c r="H41340" s="1"/>
    </row>
    <row r="41341">
      <c r="A41341" s="1"/>
      <c r="B41341" s="1"/>
      <c r="C41341" s="1"/>
      <c r="D41341" s="8"/>
      <c r="E41341" s="1"/>
      <c r="F41341" s="1"/>
      <c r="G41341" s="1"/>
      <c r="H41341" s="1"/>
    </row>
    <row r="41342">
      <c r="A41342" s="1"/>
      <c r="B41342" s="1"/>
      <c r="C41342" s="1"/>
      <c r="D41342" s="8"/>
      <c r="E41342" s="1"/>
      <c r="F41342" s="1"/>
      <c r="G41342" s="1"/>
      <c r="H41342" s="1"/>
    </row>
    <row r="41343">
      <c r="A41343" s="1"/>
      <c r="B41343" s="1"/>
      <c r="C41343" s="1"/>
      <c r="D41343" s="8"/>
      <c r="E41343" s="1"/>
      <c r="F41343" s="1"/>
      <c r="G41343" s="1"/>
      <c r="H41343" s="1"/>
    </row>
    <row r="41344">
      <c r="A41344" s="1"/>
      <c r="B41344" s="1"/>
      <c r="C41344" s="1"/>
      <c r="D41344" s="8"/>
      <c r="E41344" s="1"/>
      <c r="F41344" s="1"/>
      <c r="G41344" s="1"/>
      <c r="H41344" s="1"/>
    </row>
    <row r="41345">
      <c r="A41345" s="1"/>
      <c r="B41345" s="1"/>
      <c r="C41345" s="1"/>
      <c r="D41345" s="8"/>
      <c r="E41345" s="1"/>
      <c r="F41345" s="1"/>
      <c r="G41345" s="1"/>
      <c r="H41345" s="1"/>
    </row>
    <row r="41346">
      <c r="A41346" s="1"/>
      <c r="B41346" s="1"/>
      <c r="C41346" s="1"/>
      <c r="D41346" s="8"/>
      <c r="E41346" s="1"/>
      <c r="F41346" s="1"/>
      <c r="G41346" s="1"/>
      <c r="H41346" s="1"/>
    </row>
    <row r="41347">
      <c r="A41347" s="1"/>
      <c r="B41347" s="1"/>
      <c r="C41347" s="1"/>
      <c r="D41347" s="8"/>
      <c r="E41347" s="1"/>
      <c r="F41347" s="1"/>
      <c r="G41347" s="1"/>
      <c r="H41347" s="1"/>
    </row>
    <row r="41348">
      <c r="A41348" s="1"/>
      <c r="B41348" s="1"/>
      <c r="C41348" s="1"/>
      <c r="D41348" s="8"/>
      <c r="E41348" s="1"/>
      <c r="F41348" s="1"/>
      <c r="G41348" s="1"/>
      <c r="H41348" s="1"/>
    </row>
    <row r="41349">
      <c r="A41349" s="1"/>
      <c r="B41349" s="1"/>
      <c r="C41349" s="1"/>
      <c r="D41349" s="8"/>
      <c r="E41349" s="1"/>
      <c r="F41349" s="1"/>
      <c r="G41349" s="1"/>
      <c r="H41349" s="1"/>
    </row>
    <row r="41350">
      <c r="A41350" s="1"/>
      <c r="B41350" s="1"/>
      <c r="C41350" s="1"/>
      <c r="D41350" s="8"/>
      <c r="E41350" s="1"/>
      <c r="F41350" s="1"/>
      <c r="G41350" s="1"/>
      <c r="H41350" s="1"/>
    </row>
    <row r="41351">
      <c r="A41351" s="1"/>
      <c r="B41351" s="1"/>
      <c r="C41351" s="1"/>
      <c r="D41351" s="8"/>
      <c r="E41351" s="1"/>
      <c r="F41351" s="1"/>
      <c r="G41351" s="1"/>
      <c r="H41351" s="1"/>
    </row>
    <row r="41352">
      <c r="A41352" s="1"/>
      <c r="B41352" s="1"/>
      <c r="C41352" s="1"/>
      <c r="D41352" s="8"/>
      <c r="E41352" s="1"/>
      <c r="F41352" s="1"/>
      <c r="G41352" s="1"/>
      <c r="H41352" s="1"/>
    </row>
    <row r="41353">
      <c r="A41353" s="1"/>
      <c r="B41353" s="1"/>
      <c r="C41353" s="1"/>
      <c r="D41353" s="8"/>
      <c r="E41353" s="1"/>
      <c r="F41353" s="1"/>
      <c r="G41353" s="1"/>
      <c r="H41353" s="1"/>
    </row>
    <row r="41354">
      <c r="A41354" s="1"/>
      <c r="B41354" s="1"/>
      <c r="C41354" s="1"/>
      <c r="D41354" s="8"/>
      <c r="E41354" s="1"/>
      <c r="F41354" s="1"/>
      <c r="G41354" s="1"/>
      <c r="H41354" s="1"/>
    </row>
    <row r="41355">
      <c r="A41355" s="1"/>
      <c r="B41355" s="1"/>
      <c r="C41355" s="1"/>
      <c r="D41355" s="8"/>
      <c r="E41355" s="1"/>
      <c r="F41355" s="1"/>
      <c r="G41355" s="1"/>
      <c r="H41355" s="1"/>
    </row>
    <row r="41356">
      <c r="A41356" s="1"/>
      <c r="B41356" s="1"/>
      <c r="C41356" s="1"/>
      <c r="D41356" s="8"/>
      <c r="E41356" s="1"/>
      <c r="F41356" s="1"/>
      <c r="G41356" s="1"/>
      <c r="H41356" s="1"/>
    </row>
    <row r="41357">
      <c r="A41357" s="1"/>
      <c r="B41357" s="1"/>
      <c r="C41357" s="1"/>
      <c r="D41357" s="8"/>
      <c r="E41357" s="1"/>
      <c r="F41357" s="1"/>
      <c r="G41357" s="1"/>
      <c r="H41357" s="1"/>
    </row>
    <row r="41358">
      <c r="A41358" s="1"/>
      <c r="B41358" s="1"/>
      <c r="C41358" s="1"/>
      <c r="D41358" s="8"/>
      <c r="E41358" s="1"/>
      <c r="F41358" s="1"/>
      <c r="G41358" s="1"/>
      <c r="H41358" s="1"/>
    </row>
    <row r="41359">
      <c r="A41359" s="1"/>
      <c r="B41359" s="1"/>
      <c r="C41359" s="1"/>
      <c r="D41359" s="8"/>
      <c r="E41359" s="1"/>
      <c r="F41359" s="1"/>
      <c r="G41359" s="1"/>
      <c r="H41359" s="1"/>
    </row>
    <row r="41360">
      <c r="A41360" s="1"/>
      <c r="B41360" s="1"/>
      <c r="C41360" s="1"/>
      <c r="D41360" s="8"/>
      <c r="E41360" s="1"/>
      <c r="F41360" s="1"/>
      <c r="G41360" s="1"/>
      <c r="H41360" s="1"/>
    </row>
    <row r="41361">
      <c r="A41361" s="1"/>
      <c r="B41361" s="1"/>
      <c r="C41361" s="1"/>
      <c r="D41361" s="8"/>
      <c r="E41361" s="1"/>
      <c r="F41361" s="1"/>
      <c r="G41361" s="1"/>
      <c r="H41361" s="1"/>
    </row>
    <row r="41362">
      <c r="A41362" s="1"/>
      <c r="B41362" s="1"/>
      <c r="C41362" s="1"/>
      <c r="D41362" s="8"/>
      <c r="E41362" s="1"/>
      <c r="F41362" s="1"/>
      <c r="G41362" s="1"/>
      <c r="H41362" s="1"/>
    </row>
    <row r="41363">
      <c r="A41363" s="1"/>
      <c r="B41363" s="1"/>
      <c r="C41363" s="1"/>
      <c r="D41363" s="8"/>
      <c r="E41363" s="1"/>
      <c r="F41363" s="1"/>
      <c r="G41363" s="1"/>
      <c r="H41363" s="1"/>
    </row>
    <row r="41364">
      <c r="A41364" s="1"/>
      <c r="B41364" s="1"/>
      <c r="C41364" s="1"/>
      <c r="D41364" s="8"/>
      <c r="E41364" s="1"/>
      <c r="F41364" s="1"/>
      <c r="G41364" s="1"/>
      <c r="H41364" s="1"/>
    </row>
    <row r="41365">
      <c r="A41365" s="1"/>
      <c r="B41365" s="1"/>
      <c r="C41365" s="1"/>
      <c r="D41365" s="8"/>
      <c r="E41365" s="1"/>
      <c r="F41365" s="1"/>
      <c r="G41365" s="1"/>
      <c r="H41365" s="1"/>
    </row>
    <row r="41366">
      <c r="A41366" s="1"/>
      <c r="B41366" s="1"/>
      <c r="C41366" s="1"/>
      <c r="D41366" s="8"/>
      <c r="E41366" s="1"/>
      <c r="F41366" s="1"/>
      <c r="G41366" s="1"/>
      <c r="H41366" s="1"/>
    </row>
    <row r="41367">
      <c r="A41367" s="1"/>
      <c r="B41367" s="1"/>
      <c r="C41367" s="1"/>
      <c r="D41367" s="8"/>
      <c r="E41367" s="1"/>
      <c r="F41367" s="1"/>
      <c r="G41367" s="1"/>
      <c r="H41367" s="1"/>
    </row>
    <row r="41368">
      <c r="A41368" s="1"/>
      <c r="B41368" s="1"/>
      <c r="C41368" s="1"/>
      <c r="D41368" s="8"/>
      <c r="E41368" s="1"/>
      <c r="F41368" s="1"/>
      <c r="G41368" s="1"/>
      <c r="H41368" s="1"/>
    </row>
    <row r="41369">
      <c r="A41369" s="1"/>
      <c r="B41369" s="1"/>
      <c r="C41369" s="1"/>
      <c r="D41369" s="8"/>
      <c r="E41369" s="1"/>
      <c r="F41369" s="1"/>
      <c r="G41369" s="1"/>
      <c r="H41369" s="1"/>
    </row>
    <row r="41370">
      <c r="A41370" s="1"/>
      <c r="B41370" s="1"/>
      <c r="C41370" s="1"/>
      <c r="D41370" s="8"/>
      <c r="E41370" s="1"/>
      <c r="F41370" s="1"/>
      <c r="G41370" s="1"/>
      <c r="H41370" s="1"/>
    </row>
    <row r="41371">
      <c r="A41371" s="1"/>
      <c r="B41371" s="1"/>
      <c r="C41371" s="1"/>
      <c r="D41371" s="8"/>
      <c r="E41371" s="1"/>
      <c r="F41371" s="1"/>
      <c r="G41371" s="1"/>
      <c r="H41371" s="1"/>
    </row>
    <row r="41372">
      <c r="A41372" s="1"/>
      <c r="B41372" s="1"/>
      <c r="C41372" s="1"/>
      <c r="D41372" s="8"/>
      <c r="E41372" s="1"/>
      <c r="F41372" s="1"/>
      <c r="G41372" s="1"/>
      <c r="H41372" s="1"/>
    </row>
    <row r="41373">
      <c r="A41373" s="1"/>
      <c r="B41373" s="1"/>
      <c r="C41373" s="1"/>
      <c r="D41373" s="8"/>
      <c r="E41373" s="1"/>
      <c r="F41373" s="1"/>
      <c r="G41373" s="1"/>
      <c r="H41373" s="1"/>
    </row>
    <row r="41374">
      <c r="A41374" s="1"/>
      <c r="B41374" s="1"/>
      <c r="C41374" s="1"/>
      <c r="D41374" s="8"/>
      <c r="E41374" s="1"/>
      <c r="F41374" s="1"/>
      <c r="G41374" s="1"/>
      <c r="H41374" s="1"/>
    </row>
    <row r="41375">
      <c r="A41375" s="1"/>
      <c r="B41375" s="1"/>
      <c r="C41375" s="1"/>
      <c r="D41375" s="8"/>
      <c r="E41375" s="1"/>
      <c r="F41375" s="1"/>
      <c r="G41375" s="1"/>
      <c r="H41375" s="1"/>
    </row>
    <row r="41376">
      <c r="A41376" s="1"/>
      <c r="B41376" s="1"/>
      <c r="C41376" s="1"/>
      <c r="D41376" s="8"/>
      <c r="E41376" s="1"/>
      <c r="F41376" s="1"/>
      <c r="G41376" s="1"/>
      <c r="H41376" s="1"/>
    </row>
    <row r="41377">
      <c r="A41377" s="1"/>
      <c r="B41377" s="1"/>
      <c r="C41377" s="1"/>
      <c r="D41377" s="8"/>
      <c r="E41377" s="1"/>
      <c r="F41377" s="1"/>
      <c r="G41377" s="1"/>
      <c r="H41377" s="1"/>
    </row>
    <row r="41378">
      <c r="A41378" s="1"/>
      <c r="B41378" s="1"/>
      <c r="C41378" s="1"/>
      <c r="D41378" s="8"/>
      <c r="E41378" s="1"/>
      <c r="F41378" s="1"/>
      <c r="G41378" s="1"/>
      <c r="H41378" s="1"/>
    </row>
    <row r="41379">
      <c r="A41379" s="1"/>
      <c r="B41379" s="1"/>
      <c r="C41379" s="1"/>
      <c r="D41379" s="8"/>
      <c r="E41379" s="1"/>
      <c r="F41379" s="1"/>
      <c r="G41379" s="1"/>
      <c r="H41379" s="1"/>
    </row>
    <row r="41380">
      <c r="A41380" s="1"/>
      <c r="B41380" s="1"/>
      <c r="C41380" s="1"/>
      <c r="D41380" s="8"/>
      <c r="E41380" s="1"/>
      <c r="F41380" s="1"/>
      <c r="G41380" s="1"/>
      <c r="H41380" s="1"/>
    </row>
    <row r="41381">
      <c r="A41381" s="1"/>
      <c r="B41381" s="1"/>
      <c r="C41381" s="1"/>
      <c r="D41381" s="8"/>
      <c r="E41381" s="1"/>
      <c r="F41381" s="1"/>
      <c r="G41381" s="1"/>
      <c r="H41381" s="1"/>
    </row>
    <row r="41382">
      <c r="A41382" s="1"/>
      <c r="B41382" s="1"/>
      <c r="C41382" s="1"/>
      <c r="D41382" s="8"/>
      <c r="E41382" s="1"/>
      <c r="F41382" s="1"/>
      <c r="G41382" s="1"/>
      <c r="H41382" s="1"/>
    </row>
    <row r="41383">
      <c r="A41383" s="1"/>
      <c r="B41383" s="1"/>
      <c r="C41383" s="1"/>
      <c r="D41383" s="8"/>
      <c r="E41383" s="1"/>
      <c r="F41383" s="1"/>
      <c r="G41383" s="1"/>
      <c r="H41383" s="1"/>
    </row>
    <row r="41384">
      <c r="A41384" s="1"/>
      <c r="B41384" s="1"/>
      <c r="C41384" s="1"/>
      <c r="D41384" s="8"/>
      <c r="E41384" s="1"/>
      <c r="F41384" s="1"/>
      <c r="G41384" s="1"/>
      <c r="H41384" s="1"/>
    </row>
    <row r="41385">
      <c r="A41385" s="1"/>
      <c r="B41385" s="1"/>
      <c r="C41385" s="1"/>
      <c r="D41385" s="8"/>
      <c r="E41385" s="1"/>
      <c r="F41385" s="1"/>
      <c r="G41385" s="1"/>
      <c r="H41385" s="1"/>
    </row>
    <row r="41386">
      <c r="A41386" s="1"/>
      <c r="B41386" s="1"/>
      <c r="C41386" s="1"/>
      <c r="D41386" s="8"/>
      <c r="E41386" s="1"/>
      <c r="F41386" s="1"/>
      <c r="G41386" s="1"/>
      <c r="H41386" s="1"/>
    </row>
    <row r="41387">
      <c r="A41387" s="1"/>
      <c r="B41387" s="1"/>
      <c r="C41387" s="1"/>
      <c r="D41387" s="8"/>
      <c r="E41387" s="1"/>
      <c r="F41387" s="1"/>
      <c r="G41387" s="1"/>
      <c r="H41387" s="1"/>
    </row>
    <row r="41388">
      <c r="A41388" s="1"/>
      <c r="B41388" s="1"/>
      <c r="C41388" s="1"/>
      <c r="D41388" s="8"/>
      <c r="E41388" s="1"/>
      <c r="F41388" s="1"/>
      <c r="G41388" s="1"/>
      <c r="H41388" s="1"/>
    </row>
    <row r="41389">
      <c r="A41389" s="1"/>
      <c r="B41389" s="1"/>
      <c r="C41389" s="1"/>
      <c r="D41389" s="8"/>
      <c r="E41389" s="1"/>
      <c r="F41389" s="1"/>
      <c r="G41389" s="1"/>
      <c r="H41389" s="1"/>
    </row>
    <row r="41390">
      <c r="A41390" s="1"/>
      <c r="B41390" s="1"/>
      <c r="C41390" s="1"/>
      <c r="D41390" s="8"/>
      <c r="E41390" s="1"/>
      <c r="F41390" s="1"/>
      <c r="G41390" s="1"/>
      <c r="H41390" s="1"/>
    </row>
    <row r="41391">
      <c r="A41391" s="1"/>
      <c r="B41391" s="1"/>
      <c r="C41391" s="1"/>
      <c r="D41391" s="8"/>
      <c r="E41391" s="1"/>
      <c r="F41391" s="1"/>
      <c r="G41391" s="1"/>
      <c r="H41391" s="1"/>
    </row>
    <row r="41392">
      <c r="A41392" s="1"/>
      <c r="B41392" s="1"/>
      <c r="C41392" s="1"/>
      <c r="D41392" s="8"/>
      <c r="E41392" s="1"/>
      <c r="F41392" s="1"/>
      <c r="G41392" s="1"/>
      <c r="H41392" s="1"/>
    </row>
    <row r="41393">
      <c r="A41393" s="1"/>
      <c r="B41393" s="1"/>
      <c r="C41393" s="1"/>
      <c r="D41393" s="8"/>
      <c r="E41393" s="1"/>
      <c r="F41393" s="1"/>
      <c r="G41393" s="1"/>
      <c r="H41393" s="1"/>
    </row>
    <row r="41394">
      <c r="A41394" s="1"/>
      <c r="B41394" s="1"/>
      <c r="C41394" s="1"/>
      <c r="D41394" s="8"/>
      <c r="E41394" s="1"/>
      <c r="F41394" s="1"/>
      <c r="G41394" s="1"/>
      <c r="H41394" s="1"/>
    </row>
    <row r="41395">
      <c r="A41395" s="1"/>
      <c r="B41395" s="1"/>
      <c r="C41395" s="1"/>
      <c r="D41395" s="8"/>
      <c r="E41395" s="1"/>
      <c r="F41395" s="1"/>
      <c r="G41395" s="1"/>
      <c r="H41395" s="1"/>
    </row>
    <row r="41396">
      <c r="A41396" s="1"/>
      <c r="B41396" s="1"/>
      <c r="C41396" s="1"/>
      <c r="D41396" s="8"/>
      <c r="E41396" s="1"/>
      <c r="F41396" s="1"/>
      <c r="G41396" s="1"/>
      <c r="H41396" s="1"/>
    </row>
    <row r="41397">
      <c r="A41397" s="1"/>
      <c r="B41397" s="1"/>
      <c r="C41397" s="1"/>
      <c r="D41397" s="8"/>
      <c r="E41397" s="1"/>
      <c r="F41397" s="1"/>
      <c r="G41397" s="1"/>
      <c r="H41397" s="1"/>
    </row>
    <row r="41398">
      <c r="A41398" s="1"/>
      <c r="B41398" s="1"/>
      <c r="C41398" s="1"/>
      <c r="D41398" s="8"/>
      <c r="E41398" s="1"/>
      <c r="F41398" s="1"/>
      <c r="G41398" s="1"/>
      <c r="H41398" s="1"/>
    </row>
    <row r="41399">
      <c r="A41399" s="1"/>
      <c r="B41399" s="1"/>
      <c r="C41399" s="1"/>
      <c r="D41399" s="8"/>
      <c r="E41399" s="1"/>
      <c r="F41399" s="1"/>
      <c r="G41399" s="1"/>
      <c r="H41399" s="1"/>
    </row>
    <row r="41400">
      <c r="A41400" s="1"/>
      <c r="B41400" s="1"/>
      <c r="C41400" s="1"/>
      <c r="D41400" s="8"/>
      <c r="E41400" s="1"/>
      <c r="F41400" s="1"/>
      <c r="G41400" s="1"/>
      <c r="H41400" s="1"/>
    </row>
    <row r="41401">
      <c r="A41401" s="1"/>
      <c r="B41401" s="1"/>
      <c r="C41401" s="1"/>
      <c r="D41401" s="8"/>
      <c r="E41401" s="1"/>
      <c r="F41401" s="1"/>
      <c r="G41401" s="1"/>
      <c r="H41401" s="1"/>
    </row>
    <row r="41402">
      <c r="A41402" s="1"/>
      <c r="B41402" s="1"/>
      <c r="C41402" s="1"/>
      <c r="D41402" s="8"/>
      <c r="E41402" s="1"/>
      <c r="F41402" s="1"/>
      <c r="G41402" s="1"/>
      <c r="H41402" s="1"/>
    </row>
    <row r="41403">
      <c r="A41403" s="1"/>
      <c r="B41403" s="1"/>
      <c r="C41403" s="1"/>
      <c r="D41403" s="8"/>
      <c r="E41403" s="1"/>
      <c r="F41403" s="1"/>
      <c r="G41403" s="1"/>
      <c r="H41403" s="1"/>
    </row>
    <row r="41404">
      <c r="A41404" s="1"/>
      <c r="B41404" s="1"/>
      <c r="C41404" s="1"/>
      <c r="D41404" s="8"/>
      <c r="E41404" s="1"/>
      <c r="F41404" s="1"/>
      <c r="G41404" s="1"/>
      <c r="H41404" s="1"/>
    </row>
    <row r="41405">
      <c r="A41405" s="1"/>
      <c r="B41405" s="1"/>
      <c r="C41405" s="1"/>
      <c r="D41405" s="8"/>
      <c r="E41405" s="1"/>
      <c r="F41405" s="1"/>
      <c r="G41405" s="1"/>
      <c r="H41405" s="1"/>
    </row>
    <row r="41406">
      <c r="A41406" s="1"/>
      <c r="B41406" s="1"/>
      <c r="C41406" s="1"/>
      <c r="D41406" s="8"/>
      <c r="E41406" s="1"/>
      <c r="F41406" s="1"/>
      <c r="G41406" s="1"/>
      <c r="H41406" s="1"/>
    </row>
    <row r="41407">
      <c r="A41407" s="1"/>
      <c r="B41407" s="1"/>
      <c r="C41407" s="1"/>
      <c r="D41407" s="8"/>
      <c r="E41407" s="1"/>
      <c r="F41407" s="1"/>
      <c r="G41407" s="1"/>
      <c r="H41407" s="1"/>
    </row>
    <row r="41408">
      <c r="A41408" s="1"/>
      <c r="B41408" s="1"/>
      <c r="C41408" s="1"/>
      <c r="D41408" s="8"/>
      <c r="E41408" s="1"/>
      <c r="F41408" s="1"/>
      <c r="G41408" s="1"/>
      <c r="H41408" s="1"/>
    </row>
    <row r="41409">
      <c r="A41409" s="1"/>
      <c r="B41409" s="1"/>
      <c r="C41409" s="1"/>
      <c r="D41409" s="8"/>
      <c r="E41409" s="1"/>
      <c r="F41409" s="1"/>
      <c r="G41409" s="1"/>
      <c r="H41409" s="1"/>
    </row>
    <row r="41410">
      <c r="A41410" s="1"/>
      <c r="B41410" s="1"/>
      <c r="C41410" s="1"/>
      <c r="D41410" s="8"/>
      <c r="E41410" s="1"/>
      <c r="F41410" s="1"/>
      <c r="G41410" s="1"/>
      <c r="H41410" s="1"/>
    </row>
    <row r="41411">
      <c r="A41411" s="1"/>
      <c r="B41411" s="1"/>
      <c r="C41411" s="1"/>
      <c r="D41411" s="8"/>
      <c r="E41411" s="1"/>
      <c r="F41411" s="1"/>
      <c r="G41411" s="1"/>
      <c r="H41411" s="1"/>
    </row>
    <row r="41412">
      <c r="A41412" s="1"/>
      <c r="B41412" s="1"/>
      <c r="C41412" s="1"/>
      <c r="D41412" s="8"/>
      <c r="E41412" s="1"/>
      <c r="F41412" s="1"/>
      <c r="G41412" s="1"/>
      <c r="H41412" s="1"/>
    </row>
    <row r="41413">
      <c r="A41413" s="1"/>
      <c r="B41413" s="1"/>
      <c r="C41413" s="1"/>
      <c r="D41413" s="8"/>
      <c r="E41413" s="1"/>
      <c r="F41413" s="1"/>
      <c r="G41413" s="1"/>
      <c r="H41413" s="1"/>
    </row>
    <row r="41414">
      <c r="A41414" s="1"/>
      <c r="B41414" s="1"/>
      <c r="C41414" s="1"/>
      <c r="D41414" s="8"/>
      <c r="E41414" s="1"/>
      <c r="F41414" s="1"/>
      <c r="G41414" s="1"/>
      <c r="H41414" s="1"/>
    </row>
    <row r="41415">
      <c r="A41415" s="1"/>
      <c r="B41415" s="1"/>
      <c r="C41415" s="1"/>
      <c r="D41415" s="8"/>
      <c r="E41415" s="1"/>
      <c r="F41415" s="1"/>
      <c r="G41415" s="1"/>
      <c r="H41415" s="1"/>
    </row>
    <row r="41416">
      <c r="A41416" s="1"/>
      <c r="B41416" s="1"/>
      <c r="C41416" s="1"/>
      <c r="D41416" s="8"/>
      <c r="E41416" s="1"/>
      <c r="F41416" s="1"/>
      <c r="G41416" s="1"/>
      <c r="H41416" s="1"/>
    </row>
    <row r="41417">
      <c r="A41417" s="1"/>
      <c r="B41417" s="1"/>
      <c r="C41417" s="1"/>
      <c r="D41417" s="8"/>
      <c r="E41417" s="1"/>
      <c r="F41417" s="1"/>
      <c r="G41417" s="1"/>
      <c r="H41417" s="1"/>
    </row>
    <row r="41418">
      <c r="A41418" s="1"/>
      <c r="B41418" s="1"/>
      <c r="C41418" s="1"/>
      <c r="D41418" s="8"/>
      <c r="E41418" s="1"/>
      <c r="F41418" s="1"/>
      <c r="G41418" s="1"/>
      <c r="H41418" s="1"/>
    </row>
    <row r="41419">
      <c r="A41419" s="1"/>
      <c r="B41419" s="1"/>
      <c r="C41419" s="1"/>
      <c r="D41419" s="8"/>
      <c r="E41419" s="1"/>
      <c r="F41419" s="1"/>
      <c r="G41419" s="1"/>
      <c r="H41419" s="1"/>
    </row>
    <row r="41420">
      <c r="A41420" s="1"/>
      <c r="B41420" s="1"/>
      <c r="C41420" s="1"/>
      <c r="D41420" s="8"/>
      <c r="E41420" s="1"/>
      <c r="F41420" s="1"/>
      <c r="G41420" s="1"/>
      <c r="H41420" s="1"/>
    </row>
    <row r="41421">
      <c r="A41421" s="1"/>
      <c r="B41421" s="1"/>
      <c r="C41421" s="1"/>
      <c r="D41421" s="8"/>
      <c r="E41421" s="1"/>
      <c r="F41421" s="1"/>
      <c r="G41421" s="1"/>
      <c r="H41421" s="1"/>
    </row>
    <row r="41422">
      <c r="A41422" s="1"/>
      <c r="B41422" s="1"/>
      <c r="C41422" s="1"/>
      <c r="D41422" s="8"/>
      <c r="E41422" s="1"/>
      <c r="F41422" s="1"/>
      <c r="G41422" s="1"/>
      <c r="H41422" s="1"/>
    </row>
    <row r="41423">
      <c r="A41423" s="1"/>
      <c r="B41423" s="1"/>
      <c r="C41423" s="1"/>
      <c r="D41423" s="8"/>
      <c r="E41423" s="1"/>
      <c r="F41423" s="1"/>
      <c r="G41423" s="1"/>
      <c r="H41423" s="1"/>
    </row>
    <row r="41424">
      <c r="A41424" s="1"/>
      <c r="B41424" s="1"/>
      <c r="C41424" s="1"/>
      <c r="D41424" s="8"/>
      <c r="E41424" s="1"/>
      <c r="F41424" s="1"/>
      <c r="G41424" s="1"/>
      <c r="H41424" s="1"/>
    </row>
    <row r="41425">
      <c r="A41425" s="1"/>
      <c r="B41425" s="1"/>
      <c r="C41425" s="1"/>
      <c r="D41425" s="8"/>
      <c r="E41425" s="1"/>
      <c r="F41425" s="1"/>
      <c r="G41425" s="1"/>
      <c r="H41425" s="1"/>
    </row>
    <row r="41426">
      <c r="A41426" s="1"/>
      <c r="B41426" s="1"/>
      <c r="C41426" s="1"/>
      <c r="D41426" s="8"/>
      <c r="E41426" s="1"/>
      <c r="F41426" s="1"/>
      <c r="G41426" s="1"/>
      <c r="H41426" s="1"/>
    </row>
    <row r="41427">
      <c r="A41427" s="1"/>
      <c r="B41427" s="1"/>
      <c r="C41427" s="1"/>
      <c r="D41427" s="8"/>
      <c r="E41427" s="1"/>
      <c r="F41427" s="1"/>
      <c r="G41427" s="1"/>
      <c r="H41427" s="1"/>
    </row>
    <row r="41428">
      <c r="A41428" s="1"/>
      <c r="B41428" s="1"/>
      <c r="C41428" s="1"/>
      <c r="D41428" s="8"/>
      <c r="E41428" s="1"/>
      <c r="F41428" s="1"/>
      <c r="G41428" s="1"/>
      <c r="H41428" s="1"/>
    </row>
    <row r="41429">
      <c r="A41429" s="1"/>
      <c r="B41429" s="1"/>
      <c r="C41429" s="1"/>
      <c r="D41429" s="8"/>
      <c r="E41429" s="1"/>
      <c r="F41429" s="1"/>
      <c r="G41429" s="1"/>
      <c r="H41429" s="1"/>
    </row>
    <row r="41430">
      <c r="A41430" s="1"/>
      <c r="B41430" s="1"/>
      <c r="C41430" s="1"/>
      <c r="D41430" s="8"/>
      <c r="E41430" s="1"/>
      <c r="F41430" s="1"/>
      <c r="G41430" s="1"/>
      <c r="H41430" s="1"/>
    </row>
    <row r="41431">
      <c r="A41431" s="1"/>
      <c r="B41431" s="1"/>
      <c r="C41431" s="1"/>
      <c r="D41431" s="8"/>
      <c r="E41431" s="1"/>
      <c r="F41431" s="1"/>
      <c r="G41431" s="1"/>
      <c r="H41431" s="1"/>
    </row>
    <row r="41432">
      <c r="A41432" s="1"/>
      <c r="B41432" s="1"/>
      <c r="C41432" s="1"/>
      <c r="D41432" s="8"/>
      <c r="E41432" s="1"/>
      <c r="F41432" s="1"/>
      <c r="G41432" s="1"/>
      <c r="H41432" s="1"/>
    </row>
    <row r="41433">
      <c r="A41433" s="1"/>
      <c r="B41433" s="1"/>
      <c r="C41433" s="1"/>
      <c r="D41433" s="8"/>
      <c r="E41433" s="1"/>
      <c r="F41433" s="1"/>
      <c r="G41433" s="1"/>
      <c r="H41433" s="1"/>
    </row>
    <row r="41434">
      <c r="A41434" s="1"/>
      <c r="B41434" s="1"/>
      <c r="C41434" s="1"/>
      <c r="D41434" s="8"/>
      <c r="E41434" s="1"/>
      <c r="F41434" s="1"/>
      <c r="G41434" s="1"/>
      <c r="H41434" s="1"/>
    </row>
    <row r="41435">
      <c r="A41435" s="1"/>
      <c r="B41435" s="1"/>
      <c r="C41435" s="1"/>
      <c r="D41435" s="8"/>
      <c r="E41435" s="1"/>
      <c r="F41435" s="1"/>
      <c r="G41435" s="1"/>
      <c r="H41435" s="1"/>
    </row>
    <row r="41436">
      <c r="A41436" s="1"/>
      <c r="B41436" s="1"/>
      <c r="C41436" s="1"/>
      <c r="D41436" s="8"/>
      <c r="E41436" s="1"/>
      <c r="F41436" s="1"/>
      <c r="G41436" s="1"/>
      <c r="H41436" s="1"/>
    </row>
    <row r="41437">
      <c r="A41437" s="1"/>
      <c r="B41437" s="1"/>
      <c r="C41437" s="1"/>
      <c r="D41437" s="8"/>
      <c r="E41437" s="1"/>
      <c r="F41437" s="1"/>
      <c r="G41437" s="1"/>
      <c r="H41437" s="1"/>
    </row>
    <row r="41438">
      <c r="A41438" s="1"/>
      <c r="B41438" s="1"/>
      <c r="C41438" s="1"/>
      <c r="D41438" s="8"/>
      <c r="E41438" s="1"/>
      <c r="F41438" s="1"/>
      <c r="G41438" s="1"/>
      <c r="H41438" s="1"/>
    </row>
    <row r="41439">
      <c r="A41439" s="1"/>
      <c r="B41439" s="1"/>
      <c r="C41439" s="1"/>
      <c r="D41439" s="8"/>
      <c r="E41439" s="1"/>
      <c r="F41439" s="1"/>
      <c r="G41439" s="1"/>
      <c r="H41439" s="1"/>
    </row>
    <row r="41440">
      <c r="A41440" s="1"/>
      <c r="B41440" s="1"/>
      <c r="C41440" s="1"/>
      <c r="D41440" s="8"/>
      <c r="E41440" s="1"/>
      <c r="F41440" s="1"/>
      <c r="G41440" s="1"/>
      <c r="H41440" s="1"/>
    </row>
    <row r="41441">
      <c r="A41441" s="1"/>
      <c r="B41441" s="1"/>
      <c r="C41441" s="1"/>
      <c r="D41441" s="8"/>
      <c r="E41441" s="1"/>
      <c r="F41441" s="1"/>
      <c r="G41441" s="1"/>
      <c r="H41441" s="1"/>
    </row>
    <row r="41442">
      <c r="A41442" s="1"/>
      <c r="B41442" s="1"/>
      <c r="C41442" s="1"/>
      <c r="D41442" s="8"/>
      <c r="E41442" s="1"/>
      <c r="F41442" s="1"/>
      <c r="G41442" s="1"/>
      <c r="H41442" s="1"/>
    </row>
    <row r="41443">
      <c r="A41443" s="1"/>
      <c r="B41443" s="1"/>
      <c r="C41443" s="1"/>
      <c r="D41443" s="8"/>
      <c r="E41443" s="1"/>
      <c r="F41443" s="1"/>
      <c r="G41443" s="1"/>
      <c r="H41443" s="1"/>
    </row>
    <row r="41444">
      <c r="A41444" s="1"/>
      <c r="B41444" s="1"/>
      <c r="C41444" s="1"/>
      <c r="D41444" s="8"/>
      <c r="E41444" s="1"/>
      <c r="F41444" s="1"/>
      <c r="G41444" s="1"/>
      <c r="H41444" s="1"/>
    </row>
    <row r="41445">
      <c r="A41445" s="1"/>
      <c r="B41445" s="1"/>
      <c r="C41445" s="1"/>
      <c r="D41445" s="8"/>
      <c r="E41445" s="1"/>
      <c r="F41445" s="1"/>
      <c r="G41445" s="1"/>
      <c r="H41445" s="1"/>
    </row>
    <row r="41446">
      <c r="A41446" s="1"/>
      <c r="B41446" s="1"/>
      <c r="C41446" s="1"/>
      <c r="D41446" s="8"/>
      <c r="E41446" s="1"/>
      <c r="F41446" s="1"/>
      <c r="G41446" s="1"/>
      <c r="H41446" s="1"/>
    </row>
    <row r="41447">
      <c r="A41447" s="1"/>
      <c r="B41447" s="1"/>
      <c r="C41447" s="1"/>
      <c r="D41447" s="8"/>
      <c r="E41447" s="1"/>
      <c r="F41447" s="1"/>
      <c r="G41447" s="1"/>
      <c r="H41447" s="1"/>
    </row>
    <row r="41448">
      <c r="A41448" s="1"/>
      <c r="B41448" s="1"/>
      <c r="C41448" s="1"/>
      <c r="D41448" s="8"/>
      <c r="E41448" s="1"/>
      <c r="F41448" s="1"/>
      <c r="G41448" s="1"/>
      <c r="H41448" s="1"/>
    </row>
    <row r="41449">
      <c r="A41449" s="1"/>
      <c r="B41449" s="1"/>
      <c r="C41449" s="1"/>
      <c r="D41449" s="8"/>
      <c r="E41449" s="1"/>
      <c r="F41449" s="1"/>
      <c r="G41449" s="1"/>
      <c r="H41449" s="1"/>
    </row>
    <row r="41450">
      <c r="A41450" s="1"/>
      <c r="B41450" s="1"/>
      <c r="C41450" s="1"/>
      <c r="D41450" s="8"/>
      <c r="E41450" s="1"/>
      <c r="F41450" s="1"/>
      <c r="G41450" s="1"/>
      <c r="H41450" s="1"/>
    </row>
    <row r="41451">
      <c r="A41451" s="1"/>
      <c r="B41451" s="1"/>
      <c r="C41451" s="1"/>
      <c r="D41451" s="8"/>
      <c r="E41451" s="1"/>
      <c r="F41451" s="1"/>
      <c r="G41451" s="1"/>
      <c r="H41451" s="1"/>
    </row>
    <row r="41452">
      <c r="A41452" s="1"/>
      <c r="B41452" s="1"/>
      <c r="C41452" s="1"/>
      <c r="D41452" s="8"/>
      <c r="E41452" s="1"/>
      <c r="F41452" s="1"/>
      <c r="G41452" s="1"/>
      <c r="H41452" s="1"/>
    </row>
    <row r="41453">
      <c r="A41453" s="1"/>
      <c r="B41453" s="1"/>
      <c r="C41453" s="1"/>
      <c r="D41453" s="8"/>
      <c r="E41453" s="1"/>
      <c r="F41453" s="1"/>
      <c r="G41453" s="1"/>
      <c r="H41453" s="1"/>
    </row>
    <row r="41454">
      <c r="A41454" s="1"/>
      <c r="B41454" s="1"/>
      <c r="C41454" s="1"/>
      <c r="D41454" s="8"/>
      <c r="E41454" s="1"/>
      <c r="F41454" s="1"/>
      <c r="G41454" s="1"/>
      <c r="H41454" s="1"/>
    </row>
    <row r="41455">
      <c r="A41455" s="1"/>
      <c r="B41455" s="1"/>
      <c r="C41455" s="1"/>
      <c r="D41455" s="8"/>
      <c r="E41455" s="1"/>
      <c r="F41455" s="1"/>
      <c r="G41455" s="1"/>
      <c r="H41455" s="1"/>
    </row>
    <row r="41456">
      <c r="A41456" s="1"/>
      <c r="B41456" s="1"/>
      <c r="C41456" s="1"/>
      <c r="D41456" s="8"/>
      <c r="E41456" s="1"/>
      <c r="F41456" s="1"/>
      <c r="G41456" s="1"/>
      <c r="H41456" s="1"/>
    </row>
    <row r="41457">
      <c r="A41457" s="1"/>
      <c r="B41457" s="1"/>
      <c r="C41457" s="1"/>
      <c r="D41457" s="8"/>
      <c r="E41457" s="1"/>
      <c r="F41457" s="1"/>
      <c r="G41457" s="1"/>
      <c r="H41457" s="1"/>
    </row>
    <row r="41458">
      <c r="A41458" s="1"/>
      <c r="B41458" s="1"/>
      <c r="C41458" s="1"/>
      <c r="D41458" s="8"/>
      <c r="E41458" s="1"/>
      <c r="F41458" s="1"/>
      <c r="G41458" s="1"/>
      <c r="H41458" s="1"/>
    </row>
    <row r="41459">
      <c r="A41459" s="1"/>
      <c r="B41459" s="1"/>
      <c r="C41459" s="1"/>
      <c r="D41459" s="8"/>
      <c r="E41459" s="1"/>
      <c r="F41459" s="1"/>
      <c r="G41459" s="1"/>
      <c r="H41459" s="1"/>
    </row>
    <row r="41460">
      <c r="A41460" s="1"/>
      <c r="B41460" s="1"/>
      <c r="C41460" s="1"/>
      <c r="D41460" s="8"/>
      <c r="E41460" s="1"/>
      <c r="F41460" s="1"/>
      <c r="G41460" s="1"/>
      <c r="H41460" s="1"/>
    </row>
    <row r="41461">
      <c r="A41461" s="1"/>
      <c r="B41461" s="1"/>
      <c r="C41461" s="1"/>
      <c r="D41461" s="8"/>
      <c r="E41461" s="1"/>
      <c r="F41461" s="1"/>
      <c r="G41461" s="1"/>
      <c r="H41461" s="1"/>
    </row>
    <row r="41462">
      <c r="A41462" s="1"/>
      <c r="B41462" s="1"/>
      <c r="C41462" s="1"/>
      <c r="D41462" s="8"/>
      <c r="E41462" s="1"/>
      <c r="F41462" s="1"/>
      <c r="G41462" s="1"/>
      <c r="H41462" s="1"/>
    </row>
    <row r="41463">
      <c r="A41463" s="1"/>
      <c r="B41463" s="1"/>
      <c r="C41463" s="1"/>
      <c r="D41463" s="8"/>
      <c r="E41463" s="1"/>
      <c r="F41463" s="1"/>
      <c r="G41463" s="1"/>
      <c r="H41463" s="1"/>
    </row>
    <row r="41464">
      <c r="A41464" s="1"/>
      <c r="B41464" s="1"/>
      <c r="C41464" s="1"/>
      <c r="D41464" s="8"/>
      <c r="E41464" s="1"/>
      <c r="F41464" s="1"/>
      <c r="G41464" s="1"/>
      <c r="H41464" s="1"/>
    </row>
    <row r="41465">
      <c r="A41465" s="1"/>
      <c r="B41465" s="1"/>
      <c r="C41465" s="1"/>
      <c r="D41465" s="8"/>
      <c r="E41465" s="1"/>
      <c r="F41465" s="1"/>
      <c r="G41465" s="1"/>
      <c r="H41465" s="1"/>
    </row>
    <row r="41466">
      <c r="A41466" s="1"/>
      <c r="B41466" s="1"/>
      <c r="C41466" s="1"/>
      <c r="D41466" s="8"/>
      <c r="E41466" s="1"/>
      <c r="F41466" s="1"/>
      <c r="G41466" s="1"/>
      <c r="H41466" s="1"/>
    </row>
    <row r="41467">
      <c r="A41467" s="1"/>
      <c r="B41467" s="1"/>
      <c r="C41467" s="1"/>
      <c r="D41467" s="8"/>
      <c r="E41467" s="1"/>
      <c r="F41467" s="1"/>
      <c r="G41467" s="1"/>
      <c r="H41467" s="1"/>
    </row>
    <row r="41468">
      <c r="A41468" s="1"/>
      <c r="B41468" s="1"/>
      <c r="C41468" s="1"/>
      <c r="D41468" s="8"/>
      <c r="E41468" s="1"/>
      <c r="F41468" s="1"/>
      <c r="G41468" s="1"/>
      <c r="H41468" s="1"/>
    </row>
    <row r="41469">
      <c r="A41469" s="1"/>
      <c r="B41469" s="1"/>
      <c r="C41469" s="1"/>
      <c r="D41469" s="8"/>
      <c r="E41469" s="1"/>
      <c r="F41469" s="1"/>
      <c r="G41469" s="1"/>
      <c r="H41469" s="1"/>
    </row>
    <row r="41470">
      <c r="A41470" s="1"/>
      <c r="B41470" s="1"/>
      <c r="C41470" s="1"/>
      <c r="D41470" s="8"/>
      <c r="E41470" s="1"/>
      <c r="F41470" s="1"/>
      <c r="G41470" s="1"/>
      <c r="H41470" s="1"/>
    </row>
    <row r="41471">
      <c r="A41471" s="1"/>
      <c r="B41471" s="1"/>
      <c r="C41471" s="1"/>
      <c r="D41471" s="8"/>
      <c r="E41471" s="1"/>
      <c r="F41471" s="1"/>
      <c r="G41471" s="1"/>
      <c r="H41471" s="1"/>
    </row>
    <row r="41472">
      <c r="A41472" s="1"/>
      <c r="B41472" s="1"/>
      <c r="C41472" s="1"/>
      <c r="D41472" s="8"/>
      <c r="E41472" s="1"/>
      <c r="F41472" s="1"/>
      <c r="G41472" s="1"/>
      <c r="H41472" s="1"/>
    </row>
    <row r="41473">
      <c r="A41473" s="1"/>
      <c r="B41473" s="1"/>
      <c r="C41473" s="1"/>
      <c r="D41473" s="8"/>
      <c r="E41473" s="1"/>
      <c r="F41473" s="1"/>
      <c r="G41473" s="1"/>
      <c r="H41473" s="1"/>
    </row>
    <row r="41474">
      <c r="A41474" s="1"/>
      <c r="B41474" s="1"/>
      <c r="C41474" s="1"/>
      <c r="D41474" s="8"/>
      <c r="E41474" s="1"/>
      <c r="F41474" s="1"/>
      <c r="G41474" s="1"/>
      <c r="H41474" s="1"/>
    </row>
    <row r="41475">
      <c r="A41475" s="1"/>
      <c r="B41475" s="1"/>
      <c r="C41475" s="1"/>
      <c r="D41475" s="8"/>
      <c r="E41475" s="1"/>
      <c r="F41475" s="1"/>
      <c r="G41475" s="1"/>
      <c r="H41475" s="1"/>
    </row>
    <row r="41476">
      <c r="A41476" s="1"/>
      <c r="B41476" s="1"/>
      <c r="C41476" s="1"/>
      <c r="D41476" s="8"/>
      <c r="E41476" s="1"/>
      <c r="F41476" s="1"/>
      <c r="G41476" s="1"/>
      <c r="H41476" s="1"/>
    </row>
    <row r="41477">
      <c r="A41477" s="1"/>
      <c r="B41477" s="1"/>
      <c r="C41477" s="1"/>
      <c r="D41477" s="8"/>
      <c r="E41477" s="1"/>
      <c r="F41477" s="1"/>
      <c r="G41477" s="1"/>
      <c r="H41477" s="1"/>
    </row>
    <row r="41478">
      <c r="A41478" s="1"/>
      <c r="B41478" s="1"/>
      <c r="C41478" s="1"/>
      <c r="D41478" s="8"/>
      <c r="E41478" s="1"/>
      <c r="F41478" s="1"/>
      <c r="G41478" s="1"/>
      <c r="H41478" s="1"/>
    </row>
    <row r="41479">
      <c r="A41479" s="1"/>
      <c r="B41479" s="1"/>
      <c r="C41479" s="1"/>
      <c r="D41479" s="8"/>
      <c r="E41479" s="1"/>
      <c r="F41479" s="1"/>
      <c r="G41479" s="1"/>
      <c r="H41479" s="1"/>
    </row>
    <row r="41480">
      <c r="A41480" s="1"/>
      <c r="B41480" s="1"/>
      <c r="C41480" s="1"/>
      <c r="D41480" s="8"/>
      <c r="E41480" s="1"/>
      <c r="F41480" s="1"/>
      <c r="G41480" s="1"/>
      <c r="H41480" s="1"/>
    </row>
    <row r="41481">
      <c r="A41481" s="1"/>
      <c r="B41481" s="1"/>
      <c r="C41481" s="1"/>
      <c r="D41481" s="8"/>
      <c r="E41481" s="1"/>
      <c r="F41481" s="1"/>
      <c r="G41481" s="1"/>
      <c r="H41481" s="1"/>
    </row>
    <row r="41482">
      <c r="A41482" s="1"/>
      <c r="B41482" s="1"/>
      <c r="C41482" s="1"/>
      <c r="D41482" s="8"/>
      <c r="E41482" s="1"/>
      <c r="F41482" s="1"/>
      <c r="G41482" s="1"/>
      <c r="H41482" s="1"/>
    </row>
    <row r="41483">
      <c r="A41483" s="1"/>
      <c r="B41483" s="1"/>
      <c r="C41483" s="1"/>
      <c r="D41483" s="8"/>
      <c r="E41483" s="1"/>
      <c r="F41483" s="1"/>
      <c r="G41483" s="1"/>
      <c r="H41483" s="1"/>
    </row>
    <row r="41484">
      <c r="A41484" s="1"/>
      <c r="B41484" s="1"/>
      <c r="C41484" s="1"/>
      <c r="D41484" s="8"/>
      <c r="E41484" s="1"/>
      <c r="F41484" s="1"/>
      <c r="G41484" s="1"/>
      <c r="H41484" s="1"/>
    </row>
    <row r="41485">
      <c r="A41485" s="1"/>
      <c r="B41485" s="1"/>
      <c r="C41485" s="1"/>
      <c r="D41485" s="8"/>
      <c r="E41485" s="1"/>
      <c r="F41485" s="1"/>
      <c r="G41485" s="1"/>
      <c r="H41485" s="1"/>
    </row>
    <row r="41486">
      <c r="A41486" s="1"/>
      <c r="B41486" s="1"/>
      <c r="C41486" s="1"/>
      <c r="D41486" s="8"/>
      <c r="E41486" s="1"/>
      <c r="F41486" s="1"/>
      <c r="G41486" s="1"/>
      <c r="H41486" s="1"/>
    </row>
    <row r="41487">
      <c r="A41487" s="1"/>
      <c r="B41487" s="1"/>
      <c r="C41487" s="1"/>
      <c r="D41487" s="8"/>
      <c r="E41487" s="1"/>
      <c r="F41487" s="1"/>
      <c r="G41487" s="1"/>
      <c r="H41487" s="1"/>
    </row>
    <row r="41488">
      <c r="A41488" s="1"/>
      <c r="B41488" s="1"/>
      <c r="C41488" s="1"/>
      <c r="D41488" s="8"/>
      <c r="E41488" s="1"/>
      <c r="F41488" s="1"/>
      <c r="G41488" s="1"/>
      <c r="H41488" s="1"/>
    </row>
    <row r="41489">
      <c r="A41489" s="1"/>
      <c r="B41489" s="1"/>
      <c r="C41489" s="1"/>
      <c r="D41489" s="8"/>
      <c r="E41489" s="1"/>
      <c r="F41489" s="1"/>
      <c r="G41489" s="1"/>
      <c r="H41489" s="1"/>
    </row>
    <row r="41490">
      <c r="A41490" s="1"/>
      <c r="B41490" s="1"/>
      <c r="C41490" s="1"/>
      <c r="D41490" s="8"/>
      <c r="E41490" s="1"/>
      <c r="F41490" s="1"/>
      <c r="G41490" s="1"/>
      <c r="H41490" s="1"/>
    </row>
    <row r="41491">
      <c r="A41491" s="1"/>
      <c r="B41491" s="1"/>
      <c r="C41491" s="1"/>
      <c r="D41491" s="8"/>
      <c r="E41491" s="1"/>
      <c r="F41491" s="1"/>
      <c r="G41491" s="1"/>
      <c r="H41491" s="1"/>
    </row>
    <row r="41492">
      <c r="A41492" s="1"/>
      <c r="B41492" s="1"/>
      <c r="C41492" s="1"/>
      <c r="D41492" s="8"/>
      <c r="E41492" s="1"/>
      <c r="F41492" s="1"/>
      <c r="G41492" s="1"/>
      <c r="H41492" s="1"/>
    </row>
    <row r="41493">
      <c r="A41493" s="1"/>
      <c r="B41493" s="1"/>
      <c r="C41493" s="1"/>
      <c r="D41493" s="8"/>
      <c r="E41493" s="1"/>
      <c r="F41493" s="1"/>
      <c r="G41493" s="1"/>
      <c r="H41493" s="1"/>
    </row>
    <row r="41494">
      <c r="A41494" s="1"/>
      <c r="B41494" s="1"/>
      <c r="C41494" s="1"/>
      <c r="D41494" s="8"/>
      <c r="E41494" s="1"/>
      <c r="F41494" s="1"/>
      <c r="G41494" s="1"/>
      <c r="H41494" s="1"/>
    </row>
    <row r="41495">
      <c r="A41495" s="1"/>
      <c r="B41495" s="1"/>
      <c r="C41495" s="1"/>
      <c r="D41495" s="8"/>
      <c r="E41495" s="1"/>
      <c r="F41495" s="1"/>
      <c r="G41495" s="1"/>
      <c r="H41495" s="1"/>
    </row>
    <row r="41496">
      <c r="A41496" s="1"/>
      <c r="B41496" s="1"/>
      <c r="C41496" s="1"/>
      <c r="D41496" s="8"/>
      <c r="E41496" s="1"/>
      <c r="F41496" s="1"/>
      <c r="G41496" s="1"/>
      <c r="H41496" s="1"/>
    </row>
    <row r="41497">
      <c r="A41497" s="1"/>
      <c r="B41497" s="1"/>
      <c r="C41497" s="1"/>
      <c r="D41497" s="8"/>
      <c r="E41497" s="1"/>
      <c r="F41497" s="1"/>
      <c r="G41497" s="1"/>
      <c r="H41497" s="1"/>
    </row>
    <row r="41498">
      <c r="A41498" s="1"/>
      <c r="B41498" s="1"/>
      <c r="C41498" s="1"/>
      <c r="D41498" s="8"/>
      <c r="E41498" s="1"/>
      <c r="F41498" s="1"/>
      <c r="G41498" s="1"/>
      <c r="H41498" s="1"/>
    </row>
    <row r="41499">
      <c r="A41499" s="1"/>
      <c r="B41499" s="1"/>
      <c r="C41499" s="1"/>
      <c r="D41499" s="8"/>
      <c r="E41499" s="1"/>
      <c r="F41499" s="1"/>
      <c r="G41499" s="1"/>
      <c r="H41499" s="1"/>
    </row>
    <row r="41500">
      <c r="A41500" s="1"/>
      <c r="B41500" s="1"/>
      <c r="C41500" s="1"/>
      <c r="D41500" s="8"/>
      <c r="E41500" s="1"/>
      <c r="F41500" s="1"/>
      <c r="G41500" s="1"/>
      <c r="H41500" s="1"/>
    </row>
    <row r="41501">
      <c r="A41501" s="1"/>
      <c r="B41501" s="1"/>
      <c r="C41501" s="1"/>
      <c r="D41501" s="8"/>
      <c r="E41501" s="1"/>
      <c r="F41501" s="1"/>
      <c r="G41501" s="1"/>
      <c r="H41501" s="1"/>
    </row>
    <row r="41502">
      <c r="A41502" s="1"/>
      <c r="B41502" s="1"/>
      <c r="C41502" s="1"/>
      <c r="D41502" s="8"/>
      <c r="E41502" s="1"/>
      <c r="F41502" s="1"/>
      <c r="G41502" s="1"/>
      <c r="H41502" s="1"/>
    </row>
    <row r="41503">
      <c r="A41503" s="1"/>
      <c r="B41503" s="1"/>
      <c r="C41503" s="1"/>
      <c r="D41503" s="8"/>
      <c r="E41503" s="1"/>
      <c r="F41503" s="1"/>
      <c r="G41503" s="1"/>
      <c r="H41503" s="1"/>
    </row>
    <row r="41504">
      <c r="A41504" s="1"/>
      <c r="B41504" s="1"/>
      <c r="C41504" s="1"/>
      <c r="D41504" s="8"/>
      <c r="E41504" s="1"/>
      <c r="F41504" s="1"/>
      <c r="G41504" s="1"/>
      <c r="H41504" s="1"/>
    </row>
    <row r="41505">
      <c r="A41505" s="1"/>
      <c r="B41505" s="1"/>
      <c r="C41505" s="1"/>
      <c r="D41505" s="8"/>
      <c r="E41505" s="1"/>
      <c r="F41505" s="1"/>
      <c r="G41505" s="1"/>
      <c r="H41505" s="1"/>
    </row>
    <row r="41506">
      <c r="A41506" s="1"/>
      <c r="B41506" s="1"/>
      <c r="C41506" s="1"/>
      <c r="D41506" s="8"/>
      <c r="E41506" s="1"/>
      <c r="F41506" s="1"/>
      <c r="G41506" s="1"/>
      <c r="H41506" s="1"/>
    </row>
    <row r="41507">
      <c r="A41507" s="1"/>
      <c r="B41507" s="1"/>
      <c r="C41507" s="1"/>
      <c r="D41507" s="8"/>
      <c r="E41507" s="1"/>
      <c r="F41507" s="1"/>
      <c r="G41507" s="1"/>
      <c r="H41507" s="1"/>
    </row>
    <row r="41508">
      <c r="A41508" s="1"/>
      <c r="B41508" s="1"/>
      <c r="C41508" s="1"/>
      <c r="D41508" s="8"/>
      <c r="E41508" s="1"/>
      <c r="F41508" s="1"/>
      <c r="G41508" s="1"/>
      <c r="H41508" s="1"/>
    </row>
    <row r="41509">
      <c r="A41509" s="1"/>
      <c r="B41509" s="1"/>
      <c r="C41509" s="1"/>
      <c r="D41509" s="8"/>
      <c r="E41509" s="1"/>
      <c r="F41509" s="1"/>
      <c r="G41509" s="1"/>
      <c r="H41509" s="1"/>
    </row>
    <row r="41510">
      <c r="A41510" s="1"/>
      <c r="B41510" s="1"/>
      <c r="C41510" s="1"/>
      <c r="D41510" s="8"/>
      <c r="E41510" s="1"/>
      <c r="F41510" s="1"/>
      <c r="G41510" s="1"/>
      <c r="H41510" s="1"/>
    </row>
    <row r="41511">
      <c r="A41511" s="1"/>
      <c r="B41511" s="1"/>
      <c r="C41511" s="1"/>
      <c r="D41511" s="8"/>
      <c r="E41511" s="1"/>
      <c r="F41511" s="1"/>
      <c r="G41511" s="1"/>
      <c r="H41511" s="1"/>
    </row>
    <row r="41512">
      <c r="A41512" s="1"/>
      <c r="B41512" s="1"/>
      <c r="C41512" s="1"/>
      <c r="D41512" s="8"/>
      <c r="E41512" s="1"/>
      <c r="F41512" s="1"/>
      <c r="G41512" s="1"/>
      <c r="H41512" s="1"/>
    </row>
    <row r="41513">
      <c r="A41513" s="1"/>
      <c r="B41513" s="1"/>
      <c r="C41513" s="1"/>
      <c r="D41513" s="8"/>
      <c r="E41513" s="1"/>
      <c r="F41513" s="1"/>
      <c r="G41513" s="1"/>
      <c r="H41513" s="1"/>
    </row>
    <row r="41514">
      <c r="A41514" s="1"/>
      <c r="B41514" s="1"/>
      <c r="C41514" s="1"/>
      <c r="D41514" s="8"/>
      <c r="E41514" s="1"/>
      <c r="F41514" s="1"/>
      <c r="G41514" s="1"/>
      <c r="H41514" s="1"/>
    </row>
    <row r="41515">
      <c r="A41515" s="1"/>
      <c r="B41515" s="1"/>
      <c r="C41515" s="1"/>
      <c r="D41515" s="8"/>
      <c r="E41515" s="1"/>
      <c r="F41515" s="1"/>
      <c r="G41515" s="1"/>
      <c r="H41515" s="1"/>
    </row>
    <row r="41516">
      <c r="A41516" s="1"/>
      <c r="B41516" s="1"/>
      <c r="C41516" s="1"/>
      <c r="D41516" s="8"/>
      <c r="E41516" s="1"/>
      <c r="F41516" s="1"/>
      <c r="G41516" s="1"/>
      <c r="H41516" s="1"/>
    </row>
    <row r="41517">
      <c r="A41517" s="1"/>
      <c r="B41517" s="1"/>
      <c r="C41517" s="1"/>
      <c r="D41517" s="8"/>
      <c r="E41517" s="1"/>
      <c r="F41517" s="1"/>
      <c r="G41517" s="1"/>
      <c r="H41517" s="1"/>
    </row>
    <row r="41518">
      <c r="A41518" s="1"/>
      <c r="B41518" s="1"/>
      <c r="C41518" s="1"/>
      <c r="D41518" s="8"/>
      <c r="E41518" s="1"/>
      <c r="F41518" s="1"/>
      <c r="G41518" s="1"/>
      <c r="H41518" s="1"/>
    </row>
    <row r="41519">
      <c r="A41519" s="1"/>
      <c r="B41519" s="1"/>
      <c r="C41519" s="1"/>
      <c r="D41519" s="8"/>
      <c r="E41519" s="1"/>
      <c r="F41519" s="1"/>
      <c r="G41519" s="1"/>
      <c r="H41519" s="1"/>
    </row>
    <row r="41520">
      <c r="A41520" s="1"/>
      <c r="B41520" s="1"/>
      <c r="C41520" s="1"/>
      <c r="D41520" s="8"/>
      <c r="E41520" s="1"/>
      <c r="F41520" s="1"/>
      <c r="G41520" s="1"/>
      <c r="H41520" s="1"/>
    </row>
    <row r="41521">
      <c r="A41521" s="1"/>
      <c r="B41521" s="1"/>
      <c r="C41521" s="1"/>
      <c r="D41521" s="8"/>
      <c r="E41521" s="1"/>
      <c r="F41521" s="1"/>
      <c r="G41521" s="1"/>
      <c r="H41521" s="1"/>
    </row>
    <row r="41522">
      <c r="A41522" s="1"/>
      <c r="B41522" s="1"/>
      <c r="C41522" s="1"/>
      <c r="D41522" s="8"/>
      <c r="E41522" s="1"/>
      <c r="F41522" s="1"/>
      <c r="G41522" s="1"/>
      <c r="H41522" s="1"/>
    </row>
    <row r="41523">
      <c r="A41523" s="1"/>
      <c r="B41523" s="1"/>
      <c r="C41523" s="1"/>
      <c r="D41523" s="8"/>
      <c r="E41523" s="1"/>
      <c r="F41523" s="1"/>
      <c r="G41523" s="1"/>
      <c r="H41523" s="1"/>
    </row>
    <row r="41524">
      <c r="A41524" s="1"/>
      <c r="B41524" s="1"/>
      <c r="C41524" s="1"/>
      <c r="D41524" s="8"/>
      <c r="E41524" s="1"/>
      <c r="F41524" s="1"/>
      <c r="G41524" s="1"/>
      <c r="H41524" s="1"/>
    </row>
    <row r="41525">
      <c r="A41525" s="1"/>
      <c r="B41525" s="1"/>
      <c r="C41525" s="1"/>
      <c r="D41525" s="8"/>
      <c r="E41525" s="1"/>
      <c r="F41525" s="1"/>
      <c r="G41525" s="1"/>
      <c r="H41525" s="1"/>
    </row>
    <row r="41526">
      <c r="A41526" s="1"/>
      <c r="B41526" s="1"/>
      <c r="C41526" s="1"/>
      <c r="D41526" s="8"/>
      <c r="E41526" s="1"/>
      <c r="F41526" s="1"/>
      <c r="G41526" s="1"/>
      <c r="H41526" s="1"/>
    </row>
    <row r="41527">
      <c r="A41527" s="1"/>
      <c r="B41527" s="1"/>
      <c r="C41527" s="1"/>
      <c r="D41527" s="8"/>
      <c r="E41527" s="1"/>
      <c r="F41527" s="1"/>
      <c r="G41527" s="1"/>
      <c r="H41527" s="1"/>
    </row>
    <row r="41528">
      <c r="A41528" s="1"/>
      <c r="B41528" s="1"/>
      <c r="C41528" s="1"/>
      <c r="D41528" s="8"/>
      <c r="E41528" s="1"/>
      <c r="F41528" s="1"/>
      <c r="G41528" s="1"/>
      <c r="H41528" s="1"/>
    </row>
    <row r="41529">
      <c r="A41529" s="1"/>
      <c r="B41529" s="1"/>
      <c r="C41529" s="1"/>
      <c r="D41529" s="8"/>
      <c r="E41529" s="1"/>
      <c r="F41529" s="1"/>
      <c r="G41529" s="1"/>
      <c r="H41529" s="1"/>
    </row>
    <row r="41530">
      <c r="A41530" s="1"/>
      <c r="B41530" s="1"/>
      <c r="C41530" s="1"/>
      <c r="D41530" s="8"/>
      <c r="E41530" s="1"/>
      <c r="F41530" s="1"/>
      <c r="G41530" s="1"/>
      <c r="H41530" s="1"/>
    </row>
    <row r="41531">
      <c r="A41531" s="1"/>
      <c r="B41531" s="1"/>
      <c r="C41531" s="1"/>
      <c r="D41531" s="8"/>
      <c r="E41531" s="1"/>
      <c r="F41531" s="1"/>
      <c r="G41531" s="1"/>
      <c r="H41531" s="1"/>
    </row>
    <row r="41532">
      <c r="A41532" s="1"/>
      <c r="B41532" s="1"/>
      <c r="C41532" s="1"/>
      <c r="D41532" s="8"/>
      <c r="E41532" s="1"/>
      <c r="F41532" s="1"/>
      <c r="G41532" s="1"/>
      <c r="H41532" s="1"/>
    </row>
    <row r="41533">
      <c r="A41533" s="1"/>
      <c r="B41533" s="1"/>
      <c r="C41533" s="1"/>
      <c r="D41533" s="8"/>
      <c r="E41533" s="1"/>
      <c r="F41533" s="1"/>
      <c r="G41533" s="1"/>
      <c r="H41533" s="1"/>
    </row>
    <row r="41534">
      <c r="A41534" s="1"/>
      <c r="B41534" s="1"/>
      <c r="C41534" s="1"/>
      <c r="D41534" s="8"/>
      <c r="E41534" s="1"/>
      <c r="F41534" s="1"/>
      <c r="G41534" s="1"/>
      <c r="H41534" s="1"/>
    </row>
    <row r="41535">
      <c r="A41535" s="1"/>
      <c r="B41535" s="1"/>
      <c r="C41535" s="1"/>
      <c r="D41535" s="8"/>
      <c r="E41535" s="1"/>
      <c r="F41535" s="1"/>
      <c r="G41535" s="1"/>
      <c r="H41535" s="1"/>
    </row>
    <row r="41536">
      <c r="A41536" s="1"/>
      <c r="B41536" s="1"/>
      <c r="C41536" s="1"/>
      <c r="D41536" s="8"/>
      <c r="E41536" s="1"/>
      <c r="F41536" s="1"/>
      <c r="G41536" s="1"/>
      <c r="H41536" s="1"/>
    </row>
    <row r="41537">
      <c r="A41537" s="1"/>
      <c r="B41537" s="1"/>
      <c r="C41537" s="1"/>
      <c r="D41537" s="8"/>
      <c r="E41537" s="1"/>
      <c r="F41537" s="1"/>
      <c r="G41537" s="1"/>
      <c r="H41537" s="1"/>
    </row>
    <row r="41538">
      <c r="A41538" s="1"/>
      <c r="B41538" s="1"/>
      <c r="C41538" s="1"/>
      <c r="D41538" s="8"/>
      <c r="E41538" s="1"/>
      <c r="F41538" s="1"/>
      <c r="G41538" s="1"/>
      <c r="H41538" s="1"/>
    </row>
    <row r="41539">
      <c r="A41539" s="1"/>
      <c r="B41539" s="1"/>
      <c r="C41539" s="1"/>
      <c r="D41539" s="8"/>
      <c r="E41539" s="1"/>
      <c r="F41539" s="1"/>
      <c r="G41539" s="1"/>
      <c r="H41539" s="1"/>
    </row>
    <row r="41540">
      <c r="A41540" s="1"/>
      <c r="B41540" s="1"/>
      <c r="C41540" s="1"/>
      <c r="D41540" s="8"/>
      <c r="E41540" s="1"/>
      <c r="F41540" s="1"/>
      <c r="G41540" s="1"/>
      <c r="H41540" s="1"/>
    </row>
    <row r="41541">
      <c r="A41541" s="1"/>
      <c r="B41541" s="1"/>
      <c r="C41541" s="1"/>
      <c r="D41541" s="8"/>
      <c r="E41541" s="1"/>
      <c r="F41541" s="1"/>
      <c r="G41541" s="1"/>
      <c r="H41541" s="1"/>
    </row>
    <row r="41542">
      <c r="A41542" s="1"/>
      <c r="B41542" s="1"/>
      <c r="C41542" s="1"/>
      <c r="D41542" s="8"/>
      <c r="E41542" s="1"/>
      <c r="F41542" s="1"/>
      <c r="G41542" s="1"/>
      <c r="H41542" s="1"/>
    </row>
    <row r="41543">
      <c r="A41543" s="1"/>
      <c r="B41543" s="1"/>
      <c r="C41543" s="1"/>
      <c r="D41543" s="8"/>
      <c r="E41543" s="1"/>
      <c r="F41543" s="1"/>
      <c r="G41543" s="1"/>
      <c r="H41543" s="1"/>
    </row>
    <row r="41544">
      <c r="A41544" s="1"/>
      <c r="B41544" s="1"/>
      <c r="C41544" s="1"/>
      <c r="D41544" s="8"/>
      <c r="E41544" s="1"/>
      <c r="F41544" s="1"/>
      <c r="G41544" s="1"/>
      <c r="H41544" s="1"/>
    </row>
    <row r="41545">
      <c r="A41545" s="1"/>
      <c r="B41545" s="1"/>
      <c r="C41545" s="1"/>
      <c r="D41545" s="8"/>
      <c r="E41545" s="1"/>
      <c r="F41545" s="1"/>
      <c r="G41545" s="1"/>
      <c r="H41545" s="1"/>
    </row>
    <row r="41546">
      <c r="A41546" s="1"/>
      <c r="B41546" s="1"/>
      <c r="C41546" s="1"/>
      <c r="D41546" s="8"/>
      <c r="E41546" s="1"/>
      <c r="F41546" s="1"/>
      <c r="G41546" s="1"/>
      <c r="H41546" s="1"/>
    </row>
    <row r="41547">
      <c r="A41547" s="1"/>
      <c r="B41547" s="1"/>
      <c r="C41547" s="1"/>
      <c r="D41547" s="8"/>
      <c r="E41547" s="1"/>
      <c r="F41547" s="1"/>
      <c r="G41547" s="1"/>
      <c r="H41547" s="1"/>
    </row>
    <row r="41548">
      <c r="A41548" s="1"/>
      <c r="B41548" s="1"/>
      <c r="C41548" s="1"/>
      <c r="D41548" s="8"/>
      <c r="E41548" s="1"/>
      <c r="F41548" s="1"/>
      <c r="G41548" s="1"/>
      <c r="H41548" s="1"/>
    </row>
    <row r="41549">
      <c r="A41549" s="1"/>
      <c r="B41549" s="1"/>
      <c r="C41549" s="1"/>
      <c r="D41549" s="8"/>
      <c r="E41549" s="1"/>
      <c r="F41549" s="1"/>
      <c r="G41549" s="1"/>
      <c r="H41549" s="1"/>
    </row>
    <row r="41550">
      <c r="A41550" s="1"/>
      <c r="B41550" s="1"/>
      <c r="C41550" s="1"/>
      <c r="D41550" s="8"/>
      <c r="E41550" s="1"/>
      <c r="F41550" s="1"/>
      <c r="G41550" s="1"/>
      <c r="H41550" s="1"/>
    </row>
    <row r="41551">
      <c r="A41551" s="1"/>
      <c r="B41551" s="1"/>
      <c r="C41551" s="1"/>
      <c r="D41551" s="8"/>
      <c r="E41551" s="1"/>
      <c r="F41551" s="1"/>
      <c r="G41551" s="1"/>
      <c r="H41551" s="1"/>
    </row>
    <row r="41552">
      <c r="A41552" s="1"/>
      <c r="B41552" s="1"/>
      <c r="C41552" s="1"/>
      <c r="D41552" s="8"/>
      <c r="E41552" s="1"/>
      <c r="F41552" s="1"/>
      <c r="G41552" s="1"/>
      <c r="H41552" s="1"/>
    </row>
    <row r="41553">
      <c r="A41553" s="1"/>
      <c r="B41553" s="1"/>
      <c r="C41553" s="1"/>
      <c r="D41553" s="8"/>
      <c r="E41553" s="1"/>
      <c r="F41553" s="1"/>
      <c r="G41553" s="1"/>
      <c r="H41553" s="1"/>
    </row>
    <row r="41554">
      <c r="A41554" s="1"/>
      <c r="B41554" s="1"/>
      <c r="C41554" s="1"/>
      <c r="D41554" s="8"/>
      <c r="E41554" s="1"/>
      <c r="F41554" s="1"/>
      <c r="G41554" s="1"/>
      <c r="H41554" s="1"/>
    </row>
    <row r="41555">
      <c r="A41555" s="1"/>
      <c r="B41555" s="1"/>
      <c r="C41555" s="1"/>
      <c r="D41555" s="8"/>
      <c r="E41555" s="1"/>
      <c r="F41555" s="1"/>
      <c r="G41555" s="1"/>
      <c r="H41555" s="1"/>
    </row>
    <row r="41556">
      <c r="A41556" s="1"/>
      <c r="B41556" s="1"/>
      <c r="C41556" s="1"/>
      <c r="D41556" s="8"/>
      <c r="E41556" s="1"/>
      <c r="F41556" s="1"/>
      <c r="G41556" s="1"/>
      <c r="H41556" s="1"/>
    </row>
    <row r="41557">
      <c r="A41557" s="1"/>
      <c r="B41557" s="1"/>
      <c r="C41557" s="1"/>
      <c r="D41557" s="8"/>
      <c r="E41557" s="1"/>
      <c r="F41557" s="1"/>
      <c r="G41557" s="1"/>
      <c r="H41557" s="1"/>
    </row>
    <row r="41558">
      <c r="A41558" s="1"/>
      <c r="B41558" s="1"/>
      <c r="C41558" s="1"/>
      <c r="D41558" s="8"/>
      <c r="E41558" s="1"/>
      <c r="F41558" s="1"/>
      <c r="G41558" s="1"/>
      <c r="H41558" s="1"/>
    </row>
    <row r="41559">
      <c r="A41559" s="1"/>
      <c r="B41559" s="1"/>
      <c r="C41559" s="1"/>
      <c r="D41559" s="8"/>
      <c r="E41559" s="1"/>
      <c r="F41559" s="1"/>
      <c r="G41559" s="1"/>
      <c r="H41559" s="1"/>
    </row>
    <row r="41560">
      <c r="A41560" s="1"/>
      <c r="B41560" s="1"/>
      <c r="C41560" s="1"/>
      <c r="D41560" s="8"/>
      <c r="E41560" s="1"/>
      <c r="F41560" s="1"/>
      <c r="G41560" s="1"/>
      <c r="H41560" s="1"/>
    </row>
    <row r="41561">
      <c r="A41561" s="1"/>
      <c r="B41561" s="1"/>
      <c r="C41561" s="1"/>
      <c r="D41561" s="8"/>
      <c r="E41561" s="1"/>
      <c r="F41561" s="1"/>
      <c r="G41561" s="1"/>
      <c r="H41561" s="1"/>
    </row>
    <row r="41562">
      <c r="A41562" s="1"/>
      <c r="B41562" s="1"/>
      <c r="C41562" s="1"/>
      <c r="D41562" s="8"/>
      <c r="E41562" s="1"/>
      <c r="F41562" s="1"/>
      <c r="G41562" s="1"/>
      <c r="H41562" s="1"/>
    </row>
    <row r="41563">
      <c r="A41563" s="1"/>
      <c r="B41563" s="1"/>
      <c r="C41563" s="1"/>
      <c r="D41563" s="8"/>
      <c r="E41563" s="1"/>
      <c r="F41563" s="1"/>
      <c r="G41563" s="1"/>
      <c r="H41563" s="1"/>
    </row>
    <row r="41564">
      <c r="A41564" s="1"/>
      <c r="B41564" s="1"/>
      <c r="C41564" s="1"/>
      <c r="D41564" s="8"/>
      <c r="E41564" s="1"/>
      <c r="F41564" s="1"/>
      <c r="G41564" s="1"/>
      <c r="H41564" s="1"/>
    </row>
    <row r="41565">
      <c r="A41565" s="1"/>
      <c r="B41565" s="1"/>
      <c r="C41565" s="1"/>
      <c r="D41565" s="8"/>
      <c r="E41565" s="1"/>
      <c r="F41565" s="1"/>
      <c r="G41565" s="1"/>
      <c r="H41565" s="1"/>
    </row>
    <row r="41566">
      <c r="A41566" s="1"/>
      <c r="B41566" s="1"/>
      <c r="C41566" s="1"/>
      <c r="D41566" s="8"/>
      <c r="E41566" s="1"/>
      <c r="F41566" s="1"/>
      <c r="G41566" s="1"/>
      <c r="H41566" s="1"/>
    </row>
    <row r="41567">
      <c r="A41567" s="1"/>
      <c r="B41567" s="1"/>
      <c r="C41567" s="1"/>
      <c r="D41567" s="8"/>
      <c r="E41567" s="1"/>
      <c r="F41567" s="1"/>
      <c r="G41567" s="1"/>
      <c r="H41567" s="1"/>
    </row>
    <row r="41568">
      <c r="A41568" s="1"/>
      <c r="B41568" s="1"/>
      <c r="C41568" s="1"/>
      <c r="D41568" s="8"/>
      <c r="E41568" s="1"/>
      <c r="F41568" s="1"/>
      <c r="G41568" s="1"/>
      <c r="H41568" s="1"/>
    </row>
    <row r="41569">
      <c r="A41569" s="1"/>
      <c r="B41569" s="1"/>
      <c r="C41569" s="1"/>
      <c r="D41569" s="8"/>
      <c r="E41569" s="1"/>
      <c r="F41569" s="1"/>
      <c r="G41569" s="1"/>
      <c r="H41569" s="1"/>
    </row>
    <row r="41570">
      <c r="A41570" s="1"/>
      <c r="B41570" s="1"/>
      <c r="C41570" s="1"/>
      <c r="D41570" s="8"/>
      <c r="E41570" s="1"/>
      <c r="F41570" s="1"/>
      <c r="G41570" s="1"/>
      <c r="H41570" s="1"/>
    </row>
    <row r="41571">
      <c r="A41571" s="1"/>
      <c r="B41571" s="1"/>
      <c r="C41571" s="1"/>
      <c r="D41571" s="8"/>
      <c r="E41571" s="1"/>
      <c r="F41571" s="1"/>
      <c r="G41571" s="1"/>
      <c r="H41571" s="1"/>
    </row>
    <row r="41572">
      <c r="A41572" s="1"/>
      <c r="B41572" s="1"/>
      <c r="C41572" s="1"/>
      <c r="D41572" s="8"/>
      <c r="E41572" s="1"/>
      <c r="F41572" s="1"/>
      <c r="G41572" s="1"/>
      <c r="H41572" s="1"/>
    </row>
    <row r="41573">
      <c r="A41573" s="1"/>
      <c r="B41573" s="1"/>
      <c r="C41573" s="1"/>
      <c r="D41573" s="8"/>
      <c r="E41573" s="1"/>
      <c r="F41573" s="1"/>
      <c r="G41573" s="1"/>
      <c r="H41573" s="1"/>
    </row>
    <row r="41574">
      <c r="A41574" s="1"/>
      <c r="B41574" s="1"/>
      <c r="C41574" s="1"/>
      <c r="D41574" s="8"/>
      <c r="E41574" s="1"/>
      <c r="F41574" s="1"/>
      <c r="G41574" s="1"/>
      <c r="H41574" s="1"/>
    </row>
    <row r="41575">
      <c r="A41575" s="1"/>
      <c r="B41575" s="1"/>
      <c r="C41575" s="1"/>
      <c r="D41575" s="8"/>
      <c r="E41575" s="1"/>
      <c r="F41575" s="1"/>
      <c r="G41575" s="1"/>
      <c r="H41575" s="1"/>
    </row>
    <row r="41576">
      <c r="A41576" s="1"/>
      <c r="B41576" s="1"/>
      <c r="C41576" s="1"/>
      <c r="D41576" s="8"/>
      <c r="E41576" s="1"/>
      <c r="F41576" s="1"/>
      <c r="G41576" s="1"/>
      <c r="H41576" s="1"/>
    </row>
    <row r="41577">
      <c r="A41577" s="1"/>
      <c r="B41577" s="1"/>
      <c r="C41577" s="1"/>
      <c r="D41577" s="8"/>
      <c r="E41577" s="1"/>
      <c r="F41577" s="1"/>
      <c r="G41577" s="1"/>
      <c r="H41577" s="1"/>
    </row>
    <row r="41578">
      <c r="A41578" s="1"/>
      <c r="B41578" s="1"/>
      <c r="C41578" s="1"/>
      <c r="D41578" s="8"/>
      <c r="E41578" s="1"/>
      <c r="F41578" s="1"/>
      <c r="G41578" s="1"/>
      <c r="H41578" s="1"/>
    </row>
    <row r="41579">
      <c r="A41579" s="1"/>
      <c r="B41579" s="1"/>
      <c r="C41579" s="1"/>
      <c r="D41579" s="8"/>
      <c r="E41579" s="1"/>
      <c r="F41579" s="1"/>
      <c r="G41579" s="1"/>
      <c r="H41579" s="1"/>
    </row>
    <row r="41580">
      <c r="A41580" s="1"/>
      <c r="B41580" s="1"/>
      <c r="C41580" s="1"/>
      <c r="D41580" s="8"/>
      <c r="E41580" s="1"/>
      <c r="F41580" s="1"/>
      <c r="G41580" s="1"/>
      <c r="H41580" s="1"/>
    </row>
    <row r="41581">
      <c r="A41581" s="1"/>
      <c r="B41581" s="1"/>
      <c r="C41581" s="1"/>
      <c r="D41581" s="8"/>
      <c r="E41581" s="1"/>
      <c r="F41581" s="1"/>
      <c r="G41581" s="1"/>
      <c r="H41581" s="1"/>
    </row>
    <row r="41582">
      <c r="A41582" s="1"/>
      <c r="B41582" s="1"/>
      <c r="C41582" s="1"/>
      <c r="D41582" s="8"/>
      <c r="E41582" s="1"/>
      <c r="F41582" s="1"/>
      <c r="G41582" s="1"/>
      <c r="H41582" s="1"/>
    </row>
    <row r="41583">
      <c r="A41583" s="1"/>
      <c r="B41583" s="1"/>
      <c r="C41583" s="1"/>
      <c r="D41583" s="8"/>
      <c r="E41583" s="1"/>
      <c r="F41583" s="1"/>
      <c r="G41583" s="1"/>
      <c r="H41583" s="1"/>
    </row>
    <row r="41584">
      <c r="A41584" s="1"/>
      <c r="B41584" s="1"/>
      <c r="C41584" s="1"/>
      <c r="D41584" s="8"/>
      <c r="E41584" s="1"/>
      <c r="F41584" s="1"/>
      <c r="G41584" s="1"/>
      <c r="H41584" s="1"/>
    </row>
    <row r="41585">
      <c r="A41585" s="1"/>
      <c r="B41585" s="1"/>
      <c r="C41585" s="1"/>
      <c r="D41585" s="8"/>
      <c r="E41585" s="1"/>
      <c r="F41585" s="1"/>
      <c r="G41585" s="1"/>
      <c r="H41585" s="1"/>
    </row>
    <row r="41586">
      <c r="A41586" s="1"/>
      <c r="B41586" s="1"/>
      <c r="C41586" s="1"/>
      <c r="D41586" s="8"/>
      <c r="E41586" s="1"/>
      <c r="F41586" s="1"/>
      <c r="G41586" s="1"/>
      <c r="H41586" s="1"/>
    </row>
    <row r="41587">
      <c r="A41587" s="1"/>
      <c r="B41587" s="1"/>
      <c r="C41587" s="1"/>
      <c r="D41587" s="8"/>
      <c r="E41587" s="1"/>
      <c r="F41587" s="1"/>
      <c r="G41587" s="1"/>
      <c r="H41587" s="1"/>
    </row>
    <row r="41588">
      <c r="A41588" s="1"/>
      <c r="B41588" s="1"/>
      <c r="C41588" s="1"/>
      <c r="D41588" s="8"/>
      <c r="E41588" s="1"/>
      <c r="F41588" s="1"/>
      <c r="G41588" s="1"/>
      <c r="H41588" s="1"/>
    </row>
    <row r="41589">
      <c r="A41589" s="1"/>
      <c r="B41589" s="1"/>
      <c r="C41589" s="1"/>
      <c r="D41589" s="8"/>
      <c r="E41589" s="1"/>
      <c r="F41589" s="1"/>
      <c r="G41589" s="1"/>
      <c r="H41589" s="1"/>
    </row>
    <row r="41590">
      <c r="A41590" s="1"/>
      <c r="B41590" s="1"/>
      <c r="C41590" s="1"/>
      <c r="D41590" s="8"/>
      <c r="E41590" s="1"/>
      <c r="F41590" s="1"/>
      <c r="G41590" s="1"/>
      <c r="H41590" s="1"/>
    </row>
    <row r="41591">
      <c r="A41591" s="1"/>
      <c r="B41591" s="1"/>
      <c r="C41591" s="1"/>
      <c r="D41591" s="8"/>
      <c r="E41591" s="1"/>
      <c r="F41591" s="1"/>
      <c r="G41591" s="1"/>
      <c r="H41591" s="1"/>
    </row>
    <row r="41592">
      <c r="A41592" s="1"/>
      <c r="B41592" s="1"/>
      <c r="C41592" s="1"/>
      <c r="D41592" s="8"/>
      <c r="E41592" s="1"/>
      <c r="F41592" s="1"/>
      <c r="G41592" s="1"/>
      <c r="H41592" s="1"/>
    </row>
    <row r="41593">
      <c r="A41593" s="1"/>
      <c r="B41593" s="1"/>
      <c r="C41593" s="1"/>
      <c r="D41593" s="8"/>
      <c r="E41593" s="1"/>
      <c r="F41593" s="1"/>
      <c r="G41593" s="1"/>
      <c r="H41593" s="1"/>
    </row>
    <row r="41594">
      <c r="A41594" s="1"/>
      <c r="B41594" s="1"/>
      <c r="C41594" s="1"/>
      <c r="D41594" s="8"/>
      <c r="E41594" s="1"/>
      <c r="F41594" s="1"/>
      <c r="G41594" s="1"/>
      <c r="H41594" s="1"/>
    </row>
    <row r="41595">
      <c r="A41595" s="1"/>
      <c r="B41595" s="1"/>
      <c r="C41595" s="1"/>
      <c r="D41595" s="8"/>
      <c r="E41595" s="1"/>
      <c r="F41595" s="1"/>
      <c r="G41595" s="1"/>
      <c r="H41595" s="1"/>
    </row>
    <row r="41596">
      <c r="A41596" s="1"/>
      <c r="B41596" s="1"/>
      <c r="C41596" s="1"/>
      <c r="D41596" s="8"/>
      <c r="E41596" s="1"/>
      <c r="F41596" s="1"/>
      <c r="G41596" s="1"/>
      <c r="H41596" s="1"/>
    </row>
    <row r="41597">
      <c r="A41597" s="1"/>
      <c r="B41597" s="1"/>
      <c r="C41597" s="1"/>
      <c r="D41597" s="8"/>
      <c r="E41597" s="1"/>
      <c r="F41597" s="1"/>
      <c r="G41597" s="1"/>
      <c r="H41597" s="1"/>
    </row>
    <row r="41598">
      <c r="A41598" s="1"/>
      <c r="B41598" s="1"/>
      <c r="C41598" s="1"/>
      <c r="D41598" s="8"/>
      <c r="E41598" s="1"/>
      <c r="F41598" s="1"/>
      <c r="G41598" s="1"/>
      <c r="H41598" s="1"/>
    </row>
    <row r="41599">
      <c r="A41599" s="1"/>
      <c r="B41599" s="1"/>
      <c r="C41599" s="1"/>
      <c r="D41599" s="8"/>
      <c r="E41599" s="1"/>
      <c r="F41599" s="1"/>
      <c r="G41599" s="1"/>
      <c r="H41599" s="1"/>
    </row>
    <row r="41600">
      <c r="A41600" s="1"/>
      <c r="B41600" s="1"/>
      <c r="C41600" s="1"/>
      <c r="D41600" s="8"/>
      <c r="E41600" s="1"/>
      <c r="F41600" s="1"/>
      <c r="G41600" s="1"/>
      <c r="H41600" s="1"/>
    </row>
    <row r="41601">
      <c r="A41601" s="1"/>
      <c r="B41601" s="1"/>
      <c r="C41601" s="1"/>
      <c r="D41601" s="8"/>
      <c r="E41601" s="1"/>
      <c r="F41601" s="1"/>
      <c r="G41601" s="1"/>
      <c r="H41601" s="1"/>
    </row>
    <row r="41602">
      <c r="A41602" s="1"/>
      <c r="B41602" s="1"/>
      <c r="C41602" s="1"/>
      <c r="D41602" s="8"/>
      <c r="E41602" s="1"/>
      <c r="F41602" s="1"/>
      <c r="G41602" s="1"/>
      <c r="H41602" s="1"/>
    </row>
    <row r="41603">
      <c r="A41603" s="1"/>
      <c r="B41603" s="1"/>
      <c r="C41603" s="1"/>
      <c r="D41603" s="8"/>
      <c r="E41603" s="1"/>
      <c r="F41603" s="1"/>
      <c r="G41603" s="1"/>
      <c r="H41603" s="1"/>
    </row>
    <row r="41604">
      <c r="A41604" s="1"/>
      <c r="B41604" s="1"/>
      <c r="C41604" s="1"/>
      <c r="D41604" s="8"/>
      <c r="E41604" s="1"/>
      <c r="F41604" s="1"/>
      <c r="G41604" s="1"/>
      <c r="H41604" s="1"/>
    </row>
    <row r="41605">
      <c r="A41605" s="1"/>
      <c r="B41605" s="1"/>
      <c r="C41605" s="1"/>
      <c r="D41605" s="8"/>
      <c r="E41605" s="1"/>
      <c r="F41605" s="1"/>
      <c r="G41605" s="1"/>
      <c r="H41605" s="1"/>
    </row>
    <row r="41606">
      <c r="A41606" s="1"/>
      <c r="B41606" s="1"/>
      <c r="C41606" s="1"/>
      <c r="D41606" s="8"/>
      <c r="E41606" s="1"/>
      <c r="F41606" s="1"/>
      <c r="G41606" s="1"/>
      <c r="H41606" s="1"/>
    </row>
    <row r="41607">
      <c r="A41607" s="1"/>
      <c r="B41607" s="1"/>
      <c r="C41607" s="1"/>
      <c r="D41607" s="8"/>
      <c r="E41607" s="1"/>
      <c r="F41607" s="1"/>
      <c r="G41607" s="1"/>
      <c r="H41607" s="1"/>
    </row>
    <row r="41608">
      <c r="A41608" s="1"/>
      <c r="B41608" s="1"/>
      <c r="C41608" s="1"/>
      <c r="D41608" s="8"/>
      <c r="E41608" s="1"/>
      <c r="F41608" s="1"/>
      <c r="G41608" s="1"/>
      <c r="H41608" s="1"/>
    </row>
    <row r="41609">
      <c r="A41609" s="1"/>
      <c r="B41609" s="1"/>
      <c r="C41609" s="1"/>
      <c r="D41609" s="8"/>
      <c r="E41609" s="1"/>
      <c r="F41609" s="1"/>
      <c r="G41609" s="1"/>
      <c r="H41609" s="1"/>
    </row>
    <row r="41610">
      <c r="A41610" s="1"/>
      <c r="B41610" s="1"/>
      <c r="C41610" s="1"/>
      <c r="D41610" s="8"/>
      <c r="E41610" s="1"/>
      <c r="F41610" s="1"/>
      <c r="G41610" s="1"/>
      <c r="H41610" s="1"/>
    </row>
    <row r="41611">
      <c r="A41611" s="1"/>
      <c r="B41611" s="1"/>
      <c r="C41611" s="1"/>
      <c r="D41611" s="8"/>
      <c r="E41611" s="1"/>
      <c r="F41611" s="1"/>
      <c r="G41611" s="1"/>
      <c r="H41611" s="1"/>
    </row>
    <row r="41612">
      <c r="A41612" s="1"/>
      <c r="B41612" s="1"/>
      <c r="C41612" s="1"/>
      <c r="D41612" s="8"/>
      <c r="E41612" s="1"/>
      <c r="F41612" s="1"/>
      <c r="G41612" s="1"/>
      <c r="H41612" s="1"/>
    </row>
    <row r="41613">
      <c r="A41613" s="1"/>
      <c r="B41613" s="1"/>
      <c r="C41613" s="1"/>
      <c r="D41613" s="8"/>
      <c r="E41613" s="1"/>
      <c r="F41613" s="1"/>
      <c r="G41613" s="1"/>
      <c r="H41613" s="1"/>
    </row>
    <row r="41614">
      <c r="A41614" s="1"/>
      <c r="B41614" s="1"/>
      <c r="C41614" s="1"/>
      <c r="D41614" s="8"/>
      <c r="E41614" s="1"/>
      <c r="F41614" s="1"/>
      <c r="G41614" s="1"/>
      <c r="H41614" s="1"/>
    </row>
    <row r="41615">
      <c r="A41615" s="1"/>
      <c r="B41615" s="1"/>
      <c r="C41615" s="1"/>
      <c r="D41615" s="8"/>
      <c r="E41615" s="1"/>
      <c r="F41615" s="1"/>
      <c r="G41615" s="1"/>
      <c r="H41615" s="1"/>
    </row>
    <row r="41616">
      <c r="A41616" s="1"/>
      <c r="B41616" s="1"/>
      <c r="C41616" s="1"/>
      <c r="D41616" s="8"/>
      <c r="E41616" s="1"/>
      <c r="F41616" s="1"/>
      <c r="G41616" s="1"/>
      <c r="H41616" s="1"/>
    </row>
    <row r="41617">
      <c r="A41617" s="1"/>
      <c r="B41617" s="1"/>
      <c r="C41617" s="1"/>
      <c r="D41617" s="8"/>
      <c r="E41617" s="1"/>
      <c r="F41617" s="1"/>
      <c r="G41617" s="1"/>
      <c r="H41617" s="1"/>
    </row>
    <row r="41618">
      <c r="A41618" s="1"/>
      <c r="B41618" s="1"/>
      <c r="C41618" s="1"/>
      <c r="D41618" s="8"/>
      <c r="E41618" s="1"/>
      <c r="F41618" s="1"/>
      <c r="G41618" s="1"/>
      <c r="H41618" s="1"/>
    </row>
    <row r="41619">
      <c r="A41619" s="1"/>
      <c r="B41619" s="1"/>
      <c r="C41619" s="1"/>
      <c r="D41619" s="8"/>
      <c r="E41619" s="1"/>
      <c r="F41619" s="1"/>
      <c r="G41619" s="1"/>
      <c r="H41619" s="1"/>
    </row>
    <row r="41620">
      <c r="A41620" s="1"/>
      <c r="B41620" s="1"/>
      <c r="C41620" s="1"/>
      <c r="D41620" s="8"/>
      <c r="E41620" s="1"/>
      <c r="F41620" s="1"/>
      <c r="G41620" s="1"/>
      <c r="H41620" s="1"/>
    </row>
    <row r="41621">
      <c r="A41621" s="1"/>
      <c r="B41621" s="1"/>
      <c r="C41621" s="1"/>
      <c r="D41621" s="8"/>
      <c r="E41621" s="1"/>
      <c r="F41621" s="1"/>
      <c r="G41621" s="1"/>
      <c r="H41621" s="1"/>
    </row>
    <row r="41622">
      <c r="A41622" s="1"/>
      <c r="B41622" s="1"/>
      <c r="C41622" s="1"/>
      <c r="D41622" s="8"/>
      <c r="E41622" s="1"/>
      <c r="F41622" s="1"/>
      <c r="G41622" s="1"/>
      <c r="H41622" s="1"/>
    </row>
    <row r="41623">
      <c r="A41623" s="1"/>
      <c r="B41623" s="1"/>
      <c r="C41623" s="1"/>
      <c r="D41623" s="8"/>
      <c r="E41623" s="1"/>
      <c r="F41623" s="1"/>
      <c r="G41623" s="1"/>
      <c r="H41623" s="1"/>
    </row>
    <row r="41624">
      <c r="A41624" s="1"/>
      <c r="B41624" s="1"/>
      <c r="C41624" s="1"/>
      <c r="D41624" s="8"/>
      <c r="E41624" s="1"/>
      <c r="F41624" s="1"/>
      <c r="G41624" s="1"/>
      <c r="H41624" s="1"/>
    </row>
    <row r="41625">
      <c r="A41625" s="1"/>
      <c r="B41625" s="1"/>
      <c r="C41625" s="1"/>
      <c r="D41625" s="8"/>
      <c r="E41625" s="1"/>
      <c r="F41625" s="1"/>
      <c r="G41625" s="1"/>
      <c r="H41625" s="1"/>
    </row>
    <row r="41626">
      <c r="A41626" s="1"/>
      <c r="B41626" s="1"/>
      <c r="C41626" s="1"/>
      <c r="D41626" s="8"/>
      <c r="E41626" s="1"/>
      <c r="F41626" s="1"/>
      <c r="G41626" s="1"/>
      <c r="H41626" s="1"/>
    </row>
    <row r="41627">
      <c r="A41627" s="1"/>
      <c r="B41627" s="1"/>
      <c r="C41627" s="1"/>
      <c r="D41627" s="8"/>
      <c r="E41627" s="1"/>
      <c r="F41627" s="1"/>
      <c r="G41627" s="1"/>
      <c r="H41627" s="1"/>
    </row>
    <row r="41628">
      <c r="A41628" s="1"/>
      <c r="B41628" s="1"/>
      <c r="C41628" s="1"/>
      <c r="D41628" s="8"/>
      <c r="E41628" s="1"/>
      <c r="F41628" s="1"/>
      <c r="G41628" s="1"/>
      <c r="H41628" s="1"/>
    </row>
    <row r="41629">
      <c r="A41629" s="1"/>
      <c r="B41629" s="1"/>
      <c r="C41629" s="1"/>
      <c r="D41629" s="8"/>
      <c r="E41629" s="1"/>
      <c r="F41629" s="1"/>
      <c r="G41629" s="1"/>
      <c r="H41629" s="1"/>
    </row>
    <row r="41630">
      <c r="A41630" s="1"/>
      <c r="B41630" s="1"/>
      <c r="C41630" s="1"/>
      <c r="D41630" s="8"/>
      <c r="E41630" s="1"/>
      <c r="F41630" s="1"/>
      <c r="G41630" s="1"/>
      <c r="H41630" s="1"/>
    </row>
    <row r="41631">
      <c r="A41631" s="1"/>
      <c r="B41631" s="1"/>
      <c r="C41631" s="1"/>
      <c r="D41631" s="8"/>
      <c r="E41631" s="1"/>
      <c r="F41631" s="1"/>
      <c r="G41631" s="1"/>
      <c r="H41631" s="1"/>
    </row>
    <row r="41632">
      <c r="A41632" s="1"/>
      <c r="B41632" s="1"/>
      <c r="C41632" s="1"/>
      <c r="D41632" s="8"/>
      <c r="E41632" s="1"/>
      <c r="F41632" s="1"/>
      <c r="G41632" s="1"/>
      <c r="H41632" s="1"/>
    </row>
    <row r="41633">
      <c r="A41633" s="1"/>
      <c r="B41633" s="1"/>
      <c r="C41633" s="1"/>
      <c r="D41633" s="8"/>
      <c r="E41633" s="1"/>
      <c r="F41633" s="1"/>
      <c r="G41633" s="1"/>
      <c r="H41633" s="1"/>
    </row>
    <row r="41634">
      <c r="A41634" s="1"/>
      <c r="B41634" s="1"/>
      <c r="C41634" s="1"/>
      <c r="D41634" s="8"/>
      <c r="E41634" s="1"/>
      <c r="F41634" s="1"/>
      <c r="G41634" s="1"/>
      <c r="H41634" s="1"/>
    </row>
    <row r="41635">
      <c r="A41635" s="1"/>
      <c r="B41635" s="1"/>
      <c r="C41635" s="1"/>
      <c r="D41635" s="8"/>
      <c r="E41635" s="1"/>
      <c r="F41635" s="1"/>
      <c r="G41635" s="1"/>
      <c r="H41635" s="1"/>
    </row>
    <row r="41636">
      <c r="A41636" s="1"/>
      <c r="B41636" s="1"/>
      <c r="C41636" s="1"/>
      <c r="D41636" s="8"/>
      <c r="E41636" s="1"/>
      <c r="F41636" s="1"/>
      <c r="G41636" s="1"/>
      <c r="H41636" s="1"/>
    </row>
    <row r="41637">
      <c r="A41637" s="1"/>
      <c r="B41637" s="1"/>
      <c r="C41637" s="1"/>
      <c r="D41637" s="8"/>
      <c r="E41637" s="1"/>
      <c r="F41637" s="1"/>
      <c r="G41637" s="1"/>
      <c r="H41637" s="1"/>
    </row>
    <row r="41638">
      <c r="A41638" s="1"/>
      <c r="B41638" s="1"/>
      <c r="C41638" s="1"/>
      <c r="D41638" s="8"/>
      <c r="E41638" s="1"/>
      <c r="F41638" s="1"/>
      <c r="G41638" s="1"/>
      <c r="H41638" s="1"/>
    </row>
    <row r="41639">
      <c r="A41639" s="1"/>
      <c r="B41639" s="1"/>
      <c r="C41639" s="1"/>
      <c r="D41639" s="8"/>
      <c r="E41639" s="1"/>
      <c r="F41639" s="1"/>
      <c r="G41639" s="1"/>
      <c r="H41639" s="1"/>
    </row>
    <row r="41640">
      <c r="A41640" s="1"/>
      <c r="B41640" s="1"/>
      <c r="C41640" s="1"/>
      <c r="D41640" s="8"/>
      <c r="E41640" s="1"/>
      <c r="F41640" s="1"/>
      <c r="G41640" s="1"/>
      <c r="H41640" s="1"/>
    </row>
    <row r="41641">
      <c r="A41641" s="1"/>
      <c r="B41641" s="1"/>
      <c r="C41641" s="1"/>
      <c r="D41641" s="8"/>
      <c r="E41641" s="1"/>
      <c r="F41641" s="1"/>
      <c r="G41641" s="1"/>
      <c r="H41641" s="1"/>
    </row>
    <row r="41642">
      <c r="A41642" s="1"/>
      <c r="B41642" s="1"/>
      <c r="C41642" s="1"/>
      <c r="D41642" s="8"/>
      <c r="E41642" s="1"/>
      <c r="F41642" s="1"/>
      <c r="G41642" s="1"/>
      <c r="H41642" s="1"/>
    </row>
    <row r="41643">
      <c r="A41643" s="1"/>
      <c r="B41643" s="1"/>
      <c r="C41643" s="1"/>
      <c r="D41643" s="8"/>
      <c r="E41643" s="1"/>
      <c r="F41643" s="1"/>
      <c r="G41643" s="1"/>
      <c r="H41643" s="1"/>
    </row>
    <row r="41644">
      <c r="A41644" s="1"/>
      <c r="B41644" s="1"/>
      <c r="C41644" s="1"/>
      <c r="D41644" s="8"/>
      <c r="E41644" s="1"/>
      <c r="F41644" s="1"/>
      <c r="G41644" s="1"/>
      <c r="H41644" s="1"/>
    </row>
    <row r="41645">
      <c r="A41645" s="1"/>
      <c r="B41645" s="1"/>
      <c r="C41645" s="1"/>
      <c r="D41645" s="8"/>
      <c r="E41645" s="1"/>
      <c r="F41645" s="1"/>
      <c r="G41645" s="1"/>
      <c r="H41645" s="1"/>
    </row>
    <row r="41646">
      <c r="A41646" s="1"/>
      <c r="B41646" s="1"/>
      <c r="C41646" s="1"/>
      <c r="D41646" s="8"/>
      <c r="E41646" s="1"/>
      <c r="F41646" s="1"/>
      <c r="G41646" s="1"/>
      <c r="H41646" s="1"/>
    </row>
    <row r="41647">
      <c r="A41647" s="1"/>
      <c r="B41647" s="1"/>
      <c r="C41647" s="1"/>
      <c r="D41647" s="8"/>
      <c r="E41647" s="1"/>
      <c r="F41647" s="1"/>
      <c r="G41647" s="1"/>
      <c r="H41647" s="1"/>
    </row>
    <row r="41648">
      <c r="A41648" s="1"/>
      <c r="B41648" s="1"/>
      <c r="C41648" s="1"/>
      <c r="D41648" s="8"/>
      <c r="E41648" s="1"/>
      <c r="F41648" s="1"/>
      <c r="G41648" s="1"/>
      <c r="H41648" s="1"/>
    </row>
    <row r="41649">
      <c r="A41649" s="1"/>
      <c r="B41649" s="1"/>
      <c r="C41649" s="1"/>
      <c r="D41649" s="8"/>
      <c r="E41649" s="1"/>
      <c r="F41649" s="1"/>
      <c r="G41649" s="1"/>
      <c r="H41649" s="1"/>
    </row>
    <row r="41650">
      <c r="A41650" s="1"/>
      <c r="B41650" s="1"/>
      <c r="C41650" s="1"/>
      <c r="D41650" s="8"/>
      <c r="E41650" s="1"/>
      <c r="F41650" s="1"/>
      <c r="G41650" s="1"/>
      <c r="H41650" s="1"/>
    </row>
    <row r="41651">
      <c r="A41651" s="1"/>
      <c r="B41651" s="1"/>
      <c r="C41651" s="1"/>
      <c r="D41651" s="8"/>
      <c r="E41651" s="1"/>
      <c r="F41651" s="1"/>
      <c r="G41651" s="1"/>
      <c r="H41651" s="1"/>
    </row>
    <row r="41652">
      <c r="A41652" s="1"/>
      <c r="B41652" s="1"/>
      <c r="C41652" s="1"/>
      <c r="D41652" s="8"/>
      <c r="E41652" s="1"/>
      <c r="F41652" s="1"/>
      <c r="G41652" s="1"/>
      <c r="H41652" s="1"/>
    </row>
    <row r="41653">
      <c r="A41653" s="1"/>
      <c r="B41653" s="1"/>
      <c r="C41653" s="1"/>
      <c r="D41653" s="8"/>
      <c r="E41653" s="1"/>
      <c r="F41653" s="1"/>
      <c r="G41653" s="1"/>
      <c r="H41653" s="1"/>
    </row>
    <row r="41654">
      <c r="A41654" s="1"/>
      <c r="B41654" s="1"/>
      <c r="C41654" s="1"/>
      <c r="D41654" s="8"/>
      <c r="E41654" s="1"/>
      <c r="F41654" s="1"/>
      <c r="G41654" s="1"/>
      <c r="H41654" s="1"/>
    </row>
    <row r="41655">
      <c r="A41655" s="1"/>
      <c r="B41655" s="1"/>
      <c r="C41655" s="1"/>
      <c r="D41655" s="8"/>
      <c r="E41655" s="1"/>
      <c r="F41655" s="1"/>
      <c r="G41655" s="1"/>
      <c r="H41655" s="1"/>
    </row>
    <row r="41656">
      <c r="A41656" s="1"/>
      <c r="B41656" s="1"/>
      <c r="C41656" s="1"/>
      <c r="D41656" s="8"/>
      <c r="E41656" s="1"/>
      <c r="F41656" s="1"/>
      <c r="G41656" s="1"/>
      <c r="H41656" s="1"/>
    </row>
    <row r="41657">
      <c r="A41657" s="1"/>
      <c r="B41657" s="1"/>
      <c r="C41657" s="1"/>
      <c r="D41657" s="8"/>
      <c r="E41657" s="1"/>
      <c r="F41657" s="1"/>
      <c r="G41657" s="1"/>
      <c r="H41657" s="1"/>
    </row>
    <row r="41658">
      <c r="A41658" s="1"/>
      <c r="B41658" s="1"/>
      <c r="C41658" s="1"/>
      <c r="D41658" s="8"/>
      <c r="E41658" s="1"/>
      <c r="F41658" s="1"/>
      <c r="G41658" s="1"/>
      <c r="H41658" s="1"/>
    </row>
    <row r="41659">
      <c r="A41659" s="1"/>
      <c r="B41659" s="1"/>
      <c r="C41659" s="1"/>
      <c r="D41659" s="8"/>
      <c r="E41659" s="1"/>
      <c r="F41659" s="1"/>
      <c r="G41659" s="1"/>
      <c r="H41659" s="1"/>
    </row>
    <row r="41660">
      <c r="A41660" s="1"/>
      <c r="B41660" s="1"/>
      <c r="C41660" s="1"/>
      <c r="D41660" s="8"/>
      <c r="E41660" s="1"/>
      <c r="F41660" s="1"/>
      <c r="G41660" s="1"/>
      <c r="H41660" s="1"/>
    </row>
    <row r="41661">
      <c r="A41661" s="1"/>
      <c r="B41661" s="1"/>
      <c r="C41661" s="1"/>
      <c r="D41661" s="8"/>
      <c r="E41661" s="1"/>
      <c r="F41661" s="1"/>
      <c r="G41661" s="1"/>
      <c r="H41661" s="1"/>
    </row>
    <row r="41662">
      <c r="A41662" s="1"/>
      <c r="B41662" s="1"/>
      <c r="C41662" s="1"/>
      <c r="D41662" s="8"/>
      <c r="E41662" s="1"/>
      <c r="F41662" s="1"/>
      <c r="G41662" s="1"/>
      <c r="H41662" s="1"/>
    </row>
    <row r="41663">
      <c r="A41663" s="1"/>
      <c r="B41663" s="1"/>
      <c r="C41663" s="1"/>
      <c r="D41663" s="8"/>
      <c r="E41663" s="1"/>
      <c r="F41663" s="1"/>
      <c r="G41663" s="1"/>
      <c r="H41663" s="1"/>
    </row>
    <row r="41664">
      <c r="A41664" s="1"/>
      <c r="B41664" s="1"/>
      <c r="C41664" s="1"/>
      <c r="D41664" s="8"/>
      <c r="E41664" s="1"/>
      <c r="F41664" s="1"/>
      <c r="G41664" s="1"/>
      <c r="H41664" s="1"/>
    </row>
    <row r="41665">
      <c r="A41665" s="1"/>
      <c r="B41665" s="1"/>
      <c r="C41665" s="1"/>
      <c r="D41665" s="8"/>
      <c r="E41665" s="1"/>
      <c r="F41665" s="1"/>
      <c r="G41665" s="1"/>
      <c r="H41665" s="1"/>
    </row>
    <row r="41666">
      <c r="A41666" s="1"/>
      <c r="B41666" s="1"/>
      <c r="C41666" s="1"/>
      <c r="D41666" s="8"/>
      <c r="E41666" s="1"/>
      <c r="F41666" s="1"/>
      <c r="G41666" s="1"/>
      <c r="H41666" s="1"/>
    </row>
    <row r="41667">
      <c r="A41667" s="1"/>
      <c r="B41667" s="1"/>
      <c r="C41667" s="1"/>
      <c r="D41667" s="8"/>
      <c r="E41667" s="1"/>
      <c r="F41667" s="1"/>
      <c r="G41667" s="1"/>
      <c r="H41667" s="1"/>
    </row>
    <row r="41668">
      <c r="A41668" s="1"/>
      <c r="B41668" s="1"/>
      <c r="C41668" s="1"/>
      <c r="D41668" s="8"/>
      <c r="E41668" s="1"/>
      <c r="F41668" s="1"/>
      <c r="G41668" s="1"/>
      <c r="H41668" s="1"/>
    </row>
    <row r="41669">
      <c r="A41669" s="1"/>
      <c r="B41669" s="1"/>
      <c r="C41669" s="1"/>
      <c r="D41669" s="8"/>
      <c r="E41669" s="1"/>
      <c r="F41669" s="1"/>
      <c r="G41669" s="1"/>
      <c r="H41669" s="1"/>
    </row>
    <row r="41670">
      <c r="A41670" s="1"/>
      <c r="B41670" s="1"/>
      <c r="C41670" s="1"/>
      <c r="D41670" s="8"/>
      <c r="E41670" s="1"/>
      <c r="F41670" s="1"/>
      <c r="G41670" s="1"/>
      <c r="H41670" s="1"/>
    </row>
    <row r="41671">
      <c r="A41671" s="1"/>
      <c r="B41671" s="1"/>
      <c r="C41671" s="1"/>
      <c r="D41671" s="8"/>
      <c r="E41671" s="1"/>
      <c r="F41671" s="1"/>
      <c r="G41671" s="1"/>
      <c r="H41671" s="1"/>
    </row>
    <row r="41672">
      <c r="A41672" s="1"/>
      <c r="B41672" s="1"/>
      <c r="C41672" s="1"/>
      <c r="D41672" s="8"/>
      <c r="E41672" s="1"/>
      <c r="F41672" s="1"/>
      <c r="G41672" s="1"/>
      <c r="H41672" s="1"/>
    </row>
    <row r="41673">
      <c r="A41673" s="1"/>
      <c r="B41673" s="1"/>
      <c r="C41673" s="1"/>
      <c r="D41673" s="8"/>
      <c r="E41673" s="1"/>
      <c r="F41673" s="1"/>
      <c r="G41673" s="1"/>
      <c r="H41673" s="1"/>
    </row>
    <row r="41674">
      <c r="A41674" s="1"/>
      <c r="B41674" s="1"/>
      <c r="C41674" s="1"/>
      <c r="D41674" s="8"/>
      <c r="E41674" s="1"/>
      <c r="F41674" s="1"/>
      <c r="G41674" s="1"/>
      <c r="H41674" s="1"/>
    </row>
    <row r="41675">
      <c r="A41675" s="1"/>
      <c r="B41675" s="1"/>
      <c r="C41675" s="1"/>
      <c r="D41675" s="8"/>
      <c r="E41675" s="1"/>
      <c r="F41675" s="1"/>
      <c r="G41675" s="1"/>
      <c r="H41675" s="1"/>
    </row>
    <row r="41676">
      <c r="A41676" s="1"/>
      <c r="B41676" s="1"/>
      <c r="C41676" s="1"/>
      <c r="D41676" s="8"/>
      <c r="E41676" s="1"/>
      <c r="F41676" s="1"/>
      <c r="G41676" s="1"/>
      <c r="H41676" s="1"/>
    </row>
    <row r="41677">
      <c r="A41677" s="1"/>
      <c r="B41677" s="1"/>
      <c r="C41677" s="1"/>
      <c r="D41677" s="8"/>
      <c r="E41677" s="1"/>
      <c r="F41677" s="1"/>
      <c r="G41677" s="1"/>
      <c r="H41677" s="1"/>
    </row>
    <row r="41678">
      <c r="A41678" s="1"/>
      <c r="B41678" s="1"/>
      <c r="C41678" s="1"/>
      <c r="D41678" s="8"/>
      <c r="E41678" s="1"/>
      <c r="F41678" s="1"/>
      <c r="G41678" s="1"/>
      <c r="H41678" s="1"/>
    </row>
    <row r="41679">
      <c r="A41679" s="1"/>
      <c r="B41679" s="1"/>
      <c r="C41679" s="1"/>
      <c r="D41679" s="8"/>
      <c r="E41679" s="1"/>
      <c r="F41679" s="1"/>
      <c r="G41679" s="1"/>
      <c r="H41679" s="1"/>
    </row>
    <row r="41680">
      <c r="A41680" s="1"/>
      <c r="B41680" s="1"/>
      <c r="C41680" s="1"/>
      <c r="D41680" s="8"/>
      <c r="E41680" s="1"/>
      <c r="F41680" s="1"/>
      <c r="G41680" s="1"/>
      <c r="H41680" s="1"/>
    </row>
    <row r="41681">
      <c r="A41681" s="1"/>
      <c r="B41681" s="1"/>
      <c r="C41681" s="1"/>
      <c r="D41681" s="8"/>
      <c r="E41681" s="1"/>
      <c r="F41681" s="1"/>
      <c r="G41681" s="1"/>
      <c r="H41681" s="1"/>
    </row>
    <row r="41682">
      <c r="A41682" s="1"/>
      <c r="B41682" s="1"/>
      <c r="C41682" s="1"/>
      <c r="D41682" s="8"/>
      <c r="E41682" s="1"/>
      <c r="F41682" s="1"/>
      <c r="G41682" s="1"/>
      <c r="H41682" s="1"/>
    </row>
    <row r="41683">
      <c r="A41683" s="1"/>
      <c r="B41683" s="1"/>
      <c r="C41683" s="1"/>
      <c r="D41683" s="8"/>
      <c r="E41683" s="1"/>
      <c r="F41683" s="1"/>
      <c r="G41683" s="1"/>
      <c r="H41683" s="1"/>
    </row>
    <row r="41684">
      <c r="A41684" s="1"/>
      <c r="B41684" s="1"/>
      <c r="C41684" s="1"/>
      <c r="D41684" s="8"/>
      <c r="E41684" s="1"/>
      <c r="F41684" s="1"/>
      <c r="G41684" s="1"/>
      <c r="H41684" s="1"/>
    </row>
    <row r="41685">
      <c r="A41685" s="1"/>
      <c r="B41685" s="1"/>
      <c r="C41685" s="1"/>
      <c r="D41685" s="8"/>
      <c r="E41685" s="1"/>
      <c r="F41685" s="1"/>
      <c r="G41685" s="1"/>
      <c r="H41685" s="1"/>
    </row>
    <row r="41686">
      <c r="A41686" s="1"/>
      <c r="B41686" s="1"/>
      <c r="C41686" s="1"/>
      <c r="D41686" s="8"/>
      <c r="E41686" s="1"/>
      <c r="F41686" s="1"/>
      <c r="G41686" s="1"/>
      <c r="H41686" s="1"/>
    </row>
    <row r="41687">
      <c r="A41687" s="1"/>
      <c r="B41687" s="1"/>
      <c r="C41687" s="1"/>
      <c r="D41687" s="8"/>
      <c r="E41687" s="1"/>
      <c r="F41687" s="1"/>
      <c r="G41687" s="1"/>
      <c r="H41687" s="1"/>
    </row>
    <row r="41688">
      <c r="A41688" s="1"/>
      <c r="B41688" s="1"/>
      <c r="C41688" s="1"/>
      <c r="D41688" s="8"/>
      <c r="E41688" s="1"/>
      <c r="F41688" s="1"/>
      <c r="G41688" s="1"/>
      <c r="H41688" s="1"/>
    </row>
    <row r="41689">
      <c r="A41689" s="1"/>
      <c r="B41689" s="1"/>
      <c r="C41689" s="1"/>
      <c r="D41689" s="8"/>
      <c r="E41689" s="1"/>
      <c r="F41689" s="1"/>
      <c r="G41689" s="1"/>
      <c r="H41689" s="1"/>
    </row>
    <row r="41690">
      <c r="A41690" s="1"/>
      <c r="B41690" s="1"/>
      <c r="C41690" s="1"/>
      <c r="D41690" s="8"/>
      <c r="E41690" s="1"/>
      <c r="F41690" s="1"/>
      <c r="G41690" s="1"/>
      <c r="H41690" s="1"/>
    </row>
    <row r="41691">
      <c r="A41691" s="1"/>
      <c r="B41691" s="1"/>
      <c r="C41691" s="1"/>
      <c r="D41691" s="8"/>
      <c r="E41691" s="1"/>
      <c r="F41691" s="1"/>
      <c r="G41691" s="1"/>
      <c r="H41691" s="1"/>
    </row>
    <row r="41692">
      <c r="A41692" s="1"/>
      <c r="B41692" s="1"/>
      <c r="C41692" s="1"/>
      <c r="D41692" s="8"/>
      <c r="E41692" s="1"/>
      <c r="F41692" s="1"/>
      <c r="G41692" s="1"/>
      <c r="H41692" s="1"/>
    </row>
    <row r="41693">
      <c r="A41693" s="1"/>
      <c r="B41693" s="1"/>
      <c r="C41693" s="1"/>
      <c r="D41693" s="8"/>
      <c r="E41693" s="1"/>
      <c r="F41693" s="1"/>
      <c r="G41693" s="1"/>
      <c r="H41693" s="1"/>
    </row>
    <row r="41694">
      <c r="A41694" s="1"/>
      <c r="B41694" s="1"/>
      <c r="C41694" s="1"/>
      <c r="D41694" s="8"/>
      <c r="E41694" s="1"/>
      <c r="F41694" s="1"/>
      <c r="G41694" s="1"/>
      <c r="H41694" s="1"/>
    </row>
    <row r="41695">
      <c r="A41695" s="1"/>
      <c r="B41695" s="1"/>
      <c r="C41695" s="1"/>
      <c r="D41695" s="8"/>
      <c r="E41695" s="1"/>
      <c r="F41695" s="1"/>
      <c r="G41695" s="1"/>
      <c r="H41695" s="1"/>
    </row>
    <row r="41696">
      <c r="A41696" s="1"/>
      <c r="B41696" s="1"/>
      <c r="C41696" s="1"/>
      <c r="D41696" s="8"/>
      <c r="E41696" s="1"/>
      <c r="F41696" s="1"/>
      <c r="G41696" s="1"/>
      <c r="H41696" s="1"/>
    </row>
    <row r="41697">
      <c r="A41697" s="1"/>
      <c r="B41697" s="1"/>
      <c r="C41697" s="1"/>
      <c r="D41697" s="8"/>
      <c r="E41697" s="1"/>
      <c r="F41697" s="1"/>
      <c r="G41697" s="1"/>
      <c r="H41697" s="1"/>
    </row>
    <row r="41698">
      <c r="A41698" s="1"/>
      <c r="B41698" s="1"/>
      <c r="C41698" s="1"/>
      <c r="D41698" s="8"/>
      <c r="E41698" s="1"/>
      <c r="F41698" s="1"/>
      <c r="G41698" s="1"/>
      <c r="H41698" s="1"/>
    </row>
    <row r="41699">
      <c r="A41699" s="1"/>
      <c r="B41699" s="1"/>
      <c r="C41699" s="1"/>
      <c r="D41699" s="8"/>
      <c r="E41699" s="1"/>
      <c r="F41699" s="1"/>
      <c r="G41699" s="1"/>
      <c r="H41699" s="1"/>
    </row>
    <row r="41700">
      <c r="A41700" s="1"/>
      <c r="B41700" s="1"/>
      <c r="C41700" s="1"/>
      <c r="D41700" s="8"/>
      <c r="E41700" s="1"/>
      <c r="F41700" s="1"/>
      <c r="G41700" s="1"/>
      <c r="H41700" s="1"/>
    </row>
    <row r="41701">
      <c r="A41701" s="1"/>
      <c r="B41701" s="1"/>
      <c r="C41701" s="1"/>
      <c r="D41701" s="8"/>
      <c r="E41701" s="1"/>
      <c r="F41701" s="1"/>
      <c r="G41701" s="1"/>
      <c r="H41701" s="1"/>
    </row>
    <row r="41702">
      <c r="A41702" s="1"/>
      <c r="B41702" s="1"/>
      <c r="C41702" s="1"/>
      <c r="D41702" s="8"/>
      <c r="E41702" s="1"/>
      <c r="F41702" s="1"/>
      <c r="G41702" s="1"/>
      <c r="H41702" s="1"/>
    </row>
    <row r="41703">
      <c r="A41703" s="1"/>
      <c r="B41703" s="1"/>
      <c r="C41703" s="1"/>
      <c r="D41703" s="8"/>
      <c r="E41703" s="1"/>
      <c r="F41703" s="1"/>
      <c r="G41703" s="1"/>
      <c r="H41703" s="1"/>
    </row>
    <row r="41704">
      <c r="A41704" s="1"/>
      <c r="B41704" s="1"/>
      <c r="C41704" s="1"/>
      <c r="D41704" s="8"/>
      <c r="E41704" s="1"/>
      <c r="F41704" s="1"/>
      <c r="G41704" s="1"/>
      <c r="H41704" s="1"/>
    </row>
    <row r="41705">
      <c r="A41705" s="1"/>
      <c r="B41705" s="1"/>
      <c r="C41705" s="1"/>
      <c r="D41705" s="8"/>
      <c r="E41705" s="1"/>
      <c r="F41705" s="1"/>
      <c r="G41705" s="1"/>
      <c r="H41705" s="1"/>
    </row>
    <row r="41706">
      <c r="A41706" s="1"/>
      <c r="B41706" s="1"/>
      <c r="C41706" s="1"/>
      <c r="D41706" s="8"/>
      <c r="E41706" s="1"/>
      <c r="F41706" s="1"/>
      <c r="G41706" s="1"/>
      <c r="H41706" s="1"/>
    </row>
    <row r="41707">
      <c r="A41707" s="1"/>
      <c r="B41707" s="1"/>
      <c r="C41707" s="1"/>
      <c r="D41707" s="8"/>
      <c r="E41707" s="1"/>
      <c r="F41707" s="1"/>
      <c r="G41707" s="1"/>
      <c r="H41707" s="1"/>
    </row>
    <row r="41708">
      <c r="A41708" s="1"/>
      <c r="B41708" s="1"/>
      <c r="C41708" s="1"/>
      <c r="D41708" s="8"/>
      <c r="E41708" s="1"/>
      <c r="F41708" s="1"/>
      <c r="G41708" s="1"/>
      <c r="H41708" s="1"/>
    </row>
    <row r="41709">
      <c r="A41709" s="1"/>
      <c r="B41709" s="1"/>
      <c r="C41709" s="1"/>
      <c r="D41709" s="8"/>
      <c r="E41709" s="1"/>
      <c r="F41709" s="1"/>
      <c r="G41709" s="1"/>
      <c r="H41709" s="1"/>
    </row>
    <row r="41710">
      <c r="A41710" s="1"/>
      <c r="B41710" s="1"/>
      <c r="C41710" s="1"/>
      <c r="D41710" s="8"/>
      <c r="E41710" s="1"/>
      <c r="F41710" s="1"/>
      <c r="G41710" s="1"/>
      <c r="H41710" s="1"/>
    </row>
    <row r="41711">
      <c r="A41711" s="1"/>
      <c r="B41711" s="1"/>
      <c r="C41711" s="1"/>
      <c r="D41711" s="8"/>
      <c r="E41711" s="1"/>
      <c r="F41711" s="1"/>
      <c r="G41711" s="1"/>
      <c r="H41711" s="1"/>
    </row>
    <row r="41712">
      <c r="A41712" s="1"/>
      <c r="B41712" s="1"/>
      <c r="C41712" s="1"/>
      <c r="D41712" s="8"/>
      <c r="E41712" s="1"/>
      <c r="F41712" s="1"/>
      <c r="G41712" s="1"/>
      <c r="H41712" s="1"/>
    </row>
    <row r="41713">
      <c r="A41713" s="1"/>
      <c r="B41713" s="1"/>
      <c r="C41713" s="1"/>
      <c r="D41713" s="8"/>
      <c r="E41713" s="1"/>
      <c r="F41713" s="1"/>
      <c r="G41713" s="1"/>
      <c r="H41713" s="1"/>
    </row>
    <row r="41714">
      <c r="A41714" s="1"/>
      <c r="B41714" s="1"/>
      <c r="C41714" s="1"/>
      <c r="D41714" s="8"/>
      <c r="E41714" s="1"/>
      <c r="F41714" s="1"/>
      <c r="G41714" s="1"/>
      <c r="H41714" s="1"/>
    </row>
    <row r="41715">
      <c r="A41715" s="1"/>
      <c r="B41715" s="1"/>
      <c r="C41715" s="1"/>
      <c r="D41715" s="8"/>
      <c r="E41715" s="1"/>
      <c r="F41715" s="1"/>
      <c r="G41715" s="1"/>
      <c r="H41715" s="1"/>
    </row>
    <row r="41716">
      <c r="A41716" s="1"/>
      <c r="B41716" s="1"/>
      <c r="C41716" s="1"/>
      <c r="D41716" s="8"/>
      <c r="E41716" s="1"/>
      <c r="F41716" s="1"/>
      <c r="G41716" s="1"/>
      <c r="H41716" s="1"/>
    </row>
    <row r="41717">
      <c r="A41717" s="1"/>
      <c r="B41717" s="1"/>
      <c r="C41717" s="1"/>
      <c r="D41717" s="8"/>
      <c r="E41717" s="1"/>
      <c r="F41717" s="1"/>
      <c r="G41717" s="1"/>
      <c r="H41717" s="1"/>
    </row>
    <row r="41718">
      <c r="A41718" s="1"/>
      <c r="B41718" s="1"/>
      <c r="C41718" s="1"/>
      <c r="D41718" s="8"/>
      <c r="E41718" s="1"/>
      <c r="F41718" s="1"/>
      <c r="G41718" s="1"/>
      <c r="H41718" s="1"/>
    </row>
    <row r="41719">
      <c r="A41719" s="1"/>
      <c r="B41719" s="1"/>
      <c r="C41719" s="1"/>
      <c r="D41719" s="8"/>
      <c r="E41719" s="1"/>
      <c r="F41719" s="1"/>
      <c r="G41719" s="1"/>
      <c r="H41719" s="1"/>
    </row>
    <row r="41720">
      <c r="A41720" s="1"/>
      <c r="B41720" s="1"/>
      <c r="C41720" s="1"/>
      <c r="D41720" s="8"/>
      <c r="E41720" s="1"/>
      <c r="F41720" s="1"/>
      <c r="G41720" s="1"/>
      <c r="H41720" s="1"/>
    </row>
    <row r="41721">
      <c r="A41721" s="1"/>
      <c r="B41721" s="1"/>
      <c r="C41721" s="1"/>
      <c r="D41721" s="8"/>
      <c r="E41721" s="1"/>
      <c r="F41721" s="1"/>
      <c r="G41721" s="1"/>
      <c r="H41721" s="1"/>
    </row>
    <row r="41722">
      <c r="A41722" s="1"/>
      <c r="B41722" s="1"/>
      <c r="C41722" s="1"/>
      <c r="D41722" s="8"/>
      <c r="E41722" s="1"/>
      <c r="F41722" s="1"/>
      <c r="G41722" s="1"/>
      <c r="H41722" s="1"/>
    </row>
    <row r="41723">
      <c r="A41723" s="1"/>
      <c r="B41723" s="1"/>
      <c r="C41723" s="1"/>
      <c r="D41723" s="8"/>
      <c r="E41723" s="1"/>
      <c r="F41723" s="1"/>
      <c r="G41723" s="1"/>
      <c r="H41723" s="1"/>
    </row>
    <row r="41724">
      <c r="A41724" s="1"/>
      <c r="B41724" s="1"/>
      <c r="C41724" s="1"/>
      <c r="D41724" s="8"/>
      <c r="E41724" s="1"/>
      <c r="F41724" s="1"/>
      <c r="G41724" s="1"/>
      <c r="H41724" s="1"/>
    </row>
    <row r="41725">
      <c r="A41725" s="1"/>
      <c r="B41725" s="1"/>
      <c r="C41725" s="1"/>
      <c r="D41725" s="8"/>
      <c r="E41725" s="1"/>
      <c r="F41725" s="1"/>
      <c r="G41725" s="1"/>
      <c r="H41725" s="1"/>
    </row>
    <row r="41726">
      <c r="A41726" s="1"/>
      <c r="B41726" s="1"/>
      <c r="C41726" s="1"/>
      <c r="D41726" s="8"/>
      <c r="E41726" s="1"/>
      <c r="F41726" s="1"/>
      <c r="G41726" s="1"/>
      <c r="H41726" s="1"/>
    </row>
    <row r="41727">
      <c r="A41727" s="1"/>
      <c r="B41727" s="1"/>
      <c r="C41727" s="1"/>
      <c r="D41727" s="8"/>
      <c r="E41727" s="1"/>
      <c r="F41727" s="1"/>
      <c r="G41727" s="1"/>
      <c r="H41727" s="1"/>
    </row>
    <row r="41728">
      <c r="A41728" s="1"/>
      <c r="B41728" s="1"/>
      <c r="C41728" s="1"/>
      <c r="D41728" s="8"/>
      <c r="E41728" s="1"/>
      <c r="F41728" s="1"/>
      <c r="G41728" s="1"/>
      <c r="H41728" s="1"/>
    </row>
    <row r="41729">
      <c r="A41729" s="1"/>
      <c r="B41729" s="1"/>
      <c r="C41729" s="1"/>
      <c r="D41729" s="8"/>
      <c r="E41729" s="1"/>
      <c r="F41729" s="1"/>
      <c r="G41729" s="1"/>
      <c r="H41729" s="1"/>
    </row>
    <row r="41730">
      <c r="A41730" s="1"/>
      <c r="B41730" s="1"/>
      <c r="C41730" s="1"/>
      <c r="D41730" s="8"/>
      <c r="E41730" s="1"/>
      <c r="F41730" s="1"/>
      <c r="G41730" s="1"/>
      <c r="H41730" s="1"/>
    </row>
    <row r="41731">
      <c r="A41731" s="1"/>
      <c r="B41731" s="1"/>
      <c r="C41731" s="1"/>
      <c r="D41731" s="8"/>
      <c r="E41731" s="1"/>
      <c r="F41731" s="1"/>
      <c r="G41731" s="1"/>
      <c r="H41731" s="1"/>
    </row>
    <row r="41732">
      <c r="A41732" s="1"/>
      <c r="B41732" s="1"/>
      <c r="C41732" s="1"/>
      <c r="D41732" s="8"/>
      <c r="E41732" s="1"/>
      <c r="F41732" s="1"/>
      <c r="G41732" s="1"/>
      <c r="H41732" s="1"/>
    </row>
    <row r="41733">
      <c r="A41733" s="1"/>
      <c r="B41733" s="1"/>
      <c r="C41733" s="1"/>
      <c r="D41733" s="8"/>
      <c r="E41733" s="1"/>
      <c r="F41733" s="1"/>
      <c r="G41733" s="1"/>
      <c r="H41733" s="1"/>
    </row>
    <row r="41734">
      <c r="A41734" s="1"/>
      <c r="B41734" s="1"/>
      <c r="C41734" s="1"/>
      <c r="D41734" s="8"/>
      <c r="E41734" s="1"/>
      <c r="F41734" s="1"/>
      <c r="G41734" s="1"/>
      <c r="H41734" s="1"/>
    </row>
    <row r="41735">
      <c r="A41735" s="1"/>
      <c r="B41735" s="1"/>
      <c r="C41735" s="1"/>
      <c r="D41735" s="8"/>
      <c r="E41735" s="1"/>
      <c r="F41735" s="1"/>
      <c r="G41735" s="1"/>
      <c r="H41735" s="1"/>
    </row>
    <row r="41736">
      <c r="A41736" s="1"/>
      <c r="B41736" s="1"/>
      <c r="C41736" s="1"/>
      <c r="D41736" s="8"/>
      <c r="E41736" s="1"/>
      <c r="F41736" s="1"/>
      <c r="G41736" s="1"/>
      <c r="H41736" s="1"/>
    </row>
    <row r="41737">
      <c r="A41737" s="1"/>
      <c r="B41737" s="1"/>
      <c r="C41737" s="1"/>
      <c r="D41737" s="8"/>
      <c r="E41737" s="1"/>
      <c r="F41737" s="1"/>
      <c r="G41737" s="1"/>
      <c r="H41737" s="1"/>
    </row>
    <row r="41738">
      <c r="A41738" s="1"/>
      <c r="B41738" s="1"/>
      <c r="C41738" s="1"/>
      <c r="D41738" s="8"/>
      <c r="E41738" s="1"/>
      <c r="F41738" s="1"/>
      <c r="G41738" s="1"/>
      <c r="H41738" s="1"/>
    </row>
    <row r="41739">
      <c r="A41739" s="1"/>
      <c r="B41739" s="1"/>
      <c r="C41739" s="1"/>
      <c r="D41739" s="8"/>
      <c r="E41739" s="1"/>
      <c r="F41739" s="1"/>
      <c r="G41739" s="1"/>
      <c r="H41739" s="1"/>
    </row>
    <row r="41740">
      <c r="A41740" s="1"/>
      <c r="B41740" s="1"/>
      <c r="C41740" s="1"/>
      <c r="D41740" s="8"/>
      <c r="E41740" s="1"/>
      <c r="F41740" s="1"/>
      <c r="G41740" s="1"/>
      <c r="H41740" s="1"/>
    </row>
    <row r="41741">
      <c r="A41741" s="1"/>
      <c r="B41741" s="1"/>
      <c r="C41741" s="1"/>
      <c r="D41741" s="8"/>
      <c r="E41741" s="1"/>
      <c r="F41741" s="1"/>
      <c r="G41741" s="1"/>
      <c r="H41741" s="1"/>
    </row>
    <row r="41742">
      <c r="A41742" s="1"/>
      <c r="B41742" s="1"/>
      <c r="C41742" s="1"/>
      <c r="D41742" s="8"/>
      <c r="E41742" s="1"/>
      <c r="F41742" s="1"/>
      <c r="G41742" s="1"/>
      <c r="H41742" s="1"/>
    </row>
    <row r="41743">
      <c r="A41743" s="1"/>
      <c r="B41743" s="1"/>
      <c r="C41743" s="1"/>
      <c r="D41743" s="8"/>
      <c r="E41743" s="1"/>
      <c r="F41743" s="1"/>
      <c r="G41743" s="1"/>
      <c r="H41743" s="1"/>
    </row>
    <row r="41744">
      <c r="A41744" s="1"/>
      <c r="B41744" s="1"/>
      <c r="C41744" s="1"/>
      <c r="D41744" s="8"/>
      <c r="E41744" s="1"/>
      <c r="F41744" s="1"/>
      <c r="G41744" s="1"/>
      <c r="H41744" s="1"/>
    </row>
    <row r="41745">
      <c r="A41745" s="1"/>
      <c r="B41745" s="1"/>
      <c r="C41745" s="1"/>
      <c r="D41745" s="8"/>
      <c r="E41745" s="1"/>
      <c r="F41745" s="1"/>
      <c r="G41745" s="1"/>
      <c r="H41745" s="1"/>
    </row>
    <row r="41746">
      <c r="A41746" s="1"/>
      <c r="B41746" s="1"/>
      <c r="C41746" s="1"/>
      <c r="D41746" s="8"/>
      <c r="E41746" s="1"/>
      <c r="F41746" s="1"/>
      <c r="G41746" s="1"/>
      <c r="H41746" s="1"/>
    </row>
    <row r="41747">
      <c r="A41747" s="1"/>
      <c r="B41747" s="1"/>
      <c r="C41747" s="1"/>
      <c r="D41747" s="8"/>
      <c r="E41747" s="1"/>
      <c r="F41747" s="1"/>
      <c r="G41747" s="1"/>
      <c r="H41747" s="1"/>
    </row>
    <row r="41748">
      <c r="A41748" s="1"/>
      <c r="B41748" s="1"/>
      <c r="C41748" s="1"/>
      <c r="D41748" s="8"/>
      <c r="E41748" s="1"/>
      <c r="F41748" s="1"/>
      <c r="G41748" s="1"/>
      <c r="H41748" s="1"/>
    </row>
    <row r="41749">
      <c r="A41749" s="1"/>
      <c r="B41749" s="1"/>
      <c r="C41749" s="1"/>
      <c r="D41749" s="8"/>
      <c r="E41749" s="1"/>
      <c r="F41749" s="1"/>
      <c r="G41749" s="1"/>
      <c r="H41749" s="1"/>
    </row>
    <row r="41750">
      <c r="A41750" s="1"/>
      <c r="B41750" s="1"/>
      <c r="C41750" s="1"/>
      <c r="D41750" s="8"/>
      <c r="E41750" s="1"/>
      <c r="F41750" s="1"/>
      <c r="G41750" s="1"/>
      <c r="H41750" s="1"/>
    </row>
    <row r="41751">
      <c r="A41751" s="1"/>
      <c r="B41751" s="1"/>
      <c r="C41751" s="1"/>
      <c r="D41751" s="8"/>
      <c r="E41751" s="1"/>
      <c r="F41751" s="1"/>
      <c r="G41751" s="1"/>
      <c r="H41751" s="1"/>
    </row>
    <row r="41752">
      <c r="A41752" s="1"/>
      <c r="B41752" s="1"/>
      <c r="C41752" s="1"/>
      <c r="D41752" s="8"/>
      <c r="E41752" s="1"/>
      <c r="F41752" s="1"/>
      <c r="G41752" s="1"/>
      <c r="H41752" s="1"/>
    </row>
    <row r="41753">
      <c r="A41753" s="1"/>
      <c r="B41753" s="1"/>
      <c r="C41753" s="1"/>
      <c r="D41753" s="8"/>
      <c r="E41753" s="1"/>
      <c r="F41753" s="1"/>
      <c r="G41753" s="1"/>
      <c r="H41753" s="1"/>
    </row>
    <row r="41754">
      <c r="A41754" s="1"/>
      <c r="B41754" s="1"/>
      <c r="C41754" s="1"/>
      <c r="D41754" s="8"/>
      <c r="E41754" s="1"/>
      <c r="F41754" s="1"/>
      <c r="G41754" s="1"/>
      <c r="H41754" s="1"/>
    </row>
    <row r="41755">
      <c r="A41755" s="1"/>
      <c r="B41755" s="1"/>
      <c r="C41755" s="1"/>
      <c r="D41755" s="8"/>
      <c r="E41755" s="1"/>
      <c r="F41755" s="1"/>
      <c r="G41755" s="1"/>
      <c r="H41755" s="1"/>
    </row>
    <row r="41756">
      <c r="A41756" s="1"/>
      <c r="B41756" s="1"/>
      <c r="C41756" s="1"/>
      <c r="D41756" s="8"/>
      <c r="E41756" s="1"/>
      <c r="F41756" s="1"/>
      <c r="G41756" s="1"/>
      <c r="H41756" s="1"/>
    </row>
    <row r="41757">
      <c r="A41757" s="1"/>
      <c r="B41757" s="1"/>
      <c r="C41757" s="1"/>
      <c r="D41757" s="8"/>
      <c r="E41757" s="1"/>
      <c r="F41757" s="1"/>
      <c r="G41757" s="1"/>
      <c r="H41757" s="1"/>
    </row>
    <row r="41758">
      <c r="A41758" s="1"/>
      <c r="B41758" s="1"/>
      <c r="C41758" s="1"/>
      <c r="D41758" s="8"/>
      <c r="E41758" s="1"/>
      <c r="F41758" s="1"/>
      <c r="G41758" s="1"/>
      <c r="H41758" s="1"/>
    </row>
    <row r="41759">
      <c r="A41759" s="1"/>
      <c r="B41759" s="1"/>
      <c r="C41759" s="1"/>
      <c r="D41759" s="8"/>
      <c r="E41759" s="1"/>
      <c r="F41759" s="1"/>
      <c r="G41759" s="1"/>
      <c r="H41759" s="1"/>
    </row>
    <row r="41760">
      <c r="A41760" s="1"/>
      <c r="B41760" s="1"/>
      <c r="C41760" s="1"/>
      <c r="D41760" s="8"/>
      <c r="E41760" s="1"/>
      <c r="F41760" s="1"/>
      <c r="G41760" s="1"/>
      <c r="H41760" s="1"/>
    </row>
    <row r="41761">
      <c r="A41761" s="1"/>
      <c r="B41761" s="1"/>
      <c r="C41761" s="1"/>
      <c r="D41761" s="8"/>
      <c r="E41761" s="1"/>
      <c r="F41761" s="1"/>
      <c r="G41761" s="1"/>
      <c r="H41761" s="1"/>
    </row>
    <row r="41762">
      <c r="A41762" s="1"/>
      <c r="B41762" s="1"/>
      <c r="C41762" s="1"/>
      <c r="D41762" s="8"/>
      <c r="E41762" s="1"/>
      <c r="F41762" s="1"/>
      <c r="G41762" s="1"/>
      <c r="H41762" s="1"/>
    </row>
    <row r="41763">
      <c r="A41763" s="1"/>
      <c r="B41763" s="1"/>
      <c r="C41763" s="1"/>
      <c r="D41763" s="8"/>
      <c r="E41763" s="1"/>
      <c r="F41763" s="1"/>
      <c r="G41763" s="1"/>
      <c r="H41763" s="1"/>
    </row>
    <row r="41764">
      <c r="A41764" s="1"/>
      <c r="B41764" s="1"/>
      <c r="C41764" s="1"/>
      <c r="D41764" s="8"/>
      <c r="E41764" s="1"/>
      <c r="F41764" s="1"/>
      <c r="G41764" s="1"/>
      <c r="H41764" s="1"/>
    </row>
    <row r="41765">
      <c r="A41765" s="1"/>
      <c r="B41765" s="1"/>
      <c r="C41765" s="1"/>
      <c r="D41765" s="8"/>
      <c r="E41765" s="1"/>
      <c r="F41765" s="1"/>
      <c r="G41765" s="1"/>
      <c r="H41765" s="1"/>
    </row>
    <row r="41766">
      <c r="A41766" s="1"/>
      <c r="B41766" s="1"/>
      <c r="C41766" s="1"/>
      <c r="D41766" s="8"/>
      <c r="E41766" s="1"/>
      <c r="F41766" s="1"/>
      <c r="G41766" s="1"/>
      <c r="H41766" s="1"/>
    </row>
    <row r="41767">
      <c r="A41767" s="1"/>
      <c r="B41767" s="1"/>
      <c r="C41767" s="1"/>
      <c r="D41767" s="8"/>
      <c r="E41767" s="1"/>
      <c r="F41767" s="1"/>
      <c r="G41767" s="1"/>
      <c r="H41767" s="1"/>
    </row>
    <row r="41768">
      <c r="A41768" s="1"/>
      <c r="B41768" s="1"/>
      <c r="C41768" s="1"/>
      <c r="D41768" s="8"/>
      <c r="E41768" s="1"/>
      <c r="F41768" s="1"/>
      <c r="G41768" s="1"/>
      <c r="H41768" s="1"/>
    </row>
    <row r="41769">
      <c r="A41769" s="1"/>
      <c r="B41769" s="1"/>
      <c r="C41769" s="1"/>
      <c r="D41769" s="8"/>
      <c r="E41769" s="1"/>
      <c r="F41769" s="1"/>
      <c r="G41769" s="1"/>
      <c r="H41769" s="1"/>
    </row>
    <row r="41770">
      <c r="A41770" s="1"/>
      <c r="B41770" s="1"/>
      <c r="C41770" s="1"/>
      <c r="D41770" s="8"/>
      <c r="E41770" s="1"/>
      <c r="F41770" s="1"/>
      <c r="G41770" s="1"/>
      <c r="H41770" s="1"/>
    </row>
    <row r="41771">
      <c r="A41771" s="1"/>
      <c r="B41771" s="1"/>
      <c r="C41771" s="1"/>
      <c r="D41771" s="8"/>
      <c r="E41771" s="1"/>
      <c r="F41771" s="1"/>
      <c r="G41771" s="1"/>
      <c r="H41771" s="1"/>
    </row>
    <row r="41772">
      <c r="A41772" s="1"/>
      <c r="B41772" s="1"/>
      <c r="C41772" s="1"/>
      <c r="D41772" s="8"/>
      <c r="E41772" s="1"/>
      <c r="F41772" s="1"/>
      <c r="G41772" s="1"/>
      <c r="H41772" s="1"/>
    </row>
    <row r="41773">
      <c r="A41773" s="1"/>
      <c r="B41773" s="1"/>
      <c r="C41773" s="1"/>
      <c r="D41773" s="8"/>
      <c r="E41773" s="1"/>
      <c r="F41773" s="1"/>
      <c r="G41773" s="1"/>
      <c r="H41773" s="1"/>
    </row>
    <row r="41774">
      <c r="A41774" s="1"/>
      <c r="B41774" s="1"/>
      <c r="C41774" s="1"/>
      <c r="D41774" s="8"/>
      <c r="E41774" s="1"/>
      <c r="F41774" s="1"/>
      <c r="G41774" s="1"/>
      <c r="H41774" s="1"/>
    </row>
    <row r="41775">
      <c r="A41775" s="1"/>
      <c r="B41775" s="1"/>
      <c r="C41775" s="1"/>
      <c r="D41775" s="8"/>
      <c r="E41775" s="1"/>
      <c r="F41775" s="1"/>
      <c r="G41775" s="1"/>
      <c r="H41775" s="1"/>
    </row>
    <row r="41776">
      <c r="A41776" s="1"/>
      <c r="B41776" s="1"/>
      <c r="C41776" s="1"/>
      <c r="D41776" s="8"/>
      <c r="E41776" s="1"/>
      <c r="F41776" s="1"/>
      <c r="G41776" s="1"/>
      <c r="H41776" s="1"/>
    </row>
    <row r="41777">
      <c r="A41777" s="1"/>
      <c r="B41777" s="1"/>
      <c r="C41777" s="1"/>
      <c r="D41777" s="8"/>
      <c r="E41777" s="1"/>
      <c r="F41777" s="1"/>
      <c r="G41777" s="1"/>
      <c r="H41777" s="1"/>
    </row>
    <row r="41778">
      <c r="A41778" s="1"/>
      <c r="B41778" s="1"/>
      <c r="C41778" s="1"/>
      <c r="D41778" s="8"/>
      <c r="E41778" s="1"/>
      <c r="F41778" s="1"/>
      <c r="G41778" s="1"/>
      <c r="H41778" s="1"/>
    </row>
    <row r="41779">
      <c r="A41779" s="1"/>
      <c r="B41779" s="1"/>
      <c r="C41779" s="1"/>
      <c r="D41779" s="8"/>
      <c r="E41779" s="1"/>
      <c r="F41779" s="1"/>
      <c r="G41779" s="1"/>
      <c r="H41779" s="1"/>
    </row>
    <row r="41780">
      <c r="A41780" s="1"/>
      <c r="B41780" s="1"/>
      <c r="C41780" s="1"/>
      <c r="D41780" s="8"/>
      <c r="E41780" s="1"/>
      <c r="F41780" s="1"/>
      <c r="G41780" s="1"/>
      <c r="H41780" s="1"/>
    </row>
    <row r="41781">
      <c r="A41781" s="1"/>
      <c r="B41781" s="1"/>
      <c r="C41781" s="1"/>
      <c r="D41781" s="8"/>
      <c r="E41781" s="1"/>
      <c r="F41781" s="1"/>
      <c r="G41781" s="1"/>
      <c r="H41781" s="1"/>
    </row>
    <row r="41782">
      <c r="A41782" s="1"/>
      <c r="B41782" s="1"/>
      <c r="C41782" s="1"/>
      <c r="D41782" s="8"/>
      <c r="E41782" s="1"/>
      <c r="F41782" s="1"/>
      <c r="G41782" s="1"/>
      <c r="H41782" s="1"/>
    </row>
    <row r="41783">
      <c r="A41783" s="1"/>
      <c r="B41783" s="1"/>
      <c r="C41783" s="1"/>
      <c r="D41783" s="8"/>
      <c r="E41783" s="1"/>
      <c r="F41783" s="1"/>
      <c r="G41783" s="1"/>
      <c r="H41783" s="1"/>
    </row>
    <row r="41784">
      <c r="A41784" s="1"/>
      <c r="B41784" s="1"/>
      <c r="C41784" s="1"/>
      <c r="D41784" s="8"/>
      <c r="E41784" s="1"/>
      <c r="F41784" s="1"/>
      <c r="G41784" s="1"/>
      <c r="H41784" s="1"/>
    </row>
    <row r="41785">
      <c r="A41785" s="1"/>
      <c r="B41785" s="1"/>
      <c r="C41785" s="1"/>
      <c r="D41785" s="8"/>
      <c r="E41785" s="1"/>
      <c r="F41785" s="1"/>
      <c r="G41785" s="1"/>
      <c r="H41785" s="1"/>
    </row>
    <row r="41786">
      <c r="A41786" s="1"/>
      <c r="B41786" s="1"/>
      <c r="C41786" s="1"/>
      <c r="D41786" s="8"/>
      <c r="E41786" s="1"/>
      <c r="F41786" s="1"/>
      <c r="G41786" s="1"/>
      <c r="H41786" s="1"/>
    </row>
    <row r="41787">
      <c r="A41787" s="1"/>
      <c r="B41787" s="1"/>
      <c r="C41787" s="1"/>
      <c r="D41787" s="8"/>
      <c r="E41787" s="1"/>
      <c r="F41787" s="1"/>
      <c r="G41787" s="1"/>
      <c r="H41787" s="1"/>
    </row>
    <row r="41788">
      <c r="A41788" s="1"/>
      <c r="B41788" s="1"/>
      <c r="C41788" s="1"/>
      <c r="D41788" s="8"/>
      <c r="E41788" s="1"/>
      <c r="F41788" s="1"/>
      <c r="G41788" s="1"/>
      <c r="H41788" s="1"/>
    </row>
    <row r="41789">
      <c r="A41789" s="1"/>
      <c r="B41789" s="1"/>
      <c r="C41789" s="1"/>
      <c r="D41789" s="8"/>
      <c r="E41789" s="1"/>
      <c r="F41789" s="1"/>
      <c r="G41789" s="1"/>
      <c r="H41789" s="1"/>
    </row>
    <row r="41790">
      <c r="A41790" s="1"/>
      <c r="B41790" s="1"/>
      <c r="C41790" s="1"/>
      <c r="D41790" s="8"/>
      <c r="E41790" s="1"/>
      <c r="F41790" s="1"/>
      <c r="G41790" s="1"/>
      <c r="H41790" s="1"/>
    </row>
    <row r="41791">
      <c r="A41791" s="1"/>
      <c r="B41791" s="1"/>
      <c r="C41791" s="1"/>
      <c r="D41791" s="8"/>
      <c r="E41791" s="1"/>
      <c r="F41791" s="1"/>
      <c r="G41791" s="1"/>
      <c r="H41791" s="1"/>
    </row>
    <row r="41792">
      <c r="A41792" s="1"/>
      <c r="B41792" s="1"/>
      <c r="C41792" s="1"/>
      <c r="D41792" s="8"/>
      <c r="E41792" s="1"/>
      <c r="F41792" s="1"/>
      <c r="G41792" s="1"/>
      <c r="H41792" s="1"/>
    </row>
    <row r="41793">
      <c r="A41793" s="1"/>
      <c r="B41793" s="1"/>
      <c r="C41793" s="1"/>
      <c r="D41793" s="8"/>
      <c r="E41793" s="1"/>
      <c r="F41793" s="1"/>
      <c r="G41793" s="1"/>
      <c r="H41793" s="1"/>
    </row>
    <row r="41794">
      <c r="A41794" s="1"/>
      <c r="B41794" s="1"/>
      <c r="C41794" s="1"/>
      <c r="D41794" s="8"/>
      <c r="E41794" s="1"/>
      <c r="F41794" s="1"/>
      <c r="G41794" s="1"/>
      <c r="H41794" s="1"/>
    </row>
    <row r="41795">
      <c r="A41795" s="1"/>
      <c r="B41795" s="1"/>
      <c r="C41795" s="1"/>
      <c r="D41795" s="8"/>
      <c r="E41795" s="1"/>
      <c r="F41795" s="1"/>
      <c r="G41795" s="1"/>
      <c r="H41795" s="1"/>
    </row>
    <row r="41796">
      <c r="A41796" s="1"/>
      <c r="B41796" s="1"/>
      <c r="C41796" s="1"/>
      <c r="D41796" s="8"/>
      <c r="E41796" s="1"/>
      <c r="F41796" s="1"/>
      <c r="G41796" s="1"/>
      <c r="H41796" s="1"/>
    </row>
    <row r="41797">
      <c r="A41797" s="1"/>
      <c r="B41797" s="1"/>
      <c r="C41797" s="1"/>
      <c r="D41797" s="8"/>
      <c r="E41797" s="1"/>
      <c r="F41797" s="1"/>
      <c r="G41797" s="1"/>
      <c r="H41797" s="1"/>
    </row>
    <row r="41798">
      <c r="A41798" s="1"/>
      <c r="B41798" s="1"/>
      <c r="C41798" s="1"/>
      <c r="D41798" s="8"/>
      <c r="E41798" s="1"/>
      <c r="F41798" s="1"/>
      <c r="G41798" s="1"/>
      <c r="H41798" s="1"/>
    </row>
    <row r="41799">
      <c r="A41799" s="1"/>
      <c r="B41799" s="1"/>
      <c r="C41799" s="1"/>
      <c r="D41799" s="8"/>
      <c r="E41799" s="1"/>
      <c r="F41799" s="1"/>
      <c r="G41799" s="1"/>
      <c r="H41799" s="1"/>
    </row>
    <row r="41800">
      <c r="A41800" s="1"/>
      <c r="B41800" s="1"/>
      <c r="C41800" s="1"/>
      <c r="D41800" s="8"/>
      <c r="E41800" s="1"/>
      <c r="F41800" s="1"/>
      <c r="G41800" s="1"/>
      <c r="H41800" s="1"/>
    </row>
    <row r="41801">
      <c r="A41801" s="1"/>
      <c r="B41801" s="1"/>
      <c r="C41801" s="1"/>
      <c r="D41801" s="8"/>
      <c r="E41801" s="1"/>
      <c r="F41801" s="1"/>
      <c r="G41801" s="1"/>
      <c r="H41801" s="1"/>
    </row>
    <row r="41802">
      <c r="A41802" s="1"/>
      <c r="B41802" s="1"/>
      <c r="C41802" s="1"/>
      <c r="D41802" s="8"/>
      <c r="E41802" s="1"/>
      <c r="F41802" s="1"/>
      <c r="G41802" s="1"/>
      <c r="H41802" s="1"/>
    </row>
    <row r="41803">
      <c r="A41803" s="1"/>
      <c r="B41803" s="1"/>
      <c r="C41803" s="1"/>
      <c r="D41803" s="8"/>
      <c r="E41803" s="1"/>
      <c r="F41803" s="1"/>
      <c r="G41803" s="1"/>
      <c r="H41803" s="1"/>
    </row>
    <row r="41804">
      <c r="A41804" s="1"/>
      <c r="B41804" s="1"/>
      <c r="C41804" s="1"/>
      <c r="D41804" s="8"/>
      <c r="E41804" s="1"/>
      <c r="F41804" s="1"/>
      <c r="G41804" s="1"/>
      <c r="H41804" s="1"/>
    </row>
    <row r="41805">
      <c r="A41805" s="1"/>
      <c r="B41805" s="1"/>
      <c r="C41805" s="1"/>
      <c r="D41805" s="8"/>
      <c r="E41805" s="1"/>
      <c r="F41805" s="1"/>
      <c r="G41805" s="1"/>
      <c r="H41805" s="1"/>
    </row>
    <row r="41806">
      <c r="A41806" s="1"/>
      <c r="B41806" s="1"/>
      <c r="C41806" s="1"/>
      <c r="D41806" s="8"/>
      <c r="E41806" s="1"/>
      <c r="F41806" s="1"/>
      <c r="G41806" s="1"/>
      <c r="H41806" s="1"/>
    </row>
    <row r="41807">
      <c r="A41807" s="1"/>
      <c r="B41807" s="1"/>
      <c r="C41807" s="1"/>
      <c r="D41807" s="8"/>
      <c r="E41807" s="1"/>
      <c r="F41807" s="1"/>
      <c r="G41807" s="1"/>
      <c r="H41807" s="1"/>
    </row>
    <row r="41808">
      <c r="A41808" s="1"/>
      <c r="B41808" s="1"/>
      <c r="C41808" s="1"/>
      <c r="D41808" s="8"/>
      <c r="E41808" s="1"/>
      <c r="F41808" s="1"/>
      <c r="G41808" s="1"/>
      <c r="H41808" s="1"/>
    </row>
    <row r="41809">
      <c r="A41809" s="1"/>
      <c r="B41809" s="1"/>
      <c r="C41809" s="1"/>
      <c r="D41809" s="8"/>
      <c r="E41809" s="1"/>
      <c r="F41809" s="1"/>
      <c r="G41809" s="1"/>
      <c r="H41809" s="1"/>
    </row>
    <row r="41810">
      <c r="A41810" s="1"/>
      <c r="B41810" s="1"/>
      <c r="C41810" s="1"/>
      <c r="D41810" s="8"/>
      <c r="E41810" s="1"/>
      <c r="F41810" s="1"/>
      <c r="G41810" s="1"/>
      <c r="H41810" s="1"/>
    </row>
    <row r="41811">
      <c r="A41811" s="1"/>
      <c r="B41811" s="1"/>
      <c r="C41811" s="1"/>
      <c r="D41811" s="8"/>
      <c r="E41811" s="1"/>
      <c r="F41811" s="1"/>
      <c r="G41811" s="1"/>
      <c r="H41811" s="1"/>
    </row>
    <row r="41812">
      <c r="A41812" s="1"/>
      <c r="B41812" s="1"/>
      <c r="C41812" s="1"/>
      <c r="D41812" s="8"/>
      <c r="E41812" s="1"/>
      <c r="F41812" s="1"/>
      <c r="G41812" s="1"/>
      <c r="H41812" s="1"/>
    </row>
    <row r="41813">
      <c r="A41813" s="1"/>
      <c r="B41813" s="1"/>
      <c r="C41813" s="1"/>
      <c r="D41813" s="8"/>
      <c r="E41813" s="1"/>
      <c r="F41813" s="1"/>
      <c r="G41813" s="1"/>
      <c r="H41813" s="1"/>
    </row>
    <row r="41814">
      <c r="A41814" s="1"/>
      <c r="B41814" s="1"/>
      <c r="C41814" s="1"/>
      <c r="D41814" s="8"/>
      <c r="E41814" s="1"/>
      <c r="F41814" s="1"/>
      <c r="G41814" s="1"/>
      <c r="H41814" s="1"/>
    </row>
    <row r="41815">
      <c r="A41815" s="1"/>
      <c r="B41815" s="1"/>
      <c r="C41815" s="1"/>
      <c r="D41815" s="8"/>
      <c r="E41815" s="1"/>
      <c r="F41815" s="1"/>
      <c r="G41815" s="1"/>
      <c r="H41815" s="1"/>
    </row>
    <row r="41816">
      <c r="A41816" s="1"/>
      <c r="B41816" s="1"/>
      <c r="C41816" s="1"/>
      <c r="D41816" s="8"/>
      <c r="E41816" s="1"/>
      <c r="F41816" s="1"/>
      <c r="G41816" s="1"/>
      <c r="H41816" s="1"/>
    </row>
    <row r="41817">
      <c r="A41817" s="1"/>
      <c r="B41817" s="1"/>
      <c r="C41817" s="1"/>
      <c r="D41817" s="8"/>
      <c r="E41817" s="1"/>
      <c r="F41817" s="1"/>
      <c r="G41817" s="1"/>
      <c r="H41817" s="1"/>
    </row>
    <row r="41818">
      <c r="A41818" s="1"/>
      <c r="B41818" s="1"/>
      <c r="C41818" s="1"/>
      <c r="D41818" s="8"/>
      <c r="E41818" s="1"/>
      <c r="F41818" s="1"/>
      <c r="G41818" s="1"/>
      <c r="H41818" s="1"/>
    </row>
    <row r="41819">
      <c r="A41819" s="1"/>
      <c r="B41819" s="1"/>
      <c r="C41819" s="1"/>
      <c r="D41819" s="8"/>
      <c r="E41819" s="1"/>
      <c r="F41819" s="1"/>
      <c r="G41819" s="1"/>
      <c r="H41819" s="1"/>
    </row>
    <row r="41820">
      <c r="A41820" s="1"/>
      <c r="B41820" s="1"/>
      <c r="C41820" s="1"/>
      <c r="D41820" s="8"/>
      <c r="E41820" s="1"/>
      <c r="F41820" s="1"/>
      <c r="G41820" s="1"/>
      <c r="H41820" s="1"/>
    </row>
    <row r="41821">
      <c r="A41821" s="1"/>
      <c r="B41821" s="1"/>
      <c r="C41821" s="1"/>
      <c r="D41821" s="8"/>
      <c r="E41821" s="1"/>
      <c r="F41821" s="1"/>
      <c r="G41821" s="1"/>
      <c r="H41821" s="1"/>
    </row>
    <row r="41822">
      <c r="A41822" s="1"/>
      <c r="B41822" s="1"/>
      <c r="C41822" s="1"/>
      <c r="D41822" s="8"/>
      <c r="E41822" s="1"/>
      <c r="F41822" s="1"/>
      <c r="G41822" s="1"/>
      <c r="H41822" s="1"/>
    </row>
    <row r="41823">
      <c r="A41823" s="1"/>
      <c r="B41823" s="1"/>
      <c r="C41823" s="1"/>
      <c r="D41823" s="8"/>
      <c r="E41823" s="1"/>
      <c r="F41823" s="1"/>
      <c r="G41823" s="1"/>
      <c r="H41823" s="1"/>
    </row>
    <row r="41824">
      <c r="A41824" s="1"/>
      <c r="B41824" s="1"/>
      <c r="C41824" s="1"/>
      <c r="D41824" s="8"/>
      <c r="E41824" s="1"/>
      <c r="F41824" s="1"/>
      <c r="G41824" s="1"/>
      <c r="H41824" s="1"/>
    </row>
    <row r="41825">
      <c r="A41825" s="1"/>
      <c r="B41825" s="1"/>
      <c r="C41825" s="1"/>
      <c r="D41825" s="8"/>
      <c r="E41825" s="1"/>
      <c r="F41825" s="1"/>
      <c r="G41825" s="1"/>
      <c r="H41825" s="1"/>
    </row>
    <row r="41826">
      <c r="A41826" s="1"/>
      <c r="B41826" s="1"/>
      <c r="C41826" s="1"/>
      <c r="D41826" s="8"/>
      <c r="E41826" s="1"/>
      <c r="F41826" s="1"/>
      <c r="G41826" s="1"/>
      <c r="H41826" s="1"/>
    </row>
    <row r="41827">
      <c r="A41827" s="1"/>
      <c r="B41827" s="1"/>
      <c r="C41827" s="1"/>
      <c r="D41827" s="8"/>
      <c r="E41827" s="1"/>
      <c r="F41827" s="1"/>
      <c r="G41827" s="1"/>
      <c r="H41827" s="1"/>
    </row>
    <row r="41828">
      <c r="A41828" s="1"/>
      <c r="B41828" s="1"/>
      <c r="C41828" s="1"/>
      <c r="D41828" s="8"/>
      <c r="E41828" s="1"/>
      <c r="F41828" s="1"/>
      <c r="G41828" s="1"/>
      <c r="H41828" s="1"/>
    </row>
    <row r="41829">
      <c r="A41829" s="1"/>
      <c r="B41829" s="1"/>
      <c r="C41829" s="1"/>
      <c r="D41829" s="8"/>
      <c r="E41829" s="1"/>
      <c r="F41829" s="1"/>
      <c r="G41829" s="1"/>
      <c r="H41829" s="1"/>
    </row>
    <row r="41830">
      <c r="A41830" s="1"/>
      <c r="B41830" s="1"/>
      <c r="C41830" s="1"/>
      <c r="D41830" s="8"/>
      <c r="E41830" s="1"/>
      <c r="F41830" s="1"/>
      <c r="G41830" s="1"/>
      <c r="H41830" s="1"/>
    </row>
    <row r="41831">
      <c r="A41831" s="1"/>
      <c r="B41831" s="1"/>
      <c r="C41831" s="1"/>
      <c r="D41831" s="8"/>
      <c r="E41831" s="1"/>
      <c r="F41831" s="1"/>
      <c r="G41831" s="1"/>
      <c r="H41831" s="1"/>
    </row>
    <row r="41832">
      <c r="A41832" s="1"/>
      <c r="B41832" s="1"/>
      <c r="C41832" s="1"/>
      <c r="D41832" s="8"/>
      <c r="E41832" s="1"/>
      <c r="F41832" s="1"/>
      <c r="G41832" s="1"/>
      <c r="H41832" s="1"/>
    </row>
    <row r="41833">
      <c r="A41833" s="1"/>
      <c r="B41833" s="1"/>
      <c r="C41833" s="1"/>
      <c r="D41833" s="8"/>
      <c r="E41833" s="1"/>
      <c r="F41833" s="1"/>
      <c r="G41833" s="1"/>
      <c r="H41833" s="1"/>
    </row>
    <row r="41834">
      <c r="A41834" s="1"/>
      <c r="B41834" s="1"/>
      <c r="C41834" s="1"/>
      <c r="D41834" s="8"/>
      <c r="E41834" s="1"/>
      <c r="F41834" s="1"/>
      <c r="G41834" s="1"/>
      <c r="H41834" s="1"/>
    </row>
    <row r="41835">
      <c r="A41835" s="1"/>
      <c r="B41835" s="1"/>
      <c r="C41835" s="1"/>
      <c r="D41835" s="8"/>
      <c r="E41835" s="1"/>
      <c r="F41835" s="1"/>
      <c r="G41835" s="1"/>
      <c r="H41835" s="1"/>
    </row>
    <row r="41836">
      <c r="A41836" s="1"/>
      <c r="B41836" s="1"/>
      <c r="C41836" s="1"/>
      <c r="D41836" s="8"/>
      <c r="E41836" s="1"/>
      <c r="F41836" s="1"/>
      <c r="G41836" s="1"/>
      <c r="H41836" s="1"/>
    </row>
    <row r="41837">
      <c r="A41837" s="1"/>
      <c r="B41837" s="1"/>
      <c r="C41837" s="1"/>
      <c r="D41837" s="8"/>
      <c r="E41837" s="1"/>
      <c r="F41837" s="1"/>
      <c r="G41837" s="1"/>
      <c r="H41837" s="1"/>
    </row>
    <row r="41838">
      <c r="A41838" s="1"/>
      <c r="B41838" s="1"/>
      <c r="C41838" s="1"/>
      <c r="D41838" s="8"/>
      <c r="E41838" s="1"/>
      <c r="F41838" s="1"/>
      <c r="G41838" s="1"/>
      <c r="H41838" s="1"/>
    </row>
    <row r="41839">
      <c r="A41839" s="1"/>
      <c r="B41839" s="1"/>
      <c r="C41839" s="1"/>
      <c r="D41839" s="8"/>
      <c r="E41839" s="1"/>
      <c r="F41839" s="1"/>
      <c r="G41839" s="1"/>
      <c r="H41839" s="1"/>
    </row>
    <row r="41840">
      <c r="A41840" s="1"/>
      <c r="B41840" s="1"/>
      <c r="C41840" s="1"/>
      <c r="D41840" s="8"/>
      <c r="E41840" s="1"/>
      <c r="F41840" s="1"/>
      <c r="G41840" s="1"/>
      <c r="H41840" s="1"/>
    </row>
    <row r="41841">
      <c r="A41841" s="1"/>
      <c r="B41841" s="1"/>
      <c r="C41841" s="1"/>
      <c r="D41841" s="8"/>
      <c r="E41841" s="1"/>
      <c r="F41841" s="1"/>
      <c r="G41841" s="1"/>
      <c r="H41841" s="1"/>
    </row>
    <row r="41842">
      <c r="A41842" s="1"/>
      <c r="B41842" s="1"/>
      <c r="C41842" s="1"/>
      <c r="D41842" s="8"/>
      <c r="E41842" s="1"/>
      <c r="F41842" s="1"/>
      <c r="G41842" s="1"/>
      <c r="H41842" s="1"/>
    </row>
    <row r="41843">
      <c r="A41843" s="1"/>
      <c r="B41843" s="1"/>
      <c r="C41843" s="1"/>
      <c r="D41843" s="8"/>
      <c r="E41843" s="1"/>
      <c r="F41843" s="1"/>
      <c r="G41843" s="1"/>
      <c r="H41843" s="1"/>
    </row>
    <row r="41844">
      <c r="A41844" s="1"/>
      <c r="B41844" s="1"/>
      <c r="C41844" s="1"/>
      <c r="D41844" s="8"/>
      <c r="E41844" s="1"/>
      <c r="F41844" s="1"/>
      <c r="G41844" s="1"/>
      <c r="H41844" s="1"/>
    </row>
    <row r="41845">
      <c r="A41845" s="1"/>
      <c r="B41845" s="1"/>
      <c r="C41845" s="1"/>
      <c r="D41845" s="8"/>
      <c r="E41845" s="1"/>
      <c r="F41845" s="1"/>
      <c r="G41845" s="1"/>
      <c r="H41845" s="1"/>
    </row>
    <row r="41846">
      <c r="A41846" s="1"/>
      <c r="B41846" s="1"/>
      <c r="C41846" s="1"/>
      <c r="D41846" s="8"/>
      <c r="E41846" s="1"/>
      <c r="F41846" s="1"/>
      <c r="G41846" s="1"/>
      <c r="H41846" s="1"/>
    </row>
    <row r="41847">
      <c r="A41847" s="1"/>
      <c r="B41847" s="1"/>
      <c r="C41847" s="1"/>
      <c r="D41847" s="8"/>
      <c r="E41847" s="1"/>
      <c r="F41847" s="1"/>
      <c r="G41847" s="1"/>
      <c r="H41847" s="1"/>
    </row>
    <row r="41848">
      <c r="A41848" s="1"/>
      <c r="B41848" s="1"/>
      <c r="C41848" s="1"/>
      <c r="D41848" s="8"/>
      <c r="E41848" s="1"/>
      <c r="F41848" s="1"/>
      <c r="G41848" s="1"/>
      <c r="H41848" s="1"/>
    </row>
    <row r="41849">
      <c r="A41849" s="1"/>
      <c r="B41849" s="1"/>
      <c r="C41849" s="1"/>
      <c r="D41849" s="8"/>
      <c r="E41849" s="1"/>
      <c r="F41849" s="1"/>
      <c r="G41849" s="1"/>
      <c r="H41849" s="1"/>
    </row>
    <row r="41850">
      <c r="A41850" s="1"/>
      <c r="B41850" s="1"/>
      <c r="C41850" s="1"/>
      <c r="D41850" s="8"/>
      <c r="E41850" s="1"/>
      <c r="F41850" s="1"/>
      <c r="G41850" s="1"/>
      <c r="H41850" s="1"/>
    </row>
    <row r="41851">
      <c r="A41851" s="1"/>
      <c r="B41851" s="1"/>
      <c r="C41851" s="1"/>
      <c r="D41851" s="8"/>
      <c r="E41851" s="1"/>
      <c r="F41851" s="1"/>
      <c r="G41851" s="1"/>
      <c r="H41851" s="1"/>
    </row>
    <row r="41852">
      <c r="A41852" s="1"/>
      <c r="B41852" s="1"/>
      <c r="C41852" s="1"/>
      <c r="D41852" s="8"/>
      <c r="E41852" s="1"/>
      <c r="F41852" s="1"/>
      <c r="G41852" s="1"/>
      <c r="H41852" s="1"/>
    </row>
    <row r="41853">
      <c r="A41853" s="1"/>
      <c r="B41853" s="1"/>
      <c r="C41853" s="1"/>
      <c r="D41853" s="8"/>
      <c r="E41853" s="1"/>
      <c r="F41853" s="1"/>
      <c r="G41853" s="1"/>
      <c r="H41853" s="1"/>
    </row>
    <row r="41854">
      <c r="A41854" s="1"/>
      <c r="B41854" s="1"/>
      <c r="C41854" s="1"/>
      <c r="D41854" s="8"/>
      <c r="E41854" s="1"/>
      <c r="F41854" s="1"/>
      <c r="G41854" s="1"/>
      <c r="H41854" s="1"/>
    </row>
    <row r="41855">
      <c r="A41855" s="1"/>
      <c r="B41855" s="1"/>
      <c r="C41855" s="1"/>
      <c r="D41855" s="8"/>
      <c r="E41855" s="1"/>
      <c r="F41855" s="1"/>
      <c r="G41855" s="1"/>
      <c r="H41855" s="1"/>
    </row>
    <row r="41856">
      <c r="A41856" s="1"/>
      <c r="B41856" s="1"/>
      <c r="C41856" s="1"/>
      <c r="D41856" s="8"/>
      <c r="E41856" s="1"/>
      <c r="F41856" s="1"/>
      <c r="G41856" s="1"/>
      <c r="H41856" s="1"/>
    </row>
    <row r="41857">
      <c r="A41857" s="1"/>
      <c r="B41857" s="1"/>
      <c r="C41857" s="1"/>
      <c r="D41857" s="8"/>
      <c r="E41857" s="1"/>
      <c r="F41857" s="1"/>
      <c r="G41857" s="1"/>
      <c r="H41857" s="1"/>
    </row>
    <row r="41858">
      <c r="A41858" s="1"/>
      <c r="B41858" s="1"/>
      <c r="C41858" s="1"/>
      <c r="D41858" s="8"/>
      <c r="E41858" s="1"/>
      <c r="F41858" s="1"/>
      <c r="G41858" s="1"/>
      <c r="H41858" s="1"/>
    </row>
    <row r="41859">
      <c r="A41859" s="1"/>
      <c r="B41859" s="1"/>
      <c r="C41859" s="1"/>
      <c r="D41859" s="8"/>
      <c r="E41859" s="1"/>
      <c r="F41859" s="1"/>
      <c r="G41859" s="1"/>
      <c r="H41859" s="1"/>
    </row>
    <row r="41860">
      <c r="A41860" s="1"/>
      <c r="B41860" s="1"/>
      <c r="C41860" s="1"/>
      <c r="D41860" s="8"/>
      <c r="E41860" s="1"/>
      <c r="F41860" s="1"/>
      <c r="G41860" s="1"/>
      <c r="H41860" s="1"/>
    </row>
    <row r="41861">
      <c r="A41861" s="1"/>
      <c r="B41861" s="1"/>
      <c r="C41861" s="1"/>
      <c r="D41861" s="8"/>
      <c r="E41861" s="1"/>
      <c r="F41861" s="1"/>
      <c r="G41861" s="1"/>
      <c r="H41861" s="1"/>
    </row>
    <row r="41862">
      <c r="A41862" s="1"/>
      <c r="B41862" s="1"/>
      <c r="C41862" s="1"/>
      <c r="D41862" s="8"/>
      <c r="E41862" s="1"/>
      <c r="F41862" s="1"/>
      <c r="G41862" s="1"/>
      <c r="H41862" s="1"/>
    </row>
    <row r="41863">
      <c r="A41863" s="1"/>
      <c r="B41863" s="1"/>
      <c r="C41863" s="1"/>
      <c r="D41863" s="8"/>
      <c r="E41863" s="1"/>
      <c r="F41863" s="1"/>
      <c r="G41863" s="1"/>
      <c r="H41863" s="1"/>
    </row>
    <row r="41864">
      <c r="A41864" s="1"/>
      <c r="B41864" s="1"/>
      <c r="C41864" s="1"/>
      <c r="D41864" s="8"/>
      <c r="E41864" s="1"/>
      <c r="F41864" s="1"/>
      <c r="G41864" s="1"/>
      <c r="H41864" s="1"/>
    </row>
    <row r="41865">
      <c r="A41865" s="1"/>
      <c r="B41865" s="1"/>
      <c r="C41865" s="1"/>
      <c r="D41865" s="8"/>
      <c r="E41865" s="1"/>
      <c r="F41865" s="1"/>
      <c r="G41865" s="1"/>
      <c r="H41865" s="1"/>
    </row>
    <row r="41866">
      <c r="A41866" s="1"/>
      <c r="B41866" s="1"/>
      <c r="C41866" s="1"/>
      <c r="D41866" s="8"/>
      <c r="E41866" s="1"/>
      <c r="F41866" s="1"/>
      <c r="G41866" s="1"/>
      <c r="H41866" s="1"/>
    </row>
    <row r="41867">
      <c r="A41867" s="1"/>
      <c r="B41867" s="1"/>
      <c r="C41867" s="1"/>
      <c r="D41867" s="8"/>
      <c r="E41867" s="1"/>
      <c r="F41867" s="1"/>
      <c r="G41867" s="1"/>
      <c r="H41867" s="1"/>
    </row>
    <row r="41868">
      <c r="A41868" s="1"/>
      <c r="B41868" s="1"/>
      <c r="C41868" s="1"/>
      <c r="D41868" s="8"/>
      <c r="E41868" s="1"/>
      <c r="F41868" s="1"/>
      <c r="G41868" s="1"/>
      <c r="H41868" s="1"/>
    </row>
    <row r="41869">
      <c r="A41869" s="1"/>
      <c r="B41869" s="1"/>
      <c r="C41869" s="1"/>
      <c r="D41869" s="8"/>
      <c r="E41869" s="1"/>
      <c r="F41869" s="1"/>
      <c r="G41869" s="1"/>
      <c r="H41869" s="1"/>
    </row>
    <row r="41870">
      <c r="A41870" s="1"/>
      <c r="B41870" s="1"/>
      <c r="C41870" s="1"/>
      <c r="D41870" s="8"/>
      <c r="E41870" s="1"/>
      <c r="F41870" s="1"/>
      <c r="G41870" s="1"/>
      <c r="H41870" s="1"/>
    </row>
    <row r="41871">
      <c r="A41871" s="1"/>
      <c r="B41871" s="1"/>
      <c r="C41871" s="1"/>
      <c r="D41871" s="8"/>
      <c r="E41871" s="1"/>
      <c r="F41871" s="1"/>
      <c r="G41871" s="1"/>
      <c r="H41871" s="1"/>
    </row>
    <row r="41872">
      <c r="A41872" s="1"/>
      <c r="B41872" s="1"/>
      <c r="C41872" s="1"/>
      <c r="D41872" s="8"/>
      <c r="E41872" s="1"/>
      <c r="F41872" s="1"/>
      <c r="G41872" s="1"/>
      <c r="H41872" s="1"/>
    </row>
    <row r="41873">
      <c r="A41873" s="1"/>
      <c r="B41873" s="1"/>
      <c r="C41873" s="1"/>
      <c r="D41873" s="8"/>
      <c r="E41873" s="1"/>
      <c r="F41873" s="1"/>
      <c r="G41873" s="1"/>
      <c r="H41873" s="1"/>
    </row>
    <row r="41874">
      <c r="A41874" s="1"/>
      <c r="B41874" s="1"/>
      <c r="C41874" s="1"/>
      <c r="D41874" s="8"/>
      <c r="E41874" s="1"/>
      <c r="F41874" s="1"/>
      <c r="G41874" s="1"/>
      <c r="H41874" s="1"/>
    </row>
    <row r="41875">
      <c r="A41875" s="1"/>
      <c r="B41875" s="1"/>
      <c r="C41875" s="1"/>
      <c r="D41875" s="8"/>
      <c r="E41875" s="1"/>
      <c r="F41875" s="1"/>
      <c r="G41875" s="1"/>
      <c r="H41875" s="1"/>
    </row>
    <row r="41876">
      <c r="A41876" s="1"/>
      <c r="B41876" s="1"/>
      <c r="C41876" s="1"/>
      <c r="D41876" s="8"/>
      <c r="E41876" s="1"/>
      <c r="F41876" s="1"/>
      <c r="G41876" s="1"/>
      <c r="H41876" s="1"/>
    </row>
    <row r="41877">
      <c r="A41877" s="1"/>
      <c r="B41877" s="1"/>
      <c r="C41877" s="1"/>
      <c r="D41877" s="8"/>
      <c r="E41877" s="1"/>
      <c r="F41877" s="1"/>
      <c r="G41877" s="1"/>
      <c r="H41877" s="1"/>
    </row>
    <row r="41878">
      <c r="A41878" s="1"/>
      <c r="B41878" s="1"/>
      <c r="C41878" s="1"/>
      <c r="D41878" s="8"/>
      <c r="E41878" s="1"/>
      <c r="F41878" s="1"/>
      <c r="G41878" s="1"/>
      <c r="H41878" s="1"/>
    </row>
    <row r="41879">
      <c r="A41879" s="1"/>
      <c r="B41879" s="1"/>
      <c r="C41879" s="1"/>
      <c r="D41879" s="8"/>
      <c r="E41879" s="1"/>
      <c r="F41879" s="1"/>
      <c r="G41879" s="1"/>
      <c r="H41879" s="1"/>
    </row>
    <row r="41880">
      <c r="A41880" s="1"/>
      <c r="B41880" s="1"/>
      <c r="C41880" s="1"/>
      <c r="D41880" s="8"/>
      <c r="E41880" s="1"/>
      <c r="F41880" s="1"/>
      <c r="G41880" s="1"/>
      <c r="H41880" s="1"/>
    </row>
    <row r="41881">
      <c r="A41881" s="1"/>
      <c r="B41881" s="1"/>
      <c r="C41881" s="1"/>
      <c r="D41881" s="8"/>
      <c r="E41881" s="1"/>
      <c r="F41881" s="1"/>
      <c r="G41881" s="1"/>
      <c r="H41881" s="1"/>
    </row>
    <row r="41882">
      <c r="A41882" s="1"/>
      <c r="B41882" s="1"/>
      <c r="C41882" s="1"/>
      <c r="D41882" s="8"/>
      <c r="E41882" s="1"/>
      <c r="F41882" s="1"/>
      <c r="G41882" s="1"/>
      <c r="H41882" s="1"/>
    </row>
    <row r="41883">
      <c r="A41883" s="1"/>
      <c r="B41883" s="1"/>
      <c r="C41883" s="1"/>
      <c r="D41883" s="8"/>
      <c r="E41883" s="1"/>
      <c r="F41883" s="1"/>
      <c r="G41883" s="1"/>
      <c r="H41883" s="1"/>
    </row>
    <row r="41884">
      <c r="A41884" s="1"/>
      <c r="B41884" s="1"/>
      <c r="C41884" s="1"/>
      <c r="D41884" s="8"/>
      <c r="E41884" s="1"/>
      <c r="F41884" s="1"/>
      <c r="G41884" s="1"/>
      <c r="H41884" s="1"/>
    </row>
    <row r="41885">
      <c r="A41885" s="1"/>
      <c r="B41885" s="1"/>
      <c r="C41885" s="1"/>
      <c r="D41885" s="8"/>
      <c r="E41885" s="1"/>
      <c r="F41885" s="1"/>
      <c r="G41885" s="1"/>
      <c r="H41885" s="1"/>
    </row>
    <row r="41886">
      <c r="A41886" s="1"/>
      <c r="B41886" s="1"/>
      <c r="C41886" s="1"/>
      <c r="D41886" s="8"/>
      <c r="E41886" s="1"/>
      <c r="F41886" s="1"/>
      <c r="G41886" s="1"/>
      <c r="H41886" s="1"/>
    </row>
    <row r="41887">
      <c r="A41887" s="1"/>
      <c r="B41887" s="1"/>
      <c r="C41887" s="1"/>
      <c r="D41887" s="8"/>
      <c r="E41887" s="1"/>
      <c r="F41887" s="1"/>
      <c r="G41887" s="1"/>
      <c r="H41887" s="1"/>
    </row>
    <row r="41888">
      <c r="A41888" s="1"/>
      <c r="B41888" s="1"/>
      <c r="C41888" s="1"/>
      <c r="D41888" s="8"/>
      <c r="E41888" s="1"/>
      <c r="F41888" s="1"/>
      <c r="G41888" s="1"/>
      <c r="H41888" s="1"/>
    </row>
    <row r="41889">
      <c r="A41889" s="1"/>
      <c r="B41889" s="1"/>
      <c r="C41889" s="1"/>
      <c r="D41889" s="8"/>
      <c r="E41889" s="1"/>
      <c r="F41889" s="1"/>
      <c r="G41889" s="1"/>
      <c r="H41889" s="1"/>
    </row>
    <row r="41890">
      <c r="A41890" s="1"/>
      <c r="B41890" s="1"/>
      <c r="C41890" s="1"/>
      <c r="D41890" s="8"/>
      <c r="E41890" s="1"/>
      <c r="F41890" s="1"/>
      <c r="G41890" s="1"/>
      <c r="H41890" s="1"/>
    </row>
    <row r="41891">
      <c r="A41891" s="1"/>
      <c r="B41891" s="1"/>
      <c r="C41891" s="1"/>
      <c r="D41891" s="8"/>
      <c r="E41891" s="1"/>
      <c r="F41891" s="1"/>
      <c r="G41891" s="1"/>
      <c r="H41891" s="1"/>
    </row>
    <row r="41892">
      <c r="A41892" s="1"/>
      <c r="B41892" s="1"/>
      <c r="C41892" s="1"/>
      <c r="D41892" s="8"/>
      <c r="E41892" s="1"/>
      <c r="F41892" s="1"/>
      <c r="G41892" s="1"/>
      <c r="H41892" s="1"/>
    </row>
    <row r="41893">
      <c r="A41893" s="1"/>
      <c r="B41893" s="1"/>
      <c r="C41893" s="1"/>
      <c r="D41893" s="8"/>
      <c r="E41893" s="1"/>
      <c r="F41893" s="1"/>
      <c r="G41893" s="1"/>
      <c r="H41893" s="1"/>
    </row>
    <row r="41894">
      <c r="A41894" s="1"/>
      <c r="B41894" s="1"/>
      <c r="C41894" s="1"/>
      <c r="D41894" s="8"/>
      <c r="E41894" s="1"/>
      <c r="F41894" s="1"/>
      <c r="G41894" s="1"/>
      <c r="H41894" s="1"/>
    </row>
    <row r="41895">
      <c r="A41895" s="1"/>
      <c r="B41895" s="1"/>
      <c r="C41895" s="1"/>
      <c r="D41895" s="8"/>
      <c r="E41895" s="1"/>
      <c r="F41895" s="1"/>
      <c r="G41895" s="1"/>
      <c r="H41895" s="1"/>
    </row>
    <row r="41896">
      <c r="A41896" s="1"/>
      <c r="B41896" s="1"/>
      <c r="C41896" s="1"/>
      <c r="D41896" s="8"/>
      <c r="E41896" s="1"/>
      <c r="F41896" s="1"/>
      <c r="G41896" s="1"/>
      <c r="H41896" s="1"/>
    </row>
    <row r="41897">
      <c r="A41897" s="1"/>
      <c r="B41897" s="1"/>
      <c r="C41897" s="1"/>
      <c r="D41897" s="8"/>
      <c r="E41897" s="1"/>
      <c r="F41897" s="1"/>
      <c r="G41897" s="1"/>
      <c r="H41897" s="1"/>
    </row>
    <row r="41898">
      <c r="A41898" s="1"/>
      <c r="B41898" s="1"/>
      <c r="C41898" s="1"/>
      <c r="D41898" s="8"/>
      <c r="E41898" s="1"/>
      <c r="F41898" s="1"/>
      <c r="G41898" s="1"/>
      <c r="H41898" s="1"/>
    </row>
    <row r="41899">
      <c r="A41899" s="1"/>
      <c r="B41899" s="1"/>
      <c r="C41899" s="1"/>
      <c r="D41899" s="8"/>
      <c r="E41899" s="1"/>
      <c r="F41899" s="1"/>
      <c r="G41899" s="1"/>
      <c r="H41899" s="1"/>
    </row>
    <row r="41900">
      <c r="A41900" s="1"/>
      <c r="B41900" s="1"/>
      <c r="C41900" s="1"/>
      <c r="D41900" s="8"/>
      <c r="E41900" s="1"/>
      <c r="F41900" s="1"/>
      <c r="G41900" s="1"/>
      <c r="H41900" s="1"/>
    </row>
    <row r="41901">
      <c r="A41901" s="1"/>
      <c r="B41901" s="1"/>
      <c r="C41901" s="1"/>
      <c r="D41901" s="8"/>
      <c r="E41901" s="1"/>
      <c r="F41901" s="1"/>
      <c r="G41901" s="1"/>
      <c r="H41901" s="1"/>
    </row>
    <row r="41902">
      <c r="A41902" s="1"/>
      <c r="B41902" s="1"/>
      <c r="C41902" s="1"/>
      <c r="D41902" s="8"/>
      <c r="E41902" s="1"/>
      <c r="F41902" s="1"/>
      <c r="G41902" s="1"/>
      <c r="H41902" s="1"/>
    </row>
    <row r="41903">
      <c r="A41903" s="1"/>
      <c r="B41903" s="1"/>
      <c r="C41903" s="1"/>
      <c r="D41903" s="8"/>
      <c r="E41903" s="1"/>
      <c r="F41903" s="1"/>
      <c r="G41903" s="1"/>
      <c r="H41903" s="1"/>
    </row>
    <row r="41904">
      <c r="A41904" s="1"/>
      <c r="B41904" s="1"/>
      <c r="C41904" s="1"/>
      <c r="D41904" s="8"/>
      <c r="E41904" s="1"/>
      <c r="F41904" s="1"/>
      <c r="G41904" s="1"/>
      <c r="H41904" s="1"/>
    </row>
    <row r="41905">
      <c r="A41905" s="1"/>
      <c r="B41905" s="1"/>
      <c r="C41905" s="1"/>
      <c r="D41905" s="8"/>
      <c r="E41905" s="1"/>
      <c r="F41905" s="1"/>
      <c r="G41905" s="1"/>
      <c r="H41905" s="1"/>
    </row>
    <row r="41906">
      <c r="A41906" s="1"/>
      <c r="B41906" s="1"/>
      <c r="C41906" s="1"/>
      <c r="D41906" s="8"/>
      <c r="E41906" s="1"/>
      <c r="F41906" s="1"/>
      <c r="G41906" s="1"/>
      <c r="H41906" s="1"/>
    </row>
    <row r="41907">
      <c r="A41907" s="1"/>
      <c r="B41907" s="1"/>
      <c r="C41907" s="1"/>
      <c r="D41907" s="8"/>
      <c r="E41907" s="1"/>
      <c r="F41907" s="1"/>
      <c r="G41907" s="1"/>
      <c r="H41907" s="1"/>
    </row>
    <row r="41908">
      <c r="A41908" s="1"/>
      <c r="B41908" s="1"/>
      <c r="C41908" s="1"/>
      <c r="D41908" s="8"/>
      <c r="E41908" s="1"/>
      <c r="F41908" s="1"/>
      <c r="G41908" s="1"/>
      <c r="H41908" s="1"/>
    </row>
    <row r="41909">
      <c r="A41909" s="1"/>
      <c r="B41909" s="1"/>
      <c r="C41909" s="1"/>
      <c r="D41909" s="8"/>
      <c r="E41909" s="1"/>
      <c r="F41909" s="1"/>
      <c r="G41909" s="1"/>
      <c r="H41909" s="1"/>
    </row>
    <row r="41910">
      <c r="A41910" s="1"/>
      <c r="B41910" s="1"/>
      <c r="C41910" s="1"/>
      <c r="D41910" s="8"/>
      <c r="E41910" s="1"/>
      <c r="F41910" s="1"/>
      <c r="G41910" s="1"/>
      <c r="H41910" s="1"/>
    </row>
    <row r="41911">
      <c r="A41911" s="1"/>
      <c r="B41911" s="1"/>
      <c r="C41911" s="1"/>
      <c r="D41911" s="8"/>
      <c r="E41911" s="1"/>
      <c r="F41911" s="1"/>
      <c r="G41911" s="1"/>
      <c r="H41911" s="1"/>
    </row>
    <row r="41912">
      <c r="A41912" s="1"/>
      <c r="B41912" s="1"/>
      <c r="C41912" s="1"/>
      <c r="D41912" s="8"/>
      <c r="E41912" s="1"/>
      <c r="F41912" s="1"/>
      <c r="G41912" s="1"/>
      <c r="H41912" s="1"/>
    </row>
    <row r="41913">
      <c r="A41913" s="1"/>
      <c r="B41913" s="1"/>
      <c r="C41913" s="1"/>
      <c r="D41913" s="8"/>
      <c r="E41913" s="1"/>
      <c r="F41913" s="1"/>
      <c r="G41913" s="1"/>
      <c r="H41913" s="1"/>
    </row>
    <row r="41914">
      <c r="A41914" s="1"/>
      <c r="B41914" s="1"/>
      <c r="C41914" s="1"/>
      <c r="D41914" s="8"/>
      <c r="E41914" s="1"/>
      <c r="F41914" s="1"/>
      <c r="G41914" s="1"/>
      <c r="H41914" s="1"/>
    </row>
    <row r="41915">
      <c r="A41915" s="1"/>
      <c r="B41915" s="1"/>
      <c r="C41915" s="1"/>
      <c r="D41915" s="8"/>
      <c r="E41915" s="1"/>
      <c r="F41915" s="1"/>
      <c r="G41915" s="1"/>
      <c r="H41915" s="1"/>
    </row>
    <row r="41916">
      <c r="A41916" s="1"/>
      <c r="B41916" s="1"/>
      <c r="C41916" s="1"/>
      <c r="D41916" s="8"/>
      <c r="E41916" s="1"/>
      <c r="F41916" s="1"/>
      <c r="G41916" s="1"/>
      <c r="H41916" s="1"/>
    </row>
    <row r="41917">
      <c r="A41917" s="1"/>
      <c r="B41917" s="1"/>
      <c r="C41917" s="1"/>
      <c r="D41917" s="8"/>
      <c r="E41917" s="1"/>
      <c r="F41917" s="1"/>
      <c r="G41917" s="1"/>
      <c r="H41917" s="1"/>
    </row>
    <row r="41918">
      <c r="A41918" s="1"/>
      <c r="B41918" s="1"/>
      <c r="C41918" s="1"/>
      <c r="D41918" s="8"/>
      <c r="E41918" s="1"/>
      <c r="F41918" s="1"/>
      <c r="G41918" s="1"/>
      <c r="H41918" s="1"/>
    </row>
    <row r="41919">
      <c r="A41919" s="1"/>
      <c r="B41919" s="1"/>
      <c r="C41919" s="1"/>
      <c r="D41919" s="8"/>
      <c r="E41919" s="1"/>
      <c r="F41919" s="1"/>
      <c r="G41919" s="1"/>
      <c r="H41919" s="1"/>
    </row>
    <row r="41920">
      <c r="A41920" s="1"/>
      <c r="B41920" s="1"/>
      <c r="C41920" s="1"/>
      <c r="D41920" s="8"/>
      <c r="E41920" s="1"/>
      <c r="F41920" s="1"/>
      <c r="G41920" s="1"/>
      <c r="H41920" s="1"/>
    </row>
    <row r="41921">
      <c r="A41921" s="1"/>
      <c r="B41921" s="1"/>
      <c r="C41921" s="1"/>
      <c r="D41921" s="8"/>
      <c r="E41921" s="1"/>
      <c r="F41921" s="1"/>
      <c r="G41921" s="1"/>
      <c r="H41921" s="1"/>
    </row>
    <row r="41922">
      <c r="A41922" s="1"/>
      <c r="B41922" s="1"/>
      <c r="C41922" s="1"/>
      <c r="D41922" s="8"/>
      <c r="E41922" s="1"/>
      <c r="F41922" s="1"/>
      <c r="G41922" s="1"/>
      <c r="H41922" s="1"/>
    </row>
    <row r="41923">
      <c r="A41923" s="1"/>
      <c r="B41923" s="1"/>
      <c r="C41923" s="1"/>
      <c r="D41923" s="8"/>
      <c r="E41923" s="1"/>
      <c r="F41923" s="1"/>
      <c r="G41923" s="1"/>
      <c r="H41923" s="1"/>
    </row>
    <row r="41924">
      <c r="A41924" s="1"/>
      <c r="B41924" s="1"/>
      <c r="C41924" s="1"/>
      <c r="D41924" s="8"/>
      <c r="E41924" s="1"/>
      <c r="F41924" s="1"/>
      <c r="G41924" s="1"/>
      <c r="H41924" s="1"/>
    </row>
    <row r="41925">
      <c r="A41925" s="1"/>
      <c r="B41925" s="1"/>
      <c r="C41925" s="1"/>
      <c r="D41925" s="8"/>
      <c r="E41925" s="1"/>
      <c r="F41925" s="1"/>
      <c r="G41925" s="1"/>
      <c r="H41925" s="1"/>
    </row>
    <row r="41926">
      <c r="A41926" s="1"/>
      <c r="B41926" s="1"/>
      <c r="C41926" s="1"/>
      <c r="D41926" s="8"/>
      <c r="E41926" s="1"/>
      <c r="F41926" s="1"/>
      <c r="G41926" s="1"/>
      <c r="H41926" s="1"/>
    </row>
    <row r="41927">
      <c r="A41927" s="1"/>
      <c r="B41927" s="1"/>
      <c r="C41927" s="1"/>
      <c r="D41927" s="8"/>
      <c r="E41927" s="1"/>
      <c r="F41927" s="1"/>
      <c r="G41927" s="1"/>
      <c r="H41927" s="1"/>
    </row>
    <row r="41928">
      <c r="A41928" s="1"/>
      <c r="B41928" s="1"/>
      <c r="C41928" s="1"/>
      <c r="D41928" s="8"/>
      <c r="E41928" s="1"/>
      <c r="F41928" s="1"/>
      <c r="G41928" s="1"/>
      <c r="H41928" s="1"/>
    </row>
    <row r="41929">
      <c r="A41929" s="1"/>
      <c r="B41929" s="1"/>
      <c r="C41929" s="1"/>
      <c r="D41929" s="8"/>
      <c r="E41929" s="1"/>
      <c r="F41929" s="1"/>
      <c r="G41929" s="1"/>
      <c r="H41929" s="1"/>
    </row>
    <row r="41930">
      <c r="A41930" s="1"/>
      <c r="B41930" s="1"/>
      <c r="C41930" s="1"/>
      <c r="D41930" s="8"/>
      <c r="E41930" s="1"/>
      <c r="F41930" s="1"/>
      <c r="G41930" s="1"/>
      <c r="H41930" s="1"/>
    </row>
    <row r="41931">
      <c r="A41931" s="1"/>
      <c r="B41931" s="1"/>
      <c r="C41931" s="1"/>
      <c r="D41931" s="8"/>
      <c r="E41931" s="1"/>
      <c r="F41931" s="1"/>
      <c r="G41931" s="1"/>
      <c r="H41931" s="1"/>
    </row>
    <row r="41932">
      <c r="A41932" s="1"/>
      <c r="B41932" s="1"/>
      <c r="C41932" s="1"/>
      <c r="D41932" s="8"/>
      <c r="E41932" s="1"/>
      <c r="F41932" s="1"/>
      <c r="G41932" s="1"/>
      <c r="H41932" s="1"/>
    </row>
    <row r="41933">
      <c r="A41933" s="1"/>
      <c r="B41933" s="1"/>
      <c r="C41933" s="1"/>
      <c r="D41933" s="8"/>
      <c r="E41933" s="1"/>
      <c r="F41933" s="1"/>
      <c r="G41933" s="1"/>
      <c r="H41933" s="1"/>
    </row>
    <row r="41934">
      <c r="A41934" s="1"/>
      <c r="B41934" s="1"/>
      <c r="C41934" s="1"/>
      <c r="D41934" s="8"/>
      <c r="E41934" s="1"/>
      <c r="F41934" s="1"/>
      <c r="G41934" s="1"/>
      <c r="H41934" s="1"/>
    </row>
    <row r="41935">
      <c r="A41935" s="1"/>
      <c r="B41935" s="1"/>
      <c r="C41935" s="1"/>
      <c r="D41935" s="8"/>
      <c r="E41935" s="1"/>
      <c r="F41935" s="1"/>
      <c r="G41935" s="1"/>
      <c r="H41935" s="1"/>
    </row>
    <row r="41936">
      <c r="A41936" s="1"/>
      <c r="B41936" s="1"/>
      <c r="C41936" s="1"/>
      <c r="D41936" s="8"/>
      <c r="E41936" s="1"/>
      <c r="F41936" s="1"/>
      <c r="G41936" s="1"/>
      <c r="H41936" s="1"/>
    </row>
    <row r="41937">
      <c r="A41937" s="1"/>
      <c r="B41937" s="1"/>
      <c r="C41937" s="1"/>
      <c r="D41937" s="8"/>
      <c r="E41937" s="1"/>
      <c r="F41937" s="1"/>
      <c r="G41937" s="1"/>
      <c r="H41937" s="1"/>
    </row>
    <row r="41938">
      <c r="A41938" s="1"/>
      <c r="B41938" s="1"/>
      <c r="C41938" s="1"/>
      <c r="D41938" s="8"/>
      <c r="E41938" s="1"/>
      <c r="F41938" s="1"/>
      <c r="G41938" s="1"/>
      <c r="H41938" s="1"/>
    </row>
    <row r="41939">
      <c r="A41939" s="1"/>
      <c r="B41939" s="1"/>
      <c r="C41939" s="1"/>
      <c r="D41939" s="8"/>
      <c r="E41939" s="1"/>
      <c r="F41939" s="1"/>
      <c r="G41939" s="1"/>
      <c r="H41939" s="1"/>
    </row>
    <row r="41940">
      <c r="A41940" s="1"/>
      <c r="B41940" s="1"/>
      <c r="C41940" s="1"/>
      <c r="D41940" s="8"/>
      <c r="E41940" s="1"/>
      <c r="F41940" s="1"/>
      <c r="G41940" s="1"/>
      <c r="H41940" s="1"/>
    </row>
    <row r="41941">
      <c r="A41941" s="1"/>
      <c r="B41941" s="1"/>
      <c r="C41941" s="1"/>
      <c r="D41941" s="8"/>
      <c r="E41941" s="1"/>
      <c r="F41941" s="1"/>
      <c r="G41941" s="1"/>
      <c r="H41941" s="1"/>
    </row>
    <row r="41942">
      <c r="A41942" s="1"/>
      <c r="B41942" s="1"/>
      <c r="C41942" s="1"/>
      <c r="D41942" s="8"/>
      <c r="E41942" s="1"/>
      <c r="F41942" s="1"/>
      <c r="G41942" s="1"/>
      <c r="H41942" s="1"/>
    </row>
    <row r="41943">
      <c r="A41943" s="1"/>
      <c r="B41943" s="1"/>
      <c r="C41943" s="1"/>
      <c r="D41943" s="8"/>
      <c r="E41943" s="1"/>
      <c r="F41943" s="1"/>
      <c r="G41943" s="1"/>
      <c r="H41943" s="1"/>
    </row>
    <row r="41944">
      <c r="A41944" s="1"/>
      <c r="B41944" s="1"/>
      <c r="C41944" s="1"/>
      <c r="D41944" s="8"/>
      <c r="E41944" s="1"/>
      <c r="F41944" s="1"/>
      <c r="G41944" s="1"/>
      <c r="H41944" s="1"/>
    </row>
    <row r="41945">
      <c r="A41945" s="1"/>
      <c r="B41945" s="1"/>
      <c r="C41945" s="1"/>
      <c r="D41945" s="8"/>
      <c r="E41945" s="1"/>
      <c r="F41945" s="1"/>
      <c r="G41945" s="1"/>
      <c r="H41945" s="1"/>
    </row>
    <row r="41946">
      <c r="A41946" s="1"/>
      <c r="B41946" s="1"/>
      <c r="C41946" s="1"/>
      <c r="D41946" s="8"/>
      <c r="E41946" s="1"/>
      <c r="F41946" s="1"/>
      <c r="G41946" s="1"/>
      <c r="H41946" s="1"/>
    </row>
    <row r="41947">
      <c r="A41947" s="1"/>
      <c r="B41947" s="1"/>
      <c r="C41947" s="1"/>
      <c r="D41947" s="8"/>
      <c r="E41947" s="1"/>
      <c r="F41947" s="1"/>
      <c r="G41947" s="1"/>
      <c r="H41947" s="1"/>
    </row>
    <row r="41948">
      <c r="A41948" s="1"/>
      <c r="B41948" s="1"/>
      <c r="C41948" s="1"/>
      <c r="D41948" s="8"/>
      <c r="E41948" s="1"/>
      <c r="F41948" s="1"/>
      <c r="G41948" s="1"/>
      <c r="H41948" s="1"/>
    </row>
    <row r="41949">
      <c r="A41949" s="1"/>
      <c r="B41949" s="1"/>
      <c r="C41949" s="1"/>
      <c r="D41949" s="8"/>
      <c r="E41949" s="1"/>
      <c r="F41949" s="1"/>
      <c r="G41949" s="1"/>
      <c r="H41949" s="1"/>
    </row>
    <row r="41950">
      <c r="A41950" s="1"/>
      <c r="B41950" s="1"/>
      <c r="C41950" s="1"/>
      <c r="D41950" s="8"/>
      <c r="E41950" s="1"/>
      <c r="F41950" s="1"/>
      <c r="G41950" s="1"/>
      <c r="H41950" s="1"/>
    </row>
    <row r="41951">
      <c r="A41951" s="1"/>
      <c r="B41951" s="1"/>
      <c r="C41951" s="1"/>
      <c r="D41951" s="8"/>
      <c r="E41951" s="1"/>
      <c r="F41951" s="1"/>
      <c r="G41951" s="1"/>
      <c r="H41951" s="1"/>
    </row>
    <row r="41952">
      <c r="A41952" s="1"/>
      <c r="B41952" s="1"/>
      <c r="C41952" s="1"/>
      <c r="D41952" s="8"/>
      <c r="E41952" s="1"/>
      <c r="F41952" s="1"/>
      <c r="G41952" s="1"/>
      <c r="H41952" s="1"/>
    </row>
    <row r="41953">
      <c r="A41953" s="1"/>
      <c r="B41953" s="1"/>
      <c r="C41953" s="1"/>
      <c r="D41953" s="8"/>
      <c r="E41953" s="1"/>
      <c r="F41953" s="1"/>
      <c r="G41953" s="1"/>
      <c r="H41953" s="1"/>
    </row>
    <row r="41954">
      <c r="A41954" s="1"/>
      <c r="B41954" s="1"/>
      <c r="C41954" s="1"/>
      <c r="D41954" s="8"/>
      <c r="E41954" s="1"/>
      <c r="F41954" s="1"/>
      <c r="G41954" s="1"/>
      <c r="H41954" s="1"/>
    </row>
    <row r="41955">
      <c r="A41955" s="1"/>
      <c r="B41955" s="1"/>
      <c r="C41955" s="1"/>
      <c r="D41955" s="8"/>
      <c r="E41955" s="1"/>
      <c r="F41955" s="1"/>
      <c r="G41955" s="1"/>
      <c r="H41955" s="1"/>
    </row>
    <row r="41956">
      <c r="A41956" s="1"/>
      <c r="B41956" s="1"/>
      <c r="C41956" s="1"/>
      <c r="D41956" s="8"/>
      <c r="E41956" s="1"/>
      <c r="F41956" s="1"/>
      <c r="G41956" s="1"/>
      <c r="H41956" s="1"/>
    </row>
    <row r="41957">
      <c r="A41957" s="1"/>
      <c r="B41957" s="1"/>
      <c r="C41957" s="1"/>
      <c r="D41957" s="8"/>
      <c r="E41957" s="1"/>
      <c r="F41957" s="1"/>
      <c r="G41957" s="1"/>
      <c r="H41957" s="1"/>
    </row>
    <row r="41958">
      <c r="A41958" s="1"/>
      <c r="B41958" s="1"/>
      <c r="C41958" s="1"/>
      <c r="D41958" s="8"/>
      <c r="E41958" s="1"/>
      <c r="F41958" s="1"/>
      <c r="G41958" s="1"/>
      <c r="H41958" s="1"/>
    </row>
    <row r="41959">
      <c r="A41959" s="1"/>
      <c r="B41959" s="1"/>
      <c r="C41959" s="1"/>
      <c r="D41959" s="8"/>
      <c r="E41959" s="1"/>
      <c r="F41959" s="1"/>
      <c r="G41959" s="1"/>
      <c r="H41959" s="1"/>
    </row>
    <row r="41960">
      <c r="A41960" s="1"/>
      <c r="B41960" s="1"/>
      <c r="C41960" s="1"/>
      <c r="D41960" s="8"/>
      <c r="E41960" s="1"/>
      <c r="F41960" s="1"/>
      <c r="G41960" s="1"/>
      <c r="H41960" s="1"/>
    </row>
    <row r="41961">
      <c r="A41961" s="1"/>
      <c r="B41961" s="1"/>
      <c r="C41961" s="1"/>
      <c r="D41961" s="8"/>
      <c r="E41961" s="1"/>
      <c r="F41961" s="1"/>
      <c r="G41961" s="1"/>
      <c r="H41961" s="1"/>
    </row>
    <row r="41962">
      <c r="A41962" s="1"/>
      <c r="B41962" s="1"/>
      <c r="C41962" s="1"/>
      <c r="D41962" s="8"/>
      <c r="E41962" s="1"/>
      <c r="F41962" s="1"/>
      <c r="G41962" s="1"/>
      <c r="H41962" s="1"/>
    </row>
    <row r="41963">
      <c r="A41963" s="1"/>
      <c r="B41963" s="1"/>
      <c r="C41963" s="1"/>
      <c r="D41963" s="8"/>
      <c r="E41963" s="1"/>
      <c r="F41963" s="1"/>
      <c r="G41963" s="1"/>
      <c r="H41963" s="1"/>
    </row>
    <row r="41964">
      <c r="A41964" s="1"/>
      <c r="B41964" s="1"/>
      <c r="C41964" s="1"/>
      <c r="D41964" s="8"/>
      <c r="E41964" s="1"/>
      <c r="F41964" s="1"/>
      <c r="G41964" s="1"/>
      <c r="H41964" s="1"/>
    </row>
    <row r="41965">
      <c r="A41965" s="1"/>
      <c r="B41965" s="1"/>
      <c r="C41965" s="1"/>
      <c r="D41965" s="8"/>
      <c r="E41965" s="1"/>
      <c r="F41965" s="1"/>
      <c r="G41965" s="1"/>
      <c r="H41965" s="1"/>
    </row>
    <row r="41966">
      <c r="A41966" s="1"/>
      <c r="B41966" s="1"/>
      <c r="C41966" s="1"/>
      <c r="D41966" s="8"/>
      <c r="E41966" s="1"/>
      <c r="F41966" s="1"/>
      <c r="G41966" s="1"/>
      <c r="H41966" s="1"/>
    </row>
    <row r="41967">
      <c r="A41967" s="1"/>
      <c r="B41967" s="1"/>
      <c r="C41967" s="1"/>
      <c r="D41967" s="8"/>
      <c r="E41967" s="1"/>
      <c r="F41967" s="1"/>
      <c r="G41967" s="1"/>
      <c r="H41967" s="1"/>
    </row>
    <row r="41968">
      <c r="A41968" s="1"/>
      <c r="B41968" s="1"/>
      <c r="C41968" s="1"/>
      <c r="D41968" s="8"/>
      <c r="E41968" s="1"/>
      <c r="F41968" s="1"/>
      <c r="G41968" s="1"/>
      <c r="H41968" s="1"/>
    </row>
    <row r="41969">
      <c r="A41969" s="1"/>
      <c r="B41969" s="1"/>
      <c r="C41969" s="1"/>
      <c r="D41969" s="8"/>
      <c r="E41969" s="1"/>
      <c r="F41969" s="1"/>
      <c r="G41969" s="1"/>
      <c r="H41969" s="1"/>
    </row>
    <row r="41970">
      <c r="A41970" s="1"/>
      <c r="B41970" s="1"/>
      <c r="C41970" s="1"/>
      <c r="D41970" s="8"/>
      <c r="E41970" s="1"/>
      <c r="F41970" s="1"/>
      <c r="G41970" s="1"/>
      <c r="H41970" s="1"/>
    </row>
    <row r="41971">
      <c r="A41971" s="1"/>
      <c r="B41971" s="1"/>
      <c r="C41971" s="1"/>
      <c r="D41971" s="8"/>
      <c r="E41971" s="1"/>
      <c r="F41971" s="1"/>
      <c r="G41971" s="1"/>
      <c r="H41971" s="1"/>
    </row>
    <row r="41972">
      <c r="A41972" s="1"/>
      <c r="B41972" s="1"/>
      <c r="C41972" s="1"/>
      <c r="D41972" s="8"/>
      <c r="E41972" s="1"/>
      <c r="F41972" s="1"/>
      <c r="G41972" s="1"/>
      <c r="H41972" s="1"/>
    </row>
    <row r="41973">
      <c r="A41973" s="1"/>
      <c r="B41973" s="1"/>
      <c r="C41973" s="1"/>
      <c r="D41973" s="8"/>
      <c r="E41973" s="1"/>
      <c r="F41973" s="1"/>
      <c r="G41973" s="1"/>
      <c r="H41973" s="1"/>
    </row>
    <row r="41974">
      <c r="A41974" s="1"/>
      <c r="B41974" s="1"/>
      <c r="C41974" s="1"/>
      <c r="D41974" s="8"/>
      <c r="E41974" s="1"/>
      <c r="F41974" s="1"/>
      <c r="G41974" s="1"/>
      <c r="H41974" s="1"/>
    </row>
    <row r="41975">
      <c r="A41975" s="1"/>
      <c r="B41975" s="1"/>
      <c r="C41975" s="1"/>
      <c r="D41975" s="8"/>
      <c r="E41975" s="1"/>
      <c r="F41975" s="1"/>
      <c r="G41975" s="1"/>
      <c r="H41975" s="1"/>
    </row>
    <row r="41976">
      <c r="A41976" s="1"/>
      <c r="B41976" s="1"/>
      <c r="C41976" s="1"/>
      <c r="D41976" s="8"/>
      <c r="E41976" s="1"/>
      <c r="F41976" s="1"/>
      <c r="G41976" s="1"/>
      <c r="H41976" s="1"/>
    </row>
    <row r="41977">
      <c r="A41977" s="1"/>
      <c r="B41977" s="1"/>
      <c r="C41977" s="1"/>
      <c r="D41977" s="8"/>
      <c r="E41977" s="1"/>
      <c r="F41977" s="1"/>
      <c r="G41977" s="1"/>
      <c r="H41977" s="1"/>
    </row>
    <row r="41978">
      <c r="A41978" s="1"/>
      <c r="B41978" s="1"/>
      <c r="C41978" s="1"/>
      <c r="D41978" s="8"/>
      <c r="E41978" s="1"/>
      <c r="F41978" s="1"/>
      <c r="G41978" s="1"/>
      <c r="H41978" s="1"/>
    </row>
    <row r="41979">
      <c r="A41979" s="1"/>
      <c r="B41979" s="1"/>
      <c r="C41979" s="1"/>
      <c r="D41979" s="8"/>
      <c r="E41979" s="1"/>
      <c r="F41979" s="1"/>
      <c r="G41979" s="1"/>
      <c r="H41979" s="1"/>
    </row>
    <row r="41980">
      <c r="A41980" s="1"/>
      <c r="B41980" s="1"/>
      <c r="C41980" s="1"/>
      <c r="D41980" s="8"/>
      <c r="E41980" s="1"/>
      <c r="F41980" s="1"/>
      <c r="G41980" s="1"/>
      <c r="H41980" s="1"/>
    </row>
    <row r="41981">
      <c r="A41981" s="1"/>
      <c r="B41981" s="1"/>
      <c r="C41981" s="1"/>
      <c r="D41981" s="8"/>
      <c r="E41981" s="1"/>
      <c r="F41981" s="1"/>
      <c r="G41981" s="1"/>
      <c r="H41981" s="1"/>
    </row>
    <row r="41982">
      <c r="A41982" s="1"/>
      <c r="B41982" s="1"/>
      <c r="C41982" s="1"/>
      <c r="D41982" s="8"/>
      <c r="E41982" s="1"/>
      <c r="F41982" s="1"/>
      <c r="G41982" s="1"/>
      <c r="H41982" s="1"/>
    </row>
    <row r="41983">
      <c r="A41983" s="1"/>
      <c r="B41983" s="1"/>
      <c r="C41983" s="1"/>
      <c r="D41983" s="8"/>
      <c r="E41983" s="1"/>
      <c r="F41983" s="1"/>
      <c r="G41983" s="1"/>
      <c r="H41983" s="1"/>
    </row>
    <row r="41984">
      <c r="A41984" s="1"/>
      <c r="B41984" s="1"/>
      <c r="C41984" s="1"/>
      <c r="D41984" s="8"/>
      <c r="E41984" s="1"/>
      <c r="F41984" s="1"/>
      <c r="G41984" s="1"/>
      <c r="H41984" s="1"/>
    </row>
    <row r="41985">
      <c r="A41985" s="1"/>
      <c r="B41985" s="1"/>
      <c r="C41985" s="1"/>
      <c r="D41985" s="8"/>
      <c r="E41985" s="1"/>
      <c r="F41985" s="1"/>
      <c r="G41985" s="1"/>
      <c r="H41985" s="1"/>
    </row>
    <row r="41986">
      <c r="A41986" s="1"/>
      <c r="B41986" s="1"/>
      <c r="C41986" s="1"/>
      <c r="D41986" s="8"/>
      <c r="E41986" s="1"/>
      <c r="F41986" s="1"/>
      <c r="G41986" s="1"/>
      <c r="H41986" s="1"/>
    </row>
    <row r="41987">
      <c r="A41987" s="1"/>
      <c r="B41987" s="1"/>
      <c r="C41987" s="1"/>
      <c r="D41987" s="8"/>
      <c r="E41987" s="1"/>
      <c r="F41987" s="1"/>
      <c r="G41987" s="1"/>
      <c r="H41987" s="1"/>
    </row>
    <row r="41988">
      <c r="A41988" s="1"/>
      <c r="B41988" s="1"/>
      <c r="C41988" s="1"/>
      <c r="D41988" s="8"/>
      <c r="E41988" s="1"/>
      <c r="F41988" s="1"/>
      <c r="G41988" s="1"/>
      <c r="H41988" s="1"/>
    </row>
    <row r="41989">
      <c r="A41989" s="1"/>
      <c r="B41989" s="1"/>
      <c r="C41989" s="1"/>
      <c r="D41989" s="8"/>
      <c r="E41989" s="1"/>
      <c r="F41989" s="1"/>
      <c r="G41989" s="1"/>
      <c r="H41989" s="1"/>
    </row>
    <row r="41990">
      <c r="A41990" s="1"/>
      <c r="B41990" s="1"/>
      <c r="C41990" s="1"/>
      <c r="D41990" s="8"/>
      <c r="E41990" s="1"/>
      <c r="F41990" s="1"/>
      <c r="G41990" s="1"/>
      <c r="H41990" s="1"/>
    </row>
    <row r="41991">
      <c r="A41991" s="1"/>
      <c r="B41991" s="1"/>
      <c r="C41991" s="1"/>
      <c r="D41991" s="8"/>
      <c r="E41991" s="1"/>
      <c r="F41991" s="1"/>
      <c r="G41991" s="1"/>
      <c r="H41991" s="1"/>
    </row>
    <row r="41992">
      <c r="A41992" s="1"/>
      <c r="B41992" s="1"/>
      <c r="C41992" s="1"/>
      <c r="D41992" s="8"/>
      <c r="E41992" s="1"/>
      <c r="F41992" s="1"/>
      <c r="G41992" s="1"/>
      <c r="H41992" s="1"/>
    </row>
    <row r="41993">
      <c r="A41993" s="1"/>
      <c r="B41993" s="1"/>
      <c r="C41993" s="1"/>
      <c r="D41993" s="8"/>
      <c r="E41993" s="1"/>
      <c r="F41993" s="1"/>
      <c r="G41993" s="1"/>
      <c r="H41993" s="1"/>
    </row>
    <row r="41994">
      <c r="A41994" s="1"/>
      <c r="B41994" s="1"/>
      <c r="C41994" s="1"/>
      <c r="D41994" s="8"/>
      <c r="E41994" s="1"/>
      <c r="F41994" s="1"/>
      <c r="G41994" s="1"/>
      <c r="H41994" s="1"/>
    </row>
    <row r="41995">
      <c r="A41995" s="1"/>
      <c r="B41995" s="1"/>
      <c r="C41995" s="1"/>
      <c r="D41995" s="8"/>
      <c r="E41995" s="1"/>
      <c r="F41995" s="1"/>
      <c r="G41995" s="1"/>
      <c r="H41995" s="1"/>
    </row>
    <row r="41996">
      <c r="A41996" s="1"/>
      <c r="B41996" s="1"/>
      <c r="C41996" s="1"/>
      <c r="D41996" s="8"/>
      <c r="E41996" s="1"/>
      <c r="F41996" s="1"/>
      <c r="G41996" s="1"/>
      <c r="H41996" s="1"/>
    </row>
    <row r="41997">
      <c r="A41997" s="1"/>
      <c r="B41997" s="1"/>
      <c r="C41997" s="1"/>
      <c r="D41997" s="8"/>
      <c r="E41997" s="1"/>
      <c r="F41997" s="1"/>
      <c r="G41997" s="1"/>
      <c r="H41997" s="1"/>
    </row>
    <row r="41998">
      <c r="A41998" s="1"/>
      <c r="B41998" s="1"/>
      <c r="C41998" s="1"/>
      <c r="D41998" s="8"/>
      <c r="E41998" s="1"/>
      <c r="F41998" s="1"/>
      <c r="G41998" s="1"/>
      <c r="H41998" s="1"/>
    </row>
    <row r="41999">
      <c r="A41999" s="1"/>
      <c r="B41999" s="1"/>
      <c r="C41999" s="1"/>
      <c r="D41999" s="8"/>
      <c r="E41999" s="1"/>
      <c r="F41999" s="1"/>
      <c r="G41999" s="1"/>
      <c r="H41999" s="1"/>
    </row>
    <row r="42000">
      <c r="A42000" s="1"/>
      <c r="B42000" s="1"/>
      <c r="C42000" s="1"/>
      <c r="D42000" s="8"/>
      <c r="E42000" s="1"/>
      <c r="F42000" s="1"/>
      <c r="G42000" s="1"/>
      <c r="H42000" s="1"/>
    </row>
    <row r="42001">
      <c r="A42001" s="1"/>
      <c r="B42001" s="1"/>
      <c r="C42001" s="1"/>
      <c r="D42001" s="8"/>
      <c r="E42001" s="1"/>
      <c r="F42001" s="1"/>
      <c r="G42001" s="1"/>
      <c r="H42001" s="1"/>
    </row>
    <row r="42002">
      <c r="A42002" s="1"/>
      <c r="B42002" s="1"/>
      <c r="C42002" s="1"/>
      <c r="D42002" s="8"/>
      <c r="E42002" s="1"/>
      <c r="F42002" s="1"/>
      <c r="G42002" s="1"/>
      <c r="H42002" s="1"/>
    </row>
    <row r="42003">
      <c r="A42003" s="1"/>
      <c r="B42003" s="1"/>
      <c r="C42003" s="1"/>
      <c r="D42003" s="8"/>
      <c r="E42003" s="1"/>
      <c r="F42003" s="1"/>
      <c r="G42003" s="1"/>
      <c r="H42003" s="1"/>
    </row>
    <row r="42004">
      <c r="A42004" s="1"/>
      <c r="B42004" s="1"/>
      <c r="C42004" s="1"/>
      <c r="D42004" s="8"/>
      <c r="E42004" s="1"/>
      <c r="F42004" s="1"/>
      <c r="G42004" s="1"/>
      <c r="H42004" s="1"/>
    </row>
    <row r="42005">
      <c r="A42005" s="1"/>
      <c r="B42005" s="1"/>
      <c r="C42005" s="1"/>
      <c r="D42005" s="8"/>
      <c r="E42005" s="1"/>
      <c r="F42005" s="1"/>
      <c r="G42005" s="1"/>
      <c r="H42005" s="1"/>
    </row>
    <row r="42006">
      <c r="A42006" s="1"/>
      <c r="B42006" s="1"/>
      <c r="C42006" s="1"/>
      <c r="D42006" s="8"/>
      <c r="E42006" s="1"/>
      <c r="F42006" s="1"/>
      <c r="G42006" s="1"/>
      <c r="H42006" s="1"/>
    </row>
    <row r="42007">
      <c r="A42007" s="1"/>
      <c r="B42007" s="1"/>
      <c r="C42007" s="1"/>
      <c r="D42007" s="8"/>
      <c r="E42007" s="1"/>
      <c r="F42007" s="1"/>
      <c r="G42007" s="1"/>
      <c r="H42007" s="1"/>
    </row>
    <row r="42008">
      <c r="A42008" s="1"/>
      <c r="B42008" s="1"/>
      <c r="C42008" s="1"/>
      <c r="D42008" s="8"/>
      <c r="E42008" s="1"/>
      <c r="F42008" s="1"/>
      <c r="G42008" s="1"/>
      <c r="H42008" s="1"/>
    </row>
    <row r="42009">
      <c r="A42009" s="1"/>
      <c r="B42009" s="1"/>
      <c r="C42009" s="1"/>
      <c r="D42009" s="8"/>
      <c r="E42009" s="1"/>
      <c r="F42009" s="1"/>
      <c r="G42009" s="1"/>
      <c r="H42009" s="1"/>
    </row>
    <row r="42010">
      <c r="A42010" s="1"/>
      <c r="B42010" s="1"/>
      <c r="C42010" s="1"/>
      <c r="D42010" s="8"/>
      <c r="E42010" s="1"/>
      <c r="F42010" s="1"/>
      <c r="G42010" s="1"/>
      <c r="H42010" s="1"/>
    </row>
    <row r="42011">
      <c r="A42011" s="1"/>
      <c r="B42011" s="1"/>
      <c r="C42011" s="1"/>
      <c r="D42011" s="8"/>
      <c r="E42011" s="1"/>
      <c r="F42011" s="1"/>
      <c r="G42011" s="1"/>
      <c r="H42011" s="1"/>
    </row>
    <row r="42012">
      <c r="A42012" s="1"/>
      <c r="B42012" s="1"/>
      <c r="C42012" s="1"/>
      <c r="D42012" s="8"/>
      <c r="E42012" s="1"/>
      <c r="F42012" s="1"/>
      <c r="G42012" s="1"/>
      <c r="H42012" s="1"/>
    </row>
    <row r="42013">
      <c r="A42013" s="1"/>
      <c r="B42013" s="1"/>
      <c r="C42013" s="1"/>
      <c r="D42013" s="8"/>
      <c r="E42013" s="1"/>
      <c r="F42013" s="1"/>
      <c r="G42013" s="1"/>
      <c r="H42013" s="1"/>
    </row>
    <row r="42014">
      <c r="A42014" s="1"/>
      <c r="B42014" s="1"/>
      <c r="C42014" s="1"/>
      <c r="D42014" s="8"/>
      <c r="E42014" s="1"/>
      <c r="F42014" s="1"/>
      <c r="G42014" s="1"/>
      <c r="H42014" s="1"/>
    </row>
    <row r="42015">
      <c r="A42015" s="1"/>
      <c r="B42015" s="1"/>
      <c r="C42015" s="1"/>
      <c r="D42015" s="8"/>
      <c r="E42015" s="1"/>
      <c r="F42015" s="1"/>
      <c r="G42015" s="1"/>
      <c r="H42015" s="1"/>
    </row>
    <row r="42016">
      <c r="A42016" s="1"/>
      <c r="B42016" s="1"/>
      <c r="C42016" s="1"/>
      <c r="D42016" s="8"/>
      <c r="E42016" s="1"/>
      <c r="F42016" s="1"/>
      <c r="G42016" s="1"/>
      <c r="H42016" s="1"/>
    </row>
    <row r="42017">
      <c r="A42017" s="1"/>
      <c r="B42017" s="1"/>
      <c r="C42017" s="1"/>
      <c r="D42017" s="8"/>
      <c r="E42017" s="1"/>
      <c r="F42017" s="1"/>
      <c r="G42017" s="1"/>
      <c r="H42017" s="1"/>
    </row>
    <row r="42018">
      <c r="A42018" s="1"/>
      <c r="B42018" s="1"/>
      <c r="C42018" s="1"/>
      <c r="D42018" s="8"/>
      <c r="E42018" s="1"/>
      <c r="F42018" s="1"/>
      <c r="G42018" s="1"/>
      <c r="H42018" s="1"/>
    </row>
    <row r="42019">
      <c r="A42019" s="1"/>
      <c r="B42019" s="1"/>
      <c r="C42019" s="1"/>
      <c r="D42019" s="8"/>
      <c r="E42019" s="1"/>
      <c r="F42019" s="1"/>
      <c r="G42019" s="1"/>
      <c r="H42019" s="1"/>
    </row>
    <row r="42020">
      <c r="A42020" s="1"/>
      <c r="B42020" s="1"/>
      <c r="C42020" s="1"/>
      <c r="D42020" s="8"/>
      <c r="E42020" s="1"/>
      <c r="F42020" s="1"/>
      <c r="G42020" s="1"/>
      <c r="H42020" s="1"/>
    </row>
    <row r="42021">
      <c r="A42021" s="1"/>
      <c r="B42021" s="1"/>
      <c r="C42021" s="1"/>
      <c r="D42021" s="8"/>
      <c r="E42021" s="1"/>
      <c r="F42021" s="1"/>
      <c r="G42021" s="1"/>
      <c r="H42021" s="1"/>
    </row>
    <row r="42022">
      <c r="A42022" s="1"/>
      <c r="B42022" s="1"/>
      <c r="C42022" s="1"/>
      <c r="D42022" s="8"/>
      <c r="E42022" s="1"/>
      <c r="F42022" s="1"/>
      <c r="G42022" s="1"/>
      <c r="H42022" s="1"/>
    </row>
    <row r="42023">
      <c r="A42023" s="1"/>
      <c r="B42023" s="1"/>
      <c r="C42023" s="1"/>
      <c r="D42023" s="8"/>
      <c r="E42023" s="1"/>
      <c r="F42023" s="1"/>
      <c r="G42023" s="1"/>
      <c r="H42023" s="1"/>
    </row>
    <row r="42024">
      <c r="A42024" s="1"/>
      <c r="B42024" s="1"/>
      <c r="C42024" s="1"/>
      <c r="D42024" s="8"/>
      <c r="E42024" s="1"/>
      <c r="F42024" s="1"/>
      <c r="G42024" s="1"/>
      <c r="H42024" s="1"/>
    </row>
    <row r="42025">
      <c r="A42025" s="1"/>
      <c r="B42025" s="1"/>
      <c r="C42025" s="1"/>
      <c r="D42025" s="8"/>
      <c r="E42025" s="1"/>
      <c r="F42025" s="1"/>
      <c r="G42025" s="1"/>
      <c r="H42025" s="1"/>
    </row>
    <row r="42026">
      <c r="A42026" s="1"/>
      <c r="B42026" s="1"/>
      <c r="C42026" s="1"/>
      <c r="D42026" s="8"/>
      <c r="E42026" s="1"/>
      <c r="F42026" s="1"/>
      <c r="G42026" s="1"/>
      <c r="H42026" s="1"/>
    </row>
    <row r="42027">
      <c r="A42027" s="1"/>
      <c r="B42027" s="1"/>
      <c r="C42027" s="1"/>
      <c r="D42027" s="8"/>
      <c r="E42027" s="1"/>
      <c r="F42027" s="1"/>
      <c r="G42027" s="1"/>
      <c r="H42027" s="1"/>
    </row>
    <row r="42028">
      <c r="A42028" s="1"/>
      <c r="B42028" s="1"/>
      <c r="C42028" s="1"/>
      <c r="D42028" s="8"/>
      <c r="E42028" s="1"/>
      <c r="F42028" s="1"/>
      <c r="G42028" s="1"/>
      <c r="H42028" s="1"/>
    </row>
    <row r="42029">
      <c r="A42029" s="1"/>
      <c r="B42029" s="1"/>
      <c r="C42029" s="1"/>
      <c r="D42029" s="8"/>
      <c r="E42029" s="1"/>
      <c r="F42029" s="1"/>
      <c r="G42029" s="1"/>
      <c r="H42029" s="1"/>
    </row>
    <row r="42030">
      <c r="A42030" s="1"/>
      <c r="B42030" s="1"/>
      <c r="C42030" s="1"/>
      <c r="D42030" s="8"/>
      <c r="E42030" s="1"/>
      <c r="F42030" s="1"/>
      <c r="G42030" s="1"/>
      <c r="H42030" s="1"/>
    </row>
    <row r="42031">
      <c r="A42031" s="1"/>
      <c r="B42031" s="1"/>
      <c r="C42031" s="1"/>
      <c r="D42031" s="8"/>
      <c r="E42031" s="1"/>
      <c r="F42031" s="1"/>
      <c r="G42031" s="1"/>
      <c r="H42031" s="1"/>
    </row>
    <row r="42032">
      <c r="A42032" s="1"/>
      <c r="B42032" s="1"/>
      <c r="C42032" s="1"/>
      <c r="D42032" s="8"/>
      <c r="E42032" s="1"/>
      <c r="F42032" s="1"/>
      <c r="G42032" s="1"/>
      <c r="H42032" s="1"/>
    </row>
    <row r="42033">
      <c r="A42033" s="1"/>
      <c r="B42033" s="1"/>
      <c r="C42033" s="1"/>
      <c r="D42033" s="8"/>
      <c r="E42033" s="1"/>
      <c r="F42033" s="1"/>
      <c r="G42033" s="1"/>
      <c r="H42033" s="1"/>
    </row>
    <row r="42034">
      <c r="A42034" s="1"/>
      <c r="B42034" s="1"/>
      <c r="C42034" s="1"/>
      <c r="D42034" s="8"/>
      <c r="E42034" s="1"/>
      <c r="F42034" s="1"/>
      <c r="G42034" s="1"/>
      <c r="H42034" s="1"/>
    </row>
    <row r="42035">
      <c r="A42035" s="1"/>
      <c r="B42035" s="1"/>
      <c r="C42035" s="1"/>
      <c r="D42035" s="8"/>
      <c r="E42035" s="1"/>
      <c r="F42035" s="1"/>
      <c r="G42035" s="1"/>
      <c r="H42035" s="1"/>
    </row>
    <row r="42036">
      <c r="A42036" s="1"/>
      <c r="B42036" s="1"/>
      <c r="C42036" s="1"/>
      <c r="D42036" s="8"/>
      <c r="E42036" s="1"/>
      <c r="F42036" s="1"/>
      <c r="G42036" s="1"/>
      <c r="H42036" s="1"/>
    </row>
    <row r="42037">
      <c r="A42037" s="1"/>
      <c r="B42037" s="1"/>
      <c r="C42037" s="1"/>
      <c r="D42037" s="8"/>
      <c r="E42037" s="1"/>
      <c r="F42037" s="1"/>
      <c r="G42037" s="1"/>
      <c r="H42037" s="1"/>
    </row>
    <row r="42038">
      <c r="A42038" s="1"/>
      <c r="B42038" s="1"/>
      <c r="C42038" s="1"/>
      <c r="D42038" s="8"/>
      <c r="E42038" s="1"/>
      <c r="F42038" s="1"/>
      <c r="G42038" s="1"/>
      <c r="H42038" s="1"/>
    </row>
    <row r="42039">
      <c r="A42039" s="1"/>
      <c r="B42039" s="1"/>
      <c r="C42039" s="1"/>
      <c r="D42039" s="8"/>
      <c r="E42039" s="1"/>
      <c r="F42039" s="1"/>
      <c r="G42039" s="1"/>
      <c r="H42039" s="1"/>
    </row>
    <row r="42040">
      <c r="A42040" s="1"/>
      <c r="B42040" s="1"/>
      <c r="C42040" s="1"/>
      <c r="D42040" s="8"/>
      <c r="E42040" s="1"/>
      <c r="F42040" s="1"/>
      <c r="G42040" s="1"/>
      <c r="H42040" s="1"/>
    </row>
    <row r="42041">
      <c r="A42041" s="1"/>
      <c r="B42041" s="1"/>
      <c r="C42041" s="1"/>
      <c r="D42041" s="8"/>
      <c r="E42041" s="1"/>
      <c r="F42041" s="1"/>
      <c r="G42041" s="1"/>
      <c r="H42041" s="1"/>
    </row>
    <row r="42042">
      <c r="A42042" s="1"/>
      <c r="B42042" s="1"/>
      <c r="C42042" s="1"/>
      <c r="D42042" s="8"/>
      <c r="E42042" s="1"/>
      <c r="F42042" s="1"/>
      <c r="G42042" s="1"/>
      <c r="H42042" s="1"/>
    </row>
    <row r="42043">
      <c r="A42043" s="1"/>
      <c r="B42043" s="1"/>
      <c r="C42043" s="1"/>
      <c r="D42043" s="8"/>
      <c r="E42043" s="1"/>
      <c r="F42043" s="1"/>
      <c r="G42043" s="1"/>
      <c r="H42043" s="1"/>
    </row>
    <row r="42044">
      <c r="A42044" s="1"/>
      <c r="B42044" s="1"/>
      <c r="C42044" s="1"/>
      <c r="D42044" s="8"/>
      <c r="E42044" s="1"/>
      <c r="F42044" s="1"/>
      <c r="G42044" s="1"/>
      <c r="H42044" s="1"/>
    </row>
    <row r="42045">
      <c r="A42045" s="1"/>
      <c r="B42045" s="1"/>
      <c r="C42045" s="1"/>
      <c r="D42045" s="8"/>
      <c r="E42045" s="1"/>
      <c r="F42045" s="1"/>
      <c r="G42045" s="1"/>
      <c r="H42045" s="1"/>
    </row>
    <row r="42046">
      <c r="A42046" s="1"/>
      <c r="B42046" s="1"/>
      <c r="C42046" s="1"/>
      <c r="D42046" s="8"/>
      <c r="E42046" s="1"/>
      <c r="F42046" s="1"/>
      <c r="G42046" s="1"/>
      <c r="H42046" s="1"/>
    </row>
    <row r="42047">
      <c r="A42047" s="1"/>
      <c r="B42047" s="1"/>
      <c r="C42047" s="1"/>
      <c r="D42047" s="8"/>
      <c r="E42047" s="1"/>
      <c r="F42047" s="1"/>
      <c r="G42047" s="1"/>
      <c r="H42047" s="1"/>
    </row>
    <row r="42048">
      <c r="A42048" s="1"/>
      <c r="B42048" s="1"/>
      <c r="C42048" s="1"/>
      <c r="D42048" s="8"/>
      <c r="E42048" s="1"/>
      <c r="F42048" s="1"/>
      <c r="G42048" s="1"/>
      <c r="H42048" s="1"/>
    </row>
    <row r="42049">
      <c r="A42049" s="1"/>
      <c r="B42049" s="1"/>
      <c r="C42049" s="1"/>
      <c r="D42049" s="8"/>
      <c r="E42049" s="1"/>
      <c r="F42049" s="1"/>
      <c r="G42049" s="1"/>
      <c r="H42049" s="1"/>
    </row>
    <row r="42050">
      <c r="A42050" s="1"/>
      <c r="B42050" s="1"/>
      <c r="C42050" s="1"/>
      <c r="D42050" s="8"/>
      <c r="E42050" s="1"/>
      <c r="F42050" s="1"/>
      <c r="G42050" s="1"/>
      <c r="H42050" s="1"/>
    </row>
    <row r="42051">
      <c r="A42051" s="1"/>
      <c r="B42051" s="1"/>
      <c r="C42051" s="1"/>
      <c r="D42051" s="8"/>
      <c r="E42051" s="1"/>
      <c r="F42051" s="1"/>
      <c r="G42051" s="1"/>
      <c r="H42051" s="1"/>
    </row>
    <row r="42052">
      <c r="A42052" s="1"/>
      <c r="B42052" s="1"/>
      <c r="C42052" s="1"/>
      <c r="D42052" s="8"/>
      <c r="E42052" s="1"/>
      <c r="F42052" s="1"/>
      <c r="G42052" s="1"/>
      <c r="H42052" s="1"/>
    </row>
    <row r="42053">
      <c r="A42053" s="1"/>
      <c r="B42053" s="1"/>
      <c r="C42053" s="1"/>
      <c r="D42053" s="8"/>
      <c r="E42053" s="1"/>
      <c r="F42053" s="1"/>
      <c r="G42053" s="1"/>
      <c r="H42053" s="1"/>
    </row>
    <row r="42054">
      <c r="A42054" s="1"/>
      <c r="B42054" s="1"/>
      <c r="C42054" s="1"/>
      <c r="D42054" s="8"/>
      <c r="E42054" s="1"/>
      <c r="F42054" s="1"/>
      <c r="G42054" s="1"/>
      <c r="H42054" s="1"/>
    </row>
    <row r="42055">
      <c r="A42055" s="1"/>
      <c r="B42055" s="1"/>
      <c r="C42055" s="1"/>
      <c r="D42055" s="8"/>
      <c r="E42055" s="1"/>
      <c r="F42055" s="1"/>
      <c r="G42055" s="1"/>
      <c r="H42055" s="1"/>
    </row>
    <row r="42056">
      <c r="A42056" s="1"/>
      <c r="B42056" s="1"/>
      <c r="C42056" s="1"/>
      <c r="D42056" s="8"/>
      <c r="E42056" s="1"/>
      <c r="F42056" s="1"/>
      <c r="G42056" s="1"/>
      <c r="H42056" s="1"/>
    </row>
    <row r="42057">
      <c r="A42057" s="1"/>
      <c r="B42057" s="1"/>
      <c r="C42057" s="1"/>
      <c r="D42057" s="8"/>
      <c r="E42057" s="1"/>
      <c r="F42057" s="1"/>
      <c r="G42057" s="1"/>
      <c r="H42057" s="1"/>
    </row>
    <row r="42058">
      <c r="A42058" s="1"/>
      <c r="B42058" s="1"/>
      <c r="C42058" s="1"/>
      <c r="D42058" s="8"/>
      <c r="E42058" s="1"/>
      <c r="F42058" s="1"/>
      <c r="G42058" s="1"/>
      <c r="H42058" s="1"/>
    </row>
    <row r="42059">
      <c r="A42059" s="1"/>
      <c r="B42059" s="1"/>
      <c r="C42059" s="1"/>
      <c r="D42059" s="8"/>
      <c r="E42059" s="1"/>
      <c r="F42059" s="1"/>
      <c r="G42059" s="1"/>
      <c r="H42059" s="1"/>
    </row>
    <row r="42060">
      <c r="A42060" s="1"/>
      <c r="B42060" s="1"/>
      <c r="C42060" s="1"/>
      <c r="D42060" s="8"/>
      <c r="E42060" s="1"/>
      <c r="F42060" s="1"/>
      <c r="G42060" s="1"/>
      <c r="H42060" s="1"/>
    </row>
    <row r="42061">
      <c r="A42061" s="1"/>
      <c r="B42061" s="1"/>
      <c r="C42061" s="1"/>
      <c r="D42061" s="8"/>
      <c r="E42061" s="1"/>
      <c r="F42061" s="1"/>
      <c r="G42061" s="1"/>
      <c r="H42061" s="1"/>
    </row>
    <row r="42062">
      <c r="A42062" s="1"/>
      <c r="B42062" s="1"/>
      <c r="C42062" s="1"/>
      <c r="D42062" s="8"/>
      <c r="E42062" s="1"/>
      <c r="F42062" s="1"/>
      <c r="G42062" s="1"/>
      <c r="H42062" s="1"/>
    </row>
    <row r="42063">
      <c r="A42063" s="1"/>
      <c r="B42063" s="1"/>
      <c r="C42063" s="1"/>
      <c r="D42063" s="8"/>
      <c r="E42063" s="1"/>
      <c r="F42063" s="1"/>
      <c r="G42063" s="1"/>
      <c r="H42063" s="1"/>
    </row>
    <row r="42064">
      <c r="A42064" s="1"/>
      <c r="B42064" s="1"/>
      <c r="C42064" s="1"/>
      <c r="D42064" s="8"/>
      <c r="E42064" s="1"/>
      <c r="F42064" s="1"/>
      <c r="G42064" s="1"/>
      <c r="H42064" s="1"/>
    </row>
    <row r="42065">
      <c r="A42065" s="1"/>
      <c r="B42065" s="1"/>
      <c r="C42065" s="1"/>
      <c r="D42065" s="8"/>
      <c r="E42065" s="1"/>
      <c r="F42065" s="1"/>
      <c r="G42065" s="1"/>
      <c r="H42065" s="1"/>
    </row>
    <row r="42066">
      <c r="A42066" s="1"/>
      <c r="B42066" s="1"/>
      <c r="C42066" s="1"/>
      <c r="D42066" s="8"/>
      <c r="E42066" s="1"/>
      <c r="F42066" s="1"/>
      <c r="G42066" s="1"/>
      <c r="H42066" s="1"/>
    </row>
    <row r="42067">
      <c r="A42067" s="1"/>
      <c r="B42067" s="1"/>
      <c r="C42067" s="1"/>
      <c r="D42067" s="8"/>
      <c r="E42067" s="1"/>
      <c r="F42067" s="1"/>
      <c r="G42067" s="1"/>
      <c r="H42067" s="1"/>
    </row>
    <row r="42068">
      <c r="A42068" s="1"/>
      <c r="B42068" s="1"/>
      <c r="C42068" s="1"/>
      <c r="D42068" s="8"/>
      <c r="E42068" s="1"/>
      <c r="F42068" s="1"/>
      <c r="G42068" s="1"/>
      <c r="H42068" s="1"/>
    </row>
    <row r="42069">
      <c r="A42069" s="1"/>
      <c r="B42069" s="1"/>
      <c r="C42069" s="1"/>
      <c r="D42069" s="8"/>
      <c r="E42069" s="1"/>
      <c r="F42069" s="1"/>
      <c r="G42069" s="1"/>
      <c r="H42069" s="1"/>
    </row>
    <row r="42070">
      <c r="A42070" s="1"/>
      <c r="B42070" s="1"/>
      <c r="C42070" s="1"/>
      <c r="D42070" s="8"/>
      <c r="E42070" s="1"/>
      <c r="F42070" s="1"/>
      <c r="G42070" s="1"/>
      <c r="H42070" s="1"/>
    </row>
    <row r="42071">
      <c r="A42071" s="1"/>
      <c r="B42071" s="1"/>
      <c r="C42071" s="1"/>
      <c r="D42071" s="8"/>
      <c r="E42071" s="1"/>
      <c r="F42071" s="1"/>
      <c r="G42071" s="1"/>
      <c r="H42071" s="1"/>
    </row>
    <row r="42072">
      <c r="A42072" s="1"/>
      <c r="B42072" s="1"/>
      <c r="C42072" s="1"/>
      <c r="D42072" s="8"/>
      <c r="E42072" s="1"/>
      <c r="F42072" s="1"/>
      <c r="G42072" s="1"/>
      <c r="H42072" s="1"/>
    </row>
    <row r="42073">
      <c r="A42073" s="1"/>
      <c r="B42073" s="1"/>
      <c r="C42073" s="1"/>
      <c r="D42073" s="8"/>
      <c r="E42073" s="1"/>
      <c r="F42073" s="1"/>
      <c r="G42073" s="1"/>
      <c r="H42073" s="1"/>
    </row>
    <row r="42074">
      <c r="A42074" s="1"/>
      <c r="B42074" s="1"/>
      <c r="C42074" s="1"/>
      <c r="D42074" s="8"/>
      <c r="E42074" s="1"/>
      <c r="F42074" s="1"/>
      <c r="G42074" s="1"/>
      <c r="H42074" s="1"/>
    </row>
    <row r="42075">
      <c r="A42075" s="1"/>
      <c r="B42075" s="1"/>
      <c r="C42075" s="1"/>
      <c r="D42075" s="8"/>
      <c r="E42075" s="1"/>
      <c r="F42075" s="1"/>
      <c r="G42075" s="1"/>
      <c r="H42075" s="1"/>
    </row>
    <row r="42076">
      <c r="A42076" s="1"/>
      <c r="B42076" s="1"/>
      <c r="C42076" s="1"/>
      <c r="D42076" s="8"/>
      <c r="E42076" s="1"/>
      <c r="F42076" s="1"/>
      <c r="G42076" s="1"/>
      <c r="H42076" s="1"/>
    </row>
    <row r="42077">
      <c r="A42077" s="1"/>
      <c r="B42077" s="1"/>
      <c r="C42077" s="1"/>
      <c r="D42077" s="8"/>
      <c r="E42077" s="1"/>
      <c r="F42077" s="1"/>
      <c r="G42077" s="1"/>
      <c r="H42077" s="1"/>
    </row>
    <row r="42078">
      <c r="A42078" s="1"/>
      <c r="B42078" s="1"/>
      <c r="C42078" s="1"/>
      <c r="D42078" s="8"/>
      <c r="E42078" s="1"/>
      <c r="F42078" s="1"/>
      <c r="G42078" s="1"/>
      <c r="H42078" s="1"/>
    </row>
    <row r="42079">
      <c r="A42079" s="1"/>
      <c r="B42079" s="1"/>
      <c r="C42079" s="1"/>
      <c r="D42079" s="8"/>
      <c r="E42079" s="1"/>
      <c r="F42079" s="1"/>
      <c r="G42079" s="1"/>
      <c r="H42079" s="1"/>
    </row>
    <row r="42080">
      <c r="A42080" s="1"/>
      <c r="B42080" s="1"/>
      <c r="C42080" s="1"/>
      <c r="D42080" s="8"/>
      <c r="E42080" s="1"/>
      <c r="F42080" s="1"/>
      <c r="G42080" s="1"/>
      <c r="H42080" s="1"/>
    </row>
    <row r="42081">
      <c r="A42081" s="1"/>
      <c r="B42081" s="1"/>
      <c r="C42081" s="1"/>
      <c r="D42081" s="8"/>
      <c r="E42081" s="1"/>
      <c r="F42081" s="1"/>
      <c r="G42081" s="1"/>
      <c r="H42081" s="1"/>
    </row>
    <row r="42082">
      <c r="A42082" s="1"/>
      <c r="B42082" s="1"/>
      <c r="C42082" s="1"/>
      <c r="D42082" s="8"/>
      <c r="E42082" s="1"/>
      <c r="F42082" s="1"/>
      <c r="G42082" s="1"/>
      <c r="H42082" s="1"/>
    </row>
    <row r="42083">
      <c r="A42083" s="1"/>
      <c r="B42083" s="1"/>
      <c r="C42083" s="1"/>
      <c r="D42083" s="8"/>
      <c r="E42083" s="1"/>
      <c r="F42083" s="1"/>
      <c r="G42083" s="1"/>
      <c r="H42083" s="1"/>
    </row>
    <row r="42084">
      <c r="A42084" s="1"/>
      <c r="B42084" s="1"/>
      <c r="C42084" s="1"/>
      <c r="D42084" s="8"/>
      <c r="E42084" s="1"/>
      <c r="F42084" s="1"/>
      <c r="G42084" s="1"/>
      <c r="H42084" s="1"/>
    </row>
    <row r="42085">
      <c r="A42085" s="1"/>
      <c r="B42085" s="1"/>
      <c r="C42085" s="1"/>
      <c r="D42085" s="8"/>
      <c r="E42085" s="1"/>
      <c r="F42085" s="1"/>
      <c r="G42085" s="1"/>
      <c r="H42085" s="1"/>
    </row>
    <row r="42086">
      <c r="A42086" s="1"/>
      <c r="B42086" s="1"/>
      <c r="C42086" s="1"/>
      <c r="D42086" s="8"/>
      <c r="E42086" s="1"/>
      <c r="F42086" s="1"/>
      <c r="G42086" s="1"/>
      <c r="H42086" s="1"/>
    </row>
    <row r="42087">
      <c r="A42087" s="1"/>
      <c r="B42087" s="1"/>
      <c r="C42087" s="1"/>
      <c r="D42087" s="8"/>
      <c r="E42087" s="1"/>
      <c r="F42087" s="1"/>
      <c r="G42087" s="1"/>
      <c r="H42087" s="1"/>
    </row>
    <row r="42088">
      <c r="A42088" s="1"/>
      <c r="B42088" s="1"/>
      <c r="C42088" s="1"/>
      <c r="D42088" s="8"/>
      <c r="E42088" s="1"/>
      <c r="F42088" s="1"/>
      <c r="G42088" s="1"/>
      <c r="H42088" s="1"/>
    </row>
    <row r="42089">
      <c r="A42089" s="1"/>
      <c r="B42089" s="1"/>
      <c r="C42089" s="1"/>
      <c r="D42089" s="8"/>
      <c r="E42089" s="1"/>
      <c r="F42089" s="1"/>
      <c r="G42089" s="1"/>
      <c r="H42089" s="1"/>
    </row>
    <row r="42090">
      <c r="A42090" s="1"/>
      <c r="B42090" s="1"/>
      <c r="C42090" s="1"/>
      <c r="D42090" s="8"/>
      <c r="E42090" s="1"/>
      <c r="F42090" s="1"/>
      <c r="G42090" s="1"/>
      <c r="H42090" s="1"/>
    </row>
    <row r="42091">
      <c r="A42091" s="1"/>
      <c r="B42091" s="1"/>
      <c r="C42091" s="1"/>
      <c r="D42091" s="8"/>
      <c r="E42091" s="1"/>
      <c r="F42091" s="1"/>
      <c r="G42091" s="1"/>
      <c r="H42091" s="1"/>
    </row>
    <row r="42092">
      <c r="A42092" s="1"/>
      <c r="B42092" s="1"/>
      <c r="C42092" s="1"/>
      <c r="D42092" s="8"/>
      <c r="E42092" s="1"/>
      <c r="F42092" s="1"/>
      <c r="G42092" s="1"/>
      <c r="H42092" s="1"/>
    </row>
    <row r="42093">
      <c r="A42093" s="1"/>
      <c r="B42093" s="1"/>
      <c r="C42093" s="1"/>
      <c r="D42093" s="8"/>
      <c r="E42093" s="1"/>
      <c r="F42093" s="1"/>
      <c r="G42093" s="1"/>
      <c r="H42093" s="1"/>
    </row>
    <row r="42094">
      <c r="A42094" s="1"/>
      <c r="B42094" s="1"/>
      <c r="C42094" s="1"/>
      <c r="D42094" s="8"/>
      <c r="E42094" s="1"/>
      <c r="F42094" s="1"/>
      <c r="G42094" s="1"/>
      <c r="H42094" s="1"/>
    </row>
    <row r="42095">
      <c r="A42095" s="1"/>
      <c r="B42095" s="1"/>
      <c r="C42095" s="1"/>
      <c r="D42095" s="8"/>
      <c r="E42095" s="1"/>
      <c r="F42095" s="1"/>
      <c r="G42095" s="1"/>
      <c r="H42095" s="1"/>
    </row>
    <row r="42096">
      <c r="A42096" s="1"/>
      <c r="B42096" s="1"/>
      <c r="C42096" s="1"/>
      <c r="D42096" s="8"/>
      <c r="E42096" s="1"/>
      <c r="F42096" s="1"/>
      <c r="G42096" s="1"/>
      <c r="H42096" s="1"/>
    </row>
    <row r="42097">
      <c r="A42097" s="1"/>
      <c r="B42097" s="1"/>
      <c r="C42097" s="1"/>
      <c r="D42097" s="8"/>
      <c r="E42097" s="1"/>
      <c r="F42097" s="1"/>
      <c r="G42097" s="1"/>
      <c r="H42097" s="1"/>
    </row>
    <row r="42098">
      <c r="A42098" s="1"/>
      <c r="B42098" s="1"/>
      <c r="C42098" s="1"/>
      <c r="D42098" s="8"/>
      <c r="E42098" s="1"/>
      <c r="F42098" s="1"/>
      <c r="G42098" s="1"/>
      <c r="H42098" s="1"/>
    </row>
    <row r="42099">
      <c r="A42099" s="1"/>
      <c r="B42099" s="1"/>
      <c r="C42099" s="1"/>
      <c r="D42099" s="8"/>
      <c r="E42099" s="1"/>
      <c r="F42099" s="1"/>
      <c r="G42099" s="1"/>
      <c r="H42099" s="1"/>
    </row>
    <row r="42100">
      <c r="A42100" s="1"/>
      <c r="B42100" s="1"/>
      <c r="C42100" s="1"/>
      <c r="D42100" s="8"/>
      <c r="E42100" s="1"/>
      <c r="F42100" s="1"/>
      <c r="G42100" s="1"/>
      <c r="H42100" s="1"/>
    </row>
    <row r="42101">
      <c r="A42101" s="1"/>
      <c r="B42101" s="1"/>
      <c r="C42101" s="1"/>
      <c r="D42101" s="8"/>
      <c r="E42101" s="1"/>
      <c r="F42101" s="1"/>
      <c r="G42101" s="1"/>
      <c r="H42101" s="1"/>
    </row>
    <row r="42102">
      <c r="A42102" s="1"/>
      <c r="B42102" s="1"/>
      <c r="C42102" s="1"/>
      <c r="D42102" s="8"/>
      <c r="E42102" s="1"/>
      <c r="F42102" s="1"/>
      <c r="G42102" s="1"/>
      <c r="H42102" s="1"/>
    </row>
    <row r="42103">
      <c r="A42103" s="1"/>
      <c r="B42103" s="1"/>
      <c r="C42103" s="1"/>
      <c r="D42103" s="8"/>
      <c r="E42103" s="1"/>
      <c r="F42103" s="1"/>
      <c r="G42103" s="1"/>
      <c r="H42103" s="1"/>
    </row>
    <row r="42104">
      <c r="A42104" s="1"/>
      <c r="B42104" s="1"/>
      <c r="C42104" s="1"/>
      <c r="D42104" s="8"/>
      <c r="E42104" s="1"/>
      <c r="F42104" s="1"/>
      <c r="G42104" s="1"/>
      <c r="H42104" s="1"/>
    </row>
    <row r="42105">
      <c r="A42105" s="1"/>
      <c r="B42105" s="1"/>
      <c r="C42105" s="1"/>
      <c r="D42105" s="8"/>
      <c r="E42105" s="1"/>
      <c r="F42105" s="1"/>
      <c r="G42105" s="1"/>
      <c r="H42105" s="1"/>
    </row>
    <row r="42106">
      <c r="A42106" s="1"/>
      <c r="B42106" s="1"/>
      <c r="C42106" s="1"/>
      <c r="D42106" s="8"/>
      <c r="E42106" s="1"/>
      <c r="F42106" s="1"/>
      <c r="G42106" s="1"/>
      <c r="H42106" s="1"/>
    </row>
    <row r="42107">
      <c r="A42107" s="1"/>
      <c r="B42107" s="1"/>
      <c r="C42107" s="1"/>
      <c r="D42107" s="8"/>
      <c r="E42107" s="1"/>
      <c r="F42107" s="1"/>
      <c r="G42107" s="1"/>
      <c r="H42107" s="1"/>
    </row>
    <row r="42108">
      <c r="A42108" s="1"/>
      <c r="B42108" s="1"/>
      <c r="C42108" s="1"/>
      <c r="D42108" s="8"/>
      <c r="E42108" s="1"/>
      <c r="F42108" s="1"/>
      <c r="G42108" s="1"/>
      <c r="H42108" s="1"/>
    </row>
    <row r="42109">
      <c r="A42109" s="1"/>
      <c r="B42109" s="1"/>
      <c r="C42109" s="1"/>
      <c r="D42109" s="8"/>
      <c r="E42109" s="1"/>
      <c r="F42109" s="1"/>
      <c r="G42109" s="1"/>
      <c r="H42109" s="1"/>
    </row>
    <row r="42110">
      <c r="A42110" s="1"/>
      <c r="B42110" s="1"/>
      <c r="C42110" s="1"/>
      <c r="D42110" s="8"/>
      <c r="E42110" s="1"/>
      <c r="F42110" s="1"/>
      <c r="G42110" s="1"/>
      <c r="H42110" s="1"/>
    </row>
    <row r="42111">
      <c r="A42111" s="1"/>
      <c r="B42111" s="1"/>
      <c r="C42111" s="1"/>
      <c r="D42111" s="8"/>
      <c r="E42111" s="1"/>
      <c r="F42111" s="1"/>
      <c r="G42111" s="1"/>
      <c r="H42111" s="1"/>
    </row>
    <row r="42112">
      <c r="A42112" s="1"/>
      <c r="B42112" s="1"/>
      <c r="C42112" s="1"/>
      <c r="D42112" s="8"/>
      <c r="E42112" s="1"/>
      <c r="F42112" s="1"/>
      <c r="G42112" s="1"/>
      <c r="H42112" s="1"/>
    </row>
    <row r="42113">
      <c r="A42113" s="1"/>
      <c r="B42113" s="1"/>
      <c r="C42113" s="1"/>
      <c r="D42113" s="8"/>
      <c r="E42113" s="1"/>
      <c r="F42113" s="1"/>
      <c r="G42113" s="1"/>
      <c r="H42113" s="1"/>
    </row>
    <row r="42114">
      <c r="A42114" s="1"/>
      <c r="B42114" s="1"/>
      <c r="C42114" s="1"/>
      <c r="D42114" s="8"/>
      <c r="E42114" s="1"/>
      <c r="F42114" s="1"/>
      <c r="G42114" s="1"/>
      <c r="H42114" s="1"/>
    </row>
    <row r="42115">
      <c r="A42115" s="1"/>
      <c r="B42115" s="1"/>
      <c r="C42115" s="1"/>
      <c r="D42115" s="8"/>
      <c r="E42115" s="1"/>
      <c r="F42115" s="1"/>
      <c r="G42115" s="1"/>
      <c r="H42115" s="1"/>
    </row>
    <row r="42116">
      <c r="A42116" s="1"/>
      <c r="B42116" s="1"/>
      <c r="C42116" s="1"/>
      <c r="D42116" s="8"/>
      <c r="E42116" s="1"/>
      <c r="F42116" s="1"/>
      <c r="G42116" s="1"/>
      <c r="H42116" s="1"/>
    </row>
    <row r="42117">
      <c r="A42117" s="1"/>
      <c r="B42117" s="1"/>
      <c r="C42117" s="1"/>
      <c r="D42117" s="8"/>
      <c r="E42117" s="1"/>
      <c r="F42117" s="1"/>
      <c r="G42117" s="1"/>
      <c r="H42117" s="1"/>
    </row>
    <row r="42118">
      <c r="A42118" s="1"/>
      <c r="B42118" s="1"/>
      <c r="C42118" s="1"/>
      <c r="D42118" s="8"/>
      <c r="E42118" s="1"/>
      <c r="F42118" s="1"/>
      <c r="G42118" s="1"/>
      <c r="H42118" s="1"/>
    </row>
    <row r="42119">
      <c r="A42119" s="1"/>
      <c r="B42119" s="1"/>
      <c r="C42119" s="1"/>
      <c r="D42119" s="8"/>
      <c r="E42119" s="1"/>
      <c r="F42119" s="1"/>
      <c r="G42119" s="1"/>
      <c r="H42119" s="1"/>
    </row>
    <row r="42120">
      <c r="A42120" s="1"/>
      <c r="B42120" s="1"/>
      <c r="C42120" s="1"/>
      <c r="D42120" s="8"/>
      <c r="E42120" s="1"/>
      <c r="F42120" s="1"/>
      <c r="G42120" s="1"/>
      <c r="H42120" s="1"/>
    </row>
    <row r="42121">
      <c r="A42121" s="1"/>
      <c r="B42121" s="1"/>
      <c r="C42121" s="1"/>
      <c r="D42121" s="8"/>
      <c r="E42121" s="1"/>
      <c r="F42121" s="1"/>
      <c r="G42121" s="1"/>
      <c r="H42121" s="1"/>
    </row>
    <row r="42122">
      <c r="A42122" s="1"/>
      <c r="B42122" s="1"/>
      <c r="C42122" s="1"/>
      <c r="D42122" s="8"/>
      <c r="E42122" s="1"/>
      <c r="F42122" s="1"/>
      <c r="G42122" s="1"/>
      <c r="H42122" s="1"/>
    </row>
    <row r="42123">
      <c r="A42123" s="1"/>
      <c r="B42123" s="1"/>
      <c r="C42123" s="1"/>
      <c r="D42123" s="8"/>
      <c r="E42123" s="1"/>
      <c r="F42123" s="1"/>
      <c r="G42123" s="1"/>
      <c r="H42123" s="1"/>
    </row>
    <row r="42124">
      <c r="A42124" s="1"/>
      <c r="B42124" s="1"/>
      <c r="C42124" s="1"/>
      <c r="D42124" s="8"/>
      <c r="E42124" s="1"/>
      <c r="F42124" s="1"/>
      <c r="G42124" s="1"/>
      <c r="H42124" s="1"/>
    </row>
    <row r="42125">
      <c r="A42125" s="1"/>
      <c r="B42125" s="1"/>
      <c r="C42125" s="1"/>
      <c r="D42125" s="8"/>
      <c r="E42125" s="1"/>
      <c r="F42125" s="1"/>
      <c r="G42125" s="1"/>
      <c r="H42125" s="1"/>
    </row>
    <row r="42126">
      <c r="A42126" s="1"/>
      <c r="B42126" s="1"/>
      <c r="C42126" s="1"/>
      <c r="D42126" s="8"/>
      <c r="E42126" s="1"/>
      <c r="F42126" s="1"/>
      <c r="G42126" s="1"/>
      <c r="H42126" s="1"/>
    </row>
    <row r="42127">
      <c r="A42127" s="1"/>
      <c r="B42127" s="1"/>
      <c r="C42127" s="1"/>
      <c r="D42127" s="8"/>
      <c r="E42127" s="1"/>
      <c r="F42127" s="1"/>
      <c r="G42127" s="1"/>
      <c r="H42127" s="1"/>
    </row>
    <row r="42128">
      <c r="A42128" s="1"/>
      <c r="B42128" s="1"/>
      <c r="C42128" s="1"/>
      <c r="D42128" s="8"/>
      <c r="E42128" s="1"/>
      <c r="F42128" s="1"/>
      <c r="G42128" s="1"/>
      <c r="H42128" s="1"/>
    </row>
    <row r="42129">
      <c r="A42129" s="1"/>
      <c r="B42129" s="1"/>
      <c r="C42129" s="1"/>
      <c r="D42129" s="8"/>
      <c r="E42129" s="1"/>
      <c r="F42129" s="1"/>
      <c r="G42129" s="1"/>
      <c r="H42129" s="1"/>
    </row>
    <row r="42130">
      <c r="A42130" s="1"/>
      <c r="B42130" s="1"/>
      <c r="C42130" s="1"/>
      <c r="D42130" s="8"/>
      <c r="E42130" s="1"/>
      <c r="F42130" s="1"/>
      <c r="G42130" s="1"/>
      <c r="H42130" s="1"/>
    </row>
    <row r="42131">
      <c r="A42131" s="1"/>
      <c r="B42131" s="1"/>
      <c r="C42131" s="1"/>
      <c r="D42131" s="8"/>
      <c r="E42131" s="1"/>
      <c r="F42131" s="1"/>
      <c r="G42131" s="1"/>
      <c r="H42131" s="1"/>
    </row>
    <row r="42132">
      <c r="A42132" s="1"/>
      <c r="B42132" s="1"/>
      <c r="C42132" s="1"/>
      <c r="D42132" s="8"/>
      <c r="E42132" s="1"/>
      <c r="F42132" s="1"/>
      <c r="G42132" s="1"/>
      <c r="H42132" s="1"/>
    </row>
    <row r="42133">
      <c r="A42133" s="1"/>
      <c r="B42133" s="1"/>
      <c r="C42133" s="1"/>
      <c r="D42133" s="8"/>
      <c r="E42133" s="1"/>
      <c r="F42133" s="1"/>
      <c r="G42133" s="1"/>
      <c r="H42133" s="1"/>
    </row>
    <row r="42134">
      <c r="A42134" s="1"/>
      <c r="B42134" s="1"/>
      <c r="C42134" s="1"/>
      <c r="D42134" s="8"/>
      <c r="E42134" s="1"/>
      <c r="F42134" s="1"/>
      <c r="G42134" s="1"/>
      <c r="H42134" s="1"/>
    </row>
    <row r="42135">
      <c r="A42135" s="1"/>
      <c r="B42135" s="1"/>
      <c r="C42135" s="1"/>
      <c r="D42135" s="8"/>
      <c r="E42135" s="1"/>
      <c r="F42135" s="1"/>
      <c r="G42135" s="1"/>
      <c r="H42135" s="1"/>
    </row>
    <row r="42136">
      <c r="A42136" s="1"/>
      <c r="B42136" s="1"/>
      <c r="C42136" s="1"/>
      <c r="D42136" s="8"/>
      <c r="E42136" s="1"/>
      <c r="F42136" s="1"/>
      <c r="G42136" s="1"/>
      <c r="H42136" s="1"/>
    </row>
    <row r="42137">
      <c r="A42137" s="1"/>
      <c r="B42137" s="1"/>
      <c r="C42137" s="1"/>
      <c r="D42137" s="8"/>
      <c r="E42137" s="1"/>
      <c r="F42137" s="1"/>
      <c r="G42137" s="1"/>
      <c r="H42137" s="1"/>
    </row>
    <row r="42138">
      <c r="A42138" s="1"/>
      <c r="B42138" s="1"/>
      <c r="C42138" s="1"/>
      <c r="D42138" s="8"/>
      <c r="E42138" s="1"/>
      <c r="F42138" s="1"/>
      <c r="G42138" s="1"/>
      <c r="H42138" s="1"/>
    </row>
    <row r="42139">
      <c r="A42139" s="1"/>
      <c r="B42139" s="1"/>
      <c r="C42139" s="1"/>
      <c r="D42139" s="8"/>
      <c r="E42139" s="1"/>
      <c r="F42139" s="1"/>
      <c r="G42139" s="1"/>
      <c r="H42139" s="1"/>
    </row>
    <row r="42140">
      <c r="A42140" s="1"/>
      <c r="B42140" s="1"/>
      <c r="C42140" s="1"/>
      <c r="D42140" s="8"/>
      <c r="E42140" s="1"/>
      <c r="F42140" s="1"/>
      <c r="G42140" s="1"/>
      <c r="H42140" s="1"/>
    </row>
    <row r="42141">
      <c r="A42141" s="1"/>
      <c r="B42141" s="1"/>
      <c r="C42141" s="1"/>
      <c r="D42141" s="8"/>
      <c r="E42141" s="1"/>
      <c r="F42141" s="1"/>
      <c r="G42141" s="1"/>
      <c r="H42141" s="1"/>
    </row>
    <row r="42142">
      <c r="A42142" s="1"/>
      <c r="B42142" s="1"/>
      <c r="C42142" s="1"/>
      <c r="D42142" s="8"/>
      <c r="E42142" s="1"/>
      <c r="F42142" s="1"/>
      <c r="G42142" s="1"/>
      <c r="H42142" s="1"/>
    </row>
    <row r="42143">
      <c r="A42143" s="1"/>
      <c r="B42143" s="1"/>
      <c r="C42143" s="1"/>
      <c r="D42143" s="8"/>
      <c r="E42143" s="1"/>
      <c r="F42143" s="1"/>
      <c r="G42143" s="1"/>
      <c r="H42143" s="1"/>
    </row>
    <row r="42144">
      <c r="A42144" s="1"/>
      <c r="B42144" s="1"/>
      <c r="C42144" s="1"/>
      <c r="D42144" s="8"/>
      <c r="E42144" s="1"/>
      <c r="F42144" s="1"/>
      <c r="G42144" s="1"/>
      <c r="H42144" s="1"/>
    </row>
    <row r="42145">
      <c r="A42145" s="1"/>
      <c r="B42145" s="1"/>
      <c r="C42145" s="1"/>
      <c r="D42145" s="8"/>
      <c r="E42145" s="1"/>
      <c r="F42145" s="1"/>
      <c r="G42145" s="1"/>
      <c r="H42145" s="1"/>
    </row>
    <row r="42146">
      <c r="A42146" s="1"/>
      <c r="B42146" s="1"/>
      <c r="C42146" s="1"/>
      <c r="D42146" s="8"/>
      <c r="E42146" s="1"/>
      <c r="F42146" s="1"/>
      <c r="G42146" s="1"/>
      <c r="H42146" s="1"/>
    </row>
    <row r="42147">
      <c r="A42147" s="1"/>
      <c r="B42147" s="1"/>
      <c r="C42147" s="1"/>
      <c r="D42147" s="8"/>
      <c r="E42147" s="1"/>
      <c r="F42147" s="1"/>
      <c r="G42147" s="1"/>
      <c r="H42147" s="1"/>
    </row>
    <row r="42148">
      <c r="A42148" s="1"/>
      <c r="B42148" s="1"/>
      <c r="C42148" s="1"/>
      <c r="D42148" s="8"/>
      <c r="E42148" s="1"/>
      <c r="F42148" s="1"/>
      <c r="G42148" s="1"/>
      <c r="H42148" s="1"/>
    </row>
    <row r="42149">
      <c r="A42149" s="1"/>
      <c r="B42149" s="1"/>
      <c r="C42149" s="1"/>
      <c r="D42149" s="8"/>
      <c r="E42149" s="1"/>
      <c r="F42149" s="1"/>
      <c r="G42149" s="1"/>
      <c r="H42149" s="1"/>
    </row>
    <row r="42150">
      <c r="A42150" s="1"/>
      <c r="B42150" s="1"/>
      <c r="C42150" s="1"/>
      <c r="D42150" s="8"/>
      <c r="E42150" s="1"/>
      <c r="F42150" s="1"/>
      <c r="G42150" s="1"/>
      <c r="H42150" s="1"/>
    </row>
    <row r="42151">
      <c r="A42151" s="1"/>
      <c r="B42151" s="1"/>
      <c r="C42151" s="1"/>
      <c r="D42151" s="8"/>
      <c r="E42151" s="1"/>
      <c r="F42151" s="1"/>
      <c r="G42151" s="1"/>
      <c r="H42151" s="1"/>
    </row>
    <row r="42152">
      <c r="A42152" s="1"/>
      <c r="B42152" s="1"/>
      <c r="C42152" s="1"/>
      <c r="D42152" s="8"/>
      <c r="E42152" s="1"/>
      <c r="F42152" s="1"/>
      <c r="G42152" s="1"/>
      <c r="H42152" s="1"/>
    </row>
    <row r="42153">
      <c r="A42153" s="1"/>
      <c r="B42153" s="1"/>
      <c r="C42153" s="1"/>
      <c r="D42153" s="8"/>
      <c r="E42153" s="1"/>
      <c r="F42153" s="1"/>
      <c r="G42153" s="1"/>
      <c r="H42153" s="1"/>
    </row>
    <row r="42154">
      <c r="A42154" s="1"/>
      <c r="B42154" s="1"/>
      <c r="C42154" s="1"/>
      <c r="D42154" s="8"/>
      <c r="E42154" s="1"/>
      <c r="F42154" s="1"/>
      <c r="G42154" s="1"/>
      <c r="H42154" s="1"/>
    </row>
    <row r="42155">
      <c r="A42155" s="1"/>
      <c r="B42155" s="1"/>
      <c r="C42155" s="1"/>
      <c r="D42155" s="8"/>
      <c r="E42155" s="1"/>
      <c r="F42155" s="1"/>
      <c r="G42155" s="1"/>
      <c r="H42155" s="1"/>
    </row>
    <row r="42156">
      <c r="A42156" s="1"/>
      <c r="B42156" s="1"/>
      <c r="C42156" s="1"/>
      <c r="D42156" s="8"/>
      <c r="E42156" s="1"/>
      <c r="F42156" s="1"/>
      <c r="G42156" s="1"/>
      <c r="H42156" s="1"/>
    </row>
    <row r="42157">
      <c r="A42157" s="1"/>
      <c r="B42157" s="1"/>
      <c r="C42157" s="1"/>
      <c r="D42157" s="8"/>
      <c r="E42157" s="1"/>
      <c r="F42157" s="1"/>
      <c r="G42157" s="1"/>
      <c r="H42157" s="1"/>
    </row>
    <row r="42158">
      <c r="A42158" s="1"/>
      <c r="B42158" s="1"/>
      <c r="C42158" s="1"/>
      <c r="D42158" s="8"/>
      <c r="E42158" s="1"/>
      <c r="F42158" s="1"/>
      <c r="G42158" s="1"/>
      <c r="H42158" s="1"/>
    </row>
    <row r="42159">
      <c r="A42159" s="1"/>
      <c r="B42159" s="1"/>
      <c r="C42159" s="1"/>
      <c r="D42159" s="8"/>
      <c r="E42159" s="1"/>
      <c r="F42159" s="1"/>
      <c r="G42159" s="1"/>
      <c r="H42159" s="1"/>
    </row>
    <row r="42160">
      <c r="A42160" s="1"/>
      <c r="B42160" s="1"/>
      <c r="C42160" s="1"/>
      <c r="D42160" s="8"/>
      <c r="E42160" s="1"/>
      <c r="F42160" s="1"/>
      <c r="G42160" s="1"/>
      <c r="H42160" s="1"/>
    </row>
    <row r="42161">
      <c r="A42161" s="1"/>
      <c r="B42161" s="1"/>
      <c r="C42161" s="1"/>
      <c r="D42161" s="8"/>
      <c r="E42161" s="1"/>
      <c r="F42161" s="1"/>
      <c r="G42161" s="1"/>
      <c r="H42161" s="1"/>
    </row>
    <row r="42162">
      <c r="A42162" s="1"/>
      <c r="B42162" s="1"/>
      <c r="C42162" s="1"/>
      <c r="D42162" s="8"/>
      <c r="E42162" s="1"/>
      <c r="F42162" s="1"/>
      <c r="G42162" s="1"/>
      <c r="H42162" s="1"/>
    </row>
    <row r="42163">
      <c r="A42163" s="1"/>
      <c r="B42163" s="1"/>
      <c r="C42163" s="1"/>
      <c r="D42163" s="8"/>
      <c r="E42163" s="1"/>
      <c r="F42163" s="1"/>
      <c r="G42163" s="1"/>
      <c r="H42163" s="1"/>
    </row>
    <row r="42164">
      <c r="A42164" s="1"/>
      <c r="B42164" s="1"/>
      <c r="C42164" s="1"/>
      <c r="D42164" s="8"/>
      <c r="E42164" s="1"/>
      <c r="F42164" s="1"/>
      <c r="G42164" s="1"/>
      <c r="H42164" s="1"/>
    </row>
    <row r="42165">
      <c r="A42165" s="1"/>
      <c r="B42165" s="1"/>
      <c r="C42165" s="1"/>
      <c r="D42165" s="8"/>
      <c r="E42165" s="1"/>
      <c r="F42165" s="1"/>
      <c r="G42165" s="1"/>
      <c r="H42165" s="1"/>
    </row>
    <row r="42166">
      <c r="A42166" s="1"/>
      <c r="B42166" s="1"/>
      <c r="C42166" s="1"/>
      <c r="D42166" s="8"/>
      <c r="E42166" s="1"/>
      <c r="F42166" s="1"/>
      <c r="G42166" s="1"/>
      <c r="H42166" s="1"/>
    </row>
    <row r="42167">
      <c r="A42167" s="1"/>
      <c r="B42167" s="1"/>
      <c r="C42167" s="1"/>
      <c r="D42167" s="8"/>
      <c r="E42167" s="1"/>
      <c r="F42167" s="1"/>
      <c r="G42167" s="1"/>
      <c r="H42167" s="1"/>
    </row>
    <row r="42168">
      <c r="A42168" s="1"/>
      <c r="B42168" s="1"/>
      <c r="C42168" s="1"/>
      <c r="D42168" s="8"/>
      <c r="E42168" s="1"/>
      <c r="F42168" s="1"/>
      <c r="G42168" s="1"/>
      <c r="H42168" s="1"/>
    </row>
    <row r="42169">
      <c r="A42169" s="1"/>
      <c r="B42169" s="1"/>
      <c r="C42169" s="1"/>
      <c r="D42169" s="8"/>
      <c r="E42169" s="1"/>
      <c r="F42169" s="1"/>
      <c r="G42169" s="1"/>
      <c r="H42169" s="1"/>
    </row>
    <row r="42170">
      <c r="A42170" s="1"/>
      <c r="B42170" s="1"/>
      <c r="C42170" s="1"/>
      <c r="D42170" s="8"/>
      <c r="E42170" s="1"/>
      <c r="F42170" s="1"/>
      <c r="G42170" s="1"/>
      <c r="H42170" s="1"/>
    </row>
    <row r="42171">
      <c r="A42171" s="1"/>
      <c r="B42171" s="1"/>
      <c r="C42171" s="1"/>
      <c r="D42171" s="8"/>
      <c r="E42171" s="1"/>
      <c r="F42171" s="1"/>
      <c r="G42171" s="1"/>
      <c r="H42171" s="1"/>
    </row>
    <row r="42172">
      <c r="A42172" s="1"/>
      <c r="B42172" s="1"/>
      <c r="C42172" s="1"/>
      <c r="D42172" s="8"/>
      <c r="E42172" s="1"/>
      <c r="F42172" s="1"/>
      <c r="G42172" s="1"/>
      <c r="H42172" s="1"/>
    </row>
    <row r="42173">
      <c r="A42173" s="1"/>
      <c r="B42173" s="1"/>
      <c r="C42173" s="1"/>
      <c r="D42173" s="8"/>
      <c r="E42173" s="1"/>
      <c r="F42173" s="1"/>
      <c r="G42173" s="1"/>
      <c r="H42173" s="1"/>
    </row>
    <row r="42174">
      <c r="A42174" s="1"/>
      <c r="B42174" s="1"/>
      <c r="C42174" s="1"/>
      <c r="D42174" s="8"/>
      <c r="E42174" s="1"/>
      <c r="F42174" s="1"/>
      <c r="G42174" s="1"/>
      <c r="H42174" s="1"/>
    </row>
    <row r="42175">
      <c r="A42175" s="1"/>
      <c r="B42175" s="1"/>
      <c r="C42175" s="1"/>
      <c r="D42175" s="8"/>
      <c r="E42175" s="1"/>
      <c r="F42175" s="1"/>
      <c r="G42175" s="1"/>
      <c r="H42175" s="1"/>
    </row>
    <row r="42176">
      <c r="A42176" s="1"/>
      <c r="B42176" s="1"/>
      <c r="C42176" s="1"/>
      <c r="D42176" s="8"/>
      <c r="E42176" s="1"/>
      <c r="F42176" s="1"/>
      <c r="G42176" s="1"/>
      <c r="H42176" s="1"/>
    </row>
    <row r="42177">
      <c r="A42177" s="1"/>
      <c r="B42177" s="1"/>
      <c r="C42177" s="1"/>
      <c r="D42177" s="8"/>
      <c r="E42177" s="1"/>
      <c r="F42177" s="1"/>
      <c r="G42177" s="1"/>
      <c r="H42177" s="1"/>
    </row>
    <row r="42178">
      <c r="A42178" s="1"/>
      <c r="B42178" s="1"/>
      <c r="C42178" s="1"/>
      <c r="D42178" s="8"/>
      <c r="E42178" s="1"/>
      <c r="F42178" s="1"/>
      <c r="G42178" s="1"/>
      <c r="H42178" s="1"/>
    </row>
    <row r="42179">
      <c r="A42179" s="1"/>
      <c r="B42179" s="1"/>
      <c r="C42179" s="1"/>
      <c r="D42179" s="8"/>
      <c r="E42179" s="1"/>
      <c r="F42179" s="1"/>
      <c r="G42179" s="1"/>
      <c r="H42179" s="1"/>
    </row>
    <row r="42180">
      <c r="A42180" s="1"/>
      <c r="B42180" s="1"/>
      <c r="C42180" s="1"/>
      <c r="D42180" s="8"/>
      <c r="E42180" s="1"/>
      <c r="F42180" s="1"/>
      <c r="G42180" s="1"/>
      <c r="H42180" s="1"/>
    </row>
    <row r="42181">
      <c r="A42181" s="1"/>
      <c r="B42181" s="1"/>
      <c r="C42181" s="1"/>
      <c r="D42181" s="8"/>
      <c r="E42181" s="1"/>
      <c r="F42181" s="1"/>
      <c r="G42181" s="1"/>
      <c r="H42181" s="1"/>
    </row>
    <row r="42182">
      <c r="A42182" s="1"/>
      <c r="B42182" s="1"/>
      <c r="C42182" s="1"/>
      <c r="D42182" s="8"/>
      <c r="E42182" s="1"/>
      <c r="F42182" s="1"/>
      <c r="G42182" s="1"/>
      <c r="H42182" s="1"/>
    </row>
    <row r="42183">
      <c r="A42183" s="1"/>
      <c r="B42183" s="1"/>
      <c r="C42183" s="1"/>
      <c r="D42183" s="8"/>
      <c r="E42183" s="1"/>
      <c r="F42183" s="1"/>
      <c r="G42183" s="1"/>
      <c r="H42183" s="1"/>
    </row>
    <row r="42184">
      <c r="A42184" s="1"/>
      <c r="B42184" s="1"/>
      <c r="C42184" s="1"/>
      <c r="D42184" s="8"/>
      <c r="E42184" s="1"/>
      <c r="F42184" s="1"/>
      <c r="G42184" s="1"/>
      <c r="H42184" s="1"/>
    </row>
    <row r="42185">
      <c r="A42185" s="1"/>
      <c r="B42185" s="1"/>
      <c r="C42185" s="1"/>
      <c r="D42185" s="8"/>
      <c r="E42185" s="1"/>
      <c r="F42185" s="1"/>
      <c r="G42185" s="1"/>
      <c r="H42185" s="1"/>
    </row>
    <row r="42186">
      <c r="A42186" s="1"/>
      <c r="B42186" s="1"/>
      <c r="C42186" s="1"/>
      <c r="D42186" s="8"/>
      <c r="E42186" s="1"/>
      <c r="F42186" s="1"/>
      <c r="G42186" s="1"/>
      <c r="H42186" s="1"/>
    </row>
    <row r="42187">
      <c r="A42187" s="1"/>
      <c r="B42187" s="1"/>
      <c r="C42187" s="1"/>
      <c r="D42187" s="8"/>
      <c r="E42187" s="1"/>
      <c r="F42187" s="1"/>
      <c r="G42187" s="1"/>
      <c r="H42187" s="1"/>
    </row>
    <row r="42188">
      <c r="A42188" s="1"/>
      <c r="B42188" s="1"/>
      <c r="C42188" s="1"/>
      <c r="D42188" s="8"/>
      <c r="E42188" s="1"/>
      <c r="F42188" s="1"/>
      <c r="G42188" s="1"/>
      <c r="H42188" s="1"/>
    </row>
    <row r="42189">
      <c r="A42189" s="1"/>
      <c r="B42189" s="1"/>
      <c r="C42189" s="1"/>
      <c r="D42189" s="8"/>
      <c r="E42189" s="1"/>
      <c r="F42189" s="1"/>
      <c r="G42189" s="1"/>
      <c r="H42189" s="1"/>
    </row>
    <row r="42190">
      <c r="A42190" s="1"/>
      <c r="B42190" s="1"/>
      <c r="C42190" s="1"/>
      <c r="D42190" s="8"/>
      <c r="E42190" s="1"/>
      <c r="F42190" s="1"/>
      <c r="G42190" s="1"/>
      <c r="H42190" s="1"/>
    </row>
    <row r="42191">
      <c r="A42191" s="1"/>
      <c r="B42191" s="1"/>
      <c r="C42191" s="1"/>
      <c r="D42191" s="8"/>
      <c r="E42191" s="1"/>
      <c r="F42191" s="1"/>
      <c r="G42191" s="1"/>
      <c r="H42191" s="1"/>
    </row>
    <row r="42192">
      <c r="A42192" s="1"/>
      <c r="B42192" s="1"/>
      <c r="C42192" s="1"/>
      <c r="D42192" s="8"/>
      <c r="E42192" s="1"/>
      <c r="F42192" s="1"/>
      <c r="G42192" s="1"/>
      <c r="H42192" s="1"/>
    </row>
    <row r="42193">
      <c r="A42193" s="1"/>
      <c r="B42193" s="1"/>
      <c r="C42193" s="1"/>
      <c r="D42193" s="8"/>
      <c r="E42193" s="1"/>
      <c r="F42193" s="1"/>
      <c r="G42193" s="1"/>
      <c r="H42193" s="1"/>
    </row>
    <row r="42194">
      <c r="A42194" s="1"/>
      <c r="B42194" s="1"/>
      <c r="C42194" s="1"/>
      <c r="D42194" s="8"/>
      <c r="E42194" s="1"/>
      <c r="F42194" s="1"/>
      <c r="G42194" s="1"/>
      <c r="H42194" s="1"/>
    </row>
    <row r="42195">
      <c r="A42195" s="1"/>
      <c r="B42195" s="1"/>
      <c r="C42195" s="1"/>
      <c r="D42195" s="8"/>
      <c r="E42195" s="1"/>
      <c r="F42195" s="1"/>
      <c r="G42195" s="1"/>
      <c r="H42195" s="1"/>
    </row>
    <row r="42196">
      <c r="A42196" s="1"/>
      <c r="B42196" s="1"/>
      <c r="C42196" s="1"/>
      <c r="D42196" s="8"/>
      <c r="E42196" s="1"/>
      <c r="F42196" s="1"/>
      <c r="G42196" s="1"/>
      <c r="H42196" s="1"/>
    </row>
    <row r="42197">
      <c r="A42197" s="1"/>
      <c r="B42197" s="1"/>
      <c r="C42197" s="1"/>
      <c r="D42197" s="8"/>
      <c r="E42197" s="1"/>
      <c r="F42197" s="1"/>
      <c r="G42197" s="1"/>
      <c r="H42197" s="1"/>
    </row>
    <row r="42198">
      <c r="A42198" s="1"/>
      <c r="B42198" s="1"/>
      <c r="C42198" s="1"/>
      <c r="D42198" s="8"/>
      <c r="E42198" s="1"/>
      <c r="F42198" s="1"/>
      <c r="G42198" s="1"/>
      <c r="H42198" s="1"/>
    </row>
    <row r="42199">
      <c r="A42199" s="1"/>
      <c r="B42199" s="1"/>
      <c r="C42199" s="1"/>
      <c r="D42199" s="8"/>
      <c r="E42199" s="1"/>
      <c r="F42199" s="1"/>
      <c r="G42199" s="1"/>
      <c r="H42199" s="1"/>
    </row>
    <row r="42200">
      <c r="A42200" s="1"/>
      <c r="B42200" s="1"/>
      <c r="C42200" s="1"/>
      <c r="D42200" s="8"/>
      <c r="E42200" s="1"/>
      <c r="F42200" s="1"/>
      <c r="G42200" s="1"/>
      <c r="H42200" s="1"/>
    </row>
    <row r="42201">
      <c r="A42201" s="1"/>
      <c r="B42201" s="1"/>
      <c r="C42201" s="1"/>
      <c r="D42201" s="8"/>
      <c r="E42201" s="1"/>
      <c r="F42201" s="1"/>
      <c r="G42201" s="1"/>
      <c r="H42201" s="1"/>
    </row>
    <row r="42202">
      <c r="A42202" s="1"/>
      <c r="B42202" s="1"/>
      <c r="C42202" s="1"/>
      <c r="D42202" s="8"/>
      <c r="E42202" s="1"/>
      <c r="F42202" s="1"/>
      <c r="G42202" s="1"/>
      <c r="H42202" s="1"/>
    </row>
    <row r="42203">
      <c r="A42203" s="1"/>
      <c r="B42203" s="1"/>
      <c r="C42203" s="1"/>
      <c r="D42203" s="8"/>
      <c r="E42203" s="1"/>
      <c r="F42203" s="1"/>
      <c r="G42203" s="1"/>
      <c r="H42203" s="1"/>
    </row>
    <row r="42204">
      <c r="A42204" s="1"/>
      <c r="B42204" s="1"/>
      <c r="C42204" s="1"/>
      <c r="D42204" s="8"/>
      <c r="E42204" s="1"/>
      <c r="F42204" s="1"/>
      <c r="G42204" s="1"/>
      <c r="H42204" s="1"/>
    </row>
    <row r="42205">
      <c r="A42205" s="1"/>
      <c r="B42205" s="1"/>
      <c r="C42205" s="1"/>
      <c r="D42205" s="8"/>
      <c r="E42205" s="1"/>
      <c r="F42205" s="1"/>
      <c r="G42205" s="1"/>
      <c r="H42205" s="1"/>
    </row>
    <row r="42206">
      <c r="A42206" s="1"/>
      <c r="B42206" s="1"/>
      <c r="C42206" s="1"/>
      <c r="D42206" s="8"/>
      <c r="E42206" s="1"/>
      <c r="F42206" s="1"/>
      <c r="G42206" s="1"/>
      <c r="H42206" s="1"/>
    </row>
    <row r="42207">
      <c r="A42207" s="1"/>
      <c r="B42207" s="1"/>
      <c r="C42207" s="1"/>
      <c r="D42207" s="8"/>
      <c r="E42207" s="1"/>
      <c r="F42207" s="1"/>
      <c r="G42207" s="1"/>
      <c r="H42207" s="1"/>
    </row>
    <row r="42208">
      <c r="A42208" s="1"/>
      <c r="B42208" s="1"/>
      <c r="C42208" s="1"/>
      <c r="D42208" s="8"/>
      <c r="E42208" s="1"/>
      <c r="F42208" s="1"/>
      <c r="G42208" s="1"/>
      <c r="H42208" s="1"/>
    </row>
    <row r="42209">
      <c r="A42209" s="1"/>
      <c r="B42209" s="1"/>
      <c r="C42209" s="1"/>
      <c r="D42209" s="8"/>
      <c r="E42209" s="1"/>
      <c r="F42209" s="1"/>
      <c r="G42209" s="1"/>
      <c r="H42209" s="1"/>
    </row>
    <row r="42210">
      <c r="A42210" s="1"/>
      <c r="B42210" s="1"/>
      <c r="C42210" s="1"/>
      <c r="D42210" s="8"/>
      <c r="E42210" s="1"/>
      <c r="F42210" s="1"/>
      <c r="G42210" s="1"/>
      <c r="H42210" s="1"/>
    </row>
    <row r="42211">
      <c r="A42211" s="1"/>
      <c r="B42211" s="1"/>
      <c r="C42211" s="1"/>
      <c r="D42211" s="8"/>
      <c r="E42211" s="1"/>
      <c r="F42211" s="1"/>
      <c r="G42211" s="1"/>
      <c r="H42211" s="1"/>
    </row>
    <row r="42212">
      <c r="A42212" s="1"/>
      <c r="B42212" s="1"/>
      <c r="C42212" s="1"/>
      <c r="D42212" s="8"/>
      <c r="E42212" s="1"/>
      <c r="F42212" s="1"/>
      <c r="G42212" s="1"/>
      <c r="H42212" s="1"/>
    </row>
    <row r="42213">
      <c r="A42213" s="1"/>
      <c r="B42213" s="1"/>
      <c r="C42213" s="1"/>
      <c r="D42213" s="8"/>
      <c r="E42213" s="1"/>
      <c r="F42213" s="1"/>
      <c r="G42213" s="1"/>
      <c r="H42213" s="1"/>
    </row>
    <row r="42214">
      <c r="A42214" s="1"/>
      <c r="B42214" s="1"/>
      <c r="C42214" s="1"/>
      <c r="D42214" s="8"/>
      <c r="E42214" s="1"/>
      <c r="F42214" s="1"/>
      <c r="G42214" s="1"/>
      <c r="H42214" s="1"/>
    </row>
    <row r="42215">
      <c r="A42215" s="1"/>
      <c r="B42215" s="1"/>
      <c r="C42215" s="1"/>
      <c r="D42215" s="8"/>
      <c r="E42215" s="1"/>
      <c r="F42215" s="1"/>
      <c r="G42215" s="1"/>
      <c r="H42215" s="1"/>
    </row>
    <row r="42216">
      <c r="A42216" s="1"/>
      <c r="B42216" s="1"/>
      <c r="C42216" s="1"/>
      <c r="D42216" s="8"/>
      <c r="E42216" s="1"/>
      <c r="F42216" s="1"/>
      <c r="G42216" s="1"/>
      <c r="H42216" s="1"/>
    </row>
    <row r="42217">
      <c r="A42217" s="1"/>
      <c r="B42217" s="1"/>
      <c r="C42217" s="1"/>
      <c r="D42217" s="8"/>
      <c r="E42217" s="1"/>
      <c r="F42217" s="1"/>
      <c r="G42217" s="1"/>
      <c r="H42217" s="1"/>
    </row>
    <row r="42218">
      <c r="A42218" s="1"/>
      <c r="B42218" s="1"/>
      <c r="C42218" s="1"/>
      <c r="D42218" s="8"/>
      <c r="E42218" s="1"/>
      <c r="F42218" s="1"/>
      <c r="G42218" s="1"/>
      <c r="H42218" s="1"/>
    </row>
    <row r="42219">
      <c r="A42219" s="1"/>
      <c r="B42219" s="1"/>
      <c r="C42219" s="1"/>
      <c r="D42219" s="8"/>
      <c r="E42219" s="1"/>
      <c r="F42219" s="1"/>
      <c r="G42219" s="1"/>
      <c r="H42219" s="1"/>
    </row>
    <row r="42220">
      <c r="A42220" s="1"/>
      <c r="B42220" s="1"/>
      <c r="C42220" s="1"/>
      <c r="D42220" s="8"/>
      <c r="E42220" s="1"/>
      <c r="F42220" s="1"/>
      <c r="G42220" s="1"/>
      <c r="H42220" s="1"/>
    </row>
    <row r="42221">
      <c r="A42221" s="1"/>
      <c r="B42221" s="1"/>
      <c r="C42221" s="1"/>
      <c r="D42221" s="8"/>
      <c r="E42221" s="1"/>
      <c r="F42221" s="1"/>
      <c r="G42221" s="1"/>
      <c r="H42221" s="1"/>
    </row>
    <row r="42222">
      <c r="A42222" s="1"/>
      <c r="B42222" s="1"/>
      <c r="C42222" s="1"/>
      <c r="D42222" s="8"/>
      <c r="E42222" s="1"/>
      <c r="F42222" s="1"/>
      <c r="G42222" s="1"/>
      <c r="H42222" s="1"/>
    </row>
    <row r="42223">
      <c r="A42223" s="1"/>
      <c r="B42223" s="1"/>
      <c r="C42223" s="1"/>
      <c r="D42223" s="8"/>
      <c r="E42223" s="1"/>
      <c r="F42223" s="1"/>
      <c r="G42223" s="1"/>
      <c r="H42223" s="1"/>
    </row>
    <row r="42224">
      <c r="A42224" s="1"/>
      <c r="B42224" s="1"/>
      <c r="C42224" s="1"/>
      <c r="D42224" s="8"/>
      <c r="E42224" s="1"/>
      <c r="F42224" s="1"/>
      <c r="G42224" s="1"/>
      <c r="H42224" s="1"/>
    </row>
    <row r="42225">
      <c r="A42225" s="1"/>
      <c r="B42225" s="1"/>
      <c r="C42225" s="1"/>
      <c r="D42225" s="8"/>
      <c r="E42225" s="1"/>
      <c r="F42225" s="1"/>
      <c r="G42225" s="1"/>
      <c r="H42225" s="1"/>
    </row>
    <row r="42226">
      <c r="A42226" s="1"/>
      <c r="B42226" s="1"/>
      <c r="C42226" s="1"/>
      <c r="D42226" s="8"/>
      <c r="E42226" s="1"/>
      <c r="F42226" s="1"/>
      <c r="G42226" s="1"/>
      <c r="H42226" s="1"/>
    </row>
    <row r="42227">
      <c r="A42227" s="1"/>
      <c r="B42227" s="1"/>
      <c r="C42227" s="1"/>
      <c r="D42227" s="8"/>
      <c r="E42227" s="1"/>
      <c r="F42227" s="1"/>
      <c r="G42227" s="1"/>
      <c r="H42227" s="1"/>
    </row>
    <row r="42228">
      <c r="A42228" s="1"/>
      <c r="B42228" s="1"/>
      <c r="C42228" s="1"/>
      <c r="D42228" s="8"/>
      <c r="E42228" s="1"/>
      <c r="F42228" s="1"/>
      <c r="G42228" s="1"/>
      <c r="H42228" s="1"/>
    </row>
    <row r="42229">
      <c r="A42229" s="1"/>
      <c r="B42229" s="1"/>
      <c r="C42229" s="1"/>
      <c r="D42229" s="8"/>
      <c r="E42229" s="1"/>
      <c r="F42229" s="1"/>
      <c r="G42229" s="1"/>
      <c r="H42229" s="1"/>
    </row>
    <row r="42230">
      <c r="A42230" s="1"/>
      <c r="B42230" s="1"/>
      <c r="C42230" s="1"/>
      <c r="D42230" s="8"/>
      <c r="E42230" s="1"/>
      <c r="F42230" s="1"/>
      <c r="G42230" s="1"/>
      <c r="H42230" s="1"/>
    </row>
    <row r="42231">
      <c r="A42231" s="1"/>
      <c r="B42231" s="1"/>
      <c r="C42231" s="1"/>
      <c r="D42231" s="8"/>
      <c r="E42231" s="1"/>
      <c r="F42231" s="1"/>
      <c r="G42231" s="1"/>
      <c r="H42231" s="1"/>
    </row>
    <row r="42232">
      <c r="A42232" s="1"/>
      <c r="B42232" s="1"/>
      <c r="C42232" s="1"/>
      <c r="D42232" s="8"/>
      <c r="E42232" s="1"/>
      <c r="F42232" s="1"/>
      <c r="G42232" s="1"/>
      <c r="H42232" s="1"/>
    </row>
    <row r="42233">
      <c r="A42233" s="1"/>
      <c r="B42233" s="1"/>
      <c r="C42233" s="1"/>
      <c r="D42233" s="8"/>
      <c r="E42233" s="1"/>
      <c r="F42233" s="1"/>
      <c r="G42233" s="1"/>
      <c r="H42233" s="1"/>
    </row>
    <row r="42234">
      <c r="A42234" s="1"/>
      <c r="B42234" s="1"/>
      <c r="C42234" s="1"/>
      <c r="D42234" s="8"/>
      <c r="E42234" s="1"/>
      <c r="F42234" s="1"/>
      <c r="G42234" s="1"/>
      <c r="H42234" s="1"/>
    </row>
    <row r="42235">
      <c r="A42235" s="1"/>
      <c r="B42235" s="1"/>
      <c r="C42235" s="1"/>
      <c r="D42235" s="8"/>
      <c r="E42235" s="1"/>
      <c r="F42235" s="1"/>
      <c r="G42235" s="1"/>
      <c r="H42235" s="1"/>
    </row>
    <row r="42236">
      <c r="A42236" s="1"/>
      <c r="B42236" s="1"/>
      <c r="C42236" s="1"/>
      <c r="D42236" s="8"/>
      <c r="E42236" s="1"/>
      <c r="F42236" s="1"/>
      <c r="G42236" s="1"/>
      <c r="H42236" s="1"/>
    </row>
    <row r="42237">
      <c r="A42237" s="1"/>
      <c r="B42237" s="1"/>
      <c r="C42237" s="1"/>
      <c r="D42237" s="8"/>
      <c r="E42237" s="1"/>
      <c r="F42237" s="1"/>
      <c r="G42237" s="1"/>
      <c r="H42237" s="1"/>
    </row>
    <row r="42238">
      <c r="A42238" s="1"/>
      <c r="B42238" s="1"/>
      <c r="C42238" s="1"/>
      <c r="D42238" s="8"/>
      <c r="E42238" s="1"/>
      <c r="F42238" s="1"/>
      <c r="G42238" s="1"/>
      <c r="H42238" s="1"/>
    </row>
    <row r="42239">
      <c r="A42239" s="1"/>
      <c r="B42239" s="1"/>
      <c r="C42239" s="1"/>
      <c r="D42239" s="8"/>
      <c r="E42239" s="1"/>
      <c r="F42239" s="1"/>
      <c r="G42239" s="1"/>
      <c r="H42239" s="1"/>
    </row>
    <row r="42240">
      <c r="A42240" s="1"/>
      <c r="B42240" s="1"/>
      <c r="C42240" s="1"/>
      <c r="D42240" s="8"/>
      <c r="E42240" s="1"/>
      <c r="F42240" s="1"/>
      <c r="G42240" s="1"/>
      <c r="H42240" s="1"/>
    </row>
    <row r="42241">
      <c r="A42241" s="1"/>
      <c r="B42241" s="1"/>
      <c r="C42241" s="1"/>
      <c r="D42241" s="8"/>
      <c r="E42241" s="1"/>
      <c r="F42241" s="1"/>
      <c r="G42241" s="1"/>
      <c r="H42241" s="1"/>
    </row>
    <row r="42242">
      <c r="A42242" s="1"/>
      <c r="B42242" s="1"/>
      <c r="C42242" s="1"/>
      <c r="D42242" s="8"/>
      <c r="E42242" s="1"/>
      <c r="F42242" s="1"/>
      <c r="G42242" s="1"/>
      <c r="H42242" s="1"/>
    </row>
    <row r="42243">
      <c r="A42243" s="1"/>
      <c r="B42243" s="1"/>
      <c r="C42243" s="1"/>
      <c r="D42243" s="8"/>
      <c r="E42243" s="1"/>
      <c r="F42243" s="1"/>
      <c r="G42243" s="1"/>
      <c r="H42243" s="1"/>
    </row>
    <row r="42244">
      <c r="A42244" s="1"/>
      <c r="B42244" s="1"/>
      <c r="C42244" s="1"/>
      <c r="D42244" s="8"/>
      <c r="E42244" s="1"/>
      <c r="F42244" s="1"/>
      <c r="G42244" s="1"/>
      <c r="H42244" s="1"/>
    </row>
    <row r="42245">
      <c r="A42245" s="1"/>
      <c r="B42245" s="1"/>
      <c r="C42245" s="1"/>
      <c r="D42245" s="8"/>
      <c r="E42245" s="1"/>
      <c r="F42245" s="1"/>
      <c r="G42245" s="1"/>
      <c r="H42245" s="1"/>
    </row>
    <row r="42246">
      <c r="A42246" s="1"/>
      <c r="B42246" s="1"/>
      <c r="C42246" s="1"/>
      <c r="D42246" s="8"/>
      <c r="E42246" s="1"/>
      <c r="F42246" s="1"/>
      <c r="G42246" s="1"/>
      <c r="H42246" s="1"/>
    </row>
    <row r="42247">
      <c r="A42247" s="1"/>
      <c r="B42247" s="1"/>
      <c r="C42247" s="1"/>
      <c r="D42247" s="8"/>
      <c r="E42247" s="1"/>
      <c r="F42247" s="1"/>
      <c r="G42247" s="1"/>
      <c r="H42247" s="1"/>
    </row>
    <row r="42248">
      <c r="A42248" s="1"/>
      <c r="B42248" s="1"/>
      <c r="C42248" s="1"/>
      <c r="D42248" s="8"/>
      <c r="E42248" s="1"/>
      <c r="F42248" s="1"/>
      <c r="G42248" s="1"/>
      <c r="H42248" s="1"/>
    </row>
    <row r="42249">
      <c r="A42249" s="1"/>
      <c r="B42249" s="1"/>
      <c r="C42249" s="1"/>
      <c r="D42249" s="8"/>
      <c r="E42249" s="1"/>
      <c r="F42249" s="1"/>
      <c r="G42249" s="1"/>
      <c r="H42249" s="1"/>
    </row>
    <row r="42250">
      <c r="A42250" s="1"/>
      <c r="B42250" s="1"/>
      <c r="C42250" s="1"/>
      <c r="D42250" s="8"/>
      <c r="E42250" s="1"/>
      <c r="F42250" s="1"/>
      <c r="G42250" s="1"/>
      <c r="H42250" s="1"/>
    </row>
    <row r="42251">
      <c r="A42251" s="1"/>
      <c r="B42251" s="1"/>
      <c r="C42251" s="1"/>
      <c r="D42251" s="8"/>
      <c r="E42251" s="1"/>
      <c r="F42251" s="1"/>
      <c r="G42251" s="1"/>
      <c r="H42251" s="1"/>
    </row>
    <row r="42252">
      <c r="A42252" s="1"/>
      <c r="B42252" s="1"/>
      <c r="C42252" s="1"/>
      <c r="D42252" s="8"/>
      <c r="E42252" s="1"/>
      <c r="F42252" s="1"/>
      <c r="G42252" s="1"/>
      <c r="H42252" s="1"/>
    </row>
    <row r="42253">
      <c r="A42253" s="1"/>
      <c r="B42253" s="1"/>
      <c r="C42253" s="1"/>
      <c r="D42253" s="8"/>
      <c r="E42253" s="1"/>
      <c r="F42253" s="1"/>
      <c r="G42253" s="1"/>
      <c r="H42253" s="1"/>
    </row>
    <row r="42254">
      <c r="A42254" s="1"/>
      <c r="B42254" s="1"/>
      <c r="C42254" s="1"/>
      <c r="D42254" s="8"/>
      <c r="E42254" s="1"/>
      <c r="F42254" s="1"/>
      <c r="G42254" s="1"/>
      <c r="H42254" s="1"/>
    </row>
    <row r="42255">
      <c r="A42255" s="1"/>
      <c r="B42255" s="1"/>
      <c r="C42255" s="1"/>
      <c r="D42255" s="8"/>
      <c r="E42255" s="1"/>
      <c r="F42255" s="1"/>
      <c r="G42255" s="1"/>
      <c r="H42255" s="1"/>
    </row>
    <row r="42256">
      <c r="A42256" s="1"/>
      <c r="B42256" s="1"/>
      <c r="C42256" s="1"/>
      <c r="D42256" s="8"/>
      <c r="E42256" s="1"/>
      <c r="F42256" s="1"/>
      <c r="G42256" s="1"/>
      <c r="H42256" s="1"/>
    </row>
    <row r="42257">
      <c r="A42257" s="1"/>
      <c r="B42257" s="1"/>
      <c r="C42257" s="1"/>
      <c r="D42257" s="8"/>
      <c r="E42257" s="1"/>
      <c r="F42257" s="1"/>
      <c r="G42257" s="1"/>
      <c r="H42257" s="1"/>
    </row>
    <row r="42258">
      <c r="A42258" s="1"/>
      <c r="B42258" s="1"/>
      <c r="C42258" s="1"/>
      <c r="D42258" s="8"/>
      <c r="E42258" s="1"/>
      <c r="F42258" s="1"/>
      <c r="G42258" s="1"/>
      <c r="H42258" s="1"/>
    </row>
    <row r="42259">
      <c r="A42259" s="1"/>
      <c r="B42259" s="1"/>
      <c r="C42259" s="1"/>
      <c r="D42259" s="8"/>
      <c r="E42259" s="1"/>
      <c r="F42259" s="1"/>
      <c r="G42259" s="1"/>
      <c r="H42259" s="1"/>
    </row>
    <row r="42260">
      <c r="A42260" s="1"/>
      <c r="B42260" s="1"/>
      <c r="C42260" s="1"/>
      <c r="D42260" s="8"/>
      <c r="E42260" s="1"/>
      <c r="F42260" s="1"/>
      <c r="G42260" s="1"/>
      <c r="H42260" s="1"/>
    </row>
    <row r="42261">
      <c r="A42261" s="1"/>
      <c r="B42261" s="1"/>
      <c r="C42261" s="1"/>
      <c r="D42261" s="8"/>
      <c r="E42261" s="1"/>
      <c r="F42261" s="1"/>
      <c r="G42261" s="1"/>
      <c r="H42261" s="1"/>
    </row>
    <row r="42262">
      <c r="A42262" s="1"/>
      <c r="B42262" s="1"/>
      <c r="C42262" s="1"/>
      <c r="D42262" s="8"/>
      <c r="E42262" s="1"/>
      <c r="F42262" s="1"/>
      <c r="G42262" s="1"/>
      <c r="H42262" s="1"/>
    </row>
    <row r="42263">
      <c r="A42263" s="1"/>
      <c r="B42263" s="1"/>
      <c r="C42263" s="1"/>
      <c r="D42263" s="8"/>
      <c r="E42263" s="1"/>
      <c r="F42263" s="1"/>
      <c r="G42263" s="1"/>
      <c r="H42263" s="1"/>
    </row>
    <row r="42264">
      <c r="A42264" s="1"/>
      <c r="B42264" s="1"/>
      <c r="C42264" s="1"/>
      <c r="D42264" s="8"/>
      <c r="E42264" s="1"/>
      <c r="F42264" s="1"/>
      <c r="G42264" s="1"/>
      <c r="H42264" s="1"/>
    </row>
    <row r="42265">
      <c r="A42265" s="1"/>
      <c r="B42265" s="1"/>
      <c r="C42265" s="1"/>
      <c r="D42265" s="8"/>
      <c r="E42265" s="1"/>
      <c r="F42265" s="1"/>
      <c r="G42265" s="1"/>
      <c r="H42265" s="1"/>
    </row>
    <row r="42266">
      <c r="A42266" s="1"/>
      <c r="B42266" s="1"/>
      <c r="C42266" s="1"/>
      <c r="D42266" s="8"/>
      <c r="E42266" s="1"/>
      <c r="F42266" s="1"/>
      <c r="G42266" s="1"/>
      <c r="H42266" s="1"/>
    </row>
    <row r="42267">
      <c r="A42267" s="1"/>
      <c r="B42267" s="1"/>
      <c r="C42267" s="1"/>
      <c r="D42267" s="8"/>
      <c r="E42267" s="1"/>
      <c r="F42267" s="1"/>
      <c r="G42267" s="1"/>
      <c r="H42267" s="1"/>
    </row>
    <row r="42268">
      <c r="A42268" s="1"/>
      <c r="B42268" s="1"/>
      <c r="C42268" s="1"/>
      <c r="D42268" s="8"/>
      <c r="E42268" s="1"/>
      <c r="F42268" s="1"/>
      <c r="G42268" s="1"/>
      <c r="H42268" s="1"/>
    </row>
    <row r="42269">
      <c r="A42269" s="1"/>
      <c r="B42269" s="1"/>
      <c r="C42269" s="1"/>
      <c r="D42269" s="8"/>
      <c r="E42269" s="1"/>
      <c r="F42269" s="1"/>
      <c r="G42269" s="1"/>
      <c r="H42269" s="1"/>
    </row>
    <row r="42270">
      <c r="A42270" s="1"/>
      <c r="B42270" s="1"/>
      <c r="C42270" s="1"/>
      <c r="D42270" s="8"/>
      <c r="E42270" s="1"/>
      <c r="F42270" s="1"/>
      <c r="G42270" s="1"/>
      <c r="H42270" s="1"/>
    </row>
    <row r="42271">
      <c r="A42271" s="1"/>
      <c r="B42271" s="1"/>
      <c r="C42271" s="1"/>
      <c r="D42271" s="8"/>
      <c r="E42271" s="1"/>
      <c r="F42271" s="1"/>
      <c r="G42271" s="1"/>
      <c r="H42271" s="1"/>
    </row>
    <row r="42272">
      <c r="A42272" s="1"/>
      <c r="B42272" s="1"/>
      <c r="C42272" s="1"/>
      <c r="D42272" s="8"/>
      <c r="E42272" s="1"/>
      <c r="F42272" s="1"/>
      <c r="G42272" s="1"/>
      <c r="H42272" s="1"/>
    </row>
    <row r="42273">
      <c r="A42273" s="1"/>
      <c r="B42273" s="1"/>
      <c r="C42273" s="1"/>
      <c r="D42273" s="8"/>
      <c r="E42273" s="1"/>
      <c r="F42273" s="1"/>
      <c r="G42273" s="1"/>
      <c r="H42273" s="1"/>
    </row>
    <row r="42274">
      <c r="A42274" s="1"/>
      <c r="B42274" s="1"/>
      <c r="C42274" s="1"/>
      <c r="D42274" s="8"/>
      <c r="E42274" s="1"/>
      <c r="F42274" s="1"/>
      <c r="G42274" s="1"/>
      <c r="H42274" s="1"/>
    </row>
    <row r="42275">
      <c r="A42275" s="1"/>
      <c r="B42275" s="1"/>
      <c r="C42275" s="1"/>
      <c r="D42275" s="8"/>
      <c r="E42275" s="1"/>
      <c r="F42275" s="1"/>
      <c r="G42275" s="1"/>
      <c r="H42275" s="1"/>
    </row>
    <row r="42276">
      <c r="A42276" s="1"/>
      <c r="B42276" s="1"/>
      <c r="C42276" s="1"/>
      <c r="D42276" s="8"/>
      <c r="E42276" s="1"/>
      <c r="F42276" s="1"/>
      <c r="G42276" s="1"/>
      <c r="H42276" s="1"/>
    </row>
    <row r="42277">
      <c r="A42277" s="1"/>
      <c r="B42277" s="1"/>
      <c r="C42277" s="1"/>
      <c r="D42277" s="8"/>
      <c r="E42277" s="1"/>
      <c r="F42277" s="1"/>
      <c r="G42277" s="1"/>
      <c r="H42277" s="1"/>
    </row>
    <row r="42278">
      <c r="A42278" s="1"/>
      <c r="B42278" s="1"/>
      <c r="C42278" s="1"/>
      <c r="D42278" s="8"/>
      <c r="E42278" s="1"/>
      <c r="F42278" s="1"/>
      <c r="G42278" s="1"/>
      <c r="H42278" s="1"/>
    </row>
    <row r="42279">
      <c r="A42279" s="1"/>
      <c r="B42279" s="1"/>
      <c r="C42279" s="1"/>
      <c r="D42279" s="8"/>
      <c r="E42279" s="1"/>
      <c r="F42279" s="1"/>
      <c r="G42279" s="1"/>
      <c r="H42279" s="1"/>
    </row>
    <row r="42280">
      <c r="A42280" s="1"/>
      <c r="B42280" s="1"/>
      <c r="C42280" s="1"/>
      <c r="D42280" s="8"/>
      <c r="E42280" s="1"/>
      <c r="F42280" s="1"/>
      <c r="G42280" s="1"/>
      <c r="H42280" s="1"/>
    </row>
    <row r="42281">
      <c r="A42281" s="1"/>
      <c r="B42281" s="1"/>
      <c r="C42281" s="1"/>
      <c r="D42281" s="8"/>
      <c r="E42281" s="1"/>
      <c r="F42281" s="1"/>
      <c r="G42281" s="1"/>
      <c r="H42281" s="1"/>
    </row>
    <row r="42282">
      <c r="A42282" s="1"/>
      <c r="B42282" s="1"/>
      <c r="C42282" s="1"/>
      <c r="D42282" s="8"/>
      <c r="E42282" s="1"/>
      <c r="F42282" s="1"/>
      <c r="G42282" s="1"/>
      <c r="H42282" s="1"/>
    </row>
    <row r="42283">
      <c r="A42283" s="1"/>
      <c r="B42283" s="1"/>
      <c r="C42283" s="1"/>
      <c r="D42283" s="8"/>
      <c r="E42283" s="1"/>
      <c r="F42283" s="1"/>
      <c r="G42283" s="1"/>
      <c r="H42283" s="1"/>
    </row>
    <row r="42284">
      <c r="A42284" s="1"/>
      <c r="B42284" s="1"/>
      <c r="C42284" s="1"/>
      <c r="D42284" s="8"/>
      <c r="E42284" s="1"/>
      <c r="F42284" s="1"/>
      <c r="G42284" s="1"/>
      <c r="H42284" s="1"/>
    </row>
    <row r="42285">
      <c r="A42285" s="1"/>
      <c r="B42285" s="1"/>
      <c r="C42285" s="1"/>
      <c r="D42285" s="8"/>
      <c r="E42285" s="1"/>
      <c r="F42285" s="1"/>
      <c r="G42285" s="1"/>
      <c r="H42285" s="1"/>
    </row>
    <row r="42286">
      <c r="A42286" s="1"/>
      <c r="B42286" s="1"/>
      <c r="C42286" s="1"/>
      <c r="D42286" s="8"/>
      <c r="E42286" s="1"/>
      <c r="F42286" s="1"/>
      <c r="G42286" s="1"/>
      <c r="H42286" s="1"/>
    </row>
    <row r="42287">
      <c r="A42287" s="1"/>
      <c r="B42287" s="1"/>
      <c r="C42287" s="1"/>
      <c r="D42287" s="8"/>
      <c r="E42287" s="1"/>
      <c r="F42287" s="1"/>
      <c r="G42287" s="1"/>
      <c r="H42287" s="1"/>
    </row>
    <row r="42288">
      <c r="A42288" s="1"/>
      <c r="B42288" s="1"/>
      <c r="C42288" s="1"/>
      <c r="D42288" s="8"/>
      <c r="E42288" s="1"/>
      <c r="F42288" s="1"/>
      <c r="G42288" s="1"/>
      <c r="H42288" s="1"/>
    </row>
    <row r="42289">
      <c r="A42289" s="1"/>
      <c r="B42289" s="1"/>
      <c r="C42289" s="1"/>
      <c r="D42289" s="8"/>
      <c r="E42289" s="1"/>
      <c r="F42289" s="1"/>
      <c r="G42289" s="1"/>
      <c r="H42289" s="1"/>
    </row>
    <row r="42290">
      <c r="A42290" s="1"/>
      <c r="B42290" s="1"/>
      <c r="C42290" s="1"/>
      <c r="D42290" s="8"/>
      <c r="E42290" s="1"/>
      <c r="F42290" s="1"/>
      <c r="G42290" s="1"/>
      <c r="H42290" s="1"/>
    </row>
    <row r="42291">
      <c r="A42291" s="1"/>
      <c r="B42291" s="1"/>
      <c r="C42291" s="1"/>
      <c r="D42291" s="8"/>
      <c r="E42291" s="1"/>
      <c r="F42291" s="1"/>
      <c r="G42291" s="1"/>
      <c r="H42291" s="1"/>
    </row>
    <row r="42292">
      <c r="A42292" s="1"/>
      <c r="B42292" s="1"/>
      <c r="C42292" s="1"/>
      <c r="D42292" s="8"/>
      <c r="E42292" s="1"/>
      <c r="F42292" s="1"/>
      <c r="G42292" s="1"/>
      <c r="H42292" s="1"/>
    </row>
    <row r="42293">
      <c r="A42293" s="1"/>
      <c r="B42293" s="1"/>
      <c r="C42293" s="1"/>
      <c r="D42293" s="8"/>
      <c r="E42293" s="1"/>
      <c r="F42293" s="1"/>
      <c r="G42293" s="1"/>
      <c r="H42293" s="1"/>
    </row>
    <row r="42294">
      <c r="A42294" s="1"/>
      <c r="B42294" s="1"/>
      <c r="C42294" s="1"/>
      <c r="D42294" s="8"/>
      <c r="E42294" s="1"/>
      <c r="F42294" s="1"/>
      <c r="G42294" s="1"/>
      <c r="H42294" s="1"/>
    </row>
    <row r="42295">
      <c r="A42295" s="1"/>
      <c r="B42295" s="1"/>
      <c r="C42295" s="1"/>
      <c r="D42295" s="8"/>
      <c r="E42295" s="1"/>
      <c r="F42295" s="1"/>
      <c r="G42295" s="1"/>
      <c r="H42295" s="1"/>
    </row>
    <row r="42296">
      <c r="A42296" s="1"/>
      <c r="B42296" s="1"/>
      <c r="C42296" s="1"/>
      <c r="D42296" s="8"/>
      <c r="E42296" s="1"/>
      <c r="F42296" s="1"/>
      <c r="G42296" s="1"/>
      <c r="H42296" s="1"/>
    </row>
    <row r="42297">
      <c r="A42297" s="1"/>
      <c r="B42297" s="1"/>
      <c r="C42297" s="1"/>
      <c r="D42297" s="8"/>
      <c r="E42297" s="1"/>
      <c r="F42297" s="1"/>
      <c r="G42297" s="1"/>
      <c r="H42297" s="1"/>
    </row>
    <row r="42298">
      <c r="A42298" s="1"/>
      <c r="B42298" s="1"/>
      <c r="C42298" s="1"/>
      <c r="D42298" s="8"/>
      <c r="E42298" s="1"/>
      <c r="F42298" s="1"/>
      <c r="G42298" s="1"/>
      <c r="H42298" s="1"/>
    </row>
    <row r="42299">
      <c r="A42299" s="1"/>
      <c r="B42299" s="1"/>
      <c r="C42299" s="1"/>
      <c r="D42299" s="8"/>
      <c r="E42299" s="1"/>
      <c r="F42299" s="1"/>
      <c r="G42299" s="1"/>
      <c r="H42299" s="1"/>
    </row>
    <row r="42300">
      <c r="A42300" s="1"/>
      <c r="B42300" s="1"/>
      <c r="C42300" s="1"/>
      <c r="D42300" s="8"/>
      <c r="E42300" s="1"/>
      <c r="F42300" s="1"/>
      <c r="G42300" s="1"/>
      <c r="H42300" s="1"/>
    </row>
    <row r="42301">
      <c r="A42301" s="1"/>
      <c r="B42301" s="1"/>
      <c r="C42301" s="1"/>
      <c r="D42301" s="8"/>
      <c r="E42301" s="1"/>
      <c r="F42301" s="1"/>
      <c r="G42301" s="1"/>
      <c r="H42301" s="1"/>
    </row>
    <row r="42302">
      <c r="A42302" s="1"/>
      <c r="B42302" s="1"/>
      <c r="C42302" s="1"/>
      <c r="D42302" s="8"/>
      <c r="E42302" s="1"/>
      <c r="F42302" s="1"/>
      <c r="G42302" s="1"/>
      <c r="H42302" s="1"/>
    </row>
    <row r="42303">
      <c r="A42303" s="1"/>
      <c r="B42303" s="1"/>
      <c r="C42303" s="1"/>
      <c r="D42303" s="8"/>
      <c r="E42303" s="1"/>
      <c r="F42303" s="1"/>
      <c r="G42303" s="1"/>
      <c r="H42303" s="1"/>
    </row>
    <row r="42304">
      <c r="A42304" s="1"/>
      <c r="B42304" s="1"/>
      <c r="C42304" s="1"/>
      <c r="D42304" s="8"/>
      <c r="E42304" s="1"/>
      <c r="F42304" s="1"/>
      <c r="G42304" s="1"/>
      <c r="H42304" s="1"/>
    </row>
    <row r="42305">
      <c r="A42305" s="1"/>
      <c r="B42305" s="1"/>
      <c r="C42305" s="1"/>
      <c r="D42305" s="8"/>
      <c r="E42305" s="1"/>
      <c r="F42305" s="1"/>
      <c r="G42305" s="1"/>
      <c r="H42305" s="1"/>
    </row>
    <row r="42306">
      <c r="A42306" s="1"/>
      <c r="B42306" s="1"/>
      <c r="C42306" s="1"/>
      <c r="D42306" s="8"/>
      <c r="E42306" s="1"/>
      <c r="F42306" s="1"/>
      <c r="G42306" s="1"/>
      <c r="H42306" s="1"/>
    </row>
    <row r="42307">
      <c r="A42307" s="1"/>
      <c r="B42307" s="1"/>
      <c r="C42307" s="1"/>
      <c r="D42307" s="8"/>
      <c r="E42307" s="1"/>
      <c r="F42307" s="1"/>
      <c r="G42307" s="1"/>
      <c r="H42307" s="1"/>
    </row>
    <row r="42308">
      <c r="A42308" s="1"/>
      <c r="B42308" s="1"/>
      <c r="C42308" s="1"/>
      <c r="D42308" s="8"/>
      <c r="E42308" s="1"/>
      <c r="F42308" s="1"/>
      <c r="G42308" s="1"/>
      <c r="H42308" s="1"/>
    </row>
    <row r="42309">
      <c r="A42309" s="1"/>
      <c r="B42309" s="1"/>
      <c r="C42309" s="1"/>
      <c r="D42309" s="8"/>
      <c r="E42309" s="1"/>
      <c r="F42309" s="1"/>
      <c r="G42309" s="1"/>
      <c r="H42309" s="1"/>
    </row>
    <row r="42310">
      <c r="A42310" s="1"/>
      <c r="B42310" s="1"/>
      <c r="C42310" s="1"/>
      <c r="D42310" s="8"/>
      <c r="E42310" s="1"/>
      <c r="F42310" s="1"/>
      <c r="G42310" s="1"/>
      <c r="H42310" s="1"/>
    </row>
    <row r="42311">
      <c r="A42311" s="1"/>
      <c r="B42311" s="1"/>
      <c r="C42311" s="1"/>
      <c r="D42311" s="8"/>
      <c r="E42311" s="1"/>
      <c r="F42311" s="1"/>
      <c r="G42311" s="1"/>
      <c r="H42311" s="1"/>
    </row>
    <row r="42312">
      <c r="A42312" s="1"/>
      <c r="B42312" s="1"/>
      <c r="C42312" s="1"/>
      <c r="D42312" s="8"/>
      <c r="E42312" s="1"/>
      <c r="F42312" s="1"/>
      <c r="G42312" s="1"/>
      <c r="H42312" s="1"/>
    </row>
    <row r="42313">
      <c r="A42313" s="1"/>
      <c r="B42313" s="1"/>
      <c r="C42313" s="1"/>
      <c r="D42313" s="8"/>
      <c r="E42313" s="1"/>
      <c r="F42313" s="1"/>
      <c r="G42313" s="1"/>
      <c r="H42313" s="1"/>
    </row>
    <row r="42314">
      <c r="A42314" s="1"/>
      <c r="B42314" s="1"/>
      <c r="C42314" s="1"/>
      <c r="D42314" s="8"/>
      <c r="E42314" s="1"/>
      <c r="F42314" s="1"/>
      <c r="G42314" s="1"/>
      <c r="H42314" s="1"/>
    </row>
    <row r="42315">
      <c r="A42315" s="1"/>
      <c r="B42315" s="1"/>
      <c r="C42315" s="1"/>
      <c r="D42315" s="8"/>
      <c r="E42315" s="1"/>
      <c r="F42315" s="1"/>
      <c r="G42315" s="1"/>
      <c r="H42315" s="1"/>
    </row>
    <row r="42316">
      <c r="A42316" s="1"/>
      <c r="B42316" s="1"/>
      <c r="C42316" s="1"/>
      <c r="D42316" s="8"/>
      <c r="E42316" s="1"/>
      <c r="F42316" s="1"/>
      <c r="G42316" s="1"/>
      <c r="H42316" s="1"/>
    </row>
    <row r="42317">
      <c r="A42317" s="1"/>
      <c r="B42317" s="1"/>
      <c r="C42317" s="1"/>
      <c r="D42317" s="8"/>
      <c r="E42317" s="1"/>
      <c r="F42317" s="1"/>
      <c r="G42317" s="1"/>
      <c r="H42317" s="1"/>
    </row>
    <row r="42318">
      <c r="A42318" s="1"/>
      <c r="B42318" s="1"/>
      <c r="C42318" s="1"/>
      <c r="D42318" s="8"/>
      <c r="E42318" s="1"/>
      <c r="F42318" s="1"/>
      <c r="G42318" s="1"/>
      <c r="H42318" s="1"/>
    </row>
    <row r="42319">
      <c r="A42319" s="1"/>
      <c r="B42319" s="1"/>
      <c r="C42319" s="1"/>
      <c r="D42319" s="8"/>
      <c r="E42319" s="1"/>
      <c r="F42319" s="1"/>
      <c r="G42319" s="1"/>
      <c r="H42319" s="1"/>
    </row>
    <row r="42320">
      <c r="A42320" s="1"/>
      <c r="B42320" s="1"/>
      <c r="C42320" s="1"/>
      <c r="D42320" s="8"/>
      <c r="E42320" s="1"/>
      <c r="F42320" s="1"/>
      <c r="G42320" s="1"/>
      <c r="H42320" s="1"/>
    </row>
    <row r="42321">
      <c r="A42321" s="1"/>
      <c r="B42321" s="1"/>
      <c r="C42321" s="1"/>
      <c r="D42321" s="8"/>
      <c r="E42321" s="1"/>
      <c r="F42321" s="1"/>
      <c r="G42321" s="1"/>
      <c r="H42321" s="1"/>
    </row>
    <row r="42322">
      <c r="A42322" s="1"/>
      <c r="B42322" s="1"/>
      <c r="C42322" s="1"/>
      <c r="D42322" s="8"/>
      <c r="E42322" s="1"/>
      <c r="F42322" s="1"/>
      <c r="G42322" s="1"/>
      <c r="H42322" s="1"/>
    </row>
    <row r="42323">
      <c r="A42323" s="1"/>
      <c r="B42323" s="1"/>
      <c r="C42323" s="1"/>
      <c r="D42323" s="8"/>
      <c r="E42323" s="1"/>
      <c r="F42323" s="1"/>
      <c r="G42323" s="1"/>
      <c r="H42323" s="1"/>
    </row>
    <row r="42324">
      <c r="A42324" s="1"/>
      <c r="B42324" s="1"/>
      <c r="C42324" s="1"/>
      <c r="D42324" s="8"/>
      <c r="E42324" s="1"/>
      <c r="F42324" s="1"/>
      <c r="G42324" s="1"/>
      <c r="H42324" s="1"/>
    </row>
    <row r="42325">
      <c r="A42325" s="1"/>
      <c r="B42325" s="1"/>
      <c r="C42325" s="1"/>
      <c r="D42325" s="8"/>
      <c r="E42325" s="1"/>
      <c r="F42325" s="1"/>
      <c r="G42325" s="1"/>
      <c r="H42325" s="1"/>
    </row>
    <row r="42326">
      <c r="A42326" s="1"/>
      <c r="B42326" s="1"/>
      <c r="C42326" s="1"/>
      <c r="D42326" s="8"/>
      <c r="E42326" s="1"/>
      <c r="F42326" s="1"/>
      <c r="G42326" s="1"/>
      <c r="H42326" s="1"/>
    </row>
    <row r="42327">
      <c r="A42327" s="1"/>
      <c r="B42327" s="1"/>
      <c r="C42327" s="1"/>
      <c r="D42327" s="8"/>
      <c r="E42327" s="1"/>
      <c r="F42327" s="1"/>
      <c r="G42327" s="1"/>
      <c r="H42327" s="1"/>
    </row>
    <row r="42328">
      <c r="A42328" s="1"/>
      <c r="B42328" s="1"/>
      <c r="C42328" s="1"/>
      <c r="D42328" s="8"/>
      <c r="E42328" s="1"/>
      <c r="F42328" s="1"/>
      <c r="G42328" s="1"/>
      <c r="H42328" s="1"/>
    </row>
    <row r="42329">
      <c r="A42329" s="1"/>
      <c r="B42329" s="1"/>
      <c r="C42329" s="1"/>
      <c r="D42329" s="8"/>
      <c r="E42329" s="1"/>
      <c r="F42329" s="1"/>
      <c r="G42329" s="1"/>
      <c r="H42329" s="1"/>
    </row>
    <row r="42330">
      <c r="A42330" s="1"/>
      <c r="B42330" s="1"/>
      <c r="C42330" s="1"/>
      <c r="D42330" s="8"/>
      <c r="E42330" s="1"/>
      <c r="F42330" s="1"/>
      <c r="G42330" s="1"/>
      <c r="H42330" s="1"/>
    </row>
    <row r="42331">
      <c r="A42331" s="1"/>
      <c r="B42331" s="1"/>
      <c r="C42331" s="1"/>
      <c r="D42331" s="8"/>
      <c r="E42331" s="1"/>
      <c r="F42331" s="1"/>
      <c r="G42331" s="1"/>
      <c r="H42331" s="1"/>
    </row>
    <row r="42332">
      <c r="A42332" s="1"/>
      <c r="B42332" s="1"/>
      <c r="C42332" s="1"/>
      <c r="D42332" s="8"/>
      <c r="E42332" s="1"/>
      <c r="F42332" s="1"/>
      <c r="G42332" s="1"/>
      <c r="H42332" s="1"/>
    </row>
    <row r="42333">
      <c r="A42333" s="1"/>
      <c r="B42333" s="1"/>
      <c r="C42333" s="1"/>
      <c r="D42333" s="8"/>
      <c r="E42333" s="1"/>
      <c r="F42333" s="1"/>
      <c r="G42333" s="1"/>
      <c r="H42333" s="1"/>
    </row>
    <row r="42334">
      <c r="A42334" s="1"/>
      <c r="B42334" s="1"/>
      <c r="C42334" s="1"/>
      <c r="D42334" s="8"/>
      <c r="E42334" s="1"/>
      <c r="F42334" s="1"/>
      <c r="G42334" s="1"/>
      <c r="H42334" s="1"/>
    </row>
    <row r="42335">
      <c r="A42335" s="1"/>
      <c r="B42335" s="1"/>
      <c r="C42335" s="1"/>
      <c r="D42335" s="8"/>
      <c r="E42335" s="1"/>
      <c r="F42335" s="1"/>
      <c r="G42335" s="1"/>
      <c r="H42335" s="1"/>
    </row>
    <row r="42336">
      <c r="A42336" s="1"/>
      <c r="B42336" s="1"/>
      <c r="C42336" s="1"/>
      <c r="D42336" s="8"/>
      <c r="E42336" s="1"/>
      <c r="F42336" s="1"/>
      <c r="G42336" s="1"/>
      <c r="H42336" s="1"/>
    </row>
    <row r="42337">
      <c r="A42337" s="1"/>
      <c r="B42337" s="1"/>
      <c r="C42337" s="1"/>
      <c r="D42337" s="8"/>
      <c r="E42337" s="1"/>
      <c r="F42337" s="1"/>
      <c r="G42337" s="1"/>
      <c r="H42337" s="1"/>
    </row>
    <row r="42338">
      <c r="A42338" s="1"/>
      <c r="B42338" s="1"/>
      <c r="C42338" s="1"/>
      <c r="D42338" s="8"/>
      <c r="E42338" s="1"/>
      <c r="F42338" s="1"/>
      <c r="G42338" s="1"/>
      <c r="H42338" s="1"/>
    </row>
    <row r="42339">
      <c r="A42339" s="1"/>
      <c r="B42339" s="1"/>
      <c r="C42339" s="1"/>
      <c r="D42339" s="8"/>
      <c r="E42339" s="1"/>
      <c r="F42339" s="1"/>
      <c r="G42339" s="1"/>
      <c r="H42339" s="1"/>
    </row>
    <row r="42340">
      <c r="A42340" s="1"/>
      <c r="B42340" s="1"/>
      <c r="C42340" s="1"/>
      <c r="D42340" s="8"/>
      <c r="E42340" s="1"/>
      <c r="F42340" s="1"/>
      <c r="G42340" s="1"/>
      <c r="H42340" s="1"/>
    </row>
    <row r="42341">
      <c r="A42341" s="1"/>
      <c r="B42341" s="1"/>
      <c r="C42341" s="1"/>
      <c r="D42341" s="8"/>
      <c r="E42341" s="1"/>
      <c r="F42341" s="1"/>
      <c r="G42341" s="1"/>
      <c r="H42341" s="1"/>
    </row>
    <row r="42342">
      <c r="A42342" s="1"/>
      <c r="B42342" s="1"/>
      <c r="C42342" s="1"/>
      <c r="D42342" s="8"/>
      <c r="E42342" s="1"/>
      <c r="F42342" s="1"/>
      <c r="G42342" s="1"/>
      <c r="H42342" s="1"/>
    </row>
    <row r="42343">
      <c r="A42343" s="1"/>
      <c r="B42343" s="1"/>
      <c r="C42343" s="1"/>
      <c r="D42343" s="8"/>
      <c r="E42343" s="1"/>
      <c r="F42343" s="1"/>
      <c r="G42343" s="1"/>
      <c r="H42343" s="1"/>
    </row>
    <row r="42344">
      <c r="A42344" s="1"/>
      <c r="B42344" s="1"/>
      <c r="C42344" s="1"/>
      <c r="D42344" s="8"/>
      <c r="E42344" s="1"/>
      <c r="F42344" s="1"/>
      <c r="G42344" s="1"/>
      <c r="H42344" s="1"/>
    </row>
    <row r="42345">
      <c r="A42345" s="1"/>
      <c r="B42345" s="1"/>
      <c r="C42345" s="1"/>
      <c r="D42345" s="8"/>
      <c r="E42345" s="1"/>
      <c r="F42345" s="1"/>
      <c r="G42345" s="1"/>
      <c r="H42345" s="1"/>
    </row>
    <row r="42346">
      <c r="A42346" s="1"/>
      <c r="B42346" s="1"/>
      <c r="C42346" s="1"/>
      <c r="D42346" s="8"/>
      <c r="E42346" s="1"/>
      <c r="F42346" s="1"/>
      <c r="G42346" s="1"/>
      <c r="H42346" s="1"/>
    </row>
    <row r="42347">
      <c r="A42347" s="1"/>
      <c r="B42347" s="1"/>
      <c r="C42347" s="1"/>
      <c r="D42347" s="8"/>
      <c r="E42347" s="1"/>
      <c r="F42347" s="1"/>
      <c r="G42347" s="1"/>
      <c r="H42347" s="1"/>
    </row>
    <row r="42348">
      <c r="A42348" s="1"/>
      <c r="B42348" s="1"/>
      <c r="C42348" s="1"/>
      <c r="D42348" s="8"/>
      <c r="E42348" s="1"/>
      <c r="F42348" s="1"/>
      <c r="G42348" s="1"/>
      <c r="H42348" s="1"/>
    </row>
    <row r="42349">
      <c r="A42349" s="1"/>
      <c r="B42349" s="1"/>
      <c r="C42349" s="1"/>
      <c r="D42349" s="8"/>
      <c r="E42349" s="1"/>
      <c r="F42349" s="1"/>
      <c r="G42349" s="1"/>
      <c r="H42349" s="1"/>
    </row>
    <row r="42350">
      <c r="A42350" s="1"/>
      <c r="B42350" s="1"/>
      <c r="C42350" s="1"/>
      <c r="D42350" s="8"/>
      <c r="E42350" s="1"/>
      <c r="F42350" s="1"/>
      <c r="G42350" s="1"/>
      <c r="H42350" s="1"/>
    </row>
    <row r="42351">
      <c r="A42351" s="1"/>
      <c r="B42351" s="1"/>
      <c r="C42351" s="1"/>
      <c r="D42351" s="8"/>
      <c r="E42351" s="1"/>
      <c r="F42351" s="1"/>
      <c r="G42351" s="1"/>
      <c r="H42351" s="1"/>
    </row>
    <row r="42352">
      <c r="A42352" s="1"/>
      <c r="B42352" s="1"/>
      <c r="C42352" s="1"/>
      <c r="D42352" s="8"/>
      <c r="E42352" s="1"/>
      <c r="F42352" s="1"/>
      <c r="G42352" s="1"/>
      <c r="H42352" s="1"/>
    </row>
    <row r="42353">
      <c r="A42353" s="1"/>
      <c r="B42353" s="1"/>
      <c r="C42353" s="1"/>
      <c r="D42353" s="8"/>
      <c r="E42353" s="1"/>
      <c r="F42353" s="1"/>
      <c r="G42353" s="1"/>
      <c r="H42353" s="1"/>
    </row>
    <row r="42354">
      <c r="A42354" s="1"/>
      <c r="B42354" s="1"/>
      <c r="C42354" s="1"/>
      <c r="D42354" s="8"/>
      <c r="E42354" s="1"/>
      <c r="F42354" s="1"/>
      <c r="G42354" s="1"/>
      <c r="H42354" s="1"/>
    </row>
    <row r="42355">
      <c r="A42355" s="1"/>
      <c r="B42355" s="1"/>
      <c r="C42355" s="1"/>
      <c r="D42355" s="8"/>
      <c r="E42355" s="1"/>
      <c r="F42355" s="1"/>
      <c r="G42355" s="1"/>
      <c r="H42355" s="1"/>
    </row>
    <row r="42356">
      <c r="A42356" s="1"/>
      <c r="B42356" s="1"/>
      <c r="C42356" s="1"/>
      <c r="D42356" s="8"/>
      <c r="E42356" s="1"/>
      <c r="F42356" s="1"/>
      <c r="G42356" s="1"/>
      <c r="H42356" s="1"/>
    </row>
    <row r="42357">
      <c r="A42357" s="1"/>
      <c r="B42357" s="1"/>
      <c r="C42357" s="1"/>
      <c r="D42357" s="8"/>
      <c r="E42357" s="1"/>
      <c r="F42357" s="1"/>
      <c r="G42357" s="1"/>
      <c r="H42357" s="1"/>
    </row>
    <row r="42358">
      <c r="A42358" s="1"/>
      <c r="B42358" s="1"/>
      <c r="C42358" s="1"/>
      <c r="D42358" s="8"/>
      <c r="E42358" s="1"/>
      <c r="F42358" s="1"/>
      <c r="G42358" s="1"/>
      <c r="H42358" s="1"/>
    </row>
    <row r="42359">
      <c r="A42359" s="1"/>
      <c r="B42359" s="1"/>
      <c r="C42359" s="1"/>
      <c r="D42359" s="8"/>
      <c r="E42359" s="1"/>
      <c r="F42359" s="1"/>
      <c r="G42359" s="1"/>
      <c r="H42359" s="1"/>
    </row>
    <row r="42360">
      <c r="A42360" s="1"/>
      <c r="B42360" s="1"/>
      <c r="C42360" s="1"/>
      <c r="D42360" s="8"/>
      <c r="E42360" s="1"/>
      <c r="F42360" s="1"/>
      <c r="G42360" s="1"/>
      <c r="H42360" s="1"/>
    </row>
    <row r="42361">
      <c r="A42361" s="1"/>
      <c r="B42361" s="1"/>
      <c r="C42361" s="1"/>
      <c r="D42361" s="8"/>
      <c r="E42361" s="1"/>
      <c r="F42361" s="1"/>
      <c r="G42361" s="1"/>
      <c r="H42361" s="1"/>
    </row>
    <row r="42362">
      <c r="A42362" s="1"/>
      <c r="B42362" s="1"/>
      <c r="C42362" s="1"/>
      <c r="D42362" s="8"/>
      <c r="E42362" s="1"/>
      <c r="F42362" s="1"/>
      <c r="G42362" s="1"/>
      <c r="H42362" s="1"/>
    </row>
    <row r="42363">
      <c r="A42363" s="1"/>
      <c r="B42363" s="1"/>
      <c r="C42363" s="1"/>
      <c r="D42363" s="8"/>
      <c r="E42363" s="1"/>
      <c r="F42363" s="1"/>
      <c r="G42363" s="1"/>
      <c r="H42363" s="1"/>
    </row>
    <row r="42364">
      <c r="A42364" s="1"/>
      <c r="B42364" s="1"/>
      <c r="C42364" s="1"/>
      <c r="D42364" s="8"/>
      <c r="E42364" s="1"/>
      <c r="F42364" s="1"/>
      <c r="G42364" s="1"/>
      <c r="H42364" s="1"/>
    </row>
    <row r="42365">
      <c r="A42365" s="1"/>
      <c r="B42365" s="1"/>
      <c r="C42365" s="1"/>
      <c r="D42365" s="8"/>
      <c r="E42365" s="1"/>
      <c r="F42365" s="1"/>
      <c r="G42365" s="1"/>
      <c r="H42365" s="1"/>
    </row>
    <row r="42366">
      <c r="A42366" s="1"/>
      <c r="B42366" s="1"/>
      <c r="C42366" s="1"/>
      <c r="D42366" s="8"/>
      <c r="E42366" s="1"/>
      <c r="F42366" s="1"/>
      <c r="G42366" s="1"/>
      <c r="H42366" s="1"/>
    </row>
    <row r="42367">
      <c r="A42367" s="1"/>
      <c r="B42367" s="1"/>
      <c r="C42367" s="1"/>
      <c r="D42367" s="8"/>
      <c r="E42367" s="1"/>
      <c r="F42367" s="1"/>
      <c r="G42367" s="1"/>
      <c r="H42367" s="1"/>
    </row>
    <row r="42368">
      <c r="A42368" s="1"/>
      <c r="B42368" s="1"/>
      <c r="C42368" s="1"/>
      <c r="D42368" s="8"/>
      <c r="E42368" s="1"/>
      <c r="F42368" s="1"/>
      <c r="G42368" s="1"/>
      <c r="H42368" s="1"/>
    </row>
    <row r="42369">
      <c r="A42369" s="1"/>
      <c r="B42369" s="1"/>
      <c r="C42369" s="1"/>
      <c r="D42369" s="8"/>
      <c r="E42369" s="1"/>
      <c r="F42369" s="1"/>
      <c r="G42369" s="1"/>
      <c r="H42369" s="1"/>
    </row>
    <row r="42370">
      <c r="A42370" s="1"/>
      <c r="B42370" s="1"/>
      <c r="C42370" s="1"/>
      <c r="D42370" s="8"/>
      <c r="E42370" s="1"/>
      <c r="F42370" s="1"/>
      <c r="G42370" s="1"/>
      <c r="H42370" s="1"/>
    </row>
    <row r="42371">
      <c r="A42371" s="1"/>
      <c r="B42371" s="1"/>
      <c r="C42371" s="1"/>
      <c r="D42371" s="8"/>
      <c r="E42371" s="1"/>
      <c r="F42371" s="1"/>
      <c r="G42371" s="1"/>
      <c r="H42371" s="1"/>
    </row>
    <row r="42372">
      <c r="A42372" s="1"/>
      <c r="B42372" s="1"/>
      <c r="C42372" s="1"/>
      <c r="D42372" s="8"/>
      <c r="E42372" s="1"/>
      <c r="F42372" s="1"/>
      <c r="G42372" s="1"/>
      <c r="H42372" s="1"/>
    </row>
    <row r="42373">
      <c r="A42373" s="1"/>
      <c r="B42373" s="1"/>
      <c r="C42373" s="1"/>
      <c r="D42373" s="8"/>
      <c r="E42373" s="1"/>
      <c r="F42373" s="1"/>
      <c r="G42373" s="1"/>
      <c r="H42373" s="1"/>
    </row>
    <row r="42374">
      <c r="A42374" s="1"/>
      <c r="B42374" s="1"/>
      <c r="C42374" s="1"/>
      <c r="D42374" s="8"/>
      <c r="E42374" s="1"/>
      <c r="F42374" s="1"/>
      <c r="G42374" s="1"/>
      <c r="H42374" s="1"/>
    </row>
    <row r="42375">
      <c r="A42375" s="1"/>
      <c r="B42375" s="1"/>
      <c r="C42375" s="1"/>
      <c r="D42375" s="8"/>
      <c r="E42375" s="1"/>
      <c r="F42375" s="1"/>
      <c r="G42375" s="1"/>
      <c r="H42375" s="1"/>
    </row>
    <row r="42376">
      <c r="A42376" s="1"/>
      <c r="B42376" s="1"/>
      <c r="C42376" s="1"/>
      <c r="D42376" s="8"/>
      <c r="E42376" s="1"/>
      <c r="F42376" s="1"/>
      <c r="G42376" s="1"/>
      <c r="H42376" s="1"/>
    </row>
    <row r="42377">
      <c r="A42377" s="1"/>
      <c r="B42377" s="1"/>
      <c r="C42377" s="1"/>
      <c r="D42377" s="8"/>
      <c r="E42377" s="1"/>
      <c r="F42377" s="1"/>
      <c r="G42377" s="1"/>
      <c r="H42377" s="1"/>
    </row>
    <row r="42378">
      <c r="A42378" s="1"/>
      <c r="B42378" s="1"/>
      <c r="C42378" s="1"/>
      <c r="D42378" s="8"/>
      <c r="E42378" s="1"/>
      <c r="F42378" s="1"/>
      <c r="G42378" s="1"/>
      <c r="H42378" s="1"/>
    </row>
    <row r="42379">
      <c r="A42379" s="1"/>
      <c r="B42379" s="1"/>
      <c r="C42379" s="1"/>
      <c r="D42379" s="8"/>
      <c r="E42379" s="1"/>
      <c r="F42379" s="1"/>
      <c r="G42379" s="1"/>
      <c r="H42379" s="1"/>
    </row>
    <row r="42380">
      <c r="A42380" s="1"/>
      <c r="B42380" s="1"/>
      <c r="C42380" s="1"/>
      <c r="D42380" s="8"/>
      <c r="E42380" s="1"/>
      <c r="F42380" s="1"/>
      <c r="G42380" s="1"/>
      <c r="H42380" s="1"/>
    </row>
    <row r="42381">
      <c r="A42381" s="1"/>
      <c r="B42381" s="1"/>
      <c r="C42381" s="1"/>
      <c r="D42381" s="8"/>
      <c r="E42381" s="1"/>
      <c r="F42381" s="1"/>
      <c r="G42381" s="1"/>
      <c r="H42381" s="1"/>
    </row>
    <row r="42382">
      <c r="A42382" s="1"/>
      <c r="B42382" s="1"/>
      <c r="C42382" s="1"/>
      <c r="D42382" s="8"/>
      <c r="E42382" s="1"/>
      <c r="F42382" s="1"/>
      <c r="G42382" s="1"/>
      <c r="H42382" s="1"/>
    </row>
    <row r="42383">
      <c r="A42383" s="1"/>
      <c r="B42383" s="1"/>
      <c r="C42383" s="1"/>
      <c r="D42383" s="8"/>
      <c r="E42383" s="1"/>
      <c r="F42383" s="1"/>
      <c r="G42383" s="1"/>
      <c r="H42383" s="1"/>
    </row>
    <row r="42384">
      <c r="A42384" s="1"/>
      <c r="B42384" s="1"/>
      <c r="C42384" s="1"/>
      <c r="D42384" s="8"/>
      <c r="E42384" s="1"/>
      <c r="F42384" s="1"/>
      <c r="G42384" s="1"/>
      <c r="H42384" s="1"/>
    </row>
    <row r="42385">
      <c r="A42385" s="1"/>
      <c r="B42385" s="1"/>
      <c r="C42385" s="1"/>
      <c r="D42385" s="8"/>
      <c r="E42385" s="1"/>
      <c r="F42385" s="1"/>
      <c r="G42385" s="1"/>
      <c r="H42385" s="1"/>
    </row>
    <row r="42386">
      <c r="A42386" s="1"/>
      <c r="B42386" s="1"/>
      <c r="C42386" s="1"/>
      <c r="D42386" s="8"/>
      <c r="E42386" s="1"/>
      <c r="F42386" s="1"/>
      <c r="G42386" s="1"/>
      <c r="H42386" s="1"/>
    </row>
    <row r="42387">
      <c r="A42387" s="1"/>
      <c r="B42387" s="1"/>
      <c r="C42387" s="1"/>
      <c r="D42387" s="8"/>
      <c r="E42387" s="1"/>
      <c r="F42387" s="1"/>
      <c r="G42387" s="1"/>
      <c r="H42387" s="1"/>
    </row>
    <row r="42388">
      <c r="A42388" s="1"/>
      <c r="B42388" s="1"/>
      <c r="C42388" s="1"/>
      <c r="D42388" s="8"/>
      <c r="E42388" s="1"/>
      <c r="F42388" s="1"/>
      <c r="G42388" s="1"/>
      <c r="H42388" s="1"/>
    </row>
    <row r="42389">
      <c r="A42389" s="1"/>
      <c r="B42389" s="1"/>
      <c r="C42389" s="1"/>
      <c r="D42389" s="8"/>
      <c r="E42389" s="1"/>
      <c r="F42389" s="1"/>
      <c r="G42389" s="1"/>
      <c r="H42389" s="1"/>
    </row>
    <row r="42390">
      <c r="A42390" s="1"/>
      <c r="B42390" s="1"/>
      <c r="C42390" s="1"/>
      <c r="D42390" s="8"/>
      <c r="E42390" s="1"/>
      <c r="F42390" s="1"/>
      <c r="G42390" s="1"/>
      <c r="H42390" s="1"/>
    </row>
    <row r="42391">
      <c r="A42391" s="1"/>
      <c r="B42391" s="1"/>
      <c r="C42391" s="1"/>
      <c r="D42391" s="8"/>
      <c r="E42391" s="1"/>
      <c r="F42391" s="1"/>
      <c r="G42391" s="1"/>
      <c r="H42391" s="1"/>
    </row>
    <row r="42392">
      <c r="A42392" s="1"/>
      <c r="B42392" s="1"/>
      <c r="C42392" s="1"/>
      <c r="D42392" s="8"/>
      <c r="E42392" s="1"/>
      <c r="F42392" s="1"/>
      <c r="G42392" s="1"/>
      <c r="H42392" s="1"/>
    </row>
    <row r="42393">
      <c r="A42393" s="1"/>
      <c r="B42393" s="1"/>
      <c r="C42393" s="1"/>
      <c r="D42393" s="8"/>
      <c r="E42393" s="1"/>
      <c r="F42393" s="1"/>
      <c r="G42393" s="1"/>
      <c r="H42393" s="1"/>
    </row>
    <row r="42394">
      <c r="A42394" s="1"/>
      <c r="B42394" s="1"/>
      <c r="C42394" s="1"/>
      <c r="D42394" s="8"/>
      <c r="E42394" s="1"/>
      <c r="F42394" s="1"/>
      <c r="G42394" s="1"/>
      <c r="H42394" s="1"/>
    </row>
    <row r="42395">
      <c r="A42395" s="1"/>
      <c r="B42395" s="1"/>
      <c r="C42395" s="1"/>
      <c r="D42395" s="8"/>
      <c r="E42395" s="1"/>
      <c r="F42395" s="1"/>
      <c r="G42395" s="1"/>
      <c r="H42395" s="1"/>
    </row>
    <row r="42396">
      <c r="A42396" s="1"/>
      <c r="B42396" s="1"/>
      <c r="C42396" s="1"/>
      <c r="D42396" s="8"/>
      <c r="E42396" s="1"/>
      <c r="F42396" s="1"/>
      <c r="G42396" s="1"/>
      <c r="H42396" s="1"/>
    </row>
    <row r="42397">
      <c r="A42397" s="1"/>
      <c r="B42397" s="1"/>
      <c r="C42397" s="1"/>
      <c r="D42397" s="8"/>
      <c r="E42397" s="1"/>
      <c r="F42397" s="1"/>
      <c r="G42397" s="1"/>
      <c r="H42397" s="1"/>
    </row>
    <row r="42398">
      <c r="A42398" s="1"/>
      <c r="B42398" s="1"/>
      <c r="C42398" s="1"/>
      <c r="D42398" s="8"/>
      <c r="E42398" s="1"/>
      <c r="F42398" s="1"/>
      <c r="G42398" s="1"/>
      <c r="H42398" s="1"/>
    </row>
    <row r="42399">
      <c r="A42399" s="1"/>
      <c r="B42399" s="1"/>
      <c r="C42399" s="1"/>
      <c r="D42399" s="8"/>
      <c r="E42399" s="1"/>
      <c r="F42399" s="1"/>
      <c r="G42399" s="1"/>
      <c r="H42399" s="1"/>
    </row>
    <row r="42400">
      <c r="A42400" s="1"/>
      <c r="B42400" s="1"/>
      <c r="C42400" s="1"/>
      <c r="D42400" s="8"/>
      <c r="E42400" s="1"/>
      <c r="F42400" s="1"/>
      <c r="G42400" s="1"/>
      <c r="H42400" s="1"/>
    </row>
    <row r="42401">
      <c r="A42401" s="1"/>
      <c r="B42401" s="1"/>
      <c r="C42401" s="1"/>
      <c r="D42401" s="8"/>
      <c r="E42401" s="1"/>
      <c r="F42401" s="1"/>
      <c r="G42401" s="1"/>
      <c r="H42401" s="1"/>
    </row>
    <row r="42402">
      <c r="A42402" s="1"/>
      <c r="B42402" s="1"/>
      <c r="C42402" s="1"/>
      <c r="D42402" s="8"/>
      <c r="E42402" s="1"/>
      <c r="F42402" s="1"/>
      <c r="G42402" s="1"/>
      <c r="H42402" s="1"/>
    </row>
    <row r="42403">
      <c r="A42403" s="1"/>
      <c r="B42403" s="1"/>
      <c r="C42403" s="1"/>
      <c r="D42403" s="8"/>
      <c r="E42403" s="1"/>
      <c r="F42403" s="1"/>
      <c r="G42403" s="1"/>
      <c r="H42403" s="1"/>
    </row>
    <row r="42404">
      <c r="A42404" s="1"/>
      <c r="B42404" s="1"/>
      <c r="C42404" s="1"/>
      <c r="D42404" s="8"/>
      <c r="E42404" s="1"/>
      <c r="F42404" s="1"/>
      <c r="G42404" s="1"/>
      <c r="H42404" s="1"/>
    </row>
    <row r="42405">
      <c r="A42405" s="1"/>
      <c r="B42405" s="1"/>
      <c r="C42405" s="1"/>
      <c r="D42405" s="8"/>
      <c r="E42405" s="1"/>
      <c r="F42405" s="1"/>
      <c r="G42405" s="1"/>
      <c r="H42405" s="1"/>
    </row>
    <row r="42406">
      <c r="A42406" s="1"/>
      <c r="B42406" s="1"/>
      <c r="C42406" s="1"/>
      <c r="D42406" s="8"/>
      <c r="E42406" s="1"/>
      <c r="F42406" s="1"/>
      <c r="G42406" s="1"/>
      <c r="H42406" s="1"/>
    </row>
    <row r="42407">
      <c r="A42407" s="1"/>
      <c r="B42407" s="1"/>
      <c r="C42407" s="1"/>
      <c r="D42407" s="8"/>
      <c r="E42407" s="1"/>
      <c r="F42407" s="1"/>
      <c r="G42407" s="1"/>
      <c r="H42407" s="1"/>
    </row>
    <row r="42408">
      <c r="A42408" s="1"/>
      <c r="B42408" s="1"/>
      <c r="C42408" s="1"/>
      <c r="D42408" s="8"/>
      <c r="E42408" s="1"/>
      <c r="F42408" s="1"/>
      <c r="G42408" s="1"/>
      <c r="H42408" s="1"/>
    </row>
    <row r="42409">
      <c r="A42409" s="1"/>
      <c r="B42409" s="1"/>
      <c r="C42409" s="1"/>
      <c r="D42409" s="8"/>
      <c r="E42409" s="1"/>
      <c r="F42409" s="1"/>
      <c r="G42409" s="1"/>
      <c r="H42409" s="1"/>
    </row>
    <row r="42410">
      <c r="A42410" s="1"/>
      <c r="B42410" s="1"/>
      <c r="C42410" s="1"/>
      <c r="D42410" s="8"/>
      <c r="E42410" s="1"/>
      <c r="F42410" s="1"/>
      <c r="G42410" s="1"/>
      <c r="H42410" s="1"/>
    </row>
    <row r="42411">
      <c r="A42411" s="1"/>
      <c r="B42411" s="1"/>
      <c r="C42411" s="1"/>
      <c r="D42411" s="8"/>
      <c r="E42411" s="1"/>
      <c r="F42411" s="1"/>
      <c r="G42411" s="1"/>
      <c r="H42411" s="1"/>
    </row>
    <row r="42412">
      <c r="A42412" s="1"/>
      <c r="B42412" s="1"/>
      <c r="C42412" s="1"/>
      <c r="D42412" s="8"/>
      <c r="E42412" s="1"/>
      <c r="F42412" s="1"/>
      <c r="G42412" s="1"/>
      <c r="H42412" s="1"/>
    </row>
    <row r="42413">
      <c r="A42413" s="1"/>
      <c r="B42413" s="1"/>
      <c r="C42413" s="1"/>
      <c r="D42413" s="8"/>
      <c r="E42413" s="1"/>
      <c r="F42413" s="1"/>
      <c r="G42413" s="1"/>
      <c r="H42413" s="1"/>
    </row>
    <row r="42414">
      <c r="A42414" s="1"/>
      <c r="B42414" s="1"/>
      <c r="C42414" s="1"/>
      <c r="D42414" s="8"/>
      <c r="E42414" s="1"/>
      <c r="F42414" s="1"/>
      <c r="G42414" s="1"/>
      <c r="H42414" s="1"/>
    </row>
    <row r="42415">
      <c r="A42415" s="1"/>
      <c r="B42415" s="1"/>
      <c r="C42415" s="1"/>
      <c r="D42415" s="8"/>
      <c r="E42415" s="1"/>
      <c r="F42415" s="1"/>
      <c r="G42415" s="1"/>
      <c r="H42415" s="1"/>
    </row>
    <row r="42416">
      <c r="A42416" s="1"/>
      <c r="B42416" s="1"/>
      <c r="C42416" s="1"/>
      <c r="D42416" s="8"/>
      <c r="E42416" s="1"/>
      <c r="F42416" s="1"/>
      <c r="G42416" s="1"/>
      <c r="H42416" s="1"/>
    </row>
    <row r="42417">
      <c r="A42417" s="1"/>
      <c r="B42417" s="1"/>
      <c r="C42417" s="1"/>
      <c r="D42417" s="8"/>
      <c r="E42417" s="1"/>
      <c r="F42417" s="1"/>
      <c r="G42417" s="1"/>
      <c r="H42417" s="1"/>
    </row>
    <row r="42418">
      <c r="A42418" s="1"/>
      <c r="B42418" s="1"/>
      <c r="C42418" s="1"/>
      <c r="D42418" s="8"/>
      <c r="E42418" s="1"/>
      <c r="F42418" s="1"/>
      <c r="G42418" s="1"/>
      <c r="H42418" s="1"/>
    </row>
    <row r="42419">
      <c r="A42419" s="1"/>
      <c r="B42419" s="1"/>
      <c r="C42419" s="1"/>
      <c r="D42419" s="8"/>
      <c r="E42419" s="1"/>
      <c r="F42419" s="1"/>
      <c r="G42419" s="1"/>
      <c r="H42419" s="1"/>
    </row>
    <row r="42420">
      <c r="A42420" s="1"/>
      <c r="B42420" s="1"/>
      <c r="C42420" s="1"/>
      <c r="D42420" s="8"/>
      <c r="E42420" s="1"/>
      <c r="F42420" s="1"/>
      <c r="G42420" s="1"/>
      <c r="H42420" s="1"/>
    </row>
    <row r="42421">
      <c r="A42421" s="1"/>
      <c r="B42421" s="1"/>
      <c r="C42421" s="1"/>
      <c r="D42421" s="8"/>
      <c r="E42421" s="1"/>
      <c r="F42421" s="1"/>
      <c r="G42421" s="1"/>
      <c r="H42421" s="1"/>
    </row>
    <row r="42422">
      <c r="A42422" s="1"/>
      <c r="B42422" s="1"/>
      <c r="C42422" s="1"/>
      <c r="D42422" s="8"/>
      <c r="E42422" s="1"/>
      <c r="F42422" s="1"/>
      <c r="G42422" s="1"/>
      <c r="H42422" s="1"/>
    </row>
    <row r="42423">
      <c r="A42423" s="1"/>
      <c r="B42423" s="1"/>
      <c r="C42423" s="1"/>
      <c r="D42423" s="8"/>
      <c r="E42423" s="1"/>
      <c r="F42423" s="1"/>
      <c r="G42423" s="1"/>
      <c r="H42423" s="1"/>
    </row>
    <row r="42424">
      <c r="A42424" s="1"/>
      <c r="B42424" s="1"/>
      <c r="C42424" s="1"/>
      <c r="D42424" s="8"/>
      <c r="E42424" s="1"/>
      <c r="F42424" s="1"/>
      <c r="G42424" s="1"/>
      <c r="H42424" s="1"/>
    </row>
    <row r="42425">
      <c r="A42425" s="1"/>
      <c r="B42425" s="1"/>
      <c r="C42425" s="1"/>
      <c r="D42425" s="8"/>
      <c r="E42425" s="1"/>
      <c r="F42425" s="1"/>
      <c r="G42425" s="1"/>
      <c r="H42425" s="1"/>
    </row>
    <row r="42426">
      <c r="A42426" s="1"/>
      <c r="B42426" s="1"/>
      <c r="C42426" s="1"/>
      <c r="D42426" s="8"/>
      <c r="E42426" s="1"/>
      <c r="F42426" s="1"/>
      <c r="G42426" s="1"/>
      <c r="H42426" s="1"/>
    </row>
    <row r="42427">
      <c r="A42427" s="1"/>
      <c r="B42427" s="1"/>
      <c r="C42427" s="1"/>
      <c r="D42427" s="8"/>
      <c r="E42427" s="1"/>
      <c r="F42427" s="1"/>
      <c r="G42427" s="1"/>
      <c r="H42427" s="1"/>
    </row>
    <row r="42428">
      <c r="A42428" s="1"/>
      <c r="B42428" s="1"/>
      <c r="C42428" s="1"/>
      <c r="D42428" s="8"/>
      <c r="E42428" s="1"/>
      <c r="F42428" s="1"/>
      <c r="G42428" s="1"/>
      <c r="H42428" s="1"/>
    </row>
    <row r="42429">
      <c r="A42429" s="1"/>
      <c r="B42429" s="1"/>
      <c r="C42429" s="1"/>
      <c r="D42429" s="8"/>
      <c r="E42429" s="1"/>
      <c r="F42429" s="1"/>
      <c r="G42429" s="1"/>
      <c r="H42429" s="1"/>
    </row>
    <row r="42430">
      <c r="A42430" s="1"/>
      <c r="B42430" s="1"/>
      <c r="C42430" s="1"/>
      <c r="D42430" s="8"/>
      <c r="E42430" s="1"/>
      <c r="F42430" s="1"/>
      <c r="G42430" s="1"/>
      <c r="H42430" s="1"/>
    </row>
    <row r="42431">
      <c r="A42431" s="1"/>
      <c r="B42431" s="1"/>
      <c r="C42431" s="1"/>
      <c r="D42431" s="8"/>
      <c r="E42431" s="1"/>
      <c r="F42431" s="1"/>
      <c r="G42431" s="1"/>
      <c r="H42431" s="1"/>
    </row>
    <row r="42432">
      <c r="A42432" s="1"/>
      <c r="B42432" s="1"/>
      <c r="C42432" s="1"/>
      <c r="D42432" s="8"/>
      <c r="E42432" s="1"/>
      <c r="F42432" s="1"/>
      <c r="G42432" s="1"/>
      <c r="H42432" s="1"/>
    </row>
    <row r="42433">
      <c r="A42433" s="1"/>
      <c r="B42433" s="1"/>
      <c r="C42433" s="1"/>
      <c r="D42433" s="8"/>
      <c r="E42433" s="1"/>
      <c r="F42433" s="1"/>
      <c r="G42433" s="1"/>
      <c r="H42433" s="1"/>
    </row>
    <row r="42434">
      <c r="A42434" s="1"/>
      <c r="B42434" s="1"/>
      <c r="C42434" s="1"/>
      <c r="D42434" s="8"/>
      <c r="E42434" s="1"/>
      <c r="F42434" s="1"/>
      <c r="G42434" s="1"/>
      <c r="H42434" s="1"/>
    </row>
    <row r="42435">
      <c r="A42435" s="1"/>
      <c r="B42435" s="1"/>
      <c r="C42435" s="1"/>
      <c r="D42435" s="8"/>
      <c r="E42435" s="1"/>
      <c r="F42435" s="1"/>
      <c r="G42435" s="1"/>
      <c r="H42435" s="1"/>
    </row>
    <row r="42436">
      <c r="A42436" s="1"/>
      <c r="B42436" s="1"/>
      <c r="C42436" s="1"/>
      <c r="D42436" s="8"/>
      <c r="E42436" s="1"/>
      <c r="F42436" s="1"/>
      <c r="G42436" s="1"/>
      <c r="H42436" s="1"/>
    </row>
    <row r="42437">
      <c r="A42437" s="1"/>
      <c r="B42437" s="1"/>
      <c r="C42437" s="1"/>
      <c r="D42437" s="8"/>
      <c r="E42437" s="1"/>
      <c r="F42437" s="1"/>
      <c r="G42437" s="1"/>
      <c r="H42437" s="1"/>
    </row>
    <row r="42438">
      <c r="A42438" s="1"/>
      <c r="B42438" s="1"/>
      <c r="C42438" s="1"/>
      <c r="D42438" s="8"/>
      <c r="E42438" s="1"/>
      <c r="F42438" s="1"/>
      <c r="G42438" s="1"/>
      <c r="H42438" s="1"/>
    </row>
    <row r="42439">
      <c r="A42439" s="1"/>
      <c r="B42439" s="1"/>
      <c r="C42439" s="1"/>
      <c r="D42439" s="8"/>
      <c r="E42439" s="1"/>
      <c r="F42439" s="1"/>
      <c r="G42439" s="1"/>
      <c r="H42439" s="1"/>
    </row>
    <row r="42440">
      <c r="A42440" s="1"/>
      <c r="B42440" s="1"/>
      <c r="C42440" s="1"/>
      <c r="D42440" s="8"/>
      <c r="E42440" s="1"/>
      <c r="F42440" s="1"/>
      <c r="G42440" s="1"/>
      <c r="H42440" s="1"/>
    </row>
    <row r="42441">
      <c r="A42441" s="1"/>
      <c r="B42441" s="1"/>
      <c r="C42441" s="1"/>
      <c r="D42441" s="8"/>
      <c r="E42441" s="1"/>
      <c r="F42441" s="1"/>
      <c r="G42441" s="1"/>
      <c r="H42441" s="1"/>
    </row>
    <row r="42442">
      <c r="A42442" s="1"/>
      <c r="B42442" s="1"/>
      <c r="C42442" s="1"/>
      <c r="D42442" s="8"/>
      <c r="E42442" s="1"/>
      <c r="F42442" s="1"/>
      <c r="G42442" s="1"/>
      <c r="H42442" s="1"/>
    </row>
    <row r="42443">
      <c r="A42443" s="1"/>
      <c r="B42443" s="1"/>
      <c r="C42443" s="1"/>
      <c r="D42443" s="8"/>
      <c r="E42443" s="1"/>
      <c r="F42443" s="1"/>
      <c r="G42443" s="1"/>
      <c r="H42443" s="1"/>
    </row>
    <row r="42444">
      <c r="A42444" s="1"/>
      <c r="B42444" s="1"/>
      <c r="C42444" s="1"/>
      <c r="D42444" s="8"/>
      <c r="E42444" s="1"/>
      <c r="F42444" s="1"/>
      <c r="G42444" s="1"/>
      <c r="H42444" s="1"/>
    </row>
    <row r="42445">
      <c r="A42445" s="1"/>
      <c r="B42445" s="1"/>
      <c r="C42445" s="1"/>
      <c r="D42445" s="8"/>
      <c r="E42445" s="1"/>
      <c r="F42445" s="1"/>
      <c r="G42445" s="1"/>
      <c r="H42445" s="1"/>
    </row>
    <row r="42446">
      <c r="A42446" s="1"/>
      <c r="B42446" s="1"/>
      <c r="C42446" s="1"/>
      <c r="D42446" s="8"/>
      <c r="E42446" s="1"/>
      <c r="F42446" s="1"/>
      <c r="G42446" s="1"/>
      <c r="H42446" s="1"/>
    </row>
    <row r="42447">
      <c r="A42447" s="1"/>
      <c r="B42447" s="1"/>
      <c r="C42447" s="1"/>
      <c r="D42447" s="8"/>
      <c r="E42447" s="1"/>
      <c r="F42447" s="1"/>
      <c r="G42447" s="1"/>
      <c r="H42447" s="1"/>
    </row>
    <row r="42448">
      <c r="A42448" s="1"/>
      <c r="B42448" s="1"/>
      <c r="C42448" s="1"/>
      <c r="D42448" s="8"/>
      <c r="E42448" s="1"/>
      <c r="F42448" s="1"/>
      <c r="G42448" s="1"/>
      <c r="H42448" s="1"/>
    </row>
    <row r="42449">
      <c r="A42449" s="1"/>
      <c r="B42449" s="1"/>
      <c r="C42449" s="1"/>
      <c r="D42449" s="8"/>
      <c r="E42449" s="1"/>
      <c r="F42449" s="1"/>
      <c r="G42449" s="1"/>
      <c r="H42449" s="1"/>
    </row>
    <row r="42450">
      <c r="A42450" s="1"/>
      <c r="B42450" s="1"/>
      <c r="C42450" s="1"/>
      <c r="D42450" s="8"/>
      <c r="E42450" s="1"/>
      <c r="F42450" s="1"/>
      <c r="G42450" s="1"/>
      <c r="H42450" s="1"/>
    </row>
    <row r="42451">
      <c r="A42451" s="1"/>
      <c r="B42451" s="1"/>
      <c r="C42451" s="1"/>
      <c r="D42451" s="8"/>
      <c r="E42451" s="1"/>
      <c r="F42451" s="1"/>
      <c r="G42451" s="1"/>
      <c r="H42451" s="1"/>
    </row>
    <row r="42452">
      <c r="A42452" s="1"/>
      <c r="B42452" s="1"/>
      <c r="C42452" s="1"/>
      <c r="D42452" s="8"/>
      <c r="E42452" s="1"/>
      <c r="F42452" s="1"/>
      <c r="G42452" s="1"/>
      <c r="H42452" s="1"/>
    </row>
    <row r="42453">
      <c r="A42453" s="1"/>
      <c r="B42453" s="1"/>
      <c r="C42453" s="1"/>
      <c r="D42453" s="8"/>
      <c r="E42453" s="1"/>
      <c r="F42453" s="1"/>
      <c r="G42453" s="1"/>
      <c r="H42453" s="1"/>
    </row>
    <row r="42454">
      <c r="A42454" s="1"/>
      <c r="B42454" s="1"/>
      <c r="C42454" s="1"/>
      <c r="D42454" s="8"/>
      <c r="E42454" s="1"/>
      <c r="F42454" s="1"/>
      <c r="G42454" s="1"/>
      <c r="H42454" s="1"/>
    </row>
    <row r="42455">
      <c r="A42455" s="1"/>
      <c r="B42455" s="1"/>
      <c r="C42455" s="1"/>
      <c r="D42455" s="8"/>
      <c r="E42455" s="1"/>
      <c r="F42455" s="1"/>
      <c r="G42455" s="1"/>
      <c r="H42455" s="1"/>
    </row>
    <row r="42456">
      <c r="A42456" s="1"/>
      <c r="B42456" s="1"/>
      <c r="C42456" s="1"/>
      <c r="D42456" s="8"/>
      <c r="E42456" s="1"/>
      <c r="F42456" s="1"/>
      <c r="G42456" s="1"/>
      <c r="H42456" s="1"/>
    </row>
    <row r="42457">
      <c r="A42457" s="1"/>
      <c r="B42457" s="1"/>
      <c r="C42457" s="1"/>
      <c r="D42457" s="8"/>
      <c r="E42457" s="1"/>
      <c r="F42457" s="1"/>
      <c r="G42457" s="1"/>
      <c r="H42457" s="1"/>
    </row>
    <row r="42458">
      <c r="A42458" s="1"/>
      <c r="B42458" s="1"/>
      <c r="C42458" s="1"/>
      <c r="D42458" s="8"/>
      <c r="E42458" s="1"/>
      <c r="F42458" s="1"/>
      <c r="G42458" s="1"/>
      <c r="H42458" s="1"/>
    </row>
    <row r="42459">
      <c r="A42459" s="1"/>
      <c r="B42459" s="1"/>
      <c r="C42459" s="1"/>
      <c r="D42459" s="8"/>
      <c r="E42459" s="1"/>
      <c r="F42459" s="1"/>
      <c r="G42459" s="1"/>
      <c r="H42459" s="1"/>
    </row>
    <row r="42460">
      <c r="A42460" s="1"/>
      <c r="B42460" s="1"/>
      <c r="C42460" s="1"/>
      <c r="D42460" s="8"/>
      <c r="E42460" s="1"/>
      <c r="F42460" s="1"/>
      <c r="G42460" s="1"/>
      <c r="H42460" s="1"/>
    </row>
    <row r="42461">
      <c r="A42461" s="1"/>
      <c r="B42461" s="1"/>
      <c r="C42461" s="1"/>
      <c r="D42461" s="8"/>
      <c r="E42461" s="1"/>
      <c r="F42461" s="1"/>
      <c r="G42461" s="1"/>
      <c r="H42461" s="1"/>
    </row>
    <row r="42462">
      <c r="A42462" s="1"/>
      <c r="B42462" s="1"/>
      <c r="C42462" s="1"/>
      <c r="D42462" s="8"/>
      <c r="E42462" s="1"/>
      <c r="F42462" s="1"/>
      <c r="G42462" s="1"/>
      <c r="H42462" s="1"/>
    </row>
    <row r="42463">
      <c r="A42463" s="1"/>
      <c r="B42463" s="1"/>
      <c r="C42463" s="1"/>
      <c r="D42463" s="8"/>
      <c r="E42463" s="1"/>
      <c r="F42463" s="1"/>
      <c r="G42463" s="1"/>
      <c r="H42463" s="1"/>
    </row>
    <row r="42464">
      <c r="A42464" s="1"/>
      <c r="B42464" s="1"/>
      <c r="C42464" s="1"/>
      <c r="D42464" s="8"/>
      <c r="E42464" s="1"/>
      <c r="F42464" s="1"/>
      <c r="G42464" s="1"/>
      <c r="H42464" s="1"/>
    </row>
    <row r="42465">
      <c r="A42465" s="1"/>
      <c r="B42465" s="1"/>
      <c r="C42465" s="1"/>
      <c r="D42465" s="8"/>
      <c r="E42465" s="1"/>
      <c r="F42465" s="1"/>
      <c r="G42465" s="1"/>
      <c r="H42465" s="1"/>
    </row>
    <row r="42466">
      <c r="A42466" s="1"/>
      <c r="B42466" s="1"/>
      <c r="C42466" s="1"/>
      <c r="D42466" s="8"/>
      <c r="E42466" s="1"/>
      <c r="F42466" s="1"/>
      <c r="G42466" s="1"/>
      <c r="H42466" s="1"/>
    </row>
    <row r="42467">
      <c r="A42467" s="1"/>
      <c r="B42467" s="1"/>
      <c r="C42467" s="1"/>
      <c r="D42467" s="8"/>
      <c r="E42467" s="1"/>
      <c r="F42467" s="1"/>
      <c r="G42467" s="1"/>
      <c r="H42467" s="1"/>
    </row>
    <row r="42468">
      <c r="A42468" s="1"/>
      <c r="B42468" s="1"/>
      <c r="C42468" s="1"/>
      <c r="D42468" s="8"/>
      <c r="E42468" s="1"/>
      <c r="F42468" s="1"/>
      <c r="G42468" s="1"/>
      <c r="H42468" s="1"/>
    </row>
    <row r="42469">
      <c r="A42469" s="1"/>
      <c r="B42469" s="1"/>
      <c r="C42469" s="1"/>
      <c r="D42469" s="8"/>
      <c r="E42469" s="1"/>
      <c r="F42469" s="1"/>
      <c r="G42469" s="1"/>
      <c r="H42469" s="1"/>
    </row>
    <row r="42470">
      <c r="A42470" s="1"/>
      <c r="B42470" s="1"/>
      <c r="C42470" s="1"/>
      <c r="D42470" s="8"/>
      <c r="E42470" s="1"/>
      <c r="F42470" s="1"/>
      <c r="G42470" s="1"/>
      <c r="H42470" s="1"/>
    </row>
    <row r="42471">
      <c r="A42471" s="1"/>
      <c r="B42471" s="1"/>
      <c r="C42471" s="1"/>
      <c r="D42471" s="8"/>
      <c r="E42471" s="1"/>
      <c r="F42471" s="1"/>
      <c r="G42471" s="1"/>
      <c r="H42471" s="1"/>
    </row>
    <row r="42472">
      <c r="A42472" s="1"/>
      <c r="B42472" s="1"/>
      <c r="C42472" s="1"/>
      <c r="D42472" s="8"/>
      <c r="E42472" s="1"/>
      <c r="F42472" s="1"/>
      <c r="G42472" s="1"/>
      <c r="H42472" s="1"/>
    </row>
    <row r="42473">
      <c r="A42473" s="1"/>
      <c r="B42473" s="1"/>
      <c r="C42473" s="1"/>
      <c r="D42473" s="8"/>
      <c r="E42473" s="1"/>
      <c r="F42473" s="1"/>
      <c r="G42473" s="1"/>
      <c r="H42473" s="1"/>
    </row>
    <row r="42474">
      <c r="A42474" s="1"/>
      <c r="B42474" s="1"/>
      <c r="C42474" s="1"/>
      <c r="D42474" s="8"/>
      <c r="E42474" s="1"/>
      <c r="F42474" s="1"/>
      <c r="G42474" s="1"/>
      <c r="H42474" s="1"/>
    </row>
    <row r="42475">
      <c r="A42475" s="1"/>
      <c r="B42475" s="1"/>
      <c r="C42475" s="1"/>
      <c r="D42475" s="8"/>
      <c r="E42475" s="1"/>
      <c r="F42475" s="1"/>
      <c r="G42475" s="1"/>
      <c r="H42475" s="1"/>
    </row>
    <row r="42476">
      <c r="A42476" s="1"/>
      <c r="B42476" s="1"/>
      <c r="C42476" s="1"/>
      <c r="D42476" s="8"/>
      <c r="E42476" s="1"/>
      <c r="F42476" s="1"/>
      <c r="G42476" s="1"/>
      <c r="H42476" s="1"/>
    </row>
    <row r="42477">
      <c r="A42477" s="1"/>
      <c r="B42477" s="1"/>
      <c r="C42477" s="1"/>
      <c r="D42477" s="8"/>
      <c r="E42477" s="1"/>
      <c r="F42477" s="1"/>
      <c r="G42477" s="1"/>
      <c r="H42477" s="1"/>
    </row>
    <row r="42478">
      <c r="A42478" s="1"/>
      <c r="B42478" s="1"/>
      <c r="C42478" s="1"/>
      <c r="D42478" s="8"/>
      <c r="E42478" s="1"/>
      <c r="F42478" s="1"/>
      <c r="G42478" s="1"/>
      <c r="H42478" s="1"/>
    </row>
    <row r="42479">
      <c r="A42479" s="1"/>
      <c r="B42479" s="1"/>
      <c r="C42479" s="1"/>
      <c r="D42479" s="8"/>
      <c r="E42479" s="1"/>
      <c r="F42479" s="1"/>
      <c r="G42479" s="1"/>
      <c r="H42479" s="1"/>
    </row>
    <row r="42480">
      <c r="A42480" s="1"/>
      <c r="B42480" s="1"/>
      <c r="C42480" s="1"/>
      <c r="D42480" s="8"/>
      <c r="E42480" s="1"/>
      <c r="F42480" s="1"/>
      <c r="G42480" s="1"/>
      <c r="H42480" s="1"/>
    </row>
    <row r="42481">
      <c r="A42481" s="1"/>
      <c r="B42481" s="1"/>
      <c r="C42481" s="1"/>
      <c r="D42481" s="8"/>
      <c r="E42481" s="1"/>
      <c r="F42481" s="1"/>
      <c r="G42481" s="1"/>
      <c r="H42481" s="1"/>
    </row>
    <row r="42482">
      <c r="A42482" s="1"/>
      <c r="B42482" s="1"/>
      <c r="C42482" s="1"/>
      <c r="D42482" s="8"/>
      <c r="E42482" s="1"/>
      <c r="F42482" s="1"/>
      <c r="G42482" s="1"/>
      <c r="H42482" s="1"/>
    </row>
    <row r="42483">
      <c r="A42483" s="1"/>
      <c r="B42483" s="1"/>
      <c r="C42483" s="1"/>
      <c r="D42483" s="8"/>
      <c r="E42483" s="1"/>
      <c r="F42483" s="1"/>
      <c r="G42483" s="1"/>
      <c r="H42483" s="1"/>
    </row>
    <row r="42484">
      <c r="A42484" s="1"/>
      <c r="B42484" s="1"/>
      <c r="C42484" s="1"/>
      <c r="D42484" s="8"/>
      <c r="E42484" s="1"/>
      <c r="F42484" s="1"/>
      <c r="G42484" s="1"/>
      <c r="H42484" s="1"/>
    </row>
    <row r="42485">
      <c r="A42485" s="1"/>
      <c r="B42485" s="1"/>
      <c r="C42485" s="1"/>
      <c r="D42485" s="8"/>
      <c r="E42485" s="1"/>
      <c r="F42485" s="1"/>
      <c r="G42485" s="1"/>
      <c r="H42485" s="1"/>
    </row>
    <row r="42486">
      <c r="A42486" s="1"/>
      <c r="B42486" s="1"/>
      <c r="C42486" s="1"/>
      <c r="D42486" s="8"/>
      <c r="E42486" s="1"/>
      <c r="F42486" s="1"/>
      <c r="G42486" s="1"/>
      <c r="H42486" s="1"/>
    </row>
    <row r="42487">
      <c r="A42487" s="1"/>
      <c r="B42487" s="1"/>
      <c r="C42487" s="1"/>
      <c r="D42487" s="8"/>
      <c r="E42487" s="1"/>
      <c r="F42487" s="1"/>
      <c r="G42487" s="1"/>
      <c r="H42487" s="1"/>
    </row>
    <row r="42488">
      <c r="A42488" s="1"/>
      <c r="B42488" s="1"/>
      <c r="C42488" s="1"/>
      <c r="D42488" s="8"/>
      <c r="E42488" s="1"/>
      <c r="F42488" s="1"/>
      <c r="G42488" s="1"/>
      <c r="H42488" s="1"/>
    </row>
    <row r="42489">
      <c r="A42489" s="1"/>
      <c r="B42489" s="1"/>
      <c r="C42489" s="1"/>
      <c r="D42489" s="8"/>
      <c r="E42489" s="1"/>
      <c r="F42489" s="1"/>
      <c r="G42489" s="1"/>
      <c r="H42489" s="1"/>
    </row>
    <row r="42490">
      <c r="A42490" s="1"/>
      <c r="B42490" s="1"/>
      <c r="C42490" s="1"/>
      <c r="D42490" s="8"/>
      <c r="E42490" s="1"/>
      <c r="F42490" s="1"/>
      <c r="G42490" s="1"/>
      <c r="H42490" s="1"/>
    </row>
    <row r="42491">
      <c r="A42491" s="1"/>
      <c r="B42491" s="1"/>
      <c r="C42491" s="1"/>
      <c r="D42491" s="8"/>
      <c r="E42491" s="1"/>
      <c r="F42491" s="1"/>
      <c r="G42491" s="1"/>
      <c r="H42491" s="1"/>
    </row>
    <row r="42492">
      <c r="A42492" s="1"/>
      <c r="B42492" s="1"/>
      <c r="C42492" s="1"/>
      <c r="D42492" s="8"/>
      <c r="E42492" s="1"/>
      <c r="F42492" s="1"/>
      <c r="G42492" s="1"/>
      <c r="H42492" s="1"/>
    </row>
    <row r="42493">
      <c r="A42493" s="1"/>
      <c r="B42493" s="1"/>
      <c r="C42493" s="1"/>
      <c r="D42493" s="8"/>
      <c r="E42493" s="1"/>
      <c r="F42493" s="1"/>
      <c r="G42493" s="1"/>
      <c r="H42493" s="1"/>
    </row>
    <row r="42494">
      <c r="A42494" s="1"/>
      <c r="B42494" s="1"/>
      <c r="C42494" s="1"/>
      <c r="D42494" s="8"/>
      <c r="E42494" s="1"/>
      <c r="F42494" s="1"/>
      <c r="G42494" s="1"/>
      <c r="H42494" s="1"/>
    </row>
    <row r="42495">
      <c r="A42495" s="1"/>
      <c r="B42495" s="1"/>
      <c r="C42495" s="1"/>
      <c r="D42495" s="8"/>
      <c r="E42495" s="1"/>
      <c r="F42495" s="1"/>
      <c r="G42495" s="1"/>
      <c r="H42495" s="1"/>
    </row>
    <row r="42496">
      <c r="A42496" s="1"/>
      <c r="B42496" s="1"/>
      <c r="C42496" s="1"/>
      <c r="D42496" s="8"/>
      <c r="E42496" s="1"/>
      <c r="F42496" s="1"/>
      <c r="G42496" s="1"/>
      <c r="H42496" s="1"/>
    </row>
    <row r="42497">
      <c r="A42497" s="1"/>
      <c r="B42497" s="1"/>
      <c r="C42497" s="1"/>
      <c r="D42497" s="8"/>
      <c r="E42497" s="1"/>
      <c r="F42497" s="1"/>
      <c r="G42497" s="1"/>
      <c r="H42497" s="1"/>
    </row>
    <row r="42498">
      <c r="A42498" s="1"/>
      <c r="B42498" s="1"/>
      <c r="C42498" s="1"/>
      <c r="D42498" s="8"/>
      <c r="E42498" s="1"/>
      <c r="F42498" s="1"/>
      <c r="G42498" s="1"/>
      <c r="H42498" s="1"/>
    </row>
    <row r="42499">
      <c r="A42499" s="1"/>
      <c r="B42499" s="1"/>
      <c r="C42499" s="1"/>
      <c r="D42499" s="8"/>
      <c r="E42499" s="1"/>
      <c r="F42499" s="1"/>
      <c r="G42499" s="1"/>
      <c r="H42499" s="1"/>
    </row>
    <row r="42500">
      <c r="A42500" s="1"/>
      <c r="B42500" s="1"/>
      <c r="C42500" s="1"/>
      <c r="D42500" s="8"/>
      <c r="E42500" s="1"/>
      <c r="F42500" s="1"/>
      <c r="G42500" s="1"/>
      <c r="H42500" s="1"/>
    </row>
    <row r="42501">
      <c r="A42501" s="1"/>
      <c r="B42501" s="1"/>
      <c r="C42501" s="1"/>
      <c r="D42501" s="8"/>
      <c r="E42501" s="1"/>
      <c r="F42501" s="1"/>
      <c r="G42501" s="1"/>
      <c r="H42501" s="1"/>
    </row>
    <row r="42502">
      <c r="A42502" s="1"/>
      <c r="B42502" s="1"/>
      <c r="C42502" s="1"/>
      <c r="D42502" s="8"/>
      <c r="E42502" s="1"/>
      <c r="F42502" s="1"/>
      <c r="G42502" s="1"/>
      <c r="H42502" s="1"/>
    </row>
    <row r="42503">
      <c r="A42503" s="1"/>
      <c r="B42503" s="1"/>
      <c r="C42503" s="1"/>
      <c r="D42503" s="8"/>
      <c r="E42503" s="1"/>
      <c r="F42503" s="1"/>
      <c r="G42503" s="1"/>
      <c r="H42503" s="1"/>
    </row>
    <row r="42504">
      <c r="A42504" s="1"/>
      <c r="B42504" s="1"/>
      <c r="C42504" s="1"/>
      <c r="D42504" s="8"/>
      <c r="E42504" s="1"/>
      <c r="F42504" s="1"/>
      <c r="G42504" s="1"/>
      <c r="H42504" s="1"/>
    </row>
    <row r="42505">
      <c r="A42505" s="1"/>
      <c r="B42505" s="1"/>
      <c r="C42505" s="1"/>
      <c r="D42505" s="8"/>
      <c r="E42505" s="1"/>
      <c r="F42505" s="1"/>
      <c r="G42505" s="1"/>
      <c r="H42505" s="1"/>
    </row>
    <row r="42506">
      <c r="A42506" s="1"/>
      <c r="B42506" s="1"/>
      <c r="C42506" s="1"/>
      <c r="D42506" s="8"/>
      <c r="E42506" s="1"/>
      <c r="F42506" s="1"/>
      <c r="G42506" s="1"/>
      <c r="H42506" s="1"/>
    </row>
    <row r="42507">
      <c r="A42507" s="1"/>
      <c r="B42507" s="1"/>
      <c r="C42507" s="1"/>
      <c r="D42507" s="8"/>
      <c r="E42507" s="1"/>
      <c r="F42507" s="1"/>
      <c r="G42507" s="1"/>
      <c r="H42507" s="1"/>
    </row>
    <row r="42508">
      <c r="A42508" s="1"/>
      <c r="B42508" s="1"/>
      <c r="C42508" s="1"/>
      <c r="D42508" s="8"/>
      <c r="E42508" s="1"/>
      <c r="F42508" s="1"/>
      <c r="G42508" s="1"/>
      <c r="H42508" s="1"/>
    </row>
    <row r="42509">
      <c r="A42509" s="1"/>
      <c r="B42509" s="1"/>
      <c r="C42509" s="1"/>
      <c r="D42509" s="8"/>
      <c r="E42509" s="1"/>
      <c r="F42509" s="1"/>
      <c r="G42509" s="1"/>
      <c r="H42509" s="1"/>
    </row>
    <row r="42510">
      <c r="A42510" s="1"/>
      <c r="B42510" s="1"/>
      <c r="C42510" s="1"/>
      <c r="D42510" s="8"/>
      <c r="E42510" s="1"/>
      <c r="F42510" s="1"/>
      <c r="G42510" s="1"/>
      <c r="H42510" s="1"/>
    </row>
    <row r="42511">
      <c r="A42511" s="1"/>
      <c r="B42511" s="1"/>
      <c r="C42511" s="1"/>
      <c r="D42511" s="8"/>
      <c r="E42511" s="1"/>
      <c r="F42511" s="1"/>
      <c r="G42511" s="1"/>
      <c r="H42511" s="1"/>
    </row>
    <row r="42512">
      <c r="A42512" s="1"/>
      <c r="B42512" s="1"/>
      <c r="C42512" s="1"/>
      <c r="D42512" s="8"/>
      <c r="E42512" s="1"/>
      <c r="F42512" s="1"/>
      <c r="G42512" s="1"/>
      <c r="H42512" s="1"/>
    </row>
    <row r="42513">
      <c r="A42513" s="1"/>
      <c r="B42513" s="1"/>
      <c r="C42513" s="1"/>
      <c r="D42513" s="8"/>
      <c r="E42513" s="1"/>
      <c r="F42513" s="1"/>
      <c r="G42513" s="1"/>
      <c r="H42513" s="1"/>
    </row>
    <row r="42514">
      <c r="A42514" s="1"/>
      <c r="B42514" s="1"/>
      <c r="C42514" s="1"/>
      <c r="D42514" s="8"/>
      <c r="E42514" s="1"/>
      <c r="F42514" s="1"/>
      <c r="G42514" s="1"/>
      <c r="H42514" s="1"/>
    </row>
    <row r="42515">
      <c r="A42515" s="1"/>
      <c r="B42515" s="1"/>
      <c r="C42515" s="1"/>
      <c r="D42515" s="8"/>
      <c r="E42515" s="1"/>
      <c r="F42515" s="1"/>
      <c r="G42515" s="1"/>
      <c r="H42515" s="1"/>
    </row>
    <row r="42516">
      <c r="A42516" s="1"/>
      <c r="B42516" s="1"/>
      <c r="C42516" s="1"/>
      <c r="D42516" s="8"/>
      <c r="E42516" s="1"/>
      <c r="F42516" s="1"/>
      <c r="G42516" s="1"/>
      <c r="H42516" s="1"/>
    </row>
    <row r="42517">
      <c r="A42517" s="1"/>
      <c r="B42517" s="1"/>
      <c r="C42517" s="1"/>
      <c r="D42517" s="8"/>
      <c r="E42517" s="1"/>
      <c r="F42517" s="1"/>
      <c r="G42517" s="1"/>
      <c r="H42517" s="1"/>
    </row>
    <row r="42518">
      <c r="A42518" s="1"/>
      <c r="B42518" s="1"/>
      <c r="C42518" s="1"/>
      <c r="D42518" s="8"/>
      <c r="E42518" s="1"/>
      <c r="F42518" s="1"/>
      <c r="G42518" s="1"/>
      <c r="H42518" s="1"/>
    </row>
    <row r="42519">
      <c r="A42519" s="1"/>
      <c r="B42519" s="1"/>
      <c r="C42519" s="1"/>
      <c r="D42519" s="8"/>
      <c r="E42519" s="1"/>
      <c r="F42519" s="1"/>
      <c r="G42519" s="1"/>
      <c r="H42519" s="1"/>
    </row>
    <row r="42520">
      <c r="A42520" s="1"/>
      <c r="B42520" s="1"/>
      <c r="C42520" s="1"/>
      <c r="D42520" s="8"/>
      <c r="E42520" s="1"/>
      <c r="F42520" s="1"/>
      <c r="G42520" s="1"/>
      <c r="H42520" s="1"/>
    </row>
    <row r="42521">
      <c r="A42521" s="1"/>
      <c r="B42521" s="1"/>
      <c r="C42521" s="1"/>
      <c r="D42521" s="8"/>
      <c r="E42521" s="1"/>
      <c r="F42521" s="1"/>
      <c r="G42521" s="1"/>
      <c r="H42521" s="1"/>
    </row>
    <row r="42522">
      <c r="A42522" s="1"/>
      <c r="B42522" s="1"/>
      <c r="C42522" s="1"/>
      <c r="D42522" s="8"/>
      <c r="E42522" s="1"/>
      <c r="F42522" s="1"/>
      <c r="G42522" s="1"/>
      <c r="H42522" s="1"/>
    </row>
    <row r="42523">
      <c r="A42523" s="1"/>
      <c r="B42523" s="1"/>
      <c r="C42523" s="1"/>
      <c r="D42523" s="8"/>
      <c r="E42523" s="1"/>
      <c r="F42523" s="1"/>
      <c r="G42523" s="1"/>
      <c r="H42523" s="1"/>
    </row>
    <row r="42524">
      <c r="A42524" s="1"/>
      <c r="B42524" s="1"/>
      <c r="C42524" s="1"/>
      <c r="D42524" s="8"/>
      <c r="E42524" s="1"/>
      <c r="F42524" s="1"/>
      <c r="G42524" s="1"/>
      <c r="H42524" s="1"/>
    </row>
    <row r="42525">
      <c r="A42525" s="1"/>
      <c r="B42525" s="1"/>
      <c r="C42525" s="1"/>
      <c r="D42525" s="8"/>
      <c r="E42525" s="1"/>
      <c r="F42525" s="1"/>
      <c r="G42525" s="1"/>
      <c r="H42525" s="1"/>
    </row>
    <row r="42526">
      <c r="A42526" s="1"/>
      <c r="B42526" s="1"/>
      <c r="C42526" s="1"/>
      <c r="D42526" s="8"/>
      <c r="E42526" s="1"/>
      <c r="F42526" s="1"/>
      <c r="G42526" s="1"/>
      <c r="H42526" s="1"/>
    </row>
    <row r="42527">
      <c r="A42527" s="1"/>
      <c r="B42527" s="1"/>
      <c r="C42527" s="1"/>
      <c r="D42527" s="8"/>
      <c r="E42527" s="1"/>
      <c r="F42527" s="1"/>
      <c r="G42527" s="1"/>
      <c r="H42527" s="1"/>
    </row>
    <row r="42528">
      <c r="A42528" s="1"/>
      <c r="B42528" s="1"/>
      <c r="C42528" s="1"/>
      <c r="D42528" s="8"/>
      <c r="E42528" s="1"/>
      <c r="F42528" s="1"/>
      <c r="G42528" s="1"/>
      <c r="H42528" s="1"/>
    </row>
    <row r="42529">
      <c r="A42529" s="1"/>
      <c r="B42529" s="1"/>
      <c r="C42529" s="1"/>
      <c r="D42529" s="8"/>
      <c r="E42529" s="1"/>
      <c r="F42529" s="1"/>
      <c r="G42529" s="1"/>
      <c r="H42529" s="1"/>
    </row>
    <row r="42530">
      <c r="A42530" s="1"/>
      <c r="B42530" s="1"/>
      <c r="C42530" s="1"/>
      <c r="D42530" s="8"/>
      <c r="E42530" s="1"/>
      <c r="F42530" s="1"/>
      <c r="G42530" s="1"/>
      <c r="H42530" s="1"/>
    </row>
    <row r="42531">
      <c r="A42531" s="1"/>
      <c r="B42531" s="1"/>
      <c r="C42531" s="1"/>
      <c r="D42531" s="8"/>
      <c r="E42531" s="1"/>
      <c r="F42531" s="1"/>
      <c r="G42531" s="1"/>
      <c r="H42531" s="1"/>
    </row>
    <row r="42532">
      <c r="A42532" s="1"/>
      <c r="B42532" s="1"/>
      <c r="C42532" s="1"/>
      <c r="D42532" s="8"/>
      <c r="E42532" s="1"/>
      <c r="F42532" s="1"/>
      <c r="G42532" s="1"/>
      <c r="H42532" s="1"/>
    </row>
    <row r="42533">
      <c r="A42533" s="1"/>
      <c r="B42533" s="1"/>
      <c r="C42533" s="1"/>
      <c r="D42533" s="8"/>
      <c r="E42533" s="1"/>
      <c r="F42533" s="1"/>
      <c r="G42533" s="1"/>
      <c r="H42533" s="1"/>
    </row>
    <row r="42534">
      <c r="A42534" s="1"/>
      <c r="B42534" s="1"/>
      <c r="C42534" s="1"/>
      <c r="D42534" s="8"/>
      <c r="E42534" s="1"/>
      <c r="F42534" s="1"/>
      <c r="G42534" s="1"/>
      <c r="H42534" s="1"/>
    </row>
    <row r="42535">
      <c r="A42535" s="1"/>
      <c r="B42535" s="1"/>
      <c r="C42535" s="1"/>
      <c r="D42535" s="8"/>
      <c r="E42535" s="1"/>
      <c r="F42535" s="1"/>
      <c r="G42535" s="1"/>
      <c r="H42535" s="1"/>
    </row>
    <row r="42536">
      <c r="A42536" s="1"/>
      <c r="B42536" s="1"/>
      <c r="C42536" s="1"/>
      <c r="D42536" s="8"/>
      <c r="E42536" s="1"/>
      <c r="F42536" s="1"/>
      <c r="G42536" s="1"/>
      <c r="H42536" s="1"/>
    </row>
    <row r="42537">
      <c r="A42537" s="1"/>
      <c r="B42537" s="1"/>
      <c r="C42537" s="1"/>
      <c r="D42537" s="8"/>
      <c r="E42537" s="1"/>
      <c r="F42537" s="1"/>
      <c r="G42537" s="1"/>
      <c r="H42537" s="1"/>
    </row>
    <row r="42538">
      <c r="A42538" s="1"/>
      <c r="B42538" s="1"/>
      <c r="C42538" s="1"/>
      <c r="D42538" s="8"/>
      <c r="E42538" s="1"/>
      <c r="F42538" s="1"/>
      <c r="G42538" s="1"/>
      <c r="H42538" s="1"/>
    </row>
    <row r="42539">
      <c r="A42539" s="1"/>
      <c r="B42539" s="1"/>
      <c r="C42539" s="1"/>
      <c r="D42539" s="8"/>
      <c r="E42539" s="1"/>
      <c r="F42539" s="1"/>
      <c r="G42539" s="1"/>
      <c r="H42539" s="1"/>
    </row>
    <row r="42540">
      <c r="A42540" s="1"/>
      <c r="B42540" s="1"/>
      <c r="C42540" s="1"/>
      <c r="D42540" s="8"/>
      <c r="E42540" s="1"/>
      <c r="F42540" s="1"/>
      <c r="G42540" s="1"/>
      <c r="H42540" s="1"/>
    </row>
    <row r="42541">
      <c r="A42541" s="1"/>
      <c r="B42541" s="1"/>
      <c r="C42541" s="1"/>
      <c r="D42541" s="8"/>
      <c r="E42541" s="1"/>
      <c r="F42541" s="1"/>
      <c r="G42541" s="1"/>
      <c r="H42541" s="1"/>
    </row>
    <row r="42542">
      <c r="A42542" s="1"/>
      <c r="B42542" s="1"/>
      <c r="C42542" s="1"/>
      <c r="D42542" s="8"/>
      <c r="E42542" s="1"/>
      <c r="F42542" s="1"/>
      <c r="G42542" s="1"/>
      <c r="H42542" s="1"/>
    </row>
    <row r="42543">
      <c r="A42543" s="1"/>
      <c r="B42543" s="1"/>
      <c r="C42543" s="1"/>
      <c r="D42543" s="8"/>
      <c r="E42543" s="1"/>
      <c r="F42543" s="1"/>
      <c r="G42543" s="1"/>
      <c r="H42543" s="1"/>
    </row>
    <row r="42544">
      <c r="A42544" s="1"/>
      <c r="B42544" s="1"/>
      <c r="C42544" s="1"/>
      <c r="D42544" s="8"/>
      <c r="E42544" s="1"/>
      <c r="F42544" s="1"/>
      <c r="G42544" s="1"/>
      <c r="H42544" s="1"/>
    </row>
    <row r="42545">
      <c r="A42545" s="1"/>
      <c r="B42545" s="1"/>
      <c r="C42545" s="1"/>
      <c r="D42545" s="8"/>
      <c r="E42545" s="1"/>
      <c r="F42545" s="1"/>
      <c r="G42545" s="1"/>
      <c r="H42545" s="1"/>
    </row>
    <row r="42546">
      <c r="A42546" s="1"/>
      <c r="B42546" s="1"/>
      <c r="C42546" s="1"/>
      <c r="D42546" s="8"/>
      <c r="E42546" s="1"/>
      <c r="F42546" s="1"/>
      <c r="G42546" s="1"/>
      <c r="H42546" s="1"/>
    </row>
    <row r="42547">
      <c r="A42547" s="1"/>
      <c r="B42547" s="1"/>
      <c r="C42547" s="1"/>
      <c r="D42547" s="8"/>
      <c r="E42547" s="1"/>
      <c r="F42547" s="1"/>
      <c r="G42547" s="1"/>
      <c r="H42547" s="1"/>
    </row>
    <row r="42548">
      <c r="A42548" s="1"/>
      <c r="B42548" s="1"/>
      <c r="C42548" s="1"/>
      <c r="D42548" s="8"/>
      <c r="E42548" s="1"/>
      <c r="F42548" s="1"/>
      <c r="G42548" s="1"/>
      <c r="H42548" s="1"/>
    </row>
    <row r="42549">
      <c r="A42549" s="1"/>
      <c r="B42549" s="1"/>
      <c r="C42549" s="1"/>
      <c r="D42549" s="8"/>
      <c r="E42549" s="1"/>
      <c r="F42549" s="1"/>
      <c r="G42549" s="1"/>
      <c r="H42549" s="1"/>
    </row>
    <row r="42550">
      <c r="A42550" s="1"/>
      <c r="B42550" s="1"/>
      <c r="C42550" s="1"/>
      <c r="D42550" s="8"/>
      <c r="E42550" s="1"/>
      <c r="F42550" s="1"/>
      <c r="G42550" s="1"/>
      <c r="H42550" s="1"/>
    </row>
    <row r="42551">
      <c r="A42551" s="1"/>
      <c r="B42551" s="1"/>
      <c r="C42551" s="1"/>
      <c r="D42551" s="8"/>
      <c r="E42551" s="1"/>
      <c r="F42551" s="1"/>
      <c r="G42551" s="1"/>
      <c r="H42551" s="1"/>
    </row>
    <row r="42552">
      <c r="A42552" s="1"/>
      <c r="B42552" s="1"/>
      <c r="C42552" s="1"/>
      <c r="D42552" s="8"/>
      <c r="E42552" s="1"/>
      <c r="F42552" s="1"/>
      <c r="G42552" s="1"/>
      <c r="H42552" s="1"/>
    </row>
    <row r="42553">
      <c r="A42553" s="1"/>
      <c r="B42553" s="1"/>
      <c r="C42553" s="1"/>
      <c r="D42553" s="8"/>
      <c r="E42553" s="1"/>
      <c r="F42553" s="1"/>
      <c r="G42553" s="1"/>
      <c r="H42553" s="1"/>
    </row>
    <row r="42554">
      <c r="A42554" s="1"/>
      <c r="B42554" s="1"/>
      <c r="C42554" s="1"/>
      <c r="D42554" s="8"/>
      <c r="E42554" s="1"/>
      <c r="F42554" s="1"/>
      <c r="G42554" s="1"/>
      <c r="H42554" s="1"/>
    </row>
    <row r="42555">
      <c r="A42555" s="1"/>
      <c r="B42555" s="1"/>
      <c r="C42555" s="1"/>
      <c r="D42555" s="8"/>
      <c r="E42555" s="1"/>
      <c r="F42555" s="1"/>
      <c r="G42555" s="1"/>
      <c r="H42555" s="1"/>
    </row>
    <row r="42556">
      <c r="A42556" s="1"/>
      <c r="B42556" s="1"/>
      <c r="C42556" s="1"/>
      <c r="D42556" s="8"/>
      <c r="E42556" s="1"/>
      <c r="F42556" s="1"/>
      <c r="G42556" s="1"/>
      <c r="H42556" s="1"/>
    </row>
    <row r="42557">
      <c r="A42557" s="1"/>
      <c r="B42557" s="1"/>
      <c r="C42557" s="1"/>
      <c r="D42557" s="8"/>
      <c r="E42557" s="1"/>
      <c r="F42557" s="1"/>
      <c r="G42557" s="1"/>
      <c r="H42557" s="1"/>
    </row>
    <row r="42558">
      <c r="A42558" s="1"/>
      <c r="B42558" s="1"/>
      <c r="C42558" s="1"/>
      <c r="D42558" s="8"/>
      <c r="E42558" s="1"/>
      <c r="F42558" s="1"/>
      <c r="G42558" s="1"/>
      <c r="H42558" s="1"/>
    </row>
    <row r="42559">
      <c r="A42559" s="1"/>
      <c r="B42559" s="1"/>
      <c r="C42559" s="1"/>
      <c r="D42559" s="8"/>
      <c r="E42559" s="1"/>
      <c r="F42559" s="1"/>
      <c r="G42559" s="1"/>
      <c r="H42559" s="1"/>
    </row>
    <row r="42560">
      <c r="A42560" s="1"/>
      <c r="B42560" s="1"/>
      <c r="C42560" s="1"/>
      <c r="D42560" s="8"/>
      <c r="E42560" s="1"/>
      <c r="F42560" s="1"/>
      <c r="G42560" s="1"/>
      <c r="H42560" s="1"/>
    </row>
    <row r="42561">
      <c r="A42561" s="1"/>
      <c r="B42561" s="1"/>
      <c r="C42561" s="1"/>
      <c r="D42561" s="8"/>
      <c r="E42561" s="1"/>
      <c r="F42561" s="1"/>
      <c r="G42561" s="1"/>
      <c r="H42561" s="1"/>
    </row>
    <row r="42562">
      <c r="A42562" s="1"/>
      <c r="B42562" s="1"/>
      <c r="C42562" s="1"/>
      <c r="D42562" s="8"/>
      <c r="E42562" s="1"/>
      <c r="F42562" s="1"/>
      <c r="G42562" s="1"/>
      <c r="H42562" s="1"/>
    </row>
    <row r="42563">
      <c r="A42563" s="1"/>
      <c r="B42563" s="1"/>
      <c r="C42563" s="1"/>
      <c r="D42563" s="8"/>
      <c r="E42563" s="1"/>
      <c r="F42563" s="1"/>
      <c r="G42563" s="1"/>
      <c r="H42563" s="1"/>
    </row>
    <row r="42564">
      <c r="A42564" s="1"/>
      <c r="B42564" s="1"/>
      <c r="C42564" s="1"/>
      <c r="D42564" s="8"/>
      <c r="E42564" s="1"/>
      <c r="F42564" s="1"/>
      <c r="G42564" s="1"/>
      <c r="H42564" s="1"/>
    </row>
    <row r="42565">
      <c r="A42565" s="1"/>
      <c r="B42565" s="1"/>
      <c r="C42565" s="1"/>
      <c r="D42565" s="8"/>
      <c r="E42565" s="1"/>
      <c r="F42565" s="1"/>
      <c r="G42565" s="1"/>
      <c r="H42565" s="1"/>
    </row>
    <row r="42566">
      <c r="A42566" s="1"/>
      <c r="B42566" s="1"/>
      <c r="C42566" s="1"/>
      <c r="D42566" s="8"/>
      <c r="E42566" s="1"/>
      <c r="F42566" s="1"/>
      <c r="G42566" s="1"/>
      <c r="H42566" s="1"/>
    </row>
    <row r="42567">
      <c r="A42567" s="1"/>
      <c r="B42567" s="1"/>
      <c r="C42567" s="1"/>
      <c r="D42567" s="8"/>
      <c r="E42567" s="1"/>
      <c r="F42567" s="1"/>
      <c r="G42567" s="1"/>
      <c r="H42567" s="1"/>
    </row>
    <row r="42568">
      <c r="A42568" s="1"/>
      <c r="B42568" s="1"/>
      <c r="C42568" s="1"/>
      <c r="D42568" s="8"/>
      <c r="E42568" s="1"/>
      <c r="F42568" s="1"/>
      <c r="G42568" s="1"/>
      <c r="H42568" s="1"/>
    </row>
    <row r="42569">
      <c r="A42569" s="1"/>
      <c r="B42569" s="1"/>
      <c r="C42569" s="1"/>
      <c r="D42569" s="8"/>
      <c r="E42569" s="1"/>
      <c r="F42569" s="1"/>
      <c r="G42569" s="1"/>
      <c r="H42569" s="1"/>
    </row>
    <row r="42570">
      <c r="A42570" s="1"/>
      <c r="B42570" s="1"/>
      <c r="C42570" s="1"/>
      <c r="D42570" s="8"/>
      <c r="E42570" s="1"/>
      <c r="F42570" s="1"/>
      <c r="G42570" s="1"/>
      <c r="H42570" s="1"/>
    </row>
    <row r="42571">
      <c r="A42571" s="1"/>
      <c r="B42571" s="1"/>
      <c r="C42571" s="1"/>
      <c r="D42571" s="8"/>
      <c r="E42571" s="1"/>
      <c r="F42571" s="1"/>
      <c r="G42571" s="1"/>
      <c r="H42571" s="1"/>
    </row>
    <row r="42572">
      <c r="A42572" s="1"/>
      <c r="B42572" s="1"/>
      <c r="C42572" s="1"/>
      <c r="D42572" s="8"/>
      <c r="E42572" s="1"/>
      <c r="F42572" s="1"/>
      <c r="G42572" s="1"/>
      <c r="H42572" s="1"/>
    </row>
    <row r="42573">
      <c r="A42573" s="1"/>
      <c r="B42573" s="1"/>
      <c r="C42573" s="1"/>
      <c r="D42573" s="8"/>
      <c r="E42573" s="1"/>
      <c r="F42573" s="1"/>
      <c r="G42573" s="1"/>
      <c r="H42573" s="1"/>
    </row>
    <row r="42574">
      <c r="A42574" s="1"/>
      <c r="B42574" s="1"/>
      <c r="C42574" s="1"/>
      <c r="D42574" s="8"/>
      <c r="E42574" s="1"/>
      <c r="F42574" s="1"/>
      <c r="G42574" s="1"/>
      <c r="H42574" s="1"/>
    </row>
    <row r="42575">
      <c r="A42575" s="1"/>
      <c r="B42575" s="1"/>
      <c r="C42575" s="1"/>
      <c r="D42575" s="8"/>
      <c r="E42575" s="1"/>
      <c r="F42575" s="1"/>
      <c r="G42575" s="1"/>
      <c r="H42575" s="1"/>
    </row>
    <row r="42576">
      <c r="A42576" s="1"/>
      <c r="B42576" s="1"/>
      <c r="C42576" s="1"/>
      <c r="D42576" s="8"/>
      <c r="E42576" s="1"/>
      <c r="F42576" s="1"/>
      <c r="G42576" s="1"/>
      <c r="H42576" s="1"/>
    </row>
    <row r="42577">
      <c r="A42577" s="1"/>
      <c r="B42577" s="1"/>
      <c r="C42577" s="1"/>
      <c r="D42577" s="8"/>
      <c r="E42577" s="1"/>
      <c r="F42577" s="1"/>
      <c r="G42577" s="1"/>
      <c r="H42577" s="1"/>
    </row>
    <row r="42578">
      <c r="A42578" s="1"/>
      <c r="B42578" s="1"/>
      <c r="C42578" s="1"/>
      <c r="D42578" s="8"/>
      <c r="E42578" s="1"/>
      <c r="F42578" s="1"/>
      <c r="G42578" s="1"/>
      <c r="H42578" s="1"/>
    </row>
    <row r="42579">
      <c r="A42579" s="1"/>
      <c r="B42579" s="1"/>
      <c r="C42579" s="1"/>
      <c r="D42579" s="8"/>
      <c r="E42579" s="1"/>
      <c r="F42579" s="1"/>
      <c r="G42579" s="1"/>
      <c r="H42579" s="1"/>
    </row>
    <row r="42580">
      <c r="A42580" s="1"/>
      <c r="B42580" s="1"/>
      <c r="C42580" s="1"/>
      <c r="D42580" s="8"/>
      <c r="E42580" s="1"/>
      <c r="F42580" s="1"/>
      <c r="G42580" s="1"/>
      <c r="H42580" s="1"/>
    </row>
    <row r="42581">
      <c r="A42581" s="1"/>
      <c r="B42581" s="1"/>
      <c r="C42581" s="1"/>
      <c r="D42581" s="8"/>
      <c r="E42581" s="1"/>
      <c r="F42581" s="1"/>
      <c r="G42581" s="1"/>
      <c r="H42581" s="1"/>
    </row>
    <row r="42582">
      <c r="A42582" s="1"/>
      <c r="B42582" s="1"/>
      <c r="C42582" s="1"/>
      <c r="D42582" s="8"/>
      <c r="E42582" s="1"/>
      <c r="F42582" s="1"/>
      <c r="G42582" s="1"/>
      <c r="H42582" s="1"/>
    </row>
    <row r="42583">
      <c r="A42583" s="1"/>
      <c r="B42583" s="1"/>
      <c r="C42583" s="1"/>
      <c r="D42583" s="8"/>
      <c r="E42583" s="1"/>
      <c r="F42583" s="1"/>
      <c r="G42583" s="1"/>
      <c r="H42583" s="1"/>
    </row>
    <row r="42584">
      <c r="A42584" s="1"/>
      <c r="B42584" s="1"/>
      <c r="C42584" s="1"/>
      <c r="D42584" s="8"/>
      <c r="E42584" s="1"/>
      <c r="F42584" s="1"/>
      <c r="G42584" s="1"/>
      <c r="H42584" s="1"/>
    </row>
    <row r="42585">
      <c r="A42585" s="1"/>
      <c r="B42585" s="1"/>
      <c r="C42585" s="1"/>
      <c r="D42585" s="8"/>
      <c r="E42585" s="1"/>
      <c r="F42585" s="1"/>
      <c r="G42585" s="1"/>
      <c r="H42585" s="1"/>
    </row>
    <row r="42586">
      <c r="A42586" s="1"/>
      <c r="B42586" s="1"/>
      <c r="C42586" s="1"/>
      <c r="D42586" s="8"/>
      <c r="E42586" s="1"/>
      <c r="F42586" s="1"/>
      <c r="G42586" s="1"/>
      <c r="H42586" s="1"/>
    </row>
    <row r="42587">
      <c r="A42587" s="1"/>
      <c r="B42587" s="1"/>
      <c r="C42587" s="1"/>
      <c r="D42587" s="8"/>
      <c r="E42587" s="1"/>
      <c r="F42587" s="1"/>
      <c r="G42587" s="1"/>
      <c r="H42587" s="1"/>
    </row>
    <row r="42588">
      <c r="A42588" s="1"/>
      <c r="B42588" s="1"/>
      <c r="C42588" s="1"/>
      <c r="D42588" s="8"/>
      <c r="E42588" s="1"/>
      <c r="F42588" s="1"/>
      <c r="G42588" s="1"/>
      <c r="H42588" s="1"/>
    </row>
    <row r="42589">
      <c r="A42589" s="1"/>
      <c r="B42589" s="1"/>
      <c r="C42589" s="1"/>
      <c r="D42589" s="8"/>
      <c r="E42589" s="1"/>
      <c r="F42589" s="1"/>
      <c r="G42589" s="1"/>
      <c r="H42589" s="1"/>
    </row>
    <row r="42590">
      <c r="A42590" s="1"/>
      <c r="B42590" s="1"/>
      <c r="C42590" s="1"/>
      <c r="D42590" s="8"/>
      <c r="E42590" s="1"/>
      <c r="F42590" s="1"/>
      <c r="G42590" s="1"/>
      <c r="H42590" s="1"/>
    </row>
    <row r="42591">
      <c r="A42591" s="1"/>
      <c r="B42591" s="1"/>
      <c r="C42591" s="1"/>
      <c r="D42591" s="8"/>
      <c r="E42591" s="1"/>
      <c r="F42591" s="1"/>
      <c r="G42591" s="1"/>
      <c r="H42591" s="1"/>
    </row>
    <row r="42592">
      <c r="A42592" s="1"/>
      <c r="B42592" s="1"/>
      <c r="C42592" s="1"/>
      <c r="D42592" s="8"/>
      <c r="E42592" s="1"/>
      <c r="F42592" s="1"/>
      <c r="G42592" s="1"/>
      <c r="H42592" s="1"/>
    </row>
    <row r="42593">
      <c r="A42593" s="1"/>
      <c r="B42593" s="1"/>
      <c r="C42593" s="1"/>
      <c r="D42593" s="8"/>
      <c r="E42593" s="1"/>
      <c r="F42593" s="1"/>
      <c r="G42593" s="1"/>
      <c r="H42593" s="1"/>
    </row>
    <row r="42594">
      <c r="A42594" s="1"/>
      <c r="B42594" s="1"/>
      <c r="C42594" s="1"/>
      <c r="D42594" s="8"/>
      <c r="E42594" s="1"/>
      <c r="F42594" s="1"/>
      <c r="G42594" s="1"/>
      <c r="H42594" s="1"/>
    </row>
    <row r="42595">
      <c r="A42595" s="1"/>
      <c r="B42595" s="1"/>
      <c r="C42595" s="1"/>
      <c r="D42595" s="8"/>
      <c r="E42595" s="1"/>
      <c r="F42595" s="1"/>
      <c r="G42595" s="1"/>
      <c r="H42595" s="1"/>
    </row>
    <row r="42596">
      <c r="A42596" s="1"/>
      <c r="B42596" s="1"/>
      <c r="C42596" s="1"/>
      <c r="D42596" s="8"/>
      <c r="E42596" s="1"/>
      <c r="F42596" s="1"/>
      <c r="G42596" s="1"/>
      <c r="H42596" s="1"/>
    </row>
    <row r="42597">
      <c r="A42597" s="1"/>
      <c r="B42597" s="1"/>
      <c r="C42597" s="1"/>
      <c r="D42597" s="8"/>
      <c r="E42597" s="1"/>
      <c r="F42597" s="1"/>
      <c r="G42597" s="1"/>
      <c r="H42597" s="1"/>
    </row>
    <row r="42598">
      <c r="A42598" s="1"/>
      <c r="B42598" s="1"/>
      <c r="C42598" s="1"/>
      <c r="D42598" s="8"/>
      <c r="E42598" s="1"/>
      <c r="F42598" s="1"/>
      <c r="G42598" s="1"/>
      <c r="H42598" s="1"/>
    </row>
    <row r="42599">
      <c r="A42599" s="1"/>
      <c r="B42599" s="1"/>
      <c r="C42599" s="1"/>
      <c r="D42599" s="8"/>
      <c r="E42599" s="1"/>
      <c r="F42599" s="1"/>
      <c r="G42599" s="1"/>
      <c r="H42599" s="1"/>
    </row>
    <row r="42600">
      <c r="A42600" s="1"/>
      <c r="B42600" s="1"/>
      <c r="C42600" s="1"/>
      <c r="D42600" s="8"/>
      <c r="E42600" s="1"/>
      <c r="F42600" s="1"/>
      <c r="G42600" s="1"/>
      <c r="H42600" s="1"/>
    </row>
    <row r="42601">
      <c r="A42601" s="1"/>
      <c r="B42601" s="1"/>
      <c r="C42601" s="1"/>
      <c r="D42601" s="8"/>
      <c r="E42601" s="1"/>
      <c r="F42601" s="1"/>
      <c r="G42601" s="1"/>
      <c r="H42601" s="1"/>
    </row>
    <row r="42602">
      <c r="A42602" s="1"/>
      <c r="B42602" s="1"/>
      <c r="C42602" s="1"/>
      <c r="D42602" s="8"/>
      <c r="E42602" s="1"/>
      <c r="F42602" s="1"/>
      <c r="G42602" s="1"/>
      <c r="H42602" s="1"/>
    </row>
    <row r="42603">
      <c r="A42603" s="1"/>
      <c r="B42603" s="1"/>
      <c r="C42603" s="1"/>
      <c r="D42603" s="8"/>
      <c r="E42603" s="1"/>
      <c r="F42603" s="1"/>
      <c r="G42603" s="1"/>
      <c r="H42603" s="1"/>
    </row>
    <row r="42604">
      <c r="A42604" s="1"/>
      <c r="B42604" s="1"/>
      <c r="C42604" s="1"/>
      <c r="D42604" s="8"/>
      <c r="E42604" s="1"/>
      <c r="F42604" s="1"/>
      <c r="G42604" s="1"/>
      <c r="H42604" s="1"/>
    </row>
    <row r="42605">
      <c r="A42605" s="1"/>
      <c r="B42605" s="1"/>
      <c r="C42605" s="1"/>
      <c r="D42605" s="8"/>
      <c r="E42605" s="1"/>
      <c r="F42605" s="1"/>
      <c r="G42605" s="1"/>
      <c r="H42605" s="1"/>
    </row>
    <row r="42606">
      <c r="A42606" s="1"/>
      <c r="B42606" s="1"/>
      <c r="C42606" s="1"/>
      <c r="D42606" s="8"/>
      <c r="E42606" s="1"/>
      <c r="F42606" s="1"/>
      <c r="G42606" s="1"/>
      <c r="H42606" s="1"/>
    </row>
    <row r="42607">
      <c r="A42607" s="1"/>
      <c r="B42607" s="1"/>
      <c r="C42607" s="1"/>
      <c r="D42607" s="8"/>
      <c r="E42607" s="1"/>
      <c r="F42607" s="1"/>
      <c r="G42607" s="1"/>
      <c r="H42607" s="1"/>
    </row>
    <row r="42608">
      <c r="A42608" s="1"/>
      <c r="B42608" s="1"/>
      <c r="C42608" s="1"/>
      <c r="D42608" s="8"/>
      <c r="E42608" s="1"/>
      <c r="F42608" s="1"/>
      <c r="G42608" s="1"/>
      <c r="H42608" s="1"/>
    </row>
    <row r="42609">
      <c r="A42609" s="1"/>
      <c r="B42609" s="1"/>
      <c r="C42609" s="1"/>
      <c r="D42609" s="8"/>
      <c r="E42609" s="1"/>
      <c r="F42609" s="1"/>
      <c r="G42609" s="1"/>
      <c r="H42609" s="1"/>
    </row>
    <row r="42610">
      <c r="A42610" s="1"/>
      <c r="B42610" s="1"/>
      <c r="C42610" s="1"/>
      <c r="D42610" s="8"/>
      <c r="E42610" s="1"/>
      <c r="F42610" s="1"/>
      <c r="G42610" s="1"/>
      <c r="H42610" s="1"/>
    </row>
    <row r="42611">
      <c r="A42611" s="1"/>
      <c r="B42611" s="1"/>
      <c r="C42611" s="1"/>
      <c r="D42611" s="8"/>
      <c r="E42611" s="1"/>
      <c r="F42611" s="1"/>
      <c r="G42611" s="1"/>
      <c r="H42611" s="1"/>
    </row>
    <row r="42612">
      <c r="A42612" s="1"/>
      <c r="B42612" s="1"/>
      <c r="C42612" s="1"/>
      <c r="D42612" s="8"/>
      <c r="E42612" s="1"/>
      <c r="F42612" s="1"/>
      <c r="G42612" s="1"/>
      <c r="H42612" s="1"/>
    </row>
    <row r="42613">
      <c r="A42613" s="1"/>
      <c r="B42613" s="1"/>
      <c r="C42613" s="1"/>
      <c r="D42613" s="8"/>
      <c r="E42613" s="1"/>
      <c r="F42613" s="1"/>
      <c r="G42613" s="1"/>
      <c r="H42613" s="1"/>
    </row>
    <row r="42614">
      <c r="A42614" s="1"/>
      <c r="B42614" s="1"/>
      <c r="C42614" s="1"/>
      <c r="D42614" s="8"/>
      <c r="E42614" s="1"/>
      <c r="F42614" s="1"/>
      <c r="G42614" s="1"/>
      <c r="H42614" s="1"/>
    </row>
    <row r="42615">
      <c r="A42615" s="1"/>
      <c r="B42615" s="1"/>
      <c r="C42615" s="1"/>
      <c r="D42615" s="8"/>
      <c r="E42615" s="1"/>
      <c r="F42615" s="1"/>
      <c r="G42615" s="1"/>
      <c r="H42615" s="1"/>
    </row>
    <row r="42616">
      <c r="A42616" s="1"/>
      <c r="B42616" s="1"/>
      <c r="C42616" s="1"/>
      <c r="D42616" s="8"/>
      <c r="E42616" s="1"/>
      <c r="F42616" s="1"/>
      <c r="G42616" s="1"/>
      <c r="H42616" s="1"/>
    </row>
    <row r="42617">
      <c r="A42617" s="1"/>
      <c r="B42617" s="1"/>
      <c r="C42617" s="1"/>
      <c r="D42617" s="8"/>
      <c r="E42617" s="1"/>
      <c r="F42617" s="1"/>
      <c r="G42617" s="1"/>
      <c r="H42617" s="1"/>
    </row>
    <row r="42618">
      <c r="A42618" s="1"/>
      <c r="B42618" s="1"/>
      <c r="C42618" s="1"/>
      <c r="D42618" s="8"/>
      <c r="E42618" s="1"/>
      <c r="F42618" s="1"/>
      <c r="G42618" s="1"/>
      <c r="H42618" s="1"/>
    </row>
    <row r="42619">
      <c r="A42619" s="1"/>
      <c r="B42619" s="1"/>
      <c r="C42619" s="1"/>
      <c r="D42619" s="8"/>
      <c r="E42619" s="1"/>
      <c r="F42619" s="1"/>
      <c r="G42619" s="1"/>
      <c r="H42619" s="1"/>
    </row>
    <row r="42620">
      <c r="A42620" s="1"/>
      <c r="B42620" s="1"/>
      <c r="C42620" s="1"/>
      <c r="D42620" s="8"/>
      <c r="E42620" s="1"/>
      <c r="F42620" s="1"/>
      <c r="G42620" s="1"/>
      <c r="H42620" s="1"/>
    </row>
    <row r="42621">
      <c r="A42621" s="1"/>
      <c r="B42621" s="1"/>
      <c r="C42621" s="1"/>
      <c r="D42621" s="8"/>
      <c r="E42621" s="1"/>
      <c r="F42621" s="1"/>
      <c r="G42621" s="1"/>
      <c r="H42621" s="1"/>
    </row>
    <row r="42622">
      <c r="A42622" s="1"/>
      <c r="B42622" s="1"/>
      <c r="C42622" s="1"/>
      <c r="D42622" s="8"/>
      <c r="E42622" s="1"/>
      <c r="F42622" s="1"/>
      <c r="G42622" s="1"/>
      <c r="H42622" s="1"/>
    </row>
    <row r="42623">
      <c r="A42623" s="1"/>
      <c r="B42623" s="1"/>
      <c r="C42623" s="1"/>
      <c r="D42623" s="8"/>
      <c r="E42623" s="1"/>
      <c r="F42623" s="1"/>
      <c r="G42623" s="1"/>
      <c r="H42623" s="1"/>
    </row>
    <row r="42624">
      <c r="A42624" s="1"/>
      <c r="B42624" s="1"/>
      <c r="C42624" s="1"/>
      <c r="D42624" s="8"/>
      <c r="E42624" s="1"/>
      <c r="F42624" s="1"/>
      <c r="G42624" s="1"/>
      <c r="H42624" s="1"/>
    </row>
    <row r="42625">
      <c r="A42625" s="1"/>
      <c r="B42625" s="1"/>
      <c r="C42625" s="1"/>
      <c r="D42625" s="8"/>
      <c r="E42625" s="1"/>
      <c r="F42625" s="1"/>
      <c r="G42625" s="1"/>
      <c r="H42625" s="1"/>
    </row>
    <row r="42626">
      <c r="A42626" s="1"/>
      <c r="B42626" s="1"/>
      <c r="C42626" s="1"/>
      <c r="D42626" s="8"/>
      <c r="E42626" s="1"/>
      <c r="F42626" s="1"/>
      <c r="G42626" s="1"/>
      <c r="H42626" s="1"/>
    </row>
    <row r="42627">
      <c r="A42627" s="1"/>
      <c r="B42627" s="1"/>
      <c r="C42627" s="1"/>
      <c r="D42627" s="8"/>
      <c r="E42627" s="1"/>
      <c r="F42627" s="1"/>
      <c r="G42627" s="1"/>
      <c r="H42627" s="1"/>
    </row>
    <row r="42628">
      <c r="A42628" s="1"/>
      <c r="B42628" s="1"/>
      <c r="C42628" s="1"/>
      <c r="D42628" s="8"/>
      <c r="E42628" s="1"/>
      <c r="F42628" s="1"/>
      <c r="G42628" s="1"/>
      <c r="H42628" s="1"/>
    </row>
    <row r="42629">
      <c r="A42629" s="1"/>
      <c r="B42629" s="1"/>
      <c r="C42629" s="1"/>
      <c r="D42629" s="8"/>
      <c r="E42629" s="1"/>
      <c r="F42629" s="1"/>
      <c r="G42629" s="1"/>
      <c r="H42629" s="1"/>
    </row>
    <row r="42630">
      <c r="A42630" s="1"/>
      <c r="B42630" s="1"/>
      <c r="C42630" s="1"/>
      <c r="D42630" s="8"/>
      <c r="E42630" s="1"/>
      <c r="F42630" s="1"/>
      <c r="G42630" s="1"/>
      <c r="H42630" s="1"/>
    </row>
    <row r="42631">
      <c r="A42631" s="1"/>
      <c r="B42631" s="1"/>
      <c r="C42631" s="1"/>
      <c r="D42631" s="8"/>
      <c r="E42631" s="1"/>
      <c r="F42631" s="1"/>
      <c r="G42631" s="1"/>
      <c r="H42631" s="1"/>
    </row>
    <row r="42632">
      <c r="A42632" s="1"/>
      <c r="B42632" s="1"/>
      <c r="C42632" s="1"/>
      <c r="D42632" s="8"/>
      <c r="E42632" s="1"/>
      <c r="F42632" s="1"/>
      <c r="G42632" s="1"/>
      <c r="H42632" s="1"/>
    </row>
    <row r="42633">
      <c r="A42633" s="1"/>
      <c r="B42633" s="1"/>
      <c r="C42633" s="1"/>
      <c r="D42633" s="8"/>
      <c r="E42633" s="1"/>
      <c r="F42633" s="1"/>
      <c r="G42633" s="1"/>
      <c r="H42633" s="1"/>
    </row>
    <row r="42634">
      <c r="A42634" s="1"/>
      <c r="B42634" s="1"/>
      <c r="C42634" s="1"/>
      <c r="D42634" s="8"/>
      <c r="E42634" s="1"/>
      <c r="F42634" s="1"/>
      <c r="G42634" s="1"/>
      <c r="H42634" s="1"/>
    </row>
    <row r="42635">
      <c r="A42635" s="1"/>
      <c r="B42635" s="1"/>
      <c r="C42635" s="1"/>
      <c r="D42635" s="8"/>
      <c r="E42635" s="1"/>
      <c r="F42635" s="1"/>
      <c r="G42635" s="1"/>
      <c r="H42635" s="1"/>
    </row>
    <row r="42636">
      <c r="A42636" s="1"/>
      <c r="B42636" s="1"/>
      <c r="C42636" s="1"/>
      <c r="D42636" s="8"/>
      <c r="E42636" s="1"/>
      <c r="F42636" s="1"/>
      <c r="G42636" s="1"/>
      <c r="H42636" s="1"/>
    </row>
    <row r="42637">
      <c r="A42637" s="1"/>
      <c r="B42637" s="1"/>
      <c r="C42637" s="1"/>
      <c r="D42637" s="8"/>
      <c r="E42637" s="1"/>
      <c r="F42637" s="1"/>
      <c r="G42637" s="1"/>
      <c r="H42637" s="1"/>
    </row>
    <row r="42638">
      <c r="A42638" s="1"/>
      <c r="B42638" s="1"/>
      <c r="C42638" s="1"/>
      <c r="D42638" s="8"/>
      <c r="E42638" s="1"/>
      <c r="F42638" s="1"/>
      <c r="G42638" s="1"/>
      <c r="H42638" s="1"/>
    </row>
    <row r="42639">
      <c r="A42639" s="1"/>
      <c r="B42639" s="1"/>
      <c r="C42639" s="1"/>
      <c r="D42639" s="8"/>
      <c r="E42639" s="1"/>
      <c r="F42639" s="1"/>
      <c r="G42639" s="1"/>
      <c r="H42639" s="1"/>
    </row>
    <row r="42640">
      <c r="A42640" s="1"/>
      <c r="B42640" s="1"/>
      <c r="C42640" s="1"/>
      <c r="D42640" s="8"/>
      <c r="E42640" s="1"/>
      <c r="F42640" s="1"/>
      <c r="G42640" s="1"/>
      <c r="H42640" s="1"/>
    </row>
    <row r="42641">
      <c r="A42641" s="1"/>
      <c r="B42641" s="1"/>
      <c r="C42641" s="1"/>
      <c r="D42641" s="8"/>
      <c r="E42641" s="1"/>
      <c r="F42641" s="1"/>
      <c r="G42641" s="1"/>
      <c r="H42641" s="1"/>
    </row>
    <row r="42642">
      <c r="A42642" s="1"/>
      <c r="B42642" s="1"/>
      <c r="C42642" s="1"/>
      <c r="D42642" s="8"/>
      <c r="E42642" s="1"/>
      <c r="F42642" s="1"/>
      <c r="G42642" s="1"/>
      <c r="H42642" s="1"/>
    </row>
    <row r="42643">
      <c r="A42643" s="1"/>
      <c r="B42643" s="1"/>
      <c r="C42643" s="1"/>
      <c r="D42643" s="8"/>
      <c r="E42643" s="1"/>
      <c r="F42643" s="1"/>
      <c r="G42643" s="1"/>
      <c r="H42643" s="1"/>
    </row>
    <row r="42644">
      <c r="A42644" s="1"/>
      <c r="B42644" s="1"/>
      <c r="C42644" s="1"/>
      <c r="D42644" s="8"/>
      <c r="E42644" s="1"/>
      <c r="F42644" s="1"/>
      <c r="G42644" s="1"/>
      <c r="H42644" s="1"/>
    </row>
    <row r="42645">
      <c r="A42645" s="1"/>
      <c r="B42645" s="1"/>
      <c r="C42645" s="1"/>
      <c r="D42645" s="8"/>
      <c r="E42645" s="1"/>
      <c r="F42645" s="1"/>
      <c r="G42645" s="1"/>
      <c r="H42645" s="1"/>
    </row>
    <row r="42646">
      <c r="A42646" s="1"/>
      <c r="B42646" s="1"/>
      <c r="C42646" s="1"/>
      <c r="D42646" s="8"/>
      <c r="E42646" s="1"/>
      <c r="F42646" s="1"/>
      <c r="G42646" s="1"/>
      <c r="H42646" s="1"/>
    </row>
    <row r="42647">
      <c r="A42647" s="1"/>
      <c r="B42647" s="1"/>
      <c r="C42647" s="1"/>
      <c r="D42647" s="8"/>
      <c r="E42647" s="1"/>
      <c r="F42647" s="1"/>
      <c r="G42647" s="1"/>
      <c r="H42647" s="1"/>
    </row>
    <row r="42648">
      <c r="A42648" s="1"/>
      <c r="B42648" s="1"/>
      <c r="C42648" s="1"/>
      <c r="D42648" s="8"/>
      <c r="E42648" s="1"/>
      <c r="F42648" s="1"/>
      <c r="G42648" s="1"/>
      <c r="H42648" s="1"/>
    </row>
    <row r="42649">
      <c r="A42649" s="1"/>
      <c r="B42649" s="1"/>
      <c r="C42649" s="1"/>
      <c r="D42649" s="8"/>
      <c r="E42649" s="1"/>
      <c r="F42649" s="1"/>
      <c r="G42649" s="1"/>
      <c r="H42649" s="1"/>
    </row>
    <row r="42650">
      <c r="A42650" s="1"/>
      <c r="B42650" s="1"/>
      <c r="C42650" s="1"/>
      <c r="D42650" s="8"/>
      <c r="E42650" s="1"/>
      <c r="F42650" s="1"/>
      <c r="G42650" s="1"/>
      <c r="H42650" s="1"/>
    </row>
    <row r="42651">
      <c r="A42651" s="1"/>
      <c r="B42651" s="1"/>
      <c r="C42651" s="1"/>
      <c r="D42651" s="8"/>
      <c r="E42651" s="1"/>
      <c r="F42651" s="1"/>
      <c r="G42651" s="1"/>
      <c r="H42651" s="1"/>
    </row>
    <row r="42652">
      <c r="A42652" s="1"/>
      <c r="B42652" s="1"/>
      <c r="C42652" s="1"/>
      <c r="D42652" s="8"/>
      <c r="E42652" s="1"/>
      <c r="F42652" s="1"/>
      <c r="G42652" s="1"/>
      <c r="H42652" s="1"/>
    </row>
    <row r="42653">
      <c r="A42653" s="1"/>
      <c r="B42653" s="1"/>
      <c r="C42653" s="1"/>
      <c r="D42653" s="8"/>
      <c r="E42653" s="1"/>
      <c r="F42653" s="1"/>
      <c r="G42653" s="1"/>
      <c r="H42653" s="1"/>
    </row>
    <row r="42654">
      <c r="A42654" s="1"/>
      <c r="B42654" s="1"/>
      <c r="C42654" s="1"/>
      <c r="D42654" s="8"/>
      <c r="E42654" s="1"/>
      <c r="F42654" s="1"/>
      <c r="G42654" s="1"/>
      <c r="H42654" s="1"/>
    </row>
    <row r="42655">
      <c r="A42655" s="1"/>
      <c r="B42655" s="1"/>
      <c r="C42655" s="1"/>
      <c r="D42655" s="8"/>
      <c r="E42655" s="1"/>
      <c r="F42655" s="1"/>
      <c r="G42655" s="1"/>
      <c r="H42655" s="1"/>
    </row>
    <row r="42656">
      <c r="A42656" s="1"/>
      <c r="B42656" s="1"/>
      <c r="C42656" s="1"/>
      <c r="D42656" s="8"/>
      <c r="E42656" s="1"/>
      <c r="F42656" s="1"/>
      <c r="G42656" s="1"/>
      <c r="H42656" s="1"/>
    </row>
    <row r="42657">
      <c r="A42657" s="1"/>
      <c r="B42657" s="1"/>
      <c r="C42657" s="1"/>
      <c r="D42657" s="8"/>
      <c r="E42657" s="1"/>
      <c r="F42657" s="1"/>
      <c r="G42657" s="1"/>
      <c r="H42657" s="1"/>
    </row>
    <row r="42658">
      <c r="A42658" s="1"/>
      <c r="B42658" s="1"/>
      <c r="C42658" s="1"/>
      <c r="D42658" s="8"/>
      <c r="E42658" s="1"/>
      <c r="F42658" s="1"/>
      <c r="G42658" s="1"/>
      <c r="H42658" s="1"/>
    </row>
    <row r="42659">
      <c r="A42659" s="1"/>
      <c r="B42659" s="1"/>
      <c r="C42659" s="1"/>
      <c r="D42659" s="8"/>
      <c r="E42659" s="1"/>
      <c r="F42659" s="1"/>
      <c r="G42659" s="1"/>
      <c r="H42659" s="1"/>
    </row>
    <row r="42660">
      <c r="A42660" s="1"/>
      <c r="B42660" s="1"/>
      <c r="C42660" s="1"/>
      <c r="D42660" s="8"/>
      <c r="E42660" s="1"/>
      <c r="F42660" s="1"/>
      <c r="G42660" s="1"/>
      <c r="H42660" s="1"/>
    </row>
    <row r="42661">
      <c r="A42661" s="1"/>
      <c r="B42661" s="1"/>
      <c r="C42661" s="1"/>
      <c r="D42661" s="8"/>
      <c r="E42661" s="1"/>
      <c r="F42661" s="1"/>
      <c r="G42661" s="1"/>
      <c r="H42661" s="1"/>
    </row>
    <row r="42662">
      <c r="A42662" s="1"/>
      <c r="B42662" s="1"/>
      <c r="C42662" s="1"/>
      <c r="D42662" s="8"/>
      <c r="E42662" s="1"/>
      <c r="F42662" s="1"/>
      <c r="G42662" s="1"/>
      <c r="H42662" s="1"/>
    </row>
    <row r="42663">
      <c r="A42663" s="1"/>
      <c r="B42663" s="1"/>
      <c r="C42663" s="1"/>
      <c r="D42663" s="8"/>
      <c r="E42663" s="1"/>
      <c r="F42663" s="1"/>
      <c r="G42663" s="1"/>
      <c r="H42663" s="1"/>
    </row>
    <row r="42664">
      <c r="A42664" s="1"/>
      <c r="B42664" s="1"/>
      <c r="C42664" s="1"/>
      <c r="D42664" s="8"/>
      <c r="E42664" s="1"/>
      <c r="F42664" s="1"/>
      <c r="G42664" s="1"/>
      <c r="H42664" s="1"/>
    </row>
    <row r="42665">
      <c r="A42665" s="1"/>
      <c r="B42665" s="1"/>
      <c r="C42665" s="1"/>
      <c r="D42665" s="8"/>
      <c r="E42665" s="1"/>
      <c r="F42665" s="1"/>
      <c r="G42665" s="1"/>
      <c r="H42665" s="1"/>
    </row>
    <row r="42666">
      <c r="A42666" s="1"/>
      <c r="B42666" s="1"/>
      <c r="C42666" s="1"/>
      <c r="D42666" s="8"/>
      <c r="E42666" s="1"/>
      <c r="F42666" s="1"/>
      <c r="G42666" s="1"/>
      <c r="H42666" s="1"/>
    </row>
    <row r="42667">
      <c r="A42667" s="1"/>
      <c r="B42667" s="1"/>
      <c r="C42667" s="1"/>
      <c r="D42667" s="8"/>
      <c r="E42667" s="1"/>
      <c r="F42667" s="1"/>
      <c r="G42667" s="1"/>
      <c r="H42667" s="1"/>
    </row>
    <row r="42668">
      <c r="A42668" s="1"/>
      <c r="B42668" s="1"/>
      <c r="C42668" s="1"/>
      <c r="D42668" s="8"/>
      <c r="E42668" s="1"/>
      <c r="F42668" s="1"/>
      <c r="G42668" s="1"/>
      <c r="H42668" s="1"/>
    </row>
    <row r="42669">
      <c r="A42669" s="1"/>
      <c r="B42669" s="1"/>
      <c r="C42669" s="1"/>
      <c r="D42669" s="8"/>
      <c r="E42669" s="1"/>
      <c r="F42669" s="1"/>
      <c r="G42669" s="1"/>
      <c r="H42669" s="1"/>
    </row>
    <row r="42670">
      <c r="A42670" s="1"/>
      <c r="B42670" s="1"/>
      <c r="C42670" s="1"/>
      <c r="D42670" s="8"/>
      <c r="E42670" s="1"/>
      <c r="F42670" s="1"/>
      <c r="G42670" s="1"/>
      <c r="H42670" s="1"/>
    </row>
    <row r="42671">
      <c r="A42671" s="1"/>
      <c r="B42671" s="1"/>
      <c r="C42671" s="1"/>
      <c r="D42671" s="8"/>
      <c r="E42671" s="1"/>
      <c r="F42671" s="1"/>
      <c r="G42671" s="1"/>
      <c r="H42671" s="1"/>
    </row>
    <row r="42672">
      <c r="A42672" s="1"/>
      <c r="B42672" s="1"/>
      <c r="C42672" s="1"/>
      <c r="D42672" s="8"/>
      <c r="E42672" s="1"/>
      <c r="F42672" s="1"/>
      <c r="G42672" s="1"/>
      <c r="H42672" s="1"/>
    </row>
    <row r="42673">
      <c r="A42673" s="1"/>
      <c r="B42673" s="1"/>
      <c r="C42673" s="1"/>
      <c r="D42673" s="8"/>
      <c r="E42673" s="1"/>
      <c r="F42673" s="1"/>
      <c r="G42673" s="1"/>
      <c r="H42673" s="1"/>
    </row>
    <row r="42674">
      <c r="A42674" s="1"/>
      <c r="B42674" s="1"/>
      <c r="C42674" s="1"/>
      <c r="D42674" s="8"/>
      <c r="E42674" s="1"/>
      <c r="F42674" s="1"/>
      <c r="G42674" s="1"/>
      <c r="H42674" s="1"/>
    </row>
    <row r="42675">
      <c r="A42675" s="1"/>
      <c r="B42675" s="1"/>
      <c r="C42675" s="1"/>
      <c r="D42675" s="8"/>
      <c r="E42675" s="1"/>
      <c r="F42675" s="1"/>
      <c r="G42675" s="1"/>
      <c r="H42675" s="1"/>
    </row>
    <row r="42676">
      <c r="A42676" s="1"/>
      <c r="B42676" s="1"/>
      <c r="C42676" s="1"/>
      <c r="D42676" s="8"/>
      <c r="E42676" s="1"/>
      <c r="F42676" s="1"/>
      <c r="G42676" s="1"/>
      <c r="H42676" s="1"/>
    </row>
    <row r="42677">
      <c r="A42677" s="1"/>
      <c r="B42677" s="1"/>
      <c r="C42677" s="1"/>
      <c r="D42677" s="8"/>
      <c r="E42677" s="1"/>
      <c r="F42677" s="1"/>
      <c r="G42677" s="1"/>
      <c r="H42677" s="1"/>
    </row>
    <row r="42678">
      <c r="A42678" s="1"/>
      <c r="B42678" s="1"/>
      <c r="C42678" s="1"/>
      <c r="D42678" s="8"/>
      <c r="E42678" s="1"/>
      <c r="F42678" s="1"/>
      <c r="G42678" s="1"/>
      <c r="H42678" s="1"/>
    </row>
    <row r="42679">
      <c r="A42679" s="1"/>
      <c r="B42679" s="1"/>
      <c r="C42679" s="1"/>
      <c r="D42679" s="8"/>
      <c r="E42679" s="1"/>
      <c r="F42679" s="1"/>
      <c r="G42679" s="1"/>
      <c r="H42679" s="1"/>
    </row>
    <row r="42680">
      <c r="A42680" s="1"/>
      <c r="B42680" s="1"/>
      <c r="C42680" s="1"/>
      <c r="D42680" s="8"/>
      <c r="E42680" s="1"/>
      <c r="F42680" s="1"/>
      <c r="G42680" s="1"/>
      <c r="H42680" s="1"/>
    </row>
    <row r="42681">
      <c r="A42681" s="1"/>
      <c r="B42681" s="1"/>
      <c r="C42681" s="1"/>
      <c r="D42681" s="8"/>
      <c r="E42681" s="1"/>
      <c r="F42681" s="1"/>
      <c r="G42681" s="1"/>
      <c r="H42681" s="1"/>
    </row>
    <row r="42682">
      <c r="A42682" s="1"/>
      <c r="B42682" s="1"/>
      <c r="C42682" s="1"/>
      <c r="D42682" s="8"/>
      <c r="E42682" s="1"/>
      <c r="F42682" s="1"/>
      <c r="G42682" s="1"/>
      <c r="H42682" s="1"/>
    </row>
    <row r="42683">
      <c r="A42683" s="1"/>
      <c r="B42683" s="1"/>
      <c r="C42683" s="1"/>
      <c r="D42683" s="8"/>
      <c r="E42683" s="1"/>
      <c r="F42683" s="1"/>
      <c r="G42683" s="1"/>
      <c r="H42683" s="1"/>
    </row>
    <row r="42684">
      <c r="A42684" s="1"/>
      <c r="B42684" s="1"/>
      <c r="C42684" s="1"/>
      <c r="D42684" s="8"/>
      <c r="E42684" s="1"/>
      <c r="F42684" s="1"/>
      <c r="G42684" s="1"/>
      <c r="H42684" s="1"/>
    </row>
    <row r="42685">
      <c r="A42685" s="1"/>
      <c r="B42685" s="1"/>
      <c r="C42685" s="1"/>
      <c r="D42685" s="8"/>
      <c r="E42685" s="1"/>
      <c r="F42685" s="1"/>
      <c r="G42685" s="1"/>
      <c r="H42685" s="1"/>
    </row>
    <row r="42686">
      <c r="A42686" s="1"/>
      <c r="B42686" s="1"/>
      <c r="C42686" s="1"/>
      <c r="D42686" s="8"/>
      <c r="E42686" s="1"/>
      <c r="F42686" s="1"/>
      <c r="G42686" s="1"/>
      <c r="H42686" s="1"/>
    </row>
    <row r="42687">
      <c r="A42687" s="1"/>
      <c r="B42687" s="1"/>
      <c r="C42687" s="1"/>
      <c r="D42687" s="8"/>
      <c r="E42687" s="1"/>
      <c r="F42687" s="1"/>
      <c r="G42687" s="1"/>
      <c r="H42687" s="1"/>
    </row>
    <row r="42688">
      <c r="A42688" s="1"/>
      <c r="B42688" s="1"/>
      <c r="C42688" s="1"/>
      <c r="D42688" s="8"/>
      <c r="E42688" s="1"/>
      <c r="F42688" s="1"/>
      <c r="G42688" s="1"/>
      <c r="H42688" s="1"/>
    </row>
    <row r="42689">
      <c r="A42689" s="1"/>
      <c r="B42689" s="1"/>
      <c r="C42689" s="1"/>
      <c r="D42689" s="8"/>
      <c r="E42689" s="1"/>
      <c r="F42689" s="1"/>
      <c r="G42689" s="1"/>
      <c r="H42689" s="1"/>
    </row>
    <row r="42690">
      <c r="A42690" s="1"/>
      <c r="B42690" s="1"/>
      <c r="C42690" s="1"/>
      <c r="D42690" s="8"/>
      <c r="E42690" s="1"/>
      <c r="F42690" s="1"/>
      <c r="G42690" s="1"/>
      <c r="H42690" s="1"/>
    </row>
    <row r="42691">
      <c r="A42691" s="1"/>
      <c r="B42691" s="1"/>
      <c r="C42691" s="1"/>
      <c r="D42691" s="8"/>
      <c r="E42691" s="1"/>
      <c r="F42691" s="1"/>
      <c r="G42691" s="1"/>
      <c r="H42691" s="1"/>
    </row>
    <row r="42692">
      <c r="A42692" s="1"/>
      <c r="B42692" s="1"/>
      <c r="C42692" s="1"/>
      <c r="D42692" s="8"/>
      <c r="E42692" s="1"/>
      <c r="F42692" s="1"/>
      <c r="G42692" s="1"/>
      <c r="H42692" s="1"/>
    </row>
    <row r="42693">
      <c r="A42693" s="1"/>
      <c r="B42693" s="1"/>
      <c r="C42693" s="1"/>
      <c r="D42693" s="8"/>
      <c r="E42693" s="1"/>
      <c r="F42693" s="1"/>
      <c r="G42693" s="1"/>
      <c r="H42693" s="1"/>
    </row>
    <row r="42694">
      <c r="A42694" s="1"/>
      <c r="B42694" s="1"/>
      <c r="C42694" s="1"/>
      <c r="D42694" s="8"/>
      <c r="E42694" s="1"/>
      <c r="F42694" s="1"/>
      <c r="G42694" s="1"/>
      <c r="H42694" s="1"/>
    </row>
    <row r="42695">
      <c r="A42695" s="1"/>
      <c r="B42695" s="1"/>
      <c r="C42695" s="1"/>
      <c r="D42695" s="8"/>
      <c r="E42695" s="1"/>
      <c r="F42695" s="1"/>
      <c r="G42695" s="1"/>
      <c r="H42695" s="1"/>
    </row>
    <row r="42696">
      <c r="A42696" s="1"/>
      <c r="B42696" s="1"/>
      <c r="C42696" s="1"/>
      <c r="D42696" s="8"/>
      <c r="E42696" s="1"/>
      <c r="F42696" s="1"/>
      <c r="G42696" s="1"/>
      <c r="H42696" s="1"/>
    </row>
    <row r="42697">
      <c r="A42697" s="1"/>
      <c r="B42697" s="1"/>
      <c r="C42697" s="1"/>
      <c r="D42697" s="8"/>
      <c r="E42697" s="1"/>
      <c r="F42697" s="1"/>
      <c r="G42697" s="1"/>
      <c r="H42697" s="1"/>
    </row>
    <row r="42698">
      <c r="A42698" s="1"/>
      <c r="B42698" s="1"/>
      <c r="C42698" s="1"/>
      <c r="D42698" s="8"/>
      <c r="E42698" s="1"/>
      <c r="F42698" s="1"/>
      <c r="G42698" s="1"/>
      <c r="H42698" s="1"/>
    </row>
    <row r="42699">
      <c r="A42699" s="1"/>
      <c r="B42699" s="1"/>
      <c r="C42699" s="1"/>
      <c r="D42699" s="8"/>
      <c r="E42699" s="1"/>
      <c r="F42699" s="1"/>
      <c r="G42699" s="1"/>
      <c r="H42699" s="1"/>
    </row>
    <row r="42700">
      <c r="A42700" s="1"/>
      <c r="B42700" s="1"/>
      <c r="C42700" s="1"/>
      <c r="D42700" s="8"/>
      <c r="E42700" s="1"/>
      <c r="F42700" s="1"/>
      <c r="G42700" s="1"/>
      <c r="H42700" s="1"/>
    </row>
    <row r="42701">
      <c r="A42701" s="1"/>
      <c r="B42701" s="1"/>
      <c r="C42701" s="1"/>
      <c r="D42701" s="8"/>
      <c r="E42701" s="1"/>
      <c r="F42701" s="1"/>
      <c r="G42701" s="1"/>
      <c r="H42701" s="1"/>
    </row>
    <row r="42702">
      <c r="A42702" s="1"/>
      <c r="B42702" s="1"/>
      <c r="C42702" s="1"/>
      <c r="D42702" s="8"/>
      <c r="E42702" s="1"/>
      <c r="F42702" s="1"/>
      <c r="G42702" s="1"/>
      <c r="H42702" s="1"/>
    </row>
    <row r="42703">
      <c r="A42703" s="1"/>
      <c r="B42703" s="1"/>
      <c r="C42703" s="1"/>
      <c r="D42703" s="8"/>
      <c r="E42703" s="1"/>
      <c r="F42703" s="1"/>
      <c r="G42703" s="1"/>
      <c r="H42703" s="1"/>
    </row>
    <row r="42704">
      <c r="A42704" s="1"/>
      <c r="B42704" s="1"/>
      <c r="C42704" s="1"/>
      <c r="D42704" s="8"/>
      <c r="E42704" s="1"/>
      <c r="F42704" s="1"/>
      <c r="G42704" s="1"/>
      <c r="H42704" s="1"/>
    </row>
    <row r="42705">
      <c r="A42705" s="1"/>
      <c r="B42705" s="1"/>
      <c r="C42705" s="1"/>
      <c r="D42705" s="8"/>
      <c r="E42705" s="1"/>
      <c r="F42705" s="1"/>
      <c r="G42705" s="1"/>
      <c r="H42705" s="1"/>
    </row>
    <row r="42706">
      <c r="A42706" s="1"/>
      <c r="B42706" s="1"/>
      <c r="C42706" s="1"/>
      <c r="D42706" s="8"/>
      <c r="E42706" s="1"/>
      <c r="F42706" s="1"/>
      <c r="G42706" s="1"/>
      <c r="H42706" s="1"/>
    </row>
    <row r="42707">
      <c r="A42707" s="1"/>
      <c r="B42707" s="1"/>
      <c r="C42707" s="1"/>
      <c r="D42707" s="8"/>
      <c r="E42707" s="1"/>
      <c r="F42707" s="1"/>
      <c r="G42707" s="1"/>
      <c r="H42707" s="1"/>
    </row>
    <row r="42708">
      <c r="A42708" s="1"/>
      <c r="B42708" s="1"/>
      <c r="C42708" s="1"/>
      <c r="D42708" s="8"/>
      <c r="E42708" s="1"/>
      <c r="F42708" s="1"/>
      <c r="G42708" s="1"/>
      <c r="H42708" s="1"/>
    </row>
    <row r="42709">
      <c r="A42709" s="1"/>
      <c r="B42709" s="1"/>
      <c r="C42709" s="1"/>
      <c r="D42709" s="8"/>
      <c r="E42709" s="1"/>
      <c r="F42709" s="1"/>
      <c r="G42709" s="1"/>
      <c r="H42709" s="1"/>
    </row>
    <row r="42710">
      <c r="A42710" s="1"/>
      <c r="B42710" s="1"/>
      <c r="C42710" s="1"/>
      <c r="D42710" s="8"/>
      <c r="E42710" s="1"/>
      <c r="F42710" s="1"/>
      <c r="G42710" s="1"/>
      <c r="H42710" s="1"/>
    </row>
    <row r="42711">
      <c r="A42711" s="1"/>
      <c r="B42711" s="1"/>
      <c r="C42711" s="1"/>
      <c r="D42711" s="8"/>
      <c r="E42711" s="1"/>
      <c r="F42711" s="1"/>
      <c r="G42711" s="1"/>
      <c r="H42711" s="1"/>
    </row>
    <row r="42712">
      <c r="A42712" s="1"/>
      <c r="B42712" s="1"/>
      <c r="C42712" s="1"/>
      <c r="D42712" s="8"/>
      <c r="E42712" s="1"/>
      <c r="F42712" s="1"/>
      <c r="G42712" s="1"/>
      <c r="H42712" s="1"/>
    </row>
    <row r="42713">
      <c r="A42713" s="1"/>
      <c r="B42713" s="1"/>
      <c r="C42713" s="1"/>
      <c r="D42713" s="8"/>
      <c r="E42713" s="1"/>
      <c r="F42713" s="1"/>
      <c r="G42713" s="1"/>
      <c r="H42713" s="1"/>
    </row>
    <row r="42714">
      <c r="A42714" s="1"/>
      <c r="B42714" s="1"/>
      <c r="C42714" s="1"/>
      <c r="D42714" s="8"/>
      <c r="E42714" s="1"/>
      <c r="F42714" s="1"/>
      <c r="G42714" s="1"/>
      <c r="H42714" s="1"/>
    </row>
    <row r="42715">
      <c r="A42715" s="1"/>
      <c r="B42715" s="1"/>
      <c r="C42715" s="1"/>
      <c r="D42715" s="8"/>
      <c r="E42715" s="1"/>
      <c r="F42715" s="1"/>
      <c r="G42715" s="1"/>
      <c r="H42715" s="1"/>
    </row>
    <row r="42716">
      <c r="A42716" s="1"/>
      <c r="B42716" s="1"/>
      <c r="C42716" s="1"/>
      <c r="D42716" s="8"/>
      <c r="E42716" s="1"/>
      <c r="F42716" s="1"/>
      <c r="G42716" s="1"/>
      <c r="H42716" s="1"/>
    </row>
    <row r="42717">
      <c r="A42717" s="1"/>
      <c r="B42717" s="1"/>
      <c r="C42717" s="1"/>
      <c r="D42717" s="8"/>
      <c r="E42717" s="1"/>
      <c r="F42717" s="1"/>
      <c r="G42717" s="1"/>
      <c r="H42717" s="1"/>
    </row>
    <row r="42718">
      <c r="A42718" s="1"/>
      <c r="B42718" s="1"/>
      <c r="C42718" s="1"/>
      <c r="D42718" s="8"/>
      <c r="E42718" s="1"/>
      <c r="F42718" s="1"/>
      <c r="G42718" s="1"/>
      <c r="H42718" s="1"/>
    </row>
    <row r="42719">
      <c r="A42719" s="1"/>
      <c r="B42719" s="1"/>
      <c r="C42719" s="1"/>
      <c r="D42719" s="8"/>
      <c r="E42719" s="1"/>
      <c r="F42719" s="1"/>
      <c r="G42719" s="1"/>
      <c r="H42719" s="1"/>
    </row>
    <row r="42720">
      <c r="A42720" s="1"/>
      <c r="B42720" s="1"/>
      <c r="C42720" s="1"/>
      <c r="D42720" s="8"/>
      <c r="E42720" s="1"/>
      <c r="F42720" s="1"/>
      <c r="G42720" s="1"/>
      <c r="H42720" s="1"/>
    </row>
    <row r="42721">
      <c r="A42721" s="1"/>
      <c r="B42721" s="1"/>
      <c r="C42721" s="1"/>
      <c r="D42721" s="8"/>
      <c r="E42721" s="1"/>
      <c r="F42721" s="1"/>
      <c r="G42721" s="1"/>
      <c r="H42721" s="1"/>
    </row>
    <row r="42722">
      <c r="A42722" s="1"/>
      <c r="B42722" s="1"/>
      <c r="C42722" s="1"/>
      <c r="D42722" s="8"/>
      <c r="E42722" s="1"/>
      <c r="F42722" s="1"/>
      <c r="G42722" s="1"/>
      <c r="H42722" s="1"/>
    </row>
    <row r="42723">
      <c r="A42723" s="1"/>
      <c r="B42723" s="1"/>
      <c r="C42723" s="1"/>
      <c r="D42723" s="8"/>
      <c r="E42723" s="1"/>
      <c r="F42723" s="1"/>
      <c r="G42723" s="1"/>
      <c r="H42723" s="1"/>
    </row>
    <row r="42724">
      <c r="A42724" s="1"/>
      <c r="B42724" s="1"/>
      <c r="C42724" s="1"/>
      <c r="D42724" s="8"/>
      <c r="E42724" s="1"/>
      <c r="F42724" s="1"/>
      <c r="G42724" s="1"/>
      <c r="H42724" s="1"/>
    </row>
    <row r="42725">
      <c r="A42725" s="1"/>
      <c r="B42725" s="1"/>
      <c r="C42725" s="1"/>
      <c r="D42725" s="8"/>
      <c r="E42725" s="1"/>
      <c r="F42725" s="1"/>
      <c r="G42725" s="1"/>
      <c r="H42725" s="1"/>
    </row>
    <row r="42726">
      <c r="A42726" s="1"/>
      <c r="B42726" s="1"/>
      <c r="C42726" s="1"/>
      <c r="D42726" s="8"/>
      <c r="E42726" s="1"/>
      <c r="F42726" s="1"/>
      <c r="G42726" s="1"/>
      <c r="H42726" s="1"/>
    </row>
    <row r="42727">
      <c r="A42727" s="1"/>
      <c r="B42727" s="1"/>
      <c r="C42727" s="1"/>
      <c r="D42727" s="8"/>
      <c r="E42727" s="1"/>
      <c r="F42727" s="1"/>
      <c r="G42727" s="1"/>
      <c r="H42727" s="1"/>
    </row>
    <row r="42728">
      <c r="A42728" s="1"/>
      <c r="B42728" s="1"/>
      <c r="C42728" s="1"/>
      <c r="D42728" s="8"/>
      <c r="E42728" s="1"/>
      <c r="F42728" s="1"/>
      <c r="G42728" s="1"/>
      <c r="H42728" s="1"/>
    </row>
    <row r="42729">
      <c r="A42729" s="1"/>
      <c r="B42729" s="1"/>
      <c r="C42729" s="1"/>
      <c r="D42729" s="8"/>
      <c r="E42729" s="1"/>
      <c r="F42729" s="1"/>
      <c r="G42729" s="1"/>
      <c r="H42729" s="1"/>
    </row>
    <row r="42730">
      <c r="A42730" s="1"/>
      <c r="B42730" s="1"/>
      <c r="C42730" s="1"/>
      <c r="D42730" s="8"/>
      <c r="E42730" s="1"/>
      <c r="F42730" s="1"/>
      <c r="G42730" s="1"/>
      <c r="H42730" s="1"/>
    </row>
    <row r="42731">
      <c r="A42731" s="1"/>
      <c r="B42731" s="1"/>
      <c r="C42731" s="1"/>
      <c r="D42731" s="8"/>
      <c r="E42731" s="1"/>
      <c r="F42731" s="1"/>
      <c r="G42731" s="1"/>
      <c r="H42731" s="1"/>
    </row>
    <row r="42732">
      <c r="A42732" s="1"/>
      <c r="B42732" s="1"/>
      <c r="C42732" s="1"/>
      <c r="D42732" s="8"/>
      <c r="E42732" s="1"/>
      <c r="F42732" s="1"/>
      <c r="G42732" s="1"/>
      <c r="H42732" s="1"/>
    </row>
    <row r="42733">
      <c r="A42733" s="1"/>
      <c r="B42733" s="1"/>
      <c r="C42733" s="1"/>
      <c r="D42733" s="8"/>
      <c r="E42733" s="1"/>
      <c r="F42733" s="1"/>
      <c r="G42733" s="1"/>
      <c r="H42733" s="1"/>
    </row>
    <row r="42734">
      <c r="A42734" s="1"/>
      <c r="B42734" s="1"/>
      <c r="C42734" s="1"/>
      <c r="D42734" s="8"/>
      <c r="E42734" s="1"/>
      <c r="F42734" s="1"/>
      <c r="G42734" s="1"/>
      <c r="H42734" s="1"/>
    </row>
    <row r="42735">
      <c r="A42735" s="1"/>
      <c r="B42735" s="1"/>
      <c r="C42735" s="1"/>
      <c r="D42735" s="8"/>
      <c r="E42735" s="1"/>
      <c r="F42735" s="1"/>
      <c r="G42735" s="1"/>
      <c r="H42735" s="1"/>
    </row>
    <row r="42736">
      <c r="A42736" s="1"/>
      <c r="B42736" s="1"/>
      <c r="C42736" s="1"/>
      <c r="D42736" s="8"/>
      <c r="E42736" s="1"/>
      <c r="F42736" s="1"/>
      <c r="G42736" s="1"/>
      <c r="H42736" s="1"/>
    </row>
    <row r="42737">
      <c r="A42737" s="1"/>
      <c r="B42737" s="1"/>
      <c r="C42737" s="1"/>
      <c r="D42737" s="8"/>
      <c r="E42737" s="1"/>
      <c r="F42737" s="1"/>
      <c r="G42737" s="1"/>
      <c r="H42737" s="1"/>
    </row>
    <row r="42738">
      <c r="A42738" s="1"/>
      <c r="B42738" s="1"/>
      <c r="C42738" s="1"/>
      <c r="D42738" s="8"/>
      <c r="E42738" s="1"/>
      <c r="F42738" s="1"/>
      <c r="G42738" s="1"/>
      <c r="H42738" s="1"/>
    </row>
    <row r="42739">
      <c r="A42739" s="1"/>
      <c r="B42739" s="1"/>
      <c r="C42739" s="1"/>
      <c r="D42739" s="8"/>
      <c r="E42739" s="1"/>
      <c r="F42739" s="1"/>
      <c r="G42739" s="1"/>
      <c r="H42739" s="1"/>
    </row>
    <row r="42740">
      <c r="A42740" s="1"/>
      <c r="B42740" s="1"/>
      <c r="C42740" s="1"/>
      <c r="D42740" s="8"/>
      <c r="E42740" s="1"/>
      <c r="F42740" s="1"/>
      <c r="G42740" s="1"/>
      <c r="H42740" s="1"/>
    </row>
    <row r="42741">
      <c r="A42741" s="1"/>
      <c r="B42741" s="1"/>
      <c r="C42741" s="1"/>
      <c r="D42741" s="8"/>
      <c r="E42741" s="1"/>
      <c r="F42741" s="1"/>
      <c r="G42741" s="1"/>
      <c r="H42741" s="1"/>
    </row>
    <row r="42742">
      <c r="A42742" s="1"/>
      <c r="B42742" s="1"/>
      <c r="C42742" s="1"/>
      <c r="D42742" s="8"/>
      <c r="E42742" s="1"/>
      <c r="F42742" s="1"/>
      <c r="G42742" s="1"/>
      <c r="H42742" s="1"/>
    </row>
    <row r="42743">
      <c r="A42743" s="1"/>
      <c r="B42743" s="1"/>
      <c r="C42743" s="1"/>
      <c r="D42743" s="8"/>
      <c r="E42743" s="1"/>
      <c r="F42743" s="1"/>
      <c r="G42743" s="1"/>
      <c r="H42743" s="1"/>
    </row>
    <row r="42744">
      <c r="A42744" s="1"/>
      <c r="B42744" s="1"/>
      <c r="C42744" s="1"/>
      <c r="D42744" s="8"/>
      <c r="E42744" s="1"/>
      <c r="F42744" s="1"/>
      <c r="G42744" s="1"/>
      <c r="H42744" s="1"/>
    </row>
    <row r="42745">
      <c r="A42745" s="1"/>
      <c r="B42745" s="1"/>
      <c r="C42745" s="1"/>
      <c r="D42745" s="8"/>
      <c r="E42745" s="1"/>
      <c r="F42745" s="1"/>
      <c r="G42745" s="1"/>
      <c r="H42745" s="1"/>
    </row>
    <row r="42746">
      <c r="A42746" s="1"/>
      <c r="B42746" s="1"/>
      <c r="C42746" s="1"/>
      <c r="D42746" s="8"/>
      <c r="E42746" s="1"/>
      <c r="F42746" s="1"/>
      <c r="G42746" s="1"/>
      <c r="H42746" s="1"/>
    </row>
    <row r="42747">
      <c r="A42747" s="1"/>
      <c r="B42747" s="1"/>
      <c r="C42747" s="1"/>
      <c r="D42747" s="8"/>
      <c r="E42747" s="1"/>
      <c r="F42747" s="1"/>
      <c r="G42747" s="1"/>
      <c r="H42747" s="1"/>
    </row>
    <row r="42748">
      <c r="A42748" s="1"/>
      <c r="B42748" s="1"/>
      <c r="C42748" s="1"/>
      <c r="D42748" s="8"/>
      <c r="E42748" s="1"/>
      <c r="F42748" s="1"/>
      <c r="G42748" s="1"/>
      <c r="H42748" s="1"/>
    </row>
    <row r="42749">
      <c r="A42749" s="1"/>
      <c r="B42749" s="1"/>
      <c r="C42749" s="1"/>
      <c r="D42749" s="8"/>
      <c r="E42749" s="1"/>
      <c r="F42749" s="1"/>
      <c r="G42749" s="1"/>
      <c r="H42749" s="1"/>
    </row>
    <row r="42750">
      <c r="A42750" s="1"/>
      <c r="B42750" s="1"/>
      <c r="C42750" s="1"/>
      <c r="D42750" s="8"/>
      <c r="E42750" s="1"/>
      <c r="F42750" s="1"/>
      <c r="G42750" s="1"/>
      <c r="H42750" s="1"/>
    </row>
    <row r="42751">
      <c r="A42751" s="1"/>
      <c r="B42751" s="1"/>
      <c r="C42751" s="1"/>
      <c r="D42751" s="8"/>
      <c r="E42751" s="1"/>
      <c r="F42751" s="1"/>
      <c r="G42751" s="1"/>
      <c r="H42751" s="1"/>
    </row>
    <row r="42752">
      <c r="A42752" s="1"/>
      <c r="B42752" s="1"/>
      <c r="C42752" s="1"/>
      <c r="D42752" s="8"/>
      <c r="E42752" s="1"/>
      <c r="F42752" s="1"/>
      <c r="G42752" s="1"/>
      <c r="H42752" s="1"/>
    </row>
    <row r="42753">
      <c r="A42753" s="1"/>
      <c r="B42753" s="1"/>
      <c r="C42753" s="1"/>
      <c r="D42753" s="8"/>
      <c r="E42753" s="1"/>
      <c r="F42753" s="1"/>
      <c r="G42753" s="1"/>
      <c r="H42753" s="1"/>
    </row>
    <row r="42754">
      <c r="A42754" s="1"/>
      <c r="B42754" s="1"/>
      <c r="C42754" s="1"/>
      <c r="D42754" s="8"/>
      <c r="E42754" s="1"/>
      <c r="F42754" s="1"/>
      <c r="G42754" s="1"/>
      <c r="H42754" s="1"/>
    </row>
    <row r="42755">
      <c r="A42755" s="1"/>
      <c r="B42755" s="1"/>
      <c r="C42755" s="1"/>
      <c r="D42755" s="8"/>
      <c r="E42755" s="1"/>
      <c r="F42755" s="1"/>
      <c r="G42755" s="1"/>
      <c r="H42755" s="1"/>
    </row>
    <row r="42756">
      <c r="A42756" s="1"/>
      <c r="B42756" s="1"/>
      <c r="C42756" s="1"/>
      <c r="D42756" s="8"/>
      <c r="E42756" s="1"/>
      <c r="F42756" s="1"/>
      <c r="G42756" s="1"/>
      <c r="H42756" s="1"/>
    </row>
    <row r="42757">
      <c r="A42757" s="1"/>
      <c r="B42757" s="1"/>
      <c r="C42757" s="1"/>
      <c r="D42757" s="8"/>
      <c r="E42757" s="1"/>
      <c r="F42757" s="1"/>
      <c r="G42757" s="1"/>
      <c r="H42757" s="1"/>
    </row>
    <row r="42758">
      <c r="A42758" s="1"/>
      <c r="B42758" s="1"/>
      <c r="C42758" s="1"/>
      <c r="D42758" s="8"/>
      <c r="E42758" s="1"/>
      <c r="F42758" s="1"/>
      <c r="G42758" s="1"/>
      <c r="H42758" s="1"/>
    </row>
    <row r="42759">
      <c r="A42759" s="1"/>
      <c r="B42759" s="1"/>
      <c r="C42759" s="1"/>
      <c r="D42759" s="8"/>
      <c r="E42759" s="1"/>
      <c r="F42759" s="1"/>
      <c r="G42759" s="1"/>
      <c r="H42759" s="1"/>
    </row>
    <row r="42760">
      <c r="A42760" s="1"/>
      <c r="B42760" s="1"/>
      <c r="C42760" s="1"/>
      <c r="D42760" s="8"/>
      <c r="E42760" s="1"/>
      <c r="F42760" s="1"/>
      <c r="G42760" s="1"/>
      <c r="H42760" s="1"/>
    </row>
    <row r="42761">
      <c r="A42761" s="1"/>
      <c r="B42761" s="1"/>
      <c r="C42761" s="1"/>
      <c r="D42761" s="8"/>
      <c r="E42761" s="1"/>
      <c r="F42761" s="1"/>
      <c r="G42761" s="1"/>
      <c r="H42761" s="1"/>
    </row>
    <row r="42762">
      <c r="A42762" s="1"/>
      <c r="B42762" s="1"/>
      <c r="C42762" s="1"/>
      <c r="D42762" s="8"/>
      <c r="E42762" s="1"/>
      <c r="F42762" s="1"/>
      <c r="G42762" s="1"/>
      <c r="H42762" s="1"/>
    </row>
    <row r="42763">
      <c r="A42763" s="1"/>
      <c r="B42763" s="1"/>
      <c r="C42763" s="1"/>
      <c r="D42763" s="8"/>
      <c r="E42763" s="1"/>
      <c r="F42763" s="1"/>
      <c r="G42763" s="1"/>
      <c r="H42763" s="1"/>
    </row>
    <row r="42764">
      <c r="A42764" s="1"/>
      <c r="B42764" s="1"/>
      <c r="C42764" s="1"/>
      <c r="D42764" s="8"/>
      <c r="E42764" s="1"/>
      <c r="F42764" s="1"/>
      <c r="G42764" s="1"/>
      <c r="H42764" s="1"/>
    </row>
    <row r="42765">
      <c r="A42765" s="1"/>
      <c r="B42765" s="1"/>
      <c r="C42765" s="1"/>
      <c r="D42765" s="8"/>
      <c r="E42765" s="1"/>
      <c r="F42765" s="1"/>
      <c r="G42765" s="1"/>
      <c r="H42765" s="1"/>
    </row>
    <row r="42766">
      <c r="A42766" s="1"/>
      <c r="B42766" s="1"/>
      <c r="C42766" s="1"/>
      <c r="D42766" s="8"/>
      <c r="E42766" s="1"/>
      <c r="F42766" s="1"/>
      <c r="G42766" s="1"/>
      <c r="H42766" s="1"/>
    </row>
    <row r="42767">
      <c r="A42767" s="1"/>
      <c r="B42767" s="1"/>
      <c r="C42767" s="1"/>
      <c r="D42767" s="8"/>
      <c r="E42767" s="1"/>
      <c r="F42767" s="1"/>
      <c r="G42767" s="1"/>
      <c r="H42767" s="1"/>
    </row>
    <row r="42768">
      <c r="A42768" s="1"/>
      <c r="B42768" s="1"/>
      <c r="C42768" s="1"/>
      <c r="D42768" s="8"/>
      <c r="E42768" s="1"/>
      <c r="F42768" s="1"/>
      <c r="G42768" s="1"/>
      <c r="H42768" s="1"/>
    </row>
    <row r="42769">
      <c r="A42769" s="1"/>
      <c r="B42769" s="1"/>
      <c r="C42769" s="1"/>
      <c r="D42769" s="8"/>
      <c r="E42769" s="1"/>
      <c r="F42769" s="1"/>
      <c r="G42769" s="1"/>
      <c r="H42769" s="1"/>
    </row>
    <row r="42770">
      <c r="A42770" s="1"/>
      <c r="B42770" s="1"/>
      <c r="C42770" s="1"/>
      <c r="D42770" s="8"/>
      <c r="E42770" s="1"/>
      <c r="F42770" s="1"/>
      <c r="G42770" s="1"/>
      <c r="H42770" s="1"/>
    </row>
    <row r="42771">
      <c r="A42771" s="1"/>
      <c r="B42771" s="1"/>
      <c r="C42771" s="1"/>
      <c r="D42771" s="8"/>
      <c r="E42771" s="1"/>
      <c r="F42771" s="1"/>
      <c r="G42771" s="1"/>
      <c r="H42771" s="1"/>
    </row>
    <row r="42772">
      <c r="A42772" s="1"/>
      <c r="B42772" s="1"/>
      <c r="C42772" s="1"/>
      <c r="D42772" s="8"/>
      <c r="E42772" s="1"/>
      <c r="F42772" s="1"/>
      <c r="G42772" s="1"/>
      <c r="H42772" s="1"/>
    </row>
    <row r="42773">
      <c r="A42773" s="1"/>
      <c r="B42773" s="1"/>
      <c r="C42773" s="1"/>
      <c r="D42773" s="8"/>
      <c r="E42773" s="1"/>
      <c r="F42773" s="1"/>
      <c r="G42773" s="1"/>
      <c r="H42773" s="1"/>
    </row>
    <row r="42774">
      <c r="A42774" s="1"/>
      <c r="B42774" s="1"/>
      <c r="C42774" s="1"/>
      <c r="D42774" s="8"/>
      <c r="E42774" s="1"/>
      <c r="F42774" s="1"/>
      <c r="G42774" s="1"/>
      <c r="H42774" s="1"/>
    </row>
    <row r="42775">
      <c r="A42775" s="1"/>
      <c r="B42775" s="1"/>
      <c r="C42775" s="1"/>
      <c r="D42775" s="8"/>
      <c r="E42775" s="1"/>
      <c r="F42775" s="1"/>
      <c r="G42775" s="1"/>
      <c r="H42775" s="1"/>
    </row>
    <row r="42776">
      <c r="A42776" s="1"/>
      <c r="B42776" s="1"/>
      <c r="C42776" s="1"/>
      <c r="D42776" s="8"/>
      <c r="E42776" s="1"/>
      <c r="F42776" s="1"/>
      <c r="G42776" s="1"/>
      <c r="H42776" s="1"/>
    </row>
    <row r="42777">
      <c r="A42777" s="1"/>
      <c r="B42777" s="1"/>
      <c r="C42777" s="1"/>
      <c r="D42777" s="8"/>
      <c r="E42777" s="1"/>
      <c r="F42777" s="1"/>
      <c r="G42777" s="1"/>
      <c r="H42777" s="1"/>
    </row>
    <row r="42778">
      <c r="A42778" s="1"/>
      <c r="B42778" s="1"/>
      <c r="C42778" s="1"/>
      <c r="D42778" s="8"/>
      <c r="E42778" s="1"/>
      <c r="F42778" s="1"/>
      <c r="G42778" s="1"/>
      <c r="H42778" s="1"/>
    </row>
    <row r="42779">
      <c r="A42779" s="1"/>
      <c r="B42779" s="1"/>
      <c r="C42779" s="1"/>
      <c r="D42779" s="8"/>
      <c r="E42779" s="1"/>
      <c r="F42779" s="1"/>
      <c r="G42779" s="1"/>
      <c r="H42779" s="1"/>
    </row>
    <row r="42780">
      <c r="A42780" s="1"/>
      <c r="B42780" s="1"/>
      <c r="C42780" s="1"/>
      <c r="D42780" s="8"/>
      <c r="E42780" s="1"/>
      <c r="F42780" s="1"/>
      <c r="G42780" s="1"/>
      <c r="H42780" s="1"/>
    </row>
    <row r="42781">
      <c r="A42781" s="1"/>
      <c r="B42781" s="1"/>
      <c r="C42781" s="1"/>
      <c r="D42781" s="8"/>
      <c r="E42781" s="1"/>
      <c r="F42781" s="1"/>
      <c r="G42781" s="1"/>
      <c r="H42781" s="1"/>
    </row>
    <row r="42782">
      <c r="A42782" s="1"/>
      <c r="B42782" s="1"/>
      <c r="C42782" s="1"/>
      <c r="D42782" s="8"/>
      <c r="E42782" s="1"/>
      <c r="F42782" s="1"/>
      <c r="G42782" s="1"/>
      <c r="H42782" s="1"/>
    </row>
    <row r="42783">
      <c r="A42783" s="1"/>
      <c r="B42783" s="1"/>
      <c r="C42783" s="1"/>
      <c r="D42783" s="8"/>
      <c r="E42783" s="1"/>
      <c r="F42783" s="1"/>
      <c r="G42783" s="1"/>
      <c r="H42783" s="1"/>
    </row>
    <row r="42784">
      <c r="A42784" s="1"/>
      <c r="B42784" s="1"/>
      <c r="C42784" s="1"/>
      <c r="D42784" s="8"/>
      <c r="E42784" s="1"/>
      <c r="F42784" s="1"/>
      <c r="G42784" s="1"/>
      <c r="H42784" s="1"/>
    </row>
    <row r="42785">
      <c r="A42785" s="1"/>
      <c r="B42785" s="1"/>
      <c r="C42785" s="1"/>
      <c r="D42785" s="8"/>
      <c r="E42785" s="1"/>
      <c r="F42785" s="1"/>
      <c r="G42785" s="1"/>
      <c r="H42785" s="1"/>
    </row>
    <row r="42786">
      <c r="A42786" s="1"/>
      <c r="B42786" s="1"/>
      <c r="C42786" s="1"/>
      <c r="D42786" s="8"/>
      <c r="E42786" s="1"/>
      <c r="F42786" s="1"/>
      <c r="G42786" s="1"/>
      <c r="H42786" s="1"/>
    </row>
    <row r="42787">
      <c r="A42787" s="1"/>
      <c r="B42787" s="1"/>
      <c r="C42787" s="1"/>
      <c r="D42787" s="8"/>
      <c r="E42787" s="1"/>
      <c r="F42787" s="1"/>
      <c r="G42787" s="1"/>
      <c r="H42787" s="1"/>
    </row>
    <row r="42788">
      <c r="A42788" s="1"/>
      <c r="B42788" s="1"/>
      <c r="C42788" s="1"/>
      <c r="D42788" s="8"/>
      <c r="E42788" s="1"/>
      <c r="F42788" s="1"/>
      <c r="G42788" s="1"/>
      <c r="H42788" s="1"/>
    </row>
    <row r="42789">
      <c r="A42789" s="1"/>
      <c r="B42789" s="1"/>
      <c r="C42789" s="1"/>
      <c r="D42789" s="8"/>
      <c r="E42789" s="1"/>
      <c r="F42789" s="1"/>
      <c r="G42789" s="1"/>
      <c r="H42789" s="1"/>
    </row>
    <row r="42790">
      <c r="A42790" s="1"/>
      <c r="B42790" s="1"/>
      <c r="C42790" s="1"/>
      <c r="D42790" s="8"/>
      <c r="E42790" s="1"/>
      <c r="F42790" s="1"/>
      <c r="G42790" s="1"/>
      <c r="H42790" s="1"/>
    </row>
    <row r="42791">
      <c r="A42791" s="1"/>
      <c r="B42791" s="1"/>
      <c r="C42791" s="1"/>
      <c r="D42791" s="8"/>
      <c r="E42791" s="1"/>
      <c r="F42791" s="1"/>
      <c r="G42791" s="1"/>
      <c r="H42791" s="1"/>
    </row>
    <row r="42792">
      <c r="A42792" s="1"/>
      <c r="B42792" s="1"/>
      <c r="C42792" s="1"/>
      <c r="D42792" s="8"/>
      <c r="E42792" s="1"/>
      <c r="F42792" s="1"/>
      <c r="G42792" s="1"/>
      <c r="H42792" s="1"/>
    </row>
    <row r="42793">
      <c r="A42793" s="1"/>
      <c r="B42793" s="1"/>
      <c r="C42793" s="1"/>
      <c r="D42793" s="8"/>
      <c r="E42793" s="1"/>
      <c r="F42793" s="1"/>
      <c r="G42793" s="1"/>
      <c r="H42793" s="1"/>
    </row>
    <row r="42794">
      <c r="A42794" s="1"/>
      <c r="B42794" s="1"/>
      <c r="C42794" s="1"/>
      <c r="D42794" s="8"/>
      <c r="E42794" s="1"/>
      <c r="F42794" s="1"/>
      <c r="G42794" s="1"/>
      <c r="H42794" s="1"/>
    </row>
    <row r="42795">
      <c r="A42795" s="1"/>
      <c r="B42795" s="1"/>
      <c r="C42795" s="1"/>
      <c r="D42795" s="8"/>
      <c r="E42795" s="1"/>
      <c r="F42795" s="1"/>
      <c r="G42795" s="1"/>
      <c r="H42795" s="1"/>
    </row>
    <row r="42796">
      <c r="A42796" s="1"/>
      <c r="B42796" s="1"/>
      <c r="C42796" s="1"/>
      <c r="D42796" s="8"/>
      <c r="E42796" s="1"/>
      <c r="F42796" s="1"/>
      <c r="G42796" s="1"/>
      <c r="H42796" s="1"/>
    </row>
    <row r="42797">
      <c r="A42797" s="1"/>
      <c r="B42797" s="1"/>
      <c r="C42797" s="1"/>
      <c r="D42797" s="8"/>
      <c r="E42797" s="1"/>
      <c r="F42797" s="1"/>
      <c r="G42797" s="1"/>
      <c r="H42797" s="1"/>
    </row>
    <row r="42798">
      <c r="A42798" s="1"/>
      <c r="B42798" s="1"/>
      <c r="C42798" s="1"/>
      <c r="D42798" s="8"/>
      <c r="E42798" s="1"/>
      <c r="F42798" s="1"/>
      <c r="G42798" s="1"/>
      <c r="H42798" s="1"/>
    </row>
    <row r="42799">
      <c r="A42799" s="1"/>
      <c r="B42799" s="1"/>
      <c r="C42799" s="1"/>
      <c r="D42799" s="8"/>
      <c r="E42799" s="1"/>
      <c r="F42799" s="1"/>
      <c r="G42799" s="1"/>
      <c r="H42799" s="1"/>
    </row>
    <row r="42800">
      <c r="A42800" s="1"/>
      <c r="B42800" s="1"/>
      <c r="C42800" s="1"/>
      <c r="D42800" s="8"/>
      <c r="E42800" s="1"/>
      <c r="F42800" s="1"/>
      <c r="G42800" s="1"/>
      <c r="H42800" s="1"/>
    </row>
    <row r="42801">
      <c r="A42801" s="1"/>
      <c r="B42801" s="1"/>
      <c r="C42801" s="1"/>
      <c r="D42801" s="8"/>
      <c r="E42801" s="1"/>
      <c r="F42801" s="1"/>
      <c r="G42801" s="1"/>
      <c r="H42801" s="1"/>
    </row>
    <row r="42802">
      <c r="A42802" s="1"/>
      <c r="B42802" s="1"/>
      <c r="C42802" s="1"/>
      <c r="D42802" s="8"/>
      <c r="E42802" s="1"/>
      <c r="F42802" s="1"/>
      <c r="G42802" s="1"/>
      <c r="H42802" s="1"/>
    </row>
    <row r="42803">
      <c r="A42803" s="1"/>
      <c r="B42803" s="1"/>
      <c r="C42803" s="1"/>
      <c r="D42803" s="8"/>
      <c r="E42803" s="1"/>
      <c r="F42803" s="1"/>
      <c r="G42803" s="1"/>
      <c r="H42803" s="1"/>
    </row>
    <row r="42804">
      <c r="A42804" s="1"/>
      <c r="B42804" s="1"/>
      <c r="C42804" s="1"/>
      <c r="D42804" s="8"/>
      <c r="E42804" s="1"/>
      <c r="F42804" s="1"/>
      <c r="G42804" s="1"/>
      <c r="H42804" s="1"/>
    </row>
    <row r="42805">
      <c r="A42805" s="1"/>
      <c r="B42805" s="1"/>
      <c r="C42805" s="1"/>
      <c r="D42805" s="8"/>
      <c r="E42805" s="1"/>
      <c r="F42805" s="1"/>
      <c r="G42805" s="1"/>
      <c r="H42805" s="1"/>
    </row>
    <row r="42806">
      <c r="A42806" s="1"/>
      <c r="B42806" s="1"/>
      <c r="C42806" s="1"/>
      <c r="D42806" s="8"/>
      <c r="E42806" s="1"/>
      <c r="F42806" s="1"/>
      <c r="G42806" s="1"/>
      <c r="H42806" s="1"/>
    </row>
    <row r="42807">
      <c r="A42807" s="1"/>
      <c r="B42807" s="1"/>
      <c r="C42807" s="1"/>
      <c r="D42807" s="8"/>
      <c r="E42807" s="1"/>
      <c r="F42807" s="1"/>
      <c r="G42807" s="1"/>
      <c r="H42807" s="1"/>
    </row>
    <row r="42808">
      <c r="A42808" s="1"/>
      <c r="B42808" s="1"/>
      <c r="C42808" s="1"/>
      <c r="D42808" s="8"/>
      <c r="E42808" s="1"/>
      <c r="F42808" s="1"/>
      <c r="G42808" s="1"/>
      <c r="H42808" s="1"/>
    </row>
    <row r="42809">
      <c r="A42809" s="1"/>
      <c r="B42809" s="1"/>
      <c r="C42809" s="1"/>
      <c r="D42809" s="8"/>
      <c r="E42809" s="1"/>
      <c r="F42809" s="1"/>
      <c r="G42809" s="1"/>
      <c r="H42809" s="1"/>
    </row>
    <row r="42810">
      <c r="A42810" s="1"/>
      <c r="B42810" s="1"/>
      <c r="C42810" s="1"/>
      <c r="D42810" s="8"/>
      <c r="E42810" s="1"/>
      <c r="F42810" s="1"/>
      <c r="G42810" s="1"/>
      <c r="H42810" s="1"/>
    </row>
    <row r="42811">
      <c r="A42811" s="1"/>
      <c r="B42811" s="1"/>
      <c r="C42811" s="1"/>
      <c r="D42811" s="8"/>
      <c r="E42811" s="1"/>
      <c r="F42811" s="1"/>
      <c r="G42811" s="1"/>
      <c r="H42811" s="1"/>
    </row>
    <row r="42812">
      <c r="A42812" s="1"/>
      <c r="B42812" s="1"/>
      <c r="C42812" s="1"/>
      <c r="D42812" s="8"/>
      <c r="E42812" s="1"/>
      <c r="F42812" s="1"/>
      <c r="G42812" s="1"/>
      <c r="H42812" s="1"/>
    </row>
    <row r="42813">
      <c r="A42813" s="1"/>
      <c r="B42813" s="1"/>
      <c r="C42813" s="1"/>
      <c r="D42813" s="8"/>
      <c r="E42813" s="1"/>
      <c r="F42813" s="1"/>
      <c r="G42813" s="1"/>
      <c r="H42813" s="1"/>
    </row>
    <row r="42814">
      <c r="A42814" s="1"/>
      <c r="B42814" s="1"/>
      <c r="C42814" s="1"/>
      <c r="D42814" s="8"/>
      <c r="E42814" s="1"/>
      <c r="F42814" s="1"/>
      <c r="G42814" s="1"/>
      <c r="H42814" s="1"/>
    </row>
    <row r="42815">
      <c r="A42815" s="1"/>
      <c r="B42815" s="1"/>
      <c r="C42815" s="1"/>
      <c r="D42815" s="8"/>
      <c r="E42815" s="1"/>
      <c r="F42815" s="1"/>
      <c r="G42815" s="1"/>
      <c r="H42815" s="1"/>
    </row>
    <row r="42816">
      <c r="A42816" s="1"/>
      <c r="B42816" s="1"/>
      <c r="C42816" s="1"/>
      <c r="D42816" s="8"/>
      <c r="E42816" s="1"/>
      <c r="F42816" s="1"/>
      <c r="G42816" s="1"/>
      <c r="H42816" s="1"/>
    </row>
    <row r="42817">
      <c r="A42817" s="1"/>
      <c r="B42817" s="1"/>
      <c r="C42817" s="1"/>
      <c r="D42817" s="8"/>
      <c r="E42817" s="1"/>
      <c r="F42817" s="1"/>
      <c r="G42817" s="1"/>
      <c r="H42817" s="1"/>
    </row>
    <row r="42818">
      <c r="A42818" s="1"/>
      <c r="B42818" s="1"/>
      <c r="C42818" s="1"/>
      <c r="D42818" s="8"/>
      <c r="E42818" s="1"/>
      <c r="F42818" s="1"/>
      <c r="G42818" s="1"/>
      <c r="H42818" s="1"/>
    </row>
    <row r="42819">
      <c r="A42819" s="1"/>
      <c r="B42819" s="1"/>
      <c r="C42819" s="1"/>
      <c r="D42819" s="8"/>
      <c r="E42819" s="1"/>
      <c r="F42819" s="1"/>
      <c r="G42819" s="1"/>
      <c r="H42819" s="1"/>
    </row>
    <row r="42820">
      <c r="A42820" s="1"/>
      <c r="B42820" s="1"/>
      <c r="C42820" s="1"/>
      <c r="D42820" s="8"/>
      <c r="E42820" s="1"/>
      <c r="F42820" s="1"/>
      <c r="G42820" s="1"/>
      <c r="H42820" s="1"/>
    </row>
    <row r="42821">
      <c r="A42821" s="1"/>
      <c r="B42821" s="1"/>
      <c r="C42821" s="1"/>
      <c r="D42821" s="8"/>
      <c r="E42821" s="1"/>
      <c r="F42821" s="1"/>
      <c r="G42821" s="1"/>
      <c r="H42821" s="1"/>
    </row>
    <row r="42822">
      <c r="A42822" s="1"/>
      <c r="B42822" s="1"/>
      <c r="C42822" s="1"/>
      <c r="D42822" s="8"/>
      <c r="E42822" s="1"/>
      <c r="F42822" s="1"/>
      <c r="G42822" s="1"/>
      <c r="H42822" s="1"/>
    </row>
    <row r="42823">
      <c r="A42823" s="1"/>
      <c r="B42823" s="1"/>
      <c r="C42823" s="1"/>
      <c r="D42823" s="8"/>
      <c r="E42823" s="1"/>
      <c r="F42823" s="1"/>
      <c r="G42823" s="1"/>
      <c r="H42823" s="1"/>
    </row>
    <row r="42824">
      <c r="A42824" s="1"/>
      <c r="B42824" s="1"/>
      <c r="C42824" s="1"/>
      <c r="D42824" s="8"/>
      <c r="E42824" s="1"/>
      <c r="F42824" s="1"/>
      <c r="G42824" s="1"/>
      <c r="H42824" s="1"/>
    </row>
    <row r="42825">
      <c r="A42825" s="1"/>
      <c r="B42825" s="1"/>
      <c r="C42825" s="1"/>
      <c r="D42825" s="8"/>
      <c r="E42825" s="1"/>
      <c r="F42825" s="1"/>
      <c r="G42825" s="1"/>
      <c r="H42825" s="1"/>
    </row>
    <row r="42826">
      <c r="A42826" s="1"/>
      <c r="B42826" s="1"/>
      <c r="C42826" s="1"/>
      <c r="D42826" s="8"/>
      <c r="E42826" s="1"/>
      <c r="F42826" s="1"/>
      <c r="G42826" s="1"/>
      <c r="H42826" s="1"/>
    </row>
    <row r="42827">
      <c r="A42827" s="1"/>
      <c r="B42827" s="1"/>
      <c r="C42827" s="1"/>
      <c r="D42827" s="8"/>
      <c r="E42827" s="1"/>
      <c r="F42827" s="1"/>
      <c r="G42827" s="1"/>
      <c r="H42827" s="1"/>
    </row>
    <row r="42828">
      <c r="A42828" s="1"/>
      <c r="B42828" s="1"/>
      <c r="C42828" s="1"/>
      <c r="D42828" s="8"/>
      <c r="E42828" s="1"/>
      <c r="F42828" s="1"/>
      <c r="G42828" s="1"/>
      <c r="H42828" s="1"/>
    </row>
    <row r="42829">
      <c r="A42829" s="1"/>
      <c r="B42829" s="1"/>
      <c r="C42829" s="1"/>
      <c r="D42829" s="8"/>
      <c r="E42829" s="1"/>
      <c r="F42829" s="1"/>
      <c r="G42829" s="1"/>
      <c r="H42829" s="1"/>
    </row>
    <row r="42830">
      <c r="A42830" s="1"/>
      <c r="B42830" s="1"/>
      <c r="C42830" s="1"/>
      <c r="D42830" s="8"/>
      <c r="E42830" s="1"/>
      <c r="F42830" s="1"/>
      <c r="G42830" s="1"/>
      <c r="H42830" s="1"/>
    </row>
    <row r="42831">
      <c r="A42831" s="1"/>
      <c r="B42831" s="1"/>
      <c r="C42831" s="1"/>
      <c r="D42831" s="8"/>
      <c r="E42831" s="1"/>
      <c r="F42831" s="1"/>
      <c r="G42831" s="1"/>
      <c r="H42831" s="1"/>
    </row>
    <row r="42832">
      <c r="A42832" s="1"/>
      <c r="B42832" s="1"/>
      <c r="C42832" s="1"/>
      <c r="D42832" s="8"/>
      <c r="E42832" s="1"/>
      <c r="F42832" s="1"/>
      <c r="G42832" s="1"/>
      <c r="H42832" s="1"/>
    </row>
    <row r="42833">
      <c r="A42833" s="1"/>
      <c r="B42833" s="1"/>
      <c r="C42833" s="1"/>
      <c r="D42833" s="8"/>
      <c r="E42833" s="1"/>
      <c r="F42833" s="1"/>
      <c r="G42833" s="1"/>
      <c r="H42833" s="1"/>
    </row>
    <row r="42834">
      <c r="A42834" s="1"/>
      <c r="B42834" s="1"/>
      <c r="C42834" s="1"/>
      <c r="D42834" s="8"/>
      <c r="E42834" s="1"/>
      <c r="F42834" s="1"/>
      <c r="G42834" s="1"/>
      <c r="H42834" s="1"/>
    </row>
    <row r="42835">
      <c r="A42835" s="1"/>
      <c r="B42835" s="1"/>
      <c r="C42835" s="1"/>
      <c r="D42835" s="8"/>
      <c r="E42835" s="1"/>
      <c r="F42835" s="1"/>
      <c r="G42835" s="1"/>
      <c r="H42835" s="1"/>
    </row>
    <row r="42836">
      <c r="A42836" s="1"/>
      <c r="B42836" s="1"/>
      <c r="C42836" s="1"/>
      <c r="D42836" s="8"/>
      <c r="E42836" s="1"/>
      <c r="F42836" s="1"/>
      <c r="G42836" s="1"/>
      <c r="H42836" s="1"/>
    </row>
    <row r="42837">
      <c r="A42837" s="1"/>
      <c r="B42837" s="1"/>
      <c r="C42837" s="1"/>
      <c r="D42837" s="8"/>
      <c r="E42837" s="1"/>
      <c r="F42837" s="1"/>
      <c r="G42837" s="1"/>
      <c r="H42837" s="1"/>
    </row>
    <row r="42838">
      <c r="A42838" s="1"/>
      <c r="B42838" s="1"/>
      <c r="C42838" s="1"/>
      <c r="D42838" s="8"/>
      <c r="E42838" s="1"/>
      <c r="F42838" s="1"/>
      <c r="G42838" s="1"/>
      <c r="H42838" s="1"/>
    </row>
    <row r="42839">
      <c r="A42839" s="1"/>
      <c r="B42839" s="1"/>
      <c r="C42839" s="1"/>
      <c r="D42839" s="8"/>
      <c r="E42839" s="1"/>
      <c r="F42839" s="1"/>
      <c r="G42839" s="1"/>
      <c r="H42839" s="1"/>
    </row>
    <row r="42840">
      <c r="A42840" s="1"/>
      <c r="B42840" s="1"/>
      <c r="C42840" s="1"/>
      <c r="D42840" s="8"/>
      <c r="E42840" s="1"/>
      <c r="F42840" s="1"/>
      <c r="G42840" s="1"/>
      <c r="H42840" s="1"/>
    </row>
    <row r="42841">
      <c r="A42841" s="1"/>
      <c r="B42841" s="1"/>
      <c r="C42841" s="1"/>
      <c r="D42841" s="8"/>
      <c r="E42841" s="1"/>
      <c r="F42841" s="1"/>
      <c r="G42841" s="1"/>
      <c r="H42841" s="1"/>
    </row>
    <row r="42842">
      <c r="A42842" s="1"/>
      <c r="B42842" s="1"/>
      <c r="C42842" s="1"/>
      <c r="D42842" s="8"/>
      <c r="E42842" s="1"/>
      <c r="F42842" s="1"/>
      <c r="G42842" s="1"/>
      <c r="H42842" s="1"/>
    </row>
    <row r="42843">
      <c r="A42843" s="1"/>
      <c r="B42843" s="1"/>
      <c r="C42843" s="1"/>
      <c r="D42843" s="8"/>
      <c r="E42843" s="1"/>
      <c r="F42843" s="1"/>
      <c r="G42843" s="1"/>
      <c r="H42843" s="1"/>
    </row>
    <row r="42844">
      <c r="A42844" s="1"/>
      <c r="B42844" s="1"/>
      <c r="C42844" s="1"/>
      <c r="D42844" s="8"/>
      <c r="E42844" s="1"/>
      <c r="F42844" s="1"/>
      <c r="G42844" s="1"/>
      <c r="H42844" s="1"/>
    </row>
    <row r="42845">
      <c r="A42845" s="1"/>
      <c r="B42845" s="1"/>
      <c r="C42845" s="1"/>
      <c r="D42845" s="8"/>
      <c r="E42845" s="1"/>
      <c r="F42845" s="1"/>
      <c r="G42845" s="1"/>
      <c r="H42845" s="1"/>
    </row>
    <row r="42846">
      <c r="A42846" s="1"/>
      <c r="B42846" s="1"/>
      <c r="C42846" s="1"/>
      <c r="D42846" s="8"/>
      <c r="E42846" s="1"/>
      <c r="F42846" s="1"/>
      <c r="G42846" s="1"/>
      <c r="H42846" s="1"/>
    </row>
    <row r="42847">
      <c r="A42847" s="1"/>
      <c r="B42847" s="1"/>
      <c r="C42847" s="1"/>
      <c r="D42847" s="8"/>
      <c r="E42847" s="1"/>
      <c r="F42847" s="1"/>
      <c r="G42847" s="1"/>
      <c r="H42847" s="1"/>
    </row>
    <row r="42848">
      <c r="A42848" s="1"/>
      <c r="B42848" s="1"/>
      <c r="C42848" s="1"/>
      <c r="D42848" s="8"/>
      <c r="E42848" s="1"/>
      <c r="F42848" s="1"/>
      <c r="G42848" s="1"/>
      <c r="H42848" s="1"/>
    </row>
    <row r="42849">
      <c r="A42849" s="1"/>
      <c r="B42849" s="1"/>
      <c r="C42849" s="1"/>
      <c r="D42849" s="8"/>
      <c r="E42849" s="1"/>
      <c r="F42849" s="1"/>
      <c r="G42849" s="1"/>
      <c r="H42849" s="1"/>
    </row>
    <row r="42850">
      <c r="A42850" s="1"/>
      <c r="B42850" s="1"/>
      <c r="C42850" s="1"/>
      <c r="D42850" s="8"/>
      <c r="E42850" s="1"/>
      <c r="F42850" s="1"/>
      <c r="G42850" s="1"/>
      <c r="H42850" s="1"/>
    </row>
    <row r="42851">
      <c r="A42851" s="1"/>
      <c r="B42851" s="1"/>
      <c r="C42851" s="1"/>
      <c r="D42851" s="8"/>
      <c r="E42851" s="1"/>
      <c r="F42851" s="1"/>
      <c r="G42851" s="1"/>
      <c r="H42851" s="1"/>
    </row>
    <row r="42852">
      <c r="A42852" s="1"/>
      <c r="B42852" s="1"/>
      <c r="C42852" s="1"/>
      <c r="D42852" s="8"/>
      <c r="E42852" s="1"/>
      <c r="F42852" s="1"/>
      <c r="G42852" s="1"/>
      <c r="H42852" s="1"/>
    </row>
    <row r="42853">
      <c r="A42853" s="1"/>
      <c r="B42853" s="1"/>
      <c r="C42853" s="1"/>
      <c r="D42853" s="8"/>
      <c r="E42853" s="1"/>
      <c r="F42853" s="1"/>
      <c r="G42853" s="1"/>
      <c r="H42853" s="1"/>
    </row>
    <row r="42854">
      <c r="A42854" s="1"/>
      <c r="B42854" s="1"/>
      <c r="C42854" s="1"/>
      <c r="D42854" s="8"/>
      <c r="E42854" s="1"/>
      <c r="F42854" s="1"/>
      <c r="G42854" s="1"/>
      <c r="H42854" s="1"/>
    </row>
    <row r="42855">
      <c r="A42855" s="1"/>
      <c r="B42855" s="1"/>
      <c r="C42855" s="1"/>
      <c r="D42855" s="8"/>
      <c r="E42855" s="1"/>
      <c r="F42855" s="1"/>
      <c r="G42855" s="1"/>
      <c r="H42855" s="1"/>
    </row>
    <row r="42856">
      <c r="A42856" s="1"/>
      <c r="B42856" s="1"/>
      <c r="C42856" s="1"/>
      <c r="D42856" s="8"/>
      <c r="E42856" s="1"/>
      <c r="F42856" s="1"/>
      <c r="G42856" s="1"/>
      <c r="H42856" s="1"/>
    </row>
    <row r="42857">
      <c r="A42857" s="1"/>
      <c r="B42857" s="1"/>
      <c r="C42857" s="1"/>
      <c r="D42857" s="8"/>
      <c r="E42857" s="1"/>
      <c r="F42857" s="1"/>
      <c r="G42857" s="1"/>
      <c r="H42857" s="1"/>
    </row>
    <row r="42858">
      <c r="A42858" s="1"/>
      <c r="B42858" s="1"/>
      <c r="C42858" s="1"/>
      <c r="D42858" s="8"/>
      <c r="E42858" s="1"/>
      <c r="F42858" s="1"/>
      <c r="G42858" s="1"/>
      <c r="H42858" s="1"/>
    </row>
    <row r="42859">
      <c r="A42859" s="1"/>
      <c r="B42859" s="1"/>
      <c r="C42859" s="1"/>
      <c r="D42859" s="8"/>
      <c r="E42859" s="1"/>
      <c r="F42859" s="1"/>
      <c r="G42859" s="1"/>
      <c r="H42859" s="1"/>
    </row>
    <row r="42860">
      <c r="A42860" s="1"/>
      <c r="B42860" s="1"/>
      <c r="C42860" s="1"/>
      <c r="D42860" s="8"/>
      <c r="E42860" s="1"/>
      <c r="F42860" s="1"/>
      <c r="G42860" s="1"/>
      <c r="H42860" s="1"/>
    </row>
    <row r="42861">
      <c r="A42861" s="1"/>
      <c r="B42861" s="1"/>
      <c r="C42861" s="1"/>
      <c r="D42861" s="8"/>
      <c r="E42861" s="1"/>
      <c r="F42861" s="1"/>
      <c r="G42861" s="1"/>
      <c r="H42861" s="1"/>
    </row>
    <row r="42862">
      <c r="A42862" s="1"/>
      <c r="B42862" s="1"/>
      <c r="C42862" s="1"/>
      <c r="D42862" s="8"/>
      <c r="E42862" s="1"/>
      <c r="F42862" s="1"/>
      <c r="G42862" s="1"/>
      <c r="H42862" s="1"/>
    </row>
    <row r="42863">
      <c r="A42863" s="1"/>
      <c r="B42863" s="1"/>
      <c r="C42863" s="1"/>
      <c r="D42863" s="8"/>
      <c r="E42863" s="1"/>
      <c r="F42863" s="1"/>
      <c r="G42863" s="1"/>
      <c r="H42863" s="1"/>
    </row>
    <row r="42864">
      <c r="A42864" s="1"/>
      <c r="B42864" s="1"/>
      <c r="C42864" s="1"/>
      <c r="D42864" s="8"/>
      <c r="E42864" s="1"/>
      <c r="F42864" s="1"/>
      <c r="G42864" s="1"/>
      <c r="H42864" s="1"/>
    </row>
    <row r="42865">
      <c r="A42865" s="1"/>
      <c r="B42865" s="1"/>
      <c r="C42865" s="1"/>
      <c r="D42865" s="8"/>
      <c r="E42865" s="1"/>
      <c r="F42865" s="1"/>
      <c r="G42865" s="1"/>
      <c r="H42865" s="1"/>
    </row>
    <row r="42866">
      <c r="A42866" s="1"/>
      <c r="B42866" s="1"/>
      <c r="C42866" s="1"/>
      <c r="D42866" s="8"/>
      <c r="E42866" s="1"/>
      <c r="F42866" s="1"/>
      <c r="G42866" s="1"/>
      <c r="H42866" s="1"/>
    </row>
    <row r="42867">
      <c r="A42867" s="1"/>
      <c r="B42867" s="1"/>
      <c r="C42867" s="1"/>
      <c r="D42867" s="8"/>
      <c r="E42867" s="1"/>
      <c r="F42867" s="1"/>
      <c r="G42867" s="1"/>
      <c r="H42867" s="1"/>
    </row>
    <row r="42868">
      <c r="A42868" s="1"/>
      <c r="B42868" s="1"/>
      <c r="C42868" s="1"/>
      <c r="D42868" s="8"/>
      <c r="E42868" s="1"/>
      <c r="F42868" s="1"/>
      <c r="G42868" s="1"/>
      <c r="H42868" s="1"/>
    </row>
    <row r="42869">
      <c r="A42869" s="1"/>
      <c r="B42869" s="1"/>
      <c r="C42869" s="1"/>
      <c r="D42869" s="8"/>
      <c r="E42869" s="1"/>
      <c r="F42869" s="1"/>
      <c r="G42869" s="1"/>
      <c r="H42869" s="1"/>
    </row>
    <row r="42870">
      <c r="A42870" s="1"/>
      <c r="B42870" s="1"/>
      <c r="C42870" s="1"/>
      <c r="D42870" s="8"/>
      <c r="E42870" s="1"/>
      <c r="F42870" s="1"/>
      <c r="G42870" s="1"/>
      <c r="H42870" s="1"/>
    </row>
    <row r="42871">
      <c r="A42871" s="1"/>
      <c r="B42871" s="1"/>
      <c r="C42871" s="1"/>
      <c r="D42871" s="8"/>
      <c r="E42871" s="1"/>
      <c r="F42871" s="1"/>
      <c r="G42871" s="1"/>
      <c r="H42871" s="1"/>
    </row>
    <row r="42872">
      <c r="A42872" s="1"/>
      <c r="B42872" s="1"/>
      <c r="C42872" s="1"/>
      <c r="D42872" s="8"/>
      <c r="E42872" s="1"/>
      <c r="F42872" s="1"/>
      <c r="G42872" s="1"/>
      <c r="H42872" s="1"/>
    </row>
    <row r="42873">
      <c r="A42873" s="1"/>
      <c r="B42873" s="1"/>
      <c r="C42873" s="1"/>
      <c r="D42873" s="8"/>
      <c r="E42873" s="1"/>
      <c r="F42873" s="1"/>
      <c r="G42873" s="1"/>
      <c r="H42873" s="1"/>
    </row>
    <row r="42874">
      <c r="A42874" s="1"/>
      <c r="B42874" s="1"/>
      <c r="C42874" s="1"/>
      <c r="D42874" s="8"/>
      <c r="E42874" s="1"/>
      <c r="F42874" s="1"/>
      <c r="G42874" s="1"/>
      <c r="H42874" s="1"/>
    </row>
    <row r="42875">
      <c r="A42875" s="1"/>
      <c r="B42875" s="1"/>
      <c r="C42875" s="1"/>
      <c r="D42875" s="8"/>
      <c r="E42875" s="1"/>
      <c r="F42875" s="1"/>
      <c r="G42875" s="1"/>
      <c r="H42875" s="1"/>
    </row>
    <row r="42876">
      <c r="A42876" s="1"/>
      <c r="B42876" s="1"/>
      <c r="C42876" s="1"/>
      <c r="D42876" s="8"/>
      <c r="E42876" s="1"/>
      <c r="F42876" s="1"/>
      <c r="G42876" s="1"/>
      <c r="H42876" s="1"/>
    </row>
    <row r="42877">
      <c r="A42877" s="1"/>
      <c r="B42877" s="1"/>
      <c r="C42877" s="1"/>
      <c r="D42877" s="8"/>
      <c r="E42877" s="1"/>
      <c r="F42877" s="1"/>
      <c r="G42877" s="1"/>
      <c r="H42877" s="1"/>
    </row>
    <row r="42878">
      <c r="A42878" s="1"/>
      <c r="B42878" s="1"/>
      <c r="C42878" s="1"/>
      <c r="D42878" s="8"/>
      <c r="E42878" s="1"/>
      <c r="F42878" s="1"/>
      <c r="G42878" s="1"/>
      <c r="H42878" s="1"/>
    </row>
    <row r="42879">
      <c r="A42879" s="1"/>
      <c r="B42879" s="1"/>
      <c r="C42879" s="1"/>
      <c r="D42879" s="8"/>
      <c r="E42879" s="1"/>
      <c r="F42879" s="1"/>
      <c r="G42879" s="1"/>
      <c r="H42879" s="1"/>
    </row>
    <row r="42880">
      <c r="A42880" s="1"/>
      <c r="B42880" s="1"/>
      <c r="C42880" s="1"/>
      <c r="D42880" s="8"/>
      <c r="E42880" s="1"/>
      <c r="F42880" s="1"/>
      <c r="G42880" s="1"/>
      <c r="H42880" s="1"/>
    </row>
    <row r="42881">
      <c r="A42881" s="1"/>
      <c r="B42881" s="1"/>
      <c r="C42881" s="1"/>
      <c r="D42881" s="8"/>
      <c r="E42881" s="1"/>
      <c r="F42881" s="1"/>
      <c r="G42881" s="1"/>
      <c r="H42881" s="1"/>
    </row>
    <row r="42882">
      <c r="A42882" s="1"/>
      <c r="B42882" s="1"/>
      <c r="C42882" s="1"/>
      <c r="D42882" s="8"/>
      <c r="E42882" s="1"/>
      <c r="F42882" s="1"/>
      <c r="G42882" s="1"/>
      <c r="H42882" s="1"/>
    </row>
    <row r="42883">
      <c r="A42883" s="1"/>
      <c r="B42883" s="1"/>
      <c r="C42883" s="1"/>
      <c r="D42883" s="8"/>
      <c r="E42883" s="1"/>
      <c r="F42883" s="1"/>
      <c r="G42883" s="1"/>
      <c r="H42883" s="1"/>
    </row>
    <row r="42884">
      <c r="A42884" s="1"/>
      <c r="B42884" s="1"/>
      <c r="C42884" s="1"/>
      <c r="D42884" s="8"/>
      <c r="E42884" s="1"/>
      <c r="F42884" s="1"/>
      <c r="G42884" s="1"/>
      <c r="H42884" s="1"/>
    </row>
    <row r="42885">
      <c r="A42885" s="1"/>
      <c r="B42885" s="1"/>
      <c r="C42885" s="1"/>
      <c r="D42885" s="8"/>
      <c r="E42885" s="1"/>
      <c r="F42885" s="1"/>
      <c r="G42885" s="1"/>
      <c r="H42885" s="1"/>
    </row>
    <row r="42886">
      <c r="A42886" s="1"/>
      <c r="B42886" s="1"/>
      <c r="C42886" s="1"/>
      <c r="D42886" s="8"/>
      <c r="E42886" s="1"/>
      <c r="F42886" s="1"/>
      <c r="G42886" s="1"/>
      <c r="H42886" s="1"/>
    </row>
    <row r="42887">
      <c r="A42887" s="1"/>
      <c r="B42887" s="1"/>
      <c r="C42887" s="1"/>
      <c r="D42887" s="8"/>
      <c r="E42887" s="1"/>
      <c r="F42887" s="1"/>
      <c r="G42887" s="1"/>
      <c r="H42887" s="1"/>
    </row>
    <row r="42888">
      <c r="A42888" s="1"/>
      <c r="B42888" s="1"/>
      <c r="C42888" s="1"/>
      <c r="D42888" s="8"/>
      <c r="E42888" s="1"/>
      <c r="F42888" s="1"/>
      <c r="G42888" s="1"/>
      <c r="H42888" s="1"/>
    </row>
    <row r="42889">
      <c r="A42889" s="1"/>
      <c r="B42889" s="1"/>
      <c r="C42889" s="1"/>
      <c r="D42889" s="8"/>
      <c r="E42889" s="1"/>
      <c r="F42889" s="1"/>
      <c r="G42889" s="1"/>
      <c r="H42889" s="1"/>
    </row>
    <row r="42890">
      <c r="A42890" s="1"/>
      <c r="B42890" s="1"/>
      <c r="C42890" s="1"/>
      <c r="D42890" s="8"/>
      <c r="E42890" s="1"/>
      <c r="F42890" s="1"/>
      <c r="G42890" s="1"/>
      <c r="H42890" s="1"/>
    </row>
    <row r="42891">
      <c r="A42891" s="1"/>
      <c r="B42891" s="1"/>
      <c r="C42891" s="1"/>
      <c r="D42891" s="8"/>
      <c r="E42891" s="1"/>
      <c r="F42891" s="1"/>
      <c r="G42891" s="1"/>
      <c r="H42891" s="1"/>
    </row>
    <row r="42892">
      <c r="A42892" s="1"/>
      <c r="B42892" s="1"/>
      <c r="C42892" s="1"/>
      <c r="D42892" s="8"/>
      <c r="E42892" s="1"/>
      <c r="F42892" s="1"/>
      <c r="G42892" s="1"/>
      <c r="H42892" s="1"/>
    </row>
    <row r="42893">
      <c r="A42893" s="1"/>
      <c r="B42893" s="1"/>
      <c r="C42893" s="1"/>
      <c r="D42893" s="8"/>
      <c r="E42893" s="1"/>
      <c r="F42893" s="1"/>
      <c r="G42893" s="1"/>
      <c r="H42893" s="1"/>
    </row>
    <row r="42894">
      <c r="A42894" s="1"/>
      <c r="B42894" s="1"/>
      <c r="C42894" s="1"/>
      <c r="D42894" s="8"/>
      <c r="E42894" s="1"/>
      <c r="F42894" s="1"/>
      <c r="G42894" s="1"/>
      <c r="H42894" s="1"/>
    </row>
    <row r="42895">
      <c r="A42895" s="1"/>
      <c r="B42895" s="1"/>
      <c r="C42895" s="1"/>
      <c r="D42895" s="8"/>
      <c r="E42895" s="1"/>
      <c r="F42895" s="1"/>
      <c r="G42895" s="1"/>
      <c r="H42895" s="1"/>
    </row>
    <row r="42896">
      <c r="A42896" s="1"/>
      <c r="B42896" s="1"/>
      <c r="C42896" s="1"/>
      <c r="D42896" s="8"/>
      <c r="E42896" s="1"/>
      <c r="F42896" s="1"/>
      <c r="G42896" s="1"/>
      <c r="H42896" s="1"/>
    </row>
    <row r="42897">
      <c r="A42897" s="1"/>
      <c r="B42897" s="1"/>
      <c r="C42897" s="1"/>
      <c r="D42897" s="8"/>
      <c r="E42897" s="1"/>
      <c r="F42897" s="1"/>
      <c r="G42897" s="1"/>
      <c r="H42897" s="1"/>
    </row>
    <row r="42898">
      <c r="A42898" s="1"/>
      <c r="B42898" s="1"/>
      <c r="C42898" s="1"/>
      <c r="D42898" s="8"/>
      <c r="E42898" s="1"/>
      <c r="F42898" s="1"/>
      <c r="G42898" s="1"/>
      <c r="H42898" s="1"/>
    </row>
    <row r="42899">
      <c r="A42899" s="1"/>
      <c r="B42899" s="1"/>
      <c r="C42899" s="1"/>
      <c r="D42899" s="8"/>
      <c r="E42899" s="1"/>
      <c r="F42899" s="1"/>
      <c r="G42899" s="1"/>
      <c r="H42899" s="1"/>
    </row>
    <row r="42900">
      <c r="A42900" s="1"/>
      <c r="B42900" s="1"/>
      <c r="C42900" s="1"/>
      <c r="D42900" s="8"/>
      <c r="E42900" s="1"/>
      <c r="F42900" s="1"/>
      <c r="G42900" s="1"/>
      <c r="H42900" s="1"/>
    </row>
    <row r="42901">
      <c r="A42901" s="1"/>
      <c r="B42901" s="1"/>
      <c r="C42901" s="1"/>
      <c r="D42901" s="8"/>
      <c r="E42901" s="1"/>
      <c r="F42901" s="1"/>
      <c r="G42901" s="1"/>
      <c r="H42901" s="1"/>
    </row>
    <row r="42902">
      <c r="A42902" s="1"/>
      <c r="B42902" s="1"/>
      <c r="C42902" s="1"/>
      <c r="D42902" s="8"/>
      <c r="E42902" s="1"/>
      <c r="F42902" s="1"/>
      <c r="G42902" s="1"/>
      <c r="H42902" s="1"/>
    </row>
    <row r="42903">
      <c r="A42903" s="1"/>
      <c r="B42903" s="1"/>
      <c r="C42903" s="1"/>
      <c r="D42903" s="8"/>
      <c r="E42903" s="1"/>
      <c r="F42903" s="1"/>
      <c r="G42903" s="1"/>
      <c r="H42903" s="1"/>
    </row>
    <row r="42904">
      <c r="A42904" s="1"/>
      <c r="B42904" s="1"/>
      <c r="C42904" s="1"/>
      <c r="D42904" s="8"/>
      <c r="E42904" s="1"/>
      <c r="F42904" s="1"/>
      <c r="G42904" s="1"/>
      <c r="H42904" s="1"/>
    </row>
    <row r="42905">
      <c r="A42905" s="1"/>
      <c r="B42905" s="1"/>
      <c r="C42905" s="1"/>
      <c r="D42905" s="8"/>
      <c r="E42905" s="1"/>
      <c r="F42905" s="1"/>
      <c r="G42905" s="1"/>
      <c r="H42905" s="1"/>
    </row>
    <row r="42906">
      <c r="A42906" s="1"/>
      <c r="B42906" s="1"/>
      <c r="C42906" s="1"/>
      <c r="D42906" s="8"/>
      <c r="E42906" s="1"/>
      <c r="F42906" s="1"/>
      <c r="G42906" s="1"/>
      <c r="H42906" s="1"/>
    </row>
    <row r="42907">
      <c r="A42907" s="1"/>
      <c r="B42907" s="1"/>
      <c r="C42907" s="1"/>
      <c r="D42907" s="8"/>
      <c r="E42907" s="1"/>
      <c r="F42907" s="1"/>
      <c r="G42907" s="1"/>
      <c r="H42907" s="1"/>
    </row>
    <row r="42908">
      <c r="A42908" s="1"/>
      <c r="B42908" s="1"/>
      <c r="C42908" s="1"/>
      <c r="D42908" s="8"/>
      <c r="E42908" s="1"/>
      <c r="F42908" s="1"/>
      <c r="G42908" s="1"/>
      <c r="H42908" s="1"/>
    </row>
    <row r="42909">
      <c r="A42909" s="1"/>
      <c r="B42909" s="1"/>
      <c r="C42909" s="1"/>
      <c r="D42909" s="8"/>
      <c r="E42909" s="1"/>
      <c r="F42909" s="1"/>
      <c r="G42909" s="1"/>
      <c r="H42909" s="1"/>
    </row>
    <row r="42910">
      <c r="A42910" s="1"/>
      <c r="B42910" s="1"/>
      <c r="C42910" s="1"/>
      <c r="D42910" s="8"/>
      <c r="E42910" s="1"/>
      <c r="F42910" s="1"/>
      <c r="G42910" s="1"/>
      <c r="H42910" s="1"/>
    </row>
    <row r="42911">
      <c r="A42911" s="1"/>
      <c r="B42911" s="1"/>
      <c r="C42911" s="1"/>
      <c r="D42911" s="8"/>
      <c r="E42911" s="1"/>
      <c r="F42911" s="1"/>
      <c r="G42911" s="1"/>
      <c r="H42911" s="1"/>
    </row>
    <row r="42912">
      <c r="A42912" s="1"/>
      <c r="B42912" s="1"/>
      <c r="C42912" s="1"/>
      <c r="D42912" s="8"/>
      <c r="E42912" s="1"/>
      <c r="F42912" s="1"/>
      <c r="G42912" s="1"/>
      <c r="H42912" s="1"/>
    </row>
    <row r="42913">
      <c r="A42913" s="1"/>
      <c r="B42913" s="1"/>
      <c r="C42913" s="1"/>
      <c r="D42913" s="8"/>
      <c r="E42913" s="1"/>
      <c r="F42913" s="1"/>
      <c r="G42913" s="1"/>
      <c r="H42913" s="1"/>
    </row>
    <row r="42914">
      <c r="A42914" s="1"/>
      <c r="B42914" s="1"/>
      <c r="C42914" s="1"/>
      <c r="D42914" s="8"/>
      <c r="E42914" s="1"/>
      <c r="F42914" s="1"/>
      <c r="G42914" s="1"/>
      <c r="H42914" s="1"/>
    </row>
    <row r="42915">
      <c r="A42915" s="1"/>
      <c r="B42915" s="1"/>
      <c r="C42915" s="1"/>
      <c r="D42915" s="8"/>
      <c r="E42915" s="1"/>
      <c r="F42915" s="1"/>
      <c r="G42915" s="1"/>
      <c r="H42915" s="1"/>
    </row>
    <row r="42916">
      <c r="A42916" s="1"/>
      <c r="B42916" s="1"/>
      <c r="C42916" s="1"/>
      <c r="D42916" s="8"/>
      <c r="E42916" s="1"/>
      <c r="F42916" s="1"/>
      <c r="G42916" s="1"/>
      <c r="H42916" s="1"/>
    </row>
    <row r="42917">
      <c r="A42917" s="1"/>
      <c r="B42917" s="1"/>
      <c r="C42917" s="1"/>
      <c r="D42917" s="8"/>
      <c r="E42917" s="1"/>
      <c r="F42917" s="1"/>
      <c r="G42917" s="1"/>
      <c r="H42917" s="1"/>
    </row>
    <row r="42918">
      <c r="A42918" s="1"/>
      <c r="B42918" s="1"/>
      <c r="C42918" s="1"/>
      <c r="D42918" s="8"/>
      <c r="E42918" s="1"/>
      <c r="F42918" s="1"/>
      <c r="G42918" s="1"/>
      <c r="H42918" s="1"/>
    </row>
    <row r="42919">
      <c r="A42919" s="1"/>
      <c r="B42919" s="1"/>
      <c r="C42919" s="1"/>
      <c r="D42919" s="8"/>
      <c r="E42919" s="1"/>
      <c r="F42919" s="1"/>
      <c r="G42919" s="1"/>
      <c r="H42919" s="1"/>
    </row>
    <row r="42920">
      <c r="A42920" s="1"/>
      <c r="B42920" s="1"/>
      <c r="C42920" s="1"/>
      <c r="D42920" s="8"/>
      <c r="E42920" s="1"/>
      <c r="F42920" s="1"/>
      <c r="G42920" s="1"/>
      <c r="H42920" s="1"/>
    </row>
    <row r="42921">
      <c r="A42921" s="1"/>
      <c r="B42921" s="1"/>
      <c r="C42921" s="1"/>
      <c r="D42921" s="8"/>
      <c r="E42921" s="1"/>
      <c r="F42921" s="1"/>
      <c r="G42921" s="1"/>
      <c r="H42921" s="1"/>
    </row>
    <row r="42922">
      <c r="A42922" s="1"/>
      <c r="B42922" s="1"/>
      <c r="C42922" s="1"/>
      <c r="D42922" s="8"/>
      <c r="E42922" s="1"/>
      <c r="F42922" s="1"/>
      <c r="G42922" s="1"/>
      <c r="H42922" s="1"/>
    </row>
    <row r="42923">
      <c r="A42923" s="1"/>
      <c r="B42923" s="1"/>
      <c r="C42923" s="1"/>
      <c r="D42923" s="8"/>
      <c r="E42923" s="1"/>
      <c r="F42923" s="1"/>
      <c r="G42923" s="1"/>
      <c r="H42923" s="1"/>
    </row>
    <row r="42924">
      <c r="A42924" s="1"/>
      <c r="B42924" s="1"/>
      <c r="C42924" s="1"/>
      <c r="D42924" s="8"/>
      <c r="E42924" s="1"/>
      <c r="F42924" s="1"/>
      <c r="G42924" s="1"/>
      <c r="H42924" s="1"/>
    </row>
    <row r="42925">
      <c r="A42925" s="1"/>
      <c r="B42925" s="1"/>
      <c r="C42925" s="1"/>
      <c r="D42925" s="8"/>
      <c r="E42925" s="1"/>
      <c r="F42925" s="1"/>
      <c r="G42925" s="1"/>
      <c r="H42925" s="1"/>
    </row>
    <row r="42926">
      <c r="A42926" s="1"/>
      <c r="B42926" s="1"/>
      <c r="C42926" s="1"/>
      <c r="D42926" s="8"/>
      <c r="E42926" s="1"/>
      <c r="F42926" s="1"/>
      <c r="G42926" s="1"/>
      <c r="H42926" s="1"/>
    </row>
    <row r="42927">
      <c r="A42927" s="1"/>
      <c r="B42927" s="1"/>
      <c r="C42927" s="1"/>
      <c r="D42927" s="8"/>
      <c r="E42927" s="1"/>
      <c r="F42927" s="1"/>
      <c r="G42927" s="1"/>
      <c r="H42927" s="1"/>
    </row>
    <row r="42928">
      <c r="A42928" s="1"/>
      <c r="B42928" s="1"/>
      <c r="C42928" s="1"/>
      <c r="D42928" s="8"/>
      <c r="E42928" s="1"/>
      <c r="F42928" s="1"/>
      <c r="G42928" s="1"/>
      <c r="H42928" s="1"/>
    </row>
    <row r="42929">
      <c r="A42929" s="1"/>
      <c r="B42929" s="1"/>
      <c r="C42929" s="1"/>
      <c r="D42929" s="8"/>
      <c r="E42929" s="1"/>
      <c r="F42929" s="1"/>
      <c r="G42929" s="1"/>
      <c r="H42929" s="1"/>
    </row>
    <row r="42930">
      <c r="A42930" s="1"/>
      <c r="B42930" s="1"/>
      <c r="C42930" s="1"/>
      <c r="D42930" s="8"/>
      <c r="E42930" s="1"/>
      <c r="F42930" s="1"/>
      <c r="G42930" s="1"/>
      <c r="H42930" s="1"/>
    </row>
    <row r="42931">
      <c r="A42931" s="1"/>
      <c r="B42931" s="1"/>
      <c r="C42931" s="1"/>
      <c r="D42931" s="8"/>
      <c r="E42931" s="1"/>
      <c r="F42931" s="1"/>
      <c r="G42931" s="1"/>
      <c r="H42931" s="1"/>
    </row>
    <row r="42932">
      <c r="A42932" s="1"/>
      <c r="B42932" s="1"/>
      <c r="C42932" s="1"/>
      <c r="D42932" s="8"/>
      <c r="E42932" s="1"/>
      <c r="F42932" s="1"/>
      <c r="G42932" s="1"/>
      <c r="H42932" s="1"/>
    </row>
    <row r="42933">
      <c r="A42933" s="1"/>
      <c r="B42933" s="1"/>
      <c r="C42933" s="1"/>
      <c r="D42933" s="8"/>
      <c r="E42933" s="1"/>
      <c r="F42933" s="1"/>
      <c r="G42933" s="1"/>
      <c r="H42933" s="1"/>
    </row>
    <row r="42934">
      <c r="A42934" s="1"/>
      <c r="B42934" s="1"/>
      <c r="C42934" s="1"/>
      <c r="D42934" s="8"/>
      <c r="E42934" s="1"/>
      <c r="F42934" s="1"/>
      <c r="G42934" s="1"/>
      <c r="H42934" s="1"/>
    </row>
    <row r="42935">
      <c r="A42935" s="1"/>
      <c r="B42935" s="1"/>
      <c r="C42935" s="1"/>
      <c r="D42935" s="8"/>
      <c r="E42935" s="1"/>
      <c r="F42935" s="1"/>
      <c r="G42935" s="1"/>
      <c r="H42935" s="1"/>
    </row>
    <row r="42936">
      <c r="A42936" s="1"/>
      <c r="B42936" s="1"/>
      <c r="C42936" s="1"/>
      <c r="D42936" s="8"/>
      <c r="E42936" s="1"/>
      <c r="F42936" s="1"/>
      <c r="G42936" s="1"/>
      <c r="H42936" s="1"/>
    </row>
    <row r="42937">
      <c r="A42937" s="1"/>
      <c r="B42937" s="1"/>
      <c r="C42937" s="1"/>
      <c r="D42937" s="8"/>
      <c r="E42937" s="1"/>
      <c r="F42937" s="1"/>
      <c r="G42937" s="1"/>
      <c r="H42937" s="1"/>
    </row>
    <row r="42938">
      <c r="A42938" s="1"/>
      <c r="B42938" s="1"/>
      <c r="C42938" s="1"/>
      <c r="D42938" s="8"/>
      <c r="E42938" s="1"/>
      <c r="F42938" s="1"/>
      <c r="G42938" s="1"/>
      <c r="H42938" s="1"/>
    </row>
    <row r="42939">
      <c r="A42939" s="1"/>
      <c r="B42939" s="1"/>
      <c r="C42939" s="1"/>
      <c r="D42939" s="8"/>
      <c r="E42939" s="1"/>
      <c r="F42939" s="1"/>
      <c r="G42939" s="1"/>
      <c r="H42939" s="1"/>
    </row>
    <row r="42940">
      <c r="A42940" s="1"/>
      <c r="B42940" s="1"/>
      <c r="C42940" s="1"/>
      <c r="D42940" s="8"/>
      <c r="E42940" s="1"/>
      <c r="F42940" s="1"/>
      <c r="G42940" s="1"/>
      <c r="H42940" s="1"/>
    </row>
    <row r="42941">
      <c r="A42941" s="1"/>
      <c r="B42941" s="1"/>
      <c r="C42941" s="1"/>
      <c r="D42941" s="8"/>
      <c r="E42941" s="1"/>
      <c r="F42941" s="1"/>
      <c r="G42941" s="1"/>
      <c r="H42941" s="1"/>
    </row>
    <row r="42942">
      <c r="A42942" s="1"/>
      <c r="B42942" s="1"/>
      <c r="C42942" s="1"/>
      <c r="D42942" s="8"/>
      <c r="E42942" s="1"/>
      <c r="F42942" s="1"/>
      <c r="G42942" s="1"/>
      <c r="H42942" s="1"/>
    </row>
    <row r="42943">
      <c r="A42943" s="1"/>
      <c r="B42943" s="1"/>
      <c r="C42943" s="1"/>
      <c r="D42943" s="8"/>
      <c r="E42943" s="1"/>
      <c r="F42943" s="1"/>
      <c r="G42943" s="1"/>
      <c r="H42943" s="1"/>
    </row>
    <row r="42944">
      <c r="A42944" s="1"/>
      <c r="B42944" s="1"/>
      <c r="C42944" s="1"/>
      <c r="D42944" s="8"/>
      <c r="E42944" s="1"/>
      <c r="F42944" s="1"/>
      <c r="G42944" s="1"/>
      <c r="H42944" s="1"/>
    </row>
    <row r="42945">
      <c r="A42945" s="1"/>
      <c r="B42945" s="1"/>
      <c r="C42945" s="1"/>
      <c r="D42945" s="8"/>
      <c r="E42945" s="1"/>
      <c r="F42945" s="1"/>
      <c r="G42945" s="1"/>
      <c r="H42945" s="1"/>
    </row>
    <row r="42946">
      <c r="A42946" s="1"/>
      <c r="B42946" s="1"/>
      <c r="C42946" s="1"/>
      <c r="D42946" s="8"/>
      <c r="E42946" s="1"/>
      <c r="F42946" s="1"/>
      <c r="G42946" s="1"/>
      <c r="H42946" s="1"/>
    </row>
    <row r="42947">
      <c r="A42947" s="1"/>
      <c r="B42947" s="1"/>
      <c r="C42947" s="1"/>
      <c r="D42947" s="8"/>
      <c r="E42947" s="1"/>
      <c r="F42947" s="1"/>
      <c r="G42947" s="1"/>
      <c r="H42947" s="1"/>
    </row>
    <row r="42948">
      <c r="A42948" s="1"/>
      <c r="B42948" s="1"/>
      <c r="C42948" s="1"/>
      <c r="D42948" s="8"/>
      <c r="E42948" s="1"/>
      <c r="F42948" s="1"/>
      <c r="G42948" s="1"/>
      <c r="H42948" s="1"/>
    </row>
    <row r="42949">
      <c r="A42949" s="1"/>
      <c r="B42949" s="1"/>
      <c r="C42949" s="1"/>
      <c r="D42949" s="8"/>
      <c r="E42949" s="1"/>
      <c r="F42949" s="1"/>
      <c r="G42949" s="1"/>
      <c r="H42949" s="1"/>
    </row>
    <row r="42950">
      <c r="A42950" s="1"/>
      <c r="B42950" s="1"/>
      <c r="C42950" s="1"/>
      <c r="D42950" s="8"/>
      <c r="E42950" s="1"/>
      <c r="F42950" s="1"/>
      <c r="G42950" s="1"/>
      <c r="H42950" s="1"/>
    </row>
    <row r="42951">
      <c r="A42951" s="1"/>
      <c r="B42951" s="1"/>
      <c r="C42951" s="1"/>
      <c r="D42951" s="8"/>
      <c r="E42951" s="1"/>
      <c r="F42951" s="1"/>
      <c r="G42951" s="1"/>
      <c r="H42951" s="1"/>
    </row>
    <row r="42952">
      <c r="A42952" s="1"/>
      <c r="B42952" s="1"/>
      <c r="C42952" s="1"/>
      <c r="D42952" s="8"/>
      <c r="E42952" s="1"/>
      <c r="F42952" s="1"/>
      <c r="G42952" s="1"/>
      <c r="H42952" s="1"/>
    </row>
    <row r="42953">
      <c r="A42953" s="1"/>
      <c r="B42953" s="1"/>
      <c r="C42953" s="1"/>
      <c r="D42953" s="8"/>
      <c r="E42953" s="1"/>
      <c r="F42953" s="1"/>
      <c r="G42953" s="1"/>
      <c r="H42953" s="1"/>
    </row>
    <row r="42954">
      <c r="A42954" s="1"/>
      <c r="B42954" s="1"/>
      <c r="C42954" s="1"/>
      <c r="D42954" s="8"/>
      <c r="E42954" s="1"/>
      <c r="F42954" s="1"/>
      <c r="G42954" s="1"/>
      <c r="H42954" s="1"/>
    </row>
    <row r="42955">
      <c r="A42955" s="1"/>
      <c r="B42955" s="1"/>
      <c r="C42955" s="1"/>
      <c r="D42955" s="8"/>
      <c r="E42955" s="1"/>
      <c r="F42955" s="1"/>
      <c r="G42955" s="1"/>
      <c r="H42955" s="1"/>
    </row>
    <row r="42956">
      <c r="A42956" s="1"/>
      <c r="B42956" s="1"/>
      <c r="C42956" s="1"/>
      <c r="D42956" s="8"/>
      <c r="E42956" s="1"/>
      <c r="F42956" s="1"/>
      <c r="G42956" s="1"/>
      <c r="H42956" s="1"/>
    </row>
    <row r="42957">
      <c r="A42957" s="1"/>
      <c r="B42957" s="1"/>
      <c r="C42957" s="1"/>
      <c r="D42957" s="8"/>
      <c r="E42957" s="1"/>
      <c r="F42957" s="1"/>
      <c r="G42957" s="1"/>
      <c r="H42957" s="1"/>
    </row>
    <row r="42958">
      <c r="A42958" s="1"/>
      <c r="B42958" s="1"/>
      <c r="C42958" s="1"/>
      <c r="D42958" s="8"/>
      <c r="E42958" s="1"/>
      <c r="F42958" s="1"/>
      <c r="G42958" s="1"/>
      <c r="H42958" s="1"/>
    </row>
    <row r="42959">
      <c r="A42959" s="1"/>
      <c r="B42959" s="1"/>
      <c r="C42959" s="1"/>
      <c r="D42959" s="8"/>
      <c r="E42959" s="1"/>
      <c r="F42959" s="1"/>
      <c r="G42959" s="1"/>
      <c r="H42959" s="1"/>
    </row>
    <row r="42960">
      <c r="A42960" s="1"/>
      <c r="B42960" s="1"/>
      <c r="C42960" s="1"/>
      <c r="D42960" s="8"/>
      <c r="E42960" s="1"/>
      <c r="F42960" s="1"/>
      <c r="G42960" s="1"/>
      <c r="H42960" s="1"/>
    </row>
    <row r="42961">
      <c r="A42961" s="1"/>
      <c r="B42961" s="1"/>
      <c r="C42961" s="1"/>
      <c r="D42961" s="8"/>
      <c r="E42961" s="1"/>
      <c r="F42961" s="1"/>
      <c r="G42961" s="1"/>
      <c r="H42961" s="1"/>
    </row>
    <row r="42962">
      <c r="A42962" s="1"/>
      <c r="B42962" s="1"/>
      <c r="C42962" s="1"/>
      <c r="D42962" s="8"/>
      <c r="E42962" s="1"/>
      <c r="F42962" s="1"/>
      <c r="G42962" s="1"/>
      <c r="H42962" s="1"/>
    </row>
    <row r="42963">
      <c r="A42963" s="1"/>
      <c r="B42963" s="1"/>
      <c r="C42963" s="1"/>
      <c r="D42963" s="8"/>
      <c r="E42963" s="1"/>
      <c r="F42963" s="1"/>
      <c r="G42963" s="1"/>
      <c r="H42963" s="1"/>
    </row>
    <row r="42964">
      <c r="A42964" s="1"/>
      <c r="B42964" s="1"/>
      <c r="C42964" s="1"/>
      <c r="D42964" s="8"/>
      <c r="E42964" s="1"/>
      <c r="F42964" s="1"/>
      <c r="G42964" s="1"/>
      <c r="H42964" s="1"/>
    </row>
    <row r="42965">
      <c r="A42965" s="1"/>
      <c r="B42965" s="1"/>
      <c r="C42965" s="1"/>
      <c r="D42965" s="8"/>
      <c r="E42965" s="1"/>
      <c r="F42965" s="1"/>
      <c r="G42965" s="1"/>
      <c r="H42965" s="1"/>
    </row>
    <row r="42966">
      <c r="A42966" s="1"/>
      <c r="B42966" s="1"/>
      <c r="C42966" s="1"/>
      <c r="D42966" s="8"/>
      <c r="E42966" s="1"/>
      <c r="F42966" s="1"/>
      <c r="G42966" s="1"/>
      <c r="H42966" s="1"/>
    </row>
    <row r="42967">
      <c r="A42967" s="1"/>
      <c r="B42967" s="1"/>
      <c r="C42967" s="1"/>
      <c r="D42967" s="8"/>
      <c r="E42967" s="1"/>
      <c r="F42967" s="1"/>
      <c r="G42967" s="1"/>
      <c r="H42967" s="1"/>
    </row>
    <row r="42968">
      <c r="A42968" s="1"/>
      <c r="B42968" s="1"/>
      <c r="C42968" s="1"/>
      <c r="D42968" s="8"/>
      <c r="E42968" s="1"/>
      <c r="F42968" s="1"/>
      <c r="G42968" s="1"/>
      <c r="H42968" s="1"/>
    </row>
    <row r="42969">
      <c r="A42969" s="1"/>
      <c r="B42969" s="1"/>
      <c r="C42969" s="1"/>
      <c r="D42969" s="8"/>
      <c r="E42969" s="1"/>
      <c r="F42969" s="1"/>
      <c r="G42969" s="1"/>
      <c r="H42969" s="1"/>
    </row>
    <row r="42970">
      <c r="A42970" s="1"/>
      <c r="B42970" s="1"/>
      <c r="C42970" s="1"/>
      <c r="D42970" s="8"/>
      <c r="E42970" s="1"/>
      <c r="F42970" s="1"/>
      <c r="G42970" s="1"/>
      <c r="H42970" s="1"/>
    </row>
    <row r="42971">
      <c r="A42971" s="1"/>
      <c r="B42971" s="1"/>
      <c r="C42971" s="1"/>
      <c r="D42971" s="8"/>
      <c r="E42971" s="1"/>
      <c r="F42971" s="1"/>
      <c r="G42971" s="1"/>
      <c r="H42971" s="1"/>
    </row>
    <row r="42972">
      <c r="A42972" s="1"/>
      <c r="B42972" s="1"/>
      <c r="C42972" s="1"/>
      <c r="D42972" s="8"/>
      <c r="E42972" s="1"/>
      <c r="F42972" s="1"/>
      <c r="G42972" s="1"/>
      <c r="H42972" s="1"/>
    </row>
    <row r="42973">
      <c r="A42973" s="1"/>
      <c r="B42973" s="1"/>
      <c r="C42973" s="1"/>
      <c r="D42973" s="8"/>
      <c r="E42973" s="1"/>
      <c r="F42973" s="1"/>
      <c r="G42973" s="1"/>
      <c r="H42973" s="1"/>
    </row>
    <row r="42974">
      <c r="A42974" s="1"/>
      <c r="B42974" s="1"/>
      <c r="C42974" s="1"/>
      <c r="D42974" s="8"/>
      <c r="E42974" s="1"/>
      <c r="F42974" s="1"/>
      <c r="G42974" s="1"/>
      <c r="H42974" s="1"/>
    </row>
    <row r="42975">
      <c r="A42975" s="1"/>
      <c r="B42975" s="1"/>
      <c r="C42975" s="1"/>
      <c r="D42975" s="8"/>
      <c r="E42975" s="1"/>
      <c r="F42975" s="1"/>
      <c r="G42975" s="1"/>
      <c r="H42975" s="1"/>
    </row>
    <row r="42976">
      <c r="A42976" s="1"/>
      <c r="B42976" s="1"/>
      <c r="C42976" s="1"/>
      <c r="D42976" s="8"/>
      <c r="E42976" s="1"/>
      <c r="F42976" s="1"/>
      <c r="G42976" s="1"/>
      <c r="H42976" s="1"/>
    </row>
    <row r="42977">
      <c r="A42977" s="1"/>
      <c r="B42977" s="1"/>
      <c r="C42977" s="1"/>
      <c r="D42977" s="8"/>
      <c r="E42977" s="1"/>
      <c r="F42977" s="1"/>
      <c r="G42977" s="1"/>
      <c r="H42977" s="1"/>
    </row>
    <row r="42978">
      <c r="A42978" s="1"/>
      <c r="B42978" s="1"/>
      <c r="C42978" s="1"/>
      <c r="D42978" s="8"/>
      <c r="E42978" s="1"/>
      <c r="F42978" s="1"/>
      <c r="G42978" s="1"/>
      <c r="H42978" s="1"/>
    </row>
    <row r="42979">
      <c r="A42979" s="1"/>
      <c r="B42979" s="1"/>
      <c r="C42979" s="1"/>
      <c r="D42979" s="8"/>
      <c r="E42979" s="1"/>
      <c r="F42979" s="1"/>
      <c r="G42979" s="1"/>
      <c r="H42979" s="1"/>
    </row>
    <row r="42980">
      <c r="A42980" s="1"/>
      <c r="B42980" s="1"/>
      <c r="C42980" s="1"/>
      <c r="D42980" s="8"/>
      <c r="E42980" s="1"/>
      <c r="F42980" s="1"/>
      <c r="G42980" s="1"/>
      <c r="H42980" s="1"/>
    </row>
    <row r="42981">
      <c r="A42981" s="1"/>
      <c r="B42981" s="1"/>
      <c r="C42981" s="1"/>
      <c r="D42981" s="8"/>
      <c r="E42981" s="1"/>
      <c r="F42981" s="1"/>
      <c r="G42981" s="1"/>
      <c r="H42981" s="1"/>
    </row>
    <row r="42982">
      <c r="A42982" s="1"/>
      <c r="B42982" s="1"/>
      <c r="C42982" s="1"/>
      <c r="D42982" s="8"/>
      <c r="E42982" s="1"/>
      <c r="F42982" s="1"/>
      <c r="G42982" s="1"/>
      <c r="H42982" s="1"/>
    </row>
    <row r="42983">
      <c r="A42983" s="1"/>
      <c r="B42983" s="1"/>
      <c r="C42983" s="1"/>
      <c r="D42983" s="8"/>
      <c r="E42983" s="1"/>
      <c r="F42983" s="1"/>
      <c r="G42983" s="1"/>
      <c r="H42983" s="1"/>
    </row>
    <row r="42984">
      <c r="A42984" s="1"/>
      <c r="B42984" s="1"/>
      <c r="C42984" s="1"/>
      <c r="D42984" s="8"/>
      <c r="E42984" s="1"/>
      <c r="F42984" s="1"/>
      <c r="G42984" s="1"/>
      <c r="H42984" s="1"/>
    </row>
    <row r="42985">
      <c r="A42985" s="1"/>
      <c r="B42985" s="1"/>
      <c r="C42985" s="1"/>
      <c r="D42985" s="8"/>
      <c r="E42985" s="1"/>
      <c r="F42985" s="1"/>
      <c r="G42985" s="1"/>
      <c r="H42985" s="1"/>
    </row>
    <row r="42986">
      <c r="A42986" s="1"/>
      <c r="B42986" s="1"/>
      <c r="C42986" s="1"/>
      <c r="D42986" s="8"/>
      <c r="E42986" s="1"/>
      <c r="F42986" s="1"/>
      <c r="G42986" s="1"/>
      <c r="H42986" s="1"/>
    </row>
    <row r="42987">
      <c r="A42987" s="1"/>
      <c r="B42987" s="1"/>
      <c r="C42987" s="1"/>
      <c r="D42987" s="8"/>
      <c r="E42987" s="1"/>
      <c r="F42987" s="1"/>
      <c r="G42987" s="1"/>
      <c r="H42987" s="1"/>
    </row>
    <row r="42988">
      <c r="A42988" s="1"/>
      <c r="B42988" s="1"/>
      <c r="C42988" s="1"/>
      <c r="D42988" s="8"/>
      <c r="E42988" s="1"/>
      <c r="F42988" s="1"/>
      <c r="G42988" s="1"/>
      <c r="H42988" s="1"/>
    </row>
    <row r="42989">
      <c r="A42989" s="1"/>
      <c r="B42989" s="1"/>
      <c r="C42989" s="1"/>
      <c r="D42989" s="8"/>
      <c r="E42989" s="1"/>
      <c r="F42989" s="1"/>
      <c r="G42989" s="1"/>
      <c r="H42989" s="1"/>
    </row>
    <row r="42990">
      <c r="A42990" s="1"/>
      <c r="B42990" s="1"/>
      <c r="C42990" s="1"/>
      <c r="D42990" s="8"/>
      <c r="E42990" s="1"/>
      <c r="F42990" s="1"/>
      <c r="G42990" s="1"/>
      <c r="H42990" s="1"/>
    </row>
    <row r="42991">
      <c r="A42991" s="1"/>
      <c r="B42991" s="1"/>
      <c r="C42991" s="1"/>
      <c r="D42991" s="8"/>
      <c r="E42991" s="1"/>
      <c r="F42991" s="1"/>
      <c r="G42991" s="1"/>
      <c r="H42991" s="1"/>
    </row>
    <row r="42992">
      <c r="A42992" s="1"/>
      <c r="B42992" s="1"/>
      <c r="C42992" s="1"/>
      <c r="D42992" s="8"/>
      <c r="E42992" s="1"/>
      <c r="F42992" s="1"/>
      <c r="G42992" s="1"/>
      <c r="H42992" s="1"/>
    </row>
    <row r="42993">
      <c r="A42993" s="1"/>
      <c r="B42993" s="1"/>
      <c r="C42993" s="1"/>
      <c r="D42993" s="8"/>
      <c r="E42993" s="1"/>
      <c r="F42993" s="1"/>
      <c r="G42993" s="1"/>
      <c r="H42993" s="1"/>
    </row>
    <row r="42994">
      <c r="A42994" s="1"/>
      <c r="B42994" s="1"/>
      <c r="C42994" s="1"/>
      <c r="D42994" s="8"/>
      <c r="E42994" s="1"/>
      <c r="F42994" s="1"/>
      <c r="G42994" s="1"/>
      <c r="H42994" s="1"/>
    </row>
    <row r="42995">
      <c r="A42995" s="1"/>
      <c r="B42995" s="1"/>
      <c r="C42995" s="1"/>
      <c r="D42995" s="8"/>
      <c r="E42995" s="1"/>
      <c r="F42995" s="1"/>
      <c r="G42995" s="1"/>
      <c r="H42995" s="1"/>
    </row>
    <row r="42996">
      <c r="A42996" s="1"/>
      <c r="B42996" s="1"/>
      <c r="C42996" s="1"/>
      <c r="D42996" s="8"/>
      <c r="E42996" s="1"/>
      <c r="F42996" s="1"/>
      <c r="G42996" s="1"/>
      <c r="H42996" s="1"/>
    </row>
    <row r="42997">
      <c r="A42997" s="1"/>
      <c r="B42997" s="1"/>
      <c r="C42997" s="1"/>
      <c r="D42997" s="8"/>
      <c r="E42997" s="1"/>
      <c r="F42997" s="1"/>
      <c r="G42997" s="1"/>
      <c r="H42997" s="1"/>
    </row>
    <row r="42998">
      <c r="A42998" s="1"/>
      <c r="B42998" s="1"/>
      <c r="C42998" s="1"/>
      <c r="D42998" s="8"/>
      <c r="E42998" s="1"/>
      <c r="F42998" s="1"/>
      <c r="G42998" s="1"/>
      <c r="H42998" s="1"/>
    </row>
    <row r="42999">
      <c r="A42999" s="1"/>
      <c r="B42999" s="1"/>
      <c r="C42999" s="1"/>
      <c r="D42999" s="8"/>
      <c r="E42999" s="1"/>
      <c r="F42999" s="1"/>
      <c r="G42999" s="1"/>
      <c r="H42999" s="1"/>
    </row>
    <row r="43000">
      <c r="A43000" s="1"/>
      <c r="B43000" s="1"/>
      <c r="C43000" s="1"/>
      <c r="D43000" s="8"/>
      <c r="E43000" s="1"/>
      <c r="F43000" s="1"/>
      <c r="G43000" s="1"/>
      <c r="H43000" s="1"/>
    </row>
    <row r="43001">
      <c r="A43001" s="1"/>
      <c r="B43001" s="1"/>
      <c r="C43001" s="1"/>
      <c r="D43001" s="8"/>
      <c r="E43001" s="1"/>
      <c r="F43001" s="1"/>
      <c r="G43001" s="1"/>
      <c r="H43001" s="1"/>
    </row>
    <row r="43002">
      <c r="A43002" s="1"/>
      <c r="B43002" s="1"/>
      <c r="C43002" s="1"/>
      <c r="D43002" s="8"/>
      <c r="E43002" s="1"/>
      <c r="F43002" s="1"/>
      <c r="G43002" s="1"/>
      <c r="H43002" s="1"/>
    </row>
    <row r="43003">
      <c r="A43003" s="1"/>
      <c r="B43003" s="1"/>
      <c r="C43003" s="1"/>
      <c r="D43003" s="8"/>
      <c r="E43003" s="1"/>
      <c r="F43003" s="1"/>
      <c r="G43003" s="1"/>
      <c r="H43003" s="1"/>
    </row>
    <row r="43004">
      <c r="A43004" s="1"/>
      <c r="B43004" s="1"/>
      <c r="C43004" s="1"/>
      <c r="D43004" s="8"/>
      <c r="E43004" s="1"/>
      <c r="F43004" s="1"/>
      <c r="G43004" s="1"/>
      <c r="H43004" s="1"/>
    </row>
    <row r="43005">
      <c r="A43005" s="1"/>
      <c r="B43005" s="1"/>
      <c r="C43005" s="1"/>
      <c r="D43005" s="8"/>
      <c r="E43005" s="1"/>
      <c r="F43005" s="1"/>
      <c r="G43005" s="1"/>
      <c r="H43005" s="1"/>
    </row>
    <row r="43006">
      <c r="A43006" s="1"/>
      <c r="B43006" s="1"/>
      <c r="C43006" s="1"/>
      <c r="D43006" s="8"/>
      <c r="E43006" s="1"/>
      <c r="F43006" s="1"/>
      <c r="G43006" s="1"/>
      <c r="H43006" s="1"/>
    </row>
    <row r="43007">
      <c r="A43007" s="1"/>
      <c r="B43007" s="1"/>
      <c r="C43007" s="1"/>
      <c r="D43007" s="8"/>
      <c r="E43007" s="1"/>
      <c r="F43007" s="1"/>
      <c r="G43007" s="1"/>
      <c r="H43007" s="1"/>
    </row>
    <row r="43008">
      <c r="A43008" s="1"/>
      <c r="B43008" s="1"/>
      <c r="C43008" s="1"/>
      <c r="D43008" s="8"/>
      <c r="E43008" s="1"/>
      <c r="F43008" s="1"/>
      <c r="G43008" s="1"/>
      <c r="H43008" s="1"/>
    </row>
    <row r="43009">
      <c r="A43009" s="1"/>
      <c r="B43009" s="1"/>
      <c r="C43009" s="1"/>
      <c r="D43009" s="8"/>
      <c r="E43009" s="1"/>
      <c r="F43009" s="1"/>
      <c r="G43009" s="1"/>
      <c r="H43009" s="1"/>
    </row>
    <row r="43010">
      <c r="A43010" s="1"/>
      <c r="B43010" s="1"/>
      <c r="C43010" s="1"/>
      <c r="D43010" s="8"/>
      <c r="E43010" s="1"/>
      <c r="F43010" s="1"/>
      <c r="G43010" s="1"/>
      <c r="H43010" s="1"/>
    </row>
    <row r="43011">
      <c r="A43011" s="1"/>
      <c r="B43011" s="1"/>
      <c r="C43011" s="1"/>
      <c r="D43011" s="8"/>
      <c r="E43011" s="1"/>
      <c r="F43011" s="1"/>
      <c r="G43011" s="1"/>
      <c r="H43011" s="1"/>
    </row>
    <row r="43012">
      <c r="A43012" s="1"/>
      <c r="B43012" s="1"/>
      <c r="C43012" s="1"/>
      <c r="D43012" s="8"/>
      <c r="E43012" s="1"/>
      <c r="F43012" s="1"/>
      <c r="G43012" s="1"/>
      <c r="H43012" s="1"/>
    </row>
    <row r="43013">
      <c r="A43013" s="1"/>
      <c r="B43013" s="1"/>
      <c r="C43013" s="1"/>
      <c r="D43013" s="8"/>
      <c r="E43013" s="1"/>
      <c r="F43013" s="1"/>
      <c r="G43013" s="1"/>
      <c r="H43013" s="1"/>
    </row>
    <row r="43014">
      <c r="A43014" s="1"/>
      <c r="B43014" s="1"/>
      <c r="C43014" s="1"/>
      <c r="D43014" s="8"/>
      <c r="E43014" s="1"/>
      <c r="F43014" s="1"/>
      <c r="G43014" s="1"/>
      <c r="H43014" s="1"/>
    </row>
    <row r="43015">
      <c r="A43015" s="1"/>
      <c r="B43015" s="1"/>
      <c r="C43015" s="1"/>
      <c r="D43015" s="8"/>
      <c r="E43015" s="1"/>
      <c r="F43015" s="1"/>
      <c r="G43015" s="1"/>
      <c r="H43015" s="1"/>
    </row>
    <row r="43016">
      <c r="A43016" s="1"/>
      <c r="B43016" s="1"/>
      <c r="C43016" s="1"/>
      <c r="D43016" s="8"/>
      <c r="E43016" s="1"/>
      <c r="F43016" s="1"/>
      <c r="G43016" s="1"/>
      <c r="H43016" s="1"/>
    </row>
    <row r="43017">
      <c r="A43017" s="1"/>
      <c r="B43017" s="1"/>
      <c r="C43017" s="1"/>
      <c r="D43017" s="8"/>
      <c r="E43017" s="1"/>
      <c r="F43017" s="1"/>
      <c r="G43017" s="1"/>
      <c r="H43017" s="1"/>
    </row>
    <row r="43018">
      <c r="A43018" s="1"/>
      <c r="B43018" s="1"/>
      <c r="C43018" s="1"/>
      <c r="D43018" s="8"/>
      <c r="E43018" s="1"/>
      <c r="F43018" s="1"/>
      <c r="G43018" s="1"/>
      <c r="H43018" s="1"/>
    </row>
    <row r="43019">
      <c r="A43019" s="1"/>
      <c r="B43019" s="1"/>
      <c r="C43019" s="1"/>
      <c r="D43019" s="8"/>
      <c r="E43019" s="1"/>
      <c r="F43019" s="1"/>
      <c r="G43019" s="1"/>
      <c r="H43019" s="1"/>
    </row>
    <row r="43020">
      <c r="A43020" s="1"/>
      <c r="B43020" s="1"/>
      <c r="C43020" s="1"/>
      <c r="D43020" s="8"/>
      <c r="E43020" s="1"/>
      <c r="F43020" s="1"/>
      <c r="G43020" s="1"/>
      <c r="H43020" s="1"/>
    </row>
    <row r="43021">
      <c r="A43021" s="1"/>
      <c r="B43021" s="1"/>
      <c r="C43021" s="1"/>
      <c r="D43021" s="8"/>
      <c r="E43021" s="1"/>
      <c r="F43021" s="1"/>
      <c r="G43021" s="1"/>
      <c r="H43021" s="1"/>
    </row>
    <row r="43022">
      <c r="A43022" s="1"/>
      <c r="B43022" s="1"/>
      <c r="C43022" s="1"/>
      <c r="D43022" s="8"/>
      <c r="E43022" s="1"/>
      <c r="F43022" s="1"/>
      <c r="G43022" s="1"/>
      <c r="H43022" s="1"/>
    </row>
    <row r="43023">
      <c r="A43023" s="1"/>
      <c r="B43023" s="1"/>
      <c r="C43023" s="1"/>
      <c r="D43023" s="8"/>
      <c r="E43023" s="1"/>
      <c r="F43023" s="1"/>
      <c r="G43023" s="1"/>
      <c r="H43023" s="1"/>
    </row>
    <row r="43024">
      <c r="A43024" s="1"/>
      <c r="B43024" s="1"/>
      <c r="C43024" s="1"/>
      <c r="D43024" s="8"/>
      <c r="E43024" s="1"/>
      <c r="F43024" s="1"/>
      <c r="G43024" s="1"/>
      <c r="H43024" s="1"/>
    </row>
    <row r="43025">
      <c r="A43025" s="1"/>
      <c r="B43025" s="1"/>
      <c r="C43025" s="1"/>
      <c r="D43025" s="8"/>
      <c r="E43025" s="1"/>
      <c r="F43025" s="1"/>
      <c r="G43025" s="1"/>
      <c r="H43025" s="1"/>
    </row>
    <row r="43026">
      <c r="A43026" s="1"/>
      <c r="B43026" s="1"/>
      <c r="C43026" s="1"/>
      <c r="D43026" s="8"/>
      <c r="E43026" s="1"/>
      <c r="F43026" s="1"/>
      <c r="G43026" s="1"/>
      <c r="H43026" s="1"/>
    </row>
    <row r="43027">
      <c r="A43027" s="1"/>
      <c r="B43027" s="1"/>
      <c r="C43027" s="1"/>
      <c r="D43027" s="8"/>
      <c r="E43027" s="1"/>
      <c r="F43027" s="1"/>
      <c r="G43027" s="1"/>
      <c r="H43027" s="1"/>
    </row>
    <row r="43028">
      <c r="A43028" s="1"/>
      <c r="B43028" s="1"/>
      <c r="C43028" s="1"/>
      <c r="D43028" s="8"/>
      <c r="E43028" s="1"/>
      <c r="F43028" s="1"/>
      <c r="G43028" s="1"/>
      <c r="H43028" s="1"/>
    </row>
    <row r="43029">
      <c r="A43029" s="1"/>
      <c r="B43029" s="1"/>
      <c r="C43029" s="1"/>
      <c r="D43029" s="8"/>
      <c r="E43029" s="1"/>
      <c r="F43029" s="1"/>
      <c r="G43029" s="1"/>
      <c r="H43029" s="1"/>
    </row>
    <row r="43030">
      <c r="A43030" s="1"/>
      <c r="B43030" s="1"/>
      <c r="C43030" s="1"/>
      <c r="D43030" s="8"/>
      <c r="E43030" s="1"/>
      <c r="F43030" s="1"/>
      <c r="G43030" s="1"/>
      <c r="H43030" s="1"/>
    </row>
    <row r="43031">
      <c r="A43031" s="1"/>
      <c r="B43031" s="1"/>
      <c r="C43031" s="1"/>
      <c r="D43031" s="8"/>
      <c r="E43031" s="1"/>
      <c r="F43031" s="1"/>
      <c r="G43031" s="1"/>
      <c r="H43031" s="1"/>
    </row>
    <row r="43032">
      <c r="A43032" s="1"/>
      <c r="B43032" s="1"/>
      <c r="C43032" s="1"/>
      <c r="D43032" s="8"/>
      <c r="E43032" s="1"/>
      <c r="F43032" s="1"/>
      <c r="G43032" s="1"/>
      <c r="H43032" s="1"/>
    </row>
    <row r="43033">
      <c r="A43033" s="1"/>
      <c r="B43033" s="1"/>
      <c r="C43033" s="1"/>
      <c r="D43033" s="8"/>
      <c r="E43033" s="1"/>
      <c r="F43033" s="1"/>
      <c r="G43033" s="1"/>
      <c r="H43033" s="1"/>
    </row>
    <row r="43034">
      <c r="A43034" s="1"/>
      <c r="B43034" s="1"/>
      <c r="C43034" s="1"/>
      <c r="D43034" s="8"/>
      <c r="E43034" s="1"/>
      <c r="F43034" s="1"/>
      <c r="G43034" s="1"/>
      <c r="H43034" s="1"/>
    </row>
    <row r="43035">
      <c r="A43035" s="1"/>
      <c r="B43035" s="1"/>
      <c r="C43035" s="1"/>
      <c r="D43035" s="8"/>
      <c r="E43035" s="1"/>
      <c r="F43035" s="1"/>
      <c r="G43035" s="1"/>
      <c r="H43035" s="1"/>
    </row>
    <row r="43036">
      <c r="A43036" s="1"/>
      <c r="B43036" s="1"/>
      <c r="C43036" s="1"/>
      <c r="D43036" s="8"/>
      <c r="E43036" s="1"/>
      <c r="F43036" s="1"/>
      <c r="G43036" s="1"/>
      <c r="H43036" s="1"/>
    </row>
    <row r="43037">
      <c r="A43037" s="1"/>
      <c r="B43037" s="1"/>
      <c r="C43037" s="1"/>
      <c r="D43037" s="8"/>
      <c r="E43037" s="1"/>
      <c r="F43037" s="1"/>
      <c r="G43037" s="1"/>
      <c r="H43037" s="1"/>
    </row>
    <row r="43038">
      <c r="A43038" s="1"/>
      <c r="B43038" s="1"/>
      <c r="C43038" s="1"/>
      <c r="D43038" s="8"/>
      <c r="E43038" s="1"/>
      <c r="F43038" s="1"/>
      <c r="G43038" s="1"/>
      <c r="H43038" s="1"/>
    </row>
    <row r="43039">
      <c r="A43039" s="1"/>
      <c r="B43039" s="1"/>
      <c r="C43039" s="1"/>
      <c r="D43039" s="8"/>
      <c r="E43039" s="1"/>
      <c r="F43039" s="1"/>
      <c r="G43039" s="1"/>
      <c r="H43039" s="1"/>
    </row>
    <row r="43040">
      <c r="A43040" s="1"/>
      <c r="B43040" s="1"/>
      <c r="C43040" s="1"/>
      <c r="D43040" s="8"/>
      <c r="E43040" s="1"/>
      <c r="F43040" s="1"/>
      <c r="G43040" s="1"/>
      <c r="H43040" s="1"/>
    </row>
    <row r="43041">
      <c r="A43041" s="1"/>
      <c r="B43041" s="1"/>
      <c r="C43041" s="1"/>
      <c r="D43041" s="8"/>
      <c r="E43041" s="1"/>
      <c r="F43041" s="1"/>
      <c r="G43041" s="1"/>
      <c r="H43041" s="1"/>
    </row>
    <row r="43042">
      <c r="A43042" s="1"/>
      <c r="B43042" s="1"/>
      <c r="C43042" s="1"/>
      <c r="D43042" s="8"/>
      <c r="E43042" s="1"/>
      <c r="F43042" s="1"/>
      <c r="G43042" s="1"/>
      <c r="H43042" s="1"/>
    </row>
    <row r="43043">
      <c r="A43043" s="1"/>
      <c r="B43043" s="1"/>
      <c r="C43043" s="1"/>
      <c r="D43043" s="8"/>
      <c r="E43043" s="1"/>
      <c r="F43043" s="1"/>
      <c r="G43043" s="1"/>
      <c r="H43043" s="1"/>
    </row>
    <row r="43044">
      <c r="A43044" s="1"/>
      <c r="B43044" s="1"/>
      <c r="C43044" s="1"/>
      <c r="D43044" s="8"/>
      <c r="E43044" s="1"/>
      <c r="F43044" s="1"/>
      <c r="G43044" s="1"/>
      <c r="H43044" s="1"/>
    </row>
    <row r="43045">
      <c r="A43045" s="1"/>
      <c r="B43045" s="1"/>
      <c r="C43045" s="1"/>
      <c r="D43045" s="8"/>
      <c r="E43045" s="1"/>
      <c r="F43045" s="1"/>
      <c r="G43045" s="1"/>
      <c r="H43045" s="1"/>
    </row>
    <row r="43046">
      <c r="A43046" s="1"/>
      <c r="B43046" s="1"/>
      <c r="C43046" s="1"/>
      <c r="D43046" s="8"/>
      <c r="E43046" s="1"/>
      <c r="F43046" s="1"/>
      <c r="G43046" s="1"/>
      <c r="H43046" s="1"/>
    </row>
    <row r="43047">
      <c r="A43047" s="1"/>
      <c r="B43047" s="1"/>
      <c r="C43047" s="1"/>
      <c r="D43047" s="8"/>
      <c r="E43047" s="1"/>
      <c r="F43047" s="1"/>
      <c r="G43047" s="1"/>
      <c r="H43047" s="1"/>
    </row>
    <row r="43048">
      <c r="A43048" s="1"/>
      <c r="B43048" s="1"/>
      <c r="C43048" s="1"/>
      <c r="D43048" s="8"/>
      <c r="E43048" s="1"/>
      <c r="F43048" s="1"/>
      <c r="G43048" s="1"/>
      <c r="H43048" s="1"/>
    </row>
    <row r="43049">
      <c r="A43049" s="1"/>
      <c r="B43049" s="1"/>
      <c r="C43049" s="1"/>
      <c r="D43049" s="8"/>
      <c r="E43049" s="1"/>
      <c r="F43049" s="1"/>
      <c r="G43049" s="1"/>
      <c r="H43049" s="1"/>
    </row>
    <row r="43050">
      <c r="A43050" s="1"/>
      <c r="B43050" s="1"/>
      <c r="C43050" s="1"/>
      <c r="D43050" s="8"/>
      <c r="E43050" s="1"/>
      <c r="F43050" s="1"/>
      <c r="G43050" s="1"/>
      <c r="H43050" s="1"/>
    </row>
    <row r="43051">
      <c r="A43051" s="1"/>
      <c r="B43051" s="1"/>
      <c r="C43051" s="1"/>
      <c r="D43051" s="8"/>
      <c r="E43051" s="1"/>
      <c r="F43051" s="1"/>
      <c r="G43051" s="1"/>
      <c r="H43051" s="1"/>
    </row>
    <row r="43052">
      <c r="A43052" s="1"/>
      <c r="B43052" s="1"/>
      <c r="C43052" s="1"/>
      <c r="D43052" s="8"/>
      <c r="E43052" s="1"/>
      <c r="F43052" s="1"/>
      <c r="G43052" s="1"/>
      <c r="H43052" s="1"/>
    </row>
    <row r="43053">
      <c r="A43053" s="1"/>
      <c r="B43053" s="1"/>
      <c r="C43053" s="1"/>
      <c r="D43053" s="8"/>
      <c r="E43053" s="1"/>
      <c r="F43053" s="1"/>
      <c r="G43053" s="1"/>
      <c r="H43053" s="1"/>
    </row>
    <row r="43054">
      <c r="A43054" s="1"/>
      <c r="B43054" s="1"/>
      <c r="C43054" s="1"/>
      <c r="D43054" s="8"/>
      <c r="E43054" s="1"/>
      <c r="F43054" s="1"/>
      <c r="G43054" s="1"/>
      <c r="H43054" s="1"/>
    </row>
    <row r="43055">
      <c r="A43055" s="1"/>
      <c r="B43055" s="1"/>
      <c r="C43055" s="1"/>
      <c r="D43055" s="8"/>
      <c r="E43055" s="1"/>
      <c r="F43055" s="1"/>
      <c r="G43055" s="1"/>
      <c r="H43055" s="1"/>
    </row>
    <row r="43056">
      <c r="A43056" s="1"/>
      <c r="B43056" s="1"/>
      <c r="C43056" s="1"/>
      <c r="D43056" s="8"/>
      <c r="E43056" s="1"/>
      <c r="F43056" s="1"/>
      <c r="G43056" s="1"/>
      <c r="H43056" s="1"/>
    </row>
    <row r="43057">
      <c r="A43057" s="1"/>
      <c r="B43057" s="1"/>
      <c r="C43057" s="1"/>
      <c r="D43057" s="8"/>
      <c r="E43057" s="1"/>
      <c r="F43057" s="1"/>
      <c r="G43057" s="1"/>
      <c r="H43057" s="1"/>
    </row>
    <row r="43058">
      <c r="A43058" s="1"/>
      <c r="B43058" s="1"/>
      <c r="C43058" s="1"/>
      <c r="D43058" s="8"/>
      <c r="E43058" s="1"/>
      <c r="F43058" s="1"/>
      <c r="G43058" s="1"/>
      <c r="H43058" s="1"/>
    </row>
    <row r="43059">
      <c r="A43059" s="1"/>
      <c r="B43059" s="1"/>
      <c r="C43059" s="1"/>
      <c r="D43059" s="8"/>
      <c r="E43059" s="1"/>
      <c r="F43059" s="1"/>
      <c r="G43059" s="1"/>
      <c r="H43059" s="1"/>
    </row>
    <row r="43060">
      <c r="A43060" s="1"/>
      <c r="B43060" s="1"/>
      <c r="C43060" s="1"/>
      <c r="D43060" s="8"/>
      <c r="E43060" s="1"/>
      <c r="F43060" s="1"/>
      <c r="G43060" s="1"/>
      <c r="H43060" s="1"/>
    </row>
    <row r="43061">
      <c r="A43061" s="1"/>
      <c r="B43061" s="1"/>
      <c r="C43061" s="1"/>
      <c r="D43061" s="8"/>
      <c r="E43061" s="1"/>
      <c r="F43061" s="1"/>
      <c r="G43061" s="1"/>
      <c r="H43061" s="1"/>
    </row>
    <row r="43062">
      <c r="A43062" s="1"/>
      <c r="B43062" s="1"/>
      <c r="C43062" s="1"/>
      <c r="D43062" s="8"/>
      <c r="E43062" s="1"/>
      <c r="F43062" s="1"/>
      <c r="G43062" s="1"/>
      <c r="H43062" s="1"/>
    </row>
    <row r="43063">
      <c r="A43063" s="1"/>
      <c r="B43063" s="1"/>
      <c r="C43063" s="1"/>
      <c r="D43063" s="8"/>
      <c r="E43063" s="1"/>
      <c r="F43063" s="1"/>
      <c r="G43063" s="1"/>
      <c r="H43063" s="1"/>
    </row>
    <row r="43064">
      <c r="A43064" s="1"/>
      <c r="B43064" s="1"/>
      <c r="C43064" s="1"/>
      <c r="D43064" s="8"/>
      <c r="E43064" s="1"/>
      <c r="F43064" s="1"/>
      <c r="G43064" s="1"/>
      <c r="H43064" s="1"/>
    </row>
    <row r="43065">
      <c r="A43065" s="1"/>
      <c r="B43065" s="1"/>
      <c r="C43065" s="1"/>
      <c r="D43065" s="8"/>
      <c r="E43065" s="1"/>
      <c r="F43065" s="1"/>
      <c r="G43065" s="1"/>
      <c r="H43065" s="1"/>
    </row>
    <row r="43066">
      <c r="A43066" s="1"/>
      <c r="B43066" s="1"/>
      <c r="C43066" s="1"/>
      <c r="D43066" s="8"/>
      <c r="E43066" s="1"/>
      <c r="F43066" s="1"/>
      <c r="G43066" s="1"/>
      <c r="H43066" s="1"/>
    </row>
    <row r="43067">
      <c r="A43067" s="1"/>
      <c r="B43067" s="1"/>
      <c r="C43067" s="1"/>
      <c r="D43067" s="8"/>
      <c r="E43067" s="1"/>
      <c r="F43067" s="1"/>
      <c r="G43067" s="1"/>
      <c r="H43067" s="1"/>
    </row>
    <row r="43068">
      <c r="A43068" s="1"/>
      <c r="B43068" s="1"/>
      <c r="C43068" s="1"/>
      <c r="D43068" s="8"/>
      <c r="E43068" s="1"/>
      <c r="F43068" s="1"/>
      <c r="G43068" s="1"/>
      <c r="H43068" s="1"/>
    </row>
    <row r="43069">
      <c r="A43069" s="1"/>
      <c r="B43069" s="1"/>
      <c r="C43069" s="1"/>
      <c r="D43069" s="8"/>
      <c r="E43069" s="1"/>
      <c r="F43069" s="1"/>
      <c r="G43069" s="1"/>
      <c r="H43069" s="1"/>
    </row>
    <row r="43070">
      <c r="A43070" s="1"/>
      <c r="B43070" s="1"/>
      <c r="C43070" s="1"/>
      <c r="D43070" s="8"/>
      <c r="E43070" s="1"/>
      <c r="F43070" s="1"/>
      <c r="G43070" s="1"/>
      <c r="H43070" s="1"/>
    </row>
    <row r="43071">
      <c r="A43071" s="1"/>
      <c r="B43071" s="1"/>
      <c r="C43071" s="1"/>
      <c r="D43071" s="8"/>
      <c r="E43071" s="1"/>
      <c r="F43071" s="1"/>
      <c r="G43071" s="1"/>
      <c r="H43071" s="1"/>
    </row>
    <row r="43072">
      <c r="A43072" s="1"/>
      <c r="B43072" s="1"/>
      <c r="C43072" s="1"/>
      <c r="D43072" s="8"/>
      <c r="E43072" s="1"/>
      <c r="F43072" s="1"/>
      <c r="G43072" s="1"/>
      <c r="H43072" s="1"/>
    </row>
    <row r="43073">
      <c r="A43073" s="1"/>
      <c r="B43073" s="1"/>
      <c r="C43073" s="1"/>
      <c r="D43073" s="8"/>
      <c r="E43073" s="1"/>
      <c r="F43073" s="1"/>
      <c r="G43073" s="1"/>
      <c r="H43073" s="1"/>
    </row>
    <row r="43074">
      <c r="A43074" s="1"/>
      <c r="B43074" s="1"/>
      <c r="C43074" s="1"/>
      <c r="D43074" s="8"/>
      <c r="E43074" s="1"/>
      <c r="F43074" s="1"/>
      <c r="G43074" s="1"/>
      <c r="H43074" s="1"/>
    </row>
    <row r="43075">
      <c r="A43075" s="1"/>
      <c r="B43075" s="1"/>
      <c r="C43075" s="1"/>
      <c r="D43075" s="8"/>
      <c r="E43075" s="1"/>
      <c r="F43075" s="1"/>
      <c r="G43075" s="1"/>
      <c r="H43075" s="1"/>
    </row>
    <row r="43076">
      <c r="A43076" s="1"/>
      <c r="B43076" s="1"/>
      <c r="C43076" s="1"/>
      <c r="D43076" s="8"/>
      <c r="E43076" s="1"/>
      <c r="F43076" s="1"/>
      <c r="G43076" s="1"/>
      <c r="H43076" s="1"/>
    </row>
    <row r="43077">
      <c r="A43077" s="1"/>
      <c r="B43077" s="1"/>
      <c r="C43077" s="1"/>
      <c r="D43077" s="8"/>
      <c r="E43077" s="1"/>
      <c r="F43077" s="1"/>
      <c r="G43077" s="1"/>
      <c r="H43077" s="1"/>
    </row>
    <row r="43078">
      <c r="A43078" s="1"/>
      <c r="B43078" s="1"/>
      <c r="C43078" s="1"/>
      <c r="D43078" s="8"/>
      <c r="E43078" s="1"/>
      <c r="F43078" s="1"/>
      <c r="G43078" s="1"/>
      <c r="H43078" s="1"/>
    </row>
    <row r="43079">
      <c r="A43079" s="1"/>
      <c r="B43079" s="1"/>
      <c r="C43079" s="1"/>
      <c r="D43079" s="8"/>
      <c r="E43079" s="1"/>
      <c r="F43079" s="1"/>
      <c r="G43079" s="1"/>
      <c r="H43079" s="1"/>
    </row>
    <row r="43080">
      <c r="A43080" s="1"/>
      <c r="B43080" s="1"/>
      <c r="C43080" s="1"/>
      <c r="D43080" s="8"/>
      <c r="E43080" s="1"/>
      <c r="F43080" s="1"/>
      <c r="G43080" s="1"/>
      <c r="H43080" s="1"/>
    </row>
    <row r="43081">
      <c r="A43081" s="1"/>
      <c r="B43081" s="1"/>
      <c r="C43081" s="1"/>
      <c r="D43081" s="8"/>
      <c r="E43081" s="1"/>
      <c r="F43081" s="1"/>
      <c r="G43081" s="1"/>
      <c r="H43081" s="1"/>
    </row>
    <row r="43082">
      <c r="A43082" s="1"/>
      <c r="B43082" s="1"/>
      <c r="C43082" s="1"/>
      <c r="D43082" s="8"/>
      <c r="E43082" s="1"/>
      <c r="F43082" s="1"/>
      <c r="G43082" s="1"/>
      <c r="H43082" s="1"/>
    </row>
    <row r="43083">
      <c r="A43083" s="1"/>
      <c r="B43083" s="1"/>
      <c r="C43083" s="1"/>
      <c r="D43083" s="8"/>
      <c r="E43083" s="1"/>
      <c r="F43083" s="1"/>
      <c r="G43083" s="1"/>
      <c r="H43083" s="1"/>
    </row>
    <row r="43084">
      <c r="A43084" s="1"/>
      <c r="B43084" s="1"/>
      <c r="C43084" s="1"/>
      <c r="D43084" s="8"/>
      <c r="E43084" s="1"/>
      <c r="F43084" s="1"/>
      <c r="G43084" s="1"/>
      <c r="H43084" s="1"/>
    </row>
    <row r="43085">
      <c r="A43085" s="1"/>
      <c r="B43085" s="1"/>
      <c r="C43085" s="1"/>
      <c r="D43085" s="8"/>
      <c r="E43085" s="1"/>
      <c r="F43085" s="1"/>
      <c r="G43085" s="1"/>
      <c r="H43085" s="1"/>
    </row>
    <row r="43086">
      <c r="A43086" s="1"/>
      <c r="B43086" s="1"/>
      <c r="C43086" s="1"/>
      <c r="D43086" s="8"/>
      <c r="E43086" s="1"/>
      <c r="F43086" s="1"/>
      <c r="G43086" s="1"/>
      <c r="H43086" s="1"/>
    </row>
    <row r="43087">
      <c r="A43087" s="1"/>
      <c r="B43087" s="1"/>
      <c r="C43087" s="1"/>
      <c r="D43087" s="8"/>
      <c r="E43087" s="1"/>
      <c r="F43087" s="1"/>
      <c r="G43087" s="1"/>
      <c r="H43087" s="1"/>
    </row>
    <row r="43088">
      <c r="A43088" s="1"/>
      <c r="B43088" s="1"/>
      <c r="C43088" s="1"/>
      <c r="D43088" s="8"/>
      <c r="E43088" s="1"/>
      <c r="F43088" s="1"/>
      <c r="G43088" s="1"/>
      <c r="H43088" s="1"/>
    </row>
    <row r="43089">
      <c r="A43089" s="1"/>
      <c r="B43089" s="1"/>
      <c r="C43089" s="1"/>
      <c r="D43089" s="8"/>
      <c r="E43089" s="1"/>
      <c r="F43089" s="1"/>
      <c r="G43089" s="1"/>
      <c r="H43089" s="1"/>
    </row>
    <row r="43090">
      <c r="A43090" s="1"/>
      <c r="B43090" s="1"/>
      <c r="C43090" s="1"/>
      <c r="D43090" s="8"/>
      <c r="E43090" s="1"/>
      <c r="F43090" s="1"/>
      <c r="G43090" s="1"/>
      <c r="H43090" s="1"/>
    </row>
    <row r="43091">
      <c r="A43091" s="1"/>
      <c r="B43091" s="1"/>
      <c r="C43091" s="1"/>
      <c r="D43091" s="8"/>
      <c r="E43091" s="1"/>
      <c r="F43091" s="1"/>
      <c r="G43091" s="1"/>
      <c r="H43091" s="1"/>
    </row>
    <row r="43092">
      <c r="A43092" s="1"/>
      <c r="B43092" s="1"/>
      <c r="C43092" s="1"/>
      <c r="D43092" s="8"/>
      <c r="E43092" s="1"/>
      <c r="F43092" s="1"/>
      <c r="G43092" s="1"/>
      <c r="H43092" s="1"/>
    </row>
    <row r="43093">
      <c r="A43093" s="1"/>
      <c r="B43093" s="1"/>
      <c r="C43093" s="1"/>
      <c r="D43093" s="8"/>
      <c r="E43093" s="1"/>
      <c r="F43093" s="1"/>
      <c r="G43093" s="1"/>
      <c r="H43093" s="1"/>
    </row>
    <row r="43094">
      <c r="A43094" s="1"/>
      <c r="B43094" s="1"/>
      <c r="C43094" s="1"/>
      <c r="D43094" s="8"/>
      <c r="E43094" s="1"/>
      <c r="F43094" s="1"/>
      <c r="G43094" s="1"/>
      <c r="H43094" s="1"/>
    </row>
    <row r="43095">
      <c r="A43095" s="1"/>
      <c r="B43095" s="1"/>
      <c r="C43095" s="1"/>
      <c r="D43095" s="8"/>
      <c r="E43095" s="1"/>
      <c r="F43095" s="1"/>
      <c r="G43095" s="1"/>
      <c r="H43095" s="1"/>
    </row>
    <row r="43096">
      <c r="A43096" s="1"/>
      <c r="B43096" s="1"/>
      <c r="C43096" s="1"/>
      <c r="D43096" s="8"/>
      <c r="E43096" s="1"/>
      <c r="F43096" s="1"/>
      <c r="G43096" s="1"/>
      <c r="H43096" s="1"/>
    </row>
    <row r="43097">
      <c r="A43097" s="1"/>
      <c r="B43097" s="1"/>
      <c r="C43097" s="1"/>
      <c r="D43097" s="8"/>
      <c r="E43097" s="1"/>
      <c r="F43097" s="1"/>
      <c r="G43097" s="1"/>
      <c r="H43097" s="1"/>
    </row>
    <row r="43098">
      <c r="A43098" s="1"/>
      <c r="B43098" s="1"/>
      <c r="C43098" s="1"/>
      <c r="D43098" s="8"/>
      <c r="E43098" s="1"/>
      <c r="F43098" s="1"/>
      <c r="G43098" s="1"/>
      <c r="H43098" s="1"/>
    </row>
    <row r="43099">
      <c r="A43099" s="1"/>
      <c r="B43099" s="1"/>
      <c r="C43099" s="1"/>
      <c r="D43099" s="8"/>
      <c r="E43099" s="1"/>
      <c r="F43099" s="1"/>
      <c r="G43099" s="1"/>
      <c r="H43099" s="1"/>
    </row>
    <row r="43100">
      <c r="A43100" s="1"/>
      <c r="B43100" s="1"/>
      <c r="C43100" s="1"/>
      <c r="D43100" s="8"/>
      <c r="E43100" s="1"/>
      <c r="F43100" s="1"/>
      <c r="G43100" s="1"/>
      <c r="H43100" s="1"/>
    </row>
    <row r="43101">
      <c r="A43101" s="1"/>
      <c r="B43101" s="1"/>
      <c r="C43101" s="1"/>
      <c r="D43101" s="8"/>
      <c r="E43101" s="1"/>
      <c r="F43101" s="1"/>
      <c r="G43101" s="1"/>
      <c r="H43101" s="1"/>
    </row>
    <row r="43102">
      <c r="A43102" s="1"/>
      <c r="B43102" s="1"/>
      <c r="C43102" s="1"/>
      <c r="D43102" s="8"/>
      <c r="E43102" s="1"/>
      <c r="F43102" s="1"/>
      <c r="G43102" s="1"/>
      <c r="H43102" s="1"/>
    </row>
    <row r="43103">
      <c r="A43103" s="1"/>
      <c r="B43103" s="1"/>
      <c r="C43103" s="1"/>
      <c r="D43103" s="8"/>
      <c r="E43103" s="1"/>
      <c r="F43103" s="1"/>
      <c r="G43103" s="1"/>
      <c r="H43103" s="1"/>
    </row>
    <row r="43104">
      <c r="A43104" s="1"/>
      <c r="B43104" s="1"/>
      <c r="C43104" s="1"/>
      <c r="D43104" s="8"/>
      <c r="E43104" s="1"/>
      <c r="F43104" s="1"/>
      <c r="G43104" s="1"/>
      <c r="H43104" s="1"/>
    </row>
    <row r="43105">
      <c r="A43105" s="1"/>
      <c r="B43105" s="1"/>
      <c r="C43105" s="1"/>
      <c r="D43105" s="8"/>
      <c r="E43105" s="1"/>
      <c r="F43105" s="1"/>
      <c r="G43105" s="1"/>
      <c r="H43105" s="1"/>
    </row>
    <row r="43106">
      <c r="A43106" s="1"/>
      <c r="B43106" s="1"/>
      <c r="C43106" s="1"/>
      <c r="D43106" s="8"/>
      <c r="E43106" s="1"/>
      <c r="F43106" s="1"/>
      <c r="G43106" s="1"/>
      <c r="H43106" s="1"/>
    </row>
    <row r="43107">
      <c r="A43107" s="1"/>
      <c r="B43107" s="1"/>
      <c r="C43107" s="1"/>
      <c r="D43107" s="8"/>
      <c r="E43107" s="1"/>
      <c r="F43107" s="1"/>
      <c r="G43107" s="1"/>
      <c r="H43107" s="1"/>
    </row>
    <row r="43108">
      <c r="A43108" s="1"/>
      <c r="B43108" s="1"/>
      <c r="C43108" s="1"/>
      <c r="D43108" s="8"/>
      <c r="E43108" s="1"/>
      <c r="F43108" s="1"/>
      <c r="G43108" s="1"/>
      <c r="H43108" s="1"/>
    </row>
    <row r="43109">
      <c r="A43109" s="1"/>
      <c r="B43109" s="1"/>
      <c r="C43109" s="1"/>
      <c r="D43109" s="8"/>
      <c r="E43109" s="1"/>
      <c r="F43109" s="1"/>
      <c r="G43109" s="1"/>
      <c r="H43109" s="1"/>
    </row>
    <row r="43110">
      <c r="A43110" s="1"/>
      <c r="B43110" s="1"/>
      <c r="C43110" s="1"/>
      <c r="D43110" s="8"/>
      <c r="E43110" s="1"/>
      <c r="F43110" s="1"/>
      <c r="G43110" s="1"/>
      <c r="H43110" s="1"/>
    </row>
    <row r="43111">
      <c r="A43111" s="1"/>
      <c r="B43111" s="1"/>
      <c r="C43111" s="1"/>
      <c r="D43111" s="8"/>
      <c r="E43111" s="1"/>
      <c r="F43111" s="1"/>
      <c r="G43111" s="1"/>
      <c r="H43111" s="1"/>
    </row>
    <row r="43112">
      <c r="A43112" s="1"/>
      <c r="B43112" s="1"/>
      <c r="C43112" s="1"/>
      <c r="D43112" s="8"/>
      <c r="E43112" s="1"/>
      <c r="F43112" s="1"/>
      <c r="G43112" s="1"/>
      <c r="H43112" s="1"/>
    </row>
    <row r="43113">
      <c r="A43113" s="1"/>
      <c r="B43113" s="1"/>
      <c r="C43113" s="1"/>
      <c r="D43113" s="8"/>
      <c r="E43113" s="1"/>
      <c r="F43113" s="1"/>
      <c r="G43113" s="1"/>
      <c r="H43113" s="1"/>
    </row>
    <row r="43114">
      <c r="A43114" s="1"/>
      <c r="B43114" s="1"/>
      <c r="C43114" s="1"/>
      <c r="D43114" s="8"/>
      <c r="E43114" s="1"/>
      <c r="F43114" s="1"/>
      <c r="G43114" s="1"/>
      <c r="H43114" s="1"/>
    </row>
    <row r="43115">
      <c r="A43115" s="1"/>
      <c r="B43115" s="1"/>
      <c r="C43115" s="1"/>
      <c r="D43115" s="8"/>
      <c r="E43115" s="1"/>
      <c r="F43115" s="1"/>
      <c r="G43115" s="1"/>
      <c r="H43115" s="1"/>
    </row>
    <row r="43116">
      <c r="A43116" s="1"/>
      <c r="B43116" s="1"/>
      <c r="C43116" s="1"/>
      <c r="D43116" s="8"/>
      <c r="E43116" s="1"/>
      <c r="F43116" s="1"/>
      <c r="G43116" s="1"/>
      <c r="H43116" s="1"/>
    </row>
    <row r="43117">
      <c r="A43117" s="1"/>
      <c r="B43117" s="1"/>
      <c r="C43117" s="1"/>
      <c r="D43117" s="8"/>
      <c r="E43117" s="1"/>
      <c r="F43117" s="1"/>
      <c r="G43117" s="1"/>
      <c r="H43117" s="1"/>
    </row>
    <row r="43118">
      <c r="A43118" s="1"/>
      <c r="B43118" s="1"/>
      <c r="C43118" s="1"/>
      <c r="D43118" s="8"/>
      <c r="E43118" s="1"/>
      <c r="F43118" s="1"/>
      <c r="G43118" s="1"/>
      <c r="H43118" s="1"/>
    </row>
    <row r="43119">
      <c r="A43119" s="1"/>
      <c r="B43119" s="1"/>
      <c r="C43119" s="1"/>
      <c r="D43119" s="8"/>
      <c r="E43119" s="1"/>
      <c r="F43119" s="1"/>
      <c r="G43119" s="1"/>
      <c r="H43119" s="1"/>
    </row>
    <row r="43120">
      <c r="A43120" s="1"/>
      <c r="B43120" s="1"/>
      <c r="C43120" s="1"/>
      <c r="D43120" s="8"/>
      <c r="E43120" s="1"/>
      <c r="F43120" s="1"/>
      <c r="G43120" s="1"/>
      <c r="H43120" s="1"/>
    </row>
    <row r="43121">
      <c r="A43121" s="1"/>
      <c r="B43121" s="1"/>
      <c r="C43121" s="1"/>
      <c r="D43121" s="8"/>
      <c r="E43121" s="1"/>
      <c r="F43121" s="1"/>
      <c r="G43121" s="1"/>
      <c r="H43121" s="1"/>
    </row>
    <row r="43122">
      <c r="A43122" s="1"/>
      <c r="B43122" s="1"/>
      <c r="C43122" s="1"/>
      <c r="D43122" s="8"/>
      <c r="E43122" s="1"/>
      <c r="F43122" s="1"/>
      <c r="G43122" s="1"/>
      <c r="H43122" s="1"/>
    </row>
    <row r="43123">
      <c r="A43123" s="1"/>
      <c r="B43123" s="1"/>
      <c r="C43123" s="1"/>
      <c r="D43123" s="8"/>
      <c r="E43123" s="1"/>
      <c r="F43123" s="1"/>
      <c r="G43123" s="1"/>
      <c r="H43123" s="1"/>
    </row>
    <row r="43124">
      <c r="A43124" s="1"/>
      <c r="B43124" s="1"/>
      <c r="C43124" s="1"/>
      <c r="D43124" s="8"/>
      <c r="E43124" s="1"/>
      <c r="F43124" s="1"/>
      <c r="G43124" s="1"/>
      <c r="H43124" s="1"/>
    </row>
    <row r="43125">
      <c r="A43125" s="1"/>
      <c r="B43125" s="1"/>
      <c r="C43125" s="1"/>
      <c r="D43125" s="8"/>
      <c r="E43125" s="1"/>
      <c r="F43125" s="1"/>
      <c r="G43125" s="1"/>
      <c r="H43125" s="1"/>
    </row>
    <row r="43126">
      <c r="A43126" s="1"/>
      <c r="B43126" s="1"/>
      <c r="C43126" s="1"/>
      <c r="D43126" s="8"/>
      <c r="E43126" s="1"/>
      <c r="F43126" s="1"/>
      <c r="G43126" s="1"/>
      <c r="H43126" s="1"/>
    </row>
    <row r="43127">
      <c r="A43127" s="1"/>
      <c r="B43127" s="1"/>
      <c r="C43127" s="1"/>
      <c r="D43127" s="8"/>
      <c r="E43127" s="1"/>
      <c r="F43127" s="1"/>
      <c r="G43127" s="1"/>
      <c r="H43127" s="1"/>
    </row>
    <row r="43128">
      <c r="A43128" s="1"/>
      <c r="B43128" s="1"/>
      <c r="C43128" s="1"/>
      <c r="D43128" s="8"/>
      <c r="E43128" s="1"/>
      <c r="F43128" s="1"/>
      <c r="G43128" s="1"/>
      <c r="H43128" s="1"/>
    </row>
    <row r="43129">
      <c r="A43129" s="1"/>
      <c r="B43129" s="1"/>
      <c r="C43129" s="1"/>
      <c r="D43129" s="8"/>
      <c r="E43129" s="1"/>
      <c r="F43129" s="1"/>
      <c r="G43129" s="1"/>
      <c r="H43129" s="1"/>
    </row>
    <row r="43130">
      <c r="A43130" s="1"/>
      <c r="B43130" s="1"/>
      <c r="C43130" s="1"/>
      <c r="D43130" s="8"/>
      <c r="E43130" s="1"/>
      <c r="F43130" s="1"/>
      <c r="G43130" s="1"/>
      <c r="H43130" s="1"/>
    </row>
    <row r="43131">
      <c r="A43131" s="1"/>
      <c r="B43131" s="1"/>
      <c r="C43131" s="1"/>
      <c r="D43131" s="8"/>
      <c r="E43131" s="1"/>
      <c r="F43131" s="1"/>
      <c r="G43131" s="1"/>
      <c r="H43131" s="1"/>
    </row>
    <row r="43132">
      <c r="A43132" s="1"/>
      <c r="B43132" s="1"/>
      <c r="C43132" s="1"/>
      <c r="D43132" s="8"/>
      <c r="E43132" s="1"/>
      <c r="F43132" s="1"/>
      <c r="G43132" s="1"/>
      <c r="H43132" s="1"/>
    </row>
    <row r="43133">
      <c r="A43133" s="1"/>
      <c r="B43133" s="1"/>
      <c r="C43133" s="1"/>
      <c r="D43133" s="8"/>
      <c r="E43133" s="1"/>
      <c r="F43133" s="1"/>
      <c r="G43133" s="1"/>
      <c r="H43133" s="1"/>
    </row>
    <row r="43134">
      <c r="A43134" s="1"/>
      <c r="B43134" s="1"/>
      <c r="C43134" s="1"/>
      <c r="D43134" s="8"/>
      <c r="E43134" s="1"/>
      <c r="F43134" s="1"/>
      <c r="G43134" s="1"/>
      <c r="H43134" s="1"/>
    </row>
    <row r="43135">
      <c r="A43135" s="1"/>
      <c r="B43135" s="1"/>
      <c r="C43135" s="1"/>
      <c r="D43135" s="8"/>
      <c r="E43135" s="1"/>
      <c r="F43135" s="1"/>
      <c r="G43135" s="1"/>
      <c r="H43135" s="1"/>
    </row>
    <row r="43136">
      <c r="A43136" s="1"/>
      <c r="B43136" s="1"/>
      <c r="C43136" s="1"/>
      <c r="D43136" s="8"/>
      <c r="E43136" s="1"/>
      <c r="F43136" s="1"/>
      <c r="G43136" s="1"/>
      <c r="H43136" s="1"/>
    </row>
    <row r="43137">
      <c r="A43137" s="1"/>
      <c r="B43137" s="1"/>
      <c r="C43137" s="1"/>
      <c r="D43137" s="8"/>
      <c r="E43137" s="1"/>
      <c r="F43137" s="1"/>
      <c r="G43137" s="1"/>
      <c r="H43137" s="1"/>
    </row>
    <row r="43138">
      <c r="A43138" s="1"/>
      <c r="B43138" s="1"/>
      <c r="C43138" s="1"/>
      <c r="D43138" s="8"/>
      <c r="E43138" s="1"/>
      <c r="F43138" s="1"/>
      <c r="G43138" s="1"/>
      <c r="H43138" s="1"/>
    </row>
    <row r="43139">
      <c r="A43139" s="1"/>
      <c r="B43139" s="1"/>
      <c r="C43139" s="1"/>
      <c r="D43139" s="8"/>
      <c r="E43139" s="1"/>
      <c r="F43139" s="1"/>
      <c r="G43139" s="1"/>
      <c r="H43139" s="1"/>
    </row>
    <row r="43140">
      <c r="A43140" s="1"/>
      <c r="B43140" s="1"/>
      <c r="C43140" s="1"/>
      <c r="D43140" s="8"/>
      <c r="E43140" s="1"/>
      <c r="F43140" s="1"/>
      <c r="G43140" s="1"/>
      <c r="H43140" s="1"/>
    </row>
    <row r="43141">
      <c r="A43141" s="1"/>
      <c r="B43141" s="1"/>
      <c r="C43141" s="1"/>
      <c r="D43141" s="8"/>
      <c r="E43141" s="1"/>
      <c r="F43141" s="1"/>
      <c r="G43141" s="1"/>
      <c r="H43141" s="1"/>
    </row>
    <row r="43142">
      <c r="A43142" s="1"/>
      <c r="B43142" s="1"/>
      <c r="C43142" s="1"/>
      <c r="D43142" s="8"/>
      <c r="E43142" s="1"/>
      <c r="F43142" s="1"/>
      <c r="G43142" s="1"/>
      <c r="H43142" s="1"/>
    </row>
    <row r="43143">
      <c r="A43143" s="1"/>
      <c r="B43143" s="1"/>
      <c r="C43143" s="1"/>
      <c r="D43143" s="8"/>
      <c r="E43143" s="1"/>
      <c r="F43143" s="1"/>
      <c r="G43143" s="1"/>
      <c r="H43143" s="1"/>
    </row>
    <row r="43144">
      <c r="A43144" s="1"/>
      <c r="B43144" s="1"/>
      <c r="C43144" s="1"/>
      <c r="D43144" s="8"/>
      <c r="E43144" s="1"/>
      <c r="F43144" s="1"/>
      <c r="G43144" s="1"/>
      <c r="H43144" s="1"/>
    </row>
    <row r="43145">
      <c r="A43145" s="1"/>
      <c r="B43145" s="1"/>
      <c r="C43145" s="1"/>
      <c r="D43145" s="8"/>
      <c r="E43145" s="1"/>
      <c r="F43145" s="1"/>
      <c r="G43145" s="1"/>
      <c r="H43145" s="1"/>
    </row>
    <row r="43146">
      <c r="A43146" s="1"/>
      <c r="B43146" s="1"/>
      <c r="C43146" s="1"/>
      <c r="D43146" s="8"/>
      <c r="E43146" s="1"/>
      <c r="F43146" s="1"/>
      <c r="G43146" s="1"/>
      <c r="H43146" s="1"/>
    </row>
    <row r="43147">
      <c r="A43147" s="1"/>
      <c r="B43147" s="1"/>
      <c r="C43147" s="1"/>
      <c r="D43147" s="8"/>
      <c r="E43147" s="1"/>
      <c r="F43147" s="1"/>
      <c r="G43147" s="1"/>
      <c r="H43147" s="1"/>
    </row>
    <row r="43148">
      <c r="A43148" s="1"/>
      <c r="B43148" s="1"/>
      <c r="C43148" s="1"/>
      <c r="D43148" s="8"/>
      <c r="E43148" s="1"/>
      <c r="F43148" s="1"/>
      <c r="G43148" s="1"/>
      <c r="H43148" s="1"/>
    </row>
    <row r="43149">
      <c r="A43149" s="1"/>
      <c r="B43149" s="1"/>
      <c r="C43149" s="1"/>
      <c r="D43149" s="8"/>
      <c r="E43149" s="1"/>
      <c r="F43149" s="1"/>
      <c r="G43149" s="1"/>
      <c r="H43149" s="1"/>
    </row>
    <row r="43150">
      <c r="A43150" s="1"/>
      <c r="B43150" s="1"/>
      <c r="C43150" s="1"/>
      <c r="D43150" s="8"/>
      <c r="E43150" s="1"/>
      <c r="F43150" s="1"/>
      <c r="G43150" s="1"/>
      <c r="H43150" s="1"/>
    </row>
    <row r="43151">
      <c r="A43151" s="1"/>
      <c r="B43151" s="1"/>
      <c r="C43151" s="1"/>
      <c r="D43151" s="8"/>
      <c r="E43151" s="1"/>
      <c r="F43151" s="1"/>
      <c r="G43151" s="1"/>
      <c r="H43151" s="1"/>
    </row>
    <row r="43152">
      <c r="A43152" s="1"/>
      <c r="B43152" s="1"/>
      <c r="C43152" s="1"/>
      <c r="D43152" s="8"/>
      <c r="E43152" s="1"/>
      <c r="F43152" s="1"/>
      <c r="G43152" s="1"/>
      <c r="H43152" s="1"/>
    </row>
    <row r="43153">
      <c r="A43153" s="1"/>
      <c r="B43153" s="1"/>
      <c r="C43153" s="1"/>
      <c r="D43153" s="8"/>
      <c r="E43153" s="1"/>
      <c r="F43153" s="1"/>
      <c r="G43153" s="1"/>
      <c r="H43153" s="1"/>
    </row>
    <row r="43154">
      <c r="A43154" s="1"/>
      <c r="B43154" s="1"/>
      <c r="C43154" s="1"/>
      <c r="D43154" s="8"/>
      <c r="E43154" s="1"/>
      <c r="F43154" s="1"/>
      <c r="G43154" s="1"/>
      <c r="H43154" s="1"/>
    </row>
    <row r="43155">
      <c r="A43155" s="1"/>
      <c r="B43155" s="1"/>
      <c r="C43155" s="1"/>
      <c r="D43155" s="8"/>
      <c r="E43155" s="1"/>
      <c r="F43155" s="1"/>
      <c r="G43155" s="1"/>
      <c r="H43155" s="1"/>
    </row>
    <row r="43156">
      <c r="A43156" s="1"/>
      <c r="B43156" s="1"/>
      <c r="C43156" s="1"/>
      <c r="D43156" s="8"/>
      <c r="E43156" s="1"/>
      <c r="F43156" s="1"/>
      <c r="G43156" s="1"/>
      <c r="H43156" s="1"/>
    </row>
    <row r="43157">
      <c r="A43157" s="1"/>
      <c r="B43157" s="1"/>
      <c r="C43157" s="1"/>
      <c r="D43157" s="8"/>
      <c r="E43157" s="1"/>
      <c r="F43157" s="1"/>
      <c r="G43157" s="1"/>
      <c r="H43157" s="1"/>
    </row>
    <row r="43158">
      <c r="A43158" s="1"/>
      <c r="B43158" s="1"/>
      <c r="C43158" s="1"/>
      <c r="D43158" s="8"/>
      <c r="E43158" s="1"/>
      <c r="F43158" s="1"/>
      <c r="G43158" s="1"/>
      <c r="H43158" s="1"/>
    </row>
    <row r="43159">
      <c r="A43159" s="1"/>
      <c r="B43159" s="1"/>
      <c r="C43159" s="1"/>
      <c r="D43159" s="8"/>
      <c r="E43159" s="1"/>
      <c r="F43159" s="1"/>
      <c r="G43159" s="1"/>
      <c r="H43159" s="1"/>
    </row>
    <row r="43160">
      <c r="A43160" s="1"/>
      <c r="B43160" s="1"/>
      <c r="C43160" s="1"/>
      <c r="D43160" s="8"/>
      <c r="E43160" s="1"/>
      <c r="F43160" s="1"/>
      <c r="G43160" s="1"/>
      <c r="H43160" s="1"/>
    </row>
    <row r="43161">
      <c r="A43161" s="1"/>
      <c r="B43161" s="1"/>
      <c r="C43161" s="1"/>
      <c r="D43161" s="8"/>
      <c r="E43161" s="1"/>
      <c r="F43161" s="1"/>
      <c r="G43161" s="1"/>
      <c r="H43161" s="1"/>
    </row>
    <row r="43162">
      <c r="A43162" s="1"/>
      <c r="B43162" s="1"/>
      <c r="C43162" s="1"/>
      <c r="D43162" s="8"/>
      <c r="E43162" s="1"/>
      <c r="F43162" s="1"/>
      <c r="G43162" s="1"/>
      <c r="H43162" s="1"/>
    </row>
    <row r="43163">
      <c r="A43163" s="1"/>
      <c r="B43163" s="1"/>
      <c r="C43163" s="1"/>
      <c r="D43163" s="8"/>
      <c r="E43163" s="1"/>
      <c r="F43163" s="1"/>
      <c r="G43163" s="1"/>
      <c r="H43163" s="1"/>
    </row>
    <row r="43164">
      <c r="A43164" s="1"/>
      <c r="B43164" s="1"/>
      <c r="C43164" s="1"/>
      <c r="D43164" s="8"/>
      <c r="E43164" s="1"/>
      <c r="F43164" s="1"/>
      <c r="G43164" s="1"/>
      <c r="H43164" s="1"/>
    </row>
    <row r="43165">
      <c r="A43165" s="1"/>
      <c r="B43165" s="1"/>
      <c r="C43165" s="1"/>
      <c r="D43165" s="8"/>
      <c r="E43165" s="1"/>
      <c r="F43165" s="1"/>
      <c r="G43165" s="1"/>
      <c r="H43165" s="1"/>
    </row>
    <row r="43166">
      <c r="A43166" s="1"/>
      <c r="B43166" s="1"/>
      <c r="C43166" s="1"/>
      <c r="D43166" s="8"/>
      <c r="E43166" s="1"/>
      <c r="F43166" s="1"/>
      <c r="G43166" s="1"/>
      <c r="H43166" s="1"/>
    </row>
    <row r="43167">
      <c r="A43167" s="1"/>
      <c r="B43167" s="1"/>
      <c r="C43167" s="1"/>
      <c r="D43167" s="8"/>
      <c r="E43167" s="1"/>
      <c r="F43167" s="1"/>
      <c r="G43167" s="1"/>
      <c r="H43167" s="1"/>
    </row>
    <row r="43168">
      <c r="A43168" s="1"/>
      <c r="B43168" s="1"/>
      <c r="C43168" s="1"/>
      <c r="D43168" s="8"/>
      <c r="E43168" s="1"/>
      <c r="F43168" s="1"/>
      <c r="G43168" s="1"/>
      <c r="H43168" s="1"/>
    </row>
    <row r="43169">
      <c r="A43169" s="1"/>
      <c r="B43169" s="1"/>
      <c r="C43169" s="1"/>
      <c r="D43169" s="8"/>
      <c r="E43169" s="1"/>
      <c r="F43169" s="1"/>
      <c r="G43169" s="1"/>
      <c r="H43169" s="1"/>
    </row>
    <row r="43170">
      <c r="A43170" s="1"/>
      <c r="B43170" s="1"/>
      <c r="C43170" s="1"/>
      <c r="D43170" s="8"/>
      <c r="E43170" s="1"/>
      <c r="F43170" s="1"/>
      <c r="G43170" s="1"/>
      <c r="H43170" s="1"/>
    </row>
    <row r="43171">
      <c r="A43171" s="1"/>
      <c r="B43171" s="1"/>
      <c r="C43171" s="1"/>
      <c r="D43171" s="8"/>
      <c r="E43171" s="1"/>
      <c r="F43171" s="1"/>
      <c r="G43171" s="1"/>
      <c r="H43171" s="1"/>
    </row>
    <row r="43172">
      <c r="A43172" s="1"/>
      <c r="B43172" s="1"/>
      <c r="C43172" s="1"/>
      <c r="D43172" s="8"/>
      <c r="E43172" s="1"/>
      <c r="F43172" s="1"/>
      <c r="G43172" s="1"/>
      <c r="H43172" s="1"/>
    </row>
    <row r="43173">
      <c r="A43173" s="1"/>
      <c r="B43173" s="1"/>
      <c r="C43173" s="1"/>
      <c r="D43173" s="8"/>
      <c r="E43173" s="1"/>
      <c r="F43173" s="1"/>
      <c r="G43173" s="1"/>
      <c r="H43173" s="1"/>
    </row>
    <row r="43174">
      <c r="A43174" s="1"/>
      <c r="B43174" s="1"/>
      <c r="C43174" s="1"/>
      <c r="D43174" s="8"/>
      <c r="E43174" s="1"/>
      <c r="F43174" s="1"/>
      <c r="G43174" s="1"/>
      <c r="H43174" s="1"/>
    </row>
    <row r="43175">
      <c r="A43175" s="1"/>
      <c r="B43175" s="1"/>
      <c r="C43175" s="1"/>
      <c r="D43175" s="8"/>
      <c r="E43175" s="1"/>
      <c r="F43175" s="1"/>
      <c r="G43175" s="1"/>
      <c r="H43175" s="1"/>
    </row>
    <row r="43176">
      <c r="A43176" s="1"/>
      <c r="B43176" s="1"/>
      <c r="C43176" s="1"/>
      <c r="D43176" s="8"/>
      <c r="E43176" s="1"/>
      <c r="F43176" s="1"/>
      <c r="G43176" s="1"/>
      <c r="H43176" s="1"/>
    </row>
    <row r="43177">
      <c r="A43177" s="1"/>
      <c r="B43177" s="1"/>
      <c r="C43177" s="1"/>
      <c r="D43177" s="8"/>
      <c r="E43177" s="1"/>
      <c r="F43177" s="1"/>
      <c r="G43177" s="1"/>
      <c r="H43177" s="1"/>
    </row>
    <row r="43178">
      <c r="A43178" s="1"/>
      <c r="B43178" s="1"/>
      <c r="C43178" s="1"/>
      <c r="D43178" s="8"/>
      <c r="E43178" s="1"/>
      <c r="F43178" s="1"/>
      <c r="G43178" s="1"/>
      <c r="H43178" s="1"/>
    </row>
    <row r="43179">
      <c r="A43179" s="1"/>
      <c r="B43179" s="1"/>
      <c r="C43179" s="1"/>
      <c r="D43179" s="8"/>
      <c r="E43179" s="1"/>
      <c r="F43179" s="1"/>
      <c r="G43179" s="1"/>
      <c r="H43179" s="1"/>
    </row>
    <row r="43180">
      <c r="A43180" s="1"/>
      <c r="B43180" s="1"/>
      <c r="C43180" s="1"/>
      <c r="D43180" s="8"/>
      <c r="E43180" s="1"/>
      <c r="F43180" s="1"/>
      <c r="G43180" s="1"/>
      <c r="H43180" s="1"/>
    </row>
    <row r="43181">
      <c r="A43181" s="1"/>
      <c r="B43181" s="1"/>
      <c r="C43181" s="1"/>
      <c r="D43181" s="8"/>
      <c r="E43181" s="1"/>
      <c r="F43181" s="1"/>
      <c r="G43181" s="1"/>
      <c r="H43181" s="1"/>
    </row>
    <row r="43182">
      <c r="A43182" s="1"/>
      <c r="B43182" s="1"/>
      <c r="C43182" s="1"/>
      <c r="D43182" s="8"/>
      <c r="E43182" s="1"/>
      <c r="F43182" s="1"/>
      <c r="G43182" s="1"/>
      <c r="H43182" s="1"/>
    </row>
    <row r="43183">
      <c r="A43183" s="1"/>
      <c r="B43183" s="1"/>
      <c r="C43183" s="1"/>
      <c r="D43183" s="8"/>
      <c r="E43183" s="1"/>
      <c r="F43183" s="1"/>
      <c r="G43183" s="1"/>
      <c r="H43183" s="1"/>
    </row>
    <row r="43184">
      <c r="A43184" s="1"/>
      <c r="B43184" s="1"/>
      <c r="C43184" s="1"/>
      <c r="D43184" s="8"/>
      <c r="E43184" s="1"/>
      <c r="F43184" s="1"/>
      <c r="G43184" s="1"/>
      <c r="H43184" s="1"/>
    </row>
    <row r="43185">
      <c r="A43185" s="1"/>
      <c r="B43185" s="1"/>
      <c r="C43185" s="1"/>
      <c r="D43185" s="8"/>
      <c r="E43185" s="1"/>
      <c r="F43185" s="1"/>
      <c r="G43185" s="1"/>
      <c r="H43185" s="1"/>
    </row>
    <row r="43186">
      <c r="A43186" s="1"/>
      <c r="B43186" s="1"/>
      <c r="C43186" s="1"/>
      <c r="D43186" s="8"/>
      <c r="E43186" s="1"/>
      <c r="F43186" s="1"/>
      <c r="G43186" s="1"/>
      <c r="H43186" s="1"/>
    </row>
    <row r="43187">
      <c r="A43187" s="1"/>
      <c r="B43187" s="1"/>
      <c r="C43187" s="1"/>
      <c r="D43187" s="8"/>
      <c r="E43187" s="1"/>
      <c r="F43187" s="1"/>
      <c r="G43187" s="1"/>
      <c r="H43187" s="1"/>
    </row>
    <row r="43188">
      <c r="A43188" s="1"/>
      <c r="B43188" s="1"/>
      <c r="C43188" s="1"/>
      <c r="D43188" s="8"/>
      <c r="E43188" s="1"/>
      <c r="F43188" s="1"/>
      <c r="G43188" s="1"/>
      <c r="H43188" s="1"/>
    </row>
    <row r="43189">
      <c r="A43189" s="1"/>
      <c r="B43189" s="1"/>
      <c r="C43189" s="1"/>
      <c r="D43189" s="8"/>
      <c r="E43189" s="1"/>
      <c r="F43189" s="1"/>
      <c r="G43189" s="1"/>
      <c r="H43189" s="1"/>
    </row>
    <row r="43190">
      <c r="A43190" s="1"/>
      <c r="B43190" s="1"/>
      <c r="C43190" s="1"/>
      <c r="D43190" s="8"/>
      <c r="E43190" s="1"/>
      <c r="F43190" s="1"/>
      <c r="G43190" s="1"/>
      <c r="H43190" s="1"/>
    </row>
    <row r="43191">
      <c r="A43191" s="1"/>
      <c r="B43191" s="1"/>
      <c r="C43191" s="1"/>
      <c r="D43191" s="8"/>
      <c r="E43191" s="1"/>
      <c r="F43191" s="1"/>
      <c r="G43191" s="1"/>
      <c r="H43191" s="1"/>
    </row>
    <row r="43192">
      <c r="A43192" s="1"/>
      <c r="B43192" s="1"/>
      <c r="C43192" s="1"/>
      <c r="D43192" s="8"/>
      <c r="E43192" s="1"/>
      <c r="F43192" s="1"/>
      <c r="G43192" s="1"/>
      <c r="H43192" s="1"/>
    </row>
    <row r="43193">
      <c r="A43193" s="1"/>
      <c r="B43193" s="1"/>
      <c r="C43193" s="1"/>
      <c r="D43193" s="8"/>
      <c r="E43193" s="1"/>
      <c r="F43193" s="1"/>
      <c r="G43193" s="1"/>
      <c r="H43193" s="1"/>
    </row>
    <row r="43194">
      <c r="A43194" s="1"/>
      <c r="B43194" s="1"/>
      <c r="C43194" s="1"/>
      <c r="D43194" s="8"/>
      <c r="E43194" s="1"/>
      <c r="F43194" s="1"/>
      <c r="G43194" s="1"/>
      <c r="H43194" s="1"/>
    </row>
    <row r="43195">
      <c r="A43195" s="1"/>
      <c r="B43195" s="1"/>
      <c r="C43195" s="1"/>
      <c r="D43195" s="8"/>
      <c r="E43195" s="1"/>
      <c r="F43195" s="1"/>
      <c r="G43195" s="1"/>
      <c r="H43195" s="1"/>
    </row>
    <row r="43196">
      <c r="A43196" s="1"/>
      <c r="B43196" s="1"/>
      <c r="C43196" s="1"/>
      <c r="D43196" s="8"/>
      <c r="E43196" s="1"/>
      <c r="F43196" s="1"/>
      <c r="G43196" s="1"/>
      <c r="H43196" s="1"/>
    </row>
    <row r="43197">
      <c r="A43197" s="1"/>
      <c r="B43197" s="1"/>
      <c r="C43197" s="1"/>
      <c r="D43197" s="8"/>
      <c r="E43197" s="1"/>
      <c r="F43197" s="1"/>
      <c r="G43197" s="1"/>
      <c r="H43197" s="1"/>
    </row>
    <row r="43198">
      <c r="A43198" s="1"/>
      <c r="B43198" s="1"/>
      <c r="C43198" s="1"/>
      <c r="D43198" s="8"/>
      <c r="E43198" s="1"/>
      <c r="F43198" s="1"/>
      <c r="G43198" s="1"/>
      <c r="H43198" s="1"/>
    </row>
    <row r="43199">
      <c r="A43199" s="1"/>
      <c r="B43199" s="1"/>
      <c r="C43199" s="1"/>
      <c r="D43199" s="8"/>
      <c r="E43199" s="1"/>
      <c r="F43199" s="1"/>
      <c r="G43199" s="1"/>
      <c r="H43199" s="1"/>
    </row>
    <row r="43200">
      <c r="A43200" s="1"/>
      <c r="B43200" s="1"/>
      <c r="C43200" s="1"/>
      <c r="D43200" s="8"/>
      <c r="E43200" s="1"/>
      <c r="F43200" s="1"/>
      <c r="G43200" s="1"/>
      <c r="H43200" s="1"/>
    </row>
    <row r="43201">
      <c r="A43201" s="1"/>
      <c r="B43201" s="1"/>
      <c r="C43201" s="1"/>
      <c r="D43201" s="8"/>
      <c r="E43201" s="1"/>
      <c r="F43201" s="1"/>
      <c r="G43201" s="1"/>
      <c r="H43201" s="1"/>
    </row>
    <row r="43202">
      <c r="A43202" s="1"/>
      <c r="B43202" s="1"/>
      <c r="C43202" s="1"/>
      <c r="D43202" s="8"/>
      <c r="E43202" s="1"/>
      <c r="F43202" s="1"/>
      <c r="G43202" s="1"/>
      <c r="H43202" s="1"/>
    </row>
    <row r="43203">
      <c r="A43203" s="1"/>
      <c r="B43203" s="1"/>
      <c r="C43203" s="1"/>
      <c r="D43203" s="8"/>
      <c r="E43203" s="1"/>
      <c r="F43203" s="1"/>
      <c r="G43203" s="1"/>
      <c r="H43203" s="1"/>
    </row>
    <row r="43204">
      <c r="A43204" s="1"/>
      <c r="B43204" s="1"/>
      <c r="C43204" s="1"/>
      <c r="D43204" s="8"/>
      <c r="E43204" s="1"/>
      <c r="F43204" s="1"/>
      <c r="G43204" s="1"/>
      <c r="H43204" s="1"/>
    </row>
    <row r="43205">
      <c r="A43205" s="1"/>
      <c r="B43205" s="1"/>
      <c r="C43205" s="1"/>
      <c r="D43205" s="8"/>
      <c r="E43205" s="1"/>
      <c r="F43205" s="1"/>
      <c r="G43205" s="1"/>
      <c r="H43205" s="1"/>
    </row>
    <row r="43206">
      <c r="A43206" s="1"/>
      <c r="B43206" s="1"/>
      <c r="C43206" s="1"/>
      <c r="D43206" s="8"/>
      <c r="E43206" s="1"/>
      <c r="F43206" s="1"/>
      <c r="G43206" s="1"/>
      <c r="H43206" s="1"/>
    </row>
    <row r="43207">
      <c r="A43207" s="1"/>
      <c r="B43207" s="1"/>
      <c r="C43207" s="1"/>
      <c r="D43207" s="8"/>
      <c r="E43207" s="1"/>
      <c r="F43207" s="1"/>
      <c r="G43207" s="1"/>
      <c r="H43207" s="1"/>
    </row>
    <row r="43208">
      <c r="A43208" s="1"/>
      <c r="B43208" s="1"/>
      <c r="C43208" s="1"/>
      <c r="D43208" s="8"/>
      <c r="E43208" s="1"/>
      <c r="F43208" s="1"/>
      <c r="G43208" s="1"/>
      <c r="H43208" s="1"/>
    </row>
    <row r="43209">
      <c r="A43209" s="1"/>
      <c r="B43209" s="1"/>
      <c r="C43209" s="1"/>
      <c r="D43209" s="8"/>
      <c r="E43209" s="1"/>
      <c r="F43209" s="1"/>
      <c r="G43209" s="1"/>
      <c r="H43209" s="1"/>
    </row>
    <row r="43210">
      <c r="A43210" s="1"/>
      <c r="B43210" s="1"/>
      <c r="C43210" s="1"/>
      <c r="D43210" s="8"/>
      <c r="E43210" s="1"/>
      <c r="F43210" s="1"/>
      <c r="G43210" s="1"/>
      <c r="H43210" s="1"/>
    </row>
    <row r="43211">
      <c r="A43211" s="1"/>
      <c r="B43211" s="1"/>
      <c r="C43211" s="1"/>
      <c r="D43211" s="8"/>
      <c r="E43211" s="1"/>
      <c r="F43211" s="1"/>
      <c r="G43211" s="1"/>
      <c r="H43211" s="1"/>
    </row>
    <row r="43212">
      <c r="A43212" s="1"/>
      <c r="B43212" s="1"/>
      <c r="C43212" s="1"/>
      <c r="D43212" s="8"/>
      <c r="E43212" s="1"/>
      <c r="F43212" s="1"/>
      <c r="G43212" s="1"/>
      <c r="H43212" s="1"/>
    </row>
    <row r="43213">
      <c r="A43213" s="1"/>
      <c r="B43213" s="1"/>
      <c r="C43213" s="1"/>
      <c r="D43213" s="8"/>
      <c r="E43213" s="1"/>
      <c r="F43213" s="1"/>
      <c r="G43213" s="1"/>
      <c r="H43213" s="1"/>
    </row>
    <row r="43214">
      <c r="A43214" s="1"/>
      <c r="B43214" s="1"/>
      <c r="C43214" s="1"/>
      <c r="D43214" s="8"/>
      <c r="E43214" s="1"/>
      <c r="F43214" s="1"/>
      <c r="G43214" s="1"/>
      <c r="H43214" s="1"/>
    </row>
    <row r="43215">
      <c r="A43215" s="1"/>
      <c r="B43215" s="1"/>
      <c r="C43215" s="1"/>
      <c r="D43215" s="8"/>
      <c r="E43215" s="1"/>
      <c r="F43215" s="1"/>
      <c r="G43215" s="1"/>
      <c r="H43215" s="1"/>
    </row>
    <row r="43216">
      <c r="A43216" s="1"/>
      <c r="B43216" s="1"/>
      <c r="C43216" s="1"/>
      <c r="D43216" s="8"/>
      <c r="E43216" s="1"/>
      <c r="F43216" s="1"/>
      <c r="G43216" s="1"/>
      <c r="H43216" s="1"/>
    </row>
    <row r="43217">
      <c r="A43217" s="1"/>
      <c r="B43217" s="1"/>
      <c r="C43217" s="1"/>
      <c r="D43217" s="8"/>
      <c r="E43217" s="1"/>
      <c r="F43217" s="1"/>
      <c r="G43217" s="1"/>
      <c r="H43217" s="1"/>
    </row>
    <row r="43218">
      <c r="A43218" s="1"/>
      <c r="B43218" s="1"/>
      <c r="C43218" s="1"/>
      <c r="D43218" s="8"/>
      <c r="E43218" s="1"/>
      <c r="F43218" s="1"/>
      <c r="G43218" s="1"/>
      <c r="H43218" s="1"/>
    </row>
    <row r="43219">
      <c r="A43219" s="1"/>
      <c r="B43219" s="1"/>
      <c r="C43219" s="1"/>
      <c r="D43219" s="8"/>
      <c r="E43219" s="1"/>
      <c r="F43219" s="1"/>
      <c r="G43219" s="1"/>
      <c r="H43219" s="1"/>
    </row>
    <row r="43220">
      <c r="A43220" s="1"/>
      <c r="B43220" s="1"/>
      <c r="C43220" s="1"/>
      <c r="D43220" s="8"/>
      <c r="E43220" s="1"/>
      <c r="F43220" s="1"/>
      <c r="G43220" s="1"/>
      <c r="H43220" s="1"/>
    </row>
    <row r="43221">
      <c r="A43221" s="1"/>
      <c r="B43221" s="1"/>
      <c r="C43221" s="1"/>
      <c r="D43221" s="8"/>
      <c r="E43221" s="1"/>
      <c r="F43221" s="1"/>
      <c r="G43221" s="1"/>
      <c r="H43221" s="1"/>
    </row>
    <row r="43222">
      <c r="A43222" s="1"/>
      <c r="B43222" s="1"/>
      <c r="C43222" s="1"/>
      <c r="D43222" s="8"/>
      <c r="E43222" s="1"/>
      <c r="F43222" s="1"/>
      <c r="G43222" s="1"/>
      <c r="H43222" s="1"/>
    </row>
    <row r="43223">
      <c r="A43223" s="1"/>
      <c r="B43223" s="1"/>
      <c r="C43223" s="1"/>
      <c r="D43223" s="8"/>
      <c r="E43223" s="1"/>
      <c r="F43223" s="1"/>
      <c r="G43223" s="1"/>
      <c r="H43223" s="1"/>
    </row>
    <row r="43224">
      <c r="A43224" s="1"/>
      <c r="B43224" s="1"/>
      <c r="C43224" s="1"/>
      <c r="D43224" s="8"/>
      <c r="E43224" s="1"/>
      <c r="F43224" s="1"/>
      <c r="G43224" s="1"/>
      <c r="H43224" s="1"/>
    </row>
    <row r="43225">
      <c r="A43225" s="1"/>
      <c r="B43225" s="1"/>
      <c r="C43225" s="1"/>
      <c r="D43225" s="8"/>
      <c r="E43225" s="1"/>
      <c r="F43225" s="1"/>
      <c r="G43225" s="1"/>
      <c r="H43225" s="1"/>
    </row>
    <row r="43226">
      <c r="A43226" s="1"/>
      <c r="B43226" s="1"/>
      <c r="C43226" s="1"/>
      <c r="D43226" s="8"/>
      <c r="E43226" s="1"/>
      <c r="F43226" s="1"/>
      <c r="G43226" s="1"/>
      <c r="H43226" s="1"/>
    </row>
    <row r="43227">
      <c r="A43227" s="1"/>
      <c r="B43227" s="1"/>
      <c r="C43227" s="1"/>
      <c r="D43227" s="8"/>
      <c r="E43227" s="1"/>
      <c r="F43227" s="1"/>
      <c r="G43227" s="1"/>
      <c r="H43227" s="1"/>
    </row>
    <row r="43228">
      <c r="A43228" s="1"/>
      <c r="B43228" s="1"/>
      <c r="C43228" s="1"/>
      <c r="D43228" s="8"/>
      <c r="E43228" s="1"/>
      <c r="F43228" s="1"/>
      <c r="G43228" s="1"/>
      <c r="H43228" s="1"/>
    </row>
    <row r="43229">
      <c r="A43229" s="1"/>
      <c r="B43229" s="1"/>
      <c r="C43229" s="1"/>
      <c r="D43229" s="8"/>
      <c r="E43229" s="1"/>
      <c r="F43229" s="1"/>
      <c r="G43229" s="1"/>
      <c r="H43229" s="1"/>
    </row>
    <row r="43230">
      <c r="A43230" s="1"/>
      <c r="B43230" s="1"/>
      <c r="C43230" s="1"/>
      <c r="D43230" s="8"/>
      <c r="E43230" s="1"/>
      <c r="F43230" s="1"/>
      <c r="G43230" s="1"/>
      <c r="H43230" s="1"/>
    </row>
    <row r="43231">
      <c r="A43231" s="1"/>
      <c r="B43231" s="1"/>
      <c r="C43231" s="1"/>
      <c r="D43231" s="8"/>
      <c r="E43231" s="1"/>
      <c r="F43231" s="1"/>
      <c r="G43231" s="1"/>
      <c r="H43231" s="1"/>
    </row>
    <row r="43232">
      <c r="A43232" s="1"/>
      <c r="B43232" s="1"/>
      <c r="C43232" s="1"/>
      <c r="D43232" s="8"/>
      <c r="E43232" s="1"/>
      <c r="F43232" s="1"/>
      <c r="G43232" s="1"/>
      <c r="H43232" s="1"/>
    </row>
    <row r="43233">
      <c r="A43233" s="1"/>
      <c r="B43233" s="1"/>
      <c r="C43233" s="1"/>
      <c r="D43233" s="8"/>
      <c r="E43233" s="1"/>
      <c r="F43233" s="1"/>
      <c r="G43233" s="1"/>
      <c r="H43233" s="1"/>
    </row>
    <row r="43234">
      <c r="A43234" s="1"/>
      <c r="B43234" s="1"/>
      <c r="C43234" s="1"/>
      <c r="D43234" s="8"/>
      <c r="E43234" s="1"/>
      <c r="F43234" s="1"/>
      <c r="G43234" s="1"/>
      <c r="H43234" s="1"/>
    </row>
    <row r="43235">
      <c r="A43235" s="1"/>
      <c r="B43235" s="1"/>
      <c r="C43235" s="1"/>
      <c r="D43235" s="8"/>
      <c r="E43235" s="1"/>
      <c r="F43235" s="1"/>
      <c r="G43235" s="1"/>
      <c r="H43235" s="1"/>
    </row>
    <row r="43236">
      <c r="A43236" s="1"/>
      <c r="B43236" s="1"/>
      <c r="C43236" s="1"/>
      <c r="D43236" s="8"/>
      <c r="E43236" s="1"/>
      <c r="F43236" s="1"/>
      <c r="G43236" s="1"/>
      <c r="H43236" s="1"/>
    </row>
    <row r="43237">
      <c r="A43237" s="1"/>
      <c r="B43237" s="1"/>
      <c r="C43237" s="1"/>
      <c r="D43237" s="8"/>
      <c r="E43237" s="1"/>
      <c r="F43237" s="1"/>
      <c r="G43237" s="1"/>
      <c r="H43237" s="1"/>
    </row>
    <row r="43238">
      <c r="A43238" s="1"/>
      <c r="B43238" s="1"/>
      <c r="C43238" s="1"/>
      <c r="D43238" s="8"/>
      <c r="E43238" s="1"/>
      <c r="F43238" s="1"/>
      <c r="G43238" s="1"/>
      <c r="H43238" s="1"/>
    </row>
    <row r="43239">
      <c r="A43239" s="1"/>
      <c r="B43239" s="1"/>
      <c r="C43239" s="1"/>
      <c r="D43239" s="8"/>
      <c r="E43239" s="1"/>
      <c r="F43239" s="1"/>
      <c r="G43239" s="1"/>
      <c r="H43239" s="1"/>
    </row>
    <row r="43240">
      <c r="A43240" s="1"/>
      <c r="B43240" s="1"/>
      <c r="C43240" s="1"/>
      <c r="D43240" s="8"/>
      <c r="E43240" s="1"/>
      <c r="F43240" s="1"/>
      <c r="G43240" s="1"/>
      <c r="H43240" s="1"/>
    </row>
    <row r="43241">
      <c r="A43241" s="1"/>
      <c r="B43241" s="1"/>
      <c r="C43241" s="1"/>
      <c r="D43241" s="8"/>
      <c r="E43241" s="1"/>
      <c r="F43241" s="1"/>
      <c r="G43241" s="1"/>
      <c r="H43241" s="1"/>
    </row>
    <row r="43242">
      <c r="A43242" s="1"/>
      <c r="B43242" s="1"/>
      <c r="C43242" s="1"/>
      <c r="D43242" s="8"/>
      <c r="E43242" s="1"/>
      <c r="F43242" s="1"/>
      <c r="G43242" s="1"/>
      <c r="H43242" s="1"/>
    </row>
    <row r="43243">
      <c r="A43243" s="1"/>
      <c r="B43243" s="1"/>
      <c r="C43243" s="1"/>
      <c r="D43243" s="8"/>
      <c r="E43243" s="1"/>
      <c r="F43243" s="1"/>
      <c r="G43243" s="1"/>
      <c r="H43243" s="1"/>
    </row>
    <row r="43244">
      <c r="A43244" s="1"/>
      <c r="B43244" s="1"/>
      <c r="C43244" s="1"/>
      <c r="D43244" s="8"/>
      <c r="E43244" s="1"/>
      <c r="F43244" s="1"/>
      <c r="G43244" s="1"/>
      <c r="H43244" s="1"/>
    </row>
    <row r="43245">
      <c r="A43245" s="1"/>
      <c r="B43245" s="1"/>
      <c r="C43245" s="1"/>
      <c r="D43245" s="8"/>
      <c r="E43245" s="1"/>
      <c r="F43245" s="1"/>
      <c r="G43245" s="1"/>
      <c r="H43245" s="1"/>
    </row>
    <row r="43246">
      <c r="A43246" s="1"/>
      <c r="B43246" s="1"/>
      <c r="C43246" s="1"/>
      <c r="D43246" s="8"/>
      <c r="E43246" s="1"/>
      <c r="F43246" s="1"/>
      <c r="G43246" s="1"/>
      <c r="H43246" s="1"/>
    </row>
    <row r="43247">
      <c r="A43247" s="1"/>
      <c r="B43247" s="1"/>
      <c r="C43247" s="1"/>
      <c r="D43247" s="8"/>
      <c r="E43247" s="1"/>
      <c r="F43247" s="1"/>
      <c r="G43247" s="1"/>
      <c r="H43247" s="1"/>
    </row>
    <row r="43248">
      <c r="A43248" s="1"/>
      <c r="B43248" s="1"/>
      <c r="C43248" s="1"/>
      <c r="D43248" s="8"/>
      <c r="E43248" s="1"/>
      <c r="F43248" s="1"/>
      <c r="G43248" s="1"/>
      <c r="H43248" s="1"/>
    </row>
    <row r="43249">
      <c r="A43249" s="1"/>
      <c r="B43249" s="1"/>
      <c r="C43249" s="1"/>
      <c r="D43249" s="8"/>
      <c r="E43249" s="1"/>
      <c r="F43249" s="1"/>
      <c r="G43249" s="1"/>
      <c r="H43249" s="1"/>
    </row>
    <row r="43250">
      <c r="A43250" s="1"/>
      <c r="B43250" s="1"/>
      <c r="C43250" s="1"/>
      <c r="D43250" s="8"/>
      <c r="E43250" s="1"/>
      <c r="F43250" s="1"/>
      <c r="G43250" s="1"/>
      <c r="H43250" s="1"/>
    </row>
    <row r="43251">
      <c r="A43251" s="1"/>
      <c r="B43251" s="1"/>
      <c r="C43251" s="1"/>
      <c r="D43251" s="8"/>
      <c r="E43251" s="1"/>
      <c r="F43251" s="1"/>
      <c r="G43251" s="1"/>
      <c r="H43251" s="1"/>
    </row>
    <row r="43252">
      <c r="A43252" s="1"/>
      <c r="B43252" s="1"/>
      <c r="C43252" s="1"/>
      <c r="D43252" s="8"/>
      <c r="E43252" s="1"/>
      <c r="F43252" s="1"/>
      <c r="G43252" s="1"/>
      <c r="H43252" s="1"/>
    </row>
    <row r="43253">
      <c r="A43253" s="1"/>
      <c r="B43253" s="1"/>
      <c r="C43253" s="1"/>
      <c r="D43253" s="8"/>
      <c r="E43253" s="1"/>
      <c r="F43253" s="1"/>
      <c r="G43253" s="1"/>
      <c r="H43253" s="1"/>
    </row>
    <row r="43254">
      <c r="A43254" s="1"/>
      <c r="B43254" s="1"/>
      <c r="C43254" s="1"/>
      <c r="D43254" s="8"/>
      <c r="E43254" s="1"/>
      <c r="F43254" s="1"/>
      <c r="G43254" s="1"/>
      <c r="H43254" s="1"/>
    </row>
    <row r="43255">
      <c r="A43255" s="1"/>
      <c r="B43255" s="1"/>
      <c r="C43255" s="1"/>
      <c r="D43255" s="8"/>
      <c r="E43255" s="1"/>
      <c r="F43255" s="1"/>
      <c r="G43255" s="1"/>
      <c r="H43255" s="1"/>
    </row>
    <row r="43256">
      <c r="A43256" s="1"/>
      <c r="B43256" s="1"/>
      <c r="C43256" s="1"/>
      <c r="D43256" s="8"/>
      <c r="E43256" s="1"/>
      <c r="F43256" s="1"/>
      <c r="G43256" s="1"/>
      <c r="H43256" s="1"/>
    </row>
    <row r="43257">
      <c r="A43257" s="1"/>
      <c r="B43257" s="1"/>
      <c r="C43257" s="1"/>
      <c r="D43257" s="8"/>
      <c r="E43257" s="1"/>
      <c r="F43257" s="1"/>
      <c r="G43257" s="1"/>
      <c r="H43257" s="1"/>
    </row>
    <row r="43258">
      <c r="A43258" s="1"/>
      <c r="B43258" s="1"/>
      <c r="C43258" s="1"/>
      <c r="D43258" s="8"/>
      <c r="E43258" s="1"/>
      <c r="F43258" s="1"/>
      <c r="G43258" s="1"/>
      <c r="H43258" s="1"/>
    </row>
    <row r="43259">
      <c r="A43259" s="1"/>
      <c r="B43259" s="1"/>
      <c r="C43259" s="1"/>
      <c r="D43259" s="8"/>
      <c r="E43259" s="1"/>
      <c r="F43259" s="1"/>
      <c r="G43259" s="1"/>
      <c r="H43259" s="1"/>
    </row>
    <row r="43260">
      <c r="A43260" s="1"/>
      <c r="B43260" s="1"/>
      <c r="C43260" s="1"/>
      <c r="D43260" s="8"/>
      <c r="E43260" s="1"/>
      <c r="F43260" s="1"/>
      <c r="G43260" s="1"/>
      <c r="H43260" s="1"/>
    </row>
    <row r="43261">
      <c r="A43261" s="1"/>
      <c r="B43261" s="1"/>
      <c r="C43261" s="1"/>
      <c r="D43261" s="8"/>
      <c r="E43261" s="1"/>
      <c r="F43261" s="1"/>
      <c r="G43261" s="1"/>
      <c r="H43261" s="1"/>
    </row>
    <row r="43262">
      <c r="A43262" s="1"/>
      <c r="B43262" s="1"/>
      <c r="C43262" s="1"/>
      <c r="D43262" s="8"/>
      <c r="E43262" s="1"/>
      <c r="F43262" s="1"/>
      <c r="G43262" s="1"/>
      <c r="H43262" s="1"/>
    </row>
    <row r="43263">
      <c r="A43263" s="1"/>
      <c r="B43263" s="1"/>
      <c r="C43263" s="1"/>
      <c r="D43263" s="8"/>
      <c r="E43263" s="1"/>
      <c r="F43263" s="1"/>
      <c r="G43263" s="1"/>
      <c r="H43263" s="1"/>
    </row>
    <row r="43264">
      <c r="A43264" s="1"/>
      <c r="B43264" s="1"/>
      <c r="C43264" s="1"/>
      <c r="D43264" s="8"/>
      <c r="E43264" s="1"/>
      <c r="F43264" s="1"/>
      <c r="G43264" s="1"/>
      <c r="H43264" s="1"/>
    </row>
    <row r="43265">
      <c r="A43265" s="1"/>
      <c r="B43265" s="1"/>
      <c r="C43265" s="1"/>
      <c r="D43265" s="8"/>
      <c r="E43265" s="1"/>
      <c r="F43265" s="1"/>
      <c r="G43265" s="1"/>
      <c r="H43265" s="1"/>
    </row>
    <row r="43266">
      <c r="A43266" s="1"/>
      <c r="B43266" s="1"/>
      <c r="C43266" s="1"/>
      <c r="D43266" s="8"/>
      <c r="E43266" s="1"/>
      <c r="F43266" s="1"/>
      <c r="G43266" s="1"/>
      <c r="H43266" s="1"/>
    </row>
    <row r="43267">
      <c r="A43267" s="1"/>
      <c r="B43267" s="1"/>
      <c r="C43267" s="1"/>
      <c r="D43267" s="8"/>
      <c r="E43267" s="1"/>
      <c r="F43267" s="1"/>
      <c r="G43267" s="1"/>
      <c r="H43267" s="1"/>
    </row>
    <row r="43268">
      <c r="A43268" s="1"/>
      <c r="B43268" s="1"/>
      <c r="C43268" s="1"/>
      <c r="D43268" s="8"/>
      <c r="E43268" s="1"/>
      <c r="F43268" s="1"/>
      <c r="G43268" s="1"/>
      <c r="H43268" s="1"/>
    </row>
    <row r="43269">
      <c r="A43269" s="1"/>
      <c r="B43269" s="1"/>
      <c r="C43269" s="1"/>
      <c r="D43269" s="8"/>
      <c r="E43269" s="1"/>
      <c r="F43269" s="1"/>
      <c r="G43269" s="1"/>
      <c r="H43269" s="1"/>
    </row>
    <row r="43270">
      <c r="A43270" s="1"/>
      <c r="B43270" s="1"/>
      <c r="C43270" s="1"/>
      <c r="D43270" s="8"/>
      <c r="E43270" s="1"/>
      <c r="F43270" s="1"/>
      <c r="G43270" s="1"/>
      <c r="H43270" s="1"/>
    </row>
    <row r="43271">
      <c r="A43271" s="1"/>
      <c r="B43271" s="1"/>
      <c r="C43271" s="1"/>
      <c r="D43271" s="8"/>
      <c r="E43271" s="1"/>
      <c r="F43271" s="1"/>
      <c r="G43271" s="1"/>
      <c r="H43271" s="1"/>
    </row>
    <row r="43272">
      <c r="A43272" s="1"/>
      <c r="B43272" s="1"/>
      <c r="C43272" s="1"/>
      <c r="D43272" s="8"/>
      <c r="E43272" s="1"/>
      <c r="F43272" s="1"/>
      <c r="G43272" s="1"/>
      <c r="H43272" s="1"/>
    </row>
    <row r="43273">
      <c r="A43273" s="1"/>
      <c r="B43273" s="1"/>
      <c r="C43273" s="1"/>
      <c r="D43273" s="8"/>
      <c r="E43273" s="1"/>
      <c r="F43273" s="1"/>
      <c r="G43273" s="1"/>
      <c r="H43273" s="1"/>
    </row>
    <row r="43274">
      <c r="A43274" s="1"/>
      <c r="B43274" s="1"/>
      <c r="C43274" s="1"/>
      <c r="D43274" s="8"/>
      <c r="E43274" s="1"/>
      <c r="F43274" s="1"/>
      <c r="G43274" s="1"/>
      <c r="H43274" s="1"/>
    </row>
    <row r="43275">
      <c r="A43275" s="1"/>
      <c r="B43275" s="1"/>
      <c r="C43275" s="1"/>
      <c r="D43275" s="8"/>
      <c r="E43275" s="1"/>
      <c r="F43275" s="1"/>
      <c r="G43275" s="1"/>
      <c r="H43275" s="1"/>
    </row>
    <row r="43276">
      <c r="A43276" s="1"/>
      <c r="B43276" s="1"/>
      <c r="C43276" s="1"/>
      <c r="D43276" s="8"/>
      <c r="E43276" s="1"/>
      <c r="F43276" s="1"/>
      <c r="G43276" s="1"/>
      <c r="H43276" s="1"/>
    </row>
    <row r="43277">
      <c r="A43277" s="1"/>
      <c r="B43277" s="1"/>
      <c r="C43277" s="1"/>
      <c r="D43277" s="8"/>
      <c r="E43277" s="1"/>
      <c r="F43277" s="1"/>
      <c r="G43277" s="1"/>
      <c r="H43277" s="1"/>
    </row>
    <row r="43278">
      <c r="A43278" s="1"/>
      <c r="B43278" s="1"/>
      <c r="C43278" s="1"/>
      <c r="D43278" s="8"/>
      <c r="E43278" s="1"/>
      <c r="F43278" s="1"/>
      <c r="G43278" s="1"/>
      <c r="H43278" s="1"/>
    </row>
    <row r="43279">
      <c r="A43279" s="1"/>
      <c r="B43279" s="1"/>
      <c r="C43279" s="1"/>
      <c r="D43279" s="8"/>
      <c r="E43279" s="1"/>
      <c r="F43279" s="1"/>
      <c r="G43279" s="1"/>
      <c r="H43279" s="1"/>
    </row>
    <row r="43280">
      <c r="A43280" s="1"/>
      <c r="B43280" s="1"/>
      <c r="C43280" s="1"/>
      <c r="D43280" s="8"/>
      <c r="E43280" s="1"/>
      <c r="F43280" s="1"/>
      <c r="G43280" s="1"/>
      <c r="H43280" s="1"/>
    </row>
    <row r="43281">
      <c r="A43281" s="1"/>
      <c r="B43281" s="1"/>
      <c r="C43281" s="1"/>
      <c r="D43281" s="8"/>
      <c r="E43281" s="1"/>
      <c r="F43281" s="1"/>
      <c r="G43281" s="1"/>
      <c r="H43281" s="1"/>
    </row>
    <row r="43282">
      <c r="A43282" s="1"/>
      <c r="B43282" s="1"/>
      <c r="C43282" s="1"/>
      <c r="D43282" s="8"/>
      <c r="E43282" s="1"/>
      <c r="F43282" s="1"/>
      <c r="G43282" s="1"/>
      <c r="H43282" s="1"/>
    </row>
    <row r="43283">
      <c r="A43283" s="1"/>
      <c r="B43283" s="1"/>
      <c r="C43283" s="1"/>
      <c r="D43283" s="8"/>
      <c r="E43283" s="1"/>
      <c r="F43283" s="1"/>
      <c r="G43283" s="1"/>
      <c r="H43283" s="1"/>
    </row>
    <row r="43284">
      <c r="A43284" s="1"/>
      <c r="B43284" s="1"/>
      <c r="C43284" s="1"/>
      <c r="D43284" s="8"/>
      <c r="E43284" s="1"/>
      <c r="F43284" s="1"/>
      <c r="G43284" s="1"/>
      <c r="H43284" s="1"/>
    </row>
    <row r="43285">
      <c r="A43285" s="1"/>
      <c r="B43285" s="1"/>
      <c r="C43285" s="1"/>
      <c r="D43285" s="8"/>
      <c r="E43285" s="1"/>
      <c r="F43285" s="1"/>
      <c r="G43285" s="1"/>
      <c r="H43285" s="1"/>
    </row>
    <row r="43286">
      <c r="A43286" s="1"/>
      <c r="B43286" s="1"/>
      <c r="C43286" s="1"/>
      <c r="D43286" s="8"/>
      <c r="E43286" s="1"/>
      <c r="F43286" s="1"/>
      <c r="G43286" s="1"/>
      <c r="H43286" s="1"/>
    </row>
    <row r="43287">
      <c r="A43287" s="1"/>
      <c r="B43287" s="1"/>
      <c r="C43287" s="1"/>
      <c r="D43287" s="8"/>
      <c r="E43287" s="1"/>
      <c r="F43287" s="1"/>
      <c r="G43287" s="1"/>
      <c r="H43287" s="1"/>
    </row>
    <row r="43288">
      <c r="A43288" s="1"/>
      <c r="B43288" s="1"/>
      <c r="C43288" s="1"/>
      <c r="D43288" s="8"/>
      <c r="E43288" s="1"/>
      <c r="F43288" s="1"/>
      <c r="G43288" s="1"/>
      <c r="H43288" s="1"/>
    </row>
    <row r="43289">
      <c r="A43289" s="1"/>
      <c r="B43289" s="1"/>
      <c r="C43289" s="1"/>
      <c r="D43289" s="8"/>
      <c r="E43289" s="1"/>
      <c r="F43289" s="1"/>
      <c r="G43289" s="1"/>
      <c r="H43289" s="1"/>
    </row>
    <row r="43290">
      <c r="A43290" s="1"/>
      <c r="B43290" s="1"/>
      <c r="C43290" s="1"/>
      <c r="D43290" s="8"/>
      <c r="E43290" s="1"/>
      <c r="F43290" s="1"/>
      <c r="G43290" s="1"/>
      <c r="H43290" s="1"/>
    </row>
    <row r="43291">
      <c r="A43291" s="1"/>
      <c r="B43291" s="1"/>
      <c r="C43291" s="1"/>
      <c r="D43291" s="8"/>
      <c r="E43291" s="1"/>
      <c r="F43291" s="1"/>
      <c r="G43291" s="1"/>
      <c r="H43291" s="1"/>
    </row>
    <row r="43292">
      <c r="A43292" s="1"/>
      <c r="B43292" s="1"/>
      <c r="C43292" s="1"/>
      <c r="D43292" s="8"/>
      <c r="E43292" s="1"/>
      <c r="F43292" s="1"/>
      <c r="G43292" s="1"/>
      <c r="H43292" s="1"/>
    </row>
    <row r="43293">
      <c r="A43293" s="1"/>
      <c r="B43293" s="1"/>
      <c r="C43293" s="1"/>
      <c r="D43293" s="8"/>
      <c r="E43293" s="1"/>
      <c r="F43293" s="1"/>
      <c r="G43293" s="1"/>
      <c r="H43293" s="1"/>
    </row>
    <row r="43294">
      <c r="A43294" s="1"/>
      <c r="B43294" s="1"/>
      <c r="C43294" s="1"/>
      <c r="D43294" s="8"/>
      <c r="E43294" s="1"/>
      <c r="F43294" s="1"/>
      <c r="G43294" s="1"/>
      <c r="H43294" s="1"/>
    </row>
    <row r="43295">
      <c r="A43295" s="1"/>
      <c r="B43295" s="1"/>
      <c r="C43295" s="1"/>
      <c r="D43295" s="8"/>
      <c r="E43295" s="1"/>
      <c r="F43295" s="1"/>
      <c r="G43295" s="1"/>
      <c r="H43295" s="1"/>
    </row>
    <row r="43296">
      <c r="A43296" s="1"/>
      <c r="B43296" s="1"/>
      <c r="C43296" s="1"/>
      <c r="D43296" s="8"/>
      <c r="E43296" s="1"/>
      <c r="F43296" s="1"/>
      <c r="G43296" s="1"/>
      <c r="H43296" s="1"/>
    </row>
    <row r="43297">
      <c r="A43297" s="1"/>
      <c r="B43297" s="1"/>
      <c r="C43297" s="1"/>
      <c r="D43297" s="8"/>
      <c r="E43297" s="1"/>
      <c r="F43297" s="1"/>
      <c r="G43297" s="1"/>
      <c r="H43297" s="1"/>
    </row>
    <row r="43298">
      <c r="A43298" s="1"/>
      <c r="B43298" s="1"/>
      <c r="C43298" s="1"/>
      <c r="D43298" s="8"/>
      <c r="E43298" s="1"/>
      <c r="F43298" s="1"/>
      <c r="G43298" s="1"/>
      <c r="H43298" s="1"/>
    </row>
    <row r="43299">
      <c r="A43299" s="1"/>
      <c r="B43299" s="1"/>
      <c r="C43299" s="1"/>
      <c r="D43299" s="8"/>
      <c r="E43299" s="1"/>
      <c r="F43299" s="1"/>
      <c r="G43299" s="1"/>
      <c r="H43299" s="1"/>
    </row>
    <row r="43300">
      <c r="A43300" s="1"/>
      <c r="B43300" s="1"/>
      <c r="C43300" s="1"/>
      <c r="D43300" s="8"/>
      <c r="E43300" s="1"/>
      <c r="F43300" s="1"/>
      <c r="G43300" s="1"/>
      <c r="H43300" s="1"/>
    </row>
    <row r="43301">
      <c r="A43301" s="1"/>
      <c r="B43301" s="1"/>
      <c r="C43301" s="1"/>
      <c r="D43301" s="8"/>
      <c r="E43301" s="1"/>
      <c r="F43301" s="1"/>
      <c r="G43301" s="1"/>
      <c r="H43301" s="1"/>
    </row>
    <row r="43302">
      <c r="A43302" s="1"/>
      <c r="B43302" s="1"/>
      <c r="C43302" s="1"/>
      <c r="D43302" s="8"/>
      <c r="E43302" s="1"/>
      <c r="F43302" s="1"/>
      <c r="G43302" s="1"/>
      <c r="H43302" s="1"/>
    </row>
    <row r="43303">
      <c r="A43303" s="1"/>
      <c r="B43303" s="1"/>
      <c r="C43303" s="1"/>
      <c r="D43303" s="8"/>
      <c r="E43303" s="1"/>
      <c r="F43303" s="1"/>
      <c r="G43303" s="1"/>
      <c r="H43303" s="1"/>
    </row>
    <row r="43304">
      <c r="A43304" s="1"/>
      <c r="B43304" s="1"/>
      <c r="C43304" s="1"/>
      <c r="D43304" s="8"/>
      <c r="E43304" s="1"/>
      <c r="F43304" s="1"/>
      <c r="G43304" s="1"/>
      <c r="H43304" s="1"/>
    </row>
    <row r="43305">
      <c r="A43305" s="1"/>
      <c r="B43305" s="1"/>
      <c r="C43305" s="1"/>
      <c r="D43305" s="8"/>
      <c r="E43305" s="1"/>
      <c r="F43305" s="1"/>
      <c r="G43305" s="1"/>
      <c r="H43305" s="1"/>
    </row>
    <row r="43306">
      <c r="A43306" s="1"/>
      <c r="B43306" s="1"/>
      <c r="C43306" s="1"/>
      <c r="D43306" s="8"/>
      <c r="E43306" s="1"/>
      <c r="F43306" s="1"/>
      <c r="G43306" s="1"/>
      <c r="H43306" s="1"/>
    </row>
    <row r="43307">
      <c r="A43307" s="1"/>
      <c r="B43307" s="1"/>
      <c r="C43307" s="1"/>
      <c r="D43307" s="8"/>
      <c r="E43307" s="1"/>
      <c r="F43307" s="1"/>
      <c r="G43307" s="1"/>
      <c r="H43307" s="1"/>
    </row>
    <row r="43308">
      <c r="A43308" s="1"/>
      <c r="B43308" s="1"/>
      <c r="C43308" s="1"/>
      <c r="D43308" s="8"/>
      <c r="E43308" s="1"/>
      <c r="F43308" s="1"/>
      <c r="G43308" s="1"/>
      <c r="H43308" s="1"/>
    </row>
    <row r="43309">
      <c r="A43309" s="1"/>
      <c r="B43309" s="1"/>
      <c r="C43309" s="1"/>
      <c r="D43309" s="8"/>
      <c r="E43309" s="1"/>
      <c r="F43309" s="1"/>
      <c r="G43309" s="1"/>
      <c r="H43309" s="1"/>
    </row>
    <row r="43310">
      <c r="A43310" s="1"/>
      <c r="B43310" s="1"/>
      <c r="C43310" s="1"/>
      <c r="D43310" s="8"/>
      <c r="E43310" s="1"/>
      <c r="F43310" s="1"/>
      <c r="G43310" s="1"/>
      <c r="H43310" s="1"/>
    </row>
    <row r="43311">
      <c r="A43311" s="1"/>
      <c r="B43311" s="1"/>
      <c r="C43311" s="1"/>
      <c r="D43311" s="8"/>
      <c r="E43311" s="1"/>
      <c r="F43311" s="1"/>
      <c r="G43311" s="1"/>
      <c r="H43311" s="1"/>
    </row>
    <row r="43312">
      <c r="A43312" s="1"/>
      <c r="B43312" s="1"/>
      <c r="C43312" s="1"/>
      <c r="D43312" s="8"/>
      <c r="E43312" s="1"/>
      <c r="F43312" s="1"/>
      <c r="G43312" s="1"/>
      <c r="H43312" s="1"/>
    </row>
    <row r="43313">
      <c r="A43313" s="1"/>
      <c r="B43313" s="1"/>
      <c r="C43313" s="1"/>
      <c r="D43313" s="8"/>
      <c r="E43313" s="1"/>
      <c r="F43313" s="1"/>
      <c r="G43313" s="1"/>
      <c r="H43313" s="1"/>
    </row>
    <row r="43314">
      <c r="A43314" s="1"/>
      <c r="B43314" s="1"/>
      <c r="C43314" s="1"/>
      <c r="D43314" s="8"/>
      <c r="E43314" s="1"/>
      <c r="F43314" s="1"/>
      <c r="G43314" s="1"/>
      <c r="H43314" s="1"/>
    </row>
    <row r="43315">
      <c r="A43315" s="1"/>
      <c r="B43315" s="1"/>
      <c r="C43315" s="1"/>
      <c r="D43315" s="8"/>
      <c r="E43315" s="1"/>
      <c r="F43315" s="1"/>
      <c r="G43315" s="1"/>
      <c r="H43315" s="1"/>
    </row>
    <row r="43316">
      <c r="A43316" s="1"/>
      <c r="B43316" s="1"/>
      <c r="C43316" s="1"/>
      <c r="D43316" s="8"/>
      <c r="E43316" s="1"/>
      <c r="F43316" s="1"/>
      <c r="G43316" s="1"/>
      <c r="H43316" s="1"/>
    </row>
    <row r="43317">
      <c r="A43317" s="1"/>
      <c r="B43317" s="1"/>
      <c r="C43317" s="1"/>
      <c r="D43317" s="8"/>
      <c r="E43317" s="1"/>
      <c r="F43317" s="1"/>
      <c r="G43317" s="1"/>
      <c r="H43317" s="1"/>
    </row>
    <row r="43318">
      <c r="A43318" s="1"/>
      <c r="B43318" s="1"/>
      <c r="C43318" s="1"/>
      <c r="D43318" s="8"/>
      <c r="E43318" s="1"/>
      <c r="F43318" s="1"/>
      <c r="G43318" s="1"/>
      <c r="H43318" s="1"/>
    </row>
    <row r="43319">
      <c r="A43319" s="1"/>
      <c r="B43319" s="1"/>
      <c r="C43319" s="1"/>
      <c r="D43319" s="8"/>
      <c r="E43319" s="1"/>
      <c r="F43319" s="1"/>
      <c r="G43319" s="1"/>
      <c r="H43319" s="1"/>
    </row>
    <row r="43320">
      <c r="A43320" s="1"/>
      <c r="B43320" s="1"/>
      <c r="C43320" s="1"/>
      <c r="D43320" s="8"/>
      <c r="E43320" s="1"/>
      <c r="F43320" s="1"/>
      <c r="G43320" s="1"/>
      <c r="H43320" s="1"/>
    </row>
    <row r="43321">
      <c r="A43321" s="1"/>
      <c r="B43321" s="1"/>
      <c r="C43321" s="1"/>
      <c r="D43321" s="8"/>
      <c r="E43321" s="1"/>
      <c r="F43321" s="1"/>
      <c r="G43321" s="1"/>
      <c r="H43321" s="1"/>
    </row>
    <row r="43322">
      <c r="A43322" s="1"/>
      <c r="B43322" s="1"/>
      <c r="C43322" s="1"/>
      <c r="D43322" s="8"/>
      <c r="E43322" s="1"/>
      <c r="F43322" s="1"/>
      <c r="G43322" s="1"/>
      <c r="H43322" s="1"/>
    </row>
    <row r="43323">
      <c r="A43323" s="1"/>
      <c r="B43323" s="1"/>
      <c r="C43323" s="1"/>
      <c r="D43323" s="8"/>
      <c r="E43323" s="1"/>
      <c r="F43323" s="1"/>
      <c r="G43323" s="1"/>
      <c r="H43323" s="1"/>
    </row>
    <row r="43324">
      <c r="A43324" s="1"/>
      <c r="B43324" s="1"/>
      <c r="C43324" s="1"/>
      <c r="D43324" s="8"/>
      <c r="E43324" s="1"/>
      <c r="F43324" s="1"/>
      <c r="G43324" s="1"/>
      <c r="H43324" s="1"/>
    </row>
    <row r="43325">
      <c r="A43325" s="1"/>
      <c r="B43325" s="1"/>
      <c r="C43325" s="1"/>
      <c r="D43325" s="8"/>
      <c r="E43325" s="1"/>
      <c r="F43325" s="1"/>
      <c r="G43325" s="1"/>
      <c r="H43325" s="1"/>
    </row>
    <row r="43326">
      <c r="A43326" s="1"/>
      <c r="B43326" s="1"/>
      <c r="C43326" s="1"/>
      <c r="D43326" s="8"/>
      <c r="E43326" s="1"/>
      <c r="F43326" s="1"/>
      <c r="G43326" s="1"/>
      <c r="H43326" s="1"/>
    </row>
    <row r="43327">
      <c r="A43327" s="1"/>
      <c r="B43327" s="1"/>
      <c r="C43327" s="1"/>
      <c r="D43327" s="8"/>
      <c r="E43327" s="1"/>
      <c r="F43327" s="1"/>
      <c r="G43327" s="1"/>
      <c r="H43327" s="1"/>
    </row>
    <row r="43328">
      <c r="A43328" s="1"/>
      <c r="B43328" s="1"/>
      <c r="C43328" s="1"/>
      <c r="D43328" s="8"/>
      <c r="E43328" s="1"/>
      <c r="F43328" s="1"/>
      <c r="G43328" s="1"/>
      <c r="H43328" s="1"/>
    </row>
    <row r="43329">
      <c r="A43329" s="1"/>
      <c r="B43329" s="1"/>
      <c r="C43329" s="1"/>
      <c r="D43329" s="8"/>
      <c r="E43329" s="1"/>
      <c r="F43329" s="1"/>
      <c r="G43329" s="1"/>
      <c r="H43329" s="1"/>
    </row>
    <row r="43330">
      <c r="A43330" s="1"/>
      <c r="B43330" s="1"/>
      <c r="C43330" s="1"/>
      <c r="D43330" s="8"/>
      <c r="E43330" s="1"/>
      <c r="F43330" s="1"/>
      <c r="G43330" s="1"/>
      <c r="H43330" s="1"/>
    </row>
    <row r="43331">
      <c r="A43331" s="1"/>
      <c r="B43331" s="1"/>
      <c r="C43331" s="1"/>
      <c r="D43331" s="8"/>
      <c r="E43331" s="1"/>
      <c r="F43331" s="1"/>
      <c r="G43331" s="1"/>
      <c r="H43331" s="1"/>
    </row>
    <row r="43332">
      <c r="A43332" s="1"/>
      <c r="B43332" s="1"/>
      <c r="C43332" s="1"/>
      <c r="D43332" s="8"/>
      <c r="E43332" s="1"/>
      <c r="F43332" s="1"/>
      <c r="G43332" s="1"/>
      <c r="H43332" s="1"/>
    </row>
    <row r="43333">
      <c r="A43333" s="1"/>
      <c r="B43333" s="1"/>
      <c r="C43333" s="1"/>
      <c r="D43333" s="8"/>
      <c r="E43333" s="1"/>
      <c r="F43333" s="1"/>
      <c r="G43333" s="1"/>
      <c r="H43333" s="1"/>
    </row>
    <row r="43334">
      <c r="A43334" s="1"/>
      <c r="B43334" s="1"/>
      <c r="C43334" s="1"/>
      <c r="D43334" s="8"/>
      <c r="E43334" s="1"/>
      <c r="F43334" s="1"/>
      <c r="G43334" s="1"/>
      <c r="H43334" s="1"/>
    </row>
    <row r="43335">
      <c r="A43335" s="1"/>
      <c r="B43335" s="1"/>
      <c r="C43335" s="1"/>
      <c r="D43335" s="8"/>
      <c r="E43335" s="1"/>
      <c r="F43335" s="1"/>
      <c r="G43335" s="1"/>
      <c r="H43335" s="1"/>
    </row>
    <row r="43336">
      <c r="A43336" s="1"/>
      <c r="B43336" s="1"/>
      <c r="C43336" s="1"/>
      <c r="D43336" s="8"/>
      <c r="E43336" s="1"/>
      <c r="F43336" s="1"/>
      <c r="G43336" s="1"/>
      <c r="H43336" s="1"/>
    </row>
    <row r="43337">
      <c r="A43337" s="1"/>
      <c r="B43337" s="1"/>
      <c r="C43337" s="1"/>
      <c r="D43337" s="8"/>
      <c r="E43337" s="1"/>
      <c r="F43337" s="1"/>
      <c r="G43337" s="1"/>
      <c r="H43337" s="1"/>
    </row>
    <row r="43338">
      <c r="A43338" s="1"/>
      <c r="B43338" s="1"/>
      <c r="C43338" s="1"/>
      <c r="D43338" s="8"/>
      <c r="E43338" s="1"/>
      <c r="F43338" s="1"/>
      <c r="G43338" s="1"/>
      <c r="H43338" s="1"/>
    </row>
    <row r="43339">
      <c r="A43339" s="1"/>
      <c r="B43339" s="1"/>
      <c r="C43339" s="1"/>
      <c r="D43339" s="8"/>
      <c r="E43339" s="1"/>
      <c r="F43339" s="1"/>
      <c r="G43339" s="1"/>
      <c r="H43339" s="1"/>
    </row>
    <row r="43340">
      <c r="A43340" s="1"/>
      <c r="B43340" s="1"/>
      <c r="C43340" s="1"/>
      <c r="D43340" s="8"/>
      <c r="E43340" s="1"/>
      <c r="F43340" s="1"/>
      <c r="G43340" s="1"/>
      <c r="H43340" s="1"/>
    </row>
    <row r="43341">
      <c r="A43341" s="1"/>
      <c r="B43341" s="1"/>
      <c r="C43341" s="1"/>
      <c r="D43341" s="8"/>
      <c r="E43341" s="1"/>
      <c r="F43341" s="1"/>
      <c r="G43341" s="1"/>
      <c r="H43341" s="1"/>
    </row>
    <row r="43342">
      <c r="A43342" s="1"/>
      <c r="B43342" s="1"/>
      <c r="C43342" s="1"/>
      <c r="D43342" s="8"/>
      <c r="E43342" s="1"/>
      <c r="F43342" s="1"/>
      <c r="G43342" s="1"/>
      <c r="H43342" s="1"/>
    </row>
    <row r="43343">
      <c r="A43343" s="1"/>
      <c r="B43343" s="1"/>
      <c r="C43343" s="1"/>
      <c r="D43343" s="8"/>
      <c r="E43343" s="1"/>
      <c r="F43343" s="1"/>
      <c r="G43343" s="1"/>
      <c r="H43343" s="1"/>
    </row>
    <row r="43344">
      <c r="A43344" s="1"/>
      <c r="B43344" s="1"/>
      <c r="C43344" s="1"/>
      <c r="D43344" s="8"/>
      <c r="E43344" s="1"/>
      <c r="F43344" s="1"/>
      <c r="G43344" s="1"/>
      <c r="H43344" s="1"/>
    </row>
    <row r="43345">
      <c r="A43345" s="1"/>
      <c r="B43345" s="1"/>
      <c r="C43345" s="1"/>
      <c r="D43345" s="8"/>
      <c r="E43345" s="1"/>
      <c r="F43345" s="1"/>
      <c r="G43345" s="1"/>
      <c r="H43345" s="1"/>
    </row>
    <row r="43346">
      <c r="A43346" s="1"/>
      <c r="B43346" s="1"/>
      <c r="C43346" s="1"/>
      <c r="D43346" s="8"/>
      <c r="E43346" s="1"/>
      <c r="F43346" s="1"/>
      <c r="G43346" s="1"/>
      <c r="H43346" s="1"/>
    </row>
    <row r="43347">
      <c r="A43347" s="1"/>
      <c r="B43347" s="1"/>
      <c r="C43347" s="1"/>
      <c r="D43347" s="8"/>
      <c r="E43347" s="1"/>
      <c r="F43347" s="1"/>
      <c r="G43347" s="1"/>
      <c r="H43347" s="1"/>
    </row>
    <row r="43348">
      <c r="A43348" s="1"/>
      <c r="B43348" s="1"/>
      <c r="C43348" s="1"/>
      <c r="D43348" s="8"/>
      <c r="E43348" s="1"/>
      <c r="F43348" s="1"/>
      <c r="G43348" s="1"/>
      <c r="H43348" s="1"/>
    </row>
    <row r="43349">
      <c r="A43349" s="1"/>
      <c r="B43349" s="1"/>
      <c r="C43349" s="1"/>
      <c r="D43349" s="8"/>
      <c r="E43349" s="1"/>
      <c r="F43349" s="1"/>
      <c r="G43349" s="1"/>
      <c r="H43349" s="1"/>
    </row>
    <row r="43350">
      <c r="A43350" s="1"/>
      <c r="B43350" s="1"/>
      <c r="C43350" s="1"/>
      <c r="D43350" s="8"/>
      <c r="E43350" s="1"/>
      <c r="F43350" s="1"/>
      <c r="G43350" s="1"/>
      <c r="H43350" s="1"/>
    </row>
    <row r="43351">
      <c r="A43351" s="1"/>
      <c r="B43351" s="1"/>
      <c r="C43351" s="1"/>
      <c r="D43351" s="8"/>
      <c r="E43351" s="1"/>
      <c r="F43351" s="1"/>
      <c r="G43351" s="1"/>
      <c r="H43351" s="1"/>
    </row>
    <row r="43352">
      <c r="A43352" s="1"/>
      <c r="B43352" s="1"/>
      <c r="C43352" s="1"/>
      <c r="D43352" s="8"/>
      <c r="E43352" s="1"/>
      <c r="F43352" s="1"/>
      <c r="G43352" s="1"/>
      <c r="H43352" s="1"/>
    </row>
    <row r="43353">
      <c r="A43353" s="1"/>
      <c r="B43353" s="1"/>
      <c r="C43353" s="1"/>
      <c r="D43353" s="8"/>
      <c r="E43353" s="1"/>
      <c r="F43353" s="1"/>
      <c r="G43353" s="1"/>
      <c r="H43353" s="1"/>
    </row>
    <row r="43354">
      <c r="A43354" s="1"/>
      <c r="B43354" s="1"/>
      <c r="C43354" s="1"/>
      <c r="D43354" s="8"/>
      <c r="E43354" s="1"/>
      <c r="F43354" s="1"/>
      <c r="G43354" s="1"/>
      <c r="H43354" s="1"/>
    </row>
    <row r="43355">
      <c r="A43355" s="1"/>
      <c r="B43355" s="1"/>
      <c r="C43355" s="1"/>
      <c r="D43355" s="8"/>
      <c r="E43355" s="1"/>
      <c r="F43355" s="1"/>
      <c r="G43355" s="1"/>
      <c r="H43355" s="1"/>
    </row>
    <row r="43356">
      <c r="A43356" s="1"/>
      <c r="B43356" s="1"/>
      <c r="C43356" s="1"/>
      <c r="D43356" s="8"/>
      <c r="E43356" s="1"/>
      <c r="F43356" s="1"/>
      <c r="G43356" s="1"/>
      <c r="H43356" s="1"/>
    </row>
    <row r="43357">
      <c r="A43357" s="1"/>
      <c r="B43357" s="1"/>
      <c r="C43357" s="1"/>
      <c r="D43357" s="8"/>
      <c r="E43357" s="1"/>
      <c r="F43357" s="1"/>
      <c r="G43357" s="1"/>
      <c r="H43357" s="1"/>
    </row>
    <row r="43358">
      <c r="A43358" s="1"/>
      <c r="B43358" s="1"/>
      <c r="C43358" s="1"/>
      <c r="D43358" s="8"/>
      <c r="E43358" s="1"/>
      <c r="F43358" s="1"/>
      <c r="G43358" s="1"/>
      <c r="H43358" s="1"/>
    </row>
    <row r="43359">
      <c r="A43359" s="1"/>
      <c r="B43359" s="1"/>
      <c r="C43359" s="1"/>
      <c r="D43359" s="8"/>
      <c r="E43359" s="1"/>
      <c r="F43359" s="1"/>
      <c r="G43359" s="1"/>
      <c r="H43359" s="1"/>
    </row>
    <row r="43360">
      <c r="A43360" s="1"/>
      <c r="B43360" s="1"/>
      <c r="C43360" s="1"/>
      <c r="D43360" s="8"/>
      <c r="E43360" s="1"/>
      <c r="F43360" s="1"/>
      <c r="G43360" s="1"/>
      <c r="H43360" s="1"/>
    </row>
    <row r="43361">
      <c r="A43361" s="1"/>
      <c r="B43361" s="1"/>
      <c r="C43361" s="1"/>
      <c r="D43361" s="8"/>
      <c r="E43361" s="1"/>
      <c r="F43361" s="1"/>
      <c r="G43361" s="1"/>
      <c r="H43361" s="1"/>
    </row>
    <row r="43362">
      <c r="A43362" s="1"/>
      <c r="B43362" s="1"/>
      <c r="C43362" s="1"/>
      <c r="D43362" s="8"/>
      <c r="E43362" s="1"/>
      <c r="F43362" s="1"/>
      <c r="G43362" s="1"/>
      <c r="H43362" s="1"/>
    </row>
    <row r="43363">
      <c r="A43363" s="1"/>
      <c r="B43363" s="1"/>
      <c r="C43363" s="1"/>
      <c r="D43363" s="8"/>
      <c r="E43363" s="1"/>
      <c r="F43363" s="1"/>
      <c r="G43363" s="1"/>
      <c r="H43363" s="1"/>
    </row>
    <row r="43364">
      <c r="A43364" s="1"/>
      <c r="B43364" s="1"/>
      <c r="C43364" s="1"/>
      <c r="D43364" s="8"/>
      <c r="E43364" s="1"/>
      <c r="F43364" s="1"/>
      <c r="G43364" s="1"/>
      <c r="H43364" s="1"/>
    </row>
    <row r="43365">
      <c r="A43365" s="1"/>
      <c r="B43365" s="1"/>
      <c r="C43365" s="1"/>
      <c r="D43365" s="8"/>
      <c r="E43365" s="1"/>
      <c r="F43365" s="1"/>
      <c r="G43365" s="1"/>
      <c r="H43365" s="1"/>
    </row>
    <row r="43366">
      <c r="A43366" s="1"/>
      <c r="B43366" s="1"/>
      <c r="C43366" s="1"/>
      <c r="D43366" s="8"/>
      <c r="E43366" s="1"/>
      <c r="F43366" s="1"/>
      <c r="G43366" s="1"/>
      <c r="H43366" s="1"/>
    </row>
    <row r="43367">
      <c r="A43367" s="1"/>
      <c r="B43367" s="1"/>
      <c r="C43367" s="1"/>
      <c r="D43367" s="8"/>
      <c r="E43367" s="1"/>
      <c r="F43367" s="1"/>
      <c r="G43367" s="1"/>
      <c r="H43367" s="1"/>
    </row>
    <row r="43368">
      <c r="A43368" s="1"/>
      <c r="B43368" s="1"/>
      <c r="C43368" s="1"/>
      <c r="D43368" s="8"/>
      <c r="E43368" s="1"/>
      <c r="F43368" s="1"/>
      <c r="G43368" s="1"/>
      <c r="H43368" s="1"/>
    </row>
    <row r="43369">
      <c r="A43369" s="1"/>
      <c r="B43369" s="1"/>
      <c r="C43369" s="1"/>
      <c r="D43369" s="8"/>
      <c r="E43369" s="1"/>
      <c r="F43369" s="1"/>
      <c r="G43369" s="1"/>
      <c r="H43369" s="1"/>
    </row>
    <row r="43370">
      <c r="A43370" s="1"/>
      <c r="B43370" s="1"/>
      <c r="C43370" s="1"/>
      <c r="D43370" s="8"/>
      <c r="E43370" s="1"/>
      <c r="F43370" s="1"/>
      <c r="G43370" s="1"/>
      <c r="H43370" s="1"/>
    </row>
    <row r="43371">
      <c r="A43371" s="1"/>
      <c r="B43371" s="1"/>
      <c r="C43371" s="1"/>
      <c r="D43371" s="8"/>
      <c r="E43371" s="1"/>
      <c r="F43371" s="1"/>
      <c r="G43371" s="1"/>
      <c r="H43371" s="1"/>
    </row>
    <row r="43372">
      <c r="A43372" s="1"/>
      <c r="B43372" s="1"/>
      <c r="C43372" s="1"/>
      <c r="D43372" s="8"/>
      <c r="E43372" s="1"/>
      <c r="F43372" s="1"/>
      <c r="G43372" s="1"/>
      <c r="H43372" s="1"/>
    </row>
    <row r="43373">
      <c r="A43373" s="1"/>
      <c r="B43373" s="1"/>
      <c r="C43373" s="1"/>
      <c r="D43373" s="8"/>
      <c r="E43373" s="1"/>
      <c r="F43373" s="1"/>
      <c r="G43373" s="1"/>
      <c r="H43373" s="1"/>
    </row>
    <row r="43374">
      <c r="A43374" s="1"/>
      <c r="B43374" s="1"/>
      <c r="C43374" s="1"/>
      <c r="D43374" s="8"/>
      <c r="E43374" s="1"/>
      <c r="F43374" s="1"/>
      <c r="G43374" s="1"/>
      <c r="H43374" s="1"/>
    </row>
    <row r="43375">
      <c r="A43375" s="1"/>
      <c r="B43375" s="1"/>
      <c r="C43375" s="1"/>
      <c r="D43375" s="8"/>
      <c r="E43375" s="1"/>
      <c r="F43375" s="1"/>
      <c r="G43375" s="1"/>
      <c r="H43375" s="1"/>
    </row>
    <row r="43376">
      <c r="A43376" s="1"/>
      <c r="B43376" s="1"/>
      <c r="C43376" s="1"/>
      <c r="D43376" s="8"/>
      <c r="E43376" s="1"/>
      <c r="F43376" s="1"/>
      <c r="G43376" s="1"/>
      <c r="H43376" s="1"/>
    </row>
    <row r="43377">
      <c r="A43377" s="1"/>
      <c r="B43377" s="1"/>
      <c r="C43377" s="1"/>
      <c r="D43377" s="8"/>
      <c r="E43377" s="1"/>
      <c r="F43377" s="1"/>
      <c r="G43377" s="1"/>
      <c r="H43377" s="1"/>
    </row>
    <row r="43378">
      <c r="A43378" s="1"/>
      <c r="B43378" s="1"/>
      <c r="C43378" s="1"/>
      <c r="D43378" s="8"/>
      <c r="E43378" s="1"/>
      <c r="F43378" s="1"/>
      <c r="G43378" s="1"/>
      <c r="H43378" s="1"/>
    </row>
    <row r="43379">
      <c r="A43379" s="1"/>
      <c r="B43379" s="1"/>
      <c r="C43379" s="1"/>
      <c r="D43379" s="8"/>
      <c r="E43379" s="1"/>
      <c r="F43379" s="1"/>
      <c r="G43379" s="1"/>
      <c r="H43379" s="1"/>
    </row>
    <row r="43380">
      <c r="A43380" s="1"/>
      <c r="B43380" s="1"/>
      <c r="C43380" s="1"/>
      <c r="D43380" s="8"/>
      <c r="E43380" s="1"/>
      <c r="F43380" s="1"/>
      <c r="G43380" s="1"/>
      <c r="H43380" s="1"/>
    </row>
    <row r="43381">
      <c r="A43381" s="1"/>
      <c r="B43381" s="1"/>
      <c r="C43381" s="1"/>
      <c r="D43381" s="8"/>
      <c r="E43381" s="1"/>
      <c r="F43381" s="1"/>
      <c r="G43381" s="1"/>
      <c r="H43381" s="1"/>
    </row>
    <row r="43382">
      <c r="A43382" s="1"/>
      <c r="B43382" s="1"/>
      <c r="C43382" s="1"/>
      <c r="D43382" s="8"/>
      <c r="E43382" s="1"/>
      <c r="F43382" s="1"/>
      <c r="G43382" s="1"/>
      <c r="H43382" s="1"/>
    </row>
    <row r="43383">
      <c r="A43383" s="1"/>
      <c r="B43383" s="1"/>
      <c r="C43383" s="1"/>
      <c r="D43383" s="8"/>
      <c r="E43383" s="1"/>
      <c r="F43383" s="1"/>
      <c r="G43383" s="1"/>
      <c r="H43383" s="1"/>
    </row>
    <row r="43384">
      <c r="A43384" s="1"/>
      <c r="B43384" s="1"/>
      <c r="C43384" s="1"/>
      <c r="D43384" s="8"/>
      <c r="E43384" s="1"/>
      <c r="F43384" s="1"/>
      <c r="G43384" s="1"/>
      <c r="H43384" s="1"/>
    </row>
    <row r="43385">
      <c r="A43385" s="1"/>
      <c r="B43385" s="1"/>
      <c r="C43385" s="1"/>
      <c r="D43385" s="8"/>
      <c r="E43385" s="1"/>
      <c r="F43385" s="1"/>
      <c r="G43385" s="1"/>
      <c r="H43385" s="1"/>
    </row>
    <row r="43386">
      <c r="A43386" s="1"/>
      <c r="B43386" s="1"/>
      <c r="C43386" s="1"/>
      <c r="D43386" s="8"/>
      <c r="E43386" s="1"/>
      <c r="F43386" s="1"/>
      <c r="G43386" s="1"/>
      <c r="H43386" s="1"/>
    </row>
    <row r="43387">
      <c r="A43387" s="1"/>
      <c r="B43387" s="1"/>
      <c r="C43387" s="1"/>
      <c r="D43387" s="8"/>
      <c r="E43387" s="1"/>
      <c r="F43387" s="1"/>
      <c r="G43387" s="1"/>
      <c r="H43387" s="1"/>
    </row>
    <row r="43388">
      <c r="A43388" s="1"/>
      <c r="B43388" s="1"/>
      <c r="C43388" s="1"/>
      <c r="D43388" s="8"/>
      <c r="E43388" s="1"/>
      <c r="F43388" s="1"/>
      <c r="G43388" s="1"/>
      <c r="H43388" s="1"/>
    </row>
    <row r="43389">
      <c r="A43389" s="1"/>
      <c r="B43389" s="1"/>
      <c r="C43389" s="1"/>
      <c r="D43389" s="8"/>
      <c r="E43389" s="1"/>
      <c r="F43389" s="1"/>
      <c r="G43389" s="1"/>
      <c r="H43389" s="1"/>
    </row>
    <row r="43390">
      <c r="A43390" s="1"/>
      <c r="B43390" s="1"/>
      <c r="C43390" s="1"/>
      <c r="D43390" s="8"/>
      <c r="E43390" s="1"/>
      <c r="F43390" s="1"/>
      <c r="G43390" s="1"/>
      <c r="H43390" s="1"/>
    </row>
    <row r="43391">
      <c r="A43391" s="1"/>
      <c r="B43391" s="1"/>
      <c r="C43391" s="1"/>
      <c r="D43391" s="8"/>
      <c r="E43391" s="1"/>
      <c r="F43391" s="1"/>
      <c r="G43391" s="1"/>
      <c r="H43391" s="1"/>
    </row>
    <row r="43392">
      <c r="A43392" s="1"/>
      <c r="B43392" s="1"/>
      <c r="C43392" s="1"/>
      <c r="D43392" s="8"/>
      <c r="E43392" s="1"/>
      <c r="F43392" s="1"/>
      <c r="G43392" s="1"/>
      <c r="H43392" s="1"/>
    </row>
    <row r="43393">
      <c r="A43393" s="1"/>
      <c r="B43393" s="1"/>
      <c r="C43393" s="1"/>
      <c r="D43393" s="8"/>
      <c r="E43393" s="1"/>
      <c r="F43393" s="1"/>
      <c r="G43393" s="1"/>
      <c r="H43393" s="1"/>
    </row>
    <row r="43394">
      <c r="A43394" s="1"/>
      <c r="B43394" s="1"/>
      <c r="C43394" s="1"/>
      <c r="D43394" s="8"/>
      <c r="E43394" s="1"/>
      <c r="F43394" s="1"/>
      <c r="G43394" s="1"/>
      <c r="H43394" s="1"/>
    </row>
    <row r="43395">
      <c r="A43395" s="1"/>
      <c r="B43395" s="1"/>
      <c r="C43395" s="1"/>
      <c r="D43395" s="8"/>
      <c r="E43395" s="1"/>
      <c r="F43395" s="1"/>
      <c r="G43395" s="1"/>
      <c r="H43395" s="1"/>
    </row>
    <row r="43396">
      <c r="A43396" s="1"/>
      <c r="B43396" s="1"/>
      <c r="C43396" s="1"/>
      <c r="D43396" s="8"/>
      <c r="E43396" s="1"/>
      <c r="F43396" s="1"/>
      <c r="G43396" s="1"/>
      <c r="H43396" s="1"/>
    </row>
    <row r="43397">
      <c r="A43397" s="1"/>
      <c r="B43397" s="1"/>
      <c r="C43397" s="1"/>
      <c r="D43397" s="8"/>
      <c r="E43397" s="1"/>
      <c r="F43397" s="1"/>
      <c r="G43397" s="1"/>
      <c r="H43397" s="1"/>
    </row>
    <row r="43398">
      <c r="A43398" s="1"/>
      <c r="B43398" s="1"/>
      <c r="C43398" s="1"/>
      <c r="D43398" s="8"/>
      <c r="E43398" s="1"/>
      <c r="F43398" s="1"/>
      <c r="G43398" s="1"/>
      <c r="H43398" s="1"/>
    </row>
    <row r="43399">
      <c r="A43399" s="1"/>
      <c r="B43399" s="1"/>
      <c r="C43399" s="1"/>
      <c r="D43399" s="8"/>
      <c r="E43399" s="1"/>
      <c r="F43399" s="1"/>
      <c r="G43399" s="1"/>
      <c r="H43399" s="1"/>
    </row>
    <row r="43400">
      <c r="A43400" s="1"/>
      <c r="B43400" s="1"/>
      <c r="C43400" s="1"/>
      <c r="D43400" s="8"/>
      <c r="E43400" s="1"/>
      <c r="F43400" s="1"/>
      <c r="G43400" s="1"/>
      <c r="H43400" s="1"/>
    </row>
    <row r="43401">
      <c r="A43401" s="1"/>
      <c r="B43401" s="1"/>
      <c r="C43401" s="1"/>
      <c r="D43401" s="8"/>
      <c r="E43401" s="1"/>
      <c r="F43401" s="1"/>
      <c r="G43401" s="1"/>
      <c r="H43401" s="1"/>
    </row>
    <row r="43402">
      <c r="A43402" s="1"/>
      <c r="B43402" s="1"/>
      <c r="C43402" s="1"/>
      <c r="D43402" s="8"/>
      <c r="E43402" s="1"/>
      <c r="F43402" s="1"/>
      <c r="G43402" s="1"/>
      <c r="H43402" s="1"/>
    </row>
    <row r="43403">
      <c r="A43403" s="1"/>
      <c r="B43403" s="1"/>
      <c r="C43403" s="1"/>
      <c r="D43403" s="8"/>
      <c r="E43403" s="1"/>
      <c r="F43403" s="1"/>
      <c r="G43403" s="1"/>
      <c r="H43403" s="1"/>
    </row>
    <row r="43404">
      <c r="A43404" s="1"/>
      <c r="B43404" s="1"/>
      <c r="C43404" s="1"/>
      <c r="D43404" s="8"/>
      <c r="E43404" s="1"/>
      <c r="F43404" s="1"/>
      <c r="G43404" s="1"/>
      <c r="H43404" s="1"/>
    </row>
    <row r="43405">
      <c r="A43405" s="1"/>
      <c r="B43405" s="1"/>
      <c r="C43405" s="1"/>
      <c r="D43405" s="8"/>
      <c r="E43405" s="1"/>
      <c r="F43405" s="1"/>
      <c r="G43405" s="1"/>
      <c r="H43405" s="1"/>
    </row>
    <row r="43406">
      <c r="A43406" s="1"/>
      <c r="B43406" s="1"/>
      <c r="C43406" s="1"/>
      <c r="D43406" s="8"/>
      <c r="E43406" s="1"/>
      <c r="F43406" s="1"/>
      <c r="G43406" s="1"/>
      <c r="H43406" s="1"/>
    </row>
    <row r="43407">
      <c r="A43407" s="1"/>
      <c r="B43407" s="1"/>
      <c r="C43407" s="1"/>
      <c r="D43407" s="8"/>
      <c r="E43407" s="1"/>
      <c r="F43407" s="1"/>
      <c r="G43407" s="1"/>
      <c r="H43407" s="1"/>
    </row>
    <row r="43408">
      <c r="A43408" s="1"/>
      <c r="B43408" s="1"/>
      <c r="C43408" s="1"/>
      <c r="D43408" s="8"/>
      <c r="E43408" s="1"/>
      <c r="F43408" s="1"/>
      <c r="G43408" s="1"/>
      <c r="H43408" s="1"/>
    </row>
    <row r="43409">
      <c r="A43409" s="1"/>
      <c r="B43409" s="1"/>
      <c r="C43409" s="1"/>
      <c r="D43409" s="8"/>
      <c r="E43409" s="1"/>
      <c r="F43409" s="1"/>
      <c r="G43409" s="1"/>
      <c r="H43409" s="1"/>
    </row>
    <row r="43410">
      <c r="A43410" s="1"/>
      <c r="B43410" s="1"/>
      <c r="C43410" s="1"/>
      <c r="D43410" s="8"/>
      <c r="E43410" s="1"/>
      <c r="F43410" s="1"/>
      <c r="G43410" s="1"/>
      <c r="H43410" s="1"/>
    </row>
    <row r="43411">
      <c r="A43411" s="1"/>
      <c r="B43411" s="1"/>
      <c r="C43411" s="1"/>
      <c r="D43411" s="8"/>
      <c r="E43411" s="1"/>
      <c r="F43411" s="1"/>
      <c r="G43411" s="1"/>
      <c r="H43411" s="1"/>
    </row>
    <row r="43412">
      <c r="A43412" s="1"/>
      <c r="B43412" s="1"/>
      <c r="C43412" s="1"/>
      <c r="D43412" s="8"/>
      <c r="E43412" s="1"/>
      <c r="F43412" s="1"/>
      <c r="G43412" s="1"/>
      <c r="H43412" s="1"/>
    </row>
    <row r="43413">
      <c r="A43413" s="1"/>
      <c r="B43413" s="1"/>
      <c r="C43413" s="1"/>
      <c r="D43413" s="8"/>
      <c r="E43413" s="1"/>
      <c r="F43413" s="1"/>
      <c r="G43413" s="1"/>
      <c r="H43413" s="1"/>
    </row>
    <row r="43414">
      <c r="A43414" s="1"/>
      <c r="B43414" s="1"/>
      <c r="C43414" s="1"/>
      <c r="D43414" s="8"/>
      <c r="E43414" s="1"/>
      <c r="F43414" s="1"/>
      <c r="G43414" s="1"/>
      <c r="H43414" s="1"/>
    </row>
    <row r="43415">
      <c r="A43415" s="1"/>
      <c r="B43415" s="1"/>
      <c r="C43415" s="1"/>
      <c r="D43415" s="8"/>
      <c r="E43415" s="1"/>
      <c r="F43415" s="1"/>
      <c r="G43415" s="1"/>
      <c r="H43415" s="1"/>
    </row>
    <row r="43416">
      <c r="A43416" s="1"/>
      <c r="B43416" s="1"/>
      <c r="C43416" s="1"/>
      <c r="D43416" s="8"/>
      <c r="E43416" s="1"/>
      <c r="F43416" s="1"/>
      <c r="G43416" s="1"/>
      <c r="H43416" s="1"/>
    </row>
    <row r="43417">
      <c r="A43417" s="1"/>
      <c r="B43417" s="1"/>
      <c r="C43417" s="1"/>
      <c r="D43417" s="8"/>
      <c r="E43417" s="1"/>
      <c r="F43417" s="1"/>
      <c r="G43417" s="1"/>
      <c r="H43417" s="1"/>
    </row>
    <row r="43418">
      <c r="A43418" s="1"/>
      <c r="B43418" s="1"/>
      <c r="C43418" s="1"/>
      <c r="D43418" s="8"/>
      <c r="E43418" s="1"/>
      <c r="F43418" s="1"/>
      <c r="G43418" s="1"/>
      <c r="H43418" s="1"/>
    </row>
    <row r="43419">
      <c r="A43419" s="1"/>
      <c r="B43419" s="1"/>
      <c r="C43419" s="1"/>
      <c r="D43419" s="8"/>
      <c r="E43419" s="1"/>
      <c r="F43419" s="1"/>
      <c r="G43419" s="1"/>
      <c r="H43419" s="1"/>
    </row>
    <row r="43420">
      <c r="A43420" s="1"/>
      <c r="B43420" s="1"/>
      <c r="C43420" s="1"/>
      <c r="D43420" s="8"/>
      <c r="E43420" s="1"/>
      <c r="F43420" s="1"/>
      <c r="G43420" s="1"/>
      <c r="H43420" s="1"/>
    </row>
    <row r="43421">
      <c r="A43421" s="1"/>
      <c r="B43421" s="1"/>
      <c r="C43421" s="1"/>
      <c r="D43421" s="8"/>
      <c r="E43421" s="1"/>
      <c r="F43421" s="1"/>
      <c r="G43421" s="1"/>
      <c r="H43421" s="1"/>
    </row>
    <row r="43422">
      <c r="A43422" s="1"/>
      <c r="B43422" s="1"/>
      <c r="C43422" s="1"/>
      <c r="D43422" s="8"/>
      <c r="E43422" s="1"/>
      <c r="F43422" s="1"/>
      <c r="G43422" s="1"/>
      <c r="H43422" s="1"/>
    </row>
    <row r="43423">
      <c r="A43423" s="1"/>
      <c r="B43423" s="1"/>
      <c r="C43423" s="1"/>
      <c r="D43423" s="8"/>
      <c r="E43423" s="1"/>
      <c r="F43423" s="1"/>
      <c r="G43423" s="1"/>
      <c r="H43423" s="1"/>
    </row>
    <row r="43424">
      <c r="A43424" s="1"/>
      <c r="B43424" s="1"/>
      <c r="C43424" s="1"/>
      <c r="D43424" s="8"/>
      <c r="E43424" s="1"/>
      <c r="F43424" s="1"/>
      <c r="G43424" s="1"/>
      <c r="H43424" s="1"/>
    </row>
    <row r="43425">
      <c r="A43425" s="1"/>
      <c r="B43425" s="1"/>
      <c r="C43425" s="1"/>
      <c r="D43425" s="8"/>
      <c r="E43425" s="1"/>
      <c r="F43425" s="1"/>
      <c r="G43425" s="1"/>
      <c r="H43425" s="1"/>
    </row>
    <row r="43426">
      <c r="A43426" s="1"/>
      <c r="B43426" s="1"/>
      <c r="C43426" s="1"/>
      <c r="D43426" s="8"/>
      <c r="E43426" s="1"/>
      <c r="F43426" s="1"/>
      <c r="G43426" s="1"/>
      <c r="H43426" s="1"/>
    </row>
    <row r="43427">
      <c r="A43427" s="1"/>
      <c r="B43427" s="1"/>
      <c r="C43427" s="1"/>
      <c r="D43427" s="8"/>
      <c r="E43427" s="1"/>
      <c r="F43427" s="1"/>
      <c r="G43427" s="1"/>
      <c r="H43427" s="1"/>
    </row>
    <row r="43428">
      <c r="A43428" s="1"/>
      <c r="B43428" s="1"/>
      <c r="C43428" s="1"/>
      <c r="D43428" s="8"/>
      <c r="E43428" s="1"/>
      <c r="F43428" s="1"/>
      <c r="G43428" s="1"/>
      <c r="H43428" s="1"/>
    </row>
    <row r="43429">
      <c r="A43429" s="1"/>
      <c r="B43429" s="1"/>
      <c r="C43429" s="1"/>
      <c r="D43429" s="8"/>
      <c r="E43429" s="1"/>
      <c r="F43429" s="1"/>
      <c r="G43429" s="1"/>
      <c r="H43429" s="1"/>
    </row>
    <row r="43430">
      <c r="A43430" s="1"/>
      <c r="B43430" s="1"/>
      <c r="C43430" s="1"/>
      <c r="D43430" s="8"/>
      <c r="E43430" s="1"/>
      <c r="F43430" s="1"/>
      <c r="G43430" s="1"/>
      <c r="H43430" s="1"/>
    </row>
    <row r="43431">
      <c r="A43431" s="1"/>
      <c r="B43431" s="1"/>
      <c r="C43431" s="1"/>
      <c r="D43431" s="8"/>
      <c r="E43431" s="1"/>
      <c r="F43431" s="1"/>
      <c r="G43431" s="1"/>
      <c r="H43431" s="1"/>
    </row>
    <row r="43432">
      <c r="A43432" s="1"/>
      <c r="B43432" s="1"/>
      <c r="C43432" s="1"/>
      <c r="D43432" s="8"/>
      <c r="E43432" s="1"/>
      <c r="F43432" s="1"/>
      <c r="G43432" s="1"/>
      <c r="H43432" s="1"/>
    </row>
    <row r="43433">
      <c r="A43433" s="1"/>
      <c r="B43433" s="1"/>
      <c r="C43433" s="1"/>
      <c r="D43433" s="8"/>
      <c r="E43433" s="1"/>
      <c r="F43433" s="1"/>
      <c r="G43433" s="1"/>
      <c r="H43433" s="1"/>
    </row>
    <row r="43434">
      <c r="A43434" s="1"/>
      <c r="B43434" s="1"/>
      <c r="C43434" s="1"/>
      <c r="D43434" s="8"/>
      <c r="E43434" s="1"/>
      <c r="F43434" s="1"/>
      <c r="G43434" s="1"/>
      <c r="H43434" s="1"/>
    </row>
    <row r="43435">
      <c r="A43435" s="1"/>
      <c r="B43435" s="1"/>
      <c r="C43435" s="1"/>
      <c r="D43435" s="8"/>
      <c r="E43435" s="1"/>
      <c r="F43435" s="1"/>
      <c r="G43435" s="1"/>
      <c r="H43435" s="1"/>
    </row>
    <row r="43436">
      <c r="A43436" s="1"/>
      <c r="B43436" s="1"/>
      <c r="C43436" s="1"/>
      <c r="D43436" s="8"/>
      <c r="E43436" s="1"/>
      <c r="F43436" s="1"/>
      <c r="G43436" s="1"/>
      <c r="H43436" s="1"/>
    </row>
    <row r="43437">
      <c r="A43437" s="1"/>
      <c r="B43437" s="1"/>
      <c r="C43437" s="1"/>
      <c r="D43437" s="8"/>
      <c r="E43437" s="1"/>
      <c r="F43437" s="1"/>
      <c r="G43437" s="1"/>
      <c r="H43437" s="1"/>
    </row>
    <row r="43438">
      <c r="A43438" s="1"/>
      <c r="B43438" s="1"/>
      <c r="C43438" s="1"/>
      <c r="D43438" s="8"/>
      <c r="E43438" s="1"/>
      <c r="F43438" s="1"/>
      <c r="G43438" s="1"/>
      <c r="H43438" s="1"/>
    </row>
    <row r="43439">
      <c r="A43439" s="1"/>
      <c r="B43439" s="1"/>
      <c r="C43439" s="1"/>
      <c r="D43439" s="8"/>
      <c r="E43439" s="1"/>
      <c r="F43439" s="1"/>
      <c r="G43439" s="1"/>
      <c r="H43439" s="1"/>
    </row>
    <row r="43440">
      <c r="A43440" s="1"/>
      <c r="B43440" s="1"/>
      <c r="C43440" s="1"/>
      <c r="D43440" s="8"/>
      <c r="E43440" s="1"/>
      <c r="F43440" s="1"/>
      <c r="G43440" s="1"/>
      <c r="H43440" s="1"/>
    </row>
    <row r="43441">
      <c r="A43441" s="1"/>
      <c r="B43441" s="1"/>
      <c r="C43441" s="1"/>
      <c r="D43441" s="8"/>
      <c r="E43441" s="1"/>
      <c r="F43441" s="1"/>
      <c r="G43441" s="1"/>
      <c r="H43441" s="1"/>
    </row>
    <row r="43442">
      <c r="A43442" s="1"/>
      <c r="B43442" s="1"/>
      <c r="C43442" s="1"/>
      <c r="D43442" s="8"/>
      <c r="E43442" s="1"/>
      <c r="F43442" s="1"/>
      <c r="G43442" s="1"/>
      <c r="H43442" s="1"/>
    </row>
    <row r="43443">
      <c r="A43443" s="1"/>
      <c r="B43443" s="1"/>
      <c r="C43443" s="1"/>
      <c r="D43443" s="8"/>
      <c r="E43443" s="1"/>
      <c r="F43443" s="1"/>
      <c r="G43443" s="1"/>
      <c r="H43443" s="1"/>
    </row>
    <row r="43444">
      <c r="A43444" s="1"/>
      <c r="B43444" s="1"/>
      <c r="C43444" s="1"/>
      <c r="D43444" s="8"/>
      <c r="E43444" s="1"/>
      <c r="F43444" s="1"/>
      <c r="G43444" s="1"/>
      <c r="H43444" s="1"/>
    </row>
    <row r="43445">
      <c r="A43445" s="1"/>
      <c r="B43445" s="1"/>
      <c r="C43445" s="1"/>
      <c r="D43445" s="8"/>
      <c r="E43445" s="1"/>
      <c r="F43445" s="1"/>
      <c r="G43445" s="1"/>
      <c r="H43445" s="1"/>
    </row>
    <row r="43446">
      <c r="A43446" s="1"/>
      <c r="B43446" s="1"/>
      <c r="C43446" s="1"/>
      <c r="D43446" s="8"/>
      <c r="E43446" s="1"/>
      <c r="F43446" s="1"/>
      <c r="G43446" s="1"/>
      <c r="H43446" s="1"/>
    </row>
    <row r="43447">
      <c r="A43447" s="1"/>
      <c r="B43447" s="1"/>
      <c r="C43447" s="1"/>
      <c r="D43447" s="8"/>
      <c r="E43447" s="1"/>
      <c r="F43447" s="1"/>
      <c r="G43447" s="1"/>
      <c r="H43447" s="1"/>
    </row>
    <row r="43448">
      <c r="A43448" s="1"/>
      <c r="B43448" s="1"/>
      <c r="C43448" s="1"/>
      <c r="D43448" s="8"/>
      <c r="E43448" s="1"/>
      <c r="F43448" s="1"/>
      <c r="G43448" s="1"/>
      <c r="H43448" s="1"/>
    </row>
    <row r="43449">
      <c r="A43449" s="1"/>
      <c r="B43449" s="1"/>
      <c r="C43449" s="1"/>
      <c r="D43449" s="8"/>
      <c r="E43449" s="1"/>
      <c r="F43449" s="1"/>
      <c r="G43449" s="1"/>
      <c r="H43449" s="1"/>
    </row>
    <row r="43450">
      <c r="A43450" s="1"/>
      <c r="B43450" s="1"/>
      <c r="C43450" s="1"/>
      <c r="D43450" s="8"/>
      <c r="E43450" s="1"/>
      <c r="F43450" s="1"/>
      <c r="G43450" s="1"/>
      <c r="H43450" s="1"/>
    </row>
    <row r="43451">
      <c r="A43451" s="1"/>
      <c r="B43451" s="1"/>
      <c r="C43451" s="1"/>
      <c r="D43451" s="8"/>
      <c r="E43451" s="1"/>
      <c r="F43451" s="1"/>
      <c r="G43451" s="1"/>
      <c r="H43451" s="1"/>
    </row>
    <row r="43452">
      <c r="A43452" s="1"/>
      <c r="B43452" s="1"/>
      <c r="C43452" s="1"/>
      <c r="D43452" s="8"/>
      <c r="E43452" s="1"/>
      <c r="F43452" s="1"/>
      <c r="G43452" s="1"/>
      <c r="H43452" s="1"/>
    </row>
    <row r="43453">
      <c r="A43453" s="1"/>
      <c r="B43453" s="1"/>
      <c r="C43453" s="1"/>
      <c r="D43453" s="8"/>
      <c r="E43453" s="1"/>
      <c r="F43453" s="1"/>
      <c r="G43453" s="1"/>
      <c r="H43453" s="1"/>
    </row>
    <row r="43454">
      <c r="A43454" s="1"/>
      <c r="B43454" s="1"/>
      <c r="C43454" s="1"/>
      <c r="D43454" s="8"/>
      <c r="E43454" s="1"/>
      <c r="F43454" s="1"/>
      <c r="G43454" s="1"/>
      <c r="H43454" s="1"/>
    </row>
    <row r="43455">
      <c r="A43455" s="1"/>
      <c r="B43455" s="1"/>
      <c r="C43455" s="1"/>
      <c r="D43455" s="8"/>
      <c r="E43455" s="1"/>
      <c r="F43455" s="1"/>
      <c r="G43455" s="1"/>
      <c r="H43455" s="1"/>
    </row>
    <row r="43456">
      <c r="A43456" s="1"/>
      <c r="B43456" s="1"/>
      <c r="C43456" s="1"/>
      <c r="D43456" s="8"/>
      <c r="E43456" s="1"/>
      <c r="F43456" s="1"/>
      <c r="G43456" s="1"/>
      <c r="H43456" s="1"/>
    </row>
    <row r="43457">
      <c r="A43457" s="1"/>
      <c r="B43457" s="1"/>
      <c r="C43457" s="1"/>
      <c r="D43457" s="8"/>
      <c r="E43457" s="1"/>
      <c r="F43457" s="1"/>
      <c r="G43457" s="1"/>
      <c r="H43457" s="1"/>
    </row>
    <row r="43458">
      <c r="A43458" s="1"/>
      <c r="B43458" s="1"/>
      <c r="C43458" s="1"/>
      <c r="D43458" s="8"/>
      <c r="E43458" s="1"/>
      <c r="F43458" s="1"/>
      <c r="G43458" s="1"/>
      <c r="H43458" s="1"/>
    </row>
    <row r="43459">
      <c r="A43459" s="1"/>
      <c r="B43459" s="1"/>
      <c r="C43459" s="1"/>
      <c r="D43459" s="8"/>
      <c r="E43459" s="1"/>
      <c r="F43459" s="1"/>
      <c r="G43459" s="1"/>
      <c r="H43459" s="1"/>
    </row>
    <row r="43460">
      <c r="A43460" s="1"/>
      <c r="B43460" s="1"/>
      <c r="C43460" s="1"/>
      <c r="D43460" s="8"/>
      <c r="E43460" s="1"/>
      <c r="F43460" s="1"/>
      <c r="G43460" s="1"/>
      <c r="H43460" s="1"/>
    </row>
    <row r="43461">
      <c r="A43461" s="1"/>
      <c r="B43461" s="1"/>
      <c r="C43461" s="1"/>
      <c r="D43461" s="8"/>
      <c r="E43461" s="1"/>
      <c r="F43461" s="1"/>
      <c r="G43461" s="1"/>
      <c r="H43461" s="1"/>
    </row>
    <row r="43462">
      <c r="A43462" s="1"/>
      <c r="B43462" s="1"/>
      <c r="C43462" s="1"/>
      <c r="D43462" s="8"/>
      <c r="E43462" s="1"/>
      <c r="F43462" s="1"/>
      <c r="G43462" s="1"/>
      <c r="H43462" s="1"/>
    </row>
    <row r="43463">
      <c r="A43463" s="1"/>
      <c r="B43463" s="1"/>
      <c r="C43463" s="1"/>
      <c r="D43463" s="8"/>
      <c r="E43463" s="1"/>
      <c r="F43463" s="1"/>
      <c r="G43463" s="1"/>
      <c r="H43463" s="1"/>
    </row>
    <row r="43464">
      <c r="A43464" s="1"/>
      <c r="B43464" s="1"/>
      <c r="C43464" s="1"/>
      <c r="D43464" s="8"/>
      <c r="E43464" s="1"/>
      <c r="F43464" s="1"/>
      <c r="G43464" s="1"/>
      <c r="H43464" s="1"/>
    </row>
    <row r="43465">
      <c r="A43465" s="1"/>
      <c r="B43465" s="1"/>
      <c r="C43465" s="1"/>
      <c r="D43465" s="8"/>
      <c r="E43465" s="1"/>
      <c r="F43465" s="1"/>
      <c r="G43465" s="1"/>
      <c r="H43465" s="1"/>
    </row>
    <row r="43466">
      <c r="A43466" s="1"/>
      <c r="B43466" s="1"/>
      <c r="C43466" s="1"/>
      <c r="D43466" s="8"/>
      <c r="E43466" s="1"/>
      <c r="F43466" s="1"/>
      <c r="G43466" s="1"/>
      <c r="H43466" s="1"/>
    </row>
    <row r="43467">
      <c r="A43467" s="1"/>
      <c r="B43467" s="1"/>
      <c r="C43467" s="1"/>
      <c r="D43467" s="8"/>
      <c r="E43467" s="1"/>
      <c r="F43467" s="1"/>
      <c r="G43467" s="1"/>
      <c r="H43467" s="1"/>
    </row>
    <row r="43468">
      <c r="A43468" s="1"/>
      <c r="B43468" s="1"/>
      <c r="C43468" s="1"/>
      <c r="D43468" s="8"/>
      <c r="E43468" s="1"/>
      <c r="F43468" s="1"/>
      <c r="G43468" s="1"/>
      <c r="H43468" s="1"/>
    </row>
    <row r="43469">
      <c r="A43469" s="1"/>
      <c r="B43469" s="1"/>
      <c r="C43469" s="1"/>
      <c r="D43469" s="8"/>
      <c r="E43469" s="1"/>
      <c r="F43469" s="1"/>
      <c r="G43469" s="1"/>
      <c r="H43469" s="1"/>
    </row>
    <row r="43470">
      <c r="A43470" s="1"/>
      <c r="B43470" s="1"/>
      <c r="C43470" s="1"/>
      <c r="D43470" s="8"/>
      <c r="E43470" s="1"/>
      <c r="F43470" s="1"/>
      <c r="G43470" s="1"/>
      <c r="H43470" s="1"/>
    </row>
    <row r="43471">
      <c r="A43471" s="1"/>
      <c r="B43471" s="1"/>
      <c r="C43471" s="1"/>
      <c r="D43471" s="8"/>
      <c r="E43471" s="1"/>
      <c r="F43471" s="1"/>
      <c r="G43471" s="1"/>
      <c r="H43471" s="1"/>
    </row>
    <row r="43472">
      <c r="A43472" s="1"/>
      <c r="B43472" s="1"/>
      <c r="C43472" s="1"/>
      <c r="D43472" s="8"/>
      <c r="E43472" s="1"/>
      <c r="F43472" s="1"/>
      <c r="G43472" s="1"/>
      <c r="H43472" s="1"/>
    </row>
    <row r="43473">
      <c r="A43473" s="1"/>
      <c r="B43473" s="1"/>
      <c r="C43473" s="1"/>
      <c r="D43473" s="8"/>
      <c r="E43473" s="1"/>
      <c r="F43473" s="1"/>
      <c r="G43473" s="1"/>
      <c r="H43473" s="1"/>
    </row>
    <row r="43474">
      <c r="A43474" s="1"/>
      <c r="B43474" s="1"/>
      <c r="C43474" s="1"/>
      <c r="D43474" s="8"/>
      <c r="E43474" s="1"/>
      <c r="F43474" s="1"/>
      <c r="G43474" s="1"/>
      <c r="H43474" s="1"/>
    </row>
    <row r="43475">
      <c r="A43475" s="1"/>
      <c r="B43475" s="1"/>
      <c r="C43475" s="1"/>
      <c r="D43475" s="8"/>
      <c r="E43475" s="1"/>
      <c r="F43475" s="1"/>
      <c r="G43475" s="1"/>
      <c r="H43475" s="1"/>
    </row>
    <row r="43476">
      <c r="A43476" s="1"/>
      <c r="B43476" s="1"/>
      <c r="C43476" s="1"/>
      <c r="D43476" s="8"/>
      <c r="E43476" s="1"/>
      <c r="F43476" s="1"/>
      <c r="G43476" s="1"/>
      <c r="H43476" s="1"/>
    </row>
    <row r="43477">
      <c r="A43477" s="1"/>
      <c r="B43477" s="1"/>
      <c r="C43477" s="1"/>
      <c r="D43477" s="8"/>
      <c r="E43477" s="1"/>
      <c r="F43477" s="1"/>
      <c r="G43477" s="1"/>
      <c r="H43477" s="1"/>
    </row>
    <row r="43478">
      <c r="A43478" s="1"/>
      <c r="B43478" s="1"/>
      <c r="C43478" s="1"/>
      <c r="D43478" s="8"/>
      <c r="E43478" s="1"/>
      <c r="F43478" s="1"/>
      <c r="G43478" s="1"/>
      <c r="H43478" s="1"/>
    </row>
    <row r="43479">
      <c r="A43479" s="1"/>
      <c r="B43479" s="1"/>
      <c r="C43479" s="1"/>
      <c r="D43479" s="8"/>
      <c r="E43479" s="1"/>
      <c r="F43479" s="1"/>
      <c r="G43479" s="1"/>
      <c r="H43479" s="1"/>
    </row>
    <row r="43480">
      <c r="A43480" s="1"/>
      <c r="B43480" s="1"/>
      <c r="C43480" s="1"/>
      <c r="D43480" s="8"/>
      <c r="E43480" s="1"/>
      <c r="F43480" s="1"/>
      <c r="G43480" s="1"/>
      <c r="H43480" s="1"/>
    </row>
    <row r="43481">
      <c r="A43481" s="1"/>
      <c r="B43481" s="1"/>
      <c r="C43481" s="1"/>
      <c r="D43481" s="8"/>
      <c r="E43481" s="1"/>
      <c r="F43481" s="1"/>
      <c r="G43481" s="1"/>
      <c r="H43481" s="1"/>
    </row>
    <row r="43482">
      <c r="A43482" s="1"/>
      <c r="B43482" s="1"/>
      <c r="C43482" s="1"/>
      <c r="D43482" s="8"/>
      <c r="E43482" s="1"/>
      <c r="F43482" s="1"/>
      <c r="G43482" s="1"/>
      <c r="H43482" s="1"/>
    </row>
    <row r="43483">
      <c r="A43483" s="1"/>
      <c r="B43483" s="1"/>
      <c r="C43483" s="1"/>
      <c r="D43483" s="8"/>
      <c r="E43483" s="1"/>
      <c r="F43483" s="1"/>
      <c r="G43483" s="1"/>
      <c r="H43483" s="1"/>
    </row>
    <row r="43484">
      <c r="A43484" s="1"/>
      <c r="B43484" s="1"/>
      <c r="C43484" s="1"/>
      <c r="D43484" s="8"/>
      <c r="E43484" s="1"/>
      <c r="F43484" s="1"/>
      <c r="G43484" s="1"/>
      <c r="H43484" s="1"/>
    </row>
    <row r="43485">
      <c r="A43485" s="1"/>
      <c r="B43485" s="1"/>
      <c r="C43485" s="1"/>
      <c r="D43485" s="8"/>
      <c r="E43485" s="1"/>
      <c r="F43485" s="1"/>
      <c r="G43485" s="1"/>
      <c r="H43485" s="1"/>
    </row>
    <row r="43486">
      <c r="A43486" s="1"/>
      <c r="B43486" s="1"/>
      <c r="C43486" s="1"/>
      <c r="D43486" s="8"/>
      <c r="E43486" s="1"/>
      <c r="F43486" s="1"/>
      <c r="G43486" s="1"/>
      <c r="H43486" s="1"/>
    </row>
    <row r="43487">
      <c r="A43487" s="1"/>
      <c r="B43487" s="1"/>
      <c r="C43487" s="1"/>
      <c r="D43487" s="8"/>
      <c r="E43487" s="1"/>
      <c r="F43487" s="1"/>
      <c r="G43487" s="1"/>
      <c r="H43487" s="1"/>
    </row>
    <row r="43488">
      <c r="A43488" s="1"/>
      <c r="B43488" s="1"/>
      <c r="C43488" s="1"/>
      <c r="D43488" s="8"/>
      <c r="E43488" s="1"/>
      <c r="F43488" s="1"/>
      <c r="G43488" s="1"/>
      <c r="H43488" s="1"/>
    </row>
    <row r="43489">
      <c r="A43489" s="1"/>
      <c r="B43489" s="1"/>
      <c r="C43489" s="1"/>
      <c r="D43489" s="8"/>
      <c r="E43489" s="1"/>
      <c r="F43489" s="1"/>
      <c r="G43489" s="1"/>
      <c r="H43489" s="1"/>
    </row>
    <row r="43490">
      <c r="A43490" s="1"/>
      <c r="B43490" s="1"/>
      <c r="C43490" s="1"/>
      <c r="D43490" s="8"/>
      <c r="E43490" s="1"/>
      <c r="F43490" s="1"/>
      <c r="G43490" s="1"/>
      <c r="H43490" s="1"/>
    </row>
    <row r="43491">
      <c r="A43491" s="1"/>
      <c r="B43491" s="1"/>
      <c r="C43491" s="1"/>
      <c r="D43491" s="8"/>
      <c r="E43491" s="1"/>
      <c r="F43491" s="1"/>
      <c r="G43491" s="1"/>
      <c r="H43491" s="1"/>
    </row>
    <row r="43492">
      <c r="A43492" s="1"/>
      <c r="B43492" s="1"/>
      <c r="C43492" s="1"/>
      <c r="D43492" s="8"/>
      <c r="E43492" s="1"/>
      <c r="F43492" s="1"/>
      <c r="G43492" s="1"/>
      <c r="H43492" s="1"/>
    </row>
    <row r="43493">
      <c r="A43493" s="1"/>
      <c r="B43493" s="1"/>
      <c r="C43493" s="1"/>
      <c r="D43493" s="8"/>
      <c r="E43493" s="1"/>
      <c r="F43493" s="1"/>
      <c r="G43493" s="1"/>
      <c r="H43493" s="1"/>
    </row>
    <row r="43494">
      <c r="A43494" s="1"/>
      <c r="B43494" s="1"/>
      <c r="C43494" s="1"/>
      <c r="D43494" s="8"/>
      <c r="E43494" s="1"/>
      <c r="F43494" s="1"/>
      <c r="G43494" s="1"/>
      <c r="H43494" s="1"/>
    </row>
    <row r="43495">
      <c r="A43495" s="1"/>
      <c r="B43495" s="1"/>
      <c r="C43495" s="1"/>
      <c r="D43495" s="8"/>
      <c r="E43495" s="1"/>
      <c r="F43495" s="1"/>
      <c r="G43495" s="1"/>
      <c r="H43495" s="1"/>
    </row>
    <row r="43496">
      <c r="A43496" s="1"/>
      <c r="B43496" s="1"/>
      <c r="C43496" s="1"/>
      <c r="D43496" s="8"/>
      <c r="E43496" s="1"/>
      <c r="F43496" s="1"/>
      <c r="G43496" s="1"/>
      <c r="H43496" s="1"/>
    </row>
    <row r="43497">
      <c r="A43497" s="1"/>
      <c r="B43497" s="1"/>
      <c r="C43497" s="1"/>
      <c r="D43497" s="8"/>
      <c r="E43497" s="1"/>
      <c r="F43497" s="1"/>
      <c r="G43497" s="1"/>
      <c r="H43497" s="1"/>
    </row>
    <row r="43498">
      <c r="A43498" s="1"/>
      <c r="B43498" s="1"/>
      <c r="C43498" s="1"/>
      <c r="D43498" s="8"/>
      <c r="E43498" s="1"/>
      <c r="F43498" s="1"/>
      <c r="G43498" s="1"/>
      <c r="H43498" s="1"/>
    </row>
    <row r="43499">
      <c r="A43499" s="1"/>
      <c r="B43499" s="1"/>
      <c r="C43499" s="1"/>
      <c r="D43499" s="8"/>
      <c r="E43499" s="1"/>
      <c r="F43499" s="1"/>
      <c r="G43499" s="1"/>
      <c r="H43499" s="1"/>
    </row>
    <row r="43500">
      <c r="A43500" s="1"/>
      <c r="B43500" s="1"/>
      <c r="C43500" s="1"/>
      <c r="D43500" s="8"/>
      <c r="E43500" s="1"/>
      <c r="F43500" s="1"/>
      <c r="G43500" s="1"/>
      <c r="H43500" s="1"/>
    </row>
    <row r="43501">
      <c r="A43501" s="1"/>
      <c r="B43501" s="1"/>
      <c r="C43501" s="1"/>
      <c r="D43501" s="8"/>
      <c r="E43501" s="1"/>
      <c r="F43501" s="1"/>
      <c r="G43501" s="1"/>
      <c r="H43501" s="1"/>
    </row>
    <row r="43502">
      <c r="A43502" s="1"/>
      <c r="B43502" s="1"/>
      <c r="C43502" s="1"/>
      <c r="D43502" s="8"/>
      <c r="E43502" s="1"/>
      <c r="F43502" s="1"/>
      <c r="G43502" s="1"/>
      <c r="H43502" s="1"/>
    </row>
    <row r="43503">
      <c r="A43503" s="1"/>
      <c r="B43503" s="1"/>
      <c r="C43503" s="1"/>
      <c r="D43503" s="8"/>
      <c r="E43503" s="1"/>
      <c r="F43503" s="1"/>
      <c r="G43503" s="1"/>
      <c r="H43503" s="1"/>
    </row>
    <row r="43504">
      <c r="A43504" s="1"/>
      <c r="B43504" s="1"/>
      <c r="C43504" s="1"/>
      <c r="D43504" s="8"/>
      <c r="E43504" s="1"/>
      <c r="F43504" s="1"/>
      <c r="G43504" s="1"/>
      <c r="H43504" s="1"/>
    </row>
    <row r="43505">
      <c r="A43505" s="1"/>
      <c r="B43505" s="1"/>
      <c r="C43505" s="1"/>
      <c r="D43505" s="8"/>
      <c r="E43505" s="1"/>
      <c r="F43505" s="1"/>
      <c r="G43505" s="1"/>
      <c r="H43505" s="1"/>
    </row>
    <row r="43506">
      <c r="A43506" s="1"/>
      <c r="B43506" s="1"/>
      <c r="C43506" s="1"/>
      <c r="D43506" s="8"/>
      <c r="E43506" s="1"/>
      <c r="F43506" s="1"/>
      <c r="G43506" s="1"/>
      <c r="H43506" s="1"/>
    </row>
    <row r="43507">
      <c r="A43507" s="1"/>
      <c r="B43507" s="1"/>
      <c r="C43507" s="1"/>
      <c r="D43507" s="8"/>
      <c r="E43507" s="1"/>
      <c r="F43507" s="1"/>
      <c r="G43507" s="1"/>
      <c r="H43507" s="1"/>
    </row>
    <row r="43508">
      <c r="A43508" s="1"/>
      <c r="B43508" s="1"/>
      <c r="C43508" s="1"/>
      <c r="D43508" s="8"/>
      <c r="E43508" s="1"/>
      <c r="F43508" s="1"/>
      <c r="G43508" s="1"/>
      <c r="H43508" s="1"/>
    </row>
    <row r="43509">
      <c r="A43509" s="1"/>
      <c r="B43509" s="1"/>
      <c r="C43509" s="1"/>
      <c r="D43509" s="8"/>
      <c r="E43509" s="1"/>
      <c r="F43509" s="1"/>
      <c r="G43509" s="1"/>
      <c r="H43509" s="1"/>
    </row>
    <row r="43510">
      <c r="A43510" s="1"/>
      <c r="B43510" s="1"/>
      <c r="C43510" s="1"/>
      <c r="D43510" s="8"/>
      <c r="E43510" s="1"/>
      <c r="F43510" s="1"/>
      <c r="G43510" s="1"/>
      <c r="H43510" s="1"/>
    </row>
    <row r="43511">
      <c r="A43511" s="1"/>
      <c r="B43511" s="1"/>
      <c r="C43511" s="1"/>
      <c r="D43511" s="8"/>
      <c r="E43511" s="1"/>
      <c r="F43511" s="1"/>
      <c r="G43511" s="1"/>
      <c r="H43511" s="1"/>
    </row>
    <row r="43512">
      <c r="A43512" s="1"/>
      <c r="B43512" s="1"/>
      <c r="C43512" s="1"/>
      <c r="D43512" s="8"/>
      <c r="E43512" s="1"/>
      <c r="F43512" s="1"/>
      <c r="G43512" s="1"/>
      <c r="H43512" s="1"/>
    </row>
    <row r="43513">
      <c r="A43513" s="1"/>
      <c r="B43513" s="1"/>
      <c r="C43513" s="1"/>
      <c r="D43513" s="8"/>
      <c r="E43513" s="1"/>
      <c r="F43513" s="1"/>
      <c r="G43513" s="1"/>
      <c r="H43513" s="1"/>
    </row>
    <row r="43514">
      <c r="A43514" s="1"/>
      <c r="B43514" s="1"/>
      <c r="C43514" s="1"/>
      <c r="D43514" s="8"/>
      <c r="E43514" s="1"/>
      <c r="F43514" s="1"/>
      <c r="G43514" s="1"/>
      <c r="H43514" s="1"/>
    </row>
    <row r="43515">
      <c r="A43515" s="1"/>
      <c r="B43515" s="1"/>
      <c r="C43515" s="1"/>
      <c r="D43515" s="8"/>
      <c r="E43515" s="1"/>
      <c r="F43515" s="1"/>
      <c r="G43515" s="1"/>
      <c r="H43515" s="1"/>
    </row>
    <row r="43516">
      <c r="A43516" s="1"/>
      <c r="B43516" s="1"/>
      <c r="C43516" s="1"/>
      <c r="D43516" s="8"/>
      <c r="E43516" s="1"/>
      <c r="F43516" s="1"/>
      <c r="G43516" s="1"/>
      <c r="H43516" s="1"/>
    </row>
    <row r="43517">
      <c r="A43517" s="1"/>
      <c r="B43517" s="1"/>
      <c r="C43517" s="1"/>
      <c r="D43517" s="8"/>
      <c r="E43517" s="1"/>
      <c r="F43517" s="1"/>
      <c r="G43517" s="1"/>
      <c r="H43517" s="1"/>
    </row>
    <row r="43518">
      <c r="A43518" s="1"/>
      <c r="B43518" s="1"/>
      <c r="C43518" s="1"/>
      <c r="D43518" s="8"/>
      <c r="E43518" s="1"/>
      <c r="F43518" s="1"/>
      <c r="G43518" s="1"/>
      <c r="H43518" s="1"/>
    </row>
    <row r="43519">
      <c r="A43519" s="1"/>
      <c r="B43519" s="1"/>
      <c r="C43519" s="1"/>
      <c r="D43519" s="8"/>
      <c r="E43519" s="1"/>
      <c r="F43519" s="1"/>
      <c r="G43519" s="1"/>
      <c r="H43519" s="1"/>
    </row>
    <row r="43520">
      <c r="A43520" s="1"/>
      <c r="B43520" s="1"/>
      <c r="C43520" s="1"/>
      <c r="D43520" s="8"/>
      <c r="E43520" s="1"/>
      <c r="F43520" s="1"/>
      <c r="G43520" s="1"/>
      <c r="H43520" s="1"/>
    </row>
    <row r="43521">
      <c r="A43521" s="1"/>
      <c r="B43521" s="1"/>
      <c r="C43521" s="1"/>
      <c r="D43521" s="8"/>
      <c r="E43521" s="1"/>
      <c r="F43521" s="1"/>
      <c r="G43521" s="1"/>
      <c r="H43521" s="1"/>
    </row>
    <row r="43522">
      <c r="A43522" s="1"/>
      <c r="B43522" s="1"/>
      <c r="C43522" s="1"/>
      <c r="D43522" s="8"/>
      <c r="E43522" s="1"/>
      <c r="F43522" s="1"/>
      <c r="G43522" s="1"/>
      <c r="H43522" s="1"/>
    </row>
    <row r="43523">
      <c r="A43523" s="1"/>
      <c r="B43523" s="1"/>
      <c r="C43523" s="1"/>
      <c r="D43523" s="8"/>
      <c r="E43523" s="1"/>
      <c r="F43523" s="1"/>
      <c r="G43523" s="1"/>
      <c r="H43523" s="1"/>
    </row>
    <row r="43524">
      <c r="A43524" s="1"/>
      <c r="B43524" s="1"/>
      <c r="C43524" s="1"/>
      <c r="D43524" s="8"/>
      <c r="E43524" s="1"/>
      <c r="F43524" s="1"/>
      <c r="G43524" s="1"/>
      <c r="H43524" s="1"/>
    </row>
    <row r="43525">
      <c r="A43525" s="1"/>
      <c r="B43525" s="1"/>
      <c r="C43525" s="1"/>
      <c r="D43525" s="8"/>
      <c r="E43525" s="1"/>
      <c r="F43525" s="1"/>
      <c r="G43525" s="1"/>
      <c r="H43525" s="1"/>
    </row>
    <row r="43526">
      <c r="A43526" s="1"/>
      <c r="B43526" s="1"/>
      <c r="C43526" s="1"/>
      <c r="D43526" s="8"/>
      <c r="E43526" s="1"/>
      <c r="F43526" s="1"/>
      <c r="G43526" s="1"/>
      <c r="H43526" s="1"/>
    </row>
    <row r="43527">
      <c r="A43527" s="1"/>
      <c r="B43527" s="1"/>
      <c r="C43527" s="1"/>
      <c r="D43527" s="8"/>
      <c r="E43527" s="1"/>
      <c r="F43527" s="1"/>
      <c r="G43527" s="1"/>
      <c r="H43527" s="1"/>
    </row>
    <row r="43528">
      <c r="A43528" s="1"/>
      <c r="B43528" s="1"/>
      <c r="C43528" s="1"/>
      <c r="D43528" s="8"/>
      <c r="E43528" s="1"/>
      <c r="F43528" s="1"/>
      <c r="G43528" s="1"/>
      <c r="H43528" s="1"/>
    </row>
    <row r="43529">
      <c r="A43529" s="1"/>
      <c r="B43529" s="1"/>
      <c r="C43529" s="1"/>
      <c r="D43529" s="8"/>
      <c r="E43529" s="1"/>
      <c r="F43529" s="1"/>
      <c r="G43529" s="1"/>
      <c r="H43529" s="1"/>
    </row>
    <row r="43530">
      <c r="A43530" s="1"/>
      <c r="B43530" s="1"/>
      <c r="C43530" s="1"/>
      <c r="D43530" s="8"/>
      <c r="E43530" s="1"/>
      <c r="F43530" s="1"/>
      <c r="G43530" s="1"/>
      <c r="H43530" s="1"/>
    </row>
    <row r="43531">
      <c r="A43531" s="1"/>
      <c r="B43531" s="1"/>
      <c r="C43531" s="1"/>
      <c r="D43531" s="8"/>
      <c r="E43531" s="1"/>
      <c r="F43531" s="1"/>
      <c r="G43531" s="1"/>
      <c r="H43531" s="1"/>
    </row>
    <row r="43532">
      <c r="A43532" s="1"/>
      <c r="B43532" s="1"/>
      <c r="C43532" s="1"/>
      <c r="D43532" s="8"/>
      <c r="E43532" s="1"/>
      <c r="F43532" s="1"/>
      <c r="G43532" s="1"/>
      <c r="H43532" s="1"/>
    </row>
    <row r="43533">
      <c r="A43533" s="1"/>
      <c r="B43533" s="1"/>
      <c r="C43533" s="1"/>
      <c r="D43533" s="8"/>
      <c r="E43533" s="1"/>
      <c r="F43533" s="1"/>
      <c r="G43533" s="1"/>
      <c r="H43533" s="1"/>
    </row>
    <row r="43534">
      <c r="A43534" s="1"/>
      <c r="B43534" s="1"/>
      <c r="C43534" s="1"/>
      <c r="D43534" s="8"/>
      <c r="E43534" s="1"/>
      <c r="F43534" s="1"/>
      <c r="G43534" s="1"/>
      <c r="H43534" s="1"/>
    </row>
    <row r="43535">
      <c r="A43535" s="1"/>
      <c r="B43535" s="1"/>
      <c r="C43535" s="1"/>
      <c r="D43535" s="8"/>
      <c r="E43535" s="1"/>
      <c r="F43535" s="1"/>
      <c r="G43535" s="1"/>
      <c r="H43535" s="1"/>
    </row>
    <row r="43536">
      <c r="A43536" s="1"/>
      <c r="B43536" s="1"/>
      <c r="C43536" s="1"/>
      <c r="D43536" s="8"/>
      <c r="E43536" s="1"/>
      <c r="F43536" s="1"/>
      <c r="G43536" s="1"/>
      <c r="H43536" s="1"/>
    </row>
    <row r="43537">
      <c r="A43537" s="1"/>
      <c r="B43537" s="1"/>
      <c r="C43537" s="1"/>
      <c r="D43537" s="8"/>
      <c r="E43537" s="1"/>
      <c r="F43537" s="1"/>
      <c r="G43537" s="1"/>
      <c r="H43537" s="1"/>
    </row>
    <row r="43538">
      <c r="A43538" s="1"/>
      <c r="B43538" s="1"/>
      <c r="C43538" s="1"/>
      <c r="D43538" s="8"/>
      <c r="E43538" s="1"/>
      <c r="F43538" s="1"/>
      <c r="G43538" s="1"/>
      <c r="H43538" s="1"/>
    </row>
    <row r="43539">
      <c r="A43539" s="1"/>
      <c r="B43539" s="1"/>
      <c r="C43539" s="1"/>
      <c r="D43539" s="8"/>
      <c r="E43539" s="1"/>
      <c r="F43539" s="1"/>
      <c r="G43539" s="1"/>
      <c r="H43539" s="1"/>
    </row>
    <row r="43540">
      <c r="A43540" s="1"/>
      <c r="B43540" s="1"/>
      <c r="C43540" s="1"/>
      <c r="D43540" s="8"/>
      <c r="E43540" s="1"/>
      <c r="F43540" s="1"/>
      <c r="G43540" s="1"/>
      <c r="H43540" s="1"/>
    </row>
    <row r="43541">
      <c r="A43541" s="1"/>
      <c r="B43541" s="1"/>
      <c r="C43541" s="1"/>
      <c r="D43541" s="8"/>
      <c r="E43541" s="1"/>
      <c r="F43541" s="1"/>
      <c r="G43541" s="1"/>
      <c r="H43541" s="1"/>
    </row>
    <row r="43542">
      <c r="A43542" s="1"/>
      <c r="B43542" s="1"/>
      <c r="C43542" s="1"/>
      <c r="D43542" s="8"/>
      <c r="E43542" s="1"/>
      <c r="F43542" s="1"/>
      <c r="G43542" s="1"/>
      <c r="H43542" s="1"/>
    </row>
    <row r="43543">
      <c r="A43543" s="1"/>
      <c r="B43543" s="1"/>
      <c r="C43543" s="1"/>
      <c r="D43543" s="8"/>
      <c r="E43543" s="1"/>
      <c r="F43543" s="1"/>
      <c r="G43543" s="1"/>
      <c r="H43543" s="1"/>
    </row>
    <row r="43544">
      <c r="A43544" s="1"/>
      <c r="B43544" s="1"/>
      <c r="C43544" s="1"/>
      <c r="D43544" s="8"/>
      <c r="E43544" s="1"/>
      <c r="F43544" s="1"/>
      <c r="G43544" s="1"/>
      <c r="H43544" s="1"/>
    </row>
    <row r="43545">
      <c r="A43545" s="1"/>
      <c r="B43545" s="1"/>
      <c r="C43545" s="1"/>
      <c r="D43545" s="8"/>
      <c r="E43545" s="1"/>
      <c r="F43545" s="1"/>
      <c r="G43545" s="1"/>
      <c r="H43545" s="1"/>
    </row>
    <row r="43546">
      <c r="A43546" s="1"/>
      <c r="B43546" s="1"/>
      <c r="C43546" s="1"/>
      <c r="D43546" s="8"/>
      <c r="E43546" s="1"/>
      <c r="F43546" s="1"/>
      <c r="G43546" s="1"/>
      <c r="H43546" s="1"/>
    </row>
    <row r="43547">
      <c r="A43547" s="1"/>
      <c r="B43547" s="1"/>
      <c r="C43547" s="1"/>
      <c r="D43547" s="8"/>
      <c r="E43547" s="1"/>
      <c r="F43547" s="1"/>
      <c r="G43547" s="1"/>
      <c r="H43547" s="1"/>
    </row>
    <row r="43548">
      <c r="A43548" s="1"/>
      <c r="B43548" s="1"/>
      <c r="C43548" s="1"/>
      <c r="D43548" s="8"/>
      <c r="E43548" s="1"/>
      <c r="F43548" s="1"/>
      <c r="G43548" s="1"/>
      <c r="H43548" s="1"/>
    </row>
    <row r="43549">
      <c r="A43549" s="1"/>
      <c r="B43549" s="1"/>
      <c r="C43549" s="1"/>
      <c r="D43549" s="8"/>
      <c r="E43549" s="1"/>
      <c r="F43549" s="1"/>
      <c r="G43549" s="1"/>
      <c r="H43549" s="1"/>
    </row>
    <row r="43550">
      <c r="A43550" s="1"/>
      <c r="B43550" s="1"/>
      <c r="C43550" s="1"/>
      <c r="D43550" s="8"/>
      <c r="E43550" s="1"/>
      <c r="F43550" s="1"/>
      <c r="G43550" s="1"/>
      <c r="H43550" s="1"/>
    </row>
    <row r="43551">
      <c r="A43551" s="1"/>
      <c r="B43551" s="1"/>
      <c r="C43551" s="1"/>
      <c r="D43551" s="8"/>
      <c r="E43551" s="1"/>
      <c r="F43551" s="1"/>
      <c r="G43551" s="1"/>
      <c r="H43551" s="1"/>
    </row>
    <row r="43552">
      <c r="A43552" s="1"/>
      <c r="B43552" s="1"/>
      <c r="C43552" s="1"/>
      <c r="D43552" s="8"/>
      <c r="E43552" s="1"/>
      <c r="F43552" s="1"/>
      <c r="G43552" s="1"/>
      <c r="H43552" s="1"/>
    </row>
    <row r="43553">
      <c r="A43553" s="1"/>
      <c r="B43553" s="1"/>
      <c r="C43553" s="1"/>
      <c r="D43553" s="8"/>
      <c r="E43553" s="1"/>
      <c r="F43553" s="1"/>
      <c r="G43553" s="1"/>
      <c r="H43553" s="1"/>
    </row>
    <row r="43554">
      <c r="A43554" s="1"/>
      <c r="B43554" s="1"/>
      <c r="C43554" s="1"/>
      <c r="D43554" s="8"/>
      <c r="E43554" s="1"/>
      <c r="F43554" s="1"/>
      <c r="G43554" s="1"/>
      <c r="H43554" s="1"/>
    </row>
    <row r="43555">
      <c r="A43555" s="1"/>
      <c r="B43555" s="1"/>
      <c r="C43555" s="1"/>
      <c r="D43555" s="8"/>
      <c r="E43555" s="1"/>
      <c r="F43555" s="1"/>
      <c r="G43555" s="1"/>
      <c r="H43555" s="1"/>
    </row>
    <row r="43556">
      <c r="A43556" s="1"/>
      <c r="B43556" s="1"/>
      <c r="C43556" s="1"/>
      <c r="D43556" s="8"/>
      <c r="E43556" s="1"/>
      <c r="F43556" s="1"/>
      <c r="G43556" s="1"/>
      <c r="H43556" s="1"/>
    </row>
    <row r="43557">
      <c r="A43557" s="1"/>
      <c r="B43557" s="1"/>
      <c r="C43557" s="1"/>
      <c r="D43557" s="8"/>
      <c r="E43557" s="1"/>
      <c r="F43557" s="1"/>
      <c r="G43557" s="1"/>
      <c r="H43557" s="1"/>
    </row>
    <row r="43558">
      <c r="A43558" s="1"/>
      <c r="B43558" s="1"/>
      <c r="C43558" s="1"/>
      <c r="D43558" s="8"/>
      <c r="E43558" s="1"/>
      <c r="F43558" s="1"/>
      <c r="G43558" s="1"/>
      <c r="H43558" s="1"/>
    </row>
    <row r="43559">
      <c r="A43559" s="1"/>
      <c r="B43559" s="1"/>
      <c r="C43559" s="1"/>
      <c r="D43559" s="8"/>
      <c r="E43559" s="1"/>
      <c r="F43559" s="1"/>
      <c r="G43559" s="1"/>
      <c r="H43559" s="1"/>
    </row>
    <row r="43560">
      <c r="A43560" s="1"/>
      <c r="B43560" s="1"/>
      <c r="C43560" s="1"/>
      <c r="D43560" s="8"/>
      <c r="E43560" s="1"/>
      <c r="F43560" s="1"/>
      <c r="G43560" s="1"/>
      <c r="H43560" s="1"/>
    </row>
    <row r="43561">
      <c r="A43561" s="1"/>
      <c r="B43561" s="1"/>
      <c r="C43561" s="1"/>
      <c r="D43561" s="8"/>
      <c r="E43561" s="1"/>
      <c r="F43561" s="1"/>
      <c r="G43561" s="1"/>
      <c r="H43561" s="1"/>
    </row>
    <row r="43562">
      <c r="A43562" s="1"/>
      <c r="B43562" s="1"/>
      <c r="C43562" s="1"/>
      <c r="D43562" s="8"/>
      <c r="E43562" s="1"/>
      <c r="F43562" s="1"/>
      <c r="G43562" s="1"/>
      <c r="H43562" s="1"/>
    </row>
    <row r="43563">
      <c r="A43563" s="1"/>
      <c r="B43563" s="1"/>
      <c r="C43563" s="1"/>
      <c r="D43563" s="8"/>
      <c r="E43563" s="1"/>
      <c r="F43563" s="1"/>
      <c r="G43563" s="1"/>
      <c r="H43563" s="1"/>
    </row>
    <row r="43564">
      <c r="A43564" s="1"/>
      <c r="B43564" s="1"/>
      <c r="C43564" s="1"/>
      <c r="D43564" s="8"/>
      <c r="E43564" s="1"/>
      <c r="F43564" s="1"/>
      <c r="G43564" s="1"/>
      <c r="H43564" s="1"/>
    </row>
    <row r="43565">
      <c r="A43565" s="1"/>
      <c r="B43565" s="1"/>
      <c r="C43565" s="1"/>
      <c r="D43565" s="8"/>
      <c r="E43565" s="1"/>
      <c r="F43565" s="1"/>
      <c r="G43565" s="1"/>
      <c r="H43565" s="1"/>
    </row>
    <row r="43566">
      <c r="A43566" s="1"/>
      <c r="B43566" s="1"/>
      <c r="C43566" s="1"/>
      <c r="D43566" s="8"/>
      <c r="E43566" s="1"/>
      <c r="F43566" s="1"/>
      <c r="G43566" s="1"/>
      <c r="H43566" s="1"/>
    </row>
    <row r="43567">
      <c r="A43567" s="1"/>
      <c r="B43567" s="1"/>
      <c r="C43567" s="1"/>
      <c r="D43567" s="8"/>
      <c r="E43567" s="1"/>
      <c r="F43567" s="1"/>
      <c r="G43567" s="1"/>
      <c r="H43567" s="1"/>
    </row>
    <row r="43568">
      <c r="A43568" s="1"/>
      <c r="B43568" s="1"/>
      <c r="C43568" s="1"/>
      <c r="D43568" s="8"/>
      <c r="E43568" s="1"/>
      <c r="F43568" s="1"/>
      <c r="G43568" s="1"/>
      <c r="H43568" s="1"/>
    </row>
    <row r="43569">
      <c r="A43569" s="1"/>
      <c r="B43569" s="1"/>
      <c r="C43569" s="1"/>
      <c r="D43569" s="8"/>
      <c r="E43569" s="1"/>
      <c r="F43569" s="1"/>
      <c r="G43569" s="1"/>
      <c r="H43569" s="1"/>
    </row>
    <row r="43570">
      <c r="A43570" s="1"/>
      <c r="B43570" s="1"/>
      <c r="C43570" s="1"/>
      <c r="D43570" s="8"/>
      <c r="E43570" s="1"/>
      <c r="F43570" s="1"/>
      <c r="G43570" s="1"/>
      <c r="H43570" s="1"/>
    </row>
    <row r="43571">
      <c r="A43571" s="1"/>
      <c r="B43571" s="1"/>
      <c r="C43571" s="1"/>
      <c r="D43571" s="8"/>
      <c r="E43571" s="1"/>
      <c r="F43571" s="1"/>
      <c r="G43571" s="1"/>
      <c r="H43571" s="1"/>
    </row>
    <row r="43572">
      <c r="A43572" s="1"/>
      <c r="B43572" s="1"/>
      <c r="C43572" s="1"/>
      <c r="D43572" s="8"/>
      <c r="E43572" s="1"/>
      <c r="F43572" s="1"/>
      <c r="G43572" s="1"/>
      <c r="H43572" s="1"/>
    </row>
    <row r="43573">
      <c r="A43573" s="1"/>
      <c r="B43573" s="1"/>
      <c r="C43573" s="1"/>
      <c r="D43573" s="8"/>
      <c r="E43573" s="1"/>
      <c r="F43573" s="1"/>
      <c r="G43573" s="1"/>
      <c r="H43573" s="1"/>
    </row>
    <row r="43574">
      <c r="A43574" s="1"/>
      <c r="B43574" s="1"/>
      <c r="C43574" s="1"/>
      <c r="D43574" s="8"/>
      <c r="E43574" s="1"/>
      <c r="F43574" s="1"/>
      <c r="G43574" s="1"/>
      <c r="H43574" s="1"/>
    </row>
    <row r="43575">
      <c r="A43575" s="1"/>
      <c r="B43575" s="1"/>
      <c r="C43575" s="1"/>
      <c r="D43575" s="8"/>
      <c r="E43575" s="1"/>
      <c r="F43575" s="1"/>
      <c r="G43575" s="1"/>
      <c r="H43575" s="1"/>
    </row>
    <row r="43576">
      <c r="A43576" s="1"/>
      <c r="B43576" s="1"/>
      <c r="C43576" s="1"/>
      <c r="D43576" s="8"/>
      <c r="E43576" s="1"/>
      <c r="F43576" s="1"/>
      <c r="G43576" s="1"/>
      <c r="H43576" s="1"/>
    </row>
    <row r="43577">
      <c r="A43577" s="1"/>
      <c r="B43577" s="1"/>
      <c r="C43577" s="1"/>
      <c r="D43577" s="8"/>
      <c r="E43577" s="1"/>
      <c r="F43577" s="1"/>
      <c r="G43577" s="1"/>
      <c r="H43577" s="1"/>
    </row>
    <row r="43578">
      <c r="A43578" s="1"/>
      <c r="B43578" s="1"/>
      <c r="C43578" s="1"/>
      <c r="D43578" s="8"/>
      <c r="E43578" s="1"/>
      <c r="F43578" s="1"/>
      <c r="G43578" s="1"/>
      <c r="H43578" s="1"/>
    </row>
    <row r="43579">
      <c r="A43579" s="1"/>
      <c r="B43579" s="1"/>
      <c r="C43579" s="1"/>
      <c r="D43579" s="8"/>
      <c r="E43579" s="1"/>
      <c r="F43579" s="1"/>
      <c r="G43579" s="1"/>
      <c r="H43579" s="1"/>
    </row>
    <row r="43580">
      <c r="A43580" s="1"/>
      <c r="B43580" s="1"/>
      <c r="C43580" s="1"/>
      <c r="D43580" s="8"/>
      <c r="E43580" s="1"/>
      <c r="F43580" s="1"/>
      <c r="G43580" s="1"/>
      <c r="H43580" s="1"/>
    </row>
    <row r="43581">
      <c r="A43581" s="1"/>
      <c r="B43581" s="1"/>
      <c r="C43581" s="1"/>
      <c r="D43581" s="8"/>
      <c r="E43581" s="1"/>
      <c r="F43581" s="1"/>
      <c r="G43581" s="1"/>
      <c r="H43581" s="1"/>
    </row>
    <row r="43582">
      <c r="A43582" s="1"/>
      <c r="B43582" s="1"/>
      <c r="C43582" s="1"/>
      <c r="D43582" s="8"/>
      <c r="E43582" s="1"/>
      <c r="F43582" s="1"/>
      <c r="G43582" s="1"/>
      <c r="H43582" s="1"/>
    </row>
    <row r="43583">
      <c r="A43583" s="1"/>
      <c r="B43583" s="1"/>
      <c r="C43583" s="1"/>
      <c r="D43583" s="8"/>
      <c r="E43583" s="1"/>
      <c r="F43583" s="1"/>
      <c r="G43583" s="1"/>
      <c r="H43583" s="1"/>
    </row>
    <row r="43584">
      <c r="A43584" s="1"/>
      <c r="B43584" s="1"/>
      <c r="C43584" s="1"/>
      <c r="D43584" s="8"/>
      <c r="E43584" s="1"/>
      <c r="F43584" s="1"/>
      <c r="G43584" s="1"/>
      <c r="H43584" s="1"/>
    </row>
    <row r="43585">
      <c r="A43585" s="1"/>
      <c r="B43585" s="1"/>
      <c r="C43585" s="1"/>
      <c r="D43585" s="8"/>
      <c r="E43585" s="1"/>
      <c r="F43585" s="1"/>
      <c r="G43585" s="1"/>
      <c r="H43585" s="1"/>
    </row>
    <row r="43586">
      <c r="A43586" s="1"/>
      <c r="B43586" s="1"/>
      <c r="C43586" s="1"/>
      <c r="D43586" s="8"/>
      <c r="E43586" s="1"/>
      <c r="F43586" s="1"/>
      <c r="G43586" s="1"/>
      <c r="H43586" s="1"/>
    </row>
    <row r="43587">
      <c r="A43587" s="1"/>
      <c r="B43587" s="1"/>
      <c r="C43587" s="1"/>
      <c r="D43587" s="8"/>
      <c r="E43587" s="1"/>
      <c r="F43587" s="1"/>
      <c r="G43587" s="1"/>
      <c r="H43587" s="1"/>
    </row>
    <row r="43588">
      <c r="A43588" s="1"/>
      <c r="B43588" s="1"/>
      <c r="C43588" s="1"/>
      <c r="D43588" s="8"/>
      <c r="E43588" s="1"/>
      <c r="F43588" s="1"/>
      <c r="G43588" s="1"/>
      <c r="H43588" s="1"/>
    </row>
    <row r="43589">
      <c r="A43589" s="1"/>
      <c r="B43589" s="1"/>
      <c r="C43589" s="1"/>
      <c r="D43589" s="8"/>
      <c r="E43589" s="1"/>
      <c r="F43589" s="1"/>
      <c r="G43589" s="1"/>
      <c r="H43589" s="1"/>
    </row>
    <row r="43590">
      <c r="A43590" s="1"/>
      <c r="B43590" s="1"/>
      <c r="C43590" s="1"/>
      <c r="D43590" s="8"/>
      <c r="E43590" s="1"/>
      <c r="F43590" s="1"/>
      <c r="G43590" s="1"/>
      <c r="H43590" s="1"/>
    </row>
    <row r="43591">
      <c r="A43591" s="1"/>
      <c r="B43591" s="1"/>
      <c r="C43591" s="1"/>
      <c r="D43591" s="8"/>
      <c r="E43591" s="1"/>
      <c r="F43591" s="1"/>
      <c r="G43591" s="1"/>
      <c r="H43591" s="1"/>
    </row>
    <row r="43592">
      <c r="A43592" s="1"/>
      <c r="B43592" s="1"/>
      <c r="C43592" s="1"/>
      <c r="D43592" s="8"/>
      <c r="E43592" s="1"/>
      <c r="F43592" s="1"/>
      <c r="G43592" s="1"/>
      <c r="H43592" s="1"/>
    </row>
    <row r="43593">
      <c r="A43593" s="1"/>
      <c r="B43593" s="1"/>
      <c r="C43593" s="1"/>
      <c r="D43593" s="8"/>
      <c r="E43593" s="1"/>
      <c r="F43593" s="1"/>
      <c r="G43593" s="1"/>
      <c r="H43593" s="1"/>
    </row>
    <row r="43594">
      <c r="A43594" s="1"/>
      <c r="B43594" s="1"/>
      <c r="C43594" s="1"/>
      <c r="D43594" s="8"/>
      <c r="E43594" s="1"/>
      <c r="F43594" s="1"/>
      <c r="G43594" s="1"/>
      <c r="H43594" s="1"/>
    </row>
    <row r="43595">
      <c r="A43595" s="1"/>
      <c r="B43595" s="1"/>
      <c r="C43595" s="1"/>
      <c r="D43595" s="8"/>
      <c r="E43595" s="1"/>
      <c r="F43595" s="1"/>
      <c r="G43595" s="1"/>
      <c r="H43595" s="1"/>
    </row>
    <row r="43596">
      <c r="A43596" s="1"/>
      <c r="B43596" s="1"/>
      <c r="C43596" s="1"/>
      <c r="D43596" s="8"/>
      <c r="E43596" s="1"/>
      <c r="F43596" s="1"/>
      <c r="G43596" s="1"/>
      <c r="H43596" s="1"/>
    </row>
    <row r="43597">
      <c r="A43597" s="1"/>
      <c r="B43597" s="1"/>
      <c r="C43597" s="1"/>
      <c r="D43597" s="8"/>
      <c r="E43597" s="1"/>
      <c r="F43597" s="1"/>
      <c r="G43597" s="1"/>
      <c r="H43597" s="1"/>
    </row>
    <row r="43598">
      <c r="A43598" s="1"/>
      <c r="B43598" s="1"/>
      <c r="C43598" s="1"/>
      <c r="D43598" s="8"/>
      <c r="E43598" s="1"/>
      <c r="F43598" s="1"/>
      <c r="G43598" s="1"/>
      <c r="H43598" s="1"/>
    </row>
    <row r="43599">
      <c r="A43599" s="1"/>
      <c r="B43599" s="1"/>
      <c r="C43599" s="1"/>
      <c r="D43599" s="8"/>
      <c r="E43599" s="1"/>
      <c r="F43599" s="1"/>
      <c r="G43599" s="1"/>
      <c r="H43599" s="1"/>
    </row>
    <row r="43600">
      <c r="A43600" s="1"/>
      <c r="B43600" s="1"/>
      <c r="C43600" s="1"/>
      <c r="D43600" s="8"/>
      <c r="E43600" s="1"/>
      <c r="F43600" s="1"/>
      <c r="G43600" s="1"/>
      <c r="H43600" s="1"/>
    </row>
    <row r="43601">
      <c r="A43601" s="1"/>
      <c r="B43601" s="1"/>
      <c r="C43601" s="1"/>
      <c r="D43601" s="8"/>
      <c r="E43601" s="1"/>
      <c r="F43601" s="1"/>
      <c r="G43601" s="1"/>
      <c r="H43601" s="1"/>
    </row>
    <row r="43602">
      <c r="A43602" s="1"/>
      <c r="B43602" s="1"/>
      <c r="C43602" s="1"/>
      <c r="D43602" s="8"/>
      <c r="E43602" s="1"/>
      <c r="F43602" s="1"/>
      <c r="G43602" s="1"/>
      <c r="H43602" s="1"/>
    </row>
    <row r="43603">
      <c r="A43603" s="1"/>
      <c r="B43603" s="1"/>
      <c r="C43603" s="1"/>
      <c r="D43603" s="8"/>
      <c r="E43603" s="1"/>
      <c r="F43603" s="1"/>
      <c r="G43603" s="1"/>
      <c r="H43603" s="1"/>
    </row>
    <row r="43604">
      <c r="A43604" s="1"/>
      <c r="B43604" s="1"/>
      <c r="C43604" s="1"/>
      <c r="D43604" s="8"/>
      <c r="E43604" s="1"/>
      <c r="F43604" s="1"/>
      <c r="G43604" s="1"/>
      <c r="H43604" s="1"/>
    </row>
    <row r="43605">
      <c r="A43605" s="1"/>
      <c r="B43605" s="1"/>
      <c r="C43605" s="1"/>
      <c r="D43605" s="8"/>
      <c r="E43605" s="1"/>
      <c r="F43605" s="1"/>
      <c r="G43605" s="1"/>
      <c r="H43605" s="1"/>
    </row>
    <row r="43606">
      <c r="A43606" s="1"/>
      <c r="B43606" s="1"/>
      <c r="C43606" s="1"/>
      <c r="D43606" s="8"/>
      <c r="E43606" s="1"/>
      <c r="F43606" s="1"/>
      <c r="G43606" s="1"/>
      <c r="H43606" s="1"/>
    </row>
    <row r="43607">
      <c r="A43607" s="1"/>
      <c r="B43607" s="1"/>
      <c r="C43607" s="1"/>
      <c r="D43607" s="8"/>
      <c r="E43607" s="1"/>
      <c r="F43607" s="1"/>
      <c r="G43607" s="1"/>
      <c r="H43607" s="1"/>
    </row>
    <row r="43608">
      <c r="A43608" s="1"/>
      <c r="B43608" s="1"/>
      <c r="C43608" s="1"/>
      <c r="D43608" s="8"/>
      <c r="E43608" s="1"/>
      <c r="F43608" s="1"/>
      <c r="G43608" s="1"/>
      <c r="H43608" s="1"/>
    </row>
    <row r="43609">
      <c r="A43609" s="1"/>
      <c r="B43609" s="1"/>
      <c r="C43609" s="1"/>
      <c r="D43609" s="8"/>
      <c r="E43609" s="1"/>
      <c r="F43609" s="1"/>
      <c r="G43609" s="1"/>
      <c r="H43609" s="1"/>
    </row>
    <row r="43610">
      <c r="A43610" s="1"/>
      <c r="B43610" s="1"/>
      <c r="C43610" s="1"/>
      <c r="D43610" s="8"/>
      <c r="E43610" s="1"/>
      <c r="F43610" s="1"/>
      <c r="G43610" s="1"/>
      <c r="H43610" s="1"/>
    </row>
    <row r="43611">
      <c r="A43611" s="1"/>
      <c r="B43611" s="1"/>
      <c r="C43611" s="1"/>
      <c r="D43611" s="8"/>
      <c r="E43611" s="1"/>
      <c r="F43611" s="1"/>
      <c r="G43611" s="1"/>
      <c r="H43611" s="1"/>
    </row>
    <row r="43612">
      <c r="A43612" s="1"/>
      <c r="B43612" s="1"/>
      <c r="C43612" s="1"/>
      <c r="D43612" s="8"/>
      <c r="E43612" s="1"/>
      <c r="F43612" s="1"/>
      <c r="G43612" s="1"/>
      <c r="H43612" s="1"/>
    </row>
    <row r="43613">
      <c r="A43613" s="1"/>
      <c r="B43613" s="1"/>
      <c r="C43613" s="1"/>
      <c r="D43613" s="8"/>
      <c r="E43613" s="1"/>
      <c r="F43613" s="1"/>
      <c r="G43613" s="1"/>
      <c r="H43613" s="1"/>
    </row>
    <row r="43614">
      <c r="A43614" s="1"/>
      <c r="B43614" s="1"/>
      <c r="C43614" s="1"/>
      <c r="D43614" s="8"/>
      <c r="E43614" s="1"/>
      <c r="F43614" s="1"/>
      <c r="G43614" s="1"/>
      <c r="H43614" s="1"/>
    </row>
    <row r="43615">
      <c r="A43615" s="1"/>
      <c r="B43615" s="1"/>
      <c r="C43615" s="1"/>
      <c r="D43615" s="8"/>
      <c r="E43615" s="1"/>
      <c r="F43615" s="1"/>
      <c r="G43615" s="1"/>
      <c r="H43615" s="1"/>
    </row>
    <row r="43616">
      <c r="A43616" s="1"/>
      <c r="B43616" s="1"/>
      <c r="C43616" s="1"/>
      <c r="D43616" s="8"/>
      <c r="E43616" s="1"/>
      <c r="F43616" s="1"/>
      <c r="G43616" s="1"/>
      <c r="H43616" s="1"/>
    </row>
    <row r="43617">
      <c r="A43617" s="1"/>
      <c r="B43617" s="1"/>
      <c r="C43617" s="1"/>
      <c r="D43617" s="8"/>
      <c r="E43617" s="1"/>
      <c r="F43617" s="1"/>
      <c r="G43617" s="1"/>
      <c r="H43617" s="1"/>
    </row>
    <row r="43618">
      <c r="A43618" s="1"/>
      <c r="B43618" s="1"/>
      <c r="C43618" s="1"/>
      <c r="D43618" s="8"/>
      <c r="E43618" s="1"/>
      <c r="F43618" s="1"/>
      <c r="G43618" s="1"/>
      <c r="H43618" s="1"/>
    </row>
    <row r="43619">
      <c r="A43619" s="1"/>
      <c r="B43619" s="1"/>
      <c r="C43619" s="1"/>
      <c r="D43619" s="8"/>
      <c r="E43619" s="1"/>
      <c r="F43619" s="1"/>
      <c r="G43619" s="1"/>
      <c r="H43619" s="1"/>
    </row>
    <row r="43620">
      <c r="A43620" s="1"/>
      <c r="B43620" s="1"/>
      <c r="C43620" s="1"/>
      <c r="D43620" s="8"/>
      <c r="E43620" s="1"/>
      <c r="F43620" s="1"/>
      <c r="G43620" s="1"/>
      <c r="H43620" s="1"/>
    </row>
    <row r="43621">
      <c r="A43621" s="1"/>
      <c r="B43621" s="1"/>
      <c r="C43621" s="1"/>
      <c r="D43621" s="8"/>
      <c r="E43621" s="1"/>
      <c r="F43621" s="1"/>
      <c r="G43621" s="1"/>
      <c r="H43621" s="1"/>
    </row>
    <row r="43622">
      <c r="A43622" s="1"/>
      <c r="B43622" s="1"/>
      <c r="C43622" s="1"/>
      <c r="D43622" s="8"/>
      <c r="E43622" s="1"/>
      <c r="F43622" s="1"/>
      <c r="G43622" s="1"/>
      <c r="H43622" s="1"/>
    </row>
    <row r="43623">
      <c r="A43623" s="1"/>
      <c r="B43623" s="1"/>
      <c r="C43623" s="1"/>
      <c r="D43623" s="8"/>
      <c r="E43623" s="1"/>
      <c r="F43623" s="1"/>
      <c r="G43623" s="1"/>
      <c r="H43623" s="1"/>
    </row>
    <row r="43624">
      <c r="A43624" s="1"/>
      <c r="B43624" s="1"/>
      <c r="C43624" s="1"/>
      <c r="D43624" s="8"/>
      <c r="E43624" s="1"/>
      <c r="F43624" s="1"/>
      <c r="G43624" s="1"/>
      <c r="H43624" s="1"/>
    </row>
    <row r="43625">
      <c r="A43625" s="1"/>
      <c r="B43625" s="1"/>
      <c r="C43625" s="1"/>
      <c r="D43625" s="8"/>
      <c r="E43625" s="1"/>
      <c r="F43625" s="1"/>
      <c r="G43625" s="1"/>
      <c r="H43625" s="1"/>
    </row>
    <row r="43626">
      <c r="A43626" s="1"/>
      <c r="B43626" s="1"/>
      <c r="C43626" s="1"/>
      <c r="D43626" s="8"/>
      <c r="E43626" s="1"/>
      <c r="F43626" s="1"/>
      <c r="G43626" s="1"/>
      <c r="H43626" s="1"/>
    </row>
    <row r="43627">
      <c r="A43627" s="1"/>
      <c r="B43627" s="1"/>
      <c r="C43627" s="1"/>
      <c r="D43627" s="8"/>
      <c r="E43627" s="1"/>
      <c r="F43627" s="1"/>
      <c r="G43627" s="1"/>
      <c r="H43627" s="1"/>
    </row>
    <row r="43628">
      <c r="A43628" s="1"/>
      <c r="B43628" s="1"/>
      <c r="C43628" s="1"/>
      <c r="D43628" s="8"/>
      <c r="E43628" s="1"/>
      <c r="F43628" s="1"/>
      <c r="G43628" s="1"/>
      <c r="H43628" s="1"/>
    </row>
    <row r="43629">
      <c r="A43629" s="1"/>
      <c r="B43629" s="1"/>
      <c r="C43629" s="1"/>
      <c r="D43629" s="8"/>
      <c r="E43629" s="1"/>
      <c r="F43629" s="1"/>
      <c r="G43629" s="1"/>
      <c r="H43629" s="1"/>
    </row>
    <row r="43630">
      <c r="A43630" s="1"/>
      <c r="B43630" s="1"/>
      <c r="C43630" s="1"/>
      <c r="D43630" s="8"/>
      <c r="E43630" s="1"/>
      <c r="F43630" s="1"/>
      <c r="G43630" s="1"/>
      <c r="H43630" s="1"/>
    </row>
    <row r="43631">
      <c r="A43631" s="1"/>
      <c r="B43631" s="1"/>
      <c r="C43631" s="1"/>
      <c r="D43631" s="8"/>
      <c r="E43631" s="1"/>
      <c r="F43631" s="1"/>
      <c r="G43631" s="1"/>
      <c r="H43631" s="1"/>
    </row>
    <row r="43632">
      <c r="A43632" s="1"/>
      <c r="B43632" s="1"/>
      <c r="C43632" s="1"/>
      <c r="D43632" s="8"/>
      <c r="E43632" s="1"/>
      <c r="F43632" s="1"/>
      <c r="G43632" s="1"/>
      <c r="H43632" s="1"/>
    </row>
    <row r="43633">
      <c r="A43633" s="1"/>
      <c r="B43633" s="1"/>
      <c r="C43633" s="1"/>
      <c r="D43633" s="8"/>
      <c r="E43633" s="1"/>
      <c r="F43633" s="1"/>
      <c r="G43633" s="1"/>
      <c r="H43633" s="1"/>
    </row>
    <row r="43634">
      <c r="A43634" s="1"/>
      <c r="B43634" s="1"/>
      <c r="C43634" s="1"/>
      <c r="D43634" s="8"/>
      <c r="E43634" s="1"/>
      <c r="F43634" s="1"/>
      <c r="G43634" s="1"/>
      <c r="H43634" s="1"/>
    </row>
    <row r="43635">
      <c r="A43635" s="1"/>
      <c r="B43635" s="1"/>
      <c r="C43635" s="1"/>
      <c r="D43635" s="8"/>
      <c r="E43635" s="1"/>
      <c r="F43635" s="1"/>
      <c r="G43635" s="1"/>
      <c r="H43635" s="1"/>
    </row>
    <row r="43636">
      <c r="A43636" s="1"/>
      <c r="B43636" s="1"/>
      <c r="C43636" s="1"/>
      <c r="D43636" s="8"/>
      <c r="E43636" s="1"/>
      <c r="F43636" s="1"/>
      <c r="G43636" s="1"/>
      <c r="H43636" s="1"/>
    </row>
    <row r="43637">
      <c r="A43637" s="1"/>
      <c r="B43637" s="1"/>
      <c r="C43637" s="1"/>
      <c r="D43637" s="8"/>
      <c r="E43637" s="1"/>
      <c r="F43637" s="1"/>
      <c r="G43637" s="1"/>
      <c r="H43637" s="1"/>
    </row>
    <row r="43638">
      <c r="A43638" s="1"/>
      <c r="B43638" s="1"/>
      <c r="C43638" s="1"/>
      <c r="D43638" s="8"/>
      <c r="E43638" s="1"/>
      <c r="F43638" s="1"/>
      <c r="G43638" s="1"/>
      <c r="H43638" s="1"/>
    </row>
    <row r="43639">
      <c r="A43639" s="1"/>
      <c r="B43639" s="1"/>
      <c r="C43639" s="1"/>
      <c r="D43639" s="8"/>
      <c r="E43639" s="1"/>
      <c r="F43639" s="1"/>
      <c r="G43639" s="1"/>
      <c r="H43639" s="1"/>
    </row>
    <row r="43640">
      <c r="A43640" s="1"/>
      <c r="B43640" s="1"/>
      <c r="C43640" s="1"/>
      <c r="D43640" s="8"/>
      <c r="E43640" s="1"/>
      <c r="F43640" s="1"/>
      <c r="G43640" s="1"/>
      <c r="H43640" s="1"/>
    </row>
    <row r="43641">
      <c r="A43641" s="1"/>
      <c r="B43641" s="1"/>
      <c r="C43641" s="1"/>
      <c r="D43641" s="8"/>
      <c r="E43641" s="1"/>
      <c r="F43641" s="1"/>
      <c r="G43641" s="1"/>
      <c r="H43641" s="1"/>
    </row>
    <row r="43642">
      <c r="A43642" s="1"/>
      <c r="B43642" s="1"/>
      <c r="C43642" s="1"/>
      <c r="D43642" s="8"/>
      <c r="E43642" s="1"/>
      <c r="F43642" s="1"/>
      <c r="G43642" s="1"/>
      <c r="H43642" s="1"/>
    </row>
    <row r="43643">
      <c r="A43643" s="1"/>
      <c r="B43643" s="1"/>
      <c r="C43643" s="1"/>
      <c r="D43643" s="8"/>
      <c r="E43643" s="1"/>
      <c r="F43643" s="1"/>
      <c r="G43643" s="1"/>
      <c r="H43643" s="1"/>
    </row>
    <row r="43644">
      <c r="A43644" s="1"/>
      <c r="B43644" s="1"/>
      <c r="C43644" s="1"/>
      <c r="D43644" s="8"/>
      <c r="E43644" s="1"/>
      <c r="F43644" s="1"/>
      <c r="G43644" s="1"/>
      <c r="H43644" s="1"/>
    </row>
    <row r="43645">
      <c r="A43645" s="1"/>
      <c r="B43645" s="1"/>
      <c r="C43645" s="1"/>
      <c r="D43645" s="8"/>
      <c r="E43645" s="1"/>
      <c r="F43645" s="1"/>
      <c r="G43645" s="1"/>
      <c r="H43645" s="1"/>
    </row>
    <row r="43646">
      <c r="A43646" s="1"/>
      <c r="B43646" s="1"/>
      <c r="C43646" s="1"/>
      <c r="D43646" s="8"/>
      <c r="E43646" s="1"/>
      <c r="F43646" s="1"/>
      <c r="G43646" s="1"/>
      <c r="H43646" s="1"/>
    </row>
    <row r="43647">
      <c r="A43647" s="1"/>
      <c r="B43647" s="1"/>
      <c r="C43647" s="1"/>
      <c r="D43647" s="8"/>
      <c r="E43647" s="1"/>
      <c r="F43647" s="1"/>
      <c r="G43647" s="1"/>
      <c r="H43647" s="1"/>
    </row>
    <row r="43648">
      <c r="A43648" s="1"/>
      <c r="B43648" s="1"/>
      <c r="C43648" s="1"/>
      <c r="D43648" s="8"/>
      <c r="E43648" s="1"/>
      <c r="F43648" s="1"/>
      <c r="G43648" s="1"/>
      <c r="H43648" s="1"/>
    </row>
    <row r="43649">
      <c r="A43649" s="1"/>
      <c r="B43649" s="1"/>
      <c r="C43649" s="1"/>
      <c r="D43649" s="8"/>
      <c r="E43649" s="1"/>
      <c r="F43649" s="1"/>
      <c r="G43649" s="1"/>
      <c r="H43649" s="1"/>
    </row>
    <row r="43650">
      <c r="A43650" s="1"/>
      <c r="B43650" s="1"/>
      <c r="C43650" s="1"/>
      <c r="D43650" s="8"/>
      <c r="E43650" s="1"/>
      <c r="F43650" s="1"/>
      <c r="G43650" s="1"/>
      <c r="H43650" s="1"/>
    </row>
    <row r="43651">
      <c r="A43651" s="1"/>
      <c r="B43651" s="1"/>
      <c r="C43651" s="1"/>
      <c r="D43651" s="8"/>
      <c r="E43651" s="1"/>
      <c r="F43651" s="1"/>
      <c r="G43651" s="1"/>
      <c r="H43651" s="1"/>
    </row>
    <row r="43652">
      <c r="A43652" s="1"/>
      <c r="B43652" s="1"/>
      <c r="C43652" s="1"/>
      <c r="D43652" s="8"/>
      <c r="E43652" s="1"/>
      <c r="F43652" s="1"/>
      <c r="G43652" s="1"/>
      <c r="H43652" s="1"/>
    </row>
    <row r="43653">
      <c r="A43653" s="1"/>
      <c r="B43653" s="1"/>
      <c r="C43653" s="1"/>
      <c r="D43653" s="8"/>
      <c r="E43653" s="1"/>
      <c r="F43653" s="1"/>
      <c r="G43653" s="1"/>
      <c r="H43653" s="1"/>
    </row>
    <row r="43654">
      <c r="A43654" s="1"/>
      <c r="B43654" s="1"/>
      <c r="C43654" s="1"/>
      <c r="D43654" s="8"/>
      <c r="E43654" s="1"/>
      <c r="F43654" s="1"/>
      <c r="G43654" s="1"/>
      <c r="H43654" s="1"/>
    </row>
    <row r="43655">
      <c r="A43655" s="1"/>
      <c r="B43655" s="1"/>
      <c r="C43655" s="1"/>
      <c r="D43655" s="8"/>
      <c r="E43655" s="1"/>
      <c r="F43655" s="1"/>
      <c r="G43655" s="1"/>
      <c r="H43655" s="1"/>
    </row>
    <row r="43656">
      <c r="A43656" s="1"/>
      <c r="B43656" s="1"/>
      <c r="C43656" s="1"/>
      <c r="D43656" s="8"/>
      <c r="E43656" s="1"/>
      <c r="F43656" s="1"/>
      <c r="G43656" s="1"/>
      <c r="H43656" s="1"/>
    </row>
    <row r="43657">
      <c r="A43657" s="1"/>
      <c r="B43657" s="1"/>
      <c r="C43657" s="1"/>
      <c r="D43657" s="8"/>
      <c r="E43657" s="1"/>
      <c r="F43657" s="1"/>
      <c r="G43657" s="1"/>
      <c r="H43657" s="1"/>
    </row>
    <row r="43658">
      <c r="A43658" s="1"/>
      <c r="B43658" s="1"/>
      <c r="C43658" s="1"/>
      <c r="D43658" s="8"/>
      <c r="E43658" s="1"/>
      <c r="F43658" s="1"/>
      <c r="G43658" s="1"/>
      <c r="H43658" s="1"/>
    </row>
    <row r="43659">
      <c r="A43659" s="1"/>
      <c r="B43659" s="1"/>
      <c r="C43659" s="1"/>
      <c r="D43659" s="8"/>
      <c r="E43659" s="1"/>
      <c r="F43659" s="1"/>
      <c r="G43659" s="1"/>
      <c r="H43659" s="1"/>
    </row>
    <row r="43660">
      <c r="A43660" s="1"/>
      <c r="B43660" s="1"/>
      <c r="C43660" s="1"/>
      <c r="D43660" s="8"/>
      <c r="E43660" s="1"/>
      <c r="F43660" s="1"/>
      <c r="G43660" s="1"/>
      <c r="H43660" s="1"/>
    </row>
    <row r="43661">
      <c r="A43661" s="1"/>
      <c r="B43661" s="1"/>
      <c r="C43661" s="1"/>
      <c r="D43661" s="8"/>
      <c r="E43661" s="1"/>
      <c r="F43661" s="1"/>
      <c r="G43661" s="1"/>
      <c r="H43661" s="1"/>
    </row>
    <row r="43662">
      <c r="A43662" s="1"/>
      <c r="B43662" s="1"/>
      <c r="C43662" s="1"/>
      <c r="D43662" s="8"/>
      <c r="E43662" s="1"/>
      <c r="F43662" s="1"/>
      <c r="G43662" s="1"/>
      <c r="H43662" s="1"/>
    </row>
    <row r="43663">
      <c r="A43663" s="1"/>
      <c r="B43663" s="1"/>
      <c r="C43663" s="1"/>
      <c r="D43663" s="8"/>
      <c r="E43663" s="1"/>
      <c r="F43663" s="1"/>
      <c r="G43663" s="1"/>
      <c r="H43663" s="1"/>
    </row>
    <row r="43664">
      <c r="A43664" s="1"/>
      <c r="B43664" s="1"/>
      <c r="C43664" s="1"/>
      <c r="D43664" s="8"/>
      <c r="E43664" s="1"/>
      <c r="F43664" s="1"/>
      <c r="G43664" s="1"/>
      <c r="H43664" s="1"/>
    </row>
    <row r="43665">
      <c r="A43665" s="1"/>
      <c r="B43665" s="1"/>
      <c r="C43665" s="1"/>
      <c r="D43665" s="8"/>
      <c r="E43665" s="1"/>
      <c r="F43665" s="1"/>
      <c r="G43665" s="1"/>
      <c r="H43665" s="1"/>
    </row>
    <row r="43666">
      <c r="A43666" s="1"/>
      <c r="B43666" s="1"/>
      <c r="C43666" s="1"/>
      <c r="D43666" s="8"/>
      <c r="E43666" s="1"/>
      <c r="F43666" s="1"/>
      <c r="G43666" s="1"/>
      <c r="H43666" s="1"/>
    </row>
    <row r="43667">
      <c r="A43667" s="1"/>
      <c r="B43667" s="1"/>
      <c r="C43667" s="1"/>
      <c r="D43667" s="8"/>
      <c r="E43667" s="1"/>
      <c r="F43667" s="1"/>
      <c r="G43667" s="1"/>
      <c r="H43667" s="1"/>
    </row>
    <row r="43668">
      <c r="A43668" s="1"/>
      <c r="B43668" s="1"/>
      <c r="C43668" s="1"/>
      <c r="D43668" s="8"/>
      <c r="E43668" s="1"/>
      <c r="F43668" s="1"/>
      <c r="G43668" s="1"/>
      <c r="H43668" s="1"/>
    </row>
    <row r="43669">
      <c r="A43669" s="1"/>
      <c r="B43669" s="1"/>
      <c r="C43669" s="1"/>
      <c r="D43669" s="8"/>
      <c r="E43669" s="1"/>
      <c r="F43669" s="1"/>
      <c r="G43669" s="1"/>
      <c r="H43669" s="1"/>
    </row>
    <row r="43670">
      <c r="A43670" s="1"/>
      <c r="B43670" s="1"/>
      <c r="C43670" s="1"/>
      <c r="D43670" s="8"/>
      <c r="E43670" s="1"/>
      <c r="F43670" s="1"/>
      <c r="G43670" s="1"/>
      <c r="H43670" s="1"/>
    </row>
    <row r="43671">
      <c r="A43671" s="1"/>
      <c r="B43671" s="1"/>
      <c r="C43671" s="1"/>
      <c r="D43671" s="8"/>
      <c r="E43671" s="1"/>
      <c r="F43671" s="1"/>
      <c r="G43671" s="1"/>
      <c r="H43671" s="1"/>
    </row>
    <row r="43672">
      <c r="A43672" s="1"/>
      <c r="B43672" s="1"/>
      <c r="C43672" s="1"/>
      <c r="D43672" s="8"/>
      <c r="E43672" s="1"/>
      <c r="F43672" s="1"/>
      <c r="G43672" s="1"/>
      <c r="H43672" s="1"/>
    </row>
    <row r="43673">
      <c r="A43673" s="1"/>
      <c r="B43673" s="1"/>
      <c r="C43673" s="1"/>
      <c r="D43673" s="8"/>
      <c r="E43673" s="1"/>
      <c r="F43673" s="1"/>
      <c r="G43673" s="1"/>
      <c r="H43673" s="1"/>
    </row>
    <row r="43674">
      <c r="A43674" s="1"/>
      <c r="B43674" s="1"/>
      <c r="C43674" s="1"/>
      <c r="D43674" s="8"/>
      <c r="E43674" s="1"/>
      <c r="F43674" s="1"/>
      <c r="G43674" s="1"/>
      <c r="H43674" s="1"/>
    </row>
    <row r="43675">
      <c r="A43675" s="1"/>
      <c r="B43675" s="1"/>
      <c r="C43675" s="1"/>
      <c r="D43675" s="8"/>
      <c r="E43675" s="1"/>
      <c r="F43675" s="1"/>
      <c r="G43675" s="1"/>
      <c r="H43675" s="1"/>
    </row>
    <row r="43676">
      <c r="A43676" s="1"/>
      <c r="B43676" s="1"/>
      <c r="C43676" s="1"/>
      <c r="D43676" s="8"/>
      <c r="E43676" s="1"/>
      <c r="F43676" s="1"/>
      <c r="G43676" s="1"/>
      <c r="H43676" s="1"/>
    </row>
    <row r="43677">
      <c r="A43677" s="1"/>
      <c r="B43677" s="1"/>
      <c r="C43677" s="1"/>
      <c r="D43677" s="8"/>
      <c r="E43677" s="1"/>
      <c r="F43677" s="1"/>
      <c r="G43677" s="1"/>
      <c r="H43677" s="1"/>
    </row>
    <row r="43678">
      <c r="A43678" s="1"/>
      <c r="B43678" s="1"/>
      <c r="C43678" s="1"/>
      <c r="D43678" s="8"/>
      <c r="E43678" s="1"/>
      <c r="F43678" s="1"/>
      <c r="G43678" s="1"/>
      <c r="H43678" s="1"/>
    </row>
    <row r="43679">
      <c r="A43679" s="1"/>
      <c r="B43679" s="1"/>
      <c r="C43679" s="1"/>
      <c r="D43679" s="8"/>
      <c r="E43679" s="1"/>
      <c r="F43679" s="1"/>
      <c r="G43679" s="1"/>
      <c r="H43679" s="1"/>
    </row>
    <row r="43680">
      <c r="A43680" s="1"/>
      <c r="B43680" s="1"/>
      <c r="C43680" s="1"/>
      <c r="D43680" s="8"/>
      <c r="E43680" s="1"/>
      <c r="F43680" s="1"/>
      <c r="G43680" s="1"/>
      <c r="H43680" s="1"/>
    </row>
    <row r="43681">
      <c r="A43681" s="1"/>
      <c r="B43681" s="1"/>
      <c r="C43681" s="1"/>
      <c r="D43681" s="8"/>
      <c r="E43681" s="1"/>
      <c r="F43681" s="1"/>
      <c r="G43681" s="1"/>
      <c r="H43681" s="1"/>
    </row>
    <row r="43682">
      <c r="A43682" s="1"/>
      <c r="B43682" s="1"/>
      <c r="C43682" s="1"/>
      <c r="D43682" s="8"/>
      <c r="E43682" s="1"/>
      <c r="F43682" s="1"/>
      <c r="G43682" s="1"/>
      <c r="H43682" s="1"/>
    </row>
    <row r="43683">
      <c r="A43683" s="1"/>
      <c r="B43683" s="1"/>
      <c r="C43683" s="1"/>
      <c r="D43683" s="8"/>
      <c r="E43683" s="1"/>
      <c r="F43683" s="1"/>
      <c r="G43683" s="1"/>
      <c r="H43683" s="1"/>
    </row>
    <row r="43684">
      <c r="A43684" s="1"/>
      <c r="B43684" s="1"/>
      <c r="C43684" s="1"/>
      <c r="D43684" s="8"/>
      <c r="E43684" s="1"/>
      <c r="F43684" s="1"/>
      <c r="G43684" s="1"/>
      <c r="H43684" s="1"/>
    </row>
    <row r="43685">
      <c r="A43685" s="1"/>
      <c r="B43685" s="1"/>
      <c r="C43685" s="1"/>
      <c r="D43685" s="8"/>
      <c r="E43685" s="1"/>
      <c r="F43685" s="1"/>
      <c r="G43685" s="1"/>
      <c r="H43685" s="1"/>
    </row>
    <row r="43686">
      <c r="A43686" s="1"/>
      <c r="B43686" s="1"/>
      <c r="C43686" s="1"/>
      <c r="D43686" s="8"/>
      <c r="E43686" s="1"/>
      <c r="F43686" s="1"/>
      <c r="G43686" s="1"/>
      <c r="H43686" s="1"/>
    </row>
    <row r="43687">
      <c r="A43687" s="1"/>
      <c r="B43687" s="1"/>
      <c r="C43687" s="1"/>
      <c r="D43687" s="8"/>
      <c r="E43687" s="1"/>
      <c r="F43687" s="1"/>
      <c r="G43687" s="1"/>
      <c r="H43687" s="1"/>
    </row>
    <row r="43688">
      <c r="A43688" s="1"/>
      <c r="B43688" s="1"/>
      <c r="C43688" s="1"/>
      <c r="D43688" s="8"/>
      <c r="E43688" s="1"/>
      <c r="F43688" s="1"/>
      <c r="G43688" s="1"/>
      <c r="H43688" s="1"/>
    </row>
    <row r="43689">
      <c r="A43689" s="1"/>
      <c r="B43689" s="1"/>
      <c r="C43689" s="1"/>
      <c r="D43689" s="8"/>
      <c r="E43689" s="1"/>
      <c r="F43689" s="1"/>
      <c r="G43689" s="1"/>
      <c r="H43689" s="1"/>
    </row>
    <row r="43690">
      <c r="A43690" s="1"/>
      <c r="B43690" s="1"/>
      <c r="C43690" s="1"/>
      <c r="D43690" s="8"/>
      <c r="E43690" s="1"/>
      <c r="F43690" s="1"/>
      <c r="G43690" s="1"/>
      <c r="H43690" s="1"/>
    </row>
    <row r="43691">
      <c r="A43691" s="1"/>
      <c r="B43691" s="1"/>
      <c r="C43691" s="1"/>
      <c r="D43691" s="8"/>
      <c r="E43691" s="1"/>
      <c r="F43691" s="1"/>
      <c r="G43691" s="1"/>
      <c r="H43691" s="1"/>
    </row>
    <row r="43692">
      <c r="A43692" s="1"/>
      <c r="B43692" s="1"/>
      <c r="C43692" s="1"/>
      <c r="D43692" s="8"/>
      <c r="E43692" s="1"/>
      <c r="F43692" s="1"/>
      <c r="G43692" s="1"/>
      <c r="H43692" s="1"/>
    </row>
    <row r="43693">
      <c r="A43693" s="1"/>
      <c r="B43693" s="1"/>
      <c r="C43693" s="1"/>
      <c r="D43693" s="8"/>
      <c r="E43693" s="1"/>
      <c r="F43693" s="1"/>
      <c r="G43693" s="1"/>
      <c r="H43693" s="1"/>
    </row>
    <row r="43694">
      <c r="A43694" s="1"/>
      <c r="B43694" s="1"/>
      <c r="C43694" s="1"/>
      <c r="D43694" s="8"/>
      <c r="E43694" s="1"/>
      <c r="F43694" s="1"/>
      <c r="G43694" s="1"/>
      <c r="H43694" s="1"/>
    </row>
    <row r="43695">
      <c r="A43695" s="1"/>
      <c r="B43695" s="1"/>
      <c r="C43695" s="1"/>
      <c r="D43695" s="8"/>
      <c r="E43695" s="1"/>
      <c r="F43695" s="1"/>
      <c r="G43695" s="1"/>
      <c r="H43695" s="1"/>
    </row>
    <row r="43696">
      <c r="A43696" s="1"/>
      <c r="B43696" s="1"/>
      <c r="C43696" s="1"/>
      <c r="D43696" s="8"/>
      <c r="E43696" s="1"/>
      <c r="F43696" s="1"/>
      <c r="G43696" s="1"/>
      <c r="H43696" s="1"/>
    </row>
    <row r="43697">
      <c r="A43697" s="1"/>
      <c r="B43697" s="1"/>
      <c r="C43697" s="1"/>
      <c r="D43697" s="8"/>
      <c r="E43697" s="1"/>
      <c r="F43697" s="1"/>
      <c r="G43697" s="1"/>
      <c r="H43697" s="1"/>
    </row>
    <row r="43698">
      <c r="A43698" s="1"/>
      <c r="B43698" s="1"/>
      <c r="C43698" s="1"/>
      <c r="D43698" s="8"/>
      <c r="E43698" s="1"/>
      <c r="F43698" s="1"/>
      <c r="G43698" s="1"/>
      <c r="H43698" s="1"/>
    </row>
    <row r="43699">
      <c r="A43699" s="1"/>
      <c r="B43699" s="1"/>
      <c r="C43699" s="1"/>
      <c r="D43699" s="8"/>
      <c r="E43699" s="1"/>
      <c r="F43699" s="1"/>
      <c r="G43699" s="1"/>
      <c r="H43699" s="1"/>
    </row>
    <row r="43700">
      <c r="A43700" s="1"/>
      <c r="B43700" s="1"/>
      <c r="C43700" s="1"/>
      <c r="D43700" s="8"/>
      <c r="E43700" s="1"/>
      <c r="F43700" s="1"/>
      <c r="G43700" s="1"/>
      <c r="H43700" s="1"/>
    </row>
    <row r="43701">
      <c r="A43701" s="1"/>
      <c r="B43701" s="1"/>
      <c r="C43701" s="1"/>
      <c r="D43701" s="8"/>
      <c r="E43701" s="1"/>
      <c r="F43701" s="1"/>
      <c r="G43701" s="1"/>
      <c r="H43701" s="1"/>
    </row>
    <row r="43702">
      <c r="A43702" s="1"/>
      <c r="B43702" s="1"/>
      <c r="C43702" s="1"/>
      <c r="D43702" s="8"/>
      <c r="E43702" s="1"/>
      <c r="F43702" s="1"/>
      <c r="G43702" s="1"/>
      <c r="H43702" s="1"/>
    </row>
    <row r="43703">
      <c r="A43703" s="1"/>
      <c r="B43703" s="1"/>
      <c r="C43703" s="1"/>
      <c r="D43703" s="8"/>
      <c r="E43703" s="1"/>
      <c r="F43703" s="1"/>
      <c r="G43703" s="1"/>
      <c r="H43703" s="1"/>
    </row>
    <row r="43704">
      <c r="A43704" s="1"/>
      <c r="B43704" s="1"/>
      <c r="C43704" s="1"/>
      <c r="D43704" s="8"/>
      <c r="E43704" s="1"/>
      <c r="F43704" s="1"/>
      <c r="G43704" s="1"/>
      <c r="H43704" s="1"/>
    </row>
    <row r="43705">
      <c r="A43705" s="1"/>
      <c r="B43705" s="1"/>
      <c r="C43705" s="1"/>
      <c r="D43705" s="8"/>
      <c r="E43705" s="1"/>
      <c r="F43705" s="1"/>
      <c r="G43705" s="1"/>
      <c r="H43705" s="1"/>
    </row>
    <row r="43706">
      <c r="A43706" s="1"/>
      <c r="B43706" s="1"/>
      <c r="C43706" s="1"/>
      <c r="D43706" s="8"/>
      <c r="E43706" s="1"/>
      <c r="F43706" s="1"/>
      <c r="G43706" s="1"/>
      <c r="H43706" s="1"/>
    </row>
    <row r="43707">
      <c r="A43707" s="1"/>
      <c r="B43707" s="1"/>
      <c r="C43707" s="1"/>
      <c r="D43707" s="8"/>
      <c r="E43707" s="1"/>
      <c r="F43707" s="1"/>
      <c r="G43707" s="1"/>
      <c r="H43707" s="1"/>
    </row>
    <row r="43708">
      <c r="A43708" s="1"/>
      <c r="B43708" s="1"/>
      <c r="C43708" s="1"/>
      <c r="D43708" s="8"/>
      <c r="E43708" s="1"/>
      <c r="F43708" s="1"/>
      <c r="G43708" s="1"/>
      <c r="H43708" s="1"/>
    </row>
    <row r="43709">
      <c r="A43709" s="1"/>
      <c r="B43709" s="1"/>
      <c r="C43709" s="1"/>
      <c r="D43709" s="8"/>
      <c r="E43709" s="1"/>
      <c r="F43709" s="1"/>
      <c r="G43709" s="1"/>
      <c r="H43709" s="1"/>
    </row>
    <row r="43710">
      <c r="A43710" s="1"/>
      <c r="B43710" s="1"/>
      <c r="C43710" s="1"/>
      <c r="D43710" s="8"/>
      <c r="E43710" s="1"/>
      <c r="F43710" s="1"/>
      <c r="G43710" s="1"/>
      <c r="H43710" s="1"/>
    </row>
    <row r="43711">
      <c r="A43711" s="1"/>
      <c r="B43711" s="1"/>
      <c r="C43711" s="1"/>
      <c r="D43711" s="8"/>
      <c r="E43711" s="1"/>
      <c r="F43711" s="1"/>
      <c r="G43711" s="1"/>
      <c r="H43711" s="1"/>
    </row>
    <row r="43712">
      <c r="A43712" s="1"/>
      <c r="B43712" s="1"/>
      <c r="C43712" s="1"/>
      <c r="D43712" s="8"/>
      <c r="E43712" s="1"/>
      <c r="F43712" s="1"/>
      <c r="G43712" s="1"/>
      <c r="H43712" s="1"/>
    </row>
    <row r="43713">
      <c r="A43713" s="1"/>
      <c r="B43713" s="1"/>
      <c r="C43713" s="1"/>
      <c r="D43713" s="8"/>
      <c r="E43713" s="1"/>
      <c r="F43713" s="1"/>
      <c r="G43713" s="1"/>
      <c r="H43713" s="1"/>
    </row>
    <row r="43714">
      <c r="A43714" s="1"/>
      <c r="B43714" s="1"/>
      <c r="C43714" s="1"/>
      <c r="D43714" s="8"/>
      <c r="E43714" s="1"/>
      <c r="F43714" s="1"/>
      <c r="G43714" s="1"/>
      <c r="H43714" s="1"/>
    </row>
    <row r="43715">
      <c r="A43715" s="1"/>
      <c r="B43715" s="1"/>
      <c r="C43715" s="1"/>
      <c r="D43715" s="8"/>
      <c r="E43715" s="1"/>
      <c r="F43715" s="1"/>
      <c r="G43715" s="1"/>
      <c r="H43715" s="1"/>
    </row>
    <row r="43716">
      <c r="A43716" s="1"/>
      <c r="B43716" s="1"/>
      <c r="C43716" s="1"/>
      <c r="D43716" s="8"/>
      <c r="E43716" s="1"/>
      <c r="F43716" s="1"/>
      <c r="G43716" s="1"/>
      <c r="H43716" s="1"/>
    </row>
    <row r="43717">
      <c r="A43717" s="1"/>
      <c r="B43717" s="1"/>
      <c r="C43717" s="1"/>
      <c r="D43717" s="8"/>
      <c r="E43717" s="1"/>
      <c r="F43717" s="1"/>
      <c r="G43717" s="1"/>
      <c r="H43717" s="1"/>
    </row>
    <row r="43718">
      <c r="A43718" s="1"/>
      <c r="B43718" s="1"/>
      <c r="C43718" s="1"/>
      <c r="D43718" s="8"/>
      <c r="E43718" s="1"/>
      <c r="F43718" s="1"/>
      <c r="G43718" s="1"/>
      <c r="H43718" s="1"/>
    </row>
    <row r="43719">
      <c r="A43719" s="1"/>
      <c r="B43719" s="1"/>
      <c r="C43719" s="1"/>
      <c r="D43719" s="8"/>
      <c r="E43719" s="1"/>
      <c r="F43719" s="1"/>
      <c r="G43719" s="1"/>
      <c r="H43719" s="1"/>
    </row>
    <row r="43720">
      <c r="A43720" s="1"/>
      <c r="B43720" s="1"/>
      <c r="C43720" s="1"/>
      <c r="D43720" s="8"/>
      <c r="E43720" s="1"/>
      <c r="F43720" s="1"/>
      <c r="G43720" s="1"/>
      <c r="H43720" s="1"/>
    </row>
    <row r="43721">
      <c r="A43721" s="1"/>
      <c r="B43721" s="1"/>
      <c r="C43721" s="1"/>
      <c r="D43721" s="8"/>
      <c r="E43721" s="1"/>
      <c r="F43721" s="1"/>
      <c r="G43721" s="1"/>
      <c r="H43721" s="1"/>
    </row>
    <row r="43722">
      <c r="A43722" s="1"/>
      <c r="B43722" s="1"/>
      <c r="C43722" s="1"/>
      <c r="D43722" s="8"/>
      <c r="E43722" s="1"/>
      <c r="F43722" s="1"/>
      <c r="G43722" s="1"/>
      <c r="H43722" s="1"/>
    </row>
    <row r="43723">
      <c r="A43723" s="1"/>
      <c r="B43723" s="1"/>
      <c r="C43723" s="1"/>
      <c r="D43723" s="8"/>
      <c r="E43723" s="1"/>
      <c r="F43723" s="1"/>
      <c r="G43723" s="1"/>
      <c r="H43723" s="1"/>
    </row>
    <row r="43724">
      <c r="A43724" s="1"/>
      <c r="B43724" s="1"/>
      <c r="C43724" s="1"/>
      <c r="D43724" s="8"/>
      <c r="E43724" s="1"/>
      <c r="F43724" s="1"/>
      <c r="G43724" s="1"/>
      <c r="H43724" s="1"/>
    </row>
    <row r="43725">
      <c r="A43725" s="1"/>
      <c r="B43725" s="1"/>
      <c r="C43725" s="1"/>
      <c r="D43725" s="8"/>
      <c r="E43725" s="1"/>
      <c r="F43725" s="1"/>
      <c r="G43725" s="1"/>
      <c r="H43725" s="1"/>
    </row>
    <row r="43726">
      <c r="A43726" s="1"/>
      <c r="B43726" s="1"/>
      <c r="C43726" s="1"/>
      <c r="D43726" s="8"/>
      <c r="E43726" s="1"/>
      <c r="F43726" s="1"/>
      <c r="G43726" s="1"/>
      <c r="H43726" s="1"/>
    </row>
    <row r="43727">
      <c r="A43727" s="1"/>
      <c r="B43727" s="1"/>
      <c r="C43727" s="1"/>
      <c r="D43727" s="8"/>
      <c r="E43727" s="1"/>
      <c r="F43727" s="1"/>
      <c r="G43727" s="1"/>
      <c r="H43727" s="1"/>
    </row>
    <row r="43728">
      <c r="A43728" s="1"/>
      <c r="B43728" s="1"/>
      <c r="C43728" s="1"/>
      <c r="D43728" s="8"/>
      <c r="E43728" s="1"/>
      <c r="F43728" s="1"/>
      <c r="G43728" s="1"/>
      <c r="H43728" s="1"/>
    </row>
    <row r="43729">
      <c r="A43729" s="1"/>
      <c r="B43729" s="1"/>
      <c r="C43729" s="1"/>
      <c r="D43729" s="8"/>
      <c r="E43729" s="1"/>
      <c r="F43729" s="1"/>
      <c r="G43729" s="1"/>
      <c r="H43729" s="1"/>
    </row>
    <row r="43730">
      <c r="A43730" s="1"/>
      <c r="B43730" s="1"/>
      <c r="C43730" s="1"/>
      <c r="D43730" s="8"/>
      <c r="E43730" s="1"/>
      <c r="F43730" s="1"/>
      <c r="G43730" s="1"/>
      <c r="H43730" s="1"/>
    </row>
    <row r="43731">
      <c r="A43731" s="1"/>
      <c r="B43731" s="1"/>
      <c r="C43731" s="1"/>
      <c r="D43731" s="8"/>
      <c r="E43731" s="1"/>
      <c r="F43731" s="1"/>
      <c r="G43731" s="1"/>
      <c r="H43731" s="1"/>
    </row>
    <row r="43732">
      <c r="A43732" s="1"/>
      <c r="B43732" s="1"/>
      <c r="C43732" s="1"/>
      <c r="D43732" s="8"/>
      <c r="E43732" s="1"/>
      <c r="F43732" s="1"/>
      <c r="G43732" s="1"/>
      <c r="H43732" s="1"/>
    </row>
    <row r="43733">
      <c r="A43733" s="1"/>
      <c r="B43733" s="1"/>
      <c r="C43733" s="1"/>
      <c r="D43733" s="8"/>
      <c r="E43733" s="1"/>
      <c r="F43733" s="1"/>
      <c r="G43733" s="1"/>
      <c r="H43733" s="1"/>
    </row>
    <row r="43734">
      <c r="A43734" s="1"/>
      <c r="B43734" s="1"/>
      <c r="C43734" s="1"/>
      <c r="D43734" s="8"/>
      <c r="E43734" s="1"/>
      <c r="F43734" s="1"/>
      <c r="G43734" s="1"/>
      <c r="H43734" s="1"/>
    </row>
    <row r="43735">
      <c r="A43735" s="1"/>
      <c r="B43735" s="1"/>
      <c r="C43735" s="1"/>
      <c r="D43735" s="8"/>
      <c r="E43735" s="1"/>
      <c r="F43735" s="1"/>
      <c r="G43735" s="1"/>
      <c r="H43735" s="1"/>
    </row>
    <row r="43736">
      <c r="A43736" s="1"/>
      <c r="B43736" s="1"/>
      <c r="C43736" s="1"/>
      <c r="D43736" s="8"/>
      <c r="E43736" s="1"/>
      <c r="F43736" s="1"/>
      <c r="G43736" s="1"/>
      <c r="H43736" s="1"/>
    </row>
    <row r="43737">
      <c r="A43737" s="1"/>
      <c r="B43737" s="1"/>
      <c r="C43737" s="1"/>
      <c r="D43737" s="8"/>
      <c r="E43737" s="1"/>
      <c r="F43737" s="1"/>
      <c r="G43737" s="1"/>
      <c r="H43737" s="1"/>
    </row>
    <row r="43738">
      <c r="A43738" s="1"/>
      <c r="B43738" s="1"/>
      <c r="C43738" s="1"/>
      <c r="D43738" s="8"/>
      <c r="E43738" s="1"/>
      <c r="F43738" s="1"/>
      <c r="G43738" s="1"/>
      <c r="H43738" s="1"/>
    </row>
    <row r="43739">
      <c r="A43739" s="1"/>
      <c r="B43739" s="1"/>
      <c r="C43739" s="1"/>
      <c r="D43739" s="8"/>
      <c r="E43739" s="1"/>
      <c r="F43739" s="1"/>
      <c r="G43739" s="1"/>
      <c r="H43739" s="1"/>
    </row>
    <row r="43740">
      <c r="A43740" s="1"/>
      <c r="B43740" s="1"/>
      <c r="C43740" s="1"/>
      <c r="D43740" s="8"/>
      <c r="E43740" s="1"/>
      <c r="F43740" s="1"/>
      <c r="G43740" s="1"/>
      <c r="H43740" s="1"/>
    </row>
    <row r="43741">
      <c r="A43741" s="1"/>
      <c r="B43741" s="1"/>
      <c r="C43741" s="1"/>
      <c r="D43741" s="8"/>
      <c r="E43741" s="1"/>
      <c r="F43741" s="1"/>
      <c r="G43741" s="1"/>
      <c r="H43741" s="1"/>
    </row>
    <row r="43742">
      <c r="A43742" s="1"/>
      <c r="B43742" s="1"/>
      <c r="C43742" s="1"/>
      <c r="D43742" s="8"/>
      <c r="E43742" s="1"/>
      <c r="F43742" s="1"/>
      <c r="G43742" s="1"/>
      <c r="H43742" s="1"/>
    </row>
    <row r="43743">
      <c r="A43743" s="1"/>
      <c r="B43743" s="1"/>
      <c r="C43743" s="1"/>
      <c r="D43743" s="8"/>
      <c r="E43743" s="1"/>
      <c r="F43743" s="1"/>
      <c r="G43743" s="1"/>
      <c r="H43743" s="1"/>
    </row>
    <row r="43744">
      <c r="A43744" s="1"/>
      <c r="B43744" s="1"/>
      <c r="C43744" s="1"/>
      <c r="D43744" s="8"/>
      <c r="E43744" s="1"/>
      <c r="F43744" s="1"/>
      <c r="G43744" s="1"/>
      <c r="H43744" s="1"/>
    </row>
    <row r="43745">
      <c r="A43745" s="1"/>
      <c r="B43745" s="1"/>
      <c r="C43745" s="1"/>
      <c r="D43745" s="8"/>
      <c r="E43745" s="1"/>
      <c r="F43745" s="1"/>
      <c r="G43745" s="1"/>
      <c r="H43745" s="1"/>
    </row>
    <row r="43746">
      <c r="A43746" s="1"/>
      <c r="B43746" s="1"/>
      <c r="C43746" s="1"/>
      <c r="D43746" s="8"/>
      <c r="E43746" s="1"/>
      <c r="F43746" s="1"/>
      <c r="G43746" s="1"/>
      <c r="H43746" s="1"/>
    </row>
    <row r="43747">
      <c r="A43747" s="1"/>
      <c r="B43747" s="1"/>
      <c r="C43747" s="1"/>
      <c r="D43747" s="8"/>
      <c r="E43747" s="1"/>
      <c r="F43747" s="1"/>
      <c r="G43747" s="1"/>
      <c r="H43747" s="1"/>
    </row>
    <row r="43748">
      <c r="A43748" s="1"/>
      <c r="B43748" s="1"/>
      <c r="C43748" s="1"/>
      <c r="D43748" s="8"/>
      <c r="E43748" s="1"/>
      <c r="F43748" s="1"/>
      <c r="G43748" s="1"/>
      <c r="H43748" s="1"/>
    </row>
    <row r="43749">
      <c r="A43749" s="1"/>
      <c r="B43749" s="1"/>
      <c r="C43749" s="1"/>
      <c r="D43749" s="8"/>
      <c r="E43749" s="1"/>
      <c r="F43749" s="1"/>
      <c r="G43749" s="1"/>
      <c r="H43749" s="1"/>
    </row>
    <row r="43750">
      <c r="A43750" s="1"/>
      <c r="B43750" s="1"/>
      <c r="C43750" s="1"/>
      <c r="D43750" s="8"/>
      <c r="E43750" s="1"/>
      <c r="F43750" s="1"/>
      <c r="G43750" s="1"/>
      <c r="H43750" s="1"/>
    </row>
    <row r="43751">
      <c r="A43751" s="1"/>
      <c r="B43751" s="1"/>
      <c r="C43751" s="1"/>
      <c r="D43751" s="8"/>
      <c r="E43751" s="1"/>
      <c r="F43751" s="1"/>
      <c r="G43751" s="1"/>
      <c r="H43751" s="1"/>
    </row>
    <row r="43752">
      <c r="A43752" s="1"/>
      <c r="B43752" s="1"/>
      <c r="C43752" s="1"/>
      <c r="D43752" s="8"/>
      <c r="E43752" s="1"/>
      <c r="F43752" s="1"/>
      <c r="G43752" s="1"/>
      <c r="H43752" s="1"/>
    </row>
    <row r="43753">
      <c r="A43753" s="1"/>
      <c r="B43753" s="1"/>
      <c r="C43753" s="1"/>
      <c r="D43753" s="8"/>
      <c r="E43753" s="1"/>
      <c r="F43753" s="1"/>
      <c r="G43753" s="1"/>
      <c r="H43753" s="1"/>
    </row>
    <row r="43754">
      <c r="A43754" s="1"/>
      <c r="B43754" s="1"/>
      <c r="C43754" s="1"/>
      <c r="D43754" s="8"/>
      <c r="E43754" s="1"/>
      <c r="F43754" s="1"/>
      <c r="G43754" s="1"/>
      <c r="H43754" s="1"/>
    </row>
    <row r="43755">
      <c r="A43755" s="1"/>
      <c r="B43755" s="1"/>
      <c r="C43755" s="1"/>
      <c r="D43755" s="8"/>
      <c r="E43755" s="1"/>
      <c r="F43755" s="1"/>
      <c r="G43755" s="1"/>
      <c r="H43755" s="1"/>
    </row>
    <row r="43756">
      <c r="A43756" s="1"/>
      <c r="B43756" s="1"/>
      <c r="C43756" s="1"/>
      <c r="D43756" s="8"/>
      <c r="E43756" s="1"/>
      <c r="F43756" s="1"/>
      <c r="G43756" s="1"/>
      <c r="H43756" s="1"/>
    </row>
    <row r="43757">
      <c r="A43757" s="1"/>
      <c r="B43757" s="1"/>
      <c r="C43757" s="1"/>
      <c r="D43757" s="8"/>
      <c r="E43757" s="1"/>
      <c r="F43757" s="1"/>
      <c r="G43757" s="1"/>
      <c r="H43757" s="1"/>
    </row>
    <row r="43758">
      <c r="A43758" s="1"/>
      <c r="B43758" s="1"/>
      <c r="C43758" s="1"/>
      <c r="D43758" s="8"/>
      <c r="E43758" s="1"/>
      <c r="F43758" s="1"/>
      <c r="G43758" s="1"/>
      <c r="H43758" s="1"/>
    </row>
    <row r="43759">
      <c r="A43759" s="1"/>
      <c r="B43759" s="1"/>
      <c r="C43759" s="1"/>
      <c r="D43759" s="8"/>
      <c r="E43759" s="1"/>
      <c r="F43759" s="1"/>
      <c r="G43759" s="1"/>
      <c r="H43759" s="1"/>
    </row>
    <row r="43760">
      <c r="A43760" s="1"/>
      <c r="B43760" s="1"/>
      <c r="C43760" s="1"/>
      <c r="D43760" s="8"/>
      <c r="E43760" s="1"/>
      <c r="F43760" s="1"/>
      <c r="G43760" s="1"/>
      <c r="H43760" s="1"/>
    </row>
    <row r="43761">
      <c r="A43761" s="1"/>
      <c r="B43761" s="1"/>
      <c r="C43761" s="1"/>
      <c r="D43761" s="8"/>
      <c r="E43761" s="1"/>
      <c r="F43761" s="1"/>
      <c r="G43761" s="1"/>
      <c r="H43761" s="1"/>
    </row>
    <row r="43762">
      <c r="A43762" s="1"/>
      <c r="B43762" s="1"/>
      <c r="C43762" s="1"/>
      <c r="D43762" s="8"/>
      <c r="E43762" s="1"/>
      <c r="F43762" s="1"/>
      <c r="G43762" s="1"/>
      <c r="H43762" s="1"/>
    </row>
    <row r="43763">
      <c r="A43763" s="1"/>
      <c r="B43763" s="1"/>
      <c r="C43763" s="1"/>
      <c r="D43763" s="8"/>
      <c r="E43763" s="1"/>
      <c r="F43763" s="1"/>
      <c r="G43763" s="1"/>
      <c r="H43763" s="1"/>
    </row>
    <row r="43764">
      <c r="A43764" s="1"/>
      <c r="B43764" s="1"/>
      <c r="C43764" s="1"/>
      <c r="D43764" s="8"/>
      <c r="E43764" s="1"/>
      <c r="F43764" s="1"/>
      <c r="G43764" s="1"/>
      <c r="H43764" s="1"/>
    </row>
    <row r="43765">
      <c r="A43765" s="1"/>
      <c r="B43765" s="1"/>
      <c r="C43765" s="1"/>
      <c r="D43765" s="8"/>
      <c r="E43765" s="1"/>
      <c r="F43765" s="1"/>
      <c r="G43765" s="1"/>
      <c r="H43765" s="1"/>
    </row>
    <row r="43766">
      <c r="A43766" s="1"/>
      <c r="B43766" s="1"/>
      <c r="C43766" s="1"/>
      <c r="D43766" s="8"/>
      <c r="E43766" s="1"/>
      <c r="F43766" s="1"/>
      <c r="G43766" s="1"/>
      <c r="H43766" s="1"/>
    </row>
    <row r="43767">
      <c r="A43767" s="1"/>
      <c r="B43767" s="1"/>
      <c r="C43767" s="1"/>
      <c r="D43767" s="8"/>
      <c r="E43767" s="1"/>
      <c r="F43767" s="1"/>
      <c r="G43767" s="1"/>
      <c r="H43767" s="1"/>
    </row>
    <row r="43768">
      <c r="A43768" s="1"/>
      <c r="B43768" s="1"/>
      <c r="C43768" s="1"/>
      <c r="D43768" s="8"/>
      <c r="E43768" s="1"/>
      <c r="F43768" s="1"/>
      <c r="G43768" s="1"/>
      <c r="H43768" s="1"/>
    </row>
    <row r="43769">
      <c r="A43769" s="1"/>
      <c r="B43769" s="1"/>
      <c r="C43769" s="1"/>
      <c r="D43769" s="8"/>
      <c r="E43769" s="1"/>
      <c r="F43769" s="1"/>
      <c r="G43769" s="1"/>
      <c r="H43769" s="1"/>
    </row>
    <row r="43770">
      <c r="A43770" s="1"/>
      <c r="B43770" s="1"/>
      <c r="C43770" s="1"/>
      <c r="D43770" s="8"/>
      <c r="E43770" s="1"/>
      <c r="F43770" s="1"/>
      <c r="G43770" s="1"/>
      <c r="H43770" s="1"/>
    </row>
    <row r="43771">
      <c r="A43771" s="1"/>
      <c r="B43771" s="1"/>
      <c r="C43771" s="1"/>
      <c r="D43771" s="8"/>
      <c r="E43771" s="1"/>
      <c r="F43771" s="1"/>
      <c r="G43771" s="1"/>
      <c r="H43771" s="1"/>
    </row>
    <row r="43772">
      <c r="A43772" s="1"/>
      <c r="B43772" s="1"/>
      <c r="C43772" s="1"/>
      <c r="D43772" s="8"/>
      <c r="E43772" s="1"/>
      <c r="F43772" s="1"/>
      <c r="G43772" s="1"/>
      <c r="H43772" s="1"/>
    </row>
    <row r="43773">
      <c r="A43773" s="1"/>
      <c r="B43773" s="1"/>
      <c r="C43773" s="1"/>
      <c r="D43773" s="8"/>
      <c r="E43773" s="1"/>
      <c r="F43773" s="1"/>
      <c r="G43773" s="1"/>
      <c r="H43773" s="1"/>
    </row>
    <row r="43774">
      <c r="A43774" s="1"/>
      <c r="B43774" s="1"/>
      <c r="C43774" s="1"/>
      <c r="D43774" s="8"/>
      <c r="E43774" s="1"/>
      <c r="F43774" s="1"/>
      <c r="G43774" s="1"/>
      <c r="H43774" s="1"/>
    </row>
    <row r="43775">
      <c r="A43775" s="1"/>
      <c r="B43775" s="1"/>
      <c r="C43775" s="1"/>
      <c r="D43775" s="8"/>
      <c r="E43775" s="1"/>
      <c r="F43775" s="1"/>
      <c r="G43775" s="1"/>
      <c r="H43775" s="1"/>
    </row>
    <row r="43776">
      <c r="A43776" s="1"/>
      <c r="B43776" s="1"/>
      <c r="C43776" s="1"/>
      <c r="D43776" s="8"/>
      <c r="E43776" s="1"/>
      <c r="F43776" s="1"/>
      <c r="G43776" s="1"/>
      <c r="H43776" s="1"/>
    </row>
    <row r="43777">
      <c r="A43777" s="1"/>
      <c r="B43777" s="1"/>
      <c r="C43777" s="1"/>
      <c r="D43777" s="8"/>
      <c r="E43777" s="1"/>
      <c r="F43777" s="1"/>
      <c r="G43777" s="1"/>
      <c r="H43777" s="1"/>
    </row>
    <row r="43778">
      <c r="A43778" s="1"/>
      <c r="B43778" s="1"/>
      <c r="C43778" s="1"/>
      <c r="D43778" s="8"/>
      <c r="E43778" s="1"/>
      <c r="F43778" s="1"/>
      <c r="G43778" s="1"/>
      <c r="H43778" s="1"/>
    </row>
    <row r="43779">
      <c r="A43779" s="1"/>
      <c r="B43779" s="1"/>
      <c r="C43779" s="1"/>
      <c r="D43779" s="8"/>
      <c r="E43779" s="1"/>
      <c r="F43779" s="1"/>
      <c r="G43779" s="1"/>
      <c r="H43779" s="1"/>
    </row>
    <row r="43780">
      <c r="A43780" s="1"/>
      <c r="B43780" s="1"/>
      <c r="C43780" s="1"/>
      <c r="D43780" s="8"/>
      <c r="E43780" s="1"/>
      <c r="F43780" s="1"/>
      <c r="G43780" s="1"/>
      <c r="H43780" s="1"/>
    </row>
    <row r="43781">
      <c r="A43781" s="1"/>
      <c r="B43781" s="1"/>
      <c r="C43781" s="1"/>
      <c r="D43781" s="8"/>
      <c r="E43781" s="1"/>
      <c r="F43781" s="1"/>
      <c r="G43781" s="1"/>
      <c r="H43781" s="1"/>
    </row>
    <row r="43782">
      <c r="A43782" s="1"/>
      <c r="B43782" s="1"/>
      <c r="C43782" s="1"/>
      <c r="D43782" s="8"/>
      <c r="E43782" s="1"/>
      <c r="F43782" s="1"/>
      <c r="G43782" s="1"/>
      <c r="H43782" s="1"/>
    </row>
    <row r="43783">
      <c r="A43783" s="1"/>
      <c r="B43783" s="1"/>
      <c r="C43783" s="1"/>
      <c r="D43783" s="8"/>
      <c r="E43783" s="1"/>
      <c r="F43783" s="1"/>
      <c r="G43783" s="1"/>
      <c r="H43783" s="1"/>
    </row>
    <row r="43784">
      <c r="A43784" s="1"/>
      <c r="B43784" s="1"/>
      <c r="C43784" s="1"/>
      <c r="D43784" s="8"/>
      <c r="E43784" s="1"/>
      <c r="F43784" s="1"/>
      <c r="G43784" s="1"/>
      <c r="H43784" s="1"/>
    </row>
    <row r="43785">
      <c r="A43785" s="1"/>
      <c r="B43785" s="1"/>
      <c r="C43785" s="1"/>
      <c r="D43785" s="8"/>
      <c r="E43785" s="1"/>
      <c r="F43785" s="1"/>
      <c r="G43785" s="1"/>
      <c r="H43785" s="1"/>
    </row>
    <row r="43786">
      <c r="A43786" s="1"/>
      <c r="B43786" s="1"/>
      <c r="C43786" s="1"/>
      <c r="D43786" s="8"/>
      <c r="E43786" s="1"/>
      <c r="F43786" s="1"/>
      <c r="G43786" s="1"/>
      <c r="H43786" s="1"/>
    </row>
    <row r="43787">
      <c r="A43787" s="1"/>
      <c r="B43787" s="1"/>
      <c r="C43787" s="1"/>
      <c r="D43787" s="8"/>
      <c r="E43787" s="1"/>
      <c r="F43787" s="1"/>
      <c r="G43787" s="1"/>
      <c r="H43787" s="1"/>
    </row>
    <row r="43788">
      <c r="A43788" s="1"/>
      <c r="B43788" s="1"/>
      <c r="C43788" s="1"/>
      <c r="D43788" s="8"/>
      <c r="E43788" s="1"/>
      <c r="F43788" s="1"/>
      <c r="G43788" s="1"/>
      <c r="H43788" s="1"/>
    </row>
    <row r="43789">
      <c r="A43789" s="1"/>
      <c r="B43789" s="1"/>
      <c r="C43789" s="1"/>
      <c r="D43789" s="8"/>
      <c r="E43789" s="1"/>
      <c r="F43789" s="1"/>
      <c r="G43789" s="1"/>
      <c r="H43789" s="1"/>
    </row>
    <row r="43790">
      <c r="A43790" s="1"/>
      <c r="B43790" s="1"/>
      <c r="C43790" s="1"/>
      <c r="D43790" s="8"/>
      <c r="E43790" s="1"/>
      <c r="F43790" s="1"/>
      <c r="G43790" s="1"/>
      <c r="H43790" s="1"/>
    </row>
    <row r="43791">
      <c r="A43791" s="1"/>
      <c r="B43791" s="1"/>
      <c r="C43791" s="1"/>
      <c r="D43791" s="8"/>
      <c r="E43791" s="1"/>
      <c r="F43791" s="1"/>
      <c r="G43791" s="1"/>
      <c r="H43791" s="1"/>
    </row>
    <row r="43792">
      <c r="A43792" s="1"/>
      <c r="B43792" s="1"/>
      <c r="C43792" s="1"/>
      <c r="D43792" s="8"/>
      <c r="E43792" s="1"/>
      <c r="F43792" s="1"/>
      <c r="G43792" s="1"/>
      <c r="H43792" s="1"/>
    </row>
    <row r="43793">
      <c r="A43793" s="1"/>
      <c r="B43793" s="1"/>
      <c r="C43793" s="1"/>
      <c r="D43793" s="8"/>
      <c r="E43793" s="1"/>
      <c r="F43793" s="1"/>
      <c r="G43793" s="1"/>
      <c r="H43793" s="1"/>
    </row>
    <row r="43794">
      <c r="A43794" s="1"/>
      <c r="B43794" s="1"/>
      <c r="C43794" s="1"/>
      <c r="D43794" s="8"/>
      <c r="E43794" s="1"/>
      <c r="F43794" s="1"/>
      <c r="G43794" s="1"/>
      <c r="H43794" s="1"/>
    </row>
    <row r="43795">
      <c r="A43795" s="1"/>
      <c r="B43795" s="1"/>
      <c r="C43795" s="1"/>
      <c r="D43795" s="8"/>
      <c r="E43795" s="1"/>
      <c r="F43795" s="1"/>
      <c r="G43795" s="1"/>
      <c r="H43795" s="1"/>
    </row>
    <row r="43796">
      <c r="A43796" s="1"/>
      <c r="B43796" s="1"/>
      <c r="C43796" s="1"/>
      <c r="D43796" s="8"/>
      <c r="E43796" s="1"/>
      <c r="F43796" s="1"/>
      <c r="G43796" s="1"/>
      <c r="H43796" s="1"/>
    </row>
    <row r="43797">
      <c r="A43797" s="1"/>
      <c r="B43797" s="1"/>
      <c r="C43797" s="1"/>
      <c r="D43797" s="8"/>
      <c r="E43797" s="1"/>
      <c r="F43797" s="1"/>
      <c r="G43797" s="1"/>
      <c r="H43797" s="1"/>
    </row>
    <row r="43798">
      <c r="A43798" s="1"/>
      <c r="B43798" s="1"/>
      <c r="C43798" s="1"/>
      <c r="D43798" s="8"/>
      <c r="E43798" s="1"/>
      <c r="F43798" s="1"/>
      <c r="G43798" s="1"/>
      <c r="H43798" s="1"/>
    </row>
    <row r="43799">
      <c r="A43799" s="1"/>
      <c r="B43799" s="1"/>
      <c r="C43799" s="1"/>
      <c r="D43799" s="8"/>
      <c r="E43799" s="1"/>
      <c r="F43799" s="1"/>
      <c r="G43799" s="1"/>
      <c r="H43799" s="1"/>
    </row>
    <row r="43800">
      <c r="A43800" s="1"/>
      <c r="B43800" s="1"/>
      <c r="C43800" s="1"/>
      <c r="D43800" s="8"/>
      <c r="E43800" s="1"/>
      <c r="F43800" s="1"/>
      <c r="G43800" s="1"/>
      <c r="H43800" s="1"/>
    </row>
    <row r="43801">
      <c r="A43801" s="1"/>
      <c r="B43801" s="1"/>
      <c r="C43801" s="1"/>
      <c r="D43801" s="8"/>
      <c r="E43801" s="1"/>
      <c r="F43801" s="1"/>
      <c r="G43801" s="1"/>
      <c r="H43801" s="1"/>
    </row>
    <row r="43802">
      <c r="A43802" s="1"/>
      <c r="B43802" s="1"/>
      <c r="C43802" s="1"/>
      <c r="D43802" s="8"/>
      <c r="E43802" s="1"/>
      <c r="F43802" s="1"/>
      <c r="G43802" s="1"/>
      <c r="H43802" s="1"/>
    </row>
    <row r="43803">
      <c r="A43803" s="1"/>
      <c r="B43803" s="1"/>
      <c r="C43803" s="1"/>
      <c r="D43803" s="8"/>
      <c r="E43803" s="1"/>
      <c r="F43803" s="1"/>
      <c r="G43803" s="1"/>
      <c r="H43803" s="1"/>
    </row>
    <row r="43804">
      <c r="A43804" s="1"/>
      <c r="B43804" s="1"/>
      <c r="C43804" s="1"/>
      <c r="D43804" s="8"/>
      <c r="E43804" s="1"/>
      <c r="F43804" s="1"/>
      <c r="G43804" s="1"/>
      <c r="H43804" s="1"/>
    </row>
    <row r="43805">
      <c r="A43805" s="1"/>
      <c r="B43805" s="1"/>
      <c r="C43805" s="1"/>
      <c r="D43805" s="8"/>
      <c r="E43805" s="1"/>
      <c r="F43805" s="1"/>
      <c r="G43805" s="1"/>
      <c r="H43805" s="1"/>
    </row>
    <row r="43806">
      <c r="A43806" s="1"/>
      <c r="B43806" s="1"/>
      <c r="C43806" s="1"/>
      <c r="D43806" s="8"/>
      <c r="E43806" s="1"/>
      <c r="F43806" s="1"/>
      <c r="G43806" s="1"/>
      <c r="H43806" s="1"/>
    </row>
    <row r="43807">
      <c r="A43807" s="1"/>
      <c r="B43807" s="1"/>
      <c r="C43807" s="1"/>
      <c r="D43807" s="8"/>
      <c r="E43807" s="1"/>
      <c r="F43807" s="1"/>
      <c r="G43807" s="1"/>
      <c r="H43807" s="1"/>
    </row>
    <row r="43808">
      <c r="A43808" s="1"/>
      <c r="B43808" s="1"/>
      <c r="C43808" s="1"/>
      <c r="D43808" s="8"/>
      <c r="E43808" s="1"/>
      <c r="F43808" s="1"/>
      <c r="G43808" s="1"/>
      <c r="H43808" s="1"/>
    </row>
    <row r="43809">
      <c r="A43809" s="1"/>
      <c r="B43809" s="1"/>
      <c r="C43809" s="1"/>
      <c r="D43809" s="8"/>
      <c r="E43809" s="1"/>
      <c r="F43809" s="1"/>
      <c r="G43809" s="1"/>
      <c r="H43809" s="1"/>
    </row>
    <row r="43810">
      <c r="A43810" s="1"/>
      <c r="B43810" s="1"/>
      <c r="C43810" s="1"/>
      <c r="D43810" s="8"/>
      <c r="E43810" s="1"/>
      <c r="F43810" s="1"/>
      <c r="G43810" s="1"/>
      <c r="H43810" s="1"/>
    </row>
    <row r="43811">
      <c r="A43811" s="1"/>
      <c r="B43811" s="1"/>
      <c r="C43811" s="1"/>
      <c r="D43811" s="8"/>
      <c r="E43811" s="1"/>
      <c r="F43811" s="1"/>
      <c r="G43811" s="1"/>
      <c r="H43811" s="1"/>
    </row>
    <row r="43812">
      <c r="A43812" s="1"/>
      <c r="B43812" s="1"/>
      <c r="C43812" s="1"/>
      <c r="D43812" s="8"/>
      <c r="E43812" s="1"/>
      <c r="F43812" s="1"/>
      <c r="G43812" s="1"/>
      <c r="H43812" s="1"/>
    </row>
    <row r="43813">
      <c r="A43813" s="1"/>
      <c r="B43813" s="1"/>
      <c r="C43813" s="1"/>
      <c r="D43813" s="8"/>
      <c r="E43813" s="1"/>
      <c r="F43813" s="1"/>
      <c r="G43813" s="1"/>
      <c r="H43813" s="1"/>
    </row>
    <row r="43814">
      <c r="A43814" s="1"/>
      <c r="B43814" s="1"/>
      <c r="C43814" s="1"/>
      <c r="D43814" s="8"/>
      <c r="E43814" s="1"/>
      <c r="F43814" s="1"/>
      <c r="G43814" s="1"/>
      <c r="H43814" s="1"/>
    </row>
    <row r="43815">
      <c r="A43815" s="1"/>
      <c r="B43815" s="1"/>
      <c r="C43815" s="1"/>
      <c r="D43815" s="8"/>
      <c r="E43815" s="1"/>
      <c r="F43815" s="1"/>
      <c r="G43815" s="1"/>
      <c r="H43815" s="1"/>
    </row>
    <row r="43816">
      <c r="A43816" s="1"/>
      <c r="B43816" s="1"/>
      <c r="C43816" s="1"/>
      <c r="D43816" s="8"/>
      <c r="E43816" s="1"/>
      <c r="F43816" s="1"/>
      <c r="G43816" s="1"/>
      <c r="H43816" s="1"/>
    </row>
    <row r="43817">
      <c r="A43817" s="1"/>
      <c r="B43817" s="1"/>
      <c r="C43817" s="1"/>
      <c r="D43817" s="8"/>
      <c r="E43817" s="1"/>
      <c r="F43817" s="1"/>
      <c r="G43817" s="1"/>
      <c r="H43817" s="1"/>
    </row>
    <row r="43818">
      <c r="A43818" s="1"/>
      <c r="B43818" s="1"/>
      <c r="C43818" s="1"/>
      <c r="D43818" s="8"/>
      <c r="E43818" s="1"/>
      <c r="F43818" s="1"/>
      <c r="G43818" s="1"/>
      <c r="H43818" s="1"/>
    </row>
    <row r="43819">
      <c r="A43819" s="1"/>
      <c r="B43819" s="1"/>
      <c r="C43819" s="1"/>
      <c r="D43819" s="8"/>
      <c r="E43819" s="1"/>
      <c r="F43819" s="1"/>
      <c r="G43819" s="1"/>
      <c r="H43819" s="1"/>
    </row>
    <row r="43820">
      <c r="A43820" s="1"/>
      <c r="B43820" s="1"/>
      <c r="C43820" s="1"/>
      <c r="D43820" s="8"/>
      <c r="E43820" s="1"/>
      <c r="F43820" s="1"/>
      <c r="G43820" s="1"/>
      <c r="H43820" s="1"/>
    </row>
    <row r="43821">
      <c r="A43821" s="1"/>
      <c r="B43821" s="1"/>
      <c r="C43821" s="1"/>
      <c r="D43821" s="8"/>
      <c r="E43821" s="1"/>
      <c r="F43821" s="1"/>
      <c r="G43821" s="1"/>
      <c r="H43821" s="1"/>
    </row>
    <row r="43822">
      <c r="A43822" s="1"/>
      <c r="B43822" s="1"/>
      <c r="C43822" s="1"/>
      <c r="D43822" s="8"/>
      <c r="E43822" s="1"/>
      <c r="F43822" s="1"/>
      <c r="G43822" s="1"/>
      <c r="H43822" s="1"/>
    </row>
    <row r="43823">
      <c r="A43823" s="1"/>
      <c r="B43823" s="1"/>
      <c r="C43823" s="1"/>
      <c r="D43823" s="8"/>
      <c r="E43823" s="1"/>
      <c r="F43823" s="1"/>
      <c r="G43823" s="1"/>
      <c r="H43823" s="1"/>
    </row>
    <row r="43824">
      <c r="A43824" s="1"/>
      <c r="B43824" s="1"/>
      <c r="C43824" s="1"/>
      <c r="D43824" s="8"/>
      <c r="E43824" s="1"/>
      <c r="F43824" s="1"/>
      <c r="G43824" s="1"/>
      <c r="H43824" s="1"/>
    </row>
    <row r="43825">
      <c r="A43825" s="1"/>
      <c r="B43825" s="1"/>
      <c r="C43825" s="1"/>
      <c r="D43825" s="8"/>
      <c r="E43825" s="1"/>
      <c r="F43825" s="1"/>
      <c r="G43825" s="1"/>
      <c r="H43825" s="1"/>
    </row>
    <row r="43826">
      <c r="A43826" s="1"/>
      <c r="B43826" s="1"/>
      <c r="C43826" s="1"/>
      <c r="D43826" s="8"/>
      <c r="E43826" s="1"/>
      <c r="F43826" s="1"/>
      <c r="G43826" s="1"/>
      <c r="H43826" s="1"/>
    </row>
    <row r="43827">
      <c r="A43827" s="1"/>
      <c r="B43827" s="1"/>
      <c r="C43827" s="1"/>
      <c r="D43827" s="8"/>
      <c r="E43827" s="1"/>
      <c r="F43827" s="1"/>
      <c r="G43827" s="1"/>
      <c r="H43827" s="1"/>
    </row>
    <row r="43828">
      <c r="A43828" s="1"/>
      <c r="B43828" s="1"/>
      <c r="C43828" s="1"/>
      <c r="D43828" s="8"/>
      <c r="E43828" s="1"/>
      <c r="F43828" s="1"/>
      <c r="G43828" s="1"/>
      <c r="H43828" s="1"/>
    </row>
    <row r="43829">
      <c r="A43829" s="1"/>
      <c r="B43829" s="1"/>
      <c r="C43829" s="1"/>
      <c r="D43829" s="8"/>
      <c r="E43829" s="1"/>
      <c r="F43829" s="1"/>
      <c r="G43829" s="1"/>
      <c r="H43829" s="1"/>
    </row>
    <row r="43830">
      <c r="A43830" s="1"/>
      <c r="B43830" s="1"/>
      <c r="C43830" s="1"/>
      <c r="D43830" s="8"/>
      <c r="E43830" s="1"/>
      <c r="F43830" s="1"/>
      <c r="G43830" s="1"/>
      <c r="H43830" s="1"/>
    </row>
    <row r="43831">
      <c r="A43831" s="1"/>
      <c r="B43831" s="1"/>
      <c r="C43831" s="1"/>
      <c r="D43831" s="8"/>
      <c r="E43831" s="1"/>
      <c r="F43831" s="1"/>
      <c r="G43831" s="1"/>
      <c r="H43831" s="1"/>
    </row>
    <row r="43832">
      <c r="A43832" s="1"/>
      <c r="B43832" s="1"/>
      <c r="C43832" s="1"/>
      <c r="D43832" s="8"/>
      <c r="E43832" s="1"/>
      <c r="F43832" s="1"/>
      <c r="G43832" s="1"/>
      <c r="H43832" s="1"/>
    </row>
    <row r="43833">
      <c r="A43833" s="1"/>
      <c r="B43833" s="1"/>
      <c r="C43833" s="1"/>
      <c r="D43833" s="8"/>
      <c r="E43833" s="1"/>
      <c r="F43833" s="1"/>
      <c r="G43833" s="1"/>
      <c r="H43833" s="1"/>
    </row>
    <row r="43834">
      <c r="A43834" s="1"/>
      <c r="B43834" s="1"/>
      <c r="C43834" s="1"/>
      <c r="D43834" s="8"/>
      <c r="E43834" s="1"/>
      <c r="F43834" s="1"/>
      <c r="G43834" s="1"/>
      <c r="H43834" s="1"/>
    </row>
    <row r="43835">
      <c r="A43835" s="1"/>
      <c r="B43835" s="1"/>
      <c r="C43835" s="1"/>
      <c r="D43835" s="8"/>
      <c r="E43835" s="1"/>
      <c r="F43835" s="1"/>
      <c r="G43835" s="1"/>
      <c r="H43835" s="1"/>
    </row>
    <row r="43836">
      <c r="A43836" s="1"/>
      <c r="B43836" s="1"/>
      <c r="C43836" s="1"/>
      <c r="D43836" s="8"/>
      <c r="E43836" s="1"/>
      <c r="F43836" s="1"/>
      <c r="G43836" s="1"/>
      <c r="H43836" s="1"/>
    </row>
    <row r="43837">
      <c r="A43837" s="1"/>
      <c r="B43837" s="1"/>
      <c r="C43837" s="1"/>
      <c r="D43837" s="8"/>
      <c r="E43837" s="1"/>
      <c r="F43837" s="1"/>
      <c r="G43837" s="1"/>
      <c r="H43837" s="1"/>
    </row>
    <row r="43838">
      <c r="A43838" s="1"/>
      <c r="B43838" s="1"/>
      <c r="C43838" s="1"/>
      <c r="D43838" s="8"/>
      <c r="E43838" s="1"/>
      <c r="F43838" s="1"/>
      <c r="G43838" s="1"/>
      <c r="H43838" s="1"/>
    </row>
    <row r="43839">
      <c r="A43839" s="1"/>
      <c r="B43839" s="1"/>
      <c r="C43839" s="1"/>
      <c r="D43839" s="8"/>
      <c r="E43839" s="1"/>
      <c r="F43839" s="1"/>
      <c r="G43839" s="1"/>
      <c r="H43839" s="1"/>
    </row>
    <row r="43840">
      <c r="A43840" s="1"/>
      <c r="B43840" s="1"/>
      <c r="C43840" s="1"/>
      <c r="D43840" s="8"/>
      <c r="E43840" s="1"/>
      <c r="F43840" s="1"/>
      <c r="G43840" s="1"/>
      <c r="H43840" s="1"/>
    </row>
    <row r="43841">
      <c r="A43841" s="1"/>
      <c r="B43841" s="1"/>
      <c r="C43841" s="1"/>
      <c r="D43841" s="8"/>
      <c r="E43841" s="1"/>
      <c r="F43841" s="1"/>
      <c r="G43841" s="1"/>
      <c r="H43841" s="1"/>
    </row>
    <row r="43842">
      <c r="A43842" s="1"/>
      <c r="B43842" s="1"/>
      <c r="C43842" s="1"/>
      <c r="D43842" s="8"/>
      <c r="E43842" s="1"/>
      <c r="F43842" s="1"/>
      <c r="G43842" s="1"/>
      <c r="H43842" s="1"/>
    </row>
    <row r="43843">
      <c r="A43843" s="1"/>
      <c r="B43843" s="1"/>
      <c r="C43843" s="1"/>
      <c r="D43843" s="8"/>
      <c r="E43843" s="1"/>
      <c r="F43843" s="1"/>
      <c r="G43843" s="1"/>
      <c r="H43843" s="1"/>
    </row>
    <row r="43844">
      <c r="A43844" s="1"/>
      <c r="B43844" s="1"/>
      <c r="C43844" s="1"/>
      <c r="D43844" s="8"/>
      <c r="E43844" s="1"/>
      <c r="F43844" s="1"/>
      <c r="G43844" s="1"/>
      <c r="H43844" s="1"/>
    </row>
    <row r="43845">
      <c r="A43845" s="1"/>
      <c r="B43845" s="1"/>
      <c r="C43845" s="1"/>
      <c r="D43845" s="8"/>
      <c r="E43845" s="1"/>
      <c r="F43845" s="1"/>
      <c r="G43845" s="1"/>
      <c r="H43845" s="1"/>
    </row>
    <row r="43846">
      <c r="A43846" s="1"/>
      <c r="B43846" s="1"/>
      <c r="C43846" s="1"/>
      <c r="D43846" s="8"/>
      <c r="E43846" s="1"/>
      <c r="F43846" s="1"/>
      <c r="G43846" s="1"/>
      <c r="H43846" s="1"/>
    </row>
    <row r="43847">
      <c r="A43847" s="1"/>
      <c r="B43847" s="1"/>
      <c r="C43847" s="1"/>
      <c r="D43847" s="8"/>
      <c r="E43847" s="1"/>
      <c r="F43847" s="1"/>
      <c r="G43847" s="1"/>
      <c r="H43847" s="1"/>
    </row>
    <row r="43848">
      <c r="A43848" s="1"/>
      <c r="B43848" s="1"/>
      <c r="C43848" s="1"/>
      <c r="D43848" s="8"/>
      <c r="E43848" s="1"/>
      <c r="F43848" s="1"/>
      <c r="G43848" s="1"/>
      <c r="H43848" s="1"/>
    </row>
    <row r="43849">
      <c r="A43849" s="1"/>
      <c r="B43849" s="1"/>
      <c r="C43849" s="1"/>
      <c r="D43849" s="8"/>
      <c r="E43849" s="1"/>
      <c r="F43849" s="1"/>
      <c r="G43849" s="1"/>
      <c r="H43849" s="1"/>
    </row>
    <row r="43850">
      <c r="A43850" s="1"/>
      <c r="B43850" s="1"/>
      <c r="C43850" s="1"/>
      <c r="D43850" s="8"/>
      <c r="E43850" s="1"/>
      <c r="F43850" s="1"/>
      <c r="G43850" s="1"/>
      <c r="H43850" s="1"/>
    </row>
    <row r="43851">
      <c r="A43851" s="1"/>
      <c r="B43851" s="1"/>
      <c r="C43851" s="1"/>
      <c r="D43851" s="8"/>
      <c r="E43851" s="1"/>
      <c r="F43851" s="1"/>
      <c r="G43851" s="1"/>
      <c r="H43851" s="1"/>
    </row>
    <row r="43852">
      <c r="A43852" s="1"/>
      <c r="B43852" s="1"/>
      <c r="C43852" s="1"/>
      <c r="D43852" s="8"/>
      <c r="E43852" s="1"/>
      <c r="F43852" s="1"/>
      <c r="G43852" s="1"/>
      <c r="H43852" s="1"/>
    </row>
    <row r="43853">
      <c r="A43853" s="1"/>
      <c r="B43853" s="1"/>
      <c r="C43853" s="1"/>
      <c r="D43853" s="8"/>
      <c r="E43853" s="1"/>
      <c r="F43853" s="1"/>
      <c r="G43853" s="1"/>
      <c r="H43853" s="1"/>
    </row>
    <row r="43854">
      <c r="A43854" s="1"/>
      <c r="B43854" s="1"/>
      <c r="C43854" s="1"/>
      <c r="D43854" s="8"/>
      <c r="E43854" s="1"/>
      <c r="F43854" s="1"/>
      <c r="G43854" s="1"/>
      <c r="H43854" s="1"/>
    </row>
    <row r="43855">
      <c r="A43855" s="1"/>
      <c r="B43855" s="1"/>
      <c r="C43855" s="1"/>
      <c r="D43855" s="8"/>
      <c r="E43855" s="1"/>
      <c r="F43855" s="1"/>
      <c r="G43855" s="1"/>
      <c r="H43855" s="1"/>
    </row>
    <row r="43856">
      <c r="A43856" s="1"/>
      <c r="B43856" s="1"/>
      <c r="C43856" s="1"/>
      <c r="D43856" s="8"/>
      <c r="E43856" s="1"/>
      <c r="F43856" s="1"/>
      <c r="G43856" s="1"/>
      <c r="H43856" s="1"/>
    </row>
    <row r="43857">
      <c r="A43857" s="1"/>
      <c r="B43857" s="1"/>
      <c r="C43857" s="1"/>
      <c r="D43857" s="8"/>
      <c r="E43857" s="1"/>
      <c r="F43857" s="1"/>
      <c r="G43857" s="1"/>
      <c r="H43857" s="1"/>
    </row>
    <row r="43858">
      <c r="A43858" s="1"/>
      <c r="B43858" s="1"/>
      <c r="C43858" s="1"/>
      <c r="D43858" s="8"/>
      <c r="E43858" s="1"/>
      <c r="F43858" s="1"/>
      <c r="G43858" s="1"/>
      <c r="H43858" s="1"/>
    </row>
    <row r="43859">
      <c r="A43859" s="1"/>
      <c r="B43859" s="1"/>
      <c r="C43859" s="1"/>
      <c r="D43859" s="8"/>
      <c r="E43859" s="1"/>
      <c r="F43859" s="1"/>
      <c r="G43859" s="1"/>
      <c r="H43859" s="1"/>
    </row>
    <row r="43860">
      <c r="A43860" s="1"/>
      <c r="B43860" s="1"/>
      <c r="C43860" s="1"/>
      <c r="D43860" s="8"/>
      <c r="E43860" s="1"/>
      <c r="F43860" s="1"/>
      <c r="G43860" s="1"/>
      <c r="H43860" s="1"/>
    </row>
    <row r="43861">
      <c r="A43861" s="1"/>
      <c r="B43861" s="1"/>
      <c r="C43861" s="1"/>
      <c r="D43861" s="8"/>
      <c r="E43861" s="1"/>
      <c r="F43861" s="1"/>
      <c r="G43861" s="1"/>
      <c r="H43861" s="1"/>
    </row>
    <row r="43862">
      <c r="A43862" s="1"/>
      <c r="B43862" s="1"/>
      <c r="C43862" s="1"/>
      <c r="D43862" s="8"/>
      <c r="E43862" s="1"/>
      <c r="F43862" s="1"/>
      <c r="G43862" s="1"/>
      <c r="H43862" s="1"/>
    </row>
    <row r="43863">
      <c r="A43863" s="1"/>
      <c r="B43863" s="1"/>
      <c r="C43863" s="1"/>
      <c r="D43863" s="8"/>
      <c r="E43863" s="1"/>
      <c r="F43863" s="1"/>
      <c r="G43863" s="1"/>
      <c r="H43863" s="1"/>
    </row>
    <row r="43864">
      <c r="A43864" s="1"/>
      <c r="B43864" s="1"/>
      <c r="C43864" s="1"/>
      <c r="D43864" s="8"/>
      <c r="E43864" s="1"/>
      <c r="F43864" s="1"/>
      <c r="G43864" s="1"/>
      <c r="H43864" s="1"/>
    </row>
    <row r="43865">
      <c r="A43865" s="1"/>
      <c r="B43865" s="1"/>
      <c r="C43865" s="1"/>
      <c r="D43865" s="8"/>
      <c r="E43865" s="1"/>
      <c r="F43865" s="1"/>
      <c r="G43865" s="1"/>
      <c r="H43865" s="1"/>
    </row>
    <row r="43866">
      <c r="A43866" s="1"/>
      <c r="B43866" s="1"/>
      <c r="C43866" s="1"/>
      <c r="D43866" s="8"/>
      <c r="E43866" s="1"/>
      <c r="F43866" s="1"/>
      <c r="G43866" s="1"/>
      <c r="H43866" s="1"/>
    </row>
    <row r="43867">
      <c r="A43867" s="1"/>
      <c r="B43867" s="1"/>
      <c r="C43867" s="1"/>
      <c r="D43867" s="8"/>
      <c r="E43867" s="1"/>
      <c r="F43867" s="1"/>
      <c r="G43867" s="1"/>
      <c r="H43867" s="1"/>
    </row>
    <row r="43868">
      <c r="A43868" s="1"/>
      <c r="B43868" s="1"/>
      <c r="C43868" s="1"/>
      <c r="D43868" s="8"/>
      <c r="E43868" s="1"/>
      <c r="F43868" s="1"/>
      <c r="G43868" s="1"/>
      <c r="H43868" s="1"/>
    </row>
    <row r="43869">
      <c r="A43869" s="1"/>
      <c r="B43869" s="1"/>
      <c r="C43869" s="1"/>
      <c r="D43869" s="8"/>
      <c r="E43869" s="1"/>
      <c r="F43869" s="1"/>
      <c r="G43869" s="1"/>
      <c r="H43869" s="1"/>
    </row>
    <row r="43870">
      <c r="A43870" s="1"/>
      <c r="B43870" s="1"/>
      <c r="C43870" s="1"/>
      <c r="D43870" s="8"/>
      <c r="E43870" s="1"/>
      <c r="F43870" s="1"/>
      <c r="G43870" s="1"/>
      <c r="H43870" s="1"/>
    </row>
    <row r="43871">
      <c r="A43871" s="1"/>
      <c r="B43871" s="1"/>
      <c r="C43871" s="1"/>
      <c r="D43871" s="8"/>
      <c r="E43871" s="1"/>
      <c r="F43871" s="1"/>
      <c r="G43871" s="1"/>
      <c r="H43871" s="1"/>
    </row>
    <row r="43872">
      <c r="A43872" s="1"/>
      <c r="B43872" s="1"/>
      <c r="C43872" s="1"/>
      <c r="D43872" s="8"/>
      <c r="E43872" s="1"/>
      <c r="F43872" s="1"/>
      <c r="G43872" s="1"/>
      <c r="H43872" s="1"/>
    </row>
    <row r="43873">
      <c r="A43873" s="1"/>
      <c r="B43873" s="1"/>
      <c r="C43873" s="1"/>
      <c r="D43873" s="8"/>
      <c r="E43873" s="1"/>
      <c r="F43873" s="1"/>
      <c r="G43873" s="1"/>
      <c r="H43873" s="1"/>
    </row>
    <row r="43874">
      <c r="A43874" s="1"/>
      <c r="B43874" s="1"/>
      <c r="C43874" s="1"/>
      <c r="D43874" s="8"/>
      <c r="E43874" s="1"/>
      <c r="F43874" s="1"/>
      <c r="G43874" s="1"/>
      <c r="H43874" s="1"/>
    </row>
    <row r="43875">
      <c r="A43875" s="1"/>
      <c r="B43875" s="1"/>
      <c r="C43875" s="1"/>
      <c r="D43875" s="8"/>
      <c r="E43875" s="1"/>
      <c r="F43875" s="1"/>
      <c r="G43875" s="1"/>
      <c r="H43875" s="1"/>
    </row>
    <row r="43876">
      <c r="A43876" s="1"/>
      <c r="B43876" s="1"/>
      <c r="C43876" s="1"/>
      <c r="D43876" s="8"/>
      <c r="E43876" s="1"/>
      <c r="F43876" s="1"/>
      <c r="G43876" s="1"/>
      <c r="H43876" s="1"/>
    </row>
    <row r="43877">
      <c r="A43877" s="1"/>
      <c r="B43877" s="1"/>
      <c r="C43877" s="1"/>
      <c r="D43877" s="8"/>
      <c r="E43877" s="1"/>
      <c r="F43877" s="1"/>
      <c r="G43877" s="1"/>
      <c r="H43877" s="1"/>
    </row>
    <row r="43878">
      <c r="A43878" s="1"/>
      <c r="B43878" s="1"/>
      <c r="C43878" s="1"/>
      <c r="D43878" s="8"/>
      <c r="E43878" s="1"/>
      <c r="F43878" s="1"/>
      <c r="G43878" s="1"/>
      <c r="H43878" s="1"/>
    </row>
    <row r="43879">
      <c r="A43879" s="1"/>
      <c r="B43879" s="1"/>
      <c r="C43879" s="1"/>
      <c r="D43879" s="8"/>
      <c r="E43879" s="1"/>
      <c r="F43879" s="1"/>
      <c r="G43879" s="1"/>
      <c r="H43879" s="1"/>
    </row>
    <row r="43880">
      <c r="A43880" s="1"/>
      <c r="B43880" s="1"/>
      <c r="C43880" s="1"/>
      <c r="D43880" s="8"/>
      <c r="E43880" s="1"/>
      <c r="F43880" s="1"/>
      <c r="G43880" s="1"/>
      <c r="H43880" s="1"/>
    </row>
    <row r="43881">
      <c r="A43881" s="1"/>
      <c r="B43881" s="1"/>
      <c r="C43881" s="1"/>
      <c r="D43881" s="8"/>
      <c r="E43881" s="1"/>
      <c r="F43881" s="1"/>
      <c r="G43881" s="1"/>
      <c r="H43881" s="1"/>
    </row>
    <row r="43882">
      <c r="A43882" s="1"/>
      <c r="B43882" s="1"/>
      <c r="C43882" s="1"/>
      <c r="D43882" s="8"/>
      <c r="E43882" s="1"/>
      <c r="F43882" s="1"/>
      <c r="G43882" s="1"/>
      <c r="H43882" s="1"/>
    </row>
    <row r="43883">
      <c r="A43883" s="1"/>
      <c r="B43883" s="1"/>
      <c r="C43883" s="1"/>
      <c r="D43883" s="8"/>
      <c r="E43883" s="1"/>
      <c r="F43883" s="1"/>
      <c r="G43883" s="1"/>
      <c r="H43883" s="1"/>
    </row>
    <row r="43884">
      <c r="A43884" s="1"/>
      <c r="B43884" s="1"/>
      <c r="C43884" s="1"/>
      <c r="D43884" s="8"/>
      <c r="E43884" s="1"/>
      <c r="F43884" s="1"/>
      <c r="G43884" s="1"/>
      <c r="H43884" s="1"/>
    </row>
    <row r="43885">
      <c r="A43885" s="1"/>
      <c r="B43885" s="1"/>
      <c r="C43885" s="1"/>
      <c r="D43885" s="8"/>
      <c r="E43885" s="1"/>
      <c r="F43885" s="1"/>
      <c r="G43885" s="1"/>
      <c r="H43885" s="1"/>
    </row>
    <row r="43886">
      <c r="A43886" s="1"/>
      <c r="B43886" s="1"/>
      <c r="C43886" s="1"/>
      <c r="D43886" s="8"/>
      <c r="E43886" s="1"/>
      <c r="F43886" s="1"/>
      <c r="G43886" s="1"/>
      <c r="H43886" s="1"/>
    </row>
    <row r="43887">
      <c r="A43887" s="1"/>
      <c r="B43887" s="1"/>
      <c r="C43887" s="1"/>
      <c r="D43887" s="8"/>
      <c r="E43887" s="1"/>
      <c r="F43887" s="1"/>
      <c r="G43887" s="1"/>
      <c r="H43887" s="1"/>
    </row>
    <row r="43888">
      <c r="A43888" s="1"/>
      <c r="B43888" s="1"/>
      <c r="C43888" s="1"/>
      <c r="D43888" s="8"/>
      <c r="E43888" s="1"/>
      <c r="F43888" s="1"/>
      <c r="G43888" s="1"/>
      <c r="H43888" s="1"/>
    </row>
    <row r="43889">
      <c r="A43889" s="1"/>
      <c r="B43889" s="1"/>
      <c r="C43889" s="1"/>
      <c r="D43889" s="8"/>
      <c r="E43889" s="1"/>
      <c r="F43889" s="1"/>
      <c r="G43889" s="1"/>
      <c r="H43889" s="1"/>
    </row>
    <row r="43890">
      <c r="A43890" s="1"/>
      <c r="B43890" s="1"/>
      <c r="C43890" s="1"/>
      <c r="D43890" s="8"/>
      <c r="E43890" s="1"/>
      <c r="F43890" s="1"/>
      <c r="G43890" s="1"/>
      <c r="H43890" s="1"/>
    </row>
    <row r="43891">
      <c r="A43891" s="1"/>
      <c r="B43891" s="1"/>
      <c r="C43891" s="1"/>
      <c r="D43891" s="8"/>
      <c r="E43891" s="1"/>
      <c r="F43891" s="1"/>
      <c r="G43891" s="1"/>
      <c r="H43891" s="1"/>
    </row>
    <row r="43892">
      <c r="A43892" s="1"/>
      <c r="B43892" s="1"/>
      <c r="C43892" s="1"/>
      <c r="D43892" s="8"/>
      <c r="E43892" s="1"/>
      <c r="F43892" s="1"/>
      <c r="G43892" s="1"/>
      <c r="H43892" s="1"/>
    </row>
    <row r="43893">
      <c r="A43893" s="1"/>
      <c r="B43893" s="1"/>
      <c r="C43893" s="1"/>
      <c r="D43893" s="8"/>
      <c r="E43893" s="1"/>
      <c r="F43893" s="1"/>
      <c r="G43893" s="1"/>
      <c r="H43893" s="1"/>
    </row>
    <row r="43894">
      <c r="A43894" s="1"/>
      <c r="B43894" s="1"/>
      <c r="C43894" s="1"/>
      <c r="D43894" s="8"/>
      <c r="E43894" s="1"/>
      <c r="F43894" s="1"/>
      <c r="G43894" s="1"/>
      <c r="H43894" s="1"/>
    </row>
    <row r="43895">
      <c r="A43895" s="1"/>
      <c r="B43895" s="1"/>
      <c r="C43895" s="1"/>
      <c r="D43895" s="8"/>
      <c r="E43895" s="1"/>
      <c r="F43895" s="1"/>
      <c r="G43895" s="1"/>
      <c r="H43895" s="1"/>
    </row>
    <row r="43896">
      <c r="A43896" s="1"/>
      <c r="B43896" s="1"/>
      <c r="C43896" s="1"/>
      <c r="D43896" s="8"/>
      <c r="E43896" s="1"/>
      <c r="F43896" s="1"/>
      <c r="G43896" s="1"/>
      <c r="H43896" s="1"/>
    </row>
    <row r="43897">
      <c r="A43897" s="1"/>
      <c r="B43897" s="1"/>
      <c r="C43897" s="1"/>
      <c r="D43897" s="8"/>
      <c r="E43897" s="1"/>
      <c r="F43897" s="1"/>
      <c r="G43897" s="1"/>
      <c r="H43897" s="1"/>
    </row>
    <row r="43898">
      <c r="A43898" s="1"/>
      <c r="B43898" s="1"/>
      <c r="C43898" s="1"/>
      <c r="D43898" s="8"/>
      <c r="E43898" s="1"/>
      <c r="F43898" s="1"/>
      <c r="G43898" s="1"/>
      <c r="H43898" s="1"/>
    </row>
    <row r="43899">
      <c r="A43899" s="1"/>
      <c r="B43899" s="1"/>
      <c r="C43899" s="1"/>
      <c r="D43899" s="8"/>
      <c r="E43899" s="1"/>
      <c r="F43899" s="1"/>
      <c r="G43899" s="1"/>
      <c r="H43899" s="1"/>
    </row>
    <row r="43900">
      <c r="A43900" s="1"/>
      <c r="B43900" s="1"/>
      <c r="C43900" s="1"/>
      <c r="D43900" s="8"/>
      <c r="E43900" s="1"/>
      <c r="F43900" s="1"/>
      <c r="G43900" s="1"/>
      <c r="H43900" s="1"/>
    </row>
    <row r="43901">
      <c r="A43901" s="1"/>
      <c r="B43901" s="1"/>
      <c r="C43901" s="1"/>
      <c r="D43901" s="8"/>
      <c r="E43901" s="1"/>
      <c r="F43901" s="1"/>
      <c r="G43901" s="1"/>
      <c r="H43901" s="1"/>
    </row>
    <row r="43902">
      <c r="A43902" s="1"/>
      <c r="B43902" s="1"/>
      <c r="C43902" s="1"/>
      <c r="D43902" s="8"/>
      <c r="E43902" s="1"/>
      <c r="F43902" s="1"/>
      <c r="G43902" s="1"/>
      <c r="H43902" s="1"/>
    </row>
    <row r="43903">
      <c r="A43903" s="1"/>
      <c r="B43903" s="1"/>
      <c r="C43903" s="1"/>
      <c r="D43903" s="8"/>
      <c r="E43903" s="1"/>
      <c r="F43903" s="1"/>
      <c r="G43903" s="1"/>
      <c r="H43903" s="1"/>
    </row>
    <row r="43904">
      <c r="A43904" s="1"/>
      <c r="B43904" s="1"/>
      <c r="C43904" s="1"/>
      <c r="D43904" s="8"/>
      <c r="E43904" s="1"/>
      <c r="F43904" s="1"/>
      <c r="G43904" s="1"/>
      <c r="H43904" s="1"/>
    </row>
    <row r="43905">
      <c r="A43905" s="1"/>
      <c r="B43905" s="1"/>
      <c r="C43905" s="1"/>
      <c r="D43905" s="8"/>
      <c r="E43905" s="1"/>
      <c r="F43905" s="1"/>
      <c r="G43905" s="1"/>
      <c r="H43905" s="1"/>
    </row>
    <row r="43906">
      <c r="A43906" s="1"/>
      <c r="B43906" s="1"/>
      <c r="C43906" s="1"/>
      <c r="D43906" s="8"/>
      <c r="E43906" s="1"/>
      <c r="F43906" s="1"/>
      <c r="G43906" s="1"/>
      <c r="H43906" s="1"/>
    </row>
    <row r="43907">
      <c r="A43907" s="1"/>
      <c r="B43907" s="1"/>
      <c r="C43907" s="1"/>
      <c r="D43907" s="8"/>
      <c r="E43907" s="1"/>
      <c r="F43907" s="1"/>
      <c r="G43907" s="1"/>
      <c r="H43907" s="1"/>
    </row>
    <row r="43908">
      <c r="A43908" s="1"/>
      <c r="B43908" s="1"/>
      <c r="C43908" s="1"/>
      <c r="D43908" s="8"/>
      <c r="E43908" s="1"/>
      <c r="F43908" s="1"/>
      <c r="G43908" s="1"/>
      <c r="H43908" s="1"/>
    </row>
    <row r="43909">
      <c r="A43909" s="1"/>
      <c r="B43909" s="1"/>
      <c r="C43909" s="1"/>
      <c r="D43909" s="8"/>
      <c r="E43909" s="1"/>
      <c r="F43909" s="1"/>
      <c r="G43909" s="1"/>
      <c r="H43909" s="1"/>
    </row>
    <row r="43910">
      <c r="A43910" s="1"/>
      <c r="B43910" s="1"/>
      <c r="C43910" s="1"/>
      <c r="D43910" s="8"/>
      <c r="E43910" s="1"/>
      <c r="F43910" s="1"/>
      <c r="G43910" s="1"/>
      <c r="H43910" s="1"/>
    </row>
    <row r="43911">
      <c r="A43911" s="1"/>
      <c r="B43911" s="1"/>
      <c r="C43911" s="1"/>
      <c r="D43911" s="8"/>
      <c r="E43911" s="1"/>
      <c r="F43911" s="1"/>
      <c r="G43911" s="1"/>
      <c r="H43911" s="1"/>
    </row>
    <row r="43912">
      <c r="A43912" s="1"/>
      <c r="B43912" s="1"/>
      <c r="C43912" s="1"/>
      <c r="D43912" s="8"/>
      <c r="E43912" s="1"/>
      <c r="F43912" s="1"/>
      <c r="G43912" s="1"/>
      <c r="H43912" s="1"/>
    </row>
    <row r="43913">
      <c r="A43913" s="1"/>
      <c r="B43913" s="1"/>
      <c r="C43913" s="1"/>
      <c r="D43913" s="8"/>
      <c r="E43913" s="1"/>
      <c r="F43913" s="1"/>
      <c r="G43913" s="1"/>
      <c r="H43913" s="1"/>
    </row>
    <row r="43914">
      <c r="A43914" s="1"/>
      <c r="B43914" s="1"/>
      <c r="C43914" s="1"/>
      <c r="D43914" s="8"/>
      <c r="E43914" s="1"/>
      <c r="F43914" s="1"/>
      <c r="G43914" s="1"/>
      <c r="H43914" s="1"/>
    </row>
    <row r="43915">
      <c r="A43915" s="1"/>
      <c r="B43915" s="1"/>
      <c r="C43915" s="1"/>
      <c r="D43915" s="8"/>
      <c r="E43915" s="1"/>
      <c r="F43915" s="1"/>
      <c r="G43915" s="1"/>
      <c r="H43915" s="1"/>
    </row>
    <row r="43916">
      <c r="A43916" s="1"/>
      <c r="B43916" s="1"/>
      <c r="C43916" s="1"/>
      <c r="D43916" s="8"/>
      <c r="E43916" s="1"/>
      <c r="F43916" s="1"/>
      <c r="G43916" s="1"/>
      <c r="H43916" s="1"/>
    </row>
    <row r="43917">
      <c r="A43917" s="1"/>
      <c r="B43917" s="1"/>
      <c r="C43917" s="1"/>
      <c r="D43917" s="8"/>
      <c r="E43917" s="1"/>
      <c r="F43917" s="1"/>
      <c r="G43917" s="1"/>
      <c r="H43917" s="1"/>
    </row>
    <row r="43918">
      <c r="A43918" s="1"/>
      <c r="B43918" s="1"/>
      <c r="C43918" s="1"/>
      <c r="D43918" s="8"/>
      <c r="E43918" s="1"/>
      <c r="F43918" s="1"/>
      <c r="G43918" s="1"/>
      <c r="H43918" s="1"/>
    </row>
    <row r="43919">
      <c r="A43919" s="1"/>
      <c r="B43919" s="1"/>
      <c r="C43919" s="1"/>
      <c r="D43919" s="8"/>
      <c r="E43919" s="1"/>
      <c r="F43919" s="1"/>
      <c r="G43919" s="1"/>
      <c r="H43919" s="1"/>
    </row>
    <row r="43920">
      <c r="A43920" s="1"/>
      <c r="B43920" s="1"/>
      <c r="C43920" s="1"/>
      <c r="D43920" s="8"/>
      <c r="E43920" s="1"/>
      <c r="F43920" s="1"/>
      <c r="G43920" s="1"/>
      <c r="H43920" s="1"/>
    </row>
    <row r="43921">
      <c r="A43921" s="1"/>
      <c r="B43921" s="1"/>
      <c r="C43921" s="1"/>
      <c r="D43921" s="8"/>
      <c r="E43921" s="1"/>
      <c r="F43921" s="1"/>
      <c r="G43921" s="1"/>
      <c r="H43921" s="1"/>
    </row>
    <row r="43922">
      <c r="A43922" s="1"/>
      <c r="B43922" s="1"/>
      <c r="C43922" s="1"/>
      <c r="D43922" s="8"/>
      <c r="E43922" s="1"/>
      <c r="F43922" s="1"/>
      <c r="G43922" s="1"/>
      <c r="H43922" s="1"/>
    </row>
    <row r="43923">
      <c r="A43923" s="1"/>
      <c r="B43923" s="1"/>
      <c r="C43923" s="1"/>
      <c r="D43923" s="8"/>
      <c r="E43923" s="1"/>
      <c r="F43923" s="1"/>
      <c r="G43923" s="1"/>
      <c r="H43923" s="1"/>
    </row>
    <row r="43924">
      <c r="A43924" s="1"/>
      <c r="B43924" s="1"/>
      <c r="C43924" s="1"/>
      <c r="D43924" s="8"/>
      <c r="E43924" s="1"/>
      <c r="F43924" s="1"/>
      <c r="G43924" s="1"/>
      <c r="H43924" s="1"/>
    </row>
    <row r="43925">
      <c r="A43925" s="1"/>
      <c r="B43925" s="1"/>
      <c r="C43925" s="1"/>
      <c r="D43925" s="8"/>
      <c r="E43925" s="1"/>
      <c r="F43925" s="1"/>
      <c r="G43925" s="1"/>
      <c r="H43925" s="1"/>
    </row>
    <row r="43926">
      <c r="A43926" s="1"/>
      <c r="B43926" s="1"/>
      <c r="C43926" s="1"/>
      <c r="D43926" s="8"/>
      <c r="E43926" s="1"/>
      <c r="F43926" s="1"/>
      <c r="G43926" s="1"/>
      <c r="H43926" s="1"/>
    </row>
    <row r="43927">
      <c r="A43927" s="1"/>
      <c r="B43927" s="1"/>
      <c r="C43927" s="1"/>
      <c r="D43927" s="8"/>
      <c r="E43927" s="1"/>
      <c r="F43927" s="1"/>
      <c r="G43927" s="1"/>
      <c r="H43927" s="1"/>
    </row>
    <row r="43928">
      <c r="A43928" s="1"/>
      <c r="B43928" s="1"/>
      <c r="C43928" s="1"/>
      <c r="D43928" s="8"/>
      <c r="E43928" s="1"/>
      <c r="F43928" s="1"/>
      <c r="G43928" s="1"/>
      <c r="H43928" s="1"/>
    </row>
    <row r="43929">
      <c r="A43929" s="1"/>
      <c r="B43929" s="1"/>
      <c r="C43929" s="1"/>
      <c r="D43929" s="8"/>
      <c r="E43929" s="1"/>
      <c r="F43929" s="1"/>
      <c r="G43929" s="1"/>
      <c r="H43929" s="1"/>
    </row>
    <row r="43930">
      <c r="A43930" s="1"/>
      <c r="B43930" s="1"/>
      <c r="C43930" s="1"/>
      <c r="D43930" s="8"/>
      <c r="E43930" s="1"/>
      <c r="F43930" s="1"/>
      <c r="G43930" s="1"/>
      <c r="H43930" s="1"/>
    </row>
    <row r="43931">
      <c r="A43931" s="1"/>
      <c r="B43931" s="1"/>
      <c r="C43931" s="1"/>
      <c r="D43931" s="8"/>
      <c r="E43931" s="1"/>
      <c r="F43931" s="1"/>
      <c r="G43931" s="1"/>
      <c r="H43931" s="1"/>
    </row>
    <row r="43932">
      <c r="A43932" s="1"/>
      <c r="B43932" s="1"/>
      <c r="C43932" s="1"/>
      <c r="D43932" s="8"/>
      <c r="E43932" s="1"/>
      <c r="F43932" s="1"/>
      <c r="G43932" s="1"/>
      <c r="H43932" s="1"/>
    </row>
    <row r="43933">
      <c r="A43933" s="1"/>
      <c r="B43933" s="1"/>
      <c r="C43933" s="1"/>
      <c r="D43933" s="8"/>
      <c r="E43933" s="1"/>
      <c r="F43933" s="1"/>
      <c r="G43933" s="1"/>
      <c r="H43933" s="1"/>
    </row>
    <row r="43934">
      <c r="A43934" s="1"/>
      <c r="B43934" s="1"/>
      <c r="C43934" s="1"/>
      <c r="D43934" s="8"/>
      <c r="E43934" s="1"/>
      <c r="F43934" s="1"/>
      <c r="G43934" s="1"/>
      <c r="H43934" s="1"/>
    </row>
    <row r="43935">
      <c r="A43935" s="1"/>
      <c r="B43935" s="1"/>
      <c r="C43935" s="1"/>
      <c r="D43935" s="8"/>
      <c r="E43935" s="1"/>
      <c r="F43935" s="1"/>
      <c r="G43935" s="1"/>
      <c r="H43935" s="1"/>
    </row>
    <row r="43936">
      <c r="A43936" s="1"/>
      <c r="B43936" s="1"/>
      <c r="C43936" s="1"/>
      <c r="D43936" s="8"/>
      <c r="E43936" s="1"/>
      <c r="F43936" s="1"/>
      <c r="G43936" s="1"/>
      <c r="H43936" s="1"/>
    </row>
    <row r="43937">
      <c r="A43937" s="1"/>
      <c r="B43937" s="1"/>
      <c r="C43937" s="1"/>
      <c r="D43937" s="8"/>
      <c r="E43937" s="1"/>
      <c r="F43937" s="1"/>
      <c r="G43937" s="1"/>
      <c r="H43937" s="1"/>
    </row>
    <row r="43938">
      <c r="A43938" s="1"/>
      <c r="B43938" s="1"/>
      <c r="C43938" s="1"/>
      <c r="D43938" s="8"/>
      <c r="E43938" s="1"/>
      <c r="F43938" s="1"/>
      <c r="G43938" s="1"/>
      <c r="H43938" s="1"/>
    </row>
    <row r="43939">
      <c r="A43939" s="1"/>
      <c r="B43939" s="1"/>
      <c r="C43939" s="1"/>
      <c r="D43939" s="8"/>
      <c r="E43939" s="1"/>
      <c r="F43939" s="1"/>
      <c r="G43939" s="1"/>
      <c r="H43939" s="1"/>
    </row>
    <row r="43940">
      <c r="A43940" s="1"/>
      <c r="B43940" s="1"/>
      <c r="C43940" s="1"/>
      <c r="D43940" s="8"/>
      <c r="E43940" s="1"/>
      <c r="F43940" s="1"/>
      <c r="G43940" s="1"/>
      <c r="H43940" s="1"/>
    </row>
    <row r="43941">
      <c r="A43941" s="1"/>
      <c r="B43941" s="1"/>
      <c r="C43941" s="1"/>
      <c r="D43941" s="8"/>
      <c r="E43941" s="1"/>
      <c r="F43941" s="1"/>
      <c r="G43941" s="1"/>
      <c r="H43941" s="1"/>
    </row>
    <row r="43942">
      <c r="A43942" s="1"/>
      <c r="B43942" s="1"/>
      <c r="C43942" s="1"/>
      <c r="D43942" s="8"/>
      <c r="E43942" s="1"/>
      <c r="F43942" s="1"/>
      <c r="G43942" s="1"/>
      <c r="H43942" s="1"/>
    </row>
    <row r="43943">
      <c r="A43943" s="1"/>
      <c r="B43943" s="1"/>
      <c r="C43943" s="1"/>
      <c r="D43943" s="8"/>
      <c r="E43943" s="1"/>
      <c r="F43943" s="1"/>
      <c r="G43943" s="1"/>
      <c r="H43943" s="1"/>
    </row>
    <row r="43944">
      <c r="A43944" s="1"/>
      <c r="B43944" s="1"/>
      <c r="C43944" s="1"/>
      <c r="D43944" s="8"/>
      <c r="E43944" s="1"/>
      <c r="F43944" s="1"/>
      <c r="G43944" s="1"/>
      <c r="H43944" s="1"/>
    </row>
    <row r="43945">
      <c r="A43945" s="1"/>
      <c r="B43945" s="1"/>
      <c r="C43945" s="1"/>
      <c r="D43945" s="8"/>
      <c r="E43945" s="1"/>
      <c r="F43945" s="1"/>
      <c r="G43945" s="1"/>
      <c r="H43945" s="1"/>
    </row>
    <row r="43946">
      <c r="A43946" s="1"/>
      <c r="B43946" s="1"/>
      <c r="C43946" s="1"/>
      <c r="D43946" s="8"/>
      <c r="E43946" s="1"/>
      <c r="F43946" s="1"/>
      <c r="G43946" s="1"/>
      <c r="H43946" s="1"/>
    </row>
    <row r="43947">
      <c r="A43947" s="1"/>
      <c r="B43947" s="1"/>
      <c r="C43947" s="1"/>
      <c r="D43947" s="8"/>
      <c r="E43947" s="1"/>
      <c r="F43947" s="1"/>
      <c r="G43947" s="1"/>
      <c r="H43947" s="1"/>
    </row>
    <row r="43948">
      <c r="A43948" s="1"/>
      <c r="B43948" s="1"/>
      <c r="C43948" s="1"/>
      <c r="D43948" s="8"/>
      <c r="E43948" s="1"/>
      <c r="F43948" s="1"/>
      <c r="G43948" s="1"/>
      <c r="H43948" s="1"/>
    </row>
    <row r="43949">
      <c r="A43949" s="1"/>
      <c r="B43949" s="1"/>
      <c r="C43949" s="1"/>
      <c r="D43949" s="8"/>
      <c r="E43949" s="1"/>
      <c r="F43949" s="1"/>
      <c r="G43949" s="1"/>
      <c r="H43949" s="1"/>
    </row>
    <row r="43950">
      <c r="A43950" s="1"/>
      <c r="B43950" s="1"/>
      <c r="C43950" s="1"/>
      <c r="D43950" s="8"/>
      <c r="E43950" s="1"/>
      <c r="F43950" s="1"/>
      <c r="G43950" s="1"/>
      <c r="H43950" s="1"/>
    </row>
    <row r="43951">
      <c r="A43951" s="1"/>
      <c r="B43951" s="1"/>
      <c r="C43951" s="1"/>
      <c r="D43951" s="8"/>
      <c r="E43951" s="1"/>
      <c r="F43951" s="1"/>
      <c r="G43951" s="1"/>
      <c r="H43951" s="1"/>
    </row>
    <row r="43952">
      <c r="A43952" s="1"/>
      <c r="B43952" s="1"/>
      <c r="C43952" s="1"/>
      <c r="D43952" s="8"/>
      <c r="E43952" s="1"/>
      <c r="F43952" s="1"/>
      <c r="G43952" s="1"/>
      <c r="H43952" s="1"/>
    </row>
    <row r="43953">
      <c r="A43953" s="1"/>
      <c r="B43953" s="1"/>
      <c r="C43953" s="1"/>
      <c r="D43953" s="8"/>
      <c r="E43953" s="1"/>
      <c r="F43953" s="1"/>
      <c r="G43953" s="1"/>
      <c r="H43953" s="1"/>
    </row>
    <row r="43954">
      <c r="A43954" s="1"/>
      <c r="B43954" s="1"/>
      <c r="C43954" s="1"/>
      <c r="D43954" s="8"/>
      <c r="E43954" s="1"/>
      <c r="F43954" s="1"/>
      <c r="G43954" s="1"/>
      <c r="H43954" s="1"/>
    </row>
    <row r="43955">
      <c r="A43955" s="1"/>
      <c r="B43955" s="1"/>
      <c r="C43955" s="1"/>
      <c r="D43955" s="8"/>
      <c r="E43955" s="1"/>
      <c r="F43955" s="1"/>
      <c r="G43955" s="1"/>
      <c r="H43955" s="1"/>
    </row>
    <row r="43956">
      <c r="A43956" s="1"/>
      <c r="B43956" s="1"/>
      <c r="C43956" s="1"/>
      <c r="D43956" s="8"/>
      <c r="E43956" s="1"/>
      <c r="F43956" s="1"/>
      <c r="G43956" s="1"/>
      <c r="H43956" s="1"/>
    </row>
    <row r="43957">
      <c r="A43957" s="1"/>
      <c r="B43957" s="1"/>
      <c r="C43957" s="1"/>
      <c r="D43957" s="8"/>
      <c r="E43957" s="1"/>
      <c r="F43957" s="1"/>
      <c r="G43957" s="1"/>
      <c r="H43957" s="1"/>
    </row>
    <row r="43958">
      <c r="A43958" s="1"/>
      <c r="B43958" s="1"/>
      <c r="C43958" s="1"/>
      <c r="D43958" s="8"/>
      <c r="E43958" s="1"/>
      <c r="F43958" s="1"/>
      <c r="G43958" s="1"/>
      <c r="H43958" s="1"/>
    </row>
    <row r="43959">
      <c r="A43959" s="1"/>
      <c r="B43959" s="1"/>
      <c r="C43959" s="1"/>
      <c r="D43959" s="8"/>
      <c r="E43959" s="1"/>
      <c r="F43959" s="1"/>
      <c r="G43959" s="1"/>
      <c r="H43959" s="1"/>
    </row>
    <row r="43960">
      <c r="A43960" s="1"/>
      <c r="B43960" s="1"/>
      <c r="C43960" s="1"/>
      <c r="D43960" s="8"/>
      <c r="E43960" s="1"/>
      <c r="F43960" s="1"/>
      <c r="G43960" s="1"/>
      <c r="H43960" s="1"/>
    </row>
    <row r="43961">
      <c r="A43961" s="1"/>
      <c r="B43961" s="1"/>
      <c r="C43961" s="1"/>
      <c r="D43961" s="8"/>
      <c r="E43961" s="1"/>
      <c r="F43961" s="1"/>
      <c r="G43961" s="1"/>
      <c r="H43961" s="1"/>
    </row>
    <row r="43962">
      <c r="A43962" s="1"/>
      <c r="B43962" s="1"/>
      <c r="C43962" s="1"/>
      <c r="D43962" s="8"/>
      <c r="E43962" s="1"/>
      <c r="F43962" s="1"/>
      <c r="G43962" s="1"/>
      <c r="H43962" s="1"/>
    </row>
    <row r="43963">
      <c r="A43963" s="1"/>
      <c r="B43963" s="1"/>
      <c r="C43963" s="1"/>
      <c r="D43963" s="8"/>
      <c r="E43963" s="1"/>
      <c r="F43963" s="1"/>
      <c r="G43963" s="1"/>
      <c r="H43963" s="1"/>
    </row>
    <row r="43964">
      <c r="A43964" s="1"/>
      <c r="B43964" s="1"/>
      <c r="C43964" s="1"/>
      <c r="D43964" s="8"/>
      <c r="E43964" s="1"/>
      <c r="F43964" s="1"/>
      <c r="G43964" s="1"/>
      <c r="H43964" s="1"/>
    </row>
    <row r="43965">
      <c r="A43965" s="1"/>
      <c r="B43965" s="1"/>
      <c r="C43965" s="1"/>
      <c r="D43965" s="8"/>
      <c r="E43965" s="1"/>
      <c r="F43965" s="1"/>
      <c r="G43965" s="1"/>
      <c r="H43965" s="1"/>
    </row>
    <row r="43966">
      <c r="A43966" s="1"/>
      <c r="B43966" s="1"/>
      <c r="C43966" s="1"/>
      <c r="D43966" s="8"/>
      <c r="E43966" s="1"/>
      <c r="F43966" s="1"/>
      <c r="G43966" s="1"/>
      <c r="H43966" s="1"/>
    </row>
    <row r="43967">
      <c r="A43967" s="1"/>
      <c r="B43967" s="1"/>
      <c r="C43967" s="1"/>
      <c r="D43967" s="8"/>
      <c r="E43967" s="1"/>
      <c r="F43967" s="1"/>
      <c r="G43967" s="1"/>
      <c r="H43967" s="1"/>
    </row>
    <row r="43968">
      <c r="A43968" s="1"/>
      <c r="B43968" s="1"/>
      <c r="C43968" s="1"/>
      <c r="D43968" s="8"/>
      <c r="E43968" s="1"/>
      <c r="F43968" s="1"/>
      <c r="G43968" s="1"/>
      <c r="H43968" s="1"/>
    </row>
    <row r="43969">
      <c r="A43969" s="1"/>
      <c r="B43969" s="1"/>
      <c r="C43969" s="1"/>
      <c r="D43969" s="8"/>
      <c r="E43969" s="1"/>
      <c r="F43969" s="1"/>
      <c r="G43969" s="1"/>
      <c r="H43969" s="1"/>
    </row>
    <row r="43970">
      <c r="A43970" s="1"/>
      <c r="B43970" s="1"/>
      <c r="C43970" s="1"/>
      <c r="D43970" s="8"/>
      <c r="E43970" s="1"/>
      <c r="F43970" s="1"/>
      <c r="G43970" s="1"/>
      <c r="H43970" s="1"/>
    </row>
    <row r="43971">
      <c r="A43971" s="1"/>
      <c r="B43971" s="1"/>
      <c r="C43971" s="1"/>
      <c r="D43971" s="8"/>
      <c r="E43971" s="1"/>
      <c r="F43971" s="1"/>
      <c r="G43971" s="1"/>
      <c r="H43971" s="1"/>
    </row>
    <row r="43972">
      <c r="A43972" s="1"/>
      <c r="B43972" s="1"/>
      <c r="C43972" s="1"/>
      <c r="D43972" s="8"/>
      <c r="E43972" s="1"/>
      <c r="F43972" s="1"/>
      <c r="G43972" s="1"/>
      <c r="H43972" s="1"/>
    </row>
    <row r="43973">
      <c r="A43973" s="1"/>
      <c r="B43973" s="1"/>
      <c r="C43973" s="1"/>
      <c r="D43973" s="8"/>
      <c r="E43973" s="1"/>
      <c r="F43973" s="1"/>
      <c r="G43973" s="1"/>
      <c r="H43973" s="1"/>
    </row>
    <row r="43974">
      <c r="A43974" s="1"/>
      <c r="B43974" s="1"/>
      <c r="C43974" s="1"/>
      <c r="D43974" s="8"/>
      <c r="E43974" s="1"/>
      <c r="F43974" s="1"/>
      <c r="G43974" s="1"/>
      <c r="H43974" s="1"/>
    </row>
    <row r="43975">
      <c r="A43975" s="1"/>
      <c r="B43975" s="1"/>
      <c r="C43975" s="1"/>
      <c r="D43975" s="8"/>
      <c r="E43975" s="1"/>
      <c r="F43975" s="1"/>
      <c r="G43975" s="1"/>
      <c r="H43975" s="1"/>
    </row>
    <row r="43976">
      <c r="A43976" s="1"/>
      <c r="B43976" s="1"/>
      <c r="C43976" s="1"/>
      <c r="D43976" s="8"/>
      <c r="E43976" s="1"/>
      <c r="F43976" s="1"/>
      <c r="G43976" s="1"/>
      <c r="H43976" s="1"/>
    </row>
    <row r="43977">
      <c r="A43977" s="1"/>
      <c r="B43977" s="1"/>
      <c r="C43977" s="1"/>
      <c r="D43977" s="8"/>
      <c r="E43977" s="1"/>
      <c r="F43977" s="1"/>
      <c r="G43977" s="1"/>
      <c r="H43977" s="1"/>
    </row>
    <row r="43978">
      <c r="A43978" s="1"/>
      <c r="B43978" s="1"/>
      <c r="C43978" s="1"/>
      <c r="D43978" s="8"/>
      <c r="E43978" s="1"/>
      <c r="F43978" s="1"/>
      <c r="G43978" s="1"/>
      <c r="H43978" s="1"/>
    </row>
    <row r="43979">
      <c r="A43979" s="1"/>
      <c r="B43979" s="1"/>
      <c r="C43979" s="1"/>
      <c r="D43979" s="8"/>
      <c r="E43979" s="1"/>
      <c r="F43979" s="1"/>
      <c r="G43979" s="1"/>
      <c r="H43979" s="1"/>
    </row>
    <row r="43980">
      <c r="A43980" s="1"/>
      <c r="B43980" s="1"/>
      <c r="C43980" s="1"/>
      <c r="D43980" s="8"/>
      <c r="E43980" s="1"/>
      <c r="F43980" s="1"/>
      <c r="G43980" s="1"/>
      <c r="H43980" s="1"/>
    </row>
    <row r="43981">
      <c r="A43981" s="1"/>
      <c r="B43981" s="1"/>
      <c r="C43981" s="1"/>
      <c r="D43981" s="8"/>
      <c r="E43981" s="1"/>
      <c r="F43981" s="1"/>
      <c r="G43981" s="1"/>
      <c r="H43981" s="1"/>
    </row>
    <row r="43982">
      <c r="A43982" s="1"/>
      <c r="B43982" s="1"/>
      <c r="C43982" s="1"/>
      <c r="D43982" s="8"/>
      <c r="E43982" s="1"/>
      <c r="F43982" s="1"/>
      <c r="G43982" s="1"/>
      <c r="H43982" s="1"/>
    </row>
    <row r="43983">
      <c r="A43983" s="1"/>
      <c r="B43983" s="1"/>
      <c r="C43983" s="1"/>
      <c r="D43983" s="8"/>
      <c r="E43983" s="1"/>
      <c r="F43983" s="1"/>
      <c r="G43983" s="1"/>
      <c r="H43983" s="1"/>
    </row>
    <row r="43984">
      <c r="A43984" s="1"/>
      <c r="B43984" s="1"/>
      <c r="C43984" s="1"/>
      <c r="D43984" s="8"/>
      <c r="E43984" s="1"/>
      <c r="F43984" s="1"/>
      <c r="G43984" s="1"/>
      <c r="H43984" s="1"/>
    </row>
    <row r="43985">
      <c r="A43985" s="1"/>
      <c r="B43985" s="1"/>
      <c r="C43985" s="1"/>
      <c r="D43985" s="8"/>
      <c r="E43985" s="1"/>
      <c r="F43985" s="1"/>
      <c r="G43985" s="1"/>
      <c r="H43985" s="1"/>
    </row>
    <row r="43986">
      <c r="A43986" s="1"/>
      <c r="B43986" s="1"/>
      <c r="C43986" s="1"/>
      <c r="D43986" s="8"/>
      <c r="E43986" s="1"/>
      <c r="F43986" s="1"/>
      <c r="G43986" s="1"/>
      <c r="H43986" s="1"/>
    </row>
    <row r="43987">
      <c r="A43987" s="1"/>
      <c r="B43987" s="1"/>
      <c r="C43987" s="1"/>
      <c r="D43987" s="8"/>
      <c r="E43987" s="1"/>
      <c r="F43987" s="1"/>
      <c r="G43987" s="1"/>
      <c r="H43987" s="1"/>
    </row>
    <row r="43988">
      <c r="A43988" s="1"/>
      <c r="B43988" s="1"/>
      <c r="C43988" s="1"/>
      <c r="D43988" s="8"/>
      <c r="E43988" s="1"/>
      <c r="F43988" s="1"/>
      <c r="G43988" s="1"/>
      <c r="H43988" s="1"/>
    </row>
    <row r="43989">
      <c r="A43989" s="1"/>
      <c r="B43989" s="1"/>
      <c r="C43989" s="1"/>
      <c r="D43989" s="8"/>
      <c r="E43989" s="1"/>
      <c r="F43989" s="1"/>
      <c r="G43989" s="1"/>
      <c r="H43989" s="1"/>
    </row>
    <row r="43990">
      <c r="A43990" s="1"/>
      <c r="B43990" s="1"/>
      <c r="C43990" s="1"/>
      <c r="D43990" s="8"/>
      <c r="E43990" s="1"/>
      <c r="F43990" s="1"/>
      <c r="G43990" s="1"/>
      <c r="H43990" s="1"/>
    </row>
    <row r="43991">
      <c r="A43991" s="1"/>
      <c r="B43991" s="1"/>
      <c r="C43991" s="1"/>
      <c r="D43991" s="8"/>
      <c r="E43991" s="1"/>
      <c r="F43991" s="1"/>
      <c r="G43991" s="1"/>
      <c r="H43991" s="1"/>
    </row>
    <row r="43992">
      <c r="A43992" s="1"/>
      <c r="B43992" s="1"/>
      <c r="C43992" s="1"/>
      <c r="D43992" s="8"/>
      <c r="E43992" s="1"/>
      <c r="F43992" s="1"/>
      <c r="G43992" s="1"/>
      <c r="H43992" s="1"/>
    </row>
    <row r="43993">
      <c r="A43993" s="1"/>
      <c r="B43993" s="1"/>
      <c r="C43993" s="1"/>
      <c r="D43993" s="8"/>
      <c r="E43993" s="1"/>
      <c r="F43993" s="1"/>
      <c r="G43993" s="1"/>
      <c r="H43993" s="1"/>
    </row>
    <row r="43994">
      <c r="A43994" s="1"/>
      <c r="B43994" s="1"/>
      <c r="C43994" s="1"/>
      <c r="D43994" s="8"/>
      <c r="E43994" s="1"/>
      <c r="F43994" s="1"/>
      <c r="G43994" s="1"/>
      <c r="H43994" s="1"/>
    </row>
    <row r="43995">
      <c r="A43995" s="1"/>
      <c r="B43995" s="1"/>
      <c r="C43995" s="1"/>
      <c r="D43995" s="8"/>
      <c r="E43995" s="1"/>
      <c r="F43995" s="1"/>
      <c r="G43995" s="1"/>
      <c r="H43995" s="1"/>
    </row>
    <row r="43996">
      <c r="A43996" s="1"/>
      <c r="B43996" s="1"/>
      <c r="C43996" s="1"/>
      <c r="D43996" s="8"/>
      <c r="E43996" s="1"/>
      <c r="F43996" s="1"/>
      <c r="G43996" s="1"/>
      <c r="H43996" s="1"/>
    </row>
    <row r="43997">
      <c r="A43997" s="1"/>
      <c r="B43997" s="1"/>
      <c r="C43997" s="1"/>
      <c r="D43997" s="8"/>
      <c r="E43997" s="1"/>
      <c r="F43997" s="1"/>
      <c r="G43997" s="1"/>
      <c r="H43997" s="1"/>
    </row>
    <row r="43998">
      <c r="A43998" s="1"/>
      <c r="B43998" s="1"/>
      <c r="C43998" s="1"/>
      <c r="D43998" s="8"/>
      <c r="E43998" s="1"/>
      <c r="F43998" s="1"/>
      <c r="G43998" s="1"/>
      <c r="H43998" s="1"/>
    </row>
    <row r="43999">
      <c r="A43999" s="1"/>
      <c r="B43999" s="1"/>
      <c r="C43999" s="1"/>
      <c r="D43999" s="8"/>
      <c r="E43999" s="1"/>
      <c r="F43999" s="1"/>
      <c r="G43999" s="1"/>
      <c r="H43999" s="1"/>
    </row>
    <row r="44000">
      <c r="A44000" s="1"/>
      <c r="B44000" s="1"/>
      <c r="C44000" s="1"/>
      <c r="D44000" s="8"/>
      <c r="E44000" s="1"/>
      <c r="F44000" s="1"/>
      <c r="G44000" s="1"/>
      <c r="H44000" s="1"/>
    </row>
    <row r="44001">
      <c r="A44001" s="1"/>
      <c r="B44001" s="1"/>
      <c r="C44001" s="1"/>
      <c r="D44001" s="8"/>
      <c r="E44001" s="1"/>
      <c r="F44001" s="1"/>
      <c r="G44001" s="1"/>
      <c r="H44001" s="1"/>
    </row>
    <row r="44002">
      <c r="A44002" s="1"/>
      <c r="B44002" s="1"/>
      <c r="C44002" s="1"/>
      <c r="D44002" s="8"/>
      <c r="E44002" s="1"/>
      <c r="F44002" s="1"/>
      <c r="G44002" s="1"/>
      <c r="H44002" s="1"/>
    </row>
    <row r="44003">
      <c r="A44003" s="1"/>
      <c r="B44003" s="1"/>
      <c r="C44003" s="1"/>
      <c r="D44003" s="8"/>
      <c r="E44003" s="1"/>
      <c r="F44003" s="1"/>
      <c r="G44003" s="1"/>
      <c r="H44003" s="1"/>
    </row>
    <row r="44004">
      <c r="A44004" s="1"/>
      <c r="B44004" s="1"/>
      <c r="C44004" s="1"/>
      <c r="D44004" s="8"/>
      <c r="E44004" s="1"/>
      <c r="F44004" s="1"/>
      <c r="G44004" s="1"/>
      <c r="H44004" s="1"/>
    </row>
    <row r="44005">
      <c r="A44005" s="1"/>
      <c r="B44005" s="1"/>
      <c r="C44005" s="1"/>
      <c r="D44005" s="8"/>
      <c r="E44005" s="1"/>
      <c r="F44005" s="1"/>
      <c r="G44005" s="1"/>
      <c r="H44005" s="1"/>
    </row>
    <row r="44006">
      <c r="A44006" s="1"/>
      <c r="B44006" s="1"/>
      <c r="C44006" s="1"/>
      <c r="D44006" s="8"/>
      <c r="E44006" s="1"/>
      <c r="F44006" s="1"/>
      <c r="G44006" s="1"/>
      <c r="H44006" s="1"/>
    </row>
    <row r="44007">
      <c r="A44007" s="1"/>
      <c r="B44007" s="1"/>
      <c r="C44007" s="1"/>
      <c r="D44007" s="8"/>
      <c r="E44007" s="1"/>
      <c r="F44007" s="1"/>
      <c r="G44007" s="1"/>
      <c r="H44007" s="1"/>
    </row>
    <row r="44008">
      <c r="A44008" s="1"/>
      <c r="B44008" s="1"/>
      <c r="C44008" s="1"/>
      <c r="D44008" s="8"/>
      <c r="E44008" s="1"/>
      <c r="F44008" s="1"/>
      <c r="G44008" s="1"/>
      <c r="H44008" s="1"/>
    </row>
    <row r="44009">
      <c r="A44009" s="1"/>
      <c r="B44009" s="1"/>
      <c r="C44009" s="1"/>
      <c r="D44009" s="8"/>
      <c r="E44009" s="1"/>
      <c r="F44009" s="1"/>
      <c r="G44009" s="1"/>
      <c r="H44009" s="1"/>
    </row>
    <row r="44010">
      <c r="A44010" s="1"/>
      <c r="B44010" s="1"/>
      <c r="C44010" s="1"/>
      <c r="D44010" s="8"/>
      <c r="E44010" s="1"/>
      <c r="F44010" s="1"/>
      <c r="G44010" s="1"/>
      <c r="H44010" s="1"/>
    </row>
    <row r="44011">
      <c r="A44011" s="1"/>
      <c r="B44011" s="1"/>
      <c r="C44011" s="1"/>
      <c r="D44011" s="8"/>
      <c r="E44011" s="1"/>
      <c r="F44011" s="1"/>
      <c r="G44011" s="1"/>
      <c r="H44011" s="1"/>
    </row>
    <row r="44012">
      <c r="A44012" s="1"/>
      <c r="B44012" s="1"/>
      <c r="C44012" s="1"/>
      <c r="D44012" s="8"/>
      <c r="E44012" s="1"/>
      <c r="F44012" s="1"/>
      <c r="G44012" s="1"/>
      <c r="H44012" s="1"/>
    </row>
    <row r="44013">
      <c r="A44013" s="1"/>
      <c r="B44013" s="1"/>
      <c r="C44013" s="1"/>
      <c r="D44013" s="8"/>
      <c r="E44013" s="1"/>
      <c r="F44013" s="1"/>
      <c r="G44013" s="1"/>
      <c r="H44013" s="1"/>
    </row>
    <row r="44014">
      <c r="A44014" s="1"/>
      <c r="B44014" s="1"/>
      <c r="C44014" s="1"/>
      <c r="D44014" s="8"/>
      <c r="E44014" s="1"/>
      <c r="F44014" s="1"/>
      <c r="G44014" s="1"/>
      <c r="H44014" s="1"/>
    </row>
    <row r="44015">
      <c r="A44015" s="1"/>
      <c r="B44015" s="1"/>
      <c r="C44015" s="1"/>
      <c r="D44015" s="8"/>
      <c r="E44015" s="1"/>
      <c r="F44015" s="1"/>
      <c r="G44015" s="1"/>
      <c r="H44015" s="1"/>
    </row>
    <row r="44016">
      <c r="A44016" s="1"/>
      <c r="B44016" s="1"/>
      <c r="C44016" s="1"/>
      <c r="D44016" s="8"/>
      <c r="E44016" s="1"/>
      <c r="F44016" s="1"/>
      <c r="G44016" s="1"/>
      <c r="H44016" s="1"/>
    </row>
    <row r="44017">
      <c r="A44017" s="1"/>
      <c r="B44017" s="1"/>
      <c r="C44017" s="1"/>
      <c r="D44017" s="8"/>
      <c r="E44017" s="1"/>
      <c r="F44017" s="1"/>
      <c r="G44017" s="1"/>
      <c r="H44017" s="1"/>
    </row>
    <row r="44018">
      <c r="A44018" s="1"/>
      <c r="B44018" s="1"/>
      <c r="C44018" s="1"/>
      <c r="D44018" s="8"/>
      <c r="E44018" s="1"/>
      <c r="F44018" s="1"/>
      <c r="G44018" s="1"/>
      <c r="H44018" s="1"/>
    </row>
    <row r="44019">
      <c r="A44019" s="1"/>
      <c r="B44019" s="1"/>
      <c r="C44019" s="1"/>
      <c r="D44019" s="8"/>
      <c r="E44019" s="1"/>
      <c r="F44019" s="1"/>
      <c r="G44019" s="1"/>
      <c r="H44019" s="1"/>
    </row>
    <row r="44020">
      <c r="A44020" s="1"/>
      <c r="B44020" s="1"/>
      <c r="C44020" s="1"/>
      <c r="D44020" s="8"/>
      <c r="E44020" s="1"/>
      <c r="F44020" s="1"/>
      <c r="G44020" s="1"/>
      <c r="H44020" s="1"/>
    </row>
    <row r="44021">
      <c r="A44021" s="1"/>
      <c r="B44021" s="1"/>
      <c r="C44021" s="1"/>
      <c r="D44021" s="8"/>
      <c r="E44021" s="1"/>
      <c r="F44021" s="1"/>
      <c r="G44021" s="1"/>
      <c r="H44021" s="1"/>
    </row>
    <row r="44022">
      <c r="A44022" s="1"/>
      <c r="B44022" s="1"/>
      <c r="C44022" s="1"/>
      <c r="D44022" s="8"/>
      <c r="E44022" s="1"/>
      <c r="F44022" s="1"/>
      <c r="G44022" s="1"/>
      <c r="H44022" s="1"/>
    </row>
    <row r="44023">
      <c r="A44023" s="1"/>
      <c r="B44023" s="1"/>
      <c r="C44023" s="1"/>
      <c r="D44023" s="8"/>
      <c r="E44023" s="1"/>
      <c r="F44023" s="1"/>
      <c r="G44023" s="1"/>
      <c r="H44023" s="1"/>
    </row>
    <row r="44024">
      <c r="A44024" s="1"/>
      <c r="B44024" s="1"/>
      <c r="C44024" s="1"/>
      <c r="D44024" s="8"/>
      <c r="E44024" s="1"/>
      <c r="F44024" s="1"/>
      <c r="G44024" s="1"/>
      <c r="H44024" s="1"/>
    </row>
    <row r="44025">
      <c r="A44025" s="1"/>
      <c r="B44025" s="1"/>
      <c r="C44025" s="1"/>
      <c r="D44025" s="8"/>
      <c r="E44025" s="1"/>
      <c r="F44025" s="1"/>
      <c r="G44025" s="1"/>
      <c r="H44025" s="1"/>
    </row>
    <row r="44026">
      <c r="A44026" s="1"/>
      <c r="B44026" s="1"/>
      <c r="C44026" s="1"/>
      <c r="D44026" s="8"/>
      <c r="E44026" s="1"/>
      <c r="F44026" s="1"/>
      <c r="G44026" s="1"/>
      <c r="H44026" s="1"/>
    </row>
    <row r="44027">
      <c r="A44027" s="1"/>
      <c r="B44027" s="1"/>
      <c r="C44027" s="1"/>
      <c r="D44027" s="8"/>
      <c r="E44027" s="1"/>
      <c r="F44027" s="1"/>
      <c r="G44027" s="1"/>
      <c r="H44027" s="1"/>
    </row>
    <row r="44028">
      <c r="A44028" s="1"/>
      <c r="B44028" s="1"/>
      <c r="C44028" s="1"/>
      <c r="D44028" s="8"/>
      <c r="E44028" s="1"/>
      <c r="F44028" s="1"/>
      <c r="G44028" s="1"/>
      <c r="H44028" s="1"/>
    </row>
    <row r="44029">
      <c r="A44029" s="1"/>
      <c r="B44029" s="1"/>
      <c r="C44029" s="1"/>
      <c r="D44029" s="8"/>
      <c r="E44029" s="1"/>
      <c r="F44029" s="1"/>
      <c r="G44029" s="1"/>
      <c r="H44029" s="1"/>
    </row>
    <row r="44030">
      <c r="A44030" s="1"/>
      <c r="B44030" s="1"/>
      <c r="C44030" s="1"/>
      <c r="D44030" s="8"/>
      <c r="E44030" s="1"/>
      <c r="F44030" s="1"/>
      <c r="G44030" s="1"/>
      <c r="H44030" s="1"/>
    </row>
    <row r="44031">
      <c r="A44031" s="1"/>
      <c r="B44031" s="1"/>
      <c r="C44031" s="1"/>
      <c r="D44031" s="8"/>
      <c r="E44031" s="1"/>
      <c r="F44031" s="1"/>
      <c r="G44031" s="1"/>
      <c r="H44031" s="1"/>
    </row>
    <row r="44032">
      <c r="A44032" s="1"/>
      <c r="B44032" s="1"/>
      <c r="C44032" s="1"/>
      <c r="D44032" s="8"/>
      <c r="E44032" s="1"/>
      <c r="F44032" s="1"/>
      <c r="G44032" s="1"/>
      <c r="H44032" s="1"/>
    </row>
    <row r="44033">
      <c r="A44033" s="1"/>
      <c r="B44033" s="1"/>
      <c r="C44033" s="1"/>
      <c r="D44033" s="8"/>
      <c r="E44033" s="1"/>
      <c r="F44033" s="1"/>
      <c r="G44033" s="1"/>
      <c r="H44033" s="1"/>
    </row>
    <row r="44034">
      <c r="A44034" s="1"/>
      <c r="B44034" s="1"/>
      <c r="C44034" s="1"/>
      <c r="D44034" s="8"/>
      <c r="E44034" s="1"/>
      <c r="F44034" s="1"/>
      <c r="G44034" s="1"/>
      <c r="H44034" s="1"/>
    </row>
    <row r="44035">
      <c r="A44035" s="1"/>
      <c r="B44035" s="1"/>
      <c r="C44035" s="1"/>
      <c r="D44035" s="8"/>
      <c r="E44035" s="1"/>
      <c r="F44035" s="1"/>
      <c r="G44035" s="1"/>
      <c r="H44035" s="1"/>
    </row>
    <row r="44036">
      <c r="A44036" s="1"/>
      <c r="B44036" s="1"/>
      <c r="C44036" s="1"/>
      <c r="D44036" s="8"/>
      <c r="E44036" s="1"/>
      <c r="F44036" s="1"/>
      <c r="G44036" s="1"/>
      <c r="H44036" s="1"/>
    </row>
    <row r="44037">
      <c r="A44037" s="1"/>
      <c r="B44037" s="1"/>
      <c r="C44037" s="1"/>
      <c r="D44037" s="8"/>
      <c r="E44037" s="1"/>
      <c r="F44037" s="1"/>
      <c r="G44037" s="1"/>
      <c r="H44037" s="1"/>
    </row>
    <row r="44038">
      <c r="A44038" s="1"/>
      <c r="B44038" s="1"/>
      <c r="C44038" s="1"/>
      <c r="D44038" s="8"/>
      <c r="E44038" s="1"/>
      <c r="F44038" s="1"/>
      <c r="G44038" s="1"/>
      <c r="H44038" s="1"/>
    </row>
    <row r="44039">
      <c r="A44039" s="1"/>
      <c r="B44039" s="1"/>
      <c r="C44039" s="1"/>
      <c r="D44039" s="8"/>
      <c r="E44039" s="1"/>
      <c r="F44039" s="1"/>
      <c r="G44039" s="1"/>
      <c r="H44039" s="1"/>
    </row>
    <row r="44040">
      <c r="A44040" s="1"/>
      <c r="B44040" s="1"/>
      <c r="C44040" s="1"/>
      <c r="D44040" s="8"/>
      <c r="E44040" s="1"/>
      <c r="F44040" s="1"/>
      <c r="G44040" s="1"/>
      <c r="H44040" s="1"/>
    </row>
    <row r="44041">
      <c r="A44041" s="1"/>
      <c r="B44041" s="1"/>
      <c r="C44041" s="1"/>
      <c r="D44041" s="8"/>
      <c r="E44041" s="1"/>
      <c r="F44041" s="1"/>
      <c r="G44041" s="1"/>
      <c r="H44041" s="1"/>
    </row>
    <row r="44042">
      <c r="A44042" s="1"/>
      <c r="B44042" s="1"/>
      <c r="C44042" s="1"/>
      <c r="D44042" s="8"/>
      <c r="E44042" s="1"/>
      <c r="F44042" s="1"/>
      <c r="G44042" s="1"/>
      <c r="H44042" s="1"/>
    </row>
    <row r="44043">
      <c r="A44043" s="1"/>
      <c r="B44043" s="1"/>
      <c r="C44043" s="1"/>
      <c r="D44043" s="8"/>
      <c r="E44043" s="1"/>
      <c r="F44043" s="1"/>
      <c r="G44043" s="1"/>
      <c r="H44043" s="1"/>
    </row>
    <row r="44044">
      <c r="A44044" s="1"/>
      <c r="B44044" s="1"/>
      <c r="C44044" s="1"/>
      <c r="D44044" s="8"/>
      <c r="E44044" s="1"/>
      <c r="F44044" s="1"/>
      <c r="G44044" s="1"/>
      <c r="H44044" s="1"/>
    </row>
    <row r="44045">
      <c r="A44045" s="1"/>
      <c r="B44045" s="1"/>
      <c r="C44045" s="1"/>
      <c r="D44045" s="8"/>
      <c r="E44045" s="1"/>
      <c r="F44045" s="1"/>
      <c r="G44045" s="1"/>
      <c r="H44045" s="1"/>
    </row>
    <row r="44046">
      <c r="A44046" s="1"/>
      <c r="B44046" s="1"/>
      <c r="C44046" s="1"/>
      <c r="D44046" s="8"/>
      <c r="E44046" s="1"/>
      <c r="F44046" s="1"/>
      <c r="G44046" s="1"/>
      <c r="H44046" s="1"/>
    </row>
    <row r="44047">
      <c r="A44047" s="1"/>
      <c r="B44047" s="1"/>
      <c r="C44047" s="1"/>
      <c r="D44047" s="8"/>
      <c r="E44047" s="1"/>
      <c r="F44047" s="1"/>
      <c r="G44047" s="1"/>
      <c r="H44047" s="1"/>
    </row>
    <row r="44048">
      <c r="A44048" s="1"/>
      <c r="B44048" s="1"/>
      <c r="C44048" s="1"/>
      <c r="D44048" s="8"/>
      <c r="E44048" s="1"/>
      <c r="F44048" s="1"/>
      <c r="G44048" s="1"/>
      <c r="H44048" s="1"/>
    </row>
    <row r="44049">
      <c r="A44049" s="1"/>
      <c r="B44049" s="1"/>
      <c r="C44049" s="1"/>
      <c r="D44049" s="8"/>
      <c r="E44049" s="1"/>
      <c r="F44049" s="1"/>
      <c r="G44049" s="1"/>
      <c r="H44049" s="1"/>
    </row>
    <row r="44050">
      <c r="A44050" s="1"/>
      <c r="B44050" s="1"/>
      <c r="C44050" s="1"/>
      <c r="D44050" s="8"/>
      <c r="E44050" s="1"/>
      <c r="F44050" s="1"/>
      <c r="G44050" s="1"/>
      <c r="H44050" s="1"/>
    </row>
    <row r="44051">
      <c r="A44051" s="1"/>
      <c r="B44051" s="1"/>
      <c r="C44051" s="1"/>
      <c r="D44051" s="8"/>
      <c r="E44051" s="1"/>
      <c r="F44051" s="1"/>
      <c r="G44051" s="1"/>
      <c r="H44051" s="1"/>
    </row>
    <row r="44052">
      <c r="A44052" s="1"/>
      <c r="B44052" s="1"/>
      <c r="C44052" s="1"/>
      <c r="D44052" s="8"/>
      <c r="E44052" s="1"/>
      <c r="F44052" s="1"/>
      <c r="G44052" s="1"/>
      <c r="H44052" s="1"/>
    </row>
    <row r="44053">
      <c r="A44053" s="1"/>
      <c r="B44053" s="1"/>
      <c r="C44053" s="1"/>
      <c r="D44053" s="8"/>
      <c r="E44053" s="1"/>
      <c r="F44053" s="1"/>
      <c r="G44053" s="1"/>
      <c r="H44053" s="1"/>
    </row>
    <row r="44054">
      <c r="A44054" s="1"/>
      <c r="B44054" s="1"/>
      <c r="C44054" s="1"/>
      <c r="D44054" s="8"/>
      <c r="E44054" s="1"/>
      <c r="F44054" s="1"/>
      <c r="G44054" s="1"/>
      <c r="H44054" s="1"/>
    </row>
    <row r="44055">
      <c r="A44055" s="1"/>
      <c r="B44055" s="1"/>
      <c r="C44055" s="1"/>
      <c r="D44055" s="8"/>
      <c r="E44055" s="1"/>
      <c r="F44055" s="1"/>
      <c r="G44055" s="1"/>
      <c r="H44055" s="1"/>
    </row>
    <row r="44056">
      <c r="A44056" s="1"/>
      <c r="B44056" s="1"/>
      <c r="C44056" s="1"/>
      <c r="D44056" s="8"/>
      <c r="E44056" s="1"/>
      <c r="F44056" s="1"/>
      <c r="G44056" s="1"/>
      <c r="H44056" s="1"/>
    </row>
    <row r="44057">
      <c r="A44057" s="1"/>
      <c r="B44057" s="1"/>
      <c r="C44057" s="1"/>
      <c r="D44057" s="8"/>
      <c r="E44057" s="1"/>
      <c r="F44057" s="1"/>
      <c r="G44057" s="1"/>
      <c r="H44057" s="1"/>
    </row>
    <row r="44058">
      <c r="A44058" s="1"/>
      <c r="B44058" s="1"/>
      <c r="C44058" s="1"/>
      <c r="D44058" s="8"/>
      <c r="E44058" s="1"/>
      <c r="F44058" s="1"/>
      <c r="G44058" s="1"/>
      <c r="H44058" s="1"/>
    </row>
    <row r="44059">
      <c r="A44059" s="1"/>
      <c r="B44059" s="1"/>
      <c r="C44059" s="1"/>
      <c r="D44059" s="8"/>
      <c r="E44059" s="1"/>
      <c r="F44059" s="1"/>
      <c r="G44059" s="1"/>
      <c r="H44059" s="1"/>
    </row>
    <row r="44060">
      <c r="A44060" s="1"/>
      <c r="B44060" s="1"/>
      <c r="C44060" s="1"/>
      <c r="D44060" s="8"/>
      <c r="E44060" s="1"/>
      <c r="F44060" s="1"/>
      <c r="G44060" s="1"/>
      <c r="H44060" s="1"/>
    </row>
    <row r="44061">
      <c r="A44061" s="1"/>
      <c r="B44061" s="1"/>
      <c r="C44061" s="1"/>
      <c r="D44061" s="8"/>
      <c r="E44061" s="1"/>
      <c r="F44061" s="1"/>
      <c r="G44061" s="1"/>
      <c r="H44061" s="1"/>
    </row>
    <row r="44062">
      <c r="A44062" s="1"/>
      <c r="B44062" s="1"/>
      <c r="C44062" s="1"/>
      <c r="D44062" s="8"/>
      <c r="E44062" s="1"/>
      <c r="F44062" s="1"/>
      <c r="G44062" s="1"/>
      <c r="H44062" s="1"/>
    </row>
    <row r="44063">
      <c r="A44063" s="1"/>
      <c r="B44063" s="1"/>
      <c r="C44063" s="1"/>
      <c r="D44063" s="8"/>
      <c r="E44063" s="1"/>
      <c r="F44063" s="1"/>
      <c r="G44063" s="1"/>
      <c r="H44063" s="1"/>
    </row>
    <row r="44064">
      <c r="A44064" s="1"/>
      <c r="B44064" s="1"/>
      <c r="C44064" s="1"/>
      <c r="D44064" s="8"/>
      <c r="E44064" s="1"/>
      <c r="F44064" s="1"/>
      <c r="G44064" s="1"/>
      <c r="H44064" s="1"/>
    </row>
    <row r="44065">
      <c r="A44065" s="1"/>
      <c r="B44065" s="1"/>
      <c r="C44065" s="1"/>
      <c r="D44065" s="8"/>
      <c r="E44065" s="1"/>
      <c r="F44065" s="1"/>
      <c r="G44065" s="1"/>
      <c r="H44065" s="1"/>
    </row>
    <row r="44066">
      <c r="A44066" s="1"/>
      <c r="B44066" s="1"/>
      <c r="C44066" s="1"/>
      <c r="D44066" s="8"/>
      <c r="E44066" s="1"/>
      <c r="F44066" s="1"/>
      <c r="G44066" s="1"/>
      <c r="H44066" s="1"/>
    </row>
    <row r="44067">
      <c r="A44067" s="1"/>
      <c r="B44067" s="1"/>
      <c r="C44067" s="1"/>
      <c r="D44067" s="8"/>
      <c r="E44067" s="1"/>
      <c r="F44067" s="1"/>
      <c r="G44067" s="1"/>
      <c r="H44067" s="1"/>
    </row>
    <row r="44068">
      <c r="A44068" s="1"/>
      <c r="B44068" s="1"/>
      <c r="C44068" s="1"/>
      <c r="D44068" s="8"/>
      <c r="E44068" s="1"/>
      <c r="F44068" s="1"/>
      <c r="G44068" s="1"/>
      <c r="H44068" s="1"/>
    </row>
    <row r="44069">
      <c r="A44069" s="1"/>
      <c r="B44069" s="1"/>
      <c r="C44069" s="1"/>
      <c r="D44069" s="8"/>
      <c r="E44069" s="1"/>
      <c r="F44069" s="1"/>
      <c r="G44069" s="1"/>
      <c r="H44069" s="1"/>
    </row>
    <row r="44070">
      <c r="A44070" s="1"/>
      <c r="B44070" s="1"/>
      <c r="C44070" s="1"/>
      <c r="D44070" s="8"/>
      <c r="E44070" s="1"/>
      <c r="F44070" s="1"/>
      <c r="G44070" s="1"/>
      <c r="H44070" s="1"/>
    </row>
    <row r="44071">
      <c r="A44071" s="1"/>
      <c r="B44071" s="1"/>
      <c r="C44071" s="1"/>
      <c r="D44071" s="8"/>
      <c r="E44071" s="1"/>
      <c r="F44071" s="1"/>
      <c r="G44071" s="1"/>
      <c r="H44071" s="1"/>
    </row>
    <row r="44072">
      <c r="A44072" s="1"/>
      <c r="B44072" s="1"/>
      <c r="C44072" s="1"/>
      <c r="D44072" s="8"/>
      <c r="E44072" s="1"/>
      <c r="F44072" s="1"/>
      <c r="G44072" s="1"/>
      <c r="H44072" s="1"/>
    </row>
    <row r="44073">
      <c r="A44073" s="1"/>
      <c r="B44073" s="1"/>
      <c r="C44073" s="1"/>
      <c r="D44073" s="8"/>
      <c r="E44073" s="1"/>
      <c r="F44073" s="1"/>
      <c r="G44073" s="1"/>
      <c r="H44073" s="1"/>
    </row>
    <row r="44074">
      <c r="A44074" s="1"/>
      <c r="B44074" s="1"/>
      <c r="C44074" s="1"/>
      <c r="D44074" s="8"/>
      <c r="E44074" s="1"/>
      <c r="F44074" s="1"/>
      <c r="G44074" s="1"/>
      <c r="H44074" s="1"/>
    </row>
    <row r="44075">
      <c r="A44075" s="1"/>
      <c r="B44075" s="1"/>
      <c r="C44075" s="1"/>
      <c r="D44075" s="8"/>
      <c r="E44075" s="1"/>
      <c r="F44075" s="1"/>
      <c r="G44075" s="1"/>
      <c r="H44075" s="1"/>
    </row>
    <row r="44076">
      <c r="A44076" s="1"/>
      <c r="B44076" s="1"/>
      <c r="C44076" s="1"/>
      <c r="D44076" s="8"/>
      <c r="E44076" s="1"/>
      <c r="F44076" s="1"/>
      <c r="G44076" s="1"/>
      <c r="H44076" s="1"/>
    </row>
    <row r="44077">
      <c r="A44077" s="1"/>
      <c r="B44077" s="1"/>
      <c r="C44077" s="1"/>
      <c r="D44077" s="8"/>
      <c r="E44077" s="1"/>
      <c r="F44077" s="1"/>
      <c r="G44077" s="1"/>
      <c r="H44077" s="1"/>
    </row>
    <row r="44078">
      <c r="A44078" s="1"/>
      <c r="B44078" s="1"/>
      <c r="C44078" s="1"/>
      <c r="D44078" s="8"/>
      <c r="E44078" s="1"/>
      <c r="F44078" s="1"/>
      <c r="G44078" s="1"/>
      <c r="H44078" s="1"/>
    </row>
    <row r="44079">
      <c r="A44079" s="1"/>
      <c r="B44079" s="1"/>
      <c r="C44079" s="1"/>
      <c r="D44079" s="8"/>
      <c r="E44079" s="1"/>
      <c r="F44079" s="1"/>
      <c r="G44079" s="1"/>
      <c r="H44079" s="1"/>
    </row>
    <row r="44080">
      <c r="A44080" s="1"/>
      <c r="B44080" s="1"/>
      <c r="C44080" s="1"/>
      <c r="D44080" s="8"/>
      <c r="E44080" s="1"/>
      <c r="F44080" s="1"/>
      <c r="G44080" s="1"/>
      <c r="H44080" s="1"/>
    </row>
    <row r="44081">
      <c r="A44081" s="1"/>
      <c r="B44081" s="1"/>
      <c r="C44081" s="1"/>
      <c r="D44081" s="8"/>
      <c r="E44081" s="1"/>
      <c r="F44081" s="1"/>
      <c r="G44081" s="1"/>
      <c r="H44081" s="1"/>
    </row>
    <row r="44082">
      <c r="A44082" s="1"/>
      <c r="B44082" s="1"/>
      <c r="C44082" s="1"/>
      <c r="D44082" s="8"/>
      <c r="E44082" s="1"/>
      <c r="F44082" s="1"/>
      <c r="G44082" s="1"/>
      <c r="H44082" s="1"/>
    </row>
    <row r="44083">
      <c r="A44083" s="1"/>
      <c r="B44083" s="1"/>
      <c r="C44083" s="1"/>
      <c r="D44083" s="8"/>
      <c r="E44083" s="1"/>
      <c r="F44083" s="1"/>
      <c r="G44083" s="1"/>
      <c r="H44083" s="1"/>
    </row>
    <row r="44084">
      <c r="A44084" s="1"/>
      <c r="B44084" s="1"/>
      <c r="C44084" s="1"/>
      <c r="D44084" s="8"/>
      <c r="E44084" s="1"/>
      <c r="F44084" s="1"/>
      <c r="G44084" s="1"/>
      <c r="H44084" s="1"/>
    </row>
    <row r="44085">
      <c r="A44085" s="1"/>
      <c r="B44085" s="1"/>
      <c r="C44085" s="1"/>
      <c r="D44085" s="8"/>
      <c r="E44085" s="1"/>
      <c r="F44085" s="1"/>
      <c r="G44085" s="1"/>
      <c r="H44085" s="1"/>
    </row>
    <row r="44086">
      <c r="A44086" s="1"/>
      <c r="B44086" s="1"/>
      <c r="C44086" s="1"/>
      <c r="D44086" s="8"/>
      <c r="E44086" s="1"/>
      <c r="F44086" s="1"/>
      <c r="G44086" s="1"/>
      <c r="H44086" s="1"/>
    </row>
    <row r="44087">
      <c r="A44087" s="1"/>
      <c r="B44087" s="1"/>
      <c r="C44087" s="1"/>
      <c r="D44087" s="8"/>
      <c r="E44087" s="1"/>
      <c r="F44087" s="1"/>
      <c r="G44087" s="1"/>
      <c r="H44087" s="1"/>
    </row>
    <row r="44088">
      <c r="A44088" s="1"/>
      <c r="B44088" s="1"/>
      <c r="C44088" s="1"/>
      <c r="D44088" s="8"/>
      <c r="E44088" s="1"/>
      <c r="F44088" s="1"/>
      <c r="G44088" s="1"/>
      <c r="H44088" s="1"/>
    </row>
    <row r="44089">
      <c r="A44089" s="1"/>
      <c r="B44089" s="1"/>
      <c r="C44089" s="1"/>
      <c r="D44089" s="8"/>
      <c r="E44089" s="1"/>
      <c r="F44089" s="1"/>
      <c r="G44089" s="1"/>
      <c r="H44089" s="1"/>
    </row>
    <row r="44090">
      <c r="A44090" s="1"/>
      <c r="B44090" s="1"/>
      <c r="C44090" s="1"/>
      <c r="D44090" s="8"/>
      <c r="E44090" s="1"/>
      <c r="F44090" s="1"/>
      <c r="G44090" s="1"/>
      <c r="H44090" s="1"/>
    </row>
    <row r="44091">
      <c r="A44091" s="1"/>
      <c r="B44091" s="1"/>
      <c r="C44091" s="1"/>
      <c r="D44091" s="8"/>
      <c r="E44091" s="1"/>
      <c r="F44091" s="1"/>
      <c r="G44091" s="1"/>
      <c r="H44091" s="1"/>
    </row>
    <row r="44092">
      <c r="A44092" s="1"/>
      <c r="B44092" s="1"/>
      <c r="C44092" s="1"/>
      <c r="D44092" s="8"/>
      <c r="E44092" s="1"/>
      <c r="F44092" s="1"/>
      <c r="G44092" s="1"/>
      <c r="H44092" s="1"/>
    </row>
    <row r="44093">
      <c r="A44093" s="1"/>
      <c r="B44093" s="1"/>
      <c r="C44093" s="1"/>
      <c r="D44093" s="8"/>
      <c r="E44093" s="1"/>
      <c r="F44093" s="1"/>
      <c r="G44093" s="1"/>
      <c r="H44093" s="1"/>
    </row>
    <row r="44094">
      <c r="A44094" s="1"/>
      <c r="B44094" s="1"/>
      <c r="C44094" s="1"/>
      <c r="D44094" s="8"/>
      <c r="E44094" s="1"/>
      <c r="F44094" s="1"/>
      <c r="G44094" s="1"/>
      <c r="H44094" s="1"/>
    </row>
    <row r="44095">
      <c r="A44095" s="1"/>
      <c r="B44095" s="1"/>
      <c r="C44095" s="1"/>
      <c r="D44095" s="8"/>
      <c r="E44095" s="1"/>
      <c r="F44095" s="1"/>
      <c r="G44095" s="1"/>
      <c r="H44095" s="1"/>
    </row>
    <row r="44096">
      <c r="A44096" s="1"/>
      <c r="B44096" s="1"/>
      <c r="C44096" s="1"/>
      <c r="D44096" s="8"/>
      <c r="E44096" s="1"/>
      <c r="F44096" s="1"/>
      <c r="G44096" s="1"/>
      <c r="H44096" s="1"/>
    </row>
    <row r="44097">
      <c r="A44097" s="1"/>
      <c r="B44097" s="1"/>
      <c r="C44097" s="1"/>
      <c r="D44097" s="8"/>
      <c r="E44097" s="1"/>
      <c r="F44097" s="1"/>
      <c r="G44097" s="1"/>
      <c r="H44097" s="1"/>
    </row>
    <row r="44098">
      <c r="A44098" s="1"/>
      <c r="B44098" s="1"/>
      <c r="C44098" s="1"/>
      <c r="D44098" s="8"/>
      <c r="E44098" s="1"/>
      <c r="F44098" s="1"/>
      <c r="G44098" s="1"/>
      <c r="H44098" s="1"/>
    </row>
    <row r="44099">
      <c r="A44099" s="1"/>
      <c r="B44099" s="1"/>
      <c r="C44099" s="1"/>
      <c r="D44099" s="8"/>
      <c r="E44099" s="1"/>
      <c r="F44099" s="1"/>
      <c r="G44099" s="1"/>
      <c r="H44099" s="1"/>
    </row>
    <row r="44100">
      <c r="A44100" s="1"/>
      <c r="B44100" s="1"/>
      <c r="C44100" s="1"/>
      <c r="D44100" s="8"/>
      <c r="E44100" s="1"/>
      <c r="F44100" s="1"/>
      <c r="G44100" s="1"/>
      <c r="H44100" s="1"/>
    </row>
    <row r="44101">
      <c r="A44101" s="1"/>
      <c r="B44101" s="1"/>
      <c r="C44101" s="1"/>
      <c r="D44101" s="8"/>
      <c r="E44101" s="1"/>
      <c r="F44101" s="1"/>
      <c r="G44101" s="1"/>
      <c r="H44101" s="1"/>
    </row>
    <row r="44102">
      <c r="A44102" s="1"/>
      <c r="B44102" s="1"/>
      <c r="C44102" s="1"/>
      <c r="D44102" s="8"/>
      <c r="E44102" s="1"/>
      <c r="F44102" s="1"/>
      <c r="G44102" s="1"/>
      <c r="H44102" s="1"/>
    </row>
    <row r="44103">
      <c r="A44103" s="1"/>
      <c r="B44103" s="1"/>
      <c r="C44103" s="1"/>
      <c r="D44103" s="8"/>
      <c r="E44103" s="1"/>
      <c r="F44103" s="1"/>
      <c r="G44103" s="1"/>
      <c r="H44103" s="1"/>
    </row>
    <row r="44104">
      <c r="A44104" s="1"/>
      <c r="B44104" s="1"/>
      <c r="C44104" s="1"/>
      <c r="D44104" s="8"/>
      <c r="E44104" s="1"/>
      <c r="F44104" s="1"/>
      <c r="G44104" s="1"/>
      <c r="H44104" s="1"/>
    </row>
    <row r="44105">
      <c r="A44105" s="1"/>
      <c r="B44105" s="1"/>
      <c r="C44105" s="1"/>
      <c r="D44105" s="8"/>
      <c r="E44105" s="1"/>
      <c r="F44105" s="1"/>
      <c r="G44105" s="1"/>
      <c r="H44105" s="1"/>
    </row>
    <row r="44106">
      <c r="A44106" s="1"/>
      <c r="B44106" s="1"/>
      <c r="C44106" s="1"/>
      <c r="D44106" s="8"/>
      <c r="E44106" s="1"/>
      <c r="F44106" s="1"/>
      <c r="G44106" s="1"/>
      <c r="H44106" s="1"/>
    </row>
    <row r="44107">
      <c r="A44107" s="1"/>
      <c r="B44107" s="1"/>
      <c r="C44107" s="1"/>
      <c r="D44107" s="8"/>
      <c r="E44107" s="1"/>
      <c r="F44107" s="1"/>
      <c r="G44107" s="1"/>
      <c r="H44107" s="1"/>
    </row>
    <row r="44108">
      <c r="A44108" s="1"/>
      <c r="B44108" s="1"/>
      <c r="C44108" s="1"/>
      <c r="D44108" s="8"/>
      <c r="E44108" s="1"/>
      <c r="F44108" s="1"/>
      <c r="G44108" s="1"/>
      <c r="H44108" s="1"/>
    </row>
    <row r="44109">
      <c r="A44109" s="1"/>
      <c r="B44109" s="1"/>
      <c r="C44109" s="1"/>
      <c r="D44109" s="8"/>
      <c r="E44109" s="1"/>
      <c r="F44109" s="1"/>
      <c r="G44109" s="1"/>
      <c r="H44109" s="1"/>
    </row>
    <row r="44110">
      <c r="A44110" s="1"/>
      <c r="B44110" s="1"/>
      <c r="C44110" s="1"/>
      <c r="D44110" s="8"/>
      <c r="E44110" s="1"/>
      <c r="F44110" s="1"/>
      <c r="G44110" s="1"/>
      <c r="H44110" s="1"/>
    </row>
    <row r="44111">
      <c r="A44111" s="1"/>
      <c r="B44111" s="1"/>
      <c r="C44111" s="1"/>
      <c r="D44111" s="8"/>
      <c r="E44111" s="1"/>
      <c r="F44111" s="1"/>
      <c r="G44111" s="1"/>
      <c r="H44111" s="1"/>
    </row>
    <row r="44112">
      <c r="A44112" s="1"/>
      <c r="B44112" s="1"/>
      <c r="C44112" s="1"/>
      <c r="D44112" s="8"/>
      <c r="E44112" s="1"/>
      <c r="F44112" s="1"/>
      <c r="G44112" s="1"/>
      <c r="H44112" s="1"/>
    </row>
    <row r="44113">
      <c r="A44113" s="1"/>
      <c r="B44113" s="1"/>
      <c r="C44113" s="1"/>
      <c r="D44113" s="8"/>
      <c r="E44113" s="1"/>
      <c r="F44113" s="1"/>
      <c r="G44113" s="1"/>
      <c r="H44113" s="1"/>
    </row>
    <row r="44114">
      <c r="A44114" s="1"/>
      <c r="B44114" s="1"/>
      <c r="C44114" s="1"/>
      <c r="D44114" s="8"/>
      <c r="E44114" s="1"/>
      <c r="F44114" s="1"/>
      <c r="G44114" s="1"/>
      <c r="H44114" s="1"/>
    </row>
    <row r="44115">
      <c r="A44115" s="1"/>
      <c r="B44115" s="1"/>
      <c r="C44115" s="1"/>
      <c r="D44115" s="8"/>
      <c r="E44115" s="1"/>
      <c r="F44115" s="1"/>
      <c r="G44115" s="1"/>
      <c r="H44115" s="1"/>
    </row>
    <row r="44116">
      <c r="A44116" s="1"/>
      <c r="B44116" s="1"/>
      <c r="C44116" s="1"/>
      <c r="D44116" s="8"/>
      <c r="E44116" s="1"/>
      <c r="F44116" s="1"/>
      <c r="G44116" s="1"/>
      <c r="H44116" s="1"/>
    </row>
    <row r="44117">
      <c r="A44117" s="1"/>
      <c r="B44117" s="1"/>
      <c r="C44117" s="1"/>
      <c r="D44117" s="8"/>
      <c r="E44117" s="1"/>
      <c r="F44117" s="1"/>
      <c r="G44117" s="1"/>
      <c r="H44117" s="1"/>
    </row>
    <row r="44118">
      <c r="A44118" s="1"/>
      <c r="B44118" s="1"/>
      <c r="C44118" s="1"/>
      <c r="D44118" s="8"/>
      <c r="E44118" s="1"/>
      <c r="F44118" s="1"/>
      <c r="G44118" s="1"/>
      <c r="H44118" s="1"/>
    </row>
    <row r="44119">
      <c r="A44119" s="1"/>
      <c r="B44119" s="1"/>
      <c r="C44119" s="1"/>
      <c r="D44119" s="8"/>
      <c r="E44119" s="1"/>
      <c r="F44119" s="1"/>
      <c r="G44119" s="1"/>
      <c r="H44119" s="1"/>
    </row>
    <row r="44120">
      <c r="A44120" s="1"/>
      <c r="B44120" s="1"/>
      <c r="C44120" s="1"/>
      <c r="D44120" s="8"/>
      <c r="E44120" s="1"/>
      <c r="F44120" s="1"/>
      <c r="G44120" s="1"/>
      <c r="H44120" s="1"/>
    </row>
    <row r="44121">
      <c r="A44121" s="1"/>
      <c r="B44121" s="1"/>
      <c r="C44121" s="1"/>
      <c r="D44121" s="8"/>
      <c r="E44121" s="1"/>
      <c r="F44121" s="1"/>
      <c r="G44121" s="1"/>
      <c r="H44121" s="1"/>
    </row>
    <row r="44122">
      <c r="A44122" s="1"/>
      <c r="B44122" s="1"/>
      <c r="C44122" s="1"/>
      <c r="D44122" s="8"/>
      <c r="E44122" s="1"/>
      <c r="F44122" s="1"/>
      <c r="G44122" s="1"/>
      <c r="H44122" s="1"/>
    </row>
    <row r="44123">
      <c r="A44123" s="1"/>
      <c r="B44123" s="1"/>
      <c r="C44123" s="1"/>
      <c r="D44123" s="8"/>
      <c r="E44123" s="1"/>
      <c r="F44123" s="1"/>
      <c r="G44123" s="1"/>
      <c r="H44123" s="1"/>
    </row>
    <row r="44124">
      <c r="A44124" s="1"/>
      <c r="B44124" s="1"/>
      <c r="C44124" s="1"/>
      <c r="D44124" s="8"/>
      <c r="E44124" s="1"/>
      <c r="F44124" s="1"/>
      <c r="G44124" s="1"/>
      <c r="H44124" s="1"/>
    </row>
    <row r="44125">
      <c r="A44125" s="1"/>
      <c r="B44125" s="1"/>
      <c r="C44125" s="1"/>
      <c r="D44125" s="8"/>
      <c r="E44125" s="1"/>
      <c r="F44125" s="1"/>
      <c r="G44125" s="1"/>
      <c r="H44125" s="1"/>
    </row>
    <row r="44126">
      <c r="A44126" s="1"/>
      <c r="B44126" s="1"/>
      <c r="C44126" s="1"/>
      <c r="D44126" s="8"/>
      <c r="E44126" s="1"/>
      <c r="F44126" s="1"/>
      <c r="G44126" s="1"/>
      <c r="H44126" s="1"/>
    </row>
    <row r="44127">
      <c r="A44127" s="1"/>
      <c r="B44127" s="1"/>
      <c r="C44127" s="1"/>
      <c r="D44127" s="8"/>
      <c r="E44127" s="1"/>
      <c r="F44127" s="1"/>
      <c r="G44127" s="1"/>
      <c r="H44127" s="1"/>
    </row>
    <row r="44128">
      <c r="A44128" s="1"/>
      <c r="B44128" s="1"/>
      <c r="C44128" s="1"/>
      <c r="D44128" s="8"/>
      <c r="E44128" s="1"/>
      <c r="F44128" s="1"/>
      <c r="G44128" s="1"/>
      <c r="H44128" s="1"/>
    </row>
    <row r="44129">
      <c r="A44129" s="1"/>
      <c r="B44129" s="1"/>
      <c r="C44129" s="1"/>
      <c r="D44129" s="8"/>
      <c r="E44129" s="1"/>
      <c r="F44129" s="1"/>
      <c r="G44129" s="1"/>
      <c r="H44129" s="1"/>
    </row>
    <row r="44130">
      <c r="A44130" s="1"/>
      <c r="B44130" s="1"/>
      <c r="C44130" s="1"/>
      <c r="D44130" s="8"/>
      <c r="E44130" s="1"/>
      <c r="F44130" s="1"/>
      <c r="G44130" s="1"/>
      <c r="H44130" s="1"/>
    </row>
    <row r="44131">
      <c r="A44131" s="1"/>
      <c r="B44131" s="1"/>
      <c r="C44131" s="1"/>
      <c r="D44131" s="8"/>
      <c r="E44131" s="1"/>
      <c r="F44131" s="1"/>
      <c r="G44131" s="1"/>
      <c r="H44131" s="1"/>
    </row>
    <row r="44132">
      <c r="A44132" s="1"/>
      <c r="B44132" s="1"/>
      <c r="C44132" s="1"/>
      <c r="D44132" s="8"/>
      <c r="E44132" s="1"/>
      <c r="F44132" s="1"/>
      <c r="G44132" s="1"/>
      <c r="H44132" s="1"/>
    </row>
    <row r="44133">
      <c r="A44133" s="1"/>
      <c r="B44133" s="1"/>
      <c r="C44133" s="1"/>
      <c r="D44133" s="8"/>
      <c r="E44133" s="1"/>
      <c r="F44133" s="1"/>
      <c r="G44133" s="1"/>
      <c r="H44133" s="1"/>
    </row>
    <row r="44134">
      <c r="A44134" s="1"/>
      <c r="B44134" s="1"/>
      <c r="C44134" s="1"/>
      <c r="D44134" s="8"/>
      <c r="E44134" s="1"/>
      <c r="F44134" s="1"/>
      <c r="G44134" s="1"/>
      <c r="H44134" s="1"/>
    </row>
    <row r="44135">
      <c r="A44135" s="1"/>
      <c r="B44135" s="1"/>
      <c r="C44135" s="1"/>
      <c r="D44135" s="8"/>
      <c r="E44135" s="1"/>
      <c r="F44135" s="1"/>
      <c r="G44135" s="1"/>
      <c r="H44135" s="1"/>
    </row>
    <row r="44136">
      <c r="A44136" s="1"/>
      <c r="B44136" s="1"/>
      <c r="C44136" s="1"/>
      <c r="D44136" s="8"/>
      <c r="E44136" s="1"/>
      <c r="F44136" s="1"/>
      <c r="G44136" s="1"/>
      <c r="H44136" s="1"/>
    </row>
    <row r="44137">
      <c r="A44137" s="1"/>
      <c r="B44137" s="1"/>
      <c r="C44137" s="1"/>
      <c r="D44137" s="8"/>
      <c r="E44137" s="1"/>
      <c r="F44137" s="1"/>
      <c r="G44137" s="1"/>
      <c r="H44137" s="1"/>
    </row>
    <row r="44138">
      <c r="A44138" s="1"/>
      <c r="B44138" s="1"/>
      <c r="C44138" s="1"/>
      <c r="D44138" s="8"/>
      <c r="E44138" s="1"/>
      <c r="F44138" s="1"/>
      <c r="G44138" s="1"/>
      <c r="H44138" s="1"/>
    </row>
    <row r="44139">
      <c r="A44139" s="1"/>
      <c r="B44139" s="1"/>
      <c r="C44139" s="1"/>
      <c r="D44139" s="8"/>
      <c r="E44139" s="1"/>
      <c r="F44139" s="1"/>
      <c r="G44139" s="1"/>
      <c r="H44139" s="1"/>
    </row>
    <row r="44140">
      <c r="A44140" s="1"/>
      <c r="B44140" s="1"/>
      <c r="C44140" s="1"/>
      <c r="D44140" s="8"/>
      <c r="E44140" s="1"/>
      <c r="F44140" s="1"/>
      <c r="G44140" s="1"/>
      <c r="H44140" s="1"/>
    </row>
    <row r="44141">
      <c r="A44141" s="1"/>
      <c r="B44141" s="1"/>
      <c r="C44141" s="1"/>
      <c r="D44141" s="8"/>
      <c r="E44141" s="1"/>
      <c r="F44141" s="1"/>
      <c r="G44141" s="1"/>
      <c r="H44141" s="1"/>
    </row>
    <row r="44142">
      <c r="A44142" s="1"/>
      <c r="B44142" s="1"/>
      <c r="C44142" s="1"/>
      <c r="D44142" s="8"/>
      <c r="E44142" s="1"/>
      <c r="F44142" s="1"/>
      <c r="G44142" s="1"/>
      <c r="H44142" s="1"/>
    </row>
    <row r="44143">
      <c r="A44143" s="1"/>
      <c r="B44143" s="1"/>
      <c r="C44143" s="1"/>
      <c r="D44143" s="8"/>
      <c r="E44143" s="1"/>
      <c r="F44143" s="1"/>
      <c r="G44143" s="1"/>
      <c r="H44143" s="1"/>
    </row>
    <row r="44144">
      <c r="A44144" s="1"/>
      <c r="B44144" s="1"/>
      <c r="C44144" s="1"/>
      <c r="D44144" s="8"/>
      <c r="E44144" s="1"/>
      <c r="F44144" s="1"/>
      <c r="G44144" s="1"/>
      <c r="H44144" s="1"/>
    </row>
    <row r="44145">
      <c r="A44145" s="1"/>
      <c r="B44145" s="1"/>
      <c r="C44145" s="1"/>
      <c r="D44145" s="8"/>
      <c r="E44145" s="1"/>
      <c r="F44145" s="1"/>
      <c r="G44145" s="1"/>
      <c r="H44145" s="1"/>
    </row>
    <row r="44146">
      <c r="A44146" s="1"/>
      <c r="B44146" s="1"/>
      <c r="C44146" s="1"/>
      <c r="D44146" s="8"/>
      <c r="E44146" s="1"/>
      <c r="F44146" s="1"/>
      <c r="G44146" s="1"/>
      <c r="H44146" s="1"/>
    </row>
    <row r="44147">
      <c r="A44147" s="1"/>
      <c r="B44147" s="1"/>
      <c r="C44147" s="1"/>
      <c r="D44147" s="8"/>
      <c r="E44147" s="1"/>
      <c r="F44147" s="1"/>
      <c r="G44147" s="1"/>
      <c r="H44147" s="1"/>
    </row>
    <row r="44148">
      <c r="A44148" s="1"/>
      <c r="B44148" s="1"/>
      <c r="C44148" s="1"/>
      <c r="D44148" s="8"/>
      <c r="E44148" s="1"/>
      <c r="F44148" s="1"/>
      <c r="G44148" s="1"/>
      <c r="H44148" s="1"/>
    </row>
    <row r="44149">
      <c r="A44149" s="1"/>
      <c r="B44149" s="1"/>
      <c r="C44149" s="1"/>
      <c r="D44149" s="8"/>
      <c r="E44149" s="1"/>
      <c r="F44149" s="1"/>
      <c r="G44149" s="1"/>
      <c r="H44149" s="1"/>
    </row>
    <row r="44150">
      <c r="A44150" s="1"/>
      <c r="B44150" s="1"/>
      <c r="C44150" s="1"/>
      <c r="D44150" s="8"/>
      <c r="E44150" s="1"/>
      <c r="F44150" s="1"/>
      <c r="G44150" s="1"/>
      <c r="H44150" s="1"/>
    </row>
    <row r="44151">
      <c r="A44151" s="1"/>
      <c r="B44151" s="1"/>
      <c r="C44151" s="1"/>
      <c r="D44151" s="8"/>
      <c r="E44151" s="1"/>
      <c r="F44151" s="1"/>
      <c r="G44151" s="1"/>
      <c r="H44151" s="1"/>
    </row>
    <row r="44152">
      <c r="A44152" s="1"/>
      <c r="B44152" s="1"/>
      <c r="C44152" s="1"/>
      <c r="D44152" s="8"/>
      <c r="E44152" s="1"/>
      <c r="F44152" s="1"/>
      <c r="G44152" s="1"/>
      <c r="H44152" s="1"/>
    </row>
    <row r="44153">
      <c r="A44153" s="1"/>
      <c r="B44153" s="1"/>
      <c r="C44153" s="1"/>
      <c r="D44153" s="8"/>
      <c r="E44153" s="1"/>
      <c r="F44153" s="1"/>
      <c r="G44153" s="1"/>
      <c r="H44153" s="1"/>
    </row>
    <row r="44154">
      <c r="A44154" s="1"/>
      <c r="B44154" s="1"/>
      <c r="C44154" s="1"/>
      <c r="D44154" s="8"/>
      <c r="E44154" s="1"/>
      <c r="F44154" s="1"/>
      <c r="G44154" s="1"/>
      <c r="H44154" s="1"/>
    </row>
    <row r="44155">
      <c r="A44155" s="1"/>
      <c r="B44155" s="1"/>
      <c r="C44155" s="1"/>
      <c r="D44155" s="8"/>
      <c r="E44155" s="1"/>
      <c r="F44155" s="1"/>
      <c r="G44155" s="1"/>
      <c r="H44155" s="1"/>
    </row>
    <row r="44156">
      <c r="A44156" s="1"/>
      <c r="B44156" s="1"/>
      <c r="C44156" s="1"/>
      <c r="D44156" s="8"/>
      <c r="E44156" s="1"/>
      <c r="F44156" s="1"/>
      <c r="G44156" s="1"/>
      <c r="H44156" s="1"/>
    </row>
    <row r="44157">
      <c r="A44157" s="1"/>
      <c r="B44157" s="1"/>
      <c r="C44157" s="1"/>
      <c r="D44157" s="8"/>
      <c r="E44157" s="1"/>
      <c r="F44157" s="1"/>
      <c r="G44157" s="1"/>
      <c r="H44157" s="1"/>
    </row>
    <row r="44158">
      <c r="A44158" s="1"/>
      <c r="B44158" s="1"/>
      <c r="C44158" s="1"/>
      <c r="D44158" s="8"/>
      <c r="E44158" s="1"/>
      <c r="F44158" s="1"/>
      <c r="G44158" s="1"/>
      <c r="H44158" s="1"/>
    </row>
    <row r="44159">
      <c r="A44159" s="1"/>
      <c r="B44159" s="1"/>
      <c r="C44159" s="1"/>
      <c r="D44159" s="8"/>
      <c r="E44159" s="1"/>
      <c r="F44159" s="1"/>
      <c r="G44159" s="1"/>
      <c r="H44159" s="1"/>
    </row>
    <row r="44160">
      <c r="A44160" s="1"/>
      <c r="B44160" s="1"/>
      <c r="C44160" s="1"/>
      <c r="D44160" s="8"/>
      <c r="E44160" s="1"/>
      <c r="F44160" s="1"/>
      <c r="G44160" s="1"/>
      <c r="H44160" s="1"/>
    </row>
    <row r="44161">
      <c r="A44161" s="1"/>
      <c r="B44161" s="1"/>
      <c r="C44161" s="1"/>
      <c r="D44161" s="8"/>
      <c r="E44161" s="1"/>
      <c r="F44161" s="1"/>
      <c r="G44161" s="1"/>
      <c r="H44161" s="1"/>
    </row>
    <row r="44162">
      <c r="A44162" s="1"/>
      <c r="B44162" s="1"/>
      <c r="C44162" s="1"/>
      <c r="D44162" s="8"/>
      <c r="E44162" s="1"/>
      <c r="F44162" s="1"/>
      <c r="G44162" s="1"/>
      <c r="H44162" s="1"/>
    </row>
    <row r="44163">
      <c r="A44163" s="1"/>
      <c r="B44163" s="1"/>
      <c r="C44163" s="1"/>
      <c r="D44163" s="8"/>
      <c r="E44163" s="1"/>
      <c r="F44163" s="1"/>
      <c r="G44163" s="1"/>
      <c r="H44163" s="1"/>
    </row>
    <row r="44164">
      <c r="A44164" s="1"/>
      <c r="B44164" s="1"/>
      <c r="C44164" s="1"/>
      <c r="D44164" s="8"/>
      <c r="E44164" s="1"/>
      <c r="F44164" s="1"/>
      <c r="G44164" s="1"/>
      <c r="H44164" s="1"/>
    </row>
    <row r="44165">
      <c r="A44165" s="1"/>
      <c r="B44165" s="1"/>
      <c r="C44165" s="1"/>
      <c r="D44165" s="8"/>
      <c r="E44165" s="1"/>
      <c r="F44165" s="1"/>
      <c r="G44165" s="1"/>
      <c r="H44165" s="1"/>
    </row>
    <row r="44166">
      <c r="A44166" s="1"/>
      <c r="B44166" s="1"/>
      <c r="C44166" s="1"/>
      <c r="D44166" s="8"/>
      <c r="E44166" s="1"/>
      <c r="F44166" s="1"/>
      <c r="G44166" s="1"/>
      <c r="H44166" s="1"/>
    </row>
    <row r="44167">
      <c r="A44167" s="1"/>
      <c r="B44167" s="1"/>
      <c r="C44167" s="1"/>
      <c r="D44167" s="8"/>
      <c r="E44167" s="1"/>
      <c r="F44167" s="1"/>
      <c r="G44167" s="1"/>
      <c r="H44167" s="1"/>
    </row>
    <row r="44168">
      <c r="A44168" s="1"/>
      <c r="B44168" s="1"/>
      <c r="C44168" s="1"/>
      <c r="D44168" s="8"/>
      <c r="E44168" s="1"/>
      <c r="F44168" s="1"/>
      <c r="G44168" s="1"/>
      <c r="H44168" s="1"/>
    </row>
    <row r="44169">
      <c r="A44169" s="1"/>
      <c r="B44169" s="1"/>
      <c r="C44169" s="1"/>
      <c r="D44169" s="8"/>
      <c r="E44169" s="1"/>
      <c r="F44169" s="1"/>
      <c r="G44169" s="1"/>
      <c r="H44169" s="1"/>
    </row>
    <row r="44170">
      <c r="A44170" s="1"/>
      <c r="B44170" s="1"/>
      <c r="C44170" s="1"/>
      <c r="D44170" s="8"/>
      <c r="E44170" s="1"/>
      <c r="F44170" s="1"/>
      <c r="G44170" s="1"/>
      <c r="H44170" s="1"/>
    </row>
    <row r="44171">
      <c r="A44171" s="1"/>
      <c r="B44171" s="1"/>
      <c r="C44171" s="1"/>
      <c r="D44171" s="8"/>
      <c r="E44171" s="1"/>
      <c r="F44171" s="1"/>
      <c r="G44171" s="1"/>
      <c r="H44171" s="1"/>
    </row>
    <row r="44172">
      <c r="A44172" s="1"/>
      <c r="B44172" s="1"/>
      <c r="C44172" s="1"/>
      <c r="D44172" s="8"/>
      <c r="E44172" s="1"/>
      <c r="F44172" s="1"/>
      <c r="G44172" s="1"/>
      <c r="H44172" s="1"/>
    </row>
    <row r="44173">
      <c r="A44173" s="1"/>
      <c r="B44173" s="1"/>
      <c r="C44173" s="1"/>
      <c r="D44173" s="8"/>
      <c r="E44173" s="1"/>
      <c r="F44173" s="1"/>
      <c r="G44173" s="1"/>
      <c r="H44173" s="1"/>
    </row>
    <row r="44174">
      <c r="A44174" s="1"/>
      <c r="B44174" s="1"/>
      <c r="C44174" s="1"/>
      <c r="D44174" s="8"/>
      <c r="E44174" s="1"/>
      <c r="F44174" s="1"/>
      <c r="G44174" s="1"/>
      <c r="H44174" s="1"/>
    </row>
    <row r="44175">
      <c r="A44175" s="1"/>
      <c r="B44175" s="1"/>
      <c r="C44175" s="1"/>
      <c r="D44175" s="8"/>
      <c r="E44175" s="1"/>
      <c r="F44175" s="1"/>
      <c r="G44175" s="1"/>
      <c r="H44175" s="1"/>
    </row>
    <row r="44176">
      <c r="A44176" s="1"/>
      <c r="B44176" s="1"/>
      <c r="C44176" s="1"/>
      <c r="D44176" s="8"/>
      <c r="E44176" s="1"/>
      <c r="F44176" s="1"/>
      <c r="G44176" s="1"/>
      <c r="H44176" s="1"/>
    </row>
    <row r="44177">
      <c r="A44177" s="1"/>
      <c r="B44177" s="1"/>
      <c r="C44177" s="1"/>
      <c r="D44177" s="8"/>
      <c r="E44177" s="1"/>
      <c r="F44177" s="1"/>
      <c r="G44177" s="1"/>
      <c r="H44177" s="1"/>
    </row>
    <row r="44178">
      <c r="A44178" s="1"/>
      <c r="B44178" s="1"/>
      <c r="C44178" s="1"/>
      <c r="D44178" s="8"/>
      <c r="E44178" s="1"/>
      <c r="F44178" s="1"/>
      <c r="G44178" s="1"/>
      <c r="H44178" s="1"/>
    </row>
    <row r="44179">
      <c r="A44179" s="1"/>
      <c r="B44179" s="1"/>
      <c r="C44179" s="1"/>
      <c r="D44179" s="8"/>
      <c r="E44179" s="1"/>
      <c r="F44179" s="1"/>
      <c r="G44179" s="1"/>
      <c r="H44179" s="1"/>
    </row>
    <row r="44180">
      <c r="A44180" s="1"/>
      <c r="B44180" s="1"/>
      <c r="C44180" s="1"/>
      <c r="D44180" s="8"/>
      <c r="E44180" s="1"/>
      <c r="F44180" s="1"/>
      <c r="G44180" s="1"/>
      <c r="H44180" s="1"/>
    </row>
    <row r="44181">
      <c r="A44181" s="1"/>
      <c r="B44181" s="1"/>
      <c r="C44181" s="1"/>
      <c r="D44181" s="8"/>
      <c r="E44181" s="1"/>
      <c r="F44181" s="1"/>
      <c r="G44181" s="1"/>
      <c r="H44181" s="1"/>
    </row>
    <row r="44182">
      <c r="A44182" s="1"/>
      <c r="B44182" s="1"/>
      <c r="C44182" s="1"/>
      <c r="D44182" s="8"/>
      <c r="E44182" s="1"/>
      <c r="F44182" s="1"/>
      <c r="G44182" s="1"/>
      <c r="H44182" s="1"/>
    </row>
    <row r="44183">
      <c r="A44183" s="1"/>
      <c r="B44183" s="1"/>
      <c r="C44183" s="1"/>
      <c r="D44183" s="8"/>
      <c r="E44183" s="1"/>
      <c r="F44183" s="1"/>
      <c r="G44183" s="1"/>
      <c r="H44183" s="1"/>
    </row>
    <row r="44184">
      <c r="A44184" s="1"/>
      <c r="B44184" s="1"/>
      <c r="C44184" s="1"/>
      <c r="D44184" s="8"/>
      <c r="E44184" s="1"/>
      <c r="F44184" s="1"/>
      <c r="G44184" s="1"/>
      <c r="H44184" s="1"/>
    </row>
    <row r="44185">
      <c r="A44185" s="1"/>
      <c r="B44185" s="1"/>
      <c r="C44185" s="1"/>
      <c r="D44185" s="8"/>
      <c r="E44185" s="1"/>
      <c r="F44185" s="1"/>
      <c r="G44185" s="1"/>
      <c r="H44185" s="1"/>
    </row>
    <row r="44186">
      <c r="A44186" s="1"/>
      <c r="B44186" s="1"/>
      <c r="C44186" s="1"/>
      <c r="D44186" s="8"/>
      <c r="E44186" s="1"/>
      <c r="F44186" s="1"/>
      <c r="G44186" s="1"/>
      <c r="H44186" s="1"/>
    </row>
    <row r="44187">
      <c r="A44187" s="1"/>
      <c r="B44187" s="1"/>
      <c r="C44187" s="1"/>
      <c r="D44187" s="8"/>
      <c r="E44187" s="1"/>
      <c r="F44187" s="1"/>
      <c r="G44187" s="1"/>
      <c r="H44187" s="1"/>
    </row>
    <row r="44188">
      <c r="A44188" s="1"/>
      <c r="B44188" s="1"/>
      <c r="C44188" s="1"/>
      <c r="D44188" s="8"/>
      <c r="E44188" s="1"/>
      <c r="F44188" s="1"/>
      <c r="G44188" s="1"/>
      <c r="H44188" s="1"/>
    </row>
    <row r="44189">
      <c r="A44189" s="1"/>
      <c r="B44189" s="1"/>
      <c r="C44189" s="1"/>
      <c r="D44189" s="8"/>
      <c r="E44189" s="1"/>
      <c r="F44189" s="1"/>
      <c r="G44189" s="1"/>
      <c r="H44189" s="1"/>
    </row>
    <row r="44190">
      <c r="A44190" s="1"/>
      <c r="B44190" s="1"/>
      <c r="C44190" s="1"/>
      <c r="D44190" s="8"/>
      <c r="E44190" s="1"/>
      <c r="F44190" s="1"/>
      <c r="G44190" s="1"/>
      <c r="H44190" s="1"/>
    </row>
    <row r="44191">
      <c r="A44191" s="1"/>
      <c r="B44191" s="1"/>
      <c r="C44191" s="1"/>
      <c r="D44191" s="8"/>
      <c r="E44191" s="1"/>
      <c r="F44191" s="1"/>
      <c r="G44191" s="1"/>
      <c r="H44191" s="1"/>
    </row>
    <row r="44192">
      <c r="A44192" s="1"/>
      <c r="B44192" s="1"/>
      <c r="C44192" s="1"/>
      <c r="D44192" s="8"/>
      <c r="E44192" s="1"/>
      <c r="F44192" s="1"/>
      <c r="G44192" s="1"/>
      <c r="H44192" s="1"/>
    </row>
    <row r="44193">
      <c r="A44193" s="1"/>
      <c r="B44193" s="1"/>
      <c r="C44193" s="1"/>
      <c r="D44193" s="8"/>
      <c r="E44193" s="1"/>
      <c r="F44193" s="1"/>
      <c r="G44193" s="1"/>
      <c r="H44193" s="1"/>
    </row>
    <row r="44194">
      <c r="A44194" s="1"/>
      <c r="B44194" s="1"/>
      <c r="C44194" s="1"/>
      <c r="D44194" s="8"/>
      <c r="E44194" s="1"/>
      <c r="F44194" s="1"/>
      <c r="G44194" s="1"/>
      <c r="H44194" s="1"/>
    </row>
    <row r="44195">
      <c r="A44195" s="1"/>
      <c r="B44195" s="1"/>
      <c r="C44195" s="1"/>
      <c r="D44195" s="8"/>
      <c r="E44195" s="1"/>
      <c r="F44195" s="1"/>
      <c r="G44195" s="1"/>
      <c r="H44195" s="1"/>
    </row>
    <row r="44196">
      <c r="A44196" s="1"/>
      <c r="B44196" s="1"/>
      <c r="C44196" s="1"/>
      <c r="D44196" s="8"/>
      <c r="E44196" s="1"/>
      <c r="F44196" s="1"/>
      <c r="G44196" s="1"/>
      <c r="H44196" s="1"/>
    </row>
    <row r="44197">
      <c r="A44197" s="1"/>
      <c r="B44197" s="1"/>
      <c r="C44197" s="1"/>
      <c r="D44197" s="8"/>
      <c r="E44197" s="1"/>
      <c r="F44197" s="1"/>
      <c r="G44197" s="1"/>
      <c r="H44197" s="1"/>
    </row>
    <row r="44198">
      <c r="A44198" s="1"/>
      <c r="B44198" s="1"/>
      <c r="C44198" s="1"/>
      <c r="D44198" s="8"/>
      <c r="E44198" s="1"/>
      <c r="F44198" s="1"/>
      <c r="G44198" s="1"/>
      <c r="H44198" s="1"/>
    </row>
    <row r="44199">
      <c r="A44199" s="1"/>
      <c r="B44199" s="1"/>
      <c r="C44199" s="1"/>
      <c r="D44199" s="8"/>
      <c r="E44199" s="1"/>
      <c r="F44199" s="1"/>
      <c r="G44199" s="1"/>
      <c r="H44199" s="1"/>
    </row>
    <row r="44200">
      <c r="A44200" s="1"/>
      <c r="B44200" s="1"/>
      <c r="C44200" s="1"/>
      <c r="D44200" s="8"/>
      <c r="E44200" s="1"/>
      <c r="F44200" s="1"/>
      <c r="G44200" s="1"/>
      <c r="H44200" s="1"/>
    </row>
    <row r="44201">
      <c r="A44201" s="1"/>
      <c r="B44201" s="1"/>
      <c r="C44201" s="1"/>
      <c r="D44201" s="8"/>
      <c r="E44201" s="1"/>
      <c r="F44201" s="1"/>
      <c r="G44201" s="1"/>
      <c r="H44201" s="1"/>
    </row>
    <row r="44202">
      <c r="A44202" s="1"/>
      <c r="B44202" s="1"/>
      <c r="C44202" s="1"/>
      <c r="D44202" s="8"/>
      <c r="E44202" s="1"/>
      <c r="F44202" s="1"/>
      <c r="G44202" s="1"/>
      <c r="H44202" s="1"/>
    </row>
    <row r="44203">
      <c r="A44203" s="1"/>
      <c r="B44203" s="1"/>
      <c r="C44203" s="1"/>
      <c r="D44203" s="8"/>
      <c r="E44203" s="1"/>
      <c r="F44203" s="1"/>
      <c r="G44203" s="1"/>
      <c r="H44203" s="1"/>
    </row>
    <row r="44204">
      <c r="A44204" s="1"/>
      <c r="B44204" s="1"/>
      <c r="C44204" s="1"/>
      <c r="D44204" s="8"/>
      <c r="E44204" s="1"/>
      <c r="F44204" s="1"/>
      <c r="G44204" s="1"/>
      <c r="H44204" s="1"/>
    </row>
    <row r="44205">
      <c r="A44205" s="1"/>
      <c r="B44205" s="1"/>
      <c r="C44205" s="1"/>
      <c r="D44205" s="8"/>
      <c r="E44205" s="1"/>
      <c r="F44205" s="1"/>
      <c r="G44205" s="1"/>
      <c r="H44205" s="1"/>
    </row>
    <row r="44206">
      <c r="A44206" s="1"/>
      <c r="B44206" s="1"/>
      <c r="C44206" s="1"/>
      <c r="D44206" s="8"/>
      <c r="E44206" s="1"/>
      <c r="F44206" s="1"/>
      <c r="G44206" s="1"/>
      <c r="H44206" s="1"/>
    </row>
    <row r="44207">
      <c r="A44207" s="1"/>
      <c r="B44207" s="1"/>
      <c r="C44207" s="1"/>
      <c r="D44207" s="8"/>
      <c r="E44207" s="1"/>
      <c r="F44207" s="1"/>
      <c r="G44207" s="1"/>
      <c r="H44207" s="1"/>
    </row>
    <row r="44208">
      <c r="A44208" s="1"/>
      <c r="B44208" s="1"/>
      <c r="C44208" s="1"/>
      <c r="D44208" s="8"/>
      <c r="E44208" s="1"/>
      <c r="F44208" s="1"/>
      <c r="G44208" s="1"/>
      <c r="H44208" s="1"/>
    </row>
    <row r="44209">
      <c r="A44209" s="1"/>
      <c r="B44209" s="1"/>
      <c r="C44209" s="1"/>
      <c r="D44209" s="8"/>
      <c r="E44209" s="1"/>
      <c r="F44209" s="1"/>
      <c r="G44209" s="1"/>
      <c r="H44209" s="1"/>
    </row>
    <row r="44210">
      <c r="A44210" s="1"/>
      <c r="B44210" s="1"/>
      <c r="C44210" s="1"/>
      <c r="D44210" s="8"/>
      <c r="E44210" s="1"/>
      <c r="F44210" s="1"/>
      <c r="G44210" s="1"/>
      <c r="H44210" s="1"/>
    </row>
    <row r="44211">
      <c r="A44211" s="1"/>
      <c r="B44211" s="1"/>
      <c r="C44211" s="1"/>
      <c r="D44211" s="8"/>
      <c r="E44211" s="1"/>
      <c r="F44211" s="1"/>
      <c r="G44211" s="1"/>
      <c r="H44211" s="1"/>
    </row>
    <row r="44212">
      <c r="A44212" s="1"/>
      <c r="B44212" s="1"/>
      <c r="C44212" s="1"/>
      <c r="D44212" s="8"/>
      <c r="E44212" s="1"/>
      <c r="F44212" s="1"/>
      <c r="G44212" s="1"/>
      <c r="H44212" s="1"/>
    </row>
    <row r="44213">
      <c r="A44213" s="1"/>
      <c r="B44213" s="1"/>
      <c r="C44213" s="1"/>
      <c r="D44213" s="8"/>
      <c r="E44213" s="1"/>
      <c r="F44213" s="1"/>
      <c r="G44213" s="1"/>
      <c r="H44213" s="1"/>
    </row>
    <row r="44214">
      <c r="A44214" s="1"/>
      <c r="B44214" s="1"/>
      <c r="C44214" s="1"/>
      <c r="D44214" s="8"/>
      <c r="E44214" s="1"/>
      <c r="F44214" s="1"/>
      <c r="G44214" s="1"/>
      <c r="H44214" s="1"/>
    </row>
    <row r="44215">
      <c r="A44215" s="1"/>
      <c r="B44215" s="1"/>
      <c r="C44215" s="1"/>
      <c r="D44215" s="8"/>
      <c r="E44215" s="1"/>
      <c r="F44215" s="1"/>
      <c r="G44215" s="1"/>
      <c r="H44215" s="1"/>
    </row>
    <row r="44216">
      <c r="A44216" s="1"/>
      <c r="B44216" s="1"/>
      <c r="C44216" s="1"/>
      <c r="D44216" s="8"/>
      <c r="E44216" s="1"/>
      <c r="F44216" s="1"/>
      <c r="G44216" s="1"/>
      <c r="H44216" s="1"/>
    </row>
    <row r="44217">
      <c r="A44217" s="1"/>
      <c r="B44217" s="1"/>
      <c r="C44217" s="1"/>
      <c r="D44217" s="8"/>
      <c r="E44217" s="1"/>
      <c r="F44217" s="1"/>
      <c r="G44217" s="1"/>
      <c r="H44217" s="1"/>
    </row>
    <row r="44218">
      <c r="A44218" s="1"/>
      <c r="B44218" s="1"/>
      <c r="C44218" s="1"/>
      <c r="D44218" s="8"/>
      <c r="E44218" s="1"/>
      <c r="F44218" s="1"/>
      <c r="G44218" s="1"/>
      <c r="H44218" s="1"/>
    </row>
    <row r="44219">
      <c r="A44219" s="1"/>
      <c r="B44219" s="1"/>
      <c r="C44219" s="1"/>
      <c r="D44219" s="8"/>
      <c r="E44219" s="1"/>
      <c r="F44219" s="1"/>
      <c r="G44219" s="1"/>
      <c r="H44219" s="1"/>
    </row>
    <row r="44220">
      <c r="A44220" s="1"/>
      <c r="B44220" s="1"/>
      <c r="C44220" s="1"/>
      <c r="D44220" s="8"/>
      <c r="E44220" s="1"/>
      <c r="F44220" s="1"/>
      <c r="G44220" s="1"/>
      <c r="H44220" s="1"/>
    </row>
    <row r="44221">
      <c r="A44221" s="1"/>
      <c r="B44221" s="1"/>
      <c r="C44221" s="1"/>
      <c r="D44221" s="8"/>
      <c r="E44221" s="1"/>
      <c r="F44221" s="1"/>
      <c r="G44221" s="1"/>
      <c r="H44221" s="1"/>
    </row>
    <row r="44222">
      <c r="A44222" s="1"/>
      <c r="B44222" s="1"/>
      <c r="C44222" s="1"/>
      <c r="D44222" s="8"/>
      <c r="E44222" s="1"/>
      <c r="F44222" s="1"/>
      <c r="G44222" s="1"/>
      <c r="H44222" s="1"/>
    </row>
    <row r="44223">
      <c r="A44223" s="1"/>
      <c r="B44223" s="1"/>
      <c r="C44223" s="1"/>
      <c r="D44223" s="8"/>
      <c r="E44223" s="1"/>
      <c r="F44223" s="1"/>
      <c r="G44223" s="1"/>
      <c r="H44223" s="1"/>
    </row>
    <row r="44224">
      <c r="A44224" s="1"/>
      <c r="B44224" s="1"/>
      <c r="C44224" s="1"/>
      <c r="D44224" s="8"/>
      <c r="E44224" s="1"/>
      <c r="F44224" s="1"/>
      <c r="G44224" s="1"/>
      <c r="H44224" s="1"/>
    </row>
    <row r="44225">
      <c r="A44225" s="1"/>
      <c r="B44225" s="1"/>
      <c r="C44225" s="1"/>
      <c r="D44225" s="8"/>
      <c r="E44225" s="1"/>
      <c r="F44225" s="1"/>
      <c r="G44225" s="1"/>
      <c r="H44225" s="1"/>
    </row>
    <row r="44226">
      <c r="A44226" s="1"/>
      <c r="B44226" s="1"/>
      <c r="C44226" s="1"/>
      <c r="D44226" s="8"/>
      <c r="E44226" s="1"/>
      <c r="F44226" s="1"/>
      <c r="G44226" s="1"/>
      <c r="H44226" s="1"/>
    </row>
    <row r="44227">
      <c r="A44227" s="1"/>
      <c r="B44227" s="1"/>
      <c r="C44227" s="1"/>
      <c r="D44227" s="8"/>
      <c r="E44227" s="1"/>
      <c r="F44227" s="1"/>
      <c r="G44227" s="1"/>
      <c r="H44227" s="1"/>
    </row>
    <row r="44228">
      <c r="A44228" s="1"/>
      <c r="B44228" s="1"/>
      <c r="C44228" s="1"/>
      <c r="D44228" s="8"/>
      <c r="E44228" s="1"/>
      <c r="F44228" s="1"/>
      <c r="G44228" s="1"/>
      <c r="H44228" s="1"/>
    </row>
    <row r="44229">
      <c r="A44229" s="1"/>
      <c r="B44229" s="1"/>
      <c r="C44229" s="1"/>
      <c r="D44229" s="8"/>
      <c r="E44229" s="1"/>
      <c r="F44229" s="1"/>
      <c r="G44229" s="1"/>
      <c r="H44229" s="1"/>
    </row>
    <row r="44230">
      <c r="A44230" s="1"/>
      <c r="B44230" s="1"/>
      <c r="C44230" s="1"/>
      <c r="D44230" s="8"/>
      <c r="E44230" s="1"/>
      <c r="F44230" s="1"/>
      <c r="G44230" s="1"/>
      <c r="H44230" s="1"/>
    </row>
    <row r="44231">
      <c r="A44231" s="1"/>
      <c r="B44231" s="1"/>
      <c r="C44231" s="1"/>
      <c r="D44231" s="8"/>
      <c r="E44231" s="1"/>
      <c r="F44231" s="1"/>
      <c r="G44231" s="1"/>
      <c r="H44231" s="1"/>
    </row>
    <row r="44232">
      <c r="A44232" s="1"/>
      <c r="B44232" s="1"/>
      <c r="C44232" s="1"/>
      <c r="D44232" s="8"/>
      <c r="E44232" s="1"/>
      <c r="F44232" s="1"/>
      <c r="G44232" s="1"/>
      <c r="H44232" s="1"/>
    </row>
    <row r="44233">
      <c r="A44233" s="1"/>
      <c r="B44233" s="1"/>
      <c r="C44233" s="1"/>
      <c r="D44233" s="8"/>
      <c r="E44233" s="1"/>
      <c r="F44233" s="1"/>
      <c r="G44233" s="1"/>
      <c r="H44233" s="1"/>
    </row>
    <row r="44234">
      <c r="A44234" s="1"/>
      <c r="B44234" s="1"/>
      <c r="C44234" s="1"/>
      <c r="D44234" s="8"/>
      <c r="E44234" s="1"/>
      <c r="F44234" s="1"/>
      <c r="G44234" s="1"/>
      <c r="H44234" s="1"/>
    </row>
    <row r="44235">
      <c r="A44235" s="1"/>
      <c r="B44235" s="1"/>
      <c r="C44235" s="1"/>
      <c r="D44235" s="8"/>
      <c r="E44235" s="1"/>
      <c r="F44235" s="1"/>
      <c r="G44235" s="1"/>
      <c r="H44235" s="1"/>
    </row>
    <row r="44236">
      <c r="A44236" s="1"/>
      <c r="B44236" s="1"/>
      <c r="C44236" s="1"/>
      <c r="D44236" s="8"/>
      <c r="E44236" s="1"/>
      <c r="F44236" s="1"/>
      <c r="G44236" s="1"/>
      <c r="H44236" s="1"/>
    </row>
    <row r="44237">
      <c r="A44237" s="1"/>
      <c r="B44237" s="1"/>
      <c r="C44237" s="1"/>
      <c r="D44237" s="8"/>
      <c r="E44237" s="1"/>
      <c r="F44237" s="1"/>
      <c r="G44237" s="1"/>
      <c r="H44237" s="1"/>
    </row>
    <row r="44238">
      <c r="A44238" s="1"/>
      <c r="B44238" s="1"/>
      <c r="C44238" s="1"/>
      <c r="D44238" s="8"/>
      <c r="E44238" s="1"/>
      <c r="F44238" s="1"/>
      <c r="G44238" s="1"/>
      <c r="H44238" s="1"/>
    </row>
    <row r="44239">
      <c r="A44239" s="1"/>
      <c r="B44239" s="1"/>
      <c r="C44239" s="1"/>
      <c r="D44239" s="8"/>
      <c r="E44239" s="1"/>
      <c r="F44239" s="1"/>
      <c r="G44239" s="1"/>
      <c r="H44239" s="1"/>
    </row>
    <row r="44240">
      <c r="A44240" s="1"/>
      <c r="B44240" s="1"/>
      <c r="C44240" s="1"/>
      <c r="D44240" s="8"/>
      <c r="E44240" s="1"/>
      <c r="F44240" s="1"/>
      <c r="G44240" s="1"/>
      <c r="H44240" s="1"/>
    </row>
    <row r="44241">
      <c r="A44241" s="1"/>
      <c r="B44241" s="1"/>
      <c r="C44241" s="1"/>
      <c r="D44241" s="8"/>
      <c r="E44241" s="1"/>
      <c r="F44241" s="1"/>
      <c r="G44241" s="1"/>
      <c r="H44241" s="1"/>
    </row>
    <row r="44242">
      <c r="A44242" s="1"/>
      <c r="B44242" s="1"/>
      <c r="C44242" s="1"/>
      <c r="D44242" s="8"/>
      <c r="E44242" s="1"/>
      <c r="F44242" s="1"/>
      <c r="G44242" s="1"/>
      <c r="H44242" s="1"/>
    </row>
    <row r="44243">
      <c r="A44243" s="1"/>
      <c r="B44243" s="1"/>
      <c r="C44243" s="1"/>
      <c r="D44243" s="8"/>
      <c r="E44243" s="1"/>
      <c r="F44243" s="1"/>
      <c r="G44243" s="1"/>
      <c r="H44243" s="1"/>
    </row>
    <row r="44244">
      <c r="A44244" s="1"/>
      <c r="B44244" s="1"/>
      <c r="C44244" s="1"/>
      <c r="D44244" s="8"/>
      <c r="E44244" s="1"/>
      <c r="F44244" s="1"/>
      <c r="G44244" s="1"/>
      <c r="H44244" s="1"/>
    </row>
    <row r="44245">
      <c r="A44245" s="1"/>
      <c r="B44245" s="1"/>
      <c r="C44245" s="1"/>
      <c r="D44245" s="8"/>
      <c r="E44245" s="1"/>
      <c r="F44245" s="1"/>
      <c r="G44245" s="1"/>
      <c r="H44245" s="1"/>
    </row>
    <row r="44246">
      <c r="A44246" s="1"/>
      <c r="B44246" s="1"/>
      <c r="C44246" s="1"/>
      <c r="D44246" s="8"/>
      <c r="E44246" s="1"/>
      <c r="F44246" s="1"/>
      <c r="G44246" s="1"/>
      <c r="H44246" s="1"/>
    </row>
    <row r="44247">
      <c r="A44247" s="1"/>
      <c r="B44247" s="1"/>
      <c r="C44247" s="1"/>
      <c r="D44247" s="8"/>
      <c r="E44247" s="1"/>
      <c r="F44247" s="1"/>
      <c r="G44247" s="1"/>
      <c r="H44247" s="1"/>
    </row>
    <row r="44248">
      <c r="A44248" s="1"/>
      <c r="B44248" s="1"/>
      <c r="C44248" s="1"/>
      <c r="D44248" s="8"/>
      <c r="E44248" s="1"/>
      <c r="F44248" s="1"/>
      <c r="G44248" s="1"/>
      <c r="H44248" s="1"/>
    </row>
    <row r="44249">
      <c r="A44249" s="1"/>
      <c r="B44249" s="1"/>
      <c r="C44249" s="1"/>
      <c r="D44249" s="8"/>
      <c r="E44249" s="1"/>
      <c r="F44249" s="1"/>
      <c r="G44249" s="1"/>
      <c r="H44249" s="1"/>
    </row>
    <row r="44250">
      <c r="A44250" s="1"/>
      <c r="B44250" s="1"/>
      <c r="C44250" s="1"/>
      <c r="D44250" s="8"/>
      <c r="E44250" s="1"/>
      <c r="F44250" s="1"/>
      <c r="G44250" s="1"/>
      <c r="H44250" s="1"/>
    </row>
    <row r="44251">
      <c r="A44251" s="1"/>
      <c r="B44251" s="1"/>
      <c r="C44251" s="1"/>
      <c r="D44251" s="8"/>
      <c r="E44251" s="1"/>
      <c r="F44251" s="1"/>
      <c r="G44251" s="1"/>
      <c r="H44251" s="1"/>
    </row>
    <row r="44252">
      <c r="A44252" s="1"/>
      <c r="B44252" s="1"/>
      <c r="C44252" s="1"/>
      <c r="D44252" s="8"/>
      <c r="E44252" s="1"/>
      <c r="F44252" s="1"/>
      <c r="G44252" s="1"/>
      <c r="H44252" s="1"/>
    </row>
    <row r="44253">
      <c r="A44253" s="1"/>
      <c r="B44253" s="1"/>
      <c r="C44253" s="1"/>
      <c r="D44253" s="8"/>
      <c r="E44253" s="1"/>
      <c r="F44253" s="1"/>
      <c r="G44253" s="1"/>
      <c r="H44253" s="1"/>
    </row>
    <row r="44254">
      <c r="A44254" s="1"/>
      <c r="B44254" s="1"/>
      <c r="C44254" s="1"/>
      <c r="D44254" s="8"/>
      <c r="E44254" s="1"/>
      <c r="F44254" s="1"/>
      <c r="G44254" s="1"/>
      <c r="H44254" s="1"/>
    </row>
    <row r="44255">
      <c r="A44255" s="1"/>
      <c r="B44255" s="1"/>
      <c r="C44255" s="1"/>
      <c r="D44255" s="8"/>
      <c r="E44255" s="1"/>
      <c r="F44255" s="1"/>
      <c r="G44255" s="1"/>
      <c r="H44255" s="1"/>
    </row>
    <row r="44256">
      <c r="A44256" s="1"/>
      <c r="B44256" s="1"/>
      <c r="C44256" s="1"/>
      <c r="D44256" s="8"/>
      <c r="E44256" s="1"/>
      <c r="F44256" s="1"/>
      <c r="G44256" s="1"/>
      <c r="H44256" s="1"/>
    </row>
    <row r="44257">
      <c r="A44257" s="1"/>
      <c r="B44257" s="1"/>
      <c r="C44257" s="1"/>
      <c r="D44257" s="8"/>
      <c r="E44257" s="1"/>
      <c r="F44257" s="1"/>
      <c r="G44257" s="1"/>
      <c r="H44257" s="1"/>
    </row>
    <row r="44258">
      <c r="A44258" s="1"/>
      <c r="B44258" s="1"/>
      <c r="C44258" s="1"/>
      <c r="D44258" s="8"/>
      <c r="E44258" s="1"/>
      <c r="F44258" s="1"/>
      <c r="G44258" s="1"/>
      <c r="H44258" s="1"/>
    </row>
    <row r="44259">
      <c r="A44259" s="1"/>
      <c r="B44259" s="1"/>
      <c r="C44259" s="1"/>
      <c r="D44259" s="8"/>
      <c r="E44259" s="1"/>
      <c r="F44259" s="1"/>
      <c r="G44259" s="1"/>
      <c r="H44259" s="1"/>
    </row>
    <row r="44260">
      <c r="A44260" s="1"/>
      <c r="B44260" s="1"/>
      <c r="C44260" s="1"/>
      <c r="D44260" s="8"/>
      <c r="E44260" s="1"/>
      <c r="F44260" s="1"/>
      <c r="G44260" s="1"/>
      <c r="H44260" s="1"/>
    </row>
    <row r="44261">
      <c r="A44261" s="1"/>
      <c r="B44261" s="1"/>
      <c r="C44261" s="1"/>
      <c r="D44261" s="8"/>
      <c r="E44261" s="1"/>
      <c r="F44261" s="1"/>
      <c r="G44261" s="1"/>
      <c r="H44261" s="1"/>
    </row>
    <row r="44262">
      <c r="A44262" s="1"/>
      <c r="B44262" s="1"/>
      <c r="C44262" s="1"/>
      <c r="D44262" s="8"/>
      <c r="E44262" s="1"/>
      <c r="F44262" s="1"/>
      <c r="G44262" s="1"/>
      <c r="H44262" s="1"/>
    </row>
    <row r="44263">
      <c r="A44263" s="1"/>
      <c r="B44263" s="1"/>
      <c r="C44263" s="1"/>
      <c r="D44263" s="8"/>
      <c r="E44263" s="1"/>
      <c r="F44263" s="1"/>
      <c r="G44263" s="1"/>
      <c r="H44263" s="1"/>
    </row>
    <row r="44264">
      <c r="A44264" s="1"/>
      <c r="B44264" s="1"/>
      <c r="C44264" s="1"/>
      <c r="D44264" s="8"/>
      <c r="E44264" s="1"/>
      <c r="F44264" s="1"/>
      <c r="G44264" s="1"/>
      <c r="H44264" s="1"/>
    </row>
    <row r="44265">
      <c r="A44265" s="1"/>
      <c r="B44265" s="1"/>
      <c r="C44265" s="1"/>
      <c r="D44265" s="8"/>
      <c r="E44265" s="1"/>
      <c r="F44265" s="1"/>
      <c r="G44265" s="1"/>
      <c r="H44265" s="1"/>
    </row>
    <row r="44266">
      <c r="A44266" s="1"/>
      <c r="B44266" s="1"/>
      <c r="C44266" s="1"/>
      <c r="D44266" s="8"/>
      <c r="E44266" s="1"/>
      <c r="F44266" s="1"/>
      <c r="G44266" s="1"/>
      <c r="H44266" s="1"/>
    </row>
    <row r="44267">
      <c r="A44267" s="1"/>
      <c r="B44267" s="1"/>
      <c r="C44267" s="1"/>
      <c r="D44267" s="8"/>
      <c r="E44267" s="1"/>
      <c r="F44267" s="1"/>
      <c r="G44267" s="1"/>
      <c r="H44267" s="1"/>
    </row>
    <row r="44268">
      <c r="A44268" s="1"/>
      <c r="B44268" s="1"/>
      <c r="C44268" s="1"/>
      <c r="D44268" s="8"/>
      <c r="E44268" s="1"/>
      <c r="F44268" s="1"/>
      <c r="G44268" s="1"/>
      <c r="H44268" s="1"/>
    </row>
    <row r="44269">
      <c r="A44269" s="1"/>
      <c r="B44269" s="1"/>
      <c r="C44269" s="1"/>
      <c r="D44269" s="8"/>
      <c r="E44269" s="1"/>
      <c r="F44269" s="1"/>
      <c r="G44269" s="1"/>
      <c r="H44269" s="1"/>
    </row>
    <row r="44270">
      <c r="A44270" s="1"/>
      <c r="B44270" s="1"/>
      <c r="C44270" s="1"/>
      <c r="D44270" s="8"/>
      <c r="E44270" s="1"/>
      <c r="F44270" s="1"/>
      <c r="G44270" s="1"/>
      <c r="H44270" s="1"/>
    </row>
    <row r="44271">
      <c r="A44271" s="1"/>
      <c r="B44271" s="1"/>
      <c r="C44271" s="1"/>
      <c r="D44271" s="8"/>
      <c r="E44271" s="1"/>
      <c r="F44271" s="1"/>
      <c r="G44271" s="1"/>
      <c r="H44271" s="1"/>
    </row>
    <row r="44272">
      <c r="A44272" s="1"/>
      <c r="B44272" s="1"/>
      <c r="C44272" s="1"/>
      <c r="D44272" s="8"/>
      <c r="E44272" s="1"/>
      <c r="F44272" s="1"/>
      <c r="G44272" s="1"/>
      <c r="H44272" s="1"/>
    </row>
    <row r="44273">
      <c r="A44273" s="1"/>
      <c r="B44273" s="1"/>
      <c r="C44273" s="1"/>
      <c r="D44273" s="8"/>
      <c r="E44273" s="1"/>
      <c r="F44273" s="1"/>
      <c r="G44273" s="1"/>
      <c r="H44273" s="1"/>
    </row>
    <row r="44274">
      <c r="A44274" s="1"/>
      <c r="B44274" s="1"/>
      <c r="C44274" s="1"/>
      <c r="D44274" s="8"/>
      <c r="E44274" s="1"/>
      <c r="F44274" s="1"/>
      <c r="G44274" s="1"/>
      <c r="H44274" s="1"/>
    </row>
    <row r="44275">
      <c r="A44275" s="1"/>
      <c r="B44275" s="1"/>
      <c r="C44275" s="1"/>
      <c r="D44275" s="8"/>
      <c r="E44275" s="1"/>
      <c r="F44275" s="1"/>
      <c r="G44275" s="1"/>
      <c r="H44275" s="1"/>
    </row>
    <row r="44276">
      <c r="A44276" s="1"/>
      <c r="B44276" s="1"/>
      <c r="C44276" s="1"/>
      <c r="D44276" s="8"/>
      <c r="E44276" s="1"/>
      <c r="F44276" s="1"/>
      <c r="G44276" s="1"/>
      <c r="H44276" s="1"/>
    </row>
    <row r="44277">
      <c r="A44277" s="1"/>
      <c r="B44277" s="1"/>
      <c r="C44277" s="1"/>
      <c r="D44277" s="8"/>
      <c r="E44277" s="1"/>
      <c r="F44277" s="1"/>
      <c r="G44277" s="1"/>
      <c r="H44277" s="1"/>
    </row>
    <row r="44278">
      <c r="A44278" s="1"/>
      <c r="B44278" s="1"/>
      <c r="C44278" s="1"/>
      <c r="D44278" s="8"/>
      <c r="E44278" s="1"/>
      <c r="F44278" s="1"/>
      <c r="G44278" s="1"/>
      <c r="H44278" s="1"/>
    </row>
    <row r="44279">
      <c r="A44279" s="1"/>
      <c r="B44279" s="1"/>
      <c r="C44279" s="1"/>
      <c r="D44279" s="8"/>
      <c r="E44279" s="1"/>
      <c r="F44279" s="1"/>
      <c r="G44279" s="1"/>
      <c r="H44279" s="1"/>
    </row>
    <row r="44280">
      <c r="A44280" s="1"/>
      <c r="B44280" s="1"/>
      <c r="C44280" s="1"/>
      <c r="D44280" s="8"/>
      <c r="E44280" s="1"/>
      <c r="F44280" s="1"/>
      <c r="G44280" s="1"/>
      <c r="H44280" s="1"/>
    </row>
    <row r="44281">
      <c r="A44281" s="1"/>
      <c r="B44281" s="1"/>
      <c r="C44281" s="1"/>
      <c r="D44281" s="8"/>
      <c r="E44281" s="1"/>
      <c r="F44281" s="1"/>
      <c r="G44281" s="1"/>
      <c r="H44281" s="1"/>
    </row>
    <row r="44282">
      <c r="A44282" s="1"/>
      <c r="B44282" s="1"/>
      <c r="C44282" s="1"/>
      <c r="D44282" s="8"/>
      <c r="E44282" s="1"/>
      <c r="F44282" s="1"/>
      <c r="G44282" s="1"/>
      <c r="H44282" s="1"/>
    </row>
    <row r="44283">
      <c r="A44283" s="1"/>
      <c r="B44283" s="1"/>
      <c r="C44283" s="1"/>
      <c r="D44283" s="8"/>
      <c r="E44283" s="1"/>
      <c r="F44283" s="1"/>
      <c r="G44283" s="1"/>
      <c r="H44283" s="1"/>
    </row>
    <row r="44284">
      <c r="A44284" s="1"/>
      <c r="B44284" s="1"/>
      <c r="C44284" s="1"/>
      <c r="D44284" s="8"/>
      <c r="E44284" s="1"/>
      <c r="F44284" s="1"/>
      <c r="G44284" s="1"/>
      <c r="H44284" s="1"/>
    </row>
    <row r="44285">
      <c r="A44285" s="1"/>
      <c r="B44285" s="1"/>
      <c r="C44285" s="1"/>
      <c r="D44285" s="8"/>
      <c r="E44285" s="1"/>
      <c r="F44285" s="1"/>
      <c r="G44285" s="1"/>
      <c r="H44285" s="1"/>
    </row>
    <row r="44286">
      <c r="A44286" s="1"/>
      <c r="B44286" s="1"/>
      <c r="C44286" s="1"/>
      <c r="D44286" s="8"/>
      <c r="E44286" s="1"/>
      <c r="F44286" s="1"/>
      <c r="G44286" s="1"/>
      <c r="H44286" s="1"/>
    </row>
    <row r="44287">
      <c r="A44287" s="1"/>
      <c r="B44287" s="1"/>
      <c r="C44287" s="1"/>
      <c r="D44287" s="8"/>
      <c r="E44287" s="1"/>
      <c r="F44287" s="1"/>
      <c r="G44287" s="1"/>
      <c r="H44287" s="1"/>
    </row>
    <row r="44288">
      <c r="A44288" s="1"/>
      <c r="B44288" s="1"/>
      <c r="C44288" s="1"/>
      <c r="D44288" s="8"/>
      <c r="E44288" s="1"/>
      <c r="F44288" s="1"/>
      <c r="G44288" s="1"/>
      <c r="H44288" s="1"/>
    </row>
    <row r="44289">
      <c r="A44289" s="1"/>
      <c r="B44289" s="1"/>
      <c r="C44289" s="1"/>
      <c r="D44289" s="8"/>
      <c r="E44289" s="1"/>
      <c r="F44289" s="1"/>
      <c r="G44289" s="1"/>
      <c r="H44289" s="1"/>
    </row>
    <row r="44290">
      <c r="A44290" s="1"/>
      <c r="B44290" s="1"/>
      <c r="C44290" s="1"/>
      <c r="D44290" s="8"/>
      <c r="E44290" s="1"/>
      <c r="F44290" s="1"/>
      <c r="G44290" s="1"/>
      <c r="H44290" s="1"/>
    </row>
    <row r="44291">
      <c r="A44291" s="1"/>
      <c r="B44291" s="1"/>
      <c r="C44291" s="1"/>
      <c r="D44291" s="8"/>
      <c r="E44291" s="1"/>
      <c r="F44291" s="1"/>
      <c r="G44291" s="1"/>
      <c r="H44291" s="1"/>
    </row>
    <row r="44292">
      <c r="A44292" s="1"/>
      <c r="B44292" s="1"/>
      <c r="C44292" s="1"/>
      <c r="D44292" s="8"/>
      <c r="E44292" s="1"/>
      <c r="F44292" s="1"/>
      <c r="G44292" s="1"/>
      <c r="H44292" s="1"/>
    </row>
    <row r="44293">
      <c r="A44293" s="1"/>
      <c r="B44293" s="1"/>
      <c r="C44293" s="1"/>
      <c r="D44293" s="8"/>
      <c r="E44293" s="1"/>
      <c r="F44293" s="1"/>
      <c r="G44293" s="1"/>
      <c r="H44293" s="1"/>
    </row>
    <row r="44294">
      <c r="A44294" s="1"/>
      <c r="B44294" s="1"/>
      <c r="C44294" s="1"/>
      <c r="D44294" s="8"/>
      <c r="E44294" s="1"/>
      <c r="F44294" s="1"/>
      <c r="G44294" s="1"/>
      <c r="H44294" s="1"/>
    </row>
    <row r="44295">
      <c r="A44295" s="1"/>
      <c r="B44295" s="1"/>
      <c r="C44295" s="1"/>
      <c r="D44295" s="8"/>
      <c r="E44295" s="1"/>
      <c r="F44295" s="1"/>
      <c r="G44295" s="1"/>
      <c r="H44295" s="1"/>
    </row>
    <row r="44296">
      <c r="A44296" s="1"/>
      <c r="B44296" s="1"/>
      <c r="C44296" s="1"/>
      <c r="D44296" s="8"/>
      <c r="E44296" s="1"/>
      <c r="F44296" s="1"/>
      <c r="G44296" s="1"/>
      <c r="H44296" s="1"/>
    </row>
    <row r="44297">
      <c r="A44297" s="1"/>
      <c r="B44297" s="1"/>
      <c r="C44297" s="1"/>
      <c r="D44297" s="8"/>
      <c r="E44297" s="1"/>
      <c r="F44297" s="1"/>
      <c r="G44297" s="1"/>
      <c r="H44297" s="1"/>
    </row>
    <row r="44298">
      <c r="A44298" s="1"/>
      <c r="B44298" s="1"/>
      <c r="C44298" s="1"/>
      <c r="D44298" s="8"/>
      <c r="E44298" s="1"/>
      <c r="F44298" s="1"/>
      <c r="G44298" s="1"/>
      <c r="H44298" s="1"/>
    </row>
    <row r="44299">
      <c r="A44299" s="1"/>
      <c r="B44299" s="1"/>
      <c r="C44299" s="1"/>
      <c r="D44299" s="8"/>
      <c r="E44299" s="1"/>
      <c r="F44299" s="1"/>
      <c r="G44299" s="1"/>
      <c r="H44299" s="1"/>
    </row>
    <row r="44300">
      <c r="A44300" s="1"/>
      <c r="B44300" s="1"/>
      <c r="C44300" s="1"/>
      <c r="D44300" s="8"/>
      <c r="E44300" s="1"/>
      <c r="F44300" s="1"/>
      <c r="G44300" s="1"/>
      <c r="H44300" s="1"/>
    </row>
    <row r="44301">
      <c r="A44301" s="1"/>
      <c r="B44301" s="1"/>
      <c r="C44301" s="1"/>
      <c r="D44301" s="8"/>
      <c r="E44301" s="1"/>
      <c r="F44301" s="1"/>
      <c r="G44301" s="1"/>
      <c r="H44301" s="1"/>
    </row>
    <row r="44302">
      <c r="A44302" s="1"/>
      <c r="B44302" s="1"/>
      <c r="C44302" s="1"/>
      <c r="D44302" s="8"/>
      <c r="E44302" s="1"/>
      <c r="F44302" s="1"/>
      <c r="G44302" s="1"/>
      <c r="H44302" s="1"/>
    </row>
    <row r="44303">
      <c r="A44303" s="1"/>
      <c r="B44303" s="1"/>
      <c r="C44303" s="1"/>
      <c r="D44303" s="8"/>
      <c r="E44303" s="1"/>
      <c r="F44303" s="1"/>
      <c r="G44303" s="1"/>
      <c r="H44303" s="1"/>
    </row>
    <row r="44304">
      <c r="A44304" s="1"/>
      <c r="B44304" s="1"/>
      <c r="C44304" s="1"/>
      <c r="D44304" s="8"/>
      <c r="E44304" s="1"/>
      <c r="F44304" s="1"/>
      <c r="G44304" s="1"/>
      <c r="H44304" s="1"/>
    </row>
    <row r="44305">
      <c r="A44305" s="1"/>
      <c r="B44305" s="1"/>
      <c r="C44305" s="1"/>
      <c r="D44305" s="8"/>
      <c r="E44305" s="1"/>
      <c r="F44305" s="1"/>
      <c r="G44305" s="1"/>
      <c r="H44305" s="1"/>
    </row>
    <row r="44306">
      <c r="A44306" s="1"/>
      <c r="B44306" s="1"/>
      <c r="C44306" s="1"/>
      <c r="D44306" s="8"/>
      <c r="E44306" s="1"/>
      <c r="F44306" s="1"/>
      <c r="G44306" s="1"/>
      <c r="H44306" s="1"/>
    </row>
    <row r="44307">
      <c r="A44307" s="1"/>
      <c r="B44307" s="1"/>
      <c r="C44307" s="1"/>
      <c r="D44307" s="8"/>
      <c r="E44307" s="1"/>
      <c r="F44307" s="1"/>
      <c r="G44307" s="1"/>
      <c r="H44307" s="1"/>
    </row>
    <row r="44308">
      <c r="A44308" s="1"/>
      <c r="B44308" s="1"/>
      <c r="C44308" s="1"/>
      <c r="D44308" s="8"/>
      <c r="E44308" s="1"/>
      <c r="F44308" s="1"/>
      <c r="G44308" s="1"/>
      <c r="H44308" s="1"/>
    </row>
    <row r="44309">
      <c r="A44309" s="1"/>
      <c r="B44309" s="1"/>
      <c r="C44309" s="1"/>
      <c r="D44309" s="8"/>
      <c r="E44309" s="1"/>
      <c r="F44309" s="1"/>
      <c r="G44309" s="1"/>
      <c r="H44309" s="1"/>
    </row>
    <row r="44310">
      <c r="A44310" s="1"/>
      <c r="B44310" s="1"/>
      <c r="C44310" s="1"/>
      <c r="D44310" s="8"/>
      <c r="E44310" s="1"/>
      <c r="F44310" s="1"/>
      <c r="G44310" s="1"/>
      <c r="H44310" s="1"/>
    </row>
    <row r="44311">
      <c r="A44311" s="1"/>
      <c r="B44311" s="1"/>
      <c r="C44311" s="1"/>
      <c r="D44311" s="8"/>
      <c r="E44311" s="1"/>
      <c r="F44311" s="1"/>
      <c r="G44311" s="1"/>
      <c r="H44311" s="1"/>
    </row>
    <row r="44312">
      <c r="A44312" s="1"/>
      <c r="B44312" s="1"/>
      <c r="C44312" s="1"/>
      <c r="D44312" s="8"/>
      <c r="E44312" s="1"/>
      <c r="F44312" s="1"/>
      <c r="G44312" s="1"/>
      <c r="H44312" s="1"/>
    </row>
    <row r="44313">
      <c r="A44313" s="1"/>
      <c r="B44313" s="1"/>
      <c r="C44313" s="1"/>
      <c r="D44313" s="8"/>
      <c r="E44313" s="1"/>
      <c r="F44313" s="1"/>
      <c r="G44313" s="1"/>
      <c r="H44313" s="1"/>
    </row>
    <row r="44314">
      <c r="A44314" s="1"/>
      <c r="B44314" s="1"/>
      <c r="C44314" s="1"/>
      <c r="D44314" s="8"/>
      <c r="E44314" s="1"/>
      <c r="F44314" s="1"/>
      <c r="G44314" s="1"/>
      <c r="H44314" s="1"/>
    </row>
    <row r="44315">
      <c r="A44315" s="1"/>
      <c r="B44315" s="1"/>
      <c r="C44315" s="1"/>
      <c r="D44315" s="8"/>
      <c r="E44315" s="1"/>
      <c r="F44315" s="1"/>
      <c r="G44315" s="1"/>
      <c r="H44315" s="1"/>
    </row>
    <row r="44316">
      <c r="A44316" s="1"/>
      <c r="B44316" s="1"/>
      <c r="C44316" s="1"/>
      <c r="D44316" s="8"/>
      <c r="E44316" s="1"/>
      <c r="F44316" s="1"/>
      <c r="G44316" s="1"/>
      <c r="H44316" s="1"/>
    </row>
    <row r="44317">
      <c r="A44317" s="1"/>
      <c r="B44317" s="1"/>
      <c r="C44317" s="1"/>
      <c r="D44317" s="8"/>
      <c r="E44317" s="1"/>
      <c r="F44317" s="1"/>
      <c r="G44317" s="1"/>
      <c r="H44317" s="1"/>
    </row>
    <row r="44318">
      <c r="A44318" s="1"/>
      <c r="B44318" s="1"/>
      <c r="C44318" s="1"/>
      <c r="D44318" s="8"/>
      <c r="E44318" s="1"/>
      <c r="F44318" s="1"/>
      <c r="G44318" s="1"/>
      <c r="H44318" s="1"/>
    </row>
    <row r="44319">
      <c r="A44319" s="1"/>
      <c r="B44319" s="1"/>
      <c r="C44319" s="1"/>
      <c r="D44319" s="8"/>
      <c r="E44319" s="1"/>
      <c r="F44319" s="1"/>
      <c r="G44319" s="1"/>
      <c r="H44319" s="1"/>
    </row>
    <row r="44320">
      <c r="A44320" s="1"/>
      <c r="B44320" s="1"/>
      <c r="C44320" s="1"/>
      <c r="D44320" s="8"/>
      <c r="E44320" s="1"/>
      <c r="F44320" s="1"/>
      <c r="G44320" s="1"/>
      <c r="H44320" s="1"/>
    </row>
    <row r="44321">
      <c r="A44321" s="1"/>
      <c r="B44321" s="1"/>
      <c r="C44321" s="1"/>
      <c r="D44321" s="8"/>
      <c r="E44321" s="1"/>
      <c r="F44321" s="1"/>
      <c r="G44321" s="1"/>
      <c r="H44321" s="1"/>
    </row>
    <row r="44322">
      <c r="A44322" s="1"/>
      <c r="B44322" s="1"/>
      <c r="C44322" s="1"/>
      <c r="D44322" s="8"/>
      <c r="E44322" s="1"/>
      <c r="F44322" s="1"/>
      <c r="G44322" s="1"/>
      <c r="H44322" s="1"/>
    </row>
    <row r="44323">
      <c r="A44323" s="1"/>
      <c r="B44323" s="1"/>
      <c r="C44323" s="1"/>
      <c r="D44323" s="8"/>
      <c r="E44323" s="1"/>
      <c r="F44323" s="1"/>
      <c r="G44323" s="1"/>
      <c r="H44323" s="1"/>
    </row>
    <row r="44324">
      <c r="A44324" s="1"/>
      <c r="B44324" s="1"/>
      <c r="C44324" s="1"/>
      <c r="D44324" s="8"/>
      <c r="E44324" s="1"/>
      <c r="F44324" s="1"/>
      <c r="G44324" s="1"/>
      <c r="H44324" s="1"/>
    </row>
    <row r="44325">
      <c r="A44325" s="1"/>
      <c r="B44325" s="1"/>
      <c r="C44325" s="1"/>
      <c r="D44325" s="8"/>
      <c r="E44325" s="1"/>
      <c r="F44325" s="1"/>
      <c r="G44325" s="1"/>
      <c r="H44325" s="1"/>
    </row>
    <row r="44326">
      <c r="A44326" s="1"/>
      <c r="B44326" s="1"/>
      <c r="C44326" s="1"/>
      <c r="D44326" s="8"/>
      <c r="E44326" s="1"/>
      <c r="F44326" s="1"/>
      <c r="G44326" s="1"/>
      <c r="H44326" s="1"/>
    </row>
    <row r="44327">
      <c r="A44327" s="1"/>
      <c r="B44327" s="1"/>
      <c r="C44327" s="1"/>
      <c r="D44327" s="8"/>
      <c r="E44327" s="1"/>
      <c r="F44327" s="1"/>
      <c r="G44327" s="1"/>
      <c r="H44327" s="1"/>
    </row>
    <row r="44328">
      <c r="A44328" s="1"/>
      <c r="B44328" s="1"/>
      <c r="C44328" s="1"/>
      <c r="D44328" s="8"/>
      <c r="E44328" s="1"/>
      <c r="F44328" s="1"/>
      <c r="G44328" s="1"/>
      <c r="H44328" s="1"/>
    </row>
    <row r="44329">
      <c r="A44329" s="1"/>
      <c r="B44329" s="1"/>
      <c r="C44329" s="1"/>
      <c r="D44329" s="8"/>
      <c r="E44329" s="1"/>
      <c r="F44329" s="1"/>
      <c r="G44329" s="1"/>
      <c r="H44329" s="1"/>
    </row>
    <row r="44330">
      <c r="A44330" s="1"/>
      <c r="B44330" s="1"/>
      <c r="C44330" s="1"/>
      <c r="D44330" s="8"/>
      <c r="E44330" s="1"/>
      <c r="F44330" s="1"/>
      <c r="G44330" s="1"/>
      <c r="H44330" s="1"/>
    </row>
    <row r="44331">
      <c r="A44331" s="1"/>
      <c r="B44331" s="1"/>
      <c r="C44331" s="1"/>
      <c r="D44331" s="8"/>
      <c r="E44331" s="1"/>
      <c r="F44331" s="1"/>
      <c r="G44331" s="1"/>
      <c r="H44331" s="1"/>
    </row>
    <row r="44332">
      <c r="A44332" s="1"/>
      <c r="B44332" s="1"/>
      <c r="C44332" s="1"/>
      <c r="D44332" s="8"/>
      <c r="E44332" s="1"/>
      <c r="F44332" s="1"/>
      <c r="G44332" s="1"/>
      <c r="H44332" s="1"/>
    </row>
    <row r="44333">
      <c r="A44333" s="1"/>
      <c r="B44333" s="1"/>
      <c r="C44333" s="1"/>
      <c r="D44333" s="8"/>
      <c r="E44333" s="1"/>
      <c r="F44333" s="1"/>
      <c r="G44333" s="1"/>
      <c r="H44333" s="1"/>
    </row>
    <row r="44334">
      <c r="A44334" s="1"/>
      <c r="B44334" s="1"/>
      <c r="C44334" s="1"/>
      <c r="D44334" s="8"/>
      <c r="E44334" s="1"/>
      <c r="F44334" s="1"/>
      <c r="G44334" s="1"/>
      <c r="H44334" s="1"/>
    </row>
    <row r="44335">
      <c r="A44335" s="1"/>
      <c r="B44335" s="1"/>
      <c r="C44335" s="1"/>
      <c r="D44335" s="8"/>
      <c r="E44335" s="1"/>
      <c r="F44335" s="1"/>
      <c r="G44335" s="1"/>
      <c r="H44335" s="1"/>
    </row>
    <row r="44336">
      <c r="A44336" s="1"/>
      <c r="B44336" s="1"/>
      <c r="C44336" s="1"/>
      <c r="D44336" s="8"/>
      <c r="E44336" s="1"/>
      <c r="F44336" s="1"/>
      <c r="G44336" s="1"/>
      <c r="H44336" s="1"/>
    </row>
    <row r="44337">
      <c r="A44337" s="1"/>
      <c r="B44337" s="1"/>
      <c r="C44337" s="1"/>
      <c r="D44337" s="8"/>
      <c r="E44337" s="1"/>
      <c r="F44337" s="1"/>
      <c r="G44337" s="1"/>
      <c r="H44337" s="1"/>
    </row>
    <row r="44338">
      <c r="A44338" s="1"/>
      <c r="B44338" s="1"/>
      <c r="C44338" s="1"/>
      <c r="D44338" s="8"/>
      <c r="E44338" s="1"/>
      <c r="F44338" s="1"/>
      <c r="G44338" s="1"/>
      <c r="H44338" s="1"/>
    </row>
    <row r="44339">
      <c r="A44339" s="1"/>
      <c r="B44339" s="1"/>
      <c r="C44339" s="1"/>
      <c r="D44339" s="8"/>
      <c r="E44339" s="1"/>
      <c r="F44339" s="1"/>
      <c r="G44339" s="1"/>
      <c r="H44339" s="1"/>
    </row>
    <row r="44340">
      <c r="A44340" s="1"/>
      <c r="B44340" s="1"/>
      <c r="C44340" s="1"/>
      <c r="D44340" s="8"/>
      <c r="E44340" s="1"/>
      <c r="F44340" s="1"/>
      <c r="G44340" s="1"/>
      <c r="H44340" s="1"/>
    </row>
    <row r="44341">
      <c r="A44341" s="1"/>
      <c r="B44341" s="1"/>
      <c r="C44341" s="1"/>
      <c r="D44341" s="8"/>
      <c r="E44341" s="1"/>
      <c r="F44341" s="1"/>
      <c r="G44341" s="1"/>
      <c r="H44341" s="1"/>
    </row>
    <row r="44342">
      <c r="A44342" s="1"/>
      <c r="B44342" s="1"/>
      <c r="C44342" s="1"/>
      <c r="D44342" s="8"/>
      <c r="E44342" s="1"/>
      <c r="F44342" s="1"/>
      <c r="G44342" s="1"/>
      <c r="H44342" s="1"/>
    </row>
    <row r="44343">
      <c r="A44343" s="1"/>
      <c r="B44343" s="1"/>
      <c r="C44343" s="1"/>
      <c r="D44343" s="8"/>
      <c r="E44343" s="1"/>
      <c r="F44343" s="1"/>
      <c r="G44343" s="1"/>
      <c r="H44343" s="1"/>
    </row>
    <row r="44344">
      <c r="A44344" s="1"/>
      <c r="B44344" s="1"/>
      <c r="C44344" s="1"/>
      <c r="D44344" s="8"/>
      <c r="E44344" s="1"/>
      <c r="F44344" s="1"/>
      <c r="G44344" s="1"/>
      <c r="H44344" s="1"/>
    </row>
    <row r="44345">
      <c r="A44345" s="1"/>
      <c r="B44345" s="1"/>
      <c r="C44345" s="1"/>
      <c r="D44345" s="8"/>
      <c r="E44345" s="1"/>
      <c r="F44345" s="1"/>
      <c r="G44345" s="1"/>
      <c r="H44345" s="1"/>
    </row>
    <row r="44346">
      <c r="A44346" s="1"/>
      <c r="B44346" s="1"/>
      <c r="C44346" s="1"/>
      <c r="D44346" s="8"/>
      <c r="E44346" s="1"/>
      <c r="F44346" s="1"/>
      <c r="G44346" s="1"/>
      <c r="H44346" s="1"/>
    </row>
    <row r="44347">
      <c r="A44347" s="1"/>
      <c r="B44347" s="1"/>
      <c r="C44347" s="1"/>
      <c r="D44347" s="8"/>
      <c r="E44347" s="1"/>
      <c r="F44347" s="1"/>
      <c r="G44347" s="1"/>
      <c r="H44347" s="1"/>
    </row>
    <row r="44348">
      <c r="A44348" s="1"/>
      <c r="B44348" s="1"/>
      <c r="C44348" s="1"/>
      <c r="D44348" s="8"/>
      <c r="E44348" s="1"/>
      <c r="F44348" s="1"/>
      <c r="G44348" s="1"/>
      <c r="H44348" s="1"/>
    </row>
    <row r="44349">
      <c r="A44349" s="1"/>
      <c r="B44349" s="1"/>
      <c r="C44349" s="1"/>
      <c r="D44349" s="8"/>
      <c r="E44349" s="1"/>
      <c r="F44349" s="1"/>
      <c r="G44349" s="1"/>
      <c r="H44349" s="1"/>
    </row>
    <row r="44350">
      <c r="A44350" s="1"/>
      <c r="B44350" s="1"/>
      <c r="C44350" s="1"/>
      <c r="D44350" s="8"/>
      <c r="E44350" s="1"/>
      <c r="F44350" s="1"/>
      <c r="G44350" s="1"/>
      <c r="H44350" s="1"/>
    </row>
    <row r="44351">
      <c r="A44351" s="1"/>
      <c r="B44351" s="1"/>
      <c r="C44351" s="1"/>
      <c r="D44351" s="8"/>
      <c r="E44351" s="1"/>
      <c r="F44351" s="1"/>
      <c r="G44351" s="1"/>
      <c r="H44351" s="1"/>
    </row>
    <row r="44352">
      <c r="A44352" s="1"/>
      <c r="B44352" s="1"/>
      <c r="C44352" s="1"/>
      <c r="D44352" s="8"/>
      <c r="E44352" s="1"/>
      <c r="F44352" s="1"/>
      <c r="G44352" s="1"/>
      <c r="H44352" s="1"/>
    </row>
    <row r="44353">
      <c r="A44353" s="1"/>
      <c r="B44353" s="1"/>
      <c r="C44353" s="1"/>
      <c r="D44353" s="8"/>
      <c r="E44353" s="1"/>
      <c r="F44353" s="1"/>
      <c r="G44353" s="1"/>
      <c r="H44353" s="1"/>
    </row>
    <row r="44354">
      <c r="A44354" s="1"/>
      <c r="B44354" s="1"/>
      <c r="C44354" s="1"/>
      <c r="D44354" s="8"/>
      <c r="E44354" s="1"/>
      <c r="F44354" s="1"/>
      <c r="G44354" s="1"/>
      <c r="H44354" s="1"/>
    </row>
    <row r="44355">
      <c r="A44355" s="1"/>
      <c r="B44355" s="1"/>
      <c r="C44355" s="1"/>
      <c r="D44355" s="8"/>
      <c r="E44355" s="1"/>
      <c r="F44355" s="1"/>
      <c r="G44355" s="1"/>
      <c r="H44355" s="1"/>
    </row>
    <row r="44356">
      <c r="A44356" s="1"/>
      <c r="B44356" s="1"/>
      <c r="C44356" s="1"/>
      <c r="D44356" s="8"/>
      <c r="E44356" s="1"/>
      <c r="F44356" s="1"/>
      <c r="G44356" s="1"/>
      <c r="H44356" s="1"/>
    </row>
    <row r="44357">
      <c r="A44357" s="1"/>
      <c r="B44357" s="1"/>
      <c r="C44357" s="1"/>
      <c r="D44357" s="8"/>
      <c r="E44357" s="1"/>
      <c r="F44357" s="1"/>
      <c r="G44357" s="1"/>
      <c r="H44357" s="1"/>
    </row>
    <row r="44358">
      <c r="A44358" s="1"/>
      <c r="B44358" s="1"/>
      <c r="C44358" s="1"/>
      <c r="D44358" s="8"/>
      <c r="E44358" s="1"/>
      <c r="F44358" s="1"/>
      <c r="G44358" s="1"/>
      <c r="H44358" s="1"/>
    </row>
    <row r="44359">
      <c r="A44359" s="1"/>
      <c r="B44359" s="1"/>
      <c r="C44359" s="1"/>
      <c r="D44359" s="8"/>
      <c r="E44359" s="1"/>
      <c r="F44359" s="1"/>
      <c r="G44359" s="1"/>
      <c r="H44359" s="1"/>
    </row>
    <row r="44360">
      <c r="A44360" s="1"/>
      <c r="B44360" s="1"/>
      <c r="C44360" s="1"/>
      <c r="D44360" s="8"/>
      <c r="E44360" s="1"/>
      <c r="F44360" s="1"/>
      <c r="G44360" s="1"/>
      <c r="H44360" s="1"/>
    </row>
    <row r="44361">
      <c r="A44361" s="1"/>
      <c r="B44361" s="1"/>
      <c r="C44361" s="1"/>
      <c r="D44361" s="8"/>
      <c r="E44361" s="1"/>
      <c r="F44361" s="1"/>
      <c r="G44361" s="1"/>
      <c r="H44361" s="1"/>
    </row>
    <row r="44362">
      <c r="A44362" s="1"/>
      <c r="B44362" s="1"/>
      <c r="C44362" s="1"/>
      <c r="D44362" s="8"/>
      <c r="E44362" s="1"/>
      <c r="F44362" s="1"/>
      <c r="G44362" s="1"/>
      <c r="H44362" s="1"/>
    </row>
    <row r="44363">
      <c r="A44363" s="1"/>
      <c r="B44363" s="1"/>
      <c r="C44363" s="1"/>
      <c r="D44363" s="8"/>
      <c r="E44363" s="1"/>
      <c r="F44363" s="1"/>
      <c r="G44363" s="1"/>
      <c r="H44363" s="1"/>
    </row>
    <row r="44364">
      <c r="A44364" s="1"/>
      <c r="B44364" s="1"/>
      <c r="C44364" s="1"/>
      <c r="D44364" s="8"/>
      <c r="E44364" s="1"/>
      <c r="F44364" s="1"/>
      <c r="G44364" s="1"/>
      <c r="H44364" s="1"/>
    </row>
    <row r="44365">
      <c r="A44365" s="1"/>
      <c r="B44365" s="1"/>
      <c r="C44365" s="1"/>
      <c r="D44365" s="8"/>
      <c r="E44365" s="1"/>
      <c r="F44365" s="1"/>
      <c r="G44365" s="1"/>
      <c r="H44365" s="1"/>
    </row>
    <row r="44366">
      <c r="A44366" s="1"/>
      <c r="B44366" s="1"/>
      <c r="C44366" s="1"/>
      <c r="D44366" s="8"/>
      <c r="E44366" s="1"/>
      <c r="F44366" s="1"/>
      <c r="G44366" s="1"/>
      <c r="H44366" s="1"/>
    </row>
    <row r="44367">
      <c r="A44367" s="1"/>
      <c r="B44367" s="1"/>
      <c r="C44367" s="1"/>
      <c r="D44367" s="8"/>
      <c r="E44367" s="1"/>
      <c r="F44367" s="1"/>
      <c r="G44367" s="1"/>
      <c r="H44367" s="1"/>
    </row>
    <row r="44368">
      <c r="A44368" s="1"/>
      <c r="B44368" s="1"/>
      <c r="C44368" s="1"/>
      <c r="D44368" s="8"/>
      <c r="E44368" s="1"/>
      <c r="F44368" s="1"/>
      <c r="G44368" s="1"/>
      <c r="H44368" s="1"/>
    </row>
    <row r="44369">
      <c r="A44369" s="1"/>
      <c r="B44369" s="1"/>
      <c r="C44369" s="1"/>
      <c r="D44369" s="8"/>
      <c r="E44369" s="1"/>
      <c r="F44369" s="1"/>
      <c r="G44369" s="1"/>
      <c r="H44369" s="1"/>
    </row>
    <row r="44370">
      <c r="A44370" s="1"/>
      <c r="B44370" s="1"/>
      <c r="C44370" s="1"/>
      <c r="D44370" s="8"/>
      <c r="E44370" s="1"/>
      <c r="F44370" s="1"/>
      <c r="G44370" s="1"/>
      <c r="H44370" s="1"/>
    </row>
    <row r="44371">
      <c r="A44371" s="1"/>
      <c r="B44371" s="1"/>
      <c r="C44371" s="1"/>
      <c r="D44371" s="8"/>
      <c r="E44371" s="1"/>
      <c r="F44371" s="1"/>
      <c r="G44371" s="1"/>
      <c r="H44371" s="1"/>
    </row>
    <row r="44372">
      <c r="A44372" s="1"/>
      <c r="B44372" s="1"/>
      <c r="C44372" s="1"/>
      <c r="D44372" s="8"/>
      <c r="E44372" s="1"/>
      <c r="F44372" s="1"/>
      <c r="G44372" s="1"/>
      <c r="H44372" s="1"/>
    </row>
    <row r="44373">
      <c r="A44373" s="1"/>
      <c r="B44373" s="1"/>
      <c r="C44373" s="1"/>
      <c r="D44373" s="8"/>
      <c r="E44373" s="1"/>
      <c r="F44373" s="1"/>
      <c r="G44373" s="1"/>
      <c r="H44373" s="1"/>
    </row>
    <row r="44374">
      <c r="A44374" s="1"/>
      <c r="B44374" s="1"/>
      <c r="C44374" s="1"/>
      <c r="D44374" s="8"/>
      <c r="E44374" s="1"/>
      <c r="F44374" s="1"/>
      <c r="G44374" s="1"/>
      <c r="H44374" s="1"/>
    </row>
    <row r="44375">
      <c r="A44375" s="1"/>
      <c r="B44375" s="1"/>
      <c r="C44375" s="1"/>
      <c r="D44375" s="8"/>
      <c r="E44375" s="1"/>
      <c r="F44375" s="1"/>
      <c r="G44375" s="1"/>
      <c r="H44375" s="1"/>
    </row>
    <row r="44376">
      <c r="A44376" s="1"/>
      <c r="B44376" s="1"/>
      <c r="C44376" s="1"/>
      <c r="D44376" s="8"/>
      <c r="E44376" s="1"/>
      <c r="F44376" s="1"/>
      <c r="G44376" s="1"/>
      <c r="H44376" s="1"/>
    </row>
    <row r="44377">
      <c r="A44377" s="1"/>
      <c r="B44377" s="1"/>
      <c r="C44377" s="1"/>
      <c r="D44377" s="8"/>
      <c r="E44377" s="1"/>
      <c r="F44377" s="1"/>
      <c r="G44377" s="1"/>
      <c r="H44377" s="1"/>
    </row>
    <row r="44378">
      <c r="A44378" s="1"/>
      <c r="B44378" s="1"/>
      <c r="C44378" s="1"/>
      <c r="D44378" s="8"/>
      <c r="E44378" s="1"/>
      <c r="F44378" s="1"/>
      <c r="G44378" s="1"/>
      <c r="H44378" s="1"/>
    </row>
    <row r="44379">
      <c r="A44379" s="1"/>
      <c r="B44379" s="1"/>
      <c r="C44379" s="1"/>
      <c r="D44379" s="8"/>
      <c r="E44379" s="1"/>
      <c r="F44379" s="1"/>
      <c r="G44379" s="1"/>
      <c r="H44379" s="1"/>
    </row>
    <row r="44380">
      <c r="A44380" s="1"/>
      <c r="B44380" s="1"/>
      <c r="C44380" s="1"/>
      <c r="D44380" s="8"/>
      <c r="E44380" s="1"/>
      <c r="F44380" s="1"/>
      <c r="G44380" s="1"/>
      <c r="H44380" s="1"/>
    </row>
    <row r="44381">
      <c r="A44381" s="1"/>
      <c r="B44381" s="1"/>
      <c r="C44381" s="1"/>
      <c r="D44381" s="8"/>
      <c r="E44381" s="1"/>
      <c r="F44381" s="1"/>
      <c r="G44381" s="1"/>
      <c r="H44381" s="1"/>
    </row>
    <row r="44382">
      <c r="A44382" s="1"/>
      <c r="B44382" s="1"/>
      <c r="C44382" s="1"/>
      <c r="D44382" s="8"/>
      <c r="E44382" s="1"/>
      <c r="F44382" s="1"/>
      <c r="G44382" s="1"/>
      <c r="H44382" s="1"/>
    </row>
    <row r="44383">
      <c r="A44383" s="1"/>
      <c r="B44383" s="1"/>
      <c r="C44383" s="1"/>
      <c r="D44383" s="8"/>
      <c r="E44383" s="1"/>
      <c r="F44383" s="1"/>
      <c r="G44383" s="1"/>
      <c r="H44383" s="1"/>
    </row>
    <row r="44384">
      <c r="A44384" s="1"/>
      <c r="B44384" s="1"/>
      <c r="C44384" s="1"/>
      <c r="D44384" s="8"/>
      <c r="E44384" s="1"/>
      <c r="F44384" s="1"/>
      <c r="G44384" s="1"/>
      <c r="H44384" s="1"/>
    </row>
    <row r="44385">
      <c r="A44385" s="1"/>
      <c r="B44385" s="1"/>
      <c r="C44385" s="1"/>
      <c r="D44385" s="8"/>
      <c r="E44385" s="1"/>
      <c r="F44385" s="1"/>
      <c r="G44385" s="1"/>
      <c r="H44385" s="1"/>
    </row>
    <row r="44386">
      <c r="A44386" s="1"/>
      <c r="B44386" s="1"/>
      <c r="C44386" s="1"/>
      <c r="D44386" s="8"/>
      <c r="E44386" s="1"/>
      <c r="F44386" s="1"/>
      <c r="G44386" s="1"/>
      <c r="H44386" s="1"/>
    </row>
    <row r="44387">
      <c r="A44387" s="1"/>
      <c r="B44387" s="1"/>
      <c r="C44387" s="1"/>
      <c r="D44387" s="8"/>
      <c r="E44387" s="1"/>
      <c r="F44387" s="1"/>
      <c r="G44387" s="1"/>
      <c r="H44387" s="1"/>
    </row>
    <row r="44388">
      <c r="A44388" s="1"/>
      <c r="B44388" s="1"/>
      <c r="C44388" s="1"/>
      <c r="D44388" s="8"/>
      <c r="E44388" s="1"/>
      <c r="F44388" s="1"/>
      <c r="G44388" s="1"/>
      <c r="H44388" s="1"/>
    </row>
    <row r="44389">
      <c r="A44389" s="1"/>
      <c r="B44389" s="1"/>
      <c r="C44389" s="1"/>
      <c r="D44389" s="8"/>
      <c r="E44389" s="1"/>
      <c r="F44389" s="1"/>
      <c r="G44389" s="1"/>
      <c r="H44389" s="1"/>
    </row>
    <row r="44390">
      <c r="A44390" s="1"/>
      <c r="B44390" s="1"/>
      <c r="C44390" s="1"/>
      <c r="D44390" s="8"/>
      <c r="E44390" s="1"/>
      <c r="F44390" s="1"/>
      <c r="G44390" s="1"/>
      <c r="H44390" s="1"/>
    </row>
    <row r="44391">
      <c r="A44391" s="1"/>
      <c r="B44391" s="1"/>
      <c r="C44391" s="1"/>
      <c r="D44391" s="8"/>
      <c r="E44391" s="1"/>
      <c r="F44391" s="1"/>
      <c r="G44391" s="1"/>
      <c r="H44391" s="1"/>
    </row>
    <row r="44392">
      <c r="A44392" s="1"/>
      <c r="B44392" s="1"/>
      <c r="C44392" s="1"/>
      <c r="D44392" s="8"/>
      <c r="E44392" s="1"/>
      <c r="F44392" s="1"/>
      <c r="G44392" s="1"/>
      <c r="H44392" s="1"/>
    </row>
    <row r="44393">
      <c r="A44393" s="1"/>
      <c r="B44393" s="1"/>
      <c r="C44393" s="1"/>
      <c r="D44393" s="8"/>
      <c r="E44393" s="1"/>
      <c r="F44393" s="1"/>
      <c r="G44393" s="1"/>
      <c r="H44393" s="1"/>
    </row>
    <row r="44394">
      <c r="A44394" s="1"/>
      <c r="B44394" s="1"/>
      <c r="C44394" s="1"/>
      <c r="D44394" s="8"/>
      <c r="E44394" s="1"/>
      <c r="F44394" s="1"/>
      <c r="G44394" s="1"/>
      <c r="H44394" s="1"/>
    </row>
    <row r="44395">
      <c r="A44395" s="1"/>
      <c r="B44395" s="1"/>
      <c r="C44395" s="1"/>
      <c r="D44395" s="8"/>
      <c r="E44395" s="1"/>
      <c r="F44395" s="1"/>
      <c r="G44395" s="1"/>
      <c r="H44395" s="1"/>
    </row>
    <row r="44396">
      <c r="A44396" s="1"/>
      <c r="B44396" s="1"/>
      <c r="C44396" s="1"/>
      <c r="D44396" s="8"/>
      <c r="E44396" s="1"/>
      <c r="F44396" s="1"/>
      <c r="G44396" s="1"/>
      <c r="H44396" s="1"/>
    </row>
    <row r="44397">
      <c r="A44397" s="1"/>
      <c r="B44397" s="1"/>
      <c r="C44397" s="1"/>
      <c r="D44397" s="8"/>
      <c r="E44397" s="1"/>
      <c r="F44397" s="1"/>
      <c r="G44397" s="1"/>
      <c r="H44397" s="1"/>
    </row>
    <row r="44398">
      <c r="A44398" s="1"/>
      <c r="B44398" s="1"/>
      <c r="C44398" s="1"/>
      <c r="D44398" s="8"/>
      <c r="E44398" s="1"/>
      <c r="F44398" s="1"/>
      <c r="G44398" s="1"/>
      <c r="H44398" s="1"/>
    </row>
    <row r="44399">
      <c r="A44399" s="1"/>
      <c r="B44399" s="1"/>
      <c r="C44399" s="1"/>
      <c r="D44399" s="8"/>
      <c r="E44399" s="1"/>
      <c r="F44399" s="1"/>
      <c r="G44399" s="1"/>
      <c r="H44399" s="1"/>
    </row>
    <row r="44400">
      <c r="A44400" s="1"/>
      <c r="B44400" s="1"/>
      <c r="C44400" s="1"/>
      <c r="D44400" s="8"/>
      <c r="E44400" s="1"/>
      <c r="F44400" s="1"/>
      <c r="G44400" s="1"/>
      <c r="H44400" s="1"/>
    </row>
    <row r="44401">
      <c r="A44401" s="1"/>
      <c r="B44401" s="1"/>
      <c r="C44401" s="1"/>
      <c r="D44401" s="8"/>
      <c r="E44401" s="1"/>
      <c r="F44401" s="1"/>
      <c r="G44401" s="1"/>
      <c r="H44401" s="1"/>
    </row>
    <row r="44402">
      <c r="A44402" s="1"/>
      <c r="B44402" s="1"/>
      <c r="C44402" s="1"/>
      <c r="D44402" s="8"/>
      <c r="E44402" s="1"/>
      <c r="F44402" s="1"/>
      <c r="G44402" s="1"/>
      <c r="H44402" s="1"/>
    </row>
    <row r="44403">
      <c r="A44403" s="1"/>
      <c r="B44403" s="1"/>
      <c r="C44403" s="1"/>
      <c r="D44403" s="8"/>
      <c r="E44403" s="1"/>
      <c r="F44403" s="1"/>
      <c r="G44403" s="1"/>
      <c r="H44403" s="1"/>
    </row>
    <row r="44404">
      <c r="A44404" s="1"/>
      <c r="B44404" s="1"/>
      <c r="C44404" s="1"/>
      <c r="D44404" s="8"/>
      <c r="E44404" s="1"/>
      <c r="F44404" s="1"/>
      <c r="G44404" s="1"/>
      <c r="H44404" s="1"/>
    </row>
    <row r="44405">
      <c r="A44405" s="1"/>
      <c r="B44405" s="1"/>
      <c r="C44405" s="1"/>
      <c r="D44405" s="8"/>
      <c r="E44405" s="1"/>
      <c r="F44405" s="1"/>
      <c r="G44405" s="1"/>
      <c r="H44405" s="1"/>
    </row>
    <row r="44406">
      <c r="A44406" s="1"/>
      <c r="B44406" s="1"/>
      <c r="C44406" s="1"/>
      <c r="D44406" s="8"/>
      <c r="E44406" s="1"/>
      <c r="F44406" s="1"/>
      <c r="G44406" s="1"/>
      <c r="H44406" s="1"/>
    </row>
    <row r="44407">
      <c r="A44407" s="1"/>
      <c r="B44407" s="1"/>
      <c r="C44407" s="1"/>
      <c r="D44407" s="8"/>
      <c r="E44407" s="1"/>
      <c r="F44407" s="1"/>
      <c r="G44407" s="1"/>
      <c r="H44407" s="1"/>
    </row>
    <row r="44408">
      <c r="A44408" s="1"/>
      <c r="B44408" s="1"/>
      <c r="C44408" s="1"/>
      <c r="D44408" s="8"/>
      <c r="E44408" s="1"/>
      <c r="F44408" s="1"/>
      <c r="G44408" s="1"/>
      <c r="H44408" s="1"/>
    </row>
    <row r="44409">
      <c r="A44409" s="1"/>
      <c r="B44409" s="1"/>
      <c r="C44409" s="1"/>
      <c r="D44409" s="8"/>
      <c r="E44409" s="1"/>
      <c r="F44409" s="1"/>
      <c r="G44409" s="1"/>
      <c r="H44409" s="1"/>
    </row>
    <row r="44410">
      <c r="A44410" s="1"/>
      <c r="B44410" s="1"/>
      <c r="C44410" s="1"/>
      <c r="D44410" s="8"/>
      <c r="E44410" s="1"/>
      <c r="F44410" s="1"/>
      <c r="G44410" s="1"/>
      <c r="H44410" s="1"/>
    </row>
    <row r="44411">
      <c r="A44411" s="1"/>
      <c r="B44411" s="1"/>
      <c r="C44411" s="1"/>
      <c r="D44411" s="8"/>
      <c r="E44411" s="1"/>
      <c r="F44411" s="1"/>
      <c r="G44411" s="1"/>
      <c r="H44411" s="1"/>
    </row>
    <row r="44412">
      <c r="A44412" s="1"/>
      <c r="B44412" s="1"/>
      <c r="C44412" s="1"/>
      <c r="D44412" s="8"/>
      <c r="E44412" s="1"/>
      <c r="F44412" s="1"/>
      <c r="G44412" s="1"/>
      <c r="H44412" s="1"/>
    </row>
    <row r="44413">
      <c r="A44413" s="1"/>
      <c r="B44413" s="1"/>
      <c r="C44413" s="1"/>
      <c r="D44413" s="8"/>
      <c r="E44413" s="1"/>
      <c r="F44413" s="1"/>
      <c r="G44413" s="1"/>
      <c r="H44413" s="1"/>
    </row>
    <row r="44414">
      <c r="A44414" s="1"/>
      <c r="B44414" s="1"/>
      <c r="C44414" s="1"/>
      <c r="D44414" s="8"/>
      <c r="E44414" s="1"/>
      <c r="F44414" s="1"/>
      <c r="G44414" s="1"/>
      <c r="H44414" s="1"/>
    </row>
    <row r="44415">
      <c r="A44415" s="1"/>
      <c r="B44415" s="1"/>
      <c r="C44415" s="1"/>
      <c r="D44415" s="8"/>
      <c r="E44415" s="1"/>
      <c r="F44415" s="1"/>
      <c r="G44415" s="1"/>
      <c r="H44415" s="1"/>
    </row>
    <row r="44416">
      <c r="A44416" s="1"/>
      <c r="B44416" s="1"/>
      <c r="C44416" s="1"/>
      <c r="D44416" s="8"/>
      <c r="E44416" s="1"/>
      <c r="F44416" s="1"/>
      <c r="G44416" s="1"/>
      <c r="H44416" s="1"/>
    </row>
    <row r="44417">
      <c r="A44417" s="1"/>
      <c r="B44417" s="1"/>
      <c r="C44417" s="1"/>
      <c r="D44417" s="8"/>
      <c r="E44417" s="1"/>
      <c r="F44417" s="1"/>
      <c r="G44417" s="1"/>
      <c r="H44417" s="1"/>
    </row>
    <row r="44418">
      <c r="A44418" s="1"/>
      <c r="B44418" s="1"/>
      <c r="C44418" s="1"/>
      <c r="D44418" s="8"/>
      <c r="E44418" s="1"/>
      <c r="F44418" s="1"/>
      <c r="G44418" s="1"/>
      <c r="H44418" s="1"/>
    </row>
    <row r="44419">
      <c r="A44419" s="1"/>
      <c r="B44419" s="1"/>
      <c r="C44419" s="1"/>
      <c r="D44419" s="8"/>
      <c r="E44419" s="1"/>
      <c r="F44419" s="1"/>
      <c r="G44419" s="1"/>
      <c r="H44419" s="1"/>
    </row>
    <row r="44420">
      <c r="A44420" s="1"/>
      <c r="B44420" s="1"/>
      <c r="C44420" s="1"/>
      <c r="D44420" s="8"/>
      <c r="E44420" s="1"/>
      <c r="F44420" s="1"/>
      <c r="G44420" s="1"/>
      <c r="H44420" s="1"/>
    </row>
    <row r="44421">
      <c r="A44421" s="1"/>
      <c r="B44421" s="1"/>
      <c r="C44421" s="1"/>
      <c r="D44421" s="8"/>
      <c r="E44421" s="1"/>
      <c r="F44421" s="1"/>
      <c r="G44421" s="1"/>
      <c r="H44421" s="1"/>
    </row>
    <row r="44422">
      <c r="A44422" s="1"/>
      <c r="B44422" s="1"/>
      <c r="C44422" s="1"/>
      <c r="D44422" s="8"/>
      <c r="E44422" s="1"/>
      <c r="F44422" s="1"/>
      <c r="G44422" s="1"/>
      <c r="H44422" s="1"/>
    </row>
    <row r="44423">
      <c r="A44423" s="1"/>
      <c r="B44423" s="1"/>
      <c r="C44423" s="1"/>
      <c r="D44423" s="8"/>
      <c r="E44423" s="1"/>
      <c r="F44423" s="1"/>
      <c r="G44423" s="1"/>
      <c r="H44423" s="1"/>
    </row>
    <row r="44424">
      <c r="A44424" s="1"/>
      <c r="B44424" s="1"/>
      <c r="C44424" s="1"/>
      <c r="D44424" s="8"/>
      <c r="E44424" s="1"/>
      <c r="F44424" s="1"/>
      <c r="G44424" s="1"/>
      <c r="H44424" s="1"/>
    </row>
    <row r="44425">
      <c r="A44425" s="1"/>
      <c r="B44425" s="1"/>
      <c r="C44425" s="1"/>
      <c r="D44425" s="8"/>
      <c r="E44425" s="1"/>
      <c r="F44425" s="1"/>
      <c r="G44425" s="1"/>
      <c r="H44425" s="1"/>
    </row>
    <row r="44426">
      <c r="A44426" s="1"/>
      <c r="B44426" s="1"/>
      <c r="C44426" s="1"/>
      <c r="D44426" s="8"/>
      <c r="E44426" s="1"/>
      <c r="F44426" s="1"/>
      <c r="G44426" s="1"/>
      <c r="H44426" s="1"/>
    </row>
    <row r="44427">
      <c r="A44427" s="1"/>
      <c r="B44427" s="1"/>
      <c r="C44427" s="1"/>
      <c r="D44427" s="8"/>
      <c r="E44427" s="1"/>
      <c r="F44427" s="1"/>
      <c r="G44427" s="1"/>
      <c r="H44427" s="1"/>
    </row>
    <row r="44428">
      <c r="A44428" s="1"/>
      <c r="B44428" s="1"/>
      <c r="C44428" s="1"/>
      <c r="D44428" s="8"/>
      <c r="E44428" s="1"/>
      <c r="F44428" s="1"/>
      <c r="G44428" s="1"/>
      <c r="H44428" s="1"/>
    </row>
    <row r="44429">
      <c r="A44429" s="1"/>
      <c r="B44429" s="1"/>
      <c r="C44429" s="1"/>
      <c r="D44429" s="8"/>
      <c r="E44429" s="1"/>
      <c r="F44429" s="1"/>
      <c r="G44429" s="1"/>
      <c r="H44429" s="1"/>
    </row>
    <row r="44430">
      <c r="A44430" s="1"/>
      <c r="B44430" s="1"/>
      <c r="C44430" s="1"/>
      <c r="D44430" s="8"/>
      <c r="E44430" s="1"/>
      <c r="F44430" s="1"/>
      <c r="G44430" s="1"/>
      <c r="H44430" s="1"/>
    </row>
    <row r="44431">
      <c r="A44431" s="1"/>
      <c r="B44431" s="1"/>
      <c r="C44431" s="1"/>
      <c r="D44431" s="8"/>
      <c r="E44431" s="1"/>
      <c r="F44431" s="1"/>
      <c r="G44431" s="1"/>
      <c r="H44431" s="1"/>
    </row>
    <row r="44432">
      <c r="A44432" s="1"/>
      <c r="B44432" s="1"/>
      <c r="C44432" s="1"/>
      <c r="D44432" s="8"/>
      <c r="E44432" s="1"/>
      <c r="F44432" s="1"/>
      <c r="G44432" s="1"/>
      <c r="H44432" s="1"/>
    </row>
    <row r="44433">
      <c r="A44433" s="1"/>
      <c r="B44433" s="1"/>
      <c r="C44433" s="1"/>
      <c r="D44433" s="8"/>
      <c r="E44433" s="1"/>
      <c r="F44433" s="1"/>
      <c r="G44433" s="1"/>
      <c r="H44433" s="1"/>
    </row>
    <row r="44434">
      <c r="A44434" s="1"/>
      <c r="B44434" s="1"/>
      <c r="C44434" s="1"/>
      <c r="D44434" s="8"/>
      <c r="E44434" s="1"/>
      <c r="F44434" s="1"/>
      <c r="G44434" s="1"/>
      <c r="H44434" s="1"/>
    </row>
    <row r="44435">
      <c r="A44435" s="1"/>
      <c r="B44435" s="1"/>
      <c r="C44435" s="1"/>
      <c r="D44435" s="8"/>
      <c r="E44435" s="1"/>
      <c r="F44435" s="1"/>
      <c r="G44435" s="1"/>
      <c r="H44435" s="1"/>
    </row>
    <row r="44436">
      <c r="A44436" s="1"/>
      <c r="B44436" s="1"/>
      <c r="C44436" s="1"/>
      <c r="D44436" s="8"/>
      <c r="E44436" s="1"/>
      <c r="F44436" s="1"/>
      <c r="G44436" s="1"/>
      <c r="H44436" s="1"/>
    </row>
    <row r="44437">
      <c r="A44437" s="1"/>
      <c r="B44437" s="1"/>
      <c r="C44437" s="1"/>
      <c r="D44437" s="8"/>
      <c r="E44437" s="1"/>
      <c r="F44437" s="1"/>
      <c r="G44437" s="1"/>
      <c r="H44437" s="1"/>
    </row>
    <row r="44438">
      <c r="A44438" s="1"/>
      <c r="B44438" s="1"/>
      <c r="C44438" s="1"/>
      <c r="D44438" s="8"/>
      <c r="E44438" s="1"/>
      <c r="F44438" s="1"/>
      <c r="G44438" s="1"/>
      <c r="H44438" s="1"/>
    </row>
    <row r="44439">
      <c r="A44439" s="1"/>
      <c r="B44439" s="1"/>
      <c r="C44439" s="1"/>
      <c r="D44439" s="8"/>
      <c r="E44439" s="1"/>
      <c r="F44439" s="1"/>
      <c r="G44439" s="1"/>
      <c r="H44439" s="1"/>
    </row>
    <row r="44440">
      <c r="A44440" s="1"/>
      <c r="B44440" s="1"/>
      <c r="C44440" s="1"/>
      <c r="D44440" s="8"/>
      <c r="E44440" s="1"/>
      <c r="F44440" s="1"/>
      <c r="G44440" s="1"/>
      <c r="H44440" s="1"/>
    </row>
    <row r="44441">
      <c r="A44441" s="1"/>
      <c r="B44441" s="1"/>
      <c r="C44441" s="1"/>
      <c r="D44441" s="8"/>
      <c r="E44441" s="1"/>
      <c r="F44441" s="1"/>
      <c r="G44441" s="1"/>
      <c r="H44441" s="1"/>
    </row>
    <row r="44442">
      <c r="A44442" s="1"/>
      <c r="B44442" s="1"/>
      <c r="C44442" s="1"/>
      <c r="D44442" s="8"/>
      <c r="E44442" s="1"/>
      <c r="F44442" s="1"/>
      <c r="G44442" s="1"/>
      <c r="H44442" s="1"/>
    </row>
    <row r="44443">
      <c r="A44443" s="1"/>
      <c r="B44443" s="1"/>
      <c r="C44443" s="1"/>
      <c r="D44443" s="8"/>
      <c r="E44443" s="1"/>
      <c r="F44443" s="1"/>
      <c r="G44443" s="1"/>
      <c r="H44443" s="1"/>
    </row>
    <row r="44444">
      <c r="A44444" s="1"/>
      <c r="B44444" s="1"/>
      <c r="C44444" s="1"/>
      <c r="D44444" s="8"/>
      <c r="E44444" s="1"/>
      <c r="F44444" s="1"/>
      <c r="G44444" s="1"/>
      <c r="H44444" s="1"/>
    </row>
    <row r="44445">
      <c r="A44445" s="1"/>
      <c r="B44445" s="1"/>
      <c r="C44445" s="1"/>
      <c r="D44445" s="8"/>
      <c r="E44445" s="1"/>
      <c r="F44445" s="1"/>
      <c r="G44445" s="1"/>
      <c r="H44445" s="1"/>
    </row>
    <row r="44446">
      <c r="A44446" s="1"/>
      <c r="B44446" s="1"/>
      <c r="C44446" s="1"/>
      <c r="D44446" s="8"/>
      <c r="E44446" s="1"/>
      <c r="F44446" s="1"/>
      <c r="G44446" s="1"/>
      <c r="H44446" s="1"/>
    </row>
    <row r="44447">
      <c r="A44447" s="1"/>
      <c r="B44447" s="1"/>
      <c r="C44447" s="1"/>
      <c r="D44447" s="8"/>
      <c r="E44447" s="1"/>
      <c r="F44447" s="1"/>
      <c r="G44447" s="1"/>
      <c r="H44447" s="1"/>
    </row>
    <row r="44448">
      <c r="A44448" s="1"/>
      <c r="B44448" s="1"/>
      <c r="C44448" s="1"/>
      <c r="D44448" s="8"/>
      <c r="E44448" s="1"/>
      <c r="F44448" s="1"/>
      <c r="G44448" s="1"/>
      <c r="H44448" s="1"/>
    </row>
    <row r="44449">
      <c r="A44449" s="1"/>
      <c r="B44449" s="1"/>
      <c r="C44449" s="1"/>
      <c r="D44449" s="8"/>
      <c r="E44449" s="1"/>
      <c r="F44449" s="1"/>
      <c r="G44449" s="1"/>
      <c r="H44449" s="1"/>
    </row>
    <row r="44450">
      <c r="A44450" s="1"/>
      <c r="B44450" s="1"/>
      <c r="C44450" s="1"/>
      <c r="D44450" s="8"/>
      <c r="E44450" s="1"/>
      <c r="F44450" s="1"/>
      <c r="G44450" s="1"/>
      <c r="H44450" s="1"/>
    </row>
    <row r="44451">
      <c r="A44451" s="1"/>
      <c r="B44451" s="1"/>
      <c r="C44451" s="1"/>
      <c r="D44451" s="8"/>
      <c r="E44451" s="1"/>
      <c r="F44451" s="1"/>
      <c r="G44451" s="1"/>
      <c r="H44451" s="1"/>
    </row>
    <row r="44452">
      <c r="A44452" s="1"/>
      <c r="B44452" s="1"/>
      <c r="C44452" s="1"/>
      <c r="D44452" s="8"/>
      <c r="E44452" s="1"/>
      <c r="F44452" s="1"/>
      <c r="G44452" s="1"/>
      <c r="H44452" s="1"/>
    </row>
    <row r="44453">
      <c r="A44453" s="1"/>
      <c r="B44453" s="1"/>
      <c r="C44453" s="1"/>
      <c r="D44453" s="8"/>
      <c r="E44453" s="1"/>
      <c r="F44453" s="1"/>
      <c r="G44453" s="1"/>
      <c r="H44453" s="1"/>
    </row>
    <row r="44454">
      <c r="A44454" s="1"/>
      <c r="B44454" s="1"/>
      <c r="C44454" s="1"/>
      <c r="D44454" s="8"/>
      <c r="E44454" s="1"/>
      <c r="F44454" s="1"/>
      <c r="G44454" s="1"/>
      <c r="H44454" s="1"/>
    </row>
    <row r="44455">
      <c r="A44455" s="1"/>
      <c r="B44455" s="1"/>
      <c r="C44455" s="1"/>
      <c r="D44455" s="8"/>
      <c r="E44455" s="1"/>
      <c r="F44455" s="1"/>
      <c r="G44455" s="1"/>
      <c r="H44455" s="1"/>
    </row>
    <row r="44456">
      <c r="A44456" s="1"/>
      <c r="B44456" s="1"/>
      <c r="C44456" s="1"/>
      <c r="D44456" s="8"/>
      <c r="E44456" s="1"/>
      <c r="F44456" s="1"/>
      <c r="G44456" s="1"/>
      <c r="H44456" s="1"/>
    </row>
    <row r="44457">
      <c r="A44457" s="1"/>
      <c r="B44457" s="1"/>
      <c r="C44457" s="1"/>
      <c r="D44457" s="8"/>
      <c r="E44457" s="1"/>
      <c r="F44457" s="1"/>
      <c r="G44457" s="1"/>
      <c r="H44457" s="1"/>
    </row>
    <row r="44458">
      <c r="A44458" s="1"/>
      <c r="B44458" s="1"/>
      <c r="C44458" s="1"/>
      <c r="D44458" s="8"/>
      <c r="E44458" s="1"/>
      <c r="F44458" s="1"/>
      <c r="G44458" s="1"/>
      <c r="H44458" s="1"/>
    </row>
    <row r="44459">
      <c r="A44459" s="1"/>
      <c r="B44459" s="1"/>
      <c r="C44459" s="1"/>
      <c r="D44459" s="8"/>
      <c r="E44459" s="1"/>
      <c r="F44459" s="1"/>
      <c r="G44459" s="1"/>
      <c r="H44459" s="1"/>
    </row>
    <row r="44460">
      <c r="A44460" s="1"/>
      <c r="B44460" s="1"/>
      <c r="C44460" s="1"/>
      <c r="D44460" s="8"/>
      <c r="E44460" s="1"/>
      <c r="F44460" s="1"/>
      <c r="G44460" s="1"/>
      <c r="H44460" s="1"/>
    </row>
    <row r="44461">
      <c r="A44461" s="1"/>
      <c r="B44461" s="1"/>
      <c r="C44461" s="1"/>
      <c r="D44461" s="8"/>
      <c r="E44461" s="1"/>
      <c r="F44461" s="1"/>
      <c r="G44461" s="1"/>
      <c r="H44461" s="1"/>
    </row>
    <row r="44462">
      <c r="A44462" s="1"/>
      <c r="B44462" s="1"/>
      <c r="C44462" s="1"/>
      <c r="D44462" s="8"/>
      <c r="E44462" s="1"/>
      <c r="F44462" s="1"/>
      <c r="G44462" s="1"/>
      <c r="H44462" s="1"/>
    </row>
    <row r="44463">
      <c r="A44463" s="1"/>
      <c r="B44463" s="1"/>
      <c r="C44463" s="1"/>
      <c r="D44463" s="8"/>
      <c r="E44463" s="1"/>
      <c r="F44463" s="1"/>
      <c r="G44463" s="1"/>
      <c r="H44463" s="1"/>
    </row>
    <row r="44464">
      <c r="A44464" s="1"/>
      <c r="B44464" s="1"/>
      <c r="C44464" s="1"/>
      <c r="D44464" s="8"/>
      <c r="E44464" s="1"/>
      <c r="F44464" s="1"/>
      <c r="G44464" s="1"/>
      <c r="H44464" s="1"/>
    </row>
    <row r="44465">
      <c r="A44465" s="1"/>
      <c r="B44465" s="1"/>
      <c r="C44465" s="1"/>
      <c r="D44465" s="8"/>
      <c r="E44465" s="1"/>
      <c r="F44465" s="1"/>
      <c r="G44465" s="1"/>
      <c r="H44465" s="1"/>
    </row>
    <row r="44466">
      <c r="A44466" s="1"/>
      <c r="B44466" s="1"/>
      <c r="C44466" s="1"/>
      <c r="D44466" s="8"/>
      <c r="E44466" s="1"/>
      <c r="F44466" s="1"/>
      <c r="G44466" s="1"/>
      <c r="H44466" s="1"/>
    </row>
    <row r="44467">
      <c r="A44467" s="1"/>
      <c r="B44467" s="1"/>
      <c r="C44467" s="1"/>
      <c r="D44467" s="8"/>
      <c r="E44467" s="1"/>
      <c r="F44467" s="1"/>
      <c r="G44467" s="1"/>
      <c r="H44467" s="1"/>
    </row>
    <row r="44468">
      <c r="A44468" s="1"/>
      <c r="B44468" s="1"/>
      <c r="C44468" s="1"/>
      <c r="D44468" s="8"/>
      <c r="E44468" s="1"/>
      <c r="F44468" s="1"/>
      <c r="G44468" s="1"/>
      <c r="H44468" s="1"/>
    </row>
    <row r="44469">
      <c r="A44469" s="1"/>
      <c r="B44469" s="1"/>
      <c r="C44469" s="1"/>
      <c r="D44469" s="8"/>
      <c r="E44469" s="1"/>
      <c r="F44469" s="1"/>
      <c r="G44469" s="1"/>
      <c r="H44469" s="1"/>
    </row>
    <row r="44470">
      <c r="A44470" s="1"/>
      <c r="B44470" s="1"/>
      <c r="C44470" s="1"/>
      <c r="D44470" s="8"/>
      <c r="E44470" s="1"/>
      <c r="F44470" s="1"/>
      <c r="G44470" s="1"/>
      <c r="H44470" s="1"/>
    </row>
    <row r="44471">
      <c r="A44471" s="1"/>
      <c r="B44471" s="1"/>
      <c r="C44471" s="1"/>
      <c r="D44471" s="8"/>
      <c r="E44471" s="1"/>
      <c r="F44471" s="1"/>
      <c r="G44471" s="1"/>
      <c r="H44471" s="1"/>
    </row>
    <row r="44472">
      <c r="A44472" s="1"/>
      <c r="B44472" s="1"/>
      <c r="C44472" s="1"/>
      <c r="D44472" s="8"/>
      <c r="E44472" s="1"/>
      <c r="F44472" s="1"/>
      <c r="G44472" s="1"/>
      <c r="H44472" s="1"/>
    </row>
    <row r="44473">
      <c r="A44473" s="1"/>
      <c r="B44473" s="1"/>
      <c r="C44473" s="1"/>
      <c r="D44473" s="8"/>
      <c r="E44473" s="1"/>
      <c r="F44473" s="1"/>
      <c r="G44473" s="1"/>
      <c r="H44473" s="1"/>
    </row>
    <row r="44474">
      <c r="A44474" s="1"/>
      <c r="B44474" s="1"/>
      <c r="C44474" s="1"/>
      <c r="D44474" s="8"/>
      <c r="E44474" s="1"/>
      <c r="F44474" s="1"/>
      <c r="G44474" s="1"/>
      <c r="H44474" s="1"/>
    </row>
    <row r="44475">
      <c r="A44475" s="1"/>
      <c r="B44475" s="1"/>
      <c r="C44475" s="1"/>
      <c r="D44475" s="8"/>
      <c r="E44475" s="1"/>
      <c r="F44475" s="1"/>
      <c r="G44475" s="1"/>
      <c r="H44475" s="1"/>
    </row>
    <row r="44476">
      <c r="A44476" s="1"/>
      <c r="B44476" s="1"/>
      <c r="C44476" s="1"/>
      <c r="D44476" s="8"/>
      <c r="E44476" s="1"/>
      <c r="F44476" s="1"/>
      <c r="G44476" s="1"/>
      <c r="H44476" s="1"/>
    </row>
    <row r="44477">
      <c r="A44477" s="1"/>
      <c r="B44477" s="1"/>
      <c r="C44477" s="1"/>
      <c r="D44477" s="8"/>
      <c r="E44477" s="1"/>
      <c r="F44477" s="1"/>
      <c r="G44477" s="1"/>
      <c r="H44477" s="1"/>
    </row>
    <row r="44478">
      <c r="A44478" s="1"/>
      <c r="B44478" s="1"/>
      <c r="C44478" s="1"/>
      <c r="D44478" s="8"/>
      <c r="E44478" s="1"/>
      <c r="F44478" s="1"/>
      <c r="G44478" s="1"/>
      <c r="H44478" s="1"/>
    </row>
    <row r="44479">
      <c r="A44479" s="1"/>
      <c r="B44479" s="1"/>
      <c r="C44479" s="1"/>
      <c r="D44479" s="8"/>
      <c r="E44479" s="1"/>
      <c r="F44479" s="1"/>
      <c r="G44479" s="1"/>
      <c r="H44479" s="1"/>
    </row>
    <row r="44480">
      <c r="A44480" s="1"/>
      <c r="B44480" s="1"/>
      <c r="C44480" s="1"/>
      <c r="D44480" s="8"/>
      <c r="E44480" s="1"/>
      <c r="F44480" s="1"/>
      <c r="G44480" s="1"/>
      <c r="H44480" s="1"/>
    </row>
    <row r="44481">
      <c r="A44481" s="1"/>
      <c r="B44481" s="1"/>
      <c r="C44481" s="1"/>
      <c r="D44481" s="8"/>
      <c r="E44481" s="1"/>
      <c r="F44481" s="1"/>
      <c r="G44481" s="1"/>
      <c r="H44481" s="1"/>
    </row>
    <row r="44482">
      <c r="A44482" s="1"/>
      <c r="B44482" s="1"/>
      <c r="C44482" s="1"/>
      <c r="D44482" s="8"/>
      <c r="E44482" s="1"/>
      <c r="F44482" s="1"/>
      <c r="G44482" s="1"/>
      <c r="H44482" s="1"/>
    </row>
    <row r="44483">
      <c r="A44483" s="1"/>
      <c r="B44483" s="1"/>
      <c r="C44483" s="1"/>
      <c r="D44483" s="8"/>
      <c r="E44483" s="1"/>
      <c r="F44483" s="1"/>
      <c r="G44483" s="1"/>
      <c r="H44483" s="1"/>
    </row>
    <row r="44484">
      <c r="A44484" s="1"/>
      <c r="B44484" s="1"/>
      <c r="C44484" s="1"/>
      <c r="D44484" s="8"/>
      <c r="E44484" s="1"/>
      <c r="F44484" s="1"/>
      <c r="G44484" s="1"/>
      <c r="H44484" s="1"/>
    </row>
    <row r="44485">
      <c r="A44485" s="1"/>
      <c r="B44485" s="1"/>
      <c r="C44485" s="1"/>
      <c r="D44485" s="8"/>
      <c r="E44485" s="1"/>
      <c r="F44485" s="1"/>
      <c r="G44485" s="1"/>
      <c r="H44485" s="1"/>
    </row>
    <row r="44486">
      <c r="A44486" s="1"/>
      <c r="B44486" s="1"/>
      <c r="C44486" s="1"/>
      <c r="D44486" s="8"/>
      <c r="E44486" s="1"/>
      <c r="F44486" s="1"/>
      <c r="G44486" s="1"/>
      <c r="H44486" s="1"/>
    </row>
    <row r="44487">
      <c r="A44487" s="1"/>
      <c r="B44487" s="1"/>
      <c r="C44487" s="1"/>
      <c r="D44487" s="8"/>
      <c r="E44487" s="1"/>
      <c r="F44487" s="1"/>
      <c r="G44487" s="1"/>
      <c r="H44487" s="1"/>
    </row>
    <row r="44488">
      <c r="A44488" s="1"/>
      <c r="B44488" s="1"/>
      <c r="C44488" s="1"/>
      <c r="D44488" s="8"/>
      <c r="E44488" s="1"/>
      <c r="F44488" s="1"/>
      <c r="G44488" s="1"/>
      <c r="H44488" s="1"/>
    </row>
    <row r="44489">
      <c r="A44489" s="1"/>
      <c r="B44489" s="1"/>
      <c r="C44489" s="1"/>
      <c r="D44489" s="8"/>
      <c r="E44489" s="1"/>
      <c r="F44489" s="1"/>
      <c r="G44489" s="1"/>
      <c r="H44489" s="1"/>
    </row>
    <row r="44490">
      <c r="A44490" s="1"/>
      <c r="B44490" s="1"/>
      <c r="C44490" s="1"/>
      <c r="D44490" s="8"/>
      <c r="E44490" s="1"/>
      <c r="F44490" s="1"/>
      <c r="G44490" s="1"/>
      <c r="H44490" s="1"/>
    </row>
    <row r="44491">
      <c r="A44491" s="1"/>
      <c r="B44491" s="1"/>
      <c r="C44491" s="1"/>
      <c r="D44491" s="8"/>
      <c r="E44491" s="1"/>
      <c r="F44491" s="1"/>
      <c r="G44491" s="1"/>
      <c r="H44491" s="1"/>
    </row>
    <row r="44492">
      <c r="A44492" s="1"/>
      <c r="B44492" s="1"/>
      <c r="C44492" s="1"/>
      <c r="D44492" s="8"/>
      <c r="E44492" s="1"/>
      <c r="F44492" s="1"/>
      <c r="G44492" s="1"/>
      <c r="H44492" s="1"/>
    </row>
    <row r="44493">
      <c r="A44493" s="1"/>
      <c r="B44493" s="1"/>
      <c r="C44493" s="1"/>
      <c r="D44493" s="8"/>
      <c r="E44493" s="1"/>
      <c r="F44493" s="1"/>
      <c r="G44493" s="1"/>
      <c r="H44493" s="1"/>
    </row>
    <row r="44494">
      <c r="A44494" s="1"/>
      <c r="B44494" s="1"/>
      <c r="C44494" s="1"/>
      <c r="D44494" s="8"/>
      <c r="E44494" s="1"/>
      <c r="F44494" s="1"/>
      <c r="G44494" s="1"/>
      <c r="H44494" s="1"/>
    </row>
    <row r="44495">
      <c r="A44495" s="1"/>
      <c r="B44495" s="1"/>
      <c r="C44495" s="1"/>
      <c r="D44495" s="8"/>
      <c r="E44495" s="1"/>
      <c r="F44495" s="1"/>
      <c r="G44495" s="1"/>
      <c r="H44495" s="1"/>
    </row>
    <row r="44496">
      <c r="A44496" s="1"/>
      <c r="B44496" s="1"/>
      <c r="C44496" s="1"/>
      <c r="D44496" s="8"/>
      <c r="E44496" s="1"/>
      <c r="F44496" s="1"/>
      <c r="G44496" s="1"/>
      <c r="H44496" s="1"/>
    </row>
    <row r="44497">
      <c r="A44497" s="1"/>
      <c r="B44497" s="1"/>
      <c r="C44497" s="1"/>
      <c r="D44497" s="8"/>
      <c r="E44497" s="1"/>
      <c r="F44497" s="1"/>
      <c r="G44497" s="1"/>
      <c r="H44497" s="1"/>
    </row>
    <row r="44498">
      <c r="A44498" s="1"/>
      <c r="B44498" s="1"/>
      <c r="C44498" s="1"/>
      <c r="D44498" s="8"/>
      <c r="E44498" s="1"/>
      <c r="F44498" s="1"/>
      <c r="G44498" s="1"/>
      <c r="H44498" s="1"/>
    </row>
    <row r="44499">
      <c r="A44499" s="1"/>
      <c r="B44499" s="1"/>
      <c r="C44499" s="1"/>
      <c r="D44499" s="8"/>
      <c r="E44499" s="1"/>
      <c r="F44499" s="1"/>
      <c r="G44499" s="1"/>
      <c r="H44499" s="1"/>
    </row>
    <row r="44500">
      <c r="A44500" s="1"/>
      <c r="B44500" s="1"/>
      <c r="C44500" s="1"/>
      <c r="D44500" s="8"/>
      <c r="E44500" s="1"/>
      <c r="F44500" s="1"/>
      <c r="G44500" s="1"/>
      <c r="H44500" s="1"/>
    </row>
    <row r="44501">
      <c r="A44501" s="1"/>
      <c r="B44501" s="1"/>
      <c r="C44501" s="1"/>
      <c r="D44501" s="8"/>
      <c r="E44501" s="1"/>
      <c r="F44501" s="1"/>
      <c r="G44501" s="1"/>
      <c r="H44501" s="1"/>
    </row>
    <row r="44502">
      <c r="A44502" s="1"/>
      <c r="B44502" s="1"/>
      <c r="C44502" s="1"/>
      <c r="D44502" s="8"/>
      <c r="E44502" s="1"/>
      <c r="F44502" s="1"/>
      <c r="G44502" s="1"/>
      <c r="H44502" s="1"/>
    </row>
    <row r="44503">
      <c r="A44503" s="1"/>
      <c r="B44503" s="1"/>
      <c r="C44503" s="1"/>
      <c r="D44503" s="8"/>
      <c r="E44503" s="1"/>
      <c r="F44503" s="1"/>
      <c r="G44503" s="1"/>
      <c r="H44503" s="1"/>
    </row>
    <row r="44504">
      <c r="A44504" s="1"/>
      <c r="B44504" s="1"/>
      <c r="C44504" s="1"/>
      <c r="D44504" s="8"/>
      <c r="E44504" s="1"/>
      <c r="F44504" s="1"/>
      <c r="G44504" s="1"/>
      <c r="H44504" s="1"/>
    </row>
    <row r="44505">
      <c r="A44505" s="1"/>
      <c r="B44505" s="1"/>
      <c r="C44505" s="1"/>
      <c r="D44505" s="8"/>
      <c r="E44505" s="1"/>
      <c r="F44505" s="1"/>
      <c r="G44505" s="1"/>
      <c r="H44505" s="1"/>
    </row>
    <row r="44506">
      <c r="A44506" s="1"/>
      <c r="B44506" s="1"/>
      <c r="C44506" s="1"/>
      <c r="D44506" s="8"/>
      <c r="E44506" s="1"/>
      <c r="F44506" s="1"/>
      <c r="G44506" s="1"/>
      <c r="H44506" s="1"/>
    </row>
    <row r="44507">
      <c r="A44507" s="1"/>
      <c r="B44507" s="1"/>
      <c r="C44507" s="1"/>
      <c r="D44507" s="8"/>
      <c r="E44507" s="1"/>
      <c r="F44507" s="1"/>
      <c r="G44507" s="1"/>
      <c r="H44507" s="1"/>
    </row>
    <row r="44508">
      <c r="A44508" s="1"/>
      <c r="B44508" s="1"/>
      <c r="C44508" s="1"/>
      <c r="D44508" s="8"/>
      <c r="E44508" s="1"/>
      <c r="F44508" s="1"/>
      <c r="G44508" s="1"/>
      <c r="H44508" s="1"/>
    </row>
    <row r="44509">
      <c r="A44509" s="1"/>
      <c r="B44509" s="1"/>
      <c r="C44509" s="1"/>
      <c r="D44509" s="8"/>
      <c r="E44509" s="1"/>
      <c r="F44509" s="1"/>
      <c r="G44509" s="1"/>
      <c r="H44509" s="1"/>
    </row>
    <row r="44510">
      <c r="A44510" s="1"/>
      <c r="B44510" s="1"/>
      <c r="C44510" s="1"/>
      <c r="D44510" s="8"/>
      <c r="E44510" s="1"/>
      <c r="F44510" s="1"/>
      <c r="G44510" s="1"/>
      <c r="H44510" s="1"/>
    </row>
    <row r="44511">
      <c r="A44511" s="1"/>
      <c r="B44511" s="1"/>
      <c r="C44511" s="1"/>
      <c r="D44511" s="8"/>
      <c r="E44511" s="1"/>
      <c r="F44511" s="1"/>
      <c r="G44511" s="1"/>
      <c r="H44511" s="1"/>
    </row>
    <row r="44512">
      <c r="A44512" s="1"/>
      <c r="B44512" s="1"/>
      <c r="C44512" s="1"/>
      <c r="D44512" s="8"/>
      <c r="E44512" s="1"/>
      <c r="F44512" s="1"/>
      <c r="G44512" s="1"/>
      <c r="H44512" s="1"/>
    </row>
    <row r="44513">
      <c r="A44513" s="1"/>
      <c r="B44513" s="1"/>
      <c r="C44513" s="1"/>
      <c r="D44513" s="8"/>
      <c r="E44513" s="1"/>
      <c r="F44513" s="1"/>
      <c r="G44513" s="1"/>
      <c r="H44513" s="1"/>
    </row>
    <row r="44514">
      <c r="A44514" s="1"/>
      <c r="B44514" s="1"/>
      <c r="C44514" s="1"/>
      <c r="D44514" s="8"/>
      <c r="E44514" s="1"/>
      <c r="F44514" s="1"/>
      <c r="G44514" s="1"/>
      <c r="H44514" s="1"/>
    </row>
    <row r="44515">
      <c r="A44515" s="1"/>
      <c r="B44515" s="1"/>
      <c r="C44515" s="1"/>
      <c r="D44515" s="8"/>
      <c r="E44515" s="1"/>
      <c r="F44515" s="1"/>
      <c r="G44515" s="1"/>
      <c r="H44515" s="1"/>
    </row>
    <row r="44516">
      <c r="A44516" s="1"/>
      <c r="B44516" s="1"/>
      <c r="C44516" s="1"/>
      <c r="D44516" s="8"/>
      <c r="E44516" s="1"/>
      <c r="F44516" s="1"/>
      <c r="G44516" s="1"/>
      <c r="H44516" s="1"/>
    </row>
    <row r="44517">
      <c r="A44517" s="1"/>
      <c r="B44517" s="1"/>
      <c r="C44517" s="1"/>
      <c r="D44517" s="8"/>
      <c r="E44517" s="1"/>
      <c r="F44517" s="1"/>
      <c r="G44517" s="1"/>
      <c r="H44517" s="1"/>
    </row>
    <row r="44518">
      <c r="A44518" s="1"/>
      <c r="B44518" s="1"/>
      <c r="C44518" s="1"/>
      <c r="D44518" s="8"/>
      <c r="E44518" s="1"/>
      <c r="F44518" s="1"/>
      <c r="G44518" s="1"/>
      <c r="H44518" s="1"/>
    </row>
    <row r="44519">
      <c r="A44519" s="1"/>
      <c r="B44519" s="1"/>
      <c r="C44519" s="1"/>
      <c r="D44519" s="8"/>
      <c r="E44519" s="1"/>
      <c r="F44519" s="1"/>
      <c r="G44519" s="1"/>
      <c r="H44519" s="1"/>
    </row>
    <row r="44520">
      <c r="A44520" s="1"/>
      <c r="B44520" s="1"/>
      <c r="C44520" s="1"/>
      <c r="D44520" s="8"/>
      <c r="E44520" s="1"/>
      <c r="F44520" s="1"/>
      <c r="G44520" s="1"/>
      <c r="H44520" s="1"/>
    </row>
    <row r="44521">
      <c r="A44521" s="1"/>
      <c r="B44521" s="1"/>
      <c r="C44521" s="1"/>
      <c r="D44521" s="8"/>
      <c r="E44521" s="1"/>
      <c r="F44521" s="1"/>
      <c r="G44521" s="1"/>
      <c r="H44521" s="1"/>
    </row>
    <row r="44522">
      <c r="A44522" s="1"/>
      <c r="B44522" s="1"/>
      <c r="C44522" s="1"/>
      <c r="D44522" s="8"/>
      <c r="E44522" s="1"/>
      <c r="F44522" s="1"/>
      <c r="G44522" s="1"/>
      <c r="H44522" s="1"/>
    </row>
    <row r="44523">
      <c r="A44523" s="1"/>
      <c r="B44523" s="1"/>
      <c r="C44523" s="1"/>
      <c r="D44523" s="8"/>
      <c r="E44523" s="1"/>
      <c r="F44523" s="1"/>
      <c r="G44523" s="1"/>
      <c r="H44523" s="1"/>
    </row>
    <row r="44524">
      <c r="A44524" s="1"/>
      <c r="B44524" s="1"/>
      <c r="C44524" s="1"/>
      <c r="D44524" s="8"/>
      <c r="E44524" s="1"/>
      <c r="F44524" s="1"/>
      <c r="G44524" s="1"/>
      <c r="H44524" s="1"/>
    </row>
    <row r="44525">
      <c r="A44525" s="1"/>
      <c r="B44525" s="1"/>
      <c r="C44525" s="1"/>
      <c r="D44525" s="8"/>
      <c r="E44525" s="1"/>
      <c r="F44525" s="1"/>
      <c r="G44525" s="1"/>
      <c r="H44525" s="1"/>
    </row>
    <row r="44526">
      <c r="A44526" s="1"/>
      <c r="B44526" s="1"/>
      <c r="C44526" s="1"/>
      <c r="D44526" s="8"/>
      <c r="E44526" s="1"/>
      <c r="F44526" s="1"/>
      <c r="G44526" s="1"/>
      <c r="H44526" s="1"/>
    </row>
    <row r="44527">
      <c r="A44527" s="1"/>
      <c r="B44527" s="1"/>
      <c r="C44527" s="1"/>
      <c r="D44527" s="8"/>
      <c r="E44527" s="1"/>
      <c r="F44527" s="1"/>
      <c r="G44527" s="1"/>
      <c r="H44527" s="1"/>
    </row>
    <row r="44528">
      <c r="A44528" s="1"/>
      <c r="B44528" s="1"/>
      <c r="C44528" s="1"/>
      <c r="D44528" s="8"/>
      <c r="E44528" s="1"/>
      <c r="F44528" s="1"/>
      <c r="G44528" s="1"/>
      <c r="H44528" s="1"/>
    </row>
    <row r="44529">
      <c r="A44529" s="1"/>
      <c r="B44529" s="1"/>
      <c r="C44529" s="1"/>
      <c r="D44529" s="8"/>
      <c r="E44529" s="1"/>
      <c r="F44529" s="1"/>
      <c r="G44529" s="1"/>
      <c r="H44529" s="1"/>
    </row>
    <row r="44530">
      <c r="A44530" s="1"/>
      <c r="B44530" s="1"/>
      <c r="C44530" s="1"/>
      <c r="D44530" s="8"/>
      <c r="E44530" s="1"/>
      <c r="F44530" s="1"/>
      <c r="G44530" s="1"/>
      <c r="H44530" s="1"/>
    </row>
    <row r="44531">
      <c r="A44531" s="1"/>
      <c r="B44531" s="1"/>
      <c r="C44531" s="1"/>
      <c r="D44531" s="8"/>
      <c r="E44531" s="1"/>
      <c r="F44531" s="1"/>
      <c r="G44531" s="1"/>
      <c r="H44531" s="1"/>
    </row>
    <row r="44532">
      <c r="A44532" s="1"/>
      <c r="B44532" s="1"/>
      <c r="C44532" s="1"/>
      <c r="D44532" s="8"/>
      <c r="E44532" s="1"/>
      <c r="F44532" s="1"/>
      <c r="G44532" s="1"/>
      <c r="H44532" s="1"/>
    </row>
    <row r="44533">
      <c r="A44533" s="1"/>
      <c r="B44533" s="1"/>
      <c r="C44533" s="1"/>
      <c r="D44533" s="8"/>
      <c r="E44533" s="1"/>
      <c r="F44533" s="1"/>
      <c r="G44533" s="1"/>
      <c r="H44533" s="1"/>
    </row>
    <row r="44534">
      <c r="A44534" s="1"/>
      <c r="B44534" s="1"/>
      <c r="C44534" s="1"/>
      <c r="D44534" s="8"/>
      <c r="E44534" s="1"/>
      <c r="F44534" s="1"/>
      <c r="G44534" s="1"/>
      <c r="H44534" s="1"/>
    </row>
    <row r="44535">
      <c r="A44535" s="1"/>
      <c r="B44535" s="1"/>
      <c r="C44535" s="1"/>
      <c r="D44535" s="8"/>
      <c r="E44535" s="1"/>
      <c r="F44535" s="1"/>
      <c r="G44535" s="1"/>
      <c r="H44535" s="1"/>
    </row>
    <row r="44536">
      <c r="A44536" s="1"/>
      <c r="B44536" s="1"/>
      <c r="C44536" s="1"/>
      <c r="D44536" s="8"/>
      <c r="E44536" s="1"/>
      <c r="F44536" s="1"/>
      <c r="G44536" s="1"/>
      <c r="H44536" s="1"/>
    </row>
    <row r="44537">
      <c r="A44537" s="1"/>
      <c r="B44537" s="1"/>
      <c r="C44537" s="1"/>
      <c r="D44537" s="8"/>
      <c r="E44537" s="1"/>
      <c r="F44537" s="1"/>
      <c r="G44537" s="1"/>
      <c r="H44537" s="1"/>
    </row>
    <row r="44538">
      <c r="A44538" s="1"/>
      <c r="B44538" s="1"/>
      <c r="C44538" s="1"/>
      <c r="D44538" s="8"/>
      <c r="E44538" s="1"/>
      <c r="F44538" s="1"/>
      <c r="G44538" s="1"/>
      <c r="H44538" s="1"/>
    </row>
    <row r="44539">
      <c r="A44539" s="1"/>
      <c r="B44539" s="1"/>
      <c r="C44539" s="1"/>
      <c r="D44539" s="8"/>
      <c r="E44539" s="1"/>
      <c r="F44539" s="1"/>
      <c r="G44539" s="1"/>
      <c r="H44539" s="1"/>
    </row>
    <row r="44540">
      <c r="A44540" s="1"/>
      <c r="B44540" s="1"/>
      <c r="C44540" s="1"/>
      <c r="D44540" s="8"/>
      <c r="E44540" s="1"/>
      <c r="F44540" s="1"/>
      <c r="G44540" s="1"/>
      <c r="H44540" s="1"/>
    </row>
    <row r="44541">
      <c r="A44541" s="1"/>
      <c r="B44541" s="1"/>
      <c r="C44541" s="1"/>
      <c r="D44541" s="8"/>
      <c r="E44541" s="1"/>
      <c r="F44541" s="1"/>
      <c r="G44541" s="1"/>
      <c r="H44541" s="1"/>
    </row>
    <row r="44542">
      <c r="A44542" s="1"/>
      <c r="B44542" s="1"/>
      <c r="C44542" s="1"/>
      <c r="D44542" s="8"/>
      <c r="E44542" s="1"/>
      <c r="F44542" s="1"/>
      <c r="G44542" s="1"/>
      <c r="H44542" s="1"/>
    </row>
    <row r="44543">
      <c r="A44543" s="1"/>
      <c r="B44543" s="1"/>
      <c r="C44543" s="1"/>
      <c r="D44543" s="8"/>
      <c r="E44543" s="1"/>
      <c r="F44543" s="1"/>
      <c r="G44543" s="1"/>
      <c r="H44543" s="1"/>
    </row>
    <row r="44544">
      <c r="A44544" s="1"/>
      <c r="B44544" s="1"/>
      <c r="C44544" s="1"/>
      <c r="D44544" s="8"/>
      <c r="E44544" s="1"/>
      <c r="F44544" s="1"/>
      <c r="G44544" s="1"/>
      <c r="H44544" s="1"/>
    </row>
    <row r="44545">
      <c r="A44545" s="1"/>
      <c r="B44545" s="1"/>
      <c r="C44545" s="1"/>
      <c r="D44545" s="8"/>
      <c r="E44545" s="1"/>
      <c r="F44545" s="1"/>
      <c r="G44545" s="1"/>
      <c r="H44545" s="1"/>
    </row>
    <row r="44546">
      <c r="A44546" s="1"/>
      <c r="B44546" s="1"/>
      <c r="C44546" s="1"/>
      <c r="D44546" s="8"/>
      <c r="E44546" s="1"/>
      <c r="F44546" s="1"/>
      <c r="G44546" s="1"/>
      <c r="H44546" s="1"/>
    </row>
    <row r="44547">
      <c r="A44547" s="1"/>
      <c r="B44547" s="1"/>
      <c r="C44547" s="1"/>
      <c r="D44547" s="8"/>
      <c r="E44547" s="1"/>
      <c r="F44547" s="1"/>
      <c r="G44547" s="1"/>
      <c r="H44547" s="1"/>
    </row>
    <row r="44548">
      <c r="A44548" s="1"/>
      <c r="B44548" s="1"/>
      <c r="C44548" s="1"/>
      <c r="D44548" s="8"/>
      <c r="E44548" s="1"/>
      <c r="F44548" s="1"/>
      <c r="G44548" s="1"/>
      <c r="H44548" s="1"/>
    </row>
    <row r="44549">
      <c r="A44549" s="1"/>
      <c r="B44549" s="1"/>
      <c r="C44549" s="1"/>
      <c r="D44549" s="8"/>
      <c r="E44549" s="1"/>
      <c r="F44549" s="1"/>
      <c r="G44549" s="1"/>
      <c r="H44549" s="1"/>
    </row>
    <row r="44550">
      <c r="A44550" s="1"/>
      <c r="B44550" s="1"/>
      <c r="C44550" s="1"/>
      <c r="D44550" s="8"/>
      <c r="E44550" s="1"/>
      <c r="F44550" s="1"/>
      <c r="G44550" s="1"/>
      <c r="H44550" s="1"/>
    </row>
    <row r="44551">
      <c r="A44551" s="1"/>
      <c r="B44551" s="1"/>
      <c r="C44551" s="1"/>
      <c r="D44551" s="8"/>
      <c r="E44551" s="1"/>
      <c r="F44551" s="1"/>
      <c r="G44551" s="1"/>
      <c r="H44551" s="1"/>
    </row>
    <row r="44552">
      <c r="A44552" s="1"/>
      <c r="B44552" s="1"/>
      <c r="C44552" s="1"/>
      <c r="D44552" s="8"/>
      <c r="E44552" s="1"/>
      <c r="F44552" s="1"/>
      <c r="G44552" s="1"/>
      <c r="H44552" s="1"/>
    </row>
    <row r="44553">
      <c r="A44553" s="1"/>
      <c r="B44553" s="1"/>
      <c r="C44553" s="1"/>
      <c r="D44553" s="8"/>
      <c r="E44553" s="1"/>
      <c r="F44553" s="1"/>
      <c r="G44553" s="1"/>
      <c r="H44553" s="1"/>
    </row>
    <row r="44554">
      <c r="A44554" s="1"/>
      <c r="B44554" s="1"/>
      <c r="C44554" s="1"/>
      <c r="D44554" s="8"/>
      <c r="E44554" s="1"/>
      <c r="F44554" s="1"/>
      <c r="G44554" s="1"/>
      <c r="H44554" s="1"/>
    </row>
    <row r="44555">
      <c r="A44555" s="1"/>
      <c r="B44555" s="1"/>
      <c r="C44555" s="1"/>
      <c r="D44555" s="8"/>
      <c r="E44555" s="1"/>
      <c r="F44555" s="1"/>
      <c r="G44555" s="1"/>
      <c r="H44555" s="1"/>
    </row>
    <row r="44556">
      <c r="A44556" s="1"/>
      <c r="B44556" s="1"/>
      <c r="C44556" s="1"/>
      <c r="D44556" s="8"/>
      <c r="E44556" s="1"/>
      <c r="F44556" s="1"/>
      <c r="G44556" s="1"/>
      <c r="H44556" s="1"/>
    </row>
    <row r="44557">
      <c r="A44557" s="1"/>
      <c r="B44557" s="1"/>
      <c r="C44557" s="1"/>
      <c r="D44557" s="8"/>
      <c r="E44557" s="1"/>
      <c r="F44557" s="1"/>
      <c r="G44557" s="1"/>
      <c r="H44557" s="1"/>
    </row>
    <row r="44558">
      <c r="A44558" s="1"/>
      <c r="B44558" s="1"/>
      <c r="C44558" s="1"/>
      <c r="D44558" s="8"/>
      <c r="E44558" s="1"/>
      <c r="F44558" s="1"/>
      <c r="G44558" s="1"/>
      <c r="H44558" s="1"/>
    </row>
    <row r="44559">
      <c r="A44559" s="1"/>
      <c r="B44559" s="1"/>
      <c r="C44559" s="1"/>
      <c r="D44559" s="8"/>
      <c r="E44559" s="1"/>
      <c r="F44559" s="1"/>
      <c r="G44559" s="1"/>
      <c r="H44559" s="1"/>
    </row>
    <row r="44560">
      <c r="A44560" s="1"/>
      <c r="B44560" s="1"/>
      <c r="C44560" s="1"/>
      <c r="D44560" s="8"/>
      <c r="E44560" s="1"/>
      <c r="F44560" s="1"/>
      <c r="G44560" s="1"/>
      <c r="H44560" s="1"/>
    </row>
    <row r="44561">
      <c r="A44561" s="1"/>
      <c r="B44561" s="1"/>
      <c r="C44561" s="1"/>
      <c r="D44561" s="8"/>
      <c r="E44561" s="1"/>
      <c r="F44561" s="1"/>
      <c r="G44561" s="1"/>
      <c r="H44561" s="1"/>
    </row>
    <row r="44562">
      <c r="A44562" s="1"/>
      <c r="B44562" s="1"/>
      <c r="C44562" s="1"/>
      <c r="D44562" s="8"/>
      <c r="E44562" s="1"/>
      <c r="F44562" s="1"/>
      <c r="G44562" s="1"/>
      <c r="H44562" s="1"/>
    </row>
    <row r="44563">
      <c r="A44563" s="1"/>
      <c r="B44563" s="1"/>
      <c r="C44563" s="1"/>
      <c r="D44563" s="8"/>
      <c r="E44563" s="1"/>
      <c r="F44563" s="1"/>
      <c r="G44563" s="1"/>
      <c r="H44563" s="1"/>
    </row>
    <row r="44564">
      <c r="A44564" s="1"/>
      <c r="B44564" s="1"/>
      <c r="C44564" s="1"/>
      <c r="D44564" s="8"/>
      <c r="E44564" s="1"/>
      <c r="F44564" s="1"/>
      <c r="G44564" s="1"/>
      <c r="H44564" s="1"/>
    </row>
    <row r="44565">
      <c r="A44565" s="1"/>
      <c r="B44565" s="1"/>
      <c r="C44565" s="1"/>
      <c r="D44565" s="8"/>
      <c r="E44565" s="1"/>
      <c r="F44565" s="1"/>
      <c r="G44565" s="1"/>
      <c r="H44565" s="1"/>
    </row>
    <row r="44566">
      <c r="A44566" s="1"/>
      <c r="B44566" s="1"/>
      <c r="C44566" s="1"/>
      <c r="D44566" s="8"/>
      <c r="E44566" s="1"/>
      <c r="F44566" s="1"/>
      <c r="G44566" s="1"/>
      <c r="H44566" s="1"/>
    </row>
    <row r="44567">
      <c r="A44567" s="1"/>
      <c r="B44567" s="1"/>
      <c r="C44567" s="1"/>
      <c r="D44567" s="8"/>
      <c r="E44567" s="1"/>
      <c r="F44567" s="1"/>
      <c r="G44567" s="1"/>
      <c r="H44567" s="1"/>
    </row>
    <row r="44568">
      <c r="A44568" s="1"/>
      <c r="B44568" s="1"/>
      <c r="C44568" s="1"/>
      <c r="D44568" s="8"/>
      <c r="E44568" s="1"/>
      <c r="F44568" s="1"/>
      <c r="G44568" s="1"/>
      <c r="H44568" s="1"/>
    </row>
    <row r="44569">
      <c r="A44569" s="1"/>
      <c r="B44569" s="1"/>
      <c r="C44569" s="1"/>
      <c r="D44569" s="8"/>
      <c r="E44569" s="1"/>
      <c r="F44569" s="1"/>
      <c r="G44569" s="1"/>
      <c r="H44569" s="1"/>
    </row>
    <row r="44570">
      <c r="A44570" s="1"/>
      <c r="B44570" s="1"/>
      <c r="C44570" s="1"/>
      <c r="D44570" s="8"/>
      <c r="E44570" s="1"/>
      <c r="F44570" s="1"/>
      <c r="G44570" s="1"/>
      <c r="H44570" s="1"/>
    </row>
    <row r="44571">
      <c r="A44571" s="1"/>
      <c r="B44571" s="1"/>
      <c r="C44571" s="1"/>
      <c r="D44571" s="8"/>
      <c r="E44571" s="1"/>
      <c r="F44571" s="1"/>
      <c r="G44571" s="1"/>
      <c r="H44571" s="1"/>
    </row>
    <row r="44572">
      <c r="A44572" s="1"/>
      <c r="B44572" s="1"/>
      <c r="C44572" s="1"/>
      <c r="D44572" s="8"/>
      <c r="E44572" s="1"/>
      <c r="F44572" s="1"/>
      <c r="G44572" s="1"/>
      <c r="H44572" s="1"/>
    </row>
    <row r="44573">
      <c r="A44573" s="1"/>
      <c r="B44573" s="1"/>
      <c r="C44573" s="1"/>
      <c r="D44573" s="8"/>
      <c r="E44573" s="1"/>
      <c r="F44573" s="1"/>
      <c r="G44573" s="1"/>
      <c r="H44573" s="1"/>
    </row>
    <row r="44574">
      <c r="A44574" s="1"/>
      <c r="B44574" s="1"/>
      <c r="C44574" s="1"/>
      <c r="D44574" s="8"/>
      <c r="E44574" s="1"/>
      <c r="F44574" s="1"/>
      <c r="G44574" s="1"/>
      <c r="H44574" s="1"/>
    </row>
    <row r="44575">
      <c r="A44575" s="1"/>
      <c r="B44575" s="1"/>
      <c r="C44575" s="1"/>
      <c r="D44575" s="8"/>
      <c r="E44575" s="1"/>
      <c r="F44575" s="1"/>
      <c r="G44575" s="1"/>
      <c r="H44575" s="1"/>
    </row>
    <row r="44576">
      <c r="A44576" s="1"/>
      <c r="B44576" s="1"/>
      <c r="C44576" s="1"/>
      <c r="D44576" s="8"/>
      <c r="E44576" s="1"/>
      <c r="F44576" s="1"/>
      <c r="G44576" s="1"/>
      <c r="H44576" s="1"/>
    </row>
    <row r="44577">
      <c r="A44577" s="1"/>
      <c r="B44577" s="1"/>
      <c r="C44577" s="1"/>
      <c r="D44577" s="8"/>
      <c r="E44577" s="1"/>
      <c r="F44577" s="1"/>
      <c r="G44577" s="1"/>
      <c r="H44577" s="1"/>
    </row>
    <row r="44578">
      <c r="A44578" s="1"/>
      <c r="B44578" s="1"/>
      <c r="C44578" s="1"/>
      <c r="D44578" s="8"/>
      <c r="E44578" s="1"/>
      <c r="F44578" s="1"/>
      <c r="G44578" s="1"/>
      <c r="H44578" s="1"/>
    </row>
    <row r="44579">
      <c r="A44579" s="1"/>
      <c r="B44579" s="1"/>
      <c r="C44579" s="1"/>
      <c r="D44579" s="8"/>
      <c r="E44579" s="1"/>
      <c r="F44579" s="1"/>
      <c r="G44579" s="1"/>
      <c r="H44579" s="1"/>
    </row>
    <row r="44580">
      <c r="A44580" s="1"/>
      <c r="B44580" s="1"/>
      <c r="C44580" s="1"/>
      <c r="D44580" s="8"/>
      <c r="E44580" s="1"/>
      <c r="F44580" s="1"/>
      <c r="G44580" s="1"/>
      <c r="H44580" s="1"/>
    </row>
    <row r="44581">
      <c r="A44581" s="1"/>
      <c r="B44581" s="1"/>
      <c r="C44581" s="1"/>
      <c r="D44581" s="8"/>
      <c r="E44581" s="1"/>
      <c r="F44581" s="1"/>
      <c r="G44581" s="1"/>
      <c r="H44581" s="1"/>
    </row>
    <row r="44582">
      <c r="A44582" s="1"/>
      <c r="B44582" s="1"/>
      <c r="C44582" s="1"/>
      <c r="D44582" s="8"/>
      <c r="E44582" s="1"/>
      <c r="F44582" s="1"/>
      <c r="G44582" s="1"/>
      <c r="H44582" s="1"/>
    </row>
    <row r="44583">
      <c r="A44583" s="1"/>
      <c r="B44583" s="1"/>
      <c r="C44583" s="1"/>
      <c r="D44583" s="8"/>
      <c r="E44583" s="1"/>
      <c r="F44583" s="1"/>
      <c r="G44583" s="1"/>
      <c r="H44583" s="1"/>
    </row>
    <row r="44584">
      <c r="A44584" s="1"/>
      <c r="B44584" s="1"/>
      <c r="C44584" s="1"/>
      <c r="D44584" s="8"/>
      <c r="E44584" s="1"/>
      <c r="F44584" s="1"/>
      <c r="G44584" s="1"/>
      <c r="H44584" s="1"/>
    </row>
    <row r="44585">
      <c r="A44585" s="1"/>
      <c r="B44585" s="1"/>
      <c r="C44585" s="1"/>
      <c r="D44585" s="8"/>
      <c r="E44585" s="1"/>
      <c r="F44585" s="1"/>
      <c r="G44585" s="1"/>
      <c r="H44585" s="1"/>
    </row>
    <row r="44586">
      <c r="A44586" s="1"/>
      <c r="B44586" s="1"/>
      <c r="C44586" s="1"/>
      <c r="D44586" s="8"/>
      <c r="E44586" s="1"/>
      <c r="F44586" s="1"/>
      <c r="G44586" s="1"/>
      <c r="H44586" s="1"/>
    </row>
    <row r="44587">
      <c r="A44587" s="1"/>
      <c r="B44587" s="1"/>
      <c r="C44587" s="1"/>
      <c r="D44587" s="8"/>
      <c r="E44587" s="1"/>
      <c r="F44587" s="1"/>
      <c r="G44587" s="1"/>
      <c r="H44587" s="1"/>
    </row>
    <row r="44588">
      <c r="A44588" s="1"/>
      <c r="B44588" s="1"/>
      <c r="C44588" s="1"/>
      <c r="D44588" s="8"/>
      <c r="E44588" s="1"/>
      <c r="F44588" s="1"/>
      <c r="G44588" s="1"/>
      <c r="H44588" s="1"/>
    </row>
    <row r="44589">
      <c r="A44589" s="1"/>
      <c r="B44589" s="1"/>
      <c r="C44589" s="1"/>
      <c r="D44589" s="8"/>
      <c r="E44589" s="1"/>
      <c r="F44589" s="1"/>
      <c r="G44589" s="1"/>
      <c r="H44589" s="1"/>
    </row>
    <row r="44590">
      <c r="A44590" s="1"/>
      <c r="B44590" s="1"/>
      <c r="C44590" s="1"/>
      <c r="D44590" s="8"/>
      <c r="E44590" s="1"/>
      <c r="F44590" s="1"/>
      <c r="G44590" s="1"/>
      <c r="H44590" s="1"/>
    </row>
    <row r="44591">
      <c r="A44591" s="1"/>
      <c r="B44591" s="1"/>
      <c r="C44591" s="1"/>
      <c r="D44591" s="8"/>
      <c r="E44591" s="1"/>
      <c r="F44591" s="1"/>
      <c r="G44591" s="1"/>
      <c r="H44591" s="1"/>
    </row>
    <row r="44592">
      <c r="A44592" s="1"/>
      <c r="B44592" s="1"/>
      <c r="C44592" s="1"/>
      <c r="D44592" s="8"/>
      <c r="E44592" s="1"/>
      <c r="F44592" s="1"/>
      <c r="G44592" s="1"/>
      <c r="H44592" s="1"/>
    </row>
    <row r="44593">
      <c r="A44593" s="1"/>
      <c r="B44593" s="1"/>
      <c r="C44593" s="1"/>
      <c r="D44593" s="8"/>
      <c r="E44593" s="1"/>
      <c r="F44593" s="1"/>
      <c r="G44593" s="1"/>
      <c r="H44593" s="1"/>
    </row>
    <row r="44594">
      <c r="A44594" s="1"/>
      <c r="B44594" s="1"/>
      <c r="C44594" s="1"/>
      <c r="D44594" s="8"/>
      <c r="E44594" s="1"/>
      <c r="F44594" s="1"/>
      <c r="G44594" s="1"/>
      <c r="H44594" s="1"/>
    </row>
    <row r="44595">
      <c r="A44595" s="1"/>
      <c r="B44595" s="1"/>
      <c r="C44595" s="1"/>
      <c r="D44595" s="8"/>
      <c r="E44595" s="1"/>
      <c r="F44595" s="1"/>
      <c r="G44595" s="1"/>
      <c r="H44595" s="1"/>
    </row>
    <row r="44596">
      <c r="A44596" s="1"/>
      <c r="B44596" s="1"/>
      <c r="C44596" s="1"/>
      <c r="D44596" s="8"/>
      <c r="E44596" s="1"/>
      <c r="F44596" s="1"/>
      <c r="G44596" s="1"/>
      <c r="H44596" s="1"/>
    </row>
    <row r="44597">
      <c r="A44597" s="1"/>
      <c r="B44597" s="1"/>
      <c r="C44597" s="1"/>
      <c r="D44597" s="8"/>
      <c r="E44597" s="1"/>
      <c r="F44597" s="1"/>
      <c r="G44597" s="1"/>
      <c r="H44597" s="1"/>
    </row>
    <row r="44598">
      <c r="A44598" s="1"/>
      <c r="B44598" s="1"/>
      <c r="C44598" s="1"/>
      <c r="D44598" s="8"/>
      <c r="E44598" s="1"/>
      <c r="F44598" s="1"/>
      <c r="G44598" s="1"/>
      <c r="H44598" s="1"/>
    </row>
    <row r="44599">
      <c r="A44599" s="1"/>
      <c r="B44599" s="1"/>
      <c r="C44599" s="1"/>
      <c r="D44599" s="8"/>
      <c r="E44599" s="1"/>
      <c r="F44599" s="1"/>
      <c r="G44599" s="1"/>
      <c r="H44599" s="1"/>
    </row>
    <row r="44600">
      <c r="A44600" s="1"/>
      <c r="B44600" s="1"/>
      <c r="C44600" s="1"/>
      <c r="D44600" s="8"/>
      <c r="E44600" s="1"/>
      <c r="F44600" s="1"/>
      <c r="G44600" s="1"/>
      <c r="H44600" s="1"/>
    </row>
    <row r="44601">
      <c r="A44601" s="1"/>
      <c r="B44601" s="1"/>
      <c r="C44601" s="1"/>
      <c r="D44601" s="8"/>
      <c r="E44601" s="1"/>
      <c r="F44601" s="1"/>
      <c r="G44601" s="1"/>
      <c r="H44601" s="1"/>
    </row>
    <row r="44602">
      <c r="A44602" s="1"/>
      <c r="B44602" s="1"/>
      <c r="C44602" s="1"/>
      <c r="D44602" s="8"/>
      <c r="E44602" s="1"/>
      <c r="F44602" s="1"/>
      <c r="G44602" s="1"/>
      <c r="H44602" s="1"/>
    </row>
    <row r="44603">
      <c r="A44603" s="1"/>
      <c r="B44603" s="1"/>
      <c r="C44603" s="1"/>
      <c r="D44603" s="8"/>
      <c r="E44603" s="1"/>
      <c r="F44603" s="1"/>
      <c r="G44603" s="1"/>
      <c r="H44603" s="1"/>
    </row>
    <row r="44604">
      <c r="A44604" s="1"/>
      <c r="B44604" s="1"/>
      <c r="C44604" s="1"/>
      <c r="D44604" s="8"/>
      <c r="E44604" s="1"/>
      <c r="F44604" s="1"/>
      <c r="G44604" s="1"/>
      <c r="H44604" s="1"/>
    </row>
    <row r="44605">
      <c r="A44605" s="1"/>
      <c r="B44605" s="1"/>
      <c r="C44605" s="1"/>
      <c r="D44605" s="8"/>
      <c r="E44605" s="1"/>
      <c r="F44605" s="1"/>
      <c r="G44605" s="1"/>
      <c r="H44605" s="1"/>
    </row>
    <row r="44606">
      <c r="A44606" s="1"/>
      <c r="B44606" s="1"/>
      <c r="C44606" s="1"/>
      <c r="D44606" s="8"/>
      <c r="E44606" s="1"/>
      <c r="F44606" s="1"/>
      <c r="G44606" s="1"/>
      <c r="H44606" s="1"/>
    </row>
    <row r="44607">
      <c r="A44607" s="1"/>
      <c r="B44607" s="1"/>
      <c r="C44607" s="1"/>
      <c r="D44607" s="8"/>
      <c r="E44607" s="1"/>
      <c r="F44607" s="1"/>
      <c r="G44607" s="1"/>
      <c r="H44607" s="1"/>
    </row>
    <row r="44608">
      <c r="A44608" s="1"/>
      <c r="B44608" s="1"/>
      <c r="C44608" s="1"/>
      <c r="D44608" s="8"/>
      <c r="E44608" s="1"/>
      <c r="F44608" s="1"/>
      <c r="G44608" s="1"/>
      <c r="H44608" s="1"/>
    </row>
    <row r="44609">
      <c r="A44609" s="1"/>
      <c r="B44609" s="1"/>
      <c r="C44609" s="1"/>
      <c r="D44609" s="8"/>
      <c r="E44609" s="1"/>
      <c r="F44609" s="1"/>
      <c r="G44609" s="1"/>
      <c r="H44609" s="1"/>
    </row>
    <row r="44610">
      <c r="A44610" s="1"/>
      <c r="B44610" s="1"/>
      <c r="C44610" s="1"/>
      <c r="D44610" s="8"/>
      <c r="E44610" s="1"/>
      <c r="F44610" s="1"/>
      <c r="G44610" s="1"/>
      <c r="H44610" s="1"/>
    </row>
    <row r="44611">
      <c r="A44611" s="1"/>
      <c r="B44611" s="1"/>
      <c r="C44611" s="1"/>
      <c r="D44611" s="8"/>
      <c r="E44611" s="1"/>
      <c r="F44611" s="1"/>
      <c r="G44611" s="1"/>
      <c r="H44611" s="1"/>
    </row>
    <row r="44612">
      <c r="A44612" s="1"/>
      <c r="B44612" s="1"/>
      <c r="C44612" s="1"/>
      <c r="D44612" s="8"/>
      <c r="E44612" s="1"/>
      <c r="F44612" s="1"/>
      <c r="G44612" s="1"/>
      <c r="H44612" s="1"/>
    </row>
    <row r="44613">
      <c r="A44613" s="1"/>
      <c r="B44613" s="1"/>
      <c r="C44613" s="1"/>
      <c r="D44613" s="8"/>
      <c r="E44613" s="1"/>
      <c r="F44613" s="1"/>
      <c r="G44613" s="1"/>
      <c r="H44613" s="1"/>
    </row>
    <row r="44614">
      <c r="A44614" s="1"/>
      <c r="B44614" s="1"/>
      <c r="C44614" s="1"/>
      <c r="D44614" s="8"/>
      <c r="E44614" s="1"/>
      <c r="F44614" s="1"/>
      <c r="G44614" s="1"/>
      <c r="H44614" s="1"/>
    </row>
    <row r="44615">
      <c r="A44615" s="1"/>
      <c r="B44615" s="1"/>
      <c r="C44615" s="1"/>
      <c r="D44615" s="8"/>
      <c r="E44615" s="1"/>
      <c r="F44615" s="1"/>
      <c r="G44615" s="1"/>
      <c r="H44615" s="1"/>
    </row>
    <row r="44616">
      <c r="A44616" s="1"/>
      <c r="B44616" s="1"/>
      <c r="C44616" s="1"/>
      <c r="D44616" s="8"/>
      <c r="E44616" s="1"/>
      <c r="F44616" s="1"/>
      <c r="G44616" s="1"/>
      <c r="H44616" s="1"/>
    </row>
    <row r="44617">
      <c r="A44617" s="1"/>
      <c r="B44617" s="1"/>
      <c r="C44617" s="1"/>
      <c r="D44617" s="8"/>
      <c r="E44617" s="1"/>
      <c r="F44617" s="1"/>
      <c r="G44617" s="1"/>
      <c r="H44617" s="1"/>
    </row>
    <row r="44618">
      <c r="A44618" s="1"/>
      <c r="B44618" s="1"/>
      <c r="C44618" s="1"/>
      <c r="D44618" s="8"/>
      <c r="E44618" s="1"/>
      <c r="F44618" s="1"/>
      <c r="G44618" s="1"/>
      <c r="H44618" s="1"/>
    </row>
    <row r="44619">
      <c r="A44619" s="1"/>
      <c r="B44619" s="1"/>
      <c r="C44619" s="1"/>
      <c r="D44619" s="8"/>
      <c r="E44619" s="1"/>
      <c r="F44619" s="1"/>
      <c r="G44619" s="1"/>
      <c r="H44619" s="1"/>
    </row>
    <row r="44620">
      <c r="A44620" s="1"/>
      <c r="B44620" s="1"/>
      <c r="C44620" s="1"/>
      <c r="D44620" s="8"/>
      <c r="E44620" s="1"/>
      <c r="F44620" s="1"/>
      <c r="G44620" s="1"/>
      <c r="H44620" s="1"/>
    </row>
    <row r="44621">
      <c r="A44621" s="1"/>
      <c r="B44621" s="1"/>
      <c r="C44621" s="1"/>
      <c r="D44621" s="8"/>
      <c r="E44621" s="1"/>
      <c r="F44621" s="1"/>
      <c r="G44621" s="1"/>
      <c r="H44621" s="1"/>
    </row>
    <row r="44622">
      <c r="A44622" s="1"/>
      <c r="B44622" s="1"/>
      <c r="C44622" s="1"/>
      <c r="D44622" s="8"/>
      <c r="E44622" s="1"/>
      <c r="F44622" s="1"/>
      <c r="G44622" s="1"/>
      <c r="H44622" s="1"/>
    </row>
    <row r="44623">
      <c r="A44623" s="1"/>
      <c r="B44623" s="1"/>
      <c r="C44623" s="1"/>
      <c r="D44623" s="8"/>
      <c r="E44623" s="1"/>
      <c r="F44623" s="1"/>
      <c r="G44623" s="1"/>
      <c r="H44623" s="1"/>
    </row>
    <row r="44624">
      <c r="A44624" s="1"/>
      <c r="B44624" s="1"/>
      <c r="C44624" s="1"/>
      <c r="D44624" s="8"/>
      <c r="E44624" s="1"/>
      <c r="F44624" s="1"/>
      <c r="G44624" s="1"/>
      <c r="H44624" s="1"/>
    </row>
    <row r="44625">
      <c r="A44625" s="1"/>
      <c r="B44625" s="1"/>
      <c r="C44625" s="1"/>
      <c r="D44625" s="8"/>
      <c r="E44625" s="1"/>
      <c r="F44625" s="1"/>
      <c r="G44625" s="1"/>
      <c r="H44625" s="1"/>
    </row>
    <row r="44626">
      <c r="A44626" s="1"/>
      <c r="B44626" s="1"/>
      <c r="C44626" s="1"/>
      <c r="D44626" s="8"/>
      <c r="E44626" s="1"/>
      <c r="F44626" s="1"/>
      <c r="G44626" s="1"/>
      <c r="H44626" s="1"/>
    </row>
    <row r="44627">
      <c r="A44627" s="1"/>
      <c r="B44627" s="1"/>
      <c r="C44627" s="1"/>
      <c r="D44627" s="8"/>
      <c r="E44627" s="1"/>
      <c r="F44627" s="1"/>
      <c r="G44627" s="1"/>
      <c r="H44627" s="1"/>
    </row>
    <row r="44628">
      <c r="A44628" s="1"/>
      <c r="B44628" s="1"/>
      <c r="C44628" s="1"/>
      <c r="D44628" s="8"/>
      <c r="E44628" s="1"/>
      <c r="F44628" s="1"/>
      <c r="G44628" s="1"/>
      <c r="H44628" s="1"/>
    </row>
    <row r="44629">
      <c r="A44629" s="1"/>
      <c r="B44629" s="1"/>
      <c r="C44629" s="1"/>
      <c r="D44629" s="8"/>
      <c r="E44629" s="1"/>
      <c r="F44629" s="1"/>
      <c r="G44629" s="1"/>
      <c r="H44629" s="1"/>
    </row>
    <row r="44630">
      <c r="A44630" s="1"/>
      <c r="B44630" s="1"/>
      <c r="C44630" s="1"/>
      <c r="D44630" s="8"/>
      <c r="E44630" s="1"/>
      <c r="F44630" s="1"/>
      <c r="G44630" s="1"/>
      <c r="H44630" s="1"/>
    </row>
    <row r="44631">
      <c r="A44631" s="1"/>
      <c r="B44631" s="1"/>
      <c r="C44631" s="1"/>
      <c r="D44631" s="8"/>
      <c r="E44631" s="1"/>
      <c r="F44631" s="1"/>
      <c r="G44631" s="1"/>
      <c r="H44631" s="1"/>
    </row>
    <row r="44632">
      <c r="A44632" s="1"/>
      <c r="B44632" s="1"/>
      <c r="C44632" s="1"/>
      <c r="D44632" s="8"/>
      <c r="E44632" s="1"/>
      <c r="F44632" s="1"/>
      <c r="G44632" s="1"/>
      <c r="H44632" s="1"/>
    </row>
    <row r="44633">
      <c r="A44633" s="1"/>
      <c r="B44633" s="1"/>
      <c r="C44633" s="1"/>
      <c r="D44633" s="8"/>
      <c r="E44633" s="1"/>
      <c r="F44633" s="1"/>
      <c r="G44633" s="1"/>
      <c r="H44633" s="1"/>
    </row>
    <row r="44634">
      <c r="A44634" s="1"/>
      <c r="B44634" s="1"/>
      <c r="C44634" s="1"/>
      <c r="D44634" s="8"/>
      <c r="E44634" s="1"/>
      <c r="F44634" s="1"/>
      <c r="G44634" s="1"/>
      <c r="H44634" s="1"/>
    </row>
    <row r="44635">
      <c r="A44635" s="1"/>
      <c r="B44635" s="1"/>
      <c r="C44635" s="1"/>
      <c r="D44635" s="8"/>
      <c r="E44635" s="1"/>
      <c r="F44635" s="1"/>
      <c r="G44635" s="1"/>
      <c r="H44635" s="1"/>
    </row>
    <row r="44636">
      <c r="A44636" s="1"/>
      <c r="B44636" s="1"/>
      <c r="C44636" s="1"/>
      <c r="D44636" s="8"/>
      <c r="E44636" s="1"/>
      <c r="F44636" s="1"/>
      <c r="G44636" s="1"/>
      <c r="H44636" s="1"/>
    </row>
    <row r="44637">
      <c r="A44637" s="1"/>
      <c r="B44637" s="1"/>
      <c r="C44637" s="1"/>
      <c r="D44637" s="8"/>
      <c r="E44637" s="1"/>
      <c r="F44637" s="1"/>
      <c r="G44637" s="1"/>
      <c r="H44637" s="1"/>
    </row>
    <row r="44638">
      <c r="A44638" s="1"/>
      <c r="B44638" s="1"/>
      <c r="C44638" s="1"/>
      <c r="D44638" s="8"/>
      <c r="E44638" s="1"/>
      <c r="F44638" s="1"/>
      <c r="G44638" s="1"/>
      <c r="H44638" s="1"/>
    </row>
    <row r="44639">
      <c r="A44639" s="1"/>
      <c r="B44639" s="1"/>
      <c r="C44639" s="1"/>
      <c r="D44639" s="8"/>
      <c r="E44639" s="1"/>
      <c r="F44639" s="1"/>
      <c r="G44639" s="1"/>
      <c r="H44639" s="1"/>
    </row>
    <row r="44640">
      <c r="A44640" s="1"/>
      <c r="B44640" s="1"/>
      <c r="C44640" s="1"/>
      <c r="D44640" s="8"/>
      <c r="E44640" s="1"/>
      <c r="F44640" s="1"/>
      <c r="G44640" s="1"/>
      <c r="H44640" s="1"/>
    </row>
    <row r="44641">
      <c r="A44641" s="1"/>
      <c r="B44641" s="1"/>
      <c r="C44641" s="1"/>
      <c r="D44641" s="8"/>
      <c r="E44641" s="1"/>
      <c r="F44641" s="1"/>
      <c r="G44641" s="1"/>
      <c r="H44641" s="1"/>
    </row>
    <row r="44642">
      <c r="A44642" s="1"/>
      <c r="B44642" s="1"/>
      <c r="C44642" s="1"/>
      <c r="D44642" s="8"/>
      <c r="E44642" s="1"/>
      <c r="F44642" s="1"/>
      <c r="G44642" s="1"/>
      <c r="H44642" s="1"/>
    </row>
    <row r="44643">
      <c r="A44643" s="1"/>
      <c r="B44643" s="1"/>
      <c r="C44643" s="1"/>
      <c r="D44643" s="8"/>
      <c r="E44643" s="1"/>
      <c r="F44643" s="1"/>
      <c r="G44643" s="1"/>
      <c r="H44643" s="1"/>
    </row>
    <row r="44644">
      <c r="A44644" s="1"/>
      <c r="B44644" s="1"/>
      <c r="C44644" s="1"/>
      <c r="D44644" s="8"/>
      <c r="E44644" s="1"/>
      <c r="F44644" s="1"/>
      <c r="G44644" s="1"/>
      <c r="H44644" s="1"/>
    </row>
    <row r="44645">
      <c r="A44645" s="1"/>
      <c r="B44645" s="1"/>
      <c r="C44645" s="1"/>
      <c r="D44645" s="8"/>
      <c r="E44645" s="1"/>
      <c r="F44645" s="1"/>
      <c r="G44645" s="1"/>
      <c r="H44645" s="1"/>
    </row>
    <row r="44646">
      <c r="A44646" s="1"/>
      <c r="B44646" s="1"/>
      <c r="C44646" s="1"/>
      <c r="D44646" s="8"/>
      <c r="E44646" s="1"/>
      <c r="F44646" s="1"/>
      <c r="G44646" s="1"/>
      <c r="H44646" s="1"/>
    </row>
    <row r="44647">
      <c r="A44647" s="1"/>
      <c r="B44647" s="1"/>
      <c r="C44647" s="1"/>
      <c r="D44647" s="8"/>
      <c r="E44647" s="1"/>
      <c r="F44647" s="1"/>
      <c r="G44647" s="1"/>
      <c r="H44647" s="1"/>
    </row>
    <row r="44648">
      <c r="A44648" s="1"/>
      <c r="B44648" s="1"/>
      <c r="C44648" s="1"/>
      <c r="D44648" s="8"/>
      <c r="E44648" s="1"/>
      <c r="F44648" s="1"/>
      <c r="G44648" s="1"/>
      <c r="H44648" s="1"/>
    </row>
    <row r="44649">
      <c r="A44649" s="1"/>
      <c r="B44649" s="1"/>
      <c r="C44649" s="1"/>
      <c r="D44649" s="8"/>
      <c r="E44649" s="1"/>
      <c r="F44649" s="1"/>
      <c r="G44649" s="1"/>
      <c r="H44649" s="1"/>
    </row>
    <row r="44650">
      <c r="A44650" s="1"/>
      <c r="B44650" s="1"/>
      <c r="C44650" s="1"/>
      <c r="D44650" s="8"/>
      <c r="E44650" s="1"/>
      <c r="F44650" s="1"/>
      <c r="G44650" s="1"/>
      <c r="H44650" s="1"/>
    </row>
    <row r="44651">
      <c r="A44651" s="1"/>
      <c r="B44651" s="1"/>
      <c r="C44651" s="1"/>
      <c r="D44651" s="8"/>
      <c r="E44651" s="1"/>
      <c r="F44651" s="1"/>
      <c r="G44651" s="1"/>
      <c r="H44651" s="1"/>
    </row>
    <row r="44652">
      <c r="A44652" s="1"/>
      <c r="B44652" s="1"/>
      <c r="C44652" s="1"/>
      <c r="D44652" s="8"/>
      <c r="E44652" s="1"/>
      <c r="F44652" s="1"/>
      <c r="G44652" s="1"/>
      <c r="H44652" s="1"/>
    </row>
    <row r="44653">
      <c r="A44653" s="1"/>
      <c r="B44653" s="1"/>
      <c r="C44653" s="1"/>
      <c r="D44653" s="8"/>
      <c r="E44653" s="1"/>
      <c r="F44653" s="1"/>
      <c r="G44653" s="1"/>
      <c r="H44653" s="1"/>
    </row>
    <row r="44654">
      <c r="A44654" s="1"/>
      <c r="B44654" s="1"/>
      <c r="C44654" s="1"/>
      <c r="D44654" s="8"/>
      <c r="E44654" s="1"/>
      <c r="F44654" s="1"/>
      <c r="G44654" s="1"/>
      <c r="H44654" s="1"/>
    </row>
    <row r="44655">
      <c r="A44655" s="1"/>
      <c r="B44655" s="1"/>
      <c r="C44655" s="1"/>
      <c r="D44655" s="8"/>
      <c r="E44655" s="1"/>
      <c r="F44655" s="1"/>
      <c r="G44655" s="1"/>
      <c r="H44655" s="1"/>
    </row>
    <row r="44656">
      <c r="A44656" s="1"/>
      <c r="B44656" s="1"/>
      <c r="C44656" s="1"/>
      <c r="D44656" s="8"/>
      <c r="E44656" s="1"/>
      <c r="F44656" s="1"/>
      <c r="G44656" s="1"/>
      <c r="H44656" s="1"/>
    </row>
    <row r="44657">
      <c r="A44657" s="1"/>
      <c r="B44657" s="1"/>
      <c r="C44657" s="1"/>
      <c r="D44657" s="8"/>
      <c r="E44657" s="1"/>
      <c r="F44657" s="1"/>
      <c r="G44657" s="1"/>
      <c r="H44657" s="1"/>
    </row>
    <row r="44658">
      <c r="A44658" s="1"/>
      <c r="B44658" s="1"/>
      <c r="C44658" s="1"/>
      <c r="D44658" s="8"/>
      <c r="E44658" s="1"/>
      <c r="F44658" s="1"/>
      <c r="G44658" s="1"/>
      <c r="H44658" s="1"/>
    </row>
    <row r="44659">
      <c r="A44659" s="1"/>
      <c r="B44659" s="1"/>
      <c r="C44659" s="1"/>
      <c r="D44659" s="8"/>
      <c r="E44659" s="1"/>
      <c r="F44659" s="1"/>
      <c r="G44659" s="1"/>
      <c r="H44659" s="1"/>
    </row>
    <row r="44660">
      <c r="A44660" s="1"/>
      <c r="B44660" s="1"/>
      <c r="C44660" s="1"/>
      <c r="D44660" s="8"/>
      <c r="E44660" s="1"/>
      <c r="F44660" s="1"/>
      <c r="G44660" s="1"/>
      <c r="H44660" s="1"/>
    </row>
    <row r="44661">
      <c r="A44661" s="1"/>
      <c r="B44661" s="1"/>
      <c r="C44661" s="1"/>
      <c r="D44661" s="8"/>
      <c r="E44661" s="1"/>
      <c r="F44661" s="1"/>
      <c r="G44661" s="1"/>
      <c r="H44661" s="1"/>
    </row>
    <row r="44662">
      <c r="A44662" s="1"/>
      <c r="B44662" s="1"/>
      <c r="C44662" s="1"/>
      <c r="D44662" s="8"/>
      <c r="E44662" s="1"/>
      <c r="F44662" s="1"/>
      <c r="G44662" s="1"/>
      <c r="H44662" s="1"/>
    </row>
    <row r="44663">
      <c r="A44663" s="1"/>
      <c r="B44663" s="1"/>
      <c r="C44663" s="1"/>
      <c r="D44663" s="8"/>
      <c r="E44663" s="1"/>
      <c r="F44663" s="1"/>
      <c r="G44663" s="1"/>
      <c r="H44663" s="1"/>
    </row>
    <row r="44664">
      <c r="A44664" s="1"/>
      <c r="B44664" s="1"/>
      <c r="C44664" s="1"/>
      <c r="D44664" s="8"/>
      <c r="E44664" s="1"/>
      <c r="F44664" s="1"/>
      <c r="G44664" s="1"/>
      <c r="H44664" s="1"/>
    </row>
    <row r="44665">
      <c r="A44665" s="1"/>
      <c r="B44665" s="1"/>
      <c r="C44665" s="1"/>
      <c r="D44665" s="8"/>
      <c r="E44665" s="1"/>
      <c r="F44665" s="1"/>
      <c r="G44665" s="1"/>
      <c r="H44665" s="1"/>
    </row>
    <row r="44666">
      <c r="A44666" s="1"/>
      <c r="B44666" s="1"/>
      <c r="C44666" s="1"/>
      <c r="D44666" s="8"/>
      <c r="E44666" s="1"/>
      <c r="F44666" s="1"/>
      <c r="G44666" s="1"/>
      <c r="H44666" s="1"/>
    </row>
    <row r="44667">
      <c r="A44667" s="1"/>
      <c r="B44667" s="1"/>
      <c r="C44667" s="1"/>
      <c r="D44667" s="8"/>
      <c r="E44667" s="1"/>
      <c r="F44667" s="1"/>
      <c r="G44667" s="1"/>
      <c r="H44667" s="1"/>
    </row>
    <row r="44668">
      <c r="A44668" s="1"/>
      <c r="B44668" s="1"/>
      <c r="C44668" s="1"/>
      <c r="D44668" s="8"/>
      <c r="E44668" s="1"/>
      <c r="F44668" s="1"/>
      <c r="G44668" s="1"/>
      <c r="H44668" s="1"/>
    </row>
    <row r="44669">
      <c r="A44669" s="1"/>
      <c r="B44669" s="1"/>
      <c r="C44669" s="1"/>
      <c r="D44669" s="8"/>
      <c r="E44669" s="1"/>
      <c r="F44669" s="1"/>
      <c r="G44669" s="1"/>
      <c r="H44669" s="1"/>
    </row>
    <row r="44670">
      <c r="A44670" s="1"/>
      <c r="B44670" s="1"/>
      <c r="C44670" s="1"/>
      <c r="D44670" s="8"/>
      <c r="E44670" s="1"/>
      <c r="F44670" s="1"/>
      <c r="G44670" s="1"/>
      <c r="H44670" s="1"/>
    </row>
    <row r="44671">
      <c r="A44671" s="1"/>
      <c r="B44671" s="1"/>
      <c r="C44671" s="1"/>
      <c r="D44671" s="8"/>
      <c r="E44671" s="1"/>
      <c r="F44671" s="1"/>
      <c r="G44671" s="1"/>
      <c r="H44671" s="1"/>
    </row>
    <row r="44672">
      <c r="A44672" s="1"/>
      <c r="B44672" s="1"/>
      <c r="C44672" s="1"/>
      <c r="D44672" s="8"/>
      <c r="E44672" s="1"/>
      <c r="F44672" s="1"/>
      <c r="G44672" s="1"/>
      <c r="H44672" s="1"/>
    </row>
    <row r="44673">
      <c r="A44673" s="1"/>
      <c r="B44673" s="1"/>
      <c r="C44673" s="1"/>
      <c r="D44673" s="8"/>
      <c r="E44673" s="1"/>
      <c r="F44673" s="1"/>
      <c r="G44673" s="1"/>
      <c r="H44673" s="1"/>
    </row>
    <row r="44674">
      <c r="A44674" s="1"/>
      <c r="B44674" s="1"/>
      <c r="C44674" s="1"/>
      <c r="D44674" s="8"/>
      <c r="E44674" s="1"/>
      <c r="F44674" s="1"/>
      <c r="G44674" s="1"/>
      <c r="H44674" s="1"/>
    </row>
    <row r="44675">
      <c r="A44675" s="1"/>
      <c r="B44675" s="1"/>
      <c r="C44675" s="1"/>
      <c r="D44675" s="8"/>
      <c r="E44675" s="1"/>
      <c r="F44675" s="1"/>
      <c r="G44675" s="1"/>
      <c r="H44675" s="1"/>
    </row>
    <row r="44676">
      <c r="A44676" s="1"/>
      <c r="B44676" s="1"/>
      <c r="C44676" s="1"/>
      <c r="D44676" s="8"/>
      <c r="E44676" s="1"/>
      <c r="F44676" s="1"/>
      <c r="G44676" s="1"/>
      <c r="H44676" s="1"/>
    </row>
    <row r="44677">
      <c r="A44677" s="1"/>
      <c r="B44677" s="1"/>
      <c r="C44677" s="1"/>
      <c r="D44677" s="8"/>
      <c r="E44677" s="1"/>
      <c r="F44677" s="1"/>
      <c r="G44677" s="1"/>
      <c r="H44677" s="1"/>
    </row>
    <row r="44678">
      <c r="A44678" s="1"/>
      <c r="B44678" s="1"/>
      <c r="C44678" s="1"/>
      <c r="D44678" s="8"/>
      <c r="E44678" s="1"/>
      <c r="F44678" s="1"/>
      <c r="G44678" s="1"/>
      <c r="H44678" s="1"/>
    </row>
    <row r="44679">
      <c r="A44679" s="1"/>
      <c r="B44679" s="1"/>
      <c r="C44679" s="1"/>
      <c r="D44679" s="8"/>
      <c r="E44679" s="1"/>
      <c r="F44679" s="1"/>
      <c r="G44679" s="1"/>
      <c r="H44679" s="1"/>
    </row>
    <row r="44680">
      <c r="A44680" s="1"/>
      <c r="B44680" s="1"/>
      <c r="C44680" s="1"/>
      <c r="D44680" s="8"/>
      <c r="E44680" s="1"/>
      <c r="F44680" s="1"/>
      <c r="G44680" s="1"/>
      <c r="H44680" s="1"/>
    </row>
    <row r="44681">
      <c r="A44681" s="1"/>
      <c r="B44681" s="1"/>
      <c r="C44681" s="1"/>
      <c r="D44681" s="8"/>
      <c r="E44681" s="1"/>
      <c r="F44681" s="1"/>
      <c r="G44681" s="1"/>
      <c r="H44681" s="1"/>
    </row>
    <row r="44682">
      <c r="A44682" s="1"/>
      <c r="B44682" s="1"/>
      <c r="C44682" s="1"/>
      <c r="D44682" s="8"/>
      <c r="E44682" s="1"/>
      <c r="F44682" s="1"/>
      <c r="G44682" s="1"/>
      <c r="H44682" s="1"/>
    </row>
    <row r="44683">
      <c r="A44683" s="1"/>
      <c r="B44683" s="1"/>
      <c r="C44683" s="1"/>
      <c r="D44683" s="8"/>
      <c r="E44683" s="1"/>
      <c r="F44683" s="1"/>
      <c r="G44683" s="1"/>
      <c r="H44683" s="1"/>
    </row>
    <row r="44684">
      <c r="A44684" s="1"/>
      <c r="B44684" s="1"/>
      <c r="C44684" s="1"/>
      <c r="D44684" s="8"/>
      <c r="E44684" s="1"/>
      <c r="F44684" s="1"/>
      <c r="G44684" s="1"/>
      <c r="H44684" s="1"/>
    </row>
    <row r="44685">
      <c r="A44685" s="1"/>
      <c r="B44685" s="1"/>
      <c r="C44685" s="1"/>
      <c r="D44685" s="8"/>
      <c r="E44685" s="1"/>
      <c r="F44685" s="1"/>
      <c r="G44685" s="1"/>
      <c r="H44685" s="1"/>
    </row>
    <row r="44686">
      <c r="A44686" s="1"/>
      <c r="B44686" s="1"/>
      <c r="C44686" s="1"/>
      <c r="D44686" s="8"/>
      <c r="E44686" s="1"/>
      <c r="F44686" s="1"/>
      <c r="G44686" s="1"/>
      <c r="H44686" s="1"/>
    </row>
    <row r="44687">
      <c r="A44687" s="1"/>
      <c r="B44687" s="1"/>
      <c r="C44687" s="1"/>
      <c r="D44687" s="8"/>
      <c r="E44687" s="1"/>
      <c r="F44687" s="1"/>
      <c r="G44687" s="1"/>
      <c r="H44687" s="1"/>
    </row>
    <row r="44688">
      <c r="A44688" s="1"/>
      <c r="B44688" s="1"/>
      <c r="C44688" s="1"/>
      <c r="D44688" s="8"/>
      <c r="E44688" s="1"/>
      <c r="F44688" s="1"/>
      <c r="G44688" s="1"/>
      <c r="H44688" s="1"/>
    </row>
    <row r="44689">
      <c r="A44689" s="1"/>
      <c r="B44689" s="1"/>
      <c r="C44689" s="1"/>
      <c r="D44689" s="8"/>
      <c r="E44689" s="1"/>
      <c r="F44689" s="1"/>
      <c r="G44689" s="1"/>
      <c r="H44689" s="1"/>
    </row>
    <row r="44690">
      <c r="A44690" s="1"/>
      <c r="B44690" s="1"/>
      <c r="C44690" s="1"/>
      <c r="D44690" s="8"/>
      <c r="E44690" s="1"/>
      <c r="F44690" s="1"/>
      <c r="G44690" s="1"/>
      <c r="H44690" s="1"/>
    </row>
    <row r="44691">
      <c r="A44691" s="1"/>
      <c r="B44691" s="1"/>
      <c r="C44691" s="1"/>
      <c r="D44691" s="8"/>
      <c r="E44691" s="1"/>
      <c r="F44691" s="1"/>
      <c r="G44691" s="1"/>
      <c r="H44691" s="1"/>
    </row>
    <row r="44692">
      <c r="A44692" s="1"/>
      <c r="B44692" s="1"/>
      <c r="C44692" s="1"/>
      <c r="D44692" s="8"/>
      <c r="E44692" s="1"/>
      <c r="F44692" s="1"/>
      <c r="G44692" s="1"/>
      <c r="H44692" s="1"/>
    </row>
    <row r="44693">
      <c r="A44693" s="1"/>
      <c r="B44693" s="1"/>
      <c r="C44693" s="1"/>
      <c r="D44693" s="8"/>
      <c r="E44693" s="1"/>
      <c r="F44693" s="1"/>
      <c r="G44693" s="1"/>
      <c r="H44693" s="1"/>
    </row>
    <row r="44694">
      <c r="A44694" s="1"/>
      <c r="B44694" s="1"/>
      <c r="C44694" s="1"/>
      <c r="D44694" s="8"/>
      <c r="E44694" s="1"/>
      <c r="F44694" s="1"/>
      <c r="G44694" s="1"/>
      <c r="H44694" s="1"/>
    </row>
    <row r="44695">
      <c r="A44695" s="1"/>
      <c r="B44695" s="1"/>
      <c r="C44695" s="1"/>
      <c r="D44695" s="8"/>
      <c r="E44695" s="1"/>
      <c r="F44695" s="1"/>
      <c r="G44695" s="1"/>
      <c r="H44695" s="1"/>
    </row>
    <row r="44696">
      <c r="A44696" s="1"/>
      <c r="B44696" s="1"/>
      <c r="C44696" s="1"/>
      <c r="D44696" s="8"/>
      <c r="E44696" s="1"/>
      <c r="F44696" s="1"/>
      <c r="G44696" s="1"/>
      <c r="H44696" s="1"/>
    </row>
    <row r="44697">
      <c r="A44697" s="1"/>
      <c r="B44697" s="1"/>
      <c r="C44697" s="1"/>
      <c r="D44697" s="8"/>
      <c r="E44697" s="1"/>
      <c r="F44697" s="1"/>
      <c r="G44697" s="1"/>
      <c r="H44697" s="1"/>
    </row>
    <row r="44698">
      <c r="A44698" s="1"/>
      <c r="B44698" s="1"/>
      <c r="C44698" s="1"/>
      <c r="D44698" s="8"/>
      <c r="E44698" s="1"/>
      <c r="F44698" s="1"/>
      <c r="G44698" s="1"/>
      <c r="H44698" s="1"/>
    </row>
    <row r="44699">
      <c r="A44699" s="1"/>
      <c r="B44699" s="1"/>
      <c r="C44699" s="1"/>
      <c r="D44699" s="8"/>
      <c r="E44699" s="1"/>
      <c r="F44699" s="1"/>
      <c r="G44699" s="1"/>
      <c r="H44699" s="1"/>
    </row>
    <row r="44700">
      <c r="A44700" s="1"/>
      <c r="B44700" s="1"/>
      <c r="C44700" s="1"/>
      <c r="D44700" s="8"/>
      <c r="E44700" s="1"/>
      <c r="F44700" s="1"/>
      <c r="G44700" s="1"/>
      <c r="H44700" s="1"/>
    </row>
    <row r="44701">
      <c r="A44701" s="1"/>
      <c r="B44701" s="1"/>
      <c r="C44701" s="1"/>
      <c r="D44701" s="8"/>
      <c r="E44701" s="1"/>
      <c r="F44701" s="1"/>
      <c r="G44701" s="1"/>
      <c r="H44701" s="1"/>
    </row>
    <row r="44702">
      <c r="A44702" s="1"/>
      <c r="B44702" s="1"/>
      <c r="C44702" s="1"/>
      <c r="D44702" s="8"/>
      <c r="E44702" s="1"/>
      <c r="F44702" s="1"/>
      <c r="G44702" s="1"/>
      <c r="H44702" s="1"/>
    </row>
    <row r="44703">
      <c r="A44703" s="1"/>
      <c r="B44703" s="1"/>
      <c r="C44703" s="1"/>
      <c r="D44703" s="8"/>
      <c r="E44703" s="1"/>
      <c r="F44703" s="1"/>
      <c r="G44703" s="1"/>
      <c r="H44703" s="1"/>
    </row>
    <row r="44704">
      <c r="A44704" s="1"/>
      <c r="B44704" s="1"/>
      <c r="C44704" s="1"/>
      <c r="D44704" s="8"/>
      <c r="E44704" s="1"/>
      <c r="F44704" s="1"/>
      <c r="G44704" s="1"/>
      <c r="H44704" s="1"/>
    </row>
    <row r="44705">
      <c r="A44705" s="1"/>
      <c r="B44705" s="1"/>
      <c r="C44705" s="1"/>
      <c r="D44705" s="8"/>
      <c r="E44705" s="1"/>
      <c r="F44705" s="1"/>
      <c r="G44705" s="1"/>
      <c r="H44705" s="1"/>
    </row>
    <row r="44706">
      <c r="A44706" s="1"/>
      <c r="B44706" s="1"/>
      <c r="C44706" s="1"/>
      <c r="D44706" s="8"/>
      <c r="E44706" s="1"/>
      <c r="F44706" s="1"/>
      <c r="G44706" s="1"/>
      <c r="H44706" s="1"/>
    </row>
    <row r="44707">
      <c r="A44707" s="1"/>
      <c r="B44707" s="1"/>
      <c r="C44707" s="1"/>
      <c r="D44707" s="8"/>
      <c r="E44707" s="1"/>
      <c r="F44707" s="1"/>
      <c r="G44707" s="1"/>
      <c r="H44707" s="1"/>
    </row>
    <row r="44708">
      <c r="A44708" s="1"/>
      <c r="B44708" s="1"/>
      <c r="C44708" s="1"/>
      <c r="D44708" s="8"/>
      <c r="E44708" s="1"/>
      <c r="F44708" s="1"/>
      <c r="G44708" s="1"/>
      <c r="H44708" s="1"/>
    </row>
    <row r="44709">
      <c r="A44709" s="1"/>
      <c r="B44709" s="1"/>
      <c r="C44709" s="1"/>
      <c r="D44709" s="8"/>
      <c r="E44709" s="1"/>
      <c r="F44709" s="1"/>
      <c r="G44709" s="1"/>
      <c r="H44709" s="1"/>
    </row>
    <row r="44710">
      <c r="A44710" s="1"/>
      <c r="B44710" s="1"/>
      <c r="C44710" s="1"/>
      <c r="D44710" s="8"/>
      <c r="E44710" s="1"/>
      <c r="F44710" s="1"/>
      <c r="G44710" s="1"/>
      <c r="H44710" s="1"/>
    </row>
    <row r="44711">
      <c r="A44711" s="1"/>
      <c r="B44711" s="1"/>
      <c r="C44711" s="1"/>
      <c r="D44711" s="8"/>
      <c r="E44711" s="1"/>
      <c r="F44711" s="1"/>
      <c r="G44711" s="1"/>
      <c r="H44711" s="1"/>
    </row>
    <row r="44712">
      <c r="A44712" s="1"/>
      <c r="B44712" s="1"/>
      <c r="C44712" s="1"/>
      <c r="D44712" s="8"/>
      <c r="E44712" s="1"/>
      <c r="F44712" s="1"/>
      <c r="G44712" s="1"/>
      <c r="H44712" s="1"/>
    </row>
    <row r="44713">
      <c r="A44713" s="1"/>
      <c r="B44713" s="1"/>
      <c r="C44713" s="1"/>
      <c r="D44713" s="8"/>
      <c r="E44713" s="1"/>
      <c r="F44713" s="1"/>
      <c r="G44713" s="1"/>
      <c r="H44713" s="1"/>
    </row>
    <row r="44714">
      <c r="A44714" s="1"/>
      <c r="B44714" s="1"/>
      <c r="C44714" s="1"/>
      <c r="D44714" s="8"/>
      <c r="E44714" s="1"/>
      <c r="F44714" s="1"/>
      <c r="G44714" s="1"/>
      <c r="H44714" s="1"/>
    </row>
    <row r="44715">
      <c r="A44715" s="1"/>
      <c r="B44715" s="1"/>
      <c r="C44715" s="1"/>
      <c r="D44715" s="8"/>
      <c r="E44715" s="1"/>
      <c r="F44715" s="1"/>
      <c r="G44715" s="1"/>
      <c r="H44715" s="1"/>
    </row>
    <row r="44716">
      <c r="A44716" s="1"/>
      <c r="B44716" s="1"/>
      <c r="C44716" s="1"/>
      <c r="D44716" s="8"/>
      <c r="E44716" s="1"/>
      <c r="F44716" s="1"/>
      <c r="G44716" s="1"/>
      <c r="H44716" s="1"/>
    </row>
    <row r="44717">
      <c r="A44717" s="1"/>
      <c r="B44717" s="1"/>
      <c r="C44717" s="1"/>
      <c r="D44717" s="8"/>
      <c r="E44717" s="1"/>
      <c r="F44717" s="1"/>
      <c r="G44717" s="1"/>
      <c r="H44717" s="1"/>
    </row>
    <row r="44718">
      <c r="A44718" s="1"/>
      <c r="B44718" s="1"/>
      <c r="C44718" s="1"/>
      <c r="D44718" s="8"/>
      <c r="E44718" s="1"/>
      <c r="F44718" s="1"/>
      <c r="G44718" s="1"/>
      <c r="H44718" s="1"/>
    </row>
    <row r="44719">
      <c r="A44719" s="1"/>
      <c r="B44719" s="1"/>
      <c r="C44719" s="1"/>
      <c r="D44719" s="8"/>
      <c r="E44719" s="1"/>
      <c r="F44719" s="1"/>
      <c r="G44719" s="1"/>
      <c r="H44719" s="1"/>
    </row>
    <row r="44720">
      <c r="A44720" s="1"/>
      <c r="B44720" s="1"/>
      <c r="C44720" s="1"/>
      <c r="D44720" s="8"/>
      <c r="E44720" s="1"/>
      <c r="F44720" s="1"/>
      <c r="G44720" s="1"/>
      <c r="H44720" s="1"/>
    </row>
    <row r="44721">
      <c r="A44721" s="1"/>
      <c r="B44721" s="1"/>
      <c r="C44721" s="1"/>
      <c r="D44721" s="8"/>
      <c r="E44721" s="1"/>
      <c r="F44721" s="1"/>
      <c r="G44721" s="1"/>
      <c r="H44721" s="1"/>
    </row>
    <row r="44722">
      <c r="A44722" s="1"/>
      <c r="B44722" s="1"/>
      <c r="C44722" s="1"/>
      <c r="D44722" s="8"/>
      <c r="E44722" s="1"/>
      <c r="F44722" s="1"/>
      <c r="G44722" s="1"/>
      <c r="H44722" s="1"/>
    </row>
    <row r="44723">
      <c r="A44723" s="1"/>
      <c r="B44723" s="1"/>
      <c r="C44723" s="1"/>
      <c r="D44723" s="8"/>
      <c r="E44723" s="1"/>
      <c r="F44723" s="1"/>
      <c r="G44723" s="1"/>
      <c r="H44723" s="1"/>
    </row>
    <row r="44724">
      <c r="A44724" s="1"/>
      <c r="B44724" s="1"/>
      <c r="C44724" s="1"/>
      <c r="D44724" s="8"/>
      <c r="E44724" s="1"/>
      <c r="F44724" s="1"/>
      <c r="G44724" s="1"/>
      <c r="H44724" s="1"/>
    </row>
    <row r="44725">
      <c r="A44725" s="1"/>
      <c r="B44725" s="1"/>
      <c r="C44725" s="1"/>
      <c r="D44725" s="8"/>
      <c r="E44725" s="1"/>
      <c r="F44725" s="1"/>
      <c r="G44725" s="1"/>
      <c r="H44725" s="1"/>
    </row>
    <row r="44726">
      <c r="A44726" s="1"/>
      <c r="B44726" s="1"/>
      <c r="C44726" s="1"/>
      <c r="D44726" s="8"/>
      <c r="E44726" s="1"/>
      <c r="F44726" s="1"/>
      <c r="G44726" s="1"/>
      <c r="H44726" s="1"/>
    </row>
    <row r="44727">
      <c r="A44727" s="1"/>
      <c r="B44727" s="1"/>
      <c r="C44727" s="1"/>
      <c r="D44727" s="8"/>
      <c r="E44727" s="1"/>
      <c r="F44727" s="1"/>
      <c r="G44727" s="1"/>
      <c r="H44727" s="1"/>
    </row>
    <row r="44728">
      <c r="A44728" s="1"/>
      <c r="B44728" s="1"/>
      <c r="C44728" s="1"/>
      <c r="D44728" s="8"/>
      <c r="E44728" s="1"/>
      <c r="F44728" s="1"/>
      <c r="G44728" s="1"/>
      <c r="H44728" s="1"/>
    </row>
    <row r="44729">
      <c r="A44729" s="1"/>
      <c r="B44729" s="1"/>
      <c r="C44729" s="1"/>
      <c r="D44729" s="8"/>
      <c r="E44729" s="1"/>
      <c r="F44729" s="1"/>
      <c r="G44729" s="1"/>
      <c r="H44729" s="1"/>
    </row>
    <row r="44730">
      <c r="A44730" s="1"/>
      <c r="B44730" s="1"/>
      <c r="C44730" s="1"/>
      <c r="D44730" s="8"/>
      <c r="E44730" s="1"/>
      <c r="F44730" s="1"/>
      <c r="G44730" s="1"/>
      <c r="H44730" s="1"/>
    </row>
    <row r="44731">
      <c r="A44731" s="1"/>
      <c r="B44731" s="1"/>
      <c r="C44731" s="1"/>
      <c r="D44731" s="8"/>
      <c r="E44731" s="1"/>
      <c r="F44731" s="1"/>
      <c r="G44731" s="1"/>
      <c r="H44731" s="1"/>
    </row>
    <row r="44732">
      <c r="A44732" s="1"/>
      <c r="B44732" s="1"/>
      <c r="C44732" s="1"/>
      <c r="D44732" s="8"/>
      <c r="E44732" s="1"/>
      <c r="F44732" s="1"/>
      <c r="G44732" s="1"/>
      <c r="H44732" s="1"/>
    </row>
    <row r="44733">
      <c r="A44733" s="1"/>
      <c r="B44733" s="1"/>
      <c r="C44733" s="1"/>
      <c r="D44733" s="8"/>
      <c r="E44733" s="1"/>
      <c r="F44733" s="1"/>
      <c r="G44733" s="1"/>
      <c r="H44733" s="1"/>
    </row>
    <row r="44734">
      <c r="A44734" s="1"/>
      <c r="B44734" s="1"/>
      <c r="C44734" s="1"/>
      <c r="D44734" s="8"/>
      <c r="E44734" s="1"/>
      <c r="F44734" s="1"/>
      <c r="G44734" s="1"/>
      <c r="H44734" s="1"/>
    </row>
    <row r="44735">
      <c r="A44735" s="1"/>
      <c r="B44735" s="1"/>
      <c r="C44735" s="1"/>
      <c r="D44735" s="8"/>
      <c r="E44735" s="1"/>
      <c r="F44735" s="1"/>
      <c r="G44735" s="1"/>
      <c r="H44735" s="1"/>
    </row>
    <row r="44736">
      <c r="A44736" s="1"/>
      <c r="B44736" s="1"/>
      <c r="C44736" s="1"/>
      <c r="D44736" s="8"/>
      <c r="E44736" s="1"/>
      <c r="F44736" s="1"/>
      <c r="G44736" s="1"/>
      <c r="H44736" s="1"/>
    </row>
    <row r="44737">
      <c r="A44737" s="1"/>
      <c r="B44737" s="1"/>
      <c r="C44737" s="1"/>
      <c r="D44737" s="8"/>
      <c r="E44737" s="1"/>
      <c r="F44737" s="1"/>
      <c r="G44737" s="1"/>
      <c r="H44737" s="1"/>
    </row>
    <row r="44738">
      <c r="A44738" s="1"/>
      <c r="B44738" s="1"/>
      <c r="C44738" s="1"/>
      <c r="D44738" s="8"/>
      <c r="E44738" s="1"/>
      <c r="F44738" s="1"/>
      <c r="G44738" s="1"/>
      <c r="H44738" s="1"/>
    </row>
    <row r="44739">
      <c r="A44739" s="1"/>
      <c r="B44739" s="1"/>
      <c r="C44739" s="1"/>
      <c r="D44739" s="8"/>
      <c r="E44739" s="1"/>
      <c r="F44739" s="1"/>
      <c r="G44739" s="1"/>
      <c r="H44739" s="1"/>
    </row>
    <row r="44740">
      <c r="A44740" s="1"/>
      <c r="B44740" s="1"/>
      <c r="C44740" s="1"/>
      <c r="D44740" s="8"/>
      <c r="E44740" s="1"/>
      <c r="F44740" s="1"/>
      <c r="G44740" s="1"/>
      <c r="H44740" s="1"/>
    </row>
    <row r="44741">
      <c r="A44741" s="1"/>
      <c r="B44741" s="1"/>
      <c r="C44741" s="1"/>
      <c r="D44741" s="8"/>
      <c r="E44741" s="1"/>
      <c r="F44741" s="1"/>
      <c r="G44741" s="1"/>
      <c r="H44741" s="1"/>
    </row>
    <row r="44742">
      <c r="A44742" s="1"/>
      <c r="B44742" s="1"/>
      <c r="C44742" s="1"/>
      <c r="D44742" s="8"/>
      <c r="E44742" s="1"/>
      <c r="F44742" s="1"/>
      <c r="G44742" s="1"/>
      <c r="H44742" s="1"/>
    </row>
    <row r="44743">
      <c r="A44743" s="1"/>
      <c r="B44743" s="1"/>
      <c r="C44743" s="1"/>
      <c r="D44743" s="8"/>
      <c r="E44743" s="1"/>
      <c r="F44743" s="1"/>
      <c r="G44743" s="1"/>
      <c r="H44743" s="1"/>
    </row>
    <row r="44744">
      <c r="A44744" s="1"/>
      <c r="B44744" s="1"/>
      <c r="C44744" s="1"/>
      <c r="D44744" s="8"/>
      <c r="E44744" s="1"/>
      <c r="F44744" s="1"/>
      <c r="G44744" s="1"/>
      <c r="H44744" s="1"/>
    </row>
    <row r="44745">
      <c r="A44745" s="1"/>
      <c r="B44745" s="1"/>
      <c r="C44745" s="1"/>
      <c r="D44745" s="8"/>
      <c r="E44745" s="1"/>
      <c r="F44745" s="1"/>
      <c r="G44745" s="1"/>
      <c r="H44745" s="1"/>
    </row>
    <row r="44746">
      <c r="A44746" s="1"/>
      <c r="B44746" s="1"/>
      <c r="C44746" s="1"/>
      <c r="D44746" s="8"/>
      <c r="E44746" s="1"/>
      <c r="F44746" s="1"/>
      <c r="G44746" s="1"/>
      <c r="H44746" s="1"/>
    </row>
    <row r="44747">
      <c r="A44747" s="1"/>
      <c r="B44747" s="1"/>
      <c r="C44747" s="1"/>
      <c r="D44747" s="8"/>
      <c r="E44747" s="1"/>
      <c r="F44747" s="1"/>
      <c r="G44747" s="1"/>
      <c r="H44747" s="1"/>
    </row>
    <row r="44748">
      <c r="A44748" s="1"/>
      <c r="B44748" s="1"/>
      <c r="C44748" s="1"/>
      <c r="D44748" s="8"/>
      <c r="E44748" s="1"/>
      <c r="F44748" s="1"/>
      <c r="G44748" s="1"/>
      <c r="H44748" s="1"/>
    </row>
    <row r="44749">
      <c r="A44749" s="1"/>
      <c r="B44749" s="1"/>
      <c r="C44749" s="1"/>
      <c r="D44749" s="8"/>
      <c r="E44749" s="1"/>
      <c r="F44749" s="1"/>
      <c r="G44749" s="1"/>
      <c r="H44749" s="1"/>
    </row>
    <row r="44750">
      <c r="A44750" s="1"/>
      <c r="B44750" s="1"/>
      <c r="C44750" s="1"/>
      <c r="D44750" s="8"/>
      <c r="E44750" s="1"/>
      <c r="F44750" s="1"/>
      <c r="G44750" s="1"/>
      <c r="H44750" s="1"/>
    </row>
    <row r="44751">
      <c r="A44751" s="1"/>
      <c r="B44751" s="1"/>
      <c r="C44751" s="1"/>
      <c r="D44751" s="8"/>
      <c r="E44751" s="1"/>
      <c r="F44751" s="1"/>
      <c r="G44751" s="1"/>
      <c r="H44751" s="1"/>
    </row>
    <row r="44752">
      <c r="A44752" s="1"/>
      <c r="B44752" s="1"/>
      <c r="C44752" s="1"/>
      <c r="D44752" s="8"/>
      <c r="E44752" s="1"/>
      <c r="F44752" s="1"/>
      <c r="G44752" s="1"/>
      <c r="H44752" s="1"/>
    </row>
    <row r="44753">
      <c r="A44753" s="1"/>
      <c r="B44753" s="1"/>
      <c r="C44753" s="1"/>
      <c r="D44753" s="8"/>
      <c r="E44753" s="1"/>
      <c r="F44753" s="1"/>
      <c r="G44753" s="1"/>
      <c r="H44753" s="1"/>
    </row>
    <row r="44754">
      <c r="A44754" s="1"/>
      <c r="B44754" s="1"/>
      <c r="C44754" s="1"/>
      <c r="D44754" s="8"/>
      <c r="E44754" s="1"/>
      <c r="F44754" s="1"/>
      <c r="G44754" s="1"/>
      <c r="H44754" s="1"/>
    </row>
    <row r="44755">
      <c r="A44755" s="1"/>
      <c r="B44755" s="1"/>
      <c r="C44755" s="1"/>
      <c r="D44755" s="8"/>
      <c r="E44755" s="1"/>
      <c r="F44755" s="1"/>
      <c r="G44755" s="1"/>
      <c r="H44755" s="1"/>
    </row>
    <row r="44756">
      <c r="A44756" s="1"/>
      <c r="B44756" s="1"/>
      <c r="C44756" s="1"/>
      <c r="D44756" s="8"/>
      <c r="E44756" s="1"/>
      <c r="F44756" s="1"/>
      <c r="G44756" s="1"/>
      <c r="H44756" s="1"/>
    </row>
    <row r="44757">
      <c r="A44757" s="1"/>
      <c r="B44757" s="1"/>
      <c r="C44757" s="1"/>
      <c r="D44757" s="8"/>
      <c r="E44757" s="1"/>
      <c r="F44757" s="1"/>
      <c r="G44757" s="1"/>
      <c r="H44757" s="1"/>
    </row>
    <row r="44758">
      <c r="A44758" s="1"/>
      <c r="B44758" s="1"/>
      <c r="C44758" s="1"/>
      <c r="D44758" s="8"/>
      <c r="E44758" s="1"/>
      <c r="F44758" s="1"/>
      <c r="G44758" s="1"/>
      <c r="H44758" s="1"/>
    </row>
    <row r="44759">
      <c r="A44759" s="1"/>
      <c r="B44759" s="1"/>
      <c r="C44759" s="1"/>
      <c r="D44759" s="8"/>
      <c r="E44759" s="1"/>
      <c r="F44759" s="1"/>
      <c r="G44759" s="1"/>
      <c r="H44759" s="1"/>
    </row>
    <row r="44760">
      <c r="A44760" s="1"/>
      <c r="B44760" s="1"/>
      <c r="C44760" s="1"/>
      <c r="D44760" s="8"/>
      <c r="E44760" s="1"/>
      <c r="F44760" s="1"/>
      <c r="G44760" s="1"/>
      <c r="H44760" s="1"/>
    </row>
    <row r="44761">
      <c r="A44761" s="1"/>
      <c r="B44761" s="1"/>
      <c r="C44761" s="1"/>
      <c r="D44761" s="8"/>
      <c r="E44761" s="1"/>
      <c r="F44761" s="1"/>
      <c r="G44761" s="1"/>
      <c r="H44761" s="1"/>
    </row>
    <row r="44762">
      <c r="A44762" s="1"/>
      <c r="B44762" s="1"/>
      <c r="C44762" s="1"/>
      <c r="D44762" s="8"/>
      <c r="E44762" s="1"/>
      <c r="F44762" s="1"/>
      <c r="G44762" s="1"/>
      <c r="H44762" s="1"/>
    </row>
    <row r="44763">
      <c r="A44763" s="1"/>
      <c r="B44763" s="1"/>
      <c r="C44763" s="1"/>
      <c r="D44763" s="8"/>
      <c r="E44763" s="1"/>
      <c r="F44763" s="1"/>
      <c r="G44763" s="1"/>
      <c r="H44763" s="1"/>
    </row>
    <row r="44764">
      <c r="A44764" s="1"/>
      <c r="B44764" s="1"/>
      <c r="C44764" s="1"/>
      <c r="D44764" s="8"/>
      <c r="E44764" s="1"/>
      <c r="F44764" s="1"/>
      <c r="G44764" s="1"/>
      <c r="H44764" s="1"/>
    </row>
    <row r="44765">
      <c r="A44765" s="1"/>
      <c r="B44765" s="1"/>
      <c r="C44765" s="1"/>
      <c r="D44765" s="8"/>
      <c r="E44765" s="1"/>
      <c r="F44765" s="1"/>
      <c r="G44765" s="1"/>
      <c r="H44765" s="1"/>
    </row>
    <row r="44766">
      <c r="A44766" s="1"/>
      <c r="B44766" s="1"/>
      <c r="C44766" s="1"/>
      <c r="D44766" s="8"/>
      <c r="E44766" s="1"/>
      <c r="F44766" s="1"/>
      <c r="G44766" s="1"/>
      <c r="H44766" s="1"/>
    </row>
    <row r="44767">
      <c r="A44767" s="1"/>
      <c r="B44767" s="1"/>
      <c r="C44767" s="1"/>
      <c r="D44767" s="8"/>
      <c r="E44767" s="1"/>
      <c r="F44767" s="1"/>
      <c r="G44767" s="1"/>
      <c r="H44767" s="1"/>
    </row>
    <row r="44768">
      <c r="A44768" s="1"/>
      <c r="B44768" s="1"/>
      <c r="C44768" s="1"/>
      <c r="D44768" s="8"/>
      <c r="E44768" s="1"/>
      <c r="F44768" s="1"/>
      <c r="G44768" s="1"/>
      <c r="H44768" s="1"/>
    </row>
    <row r="44769">
      <c r="A44769" s="1"/>
      <c r="B44769" s="1"/>
      <c r="C44769" s="1"/>
      <c r="D44769" s="8"/>
      <c r="E44769" s="1"/>
      <c r="F44769" s="1"/>
      <c r="G44769" s="1"/>
      <c r="H44769" s="1"/>
    </row>
    <row r="44770">
      <c r="A44770" s="1"/>
      <c r="B44770" s="1"/>
      <c r="C44770" s="1"/>
      <c r="D44770" s="8"/>
      <c r="E44770" s="1"/>
      <c r="F44770" s="1"/>
      <c r="G44770" s="1"/>
      <c r="H44770" s="1"/>
    </row>
    <row r="44771">
      <c r="A44771" s="1"/>
      <c r="B44771" s="1"/>
      <c r="C44771" s="1"/>
      <c r="D44771" s="8"/>
      <c r="E44771" s="1"/>
      <c r="F44771" s="1"/>
      <c r="G44771" s="1"/>
      <c r="H44771" s="1"/>
    </row>
    <row r="44772">
      <c r="A44772" s="1"/>
      <c r="B44772" s="1"/>
      <c r="C44772" s="1"/>
      <c r="D44772" s="8"/>
      <c r="E44772" s="1"/>
      <c r="F44772" s="1"/>
      <c r="G44772" s="1"/>
      <c r="H44772" s="1"/>
    </row>
    <row r="44773">
      <c r="A44773" s="1"/>
      <c r="B44773" s="1"/>
      <c r="C44773" s="1"/>
      <c r="D44773" s="8"/>
      <c r="E44773" s="1"/>
      <c r="F44773" s="1"/>
      <c r="G44773" s="1"/>
      <c r="H44773" s="1"/>
    </row>
    <row r="44774">
      <c r="A44774" s="1"/>
      <c r="B44774" s="1"/>
      <c r="C44774" s="1"/>
      <c r="D44774" s="8"/>
      <c r="E44774" s="1"/>
      <c r="F44774" s="1"/>
      <c r="G44774" s="1"/>
      <c r="H44774" s="1"/>
    </row>
    <row r="44775">
      <c r="A44775" s="1"/>
      <c r="B44775" s="1"/>
      <c r="C44775" s="1"/>
      <c r="D44775" s="8"/>
      <c r="E44775" s="1"/>
      <c r="F44775" s="1"/>
      <c r="G44775" s="1"/>
      <c r="H44775" s="1"/>
    </row>
    <row r="44776">
      <c r="A44776" s="1"/>
      <c r="B44776" s="1"/>
      <c r="C44776" s="1"/>
      <c r="D44776" s="8"/>
      <c r="E44776" s="1"/>
      <c r="F44776" s="1"/>
      <c r="G44776" s="1"/>
      <c r="H44776" s="1"/>
    </row>
    <row r="44777">
      <c r="A44777" s="1"/>
      <c r="B44777" s="1"/>
      <c r="C44777" s="1"/>
      <c r="D44777" s="8"/>
      <c r="E44777" s="1"/>
      <c r="F44777" s="1"/>
      <c r="G44777" s="1"/>
      <c r="H44777" s="1"/>
    </row>
    <row r="44778">
      <c r="A44778" s="1"/>
      <c r="B44778" s="1"/>
      <c r="C44778" s="1"/>
      <c r="D44778" s="8"/>
      <c r="E44778" s="1"/>
      <c r="F44778" s="1"/>
      <c r="G44778" s="1"/>
      <c r="H44778" s="1"/>
    </row>
    <row r="44779">
      <c r="A44779" s="1"/>
      <c r="B44779" s="1"/>
      <c r="C44779" s="1"/>
      <c r="D44779" s="8"/>
      <c r="E44779" s="1"/>
      <c r="F44779" s="1"/>
      <c r="G44779" s="1"/>
      <c r="H44779" s="1"/>
    </row>
    <row r="44780">
      <c r="A44780" s="1"/>
      <c r="B44780" s="1"/>
      <c r="C44780" s="1"/>
      <c r="D44780" s="8"/>
      <c r="E44780" s="1"/>
      <c r="F44780" s="1"/>
      <c r="G44780" s="1"/>
      <c r="H44780" s="1"/>
    </row>
    <row r="44781">
      <c r="A44781" s="1"/>
      <c r="B44781" s="1"/>
      <c r="C44781" s="1"/>
      <c r="D44781" s="8"/>
      <c r="E44781" s="1"/>
      <c r="F44781" s="1"/>
      <c r="G44781" s="1"/>
      <c r="H44781" s="1"/>
    </row>
    <row r="44782">
      <c r="A44782" s="1"/>
      <c r="B44782" s="1"/>
      <c r="C44782" s="1"/>
      <c r="D44782" s="8"/>
      <c r="E44782" s="1"/>
      <c r="F44782" s="1"/>
      <c r="G44782" s="1"/>
      <c r="H44782" s="1"/>
    </row>
    <row r="44783">
      <c r="A44783" s="1"/>
      <c r="B44783" s="1"/>
      <c r="C44783" s="1"/>
      <c r="D44783" s="8"/>
      <c r="E44783" s="1"/>
      <c r="F44783" s="1"/>
      <c r="G44783" s="1"/>
      <c r="H44783" s="1"/>
    </row>
    <row r="44784">
      <c r="A44784" s="1"/>
      <c r="B44784" s="1"/>
      <c r="C44784" s="1"/>
      <c r="D44784" s="8"/>
      <c r="E44784" s="1"/>
      <c r="F44784" s="1"/>
      <c r="G44784" s="1"/>
      <c r="H44784" s="1"/>
    </row>
    <row r="44785">
      <c r="A44785" s="1"/>
      <c r="B44785" s="1"/>
      <c r="C44785" s="1"/>
      <c r="D44785" s="8"/>
      <c r="E44785" s="1"/>
      <c r="F44785" s="1"/>
      <c r="G44785" s="1"/>
      <c r="H44785" s="1"/>
    </row>
    <row r="44786">
      <c r="A44786" s="1"/>
      <c r="B44786" s="1"/>
      <c r="C44786" s="1"/>
      <c r="D44786" s="8"/>
      <c r="E44786" s="1"/>
      <c r="F44786" s="1"/>
      <c r="G44786" s="1"/>
      <c r="H44786" s="1"/>
    </row>
    <row r="44787">
      <c r="A44787" s="1"/>
      <c r="B44787" s="1"/>
      <c r="C44787" s="1"/>
      <c r="D44787" s="8"/>
      <c r="E44787" s="1"/>
      <c r="F44787" s="1"/>
      <c r="G44787" s="1"/>
      <c r="H44787" s="1"/>
    </row>
    <row r="44788">
      <c r="A44788" s="1"/>
      <c r="B44788" s="1"/>
      <c r="C44788" s="1"/>
      <c r="D44788" s="8"/>
      <c r="E44788" s="1"/>
      <c r="F44788" s="1"/>
      <c r="G44788" s="1"/>
      <c r="H44788" s="1"/>
    </row>
    <row r="44789">
      <c r="A44789" s="1"/>
      <c r="B44789" s="1"/>
      <c r="C44789" s="1"/>
      <c r="D44789" s="8"/>
      <c r="E44789" s="1"/>
      <c r="F44789" s="1"/>
      <c r="G44789" s="1"/>
      <c r="H44789" s="1"/>
    </row>
    <row r="44790">
      <c r="A44790" s="1"/>
      <c r="B44790" s="1"/>
      <c r="C44790" s="1"/>
      <c r="D44790" s="8"/>
      <c r="E44790" s="1"/>
      <c r="F44790" s="1"/>
      <c r="G44790" s="1"/>
      <c r="H44790" s="1"/>
    </row>
    <row r="44791">
      <c r="A44791" s="1"/>
      <c r="B44791" s="1"/>
      <c r="C44791" s="1"/>
      <c r="D44791" s="8"/>
      <c r="E44791" s="1"/>
      <c r="F44791" s="1"/>
      <c r="G44791" s="1"/>
      <c r="H44791" s="1"/>
    </row>
    <row r="44792">
      <c r="A44792" s="1"/>
      <c r="B44792" s="1"/>
      <c r="C44792" s="1"/>
      <c r="D44792" s="8"/>
      <c r="E44792" s="1"/>
      <c r="F44792" s="1"/>
      <c r="G44792" s="1"/>
      <c r="H44792" s="1"/>
    </row>
    <row r="44793">
      <c r="A44793" s="1"/>
      <c r="B44793" s="1"/>
      <c r="C44793" s="1"/>
      <c r="D44793" s="8"/>
      <c r="E44793" s="1"/>
      <c r="F44793" s="1"/>
      <c r="G44793" s="1"/>
      <c r="H44793" s="1"/>
    </row>
    <row r="44794">
      <c r="A44794" s="1"/>
      <c r="B44794" s="1"/>
      <c r="C44794" s="1"/>
      <c r="D44794" s="8"/>
      <c r="E44794" s="1"/>
      <c r="F44794" s="1"/>
      <c r="G44794" s="1"/>
      <c r="H44794" s="1"/>
    </row>
    <row r="44795">
      <c r="A44795" s="1"/>
      <c r="B44795" s="1"/>
      <c r="C44795" s="1"/>
      <c r="D44795" s="8"/>
      <c r="E44795" s="1"/>
      <c r="F44795" s="1"/>
      <c r="G44795" s="1"/>
      <c r="H44795" s="1"/>
    </row>
    <row r="44796">
      <c r="A44796" s="1"/>
      <c r="B44796" s="1"/>
      <c r="C44796" s="1"/>
      <c r="D44796" s="8"/>
      <c r="E44796" s="1"/>
      <c r="F44796" s="1"/>
      <c r="G44796" s="1"/>
      <c r="H44796" s="1"/>
    </row>
    <row r="44797">
      <c r="A44797" s="1"/>
      <c r="B44797" s="1"/>
      <c r="C44797" s="1"/>
      <c r="D44797" s="8"/>
      <c r="E44797" s="1"/>
      <c r="F44797" s="1"/>
      <c r="G44797" s="1"/>
      <c r="H44797" s="1"/>
    </row>
    <row r="44798">
      <c r="A44798" s="1"/>
      <c r="B44798" s="1"/>
      <c r="C44798" s="1"/>
      <c r="D44798" s="8"/>
      <c r="E44798" s="1"/>
      <c r="F44798" s="1"/>
      <c r="G44798" s="1"/>
      <c r="H44798" s="1"/>
    </row>
    <row r="44799">
      <c r="A44799" s="1"/>
      <c r="B44799" s="1"/>
      <c r="C44799" s="1"/>
      <c r="D44799" s="8"/>
      <c r="E44799" s="1"/>
      <c r="F44799" s="1"/>
      <c r="G44799" s="1"/>
      <c r="H44799" s="1"/>
    </row>
    <row r="44800">
      <c r="A44800" s="1"/>
      <c r="B44800" s="1"/>
      <c r="C44800" s="1"/>
      <c r="D44800" s="8"/>
      <c r="E44800" s="1"/>
      <c r="F44800" s="1"/>
      <c r="G44800" s="1"/>
      <c r="H44800" s="1"/>
    </row>
    <row r="44801">
      <c r="A44801" s="1"/>
      <c r="B44801" s="1"/>
      <c r="C44801" s="1"/>
      <c r="D44801" s="8"/>
      <c r="E44801" s="1"/>
      <c r="F44801" s="1"/>
      <c r="G44801" s="1"/>
      <c r="H44801" s="1"/>
    </row>
    <row r="44802">
      <c r="A44802" s="1"/>
      <c r="B44802" s="1"/>
      <c r="C44802" s="1"/>
      <c r="D44802" s="8"/>
      <c r="E44802" s="1"/>
      <c r="F44802" s="1"/>
      <c r="G44802" s="1"/>
      <c r="H44802" s="1"/>
    </row>
    <row r="44803">
      <c r="A44803" s="1"/>
      <c r="B44803" s="1"/>
      <c r="C44803" s="1"/>
      <c r="D44803" s="8"/>
      <c r="E44803" s="1"/>
      <c r="F44803" s="1"/>
      <c r="G44803" s="1"/>
      <c r="H44803" s="1"/>
    </row>
    <row r="44804">
      <c r="A44804" s="1"/>
      <c r="B44804" s="1"/>
      <c r="C44804" s="1"/>
      <c r="D44804" s="8"/>
      <c r="E44804" s="1"/>
      <c r="F44804" s="1"/>
      <c r="G44804" s="1"/>
      <c r="H44804" s="1"/>
    </row>
    <row r="44805">
      <c r="A44805" s="1"/>
      <c r="B44805" s="1"/>
      <c r="C44805" s="1"/>
      <c r="D44805" s="8"/>
      <c r="E44805" s="1"/>
      <c r="F44805" s="1"/>
      <c r="G44805" s="1"/>
      <c r="H44805" s="1"/>
    </row>
    <row r="44806">
      <c r="A44806" s="1"/>
      <c r="B44806" s="1"/>
      <c r="C44806" s="1"/>
      <c r="D44806" s="8"/>
      <c r="E44806" s="1"/>
      <c r="F44806" s="1"/>
      <c r="G44806" s="1"/>
      <c r="H44806" s="1"/>
    </row>
    <row r="44807">
      <c r="A44807" s="1"/>
      <c r="B44807" s="1"/>
      <c r="C44807" s="1"/>
      <c r="D44807" s="8"/>
      <c r="E44807" s="1"/>
      <c r="F44807" s="1"/>
      <c r="G44807" s="1"/>
      <c r="H44807" s="1"/>
    </row>
    <row r="44808">
      <c r="A44808" s="1"/>
      <c r="B44808" s="1"/>
      <c r="C44808" s="1"/>
      <c r="D44808" s="8"/>
      <c r="E44808" s="1"/>
      <c r="F44808" s="1"/>
      <c r="G44808" s="1"/>
      <c r="H44808" s="1"/>
    </row>
    <row r="44809">
      <c r="A44809" s="1"/>
      <c r="B44809" s="1"/>
      <c r="C44809" s="1"/>
      <c r="D44809" s="8"/>
      <c r="E44809" s="1"/>
      <c r="F44809" s="1"/>
      <c r="G44809" s="1"/>
      <c r="H44809" s="1"/>
    </row>
    <row r="44810">
      <c r="A44810" s="1"/>
      <c r="B44810" s="1"/>
      <c r="C44810" s="1"/>
      <c r="D44810" s="8"/>
      <c r="E44810" s="1"/>
      <c r="F44810" s="1"/>
      <c r="G44810" s="1"/>
      <c r="H44810" s="1"/>
    </row>
    <row r="44811">
      <c r="A44811" s="1"/>
      <c r="B44811" s="1"/>
      <c r="C44811" s="1"/>
      <c r="D44811" s="8"/>
      <c r="E44811" s="1"/>
      <c r="F44811" s="1"/>
      <c r="G44811" s="1"/>
      <c r="H44811" s="1"/>
    </row>
    <row r="44812">
      <c r="A44812" s="1"/>
      <c r="B44812" s="1"/>
      <c r="C44812" s="1"/>
      <c r="D44812" s="8"/>
      <c r="E44812" s="1"/>
      <c r="F44812" s="1"/>
      <c r="G44812" s="1"/>
      <c r="H44812" s="1"/>
    </row>
    <row r="44813">
      <c r="A44813" s="1"/>
      <c r="B44813" s="1"/>
      <c r="C44813" s="1"/>
      <c r="D44813" s="8"/>
      <c r="E44813" s="1"/>
      <c r="F44813" s="1"/>
      <c r="G44813" s="1"/>
      <c r="H44813" s="1"/>
    </row>
    <row r="44814">
      <c r="A44814" s="1"/>
      <c r="B44814" s="1"/>
      <c r="C44814" s="1"/>
      <c r="D44814" s="8"/>
      <c r="E44814" s="1"/>
      <c r="F44814" s="1"/>
      <c r="G44814" s="1"/>
      <c r="H44814" s="1"/>
    </row>
    <row r="44815">
      <c r="A44815" s="1"/>
      <c r="B44815" s="1"/>
      <c r="C44815" s="1"/>
      <c r="D44815" s="8"/>
      <c r="E44815" s="1"/>
      <c r="F44815" s="1"/>
      <c r="G44815" s="1"/>
      <c r="H44815" s="1"/>
    </row>
    <row r="44816">
      <c r="A44816" s="1"/>
      <c r="B44816" s="1"/>
      <c r="C44816" s="1"/>
      <c r="D44816" s="8"/>
      <c r="E44816" s="1"/>
      <c r="F44816" s="1"/>
      <c r="G44816" s="1"/>
      <c r="H44816" s="1"/>
    </row>
    <row r="44817">
      <c r="A44817" s="1"/>
      <c r="B44817" s="1"/>
      <c r="C44817" s="1"/>
      <c r="D44817" s="8"/>
      <c r="E44817" s="1"/>
      <c r="F44817" s="1"/>
      <c r="G44817" s="1"/>
      <c r="H44817" s="1"/>
    </row>
    <row r="44818">
      <c r="A44818" s="1"/>
      <c r="B44818" s="1"/>
      <c r="C44818" s="1"/>
      <c r="D44818" s="8"/>
      <c r="E44818" s="1"/>
      <c r="F44818" s="1"/>
      <c r="G44818" s="1"/>
      <c r="H44818" s="1"/>
    </row>
    <row r="44819">
      <c r="A44819" s="1"/>
      <c r="B44819" s="1"/>
      <c r="C44819" s="1"/>
      <c r="D44819" s="8"/>
      <c r="E44819" s="1"/>
      <c r="F44819" s="1"/>
      <c r="G44819" s="1"/>
      <c r="H44819" s="1"/>
    </row>
    <row r="44820">
      <c r="A44820" s="1"/>
      <c r="B44820" s="1"/>
      <c r="C44820" s="1"/>
      <c r="D44820" s="8"/>
      <c r="E44820" s="1"/>
      <c r="F44820" s="1"/>
      <c r="G44820" s="1"/>
      <c r="H44820" s="1"/>
    </row>
    <row r="44821">
      <c r="A44821" s="1"/>
      <c r="B44821" s="1"/>
      <c r="C44821" s="1"/>
      <c r="D44821" s="8"/>
      <c r="E44821" s="1"/>
      <c r="F44821" s="1"/>
      <c r="G44821" s="1"/>
      <c r="H44821" s="1"/>
    </row>
    <row r="44822">
      <c r="A44822" s="1"/>
      <c r="B44822" s="1"/>
      <c r="C44822" s="1"/>
      <c r="D44822" s="8"/>
      <c r="E44822" s="1"/>
      <c r="F44822" s="1"/>
      <c r="G44822" s="1"/>
      <c r="H44822" s="1"/>
    </row>
    <row r="44823">
      <c r="A44823" s="1"/>
      <c r="B44823" s="1"/>
      <c r="C44823" s="1"/>
      <c r="D44823" s="8"/>
      <c r="E44823" s="1"/>
      <c r="F44823" s="1"/>
      <c r="G44823" s="1"/>
      <c r="H44823" s="1"/>
    </row>
    <row r="44824">
      <c r="A44824" s="1"/>
      <c r="B44824" s="1"/>
      <c r="C44824" s="1"/>
      <c r="D44824" s="8"/>
      <c r="E44824" s="1"/>
      <c r="F44824" s="1"/>
      <c r="G44824" s="1"/>
      <c r="H44824" s="1"/>
    </row>
    <row r="44825">
      <c r="A44825" s="1"/>
      <c r="B44825" s="1"/>
      <c r="C44825" s="1"/>
      <c r="D44825" s="8"/>
      <c r="E44825" s="1"/>
      <c r="F44825" s="1"/>
      <c r="G44825" s="1"/>
      <c r="H44825" s="1"/>
    </row>
    <row r="44826">
      <c r="A44826" s="1"/>
      <c r="B44826" s="1"/>
      <c r="C44826" s="1"/>
      <c r="D44826" s="8"/>
      <c r="E44826" s="1"/>
      <c r="F44826" s="1"/>
      <c r="G44826" s="1"/>
      <c r="H44826" s="1"/>
    </row>
    <row r="44827">
      <c r="A44827" s="1"/>
      <c r="B44827" s="1"/>
      <c r="C44827" s="1"/>
      <c r="D44827" s="8"/>
      <c r="E44827" s="1"/>
      <c r="F44827" s="1"/>
      <c r="G44827" s="1"/>
      <c r="H44827" s="1"/>
    </row>
    <row r="44828">
      <c r="A44828" s="1"/>
      <c r="B44828" s="1"/>
      <c r="C44828" s="1"/>
      <c r="D44828" s="8"/>
      <c r="E44828" s="1"/>
      <c r="F44828" s="1"/>
      <c r="G44828" s="1"/>
      <c r="H44828" s="1"/>
    </row>
    <row r="44829">
      <c r="A44829" s="1"/>
      <c r="B44829" s="1"/>
      <c r="C44829" s="1"/>
      <c r="D44829" s="8"/>
      <c r="E44829" s="1"/>
      <c r="F44829" s="1"/>
      <c r="G44829" s="1"/>
      <c r="H44829" s="1"/>
    </row>
    <row r="44830">
      <c r="A44830" s="1"/>
      <c r="B44830" s="1"/>
      <c r="C44830" s="1"/>
      <c r="D44830" s="8"/>
      <c r="E44830" s="1"/>
      <c r="F44830" s="1"/>
      <c r="G44830" s="1"/>
      <c r="H44830" s="1"/>
    </row>
    <row r="44831">
      <c r="A44831" s="1"/>
      <c r="B44831" s="1"/>
      <c r="C44831" s="1"/>
      <c r="D44831" s="8"/>
      <c r="E44831" s="1"/>
      <c r="F44831" s="1"/>
      <c r="G44831" s="1"/>
      <c r="H44831" s="1"/>
    </row>
    <row r="44832">
      <c r="A44832" s="1"/>
      <c r="B44832" s="1"/>
      <c r="C44832" s="1"/>
      <c r="D44832" s="8"/>
      <c r="E44832" s="1"/>
      <c r="F44832" s="1"/>
      <c r="G44832" s="1"/>
      <c r="H44832" s="1"/>
    </row>
    <row r="44833">
      <c r="A44833" s="1"/>
      <c r="B44833" s="1"/>
      <c r="C44833" s="1"/>
      <c r="D44833" s="8"/>
      <c r="E44833" s="1"/>
      <c r="F44833" s="1"/>
      <c r="G44833" s="1"/>
      <c r="H44833" s="1"/>
    </row>
    <row r="44834">
      <c r="A44834" s="1"/>
      <c r="B44834" s="1"/>
      <c r="C44834" s="1"/>
      <c r="D44834" s="8"/>
      <c r="E44834" s="1"/>
      <c r="F44834" s="1"/>
      <c r="G44834" s="1"/>
      <c r="H44834" s="1"/>
    </row>
    <row r="44835">
      <c r="A44835" s="1"/>
      <c r="B44835" s="1"/>
      <c r="C44835" s="1"/>
      <c r="D44835" s="8"/>
      <c r="E44835" s="1"/>
      <c r="F44835" s="1"/>
      <c r="G44835" s="1"/>
      <c r="H44835" s="1"/>
    </row>
    <row r="44836">
      <c r="A44836" s="1"/>
      <c r="B44836" s="1"/>
      <c r="C44836" s="1"/>
      <c r="D44836" s="8"/>
      <c r="E44836" s="1"/>
      <c r="F44836" s="1"/>
      <c r="G44836" s="1"/>
      <c r="H44836" s="1"/>
    </row>
    <row r="44837">
      <c r="A44837" s="1"/>
      <c r="B44837" s="1"/>
      <c r="C44837" s="1"/>
      <c r="D44837" s="8"/>
      <c r="E44837" s="1"/>
      <c r="F44837" s="1"/>
      <c r="G44837" s="1"/>
      <c r="H44837" s="1"/>
    </row>
    <row r="44838">
      <c r="A44838" s="1"/>
      <c r="B44838" s="1"/>
      <c r="C44838" s="1"/>
      <c r="D44838" s="8"/>
      <c r="E44838" s="1"/>
      <c r="F44838" s="1"/>
      <c r="G44838" s="1"/>
      <c r="H44838" s="1"/>
    </row>
    <row r="44839">
      <c r="A44839" s="1"/>
      <c r="B44839" s="1"/>
      <c r="C44839" s="1"/>
      <c r="D44839" s="8"/>
      <c r="E44839" s="1"/>
      <c r="F44839" s="1"/>
      <c r="G44839" s="1"/>
      <c r="H44839" s="1"/>
    </row>
    <row r="44840">
      <c r="A44840" s="1"/>
      <c r="B44840" s="1"/>
      <c r="C44840" s="1"/>
      <c r="D44840" s="8"/>
      <c r="E44840" s="1"/>
      <c r="F44840" s="1"/>
      <c r="G44840" s="1"/>
      <c r="H44840" s="1"/>
    </row>
    <row r="44841">
      <c r="A44841" s="1"/>
      <c r="B44841" s="1"/>
      <c r="C44841" s="1"/>
      <c r="D44841" s="8"/>
      <c r="E44841" s="1"/>
      <c r="F44841" s="1"/>
      <c r="G44841" s="1"/>
      <c r="H44841" s="1"/>
    </row>
    <row r="44842">
      <c r="A44842" s="1"/>
      <c r="B44842" s="1"/>
      <c r="C44842" s="1"/>
      <c r="D44842" s="8"/>
      <c r="E44842" s="1"/>
      <c r="F44842" s="1"/>
      <c r="G44842" s="1"/>
      <c r="H44842" s="1"/>
    </row>
    <row r="44843">
      <c r="A44843" s="1"/>
      <c r="B44843" s="1"/>
      <c r="C44843" s="1"/>
      <c r="D44843" s="8"/>
      <c r="E44843" s="1"/>
      <c r="F44843" s="1"/>
      <c r="G44843" s="1"/>
      <c r="H44843" s="1"/>
    </row>
    <row r="44844">
      <c r="A44844" s="1"/>
      <c r="B44844" s="1"/>
      <c r="C44844" s="1"/>
      <c r="D44844" s="8"/>
      <c r="E44844" s="1"/>
      <c r="F44844" s="1"/>
      <c r="G44844" s="1"/>
      <c r="H44844" s="1"/>
    </row>
    <row r="44845">
      <c r="A44845" s="1"/>
      <c r="B44845" s="1"/>
      <c r="C44845" s="1"/>
      <c r="D44845" s="8"/>
      <c r="E44845" s="1"/>
      <c r="F44845" s="1"/>
      <c r="G44845" s="1"/>
      <c r="H44845" s="1"/>
    </row>
    <row r="44846">
      <c r="A44846" s="1"/>
      <c r="B44846" s="1"/>
      <c r="C44846" s="1"/>
      <c r="D44846" s="8"/>
      <c r="E44846" s="1"/>
      <c r="F44846" s="1"/>
      <c r="G44846" s="1"/>
      <c r="H44846" s="1"/>
    </row>
    <row r="44847">
      <c r="A44847" s="1"/>
      <c r="B44847" s="1"/>
      <c r="C44847" s="1"/>
      <c r="D44847" s="8"/>
      <c r="E44847" s="1"/>
      <c r="F44847" s="1"/>
      <c r="G44847" s="1"/>
      <c r="H44847" s="1"/>
    </row>
    <row r="44848">
      <c r="A44848" s="1"/>
      <c r="B44848" s="1"/>
      <c r="C44848" s="1"/>
      <c r="D44848" s="8"/>
      <c r="E44848" s="1"/>
      <c r="F44848" s="1"/>
      <c r="G44848" s="1"/>
      <c r="H44848" s="1"/>
    </row>
    <row r="44849">
      <c r="A44849" s="1"/>
      <c r="B44849" s="1"/>
      <c r="C44849" s="1"/>
      <c r="D44849" s="8"/>
      <c r="E44849" s="1"/>
      <c r="F44849" s="1"/>
      <c r="G44849" s="1"/>
      <c r="H44849" s="1"/>
    </row>
    <row r="44850">
      <c r="A44850" s="1"/>
      <c r="B44850" s="1"/>
      <c r="C44850" s="1"/>
      <c r="D44850" s="8"/>
      <c r="E44850" s="1"/>
      <c r="F44850" s="1"/>
      <c r="G44850" s="1"/>
      <c r="H44850" s="1"/>
    </row>
    <row r="44851">
      <c r="A44851" s="1"/>
      <c r="B44851" s="1"/>
      <c r="C44851" s="1"/>
      <c r="D44851" s="8"/>
      <c r="E44851" s="1"/>
      <c r="F44851" s="1"/>
      <c r="G44851" s="1"/>
      <c r="H44851" s="1"/>
    </row>
    <row r="44852">
      <c r="A44852" s="1"/>
      <c r="B44852" s="1"/>
      <c r="C44852" s="1"/>
      <c r="D44852" s="8"/>
      <c r="E44852" s="1"/>
      <c r="F44852" s="1"/>
      <c r="G44852" s="1"/>
      <c r="H44852" s="1"/>
    </row>
    <row r="44853">
      <c r="A44853" s="1"/>
      <c r="B44853" s="1"/>
      <c r="C44853" s="1"/>
      <c r="D44853" s="8"/>
      <c r="E44853" s="1"/>
      <c r="F44853" s="1"/>
      <c r="G44853" s="1"/>
      <c r="H44853" s="1"/>
    </row>
    <row r="44854">
      <c r="A44854" s="1"/>
      <c r="B44854" s="1"/>
      <c r="C44854" s="1"/>
      <c r="D44854" s="8"/>
      <c r="E44854" s="1"/>
      <c r="F44854" s="1"/>
      <c r="G44854" s="1"/>
      <c r="H44854" s="1"/>
    </row>
    <row r="44855">
      <c r="A44855" s="1"/>
      <c r="B44855" s="1"/>
      <c r="C44855" s="1"/>
      <c r="D44855" s="8"/>
      <c r="E44855" s="1"/>
      <c r="F44855" s="1"/>
      <c r="G44855" s="1"/>
      <c r="H44855" s="1"/>
    </row>
    <row r="44856">
      <c r="A44856" s="1"/>
      <c r="B44856" s="1"/>
      <c r="C44856" s="1"/>
      <c r="D44856" s="8"/>
      <c r="E44856" s="1"/>
      <c r="F44856" s="1"/>
      <c r="G44856" s="1"/>
      <c r="H44856" s="1"/>
    </row>
    <row r="44857">
      <c r="A44857" s="1"/>
      <c r="B44857" s="1"/>
      <c r="C44857" s="1"/>
      <c r="D44857" s="8"/>
      <c r="E44857" s="1"/>
      <c r="F44857" s="1"/>
      <c r="G44857" s="1"/>
      <c r="H44857" s="1"/>
    </row>
    <row r="44858">
      <c r="A44858" s="1"/>
      <c r="B44858" s="1"/>
      <c r="C44858" s="1"/>
      <c r="D44858" s="8"/>
      <c r="E44858" s="1"/>
      <c r="F44858" s="1"/>
      <c r="G44858" s="1"/>
      <c r="H44858" s="1"/>
    </row>
    <row r="44859">
      <c r="A44859" s="1"/>
      <c r="B44859" s="1"/>
      <c r="C44859" s="1"/>
      <c r="D44859" s="8"/>
      <c r="E44859" s="1"/>
      <c r="F44859" s="1"/>
      <c r="G44859" s="1"/>
      <c r="H44859" s="1"/>
    </row>
    <row r="44860">
      <c r="A44860" s="1"/>
      <c r="B44860" s="1"/>
      <c r="C44860" s="1"/>
      <c r="D44860" s="8"/>
      <c r="E44860" s="1"/>
      <c r="F44860" s="1"/>
      <c r="G44860" s="1"/>
      <c r="H44860" s="1"/>
    </row>
    <row r="44861">
      <c r="A44861" s="1"/>
      <c r="B44861" s="1"/>
      <c r="C44861" s="1"/>
      <c r="D44861" s="8"/>
      <c r="E44861" s="1"/>
      <c r="F44861" s="1"/>
      <c r="G44861" s="1"/>
      <c r="H44861" s="1"/>
    </row>
    <row r="44862">
      <c r="A44862" s="1"/>
      <c r="B44862" s="1"/>
      <c r="C44862" s="1"/>
      <c r="D44862" s="8"/>
      <c r="E44862" s="1"/>
      <c r="F44862" s="1"/>
      <c r="G44862" s="1"/>
      <c r="H44862" s="1"/>
    </row>
    <row r="44863">
      <c r="A44863" s="1"/>
      <c r="B44863" s="1"/>
      <c r="C44863" s="1"/>
      <c r="D44863" s="8"/>
      <c r="E44863" s="1"/>
      <c r="F44863" s="1"/>
      <c r="G44863" s="1"/>
      <c r="H44863" s="1"/>
    </row>
    <row r="44864">
      <c r="A44864" s="1"/>
      <c r="B44864" s="1"/>
      <c r="C44864" s="1"/>
      <c r="D44864" s="8"/>
      <c r="E44864" s="1"/>
      <c r="F44864" s="1"/>
      <c r="G44864" s="1"/>
      <c r="H44864" s="1"/>
    </row>
    <row r="44865">
      <c r="A44865" s="1"/>
      <c r="B44865" s="1"/>
      <c r="C44865" s="1"/>
      <c r="D44865" s="8"/>
      <c r="E44865" s="1"/>
      <c r="F44865" s="1"/>
      <c r="G44865" s="1"/>
      <c r="H44865" s="1"/>
    </row>
    <row r="44866">
      <c r="A44866" s="1"/>
      <c r="B44866" s="1"/>
      <c r="C44866" s="1"/>
      <c r="D44866" s="8"/>
      <c r="E44866" s="1"/>
      <c r="F44866" s="1"/>
      <c r="G44866" s="1"/>
      <c r="H44866" s="1"/>
    </row>
    <row r="44867">
      <c r="A44867" s="1"/>
      <c r="B44867" s="1"/>
      <c r="C44867" s="1"/>
      <c r="D44867" s="8"/>
      <c r="E44867" s="1"/>
      <c r="F44867" s="1"/>
      <c r="G44867" s="1"/>
      <c r="H44867" s="1"/>
    </row>
    <row r="44868">
      <c r="A44868" s="1"/>
      <c r="B44868" s="1"/>
      <c r="C44868" s="1"/>
      <c r="D44868" s="8"/>
      <c r="E44868" s="1"/>
      <c r="F44868" s="1"/>
      <c r="G44868" s="1"/>
      <c r="H44868" s="1"/>
    </row>
    <row r="44869">
      <c r="A44869" s="1"/>
      <c r="B44869" s="1"/>
      <c r="C44869" s="1"/>
      <c r="D44869" s="8"/>
      <c r="E44869" s="1"/>
      <c r="F44869" s="1"/>
      <c r="G44869" s="1"/>
      <c r="H44869" s="1"/>
    </row>
    <row r="44870">
      <c r="A44870" s="1"/>
      <c r="B44870" s="1"/>
      <c r="C44870" s="1"/>
      <c r="D44870" s="8"/>
      <c r="E44870" s="1"/>
      <c r="F44870" s="1"/>
      <c r="G44870" s="1"/>
      <c r="H44870" s="1"/>
    </row>
    <row r="44871">
      <c r="A44871" s="1"/>
      <c r="B44871" s="1"/>
      <c r="C44871" s="1"/>
      <c r="D44871" s="8"/>
      <c r="E44871" s="1"/>
      <c r="F44871" s="1"/>
      <c r="G44871" s="1"/>
      <c r="H44871" s="1"/>
    </row>
    <row r="44872">
      <c r="A44872" s="1"/>
      <c r="B44872" s="1"/>
      <c r="C44872" s="1"/>
      <c r="D44872" s="8"/>
      <c r="E44872" s="1"/>
      <c r="F44872" s="1"/>
      <c r="G44872" s="1"/>
      <c r="H44872" s="1"/>
    </row>
    <row r="44873">
      <c r="A44873" s="1"/>
      <c r="B44873" s="1"/>
      <c r="C44873" s="1"/>
      <c r="D44873" s="8"/>
      <c r="E44873" s="1"/>
      <c r="F44873" s="1"/>
      <c r="G44873" s="1"/>
      <c r="H44873" s="1"/>
    </row>
    <row r="44874">
      <c r="A44874" s="1"/>
      <c r="B44874" s="1"/>
      <c r="C44874" s="1"/>
      <c r="D44874" s="8"/>
      <c r="E44874" s="1"/>
      <c r="F44874" s="1"/>
      <c r="G44874" s="1"/>
      <c r="H44874" s="1"/>
    </row>
    <row r="44875">
      <c r="A44875" s="1"/>
      <c r="B44875" s="1"/>
      <c r="C44875" s="1"/>
      <c r="D44875" s="8"/>
      <c r="E44875" s="1"/>
      <c r="F44875" s="1"/>
      <c r="G44875" s="1"/>
      <c r="H44875" s="1"/>
    </row>
    <row r="44876">
      <c r="A44876" s="1"/>
      <c r="B44876" s="1"/>
      <c r="C44876" s="1"/>
      <c r="D44876" s="8"/>
      <c r="E44876" s="1"/>
      <c r="F44876" s="1"/>
      <c r="G44876" s="1"/>
      <c r="H44876" s="1"/>
    </row>
    <row r="44877">
      <c r="A44877" s="1"/>
      <c r="B44877" s="1"/>
      <c r="C44877" s="1"/>
      <c r="D44877" s="8"/>
      <c r="E44877" s="1"/>
      <c r="F44877" s="1"/>
      <c r="G44877" s="1"/>
      <c r="H44877" s="1"/>
    </row>
    <row r="44878">
      <c r="A44878" s="1"/>
      <c r="B44878" s="1"/>
      <c r="C44878" s="1"/>
      <c r="D44878" s="8"/>
      <c r="E44878" s="1"/>
      <c r="F44878" s="1"/>
      <c r="G44878" s="1"/>
      <c r="H44878" s="1"/>
    </row>
    <row r="44879">
      <c r="A44879" s="1"/>
      <c r="B44879" s="1"/>
      <c r="C44879" s="1"/>
      <c r="D44879" s="8"/>
      <c r="E44879" s="1"/>
      <c r="F44879" s="1"/>
      <c r="G44879" s="1"/>
      <c r="H44879" s="1"/>
    </row>
    <row r="44880">
      <c r="A44880" s="1"/>
      <c r="B44880" s="1"/>
      <c r="C44880" s="1"/>
      <c r="D44880" s="8"/>
      <c r="E44880" s="1"/>
      <c r="F44880" s="1"/>
      <c r="G44880" s="1"/>
      <c r="H44880" s="1"/>
    </row>
    <row r="44881">
      <c r="A44881" s="1"/>
      <c r="B44881" s="1"/>
      <c r="C44881" s="1"/>
      <c r="D44881" s="8"/>
      <c r="E44881" s="1"/>
      <c r="F44881" s="1"/>
      <c r="G44881" s="1"/>
      <c r="H44881" s="1"/>
    </row>
    <row r="44882">
      <c r="A44882" s="1"/>
      <c r="B44882" s="1"/>
      <c r="C44882" s="1"/>
      <c r="D44882" s="8"/>
      <c r="E44882" s="1"/>
      <c r="F44882" s="1"/>
      <c r="G44882" s="1"/>
      <c r="H44882" s="1"/>
    </row>
    <row r="44883">
      <c r="A44883" s="1"/>
      <c r="B44883" s="1"/>
      <c r="C44883" s="1"/>
      <c r="D44883" s="8"/>
      <c r="E44883" s="1"/>
      <c r="F44883" s="1"/>
      <c r="G44883" s="1"/>
      <c r="H44883" s="1"/>
    </row>
    <row r="44884">
      <c r="A44884" s="1"/>
      <c r="B44884" s="1"/>
      <c r="C44884" s="1"/>
      <c r="D44884" s="8"/>
      <c r="E44884" s="1"/>
      <c r="F44884" s="1"/>
      <c r="G44884" s="1"/>
      <c r="H44884" s="1"/>
    </row>
    <row r="44885">
      <c r="A44885" s="1"/>
      <c r="B44885" s="1"/>
      <c r="C44885" s="1"/>
      <c r="D44885" s="8"/>
      <c r="E44885" s="1"/>
      <c r="F44885" s="1"/>
      <c r="G44885" s="1"/>
      <c r="H44885" s="1"/>
    </row>
    <row r="44886">
      <c r="A44886" s="1"/>
      <c r="B44886" s="1"/>
      <c r="C44886" s="1"/>
      <c r="D44886" s="8"/>
      <c r="E44886" s="1"/>
      <c r="F44886" s="1"/>
      <c r="G44886" s="1"/>
      <c r="H44886" s="1"/>
    </row>
    <row r="44887">
      <c r="A44887" s="1"/>
      <c r="B44887" s="1"/>
      <c r="C44887" s="1"/>
      <c r="D44887" s="8"/>
      <c r="E44887" s="1"/>
      <c r="F44887" s="1"/>
      <c r="G44887" s="1"/>
      <c r="H44887" s="1"/>
    </row>
    <row r="44888">
      <c r="A44888" s="1"/>
      <c r="B44888" s="1"/>
      <c r="C44888" s="1"/>
      <c r="D44888" s="8"/>
      <c r="E44888" s="1"/>
      <c r="F44888" s="1"/>
      <c r="G44888" s="1"/>
      <c r="H44888" s="1"/>
    </row>
    <row r="44889">
      <c r="A44889" s="1"/>
      <c r="B44889" s="1"/>
      <c r="C44889" s="1"/>
      <c r="D44889" s="8"/>
      <c r="E44889" s="1"/>
      <c r="F44889" s="1"/>
      <c r="G44889" s="1"/>
      <c r="H44889" s="1"/>
    </row>
    <row r="44890">
      <c r="A44890" s="1"/>
      <c r="B44890" s="1"/>
      <c r="C44890" s="1"/>
      <c r="D44890" s="8"/>
      <c r="E44890" s="1"/>
      <c r="F44890" s="1"/>
      <c r="G44890" s="1"/>
      <c r="H44890" s="1"/>
    </row>
    <row r="44891">
      <c r="A44891" s="1"/>
      <c r="B44891" s="1"/>
      <c r="C44891" s="1"/>
      <c r="D44891" s="8"/>
      <c r="E44891" s="1"/>
      <c r="F44891" s="1"/>
      <c r="G44891" s="1"/>
      <c r="H44891" s="1"/>
    </row>
    <row r="44892">
      <c r="A44892" s="1"/>
      <c r="B44892" s="1"/>
      <c r="C44892" s="1"/>
      <c r="D44892" s="8"/>
      <c r="E44892" s="1"/>
      <c r="F44892" s="1"/>
      <c r="G44892" s="1"/>
      <c r="H44892" s="1"/>
    </row>
    <row r="44893">
      <c r="A44893" s="1"/>
      <c r="B44893" s="1"/>
      <c r="C44893" s="1"/>
      <c r="D44893" s="8"/>
      <c r="E44893" s="1"/>
      <c r="F44893" s="1"/>
      <c r="G44893" s="1"/>
      <c r="H44893" s="1"/>
    </row>
    <row r="44894">
      <c r="A44894" s="1"/>
      <c r="B44894" s="1"/>
      <c r="C44894" s="1"/>
      <c r="D44894" s="8"/>
      <c r="E44894" s="1"/>
      <c r="F44894" s="1"/>
      <c r="G44894" s="1"/>
      <c r="H44894" s="1"/>
    </row>
    <row r="44895">
      <c r="A44895" s="1"/>
      <c r="B44895" s="1"/>
      <c r="C44895" s="1"/>
      <c r="D44895" s="8"/>
      <c r="E44895" s="1"/>
      <c r="F44895" s="1"/>
      <c r="G44895" s="1"/>
      <c r="H44895" s="1"/>
    </row>
    <row r="44896">
      <c r="A44896" s="1"/>
      <c r="B44896" s="1"/>
      <c r="C44896" s="1"/>
      <c r="D44896" s="8"/>
      <c r="E44896" s="1"/>
      <c r="F44896" s="1"/>
      <c r="G44896" s="1"/>
      <c r="H44896" s="1"/>
    </row>
    <row r="44897">
      <c r="A44897" s="1"/>
      <c r="B44897" s="1"/>
      <c r="C44897" s="1"/>
      <c r="D44897" s="8"/>
      <c r="E44897" s="1"/>
      <c r="F44897" s="1"/>
      <c r="G44897" s="1"/>
      <c r="H44897" s="1"/>
    </row>
    <row r="44898">
      <c r="A44898" s="1"/>
      <c r="B44898" s="1"/>
      <c r="C44898" s="1"/>
      <c r="D44898" s="8"/>
      <c r="E44898" s="1"/>
      <c r="F44898" s="1"/>
      <c r="G44898" s="1"/>
      <c r="H44898" s="1"/>
    </row>
    <row r="44899">
      <c r="A44899" s="1"/>
      <c r="B44899" s="1"/>
      <c r="C44899" s="1"/>
      <c r="D44899" s="8"/>
      <c r="E44899" s="1"/>
      <c r="F44899" s="1"/>
      <c r="G44899" s="1"/>
      <c r="H44899" s="1"/>
    </row>
    <row r="44900">
      <c r="A44900" s="1"/>
      <c r="B44900" s="1"/>
      <c r="C44900" s="1"/>
      <c r="D44900" s="8"/>
      <c r="E44900" s="1"/>
      <c r="F44900" s="1"/>
      <c r="G44900" s="1"/>
      <c r="H44900" s="1"/>
    </row>
    <row r="44901">
      <c r="A44901" s="1"/>
      <c r="B44901" s="1"/>
      <c r="C44901" s="1"/>
      <c r="D44901" s="8"/>
      <c r="E44901" s="1"/>
      <c r="F44901" s="1"/>
      <c r="G44901" s="1"/>
      <c r="H44901" s="1"/>
    </row>
    <row r="44902">
      <c r="A44902" s="1"/>
      <c r="B44902" s="1"/>
      <c r="C44902" s="1"/>
      <c r="D44902" s="8"/>
      <c r="E44902" s="1"/>
      <c r="F44902" s="1"/>
      <c r="G44902" s="1"/>
      <c r="H44902" s="1"/>
    </row>
    <row r="44903">
      <c r="A44903" s="1"/>
      <c r="B44903" s="1"/>
      <c r="C44903" s="1"/>
      <c r="D44903" s="8"/>
      <c r="E44903" s="1"/>
      <c r="F44903" s="1"/>
      <c r="G44903" s="1"/>
      <c r="H44903" s="1"/>
    </row>
    <row r="44904">
      <c r="A44904" s="1"/>
      <c r="B44904" s="1"/>
      <c r="C44904" s="1"/>
      <c r="D44904" s="8"/>
      <c r="E44904" s="1"/>
      <c r="F44904" s="1"/>
      <c r="G44904" s="1"/>
      <c r="H44904" s="1"/>
    </row>
    <row r="44905">
      <c r="A44905" s="1"/>
      <c r="B44905" s="1"/>
      <c r="C44905" s="1"/>
      <c r="D44905" s="8"/>
      <c r="E44905" s="1"/>
      <c r="F44905" s="1"/>
      <c r="G44905" s="1"/>
      <c r="H44905" s="1"/>
    </row>
    <row r="44906">
      <c r="A44906" s="1"/>
      <c r="B44906" s="1"/>
      <c r="C44906" s="1"/>
      <c r="D44906" s="8"/>
      <c r="E44906" s="1"/>
      <c r="F44906" s="1"/>
      <c r="G44906" s="1"/>
      <c r="H44906" s="1"/>
    </row>
    <row r="44907">
      <c r="A44907" s="1"/>
      <c r="B44907" s="1"/>
      <c r="C44907" s="1"/>
      <c r="D44907" s="8"/>
      <c r="E44907" s="1"/>
      <c r="F44907" s="1"/>
      <c r="G44907" s="1"/>
      <c r="H44907" s="1"/>
    </row>
    <row r="44908">
      <c r="A44908" s="1"/>
      <c r="B44908" s="1"/>
      <c r="C44908" s="1"/>
      <c r="D44908" s="8"/>
      <c r="E44908" s="1"/>
      <c r="F44908" s="1"/>
      <c r="G44908" s="1"/>
      <c r="H44908" s="1"/>
    </row>
    <row r="44909">
      <c r="A44909" s="1"/>
      <c r="B44909" s="1"/>
      <c r="C44909" s="1"/>
      <c r="D44909" s="8"/>
      <c r="E44909" s="1"/>
      <c r="F44909" s="1"/>
      <c r="G44909" s="1"/>
      <c r="H44909" s="1"/>
    </row>
    <row r="44910">
      <c r="A44910" s="1"/>
      <c r="B44910" s="1"/>
      <c r="C44910" s="1"/>
      <c r="D44910" s="8"/>
      <c r="E44910" s="1"/>
      <c r="F44910" s="1"/>
      <c r="G44910" s="1"/>
      <c r="H44910" s="1"/>
    </row>
    <row r="44911">
      <c r="A44911" s="1"/>
      <c r="B44911" s="1"/>
      <c r="C44911" s="1"/>
      <c r="D44911" s="8"/>
      <c r="E44911" s="1"/>
      <c r="F44911" s="1"/>
      <c r="G44911" s="1"/>
      <c r="H44911" s="1"/>
    </row>
    <row r="44912">
      <c r="A44912" s="1"/>
      <c r="B44912" s="1"/>
      <c r="C44912" s="1"/>
      <c r="D44912" s="8"/>
      <c r="E44912" s="1"/>
      <c r="F44912" s="1"/>
      <c r="G44912" s="1"/>
      <c r="H44912" s="1"/>
    </row>
    <row r="44913">
      <c r="A44913" s="1"/>
      <c r="B44913" s="1"/>
      <c r="C44913" s="1"/>
      <c r="D44913" s="8"/>
      <c r="E44913" s="1"/>
      <c r="F44913" s="1"/>
      <c r="G44913" s="1"/>
      <c r="H44913" s="1"/>
    </row>
    <row r="44914">
      <c r="A44914" s="1"/>
      <c r="B44914" s="1"/>
      <c r="C44914" s="1"/>
      <c r="D44914" s="8"/>
      <c r="E44914" s="1"/>
      <c r="F44914" s="1"/>
      <c r="G44914" s="1"/>
      <c r="H44914" s="1"/>
    </row>
    <row r="44915">
      <c r="A44915" s="1"/>
      <c r="B44915" s="1"/>
      <c r="C44915" s="1"/>
      <c r="D44915" s="8"/>
      <c r="E44915" s="1"/>
      <c r="F44915" s="1"/>
      <c r="G44915" s="1"/>
      <c r="H44915" s="1"/>
    </row>
    <row r="44916">
      <c r="A44916" s="1"/>
      <c r="B44916" s="1"/>
      <c r="C44916" s="1"/>
      <c r="D44916" s="8"/>
      <c r="E44916" s="1"/>
      <c r="F44916" s="1"/>
      <c r="G44916" s="1"/>
      <c r="H44916" s="1"/>
    </row>
    <row r="44917">
      <c r="A44917" s="1"/>
      <c r="B44917" s="1"/>
      <c r="C44917" s="1"/>
      <c r="D44917" s="8"/>
      <c r="E44917" s="1"/>
      <c r="F44917" s="1"/>
      <c r="G44917" s="1"/>
      <c r="H44917" s="1"/>
    </row>
    <row r="44918">
      <c r="A44918" s="1"/>
      <c r="B44918" s="1"/>
      <c r="C44918" s="1"/>
      <c r="D44918" s="8"/>
      <c r="E44918" s="1"/>
      <c r="F44918" s="1"/>
      <c r="G44918" s="1"/>
      <c r="H44918" s="1"/>
    </row>
    <row r="44919">
      <c r="A44919" s="1"/>
      <c r="B44919" s="1"/>
      <c r="C44919" s="1"/>
      <c r="D44919" s="8"/>
      <c r="E44919" s="1"/>
      <c r="F44919" s="1"/>
      <c r="G44919" s="1"/>
      <c r="H44919" s="1"/>
    </row>
    <row r="44920">
      <c r="A44920" s="1"/>
      <c r="B44920" s="1"/>
      <c r="C44920" s="1"/>
      <c r="D44920" s="8"/>
      <c r="E44920" s="1"/>
      <c r="F44920" s="1"/>
      <c r="G44920" s="1"/>
      <c r="H44920" s="1"/>
    </row>
    <row r="44921">
      <c r="A44921" s="1"/>
      <c r="B44921" s="1"/>
      <c r="C44921" s="1"/>
      <c r="D44921" s="8"/>
      <c r="E44921" s="1"/>
      <c r="F44921" s="1"/>
      <c r="G44921" s="1"/>
      <c r="H44921" s="1"/>
    </row>
    <row r="44922">
      <c r="A44922" s="1"/>
      <c r="B44922" s="1"/>
      <c r="C44922" s="1"/>
      <c r="D44922" s="8"/>
      <c r="E44922" s="1"/>
      <c r="F44922" s="1"/>
      <c r="G44922" s="1"/>
      <c r="H44922" s="1"/>
    </row>
    <row r="44923">
      <c r="A44923" s="1"/>
      <c r="B44923" s="1"/>
      <c r="C44923" s="1"/>
      <c r="D44923" s="8"/>
      <c r="E44923" s="1"/>
      <c r="F44923" s="1"/>
      <c r="G44923" s="1"/>
      <c r="H44923" s="1"/>
    </row>
    <row r="44924">
      <c r="A44924" s="1"/>
      <c r="B44924" s="1"/>
      <c r="C44924" s="1"/>
      <c r="D44924" s="8"/>
      <c r="E44924" s="1"/>
      <c r="F44924" s="1"/>
      <c r="G44924" s="1"/>
      <c r="H44924" s="1"/>
    </row>
    <row r="44925">
      <c r="A44925" s="1"/>
      <c r="B44925" s="1"/>
      <c r="C44925" s="1"/>
      <c r="D44925" s="8"/>
      <c r="E44925" s="1"/>
      <c r="F44925" s="1"/>
      <c r="G44925" s="1"/>
      <c r="H44925" s="1"/>
    </row>
    <row r="44926">
      <c r="A44926" s="1"/>
      <c r="B44926" s="1"/>
      <c r="C44926" s="1"/>
      <c r="D44926" s="8"/>
      <c r="E44926" s="1"/>
      <c r="F44926" s="1"/>
      <c r="G44926" s="1"/>
      <c r="H44926" s="1"/>
    </row>
    <row r="44927">
      <c r="A44927" s="1"/>
      <c r="B44927" s="1"/>
      <c r="C44927" s="1"/>
      <c r="D44927" s="8"/>
      <c r="E44927" s="1"/>
      <c r="F44927" s="1"/>
      <c r="G44927" s="1"/>
      <c r="H44927" s="1"/>
    </row>
    <row r="44928">
      <c r="A44928" s="1"/>
      <c r="B44928" s="1"/>
      <c r="C44928" s="1"/>
      <c r="D44928" s="8"/>
      <c r="E44928" s="1"/>
      <c r="F44928" s="1"/>
      <c r="G44928" s="1"/>
      <c r="H44928" s="1"/>
    </row>
    <row r="44929">
      <c r="A44929" s="1"/>
      <c r="B44929" s="1"/>
      <c r="C44929" s="1"/>
      <c r="D44929" s="8"/>
      <c r="E44929" s="1"/>
      <c r="F44929" s="1"/>
      <c r="G44929" s="1"/>
      <c r="H44929" s="1"/>
    </row>
    <row r="44930">
      <c r="A44930" s="1"/>
      <c r="B44930" s="1"/>
      <c r="C44930" s="1"/>
      <c r="D44930" s="8"/>
      <c r="E44930" s="1"/>
      <c r="F44930" s="1"/>
      <c r="G44930" s="1"/>
      <c r="H44930" s="1"/>
    </row>
    <row r="44931">
      <c r="A44931" s="1"/>
      <c r="B44931" s="1"/>
      <c r="C44931" s="1"/>
      <c r="D44931" s="8"/>
      <c r="E44931" s="1"/>
      <c r="F44931" s="1"/>
      <c r="G44931" s="1"/>
      <c r="H44931" s="1"/>
    </row>
    <row r="44932">
      <c r="A44932" s="1"/>
      <c r="B44932" s="1"/>
      <c r="C44932" s="1"/>
      <c r="D44932" s="8"/>
      <c r="E44932" s="1"/>
      <c r="F44932" s="1"/>
      <c r="G44932" s="1"/>
      <c r="H44932" s="1"/>
    </row>
    <row r="44933">
      <c r="A44933" s="1"/>
      <c r="B44933" s="1"/>
      <c r="C44933" s="1"/>
      <c r="D44933" s="8"/>
      <c r="E44933" s="1"/>
      <c r="F44933" s="1"/>
      <c r="G44933" s="1"/>
      <c r="H44933" s="1"/>
    </row>
    <row r="44934">
      <c r="A44934" s="1"/>
      <c r="B44934" s="1"/>
      <c r="C44934" s="1"/>
      <c r="D44934" s="8"/>
      <c r="E44934" s="1"/>
      <c r="F44934" s="1"/>
      <c r="G44934" s="1"/>
      <c r="H44934" s="1"/>
    </row>
    <row r="44935">
      <c r="A44935" s="1"/>
      <c r="B44935" s="1"/>
      <c r="C44935" s="1"/>
      <c r="D44935" s="8"/>
      <c r="E44935" s="1"/>
      <c r="F44935" s="1"/>
      <c r="G44935" s="1"/>
      <c r="H44935" s="1"/>
    </row>
    <row r="44936">
      <c r="A44936" s="1"/>
      <c r="B44936" s="1"/>
      <c r="C44936" s="1"/>
      <c r="D44936" s="8"/>
      <c r="E44936" s="1"/>
      <c r="F44936" s="1"/>
      <c r="G44936" s="1"/>
      <c r="H44936" s="1"/>
    </row>
    <row r="44937">
      <c r="A44937" s="1"/>
      <c r="B44937" s="1"/>
      <c r="C44937" s="1"/>
      <c r="D44937" s="8"/>
      <c r="E44937" s="1"/>
      <c r="F44937" s="1"/>
      <c r="G44937" s="1"/>
      <c r="H44937" s="1"/>
    </row>
    <row r="44938">
      <c r="A44938" s="1"/>
      <c r="B44938" s="1"/>
      <c r="C44938" s="1"/>
      <c r="D44938" s="8"/>
      <c r="E44938" s="1"/>
      <c r="F44938" s="1"/>
      <c r="G44938" s="1"/>
      <c r="H44938" s="1"/>
    </row>
    <row r="44939">
      <c r="A44939" s="1"/>
      <c r="B44939" s="1"/>
      <c r="C44939" s="1"/>
      <c r="D44939" s="8"/>
      <c r="E44939" s="1"/>
      <c r="F44939" s="1"/>
      <c r="G44939" s="1"/>
      <c r="H44939" s="1"/>
    </row>
    <row r="44940">
      <c r="A44940" s="1"/>
      <c r="B44940" s="1"/>
      <c r="C44940" s="1"/>
      <c r="D44940" s="8"/>
      <c r="E44940" s="1"/>
      <c r="F44940" s="1"/>
      <c r="G44940" s="1"/>
      <c r="H44940" s="1"/>
    </row>
    <row r="44941">
      <c r="A44941" s="1"/>
      <c r="B44941" s="1"/>
      <c r="C44941" s="1"/>
      <c r="D44941" s="8"/>
      <c r="E44941" s="1"/>
      <c r="F44941" s="1"/>
      <c r="G44941" s="1"/>
      <c r="H44941" s="1"/>
    </row>
    <row r="44942">
      <c r="A44942" s="1"/>
      <c r="B44942" s="1"/>
      <c r="C44942" s="1"/>
      <c r="D44942" s="8"/>
      <c r="E44942" s="1"/>
      <c r="F44942" s="1"/>
      <c r="G44942" s="1"/>
      <c r="H44942" s="1"/>
    </row>
    <row r="44943">
      <c r="A44943" s="1"/>
      <c r="B44943" s="1"/>
      <c r="C44943" s="1"/>
      <c r="D44943" s="8"/>
      <c r="E44943" s="1"/>
      <c r="F44943" s="1"/>
      <c r="G44943" s="1"/>
      <c r="H44943" s="1"/>
    </row>
    <row r="44944">
      <c r="A44944" s="1"/>
      <c r="B44944" s="1"/>
      <c r="C44944" s="1"/>
      <c r="D44944" s="8"/>
      <c r="E44944" s="1"/>
      <c r="F44944" s="1"/>
      <c r="G44944" s="1"/>
      <c r="H44944" s="1"/>
    </row>
    <row r="44945">
      <c r="A44945" s="1"/>
      <c r="B44945" s="1"/>
      <c r="C44945" s="1"/>
      <c r="D44945" s="8"/>
      <c r="E44945" s="1"/>
      <c r="F44945" s="1"/>
      <c r="G44945" s="1"/>
      <c r="H44945" s="1"/>
    </row>
    <row r="44946">
      <c r="A44946" s="1"/>
      <c r="B44946" s="1"/>
      <c r="C44946" s="1"/>
      <c r="D44946" s="8"/>
      <c r="E44946" s="1"/>
      <c r="F44946" s="1"/>
      <c r="G44946" s="1"/>
      <c r="H44946" s="1"/>
    </row>
    <row r="44947">
      <c r="A44947" s="1"/>
      <c r="B44947" s="1"/>
      <c r="C44947" s="1"/>
      <c r="D44947" s="8"/>
      <c r="E44947" s="1"/>
      <c r="F44947" s="1"/>
      <c r="G44947" s="1"/>
      <c r="H44947" s="1"/>
    </row>
    <row r="44948">
      <c r="A44948" s="1"/>
      <c r="B44948" s="1"/>
      <c r="C44948" s="1"/>
      <c r="D44948" s="8"/>
      <c r="E44948" s="1"/>
      <c r="F44948" s="1"/>
      <c r="G44948" s="1"/>
      <c r="H44948" s="1"/>
    </row>
    <row r="44949">
      <c r="A44949" s="1"/>
      <c r="B44949" s="1"/>
      <c r="C44949" s="1"/>
      <c r="D44949" s="8"/>
      <c r="E44949" s="1"/>
      <c r="F44949" s="1"/>
      <c r="G44949" s="1"/>
      <c r="H44949" s="1"/>
    </row>
    <row r="44950">
      <c r="A44950" s="1"/>
      <c r="B44950" s="1"/>
      <c r="C44950" s="1"/>
      <c r="D44950" s="8"/>
      <c r="E44950" s="1"/>
      <c r="F44950" s="1"/>
      <c r="G44950" s="1"/>
      <c r="H44950" s="1"/>
    </row>
    <row r="44951">
      <c r="A44951" s="1"/>
      <c r="B44951" s="1"/>
      <c r="C44951" s="1"/>
      <c r="D44951" s="8"/>
      <c r="E44951" s="1"/>
      <c r="F44951" s="1"/>
      <c r="G44951" s="1"/>
      <c r="H44951" s="1"/>
    </row>
    <row r="44952">
      <c r="A44952" s="1"/>
      <c r="B44952" s="1"/>
      <c r="C44952" s="1"/>
      <c r="D44952" s="8"/>
      <c r="E44952" s="1"/>
      <c r="F44952" s="1"/>
      <c r="G44952" s="1"/>
      <c r="H44952" s="1"/>
    </row>
    <row r="44953">
      <c r="A44953" s="1"/>
      <c r="B44953" s="1"/>
      <c r="C44953" s="1"/>
      <c r="D44953" s="8"/>
      <c r="E44953" s="1"/>
      <c r="F44953" s="1"/>
      <c r="G44953" s="1"/>
      <c r="H44953" s="1"/>
    </row>
    <row r="44954">
      <c r="A44954" s="1"/>
      <c r="B44954" s="1"/>
      <c r="C44954" s="1"/>
      <c r="D44954" s="8"/>
      <c r="E44954" s="1"/>
      <c r="F44954" s="1"/>
      <c r="G44954" s="1"/>
      <c r="H44954" s="1"/>
    </row>
    <row r="44955">
      <c r="A44955" s="1"/>
      <c r="B44955" s="1"/>
      <c r="C44955" s="1"/>
      <c r="D44955" s="8"/>
      <c r="E44955" s="1"/>
      <c r="F44955" s="1"/>
      <c r="G44955" s="1"/>
      <c r="H44955" s="1"/>
    </row>
    <row r="44956">
      <c r="A44956" s="1"/>
      <c r="B44956" s="1"/>
      <c r="C44956" s="1"/>
      <c r="D44956" s="8"/>
      <c r="E44956" s="1"/>
      <c r="F44956" s="1"/>
      <c r="G44956" s="1"/>
      <c r="H44956" s="1"/>
    </row>
    <row r="44957">
      <c r="A44957" s="1"/>
      <c r="B44957" s="1"/>
      <c r="C44957" s="1"/>
      <c r="D44957" s="8"/>
      <c r="E44957" s="1"/>
      <c r="F44957" s="1"/>
      <c r="G44957" s="1"/>
      <c r="H44957" s="1"/>
    </row>
    <row r="44958">
      <c r="A44958" s="1"/>
      <c r="B44958" s="1"/>
      <c r="C44958" s="1"/>
      <c r="D44958" s="8"/>
      <c r="E44958" s="1"/>
      <c r="F44958" s="1"/>
      <c r="G44958" s="1"/>
      <c r="H44958" s="1"/>
    </row>
    <row r="44959">
      <c r="A44959" s="1"/>
      <c r="B44959" s="1"/>
      <c r="C44959" s="1"/>
      <c r="D44959" s="8"/>
      <c r="E44959" s="1"/>
      <c r="F44959" s="1"/>
      <c r="G44959" s="1"/>
      <c r="H44959" s="1"/>
    </row>
    <row r="44960">
      <c r="A44960" s="1"/>
      <c r="B44960" s="1"/>
      <c r="C44960" s="1"/>
      <c r="D44960" s="8"/>
      <c r="E44960" s="1"/>
      <c r="F44960" s="1"/>
      <c r="G44960" s="1"/>
      <c r="H44960" s="1"/>
    </row>
    <row r="44961">
      <c r="A44961" s="1"/>
      <c r="B44961" s="1"/>
      <c r="C44961" s="1"/>
      <c r="D44961" s="8"/>
      <c r="E44961" s="1"/>
      <c r="F44961" s="1"/>
      <c r="G44961" s="1"/>
      <c r="H44961" s="1"/>
    </row>
    <row r="44962">
      <c r="A44962" s="1"/>
      <c r="B44962" s="1"/>
      <c r="C44962" s="1"/>
      <c r="D44962" s="8"/>
      <c r="E44962" s="1"/>
      <c r="F44962" s="1"/>
      <c r="G44962" s="1"/>
      <c r="H44962" s="1"/>
    </row>
    <row r="44963">
      <c r="A44963" s="1"/>
      <c r="B44963" s="1"/>
      <c r="C44963" s="1"/>
      <c r="D44963" s="8"/>
      <c r="E44963" s="1"/>
      <c r="F44963" s="1"/>
      <c r="G44963" s="1"/>
      <c r="H44963" s="1"/>
    </row>
    <row r="44964">
      <c r="A44964" s="1"/>
      <c r="B44964" s="1"/>
      <c r="C44964" s="1"/>
      <c r="D44964" s="8"/>
      <c r="E44964" s="1"/>
      <c r="F44964" s="1"/>
      <c r="G44964" s="1"/>
      <c r="H44964" s="1"/>
    </row>
    <row r="44965">
      <c r="A44965" s="1"/>
      <c r="B44965" s="1"/>
      <c r="C44965" s="1"/>
      <c r="D44965" s="8"/>
      <c r="E44965" s="1"/>
      <c r="F44965" s="1"/>
      <c r="G44965" s="1"/>
      <c r="H44965" s="1"/>
    </row>
    <row r="44966">
      <c r="A44966" s="1"/>
      <c r="B44966" s="1"/>
      <c r="C44966" s="1"/>
      <c r="D44966" s="8"/>
      <c r="E44966" s="1"/>
      <c r="F44966" s="1"/>
      <c r="G44966" s="1"/>
      <c r="H44966" s="1"/>
    </row>
    <row r="44967">
      <c r="A44967" s="1"/>
      <c r="B44967" s="1"/>
      <c r="C44967" s="1"/>
      <c r="D44967" s="8"/>
      <c r="E44967" s="1"/>
      <c r="F44967" s="1"/>
      <c r="G44967" s="1"/>
      <c r="H44967" s="1"/>
    </row>
    <row r="44968">
      <c r="A44968" s="1"/>
      <c r="B44968" s="1"/>
      <c r="C44968" s="1"/>
      <c r="D44968" s="8"/>
      <c r="E44968" s="1"/>
      <c r="F44968" s="1"/>
      <c r="G44968" s="1"/>
      <c r="H44968" s="1"/>
    </row>
    <row r="44969">
      <c r="A44969" s="1"/>
      <c r="B44969" s="1"/>
      <c r="C44969" s="1"/>
      <c r="D44969" s="8"/>
      <c r="E44969" s="1"/>
      <c r="F44969" s="1"/>
      <c r="G44969" s="1"/>
      <c r="H44969" s="1"/>
    </row>
    <row r="44970">
      <c r="A44970" s="1"/>
      <c r="B44970" s="1"/>
      <c r="C44970" s="1"/>
      <c r="D44970" s="8"/>
      <c r="E44970" s="1"/>
      <c r="F44970" s="1"/>
      <c r="G44970" s="1"/>
      <c r="H44970" s="1"/>
    </row>
    <row r="44971">
      <c r="A44971" s="1"/>
      <c r="B44971" s="1"/>
      <c r="C44971" s="1"/>
      <c r="D44971" s="8"/>
      <c r="E44971" s="1"/>
      <c r="F44971" s="1"/>
      <c r="G44971" s="1"/>
      <c r="H44971" s="1"/>
    </row>
    <row r="44972">
      <c r="A44972" s="1"/>
      <c r="B44972" s="1"/>
      <c r="C44972" s="1"/>
      <c r="D44972" s="8"/>
      <c r="E44972" s="1"/>
      <c r="F44972" s="1"/>
      <c r="G44972" s="1"/>
      <c r="H44972" s="1"/>
    </row>
    <row r="44973">
      <c r="A44973" s="1"/>
      <c r="B44973" s="1"/>
      <c r="C44973" s="1"/>
      <c r="D44973" s="8"/>
      <c r="E44973" s="1"/>
      <c r="F44973" s="1"/>
      <c r="G44973" s="1"/>
      <c r="H44973" s="1"/>
    </row>
    <row r="44974">
      <c r="A44974" s="1"/>
      <c r="B44974" s="1"/>
      <c r="C44974" s="1"/>
      <c r="D44974" s="8"/>
      <c r="E44974" s="1"/>
      <c r="F44974" s="1"/>
      <c r="G44974" s="1"/>
      <c r="H44974" s="1"/>
    </row>
    <row r="44975">
      <c r="A44975" s="1"/>
      <c r="B44975" s="1"/>
      <c r="C44975" s="1"/>
      <c r="D44975" s="8"/>
      <c r="E44975" s="1"/>
      <c r="F44975" s="1"/>
      <c r="G44975" s="1"/>
      <c r="H44975" s="1"/>
    </row>
    <row r="44976">
      <c r="A44976" s="1"/>
      <c r="B44976" s="1"/>
      <c r="C44976" s="1"/>
      <c r="D44976" s="8"/>
      <c r="E44976" s="1"/>
      <c r="F44976" s="1"/>
      <c r="G44976" s="1"/>
      <c r="H44976" s="1"/>
    </row>
    <row r="44977">
      <c r="A44977" s="1"/>
      <c r="B44977" s="1"/>
      <c r="C44977" s="1"/>
      <c r="D44977" s="8"/>
      <c r="E44977" s="1"/>
      <c r="F44977" s="1"/>
      <c r="G44977" s="1"/>
      <c r="H44977" s="1"/>
    </row>
    <row r="44978">
      <c r="A44978" s="1"/>
      <c r="B44978" s="1"/>
      <c r="C44978" s="1"/>
      <c r="D44978" s="8"/>
      <c r="E44978" s="1"/>
      <c r="F44978" s="1"/>
      <c r="G44978" s="1"/>
      <c r="H44978" s="1"/>
    </row>
    <row r="44979">
      <c r="A44979" s="1"/>
      <c r="B44979" s="1"/>
      <c r="C44979" s="1"/>
      <c r="D44979" s="8"/>
      <c r="E44979" s="1"/>
      <c r="F44979" s="1"/>
      <c r="G44979" s="1"/>
      <c r="H44979" s="1"/>
    </row>
    <row r="44980">
      <c r="A44980" s="1"/>
      <c r="B44980" s="1"/>
      <c r="C44980" s="1"/>
      <c r="D44980" s="8"/>
      <c r="E44980" s="1"/>
      <c r="F44980" s="1"/>
      <c r="G44980" s="1"/>
      <c r="H44980" s="1"/>
    </row>
    <row r="44981">
      <c r="A44981" s="1"/>
      <c r="B44981" s="1"/>
      <c r="C44981" s="1"/>
      <c r="D44981" s="8"/>
      <c r="E44981" s="1"/>
      <c r="F44981" s="1"/>
      <c r="G44981" s="1"/>
      <c r="H44981" s="1"/>
    </row>
    <row r="44982">
      <c r="A44982" s="1"/>
      <c r="B44982" s="1"/>
      <c r="C44982" s="1"/>
      <c r="D44982" s="8"/>
      <c r="E44982" s="1"/>
      <c r="F44982" s="1"/>
      <c r="G44982" s="1"/>
      <c r="H44982" s="1"/>
    </row>
    <row r="44983">
      <c r="A44983" s="1"/>
      <c r="B44983" s="1"/>
      <c r="C44983" s="1"/>
      <c r="D44983" s="8"/>
      <c r="E44983" s="1"/>
      <c r="F44983" s="1"/>
      <c r="G44983" s="1"/>
      <c r="H44983" s="1"/>
    </row>
    <row r="44984">
      <c r="A44984" s="1"/>
      <c r="B44984" s="1"/>
      <c r="C44984" s="1"/>
      <c r="D44984" s="8"/>
      <c r="E44984" s="1"/>
      <c r="F44984" s="1"/>
      <c r="G44984" s="1"/>
      <c r="H44984" s="1"/>
    </row>
    <row r="44985">
      <c r="A44985" s="1"/>
      <c r="B44985" s="1"/>
      <c r="C44985" s="1"/>
      <c r="D44985" s="8"/>
      <c r="E44985" s="1"/>
      <c r="F44985" s="1"/>
      <c r="G44985" s="1"/>
      <c r="H44985" s="1"/>
    </row>
    <row r="44986">
      <c r="A44986" s="1"/>
      <c r="B44986" s="1"/>
      <c r="C44986" s="1"/>
      <c r="D44986" s="8"/>
      <c r="E44986" s="1"/>
      <c r="F44986" s="1"/>
      <c r="G44986" s="1"/>
      <c r="H44986" s="1"/>
    </row>
    <row r="44987">
      <c r="A44987" s="1"/>
      <c r="B44987" s="1"/>
      <c r="C44987" s="1"/>
      <c r="D44987" s="8"/>
      <c r="E44987" s="1"/>
      <c r="F44987" s="1"/>
      <c r="G44987" s="1"/>
      <c r="H44987" s="1"/>
    </row>
    <row r="44988">
      <c r="A44988" s="1"/>
      <c r="B44988" s="1"/>
      <c r="C44988" s="1"/>
      <c r="D44988" s="8"/>
      <c r="E44988" s="1"/>
      <c r="F44988" s="1"/>
      <c r="G44988" s="1"/>
      <c r="H44988" s="1"/>
    </row>
    <row r="44989">
      <c r="A44989" s="1"/>
      <c r="B44989" s="1"/>
      <c r="C44989" s="1"/>
      <c r="D44989" s="8"/>
      <c r="E44989" s="1"/>
      <c r="F44989" s="1"/>
      <c r="G44989" s="1"/>
      <c r="H44989" s="1"/>
    </row>
    <row r="44990">
      <c r="A44990" s="1"/>
      <c r="B44990" s="1"/>
      <c r="C44990" s="1"/>
      <c r="D44990" s="8"/>
      <c r="E44990" s="1"/>
      <c r="F44990" s="1"/>
      <c r="G44990" s="1"/>
      <c r="H44990" s="1"/>
    </row>
    <row r="44991">
      <c r="A44991" s="1"/>
      <c r="B44991" s="1"/>
      <c r="C44991" s="1"/>
      <c r="D44991" s="8"/>
      <c r="E44991" s="1"/>
      <c r="F44991" s="1"/>
      <c r="G44991" s="1"/>
      <c r="H44991" s="1"/>
    </row>
    <row r="44992">
      <c r="A44992" s="1"/>
      <c r="B44992" s="1"/>
      <c r="C44992" s="1"/>
      <c r="D44992" s="8"/>
      <c r="E44992" s="1"/>
      <c r="F44992" s="1"/>
      <c r="G44992" s="1"/>
      <c r="H44992" s="1"/>
    </row>
    <row r="44993">
      <c r="A44993" s="1"/>
      <c r="B44993" s="1"/>
      <c r="C44993" s="1"/>
      <c r="D44993" s="8"/>
      <c r="E44993" s="1"/>
      <c r="F44993" s="1"/>
      <c r="G44993" s="1"/>
      <c r="H44993" s="1"/>
    </row>
    <row r="44994">
      <c r="A44994" s="1"/>
      <c r="B44994" s="1"/>
      <c r="C44994" s="1"/>
      <c r="D44994" s="8"/>
      <c r="E44994" s="1"/>
      <c r="F44994" s="1"/>
      <c r="G44994" s="1"/>
      <c r="H44994" s="1"/>
    </row>
    <row r="44995">
      <c r="A44995" s="1"/>
      <c r="B44995" s="1"/>
      <c r="C44995" s="1"/>
      <c r="D44995" s="8"/>
      <c r="E44995" s="1"/>
      <c r="F44995" s="1"/>
      <c r="G44995" s="1"/>
      <c r="H44995" s="1"/>
    </row>
    <row r="44996">
      <c r="A44996" s="1"/>
      <c r="B44996" s="1"/>
      <c r="C44996" s="1"/>
      <c r="D44996" s="8"/>
      <c r="E44996" s="1"/>
      <c r="F44996" s="1"/>
      <c r="G44996" s="1"/>
      <c r="H44996" s="1"/>
    </row>
    <row r="44997">
      <c r="A44997" s="1"/>
      <c r="B44997" s="1"/>
      <c r="C44997" s="1"/>
      <c r="D44997" s="8"/>
      <c r="E44997" s="1"/>
      <c r="F44997" s="1"/>
      <c r="G44997" s="1"/>
      <c r="H44997" s="1"/>
    </row>
    <row r="44998">
      <c r="A44998" s="1"/>
      <c r="B44998" s="1"/>
      <c r="C44998" s="1"/>
      <c r="D44998" s="8"/>
      <c r="E44998" s="1"/>
      <c r="F44998" s="1"/>
      <c r="G44998" s="1"/>
      <c r="H44998" s="1"/>
    </row>
    <row r="44999">
      <c r="A44999" s="1"/>
      <c r="B44999" s="1"/>
      <c r="C44999" s="1"/>
      <c r="D44999" s="8"/>
      <c r="E44999" s="1"/>
      <c r="F44999" s="1"/>
      <c r="G44999" s="1"/>
      <c r="H44999" s="1"/>
    </row>
    <row r="45000">
      <c r="A45000" s="1"/>
      <c r="B45000" s="1"/>
      <c r="C45000" s="1"/>
      <c r="D45000" s="8"/>
      <c r="E45000" s="1"/>
      <c r="F45000" s="1"/>
      <c r="G45000" s="1"/>
      <c r="H45000" s="1"/>
    </row>
    <row r="45001">
      <c r="A45001" s="1"/>
      <c r="B45001" s="1"/>
      <c r="C45001" s="1"/>
      <c r="D45001" s="8"/>
      <c r="E45001" s="1"/>
      <c r="F45001" s="1"/>
      <c r="G45001" s="1"/>
      <c r="H45001" s="1"/>
    </row>
    <row r="45002">
      <c r="A45002" s="1"/>
      <c r="B45002" s="1"/>
      <c r="C45002" s="1"/>
      <c r="D45002" s="8"/>
      <c r="E45002" s="1"/>
      <c r="F45002" s="1"/>
      <c r="G45002" s="1"/>
      <c r="H45002" s="1"/>
    </row>
    <row r="45003">
      <c r="A45003" s="1"/>
      <c r="B45003" s="1"/>
      <c r="C45003" s="1"/>
      <c r="D45003" s="8"/>
      <c r="E45003" s="1"/>
      <c r="F45003" s="1"/>
      <c r="G45003" s="1"/>
      <c r="H45003" s="1"/>
    </row>
    <row r="45004">
      <c r="A45004" s="1"/>
      <c r="B45004" s="1"/>
      <c r="C45004" s="1"/>
      <c r="D45004" s="8"/>
      <c r="E45004" s="1"/>
      <c r="F45004" s="1"/>
      <c r="G45004" s="1"/>
      <c r="H45004" s="1"/>
    </row>
    <row r="45005">
      <c r="A45005" s="1"/>
      <c r="B45005" s="1"/>
      <c r="C45005" s="1"/>
      <c r="D45005" s="8"/>
      <c r="E45005" s="1"/>
      <c r="F45005" s="1"/>
      <c r="G45005" s="1"/>
      <c r="H45005" s="1"/>
    </row>
    <row r="45006">
      <c r="A45006" s="1"/>
      <c r="B45006" s="1"/>
      <c r="C45006" s="1"/>
      <c r="D45006" s="8"/>
      <c r="E45006" s="1"/>
      <c r="F45006" s="1"/>
      <c r="G45006" s="1"/>
      <c r="H45006" s="1"/>
    </row>
    <row r="45007">
      <c r="A45007" s="1"/>
      <c r="B45007" s="1"/>
      <c r="C45007" s="1"/>
      <c r="D45007" s="8"/>
      <c r="E45007" s="1"/>
      <c r="F45007" s="1"/>
      <c r="G45007" s="1"/>
      <c r="H45007" s="1"/>
    </row>
    <row r="45008">
      <c r="A45008" s="1"/>
      <c r="B45008" s="1"/>
      <c r="C45008" s="1"/>
      <c r="D45008" s="8"/>
      <c r="E45008" s="1"/>
      <c r="F45008" s="1"/>
      <c r="G45008" s="1"/>
      <c r="H45008" s="1"/>
    </row>
    <row r="45009">
      <c r="A45009" s="1"/>
      <c r="B45009" s="1"/>
      <c r="C45009" s="1"/>
      <c r="D45009" s="8"/>
      <c r="E45009" s="1"/>
      <c r="F45009" s="1"/>
      <c r="G45009" s="1"/>
      <c r="H45009" s="1"/>
    </row>
    <row r="45010">
      <c r="A45010" s="1"/>
      <c r="B45010" s="1"/>
      <c r="C45010" s="1"/>
      <c r="D45010" s="8"/>
      <c r="E45010" s="1"/>
      <c r="F45010" s="1"/>
      <c r="G45010" s="1"/>
      <c r="H45010" s="1"/>
    </row>
    <row r="45011">
      <c r="A45011" s="1"/>
      <c r="B45011" s="1"/>
      <c r="C45011" s="1"/>
      <c r="D45011" s="8"/>
      <c r="E45011" s="1"/>
      <c r="F45011" s="1"/>
      <c r="G45011" s="1"/>
      <c r="H45011" s="1"/>
    </row>
    <row r="45012">
      <c r="A45012" s="1"/>
      <c r="B45012" s="1"/>
      <c r="C45012" s="1"/>
      <c r="D45012" s="8"/>
      <c r="E45012" s="1"/>
      <c r="F45012" s="1"/>
      <c r="G45012" s="1"/>
      <c r="H45012" s="1"/>
    </row>
    <row r="45013">
      <c r="A45013" s="1"/>
      <c r="B45013" s="1"/>
      <c r="C45013" s="1"/>
      <c r="D45013" s="8"/>
      <c r="E45013" s="1"/>
      <c r="F45013" s="1"/>
      <c r="G45013" s="1"/>
      <c r="H45013" s="1"/>
    </row>
    <row r="45014">
      <c r="A45014" s="1"/>
      <c r="B45014" s="1"/>
      <c r="C45014" s="1"/>
      <c r="D45014" s="8"/>
      <c r="E45014" s="1"/>
      <c r="F45014" s="1"/>
      <c r="G45014" s="1"/>
      <c r="H45014" s="1"/>
    </row>
    <row r="45015">
      <c r="A45015" s="1"/>
      <c r="B45015" s="1"/>
      <c r="C45015" s="1"/>
      <c r="D45015" s="8"/>
      <c r="E45015" s="1"/>
      <c r="F45015" s="1"/>
      <c r="G45015" s="1"/>
      <c r="H45015" s="1"/>
    </row>
    <row r="45016">
      <c r="A45016" s="1"/>
      <c r="B45016" s="1"/>
      <c r="C45016" s="1"/>
      <c r="D45016" s="8"/>
      <c r="E45016" s="1"/>
      <c r="F45016" s="1"/>
      <c r="G45016" s="1"/>
      <c r="H45016" s="1"/>
    </row>
    <row r="45017">
      <c r="A45017" s="1"/>
      <c r="B45017" s="1"/>
      <c r="C45017" s="1"/>
      <c r="D45017" s="8"/>
      <c r="E45017" s="1"/>
      <c r="F45017" s="1"/>
      <c r="G45017" s="1"/>
      <c r="H45017" s="1"/>
    </row>
    <row r="45018">
      <c r="A45018" s="1"/>
      <c r="B45018" s="1"/>
      <c r="C45018" s="1"/>
      <c r="D45018" s="8"/>
      <c r="E45018" s="1"/>
      <c r="F45018" s="1"/>
      <c r="G45018" s="1"/>
      <c r="H45018" s="1"/>
    </row>
    <row r="45019">
      <c r="A45019" s="1"/>
      <c r="B45019" s="1"/>
      <c r="C45019" s="1"/>
      <c r="D45019" s="8"/>
      <c r="E45019" s="1"/>
      <c r="F45019" s="1"/>
      <c r="G45019" s="1"/>
      <c r="H45019" s="1"/>
    </row>
    <row r="45020">
      <c r="A45020" s="1"/>
      <c r="B45020" s="1"/>
      <c r="C45020" s="1"/>
      <c r="D45020" s="8"/>
      <c r="E45020" s="1"/>
      <c r="F45020" s="1"/>
      <c r="G45020" s="1"/>
      <c r="H45020" s="1"/>
    </row>
    <row r="45021">
      <c r="A45021" s="1"/>
      <c r="B45021" s="1"/>
      <c r="C45021" s="1"/>
      <c r="D45021" s="8"/>
      <c r="E45021" s="1"/>
      <c r="F45021" s="1"/>
      <c r="G45021" s="1"/>
      <c r="H45021" s="1"/>
    </row>
    <row r="45022">
      <c r="A45022" s="1"/>
      <c r="B45022" s="1"/>
      <c r="C45022" s="1"/>
      <c r="D45022" s="8"/>
      <c r="E45022" s="1"/>
      <c r="F45022" s="1"/>
      <c r="G45022" s="1"/>
      <c r="H45022" s="1"/>
    </row>
    <row r="45023">
      <c r="A45023" s="1"/>
      <c r="B45023" s="1"/>
      <c r="C45023" s="1"/>
      <c r="D45023" s="8"/>
      <c r="E45023" s="1"/>
      <c r="F45023" s="1"/>
      <c r="G45023" s="1"/>
      <c r="H45023" s="1"/>
    </row>
    <row r="45024">
      <c r="A45024" s="1"/>
      <c r="B45024" s="1"/>
      <c r="C45024" s="1"/>
      <c r="D45024" s="8"/>
      <c r="E45024" s="1"/>
      <c r="F45024" s="1"/>
      <c r="G45024" s="1"/>
      <c r="H45024" s="1"/>
    </row>
    <row r="45025">
      <c r="A45025" s="1"/>
      <c r="B45025" s="1"/>
      <c r="C45025" s="1"/>
      <c r="D45025" s="8"/>
      <c r="E45025" s="1"/>
      <c r="F45025" s="1"/>
      <c r="G45025" s="1"/>
      <c r="H45025" s="1"/>
    </row>
    <row r="45026">
      <c r="A45026" s="1"/>
      <c r="B45026" s="1"/>
      <c r="C45026" s="1"/>
      <c r="D45026" s="8"/>
      <c r="E45026" s="1"/>
      <c r="F45026" s="1"/>
      <c r="G45026" s="1"/>
      <c r="H45026" s="1"/>
    </row>
    <row r="45027">
      <c r="A45027" s="1"/>
      <c r="B45027" s="1"/>
      <c r="C45027" s="1"/>
      <c r="D45027" s="8"/>
      <c r="E45027" s="1"/>
      <c r="F45027" s="1"/>
      <c r="G45027" s="1"/>
      <c r="H45027" s="1"/>
    </row>
    <row r="45028">
      <c r="A45028" s="1"/>
      <c r="B45028" s="1"/>
      <c r="C45028" s="1"/>
      <c r="D45028" s="8"/>
      <c r="E45028" s="1"/>
      <c r="F45028" s="1"/>
      <c r="G45028" s="1"/>
      <c r="H45028" s="1"/>
    </row>
    <row r="45029">
      <c r="A45029" s="1"/>
      <c r="B45029" s="1"/>
      <c r="C45029" s="1"/>
      <c r="D45029" s="8"/>
      <c r="E45029" s="1"/>
      <c r="F45029" s="1"/>
      <c r="G45029" s="1"/>
      <c r="H45029" s="1"/>
    </row>
    <row r="45030">
      <c r="A45030" s="1"/>
      <c r="B45030" s="1"/>
      <c r="C45030" s="1"/>
      <c r="D45030" s="8"/>
      <c r="E45030" s="1"/>
      <c r="F45030" s="1"/>
      <c r="G45030" s="1"/>
      <c r="H45030" s="1"/>
    </row>
    <row r="45031">
      <c r="A45031" s="1"/>
      <c r="B45031" s="1"/>
      <c r="C45031" s="1"/>
      <c r="D45031" s="8"/>
      <c r="E45031" s="1"/>
      <c r="F45031" s="1"/>
      <c r="G45031" s="1"/>
      <c r="H45031" s="1"/>
    </row>
    <row r="45032">
      <c r="A45032" s="1"/>
      <c r="B45032" s="1"/>
      <c r="C45032" s="1"/>
      <c r="D45032" s="8"/>
      <c r="E45032" s="1"/>
      <c r="F45032" s="1"/>
      <c r="G45032" s="1"/>
      <c r="H45032" s="1"/>
    </row>
    <row r="45033">
      <c r="A45033" s="1"/>
      <c r="B45033" s="1"/>
      <c r="C45033" s="1"/>
      <c r="D45033" s="8"/>
      <c r="E45033" s="1"/>
      <c r="F45033" s="1"/>
      <c r="G45033" s="1"/>
      <c r="H45033" s="1"/>
    </row>
    <row r="45034">
      <c r="A45034" s="1"/>
      <c r="B45034" s="1"/>
      <c r="C45034" s="1"/>
      <c r="D45034" s="8"/>
      <c r="E45034" s="1"/>
      <c r="F45034" s="1"/>
      <c r="G45034" s="1"/>
      <c r="H45034" s="1"/>
    </row>
    <row r="45035">
      <c r="A45035" s="1"/>
      <c r="B45035" s="1"/>
      <c r="C45035" s="1"/>
      <c r="D45035" s="8"/>
      <c r="E45035" s="1"/>
      <c r="F45035" s="1"/>
      <c r="G45035" s="1"/>
      <c r="H45035" s="1"/>
    </row>
    <row r="45036">
      <c r="A45036" s="1"/>
      <c r="B45036" s="1"/>
      <c r="C45036" s="1"/>
      <c r="D45036" s="8"/>
      <c r="E45036" s="1"/>
      <c r="F45036" s="1"/>
      <c r="G45036" s="1"/>
      <c r="H45036" s="1"/>
    </row>
    <row r="45037">
      <c r="A45037" s="1"/>
      <c r="B45037" s="1"/>
      <c r="C45037" s="1"/>
      <c r="D45037" s="8"/>
      <c r="E45037" s="1"/>
      <c r="F45037" s="1"/>
      <c r="G45037" s="1"/>
      <c r="H45037" s="1"/>
    </row>
    <row r="45038">
      <c r="A45038" s="1"/>
      <c r="B45038" s="1"/>
      <c r="C45038" s="1"/>
      <c r="D45038" s="8"/>
      <c r="E45038" s="1"/>
      <c r="F45038" s="1"/>
      <c r="G45038" s="1"/>
      <c r="H45038" s="1"/>
    </row>
    <row r="45039">
      <c r="A45039" s="1"/>
      <c r="B45039" s="1"/>
      <c r="C45039" s="1"/>
      <c r="D45039" s="8"/>
      <c r="E45039" s="1"/>
      <c r="F45039" s="1"/>
      <c r="G45039" s="1"/>
      <c r="H45039" s="1"/>
    </row>
    <row r="45040">
      <c r="A45040" s="1"/>
      <c r="B45040" s="1"/>
      <c r="C45040" s="1"/>
      <c r="D45040" s="8"/>
      <c r="E45040" s="1"/>
      <c r="F45040" s="1"/>
      <c r="G45040" s="1"/>
      <c r="H45040" s="1"/>
    </row>
    <row r="45041">
      <c r="A45041" s="1"/>
      <c r="B45041" s="1"/>
      <c r="C45041" s="1"/>
      <c r="D45041" s="8"/>
      <c r="E45041" s="1"/>
      <c r="F45041" s="1"/>
      <c r="G45041" s="1"/>
      <c r="H45041" s="1"/>
    </row>
    <row r="45042">
      <c r="A45042" s="1"/>
      <c r="B45042" s="1"/>
      <c r="C45042" s="1"/>
      <c r="D45042" s="8"/>
      <c r="E45042" s="1"/>
      <c r="F45042" s="1"/>
      <c r="G45042" s="1"/>
      <c r="H45042" s="1"/>
    </row>
    <row r="45043">
      <c r="A45043" s="1"/>
      <c r="B45043" s="1"/>
      <c r="C45043" s="1"/>
      <c r="D45043" s="8"/>
      <c r="E45043" s="1"/>
      <c r="F45043" s="1"/>
      <c r="G45043" s="1"/>
      <c r="H45043" s="1"/>
    </row>
    <row r="45044">
      <c r="A45044" s="1"/>
      <c r="B45044" s="1"/>
      <c r="C45044" s="1"/>
      <c r="D45044" s="8"/>
      <c r="E45044" s="1"/>
      <c r="F45044" s="1"/>
      <c r="G45044" s="1"/>
      <c r="H45044" s="1"/>
    </row>
    <row r="45045">
      <c r="A45045" s="1"/>
      <c r="B45045" s="1"/>
      <c r="C45045" s="1"/>
      <c r="D45045" s="8"/>
      <c r="E45045" s="1"/>
      <c r="F45045" s="1"/>
      <c r="G45045" s="1"/>
      <c r="H45045" s="1"/>
    </row>
    <row r="45046">
      <c r="A45046" s="1"/>
      <c r="B45046" s="1"/>
      <c r="C45046" s="1"/>
      <c r="D45046" s="8"/>
      <c r="E45046" s="1"/>
      <c r="F45046" s="1"/>
      <c r="G45046" s="1"/>
      <c r="H45046" s="1"/>
    </row>
    <row r="45047">
      <c r="A45047" s="1"/>
      <c r="B45047" s="1"/>
      <c r="C45047" s="1"/>
      <c r="D45047" s="8"/>
      <c r="E45047" s="1"/>
      <c r="F45047" s="1"/>
      <c r="G45047" s="1"/>
      <c r="H45047" s="1"/>
    </row>
    <row r="45048">
      <c r="A45048" s="1"/>
      <c r="B45048" s="1"/>
      <c r="C45048" s="1"/>
      <c r="D45048" s="8"/>
      <c r="E45048" s="1"/>
      <c r="F45048" s="1"/>
      <c r="G45048" s="1"/>
      <c r="H45048" s="1"/>
    </row>
    <row r="45049">
      <c r="A45049" s="1"/>
      <c r="B45049" s="1"/>
      <c r="C45049" s="1"/>
      <c r="D45049" s="8"/>
      <c r="E45049" s="1"/>
      <c r="F45049" s="1"/>
      <c r="G45049" s="1"/>
      <c r="H45049" s="1"/>
    </row>
    <row r="45050">
      <c r="A45050" s="1"/>
      <c r="B45050" s="1"/>
      <c r="C45050" s="1"/>
      <c r="D45050" s="8"/>
      <c r="E45050" s="1"/>
      <c r="F45050" s="1"/>
      <c r="G45050" s="1"/>
      <c r="H45050" s="1"/>
    </row>
    <row r="45051">
      <c r="A45051" s="1"/>
      <c r="B45051" s="1"/>
      <c r="C45051" s="1"/>
      <c r="D45051" s="8"/>
      <c r="E45051" s="1"/>
      <c r="F45051" s="1"/>
      <c r="G45051" s="1"/>
      <c r="H45051" s="1"/>
    </row>
    <row r="45052">
      <c r="A45052" s="1"/>
      <c r="B45052" s="1"/>
      <c r="C45052" s="1"/>
      <c r="D45052" s="8"/>
      <c r="E45052" s="1"/>
      <c r="F45052" s="1"/>
      <c r="G45052" s="1"/>
      <c r="H45052" s="1"/>
    </row>
    <row r="45053">
      <c r="A45053" s="1"/>
      <c r="B45053" s="1"/>
      <c r="C45053" s="1"/>
      <c r="D45053" s="8"/>
      <c r="E45053" s="1"/>
      <c r="F45053" s="1"/>
      <c r="G45053" s="1"/>
      <c r="H45053" s="1"/>
    </row>
    <row r="45054">
      <c r="A45054" s="1"/>
      <c r="B45054" s="1"/>
      <c r="C45054" s="1"/>
      <c r="D45054" s="8"/>
      <c r="E45054" s="1"/>
      <c r="F45054" s="1"/>
      <c r="G45054" s="1"/>
      <c r="H45054" s="1"/>
    </row>
    <row r="45055">
      <c r="A45055" s="1"/>
      <c r="B45055" s="1"/>
      <c r="C45055" s="1"/>
      <c r="D45055" s="8"/>
      <c r="E45055" s="1"/>
      <c r="F45055" s="1"/>
      <c r="G45055" s="1"/>
      <c r="H45055" s="1"/>
    </row>
    <row r="45056">
      <c r="A45056" s="1"/>
      <c r="B45056" s="1"/>
      <c r="C45056" s="1"/>
      <c r="D45056" s="8"/>
      <c r="E45056" s="1"/>
      <c r="F45056" s="1"/>
      <c r="G45056" s="1"/>
      <c r="H45056" s="1"/>
    </row>
    <row r="45057">
      <c r="A45057" s="1"/>
      <c r="B45057" s="1"/>
      <c r="C45057" s="1"/>
      <c r="D45057" s="8"/>
      <c r="E45057" s="1"/>
      <c r="F45057" s="1"/>
      <c r="G45057" s="1"/>
      <c r="H45057" s="1"/>
    </row>
    <row r="45058">
      <c r="A45058" s="1"/>
      <c r="B45058" s="1"/>
      <c r="C45058" s="1"/>
      <c r="D45058" s="8"/>
      <c r="E45058" s="1"/>
      <c r="F45058" s="1"/>
      <c r="G45058" s="1"/>
      <c r="H45058" s="1"/>
    </row>
    <row r="45059">
      <c r="A45059" s="1"/>
      <c r="B45059" s="1"/>
      <c r="C45059" s="1"/>
      <c r="D45059" s="8"/>
      <c r="E45059" s="1"/>
      <c r="F45059" s="1"/>
      <c r="G45059" s="1"/>
      <c r="H45059" s="1"/>
    </row>
    <row r="45060">
      <c r="A45060" s="1"/>
      <c r="B45060" s="1"/>
      <c r="C45060" s="1"/>
      <c r="D45060" s="8"/>
      <c r="E45060" s="1"/>
      <c r="F45060" s="1"/>
      <c r="G45060" s="1"/>
      <c r="H45060" s="1"/>
    </row>
    <row r="45061">
      <c r="A45061" s="1"/>
      <c r="B45061" s="1"/>
      <c r="C45061" s="1"/>
      <c r="D45061" s="8"/>
      <c r="E45061" s="1"/>
      <c r="F45061" s="1"/>
      <c r="G45061" s="1"/>
      <c r="H45061" s="1"/>
    </row>
    <row r="45062">
      <c r="A45062" s="1"/>
      <c r="B45062" s="1"/>
      <c r="C45062" s="1"/>
      <c r="D45062" s="8"/>
      <c r="E45062" s="1"/>
      <c r="F45062" s="1"/>
      <c r="G45062" s="1"/>
      <c r="H45062" s="1"/>
    </row>
    <row r="45063">
      <c r="A45063" s="1"/>
      <c r="B45063" s="1"/>
      <c r="C45063" s="1"/>
      <c r="D45063" s="8"/>
      <c r="E45063" s="1"/>
      <c r="F45063" s="1"/>
      <c r="G45063" s="1"/>
      <c r="H45063" s="1"/>
    </row>
    <row r="45064">
      <c r="A45064" s="1"/>
      <c r="B45064" s="1"/>
      <c r="C45064" s="1"/>
      <c r="D45064" s="8"/>
      <c r="E45064" s="1"/>
      <c r="F45064" s="1"/>
      <c r="G45064" s="1"/>
      <c r="H45064" s="1"/>
    </row>
    <row r="45065">
      <c r="A45065" s="1"/>
      <c r="B45065" s="1"/>
      <c r="C45065" s="1"/>
      <c r="D45065" s="8"/>
      <c r="E45065" s="1"/>
      <c r="F45065" s="1"/>
      <c r="G45065" s="1"/>
      <c r="H45065" s="1"/>
    </row>
    <row r="45066">
      <c r="A45066" s="1"/>
      <c r="B45066" s="1"/>
      <c r="C45066" s="1"/>
      <c r="D45066" s="8"/>
      <c r="E45066" s="1"/>
      <c r="F45066" s="1"/>
      <c r="G45066" s="1"/>
      <c r="H45066" s="1"/>
    </row>
    <row r="45067">
      <c r="A45067" s="1"/>
      <c r="B45067" s="1"/>
      <c r="C45067" s="1"/>
      <c r="D45067" s="8"/>
      <c r="E45067" s="1"/>
      <c r="F45067" s="1"/>
      <c r="G45067" s="1"/>
      <c r="H45067" s="1"/>
    </row>
    <row r="45068">
      <c r="A45068" s="1"/>
      <c r="B45068" s="1"/>
      <c r="C45068" s="1"/>
      <c r="D45068" s="8"/>
      <c r="E45068" s="1"/>
      <c r="F45068" s="1"/>
      <c r="G45068" s="1"/>
      <c r="H45068" s="1"/>
    </row>
    <row r="45069">
      <c r="A45069" s="1"/>
      <c r="B45069" s="1"/>
      <c r="C45069" s="1"/>
      <c r="D45069" s="8"/>
      <c r="E45069" s="1"/>
      <c r="F45069" s="1"/>
      <c r="G45069" s="1"/>
      <c r="H45069" s="1"/>
    </row>
    <row r="45070">
      <c r="A45070" s="1"/>
      <c r="B45070" s="1"/>
      <c r="C45070" s="1"/>
      <c r="D45070" s="8"/>
      <c r="E45070" s="1"/>
      <c r="F45070" s="1"/>
      <c r="G45070" s="1"/>
      <c r="H45070" s="1"/>
    </row>
    <row r="45071">
      <c r="A45071" s="1"/>
      <c r="B45071" s="1"/>
      <c r="C45071" s="1"/>
      <c r="D45071" s="8"/>
      <c r="E45071" s="1"/>
      <c r="F45071" s="1"/>
      <c r="G45071" s="1"/>
      <c r="H45071" s="1"/>
    </row>
    <row r="45072">
      <c r="A45072" s="1"/>
      <c r="B45072" s="1"/>
      <c r="C45072" s="1"/>
      <c r="D45072" s="8"/>
      <c r="E45072" s="1"/>
      <c r="F45072" s="1"/>
      <c r="G45072" s="1"/>
      <c r="H45072" s="1"/>
    </row>
    <row r="45073">
      <c r="A45073" s="1"/>
      <c r="B45073" s="1"/>
      <c r="C45073" s="1"/>
      <c r="D45073" s="8"/>
      <c r="E45073" s="1"/>
      <c r="F45073" s="1"/>
      <c r="G45073" s="1"/>
      <c r="H45073" s="1"/>
    </row>
    <row r="45074">
      <c r="A45074" s="1"/>
      <c r="B45074" s="1"/>
      <c r="C45074" s="1"/>
      <c r="D45074" s="8"/>
      <c r="E45074" s="1"/>
      <c r="F45074" s="1"/>
      <c r="G45074" s="1"/>
      <c r="H45074" s="1"/>
    </row>
    <row r="45075">
      <c r="A45075" s="1"/>
      <c r="B45075" s="1"/>
      <c r="C45075" s="1"/>
      <c r="D45075" s="8"/>
      <c r="E45075" s="1"/>
      <c r="F45075" s="1"/>
      <c r="G45075" s="1"/>
      <c r="H45075" s="1"/>
    </row>
    <row r="45076">
      <c r="A45076" s="1"/>
      <c r="B45076" s="1"/>
      <c r="C45076" s="1"/>
      <c r="D45076" s="8"/>
      <c r="E45076" s="1"/>
      <c r="F45076" s="1"/>
      <c r="G45076" s="1"/>
      <c r="H45076" s="1"/>
    </row>
    <row r="45077">
      <c r="A45077" s="1"/>
      <c r="B45077" s="1"/>
      <c r="C45077" s="1"/>
      <c r="D45077" s="8"/>
      <c r="E45077" s="1"/>
      <c r="F45077" s="1"/>
      <c r="G45077" s="1"/>
      <c r="H45077" s="1"/>
    </row>
    <row r="45078">
      <c r="A45078" s="1"/>
      <c r="B45078" s="1"/>
      <c r="C45078" s="1"/>
      <c r="D45078" s="8"/>
      <c r="E45078" s="1"/>
      <c r="F45078" s="1"/>
      <c r="G45078" s="1"/>
      <c r="H45078" s="1"/>
    </row>
    <row r="45079">
      <c r="A45079" s="1"/>
      <c r="B45079" s="1"/>
      <c r="C45079" s="1"/>
      <c r="D45079" s="8"/>
      <c r="E45079" s="1"/>
      <c r="F45079" s="1"/>
      <c r="G45079" s="1"/>
      <c r="H45079" s="1"/>
    </row>
    <row r="45080">
      <c r="A45080" s="1"/>
      <c r="B45080" s="1"/>
      <c r="C45080" s="1"/>
      <c r="D45080" s="8"/>
      <c r="E45080" s="1"/>
      <c r="F45080" s="1"/>
      <c r="G45080" s="1"/>
      <c r="H45080" s="1"/>
    </row>
    <row r="45081">
      <c r="A45081" s="1"/>
      <c r="B45081" s="1"/>
      <c r="C45081" s="1"/>
      <c r="D45081" s="8"/>
      <c r="E45081" s="1"/>
      <c r="F45081" s="1"/>
      <c r="G45081" s="1"/>
      <c r="H45081" s="1"/>
    </row>
    <row r="45082">
      <c r="A45082" s="1"/>
      <c r="B45082" s="1"/>
      <c r="C45082" s="1"/>
      <c r="D45082" s="8"/>
      <c r="E45082" s="1"/>
      <c r="F45082" s="1"/>
      <c r="G45082" s="1"/>
      <c r="H45082" s="1"/>
    </row>
    <row r="45083">
      <c r="A45083" s="1"/>
      <c r="B45083" s="1"/>
      <c r="C45083" s="1"/>
      <c r="D45083" s="8"/>
      <c r="E45083" s="1"/>
      <c r="F45083" s="1"/>
      <c r="G45083" s="1"/>
      <c r="H45083" s="1"/>
    </row>
    <row r="45084">
      <c r="A45084" s="1"/>
      <c r="B45084" s="1"/>
      <c r="C45084" s="1"/>
      <c r="D45084" s="8"/>
      <c r="E45084" s="1"/>
      <c r="F45084" s="1"/>
      <c r="G45084" s="1"/>
      <c r="H45084" s="1"/>
    </row>
    <row r="45085">
      <c r="A45085" s="1"/>
      <c r="B45085" s="1"/>
      <c r="C45085" s="1"/>
      <c r="D45085" s="8"/>
      <c r="E45085" s="1"/>
      <c r="F45085" s="1"/>
      <c r="G45085" s="1"/>
      <c r="H45085" s="1"/>
    </row>
    <row r="45086">
      <c r="A45086" s="1"/>
      <c r="B45086" s="1"/>
      <c r="C45086" s="1"/>
      <c r="D45086" s="8"/>
      <c r="E45086" s="1"/>
      <c r="F45086" s="1"/>
      <c r="G45086" s="1"/>
      <c r="H45086" s="1"/>
    </row>
    <row r="45087">
      <c r="A45087" s="1"/>
      <c r="B45087" s="1"/>
      <c r="C45087" s="1"/>
      <c r="D45087" s="8"/>
      <c r="E45087" s="1"/>
      <c r="F45087" s="1"/>
      <c r="G45087" s="1"/>
      <c r="H45087" s="1"/>
    </row>
    <row r="45088">
      <c r="A45088" s="1"/>
      <c r="B45088" s="1"/>
      <c r="C45088" s="1"/>
      <c r="D45088" s="8"/>
      <c r="E45088" s="1"/>
      <c r="F45088" s="1"/>
      <c r="G45088" s="1"/>
      <c r="H45088" s="1"/>
    </row>
    <row r="45089">
      <c r="A45089" s="1"/>
      <c r="B45089" s="1"/>
      <c r="C45089" s="1"/>
      <c r="D45089" s="8"/>
      <c r="E45089" s="1"/>
      <c r="F45089" s="1"/>
      <c r="G45089" s="1"/>
      <c r="H45089" s="1"/>
    </row>
    <row r="45090">
      <c r="A45090" s="1"/>
      <c r="B45090" s="1"/>
      <c r="C45090" s="1"/>
      <c r="D45090" s="8"/>
      <c r="E45090" s="1"/>
      <c r="F45090" s="1"/>
      <c r="G45090" s="1"/>
      <c r="H45090" s="1"/>
    </row>
    <row r="45091">
      <c r="A45091" s="1"/>
      <c r="B45091" s="1"/>
      <c r="C45091" s="1"/>
      <c r="D45091" s="8"/>
      <c r="E45091" s="1"/>
      <c r="F45091" s="1"/>
      <c r="G45091" s="1"/>
      <c r="H45091" s="1"/>
    </row>
    <row r="45092">
      <c r="A45092" s="1"/>
      <c r="B45092" s="1"/>
      <c r="C45092" s="1"/>
      <c r="D45092" s="8"/>
      <c r="E45092" s="1"/>
      <c r="F45092" s="1"/>
      <c r="G45092" s="1"/>
      <c r="H45092" s="1"/>
    </row>
    <row r="45093">
      <c r="A45093" s="1"/>
      <c r="B45093" s="1"/>
      <c r="C45093" s="1"/>
      <c r="D45093" s="8"/>
      <c r="E45093" s="1"/>
      <c r="F45093" s="1"/>
      <c r="G45093" s="1"/>
      <c r="H45093" s="1"/>
    </row>
    <row r="45094">
      <c r="A45094" s="1"/>
      <c r="B45094" s="1"/>
      <c r="C45094" s="1"/>
      <c r="D45094" s="8"/>
      <c r="E45094" s="1"/>
      <c r="F45094" s="1"/>
      <c r="G45094" s="1"/>
      <c r="H45094" s="1"/>
    </row>
    <row r="45095">
      <c r="A45095" s="1"/>
      <c r="B45095" s="1"/>
      <c r="C45095" s="1"/>
      <c r="D45095" s="8"/>
      <c r="E45095" s="1"/>
      <c r="F45095" s="1"/>
      <c r="G45095" s="1"/>
      <c r="H45095" s="1"/>
    </row>
    <row r="45096">
      <c r="A45096" s="1"/>
      <c r="B45096" s="1"/>
      <c r="C45096" s="1"/>
      <c r="D45096" s="8"/>
      <c r="E45096" s="1"/>
      <c r="F45096" s="1"/>
      <c r="G45096" s="1"/>
      <c r="H45096" s="1"/>
    </row>
    <row r="45097">
      <c r="A45097" s="1"/>
      <c r="B45097" s="1"/>
      <c r="C45097" s="1"/>
      <c r="D45097" s="8"/>
      <c r="E45097" s="1"/>
      <c r="F45097" s="1"/>
      <c r="G45097" s="1"/>
      <c r="H45097" s="1"/>
    </row>
    <row r="45098">
      <c r="A45098" s="1"/>
      <c r="B45098" s="1"/>
      <c r="C45098" s="1"/>
      <c r="D45098" s="8"/>
      <c r="E45098" s="1"/>
      <c r="F45098" s="1"/>
      <c r="G45098" s="1"/>
      <c r="H45098" s="1"/>
    </row>
    <row r="45099">
      <c r="A45099" s="1"/>
      <c r="B45099" s="1"/>
      <c r="C45099" s="1"/>
      <c r="D45099" s="8"/>
      <c r="E45099" s="1"/>
      <c r="F45099" s="1"/>
      <c r="G45099" s="1"/>
      <c r="H45099" s="1"/>
    </row>
    <row r="45100">
      <c r="A45100" s="1"/>
      <c r="B45100" s="1"/>
      <c r="C45100" s="1"/>
      <c r="D45100" s="8"/>
      <c r="E45100" s="1"/>
      <c r="F45100" s="1"/>
      <c r="G45100" s="1"/>
      <c r="H45100" s="1"/>
    </row>
    <row r="45101">
      <c r="A45101" s="1"/>
      <c r="B45101" s="1"/>
      <c r="C45101" s="1"/>
      <c r="D45101" s="8"/>
      <c r="E45101" s="1"/>
      <c r="F45101" s="1"/>
      <c r="G45101" s="1"/>
      <c r="H45101" s="1"/>
    </row>
    <row r="45102">
      <c r="A45102" s="1"/>
      <c r="B45102" s="1"/>
      <c r="C45102" s="1"/>
      <c r="D45102" s="8"/>
      <c r="E45102" s="1"/>
      <c r="F45102" s="1"/>
      <c r="G45102" s="1"/>
      <c r="H45102" s="1"/>
    </row>
    <row r="45103">
      <c r="A45103" s="1"/>
      <c r="B45103" s="1"/>
      <c r="C45103" s="1"/>
      <c r="D45103" s="8"/>
      <c r="E45103" s="1"/>
      <c r="F45103" s="1"/>
      <c r="G45103" s="1"/>
      <c r="H45103" s="1"/>
    </row>
    <row r="45104">
      <c r="A45104" s="1"/>
      <c r="B45104" s="1"/>
      <c r="C45104" s="1"/>
      <c r="D45104" s="8"/>
      <c r="E45104" s="1"/>
      <c r="F45104" s="1"/>
      <c r="G45104" s="1"/>
      <c r="H45104" s="1"/>
    </row>
    <row r="45105">
      <c r="A45105" s="1"/>
      <c r="B45105" s="1"/>
      <c r="C45105" s="1"/>
      <c r="D45105" s="8"/>
      <c r="E45105" s="1"/>
      <c r="F45105" s="1"/>
      <c r="G45105" s="1"/>
      <c r="H45105" s="1"/>
    </row>
    <row r="45106">
      <c r="A45106" s="1"/>
      <c r="B45106" s="1"/>
      <c r="C45106" s="1"/>
      <c r="D45106" s="8"/>
      <c r="E45106" s="1"/>
      <c r="F45106" s="1"/>
      <c r="G45106" s="1"/>
      <c r="H45106" s="1"/>
    </row>
    <row r="45107">
      <c r="A45107" s="1"/>
      <c r="B45107" s="1"/>
      <c r="C45107" s="1"/>
      <c r="D45107" s="8"/>
      <c r="E45107" s="1"/>
      <c r="F45107" s="1"/>
      <c r="G45107" s="1"/>
      <c r="H45107" s="1"/>
    </row>
    <row r="45108">
      <c r="A45108" s="1"/>
      <c r="B45108" s="1"/>
      <c r="C45108" s="1"/>
      <c r="D45108" s="8"/>
      <c r="E45108" s="1"/>
      <c r="F45108" s="1"/>
      <c r="G45108" s="1"/>
      <c r="H45108" s="1"/>
    </row>
    <row r="45109">
      <c r="A45109" s="1"/>
      <c r="B45109" s="1"/>
      <c r="C45109" s="1"/>
      <c r="D45109" s="8"/>
      <c r="E45109" s="1"/>
      <c r="F45109" s="1"/>
      <c r="G45109" s="1"/>
      <c r="H45109" s="1"/>
    </row>
    <row r="45110">
      <c r="A45110" s="1"/>
      <c r="B45110" s="1"/>
      <c r="C45110" s="1"/>
      <c r="D45110" s="8"/>
      <c r="E45110" s="1"/>
      <c r="F45110" s="1"/>
      <c r="G45110" s="1"/>
      <c r="H45110" s="1"/>
    </row>
    <row r="45111">
      <c r="A45111" s="1"/>
      <c r="B45111" s="1"/>
      <c r="C45111" s="1"/>
      <c r="D45111" s="8"/>
      <c r="E45111" s="1"/>
      <c r="F45111" s="1"/>
      <c r="G45111" s="1"/>
      <c r="H45111" s="1"/>
    </row>
    <row r="45112">
      <c r="A45112" s="1"/>
      <c r="B45112" s="1"/>
      <c r="C45112" s="1"/>
      <c r="D45112" s="8"/>
      <c r="E45112" s="1"/>
      <c r="F45112" s="1"/>
      <c r="G45112" s="1"/>
      <c r="H45112" s="1"/>
    </row>
    <row r="45113">
      <c r="A45113" s="1"/>
      <c r="B45113" s="1"/>
      <c r="C45113" s="1"/>
      <c r="D45113" s="8"/>
      <c r="E45113" s="1"/>
      <c r="F45113" s="1"/>
      <c r="G45113" s="1"/>
      <c r="H45113" s="1"/>
    </row>
    <row r="45114">
      <c r="A45114" s="1"/>
      <c r="B45114" s="1"/>
      <c r="C45114" s="1"/>
      <c r="D45114" s="8"/>
      <c r="E45114" s="1"/>
      <c r="F45114" s="1"/>
      <c r="G45114" s="1"/>
      <c r="H45114" s="1"/>
    </row>
    <row r="45115">
      <c r="A45115" s="1"/>
      <c r="B45115" s="1"/>
      <c r="C45115" s="1"/>
      <c r="D45115" s="8"/>
      <c r="E45115" s="1"/>
      <c r="F45115" s="1"/>
      <c r="G45115" s="1"/>
      <c r="H45115" s="1"/>
    </row>
    <row r="45116">
      <c r="A45116" s="1"/>
      <c r="B45116" s="1"/>
      <c r="C45116" s="1"/>
      <c r="D45116" s="8"/>
      <c r="E45116" s="1"/>
      <c r="F45116" s="1"/>
      <c r="G45116" s="1"/>
      <c r="H45116" s="1"/>
    </row>
    <row r="45117">
      <c r="A45117" s="1"/>
      <c r="B45117" s="1"/>
      <c r="C45117" s="1"/>
      <c r="D45117" s="8"/>
      <c r="E45117" s="1"/>
      <c r="F45117" s="1"/>
      <c r="G45117" s="1"/>
      <c r="H45117" s="1"/>
    </row>
    <row r="45118">
      <c r="A45118" s="1"/>
      <c r="B45118" s="1"/>
      <c r="C45118" s="1"/>
      <c r="D45118" s="8"/>
      <c r="E45118" s="1"/>
      <c r="F45118" s="1"/>
      <c r="G45118" s="1"/>
      <c r="H45118" s="1"/>
    </row>
    <row r="45119">
      <c r="A45119" s="1"/>
      <c r="B45119" s="1"/>
      <c r="C45119" s="1"/>
      <c r="D45119" s="8"/>
      <c r="E45119" s="1"/>
      <c r="F45119" s="1"/>
      <c r="G45119" s="1"/>
      <c r="H45119" s="1"/>
    </row>
    <row r="45120">
      <c r="A45120" s="1"/>
      <c r="B45120" s="1"/>
      <c r="C45120" s="1"/>
      <c r="D45120" s="8"/>
      <c r="E45120" s="1"/>
      <c r="F45120" s="1"/>
      <c r="G45120" s="1"/>
      <c r="H45120" s="1"/>
    </row>
    <row r="45121">
      <c r="A45121" s="1"/>
      <c r="B45121" s="1"/>
      <c r="C45121" s="1"/>
      <c r="D45121" s="8"/>
      <c r="E45121" s="1"/>
      <c r="F45121" s="1"/>
      <c r="G45121" s="1"/>
      <c r="H45121" s="1"/>
    </row>
    <row r="45122">
      <c r="A45122" s="1"/>
      <c r="B45122" s="1"/>
      <c r="C45122" s="1"/>
      <c r="D45122" s="8"/>
      <c r="E45122" s="1"/>
      <c r="F45122" s="1"/>
      <c r="G45122" s="1"/>
      <c r="H45122" s="1"/>
    </row>
    <row r="45123">
      <c r="A45123" s="1"/>
      <c r="B45123" s="1"/>
      <c r="C45123" s="1"/>
      <c r="D45123" s="8"/>
      <c r="E45123" s="1"/>
      <c r="F45123" s="1"/>
      <c r="G45123" s="1"/>
      <c r="H45123" s="1"/>
    </row>
    <row r="45124">
      <c r="A45124" s="1"/>
      <c r="B45124" s="1"/>
      <c r="C45124" s="1"/>
      <c r="D45124" s="8"/>
      <c r="E45124" s="1"/>
      <c r="F45124" s="1"/>
      <c r="G45124" s="1"/>
      <c r="H45124" s="1"/>
    </row>
    <row r="45125">
      <c r="A45125" s="1"/>
      <c r="B45125" s="1"/>
      <c r="C45125" s="1"/>
      <c r="D45125" s="8"/>
      <c r="E45125" s="1"/>
      <c r="F45125" s="1"/>
      <c r="G45125" s="1"/>
      <c r="H45125" s="1"/>
    </row>
    <row r="45126">
      <c r="A45126" s="1"/>
      <c r="B45126" s="1"/>
      <c r="C45126" s="1"/>
      <c r="D45126" s="8"/>
      <c r="E45126" s="1"/>
      <c r="F45126" s="1"/>
      <c r="G45126" s="1"/>
      <c r="H45126" s="1"/>
    </row>
    <row r="45127">
      <c r="A45127" s="1"/>
      <c r="B45127" s="1"/>
      <c r="C45127" s="1"/>
      <c r="D45127" s="8"/>
      <c r="E45127" s="1"/>
      <c r="F45127" s="1"/>
      <c r="G45127" s="1"/>
      <c r="H45127" s="1"/>
    </row>
    <row r="45128">
      <c r="A45128" s="1"/>
      <c r="B45128" s="1"/>
      <c r="C45128" s="1"/>
      <c r="D45128" s="8"/>
      <c r="E45128" s="1"/>
      <c r="F45128" s="1"/>
      <c r="G45128" s="1"/>
      <c r="H45128" s="1"/>
    </row>
    <row r="45129">
      <c r="A45129" s="1"/>
      <c r="B45129" s="1"/>
      <c r="C45129" s="1"/>
      <c r="D45129" s="8"/>
      <c r="E45129" s="1"/>
      <c r="F45129" s="1"/>
      <c r="G45129" s="1"/>
      <c r="H45129" s="1"/>
    </row>
    <row r="45130">
      <c r="A45130" s="1"/>
      <c r="B45130" s="1"/>
      <c r="C45130" s="1"/>
      <c r="D45130" s="8"/>
      <c r="E45130" s="1"/>
      <c r="F45130" s="1"/>
      <c r="G45130" s="1"/>
      <c r="H45130" s="1"/>
    </row>
    <row r="45131">
      <c r="A45131" s="1"/>
      <c r="B45131" s="1"/>
      <c r="C45131" s="1"/>
      <c r="D45131" s="8"/>
      <c r="E45131" s="1"/>
      <c r="F45131" s="1"/>
      <c r="G45131" s="1"/>
      <c r="H45131" s="1"/>
    </row>
    <row r="45132">
      <c r="A45132" s="1"/>
      <c r="B45132" s="1"/>
      <c r="C45132" s="1"/>
      <c r="D45132" s="8"/>
      <c r="E45132" s="1"/>
      <c r="F45132" s="1"/>
      <c r="G45132" s="1"/>
      <c r="H45132" s="1"/>
    </row>
    <row r="45133">
      <c r="A45133" s="1"/>
      <c r="B45133" s="1"/>
      <c r="C45133" s="1"/>
      <c r="D45133" s="8"/>
      <c r="E45133" s="1"/>
      <c r="F45133" s="1"/>
      <c r="G45133" s="1"/>
      <c r="H45133" s="1"/>
    </row>
    <row r="45134">
      <c r="A45134" s="1"/>
      <c r="B45134" s="1"/>
      <c r="C45134" s="1"/>
      <c r="D45134" s="8"/>
      <c r="E45134" s="1"/>
      <c r="F45134" s="1"/>
      <c r="G45134" s="1"/>
      <c r="H45134" s="1"/>
    </row>
    <row r="45135">
      <c r="A45135" s="1"/>
      <c r="B45135" s="1"/>
      <c r="C45135" s="1"/>
      <c r="D45135" s="8"/>
      <c r="E45135" s="1"/>
      <c r="F45135" s="1"/>
      <c r="G45135" s="1"/>
      <c r="H45135" s="1"/>
    </row>
    <row r="45136">
      <c r="A45136" s="1"/>
      <c r="B45136" s="1"/>
      <c r="C45136" s="1"/>
      <c r="D45136" s="8"/>
      <c r="E45136" s="1"/>
      <c r="F45136" s="1"/>
      <c r="G45136" s="1"/>
      <c r="H45136" s="1"/>
    </row>
    <row r="45137">
      <c r="A45137" s="1"/>
      <c r="B45137" s="1"/>
      <c r="C45137" s="1"/>
      <c r="D45137" s="8"/>
      <c r="E45137" s="1"/>
      <c r="F45137" s="1"/>
      <c r="G45137" s="1"/>
      <c r="H45137" s="1"/>
    </row>
    <row r="45138">
      <c r="A45138" s="1"/>
      <c r="B45138" s="1"/>
      <c r="C45138" s="1"/>
      <c r="D45138" s="8"/>
      <c r="E45138" s="1"/>
      <c r="F45138" s="1"/>
      <c r="G45138" s="1"/>
      <c r="H45138" s="1"/>
    </row>
    <row r="45139">
      <c r="A45139" s="1"/>
      <c r="B45139" s="1"/>
      <c r="C45139" s="1"/>
      <c r="D45139" s="8"/>
      <c r="E45139" s="1"/>
      <c r="F45139" s="1"/>
      <c r="G45139" s="1"/>
      <c r="H45139" s="1"/>
    </row>
    <row r="45140">
      <c r="A45140" s="1"/>
      <c r="B45140" s="1"/>
      <c r="C45140" s="1"/>
      <c r="D45140" s="8"/>
      <c r="E45140" s="1"/>
      <c r="F45140" s="1"/>
      <c r="G45140" s="1"/>
      <c r="H45140" s="1"/>
    </row>
    <row r="45141">
      <c r="A45141" s="1"/>
      <c r="B45141" s="1"/>
      <c r="C45141" s="1"/>
      <c r="D45141" s="8"/>
      <c r="E45141" s="1"/>
      <c r="F45141" s="1"/>
      <c r="G45141" s="1"/>
      <c r="H45141" s="1"/>
    </row>
    <row r="45142">
      <c r="A45142" s="1"/>
      <c r="B45142" s="1"/>
      <c r="C45142" s="1"/>
      <c r="D45142" s="8"/>
      <c r="E45142" s="1"/>
      <c r="F45142" s="1"/>
      <c r="G45142" s="1"/>
      <c r="H45142" s="1"/>
    </row>
    <row r="45143">
      <c r="A45143" s="1"/>
      <c r="B45143" s="1"/>
      <c r="C45143" s="1"/>
      <c r="D45143" s="8"/>
      <c r="E45143" s="1"/>
      <c r="F45143" s="1"/>
      <c r="G45143" s="1"/>
      <c r="H45143" s="1"/>
    </row>
    <row r="45144">
      <c r="A45144" s="1"/>
      <c r="B45144" s="1"/>
      <c r="C45144" s="1"/>
      <c r="D45144" s="8"/>
      <c r="E45144" s="1"/>
      <c r="F45144" s="1"/>
      <c r="G45144" s="1"/>
      <c r="H45144" s="1"/>
    </row>
    <row r="45145">
      <c r="A45145" s="1"/>
      <c r="B45145" s="1"/>
      <c r="C45145" s="1"/>
      <c r="D45145" s="8"/>
      <c r="E45145" s="1"/>
      <c r="F45145" s="1"/>
      <c r="G45145" s="1"/>
      <c r="H45145" s="1"/>
    </row>
    <row r="45146">
      <c r="A45146" s="1"/>
      <c r="B45146" s="1"/>
      <c r="C45146" s="1"/>
      <c r="D45146" s="8"/>
      <c r="E45146" s="1"/>
      <c r="F45146" s="1"/>
      <c r="G45146" s="1"/>
      <c r="H45146" s="1"/>
    </row>
    <row r="45147">
      <c r="A45147" s="1"/>
      <c r="B45147" s="1"/>
      <c r="C45147" s="1"/>
      <c r="D45147" s="8"/>
      <c r="E45147" s="1"/>
      <c r="F45147" s="1"/>
      <c r="G45147" s="1"/>
      <c r="H45147" s="1"/>
    </row>
    <row r="45148">
      <c r="A45148" s="1"/>
      <c r="B45148" s="1"/>
      <c r="C45148" s="1"/>
      <c r="D45148" s="8"/>
      <c r="E45148" s="1"/>
      <c r="F45148" s="1"/>
      <c r="G45148" s="1"/>
      <c r="H45148" s="1"/>
    </row>
    <row r="45149">
      <c r="A45149" s="1"/>
      <c r="B45149" s="1"/>
      <c r="C45149" s="1"/>
      <c r="D45149" s="8"/>
      <c r="E45149" s="1"/>
      <c r="F45149" s="1"/>
      <c r="G45149" s="1"/>
      <c r="H45149" s="1"/>
    </row>
    <row r="45150">
      <c r="A45150" s="1"/>
      <c r="B45150" s="1"/>
      <c r="C45150" s="1"/>
      <c r="D45150" s="8"/>
      <c r="E45150" s="1"/>
      <c r="F45150" s="1"/>
      <c r="G45150" s="1"/>
      <c r="H45150" s="1"/>
    </row>
    <row r="45151">
      <c r="A45151" s="1"/>
      <c r="B45151" s="1"/>
      <c r="C45151" s="1"/>
      <c r="D45151" s="8"/>
      <c r="E45151" s="1"/>
      <c r="F45151" s="1"/>
      <c r="G45151" s="1"/>
      <c r="H45151" s="1"/>
    </row>
    <row r="45152">
      <c r="A45152" s="1"/>
      <c r="B45152" s="1"/>
      <c r="C45152" s="1"/>
      <c r="D45152" s="8"/>
      <c r="E45152" s="1"/>
      <c r="F45152" s="1"/>
      <c r="G45152" s="1"/>
      <c r="H45152" s="1"/>
    </row>
    <row r="45153">
      <c r="A45153" s="1"/>
      <c r="B45153" s="1"/>
      <c r="C45153" s="1"/>
      <c r="D45153" s="8"/>
      <c r="E45153" s="1"/>
      <c r="F45153" s="1"/>
      <c r="G45153" s="1"/>
      <c r="H45153" s="1"/>
    </row>
    <row r="45154">
      <c r="A45154" s="1"/>
      <c r="B45154" s="1"/>
      <c r="C45154" s="1"/>
      <c r="D45154" s="8"/>
      <c r="E45154" s="1"/>
      <c r="F45154" s="1"/>
      <c r="G45154" s="1"/>
      <c r="H45154" s="1"/>
    </row>
    <row r="45155">
      <c r="A45155" s="1"/>
      <c r="B45155" s="1"/>
      <c r="C45155" s="1"/>
      <c r="D45155" s="8"/>
      <c r="E45155" s="1"/>
      <c r="F45155" s="1"/>
      <c r="G45155" s="1"/>
      <c r="H45155" s="1"/>
    </row>
    <row r="45156">
      <c r="A45156" s="1"/>
      <c r="B45156" s="1"/>
      <c r="C45156" s="1"/>
      <c r="D45156" s="8"/>
      <c r="E45156" s="1"/>
      <c r="F45156" s="1"/>
      <c r="G45156" s="1"/>
      <c r="H45156" s="1"/>
    </row>
    <row r="45157">
      <c r="A45157" s="1"/>
      <c r="B45157" s="1"/>
      <c r="C45157" s="1"/>
      <c r="D45157" s="8"/>
      <c r="E45157" s="1"/>
      <c r="F45157" s="1"/>
      <c r="G45157" s="1"/>
      <c r="H45157" s="1"/>
    </row>
    <row r="45158">
      <c r="A45158" s="1"/>
      <c r="B45158" s="1"/>
      <c r="C45158" s="1"/>
      <c r="D45158" s="8"/>
      <c r="E45158" s="1"/>
      <c r="F45158" s="1"/>
      <c r="G45158" s="1"/>
      <c r="H45158" s="1"/>
    </row>
    <row r="45159">
      <c r="A45159" s="1"/>
      <c r="B45159" s="1"/>
      <c r="C45159" s="1"/>
      <c r="D45159" s="8"/>
      <c r="E45159" s="1"/>
      <c r="F45159" s="1"/>
      <c r="G45159" s="1"/>
      <c r="H45159" s="1"/>
    </row>
    <row r="45160">
      <c r="A45160" s="1"/>
      <c r="B45160" s="1"/>
      <c r="C45160" s="1"/>
      <c r="D45160" s="8"/>
      <c r="E45160" s="1"/>
      <c r="F45160" s="1"/>
      <c r="G45160" s="1"/>
      <c r="H45160" s="1"/>
    </row>
    <row r="45161">
      <c r="A45161" s="1"/>
      <c r="B45161" s="1"/>
      <c r="C45161" s="1"/>
      <c r="D45161" s="8"/>
      <c r="E45161" s="1"/>
      <c r="F45161" s="1"/>
      <c r="G45161" s="1"/>
      <c r="H45161" s="1"/>
    </row>
    <row r="45162">
      <c r="A45162" s="1"/>
      <c r="B45162" s="1"/>
      <c r="C45162" s="1"/>
      <c r="D45162" s="8"/>
      <c r="E45162" s="1"/>
      <c r="F45162" s="1"/>
      <c r="G45162" s="1"/>
      <c r="H45162" s="1"/>
    </row>
    <row r="45163">
      <c r="A45163" s="1"/>
      <c r="B45163" s="1"/>
      <c r="C45163" s="1"/>
      <c r="D45163" s="8"/>
      <c r="E45163" s="1"/>
      <c r="F45163" s="1"/>
      <c r="G45163" s="1"/>
      <c r="H45163" s="1"/>
    </row>
    <row r="45164">
      <c r="A45164" s="1"/>
      <c r="B45164" s="1"/>
      <c r="C45164" s="1"/>
      <c r="D45164" s="8"/>
      <c r="E45164" s="1"/>
      <c r="F45164" s="1"/>
      <c r="G45164" s="1"/>
      <c r="H45164" s="1"/>
    </row>
    <row r="45165">
      <c r="A45165" s="1"/>
      <c r="B45165" s="1"/>
      <c r="C45165" s="1"/>
      <c r="D45165" s="8"/>
      <c r="E45165" s="1"/>
      <c r="F45165" s="1"/>
      <c r="G45165" s="1"/>
      <c r="H45165" s="1"/>
    </row>
    <row r="45166">
      <c r="A45166" s="1"/>
      <c r="B45166" s="1"/>
      <c r="C45166" s="1"/>
      <c r="D45166" s="8"/>
      <c r="E45166" s="1"/>
      <c r="F45166" s="1"/>
      <c r="G45166" s="1"/>
      <c r="H45166" s="1"/>
    </row>
    <row r="45167">
      <c r="A45167" s="1"/>
      <c r="B45167" s="1"/>
      <c r="C45167" s="1"/>
      <c r="D45167" s="8"/>
      <c r="E45167" s="1"/>
      <c r="F45167" s="1"/>
      <c r="G45167" s="1"/>
      <c r="H45167" s="1"/>
    </row>
    <row r="45168">
      <c r="A45168" s="1"/>
      <c r="B45168" s="1"/>
      <c r="C45168" s="1"/>
      <c r="D45168" s="8"/>
      <c r="E45168" s="1"/>
      <c r="F45168" s="1"/>
      <c r="G45168" s="1"/>
      <c r="H45168" s="1"/>
    </row>
    <row r="45169">
      <c r="A45169" s="1"/>
      <c r="B45169" s="1"/>
      <c r="C45169" s="1"/>
      <c r="D45169" s="8"/>
      <c r="E45169" s="1"/>
      <c r="F45169" s="1"/>
      <c r="G45169" s="1"/>
      <c r="H45169" s="1"/>
    </row>
    <row r="45170">
      <c r="A45170" s="1"/>
      <c r="B45170" s="1"/>
      <c r="C45170" s="1"/>
      <c r="D45170" s="8"/>
      <c r="E45170" s="1"/>
      <c r="F45170" s="1"/>
      <c r="G45170" s="1"/>
      <c r="H45170" s="1"/>
    </row>
    <row r="45171">
      <c r="A45171" s="1"/>
      <c r="B45171" s="1"/>
      <c r="C45171" s="1"/>
      <c r="D45171" s="8"/>
      <c r="E45171" s="1"/>
      <c r="F45171" s="1"/>
      <c r="G45171" s="1"/>
      <c r="H45171" s="1"/>
    </row>
    <row r="45172">
      <c r="A45172" s="1"/>
      <c r="B45172" s="1"/>
      <c r="C45172" s="1"/>
      <c r="D45172" s="8"/>
      <c r="E45172" s="1"/>
      <c r="F45172" s="1"/>
      <c r="G45172" s="1"/>
      <c r="H45172" s="1"/>
    </row>
    <row r="45173">
      <c r="A45173" s="1"/>
      <c r="B45173" s="1"/>
      <c r="C45173" s="1"/>
      <c r="D45173" s="8"/>
      <c r="E45173" s="1"/>
      <c r="F45173" s="1"/>
      <c r="G45173" s="1"/>
      <c r="H45173" s="1"/>
    </row>
    <row r="45174">
      <c r="A45174" s="1"/>
      <c r="B45174" s="1"/>
      <c r="C45174" s="1"/>
      <c r="D45174" s="8"/>
      <c r="E45174" s="1"/>
      <c r="F45174" s="1"/>
      <c r="G45174" s="1"/>
      <c r="H45174" s="1"/>
    </row>
    <row r="45175">
      <c r="A45175" s="1"/>
      <c r="B45175" s="1"/>
      <c r="C45175" s="1"/>
      <c r="D45175" s="8"/>
      <c r="E45175" s="1"/>
      <c r="F45175" s="1"/>
      <c r="G45175" s="1"/>
      <c r="H45175" s="1"/>
    </row>
    <row r="45176">
      <c r="A45176" s="1"/>
      <c r="B45176" s="1"/>
      <c r="C45176" s="1"/>
      <c r="D45176" s="8"/>
      <c r="E45176" s="1"/>
      <c r="F45176" s="1"/>
      <c r="G45176" s="1"/>
      <c r="H45176" s="1"/>
    </row>
    <row r="45177">
      <c r="A45177" s="1"/>
      <c r="B45177" s="1"/>
      <c r="C45177" s="1"/>
      <c r="D45177" s="8"/>
      <c r="E45177" s="1"/>
      <c r="F45177" s="1"/>
      <c r="G45177" s="1"/>
      <c r="H45177" s="1"/>
    </row>
    <row r="45178">
      <c r="A45178" s="1"/>
      <c r="B45178" s="1"/>
      <c r="C45178" s="1"/>
      <c r="D45178" s="8"/>
      <c r="E45178" s="1"/>
      <c r="F45178" s="1"/>
      <c r="G45178" s="1"/>
      <c r="H45178" s="1"/>
    </row>
    <row r="45179">
      <c r="A45179" s="1"/>
      <c r="B45179" s="1"/>
      <c r="C45179" s="1"/>
      <c r="D45179" s="8"/>
      <c r="E45179" s="1"/>
      <c r="F45179" s="1"/>
      <c r="G45179" s="1"/>
      <c r="H45179" s="1"/>
    </row>
    <row r="45180">
      <c r="A45180" s="1"/>
      <c r="B45180" s="1"/>
      <c r="C45180" s="1"/>
      <c r="D45180" s="8"/>
      <c r="E45180" s="1"/>
      <c r="F45180" s="1"/>
      <c r="G45180" s="1"/>
      <c r="H45180" s="1"/>
    </row>
    <row r="45181">
      <c r="A45181" s="1"/>
      <c r="B45181" s="1"/>
      <c r="C45181" s="1"/>
      <c r="D45181" s="8"/>
      <c r="E45181" s="1"/>
      <c r="F45181" s="1"/>
      <c r="G45181" s="1"/>
      <c r="H45181" s="1"/>
    </row>
    <row r="45182">
      <c r="A45182" s="1"/>
      <c r="B45182" s="1"/>
      <c r="C45182" s="1"/>
      <c r="D45182" s="8"/>
      <c r="E45182" s="1"/>
      <c r="F45182" s="1"/>
      <c r="G45182" s="1"/>
      <c r="H45182" s="1"/>
    </row>
    <row r="45183">
      <c r="A45183" s="1"/>
      <c r="B45183" s="1"/>
      <c r="C45183" s="1"/>
      <c r="D45183" s="8"/>
      <c r="E45183" s="1"/>
      <c r="F45183" s="1"/>
      <c r="G45183" s="1"/>
      <c r="H45183" s="1"/>
    </row>
    <row r="45184">
      <c r="A45184" s="1"/>
      <c r="B45184" s="1"/>
      <c r="C45184" s="1"/>
      <c r="D45184" s="8"/>
      <c r="E45184" s="1"/>
      <c r="F45184" s="1"/>
      <c r="G45184" s="1"/>
      <c r="H45184" s="1"/>
    </row>
    <row r="45185">
      <c r="A45185" s="1"/>
      <c r="B45185" s="1"/>
      <c r="C45185" s="1"/>
      <c r="D45185" s="8"/>
      <c r="E45185" s="1"/>
      <c r="F45185" s="1"/>
      <c r="G45185" s="1"/>
      <c r="H45185" s="1"/>
    </row>
    <row r="45186">
      <c r="A45186" s="1"/>
      <c r="B45186" s="1"/>
      <c r="C45186" s="1"/>
      <c r="D45186" s="8"/>
      <c r="E45186" s="1"/>
      <c r="F45186" s="1"/>
      <c r="G45186" s="1"/>
      <c r="H45186" s="1"/>
    </row>
    <row r="45187">
      <c r="A45187" s="1"/>
      <c r="B45187" s="1"/>
      <c r="C45187" s="1"/>
      <c r="D45187" s="8"/>
      <c r="E45187" s="1"/>
      <c r="F45187" s="1"/>
      <c r="G45187" s="1"/>
      <c r="H45187" s="1"/>
    </row>
    <row r="45188">
      <c r="A45188" s="1"/>
      <c r="B45188" s="1"/>
      <c r="C45188" s="1"/>
      <c r="D45188" s="8"/>
      <c r="E45188" s="1"/>
      <c r="F45188" s="1"/>
      <c r="G45188" s="1"/>
      <c r="H45188" s="1"/>
    </row>
    <row r="45189">
      <c r="A45189" s="1"/>
      <c r="B45189" s="1"/>
      <c r="C45189" s="1"/>
      <c r="D45189" s="8"/>
      <c r="E45189" s="1"/>
      <c r="F45189" s="1"/>
      <c r="G45189" s="1"/>
      <c r="H45189" s="1"/>
    </row>
    <row r="45190">
      <c r="A45190" s="1"/>
      <c r="B45190" s="1"/>
      <c r="C45190" s="1"/>
      <c r="D45190" s="8"/>
      <c r="E45190" s="1"/>
      <c r="F45190" s="1"/>
      <c r="G45190" s="1"/>
      <c r="H45190" s="1"/>
    </row>
    <row r="45191">
      <c r="A45191" s="1"/>
      <c r="B45191" s="1"/>
      <c r="C45191" s="1"/>
      <c r="D45191" s="8"/>
      <c r="E45191" s="1"/>
      <c r="F45191" s="1"/>
      <c r="G45191" s="1"/>
      <c r="H45191" s="1"/>
    </row>
    <row r="45192">
      <c r="A45192" s="1"/>
      <c r="B45192" s="1"/>
      <c r="C45192" s="1"/>
      <c r="D45192" s="8"/>
      <c r="E45192" s="1"/>
      <c r="F45192" s="1"/>
      <c r="G45192" s="1"/>
      <c r="H45192" s="1"/>
    </row>
    <row r="45193">
      <c r="A45193" s="1"/>
      <c r="B45193" s="1"/>
      <c r="C45193" s="1"/>
      <c r="D45193" s="8"/>
      <c r="E45193" s="1"/>
      <c r="F45193" s="1"/>
      <c r="G45193" s="1"/>
      <c r="H45193" s="1"/>
    </row>
    <row r="45194">
      <c r="A45194" s="1"/>
      <c r="B45194" s="1"/>
      <c r="C45194" s="1"/>
      <c r="D45194" s="8"/>
      <c r="E45194" s="1"/>
      <c r="F45194" s="1"/>
      <c r="G45194" s="1"/>
      <c r="H45194" s="1"/>
    </row>
    <row r="45195">
      <c r="A45195" s="1"/>
      <c r="B45195" s="1"/>
      <c r="C45195" s="1"/>
      <c r="D45195" s="8"/>
      <c r="E45195" s="1"/>
      <c r="F45195" s="1"/>
      <c r="G45195" s="1"/>
      <c r="H45195" s="1"/>
    </row>
    <row r="45196">
      <c r="A45196" s="1"/>
      <c r="B45196" s="1"/>
      <c r="C45196" s="1"/>
      <c r="D45196" s="8"/>
      <c r="E45196" s="1"/>
      <c r="F45196" s="1"/>
      <c r="G45196" s="1"/>
      <c r="H45196" s="1"/>
    </row>
    <row r="45197">
      <c r="A45197" s="1"/>
      <c r="B45197" s="1"/>
      <c r="C45197" s="1"/>
      <c r="D45197" s="8"/>
      <c r="E45197" s="1"/>
      <c r="F45197" s="1"/>
      <c r="G45197" s="1"/>
      <c r="H45197" s="1"/>
    </row>
    <row r="45198">
      <c r="A45198" s="1"/>
      <c r="B45198" s="1"/>
      <c r="C45198" s="1"/>
      <c r="D45198" s="8"/>
      <c r="E45198" s="1"/>
      <c r="F45198" s="1"/>
      <c r="G45198" s="1"/>
      <c r="H45198" s="1"/>
    </row>
    <row r="45199">
      <c r="A45199" s="1"/>
      <c r="B45199" s="1"/>
      <c r="C45199" s="1"/>
      <c r="D45199" s="8"/>
      <c r="E45199" s="1"/>
      <c r="F45199" s="1"/>
      <c r="G45199" s="1"/>
      <c r="H45199" s="1"/>
    </row>
    <row r="45200">
      <c r="A45200" s="1"/>
      <c r="B45200" s="1"/>
      <c r="C45200" s="1"/>
      <c r="D45200" s="8"/>
      <c r="E45200" s="1"/>
      <c r="F45200" s="1"/>
      <c r="G45200" s="1"/>
      <c r="H45200" s="1"/>
    </row>
    <row r="45201">
      <c r="A45201" s="1"/>
      <c r="B45201" s="1"/>
      <c r="C45201" s="1"/>
      <c r="D45201" s="8"/>
      <c r="E45201" s="1"/>
      <c r="F45201" s="1"/>
      <c r="G45201" s="1"/>
      <c r="H45201" s="1"/>
    </row>
    <row r="45202">
      <c r="A45202" s="1"/>
      <c r="B45202" s="1"/>
      <c r="C45202" s="1"/>
      <c r="D45202" s="8"/>
      <c r="E45202" s="1"/>
      <c r="F45202" s="1"/>
      <c r="G45202" s="1"/>
      <c r="H45202" s="1"/>
    </row>
    <row r="45203">
      <c r="A45203" s="1"/>
      <c r="B45203" s="1"/>
      <c r="C45203" s="1"/>
      <c r="D45203" s="8"/>
      <c r="E45203" s="1"/>
      <c r="F45203" s="1"/>
      <c r="G45203" s="1"/>
      <c r="H45203" s="1"/>
    </row>
    <row r="45204">
      <c r="A45204" s="1"/>
      <c r="B45204" s="1"/>
      <c r="C45204" s="1"/>
      <c r="D45204" s="8"/>
      <c r="E45204" s="1"/>
      <c r="F45204" s="1"/>
      <c r="G45204" s="1"/>
      <c r="H45204" s="1"/>
    </row>
    <row r="45205">
      <c r="A45205" s="1"/>
      <c r="B45205" s="1"/>
      <c r="C45205" s="1"/>
      <c r="D45205" s="8"/>
      <c r="E45205" s="1"/>
      <c r="F45205" s="1"/>
      <c r="G45205" s="1"/>
      <c r="H45205" s="1"/>
    </row>
    <row r="45206">
      <c r="A45206" s="1"/>
      <c r="B45206" s="1"/>
      <c r="C45206" s="1"/>
      <c r="D45206" s="8"/>
      <c r="E45206" s="1"/>
      <c r="F45206" s="1"/>
      <c r="G45206" s="1"/>
      <c r="H45206" s="1"/>
    </row>
    <row r="45207">
      <c r="A45207" s="1"/>
      <c r="B45207" s="1"/>
      <c r="C45207" s="1"/>
      <c r="D45207" s="8"/>
      <c r="E45207" s="1"/>
      <c r="F45207" s="1"/>
      <c r="G45207" s="1"/>
      <c r="H45207" s="1"/>
    </row>
    <row r="45208">
      <c r="A45208" s="1"/>
      <c r="B45208" s="1"/>
      <c r="C45208" s="1"/>
      <c r="D45208" s="8"/>
      <c r="E45208" s="1"/>
      <c r="F45208" s="1"/>
      <c r="G45208" s="1"/>
      <c r="H45208" s="1"/>
    </row>
    <row r="45209">
      <c r="A45209" s="1"/>
      <c r="B45209" s="1"/>
      <c r="C45209" s="1"/>
      <c r="D45209" s="8"/>
      <c r="E45209" s="1"/>
      <c r="F45209" s="1"/>
      <c r="G45209" s="1"/>
      <c r="H45209" s="1"/>
    </row>
    <row r="45210">
      <c r="A45210" s="1"/>
      <c r="B45210" s="1"/>
      <c r="C45210" s="1"/>
      <c r="D45210" s="8"/>
      <c r="E45210" s="1"/>
      <c r="F45210" s="1"/>
      <c r="G45210" s="1"/>
      <c r="H45210" s="1"/>
    </row>
    <row r="45211">
      <c r="A45211" s="1"/>
      <c r="B45211" s="1"/>
      <c r="C45211" s="1"/>
      <c r="D45211" s="8"/>
      <c r="E45211" s="1"/>
      <c r="F45211" s="1"/>
      <c r="G45211" s="1"/>
      <c r="H45211" s="1"/>
    </row>
    <row r="45212">
      <c r="A45212" s="1"/>
      <c r="B45212" s="1"/>
      <c r="C45212" s="1"/>
      <c r="D45212" s="8"/>
      <c r="E45212" s="1"/>
      <c r="F45212" s="1"/>
      <c r="G45212" s="1"/>
      <c r="H45212" s="1"/>
    </row>
    <row r="45213">
      <c r="A45213" s="1"/>
      <c r="B45213" s="1"/>
      <c r="C45213" s="1"/>
      <c r="D45213" s="8"/>
      <c r="E45213" s="1"/>
      <c r="F45213" s="1"/>
      <c r="G45213" s="1"/>
      <c r="H45213" s="1"/>
    </row>
    <row r="45214">
      <c r="A45214" s="1"/>
      <c r="B45214" s="1"/>
      <c r="C45214" s="1"/>
      <c r="D45214" s="8"/>
      <c r="E45214" s="1"/>
      <c r="F45214" s="1"/>
      <c r="G45214" s="1"/>
      <c r="H45214" s="1"/>
    </row>
    <row r="45215">
      <c r="A45215" s="1"/>
      <c r="B45215" s="1"/>
      <c r="C45215" s="1"/>
      <c r="D45215" s="8"/>
      <c r="E45215" s="1"/>
      <c r="F45215" s="1"/>
      <c r="G45215" s="1"/>
      <c r="H45215" s="1"/>
    </row>
    <row r="45216">
      <c r="A45216" s="1"/>
      <c r="B45216" s="1"/>
      <c r="C45216" s="1"/>
      <c r="D45216" s="8"/>
      <c r="E45216" s="1"/>
      <c r="F45216" s="1"/>
      <c r="G45216" s="1"/>
      <c r="H45216" s="1"/>
    </row>
    <row r="45217">
      <c r="A45217" s="1"/>
      <c r="B45217" s="1"/>
      <c r="C45217" s="1"/>
      <c r="D45217" s="8"/>
      <c r="E45217" s="1"/>
      <c r="F45217" s="1"/>
      <c r="G45217" s="1"/>
      <c r="H45217" s="1"/>
    </row>
    <row r="45218">
      <c r="A45218" s="1"/>
      <c r="B45218" s="1"/>
      <c r="C45218" s="1"/>
      <c r="D45218" s="8"/>
      <c r="E45218" s="1"/>
      <c r="F45218" s="1"/>
      <c r="G45218" s="1"/>
      <c r="H45218" s="1"/>
    </row>
    <row r="45219">
      <c r="A45219" s="1"/>
      <c r="B45219" s="1"/>
      <c r="C45219" s="1"/>
      <c r="D45219" s="8"/>
      <c r="E45219" s="1"/>
      <c r="F45219" s="1"/>
      <c r="G45219" s="1"/>
      <c r="H45219" s="1"/>
    </row>
    <row r="45220">
      <c r="A45220" s="1"/>
      <c r="B45220" s="1"/>
      <c r="C45220" s="1"/>
      <c r="D45220" s="8"/>
      <c r="E45220" s="1"/>
      <c r="F45220" s="1"/>
      <c r="G45220" s="1"/>
      <c r="H45220" s="1"/>
    </row>
    <row r="45221">
      <c r="A45221" s="1"/>
      <c r="B45221" s="1"/>
      <c r="C45221" s="1"/>
      <c r="D45221" s="8"/>
      <c r="E45221" s="1"/>
      <c r="F45221" s="1"/>
      <c r="G45221" s="1"/>
      <c r="H45221" s="1"/>
    </row>
    <row r="45222">
      <c r="A45222" s="1"/>
      <c r="B45222" s="1"/>
      <c r="C45222" s="1"/>
      <c r="D45222" s="8"/>
      <c r="E45222" s="1"/>
      <c r="F45222" s="1"/>
      <c r="G45222" s="1"/>
      <c r="H45222" s="1"/>
    </row>
    <row r="45223">
      <c r="A45223" s="1"/>
      <c r="B45223" s="1"/>
      <c r="C45223" s="1"/>
      <c r="D45223" s="8"/>
      <c r="E45223" s="1"/>
      <c r="F45223" s="1"/>
      <c r="G45223" s="1"/>
      <c r="H45223" s="1"/>
    </row>
    <row r="45224">
      <c r="A45224" s="1"/>
      <c r="B45224" s="1"/>
      <c r="C45224" s="1"/>
      <c r="D45224" s="8"/>
      <c r="E45224" s="1"/>
      <c r="F45224" s="1"/>
      <c r="G45224" s="1"/>
      <c r="H45224" s="1"/>
    </row>
    <row r="45225">
      <c r="A45225" s="1"/>
      <c r="B45225" s="1"/>
      <c r="C45225" s="1"/>
      <c r="D45225" s="8"/>
      <c r="E45225" s="1"/>
      <c r="F45225" s="1"/>
      <c r="G45225" s="1"/>
      <c r="H45225" s="1"/>
    </row>
    <row r="45226">
      <c r="A45226" s="1"/>
      <c r="B45226" s="1"/>
      <c r="C45226" s="1"/>
      <c r="D45226" s="8"/>
      <c r="E45226" s="1"/>
      <c r="F45226" s="1"/>
      <c r="G45226" s="1"/>
      <c r="H45226" s="1"/>
    </row>
    <row r="45227">
      <c r="A45227" s="1"/>
      <c r="B45227" s="1"/>
      <c r="C45227" s="1"/>
      <c r="D45227" s="8"/>
      <c r="E45227" s="1"/>
      <c r="F45227" s="1"/>
      <c r="G45227" s="1"/>
      <c r="H45227" s="1"/>
    </row>
    <row r="45228">
      <c r="A45228" s="1"/>
      <c r="B45228" s="1"/>
      <c r="C45228" s="1"/>
      <c r="D45228" s="8"/>
      <c r="E45228" s="1"/>
      <c r="F45228" s="1"/>
      <c r="G45228" s="1"/>
      <c r="H45228" s="1"/>
    </row>
    <row r="45229">
      <c r="A45229" s="1"/>
      <c r="B45229" s="1"/>
      <c r="C45229" s="1"/>
      <c r="D45229" s="8"/>
      <c r="E45229" s="1"/>
      <c r="F45229" s="1"/>
      <c r="G45229" s="1"/>
      <c r="H45229" s="1"/>
    </row>
    <row r="45230">
      <c r="A45230" s="1"/>
      <c r="B45230" s="1"/>
      <c r="C45230" s="1"/>
      <c r="D45230" s="8"/>
      <c r="E45230" s="1"/>
      <c r="F45230" s="1"/>
      <c r="G45230" s="1"/>
      <c r="H45230" s="1"/>
    </row>
    <row r="45231">
      <c r="A45231" s="1"/>
      <c r="B45231" s="1"/>
      <c r="C45231" s="1"/>
      <c r="D45231" s="8"/>
      <c r="E45231" s="1"/>
      <c r="F45231" s="1"/>
      <c r="G45231" s="1"/>
      <c r="H45231" s="1"/>
    </row>
    <row r="45232">
      <c r="A45232" s="1"/>
      <c r="B45232" s="1"/>
      <c r="C45232" s="1"/>
      <c r="D45232" s="8"/>
      <c r="E45232" s="1"/>
      <c r="F45232" s="1"/>
      <c r="G45232" s="1"/>
      <c r="H45232" s="1"/>
    </row>
    <row r="45233">
      <c r="A45233" s="1"/>
      <c r="B45233" s="1"/>
      <c r="C45233" s="1"/>
      <c r="D45233" s="8"/>
      <c r="E45233" s="1"/>
      <c r="F45233" s="1"/>
      <c r="G45233" s="1"/>
      <c r="H45233" s="1"/>
    </row>
    <row r="45234">
      <c r="A45234" s="1"/>
      <c r="B45234" s="1"/>
      <c r="C45234" s="1"/>
      <c r="D45234" s="8"/>
      <c r="E45234" s="1"/>
      <c r="F45234" s="1"/>
      <c r="G45234" s="1"/>
      <c r="H45234" s="1"/>
    </row>
    <row r="45235">
      <c r="A45235" s="1"/>
      <c r="B45235" s="1"/>
      <c r="C45235" s="1"/>
      <c r="D45235" s="8"/>
      <c r="E45235" s="1"/>
      <c r="F45235" s="1"/>
      <c r="G45235" s="1"/>
      <c r="H45235" s="1"/>
    </row>
    <row r="45236">
      <c r="A45236" s="1"/>
      <c r="B45236" s="1"/>
      <c r="C45236" s="1"/>
      <c r="D45236" s="8"/>
      <c r="E45236" s="1"/>
      <c r="F45236" s="1"/>
      <c r="G45236" s="1"/>
      <c r="H45236" s="1"/>
    </row>
    <row r="45237">
      <c r="A45237" s="1"/>
      <c r="B45237" s="1"/>
      <c r="C45237" s="1"/>
      <c r="D45237" s="8"/>
      <c r="E45237" s="1"/>
      <c r="F45237" s="1"/>
      <c r="G45237" s="1"/>
      <c r="H45237" s="1"/>
    </row>
    <row r="45238">
      <c r="A45238" s="1"/>
      <c r="B45238" s="1"/>
      <c r="C45238" s="1"/>
      <c r="D45238" s="8"/>
      <c r="E45238" s="1"/>
      <c r="F45238" s="1"/>
      <c r="G45238" s="1"/>
      <c r="H45238" s="1"/>
    </row>
    <row r="45239">
      <c r="A45239" s="1"/>
      <c r="B45239" s="1"/>
      <c r="C45239" s="1"/>
      <c r="D45239" s="8"/>
      <c r="E45239" s="1"/>
      <c r="F45239" s="1"/>
      <c r="G45239" s="1"/>
      <c r="H45239" s="1"/>
    </row>
    <row r="45240">
      <c r="A45240" s="1"/>
      <c r="B45240" s="1"/>
      <c r="C45240" s="1"/>
      <c r="D45240" s="8"/>
      <c r="E45240" s="1"/>
      <c r="F45240" s="1"/>
      <c r="G45240" s="1"/>
      <c r="H45240" s="1"/>
    </row>
    <row r="45241">
      <c r="A45241" s="1"/>
      <c r="B45241" s="1"/>
      <c r="C45241" s="1"/>
      <c r="D45241" s="8"/>
      <c r="E45241" s="1"/>
      <c r="F45241" s="1"/>
      <c r="G45241" s="1"/>
      <c r="H45241" s="1"/>
    </row>
    <row r="45242">
      <c r="A45242" s="1"/>
      <c r="B45242" s="1"/>
      <c r="C45242" s="1"/>
      <c r="D45242" s="8"/>
      <c r="E45242" s="1"/>
      <c r="F45242" s="1"/>
      <c r="G45242" s="1"/>
      <c r="H45242" s="1"/>
    </row>
    <row r="45243">
      <c r="A45243" s="1"/>
      <c r="B45243" s="1"/>
      <c r="C45243" s="1"/>
      <c r="D45243" s="8"/>
      <c r="E45243" s="1"/>
      <c r="F45243" s="1"/>
      <c r="G45243" s="1"/>
      <c r="H45243" s="1"/>
    </row>
    <row r="45244">
      <c r="A45244" s="1"/>
      <c r="B45244" s="1"/>
      <c r="C45244" s="1"/>
      <c r="D45244" s="8"/>
      <c r="E45244" s="1"/>
      <c r="F45244" s="1"/>
      <c r="G45244" s="1"/>
      <c r="H45244" s="1"/>
    </row>
    <row r="45245">
      <c r="A45245" s="1"/>
      <c r="B45245" s="1"/>
      <c r="C45245" s="1"/>
      <c r="D45245" s="8"/>
      <c r="E45245" s="1"/>
      <c r="F45245" s="1"/>
      <c r="G45245" s="1"/>
      <c r="H45245" s="1"/>
    </row>
    <row r="45246">
      <c r="A45246" s="1"/>
      <c r="B45246" s="1"/>
      <c r="C45246" s="1"/>
      <c r="D45246" s="8"/>
      <c r="E45246" s="1"/>
      <c r="F45246" s="1"/>
      <c r="G45246" s="1"/>
      <c r="H45246" s="1"/>
    </row>
    <row r="45247">
      <c r="A45247" s="1"/>
      <c r="B45247" s="1"/>
      <c r="C45247" s="1"/>
      <c r="D45247" s="8"/>
      <c r="E45247" s="1"/>
      <c r="F45247" s="1"/>
      <c r="G45247" s="1"/>
      <c r="H45247" s="1"/>
    </row>
    <row r="45248">
      <c r="A45248" s="1"/>
      <c r="B45248" s="1"/>
      <c r="C45248" s="1"/>
      <c r="D45248" s="8"/>
      <c r="E45248" s="1"/>
      <c r="F45248" s="1"/>
      <c r="G45248" s="1"/>
      <c r="H45248" s="1"/>
    </row>
    <row r="45249">
      <c r="A45249" s="1"/>
      <c r="B45249" s="1"/>
      <c r="C45249" s="1"/>
      <c r="D45249" s="8"/>
      <c r="E45249" s="1"/>
      <c r="F45249" s="1"/>
      <c r="G45249" s="1"/>
      <c r="H45249" s="1"/>
    </row>
    <row r="45250">
      <c r="A45250" s="1"/>
      <c r="B45250" s="1"/>
      <c r="C45250" s="1"/>
      <c r="D45250" s="8"/>
      <c r="E45250" s="1"/>
      <c r="F45250" s="1"/>
      <c r="G45250" s="1"/>
      <c r="H45250" s="1"/>
    </row>
    <row r="45251">
      <c r="A45251" s="1"/>
      <c r="B45251" s="1"/>
      <c r="C45251" s="1"/>
      <c r="D45251" s="8"/>
      <c r="E45251" s="1"/>
      <c r="F45251" s="1"/>
      <c r="G45251" s="1"/>
      <c r="H45251" s="1"/>
    </row>
    <row r="45252">
      <c r="A45252" s="1"/>
      <c r="B45252" s="1"/>
      <c r="C45252" s="1"/>
      <c r="D45252" s="8"/>
      <c r="E45252" s="1"/>
      <c r="F45252" s="1"/>
      <c r="G45252" s="1"/>
      <c r="H45252" s="1"/>
    </row>
    <row r="45253">
      <c r="A45253" s="1"/>
      <c r="B45253" s="1"/>
      <c r="C45253" s="1"/>
      <c r="D45253" s="8"/>
      <c r="E45253" s="1"/>
      <c r="F45253" s="1"/>
      <c r="G45253" s="1"/>
      <c r="H45253" s="1"/>
    </row>
    <row r="45254">
      <c r="A45254" s="1"/>
      <c r="B45254" s="1"/>
      <c r="C45254" s="1"/>
      <c r="D45254" s="8"/>
      <c r="E45254" s="1"/>
      <c r="F45254" s="1"/>
      <c r="G45254" s="1"/>
      <c r="H45254" s="1"/>
    </row>
    <row r="45255">
      <c r="A45255" s="1"/>
      <c r="B45255" s="1"/>
      <c r="C45255" s="1"/>
      <c r="D45255" s="8"/>
      <c r="E45255" s="1"/>
      <c r="F45255" s="1"/>
      <c r="G45255" s="1"/>
      <c r="H45255" s="1"/>
    </row>
    <row r="45256">
      <c r="A45256" s="1"/>
      <c r="B45256" s="1"/>
      <c r="C45256" s="1"/>
      <c r="D45256" s="8"/>
      <c r="E45256" s="1"/>
      <c r="F45256" s="1"/>
      <c r="G45256" s="1"/>
      <c r="H45256" s="1"/>
    </row>
    <row r="45257">
      <c r="A45257" s="1"/>
      <c r="B45257" s="1"/>
      <c r="C45257" s="1"/>
      <c r="D45257" s="8"/>
      <c r="E45257" s="1"/>
      <c r="F45257" s="1"/>
      <c r="G45257" s="1"/>
      <c r="H45257" s="1"/>
    </row>
    <row r="45258">
      <c r="A45258" s="1"/>
      <c r="B45258" s="1"/>
      <c r="C45258" s="1"/>
      <c r="D45258" s="8"/>
      <c r="E45258" s="1"/>
      <c r="F45258" s="1"/>
      <c r="G45258" s="1"/>
      <c r="H45258" s="1"/>
    </row>
    <row r="45259">
      <c r="A45259" s="1"/>
      <c r="B45259" s="1"/>
      <c r="C45259" s="1"/>
      <c r="D45259" s="8"/>
      <c r="E45259" s="1"/>
      <c r="F45259" s="1"/>
      <c r="G45259" s="1"/>
      <c r="H45259" s="1"/>
    </row>
    <row r="45260">
      <c r="A45260" s="1"/>
      <c r="B45260" s="1"/>
      <c r="C45260" s="1"/>
      <c r="D45260" s="8"/>
      <c r="E45260" s="1"/>
      <c r="F45260" s="1"/>
      <c r="G45260" s="1"/>
      <c r="H45260" s="1"/>
    </row>
    <row r="45261">
      <c r="A45261" s="1"/>
      <c r="B45261" s="1"/>
      <c r="C45261" s="1"/>
      <c r="D45261" s="8"/>
      <c r="E45261" s="1"/>
      <c r="F45261" s="1"/>
      <c r="G45261" s="1"/>
      <c r="H45261" s="1"/>
    </row>
    <row r="45262">
      <c r="A45262" s="1"/>
      <c r="B45262" s="1"/>
      <c r="C45262" s="1"/>
      <c r="D45262" s="8"/>
      <c r="E45262" s="1"/>
      <c r="F45262" s="1"/>
      <c r="G45262" s="1"/>
      <c r="H45262" s="1"/>
    </row>
    <row r="45263">
      <c r="A45263" s="1"/>
      <c r="B45263" s="1"/>
      <c r="C45263" s="1"/>
      <c r="D45263" s="8"/>
      <c r="E45263" s="1"/>
      <c r="F45263" s="1"/>
      <c r="G45263" s="1"/>
      <c r="H45263" s="1"/>
    </row>
    <row r="45264">
      <c r="A45264" s="1"/>
      <c r="B45264" s="1"/>
      <c r="C45264" s="1"/>
      <c r="D45264" s="8"/>
      <c r="E45264" s="1"/>
      <c r="F45264" s="1"/>
      <c r="G45264" s="1"/>
      <c r="H45264" s="1"/>
    </row>
    <row r="45265">
      <c r="A45265" s="1"/>
      <c r="B45265" s="1"/>
      <c r="C45265" s="1"/>
      <c r="D45265" s="8"/>
      <c r="E45265" s="1"/>
      <c r="F45265" s="1"/>
      <c r="G45265" s="1"/>
      <c r="H45265" s="1"/>
    </row>
    <row r="45266">
      <c r="A45266" s="1"/>
      <c r="B45266" s="1"/>
      <c r="C45266" s="1"/>
      <c r="D45266" s="8"/>
      <c r="E45266" s="1"/>
      <c r="F45266" s="1"/>
      <c r="G45266" s="1"/>
      <c r="H45266" s="1"/>
    </row>
    <row r="45267">
      <c r="A45267" s="1"/>
      <c r="B45267" s="1"/>
      <c r="C45267" s="1"/>
      <c r="D45267" s="8"/>
      <c r="E45267" s="1"/>
      <c r="F45267" s="1"/>
      <c r="G45267" s="1"/>
      <c r="H45267" s="1"/>
    </row>
    <row r="45268">
      <c r="A45268" s="1"/>
      <c r="B45268" s="1"/>
      <c r="C45268" s="1"/>
      <c r="D45268" s="8"/>
      <c r="E45268" s="1"/>
      <c r="F45268" s="1"/>
      <c r="G45268" s="1"/>
      <c r="H45268" s="1"/>
    </row>
    <row r="45269">
      <c r="A45269" s="1"/>
      <c r="B45269" s="1"/>
      <c r="C45269" s="1"/>
      <c r="D45269" s="8"/>
      <c r="E45269" s="1"/>
      <c r="F45269" s="1"/>
      <c r="G45269" s="1"/>
      <c r="H45269" s="1"/>
    </row>
    <row r="45270">
      <c r="A45270" s="1"/>
      <c r="B45270" s="1"/>
      <c r="C45270" s="1"/>
      <c r="D45270" s="8"/>
      <c r="E45270" s="1"/>
      <c r="F45270" s="1"/>
      <c r="G45270" s="1"/>
      <c r="H45270" s="1"/>
    </row>
    <row r="45271">
      <c r="A45271" s="1"/>
      <c r="B45271" s="1"/>
      <c r="C45271" s="1"/>
      <c r="D45271" s="8"/>
      <c r="E45271" s="1"/>
      <c r="F45271" s="1"/>
      <c r="G45271" s="1"/>
      <c r="H45271" s="1"/>
    </row>
    <row r="45272">
      <c r="A45272" s="1"/>
      <c r="B45272" s="1"/>
      <c r="C45272" s="1"/>
      <c r="D45272" s="8"/>
      <c r="E45272" s="1"/>
      <c r="F45272" s="1"/>
      <c r="G45272" s="1"/>
      <c r="H45272" s="1"/>
    </row>
    <row r="45273">
      <c r="A45273" s="1"/>
      <c r="B45273" s="1"/>
      <c r="C45273" s="1"/>
      <c r="D45273" s="8"/>
      <c r="E45273" s="1"/>
      <c r="F45273" s="1"/>
      <c r="G45273" s="1"/>
      <c r="H45273" s="1"/>
    </row>
    <row r="45274">
      <c r="A45274" s="1"/>
      <c r="B45274" s="1"/>
      <c r="C45274" s="1"/>
      <c r="D45274" s="8"/>
      <c r="E45274" s="1"/>
      <c r="F45274" s="1"/>
      <c r="G45274" s="1"/>
      <c r="H45274" s="1"/>
    </row>
    <row r="45275">
      <c r="A45275" s="1"/>
      <c r="B45275" s="1"/>
      <c r="C45275" s="1"/>
      <c r="D45275" s="8"/>
      <c r="E45275" s="1"/>
      <c r="F45275" s="1"/>
      <c r="G45275" s="1"/>
      <c r="H45275" s="1"/>
    </row>
    <row r="45276">
      <c r="A45276" s="1"/>
      <c r="B45276" s="1"/>
      <c r="C45276" s="1"/>
      <c r="D45276" s="8"/>
      <c r="E45276" s="1"/>
      <c r="F45276" s="1"/>
      <c r="G45276" s="1"/>
      <c r="H45276" s="1"/>
    </row>
    <row r="45277">
      <c r="A45277" s="1"/>
      <c r="B45277" s="1"/>
      <c r="C45277" s="1"/>
      <c r="D45277" s="8"/>
      <c r="E45277" s="1"/>
      <c r="F45277" s="1"/>
      <c r="G45277" s="1"/>
      <c r="H45277" s="1"/>
    </row>
    <row r="45278">
      <c r="A45278" s="1"/>
      <c r="B45278" s="1"/>
      <c r="C45278" s="1"/>
      <c r="D45278" s="8"/>
      <c r="E45278" s="1"/>
      <c r="F45278" s="1"/>
      <c r="G45278" s="1"/>
      <c r="H45278" s="1"/>
    </row>
    <row r="45279">
      <c r="A45279" s="1"/>
      <c r="B45279" s="1"/>
      <c r="C45279" s="1"/>
      <c r="D45279" s="8"/>
      <c r="E45279" s="1"/>
      <c r="F45279" s="1"/>
      <c r="G45279" s="1"/>
      <c r="H45279" s="1"/>
    </row>
    <row r="45280">
      <c r="A45280" s="1"/>
      <c r="B45280" s="1"/>
      <c r="C45280" s="1"/>
      <c r="D45280" s="8"/>
      <c r="E45280" s="1"/>
      <c r="F45280" s="1"/>
      <c r="G45280" s="1"/>
      <c r="H45280" s="1"/>
    </row>
    <row r="45281">
      <c r="A45281" s="1"/>
      <c r="B45281" s="1"/>
      <c r="C45281" s="1"/>
      <c r="D45281" s="8"/>
      <c r="E45281" s="1"/>
      <c r="F45281" s="1"/>
      <c r="G45281" s="1"/>
      <c r="H45281" s="1"/>
    </row>
    <row r="45282">
      <c r="A45282" s="1"/>
      <c r="B45282" s="1"/>
      <c r="C45282" s="1"/>
      <c r="D45282" s="8"/>
      <c r="E45282" s="1"/>
      <c r="F45282" s="1"/>
      <c r="G45282" s="1"/>
      <c r="H45282" s="1"/>
    </row>
    <row r="45283">
      <c r="A45283" s="1"/>
      <c r="B45283" s="1"/>
      <c r="C45283" s="1"/>
      <c r="D45283" s="8"/>
      <c r="E45283" s="1"/>
      <c r="F45283" s="1"/>
      <c r="G45283" s="1"/>
      <c r="H45283" s="1"/>
    </row>
    <row r="45284">
      <c r="A45284" s="1"/>
      <c r="B45284" s="1"/>
      <c r="C45284" s="1"/>
      <c r="D45284" s="8"/>
      <c r="E45284" s="1"/>
      <c r="F45284" s="1"/>
      <c r="G45284" s="1"/>
      <c r="H45284" s="1"/>
    </row>
    <row r="45285">
      <c r="A45285" s="1"/>
      <c r="B45285" s="1"/>
      <c r="C45285" s="1"/>
      <c r="D45285" s="8"/>
      <c r="E45285" s="1"/>
      <c r="F45285" s="1"/>
      <c r="G45285" s="1"/>
      <c r="H45285" s="1"/>
    </row>
    <row r="45286">
      <c r="A45286" s="1"/>
      <c r="B45286" s="1"/>
      <c r="C45286" s="1"/>
      <c r="D45286" s="8"/>
      <c r="E45286" s="1"/>
      <c r="F45286" s="1"/>
      <c r="G45286" s="1"/>
      <c r="H45286" s="1"/>
    </row>
    <row r="45287">
      <c r="A45287" s="1"/>
      <c r="B45287" s="1"/>
      <c r="C45287" s="1"/>
      <c r="D45287" s="8"/>
      <c r="E45287" s="1"/>
      <c r="F45287" s="1"/>
      <c r="G45287" s="1"/>
      <c r="H45287" s="1"/>
    </row>
    <row r="45288">
      <c r="A45288" s="1"/>
      <c r="B45288" s="1"/>
      <c r="C45288" s="1"/>
      <c r="D45288" s="8"/>
      <c r="E45288" s="1"/>
      <c r="F45288" s="1"/>
      <c r="G45288" s="1"/>
      <c r="H45288" s="1"/>
    </row>
    <row r="45289">
      <c r="A45289" s="1"/>
      <c r="B45289" s="1"/>
      <c r="C45289" s="1"/>
      <c r="D45289" s="8"/>
      <c r="E45289" s="1"/>
      <c r="F45289" s="1"/>
      <c r="G45289" s="1"/>
      <c r="H45289" s="1"/>
    </row>
    <row r="45290">
      <c r="A45290" s="1"/>
      <c r="B45290" s="1"/>
      <c r="C45290" s="1"/>
      <c r="D45290" s="8"/>
      <c r="E45290" s="1"/>
      <c r="F45290" s="1"/>
      <c r="G45290" s="1"/>
      <c r="H45290" s="1"/>
    </row>
    <row r="45291">
      <c r="A45291" s="1"/>
      <c r="B45291" s="1"/>
      <c r="C45291" s="1"/>
      <c r="D45291" s="8"/>
      <c r="E45291" s="1"/>
      <c r="F45291" s="1"/>
      <c r="G45291" s="1"/>
      <c r="H45291" s="1"/>
    </row>
    <row r="45292">
      <c r="A45292" s="1"/>
      <c r="B45292" s="1"/>
      <c r="C45292" s="1"/>
      <c r="D45292" s="8"/>
      <c r="E45292" s="1"/>
      <c r="F45292" s="1"/>
      <c r="G45292" s="1"/>
      <c r="H45292" s="1"/>
    </row>
    <row r="45293">
      <c r="A45293" s="1"/>
      <c r="B45293" s="1"/>
      <c r="C45293" s="1"/>
      <c r="D45293" s="8"/>
      <c r="E45293" s="1"/>
      <c r="F45293" s="1"/>
      <c r="G45293" s="1"/>
      <c r="H45293" s="1"/>
    </row>
    <row r="45294">
      <c r="A45294" s="1"/>
      <c r="B45294" s="1"/>
      <c r="C45294" s="1"/>
      <c r="D45294" s="8"/>
      <c r="E45294" s="1"/>
      <c r="F45294" s="1"/>
      <c r="G45294" s="1"/>
      <c r="H45294" s="1"/>
    </row>
    <row r="45295">
      <c r="A45295" s="1"/>
      <c r="B45295" s="1"/>
      <c r="C45295" s="1"/>
      <c r="D45295" s="8"/>
      <c r="E45295" s="1"/>
      <c r="F45295" s="1"/>
      <c r="G45295" s="1"/>
      <c r="H45295" s="1"/>
    </row>
    <row r="45296">
      <c r="A45296" s="1"/>
      <c r="B45296" s="1"/>
      <c r="C45296" s="1"/>
      <c r="D45296" s="8"/>
      <c r="E45296" s="1"/>
      <c r="F45296" s="1"/>
      <c r="G45296" s="1"/>
      <c r="H45296" s="1"/>
    </row>
    <row r="45297">
      <c r="A45297" s="1"/>
      <c r="B45297" s="1"/>
      <c r="C45297" s="1"/>
      <c r="D45297" s="8"/>
      <c r="E45297" s="1"/>
      <c r="F45297" s="1"/>
      <c r="G45297" s="1"/>
      <c r="H45297" s="1"/>
    </row>
    <row r="45298">
      <c r="A45298" s="1"/>
      <c r="B45298" s="1"/>
      <c r="C45298" s="1"/>
      <c r="D45298" s="8"/>
      <c r="E45298" s="1"/>
      <c r="F45298" s="1"/>
      <c r="G45298" s="1"/>
      <c r="H45298" s="1"/>
    </row>
    <row r="45299">
      <c r="A45299" s="1"/>
      <c r="B45299" s="1"/>
      <c r="C45299" s="1"/>
      <c r="D45299" s="8"/>
      <c r="E45299" s="1"/>
      <c r="F45299" s="1"/>
      <c r="G45299" s="1"/>
      <c r="H45299" s="1"/>
    </row>
    <row r="45300">
      <c r="A45300" s="1"/>
      <c r="B45300" s="1"/>
      <c r="C45300" s="1"/>
      <c r="D45300" s="8"/>
      <c r="E45300" s="1"/>
      <c r="F45300" s="1"/>
      <c r="G45300" s="1"/>
      <c r="H45300" s="1"/>
    </row>
    <row r="45301">
      <c r="A45301" s="1"/>
      <c r="B45301" s="1"/>
      <c r="C45301" s="1"/>
      <c r="D45301" s="8"/>
      <c r="E45301" s="1"/>
      <c r="F45301" s="1"/>
      <c r="G45301" s="1"/>
      <c r="H45301" s="1"/>
    </row>
    <row r="45302">
      <c r="A45302" s="1"/>
      <c r="B45302" s="1"/>
      <c r="C45302" s="1"/>
      <c r="D45302" s="8"/>
      <c r="E45302" s="1"/>
      <c r="F45302" s="1"/>
      <c r="G45302" s="1"/>
      <c r="H45302" s="1"/>
    </row>
    <row r="45303">
      <c r="A45303" s="1"/>
      <c r="B45303" s="1"/>
      <c r="C45303" s="1"/>
      <c r="D45303" s="8"/>
      <c r="E45303" s="1"/>
      <c r="F45303" s="1"/>
      <c r="G45303" s="1"/>
      <c r="H45303" s="1"/>
    </row>
    <row r="45304">
      <c r="A45304" s="1"/>
      <c r="B45304" s="1"/>
      <c r="C45304" s="1"/>
      <c r="D45304" s="8"/>
      <c r="E45304" s="1"/>
      <c r="F45304" s="1"/>
      <c r="G45304" s="1"/>
      <c r="H45304" s="1"/>
    </row>
    <row r="45305">
      <c r="A45305" s="1"/>
      <c r="B45305" s="1"/>
      <c r="C45305" s="1"/>
      <c r="D45305" s="8"/>
      <c r="E45305" s="1"/>
      <c r="F45305" s="1"/>
      <c r="G45305" s="1"/>
      <c r="H45305" s="1"/>
    </row>
    <row r="45306">
      <c r="A45306" s="1"/>
      <c r="B45306" s="1"/>
      <c r="C45306" s="1"/>
      <c r="D45306" s="8"/>
      <c r="E45306" s="1"/>
      <c r="F45306" s="1"/>
      <c r="G45306" s="1"/>
      <c r="H45306" s="1"/>
    </row>
    <row r="45307">
      <c r="A45307" s="1"/>
      <c r="B45307" s="1"/>
      <c r="C45307" s="1"/>
      <c r="D45307" s="8"/>
      <c r="E45307" s="1"/>
      <c r="F45307" s="1"/>
      <c r="G45307" s="1"/>
      <c r="H45307" s="1"/>
    </row>
    <row r="45308">
      <c r="A45308" s="1"/>
      <c r="B45308" s="1"/>
      <c r="C45308" s="1"/>
      <c r="D45308" s="8"/>
      <c r="E45308" s="1"/>
      <c r="F45308" s="1"/>
      <c r="G45308" s="1"/>
      <c r="H45308" s="1"/>
    </row>
    <row r="45309">
      <c r="A45309" s="1"/>
      <c r="B45309" s="1"/>
      <c r="C45309" s="1"/>
      <c r="D45309" s="8"/>
      <c r="E45309" s="1"/>
      <c r="F45309" s="1"/>
      <c r="G45309" s="1"/>
      <c r="H45309" s="1"/>
    </row>
    <row r="45310">
      <c r="A45310" s="1"/>
      <c r="B45310" s="1"/>
      <c r="C45310" s="1"/>
      <c r="D45310" s="8"/>
      <c r="E45310" s="1"/>
      <c r="F45310" s="1"/>
      <c r="G45310" s="1"/>
      <c r="H45310" s="1"/>
    </row>
    <row r="45311">
      <c r="A45311" s="1"/>
      <c r="B45311" s="1"/>
      <c r="C45311" s="1"/>
      <c r="D45311" s="8"/>
      <c r="E45311" s="1"/>
      <c r="F45311" s="1"/>
      <c r="G45311" s="1"/>
      <c r="H45311" s="1"/>
    </row>
    <row r="45312">
      <c r="A45312" s="1"/>
      <c r="B45312" s="1"/>
      <c r="C45312" s="1"/>
      <c r="D45312" s="8"/>
      <c r="E45312" s="1"/>
      <c r="F45312" s="1"/>
      <c r="G45312" s="1"/>
      <c r="H45312" s="1"/>
    </row>
    <row r="45313">
      <c r="A45313" s="1"/>
      <c r="B45313" s="1"/>
      <c r="C45313" s="1"/>
      <c r="D45313" s="8"/>
      <c r="E45313" s="1"/>
      <c r="F45313" s="1"/>
      <c r="G45313" s="1"/>
      <c r="H45313" s="1"/>
    </row>
    <row r="45314">
      <c r="A45314" s="1"/>
      <c r="B45314" s="1"/>
      <c r="C45314" s="1"/>
      <c r="D45314" s="8"/>
      <c r="E45314" s="1"/>
      <c r="F45314" s="1"/>
      <c r="G45314" s="1"/>
      <c r="H45314" s="1"/>
    </row>
    <row r="45315">
      <c r="A45315" s="1"/>
      <c r="B45315" s="1"/>
      <c r="C45315" s="1"/>
      <c r="D45315" s="8"/>
      <c r="E45315" s="1"/>
      <c r="F45315" s="1"/>
      <c r="G45315" s="1"/>
      <c r="H45315" s="1"/>
    </row>
    <row r="45316">
      <c r="A45316" s="1"/>
      <c r="B45316" s="1"/>
      <c r="C45316" s="1"/>
      <c r="D45316" s="8"/>
      <c r="E45316" s="1"/>
      <c r="F45316" s="1"/>
      <c r="G45316" s="1"/>
      <c r="H45316" s="1"/>
    </row>
    <row r="45317">
      <c r="A45317" s="1"/>
      <c r="B45317" s="1"/>
      <c r="C45317" s="1"/>
      <c r="D45317" s="8"/>
      <c r="E45317" s="1"/>
      <c r="F45317" s="1"/>
      <c r="G45317" s="1"/>
      <c r="H45317" s="1"/>
    </row>
    <row r="45318">
      <c r="A45318" s="1"/>
      <c r="B45318" s="1"/>
      <c r="C45318" s="1"/>
      <c r="D45318" s="8"/>
      <c r="E45318" s="1"/>
      <c r="F45318" s="1"/>
      <c r="G45318" s="1"/>
      <c r="H45318" s="1"/>
    </row>
    <row r="45319">
      <c r="A45319" s="1"/>
      <c r="B45319" s="1"/>
      <c r="C45319" s="1"/>
      <c r="D45319" s="8"/>
      <c r="E45319" s="1"/>
      <c r="F45319" s="1"/>
      <c r="G45319" s="1"/>
      <c r="H45319" s="1"/>
    </row>
    <row r="45320">
      <c r="A45320" s="1"/>
      <c r="B45320" s="1"/>
      <c r="C45320" s="1"/>
      <c r="D45320" s="8"/>
      <c r="E45320" s="1"/>
      <c r="F45320" s="1"/>
      <c r="G45320" s="1"/>
      <c r="H45320" s="1"/>
    </row>
    <row r="45321">
      <c r="A45321" s="1"/>
      <c r="B45321" s="1"/>
      <c r="C45321" s="1"/>
      <c r="D45321" s="8"/>
      <c r="E45321" s="1"/>
      <c r="F45321" s="1"/>
      <c r="G45321" s="1"/>
      <c r="H45321" s="1"/>
    </row>
    <row r="45322">
      <c r="A45322" s="1"/>
      <c r="B45322" s="1"/>
      <c r="C45322" s="1"/>
      <c r="D45322" s="8"/>
      <c r="E45322" s="1"/>
      <c r="F45322" s="1"/>
      <c r="G45322" s="1"/>
      <c r="H45322" s="1"/>
    </row>
    <row r="45323">
      <c r="A45323" s="1"/>
      <c r="B45323" s="1"/>
      <c r="C45323" s="1"/>
      <c r="D45323" s="8"/>
      <c r="E45323" s="1"/>
      <c r="F45323" s="1"/>
      <c r="G45323" s="1"/>
      <c r="H45323" s="1"/>
    </row>
    <row r="45324">
      <c r="A45324" s="1"/>
      <c r="B45324" s="1"/>
      <c r="C45324" s="1"/>
      <c r="D45324" s="8"/>
      <c r="E45324" s="1"/>
      <c r="F45324" s="1"/>
      <c r="G45324" s="1"/>
      <c r="H45324" s="1"/>
    </row>
    <row r="45325">
      <c r="A45325" s="1"/>
      <c r="B45325" s="1"/>
      <c r="C45325" s="1"/>
      <c r="D45325" s="8"/>
      <c r="E45325" s="1"/>
      <c r="F45325" s="1"/>
      <c r="G45325" s="1"/>
      <c r="H45325" s="1"/>
    </row>
    <row r="45326">
      <c r="A45326" s="1"/>
      <c r="B45326" s="1"/>
      <c r="C45326" s="1"/>
      <c r="D45326" s="8"/>
      <c r="E45326" s="1"/>
      <c r="F45326" s="1"/>
      <c r="G45326" s="1"/>
      <c r="H45326" s="1"/>
    </row>
    <row r="45327">
      <c r="A45327" s="1"/>
      <c r="B45327" s="1"/>
      <c r="C45327" s="1"/>
      <c r="D45327" s="8"/>
      <c r="E45327" s="1"/>
      <c r="F45327" s="1"/>
      <c r="G45327" s="1"/>
      <c r="H45327" s="1"/>
    </row>
    <row r="45328">
      <c r="A45328" s="1"/>
      <c r="B45328" s="1"/>
      <c r="C45328" s="1"/>
      <c r="D45328" s="8"/>
      <c r="E45328" s="1"/>
      <c r="F45328" s="1"/>
      <c r="G45328" s="1"/>
      <c r="H45328" s="1"/>
    </row>
    <row r="45329">
      <c r="A45329" s="1"/>
      <c r="B45329" s="1"/>
      <c r="C45329" s="1"/>
      <c r="D45329" s="8"/>
      <c r="E45329" s="1"/>
      <c r="F45329" s="1"/>
      <c r="G45329" s="1"/>
      <c r="H45329" s="1"/>
    </row>
    <row r="45330">
      <c r="A45330" s="1"/>
      <c r="B45330" s="1"/>
      <c r="C45330" s="1"/>
      <c r="D45330" s="8"/>
      <c r="E45330" s="1"/>
      <c r="F45330" s="1"/>
      <c r="G45330" s="1"/>
      <c r="H45330" s="1"/>
    </row>
    <row r="45331">
      <c r="A45331" s="1"/>
      <c r="B45331" s="1"/>
      <c r="C45331" s="1"/>
      <c r="D45331" s="8"/>
      <c r="E45331" s="1"/>
      <c r="F45331" s="1"/>
      <c r="G45331" s="1"/>
      <c r="H45331" s="1"/>
    </row>
    <row r="45332">
      <c r="A45332" s="1"/>
      <c r="B45332" s="1"/>
      <c r="C45332" s="1"/>
      <c r="D45332" s="8"/>
      <c r="E45332" s="1"/>
      <c r="F45332" s="1"/>
      <c r="G45332" s="1"/>
      <c r="H45332" s="1"/>
    </row>
    <row r="45333">
      <c r="A45333" s="1"/>
      <c r="B45333" s="1"/>
      <c r="C45333" s="1"/>
      <c r="D45333" s="8"/>
      <c r="E45333" s="1"/>
      <c r="F45333" s="1"/>
      <c r="G45333" s="1"/>
      <c r="H45333" s="1"/>
    </row>
    <row r="45334">
      <c r="A45334" s="1"/>
      <c r="B45334" s="1"/>
      <c r="C45334" s="1"/>
      <c r="D45334" s="8"/>
      <c r="E45334" s="1"/>
      <c r="F45334" s="1"/>
      <c r="G45334" s="1"/>
      <c r="H45334" s="1"/>
    </row>
    <row r="45335">
      <c r="A45335" s="1"/>
      <c r="B45335" s="1"/>
      <c r="C45335" s="1"/>
      <c r="D45335" s="8"/>
      <c r="E45335" s="1"/>
      <c r="F45335" s="1"/>
      <c r="G45335" s="1"/>
      <c r="H45335" s="1"/>
    </row>
    <row r="45336">
      <c r="A45336" s="1"/>
      <c r="B45336" s="1"/>
      <c r="C45336" s="1"/>
      <c r="D45336" s="8"/>
      <c r="E45336" s="1"/>
      <c r="F45336" s="1"/>
      <c r="G45336" s="1"/>
      <c r="H45336" s="1"/>
    </row>
    <row r="45337">
      <c r="A45337" s="1"/>
      <c r="B45337" s="1"/>
      <c r="C45337" s="1"/>
      <c r="D45337" s="8"/>
      <c r="E45337" s="1"/>
      <c r="F45337" s="1"/>
      <c r="G45337" s="1"/>
      <c r="H45337" s="1"/>
    </row>
    <row r="45338">
      <c r="A45338" s="1"/>
      <c r="B45338" s="1"/>
      <c r="C45338" s="1"/>
      <c r="D45338" s="8"/>
      <c r="E45338" s="1"/>
      <c r="F45338" s="1"/>
      <c r="G45338" s="1"/>
      <c r="H45338" s="1"/>
    </row>
    <row r="45339">
      <c r="A45339" s="1"/>
      <c r="B45339" s="1"/>
      <c r="C45339" s="1"/>
      <c r="D45339" s="8"/>
      <c r="E45339" s="1"/>
      <c r="F45339" s="1"/>
      <c r="G45339" s="1"/>
      <c r="H45339" s="1"/>
    </row>
    <row r="45340">
      <c r="A45340" s="1"/>
      <c r="B45340" s="1"/>
      <c r="C45340" s="1"/>
      <c r="D45340" s="8"/>
      <c r="E45340" s="1"/>
      <c r="F45340" s="1"/>
      <c r="G45340" s="1"/>
      <c r="H45340" s="1"/>
    </row>
    <row r="45341">
      <c r="A45341" s="1"/>
      <c r="B45341" s="1"/>
      <c r="C45341" s="1"/>
      <c r="D45341" s="8"/>
      <c r="E45341" s="1"/>
      <c r="F45341" s="1"/>
      <c r="G45341" s="1"/>
      <c r="H45341" s="1"/>
    </row>
    <row r="45342">
      <c r="A45342" s="1"/>
      <c r="B45342" s="1"/>
      <c r="C45342" s="1"/>
      <c r="D45342" s="8"/>
      <c r="E45342" s="1"/>
      <c r="F45342" s="1"/>
      <c r="G45342" s="1"/>
      <c r="H45342" s="1"/>
    </row>
    <row r="45343">
      <c r="A45343" s="1"/>
      <c r="B45343" s="1"/>
      <c r="C45343" s="1"/>
      <c r="D45343" s="8"/>
      <c r="E45343" s="1"/>
      <c r="F45343" s="1"/>
      <c r="G45343" s="1"/>
      <c r="H45343" s="1"/>
    </row>
    <row r="45344">
      <c r="A45344" s="1"/>
      <c r="B45344" s="1"/>
      <c r="C45344" s="1"/>
      <c r="D45344" s="8"/>
      <c r="E45344" s="1"/>
      <c r="F45344" s="1"/>
      <c r="G45344" s="1"/>
      <c r="H45344" s="1"/>
    </row>
    <row r="45345">
      <c r="A45345" s="1"/>
      <c r="B45345" s="1"/>
      <c r="C45345" s="1"/>
      <c r="D45345" s="8"/>
      <c r="E45345" s="1"/>
      <c r="F45345" s="1"/>
      <c r="G45345" s="1"/>
      <c r="H45345" s="1"/>
    </row>
    <row r="45346">
      <c r="A45346" s="1"/>
      <c r="B45346" s="1"/>
      <c r="C45346" s="1"/>
      <c r="D45346" s="8"/>
      <c r="E45346" s="1"/>
      <c r="F45346" s="1"/>
      <c r="G45346" s="1"/>
      <c r="H45346" s="1"/>
    </row>
    <row r="45347">
      <c r="A45347" s="1"/>
      <c r="B45347" s="1"/>
      <c r="C45347" s="1"/>
      <c r="D45347" s="8"/>
      <c r="E45347" s="1"/>
      <c r="F45347" s="1"/>
      <c r="G45347" s="1"/>
      <c r="H45347" s="1"/>
    </row>
    <row r="45348">
      <c r="A45348" s="1"/>
      <c r="B45348" s="1"/>
      <c r="C45348" s="1"/>
      <c r="D45348" s="8"/>
      <c r="E45348" s="1"/>
      <c r="F45348" s="1"/>
      <c r="G45348" s="1"/>
      <c r="H45348" s="1"/>
    </row>
    <row r="45349">
      <c r="A45349" s="1"/>
      <c r="B45349" s="1"/>
      <c r="C45349" s="1"/>
      <c r="D45349" s="8"/>
      <c r="E45349" s="1"/>
      <c r="F45349" s="1"/>
      <c r="G45349" s="1"/>
      <c r="H45349" s="1"/>
    </row>
    <row r="45350">
      <c r="A45350" s="1"/>
      <c r="B45350" s="1"/>
      <c r="C45350" s="1"/>
      <c r="D45350" s="8"/>
      <c r="E45350" s="1"/>
      <c r="F45350" s="1"/>
      <c r="G45350" s="1"/>
      <c r="H45350" s="1"/>
    </row>
    <row r="45351">
      <c r="A45351" s="1"/>
      <c r="B45351" s="1"/>
      <c r="C45351" s="1"/>
      <c r="D45351" s="8"/>
      <c r="E45351" s="1"/>
      <c r="F45351" s="1"/>
      <c r="G45351" s="1"/>
      <c r="H45351" s="1"/>
    </row>
    <row r="45352">
      <c r="A45352" s="1"/>
      <c r="B45352" s="1"/>
      <c r="C45352" s="1"/>
      <c r="D45352" s="8"/>
      <c r="E45352" s="1"/>
      <c r="F45352" s="1"/>
      <c r="G45352" s="1"/>
      <c r="H45352" s="1"/>
    </row>
    <row r="45353">
      <c r="A45353" s="1"/>
      <c r="B45353" s="1"/>
      <c r="C45353" s="1"/>
      <c r="D45353" s="8"/>
      <c r="E45353" s="1"/>
      <c r="F45353" s="1"/>
      <c r="G45353" s="1"/>
      <c r="H45353" s="1"/>
    </row>
    <row r="45354">
      <c r="A45354" s="1"/>
      <c r="B45354" s="1"/>
      <c r="C45354" s="1"/>
      <c r="D45354" s="8"/>
      <c r="E45354" s="1"/>
      <c r="F45354" s="1"/>
      <c r="G45354" s="1"/>
      <c r="H45354" s="1"/>
    </row>
    <row r="45355">
      <c r="A45355" s="1"/>
      <c r="B45355" s="1"/>
      <c r="C45355" s="1"/>
      <c r="D45355" s="8"/>
      <c r="E45355" s="1"/>
      <c r="F45355" s="1"/>
      <c r="G45355" s="1"/>
      <c r="H45355" s="1"/>
    </row>
    <row r="45356">
      <c r="A45356" s="1"/>
      <c r="B45356" s="1"/>
      <c r="C45356" s="1"/>
      <c r="D45356" s="8"/>
      <c r="E45356" s="1"/>
      <c r="F45356" s="1"/>
      <c r="G45356" s="1"/>
      <c r="H45356" s="1"/>
    </row>
    <row r="45357">
      <c r="A45357" s="1"/>
      <c r="B45357" s="1"/>
      <c r="C45357" s="1"/>
      <c r="D45357" s="8"/>
      <c r="E45357" s="1"/>
      <c r="F45357" s="1"/>
      <c r="G45357" s="1"/>
      <c r="H45357" s="1"/>
    </row>
    <row r="45358">
      <c r="A45358" s="1"/>
      <c r="B45358" s="1"/>
      <c r="C45358" s="1"/>
      <c r="D45358" s="8"/>
      <c r="E45358" s="1"/>
      <c r="F45358" s="1"/>
      <c r="G45358" s="1"/>
      <c r="H45358" s="1"/>
    </row>
    <row r="45359">
      <c r="A45359" s="1"/>
      <c r="B45359" s="1"/>
      <c r="C45359" s="1"/>
      <c r="D45359" s="8"/>
      <c r="E45359" s="1"/>
      <c r="F45359" s="1"/>
      <c r="G45359" s="1"/>
      <c r="H45359" s="1"/>
    </row>
    <row r="45360">
      <c r="A45360" s="1"/>
      <c r="B45360" s="1"/>
      <c r="C45360" s="1"/>
      <c r="D45360" s="8"/>
      <c r="E45360" s="1"/>
      <c r="F45360" s="1"/>
      <c r="G45360" s="1"/>
      <c r="H45360" s="1"/>
    </row>
    <row r="45361">
      <c r="A45361" s="1"/>
      <c r="B45361" s="1"/>
      <c r="C45361" s="1"/>
      <c r="D45361" s="8"/>
      <c r="E45361" s="1"/>
      <c r="F45361" s="1"/>
      <c r="G45361" s="1"/>
      <c r="H45361" s="1"/>
    </row>
    <row r="45362">
      <c r="A45362" s="1"/>
      <c r="B45362" s="1"/>
      <c r="C45362" s="1"/>
      <c r="D45362" s="8"/>
      <c r="E45362" s="1"/>
      <c r="F45362" s="1"/>
      <c r="G45362" s="1"/>
      <c r="H45362" s="1"/>
    </row>
    <row r="45363">
      <c r="A45363" s="1"/>
      <c r="B45363" s="1"/>
      <c r="C45363" s="1"/>
      <c r="D45363" s="8"/>
      <c r="E45363" s="1"/>
      <c r="F45363" s="1"/>
      <c r="G45363" s="1"/>
      <c r="H45363" s="1"/>
    </row>
    <row r="45364">
      <c r="A45364" s="1"/>
      <c r="B45364" s="1"/>
      <c r="C45364" s="1"/>
      <c r="D45364" s="8"/>
      <c r="E45364" s="1"/>
      <c r="F45364" s="1"/>
      <c r="G45364" s="1"/>
      <c r="H45364" s="1"/>
    </row>
    <row r="45365">
      <c r="A45365" s="1"/>
      <c r="B45365" s="1"/>
      <c r="C45365" s="1"/>
      <c r="D45365" s="8"/>
      <c r="E45365" s="1"/>
      <c r="F45365" s="1"/>
      <c r="G45365" s="1"/>
      <c r="H45365" s="1"/>
    </row>
    <row r="45366">
      <c r="A45366" s="1"/>
      <c r="B45366" s="1"/>
      <c r="C45366" s="1"/>
      <c r="D45366" s="8"/>
      <c r="E45366" s="1"/>
      <c r="F45366" s="1"/>
      <c r="G45366" s="1"/>
      <c r="H45366" s="1"/>
    </row>
    <row r="45367">
      <c r="A45367" s="1"/>
      <c r="B45367" s="1"/>
      <c r="C45367" s="1"/>
      <c r="D45367" s="8"/>
      <c r="E45367" s="1"/>
      <c r="F45367" s="1"/>
      <c r="G45367" s="1"/>
      <c r="H45367" s="1"/>
    </row>
    <row r="45368">
      <c r="A45368" s="1"/>
      <c r="B45368" s="1"/>
      <c r="C45368" s="1"/>
      <c r="D45368" s="8"/>
      <c r="E45368" s="1"/>
      <c r="F45368" s="1"/>
      <c r="G45368" s="1"/>
      <c r="H45368" s="1"/>
    </row>
    <row r="45369">
      <c r="A45369" s="1"/>
      <c r="B45369" s="1"/>
      <c r="C45369" s="1"/>
      <c r="D45369" s="8"/>
      <c r="E45369" s="1"/>
      <c r="F45369" s="1"/>
      <c r="G45369" s="1"/>
      <c r="H45369" s="1"/>
    </row>
    <row r="45370">
      <c r="A45370" s="1"/>
      <c r="B45370" s="1"/>
      <c r="C45370" s="1"/>
      <c r="D45370" s="8"/>
      <c r="E45370" s="1"/>
      <c r="F45370" s="1"/>
      <c r="G45370" s="1"/>
      <c r="H45370" s="1"/>
    </row>
    <row r="45371">
      <c r="A45371" s="1"/>
      <c r="B45371" s="1"/>
      <c r="C45371" s="1"/>
      <c r="D45371" s="8"/>
      <c r="E45371" s="1"/>
      <c r="F45371" s="1"/>
      <c r="G45371" s="1"/>
      <c r="H45371" s="1"/>
    </row>
    <row r="45372">
      <c r="A45372" s="1"/>
      <c r="B45372" s="1"/>
      <c r="C45372" s="1"/>
      <c r="D45372" s="8"/>
      <c r="E45372" s="1"/>
      <c r="F45372" s="1"/>
      <c r="G45372" s="1"/>
      <c r="H45372" s="1"/>
    </row>
    <row r="45373">
      <c r="A45373" s="1"/>
      <c r="B45373" s="1"/>
      <c r="C45373" s="1"/>
      <c r="D45373" s="8"/>
      <c r="E45373" s="1"/>
      <c r="F45373" s="1"/>
      <c r="G45373" s="1"/>
      <c r="H45373" s="1"/>
    </row>
    <row r="45374">
      <c r="A45374" s="1"/>
      <c r="B45374" s="1"/>
      <c r="C45374" s="1"/>
      <c r="D45374" s="8"/>
      <c r="E45374" s="1"/>
      <c r="F45374" s="1"/>
      <c r="G45374" s="1"/>
      <c r="H45374" s="1"/>
    </row>
    <row r="45375">
      <c r="A45375" s="1"/>
      <c r="B45375" s="1"/>
      <c r="C45375" s="1"/>
      <c r="D45375" s="8"/>
      <c r="E45375" s="1"/>
      <c r="F45375" s="1"/>
      <c r="G45375" s="1"/>
      <c r="H45375" s="1"/>
    </row>
    <row r="45376">
      <c r="A45376" s="1"/>
      <c r="B45376" s="1"/>
      <c r="C45376" s="1"/>
      <c r="D45376" s="8"/>
      <c r="E45376" s="1"/>
      <c r="F45376" s="1"/>
      <c r="G45376" s="1"/>
      <c r="H45376" s="1"/>
    </row>
    <row r="45377">
      <c r="A45377" s="1"/>
      <c r="B45377" s="1"/>
      <c r="C45377" s="1"/>
      <c r="D45377" s="8"/>
      <c r="E45377" s="1"/>
      <c r="F45377" s="1"/>
      <c r="G45377" s="1"/>
      <c r="H45377" s="1"/>
    </row>
    <row r="45378">
      <c r="A45378" s="1"/>
      <c r="B45378" s="1"/>
      <c r="C45378" s="1"/>
      <c r="D45378" s="8"/>
      <c r="E45378" s="1"/>
      <c r="F45378" s="1"/>
      <c r="G45378" s="1"/>
      <c r="H45378" s="1"/>
    </row>
    <row r="45379">
      <c r="A45379" s="1"/>
      <c r="B45379" s="1"/>
      <c r="C45379" s="1"/>
      <c r="D45379" s="8"/>
      <c r="E45379" s="1"/>
      <c r="F45379" s="1"/>
      <c r="G45379" s="1"/>
      <c r="H45379" s="1"/>
    </row>
    <row r="45380">
      <c r="A45380" s="1"/>
      <c r="B45380" s="1"/>
      <c r="C45380" s="1"/>
      <c r="D45380" s="8"/>
      <c r="E45380" s="1"/>
      <c r="F45380" s="1"/>
      <c r="G45380" s="1"/>
      <c r="H45380" s="1"/>
    </row>
    <row r="45381">
      <c r="A45381" s="1"/>
      <c r="B45381" s="1"/>
      <c r="C45381" s="1"/>
      <c r="D45381" s="8"/>
      <c r="E45381" s="1"/>
      <c r="F45381" s="1"/>
      <c r="G45381" s="1"/>
      <c r="H45381" s="1"/>
    </row>
    <row r="45382">
      <c r="A45382" s="1"/>
      <c r="B45382" s="1"/>
      <c r="C45382" s="1"/>
      <c r="D45382" s="8"/>
      <c r="E45382" s="1"/>
      <c r="F45382" s="1"/>
      <c r="G45382" s="1"/>
      <c r="H45382" s="1"/>
    </row>
    <row r="45383">
      <c r="A45383" s="1"/>
      <c r="B45383" s="1"/>
      <c r="C45383" s="1"/>
      <c r="D45383" s="8"/>
      <c r="E45383" s="1"/>
      <c r="F45383" s="1"/>
      <c r="G45383" s="1"/>
      <c r="H45383" s="1"/>
    </row>
    <row r="45384">
      <c r="A45384" s="1"/>
      <c r="B45384" s="1"/>
      <c r="C45384" s="1"/>
      <c r="D45384" s="8"/>
      <c r="E45384" s="1"/>
      <c r="F45384" s="1"/>
      <c r="G45384" s="1"/>
      <c r="H45384" s="1"/>
    </row>
    <row r="45385">
      <c r="A45385" s="1"/>
      <c r="B45385" s="1"/>
      <c r="C45385" s="1"/>
      <c r="D45385" s="8"/>
      <c r="E45385" s="1"/>
      <c r="F45385" s="1"/>
      <c r="G45385" s="1"/>
      <c r="H45385" s="1"/>
    </row>
    <row r="45386">
      <c r="A45386" s="1"/>
      <c r="B45386" s="1"/>
      <c r="C45386" s="1"/>
      <c r="D45386" s="8"/>
      <c r="E45386" s="1"/>
      <c r="F45386" s="1"/>
      <c r="G45386" s="1"/>
      <c r="H45386" s="1"/>
    </row>
    <row r="45387">
      <c r="A45387" s="1"/>
      <c r="B45387" s="1"/>
      <c r="C45387" s="1"/>
      <c r="D45387" s="8"/>
      <c r="E45387" s="1"/>
      <c r="F45387" s="1"/>
      <c r="G45387" s="1"/>
      <c r="H45387" s="1"/>
    </row>
    <row r="45388">
      <c r="A45388" s="1"/>
      <c r="B45388" s="1"/>
      <c r="C45388" s="1"/>
      <c r="D45388" s="8"/>
      <c r="E45388" s="1"/>
      <c r="F45388" s="1"/>
      <c r="G45388" s="1"/>
      <c r="H45388" s="1"/>
    </row>
    <row r="45389">
      <c r="A45389" s="1"/>
      <c r="B45389" s="1"/>
      <c r="C45389" s="1"/>
      <c r="D45389" s="8"/>
      <c r="E45389" s="1"/>
      <c r="F45389" s="1"/>
      <c r="G45389" s="1"/>
      <c r="H45389" s="1"/>
    </row>
    <row r="45390">
      <c r="A45390" s="1"/>
      <c r="B45390" s="1"/>
      <c r="C45390" s="1"/>
      <c r="D45390" s="8"/>
      <c r="E45390" s="1"/>
      <c r="F45390" s="1"/>
      <c r="G45390" s="1"/>
      <c r="H45390" s="1"/>
    </row>
    <row r="45391">
      <c r="A45391" s="1"/>
      <c r="B45391" s="1"/>
      <c r="C45391" s="1"/>
      <c r="D45391" s="8"/>
      <c r="E45391" s="1"/>
      <c r="F45391" s="1"/>
      <c r="G45391" s="1"/>
      <c r="H45391" s="1"/>
    </row>
    <row r="45392">
      <c r="A45392" s="1"/>
      <c r="B45392" s="1"/>
      <c r="C45392" s="1"/>
      <c r="D45392" s="8"/>
      <c r="E45392" s="1"/>
      <c r="F45392" s="1"/>
      <c r="G45392" s="1"/>
      <c r="H45392" s="1"/>
    </row>
    <row r="45393">
      <c r="A45393" s="1"/>
      <c r="B45393" s="1"/>
      <c r="C45393" s="1"/>
      <c r="D45393" s="8"/>
      <c r="E45393" s="1"/>
      <c r="F45393" s="1"/>
      <c r="G45393" s="1"/>
      <c r="H45393" s="1"/>
    </row>
    <row r="45394">
      <c r="A45394" s="1"/>
      <c r="B45394" s="1"/>
      <c r="C45394" s="1"/>
      <c r="D45394" s="8"/>
      <c r="E45394" s="1"/>
      <c r="F45394" s="1"/>
      <c r="G45394" s="1"/>
      <c r="H45394" s="1"/>
    </row>
    <row r="45395">
      <c r="A45395" s="1"/>
      <c r="B45395" s="1"/>
      <c r="C45395" s="1"/>
      <c r="D45395" s="8"/>
      <c r="E45395" s="1"/>
      <c r="F45395" s="1"/>
      <c r="G45395" s="1"/>
      <c r="H45395" s="1"/>
    </row>
    <row r="45396">
      <c r="A45396" s="1"/>
      <c r="B45396" s="1"/>
      <c r="C45396" s="1"/>
      <c r="D45396" s="8"/>
      <c r="E45396" s="1"/>
      <c r="F45396" s="1"/>
      <c r="G45396" s="1"/>
      <c r="H45396" s="1"/>
    </row>
    <row r="45397">
      <c r="A45397" s="1"/>
      <c r="B45397" s="1"/>
      <c r="C45397" s="1"/>
      <c r="D45397" s="8"/>
      <c r="E45397" s="1"/>
      <c r="F45397" s="1"/>
      <c r="G45397" s="1"/>
      <c r="H45397" s="1"/>
    </row>
    <row r="45398">
      <c r="A45398" s="1"/>
      <c r="B45398" s="1"/>
      <c r="C45398" s="1"/>
      <c r="D45398" s="8"/>
      <c r="E45398" s="1"/>
      <c r="F45398" s="1"/>
      <c r="G45398" s="1"/>
      <c r="H45398" s="1"/>
    </row>
    <row r="45399">
      <c r="A45399" s="1"/>
      <c r="B45399" s="1"/>
      <c r="C45399" s="1"/>
      <c r="D45399" s="8"/>
      <c r="E45399" s="1"/>
      <c r="F45399" s="1"/>
      <c r="G45399" s="1"/>
      <c r="H45399" s="1"/>
    </row>
    <row r="45400">
      <c r="A45400" s="1"/>
      <c r="B45400" s="1"/>
      <c r="C45400" s="1"/>
      <c r="D45400" s="8"/>
      <c r="E45400" s="1"/>
      <c r="F45400" s="1"/>
      <c r="G45400" s="1"/>
      <c r="H45400" s="1"/>
    </row>
    <row r="45401">
      <c r="A45401" s="1"/>
      <c r="B45401" s="1"/>
      <c r="C45401" s="1"/>
      <c r="D45401" s="8"/>
      <c r="E45401" s="1"/>
      <c r="F45401" s="1"/>
      <c r="G45401" s="1"/>
      <c r="H45401" s="1"/>
    </row>
    <row r="45402">
      <c r="A45402" s="1"/>
      <c r="B45402" s="1"/>
      <c r="C45402" s="1"/>
      <c r="D45402" s="8"/>
      <c r="E45402" s="1"/>
      <c r="F45402" s="1"/>
      <c r="G45402" s="1"/>
      <c r="H45402" s="1"/>
    </row>
    <row r="45403">
      <c r="A45403" s="1"/>
      <c r="B45403" s="1"/>
      <c r="C45403" s="1"/>
      <c r="D45403" s="8"/>
      <c r="E45403" s="1"/>
      <c r="F45403" s="1"/>
      <c r="G45403" s="1"/>
      <c r="H45403" s="1"/>
    </row>
    <row r="45404">
      <c r="A45404" s="1"/>
      <c r="B45404" s="1"/>
      <c r="C45404" s="1"/>
      <c r="D45404" s="8"/>
      <c r="E45404" s="1"/>
      <c r="F45404" s="1"/>
      <c r="G45404" s="1"/>
      <c r="H45404" s="1"/>
    </row>
    <row r="45405">
      <c r="A45405" s="1"/>
      <c r="B45405" s="1"/>
      <c r="C45405" s="1"/>
      <c r="D45405" s="8"/>
      <c r="E45405" s="1"/>
      <c r="F45405" s="1"/>
      <c r="G45405" s="1"/>
      <c r="H45405" s="1"/>
    </row>
    <row r="45406">
      <c r="A45406" s="1"/>
      <c r="B45406" s="1"/>
      <c r="C45406" s="1"/>
      <c r="D45406" s="8"/>
      <c r="E45406" s="1"/>
      <c r="F45406" s="1"/>
      <c r="G45406" s="1"/>
      <c r="H45406" s="1"/>
    </row>
    <row r="45407">
      <c r="A45407" s="1"/>
      <c r="B45407" s="1"/>
      <c r="C45407" s="1"/>
      <c r="D45407" s="8"/>
      <c r="E45407" s="1"/>
      <c r="F45407" s="1"/>
      <c r="G45407" s="1"/>
      <c r="H45407" s="1"/>
    </row>
    <row r="45408">
      <c r="A45408" s="1"/>
      <c r="B45408" s="1"/>
      <c r="C45408" s="1"/>
      <c r="D45408" s="8"/>
      <c r="E45408" s="1"/>
      <c r="F45408" s="1"/>
      <c r="G45408" s="1"/>
      <c r="H45408" s="1"/>
    </row>
    <row r="45409">
      <c r="A45409" s="1"/>
      <c r="B45409" s="1"/>
      <c r="C45409" s="1"/>
      <c r="D45409" s="8"/>
      <c r="E45409" s="1"/>
      <c r="F45409" s="1"/>
      <c r="G45409" s="1"/>
      <c r="H45409" s="1"/>
    </row>
    <row r="45410">
      <c r="A45410" s="1"/>
      <c r="B45410" s="1"/>
      <c r="C45410" s="1"/>
      <c r="D45410" s="8"/>
      <c r="E45410" s="1"/>
      <c r="F45410" s="1"/>
      <c r="G45410" s="1"/>
      <c r="H45410" s="1"/>
    </row>
    <row r="45411">
      <c r="A45411" s="1"/>
      <c r="B45411" s="1"/>
      <c r="C45411" s="1"/>
      <c r="D45411" s="8"/>
      <c r="E45411" s="1"/>
      <c r="F45411" s="1"/>
      <c r="G45411" s="1"/>
      <c r="H45411" s="1"/>
    </row>
    <row r="45412">
      <c r="A45412" s="1"/>
      <c r="B45412" s="1"/>
      <c r="C45412" s="1"/>
      <c r="D45412" s="8"/>
      <c r="E45412" s="1"/>
      <c r="F45412" s="1"/>
      <c r="G45412" s="1"/>
      <c r="H45412" s="1"/>
    </row>
    <row r="45413">
      <c r="A45413" s="1"/>
      <c r="B45413" s="1"/>
      <c r="C45413" s="1"/>
      <c r="D45413" s="8"/>
      <c r="E45413" s="1"/>
      <c r="F45413" s="1"/>
      <c r="G45413" s="1"/>
      <c r="H45413" s="1"/>
    </row>
    <row r="45414">
      <c r="A45414" s="1"/>
      <c r="B45414" s="1"/>
      <c r="C45414" s="1"/>
      <c r="D45414" s="8"/>
      <c r="E45414" s="1"/>
      <c r="F45414" s="1"/>
      <c r="G45414" s="1"/>
      <c r="H45414" s="1"/>
    </row>
    <row r="45415">
      <c r="A45415" s="1"/>
      <c r="B45415" s="1"/>
      <c r="C45415" s="1"/>
      <c r="D45415" s="8"/>
      <c r="E45415" s="1"/>
      <c r="F45415" s="1"/>
      <c r="G45415" s="1"/>
      <c r="H45415" s="1"/>
    </row>
    <row r="45416">
      <c r="A45416" s="1"/>
      <c r="B45416" s="1"/>
      <c r="C45416" s="1"/>
      <c r="D45416" s="8"/>
      <c r="E45416" s="1"/>
      <c r="F45416" s="1"/>
      <c r="G45416" s="1"/>
      <c r="H45416" s="1"/>
    </row>
    <row r="45417">
      <c r="A45417" s="1"/>
      <c r="B45417" s="1"/>
      <c r="C45417" s="1"/>
      <c r="D45417" s="8"/>
      <c r="E45417" s="1"/>
      <c r="F45417" s="1"/>
      <c r="G45417" s="1"/>
      <c r="H45417" s="1"/>
    </row>
    <row r="45418">
      <c r="A45418" s="1"/>
      <c r="B45418" s="1"/>
      <c r="C45418" s="1"/>
      <c r="D45418" s="8"/>
      <c r="E45418" s="1"/>
      <c r="F45418" s="1"/>
      <c r="G45418" s="1"/>
      <c r="H45418" s="1"/>
    </row>
    <row r="45419">
      <c r="A45419" s="1"/>
      <c r="B45419" s="1"/>
      <c r="C45419" s="1"/>
      <c r="D45419" s="8"/>
      <c r="E45419" s="1"/>
      <c r="F45419" s="1"/>
      <c r="G45419" s="1"/>
      <c r="H45419" s="1"/>
    </row>
    <row r="45420">
      <c r="A45420" s="1"/>
      <c r="B45420" s="1"/>
      <c r="C45420" s="1"/>
      <c r="D45420" s="8"/>
      <c r="E45420" s="1"/>
      <c r="F45420" s="1"/>
      <c r="G45420" s="1"/>
      <c r="H45420" s="1"/>
    </row>
    <row r="45421">
      <c r="A45421" s="1"/>
      <c r="B45421" s="1"/>
      <c r="C45421" s="1"/>
      <c r="D45421" s="8"/>
      <c r="E45421" s="1"/>
      <c r="F45421" s="1"/>
      <c r="G45421" s="1"/>
      <c r="H45421" s="1"/>
    </row>
    <row r="45422">
      <c r="A45422" s="1"/>
      <c r="B45422" s="1"/>
      <c r="C45422" s="1"/>
      <c r="D45422" s="8"/>
      <c r="E45422" s="1"/>
      <c r="F45422" s="1"/>
      <c r="G45422" s="1"/>
      <c r="H45422" s="1"/>
    </row>
    <row r="45423">
      <c r="A45423" s="1"/>
      <c r="B45423" s="1"/>
      <c r="C45423" s="1"/>
      <c r="D45423" s="8"/>
      <c r="E45423" s="1"/>
      <c r="F45423" s="1"/>
      <c r="G45423" s="1"/>
      <c r="H45423" s="1"/>
    </row>
    <row r="45424">
      <c r="A45424" s="1"/>
      <c r="B45424" s="1"/>
      <c r="C45424" s="1"/>
      <c r="D45424" s="8"/>
      <c r="E45424" s="1"/>
      <c r="F45424" s="1"/>
      <c r="G45424" s="1"/>
      <c r="H45424" s="1"/>
    </row>
    <row r="45425">
      <c r="A45425" s="1"/>
      <c r="B45425" s="1"/>
      <c r="C45425" s="1"/>
      <c r="D45425" s="8"/>
      <c r="E45425" s="1"/>
      <c r="F45425" s="1"/>
      <c r="G45425" s="1"/>
      <c r="H45425" s="1"/>
    </row>
    <row r="45426">
      <c r="A45426" s="1"/>
      <c r="B45426" s="1"/>
      <c r="C45426" s="1"/>
      <c r="D45426" s="8"/>
      <c r="E45426" s="1"/>
      <c r="F45426" s="1"/>
      <c r="G45426" s="1"/>
      <c r="H45426" s="1"/>
    </row>
    <row r="45427">
      <c r="A45427" s="1"/>
      <c r="B45427" s="1"/>
      <c r="C45427" s="1"/>
      <c r="D45427" s="8"/>
      <c r="E45427" s="1"/>
      <c r="F45427" s="1"/>
      <c r="G45427" s="1"/>
      <c r="H45427" s="1"/>
    </row>
    <row r="45428">
      <c r="A45428" s="1"/>
      <c r="B45428" s="1"/>
      <c r="C45428" s="1"/>
      <c r="D45428" s="8"/>
      <c r="E45428" s="1"/>
      <c r="F45428" s="1"/>
      <c r="G45428" s="1"/>
      <c r="H45428" s="1"/>
    </row>
    <row r="45429">
      <c r="A45429" s="1"/>
      <c r="B45429" s="1"/>
      <c r="C45429" s="1"/>
      <c r="D45429" s="8"/>
      <c r="E45429" s="1"/>
      <c r="F45429" s="1"/>
      <c r="G45429" s="1"/>
      <c r="H45429" s="1"/>
    </row>
    <row r="45430">
      <c r="A45430" s="1"/>
      <c r="B45430" s="1"/>
      <c r="C45430" s="1"/>
      <c r="D45430" s="8"/>
      <c r="E45430" s="1"/>
      <c r="F45430" s="1"/>
      <c r="G45430" s="1"/>
      <c r="H45430" s="1"/>
    </row>
    <row r="45431">
      <c r="A45431" s="1"/>
      <c r="B45431" s="1"/>
      <c r="C45431" s="1"/>
      <c r="D45431" s="8"/>
      <c r="E45431" s="1"/>
      <c r="F45431" s="1"/>
      <c r="G45431" s="1"/>
      <c r="H45431" s="1"/>
    </row>
    <row r="45432">
      <c r="A45432" s="1"/>
      <c r="B45432" s="1"/>
      <c r="C45432" s="1"/>
      <c r="D45432" s="8"/>
      <c r="E45432" s="1"/>
      <c r="F45432" s="1"/>
      <c r="G45432" s="1"/>
      <c r="H45432" s="1"/>
    </row>
    <row r="45433">
      <c r="A45433" s="1"/>
      <c r="B45433" s="1"/>
      <c r="C45433" s="1"/>
      <c r="D45433" s="8"/>
      <c r="E45433" s="1"/>
      <c r="F45433" s="1"/>
      <c r="G45433" s="1"/>
      <c r="H45433" s="1"/>
    </row>
    <row r="45434">
      <c r="A45434" s="1"/>
      <c r="B45434" s="1"/>
      <c r="C45434" s="1"/>
      <c r="D45434" s="8"/>
      <c r="E45434" s="1"/>
      <c r="F45434" s="1"/>
      <c r="G45434" s="1"/>
      <c r="H45434" s="1"/>
    </row>
    <row r="45435">
      <c r="A45435" s="1"/>
      <c r="B45435" s="1"/>
      <c r="C45435" s="1"/>
      <c r="D45435" s="8"/>
      <c r="E45435" s="1"/>
      <c r="F45435" s="1"/>
      <c r="G45435" s="1"/>
      <c r="H45435" s="1"/>
    </row>
    <row r="45436">
      <c r="A45436" s="1"/>
      <c r="B45436" s="1"/>
      <c r="C45436" s="1"/>
      <c r="D45436" s="8"/>
      <c r="E45436" s="1"/>
      <c r="F45436" s="1"/>
      <c r="G45436" s="1"/>
      <c r="H45436" s="1"/>
    </row>
    <row r="45437">
      <c r="A45437" s="1"/>
      <c r="B45437" s="1"/>
      <c r="C45437" s="1"/>
      <c r="D45437" s="8"/>
      <c r="E45437" s="1"/>
      <c r="F45437" s="1"/>
      <c r="G45437" s="1"/>
      <c r="H45437" s="1"/>
    </row>
    <row r="45438">
      <c r="A45438" s="1"/>
      <c r="B45438" s="1"/>
      <c r="C45438" s="1"/>
      <c r="D45438" s="8"/>
      <c r="E45438" s="1"/>
      <c r="F45438" s="1"/>
      <c r="G45438" s="1"/>
      <c r="H45438" s="1"/>
    </row>
    <row r="45439">
      <c r="A45439" s="1"/>
      <c r="B45439" s="1"/>
      <c r="C45439" s="1"/>
      <c r="D45439" s="8"/>
      <c r="E45439" s="1"/>
      <c r="F45439" s="1"/>
      <c r="G45439" s="1"/>
      <c r="H45439" s="1"/>
    </row>
    <row r="45440">
      <c r="A45440" s="1"/>
      <c r="B45440" s="1"/>
      <c r="C45440" s="1"/>
      <c r="D45440" s="8"/>
      <c r="E45440" s="1"/>
      <c r="F45440" s="1"/>
      <c r="G45440" s="1"/>
      <c r="H45440" s="1"/>
    </row>
    <row r="45441">
      <c r="A45441" s="1"/>
      <c r="B45441" s="1"/>
      <c r="C45441" s="1"/>
      <c r="D45441" s="8"/>
      <c r="E45441" s="1"/>
      <c r="F45441" s="1"/>
      <c r="G45441" s="1"/>
      <c r="H45441" s="1"/>
    </row>
    <row r="45442">
      <c r="A45442" s="1"/>
      <c r="B45442" s="1"/>
      <c r="C45442" s="1"/>
      <c r="D45442" s="8"/>
      <c r="E45442" s="1"/>
      <c r="F45442" s="1"/>
      <c r="G45442" s="1"/>
      <c r="H45442" s="1"/>
    </row>
    <row r="45443">
      <c r="A45443" s="1"/>
      <c r="B45443" s="1"/>
      <c r="C45443" s="1"/>
      <c r="D45443" s="8"/>
      <c r="E45443" s="1"/>
      <c r="F45443" s="1"/>
      <c r="G45443" s="1"/>
      <c r="H45443" s="1"/>
    </row>
    <row r="45444">
      <c r="A45444" s="1"/>
      <c r="B45444" s="1"/>
      <c r="C45444" s="1"/>
      <c r="D45444" s="8"/>
      <c r="E45444" s="1"/>
      <c r="F45444" s="1"/>
      <c r="G45444" s="1"/>
      <c r="H45444" s="1"/>
    </row>
    <row r="45445">
      <c r="A45445" s="1"/>
      <c r="B45445" s="1"/>
      <c r="C45445" s="1"/>
      <c r="D45445" s="8"/>
      <c r="E45445" s="1"/>
      <c r="F45445" s="1"/>
      <c r="G45445" s="1"/>
      <c r="H45445" s="1"/>
    </row>
    <row r="45446">
      <c r="A45446" s="1"/>
      <c r="B45446" s="1"/>
      <c r="C45446" s="1"/>
      <c r="D45446" s="8"/>
      <c r="E45446" s="1"/>
      <c r="F45446" s="1"/>
      <c r="G45446" s="1"/>
      <c r="H45446" s="1"/>
    </row>
    <row r="45447">
      <c r="A45447" s="1"/>
      <c r="B45447" s="1"/>
      <c r="C45447" s="1"/>
      <c r="D45447" s="8"/>
      <c r="E45447" s="1"/>
      <c r="F45447" s="1"/>
      <c r="G45447" s="1"/>
      <c r="H45447" s="1"/>
    </row>
    <row r="45448">
      <c r="A45448" s="1"/>
      <c r="B45448" s="1"/>
      <c r="C45448" s="1"/>
      <c r="D45448" s="8"/>
      <c r="E45448" s="1"/>
      <c r="F45448" s="1"/>
      <c r="G45448" s="1"/>
      <c r="H45448" s="1"/>
    </row>
    <row r="45449">
      <c r="A45449" s="1"/>
      <c r="B45449" s="1"/>
      <c r="C45449" s="1"/>
      <c r="D45449" s="8"/>
      <c r="E45449" s="1"/>
      <c r="F45449" s="1"/>
      <c r="G45449" s="1"/>
      <c r="H45449" s="1"/>
    </row>
    <row r="45450">
      <c r="A45450" s="1"/>
      <c r="B45450" s="1"/>
      <c r="C45450" s="1"/>
      <c r="D45450" s="8"/>
      <c r="E45450" s="1"/>
      <c r="F45450" s="1"/>
      <c r="G45450" s="1"/>
      <c r="H45450" s="1"/>
    </row>
    <row r="45451">
      <c r="A45451" s="1"/>
      <c r="B45451" s="1"/>
      <c r="C45451" s="1"/>
      <c r="D45451" s="8"/>
      <c r="E45451" s="1"/>
      <c r="F45451" s="1"/>
      <c r="G45451" s="1"/>
      <c r="H45451" s="1"/>
    </row>
    <row r="45452">
      <c r="A45452" s="1"/>
      <c r="B45452" s="1"/>
      <c r="C45452" s="1"/>
      <c r="D45452" s="8"/>
      <c r="E45452" s="1"/>
      <c r="F45452" s="1"/>
      <c r="G45452" s="1"/>
      <c r="H45452" s="1"/>
    </row>
    <row r="45453">
      <c r="A45453" s="1"/>
      <c r="B45453" s="1"/>
      <c r="C45453" s="1"/>
      <c r="D45453" s="8"/>
      <c r="E45453" s="1"/>
      <c r="F45453" s="1"/>
      <c r="G45453" s="1"/>
      <c r="H45453" s="1"/>
    </row>
    <row r="45454">
      <c r="A45454" s="1"/>
      <c r="B45454" s="1"/>
      <c r="C45454" s="1"/>
      <c r="D45454" s="8"/>
      <c r="E45454" s="1"/>
      <c r="F45454" s="1"/>
      <c r="G45454" s="1"/>
      <c r="H45454" s="1"/>
    </row>
    <row r="45455">
      <c r="A45455" s="1"/>
      <c r="B45455" s="1"/>
      <c r="C45455" s="1"/>
      <c r="D45455" s="8"/>
      <c r="E45455" s="1"/>
      <c r="F45455" s="1"/>
      <c r="G45455" s="1"/>
      <c r="H45455" s="1"/>
    </row>
    <row r="45456">
      <c r="A45456" s="1"/>
      <c r="B45456" s="1"/>
      <c r="C45456" s="1"/>
      <c r="D45456" s="8"/>
      <c r="E45456" s="1"/>
      <c r="F45456" s="1"/>
      <c r="G45456" s="1"/>
      <c r="H45456" s="1"/>
    </row>
    <row r="45457">
      <c r="A45457" s="1"/>
      <c r="B45457" s="1"/>
      <c r="C45457" s="1"/>
      <c r="D45457" s="8"/>
      <c r="E45457" s="1"/>
      <c r="F45457" s="1"/>
      <c r="G45457" s="1"/>
      <c r="H45457" s="1"/>
    </row>
    <row r="45458">
      <c r="A45458" s="1"/>
      <c r="B45458" s="1"/>
      <c r="C45458" s="1"/>
      <c r="D45458" s="8"/>
      <c r="E45458" s="1"/>
      <c r="F45458" s="1"/>
      <c r="G45458" s="1"/>
      <c r="H45458" s="1"/>
    </row>
    <row r="45459">
      <c r="A45459" s="1"/>
      <c r="B45459" s="1"/>
      <c r="C45459" s="1"/>
      <c r="D45459" s="8"/>
      <c r="E45459" s="1"/>
      <c r="F45459" s="1"/>
      <c r="G45459" s="1"/>
      <c r="H45459" s="1"/>
    </row>
    <row r="45460">
      <c r="A45460" s="1"/>
      <c r="B45460" s="1"/>
      <c r="C45460" s="1"/>
      <c r="D45460" s="8"/>
      <c r="E45460" s="1"/>
      <c r="F45460" s="1"/>
      <c r="G45460" s="1"/>
      <c r="H45460" s="1"/>
    </row>
    <row r="45461">
      <c r="A45461" s="1"/>
      <c r="B45461" s="1"/>
      <c r="C45461" s="1"/>
      <c r="D45461" s="8"/>
      <c r="E45461" s="1"/>
      <c r="F45461" s="1"/>
      <c r="G45461" s="1"/>
      <c r="H45461" s="1"/>
    </row>
    <row r="45462">
      <c r="A45462" s="1"/>
      <c r="B45462" s="1"/>
      <c r="C45462" s="1"/>
      <c r="D45462" s="8"/>
      <c r="E45462" s="1"/>
      <c r="F45462" s="1"/>
      <c r="G45462" s="1"/>
      <c r="H45462" s="1"/>
    </row>
    <row r="45463">
      <c r="A45463" s="1"/>
      <c r="B45463" s="1"/>
      <c r="C45463" s="1"/>
      <c r="D45463" s="8"/>
      <c r="E45463" s="1"/>
      <c r="F45463" s="1"/>
      <c r="G45463" s="1"/>
      <c r="H45463" s="1"/>
    </row>
    <row r="45464">
      <c r="A45464" s="1"/>
      <c r="B45464" s="1"/>
      <c r="C45464" s="1"/>
      <c r="D45464" s="8"/>
      <c r="E45464" s="1"/>
      <c r="F45464" s="1"/>
      <c r="G45464" s="1"/>
      <c r="H45464" s="1"/>
    </row>
    <row r="45465">
      <c r="A45465" s="1"/>
      <c r="B45465" s="1"/>
      <c r="C45465" s="1"/>
      <c r="D45465" s="8"/>
      <c r="E45465" s="1"/>
      <c r="F45465" s="1"/>
      <c r="G45465" s="1"/>
      <c r="H45465" s="1"/>
    </row>
    <row r="45466">
      <c r="A45466" s="1"/>
      <c r="B45466" s="1"/>
      <c r="C45466" s="1"/>
      <c r="D45466" s="8"/>
      <c r="E45466" s="1"/>
      <c r="F45466" s="1"/>
      <c r="G45466" s="1"/>
      <c r="H45466" s="1"/>
    </row>
    <row r="45467">
      <c r="A45467" s="1"/>
      <c r="B45467" s="1"/>
      <c r="C45467" s="1"/>
      <c r="D45467" s="8"/>
      <c r="E45467" s="1"/>
      <c r="F45467" s="1"/>
      <c r="G45467" s="1"/>
      <c r="H45467" s="1"/>
    </row>
    <row r="45468">
      <c r="A45468" s="1"/>
      <c r="B45468" s="1"/>
      <c r="C45468" s="1"/>
      <c r="D45468" s="8"/>
      <c r="E45468" s="1"/>
      <c r="F45468" s="1"/>
      <c r="G45468" s="1"/>
      <c r="H45468" s="1"/>
    </row>
    <row r="45469">
      <c r="A45469" s="1"/>
      <c r="B45469" s="1"/>
      <c r="C45469" s="1"/>
      <c r="D45469" s="8"/>
      <c r="E45469" s="1"/>
      <c r="F45469" s="1"/>
      <c r="G45469" s="1"/>
      <c r="H45469" s="1"/>
    </row>
    <row r="45470">
      <c r="A45470" s="1"/>
      <c r="B45470" s="1"/>
      <c r="C45470" s="1"/>
      <c r="D45470" s="8"/>
      <c r="E45470" s="1"/>
      <c r="F45470" s="1"/>
      <c r="G45470" s="1"/>
      <c r="H45470" s="1"/>
    </row>
    <row r="45471">
      <c r="A45471" s="1"/>
      <c r="B45471" s="1"/>
      <c r="C45471" s="1"/>
      <c r="D45471" s="8"/>
      <c r="E45471" s="1"/>
      <c r="F45471" s="1"/>
      <c r="G45471" s="1"/>
      <c r="H45471" s="1"/>
    </row>
    <row r="45472">
      <c r="A45472" s="1"/>
      <c r="B45472" s="1"/>
      <c r="C45472" s="1"/>
      <c r="D45472" s="8"/>
      <c r="E45472" s="1"/>
      <c r="F45472" s="1"/>
      <c r="G45472" s="1"/>
      <c r="H45472" s="1"/>
    </row>
    <row r="45473">
      <c r="A45473" s="1"/>
      <c r="B45473" s="1"/>
      <c r="C45473" s="1"/>
      <c r="D45473" s="8"/>
      <c r="E45473" s="1"/>
      <c r="F45473" s="1"/>
      <c r="G45473" s="1"/>
      <c r="H45473" s="1"/>
    </row>
    <row r="45474">
      <c r="A45474" s="1"/>
      <c r="B45474" s="1"/>
      <c r="C45474" s="1"/>
      <c r="D45474" s="8"/>
      <c r="E45474" s="1"/>
      <c r="F45474" s="1"/>
      <c r="G45474" s="1"/>
      <c r="H45474" s="1"/>
    </row>
    <row r="45475">
      <c r="A45475" s="1"/>
      <c r="B45475" s="1"/>
      <c r="C45475" s="1"/>
      <c r="D45475" s="8"/>
      <c r="E45475" s="1"/>
      <c r="F45475" s="1"/>
      <c r="G45475" s="1"/>
      <c r="H45475" s="1"/>
    </row>
    <row r="45476">
      <c r="A45476" s="1"/>
      <c r="B45476" s="1"/>
      <c r="C45476" s="1"/>
      <c r="D45476" s="8"/>
      <c r="E45476" s="1"/>
      <c r="F45476" s="1"/>
      <c r="G45476" s="1"/>
      <c r="H45476" s="1"/>
    </row>
    <row r="45477">
      <c r="A45477" s="1"/>
      <c r="B45477" s="1"/>
      <c r="C45477" s="1"/>
      <c r="D45477" s="8"/>
      <c r="E45477" s="1"/>
      <c r="F45477" s="1"/>
      <c r="G45477" s="1"/>
      <c r="H45477" s="1"/>
    </row>
    <row r="45478">
      <c r="A45478" s="1"/>
      <c r="B45478" s="1"/>
      <c r="C45478" s="1"/>
      <c r="D45478" s="8"/>
      <c r="E45478" s="1"/>
      <c r="F45478" s="1"/>
      <c r="G45478" s="1"/>
      <c r="H45478" s="1"/>
    </row>
    <row r="45479">
      <c r="A45479" s="1"/>
      <c r="B45479" s="1"/>
      <c r="C45479" s="1"/>
      <c r="D45479" s="8"/>
      <c r="E45479" s="1"/>
      <c r="F45479" s="1"/>
      <c r="G45479" s="1"/>
      <c r="H45479" s="1"/>
    </row>
    <row r="45480">
      <c r="A45480" s="1"/>
      <c r="B45480" s="1"/>
      <c r="C45480" s="1"/>
      <c r="D45480" s="8"/>
      <c r="E45480" s="1"/>
      <c r="F45480" s="1"/>
      <c r="G45480" s="1"/>
      <c r="H45480" s="1"/>
    </row>
    <row r="45481">
      <c r="A45481" s="1"/>
      <c r="B45481" s="1"/>
      <c r="C45481" s="1"/>
      <c r="D45481" s="8"/>
      <c r="E45481" s="1"/>
      <c r="F45481" s="1"/>
      <c r="G45481" s="1"/>
      <c r="H45481" s="1"/>
    </row>
    <row r="45482">
      <c r="A45482" s="1"/>
      <c r="B45482" s="1"/>
      <c r="C45482" s="1"/>
      <c r="D45482" s="8"/>
      <c r="E45482" s="1"/>
      <c r="F45482" s="1"/>
      <c r="G45482" s="1"/>
      <c r="H45482" s="1"/>
    </row>
    <row r="45483">
      <c r="A45483" s="1"/>
      <c r="B45483" s="1"/>
      <c r="C45483" s="1"/>
      <c r="D45483" s="8"/>
      <c r="E45483" s="1"/>
      <c r="F45483" s="1"/>
      <c r="G45483" s="1"/>
      <c r="H45483" s="1"/>
    </row>
    <row r="45484">
      <c r="A45484" s="1"/>
      <c r="B45484" s="1"/>
      <c r="C45484" s="1"/>
      <c r="D45484" s="8"/>
      <c r="E45484" s="1"/>
      <c r="F45484" s="1"/>
      <c r="G45484" s="1"/>
      <c r="H45484" s="1"/>
    </row>
    <row r="45485">
      <c r="A45485" s="1"/>
      <c r="B45485" s="1"/>
      <c r="C45485" s="1"/>
      <c r="D45485" s="8"/>
      <c r="E45485" s="1"/>
      <c r="F45485" s="1"/>
      <c r="G45485" s="1"/>
      <c r="H45485" s="1"/>
    </row>
    <row r="45486">
      <c r="A45486" s="1"/>
      <c r="B45486" s="1"/>
      <c r="C45486" s="1"/>
      <c r="D45486" s="8"/>
      <c r="E45486" s="1"/>
      <c r="F45486" s="1"/>
      <c r="G45486" s="1"/>
      <c r="H45486" s="1"/>
    </row>
    <row r="45487">
      <c r="A45487" s="1"/>
      <c r="B45487" s="1"/>
      <c r="C45487" s="1"/>
      <c r="D45487" s="8"/>
      <c r="E45487" s="1"/>
      <c r="F45487" s="1"/>
      <c r="G45487" s="1"/>
      <c r="H45487" s="1"/>
    </row>
    <row r="45488">
      <c r="A45488" s="1"/>
      <c r="B45488" s="1"/>
      <c r="C45488" s="1"/>
      <c r="D45488" s="8"/>
      <c r="E45488" s="1"/>
      <c r="F45488" s="1"/>
      <c r="G45488" s="1"/>
      <c r="H45488" s="1"/>
    </row>
    <row r="45489">
      <c r="A45489" s="1"/>
      <c r="B45489" s="1"/>
      <c r="C45489" s="1"/>
      <c r="D45489" s="8"/>
      <c r="E45489" s="1"/>
      <c r="F45489" s="1"/>
      <c r="G45489" s="1"/>
      <c r="H45489" s="1"/>
    </row>
    <row r="45490">
      <c r="A45490" s="1"/>
      <c r="B45490" s="1"/>
      <c r="C45490" s="1"/>
      <c r="D45490" s="8"/>
      <c r="E45490" s="1"/>
      <c r="F45490" s="1"/>
      <c r="G45490" s="1"/>
      <c r="H45490" s="1"/>
    </row>
    <row r="45491">
      <c r="A45491" s="1"/>
      <c r="B45491" s="1"/>
      <c r="C45491" s="1"/>
      <c r="D45491" s="8"/>
      <c r="E45491" s="1"/>
      <c r="F45491" s="1"/>
      <c r="G45491" s="1"/>
      <c r="H45491" s="1"/>
    </row>
    <row r="45492">
      <c r="A45492" s="1"/>
      <c r="B45492" s="1"/>
      <c r="C45492" s="1"/>
      <c r="D45492" s="8"/>
      <c r="E45492" s="1"/>
      <c r="F45492" s="1"/>
      <c r="G45492" s="1"/>
      <c r="H45492" s="1"/>
    </row>
    <row r="45493">
      <c r="A45493" s="1"/>
      <c r="B45493" s="1"/>
      <c r="C45493" s="1"/>
      <c r="D45493" s="8"/>
      <c r="E45493" s="1"/>
      <c r="F45493" s="1"/>
      <c r="G45493" s="1"/>
      <c r="H45493" s="1"/>
    </row>
    <row r="45494">
      <c r="A45494" s="1"/>
      <c r="B45494" s="1"/>
      <c r="C45494" s="1"/>
      <c r="D45494" s="8"/>
      <c r="E45494" s="1"/>
      <c r="F45494" s="1"/>
      <c r="G45494" s="1"/>
      <c r="H45494" s="1"/>
    </row>
    <row r="45495">
      <c r="A45495" s="1"/>
      <c r="B45495" s="1"/>
      <c r="C45495" s="1"/>
      <c r="D45495" s="8"/>
      <c r="E45495" s="1"/>
      <c r="F45495" s="1"/>
      <c r="G45495" s="1"/>
      <c r="H45495" s="1"/>
    </row>
    <row r="45496">
      <c r="A45496" s="1"/>
      <c r="B45496" s="1"/>
      <c r="C45496" s="1"/>
      <c r="D45496" s="8"/>
      <c r="E45496" s="1"/>
      <c r="F45496" s="1"/>
      <c r="G45496" s="1"/>
      <c r="H45496" s="1"/>
    </row>
    <row r="45497">
      <c r="A45497" s="1"/>
      <c r="B45497" s="1"/>
      <c r="C45497" s="1"/>
      <c r="D45497" s="8"/>
      <c r="E45497" s="1"/>
      <c r="F45497" s="1"/>
      <c r="G45497" s="1"/>
      <c r="H45497" s="1"/>
    </row>
    <row r="45498">
      <c r="A45498" s="1"/>
      <c r="B45498" s="1"/>
      <c r="C45498" s="1"/>
      <c r="D45498" s="8"/>
      <c r="E45498" s="1"/>
      <c r="F45498" s="1"/>
      <c r="G45498" s="1"/>
      <c r="H45498" s="1"/>
    </row>
    <row r="45499">
      <c r="A45499" s="1"/>
      <c r="B45499" s="1"/>
      <c r="C45499" s="1"/>
      <c r="D45499" s="8"/>
      <c r="E45499" s="1"/>
      <c r="F45499" s="1"/>
      <c r="G45499" s="1"/>
      <c r="H45499" s="1"/>
    </row>
    <row r="45500">
      <c r="A45500" s="1"/>
      <c r="B45500" s="1"/>
      <c r="C45500" s="1"/>
      <c r="D45500" s="8"/>
      <c r="E45500" s="1"/>
      <c r="F45500" s="1"/>
      <c r="G45500" s="1"/>
      <c r="H45500" s="1"/>
    </row>
    <row r="45501">
      <c r="A45501" s="1"/>
      <c r="B45501" s="1"/>
      <c r="C45501" s="1"/>
      <c r="D45501" s="8"/>
      <c r="E45501" s="1"/>
      <c r="F45501" s="1"/>
      <c r="G45501" s="1"/>
      <c r="H45501" s="1"/>
    </row>
    <row r="45502">
      <c r="A45502" s="1"/>
      <c r="B45502" s="1"/>
      <c r="C45502" s="1"/>
      <c r="D45502" s="8"/>
      <c r="E45502" s="1"/>
      <c r="F45502" s="1"/>
      <c r="G45502" s="1"/>
      <c r="H45502" s="1"/>
    </row>
    <row r="45503">
      <c r="A45503" s="1"/>
      <c r="B45503" s="1"/>
      <c r="C45503" s="1"/>
      <c r="D45503" s="8"/>
      <c r="E45503" s="1"/>
      <c r="F45503" s="1"/>
      <c r="G45503" s="1"/>
      <c r="H45503" s="1"/>
    </row>
    <row r="45504">
      <c r="A45504" s="1"/>
      <c r="B45504" s="1"/>
      <c r="C45504" s="1"/>
      <c r="D45504" s="8"/>
      <c r="E45504" s="1"/>
      <c r="F45504" s="1"/>
      <c r="G45504" s="1"/>
      <c r="H45504" s="1"/>
    </row>
    <row r="45505">
      <c r="A45505" s="1"/>
      <c r="B45505" s="1"/>
      <c r="C45505" s="1"/>
      <c r="D45505" s="8"/>
      <c r="E45505" s="1"/>
      <c r="F45505" s="1"/>
      <c r="G45505" s="1"/>
      <c r="H45505" s="1"/>
    </row>
    <row r="45506">
      <c r="A45506" s="1"/>
      <c r="B45506" s="1"/>
      <c r="C45506" s="1"/>
      <c r="D45506" s="8"/>
      <c r="E45506" s="1"/>
      <c r="F45506" s="1"/>
      <c r="G45506" s="1"/>
      <c r="H45506" s="1"/>
    </row>
    <row r="45507">
      <c r="A45507" s="1"/>
      <c r="B45507" s="1"/>
      <c r="C45507" s="1"/>
      <c r="D45507" s="8"/>
      <c r="E45507" s="1"/>
      <c r="F45507" s="1"/>
      <c r="G45507" s="1"/>
      <c r="H45507" s="1"/>
    </row>
    <row r="45508">
      <c r="A45508" s="1"/>
      <c r="B45508" s="1"/>
      <c r="C45508" s="1"/>
      <c r="D45508" s="8"/>
      <c r="E45508" s="1"/>
      <c r="F45508" s="1"/>
      <c r="G45508" s="1"/>
      <c r="H45508" s="1"/>
    </row>
    <row r="45509">
      <c r="A45509" s="1"/>
      <c r="B45509" s="1"/>
      <c r="C45509" s="1"/>
      <c r="D45509" s="8"/>
      <c r="E45509" s="1"/>
      <c r="F45509" s="1"/>
      <c r="G45509" s="1"/>
      <c r="H45509" s="1"/>
    </row>
    <row r="45510">
      <c r="A45510" s="1"/>
      <c r="B45510" s="1"/>
      <c r="C45510" s="1"/>
      <c r="D45510" s="8"/>
      <c r="E45510" s="1"/>
      <c r="F45510" s="1"/>
      <c r="G45510" s="1"/>
      <c r="H45510" s="1"/>
    </row>
    <row r="45511">
      <c r="A45511" s="1"/>
      <c r="B45511" s="1"/>
      <c r="C45511" s="1"/>
      <c r="D45511" s="8"/>
      <c r="E45511" s="1"/>
      <c r="F45511" s="1"/>
      <c r="G45511" s="1"/>
      <c r="H45511" s="1"/>
    </row>
    <row r="45512">
      <c r="A45512" s="1"/>
      <c r="B45512" s="1"/>
      <c r="C45512" s="1"/>
      <c r="D45512" s="8"/>
      <c r="E45512" s="1"/>
      <c r="F45512" s="1"/>
      <c r="G45512" s="1"/>
      <c r="H45512" s="1"/>
    </row>
    <row r="45513">
      <c r="A45513" s="1"/>
      <c r="B45513" s="1"/>
      <c r="C45513" s="1"/>
      <c r="D45513" s="8"/>
      <c r="E45513" s="1"/>
      <c r="F45513" s="1"/>
      <c r="G45513" s="1"/>
      <c r="H45513" s="1"/>
    </row>
    <row r="45514">
      <c r="A45514" s="1"/>
      <c r="B45514" s="1"/>
      <c r="C45514" s="1"/>
      <c r="D45514" s="8"/>
      <c r="E45514" s="1"/>
      <c r="F45514" s="1"/>
      <c r="G45514" s="1"/>
      <c r="H45514" s="1"/>
    </row>
    <row r="45515">
      <c r="A45515" s="1"/>
      <c r="B45515" s="1"/>
      <c r="C45515" s="1"/>
      <c r="D45515" s="8"/>
      <c r="E45515" s="1"/>
      <c r="F45515" s="1"/>
      <c r="G45515" s="1"/>
      <c r="H45515" s="1"/>
    </row>
    <row r="45516">
      <c r="A45516" s="1"/>
      <c r="B45516" s="1"/>
      <c r="C45516" s="1"/>
      <c r="D45516" s="8"/>
      <c r="E45516" s="1"/>
      <c r="F45516" s="1"/>
      <c r="G45516" s="1"/>
      <c r="H45516" s="1"/>
    </row>
    <row r="45517">
      <c r="A45517" s="1"/>
      <c r="B45517" s="1"/>
      <c r="C45517" s="1"/>
      <c r="D45517" s="8"/>
      <c r="E45517" s="1"/>
      <c r="F45517" s="1"/>
      <c r="G45517" s="1"/>
      <c r="H45517" s="1"/>
    </row>
    <row r="45518">
      <c r="A45518" s="1"/>
      <c r="B45518" s="1"/>
      <c r="C45518" s="1"/>
      <c r="D45518" s="8"/>
      <c r="E45518" s="1"/>
      <c r="F45518" s="1"/>
      <c r="G45518" s="1"/>
      <c r="H45518" s="1"/>
    </row>
    <row r="45519">
      <c r="A45519" s="1"/>
      <c r="B45519" s="1"/>
      <c r="C45519" s="1"/>
      <c r="D45519" s="8"/>
      <c r="E45519" s="1"/>
      <c r="F45519" s="1"/>
      <c r="G45519" s="1"/>
      <c r="H45519" s="1"/>
    </row>
    <row r="45520">
      <c r="A45520" s="1"/>
      <c r="B45520" s="1"/>
      <c r="C45520" s="1"/>
      <c r="D45520" s="8"/>
      <c r="E45520" s="1"/>
      <c r="F45520" s="1"/>
      <c r="G45520" s="1"/>
      <c r="H45520" s="1"/>
    </row>
    <row r="45521">
      <c r="A45521" s="1"/>
      <c r="B45521" s="1"/>
      <c r="C45521" s="1"/>
      <c r="D45521" s="8"/>
      <c r="E45521" s="1"/>
      <c r="F45521" s="1"/>
      <c r="G45521" s="1"/>
      <c r="H45521" s="1"/>
    </row>
    <row r="45522">
      <c r="A45522" s="1"/>
      <c r="B45522" s="1"/>
      <c r="C45522" s="1"/>
      <c r="D45522" s="8"/>
      <c r="E45522" s="1"/>
      <c r="F45522" s="1"/>
      <c r="G45522" s="1"/>
      <c r="H45522" s="1"/>
    </row>
    <row r="45523">
      <c r="A45523" s="1"/>
      <c r="B45523" s="1"/>
      <c r="C45523" s="1"/>
      <c r="D45523" s="8"/>
      <c r="E45523" s="1"/>
      <c r="F45523" s="1"/>
      <c r="G45523" s="1"/>
      <c r="H45523" s="1"/>
    </row>
    <row r="45524">
      <c r="A45524" s="1"/>
      <c r="B45524" s="1"/>
      <c r="C45524" s="1"/>
      <c r="D45524" s="8"/>
      <c r="E45524" s="1"/>
      <c r="F45524" s="1"/>
      <c r="G45524" s="1"/>
      <c r="H45524" s="1"/>
    </row>
    <row r="45525">
      <c r="A45525" s="1"/>
      <c r="B45525" s="1"/>
      <c r="C45525" s="1"/>
      <c r="D45525" s="8"/>
      <c r="E45525" s="1"/>
      <c r="F45525" s="1"/>
      <c r="G45525" s="1"/>
      <c r="H45525" s="1"/>
    </row>
    <row r="45526">
      <c r="A45526" s="1"/>
      <c r="B45526" s="1"/>
      <c r="C45526" s="1"/>
      <c r="D45526" s="8"/>
      <c r="E45526" s="1"/>
      <c r="F45526" s="1"/>
      <c r="G45526" s="1"/>
      <c r="H45526" s="1"/>
    </row>
    <row r="45527">
      <c r="A45527" s="1"/>
      <c r="B45527" s="1"/>
      <c r="C45527" s="1"/>
      <c r="D45527" s="8"/>
      <c r="E45527" s="1"/>
      <c r="F45527" s="1"/>
      <c r="G45527" s="1"/>
      <c r="H45527" s="1"/>
    </row>
    <row r="45528">
      <c r="A45528" s="1"/>
      <c r="B45528" s="1"/>
      <c r="C45528" s="1"/>
      <c r="D45528" s="8"/>
      <c r="E45528" s="1"/>
      <c r="F45528" s="1"/>
      <c r="G45528" s="1"/>
      <c r="H45528" s="1"/>
    </row>
    <row r="45529">
      <c r="A45529" s="1"/>
      <c r="B45529" s="1"/>
      <c r="C45529" s="1"/>
      <c r="D45529" s="8"/>
      <c r="E45529" s="1"/>
      <c r="F45529" s="1"/>
      <c r="G45529" s="1"/>
      <c r="H45529" s="1"/>
    </row>
    <row r="45530">
      <c r="A45530" s="1"/>
      <c r="B45530" s="1"/>
      <c r="C45530" s="1"/>
      <c r="D45530" s="8"/>
      <c r="E45530" s="1"/>
      <c r="F45530" s="1"/>
      <c r="G45530" s="1"/>
      <c r="H45530" s="1"/>
    </row>
    <row r="45531">
      <c r="A45531" s="1"/>
      <c r="B45531" s="1"/>
      <c r="C45531" s="1"/>
      <c r="D45531" s="8"/>
      <c r="E45531" s="1"/>
      <c r="F45531" s="1"/>
      <c r="G45531" s="1"/>
      <c r="H45531" s="1"/>
    </row>
    <row r="45532">
      <c r="A45532" s="1"/>
      <c r="B45532" s="1"/>
      <c r="C45532" s="1"/>
      <c r="D45532" s="8"/>
      <c r="E45532" s="1"/>
      <c r="F45532" s="1"/>
      <c r="G45532" s="1"/>
      <c r="H45532" s="1"/>
    </row>
    <row r="45533">
      <c r="A45533" s="1"/>
      <c r="B45533" s="1"/>
      <c r="C45533" s="1"/>
      <c r="D45533" s="8"/>
      <c r="E45533" s="1"/>
      <c r="F45533" s="1"/>
      <c r="G45533" s="1"/>
      <c r="H45533" s="1"/>
    </row>
    <row r="45534">
      <c r="A45534" s="1"/>
      <c r="B45534" s="1"/>
      <c r="C45534" s="1"/>
      <c r="D45534" s="8"/>
      <c r="E45534" s="1"/>
      <c r="F45534" s="1"/>
      <c r="G45534" s="1"/>
      <c r="H45534" s="1"/>
    </row>
    <row r="45535">
      <c r="A45535" s="1"/>
      <c r="B45535" s="1"/>
      <c r="C45535" s="1"/>
      <c r="D45535" s="8"/>
      <c r="E45535" s="1"/>
      <c r="F45535" s="1"/>
      <c r="G45535" s="1"/>
      <c r="H45535" s="1"/>
    </row>
    <row r="45536">
      <c r="A45536" s="1"/>
      <c r="B45536" s="1"/>
      <c r="C45536" s="1"/>
      <c r="D45536" s="8"/>
      <c r="E45536" s="1"/>
      <c r="F45536" s="1"/>
      <c r="G45536" s="1"/>
      <c r="H45536" s="1"/>
    </row>
    <row r="45537">
      <c r="A45537" s="1"/>
      <c r="B45537" s="1"/>
      <c r="C45537" s="1"/>
      <c r="D45537" s="8"/>
      <c r="E45537" s="1"/>
      <c r="F45537" s="1"/>
      <c r="G45537" s="1"/>
      <c r="H45537" s="1"/>
    </row>
    <row r="45538">
      <c r="A45538" s="1"/>
      <c r="B45538" s="1"/>
      <c r="C45538" s="1"/>
      <c r="D45538" s="8"/>
      <c r="E45538" s="1"/>
      <c r="F45538" s="1"/>
      <c r="G45538" s="1"/>
      <c r="H45538" s="1"/>
    </row>
    <row r="45539">
      <c r="A45539" s="1"/>
      <c r="B45539" s="1"/>
      <c r="C45539" s="1"/>
      <c r="D45539" s="8"/>
      <c r="E45539" s="1"/>
      <c r="F45539" s="1"/>
      <c r="G45539" s="1"/>
      <c r="H45539" s="1"/>
    </row>
    <row r="45540">
      <c r="A45540" s="1"/>
      <c r="B45540" s="1"/>
      <c r="C45540" s="1"/>
      <c r="D45540" s="8"/>
      <c r="E45540" s="1"/>
      <c r="F45540" s="1"/>
      <c r="G45540" s="1"/>
      <c r="H45540" s="1"/>
    </row>
    <row r="45541">
      <c r="A45541" s="1"/>
      <c r="B45541" s="1"/>
      <c r="C45541" s="1"/>
      <c r="D45541" s="8"/>
      <c r="E45541" s="1"/>
      <c r="F45541" s="1"/>
      <c r="G45541" s="1"/>
      <c r="H45541" s="1"/>
    </row>
    <row r="45542">
      <c r="A45542" s="1"/>
      <c r="B45542" s="1"/>
      <c r="C45542" s="1"/>
      <c r="D45542" s="8"/>
      <c r="E45542" s="1"/>
      <c r="F45542" s="1"/>
      <c r="G45542" s="1"/>
      <c r="H45542" s="1"/>
    </row>
    <row r="45543">
      <c r="A45543" s="1"/>
      <c r="B45543" s="1"/>
      <c r="C45543" s="1"/>
      <c r="D45543" s="8"/>
      <c r="E45543" s="1"/>
      <c r="F45543" s="1"/>
      <c r="G45543" s="1"/>
      <c r="H45543" s="1"/>
    </row>
    <row r="45544">
      <c r="A45544" s="1"/>
      <c r="B45544" s="1"/>
      <c r="C45544" s="1"/>
      <c r="D45544" s="8"/>
      <c r="E45544" s="1"/>
      <c r="F45544" s="1"/>
      <c r="G45544" s="1"/>
      <c r="H45544" s="1"/>
    </row>
    <row r="45545">
      <c r="A45545" s="1"/>
      <c r="B45545" s="1"/>
      <c r="C45545" s="1"/>
      <c r="D45545" s="8"/>
      <c r="E45545" s="1"/>
      <c r="F45545" s="1"/>
      <c r="G45545" s="1"/>
      <c r="H45545" s="1"/>
    </row>
    <row r="45546">
      <c r="A45546" s="1"/>
      <c r="B45546" s="1"/>
      <c r="C45546" s="1"/>
      <c r="D45546" s="8"/>
      <c r="E45546" s="1"/>
      <c r="F45546" s="1"/>
      <c r="G45546" s="1"/>
      <c r="H45546" s="1"/>
    </row>
    <row r="45547">
      <c r="A45547" s="1"/>
      <c r="B45547" s="1"/>
      <c r="C45547" s="1"/>
      <c r="D45547" s="8"/>
      <c r="E45547" s="1"/>
      <c r="F45547" s="1"/>
      <c r="G45547" s="1"/>
      <c r="H45547" s="1"/>
    </row>
    <row r="45548">
      <c r="A45548" s="1"/>
      <c r="B45548" s="1"/>
      <c r="C45548" s="1"/>
      <c r="D45548" s="8"/>
      <c r="E45548" s="1"/>
      <c r="F45548" s="1"/>
      <c r="G45548" s="1"/>
      <c r="H45548" s="1"/>
    </row>
    <row r="45549">
      <c r="A45549" s="1"/>
      <c r="B45549" s="1"/>
      <c r="C45549" s="1"/>
      <c r="D45549" s="8"/>
      <c r="E45549" s="1"/>
      <c r="F45549" s="1"/>
      <c r="G45549" s="1"/>
      <c r="H45549" s="1"/>
    </row>
    <row r="45550">
      <c r="A45550" s="1"/>
      <c r="B45550" s="1"/>
      <c r="C45550" s="1"/>
      <c r="D45550" s="8"/>
      <c r="E45550" s="1"/>
      <c r="F45550" s="1"/>
      <c r="G45550" s="1"/>
      <c r="H45550" s="1"/>
    </row>
    <row r="45551">
      <c r="A45551" s="1"/>
      <c r="B45551" s="1"/>
      <c r="C45551" s="1"/>
      <c r="D45551" s="8"/>
      <c r="E45551" s="1"/>
      <c r="F45551" s="1"/>
      <c r="G45551" s="1"/>
      <c r="H45551" s="1"/>
    </row>
    <row r="45552">
      <c r="A45552" s="1"/>
      <c r="B45552" s="1"/>
      <c r="C45552" s="1"/>
      <c r="D45552" s="8"/>
      <c r="E45552" s="1"/>
      <c r="F45552" s="1"/>
      <c r="G45552" s="1"/>
      <c r="H45552" s="1"/>
    </row>
    <row r="45553">
      <c r="A45553" s="1"/>
      <c r="B45553" s="1"/>
      <c r="C45553" s="1"/>
      <c r="D45553" s="8"/>
      <c r="E45553" s="1"/>
      <c r="F45553" s="1"/>
      <c r="G45553" s="1"/>
      <c r="H45553" s="1"/>
    </row>
    <row r="45554">
      <c r="A45554" s="1"/>
      <c r="B45554" s="1"/>
      <c r="C45554" s="1"/>
      <c r="D45554" s="8"/>
      <c r="E45554" s="1"/>
      <c r="F45554" s="1"/>
      <c r="G45554" s="1"/>
      <c r="H45554" s="1"/>
    </row>
    <row r="45555">
      <c r="A45555" s="1"/>
      <c r="B45555" s="1"/>
      <c r="C45555" s="1"/>
      <c r="D45555" s="8"/>
      <c r="E45555" s="1"/>
      <c r="F45555" s="1"/>
      <c r="G45555" s="1"/>
      <c r="H45555" s="1"/>
    </row>
    <row r="45556">
      <c r="A45556" s="1"/>
      <c r="B45556" s="1"/>
      <c r="C45556" s="1"/>
      <c r="D45556" s="8"/>
      <c r="E45556" s="1"/>
      <c r="F45556" s="1"/>
      <c r="G45556" s="1"/>
      <c r="H45556" s="1"/>
    </row>
    <row r="45557">
      <c r="A45557" s="1"/>
      <c r="B45557" s="1"/>
      <c r="C45557" s="1"/>
      <c r="D45557" s="8"/>
      <c r="E45557" s="1"/>
      <c r="F45557" s="1"/>
      <c r="G45557" s="1"/>
      <c r="H45557" s="1"/>
    </row>
    <row r="45558">
      <c r="A45558" s="1"/>
      <c r="B45558" s="1"/>
      <c r="C45558" s="1"/>
      <c r="D45558" s="8"/>
      <c r="E45558" s="1"/>
      <c r="F45558" s="1"/>
      <c r="G45558" s="1"/>
      <c r="H45558" s="1"/>
    </row>
    <row r="45559">
      <c r="A45559" s="1"/>
      <c r="B45559" s="1"/>
      <c r="C45559" s="1"/>
      <c r="D45559" s="8"/>
      <c r="E45559" s="1"/>
      <c r="F45559" s="1"/>
      <c r="G45559" s="1"/>
      <c r="H45559" s="1"/>
    </row>
    <row r="45560">
      <c r="A45560" s="1"/>
      <c r="B45560" s="1"/>
      <c r="C45560" s="1"/>
      <c r="D45560" s="8"/>
      <c r="E45560" s="1"/>
      <c r="F45560" s="1"/>
      <c r="G45560" s="1"/>
      <c r="H45560" s="1"/>
    </row>
    <row r="45561">
      <c r="A45561" s="1"/>
      <c r="B45561" s="1"/>
      <c r="C45561" s="1"/>
      <c r="D45561" s="8"/>
      <c r="E45561" s="1"/>
      <c r="F45561" s="1"/>
      <c r="G45561" s="1"/>
      <c r="H45561" s="1"/>
    </row>
    <row r="45562">
      <c r="A45562" s="1"/>
      <c r="B45562" s="1"/>
      <c r="C45562" s="1"/>
      <c r="D45562" s="8"/>
      <c r="E45562" s="1"/>
      <c r="F45562" s="1"/>
      <c r="G45562" s="1"/>
      <c r="H45562" s="1"/>
    </row>
    <row r="45563">
      <c r="A45563" s="1"/>
      <c r="B45563" s="1"/>
      <c r="C45563" s="1"/>
      <c r="D45563" s="8"/>
      <c r="E45563" s="1"/>
      <c r="F45563" s="1"/>
      <c r="G45563" s="1"/>
      <c r="H45563" s="1"/>
    </row>
    <row r="45564">
      <c r="A45564" s="1"/>
      <c r="B45564" s="1"/>
      <c r="C45564" s="1"/>
      <c r="D45564" s="8"/>
      <c r="E45564" s="1"/>
      <c r="F45564" s="1"/>
      <c r="G45564" s="1"/>
      <c r="H45564" s="1"/>
    </row>
    <row r="45565">
      <c r="A45565" s="1"/>
      <c r="B45565" s="1"/>
      <c r="C45565" s="1"/>
      <c r="D45565" s="8"/>
      <c r="E45565" s="1"/>
      <c r="F45565" s="1"/>
      <c r="G45565" s="1"/>
      <c r="H45565" s="1"/>
    </row>
    <row r="45566">
      <c r="A45566" s="1"/>
      <c r="B45566" s="1"/>
      <c r="C45566" s="1"/>
      <c r="D45566" s="8"/>
      <c r="E45566" s="1"/>
      <c r="F45566" s="1"/>
      <c r="G45566" s="1"/>
      <c r="H45566" s="1"/>
    </row>
    <row r="45567">
      <c r="A45567" s="1"/>
      <c r="B45567" s="1"/>
      <c r="C45567" s="1"/>
      <c r="D45567" s="8"/>
      <c r="E45567" s="1"/>
      <c r="F45567" s="1"/>
      <c r="G45567" s="1"/>
      <c r="H45567" s="1"/>
    </row>
    <row r="45568">
      <c r="A45568" s="1"/>
      <c r="B45568" s="1"/>
      <c r="C45568" s="1"/>
      <c r="D45568" s="8"/>
      <c r="E45568" s="1"/>
      <c r="F45568" s="1"/>
      <c r="G45568" s="1"/>
      <c r="H45568" s="1"/>
    </row>
    <row r="45569">
      <c r="A45569" s="1"/>
      <c r="B45569" s="1"/>
      <c r="C45569" s="1"/>
      <c r="D45569" s="8"/>
      <c r="E45569" s="1"/>
      <c r="F45569" s="1"/>
      <c r="G45569" s="1"/>
      <c r="H45569" s="1"/>
    </row>
    <row r="45570">
      <c r="A45570" s="1"/>
      <c r="B45570" s="1"/>
      <c r="C45570" s="1"/>
      <c r="D45570" s="8"/>
      <c r="E45570" s="1"/>
      <c r="F45570" s="1"/>
      <c r="G45570" s="1"/>
      <c r="H45570" s="1"/>
    </row>
    <row r="45571">
      <c r="A45571" s="1"/>
      <c r="B45571" s="1"/>
      <c r="C45571" s="1"/>
      <c r="D45571" s="8"/>
      <c r="E45571" s="1"/>
      <c r="F45571" s="1"/>
      <c r="G45571" s="1"/>
      <c r="H45571" s="1"/>
    </row>
    <row r="45572">
      <c r="A45572" s="1"/>
      <c r="B45572" s="1"/>
      <c r="C45572" s="1"/>
      <c r="D45572" s="8"/>
      <c r="E45572" s="1"/>
      <c r="F45572" s="1"/>
      <c r="G45572" s="1"/>
      <c r="H45572" s="1"/>
    </row>
    <row r="45573">
      <c r="A45573" s="1"/>
      <c r="B45573" s="1"/>
      <c r="C45573" s="1"/>
      <c r="D45573" s="8"/>
      <c r="E45573" s="1"/>
      <c r="F45573" s="1"/>
      <c r="G45573" s="1"/>
      <c r="H45573" s="1"/>
    </row>
    <row r="45574">
      <c r="A45574" s="1"/>
      <c r="B45574" s="1"/>
      <c r="C45574" s="1"/>
      <c r="D45574" s="8"/>
      <c r="E45574" s="1"/>
      <c r="F45574" s="1"/>
      <c r="G45574" s="1"/>
      <c r="H45574" s="1"/>
    </row>
    <row r="45575">
      <c r="A45575" s="1"/>
      <c r="B45575" s="1"/>
      <c r="C45575" s="1"/>
      <c r="D45575" s="8"/>
      <c r="E45575" s="1"/>
      <c r="F45575" s="1"/>
      <c r="G45575" s="1"/>
      <c r="H45575" s="1"/>
    </row>
    <row r="45576">
      <c r="A45576" s="1"/>
      <c r="B45576" s="1"/>
      <c r="C45576" s="1"/>
      <c r="D45576" s="8"/>
      <c r="E45576" s="1"/>
      <c r="F45576" s="1"/>
      <c r="G45576" s="1"/>
      <c r="H45576" s="1"/>
    </row>
    <row r="45577">
      <c r="A45577" s="1"/>
      <c r="B45577" s="1"/>
      <c r="C45577" s="1"/>
      <c r="D45577" s="8"/>
      <c r="E45577" s="1"/>
      <c r="F45577" s="1"/>
      <c r="G45577" s="1"/>
      <c r="H45577" s="1"/>
    </row>
    <row r="45578">
      <c r="A45578" s="1"/>
      <c r="B45578" s="1"/>
      <c r="C45578" s="1"/>
      <c r="D45578" s="8"/>
      <c r="E45578" s="1"/>
      <c r="F45578" s="1"/>
      <c r="G45578" s="1"/>
      <c r="H45578" s="1"/>
    </row>
    <row r="45579">
      <c r="A45579" s="1"/>
      <c r="B45579" s="1"/>
      <c r="C45579" s="1"/>
      <c r="D45579" s="8"/>
      <c r="E45579" s="1"/>
      <c r="F45579" s="1"/>
      <c r="G45579" s="1"/>
      <c r="H45579" s="1"/>
    </row>
    <row r="45580">
      <c r="A45580" s="1"/>
      <c r="B45580" s="1"/>
      <c r="C45580" s="1"/>
      <c r="D45580" s="8"/>
      <c r="E45580" s="1"/>
      <c r="F45580" s="1"/>
      <c r="G45580" s="1"/>
      <c r="H45580" s="1"/>
    </row>
    <row r="45581">
      <c r="A45581" s="1"/>
      <c r="B45581" s="1"/>
      <c r="C45581" s="1"/>
      <c r="D45581" s="8"/>
      <c r="E45581" s="1"/>
      <c r="F45581" s="1"/>
      <c r="G45581" s="1"/>
      <c r="H45581" s="1"/>
    </row>
    <row r="45582">
      <c r="A45582" s="1"/>
      <c r="B45582" s="1"/>
      <c r="C45582" s="1"/>
      <c r="D45582" s="8"/>
      <c r="E45582" s="1"/>
      <c r="F45582" s="1"/>
      <c r="G45582" s="1"/>
      <c r="H45582" s="1"/>
    </row>
    <row r="45583">
      <c r="A45583" s="1"/>
      <c r="B45583" s="1"/>
      <c r="C45583" s="1"/>
      <c r="D45583" s="8"/>
      <c r="E45583" s="1"/>
      <c r="F45583" s="1"/>
      <c r="G45583" s="1"/>
      <c r="H45583" s="1"/>
    </row>
    <row r="45584">
      <c r="A45584" s="1"/>
      <c r="B45584" s="1"/>
      <c r="C45584" s="1"/>
      <c r="D45584" s="8"/>
      <c r="E45584" s="1"/>
      <c r="F45584" s="1"/>
      <c r="G45584" s="1"/>
      <c r="H45584" s="1"/>
    </row>
    <row r="45585">
      <c r="A45585" s="1"/>
      <c r="B45585" s="1"/>
      <c r="C45585" s="1"/>
      <c r="D45585" s="8"/>
      <c r="E45585" s="1"/>
      <c r="F45585" s="1"/>
      <c r="G45585" s="1"/>
      <c r="H45585" s="1"/>
    </row>
    <row r="45586">
      <c r="A45586" s="1"/>
      <c r="B45586" s="1"/>
      <c r="C45586" s="1"/>
      <c r="D45586" s="8"/>
      <c r="E45586" s="1"/>
      <c r="F45586" s="1"/>
      <c r="G45586" s="1"/>
      <c r="H45586" s="1"/>
    </row>
    <row r="45587">
      <c r="A45587" s="1"/>
      <c r="B45587" s="1"/>
      <c r="C45587" s="1"/>
      <c r="D45587" s="8"/>
      <c r="E45587" s="1"/>
      <c r="F45587" s="1"/>
      <c r="G45587" s="1"/>
      <c r="H45587" s="1"/>
    </row>
    <row r="45588">
      <c r="A45588" s="1"/>
      <c r="B45588" s="1"/>
      <c r="C45588" s="1"/>
      <c r="D45588" s="8"/>
      <c r="E45588" s="1"/>
      <c r="F45588" s="1"/>
      <c r="G45588" s="1"/>
      <c r="H45588" s="1"/>
    </row>
    <row r="45589">
      <c r="A45589" s="1"/>
      <c r="B45589" s="1"/>
      <c r="C45589" s="1"/>
      <c r="D45589" s="8"/>
      <c r="E45589" s="1"/>
      <c r="F45589" s="1"/>
      <c r="G45589" s="1"/>
      <c r="H45589" s="1"/>
    </row>
    <row r="45590">
      <c r="A45590" s="1"/>
      <c r="B45590" s="1"/>
      <c r="C45590" s="1"/>
      <c r="D45590" s="8"/>
      <c r="E45590" s="1"/>
      <c r="F45590" s="1"/>
      <c r="G45590" s="1"/>
      <c r="H45590" s="1"/>
    </row>
    <row r="45591">
      <c r="A45591" s="1"/>
      <c r="B45591" s="1"/>
      <c r="C45591" s="1"/>
      <c r="D45591" s="8"/>
      <c r="E45591" s="1"/>
      <c r="F45591" s="1"/>
      <c r="G45591" s="1"/>
      <c r="H45591" s="1"/>
    </row>
    <row r="45592">
      <c r="A45592" s="1"/>
      <c r="B45592" s="1"/>
      <c r="C45592" s="1"/>
      <c r="D45592" s="8"/>
      <c r="E45592" s="1"/>
      <c r="F45592" s="1"/>
      <c r="G45592" s="1"/>
      <c r="H45592" s="1"/>
    </row>
    <row r="45593">
      <c r="A45593" s="1"/>
      <c r="B45593" s="1"/>
      <c r="C45593" s="1"/>
      <c r="D45593" s="8"/>
      <c r="E45593" s="1"/>
      <c r="F45593" s="1"/>
      <c r="G45593" s="1"/>
      <c r="H45593" s="1"/>
    </row>
    <row r="45594">
      <c r="A45594" s="1"/>
      <c r="B45594" s="1"/>
      <c r="C45594" s="1"/>
      <c r="D45594" s="8"/>
      <c r="E45594" s="1"/>
      <c r="F45594" s="1"/>
      <c r="G45594" s="1"/>
      <c r="H45594" s="1"/>
    </row>
    <row r="45595">
      <c r="A45595" s="1"/>
      <c r="B45595" s="1"/>
      <c r="C45595" s="1"/>
      <c r="D45595" s="8"/>
      <c r="E45595" s="1"/>
      <c r="F45595" s="1"/>
      <c r="G45595" s="1"/>
      <c r="H45595" s="1"/>
    </row>
    <row r="45596">
      <c r="A45596" s="1"/>
      <c r="B45596" s="1"/>
      <c r="C45596" s="1"/>
      <c r="D45596" s="8"/>
      <c r="E45596" s="1"/>
      <c r="F45596" s="1"/>
      <c r="G45596" s="1"/>
      <c r="H45596" s="1"/>
    </row>
    <row r="45597">
      <c r="A45597" s="1"/>
      <c r="B45597" s="1"/>
      <c r="C45597" s="1"/>
      <c r="D45597" s="8"/>
      <c r="E45597" s="1"/>
      <c r="F45597" s="1"/>
      <c r="G45597" s="1"/>
      <c r="H45597" s="1"/>
    </row>
    <row r="45598">
      <c r="A45598" s="1"/>
      <c r="B45598" s="1"/>
      <c r="C45598" s="1"/>
      <c r="D45598" s="8"/>
      <c r="E45598" s="1"/>
      <c r="F45598" s="1"/>
      <c r="G45598" s="1"/>
      <c r="H45598" s="1"/>
    </row>
    <row r="45599">
      <c r="A45599" s="1"/>
      <c r="B45599" s="1"/>
      <c r="C45599" s="1"/>
      <c r="D45599" s="8"/>
      <c r="E45599" s="1"/>
      <c r="F45599" s="1"/>
      <c r="G45599" s="1"/>
      <c r="H45599" s="1"/>
    </row>
    <row r="45600">
      <c r="A45600" s="1"/>
      <c r="B45600" s="1"/>
      <c r="C45600" s="1"/>
      <c r="D45600" s="8"/>
      <c r="E45600" s="1"/>
      <c r="F45600" s="1"/>
      <c r="G45600" s="1"/>
      <c r="H45600" s="1"/>
    </row>
    <row r="45601">
      <c r="A45601" s="1"/>
      <c r="B45601" s="1"/>
      <c r="C45601" s="1"/>
      <c r="D45601" s="8"/>
      <c r="E45601" s="1"/>
      <c r="F45601" s="1"/>
      <c r="G45601" s="1"/>
      <c r="H45601" s="1"/>
    </row>
    <row r="45602">
      <c r="A45602" s="1"/>
      <c r="B45602" s="1"/>
      <c r="C45602" s="1"/>
      <c r="D45602" s="8"/>
      <c r="E45602" s="1"/>
      <c r="F45602" s="1"/>
      <c r="G45602" s="1"/>
      <c r="H45602" s="1"/>
    </row>
    <row r="45603">
      <c r="A45603" s="1"/>
      <c r="B45603" s="1"/>
      <c r="C45603" s="1"/>
      <c r="D45603" s="8"/>
      <c r="E45603" s="1"/>
      <c r="F45603" s="1"/>
      <c r="G45603" s="1"/>
      <c r="H45603" s="1"/>
    </row>
    <row r="45604">
      <c r="A45604" s="1"/>
      <c r="B45604" s="1"/>
      <c r="C45604" s="1"/>
      <c r="D45604" s="8"/>
      <c r="E45604" s="1"/>
      <c r="F45604" s="1"/>
      <c r="G45604" s="1"/>
      <c r="H45604" s="1"/>
    </row>
    <row r="45605">
      <c r="A45605" s="1"/>
      <c r="B45605" s="1"/>
      <c r="C45605" s="1"/>
      <c r="D45605" s="8"/>
      <c r="E45605" s="1"/>
      <c r="F45605" s="1"/>
      <c r="G45605" s="1"/>
      <c r="H45605" s="1"/>
    </row>
    <row r="45606">
      <c r="A45606" s="1"/>
      <c r="B45606" s="1"/>
      <c r="C45606" s="1"/>
      <c r="D45606" s="8"/>
      <c r="E45606" s="1"/>
      <c r="F45606" s="1"/>
      <c r="G45606" s="1"/>
      <c r="H45606" s="1"/>
    </row>
    <row r="45607">
      <c r="A45607" s="1"/>
      <c r="B45607" s="1"/>
      <c r="C45607" s="1"/>
      <c r="D45607" s="8"/>
      <c r="E45607" s="1"/>
      <c r="F45607" s="1"/>
      <c r="G45607" s="1"/>
      <c r="H45607" s="1"/>
    </row>
    <row r="45608">
      <c r="A45608" s="1"/>
      <c r="B45608" s="1"/>
      <c r="C45608" s="1"/>
      <c r="D45608" s="8"/>
      <c r="E45608" s="1"/>
      <c r="F45608" s="1"/>
      <c r="G45608" s="1"/>
      <c r="H45608" s="1"/>
    </row>
    <row r="45609">
      <c r="A45609" s="1"/>
      <c r="B45609" s="1"/>
      <c r="C45609" s="1"/>
      <c r="D45609" s="8"/>
      <c r="E45609" s="1"/>
      <c r="F45609" s="1"/>
      <c r="G45609" s="1"/>
      <c r="H45609" s="1"/>
    </row>
    <row r="45610">
      <c r="A45610" s="1"/>
      <c r="B45610" s="1"/>
      <c r="C45610" s="1"/>
      <c r="D45610" s="8"/>
      <c r="E45610" s="1"/>
      <c r="F45610" s="1"/>
      <c r="G45610" s="1"/>
      <c r="H45610" s="1"/>
    </row>
    <row r="45611">
      <c r="A45611" s="1"/>
      <c r="B45611" s="1"/>
      <c r="C45611" s="1"/>
      <c r="D45611" s="8"/>
      <c r="E45611" s="1"/>
      <c r="F45611" s="1"/>
      <c r="G45611" s="1"/>
      <c r="H45611" s="1"/>
    </row>
    <row r="45612">
      <c r="A45612" s="1"/>
      <c r="B45612" s="1"/>
      <c r="C45612" s="1"/>
      <c r="D45612" s="8"/>
      <c r="E45612" s="1"/>
      <c r="F45612" s="1"/>
      <c r="G45612" s="1"/>
      <c r="H45612" s="1"/>
    </row>
    <row r="45613">
      <c r="A45613" s="1"/>
      <c r="B45613" s="1"/>
      <c r="C45613" s="1"/>
      <c r="D45613" s="8"/>
      <c r="E45613" s="1"/>
      <c r="F45613" s="1"/>
      <c r="G45613" s="1"/>
      <c r="H45613" s="1"/>
    </row>
    <row r="45614">
      <c r="A45614" s="1"/>
      <c r="B45614" s="1"/>
      <c r="C45614" s="1"/>
      <c r="D45614" s="8"/>
      <c r="E45614" s="1"/>
      <c r="F45614" s="1"/>
      <c r="G45614" s="1"/>
      <c r="H45614" s="1"/>
    </row>
    <row r="45615">
      <c r="A45615" s="1"/>
      <c r="B45615" s="1"/>
      <c r="C45615" s="1"/>
      <c r="D45615" s="8"/>
      <c r="E45615" s="1"/>
      <c r="F45615" s="1"/>
      <c r="G45615" s="1"/>
      <c r="H45615" s="1"/>
    </row>
    <row r="45616">
      <c r="A45616" s="1"/>
      <c r="B45616" s="1"/>
      <c r="C45616" s="1"/>
      <c r="D45616" s="8"/>
      <c r="E45616" s="1"/>
      <c r="F45616" s="1"/>
      <c r="G45616" s="1"/>
      <c r="H45616" s="1"/>
    </row>
    <row r="45617">
      <c r="A45617" s="1"/>
      <c r="B45617" s="1"/>
      <c r="C45617" s="1"/>
      <c r="D45617" s="8"/>
      <c r="E45617" s="1"/>
      <c r="F45617" s="1"/>
      <c r="G45617" s="1"/>
      <c r="H45617" s="1"/>
    </row>
    <row r="45618">
      <c r="A45618" s="1"/>
      <c r="B45618" s="1"/>
      <c r="C45618" s="1"/>
      <c r="D45618" s="8"/>
      <c r="E45618" s="1"/>
      <c r="F45618" s="1"/>
      <c r="G45618" s="1"/>
      <c r="H45618" s="1"/>
    </row>
    <row r="45619">
      <c r="A45619" s="1"/>
      <c r="B45619" s="1"/>
      <c r="C45619" s="1"/>
      <c r="D45619" s="8"/>
      <c r="E45619" s="1"/>
      <c r="F45619" s="1"/>
      <c r="G45619" s="1"/>
      <c r="H45619" s="1"/>
    </row>
    <row r="45620">
      <c r="A45620" s="1"/>
      <c r="B45620" s="1"/>
      <c r="C45620" s="1"/>
      <c r="D45620" s="8"/>
      <c r="E45620" s="1"/>
      <c r="F45620" s="1"/>
      <c r="G45620" s="1"/>
      <c r="H45620" s="1"/>
    </row>
    <row r="45621">
      <c r="A45621" s="1"/>
      <c r="B45621" s="1"/>
      <c r="C45621" s="1"/>
      <c r="D45621" s="8"/>
      <c r="E45621" s="1"/>
      <c r="F45621" s="1"/>
      <c r="G45621" s="1"/>
      <c r="H45621" s="1"/>
    </row>
    <row r="45622">
      <c r="A45622" s="1"/>
      <c r="B45622" s="1"/>
      <c r="C45622" s="1"/>
      <c r="D45622" s="8"/>
      <c r="E45622" s="1"/>
      <c r="F45622" s="1"/>
      <c r="G45622" s="1"/>
      <c r="H45622" s="1"/>
    </row>
    <row r="45623">
      <c r="A45623" s="1"/>
      <c r="B45623" s="1"/>
      <c r="C45623" s="1"/>
      <c r="D45623" s="8"/>
      <c r="E45623" s="1"/>
      <c r="F45623" s="1"/>
      <c r="G45623" s="1"/>
      <c r="H45623" s="1"/>
    </row>
    <row r="45624">
      <c r="A45624" s="1"/>
      <c r="B45624" s="1"/>
      <c r="C45624" s="1"/>
      <c r="D45624" s="8"/>
      <c r="E45624" s="1"/>
      <c r="F45624" s="1"/>
      <c r="G45624" s="1"/>
      <c r="H45624" s="1"/>
    </row>
    <row r="45625">
      <c r="A45625" s="1"/>
      <c r="B45625" s="1"/>
      <c r="C45625" s="1"/>
      <c r="D45625" s="8"/>
      <c r="E45625" s="1"/>
      <c r="F45625" s="1"/>
      <c r="G45625" s="1"/>
      <c r="H45625" s="1"/>
    </row>
    <row r="45626">
      <c r="A45626" s="1"/>
      <c r="B45626" s="1"/>
      <c r="C45626" s="1"/>
      <c r="D45626" s="8"/>
      <c r="E45626" s="1"/>
      <c r="F45626" s="1"/>
      <c r="G45626" s="1"/>
      <c r="H45626" s="1"/>
    </row>
    <row r="45627">
      <c r="A45627" s="1"/>
      <c r="B45627" s="1"/>
      <c r="C45627" s="1"/>
      <c r="D45627" s="8"/>
      <c r="E45627" s="1"/>
      <c r="F45627" s="1"/>
      <c r="G45627" s="1"/>
      <c r="H45627" s="1"/>
    </row>
    <row r="45628">
      <c r="A45628" s="1"/>
      <c r="B45628" s="1"/>
      <c r="C45628" s="1"/>
      <c r="D45628" s="8"/>
      <c r="E45628" s="1"/>
      <c r="F45628" s="1"/>
      <c r="G45628" s="1"/>
      <c r="H45628" s="1"/>
    </row>
    <row r="45629">
      <c r="A45629" s="1"/>
      <c r="B45629" s="1"/>
      <c r="C45629" s="1"/>
      <c r="D45629" s="8"/>
      <c r="E45629" s="1"/>
      <c r="F45629" s="1"/>
      <c r="G45629" s="1"/>
      <c r="H45629" s="1"/>
    </row>
    <row r="45630">
      <c r="A45630" s="1"/>
      <c r="B45630" s="1"/>
      <c r="C45630" s="1"/>
      <c r="D45630" s="8"/>
      <c r="E45630" s="1"/>
      <c r="F45630" s="1"/>
      <c r="G45630" s="1"/>
      <c r="H45630" s="1"/>
    </row>
    <row r="45631">
      <c r="A45631" s="1"/>
      <c r="B45631" s="1"/>
      <c r="C45631" s="1"/>
      <c r="D45631" s="8"/>
      <c r="E45631" s="1"/>
      <c r="F45631" s="1"/>
      <c r="G45631" s="1"/>
      <c r="H45631" s="1"/>
    </row>
    <row r="45632">
      <c r="A45632" s="1"/>
      <c r="B45632" s="1"/>
      <c r="C45632" s="1"/>
      <c r="D45632" s="8"/>
      <c r="E45632" s="1"/>
      <c r="F45632" s="1"/>
      <c r="G45632" s="1"/>
      <c r="H45632" s="1"/>
    </row>
    <row r="45633">
      <c r="A45633" s="1"/>
      <c r="B45633" s="1"/>
      <c r="C45633" s="1"/>
      <c r="D45633" s="8"/>
      <c r="E45633" s="1"/>
      <c r="F45633" s="1"/>
      <c r="G45633" s="1"/>
      <c r="H45633" s="1"/>
    </row>
    <row r="45634">
      <c r="A45634" s="1"/>
      <c r="B45634" s="1"/>
      <c r="C45634" s="1"/>
      <c r="D45634" s="8"/>
      <c r="E45634" s="1"/>
      <c r="F45634" s="1"/>
      <c r="G45634" s="1"/>
      <c r="H45634" s="1"/>
    </row>
    <row r="45635">
      <c r="A45635" s="1"/>
      <c r="B45635" s="1"/>
      <c r="C45635" s="1"/>
      <c r="D45635" s="8"/>
      <c r="E45635" s="1"/>
      <c r="F45635" s="1"/>
      <c r="G45635" s="1"/>
      <c r="H45635" s="1"/>
    </row>
    <row r="45636">
      <c r="A45636" s="1"/>
      <c r="B45636" s="1"/>
      <c r="C45636" s="1"/>
      <c r="D45636" s="8"/>
      <c r="E45636" s="1"/>
      <c r="F45636" s="1"/>
      <c r="G45636" s="1"/>
      <c r="H45636" s="1"/>
    </row>
    <row r="45637">
      <c r="A45637" s="1"/>
      <c r="B45637" s="1"/>
      <c r="C45637" s="1"/>
      <c r="D45637" s="8"/>
      <c r="E45637" s="1"/>
      <c r="F45637" s="1"/>
      <c r="G45637" s="1"/>
      <c r="H45637" s="1"/>
    </row>
    <row r="45638">
      <c r="A45638" s="1"/>
      <c r="B45638" s="1"/>
      <c r="C45638" s="1"/>
      <c r="D45638" s="8"/>
      <c r="E45638" s="1"/>
      <c r="F45638" s="1"/>
      <c r="G45638" s="1"/>
      <c r="H45638" s="1"/>
    </row>
    <row r="45639">
      <c r="A45639" s="1"/>
      <c r="B45639" s="1"/>
      <c r="C45639" s="1"/>
      <c r="D45639" s="8"/>
      <c r="E45639" s="1"/>
      <c r="F45639" s="1"/>
      <c r="G45639" s="1"/>
      <c r="H45639" s="1"/>
    </row>
    <row r="45640">
      <c r="A45640" s="1"/>
      <c r="B45640" s="1"/>
      <c r="C45640" s="1"/>
      <c r="D45640" s="8"/>
      <c r="E45640" s="1"/>
      <c r="F45640" s="1"/>
      <c r="G45640" s="1"/>
      <c r="H45640" s="1"/>
    </row>
    <row r="45641">
      <c r="A45641" s="1"/>
      <c r="B45641" s="1"/>
      <c r="C45641" s="1"/>
      <c r="D45641" s="8"/>
      <c r="E45641" s="1"/>
      <c r="F45641" s="1"/>
      <c r="G45641" s="1"/>
      <c r="H45641" s="1"/>
    </row>
    <row r="45642">
      <c r="A45642" s="1"/>
      <c r="B45642" s="1"/>
      <c r="C45642" s="1"/>
      <c r="D45642" s="8"/>
      <c r="E45642" s="1"/>
      <c r="F45642" s="1"/>
      <c r="G45642" s="1"/>
      <c r="H45642" s="1"/>
    </row>
    <row r="45643">
      <c r="A45643" s="1"/>
      <c r="B45643" s="1"/>
      <c r="C45643" s="1"/>
      <c r="D45643" s="8"/>
      <c r="E45643" s="1"/>
      <c r="F45643" s="1"/>
      <c r="G45643" s="1"/>
      <c r="H45643" s="1"/>
    </row>
    <row r="45644">
      <c r="A45644" s="1"/>
      <c r="B45644" s="1"/>
      <c r="C45644" s="1"/>
      <c r="D45644" s="8"/>
      <c r="E45644" s="1"/>
      <c r="F45644" s="1"/>
      <c r="G45644" s="1"/>
      <c r="H45644" s="1"/>
    </row>
    <row r="45645">
      <c r="A45645" s="1"/>
      <c r="B45645" s="1"/>
      <c r="C45645" s="1"/>
      <c r="D45645" s="8"/>
      <c r="E45645" s="1"/>
      <c r="F45645" s="1"/>
      <c r="G45645" s="1"/>
      <c r="H45645" s="1"/>
    </row>
    <row r="45646">
      <c r="A45646" s="1"/>
      <c r="B45646" s="1"/>
      <c r="C45646" s="1"/>
      <c r="D45646" s="8"/>
      <c r="E45646" s="1"/>
      <c r="F45646" s="1"/>
      <c r="G45646" s="1"/>
      <c r="H45646" s="1"/>
    </row>
    <row r="45647">
      <c r="A45647" s="1"/>
      <c r="B45647" s="1"/>
      <c r="C45647" s="1"/>
      <c r="D45647" s="8"/>
      <c r="E45647" s="1"/>
      <c r="F45647" s="1"/>
      <c r="G45647" s="1"/>
      <c r="H45647" s="1"/>
    </row>
    <row r="45648">
      <c r="A45648" s="1"/>
      <c r="B45648" s="1"/>
      <c r="C45648" s="1"/>
      <c r="D45648" s="8"/>
      <c r="E45648" s="1"/>
      <c r="F45648" s="1"/>
      <c r="G45648" s="1"/>
      <c r="H45648" s="1"/>
    </row>
    <row r="45649">
      <c r="A45649" s="1"/>
      <c r="B45649" s="1"/>
      <c r="C45649" s="1"/>
      <c r="D45649" s="8"/>
      <c r="E45649" s="1"/>
      <c r="F45649" s="1"/>
      <c r="G45649" s="1"/>
      <c r="H45649" s="1"/>
    </row>
    <row r="45650">
      <c r="A45650" s="1"/>
      <c r="B45650" s="1"/>
      <c r="C45650" s="1"/>
      <c r="D45650" s="8"/>
      <c r="E45650" s="1"/>
      <c r="F45650" s="1"/>
      <c r="G45650" s="1"/>
      <c r="H45650" s="1"/>
    </row>
    <row r="45651">
      <c r="A45651" s="1"/>
      <c r="B45651" s="1"/>
      <c r="C45651" s="1"/>
      <c r="D45651" s="8"/>
      <c r="E45651" s="1"/>
      <c r="F45651" s="1"/>
      <c r="G45651" s="1"/>
      <c r="H45651" s="1"/>
    </row>
    <row r="45652">
      <c r="A45652" s="1"/>
      <c r="B45652" s="1"/>
      <c r="C45652" s="1"/>
      <c r="D45652" s="8"/>
      <c r="E45652" s="1"/>
      <c r="F45652" s="1"/>
      <c r="G45652" s="1"/>
      <c r="H45652" s="1"/>
    </row>
    <row r="45653">
      <c r="A45653" s="1"/>
      <c r="B45653" s="1"/>
      <c r="C45653" s="1"/>
      <c r="D45653" s="8"/>
      <c r="E45653" s="1"/>
      <c r="F45653" s="1"/>
      <c r="G45653" s="1"/>
      <c r="H45653" s="1"/>
    </row>
    <row r="45654">
      <c r="A45654" s="1"/>
      <c r="B45654" s="1"/>
      <c r="C45654" s="1"/>
      <c r="D45654" s="8"/>
      <c r="E45654" s="1"/>
      <c r="F45654" s="1"/>
      <c r="G45654" s="1"/>
      <c r="H45654" s="1"/>
    </row>
    <row r="45655">
      <c r="A45655" s="1"/>
      <c r="B45655" s="1"/>
      <c r="C45655" s="1"/>
      <c r="D45655" s="8"/>
      <c r="E45655" s="1"/>
      <c r="F45655" s="1"/>
      <c r="G45655" s="1"/>
      <c r="H45655" s="1"/>
    </row>
    <row r="45656">
      <c r="A45656" s="1"/>
      <c r="B45656" s="1"/>
      <c r="C45656" s="1"/>
      <c r="D45656" s="8"/>
      <c r="E45656" s="1"/>
      <c r="F45656" s="1"/>
      <c r="G45656" s="1"/>
      <c r="H45656" s="1"/>
    </row>
    <row r="45657">
      <c r="A45657" s="1"/>
      <c r="B45657" s="1"/>
      <c r="C45657" s="1"/>
      <c r="D45657" s="8"/>
      <c r="E45657" s="1"/>
      <c r="F45657" s="1"/>
      <c r="G45657" s="1"/>
      <c r="H45657" s="1"/>
    </row>
    <row r="45658">
      <c r="A45658" s="1"/>
      <c r="B45658" s="1"/>
      <c r="C45658" s="1"/>
      <c r="D45658" s="8"/>
      <c r="E45658" s="1"/>
      <c r="F45658" s="1"/>
      <c r="G45658" s="1"/>
      <c r="H45658" s="1"/>
    </row>
    <row r="45659">
      <c r="A45659" s="1"/>
      <c r="B45659" s="1"/>
      <c r="C45659" s="1"/>
      <c r="D45659" s="8"/>
      <c r="E45659" s="1"/>
      <c r="F45659" s="1"/>
      <c r="G45659" s="1"/>
      <c r="H45659" s="1"/>
    </row>
    <row r="45660">
      <c r="A45660" s="1"/>
      <c r="B45660" s="1"/>
      <c r="C45660" s="1"/>
      <c r="D45660" s="8"/>
      <c r="E45660" s="1"/>
      <c r="F45660" s="1"/>
      <c r="G45660" s="1"/>
      <c r="H45660" s="1"/>
    </row>
    <row r="45661">
      <c r="A45661" s="1"/>
      <c r="B45661" s="1"/>
      <c r="C45661" s="1"/>
      <c r="D45661" s="8"/>
      <c r="E45661" s="1"/>
      <c r="F45661" s="1"/>
      <c r="G45661" s="1"/>
      <c r="H45661" s="1"/>
    </row>
    <row r="45662">
      <c r="A45662" s="1"/>
      <c r="B45662" s="1"/>
      <c r="C45662" s="1"/>
      <c r="D45662" s="8"/>
      <c r="E45662" s="1"/>
      <c r="F45662" s="1"/>
      <c r="G45662" s="1"/>
      <c r="H45662" s="1"/>
    </row>
    <row r="45663">
      <c r="A45663" s="1"/>
      <c r="B45663" s="1"/>
      <c r="C45663" s="1"/>
      <c r="D45663" s="8"/>
      <c r="E45663" s="1"/>
      <c r="F45663" s="1"/>
      <c r="G45663" s="1"/>
      <c r="H45663" s="1"/>
    </row>
    <row r="45664">
      <c r="A45664" s="1"/>
      <c r="B45664" s="1"/>
      <c r="C45664" s="1"/>
      <c r="D45664" s="8"/>
      <c r="E45664" s="1"/>
      <c r="F45664" s="1"/>
      <c r="G45664" s="1"/>
      <c r="H45664" s="1"/>
    </row>
    <row r="45665">
      <c r="A45665" s="1"/>
      <c r="B45665" s="1"/>
      <c r="C45665" s="1"/>
      <c r="D45665" s="8"/>
      <c r="E45665" s="1"/>
      <c r="F45665" s="1"/>
      <c r="G45665" s="1"/>
      <c r="H45665" s="1"/>
    </row>
    <row r="45666">
      <c r="A45666" s="1"/>
      <c r="B45666" s="1"/>
      <c r="C45666" s="1"/>
      <c r="D45666" s="8"/>
      <c r="E45666" s="1"/>
      <c r="F45666" s="1"/>
      <c r="G45666" s="1"/>
      <c r="H45666" s="1"/>
    </row>
    <row r="45667">
      <c r="A45667" s="1"/>
      <c r="B45667" s="1"/>
      <c r="C45667" s="1"/>
      <c r="D45667" s="8"/>
      <c r="E45667" s="1"/>
      <c r="F45667" s="1"/>
      <c r="G45667" s="1"/>
      <c r="H45667" s="1"/>
    </row>
    <row r="45668">
      <c r="A45668" s="1"/>
      <c r="B45668" s="1"/>
      <c r="C45668" s="1"/>
      <c r="D45668" s="8"/>
      <c r="E45668" s="1"/>
      <c r="F45668" s="1"/>
      <c r="G45668" s="1"/>
      <c r="H45668" s="1"/>
    </row>
    <row r="45669">
      <c r="A45669" s="1"/>
      <c r="B45669" s="1"/>
      <c r="C45669" s="1"/>
      <c r="D45669" s="8"/>
      <c r="E45669" s="1"/>
      <c r="F45669" s="1"/>
      <c r="G45669" s="1"/>
      <c r="H45669" s="1"/>
    </row>
    <row r="45670">
      <c r="A45670" s="1"/>
      <c r="B45670" s="1"/>
      <c r="C45670" s="1"/>
      <c r="D45670" s="8"/>
      <c r="E45670" s="1"/>
      <c r="F45670" s="1"/>
      <c r="G45670" s="1"/>
      <c r="H45670" s="1"/>
    </row>
    <row r="45671">
      <c r="A45671" s="1"/>
      <c r="B45671" s="1"/>
      <c r="C45671" s="1"/>
      <c r="D45671" s="8"/>
      <c r="E45671" s="1"/>
      <c r="F45671" s="1"/>
      <c r="G45671" s="1"/>
      <c r="H45671" s="1"/>
    </row>
    <row r="45672">
      <c r="A45672" s="1"/>
      <c r="B45672" s="1"/>
      <c r="C45672" s="1"/>
      <c r="D45672" s="8"/>
      <c r="E45672" s="1"/>
      <c r="F45672" s="1"/>
      <c r="G45672" s="1"/>
      <c r="H45672" s="1"/>
    </row>
    <row r="45673">
      <c r="A45673" s="1"/>
      <c r="B45673" s="1"/>
      <c r="C45673" s="1"/>
      <c r="D45673" s="8"/>
      <c r="E45673" s="1"/>
      <c r="F45673" s="1"/>
      <c r="G45673" s="1"/>
      <c r="H45673" s="1"/>
    </row>
    <row r="45674">
      <c r="A45674" s="1"/>
      <c r="B45674" s="1"/>
      <c r="C45674" s="1"/>
      <c r="D45674" s="8"/>
      <c r="E45674" s="1"/>
      <c r="F45674" s="1"/>
      <c r="G45674" s="1"/>
      <c r="H45674" s="1"/>
    </row>
    <row r="45675">
      <c r="A45675" s="1"/>
      <c r="B45675" s="1"/>
      <c r="C45675" s="1"/>
      <c r="D45675" s="8"/>
      <c r="E45675" s="1"/>
      <c r="F45675" s="1"/>
      <c r="G45675" s="1"/>
      <c r="H45675" s="1"/>
    </row>
    <row r="45676">
      <c r="A45676" s="1"/>
      <c r="B45676" s="1"/>
      <c r="C45676" s="1"/>
      <c r="D45676" s="8"/>
      <c r="E45676" s="1"/>
      <c r="F45676" s="1"/>
      <c r="G45676" s="1"/>
      <c r="H45676" s="1"/>
    </row>
    <row r="45677">
      <c r="A45677" s="1"/>
      <c r="B45677" s="1"/>
      <c r="C45677" s="1"/>
      <c r="D45677" s="8"/>
      <c r="E45677" s="1"/>
      <c r="F45677" s="1"/>
      <c r="G45677" s="1"/>
      <c r="H45677" s="1"/>
    </row>
    <row r="45678">
      <c r="A45678" s="1"/>
      <c r="B45678" s="1"/>
      <c r="C45678" s="1"/>
      <c r="D45678" s="8"/>
      <c r="E45678" s="1"/>
      <c r="F45678" s="1"/>
      <c r="G45678" s="1"/>
      <c r="H45678" s="1"/>
    </row>
    <row r="45679">
      <c r="A45679" s="1"/>
      <c r="B45679" s="1"/>
      <c r="C45679" s="1"/>
      <c r="D45679" s="8"/>
      <c r="E45679" s="1"/>
      <c r="F45679" s="1"/>
      <c r="G45679" s="1"/>
      <c r="H45679" s="1"/>
    </row>
    <row r="45680">
      <c r="A45680" s="1"/>
      <c r="B45680" s="1"/>
      <c r="C45680" s="1"/>
      <c r="D45680" s="8"/>
      <c r="E45680" s="1"/>
      <c r="F45680" s="1"/>
      <c r="G45680" s="1"/>
      <c r="H45680" s="1"/>
    </row>
    <row r="45681">
      <c r="A45681" s="1"/>
      <c r="B45681" s="1"/>
      <c r="C45681" s="1"/>
      <c r="D45681" s="8"/>
      <c r="E45681" s="1"/>
      <c r="F45681" s="1"/>
      <c r="G45681" s="1"/>
      <c r="H45681" s="1"/>
    </row>
    <row r="45682">
      <c r="A45682" s="1"/>
      <c r="B45682" s="1"/>
      <c r="C45682" s="1"/>
      <c r="D45682" s="8"/>
      <c r="E45682" s="1"/>
      <c r="F45682" s="1"/>
      <c r="G45682" s="1"/>
      <c r="H45682" s="1"/>
    </row>
    <row r="45683">
      <c r="A45683" s="1"/>
      <c r="B45683" s="1"/>
      <c r="C45683" s="1"/>
      <c r="D45683" s="8"/>
      <c r="E45683" s="1"/>
      <c r="F45683" s="1"/>
      <c r="G45683" s="1"/>
      <c r="H45683" s="1"/>
    </row>
    <row r="45684">
      <c r="A45684" s="1"/>
      <c r="B45684" s="1"/>
      <c r="C45684" s="1"/>
      <c r="D45684" s="8"/>
      <c r="E45684" s="1"/>
      <c r="F45684" s="1"/>
      <c r="G45684" s="1"/>
      <c r="H45684" s="1"/>
    </row>
    <row r="45685">
      <c r="A45685" s="1"/>
      <c r="B45685" s="1"/>
      <c r="C45685" s="1"/>
      <c r="D45685" s="8"/>
      <c r="E45685" s="1"/>
      <c r="F45685" s="1"/>
      <c r="G45685" s="1"/>
      <c r="H45685" s="1"/>
    </row>
    <row r="45686">
      <c r="A45686" s="1"/>
      <c r="B45686" s="1"/>
      <c r="C45686" s="1"/>
      <c r="D45686" s="8"/>
      <c r="E45686" s="1"/>
      <c r="F45686" s="1"/>
      <c r="G45686" s="1"/>
      <c r="H45686" s="1"/>
    </row>
    <row r="45687">
      <c r="A45687" s="1"/>
      <c r="B45687" s="1"/>
      <c r="C45687" s="1"/>
      <c r="D45687" s="8"/>
      <c r="E45687" s="1"/>
      <c r="F45687" s="1"/>
      <c r="G45687" s="1"/>
      <c r="H45687" s="1"/>
    </row>
    <row r="45688">
      <c r="A45688" s="1"/>
      <c r="B45688" s="1"/>
      <c r="C45688" s="1"/>
      <c r="D45688" s="8"/>
      <c r="E45688" s="1"/>
      <c r="F45688" s="1"/>
      <c r="G45688" s="1"/>
      <c r="H45688" s="1"/>
    </row>
    <row r="45689">
      <c r="A45689" s="1"/>
      <c r="B45689" s="1"/>
      <c r="C45689" s="1"/>
      <c r="D45689" s="8"/>
      <c r="E45689" s="1"/>
      <c r="F45689" s="1"/>
      <c r="G45689" s="1"/>
      <c r="H45689" s="1"/>
    </row>
    <row r="45690">
      <c r="A45690" s="1"/>
      <c r="B45690" s="1"/>
      <c r="C45690" s="1"/>
      <c r="D45690" s="8"/>
      <c r="E45690" s="1"/>
      <c r="F45690" s="1"/>
      <c r="G45690" s="1"/>
      <c r="H45690" s="1"/>
    </row>
    <row r="45691">
      <c r="A45691" s="1"/>
      <c r="B45691" s="1"/>
      <c r="C45691" s="1"/>
      <c r="D45691" s="8"/>
      <c r="E45691" s="1"/>
      <c r="F45691" s="1"/>
      <c r="G45691" s="1"/>
      <c r="H45691" s="1"/>
    </row>
    <row r="45692">
      <c r="A45692" s="1"/>
      <c r="B45692" s="1"/>
      <c r="C45692" s="1"/>
      <c r="D45692" s="8"/>
      <c r="E45692" s="1"/>
      <c r="F45692" s="1"/>
      <c r="G45692" s="1"/>
      <c r="H45692" s="1"/>
    </row>
    <row r="45693">
      <c r="A45693" s="1"/>
      <c r="B45693" s="1"/>
      <c r="C45693" s="1"/>
      <c r="D45693" s="8"/>
      <c r="E45693" s="1"/>
      <c r="F45693" s="1"/>
      <c r="G45693" s="1"/>
      <c r="H45693" s="1"/>
    </row>
    <row r="45694">
      <c r="A45694" s="1"/>
      <c r="B45694" s="1"/>
      <c r="C45694" s="1"/>
      <c r="D45694" s="8"/>
      <c r="E45694" s="1"/>
      <c r="F45694" s="1"/>
      <c r="G45694" s="1"/>
      <c r="H45694" s="1"/>
    </row>
    <row r="45695">
      <c r="A45695" s="1"/>
      <c r="B45695" s="1"/>
      <c r="C45695" s="1"/>
      <c r="D45695" s="8"/>
      <c r="E45695" s="1"/>
      <c r="F45695" s="1"/>
      <c r="G45695" s="1"/>
      <c r="H45695" s="1"/>
    </row>
    <row r="45696">
      <c r="A45696" s="1"/>
      <c r="B45696" s="1"/>
      <c r="C45696" s="1"/>
      <c r="D45696" s="8"/>
      <c r="E45696" s="1"/>
      <c r="F45696" s="1"/>
      <c r="G45696" s="1"/>
      <c r="H45696" s="1"/>
    </row>
    <row r="45697">
      <c r="A45697" s="1"/>
      <c r="B45697" s="1"/>
      <c r="C45697" s="1"/>
      <c r="D45697" s="8"/>
      <c r="E45697" s="1"/>
      <c r="F45697" s="1"/>
      <c r="G45697" s="1"/>
      <c r="H45697" s="1"/>
    </row>
    <row r="45698">
      <c r="A45698" s="1"/>
      <c r="B45698" s="1"/>
      <c r="C45698" s="1"/>
      <c r="D45698" s="8"/>
      <c r="E45698" s="1"/>
      <c r="F45698" s="1"/>
      <c r="G45698" s="1"/>
      <c r="H45698" s="1"/>
    </row>
    <row r="45699">
      <c r="A45699" s="1"/>
      <c r="B45699" s="1"/>
      <c r="C45699" s="1"/>
      <c r="D45699" s="8"/>
      <c r="E45699" s="1"/>
      <c r="F45699" s="1"/>
      <c r="G45699" s="1"/>
      <c r="H45699" s="1"/>
    </row>
    <row r="45700">
      <c r="A45700" s="1"/>
      <c r="B45700" s="1"/>
      <c r="C45700" s="1"/>
      <c r="D45700" s="8"/>
      <c r="E45700" s="1"/>
      <c r="F45700" s="1"/>
      <c r="G45700" s="1"/>
      <c r="H45700" s="1"/>
    </row>
    <row r="45701">
      <c r="A45701" s="1"/>
      <c r="B45701" s="1"/>
      <c r="C45701" s="1"/>
      <c r="D45701" s="8"/>
      <c r="E45701" s="1"/>
      <c r="F45701" s="1"/>
      <c r="G45701" s="1"/>
      <c r="H45701" s="1"/>
    </row>
    <row r="45702">
      <c r="A45702" s="1"/>
      <c r="B45702" s="1"/>
      <c r="C45702" s="1"/>
      <c r="D45702" s="8"/>
      <c r="E45702" s="1"/>
      <c r="F45702" s="1"/>
      <c r="G45702" s="1"/>
      <c r="H45702" s="1"/>
    </row>
    <row r="45703">
      <c r="A45703" s="1"/>
      <c r="B45703" s="1"/>
      <c r="C45703" s="1"/>
      <c r="D45703" s="8"/>
      <c r="E45703" s="1"/>
      <c r="F45703" s="1"/>
      <c r="G45703" s="1"/>
      <c r="H45703" s="1"/>
    </row>
    <row r="45704">
      <c r="A45704" s="1"/>
      <c r="B45704" s="1"/>
      <c r="C45704" s="1"/>
      <c r="D45704" s="8"/>
      <c r="E45704" s="1"/>
      <c r="F45704" s="1"/>
      <c r="G45704" s="1"/>
      <c r="H45704" s="1"/>
    </row>
    <row r="45705">
      <c r="A45705" s="1"/>
      <c r="B45705" s="1"/>
      <c r="C45705" s="1"/>
      <c r="D45705" s="8"/>
      <c r="E45705" s="1"/>
      <c r="F45705" s="1"/>
      <c r="G45705" s="1"/>
      <c r="H45705" s="1"/>
    </row>
    <row r="45706">
      <c r="A45706" s="1"/>
      <c r="B45706" s="1"/>
      <c r="C45706" s="1"/>
      <c r="D45706" s="8"/>
      <c r="E45706" s="1"/>
      <c r="F45706" s="1"/>
      <c r="G45706" s="1"/>
      <c r="H45706" s="1"/>
    </row>
    <row r="45707">
      <c r="A45707" s="1"/>
      <c r="B45707" s="1"/>
      <c r="C45707" s="1"/>
      <c r="D45707" s="8"/>
      <c r="E45707" s="1"/>
      <c r="F45707" s="1"/>
      <c r="G45707" s="1"/>
      <c r="H45707" s="1"/>
    </row>
    <row r="45708">
      <c r="A45708" s="1"/>
      <c r="B45708" s="1"/>
      <c r="C45708" s="1"/>
      <c r="D45708" s="8"/>
      <c r="E45708" s="1"/>
      <c r="F45708" s="1"/>
      <c r="G45708" s="1"/>
      <c r="H45708" s="1"/>
    </row>
    <row r="45709">
      <c r="A45709" s="1"/>
      <c r="B45709" s="1"/>
      <c r="C45709" s="1"/>
      <c r="D45709" s="8"/>
      <c r="E45709" s="1"/>
      <c r="F45709" s="1"/>
      <c r="G45709" s="1"/>
      <c r="H45709" s="1"/>
    </row>
    <row r="45710">
      <c r="A45710" s="1"/>
      <c r="B45710" s="1"/>
      <c r="C45710" s="1"/>
      <c r="D45710" s="8"/>
      <c r="E45710" s="1"/>
      <c r="F45710" s="1"/>
      <c r="G45710" s="1"/>
      <c r="H45710" s="1"/>
    </row>
    <row r="45711">
      <c r="A45711" s="1"/>
      <c r="B45711" s="1"/>
      <c r="C45711" s="1"/>
      <c r="D45711" s="8"/>
      <c r="E45711" s="1"/>
      <c r="F45711" s="1"/>
      <c r="G45711" s="1"/>
      <c r="H45711" s="1"/>
    </row>
    <row r="45712">
      <c r="A45712" s="1"/>
      <c r="B45712" s="1"/>
      <c r="C45712" s="1"/>
      <c r="D45712" s="8"/>
      <c r="E45712" s="1"/>
      <c r="F45712" s="1"/>
      <c r="G45712" s="1"/>
      <c r="H45712" s="1"/>
    </row>
    <row r="45713">
      <c r="A45713" s="1"/>
      <c r="B45713" s="1"/>
      <c r="C45713" s="1"/>
      <c r="D45713" s="8"/>
      <c r="E45713" s="1"/>
      <c r="F45713" s="1"/>
      <c r="G45713" s="1"/>
      <c r="H45713" s="1"/>
    </row>
    <row r="45714">
      <c r="A45714" s="1"/>
      <c r="B45714" s="1"/>
      <c r="C45714" s="1"/>
      <c r="D45714" s="8"/>
      <c r="E45714" s="1"/>
      <c r="F45714" s="1"/>
      <c r="G45714" s="1"/>
      <c r="H45714" s="1"/>
    </row>
    <row r="45715">
      <c r="A45715" s="1"/>
      <c r="B45715" s="1"/>
      <c r="C45715" s="1"/>
      <c r="D45715" s="8"/>
      <c r="E45715" s="1"/>
      <c r="F45715" s="1"/>
      <c r="G45715" s="1"/>
      <c r="H45715" s="1"/>
    </row>
    <row r="45716">
      <c r="A45716" s="1"/>
      <c r="B45716" s="1"/>
      <c r="C45716" s="1"/>
      <c r="D45716" s="8"/>
      <c r="E45716" s="1"/>
      <c r="F45716" s="1"/>
      <c r="G45716" s="1"/>
      <c r="H45716" s="1"/>
    </row>
    <row r="45717">
      <c r="A45717" s="1"/>
      <c r="B45717" s="1"/>
      <c r="C45717" s="1"/>
      <c r="D45717" s="8"/>
      <c r="E45717" s="1"/>
      <c r="F45717" s="1"/>
      <c r="G45717" s="1"/>
      <c r="H45717" s="1"/>
    </row>
    <row r="45718">
      <c r="A45718" s="1"/>
      <c r="B45718" s="1"/>
      <c r="C45718" s="1"/>
      <c r="D45718" s="8"/>
      <c r="E45718" s="1"/>
      <c r="F45718" s="1"/>
      <c r="G45718" s="1"/>
      <c r="H45718" s="1"/>
    </row>
    <row r="45719">
      <c r="A45719" s="1"/>
      <c r="B45719" s="1"/>
      <c r="C45719" s="1"/>
      <c r="D45719" s="8"/>
      <c r="E45719" s="1"/>
      <c r="F45719" s="1"/>
      <c r="G45719" s="1"/>
      <c r="H45719" s="1"/>
    </row>
    <row r="45720">
      <c r="A45720" s="1"/>
      <c r="B45720" s="1"/>
      <c r="C45720" s="1"/>
      <c r="D45720" s="8"/>
      <c r="E45720" s="1"/>
      <c r="F45720" s="1"/>
      <c r="G45720" s="1"/>
      <c r="H45720" s="1"/>
    </row>
    <row r="45721">
      <c r="A45721" s="1"/>
      <c r="B45721" s="1"/>
      <c r="C45721" s="1"/>
      <c r="D45721" s="8"/>
      <c r="E45721" s="1"/>
      <c r="F45721" s="1"/>
      <c r="G45721" s="1"/>
      <c r="H45721" s="1"/>
    </row>
    <row r="45722">
      <c r="A45722" s="1"/>
      <c r="B45722" s="1"/>
      <c r="C45722" s="1"/>
      <c r="D45722" s="8"/>
      <c r="E45722" s="1"/>
      <c r="F45722" s="1"/>
      <c r="G45722" s="1"/>
      <c r="H45722" s="1"/>
    </row>
    <row r="45723">
      <c r="A45723" s="1"/>
      <c r="B45723" s="1"/>
      <c r="C45723" s="1"/>
      <c r="D45723" s="8"/>
      <c r="E45723" s="1"/>
      <c r="F45723" s="1"/>
      <c r="G45723" s="1"/>
      <c r="H45723" s="1"/>
    </row>
    <row r="45724">
      <c r="A45724" s="1"/>
      <c r="B45724" s="1"/>
      <c r="C45724" s="1"/>
      <c r="D45724" s="8"/>
      <c r="E45724" s="1"/>
      <c r="F45724" s="1"/>
      <c r="G45724" s="1"/>
      <c r="H45724" s="1"/>
    </row>
    <row r="45725">
      <c r="A45725" s="1"/>
      <c r="B45725" s="1"/>
      <c r="C45725" s="1"/>
      <c r="D45725" s="8"/>
      <c r="E45725" s="1"/>
      <c r="F45725" s="1"/>
      <c r="G45725" s="1"/>
      <c r="H45725" s="1"/>
    </row>
    <row r="45726">
      <c r="A45726" s="1"/>
      <c r="B45726" s="1"/>
      <c r="C45726" s="1"/>
      <c r="D45726" s="8"/>
      <c r="E45726" s="1"/>
      <c r="F45726" s="1"/>
      <c r="G45726" s="1"/>
      <c r="H45726" s="1"/>
    </row>
    <row r="45727">
      <c r="A45727" s="1"/>
      <c r="B45727" s="1"/>
      <c r="C45727" s="1"/>
      <c r="D45727" s="8"/>
      <c r="E45727" s="1"/>
      <c r="F45727" s="1"/>
      <c r="G45727" s="1"/>
      <c r="H45727" s="1"/>
    </row>
    <row r="45728">
      <c r="A45728" s="1"/>
      <c r="B45728" s="1"/>
      <c r="C45728" s="1"/>
      <c r="D45728" s="8"/>
      <c r="E45728" s="1"/>
      <c r="F45728" s="1"/>
      <c r="G45728" s="1"/>
      <c r="H45728" s="1"/>
    </row>
    <row r="45729">
      <c r="A45729" s="1"/>
      <c r="B45729" s="1"/>
      <c r="C45729" s="1"/>
      <c r="D45729" s="8"/>
      <c r="E45729" s="1"/>
      <c r="F45729" s="1"/>
      <c r="G45729" s="1"/>
      <c r="H45729" s="1"/>
    </row>
    <row r="45730">
      <c r="A45730" s="1"/>
      <c r="B45730" s="1"/>
      <c r="C45730" s="1"/>
      <c r="D45730" s="8"/>
      <c r="E45730" s="1"/>
      <c r="F45730" s="1"/>
      <c r="G45730" s="1"/>
      <c r="H45730" s="1"/>
    </row>
    <row r="45731">
      <c r="A45731" s="1"/>
      <c r="B45731" s="1"/>
      <c r="C45731" s="1"/>
      <c r="D45731" s="8"/>
      <c r="E45731" s="1"/>
      <c r="F45731" s="1"/>
      <c r="G45731" s="1"/>
      <c r="H45731" s="1"/>
    </row>
    <row r="45732">
      <c r="A45732" s="1"/>
      <c r="B45732" s="1"/>
      <c r="C45732" s="1"/>
      <c r="D45732" s="8"/>
      <c r="E45732" s="1"/>
      <c r="F45732" s="1"/>
      <c r="G45732" s="1"/>
      <c r="H45732" s="1"/>
    </row>
    <row r="45733">
      <c r="A45733" s="1"/>
      <c r="B45733" s="1"/>
      <c r="C45733" s="1"/>
      <c r="D45733" s="8"/>
      <c r="E45733" s="1"/>
      <c r="F45733" s="1"/>
      <c r="G45733" s="1"/>
      <c r="H45733" s="1"/>
    </row>
    <row r="45734">
      <c r="A45734" s="1"/>
      <c r="B45734" s="1"/>
      <c r="C45734" s="1"/>
      <c r="D45734" s="8"/>
      <c r="E45734" s="1"/>
      <c r="F45734" s="1"/>
      <c r="G45734" s="1"/>
      <c r="H45734" s="1"/>
    </row>
    <row r="45735">
      <c r="A45735" s="1"/>
      <c r="B45735" s="1"/>
      <c r="C45735" s="1"/>
      <c r="D45735" s="8"/>
      <c r="E45735" s="1"/>
      <c r="F45735" s="1"/>
      <c r="G45735" s="1"/>
      <c r="H45735" s="1"/>
    </row>
    <row r="45736">
      <c r="A45736" s="1"/>
      <c r="B45736" s="1"/>
      <c r="C45736" s="1"/>
      <c r="D45736" s="8"/>
      <c r="E45736" s="1"/>
      <c r="F45736" s="1"/>
      <c r="G45736" s="1"/>
      <c r="H45736" s="1"/>
    </row>
    <row r="45737">
      <c r="A45737" s="1"/>
      <c r="B45737" s="1"/>
      <c r="C45737" s="1"/>
      <c r="D45737" s="8"/>
      <c r="E45737" s="1"/>
      <c r="F45737" s="1"/>
      <c r="G45737" s="1"/>
      <c r="H45737" s="1"/>
    </row>
    <row r="45738">
      <c r="A45738" s="1"/>
      <c r="B45738" s="1"/>
      <c r="C45738" s="1"/>
      <c r="D45738" s="8"/>
      <c r="E45738" s="1"/>
      <c r="F45738" s="1"/>
      <c r="G45738" s="1"/>
      <c r="H45738" s="1"/>
    </row>
    <row r="45739">
      <c r="A45739" s="1"/>
      <c r="B45739" s="1"/>
      <c r="C45739" s="1"/>
      <c r="D45739" s="8"/>
      <c r="E45739" s="1"/>
      <c r="F45739" s="1"/>
      <c r="G45739" s="1"/>
      <c r="H45739" s="1"/>
    </row>
    <row r="45740">
      <c r="A45740" s="1"/>
      <c r="B45740" s="1"/>
      <c r="C45740" s="1"/>
      <c r="D45740" s="8"/>
      <c r="E45740" s="1"/>
      <c r="F45740" s="1"/>
      <c r="G45740" s="1"/>
      <c r="H45740" s="1"/>
    </row>
    <row r="45741">
      <c r="A45741" s="1"/>
      <c r="B45741" s="1"/>
      <c r="C45741" s="1"/>
      <c r="D45741" s="8"/>
      <c r="E45741" s="1"/>
      <c r="F45741" s="1"/>
      <c r="G45741" s="1"/>
      <c r="H45741" s="1"/>
    </row>
    <row r="45742">
      <c r="A45742" s="1"/>
      <c r="B45742" s="1"/>
      <c r="C45742" s="1"/>
      <c r="D45742" s="8"/>
      <c r="E45742" s="1"/>
      <c r="F45742" s="1"/>
      <c r="G45742" s="1"/>
      <c r="H45742" s="1"/>
    </row>
    <row r="45743">
      <c r="A45743" s="1"/>
      <c r="B45743" s="1"/>
      <c r="C45743" s="1"/>
      <c r="D45743" s="8"/>
      <c r="E45743" s="1"/>
      <c r="F45743" s="1"/>
      <c r="G45743" s="1"/>
      <c r="H45743" s="1"/>
    </row>
    <row r="45744">
      <c r="A45744" s="1"/>
      <c r="B45744" s="1"/>
      <c r="C45744" s="1"/>
      <c r="D45744" s="8"/>
      <c r="E45744" s="1"/>
      <c r="F45744" s="1"/>
      <c r="G45744" s="1"/>
      <c r="H45744" s="1"/>
    </row>
    <row r="45745">
      <c r="A45745" s="1"/>
      <c r="B45745" s="1"/>
      <c r="C45745" s="1"/>
      <c r="D45745" s="8"/>
      <c r="E45745" s="1"/>
      <c r="F45745" s="1"/>
      <c r="G45745" s="1"/>
      <c r="H45745" s="1"/>
    </row>
    <row r="45746">
      <c r="A45746" s="1"/>
      <c r="B45746" s="1"/>
      <c r="C45746" s="1"/>
      <c r="D45746" s="8"/>
      <c r="E45746" s="1"/>
      <c r="F45746" s="1"/>
      <c r="G45746" s="1"/>
      <c r="H45746" s="1"/>
    </row>
    <row r="45747">
      <c r="A45747" s="1"/>
      <c r="B45747" s="1"/>
      <c r="C45747" s="1"/>
      <c r="D45747" s="8"/>
      <c r="E45747" s="1"/>
      <c r="F45747" s="1"/>
      <c r="G45747" s="1"/>
      <c r="H45747" s="1"/>
    </row>
    <row r="45748">
      <c r="A45748" s="1"/>
      <c r="B45748" s="1"/>
      <c r="C45748" s="1"/>
      <c r="D45748" s="8"/>
      <c r="E45748" s="1"/>
      <c r="F45748" s="1"/>
      <c r="G45748" s="1"/>
      <c r="H45748" s="1"/>
    </row>
    <row r="45749">
      <c r="A45749" s="1"/>
      <c r="B45749" s="1"/>
      <c r="C45749" s="1"/>
      <c r="D45749" s="8"/>
      <c r="E45749" s="1"/>
      <c r="F45749" s="1"/>
      <c r="G45749" s="1"/>
      <c r="H45749" s="1"/>
    </row>
    <row r="45750">
      <c r="A45750" s="1"/>
      <c r="B45750" s="1"/>
      <c r="C45750" s="1"/>
      <c r="D45750" s="8"/>
      <c r="E45750" s="1"/>
      <c r="F45750" s="1"/>
      <c r="G45750" s="1"/>
      <c r="H45750" s="1"/>
    </row>
    <row r="45751">
      <c r="A45751" s="1"/>
      <c r="B45751" s="1"/>
      <c r="C45751" s="1"/>
      <c r="D45751" s="8"/>
      <c r="E45751" s="1"/>
      <c r="F45751" s="1"/>
      <c r="G45751" s="1"/>
      <c r="H45751" s="1"/>
    </row>
    <row r="45752">
      <c r="A45752" s="1"/>
      <c r="B45752" s="1"/>
      <c r="C45752" s="1"/>
      <c r="D45752" s="8"/>
      <c r="E45752" s="1"/>
      <c r="F45752" s="1"/>
      <c r="G45752" s="1"/>
      <c r="H45752" s="1"/>
    </row>
    <row r="45753">
      <c r="A45753" s="1"/>
      <c r="B45753" s="1"/>
      <c r="C45753" s="1"/>
      <c r="D45753" s="8"/>
      <c r="E45753" s="1"/>
      <c r="F45753" s="1"/>
      <c r="G45753" s="1"/>
      <c r="H45753" s="1"/>
    </row>
    <row r="45754">
      <c r="A45754" s="1"/>
      <c r="B45754" s="1"/>
      <c r="C45754" s="1"/>
      <c r="D45754" s="8"/>
      <c r="E45754" s="1"/>
      <c r="F45754" s="1"/>
      <c r="G45754" s="1"/>
      <c r="H45754" s="1"/>
    </row>
    <row r="45755">
      <c r="A45755" s="1"/>
      <c r="B45755" s="1"/>
      <c r="C45755" s="1"/>
      <c r="D45755" s="8"/>
      <c r="E45755" s="1"/>
      <c r="F45755" s="1"/>
      <c r="G45755" s="1"/>
      <c r="H45755" s="1"/>
    </row>
    <row r="45756">
      <c r="A45756" s="1"/>
      <c r="B45756" s="1"/>
      <c r="C45756" s="1"/>
      <c r="D45756" s="8"/>
      <c r="E45756" s="1"/>
      <c r="F45756" s="1"/>
      <c r="G45756" s="1"/>
      <c r="H45756" s="1"/>
    </row>
    <row r="45757">
      <c r="A45757" s="1"/>
      <c r="B45757" s="1"/>
      <c r="C45757" s="1"/>
      <c r="D45757" s="8"/>
      <c r="E45757" s="1"/>
      <c r="F45757" s="1"/>
      <c r="G45757" s="1"/>
      <c r="H45757" s="1"/>
    </row>
    <row r="45758">
      <c r="A45758" s="1"/>
      <c r="B45758" s="1"/>
      <c r="C45758" s="1"/>
      <c r="D45758" s="8"/>
      <c r="E45758" s="1"/>
      <c r="F45758" s="1"/>
      <c r="G45758" s="1"/>
      <c r="H45758" s="1"/>
    </row>
    <row r="45759">
      <c r="A45759" s="1"/>
      <c r="B45759" s="1"/>
      <c r="C45759" s="1"/>
      <c r="D45759" s="8"/>
      <c r="E45759" s="1"/>
      <c r="F45759" s="1"/>
      <c r="G45759" s="1"/>
      <c r="H45759" s="1"/>
    </row>
    <row r="45760">
      <c r="A45760" s="1"/>
      <c r="B45760" s="1"/>
      <c r="C45760" s="1"/>
      <c r="D45760" s="8"/>
      <c r="E45760" s="1"/>
      <c r="F45760" s="1"/>
      <c r="G45760" s="1"/>
      <c r="H45760" s="1"/>
    </row>
    <row r="45761">
      <c r="A45761" s="1"/>
      <c r="B45761" s="1"/>
      <c r="C45761" s="1"/>
      <c r="D45761" s="8"/>
      <c r="E45761" s="1"/>
      <c r="F45761" s="1"/>
      <c r="G45761" s="1"/>
      <c r="H45761" s="1"/>
    </row>
    <row r="45762">
      <c r="A45762" s="1"/>
      <c r="B45762" s="1"/>
      <c r="C45762" s="1"/>
      <c r="D45762" s="8"/>
      <c r="E45762" s="1"/>
      <c r="F45762" s="1"/>
      <c r="G45762" s="1"/>
      <c r="H45762" s="1"/>
    </row>
    <row r="45763">
      <c r="A45763" s="1"/>
      <c r="B45763" s="1"/>
      <c r="C45763" s="1"/>
      <c r="D45763" s="8"/>
      <c r="E45763" s="1"/>
      <c r="F45763" s="1"/>
      <c r="G45763" s="1"/>
      <c r="H45763" s="1"/>
    </row>
    <row r="45764">
      <c r="A45764" s="1"/>
      <c r="B45764" s="1"/>
      <c r="C45764" s="1"/>
      <c r="D45764" s="8"/>
      <c r="E45764" s="1"/>
      <c r="F45764" s="1"/>
      <c r="G45764" s="1"/>
      <c r="H45764" s="1"/>
    </row>
    <row r="45765">
      <c r="A45765" s="1"/>
      <c r="B45765" s="1"/>
      <c r="C45765" s="1"/>
      <c r="D45765" s="8"/>
      <c r="E45765" s="1"/>
      <c r="F45765" s="1"/>
      <c r="G45765" s="1"/>
      <c r="H45765" s="1"/>
    </row>
    <row r="45766">
      <c r="A45766" s="1"/>
      <c r="B45766" s="1"/>
      <c r="C45766" s="1"/>
      <c r="D45766" s="8"/>
      <c r="E45766" s="1"/>
      <c r="F45766" s="1"/>
      <c r="G45766" s="1"/>
      <c r="H45766" s="1"/>
    </row>
    <row r="45767">
      <c r="A45767" s="1"/>
      <c r="B45767" s="1"/>
      <c r="C45767" s="1"/>
      <c r="D45767" s="8"/>
      <c r="E45767" s="1"/>
      <c r="F45767" s="1"/>
      <c r="G45767" s="1"/>
      <c r="H45767" s="1"/>
    </row>
    <row r="45768">
      <c r="A45768" s="1"/>
      <c r="B45768" s="1"/>
      <c r="C45768" s="1"/>
      <c r="D45768" s="8"/>
      <c r="E45768" s="1"/>
      <c r="F45768" s="1"/>
      <c r="G45768" s="1"/>
      <c r="H45768" s="1"/>
    </row>
    <row r="45769">
      <c r="A45769" s="1"/>
      <c r="B45769" s="1"/>
      <c r="C45769" s="1"/>
      <c r="D45769" s="8"/>
      <c r="E45769" s="1"/>
      <c r="F45769" s="1"/>
      <c r="G45769" s="1"/>
      <c r="H45769" s="1"/>
    </row>
    <row r="45770">
      <c r="A45770" s="1"/>
      <c r="B45770" s="1"/>
      <c r="C45770" s="1"/>
      <c r="D45770" s="8"/>
      <c r="E45770" s="1"/>
      <c r="F45770" s="1"/>
      <c r="G45770" s="1"/>
      <c r="H45770" s="1"/>
    </row>
    <row r="45771">
      <c r="A45771" s="1"/>
      <c r="B45771" s="1"/>
      <c r="C45771" s="1"/>
      <c r="D45771" s="8"/>
      <c r="E45771" s="1"/>
      <c r="F45771" s="1"/>
      <c r="G45771" s="1"/>
      <c r="H45771" s="1"/>
    </row>
    <row r="45772">
      <c r="A45772" s="1"/>
      <c r="B45772" s="1"/>
      <c r="C45772" s="1"/>
      <c r="D45772" s="8"/>
      <c r="E45772" s="1"/>
      <c r="F45772" s="1"/>
      <c r="G45772" s="1"/>
      <c r="H45772" s="1"/>
    </row>
    <row r="45773">
      <c r="A45773" s="1"/>
      <c r="B45773" s="1"/>
      <c r="C45773" s="1"/>
      <c r="D45773" s="8"/>
      <c r="E45773" s="1"/>
      <c r="F45773" s="1"/>
      <c r="G45773" s="1"/>
      <c r="H45773" s="1"/>
    </row>
    <row r="45774">
      <c r="A45774" s="1"/>
      <c r="B45774" s="1"/>
      <c r="C45774" s="1"/>
      <c r="D45774" s="8"/>
      <c r="E45774" s="1"/>
      <c r="F45774" s="1"/>
      <c r="G45774" s="1"/>
      <c r="H45774" s="1"/>
    </row>
    <row r="45775">
      <c r="A45775" s="1"/>
      <c r="B45775" s="1"/>
      <c r="C45775" s="1"/>
      <c r="D45775" s="8"/>
      <c r="E45775" s="1"/>
      <c r="F45775" s="1"/>
      <c r="G45775" s="1"/>
      <c r="H45775" s="1"/>
    </row>
    <row r="45776">
      <c r="A45776" s="1"/>
      <c r="B45776" s="1"/>
      <c r="C45776" s="1"/>
      <c r="D45776" s="8"/>
      <c r="E45776" s="1"/>
      <c r="F45776" s="1"/>
      <c r="G45776" s="1"/>
      <c r="H45776" s="1"/>
    </row>
    <row r="45777">
      <c r="A45777" s="1"/>
      <c r="B45777" s="1"/>
      <c r="C45777" s="1"/>
      <c r="D45777" s="8"/>
      <c r="E45777" s="1"/>
      <c r="F45777" s="1"/>
      <c r="G45777" s="1"/>
      <c r="H45777" s="1"/>
    </row>
    <row r="45778">
      <c r="A45778" s="1"/>
      <c r="B45778" s="1"/>
      <c r="C45778" s="1"/>
      <c r="D45778" s="8"/>
      <c r="E45778" s="1"/>
      <c r="F45778" s="1"/>
      <c r="G45778" s="1"/>
      <c r="H45778" s="1"/>
    </row>
    <row r="45779">
      <c r="A45779" s="1"/>
      <c r="B45779" s="1"/>
      <c r="C45779" s="1"/>
      <c r="D45779" s="8"/>
      <c r="E45779" s="1"/>
      <c r="F45779" s="1"/>
      <c r="G45779" s="1"/>
      <c r="H45779" s="1"/>
    </row>
    <row r="45780">
      <c r="A45780" s="1"/>
      <c r="B45780" s="1"/>
      <c r="C45780" s="1"/>
      <c r="D45780" s="8"/>
      <c r="E45780" s="1"/>
      <c r="F45780" s="1"/>
      <c r="G45780" s="1"/>
      <c r="H45780" s="1"/>
    </row>
    <row r="45781">
      <c r="A45781" s="1"/>
      <c r="B45781" s="1"/>
      <c r="C45781" s="1"/>
      <c r="D45781" s="8"/>
      <c r="E45781" s="1"/>
      <c r="F45781" s="1"/>
      <c r="G45781" s="1"/>
      <c r="H45781" s="1"/>
    </row>
    <row r="45782">
      <c r="A45782" s="1"/>
      <c r="B45782" s="1"/>
      <c r="C45782" s="1"/>
      <c r="D45782" s="8"/>
      <c r="E45782" s="1"/>
      <c r="F45782" s="1"/>
      <c r="G45782" s="1"/>
      <c r="H45782" s="1"/>
    </row>
    <row r="45783">
      <c r="A45783" s="1"/>
      <c r="B45783" s="1"/>
      <c r="C45783" s="1"/>
      <c r="D45783" s="8"/>
      <c r="E45783" s="1"/>
      <c r="F45783" s="1"/>
      <c r="G45783" s="1"/>
      <c r="H45783" s="1"/>
    </row>
    <row r="45784">
      <c r="A45784" s="1"/>
      <c r="B45784" s="1"/>
      <c r="C45784" s="1"/>
      <c r="D45784" s="8"/>
      <c r="E45784" s="1"/>
      <c r="F45784" s="1"/>
      <c r="G45784" s="1"/>
      <c r="H45784" s="1"/>
    </row>
    <row r="45785">
      <c r="A45785" s="1"/>
      <c r="B45785" s="1"/>
      <c r="C45785" s="1"/>
      <c r="D45785" s="8"/>
      <c r="E45785" s="1"/>
      <c r="F45785" s="1"/>
      <c r="G45785" s="1"/>
      <c r="H45785" s="1"/>
    </row>
    <row r="45786">
      <c r="A45786" s="1"/>
      <c r="B45786" s="1"/>
      <c r="C45786" s="1"/>
      <c r="D45786" s="8"/>
      <c r="E45786" s="1"/>
      <c r="F45786" s="1"/>
      <c r="G45786" s="1"/>
      <c r="H45786" s="1"/>
    </row>
    <row r="45787">
      <c r="A45787" s="1"/>
      <c r="B45787" s="1"/>
      <c r="C45787" s="1"/>
      <c r="D45787" s="8"/>
      <c r="E45787" s="1"/>
      <c r="F45787" s="1"/>
      <c r="G45787" s="1"/>
      <c r="H45787" s="1"/>
    </row>
    <row r="45788">
      <c r="A45788" s="1"/>
      <c r="B45788" s="1"/>
      <c r="C45788" s="1"/>
      <c r="D45788" s="8"/>
      <c r="E45788" s="1"/>
      <c r="F45788" s="1"/>
      <c r="G45788" s="1"/>
      <c r="H45788" s="1"/>
    </row>
    <row r="45789">
      <c r="A45789" s="1"/>
      <c r="B45789" s="1"/>
      <c r="C45789" s="1"/>
      <c r="D45789" s="8"/>
      <c r="E45789" s="1"/>
      <c r="F45789" s="1"/>
      <c r="G45789" s="1"/>
      <c r="H45789" s="1"/>
    </row>
    <row r="45790">
      <c r="A45790" s="1"/>
      <c r="B45790" s="1"/>
      <c r="C45790" s="1"/>
      <c r="D45790" s="8"/>
      <c r="E45790" s="1"/>
      <c r="F45790" s="1"/>
      <c r="G45790" s="1"/>
      <c r="H45790" s="1"/>
    </row>
    <row r="45791">
      <c r="A45791" s="1"/>
      <c r="B45791" s="1"/>
      <c r="C45791" s="1"/>
      <c r="D45791" s="8"/>
      <c r="E45791" s="1"/>
      <c r="F45791" s="1"/>
      <c r="G45791" s="1"/>
      <c r="H45791" s="1"/>
    </row>
    <row r="45792">
      <c r="A45792" s="1"/>
      <c r="B45792" s="1"/>
      <c r="C45792" s="1"/>
      <c r="D45792" s="8"/>
      <c r="E45792" s="1"/>
      <c r="F45792" s="1"/>
      <c r="G45792" s="1"/>
      <c r="H45792" s="1"/>
    </row>
    <row r="45793">
      <c r="A45793" s="1"/>
      <c r="B45793" s="1"/>
      <c r="C45793" s="1"/>
      <c r="D45793" s="8"/>
      <c r="E45793" s="1"/>
      <c r="F45793" s="1"/>
      <c r="G45793" s="1"/>
      <c r="H45793" s="1"/>
    </row>
    <row r="45794">
      <c r="A45794" s="1"/>
      <c r="B45794" s="1"/>
      <c r="C45794" s="1"/>
      <c r="D45794" s="8"/>
      <c r="E45794" s="1"/>
      <c r="F45794" s="1"/>
      <c r="G45794" s="1"/>
      <c r="H45794" s="1"/>
    </row>
    <row r="45795">
      <c r="A45795" s="1"/>
      <c r="B45795" s="1"/>
      <c r="C45795" s="1"/>
      <c r="D45795" s="8"/>
      <c r="E45795" s="1"/>
      <c r="F45795" s="1"/>
      <c r="G45795" s="1"/>
      <c r="H45795" s="1"/>
    </row>
    <row r="45796">
      <c r="A45796" s="1"/>
      <c r="B45796" s="1"/>
      <c r="C45796" s="1"/>
      <c r="D45796" s="8"/>
      <c r="E45796" s="1"/>
      <c r="F45796" s="1"/>
      <c r="G45796" s="1"/>
      <c r="H45796" s="1"/>
    </row>
    <row r="45797">
      <c r="A45797" s="1"/>
      <c r="B45797" s="1"/>
      <c r="C45797" s="1"/>
      <c r="D45797" s="8"/>
      <c r="E45797" s="1"/>
      <c r="F45797" s="1"/>
      <c r="G45797" s="1"/>
      <c r="H45797" s="1"/>
    </row>
    <row r="45798">
      <c r="A45798" s="1"/>
      <c r="B45798" s="1"/>
      <c r="C45798" s="1"/>
      <c r="D45798" s="8"/>
      <c r="E45798" s="1"/>
      <c r="F45798" s="1"/>
      <c r="G45798" s="1"/>
      <c r="H45798" s="1"/>
    </row>
    <row r="45799">
      <c r="A45799" s="1"/>
      <c r="B45799" s="1"/>
      <c r="C45799" s="1"/>
      <c r="D45799" s="8"/>
      <c r="E45799" s="1"/>
      <c r="F45799" s="1"/>
      <c r="G45799" s="1"/>
      <c r="H45799" s="1"/>
    </row>
    <row r="45800">
      <c r="A45800" s="1"/>
      <c r="B45800" s="1"/>
      <c r="C45800" s="1"/>
      <c r="D45800" s="8"/>
      <c r="E45800" s="1"/>
      <c r="F45800" s="1"/>
      <c r="G45800" s="1"/>
      <c r="H45800" s="1"/>
    </row>
    <row r="45801">
      <c r="A45801" s="1"/>
      <c r="B45801" s="1"/>
      <c r="C45801" s="1"/>
      <c r="D45801" s="8"/>
      <c r="E45801" s="1"/>
      <c r="F45801" s="1"/>
      <c r="G45801" s="1"/>
      <c r="H45801" s="1"/>
    </row>
    <row r="45802">
      <c r="A45802" s="1"/>
      <c r="B45802" s="1"/>
      <c r="C45802" s="1"/>
      <c r="D45802" s="8"/>
      <c r="E45802" s="1"/>
      <c r="F45802" s="1"/>
      <c r="G45802" s="1"/>
      <c r="H45802" s="1"/>
    </row>
    <row r="45803">
      <c r="A45803" s="1"/>
      <c r="B45803" s="1"/>
      <c r="C45803" s="1"/>
      <c r="D45803" s="8"/>
      <c r="E45803" s="1"/>
      <c r="F45803" s="1"/>
      <c r="G45803" s="1"/>
      <c r="H45803" s="1"/>
    </row>
    <row r="45804">
      <c r="A45804" s="1"/>
      <c r="B45804" s="1"/>
      <c r="C45804" s="1"/>
      <c r="D45804" s="8"/>
      <c r="E45804" s="1"/>
      <c r="F45804" s="1"/>
      <c r="G45804" s="1"/>
      <c r="H45804" s="1"/>
    </row>
    <row r="45805">
      <c r="A45805" s="1"/>
      <c r="B45805" s="1"/>
      <c r="C45805" s="1"/>
      <c r="D45805" s="8"/>
      <c r="E45805" s="1"/>
      <c r="F45805" s="1"/>
      <c r="G45805" s="1"/>
      <c r="H45805" s="1"/>
    </row>
    <row r="45806">
      <c r="A45806" s="1"/>
      <c r="B45806" s="1"/>
      <c r="C45806" s="1"/>
      <c r="D45806" s="8"/>
      <c r="E45806" s="1"/>
      <c r="F45806" s="1"/>
      <c r="G45806" s="1"/>
      <c r="H45806" s="1"/>
    </row>
    <row r="45807">
      <c r="A45807" s="1"/>
      <c r="B45807" s="1"/>
      <c r="C45807" s="1"/>
      <c r="D45807" s="8"/>
      <c r="E45807" s="1"/>
      <c r="F45807" s="1"/>
      <c r="G45807" s="1"/>
      <c r="H45807" s="1"/>
    </row>
    <row r="45808">
      <c r="A45808" s="1"/>
      <c r="B45808" s="1"/>
      <c r="C45808" s="1"/>
      <c r="D45808" s="8"/>
      <c r="E45808" s="1"/>
      <c r="F45808" s="1"/>
      <c r="G45808" s="1"/>
      <c r="H45808" s="1"/>
    </row>
    <row r="45809">
      <c r="A45809" s="1"/>
      <c r="B45809" s="1"/>
      <c r="C45809" s="1"/>
      <c r="D45809" s="8"/>
      <c r="E45809" s="1"/>
      <c r="F45809" s="1"/>
      <c r="G45809" s="1"/>
      <c r="H45809" s="1"/>
    </row>
    <row r="45810">
      <c r="A45810" s="1"/>
      <c r="B45810" s="1"/>
      <c r="C45810" s="1"/>
      <c r="D45810" s="8"/>
      <c r="E45810" s="1"/>
      <c r="F45810" s="1"/>
      <c r="G45810" s="1"/>
      <c r="H45810" s="1"/>
    </row>
    <row r="45811">
      <c r="A45811" s="1"/>
      <c r="B45811" s="1"/>
      <c r="C45811" s="1"/>
      <c r="D45811" s="8"/>
      <c r="E45811" s="1"/>
      <c r="F45811" s="1"/>
      <c r="G45811" s="1"/>
      <c r="H45811" s="1"/>
    </row>
    <row r="45812">
      <c r="A45812" s="1"/>
      <c r="B45812" s="1"/>
      <c r="C45812" s="1"/>
      <c r="D45812" s="8"/>
      <c r="E45812" s="1"/>
      <c r="F45812" s="1"/>
      <c r="G45812" s="1"/>
      <c r="H45812" s="1"/>
    </row>
    <row r="45813">
      <c r="A45813" s="1"/>
      <c r="B45813" s="1"/>
      <c r="C45813" s="1"/>
      <c r="D45813" s="8"/>
      <c r="E45813" s="1"/>
      <c r="F45813" s="1"/>
      <c r="G45813" s="1"/>
      <c r="H45813" s="1"/>
    </row>
    <row r="45814">
      <c r="A45814" s="1"/>
      <c r="B45814" s="1"/>
      <c r="C45814" s="1"/>
      <c r="D45814" s="8"/>
      <c r="E45814" s="1"/>
      <c r="F45814" s="1"/>
      <c r="G45814" s="1"/>
      <c r="H45814" s="1"/>
    </row>
    <row r="45815">
      <c r="A45815" s="1"/>
      <c r="B45815" s="1"/>
      <c r="C45815" s="1"/>
      <c r="D45815" s="8"/>
      <c r="E45815" s="1"/>
      <c r="F45815" s="1"/>
      <c r="G45815" s="1"/>
      <c r="H45815" s="1"/>
    </row>
    <row r="45816">
      <c r="A45816" s="1"/>
      <c r="B45816" s="1"/>
      <c r="C45816" s="1"/>
      <c r="D45816" s="8"/>
      <c r="E45816" s="1"/>
      <c r="F45816" s="1"/>
      <c r="G45816" s="1"/>
      <c r="H45816" s="1"/>
    </row>
    <row r="45817">
      <c r="A45817" s="1"/>
      <c r="B45817" s="1"/>
      <c r="C45817" s="1"/>
      <c r="D45817" s="8"/>
      <c r="E45817" s="1"/>
      <c r="F45817" s="1"/>
      <c r="G45817" s="1"/>
      <c r="H45817" s="1"/>
    </row>
    <row r="45818">
      <c r="A45818" s="1"/>
      <c r="B45818" s="1"/>
      <c r="C45818" s="1"/>
      <c r="D45818" s="8"/>
      <c r="E45818" s="1"/>
      <c r="F45818" s="1"/>
      <c r="G45818" s="1"/>
      <c r="H45818" s="1"/>
    </row>
    <row r="45819">
      <c r="A45819" s="1"/>
      <c r="B45819" s="1"/>
      <c r="C45819" s="1"/>
      <c r="D45819" s="8"/>
      <c r="E45819" s="1"/>
      <c r="F45819" s="1"/>
      <c r="G45819" s="1"/>
      <c r="H45819" s="1"/>
    </row>
    <row r="45820">
      <c r="A45820" s="1"/>
      <c r="B45820" s="1"/>
      <c r="C45820" s="1"/>
      <c r="D45820" s="8"/>
      <c r="E45820" s="1"/>
      <c r="F45820" s="1"/>
      <c r="G45820" s="1"/>
      <c r="H45820" s="1"/>
    </row>
    <row r="45821">
      <c r="A45821" s="1"/>
      <c r="B45821" s="1"/>
      <c r="C45821" s="1"/>
      <c r="D45821" s="8"/>
      <c r="E45821" s="1"/>
      <c r="F45821" s="1"/>
      <c r="G45821" s="1"/>
      <c r="H45821" s="1"/>
    </row>
    <row r="45822">
      <c r="A45822" s="1"/>
      <c r="B45822" s="1"/>
      <c r="C45822" s="1"/>
      <c r="D45822" s="8"/>
      <c r="E45822" s="1"/>
      <c r="F45822" s="1"/>
      <c r="G45822" s="1"/>
      <c r="H45822" s="1"/>
    </row>
    <row r="45823">
      <c r="A45823" s="1"/>
      <c r="B45823" s="1"/>
      <c r="C45823" s="1"/>
      <c r="D45823" s="8"/>
      <c r="E45823" s="1"/>
      <c r="F45823" s="1"/>
      <c r="G45823" s="1"/>
      <c r="H45823" s="1"/>
    </row>
    <row r="45824">
      <c r="A45824" s="1"/>
      <c r="B45824" s="1"/>
      <c r="C45824" s="1"/>
      <c r="D45824" s="8"/>
      <c r="E45824" s="1"/>
      <c r="F45824" s="1"/>
      <c r="G45824" s="1"/>
      <c r="H45824" s="1"/>
    </row>
    <row r="45825">
      <c r="A45825" s="1"/>
      <c r="B45825" s="1"/>
      <c r="C45825" s="1"/>
      <c r="D45825" s="8"/>
      <c r="E45825" s="1"/>
      <c r="F45825" s="1"/>
      <c r="G45825" s="1"/>
      <c r="H45825" s="1"/>
    </row>
    <row r="45826">
      <c r="A45826" s="1"/>
      <c r="B45826" s="1"/>
      <c r="C45826" s="1"/>
      <c r="D45826" s="8"/>
      <c r="E45826" s="1"/>
      <c r="F45826" s="1"/>
      <c r="G45826" s="1"/>
      <c r="H45826" s="1"/>
    </row>
    <row r="45827">
      <c r="A45827" s="1"/>
      <c r="B45827" s="1"/>
      <c r="C45827" s="1"/>
      <c r="D45827" s="8"/>
      <c r="E45827" s="1"/>
      <c r="F45827" s="1"/>
      <c r="G45827" s="1"/>
      <c r="H45827" s="1"/>
    </row>
    <row r="45828">
      <c r="A45828" s="1"/>
      <c r="B45828" s="1"/>
      <c r="C45828" s="1"/>
      <c r="D45828" s="8"/>
      <c r="E45828" s="1"/>
      <c r="F45828" s="1"/>
      <c r="G45828" s="1"/>
      <c r="H45828" s="1"/>
    </row>
    <row r="45829">
      <c r="A45829" s="1"/>
      <c r="B45829" s="1"/>
      <c r="C45829" s="1"/>
      <c r="D45829" s="8"/>
      <c r="E45829" s="1"/>
      <c r="F45829" s="1"/>
      <c r="G45829" s="1"/>
      <c r="H45829" s="1"/>
    </row>
    <row r="45830">
      <c r="A45830" s="1"/>
      <c r="B45830" s="1"/>
      <c r="C45830" s="1"/>
      <c r="D45830" s="8"/>
      <c r="E45830" s="1"/>
      <c r="F45830" s="1"/>
      <c r="G45830" s="1"/>
      <c r="H45830" s="1"/>
    </row>
    <row r="45831">
      <c r="A45831" s="1"/>
      <c r="B45831" s="1"/>
      <c r="C45831" s="1"/>
      <c r="D45831" s="8"/>
      <c r="E45831" s="1"/>
      <c r="F45831" s="1"/>
      <c r="G45831" s="1"/>
      <c r="H45831" s="1"/>
    </row>
    <row r="45832">
      <c r="A45832" s="1"/>
      <c r="B45832" s="1"/>
      <c r="C45832" s="1"/>
      <c r="D45832" s="8"/>
      <c r="E45832" s="1"/>
      <c r="F45832" s="1"/>
      <c r="G45832" s="1"/>
      <c r="H45832" s="1"/>
    </row>
    <row r="45833">
      <c r="A45833" s="1"/>
      <c r="B45833" s="1"/>
      <c r="C45833" s="1"/>
      <c r="D45833" s="8"/>
      <c r="E45833" s="1"/>
      <c r="F45833" s="1"/>
      <c r="G45833" s="1"/>
      <c r="H45833" s="1"/>
    </row>
    <row r="45834">
      <c r="A45834" s="1"/>
      <c r="B45834" s="1"/>
      <c r="C45834" s="1"/>
      <c r="D45834" s="8"/>
      <c r="E45834" s="1"/>
      <c r="F45834" s="1"/>
      <c r="G45834" s="1"/>
      <c r="H45834" s="1"/>
    </row>
    <row r="45835">
      <c r="A45835" s="1"/>
      <c r="B45835" s="1"/>
      <c r="C45835" s="1"/>
      <c r="D45835" s="8"/>
      <c r="E45835" s="1"/>
      <c r="F45835" s="1"/>
      <c r="G45835" s="1"/>
      <c r="H45835" s="1"/>
    </row>
    <row r="45836">
      <c r="A45836" s="1"/>
      <c r="B45836" s="1"/>
      <c r="C45836" s="1"/>
      <c r="D45836" s="8"/>
      <c r="E45836" s="1"/>
      <c r="F45836" s="1"/>
      <c r="G45836" s="1"/>
      <c r="H45836" s="1"/>
    </row>
    <row r="45837">
      <c r="A45837" s="1"/>
      <c r="B45837" s="1"/>
      <c r="C45837" s="1"/>
      <c r="D45837" s="8"/>
      <c r="E45837" s="1"/>
      <c r="F45837" s="1"/>
      <c r="G45837" s="1"/>
      <c r="H45837" s="1"/>
    </row>
    <row r="45838">
      <c r="A45838" s="1"/>
      <c r="B45838" s="1"/>
      <c r="C45838" s="1"/>
      <c r="D45838" s="8"/>
      <c r="E45838" s="1"/>
      <c r="F45838" s="1"/>
      <c r="G45838" s="1"/>
      <c r="H45838" s="1"/>
    </row>
    <row r="45839">
      <c r="A45839" s="1"/>
      <c r="B45839" s="1"/>
      <c r="C45839" s="1"/>
      <c r="D45839" s="8"/>
      <c r="E45839" s="1"/>
      <c r="F45839" s="1"/>
      <c r="G45839" s="1"/>
      <c r="H45839" s="1"/>
    </row>
    <row r="45840">
      <c r="A45840" s="1"/>
      <c r="B45840" s="1"/>
      <c r="C45840" s="1"/>
      <c r="D45840" s="8"/>
      <c r="E45840" s="1"/>
      <c r="F45840" s="1"/>
      <c r="G45840" s="1"/>
      <c r="H45840" s="1"/>
    </row>
    <row r="45841">
      <c r="A45841" s="1"/>
      <c r="B45841" s="1"/>
      <c r="C45841" s="1"/>
      <c r="D45841" s="8"/>
      <c r="E45841" s="1"/>
      <c r="F45841" s="1"/>
      <c r="G45841" s="1"/>
      <c r="H45841" s="1"/>
    </row>
    <row r="45842">
      <c r="A45842" s="1"/>
      <c r="B45842" s="1"/>
      <c r="C45842" s="1"/>
      <c r="D45842" s="8"/>
      <c r="E45842" s="1"/>
      <c r="F45842" s="1"/>
      <c r="G45842" s="1"/>
      <c r="H45842" s="1"/>
    </row>
    <row r="45843">
      <c r="A45843" s="1"/>
      <c r="B45843" s="1"/>
      <c r="C45843" s="1"/>
      <c r="D45843" s="8"/>
      <c r="E45843" s="1"/>
      <c r="F45843" s="1"/>
      <c r="G45843" s="1"/>
      <c r="H45843" s="1"/>
    </row>
    <row r="45844">
      <c r="A45844" s="1"/>
      <c r="B45844" s="1"/>
      <c r="C45844" s="1"/>
      <c r="D45844" s="8"/>
      <c r="E45844" s="1"/>
      <c r="F45844" s="1"/>
      <c r="G45844" s="1"/>
      <c r="H45844" s="1"/>
    </row>
    <row r="45845">
      <c r="A45845" s="1"/>
      <c r="B45845" s="1"/>
      <c r="C45845" s="1"/>
      <c r="D45845" s="8"/>
      <c r="E45845" s="1"/>
      <c r="F45845" s="1"/>
      <c r="G45845" s="1"/>
      <c r="H45845" s="1"/>
    </row>
    <row r="45846">
      <c r="A45846" s="1"/>
      <c r="B45846" s="1"/>
      <c r="C45846" s="1"/>
      <c r="D45846" s="8"/>
      <c r="E45846" s="1"/>
      <c r="F45846" s="1"/>
      <c r="G45846" s="1"/>
      <c r="H45846" s="1"/>
    </row>
    <row r="45847">
      <c r="A45847" s="1"/>
      <c r="B45847" s="1"/>
      <c r="C45847" s="1"/>
      <c r="D45847" s="8"/>
      <c r="E45847" s="1"/>
      <c r="F45847" s="1"/>
      <c r="G45847" s="1"/>
      <c r="H45847" s="1"/>
    </row>
    <row r="45848">
      <c r="A45848" s="1"/>
      <c r="B45848" s="1"/>
      <c r="C45848" s="1"/>
      <c r="D45848" s="8"/>
      <c r="E45848" s="1"/>
      <c r="F45848" s="1"/>
      <c r="G45848" s="1"/>
      <c r="H45848" s="1"/>
    </row>
    <row r="45849">
      <c r="A45849" s="1"/>
      <c r="B45849" s="1"/>
      <c r="C45849" s="1"/>
      <c r="D45849" s="8"/>
      <c r="E45849" s="1"/>
      <c r="F45849" s="1"/>
      <c r="G45849" s="1"/>
      <c r="H45849" s="1"/>
    </row>
    <row r="45850">
      <c r="A45850" s="1"/>
      <c r="B45850" s="1"/>
      <c r="C45850" s="1"/>
      <c r="D45850" s="8"/>
      <c r="E45850" s="1"/>
      <c r="F45850" s="1"/>
      <c r="G45850" s="1"/>
      <c r="H45850" s="1"/>
    </row>
    <row r="45851">
      <c r="A45851" s="1"/>
      <c r="B45851" s="1"/>
      <c r="C45851" s="1"/>
      <c r="D45851" s="8"/>
      <c r="E45851" s="1"/>
      <c r="F45851" s="1"/>
      <c r="G45851" s="1"/>
      <c r="H45851" s="1"/>
    </row>
    <row r="45852">
      <c r="A45852" s="1"/>
      <c r="B45852" s="1"/>
      <c r="C45852" s="1"/>
      <c r="D45852" s="8"/>
      <c r="E45852" s="1"/>
      <c r="F45852" s="1"/>
      <c r="G45852" s="1"/>
      <c r="H45852" s="1"/>
    </row>
    <row r="45853">
      <c r="A45853" s="1"/>
      <c r="B45853" s="1"/>
      <c r="C45853" s="1"/>
      <c r="D45853" s="8"/>
      <c r="E45853" s="1"/>
      <c r="F45853" s="1"/>
      <c r="G45853" s="1"/>
      <c r="H45853" s="1"/>
    </row>
    <row r="45854">
      <c r="A45854" s="1"/>
      <c r="B45854" s="1"/>
      <c r="C45854" s="1"/>
      <c r="D45854" s="8"/>
      <c r="E45854" s="1"/>
      <c r="F45854" s="1"/>
      <c r="G45854" s="1"/>
      <c r="H45854" s="1"/>
    </row>
    <row r="45855">
      <c r="A45855" s="1"/>
      <c r="B45855" s="1"/>
      <c r="C45855" s="1"/>
      <c r="D45855" s="8"/>
      <c r="E45855" s="1"/>
      <c r="F45855" s="1"/>
      <c r="G45855" s="1"/>
      <c r="H45855" s="1"/>
    </row>
    <row r="45856">
      <c r="A45856" s="1"/>
      <c r="B45856" s="1"/>
      <c r="C45856" s="1"/>
      <c r="D45856" s="8"/>
      <c r="E45856" s="1"/>
      <c r="F45856" s="1"/>
      <c r="G45856" s="1"/>
      <c r="H45856" s="1"/>
    </row>
    <row r="45857">
      <c r="A45857" s="1"/>
      <c r="B45857" s="1"/>
      <c r="C45857" s="1"/>
      <c r="D45857" s="8"/>
      <c r="E45857" s="1"/>
      <c r="F45857" s="1"/>
      <c r="G45857" s="1"/>
      <c r="H45857" s="1"/>
    </row>
    <row r="45858">
      <c r="A45858" s="1"/>
      <c r="B45858" s="1"/>
      <c r="C45858" s="1"/>
      <c r="D45858" s="8"/>
      <c r="E45858" s="1"/>
      <c r="F45858" s="1"/>
      <c r="G45858" s="1"/>
      <c r="H45858" s="1"/>
    </row>
    <row r="45859">
      <c r="A45859" s="1"/>
      <c r="B45859" s="1"/>
      <c r="C45859" s="1"/>
      <c r="D45859" s="8"/>
      <c r="E45859" s="1"/>
      <c r="F45859" s="1"/>
      <c r="G45859" s="1"/>
      <c r="H45859" s="1"/>
    </row>
    <row r="45860">
      <c r="A45860" s="1"/>
      <c r="B45860" s="1"/>
      <c r="C45860" s="1"/>
      <c r="D45860" s="8"/>
      <c r="E45860" s="1"/>
      <c r="F45860" s="1"/>
      <c r="G45860" s="1"/>
      <c r="H45860" s="1"/>
    </row>
    <row r="45861">
      <c r="A45861" s="1"/>
      <c r="B45861" s="1"/>
      <c r="C45861" s="1"/>
      <c r="D45861" s="8"/>
      <c r="E45861" s="1"/>
      <c r="F45861" s="1"/>
      <c r="G45861" s="1"/>
      <c r="H45861" s="1"/>
    </row>
    <row r="45862">
      <c r="A45862" s="1"/>
      <c r="B45862" s="1"/>
      <c r="C45862" s="1"/>
      <c r="D45862" s="8"/>
      <c r="E45862" s="1"/>
      <c r="F45862" s="1"/>
      <c r="G45862" s="1"/>
      <c r="H45862" s="1"/>
    </row>
    <row r="45863">
      <c r="A45863" s="1"/>
      <c r="B45863" s="1"/>
      <c r="C45863" s="1"/>
      <c r="D45863" s="8"/>
      <c r="E45863" s="1"/>
      <c r="F45863" s="1"/>
      <c r="G45863" s="1"/>
      <c r="H45863" s="1"/>
    </row>
    <row r="45864">
      <c r="A45864" s="1"/>
      <c r="B45864" s="1"/>
      <c r="C45864" s="1"/>
      <c r="D45864" s="8"/>
      <c r="E45864" s="1"/>
      <c r="F45864" s="1"/>
      <c r="G45864" s="1"/>
      <c r="H45864" s="1"/>
    </row>
    <row r="45865">
      <c r="A45865" s="1"/>
      <c r="B45865" s="1"/>
      <c r="C45865" s="1"/>
      <c r="D45865" s="8"/>
      <c r="E45865" s="1"/>
      <c r="F45865" s="1"/>
      <c r="G45865" s="1"/>
      <c r="H45865" s="1"/>
    </row>
    <row r="45866">
      <c r="A45866" s="1"/>
      <c r="B45866" s="1"/>
      <c r="C45866" s="1"/>
      <c r="D45866" s="8"/>
      <c r="E45866" s="1"/>
      <c r="F45866" s="1"/>
      <c r="G45866" s="1"/>
      <c r="H45866" s="1"/>
    </row>
    <row r="45867">
      <c r="A45867" s="1"/>
      <c r="B45867" s="1"/>
      <c r="C45867" s="1"/>
      <c r="D45867" s="8"/>
      <c r="E45867" s="1"/>
      <c r="F45867" s="1"/>
      <c r="G45867" s="1"/>
      <c r="H45867" s="1"/>
    </row>
    <row r="45868">
      <c r="A45868" s="1"/>
      <c r="B45868" s="1"/>
      <c r="C45868" s="1"/>
      <c r="D45868" s="8"/>
      <c r="E45868" s="1"/>
      <c r="F45868" s="1"/>
      <c r="G45868" s="1"/>
      <c r="H45868" s="1"/>
    </row>
    <row r="45869">
      <c r="A45869" s="1"/>
      <c r="B45869" s="1"/>
      <c r="C45869" s="1"/>
      <c r="D45869" s="8"/>
      <c r="E45869" s="1"/>
      <c r="F45869" s="1"/>
      <c r="G45869" s="1"/>
      <c r="H45869" s="1"/>
    </row>
    <row r="45870">
      <c r="A45870" s="1"/>
      <c r="B45870" s="1"/>
      <c r="C45870" s="1"/>
      <c r="D45870" s="8"/>
      <c r="E45870" s="1"/>
      <c r="F45870" s="1"/>
      <c r="G45870" s="1"/>
      <c r="H45870" s="1"/>
    </row>
    <row r="45871">
      <c r="A45871" s="1"/>
      <c r="B45871" s="1"/>
      <c r="C45871" s="1"/>
      <c r="D45871" s="8"/>
      <c r="E45871" s="1"/>
      <c r="F45871" s="1"/>
      <c r="G45871" s="1"/>
      <c r="H45871" s="1"/>
    </row>
    <row r="45872">
      <c r="A45872" s="1"/>
      <c r="B45872" s="1"/>
      <c r="C45872" s="1"/>
      <c r="D45872" s="8"/>
      <c r="E45872" s="1"/>
      <c r="F45872" s="1"/>
      <c r="G45872" s="1"/>
      <c r="H45872" s="1"/>
    </row>
    <row r="45873">
      <c r="A45873" s="1"/>
      <c r="B45873" s="1"/>
      <c r="C45873" s="1"/>
      <c r="D45873" s="8"/>
      <c r="E45873" s="1"/>
      <c r="F45873" s="1"/>
      <c r="G45873" s="1"/>
      <c r="H45873" s="1"/>
    </row>
    <row r="45874">
      <c r="A45874" s="1"/>
      <c r="B45874" s="1"/>
      <c r="C45874" s="1"/>
      <c r="D45874" s="8"/>
      <c r="E45874" s="1"/>
      <c r="F45874" s="1"/>
      <c r="G45874" s="1"/>
      <c r="H45874" s="1"/>
    </row>
    <row r="45875">
      <c r="A45875" s="1"/>
      <c r="B45875" s="1"/>
      <c r="C45875" s="1"/>
      <c r="D45875" s="8"/>
      <c r="E45875" s="1"/>
      <c r="F45875" s="1"/>
      <c r="G45875" s="1"/>
      <c r="H45875" s="1"/>
    </row>
    <row r="45876">
      <c r="A45876" s="1"/>
      <c r="B45876" s="1"/>
      <c r="C45876" s="1"/>
      <c r="D45876" s="8"/>
      <c r="E45876" s="1"/>
      <c r="F45876" s="1"/>
      <c r="G45876" s="1"/>
      <c r="H45876" s="1"/>
    </row>
    <row r="45877">
      <c r="A45877" s="1"/>
      <c r="B45877" s="1"/>
      <c r="C45877" s="1"/>
      <c r="D45877" s="8"/>
      <c r="E45877" s="1"/>
      <c r="F45877" s="1"/>
      <c r="G45877" s="1"/>
      <c r="H45877" s="1"/>
    </row>
    <row r="45878">
      <c r="A45878" s="1"/>
      <c r="B45878" s="1"/>
      <c r="C45878" s="1"/>
      <c r="D45878" s="8"/>
      <c r="E45878" s="1"/>
      <c r="F45878" s="1"/>
      <c r="G45878" s="1"/>
      <c r="H45878" s="1"/>
    </row>
    <row r="45879">
      <c r="A45879" s="1"/>
      <c r="B45879" s="1"/>
      <c r="C45879" s="1"/>
      <c r="D45879" s="8"/>
      <c r="E45879" s="1"/>
      <c r="F45879" s="1"/>
      <c r="G45879" s="1"/>
      <c r="H45879" s="1"/>
    </row>
    <row r="45880">
      <c r="A45880" s="1"/>
      <c r="B45880" s="1"/>
      <c r="C45880" s="1"/>
      <c r="D45880" s="8"/>
      <c r="E45880" s="1"/>
      <c r="F45880" s="1"/>
      <c r="G45880" s="1"/>
      <c r="H45880" s="1"/>
    </row>
    <row r="45881">
      <c r="A45881" s="1"/>
      <c r="B45881" s="1"/>
      <c r="C45881" s="1"/>
      <c r="D45881" s="8"/>
      <c r="E45881" s="1"/>
      <c r="F45881" s="1"/>
      <c r="G45881" s="1"/>
      <c r="H45881" s="1"/>
    </row>
    <row r="45882">
      <c r="A45882" s="1"/>
      <c r="B45882" s="1"/>
      <c r="C45882" s="1"/>
      <c r="D45882" s="8"/>
      <c r="E45882" s="1"/>
      <c r="F45882" s="1"/>
      <c r="G45882" s="1"/>
      <c r="H45882" s="1"/>
    </row>
    <row r="45883">
      <c r="A45883" s="1"/>
      <c r="B45883" s="1"/>
      <c r="C45883" s="1"/>
      <c r="D45883" s="8"/>
      <c r="E45883" s="1"/>
      <c r="F45883" s="1"/>
      <c r="G45883" s="1"/>
      <c r="H45883" s="1"/>
    </row>
    <row r="45884">
      <c r="A45884" s="1"/>
      <c r="B45884" s="1"/>
      <c r="C45884" s="1"/>
      <c r="D45884" s="8"/>
      <c r="E45884" s="1"/>
      <c r="F45884" s="1"/>
      <c r="G45884" s="1"/>
      <c r="H45884" s="1"/>
    </row>
    <row r="45885">
      <c r="A45885" s="1"/>
      <c r="B45885" s="1"/>
      <c r="C45885" s="1"/>
      <c r="D45885" s="8"/>
      <c r="E45885" s="1"/>
      <c r="F45885" s="1"/>
      <c r="G45885" s="1"/>
      <c r="H45885" s="1"/>
    </row>
    <row r="45886">
      <c r="A45886" s="1"/>
      <c r="B45886" s="1"/>
      <c r="C45886" s="1"/>
      <c r="D45886" s="8"/>
      <c r="E45886" s="1"/>
      <c r="F45886" s="1"/>
      <c r="G45886" s="1"/>
      <c r="H45886" s="1"/>
    </row>
    <row r="45887">
      <c r="A45887" s="1"/>
      <c r="B45887" s="1"/>
      <c r="C45887" s="1"/>
      <c r="D45887" s="8"/>
      <c r="E45887" s="1"/>
      <c r="F45887" s="1"/>
      <c r="G45887" s="1"/>
      <c r="H45887" s="1"/>
    </row>
    <row r="45888">
      <c r="A45888" s="1"/>
      <c r="B45888" s="1"/>
      <c r="C45888" s="1"/>
      <c r="D45888" s="8"/>
      <c r="E45888" s="1"/>
      <c r="F45888" s="1"/>
      <c r="G45888" s="1"/>
      <c r="H45888" s="1"/>
    </row>
    <row r="45889">
      <c r="A45889" s="1"/>
      <c r="B45889" s="1"/>
      <c r="C45889" s="1"/>
      <c r="D45889" s="8"/>
      <c r="E45889" s="1"/>
      <c r="F45889" s="1"/>
      <c r="G45889" s="1"/>
      <c r="H45889" s="1"/>
    </row>
    <row r="45890">
      <c r="A45890" s="1"/>
      <c r="B45890" s="1"/>
      <c r="C45890" s="1"/>
      <c r="D45890" s="8"/>
      <c r="E45890" s="1"/>
      <c r="F45890" s="1"/>
      <c r="G45890" s="1"/>
      <c r="H45890" s="1"/>
    </row>
    <row r="45891">
      <c r="A45891" s="1"/>
      <c r="B45891" s="1"/>
      <c r="C45891" s="1"/>
      <c r="D45891" s="8"/>
      <c r="E45891" s="1"/>
      <c r="F45891" s="1"/>
      <c r="G45891" s="1"/>
      <c r="H45891" s="1"/>
    </row>
    <row r="45892">
      <c r="A45892" s="1"/>
      <c r="B45892" s="1"/>
      <c r="C45892" s="1"/>
      <c r="D45892" s="8"/>
      <c r="E45892" s="1"/>
      <c r="F45892" s="1"/>
      <c r="G45892" s="1"/>
      <c r="H45892" s="1"/>
    </row>
    <row r="45893">
      <c r="A45893" s="1"/>
      <c r="B45893" s="1"/>
      <c r="C45893" s="1"/>
      <c r="D45893" s="8"/>
      <c r="E45893" s="1"/>
      <c r="F45893" s="1"/>
      <c r="G45893" s="1"/>
      <c r="H45893" s="1"/>
    </row>
    <row r="45894">
      <c r="A45894" s="1"/>
      <c r="B45894" s="1"/>
      <c r="C45894" s="1"/>
      <c r="D45894" s="8"/>
      <c r="E45894" s="1"/>
      <c r="F45894" s="1"/>
      <c r="G45894" s="1"/>
      <c r="H45894" s="1"/>
    </row>
    <row r="45895">
      <c r="A45895" s="1"/>
      <c r="B45895" s="1"/>
      <c r="C45895" s="1"/>
      <c r="D45895" s="8"/>
      <c r="E45895" s="1"/>
      <c r="F45895" s="1"/>
      <c r="G45895" s="1"/>
      <c r="H45895" s="1"/>
    </row>
    <row r="45896">
      <c r="A45896" s="1"/>
      <c r="B45896" s="1"/>
      <c r="C45896" s="1"/>
      <c r="D45896" s="8"/>
      <c r="E45896" s="1"/>
      <c r="F45896" s="1"/>
      <c r="G45896" s="1"/>
      <c r="H45896" s="1"/>
    </row>
    <row r="45897">
      <c r="A45897" s="1"/>
      <c r="B45897" s="1"/>
      <c r="C45897" s="1"/>
      <c r="D45897" s="8"/>
      <c r="E45897" s="1"/>
      <c r="F45897" s="1"/>
      <c r="G45897" s="1"/>
      <c r="H45897" s="1"/>
    </row>
    <row r="45898">
      <c r="A45898" s="1"/>
      <c r="B45898" s="1"/>
      <c r="C45898" s="1"/>
      <c r="D45898" s="8"/>
      <c r="E45898" s="1"/>
      <c r="F45898" s="1"/>
      <c r="G45898" s="1"/>
      <c r="H45898" s="1"/>
    </row>
    <row r="45899">
      <c r="A45899" s="1"/>
      <c r="B45899" s="1"/>
      <c r="C45899" s="1"/>
      <c r="D45899" s="8"/>
      <c r="E45899" s="1"/>
      <c r="F45899" s="1"/>
      <c r="G45899" s="1"/>
      <c r="H45899" s="1"/>
    </row>
    <row r="45900">
      <c r="A45900" s="1"/>
      <c r="B45900" s="1"/>
      <c r="C45900" s="1"/>
      <c r="D45900" s="8"/>
      <c r="E45900" s="1"/>
      <c r="F45900" s="1"/>
      <c r="G45900" s="1"/>
      <c r="H45900" s="1"/>
    </row>
    <row r="45901">
      <c r="A45901" s="1"/>
      <c r="B45901" s="1"/>
      <c r="C45901" s="1"/>
      <c r="D45901" s="8"/>
      <c r="E45901" s="1"/>
      <c r="F45901" s="1"/>
      <c r="G45901" s="1"/>
      <c r="H45901" s="1"/>
    </row>
    <row r="45902">
      <c r="A45902" s="1"/>
      <c r="B45902" s="1"/>
      <c r="C45902" s="1"/>
      <c r="D45902" s="8"/>
      <c r="E45902" s="1"/>
      <c r="F45902" s="1"/>
      <c r="G45902" s="1"/>
      <c r="H45902" s="1"/>
    </row>
    <row r="45903">
      <c r="A45903" s="1"/>
      <c r="B45903" s="1"/>
      <c r="C45903" s="1"/>
      <c r="D45903" s="8"/>
      <c r="E45903" s="1"/>
      <c r="F45903" s="1"/>
      <c r="G45903" s="1"/>
      <c r="H45903" s="1"/>
    </row>
    <row r="45904">
      <c r="A45904" s="1"/>
      <c r="B45904" s="1"/>
      <c r="C45904" s="1"/>
      <c r="D45904" s="8"/>
      <c r="E45904" s="1"/>
      <c r="F45904" s="1"/>
      <c r="G45904" s="1"/>
      <c r="H45904" s="1"/>
    </row>
    <row r="45905">
      <c r="A45905" s="1"/>
      <c r="B45905" s="1"/>
      <c r="C45905" s="1"/>
      <c r="D45905" s="8"/>
      <c r="E45905" s="1"/>
      <c r="F45905" s="1"/>
      <c r="G45905" s="1"/>
      <c r="H45905" s="1"/>
    </row>
    <row r="45906">
      <c r="A45906" s="1"/>
      <c r="B45906" s="1"/>
      <c r="C45906" s="1"/>
      <c r="D45906" s="8"/>
      <c r="E45906" s="1"/>
      <c r="F45906" s="1"/>
      <c r="G45906" s="1"/>
      <c r="H45906" s="1"/>
    </row>
    <row r="45907">
      <c r="A45907" s="1"/>
      <c r="B45907" s="1"/>
      <c r="C45907" s="1"/>
      <c r="D45907" s="8"/>
      <c r="E45907" s="1"/>
      <c r="F45907" s="1"/>
      <c r="G45907" s="1"/>
      <c r="H45907" s="1"/>
    </row>
    <row r="45908">
      <c r="A45908" s="1"/>
      <c r="B45908" s="1"/>
      <c r="C45908" s="1"/>
      <c r="D45908" s="8"/>
      <c r="E45908" s="1"/>
      <c r="F45908" s="1"/>
      <c r="G45908" s="1"/>
      <c r="H45908" s="1"/>
    </row>
    <row r="45909">
      <c r="A45909" s="1"/>
      <c r="B45909" s="1"/>
      <c r="C45909" s="1"/>
      <c r="D45909" s="8"/>
      <c r="E45909" s="1"/>
      <c r="F45909" s="1"/>
      <c r="G45909" s="1"/>
      <c r="H45909" s="1"/>
    </row>
    <row r="45910">
      <c r="A45910" s="1"/>
      <c r="B45910" s="1"/>
      <c r="C45910" s="1"/>
      <c r="D45910" s="8"/>
      <c r="E45910" s="1"/>
      <c r="F45910" s="1"/>
      <c r="G45910" s="1"/>
      <c r="H45910" s="1"/>
    </row>
    <row r="45911">
      <c r="A45911" s="1"/>
      <c r="B45911" s="1"/>
      <c r="C45911" s="1"/>
      <c r="D45911" s="8"/>
      <c r="E45911" s="1"/>
      <c r="F45911" s="1"/>
      <c r="G45911" s="1"/>
      <c r="H45911" s="1"/>
    </row>
    <row r="45912">
      <c r="A45912" s="1"/>
      <c r="B45912" s="1"/>
      <c r="C45912" s="1"/>
      <c r="D45912" s="8"/>
      <c r="E45912" s="1"/>
      <c r="F45912" s="1"/>
      <c r="G45912" s="1"/>
      <c r="H45912" s="1"/>
    </row>
    <row r="45913">
      <c r="A45913" s="1"/>
      <c r="B45913" s="1"/>
      <c r="C45913" s="1"/>
      <c r="D45913" s="8"/>
      <c r="E45913" s="1"/>
      <c r="F45913" s="1"/>
      <c r="G45913" s="1"/>
      <c r="H45913" s="1"/>
    </row>
    <row r="45914">
      <c r="A45914" s="1"/>
      <c r="B45914" s="1"/>
      <c r="C45914" s="1"/>
      <c r="D45914" s="8"/>
      <c r="E45914" s="1"/>
      <c r="F45914" s="1"/>
      <c r="G45914" s="1"/>
      <c r="H45914" s="1"/>
    </row>
    <row r="45915">
      <c r="A45915" s="1"/>
      <c r="B45915" s="1"/>
      <c r="C45915" s="1"/>
      <c r="D45915" s="8"/>
      <c r="E45915" s="1"/>
      <c r="F45915" s="1"/>
      <c r="G45915" s="1"/>
      <c r="H45915" s="1"/>
    </row>
    <row r="45916">
      <c r="A45916" s="1"/>
      <c r="B45916" s="1"/>
      <c r="C45916" s="1"/>
      <c r="D45916" s="8"/>
      <c r="E45916" s="1"/>
      <c r="F45916" s="1"/>
      <c r="G45916" s="1"/>
      <c r="H45916" s="1"/>
    </row>
    <row r="45917">
      <c r="A45917" s="1"/>
      <c r="B45917" s="1"/>
      <c r="C45917" s="1"/>
      <c r="D45917" s="8"/>
      <c r="E45917" s="1"/>
      <c r="F45917" s="1"/>
      <c r="G45917" s="1"/>
      <c r="H45917" s="1"/>
    </row>
    <row r="45918">
      <c r="A45918" s="1"/>
      <c r="B45918" s="1"/>
      <c r="C45918" s="1"/>
      <c r="D45918" s="8"/>
      <c r="E45918" s="1"/>
      <c r="F45918" s="1"/>
      <c r="G45918" s="1"/>
      <c r="H45918" s="1"/>
    </row>
    <row r="45919">
      <c r="A45919" s="1"/>
      <c r="B45919" s="1"/>
      <c r="C45919" s="1"/>
      <c r="D45919" s="8"/>
      <c r="E45919" s="1"/>
      <c r="F45919" s="1"/>
      <c r="G45919" s="1"/>
      <c r="H45919" s="1"/>
    </row>
    <row r="45920">
      <c r="A45920" s="1"/>
      <c r="B45920" s="1"/>
      <c r="C45920" s="1"/>
      <c r="D45920" s="8"/>
      <c r="E45920" s="1"/>
      <c r="F45920" s="1"/>
      <c r="G45920" s="1"/>
      <c r="H45920" s="1"/>
    </row>
    <row r="45921">
      <c r="A45921" s="1"/>
      <c r="B45921" s="1"/>
      <c r="C45921" s="1"/>
      <c r="D45921" s="8"/>
      <c r="E45921" s="1"/>
      <c r="F45921" s="1"/>
      <c r="G45921" s="1"/>
      <c r="H45921" s="1"/>
    </row>
    <row r="45922">
      <c r="A45922" s="1"/>
      <c r="B45922" s="1"/>
      <c r="C45922" s="1"/>
      <c r="D45922" s="8"/>
      <c r="E45922" s="1"/>
      <c r="F45922" s="1"/>
      <c r="G45922" s="1"/>
      <c r="H45922" s="1"/>
    </row>
    <row r="45923">
      <c r="A45923" s="1"/>
      <c r="B45923" s="1"/>
      <c r="C45923" s="1"/>
      <c r="D45923" s="8"/>
      <c r="E45923" s="1"/>
      <c r="F45923" s="1"/>
      <c r="G45923" s="1"/>
      <c r="H45923" s="1"/>
    </row>
    <row r="45924">
      <c r="A45924" s="1"/>
      <c r="B45924" s="1"/>
      <c r="C45924" s="1"/>
      <c r="D45924" s="8"/>
      <c r="E45924" s="1"/>
      <c r="F45924" s="1"/>
      <c r="G45924" s="1"/>
      <c r="H45924" s="1"/>
    </row>
    <row r="45925">
      <c r="A45925" s="1"/>
      <c r="B45925" s="1"/>
      <c r="C45925" s="1"/>
      <c r="D45925" s="8"/>
      <c r="E45925" s="1"/>
      <c r="F45925" s="1"/>
      <c r="G45925" s="1"/>
      <c r="H45925" s="1"/>
    </row>
    <row r="45926">
      <c r="A45926" s="1"/>
      <c r="B45926" s="1"/>
      <c r="C45926" s="1"/>
      <c r="D45926" s="8"/>
      <c r="E45926" s="1"/>
      <c r="F45926" s="1"/>
      <c r="G45926" s="1"/>
      <c r="H45926" s="1"/>
    </row>
    <row r="45927">
      <c r="A45927" s="1"/>
      <c r="B45927" s="1"/>
      <c r="C45927" s="1"/>
      <c r="D45927" s="8"/>
      <c r="E45927" s="1"/>
      <c r="F45927" s="1"/>
      <c r="G45927" s="1"/>
      <c r="H45927" s="1"/>
    </row>
    <row r="45928">
      <c r="A45928" s="1"/>
      <c r="B45928" s="1"/>
      <c r="C45928" s="1"/>
      <c r="D45928" s="8"/>
      <c r="E45928" s="1"/>
      <c r="F45928" s="1"/>
      <c r="G45928" s="1"/>
      <c r="H45928" s="1"/>
    </row>
    <row r="45929">
      <c r="A45929" s="1"/>
      <c r="B45929" s="1"/>
      <c r="C45929" s="1"/>
      <c r="D45929" s="8"/>
      <c r="E45929" s="1"/>
      <c r="F45929" s="1"/>
      <c r="G45929" s="1"/>
      <c r="H45929" s="1"/>
    </row>
    <row r="45930">
      <c r="A45930" s="1"/>
      <c r="B45930" s="1"/>
      <c r="C45930" s="1"/>
      <c r="D45930" s="8"/>
      <c r="E45930" s="1"/>
      <c r="F45930" s="1"/>
      <c r="G45930" s="1"/>
      <c r="H45930" s="1"/>
    </row>
    <row r="45931">
      <c r="A45931" s="1"/>
      <c r="B45931" s="1"/>
      <c r="C45931" s="1"/>
      <c r="D45931" s="8"/>
      <c r="E45931" s="1"/>
      <c r="F45931" s="1"/>
      <c r="G45931" s="1"/>
      <c r="H45931" s="1"/>
    </row>
    <row r="45932">
      <c r="A45932" s="1"/>
      <c r="B45932" s="1"/>
      <c r="C45932" s="1"/>
      <c r="D45932" s="8"/>
      <c r="E45932" s="1"/>
      <c r="F45932" s="1"/>
      <c r="G45932" s="1"/>
      <c r="H45932" s="1"/>
    </row>
    <row r="45933">
      <c r="A45933" s="1"/>
      <c r="B45933" s="1"/>
      <c r="C45933" s="1"/>
      <c r="D45933" s="8"/>
      <c r="E45933" s="1"/>
      <c r="F45933" s="1"/>
      <c r="G45933" s="1"/>
      <c r="H45933" s="1"/>
    </row>
    <row r="45934">
      <c r="A45934" s="1"/>
      <c r="B45934" s="1"/>
      <c r="C45934" s="1"/>
      <c r="D45934" s="8"/>
      <c r="E45934" s="1"/>
      <c r="F45934" s="1"/>
      <c r="G45934" s="1"/>
      <c r="H45934" s="1"/>
    </row>
    <row r="45935">
      <c r="A45935" s="1"/>
      <c r="B45935" s="1"/>
      <c r="C45935" s="1"/>
      <c r="D45935" s="8"/>
      <c r="E45935" s="1"/>
      <c r="F45935" s="1"/>
      <c r="G45935" s="1"/>
      <c r="H45935" s="1"/>
    </row>
    <row r="45936">
      <c r="A45936" s="1"/>
      <c r="B45936" s="1"/>
      <c r="C45936" s="1"/>
      <c r="D45936" s="8"/>
      <c r="E45936" s="1"/>
      <c r="F45936" s="1"/>
      <c r="G45936" s="1"/>
      <c r="H45936" s="1"/>
    </row>
    <row r="45937">
      <c r="A45937" s="1"/>
      <c r="B45937" s="1"/>
      <c r="C45937" s="1"/>
      <c r="D45937" s="8"/>
      <c r="E45937" s="1"/>
      <c r="F45937" s="1"/>
      <c r="G45937" s="1"/>
      <c r="H45937" s="1"/>
    </row>
    <row r="45938">
      <c r="A45938" s="1"/>
      <c r="B45938" s="1"/>
      <c r="C45938" s="1"/>
      <c r="D45938" s="8"/>
      <c r="E45938" s="1"/>
      <c r="F45938" s="1"/>
      <c r="G45938" s="1"/>
      <c r="H45938" s="1"/>
    </row>
    <row r="45939">
      <c r="A45939" s="1"/>
      <c r="B45939" s="1"/>
      <c r="C45939" s="1"/>
      <c r="D45939" s="8"/>
      <c r="E45939" s="1"/>
      <c r="F45939" s="1"/>
      <c r="G45939" s="1"/>
      <c r="H45939" s="1"/>
    </row>
    <row r="45940">
      <c r="A45940" s="1"/>
      <c r="B45940" s="1"/>
      <c r="C45940" s="1"/>
      <c r="D45940" s="8"/>
      <c r="E45940" s="1"/>
      <c r="F45940" s="1"/>
      <c r="G45940" s="1"/>
      <c r="H45940" s="1"/>
    </row>
    <row r="45941">
      <c r="A45941" s="1"/>
      <c r="B45941" s="1"/>
      <c r="C45941" s="1"/>
      <c r="D45941" s="8"/>
      <c r="E45941" s="1"/>
      <c r="F45941" s="1"/>
      <c r="G45941" s="1"/>
      <c r="H45941" s="1"/>
    </row>
    <row r="45942">
      <c r="A45942" s="1"/>
      <c r="B45942" s="1"/>
      <c r="C45942" s="1"/>
      <c r="D45942" s="8"/>
      <c r="E45942" s="1"/>
      <c r="F45942" s="1"/>
      <c r="G45942" s="1"/>
      <c r="H45942" s="1"/>
    </row>
    <row r="45943">
      <c r="A45943" s="1"/>
      <c r="B45943" s="1"/>
      <c r="C45943" s="1"/>
      <c r="D45943" s="8"/>
      <c r="E45943" s="1"/>
      <c r="F45943" s="1"/>
      <c r="G45943" s="1"/>
      <c r="H45943" s="1"/>
    </row>
    <row r="45944">
      <c r="A45944" s="1"/>
      <c r="B45944" s="1"/>
      <c r="C45944" s="1"/>
      <c r="D45944" s="8"/>
      <c r="E45944" s="1"/>
      <c r="F45944" s="1"/>
      <c r="G45944" s="1"/>
      <c r="H45944" s="1"/>
    </row>
    <row r="45945">
      <c r="A45945" s="1"/>
      <c r="B45945" s="1"/>
      <c r="C45945" s="1"/>
      <c r="D45945" s="8"/>
      <c r="E45945" s="1"/>
      <c r="F45945" s="1"/>
      <c r="G45945" s="1"/>
      <c r="H45945" s="1"/>
    </row>
    <row r="45946">
      <c r="A45946" s="1"/>
      <c r="B45946" s="1"/>
      <c r="C45946" s="1"/>
      <c r="D45946" s="8"/>
      <c r="E45946" s="1"/>
      <c r="F45946" s="1"/>
      <c r="G45946" s="1"/>
      <c r="H45946" s="1"/>
    </row>
    <row r="45947">
      <c r="A45947" s="1"/>
      <c r="B45947" s="1"/>
      <c r="C45947" s="1"/>
      <c r="D45947" s="8"/>
      <c r="E45947" s="1"/>
      <c r="F45947" s="1"/>
      <c r="G45947" s="1"/>
      <c r="H45947" s="1"/>
    </row>
    <row r="45948">
      <c r="A45948" s="1"/>
      <c r="B45948" s="1"/>
      <c r="C45948" s="1"/>
      <c r="D45948" s="8"/>
      <c r="E45948" s="1"/>
      <c r="F45948" s="1"/>
      <c r="G45948" s="1"/>
      <c r="H45948" s="1"/>
    </row>
    <row r="45949">
      <c r="A45949" s="1"/>
      <c r="B45949" s="1"/>
      <c r="C45949" s="1"/>
      <c r="D45949" s="8"/>
      <c r="E45949" s="1"/>
      <c r="F45949" s="1"/>
      <c r="G45949" s="1"/>
      <c r="H45949" s="1"/>
    </row>
    <row r="45950">
      <c r="A45950" s="1"/>
      <c r="B45950" s="1"/>
      <c r="C45950" s="1"/>
      <c r="D45950" s="8"/>
      <c r="E45950" s="1"/>
      <c r="F45950" s="1"/>
      <c r="G45950" s="1"/>
      <c r="H45950" s="1"/>
    </row>
    <row r="45951">
      <c r="A45951" s="1"/>
      <c r="B45951" s="1"/>
      <c r="C45951" s="1"/>
      <c r="D45951" s="8"/>
      <c r="E45951" s="1"/>
      <c r="F45951" s="1"/>
      <c r="G45951" s="1"/>
      <c r="H45951" s="1"/>
    </row>
    <row r="45952">
      <c r="A45952" s="1"/>
      <c r="B45952" s="1"/>
      <c r="C45952" s="1"/>
      <c r="D45952" s="8"/>
      <c r="E45952" s="1"/>
      <c r="F45952" s="1"/>
      <c r="G45952" s="1"/>
      <c r="H45952" s="1"/>
    </row>
    <row r="45953">
      <c r="A45953" s="1"/>
      <c r="B45953" s="1"/>
      <c r="C45953" s="1"/>
      <c r="D45953" s="8"/>
      <c r="E45953" s="1"/>
      <c r="F45953" s="1"/>
      <c r="G45953" s="1"/>
      <c r="H45953" s="1"/>
    </row>
    <row r="45954">
      <c r="A45954" s="1"/>
      <c r="B45954" s="1"/>
      <c r="C45954" s="1"/>
      <c r="D45954" s="8"/>
      <c r="E45954" s="1"/>
      <c r="F45954" s="1"/>
      <c r="G45954" s="1"/>
      <c r="H45954" s="1"/>
    </row>
    <row r="45955">
      <c r="A45955" s="1"/>
      <c r="B45955" s="1"/>
      <c r="C45955" s="1"/>
      <c r="D45955" s="8"/>
      <c r="E45955" s="1"/>
      <c r="F45955" s="1"/>
      <c r="G45955" s="1"/>
      <c r="H45955" s="1"/>
    </row>
    <row r="45956">
      <c r="A45956" s="1"/>
      <c r="B45956" s="1"/>
      <c r="C45956" s="1"/>
      <c r="D45956" s="8"/>
      <c r="E45956" s="1"/>
      <c r="F45956" s="1"/>
      <c r="G45956" s="1"/>
      <c r="H45956" s="1"/>
    </row>
    <row r="45957">
      <c r="A45957" s="1"/>
      <c r="B45957" s="1"/>
      <c r="C45957" s="1"/>
      <c r="D45957" s="8"/>
      <c r="E45957" s="1"/>
      <c r="F45957" s="1"/>
      <c r="G45957" s="1"/>
      <c r="H45957" s="1"/>
    </row>
    <row r="45958">
      <c r="A45958" s="1"/>
      <c r="B45958" s="1"/>
      <c r="C45958" s="1"/>
      <c r="D45958" s="8"/>
      <c r="E45958" s="1"/>
      <c r="F45958" s="1"/>
      <c r="G45958" s="1"/>
      <c r="H45958" s="1"/>
    </row>
    <row r="45959">
      <c r="A45959" s="1"/>
      <c r="B45959" s="1"/>
      <c r="C45959" s="1"/>
      <c r="D45959" s="8"/>
      <c r="E45959" s="1"/>
      <c r="F45959" s="1"/>
      <c r="G45959" s="1"/>
      <c r="H45959" s="1"/>
    </row>
    <row r="45960">
      <c r="A45960" s="1"/>
      <c r="B45960" s="1"/>
      <c r="C45960" s="1"/>
      <c r="D45960" s="8"/>
      <c r="E45960" s="1"/>
      <c r="F45960" s="1"/>
      <c r="G45960" s="1"/>
      <c r="H45960" s="1"/>
    </row>
    <row r="45961">
      <c r="A45961" s="1"/>
      <c r="B45961" s="1"/>
      <c r="C45961" s="1"/>
      <c r="D45961" s="8"/>
      <c r="E45961" s="1"/>
      <c r="F45961" s="1"/>
      <c r="G45961" s="1"/>
      <c r="H45961" s="1"/>
    </row>
    <row r="45962">
      <c r="A45962" s="1"/>
      <c r="B45962" s="1"/>
      <c r="C45962" s="1"/>
      <c r="D45962" s="8"/>
      <c r="E45962" s="1"/>
      <c r="F45962" s="1"/>
      <c r="G45962" s="1"/>
      <c r="H45962" s="1"/>
    </row>
    <row r="45963">
      <c r="A45963" s="1"/>
      <c r="B45963" s="1"/>
      <c r="C45963" s="1"/>
      <c r="D45963" s="8"/>
      <c r="E45963" s="1"/>
      <c r="F45963" s="1"/>
      <c r="G45963" s="1"/>
      <c r="H45963" s="1"/>
    </row>
    <row r="45964">
      <c r="A45964" s="1"/>
      <c r="B45964" s="1"/>
      <c r="C45964" s="1"/>
      <c r="D45964" s="8"/>
      <c r="E45964" s="1"/>
      <c r="F45964" s="1"/>
      <c r="G45964" s="1"/>
      <c r="H45964" s="1"/>
    </row>
    <row r="45965">
      <c r="A45965" s="1"/>
      <c r="B45965" s="1"/>
      <c r="C45965" s="1"/>
      <c r="D45965" s="8"/>
      <c r="E45965" s="1"/>
      <c r="F45965" s="1"/>
      <c r="G45965" s="1"/>
      <c r="H45965" s="1"/>
    </row>
    <row r="45966">
      <c r="A45966" s="1"/>
      <c r="B45966" s="1"/>
      <c r="C45966" s="1"/>
      <c r="D45966" s="8"/>
      <c r="E45966" s="1"/>
      <c r="F45966" s="1"/>
      <c r="G45966" s="1"/>
      <c r="H45966" s="1"/>
    </row>
    <row r="45967">
      <c r="A45967" s="1"/>
      <c r="B45967" s="1"/>
      <c r="C45967" s="1"/>
      <c r="D45967" s="8"/>
      <c r="E45967" s="1"/>
      <c r="F45967" s="1"/>
      <c r="G45967" s="1"/>
      <c r="H45967" s="1"/>
    </row>
    <row r="45968">
      <c r="A45968" s="1"/>
      <c r="B45968" s="1"/>
      <c r="C45968" s="1"/>
      <c r="D45968" s="8"/>
      <c r="E45968" s="1"/>
      <c r="F45968" s="1"/>
      <c r="G45968" s="1"/>
      <c r="H45968" s="1"/>
    </row>
    <row r="45969">
      <c r="A45969" s="1"/>
      <c r="B45969" s="1"/>
      <c r="C45969" s="1"/>
      <c r="D45969" s="8"/>
      <c r="E45969" s="1"/>
      <c r="F45969" s="1"/>
      <c r="G45969" s="1"/>
      <c r="H45969" s="1"/>
    </row>
    <row r="45970">
      <c r="A45970" s="1"/>
      <c r="B45970" s="1"/>
      <c r="C45970" s="1"/>
      <c r="D45970" s="8"/>
      <c r="E45970" s="1"/>
      <c r="F45970" s="1"/>
      <c r="G45970" s="1"/>
      <c r="H45970" s="1"/>
    </row>
    <row r="45971">
      <c r="A45971" s="1"/>
      <c r="B45971" s="1"/>
      <c r="C45971" s="1"/>
      <c r="D45971" s="8"/>
      <c r="E45971" s="1"/>
      <c r="F45971" s="1"/>
      <c r="G45971" s="1"/>
      <c r="H45971" s="1"/>
    </row>
    <row r="45972">
      <c r="A45972" s="1"/>
      <c r="B45972" s="1"/>
      <c r="C45972" s="1"/>
      <c r="D45972" s="8"/>
      <c r="E45972" s="1"/>
      <c r="F45972" s="1"/>
      <c r="G45972" s="1"/>
      <c r="H45972" s="1"/>
    </row>
    <row r="45973">
      <c r="A45973" s="1"/>
      <c r="B45973" s="1"/>
      <c r="C45973" s="1"/>
      <c r="D45973" s="8"/>
      <c r="E45973" s="1"/>
      <c r="F45973" s="1"/>
      <c r="G45973" s="1"/>
      <c r="H45973" s="1"/>
    </row>
    <row r="45974">
      <c r="A45974" s="1"/>
      <c r="B45974" s="1"/>
      <c r="C45974" s="1"/>
      <c r="D45974" s="8"/>
      <c r="E45974" s="1"/>
      <c r="F45974" s="1"/>
      <c r="G45974" s="1"/>
      <c r="H45974" s="1"/>
    </row>
    <row r="45975">
      <c r="A45975" s="1"/>
      <c r="B45975" s="1"/>
      <c r="C45975" s="1"/>
      <c r="D45975" s="8"/>
      <c r="E45975" s="1"/>
      <c r="F45975" s="1"/>
      <c r="G45975" s="1"/>
      <c r="H45975" s="1"/>
    </row>
    <row r="45976">
      <c r="A45976" s="1"/>
      <c r="B45976" s="1"/>
      <c r="C45976" s="1"/>
      <c r="D45976" s="8"/>
      <c r="E45976" s="1"/>
      <c r="F45976" s="1"/>
      <c r="G45976" s="1"/>
      <c r="H45976" s="1"/>
    </row>
    <row r="45977">
      <c r="A45977" s="1"/>
      <c r="B45977" s="1"/>
      <c r="C45977" s="1"/>
      <c r="D45977" s="8"/>
      <c r="E45977" s="1"/>
      <c r="F45977" s="1"/>
      <c r="G45977" s="1"/>
      <c r="H45977" s="1"/>
    </row>
    <row r="45978">
      <c r="A45978" s="1"/>
      <c r="B45978" s="1"/>
      <c r="C45978" s="1"/>
      <c r="D45978" s="8"/>
      <c r="E45978" s="1"/>
      <c r="F45978" s="1"/>
      <c r="G45978" s="1"/>
      <c r="H45978" s="1"/>
    </row>
    <row r="45979">
      <c r="A45979" s="1"/>
      <c r="B45979" s="1"/>
      <c r="C45979" s="1"/>
      <c r="D45979" s="8"/>
      <c r="E45979" s="1"/>
      <c r="F45979" s="1"/>
      <c r="G45979" s="1"/>
      <c r="H45979" s="1"/>
    </row>
    <row r="45980">
      <c r="A45980" s="1"/>
      <c r="B45980" s="1"/>
      <c r="C45980" s="1"/>
      <c r="D45980" s="8"/>
      <c r="E45980" s="1"/>
      <c r="F45980" s="1"/>
      <c r="G45980" s="1"/>
      <c r="H45980" s="1"/>
    </row>
    <row r="45981">
      <c r="A45981" s="1"/>
      <c r="B45981" s="1"/>
      <c r="C45981" s="1"/>
      <c r="D45981" s="8"/>
      <c r="E45981" s="1"/>
      <c r="F45981" s="1"/>
      <c r="G45981" s="1"/>
      <c r="H45981" s="1"/>
    </row>
    <row r="45982">
      <c r="A45982" s="1"/>
      <c r="B45982" s="1"/>
      <c r="C45982" s="1"/>
      <c r="D45982" s="8"/>
      <c r="E45982" s="1"/>
      <c r="F45982" s="1"/>
      <c r="G45982" s="1"/>
      <c r="H45982" s="1"/>
    </row>
    <row r="45983">
      <c r="A45983" s="1"/>
      <c r="B45983" s="1"/>
      <c r="C45983" s="1"/>
      <c r="D45983" s="8"/>
      <c r="E45983" s="1"/>
      <c r="F45983" s="1"/>
      <c r="G45983" s="1"/>
      <c r="H45983" s="1"/>
    </row>
    <row r="45984">
      <c r="A45984" s="1"/>
      <c r="B45984" s="1"/>
      <c r="C45984" s="1"/>
      <c r="D45984" s="8"/>
      <c r="E45984" s="1"/>
      <c r="F45984" s="1"/>
      <c r="G45984" s="1"/>
      <c r="H45984" s="1"/>
    </row>
    <row r="45985">
      <c r="A45985" s="1"/>
      <c r="B45985" s="1"/>
      <c r="C45985" s="1"/>
      <c r="D45985" s="8"/>
      <c r="E45985" s="1"/>
      <c r="F45985" s="1"/>
      <c r="G45985" s="1"/>
      <c r="H45985" s="1"/>
    </row>
    <row r="45986">
      <c r="A45986" s="1"/>
      <c r="B45986" s="1"/>
      <c r="C45986" s="1"/>
      <c r="D45986" s="8"/>
      <c r="E45986" s="1"/>
      <c r="F45986" s="1"/>
      <c r="G45986" s="1"/>
      <c r="H45986" s="1"/>
    </row>
    <row r="45987">
      <c r="A45987" s="1"/>
      <c r="B45987" s="1"/>
      <c r="C45987" s="1"/>
      <c r="D45987" s="8"/>
      <c r="E45987" s="1"/>
      <c r="F45987" s="1"/>
      <c r="G45987" s="1"/>
      <c r="H45987" s="1"/>
    </row>
    <row r="45988">
      <c r="A45988" s="1"/>
      <c r="B45988" s="1"/>
      <c r="C45988" s="1"/>
      <c r="D45988" s="8"/>
      <c r="E45988" s="1"/>
      <c r="F45988" s="1"/>
      <c r="G45988" s="1"/>
      <c r="H45988" s="1"/>
    </row>
    <row r="45989">
      <c r="A45989" s="1"/>
      <c r="B45989" s="1"/>
      <c r="C45989" s="1"/>
      <c r="D45989" s="8"/>
      <c r="E45989" s="1"/>
      <c r="F45989" s="1"/>
      <c r="G45989" s="1"/>
      <c r="H45989" s="1"/>
    </row>
    <row r="45990">
      <c r="A45990" s="1"/>
      <c r="B45990" s="1"/>
      <c r="C45990" s="1"/>
      <c r="D45990" s="8"/>
      <c r="E45990" s="1"/>
      <c r="F45990" s="1"/>
      <c r="G45990" s="1"/>
      <c r="H45990" s="1"/>
    </row>
    <row r="45991">
      <c r="A45991" s="1"/>
      <c r="B45991" s="1"/>
      <c r="C45991" s="1"/>
      <c r="D45991" s="8"/>
      <c r="E45991" s="1"/>
      <c r="F45991" s="1"/>
      <c r="G45991" s="1"/>
      <c r="H45991" s="1"/>
    </row>
    <row r="45992">
      <c r="A45992" s="1"/>
      <c r="B45992" s="1"/>
      <c r="C45992" s="1"/>
      <c r="D45992" s="8"/>
      <c r="E45992" s="1"/>
      <c r="F45992" s="1"/>
      <c r="G45992" s="1"/>
      <c r="H45992" s="1"/>
    </row>
    <row r="45993">
      <c r="A45993" s="1"/>
      <c r="B45993" s="1"/>
      <c r="C45993" s="1"/>
      <c r="D45993" s="8"/>
      <c r="E45993" s="1"/>
      <c r="F45993" s="1"/>
      <c r="G45993" s="1"/>
      <c r="H45993" s="1"/>
    </row>
    <row r="45994">
      <c r="A45994" s="1"/>
      <c r="B45994" s="1"/>
      <c r="C45994" s="1"/>
      <c r="D45994" s="8"/>
      <c r="E45994" s="1"/>
      <c r="F45994" s="1"/>
      <c r="G45994" s="1"/>
      <c r="H45994" s="1"/>
    </row>
    <row r="45995">
      <c r="A45995" s="1"/>
      <c r="B45995" s="1"/>
      <c r="C45995" s="1"/>
      <c r="D45995" s="8"/>
      <c r="E45995" s="1"/>
      <c r="F45995" s="1"/>
      <c r="G45995" s="1"/>
      <c r="H45995" s="1"/>
    </row>
    <row r="45996">
      <c r="A45996" s="1"/>
      <c r="B45996" s="1"/>
      <c r="C45996" s="1"/>
      <c r="D45996" s="8"/>
      <c r="E45996" s="1"/>
      <c r="F45996" s="1"/>
      <c r="G45996" s="1"/>
      <c r="H45996" s="1"/>
    </row>
    <row r="45997">
      <c r="A45997" s="1"/>
      <c r="B45997" s="1"/>
      <c r="C45997" s="1"/>
      <c r="D45997" s="8"/>
      <c r="E45997" s="1"/>
      <c r="F45997" s="1"/>
      <c r="G45997" s="1"/>
      <c r="H45997" s="1"/>
    </row>
    <row r="45998">
      <c r="A45998" s="1"/>
      <c r="B45998" s="1"/>
      <c r="C45998" s="1"/>
      <c r="D45998" s="8"/>
      <c r="E45998" s="1"/>
      <c r="F45998" s="1"/>
      <c r="G45998" s="1"/>
      <c r="H45998" s="1"/>
    </row>
    <row r="45999">
      <c r="A45999" s="1"/>
      <c r="B45999" s="1"/>
      <c r="C45999" s="1"/>
      <c r="D45999" s="8"/>
      <c r="E45999" s="1"/>
      <c r="F45999" s="1"/>
      <c r="G45999" s="1"/>
      <c r="H45999" s="1"/>
    </row>
    <row r="46000">
      <c r="A46000" s="1"/>
      <c r="B46000" s="1"/>
      <c r="C46000" s="1"/>
      <c r="D46000" s="8"/>
      <c r="E46000" s="1"/>
      <c r="F46000" s="1"/>
      <c r="G46000" s="1"/>
      <c r="H46000" s="1"/>
    </row>
    <row r="46001">
      <c r="A46001" s="1"/>
      <c r="B46001" s="1"/>
      <c r="C46001" s="1"/>
      <c r="D46001" s="8"/>
      <c r="E46001" s="1"/>
      <c r="F46001" s="1"/>
      <c r="G46001" s="1"/>
      <c r="H46001" s="1"/>
    </row>
    <row r="46002">
      <c r="A46002" s="1"/>
      <c r="B46002" s="1"/>
      <c r="C46002" s="1"/>
      <c r="D46002" s="8"/>
      <c r="E46002" s="1"/>
      <c r="F46002" s="1"/>
      <c r="G46002" s="1"/>
      <c r="H46002" s="1"/>
    </row>
    <row r="46003">
      <c r="A46003" s="1"/>
      <c r="B46003" s="1"/>
      <c r="C46003" s="1"/>
      <c r="D46003" s="8"/>
      <c r="E46003" s="1"/>
      <c r="F46003" s="1"/>
      <c r="G46003" s="1"/>
      <c r="H46003" s="1"/>
    </row>
    <row r="46004">
      <c r="A46004" s="1"/>
      <c r="B46004" s="1"/>
      <c r="C46004" s="1"/>
      <c r="D46004" s="8"/>
      <c r="E46004" s="1"/>
      <c r="F46004" s="1"/>
      <c r="G46004" s="1"/>
      <c r="H46004" s="1"/>
    </row>
    <row r="46005">
      <c r="A46005" s="1"/>
      <c r="B46005" s="1"/>
      <c r="C46005" s="1"/>
      <c r="D46005" s="8"/>
      <c r="E46005" s="1"/>
      <c r="F46005" s="1"/>
      <c r="G46005" s="1"/>
      <c r="H46005" s="1"/>
    </row>
    <row r="46006">
      <c r="A46006" s="1"/>
      <c r="B46006" s="1"/>
      <c r="C46006" s="1"/>
      <c r="D46006" s="8"/>
      <c r="E46006" s="1"/>
      <c r="F46006" s="1"/>
      <c r="G46006" s="1"/>
      <c r="H46006" s="1"/>
    </row>
    <row r="46007">
      <c r="A46007" s="1"/>
      <c r="B46007" s="1"/>
      <c r="C46007" s="1"/>
      <c r="D46007" s="8"/>
      <c r="E46007" s="1"/>
      <c r="F46007" s="1"/>
      <c r="G46007" s="1"/>
      <c r="H46007" s="1"/>
    </row>
    <row r="46008">
      <c r="A46008" s="1"/>
      <c r="B46008" s="1"/>
      <c r="C46008" s="1"/>
      <c r="D46008" s="8"/>
      <c r="E46008" s="1"/>
      <c r="F46008" s="1"/>
      <c r="G46008" s="1"/>
      <c r="H46008" s="1"/>
    </row>
    <row r="46009">
      <c r="A46009" s="1"/>
      <c r="B46009" s="1"/>
      <c r="C46009" s="1"/>
      <c r="D46009" s="8"/>
      <c r="E46009" s="1"/>
      <c r="F46009" s="1"/>
      <c r="G46009" s="1"/>
      <c r="H46009" s="1"/>
    </row>
    <row r="46010">
      <c r="A46010" s="1"/>
      <c r="B46010" s="1"/>
      <c r="C46010" s="1"/>
      <c r="D46010" s="8"/>
      <c r="E46010" s="1"/>
      <c r="F46010" s="1"/>
      <c r="G46010" s="1"/>
      <c r="H46010" s="1"/>
    </row>
    <row r="46011">
      <c r="A46011" s="1"/>
      <c r="B46011" s="1"/>
      <c r="C46011" s="1"/>
      <c r="D46011" s="8"/>
      <c r="E46011" s="1"/>
      <c r="F46011" s="1"/>
      <c r="G46011" s="1"/>
      <c r="H46011" s="1"/>
    </row>
    <row r="46012">
      <c r="A46012" s="1"/>
      <c r="B46012" s="1"/>
      <c r="C46012" s="1"/>
      <c r="D46012" s="8"/>
      <c r="E46012" s="1"/>
      <c r="F46012" s="1"/>
      <c r="G46012" s="1"/>
      <c r="H46012" s="1"/>
    </row>
    <row r="46013">
      <c r="A46013" s="1"/>
      <c r="B46013" s="1"/>
      <c r="C46013" s="1"/>
      <c r="D46013" s="8"/>
      <c r="E46013" s="1"/>
      <c r="F46013" s="1"/>
      <c r="G46013" s="1"/>
      <c r="H46013" s="1"/>
    </row>
    <row r="46014">
      <c r="A46014" s="1"/>
      <c r="B46014" s="1"/>
      <c r="C46014" s="1"/>
      <c r="D46014" s="8"/>
      <c r="E46014" s="1"/>
      <c r="F46014" s="1"/>
      <c r="G46014" s="1"/>
      <c r="H46014" s="1"/>
    </row>
    <row r="46015">
      <c r="A46015" s="1"/>
      <c r="B46015" s="1"/>
      <c r="C46015" s="1"/>
      <c r="D46015" s="8"/>
      <c r="E46015" s="1"/>
      <c r="F46015" s="1"/>
      <c r="G46015" s="1"/>
      <c r="H46015" s="1"/>
    </row>
    <row r="46016">
      <c r="A46016" s="1"/>
      <c r="B46016" s="1"/>
      <c r="C46016" s="1"/>
      <c r="D46016" s="8"/>
      <c r="E46016" s="1"/>
      <c r="F46016" s="1"/>
      <c r="G46016" s="1"/>
      <c r="H46016" s="1"/>
    </row>
    <row r="46017">
      <c r="A46017" s="1"/>
      <c r="B46017" s="1"/>
      <c r="C46017" s="1"/>
      <c r="D46017" s="8"/>
      <c r="E46017" s="1"/>
      <c r="F46017" s="1"/>
      <c r="G46017" s="1"/>
      <c r="H46017" s="1"/>
    </row>
    <row r="46018">
      <c r="A46018" s="1"/>
      <c r="B46018" s="1"/>
      <c r="C46018" s="1"/>
      <c r="D46018" s="8"/>
      <c r="E46018" s="1"/>
      <c r="F46018" s="1"/>
      <c r="G46018" s="1"/>
      <c r="H46018" s="1"/>
    </row>
    <row r="46019">
      <c r="A46019" s="1"/>
      <c r="B46019" s="1"/>
      <c r="C46019" s="1"/>
      <c r="D46019" s="8"/>
      <c r="E46019" s="1"/>
      <c r="F46019" s="1"/>
      <c r="G46019" s="1"/>
      <c r="H46019" s="1"/>
    </row>
    <row r="46020">
      <c r="A46020" s="1"/>
      <c r="B46020" s="1"/>
      <c r="C46020" s="1"/>
      <c r="D46020" s="8"/>
      <c r="E46020" s="1"/>
      <c r="F46020" s="1"/>
      <c r="G46020" s="1"/>
      <c r="H46020" s="1"/>
    </row>
    <row r="46021">
      <c r="A46021" s="1"/>
      <c r="B46021" s="1"/>
      <c r="C46021" s="1"/>
      <c r="D46021" s="8"/>
      <c r="E46021" s="1"/>
      <c r="F46021" s="1"/>
      <c r="G46021" s="1"/>
      <c r="H46021" s="1"/>
    </row>
    <row r="46022">
      <c r="A46022" s="1"/>
      <c r="B46022" s="1"/>
      <c r="C46022" s="1"/>
      <c r="D46022" s="8"/>
      <c r="E46022" s="1"/>
      <c r="F46022" s="1"/>
      <c r="G46022" s="1"/>
      <c r="H46022" s="1"/>
    </row>
    <row r="46023">
      <c r="A46023" s="1"/>
      <c r="B46023" s="1"/>
      <c r="C46023" s="1"/>
      <c r="D46023" s="8"/>
      <c r="E46023" s="1"/>
      <c r="F46023" s="1"/>
      <c r="G46023" s="1"/>
      <c r="H46023" s="1"/>
    </row>
    <row r="46024">
      <c r="A46024" s="1"/>
      <c r="B46024" s="1"/>
      <c r="C46024" s="1"/>
      <c r="D46024" s="8"/>
      <c r="E46024" s="1"/>
      <c r="F46024" s="1"/>
      <c r="G46024" s="1"/>
      <c r="H46024" s="1"/>
    </row>
    <row r="46025">
      <c r="A46025" s="1"/>
      <c r="B46025" s="1"/>
      <c r="C46025" s="1"/>
      <c r="D46025" s="8"/>
      <c r="E46025" s="1"/>
      <c r="F46025" s="1"/>
      <c r="G46025" s="1"/>
      <c r="H46025" s="1"/>
    </row>
    <row r="46026">
      <c r="A46026" s="1"/>
      <c r="B46026" s="1"/>
      <c r="C46026" s="1"/>
      <c r="D46026" s="8"/>
      <c r="E46026" s="1"/>
      <c r="F46026" s="1"/>
      <c r="G46026" s="1"/>
      <c r="H46026" s="1"/>
    </row>
    <row r="46027">
      <c r="A46027" s="1"/>
      <c r="B46027" s="1"/>
      <c r="C46027" s="1"/>
      <c r="D46027" s="8"/>
      <c r="E46027" s="1"/>
      <c r="F46027" s="1"/>
      <c r="G46027" s="1"/>
      <c r="H46027" s="1"/>
    </row>
    <row r="46028">
      <c r="A46028" s="1"/>
      <c r="B46028" s="1"/>
      <c r="C46028" s="1"/>
      <c r="D46028" s="8"/>
      <c r="E46028" s="1"/>
      <c r="F46028" s="1"/>
      <c r="G46028" s="1"/>
      <c r="H46028" s="1"/>
    </row>
    <row r="46029">
      <c r="A46029" s="1"/>
      <c r="B46029" s="1"/>
      <c r="C46029" s="1"/>
      <c r="D46029" s="8"/>
      <c r="E46029" s="1"/>
      <c r="F46029" s="1"/>
      <c r="G46029" s="1"/>
      <c r="H46029" s="1"/>
    </row>
    <row r="46030">
      <c r="A46030" s="1"/>
      <c r="B46030" s="1"/>
      <c r="C46030" s="1"/>
      <c r="D46030" s="8"/>
      <c r="E46030" s="1"/>
      <c r="F46030" s="1"/>
      <c r="G46030" s="1"/>
      <c r="H46030" s="1"/>
    </row>
    <row r="46031">
      <c r="A46031" s="1"/>
      <c r="B46031" s="1"/>
      <c r="C46031" s="1"/>
      <c r="D46031" s="8"/>
      <c r="E46031" s="1"/>
      <c r="F46031" s="1"/>
      <c r="G46031" s="1"/>
      <c r="H46031" s="1"/>
    </row>
    <row r="46032">
      <c r="A46032" s="1"/>
      <c r="B46032" s="1"/>
      <c r="C46032" s="1"/>
      <c r="D46032" s="8"/>
      <c r="E46032" s="1"/>
      <c r="F46032" s="1"/>
      <c r="G46032" s="1"/>
      <c r="H46032" s="1"/>
    </row>
    <row r="46033">
      <c r="A46033" s="1"/>
      <c r="B46033" s="1"/>
      <c r="C46033" s="1"/>
      <c r="D46033" s="8"/>
      <c r="E46033" s="1"/>
      <c r="F46033" s="1"/>
      <c r="G46033" s="1"/>
      <c r="H46033" s="1"/>
    </row>
    <row r="46034">
      <c r="A46034" s="1"/>
      <c r="B46034" s="1"/>
      <c r="C46034" s="1"/>
      <c r="D46034" s="8"/>
      <c r="E46034" s="1"/>
      <c r="F46034" s="1"/>
      <c r="G46034" s="1"/>
      <c r="H46034" s="1"/>
    </row>
    <row r="46035">
      <c r="A46035" s="1"/>
      <c r="B46035" s="1"/>
      <c r="C46035" s="1"/>
      <c r="D46035" s="8"/>
      <c r="E46035" s="1"/>
      <c r="F46035" s="1"/>
      <c r="G46035" s="1"/>
      <c r="H46035" s="1"/>
    </row>
    <row r="46036">
      <c r="A46036" s="1"/>
      <c r="B46036" s="1"/>
      <c r="C46036" s="1"/>
      <c r="D46036" s="8"/>
      <c r="E46036" s="1"/>
      <c r="F46036" s="1"/>
      <c r="G46036" s="1"/>
      <c r="H46036" s="1"/>
    </row>
    <row r="46037">
      <c r="A46037" s="1"/>
      <c r="B46037" s="1"/>
      <c r="C46037" s="1"/>
      <c r="D46037" s="8"/>
      <c r="E46037" s="1"/>
      <c r="F46037" s="1"/>
      <c r="G46037" s="1"/>
      <c r="H46037" s="1"/>
    </row>
    <row r="46038">
      <c r="A46038" s="1"/>
      <c r="B46038" s="1"/>
      <c r="C46038" s="1"/>
      <c r="D46038" s="8"/>
      <c r="E46038" s="1"/>
      <c r="F46038" s="1"/>
      <c r="G46038" s="1"/>
      <c r="H46038" s="1"/>
    </row>
    <row r="46039">
      <c r="A46039" s="1"/>
      <c r="B46039" s="1"/>
      <c r="C46039" s="1"/>
      <c r="D46039" s="8"/>
      <c r="E46039" s="1"/>
      <c r="F46039" s="1"/>
      <c r="G46039" s="1"/>
      <c r="H46039" s="1"/>
    </row>
    <row r="46040">
      <c r="A46040" s="1"/>
      <c r="B46040" s="1"/>
      <c r="C46040" s="1"/>
      <c r="D46040" s="8"/>
      <c r="E46040" s="1"/>
      <c r="F46040" s="1"/>
      <c r="G46040" s="1"/>
      <c r="H46040" s="1"/>
    </row>
    <row r="46041">
      <c r="A46041" s="1"/>
      <c r="B46041" s="1"/>
      <c r="C46041" s="1"/>
      <c r="D46041" s="8"/>
      <c r="E46041" s="1"/>
      <c r="F46041" s="1"/>
      <c r="G46041" s="1"/>
      <c r="H46041" s="1"/>
    </row>
    <row r="46042">
      <c r="A46042" s="1"/>
      <c r="B46042" s="1"/>
      <c r="C46042" s="1"/>
      <c r="D46042" s="8"/>
      <c r="E46042" s="1"/>
      <c r="F46042" s="1"/>
      <c r="G46042" s="1"/>
      <c r="H46042" s="1"/>
    </row>
    <row r="46043">
      <c r="A46043" s="1"/>
      <c r="B46043" s="1"/>
      <c r="C46043" s="1"/>
      <c r="D46043" s="8"/>
      <c r="E46043" s="1"/>
      <c r="F46043" s="1"/>
      <c r="G46043" s="1"/>
      <c r="H46043" s="1"/>
    </row>
    <row r="46044">
      <c r="A46044" s="1"/>
      <c r="B46044" s="1"/>
      <c r="C46044" s="1"/>
      <c r="D46044" s="8"/>
      <c r="E46044" s="1"/>
      <c r="F46044" s="1"/>
      <c r="G46044" s="1"/>
      <c r="H46044" s="1"/>
    </row>
    <row r="46045">
      <c r="A46045" s="1"/>
      <c r="B46045" s="1"/>
      <c r="C46045" s="1"/>
      <c r="D46045" s="8"/>
      <c r="E46045" s="1"/>
      <c r="F46045" s="1"/>
      <c r="G46045" s="1"/>
      <c r="H46045" s="1"/>
    </row>
    <row r="46046">
      <c r="A46046" s="1"/>
      <c r="B46046" s="1"/>
      <c r="C46046" s="1"/>
      <c r="D46046" s="8"/>
      <c r="E46046" s="1"/>
      <c r="F46046" s="1"/>
      <c r="G46046" s="1"/>
      <c r="H46046" s="1"/>
    </row>
    <row r="46047">
      <c r="A46047" s="1"/>
      <c r="B46047" s="1"/>
      <c r="C46047" s="1"/>
      <c r="D46047" s="8"/>
      <c r="E46047" s="1"/>
      <c r="F46047" s="1"/>
      <c r="G46047" s="1"/>
      <c r="H46047" s="1"/>
    </row>
    <row r="46048">
      <c r="A46048" s="1"/>
      <c r="B46048" s="1"/>
      <c r="C46048" s="1"/>
      <c r="D46048" s="8"/>
      <c r="E46048" s="1"/>
      <c r="F46048" s="1"/>
      <c r="G46048" s="1"/>
      <c r="H46048" s="1"/>
    </row>
    <row r="46049">
      <c r="A46049" s="1"/>
      <c r="B46049" s="1"/>
      <c r="C46049" s="1"/>
      <c r="D46049" s="8"/>
      <c r="E46049" s="1"/>
      <c r="F46049" s="1"/>
      <c r="G46049" s="1"/>
      <c r="H46049" s="1"/>
    </row>
    <row r="46050">
      <c r="A46050" s="1"/>
      <c r="B46050" s="1"/>
      <c r="C46050" s="1"/>
      <c r="D46050" s="8"/>
      <c r="E46050" s="1"/>
      <c r="F46050" s="1"/>
      <c r="G46050" s="1"/>
      <c r="H46050" s="1"/>
    </row>
    <row r="46051">
      <c r="A46051" s="1"/>
      <c r="B46051" s="1"/>
      <c r="C46051" s="1"/>
      <c r="D46051" s="8"/>
      <c r="E46051" s="1"/>
      <c r="F46051" s="1"/>
      <c r="G46051" s="1"/>
      <c r="H46051" s="1"/>
    </row>
    <row r="46052">
      <c r="A46052" s="1"/>
      <c r="B46052" s="1"/>
      <c r="C46052" s="1"/>
      <c r="D46052" s="8"/>
      <c r="E46052" s="1"/>
      <c r="F46052" s="1"/>
      <c r="G46052" s="1"/>
      <c r="H46052" s="1"/>
    </row>
    <row r="46053">
      <c r="A46053" s="1"/>
      <c r="B46053" s="1"/>
      <c r="C46053" s="1"/>
      <c r="D46053" s="8"/>
      <c r="E46053" s="1"/>
      <c r="F46053" s="1"/>
      <c r="G46053" s="1"/>
      <c r="H46053" s="1"/>
    </row>
    <row r="46054">
      <c r="A46054" s="1"/>
      <c r="B46054" s="1"/>
      <c r="C46054" s="1"/>
      <c r="D46054" s="8"/>
      <c r="E46054" s="1"/>
      <c r="F46054" s="1"/>
      <c r="G46054" s="1"/>
      <c r="H46054" s="1"/>
    </row>
    <row r="46055">
      <c r="A46055" s="1"/>
      <c r="B46055" s="1"/>
      <c r="C46055" s="1"/>
      <c r="D46055" s="8"/>
      <c r="E46055" s="1"/>
      <c r="F46055" s="1"/>
      <c r="G46055" s="1"/>
      <c r="H46055" s="1"/>
    </row>
    <row r="46056">
      <c r="A46056" s="1"/>
      <c r="B46056" s="1"/>
      <c r="C46056" s="1"/>
      <c r="D46056" s="8"/>
      <c r="E46056" s="1"/>
      <c r="F46056" s="1"/>
      <c r="G46056" s="1"/>
      <c r="H46056" s="1"/>
    </row>
    <row r="46057">
      <c r="A46057" s="1"/>
      <c r="B46057" s="1"/>
      <c r="C46057" s="1"/>
      <c r="D46057" s="8"/>
      <c r="E46057" s="1"/>
      <c r="F46057" s="1"/>
      <c r="G46057" s="1"/>
      <c r="H46057" s="1"/>
    </row>
    <row r="46058">
      <c r="A46058" s="1"/>
      <c r="B46058" s="1"/>
      <c r="C46058" s="1"/>
      <c r="D46058" s="8"/>
      <c r="E46058" s="1"/>
      <c r="F46058" s="1"/>
      <c r="G46058" s="1"/>
      <c r="H46058" s="1"/>
    </row>
    <row r="46059">
      <c r="A46059" s="1"/>
      <c r="B46059" s="1"/>
      <c r="C46059" s="1"/>
      <c r="D46059" s="8"/>
      <c r="E46059" s="1"/>
      <c r="F46059" s="1"/>
      <c r="G46059" s="1"/>
      <c r="H46059" s="1"/>
    </row>
    <row r="46060">
      <c r="A46060" s="1"/>
      <c r="B46060" s="1"/>
      <c r="C46060" s="1"/>
      <c r="D46060" s="8"/>
      <c r="E46060" s="1"/>
      <c r="F46060" s="1"/>
      <c r="G46060" s="1"/>
      <c r="H46060" s="1"/>
    </row>
    <row r="46061">
      <c r="A46061" s="1"/>
      <c r="B46061" s="1"/>
      <c r="C46061" s="1"/>
      <c r="D46061" s="8"/>
      <c r="E46061" s="1"/>
      <c r="F46061" s="1"/>
      <c r="G46061" s="1"/>
      <c r="H46061" s="1"/>
    </row>
    <row r="46062">
      <c r="A46062" s="1"/>
      <c r="B46062" s="1"/>
      <c r="C46062" s="1"/>
      <c r="D46062" s="8"/>
      <c r="E46062" s="1"/>
      <c r="F46062" s="1"/>
      <c r="G46062" s="1"/>
      <c r="H46062" s="1"/>
    </row>
    <row r="46063">
      <c r="A46063" s="1"/>
      <c r="B46063" s="1"/>
      <c r="C46063" s="1"/>
      <c r="D46063" s="8"/>
      <c r="E46063" s="1"/>
      <c r="F46063" s="1"/>
      <c r="G46063" s="1"/>
      <c r="H46063" s="1"/>
    </row>
    <row r="46064">
      <c r="A46064" s="1"/>
      <c r="B46064" s="1"/>
      <c r="C46064" s="1"/>
      <c r="D46064" s="8"/>
      <c r="E46064" s="1"/>
      <c r="F46064" s="1"/>
      <c r="G46064" s="1"/>
      <c r="H46064" s="1"/>
    </row>
    <row r="46065">
      <c r="A46065" s="1"/>
      <c r="B46065" s="1"/>
      <c r="C46065" s="1"/>
      <c r="D46065" s="8"/>
      <c r="E46065" s="1"/>
      <c r="F46065" s="1"/>
      <c r="G46065" s="1"/>
      <c r="H46065" s="1"/>
    </row>
    <row r="46066">
      <c r="A46066" s="1"/>
      <c r="B46066" s="1"/>
      <c r="C46066" s="1"/>
      <c r="D46066" s="8"/>
      <c r="E46066" s="1"/>
      <c r="F46066" s="1"/>
      <c r="G46066" s="1"/>
      <c r="H46066" s="1"/>
    </row>
    <row r="46067">
      <c r="A46067" s="1"/>
      <c r="B46067" s="1"/>
      <c r="C46067" s="1"/>
      <c r="D46067" s="8"/>
      <c r="E46067" s="1"/>
      <c r="F46067" s="1"/>
      <c r="G46067" s="1"/>
      <c r="H46067" s="1"/>
    </row>
    <row r="46068">
      <c r="A46068" s="1"/>
      <c r="B46068" s="1"/>
      <c r="C46068" s="1"/>
      <c r="D46068" s="8"/>
      <c r="E46068" s="1"/>
      <c r="F46068" s="1"/>
      <c r="G46068" s="1"/>
      <c r="H46068" s="1"/>
    </row>
    <row r="46069">
      <c r="A46069" s="1"/>
      <c r="B46069" s="1"/>
      <c r="C46069" s="1"/>
      <c r="D46069" s="8"/>
      <c r="E46069" s="1"/>
      <c r="F46069" s="1"/>
      <c r="G46069" s="1"/>
      <c r="H46069" s="1"/>
    </row>
    <row r="46070">
      <c r="A46070" s="1"/>
      <c r="B46070" s="1"/>
      <c r="C46070" s="1"/>
      <c r="D46070" s="8"/>
      <c r="E46070" s="1"/>
      <c r="F46070" s="1"/>
      <c r="G46070" s="1"/>
      <c r="H46070" s="1"/>
    </row>
    <row r="46071">
      <c r="A46071" s="1"/>
      <c r="B46071" s="1"/>
      <c r="C46071" s="1"/>
      <c r="D46071" s="8"/>
      <c r="E46071" s="1"/>
      <c r="F46071" s="1"/>
      <c r="G46071" s="1"/>
      <c r="H46071" s="1"/>
    </row>
    <row r="46072">
      <c r="A46072" s="1"/>
      <c r="B46072" s="1"/>
      <c r="C46072" s="1"/>
      <c r="D46072" s="8"/>
      <c r="E46072" s="1"/>
      <c r="F46072" s="1"/>
      <c r="G46072" s="1"/>
      <c r="H46072" s="1"/>
    </row>
    <row r="46073">
      <c r="A46073" s="1"/>
      <c r="B46073" s="1"/>
      <c r="C46073" s="1"/>
      <c r="D46073" s="8"/>
      <c r="E46073" s="1"/>
      <c r="F46073" s="1"/>
      <c r="G46073" s="1"/>
      <c r="H46073" s="1"/>
    </row>
    <row r="46074">
      <c r="A46074" s="1"/>
      <c r="B46074" s="1"/>
      <c r="C46074" s="1"/>
      <c r="D46074" s="8"/>
      <c r="E46074" s="1"/>
      <c r="F46074" s="1"/>
      <c r="G46074" s="1"/>
      <c r="H46074" s="1"/>
    </row>
    <row r="46075">
      <c r="A46075" s="1"/>
      <c r="B46075" s="1"/>
      <c r="C46075" s="1"/>
      <c r="D46075" s="8"/>
      <c r="E46075" s="1"/>
      <c r="F46075" s="1"/>
      <c r="G46075" s="1"/>
      <c r="H46075" s="1"/>
    </row>
    <row r="46076">
      <c r="A46076" s="1"/>
      <c r="B46076" s="1"/>
      <c r="C46076" s="1"/>
      <c r="D46076" s="8"/>
      <c r="E46076" s="1"/>
      <c r="F46076" s="1"/>
      <c r="G46076" s="1"/>
      <c r="H46076" s="1"/>
    </row>
    <row r="46077">
      <c r="A46077" s="1"/>
      <c r="B46077" s="1"/>
      <c r="C46077" s="1"/>
      <c r="D46077" s="8"/>
      <c r="E46077" s="1"/>
      <c r="F46077" s="1"/>
      <c r="G46077" s="1"/>
      <c r="H46077" s="1"/>
    </row>
    <row r="46078">
      <c r="A46078" s="1"/>
      <c r="B46078" s="1"/>
      <c r="C46078" s="1"/>
      <c r="D46078" s="8"/>
      <c r="E46078" s="1"/>
      <c r="F46078" s="1"/>
      <c r="G46078" s="1"/>
      <c r="H46078" s="1"/>
    </row>
    <row r="46079">
      <c r="A46079" s="1"/>
      <c r="B46079" s="1"/>
      <c r="C46079" s="1"/>
      <c r="D46079" s="8"/>
      <c r="E46079" s="1"/>
      <c r="F46079" s="1"/>
      <c r="G46079" s="1"/>
      <c r="H46079" s="1"/>
    </row>
    <row r="46080">
      <c r="A46080" s="1"/>
      <c r="B46080" s="1"/>
      <c r="C46080" s="1"/>
      <c r="D46080" s="8"/>
      <c r="E46080" s="1"/>
      <c r="F46080" s="1"/>
      <c r="G46080" s="1"/>
      <c r="H46080" s="1"/>
    </row>
    <row r="46081">
      <c r="A46081" s="1"/>
      <c r="B46081" s="1"/>
      <c r="C46081" s="1"/>
      <c r="D46081" s="8"/>
      <c r="E46081" s="1"/>
      <c r="F46081" s="1"/>
      <c r="G46081" s="1"/>
      <c r="H46081" s="1"/>
    </row>
    <row r="46082">
      <c r="A46082" s="1"/>
      <c r="B46082" s="1"/>
      <c r="C46082" s="1"/>
      <c r="D46082" s="8"/>
      <c r="E46082" s="1"/>
      <c r="F46082" s="1"/>
      <c r="G46082" s="1"/>
      <c r="H46082" s="1"/>
    </row>
    <row r="46083">
      <c r="A46083" s="1"/>
      <c r="B46083" s="1"/>
      <c r="C46083" s="1"/>
      <c r="D46083" s="8"/>
      <c r="E46083" s="1"/>
      <c r="F46083" s="1"/>
      <c r="G46083" s="1"/>
      <c r="H46083" s="1"/>
    </row>
    <row r="46084">
      <c r="A46084" s="1"/>
      <c r="B46084" s="1"/>
      <c r="C46084" s="1"/>
      <c r="D46084" s="8"/>
      <c r="E46084" s="1"/>
      <c r="F46084" s="1"/>
      <c r="G46084" s="1"/>
      <c r="H46084" s="1"/>
    </row>
    <row r="46085">
      <c r="A46085" s="1"/>
      <c r="B46085" s="1"/>
      <c r="C46085" s="1"/>
      <c r="D46085" s="8"/>
      <c r="E46085" s="1"/>
      <c r="F46085" s="1"/>
      <c r="G46085" s="1"/>
      <c r="H46085" s="1"/>
    </row>
    <row r="46086">
      <c r="A46086" s="1"/>
      <c r="B46086" s="1"/>
      <c r="C46086" s="1"/>
      <c r="D46086" s="8"/>
      <c r="E46086" s="1"/>
      <c r="F46086" s="1"/>
      <c r="G46086" s="1"/>
      <c r="H46086" s="1"/>
    </row>
    <row r="46087">
      <c r="A46087" s="1"/>
      <c r="B46087" s="1"/>
      <c r="C46087" s="1"/>
      <c r="D46087" s="8"/>
      <c r="E46087" s="1"/>
      <c r="F46087" s="1"/>
      <c r="G46087" s="1"/>
      <c r="H46087" s="1"/>
    </row>
    <row r="46088">
      <c r="A46088" s="1"/>
      <c r="B46088" s="1"/>
      <c r="C46088" s="1"/>
      <c r="D46088" s="8"/>
      <c r="E46088" s="1"/>
      <c r="F46088" s="1"/>
      <c r="G46088" s="1"/>
      <c r="H46088" s="1"/>
    </row>
    <row r="46089">
      <c r="A46089" s="1"/>
      <c r="B46089" s="1"/>
      <c r="C46089" s="1"/>
      <c r="D46089" s="8"/>
      <c r="E46089" s="1"/>
      <c r="F46089" s="1"/>
      <c r="G46089" s="1"/>
      <c r="H46089" s="1"/>
    </row>
    <row r="46090">
      <c r="A46090" s="1"/>
      <c r="B46090" s="1"/>
      <c r="C46090" s="1"/>
      <c r="D46090" s="8"/>
      <c r="E46090" s="1"/>
      <c r="F46090" s="1"/>
      <c r="G46090" s="1"/>
      <c r="H46090" s="1"/>
    </row>
    <row r="46091">
      <c r="A46091" s="1"/>
      <c r="B46091" s="1"/>
      <c r="C46091" s="1"/>
      <c r="D46091" s="8"/>
      <c r="E46091" s="1"/>
      <c r="F46091" s="1"/>
      <c r="G46091" s="1"/>
      <c r="H46091" s="1"/>
    </row>
    <row r="46092">
      <c r="A46092" s="1"/>
      <c r="B46092" s="1"/>
      <c r="C46092" s="1"/>
      <c r="D46092" s="8"/>
      <c r="E46092" s="1"/>
      <c r="F46092" s="1"/>
      <c r="G46092" s="1"/>
      <c r="H46092" s="1"/>
    </row>
    <row r="46093">
      <c r="A46093" s="1"/>
      <c r="B46093" s="1"/>
      <c r="C46093" s="1"/>
      <c r="D46093" s="8"/>
      <c r="E46093" s="1"/>
      <c r="F46093" s="1"/>
      <c r="G46093" s="1"/>
      <c r="H46093" s="1"/>
    </row>
    <row r="46094">
      <c r="A46094" s="1"/>
      <c r="B46094" s="1"/>
      <c r="C46094" s="1"/>
      <c r="D46094" s="8"/>
      <c r="E46094" s="1"/>
      <c r="F46094" s="1"/>
      <c r="G46094" s="1"/>
      <c r="H46094" s="1"/>
    </row>
    <row r="46095">
      <c r="A46095" s="1"/>
      <c r="B46095" s="1"/>
      <c r="C46095" s="1"/>
      <c r="D46095" s="8"/>
      <c r="E46095" s="1"/>
      <c r="F46095" s="1"/>
      <c r="G46095" s="1"/>
      <c r="H46095" s="1"/>
    </row>
    <row r="46096">
      <c r="A46096" s="1"/>
      <c r="B46096" s="1"/>
      <c r="C46096" s="1"/>
      <c r="D46096" s="8"/>
      <c r="E46096" s="1"/>
      <c r="F46096" s="1"/>
      <c r="G46096" s="1"/>
      <c r="H46096" s="1"/>
    </row>
    <row r="46097">
      <c r="A46097" s="1"/>
      <c r="B46097" s="1"/>
      <c r="C46097" s="1"/>
      <c r="D46097" s="8"/>
      <c r="E46097" s="1"/>
      <c r="F46097" s="1"/>
      <c r="G46097" s="1"/>
      <c r="H46097" s="1"/>
    </row>
    <row r="46098">
      <c r="A46098" s="1"/>
      <c r="B46098" s="1"/>
      <c r="C46098" s="1"/>
      <c r="D46098" s="8"/>
      <c r="E46098" s="1"/>
      <c r="F46098" s="1"/>
      <c r="G46098" s="1"/>
      <c r="H46098" s="1"/>
    </row>
    <row r="46099">
      <c r="A46099" s="1"/>
      <c r="B46099" s="1"/>
      <c r="C46099" s="1"/>
      <c r="D46099" s="8"/>
      <c r="E46099" s="1"/>
      <c r="F46099" s="1"/>
      <c r="G46099" s="1"/>
      <c r="H46099" s="1"/>
    </row>
    <row r="46100">
      <c r="A46100" s="1"/>
      <c r="B46100" s="1"/>
      <c r="C46100" s="1"/>
      <c r="D46100" s="8"/>
      <c r="E46100" s="1"/>
      <c r="F46100" s="1"/>
      <c r="G46100" s="1"/>
      <c r="H46100" s="1"/>
    </row>
    <row r="46101">
      <c r="A46101" s="1"/>
      <c r="B46101" s="1"/>
      <c r="C46101" s="1"/>
      <c r="D46101" s="8"/>
      <c r="E46101" s="1"/>
      <c r="F46101" s="1"/>
      <c r="G46101" s="1"/>
      <c r="H46101" s="1"/>
    </row>
    <row r="46102">
      <c r="A46102" s="1"/>
      <c r="B46102" s="1"/>
      <c r="C46102" s="1"/>
      <c r="D46102" s="8"/>
      <c r="E46102" s="1"/>
      <c r="F46102" s="1"/>
      <c r="G46102" s="1"/>
      <c r="H46102" s="1"/>
    </row>
    <row r="46103">
      <c r="A46103" s="1"/>
      <c r="B46103" s="1"/>
      <c r="C46103" s="1"/>
      <c r="D46103" s="8"/>
      <c r="E46103" s="1"/>
      <c r="F46103" s="1"/>
      <c r="G46103" s="1"/>
      <c r="H46103" s="1"/>
    </row>
    <row r="46104">
      <c r="A46104" s="1"/>
      <c r="B46104" s="1"/>
      <c r="C46104" s="1"/>
      <c r="D46104" s="8"/>
      <c r="E46104" s="1"/>
      <c r="F46104" s="1"/>
      <c r="G46104" s="1"/>
      <c r="H46104" s="1"/>
    </row>
    <row r="46105">
      <c r="A46105" s="1"/>
      <c r="B46105" s="1"/>
      <c r="C46105" s="1"/>
      <c r="D46105" s="8"/>
      <c r="E46105" s="1"/>
      <c r="F46105" s="1"/>
      <c r="G46105" s="1"/>
      <c r="H46105" s="1"/>
    </row>
    <row r="46106">
      <c r="A46106" s="1"/>
      <c r="B46106" s="1"/>
      <c r="C46106" s="1"/>
      <c r="D46106" s="8"/>
      <c r="E46106" s="1"/>
      <c r="F46106" s="1"/>
      <c r="G46106" s="1"/>
      <c r="H46106" s="1"/>
    </row>
    <row r="46107">
      <c r="A46107" s="1"/>
      <c r="B46107" s="1"/>
      <c r="C46107" s="1"/>
      <c r="D46107" s="8"/>
      <c r="E46107" s="1"/>
      <c r="F46107" s="1"/>
      <c r="G46107" s="1"/>
      <c r="H46107" s="1"/>
    </row>
    <row r="46108">
      <c r="A46108" s="1"/>
      <c r="B46108" s="1"/>
      <c r="C46108" s="1"/>
      <c r="D46108" s="8"/>
      <c r="E46108" s="1"/>
      <c r="F46108" s="1"/>
      <c r="G46108" s="1"/>
      <c r="H46108" s="1"/>
    </row>
    <row r="46109">
      <c r="A46109" s="1"/>
      <c r="B46109" s="1"/>
      <c r="C46109" s="1"/>
      <c r="D46109" s="8"/>
      <c r="E46109" s="1"/>
      <c r="F46109" s="1"/>
      <c r="G46109" s="1"/>
      <c r="H46109" s="1"/>
    </row>
    <row r="46110">
      <c r="A46110" s="1"/>
      <c r="B46110" s="1"/>
      <c r="C46110" s="1"/>
      <c r="D46110" s="8"/>
      <c r="E46110" s="1"/>
      <c r="F46110" s="1"/>
      <c r="G46110" s="1"/>
      <c r="H46110" s="1"/>
    </row>
    <row r="46111">
      <c r="A46111" s="1"/>
      <c r="B46111" s="1"/>
      <c r="C46111" s="1"/>
      <c r="D46111" s="8"/>
      <c r="E46111" s="1"/>
      <c r="F46111" s="1"/>
      <c r="G46111" s="1"/>
      <c r="H46111" s="1"/>
    </row>
    <row r="46112">
      <c r="A46112" s="1"/>
      <c r="B46112" s="1"/>
      <c r="C46112" s="1"/>
      <c r="D46112" s="8"/>
      <c r="E46112" s="1"/>
      <c r="F46112" s="1"/>
      <c r="G46112" s="1"/>
      <c r="H46112" s="1"/>
    </row>
    <row r="46113">
      <c r="A46113" s="1"/>
      <c r="B46113" s="1"/>
      <c r="C46113" s="1"/>
      <c r="D46113" s="8"/>
      <c r="E46113" s="1"/>
      <c r="F46113" s="1"/>
      <c r="G46113" s="1"/>
      <c r="H46113" s="1"/>
    </row>
    <row r="46114">
      <c r="A46114" s="1"/>
      <c r="B46114" s="1"/>
      <c r="C46114" s="1"/>
      <c r="D46114" s="8"/>
      <c r="E46114" s="1"/>
      <c r="F46114" s="1"/>
      <c r="G46114" s="1"/>
      <c r="H46114" s="1"/>
    </row>
    <row r="46115">
      <c r="A46115" s="1"/>
      <c r="B46115" s="1"/>
      <c r="C46115" s="1"/>
      <c r="D46115" s="8"/>
      <c r="E46115" s="1"/>
      <c r="F46115" s="1"/>
      <c r="G46115" s="1"/>
      <c r="H46115" s="1"/>
    </row>
    <row r="46116">
      <c r="A46116" s="1"/>
      <c r="B46116" s="1"/>
      <c r="C46116" s="1"/>
      <c r="D46116" s="8"/>
      <c r="E46116" s="1"/>
      <c r="F46116" s="1"/>
      <c r="G46116" s="1"/>
      <c r="H46116" s="1"/>
    </row>
    <row r="46117">
      <c r="A46117" s="1"/>
      <c r="B46117" s="1"/>
      <c r="C46117" s="1"/>
      <c r="D46117" s="8"/>
      <c r="E46117" s="1"/>
      <c r="F46117" s="1"/>
      <c r="G46117" s="1"/>
      <c r="H46117" s="1"/>
    </row>
    <row r="46118">
      <c r="A46118" s="1"/>
      <c r="B46118" s="1"/>
      <c r="C46118" s="1"/>
      <c r="D46118" s="8"/>
      <c r="E46118" s="1"/>
      <c r="F46118" s="1"/>
      <c r="G46118" s="1"/>
      <c r="H46118" s="1"/>
    </row>
    <row r="46119">
      <c r="A46119" s="1"/>
      <c r="B46119" s="1"/>
      <c r="C46119" s="1"/>
      <c r="D46119" s="8"/>
      <c r="E46119" s="1"/>
      <c r="F46119" s="1"/>
      <c r="G46119" s="1"/>
      <c r="H46119" s="1"/>
    </row>
    <row r="46120">
      <c r="A46120" s="1"/>
      <c r="B46120" s="1"/>
      <c r="C46120" s="1"/>
      <c r="D46120" s="8"/>
      <c r="E46120" s="1"/>
      <c r="F46120" s="1"/>
      <c r="G46120" s="1"/>
      <c r="H46120" s="1"/>
    </row>
    <row r="46121">
      <c r="A46121" s="1"/>
      <c r="B46121" s="1"/>
      <c r="C46121" s="1"/>
      <c r="D46121" s="8"/>
      <c r="E46121" s="1"/>
      <c r="F46121" s="1"/>
      <c r="G46121" s="1"/>
      <c r="H46121" s="1"/>
    </row>
    <row r="46122">
      <c r="A46122" s="1"/>
      <c r="B46122" s="1"/>
      <c r="C46122" s="1"/>
      <c r="D46122" s="8"/>
      <c r="E46122" s="1"/>
      <c r="F46122" s="1"/>
      <c r="G46122" s="1"/>
      <c r="H46122" s="1"/>
    </row>
    <row r="46123">
      <c r="A46123" s="1"/>
      <c r="B46123" s="1"/>
      <c r="C46123" s="1"/>
      <c r="D46123" s="8"/>
      <c r="E46123" s="1"/>
      <c r="F46123" s="1"/>
      <c r="G46123" s="1"/>
      <c r="H46123" s="1"/>
    </row>
    <row r="46124">
      <c r="A46124" s="1"/>
      <c r="B46124" s="1"/>
      <c r="C46124" s="1"/>
      <c r="D46124" s="8"/>
      <c r="E46124" s="1"/>
      <c r="F46124" s="1"/>
      <c r="G46124" s="1"/>
      <c r="H46124" s="1"/>
    </row>
    <row r="46125">
      <c r="A46125" s="1"/>
      <c r="B46125" s="1"/>
      <c r="C46125" s="1"/>
      <c r="D46125" s="8"/>
      <c r="E46125" s="1"/>
      <c r="F46125" s="1"/>
      <c r="G46125" s="1"/>
      <c r="H46125" s="1"/>
    </row>
    <row r="46126">
      <c r="A46126" s="1"/>
      <c r="B46126" s="1"/>
      <c r="C46126" s="1"/>
      <c r="D46126" s="8"/>
      <c r="E46126" s="1"/>
      <c r="F46126" s="1"/>
      <c r="G46126" s="1"/>
      <c r="H46126" s="1"/>
    </row>
    <row r="46127">
      <c r="A46127" s="1"/>
      <c r="B46127" s="1"/>
      <c r="C46127" s="1"/>
      <c r="D46127" s="8"/>
      <c r="E46127" s="1"/>
      <c r="F46127" s="1"/>
      <c r="G46127" s="1"/>
      <c r="H46127" s="1"/>
    </row>
    <row r="46128">
      <c r="A46128" s="1"/>
      <c r="B46128" s="1"/>
      <c r="C46128" s="1"/>
      <c r="D46128" s="8"/>
      <c r="E46128" s="1"/>
      <c r="F46128" s="1"/>
      <c r="G46128" s="1"/>
      <c r="H46128" s="1"/>
    </row>
    <row r="46129">
      <c r="A46129" s="1"/>
      <c r="B46129" s="1"/>
      <c r="C46129" s="1"/>
      <c r="D46129" s="8"/>
      <c r="E46129" s="1"/>
      <c r="F46129" s="1"/>
      <c r="G46129" s="1"/>
      <c r="H46129" s="1"/>
    </row>
    <row r="46130">
      <c r="A46130" s="1"/>
      <c r="B46130" s="1"/>
      <c r="C46130" s="1"/>
      <c r="D46130" s="8"/>
      <c r="E46130" s="1"/>
      <c r="F46130" s="1"/>
      <c r="G46130" s="1"/>
      <c r="H46130" s="1"/>
    </row>
    <row r="46131">
      <c r="A46131" s="1"/>
      <c r="B46131" s="1"/>
      <c r="C46131" s="1"/>
      <c r="D46131" s="8"/>
      <c r="E46131" s="1"/>
      <c r="F46131" s="1"/>
      <c r="G46131" s="1"/>
      <c r="H46131" s="1"/>
    </row>
    <row r="46132">
      <c r="A46132" s="1"/>
      <c r="B46132" s="1"/>
      <c r="C46132" s="1"/>
      <c r="D46132" s="8"/>
      <c r="E46132" s="1"/>
      <c r="F46132" s="1"/>
      <c r="G46132" s="1"/>
      <c r="H46132" s="1"/>
    </row>
    <row r="46133">
      <c r="A46133" s="1"/>
      <c r="B46133" s="1"/>
      <c r="C46133" s="1"/>
      <c r="D46133" s="8"/>
      <c r="E46133" s="1"/>
      <c r="F46133" s="1"/>
      <c r="G46133" s="1"/>
      <c r="H46133" s="1"/>
    </row>
    <row r="46134">
      <c r="A46134" s="1"/>
      <c r="B46134" s="1"/>
      <c r="C46134" s="1"/>
      <c r="D46134" s="8"/>
      <c r="E46134" s="1"/>
      <c r="F46134" s="1"/>
      <c r="G46134" s="1"/>
      <c r="H46134" s="1"/>
    </row>
    <row r="46135">
      <c r="A46135" s="1"/>
      <c r="B46135" s="1"/>
      <c r="C46135" s="1"/>
      <c r="D46135" s="8"/>
      <c r="E46135" s="1"/>
      <c r="F46135" s="1"/>
      <c r="G46135" s="1"/>
      <c r="H46135" s="1"/>
    </row>
    <row r="46136">
      <c r="A46136" s="1"/>
      <c r="B46136" s="1"/>
      <c r="C46136" s="1"/>
      <c r="D46136" s="8"/>
      <c r="E46136" s="1"/>
      <c r="F46136" s="1"/>
      <c r="G46136" s="1"/>
      <c r="H46136" s="1"/>
    </row>
    <row r="46137">
      <c r="A46137" s="1"/>
      <c r="B46137" s="1"/>
      <c r="C46137" s="1"/>
      <c r="D46137" s="8"/>
      <c r="E46137" s="1"/>
      <c r="F46137" s="1"/>
      <c r="G46137" s="1"/>
      <c r="H46137" s="1"/>
    </row>
    <row r="46138">
      <c r="A46138" s="1"/>
      <c r="B46138" s="1"/>
      <c r="C46138" s="1"/>
      <c r="D46138" s="8"/>
      <c r="E46138" s="1"/>
      <c r="F46138" s="1"/>
      <c r="G46138" s="1"/>
      <c r="H46138" s="1"/>
    </row>
    <row r="46139">
      <c r="A46139" s="1"/>
      <c r="B46139" s="1"/>
      <c r="C46139" s="1"/>
      <c r="D46139" s="8"/>
      <c r="E46139" s="1"/>
      <c r="F46139" s="1"/>
      <c r="G46139" s="1"/>
      <c r="H46139" s="1"/>
    </row>
    <row r="46140">
      <c r="A46140" s="1"/>
      <c r="B46140" s="1"/>
      <c r="C46140" s="1"/>
      <c r="D46140" s="8"/>
      <c r="E46140" s="1"/>
      <c r="F46140" s="1"/>
      <c r="G46140" s="1"/>
      <c r="H46140" s="1"/>
    </row>
    <row r="46141">
      <c r="A46141" s="1"/>
      <c r="B46141" s="1"/>
      <c r="C46141" s="1"/>
      <c r="D46141" s="8"/>
      <c r="E46141" s="1"/>
      <c r="F46141" s="1"/>
      <c r="G46141" s="1"/>
      <c r="H46141" s="1"/>
    </row>
    <row r="46142">
      <c r="A46142" s="1"/>
      <c r="B46142" s="1"/>
      <c r="C46142" s="1"/>
      <c r="D46142" s="8"/>
      <c r="E46142" s="1"/>
      <c r="F46142" s="1"/>
      <c r="G46142" s="1"/>
      <c r="H46142" s="1"/>
    </row>
    <row r="46143">
      <c r="A46143" s="1"/>
      <c r="B46143" s="1"/>
      <c r="C46143" s="1"/>
      <c r="D46143" s="8"/>
      <c r="E46143" s="1"/>
      <c r="F46143" s="1"/>
      <c r="G46143" s="1"/>
      <c r="H46143" s="1"/>
    </row>
    <row r="46144">
      <c r="A46144" s="1"/>
      <c r="B46144" s="1"/>
      <c r="C46144" s="1"/>
      <c r="D46144" s="8"/>
      <c r="E46144" s="1"/>
      <c r="F46144" s="1"/>
      <c r="G46144" s="1"/>
      <c r="H46144" s="1"/>
    </row>
    <row r="46145">
      <c r="A46145" s="1"/>
      <c r="B46145" s="1"/>
      <c r="C46145" s="1"/>
      <c r="D46145" s="8"/>
      <c r="E46145" s="1"/>
      <c r="F46145" s="1"/>
      <c r="G46145" s="1"/>
      <c r="H46145" s="1"/>
    </row>
    <row r="46146">
      <c r="A46146" s="1"/>
      <c r="B46146" s="1"/>
      <c r="C46146" s="1"/>
      <c r="D46146" s="8"/>
      <c r="E46146" s="1"/>
      <c r="F46146" s="1"/>
      <c r="G46146" s="1"/>
      <c r="H46146" s="1"/>
    </row>
    <row r="46147">
      <c r="A46147" s="1"/>
      <c r="B46147" s="1"/>
      <c r="C46147" s="1"/>
      <c r="D46147" s="8"/>
      <c r="E46147" s="1"/>
      <c r="F46147" s="1"/>
      <c r="G46147" s="1"/>
      <c r="H46147" s="1"/>
    </row>
    <row r="46148">
      <c r="A46148" s="1"/>
      <c r="B46148" s="1"/>
      <c r="C46148" s="1"/>
      <c r="D46148" s="8"/>
      <c r="E46148" s="1"/>
      <c r="F46148" s="1"/>
      <c r="G46148" s="1"/>
      <c r="H46148" s="1"/>
    </row>
    <row r="46149">
      <c r="A46149" s="1"/>
      <c r="B46149" s="1"/>
      <c r="C46149" s="1"/>
      <c r="D46149" s="8"/>
      <c r="E46149" s="1"/>
      <c r="F46149" s="1"/>
      <c r="G46149" s="1"/>
      <c r="H46149" s="1"/>
    </row>
    <row r="46150">
      <c r="A46150" s="1"/>
      <c r="B46150" s="1"/>
      <c r="C46150" s="1"/>
      <c r="D46150" s="8"/>
      <c r="E46150" s="1"/>
      <c r="F46150" s="1"/>
      <c r="G46150" s="1"/>
      <c r="H46150" s="1"/>
    </row>
    <row r="46151">
      <c r="A46151" s="1"/>
      <c r="B46151" s="1"/>
      <c r="C46151" s="1"/>
      <c r="D46151" s="8"/>
      <c r="E46151" s="1"/>
      <c r="F46151" s="1"/>
      <c r="G46151" s="1"/>
      <c r="H46151" s="1"/>
    </row>
    <row r="46152">
      <c r="A46152" s="1"/>
      <c r="B46152" s="1"/>
      <c r="C46152" s="1"/>
      <c r="D46152" s="8"/>
      <c r="E46152" s="1"/>
      <c r="F46152" s="1"/>
      <c r="G46152" s="1"/>
      <c r="H46152" s="1"/>
    </row>
    <row r="46153">
      <c r="A46153" s="1"/>
      <c r="B46153" s="1"/>
      <c r="C46153" s="1"/>
      <c r="D46153" s="8"/>
      <c r="E46153" s="1"/>
      <c r="F46153" s="1"/>
      <c r="G46153" s="1"/>
      <c r="H46153" s="1"/>
    </row>
    <row r="46154">
      <c r="A46154" s="1"/>
      <c r="B46154" s="1"/>
      <c r="C46154" s="1"/>
      <c r="D46154" s="8"/>
      <c r="E46154" s="1"/>
      <c r="F46154" s="1"/>
      <c r="G46154" s="1"/>
      <c r="H46154" s="1"/>
    </row>
    <row r="46155">
      <c r="A46155" s="1"/>
      <c r="B46155" s="1"/>
      <c r="C46155" s="1"/>
      <c r="D46155" s="8"/>
      <c r="E46155" s="1"/>
      <c r="F46155" s="1"/>
      <c r="G46155" s="1"/>
      <c r="H46155" s="1"/>
    </row>
    <row r="46156">
      <c r="A46156" s="1"/>
      <c r="B46156" s="1"/>
      <c r="C46156" s="1"/>
      <c r="D46156" s="8"/>
      <c r="E46156" s="1"/>
      <c r="F46156" s="1"/>
      <c r="G46156" s="1"/>
      <c r="H46156" s="1"/>
    </row>
    <row r="46157">
      <c r="A46157" s="1"/>
      <c r="B46157" s="1"/>
      <c r="C46157" s="1"/>
      <c r="D46157" s="8"/>
      <c r="E46157" s="1"/>
      <c r="F46157" s="1"/>
      <c r="G46157" s="1"/>
      <c r="H46157" s="1"/>
    </row>
    <row r="46158">
      <c r="A46158" s="1"/>
      <c r="B46158" s="1"/>
      <c r="C46158" s="1"/>
      <c r="D46158" s="8"/>
      <c r="E46158" s="1"/>
      <c r="F46158" s="1"/>
      <c r="G46158" s="1"/>
      <c r="H46158" s="1"/>
    </row>
    <row r="46159">
      <c r="A46159" s="1"/>
      <c r="B46159" s="1"/>
      <c r="C46159" s="1"/>
      <c r="D46159" s="8"/>
      <c r="E46159" s="1"/>
      <c r="F46159" s="1"/>
      <c r="G46159" s="1"/>
      <c r="H46159" s="1"/>
    </row>
    <row r="46160">
      <c r="A46160" s="1"/>
      <c r="B46160" s="1"/>
      <c r="C46160" s="1"/>
      <c r="D46160" s="8"/>
      <c r="E46160" s="1"/>
      <c r="F46160" s="1"/>
      <c r="G46160" s="1"/>
      <c r="H46160" s="1"/>
    </row>
    <row r="46161">
      <c r="A46161" s="1"/>
      <c r="B46161" s="1"/>
      <c r="C46161" s="1"/>
      <c r="D46161" s="8"/>
      <c r="E46161" s="1"/>
      <c r="F46161" s="1"/>
      <c r="G46161" s="1"/>
      <c r="H46161" s="1"/>
    </row>
    <row r="46162">
      <c r="A46162" s="1"/>
      <c r="B46162" s="1"/>
      <c r="C46162" s="1"/>
      <c r="D46162" s="8"/>
      <c r="E46162" s="1"/>
      <c r="F46162" s="1"/>
      <c r="G46162" s="1"/>
      <c r="H46162" s="1"/>
    </row>
    <row r="46163">
      <c r="A46163" s="1"/>
      <c r="B46163" s="1"/>
      <c r="C46163" s="1"/>
      <c r="D46163" s="8"/>
      <c r="E46163" s="1"/>
      <c r="F46163" s="1"/>
      <c r="G46163" s="1"/>
      <c r="H46163" s="1"/>
    </row>
    <row r="46164">
      <c r="A46164" s="1"/>
      <c r="B46164" s="1"/>
      <c r="C46164" s="1"/>
      <c r="D46164" s="8"/>
      <c r="E46164" s="1"/>
      <c r="F46164" s="1"/>
      <c r="G46164" s="1"/>
      <c r="H46164" s="1"/>
    </row>
    <row r="46165">
      <c r="A46165" s="1"/>
      <c r="B46165" s="1"/>
      <c r="C46165" s="1"/>
      <c r="D46165" s="8"/>
      <c r="E46165" s="1"/>
      <c r="F46165" s="1"/>
      <c r="G46165" s="1"/>
      <c r="H46165" s="1"/>
    </row>
    <row r="46166">
      <c r="A46166" s="1"/>
      <c r="B46166" s="1"/>
      <c r="C46166" s="1"/>
      <c r="D46166" s="8"/>
      <c r="E46166" s="1"/>
      <c r="F46166" s="1"/>
      <c r="G46166" s="1"/>
      <c r="H46166" s="1"/>
    </row>
    <row r="46167">
      <c r="A46167" s="1"/>
      <c r="B46167" s="1"/>
      <c r="C46167" s="1"/>
      <c r="D46167" s="8"/>
      <c r="E46167" s="1"/>
      <c r="F46167" s="1"/>
      <c r="G46167" s="1"/>
      <c r="H46167" s="1"/>
    </row>
    <row r="46168">
      <c r="A46168" s="1"/>
      <c r="B46168" s="1"/>
      <c r="C46168" s="1"/>
      <c r="D46168" s="8"/>
      <c r="E46168" s="1"/>
      <c r="F46168" s="1"/>
      <c r="G46168" s="1"/>
      <c r="H46168" s="1"/>
    </row>
    <row r="46169">
      <c r="A46169" s="1"/>
      <c r="B46169" s="1"/>
      <c r="C46169" s="1"/>
      <c r="D46169" s="8"/>
      <c r="E46169" s="1"/>
      <c r="F46169" s="1"/>
      <c r="G46169" s="1"/>
      <c r="H46169" s="1"/>
    </row>
    <row r="46170">
      <c r="A46170" s="1"/>
      <c r="B46170" s="1"/>
      <c r="C46170" s="1"/>
      <c r="D46170" s="8"/>
      <c r="E46170" s="1"/>
      <c r="F46170" s="1"/>
      <c r="G46170" s="1"/>
      <c r="H46170" s="1"/>
    </row>
    <row r="46171">
      <c r="A46171" s="1"/>
      <c r="B46171" s="1"/>
      <c r="C46171" s="1"/>
      <c r="D46171" s="8"/>
      <c r="E46171" s="1"/>
      <c r="F46171" s="1"/>
      <c r="G46171" s="1"/>
      <c r="H46171" s="1"/>
    </row>
    <row r="46172">
      <c r="A46172" s="1"/>
      <c r="B46172" s="1"/>
      <c r="C46172" s="1"/>
      <c r="D46172" s="8"/>
      <c r="E46172" s="1"/>
      <c r="F46172" s="1"/>
      <c r="G46172" s="1"/>
      <c r="H46172" s="1"/>
    </row>
    <row r="46173">
      <c r="A46173" s="1"/>
      <c r="B46173" s="1"/>
      <c r="C46173" s="1"/>
      <c r="D46173" s="8"/>
      <c r="E46173" s="1"/>
      <c r="F46173" s="1"/>
      <c r="G46173" s="1"/>
      <c r="H46173" s="1"/>
    </row>
    <row r="46174">
      <c r="A46174" s="1"/>
      <c r="B46174" s="1"/>
      <c r="C46174" s="1"/>
      <c r="D46174" s="8"/>
      <c r="E46174" s="1"/>
      <c r="F46174" s="1"/>
      <c r="G46174" s="1"/>
      <c r="H46174" s="1"/>
    </row>
    <row r="46175">
      <c r="A46175" s="1"/>
      <c r="B46175" s="1"/>
      <c r="C46175" s="1"/>
      <c r="D46175" s="8"/>
      <c r="E46175" s="1"/>
      <c r="F46175" s="1"/>
      <c r="G46175" s="1"/>
      <c r="H46175" s="1"/>
    </row>
    <row r="46176">
      <c r="A46176" s="1"/>
      <c r="B46176" s="1"/>
      <c r="C46176" s="1"/>
      <c r="D46176" s="8"/>
      <c r="E46176" s="1"/>
      <c r="F46176" s="1"/>
      <c r="G46176" s="1"/>
      <c r="H46176" s="1"/>
    </row>
    <row r="46177">
      <c r="A46177" s="1"/>
      <c r="B46177" s="1"/>
      <c r="C46177" s="1"/>
      <c r="D46177" s="8"/>
      <c r="E46177" s="1"/>
      <c r="F46177" s="1"/>
      <c r="G46177" s="1"/>
      <c r="H46177" s="1"/>
    </row>
    <row r="46178">
      <c r="A46178" s="1"/>
      <c r="B46178" s="1"/>
      <c r="C46178" s="1"/>
      <c r="D46178" s="8"/>
      <c r="E46178" s="1"/>
      <c r="F46178" s="1"/>
      <c r="G46178" s="1"/>
      <c r="H46178" s="1"/>
    </row>
    <row r="46179">
      <c r="A46179" s="1"/>
      <c r="B46179" s="1"/>
      <c r="C46179" s="1"/>
      <c r="D46179" s="8"/>
      <c r="E46179" s="1"/>
      <c r="F46179" s="1"/>
      <c r="G46179" s="1"/>
      <c r="H46179" s="1"/>
    </row>
    <row r="46180">
      <c r="A46180" s="1"/>
      <c r="B46180" s="1"/>
      <c r="C46180" s="1"/>
      <c r="D46180" s="8"/>
      <c r="E46180" s="1"/>
      <c r="F46180" s="1"/>
      <c r="G46180" s="1"/>
      <c r="H46180" s="1"/>
    </row>
    <row r="46181">
      <c r="A46181" s="1"/>
      <c r="B46181" s="1"/>
      <c r="C46181" s="1"/>
      <c r="D46181" s="8"/>
      <c r="E46181" s="1"/>
      <c r="F46181" s="1"/>
      <c r="G46181" s="1"/>
      <c r="H46181" s="1"/>
    </row>
    <row r="46182">
      <c r="A46182" s="1"/>
      <c r="B46182" s="1"/>
      <c r="C46182" s="1"/>
      <c r="D46182" s="8"/>
      <c r="E46182" s="1"/>
      <c r="F46182" s="1"/>
      <c r="G46182" s="1"/>
      <c r="H46182" s="1"/>
    </row>
    <row r="46183">
      <c r="A46183" s="1"/>
      <c r="B46183" s="1"/>
      <c r="C46183" s="1"/>
      <c r="D46183" s="8"/>
      <c r="E46183" s="1"/>
      <c r="F46183" s="1"/>
      <c r="G46183" s="1"/>
      <c r="H46183" s="1"/>
    </row>
    <row r="46184">
      <c r="A46184" s="1"/>
      <c r="B46184" s="1"/>
      <c r="C46184" s="1"/>
      <c r="D46184" s="8"/>
      <c r="E46184" s="1"/>
      <c r="F46184" s="1"/>
      <c r="G46184" s="1"/>
      <c r="H46184" s="1"/>
    </row>
    <row r="46185">
      <c r="A46185" s="1"/>
      <c r="B46185" s="1"/>
      <c r="C46185" s="1"/>
      <c r="D46185" s="8"/>
      <c r="E46185" s="1"/>
      <c r="F46185" s="1"/>
      <c r="G46185" s="1"/>
      <c r="H46185" s="1"/>
    </row>
    <row r="46186">
      <c r="A46186" s="1"/>
      <c r="B46186" s="1"/>
      <c r="C46186" s="1"/>
      <c r="D46186" s="8"/>
      <c r="E46186" s="1"/>
      <c r="F46186" s="1"/>
      <c r="G46186" s="1"/>
      <c r="H46186" s="1"/>
    </row>
    <row r="46187">
      <c r="A46187" s="1"/>
      <c r="B46187" s="1"/>
      <c r="C46187" s="1"/>
      <c r="D46187" s="8"/>
      <c r="E46187" s="1"/>
      <c r="F46187" s="1"/>
      <c r="G46187" s="1"/>
      <c r="H46187" s="1"/>
    </row>
    <row r="46188">
      <c r="A46188" s="1"/>
      <c r="B46188" s="1"/>
      <c r="C46188" s="1"/>
      <c r="D46188" s="8"/>
      <c r="E46188" s="1"/>
      <c r="F46188" s="1"/>
      <c r="G46188" s="1"/>
      <c r="H46188" s="1"/>
    </row>
    <row r="46189">
      <c r="A46189" s="1"/>
      <c r="B46189" s="1"/>
      <c r="C46189" s="1"/>
      <c r="D46189" s="8"/>
      <c r="E46189" s="1"/>
      <c r="F46189" s="1"/>
      <c r="G46189" s="1"/>
      <c r="H46189" s="1"/>
    </row>
    <row r="46190">
      <c r="A46190" s="1"/>
      <c r="B46190" s="1"/>
      <c r="C46190" s="1"/>
      <c r="D46190" s="8"/>
      <c r="E46190" s="1"/>
      <c r="F46190" s="1"/>
      <c r="G46190" s="1"/>
      <c r="H46190" s="1"/>
    </row>
    <row r="46191">
      <c r="A46191" s="1"/>
      <c r="B46191" s="1"/>
      <c r="C46191" s="1"/>
      <c r="D46191" s="8"/>
      <c r="E46191" s="1"/>
      <c r="F46191" s="1"/>
      <c r="G46191" s="1"/>
      <c r="H46191" s="1"/>
    </row>
    <row r="46192">
      <c r="A46192" s="1"/>
      <c r="B46192" s="1"/>
      <c r="C46192" s="1"/>
      <c r="D46192" s="8"/>
      <c r="E46192" s="1"/>
      <c r="F46192" s="1"/>
      <c r="G46192" s="1"/>
      <c r="H46192" s="1"/>
    </row>
    <row r="46193">
      <c r="A46193" s="1"/>
      <c r="B46193" s="1"/>
      <c r="C46193" s="1"/>
      <c r="D46193" s="8"/>
      <c r="E46193" s="1"/>
      <c r="F46193" s="1"/>
      <c r="G46193" s="1"/>
      <c r="H46193" s="1"/>
    </row>
    <row r="46194">
      <c r="A46194" s="1"/>
      <c r="B46194" s="1"/>
      <c r="C46194" s="1"/>
      <c r="D46194" s="8"/>
      <c r="E46194" s="1"/>
      <c r="F46194" s="1"/>
      <c r="G46194" s="1"/>
      <c r="H46194" s="1"/>
    </row>
    <row r="46195">
      <c r="A46195" s="1"/>
      <c r="B46195" s="1"/>
      <c r="C46195" s="1"/>
      <c r="D46195" s="8"/>
      <c r="E46195" s="1"/>
      <c r="F46195" s="1"/>
      <c r="G46195" s="1"/>
      <c r="H46195" s="1"/>
    </row>
    <row r="46196">
      <c r="A46196" s="1"/>
      <c r="B46196" s="1"/>
      <c r="C46196" s="1"/>
      <c r="D46196" s="8"/>
      <c r="E46196" s="1"/>
      <c r="F46196" s="1"/>
      <c r="G46196" s="1"/>
      <c r="H46196" s="1"/>
    </row>
    <row r="46197">
      <c r="A46197" s="1"/>
      <c r="B46197" s="1"/>
      <c r="C46197" s="1"/>
      <c r="D46197" s="8"/>
      <c r="E46197" s="1"/>
      <c r="F46197" s="1"/>
      <c r="G46197" s="1"/>
      <c r="H46197" s="1"/>
    </row>
    <row r="46198">
      <c r="A46198" s="1"/>
      <c r="B46198" s="1"/>
      <c r="C46198" s="1"/>
      <c r="D46198" s="8"/>
      <c r="E46198" s="1"/>
      <c r="F46198" s="1"/>
      <c r="G46198" s="1"/>
      <c r="H46198" s="1"/>
    </row>
    <row r="46199">
      <c r="A46199" s="1"/>
      <c r="B46199" s="1"/>
      <c r="C46199" s="1"/>
      <c r="D46199" s="8"/>
      <c r="E46199" s="1"/>
      <c r="F46199" s="1"/>
      <c r="G46199" s="1"/>
      <c r="H46199" s="1"/>
    </row>
    <row r="46200">
      <c r="A46200" s="1"/>
      <c r="B46200" s="1"/>
      <c r="C46200" s="1"/>
      <c r="D46200" s="8"/>
      <c r="E46200" s="1"/>
      <c r="F46200" s="1"/>
      <c r="G46200" s="1"/>
      <c r="H46200" s="1"/>
    </row>
    <row r="46201">
      <c r="A46201" s="1"/>
      <c r="B46201" s="1"/>
      <c r="C46201" s="1"/>
      <c r="D46201" s="8"/>
      <c r="E46201" s="1"/>
      <c r="F46201" s="1"/>
      <c r="G46201" s="1"/>
      <c r="H46201" s="1"/>
    </row>
    <row r="46202">
      <c r="A46202" s="1"/>
      <c r="B46202" s="1"/>
      <c r="C46202" s="1"/>
      <c r="D46202" s="8"/>
      <c r="E46202" s="1"/>
      <c r="F46202" s="1"/>
      <c r="G46202" s="1"/>
      <c r="H46202" s="1"/>
    </row>
    <row r="46203">
      <c r="A46203" s="1"/>
      <c r="B46203" s="1"/>
      <c r="C46203" s="1"/>
      <c r="D46203" s="8"/>
      <c r="E46203" s="1"/>
      <c r="F46203" s="1"/>
      <c r="G46203" s="1"/>
      <c r="H46203" s="1"/>
    </row>
    <row r="46204">
      <c r="A46204" s="1"/>
      <c r="B46204" s="1"/>
      <c r="C46204" s="1"/>
      <c r="D46204" s="8"/>
      <c r="E46204" s="1"/>
      <c r="F46204" s="1"/>
      <c r="G46204" s="1"/>
      <c r="H46204" s="1"/>
    </row>
    <row r="46205">
      <c r="A46205" s="1"/>
      <c r="B46205" s="1"/>
      <c r="C46205" s="1"/>
      <c r="D46205" s="8"/>
      <c r="E46205" s="1"/>
      <c r="F46205" s="1"/>
      <c r="G46205" s="1"/>
      <c r="H46205" s="1"/>
    </row>
    <row r="46206">
      <c r="A46206" s="1"/>
      <c r="B46206" s="1"/>
      <c r="C46206" s="1"/>
      <c r="D46206" s="8"/>
      <c r="E46206" s="1"/>
      <c r="F46206" s="1"/>
      <c r="G46206" s="1"/>
      <c r="H46206" s="1"/>
    </row>
    <row r="46207">
      <c r="A46207" s="1"/>
      <c r="B46207" s="1"/>
      <c r="C46207" s="1"/>
      <c r="D46207" s="8"/>
      <c r="E46207" s="1"/>
      <c r="F46207" s="1"/>
      <c r="G46207" s="1"/>
      <c r="H46207" s="1"/>
    </row>
    <row r="46208">
      <c r="A46208" s="1"/>
      <c r="B46208" s="1"/>
      <c r="C46208" s="1"/>
      <c r="D46208" s="8"/>
      <c r="E46208" s="1"/>
      <c r="F46208" s="1"/>
      <c r="G46208" s="1"/>
      <c r="H46208" s="1"/>
    </row>
    <row r="46209">
      <c r="A46209" s="1"/>
      <c r="B46209" s="1"/>
      <c r="C46209" s="1"/>
      <c r="D46209" s="8"/>
      <c r="E46209" s="1"/>
      <c r="F46209" s="1"/>
      <c r="G46209" s="1"/>
      <c r="H46209" s="1"/>
    </row>
    <row r="46210">
      <c r="A46210" s="1"/>
      <c r="B46210" s="1"/>
      <c r="C46210" s="1"/>
      <c r="D46210" s="8"/>
      <c r="E46210" s="1"/>
      <c r="F46210" s="1"/>
      <c r="G46210" s="1"/>
      <c r="H46210" s="1"/>
    </row>
    <row r="46211">
      <c r="A46211" s="1"/>
      <c r="B46211" s="1"/>
      <c r="C46211" s="1"/>
      <c r="D46211" s="8"/>
      <c r="E46211" s="1"/>
      <c r="F46211" s="1"/>
      <c r="G46211" s="1"/>
      <c r="H46211" s="1"/>
    </row>
    <row r="46212">
      <c r="A46212" s="1"/>
      <c r="B46212" s="1"/>
      <c r="C46212" s="1"/>
      <c r="D46212" s="8"/>
      <c r="E46212" s="1"/>
      <c r="F46212" s="1"/>
      <c r="G46212" s="1"/>
      <c r="H46212" s="1"/>
    </row>
    <row r="46213">
      <c r="A46213" s="1"/>
      <c r="B46213" s="1"/>
      <c r="C46213" s="1"/>
      <c r="D46213" s="8"/>
      <c r="E46213" s="1"/>
      <c r="F46213" s="1"/>
      <c r="G46213" s="1"/>
      <c r="H46213" s="1"/>
    </row>
    <row r="46214">
      <c r="A46214" s="1"/>
      <c r="B46214" s="1"/>
      <c r="C46214" s="1"/>
      <c r="D46214" s="8"/>
      <c r="E46214" s="1"/>
      <c r="F46214" s="1"/>
      <c r="G46214" s="1"/>
      <c r="H46214" s="1"/>
    </row>
    <row r="46215">
      <c r="A46215" s="1"/>
      <c r="B46215" s="1"/>
      <c r="C46215" s="1"/>
      <c r="D46215" s="8"/>
      <c r="E46215" s="1"/>
      <c r="F46215" s="1"/>
      <c r="G46215" s="1"/>
      <c r="H46215" s="1"/>
    </row>
    <row r="46216">
      <c r="A46216" s="1"/>
      <c r="B46216" s="1"/>
      <c r="C46216" s="1"/>
      <c r="D46216" s="8"/>
      <c r="E46216" s="1"/>
      <c r="F46216" s="1"/>
      <c r="G46216" s="1"/>
      <c r="H46216" s="1"/>
    </row>
    <row r="46217">
      <c r="A46217" s="1"/>
      <c r="B46217" s="1"/>
      <c r="C46217" s="1"/>
      <c r="D46217" s="8"/>
      <c r="E46217" s="1"/>
      <c r="F46217" s="1"/>
      <c r="G46217" s="1"/>
      <c r="H46217" s="1"/>
    </row>
    <row r="46218">
      <c r="A46218" s="1"/>
      <c r="B46218" s="1"/>
      <c r="C46218" s="1"/>
      <c r="D46218" s="8"/>
      <c r="E46218" s="1"/>
      <c r="F46218" s="1"/>
      <c r="G46218" s="1"/>
      <c r="H46218" s="1"/>
    </row>
    <row r="46219">
      <c r="A46219" s="1"/>
      <c r="B46219" s="1"/>
      <c r="C46219" s="1"/>
      <c r="D46219" s="8"/>
      <c r="E46219" s="1"/>
      <c r="F46219" s="1"/>
      <c r="G46219" s="1"/>
      <c r="H46219" s="1"/>
    </row>
    <row r="46220">
      <c r="A46220" s="1"/>
      <c r="B46220" s="1"/>
      <c r="C46220" s="1"/>
      <c r="D46220" s="8"/>
      <c r="E46220" s="1"/>
      <c r="F46220" s="1"/>
      <c r="G46220" s="1"/>
      <c r="H46220" s="1"/>
    </row>
    <row r="46221">
      <c r="A46221" s="1"/>
      <c r="B46221" s="1"/>
      <c r="C46221" s="1"/>
      <c r="D46221" s="8"/>
      <c r="E46221" s="1"/>
      <c r="F46221" s="1"/>
      <c r="G46221" s="1"/>
      <c r="H46221" s="1"/>
    </row>
    <row r="46222">
      <c r="A46222" s="1"/>
      <c r="B46222" s="1"/>
      <c r="C46222" s="1"/>
      <c r="D46222" s="8"/>
      <c r="E46222" s="1"/>
      <c r="F46222" s="1"/>
      <c r="G46222" s="1"/>
      <c r="H46222" s="1"/>
    </row>
    <row r="46223">
      <c r="A46223" s="1"/>
      <c r="B46223" s="1"/>
      <c r="C46223" s="1"/>
      <c r="D46223" s="8"/>
      <c r="E46223" s="1"/>
      <c r="F46223" s="1"/>
      <c r="G46223" s="1"/>
      <c r="H46223" s="1"/>
    </row>
    <row r="46224">
      <c r="A46224" s="1"/>
      <c r="B46224" s="1"/>
      <c r="C46224" s="1"/>
      <c r="D46224" s="8"/>
      <c r="E46224" s="1"/>
      <c r="F46224" s="1"/>
      <c r="G46224" s="1"/>
      <c r="H46224" s="1"/>
    </row>
    <row r="46225">
      <c r="A46225" s="1"/>
      <c r="B46225" s="1"/>
      <c r="C46225" s="1"/>
      <c r="D46225" s="8"/>
      <c r="E46225" s="1"/>
      <c r="F46225" s="1"/>
      <c r="G46225" s="1"/>
      <c r="H46225" s="1"/>
    </row>
    <row r="46226">
      <c r="A46226" s="1"/>
      <c r="B46226" s="1"/>
      <c r="C46226" s="1"/>
      <c r="D46226" s="8"/>
      <c r="E46226" s="1"/>
      <c r="F46226" s="1"/>
      <c r="G46226" s="1"/>
      <c r="H46226" s="1"/>
    </row>
    <row r="46227">
      <c r="A46227" s="1"/>
      <c r="B46227" s="1"/>
      <c r="C46227" s="1"/>
      <c r="D46227" s="8"/>
      <c r="E46227" s="1"/>
      <c r="F46227" s="1"/>
      <c r="G46227" s="1"/>
      <c r="H46227" s="1"/>
    </row>
    <row r="46228">
      <c r="A46228" s="1"/>
      <c r="B46228" s="1"/>
      <c r="C46228" s="1"/>
      <c r="D46228" s="8"/>
      <c r="E46228" s="1"/>
      <c r="F46228" s="1"/>
      <c r="G46228" s="1"/>
      <c r="H46228" s="1"/>
    </row>
    <row r="46229">
      <c r="A46229" s="1"/>
      <c r="B46229" s="1"/>
      <c r="C46229" s="1"/>
      <c r="D46229" s="8"/>
      <c r="E46229" s="1"/>
      <c r="F46229" s="1"/>
      <c r="G46229" s="1"/>
      <c r="H46229" s="1"/>
    </row>
    <row r="46230">
      <c r="A46230" s="1"/>
      <c r="B46230" s="1"/>
      <c r="C46230" s="1"/>
      <c r="D46230" s="8"/>
      <c r="E46230" s="1"/>
      <c r="F46230" s="1"/>
      <c r="G46230" s="1"/>
      <c r="H46230" s="1"/>
    </row>
    <row r="46231">
      <c r="A46231" s="1"/>
      <c r="B46231" s="1"/>
      <c r="C46231" s="1"/>
      <c r="D46231" s="8"/>
      <c r="E46231" s="1"/>
      <c r="F46231" s="1"/>
      <c r="G46231" s="1"/>
      <c r="H46231" s="1"/>
    </row>
    <row r="46232">
      <c r="A46232" s="1"/>
      <c r="B46232" s="1"/>
      <c r="C46232" s="1"/>
      <c r="D46232" s="8"/>
      <c r="E46232" s="1"/>
      <c r="F46232" s="1"/>
      <c r="G46232" s="1"/>
      <c r="H46232" s="1"/>
    </row>
    <row r="46233">
      <c r="A46233" s="1"/>
      <c r="B46233" s="1"/>
      <c r="C46233" s="1"/>
      <c r="D46233" s="8"/>
      <c r="E46233" s="1"/>
      <c r="F46233" s="1"/>
      <c r="G46233" s="1"/>
      <c r="H46233" s="1"/>
    </row>
    <row r="46234">
      <c r="A46234" s="1"/>
      <c r="B46234" s="1"/>
      <c r="C46234" s="1"/>
      <c r="D46234" s="8"/>
      <c r="E46234" s="1"/>
      <c r="F46234" s="1"/>
      <c r="G46234" s="1"/>
      <c r="H46234" s="1"/>
    </row>
    <row r="46235">
      <c r="A46235" s="1"/>
      <c r="B46235" s="1"/>
      <c r="C46235" s="1"/>
      <c r="D46235" s="8"/>
      <c r="E46235" s="1"/>
      <c r="F46235" s="1"/>
      <c r="G46235" s="1"/>
      <c r="H46235" s="1"/>
    </row>
    <row r="46236">
      <c r="A46236" s="1"/>
      <c r="B46236" s="1"/>
      <c r="C46236" s="1"/>
      <c r="D46236" s="8"/>
      <c r="E46236" s="1"/>
      <c r="F46236" s="1"/>
      <c r="G46236" s="1"/>
      <c r="H46236" s="1"/>
    </row>
    <row r="46237">
      <c r="A46237" s="1"/>
      <c r="B46237" s="1"/>
      <c r="C46237" s="1"/>
      <c r="D46237" s="8"/>
      <c r="E46237" s="1"/>
      <c r="F46237" s="1"/>
      <c r="G46237" s="1"/>
      <c r="H46237" s="1"/>
    </row>
    <row r="46238">
      <c r="A46238" s="1"/>
      <c r="B46238" s="1"/>
      <c r="C46238" s="1"/>
      <c r="D46238" s="8"/>
      <c r="E46238" s="1"/>
      <c r="F46238" s="1"/>
      <c r="G46238" s="1"/>
      <c r="H46238" s="1"/>
    </row>
    <row r="46239">
      <c r="A46239" s="1"/>
      <c r="B46239" s="1"/>
      <c r="C46239" s="1"/>
      <c r="D46239" s="8"/>
      <c r="E46239" s="1"/>
      <c r="F46239" s="1"/>
      <c r="G46239" s="1"/>
      <c r="H46239" s="1"/>
    </row>
    <row r="46240">
      <c r="A46240" s="1"/>
      <c r="B46240" s="1"/>
      <c r="C46240" s="1"/>
      <c r="D46240" s="8"/>
      <c r="E46240" s="1"/>
      <c r="F46240" s="1"/>
      <c r="G46240" s="1"/>
      <c r="H46240" s="1"/>
    </row>
    <row r="46241">
      <c r="A46241" s="1"/>
      <c r="B46241" s="1"/>
      <c r="C46241" s="1"/>
      <c r="D46241" s="8"/>
      <c r="E46241" s="1"/>
      <c r="F46241" s="1"/>
      <c r="G46241" s="1"/>
      <c r="H46241" s="1"/>
    </row>
    <row r="46242">
      <c r="A46242" s="1"/>
      <c r="B46242" s="1"/>
      <c r="C46242" s="1"/>
      <c r="D46242" s="8"/>
      <c r="E46242" s="1"/>
      <c r="F46242" s="1"/>
      <c r="G46242" s="1"/>
      <c r="H46242" s="1"/>
    </row>
    <row r="46243">
      <c r="A46243" s="1"/>
      <c r="B46243" s="1"/>
      <c r="C46243" s="1"/>
      <c r="D46243" s="8"/>
      <c r="E46243" s="1"/>
      <c r="F46243" s="1"/>
      <c r="G46243" s="1"/>
      <c r="H46243" s="1"/>
    </row>
    <row r="46244">
      <c r="A46244" s="1"/>
      <c r="B46244" s="1"/>
      <c r="C46244" s="1"/>
      <c r="D46244" s="8"/>
      <c r="E46244" s="1"/>
      <c r="F46244" s="1"/>
      <c r="G46244" s="1"/>
      <c r="H46244" s="1"/>
    </row>
    <row r="46245">
      <c r="A46245" s="1"/>
      <c r="B46245" s="1"/>
      <c r="C46245" s="1"/>
      <c r="D46245" s="8"/>
      <c r="E46245" s="1"/>
      <c r="F46245" s="1"/>
      <c r="G46245" s="1"/>
      <c r="H46245" s="1"/>
    </row>
    <row r="46246">
      <c r="A46246" s="1"/>
      <c r="B46246" s="1"/>
      <c r="C46246" s="1"/>
      <c r="D46246" s="8"/>
      <c r="E46246" s="1"/>
      <c r="F46246" s="1"/>
      <c r="G46246" s="1"/>
      <c r="H46246" s="1"/>
    </row>
    <row r="46247">
      <c r="A46247" s="1"/>
      <c r="B46247" s="1"/>
      <c r="C46247" s="1"/>
      <c r="D46247" s="8"/>
      <c r="E46247" s="1"/>
      <c r="F46247" s="1"/>
      <c r="G46247" s="1"/>
      <c r="H46247" s="1"/>
    </row>
    <row r="46248">
      <c r="A46248" s="1"/>
      <c r="B46248" s="1"/>
      <c r="C46248" s="1"/>
      <c r="D46248" s="8"/>
      <c r="E46248" s="1"/>
      <c r="F46248" s="1"/>
      <c r="G46248" s="1"/>
      <c r="H46248" s="1"/>
    </row>
    <row r="46249">
      <c r="A46249" s="1"/>
      <c r="B46249" s="1"/>
      <c r="C46249" s="1"/>
      <c r="D46249" s="8"/>
      <c r="E46249" s="1"/>
      <c r="F46249" s="1"/>
      <c r="G46249" s="1"/>
      <c r="H46249" s="1"/>
    </row>
    <row r="46250">
      <c r="A46250" s="1"/>
      <c r="B46250" s="1"/>
      <c r="C46250" s="1"/>
      <c r="D46250" s="8"/>
      <c r="E46250" s="1"/>
      <c r="F46250" s="1"/>
      <c r="G46250" s="1"/>
      <c r="H46250" s="1"/>
    </row>
    <row r="46251">
      <c r="A46251" s="1"/>
      <c r="B46251" s="1"/>
      <c r="C46251" s="1"/>
      <c r="D46251" s="8"/>
      <c r="E46251" s="1"/>
      <c r="F46251" s="1"/>
      <c r="G46251" s="1"/>
      <c r="H46251" s="1"/>
    </row>
    <row r="46252">
      <c r="A46252" s="1"/>
      <c r="B46252" s="1"/>
      <c r="C46252" s="1"/>
      <c r="D46252" s="8"/>
      <c r="E46252" s="1"/>
      <c r="F46252" s="1"/>
      <c r="G46252" s="1"/>
      <c r="H46252" s="1"/>
    </row>
    <row r="46253">
      <c r="A46253" s="1"/>
      <c r="B46253" s="1"/>
      <c r="C46253" s="1"/>
      <c r="D46253" s="8"/>
      <c r="E46253" s="1"/>
      <c r="F46253" s="1"/>
      <c r="G46253" s="1"/>
      <c r="H46253" s="1"/>
    </row>
    <row r="46254">
      <c r="A46254" s="1"/>
      <c r="B46254" s="1"/>
      <c r="C46254" s="1"/>
      <c r="D46254" s="8"/>
      <c r="E46254" s="1"/>
      <c r="F46254" s="1"/>
      <c r="G46254" s="1"/>
      <c r="H46254" s="1"/>
    </row>
    <row r="46255">
      <c r="A46255" s="1"/>
      <c r="B46255" s="1"/>
      <c r="C46255" s="1"/>
      <c r="D46255" s="8"/>
      <c r="E46255" s="1"/>
      <c r="F46255" s="1"/>
      <c r="G46255" s="1"/>
      <c r="H46255" s="1"/>
    </row>
    <row r="46256">
      <c r="A46256" s="1"/>
      <c r="B46256" s="1"/>
      <c r="C46256" s="1"/>
      <c r="D46256" s="8"/>
      <c r="E46256" s="1"/>
      <c r="F46256" s="1"/>
      <c r="G46256" s="1"/>
      <c r="H46256" s="1"/>
    </row>
    <row r="46257">
      <c r="A46257" s="1"/>
      <c r="B46257" s="1"/>
      <c r="C46257" s="1"/>
      <c r="D46257" s="8"/>
      <c r="E46257" s="1"/>
      <c r="F46257" s="1"/>
      <c r="G46257" s="1"/>
      <c r="H46257" s="1"/>
    </row>
    <row r="46258">
      <c r="A46258" s="1"/>
      <c r="B46258" s="1"/>
      <c r="C46258" s="1"/>
      <c r="D46258" s="8"/>
      <c r="E46258" s="1"/>
      <c r="F46258" s="1"/>
      <c r="G46258" s="1"/>
      <c r="H46258" s="1"/>
    </row>
    <row r="46259">
      <c r="A46259" s="1"/>
      <c r="B46259" s="1"/>
      <c r="C46259" s="1"/>
      <c r="D46259" s="8"/>
      <c r="E46259" s="1"/>
      <c r="F46259" s="1"/>
      <c r="G46259" s="1"/>
      <c r="H46259" s="1"/>
    </row>
    <row r="46260">
      <c r="A46260" s="1"/>
      <c r="B46260" s="1"/>
      <c r="C46260" s="1"/>
      <c r="D46260" s="8"/>
      <c r="E46260" s="1"/>
      <c r="F46260" s="1"/>
      <c r="G46260" s="1"/>
      <c r="H46260" s="1"/>
    </row>
    <row r="46261">
      <c r="A46261" s="1"/>
      <c r="B46261" s="1"/>
      <c r="C46261" s="1"/>
      <c r="D46261" s="8"/>
      <c r="E46261" s="1"/>
      <c r="F46261" s="1"/>
      <c r="G46261" s="1"/>
      <c r="H46261" s="1"/>
    </row>
    <row r="46262">
      <c r="A46262" s="1"/>
      <c r="B46262" s="1"/>
      <c r="C46262" s="1"/>
      <c r="D46262" s="8"/>
      <c r="E46262" s="1"/>
      <c r="F46262" s="1"/>
      <c r="G46262" s="1"/>
      <c r="H46262" s="1"/>
    </row>
    <row r="46263">
      <c r="A46263" s="1"/>
      <c r="B46263" s="1"/>
      <c r="C46263" s="1"/>
      <c r="D46263" s="8"/>
      <c r="E46263" s="1"/>
      <c r="F46263" s="1"/>
      <c r="G46263" s="1"/>
      <c r="H46263" s="1"/>
    </row>
    <row r="46264">
      <c r="A46264" s="1"/>
      <c r="B46264" s="1"/>
      <c r="C46264" s="1"/>
      <c r="D46264" s="8"/>
      <c r="E46264" s="1"/>
      <c r="F46264" s="1"/>
      <c r="G46264" s="1"/>
      <c r="H46264" s="1"/>
    </row>
    <row r="46265">
      <c r="A46265" s="1"/>
      <c r="B46265" s="1"/>
      <c r="C46265" s="1"/>
      <c r="D46265" s="8"/>
      <c r="E46265" s="1"/>
      <c r="F46265" s="1"/>
      <c r="G46265" s="1"/>
      <c r="H46265" s="1"/>
    </row>
    <row r="46266">
      <c r="A46266" s="1"/>
      <c r="B46266" s="1"/>
      <c r="C46266" s="1"/>
      <c r="D46266" s="8"/>
      <c r="E46266" s="1"/>
      <c r="F46266" s="1"/>
      <c r="G46266" s="1"/>
      <c r="H46266" s="1"/>
    </row>
    <row r="46267">
      <c r="A46267" s="1"/>
      <c r="B46267" s="1"/>
      <c r="C46267" s="1"/>
      <c r="D46267" s="8"/>
      <c r="E46267" s="1"/>
      <c r="F46267" s="1"/>
      <c r="G46267" s="1"/>
      <c r="H46267" s="1"/>
    </row>
    <row r="46268">
      <c r="A46268" s="1"/>
      <c r="B46268" s="1"/>
      <c r="C46268" s="1"/>
      <c r="D46268" s="8"/>
      <c r="E46268" s="1"/>
      <c r="F46268" s="1"/>
      <c r="G46268" s="1"/>
      <c r="H46268" s="1"/>
    </row>
    <row r="46269">
      <c r="A46269" s="1"/>
      <c r="B46269" s="1"/>
      <c r="C46269" s="1"/>
      <c r="D46269" s="8"/>
      <c r="E46269" s="1"/>
      <c r="F46269" s="1"/>
      <c r="G46269" s="1"/>
      <c r="H46269" s="1"/>
    </row>
    <row r="46270">
      <c r="A46270" s="1"/>
      <c r="B46270" s="1"/>
      <c r="C46270" s="1"/>
      <c r="D46270" s="8"/>
      <c r="E46270" s="1"/>
      <c r="F46270" s="1"/>
      <c r="G46270" s="1"/>
      <c r="H46270" s="1"/>
    </row>
    <row r="46271">
      <c r="A46271" s="1"/>
      <c r="B46271" s="1"/>
      <c r="C46271" s="1"/>
      <c r="D46271" s="8"/>
      <c r="E46271" s="1"/>
      <c r="F46271" s="1"/>
      <c r="G46271" s="1"/>
      <c r="H46271" s="1"/>
    </row>
    <row r="46272">
      <c r="A46272" s="1"/>
      <c r="B46272" s="1"/>
      <c r="C46272" s="1"/>
      <c r="D46272" s="8"/>
      <c r="E46272" s="1"/>
      <c r="F46272" s="1"/>
      <c r="G46272" s="1"/>
      <c r="H46272" s="1"/>
    </row>
    <row r="46273">
      <c r="A46273" s="1"/>
      <c r="B46273" s="1"/>
      <c r="C46273" s="1"/>
      <c r="D46273" s="8"/>
      <c r="E46273" s="1"/>
      <c r="F46273" s="1"/>
      <c r="G46273" s="1"/>
      <c r="H46273" s="1"/>
    </row>
    <row r="46274">
      <c r="A46274" s="1"/>
      <c r="B46274" s="1"/>
      <c r="C46274" s="1"/>
      <c r="D46274" s="8"/>
      <c r="E46274" s="1"/>
      <c r="F46274" s="1"/>
      <c r="G46274" s="1"/>
      <c r="H46274" s="1"/>
    </row>
    <row r="46275">
      <c r="A46275" s="1"/>
      <c r="B46275" s="1"/>
      <c r="C46275" s="1"/>
      <c r="D46275" s="8"/>
      <c r="E46275" s="1"/>
      <c r="F46275" s="1"/>
      <c r="G46275" s="1"/>
      <c r="H46275" s="1"/>
    </row>
    <row r="46276">
      <c r="A46276" s="1"/>
      <c r="B46276" s="1"/>
      <c r="C46276" s="1"/>
      <c r="D46276" s="8"/>
      <c r="E46276" s="1"/>
      <c r="F46276" s="1"/>
      <c r="G46276" s="1"/>
      <c r="H46276" s="1"/>
    </row>
    <row r="46277">
      <c r="A46277" s="1"/>
      <c r="B46277" s="1"/>
      <c r="C46277" s="1"/>
      <c r="D46277" s="8"/>
      <c r="E46277" s="1"/>
      <c r="F46277" s="1"/>
      <c r="G46277" s="1"/>
      <c r="H46277" s="1"/>
    </row>
    <row r="46278">
      <c r="A46278" s="1"/>
      <c r="B46278" s="1"/>
      <c r="C46278" s="1"/>
      <c r="D46278" s="8"/>
      <c r="E46278" s="1"/>
      <c r="F46278" s="1"/>
      <c r="G46278" s="1"/>
      <c r="H46278" s="1"/>
    </row>
    <row r="46279">
      <c r="A46279" s="1"/>
      <c r="B46279" s="1"/>
      <c r="C46279" s="1"/>
      <c r="D46279" s="8"/>
      <c r="E46279" s="1"/>
      <c r="F46279" s="1"/>
      <c r="G46279" s="1"/>
      <c r="H46279" s="1"/>
    </row>
    <row r="46280">
      <c r="A46280" s="1"/>
      <c r="B46280" s="1"/>
      <c r="C46280" s="1"/>
      <c r="D46280" s="8"/>
      <c r="E46280" s="1"/>
      <c r="F46280" s="1"/>
      <c r="G46280" s="1"/>
      <c r="H46280" s="1"/>
    </row>
    <row r="46281">
      <c r="A46281" s="1"/>
      <c r="B46281" s="1"/>
      <c r="C46281" s="1"/>
      <c r="D46281" s="8"/>
      <c r="E46281" s="1"/>
      <c r="F46281" s="1"/>
      <c r="G46281" s="1"/>
      <c r="H46281" s="1"/>
    </row>
    <row r="46282">
      <c r="A46282" s="1"/>
      <c r="B46282" s="1"/>
      <c r="C46282" s="1"/>
      <c r="D46282" s="8"/>
      <c r="E46282" s="1"/>
      <c r="F46282" s="1"/>
      <c r="G46282" s="1"/>
      <c r="H46282" s="1"/>
    </row>
    <row r="46283">
      <c r="A46283" s="1"/>
      <c r="B46283" s="1"/>
      <c r="C46283" s="1"/>
      <c r="D46283" s="8"/>
      <c r="E46283" s="1"/>
      <c r="F46283" s="1"/>
      <c r="G46283" s="1"/>
      <c r="H46283" s="1"/>
    </row>
    <row r="46284">
      <c r="A46284" s="1"/>
      <c r="B46284" s="1"/>
      <c r="C46284" s="1"/>
      <c r="D46284" s="8"/>
      <c r="E46284" s="1"/>
      <c r="F46284" s="1"/>
      <c r="G46284" s="1"/>
      <c r="H46284" s="1"/>
    </row>
    <row r="46285">
      <c r="A46285" s="1"/>
      <c r="B46285" s="1"/>
      <c r="C46285" s="1"/>
      <c r="D46285" s="8"/>
      <c r="E46285" s="1"/>
      <c r="F46285" s="1"/>
      <c r="G46285" s="1"/>
      <c r="H46285" s="1"/>
    </row>
    <row r="46286">
      <c r="A46286" s="1"/>
      <c r="B46286" s="1"/>
      <c r="C46286" s="1"/>
      <c r="D46286" s="8"/>
      <c r="E46286" s="1"/>
      <c r="F46286" s="1"/>
      <c r="G46286" s="1"/>
      <c r="H46286" s="1"/>
    </row>
    <row r="46287">
      <c r="A46287" s="1"/>
      <c r="B46287" s="1"/>
      <c r="C46287" s="1"/>
      <c r="D46287" s="8"/>
      <c r="E46287" s="1"/>
      <c r="F46287" s="1"/>
      <c r="G46287" s="1"/>
      <c r="H46287" s="1"/>
    </row>
    <row r="46288">
      <c r="A46288" s="1"/>
      <c r="B46288" s="1"/>
      <c r="C46288" s="1"/>
      <c r="D46288" s="8"/>
      <c r="E46288" s="1"/>
      <c r="F46288" s="1"/>
      <c r="G46288" s="1"/>
      <c r="H46288" s="1"/>
    </row>
    <row r="46289">
      <c r="A46289" s="1"/>
      <c r="B46289" s="1"/>
      <c r="C46289" s="1"/>
      <c r="D46289" s="8"/>
      <c r="E46289" s="1"/>
      <c r="F46289" s="1"/>
      <c r="G46289" s="1"/>
      <c r="H46289" s="1"/>
    </row>
    <row r="46290">
      <c r="A46290" s="1"/>
      <c r="B46290" s="1"/>
      <c r="C46290" s="1"/>
      <c r="D46290" s="8"/>
      <c r="E46290" s="1"/>
      <c r="F46290" s="1"/>
      <c r="G46290" s="1"/>
      <c r="H46290" s="1"/>
    </row>
    <row r="46291">
      <c r="A46291" s="1"/>
      <c r="B46291" s="1"/>
      <c r="C46291" s="1"/>
      <c r="D46291" s="8"/>
      <c r="E46291" s="1"/>
      <c r="F46291" s="1"/>
      <c r="G46291" s="1"/>
      <c r="H46291" s="1"/>
    </row>
    <row r="46292">
      <c r="A46292" s="1"/>
      <c r="B46292" s="1"/>
      <c r="C46292" s="1"/>
      <c r="D46292" s="8"/>
      <c r="E46292" s="1"/>
      <c r="F46292" s="1"/>
      <c r="G46292" s="1"/>
      <c r="H46292" s="1"/>
    </row>
    <row r="46293">
      <c r="A46293" s="1"/>
      <c r="B46293" s="1"/>
      <c r="C46293" s="1"/>
      <c r="D46293" s="8"/>
      <c r="E46293" s="1"/>
      <c r="F46293" s="1"/>
      <c r="G46293" s="1"/>
      <c r="H46293" s="1"/>
    </row>
    <row r="46294">
      <c r="A46294" s="1"/>
      <c r="B46294" s="1"/>
      <c r="C46294" s="1"/>
      <c r="D46294" s="8"/>
      <c r="E46294" s="1"/>
      <c r="F46294" s="1"/>
      <c r="G46294" s="1"/>
      <c r="H46294" s="1"/>
    </row>
    <row r="46295">
      <c r="A46295" s="1"/>
      <c r="B46295" s="1"/>
      <c r="C46295" s="1"/>
      <c r="D46295" s="8"/>
      <c r="E46295" s="1"/>
      <c r="F46295" s="1"/>
      <c r="G46295" s="1"/>
      <c r="H46295" s="1"/>
    </row>
    <row r="46296">
      <c r="A46296" s="1"/>
      <c r="B46296" s="1"/>
      <c r="C46296" s="1"/>
      <c r="D46296" s="8"/>
      <c r="E46296" s="1"/>
      <c r="F46296" s="1"/>
      <c r="G46296" s="1"/>
      <c r="H46296" s="1"/>
    </row>
    <row r="46297">
      <c r="A46297" s="1"/>
      <c r="B46297" s="1"/>
      <c r="C46297" s="1"/>
      <c r="D46297" s="8"/>
      <c r="E46297" s="1"/>
      <c r="F46297" s="1"/>
      <c r="G46297" s="1"/>
      <c r="H46297" s="1"/>
    </row>
    <row r="46298">
      <c r="A46298" s="1"/>
      <c r="B46298" s="1"/>
      <c r="C46298" s="1"/>
      <c r="D46298" s="8"/>
      <c r="E46298" s="1"/>
      <c r="F46298" s="1"/>
      <c r="G46298" s="1"/>
      <c r="H46298" s="1"/>
    </row>
    <row r="46299">
      <c r="A46299" s="1"/>
      <c r="B46299" s="1"/>
      <c r="C46299" s="1"/>
      <c r="D46299" s="8"/>
      <c r="E46299" s="1"/>
      <c r="F46299" s="1"/>
      <c r="G46299" s="1"/>
      <c r="H46299" s="1"/>
    </row>
    <row r="46300">
      <c r="A46300" s="1"/>
      <c r="B46300" s="1"/>
      <c r="C46300" s="1"/>
      <c r="D46300" s="8"/>
      <c r="E46300" s="1"/>
      <c r="F46300" s="1"/>
      <c r="G46300" s="1"/>
      <c r="H46300" s="1"/>
    </row>
    <row r="46301">
      <c r="A46301" s="1"/>
      <c r="B46301" s="1"/>
      <c r="C46301" s="1"/>
      <c r="D46301" s="8"/>
      <c r="E46301" s="1"/>
      <c r="F46301" s="1"/>
      <c r="G46301" s="1"/>
      <c r="H46301" s="1"/>
    </row>
    <row r="46302">
      <c r="A46302" s="1"/>
      <c r="B46302" s="1"/>
      <c r="C46302" s="1"/>
      <c r="D46302" s="8"/>
      <c r="E46302" s="1"/>
      <c r="F46302" s="1"/>
      <c r="G46302" s="1"/>
      <c r="H46302" s="1"/>
    </row>
    <row r="46303">
      <c r="A46303" s="1"/>
      <c r="B46303" s="1"/>
      <c r="C46303" s="1"/>
      <c r="D46303" s="8"/>
      <c r="E46303" s="1"/>
      <c r="F46303" s="1"/>
      <c r="G46303" s="1"/>
      <c r="H46303" s="1"/>
    </row>
    <row r="46304">
      <c r="A46304" s="1"/>
      <c r="B46304" s="1"/>
      <c r="C46304" s="1"/>
      <c r="D46304" s="8"/>
      <c r="E46304" s="1"/>
      <c r="F46304" s="1"/>
      <c r="G46304" s="1"/>
      <c r="H46304" s="1"/>
    </row>
    <row r="46305">
      <c r="A46305" s="1"/>
      <c r="B46305" s="1"/>
      <c r="C46305" s="1"/>
      <c r="D46305" s="8"/>
      <c r="E46305" s="1"/>
      <c r="F46305" s="1"/>
      <c r="G46305" s="1"/>
      <c r="H46305" s="1"/>
    </row>
    <row r="46306">
      <c r="A46306" s="1"/>
      <c r="B46306" s="1"/>
      <c r="C46306" s="1"/>
      <c r="D46306" s="8"/>
      <c r="E46306" s="1"/>
      <c r="F46306" s="1"/>
      <c r="G46306" s="1"/>
      <c r="H46306" s="1"/>
    </row>
    <row r="46307">
      <c r="A46307" s="1"/>
      <c r="B46307" s="1"/>
      <c r="C46307" s="1"/>
      <c r="D46307" s="8"/>
      <c r="E46307" s="1"/>
      <c r="F46307" s="1"/>
      <c r="G46307" s="1"/>
      <c r="H46307" s="1"/>
    </row>
    <row r="46308">
      <c r="A46308" s="1"/>
      <c r="B46308" s="1"/>
      <c r="C46308" s="1"/>
      <c r="D46308" s="8"/>
      <c r="E46308" s="1"/>
      <c r="F46308" s="1"/>
      <c r="G46308" s="1"/>
      <c r="H46308" s="1"/>
    </row>
    <row r="46309">
      <c r="A46309" s="1"/>
      <c r="B46309" s="1"/>
      <c r="C46309" s="1"/>
      <c r="D46309" s="8"/>
      <c r="E46309" s="1"/>
      <c r="F46309" s="1"/>
      <c r="G46309" s="1"/>
      <c r="H46309" s="1"/>
    </row>
    <row r="46310">
      <c r="A46310" s="1"/>
      <c r="B46310" s="1"/>
      <c r="C46310" s="1"/>
      <c r="D46310" s="8"/>
      <c r="E46310" s="1"/>
      <c r="F46310" s="1"/>
      <c r="G46310" s="1"/>
      <c r="H46310" s="1"/>
    </row>
    <row r="46311">
      <c r="A46311" s="1"/>
      <c r="B46311" s="1"/>
      <c r="C46311" s="1"/>
      <c r="D46311" s="8"/>
      <c r="E46311" s="1"/>
      <c r="F46311" s="1"/>
      <c r="G46311" s="1"/>
      <c r="H46311" s="1"/>
    </row>
    <row r="46312">
      <c r="A46312" s="1"/>
      <c r="B46312" s="1"/>
      <c r="C46312" s="1"/>
      <c r="D46312" s="8"/>
      <c r="E46312" s="1"/>
      <c r="F46312" s="1"/>
      <c r="G46312" s="1"/>
      <c r="H46312" s="1"/>
    </row>
    <row r="46313">
      <c r="A46313" s="1"/>
      <c r="B46313" s="1"/>
      <c r="C46313" s="1"/>
      <c r="D46313" s="8"/>
      <c r="E46313" s="1"/>
      <c r="F46313" s="1"/>
      <c r="G46313" s="1"/>
      <c r="H46313" s="1"/>
    </row>
    <row r="46314">
      <c r="A46314" s="1"/>
      <c r="B46314" s="1"/>
      <c r="C46314" s="1"/>
      <c r="D46314" s="8"/>
      <c r="E46314" s="1"/>
      <c r="F46314" s="1"/>
      <c r="G46314" s="1"/>
      <c r="H46314" s="1"/>
    </row>
    <row r="46315">
      <c r="A46315" s="1"/>
      <c r="B46315" s="1"/>
      <c r="C46315" s="1"/>
      <c r="D46315" s="8"/>
      <c r="E46315" s="1"/>
      <c r="F46315" s="1"/>
      <c r="G46315" s="1"/>
      <c r="H46315" s="1"/>
    </row>
    <row r="46316">
      <c r="A46316" s="1"/>
      <c r="B46316" s="1"/>
      <c r="C46316" s="1"/>
      <c r="D46316" s="8"/>
      <c r="E46316" s="1"/>
      <c r="F46316" s="1"/>
      <c r="G46316" s="1"/>
      <c r="H46316" s="1"/>
    </row>
    <row r="46317">
      <c r="A46317" s="1"/>
      <c r="B46317" s="1"/>
      <c r="C46317" s="1"/>
      <c r="D46317" s="8"/>
      <c r="E46317" s="1"/>
      <c r="F46317" s="1"/>
      <c r="G46317" s="1"/>
      <c r="H46317" s="1"/>
    </row>
    <row r="46318">
      <c r="A46318" s="1"/>
      <c r="B46318" s="1"/>
      <c r="C46318" s="1"/>
      <c r="D46318" s="8"/>
      <c r="E46318" s="1"/>
      <c r="F46318" s="1"/>
      <c r="G46318" s="1"/>
      <c r="H46318" s="1"/>
    </row>
    <row r="46319">
      <c r="A46319" s="1"/>
      <c r="B46319" s="1"/>
      <c r="C46319" s="1"/>
      <c r="D46319" s="8"/>
      <c r="E46319" s="1"/>
      <c r="F46319" s="1"/>
      <c r="G46319" s="1"/>
      <c r="H46319" s="1"/>
    </row>
    <row r="46320">
      <c r="A46320" s="1"/>
      <c r="B46320" s="1"/>
      <c r="C46320" s="1"/>
      <c r="D46320" s="8"/>
      <c r="E46320" s="1"/>
      <c r="F46320" s="1"/>
      <c r="G46320" s="1"/>
      <c r="H46320" s="1"/>
    </row>
    <row r="46321">
      <c r="A46321" s="1"/>
      <c r="B46321" s="1"/>
      <c r="C46321" s="1"/>
      <c r="D46321" s="8"/>
      <c r="E46321" s="1"/>
      <c r="F46321" s="1"/>
      <c r="G46321" s="1"/>
      <c r="H46321" s="1"/>
    </row>
    <row r="46322">
      <c r="A46322" s="1"/>
      <c r="B46322" s="1"/>
      <c r="C46322" s="1"/>
      <c r="D46322" s="8"/>
      <c r="E46322" s="1"/>
      <c r="F46322" s="1"/>
      <c r="G46322" s="1"/>
      <c r="H46322" s="1"/>
    </row>
    <row r="46323">
      <c r="A46323" s="1"/>
      <c r="B46323" s="1"/>
      <c r="C46323" s="1"/>
      <c r="D46323" s="8"/>
      <c r="E46323" s="1"/>
      <c r="F46323" s="1"/>
      <c r="G46323" s="1"/>
      <c r="H46323" s="1"/>
    </row>
    <row r="46324">
      <c r="A46324" s="1"/>
      <c r="B46324" s="1"/>
      <c r="C46324" s="1"/>
      <c r="D46324" s="8"/>
      <c r="E46324" s="1"/>
      <c r="F46324" s="1"/>
      <c r="G46324" s="1"/>
      <c r="H46324" s="1"/>
    </row>
    <row r="46325">
      <c r="A46325" s="1"/>
      <c r="B46325" s="1"/>
      <c r="C46325" s="1"/>
      <c r="D46325" s="8"/>
      <c r="E46325" s="1"/>
      <c r="F46325" s="1"/>
      <c r="G46325" s="1"/>
      <c r="H46325" s="1"/>
    </row>
    <row r="46326">
      <c r="A46326" s="1"/>
      <c r="B46326" s="1"/>
      <c r="C46326" s="1"/>
      <c r="D46326" s="8"/>
      <c r="E46326" s="1"/>
      <c r="F46326" s="1"/>
      <c r="G46326" s="1"/>
      <c r="H46326" s="1"/>
    </row>
    <row r="46327">
      <c r="A46327" s="1"/>
      <c r="B46327" s="1"/>
      <c r="C46327" s="1"/>
      <c r="D46327" s="8"/>
      <c r="E46327" s="1"/>
      <c r="F46327" s="1"/>
      <c r="G46327" s="1"/>
      <c r="H46327" s="1"/>
    </row>
    <row r="46328">
      <c r="A46328" s="1"/>
      <c r="B46328" s="1"/>
      <c r="C46328" s="1"/>
      <c r="D46328" s="8"/>
      <c r="E46328" s="1"/>
      <c r="F46328" s="1"/>
      <c r="G46328" s="1"/>
      <c r="H46328" s="1"/>
    </row>
    <row r="46329">
      <c r="A46329" s="1"/>
      <c r="B46329" s="1"/>
      <c r="C46329" s="1"/>
      <c r="D46329" s="8"/>
      <c r="E46329" s="1"/>
      <c r="F46329" s="1"/>
      <c r="G46329" s="1"/>
      <c r="H46329" s="1"/>
    </row>
    <row r="46330">
      <c r="A46330" s="1"/>
      <c r="B46330" s="1"/>
      <c r="C46330" s="1"/>
      <c r="D46330" s="8"/>
      <c r="E46330" s="1"/>
      <c r="F46330" s="1"/>
      <c r="G46330" s="1"/>
      <c r="H46330" s="1"/>
    </row>
    <row r="46331">
      <c r="A46331" s="1"/>
      <c r="B46331" s="1"/>
      <c r="C46331" s="1"/>
      <c r="D46331" s="8"/>
      <c r="E46331" s="1"/>
      <c r="F46331" s="1"/>
      <c r="G46331" s="1"/>
      <c r="H46331" s="1"/>
    </row>
    <row r="46332">
      <c r="A46332" s="1"/>
      <c r="B46332" s="1"/>
      <c r="C46332" s="1"/>
      <c r="D46332" s="8"/>
      <c r="E46332" s="1"/>
      <c r="F46332" s="1"/>
      <c r="G46332" s="1"/>
      <c r="H46332" s="1"/>
    </row>
    <row r="46333">
      <c r="A46333" s="1"/>
      <c r="B46333" s="1"/>
      <c r="C46333" s="1"/>
      <c r="D46333" s="8"/>
      <c r="E46333" s="1"/>
      <c r="F46333" s="1"/>
      <c r="G46333" s="1"/>
      <c r="H46333" s="1"/>
    </row>
    <row r="46334">
      <c r="A46334" s="1"/>
      <c r="B46334" s="1"/>
      <c r="C46334" s="1"/>
      <c r="D46334" s="8"/>
      <c r="E46334" s="1"/>
      <c r="F46334" s="1"/>
      <c r="G46334" s="1"/>
      <c r="H46334" s="1"/>
    </row>
    <row r="46335">
      <c r="A46335" s="1"/>
      <c r="B46335" s="1"/>
      <c r="C46335" s="1"/>
      <c r="D46335" s="8"/>
      <c r="E46335" s="1"/>
      <c r="F46335" s="1"/>
      <c r="G46335" s="1"/>
      <c r="H46335" s="1"/>
    </row>
    <row r="46336">
      <c r="A46336" s="1"/>
      <c r="B46336" s="1"/>
      <c r="C46336" s="1"/>
      <c r="D46336" s="8"/>
      <c r="E46336" s="1"/>
      <c r="F46336" s="1"/>
      <c r="G46336" s="1"/>
      <c r="H46336" s="1"/>
    </row>
    <row r="46337">
      <c r="A46337" s="1"/>
      <c r="B46337" s="1"/>
      <c r="C46337" s="1"/>
      <c r="D46337" s="8"/>
      <c r="E46337" s="1"/>
      <c r="F46337" s="1"/>
      <c r="G46337" s="1"/>
      <c r="H46337" s="1"/>
    </row>
    <row r="46338">
      <c r="A46338" s="1"/>
      <c r="B46338" s="1"/>
      <c r="C46338" s="1"/>
      <c r="D46338" s="8"/>
      <c r="E46338" s="1"/>
      <c r="F46338" s="1"/>
      <c r="G46338" s="1"/>
      <c r="H46338" s="1"/>
    </row>
    <row r="46339">
      <c r="A46339" s="1"/>
      <c r="B46339" s="1"/>
      <c r="C46339" s="1"/>
      <c r="D46339" s="8"/>
      <c r="E46339" s="1"/>
      <c r="F46339" s="1"/>
      <c r="G46339" s="1"/>
      <c r="H46339" s="1"/>
    </row>
    <row r="46340">
      <c r="A46340" s="1"/>
      <c r="B46340" s="1"/>
      <c r="C46340" s="1"/>
      <c r="D46340" s="8"/>
      <c r="E46340" s="1"/>
      <c r="F46340" s="1"/>
      <c r="G46340" s="1"/>
      <c r="H46340" s="1"/>
    </row>
    <row r="46341">
      <c r="A46341" s="1"/>
      <c r="B46341" s="1"/>
      <c r="C46341" s="1"/>
      <c r="D46341" s="8"/>
      <c r="E46341" s="1"/>
      <c r="F46341" s="1"/>
      <c r="G46341" s="1"/>
      <c r="H46341" s="1"/>
    </row>
    <row r="46342">
      <c r="A46342" s="1"/>
      <c r="B46342" s="1"/>
      <c r="C46342" s="1"/>
      <c r="D46342" s="8"/>
      <c r="E46342" s="1"/>
      <c r="F46342" s="1"/>
      <c r="G46342" s="1"/>
      <c r="H46342" s="1"/>
    </row>
    <row r="46343">
      <c r="A46343" s="1"/>
      <c r="B46343" s="1"/>
      <c r="C46343" s="1"/>
      <c r="D46343" s="8"/>
      <c r="E46343" s="1"/>
      <c r="F46343" s="1"/>
      <c r="G46343" s="1"/>
      <c r="H46343" s="1"/>
    </row>
    <row r="46344">
      <c r="A46344" s="1"/>
      <c r="B46344" s="1"/>
      <c r="C46344" s="1"/>
      <c r="D46344" s="8"/>
      <c r="E46344" s="1"/>
      <c r="F46344" s="1"/>
      <c r="G46344" s="1"/>
      <c r="H46344" s="1"/>
    </row>
    <row r="46345">
      <c r="A46345" s="1"/>
      <c r="B46345" s="1"/>
      <c r="C46345" s="1"/>
      <c r="D46345" s="8"/>
      <c r="E46345" s="1"/>
      <c r="F46345" s="1"/>
      <c r="G46345" s="1"/>
      <c r="H46345" s="1"/>
    </row>
    <row r="46346">
      <c r="A46346" s="1"/>
      <c r="B46346" s="1"/>
      <c r="C46346" s="1"/>
      <c r="D46346" s="8"/>
      <c r="E46346" s="1"/>
      <c r="F46346" s="1"/>
      <c r="G46346" s="1"/>
      <c r="H46346" s="1"/>
    </row>
    <row r="46347">
      <c r="A46347" s="1"/>
      <c r="B46347" s="1"/>
      <c r="C46347" s="1"/>
      <c r="D46347" s="8"/>
      <c r="E46347" s="1"/>
      <c r="F46347" s="1"/>
      <c r="G46347" s="1"/>
      <c r="H46347" s="1"/>
    </row>
    <row r="46348">
      <c r="A46348" s="1"/>
      <c r="B46348" s="1"/>
      <c r="C46348" s="1"/>
      <c r="D46348" s="8"/>
      <c r="E46348" s="1"/>
      <c r="F46348" s="1"/>
      <c r="G46348" s="1"/>
      <c r="H46348" s="1"/>
    </row>
    <row r="46349">
      <c r="A46349" s="1"/>
      <c r="B46349" s="1"/>
      <c r="C46349" s="1"/>
      <c r="D46349" s="8"/>
      <c r="E46349" s="1"/>
      <c r="F46349" s="1"/>
      <c r="G46349" s="1"/>
      <c r="H46349" s="1"/>
    </row>
    <row r="46350">
      <c r="A46350" s="1"/>
      <c r="B46350" s="1"/>
      <c r="C46350" s="1"/>
      <c r="D46350" s="8"/>
      <c r="E46350" s="1"/>
      <c r="F46350" s="1"/>
      <c r="G46350" s="1"/>
      <c r="H46350" s="1"/>
    </row>
    <row r="46351">
      <c r="A46351" s="1"/>
      <c r="B46351" s="1"/>
      <c r="C46351" s="1"/>
      <c r="D46351" s="8"/>
      <c r="E46351" s="1"/>
      <c r="F46351" s="1"/>
      <c r="G46351" s="1"/>
      <c r="H46351" s="1"/>
    </row>
    <row r="46352">
      <c r="A46352" s="1"/>
      <c r="B46352" s="1"/>
      <c r="C46352" s="1"/>
      <c r="D46352" s="8"/>
      <c r="E46352" s="1"/>
      <c r="F46352" s="1"/>
      <c r="G46352" s="1"/>
      <c r="H46352" s="1"/>
    </row>
    <row r="46353">
      <c r="A46353" s="1"/>
      <c r="B46353" s="1"/>
      <c r="C46353" s="1"/>
      <c r="D46353" s="8"/>
      <c r="E46353" s="1"/>
      <c r="F46353" s="1"/>
      <c r="G46353" s="1"/>
      <c r="H46353" s="1"/>
    </row>
    <row r="46354">
      <c r="A46354" s="1"/>
      <c r="B46354" s="1"/>
      <c r="C46354" s="1"/>
      <c r="D46354" s="8"/>
      <c r="E46354" s="1"/>
      <c r="F46354" s="1"/>
      <c r="G46354" s="1"/>
      <c r="H46354" s="1"/>
    </row>
    <row r="46355">
      <c r="A46355" s="1"/>
      <c r="B46355" s="1"/>
      <c r="C46355" s="1"/>
      <c r="D46355" s="8"/>
      <c r="E46355" s="1"/>
      <c r="F46355" s="1"/>
      <c r="G46355" s="1"/>
      <c r="H46355" s="1"/>
    </row>
    <row r="46356">
      <c r="A46356" s="1"/>
      <c r="B46356" s="1"/>
      <c r="C46356" s="1"/>
      <c r="D46356" s="8"/>
      <c r="E46356" s="1"/>
      <c r="F46356" s="1"/>
      <c r="G46356" s="1"/>
      <c r="H46356" s="1"/>
    </row>
    <row r="46357">
      <c r="A46357" s="1"/>
      <c r="B46357" s="1"/>
      <c r="C46357" s="1"/>
      <c r="D46357" s="8"/>
      <c r="E46357" s="1"/>
      <c r="F46357" s="1"/>
      <c r="G46357" s="1"/>
      <c r="H46357" s="1"/>
    </row>
    <row r="46358">
      <c r="A46358" s="1"/>
      <c r="B46358" s="1"/>
      <c r="C46358" s="1"/>
      <c r="D46358" s="8"/>
      <c r="E46358" s="1"/>
      <c r="F46358" s="1"/>
      <c r="G46358" s="1"/>
      <c r="H46358" s="1"/>
    </row>
    <row r="46359">
      <c r="A46359" s="1"/>
      <c r="B46359" s="1"/>
      <c r="C46359" s="1"/>
      <c r="D46359" s="8"/>
      <c r="E46359" s="1"/>
      <c r="F46359" s="1"/>
      <c r="G46359" s="1"/>
      <c r="H46359" s="1"/>
    </row>
    <row r="46360">
      <c r="A46360" s="1"/>
      <c r="B46360" s="1"/>
      <c r="C46360" s="1"/>
      <c r="D46360" s="8"/>
      <c r="E46360" s="1"/>
      <c r="F46360" s="1"/>
      <c r="G46360" s="1"/>
      <c r="H46360" s="1"/>
    </row>
    <row r="46361">
      <c r="A46361" s="1"/>
      <c r="B46361" s="1"/>
      <c r="C46361" s="1"/>
      <c r="D46361" s="8"/>
      <c r="E46361" s="1"/>
      <c r="F46361" s="1"/>
      <c r="G46361" s="1"/>
      <c r="H46361" s="1"/>
    </row>
    <row r="46362">
      <c r="A46362" s="1"/>
      <c r="B46362" s="1"/>
      <c r="C46362" s="1"/>
      <c r="D46362" s="8"/>
      <c r="E46362" s="1"/>
      <c r="F46362" s="1"/>
      <c r="G46362" s="1"/>
      <c r="H46362" s="1"/>
    </row>
    <row r="46363">
      <c r="A46363" s="1"/>
      <c r="B46363" s="1"/>
      <c r="C46363" s="1"/>
      <c r="D46363" s="8"/>
      <c r="E46363" s="1"/>
      <c r="F46363" s="1"/>
      <c r="G46363" s="1"/>
      <c r="H46363" s="1"/>
    </row>
    <row r="46364">
      <c r="A46364" s="1"/>
      <c r="B46364" s="1"/>
      <c r="C46364" s="1"/>
      <c r="D46364" s="8"/>
      <c r="E46364" s="1"/>
      <c r="F46364" s="1"/>
      <c r="G46364" s="1"/>
      <c r="H46364" s="1"/>
    </row>
    <row r="46365">
      <c r="A46365" s="1"/>
      <c r="B46365" s="1"/>
      <c r="C46365" s="1"/>
      <c r="D46365" s="8"/>
      <c r="E46365" s="1"/>
      <c r="F46365" s="1"/>
      <c r="G46365" s="1"/>
      <c r="H46365" s="1"/>
    </row>
    <row r="46366">
      <c r="A46366" s="1"/>
      <c r="B46366" s="1"/>
      <c r="C46366" s="1"/>
      <c r="D46366" s="8"/>
      <c r="E46366" s="1"/>
      <c r="F46366" s="1"/>
      <c r="G46366" s="1"/>
      <c r="H46366" s="1"/>
    </row>
    <row r="46367">
      <c r="A46367" s="1"/>
      <c r="B46367" s="1"/>
      <c r="C46367" s="1"/>
      <c r="D46367" s="8"/>
      <c r="E46367" s="1"/>
      <c r="F46367" s="1"/>
      <c r="G46367" s="1"/>
      <c r="H46367" s="1"/>
    </row>
    <row r="46368">
      <c r="A46368" s="1"/>
      <c r="B46368" s="1"/>
      <c r="C46368" s="1"/>
      <c r="D46368" s="8"/>
      <c r="E46368" s="1"/>
      <c r="F46368" s="1"/>
      <c r="G46368" s="1"/>
      <c r="H46368" s="1"/>
    </row>
    <row r="46369">
      <c r="A46369" s="1"/>
      <c r="B46369" s="1"/>
      <c r="C46369" s="1"/>
      <c r="D46369" s="8"/>
      <c r="E46369" s="1"/>
      <c r="F46369" s="1"/>
      <c r="G46369" s="1"/>
      <c r="H46369" s="1"/>
    </row>
    <row r="46370">
      <c r="A46370" s="1"/>
      <c r="B46370" s="1"/>
      <c r="C46370" s="1"/>
      <c r="D46370" s="8"/>
      <c r="E46370" s="1"/>
      <c r="F46370" s="1"/>
      <c r="G46370" s="1"/>
      <c r="H46370" s="1"/>
    </row>
    <row r="46371">
      <c r="A46371" s="1"/>
      <c r="B46371" s="1"/>
      <c r="C46371" s="1"/>
      <c r="D46371" s="8"/>
      <c r="E46371" s="1"/>
      <c r="F46371" s="1"/>
      <c r="G46371" s="1"/>
      <c r="H46371" s="1"/>
    </row>
    <row r="46372">
      <c r="A46372" s="1"/>
      <c r="B46372" s="1"/>
      <c r="C46372" s="1"/>
      <c r="D46372" s="8"/>
      <c r="E46372" s="1"/>
      <c r="F46372" s="1"/>
      <c r="G46372" s="1"/>
      <c r="H46372" s="1"/>
    </row>
    <row r="46373">
      <c r="A46373" s="1"/>
      <c r="B46373" s="1"/>
      <c r="C46373" s="1"/>
      <c r="D46373" s="8"/>
      <c r="E46373" s="1"/>
      <c r="F46373" s="1"/>
      <c r="G46373" s="1"/>
      <c r="H46373" s="1"/>
    </row>
    <row r="46374">
      <c r="A46374" s="1"/>
      <c r="B46374" s="1"/>
      <c r="C46374" s="1"/>
      <c r="D46374" s="8"/>
      <c r="E46374" s="1"/>
      <c r="F46374" s="1"/>
      <c r="G46374" s="1"/>
      <c r="H46374" s="1"/>
    </row>
    <row r="46375">
      <c r="A46375" s="1"/>
      <c r="B46375" s="1"/>
      <c r="C46375" s="1"/>
      <c r="D46375" s="8"/>
      <c r="E46375" s="1"/>
      <c r="F46375" s="1"/>
      <c r="G46375" s="1"/>
      <c r="H46375" s="1"/>
    </row>
    <row r="46376">
      <c r="A46376" s="1"/>
      <c r="B46376" s="1"/>
      <c r="C46376" s="1"/>
      <c r="D46376" s="8"/>
      <c r="E46376" s="1"/>
      <c r="F46376" s="1"/>
      <c r="G46376" s="1"/>
      <c r="H46376" s="1"/>
    </row>
    <row r="46377">
      <c r="A46377" s="1"/>
      <c r="B46377" s="1"/>
      <c r="C46377" s="1"/>
      <c r="D46377" s="8"/>
      <c r="E46377" s="1"/>
      <c r="F46377" s="1"/>
      <c r="G46377" s="1"/>
      <c r="H46377" s="1"/>
    </row>
    <row r="46378">
      <c r="A46378" s="1"/>
      <c r="B46378" s="1"/>
      <c r="C46378" s="1"/>
      <c r="D46378" s="8"/>
      <c r="E46378" s="1"/>
      <c r="F46378" s="1"/>
      <c r="G46378" s="1"/>
      <c r="H46378" s="1"/>
    </row>
    <row r="46379">
      <c r="A46379" s="1"/>
      <c r="B46379" s="1"/>
      <c r="C46379" s="1"/>
      <c r="D46379" s="8"/>
      <c r="E46379" s="1"/>
      <c r="F46379" s="1"/>
      <c r="G46379" s="1"/>
      <c r="H46379" s="1"/>
    </row>
    <row r="46380">
      <c r="A46380" s="1"/>
      <c r="B46380" s="1"/>
      <c r="C46380" s="1"/>
      <c r="D46380" s="8"/>
      <c r="E46380" s="1"/>
      <c r="F46380" s="1"/>
      <c r="G46380" s="1"/>
      <c r="H46380" s="1"/>
    </row>
    <row r="46381">
      <c r="A46381" s="1"/>
      <c r="B46381" s="1"/>
      <c r="C46381" s="1"/>
      <c r="D46381" s="8"/>
      <c r="E46381" s="1"/>
      <c r="F46381" s="1"/>
      <c r="G46381" s="1"/>
      <c r="H46381" s="1"/>
    </row>
    <row r="46382">
      <c r="A46382" s="1"/>
      <c r="B46382" s="1"/>
      <c r="C46382" s="1"/>
      <c r="D46382" s="8"/>
      <c r="E46382" s="1"/>
      <c r="F46382" s="1"/>
      <c r="G46382" s="1"/>
      <c r="H46382" s="1"/>
    </row>
    <row r="46383">
      <c r="A46383" s="1"/>
      <c r="B46383" s="1"/>
      <c r="C46383" s="1"/>
      <c r="D46383" s="8"/>
      <c r="E46383" s="1"/>
      <c r="F46383" s="1"/>
      <c r="G46383" s="1"/>
      <c r="H46383" s="1"/>
    </row>
    <row r="46384">
      <c r="A46384" s="1"/>
      <c r="B46384" s="1"/>
      <c r="C46384" s="1"/>
      <c r="D46384" s="8"/>
      <c r="E46384" s="1"/>
      <c r="F46384" s="1"/>
      <c r="G46384" s="1"/>
      <c r="H46384" s="1"/>
    </row>
    <row r="46385">
      <c r="A46385" s="1"/>
      <c r="B46385" s="1"/>
      <c r="C46385" s="1"/>
      <c r="D46385" s="8"/>
      <c r="E46385" s="1"/>
      <c r="F46385" s="1"/>
      <c r="G46385" s="1"/>
      <c r="H46385" s="1"/>
    </row>
    <row r="46386">
      <c r="A46386" s="1"/>
      <c r="B46386" s="1"/>
      <c r="C46386" s="1"/>
      <c r="D46386" s="8"/>
      <c r="E46386" s="1"/>
      <c r="F46386" s="1"/>
      <c r="G46386" s="1"/>
      <c r="H46386" s="1"/>
    </row>
    <row r="46387">
      <c r="A46387" s="1"/>
      <c r="B46387" s="1"/>
      <c r="C46387" s="1"/>
      <c r="D46387" s="8"/>
      <c r="E46387" s="1"/>
      <c r="F46387" s="1"/>
      <c r="G46387" s="1"/>
      <c r="H46387" s="1"/>
    </row>
    <row r="46388">
      <c r="A46388" s="1"/>
      <c r="B46388" s="1"/>
      <c r="C46388" s="1"/>
      <c r="D46388" s="8"/>
      <c r="E46388" s="1"/>
      <c r="F46388" s="1"/>
      <c r="G46388" s="1"/>
      <c r="H46388" s="1"/>
    </row>
    <row r="46389">
      <c r="A46389" s="1"/>
      <c r="B46389" s="1"/>
      <c r="C46389" s="1"/>
      <c r="D46389" s="8"/>
      <c r="E46389" s="1"/>
      <c r="F46389" s="1"/>
      <c r="G46389" s="1"/>
      <c r="H46389" s="1"/>
    </row>
    <row r="46390">
      <c r="A46390" s="1"/>
      <c r="B46390" s="1"/>
      <c r="C46390" s="1"/>
      <c r="D46390" s="8"/>
      <c r="E46390" s="1"/>
      <c r="F46390" s="1"/>
      <c r="G46390" s="1"/>
      <c r="H46390" s="1"/>
    </row>
    <row r="46391">
      <c r="A46391" s="1"/>
      <c r="B46391" s="1"/>
      <c r="C46391" s="1"/>
      <c r="D46391" s="8"/>
      <c r="E46391" s="1"/>
      <c r="F46391" s="1"/>
      <c r="G46391" s="1"/>
      <c r="H46391" s="1"/>
    </row>
    <row r="46392">
      <c r="A46392" s="1"/>
      <c r="B46392" s="1"/>
      <c r="C46392" s="1"/>
      <c r="D46392" s="8"/>
      <c r="E46392" s="1"/>
      <c r="F46392" s="1"/>
      <c r="G46392" s="1"/>
      <c r="H46392" s="1"/>
    </row>
    <row r="46393">
      <c r="A46393" s="1"/>
      <c r="B46393" s="1"/>
      <c r="C46393" s="1"/>
      <c r="D46393" s="8"/>
      <c r="E46393" s="1"/>
      <c r="F46393" s="1"/>
      <c r="G46393" s="1"/>
      <c r="H46393" s="1"/>
    </row>
    <row r="46394">
      <c r="A46394" s="1"/>
      <c r="B46394" s="1"/>
      <c r="C46394" s="1"/>
      <c r="D46394" s="8"/>
      <c r="E46394" s="1"/>
      <c r="F46394" s="1"/>
      <c r="G46394" s="1"/>
      <c r="H46394" s="1"/>
    </row>
    <row r="46395">
      <c r="A46395" s="1"/>
      <c r="B46395" s="1"/>
      <c r="C46395" s="1"/>
      <c r="D46395" s="8"/>
      <c r="E46395" s="1"/>
      <c r="F46395" s="1"/>
      <c r="G46395" s="1"/>
      <c r="H46395" s="1"/>
    </row>
    <row r="46396">
      <c r="A46396" s="1"/>
      <c r="B46396" s="1"/>
      <c r="C46396" s="1"/>
      <c r="D46396" s="8"/>
      <c r="E46396" s="1"/>
      <c r="F46396" s="1"/>
      <c r="G46396" s="1"/>
      <c r="H46396" s="1"/>
    </row>
    <row r="46397">
      <c r="A46397" s="1"/>
      <c r="B46397" s="1"/>
      <c r="C46397" s="1"/>
      <c r="D46397" s="8"/>
      <c r="E46397" s="1"/>
      <c r="F46397" s="1"/>
      <c r="G46397" s="1"/>
      <c r="H46397" s="1"/>
    </row>
    <row r="46398">
      <c r="A46398" s="1"/>
      <c r="B46398" s="1"/>
      <c r="C46398" s="1"/>
      <c r="D46398" s="8"/>
      <c r="E46398" s="1"/>
      <c r="F46398" s="1"/>
      <c r="G46398" s="1"/>
      <c r="H46398" s="1"/>
    </row>
    <row r="46399">
      <c r="A46399" s="1"/>
      <c r="B46399" s="1"/>
      <c r="C46399" s="1"/>
      <c r="D46399" s="8"/>
      <c r="E46399" s="1"/>
      <c r="F46399" s="1"/>
      <c r="G46399" s="1"/>
      <c r="H46399" s="1"/>
    </row>
    <row r="46400">
      <c r="A46400" s="1"/>
      <c r="B46400" s="1"/>
      <c r="C46400" s="1"/>
      <c r="D46400" s="8"/>
      <c r="E46400" s="1"/>
      <c r="F46400" s="1"/>
      <c r="G46400" s="1"/>
      <c r="H46400" s="1"/>
    </row>
    <row r="46401">
      <c r="A46401" s="1"/>
      <c r="B46401" s="1"/>
      <c r="C46401" s="1"/>
      <c r="D46401" s="8"/>
      <c r="E46401" s="1"/>
      <c r="F46401" s="1"/>
      <c r="G46401" s="1"/>
      <c r="H46401" s="1"/>
    </row>
    <row r="46402">
      <c r="A46402" s="1"/>
      <c r="B46402" s="1"/>
      <c r="C46402" s="1"/>
      <c r="D46402" s="8"/>
      <c r="E46402" s="1"/>
      <c r="F46402" s="1"/>
      <c r="G46402" s="1"/>
      <c r="H46402" s="1"/>
    </row>
    <row r="46403">
      <c r="A46403" s="1"/>
      <c r="B46403" s="1"/>
      <c r="C46403" s="1"/>
      <c r="D46403" s="8"/>
      <c r="E46403" s="1"/>
      <c r="F46403" s="1"/>
      <c r="G46403" s="1"/>
      <c r="H46403" s="1"/>
    </row>
    <row r="46404">
      <c r="A46404" s="1"/>
      <c r="B46404" s="1"/>
      <c r="C46404" s="1"/>
      <c r="D46404" s="8"/>
      <c r="E46404" s="1"/>
      <c r="F46404" s="1"/>
      <c r="G46404" s="1"/>
      <c r="H46404" s="1"/>
    </row>
    <row r="46405">
      <c r="A46405" s="1"/>
      <c r="B46405" s="1"/>
      <c r="C46405" s="1"/>
      <c r="D46405" s="8"/>
      <c r="E46405" s="1"/>
      <c r="F46405" s="1"/>
      <c r="G46405" s="1"/>
      <c r="H46405" s="1"/>
    </row>
    <row r="46406">
      <c r="A46406" s="1"/>
      <c r="B46406" s="1"/>
      <c r="C46406" s="1"/>
      <c r="D46406" s="8"/>
      <c r="E46406" s="1"/>
      <c r="F46406" s="1"/>
      <c r="G46406" s="1"/>
      <c r="H46406" s="1"/>
    </row>
    <row r="46407">
      <c r="A46407" s="1"/>
      <c r="B46407" s="1"/>
      <c r="C46407" s="1"/>
      <c r="D46407" s="8"/>
      <c r="E46407" s="1"/>
      <c r="F46407" s="1"/>
      <c r="G46407" s="1"/>
      <c r="H46407" s="1"/>
    </row>
    <row r="46408">
      <c r="A46408" s="1"/>
      <c r="B46408" s="1"/>
      <c r="C46408" s="1"/>
      <c r="D46408" s="8"/>
      <c r="E46408" s="1"/>
      <c r="F46408" s="1"/>
      <c r="G46408" s="1"/>
      <c r="H46408" s="1"/>
    </row>
    <row r="46409">
      <c r="A46409" s="1"/>
      <c r="B46409" s="1"/>
      <c r="C46409" s="1"/>
      <c r="D46409" s="8"/>
      <c r="E46409" s="1"/>
      <c r="F46409" s="1"/>
      <c r="G46409" s="1"/>
      <c r="H46409" s="1"/>
    </row>
    <row r="46410">
      <c r="A46410" s="1"/>
      <c r="B46410" s="1"/>
      <c r="C46410" s="1"/>
      <c r="D46410" s="8"/>
      <c r="E46410" s="1"/>
      <c r="F46410" s="1"/>
      <c r="G46410" s="1"/>
      <c r="H46410" s="1"/>
    </row>
    <row r="46411">
      <c r="A46411" s="1"/>
      <c r="B46411" s="1"/>
      <c r="C46411" s="1"/>
      <c r="D46411" s="8"/>
      <c r="E46411" s="1"/>
      <c r="F46411" s="1"/>
      <c r="G46411" s="1"/>
      <c r="H46411" s="1"/>
    </row>
    <row r="46412">
      <c r="A46412" s="1"/>
      <c r="B46412" s="1"/>
      <c r="C46412" s="1"/>
      <c r="D46412" s="8"/>
      <c r="E46412" s="1"/>
      <c r="F46412" s="1"/>
      <c r="G46412" s="1"/>
      <c r="H46412" s="1"/>
    </row>
    <row r="46413">
      <c r="A46413" s="1"/>
      <c r="B46413" s="1"/>
      <c r="C46413" s="1"/>
      <c r="D46413" s="8"/>
      <c r="E46413" s="1"/>
      <c r="F46413" s="1"/>
      <c r="G46413" s="1"/>
      <c r="H46413" s="1"/>
    </row>
    <row r="46414">
      <c r="A46414" s="1"/>
      <c r="B46414" s="1"/>
      <c r="C46414" s="1"/>
      <c r="D46414" s="8"/>
      <c r="E46414" s="1"/>
      <c r="F46414" s="1"/>
      <c r="G46414" s="1"/>
      <c r="H46414" s="1"/>
    </row>
    <row r="46415">
      <c r="A46415" s="1"/>
      <c r="B46415" s="1"/>
      <c r="C46415" s="1"/>
      <c r="D46415" s="8"/>
      <c r="E46415" s="1"/>
      <c r="F46415" s="1"/>
      <c r="G46415" s="1"/>
      <c r="H46415" s="1"/>
    </row>
    <row r="46416">
      <c r="A46416" s="1"/>
      <c r="B46416" s="1"/>
      <c r="C46416" s="1"/>
      <c r="D46416" s="8"/>
      <c r="E46416" s="1"/>
      <c r="F46416" s="1"/>
      <c r="G46416" s="1"/>
      <c r="H46416" s="1"/>
    </row>
    <row r="46417">
      <c r="A46417" s="1"/>
      <c r="B46417" s="1"/>
      <c r="C46417" s="1"/>
      <c r="D46417" s="8"/>
      <c r="E46417" s="1"/>
      <c r="F46417" s="1"/>
      <c r="G46417" s="1"/>
      <c r="H46417" s="1"/>
    </row>
    <row r="46418">
      <c r="A46418" s="1"/>
      <c r="B46418" s="1"/>
      <c r="C46418" s="1"/>
      <c r="D46418" s="8"/>
      <c r="E46418" s="1"/>
      <c r="F46418" s="1"/>
      <c r="G46418" s="1"/>
      <c r="H46418" s="1"/>
    </row>
    <row r="46419">
      <c r="A46419" s="1"/>
      <c r="B46419" s="1"/>
      <c r="C46419" s="1"/>
      <c r="D46419" s="8"/>
      <c r="E46419" s="1"/>
      <c r="F46419" s="1"/>
      <c r="G46419" s="1"/>
      <c r="H46419" s="1"/>
    </row>
    <row r="46420">
      <c r="A46420" s="1"/>
      <c r="B46420" s="1"/>
      <c r="C46420" s="1"/>
      <c r="D46420" s="8"/>
      <c r="E46420" s="1"/>
      <c r="F46420" s="1"/>
      <c r="G46420" s="1"/>
      <c r="H46420" s="1"/>
    </row>
    <row r="46421">
      <c r="A46421" s="1"/>
      <c r="B46421" s="1"/>
      <c r="C46421" s="1"/>
      <c r="D46421" s="8"/>
      <c r="E46421" s="1"/>
      <c r="F46421" s="1"/>
      <c r="G46421" s="1"/>
      <c r="H46421" s="1"/>
    </row>
    <row r="46422">
      <c r="A46422" s="1"/>
      <c r="B46422" s="1"/>
      <c r="C46422" s="1"/>
      <c r="D46422" s="8"/>
      <c r="E46422" s="1"/>
      <c r="F46422" s="1"/>
      <c r="G46422" s="1"/>
      <c r="H46422" s="1"/>
    </row>
    <row r="46423">
      <c r="A46423" s="1"/>
      <c r="B46423" s="1"/>
      <c r="C46423" s="1"/>
      <c r="D46423" s="8"/>
      <c r="E46423" s="1"/>
      <c r="F46423" s="1"/>
      <c r="G46423" s="1"/>
      <c r="H46423" s="1"/>
    </row>
    <row r="46424">
      <c r="A46424" s="1"/>
      <c r="B46424" s="1"/>
      <c r="C46424" s="1"/>
      <c r="D46424" s="8"/>
      <c r="E46424" s="1"/>
      <c r="F46424" s="1"/>
      <c r="G46424" s="1"/>
      <c r="H46424" s="1"/>
    </row>
    <row r="46425">
      <c r="A46425" s="1"/>
      <c r="B46425" s="1"/>
      <c r="C46425" s="1"/>
      <c r="D46425" s="8"/>
      <c r="E46425" s="1"/>
      <c r="F46425" s="1"/>
      <c r="G46425" s="1"/>
      <c r="H46425" s="1"/>
    </row>
    <row r="46426">
      <c r="A46426" s="1"/>
      <c r="B46426" s="1"/>
      <c r="C46426" s="1"/>
      <c r="D46426" s="8"/>
      <c r="E46426" s="1"/>
      <c r="F46426" s="1"/>
      <c r="G46426" s="1"/>
      <c r="H46426" s="1"/>
    </row>
    <row r="46427">
      <c r="A46427" s="1"/>
      <c r="B46427" s="1"/>
      <c r="C46427" s="1"/>
      <c r="D46427" s="8"/>
      <c r="E46427" s="1"/>
      <c r="F46427" s="1"/>
      <c r="G46427" s="1"/>
      <c r="H46427" s="1"/>
    </row>
    <row r="46428">
      <c r="A46428" s="1"/>
      <c r="B46428" s="1"/>
      <c r="C46428" s="1"/>
      <c r="D46428" s="8"/>
      <c r="E46428" s="1"/>
      <c r="F46428" s="1"/>
      <c r="G46428" s="1"/>
      <c r="H46428" s="1"/>
    </row>
    <row r="46429">
      <c r="A46429" s="1"/>
      <c r="B46429" s="1"/>
      <c r="C46429" s="1"/>
      <c r="D46429" s="8"/>
      <c r="E46429" s="1"/>
      <c r="F46429" s="1"/>
      <c r="G46429" s="1"/>
      <c r="H46429" s="1"/>
    </row>
    <row r="46430">
      <c r="A46430" s="1"/>
      <c r="B46430" s="1"/>
      <c r="C46430" s="1"/>
      <c r="D46430" s="8"/>
      <c r="E46430" s="1"/>
      <c r="F46430" s="1"/>
      <c r="G46430" s="1"/>
      <c r="H46430" s="1"/>
    </row>
    <row r="46431">
      <c r="A46431" s="1"/>
      <c r="B46431" s="1"/>
      <c r="C46431" s="1"/>
      <c r="D46431" s="8"/>
      <c r="E46431" s="1"/>
      <c r="F46431" s="1"/>
      <c r="G46431" s="1"/>
      <c r="H46431" s="1"/>
    </row>
    <row r="46432">
      <c r="A46432" s="1"/>
      <c r="B46432" s="1"/>
      <c r="C46432" s="1"/>
      <c r="D46432" s="8"/>
      <c r="E46432" s="1"/>
      <c r="F46432" s="1"/>
      <c r="G46432" s="1"/>
      <c r="H46432" s="1"/>
    </row>
    <row r="46433">
      <c r="A46433" s="1"/>
      <c r="B46433" s="1"/>
      <c r="C46433" s="1"/>
      <c r="D46433" s="8"/>
      <c r="E46433" s="1"/>
      <c r="F46433" s="1"/>
      <c r="G46433" s="1"/>
      <c r="H46433" s="1"/>
    </row>
    <row r="46434">
      <c r="A46434" s="1"/>
      <c r="B46434" s="1"/>
      <c r="C46434" s="1"/>
      <c r="D46434" s="8"/>
      <c r="E46434" s="1"/>
      <c r="F46434" s="1"/>
      <c r="G46434" s="1"/>
      <c r="H46434" s="1"/>
    </row>
    <row r="46435">
      <c r="A46435" s="1"/>
      <c r="B46435" s="1"/>
      <c r="C46435" s="1"/>
      <c r="D46435" s="8"/>
      <c r="E46435" s="1"/>
      <c r="F46435" s="1"/>
      <c r="G46435" s="1"/>
      <c r="H46435" s="1"/>
    </row>
    <row r="46436">
      <c r="A46436" s="1"/>
      <c r="B46436" s="1"/>
      <c r="C46436" s="1"/>
      <c r="D46436" s="8"/>
      <c r="E46436" s="1"/>
      <c r="F46436" s="1"/>
      <c r="G46436" s="1"/>
      <c r="H46436" s="1"/>
    </row>
    <row r="46437">
      <c r="A46437" s="1"/>
      <c r="B46437" s="1"/>
      <c r="C46437" s="1"/>
      <c r="D46437" s="8"/>
      <c r="E46437" s="1"/>
      <c r="F46437" s="1"/>
      <c r="G46437" s="1"/>
      <c r="H46437" s="1"/>
    </row>
    <row r="46438">
      <c r="A46438" s="1"/>
      <c r="B46438" s="1"/>
      <c r="C46438" s="1"/>
      <c r="D46438" s="8"/>
      <c r="E46438" s="1"/>
      <c r="F46438" s="1"/>
      <c r="G46438" s="1"/>
      <c r="H46438" s="1"/>
    </row>
    <row r="46439">
      <c r="A46439" s="1"/>
      <c r="B46439" s="1"/>
      <c r="C46439" s="1"/>
      <c r="D46439" s="8"/>
      <c r="E46439" s="1"/>
      <c r="F46439" s="1"/>
      <c r="G46439" s="1"/>
      <c r="H46439" s="1"/>
    </row>
    <row r="46440">
      <c r="A46440" s="1"/>
      <c r="B46440" s="1"/>
      <c r="C46440" s="1"/>
      <c r="D46440" s="8"/>
      <c r="E46440" s="1"/>
      <c r="F46440" s="1"/>
      <c r="G46440" s="1"/>
      <c r="H46440" s="1"/>
    </row>
    <row r="46441">
      <c r="A46441" s="1"/>
      <c r="B46441" s="1"/>
      <c r="C46441" s="1"/>
      <c r="D46441" s="8"/>
      <c r="E46441" s="1"/>
      <c r="F46441" s="1"/>
      <c r="G46441" s="1"/>
      <c r="H46441" s="1"/>
    </row>
    <row r="46442">
      <c r="A46442" s="1"/>
      <c r="B46442" s="1"/>
      <c r="C46442" s="1"/>
      <c r="D46442" s="8"/>
      <c r="E46442" s="1"/>
      <c r="F46442" s="1"/>
      <c r="G46442" s="1"/>
      <c r="H46442" s="1"/>
    </row>
    <row r="46443">
      <c r="A46443" s="1"/>
      <c r="B46443" s="1"/>
      <c r="C46443" s="1"/>
      <c r="D46443" s="8"/>
      <c r="E46443" s="1"/>
      <c r="F46443" s="1"/>
      <c r="G46443" s="1"/>
      <c r="H46443" s="1"/>
    </row>
    <row r="46444">
      <c r="A46444" s="1"/>
      <c r="B46444" s="1"/>
      <c r="C46444" s="1"/>
      <c r="D46444" s="8"/>
      <c r="E46444" s="1"/>
      <c r="F46444" s="1"/>
      <c r="G46444" s="1"/>
      <c r="H46444" s="1"/>
    </row>
    <row r="46445">
      <c r="A46445" s="1"/>
      <c r="B46445" s="1"/>
      <c r="C46445" s="1"/>
      <c r="D46445" s="8"/>
      <c r="E46445" s="1"/>
      <c r="F46445" s="1"/>
      <c r="G46445" s="1"/>
      <c r="H46445" s="1"/>
    </row>
    <row r="46446">
      <c r="A46446" s="1"/>
      <c r="B46446" s="1"/>
      <c r="C46446" s="1"/>
      <c r="D46446" s="8"/>
      <c r="E46446" s="1"/>
      <c r="F46446" s="1"/>
      <c r="G46446" s="1"/>
      <c r="H46446" s="1"/>
    </row>
    <row r="46447">
      <c r="A46447" s="1"/>
      <c r="B46447" s="1"/>
      <c r="C46447" s="1"/>
      <c r="D46447" s="8"/>
      <c r="E46447" s="1"/>
      <c r="F46447" s="1"/>
      <c r="G46447" s="1"/>
      <c r="H46447" s="1"/>
    </row>
    <row r="46448">
      <c r="A46448" s="1"/>
      <c r="B46448" s="1"/>
      <c r="C46448" s="1"/>
      <c r="D46448" s="8"/>
      <c r="E46448" s="1"/>
      <c r="F46448" s="1"/>
      <c r="G46448" s="1"/>
      <c r="H46448" s="1"/>
    </row>
    <row r="46449">
      <c r="A46449" s="1"/>
      <c r="B46449" s="1"/>
      <c r="C46449" s="1"/>
      <c r="D46449" s="8"/>
      <c r="E46449" s="1"/>
      <c r="F46449" s="1"/>
      <c r="G46449" s="1"/>
      <c r="H46449" s="1"/>
    </row>
    <row r="46450">
      <c r="A46450" s="1"/>
      <c r="B46450" s="1"/>
      <c r="C46450" s="1"/>
      <c r="D46450" s="8"/>
      <c r="E46450" s="1"/>
      <c r="F46450" s="1"/>
      <c r="G46450" s="1"/>
      <c r="H46450" s="1"/>
    </row>
    <row r="46451">
      <c r="A46451" s="1"/>
      <c r="B46451" s="1"/>
      <c r="C46451" s="1"/>
      <c r="D46451" s="8"/>
      <c r="E46451" s="1"/>
      <c r="F46451" s="1"/>
      <c r="G46451" s="1"/>
      <c r="H46451" s="1"/>
    </row>
    <row r="46452">
      <c r="A46452" s="1"/>
      <c r="B46452" s="1"/>
      <c r="C46452" s="1"/>
      <c r="D46452" s="8"/>
      <c r="E46452" s="1"/>
      <c r="F46452" s="1"/>
      <c r="G46452" s="1"/>
      <c r="H46452" s="1"/>
    </row>
    <row r="46453">
      <c r="A46453" s="1"/>
      <c r="B46453" s="1"/>
      <c r="C46453" s="1"/>
      <c r="D46453" s="8"/>
      <c r="E46453" s="1"/>
      <c r="F46453" s="1"/>
      <c r="G46453" s="1"/>
      <c r="H46453" s="1"/>
    </row>
    <row r="46454">
      <c r="A46454" s="1"/>
      <c r="B46454" s="1"/>
      <c r="C46454" s="1"/>
      <c r="D46454" s="8"/>
      <c r="E46454" s="1"/>
      <c r="F46454" s="1"/>
      <c r="G46454" s="1"/>
      <c r="H46454" s="1"/>
    </row>
    <row r="46455">
      <c r="A46455" s="1"/>
      <c r="B46455" s="1"/>
      <c r="C46455" s="1"/>
      <c r="D46455" s="8"/>
      <c r="E46455" s="1"/>
      <c r="F46455" s="1"/>
      <c r="G46455" s="1"/>
      <c r="H46455" s="1"/>
    </row>
    <row r="46456">
      <c r="A46456" s="1"/>
      <c r="B46456" s="1"/>
      <c r="C46456" s="1"/>
      <c r="D46456" s="8"/>
      <c r="E46456" s="1"/>
      <c r="F46456" s="1"/>
      <c r="G46456" s="1"/>
      <c r="H46456" s="1"/>
    </row>
    <row r="46457">
      <c r="A46457" s="1"/>
      <c r="B46457" s="1"/>
      <c r="C46457" s="1"/>
      <c r="D46457" s="8"/>
      <c r="E46457" s="1"/>
      <c r="F46457" s="1"/>
      <c r="G46457" s="1"/>
      <c r="H46457" s="1"/>
    </row>
    <row r="46458">
      <c r="A46458" s="1"/>
      <c r="B46458" s="1"/>
      <c r="C46458" s="1"/>
      <c r="D46458" s="8"/>
      <c r="E46458" s="1"/>
      <c r="F46458" s="1"/>
      <c r="G46458" s="1"/>
      <c r="H46458" s="1"/>
    </row>
    <row r="46459">
      <c r="A46459" s="1"/>
      <c r="B46459" s="1"/>
      <c r="C46459" s="1"/>
      <c r="D46459" s="8"/>
      <c r="E46459" s="1"/>
      <c r="F46459" s="1"/>
      <c r="G46459" s="1"/>
      <c r="H46459" s="1"/>
    </row>
    <row r="46460">
      <c r="A46460" s="1"/>
      <c r="B46460" s="1"/>
      <c r="C46460" s="1"/>
      <c r="D46460" s="8"/>
      <c r="E46460" s="1"/>
      <c r="F46460" s="1"/>
      <c r="G46460" s="1"/>
      <c r="H46460" s="1"/>
    </row>
    <row r="46461">
      <c r="A46461" s="1"/>
      <c r="B46461" s="1"/>
      <c r="C46461" s="1"/>
      <c r="D46461" s="8"/>
      <c r="E46461" s="1"/>
      <c r="F46461" s="1"/>
      <c r="G46461" s="1"/>
      <c r="H46461" s="1"/>
    </row>
    <row r="46462">
      <c r="A46462" s="1"/>
      <c r="B46462" s="1"/>
      <c r="C46462" s="1"/>
      <c r="D46462" s="8"/>
      <c r="E46462" s="1"/>
      <c r="F46462" s="1"/>
      <c r="G46462" s="1"/>
      <c r="H46462" s="1"/>
    </row>
    <row r="46463">
      <c r="A46463" s="1"/>
      <c r="B46463" s="1"/>
      <c r="C46463" s="1"/>
      <c r="D46463" s="8"/>
      <c r="E46463" s="1"/>
      <c r="F46463" s="1"/>
      <c r="G46463" s="1"/>
      <c r="H46463" s="1"/>
    </row>
    <row r="46464">
      <c r="A46464" s="1"/>
      <c r="B46464" s="1"/>
      <c r="C46464" s="1"/>
      <c r="D46464" s="8"/>
      <c r="E46464" s="1"/>
      <c r="F46464" s="1"/>
      <c r="G46464" s="1"/>
      <c r="H46464" s="1"/>
    </row>
    <row r="46465">
      <c r="A46465" s="1"/>
      <c r="B46465" s="1"/>
      <c r="C46465" s="1"/>
      <c r="D46465" s="8"/>
      <c r="E46465" s="1"/>
      <c r="F46465" s="1"/>
      <c r="G46465" s="1"/>
      <c r="H46465" s="1"/>
    </row>
    <row r="46466">
      <c r="A46466" s="1"/>
      <c r="B46466" s="1"/>
      <c r="C46466" s="1"/>
      <c r="D46466" s="8"/>
      <c r="E46466" s="1"/>
      <c r="F46466" s="1"/>
      <c r="G46466" s="1"/>
      <c r="H46466" s="1"/>
    </row>
    <row r="46467">
      <c r="A46467" s="1"/>
      <c r="B46467" s="1"/>
      <c r="C46467" s="1"/>
      <c r="D46467" s="8"/>
      <c r="E46467" s="1"/>
      <c r="F46467" s="1"/>
      <c r="G46467" s="1"/>
      <c r="H46467" s="1"/>
    </row>
    <row r="46468">
      <c r="A46468" s="1"/>
      <c r="B46468" s="1"/>
      <c r="C46468" s="1"/>
      <c r="D46468" s="8"/>
      <c r="E46468" s="1"/>
      <c r="F46468" s="1"/>
      <c r="G46468" s="1"/>
      <c r="H46468" s="1"/>
    </row>
    <row r="46469">
      <c r="A46469" s="1"/>
      <c r="B46469" s="1"/>
      <c r="C46469" s="1"/>
      <c r="D46469" s="8"/>
      <c r="E46469" s="1"/>
      <c r="F46469" s="1"/>
      <c r="G46469" s="1"/>
      <c r="H46469" s="1"/>
    </row>
    <row r="46470">
      <c r="A46470" s="1"/>
      <c r="B46470" s="1"/>
      <c r="C46470" s="1"/>
      <c r="D46470" s="8"/>
      <c r="E46470" s="1"/>
      <c r="F46470" s="1"/>
      <c r="G46470" s="1"/>
      <c r="H46470" s="1"/>
    </row>
    <row r="46471">
      <c r="A46471" s="1"/>
      <c r="B46471" s="1"/>
      <c r="C46471" s="1"/>
      <c r="D46471" s="8"/>
      <c r="E46471" s="1"/>
      <c r="F46471" s="1"/>
      <c r="G46471" s="1"/>
      <c r="H46471" s="1"/>
    </row>
    <row r="46472">
      <c r="A46472" s="1"/>
      <c r="B46472" s="1"/>
      <c r="C46472" s="1"/>
      <c r="D46472" s="8"/>
      <c r="E46472" s="1"/>
      <c r="F46472" s="1"/>
      <c r="G46472" s="1"/>
      <c r="H46472" s="1"/>
    </row>
    <row r="46473">
      <c r="A46473" s="1"/>
      <c r="B46473" s="1"/>
      <c r="C46473" s="1"/>
      <c r="D46473" s="8"/>
      <c r="E46473" s="1"/>
      <c r="F46473" s="1"/>
      <c r="G46473" s="1"/>
      <c r="H46473" s="1"/>
    </row>
    <row r="46474">
      <c r="A46474" s="1"/>
      <c r="B46474" s="1"/>
      <c r="C46474" s="1"/>
      <c r="D46474" s="8"/>
      <c r="E46474" s="1"/>
      <c r="F46474" s="1"/>
      <c r="G46474" s="1"/>
      <c r="H46474" s="1"/>
    </row>
    <row r="46475">
      <c r="A46475" s="1"/>
      <c r="B46475" s="1"/>
      <c r="C46475" s="1"/>
      <c r="D46475" s="8"/>
      <c r="E46475" s="1"/>
      <c r="F46475" s="1"/>
      <c r="G46475" s="1"/>
      <c r="H46475" s="1"/>
    </row>
    <row r="46476">
      <c r="A46476" s="1"/>
      <c r="B46476" s="1"/>
      <c r="C46476" s="1"/>
      <c r="D46476" s="8"/>
      <c r="E46476" s="1"/>
      <c r="F46476" s="1"/>
      <c r="G46476" s="1"/>
      <c r="H46476" s="1"/>
    </row>
    <row r="46477">
      <c r="A46477" s="1"/>
      <c r="B46477" s="1"/>
      <c r="C46477" s="1"/>
      <c r="D46477" s="8"/>
      <c r="E46477" s="1"/>
      <c r="F46477" s="1"/>
      <c r="G46477" s="1"/>
      <c r="H46477" s="1"/>
    </row>
    <row r="46478">
      <c r="A46478" s="1"/>
      <c r="B46478" s="1"/>
      <c r="C46478" s="1"/>
      <c r="D46478" s="8"/>
      <c r="E46478" s="1"/>
      <c r="F46478" s="1"/>
      <c r="G46478" s="1"/>
      <c r="H46478" s="1"/>
    </row>
    <row r="46479">
      <c r="A46479" s="1"/>
      <c r="B46479" s="1"/>
      <c r="C46479" s="1"/>
      <c r="D46479" s="8"/>
      <c r="E46479" s="1"/>
      <c r="F46479" s="1"/>
      <c r="G46479" s="1"/>
      <c r="H46479" s="1"/>
    </row>
    <row r="46480">
      <c r="A46480" s="1"/>
      <c r="B46480" s="1"/>
      <c r="C46480" s="1"/>
      <c r="D46480" s="8"/>
      <c r="E46480" s="1"/>
      <c r="F46480" s="1"/>
      <c r="G46480" s="1"/>
      <c r="H46480" s="1"/>
    </row>
    <row r="46481">
      <c r="A46481" s="1"/>
      <c r="B46481" s="1"/>
      <c r="C46481" s="1"/>
      <c r="D46481" s="8"/>
      <c r="E46481" s="1"/>
      <c r="F46481" s="1"/>
      <c r="G46481" s="1"/>
      <c r="H46481" s="1"/>
    </row>
    <row r="46482">
      <c r="A46482" s="1"/>
      <c r="B46482" s="1"/>
      <c r="C46482" s="1"/>
      <c r="D46482" s="8"/>
      <c r="E46482" s="1"/>
      <c r="F46482" s="1"/>
      <c r="G46482" s="1"/>
      <c r="H46482" s="1"/>
    </row>
    <row r="46483">
      <c r="A46483" s="1"/>
      <c r="B46483" s="1"/>
      <c r="C46483" s="1"/>
      <c r="D46483" s="8"/>
      <c r="E46483" s="1"/>
      <c r="F46483" s="1"/>
      <c r="G46483" s="1"/>
      <c r="H46483" s="1"/>
    </row>
    <row r="46484">
      <c r="A46484" s="1"/>
      <c r="B46484" s="1"/>
      <c r="C46484" s="1"/>
      <c r="D46484" s="8"/>
      <c r="E46484" s="1"/>
      <c r="F46484" s="1"/>
      <c r="G46484" s="1"/>
      <c r="H46484" s="1"/>
    </row>
    <row r="46485">
      <c r="A46485" s="1"/>
      <c r="B46485" s="1"/>
      <c r="C46485" s="1"/>
      <c r="D46485" s="8"/>
      <c r="E46485" s="1"/>
      <c r="F46485" s="1"/>
      <c r="G46485" s="1"/>
      <c r="H46485" s="1"/>
    </row>
    <row r="46486">
      <c r="A46486" s="1"/>
      <c r="B46486" s="1"/>
      <c r="C46486" s="1"/>
      <c r="D46486" s="8"/>
      <c r="E46486" s="1"/>
      <c r="F46486" s="1"/>
      <c r="G46486" s="1"/>
      <c r="H46486" s="1"/>
    </row>
    <row r="46487">
      <c r="A46487" s="1"/>
      <c r="B46487" s="1"/>
      <c r="C46487" s="1"/>
      <c r="D46487" s="8"/>
      <c r="E46487" s="1"/>
      <c r="F46487" s="1"/>
      <c r="G46487" s="1"/>
      <c r="H46487" s="1"/>
    </row>
    <row r="46488">
      <c r="A46488" s="1"/>
      <c r="B46488" s="1"/>
      <c r="C46488" s="1"/>
      <c r="D46488" s="8"/>
      <c r="E46488" s="1"/>
      <c r="F46488" s="1"/>
      <c r="G46488" s="1"/>
      <c r="H46488" s="1"/>
    </row>
    <row r="46489">
      <c r="A46489" s="1"/>
      <c r="B46489" s="1"/>
      <c r="C46489" s="1"/>
      <c r="D46489" s="8"/>
      <c r="E46489" s="1"/>
      <c r="F46489" s="1"/>
      <c r="G46489" s="1"/>
      <c r="H46489" s="1"/>
    </row>
    <row r="46490">
      <c r="A46490" s="1"/>
      <c r="B46490" s="1"/>
      <c r="C46490" s="1"/>
      <c r="D46490" s="8"/>
      <c r="E46490" s="1"/>
      <c r="F46490" s="1"/>
      <c r="G46490" s="1"/>
      <c r="H46490" s="1"/>
    </row>
    <row r="46491">
      <c r="A46491" s="1"/>
      <c r="B46491" s="1"/>
      <c r="C46491" s="1"/>
      <c r="D46491" s="8"/>
      <c r="E46491" s="1"/>
      <c r="F46491" s="1"/>
      <c r="G46491" s="1"/>
      <c r="H46491" s="1"/>
    </row>
    <row r="46492">
      <c r="A46492" s="1"/>
      <c r="B46492" s="1"/>
      <c r="C46492" s="1"/>
      <c r="D46492" s="8"/>
      <c r="E46492" s="1"/>
      <c r="F46492" s="1"/>
      <c r="G46492" s="1"/>
      <c r="H46492" s="1"/>
    </row>
    <row r="46493">
      <c r="A46493" s="1"/>
      <c r="B46493" s="1"/>
      <c r="C46493" s="1"/>
      <c r="D46493" s="8"/>
      <c r="E46493" s="1"/>
      <c r="F46493" s="1"/>
      <c r="G46493" s="1"/>
      <c r="H46493" s="1"/>
    </row>
    <row r="46494">
      <c r="A46494" s="1"/>
      <c r="B46494" s="1"/>
      <c r="C46494" s="1"/>
      <c r="D46494" s="8"/>
      <c r="E46494" s="1"/>
      <c r="F46494" s="1"/>
      <c r="G46494" s="1"/>
      <c r="H46494" s="1"/>
    </row>
    <row r="46495">
      <c r="A46495" s="1"/>
      <c r="B46495" s="1"/>
      <c r="C46495" s="1"/>
      <c r="D46495" s="8"/>
      <c r="E46495" s="1"/>
      <c r="F46495" s="1"/>
      <c r="G46495" s="1"/>
      <c r="H46495" s="1"/>
    </row>
    <row r="46496">
      <c r="A46496" s="1"/>
      <c r="B46496" s="1"/>
      <c r="C46496" s="1"/>
      <c r="D46496" s="8"/>
      <c r="E46496" s="1"/>
      <c r="F46496" s="1"/>
      <c r="G46496" s="1"/>
      <c r="H46496" s="1"/>
    </row>
    <row r="46497">
      <c r="A46497" s="1"/>
      <c r="B46497" s="1"/>
      <c r="C46497" s="1"/>
      <c r="D46497" s="8"/>
      <c r="E46497" s="1"/>
      <c r="F46497" s="1"/>
      <c r="G46497" s="1"/>
      <c r="H46497" s="1"/>
    </row>
    <row r="46498">
      <c r="A46498" s="1"/>
      <c r="B46498" s="1"/>
      <c r="C46498" s="1"/>
      <c r="D46498" s="8"/>
      <c r="E46498" s="1"/>
      <c r="F46498" s="1"/>
      <c r="G46498" s="1"/>
      <c r="H46498" s="1"/>
    </row>
    <row r="46499">
      <c r="A46499" s="1"/>
      <c r="B46499" s="1"/>
      <c r="C46499" s="1"/>
      <c r="D46499" s="8"/>
      <c r="E46499" s="1"/>
      <c r="F46499" s="1"/>
      <c r="G46499" s="1"/>
      <c r="H46499" s="1"/>
    </row>
    <row r="46500">
      <c r="A46500" s="1"/>
      <c r="B46500" s="1"/>
      <c r="C46500" s="1"/>
      <c r="D46500" s="8"/>
      <c r="E46500" s="1"/>
      <c r="F46500" s="1"/>
      <c r="G46500" s="1"/>
      <c r="H46500" s="1"/>
    </row>
    <row r="46501">
      <c r="A46501" s="1"/>
      <c r="B46501" s="1"/>
      <c r="C46501" s="1"/>
      <c r="D46501" s="8"/>
      <c r="E46501" s="1"/>
      <c r="F46501" s="1"/>
      <c r="G46501" s="1"/>
      <c r="H46501" s="1"/>
    </row>
    <row r="46502">
      <c r="A46502" s="1"/>
      <c r="B46502" s="1"/>
      <c r="C46502" s="1"/>
      <c r="D46502" s="8"/>
      <c r="E46502" s="1"/>
      <c r="F46502" s="1"/>
      <c r="G46502" s="1"/>
      <c r="H46502" s="1"/>
    </row>
    <row r="46503">
      <c r="A46503" s="1"/>
      <c r="B46503" s="1"/>
      <c r="C46503" s="1"/>
      <c r="D46503" s="8"/>
      <c r="E46503" s="1"/>
      <c r="F46503" s="1"/>
      <c r="G46503" s="1"/>
      <c r="H46503" s="1"/>
    </row>
    <row r="46504">
      <c r="A46504" s="1"/>
      <c r="B46504" s="1"/>
      <c r="C46504" s="1"/>
      <c r="D46504" s="8"/>
      <c r="E46504" s="1"/>
      <c r="F46504" s="1"/>
      <c r="G46504" s="1"/>
      <c r="H46504" s="1"/>
    </row>
    <row r="46505">
      <c r="A46505" s="1"/>
      <c r="B46505" s="1"/>
      <c r="C46505" s="1"/>
      <c r="D46505" s="8"/>
      <c r="E46505" s="1"/>
      <c r="F46505" s="1"/>
      <c r="G46505" s="1"/>
      <c r="H46505" s="1"/>
    </row>
    <row r="46506">
      <c r="A46506" s="1"/>
      <c r="B46506" s="1"/>
      <c r="C46506" s="1"/>
      <c r="D46506" s="8"/>
      <c r="E46506" s="1"/>
      <c r="F46506" s="1"/>
      <c r="G46506" s="1"/>
      <c r="H46506" s="1"/>
    </row>
    <row r="46507">
      <c r="A46507" s="1"/>
      <c r="B46507" s="1"/>
      <c r="C46507" s="1"/>
      <c r="D46507" s="8"/>
      <c r="E46507" s="1"/>
      <c r="F46507" s="1"/>
      <c r="G46507" s="1"/>
      <c r="H46507" s="1"/>
    </row>
    <row r="46508">
      <c r="A46508" s="1"/>
      <c r="B46508" s="1"/>
      <c r="C46508" s="1"/>
      <c r="D46508" s="8"/>
      <c r="E46508" s="1"/>
      <c r="F46508" s="1"/>
      <c r="G46508" s="1"/>
      <c r="H46508" s="1"/>
    </row>
    <row r="46509">
      <c r="A46509" s="1"/>
      <c r="B46509" s="1"/>
      <c r="C46509" s="1"/>
      <c r="D46509" s="8"/>
      <c r="E46509" s="1"/>
      <c r="F46509" s="1"/>
      <c r="G46509" s="1"/>
      <c r="H46509" s="1"/>
    </row>
    <row r="46510">
      <c r="A46510" s="1"/>
      <c r="B46510" s="1"/>
      <c r="C46510" s="1"/>
      <c r="D46510" s="8"/>
      <c r="E46510" s="1"/>
      <c r="F46510" s="1"/>
      <c r="G46510" s="1"/>
      <c r="H46510" s="1"/>
    </row>
    <row r="46511">
      <c r="A46511" s="1"/>
      <c r="B46511" s="1"/>
      <c r="C46511" s="1"/>
      <c r="D46511" s="8"/>
      <c r="E46511" s="1"/>
      <c r="F46511" s="1"/>
      <c r="G46511" s="1"/>
      <c r="H46511" s="1"/>
    </row>
    <row r="46512">
      <c r="A46512" s="1"/>
      <c r="B46512" s="1"/>
      <c r="C46512" s="1"/>
      <c r="D46512" s="8"/>
      <c r="E46512" s="1"/>
      <c r="F46512" s="1"/>
      <c r="G46512" s="1"/>
      <c r="H46512" s="1"/>
    </row>
    <row r="46513">
      <c r="A46513" s="1"/>
      <c r="B46513" s="1"/>
      <c r="C46513" s="1"/>
      <c r="D46513" s="8"/>
      <c r="E46513" s="1"/>
      <c r="F46513" s="1"/>
      <c r="G46513" s="1"/>
      <c r="H46513" s="1"/>
    </row>
    <row r="46514">
      <c r="A46514" s="1"/>
      <c r="B46514" s="1"/>
      <c r="C46514" s="1"/>
      <c r="D46514" s="8"/>
      <c r="E46514" s="1"/>
      <c r="F46514" s="1"/>
      <c r="G46514" s="1"/>
      <c r="H46514" s="1"/>
    </row>
    <row r="46515">
      <c r="A46515" s="1"/>
      <c r="B46515" s="1"/>
      <c r="C46515" s="1"/>
      <c r="D46515" s="8"/>
      <c r="E46515" s="1"/>
      <c r="F46515" s="1"/>
      <c r="G46515" s="1"/>
      <c r="H46515" s="1"/>
    </row>
    <row r="46516">
      <c r="A46516" s="1"/>
      <c r="B46516" s="1"/>
      <c r="C46516" s="1"/>
      <c r="D46516" s="8"/>
      <c r="E46516" s="1"/>
      <c r="F46516" s="1"/>
      <c r="G46516" s="1"/>
      <c r="H46516" s="1"/>
    </row>
    <row r="46517">
      <c r="A46517" s="1"/>
      <c r="B46517" s="1"/>
      <c r="C46517" s="1"/>
      <c r="D46517" s="8"/>
      <c r="E46517" s="1"/>
      <c r="F46517" s="1"/>
      <c r="G46517" s="1"/>
      <c r="H46517" s="1"/>
    </row>
    <row r="46518">
      <c r="A46518" s="1"/>
      <c r="B46518" s="1"/>
      <c r="C46518" s="1"/>
      <c r="D46518" s="8"/>
      <c r="E46518" s="1"/>
      <c r="F46518" s="1"/>
      <c r="G46518" s="1"/>
      <c r="H46518" s="1"/>
    </row>
    <row r="46519">
      <c r="A46519" s="1"/>
      <c r="B46519" s="1"/>
      <c r="C46519" s="1"/>
      <c r="D46519" s="8"/>
      <c r="E46519" s="1"/>
      <c r="F46519" s="1"/>
      <c r="G46519" s="1"/>
      <c r="H46519" s="1"/>
    </row>
    <row r="46520">
      <c r="A46520" s="1"/>
      <c r="B46520" s="1"/>
      <c r="C46520" s="1"/>
      <c r="D46520" s="8"/>
      <c r="E46520" s="1"/>
      <c r="F46520" s="1"/>
      <c r="G46520" s="1"/>
      <c r="H46520" s="1"/>
    </row>
    <row r="46521">
      <c r="A46521" s="1"/>
      <c r="B46521" s="1"/>
      <c r="C46521" s="1"/>
      <c r="D46521" s="8"/>
      <c r="E46521" s="1"/>
      <c r="F46521" s="1"/>
      <c r="G46521" s="1"/>
      <c r="H46521" s="1"/>
    </row>
    <row r="46522">
      <c r="A46522" s="1"/>
      <c r="B46522" s="1"/>
      <c r="C46522" s="1"/>
      <c r="D46522" s="8"/>
      <c r="E46522" s="1"/>
      <c r="F46522" s="1"/>
      <c r="G46522" s="1"/>
      <c r="H46522" s="1"/>
    </row>
    <row r="46523">
      <c r="A46523" s="1"/>
      <c r="B46523" s="1"/>
      <c r="C46523" s="1"/>
      <c r="D46523" s="8"/>
      <c r="E46523" s="1"/>
      <c r="F46523" s="1"/>
      <c r="G46523" s="1"/>
      <c r="H46523" s="1"/>
    </row>
    <row r="46524">
      <c r="A46524" s="1"/>
      <c r="B46524" s="1"/>
      <c r="C46524" s="1"/>
      <c r="D46524" s="8"/>
      <c r="E46524" s="1"/>
      <c r="F46524" s="1"/>
      <c r="G46524" s="1"/>
      <c r="H46524" s="1"/>
    </row>
    <row r="46525">
      <c r="A46525" s="1"/>
      <c r="B46525" s="1"/>
      <c r="C46525" s="1"/>
      <c r="D46525" s="8"/>
      <c r="E46525" s="1"/>
      <c r="F46525" s="1"/>
      <c r="G46525" s="1"/>
      <c r="H46525" s="1"/>
    </row>
    <row r="46526">
      <c r="A46526" s="1"/>
      <c r="B46526" s="1"/>
      <c r="C46526" s="1"/>
      <c r="D46526" s="8"/>
      <c r="E46526" s="1"/>
      <c r="F46526" s="1"/>
      <c r="G46526" s="1"/>
      <c r="H46526" s="1"/>
    </row>
    <row r="46527">
      <c r="A46527" s="1"/>
      <c r="B46527" s="1"/>
      <c r="C46527" s="1"/>
      <c r="D46527" s="8"/>
      <c r="E46527" s="1"/>
      <c r="F46527" s="1"/>
      <c r="G46527" s="1"/>
      <c r="H46527" s="1"/>
    </row>
    <row r="46528">
      <c r="A46528" s="1"/>
      <c r="B46528" s="1"/>
      <c r="C46528" s="1"/>
      <c r="D46528" s="8"/>
      <c r="E46528" s="1"/>
      <c r="F46528" s="1"/>
      <c r="G46528" s="1"/>
      <c r="H46528" s="1"/>
    </row>
    <row r="46529">
      <c r="A46529" s="1"/>
      <c r="B46529" s="1"/>
      <c r="C46529" s="1"/>
      <c r="D46529" s="8"/>
      <c r="E46529" s="1"/>
      <c r="F46529" s="1"/>
      <c r="G46529" s="1"/>
      <c r="H46529" s="1"/>
    </row>
    <row r="46530">
      <c r="A46530" s="1"/>
      <c r="B46530" s="1"/>
      <c r="C46530" s="1"/>
      <c r="D46530" s="8"/>
      <c r="E46530" s="1"/>
      <c r="F46530" s="1"/>
      <c r="G46530" s="1"/>
      <c r="H46530" s="1"/>
    </row>
    <row r="46531">
      <c r="A46531" s="1"/>
      <c r="B46531" s="1"/>
      <c r="C46531" s="1"/>
      <c r="D46531" s="8"/>
      <c r="E46531" s="1"/>
      <c r="F46531" s="1"/>
      <c r="G46531" s="1"/>
      <c r="H46531" s="1"/>
    </row>
    <row r="46532">
      <c r="A46532" s="1"/>
      <c r="B46532" s="1"/>
      <c r="C46532" s="1"/>
      <c r="D46532" s="8"/>
      <c r="E46532" s="1"/>
      <c r="F46532" s="1"/>
      <c r="G46532" s="1"/>
      <c r="H46532" s="1"/>
    </row>
    <row r="46533">
      <c r="A46533" s="1"/>
      <c r="B46533" s="1"/>
      <c r="C46533" s="1"/>
      <c r="D46533" s="8"/>
      <c r="E46533" s="1"/>
      <c r="F46533" s="1"/>
      <c r="G46533" s="1"/>
      <c r="H46533" s="1"/>
    </row>
    <row r="46534">
      <c r="A46534" s="1"/>
      <c r="B46534" s="1"/>
      <c r="C46534" s="1"/>
      <c r="D46534" s="8"/>
      <c r="E46534" s="1"/>
      <c r="F46534" s="1"/>
      <c r="G46534" s="1"/>
      <c r="H46534" s="1"/>
    </row>
    <row r="46535">
      <c r="A46535" s="1"/>
      <c r="B46535" s="1"/>
      <c r="C46535" s="1"/>
      <c r="D46535" s="8"/>
      <c r="E46535" s="1"/>
      <c r="F46535" s="1"/>
      <c r="G46535" s="1"/>
      <c r="H46535" s="1"/>
    </row>
    <row r="46536">
      <c r="A46536" s="1"/>
      <c r="B46536" s="1"/>
      <c r="C46536" s="1"/>
      <c r="D46536" s="8"/>
      <c r="E46536" s="1"/>
      <c r="F46536" s="1"/>
      <c r="G46536" s="1"/>
      <c r="H46536" s="1"/>
    </row>
    <row r="46537">
      <c r="A46537" s="1"/>
      <c r="B46537" s="1"/>
      <c r="C46537" s="1"/>
      <c r="D46537" s="8"/>
      <c r="E46537" s="1"/>
      <c r="F46537" s="1"/>
      <c r="G46537" s="1"/>
      <c r="H46537" s="1"/>
    </row>
    <row r="46538">
      <c r="A46538" s="1"/>
      <c r="B46538" s="1"/>
      <c r="C46538" s="1"/>
      <c r="D46538" s="8"/>
      <c r="E46538" s="1"/>
      <c r="F46538" s="1"/>
      <c r="G46538" s="1"/>
      <c r="H46538" s="1"/>
    </row>
    <row r="46539">
      <c r="A46539" s="1"/>
      <c r="B46539" s="1"/>
      <c r="C46539" s="1"/>
      <c r="D46539" s="8"/>
      <c r="E46539" s="1"/>
      <c r="F46539" s="1"/>
      <c r="G46539" s="1"/>
      <c r="H46539" s="1"/>
    </row>
    <row r="46540">
      <c r="A46540" s="1"/>
      <c r="B46540" s="1"/>
      <c r="C46540" s="1"/>
      <c r="D46540" s="8"/>
      <c r="E46540" s="1"/>
      <c r="F46540" s="1"/>
      <c r="G46540" s="1"/>
      <c r="H46540" s="1"/>
    </row>
    <row r="46541">
      <c r="A46541" s="1"/>
      <c r="B46541" s="1"/>
      <c r="C46541" s="1"/>
      <c r="D46541" s="8"/>
      <c r="E46541" s="1"/>
      <c r="F46541" s="1"/>
      <c r="G46541" s="1"/>
      <c r="H46541" s="1"/>
    </row>
    <row r="46542">
      <c r="A46542" s="1"/>
      <c r="B46542" s="1"/>
      <c r="C46542" s="1"/>
      <c r="D46542" s="8"/>
      <c r="E46542" s="1"/>
      <c r="F46542" s="1"/>
      <c r="G46542" s="1"/>
      <c r="H46542" s="1"/>
    </row>
    <row r="46543">
      <c r="A46543" s="1"/>
      <c r="B46543" s="1"/>
      <c r="C46543" s="1"/>
      <c r="D46543" s="8"/>
      <c r="E46543" s="1"/>
      <c r="F46543" s="1"/>
      <c r="G46543" s="1"/>
      <c r="H46543" s="1"/>
    </row>
    <row r="46544">
      <c r="A46544" s="1"/>
      <c r="B46544" s="1"/>
      <c r="C46544" s="1"/>
      <c r="D46544" s="8"/>
      <c r="E46544" s="1"/>
      <c r="F46544" s="1"/>
      <c r="G46544" s="1"/>
      <c r="H46544" s="1"/>
    </row>
    <row r="46545">
      <c r="A46545" s="1"/>
      <c r="B46545" s="1"/>
      <c r="C46545" s="1"/>
      <c r="D46545" s="8"/>
      <c r="E46545" s="1"/>
      <c r="F46545" s="1"/>
      <c r="G46545" s="1"/>
      <c r="H46545" s="1"/>
    </row>
    <row r="46546">
      <c r="A46546" s="1"/>
      <c r="B46546" s="1"/>
      <c r="C46546" s="1"/>
      <c r="D46546" s="8"/>
      <c r="E46546" s="1"/>
      <c r="F46546" s="1"/>
      <c r="G46546" s="1"/>
      <c r="H46546" s="1"/>
    </row>
    <row r="46547">
      <c r="A46547" s="1"/>
      <c r="B46547" s="1"/>
      <c r="C46547" s="1"/>
      <c r="D46547" s="8"/>
      <c r="E46547" s="1"/>
      <c r="F46547" s="1"/>
      <c r="G46547" s="1"/>
      <c r="H46547" s="1"/>
    </row>
    <row r="46548">
      <c r="A46548" s="1"/>
      <c r="B46548" s="1"/>
      <c r="C46548" s="1"/>
      <c r="D46548" s="8"/>
      <c r="E46548" s="1"/>
      <c r="F46548" s="1"/>
      <c r="G46548" s="1"/>
      <c r="H46548" s="1"/>
    </row>
    <row r="46549">
      <c r="A46549" s="1"/>
      <c r="B46549" s="1"/>
      <c r="C46549" s="1"/>
      <c r="D46549" s="8"/>
      <c r="E46549" s="1"/>
      <c r="F46549" s="1"/>
      <c r="G46549" s="1"/>
      <c r="H46549" s="1"/>
    </row>
    <row r="46550">
      <c r="A46550" s="1"/>
      <c r="B46550" s="1"/>
      <c r="C46550" s="1"/>
      <c r="D46550" s="8"/>
      <c r="E46550" s="1"/>
      <c r="F46550" s="1"/>
      <c r="G46550" s="1"/>
      <c r="H46550" s="1"/>
    </row>
    <row r="46551">
      <c r="A46551" s="1"/>
      <c r="B46551" s="1"/>
      <c r="C46551" s="1"/>
      <c r="D46551" s="8"/>
      <c r="E46551" s="1"/>
      <c r="F46551" s="1"/>
      <c r="G46551" s="1"/>
      <c r="H46551" s="1"/>
    </row>
    <row r="46552">
      <c r="A46552" s="1"/>
      <c r="B46552" s="1"/>
      <c r="C46552" s="1"/>
      <c r="D46552" s="8"/>
      <c r="E46552" s="1"/>
      <c r="F46552" s="1"/>
      <c r="G46552" s="1"/>
      <c r="H46552" s="1"/>
    </row>
    <row r="46553">
      <c r="A46553" s="1"/>
      <c r="B46553" s="1"/>
      <c r="C46553" s="1"/>
      <c r="D46553" s="8"/>
      <c r="E46553" s="1"/>
      <c r="F46553" s="1"/>
      <c r="G46553" s="1"/>
      <c r="H46553" s="1"/>
    </row>
    <row r="46554">
      <c r="A46554" s="1"/>
      <c r="B46554" s="1"/>
      <c r="C46554" s="1"/>
      <c r="D46554" s="8"/>
      <c r="E46554" s="1"/>
      <c r="F46554" s="1"/>
      <c r="G46554" s="1"/>
      <c r="H46554" s="1"/>
    </row>
    <row r="46555">
      <c r="A46555" s="1"/>
      <c r="B46555" s="1"/>
      <c r="C46555" s="1"/>
      <c r="D46555" s="8"/>
      <c r="E46555" s="1"/>
      <c r="F46555" s="1"/>
      <c r="G46555" s="1"/>
      <c r="H46555" s="1"/>
    </row>
    <row r="46556">
      <c r="A46556" s="1"/>
      <c r="B46556" s="1"/>
      <c r="C46556" s="1"/>
      <c r="D46556" s="8"/>
      <c r="E46556" s="1"/>
      <c r="F46556" s="1"/>
      <c r="G46556" s="1"/>
      <c r="H46556" s="1"/>
    </row>
    <row r="46557">
      <c r="A46557" s="1"/>
      <c r="B46557" s="1"/>
      <c r="C46557" s="1"/>
      <c r="D46557" s="8"/>
      <c r="E46557" s="1"/>
      <c r="F46557" s="1"/>
      <c r="G46557" s="1"/>
      <c r="H46557" s="1"/>
    </row>
    <row r="46558">
      <c r="A46558" s="1"/>
      <c r="B46558" s="1"/>
      <c r="C46558" s="1"/>
      <c r="D46558" s="8"/>
      <c r="E46558" s="1"/>
      <c r="F46558" s="1"/>
      <c r="G46558" s="1"/>
      <c r="H46558" s="1"/>
    </row>
    <row r="46559">
      <c r="A46559" s="1"/>
      <c r="B46559" s="1"/>
      <c r="C46559" s="1"/>
      <c r="D46559" s="8"/>
      <c r="E46559" s="1"/>
      <c r="F46559" s="1"/>
      <c r="G46559" s="1"/>
      <c r="H46559" s="1"/>
    </row>
    <row r="46560">
      <c r="A46560" s="1"/>
      <c r="B46560" s="1"/>
      <c r="C46560" s="1"/>
      <c r="D46560" s="8"/>
      <c r="E46560" s="1"/>
      <c r="F46560" s="1"/>
      <c r="G46560" s="1"/>
      <c r="H46560" s="1"/>
    </row>
    <row r="46561">
      <c r="A46561" s="1"/>
      <c r="B46561" s="1"/>
      <c r="C46561" s="1"/>
      <c r="D46561" s="8"/>
      <c r="E46561" s="1"/>
      <c r="F46561" s="1"/>
      <c r="G46561" s="1"/>
      <c r="H46561" s="1"/>
    </row>
    <row r="46562">
      <c r="A46562" s="1"/>
      <c r="B46562" s="1"/>
      <c r="C46562" s="1"/>
      <c r="D46562" s="8"/>
      <c r="E46562" s="1"/>
      <c r="F46562" s="1"/>
      <c r="G46562" s="1"/>
      <c r="H46562" s="1"/>
    </row>
    <row r="46563">
      <c r="A46563" s="1"/>
      <c r="B46563" s="1"/>
      <c r="C46563" s="1"/>
      <c r="D46563" s="8"/>
      <c r="E46563" s="1"/>
      <c r="F46563" s="1"/>
      <c r="G46563" s="1"/>
      <c r="H46563" s="1"/>
    </row>
    <row r="46564">
      <c r="A46564" s="1"/>
      <c r="B46564" s="1"/>
      <c r="C46564" s="1"/>
      <c r="D46564" s="8"/>
      <c r="E46564" s="1"/>
      <c r="F46564" s="1"/>
      <c r="G46564" s="1"/>
      <c r="H46564" s="1"/>
    </row>
    <row r="46565">
      <c r="A46565" s="1"/>
      <c r="B46565" s="1"/>
      <c r="C46565" s="1"/>
      <c r="D46565" s="8"/>
      <c r="E46565" s="1"/>
      <c r="F46565" s="1"/>
      <c r="G46565" s="1"/>
      <c r="H46565" s="1"/>
    </row>
    <row r="46566">
      <c r="A46566" s="1"/>
      <c r="B46566" s="1"/>
      <c r="C46566" s="1"/>
      <c r="D46566" s="8"/>
      <c r="E46566" s="1"/>
      <c r="F46566" s="1"/>
      <c r="G46566" s="1"/>
      <c r="H46566" s="1"/>
    </row>
    <row r="46567">
      <c r="A46567" s="1"/>
      <c r="B46567" s="1"/>
      <c r="C46567" s="1"/>
      <c r="D46567" s="8"/>
      <c r="E46567" s="1"/>
      <c r="F46567" s="1"/>
      <c r="G46567" s="1"/>
      <c r="H46567" s="1"/>
    </row>
    <row r="46568">
      <c r="A46568" s="1"/>
      <c r="B46568" s="1"/>
      <c r="C46568" s="1"/>
      <c r="D46568" s="8"/>
      <c r="E46568" s="1"/>
      <c r="F46568" s="1"/>
      <c r="G46568" s="1"/>
      <c r="H46568" s="1"/>
    </row>
    <row r="46569">
      <c r="A46569" s="1"/>
      <c r="B46569" s="1"/>
      <c r="C46569" s="1"/>
      <c r="D46569" s="8"/>
      <c r="E46569" s="1"/>
      <c r="F46569" s="1"/>
      <c r="G46569" s="1"/>
      <c r="H46569" s="1"/>
    </row>
    <row r="46570">
      <c r="A46570" s="1"/>
      <c r="B46570" s="1"/>
      <c r="C46570" s="1"/>
      <c r="D46570" s="8"/>
      <c r="E46570" s="1"/>
      <c r="F46570" s="1"/>
      <c r="G46570" s="1"/>
      <c r="H46570" s="1"/>
    </row>
    <row r="46571">
      <c r="A46571" s="1"/>
      <c r="B46571" s="1"/>
      <c r="C46571" s="1"/>
      <c r="D46571" s="8"/>
      <c r="E46571" s="1"/>
      <c r="F46571" s="1"/>
      <c r="G46571" s="1"/>
      <c r="H46571" s="1"/>
    </row>
    <row r="46572">
      <c r="A46572" s="1"/>
      <c r="B46572" s="1"/>
      <c r="C46572" s="1"/>
      <c r="D46572" s="8"/>
      <c r="E46572" s="1"/>
      <c r="F46572" s="1"/>
      <c r="G46572" s="1"/>
      <c r="H46572" s="1"/>
    </row>
    <row r="46573">
      <c r="A46573" s="1"/>
      <c r="B46573" s="1"/>
      <c r="C46573" s="1"/>
      <c r="D46573" s="8"/>
      <c r="E46573" s="1"/>
      <c r="F46573" s="1"/>
      <c r="G46573" s="1"/>
      <c r="H46573" s="1"/>
    </row>
    <row r="46574">
      <c r="A46574" s="1"/>
      <c r="B46574" s="1"/>
      <c r="C46574" s="1"/>
      <c r="D46574" s="8"/>
      <c r="E46574" s="1"/>
      <c r="F46574" s="1"/>
      <c r="G46574" s="1"/>
      <c r="H46574" s="1"/>
    </row>
    <row r="46575">
      <c r="A46575" s="1"/>
      <c r="B46575" s="1"/>
      <c r="C46575" s="1"/>
      <c r="D46575" s="8"/>
      <c r="E46575" s="1"/>
      <c r="F46575" s="1"/>
      <c r="G46575" s="1"/>
      <c r="H46575" s="1"/>
    </row>
    <row r="46576">
      <c r="A46576" s="1"/>
      <c r="B46576" s="1"/>
      <c r="C46576" s="1"/>
      <c r="D46576" s="8"/>
      <c r="E46576" s="1"/>
      <c r="F46576" s="1"/>
      <c r="G46576" s="1"/>
      <c r="H46576" s="1"/>
    </row>
    <row r="46577">
      <c r="A46577" s="1"/>
      <c r="B46577" s="1"/>
      <c r="C46577" s="1"/>
      <c r="D46577" s="8"/>
      <c r="E46577" s="1"/>
      <c r="F46577" s="1"/>
      <c r="G46577" s="1"/>
      <c r="H46577" s="1"/>
    </row>
    <row r="46578">
      <c r="A46578" s="1"/>
      <c r="B46578" s="1"/>
      <c r="C46578" s="1"/>
      <c r="D46578" s="8"/>
      <c r="E46578" s="1"/>
      <c r="F46578" s="1"/>
      <c r="G46578" s="1"/>
      <c r="H46578" s="1"/>
    </row>
    <row r="46579">
      <c r="A46579" s="1"/>
      <c r="B46579" s="1"/>
      <c r="C46579" s="1"/>
      <c r="D46579" s="8"/>
      <c r="E46579" s="1"/>
      <c r="F46579" s="1"/>
      <c r="G46579" s="1"/>
      <c r="H46579" s="1"/>
    </row>
    <row r="46580">
      <c r="A46580" s="1"/>
      <c r="B46580" s="1"/>
      <c r="C46580" s="1"/>
      <c r="D46580" s="8"/>
      <c r="E46580" s="1"/>
      <c r="F46580" s="1"/>
      <c r="G46580" s="1"/>
      <c r="H46580" s="1"/>
    </row>
    <row r="46581">
      <c r="A46581" s="1"/>
      <c r="B46581" s="1"/>
      <c r="C46581" s="1"/>
      <c r="D46581" s="8"/>
      <c r="E46581" s="1"/>
      <c r="F46581" s="1"/>
      <c r="G46581" s="1"/>
      <c r="H46581" s="1"/>
    </row>
    <row r="46582">
      <c r="A46582" s="1"/>
      <c r="B46582" s="1"/>
      <c r="C46582" s="1"/>
      <c r="D46582" s="8"/>
      <c r="E46582" s="1"/>
      <c r="F46582" s="1"/>
      <c r="G46582" s="1"/>
      <c r="H46582" s="1"/>
    </row>
    <row r="46583">
      <c r="A46583" s="1"/>
      <c r="B46583" s="1"/>
      <c r="C46583" s="1"/>
      <c r="D46583" s="8"/>
      <c r="E46583" s="1"/>
      <c r="F46583" s="1"/>
      <c r="G46583" s="1"/>
      <c r="H46583" s="1"/>
    </row>
    <row r="46584">
      <c r="A46584" s="1"/>
      <c r="B46584" s="1"/>
      <c r="C46584" s="1"/>
      <c r="D46584" s="8"/>
      <c r="E46584" s="1"/>
      <c r="F46584" s="1"/>
      <c r="G46584" s="1"/>
      <c r="H46584" s="1"/>
    </row>
    <row r="46585">
      <c r="A46585" s="1"/>
      <c r="B46585" s="1"/>
      <c r="C46585" s="1"/>
      <c r="D46585" s="8"/>
      <c r="E46585" s="1"/>
      <c r="F46585" s="1"/>
      <c r="G46585" s="1"/>
      <c r="H46585" s="1"/>
    </row>
    <row r="46586">
      <c r="A46586" s="1"/>
      <c r="B46586" s="1"/>
      <c r="C46586" s="1"/>
      <c r="D46586" s="8"/>
      <c r="E46586" s="1"/>
      <c r="F46586" s="1"/>
      <c r="G46586" s="1"/>
      <c r="H46586" s="1"/>
    </row>
    <row r="46587">
      <c r="A46587" s="1"/>
      <c r="B46587" s="1"/>
      <c r="C46587" s="1"/>
      <c r="D46587" s="8"/>
      <c r="E46587" s="1"/>
      <c r="F46587" s="1"/>
      <c r="G46587" s="1"/>
      <c r="H46587" s="1"/>
    </row>
    <row r="46588">
      <c r="A46588" s="1"/>
      <c r="B46588" s="1"/>
      <c r="C46588" s="1"/>
      <c r="D46588" s="8"/>
      <c r="E46588" s="1"/>
      <c r="F46588" s="1"/>
      <c r="G46588" s="1"/>
      <c r="H46588" s="1"/>
    </row>
    <row r="46589">
      <c r="A46589" s="1"/>
      <c r="B46589" s="1"/>
      <c r="C46589" s="1"/>
      <c r="D46589" s="8"/>
      <c r="E46589" s="1"/>
      <c r="F46589" s="1"/>
      <c r="G46589" s="1"/>
      <c r="H46589" s="1"/>
    </row>
    <row r="46590">
      <c r="A46590" s="1"/>
      <c r="B46590" s="1"/>
      <c r="C46590" s="1"/>
      <c r="D46590" s="8"/>
      <c r="E46590" s="1"/>
      <c r="F46590" s="1"/>
      <c r="G46590" s="1"/>
      <c r="H46590" s="1"/>
    </row>
    <row r="46591">
      <c r="A46591" s="1"/>
      <c r="B46591" s="1"/>
      <c r="C46591" s="1"/>
      <c r="D46591" s="8"/>
      <c r="E46591" s="1"/>
      <c r="F46591" s="1"/>
      <c r="G46591" s="1"/>
      <c r="H46591" s="1"/>
    </row>
    <row r="46592">
      <c r="A46592" s="1"/>
      <c r="B46592" s="1"/>
      <c r="C46592" s="1"/>
      <c r="D46592" s="8"/>
      <c r="E46592" s="1"/>
      <c r="F46592" s="1"/>
      <c r="G46592" s="1"/>
      <c r="H46592" s="1"/>
    </row>
    <row r="46593">
      <c r="A46593" s="1"/>
      <c r="B46593" s="1"/>
      <c r="C46593" s="1"/>
      <c r="D46593" s="8"/>
      <c r="E46593" s="1"/>
      <c r="F46593" s="1"/>
      <c r="G46593" s="1"/>
      <c r="H46593" s="1"/>
    </row>
    <row r="46594">
      <c r="A46594" s="1"/>
      <c r="B46594" s="1"/>
      <c r="C46594" s="1"/>
      <c r="D46594" s="8"/>
      <c r="E46594" s="1"/>
      <c r="F46594" s="1"/>
      <c r="G46594" s="1"/>
      <c r="H46594" s="1"/>
    </row>
    <row r="46595">
      <c r="A46595" s="1"/>
      <c r="B46595" s="1"/>
      <c r="C46595" s="1"/>
      <c r="D46595" s="8"/>
      <c r="E46595" s="1"/>
      <c r="F46595" s="1"/>
      <c r="G46595" s="1"/>
      <c r="H46595" s="1"/>
    </row>
    <row r="46596">
      <c r="A46596" s="1"/>
      <c r="B46596" s="1"/>
      <c r="C46596" s="1"/>
      <c r="D46596" s="8"/>
      <c r="E46596" s="1"/>
      <c r="F46596" s="1"/>
      <c r="G46596" s="1"/>
      <c r="H46596" s="1"/>
    </row>
    <row r="46597">
      <c r="A46597" s="1"/>
      <c r="B46597" s="1"/>
      <c r="C46597" s="1"/>
      <c r="D46597" s="8"/>
      <c r="E46597" s="1"/>
      <c r="F46597" s="1"/>
      <c r="G46597" s="1"/>
      <c r="H46597" s="1"/>
    </row>
    <row r="46598">
      <c r="A46598" s="1"/>
      <c r="B46598" s="1"/>
      <c r="C46598" s="1"/>
      <c r="D46598" s="8"/>
      <c r="E46598" s="1"/>
      <c r="F46598" s="1"/>
      <c r="G46598" s="1"/>
      <c r="H46598" s="1"/>
    </row>
    <row r="46599">
      <c r="A46599" s="1"/>
      <c r="B46599" s="1"/>
      <c r="C46599" s="1"/>
      <c r="D46599" s="8"/>
      <c r="E46599" s="1"/>
      <c r="F46599" s="1"/>
      <c r="G46599" s="1"/>
      <c r="H46599" s="1"/>
    </row>
    <row r="46600">
      <c r="A46600" s="1"/>
      <c r="B46600" s="1"/>
      <c r="C46600" s="1"/>
      <c r="D46600" s="8"/>
      <c r="E46600" s="1"/>
      <c r="F46600" s="1"/>
      <c r="G46600" s="1"/>
      <c r="H46600" s="1"/>
    </row>
    <row r="46601">
      <c r="A46601" s="1"/>
      <c r="B46601" s="1"/>
      <c r="C46601" s="1"/>
      <c r="D46601" s="8"/>
      <c r="E46601" s="1"/>
      <c r="F46601" s="1"/>
      <c r="G46601" s="1"/>
      <c r="H46601" s="1"/>
    </row>
    <row r="46602">
      <c r="A46602" s="1"/>
      <c r="B46602" s="1"/>
      <c r="C46602" s="1"/>
      <c r="D46602" s="8"/>
      <c r="E46602" s="1"/>
      <c r="F46602" s="1"/>
      <c r="G46602" s="1"/>
      <c r="H46602" s="1"/>
    </row>
    <row r="46603">
      <c r="A46603" s="1"/>
      <c r="B46603" s="1"/>
      <c r="C46603" s="1"/>
      <c r="D46603" s="8"/>
      <c r="E46603" s="1"/>
      <c r="F46603" s="1"/>
      <c r="G46603" s="1"/>
      <c r="H46603" s="1"/>
    </row>
    <row r="46604">
      <c r="A46604" s="1"/>
      <c r="B46604" s="1"/>
      <c r="C46604" s="1"/>
      <c r="D46604" s="8"/>
      <c r="E46604" s="1"/>
      <c r="F46604" s="1"/>
      <c r="G46604" s="1"/>
      <c r="H46604" s="1"/>
    </row>
    <row r="46605">
      <c r="A46605" s="1"/>
      <c r="B46605" s="1"/>
      <c r="C46605" s="1"/>
      <c r="D46605" s="8"/>
      <c r="E46605" s="1"/>
      <c r="F46605" s="1"/>
      <c r="G46605" s="1"/>
      <c r="H46605" s="1"/>
    </row>
    <row r="46606">
      <c r="A46606" s="1"/>
      <c r="B46606" s="1"/>
      <c r="C46606" s="1"/>
      <c r="D46606" s="8"/>
      <c r="E46606" s="1"/>
      <c r="F46606" s="1"/>
      <c r="G46606" s="1"/>
      <c r="H46606" s="1"/>
    </row>
    <row r="46607">
      <c r="A46607" s="1"/>
      <c r="B46607" s="1"/>
      <c r="C46607" s="1"/>
      <c r="D46607" s="8"/>
      <c r="E46607" s="1"/>
      <c r="F46607" s="1"/>
      <c r="G46607" s="1"/>
      <c r="H46607" s="1"/>
    </row>
    <row r="46608">
      <c r="A46608" s="1"/>
      <c r="B46608" s="1"/>
      <c r="C46608" s="1"/>
      <c r="D46608" s="8"/>
      <c r="E46608" s="1"/>
      <c r="F46608" s="1"/>
      <c r="G46608" s="1"/>
      <c r="H46608" s="1"/>
    </row>
    <row r="46609">
      <c r="A46609" s="1"/>
      <c r="B46609" s="1"/>
      <c r="C46609" s="1"/>
      <c r="D46609" s="8"/>
      <c r="E46609" s="1"/>
      <c r="F46609" s="1"/>
      <c r="G46609" s="1"/>
      <c r="H46609" s="1"/>
    </row>
    <row r="46610">
      <c r="A46610" s="1"/>
      <c r="B46610" s="1"/>
      <c r="C46610" s="1"/>
      <c r="D46610" s="8"/>
      <c r="E46610" s="1"/>
      <c r="F46610" s="1"/>
      <c r="G46610" s="1"/>
      <c r="H46610" s="1"/>
    </row>
    <row r="46611">
      <c r="A46611" s="1"/>
      <c r="B46611" s="1"/>
      <c r="C46611" s="1"/>
      <c r="D46611" s="8"/>
      <c r="E46611" s="1"/>
      <c r="F46611" s="1"/>
      <c r="G46611" s="1"/>
      <c r="H46611" s="1"/>
    </row>
    <row r="46612">
      <c r="A46612" s="1"/>
      <c r="B46612" s="1"/>
      <c r="C46612" s="1"/>
      <c r="D46612" s="8"/>
      <c r="E46612" s="1"/>
      <c r="F46612" s="1"/>
      <c r="G46612" s="1"/>
      <c r="H46612" s="1"/>
    </row>
    <row r="46613">
      <c r="A46613" s="1"/>
      <c r="B46613" s="1"/>
      <c r="C46613" s="1"/>
      <c r="D46613" s="8"/>
      <c r="E46613" s="1"/>
      <c r="F46613" s="1"/>
      <c r="G46613" s="1"/>
      <c r="H46613" s="1"/>
    </row>
    <row r="46614">
      <c r="A46614" s="1"/>
      <c r="B46614" s="1"/>
      <c r="C46614" s="1"/>
      <c r="D46614" s="8"/>
      <c r="E46614" s="1"/>
      <c r="F46614" s="1"/>
      <c r="G46614" s="1"/>
      <c r="H46614" s="1"/>
    </row>
    <row r="46615">
      <c r="A46615" s="1"/>
      <c r="B46615" s="1"/>
      <c r="C46615" s="1"/>
      <c r="D46615" s="8"/>
      <c r="E46615" s="1"/>
      <c r="F46615" s="1"/>
      <c r="G46615" s="1"/>
      <c r="H46615" s="1"/>
    </row>
    <row r="46616">
      <c r="A46616" s="1"/>
      <c r="B46616" s="1"/>
      <c r="C46616" s="1"/>
      <c r="D46616" s="8"/>
      <c r="E46616" s="1"/>
      <c r="F46616" s="1"/>
      <c r="G46616" s="1"/>
      <c r="H46616" s="1"/>
    </row>
    <row r="46617">
      <c r="A46617" s="1"/>
      <c r="B46617" s="1"/>
      <c r="C46617" s="1"/>
      <c r="D46617" s="8"/>
      <c r="E46617" s="1"/>
      <c r="F46617" s="1"/>
      <c r="G46617" s="1"/>
      <c r="H46617" s="1"/>
    </row>
    <row r="46618">
      <c r="A46618" s="1"/>
      <c r="B46618" s="1"/>
      <c r="C46618" s="1"/>
      <c r="D46618" s="8"/>
      <c r="E46618" s="1"/>
      <c r="F46618" s="1"/>
      <c r="G46618" s="1"/>
      <c r="H46618" s="1"/>
    </row>
    <row r="46619">
      <c r="A46619" s="1"/>
      <c r="B46619" s="1"/>
      <c r="C46619" s="1"/>
      <c r="D46619" s="8"/>
      <c r="E46619" s="1"/>
      <c r="F46619" s="1"/>
      <c r="G46619" s="1"/>
      <c r="H46619" s="1"/>
    </row>
    <row r="46620">
      <c r="A46620" s="1"/>
      <c r="B46620" s="1"/>
      <c r="C46620" s="1"/>
      <c r="D46620" s="8"/>
      <c r="E46620" s="1"/>
      <c r="F46620" s="1"/>
      <c r="G46620" s="1"/>
      <c r="H46620" s="1"/>
    </row>
    <row r="46621">
      <c r="A46621" s="1"/>
      <c r="B46621" s="1"/>
      <c r="C46621" s="1"/>
      <c r="D46621" s="8"/>
      <c r="E46621" s="1"/>
      <c r="F46621" s="1"/>
      <c r="G46621" s="1"/>
      <c r="H46621" s="1"/>
    </row>
    <row r="46622">
      <c r="A46622" s="1"/>
      <c r="B46622" s="1"/>
      <c r="C46622" s="1"/>
      <c r="D46622" s="8"/>
      <c r="E46622" s="1"/>
      <c r="F46622" s="1"/>
      <c r="G46622" s="1"/>
      <c r="H46622" s="1"/>
    </row>
    <row r="46623">
      <c r="A46623" s="1"/>
      <c r="B46623" s="1"/>
      <c r="C46623" s="1"/>
      <c r="D46623" s="8"/>
      <c r="E46623" s="1"/>
      <c r="F46623" s="1"/>
      <c r="G46623" s="1"/>
      <c r="H46623" s="1"/>
    </row>
    <row r="46624">
      <c r="A46624" s="1"/>
      <c r="B46624" s="1"/>
      <c r="C46624" s="1"/>
      <c r="D46624" s="8"/>
      <c r="E46624" s="1"/>
      <c r="F46624" s="1"/>
      <c r="G46624" s="1"/>
      <c r="H46624" s="1"/>
    </row>
    <row r="46625">
      <c r="A46625" s="1"/>
      <c r="B46625" s="1"/>
      <c r="C46625" s="1"/>
      <c r="D46625" s="8"/>
      <c r="E46625" s="1"/>
      <c r="F46625" s="1"/>
      <c r="G46625" s="1"/>
      <c r="H46625" s="1"/>
    </row>
    <row r="46626">
      <c r="A46626" s="1"/>
      <c r="B46626" s="1"/>
      <c r="C46626" s="1"/>
      <c r="D46626" s="8"/>
      <c r="E46626" s="1"/>
      <c r="F46626" s="1"/>
      <c r="G46626" s="1"/>
      <c r="H46626" s="1"/>
    </row>
    <row r="46627">
      <c r="A46627" s="1"/>
      <c r="B46627" s="1"/>
      <c r="C46627" s="1"/>
      <c r="D46627" s="8"/>
      <c r="E46627" s="1"/>
      <c r="F46627" s="1"/>
      <c r="G46627" s="1"/>
      <c r="H46627" s="1"/>
    </row>
    <row r="46628">
      <c r="A46628" s="1"/>
      <c r="B46628" s="1"/>
      <c r="C46628" s="1"/>
      <c r="D46628" s="8"/>
      <c r="E46628" s="1"/>
      <c r="F46628" s="1"/>
      <c r="G46628" s="1"/>
      <c r="H46628" s="1"/>
    </row>
    <row r="46629">
      <c r="A46629" s="1"/>
      <c r="B46629" s="1"/>
      <c r="C46629" s="1"/>
      <c r="D46629" s="8"/>
      <c r="E46629" s="1"/>
      <c r="F46629" s="1"/>
      <c r="G46629" s="1"/>
      <c r="H46629" s="1"/>
    </row>
    <row r="46630">
      <c r="A46630" s="1"/>
      <c r="B46630" s="1"/>
      <c r="C46630" s="1"/>
      <c r="D46630" s="8"/>
      <c r="E46630" s="1"/>
      <c r="F46630" s="1"/>
      <c r="G46630" s="1"/>
      <c r="H46630" s="1"/>
    </row>
    <row r="46631">
      <c r="A46631" s="1"/>
      <c r="B46631" s="1"/>
      <c r="C46631" s="1"/>
      <c r="D46631" s="8"/>
      <c r="E46631" s="1"/>
      <c r="F46631" s="1"/>
      <c r="G46631" s="1"/>
      <c r="H46631" s="1"/>
    </row>
    <row r="46632">
      <c r="A46632" s="1"/>
      <c r="B46632" s="1"/>
      <c r="C46632" s="1"/>
      <c r="D46632" s="8"/>
      <c r="E46632" s="1"/>
      <c r="F46632" s="1"/>
      <c r="G46632" s="1"/>
      <c r="H46632" s="1"/>
    </row>
    <row r="46633">
      <c r="A46633" s="1"/>
      <c r="B46633" s="1"/>
      <c r="C46633" s="1"/>
      <c r="D46633" s="8"/>
      <c r="E46633" s="1"/>
      <c r="F46633" s="1"/>
      <c r="G46633" s="1"/>
      <c r="H46633" s="1"/>
    </row>
    <row r="46634">
      <c r="A46634" s="1"/>
      <c r="B46634" s="1"/>
      <c r="C46634" s="1"/>
      <c r="D46634" s="8"/>
      <c r="E46634" s="1"/>
      <c r="F46634" s="1"/>
      <c r="G46634" s="1"/>
      <c r="H46634" s="1"/>
    </row>
    <row r="46635">
      <c r="A46635" s="1"/>
      <c r="B46635" s="1"/>
      <c r="C46635" s="1"/>
      <c r="D46635" s="8"/>
      <c r="E46635" s="1"/>
      <c r="F46635" s="1"/>
      <c r="G46635" s="1"/>
      <c r="H46635" s="1"/>
    </row>
    <row r="46636">
      <c r="A46636" s="1"/>
      <c r="B46636" s="1"/>
      <c r="C46636" s="1"/>
      <c r="D46636" s="8"/>
      <c r="E46636" s="1"/>
      <c r="F46636" s="1"/>
      <c r="G46636" s="1"/>
      <c r="H46636" s="1"/>
    </row>
    <row r="46637">
      <c r="A46637" s="1"/>
      <c r="B46637" s="1"/>
      <c r="C46637" s="1"/>
      <c r="D46637" s="8"/>
      <c r="E46637" s="1"/>
      <c r="F46637" s="1"/>
      <c r="G46637" s="1"/>
      <c r="H46637" s="1"/>
    </row>
    <row r="46638">
      <c r="A46638" s="1"/>
      <c r="B46638" s="1"/>
      <c r="C46638" s="1"/>
      <c r="D46638" s="8"/>
      <c r="E46638" s="1"/>
      <c r="F46638" s="1"/>
      <c r="G46638" s="1"/>
      <c r="H46638" s="1"/>
    </row>
    <row r="46639">
      <c r="A46639" s="1"/>
      <c r="B46639" s="1"/>
      <c r="C46639" s="1"/>
      <c r="D46639" s="8"/>
      <c r="E46639" s="1"/>
      <c r="F46639" s="1"/>
      <c r="G46639" s="1"/>
      <c r="H46639" s="1"/>
    </row>
    <row r="46640">
      <c r="A46640" s="1"/>
      <c r="B46640" s="1"/>
      <c r="C46640" s="1"/>
      <c r="D46640" s="8"/>
      <c r="E46640" s="1"/>
      <c r="F46640" s="1"/>
      <c r="G46640" s="1"/>
      <c r="H46640" s="1"/>
    </row>
    <row r="46641">
      <c r="A46641" s="1"/>
      <c r="B46641" s="1"/>
      <c r="C46641" s="1"/>
      <c r="D46641" s="8"/>
      <c r="E46641" s="1"/>
      <c r="F46641" s="1"/>
      <c r="G46641" s="1"/>
      <c r="H46641" s="1"/>
    </row>
    <row r="46642">
      <c r="A46642" s="1"/>
      <c r="B46642" s="1"/>
      <c r="C46642" s="1"/>
      <c r="D46642" s="8"/>
      <c r="E46642" s="1"/>
      <c r="F46642" s="1"/>
      <c r="G46642" s="1"/>
      <c r="H46642" s="1"/>
    </row>
    <row r="46643">
      <c r="A46643" s="1"/>
      <c r="B46643" s="1"/>
      <c r="C46643" s="1"/>
      <c r="D46643" s="8"/>
      <c r="E46643" s="1"/>
      <c r="F46643" s="1"/>
      <c r="G46643" s="1"/>
      <c r="H46643" s="1"/>
    </row>
    <row r="46644">
      <c r="A46644" s="1"/>
      <c r="B46644" s="1"/>
      <c r="C46644" s="1"/>
      <c r="D46644" s="8"/>
      <c r="E46644" s="1"/>
      <c r="F46644" s="1"/>
      <c r="G46644" s="1"/>
      <c r="H46644" s="1"/>
    </row>
    <row r="46645">
      <c r="A46645" s="1"/>
      <c r="B46645" s="1"/>
      <c r="C46645" s="1"/>
      <c r="D46645" s="8"/>
      <c r="E46645" s="1"/>
      <c r="F46645" s="1"/>
      <c r="G46645" s="1"/>
      <c r="H46645" s="1"/>
    </row>
    <row r="46646">
      <c r="A46646" s="1"/>
      <c r="B46646" s="1"/>
      <c r="C46646" s="1"/>
      <c r="D46646" s="8"/>
      <c r="E46646" s="1"/>
      <c r="F46646" s="1"/>
      <c r="G46646" s="1"/>
      <c r="H46646" s="1"/>
    </row>
    <row r="46647">
      <c r="A46647" s="1"/>
      <c r="B46647" s="1"/>
      <c r="C46647" s="1"/>
      <c r="D46647" s="8"/>
      <c r="E46647" s="1"/>
      <c r="F46647" s="1"/>
      <c r="G46647" s="1"/>
      <c r="H46647" s="1"/>
    </row>
    <row r="46648">
      <c r="A46648" s="1"/>
      <c r="B46648" s="1"/>
      <c r="C46648" s="1"/>
      <c r="D46648" s="8"/>
      <c r="E46648" s="1"/>
      <c r="F46648" s="1"/>
      <c r="G46648" s="1"/>
      <c r="H46648" s="1"/>
    </row>
    <row r="46649">
      <c r="A46649" s="1"/>
      <c r="B46649" s="1"/>
      <c r="C46649" s="1"/>
      <c r="D46649" s="8"/>
      <c r="E46649" s="1"/>
      <c r="F46649" s="1"/>
      <c r="G46649" s="1"/>
      <c r="H46649" s="1"/>
    </row>
    <row r="46650">
      <c r="A46650" s="1"/>
      <c r="B46650" s="1"/>
      <c r="C46650" s="1"/>
      <c r="D46650" s="8"/>
      <c r="E46650" s="1"/>
      <c r="F46650" s="1"/>
      <c r="G46650" s="1"/>
      <c r="H46650" s="1"/>
    </row>
    <row r="46651">
      <c r="A46651" s="1"/>
      <c r="B46651" s="1"/>
      <c r="C46651" s="1"/>
      <c r="D46651" s="8"/>
      <c r="E46651" s="1"/>
      <c r="F46651" s="1"/>
      <c r="G46651" s="1"/>
      <c r="H46651" s="1"/>
    </row>
    <row r="46652">
      <c r="A46652" s="1"/>
      <c r="B46652" s="1"/>
      <c r="C46652" s="1"/>
      <c r="D46652" s="8"/>
      <c r="E46652" s="1"/>
      <c r="F46652" s="1"/>
      <c r="G46652" s="1"/>
      <c r="H46652" s="1"/>
    </row>
    <row r="46653">
      <c r="A46653" s="1"/>
      <c r="B46653" s="1"/>
      <c r="C46653" s="1"/>
      <c r="D46653" s="8"/>
      <c r="E46653" s="1"/>
      <c r="F46653" s="1"/>
      <c r="G46653" s="1"/>
      <c r="H46653" s="1"/>
    </row>
    <row r="46654">
      <c r="A46654" s="1"/>
      <c r="B46654" s="1"/>
      <c r="C46654" s="1"/>
      <c r="D46654" s="8"/>
      <c r="E46654" s="1"/>
      <c r="F46654" s="1"/>
      <c r="G46654" s="1"/>
      <c r="H46654" s="1"/>
    </row>
    <row r="46655">
      <c r="A46655" s="1"/>
      <c r="B46655" s="1"/>
      <c r="C46655" s="1"/>
      <c r="D46655" s="8"/>
      <c r="E46655" s="1"/>
      <c r="F46655" s="1"/>
      <c r="G46655" s="1"/>
      <c r="H46655" s="1"/>
    </row>
    <row r="46656">
      <c r="A46656" s="1"/>
      <c r="B46656" s="1"/>
      <c r="C46656" s="1"/>
      <c r="D46656" s="8"/>
      <c r="E46656" s="1"/>
      <c r="F46656" s="1"/>
      <c r="G46656" s="1"/>
      <c r="H46656" s="1"/>
    </row>
    <row r="46657">
      <c r="A46657" s="1"/>
      <c r="B46657" s="1"/>
      <c r="C46657" s="1"/>
      <c r="D46657" s="8"/>
      <c r="E46657" s="1"/>
      <c r="F46657" s="1"/>
      <c r="G46657" s="1"/>
      <c r="H46657" s="1"/>
    </row>
    <row r="46658">
      <c r="A46658" s="1"/>
      <c r="B46658" s="1"/>
      <c r="C46658" s="1"/>
      <c r="D46658" s="8"/>
      <c r="E46658" s="1"/>
      <c r="F46658" s="1"/>
      <c r="G46658" s="1"/>
      <c r="H46658" s="1"/>
    </row>
    <row r="46659">
      <c r="A46659" s="1"/>
      <c r="B46659" s="1"/>
      <c r="C46659" s="1"/>
      <c r="D46659" s="8"/>
      <c r="E46659" s="1"/>
      <c r="F46659" s="1"/>
      <c r="G46659" s="1"/>
      <c r="H46659" s="1"/>
    </row>
    <row r="46660">
      <c r="A46660" s="1"/>
      <c r="B46660" s="1"/>
      <c r="C46660" s="1"/>
      <c r="D46660" s="8"/>
      <c r="E46660" s="1"/>
      <c r="F46660" s="1"/>
      <c r="G46660" s="1"/>
      <c r="H46660" s="1"/>
    </row>
    <row r="46661">
      <c r="A46661" s="1"/>
      <c r="B46661" s="1"/>
      <c r="C46661" s="1"/>
      <c r="D46661" s="8"/>
      <c r="E46661" s="1"/>
      <c r="F46661" s="1"/>
      <c r="G46661" s="1"/>
      <c r="H46661" s="1"/>
    </row>
    <row r="46662">
      <c r="A46662" s="1"/>
      <c r="B46662" s="1"/>
      <c r="C46662" s="1"/>
      <c r="D46662" s="8"/>
      <c r="E46662" s="1"/>
      <c r="F46662" s="1"/>
      <c r="G46662" s="1"/>
      <c r="H46662" s="1"/>
    </row>
    <row r="46663">
      <c r="A46663" s="1"/>
      <c r="B46663" s="1"/>
      <c r="C46663" s="1"/>
      <c r="D46663" s="8"/>
      <c r="E46663" s="1"/>
      <c r="F46663" s="1"/>
      <c r="G46663" s="1"/>
      <c r="H46663" s="1"/>
    </row>
    <row r="46664">
      <c r="A46664" s="1"/>
      <c r="B46664" s="1"/>
      <c r="C46664" s="1"/>
      <c r="D46664" s="8"/>
      <c r="E46664" s="1"/>
      <c r="F46664" s="1"/>
      <c r="G46664" s="1"/>
      <c r="H46664" s="1"/>
    </row>
    <row r="46665">
      <c r="A46665" s="1"/>
      <c r="B46665" s="1"/>
      <c r="C46665" s="1"/>
      <c r="D46665" s="8"/>
      <c r="E46665" s="1"/>
      <c r="F46665" s="1"/>
      <c r="G46665" s="1"/>
      <c r="H46665" s="1"/>
    </row>
    <row r="46666">
      <c r="A46666" s="1"/>
      <c r="B46666" s="1"/>
      <c r="C46666" s="1"/>
      <c r="D46666" s="8"/>
      <c r="E46666" s="1"/>
      <c r="F46666" s="1"/>
      <c r="G46666" s="1"/>
      <c r="H46666" s="1"/>
    </row>
    <row r="46667">
      <c r="A46667" s="1"/>
      <c r="B46667" s="1"/>
      <c r="C46667" s="1"/>
      <c r="D46667" s="8"/>
      <c r="E46667" s="1"/>
      <c r="F46667" s="1"/>
      <c r="G46667" s="1"/>
      <c r="H46667" s="1"/>
    </row>
    <row r="46668">
      <c r="A46668" s="1"/>
      <c r="B46668" s="1"/>
      <c r="C46668" s="1"/>
      <c r="D46668" s="8"/>
      <c r="E46668" s="1"/>
      <c r="F46668" s="1"/>
      <c r="G46668" s="1"/>
      <c r="H46668" s="1"/>
    </row>
    <row r="46669">
      <c r="A46669" s="1"/>
      <c r="B46669" s="1"/>
      <c r="C46669" s="1"/>
      <c r="D46669" s="8"/>
      <c r="E46669" s="1"/>
      <c r="F46669" s="1"/>
      <c r="G46669" s="1"/>
      <c r="H46669" s="1"/>
    </row>
    <row r="46670">
      <c r="A46670" s="1"/>
      <c r="B46670" s="1"/>
      <c r="C46670" s="1"/>
      <c r="D46670" s="8"/>
      <c r="E46670" s="1"/>
      <c r="F46670" s="1"/>
      <c r="G46670" s="1"/>
      <c r="H46670" s="1"/>
    </row>
    <row r="46671">
      <c r="A46671" s="1"/>
      <c r="B46671" s="1"/>
      <c r="C46671" s="1"/>
      <c r="D46671" s="8"/>
      <c r="E46671" s="1"/>
      <c r="F46671" s="1"/>
      <c r="G46671" s="1"/>
      <c r="H46671" s="1"/>
    </row>
    <row r="46672">
      <c r="A46672" s="1"/>
      <c r="B46672" s="1"/>
      <c r="C46672" s="1"/>
      <c r="D46672" s="8"/>
      <c r="E46672" s="1"/>
      <c r="F46672" s="1"/>
      <c r="G46672" s="1"/>
      <c r="H46672" s="1"/>
    </row>
    <row r="46673">
      <c r="A46673" s="1"/>
      <c r="B46673" s="1"/>
      <c r="C46673" s="1"/>
      <c r="D46673" s="8"/>
      <c r="E46673" s="1"/>
      <c r="F46673" s="1"/>
      <c r="G46673" s="1"/>
      <c r="H46673" s="1"/>
    </row>
    <row r="46674">
      <c r="A46674" s="1"/>
      <c r="B46674" s="1"/>
      <c r="C46674" s="1"/>
      <c r="D46674" s="8"/>
      <c r="E46674" s="1"/>
      <c r="F46674" s="1"/>
      <c r="G46674" s="1"/>
      <c r="H46674" s="1"/>
    </row>
    <row r="46675">
      <c r="A46675" s="1"/>
      <c r="B46675" s="1"/>
      <c r="C46675" s="1"/>
      <c r="D46675" s="8"/>
      <c r="E46675" s="1"/>
      <c r="F46675" s="1"/>
      <c r="G46675" s="1"/>
      <c r="H46675" s="1"/>
    </row>
    <row r="46676">
      <c r="A46676" s="1"/>
      <c r="B46676" s="1"/>
      <c r="C46676" s="1"/>
      <c r="D46676" s="8"/>
      <c r="E46676" s="1"/>
      <c r="F46676" s="1"/>
      <c r="G46676" s="1"/>
      <c r="H46676" s="1"/>
    </row>
    <row r="46677">
      <c r="A46677" s="1"/>
      <c r="B46677" s="1"/>
      <c r="C46677" s="1"/>
      <c r="D46677" s="8"/>
      <c r="E46677" s="1"/>
      <c r="F46677" s="1"/>
      <c r="G46677" s="1"/>
      <c r="H46677" s="1"/>
    </row>
    <row r="46678">
      <c r="A46678" s="1"/>
      <c r="B46678" s="1"/>
      <c r="C46678" s="1"/>
      <c r="D46678" s="8"/>
      <c r="E46678" s="1"/>
      <c r="F46678" s="1"/>
      <c r="G46678" s="1"/>
      <c r="H46678" s="1"/>
    </row>
    <row r="46679">
      <c r="A46679" s="1"/>
      <c r="B46679" s="1"/>
      <c r="C46679" s="1"/>
      <c r="D46679" s="8"/>
      <c r="E46679" s="1"/>
      <c r="F46679" s="1"/>
      <c r="G46679" s="1"/>
      <c r="H46679" s="1"/>
    </row>
    <row r="46680">
      <c r="A46680" s="1"/>
      <c r="B46680" s="1"/>
      <c r="C46680" s="1"/>
      <c r="D46680" s="8"/>
      <c r="E46680" s="1"/>
      <c r="F46680" s="1"/>
      <c r="G46680" s="1"/>
      <c r="H46680" s="1"/>
    </row>
    <row r="46681">
      <c r="A46681" s="1"/>
      <c r="B46681" s="1"/>
      <c r="C46681" s="1"/>
      <c r="D46681" s="8"/>
      <c r="E46681" s="1"/>
      <c r="F46681" s="1"/>
      <c r="G46681" s="1"/>
      <c r="H46681" s="1"/>
    </row>
    <row r="46682">
      <c r="A46682" s="1"/>
      <c r="B46682" s="1"/>
      <c r="C46682" s="1"/>
      <c r="D46682" s="8"/>
      <c r="E46682" s="1"/>
      <c r="F46682" s="1"/>
      <c r="G46682" s="1"/>
      <c r="H46682" s="1"/>
    </row>
    <row r="46683">
      <c r="A46683" s="1"/>
      <c r="B46683" s="1"/>
      <c r="C46683" s="1"/>
      <c r="D46683" s="8"/>
      <c r="E46683" s="1"/>
      <c r="F46683" s="1"/>
      <c r="G46683" s="1"/>
      <c r="H46683" s="1"/>
    </row>
    <row r="46684">
      <c r="A46684" s="1"/>
      <c r="B46684" s="1"/>
      <c r="C46684" s="1"/>
      <c r="D46684" s="8"/>
      <c r="E46684" s="1"/>
      <c r="F46684" s="1"/>
      <c r="G46684" s="1"/>
      <c r="H46684" s="1"/>
    </row>
    <row r="46685">
      <c r="A46685" s="1"/>
      <c r="B46685" s="1"/>
      <c r="C46685" s="1"/>
      <c r="D46685" s="8"/>
      <c r="E46685" s="1"/>
      <c r="F46685" s="1"/>
      <c r="G46685" s="1"/>
      <c r="H46685" s="1"/>
    </row>
    <row r="46686">
      <c r="A46686" s="1"/>
      <c r="B46686" s="1"/>
      <c r="C46686" s="1"/>
      <c r="D46686" s="8"/>
      <c r="E46686" s="1"/>
      <c r="F46686" s="1"/>
      <c r="G46686" s="1"/>
      <c r="H46686" s="1"/>
    </row>
    <row r="46687">
      <c r="A46687" s="1"/>
      <c r="B46687" s="1"/>
      <c r="C46687" s="1"/>
      <c r="D46687" s="8"/>
      <c r="E46687" s="1"/>
      <c r="F46687" s="1"/>
      <c r="G46687" s="1"/>
      <c r="H46687" s="1"/>
    </row>
    <row r="46688">
      <c r="A46688" s="1"/>
      <c r="B46688" s="1"/>
      <c r="C46688" s="1"/>
      <c r="D46688" s="8"/>
      <c r="E46688" s="1"/>
      <c r="F46688" s="1"/>
      <c r="G46688" s="1"/>
      <c r="H46688" s="1"/>
    </row>
    <row r="46689">
      <c r="A46689" s="1"/>
      <c r="B46689" s="1"/>
      <c r="C46689" s="1"/>
      <c r="D46689" s="8"/>
      <c r="E46689" s="1"/>
      <c r="F46689" s="1"/>
      <c r="G46689" s="1"/>
      <c r="H46689" s="1"/>
    </row>
    <row r="46690">
      <c r="A46690" s="1"/>
      <c r="B46690" s="1"/>
      <c r="C46690" s="1"/>
      <c r="D46690" s="8"/>
      <c r="E46690" s="1"/>
      <c r="F46690" s="1"/>
      <c r="G46690" s="1"/>
      <c r="H46690" s="1"/>
    </row>
    <row r="46691">
      <c r="A46691" s="1"/>
      <c r="B46691" s="1"/>
      <c r="C46691" s="1"/>
      <c r="D46691" s="8"/>
      <c r="E46691" s="1"/>
      <c r="F46691" s="1"/>
      <c r="G46691" s="1"/>
      <c r="H46691" s="1"/>
    </row>
    <row r="46692">
      <c r="A46692" s="1"/>
      <c r="B46692" s="1"/>
      <c r="C46692" s="1"/>
      <c r="D46692" s="8"/>
      <c r="E46692" s="1"/>
      <c r="F46692" s="1"/>
      <c r="G46692" s="1"/>
      <c r="H46692" s="1"/>
    </row>
    <row r="46693">
      <c r="A46693" s="1"/>
      <c r="B46693" s="1"/>
      <c r="C46693" s="1"/>
      <c r="D46693" s="8"/>
      <c r="E46693" s="1"/>
      <c r="F46693" s="1"/>
      <c r="G46693" s="1"/>
      <c r="H46693" s="1"/>
    </row>
    <row r="46694">
      <c r="A46694" s="1"/>
      <c r="B46694" s="1"/>
      <c r="C46694" s="1"/>
      <c r="D46694" s="8"/>
      <c r="E46694" s="1"/>
      <c r="F46694" s="1"/>
      <c r="G46694" s="1"/>
      <c r="H46694" s="1"/>
    </row>
    <row r="46695">
      <c r="A46695" s="1"/>
      <c r="B46695" s="1"/>
      <c r="C46695" s="1"/>
      <c r="D46695" s="8"/>
      <c r="E46695" s="1"/>
      <c r="F46695" s="1"/>
      <c r="G46695" s="1"/>
      <c r="H46695" s="1"/>
    </row>
    <row r="46696">
      <c r="A46696" s="1"/>
      <c r="B46696" s="1"/>
      <c r="C46696" s="1"/>
      <c r="D46696" s="8"/>
      <c r="E46696" s="1"/>
      <c r="F46696" s="1"/>
      <c r="G46696" s="1"/>
      <c r="H46696" s="1"/>
    </row>
    <row r="46697">
      <c r="A46697" s="1"/>
      <c r="B46697" s="1"/>
      <c r="C46697" s="1"/>
      <c r="D46697" s="8"/>
      <c r="E46697" s="1"/>
      <c r="F46697" s="1"/>
      <c r="G46697" s="1"/>
      <c r="H46697" s="1"/>
    </row>
    <row r="46698">
      <c r="A46698" s="1"/>
      <c r="B46698" s="1"/>
      <c r="C46698" s="1"/>
      <c r="D46698" s="8"/>
      <c r="E46698" s="1"/>
      <c r="F46698" s="1"/>
      <c r="G46698" s="1"/>
      <c r="H46698" s="1"/>
    </row>
    <row r="46699">
      <c r="A46699" s="1"/>
      <c r="B46699" s="1"/>
      <c r="C46699" s="1"/>
      <c r="D46699" s="8"/>
      <c r="E46699" s="1"/>
      <c r="F46699" s="1"/>
      <c r="G46699" s="1"/>
      <c r="H46699" s="1"/>
    </row>
    <row r="46700">
      <c r="A46700" s="1"/>
      <c r="B46700" s="1"/>
      <c r="C46700" s="1"/>
      <c r="D46700" s="8"/>
      <c r="E46700" s="1"/>
      <c r="F46700" s="1"/>
      <c r="G46700" s="1"/>
      <c r="H46700" s="1"/>
    </row>
    <row r="46701">
      <c r="A46701" s="1"/>
      <c r="B46701" s="1"/>
      <c r="C46701" s="1"/>
      <c r="D46701" s="8"/>
      <c r="E46701" s="1"/>
      <c r="F46701" s="1"/>
      <c r="G46701" s="1"/>
      <c r="H46701" s="1"/>
    </row>
    <row r="46702">
      <c r="A46702" s="1"/>
      <c r="B46702" s="1"/>
      <c r="C46702" s="1"/>
      <c r="D46702" s="8"/>
      <c r="E46702" s="1"/>
      <c r="F46702" s="1"/>
      <c r="G46702" s="1"/>
      <c r="H46702" s="1"/>
    </row>
    <row r="46703">
      <c r="A46703" s="1"/>
      <c r="B46703" s="1"/>
      <c r="C46703" s="1"/>
      <c r="D46703" s="8"/>
      <c r="E46703" s="1"/>
      <c r="F46703" s="1"/>
      <c r="G46703" s="1"/>
      <c r="H46703" s="1"/>
    </row>
    <row r="46704">
      <c r="A46704" s="1"/>
      <c r="B46704" s="1"/>
      <c r="C46704" s="1"/>
      <c r="D46704" s="8"/>
      <c r="E46704" s="1"/>
      <c r="F46704" s="1"/>
      <c r="G46704" s="1"/>
      <c r="H46704" s="1"/>
    </row>
    <row r="46705">
      <c r="A46705" s="1"/>
      <c r="B46705" s="1"/>
      <c r="C46705" s="1"/>
      <c r="D46705" s="8"/>
      <c r="E46705" s="1"/>
      <c r="F46705" s="1"/>
      <c r="G46705" s="1"/>
      <c r="H46705" s="1"/>
    </row>
    <row r="46706">
      <c r="A46706" s="1"/>
      <c r="B46706" s="1"/>
      <c r="C46706" s="1"/>
      <c r="D46706" s="8"/>
      <c r="E46706" s="1"/>
      <c r="F46706" s="1"/>
      <c r="G46706" s="1"/>
      <c r="H46706" s="1"/>
    </row>
    <row r="46707">
      <c r="A46707" s="1"/>
      <c r="B46707" s="1"/>
      <c r="C46707" s="1"/>
      <c r="D46707" s="8"/>
      <c r="E46707" s="1"/>
      <c r="F46707" s="1"/>
      <c r="G46707" s="1"/>
      <c r="H46707" s="1"/>
    </row>
    <row r="46708">
      <c r="A46708" s="1"/>
      <c r="B46708" s="1"/>
      <c r="C46708" s="1"/>
      <c r="D46708" s="8"/>
      <c r="E46708" s="1"/>
      <c r="F46708" s="1"/>
      <c r="G46708" s="1"/>
      <c r="H46708" s="1"/>
    </row>
    <row r="46709">
      <c r="A46709" s="1"/>
      <c r="B46709" s="1"/>
      <c r="C46709" s="1"/>
      <c r="D46709" s="8"/>
      <c r="E46709" s="1"/>
      <c r="F46709" s="1"/>
      <c r="G46709" s="1"/>
      <c r="H46709" s="1"/>
    </row>
    <row r="46710">
      <c r="A46710" s="1"/>
      <c r="B46710" s="1"/>
      <c r="C46710" s="1"/>
      <c r="D46710" s="8"/>
      <c r="E46710" s="1"/>
      <c r="F46710" s="1"/>
      <c r="G46710" s="1"/>
      <c r="H46710" s="1"/>
    </row>
    <row r="46711">
      <c r="A46711" s="1"/>
      <c r="B46711" s="1"/>
      <c r="C46711" s="1"/>
      <c r="D46711" s="8"/>
      <c r="E46711" s="1"/>
      <c r="F46711" s="1"/>
      <c r="G46711" s="1"/>
      <c r="H46711" s="1"/>
    </row>
    <row r="46712">
      <c r="A46712" s="1"/>
      <c r="B46712" s="1"/>
      <c r="C46712" s="1"/>
      <c r="D46712" s="8"/>
      <c r="E46712" s="1"/>
      <c r="F46712" s="1"/>
      <c r="G46712" s="1"/>
      <c r="H46712" s="1"/>
    </row>
    <row r="46713">
      <c r="A46713" s="1"/>
      <c r="B46713" s="1"/>
      <c r="C46713" s="1"/>
      <c r="D46713" s="8"/>
      <c r="E46713" s="1"/>
      <c r="F46713" s="1"/>
      <c r="G46713" s="1"/>
      <c r="H46713" s="1"/>
    </row>
    <row r="46714">
      <c r="A46714" s="1"/>
      <c r="B46714" s="1"/>
      <c r="C46714" s="1"/>
      <c r="D46714" s="8"/>
      <c r="E46714" s="1"/>
      <c r="F46714" s="1"/>
      <c r="G46714" s="1"/>
      <c r="H46714" s="1"/>
    </row>
    <row r="46715">
      <c r="A46715" s="1"/>
      <c r="B46715" s="1"/>
      <c r="C46715" s="1"/>
      <c r="D46715" s="8"/>
      <c r="E46715" s="1"/>
      <c r="F46715" s="1"/>
      <c r="G46715" s="1"/>
      <c r="H46715" s="1"/>
    </row>
    <row r="46716">
      <c r="A46716" s="1"/>
      <c r="B46716" s="1"/>
      <c r="C46716" s="1"/>
      <c r="D46716" s="8"/>
      <c r="E46716" s="1"/>
      <c r="F46716" s="1"/>
      <c r="G46716" s="1"/>
      <c r="H46716" s="1"/>
    </row>
    <row r="46717">
      <c r="A46717" s="1"/>
      <c r="B46717" s="1"/>
      <c r="C46717" s="1"/>
      <c r="D46717" s="8"/>
      <c r="E46717" s="1"/>
      <c r="F46717" s="1"/>
      <c r="G46717" s="1"/>
      <c r="H46717" s="1"/>
    </row>
    <row r="46718">
      <c r="A46718" s="1"/>
      <c r="B46718" s="1"/>
      <c r="C46718" s="1"/>
      <c r="D46718" s="8"/>
      <c r="E46718" s="1"/>
      <c r="F46718" s="1"/>
      <c r="G46718" s="1"/>
      <c r="H46718" s="1"/>
    </row>
    <row r="46719">
      <c r="A46719" s="1"/>
      <c r="B46719" s="1"/>
      <c r="C46719" s="1"/>
      <c r="D46719" s="8"/>
      <c r="E46719" s="1"/>
      <c r="F46719" s="1"/>
      <c r="G46719" s="1"/>
      <c r="H46719" s="1"/>
    </row>
    <row r="46720">
      <c r="A46720" s="1"/>
      <c r="B46720" s="1"/>
      <c r="C46720" s="1"/>
      <c r="D46720" s="8"/>
      <c r="E46720" s="1"/>
      <c r="F46720" s="1"/>
      <c r="G46720" s="1"/>
      <c r="H46720" s="1"/>
    </row>
    <row r="46721">
      <c r="A46721" s="1"/>
      <c r="B46721" s="1"/>
      <c r="C46721" s="1"/>
      <c r="D46721" s="8"/>
      <c r="E46721" s="1"/>
      <c r="F46721" s="1"/>
      <c r="G46721" s="1"/>
      <c r="H46721" s="1"/>
    </row>
    <row r="46722">
      <c r="A46722" s="1"/>
      <c r="B46722" s="1"/>
      <c r="C46722" s="1"/>
      <c r="D46722" s="8"/>
      <c r="E46722" s="1"/>
      <c r="F46722" s="1"/>
      <c r="G46722" s="1"/>
      <c r="H46722" s="1"/>
    </row>
    <row r="46723">
      <c r="A46723" s="1"/>
      <c r="B46723" s="1"/>
      <c r="C46723" s="1"/>
      <c r="D46723" s="8"/>
      <c r="E46723" s="1"/>
      <c r="F46723" s="1"/>
      <c r="G46723" s="1"/>
      <c r="H46723" s="1"/>
    </row>
    <row r="46724">
      <c r="A46724" s="1"/>
      <c r="B46724" s="1"/>
      <c r="C46724" s="1"/>
      <c r="D46724" s="8"/>
      <c r="E46724" s="1"/>
      <c r="F46724" s="1"/>
      <c r="G46724" s="1"/>
      <c r="H46724" s="1"/>
    </row>
    <row r="46725">
      <c r="A46725" s="1"/>
      <c r="B46725" s="1"/>
      <c r="C46725" s="1"/>
      <c r="D46725" s="8"/>
      <c r="E46725" s="1"/>
      <c r="F46725" s="1"/>
      <c r="G46725" s="1"/>
      <c r="H46725" s="1"/>
    </row>
    <row r="46726">
      <c r="A46726" s="1"/>
      <c r="B46726" s="1"/>
      <c r="C46726" s="1"/>
      <c r="D46726" s="8"/>
      <c r="E46726" s="1"/>
      <c r="F46726" s="1"/>
      <c r="G46726" s="1"/>
      <c r="H46726" s="1"/>
    </row>
    <row r="46727">
      <c r="A46727" s="1"/>
      <c r="B46727" s="1"/>
      <c r="C46727" s="1"/>
      <c r="D46727" s="8"/>
      <c r="E46727" s="1"/>
      <c r="F46727" s="1"/>
      <c r="G46727" s="1"/>
      <c r="H46727" s="1"/>
    </row>
    <row r="46728">
      <c r="A46728" s="1"/>
      <c r="B46728" s="1"/>
      <c r="C46728" s="1"/>
      <c r="D46728" s="8"/>
      <c r="E46728" s="1"/>
      <c r="F46728" s="1"/>
      <c r="G46728" s="1"/>
      <c r="H46728" s="1"/>
    </row>
    <row r="46729">
      <c r="A46729" s="1"/>
      <c r="B46729" s="1"/>
      <c r="C46729" s="1"/>
      <c r="D46729" s="8"/>
      <c r="E46729" s="1"/>
      <c r="F46729" s="1"/>
      <c r="G46729" s="1"/>
      <c r="H46729" s="1"/>
    </row>
    <row r="46730">
      <c r="A46730" s="1"/>
      <c r="B46730" s="1"/>
      <c r="C46730" s="1"/>
      <c r="D46730" s="8"/>
      <c r="E46730" s="1"/>
      <c r="F46730" s="1"/>
      <c r="G46730" s="1"/>
      <c r="H46730" s="1"/>
    </row>
    <row r="46731">
      <c r="A46731" s="1"/>
      <c r="B46731" s="1"/>
      <c r="C46731" s="1"/>
      <c r="D46731" s="8"/>
      <c r="E46731" s="1"/>
      <c r="F46731" s="1"/>
      <c r="G46731" s="1"/>
      <c r="H46731" s="1"/>
    </row>
    <row r="46732">
      <c r="A46732" s="1"/>
      <c r="B46732" s="1"/>
      <c r="C46732" s="1"/>
      <c r="D46732" s="8"/>
      <c r="E46732" s="1"/>
      <c r="F46732" s="1"/>
      <c r="G46732" s="1"/>
      <c r="H46732" s="1"/>
    </row>
    <row r="46733">
      <c r="A46733" s="1"/>
      <c r="B46733" s="1"/>
      <c r="C46733" s="1"/>
      <c r="D46733" s="8"/>
      <c r="E46733" s="1"/>
      <c r="F46733" s="1"/>
      <c r="G46733" s="1"/>
      <c r="H46733" s="1"/>
    </row>
    <row r="46734">
      <c r="A46734" s="1"/>
      <c r="B46734" s="1"/>
      <c r="C46734" s="1"/>
      <c r="D46734" s="8"/>
      <c r="E46734" s="1"/>
      <c r="F46734" s="1"/>
      <c r="G46734" s="1"/>
      <c r="H46734" s="1"/>
    </row>
    <row r="46735">
      <c r="A46735" s="1"/>
      <c r="B46735" s="1"/>
      <c r="C46735" s="1"/>
      <c r="D46735" s="8"/>
      <c r="E46735" s="1"/>
      <c r="F46735" s="1"/>
      <c r="G46735" s="1"/>
      <c r="H46735" s="1"/>
    </row>
    <row r="46736">
      <c r="A46736" s="1"/>
      <c r="B46736" s="1"/>
      <c r="C46736" s="1"/>
      <c r="D46736" s="8"/>
      <c r="E46736" s="1"/>
      <c r="F46736" s="1"/>
      <c r="G46736" s="1"/>
      <c r="H46736" s="1"/>
    </row>
    <row r="46737">
      <c r="A46737" s="1"/>
      <c r="B46737" s="1"/>
      <c r="C46737" s="1"/>
      <c r="D46737" s="8"/>
      <c r="E46737" s="1"/>
      <c r="F46737" s="1"/>
      <c r="G46737" s="1"/>
      <c r="H46737" s="1"/>
    </row>
    <row r="46738">
      <c r="A46738" s="1"/>
      <c r="B46738" s="1"/>
      <c r="C46738" s="1"/>
      <c r="D46738" s="8"/>
      <c r="E46738" s="1"/>
      <c r="F46738" s="1"/>
      <c r="G46738" s="1"/>
      <c r="H46738" s="1"/>
    </row>
    <row r="46739">
      <c r="A46739" s="1"/>
      <c r="B46739" s="1"/>
      <c r="C46739" s="1"/>
      <c r="D46739" s="8"/>
      <c r="E46739" s="1"/>
      <c r="F46739" s="1"/>
      <c r="G46739" s="1"/>
      <c r="H46739" s="1"/>
    </row>
    <row r="46740">
      <c r="A46740" s="1"/>
      <c r="B46740" s="1"/>
      <c r="C46740" s="1"/>
      <c r="D46740" s="8"/>
      <c r="E46740" s="1"/>
      <c r="F46740" s="1"/>
      <c r="G46740" s="1"/>
      <c r="H46740" s="1"/>
    </row>
    <row r="46741">
      <c r="A46741" s="1"/>
      <c r="B46741" s="1"/>
      <c r="C46741" s="1"/>
      <c r="D46741" s="8"/>
      <c r="E46741" s="1"/>
      <c r="F46741" s="1"/>
      <c r="G46741" s="1"/>
      <c r="H46741" s="1"/>
    </row>
    <row r="46742">
      <c r="A46742" s="1"/>
      <c r="B46742" s="1"/>
      <c r="C46742" s="1"/>
      <c r="D46742" s="8"/>
      <c r="E46742" s="1"/>
      <c r="F46742" s="1"/>
      <c r="G46742" s="1"/>
      <c r="H46742" s="1"/>
    </row>
    <row r="46743">
      <c r="A46743" s="1"/>
      <c r="B46743" s="1"/>
      <c r="C46743" s="1"/>
      <c r="D46743" s="8"/>
      <c r="E46743" s="1"/>
      <c r="F46743" s="1"/>
      <c r="G46743" s="1"/>
      <c r="H46743" s="1"/>
    </row>
    <row r="46744">
      <c r="A46744" s="1"/>
      <c r="B46744" s="1"/>
      <c r="C46744" s="1"/>
      <c r="D46744" s="8"/>
      <c r="E46744" s="1"/>
      <c r="F46744" s="1"/>
      <c r="G46744" s="1"/>
      <c r="H46744" s="1"/>
    </row>
    <row r="46745">
      <c r="A46745" s="1"/>
      <c r="B46745" s="1"/>
      <c r="C46745" s="1"/>
      <c r="D46745" s="8"/>
      <c r="E46745" s="1"/>
      <c r="F46745" s="1"/>
      <c r="G46745" s="1"/>
      <c r="H46745" s="1"/>
    </row>
    <row r="46746">
      <c r="A46746" s="1"/>
      <c r="B46746" s="1"/>
      <c r="C46746" s="1"/>
      <c r="D46746" s="8"/>
      <c r="E46746" s="1"/>
      <c r="F46746" s="1"/>
      <c r="G46746" s="1"/>
      <c r="H46746" s="1"/>
    </row>
    <row r="46747">
      <c r="A46747" s="1"/>
      <c r="B46747" s="1"/>
      <c r="C46747" s="1"/>
      <c r="D46747" s="8"/>
      <c r="E46747" s="1"/>
      <c r="F46747" s="1"/>
      <c r="G46747" s="1"/>
      <c r="H46747" s="1"/>
    </row>
    <row r="46748">
      <c r="A46748" s="1"/>
      <c r="B46748" s="1"/>
      <c r="C46748" s="1"/>
      <c r="D46748" s="8"/>
      <c r="E46748" s="1"/>
      <c r="F46748" s="1"/>
      <c r="G46748" s="1"/>
      <c r="H46748" s="1"/>
    </row>
    <row r="46749">
      <c r="A46749" s="1"/>
      <c r="B46749" s="1"/>
      <c r="C46749" s="1"/>
      <c r="D46749" s="8"/>
      <c r="E46749" s="1"/>
      <c r="F46749" s="1"/>
      <c r="G46749" s="1"/>
      <c r="H46749" s="1"/>
    </row>
    <row r="46750">
      <c r="A46750" s="1"/>
      <c r="B46750" s="1"/>
      <c r="C46750" s="1"/>
      <c r="D46750" s="8"/>
      <c r="E46750" s="1"/>
      <c r="F46750" s="1"/>
      <c r="G46750" s="1"/>
      <c r="H46750" s="1"/>
    </row>
    <row r="46751">
      <c r="A46751" s="1"/>
      <c r="B46751" s="1"/>
      <c r="C46751" s="1"/>
      <c r="D46751" s="8"/>
      <c r="E46751" s="1"/>
      <c r="F46751" s="1"/>
      <c r="G46751" s="1"/>
      <c r="H46751" s="1"/>
    </row>
    <row r="46752">
      <c r="A46752" s="1"/>
      <c r="B46752" s="1"/>
      <c r="C46752" s="1"/>
      <c r="D46752" s="8"/>
      <c r="E46752" s="1"/>
      <c r="F46752" s="1"/>
      <c r="G46752" s="1"/>
      <c r="H46752" s="1"/>
    </row>
    <row r="46753">
      <c r="A46753" s="1"/>
      <c r="B46753" s="1"/>
      <c r="C46753" s="1"/>
      <c r="D46753" s="8"/>
      <c r="E46753" s="1"/>
      <c r="F46753" s="1"/>
      <c r="G46753" s="1"/>
      <c r="H46753" s="1"/>
    </row>
    <row r="46754">
      <c r="A46754" s="1"/>
      <c r="B46754" s="1"/>
      <c r="C46754" s="1"/>
      <c r="D46754" s="8"/>
      <c r="E46754" s="1"/>
      <c r="F46754" s="1"/>
      <c r="G46754" s="1"/>
      <c r="H46754" s="1"/>
    </row>
    <row r="46755">
      <c r="A46755" s="1"/>
      <c r="B46755" s="1"/>
      <c r="C46755" s="1"/>
      <c r="D46755" s="8"/>
      <c r="E46755" s="1"/>
      <c r="F46755" s="1"/>
      <c r="G46755" s="1"/>
      <c r="H46755" s="1"/>
    </row>
    <row r="46756">
      <c r="A46756" s="1"/>
      <c r="B46756" s="1"/>
      <c r="C46756" s="1"/>
      <c r="D46756" s="8"/>
      <c r="E46756" s="1"/>
      <c r="F46756" s="1"/>
      <c r="G46756" s="1"/>
      <c r="H46756" s="1"/>
    </row>
    <row r="46757">
      <c r="A46757" s="1"/>
      <c r="B46757" s="1"/>
      <c r="C46757" s="1"/>
      <c r="D46757" s="8"/>
      <c r="E46757" s="1"/>
      <c r="F46757" s="1"/>
      <c r="G46757" s="1"/>
      <c r="H46757" s="1"/>
    </row>
    <row r="46758">
      <c r="A46758" s="1"/>
      <c r="B46758" s="1"/>
      <c r="C46758" s="1"/>
      <c r="D46758" s="8"/>
      <c r="E46758" s="1"/>
      <c r="F46758" s="1"/>
      <c r="G46758" s="1"/>
      <c r="H46758" s="1"/>
    </row>
    <row r="46759">
      <c r="A46759" s="1"/>
      <c r="B46759" s="1"/>
      <c r="C46759" s="1"/>
      <c r="D46759" s="8"/>
      <c r="E46759" s="1"/>
      <c r="F46759" s="1"/>
      <c r="G46759" s="1"/>
      <c r="H46759" s="1"/>
    </row>
    <row r="46760">
      <c r="A46760" s="1"/>
      <c r="B46760" s="1"/>
      <c r="C46760" s="1"/>
      <c r="D46760" s="8"/>
      <c r="E46760" s="1"/>
      <c r="F46760" s="1"/>
      <c r="G46760" s="1"/>
      <c r="H46760" s="1"/>
    </row>
    <row r="46761">
      <c r="A46761" s="1"/>
      <c r="B46761" s="1"/>
      <c r="C46761" s="1"/>
      <c r="D46761" s="8"/>
      <c r="E46761" s="1"/>
      <c r="F46761" s="1"/>
      <c r="G46761" s="1"/>
      <c r="H46761" s="1"/>
    </row>
    <row r="46762">
      <c r="A46762" s="1"/>
      <c r="B46762" s="1"/>
      <c r="C46762" s="1"/>
      <c r="D46762" s="8"/>
      <c r="E46762" s="1"/>
      <c r="F46762" s="1"/>
      <c r="G46762" s="1"/>
      <c r="H46762" s="1"/>
    </row>
    <row r="46763">
      <c r="A46763" s="1"/>
      <c r="B46763" s="1"/>
      <c r="C46763" s="1"/>
      <c r="D46763" s="8"/>
      <c r="E46763" s="1"/>
      <c r="F46763" s="1"/>
      <c r="G46763" s="1"/>
      <c r="H46763" s="1"/>
    </row>
    <row r="46764">
      <c r="A46764" s="1"/>
      <c r="B46764" s="1"/>
      <c r="C46764" s="1"/>
      <c r="D46764" s="8"/>
      <c r="E46764" s="1"/>
      <c r="F46764" s="1"/>
      <c r="G46764" s="1"/>
      <c r="H46764" s="1"/>
    </row>
    <row r="46765">
      <c r="A46765" s="1"/>
      <c r="B46765" s="1"/>
      <c r="C46765" s="1"/>
      <c r="D46765" s="8"/>
      <c r="E46765" s="1"/>
      <c r="F46765" s="1"/>
      <c r="G46765" s="1"/>
      <c r="H46765" s="1"/>
    </row>
    <row r="46766">
      <c r="A46766" s="1"/>
      <c r="B46766" s="1"/>
      <c r="C46766" s="1"/>
      <c r="D46766" s="8"/>
      <c r="E46766" s="1"/>
      <c r="F46766" s="1"/>
      <c r="G46766" s="1"/>
      <c r="H46766" s="1"/>
    </row>
    <row r="46767">
      <c r="A46767" s="1"/>
      <c r="B46767" s="1"/>
      <c r="C46767" s="1"/>
      <c r="D46767" s="8"/>
      <c r="E46767" s="1"/>
      <c r="F46767" s="1"/>
      <c r="G46767" s="1"/>
      <c r="H46767" s="1"/>
    </row>
    <row r="46768">
      <c r="A46768" s="1"/>
      <c r="B46768" s="1"/>
      <c r="C46768" s="1"/>
      <c r="D46768" s="8"/>
      <c r="E46768" s="1"/>
      <c r="F46768" s="1"/>
      <c r="G46768" s="1"/>
      <c r="H46768" s="1"/>
    </row>
    <row r="46769">
      <c r="A46769" s="1"/>
      <c r="B46769" s="1"/>
      <c r="C46769" s="1"/>
      <c r="D46769" s="8"/>
      <c r="E46769" s="1"/>
      <c r="F46769" s="1"/>
      <c r="G46769" s="1"/>
      <c r="H46769" s="1"/>
    </row>
    <row r="46770">
      <c r="A46770" s="1"/>
      <c r="B46770" s="1"/>
      <c r="C46770" s="1"/>
      <c r="D46770" s="8"/>
      <c r="E46770" s="1"/>
      <c r="F46770" s="1"/>
      <c r="G46770" s="1"/>
      <c r="H46770" s="1"/>
    </row>
    <row r="46771">
      <c r="A46771" s="1"/>
      <c r="B46771" s="1"/>
      <c r="C46771" s="1"/>
      <c r="D46771" s="8"/>
      <c r="E46771" s="1"/>
      <c r="F46771" s="1"/>
      <c r="G46771" s="1"/>
      <c r="H46771" s="1"/>
    </row>
    <row r="46772">
      <c r="A46772" s="1"/>
      <c r="B46772" s="1"/>
      <c r="C46772" s="1"/>
      <c r="D46772" s="8"/>
      <c r="E46772" s="1"/>
      <c r="F46772" s="1"/>
      <c r="G46772" s="1"/>
      <c r="H46772" s="1"/>
    </row>
    <row r="46773">
      <c r="A46773" s="1"/>
      <c r="B46773" s="1"/>
      <c r="C46773" s="1"/>
      <c r="D46773" s="8"/>
      <c r="E46773" s="1"/>
      <c r="F46773" s="1"/>
      <c r="G46773" s="1"/>
      <c r="H46773" s="1"/>
    </row>
    <row r="46774">
      <c r="A46774" s="1"/>
      <c r="B46774" s="1"/>
      <c r="C46774" s="1"/>
      <c r="D46774" s="8"/>
      <c r="E46774" s="1"/>
      <c r="F46774" s="1"/>
      <c r="G46774" s="1"/>
      <c r="H46774" s="1"/>
    </row>
    <row r="46775">
      <c r="A46775" s="1"/>
      <c r="B46775" s="1"/>
      <c r="C46775" s="1"/>
      <c r="D46775" s="8"/>
      <c r="E46775" s="1"/>
      <c r="F46775" s="1"/>
      <c r="G46775" s="1"/>
      <c r="H46775" s="1"/>
    </row>
    <row r="46776">
      <c r="A46776" s="1"/>
      <c r="B46776" s="1"/>
      <c r="C46776" s="1"/>
      <c r="D46776" s="8"/>
      <c r="E46776" s="1"/>
      <c r="F46776" s="1"/>
      <c r="G46776" s="1"/>
      <c r="H46776" s="1"/>
    </row>
    <row r="46777">
      <c r="A46777" s="1"/>
      <c r="B46777" s="1"/>
      <c r="C46777" s="1"/>
      <c r="D46777" s="8"/>
      <c r="E46777" s="1"/>
      <c r="F46777" s="1"/>
      <c r="G46777" s="1"/>
      <c r="H46777" s="1"/>
    </row>
    <row r="46778">
      <c r="A46778" s="1"/>
      <c r="B46778" s="1"/>
      <c r="C46778" s="1"/>
      <c r="D46778" s="8"/>
      <c r="E46778" s="1"/>
      <c r="F46778" s="1"/>
      <c r="G46778" s="1"/>
      <c r="H46778" s="1"/>
    </row>
    <row r="46779">
      <c r="A46779" s="1"/>
      <c r="B46779" s="1"/>
      <c r="C46779" s="1"/>
      <c r="D46779" s="8"/>
      <c r="E46779" s="1"/>
      <c r="F46779" s="1"/>
      <c r="G46779" s="1"/>
      <c r="H46779" s="1"/>
    </row>
    <row r="46780">
      <c r="A46780" s="1"/>
      <c r="B46780" s="1"/>
      <c r="C46780" s="1"/>
      <c r="D46780" s="8"/>
      <c r="E46780" s="1"/>
      <c r="F46780" s="1"/>
      <c r="G46780" s="1"/>
      <c r="H46780" s="1"/>
    </row>
    <row r="46781">
      <c r="A46781" s="1"/>
      <c r="B46781" s="1"/>
      <c r="C46781" s="1"/>
      <c r="D46781" s="8"/>
      <c r="E46781" s="1"/>
      <c r="F46781" s="1"/>
      <c r="G46781" s="1"/>
      <c r="H46781" s="1"/>
    </row>
    <row r="46782">
      <c r="A46782" s="1"/>
      <c r="B46782" s="1"/>
      <c r="C46782" s="1"/>
      <c r="D46782" s="8"/>
      <c r="E46782" s="1"/>
      <c r="F46782" s="1"/>
      <c r="G46782" s="1"/>
      <c r="H46782" s="1"/>
    </row>
    <row r="46783">
      <c r="A46783" s="1"/>
      <c r="B46783" s="1"/>
      <c r="C46783" s="1"/>
      <c r="D46783" s="8"/>
      <c r="E46783" s="1"/>
      <c r="F46783" s="1"/>
      <c r="G46783" s="1"/>
      <c r="H46783" s="1"/>
    </row>
    <row r="46784">
      <c r="A46784" s="1"/>
      <c r="B46784" s="1"/>
      <c r="C46784" s="1"/>
      <c r="D46784" s="8"/>
      <c r="E46784" s="1"/>
      <c r="F46784" s="1"/>
      <c r="G46784" s="1"/>
      <c r="H46784" s="1"/>
    </row>
    <row r="46785">
      <c r="A46785" s="1"/>
      <c r="B46785" s="1"/>
      <c r="C46785" s="1"/>
      <c r="D46785" s="8"/>
      <c r="E46785" s="1"/>
      <c r="F46785" s="1"/>
      <c r="G46785" s="1"/>
      <c r="H46785" s="1"/>
    </row>
    <row r="46786">
      <c r="A46786" s="1"/>
      <c r="B46786" s="1"/>
      <c r="C46786" s="1"/>
      <c r="D46786" s="8"/>
      <c r="E46786" s="1"/>
      <c r="F46786" s="1"/>
      <c r="G46786" s="1"/>
      <c r="H46786" s="1"/>
    </row>
    <row r="46787">
      <c r="A46787" s="1"/>
      <c r="B46787" s="1"/>
      <c r="C46787" s="1"/>
      <c r="D46787" s="8"/>
      <c r="E46787" s="1"/>
      <c r="F46787" s="1"/>
      <c r="G46787" s="1"/>
      <c r="H46787" s="1"/>
    </row>
    <row r="46788">
      <c r="A46788" s="1"/>
      <c r="B46788" s="1"/>
      <c r="C46788" s="1"/>
      <c r="D46788" s="8"/>
      <c r="E46788" s="1"/>
      <c r="F46788" s="1"/>
      <c r="G46788" s="1"/>
      <c r="H46788" s="1"/>
    </row>
    <row r="46789">
      <c r="A46789" s="1"/>
      <c r="B46789" s="1"/>
      <c r="C46789" s="1"/>
      <c r="D46789" s="8"/>
      <c r="E46789" s="1"/>
      <c r="F46789" s="1"/>
      <c r="G46789" s="1"/>
      <c r="H46789" s="1"/>
    </row>
    <row r="46790">
      <c r="A46790" s="1"/>
      <c r="B46790" s="1"/>
      <c r="C46790" s="1"/>
      <c r="D46790" s="8"/>
      <c r="E46790" s="1"/>
      <c r="F46790" s="1"/>
      <c r="G46790" s="1"/>
      <c r="H46790" s="1"/>
    </row>
    <row r="46791">
      <c r="A46791" s="1"/>
      <c r="B46791" s="1"/>
      <c r="C46791" s="1"/>
      <c r="D46791" s="8"/>
      <c r="E46791" s="1"/>
      <c r="F46791" s="1"/>
      <c r="G46791" s="1"/>
      <c r="H46791" s="1"/>
    </row>
    <row r="46792">
      <c r="A46792" s="1"/>
      <c r="B46792" s="1"/>
      <c r="C46792" s="1"/>
      <c r="D46792" s="8"/>
      <c r="E46792" s="1"/>
      <c r="F46792" s="1"/>
      <c r="G46792" s="1"/>
      <c r="H46792" s="1"/>
    </row>
    <row r="46793">
      <c r="A46793" s="1"/>
      <c r="B46793" s="1"/>
      <c r="C46793" s="1"/>
      <c r="D46793" s="8"/>
      <c r="E46793" s="1"/>
      <c r="F46793" s="1"/>
      <c r="G46793" s="1"/>
      <c r="H46793" s="1"/>
    </row>
    <row r="46794">
      <c r="A46794" s="1"/>
      <c r="B46794" s="1"/>
      <c r="C46794" s="1"/>
      <c r="D46794" s="8"/>
      <c r="E46794" s="1"/>
      <c r="F46794" s="1"/>
      <c r="G46794" s="1"/>
      <c r="H46794" s="1"/>
    </row>
    <row r="46795">
      <c r="A46795" s="1"/>
      <c r="B46795" s="1"/>
      <c r="C46795" s="1"/>
      <c r="D46795" s="8"/>
      <c r="E46795" s="1"/>
      <c r="F46795" s="1"/>
      <c r="G46795" s="1"/>
      <c r="H46795" s="1"/>
    </row>
    <row r="46796">
      <c r="A46796" s="1"/>
      <c r="B46796" s="1"/>
      <c r="C46796" s="1"/>
      <c r="D46796" s="8"/>
      <c r="E46796" s="1"/>
      <c r="F46796" s="1"/>
      <c r="G46796" s="1"/>
      <c r="H46796" s="1"/>
    </row>
    <row r="46797">
      <c r="A46797" s="1"/>
      <c r="B46797" s="1"/>
      <c r="C46797" s="1"/>
      <c r="D46797" s="8"/>
      <c r="E46797" s="1"/>
      <c r="F46797" s="1"/>
      <c r="G46797" s="1"/>
      <c r="H46797" s="1"/>
    </row>
    <row r="46798">
      <c r="A46798" s="1"/>
      <c r="B46798" s="1"/>
      <c r="C46798" s="1"/>
      <c r="D46798" s="8"/>
      <c r="E46798" s="1"/>
      <c r="F46798" s="1"/>
      <c r="G46798" s="1"/>
      <c r="H46798" s="1"/>
    </row>
    <row r="46799">
      <c r="A46799" s="1"/>
      <c r="B46799" s="1"/>
      <c r="C46799" s="1"/>
      <c r="D46799" s="8"/>
      <c r="E46799" s="1"/>
      <c r="F46799" s="1"/>
      <c r="G46799" s="1"/>
      <c r="H46799" s="1"/>
    </row>
    <row r="46800">
      <c r="A46800" s="1"/>
      <c r="B46800" s="1"/>
      <c r="C46800" s="1"/>
      <c r="D46800" s="8"/>
      <c r="E46800" s="1"/>
      <c r="F46800" s="1"/>
      <c r="G46800" s="1"/>
      <c r="H46800" s="1"/>
    </row>
    <row r="46801">
      <c r="A46801" s="1"/>
      <c r="B46801" s="1"/>
      <c r="C46801" s="1"/>
      <c r="D46801" s="8"/>
      <c r="E46801" s="1"/>
      <c r="F46801" s="1"/>
      <c r="G46801" s="1"/>
      <c r="H46801" s="1"/>
    </row>
    <row r="46802">
      <c r="A46802" s="1"/>
      <c r="B46802" s="1"/>
      <c r="C46802" s="1"/>
      <c r="D46802" s="8"/>
      <c r="E46802" s="1"/>
      <c r="F46802" s="1"/>
      <c r="G46802" s="1"/>
      <c r="H46802" s="1"/>
    </row>
    <row r="46803">
      <c r="A46803" s="1"/>
      <c r="B46803" s="1"/>
      <c r="C46803" s="1"/>
      <c r="D46803" s="8"/>
      <c r="E46803" s="1"/>
      <c r="F46803" s="1"/>
      <c r="G46803" s="1"/>
      <c r="H46803" s="1"/>
    </row>
    <row r="46804">
      <c r="A46804" s="1"/>
      <c r="B46804" s="1"/>
      <c r="C46804" s="1"/>
      <c r="D46804" s="8"/>
      <c r="E46804" s="1"/>
      <c r="F46804" s="1"/>
      <c r="G46804" s="1"/>
      <c r="H46804" s="1"/>
    </row>
    <row r="46805">
      <c r="A46805" s="1"/>
      <c r="B46805" s="1"/>
      <c r="C46805" s="1"/>
      <c r="D46805" s="8"/>
      <c r="E46805" s="1"/>
      <c r="F46805" s="1"/>
      <c r="G46805" s="1"/>
      <c r="H46805" s="1"/>
    </row>
    <row r="46806">
      <c r="A46806" s="1"/>
      <c r="B46806" s="1"/>
      <c r="C46806" s="1"/>
      <c r="D46806" s="8"/>
      <c r="E46806" s="1"/>
      <c r="F46806" s="1"/>
      <c r="G46806" s="1"/>
      <c r="H46806" s="1"/>
    </row>
    <row r="46807">
      <c r="A46807" s="1"/>
      <c r="B46807" s="1"/>
      <c r="C46807" s="1"/>
      <c r="D46807" s="8"/>
      <c r="E46807" s="1"/>
      <c r="F46807" s="1"/>
      <c r="G46807" s="1"/>
      <c r="H46807" s="1"/>
    </row>
    <row r="46808">
      <c r="A46808" s="1"/>
      <c r="B46808" s="1"/>
      <c r="C46808" s="1"/>
      <c r="D46808" s="8"/>
      <c r="E46808" s="1"/>
      <c r="F46808" s="1"/>
      <c r="G46808" s="1"/>
      <c r="H46808" s="1"/>
    </row>
    <row r="46809">
      <c r="A46809" s="1"/>
      <c r="B46809" s="1"/>
      <c r="C46809" s="1"/>
      <c r="D46809" s="8"/>
      <c r="E46809" s="1"/>
      <c r="F46809" s="1"/>
      <c r="G46809" s="1"/>
      <c r="H46809" s="1"/>
    </row>
    <row r="46810">
      <c r="A46810" s="1"/>
      <c r="B46810" s="1"/>
      <c r="C46810" s="1"/>
      <c r="D46810" s="8"/>
      <c r="E46810" s="1"/>
      <c r="F46810" s="1"/>
      <c r="G46810" s="1"/>
      <c r="H46810" s="1"/>
    </row>
    <row r="46811">
      <c r="A46811" s="1"/>
      <c r="B46811" s="1"/>
      <c r="C46811" s="1"/>
      <c r="D46811" s="8"/>
      <c r="E46811" s="1"/>
      <c r="F46811" s="1"/>
      <c r="G46811" s="1"/>
      <c r="H46811" s="1"/>
    </row>
    <row r="46812">
      <c r="A46812" s="1"/>
      <c r="B46812" s="1"/>
      <c r="C46812" s="1"/>
      <c r="D46812" s="8"/>
      <c r="E46812" s="1"/>
      <c r="F46812" s="1"/>
      <c r="G46812" s="1"/>
      <c r="H46812" s="1"/>
    </row>
    <row r="46813">
      <c r="A46813" s="1"/>
      <c r="B46813" s="1"/>
      <c r="C46813" s="1"/>
      <c r="D46813" s="8"/>
      <c r="E46813" s="1"/>
      <c r="F46813" s="1"/>
      <c r="G46813" s="1"/>
      <c r="H46813" s="1"/>
    </row>
    <row r="46814">
      <c r="A46814" s="1"/>
      <c r="B46814" s="1"/>
      <c r="C46814" s="1"/>
      <c r="D46814" s="8"/>
      <c r="E46814" s="1"/>
      <c r="F46814" s="1"/>
      <c r="G46814" s="1"/>
      <c r="H46814" s="1"/>
    </row>
    <row r="46815">
      <c r="A46815" s="1"/>
      <c r="B46815" s="1"/>
      <c r="C46815" s="1"/>
      <c r="D46815" s="8"/>
      <c r="E46815" s="1"/>
      <c r="F46815" s="1"/>
      <c r="G46815" s="1"/>
      <c r="H46815" s="1"/>
    </row>
    <row r="46816">
      <c r="A46816" s="1"/>
      <c r="B46816" s="1"/>
      <c r="C46816" s="1"/>
      <c r="D46816" s="8"/>
      <c r="E46816" s="1"/>
      <c r="F46816" s="1"/>
      <c r="G46816" s="1"/>
      <c r="H46816" s="1"/>
    </row>
    <row r="46817">
      <c r="A46817" s="1"/>
      <c r="B46817" s="1"/>
      <c r="C46817" s="1"/>
      <c r="D46817" s="8"/>
      <c r="E46817" s="1"/>
      <c r="F46817" s="1"/>
      <c r="G46817" s="1"/>
      <c r="H46817" s="1"/>
    </row>
    <row r="46818">
      <c r="A46818" s="1"/>
      <c r="B46818" s="1"/>
      <c r="C46818" s="1"/>
      <c r="D46818" s="8"/>
      <c r="E46818" s="1"/>
      <c r="F46818" s="1"/>
      <c r="G46818" s="1"/>
      <c r="H46818" s="1"/>
    </row>
    <row r="46819">
      <c r="A46819" s="1"/>
      <c r="B46819" s="1"/>
      <c r="C46819" s="1"/>
      <c r="D46819" s="8"/>
      <c r="E46819" s="1"/>
      <c r="F46819" s="1"/>
      <c r="G46819" s="1"/>
      <c r="H46819" s="1"/>
    </row>
    <row r="46820">
      <c r="A46820" s="1"/>
      <c r="B46820" s="1"/>
      <c r="C46820" s="1"/>
      <c r="D46820" s="8"/>
      <c r="E46820" s="1"/>
      <c r="F46820" s="1"/>
      <c r="G46820" s="1"/>
      <c r="H46820" s="1"/>
    </row>
    <row r="46821">
      <c r="A46821" s="1"/>
      <c r="B46821" s="1"/>
      <c r="C46821" s="1"/>
      <c r="D46821" s="8"/>
      <c r="E46821" s="1"/>
      <c r="F46821" s="1"/>
      <c r="G46821" s="1"/>
      <c r="H46821" s="1"/>
    </row>
    <row r="46822">
      <c r="A46822" s="1"/>
      <c r="B46822" s="1"/>
      <c r="C46822" s="1"/>
      <c r="D46822" s="8"/>
      <c r="E46822" s="1"/>
      <c r="F46822" s="1"/>
      <c r="G46822" s="1"/>
      <c r="H46822" s="1"/>
    </row>
    <row r="46823">
      <c r="A46823" s="1"/>
      <c r="B46823" s="1"/>
      <c r="C46823" s="1"/>
      <c r="D46823" s="8"/>
      <c r="E46823" s="1"/>
      <c r="F46823" s="1"/>
      <c r="G46823" s="1"/>
      <c r="H46823" s="1"/>
    </row>
    <row r="46824">
      <c r="A46824" s="1"/>
      <c r="B46824" s="1"/>
      <c r="C46824" s="1"/>
      <c r="D46824" s="8"/>
      <c r="E46824" s="1"/>
      <c r="F46824" s="1"/>
      <c r="G46824" s="1"/>
      <c r="H46824" s="1"/>
    </row>
    <row r="46825">
      <c r="A46825" s="1"/>
      <c r="B46825" s="1"/>
      <c r="C46825" s="1"/>
      <c r="D46825" s="8"/>
      <c r="E46825" s="1"/>
      <c r="F46825" s="1"/>
      <c r="G46825" s="1"/>
      <c r="H46825" s="1"/>
    </row>
    <row r="46826">
      <c r="A46826" s="1"/>
      <c r="B46826" s="1"/>
      <c r="C46826" s="1"/>
      <c r="D46826" s="8"/>
      <c r="E46826" s="1"/>
      <c r="F46826" s="1"/>
      <c r="G46826" s="1"/>
      <c r="H46826" s="1"/>
    </row>
    <row r="46827">
      <c r="A46827" s="1"/>
      <c r="B46827" s="1"/>
      <c r="C46827" s="1"/>
      <c r="D46827" s="8"/>
      <c r="E46827" s="1"/>
      <c r="F46827" s="1"/>
      <c r="G46827" s="1"/>
      <c r="H46827" s="1"/>
    </row>
    <row r="46828">
      <c r="A46828" s="1"/>
      <c r="B46828" s="1"/>
      <c r="C46828" s="1"/>
      <c r="D46828" s="8"/>
      <c r="E46828" s="1"/>
      <c r="F46828" s="1"/>
      <c r="G46828" s="1"/>
      <c r="H46828" s="1"/>
    </row>
    <row r="46829">
      <c r="A46829" s="1"/>
      <c r="B46829" s="1"/>
      <c r="C46829" s="1"/>
      <c r="D46829" s="8"/>
      <c r="E46829" s="1"/>
      <c r="F46829" s="1"/>
      <c r="G46829" s="1"/>
      <c r="H46829" s="1"/>
    </row>
    <row r="46830">
      <c r="A46830" s="1"/>
      <c r="B46830" s="1"/>
      <c r="C46830" s="1"/>
      <c r="D46830" s="8"/>
      <c r="E46830" s="1"/>
      <c r="F46830" s="1"/>
      <c r="G46830" s="1"/>
      <c r="H46830" s="1"/>
    </row>
    <row r="46831">
      <c r="A46831" s="1"/>
      <c r="B46831" s="1"/>
      <c r="C46831" s="1"/>
      <c r="D46831" s="8"/>
      <c r="E46831" s="1"/>
      <c r="F46831" s="1"/>
      <c r="G46831" s="1"/>
      <c r="H46831" s="1"/>
    </row>
    <row r="46832">
      <c r="A46832" s="1"/>
      <c r="B46832" s="1"/>
      <c r="C46832" s="1"/>
      <c r="D46832" s="8"/>
      <c r="E46832" s="1"/>
      <c r="F46832" s="1"/>
      <c r="G46832" s="1"/>
      <c r="H46832" s="1"/>
    </row>
    <row r="46833">
      <c r="A46833" s="1"/>
      <c r="B46833" s="1"/>
      <c r="C46833" s="1"/>
      <c r="D46833" s="8"/>
      <c r="E46833" s="1"/>
      <c r="F46833" s="1"/>
      <c r="G46833" s="1"/>
      <c r="H46833" s="1"/>
    </row>
    <row r="46834">
      <c r="A46834" s="1"/>
      <c r="B46834" s="1"/>
      <c r="C46834" s="1"/>
      <c r="D46834" s="8"/>
      <c r="E46834" s="1"/>
      <c r="F46834" s="1"/>
      <c r="G46834" s="1"/>
      <c r="H46834" s="1"/>
    </row>
    <row r="46835">
      <c r="A46835" s="1"/>
      <c r="B46835" s="1"/>
      <c r="C46835" s="1"/>
      <c r="D46835" s="8"/>
      <c r="E46835" s="1"/>
      <c r="F46835" s="1"/>
      <c r="G46835" s="1"/>
      <c r="H46835" s="1"/>
    </row>
    <row r="46836">
      <c r="A46836" s="1"/>
      <c r="B46836" s="1"/>
      <c r="C46836" s="1"/>
      <c r="D46836" s="8"/>
      <c r="E46836" s="1"/>
      <c r="F46836" s="1"/>
      <c r="G46836" s="1"/>
      <c r="H46836" s="1"/>
    </row>
    <row r="46837">
      <c r="A46837" s="1"/>
      <c r="B46837" s="1"/>
      <c r="C46837" s="1"/>
      <c r="D46837" s="8"/>
      <c r="E46837" s="1"/>
      <c r="F46837" s="1"/>
      <c r="G46837" s="1"/>
      <c r="H46837" s="1"/>
    </row>
    <row r="46838">
      <c r="A46838" s="1"/>
      <c r="B46838" s="1"/>
      <c r="C46838" s="1"/>
      <c r="D46838" s="8"/>
      <c r="E46838" s="1"/>
      <c r="F46838" s="1"/>
      <c r="G46838" s="1"/>
      <c r="H46838" s="1"/>
    </row>
    <row r="46839">
      <c r="A46839" s="1"/>
      <c r="B46839" s="1"/>
      <c r="C46839" s="1"/>
      <c r="D46839" s="8"/>
      <c r="E46839" s="1"/>
      <c r="F46839" s="1"/>
      <c r="G46839" s="1"/>
      <c r="H46839" s="1"/>
    </row>
    <row r="46840">
      <c r="A46840" s="1"/>
      <c r="B46840" s="1"/>
      <c r="C46840" s="1"/>
      <c r="D46840" s="8"/>
      <c r="E46840" s="1"/>
      <c r="F46840" s="1"/>
      <c r="G46840" s="1"/>
      <c r="H46840" s="1"/>
    </row>
    <row r="46841">
      <c r="A46841" s="1"/>
      <c r="B46841" s="1"/>
      <c r="C46841" s="1"/>
      <c r="D46841" s="8"/>
      <c r="E46841" s="1"/>
      <c r="F46841" s="1"/>
      <c r="G46841" s="1"/>
      <c r="H46841" s="1"/>
    </row>
    <row r="46842">
      <c r="A46842" s="1"/>
      <c r="B46842" s="1"/>
      <c r="C46842" s="1"/>
      <c r="D46842" s="8"/>
      <c r="E46842" s="1"/>
      <c r="F46842" s="1"/>
      <c r="G46842" s="1"/>
      <c r="H46842" s="1"/>
    </row>
    <row r="46843">
      <c r="A46843" s="1"/>
      <c r="B46843" s="1"/>
      <c r="C46843" s="1"/>
      <c r="D46843" s="8"/>
      <c r="E46843" s="1"/>
      <c r="F46843" s="1"/>
      <c r="G46843" s="1"/>
      <c r="H46843" s="1"/>
    </row>
    <row r="46844">
      <c r="A46844" s="1"/>
      <c r="B46844" s="1"/>
      <c r="C46844" s="1"/>
      <c r="D46844" s="8"/>
      <c r="E46844" s="1"/>
      <c r="F46844" s="1"/>
      <c r="G46844" s="1"/>
      <c r="H46844" s="1"/>
    </row>
    <row r="46845">
      <c r="A46845" s="1"/>
      <c r="B46845" s="1"/>
      <c r="C46845" s="1"/>
      <c r="D46845" s="8"/>
      <c r="E46845" s="1"/>
      <c r="F46845" s="1"/>
      <c r="G46845" s="1"/>
      <c r="H46845" s="1"/>
    </row>
    <row r="46846">
      <c r="A46846" s="1"/>
      <c r="B46846" s="1"/>
      <c r="C46846" s="1"/>
      <c r="D46846" s="8"/>
      <c r="E46846" s="1"/>
      <c r="F46846" s="1"/>
      <c r="G46846" s="1"/>
      <c r="H46846" s="1"/>
    </row>
    <row r="46847">
      <c r="A46847" s="1"/>
      <c r="B46847" s="1"/>
      <c r="C46847" s="1"/>
      <c r="D46847" s="8"/>
      <c r="E46847" s="1"/>
      <c r="F46847" s="1"/>
      <c r="G46847" s="1"/>
      <c r="H46847" s="1"/>
    </row>
    <row r="46848">
      <c r="A46848" s="1"/>
      <c r="B46848" s="1"/>
      <c r="C46848" s="1"/>
      <c r="D46848" s="8"/>
      <c r="E46848" s="1"/>
      <c r="F46848" s="1"/>
      <c r="G46848" s="1"/>
      <c r="H46848" s="1"/>
    </row>
    <row r="46849">
      <c r="A46849" s="1"/>
      <c r="B46849" s="1"/>
      <c r="C46849" s="1"/>
      <c r="D46849" s="8"/>
      <c r="E46849" s="1"/>
      <c r="F46849" s="1"/>
      <c r="G46849" s="1"/>
      <c r="H46849" s="1"/>
    </row>
    <row r="46850">
      <c r="A46850" s="1"/>
      <c r="B46850" s="1"/>
      <c r="C46850" s="1"/>
      <c r="D46850" s="8"/>
      <c r="E46850" s="1"/>
      <c r="F46850" s="1"/>
      <c r="G46850" s="1"/>
      <c r="H46850" s="1"/>
    </row>
    <row r="46851">
      <c r="A46851" s="1"/>
      <c r="B46851" s="1"/>
      <c r="C46851" s="1"/>
      <c r="D46851" s="8"/>
      <c r="E46851" s="1"/>
      <c r="F46851" s="1"/>
      <c r="G46851" s="1"/>
      <c r="H46851" s="1"/>
    </row>
    <row r="46852">
      <c r="A46852" s="1"/>
      <c r="B46852" s="1"/>
      <c r="C46852" s="1"/>
      <c r="D46852" s="8"/>
      <c r="E46852" s="1"/>
      <c r="F46852" s="1"/>
      <c r="G46852" s="1"/>
      <c r="H46852" s="1"/>
    </row>
    <row r="46853">
      <c r="A46853" s="1"/>
      <c r="B46853" s="1"/>
      <c r="C46853" s="1"/>
      <c r="D46853" s="8"/>
      <c r="E46853" s="1"/>
      <c r="F46853" s="1"/>
      <c r="G46853" s="1"/>
      <c r="H46853" s="1"/>
    </row>
    <row r="46854">
      <c r="A46854" s="1"/>
      <c r="B46854" s="1"/>
      <c r="C46854" s="1"/>
      <c r="D46854" s="8"/>
      <c r="E46854" s="1"/>
      <c r="F46854" s="1"/>
      <c r="G46854" s="1"/>
      <c r="H46854" s="1"/>
    </row>
    <row r="46855">
      <c r="A46855" s="1"/>
      <c r="B46855" s="1"/>
      <c r="C46855" s="1"/>
      <c r="D46855" s="8"/>
      <c r="E46855" s="1"/>
      <c r="F46855" s="1"/>
      <c r="G46855" s="1"/>
      <c r="H46855" s="1"/>
    </row>
    <row r="46856">
      <c r="A46856" s="1"/>
      <c r="B46856" s="1"/>
      <c r="C46856" s="1"/>
      <c r="D46856" s="8"/>
      <c r="E46856" s="1"/>
      <c r="F46856" s="1"/>
      <c r="G46856" s="1"/>
      <c r="H46856" s="1"/>
    </row>
    <row r="46857">
      <c r="A46857" s="1"/>
      <c r="B46857" s="1"/>
      <c r="C46857" s="1"/>
      <c r="D46857" s="8"/>
      <c r="E46857" s="1"/>
      <c r="F46857" s="1"/>
      <c r="G46857" s="1"/>
      <c r="H46857" s="1"/>
    </row>
    <row r="46858">
      <c r="A46858" s="1"/>
      <c r="B46858" s="1"/>
      <c r="C46858" s="1"/>
      <c r="D46858" s="8"/>
      <c r="E46858" s="1"/>
      <c r="F46858" s="1"/>
      <c r="G46858" s="1"/>
      <c r="H46858" s="1"/>
    </row>
    <row r="46859">
      <c r="A46859" s="1"/>
      <c r="B46859" s="1"/>
      <c r="C46859" s="1"/>
      <c r="D46859" s="8"/>
      <c r="E46859" s="1"/>
      <c r="F46859" s="1"/>
      <c r="G46859" s="1"/>
      <c r="H46859" s="1"/>
    </row>
    <row r="46860">
      <c r="A46860" s="1"/>
      <c r="B46860" s="1"/>
      <c r="C46860" s="1"/>
      <c r="D46860" s="8"/>
      <c r="E46860" s="1"/>
      <c r="F46860" s="1"/>
      <c r="G46860" s="1"/>
      <c r="H46860" s="1"/>
    </row>
    <row r="46861">
      <c r="A46861" s="1"/>
      <c r="B46861" s="1"/>
      <c r="C46861" s="1"/>
      <c r="D46861" s="8"/>
      <c r="E46861" s="1"/>
      <c r="F46861" s="1"/>
      <c r="G46861" s="1"/>
      <c r="H46861" s="1"/>
    </row>
    <row r="46862">
      <c r="A46862" s="1"/>
      <c r="B46862" s="1"/>
      <c r="C46862" s="1"/>
      <c r="D46862" s="8"/>
      <c r="E46862" s="1"/>
      <c r="F46862" s="1"/>
      <c r="G46862" s="1"/>
      <c r="H46862" s="1"/>
    </row>
    <row r="46863">
      <c r="A46863" s="1"/>
      <c r="B46863" s="1"/>
      <c r="C46863" s="1"/>
      <c r="D46863" s="8"/>
      <c r="E46863" s="1"/>
      <c r="F46863" s="1"/>
      <c r="G46863" s="1"/>
      <c r="H46863" s="1"/>
    </row>
    <row r="46864">
      <c r="A46864" s="1"/>
      <c r="B46864" s="1"/>
      <c r="C46864" s="1"/>
      <c r="D46864" s="8"/>
      <c r="E46864" s="1"/>
      <c r="F46864" s="1"/>
      <c r="G46864" s="1"/>
      <c r="H46864" s="1"/>
    </row>
    <row r="46865">
      <c r="A46865" s="1"/>
      <c r="B46865" s="1"/>
      <c r="C46865" s="1"/>
      <c r="D46865" s="8"/>
      <c r="E46865" s="1"/>
      <c r="F46865" s="1"/>
      <c r="G46865" s="1"/>
      <c r="H46865" s="1"/>
    </row>
    <row r="46866">
      <c r="A46866" s="1"/>
      <c r="B46866" s="1"/>
      <c r="C46866" s="1"/>
      <c r="D46866" s="8"/>
      <c r="E46866" s="1"/>
      <c r="F46866" s="1"/>
      <c r="G46866" s="1"/>
      <c r="H46866" s="1"/>
    </row>
    <row r="46867">
      <c r="A46867" s="1"/>
      <c r="B46867" s="1"/>
      <c r="C46867" s="1"/>
      <c r="D46867" s="8"/>
      <c r="E46867" s="1"/>
      <c r="F46867" s="1"/>
      <c r="G46867" s="1"/>
      <c r="H46867" s="1"/>
    </row>
    <row r="46868">
      <c r="A46868" s="1"/>
      <c r="B46868" s="1"/>
      <c r="C46868" s="1"/>
      <c r="D46868" s="8"/>
      <c r="E46868" s="1"/>
      <c r="F46868" s="1"/>
      <c r="G46868" s="1"/>
      <c r="H46868" s="1"/>
    </row>
    <row r="46869">
      <c r="A46869" s="1"/>
      <c r="B46869" s="1"/>
      <c r="C46869" s="1"/>
      <c r="D46869" s="8"/>
      <c r="E46869" s="1"/>
      <c r="F46869" s="1"/>
      <c r="G46869" s="1"/>
      <c r="H46869" s="1"/>
    </row>
    <row r="46870">
      <c r="A46870" s="1"/>
      <c r="B46870" s="1"/>
      <c r="C46870" s="1"/>
      <c r="D46870" s="8"/>
      <c r="E46870" s="1"/>
      <c r="F46870" s="1"/>
      <c r="G46870" s="1"/>
      <c r="H46870" s="1"/>
    </row>
    <row r="46871">
      <c r="A46871" s="1"/>
      <c r="B46871" s="1"/>
      <c r="C46871" s="1"/>
      <c r="D46871" s="8"/>
      <c r="E46871" s="1"/>
      <c r="F46871" s="1"/>
      <c r="G46871" s="1"/>
      <c r="H46871" s="1"/>
    </row>
    <row r="46872">
      <c r="A46872" s="1"/>
      <c r="B46872" s="1"/>
      <c r="C46872" s="1"/>
      <c r="D46872" s="8"/>
      <c r="E46872" s="1"/>
      <c r="F46872" s="1"/>
      <c r="G46872" s="1"/>
      <c r="H46872" s="1"/>
    </row>
    <row r="46873">
      <c r="A46873" s="1"/>
      <c r="B46873" s="1"/>
      <c r="C46873" s="1"/>
      <c r="D46873" s="8"/>
      <c r="E46873" s="1"/>
      <c r="F46873" s="1"/>
      <c r="G46873" s="1"/>
      <c r="H46873" s="1"/>
    </row>
    <row r="46874">
      <c r="A46874" s="1"/>
      <c r="B46874" s="1"/>
      <c r="C46874" s="1"/>
      <c r="D46874" s="8"/>
      <c r="E46874" s="1"/>
      <c r="F46874" s="1"/>
      <c r="G46874" s="1"/>
      <c r="H46874" s="1"/>
    </row>
    <row r="46875">
      <c r="A46875" s="1"/>
      <c r="B46875" s="1"/>
      <c r="C46875" s="1"/>
      <c r="D46875" s="8"/>
      <c r="E46875" s="1"/>
      <c r="F46875" s="1"/>
      <c r="G46875" s="1"/>
      <c r="H46875" s="1"/>
    </row>
    <row r="46876">
      <c r="A46876" s="1"/>
      <c r="B46876" s="1"/>
      <c r="C46876" s="1"/>
      <c r="D46876" s="8"/>
      <c r="E46876" s="1"/>
      <c r="F46876" s="1"/>
      <c r="G46876" s="1"/>
      <c r="H46876" s="1"/>
    </row>
    <row r="46877">
      <c r="A46877" s="1"/>
      <c r="B46877" s="1"/>
      <c r="C46877" s="1"/>
      <c r="D46877" s="8"/>
      <c r="E46877" s="1"/>
      <c r="F46877" s="1"/>
      <c r="G46877" s="1"/>
      <c r="H46877" s="1"/>
    </row>
    <row r="46878">
      <c r="A46878" s="1"/>
      <c r="B46878" s="1"/>
      <c r="C46878" s="1"/>
      <c r="D46878" s="8"/>
      <c r="E46878" s="1"/>
      <c r="F46878" s="1"/>
      <c r="G46878" s="1"/>
      <c r="H46878" s="1"/>
    </row>
    <row r="46879">
      <c r="A46879" s="1"/>
      <c r="B46879" s="1"/>
      <c r="C46879" s="1"/>
      <c r="D46879" s="8"/>
      <c r="E46879" s="1"/>
      <c r="F46879" s="1"/>
      <c r="G46879" s="1"/>
      <c r="H46879" s="1"/>
    </row>
    <row r="46880">
      <c r="A46880" s="1"/>
      <c r="B46880" s="1"/>
      <c r="C46880" s="1"/>
      <c r="D46880" s="8"/>
      <c r="E46880" s="1"/>
      <c r="F46880" s="1"/>
      <c r="G46880" s="1"/>
      <c r="H46880" s="1"/>
    </row>
    <row r="46881">
      <c r="A46881" s="1"/>
      <c r="B46881" s="1"/>
      <c r="C46881" s="1"/>
      <c r="D46881" s="8"/>
      <c r="E46881" s="1"/>
      <c r="F46881" s="1"/>
      <c r="G46881" s="1"/>
      <c r="H46881" s="1"/>
    </row>
    <row r="46882">
      <c r="A46882" s="1"/>
      <c r="B46882" s="1"/>
      <c r="C46882" s="1"/>
      <c r="D46882" s="8"/>
      <c r="E46882" s="1"/>
      <c r="F46882" s="1"/>
      <c r="G46882" s="1"/>
      <c r="H46882" s="1"/>
    </row>
    <row r="46883">
      <c r="A46883" s="1"/>
      <c r="B46883" s="1"/>
      <c r="C46883" s="1"/>
      <c r="D46883" s="8"/>
      <c r="E46883" s="1"/>
      <c r="F46883" s="1"/>
      <c r="G46883" s="1"/>
      <c r="H46883" s="1"/>
    </row>
    <row r="46884">
      <c r="A46884" s="1"/>
      <c r="B46884" s="1"/>
      <c r="C46884" s="1"/>
      <c r="D46884" s="8"/>
      <c r="E46884" s="1"/>
      <c r="F46884" s="1"/>
      <c r="G46884" s="1"/>
      <c r="H46884" s="1"/>
    </row>
    <row r="46885">
      <c r="A46885" s="1"/>
      <c r="B46885" s="1"/>
      <c r="C46885" s="1"/>
      <c r="D46885" s="8"/>
      <c r="E46885" s="1"/>
      <c r="F46885" s="1"/>
      <c r="G46885" s="1"/>
      <c r="H46885" s="1"/>
    </row>
    <row r="46886">
      <c r="A46886" s="1"/>
      <c r="B46886" s="1"/>
      <c r="C46886" s="1"/>
      <c r="D46886" s="8"/>
      <c r="E46886" s="1"/>
      <c r="F46886" s="1"/>
      <c r="G46886" s="1"/>
      <c r="H46886" s="1"/>
    </row>
    <row r="46887">
      <c r="A46887" s="1"/>
      <c r="B46887" s="1"/>
      <c r="C46887" s="1"/>
      <c r="D46887" s="8"/>
      <c r="E46887" s="1"/>
      <c r="F46887" s="1"/>
      <c r="G46887" s="1"/>
      <c r="H46887" s="1"/>
    </row>
    <row r="46888">
      <c r="A46888" s="1"/>
      <c r="B46888" s="1"/>
      <c r="C46888" s="1"/>
      <c r="D46888" s="8"/>
      <c r="E46888" s="1"/>
      <c r="F46888" s="1"/>
      <c r="G46888" s="1"/>
      <c r="H46888" s="1"/>
    </row>
    <row r="46889">
      <c r="A46889" s="1"/>
      <c r="B46889" s="1"/>
      <c r="C46889" s="1"/>
      <c r="D46889" s="8"/>
      <c r="E46889" s="1"/>
      <c r="F46889" s="1"/>
      <c r="G46889" s="1"/>
      <c r="H46889" s="1"/>
    </row>
    <row r="46890">
      <c r="A46890" s="1"/>
      <c r="B46890" s="1"/>
      <c r="C46890" s="1"/>
      <c r="D46890" s="8"/>
      <c r="E46890" s="1"/>
      <c r="F46890" s="1"/>
      <c r="G46890" s="1"/>
      <c r="H46890" s="1"/>
    </row>
    <row r="46891">
      <c r="A46891" s="1"/>
      <c r="B46891" s="1"/>
      <c r="C46891" s="1"/>
      <c r="D46891" s="8"/>
      <c r="E46891" s="1"/>
      <c r="F46891" s="1"/>
      <c r="G46891" s="1"/>
      <c r="H46891" s="1"/>
    </row>
    <row r="46892">
      <c r="A46892" s="1"/>
      <c r="B46892" s="1"/>
      <c r="C46892" s="1"/>
      <c r="D46892" s="8"/>
      <c r="E46892" s="1"/>
      <c r="F46892" s="1"/>
      <c r="G46892" s="1"/>
      <c r="H46892" s="1"/>
    </row>
    <row r="46893">
      <c r="A46893" s="1"/>
      <c r="B46893" s="1"/>
      <c r="C46893" s="1"/>
      <c r="D46893" s="8"/>
      <c r="E46893" s="1"/>
      <c r="F46893" s="1"/>
      <c r="G46893" s="1"/>
      <c r="H46893" s="1"/>
    </row>
    <row r="46894">
      <c r="A46894" s="1"/>
      <c r="B46894" s="1"/>
      <c r="C46894" s="1"/>
      <c r="D46894" s="8"/>
      <c r="E46894" s="1"/>
      <c r="F46894" s="1"/>
      <c r="G46894" s="1"/>
      <c r="H46894" s="1"/>
    </row>
    <row r="46895">
      <c r="A46895" s="1"/>
      <c r="B46895" s="1"/>
      <c r="C46895" s="1"/>
      <c r="D46895" s="8"/>
      <c r="E46895" s="1"/>
      <c r="F46895" s="1"/>
      <c r="G46895" s="1"/>
      <c r="H46895" s="1"/>
    </row>
    <row r="46896">
      <c r="A46896" s="1"/>
      <c r="B46896" s="1"/>
      <c r="C46896" s="1"/>
      <c r="D46896" s="8"/>
      <c r="E46896" s="1"/>
      <c r="F46896" s="1"/>
      <c r="G46896" s="1"/>
      <c r="H46896" s="1"/>
    </row>
    <row r="46897">
      <c r="A46897" s="1"/>
      <c r="B46897" s="1"/>
      <c r="C46897" s="1"/>
      <c r="D46897" s="8"/>
      <c r="E46897" s="1"/>
      <c r="F46897" s="1"/>
      <c r="G46897" s="1"/>
      <c r="H46897" s="1"/>
    </row>
    <row r="46898">
      <c r="A46898" s="1"/>
      <c r="B46898" s="1"/>
      <c r="C46898" s="1"/>
      <c r="D46898" s="8"/>
      <c r="E46898" s="1"/>
      <c r="F46898" s="1"/>
      <c r="G46898" s="1"/>
      <c r="H46898" s="1"/>
    </row>
    <row r="46899">
      <c r="A46899" s="1"/>
      <c r="B46899" s="1"/>
      <c r="C46899" s="1"/>
      <c r="D46899" s="8"/>
      <c r="E46899" s="1"/>
      <c r="F46899" s="1"/>
      <c r="G46899" s="1"/>
      <c r="H46899" s="1"/>
    </row>
    <row r="46900">
      <c r="A46900" s="1"/>
      <c r="B46900" s="1"/>
      <c r="C46900" s="1"/>
      <c r="D46900" s="8"/>
      <c r="E46900" s="1"/>
      <c r="F46900" s="1"/>
      <c r="G46900" s="1"/>
      <c r="H46900" s="1"/>
    </row>
    <row r="46901">
      <c r="A46901" s="1"/>
      <c r="B46901" s="1"/>
      <c r="C46901" s="1"/>
      <c r="D46901" s="8"/>
      <c r="E46901" s="1"/>
      <c r="F46901" s="1"/>
      <c r="G46901" s="1"/>
      <c r="H46901" s="1"/>
    </row>
    <row r="46902">
      <c r="A46902" s="1"/>
      <c r="B46902" s="1"/>
      <c r="C46902" s="1"/>
      <c r="D46902" s="8"/>
      <c r="E46902" s="1"/>
      <c r="F46902" s="1"/>
      <c r="G46902" s="1"/>
      <c r="H46902" s="1"/>
    </row>
    <row r="46903">
      <c r="A46903" s="1"/>
      <c r="B46903" s="1"/>
      <c r="C46903" s="1"/>
      <c r="D46903" s="8"/>
      <c r="E46903" s="1"/>
      <c r="F46903" s="1"/>
      <c r="G46903" s="1"/>
      <c r="H46903" s="1"/>
    </row>
    <row r="46904">
      <c r="A46904" s="1"/>
      <c r="B46904" s="1"/>
      <c r="C46904" s="1"/>
      <c r="D46904" s="8"/>
      <c r="E46904" s="1"/>
      <c r="F46904" s="1"/>
      <c r="G46904" s="1"/>
      <c r="H46904" s="1"/>
    </row>
    <row r="46905">
      <c r="A46905" s="1"/>
      <c r="B46905" s="1"/>
      <c r="C46905" s="1"/>
      <c r="D46905" s="8"/>
      <c r="E46905" s="1"/>
      <c r="F46905" s="1"/>
      <c r="G46905" s="1"/>
      <c r="H46905" s="1"/>
    </row>
    <row r="46906">
      <c r="A46906" s="1"/>
      <c r="B46906" s="1"/>
      <c r="C46906" s="1"/>
      <c r="D46906" s="8"/>
      <c r="E46906" s="1"/>
      <c r="F46906" s="1"/>
      <c r="G46906" s="1"/>
      <c r="H46906" s="1"/>
    </row>
    <row r="46907">
      <c r="A46907" s="1"/>
      <c r="B46907" s="1"/>
      <c r="C46907" s="1"/>
      <c r="D46907" s="8"/>
      <c r="E46907" s="1"/>
      <c r="F46907" s="1"/>
      <c r="G46907" s="1"/>
      <c r="H46907" s="1"/>
    </row>
    <row r="46908">
      <c r="A46908" s="1"/>
      <c r="B46908" s="1"/>
      <c r="C46908" s="1"/>
      <c r="D46908" s="8"/>
      <c r="E46908" s="1"/>
      <c r="F46908" s="1"/>
      <c r="G46908" s="1"/>
      <c r="H46908" s="1"/>
    </row>
    <row r="46909">
      <c r="A46909" s="1"/>
      <c r="B46909" s="1"/>
      <c r="C46909" s="1"/>
      <c r="D46909" s="8"/>
      <c r="E46909" s="1"/>
      <c r="F46909" s="1"/>
      <c r="G46909" s="1"/>
      <c r="H46909" s="1"/>
    </row>
    <row r="46910">
      <c r="A46910" s="1"/>
      <c r="B46910" s="1"/>
      <c r="C46910" s="1"/>
      <c r="D46910" s="8"/>
      <c r="E46910" s="1"/>
      <c r="F46910" s="1"/>
      <c r="G46910" s="1"/>
      <c r="H46910" s="1"/>
    </row>
    <row r="46911">
      <c r="A46911" s="1"/>
      <c r="B46911" s="1"/>
      <c r="C46911" s="1"/>
      <c r="D46911" s="8"/>
      <c r="E46911" s="1"/>
      <c r="F46911" s="1"/>
      <c r="G46911" s="1"/>
      <c r="H46911" s="1"/>
    </row>
    <row r="46912">
      <c r="A46912" s="1"/>
      <c r="B46912" s="1"/>
      <c r="C46912" s="1"/>
      <c r="D46912" s="8"/>
      <c r="E46912" s="1"/>
      <c r="F46912" s="1"/>
      <c r="G46912" s="1"/>
      <c r="H46912" s="1"/>
    </row>
    <row r="46913">
      <c r="A46913" s="1"/>
      <c r="B46913" s="1"/>
      <c r="C46913" s="1"/>
      <c r="D46913" s="8"/>
      <c r="E46913" s="1"/>
      <c r="F46913" s="1"/>
      <c r="G46913" s="1"/>
      <c r="H46913" s="1"/>
    </row>
    <row r="46914">
      <c r="A46914" s="1"/>
      <c r="B46914" s="1"/>
      <c r="C46914" s="1"/>
      <c r="D46914" s="8"/>
      <c r="E46914" s="1"/>
      <c r="F46914" s="1"/>
      <c r="G46914" s="1"/>
      <c r="H46914" s="1"/>
    </row>
    <row r="46915">
      <c r="A46915" s="1"/>
      <c r="B46915" s="1"/>
      <c r="C46915" s="1"/>
      <c r="D46915" s="8"/>
      <c r="E46915" s="1"/>
      <c r="F46915" s="1"/>
      <c r="G46915" s="1"/>
      <c r="H46915" s="1"/>
    </row>
    <row r="46916">
      <c r="A46916" s="1"/>
      <c r="B46916" s="1"/>
      <c r="C46916" s="1"/>
      <c r="D46916" s="8"/>
      <c r="E46916" s="1"/>
      <c r="F46916" s="1"/>
      <c r="G46916" s="1"/>
      <c r="H46916" s="1"/>
    </row>
    <row r="46917">
      <c r="A46917" s="1"/>
      <c r="B46917" s="1"/>
      <c r="C46917" s="1"/>
      <c r="D46917" s="8"/>
      <c r="E46917" s="1"/>
      <c r="F46917" s="1"/>
      <c r="G46917" s="1"/>
      <c r="H46917" s="1"/>
    </row>
    <row r="46918">
      <c r="A46918" s="1"/>
      <c r="B46918" s="1"/>
      <c r="C46918" s="1"/>
      <c r="D46918" s="8"/>
      <c r="E46918" s="1"/>
      <c r="F46918" s="1"/>
      <c r="G46918" s="1"/>
      <c r="H46918" s="1"/>
    </row>
    <row r="46919">
      <c r="A46919" s="1"/>
      <c r="B46919" s="1"/>
      <c r="C46919" s="1"/>
      <c r="D46919" s="8"/>
      <c r="E46919" s="1"/>
      <c r="F46919" s="1"/>
      <c r="G46919" s="1"/>
      <c r="H46919" s="1"/>
    </row>
    <row r="46920">
      <c r="A46920" s="1"/>
      <c r="B46920" s="1"/>
      <c r="C46920" s="1"/>
      <c r="D46920" s="8"/>
      <c r="E46920" s="1"/>
      <c r="F46920" s="1"/>
      <c r="G46920" s="1"/>
      <c r="H46920" s="1"/>
    </row>
    <row r="46921">
      <c r="A46921" s="1"/>
      <c r="B46921" s="1"/>
      <c r="C46921" s="1"/>
      <c r="D46921" s="8"/>
      <c r="E46921" s="1"/>
      <c r="F46921" s="1"/>
      <c r="G46921" s="1"/>
      <c r="H46921" s="1"/>
    </row>
    <row r="46922">
      <c r="A46922" s="1"/>
      <c r="B46922" s="1"/>
      <c r="C46922" s="1"/>
      <c r="D46922" s="8"/>
      <c r="E46922" s="1"/>
      <c r="F46922" s="1"/>
      <c r="G46922" s="1"/>
      <c r="H46922" s="1"/>
    </row>
    <row r="46923">
      <c r="A46923" s="1"/>
      <c r="B46923" s="1"/>
      <c r="C46923" s="1"/>
      <c r="D46923" s="8"/>
      <c r="E46923" s="1"/>
      <c r="F46923" s="1"/>
      <c r="G46923" s="1"/>
      <c r="H46923" s="1"/>
    </row>
    <row r="46924">
      <c r="A46924" s="1"/>
      <c r="B46924" s="1"/>
      <c r="C46924" s="1"/>
      <c r="D46924" s="8"/>
      <c r="E46924" s="1"/>
      <c r="F46924" s="1"/>
      <c r="G46924" s="1"/>
      <c r="H46924" s="1"/>
    </row>
    <row r="46925">
      <c r="A46925" s="1"/>
      <c r="B46925" s="1"/>
      <c r="C46925" s="1"/>
      <c r="D46925" s="8"/>
      <c r="E46925" s="1"/>
      <c r="F46925" s="1"/>
      <c r="G46925" s="1"/>
      <c r="H46925" s="1"/>
    </row>
    <row r="46926">
      <c r="A46926" s="1"/>
      <c r="B46926" s="1"/>
      <c r="C46926" s="1"/>
      <c r="D46926" s="8"/>
      <c r="E46926" s="1"/>
      <c r="F46926" s="1"/>
      <c r="G46926" s="1"/>
      <c r="H46926" s="1"/>
    </row>
    <row r="46927">
      <c r="A46927" s="1"/>
      <c r="B46927" s="1"/>
      <c r="C46927" s="1"/>
      <c r="D46927" s="8"/>
      <c r="E46927" s="1"/>
      <c r="F46927" s="1"/>
      <c r="G46927" s="1"/>
      <c r="H46927" s="1"/>
    </row>
    <row r="46928">
      <c r="A46928" s="1"/>
      <c r="B46928" s="1"/>
      <c r="C46928" s="1"/>
      <c r="D46928" s="8"/>
      <c r="E46928" s="1"/>
      <c r="F46928" s="1"/>
      <c r="G46928" s="1"/>
      <c r="H46928" s="1"/>
    </row>
    <row r="46929">
      <c r="A46929" s="1"/>
      <c r="B46929" s="1"/>
      <c r="C46929" s="1"/>
      <c r="D46929" s="8"/>
      <c r="E46929" s="1"/>
      <c r="F46929" s="1"/>
      <c r="G46929" s="1"/>
      <c r="H46929" s="1"/>
    </row>
    <row r="46930">
      <c r="A46930" s="1"/>
      <c r="B46930" s="1"/>
      <c r="C46930" s="1"/>
      <c r="D46930" s="8"/>
      <c r="E46930" s="1"/>
      <c r="F46930" s="1"/>
      <c r="G46930" s="1"/>
      <c r="H46930" s="1"/>
    </row>
    <row r="46931">
      <c r="A46931" s="1"/>
      <c r="B46931" s="1"/>
      <c r="C46931" s="1"/>
      <c r="D46931" s="8"/>
      <c r="E46931" s="1"/>
      <c r="F46931" s="1"/>
      <c r="G46931" s="1"/>
      <c r="H46931" s="1"/>
    </row>
    <row r="46932">
      <c r="A46932" s="1"/>
      <c r="B46932" s="1"/>
      <c r="C46932" s="1"/>
      <c r="D46932" s="8"/>
      <c r="E46932" s="1"/>
      <c r="F46932" s="1"/>
      <c r="G46932" s="1"/>
      <c r="H46932" s="1"/>
    </row>
    <row r="46933">
      <c r="A46933" s="1"/>
      <c r="B46933" s="1"/>
      <c r="C46933" s="1"/>
      <c r="D46933" s="8"/>
      <c r="E46933" s="1"/>
      <c r="F46933" s="1"/>
      <c r="G46933" s="1"/>
      <c r="H46933" s="1"/>
    </row>
    <row r="46934">
      <c r="A46934" s="1"/>
      <c r="B46934" s="1"/>
      <c r="C46934" s="1"/>
      <c r="D46934" s="8"/>
      <c r="E46934" s="1"/>
      <c r="F46934" s="1"/>
      <c r="G46934" s="1"/>
      <c r="H46934" s="1"/>
    </row>
    <row r="46935">
      <c r="A46935" s="1"/>
      <c r="B46935" s="1"/>
      <c r="C46935" s="1"/>
      <c r="D46935" s="8"/>
      <c r="E46935" s="1"/>
      <c r="F46935" s="1"/>
      <c r="G46935" s="1"/>
      <c r="H46935" s="1"/>
    </row>
    <row r="46936">
      <c r="A46936" s="1"/>
      <c r="B46936" s="1"/>
      <c r="C46936" s="1"/>
      <c r="D46936" s="8"/>
      <c r="E46936" s="1"/>
      <c r="F46936" s="1"/>
      <c r="G46936" s="1"/>
      <c r="H46936" s="1"/>
    </row>
    <row r="46937">
      <c r="A46937" s="1"/>
      <c r="B46937" s="1"/>
      <c r="C46937" s="1"/>
      <c r="D46937" s="8"/>
      <c r="E46937" s="1"/>
      <c r="F46937" s="1"/>
      <c r="G46937" s="1"/>
      <c r="H46937" s="1"/>
    </row>
    <row r="46938">
      <c r="A46938" s="1"/>
      <c r="B46938" s="1"/>
      <c r="C46938" s="1"/>
      <c r="D46938" s="8"/>
      <c r="E46938" s="1"/>
      <c r="F46938" s="1"/>
      <c r="G46938" s="1"/>
      <c r="H46938" s="1"/>
    </row>
    <row r="46939">
      <c r="A46939" s="1"/>
      <c r="B46939" s="1"/>
      <c r="C46939" s="1"/>
      <c r="D46939" s="8"/>
      <c r="E46939" s="1"/>
      <c r="F46939" s="1"/>
      <c r="G46939" s="1"/>
      <c r="H46939" s="1"/>
    </row>
    <row r="46940">
      <c r="A46940" s="1"/>
      <c r="B46940" s="1"/>
      <c r="C46940" s="1"/>
      <c r="D46940" s="8"/>
      <c r="E46940" s="1"/>
      <c r="F46940" s="1"/>
      <c r="G46940" s="1"/>
      <c r="H46940" s="1"/>
    </row>
    <row r="46941">
      <c r="A46941" s="1"/>
      <c r="B46941" s="1"/>
      <c r="C46941" s="1"/>
      <c r="D46941" s="8"/>
      <c r="E46941" s="1"/>
      <c r="F46941" s="1"/>
      <c r="G46941" s="1"/>
      <c r="H46941" s="1"/>
    </row>
    <row r="46942">
      <c r="A46942" s="1"/>
      <c r="B46942" s="1"/>
      <c r="C46942" s="1"/>
      <c r="D46942" s="8"/>
      <c r="E46942" s="1"/>
      <c r="F46942" s="1"/>
      <c r="G46942" s="1"/>
      <c r="H46942" s="1"/>
    </row>
    <row r="46943">
      <c r="A46943" s="1"/>
      <c r="B46943" s="1"/>
      <c r="C46943" s="1"/>
      <c r="D46943" s="8"/>
      <c r="E46943" s="1"/>
      <c r="F46943" s="1"/>
      <c r="G46943" s="1"/>
      <c r="H46943" s="1"/>
    </row>
    <row r="46944">
      <c r="A46944" s="1"/>
      <c r="B46944" s="1"/>
      <c r="C46944" s="1"/>
      <c r="D46944" s="8"/>
      <c r="E46944" s="1"/>
      <c r="F46944" s="1"/>
      <c r="G46944" s="1"/>
      <c r="H46944" s="1"/>
    </row>
    <row r="46945">
      <c r="A46945" s="1"/>
      <c r="B46945" s="1"/>
      <c r="C46945" s="1"/>
      <c r="D46945" s="8"/>
      <c r="E46945" s="1"/>
      <c r="F46945" s="1"/>
      <c r="G46945" s="1"/>
      <c r="H46945" s="1"/>
    </row>
    <row r="46946">
      <c r="A46946" s="1"/>
      <c r="B46946" s="1"/>
      <c r="C46946" s="1"/>
      <c r="D46946" s="8"/>
      <c r="E46946" s="1"/>
      <c r="F46946" s="1"/>
      <c r="G46946" s="1"/>
      <c r="H46946" s="1"/>
    </row>
    <row r="46947">
      <c r="A46947" s="1"/>
      <c r="B46947" s="1"/>
      <c r="C46947" s="1"/>
      <c r="D46947" s="8"/>
      <c r="E46947" s="1"/>
      <c r="F46947" s="1"/>
      <c r="G46947" s="1"/>
      <c r="H46947" s="1"/>
    </row>
    <row r="46948">
      <c r="A46948" s="1"/>
      <c r="B46948" s="1"/>
      <c r="C46948" s="1"/>
      <c r="D46948" s="8"/>
      <c r="E46948" s="1"/>
      <c r="F46948" s="1"/>
      <c r="G46948" s="1"/>
      <c r="H46948" s="1"/>
    </row>
    <row r="46949">
      <c r="A46949" s="1"/>
      <c r="B46949" s="1"/>
      <c r="C46949" s="1"/>
      <c r="D46949" s="8"/>
      <c r="E46949" s="1"/>
      <c r="F46949" s="1"/>
      <c r="G46949" s="1"/>
      <c r="H46949" s="1"/>
    </row>
    <row r="46950">
      <c r="A46950" s="1"/>
      <c r="B46950" s="1"/>
      <c r="C46950" s="1"/>
      <c r="D46950" s="8"/>
      <c r="E46950" s="1"/>
      <c r="F46950" s="1"/>
      <c r="G46950" s="1"/>
      <c r="H46950" s="1"/>
    </row>
    <row r="46951">
      <c r="A46951" s="1"/>
      <c r="B46951" s="1"/>
      <c r="C46951" s="1"/>
      <c r="D46951" s="8"/>
      <c r="E46951" s="1"/>
      <c r="F46951" s="1"/>
      <c r="G46951" s="1"/>
      <c r="H46951" s="1"/>
    </row>
    <row r="46952">
      <c r="A46952" s="1"/>
      <c r="B46952" s="1"/>
      <c r="C46952" s="1"/>
      <c r="D46952" s="8"/>
      <c r="E46952" s="1"/>
      <c r="F46952" s="1"/>
      <c r="G46952" s="1"/>
      <c r="H46952" s="1"/>
    </row>
    <row r="46953">
      <c r="A46953" s="1"/>
      <c r="B46953" s="1"/>
      <c r="C46953" s="1"/>
      <c r="D46953" s="8"/>
      <c r="E46953" s="1"/>
      <c r="F46953" s="1"/>
      <c r="G46953" s="1"/>
      <c r="H46953" s="1"/>
    </row>
    <row r="46954">
      <c r="A46954" s="1"/>
      <c r="B46954" s="1"/>
      <c r="C46954" s="1"/>
      <c r="D46954" s="8"/>
      <c r="E46954" s="1"/>
      <c r="F46954" s="1"/>
      <c r="G46954" s="1"/>
      <c r="H46954" s="1"/>
    </row>
    <row r="46955">
      <c r="A46955" s="1"/>
      <c r="B46955" s="1"/>
      <c r="C46955" s="1"/>
      <c r="D46955" s="8"/>
      <c r="E46955" s="1"/>
      <c r="F46955" s="1"/>
      <c r="G46955" s="1"/>
      <c r="H46955" s="1"/>
    </row>
    <row r="46956">
      <c r="A46956" s="1"/>
      <c r="B46956" s="1"/>
      <c r="C46956" s="1"/>
      <c r="D46956" s="8"/>
      <c r="E46956" s="1"/>
      <c r="F46956" s="1"/>
      <c r="G46956" s="1"/>
      <c r="H46956" s="1"/>
    </row>
    <row r="46957">
      <c r="A46957" s="1"/>
      <c r="B46957" s="1"/>
      <c r="C46957" s="1"/>
      <c r="D46957" s="8"/>
      <c r="E46957" s="1"/>
      <c r="F46957" s="1"/>
      <c r="G46957" s="1"/>
      <c r="H46957" s="1"/>
    </row>
    <row r="46958">
      <c r="A46958" s="1"/>
      <c r="B46958" s="1"/>
      <c r="C46958" s="1"/>
      <c r="D46958" s="8"/>
      <c r="E46958" s="1"/>
      <c r="F46958" s="1"/>
      <c r="G46958" s="1"/>
      <c r="H46958" s="1"/>
    </row>
    <row r="46959">
      <c r="A46959" s="1"/>
      <c r="B46959" s="1"/>
      <c r="C46959" s="1"/>
      <c r="D46959" s="8"/>
      <c r="E46959" s="1"/>
      <c r="F46959" s="1"/>
      <c r="G46959" s="1"/>
      <c r="H46959" s="1"/>
    </row>
    <row r="46960">
      <c r="A46960" s="1"/>
      <c r="B46960" s="1"/>
      <c r="C46960" s="1"/>
      <c r="D46960" s="8"/>
      <c r="E46960" s="1"/>
      <c r="F46960" s="1"/>
      <c r="G46960" s="1"/>
      <c r="H46960" s="1"/>
    </row>
    <row r="46961">
      <c r="A46961" s="1"/>
      <c r="B46961" s="1"/>
      <c r="C46961" s="1"/>
      <c r="D46961" s="8"/>
      <c r="E46961" s="1"/>
      <c r="F46961" s="1"/>
      <c r="G46961" s="1"/>
      <c r="H46961" s="1"/>
    </row>
    <row r="46962">
      <c r="A46962" s="1"/>
      <c r="B46962" s="1"/>
      <c r="C46962" s="1"/>
      <c r="D46962" s="8"/>
      <c r="E46962" s="1"/>
      <c r="F46962" s="1"/>
      <c r="G46962" s="1"/>
      <c r="H46962" s="1"/>
    </row>
    <row r="46963">
      <c r="A46963" s="1"/>
      <c r="B46963" s="1"/>
      <c r="C46963" s="1"/>
      <c r="D46963" s="8"/>
      <c r="E46963" s="1"/>
      <c r="F46963" s="1"/>
      <c r="G46963" s="1"/>
      <c r="H46963" s="1"/>
    </row>
    <row r="46964">
      <c r="A46964" s="1"/>
      <c r="B46964" s="1"/>
      <c r="C46964" s="1"/>
      <c r="D46964" s="8"/>
      <c r="E46964" s="1"/>
      <c r="F46964" s="1"/>
      <c r="G46964" s="1"/>
      <c r="H46964" s="1"/>
    </row>
    <row r="46965">
      <c r="A46965" s="1"/>
      <c r="B46965" s="1"/>
      <c r="C46965" s="1"/>
      <c r="D46965" s="8"/>
      <c r="E46965" s="1"/>
      <c r="F46965" s="1"/>
      <c r="G46965" s="1"/>
      <c r="H46965" s="1"/>
    </row>
    <row r="46966">
      <c r="A46966" s="1"/>
      <c r="B46966" s="1"/>
      <c r="C46966" s="1"/>
      <c r="D46966" s="8"/>
      <c r="E46966" s="1"/>
      <c r="F46966" s="1"/>
      <c r="G46966" s="1"/>
      <c r="H46966" s="1"/>
    </row>
    <row r="46967">
      <c r="A46967" s="1"/>
      <c r="B46967" s="1"/>
      <c r="C46967" s="1"/>
      <c r="D46967" s="8"/>
      <c r="E46967" s="1"/>
      <c r="F46967" s="1"/>
      <c r="G46967" s="1"/>
      <c r="H46967" s="1"/>
    </row>
    <row r="46968">
      <c r="A46968" s="1"/>
      <c r="B46968" s="1"/>
      <c r="C46968" s="1"/>
      <c r="D46968" s="8"/>
      <c r="E46968" s="1"/>
      <c r="F46968" s="1"/>
      <c r="G46968" s="1"/>
      <c r="H46968" s="1"/>
    </row>
    <row r="46969">
      <c r="A46969" s="1"/>
      <c r="B46969" s="1"/>
      <c r="C46969" s="1"/>
      <c r="D46969" s="8"/>
      <c r="E46969" s="1"/>
      <c r="F46969" s="1"/>
      <c r="G46969" s="1"/>
      <c r="H46969" s="1"/>
    </row>
    <row r="46970">
      <c r="A46970" s="1"/>
      <c r="B46970" s="1"/>
      <c r="C46970" s="1"/>
      <c r="D46970" s="8"/>
      <c r="E46970" s="1"/>
      <c r="F46970" s="1"/>
      <c r="G46970" s="1"/>
      <c r="H46970" s="1"/>
    </row>
    <row r="46971">
      <c r="A46971" s="1"/>
      <c r="B46971" s="1"/>
      <c r="C46971" s="1"/>
      <c r="D46971" s="8"/>
      <c r="E46971" s="1"/>
      <c r="F46971" s="1"/>
      <c r="G46971" s="1"/>
      <c r="H46971" s="1"/>
    </row>
    <row r="46972">
      <c r="A46972" s="1"/>
      <c r="B46972" s="1"/>
      <c r="C46972" s="1"/>
      <c r="D46972" s="8"/>
      <c r="E46972" s="1"/>
      <c r="F46972" s="1"/>
      <c r="G46972" s="1"/>
      <c r="H46972" s="1"/>
    </row>
    <row r="46973">
      <c r="A46973" s="1"/>
      <c r="B46973" s="1"/>
      <c r="C46973" s="1"/>
      <c r="D46973" s="8"/>
      <c r="E46973" s="1"/>
      <c r="F46973" s="1"/>
      <c r="G46973" s="1"/>
      <c r="H46973" s="1"/>
    </row>
    <row r="46974">
      <c r="A46974" s="1"/>
      <c r="B46974" s="1"/>
      <c r="C46974" s="1"/>
      <c r="D46974" s="8"/>
      <c r="E46974" s="1"/>
      <c r="F46974" s="1"/>
      <c r="G46974" s="1"/>
      <c r="H46974" s="1"/>
    </row>
    <row r="46975">
      <c r="A46975" s="1"/>
      <c r="B46975" s="1"/>
      <c r="C46975" s="1"/>
      <c r="D46975" s="8"/>
      <c r="E46975" s="1"/>
      <c r="F46975" s="1"/>
      <c r="G46975" s="1"/>
      <c r="H46975" s="1"/>
    </row>
    <row r="46976">
      <c r="A46976" s="1"/>
      <c r="B46976" s="1"/>
      <c r="C46976" s="1"/>
      <c r="D46976" s="8"/>
      <c r="E46976" s="1"/>
      <c r="F46976" s="1"/>
      <c r="G46976" s="1"/>
      <c r="H46976" s="1"/>
    </row>
    <row r="46977">
      <c r="A46977" s="1"/>
      <c r="B46977" s="1"/>
      <c r="C46977" s="1"/>
      <c r="D46977" s="8"/>
      <c r="E46977" s="1"/>
      <c r="F46977" s="1"/>
      <c r="G46977" s="1"/>
      <c r="H46977" s="1"/>
    </row>
    <row r="46978">
      <c r="A46978" s="1"/>
      <c r="B46978" s="1"/>
      <c r="C46978" s="1"/>
      <c r="D46978" s="8"/>
      <c r="E46978" s="1"/>
      <c r="F46978" s="1"/>
      <c r="G46978" s="1"/>
      <c r="H46978" s="1"/>
    </row>
    <row r="46979">
      <c r="A46979" s="1"/>
      <c r="B46979" s="1"/>
      <c r="C46979" s="1"/>
      <c r="D46979" s="8"/>
      <c r="E46979" s="1"/>
      <c r="F46979" s="1"/>
      <c r="G46979" s="1"/>
      <c r="H46979" s="1"/>
    </row>
    <row r="46980">
      <c r="A46980" s="1"/>
      <c r="B46980" s="1"/>
      <c r="C46980" s="1"/>
      <c r="D46980" s="8"/>
      <c r="E46980" s="1"/>
      <c r="F46980" s="1"/>
      <c r="G46980" s="1"/>
      <c r="H46980" s="1"/>
    </row>
    <row r="46981">
      <c r="A46981" s="1"/>
      <c r="B46981" s="1"/>
      <c r="C46981" s="1"/>
      <c r="D46981" s="8"/>
      <c r="E46981" s="1"/>
      <c r="F46981" s="1"/>
      <c r="G46981" s="1"/>
      <c r="H46981" s="1"/>
    </row>
    <row r="46982">
      <c r="A46982" s="1"/>
      <c r="B46982" s="1"/>
      <c r="C46982" s="1"/>
      <c r="D46982" s="8"/>
      <c r="E46982" s="1"/>
      <c r="F46982" s="1"/>
      <c r="G46982" s="1"/>
      <c r="H46982" s="1"/>
    </row>
    <row r="46983">
      <c r="A46983" s="1"/>
      <c r="B46983" s="1"/>
      <c r="C46983" s="1"/>
      <c r="D46983" s="8"/>
      <c r="E46983" s="1"/>
      <c r="F46983" s="1"/>
      <c r="G46983" s="1"/>
      <c r="H46983" s="1"/>
    </row>
    <row r="46984">
      <c r="A46984" s="1"/>
      <c r="B46984" s="1"/>
      <c r="C46984" s="1"/>
      <c r="D46984" s="8"/>
      <c r="E46984" s="1"/>
      <c r="F46984" s="1"/>
      <c r="G46984" s="1"/>
      <c r="H46984" s="1"/>
    </row>
    <row r="46985">
      <c r="A46985" s="1"/>
      <c r="B46985" s="1"/>
      <c r="C46985" s="1"/>
      <c r="D46985" s="8"/>
      <c r="E46985" s="1"/>
      <c r="F46985" s="1"/>
      <c r="G46985" s="1"/>
      <c r="H46985" s="1"/>
    </row>
    <row r="46986">
      <c r="A46986" s="1"/>
      <c r="B46986" s="1"/>
      <c r="C46986" s="1"/>
      <c r="D46986" s="8"/>
      <c r="E46986" s="1"/>
      <c r="F46986" s="1"/>
      <c r="G46986" s="1"/>
      <c r="H46986" s="1"/>
    </row>
    <row r="46987">
      <c r="A46987" s="1"/>
      <c r="B46987" s="1"/>
      <c r="C46987" s="1"/>
      <c r="D46987" s="8"/>
      <c r="E46987" s="1"/>
      <c r="F46987" s="1"/>
      <c r="G46987" s="1"/>
      <c r="H46987" s="1"/>
    </row>
    <row r="46988">
      <c r="A46988" s="1"/>
      <c r="B46988" s="1"/>
      <c r="C46988" s="1"/>
      <c r="D46988" s="8"/>
      <c r="E46988" s="1"/>
      <c r="F46988" s="1"/>
      <c r="G46988" s="1"/>
      <c r="H46988" s="1"/>
    </row>
    <row r="46989">
      <c r="A46989" s="1"/>
      <c r="B46989" s="1"/>
      <c r="C46989" s="1"/>
      <c r="D46989" s="8"/>
      <c r="E46989" s="1"/>
      <c r="F46989" s="1"/>
      <c r="G46989" s="1"/>
      <c r="H46989" s="1"/>
    </row>
    <row r="46990">
      <c r="A46990" s="1"/>
      <c r="B46990" s="1"/>
      <c r="C46990" s="1"/>
      <c r="D46990" s="8"/>
      <c r="E46990" s="1"/>
      <c r="F46990" s="1"/>
      <c r="G46990" s="1"/>
      <c r="H46990" s="1"/>
    </row>
    <row r="46991">
      <c r="A46991" s="1"/>
      <c r="B46991" s="1"/>
      <c r="C46991" s="1"/>
      <c r="D46991" s="8"/>
      <c r="E46991" s="1"/>
      <c r="F46991" s="1"/>
      <c r="G46991" s="1"/>
      <c r="H46991" s="1"/>
    </row>
    <row r="46992">
      <c r="A46992" s="1"/>
      <c r="B46992" s="1"/>
      <c r="C46992" s="1"/>
      <c r="D46992" s="8"/>
      <c r="E46992" s="1"/>
      <c r="F46992" s="1"/>
      <c r="G46992" s="1"/>
      <c r="H46992" s="1"/>
    </row>
    <row r="46993">
      <c r="A46993" s="1"/>
      <c r="B46993" s="1"/>
      <c r="C46993" s="1"/>
      <c r="D46993" s="8"/>
      <c r="E46993" s="1"/>
      <c r="F46993" s="1"/>
      <c r="G46993" s="1"/>
      <c r="H46993" s="1"/>
    </row>
    <row r="46994">
      <c r="A46994" s="1"/>
      <c r="B46994" s="1"/>
      <c r="C46994" s="1"/>
      <c r="D46994" s="8"/>
      <c r="E46994" s="1"/>
      <c r="F46994" s="1"/>
      <c r="G46994" s="1"/>
      <c r="H46994" s="1"/>
    </row>
    <row r="46995">
      <c r="A46995" s="1"/>
      <c r="B46995" s="1"/>
      <c r="C46995" s="1"/>
      <c r="D46995" s="8"/>
      <c r="E46995" s="1"/>
      <c r="F46995" s="1"/>
      <c r="G46995" s="1"/>
      <c r="H46995" s="1"/>
    </row>
    <row r="46996">
      <c r="A46996" s="1"/>
      <c r="B46996" s="1"/>
      <c r="C46996" s="1"/>
      <c r="D46996" s="8"/>
      <c r="E46996" s="1"/>
      <c r="F46996" s="1"/>
      <c r="G46996" s="1"/>
      <c r="H46996" s="1"/>
    </row>
    <row r="46997">
      <c r="A46997" s="1"/>
      <c r="B46997" s="1"/>
      <c r="C46997" s="1"/>
      <c r="D46997" s="8"/>
      <c r="E46997" s="1"/>
      <c r="F46997" s="1"/>
      <c r="G46997" s="1"/>
      <c r="H46997" s="1"/>
    </row>
    <row r="46998">
      <c r="A46998" s="1"/>
      <c r="B46998" s="1"/>
      <c r="C46998" s="1"/>
      <c r="D46998" s="8"/>
      <c r="E46998" s="1"/>
      <c r="F46998" s="1"/>
      <c r="G46998" s="1"/>
      <c r="H46998" s="1"/>
    </row>
    <row r="46999">
      <c r="A46999" s="1"/>
      <c r="B46999" s="1"/>
      <c r="C46999" s="1"/>
      <c r="D46999" s="8"/>
      <c r="E46999" s="1"/>
      <c r="F46999" s="1"/>
      <c r="G46999" s="1"/>
      <c r="H46999" s="1"/>
    </row>
    <row r="47000">
      <c r="A47000" s="1"/>
      <c r="B47000" s="1"/>
      <c r="C47000" s="1"/>
      <c r="D47000" s="8"/>
      <c r="E47000" s="1"/>
      <c r="F47000" s="1"/>
      <c r="G47000" s="1"/>
      <c r="H47000" s="1"/>
    </row>
    <row r="47001">
      <c r="A47001" s="1"/>
      <c r="B47001" s="1"/>
      <c r="C47001" s="1"/>
      <c r="D47001" s="8"/>
      <c r="E47001" s="1"/>
      <c r="F47001" s="1"/>
      <c r="G47001" s="1"/>
      <c r="H47001" s="1"/>
    </row>
    <row r="47002">
      <c r="A47002" s="1"/>
      <c r="B47002" s="1"/>
      <c r="C47002" s="1"/>
      <c r="D47002" s="8"/>
      <c r="E47002" s="1"/>
      <c r="F47002" s="1"/>
      <c r="G47002" s="1"/>
      <c r="H47002" s="1"/>
    </row>
    <row r="47003">
      <c r="A47003" s="1"/>
      <c r="B47003" s="1"/>
      <c r="C47003" s="1"/>
      <c r="D47003" s="8"/>
      <c r="E47003" s="1"/>
      <c r="F47003" s="1"/>
      <c r="G47003" s="1"/>
      <c r="H47003" s="1"/>
    </row>
    <row r="47004">
      <c r="A47004" s="1"/>
      <c r="B47004" s="1"/>
      <c r="C47004" s="1"/>
      <c r="D47004" s="8"/>
      <c r="E47004" s="1"/>
      <c r="F47004" s="1"/>
      <c r="G47004" s="1"/>
      <c r="H47004" s="1"/>
    </row>
    <row r="47005">
      <c r="A47005" s="1"/>
      <c r="B47005" s="1"/>
      <c r="C47005" s="1"/>
      <c r="D47005" s="8"/>
      <c r="E47005" s="1"/>
      <c r="F47005" s="1"/>
      <c r="G47005" s="1"/>
      <c r="H47005" s="1"/>
    </row>
    <row r="47006">
      <c r="A47006" s="1"/>
      <c r="B47006" s="1"/>
      <c r="C47006" s="1"/>
      <c r="D47006" s="8"/>
      <c r="E47006" s="1"/>
      <c r="F47006" s="1"/>
      <c r="G47006" s="1"/>
      <c r="H47006" s="1"/>
    </row>
    <row r="47007">
      <c r="A47007" s="1"/>
      <c r="B47007" s="1"/>
      <c r="C47007" s="1"/>
      <c r="D47007" s="8"/>
      <c r="E47007" s="1"/>
      <c r="F47007" s="1"/>
      <c r="G47007" s="1"/>
      <c r="H47007" s="1"/>
    </row>
    <row r="47008">
      <c r="A47008" s="1"/>
      <c r="B47008" s="1"/>
      <c r="C47008" s="1"/>
      <c r="D47008" s="8"/>
      <c r="E47008" s="1"/>
      <c r="F47008" s="1"/>
      <c r="G47008" s="1"/>
      <c r="H47008" s="1"/>
    </row>
    <row r="47009">
      <c r="A47009" s="1"/>
      <c r="B47009" s="1"/>
      <c r="C47009" s="1"/>
      <c r="D47009" s="8"/>
      <c r="E47009" s="1"/>
      <c r="F47009" s="1"/>
      <c r="G47009" s="1"/>
      <c r="H47009" s="1"/>
    </row>
    <row r="47010">
      <c r="A47010" s="1"/>
      <c r="B47010" s="1"/>
      <c r="C47010" s="1"/>
      <c r="D47010" s="8"/>
      <c r="E47010" s="1"/>
      <c r="F47010" s="1"/>
      <c r="G47010" s="1"/>
      <c r="H47010" s="1"/>
    </row>
    <row r="47011">
      <c r="A47011" s="1"/>
      <c r="B47011" s="1"/>
      <c r="C47011" s="1"/>
      <c r="D47011" s="8"/>
      <c r="E47011" s="1"/>
      <c r="F47011" s="1"/>
      <c r="G47011" s="1"/>
      <c r="H47011" s="1"/>
    </row>
    <row r="47012">
      <c r="A47012" s="1"/>
      <c r="B47012" s="1"/>
      <c r="C47012" s="1"/>
      <c r="D47012" s="8"/>
      <c r="E47012" s="1"/>
      <c r="F47012" s="1"/>
      <c r="G47012" s="1"/>
      <c r="H47012" s="1"/>
    </row>
    <row r="47013">
      <c r="A47013" s="1"/>
      <c r="B47013" s="1"/>
      <c r="C47013" s="1"/>
      <c r="D47013" s="8"/>
      <c r="E47013" s="1"/>
      <c r="F47013" s="1"/>
      <c r="G47013" s="1"/>
      <c r="H47013" s="1"/>
    </row>
    <row r="47014">
      <c r="A47014" s="1"/>
      <c r="B47014" s="1"/>
      <c r="C47014" s="1"/>
      <c r="D47014" s="8"/>
      <c r="E47014" s="1"/>
      <c r="F47014" s="1"/>
      <c r="G47014" s="1"/>
      <c r="H47014" s="1"/>
    </row>
    <row r="47015">
      <c r="A47015" s="1"/>
      <c r="B47015" s="1"/>
      <c r="C47015" s="1"/>
      <c r="D47015" s="8"/>
      <c r="E47015" s="1"/>
      <c r="F47015" s="1"/>
      <c r="G47015" s="1"/>
      <c r="H47015" s="1"/>
    </row>
    <row r="47016">
      <c r="A47016" s="1"/>
      <c r="B47016" s="1"/>
      <c r="C47016" s="1"/>
      <c r="D47016" s="8"/>
      <c r="E47016" s="1"/>
      <c r="F47016" s="1"/>
      <c r="G47016" s="1"/>
      <c r="H47016" s="1"/>
    </row>
    <row r="47017">
      <c r="A47017" s="1"/>
      <c r="B47017" s="1"/>
      <c r="C47017" s="1"/>
      <c r="D47017" s="8"/>
      <c r="E47017" s="1"/>
      <c r="F47017" s="1"/>
      <c r="G47017" s="1"/>
      <c r="H47017" s="1"/>
    </row>
    <row r="47018">
      <c r="A47018" s="1"/>
      <c r="B47018" s="1"/>
      <c r="C47018" s="1"/>
      <c r="D47018" s="8"/>
      <c r="E47018" s="1"/>
      <c r="F47018" s="1"/>
      <c r="G47018" s="1"/>
      <c r="H47018" s="1"/>
    </row>
    <row r="47019">
      <c r="A47019" s="1"/>
      <c r="B47019" s="1"/>
      <c r="C47019" s="1"/>
      <c r="D47019" s="8"/>
      <c r="E47019" s="1"/>
      <c r="F47019" s="1"/>
      <c r="G47019" s="1"/>
      <c r="H47019" s="1"/>
    </row>
    <row r="47020">
      <c r="A47020" s="1"/>
      <c r="B47020" s="1"/>
      <c r="C47020" s="1"/>
      <c r="D47020" s="8"/>
      <c r="E47020" s="1"/>
      <c r="F47020" s="1"/>
      <c r="G47020" s="1"/>
      <c r="H47020" s="1"/>
    </row>
    <row r="47021">
      <c r="A47021" s="1"/>
      <c r="B47021" s="1"/>
      <c r="C47021" s="1"/>
      <c r="D47021" s="8"/>
      <c r="E47021" s="1"/>
      <c r="F47021" s="1"/>
      <c r="G47021" s="1"/>
      <c r="H47021" s="1"/>
    </row>
    <row r="47022">
      <c r="A47022" s="1"/>
      <c r="B47022" s="1"/>
      <c r="C47022" s="1"/>
      <c r="D47022" s="8"/>
      <c r="E47022" s="1"/>
      <c r="F47022" s="1"/>
      <c r="G47022" s="1"/>
      <c r="H47022" s="1"/>
    </row>
    <row r="47023">
      <c r="A47023" s="1"/>
      <c r="B47023" s="1"/>
      <c r="C47023" s="1"/>
      <c r="D47023" s="8"/>
      <c r="E47023" s="1"/>
      <c r="F47023" s="1"/>
      <c r="G47023" s="1"/>
      <c r="H47023" s="1"/>
    </row>
    <row r="47024">
      <c r="A47024" s="1"/>
      <c r="B47024" s="1"/>
      <c r="C47024" s="1"/>
      <c r="D47024" s="8"/>
      <c r="E47024" s="1"/>
      <c r="F47024" s="1"/>
      <c r="G47024" s="1"/>
      <c r="H47024" s="1"/>
    </row>
    <row r="47025">
      <c r="A47025" s="1"/>
      <c r="B47025" s="1"/>
      <c r="C47025" s="1"/>
      <c r="D47025" s="8"/>
      <c r="E47025" s="1"/>
      <c r="F47025" s="1"/>
      <c r="G47025" s="1"/>
      <c r="H47025" s="1"/>
    </row>
    <row r="47026">
      <c r="A47026" s="1"/>
      <c r="B47026" s="1"/>
      <c r="C47026" s="1"/>
      <c r="D47026" s="8"/>
      <c r="E47026" s="1"/>
      <c r="F47026" s="1"/>
      <c r="G47026" s="1"/>
      <c r="H47026" s="1"/>
    </row>
    <row r="47027">
      <c r="A47027" s="1"/>
      <c r="B47027" s="1"/>
      <c r="C47027" s="1"/>
      <c r="D47027" s="8"/>
      <c r="E47027" s="1"/>
      <c r="F47027" s="1"/>
      <c r="G47027" s="1"/>
      <c r="H47027" s="1"/>
    </row>
    <row r="47028">
      <c r="A47028" s="1"/>
      <c r="B47028" s="1"/>
      <c r="C47028" s="1"/>
      <c r="D47028" s="8"/>
      <c r="E47028" s="1"/>
      <c r="F47028" s="1"/>
      <c r="G47028" s="1"/>
      <c r="H47028" s="1"/>
    </row>
    <row r="47029">
      <c r="A47029" s="1"/>
      <c r="B47029" s="1"/>
      <c r="C47029" s="1"/>
      <c r="D47029" s="8"/>
      <c r="E47029" s="1"/>
      <c r="F47029" s="1"/>
      <c r="G47029" s="1"/>
      <c r="H47029" s="1"/>
    </row>
    <row r="47030">
      <c r="A47030" s="1"/>
      <c r="B47030" s="1"/>
      <c r="C47030" s="1"/>
      <c r="D47030" s="8"/>
      <c r="E47030" s="1"/>
      <c r="F47030" s="1"/>
      <c r="G47030" s="1"/>
      <c r="H47030" s="1"/>
    </row>
    <row r="47031">
      <c r="A47031" s="1"/>
      <c r="B47031" s="1"/>
      <c r="C47031" s="1"/>
      <c r="D47031" s="8"/>
      <c r="E47031" s="1"/>
      <c r="F47031" s="1"/>
      <c r="G47031" s="1"/>
      <c r="H47031" s="1"/>
    </row>
    <row r="47032">
      <c r="A47032" s="1"/>
      <c r="B47032" s="1"/>
      <c r="C47032" s="1"/>
      <c r="D47032" s="8"/>
      <c r="E47032" s="1"/>
      <c r="F47032" s="1"/>
      <c r="G47032" s="1"/>
      <c r="H47032" s="1"/>
    </row>
    <row r="47033">
      <c r="A47033" s="1"/>
      <c r="B47033" s="1"/>
      <c r="C47033" s="1"/>
      <c r="D47033" s="8"/>
      <c r="E47033" s="1"/>
      <c r="F47033" s="1"/>
      <c r="G47033" s="1"/>
      <c r="H47033" s="1"/>
    </row>
    <row r="47034">
      <c r="A47034" s="1"/>
      <c r="B47034" s="1"/>
      <c r="C47034" s="1"/>
      <c r="D47034" s="8"/>
      <c r="E47034" s="1"/>
      <c r="F47034" s="1"/>
      <c r="G47034" s="1"/>
      <c r="H47034" s="1"/>
    </row>
    <row r="47035">
      <c r="A47035" s="1"/>
      <c r="B47035" s="1"/>
      <c r="C47035" s="1"/>
      <c r="D47035" s="8"/>
      <c r="E47035" s="1"/>
      <c r="F47035" s="1"/>
      <c r="G47035" s="1"/>
      <c r="H47035" s="1"/>
    </row>
    <row r="47036">
      <c r="A47036" s="1"/>
      <c r="B47036" s="1"/>
      <c r="C47036" s="1"/>
      <c r="D47036" s="8"/>
      <c r="E47036" s="1"/>
      <c r="F47036" s="1"/>
      <c r="G47036" s="1"/>
      <c r="H47036" s="1"/>
    </row>
    <row r="47037">
      <c r="A47037" s="1"/>
      <c r="B47037" s="1"/>
      <c r="C47037" s="1"/>
      <c r="D47037" s="8"/>
      <c r="E47037" s="1"/>
      <c r="F47037" s="1"/>
      <c r="G47037" s="1"/>
      <c r="H47037" s="1"/>
    </row>
    <row r="47038">
      <c r="A47038" s="1"/>
      <c r="B47038" s="1"/>
      <c r="C47038" s="1"/>
      <c r="D47038" s="8"/>
      <c r="E47038" s="1"/>
      <c r="F47038" s="1"/>
      <c r="G47038" s="1"/>
      <c r="H47038" s="1"/>
    </row>
    <row r="47039">
      <c r="A47039" s="1"/>
      <c r="B47039" s="1"/>
      <c r="C47039" s="1"/>
      <c r="D47039" s="8"/>
      <c r="E47039" s="1"/>
      <c r="F47039" s="1"/>
      <c r="G47039" s="1"/>
      <c r="H47039" s="1"/>
    </row>
    <row r="47040">
      <c r="A47040" s="1"/>
      <c r="B47040" s="1"/>
      <c r="C47040" s="1"/>
      <c r="D47040" s="8"/>
      <c r="E47040" s="1"/>
      <c r="F47040" s="1"/>
      <c r="G47040" s="1"/>
      <c r="H47040" s="1"/>
    </row>
    <row r="47041">
      <c r="A47041" s="1"/>
      <c r="B47041" s="1"/>
      <c r="C47041" s="1"/>
      <c r="D47041" s="8"/>
      <c r="E47041" s="1"/>
      <c r="F47041" s="1"/>
      <c r="G47041" s="1"/>
      <c r="H47041" s="1"/>
    </row>
    <row r="47042">
      <c r="A47042" s="1"/>
      <c r="B47042" s="1"/>
      <c r="C47042" s="1"/>
      <c r="D47042" s="8"/>
      <c r="E47042" s="1"/>
      <c r="F47042" s="1"/>
      <c r="G47042" s="1"/>
      <c r="H47042" s="1"/>
    </row>
    <row r="47043">
      <c r="A47043" s="1"/>
      <c r="B47043" s="1"/>
      <c r="C47043" s="1"/>
      <c r="D47043" s="8"/>
      <c r="E47043" s="1"/>
      <c r="F47043" s="1"/>
      <c r="G47043" s="1"/>
      <c r="H47043" s="1"/>
    </row>
    <row r="47044">
      <c r="A47044" s="1"/>
      <c r="B47044" s="1"/>
      <c r="C47044" s="1"/>
      <c r="D47044" s="8"/>
      <c r="E47044" s="1"/>
      <c r="F47044" s="1"/>
      <c r="G47044" s="1"/>
      <c r="H47044" s="1"/>
    </row>
    <row r="47045">
      <c r="A47045" s="1"/>
      <c r="B47045" s="1"/>
      <c r="C47045" s="1"/>
      <c r="D47045" s="8"/>
      <c r="E47045" s="1"/>
      <c r="F47045" s="1"/>
      <c r="G47045" s="1"/>
      <c r="H47045" s="1"/>
    </row>
    <row r="47046">
      <c r="A47046" s="1"/>
      <c r="B47046" s="1"/>
      <c r="C47046" s="1"/>
      <c r="D47046" s="8"/>
      <c r="E47046" s="1"/>
      <c r="F47046" s="1"/>
      <c r="G47046" s="1"/>
      <c r="H47046" s="1"/>
    </row>
    <row r="47047">
      <c r="A47047" s="1"/>
      <c r="B47047" s="1"/>
      <c r="C47047" s="1"/>
      <c r="D47047" s="8"/>
      <c r="E47047" s="1"/>
      <c r="F47047" s="1"/>
      <c r="G47047" s="1"/>
      <c r="H47047" s="1"/>
    </row>
    <row r="47048">
      <c r="A47048" s="1"/>
      <c r="B47048" s="1"/>
      <c r="C47048" s="1"/>
      <c r="D47048" s="8"/>
      <c r="E47048" s="1"/>
      <c r="F47048" s="1"/>
      <c r="G47048" s="1"/>
      <c r="H47048" s="1"/>
    </row>
    <row r="47049">
      <c r="A47049" s="1"/>
      <c r="B47049" s="1"/>
      <c r="C47049" s="1"/>
      <c r="D47049" s="8"/>
      <c r="E47049" s="1"/>
      <c r="F47049" s="1"/>
      <c r="G47049" s="1"/>
      <c r="H47049" s="1"/>
    </row>
    <row r="47050">
      <c r="A47050" s="1"/>
      <c r="B47050" s="1"/>
      <c r="C47050" s="1"/>
      <c r="D47050" s="8"/>
      <c r="E47050" s="1"/>
      <c r="F47050" s="1"/>
      <c r="G47050" s="1"/>
      <c r="H47050" s="1"/>
    </row>
    <row r="47051">
      <c r="A47051" s="1"/>
      <c r="B47051" s="1"/>
      <c r="C47051" s="1"/>
      <c r="D47051" s="8"/>
      <c r="E47051" s="1"/>
      <c r="F47051" s="1"/>
      <c r="G47051" s="1"/>
      <c r="H47051" s="1"/>
    </row>
    <row r="47052">
      <c r="A47052" s="1"/>
      <c r="B47052" s="1"/>
      <c r="C47052" s="1"/>
      <c r="D47052" s="8"/>
      <c r="E47052" s="1"/>
      <c r="F47052" s="1"/>
      <c r="G47052" s="1"/>
      <c r="H47052" s="1"/>
    </row>
    <row r="47053">
      <c r="A47053" s="1"/>
      <c r="B47053" s="1"/>
      <c r="C47053" s="1"/>
      <c r="D47053" s="8"/>
      <c r="E47053" s="1"/>
      <c r="F47053" s="1"/>
      <c r="G47053" s="1"/>
      <c r="H47053" s="1"/>
    </row>
    <row r="47054">
      <c r="A47054" s="1"/>
      <c r="B47054" s="1"/>
      <c r="C47054" s="1"/>
      <c r="D47054" s="8"/>
      <c r="E47054" s="1"/>
      <c r="F47054" s="1"/>
      <c r="G47054" s="1"/>
      <c r="H47054" s="1"/>
    </row>
    <row r="47055">
      <c r="A47055" s="1"/>
      <c r="B47055" s="1"/>
      <c r="C47055" s="1"/>
      <c r="D47055" s="8"/>
      <c r="E47055" s="1"/>
      <c r="F47055" s="1"/>
      <c r="G47055" s="1"/>
      <c r="H47055" s="1"/>
    </row>
    <row r="47056">
      <c r="A47056" s="1"/>
      <c r="B47056" s="1"/>
      <c r="C47056" s="1"/>
      <c r="D47056" s="8"/>
      <c r="E47056" s="1"/>
      <c r="F47056" s="1"/>
      <c r="G47056" s="1"/>
      <c r="H47056" s="1"/>
    </row>
    <row r="47057">
      <c r="A47057" s="1"/>
      <c r="B47057" s="1"/>
      <c r="C47057" s="1"/>
      <c r="D47057" s="8"/>
      <c r="E47057" s="1"/>
      <c r="F47057" s="1"/>
      <c r="G47057" s="1"/>
      <c r="H47057" s="1"/>
    </row>
    <row r="47058">
      <c r="A47058" s="1"/>
      <c r="B47058" s="1"/>
      <c r="C47058" s="1"/>
      <c r="D47058" s="8"/>
      <c r="E47058" s="1"/>
      <c r="F47058" s="1"/>
      <c r="G47058" s="1"/>
      <c r="H47058" s="1"/>
    </row>
    <row r="47059">
      <c r="A47059" s="1"/>
      <c r="B47059" s="1"/>
      <c r="C47059" s="1"/>
      <c r="D47059" s="8"/>
      <c r="E47059" s="1"/>
      <c r="F47059" s="1"/>
      <c r="G47059" s="1"/>
      <c r="H47059" s="1"/>
    </row>
    <row r="47060">
      <c r="A47060" s="1"/>
      <c r="B47060" s="1"/>
      <c r="C47060" s="1"/>
      <c r="D47060" s="8"/>
      <c r="E47060" s="1"/>
      <c r="F47060" s="1"/>
      <c r="G47060" s="1"/>
      <c r="H47060" s="1"/>
    </row>
    <row r="47061">
      <c r="A47061" s="1"/>
      <c r="B47061" s="1"/>
      <c r="C47061" s="1"/>
      <c r="D47061" s="8"/>
      <c r="E47061" s="1"/>
      <c r="F47061" s="1"/>
      <c r="G47061" s="1"/>
      <c r="H47061" s="1"/>
    </row>
    <row r="47062">
      <c r="A47062" s="1"/>
      <c r="B47062" s="1"/>
      <c r="C47062" s="1"/>
      <c r="D47062" s="8"/>
      <c r="E47062" s="1"/>
      <c r="F47062" s="1"/>
      <c r="G47062" s="1"/>
      <c r="H47062" s="1"/>
    </row>
    <row r="47063">
      <c r="A47063" s="1"/>
      <c r="B47063" s="1"/>
      <c r="C47063" s="1"/>
      <c r="D47063" s="8"/>
      <c r="E47063" s="1"/>
      <c r="F47063" s="1"/>
      <c r="G47063" s="1"/>
      <c r="H47063" s="1"/>
    </row>
    <row r="47064">
      <c r="A47064" s="1"/>
      <c r="B47064" s="1"/>
      <c r="C47064" s="1"/>
      <c r="D47064" s="8"/>
      <c r="E47064" s="1"/>
      <c r="F47064" s="1"/>
      <c r="G47064" s="1"/>
      <c r="H47064" s="1"/>
    </row>
    <row r="47065">
      <c r="A47065" s="1"/>
      <c r="B47065" s="1"/>
      <c r="C47065" s="1"/>
      <c r="D47065" s="8"/>
      <c r="E47065" s="1"/>
      <c r="F47065" s="1"/>
      <c r="G47065" s="1"/>
      <c r="H47065" s="1"/>
    </row>
    <row r="47066">
      <c r="A47066" s="1"/>
      <c r="B47066" s="1"/>
      <c r="C47066" s="1"/>
      <c r="D47066" s="8"/>
      <c r="E47066" s="1"/>
      <c r="F47066" s="1"/>
      <c r="G47066" s="1"/>
      <c r="H47066" s="1"/>
    </row>
    <row r="47067">
      <c r="A47067" s="1"/>
      <c r="B47067" s="1"/>
      <c r="C47067" s="1"/>
      <c r="D47067" s="8"/>
      <c r="E47067" s="1"/>
      <c r="F47067" s="1"/>
      <c r="G47067" s="1"/>
      <c r="H47067" s="1"/>
    </row>
    <row r="47068">
      <c r="A47068" s="1"/>
      <c r="B47068" s="1"/>
      <c r="C47068" s="1"/>
      <c r="D47068" s="8"/>
      <c r="E47068" s="1"/>
      <c r="F47068" s="1"/>
      <c r="G47068" s="1"/>
      <c r="H47068" s="1"/>
    </row>
    <row r="47069">
      <c r="A47069" s="1"/>
      <c r="B47069" s="1"/>
      <c r="C47069" s="1"/>
      <c r="D47069" s="8"/>
      <c r="E47069" s="1"/>
      <c r="F47069" s="1"/>
      <c r="G47069" s="1"/>
      <c r="H47069" s="1"/>
    </row>
    <row r="47070">
      <c r="A47070" s="1"/>
      <c r="B47070" s="1"/>
      <c r="C47070" s="1"/>
      <c r="D47070" s="8"/>
      <c r="E47070" s="1"/>
      <c r="F47070" s="1"/>
      <c r="G47070" s="1"/>
      <c r="H47070" s="1"/>
    </row>
    <row r="47071">
      <c r="A47071" s="1"/>
      <c r="B47071" s="1"/>
      <c r="C47071" s="1"/>
      <c r="D47071" s="8"/>
      <c r="E47071" s="1"/>
      <c r="F47071" s="1"/>
      <c r="G47071" s="1"/>
      <c r="H47071" s="1"/>
    </row>
    <row r="47072">
      <c r="A47072" s="1"/>
      <c r="B47072" s="1"/>
      <c r="C47072" s="1"/>
      <c r="D47072" s="8"/>
      <c r="E47072" s="1"/>
      <c r="F47072" s="1"/>
      <c r="G47072" s="1"/>
      <c r="H47072" s="1"/>
    </row>
    <row r="47073">
      <c r="A47073" s="1"/>
      <c r="B47073" s="1"/>
      <c r="C47073" s="1"/>
      <c r="D47073" s="8"/>
      <c r="E47073" s="1"/>
      <c r="F47073" s="1"/>
      <c r="G47073" s="1"/>
      <c r="H47073" s="1"/>
    </row>
    <row r="47074">
      <c r="A47074" s="1"/>
      <c r="B47074" s="1"/>
      <c r="C47074" s="1"/>
      <c r="D47074" s="8"/>
      <c r="E47074" s="1"/>
      <c r="F47074" s="1"/>
      <c r="G47074" s="1"/>
      <c r="H47074" s="1"/>
    </row>
    <row r="47075">
      <c r="A47075" s="1"/>
      <c r="B47075" s="1"/>
      <c r="C47075" s="1"/>
      <c r="D47075" s="8"/>
      <c r="E47075" s="1"/>
      <c r="F47075" s="1"/>
      <c r="G47075" s="1"/>
      <c r="H47075" s="1"/>
    </row>
    <row r="47076">
      <c r="A47076" s="1"/>
      <c r="B47076" s="1"/>
      <c r="C47076" s="1"/>
      <c r="D47076" s="8"/>
      <c r="E47076" s="1"/>
      <c r="F47076" s="1"/>
      <c r="G47076" s="1"/>
      <c r="H47076" s="1"/>
    </row>
    <row r="47077">
      <c r="A47077" s="1"/>
      <c r="B47077" s="1"/>
      <c r="C47077" s="1"/>
      <c r="D47077" s="8"/>
      <c r="E47077" s="1"/>
      <c r="F47077" s="1"/>
      <c r="G47077" s="1"/>
      <c r="H47077" s="1"/>
    </row>
    <row r="47078">
      <c r="A47078" s="1"/>
      <c r="B47078" s="1"/>
      <c r="C47078" s="1"/>
      <c r="D47078" s="8"/>
      <c r="E47078" s="1"/>
      <c r="F47078" s="1"/>
      <c r="G47078" s="1"/>
      <c r="H47078" s="1"/>
    </row>
    <row r="47079">
      <c r="A47079" s="1"/>
      <c r="B47079" s="1"/>
      <c r="C47079" s="1"/>
      <c r="D47079" s="8"/>
      <c r="E47079" s="1"/>
      <c r="F47079" s="1"/>
      <c r="G47079" s="1"/>
      <c r="H47079" s="1"/>
    </row>
    <row r="47080">
      <c r="A47080" s="1"/>
      <c r="B47080" s="1"/>
      <c r="C47080" s="1"/>
      <c r="D47080" s="8"/>
      <c r="E47080" s="1"/>
      <c r="F47080" s="1"/>
      <c r="G47080" s="1"/>
      <c r="H47080" s="1"/>
    </row>
    <row r="47081">
      <c r="A47081" s="1"/>
      <c r="B47081" s="1"/>
      <c r="C47081" s="1"/>
      <c r="D47081" s="8"/>
      <c r="E47081" s="1"/>
      <c r="F47081" s="1"/>
      <c r="G47081" s="1"/>
      <c r="H47081" s="1"/>
    </row>
    <row r="47082">
      <c r="A47082" s="1"/>
      <c r="B47082" s="1"/>
      <c r="C47082" s="1"/>
      <c r="D47082" s="8"/>
      <c r="E47082" s="1"/>
      <c r="F47082" s="1"/>
      <c r="G47082" s="1"/>
      <c r="H47082" s="1"/>
    </row>
    <row r="47083">
      <c r="A47083" s="1"/>
      <c r="B47083" s="1"/>
      <c r="C47083" s="1"/>
      <c r="D47083" s="8"/>
      <c r="E47083" s="1"/>
      <c r="F47083" s="1"/>
      <c r="G47083" s="1"/>
      <c r="H47083" s="1"/>
    </row>
    <row r="47084">
      <c r="A47084" s="1"/>
      <c r="B47084" s="1"/>
      <c r="C47084" s="1"/>
      <c r="D47084" s="8"/>
      <c r="E47084" s="1"/>
      <c r="F47084" s="1"/>
      <c r="G47084" s="1"/>
      <c r="H47084" s="1"/>
    </row>
    <row r="47085">
      <c r="A47085" s="1"/>
      <c r="B47085" s="1"/>
      <c r="C47085" s="1"/>
      <c r="D47085" s="8"/>
      <c r="E47085" s="1"/>
      <c r="F47085" s="1"/>
      <c r="G47085" s="1"/>
      <c r="H47085" s="1"/>
    </row>
    <row r="47086">
      <c r="A47086" s="1"/>
      <c r="B47086" s="1"/>
      <c r="C47086" s="1"/>
      <c r="D47086" s="8"/>
      <c r="E47086" s="1"/>
      <c r="F47086" s="1"/>
      <c r="G47086" s="1"/>
      <c r="H47086" s="1"/>
    </row>
    <row r="47087">
      <c r="A47087" s="1"/>
      <c r="B47087" s="1"/>
      <c r="C47087" s="1"/>
      <c r="D47087" s="8"/>
      <c r="E47087" s="1"/>
      <c r="F47087" s="1"/>
      <c r="G47087" s="1"/>
      <c r="H47087" s="1"/>
    </row>
    <row r="47088">
      <c r="A47088" s="1"/>
      <c r="B47088" s="1"/>
      <c r="C47088" s="1"/>
      <c r="D47088" s="8"/>
      <c r="E47088" s="1"/>
      <c r="F47088" s="1"/>
      <c r="G47088" s="1"/>
      <c r="H47088" s="1"/>
    </row>
    <row r="47089">
      <c r="A47089" s="1"/>
      <c r="B47089" s="1"/>
      <c r="C47089" s="1"/>
      <c r="D47089" s="8"/>
      <c r="E47089" s="1"/>
      <c r="F47089" s="1"/>
      <c r="G47089" s="1"/>
      <c r="H47089" s="1"/>
    </row>
    <row r="47090">
      <c r="A47090" s="1"/>
      <c r="B47090" s="1"/>
      <c r="C47090" s="1"/>
      <c r="D47090" s="8"/>
      <c r="E47090" s="1"/>
      <c r="F47090" s="1"/>
      <c r="G47090" s="1"/>
      <c r="H47090" s="1"/>
    </row>
    <row r="47091">
      <c r="A47091" s="1"/>
      <c r="B47091" s="1"/>
      <c r="C47091" s="1"/>
      <c r="D47091" s="8"/>
      <c r="E47091" s="1"/>
      <c r="F47091" s="1"/>
      <c r="G47091" s="1"/>
      <c r="H47091" s="1"/>
    </row>
    <row r="47092">
      <c r="A47092" s="1"/>
      <c r="B47092" s="1"/>
      <c r="C47092" s="1"/>
      <c r="D47092" s="8"/>
      <c r="E47092" s="1"/>
      <c r="F47092" s="1"/>
      <c r="G47092" s="1"/>
      <c r="H47092" s="1"/>
    </row>
    <row r="47093">
      <c r="A47093" s="1"/>
      <c r="B47093" s="1"/>
      <c r="C47093" s="1"/>
      <c r="D47093" s="8"/>
      <c r="E47093" s="1"/>
      <c r="F47093" s="1"/>
      <c r="G47093" s="1"/>
      <c r="H47093" s="1"/>
    </row>
    <row r="47094">
      <c r="A47094" s="1"/>
      <c r="B47094" s="1"/>
      <c r="C47094" s="1"/>
      <c r="D47094" s="8"/>
      <c r="E47094" s="1"/>
      <c r="F47094" s="1"/>
      <c r="G47094" s="1"/>
      <c r="H47094" s="1"/>
    </row>
    <row r="47095">
      <c r="A47095" s="1"/>
      <c r="B47095" s="1"/>
      <c r="C47095" s="1"/>
      <c r="D47095" s="8"/>
      <c r="E47095" s="1"/>
      <c r="F47095" s="1"/>
      <c r="G47095" s="1"/>
      <c r="H47095" s="1"/>
    </row>
    <row r="47096">
      <c r="A47096" s="1"/>
      <c r="B47096" s="1"/>
      <c r="C47096" s="1"/>
      <c r="D47096" s="8"/>
      <c r="E47096" s="1"/>
      <c r="F47096" s="1"/>
      <c r="G47096" s="1"/>
      <c r="H47096" s="1"/>
    </row>
    <row r="47097">
      <c r="A47097" s="1"/>
      <c r="B47097" s="1"/>
      <c r="C47097" s="1"/>
      <c r="D47097" s="8"/>
      <c r="E47097" s="1"/>
      <c r="F47097" s="1"/>
      <c r="G47097" s="1"/>
      <c r="H47097" s="1"/>
    </row>
    <row r="47098">
      <c r="A47098" s="1"/>
      <c r="B47098" s="1"/>
      <c r="C47098" s="1"/>
      <c r="D47098" s="8"/>
      <c r="E47098" s="1"/>
      <c r="F47098" s="1"/>
      <c r="G47098" s="1"/>
      <c r="H47098" s="1"/>
    </row>
    <row r="47099">
      <c r="A47099" s="1"/>
      <c r="B47099" s="1"/>
      <c r="C47099" s="1"/>
      <c r="D47099" s="8"/>
      <c r="E47099" s="1"/>
      <c r="F47099" s="1"/>
      <c r="G47099" s="1"/>
      <c r="H47099" s="1"/>
    </row>
    <row r="47100">
      <c r="A47100" s="1"/>
      <c r="B47100" s="1"/>
      <c r="C47100" s="1"/>
      <c r="D47100" s="8"/>
      <c r="E47100" s="1"/>
      <c r="F47100" s="1"/>
      <c r="G47100" s="1"/>
      <c r="H47100" s="1"/>
    </row>
    <row r="47101">
      <c r="A47101" s="1"/>
      <c r="B47101" s="1"/>
      <c r="C47101" s="1"/>
      <c r="D47101" s="8"/>
      <c r="E47101" s="1"/>
      <c r="F47101" s="1"/>
      <c r="G47101" s="1"/>
      <c r="H47101" s="1"/>
    </row>
    <row r="47102">
      <c r="A47102" s="1"/>
      <c r="B47102" s="1"/>
      <c r="C47102" s="1"/>
      <c r="D47102" s="8"/>
      <c r="E47102" s="1"/>
      <c r="F47102" s="1"/>
      <c r="G47102" s="1"/>
      <c r="H47102" s="1"/>
    </row>
    <row r="47103">
      <c r="A47103" s="1"/>
      <c r="B47103" s="1"/>
      <c r="C47103" s="1"/>
      <c r="D47103" s="8"/>
      <c r="E47103" s="1"/>
      <c r="F47103" s="1"/>
      <c r="G47103" s="1"/>
      <c r="H47103" s="1"/>
    </row>
    <row r="47104">
      <c r="A47104" s="1"/>
      <c r="B47104" s="1"/>
      <c r="C47104" s="1"/>
      <c r="D47104" s="8"/>
      <c r="E47104" s="1"/>
      <c r="F47104" s="1"/>
      <c r="G47104" s="1"/>
      <c r="H47104" s="1"/>
    </row>
    <row r="47105">
      <c r="A47105" s="1"/>
      <c r="B47105" s="1"/>
      <c r="C47105" s="1"/>
      <c r="D47105" s="8"/>
      <c r="E47105" s="1"/>
      <c r="F47105" s="1"/>
      <c r="G47105" s="1"/>
      <c r="H47105" s="1"/>
    </row>
    <row r="47106">
      <c r="A47106" s="1"/>
      <c r="B47106" s="1"/>
      <c r="C47106" s="1"/>
      <c r="D47106" s="8"/>
      <c r="E47106" s="1"/>
      <c r="F47106" s="1"/>
      <c r="G47106" s="1"/>
      <c r="H47106" s="1"/>
    </row>
    <row r="47107">
      <c r="A47107" s="1"/>
      <c r="B47107" s="1"/>
      <c r="C47107" s="1"/>
      <c r="D47107" s="8"/>
      <c r="E47107" s="1"/>
      <c r="F47107" s="1"/>
      <c r="G47107" s="1"/>
      <c r="H47107" s="1"/>
    </row>
    <row r="47108">
      <c r="A47108" s="1"/>
      <c r="B47108" s="1"/>
      <c r="C47108" s="1"/>
      <c r="D47108" s="8"/>
      <c r="E47108" s="1"/>
      <c r="F47108" s="1"/>
      <c r="G47108" s="1"/>
      <c r="H47108" s="1"/>
    </row>
    <row r="47109">
      <c r="A47109" s="1"/>
      <c r="B47109" s="1"/>
      <c r="C47109" s="1"/>
      <c r="D47109" s="8"/>
      <c r="E47109" s="1"/>
      <c r="F47109" s="1"/>
      <c r="G47109" s="1"/>
      <c r="H47109" s="1"/>
    </row>
    <row r="47110">
      <c r="A47110" s="1"/>
      <c r="B47110" s="1"/>
      <c r="C47110" s="1"/>
      <c r="D47110" s="8"/>
      <c r="E47110" s="1"/>
      <c r="F47110" s="1"/>
      <c r="G47110" s="1"/>
      <c r="H47110" s="1"/>
    </row>
    <row r="47111">
      <c r="A47111" s="1"/>
      <c r="B47111" s="1"/>
      <c r="C47111" s="1"/>
      <c r="D47111" s="8"/>
      <c r="E47111" s="1"/>
      <c r="F47111" s="1"/>
      <c r="G47111" s="1"/>
      <c r="H47111" s="1"/>
    </row>
    <row r="47112">
      <c r="A47112" s="1"/>
      <c r="B47112" s="1"/>
      <c r="C47112" s="1"/>
      <c r="D47112" s="8"/>
      <c r="E47112" s="1"/>
      <c r="F47112" s="1"/>
      <c r="G47112" s="1"/>
      <c r="H47112" s="1"/>
    </row>
    <row r="47113">
      <c r="A47113" s="1"/>
      <c r="B47113" s="1"/>
      <c r="C47113" s="1"/>
      <c r="D47113" s="8"/>
      <c r="E47113" s="1"/>
      <c r="F47113" s="1"/>
      <c r="G47113" s="1"/>
      <c r="H47113" s="1"/>
    </row>
    <row r="47114">
      <c r="A47114" s="1"/>
      <c r="B47114" s="1"/>
      <c r="C47114" s="1"/>
      <c r="D47114" s="8"/>
      <c r="E47114" s="1"/>
      <c r="F47114" s="1"/>
      <c r="G47114" s="1"/>
      <c r="H47114" s="1"/>
    </row>
    <row r="47115">
      <c r="A47115" s="1"/>
      <c r="B47115" s="1"/>
      <c r="C47115" s="1"/>
      <c r="D47115" s="8"/>
      <c r="E47115" s="1"/>
      <c r="F47115" s="1"/>
      <c r="G47115" s="1"/>
      <c r="H47115" s="1"/>
    </row>
    <row r="47116">
      <c r="A47116" s="1"/>
      <c r="B47116" s="1"/>
      <c r="C47116" s="1"/>
      <c r="D47116" s="8"/>
      <c r="E47116" s="1"/>
      <c r="F47116" s="1"/>
      <c r="G47116" s="1"/>
      <c r="H47116" s="1"/>
    </row>
    <row r="47117">
      <c r="A47117" s="1"/>
      <c r="B47117" s="1"/>
      <c r="C47117" s="1"/>
      <c r="D47117" s="8"/>
      <c r="E47117" s="1"/>
      <c r="F47117" s="1"/>
      <c r="G47117" s="1"/>
      <c r="H47117" s="1"/>
    </row>
    <row r="47118">
      <c r="A47118" s="1"/>
      <c r="B47118" s="1"/>
      <c r="C47118" s="1"/>
      <c r="D47118" s="8"/>
      <c r="E47118" s="1"/>
      <c r="F47118" s="1"/>
      <c r="G47118" s="1"/>
      <c r="H47118" s="1"/>
    </row>
    <row r="47119">
      <c r="A47119" s="1"/>
      <c r="B47119" s="1"/>
      <c r="C47119" s="1"/>
      <c r="D47119" s="8"/>
      <c r="E47119" s="1"/>
      <c r="F47119" s="1"/>
      <c r="G47119" s="1"/>
      <c r="H47119" s="1"/>
    </row>
    <row r="47120">
      <c r="A47120" s="1"/>
      <c r="B47120" s="1"/>
      <c r="C47120" s="1"/>
      <c r="D47120" s="8"/>
      <c r="E47120" s="1"/>
      <c r="F47120" s="1"/>
      <c r="G47120" s="1"/>
      <c r="H47120" s="1"/>
    </row>
    <row r="47121">
      <c r="A47121" s="1"/>
      <c r="B47121" s="1"/>
      <c r="C47121" s="1"/>
      <c r="D47121" s="8"/>
      <c r="E47121" s="1"/>
      <c r="F47121" s="1"/>
      <c r="G47121" s="1"/>
      <c r="H47121" s="1"/>
    </row>
    <row r="47122">
      <c r="A47122" s="1"/>
      <c r="B47122" s="1"/>
      <c r="C47122" s="1"/>
      <c r="D47122" s="8"/>
      <c r="E47122" s="1"/>
      <c r="F47122" s="1"/>
      <c r="G47122" s="1"/>
      <c r="H47122" s="1"/>
    </row>
    <row r="47123">
      <c r="A47123" s="1"/>
      <c r="B47123" s="1"/>
      <c r="C47123" s="1"/>
      <c r="D47123" s="8"/>
      <c r="E47123" s="1"/>
      <c r="F47123" s="1"/>
      <c r="G47123" s="1"/>
      <c r="H47123" s="1"/>
    </row>
    <row r="47124">
      <c r="A47124" s="1"/>
      <c r="B47124" s="1"/>
      <c r="C47124" s="1"/>
      <c r="D47124" s="8"/>
      <c r="E47124" s="1"/>
      <c r="F47124" s="1"/>
      <c r="G47124" s="1"/>
      <c r="H47124" s="1"/>
    </row>
    <row r="47125">
      <c r="A47125" s="1"/>
      <c r="B47125" s="1"/>
      <c r="C47125" s="1"/>
      <c r="D47125" s="8"/>
      <c r="E47125" s="1"/>
      <c r="F47125" s="1"/>
      <c r="G47125" s="1"/>
      <c r="H47125" s="1"/>
    </row>
    <row r="47126">
      <c r="A47126" s="1"/>
      <c r="B47126" s="1"/>
      <c r="C47126" s="1"/>
      <c r="D47126" s="8"/>
      <c r="E47126" s="1"/>
      <c r="F47126" s="1"/>
      <c r="G47126" s="1"/>
      <c r="H47126" s="1"/>
    </row>
    <row r="47127">
      <c r="A47127" s="1"/>
      <c r="B47127" s="1"/>
      <c r="C47127" s="1"/>
      <c r="D47127" s="8"/>
      <c r="E47127" s="1"/>
      <c r="F47127" s="1"/>
      <c r="G47127" s="1"/>
      <c r="H47127" s="1"/>
    </row>
    <row r="47128">
      <c r="A47128" s="1"/>
      <c r="B47128" s="1"/>
      <c r="C47128" s="1"/>
      <c r="D47128" s="8"/>
      <c r="E47128" s="1"/>
      <c r="F47128" s="1"/>
      <c r="G47128" s="1"/>
      <c r="H47128" s="1"/>
    </row>
    <row r="47129">
      <c r="A47129" s="1"/>
      <c r="B47129" s="1"/>
      <c r="C47129" s="1"/>
      <c r="D47129" s="8"/>
      <c r="E47129" s="1"/>
      <c r="F47129" s="1"/>
      <c r="G47129" s="1"/>
      <c r="H47129" s="1"/>
    </row>
    <row r="47130">
      <c r="A47130" s="1"/>
      <c r="B47130" s="1"/>
      <c r="C47130" s="1"/>
      <c r="D47130" s="8"/>
      <c r="E47130" s="1"/>
      <c r="F47130" s="1"/>
      <c r="G47130" s="1"/>
      <c r="H47130" s="1"/>
    </row>
    <row r="47131">
      <c r="A47131" s="1"/>
      <c r="B47131" s="1"/>
      <c r="C47131" s="1"/>
      <c r="D47131" s="8"/>
      <c r="E47131" s="1"/>
      <c r="F47131" s="1"/>
      <c r="G47131" s="1"/>
      <c r="H47131" s="1"/>
    </row>
    <row r="47132">
      <c r="A47132" s="1"/>
      <c r="B47132" s="1"/>
      <c r="C47132" s="1"/>
      <c r="D47132" s="8"/>
      <c r="E47132" s="1"/>
      <c r="F47132" s="1"/>
      <c r="G47132" s="1"/>
      <c r="H47132" s="1"/>
    </row>
    <row r="47133">
      <c r="A47133" s="1"/>
      <c r="B47133" s="1"/>
      <c r="C47133" s="1"/>
      <c r="D47133" s="8"/>
      <c r="E47133" s="1"/>
      <c r="F47133" s="1"/>
      <c r="G47133" s="1"/>
      <c r="H47133" s="1"/>
    </row>
    <row r="47134">
      <c r="A47134" s="1"/>
      <c r="B47134" s="1"/>
      <c r="C47134" s="1"/>
      <c r="D47134" s="8"/>
      <c r="E47134" s="1"/>
      <c r="F47134" s="1"/>
      <c r="G47134" s="1"/>
      <c r="H47134" s="1"/>
    </row>
    <row r="47135">
      <c r="A47135" s="1"/>
      <c r="B47135" s="1"/>
      <c r="C47135" s="1"/>
      <c r="D47135" s="8"/>
      <c r="E47135" s="1"/>
      <c r="F47135" s="1"/>
      <c r="G47135" s="1"/>
      <c r="H47135" s="1"/>
    </row>
    <row r="47136">
      <c r="A47136" s="1"/>
      <c r="B47136" s="1"/>
      <c r="C47136" s="1"/>
      <c r="D47136" s="8"/>
      <c r="E47136" s="1"/>
      <c r="F47136" s="1"/>
      <c r="G47136" s="1"/>
      <c r="H47136" s="1"/>
    </row>
    <row r="47137">
      <c r="A47137" s="1"/>
      <c r="B47137" s="1"/>
      <c r="C47137" s="1"/>
      <c r="D47137" s="8"/>
      <c r="E47137" s="1"/>
      <c r="F47137" s="1"/>
      <c r="G47137" s="1"/>
      <c r="H47137" s="1"/>
    </row>
    <row r="47138">
      <c r="A47138" s="1"/>
      <c r="B47138" s="1"/>
      <c r="C47138" s="1"/>
      <c r="D47138" s="8"/>
      <c r="E47138" s="1"/>
      <c r="F47138" s="1"/>
      <c r="G47138" s="1"/>
      <c r="H47138" s="1"/>
    </row>
    <row r="47139">
      <c r="A47139" s="1"/>
      <c r="B47139" s="1"/>
      <c r="C47139" s="1"/>
      <c r="D47139" s="8"/>
      <c r="E47139" s="1"/>
      <c r="F47139" s="1"/>
      <c r="G47139" s="1"/>
      <c r="H47139" s="1"/>
    </row>
    <row r="47140">
      <c r="A47140" s="1"/>
      <c r="B47140" s="1"/>
      <c r="C47140" s="1"/>
      <c r="D47140" s="8"/>
      <c r="E47140" s="1"/>
      <c r="F47140" s="1"/>
      <c r="G47140" s="1"/>
      <c r="H47140" s="1"/>
    </row>
    <row r="47141">
      <c r="A47141" s="1"/>
      <c r="B47141" s="1"/>
      <c r="C47141" s="1"/>
      <c r="D47141" s="8"/>
      <c r="E47141" s="1"/>
      <c r="F47141" s="1"/>
      <c r="G47141" s="1"/>
      <c r="H47141" s="1"/>
    </row>
    <row r="47142">
      <c r="A47142" s="1"/>
      <c r="B47142" s="1"/>
      <c r="C47142" s="1"/>
      <c r="D47142" s="8"/>
      <c r="E47142" s="1"/>
      <c r="F47142" s="1"/>
      <c r="G47142" s="1"/>
      <c r="H47142" s="1"/>
    </row>
    <row r="47143">
      <c r="A47143" s="1"/>
      <c r="B47143" s="1"/>
      <c r="C47143" s="1"/>
      <c r="D47143" s="8"/>
      <c r="E47143" s="1"/>
      <c r="F47143" s="1"/>
      <c r="G47143" s="1"/>
      <c r="H47143" s="1"/>
    </row>
    <row r="47144">
      <c r="A47144" s="1"/>
      <c r="B47144" s="1"/>
      <c r="C47144" s="1"/>
      <c r="D47144" s="8"/>
      <c r="E47144" s="1"/>
      <c r="F47144" s="1"/>
      <c r="G47144" s="1"/>
      <c r="H47144" s="1"/>
    </row>
    <row r="47145">
      <c r="A47145" s="1"/>
      <c r="B47145" s="1"/>
      <c r="C47145" s="1"/>
      <c r="D47145" s="8"/>
      <c r="E47145" s="1"/>
      <c r="F47145" s="1"/>
      <c r="G47145" s="1"/>
      <c r="H47145" s="1"/>
    </row>
    <row r="47146">
      <c r="A47146" s="1"/>
      <c r="B47146" s="1"/>
      <c r="C47146" s="1"/>
      <c r="D47146" s="8"/>
      <c r="E47146" s="1"/>
      <c r="F47146" s="1"/>
      <c r="G47146" s="1"/>
      <c r="H47146" s="1"/>
    </row>
    <row r="47147">
      <c r="A47147" s="1"/>
      <c r="B47147" s="1"/>
      <c r="C47147" s="1"/>
      <c r="D47147" s="8"/>
      <c r="E47147" s="1"/>
      <c r="F47147" s="1"/>
      <c r="G47147" s="1"/>
      <c r="H47147" s="1"/>
    </row>
    <row r="47148">
      <c r="A47148" s="1"/>
      <c r="B47148" s="1"/>
      <c r="C47148" s="1"/>
      <c r="D47148" s="8"/>
      <c r="E47148" s="1"/>
      <c r="F47148" s="1"/>
      <c r="G47148" s="1"/>
      <c r="H47148" s="1"/>
    </row>
    <row r="47149">
      <c r="A47149" s="1"/>
      <c r="B47149" s="1"/>
      <c r="C47149" s="1"/>
      <c r="D47149" s="8"/>
      <c r="E47149" s="1"/>
      <c r="F47149" s="1"/>
      <c r="G47149" s="1"/>
      <c r="H47149" s="1"/>
    </row>
    <row r="47150">
      <c r="A47150" s="1"/>
      <c r="B47150" s="1"/>
      <c r="C47150" s="1"/>
      <c r="D47150" s="8"/>
      <c r="E47150" s="1"/>
      <c r="F47150" s="1"/>
      <c r="G47150" s="1"/>
      <c r="H47150" s="1"/>
    </row>
    <row r="47151">
      <c r="A47151" s="1"/>
      <c r="B47151" s="1"/>
      <c r="C47151" s="1"/>
      <c r="D47151" s="8"/>
      <c r="E47151" s="1"/>
      <c r="F47151" s="1"/>
      <c r="G47151" s="1"/>
      <c r="H47151" s="1"/>
    </row>
    <row r="47152">
      <c r="A47152" s="1"/>
      <c r="B47152" s="1"/>
      <c r="C47152" s="1"/>
      <c r="D47152" s="8"/>
      <c r="E47152" s="1"/>
      <c r="F47152" s="1"/>
      <c r="G47152" s="1"/>
      <c r="H47152" s="1"/>
    </row>
    <row r="47153">
      <c r="A47153" s="1"/>
      <c r="B47153" s="1"/>
      <c r="C47153" s="1"/>
      <c r="D47153" s="8"/>
      <c r="E47153" s="1"/>
      <c r="F47153" s="1"/>
      <c r="G47153" s="1"/>
      <c r="H47153" s="1"/>
    </row>
    <row r="47154">
      <c r="A47154" s="1"/>
      <c r="B47154" s="1"/>
      <c r="C47154" s="1"/>
      <c r="D47154" s="8"/>
      <c r="E47154" s="1"/>
      <c r="F47154" s="1"/>
      <c r="G47154" s="1"/>
      <c r="H47154" s="1"/>
    </row>
    <row r="47155">
      <c r="A47155" s="1"/>
      <c r="B47155" s="1"/>
      <c r="C47155" s="1"/>
      <c r="D47155" s="8"/>
      <c r="E47155" s="1"/>
      <c r="F47155" s="1"/>
      <c r="G47155" s="1"/>
      <c r="H47155" s="1"/>
    </row>
    <row r="47156">
      <c r="A47156" s="1"/>
      <c r="B47156" s="1"/>
      <c r="C47156" s="1"/>
      <c r="D47156" s="8"/>
      <c r="E47156" s="1"/>
      <c r="F47156" s="1"/>
      <c r="G47156" s="1"/>
      <c r="H47156" s="1"/>
    </row>
    <row r="47157">
      <c r="A47157" s="1"/>
      <c r="B47157" s="1"/>
      <c r="C47157" s="1"/>
      <c r="D47157" s="8"/>
      <c r="E47157" s="1"/>
      <c r="F47157" s="1"/>
      <c r="G47157" s="1"/>
      <c r="H47157" s="1"/>
    </row>
    <row r="47158">
      <c r="A47158" s="1"/>
      <c r="B47158" s="1"/>
      <c r="C47158" s="1"/>
      <c r="D47158" s="8"/>
      <c r="E47158" s="1"/>
      <c r="F47158" s="1"/>
      <c r="G47158" s="1"/>
      <c r="H47158" s="1"/>
    </row>
    <row r="47159">
      <c r="A47159" s="1"/>
      <c r="B47159" s="1"/>
      <c r="C47159" s="1"/>
      <c r="D47159" s="8"/>
      <c r="E47159" s="1"/>
      <c r="F47159" s="1"/>
      <c r="G47159" s="1"/>
      <c r="H47159" s="1"/>
    </row>
    <row r="47160">
      <c r="A47160" s="1"/>
      <c r="B47160" s="1"/>
      <c r="C47160" s="1"/>
      <c r="D47160" s="8"/>
      <c r="E47160" s="1"/>
      <c r="F47160" s="1"/>
      <c r="G47160" s="1"/>
      <c r="H47160" s="1"/>
    </row>
    <row r="47161">
      <c r="A47161" s="1"/>
      <c r="B47161" s="1"/>
      <c r="C47161" s="1"/>
      <c r="D47161" s="8"/>
      <c r="E47161" s="1"/>
      <c r="F47161" s="1"/>
      <c r="G47161" s="1"/>
      <c r="H47161" s="1"/>
    </row>
    <row r="47162">
      <c r="A47162" s="1"/>
      <c r="B47162" s="1"/>
      <c r="C47162" s="1"/>
      <c r="D47162" s="8"/>
      <c r="E47162" s="1"/>
      <c r="F47162" s="1"/>
      <c r="G47162" s="1"/>
      <c r="H47162" s="1"/>
    </row>
    <row r="47163">
      <c r="A47163" s="1"/>
      <c r="B47163" s="1"/>
      <c r="C47163" s="1"/>
      <c r="D47163" s="8"/>
      <c r="E47163" s="1"/>
      <c r="F47163" s="1"/>
      <c r="G47163" s="1"/>
      <c r="H47163" s="1"/>
    </row>
    <row r="47164">
      <c r="A47164" s="1"/>
      <c r="B47164" s="1"/>
      <c r="C47164" s="1"/>
      <c r="D47164" s="8"/>
      <c r="E47164" s="1"/>
      <c r="F47164" s="1"/>
      <c r="G47164" s="1"/>
      <c r="H47164" s="1"/>
    </row>
    <row r="47165">
      <c r="A47165" s="1"/>
      <c r="B47165" s="1"/>
      <c r="C47165" s="1"/>
      <c r="D47165" s="8"/>
      <c r="E47165" s="1"/>
      <c r="F47165" s="1"/>
      <c r="G47165" s="1"/>
      <c r="H47165" s="1"/>
    </row>
    <row r="47166">
      <c r="A47166" s="1"/>
      <c r="B47166" s="1"/>
      <c r="C47166" s="1"/>
      <c r="D47166" s="8"/>
      <c r="E47166" s="1"/>
      <c r="F47166" s="1"/>
      <c r="G47166" s="1"/>
      <c r="H47166" s="1"/>
    </row>
    <row r="47167">
      <c r="A47167" s="1"/>
      <c r="B47167" s="1"/>
      <c r="C47167" s="1"/>
      <c r="D47167" s="8"/>
      <c r="E47167" s="1"/>
      <c r="F47167" s="1"/>
      <c r="G47167" s="1"/>
      <c r="H47167" s="1"/>
    </row>
    <row r="47168">
      <c r="A47168" s="1"/>
      <c r="B47168" s="1"/>
      <c r="C47168" s="1"/>
      <c r="D47168" s="8"/>
      <c r="E47168" s="1"/>
      <c r="F47168" s="1"/>
      <c r="G47168" s="1"/>
      <c r="H47168" s="1"/>
    </row>
    <row r="47169">
      <c r="A47169" s="1"/>
      <c r="B47169" s="1"/>
      <c r="C47169" s="1"/>
      <c r="D47169" s="8"/>
      <c r="E47169" s="1"/>
      <c r="F47169" s="1"/>
      <c r="G47169" s="1"/>
      <c r="H47169" s="1"/>
    </row>
    <row r="47170">
      <c r="A47170" s="1"/>
      <c r="B47170" s="1"/>
      <c r="C47170" s="1"/>
      <c r="D47170" s="8"/>
      <c r="E47170" s="1"/>
      <c r="F47170" s="1"/>
      <c r="G47170" s="1"/>
      <c r="H47170" s="1"/>
    </row>
    <row r="47171">
      <c r="A47171" s="1"/>
      <c r="B47171" s="1"/>
      <c r="C47171" s="1"/>
      <c r="D47171" s="8"/>
      <c r="E47171" s="1"/>
      <c r="F47171" s="1"/>
      <c r="G47171" s="1"/>
      <c r="H47171" s="1"/>
    </row>
    <row r="47172">
      <c r="A47172" s="1"/>
      <c r="B47172" s="1"/>
      <c r="C47172" s="1"/>
      <c r="D47172" s="8"/>
      <c r="E47172" s="1"/>
      <c r="F47172" s="1"/>
      <c r="G47172" s="1"/>
      <c r="H47172" s="1"/>
    </row>
    <row r="47173">
      <c r="A47173" s="1"/>
      <c r="B47173" s="1"/>
      <c r="C47173" s="1"/>
      <c r="D47173" s="8"/>
      <c r="E47173" s="1"/>
      <c r="F47173" s="1"/>
      <c r="G47173" s="1"/>
      <c r="H47173" s="1"/>
    </row>
    <row r="47174">
      <c r="A47174" s="1"/>
      <c r="B47174" s="1"/>
      <c r="C47174" s="1"/>
      <c r="D47174" s="8"/>
      <c r="E47174" s="1"/>
      <c r="F47174" s="1"/>
      <c r="G47174" s="1"/>
      <c r="H47174" s="1"/>
    </row>
    <row r="47175">
      <c r="A47175" s="1"/>
      <c r="B47175" s="1"/>
      <c r="C47175" s="1"/>
      <c r="D47175" s="8"/>
      <c r="E47175" s="1"/>
      <c r="F47175" s="1"/>
      <c r="G47175" s="1"/>
      <c r="H47175" s="1"/>
    </row>
    <row r="47176">
      <c r="A47176" s="1"/>
      <c r="B47176" s="1"/>
      <c r="C47176" s="1"/>
      <c r="D47176" s="8"/>
      <c r="E47176" s="1"/>
      <c r="F47176" s="1"/>
      <c r="G47176" s="1"/>
      <c r="H47176" s="1"/>
    </row>
    <row r="47177">
      <c r="A47177" s="1"/>
      <c r="B47177" s="1"/>
      <c r="C47177" s="1"/>
      <c r="D47177" s="8"/>
      <c r="E47177" s="1"/>
      <c r="F47177" s="1"/>
      <c r="G47177" s="1"/>
      <c r="H47177" s="1"/>
    </row>
    <row r="47178">
      <c r="A47178" s="1"/>
      <c r="B47178" s="1"/>
      <c r="C47178" s="1"/>
      <c r="D47178" s="8"/>
      <c r="E47178" s="1"/>
      <c r="F47178" s="1"/>
      <c r="G47178" s="1"/>
      <c r="H47178" s="1"/>
    </row>
    <row r="47179">
      <c r="A47179" s="1"/>
      <c r="B47179" s="1"/>
      <c r="C47179" s="1"/>
      <c r="D47179" s="8"/>
      <c r="E47179" s="1"/>
      <c r="F47179" s="1"/>
      <c r="G47179" s="1"/>
      <c r="H47179" s="1"/>
    </row>
    <row r="47180">
      <c r="A47180" s="1"/>
      <c r="B47180" s="1"/>
      <c r="C47180" s="1"/>
      <c r="D47180" s="8"/>
      <c r="E47180" s="1"/>
      <c r="F47180" s="1"/>
      <c r="G47180" s="1"/>
      <c r="H47180" s="1"/>
    </row>
    <row r="47181">
      <c r="A47181" s="1"/>
      <c r="B47181" s="1"/>
      <c r="C47181" s="1"/>
      <c r="D47181" s="8"/>
      <c r="E47181" s="1"/>
      <c r="F47181" s="1"/>
      <c r="G47181" s="1"/>
      <c r="H47181" s="1"/>
    </row>
    <row r="47182">
      <c r="A47182" s="1"/>
      <c r="B47182" s="1"/>
      <c r="C47182" s="1"/>
      <c r="D47182" s="8"/>
      <c r="E47182" s="1"/>
      <c r="F47182" s="1"/>
      <c r="G47182" s="1"/>
      <c r="H47182" s="1"/>
    </row>
    <row r="47183">
      <c r="A47183" s="1"/>
      <c r="B47183" s="1"/>
      <c r="C47183" s="1"/>
      <c r="D47183" s="8"/>
      <c r="E47183" s="1"/>
      <c r="F47183" s="1"/>
      <c r="G47183" s="1"/>
      <c r="H47183" s="1"/>
    </row>
    <row r="47184">
      <c r="A47184" s="1"/>
      <c r="B47184" s="1"/>
      <c r="C47184" s="1"/>
      <c r="D47184" s="8"/>
      <c r="E47184" s="1"/>
      <c r="F47184" s="1"/>
      <c r="G47184" s="1"/>
      <c r="H47184" s="1"/>
    </row>
    <row r="47185">
      <c r="A47185" s="1"/>
      <c r="B47185" s="1"/>
      <c r="C47185" s="1"/>
      <c r="D47185" s="8"/>
      <c r="E47185" s="1"/>
      <c r="F47185" s="1"/>
      <c r="G47185" s="1"/>
      <c r="H47185" s="1"/>
    </row>
    <row r="47186">
      <c r="A47186" s="1"/>
      <c r="B47186" s="1"/>
      <c r="C47186" s="1"/>
      <c r="D47186" s="8"/>
      <c r="E47186" s="1"/>
      <c r="F47186" s="1"/>
      <c r="G47186" s="1"/>
      <c r="H47186" s="1"/>
    </row>
    <row r="47187">
      <c r="A47187" s="1"/>
      <c r="B47187" s="1"/>
      <c r="C47187" s="1"/>
      <c r="D47187" s="8"/>
      <c r="E47187" s="1"/>
      <c r="F47187" s="1"/>
      <c r="G47187" s="1"/>
      <c r="H47187" s="1"/>
    </row>
    <row r="47188">
      <c r="A47188" s="1"/>
      <c r="B47188" s="1"/>
      <c r="C47188" s="1"/>
      <c r="D47188" s="8"/>
      <c r="E47188" s="1"/>
      <c r="F47188" s="1"/>
      <c r="G47188" s="1"/>
      <c r="H47188" s="1"/>
    </row>
    <row r="47189">
      <c r="A47189" s="1"/>
      <c r="B47189" s="1"/>
      <c r="C47189" s="1"/>
      <c r="D47189" s="8"/>
      <c r="E47189" s="1"/>
      <c r="F47189" s="1"/>
      <c r="G47189" s="1"/>
      <c r="H47189" s="1"/>
    </row>
    <row r="47190">
      <c r="A47190" s="1"/>
      <c r="B47190" s="1"/>
      <c r="C47190" s="1"/>
      <c r="D47190" s="8"/>
      <c r="E47190" s="1"/>
      <c r="F47190" s="1"/>
      <c r="G47190" s="1"/>
      <c r="H47190" s="1"/>
    </row>
    <row r="47191">
      <c r="A47191" s="1"/>
      <c r="B47191" s="1"/>
      <c r="C47191" s="1"/>
      <c r="D47191" s="8"/>
      <c r="E47191" s="1"/>
      <c r="F47191" s="1"/>
      <c r="G47191" s="1"/>
      <c r="H47191" s="1"/>
    </row>
    <row r="47192">
      <c r="A47192" s="1"/>
      <c r="B47192" s="1"/>
      <c r="C47192" s="1"/>
      <c r="D47192" s="8"/>
      <c r="E47192" s="1"/>
      <c r="F47192" s="1"/>
      <c r="G47192" s="1"/>
      <c r="H47192" s="1"/>
    </row>
    <row r="47193">
      <c r="A47193" s="1"/>
      <c r="B47193" s="1"/>
      <c r="C47193" s="1"/>
      <c r="D47193" s="8"/>
      <c r="E47193" s="1"/>
      <c r="F47193" s="1"/>
      <c r="G47193" s="1"/>
      <c r="H47193" s="1"/>
    </row>
    <row r="47194">
      <c r="A47194" s="1"/>
      <c r="B47194" s="1"/>
      <c r="C47194" s="1"/>
      <c r="D47194" s="8"/>
      <c r="E47194" s="1"/>
      <c r="F47194" s="1"/>
      <c r="G47194" s="1"/>
      <c r="H47194" s="1"/>
    </row>
    <row r="47195">
      <c r="A47195" s="1"/>
      <c r="B47195" s="1"/>
      <c r="C47195" s="1"/>
      <c r="D47195" s="8"/>
      <c r="E47195" s="1"/>
      <c r="F47195" s="1"/>
      <c r="G47195" s="1"/>
      <c r="H47195" s="1"/>
    </row>
    <row r="47196">
      <c r="A47196" s="1"/>
      <c r="B47196" s="1"/>
      <c r="C47196" s="1"/>
      <c r="D47196" s="8"/>
      <c r="E47196" s="1"/>
      <c r="F47196" s="1"/>
      <c r="G47196" s="1"/>
      <c r="H47196" s="1"/>
    </row>
    <row r="47197">
      <c r="A47197" s="1"/>
      <c r="B47197" s="1"/>
      <c r="C47197" s="1"/>
      <c r="D47197" s="8"/>
      <c r="E47197" s="1"/>
      <c r="F47197" s="1"/>
      <c r="G47197" s="1"/>
      <c r="H47197" s="1"/>
    </row>
    <row r="47198">
      <c r="A47198" s="1"/>
      <c r="B47198" s="1"/>
      <c r="C47198" s="1"/>
      <c r="D47198" s="8"/>
      <c r="E47198" s="1"/>
      <c r="F47198" s="1"/>
      <c r="G47198" s="1"/>
      <c r="H47198" s="1"/>
    </row>
    <row r="47199">
      <c r="A47199" s="1"/>
      <c r="B47199" s="1"/>
      <c r="C47199" s="1"/>
      <c r="D47199" s="8"/>
      <c r="E47199" s="1"/>
      <c r="F47199" s="1"/>
      <c r="G47199" s="1"/>
      <c r="H47199" s="1"/>
    </row>
    <row r="47200">
      <c r="A47200" s="1"/>
      <c r="B47200" s="1"/>
      <c r="C47200" s="1"/>
      <c r="D47200" s="8"/>
      <c r="E47200" s="1"/>
      <c r="F47200" s="1"/>
      <c r="G47200" s="1"/>
      <c r="H47200" s="1"/>
    </row>
    <row r="47201">
      <c r="A47201" s="1"/>
      <c r="B47201" s="1"/>
      <c r="C47201" s="1"/>
      <c r="D47201" s="8"/>
      <c r="E47201" s="1"/>
      <c r="F47201" s="1"/>
      <c r="G47201" s="1"/>
      <c r="H47201" s="1"/>
    </row>
    <row r="47202">
      <c r="A47202" s="1"/>
      <c r="B47202" s="1"/>
      <c r="C47202" s="1"/>
      <c r="D47202" s="8"/>
      <c r="E47202" s="1"/>
      <c r="F47202" s="1"/>
      <c r="G47202" s="1"/>
      <c r="H47202" s="1"/>
    </row>
    <row r="47203">
      <c r="A47203" s="1"/>
      <c r="B47203" s="1"/>
      <c r="C47203" s="1"/>
      <c r="D47203" s="8"/>
      <c r="E47203" s="1"/>
      <c r="F47203" s="1"/>
      <c r="G47203" s="1"/>
      <c r="H47203" s="1"/>
    </row>
    <row r="47204">
      <c r="A47204" s="1"/>
      <c r="B47204" s="1"/>
      <c r="C47204" s="1"/>
      <c r="D47204" s="8"/>
      <c r="E47204" s="1"/>
      <c r="F47204" s="1"/>
      <c r="G47204" s="1"/>
      <c r="H47204" s="1"/>
    </row>
    <row r="47205">
      <c r="A47205" s="1"/>
      <c r="B47205" s="1"/>
      <c r="C47205" s="1"/>
      <c r="D47205" s="8"/>
      <c r="E47205" s="1"/>
      <c r="F47205" s="1"/>
      <c r="G47205" s="1"/>
      <c r="H47205" s="1"/>
    </row>
    <row r="47206">
      <c r="A47206" s="1"/>
      <c r="B47206" s="1"/>
      <c r="C47206" s="1"/>
      <c r="D47206" s="8"/>
      <c r="E47206" s="1"/>
      <c r="F47206" s="1"/>
      <c r="G47206" s="1"/>
      <c r="H47206" s="1"/>
    </row>
    <row r="47207">
      <c r="A47207" s="1"/>
      <c r="B47207" s="1"/>
      <c r="C47207" s="1"/>
      <c r="D47207" s="8"/>
      <c r="E47207" s="1"/>
      <c r="F47207" s="1"/>
      <c r="G47207" s="1"/>
      <c r="H47207" s="1"/>
    </row>
    <row r="47208">
      <c r="A47208" s="1"/>
      <c r="B47208" s="1"/>
      <c r="C47208" s="1"/>
      <c r="D47208" s="8"/>
      <c r="E47208" s="1"/>
      <c r="F47208" s="1"/>
      <c r="G47208" s="1"/>
      <c r="H47208" s="1"/>
    </row>
    <row r="47209">
      <c r="A47209" s="1"/>
      <c r="B47209" s="1"/>
      <c r="C47209" s="1"/>
      <c r="D47209" s="8"/>
      <c r="E47209" s="1"/>
      <c r="F47209" s="1"/>
      <c r="G47209" s="1"/>
      <c r="H47209" s="1"/>
    </row>
    <row r="47210">
      <c r="A47210" s="1"/>
      <c r="B47210" s="1"/>
      <c r="C47210" s="1"/>
      <c r="D47210" s="8"/>
      <c r="E47210" s="1"/>
      <c r="F47210" s="1"/>
      <c r="G47210" s="1"/>
      <c r="H47210" s="1"/>
    </row>
    <row r="47211">
      <c r="A47211" s="1"/>
      <c r="B47211" s="1"/>
      <c r="C47211" s="1"/>
      <c r="D47211" s="8"/>
      <c r="E47211" s="1"/>
      <c r="F47211" s="1"/>
      <c r="G47211" s="1"/>
      <c r="H47211" s="1"/>
    </row>
    <row r="47212">
      <c r="A47212" s="1"/>
      <c r="B47212" s="1"/>
      <c r="C47212" s="1"/>
      <c r="D47212" s="8"/>
      <c r="E47212" s="1"/>
      <c r="F47212" s="1"/>
      <c r="G47212" s="1"/>
      <c r="H47212" s="1"/>
    </row>
    <row r="47213">
      <c r="A47213" s="1"/>
      <c r="B47213" s="1"/>
      <c r="C47213" s="1"/>
      <c r="D47213" s="8"/>
      <c r="E47213" s="1"/>
      <c r="F47213" s="1"/>
      <c r="G47213" s="1"/>
      <c r="H47213" s="1"/>
    </row>
    <row r="47214">
      <c r="A47214" s="1"/>
      <c r="B47214" s="1"/>
      <c r="C47214" s="1"/>
      <c r="D47214" s="8"/>
      <c r="E47214" s="1"/>
      <c r="F47214" s="1"/>
      <c r="G47214" s="1"/>
      <c r="H47214" s="1"/>
    </row>
    <row r="47215">
      <c r="A47215" s="1"/>
      <c r="B47215" s="1"/>
      <c r="C47215" s="1"/>
      <c r="D47215" s="8"/>
      <c r="E47215" s="1"/>
      <c r="F47215" s="1"/>
      <c r="G47215" s="1"/>
      <c r="H47215" s="1"/>
    </row>
    <row r="47216">
      <c r="A47216" s="1"/>
      <c r="B47216" s="1"/>
      <c r="C47216" s="1"/>
      <c r="D47216" s="8"/>
      <c r="E47216" s="1"/>
      <c r="F47216" s="1"/>
      <c r="G47216" s="1"/>
      <c r="H47216" s="1"/>
    </row>
    <row r="47217">
      <c r="A47217" s="1"/>
      <c r="B47217" s="1"/>
      <c r="C47217" s="1"/>
      <c r="D47217" s="8"/>
      <c r="E47217" s="1"/>
      <c r="F47217" s="1"/>
      <c r="G47217" s="1"/>
      <c r="H47217" s="1"/>
    </row>
    <row r="47218">
      <c r="A47218" s="1"/>
      <c r="B47218" s="1"/>
      <c r="C47218" s="1"/>
      <c r="D47218" s="8"/>
      <c r="E47218" s="1"/>
      <c r="F47218" s="1"/>
      <c r="G47218" s="1"/>
      <c r="H47218" s="1"/>
    </row>
    <row r="47219">
      <c r="A47219" s="1"/>
      <c r="B47219" s="1"/>
      <c r="C47219" s="1"/>
      <c r="D47219" s="8"/>
      <c r="E47219" s="1"/>
      <c r="F47219" s="1"/>
      <c r="G47219" s="1"/>
      <c r="H47219" s="1"/>
    </row>
    <row r="47220">
      <c r="A47220" s="1"/>
      <c r="B47220" s="1"/>
      <c r="C47220" s="1"/>
      <c r="D47220" s="8"/>
      <c r="E47220" s="1"/>
      <c r="F47220" s="1"/>
      <c r="G47220" s="1"/>
      <c r="H47220" s="1"/>
    </row>
    <row r="47221">
      <c r="A47221" s="1"/>
      <c r="B47221" s="1"/>
      <c r="C47221" s="1"/>
      <c r="D47221" s="8"/>
      <c r="E47221" s="1"/>
      <c r="F47221" s="1"/>
      <c r="G47221" s="1"/>
      <c r="H47221" s="1"/>
    </row>
    <row r="47222">
      <c r="A47222" s="1"/>
      <c r="B47222" s="1"/>
      <c r="C47222" s="1"/>
      <c r="D47222" s="8"/>
      <c r="E47222" s="1"/>
      <c r="F47222" s="1"/>
      <c r="G47222" s="1"/>
      <c r="H47222" s="1"/>
    </row>
    <row r="47223">
      <c r="A47223" s="1"/>
      <c r="B47223" s="1"/>
      <c r="C47223" s="1"/>
      <c r="D47223" s="8"/>
      <c r="E47223" s="1"/>
      <c r="F47223" s="1"/>
      <c r="G47223" s="1"/>
      <c r="H47223" s="1"/>
    </row>
    <row r="47224">
      <c r="A47224" s="1"/>
      <c r="B47224" s="1"/>
      <c r="C47224" s="1"/>
      <c r="D47224" s="8"/>
      <c r="E47224" s="1"/>
      <c r="F47224" s="1"/>
      <c r="G47224" s="1"/>
      <c r="H47224" s="1"/>
    </row>
    <row r="47225">
      <c r="A47225" s="1"/>
      <c r="B47225" s="1"/>
      <c r="C47225" s="1"/>
      <c r="D47225" s="8"/>
      <c r="E47225" s="1"/>
      <c r="F47225" s="1"/>
      <c r="G47225" s="1"/>
      <c r="H47225" s="1"/>
    </row>
    <row r="47226">
      <c r="A47226" s="1"/>
      <c r="B47226" s="1"/>
      <c r="C47226" s="1"/>
      <c r="D47226" s="8"/>
      <c r="E47226" s="1"/>
      <c r="F47226" s="1"/>
      <c r="G47226" s="1"/>
      <c r="H47226" s="1"/>
    </row>
    <row r="47227">
      <c r="A47227" s="1"/>
      <c r="B47227" s="1"/>
      <c r="C47227" s="1"/>
      <c r="D47227" s="8"/>
      <c r="E47227" s="1"/>
      <c r="F47227" s="1"/>
      <c r="G47227" s="1"/>
      <c r="H47227" s="1"/>
    </row>
    <row r="47228">
      <c r="A47228" s="1"/>
      <c r="B47228" s="1"/>
      <c r="C47228" s="1"/>
      <c r="D47228" s="8"/>
      <c r="E47228" s="1"/>
      <c r="F47228" s="1"/>
      <c r="G47228" s="1"/>
      <c r="H47228" s="1"/>
    </row>
    <row r="47229">
      <c r="A47229" s="1"/>
      <c r="B47229" s="1"/>
      <c r="C47229" s="1"/>
      <c r="D47229" s="8"/>
      <c r="E47229" s="1"/>
      <c r="F47229" s="1"/>
      <c r="G47229" s="1"/>
      <c r="H47229" s="1"/>
    </row>
    <row r="47230">
      <c r="A47230" s="1"/>
      <c r="B47230" s="1"/>
      <c r="C47230" s="1"/>
      <c r="D47230" s="8"/>
      <c r="E47230" s="1"/>
      <c r="F47230" s="1"/>
      <c r="G47230" s="1"/>
      <c r="H47230" s="1"/>
    </row>
    <row r="47231">
      <c r="A47231" s="1"/>
      <c r="B47231" s="1"/>
      <c r="C47231" s="1"/>
      <c r="D47231" s="8"/>
      <c r="E47231" s="1"/>
      <c r="F47231" s="1"/>
      <c r="G47231" s="1"/>
      <c r="H47231" s="1"/>
    </row>
    <row r="47232">
      <c r="A47232" s="1"/>
      <c r="B47232" s="1"/>
      <c r="C47232" s="1"/>
      <c r="D47232" s="8"/>
      <c r="E47232" s="1"/>
      <c r="F47232" s="1"/>
      <c r="G47232" s="1"/>
      <c r="H47232" s="1"/>
    </row>
    <row r="47233">
      <c r="A47233" s="1"/>
      <c r="B47233" s="1"/>
      <c r="C47233" s="1"/>
      <c r="D47233" s="8"/>
      <c r="E47233" s="1"/>
      <c r="F47233" s="1"/>
      <c r="G47233" s="1"/>
      <c r="H47233" s="1"/>
    </row>
    <row r="47234">
      <c r="A47234" s="1"/>
      <c r="B47234" s="1"/>
      <c r="C47234" s="1"/>
      <c r="D47234" s="8"/>
      <c r="E47234" s="1"/>
      <c r="F47234" s="1"/>
      <c r="G47234" s="1"/>
      <c r="H47234" s="1"/>
    </row>
    <row r="47235">
      <c r="A47235" s="1"/>
      <c r="B47235" s="1"/>
      <c r="C47235" s="1"/>
      <c r="D47235" s="8"/>
      <c r="E47235" s="1"/>
      <c r="F47235" s="1"/>
      <c r="G47235" s="1"/>
      <c r="H47235" s="1"/>
    </row>
    <row r="47236">
      <c r="A47236" s="1"/>
      <c r="B47236" s="1"/>
      <c r="C47236" s="1"/>
      <c r="D47236" s="8"/>
      <c r="E47236" s="1"/>
      <c r="F47236" s="1"/>
      <c r="G47236" s="1"/>
      <c r="H47236" s="1"/>
    </row>
    <row r="47237">
      <c r="A47237" s="1"/>
      <c r="B47237" s="1"/>
      <c r="C47237" s="1"/>
      <c r="D47237" s="8"/>
      <c r="E47237" s="1"/>
      <c r="F47237" s="1"/>
      <c r="G47237" s="1"/>
      <c r="H47237" s="1"/>
    </row>
    <row r="47238">
      <c r="A47238" s="1"/>
      <c r="B47238" s="1"/>
      <c r="C47238" s="1"/>
      <c r="D47238" s="8"/>
      <c r="E47238" s="1"/>
      <c r="F47238" s="1"/>
      <c r="G47238" s="1"/>
      <c r="H47238" s="1"/>
    </row>
    <row r="47239">
      <c r="A47239" s="1"/>
      <c r="B47239" s="1"/>
      <c r="C47239" s="1"/>
      <c r="D47239" s="8"/>
      <c r="E47239" s="1"/>
      <c r="F47239" s="1"/>
      <c r="G47239" s="1"/>
      <c r="H47239" s="1"/>
    </row>
    <row r="47240">
      <c r="A47240" s="1"/>
      <c r="B47240" s="1"/>
      <c r="C47240" s="1"/>
      <c r="D47240" s="8"/>
      <c r="E47240" s="1"/>
      <c r="F47240" s="1"/>
      <c r="G47240" s="1"/>
      <c r="H47240" s="1"/>
    </row>
    <row r="47241">
      <c r="A47241" s="1"/>
      <c r="B47241" s="1"/>
      <c r="C47241" s="1"/>
      <c r="D47241" s="8"/>
      <c r="E47241" s="1"/>
      <c r="F47241" s="1"/>
      <c r="G47241" s="1"/>
      <c r="H47241" s="1"/>
    </row>
    <row r="47242">
      <c r="A47242" s="1"/>
      <c r="B47242" s="1"/>
      <c r="C47242" s="1"/>
      <c r="D47242" s="8"/>
      <c r="E47242" s="1"/>
      <c r="F47242" s="1"/>
      <c r="G47242" s="1"/>
      <c r="H47242" s="1"/>
    </row>
    <row r="47243">
      <c r="A47243" s="1"/>
      <c r="B47243" s="1"/>
      <c r="C47243" s="1"/>
      <c r="D47243" s="8"/>
      <c r="E47243" s="1"/>
      <c r="F47243" s="1"/>
      <c r="G47243" s="1"/>
      <c r="H47243" s="1"/>
    </row>
    <row r="47244">
      <c r="A47244" s="1"/>
      <c r="B47244" s="1"/>
      <c r="C47244" s="1"/>
      <c r="D47244" s="8"/>
      <c r="E47244" s="1"/>
      <c r="F47244" s="1"/>
      <c r="G47244" s="1"/>
      <c r="H47244" s="1"/>
    </row>
    <row r="47245">
      <c r="A47245" s="1"/>
      <c r="B47245" s="1"/>
      <c r="C47245" s="1"/>
      <c r="D47245" s="8"/>
      <c r="E47245" s="1"/>
      <c r="F47245" s="1"/>
      <c r="G47245" s="1"/>
      <c r="H47245" s="1"/>
    </row>
    <row r="47246">
      <c r="A47246" s="1"/>
      <c r="B47246" s="1"/>
      <c r="C47246" s="1"/>
      <c r="D47246" s="8"/>
      <c r="E47246" s="1"/>
      <c r="F47246" s="1"/>
      <c r="G47246" s="1"/>
      <c r="H47246" s="1"/>
    </row>
    <row r="47247">
      <c r="A47247" s="1"/>
      <c r="B47247" s="1"/>
      <c r="C47247" s="1"/>
      <c r="D47247" s="8"/>
      <c r="E47247" s="1"/>
      <c r="F47247" s="1"/>
      <c r="G47247" s="1"/>
      <c r="H47247" s="1"/>
    </row>
    <row r="47248">
      <c r="A47248" s="1"/>
      <c r="B47248" s="1"/>
      <c r="C47248" s="1"/>
      <c r="D47248" s="8"/>
      <c r="E47248" s="1"/>
      <c r="F47248" s="1"/>
      <c r="G47248" s="1"/>
      <c r="H47248" s="1"/>
    </row>
    <row r="47249">
      <c r="A47249" s="1"/>
      <c r="B47249" s="1"/>
      <c r="C47249" s="1"/>
      <c r="D47249" s="8"/>
      <c r="E47249" s="1"/>
      <c r="F47249" s="1"/>
      <c r="G47249" s="1"/>
      <c r="H47249" s="1"/>
    </row>
    <row r="47250">
      <c r="A47250" s="1"/>
      <c r="B47250" s="1"/>
      <c r="C47250" s="1"/>
      <c r="D47250" s="8"/>
      <c r="E47250" s="1"/>
      <c r="F47250" s="1"/>
      <c r="G47250" s="1"/>
      <c r="H47250" s="1"/>
    </row>
    <row r="47251">
      <c r="A47251" s="1"/>
      <c r="B47251" s="1"/>
      <c r="C47251" s="1"/>
      <c r="D47251" s="8"/>
      <c r="E47251" s="1"/>
      <c r="F47251" s="1"/>
      <c r="G47251" s="1"/>
      <c r="H47251" s="1"/>
    </row>
    <row r="47252">
      <c r="A47252" s="1"/>
      <c r="B47252" s="1"/>
      <c r="C47252" s="1"/>
      <c r="D47252" s="8"/>
      <c r="E47252" s="1"/>
      <c r="F47252" s="1"/>
      <c r="G47252" s="1"/>
      <c r="H47252" s="1"/>
    </row>
    <row r="47253">
      <c r="A47253" s="1"/>
      <c r="B47253" s="1"/>
      <c r="C47253" s="1"/>
      <c r="D47253" s="8"/>
      <c r="E47253" s="1"/>
      <c r="F47253" s="1"/>
      <c r="G47253" s="1"/>
      <c r="H47253" s="1"/>
    </row>
    <row r="47254">
      <c r="A47254" s="1"/>
      <c r="B47254" s="1"/>
      <c r="C47254" s="1"/>
      <c r="D47254" s="8"/>
      <c r="E47254" s="1"/>
      <c r="F47254" s="1"/>
      <c r="G47254" s="1"/>
      <c r="H47254" s="1"/>
    </row>
    <row r="47255">
      <c r="A47255" s="1"/>
      <c r="B47255" s="1"/>
      <c r="C47255" s="1"/>
      <c r="D47255" s="8"/>
      <c r="E47255" s="1"/>
      <c r="F47255" s="1"/>
      <c r="G47255" s="1"/>
      <c r="H47255" s="1"/>
    </row>
    <row r="47256">
      <c r="A47256" s="1"/>
      <c r="B47256" s="1"/>
      <c r="C47256" s="1"/>
      <c r="D47256" s="8"/>
      <c r="E47256" s="1"/>
      <c r="F47256" s="1"/>
      <c r="G47256" s="1"/>
      <c r="H47256" s="1"/>
    </row>
    <row r="47257">
      <c r="A47257" s="1"/>
      <c r="B47257" s="1"/>
      <c r="C47257" s="1"/>
      <c r="D47257" s="8"/>
      <c r="E47257" s="1"/>
      <c r="F47257" s="1"/>
      <c r="G47257" s="1"/>
      <c r="H47257" s="1"/>
    </row>
    <row r="47258">
      <c r="A47258" s="1"/>
      <c r="B47258" s="1"/>
      <c r="C47258" s="1"/>
      <c r="D47258" s="8"/>
      <c r="E47258" s="1"/>
      <c r="F47258" s="1"/>
      <c r="G47258" s="1"/>
      <c r="H47258" s="1"/>
    </row>
    <row r="47259">
      <c r="A47259" s="1"/>
      <c r="B47259" s="1"/>
      <c r="C47259" s="1"/>
      <c r="D47259" s="8"/>
      <c r="E47259" s="1"/>
      <c r="F47259" s="1"/>
      <c r="G47259" s="1"/>
      <c r="H47259" s="1"/>
    </row>
    <row r="47260">
      <c r="A47260" s="1"/>
      <c r="B47260" s="1"/>
      <c r="C47260" s="1"/>
      <c r="D47260" s="8"/>
      <c r="E47260" s="1"/>
      <c r="F47260" s="1"/>
      <c r="G47260" s="1"/>
      <c r="H47260" s="1"/>
    </row>
    <row r="47261">
      <c r="A47261" s="1"/>
      <c r="B47261" s="1"/>
      <c r="C47261" s="1"/>
      <c r="D47261" s="8"/>
      <c r="E47261" s="1"/>
      <c r="F47261" s="1"/>
      <c r="G47261" s="1"/>
      <c r="H47261" s="1"/>
    </row>
    <row r="47262">
      <c r="A47262" s="1"/>
      <c r="B47262" s="1"/>
      <c r="C47262" s="1"/>
      <c r="D47262" s="8"/>
      <c r="E47262" s="1"/>
      <c r="F47262" s="1"/>
      <c r="G47262" s="1"/>
      <c r="H47262" s="1"/>
    </row>
    <row r="47263">
      <c r="A47263" s="1"/>
      <c r="B47263" s="1"/>
      <c r="C47263" s="1"/>
      <c r="D47263" s="8"/>
      <c r="E47263" s="1"/>
      <c r="F47263" s="1"/>
      <c r="G47263" s="1"/>
      <c r="H47263" s="1"/>
    </row>
    <row r="47264">
      <c r="A47264" s="1"/>
      <c r="B47264" s="1"/>
      <c r="C47264" s="1"/>
      <c r="D47264" s="8"/>
      <c r="E47264" s="1"/>
      <c r="F47264" s="1"/>
      <c r="G47264" s="1"/>
      <c r="H47264" s="1"/>
    </row>
    <row r="47265">
      <c r="A47265" s="1"/>
      <c r="B47265" s="1"/>
      <c r="C47265" s="1"/>
      <c r="D47265" s="8"/>
      <c r="E47265" s="1"/>
      <c r="F47265" s="1"/>
      <c r="G47265" s="1"/>
      <c r="H47265" s="1"/>
    </row>
    <row r="47266">
      <c r="A47266" s="1"/>
      <c r="B47266" s="1"/>
      <c r="C47266" s="1"/>
      <c r="D47266" s="8"/>
      <c r="E47266" s="1"/>
      <c r="F47266" s="1"/>
      <c r="G47266" s="1"/>
      <c r="H47266" s="1"/>
    </row>
    <row r="47267">
      <c r="A47267" s="1"/>
      <c r="B47267" s="1"/>
      <c r="C47267" s="1"/>
      <c r="D47267" s="8"/>
      <c r="E47267" s="1"/>
      <c r="F47267" s="1"/>
      <c r="G47267" s="1"/>
      <c r="H47267" s="1"/>
    </row>
    <row r="47268">
      <c r="A47268" s="1"/>
      <c r="B47268" s="1"/>
      <c r="C47268" s="1"/>
      <c r="D47268" s="8"/>
      <c r="E47268" s="1"/>
      <c r="F47268" s="1"/>
      <c r="G47268" s="1"/>
      <c r="H47268" s="1"/>
    </row>
    <row r="47269">
      <c r="A47269" s="1"/>
      <c r="B47269" s="1"/>
      <c r="C47269" s="1"/>
      <c r="D47269" s="8"/>
      <c r="E47269" s="1"/>
      <c r="F47269" s="1"/>
      <c r="G47269" s="1"/>
      <c r="H47269" s="1"/>
    </row>
    <row r="47270">
      <c r="A47270" s="1"/>
      <c r="B47270" s="1"/>
      <c r="C47270" s="1"/>
      <c r="D47270" s="8"/>
      <c r="E47270" s="1"/>
      <c r="F47270" s="1"/>
      <c r="G47270" s="1"/>
      <c r="H47270" s="1"/>
    </row>
    <row r="47271">
      <c r="A47271" s="1"/>
      <c r="B47271" s="1"/>
      <c r="C47271" s="1"/>
      <c r="D47271" s="8"/>
      <c r="E47271" s="1"/>
      <c r="F47271" s="1"/>
      <c r="G47271" s="1"/>
      <c r="H47271" s="1"/>
    </row>
    <row r="47272">
      <c r="A47272" s="1"/>
      <c r="B47272" s="1"/>
      <c r="C47272" s="1"/>
      <c r="D47272" s="8"/>
      <c r="E47272" s="1"/>
      <c r="F47272" s="1"/>
      <c r="G47272" s="1"/>
      <c r="H47272" s="1"/>
    </row>
    <row r="47273">
      <c r="A47273" s="1"/>
      <c r="B47273" s="1"/>
      <c r="C47273" s="1"/>
      <c r="D47273" s="8"/>
      <c r="E47273" s="1"/>
      <c r="F47273" s="1"/>
      <c r="G47273" s="1"/>
      <c r="H47273" s="1"/>
    </row>
    <row r="47274">
      <c r="A47274" s="1"/>
      <c r="B47274" s="1"/>
      <c r="C47274" s="1"/>
      <c r="D47274" s="8"/>
      <c r="E47274" s="1"/>
      <c r="F47274" s="1"/>
      <c r="G47274" s="1"/>
      <c r="H47274" s="1"/>
    </row>
    <row r="47275">
      <c r="A47275" s="1"/>
      <c r="B47275" s="1"/>
      <c r="C47275" s="1"/>
      <c r="D47275" s="8"/>
      <c r="E47275" s="1"/>
      <c r="F47275" s="1"/>
      <c r="G47275" s="1"/>
      <c r="H47275" s="1"/>
    </row>
    <row r="47276">
      <c r="A47276" s="1"/>
      <c r="B47276" s="1"/>
      <c r="C47276" s="1"/>
      <c r="D47276" s="8"/>
      <c r="E47276" s="1"/>
      <c r="F47276" s="1"/>
      <c r="G47276" s="1"/>
      <c r="H47276" s="1"/>
    </row>
    <row r="47277">
      <c r="A47277" s="1"/>
      <c r="B47277" s="1"/>
      <c r="C47277" s="1"/>
      <c r="D47277" s="8"/>
      <c r="E47277" s="1"/>
      <c r="F47277" s="1"/>
      <c r="G47277" s="1"/>
      <c r="H47277" s="1"/>
    </row>
    <row r="47278">
      <c r="A47278" s="1"/>
      <c r="B47278" s="1"/>
      <c r="C47278" s="1"/>
      <c r="D47278" s="8"/>
      <c r="E47278" s="1"/>
      <c r="F47278" s="1"/>
      <c r="G47278" s="1"/>
      <c r="H47278" s="1"/>
    </row>
    <row r="47279">
      <c r="A47279" s="1"/>
      <c r="B47279" s="1"/>
      <c r="C47279" s="1"/>
      <c r="D47279" s="8"/>
      <c r="E47279" s="1"/>
      <c r="F47279" s="1"/>
      <c r="G47279" s="1"/>
      <c r="H47279" s="1"/>
    </row>
    <row r="47280">
      <c r="A47280" s="1"/>
      <c r="B47280" s="1"/>
      <c r="C47280" s="1"/>
      <c r="D47280" s="8"/>
      <c r="E47280" s="1"/>
      <c r="F47280" s="1"/>
      <c r="G47280" s="1"/>
      <c r="H47280" s="1"/>
    </row>
    <row r="47281">
      <c r="A47281" s="1"/>
      <c r="B47281" s="1"/>
      <c r="C47281" s="1"/>
      <c r="D47281" s="8"/>
      <c r="E47281" s="1"/>
      <c r="F47281" s="1"/>
      <c r="G47281" s="1"/>
      <c r="H47281" s="1"/>
    </row>
    <row r="47282">
      <c r="A47282" s="1"/>
      <c r="B47282" s="1"/>
      <c r="C47282" s="1"/>
      <c r="D47282" s="8"/>
      <c r="E47282" s="1"/>
      <c r="F47282" s="1"/>
      <c r="G47282" s="1"/>
      <c r="H47282" s="1"/>
    </row>
    <row r="47283">
      <c r="A47283" s="1"/>
      <c r="B47283" s="1"/>
      <c r="C47283" s="1"/>
      <c r="D47283" s="8"/>
      <c r="E47283" s="1"/>
      <c r="F47283" s="1"/>
      <c r="G47283" s="1"/>
      <c r="H47283" s="1"/>
    </row>
    <row r="47284">
      <c r="A47284" s="1"/>
      <c r="B47284" s="1"/>
      <c r="C47284" s="1"/>
      <c r="D47284" s="8"/>
      <c r="E47284" s="1"/>
      <c r="F47284" s="1"/>
      <c r="G47284" s="1"/>
      <c r="H47284" s="1"/>
    </row>
    <row r="47285">
      <c r="A47285" s="1"/>
      <c r="B47285" s="1"/>
      <c r="C47285" s="1"/>
      <c r="D47285" s="8"/>
      <c r="E47285" s="1"/>
      <c r="F47285" s="1"/>
      <c r="G47285" s="1"/>
      <c r="H47285" s="1"/>
    </row>
    <row r="47286">
      <c r="A47286" s="1"/>
      <c r="B47286" s="1"/>
      <c r="C47286" s="1"/>
      <c r="D47286" s="8"/>
      <c r="E47286" s="1"/>
      <c r="F47286" s="1"/>
      <c r="G47286" s="1"/>
      <c r="H47286" s="1"/>
    </row>
    <row r="47287">
      <c r="A47287" s="1"/>
      <c r="B47287" s="1"/>
      <c r="C47287" s="1"/>
      <c r="D47287" s="8"/>
      <c r="E47287" s="1"/>
      <c r="F47287" s="1"/>
      <c r="G47287" s="1"/>
      <c r="H47287" s="1"/>
    </row>
    <row r="47288">
      <c r="A47288" s="1"/>
      <c r="B47288" s="1"/>
      <c r="C47288" s="1"/>
      <c r="D47288" s="8"/>
      <c r="E47288" s="1"/>
      <c r="F47288" s="1"/>
      <c r="G47288" s="1"/>
      <c r="H47288" s="1"/>
    </row>
    <row r="47289">
      <c r="A47289" s="1"/>
      <c r="B47289" s="1"/>
      <c r="C47289" s="1"/>
      <c r="D47289" s="8"/>
      <c r="E47289" s="1"/>
      <c r="F47289" s="1"/>
      <c r="G47289" s="1"/>
      <c r="H47289" s="1"/>
    </row>
    <row r="47290">
      <c r="A47290" s="1"/>
      <c r="B47290" s="1"/>
      <c r="C47290" s="1"/>
      <c r="D47290" s="8"/>
      <c r="E47290" s="1"/>
      <c r="F47290" s="1"/>
      <c r="G47290" s="1"/>
      <c r="H47290" s="1"/>
    </row>
    <row r="47291">
      <c r="A47291" s="1"/>
      <c r="B47291" s="1"/>
      <c r="C47291" s="1"/>
      <c r="D47291" s="8"/>
      <c r="E47291" s="1"/>
      <c r="F47291" s="1"/>
      <c r="G47291" s="1"/>
      <c r="H47291" s="1"/>
    </row>
    <row r="47292">
      <c r="A47292" s="1"/>
      <c r="B47292" s="1"/>
      <c r="C47292" s="1"/>
      <c r="D47292" s="8"/>
      <c r="E47292" s="1"/>
      <c r="F47292" s="1"/>
      <c r="G47292" s="1"/>
      <c r="H47292" s="1"/>
    </row>
    <row r="47293">
      <c r="A47293" s="1"/>
      <c r="B47293" s="1"/>
      <c r="C47293" s="1"/>
      <c r="D47293" s="8"/>
      <c r="E47293" s="1"/>
      <c r="F47293" s="1"/>
      <c r="G47293" s="1"/>
      <c r="H47293" s="1"/>
    </row>
    <row r="47294">
      <c r="A47294" s="1"/>
      <c r="B47294" s="1"/>
      <c r="C47294" s="1"/>
      <c r="D47294" s="8"/>
      <c r="E47294" s="1"/>
      <c r="F47294" s="1"/>
      <c r="G47294" s="1"/>
      <c r="H47294" s="1"/>
    </row>
    <row r="47295">
      <c r="A47295" s="1"/>
      <c r="B47295" s="1"/>
      <c r="C47295" s="1"/>
      <c r="D47295" s="8"/>
      <c r="E47295" s="1"/>
      <c r="F47295" s="1"/>
      <c r="G47295" s="1"/>
      <c r="H47295" s="1"/>
    </row>
    <row r="47296">
      <c r="A47296" s="1"/>
      <c r="B47296" s="1"/>
      <c r="C47296" s="1"/>
      <c r="D47296" s="8"/>
      <c r="E47296" s="1"/>
      <c r="F47296" s="1"/>
      <c r="G47296" s="1"/>
      <c r="H47296" s="1"/>
    </row>
    <row r="47297">
      <c r="A47297" s="1"/>
      <c r="B47297" s="1"/>
      <c r="C47297" s="1"/>
      <c r="D47297" s="8"/>
      <c r="E47297" s="1"/>
      <c r="F47297" s="1"/>
      <c r="G47297" s="1"/>
      <c r="H47297" s="1"/>
    </row>
    <row r="47298">
      <c r="A47298" s="1"/>
      <c r="B47298" s="1"/>
      <c r="C47298" s="1"/>
      <c r="D47298" s="8"/>
      <c r="E47298" s="1"/>
      <c r="F47298" s="1"/>
      <c r="G47298" s="1"/>
      <c r="H47298" s="1"/>
    </row>
    <row r="47299">
      <c r="A47299" s="1"/>
      <c r="B47299" s="1"/>
      <c r="C47299" s="1"/>
      <c r="D47299" s="8"/>
      <c r="E47299" s="1"/>
      <c r="F47299" s="1"/>
      <c r="G47299" s="1"/>
      <c r="H47299" s="1"/>
    </row>
    <row r="47300">
      <c r="A47300" s="1"/>
      <c r="B47300" s="1"/>
      <c r="C47300" s="1"/>
      <c r="D47300" s="8"/>
      <c r="E47300" s="1"/>
      <c r="F47300" s="1"/>
      <c r="G47300" s="1"/>
      <c r="H47300" s="1"/>
    </row>
    <row r="47301">
      <c r="A47301" s="1"/>
      <c r="B47301" s="1"/>
      <c r="C47301" s="1"/>
      <c r="D47301" s="8"/>
      <c r="E47301" s="1"/>
      <c r="F47301" s="1"/>
      <c r="G47301" s="1"/>
      <c r="H47301" s="1"/>
    </row>
    <row r="47302">
      <c r="A47302" s="1"/>
      <c r="B47302" s="1"/>
      <c r="C47302" s="1"/>
      <c r="D47302" s="8"/>
      <c r="E47302" s="1"/>
      <c r="F47302" s="1"/>
      <c r="G47302" s="1"/>
      <c r="H47302" s="1"/>
    </row>
    <row r="47303">
      <c r="A47303" s="1"/>
      <c r="B47303" s="1"/>
      <c r="C47303" s="1"/>
      <c r="D47303" s="8"/>
      <c r="E47303" s="1"/>
      <c r="F47303" s="1"/>
      <c r="G47303" s="1"/>
      <c r="H47303" s="1"/>
    </row>
    <row r="47304">
      <c r="A47304" s="1"/>
      <c r="B47304" s="1"/>
      <c r="C47304" s="1"/>
      <c r="D47304" s="8"/>
      <c r="E47304" s="1"/>
      <c r="F47304" s="1"/>
      <c r="G47304" s="1"/>
      <c r="H47304" s="1"/>
    </row>
    <row r="47305">
      <c r="A47305" s="1"/>
      <c r="B47305" s="1"/>
      <c r="C47305" s="1"/>
      <c r="D47305" s="8"/>
      <c r="E47305" s="1"/>
      <c r="F47305" s="1"/>
      <c r="G47305" s="1"/>
      <c r="H47305" s="1"/>
    </row>
    <row r="47306">
      <c r="A47306" s="1"/>
      <c r="B47306" s="1"/>
      <c r="C47306" s="1"/>
      <c r="D47306" s="8"/>
      <c r="E47306" s="1"/>
      <c r="F47306" s="1"/>
      <c r="G47306" s="1"/>
      <c r="H47306" s="1"/>
    </row>
    <row r="47307">
      <c r="A47307" s="1"/>
      <c r="B47307" s="1"/>
      <c r="C47307" s="1"/>
      <c r="D47307" s="8"/>
      <c r="E47307" s="1"/>
      <c r="F47307" s="1"/>
      <c r="G47307" s="1"/>
      <c r="H47307" s="1"/>
    </row>
    <row r="47308">
      <c r="A47308" s="1"/>
      <c r="B47308" s="1"/>
      <c r="C47308" s="1"/>
      <c r="D47308" s="8"/>
      <c r="E47308" s="1"/>
      <c r="F47308" s="1"/>
      <c r="G47308" s="1"/>
      <c r="H47308" s="1"/>
    </row>
    <row r="47309">
      <c r="A47309" s="1"/>
      <c r="B47309" s="1"/>
      <c r="C47309" s="1"/>
      <c r="D47309" s="8"/>
      <c r="E47309" s="1"/>
      <c r="F47309" s="1"/>
      <c r="G47309" s="1"/>
      <c r="H47309" s="1"/>
    </row>
    <row r="47310">
      <c r="A47310" s="1"/>
      <c r="B47310" s="1"/>
      <c r="C47310" s="1"/>
      <c r="D47310" s="8"/>
      <c r="E47310" s="1"/>
      <c r="F47310" s="1"/>
      <c r="G47310" s="1"/>
      <c r="H47310" s="1"/>
    </row>
    <row r="47311">
      <c r="A47311" s="1"/>
      <c r="B47311" s="1"/>
      <c r="C47311" s="1"/>
      <c r="D47311" s="8"/>
      <c r="E47311" s="1"/>
      <c r="F47311" s="1"/>
      <c r="G47311" s="1"/>
      <c r="H47311" s="1"/>
    </row>
    <row r="47312">
      <c r="A47312" s="1"/>
      <c r="B47312" s="1"/>
      <c r="C47312" s="1"/>
      <c r="D47312" s="8"/>
      <c r="E47312" s="1"/>
      <c r="F47312" s="1"/>
      <c r="G47312" s="1"/>
      <c r="H47312" s="1"/>
    </row>
    <row r="47313">
      <c r="A47313" s="1"/>
      <c r="B47313" s="1"/>
      <c r="C47313" s="1"/>
      <c r="D47313" s="8"/>
      <c r="E47313" s="1"/>
      <c r="F47313" s="1"/>
      <c r="G47313" s="1"/>
      <c r="H47313" s="1"/>
    </row>
    <row r="47314">
      <c r="A47314" s="1"/>
      <c r="B47314" s="1"/>
      <c r="C47314" s="1"/>
      <c r="D47314" s="8"/>
      <c r="E47314" s="1"/>
      <c r="F47314" s="1"/>
      <c r="G47314" s="1"/>
      <c r="H47314" s="1"/>
    </row>
    <row r="47315">
      <c r="A47315" s="1"/>
      <c r="B47315" s="1"/>
      <c r="C47315" s="1"/>
      <c r="D47315" s="8"/>
      <c r="E47315" s="1"/>
      <c r="F47315" s="1"/>
      <c r="G47315" s="1"/>
      <c r="H47315" s="1"/>
    </row>
    <row r="47316">
      <c r="A47316" s="1"/>
      <c r="B47316" s="1"/>
      <c r="C47316" s="1"/>
      <c r="D47316" s="8"/>
      <c r="E47316" s="1"/>
      <c r="F47316" s="1"/>
      <c r="G47316" s="1"/>
      <c r="H47316" s="1"/>
    </row>
    <row r="47317">
      <c r="A47317" s="1"/>
      <c r="B47317" s="1"/>
      <c r="C47317" s="1"/>
      <c r="D47317" s="8"/>
      <c r="E47317" s="1"/>
      <c r="F47317" s="1"/>
      <c r="G47317" s="1"/>
      <c r="H47317" s="1"/>
    </row>
    <row r="47318">
      <c r="A47318" s="1"/>
      <c r="B47318" s="1"/>
      <c r="C47318" s="1"/>
      <c r="D47318" s="8"/>
      <c r="E47318" s="1"/>
      <c r="F47318" s="1"/>
      <c r="G47318" s="1"/>
      <c r="H47318" s="1"/>
    </row>
    <row r="47319">
      <c r="A47319" s="1"/>
      <c r="B47319" s="1"/>
      <c r="C47319" s="1"/>
      <c r="D47319" s="8"/>
      <c r="E47319" s="1"/>
      <c r="F47319" s="1"/>
      <c r="G47319" s="1"/>
      <c r="H47319" s="1"/>
    </row>
    <row r="47320">
      <c r="A47320" s="1"/>
      <c r="B47320" s="1"/>
      <c r="C47320" s="1"/>
      <c r="D47320" s="8"/>
      <c r="E47320" s="1"/>
      <c r="F47320" s="1"/>
      <c r="G47320" s="1"/>
      <c r="H47320" s="1"/>
    </row>
    <row r="47321">
      <c r="A47321" s="1"/>
      <c r="B47321" s="1"/>
      <c r="C47321" s="1"/>
      <c r="D47321" s="8"/>
      <c r="E47321" s="1"/>
      <c r="F47321" s="1"/>
      <c r="G47321" s="1"/>
      <c r="H47321" s="1"/>
    </row>
    <row r="47322">
      <c r="A47322" s="1"/>
      <c r="B47322" s="1"/>
      <c r="C47322" s="1"/>
      <c r="D47322" s="8"/>
      <c r="E47322" s="1"/>
      <c r="F47322" s="1"/>
      <c r="G47322" s="1"/>
      <c r="H47322" s="1"/>
    </row>
    <row r="47323">
      <c r="A47323" s="1"/>
      <c r="B47323" s="1"/>
      <c r="C47323" s="1"/>
      <c r="D47323" s="8"/>
      <c r="E47323" s="1"/>
      <c r="F47323" s="1"/>
      <c r="G47323" s="1"/>
      <c r="H47323" s="1"/>
    </row>
    <row r="47324">
      <c r="A47324" s="1"/>
      <c r="B47324" s="1"/>
      <c r="C47324" s="1"/>
      <c r="D47324" s="8"/>
      <c r="E47324" s="1"/>
      <c r="F47324" s="1"/>
      <c r="G47324" s="1"/>
      <c r="H47324" s="1"/>
    </row>
    <row r="47325">
      <c r="A47325" s="1"/>
      <c r="B47325" s="1"/>
      <c r="C47325" s="1"/>
      <c r="D47325" s="8"/>
      <c r="E47325" s="1"/>
      <c r="F47325" s="1"/>
      <c r="G47325" s="1"/>
      <c r="H47325" s="1"/>
    </row>
    <row r="47326">
      <c r="A47326" s="1"/>
      <c r="B47326" s="1"/>
      <c r="C47326" s="1"/>
      <c r="D47326" s="8"/>
      <c r="E47326" s="1"/>
      <c r="F47326" s="1"/>
      <c r="G47326" s="1"/>
      <c r="H47326" s="1"/>
    </row>
    <row r="47327">
      <c r="A47327" s="1"/>
      <c r="B47327" s="1"/>
      <c r="C47327" s="1"/>
      <c r="D47327" s="8"/>
      <c r="E47327" s="1"/>
      <c r="F47327" s="1"/>
      <c r="G47327" s="1"/>
      <c r="H47327" s="1"/>
    </row>
    <row r="47328">
      <c r="A47328" s="1"/>
      <c r="B47328" s="1"/>
      <c r="C47328" s="1"/>
      <c r="D47328" s="8"/>
      <c r="E47328" s="1"/>
      <c r="F47328" s="1"/>
      <c r="G47328" s="1"/>
      <c r="H47328" s="1"/>
    </row>
    <row r="47329">
      <c r="A47329" s="1"/>
      <c r="B47329" s="1"/>
      <c r="C47329" s="1"/>
      <c r="D47329" s="8"/>
      <c r="E47329" s="1"/>
      <c r="F47329" s="1"/>
      <c r="G47329" s="1"/>
      <c r="H47329" s="1"/>
    </row>
    <row r="47330">
      <c r="A47330" s="1"/>
      <c r="B47330" s="1"/>
      <c r="C47330" s="1"/>
      <c r="D47330" s="8"/>
      <c r="E47330" s="1"/>
      <c r="F47330" s="1"/>
      <c r="G47330" s="1"/>
      <c r="H47330" s="1"/>
    </row>
    <row r="47331">
      <c r="A47331" s="1"/>
      <c r="B47331" s="1"/>
      <c r="C47331" s="1"/>
      <c r="D47331" s="8"/>
      <c r="E47331" s="1"/>
      <c r="F47331" s="1"/>
      <c r="G47331" s="1"/>
      <c r="H47331" s="1"/>
    </row>
    <row r="47332">
      <c r="A47332" s="1"/>
      <c r="B47332" s="1"/>
      <c r="C47332" s="1"/>
      <c r="D47332" s="8"/>
      <c r="E47332" s="1"/>
      <c r="F47332" s="1"/>
      <c r="G47332" s="1"/>
      <c r="H47332" s="1"/>
    </row>
    <row r="47333">
      <c r="A47333" s="1"/>
      <c r="B47333" s="1"/>
      <c r="C47333" s="1"/>
      <c r="D47333" s="8"/>
      <c r="E47333" s="1"/>
      <c r="F47333" s="1"/>
      <c r="G47333" s="1"/>
      <c r="H47333" s="1"/>
    </row>
    <row r="47334">
      <c r="A47334" s="1"/>
      <c r="B47334" s="1"/>
      <c r="C47334" s="1"/>
      <c r="D47334" s="8"/>
      <c r="E47334" s="1"/>
      <c r="F47334" s="1"/>
      <c r="G47334" s="1"/>
      <c r="H47334" s="1"/>
    </row>
    <row r="47335">
      <c r="A47335" s="1"/>
      <c r="B47335" s="1"/>
      <c r="C47335" s="1"/>
      <c r="D47335" s="8"/>
      <c r="E47335" s="1"/>
      <c r="F47335" s="1"/>
      <c r="G47335" s="1"/>
      <c r="H47335" s="1"/>
    </row>
    <row r="47336">
      <c r="A47336" s="1"/>
      <c r="B47336" s="1"/>
      <c r="C47336" s="1"/>
      <c r="D47336" s="8"/>
      <c r="E47336" s="1"/>
      <c r="F47336" s="1"/>
      <c r="G47336" s="1"/>
      <c r="H47336" s="1"/>
    </row>
    <row r="47337">
      <c r="A47337" s="1"/>
      <c r="B47337" s="1"/>
      <c r="C47337" s="1"/>
      <c r="D47337" s="8"/>
      <c r="E47337" s="1"/>
      <c r="F47337" s="1"/>
      <c r="G47337" s="1"/>
      <c r="H47337" s="1"/>
    </row>
    <row r="47338">
      <c r="A47338" s="1"/>
      <c r="B47338" s="1"/>
      <c r="C47338" s="1"/>
      <c r="D47338" s="8"/>
      <c r="E47338" s="1"/>
      <c r="F47338" s="1"/>
      <c r="G47338" s="1"/>
      <c r="H47338" s="1"/>
    </row>
    <row r="47339">
      <c r="A47339" s="1"/>
      <c r="B47339" s="1"/>
      <c r="C47339" s="1"/>
      <c r="D47339" s="8"/>
      <c r="E47339" s="1"/>
      <c r="F47339" s="1"/>
      <c r="G47339" s="1"/>
      <c r="H47339" s="1"/>
    </row>
    <row r="47340">
      <c r="A47340" s="1"/>
      <c r="B47340" s="1"/>
      <c r="C47340" s="1"/>
      <c r="D47340" s="8"/>
      <c r="E47340" s="1"/>
      <c r="F47340" s="1"/>
      <c r="G47340" s="1"/>
      <c r="H47340" s="1"/>
    </row>
    <row r="47341">
      <c r="A47341" s="1"/>
      <c r="B47341" s="1"/>
      <c r="C47341" s="1"/>
      <c r="D47341" s="8"/>
      <c r="E47341" s="1"/>
      <c r="F47341" s="1"/>
      <c r="G47341" s="1"/>
      <c r="H47341" s="1"/>
    </row>
    <row r="47342">
      <c r="A47342" s="1"/>
      <c r="B47342" s="1"/>
      <c r="C47342" s="1"/>
      <c r="D47342" s="8"/>
      <c r="E47342" s="1"/>
      <c r="F47342" s="1"/>
      <c r="G47342" s="1"/>
      <c r="H47342" s="1"/>
    </row>
    <row r="47343">
      <c r="A47343" s="1"/>
      <c r="B47343" s="1"/>
      <c r="C47343" s="1"/>
      <c r="D47343" s="8"/>
      <c r="E47343" s="1"/>
      <c r="F47343" s="1"/>
      <c r="G47343" s="1"/>
      <c r="H47343" s="1"/>
    </row>
    <row r="47344">
      <c r="A47344" s="1"/>
      <c r="B47344" s="1"/>
      <c r="C47344" s="1"/>
      <c r="D47344" s="8"/>
      <c r="E47344" s="1"/>
      <c r="F47344" s="1"/>
      <c r="G47344" s="1"/>
      <c r="H47344" s="1"/>
    </row>
    <row r="47345">
      <c r="A47345" s="1"/>
      <c r="B47345" s="1"/>
      <c r="C47345" s="1"/>
      <c r="D47345" s="8"/>
      <c r="E47345" s="1"/>
      <c r="F47345" s="1"/>
      <c r="G47345" s="1"/>
      <c r="H47345" s="1"/>
    </row>
    <row r="47346">
      <c r="A47346" s="1"/>
      <c r="B47346" s="1"/>
      <c r="C47346" s="1"/>
      <c r="D47346" s="8"/>
      <c r="E47346" s="1"/>
      <c r="F47346" s="1"/>
      <c r="G47346" s="1"/>
      <c r="H47346" s="1"/>
    </row>
    <row r="47347">
      <c r="A47347" s="1"/>
      <c r="B47347" s="1"/>
      <c r="C47347" s="1"/>
      <c r="D47347" s="8"/>
      <c r="E47347" s="1"/>
      <c r="F47347" s="1"/>
      <c r="G47347" s="1"/>
      <c r="H47347" s="1"/>
    </row>
    <row r="47348">
      <c r="A47348" s="1"/>
      <c r="B47348" s="1"/>
      <c r="C47348" s="1"/>
      <c r="D47348" s="8"/>
      <c r="E47348" s="1"/>
      <c r="F47348" s="1"/>
      <c r="G47348" s="1"/>
      <c r="H47348" s="1"/>
    </row>
    <row r="47349">
      <c r="A47349" s="1"/>
      <c r="B47349" s="1"/>
      <c r="C47349" s="1"/>
      <c r="D47349" s="8"/>
      <c r="E47349" s="1"/>
      <c r="F47349" s="1"/>
      <c r="G47349" s="1"/>
      <c r="H47349" s="1"/>
    </row>
    <row r="47350">
      <c r="A47350" s="1"/>
      <c r="B47350" s="1"/>
      <c r="C47350" s="1"/>
      <c r="D47350" s="8"/>
      <c r="E47350" s="1"/>
      <c r="F47350" s="1"/>
      <c r="G47350" s="1"/>
      <c r="H47350" s="1"/>
    </row>
    <row r="47351">
      <c r="A47351" s="1"/>
      <c r="B47351" s="1"/>
      <c r="C47351" s="1"/>
      <c r="D47351" s="8"/>
      <c r="E47351" s="1"/>
      <c r="F47351" s="1"/>
      <c r="G47351" s="1"/>
      <c r="H47351" s="1"/>
    </row>
    <row r="47352">
      <c r="A47352" s="1"/>
      <c r="B47352" s="1"/>
      <c r="C47352" s="1"/>
      <c r="D47352" s="8"/>
      <c r="E47352" s="1"/>
      <c r="F47352" s="1"/>
      <c r="G47352" s="1"/>
      <c r="H47352" s="1"/>
    </row>
    <row r="47353">
      <c r="A47353" s="1"/>
      <c r="B47353" s="1"/>
      <c r="C47353" s="1"/>
      <c r="D47353" s="8"/>
      <c r="E47353" s="1"/>
      <c r="F47353" s="1"/>
      <c r="G47353" s="1"/>
      <c r="H47353" s="1"/>
    </row>
    <row r="47354">
      <c r="A47354" s="1"/>
      <c r="B47354" s="1"/>
      <c r="C47354" s="1"/>
      <c r="D47354" s="8"/>
      <c r="E47354" s="1"/>
      <c r="F47354" s="1"/>
      <c r="G47354" s="1"/>
      <c r="H47354" s="1"/>
    </row>
    <row r="47355">
      <c r="A47355" s="1"/>
      <c r="B47355" s="1"/>
      <c r="C47355" s="1"/>
      <c r="D47355" s="8"/>
      <c r="E47355" s="1"/>
      <c r="F47355" s="1"/>
      <c r="G47355" s="1"/>
      <c r="H47355" s="1"/>
    </row>
    <row r="47356">
      <c r="A47356" s="1"/>
      <c r="B47356" s="1"/>
      <c r="C47356" s="1"/>
      <c r="D47356" s="8"/>
      <c r="E47356" s="1"/>
      <c r="F47356" s="1"/>
      <c r="G47356" s="1"/>
      <c r="H47356" s="1"/>
    </row>
    <row r="47357">
      <c r="A47357" s="1"/>
      <c r="B47357" s="1"/>
      <c r="C47357" s="1"/>
      <c r="D47357" s="8"/>
      <c r="E47357" s="1"/>
      <c r="F47357" s="1"/>
      <c r="G47357" s="1"/>
      <c r="H47357" s="1"/>
    </row>
    <row r="47358">
      <c r="A47358" s="1"/>
      <c r="B47358" s="1"/>
      <c r="C47358" s="1"/>
      <c r="D47358" s="8"/>
      <c r="E47358" s="1"/>
      <c r="F47358" s="1"/>
      <c r="G47358" s="1"/>
      <c r="H47358" s="1"/>
    </row>
    <row r="47359">
      <c r="A47359" s="1"/>
      <c r="B47359" s="1"/>
      <c r="C47359" s="1"/>
      <c r="D47359" s="8"/>
      <c r="E47359" s="1"/>
      <c r="F47359" s="1"/>
      <c r="G47359" s="1"/>
      <c r="H47359" s="1"/>
    </row>
    <row r="47360">
      <c r="A47360" s="1"/>
      <c r="B47360" s="1"/>
      <c r="C47360" s="1"/>
      <c r="D47360" s="8"/>
      <c r="E47360" s="1"/>
      <c r="F47360" s="1"/>
      <c r="G47360" s="1"/>
      <c r="H47360" s="1"/>
    </row>
    <row r="47361">
      <c r="A47361" s="1"/>
      <c r="B47361" s="1"/>
      <c r="C47361" s="1"/>
      <c r="D47361" s="8"/>
      <c r="E47361" s="1"/>
      <c r="F47361" s="1"/>
      <c r="G47361" s="1"/>
      <c r="H47361" s="1"/>
    </row>
    <row r="47362">
      <c r="A47362" s="1"/>
      <c r="B47362" s="1"/>
      <c r="C47362" s="1"/>
      <c r="D47362" s="8"/>
      <c r="E47362" s="1"/>
      <c r="F47362" s="1"/>
      <c r="G47362" s="1"/>
      <c r="H47362" s="1"/>
    </row>
    <row r="47363">
      <c r="A47363" s="1"/>
      <c r="B47363" s="1"/>
      <c r="C47363" s="1"/>
      <c r="D47363" s="8"/>
      <c r="E47363" s="1"/>
      <c r="F47363" s="1"/>
      <c r="G47363" s="1"/>
      <c r="H47363" s="1"/>
    </row>
    <row r="47364">
      <c r="A47364" s="1"/>
      <c r="B47364" s="1"/>
      <c r="C47364" s="1"/>
      <c r="D47364" s="8"/>
      <c r="E47364" s="1"/>
      <c r="F47364" s="1"/>
      <c r="G47364" s="1"/>
      <c r="H47364" s="1"/>
    </row>
    <row r="47365">
      <c r="A47365" s="1"/>
      <c r="B47365" s="1"/>
      <c r="C47365" s="1"/>
      <c r="D47365" s="8"/>
      <c r="E47365" s="1"/>
      <c r="F47365" s="1"/>
      <c r="G47365" s="1"/>
      <c r="H47365" s="1"/>
    </row>
    <row r="47366">
      <c r="A47366" s="1"/>
      <c r="B47366" s="1"/>
      <c r="C47366" s="1"/>
      <c r="D47366" s="8"/>
      <c r="E47366" s="1"/>
      <c r="F47366" s="1"/>
      <c r="G47366" s="1"/>
      <c r="H47366" s="1"/>
    </row>
    <row r="47367">
      <c r="A47367" s="1"/>
      <c r="B47367" s="1"/>
      <c r="C47367" s="1"/>
      <c r="D47367" s="8"/>
      <c r="E47367" s="1"/>
      <c r="F47367" s="1"/>
      <c r="G47367" s="1"/>
      <c r="H47367" s="1"/>
    </row>
    <row r="47368">
      <c r="A47368" s="1"/>
      <c r="B47368" s="1"/>
      <c r="C47368" s="1"/>
      <c r="D47368" s="8"/>
      <c r="E47368" s="1"/>
      <c r="F47368" s="1"/>
      <c r="G47368" s="1"/>
      <c r="H47368" s="1"/>
    </row>
    <row r="47369">
      <c r="A47369" s="1"/>
      <c r="B47369" s="1"/>
      <c r="C47369" s="1"/>
      <c r="D47369" s="8"/>
      <c r="E47369" s="1"/>
      <c r="F47369" s="1"/>
      <c r="G47369" s="1"/>
      <c r="H47369" s="1"/>
    </row>
    <row r="47370">
      <c r="A47370" s="1"/>
      <c r="B47370" s="1"/>
      <c r="C47370" s="1"/>
      <c r="D47370" s="8"/>
      <c r="E47370" s="1"/>
      <c r="F47370" s="1"/>
      <c r="G47370" s="1"/>
      <c r="H47370" s="1"/>
    </row>
    <row r="47371">
      <c r="A47371" s="1"/>
      <c r="B47371" s="1"/>
      <c r="C47371" s="1"/>
      <c r="D47371" s="8"/>
      <c r="E47371" s="1"/>
      <c r="F47371" s="1"/>
      <c r="G47371" s="1"/>
      <c r="H47371" s="1"/>
    </row>
    <row r="47372">
      <c r="A47372" s="1"/>
      <c r="B47372" s="1"/>
      <c r="C47372" s="1"/>
      <c r="D47372" s="8"/>
      <c r="E47372" s="1"/>
      <c r="F47372" s="1"/>
      <c r="G47372" s="1"/>
      <c r="H47372" s="1"/>
    </row>
    <row r="47373">
      <c r="A47373" s="1"/>
      <c r="B47373" s="1"/>
      <c r="C47373" s="1"/>
      <c r="D47373" s="8"/>
      <c r="E47373" s="1"/>
      <c r="F47373" s="1"/>
      <c r="G47373" s="1"/>
      <c r="H47373" s="1"/>
    </row>
    <row r="47374">
      <c r="A47374" s="1"/>
      <c r="B47374" s="1"/>
      <c r="C47374" s="1"/>
      <c r="D47374" s="8"/>
      <c r="E47374" s="1"/>
      <c r="F47374" s="1"/>
      <c r="G47374" s="1"/>
      <c r="H47374" s="1"/>
    </row>
    <row r="47375">
      <c r="A47375" s="1"/>
      <c r="B47375" s="1"/>
      <c r="C47375" s="1"/>
      <c r="D47375" s="8"/>
      <c r="E47375" s="1"/>
      <c r="F47375" s="1"/>
      <c r="G47375" s="1"/>
      <c r="H47375" s="1"/>
    </row>
    <row r="47376">
      <c r="A47376" s="1"/>
      <c r="B47376" s="1"/>
      <c r="C47376" s="1"/>
      <c r="D47376" s="8"/>
      <c r="E47376" s="1"/>
      <c r="F47376" s="1"/>
      <c r="G47376" s="1"/>
      <c r="H47376" s="1"/>
    </row>
    <row r="47377">
      <c r="A47377" s="1"/>
      <c r="B47377" s="1"/>
      <c r="C47377" s="1"/>
      <c r="D47377" s="8"/>
      <c r="E47377" s="1"/>
      <c r="F47377" s="1"/>
      <c r="G47377" s="1"/>
      <c r="H47377" s="1"/>
    </row>
    <row r="47378">
      <c r="A47378" s="1"/>
      <c r="B47378" s="1"/>
      <c r="C47378" s="1"/>
      <c r="D47378" s="8"/>
      <c r="E47378" s="1"/>
      <c r="F47378" s="1"/>
      <c r="G47378" s="1"/>
      <c r="H47378" s="1"/>
    </row>
    <row r="47379">
      <c r="A47379" s="1"/>
      <c r="B47379" s="1"/>
      <c r="C47379" s="1"/>
      <c r="D47379" s="8"/>
      <c r="E47379" s="1"/>
      <c r="F47379" s="1"/>
      <c r="G47379" s="1"/>
      <c r="H47379" s="1"/>
    </row>
    <row r="47380">
      <c r="A47380" s="1"/>
      <c r="B47380" s="1"/>
      <c r="C47380" s="1"/>
      <c r="D47380" s="8"/>
      <c r="E47380" s="1"/>
      <c r="F47380" s="1"/>
      <c r="G47380" s="1"/>
      <c r="H47380" s="1"/>
    </row>
    <row r="47381">
      <c r="A47381" s="1"/>
      <c r="B47381" s="1"/>
      <c r="C47381" s="1"/>
      <c r="D47381" s="8"/>
      <c r="E47381" s="1"/>
      <c r="F47381" s="1"/>
      <c r="G47381" s="1"/>
      <c r="H47381" s="1"/>
    </row>
    <row r="47382">
      <c r="A47382" s="1"/>
      <c r="B47382" s="1"/>
      <c r="C47382" s="1"/>
      <c r="D47382" s="8"/>
      <c r="E47382" s="1"/>
      <c r="F47382" s="1"/>
      <c r="G47382" s="1"/>
      <c r="H47382" s="1"/>
    </row>
    <row r="47383">
      <c r="A47383" s="1"/>
      <c r="B47383" s="1"/>
      <c r="C47383" s="1"/>
      <c r="D47383" s="8"/>
      <c r="E47383" s="1"/>
      <c r="F47383" s="1"/>
      <c r="G47383" s="1"/>
      <c r="H47383" s="1"/>
    </row>
    <row r="47384">
      <c r="A47384" s="1"/>
      <c r="B47384" s="1"/>
      <c r="C47384" s="1"/>
      <c r="D47384" s="8"/>
      <c r="E47384" s="1"/>
      <c r="F47384" s="1"/>
      <c r="G47384" s="1"/>
      <c r="H47384" s="1"/>
    </row>
    <row r="47385">
      <c r="A47385" s="1"/>
      <c r="B47385" s="1"/>
      <c r="C47385" s="1"/>
      <c r="D47385" s="8"/>
      <c r="E47385" s="1"/>
      <c r="F47385" s="1"/>
      <c r="G47385" s="1"/>
      <c r="H47385" s="1"/>
    </row>
    <row r="47386">
      <c r="A47386" s="1"/>
      <c r="B47386" s="1"/>
      <c r="C47386" s="1"/>
      <c r="D47386" s="8"/>
      <c r="E47386" s="1"/>
      <c r="F47386" s="1"/>
      <c r="G47386" s="1"/>
      <c r="H47386" s="1"/>
    </row>
    <row r="47387">
      <c r="A47387" s="1"/>
      <c r="B47387" s="1"/>
      <c r="C47387" s="1"/>
      <c r="D47387" s="8"/>
      <c r="E47387" s="1"/>
      <c r="F47387" s="1"/>
      <c r="G47387" s="1"/>
      <c r="H47387" s="1"/>
    </row>
    <row r="47388">
      <c r="A47388" s="1"/>
      <c r="B47388" s="1"/>
      <c r="C47388" s="1"/>
      <c r="D47388" s="8"/>
      <c r="E47388" s="1"/>
      <c r="F47388" s="1"/>
      <c r="G47388" s="1"/>
      <c r="H47388" s="1"/>
    </row>
    <row r="47389">
      <c r="A47389" s="1"/>
      <c r="B47389" s="1"/>
      <c r="C47389" s="1"/>
      <c r="D47389" s="8"/>
      <c r="E47389" s="1"/>
      <c r="F47389" s="1"/>
      <c r="G47389" s="1"/>
      <c r="H47389" s="1"/>
    </row>
    <row r="47390">
      <c r="A47390" s="1"/>
      <c r="B47390" s="1"/>
      <c r="C47390" s="1"/>
      <c r="D47390" s="8"/>
      <c r="E47390" s="1"/>
      <c r="F47390" s="1"/>
      <c r="G47390" s="1"/>
      <c r="H47390" s="1"/>
    </row>
    <row r="47391">
      <c r="A47391" s="1"/>
      <c r="B47391" s="1"/>
      <c r="C47391" s="1"/>
      <c r="D47391" s="8"/>
      <c r="E47391" s="1"/>
      <c r="F47391" s="1"/>
      <c r="G47391" s="1"/>
      <c r="H47391" s="1"/>
    </row>
    <row r="47392">
      <c r="A47392" s="1"/>
      <c r="B47392" s="1"/>
      <c r="C47392" s="1"/>
      <c r="D47392" s="8"/>
      <c r="E47392" s="1"/>
      <c r="F47392" s="1"/>
      <c r="G47392" s="1"/>
      <c r="H47392" s="1"/>
    </row>
    <row r="47393">
      <c r="A47393" s="1"/>
      <c r="B47393" s="1"/>
      <c r="C47393" s="1"/>
      <c r="D47393" s="8"/>
      <c r="E47393" s="1"/>
      <c r="F47393" s="1"/>
      <c r="G47393" s="1"/>
      <c r="H47393" s="1"/>
    </row>
    <row r="47394">
      <c r="A47394" s="1"/>
      <c r="B47394" s="1"/>
      <c r="C47394" s="1"/>
      <c r="D47394" s="8"/>
      <c r="E47394" s="1"/>
      <c r="F47394" s="1"/>
      <c r="G47394" s="1"/>
      <c r="H47394" s="1"/>
    </row>
    <row r="47395">
      <c r="A47395" s="1"/>
      <c r="B47395" s="1"/>
      <c r="C47395" s="1"/>
      <c r="D47395" s="8"/>
      <c r="E47395" s="1"/>
      <c r="F47395" s="1"/>
      <c r="G47395" s="1"/>
      <c r="H47395" s="1"/>
    </row>
    <row r="47396">
      <c r="A47396" s="1"/>
      <c r="B47396" s="1"/>
      <c r="C47396" s="1"/>
      <c r="D47396" s="8"/>
      <c r="E47396" s="1"/>
      <c r="F47396" s="1"/>
      <c r="G47396" s="1"/>
      <c r="H47396" s="1"/>
    </row>
    <row r="47397">
      <c r="A47397" s="1"/>
      <c r="B47397" s="1"/>
      <c r="C47397" s="1"/>
      <c r="D47397" s="8"/>
      <c r="E47397" s="1"/>
      <c r="F47397" s="1"/>
      <c r="G47397" s="1"/>
      <c r="H47397" s="1"/>
    </row>
    <row r="47398">
      <c r="A47398" s="1"/>
      <c r="B47398" s="1"/>
      <c r="C47398" s="1"/>
      <c r="D47398" s="8"/>
      <c r="E47398" s="1"/>
      <c r="F47398" s="1"/>
      <c r="G47398" s="1"/>
      <c r="H47398" s="1"/>
    </row>
    <row r="47399">
      <c r="A47399" s="1"/>
      <c r="B47399" s="1"/>
      <c r="C47399" s="1"/>
      <c r="D47399" s="8"/>
      <c r="E47399" s="1"/>
      <c r="F47399" s="1"/>
      <c r="G47399" s="1"/>
      <c r="H47399" s="1"/>
    </row>
    <row r="47400">
      <c r="A47400" s="1"/>
      <c r="B47400" s="1"/>
      <c r="C47400" s="1"/>
      <c r="D47400" s="8"/>
      <c r="E47400" s="1"/>
      <c r="F47400" s="1"/>
      <c r="G47400" s="1"/>
      <c r="H47400" s="1"/>
    </row>
    <row r="47401">
      <c r="A47401" s="1"/>
      <c r="B47401" s="1"/>
      <c r="C47401" s="1"/>
      <c r="D47401" s="8"/>
      <c r="E47401" s="1"/>
      <c r="F47401" s="1"/>
      <c r="G47401" s="1"/>
      <c r="H47401" s="1"/>
    </row>
    <row r="47402">
      <c r="A47402" s="1"/>
      <c r="B47402" s="1"/>
      <c r="C47402" s="1"/>
      <c r="D47402" s="8"/>
      <c r="E47402" s="1"/>
      <c r="F47402" s="1"/>
      <c r="G47402" s="1"/>
      <c r="H47402" s="1"/>
    </row>
    <row r="47403">
      <c r="A47403" s="1"/>
      <c r="B47403" s="1"/>
      <c r="C47403" s="1"/>
      <c r="D47403" s="8"/>
      <c r="E47403" s="1"/>
      <c r="F47403" s="1"/>
      <c r="G47403" s="1"/>
      <c r="H47403" s="1"/>
    </row>
    <row r="47404">
      <c r="A47404" s="1"/>
      <c r="B47404" s="1"/>
      <c r="C47404" s="1"/>
      <c r="D47404" s="8"/>
      <c r="E47404" s="1"/>
      <c r="F47404" s="1"/>
      <c r="G47404" s="1"/>
      <c r="H47404" s="1"/>
    </row>
    <row r="47405">
      <c r="A47405" s="1"/>
      <c r="B47405" s="1"/>
      <c r="C47405" s="1"/>
      <c r="D47405" s="8"/>
      <c r="E47405" s="1"/>
      <c r="F47405" s="1"/>
      <c r="G47405" s="1"/>
      <c r="H47405" s="1"/>
    </row>
    <row r="47406">
      <c r="A47406" s="1"/>
      <c r="B47406" s="1"/>
      <c r="C47406" s="1"/>
      <c r="D47406" s="8"/>
      <c r="E47406" s="1"/>
      <c r="F47406" s="1"/>
      <c r="G47406" s="1"/>
      <c r="H47406" s="1"/>
    </row>
    <row r="47407">
      <c r="A47407" s="1"/>
      <c r="B47407" s="1"/>
      <c r="C47407" s="1"/>
      <c r="D47407" s="8"/>
      <c r="E47407" s="1"/>
      <c r="F47407" s="1"/>
      <c r="G47407" s="1"/>
      <c r="H47407" s="1"/>
    </row>
    <row r="47408">
      <c r="A47408" s="1"/>
      <c r="B47408" s="1"/>
      <c r="C47408" s="1"/>
      <c r="D47408" s="8"/>
      <c r="E47408" s="1"/>
      <c r="F47408" s="1"/>
      <c r="G47408" s="1"/>
      <c r="H47408" s="1"/>
    </row>
    <row r="47409">
      <c r="A47409" s="1"/>
      <c r="B47409" s="1"/>
      <c r="C47409" s="1"/>
      <c r="D47409" s="8"/>
      <c r="E47409" s="1"/>
      <c r="F47409" s="1"/>
      <c r="G47409" s="1"/>
      <c r="H47409" s="1"/>
    </row>
    <row r="47410">
      <c r="A47410" s="1"/>
      <c r="B47410" s="1"/>
      <c r="C47410" s="1"/>
      <c r="D47410" s="8"/>
      <c r="E47410" s="1"/>
      <c r="F47410" s="1"/>
      <c r="G47410" s="1"/>
      <c r="H47410" s="1"/>
    </row>
    <row r="47411">
      <c r="A47411" s="1"/>
      <c r="B47411" s="1"/>
      <c r="C47411" s="1"/>
      <c r="D47411" s="8"/>
      <c r="E47411" s="1"/>
      <c r="F47411" s="1"/>
      <c r="G47411" s="1"/>
      <c r="H47411" s="1"/>
    </row>
    <row r="47412">
      <c r="A47412" s="1"/>
      <c r="B47412" s="1"/>
      <c r="C47412" s="1"/>
      <c r="D47412" s="8"/>
      <c r="E47412" s="1"/>
      <c r="F47412" s="1"/>
      <c r="G47412" s="1"/>
      <c r="H47412" s="1"/>
    </row>
    <row r="47413">
      <c r="A47413" s="1"/>
      <c r="B47413" s="1"/>
      <c r="C47413" s="1"/>
      <c r="D47413" s="8"/>
      <c r="E47413" s="1"/>
      <c r="F47413" s="1"/>
      <c r="G47413" s="1"/>
      <c r="H47413" s="1"/>
    </row>
    <row r="47414">
      <c r="A47414" s="1"/>
      <c r="B47414" s="1"/>
      <c r="C47414" s="1"/>
      <c r="D47414" s="8"/>
      <c r="E47414" s="1"/>
      <c r="F47414" s="1"/>
      <c r="G47414" s="1"/>
      <c r="H47414" s="1"/>
    </row>
    <row r="47415">
      <c r="A47415" s="1"/>
      <c r="B47415" s="1"/>
      <c r="C47415" s="1"/>
      <c r="D47415" s="8"/>
      <c r="E47415" s="1"/>
      <c r="F47415" s="1"/>
      <c r="G47415" s="1"/>
      <c r="H47415" s="1"/>
    </row>
    <row r="47416">
      <c r="A47416" s="1"/>
      <c r="B47416" s="1"/>
      <c r="C47416" s="1"/>
      <c r="D47416" s="8"/>
      <c r="E47416" s="1"/>
      <c r="F47416" s="1"/>
      <c r="G47416" s="1"/>
      <c r="H47416" s="1"/>
    </row>
    <row r="47417">
      <c r="A47417" s="1"/>
      <c r="B47417" s="1"/>
      <c r="C47417" s="1"/>
      <c r="D47417" s="8"/>
      <c r="E47417" s="1"/>
      <c r="F47417" s="1"/>
      <c r="G47417" s="1"/>
      <c r="H47417" s="1"/>
    </row>
    <row r="47418">
      <c r="A47418" s="1"/>
      <c r="B47418" s="1"/>
      <c r="C47418" s="1"/>
      <c r="D47418" s="8"/>
      <c r="E47418" s="1"/>
      <c r="F47418" s="1"/>
      <c r="G47418" s="1"/>
      <c r="H47418" s="1"/>
    </row>
    <row r="47419">
      <c r="A47419" s="1"/>
      <c r="B47419" s="1"/>
      <c r="C47419" s="1"/>
      <c r="D47419" s="8"/>
      <c r="E47419" s="1"/>
      <c r="F47419" s="1"/>
      <c r="G47419" s="1"/>
      <c r="H47419" s="1"/>
    </row>
    <row r="47420">
      <c r="A47420" s="1"/>
      <c r="B47420" s="1"/>
      <c r="C47420" s="1"/>
      <c r="D47420" s="8"/>
      <c r="E47420" s="1"/>
      <c r="F47420" s="1"/>
      <c r="G47420" s="1"/>
      <c r="H47420" s="1"/>
    </row>
    <row r="47421">
      <c r="A47421" s="1"/>
      <c r="B47421" s="1"/>
      <c r="C47421" s="1"/>
      <c r="D47421" s="8"/>
      <c r="E47421" s="1"/>
      <c r="F47421" s="1"/>
      <c r="G47421" s="1"/>
      <c r="H47421" s="1"/>
    </row>
    <row r="47422">
      <c r="A47422" s="1"/>
      <c r="B47422" s="1"/>
      <c r="C47422" s="1"/>
      <c r="D47422" s="8"/>
      <c r="E47422" s="1"/>
      <c r="F47422" s="1"/>
      <c r="G47422" s="1"/>
      <c r="H47422" s="1"/>
    </row>
    <row r="47423">
      <c r="A47423" s="1"/>
      <c r="B47423" s="1"/>
      <c r="C47423" s="1"/>
      <c r="D47423" s="8"/>
      <c r="E47423" s="1"/>
      <c r="F47423" s="1"/>
      <c r="G47423" s="1"/>
      <c r="H47423" s="1"/>
    </row>
    <row r="47424">
      <c r="A47424" s="1"/>
      <c r="B47424" s="1"/>
      <c r="C47424" s="1"/>
      <c r="D47424" s="8"/>
      <c r="E47424" s="1"/>
      <c r="F47424" s="1"/>
      <c r="G47424" s="1"/>
      <c r="H47424" s="1"/>
    </row>
    <row r="47425">
      <c r="A47425" s="1"/>
      <c r="B47425" s="1"/>
      <c r="C47425" s="1"/>
      <c r="D47425" s="8"/>
      <c r="E47425" s="1"/>
      <c r="F47425" s="1"/>
      <c r="G47425" s="1"/>
      <c r="H47425" s="1"/>
    </row>
    <row r="47426">
      <c r="A47426" s="1"/>
      <c r="B47426" s="1"/>
      <c r="C47426" s="1"/>
      <c r="D47426" s="8"/>
      <c r="E47426" s="1"/>
      <c r="F47426" s="1"/>
      <c r="G47426" s="1"/>
      <c r="H47426" s="1"/>
    </row>
    <row r="47427">
      <c r="A47427" s="1"/>
      <c r="B47427" s="1"/>
      <c r="C47427" s="1"/>
      <c r="D47427" s="8"/>
      <c r="E47427" s="1"/>
      <c r="F47427" s="1"/>
      <c r="G47427" s="1"/>
      <c r="H47427" s="1"/>
    </row>
    <row r="47428">
      <c r="A47428" s="1"/>
      <c r="B47428" s="1"/>
      <c r="C47428" s="1"/>
      <c r="D47428" s="8"/>
      <c r="E47428" s="1"/>
      <c r="F47428" s="1"/>
      <c r="G47428" s="1"/>
      <c r="H47428" s="1"/>
    </row>
    <row r="47429">
      <c r="A47429" s="1"/>
      <c r="B47429" s="1"/>
      <c r="C47429" s="1"/>
      <c r="D47429" s="8"/>
      <c r="E47429" s="1"/>
      <c r="F47429" s="1"/>
      <c r="G47429" s="1"/>
      <c r="H47429" s="1"/>
    </row>
    <row r="47430">
      <c r="A47430" s="1"/>
      <c r="B47430" s="1"/>
      <c r="C47430" s="1"/>
      <c r="D47430" s="8"/>
      <c r="E47430" s="1"/>
      <c r="F47430" s="1"/>
      <c r="G47430" s="1"/>
      <c r="H47430" s="1"/>
    </row>
    <row r="47431">
      <c r="A47431" s="1"/>
      <c r="B47431" s="1"/>
      <c r="C47431" s="1"/>
      <c r="D47431" s="8"/>
      <c r="E47431" s="1"/>
      <c r="F47431" s="1"/>
      <c r="G47431" s="1"/>
      <c r="H47431" s="1"/>
    </row>
    <row r="47432">
      <c r="A47432" s="1"/>
      <c r="B47432" s="1"/>
      <c r="C47432" s="1"/>
      <c r="D47432" s="8"/>
      <c r="E47432" s="1"/>
      <c r="F47432" s="1"/>
      <c r="G47432" s="1"/>
      <c r="H47432" s="1"/>
    </row>
    <row r="47433">
      <c r="A47433" s="1"/>
      <c r="B47433" s="1"/>
      <c r="C47433" s="1"/>
      <c r="D47433" s="8"/>
      <c r="E47433" s="1"/>
      <c r="F47433" s="1"/>
      <c r="G47433" s="1"/>
      <c r="H47433" s="1"/>
    </row>
    <row r="47434">
      <c r="A47434" s="1"/>
      <c r="B47434" s="1"/>
      <c r="C47434" s="1"/>
      <c r="D47434" s="8"/>
      <c r="E47434" s="1"/>
      <c r="F47434" s="1"/>
      <c r="G47434" s="1"/>
      <c r="H47434" s="1"/>
    </row>
    <row r="47435">
      <c r="A47435" s="1"/>
      <c r="B47435" s="1"/>
      <c r="C47435" s="1"/>
      <c r="D47435" s="8"/>
      <c r="E47435" s="1"/>
      <c r="F47435" s="1"/>
      <c r="G47435" s="1"/>
      <c r="H47435" s="1"/>
    </row>
    <row r="47436">
      <c r="A47436" s="1"/>
      <c r="B47436" s="1"/>
      <c r="C47436" s="1"/>
      <c r="D47436" s="8"/>
      <c r="E47436" s="1"/>
      <c r="F47436" s="1"/>
      <c r="G47436" s="1"/>
      <c r="H47436" s="1"/>
    </row>
    <row r="47437">
      <c r="A47437" s="1"/>
      <c r="B47437" s="1"/>
      <c r="C47437" s="1"/>
      <c r="D47437" s="8"/>
      <c r="E47437" s="1"/>
      <c r="F47437" s="1"/>
      <c r="G47437" s="1"/>
      <c r="H47437" s="1"/>
    </row>
    <row r="47438">
      <c r="A47438" s="1"/>
      <c r="B47438" s="1"/>
      <c r="C47438" s="1"/>
      <c r="D47438" s="8"/>
      <c r="E47438" s="1"/>
      <c r="F47438" s="1"/>
      <c r="G47438" s="1"/>
      <c r="H47438" s="1"/>
    </row>
    <row r="47439">
      <c r="A47439" s="1"/>
      <c r="B47439" s="1"/>
      <c r="C47439" s="1"/>
      <c r="D47439" s="8"/>
      <c r="E47439" s="1"/>
      <c r="F47439" s="1"/>
      <c r="G47439" s="1"/>
      <c r="H47439" s="1"/>
    </row>
    <row r="47440">
      <c r="A47440" s="1"/>
      <c r="B47440" s="1"/>
      <c r="C47440" s="1"/>
      <c r="D47440" s="8"/>
      <c r="E47440" s="1"/>
      <c r="F47440" s="1"/>
      <c r="G47440" s="1"/>
      <c r="H47440" s="1"/>
    </row>
    <row r="47441">
      <c r="A47441" s="1"/>
      <c r="B47441" s="1"/>
      <c r="C47441" s="1"/>
      <c r="D47441" s="8"/>
      <c r="E47441" s="1"/>
      <c r="F47441" s="1"/>
      <c r="G47441" s="1"/>
      <c r="H47441" s="1"/>
    </row>
    <row r="47442">
      <c r="A47442" s="1"/>
      <c r="B47442" s="1"/>
      <c r="C47442" s="1"/>
      <c r="D47442" s="8"/>
      <c r="E47442" s="1"/>
      <c r="F47442" s="1"/>
      <c r="G47442" s="1"/>
      <c r="H47442" s="1"/>
    </row>
    <row r="47443">
      <c r="A47443" s="1"/>
      <c r="B47443" s="1"/>
      <c r="C47443" s="1"/>
      <c r="D47443" s="8"/>
      <c r="E47443" s="1"/>
      <c r="F47443" s="1"/>
      <c r="G47443" s="1"/>
      <c r="H47443" s="1"/>
    </row>
    <row r="47444">
      <c r="A47444" s="1"/>
      <c r="B47444" s="1"/>
      <c r="C47444" s="1"/>
      <c r="D47444" s="8"/>
      <c r="E47444" s="1"/>
      <c r="F47444" s="1"/>
      <c r="G47444" s="1"/>
      <c r="H47444" s="1"/>
    </row>
    <row r="47445">
      <c r="A47445" s="1"/>
      <c r="B47445" s="1"/>
      <c r="C47445" s="1"/>
      <c r="D47445" s="8"/>
      <c r="E47445" s="1"/>
      <c r="F47445" s="1"/>
      <c r="G47445" s="1"/>
      <c r="H47445" s="1"/>
    </row>
    <row r="47446">
      <c r="A47446" s="1"/>
      <c r="B47446" s="1"/>
      <c r="C47446" s="1"/>
      <c r="D47446" s="8"/>
      <c r="E47446" s="1"/>
      <c r="F47446" s="1"/>
      <c r="G47446" s="1"/>
      <c r="H47446" s="1"/>
    </row>
    <row r="47447">
      <c r="A47447" s="1"/>
      <c r="B47447" s="1"/>
      <c r="C47447" s="1"/>
      <c r="D47447" s="8"/>
      <c r="E47447" s="1"/>
      <c r="F47447" s="1"/>
      <c r="G47447" s="1"/>
      <c r="H47447" s="1"/>
    </row>
    <row r="47448">
      <c r="A47448" s="1"/>
      <c r="B47448" s="1"/>
      <c r="C47448" s="1"/>
      <c r="D47448" s="8"/>
      <c r="E47448" s="1"/>
      <c r="F47448" s="1"/>
      <c r="G47448" s="1"/>
      <c r="H47448" s="1"/>
    </row>
    <row r="47449">
      <c r="A47449" s="1"/>
      <c r="B47449" s="1"/>
      <c r="C47449" s="1"/>
      <c r="D47449" s="8"/>
      <c r="E47449" s="1"/>
      <c r="F47449" s="1"/>
      <c r="G47449" s="1"/>
      <c r="H47449" s="1"/>
    </row>
    <row r="47450">
      <c r="A47450" s="1"/>
      <c r="B47450" s="1"/>
      <c r="C47450" s="1"/>
      <c r="D47450" s="8"/>
      <c r="E47450" s="1"/>
      <c r="F47450" s="1"/>
      <c r="G47450" s="1"/>
      <c r="H47450" s="1"/>
    </row>
    <row r="47451">
      <c r="A47451" s="1"/>
      <c r="B47451" s="1"/>
      <c r="C47451" s="1"/>
      <c r="D47451" s="8"/>
      <c r="E47451" s="1"/>
      <c r="F47451" s="1"/>
      <c r="G47451" s="1"/>
      <c r="H47451" s="1"/>
    </row>
    <row r="47452">
      <c r="A47452" s="1"/>
      <c r="B47452" s="1"/>
      <c r="C47452" s="1"/>
      <c r="D47452" s="8"/>
      <c r="E47452" s="1"/>
      <c r="F47452" s="1"/>
      <c r="G47452" s="1"/>
      <c r="H47452" s="1"/>
    </row>
    <row r="47453">
      <c r="A47453" s="1"/>
      <c r="B47453" s="1"/>
      <c r="C47453" s="1"/>
      <c r="D47453" s="8"/>
      <c r="E47453" s="1"/>
      <c r="F47453" s="1"/>
      <c r="G47453" s="1"/>
      <c r="H47453" s="1"/>
    </row>
    <row r="47454">
      <c r="A47454" s="1"/>
      <c r="B47454" s="1"/>
      <c r="C47454" s="1"/>
      <c r="D47454" s="8"/>
      <c r="E47454" s="1"/>
      <c r="F47454" s="1"/>
      <c r="G47454" s="1"/>
      <c r="H47454" s="1"/>
    </row>
    <row r="47455">
      <c r="A47455" s="1"/>
      <c r="B47455" s="1"/>
      <c r="C47455" s="1"/>
      <c r="D47455" s="8"/>
      <c r="E47455" s="1"/>
      <c r="F47455" s="1"/>
      <c r="G47455" s="1"/>
      <c r="H47455" s="1"/>
    </row>
    <row r="47456">
      <c r="A47456" s="1"/>
      <c r="B47456" s="1"/>
      <c r="C47456" s="1"/>
      <c r="D47456" s="8"/>
      <c r="E47456" s="1"/>
      <c r="F47456" s="1"/>
      <c r="G47456" s="1"/>
      <c r="H47456" s="1"/>
    </row>
    <row r="47457">
      <c r="A47457" s="1"/>
      <c r="B47457" s="1"/>
      <c r="C47457" s="1"/>
      <c r="D47457" s="8"/>
      <c r="E47457" s="1"/>
      <c r="F47457" s="1"/>
      <c r="G47457" s="1"/>
      <c r="H47457" s="1"/>
    </row>
    <row r="47458">
      <c r="A47458" s="1"/>
      <c r="B47458" s="1"/>
      <c r="C47458" s="1"/>
      <c r="D47458" s="8"/>
      <c r="E47458" s="1"/>
      <c r="F47458" s="1"/>
      <c r="G47458" s="1"/>
      <c r="H47458" s="1"/>
    </row>
    <row r="47459">
      <c r="A47459" s="1"/>
      <c r="B47459" s="1"/>
      <c r="C47459" s="1"/>
      <c r="D47459" s="8"/>
      <c r="E47459" s="1"/>
      <c r="F47459" s="1"/>
      <c r="G47459" s="1"/>
      <c r="H47459" s="1"/>
    </row>
    <row r="47460">
      <c r="A47460" s="1"/>
      <c r="B47460" s="1"/>
      <c r="C47460" s="1"/>
      <c r="D47460" s="8"/>
      <c r="E47460" s="1"/>
      <c r="F47460" s="1"/>
      <c r="G47460" s="1"/>
      <c r="H47460" s="1"/>
    </row>
    <row r="47461">
      <c r="A47461" s="1"/>
      <c r="B47461" s="1"/>
      <c r="C47461" s="1"/>
      <c r="D47461" s="8"/>
      <c r="E47461" s="1"/>
      <c r="F47461" s="1"/>
      <c r="G47461" s="1"/>
      <c r="H47461" s="1"/>
    </row>
    <row r="47462">
      <c r="A47462" s="1"/>
      <c r="B47462" s="1"/>
      <c r="C47462" s="1"/>
      <c r="D47462" s="8"/>
      <c r="E47462" s="1"/>
      <c r="F47462" s="1"/>
      <c r="G47462" s="1"/>
      <c r="H47462" s="1"/>
    </row>
    <row r="47463">
      <c r="A47463" s="1"/>
      <c r="B47463" s="1"/>
      <c r="C47463" s="1"/>
      <c r="D47463" s="8"/>
      <c r="E47463" s="1"/>
      <c r="F47463" s="1"/>
      <c r="G47463" s="1"/>
      <c r="H47463" s="1"/>
    </row>
    <row r="47464">
      <c r="A47464" s="1"/>
      <c r="B47464" s="1"/>
      <c r="C47464" s="1"/>
      <c r="D47464" s="8"/>
      <c r="E47464" s="1"/>
      <c r="F47464" s="1"/>
      <c r="G47464" s="1"/>
      <c r="H47464" s="1"/>
    </row>
    <row r="47465">
      <c r="A47465" s="1"/>
      <c r="B47465" s="1"/>
      <c r="C47465" s="1"/>
      <c r="D47465" s="8"/>
      <c r="E47465" s="1"/>
      <c r="F47465" s="1"/>
      <c r="G47465" s="1"/>
      <c r="H47465" s="1"/>
    </row>
    <row r="47466">
      <c r="A47466" s="1"/>
      <c r="B47466" s="1"/>
      <c r="C47466" s="1"/>
      <c r="D47466" s="8"/>
      <c r="E47466" s="1"/>
      <c r="F47466" s="1"/>
      <c r="G47466" s="1"/>
      <c r="H47466" s="1"/>
    </row>
    <row r="47467">
      <c r="A47467" s="1"/>
      <c r="B47467" s="1"/>
      <c r="C47467" s="1"/>
      <c r="D47467" s="8"/>
      <c r="E47467" s="1"/>
      <c r="F47467" s="1"/>
      <c r="G47467" s="1"/>
      <c r="H47467" s="1"/>
    </row>
    <row r="47468">
      <c r="A47468" s="1"/>
      <c r="B47468" s="1"/>
      <c r="C47468" s="1"/>
      <c r="D47468" s="8"/>
      <c r="E47468" s="1"/>
      <c r="F47468" s="1"/>
      <c r="G47468" s="1"/>
      <c r="H47468" s="1"/>
    </row>
    <row r="47469">
      <c r="A47469" s="1"/>
      <c r="B47469" s="1"/>
      <c r="C47469" s="1"/>
      <c r="D47469" s="8"/>
      <c r="E47469" s="1"/>
      <c r="F47469" s="1"/>
      <c r="G47469" s="1"/>
      <c r="H47469" s="1"/>
    </row>
    <row r="47470">
      <c r="A47470" s="1"/>
      <c r="B47470" s="1"/>
      <c r="C47470" s="1"/>
      <c r="D47470" s="8"/>
      <c r="E47470" s="1"/>
      <c r="F47470" s="1"/>
      <c r="G47470" s="1"/>
      <c r="H47470" s="1"/>
    </row>
    <row r="47471">
      <c r="A47471" s="1"/>
      <c r="B47471" s="1"/>
      <c r="C47471" s="1"/>
      <c r="D47471" s="8"/>
      <c r="E47471" s="1"/>
      <c r="F47471" s="1"/>
      <c r="G47471" s="1"/>
      <c r="H47471" s="1"/>
    </row>
    <row r="47472">
      <c r="A47472" s="1"/>
      <c r="B47472" s="1"/>
      <c r="C47472" s="1"/>
      <c r="D47472" s="8"/>
      <c r="E47472" s="1"/>
      <c r="F47472" s="1"/>
      <c r="G47472" s="1"/>
      <c r="H47472" s="1"/>
    </row>
    <row r="47473">
      <c r="A47473" s="1"/>
      <c r="B47473" s="1"/>
      <c r="C47473" s="1"/>
      <c r="D47473" s="8"/>
      <c r="E47473" s="1"/>
      <c r="F47473" s="1"/>
      <c r="G47473" s="1"/>
      <c r="H47473" s="1"/>
    </row>
    <row r="47474">
      <c r="A47474" s="1"/>
      <c r="B47474" s="1"/>
      <c r="C47474" s="1"/>
      <c r="D47474" s="8"/>
      <c r="E47474" s="1"/>
      <c r="F47474" s="1"/>
      <c r="G47474" s="1"/>
      <c r="H47474" s="1"/>
    </row>
    <row r="47475">
      <c r="A47475" s="1"/>
      <c r="B47475" s="1"/>
      <c r="C47475" s="1"/>
      <c r="D47475" s="8"/>
      <c r="E47475" s="1"/>
      <c r="F47475" s="1"/>
      <c r="G47475" s="1"/>
      <c r="H47475" s="1"/>
    </row>
    <row r="47476">
      <c r="A47476" s="1"/>
      <c r="B47476" s="1"/>
      <c r="C47476" s="1"/>
      <c r="D47476" s="8"/>
      <c r="E47476" s="1"/>
      <c r="F47476" s="1"/>
      <c r="G47476" s="1"/>
      <c r="H47476" s="1"/>
    </row>
    <row r="47477">
      <c r="A47477" s="1"/>
      <c r="B47477" s="1"/>
      <c r="C47477" s="1"/>
      <c r="D47477" s="8"/>
      <c r="E47477" s="1"/>
      <c r="F47477" s="1"/>
      <c r="G47477" s="1"/>
      <c r="H47477" s="1"/>
    </row>
    <row r="47478">
      <c r="A47478" s="1"/>
      <c r="B47478" s="1"/>
      <c r="C47478" s="1"/>
      <c r="D47478" s="8"/>
      <c r="E47478" s="1"/>
      <c r="F47478" s="1"/>
      <c r="G47478" s="1"/>
      <c r="H47478" s="1"/>
    </row>
    <row r="47479">
      <c r="A47479" s="1"/>
      <c r="B47479" s="1"/>
      <c r="C47479" s="1"/>
      <c r="D47479" s="8"/>
      <c r="E47479" s="1"/>
      <c r="F47479" s="1"/>
      <c r="G47479" s="1"/>
      <c r="H47479" s="1"/>
    </row>
    <row r="47480">
      <c r="A47480" s="1"/>
      <c r="B47480" s="1"/>
      <c r="C47480" s="1"/>
      <c r="D47480" s="8"/>
      <c r="E47480" s="1"/>
      <c r="F47480" s="1"/>
      <c r="G47480" s="1"/>
      <c r="H47480" s="1"/>
    </row>
    <row r="47481">
      <c r="A47481" s="1"/>
      <c r="B47481" s="1"/>
      <c r="C47481" s="1"/>
      <c r="D47481" s="8"/>
      <c r="E47481" s="1"/>
      <c r="F47481" s="1"/>
      <c r="G47481" s="1"/>
      <c r="H47481" s="1"/>
    </row>
    <row r="47482">
      <c r="A47482" s="1"/>
      <c r="B47482" s="1"/>
      <c r="C47482" s="1"/>
      <c r="D47482" s="8"/>
      <c r="E47482" s="1"/>
      <c r="F47482" s="1"/>
      <c r="G47482" s="1"/>
      <c r="H47482" s="1"/>
    </row>
    <row r="47483">
      <c r="A47483" s="1"/>
      <c r="B47483" s="1"/>
      <c r="C47483" s="1"/>
      <c r="D47483" s="8"/>
      <c r="E47483" s="1"/>
      <c r="F47483" s="1"/>
      <c r="G47483" s="1"/>
      <c r="H47483" s="1"/>
    </row>
    <row r="47484">
      <c r="A47484" s="1"/>
      <c r="B47484" s="1"/>
      <c r="C47484" s="1"/>
      <c r="D47484" s="8"/>
      <c r="E47484" s="1"/>
      <c r="F47484" s="1"/>
      <c r="G47484" s="1"/>
      <c r="H47484" s="1"/>
    </row>
    <row r="47485">
      <c r="A47485" s="1"/>
      <c r="B47485" s="1"/>
      <c r="C47485" s="1"/>
      <c r="D47485" s="8"/>
      <c r="E47485" s="1"/>
      <c r="F47485" s="1"/>
      <c r="G47485" s="1"/>
      <c r="H47485" s="1"/>
    </row>
    <row r="47486">
      <c r="A47486" s="1"/>
      <c r="B47486" s="1"/>
      <c r="C47486" s="1"/>
      <c r="D47486" s="8"/>
      <c r="E47486" s="1"/>
      <c r="F47486" s="1"/>
      <c r="G47486" s="1"/>
      <c r="H47486" s="1"/>
    </row>
    <row r="47487">
      <c r="A47487" s="1"/>
      <c r="B47487" s="1"/>
      <c r="C47487" s="1"/>
      <c r="D47487" s="8"/>
      <c r="E47487" s="1"/>
      <c r="F47487" s="1"/>
      <c r="G47487" s="1"/>
      <c r="H47487" s="1"/>
    </row>
    <row r="47488">
      <c r="A47488" s="1"/>
      <c r="B47488" s="1"/>
      <c r="C47488" s="1"/>
      <c r="D47488" s="8"/>
      <c r="E47488" s="1"/>
      <c r="F47488" s="1"/>
      <c r="G47488" s="1"/>
      <c r="H47488" s="1"/>
    </row>
    <row r="47489">
      <c r="A47489" s="1"/>
      <c r="B47489" s="1"/>
      <c r="C47489" s="1"/>
      <c r="D47489" s="8"/>
      <c r="E47489" s="1"/>
      <c r="F47489" s="1"/>
      <c r="G47489" s="1"/>
      <c r="H47489" s="1"/>
    </row>
    <row r="47490">
      <c r="A47490" s="1"/>
      <c r="B47490" s="1"/>
      <c r="C47490" s="1"/>
      <c r="D47490" s="8"/>
      <c r="E47490" s="1"/>
      <c r="F47490" s="1"/>
      <c r="G47490" s="1"/>
      <c r="H47490" s="1"/>
    </row>
    <row r="47491">
      <c r="A47491" s="1"/>
      <c r="B47491" s="1"/>
      <c r="C47491" s="1"/>
      <c r="D47491" s="8"/>
      <c r="E47491" s="1"/>
      <c r="F47491" s="1"/>
      <c r="G47491" s="1"/>
      <c r="H47491" s="1"/>
    </row>
    <row r="47492">
      <c r="A47492" s="1"/>
      <c r="B47492" s="1"/>
      <c r="C47492" s="1"/>
      <c r="D47492" s="8"/>
      <c r="E47492" s="1"/>
      <c r="F47492" s="1"/>
      <c r="G47492" s="1"/>
      <c r="H47492" s="1"/>
    </row>
    <row r="47493">
      <c r="A47493" s="1"/>
      <c r="B47493" s="1"/>
      <c r="C47493" s="1"/>
      <c r="D47493" s="8"/>
      <c r="E47493" s="1"/>
      <c r="F47493" s="1"/>
      <c r="G47493" s="1"/>
      <c r="H47493" s="1"/>
    </row>
    <row r="47494">
      <c r="A47494" s="1"/>
      <c r="B47494" s="1"/>
      <c r="C47494" s="1"/>
      <c r="D47494" s="8"/>
      <c r="E47494" s="1"/>
      <c r="F47494" s="1"/>
      <c r="G47494" s="1"/>
      <c r="H47494" s="1"/>
    </row>
    <row r="47495">
      <c r="A47495" s="1"/>
      <c r="B47495" s="1"/>
      <c r="C47495" s="1"/>
      <c r="D47495" s="8"/>
      <c r="E47495" s="1"/>
      <c r="F47495" s="1"/>
      <c r="G47495" s="1"/>
      <c r="H47495" s="1"/>
    </row>
    <row r="47496">
      <c r="A47496" s="1"/>
      <c r="B47496" s="1"/>
      <c r="C47496" s="1"/>
      <c r="D47496" s="8"/>
      <c r="E47496" s="1"/>
      <c r="F47496" s="1"/>
      <c r="G47496" s="1"/>
      <c r="H47496" s="1"/>
    </row>
    <row r="47497">
      <c r="A47497" s="1"/>
      <c r="B47497" s="1"/>
      <c r="C47497" s="1"/>
      <c r="D47497" s="8"/>
      <c r="E47497" s="1"/>
      <c r="F47497" s="1"/>
      <c r="G47497" s="1"/>
      <c r="H47497" s="1"/>
    </row>
    <row r="47498">
      <c r="A47498" s="1"/>
      <c r="B47498" s="1"/>
      <c r="C47498" s="1"/>
      <c r="D47498" s="8"/>
      <c r="E47498" s="1"/>
      <c r="F47498" s="1"/>
      <c r="G47498" s="1"/>
      <c r="H47498" s="1"/>
    </row>
    <row r="47499">
      <c r="A47499" s="1"/>
      <c r="B47499" s="1"/>
      <c r="C47499" s="1"/>
      <c r="D47499" s="8"/>
      <c r="E47499" s="1"/>
      <c r="F47499" s="1"/>
      <c r="G47499" s="1"/>
      <c r="H47499" s="1"/>
    </row>
    <row r="47500">
      <c r="A47500" s="1"/>
      <c r="B47500" s="1"/>
      <c r="C47500" s="1"/>
      <c r="D47500" s="8"/>
      <c r="E47500" s="1"/>
      <c r="F47500" s="1"/>
      <c r="G47500" s="1"/>
      <c r="H47500" s="1"/>
    </row>
    <row r="47501">
      <c r="A47501" s="1"/>
      <c r="B47501" s="1"/>
      <c r="C47501" s="1"/>
      <c r="D47501" s="8"/>
      <c r="E47501" s="1"/>
      <c r="F47501" s="1"/>
      <c r="G47501" s="1"/>
      <c r="H47501" s="1"/>
    </row>
    <row r="47502">
      <c r="A47502" s="1"/>
      <c r="B47502" s="1"/>
      <c r="C47502" s="1"/>
      <c r="D47502" s="8"/>
      <c r="E47502" s="1"/>
      <c r="F47502" s="1"/>
      <c r="G47502" s="1"/>
      <c r="H47502" s="1"/>
    </row>
    <row r="47503">
      <c r="A47503" s="1"/>
      <c r="B47503" s="1"/>
      <c r="C47503" s="1"/>
      <c r="D47503" s="8"/>
      <c r="E47503" s="1"/>
      <c r="F47503" s="1"/>
      <c r="G47503" s="1"/>
      <c r="H47503" s="1"/>
    </row>
    <row r="47504">
      <c r="A47504" s="1"/>
      <c r="B47504" s="1"/>
      <c r="C47504" s="1"/>
      <c r="D47504" s="8"/>
      <c r="E47504" s="1"/>
      <c r="F47504" s="1"/>
      <c r="G47504" s="1"/>
      <c r="H47504" s="1"/>
    </row>
    <row r="47505">
      <c r="A47505" s="1"/>
      <c r="B47505" s="1"/>
      <c r="C47505" s="1"/>
      <c r="D47505" s="8"/>
      <c r="E47505" s="1"/>
      <c r="F47505" s="1"/>
      <c r="G47505" s="1"/>
      <c r="H47505" s="1"/>
    </row>
    <row r="47506">
      <c r="A47506" s="1"/>
      <c r="B47506" s="1"/>
      <c r="C47506" s="1"/>
      <c r="D47506" s="8"/>
      <c r="E47506" s="1"/>
      <c r="F47506" s="1"/>
      <c r="G47506" s="1"/>
      <c r="H47506" s="1"/>
    </row>
    <row r="47507">
      <c r="A47507" s="1"/>
      <c r="B47507" s="1"/>
      <c r="C47507" s="1"/>
      <c r="D47507" s="8"/>
      <c r="E47507" s="1"/>
      <c r="F47507" s="1"/>
      <c r="G47507" s="1"/>
      <c r="H47507" s="1"/>
    </row>
    <row r="47508">
      <c r="A47508" s="1"/>
      <c r="B47508" s="1"/>
      <c r="C47508" s="1"/>
      <c r="D47508" s="8"/>
      <c r="E47508" s="1"/>
      <c r="F47508" s="1"/>
      <c r="G47508" s="1"/>
      <c r="H47508" s="1"/>
    </row>
    <row r="47509">
      <c r="A47509" s="1"/>
      <c r="B47509" s="1"/>
      <c r="C47509" s="1"/>
      <c r="D47509" s="8"/>
      <c r="E47509" s="1"/>
      <c r="F47509" s="1"/>
      <c r="G47509" s="1"/>
      <c r="H47509" s="1"/>
    </row>
    <row r="47510">
      <c r="A47510" s="1"/>
      <c r="B47510" s="1"/>
      <c r="C47510" s="1"/>
      <c r="D47510" s="8"/>
      <c r="E47510" s="1"/>
      <c r="F47510" s="1"/>
      <c r="G47510" s="1"/>
      <c r="H47510" s="1"/>
    </row>
    <row r="47511">
      <c r="A47511" s="1"/>
      <c r="B47511" s="1"/>
      <c r="C47511" s="1"/>
      <c r="D47511" s="8"/>
      <c r="E47511" s="1"/>
      <c r="F47511" s="1"/>
      <c r="G47511" s="1"/>
      <c r="H47511" s="1"/>
    </row>
    <row r="47512">
      <c r="A47512" s="1"/>
      <c r="B47512" s="1"/>
      <c r="C47512" s="1"/>
      <c r="D47512" s="8"/>
      <c r="E47512" s="1"/>
      <c r="F47512" s="1"/>
      <c r="G47512" s="1"/>
      <c r="H47512" s="1"/>
    </row>
    <row r="47513">
      <c r="A47513" s="1"/>
      <c r="B47513" s="1"/>
      <c r="C47513" s="1"/>
      <c r="D47513" s="8"/>
      <c r="E47513" s="1"/>
      <c r="F47513" s="1"/>
      <c r="G47513" s="1"/>
      <c r="H47513" s="1"/>
    </row>
    <row r="47514">
      <c r="A47514" s="1"/>
      <c r="B47514" s="1"/>
      <c r="C47514" s="1"/>
      <c r="D47514" s="8"/>
      <c r="E47514" s="1"/>
      <c r="F47514" s="1"/>
      <c r="G47514" s="1"/>
      <c r="H47514" s="1"/>
    </row>
    <row r="47515">
      <c r="A47515" s="1"/>
      <c r="B47515" s="1"/>
      <c r="C47515" s="1"/>
      <c r="D47515" s="8"/>
      <c r="E47515" s="1"/>
      <c r="F47515" s="1"/>
      <c r="G47515" s="1"/>
      <c r="H47515" s="1"/>
    </row>
    <row r="47516">
      <c r="A47516" s="1"/>
      <c r="B47516" s="1"/>
      <c r="C47516" s="1"/>
      <c r="D47516" s="8"/>
      <c r="E47516" s="1"/>
      <c r="F47516" s="1"/>
      <c r="G47516" s="1"/>
      <c r="H47516" s="1"/>
    </row>
    <row r="47517">
      <c r="A47517" s="1"/>
      <c r="B47517" s="1"/>
      <c r="C47517" s="1"/>
      <c r="D47517" s="8"/>
      <c r="E47517" s="1"/>
      <c r="F47517" s="1"/>
      <c r="G47517" s="1"/>
      <c r="H47517" s="1"/>
    </row>
    <row r="47518">
      <c r="A47518" s="1"/>
      <c r="B47518" s="1"/>
      <c r="C47518" s="1"/>
      <c r="D47518" s="8"/>
      <c r="E47518" s="1"/>
      <c r="F47518" s="1"/>
      <c r="G47518" s="1"/>
      <c r="H47518" s="1"/>
    </row>
    <row r="47519">
      <c r="A47519" s="1"/>
      <c r="B47519" s="1"/>
      <c r="C47519" s="1"/>
      <c r="D47519" s="8"/>
      <c r="E47519" s="1"/>
      <c r="F47519" s="1"/>
      <c r="G47519" s="1"/>
      <c r="H47519" s="1"/>
    </row>
    <row r="47520">
      <c r="A47520" s="1"/>
      <c r="B47520" s="1"/>
      <c r="C47520" s="1"/>
      <c r="D47520" s="8"/>
      <c r="E47520" s="1"/>
      <c r="F47520" s="1"/>
      <c r="G47520" s="1"/>
      <c r="H47520" s="1"/>
    </row>
    <row r="47521">
      <c r="A47521" s="1"/>
      <c r="B47521" s="1"/>
      <c r="C47521" s="1"/>
      <c r="D47521" s="8"/>
      <c r="E47521" s="1"/>
      <c r="F47521" s="1"/>
      <c r="G47521" s="1"/>
      <c r="H47521" s="1"/>
    </row>
    <row r="47522">
      <c r="A47522" s="1"/>
      <c r="B47522" s="1"/>
      <c r="C47522" s="1"/>
      <c r="D47522" s="8"/>
      <c r="E47522" s="1"/>
      <c r="F47522" s="1"/>
      <c r="G47522" s="1"/>
      <c r="H47522" s="1"/>
    </row>
    <row r="47523">
      <c r="A47523" s="1"/>
      <c r="B47523" s="1"/>
      <c r="C47523" s="1"/>
      <c r="D47523" s="8"/>
      <c r="E47523" s="1"/>
      <c r="F47523" s="1"/>
      <c r="G47523" s="1"/>
      <c r="H47523" s="1"/>
    </row>
    <row r="47524">
      <c r="A47524" s="1"/>
      <c r="B47524" s="1"/>
      <c r="C47524" s="1"/>
      <c r="D47524" s="8"/>
      <c r="E47524" s="1"/>
      <c r="F47524" s="1"/>
      <c r="G47524" s="1"/>
      <c r="H47524" s="1"/>
    </row>
    <row r="47525">
      <c r="A47525" s="1"/>
      <c r="B47525" s="1"/>
      <c r="C47525" s="1"/>
      <c r="D47525" s="8"/>
      <c r="E47525" s="1"/>
      <c r="F47525" s="1"/>
      <c r="G47525" s="1"/>
      <c r="H47525" s="1"/>
    </row>
    <row r="47526">
      <c r="A47526" s="1"/>
      <c r="B47526" s="1"/>
      <c r="C47526" s="1"/>
      <c r="D47526" s="8"/>
      <c r="E47526" s="1"/>
      <c r="F47526" s="1"/>
      <c r="G47526" s="1"/>
      <c r="H47526" s="1"/>
    </row>
    <row r="47527">
      <c r="A47527" s="1"/>
      <c r="B47527" s="1"/>
      <c r="C47527" s="1"/>
      <c r="D47527" s="8"/>
      <c r="E47527" s="1"/>
      <c r="F47527" s="1"/>
      <c r="G47527" s="1"/>
      <c r="H47527" s="1"/>
    </row>
    <row r="47528">
      <c r="A47528" s="1"/>
      <c r="B47528" s="1"/>
      <c r="C47528" s="1"/>
      <c r="D47528" s="8"/>
      <c r="E47528" s="1"/>
      <c r="F47528" s="1"/>
      <c r="G47528" s="1"/>
      <c r="H47528" s="1"/>
    </row>
    <row r="47529">
      <c r="A47529" s="1"/>
      <c r="B47529" s="1"/>
      <c r="C47529" s="1"/>
      <c r="D47529" s="8"/>
      <c r="E47529" s="1"/>
      <c r="F47529" s="1"/>
      <c r="G47529" s="1"/>
      <c r="H47529" s="1"/>
    </row>
    <row r="47530">
      <c r="A47530" s="1"/>
      <c r="B47530" s="1"/>
      <c r="C47530" s="1"/>
      <c r="D47530" s="8"/>
      <c r="E47530" s="1"/>
      <c r="F47530" s="1"/>
      <c r="G47530" s="1"/>
      <c r="H47530" s="1"/>
    </row>
    <row r="47531">
      <c r="A47531" s="1"/>
      <c r="B47531" s="1"/>
      <c r="C47531" s="1"/>
      <c r="D47531" s="8"/>
      <c r="E47531" s="1"/>
      <c r="F47531" s="1"/>
      <c r="G47531" s="1"/>
      <c r="H47531" s="1"/>
    </row>
    <row r="47532">
      <c r="A47532" s="1"/>
      <c r="B47532" s="1"/>
      <c r="C47532" s="1"/>
      <c r="D47532" s="8"/>
      <c r="E47532" s="1"/>
      <c r="F47532" s="1"/>
      <c r="G47532" s="1"/>
      <c r="H47532" s="1"/>
    </row>
    <row r="47533">
      <c r="A47533" s="1"/>
      <c r="B47533" s="1"/>
      <c r="C47533" s="1"/>
      <c r="D47533" s="8"/>
      <c r="E47533" s="1"/>
      <c r="F47533" s="1"/>
      <c r="G47533" s="1"/>
      <c r="H47533" s="1"/>
    </row>
    <row r="47534">
      <c r="A47534" s="1"/>
      <c r="B47534" s="1"/>
      <c r="C47534" s="1"/>
      <c r="D47534" s="8"/>
      <c r="E47534" s="1"/>
      <c r="F47534" s="1"/>
      <c r="G47534" s="1"/>
      <c r="H47534" s="1"/>
    </row>
    <row r="47535">
      <c r="A47535" s="1"/>
      <c r="B47535" s="1"/>
      <c r="C47535" s="1"/>
      <c r="D47535" s="8"/>
      <c r="E47535" s="1"/>
      <c r="F47535" s="1"/>
      <c r="G47535" s="1"/>
      <c r="H47535" s="1"/>
    </row>
    <row r="47536">
      <c r="A47536" s="1"/>
      <c r="B47536" s="1"/>
      <c r="C47536" s="1"/>
      <c r="D47536" s="8"/>
      <c r="E47536" s="1"/>
      <c r="F47536" s="1"/>
      <c r="G47536" s="1"/>
      <c r="H47536" s="1"/>
    </row>
    <row r="47537">
      <c r="A47537" s="1"/>
      <c r="B47537" s="1"/>
      <c r="C47537" s="1"/>
      <c r="D47537" s="8"/>
      <c r="E47537" s="1"/>
      <c r="F47537" s="1"/>
      <c r="G47537" s="1"/>
      <c r="H47537" s="1"/>
    </row>
    <row r="47538">
      <c r="A47538" s="1"/>
      <c r="B47538" s="1"/>
      <c r="C47538" s="1"/>
      <c r="D47538" s="8"/>
      <c r="E47538" s="1"/>
      <c r="F47538" s="1"/>
      <c r="G47538" s="1"/>
      <c r="H47538" s="1"/>
    </row>
    <row r="47539">
      <c r="A47539" s="1"/>
      <c r="B47539" s="1"/>
      <c r="C47539" s="1"/>
      <c r="D47539" s="8"/>
      <c r="E47539" s="1"/>
      <c r="F47539" s="1"/>
      <c r="G47539" s="1"/>
      <c r="H47539" s="1"/>
    </row>
    <row r="47540">
      <c r="A47540" s="1"/>
      <c r="B47540" s="1"/>
      <c r="C47540" s="1"/>
      <c r="D47540" s="8"/>
      <c r="E47540" s="1"/>
      <c r="F47540" s="1"/>
      <c r="G47540" s="1"/>
      <c r="H47540" s="1"/>
    </row>
    <row r="47541">
      <c r="A47541" s="1"/>
      <c r="B47541" s="1"/>
      <c r="C47541" s="1"/>
      <c r="D47541" s="8"/>
      <c r="E47541" s="1"/>
      <c r="F47541" s="1"/>
      <c r="G47541" s="1"/>
      <c r="H47541" s="1"/>
    </row>
    <row r="47542">
      <c r="A47542" s="1"/>
      <c r="B47542" s="1"/>
      <c r="C47542" s="1"/>
      <c r="D47542" s="8"/>
      <c r="E47542" s="1"/>
      <c r="F47542" s="1"/>
      <c r="G47542" s="1"/>
      <c r="H47542" s="1"/>
    </row>
    <row r="47543">
      <c r="A47543" s="1"/>
      <c r="B47543" s="1"/>
      <c r="C47543" s="1"/>
      <c r="D47543" s="8"/>
      <c r="E47543" s="1"/>
      <c r="F47543" s="1"/>
      <c r="G47543" s="1"/>
      <c r="H47543" s="1"/>
    </row>
    <row r="47544">
      <c r="A47544" s="1"/>
      <c r="B47544" s="1"/>
      <c r="C47544" s="1"/>
      <c r="D47544" s="8"/>
      <c r="E47544" s="1"/>
      <c r="F47544" s="1"/>
      <c r="G47544" s="1"/>
      <c r="H47544" s="1"/>
    </row>
    <row r="47545">
      <c r="A47545" s="1"/>
      <c r="B47545" s="1"/>
      <c r="C47545" s="1"/>
      <c r="D47545" s="8"/>
      <c r="E47545" s="1"/>
      <c r="F47545" s="1"/>
      <c r="G47545" s="1"/>
      <c r="H47545" s="1"/>
    </row>
    <row r="47546">
      <c r="A47546" s="1"/>
      <c r="B47546" s="1"/>
      <c r="C47546" s="1"/>
      <c r="D47546" s="8"/>
      <c r="E47546" s="1"/>
      <c r="F47546" s="1"/>
      <c r="G47546" s="1"/>
      <c r="H47546" s="1"/>
    </row>
    <row r="47547">
      <c r="A47547" s="1"/>
      <c r="B47547" s="1"/>
      <c r="C47547" s="1"/>
      <c r="D47547" s="8"/>
      <c r="E47547" s="1"/>
      <c r="F47547" s="1"/>
      <c r="G47547" s="1"/>
      <c r="H47547" s="1"/>
    </row>
    <row r="47548">
      <c r="A47548" s="1"/>
      <c r="B47548" s="1"/>
      <c r="C47548" s="1"/>
      <c r="D47548" s="8"/>
      <c r="E47548" s="1"/>
      <c r="F47548" s="1"/>
      <c r="G47548" s="1"/>
      <c r="H47548" s="1"/>
    </row>
    <row r="47549">
      <c r="A47549" s="1"/>
      <c r="B47549" s="1"/>
      <c r="C47549" s="1"/>
      <c r="D47549" s="8"/>
      <c r="E47549" s="1"/>
      <c r="F47549" s="1"/>
      <c r="G47549" s="1"/>
      <c r="H47549" s="1"/>
    </row>
    <row r="47550">
      <c r="A47550" s="1"/>
      <c r="B47550" s="1"/>
      <c r="C47550" s="1"/>
      <c r="D47550" s="8"/>
      <c r="E47550" s="1"/>
      <c r="F47550" s="1"/>
      <c r="G47550" s="1"/>
      <c r="H47550" s="1"/>
    </row>
    <row r="47551">
      <c r="A47551" s="1"/>
      <c r="B47551" s="1"/>
      <c r="C47551" s="1"/>
      <c r="D47551" s="8"/>
      <c r="E47551" s="1"/>
      <c r="F47551" s="1"/>
      <c r="G47551" s="1"/>
      <c r="H47551" s="1"/>
    </row>
    <row r="47552">
      <c r="A47552" s="1"/>
      <c r="B47552" s="1"/>
      <c r="C47552" s="1"/>
      <c r="D47552" s="8"/>
      <c r="E47552" s="1"/>
      <c r="F47552" s="1"/>
      <c r="G47552" s="1"/>
      <c r="H47552" s="1"/>
    </row>
    <row r="47553">
      <c r="A47553" s="1"/>
      <c r="B47553" s="1"/>
      <c r="C47553" s="1"/>
      <c r="D47553" s="8"/>
      <c r="E47553" s="1"/>
      <c r="F47553" s="1"/>
      <c r="G47553" s="1"/>
      <c r="H47553" s="1"/>
    </row>
    <row r="47554">
      <c r="A47554" s="1"/>
      <c r="B47554" s="1"/>
      <c r="C47554" s="1"/>
      <c r="D47554" s="8"/>
      <c r="E47554" s="1"/>
      <c r="F47554" s="1"/>
      <c r="G47554" s="1"/>
      <c r="H47554" s="1"/>
    </row>
    <row r="47555">
      <c r="A47555" s="1"/>
      <c r="B47555" s="1"/>
      <c r="C47555" s="1"/>
      <c r="D47555" s="8"/>
      <c r="E47555" s="1"/>
      <c r="F47555" s="1"/>
      <c r="G47555" s="1"/>
      <c r="H47555" s="1"/>
    </row>
    <row r="47556">
      <c r="A47556" s="1"/>
      <c r="B47556" s="1"/>
      <c r="C47556" s="1"/>
      <c r="D47556" s="8"/>
      <c r="E47556" s="1"/>
      <c r="F47556" s="1"/>
      <c r="G47556" s="1"/>
      <c r="H47556" s="1"/>
    </row>
    <row r="47557">
      <c r="A47557" s="1"/>
      <c r="B47557" s="1"/>
      <c r="C47557" s="1"/>
      <c r="D47557" s="8"/>
      <c r="E47557" s="1"/>
      <c r="F47557" s="1"/>
      <c r="G47557" s="1"/>
      <c r="H47557" s="1"/>
    </row>
    <row r="47558">
      <c r="A47558" s="1"/>
      <c r="B47558" s="1"/>
      <c r="C47558" s="1"/>
      <c r="D47558" s="8"/>
      <c r="E47558" s="1"/>
      <c r="F47558" s="1"/>
      <c r="G47558" s="1"/>
      <c r="H47558" s="1"/>
    </row>
    <row r="47559">
      <c r="A47559" s="1"/>
      <c r="B47559" s="1"/>
      <c r="C47559" s="1"/>
      <c r="D47559" s="8"/>
      <c r="E47559" s="1"/>
      <c r="F47559" s="1"/>
      <c r="G47559" s="1"/>
      <c r="H47559" s="1"/>
    </row>
    <row r="47560">
      <c r="A47560" s="1"/>
      <c r="B47560" s="1"/>
      <c r="C47560" s="1"/>
      <c r="D47560" s="8"/>
      <c r="E47560" s="1"/>
      <c r="F47560" s="1"/>
      <c r="G47560" s="1"/>
      <c r="H47560" s="1"/>
    </row>
    <row r="47561">
      <c r="A47561" s="1"/>
      <c r="B47561" s="1"/>
      <c r="C47561" s="1"/>
      <c r="D47561" s="8"/>
      <c r="E47561" s="1"/>
      <c r="F47561" s="1"/>
      <c r="G47561" s="1"/>
      <c r="H47561" s="1"/>
    </row>
    <row r="47562">
      <c r="A47562" s="1"/>
      <c r="B47562" s="1"/>
      <c r="C47562" s="1"/>
      <c r="D47562" s="8"/>
      <c r="E47562" s="1"/>
      <c r="F47562" s="1"/>
      <c r="G47562" s="1"/>
      <c r="H47562" s="1"/>
    </row>
    <row r="47563">
      <c r="A47563" s="1"/>
      <c r="B47563" s="1"/>
      <c r="C47563" s="1"/>
      <c r="D47563" s="8"/>
      <c r="E47563" s="1"/>
      <c r="F47563" s="1"/>
      <c r="G47563" s="1"/>
      <c r="H47563" s="1"/>
    </row>
    <row r="47564">
      <c r="A47564" s="1"/>
      <c r="B47564" s="1"/>
      <c r="C47564" s="1"/>
      <c r="D47564" s="8"/>
      <c r="E47564" s="1"/>
      <c r="F47564" s="1"/>
      <c r="G47564" s="1"/>
      <c r="H47564" s="1"/>
    </row>
    <row r="47565">
      <c r="A47565" s="1"/>
      <c r="B47565" s="1"/>
      <c r="C47565" s="1"/>
      <c r="D47565" s="8"/>
      <c r="E47565" s="1"/>
      <c r="F47565" s="1"/>
      <c r="G47565" s="1"/>
      <c r="H47565" s="1"/>
    </row>
    <row r="47566">
      <c r="A47566" s="1"/>
      <c r="B47566" s="1"/>
      <c r="C47566" s="1"/>
      <c r="D47566" s="8"/>
      <c r="E47566" s="1"/>
      <c r="F47566" s="1"/>
      <c r="G47566" s="1"/>
      <c r="H47566" s="1"/>
    </row>
    <row r="47567">
      <c r="A47567" s="1"/>
      <c r="B47567" s="1"/>
      <c r="C47567" s="1"/>
      <c r="D47567" s="8"/>
      <c r="E47567" s="1"/>
      <c r="F47567" s="1"/>
      <c r="G47567" s="1"/>
      <c r="H47567" s="1"/>
    </row>
    <row r="47568">
      <c r="A47568" s="1"/>
      <c r="B47568" s="1"/>
      <c r="C47568" s="1"/>
      <c r="D47568" s="8"/>
      <c r="E47568" s="1"/>
      <c r="F47568" s="1"/>
      <c r="G47568" s="1"/>
      <c r="H47568" s="1"/>
    </row>
    <row r="47569">
      <c r="A47569" s="1"/>
      <c r="B47569" s="1"/>
      <c r="C47569" s="1"/>
      <c r="D47569" s="8"/>
      <c r="E47569" s="1"/>
      <c r="F47569" s="1"/>
      <c r="G47569" s="1"/>
      <c r="H47569" s="1"/>
    </row>
    <row r="47570">
      <c r="A47570" s="1"/>
      <c r="B47570" s="1"/>
      <c r="C47570" s="1"/>
      <c r="D47570" s="8"/>
      <c r="E47570" s="1"/>
      <c r="F47570" s="1"/>
      <c r="G47570" s="1"/>
      <c r="H47570" s="1"/>
    </row>
    <row r="47571">
      <c r="A47571" s="1"/>
      <c r="B47571" s="1"/>
      <c r="C47571" s="1"/>
      <c r="D47571" s="8"/>
      <c r="E47571" s="1"/>
      <c r="F47571" s="1"/>
      <c r="G47571" s="1"/>
      <c r="H47571" s="1"/>
    </row>
    <row r="47572">
      <c r="A47572" s="1"/>
      <c r="B47572" s="1"/>
      <c r="C47572" s="1"/>
      <c r="D47572" s="8"/>
      <c r="E47572" s="1"/>
      <c r="F47572" s="1"/>
      <c r="G47572" s="1"/>
      <c r="H47572" s="1"/>
    </row>
    <row r="47573">
      <c r="A47573" s="1"/>
      <c r="B47573" s="1"/>
      <c r="C47573" s="1"/>
      <c r="D47573" s="8"/>
      <c r="E47573" s="1"/>
      <c r="F47573" s="1"/>
      <c r="G47573" s="1"/>
      <c r="H47573" s="1"/>
    </row>
    <row r="47574">
      <c r="A47574" s="1"/>
      <c r="B47574" s="1"/>
      <c r="C47574" s="1"/>
      <c r="D47574" s="8"/>
      <c r="E47574" s="1"/>
      <c r="F47574" s="1"/>
      <c r="G47574" s="1"/>
      <c r="H47574" s="1"/>
    </row>
    <row r="47575">
      <c r="A47575" s="1"/>
      <c r="B47575" s="1"/>
      <c r="C47575" s="1"/>
      <c r="D47575" s="8"/>
      <c r="E47575" s="1"/>
      <c r="F47575" s="1"/>
      <c r="G47575" s="1"/>
      <c r="H47575" s="1"/>
    </row>
    <row r="47576">
      <c r="A47576" s="1"/>
      <c r="B47576" s="1"/>
      <c r="C47576" s="1"/>
      <c r="D47576" s="8"/>
      <c r="E47576" s="1"/>
      <c r="F47576" s="1"/>
      <c r="G47576" s="1"/>
      <c r="H47576" s="1"/>
    </row>
    <row r="47577">
      <c r="A47577" s="1"/>
      <c r="B47577" s="1"/>
      <c r="C47577" s="1"/>
      <c r="D47577" s="8"/>
      <c r="E47577" s="1"/>
      <c r="F47577" s="1"/>
      <c r="G47577" s="1"/>
      <c r="H47577" s="1"/>
    </row>
    <row r="47578">
      <c r="A47578" s="1"/>
      <c r="B47578" s="1"/>
      <c r="C47578" s="1"/>
      <c r="D47578" s="8"/>
      <c r="E47578" s="1"/>
      <c r="F47578" s="1"/>
      <c r="G47578" s="1"/>
      <c r="H47578" s="1"/>
    </row>
    <row r="47579">
      <c r="A47579" s="1"/>
      <c r="B47579" s="1"/>
      <c r="C47579" s="1"/>
      <c r="D47579" s="8"/>
      <c r="E47579" s="1"/>
      <c r="F47579" s="1"/>
      <c r="G47579" s="1"/>
      <c r="H47579" s="1"/>
    </row>
    <row r="47580">
      <c r="A47580" s="1"/>
      <c r="B47580" s="1"/>
      <c r="C47580" s="1"/>
      <c r="D47580" s="8"/>
      <c r="E47580" s="1"/>
      <c r="F47580" s="1"/>
      <c r="G47580" s="1"/>
      <c r="H47580" s="1"/>
    </row>
    <row r="47581">
      <c r="A47581" s="1"/>
      <c r="B47581" s="1"/>
      <c r="C47581" s="1"/>
      <c r="D47581" s="8"/>
      <c r="E47581" s="1"/>
      <c r="F47581" s="1"/>
      <c r="G47581" s="1"/>
      <c r="H47581" s="1"/>
    </row>
    <row r="47582">
      <c r="A47582" s="1"/>
      <c r="B47582" s="1"/>
      <c r="C47582" s="1"/>
      <c r="D47582" s="8"/>
      <c r="E47582" s="1"/>
      <c r="F47582" s="1"/>
      <c r="G47582" s="1"/>
      <c r="H47582" s="1"/>
    </row>
    <row r="47583">
      <c r="A47583" s="1"/>
      <c r="B47583" s="1"/>
      <c r="C47583" s="1"/>
      <c r="D47583" s="8"/>
      <c r="E47583" s="1"/>
      <c r="F47583" s="1"/>
      <c r="G47583" s="1"/>
      <c r="H47583" s="1"/>
    </row>
    <row r="47584">
      <c r="A47584" s="1"/>
      <c r="B47584" s="1"/>
      <c r="C47584" s="1"/>
      <c r="D47584" s="8"/>
      <c r="E47584" s="1"/>
      <c r="F47584" s="1"/>
      <c r="G47584" s="1"/>
      <c r="H47584" s="1"/>
    </row>
    <row r="47585">
      <c r="A47585" s="1"/>
      <c r="B47585" s="1"/>
      <c r="C47585" s="1"/>
      <c r="D47585" s="8"/>
      <c r="E47585" s="1"/>
      <c r="F47585" s="1"/>
      <c r="G47585" s="1"/>
      <c r="H47585" s="1"/>
    </row>
    <row r="47586">
      <c r="A47586" s="1"/>
      <c r="B47586" s="1"/>
      <c r="C47586" s="1"/>
      <c r="D47586" s="8"/>
      <c r="E47586" s="1"/>
      <c r="F47586" s="1"/>
      <c r="G47586" s="1"/>
      <c r="H47586" s="1"/>
    </row>
    <row r="47587">
      <c r="A47587" s="1"/>
      <c r="B47587" s="1"/>
      <c r="C47587" s="1"/>
      <c r="D47587" s="8"/>
      <c r="E47587" s="1"/>
      <c r="F47587" s="1"/>
      <c r="G47587" s="1"/>
      <c r="H47587" s="1"/>
    </row>
    <row r="47588">
      <c r="A47588" s="1"/>
      <c r="B47588" s="1"/>
      <c r="C47588" s="1"/>
      <c r="D47588" s="8"/>
      <c r="E47588" s="1"/>
      <c r="F47588" s="1"/>
      <c r="G47588" s="1"/>
      <c r="H47588" s="1"/>
    </row>
    <row r="47589">
      <c r="A47589" s="1"/>
      <c r="B47589" s="1"/>
      <c r="C47589" s="1"/>
      <c r="D47589" s="8"/>
      <c r="E47589" s="1"/>
      <c r="F47589" s="1"/>
      <c r="G47589" s="1"/>
      <c r="H47589" s="1"/>
    </row>
    <row r="47590">
      <c r="A47590" s="1"/>
      <c r="B47590" s="1"/>
      <c r="C47590" s="1"/>
      <c r="D47590" s="8"/>
      <c r="E47590" s="1"/>
      <c r="F47590" s="1"/>
      <c r="G47590" s="1"/>
      <c r="H47590" s="1"/>
    </row>
    <row r="47591">
      <c r="A47591" s="1"/>
      <c r="B47591" s="1"/>
      <c r="C47591" s="1"/>
      <c r="D47591" s="8"/>
      <c r="E47591" s="1"/>
      <c r="F47591" s="1"/>
      <c r="G47591" s="1"/>
      <c r="H47591" s="1"/>
    </row>
    <row r="47592">
      <c r="A47592" s="1"/>
      <c r="B47592" s="1"/>
      <c r="C47592" s="1"/>
      <c r="D47592" s="8"/>
      <c r="E47592" s="1"/>
      <c r="F47592" s="1"/>
      <c r="G47592" s="1"/>
      <c r="H47592" s="1"/>
    </row>
    <row r="47593">
      <c r="A47593" s="1"/>
      <c r="B47593" s="1"/>
      <c r="C47593" s="1"/>
      <c r="D47593" s="8"/>
      <c r="E47593" s="1"/>
      <c r="F47593" s="1"/>
      <c r="G47593" s="1"/>
      <c r="H47593" s="1"/>
    </row>
    <row r="47594">
      <c r="A47594" s="1"/>
      <c r="B47594" s="1"/>
      <c r="C47594" s="1"/>
      <c r="D47594" s="8"/>
      <c r="E47594" s="1"/>
      <c r="F47594" s="1"/>
      <c r="G47594" s="1"/>
      <c r="H47594" s="1"/>
    </row>
    <row r="47595">
      <c r="A47595" s="1"/>
      <c r="B47595" s="1"/>
      <c r="C47595" s="1"/>
      <c r="D47595" s="8"/>
      <c r="E47595" s="1"/>
      <c r="F47595" s="1"/>
      <c r="G47595" s="1"/>
      <c r="H47595" s="1"/>
    </row>
    <row r="47596">
      <c r="A47596" s="1"/>
      <c r="B47596" s="1"/>
      <c r="C47596" s="1"/>
      <c r="D47596" s="8"/>
      <c r="E47596" s="1"/>
      <c r="F47596" s="1"/>
      <c r="G47596" s="1"/>
      <c r="H47596" s="1"/>
    </row>
    <row r="47597">
      <c r="A47597" s="1"/>
      <c r="B47597" s="1"/>
      <c r="C47597" s="1"/>
      <c r="D47597" s="8"/>
      <c r="E47597" s="1"/>
      <c r="F47597" s="1"/>
      <c r="G47597" s="1"/>
      <c r="H47597" s="1"/>
    </row>
    <row r="47598">
      <c r="A47598" s="1"/>
      <c r="B47598" s="1"/>
      <c r="C47598" s="1"/>
      <c r="D47598" s="8"/>
      <c r="E47598" s="1"/>
      <c r="F47598" s="1"/>
      <c r="G47598" s="1"/>
      <c r="H47598" s="1"/>
    </row>
    <row r="47599">
      <c r="A47599" s="1"/>
      <c r="B47599" s="1"/>
      <c r="C47599" s="1"/>
      <c r="D47599" s="8"/>
      <c r="E47599" s="1"/>
      <c r="F47599" s="1"/>
      <c r="G47599" s="1"/>
      <c r="H47599" s="1"/>
    </row>
    <row r="47600">
      <c r="A47600" s="1"/>
      <c r="B47600" s="1"/>
      <c r="C47600" s="1"/>
      <c r="D47600" s="8"/>
      <c r="E47600" s="1"/>
      <c r="F47600" s="1"/>
      <c r="G47600" s="1"/>
      <c r="H47600" s="1"/>
    </row>
    <row r="47601">
      <c r="A47601" s="1"/>
      <c r="B47601" s="1"/>
      <c r="C47601" s="1"/>
      <c r="D47601" s="8"/>
      <c r="E47601" s="1"/>
      <c r="F47601" s="1"/>
      <c r="G47601" s="1"/>
      <c r="H47601" s="1"/>
    </row>
    <row r="47602">
      <c r="A47602" s="1"/>
      <c r="B47602" s="1"/>
      <c r="C47602" s="1"/>
      <c r="D47602" s="8"/>
      <c r="E47602" s="1"/>
      <c r="F47602" s="1"/>
      <c r="G47602" s="1"/>
      <c r="H47602" s="1"/>
    </row>
    <row r="47603">
      <c r="A47603" s="1"/>
      <c r="B47603" s="1"/>
      <c r="C47603" s="1"/>
      <c r="D47603" s="8"/>
      <c r="E47603" s="1"/>
      <c r="F47603" s="1"/>
      <c r="G47603" s="1"/>
      <c r="H47603" s="1"/>
    </row>
    <row r="47604">
      <c r="A47604" s="1"/>
      <c r="B47604" s="1"/>
      <c r="C47604" s="1"/>
      <c r="D47604" s="8"/>
      <c r="E47604" s="1"/>
      <c r="F47604" s="1"/>
      <c r="G47604" s="1"/>
      <c r="H47604" s="1"/>
    </row>
    <row r="47605">
      <c r="A47605" s="1"/>
      <c r="B47605" s="1"/>
      <c r="C47605" s="1"/>
      <c r="D47605" s="8"/>
      <c r="E47605" s="1"/>
      <c r="F47605" s="1"/>
      <c r="G47605" s="1"/>
      <c r="H47605" s="1"/>
    </row>
    <row r="47606">
      <c r="A47606" s="1"/>
      <c r="B47606" s="1"/>
      <c r="C47606" s="1"/>
      <c r="D47606" s="8"/>
      <c r="E47606" s="1"/>
      <c r="F47606" s="1"/>
      <c r="G47606" s="1"/>
      <c r="H47606" s="1"/>
    </row>
    <row r="47607">
      <c r="A47607" s="1"/>
      <c r="B47607" s="1"/>
      <c r="C47607" s="1"/>
      <c r="D47607" s="8"/>
      <c r="E47607" s="1"/>
      <c r="F47607" s="1"/>
      <c r="G47607" s="1"/>
      <c r="H47607" s="1"/>
    </row>
    <row r="47608">
      <c r="A47608" s="1"/>
      <c r="B47608" s="1"/>
      <c r="C47608" s="1"/>
      <c r="D47608" s="8"/>
      <c r="E47608" s="1"/>
      <c r="F47608" s="1"/>
      <c r="G47608" s="1"/>
      <c r="H47608" s="1"/>
    </row>
    <row r="47609">
      <c r="A47609" s="1"/>
      <c r="B47609" s="1"/>
      <c r="C47609" s="1"/>
      <c r="D47609" s="8"/>
      <c r="E47609" s="1"/>
      <c r="F47609" s="1"/>
      <c r="G47609" s="1"/>
      <c r="H47609" s="1"/>
    </row>
    <row r="47610">
      <c r="A47610" s="1"/>
      <c r="B47610" s="1"/>
      <c r="C47610" s="1"/>
      <c r="D47610" s="8"/>
      <c r="E47610" s="1"/>
      <c r="F47610" s="1"/>
      <c r="G47610" s="1"/>
      <c r="H47610" s="1"/>
    </row>
    <row r="47611">
      <c r="A47611" s="1"/>
      <c r="B47611" s="1"/>
      <c r="C47611" s="1"/>
      <c r="D47611" s="8"/>
      <c r="E47611" s="1"/>
      <c r="F47611" s="1"/>
      <c r="G47611" s="1"/>
      <c r="H47611" s="1"/>
    </row>
    <row r="47612">
      <c r="A47612" s="1"/>
      <c r="B47612" s="1"/>
      <c r="C47612" s="1"/>
      <c r="D47612" s="8"/>
      <c r="E47612" s="1"/>
      <c r="F47612" s="1"/>
      <c r="G47612" s="1"/>
      <c r="H47612" s="1"/>
    </row>
    <row r="47613">
      <c r="A47613" s="1"/>
      <c r="B47613" s="1"/>
      <c r="C47613" s="1"/>
      <c r="D47613" s="8"/>
      <c r="E47613" s="1"/>
      <c r="F47613" s="1"/>
      <c r="G47613" s="1"/>
      <c r="H47613" s="1"/>
    </row>
    <row r="47614">
      <c r="A47614" s="1"/>
      <c r="B47614" s="1"/>
      <c r="C47614" s="1"/>
      <c r="D47614" s="8"/>
      <c r="E47614" s="1"/>
      <c r="F47614" s="1"/>
      <c r="G47614" s="1"/>
      <c r="H47614" s="1"/>
    </row>
    <row r="47615">
      <c r="A47615" s="1"/>
      <c r="B47615" s="1"/>
      <c r="C47615" s="1"/>
      <c r="D47615" s="8"/>
      <c r="E47615" s="1"/>
      <c r="F47615" s="1"/>
      <c r="G47615" s="1"/>
      <c r="H47615" s="1"/>
    </row>
    <row r="47616">
      <c r="A47616" s="1"/>
      <c r="B47616" s="1"/>
      <c r="C47616" s="1"/>
      <c r="D47616" s="8"/>
      <c r="E47616" s="1"/>
      <c r="F47616" s="1"/>
      <c r="G47616" s="1"/>
      <c r="H47616" s="1"/>
    </row>
    <row r="47617">
      <c r="A47617" s="1"/>
      <c r="B47617" s="1"/>
      <c r="C47617" s="1"/>
      <c r="D47617" s="8"/>
      <c r="E47617" s="1"/>
      <c r="F47617" s="1"/>
      <c r="G47617" s="1"/>
      <c r="H47617" s="1"/>
    </row>
    <row r="47618">
      <c r="A47618" s="1"/>
      <c r="B47618" s="1"/>
      <c r="C47618" s="1"/>
      <c r="D47618" s="8"/>
      <c r="E47618" s="1"/>
      <c r="F47618" s="1"/>
      <c r="G47618" s="1"/>
      <c r="H47618" s="1"/>
    </row>
    <row r="47619">
      <c r="A47619" s="1"/>
      <c r="B47619" s="1"/>
      <c r="C47619" s="1"/>
      <c r="D47619" s="8"/>
      <c r="E47619" s="1"/>
      <c r="F47619" s="1"/>
      <c r="G47619" s="1"/>
      <c r="H47619" s="1"/>
    </row>
    <row r="47620">
      <c r="A47620" s="1"/>
      <c r="B47620" s="1"/>
      <c r="C47620" s="1"/>
      <c r="D47620" s="8"/>
      <c r="E47620" s="1"/>
      <c r="F47620" s="1"/>
      <c r="G47620" s="1"/>
      <c r="H47620" s="1"/>
    </row>
    <row r="47621">
      <c r="A47621" s="1"/>
      <c r="B47621" s="1"/>
      <c r="C47621" s="1"/>
      <c r="D47621" s="8"/>
      <c r="E47621" s="1"/>
      <c r="F47621" s="1"/>
      <c r="G47621" s="1"/>
      <c r="H47621" s="1"/>
    </row>
    <row r="47622">
      <c r="A47622" s="1"/>
      <c r="B47622" s="1"/>
      <c r="C47622" s="1"/>
      <c r="D47622" s="8"/>
      <c r="E47622" s="1"/>
      <c r="F47622" s="1"/>
      <c r="G47622" s="1"/>
      <c r="H47622" s="1"/>
    </row>
    <row r="47623">
      <c r="A47623" s="1"/>
      <c r="B47623" s="1"/>
      <c r="C47623" s="1"/>
      <c r="D47623" s="8"/>
      <c r="E47623" s="1"/>
      <c r="F47623" s="1"/>
      <c r="G47623" s="1"/>
      <c r="H47623" s="1"/>
    </row>
    <row r="47624">
      <c r="A47624" s="1"/>
      <c r="B47624" s="1"/>
      <c r="C47624" s="1"/>
      <c r="D47624" s="8"/>
      <c r="E47624" s="1"/>
      <c r="F47624" s="1"/>
      <c r="G47624" s="1"/>
      <c r="H47624" s="1"/>
    </row>
    <row r="47625">
      <c r="A47625" s="1"/>
      <c r="B47625" s="1"/>
      <c r="C47625" s="1"/>
      <c r="D47625" s="8"/>
      <c r="E47625" s="1"/>
      <c r="F47625" s="1"/>
      <c r="G47625" s="1"/>
      <c r="H47625" s="1"/>
    </row>
    <row r="47626">
      <c r="A47626" s="1"/>
      <c r="B47626" s="1"/>
      <c r="C47626" s="1"/>
      <c r="D47626" s="8"/>
      <c r="E47626" s="1"/>
      <c r="F47626" s="1"/>
      <c r="G47626" s="1"/>
      <c r="H47626" s="1"/>
    </row>
    <row r="47627">
      <c r="A47627" s="1"/>
      <c r="B47627" s="1"/>
      <c r="C47627" s="1"/>
      <c r="D47627" s="8"/>
      <c r="E47627" s="1"/>
      <c r="F47627" s="1"/>
      <c r="G47627" s="1"/>
      <c r="H47627" s="1"/>
    </row>
    <row r="47628">
      <c r="A47628" s="1"/>
      <c r="B47628" s="1"/>
      <c r="C47628" s="1"/>
      <c r="D47628" s="8"/>
      <c r="E47628" s="1"/>
      <c r="F47628" s="1"/>
      <c r="G47628" s="1"/>
      <c r="H47628" s="1"/>
    </row>
    <row r="47629">
      <c r="A47629" s="1"/>
      <c r="B47629" s="1"/>
      <c r="C47629" s="1"/>
      <c r="D47629" s="8"/>
      <c r="E47629" s="1"/>
      <c r="F47629" s="1"/>
      <c r="G47629" s="1"/>
      <c r="H47629" s="1"/>
    </row>
    <row r="47630">
      <c r="A47630" s="1"/>
      <c r="B47630" s="1"/>
      <c r="C47630" s="1"/>
      <c r="D47630" s="8"/>
      <c r="E47630" s="1"/>
      <c r="F47630" s="1"/>
      <c r="G47630" s="1"/>
      <c r="H47630" s="1"/>
    </row>
    <row r="47631">
      <c r="A47631" s="1"/>
      <c r="B47631" s="1"/>
      <c r="C47631" s="1"/>
      <c r="D47631" s="8"/>
      <c r="E47631" s="1"/>
      <c r="F47631" s="1"/>
      <c r="G47631" s="1"/>
      <c r="H47631" s="1"/>
    </row>
    <row r="47632">
      <c r="A47632" s="1"/>
      <c r="B47632" s="1"/>
      <c r="C47632" s="1"/>
      <c r="D47632" s="8"/>
      <c r="E47632" s="1"/>
      <c r="F47632" s="1"/>
      <c r="G47632" s="1"/>
      <c r="H47632" s="1"/>
    </row>
    <row r="47633">
      <c r="A47633" s="1"/>
      <c r="B47633" s="1"/>
      <c r="C47633" s="1"/>
      <c r="D47633" s="8"/>
      <c r="E47633" s="1"/>
      <c r="F47633" s="1"/>
      <c r="G47633" s="1"/>
      <c r="H47633" s="1"/>
    </row>
    <row r="47634">
      <c r="A47634" s="1"/>
      <c r="B47634" s="1"/>
      <c r="C47634" s="1"/>
      <c r="D47634" s="8"/>
      <c r="E47634" s="1"/>
      <c r="F47634" s="1"/>
      <c r="G47634" s="1"/>
      <c r="H47634" s="1"/>
    </row>
    <row r="47635">
      <c r="A47635" s="1"/>
      <c r="B47635" s="1"/>
      <c r="C47635" s="1"/>
      <c r="D47635" s="8"/>
      <c r="E47635" s="1"/>
      <c r="F47635" s="1"/>
      <c r="G47635" s="1"/>
      <c r="H47635" s="1"/>
    </row>
    <row r="47636">
      <c r="A47636" s="1"/>
      <c r="B47636" s="1"/>
      <c r="C47636" s="1"/>
      <c r="D47636" s="8"/>
      <c r="E47636" s="1"/>
      <c r="F47636" s="1"/>
      <c r="G47636" s="1"/>
      <c r="H47636" s="1"/>
    </row>
    <row r="47637">
      <c r="A47637" s="1"/>
      <c r="B47637" s="1"/>
      <c r="C47637" s="1"/>
      <c r="D47637" s="8"/>
      <c r="E47637" s="1"/>
      <c r="F47637" s="1"/>
      <c r="G47637" s="1"/>
      <c r="H47637" s="1"/>
    </row>
    <row r="47638">
      <c r="A47638" s="1"/>
      <c r="B47638" s="1"/>
      <c r="C47638" s="1"/>
      <c r="D47638" s="8"/>
      <c r="E47638" s="1"/>
      <c r="F47638" s="1"/>
      <c r="G47638" s="1"/>
      <c r="H47638" s="1"/>
    </row>
    <row r="47639">
      <c r="A47639" s="1"/>
      <c r="B47639" s="1"/>
      <c r="C47639" s="1"/>
      <c r="D47639" s="8"/>
      <c r="E47639" s="1"/>
      <c r="F47639" s="1"/>
      <c r="G47639" s="1"/>
      <c r="H47639" s="1"/>
    </row>
    <row r="47640">
      <c r="A47640" s="1"/>
      <c r="B47640" s="1"/>
      <c r="C47640" s="1"/>
      <c r="D47640" s="8"/>
      <c r="E47640" s="1"/>
      <c r="F47640" s="1"/>
      <c r="G47640" s="1"/>
      <c r="H47640" s="1"/>
    </row>
    <row r="47641">
      <c r="A47641" s="1"/>
      <c r="B47641" s="1"/>
      <c r="C47641" s="1"/>
      <c r="D47641" s="8"/>
      <c r="E47641" s="1"/>
      <c r="F47641" s="1"/>
      <c r="G47641" s="1"/>
      <c r="H47641" s="1"/>
    </row>
    <row r="47642">
      <c r="A47642" s="1"/>
      <c r="B47642" s="1"/>
      <c r="C47642" s="1"/>
      <c r="D47642" s="8"/>
      <c r="E47642" s="1"/>
      <c r="F47642" s="1"/>
      <c r="G47642" s="1"/>
      <c r="H47642" s="1"/>
    </row>
    <row r="47643">
      <c r="A47643" s="1"/>
      <c r="B47643" s="1"/>
      <c r="C47643" s="1"/>
      <c r="D47643" s="8"/>
      <c r="E47643" s="1"/>
      <c r="F47643" s="1"/>
      <c r="G47643" s="1"/>
      <c r="H47643" s="1"/>
    </row>
    <row r="47644">
      <c r="A47644" s="1"/>
      <c r="B47644" s="1"/>
      <c r="C47644" s="1"/>
      <c r="D47644" s="8"/>
      <c r="E47644" s="1"/>
      <c r="F47644" s="1"/>
      <c r="G47644" s="1"/>
      <c r="H47644" s="1"/>
    </row>
    <row r="47645">
      <c r="A47645" s="1"/>
      <c r="B47645" s="1"/>
      <c r="C47645" s="1"/>
      <c r="D47645" s="8"/>
      <c r="E47645" s="1"/>
      <c r="F47645" s="1"/>
      <c r="G47645" s="1"/>
      <c r="H47645" s="1"/>
    </row>
    <row r="47646">
      <c r="A47646" s="1"/>
      <c r="B47646" s="1"/>
      <c r="C47646" s="1"/>
      <c r="D47646" s="8"/>
      <c r="E47646" s="1"/>
      <c r="F47646" s="1"/>
      <c r="G47646" s="1"/>
      <c r="H47646" s="1"/>
    </row>
    <row r="47647">
      <c r="A47647" s="1"/>
      <c r="B47647" s="1"/>
      <c r="C47647" s="1"/>
      <c r="D47647" s="8"/>
      <c r="E47647" s="1"/>
      <c r="F47647" s="1"/>
      <c r="G47647" s="1"/>
      <c r="H47647" s="1"/>
    </row>
    <row r="47648">
      <c r="A47648" s="1"/>
      <c r="B47648" s="1"/>
      <c r="C47648" s="1"/>
      <c r="D47648" s="8"/>
      <c r="E47648" s="1"/>
      <c r="F47648" s="1"/>
      <c r="G47648" s="1"/>
      <c r="H47648" s="1"/>
    </row>
    <row r="47649">
      <c r="A47649" s="1"/>
      <c r="B47649" s="1"/>
      <c r="C47649" s="1"/>
      <c r="D47649" s="8"/>
      <c r="E47649" s="1"/>
      <c r="F47649" s="1"/>
      <c r="G47649" s="1"/>
      <c r="H47649" s="1"/>
    </row>
    <row r="47650">
      <c r="A47650" s="1"/>
      <c r="B47650" s="1"/>
      <c r="C47650" s="1"/>
      <c r="D47650" s="8"/>
      <c r="E47650" s="1"/>
      <c r="F47650" s="1"/>
      <c r="G47650" s="1"/>
      <c r="H47650" s="1"/>
    </row>
    <row r="47651">
      <c r="A47651" s="1"/>
      <c r="B47651" s="1"/>
      <c r="C47651" s="1"/>
      <c r="D47651" s="8"/>
      <c r="E47651" s="1"/>
      <c r="F47651" s="1"/>
      <c r="G47651" s="1"/>
      <c r="H47651" s="1"/>
    </row>
    <row r="47652">
      <c r="A47652" s="1"/>
      <c r="B47652" s="1"/>
      <c r="C47652" s="1"/>
      <c r="D47652" s="8"/>
      <c r="E47652" s="1"/>
      <c r="F47652" s="1"/>
      <c r="G47652" s="1"/>
      <c r="H47652" s="1"/>
    </row>
    <row r="47653">
      <c r="A47653" s="1"/>
      <c r="B47653" s="1"/>
      <c r="C47653" s="1"/>
      <c r="D47653" s="8"/>
      <c r="E47653" s="1"/>
      <c r="F47653" s="1"/>
      <c r="G47653" s="1"/>
      <c r="H47653" s="1"/>
    </row>
    <row r="47654">
      <c r="A47654" s="1"/>
      <c r="B47654" s="1"/>
      <c r="C47654" s="1"/>
      <c r="D47654" s="8"/>
      <c r="E47654" s="1"/>
      <c r="F47654" s="1"/>
      <c r="G47654" s="1"/>
      <c r="H47654" s="1"/>
    </row>
    <row r="47655">
      <c r="A47655" s="1"/>
      <c r="B47655" s="1"/>
      <c r="C47655" s="1"/>
      <c r="D47655" s="8"/>
      <c r="E47655" s="1"/>
      <c r="F47655" s="1"/>
      <c r="G47655" s="1"/>
      <c r="H47655" s="1"/>
    </row>
    <row r="47656">
      <c r="A47656" s="1"/>
      <c r="B47656" s="1"/>
      <c r="C47656" s="1"/>
      <c r="D47656" s="8"/>
      <c r="E47656" s="1"/>
      <c r="F47656" s="1"/>
      <c r="G47656" s="1"/>
      <c r="H47656" s="1"/>
    </row>
    <row r="47657">
      <c r="A47657" s="1"/>
      <c r="B47657" s="1"/>
      <c r="C47657" s="1"/>
      <c r="D47657" s="8"/>
      <c r="E47657" s="1"/>
      <c r="F47657" s="1"/>
      <c r="G47657" s="1"/>
      <c r="H47657" s="1"/>
    </row>
    <row r="47658">
      <c r="A47658" s="1"/>
      <c r="B47658" s="1"/>
      <c r="C47658" s="1"/>
      <c r="D47658" s="8"/>
      <c r="E47658" s="1"/>
      <c r="F47658" s="1"/>
      <c r="G47658" s="1"/>
      <c r="H47658" s="1"/>
    </row>
    <row r="47659">
      <c r="A47659" s="1"/>
      <c r="B47659" s="1"/>
      <c r="C47659" s="1"/>
      <c r="D47659" s="8"/>
      <c r="E47659" s="1"/>
      <c r="F47659" s="1"/>
      <c r="G47659" s="1"/>
      <c r="H47659" s="1"/>
    </row>
    <row r="47660">
      <c r="A47660" s="1"/>
      <c r="B47660" s="1"/>
      <c r="C47660" s="1"/>
      <c r="D47660" s="8"/>
      <c r="E47660" s="1"/>
      <c r="F47660" s="1"/>
      <c r="G47660" s="1"/>
      <c r="H47660" s="1"/>
    </row>
    <row r="47661">
      <c r="A47661" s="1"/>
      <c r="B47661" s="1"/>
      <c r="C47661" s="1"/>
      <c r="D47661" s="8"/>
      <c r="E47661" s="1"/>
      <c r="F47661" s="1"/>
      <c r="G47661" s="1"/>
      <c r="H47661" s="1"/>
    </row>
    <row r="47662">
      <c r="A47662" s="1"/>
      <c r="B47662" s="1"/>
      <c r="C47662" s="1"/>
      <c r="D47662" s="8"/>
      <c r="E47662" s="1"/>
      <c r="F47662" s="1"/>
      <c r="G47662" s="1"/>
      <c r="H47662" s="1"/>
    </row>
    <row r="47663">
      <c r="A47663" s="1"/>
      <c r="B47663" s="1"/>
      <c r="C47663" s="1"/>
      <c r="D47663" s="8"/>
      <c r="E47663" s="1"/>
      <c r="F47663" s="1"/>
      <c r="G47663" s="1"/>
      <c r="H47663" s="1"/>
    </row>
    <row r="47664">
      <c r="A47664" s="1"/>
      <c r="B47664" s="1"/>
      <c r="C47664" s="1"/>
      <c r="D47664" s="8"/>
      <c r="E47664" s="1"/>
      <c r="F47664" s="1"/>
      <c r="G47664" s="1"/>
      <c r="H47664" s="1"/>
    </row>
    <row r="47665">
      <c r="A47665" s="1"/>
      <c r="B47665" s="1"/>
      <c r="C47665" s="1"/>
      <c r="D47665" s="8"/>
      <c r="E47665" s="1"/>
      <c r="F47665" s="1"/>
      <c r="G47665" s="1"/>
      <c r="H47665" s="1"/>
    </row>
    <row r="47666">
      <c r="A47666" s="1"/>
      <c r="B47666" s="1"/>
      <c r="C47666" s="1"/>
      <c r="D47666" s="8"/>
      <c r="E47666" s="1"/>
      <c r="F47666" s="1"/>
      <c r="G47666" s="1"/>
      <c r="H47666" s="1"/>
    </row>
    <row r="47667">
      <c r="A47667" s="1"/>
      <c r="B47667" s="1"/>
      <c r="C47667" s="1"/>
      <c r="D47667" s="8"/>
      <c r="E47667" s="1"/>
      <c r="F47667" s="1"/>
      <c r="G47667" s="1"/>
      <c r="H47667" s="1"/>
    </row>
    <row r="47668">
      <c r="A47668" s="1"/>
      <c r="B47668" s="1"/>
      <c r="C47668" s="1"/>
      <c r="D47668" s="8"/>
      <c r="E47668" s="1"/>
      <c r="F47668" s="1"/>
      <c r="G47668" s="1"/>
      <c r="H47668" s="1"/>
    </row>
    <row r="47669">
      <c r="A47669" s="1"/>
      <c r="B47669" s="1"/>
      <c r="C47669" s="1"/>
      <c r="D47669" s="8"/>
      <c r="E47669" s="1"/>
      <c r="F47669" s="1"/>
      <c r="G47669" s="1"/>
      <c r="H47669" s="1"/>
    </row>
    <row r="47670">
      <c r="A47670" s="1"/>
      <c r="B47670" s="1"/>
      <c r="C47670" s="1"/>
      <c r="D47670" s="8"/>
      <c r="E47670" s="1"/>
      <c r="F47670" s="1"/>
      <c r="G47670" s="1"/>
      <c r="H47670" s="1"/>
    </row>
    <row r="47671">
      <c r="A47671" s="1"/>
      <c r="B47671" s="1"/>
      <c r="C47671" s="1"/>
      <c r="D47671" s="8"/>
      <c r="E47671" s="1"/>
      <c r="F47671" s="1"/>
      <c r="G47671" s="1"/>
      <c r="H47671" s="1"/>
    </row>
    <row r="47672">
      <c r="A47672" s="1"/>
      <c r="B47672" s="1"/>
      <c r="C47672" s="1"/>
      <c r="D47672" s="8"/>
      <c r="E47672" s="1"/>
      <c r="F47672" s="1"/>
      <c r="G47672" s="1"/>
      <c r="H47672" s="1"/>
    </row>
    <row r="47673">
      <c r="A47673" s="1"/>
      <c r="B47673" s="1"/>
      <c r="C47673" s="1"/>
      <c r="D47673" s="8"/>
      <c r="E47673" s="1"/>
      <c r="F47673" s="1"/>
      <c r="G47673" s="1"/>
      <c r="H47673" s="1"/>
    </row>
    <row r="47674">
      <c r="A47674" s="1"/>
      <c r="B47674" s="1"/>
      <c r="C47674" s="1"/>
      <c r="D47674" s="8"/>
      <c r="E47674" s="1"/>
      <c r="F47674" s="1"/>
      <c r="G47674" s="1"/>
      <c r="H47674" s="1"/>
    </row>
    <row r="47675">
      <c r="A47675" s="1"/>
      <c r="B47675" s="1"/>
      <c r="C47675" s="1"/>
      <c r="D47675" s="8"/>
      <c r="E47675" s="1"/>
      <c r="F47675" s="1"/>
      <c r="G47675" s="1"/>
      <c r="H47675" s="1"/>
    </row>
    <row r="47676">
      <c r="A47676" s="1"/>
      <c r="B47676" s="1"/>
      <c r="C47676" s="1"/>
      <c r="D47676" s="8"/>
      <c r="E47676" s="1"/>
      <c r="F47676" s="1"/>
      <c r="G47676" s="1"/>
      <c r="H47676" s="1"/>
    </row>
    <row r="47677">
      <c r="A47677" s="1"/>
      <c r="B47677" s="1"/>
      <c r="C47677" s="1"/>
      <c r="D47677" s="8"/>
      <c r="E47677" s="1"/>
      <c r="F47677" s="1"/>
      <c r="G47677" s="1"/>
      <c r="H47677" s="1"/>
    </row>
    <row r="47678">
      <c r="A47678" s="1"/>
      <c r="B47678" s="1"/>
      <c r="C47678" s="1"/>
      <c r="D47678" s="8"/>
      <c r="E47678" s="1"/>
      <c r="F47678" s="1"/>
      <c r="G47678" s="1"/>
      <c r="H47678" s="1"/>
    </row>
    <row r="47679">
      <c r="A47679" s="1"/>
      <c r="B47679" s="1"/>
      <c r="C47679" s="1"/>
      <c r="D47679" s="8"/>
      <c r="E47679" s="1"/>
      <c r="F47679" s="1"/>
      <c r="G47679" s="1"/>
      <c r="H47679" s="1"/>
    </row>
    <row r="47680">
      <c r="A47680" s="1"/>
      <c r="B47680" s="1"/>
      <c r="C47680" s="1"/>
      <c r="D47680" s="8"/>
      <c r="E47680" s="1"/>
      <c r="F47680" s="1"/>
      <c r="G47680" s="1"/>
      <c r="H47680" s="1"/>
    </row>
    <row r="47681">
      <c r="A47681" s="1"/>
      <c r="B47681" s="1"/>
      <c r="C47681" s="1"/>
      <c r="D47681" s="8"/>
      <c r="E47681" s="1"/>
      <c r="F47681" s="1"/>
      <c r="G47681" s="1"/>
      <c r="H47681" s="1"/>
    </row>
    <row r="47682">
      <c r="A47682" s="1"/>
      <c r="B47682" s="1"/>
      <c r="C47682" s="1"/>
      <c r="D47682" s="8"/>
      <c r="E47682" s="1"/>
      <c r="F47682" s="1"/>
      <c r="G47682" s="1"/>
      <c r="H47682" s="1"/>
    </row>
    <row r="47683">
      <c r="A47683" s="1"/>
      <c r="B47683" s="1"/>
      <c r="C47683" s="1"/>
      <c r="D47683" s="8"/>
      <c r="E47683" s="1"/>
      <c r="F47683" s="1"/>
      <c r="G47683" s="1"/>
      <c r="H47683" s="1"/>
    </row>
    <row r="47684">
      <c r="A47684" s="1"/>
      <c r="B47684" s="1"/>
      <c r="C47684" s="1"/>
      <c r="D47684" s="8"/>
      <c r="E47684" s="1"/>
      <c r="F47684" s="1"/>
      <c r="G47684" s="1"/>
      <c r="H47684" s="1"/>
    </row>
    <row r="47685">
      <c r="A47685" s="1"/>
      <c r="B47685" s="1"/>
      <c r="C47685" s="1"/>
      <c r="D47685" s="8"/>
      <c r="E47685" s="1"/>
      <c r="F47685" s="1"/>
      <c r="G47685" s="1"/>
      <c r="H47685" s="1"/>
    </row>
    <row r="47686">
      <c r="A47686" s="1"/>
      <c r="B47686" s="1"/>
      <c r="C47686" s="1"/>
      <c r="D47686" s="8"/>
      <c r="E47686" s="1"/>
      <c r="F47686" s="1"/>
      <c r="G47686" s="1"/>
      <c r="H47686" s="1"/>
    </row>
    <row r="47687">
      <c r="A47687" s="1"/>
      <c r="B47687" s="1"/>
      <c r="C47687" s="1"/>
      <c r="D47687" s="8"/>
      <c r="E47687" s="1"/>
      <c r="F47687" s="1"/>
      <c r="G47687" s="1"/>
      <c r="H47687" s="1"/>
    </row>
    <row r="47688">
      <c r="A47688" s="1"/>
      <c r="B47688" s="1"/>
      <c r="C47688" s="1"/>
      <c r="D47688" s="8"/>
      <c r="E47688" s="1"/>
      <c r="F47688" s="1"/>
      <c r="G47688" s="1"/>
      <c r="H47688" s="1"/>
    </row>
    <row r="47689">
      <c r="A47689" s="1"/>
      <c r="B47689" s="1"/>
      <c r="C47689" s="1"/>
      <c r="D47689" s="8"/>
      <c r="E47689" s="1"/>
      <c r="F47689" s="1"/>
      <c r="G47689" s="1"/>
      <c r="H47689" s="1"/>
    </row>
    <row r="47690">
      <c r="A47690" s="1"/>
      <c r="B47690" s="1"/>
      <c r="C47690" s="1"/>
      <c r="D47690" s="8"/>
      <c r="E47690" s="1"/>
      <c r="F47690" s="1"/>
      <c r="G47690" s="1"/>
      <c r="H47690" s="1"/>
    </row>
    <row r="47691">
      <c r="A47691" s="1"/>
      <c r="B47691" s="1"/>
      <c r="C47691" s="1"/>
      <c r="D47691" s="8"/>
      <c r="E47691" s="1"/>
      <c r="F47691" s="1"/>
      <c r="G47691" s="1"/>
      <c r="H47691" s="1"/>
    </row>
    <row r="47692">
      <c r="A47692" s="1"/>
      <c r="B47692" s="1"/>
      <c r="C47692" s="1"/>
      <c r="D47692" s="8"/>
      <c r="E47692" s="1"/>
      <c r="F47692" s="1"/>
      <c r="G47692" s="1"/>
      <c r="H47692" s="1"/>
    </row>
    <row r="47693">
      <c r="A47693" s="1"/>
      <c r="B47693" s="1"/>
      <c r="C47693" s="1"/>
      <c r="D47693" s="8"/>
      <c r="E47693" s="1"/>
      <c r="F47693" s="1"/>
      <c r="G47693" s="1"/>
      <c r="H47693" s="1"/>
    </row>
    <row r="47694">
      <c r="A47694" s="1"/>
      <c r="B47694" s="1"/>
      <c r="C47694" s="1"/>
      <c r="D47694" s="8"/>
      <c r="E47694" s="1"/>
      <c r="F47694" s="1"/>
      <c r="G47694" s="1"/>
      <c r="H47694" s="1"/>
    </row>
    <row r="47695">
      <c r="A47695" s="1"/>
      <c r="B47695" s="1"/>
      <c r="C47695" s="1"/>
      <c r="D47695" s="8"/>
      <c r="E47695" s="1"/>
      <c r="F47695" s="1"/>
      <c r="G47695" s="1"/>
      <c r="H47695" s="1"/>
    </row>
    <row r="47696">
      <c r="A47696" s="1"/>
      <c r="B47696" s="1"/>
      <c r="C47696" s="1"/>
      <c r="D47696" s="8"/>
      <c r="E47696" s="1"/>
      <c r="F47696" s="1"/>
      <c r="G47696" s="1"/>
      <c r="H47696" s="1"/>
    </row>
    <row r="47697">
      <c r="A47697" s="1"/>
      <c r="B47697" s="1"/>
      <c r="C47697" s="1"/>
      <c r="D47697" s="8"/>
      <c r="E47697" s="1"/>
      <c r="F47697" s="1"/>
      <c r="G47697" s="1"/>
      <c r="H47697" s="1"/>
    </row>
    <row r="47698">
      <c r="A47698" s="1"/>
      <c r="B47698" s="1"/>
      <c r="C47698" s="1"/>
      <c r="D47698" s="8"/>
      <c r="E47698" s="1"/>
      <c r="F47698" s="1"/>
      <c r="G47698" s="1"/>
      <c r="H47698" s="1"/>
    </row>
    <row r="47699">
      <c r="A47699" s="1"/>
      <c r="B47699" s="1"/>
      <c r="C47699" s="1"/>
      <c r="D47699" s="8"/>
      <c r="E47699" s="1"/>
      <c r="F47699" s="1"/>
      <c r="G47699" s="1"/>
      <c r="H47699" s="1"/>
    </row>
    <row r="47700">
      <c r="A47700" s="1"/>
      <c r="B47700" s="1"/>
      <c r="C47700" s="1"/>
      <c r="D47700" s="8"/>
      <c r="E47700" s="1"/>
      <c r="F47700" s="1"/>
      <c r="G47700" s="1"/>
      <c r="H47700" s="1"/>
    </row>
    <row r="47701">
      <c r="A47701" s="1"/>
      <c r="B47701" s="1"/>
      <c r="C47701" s="1"/>
      <c r="D47701" s="8"/>
      <c r="E47701" s="1"/>
      <c r="F47701" s="1"/>
      <c r="G47701" s="1"/>
      <c r="H47701" s="1"/>
    </row>
    <row r="47702">
      <c r="A47702" s="1"/>
      <c r="B47702" s="1"/>
      <c r="C47702" s="1"/>
      <c r="D47702" s="8"/>
      <c r="E47702" s="1"/>
      <c r="F47702" s="1"/>
      <c r="G47702" s="1"/>
      <c r="H47702" s="1"/>
    </row>
    <row r="47703">
      <c r="A47703" s="1"/>
      <c r="B47703" s="1"/>
      <c r="C47703" s="1"/>
      <c r="D47703" s="8"/>
      <c r="E47703" s="1"/>
      <c r="F47703" s="1"/>
      <c r="G47703" s="1"/>
      <c r="H47703" s="1"/>
    </row>
    <row r="47704">
      <c r="A47704" s="1"/>
      <c r="B47704" s="1"/>
      <c r="C47704" s="1"/>
      <c r="D47704" s="8"/>
      <c r="E47704" s="1"/>
      <c r="F47704" s="1"/>
      <c r="G47704" s="1"/>
      <c r="H47704" s="1"/>
    </row>
    <row r="47705">
      <c r="A47705" s="1"/>
      <c r="B47705" s="1"/>
      <c r="C47705" s="1"/>
      <c r="D47705" s="8"/>
      <c r="E47705" s="1"/>
      <c r="F47705" s="1"/>
      <c r="G47705" s="1"/>
      <c r="H47705" s="1"/>
    </row>
    <row r="47706">
      <c r="A47706" s="1"/>
      <c r="B47706" s="1"/>
      <c r="C47706" s="1"/>
      <c r="D47706" s="8"/>
      <c r="E47706" s="1"/>
      <c r="F47706" s="1"/>
      <c r="G47706" s="1"/>
      <c r="H47706" s="1"/>
    </row>
    <row r="47707">
      <c r="A47707" s="1"/>
      <c r="B47707" s="1"/>
      <c r="C47707" s="1"/>
      <c r="D47707" s="8"/>
      <c r="E47707" s="1"/>
      <c r="F47707" s="1"/>
      <c r="G47707" s="1"/>
      <c r="H47707" s="1"/>
    </row>
    <row r="47708">
      <c r="A47708" s="1"/>
      <c r="B47708" s="1"/>
      <c r="C47708" s="1"/>
      <c r="D47708" s="8"/>
      <c r="E47708" s="1"/>
      <c r="F47708" s="1"/>
      <c r="G47708" s="1"/>
      <c r="H47708" s="1"/>
    </row>
    <row r="47709">
      <c r="A47709" s="1"/>
      <c r="B47709" s="1"/>
      <c r="C47709" s="1"/>
      <c r="D47709" s="8"/>
      <c r="E47709" s="1"/>
      <c r="F47709" s="1"/>
      <c r="G47709" s="1"/>
      <c r="H47709" s="1"/>
    </row>
    <row r="47710">
      <c r="A47710" s="1"/>
      <c r="B47710" s="1"/>
      <c r="C47710" s="1"/>
      <c r="D47710" s="8"/>
      <c r="E47710" s="1"/>
      <c r="F47710" s="1"/>
      <c r="G47710" s="1"/>
      <c r="H47710" s="1"/>
    </row>
    <row r="47711">
      <c r="A47711" s="1"/>
      <c r="B47711" s="1"/>
      <c r="C47711" s="1"/>
      <c r="D47711" s="8"/>
      <c r="E47711" s="1"/>
      <c r="F47711" s="1"/>
      <c r="G47711" s="1"/>
      <c r="H47711" s="1"/>
    </row>
    <row r="47712">
      <c r="A47712" s="1"/>
      <c r="B47712" s="1"/>
      <c r="C47712" s="1"/>
      <c r="D47712" s="8"/>
      <c r="E47712" s="1"/>
      <c r="F47712" s="1"/>
      <c r="G47712" s="1"/>
      <c r="H47712" s="1"/>
    </row>
    <row r="47713">
      <c r="A47713" s="1"/>
      <c r="B47713" s="1"/>
      <c r="C47713" s="1"/>
      <c r="D47713" s="8"/>
      <c r="E47713" s="1"/>
      <c r="F47713" s="1"/>
      <c r="G47713" s="1"/>
      <c r="H47713" s="1"/>
    </row>
    <row r="47714">
      <c r="A47714" s="1"/>
      <c r="B47714" s="1"/>
      <c r="C47714" s="1"/>
      <c r="D47714" s="8"/>
      <c r="E47714" s="1"/>
      <c r="F47714" s="1"/>
      <c r="G47714" s="1"/>
      <c r="H47714" s="1"/>
    </row>
    <row r="47715">
      <c r="A47715" s="1"/>
      <c r="B47715" s="1"/>
      <c r="C47715" s="1"/>
      <c r="D47715" s="8"/>
      <c r="E47715" s="1"/>
      <c r="F47715" s="1"/>
      <c r="G47715" s="1"/>
      <c r="H47715" s="1"/>
    </row>
    <row r="47716">
      <c r="A47716" s="1"/>
      <c r="B47716" s="1"/>
      <c r="C47716" s="1"/>
      <c r="D47716" s="8"/>
      <c r="E47716" s="1"/>
      <c r="F47716" s="1"/>
      <c r="G47716" s="1"/>
      <c r="H47716" s="1"/>
    </row>
    <row r="47717">
      <c r="A47717" s="1"/>
      <c r="B47717" s="1"/>
      <c r="C47717" s="1"/>
      <c r="D47717" s="8"/>
      <c r="E47717" s="1"/>
      <c r="F47717" s="1"/>
      <c r="G47717" s="1"/>
      <c r="H47717" s="1"/>
    </row>
    <row r="47718">
      <c r="A47718" s="1"/>
      <c r="B47718" s="1"/>
      <c r="C47718" s="1"/>
      <c r="D47718" s="8"/>
      <c r="E47718" s="1"/>
      <c r="F47718" s="1"/>
      <c r="G47718" s="1"/>
      <c r="H47718" s="1"/>
    </row>
    <row r="47719">
      <c r="A47719" s="1"/>
      <c r="B47719" s="1"/>
      <c r="C47719" s="1"/>
      <c r="D47719" s="8"/>
      <c r="E47719" s="1"/>
      <c r="F47719" s="1"/>
      <c r="G47719" s="1"/>
      <c r="H47719" s="1"/>
    </row>
    <row r="47720">
      <c r="A47720" s="1"/>
      <c r="B47720" s="1"/>
      <c r="C47720" s="1"/>
      <c r="D47720" s="8"/>
      <c r="E47720" s="1"/>
      <c r="F47720" s="1"/>
      <c r="G47720" s="1"/>
      <c r="H47720" s="1"/>
    </row>
    <row r="47721">
      <c r="A47721" s="1"/>
      <c r="B47721" s="1"/>
      <c r="C47721" s="1"/>
      <c r="D47721" s="8"/>
      <c r="E47721" s="1"/>
      <c r="F47721" s="1"/>
      <c r="G47721" s="1"/>
      <c r="H47721" s="1"/>
    </row>
    <row r="47722">
      <c r="A47722" s="1"/>
      <c r="B47722" s="1"/>
      <c r="C47722" s="1"/>
      <c r="D47722" s="8"/>
      <c r="E47722" s="1"/>
      <c r="F47722" s="1"/>
      <c r="G47722" s="1"/>
      <c r="H47722" s="1"/>
    </row>
    <row r="47723">
      <c r="A47723" s="1"/>
      <c r="B47723" s="1"/>
      <c r="C47723" s="1"/>
      <c r="D47723" s="8"/>
      <c r="E47723" s="1"/>
      <c r="F47723" s="1"/>
      <c r="G47723" s="1"/>
      <c r="H47723" s="1"/>
    </row>
    <row r="47724">
      <c r="A47724" s="1"/>
      <c r="B47724" s="1"/>
      <c r="C47724" s="1"/>
      <c r="D47724" s="8"/>
      <c r="E47724" s="1"/>
      <c r="F47724" s="1"/>
      <c r="G47724" s="1"/>
      <c r="H47724" s="1"/>
    </row>
    <row r="47725">
      <c r="A47725" s="1"/>
      <c r="B47725" s="1"/>
      <c r="C47725" s="1"/>
      <c r="D47725" s="8"/>
      <c r="E47725" s="1"/>
      <c r="F47725" s="1"/>
      <c r="G47725" s="1"/>
      <c r="H47725" s="1"/>
    </row>
    <row r="47726">
      <c r="A47726" s="1"/>
      <c r="B47726" s="1"/>
      <c r="C47726" s="1"/>
      <c r="D47726" s="8"/>
      <c r="E47726" s="1"/>
      <c r="F47726" s="1"/>
      <c r="G47726" s="1"/>
      <c r="H47726" s="1"/>
    </row>
    <row r="47727">
      <c r="A47727" s="1"/>
      <c r="B47727" s="1"/>
      <c r="C47727" s="1"/>
      <c r="D47727" s="8"/>
      <c r="E47727" s="1"/>
      <c r="F47727" s="1"/>
      <c r="G47727" s="1"/>
      <c r="H47727" s="1"/>
    </row>
    <row r="47728">
      <c r="A47728" s="1"/>
      <c r="B47728" s="1"/>
      <c r="C47728" s="1"/>
      <c r="D47728" s="8"/>
      <c r="E47728" s="1"/>
      <c r="F47728" s="1"/>
      <c r="G47728" s="1"/>
      <c r="H47728" s="1"/>
    </row>
    <row r="47729">
      <c r="A47729" s="1"/>
      <c r="B47729" s="1"/>
      <c r="C47729" s="1"/>
      <c r="D47729" s="8"/>
      <c r="E47729" s="1"/>
      <c r="F47729" s="1"/>
      <c r="G47729" s="1"/>
      <c r="H47729" s="1"/>
    </row>
    <row r="47730">
      <c r="A47730" s="1"/>
      <c r="B47730" s="1"/>
      <c r="C47730" s="1"/>
      <c r="D47730" s="8"/>
      <c r="E47730" s="1"/>
      <c r="F47730" s="1"/>
      <c r="G47730" s="1"/>
      <c r="H47730" s="1"/>
    </row>
    <row r="47731">
      <c r="A47731" s="1"/>
      <c r="B47731" s="1"/>
      <c r="C47731" s="1"/>
      <c r="D47731" s="8"/>
      <c r="E47731" s="1"/>
      <c r="F47731" s="1"/>
      <c r="G47731" s="1"/>
      <c r="H47731" s="1"/>
    </row>
    <row r="47732">
      <c r="A47732" s="1"/>
      <c r="B47732" s="1"/>
      <c r="C47732" s="1"/>
      <c r="D47732" s="8"/>
      <c r="E47732" s="1"/>
      <c r="F47732" s="1"/>
      <c r="G47732" s="1"/>
      <c r="H47732" s="1"/>
    </row>
    <row r="47733">
      <c r="A47733" s="1"/>
      <c r="B47733" s="1"/>
      <c r="C47733" s="1"/>
      <c r="D47733" s="8"/>
      <c r="E47733" s="1"/>
      <c r="F47733" s="1"/>
      <c r="G47733" s="1"/>
      <c r="H47733" s="1"/>
    </row>
    <row r="47734">
      <c r="A47734" s="1"/>
      <c r="B47734" s="1"/>
      <c r="C47734" s="1"/>
      <c r="D47734" s="8"/>
      <c r="E47734" s="1"/>
      <c r="F47734" s="1"/>
      <c r="G47734" s="1"/>
      <c r="H47734" s="1"/>
    </row>
    <row r="47735">
      <c r="A47735" s="1"/>
      <c r="B47735" s="1"/>
      <c r="C47735" s="1"/>
      <c r="D47735" s="8"/>
      <c r="E47735" s="1"/>
      <c r="F47735" s="1"/>
      <c r="G47735" s="1"/>
      <c r="H47735" s="1"/>
    </row>
    <row r="47736">
      <c r="A47736" s="1"/>
      <c r="B47736" s="1"/>
      <c r="C47736" s="1"/>
      <c r="D47736" s="8"/>
      <c r="E47736" s="1"/>
      <c r="F47736" s="1"/>
      <c r="G47736" s="1"/>
      <c r="H47736" s="1"/>
    </row>
    <row r="47737">
      <c r="A47737" s="1"/>
      <c r="B47737" s="1"/>
      <c r="C47737" s="1"/>
      <c r="D47737" s="8"/>
      <c r="E47737" s="1"/>
      <c r="F47737" s="1"/>
      <c r="G47737" s="1"/>
      <c r="H47737" s="1"/>
    </row>
    <row r="47738">
      <c r="A47738" s="1"/>
      <c r="B47738" s="1"/>
      <c r="C47738" s="1"/>
      <c r="D47738" s="8"/>
      <c r="E47738" s="1"/>
      <c r="F47738" s="1"/>
      <c r="G47738" s="1"/>
      <c r="H47738" s="1"/>
    </row>
    <row r="47739">
      <c r="A47739" s="1"/>
      <c r="B47739" s="1"/>
      <c r="C47739" s="1"/>
      <c r="D47739" s="8"/>
      <c r="E47739" s="1"/>
      <c r="F47739" s="1"/>
      <c r="G47739" s="1"/>
      <c r="H47739" s="1"/>
    </row>
    <row r="47740">
      <c r="A47740" s="1"/>
      <c r="B47740" s="1"/>
      <c r="C47740" s="1"/>
      <c r="D47740" s="8"/>
      <c r="E47740" s="1"/>
      <c r="F47740" s="1"/>
      <c r="G47740" s="1"/>
      <c r="H47740" s="1"/>
    </row>
    <row r="47741">
      <c r="A47741" s="1"/>
      <c r="B47741" s="1"/>
      <c r="C47741" s="1"/>
      <c r="D47741" s="8"/>
      <c r="E47741" s="1"/>
      <c r="F47741" s="1"/>
      <c r="G47741" s="1"/>
      <c r="H47741" s="1"/>
    </row>
    <row r="47742">
      <c r="A47742" s="1"/>
      <c r="B47742" s="1"/>
      <c r="C47742" s="1"/>
      <c r="D47742" s="8"/>
      <c r="E47742" s="1"/>
      <c r="F47742" s="1"/>
      <c r="G47742" s="1"/>
      <c r="H47742" s="1"/>
    </row>
    <row r="47743">
      <c r="A47743" s="1"/>
      <c r="B47743" s="1"/>
      <c r="C47743" s="1"/>
      <c r="D47743" s="8"/>
      <c r="E47743" s="1"/>
      <c r="F47743" s="1"/>
      <c r="G47743" s="1"/>
      <c r="H47743" s="1"/>
    </row>
    <row r="47744">
      <c r="A47744" s="1"/>
      <c r="B47744" s="1"/>
      <c r="C47744" s="1"/>
      <c r="D47744" s="8"/>
      <c r="E47744" s="1"/>
      <c r="F47744" s="1"/>
      <c r="G47744" s="1"/>
      <c r="H47744" s="1"/>
    </row>
    <row r="47745">
      <c r="A47745" s="1"/>
      <c r="B47745" s="1"/>
      <c r="C47745" s="1"/>
      <c r="D47745" s="8"/>
      <c r="E47745" s="1"/>
      <c r="F47745" s="1"/>
      <c r="G47745" s="1"/>
      <c r="H47745" s="1"/>
    </row>
    <row r="47746">
      <c r="A47746" s="1"/>
      <c r="B47746" s="1"/>
      <c r="C47746" s="1"/>
      <c r="D47746" s="8"/>
      <c r="E47746" s="1"/>
      <c r="F47746" s="1"/>
      <c r="G47746" s="1"/>
      <c r="H47746" s="1"/>
    </row>
    <row r="47747">
      <c r="A47747" s="1"/>
      <c r="B47747" s="1"/>
      <c r="C47747" s="1"/>
      <c r="D47747" s="8"/>
      <c r="E47747" s="1"/>
      <c r="F47747" s="1"/>
      <c r="G47747" s="1"/>
      <c r="H47747" s="1"/>
    </row>
    <row r="47748">
      <c r="A47748" s="1"/>
      <c r="B47748" s="1"/>
      <c r="C47748" s="1"/>
      <c r="D47748" s="8"/>
      <c r="E47748" s="1"/>
      <c r="F47748" s="1"/>
      <c r="G47748" s="1"/>
      <c r="H47748" s="1"/>
    </row>
    <row r="47749">
      <c r="A47749" s="1"/>
      <c r="B47749" s="1"/>
      <c r="C47749" s="1"/>
      <c r="D47749" s="8"/>
      <c r="E47749" s="1"/>
      <c r="F47749" s="1"/>
      <c r="G47749" s="1"/>
      <c r="H47749" s="1"/>
    </row>
    <row r="47750">
      <c r="A47750" s="1"/>
      <c r="B47750" s="1"/>
      <c r="C47750" s="1"/>
      <c r="D47750" s="8"/>
      <c r="E47750" s="1"/>
      <c r="F47750" s="1"/>
      <c r="G47750" s="1"/>
      <c r="H47750" s="1"/>
    </row>
    <row r="47751">
      <c r="A47751" s="1"/>
      <c r="B47751" s="1"/>
      <c r="C47751" s="1"/>
      <c r="D47751" s="8"/>
      <c r="E47751" s="1"/>
      <c r="F47751" s="1"/>
      <c r="G47751" s="1"/>
      <c r="H47751" s="1"/>
    </row>
    <row r="47752">
      <c r="A47752" s="1"/>
      <c r="B47752" s="1"/>
      <c r="C47752" s="1"/>
      <c r="D47752" s="8"/>
      <c r="E47752" s="1"/>
      <c r="F47752" s="1"/>
      <c r="G47752" s="1"/>
      <c r="H47752" s="1"/>
    </row>
    <row r="47753">
      <c r="A47753" s="1"/>
      <c r="B47753" s="1"/>
      <c r="C47753" s="1"/>
      <c r="D47753" s="8"/>
      <c r="E47753" s="1"/>
      <c r="F47753" s="1"/>
      <c r="G47753" s="1"/>
      <c r="H47753" s="1"/>
    </row>
    <row r="47754">
      <c r="A47754" s="1"/>
      <c r="B47754" s="1"/>
      <c r="C47754" s="1"/>
      <c r="D47754" s="8"/>
      <c r="E47754" s="1"/>
      <c r="F47754" s="1"/>
      <c r="G47754" s="1"/>
      <c r="H47754" s="1"/>
    </row>
    <row r="47755">
      <c r="A47755" s="1"/>
      <c r="B47755" s="1"/>
      <c r="C47755" s="1"/>
      <c r="D47755" s="8"/>
      <c r="E47755" s="1"/>
      <c r="F47755" s="1"/>
      <c r="G47755" s="1"/>
      <c r="H47755" s="1"/>
    </row>
    <row r="47756">
      <c r="A47756" s="1"/>
      <c r="B47756" s="1"/>
      <c r="C47756" s="1"/>
      <c r="D47756" s="8"/>
      <c r="E47756" s="1"/>
      <c r="F47756" s="1"/>
      <c r="G47756" s="1"/>
      <c r="H47756" s="1"/>
    </row>
    <row r="47757">
      <c r="A47757" s="1"/>
      <c r="B47757" s="1"/>
      <c r="C47757" s="1"/>
      <c r="D47757" s="8"/>
      <c r="E47757" s="1"/>
      <c r="F47757" s="1"/>
      <c r="G47757" s="1"/>
      <c r="H47757" s="1"/>
    </row>
    <row r="47758">
      <c r="A47758" s="1"/>
      <c r="B47758" s="1"/>
      <c r="C47758" s="1"/>
      <c r="D47758" s="8"/>
      <c r="E47758" s="1"/>
      <c r="F47758" s="1"/>
      <c r="G47758" s="1"/>
      <c r="H47758" s="1"/>
    </row>
    <row r="47759">
      <c r="A47759" s="1"/>
      <c r="B47759" s="1"/>
      <c r="C47759" s="1"/>
      <c r="D47759" s="8"/>
      <c r="E47759" s="1"/>
      <c r="F47759" s="1"/>
      <c r="G47759" s="1"/>
      <c r="H47759" s="1"/>
    </row>
    <row r="47760">
      <c r="A47760" s="1"/>
      <c r="B47760" s="1"/>
      <c r="C47760" s="1"/>
      <c r="D47760" s="8"/>
      <c r="E47760" s="1"/>
      <c r="F47760" s="1"/>
      <c r="G47760" s="1"/>
      <c r="H47760" s="1"/>
    </row>
    <row r="47761">
      <c r="A47761" s="1"/>
      <c r="B47761" s="1"/>
      <c r="C47761" s="1"/>
      <c r="D47761" s="8"/>
      <c r="E47761" s="1"/>
      <c r="F47761" s="1"/>
      <c r="G47761" s="1"/>
      <c r="H47761" s="1"/>
    </row>
    <row r="47762">
      <c r="A47762" s="1"/>
      <c r="B47762" s="1"/>
      <c r="C47762" s="1"/>
      <c r="D47762" s="8"/>
      <c r="E47762" s="1"/>
      <c r="F47762" s="1"/>
      <c r="G47762" s="1"/>
      <c r="H47762" s="1"/>
    </row>
    <row r="47763">
      <c r="A47763" s="1"/>
      <c r="B47763" s="1"/>
      <c r="C47763" s="1"/>
      <c r="D47763" s="8"/>
      <c r="E47763" s="1"/>
      <c r="F47763" s="1"/>
      <c r="G47763" s="1"/>
      <c r="H47763" s="1"/>
    </row>
    <row r="47764">
      <c r="A47764" s="1"/>
      <c r="B47764" s="1"/>
      <c r="C47764" s="1"/>
      <c r="D47764" s="8"/>
      <c r="E47764" s="1"/>
      <c r="F47764" s="1"/>
      <c r="G47764" s="1"/>
      <c r="H47764" s="1"/>
    </row>
    <row r="47765">
      <c r="A47765" s="1"/>
      <c r="B47765" s="1"/>
      <c r="C47765" s="1"/>
      <c r="D47765" s="8"/>
      <c r="E47765" s="1"/>
      <c r="F47765" s="1"/>
      <c r="G47765" s="1"/>
      <c r="H47765" s="1"/>
    </row>
    <row r="47766">
      <c r="A47766" s="1"/>
      <c r="B47766" s="1"/>
      <c r="C47766" s="1"/>
      <c r="D47766" s="8"/>
      <c r="E47766" s="1"/>
      <c r="F47766" s="1"/>
      <c r="G47766" s="1"/>
      <c r="H47766" s="1"/>
    </row>
    <row r="47767">
      <c r="A47767" s="1"/>
      <c r="B47767" s="1"/>
      <c r="C47767" s="1"/>
      <c r="D47767" s="8"/>
      <c r="E47767" s="1"/>
      <c r="F47767" s="1"/>
      <c r="G47767" s="1"/>
      <c r="H47767" s="1"/>
    </row>
    <row r="47768">
      <c r="A47768" s="1"/>
      <c r="B47768" s="1"/>
      <c r="C47768" s="1"/>
      <c r="D47768" s="8"/>
      <c r="E47768" s="1"/>
      <c r="F47768" s="1"/>
      <c r="G47768" s="1"/>
      <c r="H47768" s="1"/>
    </row>
    <row r="47769">
      <c r="A47769" s="1"/>
      <c r="B47769" s="1"/>
      <c r="C47769" s="1"/>
      <c r="D47769" s="8"/>
      <c r="E47769" s="1"/>
      <c r="F47769" s="1"/>
      <c r="G47769" s="1"/>
      <c r="H47769" s="1"/>
    </row>
    <row r="47770">
      <c r="A47770" s="1"/>
      <c r="B47770" s="1"/>
      <c r="C47770" s="1"/>
      <c r="D47770" s="8"/>
      <c r="E47770" s="1"/>
      <c r="F47770" s="1"/>
      <c r="G47770" s="1"/>
      <c r="H47770" s="1"/>
    </row>
    <row r="47771">
      <c r="A47771" s="1"/>
      <c r="B47771" s="1"/>
      <c r="C47771" s="1"/>
      <c r="D47771" s="8"/>
      <c r="E47771" s="1"/>
      <c r="F47771" s="1"/>
      <c r="G47771" s="1"/>
      <c r="H47771" s="1"/>
    </row>
    <row r="47772">
      <c r="A47772" s="1"/>
      <c r="B47772" s="1"/>
      <c r="C47772" s="1"/>
      <c r="D47772" s="8"/>
      <c r="E47772" s="1"/>
      <c r="F47772" s="1"/>
      <c r="G47772" s="1"/>
      <c r="H47772" s="1"/>
    </row>
    <row r="47773">
      <c r="A47773" s="1"/>
      <c r="B47773" s="1"/>
      <c r="C47773" s="1"/>
      <c r="D47773" s="8"/>
      <c r="E47773" s="1"/>
      <c r="F47773" s="1"/>
      <c r="G47773" s="1"/>
      <c r="H47773" s="1"/>
    </row>
    <row r="47774">
      <c r="A47774" s="1"/>
      <c r="B47774" s="1"/>
      <c r="C47774" s="1"/>
      <c r="D47774" s="8"/>
      <c r="E47774" s="1"/>
      <c r="F47774" s="1"/>
      <c r="G47774" s="1"/>
      <c r="H47774" s="1"/>
    </row>
    <row r="47775">
      <c r="A47775" s="1"/>
      <c r="B47775" s="1"/>
      <c r="C47775" s="1"/>
      <c r="D47775" s="8"/>
      <c r="E47775" s="1"/>
      <c r="F47775" s="1"/>
      <c r="G47775" s="1"/>
      <c r="H47775" s="1"/>
    </row>
    <row r="47776">
      <c r="A47776" s="1"/>
      <c r="B47776" s="1"/>
      <c r="C47776" s="1"/>
      <c r="D47776" s="8"/>
      <c r="E47776" s="1"/>
      <c r="F47776" s="1"/>
      <c r="G47776" s="1"/>
      <c r="H47776" s="1"/>
    </row>
    <row r="47777">
      <c r="A47777" s="1"/>
      <c r="B47777" s="1"/>
      <c r="C47777" s="1"/>
      <c r="D47777" s="8"/>
      <c r="E47777" s="1"/>
      <c r="F47777" s="1"/>
      <c r="G47777" s="1"/>
      <c r="H47777" s="1"/>
    </row>
    <row r="47778">
      <c r="A47778" s="1"/>
      <c r="B47778" s="1"/>
      <c r="C47778" s="1"/>
      <c r="D47778" s="8"/>
      <c r="E47778" s="1"/>
      <c r="F47778" s="1"/>
      <c r="G47778" s="1"/>
      <c r="H47778" s="1"/>
    </row>
    <row r="47779">
      <c r="A47779" s="1"/>
      <c r="B47779" s="1"/>
      <c r="C47779" s="1"/>
      <c r="D47779" s="8"/>
      <c r="E47779" s="1"/>
      <c r="F47779" s="1"/>
      <c r="G47779" s="1"/>
      <c r="H47779" s="1"/>
    </row>
    <row r="47780">
      <c r="A47780" s="1"/>
      <c r="B47780" s="1"/>
      <c r="C47780" s="1"/>
      <c r="D47780" s="8"/>
      <c r="E47780" s="1"/>
      <c r="F47780" s="1"/>
      <c r="G47780" s="1"/>
      <c r="H47780" s="1"/>
    </row>
    <row r="47781">
      <c r="A47781" s="1"/>
      <c r="B47781" s="1"/>
      <c r="C47781" s="1"/>
      <c r="D47781" s="8"/>
      <c r="E47781" s="1"/>
      <c r="F47781" s="1"/>
      <c r="G47781" s="1"/>
      <c r="H47781" s="1"/>
    </row>
    <row r="47782">
      <c r="A47782" s="1"/>
      <c r="B47782" s="1"/>
      <c r="C47782" s="1"/>
      <c r="D47782" s="8"/>
      <c r="E47782" s="1"/>
      <c r="F47782" s="1"/>
      <c r="G47782" s="1"/>
      <c r="H47782" s="1"/>
    </row>
    <row r="47783">
      <c r="A47783" s="1"/>
      <c r="B47783" s="1"/>
      <c r="C47783" s="1"/>
      <c r="D47783" s="8"/>
      <c r="E47783" s="1"/>
      <c r="F47783" s="1"/>
      <c r="G47783" s="1"/>
      <c r="H47783" s="1"/>
    </row>
    <row r="47784">
      <c r="A47784" s="1"/>
      <c r="B47784" s="1"/>
      <c r="C47784" s="1"/>
      <c r="D47784" s="8"/>
      <c r="E47784" s="1"/>
      <c r="F47784" s="1"/>
      <c r="G47784" s="1"/>
      <c r="H47784" s="1"/>
    </row>
    <row r="47785">
      <c r="A47785" s="1"/>
      <c r="B47785" s="1"/>
      <c r="C47785" s="1"/>
      <c r="D47785" s="8"/>
      <c r="E47785" s="1"/>
      <c r="F47785" s="1"/>
      <c r="G47785" s="1"/>
      <c r="H47785" s="1"/>
    </row>
    <row r="47786">
      <c r="A47786" s="1"/>
      <c r="B47786" s="1"/>
      <c r="C47786" s="1"/>
      <c r="D47786" s="8"/>
      <c r="E47786" s="1"/>
      <c r="F47786" s="1"/>
      <c r="G47786" s="1"/>
      <c r="H47786" s="1"/>
    </row>
    <row r="47787">
      <c r="A47787" s="1"/>
      <c r="B47787" s="1"/>
      <c r="C47787" s="1"/>
      <c r="D47787" s="8"/>
      <c r="E47787" s="1"/>
      <c r="F47787" s="1"/>
      <c r="G47787" s="1"/>
      <c r="H47787" s="1"/>
    </row>
    <row r="47788">
      <c r="A47788" s="1"/>
      <c r="B47788" s="1"/>
      <c r="C47788" s="1"/>
      <c r="D47788" s="8"/>
      <c r="E47788" s="1"/>
      <c r="F47788" s="1"/>
      <c r="G47788" s="1"/>
      <c r="H47788" s="1"/>
    </row>
    <row r="47789">
      <c r="A47789" s="1"/>
      <c r="B47789" s="1"/>
      <c r="C47789" s="1"/>
      <c r="D47789" s="8"/>
      <c r="E47789" s="1"/>
      <c r="F47789" s="1"/>
      <c r="G47789" s="1"/>
      <c r="H47789" s="1"/>
    </row>
    <row r="47790">
      <c r="A47790" s="1"/>
      <c r="B47790" s="1"/>
      <c r="C47790" s="1"/>
      <c r="D47790" s="8"/>
      <c r="E47790" s="1"/>
      <c r="F47790" s="1"/>
      <c r="G47790" s="1"/>
      <c r="H47790" s="1"/>
    </row>
    <row r="47791">
      <c r="A47791" s="1"/>
      <c r="B47791" s="1"/>
      <c r="C47791" s="1"/>
      <c r="D47791" s="8"/>
      <c r="E47791" s="1"/>
      <c r="F47791" s="1"/>
      <c r="G47791" s="1"/>
      <c r="H47791" s="1"/>
    </row>
    <row r="47792">
      <c r="A47792" s="1"/>
      <c r="B47792" s="1"/>
      <c r="C47792" s="1"/>
      <c r="D47792" s="8"/>
      <c r="E47792" s="1"/>
      <c r="F47792" s="1"/>
      <c r="G47792" s="1"/>
      <c r="H47792" s="1"/>
    </row>
    <row r="47793">
      <c r="A47793" s="1"/>
      <c r="B47793" s="1"/>
      <c r="C47793" s="1"/>
      <c r="D47793" s="8"/>
      <c r="E47793" s="1"/>
      <c r="F47793" s="1"/>
      <c r="G47793" s="1"/>
      <c r="H47793" s="1"/>
    </row>
    <row r="47794">
      <c r="A47794" s="1"/>
      <c r="B47794" s="1"/>
      <c r="C47794" s="1"/>
      <c r="D47794" s="8"/>
      <c r="E47794" s="1"/>
      <c r="F47794" s="1"/>
      <c r="G47794" s="1"/>
      <c r="H47794" s="1"/>
    </row>
    <row r="47795">
      <c r="A47795" s="1"/>
      <c r="B47795" s="1"/>
      <c r="C47795" s="1"/>
      <c r="D47795" s="8"/>
      <c r="E47795" s="1"/>
      <c r="F47795" s="1"/>
      <c r="G47795" s="1"/>
      <c r="H47795" s="1"/>
    </row>
    <row r="47796">
      <c r="A47796" s="1"/>
      <c r="B47796" s="1"/>
      <c r="C47796" s="1"/>
      <c r="D47796" s="8"/>
      <c r="E47796" s="1"/>
      <c r="F47796" s="1"/>
      <c r="G47796" s="1"/>
      <c r="H47796" s="1"/>
    </row>
    <row r="47797">
      <c r="A47797" s="1"/>
      <c r="B47797" s="1"/>
      <c r="C47797" s="1"/>
      <c r="D47797" s="8"/>
      <c r="E47797" s="1"/>
      <c r="F47797" s="1"/>
      <c r="G47797" s="1"/>
      <c r="H47797" s="1"/>
    </row>
    <row r="47798">
      <c r="A47798" s="1"/>
      <c r="B47798" s="1"/>
      <c r="C47798" s="1"/>
      <c r="D47798" s="8"/>
      <c r="E47798" s="1"/>
      <c r="F47798" s="1"/>
      <c r="G47798" s="1"/>
      <c r="H47798" s="1"/>
    </row>
    <row r="47799">
      <c r="A47799" s="1"/>
      <c r="B47799" s="1"/>
      <c r="C47799" s="1"/>
      <c r="D47799" s="8"/>
      <c r="E47799" s="1"/>
      <c r="F47799" s="1"/>
      <c r="G47799" s="1"/>
      <c r="H47799" s="1"/>
    </row>
    <row r="47800">
      <c r="A47800" s="1"/>
      <c r="B47800" s="1"/>
      <c r="C47800" s="1"/>
      <c r="D47800" s="8"/>
      <c r="E47800" s="1"/>
      <c r="F47800" s="1"/>
      <c r="G47800" s="1"/>
      <c r="H47800" s="1"/>
    </row>
    <row r="47801">
      <c r="A47801" s="1"/>
      <c r="B47801" s="1"/>
      <c r="C47801" s="1"/>
      <c r="D47801" s="8"/>
      <c r="E47801" s="1"/>
      <c r="F47801" s="1"/>
      <c r="G47801" s="1"/>
      <c r="H47801" s="1"/>
    </row>
    <row r="47802">
      <c r="A47802" s="1"/>
      <c r="B47802" s="1"/>
      <c r="C47802" s="1"/>
      <c r="D47802" s="8"/>
      <c r="E47802" s="1"/>
      <c r="F47802" s="1"/>
      <c r="G47802" s="1"/>
      <c r="H47802" s="1"/>
    </row>
    <row r="47803">
      <c r="A47803" s="1"/>
      <c r="B47803" s="1"/>
      <c r="C47803" s="1"/>
      <c r="D47803" s="8"/>
      <c r="E47803" s="1"/>
      <c r="F47803" s="1"/>
      <c r="G47803" s="1"/>
      <c r="H47803" s="1"/>
    </row>
    <row r="47804">
      <c r="A47804" s="1"/>
      <c r="B47804" s="1"/>
      <c r="C47804" s="1"/>
      <c r="D47804" s="8"/>
      <c r="E47804" s="1"/>
      <c r="F47804" s="1"/>
      <c r="G47804" s="1"/>
      <c r="H47804" s="1"/>
    </row>
    <row r="47805">
      <c r="A47805" s="1"/>
      <c r="B47805" s="1"/>
      <c r="C47805" s="1"/>
      <c r="D47805" s="8"/>
      <c r="E47805" s="1"/>
      <c r="F47805" s="1"/>
      <c r="G47805" s="1"/>
      <c r="H47805" s="1"/>
    </row>
    <row r="47806">
      <c r="A47806" s="1"/>
      <c r="B47806" s="1"/>
      <c r="C47806" s="1"/>
      <c r="D47806" s="8"/>
      <c r="E47806" s="1"/>
      <c r="F47806" s="1"/>
      <c r="G47806" s="1"/>
      <c r="H47806" s="1"/>
    </row>
    <row r="47807">
      <c r="A47807" s="1"/>
      <c r="B47807" s="1"/>
      <c r="C47807" s="1"/>
      <c r="D47807" s="8"/>
      <c r="E47807" s="1"/>
      <c r="F47807" s="1"/>
      <c r="G47807" s="1"/>
      <c r="H47807" s="1"/>
    </row>
    <row r="47808">
      <c r="A47808" s="1"/>
      <c r="B47808" s="1"/>
      <c r="C47808" s="1"/>
      <c r="D47808" s="8"/>
      <c r="E47808" s="1"/>
      <c r="F47808" s="1"/>
      <c r="G47808" s="1"/>
      <c r="H47808" s="1"/>
    </row>
    <row r="47809">
      <c r="A47809" s="1"/>
      <c r="B47809" s="1"/>
      <c r="C47809" s="1"/>
      <c r="D47809" s="8"/>
      <c r="E47809" s="1"/>
      <c r="F47809" s="1"/>
      <c r="G47809" s="1"/>
      <c r="H47809" s="1"/>
    </row>
    <row r="47810">
      <c r="A47810" s="1"/>
      <c r="B47810" s="1"/>
      <c r="C47810" s="1"/>
      <c r="D47810" s="8"/>
      <c r="E47810" s="1"/>
      <c r="F47810" s="1"/>
      <c r="G47810" s="1"/>
      <c r="H47810" s="1"/>
    </row>
    <row r="47811">
      <c r="A47811" s="1"/>
      <c r="B47811" s="1"/>
      <c r="C47811" s="1"/>
      <c r="D47811" s="8"/>
      <c r="E47811" s="1"/>
      <c r="F47811" s="1"/>
      <c r="G47811" s="1"/>
      <c r="H47811" s="1"/>
    </row>
    <row r="47812">
      <c r="A47812" s="1"/>
      <c r="B47812" s="1"/>
      <c r="C47812" s="1"/>
      <c r="D47812" s="8"/>
      <c r="E47812" s="1"/>
      <c r="F47812" s="1"/>
      <c r="G47812" s="1"/>
      <c r="H47812" s="1"/>
    </row>
    <row r="47813">
      <c r="A47813" s="1"/>
      <c r="B47813" s="1"/>
      <c r="C47813" s="1"/>
      <c r="D47813" s="8"/>
      <c r="E47813" s="1"/>
      <c r="F47813" s="1"/>
      <c r="G47813" s="1"/>
      <c r="H47813" s="1"/>
    </row>
    <row r="47814">
      <c r="A47814" s="1"/>
      <c r="B47814" s="1"/>
      <c r="C47814" s="1"/>
      <c r="D47814" s="8"/>
      <c r="E47814" s="1"/>
      <c r="F47814" s="1"/>
      <c r="G47814" s="1"/>
      <c r="H47814" s="1"/>
    </row>
    <row r="47815">
      <c r="A47815" s="1"/>
      <c r="B47815" s="1"/>
      <c r="C47815" s="1"/>
      <c r="D47815" s="8"/>
      <c r="E47815" s="1"/>
      <c r="F47815" s="1"/>
      <c r="G47815" s="1"/>
      <c r="H47815" s="1"/>
    </row>
    <row r="47816">
      <c r="A47816" s="1"/>
      <c r="B47816" s="1"/>
      <c r="C47816" s="1"/>
      <c r="D47816" s="8"/>
      <c r="E47816" s="1"/>
      <c r="F47816" s="1"/>
      <c r="G47816" s="1"/>
      <c r="H47816" s="1"/>
    </row>
    <row r="47817">
      <c r="A47817" s="1"/>
      <c r="B47817" s="1"/>
      <c r="C47817" s="1"/>
      <c r="D47817" s="8"/>
      <c r="E47817" s="1"/>
      <c r="F47817" s="1"/>
      <c r="G47817" s="1"/>
      <c r="H47817" s="1"/>
    </row>
    <row r="47818">
      <c r="A47818" s="1"/>
      <c r="B47818" s="1"/>
      <c r="C47818" s="1"/>
      <c r="D47818" s="8"/>
      <c r="E47818" s="1"/>
      <c r="F47818" s="1"/>
      <c r="G47818" s="1"/>
      <c r="H47818" s="1"/>
    </row>
    <row r="47819">
      <c r="A47819" s="1"/>
      <c r="B47819" s="1"/>
      <c r="C47819" s="1"/>
      <c r="D47819" s="8"/>
      <c r="E47819" s="1"/>
      <c r="F47819" s="1"/>
      <c r="G47819" s="1"/>
      <c r="H47819" s="1"/>
    </row>
    <row r="47820">
      <c r="A47820" s="1"/>
      <c r="B47820" s="1"/>
      <c r="C47820" s="1"/>
      <c r="D47820" s="8"/>
      <c r="E47820" s="1"/>
      <c r="F47820" s="1"/>
      <c r="G47820" s="1"/>
      <c r="H47820" s="1"/>
    </row>
    <row r="47821">
      <c r="A47821" s="1"/>
      <c r="B47821" s="1"/>
      <c r="C47821" s="1"/>
      <c r="D47821" s="8"/>
      <c r="E47821" s="1"/>
      <c r="F47821" s="1"/>
      <c r="G47821" s="1"/>
      <c r="H47821" s="1"/>
    </row>
    <row r="47822">
      <c r="A47822" s="1"/>
      <c r="B47822" s="1"/>
      <c r="C47822" s="1"/>
      <c r="D47822" s="8"/>
      <c r="E47822" s="1"/>
      <c r="F47822" s="1"/>
      <c r="G47822" s="1"/>
      <c r="H47822" s="1"/>
    </row>
    <row r="47823">
      <c r="A47823" s="1"/>
      <c r="B47823" s="1"/>
      <c r="C47823" s="1"/>
      <c r="D47823" s="8"/>
      <c r="E47823" s="1"/>
      <c r="F47823" s="1"/>
      <c r="G47823" s="1"/>
      <c r="H47823" s="1"/>
    </row>
    <row r="47824">
      <c r="A47824" s="1"/>
      <c r="B47824" s="1"/>
      <c r="C47824" s="1"/>
      <c r="D47824" s="8"/>
      <c r="E47824" s="1"/>
      <c r="F47824" s="1"/>
      <c r="G47824" s="1"/>
      <c r="H47824" s="1"/>
    </row>
    <row r="47825">
      <c r="A47825" s="1"/>
      <c r="B47825" s="1"/>
      <c r="C47825" s="1"/>
      <c r="D47825" s="8"/>
      <c r="E47825" s="1"/>
      <c r="F47825" s="1"/>
      <c r="G47825" s="1"/>
      <c r="H47825" s="1"/>
    </row>
    <row r="47826">
      <c r="A47826" s="1"/>
      <c r="B47826" s="1"/>
      <c r="C47826" s="1"/>
      <c r="D47826" s="8"/>
      <c r="E47826" s="1"/>
      <c r="F47826" s="1"/>
      <c r="G47826" s="1"/>
      <c r="H47826" s="1"/>
    </row>
    <row r="47827">
      <c r="A47827" s="1"/>
      <c r="B47827" s="1"/>
      <c r="C47827" s="1"/>
      <c r="D47827" s="8"/>
      <c r="E47827" s="1"/>
      <c r="F47827" s="1"/>
      <c r="G47827" s="1"/>
      <c r="H47827" s="1"/>
    </row>
    <row r="47828">
      <c r="A47828" s="1"/>
      <c r="B47828" s="1"/>
      <c r="C47828" s="1"/>
      <c r="D47828" s="8"/>
      <c r="E47828" s="1"/>
      <c r="F47828" s="1"/>
      <c r="G47828" s="1"/>
      <c r="H47828" s="1"/>
    </row>
    <row r="47829">
      <c r="A47829" s="1"/>
      <c r="B47829" s="1"/>
      <c r="C47829" s="1"/>
      <c r="D47829" s="8"/>
      <c r="E47829" s="1"/>
      <c r="F47829" s="1"/>
      <c r="G47829" s="1"/>
      <c r="H47829" s="1"/>
    </row>
    <row r="47830">
      <c r="A47830" s="1"/>
      <c r="B47830" s="1"/>
      <c r="C47830" s="1"/>
      <c r="D47830" s="8"/>
      <c r="E47830" s="1"/>
      <c r="F47830" s="1"/>
      <c r="G47830" s="1"/>
      <c r="H47830" s="1"/>
    </row>
    <row r="47831">
      <c r="A47831" s="1"/>
      <c r="B47831" s="1"/>
      <c r="C47831" s="1"/>
      <c r="D47831" s="8"/>
      <c r="E47831" s="1"/>
      <c r="F47831" s="1"/>
      <c r="G47831" s="1"/>
      <c r="H47831" s="1"/>
    </row>
    <row r="47832">
      <c r="A47832" s="1"/>
      <c r="B47832" s="1"/>
      <c r="C47832" s="1"/>
      <c r="D47832" s="8"/>
      <c r="E47832" s="1"/>
      <c r="F47832" s="1"/>
      <c r="G47832" s="1"/>
      <c r="H47832" s="1"/>
    </row>
    <row r="47833">
      <c r="A47833" s="1"/>
      <c r="B47833" s="1"/>
      <c r="C47833" s="1"/>
      <c r="D47833" s="8"/>
      <c r="E47833" s="1"/>
      <c r="F47833" s="1"/>
      <c r="G47833" s="1"/>
      <c r="H47833" s="1"/>
    </row>
    <row r="47834">
      <c r="A47834" s="1"/>
      <c r="B47834" s="1"/>
      <c r="C47834" s="1"/>
      <c r="D47834" s="8"/>
      <c r="E47834" s="1"/>
      <c r="F47834" s="1"/>
      <c r="G47834" s="1"/>
      <c r="H47834" s="1"/>
    </row>
    <row r="47835">
      <c r="A47835" s="1"/>
      <c r="B47835" s="1"/>
      <c r="C47835" s="1"/>
      <c r="D47835" s="8"/>
      <c r="E47835" s="1"/>
      <c r="F47835" s="1"/>
      <c r="G47835" s="1"/>
      <c r="H47835" s="1"/>
    </row>
    <row r="47836">
      <c r="A47836" s="1"/>
      <c r="B47836" s="1"/>
      <c r="C47836" s="1"/>
      <c r="D47836" s="8"/>
      <c r="E47836" s="1"/>
      <c r="F47836" s="1"/>
      <c r="G47836" s="1"/>
      <c r="H47836" s="1"/>
    </row>
    <row r="47837">
      <c r="A47837" s="1"/>
      <c r="B47837" s="1"/>
      <c r="C47837" s="1"/>
      <c r="D47837" s="8"/>
      <c r="E47837" s="1"/>
      <c r="F47837" s="1"/>
      <c r="G47837" s="1"/>
      <c r="H47837" s="1"/>
    </row>
    <row r="47838">
      <c r="A47838" s="1"/>
      <c r="B47838" s="1"/>
      <c r="C47838" s="1"/>
      <c r="D47838" s="8"/>
      <c r="E47838" s="1"/>
      <c r="F47838" s="1"/>
      <c r="G47838" s="1"/>
      <c r="H47838" s="1"/>
    </row>
    <row r="47839">
      <c r="A47839" s="1"/>
      <c r="B47839" s="1"/>
      <c r="C47839" s="1"/>
      <c r="D47839" s="8"/>
      <c r="E47839" s="1"/>
      <c r="F47839" s="1"/>
      <c r="G47839" s="1"/>
      <c r="H47839" s="1"/>
    </row>
    <row r="47840">
      <c r="A47840" s="1"/>
      <c r="B47840" s="1"/>
      <c r="C47840" s="1"/>
      <c r="D47840" s="8"/>
      <c r="E47840" s="1"/>
      <c r="F47840" s="1"/>
      <c r="G47840" s="1"/>
      <c r="H47840" s="1"/>
    </row>
    <row r="47841">
      <c r="A47841" s="1"/>
      <c r="B47841" s="1"/>
      <c r="C47841" s="1"/>
      <c r="D47841" s="8"/>
      <c r="E47841" s="1"/>
      <c r="F47841" s="1"/>
      <c r="G47841" s="1"/>
      <c r="H47841" s="1"/>
    </row>
    <row r="47842">
      <c r="A47842" s="1"/>
      <c r="B47842" s="1"/>
      <c r="C47842" s="1"/>
      <c r="D47842" s="8"/>
      <c r="E47842" s="1"/>
      <c r="F47842" s="1"/>
      <c r="G47842" s="1"/>
      <c r="H47842" s="1"/>
    </row>
    <row r="47843">
      <c r="A47843" s="1"/>
      <c r="B47843" s="1"/>
      <c r="C47843" s="1"/>
      <c r="D47843" s="8"/>
      <c r="E47843" s="1"/>
      <c r="F47843" s="1"/>
      <c r="G47843" s="1"/>
      <c r="H47843" s="1"/>
    </row>
    <row r="47844">
      <c r="A47844" s="1"/>
      <c r="B47844" s="1"/>
      <c r="C47844" s="1"/>
      <c r="D47844" s="8"/>
      <c r="E47844" s="1"/>
      <c r="F47844" s="1"/>
      <c r="G47844" s="1"/>
      <c r="H47844" s="1"/>
    </row>
    <row r="47845">
      <c r="A47845" s="1"/>
      <c r="B47845" s="1"/>
      <c r="C47845" s="1"/>
      <c r="D47845" s="8"/>
      <c r="E47845" s="1"/>
      <c r="F47845" s="1"/>
      <c r="G47845" s="1"/>
      <c r="H47845" s="1"/>
    </row>
    <row r="47846">
      <c r="A47846" s="1"/>
      <c r="B47846" s="1"/>
      <c r="C47846" s="1"/>
      <c r="D47846" s="8"/>
      <c r="E47846" s="1"/>
      <c r="F47846" s="1"/>
      <c r="G47846" s="1"/>
      <c r="H47846" s="1"/>
    </row>
    <row r="47847">
      <c r="A47847" s="1"/>
      <c r="B47847" s="1"/>
      <c r="C47847" s="1"/>
      <c r="D47847" s="8"/>
      <c r="E47847" s="1"/>
      <c r="F47847" s="1"/>
      <c r="G47847" s="1"/>
      <c r="H47847" s="1"/>
    </row>
    <row r="47848">
      <c r="A47848" s="1"/>
      <c r="B47848" s="1"/>
      <c r="C47848" s="1"/>
      <c r="D47848" s="8"/>
      <c r="E47848" s="1"/>
      <c r="F47848" s="1"/>
      <c r="G47848" s="1"/>
      <c r="H47848" s="1"/>
    </row>
    <row r="47849">
      <c r="A47849" s="1"/>
      <c r="B47849" s="1"/>
      <c r="C47849" s="1"/>
      <c r="D47849" s="8"/>
      <c r="E47849" s="1"/>
      <c r="F47849" s="1"/>
      <c r="G47849" s="1"/>
      <c r="H47849" s="1"/>
    </row>
    <row r="47850">
      <c r="A47850" s="1"/>
      <c r="B47850" s="1"/>
      <c r="C47850" s="1"/>
      <c r="D47850" s="8"/>
      <c r="E47850" s="1"/>
      <c r="F47850" s="1"/>
      <c r="G47850" s="1"/>
      <c r="H47850" s="1"/>
    </row>
    <row r="47851">
      <c r="A47851" s="1"/>
      <c r="B47851" s="1"/>
      <c r="C47851" s="1"/>
      <c r="D47851" s="8"/>
      <c r="E47851" s="1"/>
      <c r="F47851" s="1"/>
      <c r="G47851" s="1"/>
      <c r="H47851" s="1"/>
    </row>
    <row r="47852">
      <c r="A47852" s="1"/>
      <c r="B47852" s="1"/>
      <c r="C47852" s="1"/>
      <c r="D47852" s="8"/>
      <c r="E47852" s="1"/>
      <c r="F47852" s="1"/>
      <c r="G47852" s="1"/>
      <c r="H47852" s="1"/>
    </row>
    <row r="47853">
      <c r="A47853" s="1"/>
      <c r="B47853" s="1"/>
      <c r="C47853" s="1"/>
      <c r="D47853" s="8"/>
      <c r="E47853" s="1"/>
      <c r="F47853" s="1"/>
      <c r="G47853" s="1"/>
      <c r="H47853" s="1"/>
    </row>
    <row r="47854">
      <c r="A47854" s="1"/>
      <c r="B47854" s="1"/>
      <c r="C47854" s="1"/>
      <c r="D47854" s="8"/>
      <c r="E47854" s="1"/>
      <c r="F47854" s="1"/>
      <c r="G47854" s="1"/>
      <c r="H47854" s="1"/>
    </row>
    <row r="47855">
      <c r="A47855" s="1"/>
      <c r="B47855" s="1"/>
      <c r="C47855" s="1"/>
      <c r="D47855" s="8"/>
      <c r="E47855" s="1"/>
      <c r="F47855" s="1"/>
      <c r="G47855" s="1"/>
      <c r="H47855" s="1"/>
    </row>
    <row r="47856">
      <c r="A47856" s="1"/>
      <c r="B47856" s="1"/>
      <c r="C47856" s="1"/>
      <c r="D47856" s="8"/>
      <c r="E47856" s="1"/>
      <c r="F47856" s="1"/>
      <c r="G47856" s="1"/>
      <c r="H47856" s="1"/>
    </row>
    <row r="47857">
      <c r="A47857" s="1"/>
      <c r="B47857" s="1"/>
      <c r="C47857" s="1"/>
      <c r="D47857" s="8"/>
      <c r="E47857" s="1"/>
      <c r="F47857" s="1"/>
      <c r="G47857" s="1"/>
      <c r="H47857" s="1"/>
    </row>
    <row r="47858">
      <c r="A47858" s="1"/>
      <c r="B47858" s="1"/>
      <c r="C47858" s="1"/>
      <c r="D47858" s="8"/>
      <c r="E47858" s="1"/>
      <c r="F47858" s="1"/>
      <c r="G47858" s="1"/>
      <c r="H47858" s="1"/>
    </row>
    <row r="47859">
      <c r="A47859" s="1"/>
      <c r="B47859" s="1"/>
      <c r="C47859" s="1"/>
      <c r="D47859" s="8"/>
      <c r="E47859" s="1"/>
      <c r="F47859" s="1"/>
      <c r="G47859" s="1"/>
      <c r="H47859" s="1"/>
    </row>
    <row r="47860">
      <c r="A47860" s="1"/>
      <c r="B47860" s="1"/>
      <c r="C47860" s="1"/>
      <c r="D47860" s="8"/>
      <c r="E47860" s="1"/>
      <c r="F47860" s="1"/>
      <c r="G47860" s="1"/>
      <c r="H47860" s="1"/>
    </row>
    <row r="47861">
      <c r="A47861" s="1"/>
      <c r="B47861" s="1"/>
      <c r="C47861" s="1"/>
      <c r="D47861" s="8"/>
      <c r="E47861" s="1"/>
      <c r="F47861" s="1"/>
      <c r="G47861" s="1"/>
      <c r="H47861" s="1"/>
    </row>
    <row r="47862">
      <c r="A47862" s="1"/>
      <c r="B47862" s="1"/>
      <c r="C47862" s="1"/>
      <c r="D47862" s="8"/>
      <c r="E47862" s="1"/>
      <c r="F47862" s="1"/>
      <c r="G47862" s="1"/>
      <c r="H47862" s="1"/>
    </row>
    <row r="47863">
      <c r="A47863" s="1"/>
      <c r="B47863" s="1"/>
      <c r="C47863" s="1"/>
      <c r="D47863" s="8"/>
      <c r="E47863" s="1"/>
      <c r="F47863" s="1"/>
      <c r="G47863" s="1"/>
      <c r="H47863" s="1"/>
    </row>
    <row r="47864">
      <c r="A47864" s="1"/>
      <c r="B47864" s="1"/>
      <c r="C47864" s="1"/>
      <c r="D47864" s="8"/>
      <c r="E47864" s="1"/>
      <c r="F47864" s="1"/>
      <c r="G47864" s="1"/>
      <c r="H47864" s="1"/>
    </row>
    <row r="47865">
      <c r="A47865" s="1"/>
      <c r="B47865" s="1"/>
      <c r="C47865" s="1"/>
      <c r="D47865" s="8"/>
      <c r="E47865" s="1"/>
      <c r="F47865" s="1"/>
      <c r="G47865" s="1"/>
      <c r="H47865" s="1"/>
    </row>
    <row r="47866">
      <c r="A47866" s="1"/>
      <c r="B47866" s="1"/>
      <c r="C47866" s="1"/>
      <c r="D47866" s="8"/>
      <c r="E47866" s="1"/>
      <c r="F47866" s="1"/>
      <c r="G47866" s="1"/>
      <c r="H47866" s="1"/>
    </row>
    <row r="47867">
      <c r="A47867" s="1"/>
      <c r="B47867" s="1"/>
      <c r="C47867" s="1"/>
      <c r="D47867" s="8"/>
      <c r="E47867" s="1"/>
      <c r="F47867" s="1"/>
      <c r="G47867" s="1"/>
      <c r="H47867" s="1"/>
    </row>
    <row r="47868">
      <c r="A47868" s="1"/>
      <c r="B47868" s="1"/>
      <c r="C47868" s="1"/>
      <c r="D47868" s="8"/>
      <c r="E47868" s="1"/>
      <c r="F47868" s="1"/>
      <c r="G47868" s="1"/>
      <c r="H47868" s="1"/>
    </row>
    <row r="47869">
      <c r="A47869" s="1"/>
      <c r="B47869" s="1"/>
      <c r="C47869" s="1"/>
      <c r="D47869" s="8"/>
      <c r="E47869" s="1"/>
      <c r="F47869" s="1"/>
      <c r="G47869" s="1"/>
      <c r="H47869" s="1"/>
    </row>
    <row r="47870">
      <c r="A47870" s="1"/>
      <c r="B47870" s="1"/>
      <c r="C47870" s="1"/>
      <c r="D47870" s="8"/>
      <c r="E47870" s="1"/>
      <c r="F47870" s="1"/>
      <c r="G47870" s="1"/>
      <c r="H47870" s="1"/>
    </row>
    <row r="47871">
      <c r="A47871" s="1"/>
      <c r="B47871" s="1"/>
      <c r="C47871" s="1"/>
      <c r="D47871" s="8"/>
      <c r="E47871" s="1"/>
      <c r="F47871" s="1"/>
      <c r="G47871" s="1"/>
      <c r="H47871" s="1"/>
    </row>
    <row r="47872">
      <c r="A47872" s="1"/>
      <c r="B47872" s="1"/>
      <c r="C47872" s="1"/>
      <c r="D47872" s="8"/>
      <c r="E47872" s="1"/>
      <c r="F47872" s="1"/>
      <c r="G47872" s="1"/>
      <c r="H47872" s="1"/>
    </row>
    <row r="47873">
      <c r="A47873" s="1"/>
      <c r="B47873" s="1"/>
      <c r="C47873" s="1"/>
      <c r="D47873" s="8"/>
      <c r="E47873" s="1"/>
      <c r="F47873" s="1"/>
      <c r="G47873" s="1"/>
      <c r="H47873" s="1"/>
    </row>
    <row r="47874">
      <c r="A47874" s="1"/>
      <c r="B47874" s="1"/>
      <c r="C47874" s="1"/>
      <c r="D47874" s="8"/>
      <c r="E47874" s="1"/>
      <c r="F47874" s="1"/>
      <c r="G47874" s="1"/>
      <c r="H47874" s="1"/>
    </row>
    <row r="47875">
      <c r="A47875" s="1"/>
      <c r="B47875" s="1"/>
      <c r="C47875" s="1"/>
      <c r="D47875" s="8"/>
      <c r="E47875" s="1"/>
      <c r="F47875" s="1"/>
      <c r="G47875" s="1"/>
      <c r="H47875" s="1"/>
    </row>
    <row r="47876">
      <c r="A47876" s="1"/>
      <c r="B47876" s="1"/>
      <c r="C47876" s="1"/>
      <c r="D47876" s="8"/>
      <c r="E47876" s="1"/>
      <c r="F47876" s="1"/>
      <c r="G47876" s="1"/>
      <c r="H47876" s="1"/>
    </row>
    <row r="47877">
      <c r="A47877" s="1"/>
      <c r="B47877" s="1"/>
      <c r="C47877" s="1"/>
      <c r="D47877" s="8"/>
      <c r="E47877" s="1"/>
      <c r="F47877" s="1"/>
      <c r="G47877" s="1"/>
      <c r="H47877" s="1"/>
    </row>
    <row r="47878">
      <c r="A47878" s="1"/>
      <c r="B47878" s="1"/>
      <c r="C47878" s="1"/>
      <c r="D47878" s="8"/>
      <c r="E47878" s="1"/>
      <c r="F47878" s="1"/>
      <c r="G47878" s="1"/>
      <c r="H47878" s="1"/>
    </row>
    <row r="47879">
      <c r="A47879" s="1"/>
      <c r="B47879" s="1"/>
      <c r="C47879" s="1"/>
      <c r="D47879" s="8"/>
      <c r="E47879" s="1"/>
      <c r="F47879" s="1"/>
      <c r="G47879" s="1"/>
      <c r="H47879" s="1"/>
    </row>
    <row r="47880">
      <c r="A47880" s="1"/>
      <c r="B47880" s="1"/>
      <c r="C47880" s="1"/>
      <c r="D47880" s="8"/>
      <c r="E47880" s="1"/>
      <c r="F47880" s="1"/>
      <c r="G47880" s="1"/>
      <c r="H47880" s="1"/>
    </row>
    <row r="47881">
      <c r="A47881" s="1"/>
      <c r="B47881" s="1"/>
      <c r="C47881" s="1"/>
      <c r="D47881" s="8"/>
      <c r="E47881" s="1"/>
      <c r="F47881" s="1"/>
      <c r="G47881" s="1"/>
      <c r="H47881" s="1"/>
    </row>
    <row r="47882">
      <c r="A47882" s="1"/>
      <c r="B47882" s="1"/>
      <c r="C47882" s="1"/>
      <c r="D47882" s="8"/>
      <c r="E47882" s="1"/>
      <c r="F47882" s="1"/>
      <c r="G47882" s="1"/>
      <c r="H47882" s="1"/>
    </row>
    <row r="47883">
      <c r="A47883" s="1"/>
      <c r="B47883" s="1"/>
      <c r="C47883" s="1"/>
      <c r="D47883" s="8"/>
      <c r="E47883" s="1"/>
      <c r="F47883" s="1"/>
      <c r="G47883" s="1"/>
      <c r="H47883" s="1"/>
    </row>
    <row r="47884">
      <c r="A47884" s="1"/>
      <c r="B47884" s="1"/>
      <c r="C47884" s="1"/>
      <c r="D47884" s="8"/>
      <c r="E47884" s="1"/>
      <c r="F47884" s="1"/>
      <c r="G47884" s="1"/>
      <c r="H47884" s="1"/>
    </row>
    <row r="47885">
      <c r="A47885" s="1"/>
      <c r="B47885" s="1"/>
      <c r="C47885" s="1"/>
      <c r="D47885" s="8"/>
      <c r="E47885" s="1"/>
      <c r="F47885" s="1"/>
      <c r="G47885" s="1"/>
      <c r="H47885" s="1"/>
    </row>
    <row r="47886">
      <c r="A47886" s="1"/>
      <c r="B47886" s="1"/>
      <c r="C47886" s="1"/>
      <c r="D47886" s="8"/>
      <c r="E47886" s="1"/>
      <c r="F47886" s="1"/>
      <c r="G47886" s="1"/>
      <c r="H47886" s="1"/>
    </row>
    <row r="47887">
      <c r="A47887" s="1"/>
      <c r="B47887" s="1"/>
      <c r="C47887" s="1"/>
      <c r="D47887" s="8"/>
      <c r="E47887" s="1"/>
      <c r="F47887" s="1"/>
      <c r="G47887" s="1"/>
      <c r="H47887" s="1"/>
    </row>
    <row r="47888">
      <c r="A47888" s="1"/>
      <c r="B47888" s="1"/>
      <c r="C47888" s="1"/>
      <c r="D47888" s="8"/>
      <c r="E47888" s="1"/>
      <c r="F47888" s="1"/>
      <c r="G47888" s="1"/>
      <c r="H47888" s="1"/>
    </row>
    <row r="47889">
      <c r="A47889" s="1"/>
      <c r="B47889" s="1"/>
      <c r="C47889" s="1"/>
      <c r="D47889" s="8"/>
      <c r="E47889" s="1"/>
      <c r="F47889" s="1"/>
      <c r="G47889" s="1"/>
      <c r="H47889" s="1"/>
    </row>
    <row r="47890">
      <c r="A47890" s="1"/>
      <c r="B47890" s="1"/>
      <c r="C47890" s="1"/>
      <c r="D47890" s="8"/>
      <c r="E47890" s="1"/>
      <c r="F47890" s="1"/>
      <c r="G47890" s="1"/>
      <c r="H47890" s="1"/>
    </row>
    <row r="47891">
      <c r="A47891" s="1"/>
      <c r="B47891" s="1"/>
      <c r="C47891" s="1"/>
      <c r="D47891" s="8"/>
      <c r="E47891" s="1"/>
      <c r="F47891" s="1"/>
      <c r="G47891" s="1"/>
      <c r="H47891" s="1"/>
    </row>
    <row r="47892">
      <c r="A47892" s="1"/>
      <c r="B47892" s="1"/>
      <c r="C47892" s="1"/>
      <c r="D47892" s="8"/>
      <c r="E47892" s="1"/>
      <c r="F47892" s="1"/>
      <c r="G47892" s="1"/>
      <c r="H47892" s="1"/>
    </row>
    <row r="47893">
      <c r="A47893" s="1"/>
      <c r="B47893" s="1"/>
      <c r="C47893" s="1"/>
      <c r="D47893" s="8"/>
      <c r="E47893" s="1"/>
      <c r="F47893" s="1"/>
      <c r="G47893" s="1"/>
      <c r="H47893" s="1"/>
    </row>
    <row r="47894">
      <c r="A47894" s="1"/>
      <c r="B47894" s="1"/>
      <c r="C47894" s="1"/>
      <c r="D47894" s="8"/>
      <c r="E47894" s="1"/>
      <c r="F47894" s="1"/>
      <c r="G47894" s="1"/>
      <c r="H47894" s="1"/>
    </row>
    <row r="47895">
      <c r="A47895" s="1"/>
      <c r="B47895" s="1"/>
      <c r="C47895" s="1"/>
      <c r="D47895" s="8"/>
      <c r="E47895" s="1"/>
      <c r="F47895" s="1"/>
      <c r="G47895" s="1"/>
      <c r="H47895" s="1"/>
    </row>
    <row r="47896">
      <c r="A47896" s="1"/>
      <c r="B47896" s="1"/>
      <c r="C47896" s="1"/>
      <c r="D47896" s="8"/>
      <c r="E47896" s="1"/>
      <c r="F47896" s="1"/>
      <c r="G47896" s="1"/>
      <c r="H47896" s="1"/>
    </row>
    <row r="47897">
      <c r="A47897" s="1"/>
      <c r="B47897" s="1"/>
      <c r="C47897" s="1"/>
      <c r="D47897" s="8"/>
      <c r="E47897" s="1"/>
      <c r="F47897" s="1"/>
      <c r="G47897" s="1"/>
      <c r="H47897" s="1"/>
    </row>
    <row r="47898">
      <c r="A47898" s="1"/>
      <c r="B47898" s="1"/>
      <c r="C47898" s="1"/>
      <c r="D47898" s="8"/>
      <c r="E47898" s="1"/>
      <c r="F47898" s="1"/>
      <c r="G47898" s="1"/>
      <c r="H47898" s="1"/>
    </row>
    <row r="47899">
      <c r="A47899" s="1"/>
      <c r="B47899" s="1"/>
      <c r="C47899" s="1"/>
      <c r="D47899" s="8"/>
      <c r="E47899" s="1"/>
      <c r="F47899" s="1"/>
      <c r="G47899" s="1"/>
      <c r="H47899" s="1"/>
    </row>
    <row r="47900">
      <c r="A47900" s="1"/>
      <c r="B47900" s="1"/>
      <c r="C47900" s="1"/>
      <c r="D47900" s="8"/>
      <c r="E47900" s="1"/>
      <c r="F47900" s="1"/>
      <c r="G47900" s="1"/>
      <c r="H47900" s="1"/>
    </row>
    <row r="47901">
      <c r="A47901" s="1"/>
      <c r="B47901" s="1"/>
      <c r="C47901" s="1"/>
      <c r="D47901" s="8"/>
      <c r="E47901" s="1"/>
      <c r="F47901" s="1"/>
      <c r="G47901" s="1"/>
      <c r="H47901" s="1"/>
    </row>
    <row r="47902">
      <c r="A47902" s="1"/>
      <c r="B47902" s="1"/>
      <c r="C47902" s="1"/>
      <c r="D47902" s="8"/>
      <c r="E47902" s="1"/>
      <c r="F47902" s="1"/>
      <c r="G47902" s="1"/>
      <c r="H47902" s="1"/>
    </row>
    <row r="47903">
      <c r="A47903" s="1"/>
      <c r="B47903" s="1"/>
      <c r="C47903" s="1"/>
      <c r="D47903" s="8"/>
      <c r="E47903" s="1"/>
      <c r="F47903" s="1"/>
      <c r="G47903" s="1"/>
      <c r="H47903" s="1"/>
    </row>
    <row r="47904">
      <c r="A47904" s="1"/>
      <c r="B47904" s="1"/>
      <c r="C47904" s="1"/>
      <c r="D47904" s="8"/>
      <c r="E47904" s="1"/>
      <c r="F47904" s="1"/>
      <c r="G47904" s="1"/>
      <c r="H47904" s="1"/>
    </row>
    <row r="47905">
      <c r="A47905" s="1"/>
      <c r="B47905" s="1"/>
      <c r="C47905" s="1"/>
      <c r="D47905" s="8"/>
      <c r="E47905" s="1"/>
      <c r="F47905" s="1"/>
      <c r="G47905" s="1"/>
      <c r="H47905" s="1"/>
    </row>
    <row r="47906">
      <c r="A47906" s="1"/>
      <c r="B47906" s="1"/>
      <c r="C47906" s="1"/>
      <c r="D47906" s="8"/>
      <c r="E47906" s="1"/>
      <c r="F47906" s="1"/>
      <c r="G47906" s="1"/>
      <c r="H47906" s="1"/>
    </row>
    <row r="47907">
      <c r="A47907" s="1"/>
      <c r="B47907" s="1"/>
      <c r="C47907" s="1"/>
      <c r="D47907" s="8"/>
      <c r="E47907" s="1"/>
      <c r="F47907" s="1"/>
      <c r="G47907" s="1"/>
      <c r="H47907" s="1"/>
    </row>
    <row r="47908">
      <c r="A47908" s="1"/>
      <c r="B47908" s="1"/>
      <c r="C47908" s="1"/>
      <c r="D47908" s="8"/>
      <c r="E47908" s="1"/>
      <c r="F47908" s="1"/>
      <c r="G47908" s="1"/>
      <c r="H47908" s="1"/>
    </row>
    <row r="47909">
      <c r="A47909" s="1"/>
      <c r="B47909" s="1"/>
      <c r="C47909" s="1"/>
      <c r="D47909" s="8"/>
      <c r="E47909" s="1"/>
      <c r="F47909" s="1"/>
      <c r="G47909" s="1"/>
      <c r="H47909" s="1"/>
    </row>
    <row r="47910">
      <c r="A47910" s="1"/>
      <c r="B47910" s="1"/>
      <c r="C47910" s="1"/>
      <c r="D47910" s="8"/>
      <c r="E47910" s="1"/>
      <c r="F47910" s="1"/>
      <c r="G47910" s="1"/>
      <c r="H47910" s="1"/>
    </row>
    <row r="47911">
      <c r="A47911" s="1"/>
      <c r="B47911" s="1"/>
      <c r="C47911" s="1"/>
      <c r="D47911" s="8"/>
      <c r="E47911" s="1"/>
      <c r="F47911" s="1"/>
      <c r="G47911" s="1"/>
      <c r="H47911" s="1"/>
    </row>
    <row r="47912">
      <c r="A47912" s="1"/>
      <c r="B47912" s="1"/>
      <c r="C47912" s="1"/>
      <c r="D47912" s="8"/>
      <c r="E47912" s="1"/>
      <c r="F47912" s="1"/>
      <c r="G47912" s="1"/>
      <c r="H47912" s="1"/>
    </row>
    <row r="47913">
      <c r="A47913" s="1"/>
      <c r="B47913" s="1"/>
      <c r="C47913" s="1"/>
      <c r="D47913" s="8"/>
      <c r="E47913" s="1"/>
      <c r="F47913" s="1"/>
      <c r="G47913" s="1"/>
      <c r="H47913" s="1"/>
    </row>
    <row r="47914">
      <c r="A47914" s="1"/>
      <c r="B47914" s="1"/>
      <c r="C47914" s="1"/>
      <c r="D47914" s="8"/>
      <c r="E47914" s="1"/>
      <c r="F47914" s="1"/>
      <c r="G47914" s="1"/>
      <c r="H47914" s="1"/>
    </row>
    <row r="47915">
      <c r="A47915" s="1"/>
      <c r="B47915" s="1"/>
      <c r="C47915" s="1"/>
      <c r="D47915" s="8"/>
      <c r="E47915" s="1"/>
      <c r="F47915" s="1"/>
      <c r="G47915" s="1"/>
      <c r="H47915" s="1"/>
    </row>
    <row r="47916">
      <c r="A47916" s="1"/>
      <c r="B47916" s="1"/>
      <c r="C47916" s="1"/>
      <c r="D47916" s="8"/>
      <c r="E47916" s="1"/>
      <c r="F47916" s="1"/>
      <c r="G47916" s="1"/>
      <c r="H47916" s="1"/>
    </row>
    <row r="47917">
      <c r="A47917" s="1"/>
      <c r="B47917" s="1"/>
      <c r="C47917" s="1"/>
      <c r="D47917" s="8"/>
      <c r="E47917" s="1"/>
      <c r="F47917" s="1"/>
      <c r="G47917" s="1"/>
      <c r="H47917" s="1"/>
    </row>
    <row r="47918">
      <c r="A47918" s="1"/>
      <c r="B47918" s="1"/>
      <c r="C47918" s="1"/>
      <c r="D47918" s="8"/>
      <c r="E47918" s="1"/>
      <c r="F47918" s="1"/>
      <c r="G47918" s="1"/>
      <c r="H47918" s="1"/>
    </row>
    <row r="47919">
      <c r="A47919" s="1"/>
      <c r="B47919" s="1"/>
      <c r="C47919" s="1"/>
      <c r="D47919" s="8"/>
      <c r="E47919" s="1"/>
      <c r="F47919" s="1"/>
      <c r="G47919" s="1"/>
      <c r="H47919" s="1"/>
    </row>
    <row r="47920">
      <c r="A47920" s="1"/>
      <c r="B47920" s="1"/>
      <c r="C47920" s="1"/>
      <c r="D47920" s="8"/>
      <c r="E47920" s="1"/>
      <c r="F47920" s="1"/>
      <c r="G47920" s="1"/>
      <c r="H47920" s="1"/>
    </row>
    <row r="47921">
      <c r="A47921" s="1"/>
      <c r="B47921" s="1"/>
      <c r="C47921" s="1"/>
      <c r="D47921" s="8"/>
      <c r="E47921" s="1"/>
      <c r="F47921" s="1"/>
      <c r="G47921" s="1"/>
      <c r="H47921" s="1"/>
    </row>
    <row r="47922">
      <c r="A47922" s="1"/>
      <c r="B47922" s="1"/>
      <c r="C47922" s="1"/>
      <c r="D47922" s="8"/>
      <c r="E47922" s="1"/>
      <c r="F47922" s="1"/>
      <c r="G47922" s="1"/>
      <c r="H47922" s="1"/>
    </row>
    <row r="47923">
      <c r="A47923" s="1"/>
      <c r="B47923" s="1"/>
      <c r="C47923" s="1"/>
      <c r="D47923" s="8"/>
      <c r="E47923" s="1"/>
      <c r="F47923" s="1"/>
      <c r="G47923" s="1"/>
      <c r="H47923" s="1"/>
    </row>
    <row r="47924">
      <c r="A47924" s="1"/>
      <c r="B47924" s="1"/>
      <c r="C47924" s="1"/>
      <c r="D47924" s="8"/>
      <c r="E47924" s="1"/>
      <c r="F47924" s="1"/>
      <c r="G47924" s="1"/>
      <c r="H47924" s="1"/>
    </row>
    <row r="47925">
      <c r="A47925" s="1"/>
      <c r="B47925" s="1"/>
      <c r="C47925" s="1"/>
      <c r="D47925" s="8"/>
      <c r="E47925" s="1"/>
      <c r="F47925" s="1"/>
      <c r="G47925" s="1"/>
      <c r="H47925" s="1"/>
    </row>
    <row r="47926">
      <c r="A47926" s="1"/>
      <c r="B47926" s="1"/>
      <c r="C47926" s="1"/>
      <c r="D47926" s="8"/>
      <c r="E47926" s="1"/>
      <c r="F47926" s="1"/>
      <c r="G47926" s="1"/>
      <c r="H47926" s="1"/>
    </row>
    <row r="47927">
      <c r="A47927" s="1"/>
      <c r="B47927" s="1"/>
      <c r="C47927" s="1"/>
      <c r="D47927" s="8"/>
      <c r="E47927" s="1"/>
      <c r="F47927" s="1"/>
      <c r="G47927" s="1"/>
      <c r="H47927" s="1"/>
    </row>
    <row r="47928">
      <c r="A47928" s="1"/>
      <c r="B47928" s="1"/>
      <c r="C47928" s="1"/>
      <c r="D47928" s="8"/>
      <c r="E47928" s="1"/>
      <c r="F47928" s="1"/>
      <c r="G47928" s="1"/>
      <c r="H47928" s="1"/>
    </row>
    <row r="47929">
      <c r="A47929" s="1"/>
      <c r="B47929" s="1"/>
      <c r="C47929" s="1"/>
      <c r="D47929" s="8"/>
      <c r="E47929" s="1"/>
      <c r="F47929" s="1"/>
      <c r="G47929" s="1"/>
      <c r="H47929" s="1"/>
    </row>
    <row r="47930">
      <c r="A47930" s="1"/>
      <c r="B47930" s="1"/>
      <c r="C47930" s="1"/>
      <c r="D47930" s="8"/>
      <c r="E47930" s="1"/>
      <c r="F47930" s="1"/>
      <c r="G47930" s="1"/>
      <c r="H47930" s="1"/>
    </row>
    <row r="47931">
      <c r="A47931" s="1"/>
      <c r="B47931" s="1"/>
      <c r="C47931" s="1"/>
      <c r="D47931" s="8"/>
      <c r="E47931" s="1"/>
      <c r="F47931" s="1"/>
      <c r="G47931" s="1"/>
      <c r="H47931" s="1"/>
    </row>
    <row r="47932">
      <c r="A47932" s="1"/>
      <c r="B47932" s="1"/>
      <c r="C47932" s="1"/>
      <c r="D47932" s="8"/>
      <c r="E47932" s="1"/>
      <c r="F47932" s="1"/>
      <c r="G47932" s="1"/>
      <c r="H47932" s="1"/>
    </row>
    <row r="47933">
      <c r="A47933" s="1"/>
      <c r="B47933" s="1"/>
      <c r="C47933" s="1"/>
      <c r="D47933" s="8"/>
      <c r="E47933" s="1"/>
      <c r="F47933" s="1"/>
      <c r="G47933" s="1"/>
      <c r="H47933" s="1"/>
    </row>
    <row r="47934">
      <c r="A47934" s="1"/>
      <c r="B47934" s="1"/>
      <c r="C47934" s="1"/>
      <c r="D47934" s="8"/>
      <c r="E47934" s="1"/>
      <c r="F47934" s="1"/>
      <c r="G47934" s="1"/>
      <c r="H47934" s="1"/>
    </row>
    <row r="47935">
      <c r="A47935" s="1"/>
      <c r="B47935" s="1"/>
      <c r="C47935" s="1"/>
      <c r="D47935" s="8"/>
      <c r="E47935" s="1"/>
      <c r="F47935" s="1"/>
      <c r="G47935" s="1"/>
      <c r="H47935" s="1"/>
    </row>
    <row r="47936">
      <c r="A47936" s="1"/>
      <c r="B47936" s="1"/>
      <c r="C47936" s="1"/>
      <c r="D47936" s="8"/>
      <c r="E47936" s="1"/>
      <c r="F47936" s="1"/>
      <c r="G47936" s="1"/>
      <c r="H47936" s="1"/>
    </row>
    <row r="47937">
      <c r="A47937" s="1"/>
      <c r="B47937" s="1"/>
      <c r="C47937" s="1"/>
      <c r="D47937" s="8"/>
      <c r="E47937" s="1"/>
      <c r="F47937" s="1"/>
      <c r="G47937" s="1"/>
      <c r="H47937" s="1"/>
    </row>
    <row r="47938">
      <c r="A47938" s="1"/>
      <c r="B47938" s="1"/>
      <c r="C47938" s="1"/>
      <c r="D47938" s="8"/>
      <c r="E47938" s="1"/>
      <c r="F47938" s="1"/>
      <c r="G47938" s="1"/>
      <c r="H47938" s="1"/>
    </row>
    <row r="47939">
      <c r="A47939" s="1"/>
      <c r="B47939" s="1"/>
      <c r="C47939" s="1"/>
      <c r="D47939" s="8"/>
      <c r="E47939" s="1"/>
      <c r="F47939" s="1"/>
      <c r="G47939" s="1"/>
      <c r="H47939" s="1"/>
    </row>
    <row r="47940">
      <c r="A47940" s="1"/>
      <c r="B47940" s="1"/>
      <c r="C47940" s="1"/>
      <c r="D47940" s="8"/>
      <c r="E47940" s="1"/>
      <c r="F47940" s="1"/>
      <c r="G47940" s="1"/>
      <c r="H47940" s="1"/>
    </row>
    <row r="47941">
      <c r="A47941" s="1"/>
      <c r="B47941" s="1"/>
      <c r="C47941" s="1"/>
      <c r="D47941" s="8"/>
      <c r="E47941" s="1"/>
      <c r="F47941" s="1"/>
      <c r="G47941" s="1"/>
      <c r="H47941" s="1"/>
    </row>
    <row r="47942">
      <c r="A47942" s="1"/>
      <c r="B47942" s="1"/>
      <c r="C47942" s="1"/>
      <c r="D47942" s="8"/>
      <c r="E47942" s="1"/>
      <c r="F47942" s="1"/>
      <c r="G47942" s="1"/>
      <c r="H47942" s="1"/>
    </row>
    <row r="47943">
      <c r="A47943" s="1"/>
      <c r="B47943" s="1"/>
      <c r="C47943" s="1"/>
      <c r="D47943" s="8"/>
      <c r="E47943" s="1"/>
      <c r="F47943" s="1"/>
      <c r="G47943" s="1"/>
      <c r="H47943" s="1"/>
    </row>
    <row r="47944">
      <c r="A47944" s="1"/>
      <c r="B47944" s="1"/>
      <c r="C47944" s="1"/>
      <c r="D47944" s="8"/>
      <c r="E47944" s="1"/>
      <c r="F47944" s="1"/>
      <c r="G47944" s="1"/>
      <c r="H47944" s="1"/>
    </row>
    <row r="47945">
      <c r="A47945" s="1"/>
      <c r="B47945" s="1"/>
      <c r="C47945" s="1"/>
      <c r="D47945" s="8"/>
      <c r="E47945" s="1"/>
      <c r="F47945" s="1"/>
      <c r="G47945" s="1"/>
      <c r="H47945" s="1"/>
    </row>
    <row r="47946">
      <c r="A47946" s="1"/>
      <c r="B47946" s="1"/>
      <c r="C47946" s="1"/>
      <c r="D47946" s="8"/>
      <c r="E47946" s="1"/>
      <c r="F47946" s="1"/>
      <c r="G47946" s="1"/>
      <c r="H47946" s="1"/>
    </row>
    <row r="47947">
      <c r="A47947" s="1"/>
      <c r="B47947" s="1"/>
      <c r="C47947" s="1"/>
      <c r="D47947" s="8"/>
      <c r="E47947" s="1"/>
      <c r="F47947" s="1"/>
      <c r="G47947" s="1"/>
      <c r="H47947" s="1"/>
    </row>
    <row r="47948">
      <c r="A47948" s="1"/>
      <c r="B47948" s="1"/>
      <c r="C47948" s="1"/>
      <c r="D47948" s="8"/>
      <c r="E47948" s="1"/>
      <c r="F47948" s="1"/>
      <c r="G47948" s="1"/>
      <c r="H47948" s="1"/>
    </row>
    <row r="47949">
      <c r="A47949" s="1"/>
      <c r="B47949" s="1"/>
      <c r="C47949" s="1"/>
      <c r="D47949" s="8"/>
      <c r="E47949" s="1"/>
      <c r="F47949" s="1"/>
      <c r="G47949" s="1"/>
      <c r="H47949" s="1"/>
    </row>
    <row r="47950">
      <c r="A47950" s="1"/>
      <c r="B47950" s="1"/>
      <c r="C47950" s="1"/>
      <c r="D47950" s="8"/>
      <c r="E47950" s="1"/>
      <c r="F47950" s="1"/>
      <c r="G47950" s="1"/>
      <c r="H47950" s="1"/>
    </row>
    <row r="47951">
      <c r="A47951" s="1"/>
      <c r="B47951" s="1"/>
      <c r="C47951" s="1"/>
      <c r="D47951" s="8"/>
      <c r="E47951" s="1"/>
      <c r="F47951" s="1"/>
      <c r="G47951" s="1"/>
      <c r="H47951" s="1"/>
    </row>
    <row r="47952">
      <c r="A47952" s="1"/>
      <c r="B47952" s="1"/>
      <c r="C47952" s="1"/>
      <c r="D47952" s="8"/>
      <c r="E47952" s="1"/>
      <c r="F47952" s="1"/>
      <c r="G47952" s="1"/>
      <c r="H47952" s="1"/>
    </row>
    <row r="47953">
      <c r="A47953" s="1"/>
      <c r="B47953" s="1"/>
      <c r="C47953" s="1"/>
      <c r="D47953" s="8"/>
      <c r="E47953" s="1"/>
      <c r="F47953" s="1"/>
      <c r="G47953" s="1"/>
      <c r="H47953" s="1"/>
    </row>
    <row r="47954">
      <c r="A47954" s="1"/>
      <c r="B47954" s="1"/>
      <c r="C47954" s="1"/>
      <c r="D47954" s="8"/>
      <c r="E47954" s="1"/>
      <c r="F47954" s="1"/>
      <c r="G47954" s="1"/>
      <c r="H47954" s="1"/>
    </row>
    <row r="47955">
      <c r="A47955" s="1"/>
      <c r="B47955" s="1"/>
      <c r="C47955" s="1"/>
      <c r="D47955" s="8"/>
      <c r="E47955" s="1"/>
      <c r="F47955" s="1"/>
      <c r="G47955" s="1"/>
      <c r="H47955" s="1"/>
    </row>
    <row r="47956">
      <c r="A47956" s="1"/>
      <c r="B47956" s="1"/>
      <c r="C47956" s="1"/>
      <c r="D47956" s="8"/>
      <c r="E47956" s="1"/>
      <c r="F47956" s="1"/>
      <c r="G47956" s="1"/>
      <c r="H47956" s="1"/>
    </row>
    <row r="47957">
      <c r="A47957" s="1"/>
      <c r="B47957" s="1"/>
      <c r="C47957" s="1"/>
      <c r="D47957" s="8"/>
      <c r="E47957" s="1"/>
      <c r="F47957" s="1"/>
      <c r="G47957" s="1"/>
      <c r="H47957" s="1"/>
    </row>
    <row r="47958">
      <c r="A47958" s="1"/>
      <c r="B47958" s="1"/>
      <c r="C47958" s="1"/>
      <c r="D47958" s="8"/>
      <c r="E47958" s="1"/>
      <c r="F47958" s="1"/>
      <c r="G47958" s="1"/>
      <c r="H47958" s="1"/>
    </row>
    <row r="47959">
      <c r="A47959" s="1"/>
      <c r="B47959" s="1"/>
      <c r="C47959" s="1"/>
      <c r="D47959" s="8"/>
      <c r="E47959" s="1"/>
      <c r="F47959" s="1"/>
      <c r="G47959" s="1"/>
      <c r="H47959" s="1"/>
    </row>
    <row r="47960">
      <c r="A47960" s="1"/>
      <c r="B47960" s="1"/>
      <c r="C47960" s="1"/>
      <c r="D47960" s="8"/>
      <c r="E47960" s="1"/>
      <c r="F47960" s="1"/>
      <c r="G47960" s="1"/>
      <c r="H47960" s="1"/>
    </row>
    <row r="47961">
      <c r="A47961" s="1"/>
      <c r="B47961" s="1"/>
      <c r="C47961" s="1"/>
      <c r="D47961" s="8"/>
      <c r="E47961" s="1"/>
      <c r="F47961" s="1"/>
      <c r="G47961" s="1"/>
      <c r="H47961" s="1"/>
    </row>
    <row r="47962">
      <c r="A47962" s="1"/>
      <c r="B47962" s="1"/>
      <c r="C47962" s="1"/>
      <c r="D47962" s="8"/>
      <c r="E47962" s="1"/>
      <c r="F47962" s="1"/>
      <c r="G47962" s="1"/>
      <c r="H47962" s="1"/>
    </row>
    <row r="47963">
      <c r="A47963" s="1"/>
      <c r="B47963" s="1"/>
      <c r="C47963" s="1"/>
      <c r="D47963" s="8"/>
      <c r="E47963" s="1"/>
      <c r="F47963" s="1"/>
      <c r="G47963" s="1"/>
      <c r="H47963" s="1"/>
    </row>
    <row r="47964">
      <c r="A47964" s="1"/>
      <c r="B47964" s="1"/>
      <c r="C47964" s="1"/>
      <c r="D47964" s="8"/>
      <c r="E47964" s="1"/>
      <c r="F47964" s="1"/>
      <c r="G47964" s="1"/>
      <c r="H47964" s="1"/>
    </row>
    <row r="47965">
      <c r="A47965" s="1"/>
      <c r="B47965" s="1"/>
      <c r="C47965" s="1"/>
      <c r="D47965" s="8"/>
      <c r="E47965" s="1"/>
      <c r="F47965" s="1"/>
      <c r="G47965" s="1"/>
      <c r="H47965" s="1"/>
    </row>
    <row r="47966">
      <c r="A47966" s="1"/>
      <c r="B47966" s="1"/>
      <c r="C47966" s="1"/>
      <c r="D47966" s="8"/>
      <c r="E47966" s="1"/>
      <c r="F47966" s="1"/>
      <c r="G47966" s="1"/>
      <c r="H47966" s="1"/>
    </row>
    <row r="47967">
      <c r="A47967" s="1"/>
      <c r="B47967" s="1"/>
      <c r="C47967" s="1"/>
      <c r="D47967" s="8"/>
      <c r="E47967" s="1"/>
      <c r="F47967" s="1"/>
      <c r="G47967" s="1"/>
      <c r="H47967" s="1"/>
    </row>
    <row r="47968">
      <c r="A47968" s="1"/>
      <c r="B47968" s="1"/>
      <c r="C47968" s="1"/>
      <c r="D47968" s="8"/>
      <c r="E47968" s="1"/>
      <c r="F47968" s="1"/>
      <c r="G47968" s="1"/>
      <c r="H47968" s="1"/>
    </row>
    <row r="47969">
      <c r="A47969" s="1"/>
      <c r="B47969" s="1"/>
      <c r="C47969" s="1"/>
      <c r="D47969" s="8"/>
      <c r="E47969" s="1"/>
      <c r="F47969" s="1"/>
      <c r="G47969" s="1"/>
      <c r="H47969" s="1"/>
    </row>
    <row r="47970">
      <c r="A47970" s="1"/>
      <c r="B47970" s="1"/>
      <c r="C47970" s="1"/>
      <c r="D47970" s="8"/>
      <c r="E47970" s="1"/>
      <c r="F47970" s="1"/>
      <c r="G47970" s="1"/>
      <c r="H47970" s="1"/>
    </row>
    <row r="47971">
      <c r="A47971" s="1"/>
      <c r="B47971" s="1"/>
      <c r="C47971" s="1"/>
      <c r="D47971" s="8"/>
      <c r="E47971" s="1"/>
      <c r="F47971" s="1"/>
      <c r="G47971" s="1"/>
      <c r="H47971" s="1"/>
    </row>
    <row r="47972">
      <c r="A47972" s="1"/>
      <c r="B47972" s="1"/>
      <c r="C47972" s="1"/>
      <c r="D47972" s="8"/>
      <c r="E47972" s="1"/>
      <c r="F47972" s="1"/>
      <c r="G47972" s="1"/>
      <c r="H47972" s="1"/>
    </row>
    <row r="47973">
      <c r="A47973" s="1"/>
      <c r="B47973" s="1"/>
      <c r="C47973" s="1"/>
      <c r="D47973" s="8"/>
      <c r="E47973" s="1"/>
      <c r="F47973" s="1"/>
      <c r="G47973" s="1"/>
      <c r="H47973" s="1"/>
    </row>
    <row r="47974">
      <c r="A47974" s="1"/>
      <c r="B47974" s="1"/>
      <c r="C47974" s="1"/>
      <c r="D47974" s="8"/>
      <c r="E47974" s="1"/>
      <c r="F47974" s="1"/>
      <c r="G47974" s="1"/>
      <c r="H47974" s="1"/>
    </row>
    <row r="47975">
      <c r="A47975" s="1"/>
      <c r="B47975" s="1"/>
      <c r="C47975" s="1"/>
      <c r="D47975" s="8"/>
      <c r="E47975" s="1"/>
      <c r="F47975" s="1"/>
      <c r="G47975" s="1"/>
      <c r="H47975" s="1"/>
    </row>
    <row r="47976">
      <c r="A47976" s="1"/>
      <c r="B47976" s="1"/>
      <c r="C47976" s="1"/>
      <c r="D47976" s="8"/>
      <c r="E47976" s="1"/>
      <c r="F47976" s="1"/>
      <c r="G47976" s="1"/>
      <c r="H47976" s="1"/>
    </row>
    <row r="47977">
      <c r="A47977" s="1"/>
      <c r="B47977" s="1"/>
      <c r="C47977" s="1"/>
      <c r="D47977" s="8"/>
      <c r="E47977" s="1"/>
      <c r="F47977" s="1"/>
      <c r="G47977" s="1"/>
      <c r="H47977" s="1"/>
    </row>
    <row r="47978">
      <c r="A47978" s="1"/>
      <c r="B47978" s="1"/>
      <c r="C47978" s="1"/>
      <c r="D47978" s="8"/>
      <c r="E47978" s="1"/>
      <c r="F47978" s="1"/>
      <c r="G47978" s="1"/>
      <c r="H47978" s="1"/>
    </row>
    <row r="47979">
      <c r="A47979" s="1"/>
      <c r="B47979" s="1"/>
      <c r="C47979" s="1"/>
      <c r="D47979" s="8"/>
      <c r="E47979" s="1"/>
      <c r="F47979" s="1"/>
      <c r="G47979" s="1"/>
      <c r="H47979" s="1"/>
    </row>
    <row r="47980">
      <c r="A47980" s="1"/>
      <c r="B47980" s="1"/>
      <c r="C47980" s="1"/>
      <c r="D47980" s="8"/>
      <c r="E47980" s="1"/>
      <c r="F47980" s="1"/>
      <c r="G47980" s="1"/>
      <c r="H47980" s="1"/>
    </row>
    <row r="47981">
      <c r="A47981" s="1"/>
      <c r="B47981" s="1"/>
      <c r="C47981" s="1"/>
      <c r="D47981" s="8"/>
      <c r="E47981" s="1"/>
      <c r="F47981" s="1"/>
      <c r="G47981" s="1"/>
      <c r="H47981" s="1"/>
    </row>
    <row r="47982">
      <c r="A47982" s="1"/>
      <c r="B47982" s="1"/>
      <c r="C47982" s="1"/>
      <c r="D47982" s="8"/>
      <c r="E47982" s="1"/>
      <c r="F47982" s="1"/>
      <c r="G47982" s="1"/>
      <c r="H47982" s="1"/>
    </row>
    <row r="47983">
      <c r="A47983" s="1"/>
      <c r="B47983" s="1"/>
      <c r="C47983" s="1"/>
      <c r="D47983" s="8"/>
      <c r="E47983" s="1"/>
      <c r="F47983" s="1"/>
      <c r="G47983" s="1"/>
      <c r="H47983" s="1"/>
    </row>
    <row r="47984">
      <c r="A47984" s="1"/>
      <c r="B47984" s="1"/>
      <c r="C47984" s="1"/>
      <c r="D47984" s="8"/>
      <c r="E47984" s="1"/>
      <c r="F47984" s="1"/>
      <c r="G47984" s="1"/>
      <c r="H47984" s="1"/>
    </row>
    <row r="47985">
      <c r="A47985" s="1"/>
      <c r="B47985" s="1"/>
      <c r="C47985" s="1"/>
      <c r="D47985" s="8"/>
      <c r="E47985" s="1"/>
      <c r="F47985" s="1"/>
      <c r="G47985" s="1"/>
      <c r="H47985" s="1"/>
    </row>
    <row r="47986">
      <c r="A47986" s="1"/>
      <c r="B47986" s="1"/>
      <c r="C47986" s="1"/>
      <c r="D47986" s="8"/>
      <c r="E47986" s="1"/>
      <c r="F47986" s="1"/>
      <c r="G47986" s="1"/>
      <c r="H47986" s="1"/>
    </row>
    <row r="47987">
      <c r="A47987" s="1"/>
      <c r="B47987" s="1"/>
      <c r="C47987" s="1"/>
      <c r="D47987" s="8"/>
      <c r="E47987" s="1"/>
      <c r="F47987" s="1"/>
      <c r="G47987" s="1"/>
      <c r="H47987" s="1"/>
    </row>
    <row r="47988">
      <c r="A47988" s="1"/>
      <c r="B47988" s="1"/>
      <c r="C47988" s="1"/>
      <c r="D47988" s="8"/>
      <c r="E47988" s="1"/>
      <c r="F47988" s="1"/>
      <c r="G47988" s="1"/>
      <c r="H47988" s="1"/>
    </row>
    <row r="47989">
      <c r="A47989" s="1"/>
      <c r="B47989" s="1"/>
      <c r="C47989" s="1"/>
      <c r="D47989" s="8"/>
      <c r="E47989" s="1"/>
      <c r="F47989" s="1"/>
      <c r="G47989" s="1"/>
      <c r="H47989" s="1"/>
    </row>
    <row r="47990">
      <c r="A47990" s="1"/>
      <c r="B47990" s="1"/>
      <c r="C47990" s="1"/>
      <c r="D47990" s="8"/>
      <c r="E47990" s="1"/>
      <c r="F47990" s="1"/>
      <c r="G47990" s="1"/>
      <c r="H47990" s="1"/>
    </row>
    <row r="47991">
      <c r="A47991" s="1"/>
      <c r="B47991" s="1"/>
      <c r="C47991" s="1"/>
      <c r="D47991" s="8"/>
      <c r="E47991" s="1"/>
      <c r="F47991" s="1"/>
      <c r="G47991" s="1"/>
      <c r="H47991" s="1"/>
    </row>
    <row r="47992">
      <c r="A47992" s="1"/>
      <c r="B47992" s="1"/>
      <c r="C47992" s="1"/>
      <c r="D47992" s="8"/>
      <c r="E47992" s="1"/>
      <c r="F47992" s="1"/>
      <c r="G47992" s="1"/>
      <c r="H47992" s="1"/>
    </row>
    <row r="47993">
      <c r="A47993" s="1"/>
      <c r="B47993" s="1"/>
      <c r="C47993" s="1"/>
      <c r="D47993" s="8"/>
      <c r="E47993" s="1"/>
      <c r="F47993" s="1"/>
      <c r="G47993" s="1"/>
      <c r="H47993" s="1"/>
    </row>
    <row r="47994">
      <c r="A47994" s="1"/>
      <c r="B47994" s="1"/>
      <c r="C47994" s="1"/>
      <c r="D47994" s="8"/>
      <c r="E47994" s="1"/>
      <c r="F47994" s="1"/>
      <c r="G47994" s="1"/>
      <c r="H47994" s="1"/>
    </row>
    <row r="47995">
      <c r="A47995" s="1"/>
      <c r="B47995" s="1"/>
      <c r="C47995" s="1"/>
      <c r="D47995" s="8"/>
      <c r="E47995" s="1"/>
      <c r="F47995" s="1"/>
      <c r="G47995" s="1"/>
      <c r="H47995" s="1"/>
    </row>
    <row r="47996">
      <c r="A47996" s="1"/>
      <c r="B47996" s="1"/>
      <c r="C47996" s="1"/>
      <c r="D47996" s="8"/>
      <c r="E47996" s="1"/>
      <c r="F47996" s="1"/>
      <c r="G47996" s="1"/>
      <c r="H47996" s="1"/>
    </row>
    <row r="47997">
      <c r="A47997" s="1"/>
      <c r="B47997" s="1"/>
      <c r="C47997" s="1"/>
      <c r="D47997" s="8"/>
      <c r="E47997" s="1"/>
      <c r="F47997" s="1"/>
      <c r="G47997" s="1"/>
      <c r="H47997" s="1"/>
    </row>
    <row r="47998">
      <c r="A47998" s="1"/>
      <c r="B47998" s="1"/>
      <c r="C47998" s="1"/>
      <c r="D47998" s="8"/>
      <c r="E47998" s="1"/>
      <c r="F47998" s="1"/>
      <c r="G47998" s="1"/>
      <c r="H47998" s="1"/>
    </row>
    <row r="47999">
      <c r="A47999" s="1"/>
      <c r="B47999" s="1"/>
      <c r="C47999" s="1"/>
      <c r="D47999" s="8"/>
      <c r="E47999" s="1"/>
      <c r="F47999" s="1"/>
      <c r="G47999" s="1"/>
      <c r="H47999" s="1"/>
    </row>
    <row r="48000">
      <c r="A48000" s="1"/>
      <c r="B48000" s="1"/>
      <c r="C48000" s="1"/>
      <c r="D48000" s="8"/>
      <c r="E48000" s="1"/>
      <c r="F48000" s="1"/>
      <c r="G48000" s="1"/>
      <c r="H48000" s="1"/>
    </row>
    <row r="48001">
      <c r="A48001" s="1"/>
      <c r="B48001" s="1"/>
      <c r="C48001" s="1"/>
      <c r="D48001" s="8"/>
      <c r="E48001" s="1"/>
      <c r="F48001" s="1"/>
      <c r="G48001" s="1"/>
      <c r="H48001" s="1"/>
    </row>
    <row r="48002">
      <c r="A48002" s="1"/>
      <c r="B48002" s="1"/>
      <c r="C48002" s="1"/>
      <c r="D48002" s="8"/>
      <c r="E48002" s="1"/>
      <c r="F48002" s="1"/>
      <c r="G48002" s="1"/>
      <c r="H48002" s="1"/>
    </row>
    <row r="48003">
      <c r="A48003" s="1"/>
      <c r="B48003" s="1"/>
      <c r="C48003" s="1"/>
      <c r="D48003" s="8"/>
      <c r="E48003" s="1"/>
      <c r="F48003" s="1"/>
      <c r="G48003" s="1"/>
      <c r="H48003" s="1"/>
    </row>
    <row r="48004">
      <c r="A48004" s="1"/>
      <c r="B48004" s="1"/>
      <c r="C48004" s="1"/>
      <c r="D48004" s="8"/>
      <c r="E48004" s="1"/>
      <c r="F48004" s="1"/>
      <c r="G48004" s="1"/>
      <c r="H48004" s="1"/>
    </row>
    <row r="48005">
      <c r="A48005" s="1"/>
      <c r="B48005" s="1"/>
      <c r="C48005" s="1"/>
      <c r="D48005" s="8"/>
      <c r="E48005" s="1"/>
      <c r="F48005" s="1"/>
      <c r="G48005" s="1"/>
      <c r="H48005" s="1"/>
    </row>
    <row r="48006">
      <c r="A48006" s="1"/>
      <c r="B48006" s="1"/>
      <c r="C48006" s="1"/>
      <c r="D48006" s="8"/>
      <c r="E48006" s="1"/>
      <c r="F48006" s="1"/>
      <c r="G48006" s="1"/>
      <c r="H48006" s="1"/>
    </row>
    <row r="48007">
      <c r="A48007" s="1"/>
      <c r="B48007" s="1"/>
      <c r="C48007" s="1"/>
      <c r="D48007" s="8"/>
      <c r="E48007" s="1"/>
      <c r="F48007" s="1"/>
      <c r="G48007" s="1"/>
      <c r="H48007" s="1"/>
    </row>
    <row r="48008">
      <c r="A48008" s="1"/>
      <c r="B48008" s="1"/>
      <c r="C48008" s="1"/>
      <c r="D48008" s="8"/>
      <c r="E48008" s="1"/>
      <c r="F48008" s="1"/>
      <c r="G48008" s="1"/>
      <c r="H48008" s="1"/>
    </row>
    <row r="48009">
      <c r="A48009" s="1"/>
      <c r="B48009" s="1"/>
      <c r="C48009" s="1"/>
      <c r="D48009" s="8"/>
      <c r="E48009" s="1"/>
      <c r="F48009" s="1"/>
      <c r="G48009" s="1"/>
      <c r="H48009" s="1"/>
    </row>
    <row r="48010">
      <c r="A48010" s="1"/>
      <c r="B48010" s="1"/>
      <c r="C48010" s="1"/>
      <c r="D48010" s="8"/>
      <c r="E48010" s="1"/>
      <c r="F48010" s="1"/>
      <c r="G48010" s="1"/>
      <c r="H48010" s="1"/>
    </row>
    <row r="48011">
      <c r="A48011" s="1"/>
      <c r="B48011" s="1"/>
      <c r="C48011" s="1"/>
      <c r="D48011" s="8"/>
      <c r="E48011" s="1"/>
      <c r="F48011" s="1"/>
      <c r="G48011" s="1"/>
      <c r="H48011" s="1"/>
    </row>
    <row r="48012">
      <c r="A48012" s="1"/>
      <c r="B48012" s="1"/>
      <c r="C48012" s="1"/>
      <c r="D48012" s="8"/>
      <c r="E48012" s="1"/>
      <c r="F48012" s="1"/>
      <c r="G48012" s="1"/>
      <c r="H48012" s="1"/>
    </row>
    <row r="48013">
      <c r="A48013" s="1"/>
      <c r="B48013" s="1"/>
      <c r="C48013" s="1"/>
      <c r="D48013" s="8"/>
      <c r="E48013" s="1"/>
      <c r="F48013" s="1"/>
      <c r="G48013" s="1"/>
      <c r="H48013" s="1"/>
    </row>
    <row r="48014">
      <c r="A48014" s="1"/>
      <c r="B48014" s="1"/>
      <c r="C48014" s="1"/>
      <c r="D48014" s="8"/>
      <c r="E48014" s="1"/>
      <c r="F48014" s="1"/>
      <c r="G48014" s="1"/>
      <c r="H48014" s="1"/>
    </row>
    <row r="48015">
      <c r="A48015" s="1"/>
      <c r="B48015" s="1"/>
      <c r="C48015" s="1"/>
      <c r="D48015" s="8"/>
      <c r="E48015" s="1"/>
      <c r="F48015" s="1"/>
      <c r="G48015" s="1"/>
      <c r="H48015" s="1"/>
    </row>
    <row r="48016">
      <c r="A48016" s="1"/>
      <c r="B48016" s="1"/>
      <c r="C48016" s="1"/>
      <c r="D48016" s="8"/>
      <c r="E48016" s="1"/>
      <c r="F48016" s="1"/>
      <c r="G48016" s="1"/>
      <c r="H48016" s="1"/>
    </row>
    <row r="48017">
      <c r="A48017" s="1"/>
      <c r="B48017" s="1"/>
      <c r="C48017" s="1"/>
      <c r="D48017" s="8"/>
      <c r="E48017" s="1"/>
      <c r="F48017" s="1"/>
      <c r="G48017" s="1"/>
      <c r="H48017" s="1"/>
    </row>
    <row r="48018">
      <c r="A48018" s="1"/>
      <c r="B48018" s="1"/>
      <c r="C48018" s="1"/>
      <c r="D48018" s="8"/>
      <c r="E48018" s="1"/>
      <c r="F48018" s="1"/>
      <c r="G48018" s="1"/>
      <c r="H48018" s="1"/>
    </row>
    <row r="48019">
      <c r="A48019" s="1"/>
      <c r="B48019" s="1"/>
      <c r="C48019" s="1"/>
      <c r="D48019" s="8"/>
      <c r="E48019" s="1"/>
      <c r="F48019" s="1"/>
      <c r="G48019" s="1"/>
      <c r="H48019" s="1"/>
    </row>
    <row r="48020">
      <c r="A48020" s="1"/>
      <c r="B48020" s="1"/>
      <c r="C48020" s="1"/>
      <c r="D48020" s="8"/>
      <c r="E48020" s="1"/>
      <c r="F48020" s="1"/>
      <c r="G48020" s="1"/>
      <c r="H48020" s="1"/>
    </row>
    <row r="48021">
      <c r="A48021" s="1"/>
      <c r="B48021" s="1"/>
      <c r="C48021" s="1"/>
      <c r="D48021" s="8"/>
      <c r="E48021" s="1"/>
      <c r="F48021" s="1"/>
      <c r="G48021" s="1"/>
      <c r="H48021" s="1"/>
    </row>
    <row r="48022">
      <c r="A48022" s="1"/>
      <c r="B48022" s="1"/>
      <c r="C48022" s="1"/>
      <c r="D48022" s="8"/>
      <c r="E48022" s="1"/>
      <c r="F48022" s="1"/>
      <c r="G48022" s="1"/>
      <c r="H48022" s="1"/>
    </row>
    <row r="48023">
      <c r="A48023" s="1"/>
      <c r="B48023" s="1"/>
      <c r="C48023" s="1"/>
      <c r="D48023" s="8"/>
      <c r="E48023" s="1"/>
      <c r="F48023" s="1"/>
      <c r="G48023" s="1"/>
      <c r="H48023" s="1"/>
    </row>
    <row r="48024">
      <c r="A48024" s="1"/>
      <c r="B48024" s="1"/>
      <c r="C48024" s="1"/>
      <c r="D48024" s="8"/>
      <c r="E48024" s="1"/>
      <c r="F48024" s="1"/>
      <c r="G48024" s="1"/>
      <c r="H48024" s="1"/>
    </row>
    <row r="48025">
      <c r="A48025" s="1"/>
      <c r="B48025" s="1"/>
      <c r="C48025" s="1"/>
      <c r="D48025" s="8"/>
      <c r="E48025" s="1"/>
      <c r="F48025" s="1"/>
      <c r="G48025" s="1"/>
      <c r="H48025" s="1"/>
    </row>
    <row r="48026">
      <c r="A48026" s="1"/>
      <c r="B48026" s="1"/>
      <c r="C48026" s="1"/>
      <c r="D48026" s="8"/>
      <c r="E48026" s="1"/>
      <c r="F48026" s="1"/>
      <c r="G48026" s="1"/>
      <c r="H48026" s="1"/>
    </row>
    <row r="48027">
      <c r="A48027" s="1"/>
      <c r="B48027" s="1"/>
      <c r="C48027" s="1"/>
      <c r="D48027" s="8"/>
      <c r="E48027" s="1"/>
      <c r="F48027" s="1"/>
      <c r="G48027" s="1"/>
      <c r="H48027" s="1"/>
    </row>
    <row r="48028">
      <c r="A48028" s="1"/>
      <c r="B48028" s="1"/>
      <c r="C48028" s="1"/>
      <c r="D48028" s="8"/>
      <c r="E48028" s="1"/>
      <c r="F48028" s="1"/>
      <c r="G48028" s="1"/>
      <c r="H48028" s="1"/>
    </row>
    <row r="48029">
      <c r="A48029" s="1"/>
      <c r="B48029" s="1"/>
      <c r="C48029" s="1"/>
      <c r="D48029" s="8"/>
      <c r="E48029" s="1"/>
      <c r="F48029" s="1"/>
      <c r="G48029" s="1"/>
      <c r="H48029" s="1"/>
    </row>
    <row r="48030">
      <c r="A48030" s="1"/>
      <c r="B48030" s="1"/>
      <c r="C48030" s="1"/>
      <c r="D48030" s="8"/>
      <c r="E48030" s="1"/>
      <c r="F48030" s="1"/>
      <c r="G48030" s="1"/>
      <c r="H48030" s="1"/>
    </row>
    <row r="48031">
      <c r="A48031" s="1"/>
      <c r="B48031" s="1"/>
      <c r="C48031" s="1"/>
      <c r="D48031" s="8"/>
      <c r="E48031" s="1"/>
      <c r="F48031" s="1"/>
      <c r="G48031" s="1"/>
      <c r="H48031" s="1"/>
    </row>
    <row r="48032">
      <c r="A48032" s="1"/>
      <c r="B48032" s="1"/>
      <c r="C48032" s="1"/>
      <c r="D48032" s="8"/>
      <c r="E48032" s="1"/>
      <c r="F48032" s="1"/>
      <c r="G48032" s="1"/>
      <c r="H48032" s="1"/>
    </row>
    <row r="48033">
      <c r="A48033" s="1"/>
      <c r="B48033" s="1"/>
      <c r="C48033" s="1"/>
      <c r="D48033" s="8"/>
      <c r="E48033" s="1"/>
      <c r="F48033" s="1"/>
      <c r="G48033" s="1"/>
      <c r="H48033" s="1"/>
    </row>
    <row r="48034">
      <c r="A48034" s="1"/>
      <c r="B48034" s="1"/>
      <c r="C48034" s="1"/>
      <c r="D48034" s="8"/>
      <c r="E48034" s="1"/>
      <c r="F48034" s="1"/>
      <c r="G48034" s="1"/>
      <c r="H48034" s="1"/>
    </row>
    <row r="48035">
      <c r="A48035" s="1"/>
      <c r="B48035" s="1"/>
      <c r="C48035" s="1"/>
      <c r="D48035" s="8"/>
      <c r="E48035" s="1"/>
      <c r="F48035" s="1"/>
      <c r="G48035" s="1"/>
      <c r="H48035" s="1"/>
    </row>
    <row r="48036">
      <c r="A48036" s="1"/>
      <c r="B48036" s="1"/>
      <c r="C48036" s="1"/>
      <c r="D48036" s="8"/>
      <c r="E48036" s="1"/>
      <c r="F48036" s="1"/>
      <c r="G48036" s="1"/>
      <c r="H48036" s="1"/>
    </row>
    <row r="48037">
      <c r="A48037" s="1"/>
      <c r="B48037" s="1"/>
      <c r="C48037" s="1"/>
      <c r="D48037" s="8"/>
      <c r="E48037" s="1"/>
      <c r="F48037" s="1"/>
      <c r="G48037" s="1"/>
      <c r="H48037" s="1"/>
    </row>
    <row r="48038">
      <c r="A48038" s="1"/>
      <c r="B48038" s="1"/>
      <c r="C48038" s="1"/>
      <c r="D48038" s="8"/>
      <c r="E48038" s="1"/>
      <c r="F48038" s="1"/>
      <c r="G48038" s="1"/>
      <c r="H48038" s="1"/>
    </row>
    <row r="48039">
      <c r="A48039" s="1"/>
      <c r="B48039" s="1"/>
      <c r="C48039" s="1"/>
      <c r="D48039" s="8"/>
      <c r="E48039" s="1"/>
      <c r="F48039" s="1"/>
      <c r="G48039" s="1"/>
      <c r="H48039" s="1"/>
    </row>
    <row r="48040">
      <c r="A48040" s="1"/>
      <c r="B48040" s="1"/>
      <c r="C48040" s="1"/>
      <c r="D48040" s="8"/>
      <c r="E48040" s="1"/>
      <c r="F48040" s="1"/>
      <c r="G48040" s="1"/>
      <c r="H48040" s="1"/>
    </row>
    <row r="48041">
      <c r="A48041" s="1"/>
      <c r="B48041" s="1"/>
      <c r="C48041" s="1"/>
      <c r="D48041" s="8"/>
      <c r="E48041" s="1"/>
      <c r="F48041" s="1"/>
      <c r="G48041" s="1"/>
      <c r="H48041" s="1"/>
    </row>
    <row r="48042">
      <c r="A48042" s="1"/>
      <c r="B48042" s="1"/>
      <c r="C48042" s="1"/>
      <c r="D48042" s="8"/>
      <c r="E48042" s="1"/>
      <c r="F48042" s="1"/>
      <c r="G48042" s="1"/>
      <c r="H48042" s="1"/>
    </row>
    <row r="48043">
      <c r="A48043" s="1"/>
      <c r="B48043" s="1"/>
      <c r="C48043" s="1"/>
      <c r="D48043" s="8"/>
      <c r="E48043" s="1"/>
      <c r="F48043" s="1"/>
      <c r="G48043" s="1"/>
      <c r="H48043" s="1"/>
    </row>
    <row r="48044">
      <c r="A48044" s="1"/>
      <c r="B48044" s="1"/>
      <c r="C48044" s="1"/>
      <c r="D48044" s="8"/>
      <c r="E48044" s="1"/>
      <c r="F48044" s="1"/>
      <c r="G48044" s="1"/>
      <c r="H48044" s="1"/>
    </row>
    <row r="48045">
      <c r="A48045" s="1"/>
      <c r="B48045" s="1"/>
      <c r="C48045" s="1"/>
      <c r="D48045" s="8"/>
      <c r="E48045" s="1"/>
      <c r="F48045" s="1"/>
      <c r="G48045" s="1"/>
      <c r="H48045" s="1"/>
    </row>
    <row r="48046">
      <c r="A48046" s="1"/>
      <c r="B48046" s="1"/>
      <c r="C48046" s="1"/>
      <c r="D48046" s="8"/>
      <c r="E48046" s="1"/>
      <c r="F48046" s="1"/>
      <c r="G48046" s="1"/>
      <c r="H48046" s="1"/>
    </row>
    <row r="48047">
      <c r="A48047" s="1"/>
      <c r="B48047" s="1"/>
      <c r="C48047" s="1"/>
      <c r="D48047" s="8"/>
      <c r="E48047" s="1"/>
      <c r="F48047" s="1"/>
      <c r="G48047" s="1"/>
      <c r="H48047" s="1"/>
    </row>
    <row r="48048">
      <c r="A48048" s="1"/>
      <c r="B48048" s="1"/>
      <c r="C48048" s="1"/>
      <c r="D48048" s="8"/>
      <c r="E48048" s="1"/>
      <c r="F48048" s="1"/>
      <c r="G48048" s="1"/>
      <c r="H48048" s="1"/>
    </row>
    <row r="48049">
      <c r="A48049" s="1"/>
      <c r="B48049" s="1"/>
      <c r="C48049" s="1"/>
      <c r="D48049" s="8"/>
      <c r="E48049" s="1"/>
      <c r="F48049" s="1"/>
      <c r="G48049" s="1"/>
      <c r="H48049" s="1"/>
    </row>
    <row r="48050">
      <c r="A48050" s="1"/>
      <c r="B48050" s="1"/>
      <c r="C48050" s="1"/>
      <c r="D48050" s="8"/>
      <c r="E48050" s="1"/>
      <c r="F48050" s="1"/>
      <c r="G48050" s="1"/>
      <c r="H48050" s="1"/>
    </row>
    <row r="48051">
      <c r="A48051" s="1"/>
      <c r="B48051" s="1"/>
      <c r="C48051" s="1"/>
      <c r="D48051" s="8"/>
      <c r="E48051" s="1"/>
      <c r="F48051" s="1"/>
      <c r="G48051" s="1"/>
      <c r="H48051" s="1"/>
    </row>
    <row r="48052">
      <c r="A48052" s="1"/>
      <c r="B48052" s="1"/>
      <c r="C48052" s="1"/>
      <c r="D48052" s="8"/>
      <c r="E48052" s="1"/>
      <c r="F48052" s="1"/>
      <c r="G48052" s="1"/>
      <c r="H48052" s="1"/>
    </row>
    <row r="48053">
      <c r="A48053" s="1"/>
      <c r="B48053" s="1"/>
      <c r="C48053" s="1"/>
      <c r="D48053" s="8"/>
      <c r="E48053" s="1"/>
      <c r="F48053" s="1"/>
      <c r="G48053" s="1"/>
      <c r="H48053" s="1"/>
    </row>
    <row r="48054">
      <c r="A48054" s="1"/>
      <c r="B48054" s="1"/>
      <c r="C48054" s="1"/>
      <c r="D48054" s="8"/>
      <c r="E48054" s="1"/>
      <c r="F48054" s="1"/>
      <c r="G48054" s="1"/>
      <c r="H48054" s="1"/>
    </row>
    <row r="48055">
      <c r="A48055" s="1"/>
      <c r="B48055" s="1"/>
      <c r="C48055" s="1"/>
      <c r="D48055" s="8"/>
      <c r="E48055" s="1"/>
      <c r="F48055" s="1"/>
      <c r="G48055" s="1"/>
      <c r="H48055" s="1"/>
    </row>
    <row r="48056">
      <c r="A48056" s="1"/>
      <c r="B48056" s="1"/>
      <c r="C48056" s="1"/>
      <c r="D48056" s="8"/>
      <c r="E48056" s="1"/>
      <c r="F48056" s="1"/>
      <c r="G48056" s="1"/>
      <c r="H48056" s="1"/>
    </row>
    <row r="48057">
      <c r="A48057" s="1"/>
      <c r="B48057" s="1"/>
      <c r="C48057" s="1"/>
      <c r="D48057" s="8"/>
      <c r="E48057" s="1"/>
      <c r="F48057" s="1"/>
      <c r="G48057" s="1"/>
      <c r="H48057" s="1"/>
    </row>
    <row r="48058">
      <c r="A48058" s="1"/>
      <c r="B48058" s="1"/>
      <c r="C48058" s="1"/>
      <c r="D48058" s="8"/>
      <c r="E48058" s="1"/>
      <c r="F48058" s="1"/>
      <c r="G48058" s="1"/>
      <c r="H48058" s="1"/>
    </row>
    <row r="48059">
      <c r="A48059" s="1"/>
      <c r="B48059" s="1"/>
      <c r="C48059" s="1"/>
      <c r="D48059" s="8"/>
      <c r="E48059" s="1"/>
      <c r="F48059" s="1"/>
      <c r="G48059" s="1"/>
      <c r="H48059" s="1"/>
    </row>
    <row r="48060">
      <c r="A48060" s="1"/>
      <c r="B48060" s="1"/>
      <c r="C48060" s="1"/>
      <c r="D48060" s="8"/>
      <c r="E48060" s="1"/>
      <c r="F48060" s="1"/>
      <c r="G48060" s="1"/>
      <c r="H48060" s="1"/>
    </row>
    <row r="48061">
      <c r="A48061" s="1"/>
      <c r="B48061" s="1"/>
      <c r="C48061" s="1"/>
      <c r="D48061" s="8"/>
      <c r="E48061" s="1"/>
      <c r="F48061" s="1"/>
      <c r="G48061" s="1"/>
      <c r="H48061" s="1"/>
    </row>
    <row r="48062">
      <c r="A48062" s="1"/>
      <c r="B48062" s="1"/>
      <c r="C48062" s="1"/>
      <c r="D48062" s="8"/>
      <c r="E48062" s="1"/>
      <c r="F48062" s="1"/>
      <c r="G48062" s="1"/>
      <c r="H48062" s="1"/>
    </row>
    <row r="48063">
      <c r="A48063" s="1"/>
      <c r="B48063" s="1"/>
      <c r="C48063" s="1"/>
      <c r="D48063" s="8"/>
      <c r="E48063" s="1"/>
      <c r="F48063" s="1"/>
      <c r="G48063" s="1"/>
      <c r="H48063" s="1"/>
    </row>
    <row r="48064">
      <c r="A48064" s="1"/>
      <c r="B48064" s="1"/>
      <c r="C48064" s="1"/>
      <c r="D48064" s="8"/>
      <c r="E48064" s="1"/>
      <c r="F48064" s="1"/>
      <c r="G48064" s="1"/>
      <c r="H48064" s="1"/>
    </row>
    <row r="48065">
      <c r="A48065" s="1"/>
      <c r="B48065" s="1"/>
      <c r="C48065" s="1"/>
      <c r="D48065" s="8"/>
      <c r="E48065" s="1"/>
      <c r="F48065" s="1"/>
      <c r="G48065" s="1"/>
      <c r="H48065" s="1"/>
    </row>
    <row r="48066">
      <c r="A48066" s="1"/>
      <c r="B48066" s="1"/>
      <c r="C48066" s="1"/>
      <c r="D48066" s="8"/>
      <c r="E48066" s="1"/>
      <c r="F48066" s="1"/>
      <c r="G48066" s="1"/>
      <c r="H48066" s="1"/>
    </row>
    <row r="48067">
      <c r="A48067" s="1"/>
      <c r="B48067" s="1"/>
      <c r="C48067" s="1"/>
      <c r="D48067" s="8"/>
      <c r="E48067" s="1"/>
      <c r="F48067" s="1"/>
      <c r="G48067" s="1"/>
      <c r="H48067" s="1"/>
    </row>
    <row r="48068">
      <c r="A48068" s="1"/>
      <c r="B48068" s="1"/>
      <c r="C48068" s="1"/>
      <c r="D48068" s="8"/>
      <c r="E48068" s="1"/>
      <c r="F48068" s="1"/>
      <c r="G48068" s="1"/>
      <c r="H48068" s="1"/>
    </row>
    <row r="48069">
      <c r="A48069" s="1"/>
      <c r="B48069" s="1"/>
      <c r="C48069" s="1"/>
      <c r="D48069" s="8"/>
      <c r="E48069" s="1"/>
      <c r="F48069" s="1"/>
      <c r="G48069" s="1"/>
      <c r="H48069" s="1"/>
    </row>
    <row r="48070">
      <c r="A48070" s="1"/>
      <c r="B48070" s="1"/>
      <c r="C48070" s="1"/>
      <c r="D48070" s="8"/>
      <c r="E48070" s="1"/>
      <c r="F48070" s="1"/>
      <c r="G48070" s="1"/>
      <c r="H48070" s="1"/>
    </row>
    <row r="48071">
      <c r="A48071" s="1"/>
      <c r="B48071" s="1"/>
      <c r="C48071" s="1"/>
      <c r="D48071" s="8"/>
      <c r="E48071" s="1"/>
      <c r="F48071" s="1"/>
      <c r="G48071" s="1"/>
      <c r="H48071" s="1"/>
    </row>
    <row r="48072">
      <c r="A48072" s="1"/>
      <c r="B48072" s="1"/>
      <c r="C48072" s="1"/>
      <c r="D48072" s="8"/>
      <c r="E48072" s="1"/>
      <c r="F48072" s="1"/>
      <c r="G48072" s="1"/>
      <c r="H48072" s="1"/>
    </row>
    <row r="48073">
      <c r="A48073" s="1"/>
      <c r="B48073" s="1"/>
      <c r="C48073" s="1"/>
      <c r="D48073" s="8"/>
      <c r="E48073" s="1"/>
      <c r="F48073" s="1"/>
      <c r="G48073" s="1"/>
      <c r="H48073" s="1"/>
    </row>
    <row r="48074">
      <c r="A48074" s="1"/>
      <c r="B48074" s="1"/>
      <c r="C48074" s="1"/>
      <c r="D48074" s="8"/>
      <c r="E48074" s="1"/>
      <c r="F48074" s="1"/>
      <c r="G48074" s="1"/>
      <c r="H48074" s="1"/>
    </row>
    <row r="48075">
      <c r="A48075" s="1"/>
      <c r="B48075" s="1"/>
      <c r="C48075" s="1"/>
      <c r="D48075" s="8"/>
      <c r="E48075" s="1"/>
      <c r="F48075" s="1"/>
      <c r="G48075" s="1"/>
      <c r="H48075" s="1"/>
    </row>
    <row r="48076">
      <c r="A48076" s="1"/>
      <c r="B48076" s="1"/>
      <c r="C48076" s="1"/>
      <c r="D48076" s="8"/>
      <c r="E48076" s="1"/>
      <c r="F48076" s="1"/>
      <c r="G48076" s="1"/>
      <c r="H48076" s="1"/>
    </row>
    <row r="48077">
      <c r="A48077" s="1"/>
      <c r="B48077" s="1"/>
      <c r="C48077" s="1"/>
      <c r="D48077" s="8"/>
      <c r="E48077" s="1"/>
      <c r="F48077" s="1"/>
      <c r="G48077" s="1"/>
      <c r="H48077" s="1"/>
    </row>
    <row r="48078">
      <c r="A48078" s="1"/>
      <c r="B48078" s="1"/>
      <c r="C48078" s="1"/>
      <c r="D48078" s="8"/>
      <c r="E48078" s="1"/>
      <c r="F48078" s="1"/>
      <c r="G48078" s="1"/>
      <c r="H48078" s="1"/>
    </row>
    <row r="48079">
      <c r="A48079" s="1"/>
      <c r="B48079" s="1"/>
      <c r="C48079" s="1"/>
      <c r="D48079" s="8"/>
      <c r="E48079" s="1"/>
      <c r="F48079" s="1"/>
      <c r="G48079" s="1"/>
      <c r="H48079" s="1"/>
    </row>
    <row r="48080">
      <c r="A48080" s="1"/>
      <c r="B48080" s="1"/>
      <c r="C48080" s="1"/>
      <c r="D48080" s="8"/>
      <c r="E48080" s="1"/>
      <c r="F48080" s="1"/>
      <c r="G48080" s="1"/>
      <c r="H48080" s="1"/>
    </row>
    <row r="48081">
      <c r="A48081" s="1"/>
      <c r="B48081" s="1"/>
      <c r="C48081" s="1"/>
      <c r="D48081" s="8"/>
      <c r="E48081" s="1"/>
      <c r="F48081" s="1"/>
      <c r="G48081" s="1"/>
      <c r="H48081" s="1"/>
    </row>
    <row r="48082">
      <c r="A48082" s="1"/>
      <c r="B48082" s="1"/>
      <c r="C48082" s="1"/>
      <c r="D48082" s="8"/>
      <c r="E48082" s="1"/>
      <c r="F48082" s="1"/>
      <c r="G48082" s="1"/>
      <c r="H48082" s="1"/>
    </row>
    <row r="48083">
      <c r="A48083" s="1"/>
      <c r="B48083" s="1"/>
      <c r="C48083" s="1"/>
      <c r="D48083" s="8"/>
      <c r="E48083" s="1"/>
      <c r="F48083" s="1"/>
      <c r="G48083" s="1"/>
      <c r="H48083" s="1"/>
    </row>
    <row r="48084">
      <c r="A48084" s="1"/>
      <c r="B48084" s="1"/>
      <c r="C48084" s="1"/>
      <c r="D48084" s="8"/>
      <c r="E48084" s="1"/>
      <c r="F48084" s="1"/>
      <c r="G48084" s="1"/>
      <c r="H48084" s="1"/>
    </row>
    <row r="48085">
      <c r="A48085" s="1"/>
      <c r="B48085" s="1"/>
      <c r="C48085" s="1"/>
      <c r="D48085" s="8"/>
      <c r="E48085" s="1"/>
      <c r="F48085" s="1"/>
      <c r="G48085" s="1"/>
      <c r="H48085" s="1"/>
    </row>
    <row r="48086">
      <c r="A48086" s="1"/>
      <c r="B48086" s="1"/>
      <c r="C48086" s="1"/>
      <c r="D48086" s="8"/>
      <c r="E48086" s="1"/>
      <c r="F48086" s="1"/>
      <c r="G48086" s="1"/>
      <c r="H48086" s="1"/>
    </row>
    <row r="48087">
      <c r="A48087" s="1"/>
      <c r="B48087" s="1"/>
      <c r="C48087" s="1"/>
      <c r="D48087" s="8"/>
      <c r="E48087" s="1"/>
      <c r="F48087" s="1"/>
      <c r="G48087" s="1"/>
      <c r="H48087" s="1"/>
    </row>
    <row r="48088">
      <c r="A48088" s="1"/>
      <c r="B48088" s="1"/>
      <c r="C48088" s="1"/>
      <c r="D48088" s="8"/>
      <c r="E48088" s="1"/>
      <c r="F48088" s="1"/>
      <c r="G48088" s="1"/>
      <c r="H48088" s="1"/>
    </row>
    <row r="48089">
      <c r="A48089" s="1"/>
      <c r="B48089" s="1"/>
      <c r="C48089" s="1"/>
      <c r="D48089" s="8"/>
      <c r="E48089" s="1"/>
      <c r="F48089" s="1"/>
      <c r="G48089" s="1"/>
      <c r="H48089" s="1"/>
    </row>
    <row r="48090">
      <c r="A48090" s="1"/>
      <c r="B48090" s="1"/>
      <c r="C48090" s="1"/>
      <c r="D48090" s="8"/>
      <c r="E48090" s="1"/>
      <c r="F48090" s="1"/>
      <c r="G48090" s="1"/>
      <c r="H48090" s="1"/>
    </row>
    <row r="48091">
      <c r="A48091" s="1"/>
      <c r="B48091" s="1"/>
      <c r="C48091" s="1"/>
      <c r="D48091" s="8"/>
      <c r="E48091" s="1"/>
      <c r="F48091" s="1"/>
      <c r="G48091" s="1"/>
      <c r="H48091" s="1"/>
    </row>
    <row r="48092">
      <c r="A48092" s="1"/>
      <c r="B48092" s="1"/>
      <c r="C48092" s="1"/>
      <c r="D48092" s="8"/>
      <c r="E48092" s="1"/>
      <c r="F48092" s="1"/>
      <c r="G48092" s="1"/>
      <c r="H48092" s="1"/>
    </row>
    <row r="48093">
      <c r="A48093" s="1"/>
      <c r="B48093" s="1"/>
      <c r="C48093" s="1"/>
      <c r="D48093" s="8"/>
      <c r="E48093" s="1"/>
      <c r="F48093" s="1"/>
      <c r="G48093" s="1"/>
      <c r="H48093" s="1"/>
    </row>
    <row r="48094">
      <c r="A48094" s="1"/>
      <c r="B48094" s="1"/>
      <c r="C48094" s="1"/>
      <c r="D48094" s="8"/>
      <c r="E48094" s="1"/>
      <c r="F48094" s="1"/>
      <c r="G48094" s="1"/>
      <c r="H48094" s="1"/>
    </row>
    <row r="48095">
      <c r="A48095" s="1"/>
      <c r="B48095" s="1"/>
      <c r="C48095" s="1"/>
      <c r="D48095" s="8"/>
      <c r="E48095" s="1"/>
      <c r="F48095" s="1"/>
      <c r="G48095" s="1"/>
      <c r="H48095" s="1"/>
    </row>
    <row r="48096">
      <c r="A48096" s="1"/>
      <c r="B48096" s="1"/>
      <c r="C48096" s="1"/>
      <c r="D48096" s="8"/>
      <c r="E48096" s="1"/>
      <c r="F48096" s="1"/>
      <c r="G48096" s="1"/>
      <c r="H48096" s="1"/>
    </row>
    <row r="48097">
      <c r="A48097" s="1"/>
      <c r="B48097" s="1"/>
      <c r="C48097" s="1"/>
      <c r="D48097" s="8"/>
      <c r="E48097" s="1"/>
      <c r="F48097" s="1"/>
      <c r="G48097" s="1"/>
      <c r="H48097" s="1"/>
    </row>
    <row r="48098">
      <c r="A48098" s="1"/>
      <c r="B48098" s="1"/>
      <c r="C48098" s="1"/>
      <c r="D48098" s="8"/>
      <c r="E48098" s="1"/>
      <c r="F48098" s="1"/>
      <c r="G48098" s="1"/>
      <c r="H48098" s="1"/>
    </row>
    <row r="48099">
      <c r="A48099" s="1"/>
      <c r="B48099" s="1"/>
      <c r="C48099" s="1"/>
      <c r="D48099" s="8"/>
      <c r="E48099" s="1"/>
      <c r="F48099" s="1"/>
      <c r="G48099" s="1"/>
      <c r="H48099" s="1"/>
    </row>
    <row r="48100">
      <c r="A48100" s="1"/>
      <c r="B48100" s="1"/>
      <c r="C48100" s="1"/>
      <c r="D48100" s="8"/>
      <c r="E48100" s="1"/>
      <c r="F48100" s="1"/>
      <c r="G48100" s="1"/>
      <c r="H48100" s="1"/>
    </row>
    <row r="48101">
      <c r="A48101" s="1"/>
      <c r="B48101" s="1"/>
      <c r="C48101" s="1"/>
      <c r="D48101" s="8"/>
      <c r="E48101" s="1"/>
      <c r="F48101" s="1"/>
      <c r="G48101" s="1"/>
      <c r="H48101" s="1"/>
    </row>
    <row r="48102">
      <c r="A48102" s="1"/>
      <c r="B48102" s="1"/>
      <c r="C48102" s="1"/>
      <c r="D48102" s="8"/>
      <c r="E48102" s="1"/>
      <c r="F48102" s="1"/>
      <c r="G48102" s="1"/>
      <c r="H48102" s="1"/>
    </row>
    <row r="48103">
      <c r="A48103" s="1"/>
      <c r="B48103" s="1"/>
      <c r="C48103" s="1"/>
      <c r="D48103" s="8"/>
      <c r="E48103" s="1"/>
      <c r="F48103" s="1"/>
      <c r="G48103" s="1"/>
      <c r="H48103" s="1"/>
    </row>
    <row r="48104">
      <c r="A48104" s="1"/>
      <c r="B48104" s="1"/>
      <c r="C48104" s="1"/>
      <c r="D48104" s="8"/>
      <c r="E48104" s="1"/>
      <c r="F48104" s="1"/>
      <c r="G48104" s="1"/>
      <c r="H48104" s="1"/>
    </row>
    <row r="48105">
      <c r="A48105" s="1"/>
      <c r="B48105" s="1"/>
      <c r="C48105" s="1"/>
      <c r="D48105" s="8"/>
      <c r="E48105" s="1"/>
      <c r="F48105" s="1"/>
      <c r="G48105" s="1"/>
      <c r="H48105" s="1"/>
    </row>
    <row r="48106">
      <c r="A48106" s="1"/>
      <c r="B48106" s="1"/>
      <c r="C48106" s="1"/>
      <c r="D48106" s="8"/>
      <c r="E48106" s="1"/>
      <c r="F48106" s="1"/>
      <c r="G48106" s="1"/>
      <c r="H48106" s="1"/>
    </row>
    <row r="48107">
      <c r="A48107" s="1"/>
      <c r="B48107" s="1"/>
      <c r="C48107" s="1"/>
      <c r="D48107" s="8"/>
      <c r="E48107" s="1"/>
      <c r="F48107" s="1"/>
      <c r="G48107" s="1"/>
      <c r="H48107" s="1"/>
    </row>
    <row r="48108">
      <c r="A48108" s="1"/>
      <c r="B48108" s="1"/>
      <c r="C48108" s="1"/>
      <c r="D48108" s="8"/>
      <c r="E48108" s="1"/>
      <c r="F48108" s="1"/>
      <c r="G48108" s="1"/>
      <c r="H48108" s="1"/>
    </row>
    <row r="48109">
      <c r="A48109" s="1"/>
      <c r="B48109" s="1"/>
      <c r="C48109" s="1"/>
      <c r="D48109" s="8"/>
      <c r="E48109" s="1"/>
      <c r="F48109" s="1"/>
      <c r="G48109" s="1"/>
      <c r="H48109" s="1"/>
    </row>
    <row r="48110">
      <c r="A48110" s="1"/>
      <c r="B48110" s="1"/>
      <c r="C48110" s="1"/>
      <c r="D48110" s="8"/>
      <c r="E48110" s="1"/>
      <c r="F48110" s="1"/>
      <c r="G48110" s="1"/>
      <c r="H48110" s="1"/>
    </row>
    <row r="48111">
      <c r="A48111" s="1"/>
      <c r="B48111" s="1"/>
      <c r="C48111" s="1"/>
      <c r="D48111" s="8"/>
      <c r="E48111" s="1"/>
      <c r="F48111" s="1"/>
      <c r="G48111" s="1"/>
      <c r="H48111" s="1"/>
    </row>
    <row r="48112">
      <c r="A48112" s="1"/>
      <c r="B48112" s="1"/>
      <c r="C48112" s="1"/>
      <c r="D48112" s="8"/>
      <c r="E48112" s="1"/>
      <c r="F48112" s="1"/>
      <c r="G48112" s="1"/>
      <c r="H48112" s="1"/>
    </row>
    <row r="48113">
      <c r="A48113" s="1"/>
      <c r="B48113" s="1"/>
      <c r="C48113" s="1"/>
      <c r="D48113" s="8"/>
      <c r="E48113" s="1"/>
      <c r="F48113" s="1"/>
      <c r="G48113" s="1"/>
      <c r="H48113" s="1"/>
    </row>
    <row r="48114">
      <c r="A48114" s="1"/>
      <c r="B48114" s="1"/>
      <c r="C48114" s="1"/>
      <c r="D48114" s="8"/>
      <c r="E48114" s="1"/>
      <c r="F48114" s="1"/>
      <c r="G48114" s="1"/>
      <c r="H48114" s="1"/>
    </row>
    <row r="48115">
      <c r="A48115" s="1"/>
      <c r="B48115" s="1"/>
      <c r="C48115" s="1"/>
      <c r="D48115" s="8"/>
      <c r="E48115" s="1"/>
      <c r="F48115" s="1"/>
      <c r="G48115" s="1"/>
      <c r="H48115" s="1"/>
    </row>
    <row r="48116">
      <c r="A48116" s="1"/>
      <c r="B48116" s="1"/>
      <c r="C48116" s="1"/>
      <c r="D48116" s="8"/>
      <c r="E48116" s="1"/>
      <c r="F48116" s="1"/>
      <c r="G48116" s="1"/>
      <c r="H48116" s="1"/>
    </row>
    <row r="48117">
      <c r="A48117" s="1"/>
      <c r="B48117" s="1"/>
      <c r="C48117" s="1"/>
      <c r="D48117" s="8"/>
      <c r="E48117" s="1"/>
      <c r="F48117" s="1"/>
      <c r="G48117" s="1"/>
      <c r="H48117" s="1"/>
    </row>
    <row r="48118">
      <c r="A48118" s="1"/>
      <c r="B48118" s="1"/>
      <c r="C48118" s="1"/>
      <c r="D48118" s="8"/>
      <c r="E48118" s="1"/>
      <c r="F48118" s="1"/>
      <c r="G48118" s="1"/>
      <c r="H48118" s="1"/>
    </row>
    <row r="48119">
      <c r="A48119" s="1"/>
      <c r="B48119" s="1"/>
      <c r="C48119" s="1"/>
      <c r="D48119" s="8"/>
      <c r="E48119" s="1"/>
      <c r="F48119" s="1"/>
      <c r="G48119" s="1"/>
      <c r="H48119" s="1"/>
    </row>
    <row r="48120">
      <c r="A48120" s="1"/>
      <c r="B48120" s="1"/>
      <c r="C48120" s="1"/>
      <c r="D48120" s="8"/>
      <c r="E48120" s="1"/>
      <c r="F48120" s="1"/>
      <c r="G48120" s="1"/>
      <c r="H48120" s="1"/>
    </row>
    <row r="48121">
      <c r="A48121" s="1"/>
      <c r="B48121" s="1"/>
      <c r="C48121" s="1"/>
      <c r="D48121" s="8"/>
      <c r="E48121" s="1"/>
      <c r="F48121" s="1"/>
      <c r="G48121" s="1"/>
      <c r="H48121" s="1"/>
    </row>
    <row r="48122">
      <c r="A48122" s="1"/>
      <c r="B48122" s="1"/>
      <c r="C48122" s="1"/>
      <c r="D48122" s="8"/>
      <c r="E48122" s="1"/>
      <c r="F48122" s="1"/>
      <c r="G48122" s="1"/>
      <c r="H48122" s="1"/>
    </row>
    <row r="48123">
      <c r="A48123" s="1"/>
      <c r="B48123" s="1"/>
      <c r="C48123" s="1"/>
      <c r="D48123" s="8"/>
      <c r="E48123" s="1"/>
      <c r="F48123" s="1"/>
      <c r="G48123" s="1"/>
      <c r="H48123" s="1"/>
    </row>
    <row r="48124">
      <c r="A48124" s="1"/>
      <c r="B48124" s="1"/>
      <c r="C48124" s="1"/>
      <c r="D48124" s="8"/>
      <c r="E48124" s="1"/>
      <c r="F48124" s="1"/>
      <c r="G48124" s="1"/>
      <c r="H48124" s="1"/>
    </row>
    <row r="48125">
      <c r="A48125" s="1"/>
      <c r="B48125" s="1"/>
      <c r="C48125" s="1"/>
      <c r="D48125" s="8"/>
      <c r="E48125" s="1"/>
      <c r="F48125" s="1"/>
      <c r="G48125" s="1"/>
      <c r="H48125" s="1"/>
    </row>
    <row r="48126">
      <c r="A48126" s="1"/>
      <c r="B48126" s="1"/>
      <c r="C48126" s="1"/>
      <c r="D48126" s="8"/>
      <c r="E48126" s="1"/>
      <c r="F48126" s="1"/>
      <c r="G48126" s="1"/>
      <c r="H48126" s="1"/>
    </row>
    <row r="48127">
      <c r="A48127" s="1"/>
      <c r="B48127" s="1"/>
      <c r="C48127" s="1"/>
      <c r="D48127" s="8"/>
      <c r="E48127" s="1"/>
      <c r="F48127" s="1"/>
      <c r="G48127" s="1"/>
      <c r="H48127" s="1"/>
    </row>
    <row r="48128">
      <c r="A48128" s="1"/>
      <c r="B48128" s="1"/>
      <c r="C48128" s="1"/>
      <c r="D48128" s="8"/>
      <c r="E48128" s="1"/>
      <c r="F48128" s="1"/>
      <c r="G48128" s="1"/>
      <c r="H48128" s="1"/>
    </row>
    <row r="48129">
      <c r="A48129" s="1"/>
      <c r="B48129" s="1"/>
      <c r="C48129" s="1"/>
      <c r="D48129" s="8"/>
      <c r="E48129" s="1"/>
      <c r="F48129" s="1"/>
      <c r="G48129" s="1"/>
      <c r="H48129" s="1"/>
    </row>
    <row r="48130">
      <c r="A48130" s="1"/>
      <c r="B48130" s="1"/>
      <c r="C48130" s="1"/>
      <c r="D48130" s="8"/>
      <c r="E48130" s="1"/>
      <c r="F48130" s="1"/>
      <c r="G48130" s="1"/>
      <c r="H48130" s="1"/>
    </row>
    <row r="48131">
      <c r="A48131" s="1"/>
      <c r="B48131" s="1"/>
      <c r="C48131" s="1"/>
      <c r="D48131" s="8"/>
      <c r="E48131" s="1"/>
      <c r="F48131" s="1"/>
      <c r="G48131" s="1"/>
      <c r="H48131" s="1"/>
    </row>
    <row r="48132">
      <c r="A48132" s="1"/>
      <c r="B48132" s="1"/>
      <c r="C48132" s="1"/>
      <c r="D48132" s="8"/>
      <c r="E48132" s="1"/>
      <c r="F48132" s="1"/>
      <c r="G48132" s="1"/>
      <c r="H48132" s="1"/>
    </row>
    <row r="48133">
      <c r="A48133" s="1"/>
      <c r="B48133" s="1"/>
      <c r="C48133" s="1"/>
      <c r="D48133" s="8"/>
      <c r="E48133" s="1"/>
      <c r="F48133" s="1"/>
      <c r="G48133" s="1"/>
      <c r="H48133" s="1"/>
    </row>
    <row r="48134">
      <c r="A48134" s="1"/>
      <c r="B48134" s="1"/>
      <c r="C48134" s="1"/>
      <c r="D48134" s="8"/>
      <c r="E48134" s="1"/>
      <c r="F48134" s="1"/>
      <c r="G48134" s="1"/>
      <c r="H48134" s="1"/>
    </row>
    <row r="48135">
      <c r="A48135" s="1"/>
      <c r="B48135" s="1"/>
      <c r="C48135" s="1"/>
      <c r="D48135" s="8"/>
      <c r="E48135" s="1"/>
      <c r="F48135" s="1"/>
      <c r="G48135" s="1"/>
      <c r="H48135" s="1"/>
    </row>
    <row r="48136">
      <c r="A48136" s="1"/>
      <c r="B48136" s="1"/>
      <c r="C48136" s="1"/>
      <c r="D48136" s="8"/>
      <c r="E48136" s="1"/>
      <c r="F48136" s="1"/>
      <c r="G48136" s="1"/>
      <c r="H48136" s="1"/>
    </row>
    <row r="48137">
      <c r="A48137" s="1"/>
      <c r="B48137" s="1"/>
      <c r="C48137" s="1"/>
      <c r="D48137" s="8"/>
      <c r="E48137" s="1"/>
      <c r="F48137" s="1"/>
      <c r="G48137" s="1"/>
      <c r="H48137" s="1"/>
    </row>
    <row r="48138">
      <c r="A48138" s="1"/>
      <c r="B48138" s="1"/>
      <c r="C48138" s="1"/>
      <c r="D48138" s="8"/>
      <c r="E48138" s="1"/>
      <c r="F48138" s="1"/>
      <c r="G48138" s="1"/>
      <c r="H48138" s="1"/>
    </row>
    <row r="48139">
      <c r="A48139" s="1"/>
      <c r="B48139" s="1"/>
      <c r="C48139" s="1"/>
      <c r="D48139" s="8"/>
      <c r="E48139" s="1"/>
      <c r="F48139" s="1"/>
      <c r="G48139" s="1"/>
      <c r="H48139" s="1"/>
    </row>
    <row r="48140">
      <c r="A48140" s="1"/>
      <c r="B48140" s="1"/>
      <c r="C48140" s="1"/>
      <c r="D48140" s="8"/>
      <c r="E48140" s="1"/>
      <c r="F48140" s="1"/>
      <c r="G48140" s="1"/>
      <c r="H48140" s="1"/>
    </row>
    <row r="48141">
      <c r="A48141" s="1"/>
      <c r="B48141" s="1"/>
      <c r="C48141" s="1"/>
      <c r="D48141" s="8"/>
      <c r="E48141" s="1"/>
      <c r="F48141" s="1"/>
      <c r="G48141" s="1"/>
      <c r="H48141" s="1"/>
    </row>
    <row r="48142">
      <c r="A48142" s="1"/>
      <c r="B48142" s="1"/>
      <c r="C48142" s="1"/>
      <c r="D48142" s="8"/>
      <c r="E48142" s="1"/>
      <c r="F48142" s="1"/>
      <c r="G48142" s="1"/>
      <c r="H48142" s="1"/>
    </row>
    <row r="48143">
      <c r="A48143" s="1"/>
      <c r="B48143" s="1"/>
      <c r="C48143" s="1"/>
      <c r="D48143" s="8"/>
      <c r="E48143" s="1"/>
      <c r="F48143" s="1"/>
      <c r="G48143" s="1"/>
      <c r="H48143" s="1"/>
    </row>
    <row r="48144">
      <c r="A48144" s="1"/>
      <c r="B48144" s="1"/>
      <c r="C48144" s="1"/>
      <c r="D48144" s="8"/>
      <c r="E48144" s="1"/>
      <c r="F48144" s="1"/>
      <c r="G48144" s="1"/>
      <c r="H48144" s="1"/>
    </row>
    <row r="48145">
      <c r="A48145" s="1"/>
      <c r="B48145" s="1"/>
      <c r="C48145" s="1"/>
      <c r="D48145" s="8"/>
      <c r="E48145" s="1"/>
      <c r="F48145" s="1"/>
      <c r="G48145" s="1"/>
      <c r="H48145" s="1"/>
    </row>
    <row r="48146">
      <c r="A48146" s="1"/>
      <c r="B48146" s="1"/>
      <c r="C48146" s="1"/>
      <c r="D48146" s="8"/>
      <c r="E48146" s="1"/>
      <c r="F48146" s="1"/>
      <c r="G48146" s="1"/>
      <c r="H48146" s="1"/>
    </row>
    <row r="48147">
      <c r="A48147" s="1"/>
      <c r="B48147" s="1"/>
      <c r="C48147" s="1"/>
      <c r="D48147" s="8"/>
      <c r="E48147" s="1"/>
      <c r="F48147" s="1"/>
      <c r="G48147" s="1"/>
      <c r="H48147" s="1"/>
    </row>
    <row r="48148">
      <c r="A48148" s="1"/>
      <c r="B48148" s="1"/>
      <c r="C48148" s="1"/>
      <c r="D48148" s="8"/>
      <c r="E48148" s="1"/>
      <c r="F48148" s="1"/>
      <c r="G48148" s="1"/>
      <c r="H48148" s="1"/>
    </row>
    <row r="48149">
      <c r="A48149" s="1"/>
      <c r="B48149" s="1"/>
      <c r="C48149" s="1"/>
      <c r="D48149" s="8"/>
      <c r="E48149" s="1"/>
      <c r="F48149" s="1"/>
      <c r="G48149" s="1"/>
      <c r="H48149" s="1"/>
    </row>
    <row r="48150">
      <c r="A48150" s="1"/>
      <c r="B48150" s="1"/>
      <c r="C48150" s="1"/>
      <c r="D48150" s="8"/>
      <c r="E48150" s="1"/>
      <c r="F48150" s="1"/>
      <c r="G48150" s="1"/>
      <c r="H48150" s="1"/>
    </row>
    <row r="48151">
      <c r="A48151" s="1"/>
      <c r="B48151" s="1"/>
      <c r="C48151" s="1"/>
      <c r="D48151" s="8"/>
      <c r="E48151" s="1"/>
      <c r="F48151" s="1"/>
      <c r="G48151" s="1"/>
      <c r="H48151" s="1"/>
    </row>
    <row r="48152">
      <c r="A48152" s="1"/>
      <c r="B48152" s="1"/>
      <c r="C48152" s="1"/>
      <c r="D48152" s="8"/>
      <c r="E48152" s="1"/>
      <c r="F48152" s="1"/>
      <c r="G48152" s="1"/>
      <c r="H48152" s="1"/>
    </row>
    <row r="48153">
      <c r="A48153" s="1"/>
      <c r="B48153" s="1"/>
      <c r="C48153" s="1"/>
      <c r="D48153" s="8"/>
      <c r="E48153" s="1"/>
      <c r="F48153" s="1"/>
      <c r="G48153" s="1"/>
      <c r="H48153" s="1"/>
    </row>
    <row r="48154">
      <c r="A48154" s="1"/>
      <c r="B48154" s="1"/>
      <c r="C48154" s="1"/>
      <c r="D48154" s="8"/>
      <c r="E48154" s="1"/>
      <c r="F48154" s="1"/>
      <c r="G48154" s="1"/>
      <c r="H48154" s="1"/>
    </row>
    <row r="48155">
      <c r="A48155" s="1"/>
      <c r="B48155" s="1"/>
      <c r="C48155" s="1"/>
      <c r="D48155" s="8"/>
      <c r="E48155" s="1"/>
      <c r="F48155" s="1"/>
      <c r="G48155" s="1"/>
      <c r="H48155" s="1"/>
    </row>
    <row r="48156">
      <c r="A48156" s="1"/>
      <c r="B48156" s="1"/>
      <c r="C48156" s="1"/>
      <c r="D48156" s="8"/>
      <c r="E48156" s="1"/>
      <c r="F48156" s="1"/>
      <c r="G48156" s="1"/>
      <c r="H48156" s="1"/>
    </row>
    <row r="48157">
      <c r="A48157" s="1"/>
      <c r="B48157" s="1"/>
      <c r="C48157" s="1"/>
      <c r="D48157" s="8"/>
      <c r="E48157" s="1"/>
      <c r="F48157" s="1"/>
      <c r="G48157" s="1"/>
      <c r="H48157" s="1"/>
    </row>
    <row r="48158">
      <c r="A48158" s="1"/>
      <c r="B48158" s="1"/>
      <c r="C48158" s="1"/>
      <c r="D48158" s="8"/>
      <c r="E48158" s="1"/>
      <c r="F48158" s="1"/>
      <c r="G48158" s="1"/>
      <c r="H48158" s="1"/>
    </row>
    <row r="48159">
      <c r="A48159" s="1"/>
      <c r="B48159" s="1"/>
      <c r="C48159" s="1"/>
      <c r="D48159" s="8"/>
      <c r="E48159" s="1"/>
      <c r="F48159" s="1"/>
      <c r="G48159" s="1"/>
      <c r="H48159" s="1"/>
    </row>
    <row r="48160">
      <c r="A48160" s="1"/>
      <c r="B48160" s="1"/>
      <c r="C48160" s="1"/>
      <c r="D48160" s="8"/>
      <c r="E48160" s="1"/>
      <c r="F48160" s="1"/>
      <c r="G48160" s="1"/>
      <c r="H48160" s="1"/>
    </row>
    <row r="48161">
      <c r="A48161" s="1"/>
      <c r="B48161" s="1"/>
      <c r="C48161" s="1"/>
      <c r="D48161" s="8"/>
      <c r="E48161" s="1"/>
      <c r="F48161" s="1"/>
      <c r="G48161" s="1"/>
      <c r="H48161" s="1"/>
    </row>
    <row r="48162">
      <c r="A48162" s="1"/>
      <c r="B48162" s="1"/>
      <c r="C48162" s="1"/>
      <c r="D48162" s="8"/>
      <c r="E48162" s="1"/>
      <c r="F48162" s="1"/>
      <c r="G48162" s="1"/>
      <c r="H48162" s="1"/>
    </row>
    <row r="48163">
      <c r="A48163" s="1"/>
      <c r="B48163" s="1"/>
      <c r="C48163" s="1"/>
      <c r="D48163" s="8"/>
      <c r="E48163" s="1"/>
      <c r="F48163" s="1"/>
      <c r="G48163" s="1"/>
      <c r="H48163" s="1"/>
    </row>
    <row r="48164">
      <c r="A48164" s="1"/>
      <c r="B48164" s="1"/>
      <c r="C48164" s="1"/>
      <c r="D48164" s="8"/>
      <c r="E48164" s="1"/>
      <c r="F48164" s="1"/>
      <c r="G48164" s="1"/>
      <c r="H48164" s="1"/>
    </row>
    <row r="48165">
      <c r="A48165" s="1"/>
      <c r="B48165" s="1"/>
      <c r="C48165" s="1"/>
      <c r="D48165" s="8"/>
      <c r="E48165" s="1"/>
      <c r="F48165" s="1"/>
      <c r="G48165" s="1"/>
      <c r="H48165" s="1"/>
    </row>
    <row r="48166">
      <c r="A48166" s="1"/>
      <c r="B48166" s="1"/>
      <c r="C48166" s="1"/>
      <c r="D48166" s="8"/>
      <c r="E48166" s="1"/>
      <c r="F48166" s="1"/>
      <c r="G48166" s="1"/>
      <c r="H48166" s="1"/>
    </row>
    <row r="48167">
      <c r="A48167" s="1"/>
      <c r="B48167" s="1"/>
      <c r="C48167" s="1"/>
      <c r="D48167" s="8"/>
      <c r="E48167" s="1"/>
      <c r="F48167" s="1"/>
      <c r="G48167" s="1"/>
      <c r="H48167" s="1"/>
    </row>
    <row r="48168">
      <c r="A48168" s="1"/>
      <c r="B48168" s="1"/>
      <c r="C48168" s="1"/>
      <c r="D48168" s="8"/>
      <c r="E48168" s="1"/>
      <c r="F48168" s="1"/>
      <c r="G48168" s="1"/>
      <c r="H48168" s="1"/>
    </row>
    <row r="48169">
      <c r="A48169" s="1"/>
      <c r="B48169" s="1"/>
      <c r="C48169" s="1"/>
      <c r="D48169" s="8"/>
      <c r="E48169" s="1"/>
      <c r="F48169" s="1"/>
      <c r="G48169" s="1"/>
      <c r="H48169" s="1"/>
    </row>
    <row r="48170">
      <c r="A48170" s="1"/>
      <c r="B48170" s="1"/>
      <c r="C48170" s="1"/>
      <c r="D48170" s="8"/>
      <c r="E48170" s="1"/>
      <c r="F48170" s="1"/>
      <c r="G48170" s="1"/>
      <c r="H48170" s="1"/>
    </row>
    <row r="48171">
      <c r="A48171" s="1"/>
      <c r="B48171" s="1"/>
      <c r="C48171" s="1"/>
      <c r="D48171" s="8"/>
      <c r="E48171" s="1"/>
      <c r="F48171" s="1"/>
      <c r="G48171" s="1"/>
      <c r="H48171" s="1"/>
    </row>
    <row r="48172">
      <c r="A48172" s="1"/>
      <c r="B48172" s="1"/>
      <c r="C48172" s="1"/>
      <c r="D48172" s="8"/>
      <c r="E48172" s="1"/>
      <c r="F48172" s="1"/>
      <c r="G48172" s="1"/>
      <c r="H48172" s="1"/>
    </row>
    <row r="48173">
      <c r="A48173" s="1"/>
      <c r="B48173" s="1"/>
      <c r="C48173" s="1"/>
      <c r="D48173" s="8"/>
      <c r="E48173" s="1"/>
      <c r="F48173" s="1"/>
      <c r="G48173" s="1"/>
      <c r="H48173" s="1"/>
    </row>
    <row r="48174">
      <c r="A48174" s="1"/>
      <c r="B48174" s="1"/>
      <c r="C48174" s="1"/>
      <c r="D48174" s="8"/>
      <c r="E48174" s="1"/>
      <c r="F48174" s="1"/>
      <c r="G48174" s="1"/>
      <c r="H48174" s="1"/>
    </row>
    <row r="48175">
      <c r="A48175" s="1"/>
      <c r="B48175" s="1"/>
      <c r="C48175" s="1"/>
      <c r="D48175" s="8"/>
      <c r="E48175" s="1"/>
      <c r="F48175" s="1"/>
      <c r="G48175" s="1"/>
      <c r="H48175" s="1"/>
    </row>
    <row r="48176">
      <c r="A48176" s="1"/>
      <c r="B48176" s="1"/>
      <c r="C48176" s="1"/>
      <c r="D48176" s="8"/>
      <c r="E48176" s="1"/>
      <c r="F48176" s="1"/>
      <c r="G48176" s="1"/>
      <c r="H48176" s="1"/>
    </row>
    <row r="48177">
      <c r="A48177" s="1"/>
      <c r="B48177" s="1"/>
      <c r="C48177" s="1"/>
      <c r="D48177" s="8"/>
      <c r="E48177" s="1"/>
      <c r="F48177" s="1"/>
      <c r="G48177" s="1"/>
      <c r="H48177" s="1"/>
    </row>
    <row r="48178">
      <c r="A48178" s="1"/>
      <c r="B48178" s="1"/>
      <c r="C48178" s="1"/>
      <c r="D48178" s="8"/>
      <c r="E48178" s="1"/>
      <c r="F48178" s="1"/>
      <c r="G48178" s="1"/>
      <c r="H48178" s="1"/>
    </row>
    <row r="48179">
      <c r="A48179" s="1"/>
      <c r="B48179" s="1"/>
      <c r="C48179" s="1"/>
      <c r="D48179" s="8"/>
      <c r="E48179" s="1"/>
      <c r="F48179" s="1"/>
      <c r="G48179" s="1"/>
      <c r="H48179" s="1"/>
    </row>
    <row r="48180">
      <c r="A48180" s="1"/>
      <c r="B48180" s="1"/>
      <c r="C48180" s="1"/>
      <c r="D48180" s="8"/>
      <c r="E48180" s="1"/>
      <c r="F48180" s="1"/>
      <c r="G48180" s="1"/>
      <c r="H48180" s="1"/>
    </row>
    <row r="48181">
      <c r="A48181" s="1"/>
      <c r="B48181" s="1"/>
      <c r="C48181" s="1"/>
      <c r="D48181" s="8"/>
      <c r="E48181" s="1"/>
      <c r="F48181" s="1"/>
      <c r="G48181" s="1"/>
      <c r="H48181" s="1"/>
    </row>
    <row r="48182">
      <c r="A48182" s="1"/>
      <c r="B48182" s="1"/>
      <c r="C48182" s="1"/>
      <c r="D48182" s="8"/>
      <c r="E48182" s="1"/>
      <c r="F48182" s="1"/>
      <c r="G48182" s="1"/>
      <c r="H48182" s="1"/>
    </row>
    <row r="48183">
      <c r="A48183" s="1"/>
      <c r="B48183" s="1"/>
      <c r="C48183" s="1"/>
      <c r="D48183" s="8"/>
      <c r="E48183" s="1"/>
      <c r="F48183" s="1"/>
      <c r="G48183" s="1"/>
      <c r="H48183" s="1"/>
    </row>
    <row r="48184">
      <c r="A48184" s="1"/>
      <c r="B48184" s="1"/>
      <c r="C48184" s="1"/>
      <c r="D48184" s="8"/>
      <c r="E48184" s="1"/>
      <c r="F48184" s="1"/>
      <c r="G48184" s="1"/>
      <c r="H48184" s="1"/>
    </row>
    <row r="48185">
      <c r="A48185" s="1"/>
      <c r="B48185" s="1"/>
      <c r="C48185" s="1"/>
      <c r="D48185" s="8"/>
      <c r="E48185" s="1"/>
      <c r="F48185" s="1"/>
      <c r="G48185" s="1"/>
      <c r="H48185" s="1"/>
    </row>
    <row r="48186">
      <c r="A48186" s="1"/>
      <c r="B48186" s="1"/>
      <c r="C48186" s="1"/>
      <c r="D48186" s="8"/>
      <c r="E48186" s="1"/>
      <c r="F48186" s="1"/>
      <c r="G48186" s="1"/>
      <c r="H48186" s="1"/>
    </row>
    <row r="48187">
      <c r="A48187" s="1"/>
      <c r="B48187" s="1"/>
      <c r="C48187" s="1"/>
      <c r="D48187" s="8"/>
      <c r="E48187" s="1"/>
      <c r="F48187" s="1"/>
      <c r="G48187" s="1"/>
      <c r="H48187" s="1"/>
    </row>
    <row r="48188">
      <c r="A48188" s="1"/>
      <c r="B48188" s="1"/>
      <c r="C48188" s="1"/>
      <c r="D48188" s="8"/>
      <c r="E48188" s="1"/>
      <c r="F48188" s="1"/>
      <c r="G48188" s="1"/>
      <c r="H48188" s="1"/>
    </row>
    <row r="48189">
      <c r="A48189" s="1"/>
      <c r="B48189" s="1"/>
      <c r="C48189" s="1"/>
      <c r="D48189" s="8"/>
      <c r="E48189" s="1"/>
      <c r="F48189" s="1"/>
      <c r="G48189" s="1"/>
      <c r="H48189" s="1"/>
    </row>
    <row r="48190">
      <c r="A48190" s="1"/>
      <c r="B48190" s="1"/>
      <c r="C48190" s="1"/>
      <c r="D48190" s="8"/>
      <c r="E48190" s="1"/>
      <c r="F48190" s="1"/>
      <c r="G48190" s="1"/>
      <c r="H48190" s="1"/>
    </row>
    <row r="48191">
      <c r="A48191" s="1"/>
      <c r="B48191" s="1"/>
      <c r="C48191" s="1"/>
      <c r="D48191" s="8"/>
      <c r="E48191" s="1"/>
      <c r="F48191" s="1"/>
      <c r="G48191" s="1"/>
      <c r="H48191" s="1"/>
    </row>
    <row r="48192">
      <c r="A48192" s="1"/>
      <c r="B48192" s="1"/>
      <c r="C48192" s="1"/>
      <c r="D48192" s="8"/>
      <c r="E48192" s="1"/>
      <c r="F48192" s="1"/>
      <c r="G48192" s="1"/>
      <c r="H48192" s="1"/>
    </row>
    <row r="48193">
      <c r="A48193" s="1"/>
      <c r="B48193" s="1"/>
      <c r="C48193" s="1"/>
      <c r="D48193" s="8"/>
      <c r="E48193" s="1"/>
      <c r="F48193" s="1"/>
      <c r="G48193" s="1"/>
      <c r="H48193" s="1"/>
    </row>
    <row r="48194">
      <c r="A48194" s="1"/>
      <c r="B48194" s="1"/>
      <c r="C48194" s="1"/>
      <c r="D48194" s="8"/>
      <c r="E48194" s="1"/>
      <c r="F48194" s="1"/>
      <c r="G48194" s="1"/>
      <c r="H48194" s="1"/>
    </row>
    <row r="48195">
      <c r="A48195" s="1"/>
      <c r="B48195" s="1"/>
      <c r="C48195" s="1"/>
      <c r="D48195" s="8"/>
      <c r="E48195" s="1"/>
      <c r="F48195" s="1"/>
      <c r="G48195" s="1"/>
      <c r="H48195" s="1"/>
    </row>
    <row r="48196">
      <c r="A48196" s="1"/>
      <c r="B48196" s="1"/>
      <c r="C48196" s="1"/>
      <c r="D48196" s="8"/>
      <c r="E48196" s="1"/>
      <c r="F48196" s="1"/>
      <c r="G48196" s="1"/>
      <c r="H48196" s="1"/>
    </row>
    <row r="48197">
      <c r="A48197" s="1"/>
      <c r="B48197" s="1"/>
      <c r="C48197" s="1"/>
      <c r="D48197" s="8"/>
      <c r="E48197" s="1"/>
      <c r="F48197" s="1"/>
      <c r="G48197" s="1"/>
      <c r="H48197" s="1"/>
    </row>
    <row r="48198">
      <c r="A48198" s="1"/>
      <c r="B48198" s="1"/>
      <c r="C48198" s="1"/>
      <c r="D48198" s="8"/>
      <c r="E48198" s="1"/>
      <c r="F48198" s="1"/>
      <c r="G48198" s="1"/>
      <c r="H48198" s="1"/>
    </row>
    <row r="48199">
      <c r="A48199" s="1"/>
      <c r="B48199" s="1"/>
      <c r="C48199" s="1"/>
      <c r="D48199" s="8"/>
      <c r="E48199" s="1"/>
      <c r="F48199" s="1"/>
      <c r="G48199" s="1"/>
      <c r="H48199" s="1"/>
    </row>
    <row r="48200">
      <c r="A48200" s="1"/>
      <c r="B48200" s="1"/>
      <c r="C48200" s="1"/>
      <c r="D48200" s="8"/>
      <c r="E48200" s="1"/>
      <c r="F48200" s="1"/>
      <c r="G48200" s="1"/>
      <c r="H48200" s="1"/>
    </row>
    <row r="48201">
      <c r="A48201" s="1"/>
      <c r="B48201" s="1"/>
      <c r="C48201" s="1"/>
      <c r="D48201" s="8"/>
      <c r="E48201" s="1"/>
      <c r="F48201" s="1"/>
      <c r="G48201" s="1"/>
      <c r="H48201" s="1"/>
    </row>
    <row r="48202">
      <c r="A48202" s="1"/>
      <c r="B48202" s="1"/>
      <c r="C48202" s="1"/>
      <c r="D48202" s="8"/>
      <c r="E48202" s="1"/>
      <c r="F48202" s="1"/>
      <c r="G48202" s="1"/>
      <c r="H48202" s="1"/>
    </row>
    <row r="48203">
      <c r="A48203" s="1"/>
      <c r="B48203" s="1"/>
      <c r="C48203" s="1"/>
      <c r="D48203" s="8"/>
      <c r="E48203" s="1"/>
      <c r="F48203" s="1"/>
      <c r="G48203" s="1"/>
      <c r="H48203" s="1"/>
    </row>
    <row r="48204">
      <c r="A48204" s="1"/>
      <c r="B48204" s="1"/>
      <c r="C48204" s="1"/>
      <c r="D48204" s="8"/>
      <c r="E48204" s="1"/>
      <c r="F48204" s="1"/>
      <c r="G48204" s="1"/>
      <c r="H48204" s="1"/>
    </row>
    <row r="48205">
      <c r="A48205" s="1"/>
      <c r="B48205" s="1"/>
      <c r="C48205" s="1"/>
      <c r="D48205" s="8"/>
      <c r="E48205" s="1"/>
      <c r="F48205" s="1"/>
      <c r="G48205" s="1"/>
      <c r="H48205" s="1"/>
    </row>
    <row r="48206">
      <c r="A48206" s="1"/>
      <c r="B48206" s="1"/>
      <c r="C48206" s="1"/>
      <c r="D48206" s="8"/>
      <c r="E48206" s="1"/>
      <c r="F48206" s="1"/>
      <c r="G48206" s="1"/>
      <c r="H48206" s="1"/>
    </row>
    <row r="48207">
      <c r="A48207" s="1"/>
      <c r="B48207" s="1"/>
      <c r="C48207" s="1"/>
      <c r="D48207" s="8"/>
      <c r="E48207" s="1"/>
      <c r="F48207" s="1"/>
      <c r="G48207" s="1"/>
      <c r="H48207" s="1"/>
    </row>
    <row r="48208">
      <c r="A48208" s="1"/>
      <c r="B48208" s="1"/>
      <c r="C48208" s="1"/>
      <c r="D48208" s="8"/>
      <c r="E48208" s="1"/>
      <c r="F48208" s="1"/>
      <c r="G48208" s="1"/>
      <c r="H48208" s="1"/>
    </row>
    <row r="48209">
      <c r="A48209" s="1"/>
      <c r="B48209" s="1"/>
      <c r="C48209" s="1"/>
      <c r="D48209" s="8"/>
      <c r="E48209" s="1"/>
      <c r="F48209" s="1"/>
      <c r="G48209" s="1"/>
      <c r="H48209" s="1"/>
    </row>
    <row r="48210">
      <c r="A48210" s="1"/>
      <c r="B48210" s="1"/>
      <c r="C48210" s="1"/>
      <c r="D48210" s="8"/>
      <c r="E48210" s="1"/>
      <c r="F48210" s="1"/>
      <c r="G48210" s="1"/>
      <c r="H48210" s="1"/>
    </row>
    <row r="48211">
      <c r="A48211" s="1"/>
      <c r="B48211" s="1"/>
      <c r="C48211" s="1"/>
      <c r="D48211" s="8"/>
      <c r="E48211" s="1"/>
      <c r="F48211" s="1"/>
      <c r="G48211" s="1"/>
      <c r="H48211" s="1"/>
    </row>
    <row r="48212">
      <c r="A48212" s="1"/>
      <c r="B48212" s="1"/>
      <c r="C48212" s="1"/>
      <c r="D48212" s="8"/>
      <c r="E48212" s="1"/>
      <c r="F48212" s="1"/>
      <c r="G48212" s="1"/>
      <c r="H48212" s="1"/>
    </row>
    <row r="48213">
      <c r="A48213" s="1"/>
      <c r="B48213" s="1"/>
      <c r="C48213" s="1"/>
      <c r="D48213" s="8"/>
      <c r="E48213" s="1"/>
      <c r="F48213" s="1"/>
      <c r="G48213" s="1"/>
      <c r="H48213" s="1"/>
    </row>
    <row r="48214">
      <c r="A48214" s="1"/>
      <c r="B48214" s="1"/>
      <c r="C48214" s="1"/>
      <c r="D48214" s="8"/>
      <c r="E48214" s="1"/>
      <c r="F48214" s="1"/>
      <c r="G48214" s="1"/>
      <c r="H48214" s="1"/>
    </row>
    <row r="48215">
      <c r="A48215" s="1"/>
      <c r="B48215" s="1"/>
      <c r="C48215" s="1"/>
      <c r="D48215" s="8"/>
      <c r="E48215" s="1"/>
      <c r="F48215" s="1"/>
      <c r="G48215" s="1"/>
      <c r="H48215" s="1"/>
    </row>
    <row r="48216">
      <c r="A48216" s="1"/>
      <c r="B48216" s="1"/>
      <c r="C48216" s="1"/>
      <c r="D48216" s="8"/>
      <c r="E48216" s="1"/>
      <c r="F48216" s="1"/>
      <c r="G48216" s="1"/>
      <c r="H48216" s="1"/>
    </row>
    <row r="48217">
      <c r="A48217" s="1"/>
      <c r="B48217" s="1"/>
      <c r="C48217" s="1"/>
      <c r="D48217" s="8"/>
      <c r="E48217" s="1"/>
      <c r="F48217" s="1"/>
      <c r="G48217" s="1"/>
      <c r="H48217" s="1"/>
    </row>
    <row r="48218">
      <c r="A48218" s="1"/>
      <c r="B48218" s="1"/>
      <c r="C48218" s="1"/>
      <c r="D48218" s="8"/>
      <c r="E48218" s="1"/>
      <c r="F48218" s="1"/>
      <c r="G48218" s="1"/>
      <c r="H48218" s="1"/>
    </row>
    <row r="48219">
      <c r="A48219" s="1"/>
      <c r="B48219" s="1"/>
      <c r="C48219" s="1"/>
      <c r="D48219" s="8"/>
      <c r="E48219" s="1"/>
      <c r="F48219" s="1"/>
      <c r="G48219" s="1"/>
      <c r="H48219" s="1"/>
    </row>
    <row r="48220">
      <c r="A48220" s="1"/>
      <c r="B48220" s="1"/>
      <c r="C48220" s="1"/>
      <c r="D48220" s="8"/>
      <c r="E48220" s="1"/>
      <c r="F48220" s="1"/>
      <c r="G48220" s="1"/>
      <c r="H48220" s="1"/>
    </row>
    <row r="48221">
      <c r="A48221" s="1"/>
      <c r="B48221" s="1"/>
      <c r="C48221" s="1"/>
      <c r="D48221" s="8"/>
      <c r="E48221" s="1"/>
      <c r="F48221" s="1"/>
      <c r="G48221" s="1"/>
      <c r="H48221" s="1"/>
    </row>
    <row r="48222">
      <c r="A48222" s="1"/>
      <c r="B48222" s="1"/>
      <c r="C48222" s="1"/>
      <c r="D48222" s="8"/>
      <c r="E48222" s="1"/>
      <c r="F48222" s="1"/>
      <c r="G48222" s="1"/>
      <c r="H48222" s="1"/>
    </row>
    <row r="48223">
      <c r="A48223" s="1"/>
      <c r="B48223" s="1"/>
      <c r="C48223" s="1"/>
      <c r="D48223" s="8"/>
      <c r="E48223" s="1"/>
      <c r="F48223" s="1"/>
      <c r="G48223" s="1"/>
      <c r="H48223" s="1"/>
    </row>
    <row r="48224">
      <c r="A48224" s="1"/>
      <c r="B48224" s="1"/>
      <c r="C48224" s="1"/>
      <c r="D48224" s="8"/>
      <c r="E48224" s="1"/>
      <c r="F48224" s="1"/>
      <c r="G48224" s="1"/>
      <c r="H48224" s="1"/>
    </row>
    <row r="48225">
      <c r="A48225" s="1"/>
      <c r="B48225" s="1"/>
      <c r="C48225" s="1"/>
      <c r="D48225" s="8"/>
      <c r="E48225" s="1"/>
      <c r="F48225" s="1"/>
      <c r="G48225" s="1"/>
      <c r="H48225" s="1"/>
    </row>
    <row r="48226">
      <c r="A48226" s="1"/>
      <c r="B48226" s="1"/>
      <c r="C48226" s="1"/>
      <c r="D48226" s="8"/>
      <c r="E48226" s="1"/>
      <c r="F48226" s="1"/>
      <c r="G48226" s="1"/>
      <c r="H48226" s="1"/>
    </row>
    <row r="48227">
      <c r="A48227" s="1"/>
      <c r="B48227" s="1"/>
      <c r="C48227" s="1"/>
      <c r="D48227" s="8"/>
      <c r="E48227" s="1"/>
      <c r="F48227" s="1"/>
      <c r="G48227" s="1"/>
      <c r="H48227" s="1"/>
    </row>
    <row r="48228">
      <c r="A48228" s="1"/>
      <c r="B48228" s="1"/>
      <c r="C48228" s="1"/>
      <c r="D48228" s="8"/>
      <c r="E48228" s="1"/>
      <c r="F48228" s="1"/>
      <c r="G48228" s="1"/>
      <c r="H48228" s="1"/>
    </row>
    <row r="48229">
      <c r="A48229" s="1"/>
      <c r="B48229" s="1"/>
      <c r="C48229" s="1"/>
      <c r="D48229" s="8"/>
      <c r="E48229" s="1"/>
      <c r="F48229" s="1"/>
      <c r="G48229" s="1"/>
      <c r="H48229" s="1"/>
    </row>
    <row r="48230">
      <c r="A48230" s="1"/>
      <c r="B48230" s="1"/>
      <c r="C48230" s="1"/>
      <c r="D48230" s="8"/>
      <c r="E48230" s="1"/>
      <c r="F48230" s="1"/>
      <c r="G48230" s="1"/>
      <c r="H48230" s="1"/>
    </row>
    <row r="48231">
      <c r="A48231" s="1"/>
      <c r="B48231" s="1"/>
      <c r="C48231" s="1"/>
      <c r="D48231" s="8"/>
      <c r="E48231" s="1"/>
      <c r="F48231" s="1"/>
      <c r="G48231" s="1"/>
      <c r="H48231" s="1"/>
    </row>
    <row r="48232">
      <c r="A48232" s="1"/>
      <c r="B48232" s="1"/>
      <c r="C48232" s="1"/>
      <c r="D48232" s="8"/>
      <c r="E48232" s="1"/>
      <c r="F48232" s="1"/>
      <c r="G48232" s="1"/>
      <c r="H48232" s="1"/>
    </row>
    <row r="48233">
      <c r="A48233" s="1"/>
      <c r="B48233" s="1"/>
      <c r="C48233" s="1"/>
      <c r="D48233" s="8"/>
      <c r="E48233" s="1"/>
      <c r="F48233" s="1"/>
      <c r="G48233" s="1"/>
      <c r="H48233" s="1"/>
    </row>
    <row r="48234">
      <c r="A48234" s="1"/>
      <c r="B48234" s="1"/>
      <c r="C48234" s="1"/>
      <c r="D48234" s="8"/>
      <c r="E48234" s="1"/>
      <c r="F48234" s="1"/>
      <c r="G48234" s="1"/>
      <c r="H48234" s="1"/>
    </row>
    <row r="48235">
      <c r="A48235" s="1"/>
      <c r="B48235" s="1"/>
      <c r="C48235" s="1"/>
      <c r="D48235" s="8"/>
      <c r="E48235" s="1"/>
      <c r="F48235" s="1"/>
      <c r="G48235" s="1"/>
      <c r="H48235" s="1"/>
    </row>
    <row r="48236">
      <c r="A48236" s="1"/>
      <c r="B48236" s="1"/>
      <c r="C48236" s="1"/>
      <c r="D48236" s="8"/>
      <c r="E48236" s="1"/>
      <c r="F48236" s="1"/>
      <c r="G48236" s="1"/>
      <c r="H48236" s="1"/>
    </row>
    <row r="48237">
      <c r="A48237" s="1"/>
      <c r="B48237" s="1"/>
      <c r="C48237" s="1"/>
      <c r="D48237" s="8"/>
      <c r="E48237" s="1"/>
      <c r="F48237" s="1"/>
      <c r="G48237" s="1"/>
      <c r="H48237" s="1"/>
    </row>
    <row r="48238">
      <c r="A48238" s="1"/>
      <c r="B48238" s="1"/>
      <c r="C48238" s="1"/>
      <c r="D48238" s="8"/>
      <c r="E48238" s="1"/>
      <c r="F48238" s="1"/>
      <c r="G48238" s="1"/>
      <c r="H48238" s="1"/>
    </row>
    <row r="48239">
      <c r="A48239" s="1"/>
      <c r="B48239" s="1"/>
      <c r="C48239" s="1"/>
      <c r="D48239" s="8"/>
      <c r="E48239" s="1"/>
      <c r="F48239" s="1"/>
      <c r="G48239" s="1"/>
      <c r="H48239" s="1"/>
    </row>
    <row r="48240">
      <c r="A48240" s="1"/>
      <c r="B48240" s="1"/>
      <c r="C48240" s="1"/>
      <c r="D48240" s="8"/>
      <c r="E48240" s="1"/>
      <c r="F48240" s="1"/>
      <c r="G48240" s="1"/>
      <c r="H48240" s="1"/>
    </row>
    <row r="48241">
      <c r="A48241" s="1"/>
      <c r="B48241" s="1"/>
      <c r="C48241" s="1"/>
      <c r="D48241" s="8"/>
      <c r="E48241" s="1"/>
      <c r="F48241" s="1"/>
      <c r="G48241" s="1"/>
      <c r="H48241" s="1"/>
    </row>
    <row r="48242">
      <c r="A48242" s="1"/>
      <c r="B48242" s="1"/>
      <c r="C48242" s="1"/>
      <c r="D48242" s="8"/>
      <c r="E48242" s="1"/>
      <c r="F48242" s="1"/>
      <c r="G48242" s="1"/>
      <c r="H48242" s="1"/>
    </row>
    <row r="48243">
      <c r="A48243" s="1"/>
      <c r="B48243" s="1"/>
      <c r="C48243" s="1"/>
      <c r="D48243" s="8"/>
      <c r="E48243" s="1"/>
      <c r="F48243" s="1"/>
      <c r="G48243" s="1"/>
      <c r="H48243" s="1"/>
    </row>
    <row r="48244">
      <c r="A48244" s="1"/>
      <c r="B48244" s="1"/>
      <c r="C48244" s="1"/>
      <c r="D48244" s="8"/>
      <c r="E48244" s="1"/>
      <c r="F48244" s="1"/>
      <c r="G48244" s="1"/>
      <c r="H48244" s="1"/>
    </row>
    <row r="48245">
      <c r="A48245" s="1"/>
      <c r="B48245" s="1"/>
      <c r="C48245" s="1"/>
      <c r="D48245" s="8"/>
      <c r="E48245" s="1"/>
      <c r="F48245" s="1"/>
      <c r="G48245" s="1"/>
      <c r="H48245" s="1"/>
    </row>
    <row r="48246">
      <c r="A48246" s="1"/>
      <c r="B48246" s="1"/>
      <c r="C48246" s="1"/>
      <c r="D48246" s="8"/>
      <c r="E48246" s="1"/>
      <c r="F48246" s="1"/>
      <c r="G48246" s="1"/>
      <c r="H48246" s="1"/>
    </row>
    <row r="48247">
      <c r="A48247" s="1"/>
      <c r="B48247" s="1"/>
      <c r="C48247" s="1"/>
      <c r="D48247" s="8"/>
      <c r="E48247" s="1"/>
      <c r="F48247" s="1"/>
      <c r="G48247" s="1"/>
      <c r="H48247" s="1"/>
    </row>
    <row r="48248">
      <c r="A48248" s="1"/>
      <c r="B48248" s="1"/>
      <c r="C48248" s="1"/>
      <c r="D48248" s="8"/>
      <c r="E48248" s="1"/>
      <c r="F48248" s="1"/>
      <c r="G48248" s="1"/>
      <c r="H48248" s="1"/>
    </row>
    <row r="48249">
      <c r="A48249" s="1"/>
      <c r="B48249" s="1"/>
      <c r="C48249" s="1"/>
      <c r="D48249" s="8"/>
      <c r="E48249" s="1"/>
      <c r="F48249" s="1"/>
      <c r="G48249" s="1"/>
      <c r="H48249" s="1"/>
    </row>
    <row r="48250">
      <c r="A48250" s="1"/>
      <c r="B48250" s="1"/>
      <c r="C48250" s="1"/>
      <c r="D48250" s="8"/>
      <c r="E48250" s="1"/>
      <c r="F48250" s="1"/>
      <c r="G48250" s="1"/>
      <c r="H48250" s="1"/>
    </row>
    <row r="48251">
      <c r="A48251" s="1"/>
      <c r="B48251" s="1"/>
      <c r="C48251" s="1"/>
      <c r="D48251" s="8"/>
      <c r="E48251" s="1"/>
      <c r="F48251" s="1"/>
      <c r="G48251" s="1"/>
      <c r="H48251" s="1"/>
    </row>
    <row r="48252">
      <c r="A48252" s="1"/>
      <c r="B48252" s="1"/>
      <c r="C48252" s="1"/>
      <c r="D48252" s="8"/>
      <c r="E48252" s="1"/>
      <c r="F48252" s="1"/>
      <c r="G48252" s="1"/>
      <c r="H48252" s="1"/>
    </row>
    <row r="48253">
      <c r="A48253" s="1"/>
      <c r="B48253" s="1"/>
      <c r="C48253" s="1"/>
      <c r="D48253" s="8"/>
      <c r="E48253" s="1"/>
      <c r="F48253" s="1"/>
      <c r="G48253" s="1"/>
      <c r="H48253" s="1"/>
    </row>
    <row r="48254">
      <c r="A48254" s="1"/>
      <c r="B48254" s="1"/>
      <c r="C48254" s="1"/>
      <c r="D48254" s="8"/>
      <c r="E48254" s="1"/>
      <c r="F48254" s="1"/>
      <c r="G48254" s="1"/>
      <c r="H48254" s="1"/>
    </row>
    <row r="48255">
      <c r="A48255" s="1"/>
      <c r="B48255" s="1"/>
      <c r="C48255" s="1"/>
      <c r="D48255" s="8"/>
      <c r="E48255" s="1"/>
      <c r="F48255" s="1"/>
      <c r="G48255" s="1"/>
      <c r="H48255" s="1"/>
    </row>
    <row r="48256">
      <c r="A48256" s="1"/>
      <c r="B48256" s="1"/>
      <c r="C48256" s="1"/>
      <c r="D48256" s="8"/>
      <c r="E48256" s="1"/>
      <c r="F48256" s="1"/>
      <c r="G48256" s="1"/>
      <c r="H48256" s="1"/>
    </row>
    <row r="48257">
      <c r="A48257" s="1"/>
      <c r="B48257" s="1"/>
      <c r="C48257" s="1"/>
      <c r="D48257" s="8"/>
      <c r="E48257" s="1"/>
      <c r="F48257" s="1"/>
      <c r="G48257" s="1"/>
      <c r="H48257" s="1"/>
    </row>
    <row r="48258">
      <c r="A48258" s="1"/>
      <c r="B48258" s="1"/>
      <c r="C48258" s="1"/>
      <c r="D48258" s="8"/>
      <c r="E48258" s="1"/>
      <c r="F48258" s="1"/>
      <c r="G48258" s="1"/>
      <c r="H48258" s="1"/>
    </row>
    <row r="48259">
      <c r="A48259" s="1"/>
      <c r="B48259" s="1"/>
      <c r="C48259" s="1"/>
      <c r="D48259" s="8"/>
      <c r="E48259" s="1"/>
      <c r="F48259" s="1"/>
      <c r="G48259" s="1"/>
      <c r="H48259" s="1"/>
    </row>
    <row r="48260">
      <c r="A48260" s="1"/>
      <c r="B48260" s="1"/>
      <c r="C48260" s="1"/>
      <c r="D48260" s="8"/>
      <c r="E48260" s="1"/>
      <c r="F48260" s="1"/>
      <c r="G48260" s="1"/>
      <c r="H48260" s="1"/>
    </row>
    <row r="48261">
      <c r="A48261" s="1"/>
      <c r="B48261" s="1"/>
      <c r="C48261" s="1"/>
      <c r="D48261" s="8"/>
      <c r="E48261" s="1"/>
      <c r="F48261" s="1"/>
      <c r="G48261" s="1"/>
      <c r="H48261" s="1"/>
    </row>
    <row r="48262">
      <c r="A48262" s="1"/>
      <c r="B48262" s="1"/>
      <c r="C48262" s="1"/>
      <c r="D48262" s="8"/>
      <c r="E48262" s="1"/>
      <c r="F48262" s="1"/>
      <c r="G48262" s="1"/>
      <c r="H48262" s="1"/>
    </row>
    <row r="48263">
      <c r="A48263" s="1"/>
      <c r="B48263" s="1"/>
      <c r="C48263" s="1"/>
      <c r="D48263" s="8"/>
      <c r="E48263" s="1"/>
      <c r="F48263" s="1"/>
      <c r="G48263" s="1"/>
      <c r="H48263" s="1"/>
    </row>
    <row r="48264">
      <c r="A48264" s="1"/>
      <c r="B48264" s="1"/>
      <c r="C48264" s="1"/>
      <c r="D48264" s="8"/>
      <c r="E48264" s="1"/>
      <c r="F48264" s="1"/>
      <c r="G48264" s="1"/>
      <c r="H48264" s="1"/>
    </row>
    <row r="48265">
      <c r="A48265" s="1"/>
      <c r="B48265" s="1"/>
      <c r="C48265" s="1"/>
      <c r="D48265" s="8"/>
      <c r="E48265" s="1"/>
      <c r="F48265" s="1"/>
      <c r="G48265" s="1"/>
      <c r="H48265" s="1"/>
    </row>
    <row r="48266">
      <c r="A48266" s="1"/>
      <c r="B48266" s="1"/>
      <c r="C48266" s="1"/>
      <c r="D48266" s="8"/>
      <c r="E48266" s="1"/>
      <c r="F48266" s="1"/>
      <c r="G48266" s="1"/>
      <c r="H48266" s="1"/>
    </row>
    <row r="48267">
      <c r="A48267" s="1"/>
      <c r="B48267" s="1"/>
      <c r="C48267" s="1"/>
      <c r="D48267" s="8"/>
      <c r="E48267" s="1"/>
      <c r="F48267" s="1"/>
      <c r="G48267" s="1"/>
      <c r="H48267" s="1"/>
    </row>
    <row r="48268">
      <c r="A48268" s="1"/>
      <c r="B48268" s="1"/>
      <c r="C48268" s="1"/>
      <c r="D48268" s="8"/>
      <c r="E48268" s="1"/>
      <c r="F48268" s="1"/>
      <c r="G48268" s="1"/>
      <c r="H48268" s="1"/>
    </row>
    <row r="48269">
      <c r="A48269" s="1"/>
      <c r="B48269" s="1"/>
      <c r="C48269" s="1"/>
      <c r="D48269" s="8"/>
      <c r="E48269" s="1"/>
      <c r="F48269" s="1"/>
      <c r="G48269" s="1"/>
      <c r="H48269" s="1"/>
    </row>
    <row r="48270">
      <c r="A48270" s="1"/>
      <c r="B48270" s="1"/>
      <c r="C48270" s="1"/>
      <c r="D48270" s="8"/>
      <c r="E48270" s="1"/>
      <c r="F48270" s="1"/>
      <c r="G48270" s="1"/>
      <c r="H48270" s="1"/>
    </row>
    <row r="48271">
      <c r="A48271" s="1"/>
      <c r="B48271" s="1"/>
      <c r="C48271" s="1"/>
      <c r="D48271" s="8"/>
      <c r="E48271" s="1"/>
      <c r="F48271" s="1"/>
      <c r="G48271" s="1"/>
      <c r="H48271" s="1"/>
    </row>
    <row r="48272">
      <c r="A48272" s="1"/>
      <c r="B48272" s="1"/>
      <c r="C48272" s="1"/>
      <c r="D48272" s="8"/>
      <c r="E48272" s="1"/>
      <c r="F48272" s="1"/>
      <c r="G48272" s="1"/>
      <c r="H48272" s="1"/>
    </row>
    <row r="48273">
      <c r="A48273" s="1"/>
      <c r="B48273" s="1"/>
      <c r="C48273" s="1"/>
      <c r="D48273" s="8"/>
      <c r="E48273" s="1"/>
      <c r="F48273" s="1"/>
      <c r="G48273" s="1"/>
      <c r="H48273" s="1"/>
    </row>
    <row r="48274">
      <c r="A48274" s="1"/>
      <c r="B48274" s="1"/>
      <c r="C48274" s="1"/>
      <c r="D48274" s="8"/>
      <c r="E48274" s="1"/>
      <c r="F48274" s="1"/>
      <c r="G48274" s="1"/>
      <c r="H48274" s="1"/>
    </row>
    <row r="48275">
      <c r="A48275" s="1"/>
      <c r="B48275" s="1"/>
      <c r="C48275" s="1"/>
      <c r="D48275" s="8"/>
      <c r="E48275" s="1"/>
      <c r="F48275" s="1"/>
      <c r="G48275" s="1"/>
      <c r="H48275" s="1"/>
    </row>
    <row r="48276">
      <c r="A48276" s="1"/>
      <c r="B48276" s="1"/>
      <c r="C48276" s="1"/>
      <c r="D48276" s="8"/>
      <c r="E48276" s="1"/>
      <c r="F48276" s="1"/>
      <c r="G48276" s="1"/>
      <c r="H48276" s="1"/>
    </row>
    <row r="48277">
      <c r="A48277" s="1"/>
      <c r="B48277" s="1"/>
      <c r="C48277" s="1"/>
      <c r="D48277" s="8"/>
      <c r="E48277" s="1"/>
      <c r="F48277" s="1"/>
      <c r="G48277" s="1"/>
      <c r="H48277" s="1"/>
    </row>
    <row r="48278">
      <c r="A48278" s="1"/>
      <c r="B48278" s="1"/>
      <c r="C48278" s="1"/>
      <c r="D48278" s="8"/>
      <c r="E48278" s="1"/>
      <c r="F48278" s="1"/>
      <c r="G48278" s="1"/>
      <c r="H48278" s="1"/>
    </row>
    <row r="48279">
      <c r="A48279" s="1"/>
      <c r="B48279" s="1"/>
      <c r="C48279" s="1"/>
      <c r="D48279" s="8"/>
      <c r="E48279" s="1"/>
      <c r="F48279" s="1"/>
      <c r="G48279" s="1"/>
      <c r="H48279" s="1"/>
    </row>
    <row r="48280">
      <c r="A48280" s="1"/>
      <c r="B48280" s="1"/>
      <c r="C48280" s="1"/>
      <c r="D48280" s="8"/>
      <c r="E48280" s="1"/>
      <c r="F48280" s="1"/>
      <c r="G48280" s="1"/>
      <c r="H48280" s="1"/>
    </row>
    <row r="48281">
      <c r="A48281" s="1"/>
      <c r="B48281" s="1"/>
      <c r="C48281" s="1"/>
      <c r="D48281" s="8"/>
      <c r="E48281" s="1"/>
      <c r="F48281" s="1"/>
      <c r="G48281" s="1"/>
      <c r="H48281" s="1"/>
    </row>
    <row r="48282">
      <c r="A48282" s="1"/>
      <c r="B48282" s="1"/>
      <c r="C48282" s="1"/>
      <c r="D48282" s="8"/>
      <c r="E48282" s="1"/>
      <c r="F48282" s="1"/>
      <c r="G48282" s="1"/>
      <c r="H48282" s="1"/>
    </row>
    <row r="48283">
      <c r="A48283" s="1"/>
      <c r="B48283" s="1"/>
      <c r="C48283" s="1"/>
      <c r="D48283" s="8"/>
      <c r="E48283" s="1"/>
      <c r="F48283" s="1"/>
      <c r="G48283" s="1"/>
      <c r="H48283" s="1"/>
    </row>
    <row r="48284">
      <c r="A48284" s="1"/>
      <c r="B48284" s="1"/>
      <c r="C48284" s="1"/>
      <c r="D48284" s="8"/>
      <c r="E48284" s="1"/>
      <c r="F48284" s="1"/>
      <c r="G48284" s="1"/>
      <c r="H48284" s="1"/>
    </row>
    <row r="48285">
      <c r="A48285" s="1"/>
      <c r="B48285" s="1"/>
      <c r="C48285" s="1"/>
      <c r="D48285" s="8"/>
      <c r="E48285" s="1"/>
      <c r="F48285" s="1"/>
      <c r="G48285" s="1"/>
      <c r="H48285" s="1"/>
    </row>
    <row r="48286">
      <c r="A48286" s="1"/>
      <c r="B48286" s="1"/>
      <c r="C48286" s="1"/>
      <c r="D48286" s="8"/>
      <c r="E48286" s="1"/>
      <c r="F48286" s="1"/>
      <c r="G48286" s="1"/>
      <c r="H48286" s="1"/>
    </row>
    <row r="48287">
      <c r="A48287" s="1"/>
      <c r="B48287" s="1"/>
      <c r="C48287" s="1"/>
      <c r="D48287" s="8"/>
      <c r="E48287" s="1"/>
      <c r="F48287" s="1"/>
      <c r="G48287" s="1"/>
      <c r="H48287" s="1"/>
    </row>
    <row r="48288">
      <c r="A48288" s="1"/>
      <c r="B48288" s="1"/>
      <c r="C48288" s="1"/>
      <c r="D48288" s="8"/>
      <c r="E48288" s="1"/>
      <c r="F48288" s="1"/>
      <c r="G48288" s="1"/>
      <c r="H48288" s="1"/>
    </row>
    <row r="48289">
      <c r="A48289" s="1"/>
      <c r="B48289" s="1"/>
      <c r="C48289" s="1"/>
      <c r="D48289" s="8"/>
      <c r="E48289" s="1"/>
      <c r="F48289" s="1"/>
      <c r="G48289" s="1"/>
      <c r="H48289" s="1"/>
    </row>
    <row r="48290">
      <c r="A48290" s="1"/>
      <c r="B48290" s="1"/>
      <c r="C48290" s="1"/>
      <c r="D48290" s="8"/>
      <c r="E48290" s="1"/>
      <c r="F48290" s="1"/>
      <c r="G48290" s="1"/>
      <c r="H48290" s="1"/>
    </row>
    <row r="48291">
      <c r="A48291" s="1"/>
      <c r="B48291" s="1"/>
      <c r="C48291" s="1"/>
      <c r="D48291" s="8"/>
      <c r="E48291" s="1"/>
      <c r="F48291" s="1"/>
      <c r="G48291" s="1"/>
      <c r="H48291" s="1"/>
    </row>
    <row r="48292">
      <c r="A48292" s="1"/>
      <c r="B48292" s="1"/>
      <c r="C48292" s="1"/>
      <c r="D48292" s="8"/>
      <c r="E48292" s="1"/>
      <c r="F48292" s="1"/>
      <c r="G48292" s="1"/>
      <c r="H48292" s="1"/>
    </row>
    <row r="48293">
      <c r="A48293" s="1"/>
      <c r="B48293" s="1"/>
      <c r="C48293" s="1"/>
      <c r="D48293" s="8"/>
      <c r="E48293" s="1"/>
      <c r="F48293" s="1"/>
      <c r="G48293" s="1"/>
      <c r="H48293" s="1"/>
    </row>
    <row r="48294">
      <c r="A48294" s="1"/>
      <c r="B48294" s="1"/>
      <c r="C48294" s="1"/>
      <c r="D48294" s="8"/>
      <c r="E48294" s="1"/>
      <c r="F48294" s="1"/>
      <c r="G48294" s="1"/>
      <c r="H48294" s="1"/>
    </row>
    <row r="48295">
      <c r="A48295" s="1"/>
      <c r="B48295" s="1"/>
      <c r="C48295" s="1"/>
      <c r="D48295" s="8"/>
      <c r="E48295" s="1"/>
      <c r="F48295" s="1"/>
      <c r="G48295" s="1"/>
      <c r="H48295" s="1"/>
    </row>
    <row r="48296">
      <c r="A48296" s="1"/>
      <c r="B48296" s="1"/>
      <c r="C48296" s="1"/>
      <c r="D48296" s="8"/>
      <c r="E48296" s="1"/>
      <c r="F48296" s="1"/>
      <c r="G48296" s="1"/>
      <c r="H48296" s="1"/>
    </row>
    <row r="48297">
      <c r="A48297" s="1"/>
      <c r="B48297" s="1"/>
      <c r="C48297" s="1"/>
      <c r="D48297" s="8"/>
      <c r="E48297" s="1"/>
      <c r="F48297" s="1"/>
      <c r="G48297" s="1"/>
      <c r="H48297" s="1"/>
    </row>
    <row r="48298">
      <c r="A48298" s="1"/>
      <c r="B48298" s="1"/>
      <c r="C48298" s="1"/>
      <c r="D48298" s="8"/>
      <c r="E48298" s="1"/>
      <c r="F48298" s="1"/>
      <c r="G48298" s="1"/>
      <c r="H48298" s="1"/>
    </row>
    <row r="48299">
      <c r="A48299" s="1"/>
      <c r="B48299" s="1"/>
      <c r="C48299" s="1"/>
      <c r="D48299" s="8"/>
      <c r="E48299" s="1"/>
      <c r="F48299" s="1"/>
      <c r="G48299" s="1"/>
      <c r="H48299" s="1"/>
    </row>
    <row r="48300">
      <c r="A48300" s="1"/>
      <c r="B48300" s="1"/>
      <c r="C48300" s="1"/>
      <c r="D48300" s="8"/>
      <c r="E48300" s="1"/>
      <c r="F48300" s="1"/>
      <c r="G48300" s="1"/>
      <c r="H48300" s="1"/>
    </row>
    <row r="48301">
      <c r="A48301" s="1"/>
      <c r="B48301" s="1"/>
      <c r="C48301" s="1"/>
      <c r="D48301" s="8"/>
      <c r="E48301" s="1"/>
      <c r="F48301" s="1"/>
      <c r="G48301" s="1"/>
      <c r="H48301" s="1"/>
    </row>
    <row r="48302">
      <c r="A48302" s="1"/>
      <c r="B48302" s="1"/>
      <c r="C48302" s="1"/>
      <c r="D48302" s="8"/>
      <c r="E48302" s="1"/>
      <c r="F48302" s="1"/>
      <c r="G48302" s="1"/>
      <c r="H48302" s="1"/>
    </row>
    <row r="48303">
      <c r="A48303" s="1"/>
      <c r="B48303" s="1"/>
      <c r="C48303" s="1"/>
      <c r="D48303" s="8"/>
      <c r="E48303" s="1"/>
      <c r="F48303" s="1"/>
      <c r="G48303" s="1"/>
      <c r="H48303" s="1"/>
    </row>
    <row r="48304">
      <c r="A48304" s="1"/>
      <c r="B48304" s="1"/>
      <c r="C48304" s="1"/>
      <c r="D48304" s="8"/>
      <c r="E48304" s="1"/>
      <c r="F48304" s="1"/>
      <c r="G48304" s="1"/>
      <c r="H48304" s="1"/>
    </row>
    <row r="48305">
      <c r="A48305" s="1"/>
      <c r="B48305" s="1"/>
      <c r="C48305" s="1"/>
      <c r="D48305" s="8"/>
      <c r="E48305" s="1"/>
      <c r="F48305" s="1"/>
      <c r="G48305" s="1"/>
      <c r="H48305" s="1"/>
    </row>
    <row r="48306">
      <c r="A48306" s="1"/>
      <c r="B48306" s="1"/>
      <c r="C48306" s="1"/>
      <c r="D48306" s="8"/>
      <c r="E48306" s="1"/>
      <c r="F48306" s="1"/>
      <c r="G48306" s="1"/>
      <c r="H48306" s="1"/>
    </row>
    <row r="48307">
      <c r="A48307" s="1"/>
      <c r="B48307" s="1"/>
      <c r="C48307" s="1"/>
      <c r="D48307" s="8"/>
      <c r="E48307" s="1"/>
      <c r="F48307" s="1"/>
      <c r="G48307" s="1"/>
      <c r="H48307" s="1"/>
    </row>
    <row r="48308">
      <c r="A48308" s="1"/>
      <c r="B48308" s="1"/>
      <c r="C48308" s="1"/>
      <c r="D48308" s="8"/>
      <c r="E48308" s="1"/>
      <c r="F48308" s="1"/>
      <c r="G48308" s="1"/>
      <c r="H48308" s="1"/>
    </row>
    <row r="48309">
      <c r="A48309" s="1"/>
      <c r="B48309" s="1"/>
      <c r="C48309" s="1"/>
      <c r="D48309" s="8"/>
      <c r="E48309" s="1"/>
      <c r="F48309" s="1"/>
      <c r="G48309" s="1"/>
      <c r="H48309" s="1"/>
    </row>
    <row r="48310">
      <c r="A48310" s="1"/>
      <c r="B48310" s="1"/>
      <c r="C48310" s="1"/>
      <c r="D48310" s="8"/>
      <c r="E48310" s="1"/>
      <c r="F48310" s="1"/>
      <c r="G48310" s="1"/>
      <c r="H48310" s="1"/>
    </row>
    <row r="48311">
      <c r="A48311" s="1"/>
      <c r="B48311" s="1"/>
      <c r="C48311" s="1"/>
      <c r="D48311" s="8"/>
      <c r="E48311" s="1"/>
      <c r="F48311" s="1"/>
      <c r="G48311" s="1"/>
      <c r="H48311" s="1"/>
    </row>
    <row r="48312">
      <c r="A48312" s="1"/>
      <c r="B48312" s="1"/>
      <c r="C48312" s="1"/>
      <c r="D48312" s="8"/>
      <c r="E48312" s="1"/>
      <c r="F48312" s="1"/>
      <c r="G48312" s="1"/>
      <c r="H48312" s="1"/>
    </row>
    <row r="48313">
      <c r="A48313" s="1"/>
      <c r="B48313" s="1"/>
      <c r="C48313" s="1"/>
      <c r="D48313" s="8"/>
      <c r="E48313" s="1"/>
      <c r="F48313" s="1"/>
      <c r="G48313" s="1"/>
      <c r="H48313" s="1"/>
    </row>
    <row r="48314">
      <c r="A48314" s="1"/>
      <c r="B48314" s="1"/>
      <c r="C48314" s="1"/>
      <c r="D48314" s="8"/>
      <c r="E48314" s="1"/>
      <c r="F48314" s="1"/>
      <c r="G48314" s="1"/>
      <c r="H48314" s="1"/>
    </row>
    <row r="48315">
      <c r="A48315" s="1"/>
      <c r="B48315" s="1"/>
      <c r="C48315" s="1"/>
      <c r="D48315" s="8"/>
      <c r="E48315" s="1"/>
      <c r="F48315" s="1"/>
      <c r="G48315" s="1"/>
      <c r="H48315" s="1"/>
    </row>
    <row r="48316">
      <c r="A48316" s="1"/>
      <c r="B48316" s="1"/>
      <c r="C48316" s="1"/>
      <c r="D48316" s="8"/>
      <c r="E48316" s="1"/>
      <c r="F48316" s="1"/>
      <c r="G48316" s="1"/>
      <c r="H48316" s="1"/>
    </row>
    <row r="48317">
      <c r="A48317" s="1"/>
      <c r="B48317" s="1"/>
      <c r="C48317" s="1"/>
      <c r="D48317" s="8"/>
      <c r="E48317" s="1"/>
      <c r="F48317" s="1"/>
      <c r="G48317" s="1"/>
      <c r="H48317" s="1"/>
    </row>
    <row r="48318">
      <c r="A48318" s="1"/>
      <c r="B48318" s="1"/>
      <c r="C48318" s="1"/>
      <c r="D48318" s="8"/>
      <c r="E48318" s="1"/>
      <c r="F48318" s="1"/>
      <c r="G48318" s="1"/>
      <c r="H48318" s="1"/>
    </row>
    <row r="48319">
      <c r="A48319" s="1"/>
      <c r="B48319" s="1"/>
      <c r="C48319" s="1"/>
      <c r="D48319" s="8"/>
      <c r="E48319" s="1"/>
      <c r="F48319" s="1"/>
      <c r="G48319" s="1"/>
      <c r="H48319" s="1"/>
    </row>
    <row r="48320">
      <c r="A48320" s="1"/>
      <c r="B48320" s="1"/>
      <c r="C48320" s="1"/>
      <c r="D48320" s="8"/>
      <c r="E48320" s="1"/>
      <c r="F48320" s="1"/>
      <c r="G48320" s="1"/>
      <c r="H48320" s="1"/>
    </row>
    <row r="48321">
      <c r="A48321" s="1"/>
      <c r="B48321" s="1"/>
      <c r="C48321" s="1"/>
      <c r="D48321" s="8"/>
      <c r="E48321" s="1"/>
      <c r="F48321" s="1"/>
      <c r="G48321" s="1"/>
      <c r="H48321" s="1"/>
    </row>
    <row r="48322">
      <c r="A48322" s="1"/>
      <c r="B48322" s="1"/>
      <c r="C48322" s="1"/>
      <c r="D48322" s="8"/>
      <c r="E48322" s="1"/>
      <c r="F48322" s="1"/>
      <c r="G48322" s="1"/>
      <c r="H48322" s="1"/>
    </row>
    <row r="48323">
      <c r="A48323" s="1"/>
      <c r="B48323" s="1"/>
      <c r="C48323" s="1"/>
      <c r="D48323" s="8"/>
      <c r="E48323" s="1"/>
      <c r="F48323" s="1"/>
      <c r="G48323" s="1"/>
      <c r="H48323" s="1"/>
    </row>
    <row r="48324">
      <c r="A48324" s="1"/>
      <c r="B48324" s="1"/>
      <c r="C48324" s="1"/>
      <c r="D48324" s="8"/>
      <c r="E48324" s="1"/>
      <c r="F48324" s="1"/>
      <c r="G48324" s="1"/>
      <c r="H48324" s="1"/>
    </row>
    <row r="48325">
      <c r="A48325" s="1"/>
      <c r="B48325" s="1"/>
      <c r="C48325" s="1"/>
      <c r="D48325" s="8"/>
      <c r="E48325" s="1"/>
      <c r="F48325" s="1"/>
      <c r="G48325" s="1"/>
      <c r="H48325" s="1"/>
    </row>
    <row r="48326">
      <c r="A48326" s="1"/>
      <c r="B48326" s="1"/>
      <c r="C48326" s="1"/>
      <c r="D48326" s="8"/>
      <c r="E48326" s="1"/>
      <c r="F48326" s="1"/>
      <c r="G48326" s="1"/>
      <c r="H48326" s="1"/>
    </row>
    <row r="48327">
      <c r="A48327" s="1"/>
      <c r="B48327" s="1"/>
      <c r="C48327" s="1"/>
      <c r="D48327" s="8"/>
      <c r="E48327" s="1"/>
      <c r="F48327" s="1"/>
      <c r="G48327" s="1"/>
      <c r="H48327" s="1"/>
    </row>
    <row r="48328">
      <c r="A48328" s="1"/>
      <c r="B48328" s="1"/>
      <c r="C48328" s="1"/>
      <c r="D48328" s="8"/>
      <c r="E48328" s="1"/>
      <c r="F48328" s="1"/>
      <c r="G48328" s="1"/>
      <c r="H48328" s="1"/>
    </row>
    <row r="48329">
      <c r="A48329" s="1"/>
      <c r="B48329" s="1"/>
      <c r="C48329" s="1"/>
      <c r="D48329" s="8"/>
      <c r="E48329" s="1"/>
      <c r="F48329" s="1"/>
      <c r="G48329" s="1"/>
      <c r="H48329" s="1"/>
    </row>
    <row r="48330">
      <c r="A48330" s="1"/>
      <c r="B48330" s="1"/>
      <c r="C48330" s="1"/>
      <c r="D48330" s="8"/>
      <c r="E48330" s="1"/>
      <c r="F48330" s="1"/>
      <c r="G48330" s="1"/>
      <c r="H48330" s="1"/>
    </row>
    <row r="48331">
      <c r="A48331" s="1"/>
      <c r="B48331" s="1"/>
      <c r="C48331" s="1"/>
      <c r="D48331" s="8"/>
      <c r="E48331" s="1"/>
      <c r="F48331" s="1"/>
      <c r="G48331" s="1"/>
      <c r="H48331" s="1"/>
    </row>
    <row r="48332">
      <c r="A48332" s="1"/>
      <c r="B48332" s="1"/>
      <c r="C48332" s="1"/>
      <c r="D48332" s="8"/>
      <c r="E48332" s="1"/>
      <c r="F48332" s="1"/>
      <c r="G48332" s="1"/>
      <c r="H48332" s="1"/>
    </row>
    <row r="48333">
      <c r="A48333" s="1"/>
      <c r="B48333" s="1"/>
      <c r="C48333" s="1"/>
      <c r="D48333" s="8"/>
      <c r="E48333" s="1"/>
      <c r="F48333" s="1"/>
      <c r="G48333" s="1"/>
      <c r="H48333" s="1"/>
    </row>
    <row r="48334">
      <c r="A48334" s="1"/>
      <c r="B48334" s="1"/>
      <c r="C48334" s="1"/>
      <c r="D48334" s="8"/>
      <c r="E48334" s="1"/>
      <c r="F48334" s="1"/>
      <c r="G48334" s="1"/>
      <c r="H48334" s="1"/>
    </row>
    <row r="48335">
      <c r="A48335" s="1"/>
      <c r="B48335" s="1"/>
      <c r="C48335" s="1"/>
      <c r="D48335" s="8"/>
      <c r="E48335" s="1"/>
      <c r="F48335" s="1"/>
      <c r="G48335" s="1"/>
      <c r="H48335" s="1"/>
    </row>
    <row r="48336">
      <c r="A48336" s="1"/>
      <c r="B48336" s="1"/>
      <c r="C48336" s="1"/>
      <c r="D48336" s="8"/>
      <c r="E48336" s="1"/>
      <c r="F48336" s="1"/>
      <c r="G48336" s="1"/>
      <c r="H48336" s="1"/>
    </row>
    <row r="48337">
      <c r="A48337" s="1"/>
      <c r="B48337" s="1"/>
      <c r="C48337" s="1"/>
      <c r="D48337" s="8"/>
      <c r="E48337" s="1"/>
      <c r="F48337" s="1"/>
      <c r="G48337" s="1"/>
      <c r="H48337" s="1"/>
    </row>
    <row r="48338">
      <c r="A48338" s="1"/>
      <c r="B48338" s="1"/>
      <c r="C48338" s="1"/>
      <c r="D48338" s="8"/>
      <c r="E48338" s="1"/>
      <c r="F48338" s="1"/>
      <c r="G48338" s="1"/>
      <c r="H48338" s="1"/>
    </row>
    <row r="48339">
      <c r="A48339" s="1"/>
      <c r="B48339" s="1"/>
      <c r="C48339" s="1"/>
      <c r="D48339" s="8"/>
      <c r="E48339" s="1"/>
      <c r="F48339" s="1"/>
      <c r="G48339" s="1"/>
      <c r="H48339" s="1"/>
    </row>
    <row r="48340">
      <c r="A48340" s="1"/>
      <c r="B48340" s="1"/>
      <c r="C48340" s="1"/>
      <c r="D48340" s="8"/>
      <c r="E48340" s="1"/>
      <c r="F48340" s="1"/>
      <c r="G48340" s="1"/>
      <c r="H48340" s="1"/>
    </row>
    <row r="48341">
      <c r="A48341" s="1"/>
      <c r="B48341" s="1"/>
      <c r="C48341" s="1"/>
      <c r="D48341" s="8"/>
      <c r="E48341" s="1"/>
      <c r="F48341" s="1"/>
      <c r="G48341" s="1"/>
      <c r="H48341" s="1"/>
    </row>
    <row r="48342">
      <c r="A48342" s="1"/>
      <c r="B48342" s="1"/>
      <c r="C48342" s="1"/>
      <c r="D48342" s="8"/>
      <c r="E48342" s="1"/>
      <c r="F48342" s="1"/>
      <c r="G48342" s="1"/>
      <c r="H48342" s="1"/>
    </row>
    <row r="48343">
      <c r="A48343" s="1"/>
      <c r="B48343" s="1"/>
      <c r="C48343" s="1"/>
      <c r="D48343" s="8"/>
      <c r="E48343" s="1"/>
      <c r="F48343" s="1"/>
      <c r="G48343" s="1"/>
      <c r="H48343" s="1"/>
    </row>
    <row r="48344">
      <c r="A48344" s="1"/>
      <c r="B48344" s="1"/>
      <c r="C48344" s="1"/>
      <c r="D48344" s="8"/>
      <c r="E48344" s="1"/>
      <c r="F48344" s="1"/>
      <c r="G48344" s="1"/>
      <c r="H48344" s="1"/>
    </row>
    <row r="48345">
      <c r="A48345" s="1"/>
      <c r="B48345" s="1"/>
      <c r="C48345" s="1"/>
      <c r="D48345" s="8"/>
      <c r="E48345" s="1"/>
      <c r="F48345" s="1"/>
      <c r="G48345" s="1"/>
      <c r="H48345" s="1"/>
    </row>
    <row r="48346">
      <c r="A48346" s="1"/>
      <c r="B48346" s="1"/>
      <c r="C48346" s="1"/>
      <c r="D48346" s="8"/>
      <c r="E48346" s="1"/>
      <c r="F48346" s="1"/>
      <c r="G48346" s="1"/>
      <c r="H48346" s="1"/>
    </row>
    <row r="48347">
      <c r="A48347" s="1"/>
      <c r="B48347" s="1"/>
      <c r="C48347" s="1"/>
      <c r="D48347" s="8"/>
      <c r="E48347" s="1"/>
      <c r="F48347" s="1"/>
      <c r="G48347" s="1"/>
      <c r="H48347" s="1"/>
    </row>
    <row r="48348">
      <c r="A48348" s="1"/>
      <c r="B48348" s="1"/>
      <c r="C48348" s="1"/>
      <c r="D48348" s="8"/>
      <c r="E48348" s="1"/>
      <c r="F48348" s="1"/>
      <c r="G48348" s="1"/>
      <c r="H48348" s="1"/>
    </row>
    <row r="48349">
      <c r="A48349" s="1"/>
      <c r="B48349" s="1"/>
      <c r="C48349" s="1"/>
      <c r="D48349" s="8"/>
      <c r="E48349" s="1"/>
      <c r="F48349" s="1"/>
      <c r="G48349" s="1"/>
      <c r="H48349" s="1"/>
    </row>
    <row r="48350">
      <c r="A48350" s="1"/>
      <c r="B48350" s="1"/>
      <c r="C48350" s="1"/>
      <c r="D48350" s="8"/>
      <c r="E48350" s="1"/>
      <c r="F48350" s="1"/>
      <c r="G48350" s="1"/>
      <c r="H48350" s="1"/>
    </row>
    <row r="48351">
      <c r="A48351" s="1"/>
      <c r="B48351" s="1"/>
      <c r="C48351" s="1"/>
      <c r="D48351" s="8"/>
      <c r="E48351" s="1"/>
      <c r="F48351" s="1"/>
      <c r="G48351" s="1"/>
      <c r="H48351" s="1"/>
    </row>
    <row r="48352">
      <c r="A48352" s="1"/>
      <c r="B48352" s="1"/>
      <c r="C48352" s="1"/>
      <c r="D48352" s="8"/>
      <c r="E48352" s="1"/>
      <c r="F48352" s="1"/>
      <c r="G48352" s="1"/>
      <c r="H48352" s="1"/>
    </row>
    <row r="48353">
      <c r="A48353" s="1"/>
      <c r="B48353" s="1"/>
      <c r="C48353" s="1"/>
      <c r="D48353" s="8"/>
      <c r="E48353" s="1"/>
      <c r="F48353" s="1"/>
      <c r="G48353" s="1"/>
      <c r="H48353" s="1"/>
    </row>
    <row r="48354">
      <c r="A48354" s="1"/>
      <c r="B48354" s="1"/>
      <c r="C48354" s="1"/>
      <c r="D48354" s="8"/>
      <c r="E48354" s="1"/>
      <c r="F48354" s="1"/>
      <c r="G48354" s="1"/>
      <c r="H48354" s="1"/>
    </row>
    <row r="48355">
      <c r="A48355" s="1"/>
      <c r="B48355" s="1"/>
      <c r="C48355" s="1"/>
      <c r="D48355" s="8"/>
      <c r="E48355" s="1"/>
      <c r="F48355" s="1"/>
      <c r="G48355" s="1"/>
      <c r="H48355" s="1"/>
    </row>
    <row r="48356">
      <c r="A48356" s="1"/>
      <c r="B48356" s="1"/>
      <c r="C48356" s="1"/>
      <c r="D48356" s="8"/>
      <c r="E48356" s="1"/>
      <c r="F48356" s="1"/>
      <c r="G48356" s="1"/>
      <c r="H48356" s="1"/>
    </row>
    <row r="48357">
      <c r="A48357" s="1"/>
      <c r="B48357" s="1"/>
      <c r="C48357" s="1"/>
      <c r="D48357" s="8"/>
      <c r="E48357" s="1"/>
      <c r="F48357" s="1"/>
      <c r="G48357" s="1"/>
      <c r="H48357" s="1"/>
    </row>
    <row r="48358">
      <c r="A48358" s="1"/>
      <c r="B48358" s="1"/>
      <c r="C48358" s="1"/>
      <c r="D48358" s="8"/>
      <c r="E48358" s="1"/>
      <c r="F48358" s="1"/>
      <c r="G48358" s="1"/>
      <c r="H48358" s="1"/>
    </row>
    <row r="48359">
      <c r="A48359" s="1"/>
      <c r="B48359" s="1"/>
      <c r="C48359" s="1"/>
      <c r="D48359" s="8"/>
      <c r="E48359" s="1"/>
      <c r="F48359" s="1"/>
      <c r="G48359" s="1"/>
      <c r="H48359" s="1"/>
    </row>
    <row r="48360">
      <c r="A48360" s="1"/>
      <c r="B48360" s="1"/>
      <c r="C48360" s="1"/>
      <c r="D48360" s="8"/>
      <c r="E48360" s="1"/>
      <c r="F48360" s="1"/>
      <c r="G48360" s="1"/>
      <c r="H48360" s="1"/>
    </row>
    <row r="48361">
      <c r="A48361" s="1"/>
      <c r="B48361" s="1"/>
      <c r="C48361" s="1"/>
      <c r="D48361" s="8"/>
      <c r="E48361" s="1"/>
      <c r="F48361" s="1"/>
      <c r="G48361" s="1"/>
      <c r="H48361" s="1"/>
    </row>
    <row r="48362">
      <c r="A48362" s="1"/>
      <c r="B48362" s="1"/>
      <c r="C48362" s="1"/>
      <c r="D48362" s="8"/>
      <c r="E48362" s="1"/>
      <c r="F48362" s="1"/>
      <c r="G48362" s="1"/>
      <c r="H48362" s="1"/>
    </row>
    <row r="48363">
      <c r="A48363" s="1"/>
      <c r="B48363" s="1"/>
      <c r="C48363" s="1"/>
      <c r="D48363" s="8"/>
      <c r="E48363" s="1"/>
      <c r="F48363" s="1"/>
      <c r="G48363" s="1"/>
      <c r="H48363" s="1"/>
    </row>
    <row r="48364">
      <c r="A48364" s="1"/>
      <c r="B48364" s="1"/>
      <c r="C48364" s="1"/>
      <c r="D48364" s="8"/>
      <c r="E48364" s="1"/>
      <c r="F48364" s="1"/>
      <c r="G48364" s="1"/>
      <c r="H48364" s="1"/>
    </row>
    <row r="48365">
      <c r="A48365" s="1"/>
      <c r="B48365" s="1"/>
      <c r="C48365" s="1"/>
      <c r="D48365" s="8"/>
      <c r="E48365" s="1"/>
      <c r="F48365" s="1"/>
      <c r="G48365" s="1"/>
      <c r="H48365" s="1"/>
    </row>
    <row r="48366">
      <c r="A48366" s="1"/>
      <c r="B48366" s="1"/>
      <c r="C48366" s="1"/>
      <c r="D48366" s="8"/>
      <c r="E48366" s="1"/>
      <c r="F48366" s="1"/>
      <c r="G48366" s="1"/>
      <c r="H48366" s="1"/>
    </row>
    <row r="48367">
      <c r="A48367" s="1"/>
      <c r="B48367" s="1"/>
      <c r="C48367" s="1"/>
      <c r="D48367" s="8"/>
      <c r="E48367" s="1"/>
      <c r="F48367" s="1"/>
      <c r="G48367" s="1"/>
      <c r="H48367" s="1"/>
    </row>
    <row r="48368">
      <c r="A48368" s="1"/>
      <c r="B48368" s="1"/>
      <c r="C48368" s="1"/>
      <c r="D48368" s="8"/>
      <c r="E48368" s="1"/>
      <c r="F48368" s="1"/>
      <c r="G48368" s="1"/>
      <c r="H48368" s="1"/>
    </row>
    <row r="48369">
      <c r="A48369" s="1"/>
      <c r="B48369" s="1"/>
      <c r="C48369" s="1"/>
      <c r="D48369" s="8"/>
      <c r="E48369" s="1"/>
      <c r="F48369" s="1"/>
      <c r="G48369" s="1"/>
      <c r="H48369" s="1"/>
    </row>
    <row r="48370">
      <c r="A48370" s="1"/>
      <c r="B48370" s="1"/>
      <c r="C48370" s="1"/>
      <c r="D48370" s="8"/>
      <c r="E48370" s="1"/>
      <c r="F48370" s="1"/>
      <c r="G48370" s="1"/>
      <c r="H48370" s="1"/>
    </row>
    <row r="48371">
      <c r="A48371" s="1"/>
      <c r="B48371" s="1"/>
      <c r="C48371" s="1"/>
      <c r="D48371" s="8"/>
      <c r="E48371" s="1"/>
      <c r="F48371" s="1"/>
      <c r="G48371" s="1"/>
      <c r="H48371" s="1"/>
    </row>
    <row r="48372">
      <c r="A48372" s="1"/>
      <c r="B48372" s="1"/>
      <c r="C48372" s="1"/>
      <c r="D48372" s="8"/>
      <c r="E48372" s="1"/>
      <c r="F48372" s="1"/>
      <c r="G48372" s="1"/>
      <c r="H48372" s="1"/>
    </row>
    <row r="48373">
      <c r="A48373" s="1"/>
      <c r="B48373" s="1"/>
      <c r="C48373" s="1"/>
      <c r="D48373" s="8"/>
      <c r="E48373" s="1"/>
      <c r="F48373" s="1"/>
      <c r="G48373" s="1"/>
      <c r="H48373" s="1"/>
    </row>
    <row r="48374">
      <c r="A48374" s="1"/>
      <c r="B48374" s="1"/>
      <c r="C48374" s="1"/>
      <c r="D48374" s="8"/>
      <c r="E48374" s="1"/>
      <c r="F48374" s="1"/>
      <c r="G48374" s="1"/>
      <c r="H48374" s="1"/>
    </row>
    <row r="48375">
      <c r="A48375" s="1"/>
      <c r="B48375" s="1"/>
      <c r="C48375" s="1"/>
      <c r="D48375" s="8"/>
      <c r="E48375" s="1"/>
      <c r="F48375" s="1"/>
      <c r="G48375" s="1"/>
      <c r="H48375" s="1"/>
    </row>
    <row r="48376">
      <c r="A48376" s="1"/>
      <c r="B48376" s="1"/>
      <c r="C48376" s="1"/>
      <c r="D48376" s="8"/>
      <c r="E48376" s="1"/>
      <c r="F48376" s="1"/>
      <c r="G48376" s="1"/>
      <c r="H48376" s="1"/>
    </row>
    <row r="48377">
      <c r="A48377" s="1"/>
      <c r="B48377" s="1"/>
      <c r="C48377" s="1"/>
      <c r="D48377" s="8"/>
      <c r="E48377" s="1"/>
      <c r="F48377" s="1"/>
      <c r="G48377" s="1"/>
      <c r="H48377" s="1"/>
    </row>
    <row r="48378">
      <c r="A48378" s="1"/>
      <c r="B48378" s="1"/>
      <c r="C48378" s="1"/>
      <c r="D48378" s="8"/>
      <c r="E48378" s="1"/>
      <c r="F48378" s="1"/>
      <c r="G48378" s="1"/>
      <c r="H48378" s="1"/>
    </row>
    <row r="48379">
      <c r="A48379" s="1"/>
      <c r="B48379" s="1"/>
      <c r="C48379" s="1"/>
      <c r="D48379" s="8"/>
      <c r="E48379" s="1"/>
      <c r="F48379" s="1"/>
      <c r="G48379" s="1"/>
      <c r="H48379" s="1"/>
    </row>
    <row r="48380">
      <c r="A48380" s="1"/>
      <c r="B48380" s="1"/>
      <c r="C48380" s="1"/>
      <c r="D48380" s="8"/>
      <c r="E48380" s="1"/>
      <c r="F48380" s="1"/>
      <c r="G48380" s="1"/>
      <c r="H48380" s="1"/>
    </row>
    <row r="48381">
      <c r="A48381" s="1"/>
      <c r="B48381" s="1"/>
      <c r="C48381" s="1"/>
      <c r="D48381" s="8"/>
      <c r="E48381" s="1"/>
      <c r="F48381" s="1"/>
      <c r="G48381" s="1"/>
      <c r="H48381" s="1"/>
    </row>
    <row r="48382">
      <c r="A48382" s="1"/>
      <c r="B48382" s="1"/>
      <c r="C48382" s="1"/>
      <c r="D48382" s="8"/>
      <c r="E48382" s="1"/>
      <c r="F48382" s="1"/>
      <c r="G48382" s="1"/>
      <c r="H48382" s="1"/>
    </row>
    <row r="48383">
      <c r="A48383" s="1"/>
      <c r="B48383" s="1"/>
      <c r="C48383" s="1"/>
      <c r="D48383" s="8"/>
      <c r="E48383" s="1"/>
      <c r="F48383" s="1"/>
      <c r="G48383" s="1"/>
      <c r="H48383" s="1"/>
    </row>
    <row r="48384">
      <c r="A48384" s="1"/>
      <c r="B48384" s="1"/>
      <c r="C48384" s="1"/>
      <c r="D48384" s="8"/>
      <c r="E48384" s="1"/>
      <c r="F48384" s="1"/>
      <c r="G48384" s="1"/>
      <c r="H48384" s="1"/>
    </row>
    <row r="48385">
      <c r="A48385" s="1"/>
      <c r="B48385" s="1"/>
      <c r="C48385" s="1"/>
      <c r="D48385" s="8"/>
      <c r="E48385" s="1"/>
      <c r="F48385" s="1"/>
      <c r="G48385" s="1"/>
      <c r="H48385" s="1"/>
    </row>
    <row r="48386">
      <c r="A48386" s="1"/>
      <c r="B48386" s="1"/>
      <c r="C48386" s="1"/>
      <c r="D48386" s="8"/>
      <c r="E48386" s="1"/>
      <c r="F48386" s="1"/>
      <c r="G48386" s="1"/>
      <c r="H48386" s="1"/>
    </row>
    <row r="48387">
      <c r="A48387" s="1"/>
      <c r="B48387" s="1"/>
      <c r="C48387" s="1"/>
      <c r="D48387" s="8"/>
      <c r="E48387" s="1"/>
      <c r="F48387" s="1"/>
      <c r="G48387" s="1"/>
      <c r="H48387" s="1"/>
    </row>
    <row r="48388">
      <c r="A48388" s="1"/>
      <c r="B48388" s="1"/>
      <c r="C48388" s="1"/>
      <c r="D48388" s="8"/>
      <c r="E48388" s="1"/>
      <c r="F48388" s="1"/>
      <c r="G48388" s="1"/>
      <c r="H48388" s="1"/>
    </row>
    <row r="48389">
      <c r="A48389" s="1"/>
      <c r="B48389" s="1"/>
      <c r="C48389" s="1"/>
      <c r="D48389" s="8"/>
      <c r="E48389" s="1"/>
      <c r="F48389" s="1"/>
      <c r="G48389" s="1"/>
      <c r="H48389" s="1"/>
    </row>
    <row r="48390">
      <c r="A48390" s="1"/>
      <c r="B48390" s="1"/>
      <c r="C48390" s="1"/>
      <c r="D48390" s="8"/>
      <c r="E48390" s="1"/>
      <c r="F48390" s="1"/>
      <c r="G48390" s="1"/>
      <c r="H48390" s="1"/>
    </row>
    <row r="48391">
      <c r="A48391" s="1"/>
      <c r="B48391" s="1"/>
      <c r="C48391" s="1"/>
      <c r="D48391" s="8"/>
      <c r="E48391" s="1"/>
      <c r="F48391" s="1"/>
      <c r="G48391" s="1"/>
      <c r="H48391" s="1"/>
    </row>
    <row r="48392">
      <c r="A48392" s="1"/>
      <c r="B48392" s="1"/>
      <c r="C48392" s="1"/>
      <c r="D48392" s="8"/>
      <c r="E48392" s="1"/>
      <c r="F48392" s="1"/>
      <c r="G48392" s="1"/>
      <c r="H48392" s="1"/>
    </row>
    <row r="48393">
      <c r="A48393" s="1"/>
      <c r="B48393" s="1"/>
      <c r="C48393" s="1"/>
      <c r="D48393" s="8"/>
      <c r="E48393" s="1"/>
      <c r="F48393" s="1"/>
      <c r="G48393" s="1"/>
      <c r="H48393" s="1"/>
    </row>
    <row r="48394">
      <c r="A48394" s="1"/>
      <c r="B48394" s="1"/>
      <c r="C48394" s="1"/>
      <c r="D48394" s="8"/>
      <c r="E48394" s="1"/>
      <c r="F48394" s="1"/>
      <c r="G48394" s="1"/>
      <c r="H48394" s="1"/>
    </row>
    <row r="48395">
      <c r="A48395" s="1"/>
      <c r="B48395" s="1"/>
      <c r="C48395" s="1"/>
      <c r="D48395" s="8"/>
      <c r="E48395" s="1"/>
      <c r="F48395" s="1"/>
      <c r="G48395" s="1"/>
      <c r="H48395" s="1"/>
    </row>
    <row r="48396">
      <c r="A48396" s="1"/>
      <c r="B48396" s="1"/>
      <c r="C48396" s="1"/>
      <c r="D48396" s="8"/>
      <c r="E48396" s="1"/>
      <c r="F48396" s="1"/>
      <c r="G48396" s="1"/>
      <c r="H48396" s="1"/>
    </row>
    <row r="48397">
      <c r="A48397" s="1"/>
      <c r="B48397" s="1"/>
      <c r="C48397" s="1"/>
      <c r="D48397" s="8"/>
      <c r="E48397" s="1"/>
      <c r="F48397" s="1"/>
      <c r="G48397" s="1"/>
      <c r="H48397" s="1"/>
    </row>
    <row r="48398">
      <c r="A48398" s="1"/>
      <c r="B48398" s="1"/>
      <c r="C48398" s="1"/>
      <c r="D48398" s="8"/>
      <c r="E48398" s="1"/>
      <c r="F48398" s="1"/>
      <c r="G48398" s="1"/>
      <c r="H48398" s="1"/>
    </row>
    <row r="48399">
      <c r="A48399" s="1"/>
      <c r="B48399" s="1"/>
      <c r="C48399" s="1"/>
      <c r="D48399" s="8"/>
      <c r="E48399" s="1"/>
      <c r="F48399" s="1"/>
      <c r="G48399" s="1"/>
      <c r="H48399" s="1"/>
    </row>
    <row r="48400">
      <c r="A48400" s="1"/>
      <c r="B48400" s="1"/>
      <c r="C48400" s="1"/>
      <c r="D48400" s="8"/>
      <c r="E48400" s="1"/>
      <c r="F48400" s="1"/>
      <c r="G48400" s="1"/>
      <c r="H48400" s="1"/>
    </row>
    <row r="48401">
      <c r="A48401" s="1"/>
      <c r="B48401" s="1"/>
      <c r="C48401" s="1"/>
      <c r="D48401" s="8"/>
      <c r="E48401" s="1"/>
      <c r="F48401" s="1"/>
      <c r="G48401" s="1"/>
      <c r="H48401" s="1"/>
    </row>
    <row r="48402">
      <c r="A48402" s="1"/>
      <c r="B48402" s="1"/>
      <c r="C48402" s="1"/>
      <c r="D48402" s="8"/>
      <c r="E48402" s="1"/>
      <c r="F48402" s="1"/>
      <c r="G48402" s="1"/>
      <c r="H48402" s="1"/>
    </row>
    <row r="48403">
      <c r="A48403" s="1"/>
      <c r="B48403" s="1"/>
      <c r="C48403" s="1"/>
      <c r="D48403" s="8"/>
      <c r="E48403" s="1"/>
      <c r="F48403" s="1"/>
      <c r="G48403" s="1"/>
      <c r="H48403" s="1"/>
    </row>
    <row r="48404">
      <c r="A48404" s="1"/>
      <c r="B48404" s="1"/>
      <c r="C48404" s="1"/>
      <c r="D48404" s="8"/>
      <c r="E48404" s="1"/>
      <c r="F48404" s="1"/>
      <c r="G48404" s="1"/>
      <c r="H48404" s="1"/>
    </row>
    <row r="48405">
      <c r="A48405" s="1"/>
      <c r="B48405" s="1"/>
      <c r="C48405" s="1"/>
      <c r="D48405" s="8"/>
      <c r="E48405" s="1"/>
      <c r="F48405" s="1"/>
      <c r="G48405" s="1"/>
      <c r="H48405" s="1"/>
    </row>
    <row r="48406">
      <c r="A48406" s="1"/>
      <c r="B48406" s="1"/>
      <c r="C48406" s="1"/>
      <c r="D48406" s="8"/>
      <c r="E48406" s="1"/>
      <c r="F48406" s="1"/>
      <c r="G48406" s="1"/>
      <c r="H48406" s="1"/>
    </row>
    <row r="48407">
      <c r="A48407" s="1"/>
      <c r="B48407" s="1"/>
      <c r="C48407" s="1"/>
      <c r="D48407" s="8"/>
      <c r="E48407" s="1"/>
      <c r="F48407" s="1"/>
      <c r="G48407" s="1"/>
      <c r="H48407" s="1"/>
    </row>
    <row r="48408">
      <c r="A48408" s="1"/>
      <c r="B48408" s="1"/>
      <c r="C48408" s="1"/>
      <c r="D48408" s="8"/>
      <c r="E48408" s="1"/>
      <c r="F48408" s="1"/>
      <c r="G48408" s="1"/>
      <c r="H48408" s="1"/>
    </row>
    <row r="48409">
      <c r="A48409" s="1"/>
      <c r="B48409" s="1"/>
      <c r="C48409" s="1"/>
      <c r="D48409" s="8"/>
      <c r="E48409" s="1"/>
      <c r="F48409" s="1"/>
      <c r="G48409" s="1"/>
      <c r="H48409" s="1"/>
    </row>
    <row r="48410">
      <c r="A48410" s="1"/>
      <c r="B48410" s="1"/>
      <c r="C48410" s="1"/>
      <c r="D48410" s="8"/>
      <c r="E48410" s="1"/>
      <c r="F48410" s="1"/>
      <c r="G48410" s="1"/>
      <c r="H48410" s="1"/>
    </row>
    <row r="48411">
      <c r="A48411" s="1"/>
      <c r="B48411" s="1"/>
      <c r="C48411" s="1"/>
      <c r="D48411" s="8"/>
      <c r="E48411" s="1"/>
      <c r="F48411" s="1"/>
      <c r="G48411" s="1"/>
      <c r="H48411" s="1"/>
    </row>
    <row r="48412">
      <c r="A48412" s="1"/>
      <c r="B48412" s="1"/>
      <c r="C48412" s="1"/>
      <c r="D48412" s="8"/>
      <c r="E48412" s="1"/>
      <c r="F48412" s="1"/>
      <c r="G48412" s="1"/>
      <c r="H48412" s="1"/>
    </row>
    <row r="48413">
      <c r="A48413" s="1"/>
      <c r="B48413" s="1"/>
      <c r="C48413" s="1"/>
      <c r="D48413" s="8"/>
      <c r="E48413" s="1"/>
      <c r="F48413" s="1"/>
      <c r="G48413" s="1"/>
      <c r="H48413" s="1"/>
    </row>
    <row r="48414">
      <c r="A48414" s="1"/>
      <c r="B48414" s="1"/>
      <c r="C48414" s="1"/>
      <c r="D48414" s="8"/>
      <c r="E48414" s="1"/>
      <c r="F48414" s="1"/>
      <c r="G48414" s="1"/>
      <c r="H48414" s="1"/>
    </row>
    <row r="48415">
      <c r="A48415" s="1"/>
      <c r="B48415" s="1"/>
      <c r="C48415" s="1"/>
      <c r="D48415" s="8"/>
      <c r="E48415" s="1"/>
      <c r="F48415" s="1"/>
      <c r="G48415" s="1"/>
      <c r="H48415" s="1"/>
    </row>
    <row r="48416">
      <c r="A48416" s="1"/>
      <c r="B48416" s="1"/>
      <c r="C48416" s="1"/>
      <c r="D48416" s="8"/>
      <c r="E48416" s="1"/>
      <c r="F48416" s="1"/>
      <c r="G48416" s="1"/>
      <c r="H48416" s="1"/>
    </row>
    <row r="48417">
      <c r="A48417" s="1"/>
      <c r="B48417" s="1"/>
      <c r="C48417" s="1"/>
      <c r="D48417" s="8"/>
      <c r="E48417" s="1"/>
      <c r="F48417" s="1"/>
      <c r="G48417" s="1"/>
      <c r="H48417" s="1"/>
    </row>
    <row r="48418">
      <c r="A48418" s="1"/>
      <c r="B48418" s="1"/>
      <c r="C48418" s="1"/>
      <c r="D48418" s="8"/>
      <c r="E48418" s="1"/>
      <c r="F48418" s="1"/>
      <c r="G48418" s="1"/>
      <c r="H48418" s="1"/>
    </row>
    <row r="48419">
      <c r="A48419" s="1"/>
      <c r="B48419" s="1"/>
      <c r="C48419" s="1"/>
      <c r="D48419" s="8"/>
      <c r="E48419" s="1"/>
      <c r="F48419" s="1"/>
      <c r="G48419" s="1"/>
      <c r="H48419" s="1"/>
    </row>
    <row r="48420">
      <c r="A48420" s="1"/>
      <c r="B48420" s="1"/>
      <c r="C48420" s="1"/>
      <c r="D48420" s="8"/>
      <c r="E48420" s="1"/>
      <c r="F48420" s="1"/>
      <c r="G48420" s="1"/>
      <c r="H48420" s="1"/>
    </row>
    <row r="48421">
      <c r="A48421" s="1"/>
      <c r="B48421" s="1"/>
      <c r="C48421" s="1"/>
      <c r="D48421" s="8"/>
      <c r="E48421" s="1"/>
      <c r="F48421" s="1"/>
      <c r="G48421" s="1"/>
      <c r="H48421" s="1"/>
    </row>
    <row r="48422">
      <c r="A48422" s="1"/>
      <c r="B48422" s="1"/>
      <c r="C48422" s="1"/>
      <c r="D48422" s="8"/>
      <c r="E48422" s="1"/>
      <c r="F48422" s="1"/>
      <c r="G48422" s="1"/>
      <c r="H48422" s="1"/>
    </row>
    <row r="48423">
      <c r="A48423" s="1"/>
      <c r="B48423" s="1"/>
      <c r="C48423" s="1"/>
      <c r="D48423" s="8"/>
      <c r="E48423" s="1"/>
      <c r="F48423" s="1"/>
      <c r="G48423" s="1"/>
      <c r="H48423" s="1"/>
    </row>
    <row r="48424">
      <c r="A48424" s="1"/>
      <c r="B48424" s="1"/>
      <c r="C48424" s="1"/>
      <c r="D48424" s="8"/>
      <c r="E48424" s="1"/>
      <c r="F48424" s="1"/>
      <c r="G48424" s="1"/>
      <c r="H48424" s="1"/>
    </row>
    <row r="48425">
      <c r="A48425" s="1"/>
      <c r="B48425" s="1"/>
      <c r="C48425" s="1"/>
      <c r="D48425" s="8"/>
      <c r="E48425" s="1"/>
      <c r="F48425" s="1"/>
      <c r="G48425" s="1"/>
      <c r="H48425" s="1"/>
    </row>
    <row r="48426">
      <c r="A48426" s="1"/>
      <c r="B48426" s="1"/>
      <c r="C48426" s="1"/>
      <c r="D48426" s="8"/>
      <c r="E48426" s="1"/>
      <c r="F48426" s="1"/>
      <c r="G48426" s="1"/>
      <c r="H48426" s="1"/>
    </row>
    <row r="48427">
      <c r="A48427" s="1"/>
      <c r="B48427" s="1"/>
      <c r="C48427" s="1"/>
      <c r="D48427" s="8"/>
      <c r="E48427" s="1"/>
      <c r="F48427" s="1"/>
      <c r="G48427" s="1"/>
      <c r="H48427" s="1"/>
    </row>
    <row r="48428">
      <c r="A48428" s="1"/>
      <c r="B48428" s="1"/>
      <c r="C48428" s="1"/>
      <c r="D48428" s="8"/>
      <c r="E48428" s="1"/>
      <c r="F48428" s="1"/>
      <c r="G48428" s="1"/>
      <c r="H48428" s="1"/>
    </row>
    <row r="48429">
      <c r="A48429" s="1"/>
      <c r="B48429" s="1"/>
      <c r="C48429" s="1"/>
      <c r="D48429" s="8"/>
      <c r="E48429" s="1"/>
      <c r="F48429" s="1"/>
      <c r="G48429" s="1"/>
      <c r="H48429" s="1"/>
    </row>
    <row r="48430">
      <c r="A48430" s="1"/>
      <c r="B48430" s="1"/>
      <c r="C48430" s="1"/>
      <c r="D48430" s="8"/>
      <c r="E48430" s="1"/>
      <c r="F48430" s="1"/>
      <c r="G48430" s="1"/>
      <c r="H48430" s="1"/>
    </row>
    <row r="48431">
      <c r="A48431" s="1"/>
      <c r="B48431" s="1"/>
      <c r="C48431" s="1"/>
      <c r="D48431" s="8"/>
      <c r="E48431" s="1"/>
      <c r="F48431" s="1"/>
      <c r="G48431" s="1"/>
      <c r="H48431" s="1"/>
    </row>
    <row r="48432">
      <c r="A48432" s="1"/>
      <c r="B48432" s="1"/>
      <c r="C48432" s="1"/>
      <c r="D48432" s="8"/>
      <c r="E48432" s="1"/>
      <c r="F48432" s="1"/>
      <c r="G48432" s="1"/>
      <c r="H48432" s="1"/>
    </row>
    <row r="48433">
      <c r="A48433" s="1"/>
      <c r="B48433" s="1"/>
      <c r="C48433" s="1"/>
      <c r="D48433" s="8"/>
      <c r="E48433" s="1"/>
      <c r="F48433" s="1"/>
      <c r="G48433" s="1"/>
      <c r="H48433" s="1"/>
    </row>
    <row r="48434">
      <c r="A48434" s="1"/>
      <c r="B48434" s="1"/>
      <c r="C48434" s="1"/>
      <c r="D48434" s="8"/>
      <c r="E48434" s="1"/>
      <c r="F48434" s="1"/>
      <c r="G48434" s="1"/>
      <c r="H48434" s="1"/>
    </row>
    <row r="48435">
      <c r="A48435" s="1"/>
      <c r="B48435" s="1"/>
      <c r="C48435" s="1"/>
      <c r="D48435" s="8"/>
      <c r="E48435" s="1"/>
      <c r="F48435" s="1"/>
      <c r="G48435" s="1"/>
      <c r="H48435" s="1"/>
    </row>
    <row r="48436">
      <c r="A48436" s="1"/>
      <c r="B48436" s="1"/>
      <c r="C48436" s="1"/>
      <c r="D48436" s="8"/>
      <c r="E48436" s="1"/>
      <c r="F48436" s="1"/>
      <c r="G48436" s="1"/>
      <c r="H48436" s="1"/>
    </row>
    <row r="48437">
      <c r="A48437" s="1"/>
      <c r="B48437" s="1"/>
      <c r="C48437" s="1"/>
      <c r="D48437" s="8"/>
      <c r="E48437" s="1"/>
      <c r="F48437" s="1"/>
      <c r="G48437" s="1"/>
      <c r="H48437" s="1"/>
    </row>
    <row r="48438">
      <c r="A48438" s="1"/>
      <c r="B48438" s="1"/>
      <c r="C48438" s="1"/>
      <c r="D48438" s="8"/>
      <c r="E48438" s="1"/>
      <c r="F48438" s="1"/>
      <c r="G48438" s="1"/>
      <c r="H48438" s="1"/>
    </row>
    <row r="48439">
      <c r="A48439" s="1"/>
      <c r="B48439" s="1"/>
      <c r="C48439" s="1"/>
      <c r="D48439" s="8"/>
      <c r="E48439" s="1"/>
      <c r="F48439" s="1"/>
      <c r="G48439" s="1"/>
      <c r="H48439" s="1"/>
    </row>
    <row r="48440">
      <c r="A48440" s="1"/>
      <c r="B48440" s="1"/>
      <c r="C48440" s="1"/>
      <c r="D48440" s="8"/>
      <c r="E48440" s="1"/>
      <c r="F48440" s="1"/>
      <c r="G48440" s="1"/>
      <c r="H48440" s="1"/>
    </row>
    <row r="48441">
      <c r="A48441" s="1"/>
      <c r="B48441" s="1"/>
      <c r="C48441" s="1"/>
      <c r="D48441" s="8"/>
      <c r="E48441" s="1"/>
      <c r="F48441" s="1"/>
      <c r="G48441" s="1"/>
      <c r="H48441" s="1"/>
    </row>
    <row r="48442">
      <c r="A48442" s="1"/>
      <c r="B48442" s="1"/>
      <c r="C48442" s="1"/>
      <c r="D48442" s="8"/>
      <c r="E48442" s="1"/>
      <c r="F48442" s="1"/>
      <c r="G48442" s="1"/>
      <c r="H48442" s="1"/>
    </row>
    <row r="48443">
      <c r="A48443" s="1"/>
      <c r="B48443" s="1"/>
      <c r="C48443" s="1"/>
      <c r="D48443" s="8"/>
      <c r="E48443" s="1"/>
      <c r="F48443" s="1"/>
      <c r="G48443" s="1"/>
      <c r="H48443" s="1"/>
    </row>
    <row r="48444">
      <c r="A48444" s="1"/>
      <c r="B48444" s="1"/>
      <c r="C48444" s="1"/>
      <c r="D48444" s="8"/>
      <c r="E48444" s="1"/>
      <c r="F48444" s="1"/>
      <c r="G48444" s="1"/>
      <c r="H48444" s="1"/>
    </row>
    <row r="48445">
      <c r="A48445" s="1"/>
      <c r="B48445" s="1"/>
      <c r="C48445" s="1"/>
      <c r="D48445" s="8"/>
      <c r="E48445" s="1"/>
      <c r="F48445" s="1"/>
      <c r="G48445" s="1"/>
      <c r="H48445" s="1"/>
    </row>
    <row r="48446">
      <c r="A48446" s="1"/>
      <c r="B48446" s="1"/>
      <c r="C48446" s="1"/>
      <c r="D48446" s="8"/>
      <c r="E48446" s="1"/>
      <c r="F48446" s="1"/>
      <c r="G48446" s="1"/>
      <c r="H48446" s="1"/>
    </row>
    <row r="48447">
      <c r="A48447" s="1"/>
      <c r="B48447" s="1"/>
      <c r="C48447" s="1"/>
      <c r="D48447" s="8"/>
      <c r="E48447" s="1"/>
      <c r="F48447" s="1"/>
      <c r="G48447" s="1"/>
      <c r="H48447" s="1"/>
    </row>
    <row r="48448">
      <c r="A48448" s="1"/>
      <c r="B48448" s="1"/>
      <c r="C48448" s="1"/>
      <c r="D48448" s="8"/>
      <c r="E48448" s="1"/>
      <c r="F48448" s="1"/>
      <c r="G48448" s="1"/>
      <c r="H48448" s="1"/>
    </row>
    <row r="48449">
      <c r="A48449" s="1"/>
      <c r="B48449" s="1"/>
      <c r="C48449" s="1"/>
      <c r="D48449" s="8"/>
      <c r="E48449" s="1"/>
      <c r="F48449" s="1"/>
      <c r="G48449" s="1"/>
      <c r="H48449" s="1"/>
    </row>
    <row r="48450">
      <c r="A48450" s="1"/>
      <c r="B48450" s="1"/>
      <c r="C48450" s="1"/>
      <c r="D48450" s="8"/>
      <c r="E48450" s="1"/>
      <c r="F48450" s="1"/>
      <c r="G48450" s="1"/>
      <c r="H48450" s="1"/>
    </row>
    <row r="48451">
      <c r="A48451" s="1"/>
      <c r="B48451" s="1"/>
      <c r="C48451" s="1"/>
      <c r="D48451" s="8"/>
      <c r="E48451" s="1"/>
      <c r="F48451" s="1"/>
      <c r="G48451" s="1"/>
      <c r="H48451" s="1"/>
    </row>
    <row r="48452">
      <c r="A48452" s="1"/>
      <c r="B48452" s="1"/>
      <c r="C48452" s="1"/>
      <c r="D48452" s="8"/>
      <c r="E48452" s="1"/>
      <c r="F48452" s="1"/>
      <c r="G48452" s="1"/>
      <c r="H48452" s="1"/>
    </row>
    <row r="48453">
      <c r="A48453" s="1"/>
      <c r="B48453" s="1"/>
      <c r="C48453" s="1"/>
      <c r="D48453" s="8"/>
      <c r="E48453" s="1"/>
      <c r="F48453" s="1"/>
      <c r="G48453" s="1"/>
      <c r="H48453" s="1"/>
    </row>
    <row r="48454">
      <c r="A48454" s="1"/>
      <c r="B48454" s="1"/>
      <c r="C48454" s="1"/>
      <c r="D48454" s="8"/>
      <c r="E48454" s="1"/>
      <c r="F48454" s="1"/>
      <c r="G48454" s="1"/>
      <c r="H48454" s="1"/>
    </row>
    <row r="48455">
      <c r="A48455" s="1"/>
      <c r="B48455" s="1"/>
      <c r="C48455" s="1"/>
      <c r="D48455" s="8"/>
      <c r="E48455" s="1"/>
      <c r="F48455" s="1"/>
      <c r="G48455" s="1"/>
      <c r="H48455" s="1"/>
    </row>
    <row r="48456">
      <c r="A48456" s="1"/>
      <c r="B48456" s="1"/>
      <c r="C48456" s="1"/>
      <c r="D48456" s="8"/>
      <c r="E48456" s="1"/>
      <c r="F48456" s="1"/>
      <c r="G48456" s="1"/>
      <c r="H48456" s="1"/>
    </row>
    <row r="48457">
      <c r="A48457" s="1"/>
      <c r="B48457" s="1"/>
      <c r="C48457" s="1"/>
      <c r="D48457" s="8"/>
      <c r="E48457" s="1"/>
      <c r="F48457" s="1"/>
      <c r="G48457" s="1"/>
      <c r="H48457" s="1"/>
    </row>
    <row r="48458">
      <c r="A48458" s="1"/>
      <c r="B48458" s="1"/>
      <c r="C48458" s="1"/>
      <c r="D48458" s="8"/>
      <c r="E48458" s="1"/>
      <c r="F48458" s="1"/>
      <c r="G48458" s="1"/>
      <c r="H48458" s="1"/>
    </row>
    <row r="48459">
      <c r="A48459" s="1"/>
      <c r="B48459" s="1"/>
      <c r="C48459" s="1"/>
      <c r="D48459" s="8"/>
      <c r="E48459" s="1"/>
      <c r="F48459" s="1"/>
      <c r="G48459" s="1"/>
      <c r="H48459" s="1"/>
    </row>
    <row r="48460">
      <c r="A48460" s="1"/>
      <c r="B48460" s="1"/>
      <c r="C48460" s="1"/>
      <c r="D48460" s="8"/>
      <c r="E48460" s="1"/>
      <c r="F48460" s="1"/>
      <c r="G48460" s="1"/>
      <c r="H48460" s="1"/>
    </row>
    <row r="48461">
      <c r="A48461" s="1"/>
      <c r="B48461" s="1"/>
      <c r="C48461" s="1"/>
      <c r="D48461" s="8"/>
      <c r="E48461" s="1"/>
      <c r="F48461" s="1"/>
      <c r="G48461" s="1"/>
      <c r="H48461" s="1"/>
    </row>
    <row r="48462">
      <c r="A48462" s="1"/>
      <c r="B48462" s="1"/>
      <c r="C48462" s="1"/>
      <c r="D48462" s="8"/>
      <c r="E48462" s="1"/>
      <c r="F48462" s="1"/>
      <c r="G48462" s="1"/>
      <c r="H48462" s="1"/>
    </row>
    <row r="48463">
      <c r="A48463" s="1"/>
      <c r="B48463" s="1"/>
      <c r="C48463" s="1"/>
      <c r="D48463" s="8"/>
      <c r="E48463" s="1"/>
      <c r="F48463" s="1"/>
      <c r="G48463" s="1"/>
      <c r="H48463" s="1"/>
    </row>
    <row r="48464">
      <c r="A48464" s="1"/>
      <c r="B48464" s="1"/>
      <c r="C48464" s="1"/>
      <c r="D48464" s="8"/>
      <c r="E48464" s="1"/>
      <c r="F48464" s="1"/>
      <c r="G48464" s="1"/>
      <c r="H48464" s="1"/>
    </row>
    <row r="48465">
      <c r="A48465" s="1"/>
      <c r="B48465" s="1"/>
      <c r="C48465" s="1"/>
      <c r="D48465" s="8"/>
      <c r="E48465" s="1"/>
      <c r="F48465" s="1"/>
      <c r="G48465" s="1"/>
      <c r="H48465" s="1"/>
    </row>
    <row r="48466">
      <c r="A48466" s="1"/>
      <c r="B48466" s="1"/>
      <c r="C48466" s="1"/>
      <c r="D48466" s="8"/>
      <c r="E48466" s="1"/>
      <c r="F48466" s="1"/>
      <c r="G48466" s="1"/>
      <c r="H48466" s="1"/>
    </row>
    <row r="48467">
      <c r="A48467" s="1"/>
      <c r="B48467" s="1"/>
      <c r="C48467" s="1"/>
      <c r="D48467" s="8"/>
      <c r="E48467" s="1"/>
      <c r="F48467" s="1"/>
      <c r="G48467" s="1"/>
      <c r="H48467" s="1"/>
    </row>
    <row r="48468">
      <c r="A48468" s="1"/>
      <c r="B48468" s="1"/>
      <c r="C48468" s="1"/>
      <c r="D48468" s="8"/>
      <c r="E48468" s="1"/>
      <c r="F48468" s="1"/>
      <c r="G48468" s="1"/>
      <c r="H48468" s="1"/>
    </row>
    <row r="48469">
      <c r="A48469" s="1"/>
      <c r="B48469" s="1"/>
      <c r="C48469" s="1"/>
      <c r="D48469" s="8"/>
      <c r="E48469" s="1"/>
      <c r="F48469" s="1"/>
      <c r="G48469" s="1"/>
      <c r="H48469" s="1"/>
    </row>
    <row r="48470">
      <c r="A48470" s="1"/>
      <c r="B48470" s="1"/>
      <c r="C48470" s="1"/>
      <c r="D48470" s="8"/>
      <c r="E48470" s="1"/>
      <c r="F48470" s="1"/>
      <c r="G48470" s="1"/>
      <c r="H48470" s="1"/>
    </row>
    <row r="48471">
      <c r="A48471" s="1"/>
      <c r="B48471" s="1"/>
      <c r="C48471" s="1"/>
      <c r="D48471" s="8"/>
      <c r="E48471" s="1"/>
      <c r="F48471" s="1"/>
      <c r="G48471" s="1"/>
      <c r="H48471" s="1"/>
    </row>
    <row r="48472">
      <c r="A48472" s="1"/>
      <c r="B48472" s="1"/>
      <c r="C48472" s="1"/>
      <c r="D48472" s="8"/>
      <c r="E48472" s="1"/>
      <c r="F48472" s="1"/>
      <c r="G48472" s="1"/>
      <c r="H48472" s="1"/>
    </row>
    <row r="48473">
      <c r="A48473" s="1"/>
      <c r="B48473" s="1"/>
      <c r="C48473" s="1"/>
      <c r="D48473" s="8"/>
      <c r="E48473" s="1"/>
      <c r="F48473" s="1"/>
      <c r="G48473" s="1"/>
      <c r="H48473" s="1"/>
    </row>
    <row r="48474">
      <c r="A48474" s="1"/>
      <c r="B48474" s="1"/>
      <c r="C48474" s="1"/>
      <c r="D48474" s="8"/>
      <c r="E48474" s="1"/>
      <c r="F48474" s="1"/>
      <c r="G48474" s="1"/>
      <c r="H48474" s="1"/>
    </row>
    <row r="48475">
      <c r="A48475" s="1"/>
      <c r="B48475" s="1"/>
      <c r="C48475" s="1"/>
      <c r="D48475" s="8"/>
      <c r="E48475" s="1"/>
      <c r="F48475" s="1"/>
      <c r="G48475" s="1"/>
      <c r="H48475" s="1"/>
    </row>
    <row r="48476">
      <c r="A48476" s="1"/>
      <c r="B48476" s="1"/>
      <c r="C48476" s="1"/>
      <c r="D48476" s="8"/>
      <c r="E48476" s="1"/>
      <c r="F48476" s="1"/>
      <c r="G48476" s="1"/>
      <c r="H48476" s="1"/>
    </row>
    <row r="48477">
      <c r="A48477" s="1"/>
      <c r="B48477" s="1"/>
      <c r="C48477" s="1"/>
      <c r="D48477" s="8"/>
      <c r="E48477" s="1"/>
      <c r="F48477" s="1"/>
      <c r="G48477" s="1"/>
      <c r="H48477" s="1"/>
    </row>
    <row r="48478">
      <c r="A48478" s="1"/>
      <c r="B48478" s="1"/>
      <c r="C48478" s="1"/>
      <c r="D48478" s="8"/>
      <c r="E48478" s="1"/>
      <c r="F48478" s="1"/>
      <c r="G48478" s="1"/>
      <c r="H48478" s="1"/>
    </row>
    <row r="48479">
      <c r="A48479" s="1"/>
      <c r="B48479" s="1"/>
      <c r="C48479" s="1"/>
      <c r="D48479" s="8"/>
      <c r="E48479" s="1"/>
      <c r="F48479" s="1"/>
      <c r="G48479" s="1"/>
      <c r="H48479" s="1"/>
    </row>
    <row r="48480">
      <c r="A48480" s="1"/>
      <c r="B48480" s="1"/>
      <c r="C48480" s="1"/>
      <c r="D48480" s="8"/>
      <c r="E48480" s="1"/>
      <c r="F48480" s="1"/>
      <c r="G48480" s="1"/>
      <c r="H48480" s="1"/>
    </row>
    <row r="48481">
      <c r="A48481" s="1"/>
      <c r="B48481" s="1"/>
      <c r="C48481" s="1"/>
      <c r="D48481" s="8"/>
      <c r="E48481" s="1"/>
      <c r="F48481" s="1"/>
      <c r="G48481" s="1"/>
      <c r="H48481" s="1"/>
    </row>
    <row r="48482">
      <c r="A48482" s="1"/>
      <c r="B48482" s="1"/>
      <c r="C48482" s="1"/>
      <c r="D48482" s="8"/>
      <c r="E48482" s="1"/>
      <c r="F48482" s="1"/>
      <c r="G48482" s="1"/>
      <c r="H48482" s="1"/>
    </row>
    <row r="48483">
      <c r="A48483" s="1"/>
      <c r="B48483" s="1"/>
      <c r="C48483" s="1"/>
      <c r="D48483" s="8"/>
      <c r="E48483" s="1"/>
      <c r="F48483" s="1"/>
      <c r="G48483" s="1"/>
      <c r="H48483" s="1"/>
    </row>
    <row r="48484">
      <c r="A48484" s="1"/>
      <c r="B48484" s="1"/>
      <c r="C48484" s="1"/>
      <c r="D48484" s="8"/>
      <c r="E48484" s="1"/>
      <c r="F48484" s="1"/>
      <c r="G48484" s="1"/>
      <c r="H48484" s="1"/>
    </row>
    <row r="48485">
      <c r="A48485" s="1"/>
      <c r="B48485" s="1"/>
      <c r="C48485" s="1"/>
      <c r="D48485" s="8"/>
      <c r="E48485" s="1"/>
      <c r="F48485" s="1"/>
      <c r="G48485" s="1"/>
      <c r="H48485" s="1"/>
    </row>
    <row r="48486">
      <c r="A48486" s="1"/>
      <c r="B48486" s="1"/>
      <c r="C48486" s="1"/>
      <c r="D48486" s="8"/>
      <c r="E48486" s="1"/>
      <c r="F48486" s="1"/>
      <c r="G48486" s="1"/>
      <c r="H48486" s="1"/>
    </row>
    <row r="48487">
      <c r="A48487" s="1"/>
      <c r="B48487" s="1"/>
      <c r="C48487" s="1"/>
      <c r="D48487" s="8"/>
      <c r="E48487" s="1"/>
      <c r="F48487" s="1"/>
      <c r="G48487" s="1"/>
      <c r="H48487" s="1"/>
    </row>
    <row r="48488">
      <c r="A48488" s="1"/>
      <c r="B48488" s="1"/>
      <c r="C48488" s="1"/>
      <c r="D48488" s="8"/>
      <c r="E48488" s="1"/>
      <c r="F48488" s="1"/>
      <c r="G48488" s="1"/>
      <c r="H48488" s="1"/>
    </row>
    <row r="48489">
      <c r="A48489" s="1"/>
      <c r="B48489" s="1"/>
      <c r="C48489" s="1"/>
      <c r="D48489" s="8"/>
      <c r="E48489" s="1"/>
      <c r="F48489" s="1"/>
      <c r="G48489" s="1"/>
      <c r="H48489" s="1"/>
    </row>
    <row r="48490">
      <c r="A48490" s="1"/>
      <c r="B48490" s="1"/>
      <c r="C48490" s="1"/>
      <c r="D48490" s="8"/>
      <c r="E48490" s="1"/>
      <c r="F48490" s="1"/>
      <c r="G48490" s="1"/>
      <c r="H48490" s="1"/>
    </row>
    <row r="48491">
      <c r="A48491" s="1"/>
      <c r="B48491" s="1"/>
      <c r="C48491" s="1"/>
      <c r="D48491" s="8"/>
      <c r="E48491" s="1"/>
      <c r="F48491" s="1"/>
      <c r="G48491" s="1"/>
      <c r="H48491" s="1"/>
    </row>
    <row r="48492">
      <c r="A48492" s="1"/>
      <c r="B48492" s="1"/>
      <c r="C48492" s="1"/>
      <c r="D48492" s="8"/>
      <c r="E48492" s="1"/>
      <c r="F48492" s="1"/>
      <c r="G48492" s="1"/>
      <c r="H48492" s="1"/>
    </row>
    <row r="48493">
      <c r="A48493" s="1"/>
      <c r="B48493" s="1"/>
      <c r="C48493" s="1"/>
      <c r="D48493" s="8"/>
      <c r="E48493" s="1"/>
      <c r="F48493" s="1"/>
      <c r="G48493" s="1"/>
      <c r="H48493" s="1"/>
    </row>
    <row r="48494">
      <c r="A48494" s="1"/>
      <c r="B48494" s="1"/>
      <c r="C48494" s="1"/>
      <c r="D48494" s="8"/>
      <c r="E48494" s="1"/>
      <c r="F48494" s="1"/>
      <c r="G48494" s="1"/>
      <c r="H48494" s="1"/>
    </row>
    <row r="48495">
      <c r="A48495" s="1"/>
      <c r="B48495" s="1"/>
      <c r="C48495" s="1"/>
      <c r="D48495" s="8"/>
      <c r="E48495" s="1"/>
      <c r="F48495" s="1"/>
      <c r="G48495" s="1"/>
      <c r="H48495" s="1"/>
    </row>
    <row r="48496">
      <c r="A48496" s="1"/>
      <c r="B48496" s="1"/>
      <c r="C48496" s="1"/>
      <c r="D48496" s="8"/>
      <c r="E48496" s="1"/>
      <c r="F48496" s="1"/>
      <c r="G48496" s="1"/>
      <c r="H48496" s="1"/>
    </row>
    <row r="48497">
      <c r="A48497" s="1"/>
      <c r="B48497" s="1"/>
      <c r="C48497" s="1"/>
      <c r="D48497" s="8"/>
      <c r="E48497" s="1"/>
      <c r="F48497" s="1"/>
      <c r="G48497" s="1"/>
      <c r="H48497" s="1"/>
    </row>
    <row r="48498">
      <c r="A48498" s="1"/>
      <c r="B48498" s="1"/>
      <c r="C48498" s="1"/>
      <c r="D48498" s="8"/>
      <c r="E48498" s="1"/>
      <c r="F48498" s="1"/>
      <c r="G48498" s="1"/>
      <c r="H48498" s="1"/>
    </row>
    <row r="48499">
      <c r="A48499" s="1"/>
      <c r="B48499" s="1"/>
      <c r="C48499" s="1"/>
      <c r="D48499" s="8"/>
      <c r="E48499" s="1"/>
      <c r="F48499" s="1"/>
      <c r="G48499" s="1"/>
      <c r="H48499" s="1"/>
    </row>
    <row r="48500">
      <c r="A48500" s="1"/>
      <c r="B48500" s="1"/>
      <c r="C48500" s="1"/>
      <c r="D48500" s="8"/>
      <c r="E48500" s="1"/>
      <c r="F48500" s="1"/>
      <c r="G48500" s="1"/>
      <c r="H48500" s="1"/>
    </row>
    <row r="48501">
      <c r="A48501" s="1"/>
      <c r="B48501" s="1"/>
      <c r="C48501" s="1"/>
      <c r="D48501" s="8"/>
      <c r="E48501" s="1"/>
      <c r="F48501" s="1"/>
      <c r="G48501" s="1"/>
      <c r="H48501" s="1"/>
    </row>
    <row r="48502">
      <c r="A48502" s="1"/>
      <c r="B48502" s="1"/>
      <c r="C48502" s="1"/>
      <c r="D48502" s="8"/>
      <c r="E48502" s="1"/>
      <c r="F48502" s="1"/>
      <c r="G48502" s="1"/>
      <c r="H48502" s="1"/>
    </row>
    <row r="48503">
      <c r="A48503" s="1"/>
      <c r="B48503" s="1"/>
      <c r="C48503" s="1"/>
      <c r="D48503" s="8"/>
      <c r="E48503" s="1"/>
      <c r="F48503" s="1"/>
      <c r="G48503" s="1"/>
      <c r="H48503" s="1"/>
    </row>
    <row r="48504">
      <c r="A48504" s="1"/>
      <c r="B48504" s="1"/>
      <c r="C48504" s="1"/>
      <c r="D48504" s="8"/>
      <c r="E48504" s="1"/>
      <c r="F48504" s="1"/>
      <c r="G48504" s="1"/>
      <c r="H48504" s="1"/>
    </row>
    <row r="48505">
      <c r="A48505" s="1"/>
      <c r="B48505" s="1"/>
      <c r="C48505" s="1"/>
      <c r="D48505" s="8"/>
      <c r="E48505" s="1"/>
      <c r="F48505" s="1"/>
      <c r="G48505" s="1"/>
      <c r="H48505" s="1"/>
    </row>
    <row r="48506">
      <c r="A48506" s="1"/>
      <c r="B48506" s="1"/>
      <c r="C48506" s="1"/>
      <c r="D48506" s="8"/>
      <c r="E48506" s="1"/>
      <c r="F48506" s="1"/>
      <c r="G48506" s="1"/>
      <c r="H48506" s="1"/>
    </row>
    <row r="48507">
      <c r="A48507" s="1"/>
      <c r="B48507" s="1"/>
      <c r="C48507" s="1"/>
      <c r="D48507" s="8"/>
      <c r="E48507" s="1"/>
      <c r="F48507" s="1"/>
      <c r="G48507" s="1"/>
      <c r="H48507" s="1"/>
    </row>
    <row r="48508">
      <c r="A48508" s="1"/>
      <c r="B48508" s="1"/>
      <c r="C48508" s="1"/>
      <c r="D48508" s="8"/>
      <c r="E48508" s="1"/>
      <c r="F48508" s="1"/>
      <c r="G48508" s="1"/>
      <c r="H48508" s="1"/>
    </row>
    <row r="48509">
      <c r="A48509" s="1"/>
      <c r="B48509" s="1"/>
      <c r="C48509" s="1"/>
      <c r="D48509" s="8"/>
      <c r="E48509" s="1"/>
      <c r="F48509" s="1"/>
      <c r="G48509" s="1"/>
      <c r="H48509" s="1"/>
    </row>
    <row r="48510">
      <c r="A48510" s="1"/>
      <c r="B48510" s="1"/>
      <c r="C48510" s="1"/>
      <c r="D48510" s="8"/>
      <c r="E48510" s="1"/>
      <c r="F48510" s="1"/>
      <c r="G48510" s="1"/>
      <c r="H48510" s="1"/>
    </row>
    <row r="48511">
      <c r="A48511" s="1"/>
      <c r="B48511" s="1"/>
      <c r="C48511" s="1"/>
      <c r="D48511" s="8"/>
      <c r="E48511" s="1"/>
      <c r="F48511" s="1"/>
      <c r="G48511" s="1"/>
      <c r="H48511" s="1"/>
    </row>
    <row r="48512">
      <c r="A48512" s="1"/>
      <c r="B48512" s="1"/>
      <c r="C48512" s="1"/>
      <c r="D48512" s="8"/>
      <c r="E48512" s="1"/>
      <c r="F48512" s="1"/>
      <c r="G48512" s="1"/>
      <c r="H48512" s="1"/>
    </row>
    <row r="48513">
      <c r="A48513" s="1"/>
      <c r="B48513" s="1"/>
      <c r="C48513" s="1"/>
      <c r="D48513" s="8"/>
      <c r="E48513" s="1"/>
      <c r="F48513" s="1"/>
      <c r="G48513" s="1"/>
      <c r="H48513" s="1"/>
    </row>
    <row r="48514">
      <c r="A48514" s="1"/>
      <c r="B48514" s="1"/>
      <c r="C48514" s="1"/>
      <c r="D48514" s="8"/>
      <c r="E48514" s="1"/>
      <c r="F48514" s="1"/>
      <c r="G48514" s="1"/>
      <c r="H48514" s="1"/>
    </row>
    <row r="48515">
      <c r="A48515" s="1"/>
      <c r="B48515" s="1"/>
      <c r="C48515" s="1"/>
      <c r="D48515" s="8"/>
      <c r="E48515" s="1"/>
      <c r="F48515" s="1"/>
      <c r="G48515" s="1"/>
      <c r="H48515" s="1"/>
    </row>
    <row r="48516">
      <c r="A48516" s="1"/>
      <c r="B48516" s="1"/>
      <c r="C48516" s="1"/>
      <c r="D48516" s="8"/>
      <c r="E48516" s="1"/>
      <c r="F48516" s="1"/>
      <c r="G48516" s="1"/>
      <c r="H48516" s="1"/>
    </row>
    <row r="48517">
      <c r="A48517" s="1"/>
      <c r="B48517" s="1"/>
      <c r="C48517" s="1"/>
      <c r="D48517" s="8"/>
      <c r="E48517" s="1"/>
      <c r="F48517" s="1"/>
      <c r="G48517" s="1"/>
      <c r="H48517" s="1"/>
    </row>
    <row r="48518">
      <c r="A48518" s="1"/>
      <c r="B48518" s="1"/>
      <c r="C48518" s="1"/>
      <c r="D48518" s="8"/>
      <c r="E48518" s="1"/>
      <c r="F48518" s="1"/>
      <c r="G48518" s="1"/>
      <c r="H48518" s="1"/>
    </row>
    <row r="48519">
      <c r="A48519" s="1"/>
      <c r="B48519" s="1"/>
      <c r="C48519" s="1"/>
      <c r="D48519" s="8"/>
      <c r="E48519" s="1"/>
      <c r="F48519" s="1"/>
      <c r="G48519" s="1"/>
      <c r="H48519" s="1"/>
    </row>
    <row r="48520">
      <c r="A48520" s="1"/>
      <c r="B48520" s="1"/>
      <c r="C48520" s="1"/>
      <c r="D48520" s="8"/>
      <c r="E48520" s="1"/>
      <c r="F48520" s="1"/>
      <c r="G48520" s="1"/>
      <c r="H48520" s="1"/>
    </row>
    <row r="48521">
      <c r="A48521" s="1"/>
      <c r="B48521" s="1"/>
      <c r="C48521" s="1"/>
      <c r="D48521" s="8"/>
      <c r="E48521" s="1"/>
      <c r="F48521" s="1"/>
      <c r="G48521" s="1"/>
      <c r="H48521" s="1"/>
    </row>
    <row r="48522">
      <c r="A48522" s="1"/>
      <c r="B48522" s="1"/>
      <c r="C48522" s="1"/>
      <c r="D48522" s="8"/>
      <c r="E48522" s="1"/>
      <c r="F48522" s="1"/>
      <c r="G48522" s="1"/>
      <c r="H48522" s="1"/>
    </row>
    <row r="48523">
      <c r="A48523" s="1"/>
      <c r="B48523" s="1"/>
      <c r="C48523" s="1"/>
      <c r="D48523" s="8"/>
      <c r="E48523" s="1"/>
      <c r="F48523" s="1"/>
      <c r="G48523" s="1"/>
      <c r="H48523" s="1"/>
    </row>
    <row r="48524">
      <c r="A48524" s="1"/>
      <c r="B48524" s="1"/>
      <c r="C48524" s="1"/>
      <c r="D48524" s="8"/>
      <c r="E48524" s="1"/>
      <c r="F48524" s="1"/>
      <c r="G48524" s="1"/>
      <c r="H48524" s="1"/>
    </row>
    <row r="48525">
      <c r="A48525" s="1"/>
      <c r="B48525" s="1"/>
      <c r="C48525" s="1"/>
      <c r="D48525" s="8"/>
      <c r="E48525" s="1"/>
      <c r="F48525" s="1"/>
      <c r="G48525" s="1"/>
      <c r="H48525" s="1"/>
    </row>
    <row r="48526">
      <c r="A48526" s="1"/>
      <c r="B48526" s="1"/>
      <c r="C48526" s="1"/>
      <c r="D48526" s="8"/>
      <c r="E48526" s="1"/>
      <c r="F48526" s="1"/>
      <c r="G48526" s="1"/>
      <c r="H48526" s="1"/>
    </row>
    <row r="48527">
      <c r="A48527" s="1"/>
      <c r="B48527" s="1"/>
      <c r="C48527" s="1"/>
      <c r="D48527" s="8"/>
      <c r="E48527" s="1"/>
      <c r="F48527" s="1"/>
      <c r="G48527" s="1"/>
      <c r="H48527" s="1"/>
    </row>
    <row r="48528">
      <c r="A48528" s="1"/>
      <c r="B48528" s="1"/>
      <c r="C48528" s="1"/>
      <c r="D48528" s="8"/>
      <c r="E48528" s="1"/>
      <c r="F48528" s="1"/>
      <c r="G48528" s="1"/>
      <c r="H48528" s="1"/>
    </row>
    <row r="48529">
      <c r="A48529" s="1"/>
      <c r="B48529" s="1"/>
      <c r="C48529" s="1"/>
      <c r="D48529" s="8"/>
      <c r="E48529" s="1"/>
      <c r="F48529" s="1"/>
      <c r="G48529" s="1"/>
      <c r="H48529" s="1"/>
    </row>
    <row r="48530">
      <c r="A48530" s="1"/>
      <c r="B48530" s="1"/>
      <c r="C48530" s="1"/>
      <c r="D48530" s="8"/>
      <c r="E48530" s="1"/>
      <c r="F48530" s="1"/>
      <c r="G48530" s="1"/>
      <c r="H48530" s="1"/>
    </row>
    <row r="48531">
      <c r="A48531" s="1"/>
      <c r="B48531" s="1"/>
      <c r="C48531" s="1"/>
      <c r="D48531" s="8"/>
      <c r="E48531" s="1"/>
      <c r="F48531" s="1"/>
      <c r="G48531" s="1"/>
      <c r="H48531" s="1"/>
    </row>
    <row r="48532">
      <c r="A48532" s="1"/>
      <c r="B48532" s="1"/>
      <c r="C48532" s="1"/>
      <c r="D48532" s="8"/>
      <c r="E48532" s="1"/>
      <c r="F48532" s="1"/>
      <c r="G48532" s="1"/>
      <c r="H48532" s="1"/>
    </row>
    <row r="48533">
      <c r="A48533" s="1"/>
      <c r="B48533" s="1"/>
      <c r="C48533" s="1"/>
      <c r="D48533" s="8"/>
      <c r="E48533" s="1"/>
      <c r="F48533" s="1"/>
      <c r="G48533" s="1"/>
      <c r="H48533" s="1"/>
    </row>
    <row r="48534">
      <c r="A48534" s="1"/>
      <c r="B48534" s="1"/>
      <c r="C48534" s="1"/>
      <c r="D48534" s="8"/>
      <c r="E48534" s="1"/>
      <c r="F48534" s="1"/>
      <c r="G48534" s="1"/>
      <c r="H48534" s="1"/>
    </row>
    <row r="48535">
      <c r="A48535" s="1"/>
      <c r="B48535" s="1"/>
      <c r="C48535" s="1"/>
      <c r="D48535" s="8"/>
      <c r="E48535" s="1"/>
      <c r="F48535" s="1"/>
      <c r="G48535" s="1"/>
      <c r="H48535" s="1"/>
    </row>
    <row r="48536">
      <c r="A48536" s="1"/>
      <c r="B48536" s="1"/>
      <c r="C48536" s="1"/>
      <c r="D48536" s="8"/>
      <c r="E48536" s="1"/>
      <c r="F48536" s="1"/>
      <c r="G48536" s="1"/>
      <c r="H48536" s="1"/>
    </row>
    <row r="48537">
      <c r="A48537" s="1"/>
      <c r="B48537" s="1"/>
      <c r="C48537" s="1"/>
      <c r="D48537" s="8"/>
      <c r="E48537" s="1"/>
      <c r="F48537" s="1"/>
      <c r="G48537" s="1"/>
      <c r="H48537" s="1"/>
    </row>
    <row r="48538">
      <c r="A48538" s="1"/>
      <c r="B48538" s="1"/>
      <c r="C48538" s="1"/>
      <c r="D48538" s="8"/>
      <c r="E48538" s="1"/>
      <c r="F48538" s="1"/>
      <c r="G48538" s="1"/>
      <c r="H48538" s="1"/>
    </row>
    <row r="48539">
      <c r="A48539" s="1"/>
      <c r="B48539" s="1"/>
      <c r="C48539" s="1"/>
      <c r="D48539" s="8"/>
      <c r="E48539" s="1"/>
      <c r="F48539" s="1"/>
      <c r="G48539" s="1"/>
      <c r="H48539" s="1"/>
    </row>
    <row r="48540">
      <c r="A48540" s="1"/>
      <c r="B48540" s="1"/>
      <c r="C48540" s="1"/>
      <c r="D48540" s="8"/>
      <c r="E48540" s="1"/>
      <c r="F48540" s="1"/>
      <c r="G48540" s="1"/>
      <c r="H48540" s="1"/>
    </row>
    <row r="48541">
      <c r="A48541" s="1"/>
      <c r="B48541" s="1"/>
      <c r="C48541" s="1"/>
      <c r="D48541" s="8"/>
      <c r="E48541" s="1"/>
      <c r="F48541" s="1"/>
      <c r="G48541" s="1"/>
      <c r="H48541" s="1"/>
    </row>
    <row r="48542">
      <c r="A48542" s="1"/>
      <c r="B48542" s="1"/>
      <c r="C48542" s="1"/>
      <c r="D48542" s="8"/>
      <c r="E48542" s="1"/>
      <c r="F48542" s="1"/>
      <c r="G48542" s="1"/>
      <c r="H48542" s="1"/>
    </row>
    <row r="48543">
      <c r="A48543" s="1"/>
      <c r="B48543" s="1"/>
      <c r="C48543" s="1"/>
      <c r="D48543" s="8"/>
      <c r="E48543" s="1"/>
      <c r="F48543" s="1"/>
      <c r="G48543" s="1"/>
      <c r="H48543" s="1"/>
    </row>
    <row r="48544">
      <c r="A48544" s="1"/>
      <c r="B48544" s="1"/>
      <c r="C48544" s="1"/>
      <c r="D48544" s="8"/>
      <c r="E48544" s="1"/>
      <c r="F48544" s="1"/>
      <c r="G48544" s="1"/>
      <c r="H48544" s="1"/>
    </row>
    <row r="48545">
      <c r="A48545" s="1"/>
      <c r="B48545" s="1"/>
      <c r="C48545" s="1"/>
      <c r="D48545" s="8"/>
      <c r="E48545" s="1"/>
      <c r="F48545" s="1"/>
      <c r="G48545" s="1"/>
      <c r="H48545" s="1"/>
    </row>
    <row r="48546">
      <c r="A48546" s="1"/>
      <c r="B48546" s="1"/>
      <c r="C48546" s="1"/>
      <c r="D48546" s="8"/>
      <c r="E48546" s="1"/>
      <c r="F48546" s="1"/>
      <c r="G48546" s="1"/>
      <c r="H48546" s="1"/>
    </row>
    <row r="48547">
      <c r="A48547" s="1"/>
      <c r="B48547" s="1"/>
      <c r="C48547" s="1"/>
      <c r="D48547" s="8"/>
      <c r="E48547" s="1"/>
      <c r="F48547" s="1"/>
      <c r="G48547" s="1"/>
      <c r="H48547" s="1"/>
    </row>
    <row r="48548">
      <c r="A48548" s="1"/>
      <c r="B48548" s="1"/>
      <c r="C48548" s="1"/>
      <c r="D48548" s="8"/>
      <c r="E48548" s="1"/>
      <c r="F48548" s="1"/>
      <c r="G48548" s="1"/>
      <c r="H48548" s="1"/>
    </row>
    <row r="48549">
      <c r="A48549" s="1"/>
      <c r="B48549" s="1"/>
      <c r="C48549" s="1"/>
      <c r="D48549" s="8"/>
      <c r="E48549" s="1"/>
      <c r="F48549" s="1"/>
      <c r="G48549" s="1"/>
      <c r="H48549" s="1"/>
    </row>
    <row r="48550">
      <c r="A48550" s="1"/>
      <c r="B48550" s="1"/>
      <c r="C48550" s="1"/>
      <c r="D48550" s="8"/>
      <c r="E48550" s="1"/>
      <c r="F48550" s="1"/>
      <c r="G48550" s="1"/>
      <c r="H48550" s="1"/>
    </row>
    <row r="48551">
      <c r="A48551" s="1"/>
      <c r="B48551" s="1"/>
      <c r="C48551" s="1"/>
      <c r="D48551" s="8"/>
      <c r="E48551" s="1"/>
      <c r="F48551" s="1"/>
      <c r="G48551" s="1"/>
      <c r="H48551" s="1"/>
    </row>
    <row r="48552">
      <c r="A48552" s="1"/>
      <c r="B48552" s="1"/>
      <c r="C48552" s="1"/>
      <c r="D48552" s="8"/>
      <c r="E48552" s="1"/>
      <c r="F48552" s="1"/>
      <c r="G48552" s="1"/>
      <c r="H48552" s="1"/>
    </row>
    <row r="48553">
      <c r="A48553" s="1"/>
      <c r="B48553" s="1"/>
      <c r="C48553" s="1"/>
      <c r="D48553" s="8"/>
      <c r="E48553" s="1"/>
      <c r="F48553" s="1"/>
      <c r="G48553" s="1"/>
      <c r="H48553" s="1"/>
    </row>
    <row r="48554">
      <c r="A48554" s="1"/>
      <c r="B48554" s="1"/>
      <c r="C48554" s="1"/>
      <c r="D48554" s="8"/>
      <c r="E48554" s="1"/>
      <c r="F48554" s="1"/>
      <c r="G48554" s="1"/>
      <c r="H48554" s="1"/>
    </row>
    <row r="48555">
      <c r="A48555" s="1"/>
      <c r="B48555" s="1"/>
      <c r="C48555" s="1"/>
      <c r="D48555" s="8"/>
      <c r="E48555" s="1"/>
      <c r="F48555" s="1"/>
      <c r="G48555" s="1"/>
      <c r="H48555" s="1"/>
    </row>
    <row r="48556">
      <c r="A48556" s="1"/>
      <c r="B48556" s="1"/>
      <c r="C48556" s="1"/>
      <c r="D48556" s="8"/>
      <c r="E48556" s="1"/>
      <c r="F48556" s="1"/>
      <c r="G48556" s="1"/>
      <c r="H48556" s="1"/>
    </row>
    <row r="48557">
      <c r="A48557" s="1"/>
      <c r="B48557" s="1"/>
      <c r="C48557" s="1"/>
      <c r="D48557" s="8"/>
      <c r="E48557" s="1"/>
      <c r="F48557" s="1"/>
      <c r="G48557" s="1"/>
      <c r="H48557" s="1"/>
    </row>
    <row r="48558">
      <c r="A48558" s="1"/>
      <c r="B48558" s="1"/>
      <c r="C48558" s="1"/>
      <c r="D48558" s="8"/>
      <c r="E48558" s="1"/>
      <c r="F48558" s="1"/>
      <c r="G48558" s="1"/>
      <c r="H48558" s="1"/>
    </row>
    <row r="48559">
      <c r="A48559" s="1"/>
      <c r="B48559" s="1"/>
      <c r="C48559" s="1"/>
      <c r="D48559" s="8"/>
      <c r="E48559" s="1"/>
      <c r="F48559" s="1"/>
      <c r="G48559" s="1"/>
      <c r="H48559" s="1"/>
    </row>
    <row r="48560">
      <c r="A48560" s="1"/>
      <c r="B48560" s="1"/>
      <c r="C48560" s="1"/>
      <c r="D48560" s="8"/>
      <c r="E48560" s="1"/>
      <c r="F48560" s="1"/>
      <c r="G48560" s="1"/>
      <c r="H48560" s="1"/>
    </row>
    <row r="48561">
      <c r="A48561" s="1"/>
      <c r="B48561" s="1"/>
      <c r="C48561" s="1"/>
      <c r="D48561" s="8"/>
      <c r="E48561" s="1"/>
      <c r="F48561" s="1"/>
      <c r="G48561" s="1"/>
      <c r="H48561" s="1"/>
    </row>
    <row r="48562">
      <c r="A48562" s="1"/>
      <c r="B48562" s="1"/>
      <c r="C48562" s="1"/>
      <c r="D48562" s="8"/>
      <c r="E48562" s="1"/>
      <c r="F48562" s="1"/>
      <c r="G48562" s="1"/>
      <c r="H48562" s="1"/>
    </row>
    <row r="48563">
      <c r="A48563" s="1"/>
      <c r="B48563" s="1"/>
      <c r="C48563" s="1"/>
      <c r="D48563" s="8"/>
      <c r="E48563" s="1"/>
      <c r="F48563" s="1"/>
      <c r="G48563" s="1"/>
      <c r="H48563" s="1"/>
    </row>
    <row r="48564">
      <c r="A48564" s="1"/>
      <c r="B48564" s="1"/>
      <c r="C48564" s="1"/>
      <c r="D48564" s="8"/>
      <c r="E48564" s="1"/>
      <c r="F48564" s="1"/>
      <c r="G48564" s="1"/>
      <c r="H48564" s="1"/>
    </row>
    <row r="48565">
      <c r="A48565" s="1"/>
      <c r="B48565" s="1"/>
      <c r="C48565" s="1"/>
      <c r="D48565" s="8"/>
      <c r="E48565" s="1"/>
      <c r="F48565" s="1"/>
      <c r="G48565" s="1"/>
      <c r="H48565" s="1"/>
    </row>
    <row r="48566">
      <c r="A48566" s="1"/>
      <c r="B48566" s="1"/>
      <c r="C48566" s="1"/>
      <c r="D48566" s="8"/>
      <c r="E48566" s="1"/>
      <c r="F48566" s="1"/>
      <c r="G48566" s="1"/>
      <c r="H48566" s="1"/>
    </row>
    <row r="48567">
      <c r="A48567" s="1"/>
      <c r="B48567" s="1"/>
      <c r="C48567" s="1"/>
      <c r="D48567" s="8"/>
      <c r="E48567" s="1"/>
      <c r="F48567" s="1"/>
      <c r="G48567" s="1"/>
      <c r="H48567" s="1"/>
    </row>
    <row r="48568">
      <c r="A48568" s="1"/>
      <c r="B48568" s="1"/>
      <c r="C48568" s="1"/>
      <c r="D48568" s="8"/>
      <c r="E48568" s="1"/>
      <c r="F48568" s="1"/>
      <c r="G48568" s="1"/>
      <c r="H48568" s="1"/>
    </row>
    <row r="48569">
      <c r="A48569" s="1"/>
      <c r="B48569" s="1"/>
      <c r="C48569" s="1"/>
      <c r="D48569" s="8"/>
      <c r="E48569" s="1"/>
      <c r="F48569" s="1"/>
      <c r="G48569" s="1"/>
      <c r="H48569" s="1"/>
    </row>
    <row r="48570">
      <c r="A48570" s="1"/>
      <c r="B48570" s="1"/>
      <c r="C48570" s="1"/>
      <c r="D48570" s="8"/>
      <c r="E48570" s="1"/>
      <c r="F48570" s="1"/>
      <c r="G48570" s="1"/>
      <c r="H48570" s="1"/>
    </row>
    <row r="48571">
      <c r="A48571" s="1"/>
      <c r="B48571" s="1"/>
      <c r="C48571" s="1"/>
      <c r="D48571" s="8"/>
      <c r="E48571" s="1"/>
      <c r="F48571" s="1"/>
      <c r="G48571" s="1"/>
      <c r="H48571" s="1"/>
    </row>
    <row r="48572">
      <c r="A48572" s="1"/>
      <c r="B48572" s="1"/>
      <c r="C48572" s="1"/>
      <c r="D48572" s="8"/>
      <c r="E48572" s="1"/>
      <c r="F48572" s="1"/>
      <c r="G48572" s="1"/>
      <c r="H48572" s="1"/>
    </row>
    <row r="48573">
      <c r="A48573" s="1"/>
      <c r="B48573" s="1"/>
      <c r="C48573" s="1"/>
      <c r="D48573" s="8"/>
      <c r="E48573" s="1"/>
      <c r="F48573" s="1"/>
      <c r="G48573" s="1"/>
      <c r="H48573" s="1"/>
    </row>
    <row r="48574">
      <c r="A48574" s="1"/>
      <c r="B48574" s="1"/>
      <c r="C48574" s="1"/>
      <c r="D48574" s="8"/>
      <c r="E48574" s="1"/>
      <c r="F48574" s="1"/>
      <c r="G48574" s="1"/>
      <c r="H48574" s="1"/>
    </row>
    <row r="48575">
      <c r="A48575" s="1"/>
      <c r="B48575" s="1"/>
      <c r="C48575" s="1"/>
      <c r="D48575" s="8"/>
      <c r="E48575" s="1"/>
      <c r="F48575" s="1"/>
      <c r="G48575" s="1"/>
      <c r="H48575" s="1"/>
    </row>
    <row r="48576">
      <c r="A48576" s="1"/>
      <c r="B48576" s="1"/>
      <c r="C48576" s="1"/>
      <c r="D48576" s="8"/>
      <c r="E48576" s="1"/>
      <c r="F48576" s="1"/>
      <c r="G48576" s="1"/>
      <c r="H48576" s="1"/>
    </row>
    <row r="48577">
      <c r="A48577" s="1"/>
      <c r="B48577" s="1"/>
      <c r="C48577" s="1"/>
      <c r="D48577" s="8"/>
      <c r="E48577" s="1"/>
      <c r="F48577" s="1"/>
      <c r="G48577" s="1"/>
      <c r="H48577" s="1"/>
    </row>
    <row r="48578">
      <c r="A48578" s="1"/>
      <c r="B48578" s="1"/>
      <c r="C48578" s="1"/>
      <c r="D48578" s="8"/>
      <c r="E48578" s="1"/>
      <c r="F48578" s="1"/>
      <c r="G48578" s="1"/>
      <c r="H48578" s="1"/>
    </row>
    <row r="48579">
      <c r="A48579" s="1"/>
      <c r="B48579" s="1"/>
      <c r="C48579" s="1"/>
      <c r="D48579" s="8"/>
      <c r="E48579" s="1"/>
      <c r="F48579" s="1"/>
      <c r="G48579" s="1"/>
      <c r="H48579" s="1"/>
    </row>
    <row r="48580">
      <c r="A48580" s="1"/>
      <c r="B48580" s="1"/>
      <c r="C48580" s="1"/>
      <c r="D48580" s="8"/>
      <c r="E48580" s="1"/>
      <c r="F48580" s="1"/>
      <c r="G48580" s="1"/>
      <c r="H48580" s="1"/>
    </row>
    <row r="48581">
      <c r="A48581" s="1"/>
      <c r="B48581" s="1"/>
      <c r="C48581" s="1"/>
      <c r="D48581" s="8"/>
      <c r="E48581" s="1"/>
      <c r="F48581" s="1"/>
      <c r="G48581" s="1"/>
      <c r="H48581" s="1"/>
    </row>
    <row r="48582">
      <c r="A48582" s="1"/>
      <c r="B48582" s="1"/>
      <c r="C48582" s="1"/>
      <c r="D48582" s="8"/>
      <c r="E48582" s="1"/>
      <c r="F48582" s="1"/>
      <c r="G48582" s="1"/>
      <c r="H48582" s="1"/>
    </row>
    <row r="48583">
      <c r="A48583" s="1"/>
      <c r="B48583" s="1"/>
      <c r="C48583" s="1"/>
      <c r="D48583" s="8"/>
      <c r="E48583" s="1"/>
      <c r="F48583" s="1"/>
      <c r="G48583" s="1"/>
      <c r="H48583" s="1"/>
    </row>
    <row r="48584">
      <c r="A48584" s="1"/>
      <c r="B48584" s="1"/>
      <c r="C48584" s="1"/>
      <c r="D48584" s="8"/>
      <c r="E48584" s="1"/>
      <c r="F48584" s="1"/>
      <c r="G48584" s="1"/>
      <c r="H48584" s="1"/>
    </row>
    <row r="48585">
      <c r="A48585" s="1"/>
      <c r="B48585" s="1"/>
      <c r="C48585" s="1"/>
      <c r="D48585" s="8"/>
      <c r="E48585" s="1"/>
      <c r="F48585" s="1"/>
      <c r="G48585" s="1"/>
      <c r="H48585" s="1"/>
    </row>
    <row r="48586">
      <c r="A48586" s="1"/>
      <c r="B48586" s="1"/>
      <c r="C48586" s="1"/>
      <c r="D48586" s="8"/>
      <c r="E48586" s="1"/>
      <c r="F48586" s="1"/>
      <c r="G48586" s="1"/>
      <c r="H48586" s="1"/>
    </row>
    <row r="48587">
      <c r="A48587" s="1"/>
      <c r="B48587" s="1"/>
      <c r="C48587" s="1"/>
      <c r="D48587" s="8"/>
      <c r="E48587" s="1"/>
      <c r="F48587" s="1"/>
      <c r="G48587" s="1"/>
      <c r="H48587" s="1"/>
    </row>
    <row r="48588">
      <c r="A48588" s="1"/>
      <c r="B48588" s="1"/>
      <c r="C48588" s="1"/>
      <c r="D48588" s="8"/>
      <c r="E48588" s="1"/>
      <c r="F48588" s="1"/>
      <c r="G48588" s="1"/>
      <c r="H48588" s="1"/>
    </row>
    <row r="48589">
      <c r="A48589" s="1"/>
      <c r="B48589" s="1"/>
      <c r="C48589" s="1"/>
      <c r="D48589" s="8"/>
      <c r="E48589" s="1"/>
      <c r="F48589" s="1"/>
      <c r="G48589" s="1"/>
      <c r="H48589" s="1"/>
    </row>
    <row r="48590">
      <c r="A48590" s="1"/>
      <c r="B48590" s="1"/>
      <c r="C48590" s="1"/>
      <c r="D48590" s="8"/>
      <c r="E48590" s="1"/>
      <c r="F48590" s="1"/>
      <c r="G48590" s="1"/>
      <c r="H48590" s="1"/>
    </row>
    <row r="48591">
      <c r="A48591" s="1"/>
      <c r="B48591" s="1"/>
      <c r="C48591" s="1"/>
      <c r="D48591" s="8"/>
      <c r="E48591" s="1"/>
      <c r="F48591" s="1"/>
      <c r="G48591" s="1"/>
      <c r="H48591" s="1"/>
    </row>
    <row r="48592">
      <c r="A48592" s="1"/>
      <c r="B48592" s="1"/>
      <c r="C48592" s="1"/>
      <c r="D48592" s="8"/>
      <c r="E48592" s="1"/>
      <c r="F48592" s="1"/>
      <c r="G48592" s="1"/>
      <c r="H48592" s="1"/>
    </row>
    <row r="48593">
      <c r="A48593" s="1"/>
      <c r="B48593" s="1"/>
      <c r="C48593" s="1"/>
      <c r="D48593" s="8"/>
      <c r="E48593" s="1"/>
      <c r="F48593" s="1"/>
      <c r="G48593" s="1"/>
      <c r="H48593" s="1"/>
    </row>
    <row r="48594">
      <c r="A48594" s="1"/>
      <c r="B48594" s="1"/>
      <c r="C48594" s="1"/>
      <c r="D48594" s="8"/>
      <c r="E48594" s="1"/>
      <c r="F48594" s="1"/>
      <c r="G48594" s="1"/>
      <c r="H48594" s="1"/>
    </row>
    <row r="48595">
      <c r="A48595" s="1"/>
      <c r="B48595" s="1"/>
      <c r="C48595" s="1"/>
      <c r="D48595" s="8"/>
      <c r="E48595" s="1"/>
      <c r="F48595" s="1"/>
      <c r="G48595" s="1"/>
      <c r="H48595" s="1"/>
    </row>
    <row r="48596">
      <c r="A48596" s="1"/>
      <c r="B48596" s="1"/>
      <c r="C48596" s="1"/>
      <c r="D48596" s="8"/>
      <c r="E48596" s="1"/>
      <c r="F48596" s="1"/>
      <c r="G48596" s="1"/>
      <c r="H48596" s="1"/>
    </row>
    <row r="48597">
      <c r="A48597" s="1"/>
      <c r="B48597" s="1"/>
      <c r="C48597" s="1"/>
      <c r="D48597" s="8"/>
      <c r="E48597" s="1"/>
      <c r="F48597" s="1"/>
      <c r="G48597" s="1"/>
      <c r="H48597" s="1"/>
    </row>
    <row r="48598">
      <c r="A48598" s="1"/>
      <c r="B48598" s="1"/>
      <c r="C48598" s="1"/>
      <c r="D48598" s="8"/>
      <c r="E48598" s="1"/>
      <c r="F48598" s="1"/>
      <c r="G48598" s="1"/>
      <c r="H48598" s="1"/>
    </row>
    <row r="48599">
      <c r="A48599" s="1"/>
      <c r="B48599" s="1"/>
      <c r="C48599" s="1"/>
      <c r="D48599" s="8"/>
      <c r="E48599" s="1"/>
      <c r="F48599" s="1"/>
      <c r="G48599" s="1"/>
      <c r="H48599" s="1"/>
    </row>
    <row r="48600">
      <c r="A48600" s="1"/>
      <c r="B48600" s="1"/>
      <c r="C48600" s="1"/>
      <c r="D48600" s="8"/>
      <c r="E48600" s="1"/>
      <c r="F48600" s="1"/>
      <c r="G48600" s="1"/>
      <c r="H48600" s="1"/>
    </row>
    <row r="48601">
      <c r="A48601" s="1"/>
      <c r="B48601" s="1"/>
      <c r="C48601" s="1"/>
      <c r="D48601" s="8"/>
      <c r="E48601" s="1"/>
      <c r="F48601" s="1"/>
      <c r="G48601" s="1"/>
      <c r="H48601" s="1"/>
    </row>
    <row r="48602">
      <c r="A48602" s="1"/>
      <c r="B48602" s="1"/>
      <c r="C48602" s="1"/>
      <c r="D48602" s="8"/>
      <c r="E48602" s="1"/>
      <c r="F48602" s="1"/>
      <c r="G48602" s="1"/>
      <c r="H48602" s="1"/>
    </row>
    <row r="48603">
      <c r="A48603" s="1"/>
      <c r="B48603" s="1"/>
      <c r="C48603" s="1"/>
      <c r="D48603" s="8"/>
      <c r="E48603" s="1"/>
      <c r="F48603" s="1"/>
      <c r="G48603" s="1"/>
      <c r="H48603" s="1"/>
    </row>
    <row r="48604">
      <c r="A48604" s="1"/>
      <c r="B48604" s="1"/>
      <c r="C48604" s="1"/>
      <c r="D48604" s="8"/>
      <c r="E48604" s="1"/>
      <c r="F48604" s="1"/>
      <c r="G48604" s="1"/>
      <c r="H48604" s="1"/>
    </row>
    <row r="48605">
      <c r="A48605" s="1"/>
      <c r="B48605" s="1"/>
      <c r="C48605" s="1"/>
      <c r="D48605" s="8"/>
      <c r="E48605" s="1"/>
      <c r="F48605" s="1"/>
      <c r="G48605" s="1"/>
      <c r="H48605" s="1"/>
    </row>
    <row r="48606">
      <c r="A48606" s="1"/>
      <c r="B48606" s="1"/>
      <c r="C48606" s="1"/>
      <c r="D48606" s="8"/>
      <c r="E48606" s="1"/>
      <c r="F48606" s="1"/>
      <c r="G48606" s="1"/>
      <c r="H48606" s="1"/>
    </row>
    <row r="48607">
      <c r="A48607" s="1"/>
      <c r="B48607" s="1"/>
      <c r="C48607" s="1"/>
      <c r="D48607" s="8"/>
      <c r="E48607" s="1"/>
      <c r="F48607" s="1"/>
      <c r="G48607" s="1"/>
      <c r="H48607" s="1"/>
    </row>
    <row r="48608">
      <c r="A48608" s="1"/>
      <c r="B48608" s="1"/>
      <c r="C48608" s="1"/>
      <c r="D48608" s="8"/>
      <c r="E48608" s="1"/>
      <c r="F48608" s="1"/>
      <c r="G48608" s="1"/>
      <c r="H48608" s="1"/>
    </row>
    <row r="48609">
      <c r="A48609" s="1"/>
      <c r="B48609" s="1"/>
      <c r="C48609" s="1"/>
      <c r="D48609" s="8"/>
      <c r="E48609" s="1"/>
      <c r="F48609" s="1"/>
      <c r="G48609" s="1"/>
      <c r="H48609" s="1"/>
    </row>
    <row r="48610">
      <c r="A48610" s="1"/>
      <c r="B48610" s="1"/>
      <c r="C48610" s="1"/>
      <c r="D48610" s="8"/>
      <c r="E48610" s="1"/>
      <c r="F48610" s="1"/>
      <c r="G48610" s="1"/>
      <c r="H48610" s="1"/>
    </row>
    <row r="48611">
      <c r="A48611" s="1"/>
      <c r="B48611" s="1"/>
      <c r="C48611" s="1"/>
      <c r="D48611" s="8"/>
      <c r="E48611" s="1"/>
      <c r="F48611" s="1"/>
      <c r="G48611" s="1"/>
      <c r="H48611" s="1"/>
    </row>
    <row r="48612">
      <c r="A48612" s="1"/>
      <c r="B48612" s="1"/>
      <c r="C48612" s="1"/>
      <c r="D48612" s="8"/>
      <c r="E48612" s="1"/>
      <c r="F48612" s="1"/>
      <c r="G48612" s="1"/>
      <c r="H48612" s="1"/>
    </row>
    <row r="48613">
      <c r="A48613" s="1"/>
      <c r="B48613" s="1"/>
      <c r="C48613" s="1"/>
      <c r="D48613" s="8"/>
      <c r="E48613" s="1"/>
      <c r="F48613" s="1"/>
      <c r="G48613" s="1"/>
      <c r="H48613" s="1"/>
    </row>
    <row r="48614">
      <c r="A48614" s="1"/>
      <c r="B48614" s="1"/>
      <c r="C48614" s="1"/>
      <c r="D48614" s="8"/>
      <c r="E48614" s="1"/>
      <c r="F48614" s="1"/>
      <c r="G48614" s="1"/>
      <c r="H48614" s="1"/>
    </row>
    <row r="48615">
      <c r="A48615" s="1"/>
      <c r="B48615" s="1"/>
      <c r="C48615" s="1"/>
      <c r="D48615" s="8"/>
      <c r="E48615" s="1"/>
      <c r="F48615" s="1"/>
      <c r="G48615" s="1"/>
      <c r="H48615" s="1"/>
    </row>
    <row r="48616">
      <c r="A48616" s="1"/>
      <c r="B48616" s="1"/>
      <c r="C48616" s="1"/>
      <c r="D48616" s="8"/>
      <c r="E48616" s="1"/>
      <c r="F48616" s="1"/>
      <c r="G48616" s="1"/>
      <c r="H48616" s="1"/>
    </row>
    <row r="48617">
      <c r="A48617" s="1"/>
      <c r="B48617" s="1"/>
      <c r="C48617" s="1"/>
      <c r="D48617" s="8"/>
      <c r="E48617" s="1"/>
      <c r="F48617" s="1"/>
      <c r="G48617" s="1"/>
      <c r="H48617" s="1"/>
    </row>
    <row r="48618">
      <c r="A48618" s="1"/>
      <c r="B48618" s="1"/>
      <c r="C48618" s="1"/>
      <c r="D48618" s="8"/>
      <c r="E48618" s="1"/>
      <c r="F48618" s="1"/>
      <c r="G48618" s="1"/>
      <c r="H48618" s="1"/>
    </row>
    <row r="48619">
      <c r="A48619" s="1"/>
      <c r="B48619" s="1"/>
      <c r="C48619" s="1"/>
      <c r="D48619" s="8"/>
      <c r="E48619" s="1"/>
      <c r="F48619" s="1"/>
      <c r="G48619" s="1"/>
      <c r="H48619" s="1"/>
    </row>
    <row r="48620">
      <c r="A48620" s="1"/>
      <c r="B48620" s="1"/>
      <c r="C48620" s="1"/>
      <c r="D48620" s="8"/>
      <c r="E48620" s="1"/>
      <c r="F48620" s="1"/>
      <c r="G48620" s="1"/>
      <c r="H48620" s="1"/>
    </row>
    <row r="48621">
      <c r="A48621" s="1"/>
      <c r="B48621" s="1"/>
      <c r="C48621" s="1"/>
      <c r="D48621" s="8"/>
      <c r="E48621" s="1"/>
      <c r="F48621" s="1"/>
      <c r="G48621" s="1"/>
      <c r="H48621" s="1"/>
    </row>
    <row r="48622">
      <c r="A48622" s="1"/>
      <c r="B48622" s="1"/>
      <c r="C48622" s="1"/>
      <c r="D48622" s="8"/>
      <c r="E48622" s="1"/>
      <c r="F48622" s="1"/>
      <c r="G48622" s="1"/>
      <c r="H48622" s="1"/>
    </row>
    <row r="48623">
      <c r="A48623" s="1"/>
      <c r="B48623" s="1"/>
      <c r="C48623" s="1"/>
      <c r="D48623" s="8"/>
      <c r="E48623" s="1"/>
      <c r="F48623" s="1"/>
      <c r="G48623" s="1"/>
      <c r="H48623" s="1"/>
    </row>
    <row r="48624">
      <c r="A48624" s="1"/>
      <c r="B48624" s="1"/>
      <c r="C48624" s="1"/>
      <c r="D48624" s="8"/>
      <c r="E48624" s="1"/>
      <c r="F48624" s="1"/>
      <c r="G48624" s="1"/>
      <c r="H48624" s="1"/>
    </row>
    <row r="48625">
      <c r="A48625" s="1"/>
      <c r="B48625" s="1"/>
      <c r="C48625" s="1"/>
      <c r="D48625" s="8"/>
      <c r="E48625" s="1"/>
      <c r="F48625" s="1"/>
      <c r="G48625" s="1"/>
      <c r="H48625" s="1"/>
    </row>
    <row r="48626">
      <c r="A48626" s="1"/>
      <c r="B48626" s="1"/>
      <c r="C48626" s="1"/>
      <c r="D48626" s="8"/>
      <c r="E48626" s="1"/>
      <c r="F48626" s="1"/>
      <c r="G48626" s="1"/>
      <c r="H48626" s="1"/>
    </row>
    <row r="48627">
      <c r="A48627" s="1"/>
      <c r="B48627" s="1"/>
      <c r="C48627" s="1"/>
      <c r="D48627" s="8"/>
      <c r="E48627" s="1"/>
      <c r="F48627" s="1"/>
      <c r="G48627" s="1"/>
      <c r="H48627" s="1"/>
    </row>
    <row r="48628">
      <c r="A48628" s="1"/>
      <c r="B48628" s="1"/>
      <c r="C48628" s="1"/>
      <c r="D48628" s="8"/>
      <c r="E48628" s="1"/>
      <c r="F48628" s="1"/>
      <c r="G48628" s="1"/>
      <c r="H48628" s="1"/>
    </row>
    <row r="48629">
      <c r="A48629" s="1"/>
      <c r="B48629" s="1"/>
      <c r="C48629" s="1"/>
      <c r="D48629" s="8"/>
      <c r="E48629" s="1"/>
      <c r="F48629" s="1"/>
      <c r="G48629" s="1"/>
      <c r="H48629" s="1"/>
    </row>
    <row r="48630">
      <c r="A48630" s="1"/>
      <c r="B48630" s="1"/>
      <c r="C48630" s="1"/>
      <c r="D48630" s="8"/>
      <c r="E48630" s="1"/>
      <c r="F48630" s="1"/>
      <c r="G48630" s="1"/>
      <c r="H48630" s="1"/>
    </row>
    <row r="48631">
      <c r="A48631" s="1"/>
      <c r="B48631" s="1"/>
      <c r="C48631" s="1"/>
      <c r="D48631" s="8"/>
      <c r="E48631" s="1"/>
      <c r="F48631" s="1"/>
      <c r="G48631" s="1"/>
      <c r="H48631" s="1"/>
    </row>
    <row r="48632">
      <c r="A48632" s="1"/>
      <c r="B48632" s="1"/>
      <c r="C48632" s="1"/>
      <c r="D48632" s="8"/>
      <c r="E48632" s="1"/>
      <c r="F48632" s="1"/>
      <c r="G48632" s="1"/>
      <c r="H48632" s="1"/>
    </row>
    <row r="48633">
      <c r="A48633" s="1"/>
      <c r="B48633" s="1"/>
      <c r="C48633" s="1"/>
      <c r="D48633" s="8"/>
      <c r="E48633" s="1"/>
      <c r="F48633" s="1"/>
      <c r="G48633" s="1"/>
      <c r="H48633" s="1"/>
    </row>
    <row r="48634">
      <c r="A48634" s="1"/>
      <c r="B48634" s="1"/>
      <c r="C48634" s="1"/>
      <c r="D48634" s="8"/>
      <c r="E48634" s="1"/>
      <c r="F48634" s="1"/>
      <c r="G48634" s="1"/>
      <c r="H48634" s="1"/>
    </row>
    <row r="48635">
      <c r="A48635" s="1"/>
      <c r="B48635" s="1"/>
      <c r="C48635" s="1"/>
      <c r="D48635" s="8"/>
      <c r="E48635" s="1"/>
      <c r="F48635" s="1"/>
      <c r="G48635" s="1"/>
      <c r="H48635" s="1"/>
    </row>
    <row r="48636">
      <c r="A48636" s="1"/>
      <c r="B48636" s="1"/>
      <c r="C48636" s="1"/>
      <c r="D48636" s="8"/>
      <c r="E48636" s="1"/>
      <c r="F48636" s="1"/>
      <c r="G48636" s="1"/>
      <c r="H48636" s="1"/>
    </row>
    <row r="48637">
      <c r="A48637" s="1"/>
      <c r="B48637" s="1"/>
      <c r="C48637" s="1"/>
      <c r="D48637" s="8"/>
      <c r="E48637" s="1"/>
      <c r="F48637" s="1"/>
      <c r="G48637" s="1"/>
      <c r="H48637" s="1"/>
    </row>
    <row r="48638">
      <c r="A48638" s="1"/>
      <c r="B48638" s="1"/>
      <c r="C48638" s="1"/>
      <c r="D48638" s="8"/>
      <c r="E48638" s="1"/>
      <c r="F48638" s="1"/>
      <c r="G48638" s="1"/>
      <c r="H48638" s="1"/>
    </row>
    <row r="48639">
      <c r="A48639" s="1"/>
      <c r="B48639" s="1"/>
      <c r="C48639" s="1"/>
      <c r="D48639" s="8"/>
      <c r="E48639" s="1"/>
      <c r="F48639" s="1"/>
      <c r="G48639" s="1"/>
      <c r="H48639" s="1"/>
    </row>
    <row r="48640">
      <c r="A48640" s="1"/>
      <c r="B48640" s="1"/>
      <c r="C48640" s="1"/>
      <c r="D48640" s="8"/>
      <c r="E48640" s="1"/>
      <c r="F48640" s="1"/>
      <c r="G48640" s="1"/>
      <c r="H48640" s="1"/>
    </row>
    <row r="48641">
      <c r="A48641" s="1"/>
      <c r="B48641" s="1"/>
      <c r="C48641" s="1"/>
      <c r="D48641" s="8"/>
      <c r="E48641" s="1"/>
      <c r="F48641" s="1"/>
      <c r="G48641" s="1"/>
      <c r="H48641" s="1"/>
    </row>
    <row r="48642">
      <c r="A48642" s="1"/>
      <c r="B48642" s="1"/>
      <c r="C48642" s="1"/>
      <c r="D48642" s="8"/>
      <c r="E48642" s="1"/>
      <c r="F48642" s="1"/>
      <c r="G48642" s="1"/>
      <c r="H48642" s="1"/>
    </row>
    <row r="48643">
      <c r="A48643" s="1"/>
      <c r="B48643" s="1"/>
      <c r="C48643" s="1"/>
      <c r="D48643" s="8"/>
      <c r="E48643" s="1"/>
      <c r="F48643" s="1"/>
      <c r="G48643" s="1"/>
      <c r="H48643" s="1"/>
    </row>
    <row r="48644">
      <c r="A48644" s="1"/>
      <c r="B48644" s="1"/>
      <c r="C48644" s="1"/>
      <c r="D48644" s="8"/>
      <c r="E48644" s="1"/>
      <c r="F48644" s="1"/>
      <c r="G48644" s="1"/>
      <c r="H48644" s="1"/>
    </row>
    <row r="48645">
      <c r="A48645" s="1"/>
      <c r="B48645" s="1"/>
      <c r="C48645" s="1"/>
      <c r="D48645" s="8"/>
      <c r="E48645" s="1"/>
      <c r="F48645" s="1"/>
      <c r="G48645" s="1"/>
      <c r="H48645" s="1"/>
    </row>
    <row r="48646">
      <c r="A48646" s="1"/>
      <c r="B48646" s="1"/>
      <c r="C48646" s="1"/>
      <c r="D48646" s="8"/>
      <c r="E48646" s="1"/>
      <c r="F48646" s="1"/>
      <c r="G48646" s="1"/>
      <c r="H48646" s="1"/>
    </row>
    <row r="48647">
      <c r="A48647" s="1"/>
      <c r="B48647" s="1"/>
      <c r="C48647" s="1"/>
      <c r="D48647" s="8"/>
      <c r="E48647" s="1"/>
      <c r="F48647" s="1"/>
      <c r="G48647" s="1"/>
      <c r="H48647" s="1"/>
    </row>
    <row r="48648">
      <c r="A48648" s="1"/>
      <c r="B48648" s="1"/>
      <c r="C48648" s="1"/>
      <c r="D48648" s="8"/>
      <c r="E48648" s="1"/>
      <c r="F48648" s="1"/>
      <c r="G48648" s="1"/>
      <c r="H48648" s="1"/>
    </row>
    <row r="48649">
      <c r="A48649" s="1"/>
      <c r="B48649" s="1"/>
      <c r="C48649" s="1"/>
      <c r="D48649" s="8"/>
      <c r="E48649" s="1"/>
      <c r="F48649" s="1"/>
      <c r="G48649" s="1"/>
      <c r="H48649" s="1"/>
    </row>
    <row r="48650">
      <c r="A48650" s="1"/>
      <c r="B48650" s="1"/>
      <c r="C48650" s="1"/>
      <c r="D48650" s="8"/>
      <c r="E48650" s="1"/>
      <c r="F48650" s="1"/>
      <c r="G48650" s="1"/>
      <c r="H48650" s="1"/>
    </row>
    <row r="48651">
      <c r="A48651" s="1"/>
      <c r="B48651" s="1"/>
      <c r="C48651" s="1"/>
      <c r="D48651" s="8"/>
      <c r="E48651" s="1"/>
      <c r="F48651" s="1"/>
      <c r="G48651" s="1"/>
      <c r="H48651" s="1"/>
    </row>
    <row r="48652">
      <c r="A48652" s="1"/>
      <c r="B48652" s="1"/>
      <c r="C48652" s="1"/>
      <c r="D48652" s="8"/>
      <c r="E48652" s="1"/>
      <c r="F48652" s="1"/>
      <c r="G48652" s="1"/>
      <c r="H48652" s="1"/>
    </row>
    <row r="48653">
      <c r="A48653" s="1"/>
      <c r="B48653" s="1"/>
      <c r="C48653" s="1"/>
      <c r="D48653" s="8"/>
      <c r="E48653" s="1"/>
      <c r="F48653" s="1"/>
      <c r="G48653" s="1"/>
      <c r="H48653" s="1"/>
    </row>
    <row r="48654">
      <c r="A48654" s="1"/>
      <c r="B48654" s="1"/>
      <c r="C48654" s="1"/>
      <c r="D48654" s="8"/>
      <c r="E48654" s="1"/>
      <c r="F48654" s="1"/>
      <c r="G48654" s="1"/>
      <c r="H48654" s="1"/>
    </row>
    <row r="48655">
      <c r="A48655" s="1"/>
      <c r="B48655" s="1"/>
      <c r="C48655" s="1"/>
      <c r="D48655" s="8"/>
      <c r="E48655" s="1"/>
      <c r="F48655" s="1"/>
      <c r="G48655" s="1"/>
      <c r="H48655" s="1"/>
    </row>
    <row r="48656">
      <c r="A48656" s="1"/>
      <c r="B48656" s="1"/>
      <c r="C48656" s="1"/>
      <c r="D48656" s="8"/>
      <c r="E48656" s="1"/>
      <c r="F48656" s="1"/>
      <c r="G48656" s="1"/>
      <c r="H48656" s="1"/>
    </row>
    <row r="48657">
      <c r="A48657" s="1"/>
      <c r="B48657" s="1"/>
      <c r="C48657" s="1"/>
      <c r="D48657" s="8"/>
      <c r="E48657" s="1"/>
      <c r="F48657" s="1"/>
      <c r="G48657" s="1"/>
      <c r="H48657" s="1"/>
    </row>
    <row r="48658">
      <c r="A48658" s="1"/>
      <c r="B48658" s="1"/>
      <c r="C48658" s="1"/>
      <c r="D48658" s="8"/>
      <c r="E48658" s="1"/>
      <c r="F48658" s="1"/>
      <c r="G48658" s="1"/>
      <c r="H48658" s="1"/>
    </row>
    <row r="48659">
      <c r="A48659" s="1"/>
      <c r="B48659" s="1"/>
      <c r="C48659" s="1"/>
      <c r="D48659" s="8"/>
      <c r="E48659" s="1"/>
      <c r="F48659" s="1"/>
      <c r="G48659" s="1"/>
      <c r="H48659" s="1"/>
    </row>
    <row r="48660">
      <c r="A48660" s="1"/>
      <c r="B48660" s="1"/>
      <c r="C48660" s="1"/>
      <c r="D48660" s="8"/>
      <c r="E48660" s="1"/>
      <c r="F48660" s="1"/>
      <c r="G48660" s="1"/>
      <c r="H48660" s="1"/>
    </row>
    <row r="48661">
      <c r="A48661" s="1"/>
      <c r="B48661" s="1"/>
      <c r="C48661" s="1"/>
      <c r="D48661" s="8"/>
      <c r="E48661" s="1"/>
      <c r="F48661" s="1"/>
      <c r="G48661" s="1"/>
      <c r="H48661" s="1"/>
    </row>
    <row r="48662">
      <c r="A48662" s="1"/>
      <c r="B48662" s="1"/>
      <c r="C48662" s="1"/>
      <c r="D48662" s="8"/>
      <c r="E48662" s="1"/>
      <c r="F48662" s="1"/>
      <c r="G48662" s="1"/>
      <c r="H48662" s="1"/>
    </row>
    <row r="48663">
      <c r="A48663" s="1"/>
      <c r="B48663" s="1"/>
      <c r="C48663" s="1"/>
      <c r="D48663" s="8"/>
      <c r="E48663" s="1"/>
      <c r="F48663" s="1"/>
      <c r="G48663" s="1"/>
      <c r="H48663" s="1"/>
    </row>
    <row r="48664">
      <c r="A48664" s="1"/>
      <c r="B48664" s="1"/>
      <c r="C48664" s="1"/>
      <c r="D48664" s="8"/>
      <c r="E48664" s="1"/>
      <c r="F48664" s="1"/>
      <c r="G48664" s="1"/>
      <c r="H48664" s="1"/>
    </row>
    <row r="48665">
      <c r="A48665" s="1"/>
      <c r="B48665" s="1"/>
      <c r="C48665" s="1"/>
      <c r="D48665" s="8"/>
      <c r="E48665" s="1"/>
      <c r="F48665" s="1"/>
      <c r="G48665" s="1"/>
      <c r="H48665" s="1"/>
    </row>
    <row r="48666">
      <c r="A48666" s="1"/>
      <c r="B48666" s="1"/>
      <c r="C48666" s="1"/>
      <c r="D48666" s="8"/>
      <c r="E48666" s="1"/>
      <c r="F48666" s="1"/>
      <c r="G48666" s="1"/>
      <c r="H48666" s="1"/>
    </row>
    <row r="48667">
      <c r="A48667" s="1"/>
      <c r="B48667" s="1"/>
      <c r="C48667" s="1"/>
      <c r="D48667" s="8"/>
      <c r="E48667" s="1"/>
      <c r="F48667" s="1"/>
      <c r="G48667" s="1"/>
      <c r="H48667" s="1"/>
    </row>
    <row r="48668">
      <c r="A48668" s="1"/>
      <c r="B48668" s="1"/>
      <c r="C48668" s="1"/>
      <c r="D48668" s="8"/>
      <c r="E48668" s="1"/>
      <c r="F48668" s="1"/>
      <c r="G48668" s="1"/>
      <c r="H48668" s="1"/>
    </row>
    <row r="48669">
      <c r="A48669" s="1"/>
      <c r="B48669" s="1"/>
      <c r="C48669" s="1"/>
      <c r="D48669" s="8"/>
      <c r="E48669" s="1"/>
      <c r="F48669" s="1"/>
      <c r="G48669" s="1"/>
      <c r="H48669" s="1"/>
    </row>
    <row r="48670">
      <c r="A48670" s="1"/>
      <c r="B48670" s="1"/>
      <c r="C48670" s="1"/>
      <c r="D48670" s="8"/>
      <c r="E48670" s="1"/>
      <c r="F48670" s="1"/>
      <c r="G48670" s="1"/>
      <c r="H48670" s="1"/>
    </row>
    <row r="48671">
      <c r="A48671" s="1"/>
      <c r="B48671" s="1"/>
      <c r="C48671" s="1"/>
      <c r="D48671" s="8"/>
      <c r="E48671" s="1"/>
      <c r="F48671" s="1"/>
      <c r="G48671" s="1"/>
      <c r="H48671" s="1"/>
    </row>
    <row r="48672">
      <c r="A48672" s="1"/>
      <c r="B48672" s="1"/>
      <c r="C48672" s="1"/>
      <c r="D48672" s="8"/>
      <c r="E48672" s="1"/>
      <c r="F48672" s="1"/>
      <c r="G48672" s="1"/>
      <c r="H48672" s="1"/>
    </row>
    <row r="48673">
      <c r="A48673" s="1"/>
      <c r="B48673" s="1"/>
      <c r="C48673" s="1"/>
      <c r="D48673" s="8"/>
      <c r="E48673" s="1"/>
      <c r="F48673" s="1"/>
      <c r="G48673" s="1"/>
      <c r="H48673" s="1"/>
    </row>
    <row r="48674">
      <c r="A48674" s="1"/>
      <c r="B48674" s="1"/>
      <c r="C48674" s="1"/>
      <c r="D48674" s="8"/>
      <c r="E48674" s="1"/>
      <c r="F48674" s="1"/>
      <c r="G48674" s="1"/>
      <c r="H48674" s="1"/>
    </row>
    <row r="48675">
      <c r="A48675" s="1"/>
      <c r="B48675" s="1"/>
      <c r="C48675" s="1"/>
      <c r="D48675" s="8"/>
      <c r="E48675" s="1"/>
      <c r="F48675" s="1"/>
      <c r="G48675" s="1"/>
      <c r="H48675" s="1"/>
    </row>
    <row r="48676">
      <c r="A48676" s="1"/>
      <c r="B48676" s="1"/>
      <c r="C48676" s="1"/>
      <c r="D48676" s="8"/>
      <c r="E48676" s="1"/>
      <c r="F48676" s="1"/>
      <c r="G48676" s="1"/>
      <c r="H48676" s="1"/>
    </row>
    <row r="48677">
      <c r="A48677" s="1"/>
      <c r="B48677" s="1"/>
      <c r="C48677" s="1"/>
      <c r="D48677" s="8"/>
      <c r="E48677" s="1"/>
      <c r="F48677" s="1"/>
      <c r="G48677" s="1"/>
      <c r="H48677" s="1"/>
    </row>
    <row r="48678">
      <c r="A48678" s="1"/>
      <c r="B48678" s="1"/>
      <c r="C48678" s="1"/>
      <c r="D48678" s="8"/>
      <c r="E48678" s="1"/>
      <c r="F48678" s="1"/>
      <c r="G48678" s="1"/>
      <c r="H48678" s="1"/>
    </row>
    <row r="48679">
      <c r="A48679" s="1"/>
      <c r="B48679" s="1"/>
      <c r="C48679" s="1"/>
      <c r="D48679" s="8"/>
      <c r="E48679" s="1"/>
      <c r="F48679" s="1"/>
      <c r="G48679" s="1"/>
      <c r="H48679" s="1"/>
    </row>
    <row r="48680">
      <c r="A48680" s="1"/>
      <c r="B48680" s="1"/>
      <c r="C48680" s="1"/>
      <c r="D48680" s="8"/>
      <c r="E48680" s="1"/>
      <c r="F48680" s="1"/>
      <c r="G48680" s="1"/>
      <c r="H48680" s="1"/>
    </row>
    <row r="48681">
      <c r="A48681" s="1"/>
      <c r="B48681" s="1"/>
      <c r="C48681" s="1"/>
      <c r="D48681" s="8"/>
      <c r="E48681" s="1"/>
      <c r="F48681" s="1"/>
      <c r="G48681" s="1"/>
      <c r="H48681" s="1"/>
    </row>
    <row r="48682">
      <c r="A48682" s="1"/>
      <c r="B48682" s="1"/>
      <c r="C48682" s="1"/>
      <c r="D48682" s="8"/>
      <c r="E48682" s="1"/>
      <c r="F48682" s="1"/>
      <c r="G48682" s="1"/>
      <c r="H48682" s="1"/>
    </row>
    <row r="48683">
      <c r="A48683" s="1"/>
      <c r="B48683" s="1"/>
      <c r="C48683" s="1"/>
      <c r="D48683" s="8"/>
      <c r="E48683" s="1"/>
      <c r="F48683" s="1"/>
      <c r="G48683" s="1"/>
      <c r="H48683" s="1"/>
    </row>
    <row r="48684">
      <c r="A48684" s="1"/>
      <c r="B48684" s="1"/>
      <c r="C48684" s="1"/>
      <c r="D48684" s="8"/>
      <c r="E48684" s="1"/>
      <c r="F48684" s="1"/>
      <c r="G48684" s="1"/>
      <c r="H48684" s="1"/>
    </row>
    <row r="48685">
      <c r="A48685" s="1"/>
      <c r="B48685" s="1"/>
      <c r="C48685" s="1"/>
      <c r="D48685" s="8"/>
      <c r="E48685" s="1"/>
      <c r="F48685" s="1"/>
      <c r="G48685" s="1"/>
      <c r="H48685" s="1"/>
    </row>
    <row r="48686">
      <c r="A48686" s="1"/>
      <c r="B48686" s="1"/>
      <c r="C48686" s="1"/>
      <c r="D48686" s="8"/>
      <c r="E48686" s="1"/>
      <c r="F48686" s="1"/>
      <c r="G48686" s="1"/>
      <c r="H48686" s="1"/>
    </row>
    <row r="48687">
      <c r="A48687" s="1"/>
      <c r="B48687" s="1"/>
      <c r="C48687" s="1"/>
      <c r="D48687" s="8"/>
      <c r="E48687" s="1"/>
      <c r="F48687" s="1"/>
      <c r="G48687" s="1"/>
      <c r="H48687" s="1"/>
    </row>
    <row r="48688">
      <c r="A48688" s="1"/>
      <c r="B48688" s="1"/>
      <c r="C48688" s="1"/>
      <c r="D48688" s="8"/>
      <c r="E48688" s="1"/>
      <c r="F48688" s="1"/>
      <c r="G48688" s="1"/>
      <c r="H48688" s="1"/>
    </row>
    <row r="48689">
      <c r="A48689" s="1"/>
      <c r="B48689" s="1"/>
      <c r="C48689" s="1"/>
      <c r="D48689" s="8"/>
      <c r="E48689" s="1"/>
      <c r="F48689" s="1"/>
      <c r="G48689" s="1"/>
      <c r="H48689" s="1"/>
    </row>
    <row r="48690">
      <c r="A48690" s="1"/>
      <c r="B48690" s="1"/>
      <c r="C48690" s="1"/>
      <c r="D48690" s="8"/>
      <c r="E48690" s="1"/>
      <c r="F48690" s="1"/>
      <c r="G48690" s="1"/>
      <c r="H48690" s="1"/>
    </row>
    <row r="48691">
      <c r="A48691" s="1"/>
      <c r="B48691" s="1"/>
      <c r="C48691" s="1"/>
      <c r="D48691" s="8"/>
      <c r="E48691" s="1"/>
      <c r="F48691" s="1"/>
      <c r="G48691" s="1"/>
      <c r="H48691" s="1"/>
    </row>
    <row r="48692">
      <c r="A48692" s="1"/>
      <c r="B48692" s="1"/>
      <c r="C48692" s="1"/>
      <c r="D48692" s="8"/>
      <c r="E48692" s="1"/>
      <c r="F48692" s="1"/>
      <c r="G48692" s="1"/>
      <c r="H48692" s="1"/>
    </row>
    <row r="48693">
      <c r="A48693" s="1"/>
      <c r="B48693" s="1"/>
      <c r="C48693" s="1"/>
      <c r="D48693" s="8"/>
      <c r="E48693" s="1"/>
      <c r="F48693" s="1"/>
      <c r="G48693" s="1"/>
      <c r="H48693" s="1"/>
    </row>
    <row r="48694">
      <c r="A48694" s="1"/>
      <c r="B48694" s="1"/>
      <c r="C48694" s="1"/>
      <c r="D48694" s="8"/>
      <c r="E48694" s="1"/>
      <c r="F48694" s="1"/>
      <c r="G48694" s="1"/>
      <c r="H48694" s="1"/>
    </row>
    <row r="48695">
      <c r="A48695" s="1"/>
      <c r="B48695" s="1"/>
      <c r="C48695" s="1"/>
      <c r="D48695" s="8"/>
      <c r="E48695" s="1"/>
      <c r="F48695" s="1"/>
      <c r="G48695" s="1"/>
      <c r="H48695" s="1"/>
    </row>
    <row r="48696">
      <c r="A48696" s="1"/>
      <c r="B48696" s="1"/>
      <c r="C48696" s="1"/>
      <c r="D48696" s="8"/>
      <c r="E48696" s="1"/>
      <c r="F48696" s="1"/>
      <c r="G48696" s="1"/>
      <c r="H48696" s="1"/>
    </row>
    <row r="48697">
      <c r="A48697" s="1"/>
      <c r="B48697" s="1"/>
      <c r="C48697" s="1"/>
      <c r="D48697" s="8"/>
      <c r="E48697" s="1"/>
      <c r="F48697" s="1"/>
      <c r="G48697" s="1"/>
      <c r="H48697" s="1"/>
    </row>
    <row r="48698">
      <c r="A48698" s="1"/>
      <c r="B48698" s="1"/>
      <c r="C48698" s="1"/>
      <c r="D48698" s="8"/>
      <c r="E48698" s="1"/>
      <c r="F48698" s="1"/>
      <c r="G48698" s="1"/>
      <c r="H48698" s="1"/>
    </row>
    <row r="48699">
      <c r="A48699" s="1"/>
      <c r="B48699" s="1"/>
      <c r="C48699" s="1"/>
      <c r="D48699" s="8"/>
      <c r="E48699" s="1"/>
      <c r="F48699" s="1"/>
      <c r="G48699" s="1"/>
      <c r="H48699" s="1"/>
    </row>
    <row r="48700">
      <c r="A48700" s="1"/>
      <c r="B48700" s="1"/>
      <c r="C48700" s="1"/>
      <c r="D48700" s="8"/>
      <c r="E48700" s="1"/>
      <c r="F48700" s="1"/>
      <c r="G48700" s="1"/>
      <c r="H48700" s="1"/>
    </row>
    <row r="48701">
      <c r="A48701" s="1"/>
      <c r="B48701" s="1"/>
      <c r="C48701" s="1"/>
      <c r="D48701" s="8"/>
      <c r="E48701" s="1"/>
      <c r="F48701" s="1"/>
      <c r="G48701" s="1"/>
      <c r="H48701" s="1"/>
    </row>
    <row r="48702">
      <c r="A48702" s="1"/>
      <c r="B48702" s="1"/>
      <c r="C48702" s="1"/>
      <c r="D48702" s="8"/>
      <c r="E48702" s="1"/>
      <c r="F48702" s="1"/>
      <c r="G48702" s="1"/>
      <c r="H48702" s="1"/>
    </row>
    <row r="48703">
      <c r="A48703" s="1"/>
      <c r="B48703" s="1"/>
      <c r="C48703" s="1"/>
      <c r="D48703" s="8"/>
      <c r="E48703" s="1"/>
      <c r="F48703" s="1"/>
      <c r="G48703" s="1"/>
      <c r="H48703" s="1"/>
    </row>
    <row r="48704">
      <c r="A48704" s="1"/>
      <c r="B48704" s="1"/>
      <c r="C48704" s="1"/>
      <c r="D48704" s="8"/>
      <c r="E48704" s="1"/>
      <c r="F48704" s="1"/>
      <c r="G48704" s="1"/>
      <c r="H48704" s="1"/>
    </row>
    <row r="48705">
      <c r="A48705" s="1"/>
      <c r="B48705" s="1"/>
      <c r="C48705" s="1"/>
      <c r="D48705" s="8"/>
      <c r="E48705" s="1"/>
      <c r="F48705" s="1"/>
      <c r="G48705" s="1"/>
      <c r="H48705" s="1"/>
    </row>
    <row r="48706">
      <c r="A48706" s="1"/>
      <c r="B48706" s="1"/>
      <c r="C48706" s="1"/>
      <c r="D48706" s="8"/>
      <c r="E48706" s="1"/>
      <c r="F48706" s="1"/>
      <c r="G48706" s="1"/>
      <c r="H48706" s="1"/>
    </row>
    <row r="48707">
      <c r="A48707" s="1"/>
      <c r="B48707" s="1"/>
      <c r="C48707" s="1"/>
      <c r="D48707" s="8"/>
      <c r="E48707" s="1"/>
      <c r="F48707" s="1"/>
      <c r="G48707" s="1"/>
      <c r="H48707" s="1"/>
    </row>
    <row r="48708">
      <c r="A48708" s="1"/>
      <c r="B48708" s="1"/>
      <c r="C48708" s="1"/>
      <c r="D48708" s="8"/>
      <c r="E48708" s="1"/>
      <c r="F48708" s="1"/>
      <c r="G48708" s="1"/>
      <c r="H48708" s="1"/>
    </row>
    <row r="48709">
      <c r="A48709" s="1"/>
      <c r="B48709" s="1"/>
      <c r="C48709" s="1"/>
      <c r="D48709" s="8"/>
      <c r="E48709" s="1"/>
      <c r="F48709" s="1"/>
      <c r="G48709" s="1"/>
      <c r="H48709" s="1"/>
    </row>
    <row r="48710">
      <c r="A48710" s="1"/>
      <c r="B48710" s="1"/>
      <c r="C48710" s="1"/>
      <c r="D48710" s="8"/>
      <c r="E48710" s="1"/>
      <c r="F48710" s="1"/>
      <c r="G48710" s="1"/>
      <c r="H48710" s="1"/>
    </row>
    <row r="48711">
      <c r="A48711" s="1"/>
      <c r="B48711" s="1"/>
      <c r="C48711" s="1"/>
      <c r="D48711" s="8"/>
      <c r="E48711" s="1"/>
      <c r="F48711" s="1"/>
      <c r="G48711" s="1"/>
      <c r="H48711" s="1"/>
    </row>
    <row r="48712">
      <c r="A48712" s="1"/>
      <c r="B48712" s="1"/>
      <c r="C48712" s="1"/>
      <c r="D48712" s="8"/>
      <c r="E48712" s="1"/>
      <c r="F48712" s="1"/>
      <c r="G48712" s="1"/>
      <c r="H48712" s="1"/>
    </row>
    <row r="48713">
      <c r="A48713" s="1"/>
      <c r="B48713" s="1"/>
      <c r="C48713" s="1"/>
      <c r="D48713" s="8"/>
      <c r="E48713" s="1"/>
      <c r="F48713" s="1"/>
      <c r="G48713" s="1"/>
      <c r="H48713" s="1"/>
    </row>
    <row r="48714">
      <c r="A48714" s="1"/>
      <c r="B48714" s="1"/>
      <c r="C48714" s="1"/>
      <c r="D48714" s="8"/>
      <c r="E48714" s="1"/>
      <c r="F48714" s="1"/>
      <c r="G48714" s="1"/>
      <c r="H48714" s="1"/>
    </row>
    <row r="48715">
      <c r="A48715" s="1"/>
      <c r="B48715" s="1"/>
      <c r="C48715" s="1"/>
      <c r="D48715" s="8"/>
      <c r="E48715" s="1"/>
      <c r="F48715" s="1"/>
      <c r="G48715" s="1"/>
      <c r="H48715" s="1"/>
    </row>
    <row r="48716">
      <c r="A48716" s="1"/>
      <c r="B48716" s="1"/>
      <c r="C48716" s="1"/>
      <c r="D48716" s="8"/>
      <c r="E48716" s="1"/>
      <c r="F48716" s="1"/>
      <c r="G48716" s="1"/>
      <c r="H48716" s="1"/>
    </row>
    <row r="48717">
      <c r="A48717" s="1"/>
      <c r="B48717" s="1"/>
      <c r="C48717" s="1"/>
      <c r="D48717" s="8"/>
      <c r="E48717" s="1"/>
      <c r="F48717" s="1"/>
      <c r="G48717" s="1"/>
      <c r="H48717" s="1"/>
    </row>
    <row r="48718">
      <c r="A48718" s="1"/>
      <c r="B48718" s="1"/>
      <c r="C48718" s="1"/>
      <c r="D48718" s="8"/>
      <c r="E48718" s="1"/>
      <c r="F48718" s="1"/>
      <c r="G48718" s="1"/>
      <c r="H48718" s="1"/>
    </row>
    <row r="48719">
      <c r="A48719" s="1"/>
      <c r="B48719" s="1"/>
      <c r="C48719" s="1"/>
      <c r="D48719" s="8"/>
      <c r="E48719" s="1"/>
      <c r="F48719" s="1"/>
      <c r="G48719" s="1"/>
      <c r="H48719" s="1"/>
    </row>
    <row r="48720">
      <c r="A48720" s="1"/>
      <c r="B48720" s="1"/>
      <c r="C48720" s="1"/>
      <c r="D48720" s="8"/>
      <c r="E48720" s="1"/>
      <c r="F48720" s="1"/>
      <c r="G48720" s="1"/>
      <c r="H48720" s="1"/>
    </row>
    <row r="48721">
      <c r="A48721" s="1"/>
      <c r="B48721" s="1"/>
      <c r="C48721" s="1"/>
      <c r="D48721" s="8"/>
      <c r="E48721" s="1"/>
      <c r="F48721" s="1"/>
      <c r="G48721" s="1"/>
      <c r="H48721" s="1"/>
    </row>
    <row r="48722">
      <c r="A48722" s="1"/>
      <c r="B48722" s="1"/>
      <c r="C48722" s="1"/>
      <c r="D48722" s="8"/>
      <c r="E48722" s="1"/>
      <c r="F48722" s="1"/>
      <c r="G48722" s="1"/>
      <c r="H48722" s="1"/>
    </row>
    <row r="48723">
      <c r="A48723" s="1"/>
      <c r="B48723" s="1"/>
      <c r="C48723" s="1"/>
      <c r="D48723" s="8"/>
      <c r="E48723" s="1"/>
      <c r="F48723" s="1"/>
      <c r="G48723" s="1"/>
      <c r="H48723" s="1"/>
    </row>
    <row r="48724">
      <c r="A48724" s="1"/>
      <c r="B48724" s="1"/>
      <c r="C48724" s="1"/>
      <c r="D48724" s="8"/>
      <c r="E48724" s="1"/>
      <c r="F48724" s="1"/>
      <c r="G48724" s="1"/>
      <c r="H48724" s="1"/>
    </row>
    <row r="48725">
      <c r="A48725" s="1"/>
      <c r="B48725" s="1"/>
      <c r="C48725" s="1"/>
      <c r="D48725" s="8"/>
      <c r="E48725" s="1"/>
      <c r="F48725" s="1"/>
      <c r="G48725" s="1"/>
      <c r="H48725" s="1"/>
    </row>
    <row r="48726">
      <c r="A48726" s="1"/>
      <c r="B48726" s="1"/>
      <c r="C48726" s="1"/>
      <c r="D48726" s="8"/>
      <c r="E48726" s="1"/>
      <c r="F48726" s="1"/>
      <c r="G48726" s="1"/>
      <c r="H48726" s="1"/>
    </row>
    <row r="48727">
      <c r="A48727" s="1"/>
      <c r="B48727" s="1"/>
      <c r="C48727" s="1"/>
      <c r="D48727" s="8"/>
      <c r="E48727" s="1"/>
      <c r="F48727" s="1"/>
      <c r="G48727" s="1"/>
      <c r="H48727" s="1"/>
    </row>
    <row r="48728">
      <c r="A48728" s="1"/>
      <c r="B48728" s="1"/>
      <c r="C48728" s="1"/>
      <c r="D48728" s="8"/>
      <c r="E48728" s="1"/>
      <c r="F48728" s="1"/>
      <c r="G48728" s="1"/>
      <c r="H48728" s="1"/>
    </row>
    <row r="48729">
      <c r="A48729" s="1"/>
      <c r="B48729" s="1"/>
      <c r="C48729" s="1"/>
      <c r="D48729" s="8"/>
      <c r="E48729" s="1"/>
      <c r="F48729" s="1"/>
      <c r="G48729" s="1"/>
      <c r="H48729" s="1"/>
    </row>
    <row r="48730">
      <c r="A48730" s="1"/>
      <c r="B48730" s="1"/>
      <c r="C48730" s="1"/>
      <c r="D48730" s="8"/>
      <c r="E48730" s="1"/>
      <c r="F48730" s="1"/>
      <c r="G48730" s="1"/>
      <c r="H48730" s="1"/>
    </row>
    <row r="48731">
      <c r="A48731" s="1"/>
      <c r="B48731" s="1"/>
      <c r="C48731" s="1"/>
      <c r="D48731" s="8"/>
      <c r="E48731" s="1"/>
      <c r="F48731" s="1"/>
      <c r="G48731" s="1"/>
      <c r="H48731" s="1"/>
    </row>
    <row r="48732">
      <c r="A48732" s="1"/>
      <c r="B48732" s="1"/>
      <c r="C48732" s="1"/>
      <c r="D48732" s="8"/>
      <c r="E48732" s="1"/>
      <c r="F48732" s="1"/>
      <c r="G48732" s="1"/>
      <c r="H48732" s="1"/>
    </row>
    <row r="48733">
      <c r="A48733" s="1"/>
      <c r="B48733" s="1"/>
      <c r="C48733" s="1"/>
      <c r="D48733" s="8"/>
      <c r="E48733" s="1"/>
      <c r="F48733" s="1"/>
      <c r="G48733" s="1"/>
      <c r="H48733" s="1"/>
    </row>
    <row r="48734">
      <c r="A48734" s="1"/>
      <c r="B48734" s="1"/>
      <c r="C48734" s="1"/>
      <c r="D48734" s="8"/>
      <c r="E48734" s="1"/>
      <c r="F48734" s="1"/>
      <c r="G48734" s="1"/>
      <c r="H48734" s="1"/>
    </row>
    <row r="48735">
      <c r="A48735" s="1"/>
      <c r="B48735" s="1"/>
      <c r="C48735" s="1"/>
      <c r="D48735" s="8"/>
      <c r="E48735" s="1"/>
      <c r="F48735" s="1"/>
      <c r="G48735" s="1"/>
      <c r="H48735" s="1"/>
    </row>
    <row r="48736">
      <c r="A48736" s="1"/>
      <c r="B48736" s="1"/>
      <c r="C48736" s="1"/>
      <c r="D48736" s="8"/>
      <c r="E48736" s="1"/>
      <c r="F48736" s="1"/>
      <c r="G48736" s="1"/>
      <c r="H48736" s="1"/>
    </row>
    <row r="48737">
      <c r="A48737" s="1"/>
      <c r="B48737" s="1"/>
      <c r="C48737" s="1"/>
      <c r="D48737" s="8"/>
      <c r="E48737" s="1"/>
      <c r="F48737" s="1"/>
      <c r="G48737" s="1"/>
      <c r="H48737" s="1"/>
    </row>
    <row r="48738">
      <c r="A48738" s="1"/>
      <c r="B48738" s="1"/>
      <c r="C48738" s="1"/>
      <c r="D48738" s="8"/>
      <c r="E48738" s="1"/>
      <c r="F48738" s="1"/>
      <c r="G48738" s="1"/>
      <c r="H48738" s="1"/>
    </row>
    <row r="48739">
      <c r="A48739" s="1"/>
      <c r="B48739" s="1"/>
      <c r="C48739" s="1"/>
      <c r="D48739" s="8"/>
      <c r="E48739" s="1"/>
      <c r="F48739" s="1"/>
      <c r="G48739" s="1"/>
      <c r="H48739" s="1"/>
    </row>
    <row r="48740">
      <c r="A48740" s="1"/>
      <c r="B48740" s="1"/>
      <c r="C48740" s="1"/>
      <c r="D48740" s="8"/>
      <c r="E48740" s="1"/>
      <c r="F48740" s="1"/>
      <c r="G48740" s="1"/>
      <c r="H48740" s="1"/>
    </row>
    <row r="48741">
      <c r="A48741" s="1"/>
      <c r="B48741" s="1"/>
      <c r="C48741" s="1"/>
      <c r="D48741" s="8"/>
      <c r="E48741" s="1"/>
      <c r="F48741" s="1"/>
      <c r="G48741" s="1"/>
      <c r="H48741" s="1"/>
    </row>
    <row r="48742">
      <c r="A48742" s="1"/>
      <c r="B48742" s="1"/>
      <c r="C48742" s="1"/>
      <c r="D48742" s="8"/>
      <c r="E48742" s="1"/>
      <c r="F48742" s="1"/>
      <c r="G48742" s="1"/>
      <c r="H48742" s="1"/>
    </row>
    <row r="48743">
      <c r="A48743" s="1"/>
      <c r="B48743" s="1"/>
      <c r="C48743" s="1"/>
      <c r="D48743" s="8"/>
      <c r="E48743" s="1"/>
      <c r="F48743" s="1"/>
      <c r="G48743" s="1"/>
      <c r="H48743" s="1"/>
    </row>
    <row r="48744">
      <c r="A48744" s="1"/>
      <c r="B48744" s="1"/>
      <c r="C48744" s="1"/>
      <c r="D48744" s="8"/>
      <c r="E48744" s="1"/>
      <c r="F48744" s="1"/>
      <c r="G48744" s="1"/>
      <c r="H48744" s="1"/>
    </row>
    <row r="48745">
      <c r="A48745" s="1"/>
      <c r="B48745" s="1"/>
      <c r="C48745" s="1"/>
      <c r="D48745" s="8"/>
      <c r="E48745" s="1"/>
      <c r="F48745" s="1"/>
      <c r="G48745" s="1"/>
      <c r="H48745" s="1"/>
    </row>
    <row r="48746">
      <c r="A48746" s="1"/>
      <c r="B48746" s="1"/>
      <c r="C48746" s="1"/>
      <c r="D48746" s="8"/>
      <c r="E48746" s="1"/>
      <c r="F48746" s="1"/>
      <c r="G48746" s="1"/>
      <c r="H48746" s="1"/>
    </row>
    <row r="48747">
      <c r="A48747" s="1"/>
      <c r="B48747" s="1"/>
      <c r="C48747" s="1"/>
      <c r="D48747" s="8"/>
      <c r="E48747" s="1"/>
      <c r="F48747" s="1"/>
      <c r="G48747" s="1"/>
      <c r="H48747" s="1"/>
    </row>
    <row r="48748">
      <c r="A48748" s="1"/>
      <c r="B48748" s="1"/>
      <c r="C48748" s="1"/>
      <c r="D48748" s="8"/>
      <c r="E48748" s="1"/>
      <c r="F48748" s="1"/>
      <c r="G48748" s="1"/>
      <c r="H48748" s="1"/>
    </row>
    <row r="48749">
      <c r="A48749" s="1"/>
      <c r="B48749" s="1"/>
      <c r="C48749" s="1"/>
      <c r="D48749" s="8"/>
      <c r="E48749" s="1"/>
      <c r="F48749" s="1"/>
      <c r="G48749" s="1"/>
      <c r="H48749" s="1"/>
    </row>
    <row r="48750">
      <c r="A48750" s="1"/>
      <c r="B48750" s="1"/>
      <c r="C48750" s="1"/>
      <c r="D48750" s="8"/>
      <c r="E48750" s="1"/>
      <c r="F48750" s="1"/>
      <c r="G48750" s="1"/>
      <c r="H48750" s="1"/>
    </row>
    <row r="48751">
      <c r="A48751" s="1"/>
      <c r="B48751" s="1"/>
      <c r="C48751" s="1"/>
      <c r="D48751" s="8"/>
      <c r="E48751" s="1"/>
      <c r="F48751" s="1"/>
      <c r="G48751" s="1"/>
      <c r="H48751" s="1"/>
    </row>
    <row r="48752">
      <c r="A48752" s="1"/>
      <c r="B48752" s="1"/>
      <c r="C48752" s="1"/>
      <c r="D48752" s="8"/>
      <c r="E48752" s="1"/>
      <c r="F48752" s="1"/>
      <c r="G48752" s="1"/>
      <c r="H48752" s="1"/>
    </row>
    <row r="48753">
      <c r="A48753" s="1"/>
      <c r="B48753" s="1"/>
      <c r="C48753" s="1"/>
      <c r="D48753" s="8"/>
      <c r="E48753" s="1"/>
      <c r="F48753" s="1"/>
      <c r="G48753" s="1"/>
      <c r="H48753" s="1"/>
    </row>
    <row r="48754">
      <c r="A48754" s="1"/>
      <c r="B48754" s="1"/>
      <c r="C48754" s="1"/>
      <c r="D48754" s="8"/>
      <c r="E48754" s="1"/>
      <c r="F48754" s="1"/>
      <c r="G48754" s="1"/>
      <c r="H48754" s="1"/>
    </row>
    <row r="48755">
      <c r="A48755" s="1"/>
      <c r="B48755" s="1"/>
      <c r="C48755" s="1"/>
      <c r="D48755" s="8"/>
      <c r="E48755" s="1"/>
      <c r="F48755" s="1"/>
      <c r="G48755" s="1"/>
      <c r="H48755" s="1"/>
    </row>
    <row r="48756">
      <c r="A48756" s="1"/>
      <c r="B48756" s="1"/>
      <c r="C48756" s="1"/>
      <c r="D48756" s="8"/>
      <c r="E48756" s="1"/>
      <c r="F48756" s="1"/>
      <c r="G48756" s="1"/>
      <c r="H48756" s="1"/>
    </row>
    <row r="48757">
      <c r="A48757" s="1"/>
      <c r="B48757" s="1"/>
      <c r="C48757" s="1"/>
      <c r="D48757" s="8"/>
      <c r="E48757" s="1"/>
      <c r="F48757" s="1"/>
      <c r="G48757" s="1"/>
      <c r="H48757" s="1"/>
    </row>
    <row r="48758">
      <c r="A48758" s="1"/>
      <c r="B48758" s="1"/>
      <c r="C48758" s="1"/>
      <c r="D48758" s="8"/>
      <c r="E48758" s="1"/>
      <c r="F48758" s="1"/>
      <c r="G48758" s="1"/>
      <c r="H48758" s="1"/>
    </row>
    <row r="48759">
      <c r="A48759" s="1"/>
      <c r="B48759" s="1"/>
      <c r="C48759" s="1"/>
      <c r="D48759" s="8"/>
      <c r="E48759" s="1"/>
      <c r="F48759" s="1"/>
      <c r="G48759" s="1"/>
      <c r="H48759" s="1"/>
    </row>
    <row r="48760">
      <c r="A48760" s="1"/>
      <c r="B48760" s="1"/>
      <c r="C48760" s="1"/>
      <c r="D48760" s="8"/>
      <c r="E48760" s="1"/>
      <c r="F48760" s="1"/>
      <c r="G48760" s="1"/>
      <c r="H48760" s="1"/>
    </row>
    <row r="48761">
      <c r="A48761" s="1"/>
      <c r="B48761" s="1"/>
      <c r="C48761" s="1"/>
      <c r="D48761" s="8"/>
      <c r="E48761" s="1"/>
      <c r="F48761" s="1"/>
      <c r="G48761" s="1"/>
      <c r="H48761" s="1"/>
    </row>
    <row r="48762">
      <c r="A48762" s="1"/>
      <c r="B48762" s="1"/>
      <c r="C48762" s="1"/>
      <c r="D48762" s="8"/>
      <c r="E48762" s="1"/>
      <c r="F48762" s="1"/>
      <c r="G48762" s="1"/>
      <c r="H48762" s="1"/>
    </row>
    <row r="48763">
      <c r="A48763" s="1"/>
      <c r="B48763" s="1"/>
      <c r="C48763" s="1"/>
      <c r="D48763" s="8"/>
      <c r="E48763" s="1"/>
      <c r="F48763" s="1"/>
      <c r="G48763" s="1"/>
      <c r="H48763" s="1"/>
    </row>
    <row r="48764">
      <c r="A48764" s="1"/>
      <c r="B48764" s="1"/>
      <c r="C48764" s="1"/>
      <c r="D48764" s="8"/>
      <c r="E48764" s="1"/>
      <c r="F48764" s="1"/>
      <c r="G48764" s="1"/>
      <c r="H48764" s="1"/>
    </row>
    <row r="48765">
      <c r="A48765" s="1"/>
      <c r="B48765" s="1"/>
      <c r="C48765" s="1"/>
      <c r="D48765" s="8"/>
      <c r="E48765" s="1"/>
      <c r="F48765" s="1"/>
      <c r="G48765" s="1"/>
      <c r="H48765" s="1"/>
    </row>
    <row r="48766">
      <c r="A48766" s="1"/>
      <c r="B48766" s="1"/>
      <c r="C48766" s="1"/>
      <c r="D48766" s="8"/>
      <c r="E48766" s="1"/>
      <c r="F48766" s="1"/>
      <c r="G48766" s="1"/>
      <c r="H48766" s="1"/>
    </row>
    <row r="48767">
      <c r="A48767" s="1"/>
      <c r="B48767" s="1"/>
      <c r="C48767" s="1"/>
      <c r="D48767" s="8"/>
      <c r="E48767" s="1"/>
      <c r="F48767" s="1"/>
      <c r="G48767" s="1"/>
      <c r="H48767" s="1"/>
    </row>
    <row r="48768">
      <c r="A48768" s="1"/>
      <c r="B48768" s="1"/>
      <c r="C48768" s="1"/>
      <c r="D48768" s="8"/>
      <c r="E48768" s="1"/>
      <c r="F48768" s="1"/>
      <c r="G48768" s="1"/>
      <c r="H48768" s="1"/>
    </row>
    <row r="48769">
      <c r="A48769" s="1"/>
      <c r="B48769" s="1"/>
      <c r="C48769" s="1"/>
      <c r="D48769" s="8"/>
      <c r="E48769" s="1"/>
      <c r="F48769" s="1"/>
      <c r="G48769" s="1"/>
      <c r="H48769" s="1"/>
    </row>
    <row r="48770">
      <c r="A48770" s="1"/>
      <c r="B48770" s="1"/>
      <c r="C48770" s="1"/>
      <c r="D48770" s="8"/>
      <c r="E48770" s="1"/>
      <c r="F48770" s="1"/>
      <c r="G48770" s="1"/>
      <c r="H48770" s="1"/>
    </row>
    <row r="48771">
      <c r="A48771" s="1"/>
      <c r="B48771" s="1"/>
      <c r="C48771" s="1"/>
      <c r="D48771" s="8"/>
      <c r="E48771" s="1"/>
      <c r="F48771" s="1"/>
      <c r="G48771" s="1"/>
      <c r="H48771" s="1"/>
    </row>
    <row r="48772">
      <c r="A48772" s="1"/>
      <c r="B48772" s="1"/>
      <c r="C48772" s="1"/>
      <c r="D48772" s="8"/>
      <c r="E48772" s="1"/>
      <c r="F48772" s="1"/>
      <c r="G48772" s="1"/>
      <c r="H48772" s="1"/>
    </row>
    <row r="48773">
      <c r="A48773" s="1"/>
      <c r="B48773" s="1"/>
      <c r="C48773" s="1"/>
      <c r="D48773" s="8"/>
      <c r="E48773" s="1"/>
      <c r="F48773" s="1"/>
      <c r="G48773" s="1"/>
      <c r="H48773" s="1"/>
    </row>
    <row r="48774">
      <c r="A48774" s="1"/>
      <c r="B48774" s="1"/>
      <c r="C48774" s="1"/>
      <c r="D48774" s="8"/>
      <c r="E48774" s="1"/>
      <c r="F48774" s="1"/>
      <c r="G48774" s="1"/>
      <c r="H48774" s="1"/>
    </row>
    <row r="48775">
      <c r="A48775" s="1"/>
      <c r="B48775" s="1"/>
      <c r="C48775" s="1"/>
      <c r="D48775" s="8"/>
      <c r="E48775" s="1"/>
      <c r="F48775" s="1"/>
      <c r="G48775" s="1"/>
      <c r="H48775" s="1"/>
    </row>
    <row r="48776">
      <c r="A48776" s="1"/>
      <c r="B48776" s="1"/>
      <c r="C48776" s="1"/>
      <c r="D48776" s="8"/>
      <c r="E48776" s="1"/>
      <c r="F48776" s="1"/>
      <c r="G48776" s="1"/>
      <c r="H48776" s="1"/>
    </row>
    <row r="48777">
      <c r="A48777" s="1"/>
      <c r="B48777" s="1"/>
      <c r="C48777" s="1"/>
      <c r="D48777" s="8"/>
      <c r="E48777" s="1"/>
      <c r="F48777" s="1"/>
      <c r="G48777" s="1"/>
      <c r="H48777" s="1"/>
    </row>
    <row r="48778">
      <c r="A48778" s="1"/>
      <c r="B48778" s="1"/>
      <c r="C48778" s="1"/>
      <c r="D48778" s="8"/>
      <c r="E48778" s="1"/>
      <c r="F48778" s="1"/>
      <c r="G48778" s="1"/>
      <c r="H48778" s="1"/>
    </row>
    <row r="48779">
      <c r="A48779" s="1"/>
      <c r="B48779" s="1"/>
      <c r="C48779" s="1"/>
      <c r="D48779" s="8"/>
      <c r="E48779" s="1"/>
      <c r="F48779" s="1"/>
      <c r="G48779" s="1"/>
      <c r="H48779" s="1"/>
    </row>
    <row r="48780">
      <c r="A48780" s="1"/>
      <c r="B48780" s="1"/>
      <c r="C48780" s="1"/>
      <c r="D48780" s="8"/>
      <c r="E48780" s="1"/>
      <c r="F48780" s="1"/>
      <c r="G48780" s="1"/>
      <c r="H48780" s="1"/>
    </row>
    <row r="48781">
      <c r="A48781" s="1"/>
      <c r="B48781" s="1"/>
      <c r="C48781" s="1"/>
      <c r="D48781" s="8"/>
      <c r="E48781" s="1"/>
      <c r="F48781" s="1"/>
      <c r="G48781" s="1"/>
      <c r="H48781" s="1"/>
    </row>
    <row r="48782">
      <c r="A48782" s="1"/>
      <c r="B48782" s="1"/>
      <c r="C48782" s="1"/>
      <c r="D48782" s="8"/>
      <c r="E48782" s="1"/>
      <c r="F48782" s="1"/>
      <c r="G48782" s="1"/>
      <c r="H48782" s="1"/>
    </row>
    <row r="48783">
      <c r="A48783" s="1"/>
      <c r="B48783" s="1"/>
      <c r="C48783" s="1"/>
      <c r="D48783" s="8"/>
      <c r="E48783" s="1"/>
      <c r="F48783" s="1"/>
      <c r="G48783" s="1"/>
      <c r="H48783" s="1"/>
    </row>
    <row r="48784">
      <c r="A48784" s="1"/>
      <c r="B48784" s="1"/>
      <c r="C48784" s="1"/>
      <c r="D48784" s="8"/>
      <c r="E48784" s="1"/>
      <c r="F48784" s="1"/>
      <c r="G48784" s="1"/>
      <c r="H48784" s="1"/>
    </row>
    <row r="48785">
      <c r="A48785" s="1"/>
      <c r="B48785" s="1"/>
      <c r="C48785" s="1"/>
      <c r="D48785" s="8"/>
      <c r="E48785" s="1"/>
      <c r="F48785" s="1"/>
      <c r="G48785" s="1"/>
      <c r="H48785" s="1"/>
    </row>
    <row r="48786">
      <c r="A48786" s="1"/>
      <c r="B48786" s="1"/>
      <c r="C48786" s="1"/>
      <c r="D48786" s="8"/>
      <c r="E48786" s="1"/>
      <c r="F48786" s="1"/>
      <c r="G48786" s="1"/>
      <c r="H48786" s="1"/>
    </row>
    <row r="48787">
      <c r="A48787" s="1"/>
      <c r="B48787" s="1"/>
      <c r="C48787" s="1"/>
      <c r="D48787" s="8"/>
      <c r="E48787" s="1"/>
      <c r="F48787" s="1"/>
      <c r="G48787" s="1"/>
      <c r="H48787" s="1"/>
    </row>
    <row r="48788">
      <c r="A48788" s="1"/>
      <c r="B48788" s="1"/>
      <c r="C48788" s="1"/>
      <c r="D48788" s="8"/>
      <c r="E48788" s="1"/>
      <c r="F48788" s="1"/>
      <c r="G48788" s="1"/>
      <c r="H48788" s="1"/>
    </row>
    <row r="48789">
      <c r="A48789" s="1"/>
      <c r="B48789" s="1"/>
      <c r="C48789" s="1"/>
      <c r="D48789" s="8"/>
      <c r="E48789" s="1"/>
      <c r="F48789" s="1"/>
      <c r="G48789" s="1"/>
      <c r="H48789" s="1"/>
    </row>
    <row r="48790">
      <c r="A48790" s="1"/>
      <c r="B48790" s="1"/>
      <c r="C48790" s="1"/>
      <c r="D48790" s="8"/>
      <c r="E48790" s="1"/>
      <c r="F48790" s="1"/>
      <c r="G48790" s="1"/>
      <c r="H48790" s="1"/>
    </row>
    <row r="48791">
      <c r="A48791" s="1"/>
      <c r="B48791" s="1"/>
      <c r="C48791" s="1"/>
      <c r="D48791" s="8"/>
      <c r="E48791" s="1"/>
      <c r="F48791" s="1"/>
      <c r="G48791" s="1"/>
      <c r="H48791" s="1"/>
    </row>
    <row r="48792">
      <c r="A48792" s="1"/>
      <c r="B48792" s="1"/>
      <c r="C48792" s="1"/>
      <c r="D48792" s="8"/>
      <c r="E48792" s="1"/>
      <c r="F48792" s="1"/>
      <c r="G48792" s="1"/>
      <c r="H48792" s="1"/>
    </row>
    <row r="48793">
      <c r="A48793" s="1"/>
      <c r="B48793" s="1"/>
      <c r="C48793" s="1"/>
      <c r="D48793" s="8"/>
      <c r="E48793" s="1"/>
      <c r="F48793" s="1"/>
      <c r="G48793" s="1"/>
      <c r="H48793" s="1"/>
    </row>
    <row r="48794">
      <c r="A48794" s="1"/>
      <c r="B48794" s="1"/>
      <c r="C48794" s="1"/>
      <c r="D48794" s="8"/>
      <c r="E48794" s="1"/>
      <c r="F48794" s="1"/>
      <c r="G48794" s="1"/>
      <c r="H48794" s="1"/>
    </row>
    <row r="48795">
      <c r="A48795" s="1"/>
      <c r="B48795" s="1"/>
      <c r="C48795" s="1"/>
      <c r="D48795" s="8"/>
      <c r="E48795" s="1"/>
      <c r="F48795" s="1"/>
      <c r="G48795" s="1"/>
      <c r="H48795" s="1"/>
    </row>
    <row r="48796">
      <c r="A48796" s="1"/>
      <c r="B48796" s="1"/>
      <c r="C48796" s="1"/>
      <c r="D48796" s="8"/>
      <c r="E48796" s="1"/>
      <c r="F48796" s="1"/>
      <c r="G48796" s="1"/>
      <c r="H48796" s="1"/>
    </row>
    <row r="48797">
      <c r="A48797" s="1"/>
      <c r="B48797" s="1"/>
      <c r="C48797" s="1"/>
      <c r="D48797" s="8"/>
      <c r="E48797" s="1"/>
      <c r="F48797" s="1"/>
      <c r="G48797" s="1"/>
      <c r="H48797" s="1"/>
    </row>
    <row r="48798">
      <c r="A48798" s="1"/>
      <c r="B48798" s="1"/>
      <c r="C48798" s="1"/>
      <c r="D48798" s="8"/>
      <c r="E48798" s="1"/>
      <c r="F48798" s="1"/>
      <c r="G48798" s="1"/>
      <c r="H48798" s="1"/>
    </row>
    <row r="48799">
      <c r="A48799" s="1"/>
      <c r="B48799" s="1"/>
      <c r="C48799" s="1"/>
      <c r="D48799" s="8"/>
      <c r="E48799" s="1"/>
      <c r="F48799" s="1"/>
      <c r="G48799" s="1"/>
      <c r="H48799" s="1"/>
    </row>
    <row r="48800">
      <c r="A48800" s="1"/>
      <c r="B48800" s="1"/>
      <c r="C48800" s="1"/>
      <c r="D48800" s="8"/>
      <c r="E48800" s="1"/>
      <c r="F48800" s="1"/>
      <c r="G48800" s="1"/>
      <c r="H48800" s="1"/>
    </row>
    <row r="48801">
      <c r="A48801" s="1"/>
      <c r="B48801" s="1"/>
      <c r="C48801" s="1"/>
      <c r="D48801" s="8"/>
      <c r="E48801" s="1"/>
      <c r="F48801" s="1"/>
      <c r="G48801" s="1"/>
      <c r="H48801" s="1"/>
    </row>
    <row r="48802">
      <c r="A48802" s="1"/>
      <c r="B48802" s="1"/>
      <c r="C48802" s="1"/>
      <c r="D48802" s="8"/>
      <c r="E48802" s="1"/>
      <c r="F48802" s="1"/>
      <c r="G48802" s="1"/>
      <c r="H48802" s="1"/>
    </row>
    <row r="48803">
      <c r="A48803" s="1"/>
      <c r="B48803" s="1"/>
      <c r="C48803" s="1"/>
      <c r="D48803" s="8"/>
      <c r="E48803" s="1"/>
      <c r="F48803" s="1"/>
      <c r="G48803" s="1"/>
      <c r="H48803" s="1"/>
    </row>
    <row r="48804">
      <c r="A48804" s="1"/>
      <c r="B48804" s="1"/>
      <c r="C48804" s="1"/>
      <c r="D48804" s="8"/>
      <c r="E48804" s="1"/>
      <c r="F48804" s="1"/>
      <c r="G48804" s="1"/>
      <c r="H48804" s="1"/>
    </row>
    <row r="48805">
      <c r="A48805" s="1"/>
      <c r="B48805" s="1"/>
      <c r="C48805" s="1"/>
      <c r="D48805" s="8"/>
      <c r="E48805" s="1"/>
      <c r="F48805" s="1"/>
      <c r="G48805" s="1"/>
      <c r="H48805" s="1"/>
    </row>
    <row r="48806">
      <c r="A48806" s="1"/>
      <c r="B48806" s="1"/>
      <c r="C48806" s="1"/>
      <c r="D48806" s="8"/>
      <c r="E48806" s="1"/>
      <c r="F48806" s="1"/>
      <c r="G48806" s="1"/>
      <c r="H48806" s="1"/>
    </row>
    <row r="48807">
      <c r="A48807" s="1"/>
      <c r="B48807" s="1"/>
      <c r="C48807" s="1"/>
      <c r="D48807" s="8"/>
      <c r="E48807" s="1"/>
      <c r="F48807" s="1"/>
      <c r="G48807" s="1"/>
      <c r="H48807" s="1"/>
    </row>
    <row r="48808">
      <c r="A48808" s="1"/>
      <c r="B48808" s="1"/>
      <c r="C48808" s="1"/>
      <c r="D48808" s="8"/>
      <c r="E48808" s="1"/>
      <c r="F48808" s="1"/>
      <c r="G48808" s="1"/>
      <c r="H48808" s="1"/>
    </row>
    <row r="48809">
      <c r="A48809" s="1"/>
      <c r="B48809" s="1"/>
      <c r="C48809" s="1"/>
      <c r="D48809" s="8"/>
      <c r="E48809" s="1"/>
      <c r="F48809" s="1"/>
      <c r="G48809" s="1"/>
      <c r="H48809" s="1"/>
    </row>
    <row r="48810">
      <c r="A48810" s="1"/>
      <c r="B48810" s="1"/>
      <c r="C48810" s="1"/>
      <c r="D48810" s="8"/>
      <c r="E48810" s="1"/>
      <c r="F48810" s="1"/>
      <c r="G48810" s="1"/>
      <c r="H48810" s="1"/>
    </row>
    <row r="48811">
      <c r="A48811" s="1"/>
      <c r="B48811" s="1"/>
      <c r="C48811" s="1"/>
      <c r="D48811" s="8"/>
      <c r="E48811" s="1"/>
      <c r="F48811" s="1"/>
      <c r="G48811" s="1"/>
      <c r="H48811" s="1"/>
    </row>
    <row r="48812">
      <c r="A48812" s="1"/>
      <c r="B48812" s="1"/>
      <c r="C48812" s="1"/>
      <c r="D48812" s="8"/>
      <c r="E48812" s="1"/>
      <c r="F48812" s="1"/>
      <c r="G48812" s="1"/>
      <c r="H48812" s="1"/>
    </row>
    <row r="48813">
      <c r="A48813" s="1"/>
      <c r="B48813" s="1"/>
      <c r="C48813" s="1"/>
      <c r="D48813" s="8"/>
      <c r="E48813" s="1"/>
      <c r="F48813" s="1"/>
      <c r="G48813" s="1"/>
      <c r="H48813" s="1"/>
    </row>
    <row r="48814">
      <c r="A48814" s="1"/>
      <c r="B48814" s="1"/>
      <c r="C48814" s="1"/>
      <c r="D48814" s="8"/>
      <c r="E48814" s="1"/>
      <c r="F48814" s="1"/>
      <c r="G48814" s="1"/>
      <c r="H48814" s="1"/>
    </row>
    <row r="48815">
      <c r="A48815" s="1"/>
      <c r="B48815" s="1"/>
      <c r="C48815" s="1"/>
      <c r="D48815" s="8"/>
      <c r="E48815" s="1"/>
      <c r="F48815" s="1"/>
      <c r="G48815" s="1"/>
      <c r="H48815" s="1"/>
    </row>
    <row r="48816">
      <c r="A48816" s="1"/>
      <c r="B48816" s="1"/>
      <c r="C48816" s="1"/>
      <c r="D48816" s="8"/>
      <c r="E48816" s="1"/>
      <c r="F48816" s="1"/>
      <c r="G48816" s="1"/>
      <c r="H48816" s="1"/>
    </row>
    <row r="48817">
      <c r="A48817" s="1"/>
      <c r="B48817" s="1"/>
      <c r="C48817" s="1"/>
      <c r="D48817" s="8"/>
      <c r="E48817" s="1"/>
      <c r="F48817" s="1"/>
      <c r="G48817" s="1"/>
      <c r="H48817" s="1"/>
    </row>
    <row r="48818">
      <c r="A48818" s="1"/>
      <c r="B48818" s="1"/>
      <c r="C48818" s="1"/>
      <c r="D48818" s="8"/>
      <c r="E48818" s="1"/>
      <c r="F48818" s="1"/>
      <c r="G48818" s="1"/>
      <c r="H48818" s="1"/>
    </row>
    <row r="48819">
      <c r="A48819" s="1"/>
      <c r="B48819" s="1"/>
      <c r="C48819" s="1"/>
      <c r="D48819" s="8"/>
      <c r="E48819" s="1"/>
      <c r="F48819" s="1"/>
      <c r="G48819" s="1"/>
      <c r="H48819" s="1"/>
    </row>
    <row r="48820">
      <c r="A48820" s="1"/>
      <c r="B48820" s="1"/>
      <c r="C48820" s="1"/>
      <c r="D48820" s="8"/>
      <c r="E48820" s="1"/>
      <c r="F48820" s="1"/>
      <c r="G48820" s="1"/>
      <c r="H48820" s="1"/>
    </row>
    <row r="48821">
      <c r="A48821" s="1"/>
      <c r="B48821" s="1"/>
      <c r="C48821" s="1"/>
      <c r="D48821" s="8"/>
      <c r="E48821" s="1"/>
      <c r="F48821" s="1"/>
      <c r="G48821" s="1"/>
      <c r="H48821" s="1"/>
    </row>
    <row r="48822">
      <c r="A48822" s="1"/>
      <c r="B48822" s="1"/>
      <c r="C48822" s="1"/>
      <c r="D48822" s="8"/>
      <c r="E48822" s="1"/>
      <c r="F48822" s="1"/>
      <c r="G48822" s="1"/>
      <c r="H48822" s="1"/>
    </row>
    <row r="48823">
      <c r="A48823" s="1"/>
      <c r="B48823" s="1"/>
      <c r="C48823" s="1"/>
      <c r="D48823" s="8"/>
      <c r="E48823" s="1"/>
      <c r="F48823" s="1"/>
      <c r="G48823" s="1"/>
      <c r="H48823" s="1"/>
    </row>
    <row r="48824">
      <c r="A48824" s="1"/>
      <c r="B48824" s="1"/>
      <c r="C48824" s="1"/>
      <c r="D48824" s="8"/>
      <c r="E48824" s="1"/>
      <c r="F48824" s="1"/>
      <c r="G48824" s="1"/>
      <c r="H48824" s="1"/>
    </row>
    <row r="48825">
      <c r="A48825" s="1"/>
      <c r="B48825" s="1"/>
      <c r="C48825" s="1"/>
      <c r="D48825" s="8"/>
      <c r="E48825" s="1"/>
      <c r="F48825" s="1"/>
      <c r="G48825" s="1"/>
      <c r="H48825" s="1"/>
    </row>
    <row r="48826">
      <c r="A48826" s="1"/>
      <c r="B48826" s="1"/>
      <c r="C48826" s="1"/>
      <c r="D48826" s="8"/>
      <c r="E48826" s="1"/>
      <c r="F48826" s="1"/>
      <c r="G48826" s="1"/>
      <c r="H48826" s="1"/>
    </row>
    <row r="48827">
      <c r="A48827" s="1"/>
      <c r="B48827" s="1"/>
      <c r="C48827" s="1"/>
      <c r="D48827" s="8"/>
      <c r="E48827" s="1"/>
      <c r="F48827" s="1"/>
      <c r="G48827" s="1"/>
      <c r="H48827" s="1"/>
    </row>
    <row r="48828">
      <c r="A48828" s="1"/>
      <c r="B48828" s="1"/>
      <c r="C48828" s="1"/>
      <c r="D48828" s="8"/>
      <c r="E48828" s="1"/>
      <c r="F48828" s="1"/>
      <c r="G48828" s="1"/>
      <c r="H48828" s="1"/>
    </row>
    <row r="48829">
      <c r="A48829" s="1"/>
      <c r="B48829" s="1"/>
      <c r="C48829" s="1"/>
      <c r="D48829" s="8"/>
      <c r="E48829" s="1"/>
      <c r="F48829" s="1"/>
      <c r="G48829" s="1"/>
      <c r="H48829" s="1"/>
    </row>
    <row r="48830">
      <c r="A48830" s="1"/>
      <c r="B48830" s="1"/>
      <c r="C48830" s="1"/>
      <c r="D48830" s="8"/>
      <c r="E48830" s="1"/>
      <c r="F48830" s="1"/>
      <c r="G48830" s="1"/>
      <c r="H48830" s="1"/>
    </row>
    <row r="48831">
      <c r="A48831" s="1"/>
      <c r="B48831" s="1"/>
      <c r="C48831" s="1"/>
      <c r="D48831" s="8"/>
      <c r="E48831" s="1"/>
      <c r="F48831" s="1"/>
      <c r="G48831" s="1"/>
      <c r="H48831" s="1"/>
    </row>
    <row r="48832">
      <c r="A48832" s="1"/>
      <c r="B48832" s="1"/>
      <c r="C48832" s="1"/>
      <c r="D48832" s="8"/>
      <c r="E48832" s="1"/>
      <c r="F48832" s="1"/>
      <c r="G48832" s="1"/>
      <c r="H48832" s="1"/>
    </row>
    <row r="48833">
      <c r="A48833" s="1"/>
      <c r="B48833" s="1"/>
      <c r="C48833" s="1"/>
      <c r="D48833" s="8"/>
      <c r="E48833" s="1"/>
      <c r="F48833" s="1"/>
      <c r="G48833" s="1"/>
      <c r="H48833" s="1"/>
    </row>
    <row r="48834">
      <c r="A48834" s="1"/>
      <c r="B48834" s="1"/>
      <c r="C48834" s="1"/>
      <c r="D48834" s="8"/>
      <c r="E48834" s="1"/>
      <c r="F48834" s="1"/>
      <c r="G48834" s="1"/>
      <c r="H48834" s="1"/>
    </row>
    <row r="48835">
      <c r="A48835" s="1"/>
      <c r="B48835" s="1"/>
      <c r="C48835" s="1"/>
      <c r="D48835" s="8"/>
      <c r="E48835" s="1"/>
      <c r="F48835" s="1"/>
      <c r="G48835" s="1"/>
      <c r="H48835" s="1"/>
    </row>
    <row r="48836">
      <c r="A48836" s="1"/>
      <c r="B48836" s="1"/>
      <c r="C48836" s="1"/>
      <c r="D48836" s="8"/>
      <c r="E48836" s="1"/>
      <c r="F48836" s="1"/>
      <c r="G48836" s="1"/>
      <c r="H48836" s="1"/>
    </row>
    <row r="48837">
      <c r="A48837" s="1"/>
      <c r="B48837" s="1"/>
      <c r="C48837" s="1"/>
      <c r="D48837" s="8"/>
      <c r="E48837" s="1"/>
      <c r="F48837" s="1"/>
      <c r="G48837" s="1"/>
      <c r="H48837" s="1"/>
    </row>
    <row r="48838">
      <c r="A48838" s="1"/>
      <c r="B48838" s="1"/>
      <c r="C48838" s="1"/>
      <c r="D48838" s="8"/>
      <c r="E48838" s="1"/>
      <c r="F48838" s="1"/>
      <c r="G48838" s="1"/>
      <c r="H48838" s="1"/>
    </row>
    <row r="48839">
      <c r="A48839" s="1"/>
      <c r="B48839" s="1"/>
      <c r="C48839" s="1"/>
      <c r="D48839" s="8"/>
      <c r="E48839" s="1"/>
      <c r="F48839" s="1"/>
      <c r="G48839" s="1"/>
      <c r="H48839" s="1"/>
    </row>
    <row r="48840">
      <c r="A48840" s="1"/>
      <c r="B48840" s="1"/>
      <c r="C48840" s="1"/>
      <c r="D48840" s="8"/>
      <c r="E48840" s="1"/>
      <c r="F48840" s="1"/>
      <c r="G48840" s="1"/>
      <c r="H48840" s="1"/>
    </row>
    <row r="48841">
      <c r="A48841" s="1"/>
      <c r="B48841" s="1"/>
      <c r="C48841" s="1"/>
      <c r="D48841" s="8"/>
      <c r="E48841" s="1"/>
      <c r="F48841" s="1"/>
      <c r="G48841" s="1"/>
      <c r="H48841" s="1"/>
    </row>
    <row r="48842">
      <c r="A48842" s="1"/>
      <c r="B48842" s="1"/>
      <c r="C48842" s="1"/>
      <c r="D48842" s="8"/>
      <c r="E48842" s="1"/>
      <c r="F48842" s="1"/>
      <c r="G48842" s="1"/>
      <c r="H48842" s="1"/>
    </row>
    <row r="48843">
      <c r="A48843" s="1"/>
      <c r="B48843" s="1"/>
      <c r="C48843" s="1"/>
      <c r="D48843" s="8"/>
      <c r="E48843" s="1"/>
      <c r="F48843" s="1"/>
      <c r="G48843" s="1"/>
      <c r="H48843" s="1"/>
    </row>
    <row r="48844">
      <c r="A48844" s="1"/>
      <c r="B48844" s="1"/>
      <c r="C48844" s="1"/>
      <c r="D48844" s="8"/>
      <c r="E48844" s="1"/>
      <c r="F48844" s="1"/>
      <c r="G48844" s="1"/>
      <c r="H48844" s="1"/>
    </row>
    <row r="48845">
      <c r="A48845" s="1"/>
      <c r="B48845" s="1"/>
      <c r="C48845" s="1"/>
      <c r="D48845" s="8"/>
      <c r="E48845" s="1"/>
      <c r="F48845" s="1"/>
      <c r="G48845" s="1"/>
      <c r="H48845" s="1"/>
    </row>
    <row r="48846">
      <c r="A48846" s="1"/>
      <c r="B48846" s="1"/>
      <c r="C48846" s="1"/>
      <c r="D48846" s="8"/>
      <c r="E48846" s="1"/>
      <c r="F48846" s="1"/>
      <c r="G48846" s="1"/>
      <c r="H48846" s="1"/>
    </row>
    <row r="48847">
      <c r="A48847" s="1"/>
      <c r="B48847" s="1"/>
      <c r="C48847" s="1"/>
      <c r="D48847" s="8"/>
      <c r="E48847" s="1"/>
      <c r="F48847" s="1"/>
      <c r="G48847" s="1"/>
      <c r="H48847" s="1"/>
    </row>
    <row r="48848">
      <c r="A48848" s="1"/>
      <c r="B48848" s="1"/>
      <c r="C48848" s="1"/>
      <c r="D48848" s="8"/>
      <c r="E48848" s="1"/>
      <c r="F48848" s="1"/>
      <c r="G48848" s="1"/>
      <c r="H48848" s="1"/>
    </row>
    <row r="48849">
      <c r="A48849" s="1"/>
      <c r="B48849" s="1"/>
      <c r="C48849" s="1"/>
      <c r="D48849" s="8"/>
      <c r="E48849" s="1"/>
      <c r="F48849" s="1"/>
      <c r="G48849" s="1"/>
      <c r="H48849" s="1"/>
    </row>
    <row r="48850">
      <c r="A48850" s="1"/>
      <c r="B48850" s="1"/>
      <c r="C48850" s="1"/>
      <c r="D48850" s="8"/>
      <c r="E48850" s="1"/>
      <c r="F48850" s="1"/>
      <c r="G48850" s="1"/>
      <c r="H48850" s="1"/>
    </row>
    <row r="48851">
      <c r="A48851" s="1"/>
      <c r="B48851" s="1"/>
      <c r="C48851" s="1"/>
      <c r="D48851" s="8"/>
      <c r="E48851" s="1"/>
      <c r="F48851" s="1"/>
      <c r="G48851" s="1"/>
      <c r="H48851" s="1"/>
    </row>
    <row r="48852">
      <c r="A48852" s="1"/>
      <c r="B48852" s="1"/>
      <c r="C48852" s="1"/>
      <c r="D48852" s="8"/>
      <c r="E48852" s="1"/>
      <c r="F48852" s="1"/>
      <c r="G48852" s="1"/>
      <c r="H48852" s="1"/>
    </row>
    <row r="48853">
      <c r="A48853" s="1"/>
      <c r="B48853" s="1"/>
      <c r="C48853" s="1"/>
      <c r="D48853" s="8"/>
      <c r="E48853" s="1"/>
      <c r="F48853" s="1"/>
      <c r="G48853" s="1"/>
      <c r="H48853" s="1"/>
    </row>
    <row r="48854">
      <c r="A48854" s="1"/>
      <c r="B48854" s="1"/>
      <c r="C48854" s="1"/>
      <c r="D48854" s="8"/>
      <c r="E48854" s="1"/>
      <c r="F48854" s="1"/>
      <c r="G48854" s="1"/>
      <c r="H48854" s="1"/>
    </row>
    <row r="48855">
      <c r="A48855" s="1"/>
      <c r="B48855" s="1"/>
      <c r="C48855" s="1"/>
      <c r="D48855" s="8"/>
      <c r="E48855" s="1"/>
      <c r="F48855" s="1"/>
      <c r="G48855" s="1"/>
      <c r="H48855" s="1"/>
    </row>
    <row r="48856">
      <c r="A48856" s="1"/>
      <c r="B48856" s="1"/>
      <c r="C48856" s="1"/>
      <c r="D48856" s="8"/>
      <c r="E48856" s="1"/>
      <c r="F48856" s="1"/>
      <c r="G48856" s="1"/>
      <c r="H48856" s="1"/>
    </row>
    <row r="48857">
      <c r="A48857" s="1"/>
      <c r="B48857" s="1"/>
      <c r="C48857" s="1"/>
      <c r="D48857" s="8"/>
      <c r="E48857" s="1"/>
      <c r="F48857" s="1"/>
      <c r="G48857" s="1"/>
      <c r="H48857" s="1"/>
    </row>
    <row r="48858">
      <c r="A48858" s="1"/>
      <c r="B48858" s="1"/>
      <c r="C48858" s="1"/>
      <c r="D48858" s="8"/>
      <c r="E48858" s="1"/>
      <c r="F48858" s="1"/>
      <c r="G48858" s="1"/>
      <c r="H48858" s="1"/>
    </row>
    <row r="48859">
      <c r="A48859" s="1"/>
      <c r="B48859" s="1"/>
      <c r="C48859" s="1"/>
      <c r="D48859" s="8"/>
      <c r="E48859" s="1"/>
      <c r="F48859" s="1"/>
      <c r="G48859" s="1"/>
      <c r="H48859" s="1"/>
    </row>
    <row r="48860">
      <c r="A48860" s="1"/>
      <c r="B48860" s="1"/>
      <c r="C48860" s="1"/>
      <c r="D48860" s="8"/>
      <c r="E48860" s="1"/>
      <c r="F48860" s="1"/>
      <c r="G48860" s="1"/>
      <c r="H48860" s="1"/>
    </row>
    <row r="48861">
      <c r="A48861" s="1"/>
      <c r="B48861" s="1"/>
      <c r="C48861" s="1"/>
      <c r="D48861" s="8"/>
      <c r="E48861" s="1"/>
      <c r="F48861" s="1"/>
      <c r="G48861" s="1"/>
      <c r="H48861" s="1"/>
    </row>
    <row r="48862">
      <c r="A48862" s="1"/>
      <c r="B48862" s="1"/>
      <c r="C48862" s="1"/>
      <c r="D48862" s="8"/>
      <c r="E48862" s="1"/>
      <c r="F48862" s="1"/>
      <c r="G48862" s="1"/>
      <c r="H48862" s="1"/>
    </row>
    <row r="48863">
      <c r="A48863" s="1"/>
      <c r="B48863" s="1"/>
      <c r="C48863" s="1"/>
      <c r="D48863" s="8"/>
      <c r="E48863" s="1"/>
      <c r="F48863" s="1"/>
      <c r="G48863" s="1"/>
      <c r="H48863" s="1"/>
    </row>
    <row r="48864">
      <c r="A48864" s="1"/>
      <c r="B48864" s="1"/>
      <c r="C48864" s="1"/>
      <c r="D48864" s="8"/>
      <c r="E48864" s="1"/>
      <c r="F48864" s="1"/>
      <c r="G48864" s="1"/>
      <c r="H48864" s="1"/>
    </row>
    <row r="48865">
      <c r="A48865" s="1"/>
      <c r="B48865" s="1"/>
      <c r="C48865" s="1"/>
      <c r="D48865" s="8"/>
      <c r="E48865" s="1"/>
      <c r="F48865" s="1"/>
      <c r="G48865" s="1"/>
      <c r="H48865" s="1"/>
    </row>
    <row r="48866">
      <c r="A48866" s="1"/>
      <c r="B48866" s="1"/>
      <c r="C48866" s="1"/>
      <c r="D48866" s="8"/>
      <c r="E48866" s="1"/>
      <c r="F48866" s="1"/>
      <c r="G48866" s="1"/>
      <c r="H48866" s="1"/>
    </row>
    <row r="48867">
      <c r="A48867" s="1"/>
      <c r="B48867" s="1"/>
      <c r="C48867" s="1"/>
      <c r="D48867" s="8"/>
      <c r="E48867" s="1"/>
      <c r="F48867" s="1"/>
      <c r="G48867" s="1"/>
      <c r="H48867" s="1"/>
    </row>
    <row r="48868">
      <c r="A48868" s="1"/>
      <c r="B48868" s="1"/>
      <c r="C48868" s="1"/>
      <c r="D48868" s="8"/>
      <c r="E48868" s="1"/>
      <c r="F48868" s="1"/>
      <c r="G48868" s="1"/>
      <c r="H48868" s="1"/>
    </row>
    <row r="48869">
      <c r="A48869" s="1"/>
      <c r="B48869" s="1"/>
      <c r="C48869" s="1"/>
      <c r="D48869" s="8"/>
      <c r="E48869" s="1"/>
      <c r="F48869" s="1"/>
      <c r="G48869" s="1"/>
      <c r="H48869" s="1"/>
    </row>
    <row r="48870">
      <c r="A48870" s="1"/>
      <c r="B48870" s="1"/>
      <c r="C48870" s="1"/>
      <c r="D48870" s="8"/>
      <c r="E48870" s="1"/>
      <c r="F48870" s="1"/>
      <c r="G48870" s="1"/>
      <c r="H48870" s="1"/>
    </row>
    <row r="48871">
      <c r="A48871" s="1"/>
      <c r="B48871" s="1"/>
      <c r="C48871" s="1"/>
      <c r="D48871" s="8"/>
      <c r="E48871" s="1"/>
      <c r="F48871" s="1"/>
      <c r="G48871" s="1"/>
      <c r="H48871" s="1"/>
    </row>
    <row r="48872">
      <c r="A48872" s="1"/>
      <c r="B48872" s="1"/>
      <c r="C48872" s="1"/>
      <c r="D48872" s="8"/>
      <c r="E48872" s="1"/>
      <c r="F48872" s="1"/>
      <c r="G48872" s="1"/>
      <c r="H48872" s="1"/>
    </row>
    <row r="48873">
      <c r="A48873" s="1"/>
      <c r="B48873" s="1"/>
      <c r="C48873" s="1"/>
      <c r="D48873" s="8"/>
      <c r="E48873" s="1"/>
      <c r="F48873" s="1"/>
      <c r="G48873" s="1"/>
      <c r="H48873" s="1"/>
    </row>
    <row r="48874">
      <c r="A48874" s="1"/>
      <c r="B48874" s="1"/>
      <c r="C48874" s="1"/>
      <c r="D48874" s="8"/>
      <c r="E48874" s="1"/>
      <c r="F48874" s="1"/>
      <c r="G48874" s="1"/>
      <c r="H48874" s="1"/>
    </row>
    <row r="48875">
      <c r="A48875" s="1"/>
      <c r="B48875" s="1"/>
      <c r="C48875" s="1"/>
      <c r="D48875" s="8"/>
      <c r="E48875" s="1"/>
      <c r="F48875" s="1"/>
      <c r="G48875" s="1"/>
      <c r="H48875" s="1"/>
    </row>
    <row r="48876">
      <c r="A48876" s="1"/>
      <c r="B48876" s="1"/>
      <c r="C48876" s="1"/>
      <c r="D48876" s="8"/>
      <c r="E48876" s="1"/>
      <c r="F48876" s="1"/>
      <c r="G48876" s="1"/>
      <c r="H48876" s="1"/>
    </row>
    <row r="48877">
      <c r="A48877" s="1"/>
      <c r="B48877" s="1"/>
      <c r="C48877" s="1"/>
      <c r="D48877" s="8"/>
      <c r="E48877" s="1"/>
      <c r="F48877" s="1"/>
      <c r="G48877" s="1"/>
      <c r="H48877" s="1"/>
    </row>
    <row r="48878">
      <c r="A48878" s="1"/>
      <c r="B48878" s="1"/>
      <c r="C48878" s="1"/>
      <c r="D48878" s="8"/>
      <c r="E48878" s="1"/>
      <c r="F48878" s="1"/>
      <c r="G48878" s="1"/>
      <c r="H48878" s="1"/>
    </row>
    <row r="48879">
      <c r="A48879" s="1"/>
      <c r="B48879" s="1"/>
      <c r="C48879" s="1"/>
      <c r="D48879" s="8"/>
      <c r="E48879" s="1"/>
      <c r="F48879" s="1"/>
      <c r="G48879" s="1"/>
      <c r="H48879" s="1"/>
    </row>
    <row r="48880">
      <c r="A48880" s="1"/>
      <c r="B48880" s="1"/>
      <c r="C48880" s="1"/>
      <c r="D48880" s="8"/>
      <c r="E48880" s="1"/>
      <c r="F48880" s="1"/>
      <c r="G48880" s="1"/>
      <c r="H48880" s="1"/>
    </row>
    <row r="48881">
      <c r="A48881" s="1"/>
      <c r="B48881" s="1"/>
      <c r="C48881" s="1"/>
      <c r="D48881" s="8"/>
      <c r="E48881" s="1"/>
      <c r="F48881" s="1"/>
      <c r="G48881" s="1"/>
      <c r="H48881" s="1"/>
    </row>
    <row r="48882">
      <c r="A48882" s="1"/>
      <c r="B48882" s="1"/>
      <c r="C48882" s="1"/>
      <c r="D48882" s="8"/>
      <c r="E48882" s="1"/>
      <c r="F48882" s="1"/>
      <c r="G48882" s="1"/>
      <c r="H48882" s="1"/>
    </row>
    <row r="48883">
      <c r="A48883" s="1"/>
      <c r="B48883" s="1"/>
      <c r="C48883" s="1"/>
      <c r="D48883" s="8"/>
      <c r="E48883" s="1"/>
      <c r="F48883" s="1"/>
      <c r="G48883" s="1"/>
      <c r="H48883" s="1"/>
    </row>
    <row r="48884">
      <c r="A48884" s="1"/>
      <c r="B48884" s="1"/>
      <c r="C48884" s="1"/>
      <c r="D48884" s="8"/>
      <c r="E48884" s="1"/>
      <c r="F48884" s="1"/>
      <c r="G48884" s="1"/>
      <c r="H48884" s="1"/>
    </row>
    <row r="48885">
      <c r="A48885" s="1"/>
      <c r="B48885" s="1"/>
      <c r="C48885" s="1"/>
      <c r="D48885" s="8"/>
      <c r="E48885" s="1"/>
      <c r="F48885" s="1"/>
      <c r="G48885" s="1"/>
      <c r="H48885" s="1"/>
    </row>
    <row r="48886">
      <c r="A48886" s="1"/>
      <c r="B48886" s="1"/>
      <c r="C48886" s="1"/>
      <c r="D48886" s="8"/>
      <c r="E48886" s="1"/>
      <c r="F48886" s="1"/>
      <c r="G48886" s="1"/>
      <c r="H48886" s="1"/>
    </row>
    <row r="48887">
      <c r="A48887" s="1"/>
      <c r="B48887" s="1"/>
      <c r="C48887" s="1"/>
      <c r="D48887" s="8"/>
      <c r="E48887" s="1"/>
      <c r="F48887" s="1"/>
      <c r="G48887" s="1"/>
      <c r="H48887" s="1"/>
    </row>
    <row r="48888">
      <c r="A48888" s="1"/>
      <c r="B48888" s="1"/>
      <c r="C48888" s="1"/>
      <c r="D48888" s="8"/>
      <c r="E48888" s="1"/>
      <c r="F48888" s="1"/>
      <c r="G48888" s="1"/>
      <c r="H48888" s="1"/>
    </row>
    <row r="48889">
      <c r="A48889" s="1"/>
      <c r="B48889" s="1"/>
      <c r="C48889" s="1"/>
      <c r="D48889" s="8"/>
      <c r="E48889" s="1"/>
      <c r="F48889" s="1"/>
      <c r="G48889" s="1"/>
      <c r="H48889" s="1"/>
    </row>
    <row r="48890">
      <c r="A48890" s="1"/>
      <c r="B48890" s="1"/>
      <c r="C48890" s="1"/>
      <c r="D48890" s="8"/>
      <c r="E48890" s="1"/>
      <c r="F48890" s="1"/>
      <c r="G48890" s="1"/>
      <c r="H48890" s="1"/>
    </row>
    <row r="48891">
      <c r="A48891" s="1"/>
      <c r="B48891" s="1"/>
      <c r="C48891" s="1"/>
      <c r="D48891" s="8"/>
      <c r="E48891" s="1"/>
      <c r="F48891" s="1"/>
      <c r="G48891" s="1"/>
      <c r="H48891" s="1"/>
    </row>
    <row r="48892">
      <c r="A48892" s="1"/>
      <c r="B48892" s="1"/>
      <c r="C48892" s="1"/>
      <c r="D48892" s="8"/>
      <c r="E48892" s="1"/>
      <c r="F48892" s="1"/>
      <c r="G48892" s="1"/>
      <c r="H48892" s="1"/>
    </row>
    <row r="48893">
      <c r="A48893" s="1"/>
      <c r="B48893" s="1"/>
      <c r="C48893" s="1"/>
      <c r="D48893" s="8"/>
      <c r="E48893" s="1"/>
      <c r="F48893" s="1"/>
      <c r="G48893" s="1"/>
      <c r="H48893" s="1"/>
    </row>
    <row r="48894">
      <c r="A48894" s="1"/>
      <c r="B48894" s="1"/>
      <c r="C48894" s="1"/>
      <c r="D48894" s="8"/>
      <c r="E48894" s="1"/>
      <c r="F48894" s="1"/>
      <c r="G48894" s="1"/>
      <c r="H48894" s="1"/>
    </row>
    <row r="48895">
      <c r="A48895" s="1"/>
      <c r="B48895" s="1"/>
      <c r="C48895" s="1"/>
      <c r="D48895" s="8"/>
      <c r="E48895" s="1"/>
      <c r="F48895" s="1"/>
      <c r="G48895" s="1"/>
      <c r="H48895" s="1"/>
    </row>
    <row r="48896">
      <c r="A48896" s="1"/>
      <c r="B48896" s="1"/>
      <c r="C48896" s="1"/>
      <c r="D48896" s="8"/>
      <c r="E48896" s="1"/>
      <c r="F48896" s="1"/>
      <c r="G48896" s="1"/>
      <c r="H48896" s="1"/>
    </row>
    <row r="48897">
      <c r="A48897" s="1"/>
      <c r="B48897" s="1"/>
      <c r="C48897" s="1"/>
      <c r="D48897" s="8"/>
      <c r="E48897" s="1"/>
      <c r="F48897" s="1"/>
      <c r="G48897" s="1"/>
      <c r="H48897" s="1"/>
    </row>
    <row r="48898">
      <c r="A48898" s="1"/>
      <c r="B48898" s="1"/>
      <c r="C48898" s="1"/>
      <c r="D48898" s="8"/>
      <c r="E48898" s="1"/>
      <c r="F48898" s="1"/>
      <c r="G48898" s="1"/>
      <c r="H48898" s="1"/>
    </row>
    <row r="48899">
      <c r="A48899" s="1"/>
      <c r="B48899" s="1"/>
      <c r="C48899" s="1"/>
      <c r="D48899" s="8"/>
      <c r="E48899" s="1"/>
      <c r="F48899" s="1"/>
      <c r="G48899" s="1"/>
      <c r="H48899" s="1"/>
    </row>
    <row r="48900">
      <c r="A48900" s="1"/>
      <c r="B48900" s="1"/>
      <c r="C48900" s="1"/>
      <c r="D48900" s="8"/>
      <c r="E48900" s="1"/>
      <c r="F48900" s="1"/>
      <c r="G48900" s="1"/>
      <c r="H48900" s="1"/>
    </row>
    <row r="48901">
      <c r="A48901" s="1"/>
      <c r="B48901" s="1"/>
      <c r="C48901" s="1"/>
      <c r="D48901" s="8"/>
      <c r="E48901" s="1"/>
      <c r="F48901" s="1"/>
      <c r="G48901" s="1"/>
      <c r="H48901" s="1"/>
    </row>
    <row r="48902">
      <c r="A48902" s="1"/>
      <c r="B48902" s="1"/>
      <c r="C48902" s="1"/>
      <c r="D48902" s="8"/>
      <c r="E48902" s="1"/>
      <c r="F48902" s="1"/>
      <c r="G48902" s="1"/>
      <c r="H48902" s="1"/>
    </row>
    <row r="48903">
      <c r="A48903" s="1"/>
      <c r="B48903" s="1"/>
      <c r="C48903" s="1"/>
      <c r="D48903" s="8"/>
      <c r="E48903" s="1"/>
      <c r="F48903" s="1"/>
      <c r="G48903" s="1"/>
      <c r="H48903" s="1"/>
    </row>
    <row r="48904">
      <c r="A48904" s="1"/>
      <c r="B48904" s="1"/>
      <c r="C48904" s="1"/>
      <c r="D48904" s="8"/>
      <c r="E48904" s="1"/>
      <c r="F48904" s="1"/>
      <c r="G48904" s="1"/>
      <c r="H48904" s="1"/>
    </row>
    <row r="48905">
      <c r="A48905" s="1"/>
      <c r="B48905" s="1"/>
      <c r="C48905" s="1"/>
      <c r="D48905" s="8"/>
      <c r="E48905" s="1"/>
      <c r="F48905" s="1"/>
      <c r="G48905" s="1"/>
      <c r="H48905" s="1"/>
    </row>
    <row r="48906">
      <c r="A48906" s="1"/>
      <c r="B48906" s="1"/>
      <c r="C48906" s="1"/>
      <c r="D48906" s="8"/>
      <c r="E48906" s="1"/>
      <c r="F48906" s="1"/>
      <c r="G48906" s="1"/>
      <c r="H48906" s="1"/>
    </row>
    <row r="48907">
      <c r="A48907" s="1"/>
      <c r="B48907" s="1"/>
      <c r="C48907" s="1"/>
      <c r="D48907" s="8"/>
      <c r="E48907" s="1"/>
      <c r="F48907" s="1"/>
      <c r="G48907" s="1"/>
      <c r="H48907" s="1"/>
    </row>
    <row r="48908">
      <c r="A48908" s="1"/>
      <c r="B48908" s="1"/>
      <c r="C48908" s="1"/>
      <c r="D48908" s="8"/>
      <c r="E48908" s="1"/>
      <c r="F48908" s="1"/>
      <c r="G48908" s="1"/>
      <c r="H48908" s="1"/>
    </row>
    <row r="48909">
      <c r="A48909" s="1"/>
      <c r="B48909" s="1"/>
      <c r="C48909" s="1"/>
      <c r="D48909" s="8"/>
      <c r="E48909" s="1"/>
      <c r="F48909" s="1"/>
      <c r="G48909" s="1"/>
      <c r="H48909" s="1"/>
    </row>
    <row r="48910">
      <c r="A48910" s="1"/>
      <c r="B48910" s="1"/>
      <c r="C48910" s="1"/>
      <c r="D48910" s="8"/>
      <c r="E48910" s="1"/>
      <c r="F48910" s="1"/>
      <c r="G48910" s="1"/>
      <c r="H48910" s="1"/>
    </row>
    <row r="48911">
      <c r="A48911" s="1"/>
      <c r="B48911" s="1"/>
      <c r="C48911" s="1"/>
      <c r="D48911" s="8"/>
      <c r="E48911" s="1"/>
      <c r="F48911" s="1"/>
      <c r="G48911" s="1"/>
      <c r="H48911" s="1"/>
    </row>
    <row r="48912">
      <c r="A48912" s="1"/>
      <c r="B48912" s="1"/>
      <c r="C48912" s="1"/>
      <c r="D48912" s="8"/>
      <c r="E48912" s="1"/>
      <c r="F48912" s="1"/>
      <c r="G48912" s="1"/>
      <c r="H48912" s="1"/>
    </row>
    <row r="48913">
      <c r="A48913" s="1"/>
      <c r="B48913" s="1"/>
      <c r="C48913" s="1"/>
      <c r="D48913" s="8"/>
      <c r="E48913" s="1"/>
      <c r="F48913" s="1"/>
      <c r="G48913" s="1"/>
      <c r="H48913" s="1"/>
    </row>
    <row r="48914">
      <c r="A48914" s="1"/>
      <c r="B48914" s="1"/>
      <c r="C48914" s="1"/>
      <c r="D48914" s="8"/>
      <c r="E48914" s="1"/>
      <c r="F48914" s="1"/>
      <c r="G48914" s="1"/>
      <c r="H48914" s="1"/>
    </row>
    <row r="48915">
      <c r="A48915" s="1"/>
      <c r="B48915" s="1"/>
      <c r="C48915" s="1"/>
      <c r="D48915" s="8"/>
      <c r="E48915" s="1"/>
      <c r="F48915" s="1"/>
      <c r="G48915" s="1"/>
      <c r="H48915" s="1"/>
    </row>
    <row r="48916">
      <c r="A48916" s="1"/>
      <c r="B48916" s="1"/>
      <c r="C48916" s="1"/>
      <c r="D48916" s="8"/>
      <c r="E48916" s="1"/>
      <c r="F48916" s="1"/>
      <c r="G48916" s="1"/>
      <c r="H48916" s="1"/>
    </row>
    <row r="48917">
      <c r="A48917" s="1"/>
      <c r="B48917" s="1"/>
      <c r="C48917" s="1"/>
      <c r="D48917" s="8"/>
      <c r="E48917" s="1"/>
      <c r="F48917" s="1"/>
      <c r="G48917" s="1"/>
      <c r="H48917" s="1"/>
    </row>
    <row r="48918">
      <c r="A48918" s="1"/>
      <c r="B48918" s="1"/>
      <c r="C48918" s="1"/>
      <c r="D48918" s="8"/>
      <c r="E48918" s="1"/>
      <c r="F48918" s="1"/>
      <c r="G48918" s="1"/>
      <c r="H48918" s="1"/>
    </row>
    <row r="48919">
      <c r="A48919" s="1"/>
      <c r="B48919" s="1"/>
      <c r="C48919" s="1"/>
      <c r="D48919" s="8"/>
      <c r="E48919" s="1"/>
      <c r="F48919" s="1"/>
      <c r="G48919" s="1"/>
      <c r="H48919" s="1"/>
    </row>
    <row r="48920">
      <c r="A48920" s="1"/>
      <c r="B48920" s="1"/>
      <c r="C48920" s="1"/>
      <c r="D48920" s="8"/>
      <c r="E48920" s="1"/>
      <c r="F48920" s="1"/>
      <c r="G48920" s="1"/>
      <c r="H48920" s="1"/>
    </row>
    <row r="48921">
      <c r="A48921" s="1"/>
      <c r="B48921" s="1"/>
      <c r="C48921" s="1"/>
      <c r="D48921" s="8"/>
      <c r="E48921" s="1"/>
      <c r="F48921" s="1"/>
      <c r="G48921" s="1"/>
      <c r="H48921" s="1"/>
    </row>
    <row r="48922">
      <c r="A48922" s="1"/>
      <c r="B48922" s="1"/>
      <c r="C48922" s="1"/>
      <c r="D48922" s="8"/>
      <c r="E48922" s="1"/>
      <c r="F48922" s="1"/>
      <c r="G48922" s="1"/>
      <c r="H48922" s="1"/>
    </row>
    <row r="48923">
      <c r="A48923" s="1"/>
      <c r="B48923" s="1"/>
      <c r="C48923" s="1"/>
      <c r="D48923" s="8"/>
      <c r="E48923" s="1"/>
      <c r="F48923" s="1"/>
      <c r="G48923" s="1"/>
      <c r="H48923" s="1"/>
    </row>
    <row r="48924">
      <c r="A48924" s="1"/>
      <c r="B48924" s="1"/>
      <c r="C48924" s="1"/>
      <c r="D48924" s="8"/>
      <c r="E48924" s="1"/>
      <c r="F48924" s="1"/>
      <c r="G48924" s="1"/>
      <c r="H48924" s="1"/>
    </row>
    <row r="48925">
      <c r="A48925" s="1"/>
      <c r="B48925" s="1"/>
      <c r="C48925" s="1"/>
      <c r="D48925" s="8"/>
      <c r="E48925" s="1"/>
      <c r="F48925" s="1"/>
      <c r="G48925" s="1"/>
      <c r="H48925" s="1"/>
    </row>
    <row r="48926">
      <c r="A48926" s="1"/>
      <c r="B48926" s="1"/>
      <c r="C48926" s="1"/>
      <c r="D48926" s="8"/>
      <c r="E48926" s="1"/>
      <c r="F48926" s="1"/>
      <c r="G48926" s="1"/>
      <c r="H48926" s="1"/>
    </row>
    <row r="48927">
      <c r="A48927" s="1"/>
      <c r="B48927" s="1"/>
      <c r="C48927" s="1"/>
      <c r="D48927" s="8"/>
      <c r="E48927" s="1"/>
      <c r="F48927" s="1"/>
      <c r="G48927" s="1"/>
      <c r="H48927" s="1"/>
    </row>
    <row r="48928">
      <c r="A48928" s="1"/>
      <c r="B48928" s="1"/>
      <c r="C48928" s="1"/>
      <c r="D48928" s="8"/>
      <c r="E48928" s="1"/>
      <c r="F48928" s="1"/>
      <c r="G48928" s="1"/>
      <c r="H48928" s="1"/>
    </row>
    <row r="48929">
      <c r="A48929" s="1"/>
      <c r="B48929" s="1"/>
      <c r="C48929" s="1"/>
      <c r="D48929" s="8"/>
      <c r="E48929" s="1"/>
      <c r="F48929" s="1"/>
      <c r="G48929" s="1"/>
      <c r="H48929" s="1"/>
    </row>
    <row r="48930">
      <c r="A48930" s="1"/>
      <c r="B48930" s="1"/>
      <c r="C48930" s="1"/>
      <c r="D48930" s="8"/>
      <c r="E48930" s="1"/>
      <c r="F48930" s="1"/>
      <c r="G48930" s="1"/>
      <c r="H48930" s="1"/>
    </row>
    <row r="48931">
      <c r="A48931" s="1"/>
      <c r="B48931" s="1"/>
      <c r="C48931" s="1"/>
      <c r="D48931" s="8"/>
      <c r="E48931" s="1"/>
      <c r="F48931" s="1"/>
      <c r="G48931" s="1"/>
      <c r="H48931" s="1"/>
    </row>
    <row r="48932">
      <c r="A48932" s="1"/>
      <c r="B48932" s="1"/>
      <c r="C48932" s="1"/>
      <c r="D48932" s="8"/>
      <c r="E48932" s="1"/>
      <c r="F48932" s="1"/>
      <c r="G48932" s="1"/>
      <c r="H48932" s="1"/>
    </row>
    <row r="48933">
      <c r="A48933" s="1"/>
      <c r="B48933" s="1"/>
      <c r="C48933" s="1"/>
      <c r="D48933" s="8"/>
      <c r="E48933" s="1"/>
      <c r="F48933" s="1"/>
      <c r="G48933" s="1"/>
      <c r="H48933" s="1"/>
    </row>
    <row r="48934">
      <c r="A48934" s="1"/>
      <c r="B48934" s="1"/>
      <c r="C48934" s="1"/>
      <c r="D48934" s="8"/>
      <c r="E48934" s="1"/>
      <c r="F48934" s="1"/>
      <c r="G48934" s="1"/>
      <c r="H48934" s="1"/>
    </row>
    <row r="48935">
      <c r="A48935" s="1"/>
      <c r="B48935" s="1"/>
      <c r="C48935" s="1"/>
      <c r="D48935" s="8"/>
      <c r="E48935" s="1"/>
      <c r="F48935" s="1"/>
      <c r="G48935" s="1"/>
      <c r="H48935" s="1"/>
    </row>
    <row r="48936">
      <c r="A48936" s="1"/>
      <c r="B48936" s="1"/>
      <c r="C48936" s="1"/>
      <c r="D48936" s="8"/>
      <c r="E48936" s="1"/>
      <c r="F48936" s="1"/>
      <c r="G48936" s="1"/>
      <c r="H48936" s="1"/>
    </row>
    <row r="48937">
      <c r="A48937" s="1"/>
      <c r="B48937" s="1"/>
      <c r="C48937" s="1"/>
      <c r="D48937" s="8"/>
      <c r="E48937" s="1"/>
      <c r="F48937" s="1"/>
      <c r="G48937" s="1"/>
      <c r="H48937" s="1"/>
    </row>
    <row r="48938">
      <c r="A48938" s="1"/>
      <c r="B48938" s="1"/>
      <c r="C48938" s="1"/>
      <c r="D48938" s="8"/>
      <c r="E48938" s="1"/>
      <c r="F48938" s="1"/>
      <c r="G48938" s="1"/>
      <c r="H48938" s="1"/>
    </row>
    <row r="48939">
      <c r="A48939" s="1"/>
      <c r="B48939" s="1"/>
      <c r="C48939" s="1"/>
      <c r="D48939" s="8"/>
      <c r="E48939" s="1"/>
      <c r="F48939" s="1"/>
      <c r="G48939" s="1"/>
      <c r="H48939" s="1"/>
    </row>
    <row r="48940">
      <c r="A48940" s="1"/>
      <c r="B48940" s="1"/>
      <c r="C48940" s="1"/>
      <c r="D48940" s="8"/>
      <c r="E48940" s="1"/>
      <c r="F48940" s="1"/>
      <c r="G48940" s="1"/>
      <c r="H48940" s="1"/>
    </row>
    <row r="48941">
      <c r="A48941" s="1"/>
      <c r="B48941" s="1"/>
      <c r="C48941" s="1"/>
      <c r="D48941" s="8"/>
      <c r="E48941" s="1"/>
      <c r="F48941" s="1"/>
      <c r="G48941" s="1"/>
      <c r="H48941" s="1"/>
    </row>
    <row r="48942">
      <c r="A48942" s="1"/>
      <c r="B48942" s="1"/>
      <c r="C48942" s="1"/>
      <c r="D48942" s="8"/>
      <c r="E48942" s="1"/>
      <c r="F48942" s="1"/>
      <c r="G48942" s="1"/>
      <c r="H48942" s="1"/>
    </row>
    <row r="48943">
      <c r="A48943" s="1"/>
      <c r="B48943" s="1"/>
      <c r="C48943" s="1"/>
      <c r="D48943" s="8"/>
      <c r="E48943" s="1"/>
      <c r="F48943" s="1"/>
      <c r="G48943" s="1"/>
      <c r="H48943" s="1"/>
    </row>
    <row r="48944">
      <c r="A48944" s="1"/>
      <c r="B48944" s="1"/>
      <c r="C48944" s="1"/>
      <c r="D48944" s="8"/>
      <c r="E48944" s="1"/>
      <c r="F48944" s="1"/>
      <c r="G48944" s="1"/>
      <c r="H48944" s="1"/>
    </row>
    <row r="48945">
      <c r="A48945" s="1"/>
      <c r="B48945" s="1"/>
      <c r="C48945" s="1"/>
      <c r="D48945" s="8"/>
      <c r="E48945" s="1"/>
      <c r="F48945" s="1"/>
      <c r="G48945" s="1"/>
      <c r="H48945" s="1"/>
    </row>
    <row r="48946">
      <c r="A48946" s="1"/>
      <c r="B48946" s="1"/>
      <c r="C48946" s="1"/>
      <c r="D48946" s="8"/>
      <c r="E48946" s="1"/>
      <c r="F48946" s="1"/>
      <c r="G48946" s="1"/>
      <c r="H48946" s="1"/>
    </row>
    <row r="48947">
      <c r="A48947" s="1"/>
      <c r="B48947" s="1"/>
      <c r="C48947" s="1"/>
      <c r="D48947" s="8"/>
      <c r="E48947" s="1"/>
      <c r="F48947" s="1"/>
      <c r="G48947" s="1"/>
      <c r="H48947" s="1"/>
    </row>
    <row r="48948">
      <c r="A48948" s="1"/>
      <c r="B48948" s="1"/>
      <c r="C48948" s="1"/>
      <c r="D48948" s="8"/>
      <c r="E48948" s="1"/>
      <c r="F48948" s="1"/>
      <c r="G48948" s="1"/>
      <c r="H48948" s="1"/>
    </row>
    <row r="48949">
      <c r="A48949" s="1"/>
      <c r="B48949" s="1"/>
      <c r="C48949" s="1"/>
      <c r="D48949" s="8"/>
      <c r="E48949" s="1"/>
      <c r="F48949" s="1"/>
      <c r="G48949" s="1"/>
      <c r="H48949" s="1"/>
    </row>
    <row r="48950">
      <c r="A48950" s="1"/>
      <c r="B48950" s="1"/>
      <c r="C48950" s="1"/>
      <c r="D48950" s="8"/>
      <c r="E48950" s="1"/>
      <c r="F48950" s="1"/>
      <c r="G48950" s="1"/>
      <c r="H48950" s="1"/>
    </row>
    <row r="48951">
      <c r="A48951" s="1"/>
      <c r="B48951" s="1"/>
      <c r="C48951" s="1"/>
      <c r="D48951" s="8"/>
      <c r="E48951" s="1"/>
      <c r="F48951" s="1"/>
      <c r="G48951" s="1"/>
      <c r="H48951" s="1"/>
    </row>
    <row r="48952">
      <c r="A48952" s="1"/>
      <c r="B48952" s="1"/>
      <c r="C48952" s="1"/>
      <c r="D48952" s="8"/>
      <c r="E48952" s="1"/>
      <c r="F48952" s="1"/>
      <c r="G48952" s="1"/>
      <c r="H48952" s="1"/>
    </row>
    <row r="48953">
      <c r="A48953" s="1"/>
      <c r="B48953" s="1"/>
      <c r="C48953" s="1"/>
      <c r="D48953" s="8"/>
      <c r="E48953" s="1"/>
      <c r="F48953" s="1"/>
      <c r="G48953" s="1"/>
      <c r="H48953" s="1"/>
    </row>
    <row r="48954">
      <c r="A48954" s="1"/>
      <c r="B48954" s="1"/>
      <c r="C48954" s="1"/>
      <c r="D48954" s="8"/>
      <c r="E48954" s="1"/>
      <c r="F48954" s="1"/>
      <c r="G48954" s="1"/>
      <c r="H48954" s="1"/>
    </row>
    <row r="48955">
      <c r="A48955" s="1"/>
      <c r="B48955" s="1"/>
      <c r="C48955" s="1"/>
      <c r="D48955" s="8"/>
      <c r="E48955" s="1"/>
      <c r="F48955" s="1"/>
      <c r="G48955" s="1"/>
      <c r="H48955" s="1"/>
    </row>
    <row r="48956">
      <c r="A48956" s="1"/>
      <c r="B48956" s="1"/>
      <c r="C48956" s="1"/>
      <c r="D48956" s="8"/>
      <c r="E48956" s="1"/>
      <c r="F48956" s="1"/>
      <c r="G48956" s="1"/>
      <c r="H48956" s="1"/>
    </row>
    <row r="48957">
      <c r="A48957" s="1"/>
      <c r="B48957" s="1"/>
      <c r="C48957" s="1"/>
      <c r="D48957" s="8"/>
      <c r="E48957" s="1"/>
      <c r="F48957" s="1"/>
      <c r="G48957" s="1"/>
      <c r="H48957" s="1"/>
    </row>
    <row r="48958">
      <c r="A48958" s="1"/>
      <c r="B48958" s="1"/>
      <c r="C48958" s="1"/>
      <c r="D48958" s="8"/>
      <c r="E48958" s="1"/>
      <c r="F48958" s="1"/>
      <c r="G48958" s="1"/>
      <c r="H48958" s="1"/>
    </row>
    <row r="48959">
      <c r="A48959" s="1"/>
      <c r="B48959" s="1"/>
      <c r="C48959" s="1"/>
      <c r="D48959" s="8"/>
      <c r="E48959" s="1"/>
      <c r="F48959" s="1"/>
      <c r="G48959" s="1"/>
      <c r="H48959" s="1"/>
    </row>
    <row r="48960">
      <c r="A48960" s="1"/>
      <c r="B48960" s="1"/>
      <c r="C48960" s="1"/>
      <c r="D48960" s="8"/>
      <c r="E48960" s="1"/>
      <c r="F48960" s="1"/>
      <c r="G48960" s="1"/>
      <c r="H48960" s="1"/>
    </row>
    <row r="48961">
      <c r="A48961" s="1"/>
      <c r="B48961" s="1"/>
      <c r="C48961" s="1"/>
      <c r="D48961" s="8"/>
      <c r="E48961" s="1"/>
      <c r="F48961" s="1"/>
      <c r="G48961" s="1"/>
      <c r="H48961" s="1"/>
    </row>
    <row r="48962">
      <c r="A48962" s="1"/>
      <c r="B48962" s="1"/>
      <c r="C48962" s="1"/>
      <c r="D48962" s="8"/>
      <c r="E48962" s="1"/>
      <c r="F48962" s="1"/>
      <c r="G48962" s="1"/>
      <c r="H48962" s="1"/>
    </row>
    <row r="48963">
      <c r="A48963" s="1"/>
      <c r="B48963" s="1"/>
      <c r="C48963" s="1"/>
      <c r="D48963" s="8"/>
      <c r="E48963" s="1"/>
      <c r="F48963" s="1"/>
      <c r="G48963" s="1"/>
      <c r="H48963" s="1"/>
    </row>
    <row r="48964">
      <c r="A48964" s="1"/>
      <c r="B48964" s="1"/>
      <c r="C48964" s="1"/>
      <c r="D48964" s="8"/>
      <c r="E48964" s="1"/>
      <c r="F48964" s="1"/>
      <c r="G48964" s="1"/>
      <c r="H48964" s="1"/>
    </row>
    <row r="48965">
      <c r="A48965" s="1"/>
      <c r="B48965" s="1"/>
      <c r="C48965" s="1"/>
      <c r="D48965" s="8"/>
      <c r="E48965" s="1"/>
      <c r="F48965" s="1"/>
      <c r="G48965" s="1"/>
      <c r="H48965" s="1"/>
    </row>
    <row r="48966">
      <c r="A48966" s="1"/>
      <c r="B48966" s="1"/>
      <c r="C48966" s="1"/>
      <c r="D48966" s="8"/>
      <c r="E48966" s="1"/>
      <c r="F48966" s="1"/>
      <c r="G48966" s="1"/>
      <c r="H48966" s="1"/>
    </row>
    <row r="48967">
      <c r="A48967" s="1"/>
      <c r="B48967" s="1"/>
      <c r="C48967" s="1"/>
      <c r="D48967" s="8"/>
      <c r="E48967" s="1"/>
      <c r="F48967" s="1"/>
      <c r="G48967" s="1"/>
      <c r="H48967" s="1"/>
    </row>
    <row r="48968">
      <c r="A48968" s="1"/>
      <c r="B48968" s="1"/>
      <c r="C48968" s="1"/>
      <c r="D48968" s="8"/>
      <c r="E48968" s="1"/>
      <c r="F48968" s="1"/>
      <c r="G48968" s="1"/>
      <c r="H48968" s="1"/>
    </row>
    <row r="48969">
      <c r="A48969" s="1"/>
      <c r="B48969" s="1"/>
      <c r="C48969" s="1"/>
      <c r="D48969" s="8"/>
      <c r="E48969" s="1"/>
      <c r="F48969" s="1"/>
      <c r="G48969" s="1"/>
      <c r="H48969" s="1"/>
    </row>
    <row r="48970">
      <c r="A48970" s="1"/>
      <c r="B48970" s="1"/>
      <c r="C48970" s="1"/>
      <c r="D48970" s="8"/>
      <c r="E48970" s="1"/>
      <c r="F48970" s="1"/>
      <c r="G48970" s="1"/>
      <c r="H48970" s="1"/>
    </row>
    <row r="48971">
      <c r="A48971" s="1"/>
      <c r="B48971" s="1"/>
      <c r="C48971" s="1"/>
      <c r="D48971" s="8"/>
      <c r="E48971" s="1"/>
      <c r="F48971" s="1"/>
      <c r="G48971" s="1"/>
      <c r="H48971" s="1"/>
    </row>
    <row r="48972">
      <c r="A48972" s="1"/>
      <c r="B48972" s="1"/>
      <c r="C48972" s="1"/>
      <c r="D48972" s="8"/>
      <c r="E48972" s="1"/>
      <c r="F48972" s="1"/>
      <c r="G48972" s="1"/>
      <c r="H48972" s="1"/>
    </row>
    <row r="48973">
      <c r="A48973" s="1"/>
      <c r="B48973" s="1"/>
      <c r="C48973" s="1"/>
      <c r="D48973" s="8"/>
      <c r="E48973" s="1"/>
      <c r="F48973" s="1"/>
      <c r="G48973" s="1"/>
      <c r="H48973" s="1"/>
    </row>
    <row r="48974">
      <c r="A48974" s="1"/>
      <c r="B48974" s="1"/>
      <c r="C48974" s="1"/>
      <c r="D48974" s="8"/>
      <c r="E48974" s="1"/>
      <c r="F48974" s="1"/>
      <c r="G48974" s="1"/>
      <c r="H48974" s="1"/>
    </row>
    <row r="48975">
      <c r="A48975" s="1"/>
      <c r="B48975" s="1"/>
      <c r="C48975" s="1"/>
      <c r="D48975" s="8"/>
      <c r="E48975" s="1"/>
      <c r="F48975" s="1"/>
      <c r="G48975" s="1"/>
      <c r="H48975" s="1"/>
    </row>
    <row r="48976">
      <c r="A48976" s="1"/>
      <c r="B48976" s="1"/>
      <c r="C48976" s="1"/>
      <c r="D48976" s="8"/>
      <c r="E48976" s="1"/>
      <c r="F48976" s="1"/>
      <c r="G48976" s="1"/>
      <c r="H48976" s="1"/>
    </row>
    <row r="48977">
      <c r="A48977" s="1"/>
      <c r="B48977" s="1"/>
      <c r="C48977" s="1"/>
      <c r="D48977" s="8"/>
      <c r="E48977" s="1"/>
      <c r="F48977" s="1"/>
      <c r="G48977" s="1"/>
      <c r="H48977" s="1"/>
    </row>
    <row r="48978">
      <c r="A48978" s="1"/>
      <c r="B48978" s="1"/>
      <c r="C48978" s="1"/>
      <c r="D48978" s="8"/>
      <c r="E48978" s="1"/>
      <c r="F48978" s="1"/>
      <c r="G48978" s="1"/>
      <c r="H48978" s="1"/>
    </row>
    <row r="48979">
      <c r="A48979" s="1"/>
      <c r="B48979" s="1"/>
      <c r="C48979" s="1"/>
      <c r="D48979" s="8"/>
      <c r="E48979" s="1"/>
      <c r="F48979" s="1"/>
      <c r="G48979" s="1"/>
      <c r="H48979" s="1"/>
    </row>
    <row r="48980">
      <c r="A48980" s="1"/>
      <c r="B48980" s="1"/>
      <c r="C48980" s="1"/>
      <c r="D48980" s="8"/>
      <c r="E48980" s="1"/>
      <c r="F48980" s="1"/>
      <c r="G48980" s="1"/>
      <c r="H48980" s="1"/>
    </row>
    <row r="48981">
      <c r="A48981" s="1"/>
      <c r="B48981" s="1"/>
      <c r="C48981" s="1"/>
      <c r="D48981" s="8"/>
      <c r="E48981" s="1"/>
      <c r="F48981" s="1"/>
      <c r="G48981" s="1"/>
      <c r="H48981" s="1"/>
    </row>
    <row r="48982">
      <c r="A48982" s="1"/>
      <c r="B48982" s="1"/>
      <c r="C48982" s="1"/>
      <c r="D48982" s="8"/>
      <c r="E48982" s="1"/>
      <c r="F48982" s="1"/>
      <c r="G48982" s="1"/>
      <c r="H48982" s="1"/>
    </row>
    <row r="48983">
      <c r="A48983" s="1"/>
      <c r="B48983" s="1"/>
      <c r="C48983" s="1"/>
      <c r="D48983" s="8"/>
      <c r="E48983" s="1"/>
      <c r="F48983" s="1"/>
      <c r="G48983" s="1"/>
      <c r="H48983" s="1"/>
    </row>
    <row r="48984">
      <c r="A48984" s="1"/>
      <c r="B48984" s="1"/>
      <c r="C48984" s="1"/>
      <c r="D48984" s="8"/>
      <c r="E48984" s="1"/>
      <c r="F48984" s="1"/>
      <c r="G48984" s="1"/>
      <c r="H48984" s="1"/>
    </row>
    <row r="48985">
      <c r="A48985" s="1"/>
      <c r="B48985" s="1"/>
      <c r="C48985" s="1"/>
      <c r="D48985" s="8"/>
      <c r="E48985" s="1"/>
      <c r="F48985" s="1"/>
      <c r="G48985" s="1"/>
      <c r="H48985" s="1"/>
    </row>
    <row r="48986">
      <c r="A48986" s="1"/>
      <c r="B48986" s="1"/>
      <c r="C48986" s="1"/>
      <c r="D48986" s="8"/>
      <c r="E48986" s="1"/>
      <c r="F48986" s="1"/>
      <c r="G48986" s="1"/>
      <c r="H48986" s="1"/>
    </row>
    <row r="48987">
      <c r="A48987" s="1"/>
      <c r="B48987" s="1"/>
      <c r="C48987" s="1"/>
      <c r="D48987" s="8"/>
      <c r="E48987" s="1"/>
      <c r="F48987" s="1"/>
      <c r="G48987" s="1"/>
      <c r="H48987" s="1"/>
    </row>
    <row r="48988">
      <c r="A48988" s="1"/>
      <c r="B48988" s="1"/>
      <c r="C48988" s="1"/>
      <c r="D48988" s="8"/>
      <c r="E48988" s="1"/>
      <c r="F48988" s="1"/>
      <c r="G48988" s="1"/>
      <c r="H48988" s="1"/>
    </row>
    <row r="48989">
      <c r="A48989" s="1"/>
      <c r="B48989" s="1"/>
      <c r="C48989" s="1"/>
      <c r="D48989" s="8"/>
      <c r="E48989" s="1"/>
      <c r="F48989" s="1"/>
      <c r="G48989" s="1"/>
      <c r="H48989" s="1"/>
    </row>
    <row r="48990">
      <c r="A48990" s="1"/>
      <c r="B48990" s="1"/>
      <c r="C48990" s="1"/>
      <c r="D48990" s="8"/>
      <c r="E48990" s="1"/>
      <c r="F48990" s="1"/>
      <c r="G48990" s="1"/>
      <c r="H48990" s="1"/>
    </row>
    <row r="48991">
      <c r="A48991" s="1"/>
      <c r="B48991" s="1"/>
      <c r="C48991" s="1"/>
      <c r="D48991" s="8"/>
      <c r="E48991" s="1"/>
      <c r="F48991" s="1"/>
      <c r="G48991" s="1"/>
      <c r="H48991" s="1"/>
    </row>
    <row r="48992">
      <c r="A48992" s="1"/>
      <c r="B48992" s="1"/>
      <c r="C48992" s="1"/>
      <c r="D48992" s="8"/>
      <c r="E48992" s="1"/>
      <c r="F48992" s="1"/>
      <c r="G48992" s="1"/>
      <c r="H48992" s="1"/>
    </row>
    <row r="48993">
      <c r="A48993" s="1"/>
      <c r="B48993" s="1"/>
      <c r="C48993" s="1"/>
      <c r="D48993" s="8"/>
      <c r="E48993" s="1"/>
      <c r="F48993" s="1"/>
      <c r="G48993" s="1"/>
      <c r="H48993" s="1"/>
    </row>
    <row r="48994">
      <c r="A48994" s="1"/>
      <c r="B48994" s="1"/>
      <c r="C48994" s="1"/>
      <c r="D48994" s="8"/>
      <c r="E48994" s="1"/>
      <c r="F48994" s="1"/>
      <c r="G48994" s="1"/>
      <c r="H48994" s="1"/>
    </row>
    <row r="48995">
      <c r="A48995" s="1"/>
      <c r="B48995" s="1"/>
      <c r="C48995" s="1"/>
      <c r="D48995" s="8"/>
      <c r="E48995" s="1"/>
      <c r="F48995" s="1"/>
      <c r="G48995" s="1"/>
      <c r="H48995" s="1"/>
    </row>
    <row r="48996">
      <c r="A48996" s="1"/>
      <c r="B48996" s="1"/>
      <c r="C48996" s="1"/>
      <c r="D48996" s="8"/>
      <c r="E48996" s="1"/>
      <c r="F48996" s="1"/>
      <c r="G48996" s="1"/>
      <c r="H48996" s="1"/>
    </row>
    <row r="48997">
      <c r="A48997" s="1"/>
      <c r="B48997" s="1"/>
      <c r="C48997" s="1"/>
      <c r="D48997" s="8"/>
      <c r="E48997" s="1"/>
      <c r="F48997" s="1"/>
      <c r="G48997" s="1"/>
      <c r="H48997" s="1"/>
    </row>
    <row r="48998">
      <c r="A48998" s="1"/>
      <c r="B48998" s="1"/>
      <c r="C48998" s="1"/>
      <c r="D48998" s="8"/>
      <c r="E48998" s="1"/>
      <c r="F48998" s="1"/>
      <c r="G48998" s="1"/>
      <c r="H48998" s="1"/>
    </row>
    <row r="48999">
      <c r="A48999" s="1"/>
      <c r="B48999" s="1"/>
      <c r="C48999" s="1"/>
      <c r="D48999" s="8"/>
      <c r="E48999" s="1"/>
      <c r="F48999" s="1"/>
      <c r="G48999" s="1"/>
      <c r="H48999" s="1"/>
    </row>
    <row r="49000">
      <c r="A49000" s="1"/>
      <c r="B49000" s="1"/>
      <c r="C49000" s="1"/>
      <c r="D49000" s="8"/>
      <c r="E49000" s="1"/>
      <c r="F49000" s="1"/>
      <c r="G49000" s="1"/>
      <c r="H49000" s="1"/>
    </row>
    <row r="49001">
      <c r="A49001" s="1"/>
      <c r="B49001" s="1"/>
      <c r="C49001" s="1"/>
      <c r="D49001" s="8"/>
      <c r="E49001" s="1"/>
      <c r="F49001" s="1"/>
      <c r="G49001" s="1"/>
      <c r="H49001" s="1"/>
    </row>
    <row r="49002">
      <c r="A49002" s="1"/>
      <c r="B49002" s="1"/>
      <c r="C49002" s="1"/>
      <c r="D49002" s="8"/>
      <c r="E49002" s="1"/>
      <c r="F49002" s="1"/>
      <c r="G49002" s="1"/>
      <c r="H49002" s="1"/>
    </row>
    <row r="49003">
      <c r="A49003" s="1"/>
      <c r="B49003" s="1"/>
      <c r="C49003" s="1"/>
      <c r="D49003" s="8"/>
      <c r="E49003" s="1"/>
      <c r="F49003" s="1"/>
      <c r="G49003" s="1"/>
      <c r="H49003" s="1"/>
    </row>
    <row r="49004">
      <c r="A49004" s="1"/>
      <c r="B49004" s="1"/>
      <c r="C49004" s="1"/>
      <c r="D49004" s="8"/>
      <c r="E49004" s="1"/>
      <c r="F49004" s="1"/>
      <c r="G49004" s="1"/>
      <c r="H49004" s="1"/>
    </row>
    <row r="49005">
      <c r="A49005" s="1"/>
      <c r="B49005" s="1"/>
      <c r="C49005" s="1"/>
      <c r="D49005" s="8"/>
      <c r="E49005" s="1"/>
      <c r="F49005" s="1"/>
      <c r="G49005" s="1"/>
      <c r="H49005" s="1"/>
    </row>
    <row r="49006">
      <c r="A49006" s="1"/>
      <c r="B49006" s="1"/>
      <c r="C49006" s="1"/>
      <c r="D49006" s="8"/>
      <c r="E49006" s="1"/>
      <c r="F49006" s="1"/>
      <c r="G49006" s="1"/>
      <c r="H49006" s="1"/>
    </row>
    <row r="49007">
      <c r="A49007" s="1"/>
      <c r="B49007" s="1"/>
      <c r="C49007" s="1"/>
      <c r="D49007" s="8"/>
      <c r="E49007" s="1"/>
      <c r="F49007" s="1"/>
      <c r="G49007" s="1"/>
      <c r="H49007" s="1"/>
    </row>
    <row r="49008">
      <c r="A49008" s="1"/>
      <c r="B49008" s="1"/>
      <c r="C49008" s="1"/>
      <c r="D49008" s="8"/>
      <c r="E49008" s="1"/>
      <c r="F49008" s="1"/>
      <c r="G49008" s="1"/>
      <c r="H49008" s="1"/>
    </row>
    <row r="49009">
      <c r="A49009" s="1"/>
      <c r="B49009" s="1"/>
      <c r="C49009" s="1"/>
      <c r="D49009" s="8"/>
      <c r="E49009" s="1"/>
      <c r="F49009" s="1"/>
      <c r="G49009" s="1"/>
      <c r="H49009" s="1"/>
    </row>
    <row r="49010">
      <c r="A49010" s="1"/>
      <c r="B49010" s="1"/>
      <c r="C49010" s="1"/>
      <c r="D49010" s="8"/>
      <c r="E49010" s="1"/>
      <c r="F49010" s="1"/>
      <c r="G49010" s="1"/>
      <c r="H49010" s="1"/>
    </row>
    <row r="49011">
      <c r="A49011" s="1"/>
      <c r="B49011" s="1"/>
      <c r="C49011" s="1"/>
      <c r="D49011" s="8"/>
      <c r="E49011" s="1"/>
      <c r="F49011" s="1"/>
      <c r="G49011" s="1"/>
      <c r="H49011" s="1"/>
    </row>
    <row r="49012">
      <c r="A49012" s="1"/>
      <c r="B49012" s="1"/>
      <c r="C49012" s="1"/>
      <c r="D49012" s="8"/>
      <c r="E49012" s="1"/>
      <c r="F49012" s="1"/>
      <c r="G49012" s="1"/>
      <c r="H49012" s="1"/>
    </row>
    <row r="49013">
      <c r="A49013" s="1"/>
      <c r="B49013" s="1"/>
      <c r="C49013" s="1"/>
      <c r="D49013" s="8"/>
      <c r="E49013" s="1"/>
      <c r="F49013" s="1"/>
      <c r="G49013" s="1"/>
      <c r="H49013" s="1"/>
    </row>
    <row r="49014">
      <c r="A49014" s="1"/>
      <c r="B49014" s="1"/>
      <c r="C49014" s="1"/>
      <c r="D49014" s="8"/>
      <c r="E49014" s="1"/>
      <c r="F49014" s="1"/>
      <c r="G49014" s="1"/>
      <c r="H49014" s="1"/>
    </row>
    <row r="49015">
      <c r="A49015" s="1"/>
      <c r="B49015" s="1"/>
      <c r="C49015" s="1"/>
      <c r="D49015" s="8"/>
      <c r="E49015" s="1"/>
      <c r="F49015" s="1"/>
      <c r="G49015" s="1"/>
      <c r="H49015" s="1"/>
    </row>
    <row r="49016">
      <c r="A49016" s="1"/>
      <c r="B49016" s="1"/>
      <c r="C49016" s="1"/>
      <c r="D49016" s="8"/>
      <c r="E49016" s="1"/>
      <c r="F49016" s="1"/>
      <c r="G49016" s="1"/>
      <c r="H49016" s="1"/>
    </row>
    <row r="49017">
      <c r="A49017" s="1"/>
      <c r="B49017" s="1"/>
      <c r="C49017" s="1"/>
      <c r="D49017" s="8"/>
      <c r="E49017" s="1"/>
      <c r="F49017" s="1"/>
      <c r="G49017" s="1"/>
      <c r="H49017" s="1"/>
    </row>
    <row r="49018">
      <c r="A49018" s="1"/>
      <c r="B49018" s="1"/>
      <c r="C49018" s="1"/>
      <c r="D49018" s="8"/>
      <c r="E49018" s="1"/>
      <c r="F49018" s="1"/>
      <c r="G49018" s="1"/>
      <c r="H49018" s="1"/>
    </row>
    <row r="49019">
      <c r="A49019" s="1"/>
      <c r="B49019" s="1"/>
      <c r="C49019" s="1"/>
      <c r="D49019" s="8"/>
      <c r="E49019" s="1"/>
      <c r="F49019" s="1"/>
      <c r="G49019" s="1"/>
      <c r="H49019" s="1"/>
    </row>
    <row r="49020">
      <c r="A49020" s="1"/>
      <c r="B49020" s="1"/>
      <c r="C49020" s="1"/>
      <c r="D49020" s="8"/>
      <c r="E49020" s="1"/>
      <c r="F49020" s="1"/>
      <c r="G49020" s="1"/>
      <c r="H49020" s="1"/>
    </row>
    <row r="49021">
      <c r="A49021" s="1"/>
      <c r="B49021" s="1"/>
      <c r="C49021" s="1"/>
      <c r="D49021" s="8"/>
      <c r="E49021" s="1"/>
      <c r="F49021" s="1"/>
      <c r="G49021" s="1"/>
      <c r="H49021" s="1"/>
    </row>
    <row r="49022">
      <c r="A49022" s="1"/>
      <c r="B49022" s="1"/>
      <c r="C49022" s="1"/>
      <c r="D49022" s="8"/>
      <c r="E49022" s="1"/>
      <c r="F49022" s="1"/>
      <c r="G49022" s="1"/>
      <c r="H49022" s="1"/>
    </row>
    <row r="49023">
      <c r="A49023" s="1"/>
      <c r="B49023" s="1"/>
      <c r="C49023" s="1"/>
      <c r="D49023" s="8"/>
      <c r="E49023" s="1"/>
      <c r="F49023" s="1"/>
      <c r="G49023" s="1"/>
      <c r="H49023" s="1"/>
    </row>
    <row r="49024">
      <c r="A49024" s="1"/>
      <c r="B49024" s="1"/>
      <c r="C49024" s="1"/>
      <c r="D49024" s="8"/>
      <c r="E49024" s="1"/>
      <c r="F49024" s="1"/>
      <c r="G49024" s="1"/>
      <c r="H49024" s="1"/>
    </row>
    <row r="49025">
      <c r="A49025" s="1"/>
      <c r="B49025" s="1"/>
      <c r="C49025" s="1"/>
      <c r="D49025" s="8"/>
      <c r="E49025" s="1"/>
      <c r="F49025" s="1"/>
      <c r="G49025" s="1"/>
      <c r="H49025" s="1"/>
    </row>
    <row r="49026">
      <c r="A49026" s="1"/>
      <c r="B49026" s="1"/>
      <c r="C49026" s="1"/>
      <c r="D49026" s="8"/>
      <c r="E49026" s="1"/>
      <c r="F49026" s="1"/>
      <c r="G49026" s="1"/>
      <c r="H49026" s="1"/>
    </row>
    <row r="49027">
      <c r="A49027" s="1"/>
      <c r="B49027" s="1"/>
      <c r="C49027" s="1"/>
      <c r="D49027" s="8"/>
      <c r="E49027" s="1"/>
      <c r="F49027" s="1"/>
      <c r="G49027" s="1"/>
      <c r="H49027" s="1"/>
    </row>
    <row r="49028">
      <c r="A49028" s="1"/>
      <c r="B49028" s="1"/>
      <c r="C49028" s="1"/>
      <c r="D49028" s="8"/>
      <c r="E49028" s="1"/>
      <c r="F49028" s="1"/>
      <c r="G49028" s="1"/>
      <c r="H49028" s="1"/>
    </row>
    <row r="49029">
      <c r="A49029" s="1"/>
      <c r="B49029" s="1"/>
      <c r="C49029" s="1"/>
      <c r="D49029" s="8"/>
      <c r="E49029" s="1"/>
      <c r="F49029" s="1"/>
      <c r="G49029" s="1"/>
      <c r="H49029" s="1"/>
    </row>
    <row r="49030">
      <c r="A49030" s="1"/>
      <c r="B49030" s="1"/>
      <c r="C49030" s="1"/>
      <c r="D49030" s="8"/>
      <c r="E49030" s="1"/>
      <c r="F49030" s="1"/>
      <c r="G49030" s="1"/>
      <c r="H49030" s="1"/>
    </row>
    <row r="49031">
      <c r="A49031" s="1"/>
      <c r="B49031" s="1"/>
      <c r="C49031" s="1"/>
      <c r="D49031" s="8"/>
      <c r="E49031" s="1"/>
      <c r="F49031" s="1"/>
      <c r="G49031" s="1"/>
      <c r="H49031" s="1"/>
    </row>
    <row r="49032">
      <c r="A49032" s="1"/>
      <c r="B49032" s="1"/>
      <c r="C49032" s="1"/>
      <c r="D49032" s="8"/>
      <c r="E49032" s="1"/>
      <c r="F49032" s="1"/>
      <c r="G49032" s="1"/>
      <c r="H49032" s="1"/>
    </row>
    <row r="49033">
      <c r="A49033" s="1"/>
      <c r="B49033" s="1"/>
      <c r="C49033" s="1"/>
      <c r="D49033" s="8"/>
      <c r="E49033" s="1"/>
      <c r="F49033" s="1"/>
      <c r="G49033" s="1"/>
      <c r="H49033" s="1"/>
    </row>
    <row r="49034">
      <c r="A49034" s="1"/>
      <c r="B49034" s="1"/>
      <c r="C49034" s="1"/>
      <c r="D49034" s="8"/>
      <c r="E49034" s="1"/>
      <c r="F49034" s="1"/>
      <c r="G49034" s="1"/>
      <c r="H49034" s="1"/>
    </row>
    <row r="49035">
      <c r="A49035" s="1"/>
      <c r="B49035" s="1"/>
      <c r="C49035" s="1"/>
      <c r="D49035" s="8"/>
      <c r="E49035" s="1"/>
      <c r="F49035" s="1"/>
      <c r="G49035" s="1"/>
      <c r="H49035" s="1"/>
    </row>
    <row r="49036">
      <c r="A49036" s="1"/>
      <c r="B49036" s="1"/>
      <c r="C49036" s="1"/>
      <c r="D49036" s="8"/>
      <c r="E49036" s="1"/>
      <c r="F49036" s="1"/>
      <c r="G49036" s="1"/>
      <c r="H49036" s="1"/>
    </row>
    <row r="49037">
      <c r="A49037" s="1"/>
      <c r="B49037" s="1"/>
      <c r="C49037" s="1"/>
      <c r="D49037" s="8"/>
      <c r="E49037" s="1"/>
      <c r="F49037" s="1"/>
      <c r="G49037" s="1"/>
      <c r="H49037" s="1"/>
    </row>
    <row r="49038">
      <c r="A49038" s="1"/>
      <c r="B49038" s="1"/>
      <c r="C49038" s="1"/>
      <c r="D49038" s="8"/>
      <c r="E49038" s="1"/>
      <c r="F49038" s="1"/>
      <c r="G49038" s="1"/>
      <c r="H49038" s="1"/>
    </row>
    <row r="49039">
      <c r="A49039" s="1"/>
      <c r="B49039" s="1"/>
      <c r="C49039" s="1"/>
      <c r="D49039" s="8"/>
      <c r="E49039" s="1"/>
      <c r="F49039" s="1"/>
      <c r="G49039" s="1"/>
      <c r="H49039" s="1"/>
    </row>
    <row r="49040">
      <c r="A49040" s="1"/>
      <c r="B49040" s="1"/>
      <c r="C49040" s="1"/>
      <c r="D49040" s="8"/>
      <c r="E49040" s="1"/>
      <c r="F49040" s="1"/>
      <c r="G49040" s="1"/>
      <c r="H49040" s="1"/>
    </row>
    <row r="49041">
      <c r="A49041" s="1"/>
      <c r="B49041" s="1"/>
      <c r="C49041" s="1"/>
      <c r="D49041" s="8"/>
      <c r="E49041" s="1"/>
      <c r="F49041" s="1"/>
      <c r="G49041" s="1"/>
      <c r="H49041" s="1"/>
    </row>
    <row r="49042">
      <c r="A49042" s="1"/>
      <c r="B49042" s="1"/>
      <c r="C49042" s="1"/>
      <c r="D49042" s="8"/>
      <c r="E49042" s="1"/>
      <c r="F49042" s="1"/>
      <c r="G49042" s="1"/>
      <c r="H49042" s="1"/>
    </row>
    <row r="49043">
      <c r="A49043" s="1"/>
      <c r="B49043" s="1"/>
      <c r="C49043" s="1"/>
      <c r="D49043" s="8"/>
      <c r="E49043" s="1"/>
      <c r="F49043" s="1"/>
      <c r="G49043" s="1"/>
      <c r="H49043" s="1"/>
    </row>
    <row r="49044">
      <c r="A49044" s="1"/>
      <c r="B49044" s="1"/>
      <c r="C49044" s="1"/>
      <c r="D49044" s="8"/>
      <c r="E49044" s="1"/>
      <c r="F49044" s="1"/>
      <c r="G49044" s="1"/>
      <c r="H49044" s="1"/>
    </row>
    <row r="49045">
      <c r="A49045" s="1"/>
      <c r="B49045" s="1"/>
      <c r="C49045" s="1"/>
      <c r="D49045" s="8"/>
      <c r="E49045" s="1"/>
      <c r="F49045" s="1"/>
      <c r="G49045" s="1"/>
      <c r="H49045" s="1"/>
    </row>
    <row r="49046">
      <c r="A49046" s="1"/>
      <c r="B49046" s="1"/>
      <c r="C49046" s="1"/>
      <c r="D49046" s="8"/>
      <c r="E49046" s="1"/>
      <c r="F49046" s="1"/>
      <c r="G49046" s="1"/>
      <c r="H49046" s="1"/>
    </row>
    <row r="49047">
      <c r="A49047" s="1"/>
      <c r="B49047" s="1"/>
      <c r="C49047" s="1"/>
      <c r="D49047" s="8"/>
      <c r="E49047" s="1"/>
      <c r="F49047" s="1"/>
      <c r="G49047" s="1"/>
      <c r="H49047" s="1"/>
    </row>
    <row r="49048">
      <c r="A49048" s="1"/>
      <c r="B49048" s="1"/>
      <c r="C49048" s="1"/>
      <c r="D49048" s="8"/>
      <c r="E49048" s="1"/>
      <c r="F49048" s="1"/>
      <c r="G49048" s="1"/>
      <c r="H49048" s="1"/>
    </row>
    <row r="49049">
      <c r="A49049" s="1"/>
      <c r="B49049" s="1"/>
      <c r="C49049" s="1"/>
      <c r="D49049" s="8"/>
      <c r="E49049" s="1"/>
      <c r="F49049" s="1"/>
      <c r="G49049" s="1"/>
      <c r="H49049" s="1"/>
    </row>
    <row r="49050">
      <c r="A49050" s="1"/>
      <c r="B49050" s="1"/>
      <c r="C49050" s="1"/>
      <c r="D49050" s="8"/>
      <c r="E49050" s="1"/>
      <c r="F49050" s="1"/>
      <c r="G49050" s="1"/>
      <c r="H49050" s="1"/>
    </row>
    <row r="49051">
      <c r="A49051" s="1"/>
      <c r="B49051" s="1"/>
      <c r="C49051" s="1"/>
      <c r="D49051" s="8"/>
      <c r="E49051" s="1"/>
      <c r="F49051" s="1"/>
      <c r="G49051" s="1"/>
      <c r="H49051" s="1"/>
    </row>
    <row r="49052">
      <c r="A49052" s="1"/>
      <c r="B49052" s="1"/>
      <c r="C49052" s="1"/>
      <c r="D49052" s="8"/>
      <c r="E49052" s="1"/>
      <c r="F49052" s="1"/>
      <c r="G49052" s="1"/>
      <c r="H49052" s="1"/>
    </row>
    <row r="49053">
      <c r="A49053" s="1"/>
      <c r="B49053" s="1"/>
      <c r="C49053" s="1"/>
      <c r="D49053" s="8"/>
      <c r="E49053" s="1"/>
      <c r="F49053" s="1"/>
      <c r="G49053" s="1"/>
      <c r="H49053" s="1"/>
    </row>
    <row r="49054">
      <c r="A49054" s="1"/>
      <c r="B49054" s="1"/>
      <c r="C49054" s="1"/>
      <c r="D49054" s="8"/>
      <c r="E49054" s="1"/>
      <c r="F49054" s="1"/>
      <c r="G49054" s="1"/>
      <c r="H49054" s="1"/>
    </row>
    <row r="49055">
      <c r="A49055" s="1"/>
      <c r="B49055" s="1"/>
      <c r="C49055" s="1"/>
      <c r="D49055" s="8"/>
      <c r="E49055" s="1"/>
      <c r="F49055" s="1"/>
      <c r="G49055" s="1"/>
      <c r="H49055" s="1"/>
    </row>
    <row r="49056">
      <c r="A49056" s="1"/>
      <c r="B49056" s="1"/>
      <c r="C49056" s="1"/>
      <c r="D49056" s="8"/>
      <c r="E49056" s="1"/>
      <c r="F49056" s="1"/>
      <c r="G49056" s="1"/>
      <c r="H49056" s="1"/>
    </row>
    <row r="49057">
      <c r="A49057" s="1"/>
      <c r="B49057" s="1"/>
      <c r="C49057" s="1"/>
      <c r="D49057" s="8"/>
      <c r="E49057" s="1"/>
      <c r="F49057" s="1"/>
      <c r="G49057" s="1"/>
      <c r="H49057" s="1"/>
    </row>
    <row r="49058">
      <c r="A49058" s="1"/>
      <c r="B49058" s="1"/>
      <c r="C49058" s="1"/>
      <c r="D49058" s="8"/>
      <c r="E49058" s="1"/>
      <c r="F49058" s="1"/>
      <c r="G49058" s="1"/>
      <c r="H49058" s="1"/>
    </row>
    <row r="49059">
      <c r="A49059" s="1"/>
      <c r="B49059" s="1"/>
      <c r="C49059" s="1"/>
      <c r="D49059" s="8"/>
      <c r="E49059" s="1"/>
      <c r="F49059" s="1"/>
      <c r="G49059" s="1"/>
      <c r="H49059" s="1"/>
    </row>
    <row r="49060">
      <c r="A49060" s="1"/>
      <c r="B49060" s="1"/>
      <c r="C49060" s="1"/>
      <c r="D49060" s="8"/>
      <c r="E49060" s="1"/>
      <c r="F49060" s="1"/>
      <c r="G49060" s="1"/>
      <c r="H49060" s="1"/>
    </row>
    <row r="49061">
      <c r="A49061" s="1"/>
      <c r="B49061" s="1"/>
      <c r="C49061" s="1"/>
      <c r="D49061" s="8"/>
      <c r="E49061" s="1"/>
      <c r="F49061" s="1"/>
      <c r="G49061" s="1"/>
      <c r="H49061" s="1"/>
    </row>
    <row r="49062">
      <c r="A49062" s="1"/>
      <c r="B49062" s="1"/>
      <c r="C49062" s="1"/>
      <c r="D49062" s="8"/>
      <c r="E49062" s="1"/>
      <c r="F49062" s="1"/>
      <c r="G49062" s="1"/>
      <c r="H49062" s="1"/>
    </row>
    <row r="49063">
      <c r="A49063" s="1"/>
      <c r="B49063" s="1"/>
      <c r="C49063" s="1"/>
      <c r="D49063" s="8"/>
      <c r="E49063" s="1"/>
      <c r="F49063" s="1"/>
      <c r="G49063" s="1"/>
      <c r="H49063" s="1"/>
    </row>
    <row r="49064">
      <c r="A49064" s="1"/>
      <c r="B49064" s="1"/>
      <c r="C49064" s="1"/>
      <c r="D49064" s="8"/>
      <c r="E49064" s="1"/>
      <c r="F49064" s="1"/>
      <c r="G49064" s="1"/>
      <c r="H49064" s="1"/>
    </row>
    <row r="49065">
      <c r="A49065" s="1"/>
      <c r="B49065" s="1"/>
      <c r="C49065" s="1"/>
      <c r="D49065" s="8"/>
      <c r="E49065" s="1"/>
      <c r="F49065" s="1"/>
      <c r="G49065" s="1"/>
      <c r="H49065" s="1"/>
    </row>
    <row r="49066">
      <c r="A49066" s="1"/>
      <c r="B49066" s="1"/>
      <c r="C49066" s="1"/>
      <c r="D49066" s="8"/>
      <c r="E49066" s="1"/>
      <c r="F49066" s="1"/>
      <c r="G49066" s="1"/>
      <c r="H49066" s="1"/>
    </row>
    <row r="49067">
      <c r="A49067" s="1"/>
      <c r="B49067" s="1"/>
      <c r="C49067" s="1"/>
      <c r="D49067" s="8"/>
      <c r="E49067" s="1"/>
      <c r="F49067" s="1"/>
      <c r="G49067" s="1"/>
      <c r="H49067" s="1"/>
    </row>
    <row r="49068">
      <c r="A49068" s="1"/>
      <c r="B49068" s="1"/>
      <c r="C49068" s="1"/>
      <c r="D49068" s="8"/>
      <c r="E49068" s="1"/>
      <c r="F49068" s="1"/>
      <c r="G49068" s="1"/>
      <c r="H49068" s="1"/>
    </row>
    <row r="49069">
      <c r="A49069" s="1"/>
      <c r="B49069" s="1"/>
      <c r="C49069" s="1"/>
      <c r="D49069" s="8"/>
      <c r="E49069" s="1"/>
      <c r="F49069" s="1"/>
      <c r="G49069" s="1"/>
      <c r="H49069" s="1"/>
    </row>
    <row r="49070">
      <c r="A49070" s="1"/>
      <c r="B49070" s="1"/>
      <c r="C49070" s="1"/>
      <c r="D49070" s="8"/>
      <c r="E49070" s="1"/>
      <c r="F49070" s="1"/>
      <c r="G49070" s="1"/>
      <c r="H49070" s="1"/>
    </row>
    <row r="49071">
      <c r="A49071" s="1"/>
      <c r="B49071" s="1"/>
      <c r="C49071" s="1"/>
      <c r="D49071" s="8"/>
      <c r="E49071" s="1"/>
      <c r="F49071" s="1"/>
      <c r="G49071" s="1"/>
      <c r="H49071" s="1"/>
    </row>
    <row r="49072">
      <c r="A49072" s="1"/>
      <c r="B49072" s="1"/>
      <c r="C49072" s="1"/>
      <c r="D49072" s="8"/>
      <c r="E49072" s="1"/>
      <c r="F49072" s="1"/>
      <c r="G49072" s="1"/>
      <c r="H49072" s="1"/>
    </row>
    <row r="49073">
      <c r="A49073" s="1"/>
      <c r="B49073" s="1"/>
      <c r="C49073" s="1"/>
      <c r="D49073" s="8"/>
      <c r="E49073" s="1"/>
      <c r="F49073" s="1"/>
      <c r="G49073" s="1"/>
      <c r="H49073" s="1"/>
    </row>
    <row r="49074">
      <c r="A49074" s="1"/>
      <c r="B49074" s="1"/>
      <c r="C49074" s="1"/>
      <c r="D49074" s="8"/>
      <c r="E49074" s="1"/>
      <c r="F49074" s="1"/>
      <c r="G49074" s="1"/>
      <c r="H49074" s="1"/>
    </row>
    <row r="49075">
      <c r="A49075" s="1"/>
      <c r="B49075" s="1"/>
      <c r="C49075" s="1"/>
      <c r="D49075" s="8"/>
      <c r="E49075" s="1"/>
      <c r="F49075" s="1"/>
      <c r="G49075" s="1"/>
      <c r="H49075" s="1"/>
    </row>
    <row r="49076">
      <c r="A49076" s="1"/>
      <c r="B49076" s="1"/>
      <c r="C49076" s="1"/>
      <c r="D49076" s="8"/>
      <c r="E49076" s="1"/>
      <c r="F49076" s="1"/>
      <c r="G49076" s="1"/>
      <c r="H49076" s="1"/>
    </row>
    <row r="49077">
      <c r="A49077" s="1"/>
      <c r="B49077" s="1"/>
      <c r="C49077" s="1"/>
      <c r="D49077" s="8"/>
      <c r="E49077" s="1"/>
      <c r="F49077" s="1"/>
      <c r="G49077" s="1"/>
      <c r="H49077" s="1"/>
    </row>
    <row r="49078">
      <c r="A49078" s="1"/>
      <c r="B49078" s="1"/>
      <c r="C49078" s="1"/>
      <c r="D49078" s="8"/>
      <c r="E49078" s="1"/>
      <c r="F49078" s="1"/>
      <c r="G49078" s="1"/>
      <c r="H49078" s="1"/>
    </row>
    <row r="49079">
      <c r="A49079" s="1"/>
      <c r="B49079" s="1"/>
      <c r="C49079" s="1"/>
      <c r="D49079" s="8"/>
      <c r="E49079" s="1"/>
      <c r="F49079" s="1"/>
      <c r="G49079" s="1"/>
      <c r="H49079" s="1"/>
    </row>
    <row r="49080">
      <c r="A49080" s="1"/>
      <c r="B49080" s="1"/>
      <c r="C49080" s="1"/>
      <c r="D49080" s="8"/>
      <c r="E49080" s="1"/>
      <c r="F49080" s="1"/>
      <c r="G49080" s="1"/>
      <c r="H49080" s="1"/>
    </row>
    <row r="49081">
      <c r="A49081" s="1"/>
      <c r="B49081" s="1"/>
      <c r="C49081" s="1"/>
      <c r="D49081" s="8"/>
      <c r="E49081" s="1"/>
      <c r="F49081" s="1"/>
      <c r="G49081" s="1"/>
      <c r="H49081" s="1"/>
    </row>
    <row r="49082">
      <c r="A49082" s="1"/>
      <c r="B49082" s="1"/>
      <c r="C49082" s="1"/>
      <c r="D49082" s="8"/>
      <c r="E49082" s="1"/>
      <c r="F49082" s="1"/>
      <c r="G49082" s="1"/>
      <c r="H49082" s="1"/>
    </row>
    <row r="49083">
      <c r="A49083" s="1"/>
      <c r="B49083" s="1"/>
      <c r="C49083" s="1"/>
      <c r="D49083" s="8"/>
      <c r="E49083" s="1"/>
      <c r="F49083" s="1"/>
      <c r="G49083" s="1"/>
      <c r="H49083" s="1"/>
    </row>
    <row r="49084">
      <c r="A49084" s="1"/>
      <c r="B49084" s="1"/>
      <c r="C49084" s="1"/>
      <c r="D49084" s="8"/>
      <c r="E49084" s="1"/>
      <c r="F49084" s="1"/>
      <c r="G49084" s="1"/>
      <c r="H49084" s="1"/>
    </row>
    <row r="49085">
      <c r="A49085" s="1"/>
      <c r="B49085" s="1"/>
      <c r="C49085" s="1"/>
      <c r="D49085" s="8"/>
      <c r="E49085" s="1"/>
      <c r="F49085" s="1"/>
      <c r="G49085" s="1"/>
      <c r="H49085" s="1"/>
    </row>
    <row r="49086">
      <c r="A49086" s="1"/>
      <c r="B49086" s="1"/>
      <c r="C49086" s="1"/>
      <c r="D49086" s="8"/>
      <c r="E49086" s="1"/>
      <c r="F49086" s="1"/>
      <c r="G49086" s="1"/>
      <c r="H49086" s="1"/>
    </row>
    <row r="49087">
      <c r="A49087" s="1"/>
      <c r="B49087" s="1"/>
      <c r="C49087" s="1"/>
      <c r="D49087" s="8"/>
      <c r="E49087" s="1"/>
      <c r="F49087" s="1"/>
      <c r="G49087" s="1"/>
      <c r="H49087" s="1"/>
    </row>
    <row r="49088">
      <c r="A49088" s="1"/>
      <c r="B49088" s="1"/>
      <c r="C49088" s="1"/>
      <c r="D49088" s="8"/>
      <c r="E49088" s="1"/>
      <c r="F49088" s="1"/>
      <c r="G49088" s="1"/>
      <c r="H49088" s="1"/>
    </row>
    <row r="49089">
      <c r="A49089" s="1"/>
      <c r="B49089" s="1"/>
      <c r="C49089" s="1"/>
      <c r="D49089" s="8"/>
      <c r="E49089" s="1"/>
      <c r="F49089" s="1"/>
      <c r="G49089" s="1"/>
      <c r="H49089" s="1"/>
    </row>
    <row r="49090">
      <c r="A49090" s="1"/>
      <c r="B49090" s="1"/>
      <c r="C49090" s="1"/>
      <c r="D49090" s="8"/>
      <c r="E49090" s="1"/>
      <c r="F49090" s="1"/>
      <c r="G49090" s="1"/>
      <c r="H49090" s="1"/>
    </row>
    <row r="49091">
      <c r="A49091" s="1"/>
      <c r="B49091" s="1"/>
      <c r="C49091" s="1"/>
      <c r="D49091" s="8"/>
      <c r="E49091" s="1"/>
      <c r="F49091" s="1"/>
      <c r="G49091" s="1"/>
      <c r="H49091" s="1"/>
    </row>
    <row r="49092">
      <c r="A49092" s="1"/>
      <c r="B49092" s="1"/>
      <c r="C49092" s="1"/>
      <c r="D49092" s="8"/>
      <c r="E49092" s="1"/>
      <c r="F49092" s="1"/>
      <c r="G49092" s="1"/>
      <c r="H49092" s="1"/>
    </row>
    <row r="49093">
      <c r="A49093" s="1"/>
      <c r="B49093" s="1"/>
      <c r="C49093" s="1"/>
      <c r="D49093" s="8"/>
      <c r="E49093" s="1"/>
      <c r="F49093" s="1"/>
      <c r="G49093" s="1"/>
      <c r="H49093" s="1"/>
    </row>
    <row r="49094">
      <c r="A49094" s="1"/>
      <c r="B49094" s="1"/>
      <c r="C49094" s="1"/>
      <c r="D49094" s="8"/>
      <c r="E49094" s="1"/>
      <c r="F49094" s="1"/>
      <c r="G49094" s="1"/>
      <c r="H49094" s="1"/>
    </row>
    <row r="49095">
      <c r="A49095" s="1"/>
      <c r="B49095" s="1"/>
      <c r="C49095" s="1"/>
      <c r="D49095" s="8"/>
      <c r="E49095" s="1"/>
      <c r="F49095" s="1"/>
      <c r="G49095" s="1"/>
      <c r="H49095" s="1"/>
    </row>
    <row r="49096">
      <c r="A49096" s="1"/>
      <c r="B49096" s="1"/>
      <c r="C49096" s="1"/>
      <c r="D49096" s="8"/>
      <c r="E49096" s="1"/>
      <c r="F49096" s="1"/>
      <c r="G49096" s="1"/>
      <c r="H49096" s="1"/>
    </row>
    <row r="49097">
      <c r="A49097" s="1"/>
      <c r="B49097" s="1"/>
      <c r="C49097" s="1"/>
      <c r="D49097" s="8"/>
      <c r="E49097" s="1"/>
      <c r="F49097" s="1"/>
      <c r="G49097" s="1"/>
      <c r="H49097" s="1"/>
    </row>
    <row r="49098">
      <c r="A49098" s="1"/>
      <c r="B49098" s="1"/>
      <c r="C49098" s="1"/>
      <c r="D49098" s="8"/>
      <c r="E49098" s="1"/>
      <c r="F49098" s="1"/>
      <c r="G49098" s="1"/>
      <c r="H49098" s="1"/>
    </row>
    <row r="49099">
      <c r="A49099" s="1"/>
      <c r="B49099" s="1"/>
      <c r="C49099" s="1"/>
      <c r="D49099" s="8"/>
      <c r="E49099" s="1"/>
      <c r="F49099" s="1"/>
      <c r="G49099" s="1"/>
      <c r="H49099" s="1"/>
    </row>
    <row r="49100">
      <c r="A49100" s="1"/>
      <c r="B49100" s="1"/>
      <c r="C49100" s="1"/>
      <c r="D49100" s="8"/>
      <c r="E49100" s="1"/>
      <c r="F49100" s="1"/>
      <c r="G49100" s="1"/>
      <c r="H49100" s="1"/>
    </row>
    <row r="49101">
      <c r="A49101" s="1"/>
      <c r="B49101" s="1"/>
      <c r="C49101" s="1"/>
      <c r="D49101" s="8"/>
      <c r="E49101" s="1"/>
      <c r="F49101" s="1"/>
      <c r="G49101" s="1"/>
      <c r="H49101" s="1"/>
    </row>
    <row r="49102">
      <c r="A49102" s="1"/>
      <c r="B49102" s="1"/>
      <c r="C49102" s="1"/>
      <c r="D49102" s="8"/>
      <c r="E49102" s="1"/>
      <c r="F49102" s="1"/>
      <c r="G49102" s="1"/>
      <c r="H49102" s="1"/>
    </row>
    <row r="49103">
      <c r="A49103" s="1"/>
      <c r="B49103" s="1"/>
      <c r="C49103" s="1"/>
      <c r="D49103" s="8"/>
      <c r="E49103" s="1"/>
      <c r="F49103" s="1"/>
      <c r="G49103" s="1"/>
      <c r="H49103" s="1"/>
    </row>
    <row r="49104">
      <c r="A49104" s="1"/>
      <c r="B49104" s="1"/>
      <c r="C49104" s="1"/>
      <c r="D49104" s="8"/>
      <c r="E49104" s="1"/>
      <c r="F49104" s="1"/>
      <c r="G49104" s="1"/>
      <c r="H49104" s="1"/>
    </row>
    <row r="49105">
      <c r="A49105" s="1"/>
      <c r="B49105" s="1"/>
      <c r="C49105" s="1"/>
      <c r="D49105" s="8"/>
      <c r="E49105" s="1"/>
      <c r="F49105" s="1"/>
      <c r="G49105" s="1"/>
      <c r="H49105" s="1"/>
    </row>
    <row r="49106">
      <c r="A49106" s="1"/>
      <c r="B49106" s="1"/>
      <c r="C49106" s="1"/>
      <c r="D49106" s="8"/>
      <c r="E49106" s="1"/>
      <c r="F49106" s="1"/>
      <c r="G49106" s="1"/>
      <c r="H49106" s="1"/>
    </row>
    <row r="49107">
      <c r="A49107" s="1"/>
      <c r="B49107" s="1"/>
      <c r="C49107" s="1"/>
      <c r="D49107" s="8"/>
      <c r="E49107" s="1"/>
      <c r="F49107" s="1"/>
      <c r="G49107" s="1"/>
      <c r="H49107" s="1"/>
    </row>
    <row r="49108">
      <c r="A49108" s="1"/>
      <c r="B49108" s="1"/>
      <c r="C49108" s="1"/>
      <c r="D49108" s="8"/>
      <c r="E49108" s="1"/>
      <c r="F49108" s="1"/>
      <c r="G49108" s="1"/>
      <c r="H49108" s="1"/>
    </row>
    <row r="49109">
      <c r="A49109" s="1"/>
      <c r="B49109" s="1"/>
      <c r="C49109" s="1"/>
      <c r="D49109" s="8"/>
      <c r="E49109" s="1"/>
      <c r="F49109" s="1"/>
      <c r="G49109" s="1"/>
      <c r="H49109" s="1"/>
    </row>
    <row r="49110">
      <c r="A49110" s="1"/>
      <c r="B49110" s="1"/>
      <c r="C49110" s="1"/>
      <c r="D49110" s="8"/>
      <c r="E49110" s="1"/>
      <c r="F49110" s="1"/>
      <c r="G49110" s="1"/>
      <c r="H49110" s="1"/>
    </row>
    <row r="49111">
      <c r="A49111" s="1"/>
      <c r="B49111" s="1"/>
      <c r="C49111" s="1"/>
      <c r="D49111" s="8"/>
      <c r="E49111" s="1"/>
      <c r="F49111" s="1"/>
      <c r="G49111" s="1"/>
      <c r="H49111" s="1"/>
    </row>
    <row r="49112">
      <c r="A49112" s="1"/>
      <c r="B49112" s="1"/>
      <c r="C49112" s="1"/>
      <c r="D49112" s="8"/>
      <c r="E49112" s="1"/>
      <c r="F49112" s="1"/>
      <c r="G49112" s="1"/>
      <c r="H49112" s="1"/>
    </row>
    <row r="49113">
      <c r="A49113" s="1"/>
      <c r="B49113" s="1"/>
      <c r="C49113" s="1"/>
      <c r="D49113" s="8"/>
      <c r="E49113" s="1"/>
      <c r="F49113" s="1"/>
      <c r="G49113" s="1"/>
      <c r="H49113" s="1"/>
    </row>
    <row r="49114">
      <c r="A49114" s="1"/>
      <c r="B49114" s="1"/>
      <c r="C49114" s="1"/>
      <c r="D49114" s="8"/>
      <c r="E49114" s="1"/>
      <c r="F49114" s="1"/>
      <c r="G49114" s="1"/>
      <c r="H49114" s="1"/>
    </row>
    <row r="49115">
      <c r="A49115" s="1"/>
      <c r="B49115" s="1"/>
      <c r="C49115" s="1"/>
      <c r="D49115" s="8"/>
      <c r="E49115" s="1"/>
      <c r="F49115" s="1"/>
      <c r="G49115" s="1"/>
      <c r="H49115" s="1"/>
    </row>
    <row r="49116">
      <c r="A49116" s="1"/>
      <c r="B49116" s="1"/>
      <c r="C49116" s="1"/>
      <c r="D49116" s="8"/>
      <c r="E49116" s="1"/>
      <c r="F49116" s="1"/>
      <c r="G49116" s="1"/>
      <c r="H49116" s="1"/>
    </row>
    <row r="49117">
      <c r="A49117" s="1"/>
      <c r="B49117" s="1"/>
      <c r="C49117" s="1"/>
      <c r="D49117" s="8"/>
      <c r="E49117" s="1"/>
      <c r="F49117" s="1"/>
      <c r="G49117" s="1"/>
      <c r="H49117" s="1"/>
    </row>
    <row r="49118">
      <c r="A49118" s="1"/>
      <c r="B49118" s="1"/>
      <c r="C49118" s="1"/>
      <c r="D49118" s="8"/>
      <c r="E49118" s="1"/>
      <c r="F49118" s="1"/>
      <c r="G49118" s="1"/>
      <c r="H49118" s="1"/>
    </row>
    <row r="49119">
      <c r="A49119" s="1"/>
      <c r="B49119" s="1"/>
      <c r="C49119" s="1"/>
      <c r="D49119" s="8"/>
      <c r="E49119" s="1"/>
      <c r="F49119" s="1"/>
      <c r="G49119" s="1"/>
      <c r="H49119" s="1"/>
    </row>
    <row r="49120">
      <c r="A49120" s="1"/>
      <c r="B49120" s="1"/>
      <c r="C49120" s="1"/>
      <c r="D49120" s="8"/>
      <c r="E49120" s="1"/>
      <c r="F49120" s="1"/>
      <c r="G49120" s="1"/>
      <c r="H49120" s="1"/>
    </row>
    <row r="49121">
      <c r="A49121" s="1"/>
      <c r="B49121" s="1"/>
      <c r="C49121" s="1"/>
      <c r="D49121" s="8"/>
      <c r="E49121" s="1"/>
      <c r="F49121" s="1"/>
      <c r="G49121" s="1"/>
      <c r="H49121" s="1"/>
    </row>
    <row r="49122">
      <c r="A49122" s="1"/>
      <c r="B49122" s="1"/>
      <c r="C49122" s="1"/>
      <c r="D49122" s="8"/>
      <c r="E49122" s="1"/>
      <c r="F49122" s="1"/>
      <c r="G49122" s="1"/>
      <c r="H49122" s="1"/>
    </row>
    <row r="49123">
      <c r="A49123" s="1"/>
      <c r="B49123" s="1"/>
      <c r="C49123" s="1"/>
      <c r="D49123" s="8"/>
      <c r="E49123" s="1"/>
      <c r="F49123" s="1"/>
      <c r="G49123" s="1"/>
      <c r="H49123" s="1"/>
    </row>
    <row r="49124">
      <c r="A49124" s="1"/>
      <c r="B49124" s="1"/>
      <c r="C49124" s="1"/>
      <c r="D49124" s="8"/>
      <c r="E49124" s="1"/>
      <c r="F49124" s="1"/>
      <c r="G49124" s="1"/>
      <c r="H49124" s="1"/>
    </row>
    <row r="49125">
      <c r="A49125" s="1"/>
      <c r="B49125" s="1"/>
      <c r="C49125" s="1"/>
      <c r="D49125" s="8"/>
      <c r="E49125" s="1"/>
      <c r="F49125" s="1"/>
      <c r="G49125" s="1"/>
      <c r="H49125" s="1"/>
    </row>
    <row r="49126">
      <c r="A49126" s="1"/>
      <c r="B49126" s="1"/>
      <c r="C49126" s="1"/>
      <c r="D49126" s="8"/>
      <c r="E49126" s="1"/>
      <c r="F49126" s="1"/>
      <c r="G49126" s="1"/>
      <c r="H49126" s="1"/>
    </row>
    <row r="49127">
      <c r="A49127" s="1"/>
      <c r="B49127" s="1"/>
      <c r="C49127" s="1"/>
      <c r="D49127" s="8"/>
      <c r="E49127" s="1"/>
      <c r="F49127" s="1"/>
      <c r="G49127" s="1"/>
      <c r="H49127" s="1"/>
    </row>
    <row r="49128">
      <c r="A49128" s="1"/>
      <c r="B49128" s="1"/>
      <c r="C49128" s="1"/>
      <c r="D49128" s="8"/>
      <c r="E49128" s="1"/>
      <c r="F49128" s="1"/>
      <c r="G49128" s="1"/>
      <c r="H49128" s="1"/>
    </row>
    <row r="49129">
      <c r="A49129" s="1"/>
      <c r="B49129" s="1"/>
      <c r="C49129" s="1"/>
      <c r="D49129" s="8"/>
      <c r="E49129" s="1"/>
      <c r="F49129" s="1"/>
      <c r="G49129" s="1"/>
      <c r="H49129" s="1"/>
    </row>
    <row r="49130">
      <c r="A49130" s="1"/>
      <c r="B49130" s="1"/>
      <c r="C49130" s="1"/>
      <c r="D49130" s="8"/>
      <c r="E49130" s="1"/>
      <c r="F49130" s="1"/>
      <c r="G49130" s="1"/>
      <c r="H49130" s="1"/>
    </row>
    <row r="49131">
      <c r="A49131" s="1"/>
      <c r="B49131" s="1"/>
      <c r="C49131" s="1"/>
      <c r="D49131" s="8"/>
      <c r="E49131" s="1"/>
      <c r="F49131" s="1"/>
      <c r="G49131" s="1"/>
      <c r="H49131" s="1"/>
    </row>
    <row r="49132">
      <c r="A49132" s="1"/>
      <c r="B49132" s="1"/>
      <c r="C49132" s="1"/>
      <c r="D49132" s="8"/>
      <c r="E49132" s="1"/>
      <c r="F49132" s="1"/>
      <c r="G49132" s="1"/>
      <c r="H49132" s="1"/>
    </row>
    <row r="49133">
      <c r="A49133" s="1"/>
      <c r="B49133" s="1"/>
      <c r="C49133" s="1"/>
      <c r="D49133" s="8"/>
      <c r="E49133" s="1"/>
      <c r="F49133" s="1"/>
      <c r="G49133" s="1"/>
      <c r="H49133" s="1"/>
    </row>
    <row r="49134">
      <c r="A49134" s="1"/>
      <c r="B49134" s="1"/>
      <c r="C49134" s="1"/>
      <c r="D49134" s="8"/>
      <c r="E49134" s="1"/>
      <c r="F49134" s="1"/>
      <c r="G49134" s="1"/>
      <c r="H49134" s="1"/>
    </row>
    <row r="49135">
      <c r="A49135" s="1"/>
      <c r="B49135" s="1"/>
      <c r="C49135" s="1"/>
      <c r="D49135" s="8"/>
      <c r="E49135" s="1"/>
      <c r="F49135" s="1"/>
      <c r="G49135" s="1"/>
      <c r="H49135" s="1"/>
    </row>
    <row r="49136">
      <c r="A49136" s="1"/>
      <c r="B49136" s="1"/>
      <c r="C49136" s="1"/>
      <c r="D49136" s="8"/>
      <c r="E49136" s="1"/>
      <c r="F49136" s="1"/>
      <c r="G49136" s="1"/>
      <c r="H49136" s="1"/>
    </row>
    <row r="49137">
      <c r="A49137" s="1"/>
      <c r="B49137" s="1"/>
      <c r="C49137" s="1"/>
      <c r="D49137" s="8"/>
      <c r="E49137" s="1"/>
      <c r="F49137" s="1"/>
      <c r="G49137" s="1"/>
      <c r="H49137" s="1"/>
    </row>
    <row r="49138">
      <c r="A49138" s="1"/>
      <c r="B49138" s="1"/>
      <c r="C49138" s="1"/>
      <c r="D49138" s="8"/>
      <c r="E49138" s="1"/>
      <c r="F49138" s="1"/>
      <c r="G49138" s="1"/>
      <c r="H49138" s="1"/>
    </row>
    <row r="49139">
      <c r="A49139" s="1"/>
      <c r="B49139" s="1"/>
      <c r="C49139" s="1"/>
      <c r="D49139" s="8"/>
      <c r="E49139" s="1"/>
      <c r="F49139" s="1"/>
      <c r="G49139" s="1"/>
      <c r="H49139" s="1"/>
    </row>
    <row r="49140">
      <c r="A49140" s="1"/>
      <c r="B49140" s="1"/>
      <c r="C49140" s="1"/>
      <c r="D49140" s="8"/>
      <c r="E49140" s="1"/>
      <c r="F49140" s="1"/>
      <c r="G49140" s="1"/>
      <c r="H49140" s="1"/>
    </row>
    <row r="49141">
      <c r="A49141" s="1"/>
      <c r="B49141" s="1"/>
      <c r="C49141" s="1"/>
      <c r="D49141" s="8"/>
      <c r="E49141" s="1"/>
      <c r="F49141" s="1"/>
      <c r="G49141" s="1"/>
      <c r="H49141" s="1"/>
    </row>
    <row r="49142">
      <c r="A49142" s="1"/>
      <c r="B49142" s="1"/>
      <c r="C49142" s="1"/>
      <c r="D49142" s="8"/>
      <c r="E49142" s="1"/>
      <c r="F49142" s="1"/>
      <c r="G49142" s="1"/>
      <c r="H49142" s="1"/>
    </row>
    <row r="49143">
      <c r="A49143" s="1"/>
      <c r="B49143" s="1"/>
      <c r="C49143" s="1"/>
      <c r="D49143" s="8"/>
      <c r="E49143" s="1"/>
      <c r="F49143" s="1"/>
      <c r="G49143" s="1"/>
      <c r="H49143" s="1"/>
    </row>
    <row r="49144">
      <c r="A49144" s="1"/>
      <c r="B49144" s="1"/>
      <c r="C49144" s="1"/>
      <c r="D49144" s="8"/>
      <c r="E49144" s="1"/>
      <c r="F49144" s="1"/>
      <c r="G49144" s="1"/>
      <c r="H49144" s="1"/>
    </row>
    <row r="49145">
      <c r="A49145" s="1"/>
      <c r="B49145" s="1"/>
      <c r="C49145" s="1"/>
      <c r="D49145" s="8"/>
      <c r="E49145" s="1"/>
      <c r="F49145" s="1"/>
      <c r="G49145" s="1"/>
      <c r="H49145" s="1"/>
    </row>
    <row r="49146">
      <c r="A49146" s="1"/>
      <c r="B49146" s="1"/>
      <c r="C49146" s="1"/>
      <c r="D49146" s="8"/>
      <c r="E49146" s="1"/>
      <c r="F49146" s="1"/>
      <c r="G49146" s="1"/>
      <c r="H49146" s="1"/>
    </row>
    <row r="49147">
      <c r="A49147" s="1"/>
      <c r="B49147" s="1"/>
      <c r="C49147" s="1"/>
      <c r="D49147" s="8"/>
      <c r="E49147" s="1"/>
      <c r="F49147" s="1"/>
      <c r="G49147" s="1"/>
      <c r="H49147" s="1"/>
    </row>
    <row r="49148">
      <c r="A49148" s="1"/>
      <c r="B49148" s="1"/>
      <c r="C49148" s="1"/>
      <c r="D49148" s="8"/>
      <c r="E49148" s="1"/>
      <c r="F49148" s="1"/>
      <c r="G49148" s="1"/>
      <c r="H49148" s="1"/>
    </row>
    <row r="49149">
      <c r="A49149" s="1"/>
      <c r="B49149" s="1"/>
      <c r="C49149" s="1"/>
      <c r="D49149" s="8"/>
      <c r="E49149" s="1"/>
      <c r="F49149" s="1"/>
      <c r="G49149" s="1"/>
      <c r="H49149" s="1"/>
    </row>
    <row r="49150">
      <c r="A49150" s="1"/>
      <c r="B49150" s="1"/>
      <c r="C49150" s="1"/>
      <c r="D49150" s="8"/>
      <c r="E49150" s="1"/>
      <c r="F49150" s="1"/>
      <c r="G49150" s="1"/>
      <c r="H49150" s="1"/>
    </row>
    <row r="49151">
      <c r="A49151" s="1"/>
      <c r="B49151" s="1"/>
      <c r="C49151" s="1"/>
      <c r="D49151" s="8"/>
      <c r="E49151" s="1"/>
      <c r="F49151" s="1"/>
      <c r="G49151" s="1"/>
      <c r="H49151" s="1"/>
    </row>
    <row r="49152">
      <c r="A49152" s="1"/>
      <c r="B49152" s="1"/>
      <c r="C49152" s="1"/>
      <c r="D49152" s="8"/>
      <c r="E49152" s="1"/>
      <c r="F49152" s="1"/>
      <c r="G49152" s="1"/>
      <c r="H49152" s="1"/>
    </row>
    <row r="49153">
      <c r="A49153" s="1"/>
      <c r="B49153" s="1"/>
      <c r="C49153" s="1"/>
      <c r="D49153" s="8"/>
      <c r="E49153" s="1"/>
      <c r="F49153" s="1"/>
      <c r="G49153" s="1"/>
      <c r="H49153" s="1"/>
    </row>
    <row r="49154">
      <c r="A49154" s="1"/>
      <c r="B49154" s="1"/>
      <c r="C49154" s="1"/>
      <c r="D49154" s="8"/>
      <c r="E49154" s="1"/>
      <c r="F49154" s="1"/>
      <c r="G49154" s="1"/>
      <c r="H49154" s="1"/>
    </row>
    <row r="49155">
      <c r="A49155" s="1"/>
      <c r="B49155" s="1"/>
      <c r="C49155" s="1"/>
      <c r="D49155" s="8"/>
      <c r="E49155" s="1"/>
      <c r="F49155" s="1"/>
      <c r="G49155" s="1"/>
      <c r="H49155" s="1"/>
    </row>
    <row r="49156">
      <c r="A49156" s="1"/>
      <c r="B49156" s="1"/>
      <c r="C49156" s="1"/>
      <c r="D49156" s="8"/>
      <c r="E49156" s="1"/>
      <c r="F49156" s="1"/>
      <c r="G49156" s="1"/>
      <c r="H49156" s="1"/>
    </row>
    <row r="49157">
      <c r="A49157" s="1"/>
      <c r="B49157" s="1"/>
      <c r="C49157" s="1"/>
      <c r="D49157" s="8"/>
      <c r="E49157" s="1"/>
      <c r="F49157" s="1"/>
      <c r="G49157" s="1"/>
      <c r="H49157" s="1"/>
    </row>
    <row r="49158">
      <c r="A49158" s="1"/>
      <c r="B49158" s="1"/>
      <c r="C49158" s="1"/>
      <c r="D49158" s="8"/>
      <c r="E49158" s="1"/>
      <c r="F49158" s="1"/>
      <c r="G49158" s="1"/>
      <c r="H49158" s="1"/>
    </row>
    <row r="49159">
      <c r="A49159" s="1"/>
      <c r="B49159" s="1"/>
      <c r="C49159" s="1"/>
      <c r="D49159" s="8"/>
      <c r="E49159" s="1"/>
      <c r="F49159" s="1"/>
      <c r="G49159" s="1"/>
      <c r="H49159" s="1"/>
    </row>
    <row r="49160">
      <c r="A49160" s="1"/>
      <c r="B49160" s="1"/>
      <c r="C49160" s="1"/>
      <c r="D49160" s="8"/>
      <c r="E49160" s="1"/>
      <c r="F49160" s="1"/>
      <c r="G49160" s="1"/>
      <c r="H49160" s="1"/>
    </row>
    <row r="49161">
      <c r="A49161" s="1"/>
      <c r="B49161" s="1"/>
      <c r="C49161" s="1"/>
      <c r="D49161" s="8"/>
      <c r="E49161" s="1"/>
      <c r="F49161" s="1"/>
      <c r="G49161" s="1"/>
      <c r="H49161" s="1"/>
    </row>
    <row r="49162">
      <c r="A49162" s="1"/>
      <c r="B49162" s="1"/>
      <c r="C49162" s="1"/>
      <c r="D49162" s="8"/>
      <c r="E49162" s="1"/>
      <c r="F49162" s="1"/>
      <c r="G49162" s="1"/>
      <c r="H49162" s="1"/>
    </row>
    <row r="49163">
      <c r="A49163" s="1"/>
      <c r="B49163" s="1"/>
      <c r="C49163" s="1"/>
      <c r="D49163" s="8"/>
      <c r="E49163" s="1"/>
      <c r="F49163" s="1"/>
      <c r="G49163" s="1"/>
      <c r="H49163" s="1"/>
    </row>
    <row r="49164">
      <c r="A49164" s="1"/>
      <c r="B49164" s="1"/>
      <c r="C49164" s="1"/>
      <c r="D49164" s="8"/>
      <c r="E49164" s="1"/>
      <c r="F49164" s="1"/>
      <c r="G49164" s="1"/>
      <c r="H49164" s="1"/>
    </row>
    <row r="49165">
      <c r="A49165" s="1"/>
      <c r="B49165" s="1"/>
      <c r="C49165" s="1"/>
      <c r="D49165" s="8"/>
      <c r="E49165" s="1"/>
      <c r="F49165" s="1"/>
      <c r="G49165" s="1"/>
      <c r="H49165" s="1"/>
    </row>
    <row r="49166">
      <c r="A49166" s="1"/>
      <c r="B49166" s="1"/>
      <c r="C49166" s="1"/>
      <c r="D49166" s="8"/>
      <c r="E49166" s="1"/>
      <c r="F49166" s="1"/>
      <c r="G49166" s="1"/>
      <c r="H49166" s="1"/>
    </row>
    <row r="49167">
      <c r="A49167" s="1"/>
      <c r="B49167" s="1"/>
      <c r="C49167" s="1"/>
      <c r="D49167" s="8"/>
      <c r="E49167" s="1"/>
      <c r="F49167" s="1"/>
      <c r="G49167" s="1"/>
      <c r="H49167" s="1"/>
    </row>
    <row r="49168">
      <c r="A49168" s="1"/>
      <c r="B49168" s="1"/>
      <c r="C49168" s="1"/>
      <c r="D49168" s="8"/>
      <c r="E49168" s="1"/>
      <c r="F49168" s="1"/>
      <c r="G49168" s="1"/>
      <c r="H49168" s="1"/>
    </row>
    <row r="49169">
      <c r="A49169" s="1"/>
      <c r="B49169" s="1"/>
      <c r="C49169" s="1"/>
      <c r="D49169" s="8"/>
      <c r="E49169" s="1"/>
      <c r="F49169" s="1"/>
      <c r="G49169" s="1"/>
      <c r="H49169" s="1"/>
    </row>
    <row r="49170">
      <c r="A49170" s="1"/>
      <c r="B49170" s="1"/>
      <c r="C49170" s="1"/>
      <c r="D49170" s="8"/>
      <c r="E49170" s="1"/>
      <c r="F49170" s="1"/>
      <c r="G49170" s="1"/>
      <c r="H49170" s="1"/>
    </row>
    <row r="49171">
      <c r="A49171" s="1"/>
      <c r="B49171" s="1"/>
      <c r="C49171" s="1"/>
      <c r="D49171" s="8"/>
      <c r="E49171" s="1"/>
      <c r="F49171" s="1"/>
      <c r="G49171" s="1"/>
      <c r="H49171" s="1"/>
    </row>
    <row r="49172">
      <c r="A49172" s="1"/>
      <c r="B49172" s="1"/>
      <c r="C49172" s="1"/>
      <c r="D49172" s="8"/>
      <c r="E49172" s="1"/>
      <c r="F49172" s="1"/>
      <c r="G49172" s="1"/>
      <c r="H49172" s="1"/>
    </row>
    <row r="49173">
      <c r="A49173" s="1"/>
      <c r="B49173" s="1"/>
      <c r="C49173" s="1"/>
      <c r="D49173" s="8"/>
      <c r="E49173" s="1"/>
      <c r="F49173" s="1"/>
      <c r="G49173" s="1"/>
      <c r="H49173" s="1"/>
    </row>
    <row r="49174">
      <c r="A49174" s="1"/>
      <c r="B49174" s="1"/>
      <c r="C49174" s="1"/>
      <c r="D49174" s="8"/>
      <c r="E49174" s="1"/>
      <c r="F49174" s="1"/>
      <c r="G49174" s="1"/>
      <c r="H49174" s="1"/>
    </row>
    <row r="49175">
      <c r="A49175" s="1"/>
      <c r="B49175" s="1"/>
      <c r="C49175" s="1"/>
      <c r="D49175" s="8"/>
      <c r="E49175" s="1"/>
      <c r="F49175" s="1"/>
      <c r="G49175" s="1"/>
      <c r="H49175" s="1"/>
    </row>
    <row r="49176">
      <c r="A49176" s="1"/>
      <c r="B49176" s="1"/>
      <c r="C49176" s="1"/>
      <c r="D49176" s="8"/>
      <c r="E49176" s="1"/>
      <c r="F49176" s="1"/>
      <c r="G49176" s="1"/>
      <c r="H49176" s="1"/>
    </row>
    <row r="49177">
      <c r="A49177" s="1"/>
      <c r="B49177" s="1"/>
      <c r="C49177" s="1"/>
      <c r="D49177" s="8"/>
      <c r="E49177" s="1"/>
      <c r="F49177" s="1"/>
      <c r="G49177" s="1"/>
      <c r="H49177" s="1"/>
    </row>
    <row r="49178">
      <c r="A49178" s="1"/>
      <c r="B49178" s="1"/>
      <c r="C49178" s="1"/>
      <c r="D49178" s="8"/>
      <c r="E49178" s="1"/>
      <c r="F49178" s="1"/>
      <c r="G49178" s="1"/>
      <c r="H49178" s="1"/>
    </row>
    <row r="49179">
      <c r="A49179" s="1"/>
      <c r="B49179" s="1"/>
      <c r="C49179" s="1"/>
      <c r="D49179" s="8"/>
      <c r="E49179" s="1"/>
      <c r="F49179" s="1"/>
      <c r="G49179" s="1"/>
      <c r="H49179" s="1"/>
    </row>
    <row r="49180">
      <c r="A49180" s="1"/>
      <c r="B49180" s="1"/>
      <c r="C49180" s="1"/>
      <c r="D49180" s="8"/>
      <c r="E49180" s="1"/>
      <c r="F49180" s="1"/>
      <c r="G49180" s="1"/>
      <c r="H49180" s="1"/>
    </row>
    <row r="49181">
      <c r="A49181" s="1"/>
      <c r="B49181" s="1"/>
      <c r="C49181" s="1"/>
      <c r="D49181" s="8"/>
      <c r="E49181" s="1"/>
      <c r="F49181" s="1"/>
      <c r="G49181" s="1"/>
      <c r="H49181" s="1"/>
    </row>
    <row r="49182">
      <c r="A49182" s="1"/>
      <c r="B49182" s="1"/>
      <c r="C49182" s="1"/>
      <c r="D49182" s="8"/>
      <c r="E49182" s="1"/>
      <c r="F49182" s="1"/>
      <c r="G49182" s="1"/>
      <c r="H49182" s="1"/>
    </row>
    <row r="49183">
      <c r="A49183" s="1"/>
      <c r="B49183" s="1"/>
      <c r="C49183" s="1"/>
      <c r="D49183" s="8"/>
      <c r="E49183" s="1"/>
      <c r="F49183" s="1"/>
      <c r="G49183" s="1"/>
      <c r="H49183" s="1"/>
    </row>
    <row r="49184">
      <c r="A49184" s="1"/>
      <c r="B49184" s="1"/>
      <c r="C49184" s="1"/>
      <c r="D49184" s="8"/>
      <c r="E49184" s="1"/>
      <c r="F49184" s="1"/>
      <c r="G49184" s="1"/>
      <c r="H49184" s="1"/>
    </row>
    <row r="49185">
      <c r="A49185" s="1"/>
      <c r="B49185" s="1"/>
      <c r="C49185" s="1"/>
      <c r="D49185" s="8"/>
      <c r="E49185" s="1"/>
      <c r="F49185" s="1"/>
      <c r="G49185" s="1"/>
      <c r="H49185" s="1"/>
    </row>
    <row r="49186">
      <c r="A49186" s="1"/>
      <c r="B49186" s="1"/>
      <c r="C49186" s="1"/>
      <c r="D49186" s="8"/>
      <c r="E49186" s="1"/>
      <c r="F49186" s="1"/>
      <c r="G49186" s="1"/>
      <c r="H49186" s="1"/>
    </row>
    <row r="49187">
      <c r="A49187" s="1"/>
      <c r="B49187" s="1"/>
      <c r="C49187" s="1"/>
      <c r="D49187" s="8"/>
      <c r="E49187" s="1"/>
      <c r="F49187" s="1"/>
      <c r="G49187" s="1"/>
      <c r="H49187" s="1"/>
    </row>
    <row r="49188">
      <c r="A49188" s="1"/>
      <c r="B49188" s="1"/>
      <c r="C49188" s="1"/>
      <c r="D49188" s="8"/>
      <c r="E49188" s="1"/>
      <c r="F49188" s="1"/>
      <c r="G49188" s="1"/>
      <c r="H49188" s="1"/>
    </row>
    <row r="49189">
      <c r="A49189" s="1"/>
      <c r="B49189" s="1"/>
      <c r="C49189" s="1"/>
      <c r="D49189" s="8"/>
      <c r="E49189" s="1"/>
      <c r="F49189" s="1"/>
      <c r="G49189" s="1"/>
      <c r="H49189" s="1"/>
    </row>
    <row r="49190">
      <c r="A49190" s="1"/>
      <c r="B49190" s="1"/>
      <c r="C49190" s="1"/>
      <c r="D49190" s="8"/>
      <c r="E49190" s="1"/>
      <c r="F49190" s="1"/>
      <c r="G49190" s="1"/>
      <c r="H49190" s="1"/>
    </row>
    <row r="49191">
      <c r="A49191" s="1"/>
      <c r="B49191" s="1"/>
      <c r="C49191" s="1"/>
      <c r="D49191" s="8"/>
      <c r="E49191" s="1"/>
      <c r="F49191" s="1"/>
      <c r="G49191" s="1"/>
      <c r="H49191" s="1"/>
    </row>
    <row r="49192">
      <c r="A49192" s="1"/>
      <c r="B49192" s="1"/>
      <c r="C49192" s="1"/>
      <c r="D49192" s="8"/>
      <c r="E49192" s="1"/>
      <c r="F49192" s="1"/>
      <c r="G49192" s="1"/>
      <c r="H49192" s="1"/>
    </row>
    <row r="49193">
      <c r="A49193" s="1"/>
      <c r="B49193" s="1"/>
      <c r="C49193" s="1"/>
      <c r="D49193" s="8"/>
      <c r="E49193" s="1"/>
      <c r="F49193" s="1"/>
      <c r="G49193" s="1"/>
      <c r="H49193" s="1"/>
    </row>
    <row r="49194">
      <c r="A49194" s="1"/>
      <c r="B49194" s="1"/>
      <c r="C49194" s="1"/>
      <c r="D49194" s="8"/>
      <c r="E49194" s="1"/>
      <c r="F49194" s="1"/>
      <c r="G49194" s="1"/>
      <c r="H49194" s="1"/>
    </row>
    <row r="49195">
      <c r="A49195" s="1"/>
      <c r="B49195" s="1"/>
      <c r="C49195" s="1"/>
      <c r="D49195" s="8"/>
      <c r="E49195" s="1"/>
      <c r="F49195" s="1"/>
      <c r="G49195" s="1"/>
      <c r="H49195" s="1"/>
    </row>
    <row r="49196">
      <c r="A49196" s="1"/>
      <c r="B49196" s="1"/>
      <c r="C49196" s="1"/>
      <c r="D49196" s="8"/>
      <c r="E49196" s="1"/>
      <c r="F49196" s="1"/>
      <c r="G49196" s="1"/>
      <c r="H49196" s="1"/>
    </row>
    <row r="49197">
      <c r="A49197" s="1"/>
      <c r="B49197" s="1"/>
      <c r="C49197" s="1"/>
      <c r="D49197" s="8"/>
      <c r="E49197" s="1"/>
      <c r="F49197" s="1"/>
      <c r="G49197" s="1"/>
      <c r="H49197" s="1"/>
    </row>
    <row r="49198">
      <c r="A49198" s="1"/>
      <c r="B49198" s="1"/>
      <c r="C49198" s="1"/>
      <c r="D49198" s="8"/>
      <c r="E49198" s="1"/>
      <c r="F49198" s="1"/>
      <c r="G49198" s="1"/>
      <c r="H49198" s="1"/>
    </row>
    <row r="49199">
      <c r="A49199" s="1"/>
      <c r="B49199" s="1"/>
      <c r="C49199" s="1"/>
      <c r="D49199" s="8"/>
      <c r="E49199" s="1"/>
      <c r="F49199" s="1"/>
      <c r="G49199" s="1"/>
      <c r="H49199" s="1"/>
    </row>
    <row r="49200">
      <c r="A49200" s="1"/>
      <c r="B49200" s="1"/>
      <c r="C49200" s="1"/>
      <c r="D49200" s="8"/>
      <c r="E49200" s="1"/>
      <c r="F49200" s="1"/>
      <c r="G49200" s="1"/>
      <c r="H49200" s="1"/>
    </row>
    <row r="49201">
      <c r="A49201" s="1"/>
      <c r="B49201" s="1"/>
      <c r="C49201" s="1"/>
      <c r="D49201" s="8"/>
      <c r="E49201" s="1"/>
      <c r="F49201" s="1"/>
      <c r="G49201" s="1"/>
      <c r="H49201" s="1"/>
    </row>
    <row r="49202">
      <c r="A49202" s="1"/>
      <c r="B49202" s="1"/>
      <c r="C49202" s="1"/>
      <c r="D49202" s="8"/>
      <c r="E49202" s="1"/>
      <c r="F49202" s="1"/>
      <c r="G49202" s="1"/>
      <c r="H49202" s="1"/>
    </row>
    <row r="49203">
      <c r="A49203" s="1"/>
      <c r="B49203" s="1"/>
      <c r="C49203" s="1"/>
      <c r="D49203" s="8"/>
      <c r="E49203" s="1"/>
      <c r="F49203" s="1"/>
      <c r="G49203" s="1"/>
      <c r="H49203" s="1"/>
    </row>
    <row r="49204">
      <c r="A49204" s="1"/>
      <c r="B49204" s="1"/>
      <c r="C49204" s="1"/>
      <c r="D49204" s="8"/>
      <c r="E49204" s="1"/>
      <c r="F49204" s="1"/>
      <c r="G49204" s="1"/>
      <c r="H49204" s="1"/>
    </row>
    <row r="49205">
      <c r="A49205" s="1"/>
      <c r="B49205" s="1"/>
      <c r="C49205" s="1"/>
      <c r="D49205" s="8"/>
      <c r="E49205" s="1"/>
      <c r="F49205" s="1"/>
      <c r="G49205" s="1"/>
      <c r="H49205" s="1"/>
    </row>
    <row r="49206">
      <c r="A49206" s="1"/>
      <c r="B49206" s="1"/>
      <c r="C49206" s="1"/>
      <c r="D49206" s="8"/>
      <c r="E49206" s="1"/>
      <c r="F49206" s="1"/>
      <c r="G49206" s="1"/>
      <c r="H49206" s="1"/>
    </row>
    <row r="49207">
      <c r="A49207" s="1"/>
      <c r="B49207" s="1"/>
      <c r="C49207" s="1"/>
      <c r="D49207" s="8"/>
      <c r="E49207" s="1"/>
      <c r="F49207" s="1"/>
      <c r="G49207" s="1"/>
      <c r="H49207" s="1"/>
    </row>
    <row r="49208">
      <c r="A49208" s="1"/>
      <c r="B49208" s="1"/>
      <c r="C49208" s="1"/>
      <c r="D49208" s="8"/>
      <c r="E49208" s="1"/>
      <c r="F49208" s="1"/>
      <c r="G49208" s="1"/>
      <c r="H49208" s="1"/>
    </row>
    <row r="49209">
      <c r="A49209" s="1"/>
      <c r="B49209" s="1"/>
      <c r="C49209" s="1"/>
      <c r="D49209" s="8"/>
      <c r="E49209" s="1"/>
      <c r="F49209" s="1"/>
      <c r="G49209" s="1"/>
      <c r="H49209" s="1"/>
    </row>
    <row r="49210">
      <c r="A49210" s="1"/>
      <c r="B49210" s="1"/>
      <c r="C49210" s="1"/>
      <c r="D49210" s="8"/>
      <c r="E49210" s="1"/>
      <c r="F49210" s="1"/>
      <c r="G49210" s="1"/>
      <c r="H49210" s="1"/>
    </row>
    <row r="49211">
      <c r="A49211" s="1"/>
      <c r="B49211" s="1"/>
      <c r="C49211" s="1"/>
      <c r="D49211" s="8"/>
      <c r="E49211" s="1"/>
      <c r="F49211" s="1"/>
      <c r="G49211" s="1"/>
      <c r="H49211" s="1"/>
    </row>
    <row r="49212">
      <c r="A49212" s="1"/>
      <c r="B49212" s="1"/>
      <c r="C49212" s="1"/>
      <c r="D49212" s="8"/>
      <c r="E49212" s="1"/>
      <c r="F49212" s="1"/>
      <c r="G49212" s="1"/>
      <c r="H49212" s="1"/>
    </row>
    <row r="49213">
      <c r="A49213" s="1"/>
      <c r="B49213" s="1"/>
      <c r="C49213" s="1"/>
      <c r="D49213" s="8"/>
      <c r="E49213" s="1"/>
      <c r="F49213" s="1"/>
      <c r="G49213" s="1"/>
      <c r="H49213" s="1"/>
    </row>
    <row r="49214">
      <c r="A49214" s="1"/>
      <c r="B49214" s="1"/>
      <c r="C49214" s="1"/>
      <c r="D49214" s="8"/>
      <c r="E49214" s="1"/>
      <c r="F49214" s="1"/>
      <c r="G49214" s="1"/>
      <c r="H49214" s="1"/>
    </row>
    <row r="49215">
      <c r="A49215" s="1"/>
      <c r="B49215" s="1"/>
      <c r="C49215" s="1"/>
      <c r="D49215" s="8"/>
      <c r="E49215" s="1"/>
      <c r="F49215" s="1"/>
      <c r="G49215" s="1"/>
      <c r="H49215" s="1"/>
    </row>
    <row r="49216">
      <c r="A49216" s="1"/>
      <c r="B49216" s="1"/>
      <c r="C49216" s="1"/>
      <c r="D49216" s="8"/>
      <c r="E49216" s="1"/>
      <c r="F49216" s="1"/>
      <c r="G49216" s="1"/>
      <c r="H49216" s="1"/>
    </row>
    <row r="49217">
      <c r="A49217" s="1"/>
      <c r="B49217" s="1"/>
      <c r="C49217" s="1"/>
      <c r="D49217" s="8"/>
      <c r="E49217" s="1"/>
      <c r="F49217" s="1"/>
      <c r="G49217" s="1"/>
      <c r="H49217" s="1"/>
    </row>
    <row r="49218">
      <c r="A49218" s="1"/>
      <c r="B49218" s="1"/>
      <c r="C49218" s="1"/>
      <c r="D49218" s="8"/>
      <c r="E49218" s="1"/>
      <c r="F49218" s="1"/>
      <c r="G49218" s="1"/>
      <c r="H49218" s="1"/>
    </row>
    <row r="49219">
      <c r="A49219" s="1"/>
      <c r="B49219" s="1"/>
      <c r="C49219" s="1"/>
      <c r="D49219" s="8"/>
      <c r="E49219" s="1"/>
      <c r="F49219" s="1"/>
      <c r="G49219" s="1"/>
      <c r="H49219" s="1"/>
    </row>
    <row r="49220">
      <c r="A49220" s="1"/>
      <c r="B49220" s="1"/>
      <c r="C49220" s="1"/>
      <c r="D49220" s="8"/>
      <c r="E49220" s="1"/>
      <c r="F49220" s="1"/>
      <c r="G49220" s="1"/>
      <c r="H49220" s="1"/>
    </row>
    <row r="49221">
      <c r="A49221" s="1"/>
      <c r="B49221" s="1"/>
      <c r="C49221" s="1"/>
      <c r="D49221" s="8"/>
      <c r="E49221" s="1"/>
      <c r="F49221" s="1"/>
      <c r="G49221" s="1"/>
      <c r="H49221" s="1"/>
    </row>
    <row r="49222">
      <c r="A49222" s="1"/>
      <c r="B49222" s="1"/>
      <c r="C49222" s="1"/>
      <c r="D49222" s="8"/>
      <c r="E49222" s="1"/>
      <c r="F49222" s="1"/>
      <c r="G49222" s="1"/>
      <c r="H49222" s="1"/>
    </row>
    <row r="49223">
      <c r="A49223" s="1"/>
      <c r="B49223" s="1"/>
      <c r="C49223" s="1"/>
      <c r="D49223" s="8"/>
      <c r="E49223" s="1"/>
      <c r="F49223" s="1"/>
      <c r="G49223" s="1"/>
      <c r="H49223" s="1"/>
    </row>
    <row r="49224">
      <c r="A49224" s="1"/>
      <c r="B49224" s="1"/>
      <c r="C49224" s="1"/>
      <c r="D49224" s="8"/>
      <c r="E49224" s="1"/>
      <c r="F49224" s="1"/>
      <c r="G49224" s="1"/>
      <c r="H49224" s="1"/>
    </row>
    <row r="49225">
      <c r="A49225" s="1"/>
      <c r="B49225" s="1"/>
      <c r="C49225" s="1"/>
      <c r="D49225" s="8"/>
      <c r="E49225" s="1"/>
      <c r="F49225" s="1"/>
      <c r="G49225" s="1"/>
      <c r="H49225" s="1"/>
    </row>
    <row r="49226">
      <c r="A49226" s="1"/>
      <c r="B49226" s="1"/>
      <c r="C49226" s="1"/>
      <c r="D49226" s="8"/>
      <c r="E49226" s="1"/>
      <c r="F49226" s="1"/>
      <c r="G49226" s="1"/>
      <c r="H49226" s="1"/>
    </row>
    <row r="49227">
      <c r="A49227" s="1"/>
      <c r="B49227" s="1"/>
      <c r="C49227" s="1"/>
      <c r="D49227" s="8"/>
      <c r="E49227" s="1"/>
      <c r="F49227" s="1"/>
      <c r="G49227" s="1"/>
      <c r="H49227" s="1"/>
    </row>
    <row r="49228">
      <c r="A49228" s="1"/>
      <c r="B49228" s="1"/>
      <c r="C49228" s="1"/>
      <c r="D49228" s="8"/>
      <c r="E49228" s="1"/>
      <c r="F49228" s="1"/>
      <c r="G49228" s="1"/>
      <c r="H49228" s="1"/>
    </row>
    <row r="49229">
      <c r="A49229" s="1"/>
      <c r="B49229" s="1"/>
      <c r="C49229" s="1"/>
      <c r="D49229" s="8"/>
      <c r="E49229" s="1"/>
      <c r="F49229" s="1"/>
      <c r="G49229" s="1"/>
      <c r="H49229" s="1"/>
    </row>
    <row r="49230">
      <c r="A49230" s="1"/>
      <c r="B49230" s="1"/>
      <c r="C49230" s="1"/>
      <c r="D49230" s="8"/>
      <c r="E49230" s="1"/>
      <c r="F49230" s="1"/>
      <c r="G49230" s="1"/>
      <c r="H49230" s="1"/>
    </row>
    <row r="49231">
      <c r="A49231" s="1"/>
      <c r="B49231" s="1"/>
      <c r="C49231" s="1"/>
      <c r="D49231" s="8"/>
      <c r="E49231" s="1"/>
      <c r="F49231" s="1"/>
      <c r="G49231" s="1"/>
      <c r="H49231" s="1"/>
    </row>
    <row r="49232">
      <c r="A49232" s="1"/>
      <c r="B49232" s="1"/>
      <c r="C49232" s="1"/>
      <c r="D49232" s="8"/>
      <c r="E49232" s="1"/>
      <c r="F49232" s="1"/>
      <c r="G49232" s="1"/>
      <c r="H49232" s="1"/>
    </row>
    <row r="49233">
      <c r="A49233" s="1"/>
      <c r="B49233" s="1"/>
      <c r="C49233" s="1"/>
      <c r="D49233" s="8"/>
      <c r="E49233" s="1"/>
      <c r="F49233" s="1"/>
      <c r="G49233" s="1"/>
      <c r="H49233" s="1"/>
    </row>
    <row r="49234">
      <c r="A49234" s="1"/>
      <c r="B49234" s="1"/>
      <c r="C49234" s="1"/>
      <c r="D49234" s="8"/>
      <c r="E49234" s="1"/>
      <c r="F49234" s="1"/>
      <c r="G49234" s="1"/>
      <c r="H49234" s="1"/>
    </row>
    <row r="49235">
      <c r="A49235" s="1"/>
      <c r="B49235" s="1"/>
      <c r="C49235" s="1"/>
      <c r="D49235" s="8"/>
      <c r="E49235" s="1"/>
      <c r="F49235" s="1"/>
      <c r="G49235" s="1"/>
      <c r="H49235" s="1"/>
    </row>
    <row r="49236">
      <c r="A49236" s="1"/>
      <c r="B49236" s="1"/>
      <c r="C49236" s="1"/>
      <c r="D49236" s="8"/>
      <c r="E49236" s="1"/>
      <c r="F49236" s="1"/>
      <c r="G49236" s="1"/>
      <c r="H49236" s="1"/>
    </row>
    <row r="49237">
      <c r="A49237" s="1"/>
      <c r="B49237" s="1"/>
      <c r="C49237" s="1"/>
      <c r="D49237" s="8"/>
      <c r="E49237" s="1"/>
      <c r="F49237" s="1"/>
      <c r="G49237" s="1"/>
      <c r="H49237" s="1"/>
    </row>
    <row r="49238">
      <c r="A49238" s="1"/>
      <c r="B49238" s="1"/>
      <c r="C49238" s="1"/>
      <c r="D49238" s="8"/>
      <c r="E49238" s="1"/>
      <c r="F49238" s="1"/>
      <c r="G49238" s="1"/>
      <c r="H49238" s="1"/>
    </row>
    <row r="49239">
      <c r="A49239" s="1"/>
      <c r="B49239" s="1"/>
      <c r="C49239" s="1"/>
      <c r="D49239" s="8"/>
      <c r="E49239" s="1"/>
      <c r="F49239" s="1"/>
      <c r="G49239" s="1"/>
      <c r="H49239" s="1"/>
    </row>
    <row r="49240">
      <c r="A49240" s="1"/>
      <c r="B49240" s="1"/>
      <c r="C49240" s="1"/>
      <c r="D49240" s="8"/>
      <c r="E49240" s="1"/>
      <c r="F49240" s="1"/>
      <c r="G49240" s="1"/>
      <c r="H49240" s="1"/>
    </row>
    <row r="49241">
      <c r="A49241" s="1"/>
      <c r="B49241" s="1"/>
      <c r="C49241" s="1"/>
      <c r="D49241" s="8"/>
      <c r="E49241" s="1"/>
      <c r="F49241" s="1"/>
      <c r="G49241" s="1"/>
      <c r="H49241" s="1"/>
    </row>
    <row r="49242">
      <c r="A49242" s="1"/>
      <c r="B49242" s="1"/>
      <c r="C49242" s="1"/>
      <c r="D49242" s="8"/>
      <c r="E49242" s="1"/>
      <c r="F49242" s="1"/>
      <c r="G49242" s="1"/>
      <c r="H49242" s="1"/>
    </row>
    <row r="49243">
      <c r="A49243" s="1"/>
      <c r="B49243" s="1"/>
      <c r="C49243" s="1"/>
      <c r="D49243" s="8"/>
      <c r="E49243" s="1"/>
      <c r="F49243" s="1"/>
      <c r="G49243" s="1"/>
      <c r="H49243" s="1"/>
    </row>
    <row r="49244">
      <c r="A49244" s="1"/>
      <c r="B49244" s="1"/>
      <c r="C49244" s="1"/>
      <c r="D49244" s="8"/>
      <c r="E49244" s="1"/>
      <c r="F49244" s="1"/>
      <c r="G49244" s="1"/>
      <c r="H49244" s="1"/>
    </row>
    <row r="49245">
      <c r="A49245" s="1"/>
      <c r="B49245" s="1"/>
      <c r="C49245" s="1"/>
      <c r="D49245" s="8"/>
      <c r="E49245" s="1"/>
      <c r="F49245" s="1"/>
      <c r="G49245" s="1"/>
      <c r="H49245" s="1"/>
    </row>
    <row r="49246">
      <c r="A49246" s="1"/>
      <c r="B49246" s="1"/>
      <c r="C49246" s="1"/>
      <c r="D49246" s="8"/>
      <c r="E49246" s="1"/>
      <c r="F49246" s="1"/>
      <c r="G49246" s="1"/>
      <c r="H49246" s="1"/>
    </row>
    <row r="49247">
      <c r="A49247" s="1"/>
      <c r="B49247" s="1"/>
      <c r="C49247" s="1"/>
      <c r="D49247" s="8"/>
      <c r="E49247" s="1"/>
      <c r="F49247" s="1"/>
      <c r="G49247" s="1"/>
      <c r="H49247" s="1"/>
    </row>
    <row r="49248">
      <c r="A49248" s="1"/>
      <c r="B49248" s="1"/>
      <c r="C49248" s="1"/>
      <c r="D49248" s="8"/>
      <c r="E49248" s="1"/>
      <c r="F49248" s="1"/>
      <c r="G49248" s="1"/>
      <c r="H49248" s="1"/>
    </row>
    <row r="49249">
      <c r="A49249" s="1"/>
      <c r="B49249" s="1"/>
      <c r="C49249" s="1"/>
      <c r="D49249" s="8"/>
      <c r="E49249" s="1"/>
      <c r="F49249" s="1"/>
      <c r="G49249" s="1"/>
      <c r="H49249" s="1"/>
    </row>
    <row r="49250">
      <c r="A49250" s="1"/>
      <c r="B49250" s="1"/>
      <c r="C49250" s="1"/>
      <c r="D49250" s="8"/>
      <c r="E49250" s="1"/>
      <c r="F49250" s="1"/>
      <c r="G49250" s="1"/>
      <c r="H49250" s="1"/>
    </row>
    <row r="49251">
      <c r="A49251" s="1"/>
      <c r="B49251" s="1"/>
      <c r="C49251" s="1"/>
      <c r="D49251" s="8"/>
      <c r="E49251" s="1"/>
      <c r="F49251" s="1"/>
      <c r="G49251" s="1"/>
      <c r="H49251" s="1"/>
    </row>
    <row r="49252">
      <c r="A49252" s="1"/>
      <c r="B49252" s="1"/>
      <c r="C49252" s="1"/>
      <c r="D49252" s="8"/>
      <c r="E49252" s="1"/>
      <c r="F49252" s="1"/>
      <c r="G49252" s="1"/>
      <c r="H49252" s="1"/>
    </row>
    <row r="49253">
      <c r="A49253" s="1"/>
      <c r="B49253" s="1"/>
      <c r="C49253" s="1"/>
      <c r="D49253" s="8"/>
      <c r="E49253" s="1"/>
      <c r="F49253" s="1"/>
      <c r="G49253" s="1"/>
      <c r="H49253" s="1"/>
    </row>
    <row r="49254">
      <c r="A49254" s="1"/>
      <c r="B49254" s="1"/>
      <c r="C49254" s="1"/>
      <c r="D49254" s="8"/>
      <c r="E49254" s="1"/>
      <c r="F49254" s="1"/>
      <c r="G49254" s="1"/>
      <c r="H49254" s="1"/>
    </row>
    <row r="49255">
      <c r="A49255" s="1"/>
      <c r="B49255" s="1"/>
      <c r="C49255" s="1"/>
      <c r="D49255" s="8"/>
      <c r="E49255" s="1"/>
      <c r="F49255" s="1"/>
      <c r="G49255" s="1"/>
      <c r="H49255" s="1"/>
    </row>
    <row r="49256">
      <c r="A49256" s="1"/>
      <c r="B49256" s="1"/>
      <c r="C49256" s="1"/>
      <c r="D49256" s="8"/>
      <c r="E49256" s="1"/>
      <c r="F49256" s="1"/>
      <c r="G49256" s="1"/>
      <c r="H49256" s="1"/>
    </row>
    <row r="49257">
      <c r="A49257" s="1"/>
      <c r="B49257" s="1"/>
      <c r="C49257" s="1"/>
      <c r="D49257" s="8"/>
      <c r="E49257" s="1"/>
      <c r="F49257" s="1"/>
      <c r="G49257" s="1"/>
      <c r="H49257" s="1"/>
    </row>
    <row r="49258">
      <c r="A49258" s="1"/>
      <c r="B49258" s="1"/>
      <c r="C49258" s="1"/>
      <c r="D49258" s="8"/>
      <c r="E49258" s="1"/>
      <c r="F49258" s="1"/>
      <c r="G49258" s="1"/>
      <c r="H49258" s="1"/>
    </row>
    <row r="49259">
      <c r="A49259" s="1"/>
      <c r="B49259" s="1"/>
      <c r="C49259" s="1"/>
      <c r="D49259" s="8"/>
      <c r="E49259" s="1"/>
      <c r="F49259" s="1"/>
      <c r="G49259" s="1"/>
      <c r="H49259" s="1"/>
    </row>
    <row r="49260">
      <c r="A49260" s="1"/>
      <c r="B49260" s="1"/>
      <c r="C49260" s="1"/>
      <c r="D49260" s="8"/>
      <c r="E49260" s="1"/>
      <c r="F49260" s="1"/>
      <c r="G49260" s="1"/>
      <c r="H49260" s="1"/>
    </row>
    <row r="49261">
      <c r="A49261" s="1"/>
      <c r="B49261" s="1"/>
      <c r="C49261" s="1"/>
      <c r="D49261" s="8"/>
      <c r="E49261" s="1"/>
      <c r="F49261" s="1"/>
      <c r="G49261" s="1"/>
      <c r="H49261" s="1"/>
    </row>
    <row r="49262">
      <c r="A49262" s="1"/>
      <c r="B49262" s="1"/>
      <c r="C49262" s="1"/>
      <c r="D49262" s="8"/>
      <c r="E49262" s="1"/>
      <c r="F49262" s="1"/>
      <c r="G49262" s="1"/>
      <c r="H49262" s="1"/>
    </row>
    <row r="49263">
      <c r="A49263" s="1"/>
      <c r="B49263" s="1"/>
      <c r="C49263" s="1"/>
      <c r="D49263" s="8"/>
      <c r="E49263" s="1"/>
      <c r="F49263" s="1"/>
      <c r="G49263" s="1"/>
      <c r="H49263" s="1"/>
    </row>
    <row r="49264">
      <c r="A49264" s="1"/>
      <c r="B49264" s="1"/>
      <c r="C49264" s="1"/>
      <c r="D49264" s="8"/>
      <c r="E49264" s="1"/>
      <c r="F49264" s="1"/>
      <c r="G49264" s="1"/>
      <c r="H49264" s="1"/>
    </row>
    <row r="49265">
      <c r="A49265" s="1"/>
      <c r="B49265" s="1"/>
      <c r="C49265" s="1"/>
      <c r="D49265" s="8"/>
      <c r="E49265" s="1"/>
      <c r="F49265" s="1"/>
      <c r="G49265" s="1"/>
      <c r="H49265" s="1"/>
    </row>
    <row r="49266">
      <c r="A49266" s="1"/>
      <c r="B49266" s="1"/>
      <c r="C49266" s="1"/>
      <c r="D49266" s="8"/>
      <c r="E49266" s="1"/>
      <c r="F49266" s="1"/>
      <c r="G49266" s="1"/>
      <c r="H49266" s="1"/>
    </row>
    <row r="49267">
      <c r="A49267" s="1"/>
      <c r="B49267" s="1"/>
      <c r="C49267" s="1"/>
      <c r="D49267" s="8"/>
      <c r="E49267" s="1"/>
      <c r="F49267" s="1"/>
      <c r="G49267" s="1"/>
      <c r="H49267" s="1"/>
    </row>
    <row r="49268">
      <c r="A49268" s="1"/>
      <c r="B49268" s="1"/>
      <c r="C49268" s="1"/>
      <c r="D49268" s="8"/>
      <c r="E49268" s="1"/>
      <c r="F49268" s="1"/>
      <c r="G49268" s="1"/>
      <c r="H49268" s="1"/>
    </row>
    <row r="49269">
      <c r="A49269" s="1"/>
      <c r="B49269" s="1"/>
      <c r="C49269" s="1"/>
      <c r="D49269" s="8"/>
      <c r="E49269" s="1"/>
      <c r="F49269" s="1"/>
      <c r="G49269" s="1"/>
      <c r="H49269" s="1"/>
    </row>
    <row r="49270">
      <c r="A49270" s="1"/>
      <c r="B49270" s="1"/>
      <c r="C49270" s="1"/>
      <c r="D49270" s="8"/>
      <c r="E49270" s="1"/>
      <c r="F49270" s="1"/>
      <c r="G49270" s="1"/>
      <c r="H49270" s="1"/>
    </row>
    <row r="49271">
      <c r="A49271" s="1"/>
      <c r="B49271" s="1"/>
      <c r="C49271" s="1"/>
      <c r="D49271" s="8"/>
      <c r="E49271" s="1"/>
      <c r="F49271" s="1"/>
      <c r="G49271" s="1"/>
      <c r="H49271" s="1"/>
    </row>
    <row r="49272">
      <c r="A49272" s="1"/>
      <c r="B49272" s="1"/>
      <c r="C49272" s="1"/>
      <c r="D49272" s="8"/>
      <c r="E49272" s="1"/>
      <c r="F49272" s="1"/>
      <c r="G49272" s="1"/>
      <c r="H49272" s="1"/>
    </row>
    <row r="49273">
      <c r="A49273" s="1"/>
      <c r="B49273" s="1"/>
      <c r="C49273" s="1"/>
      <c r="D49273" s="8"/>
      <c r="E49273" s="1"/>
      <c r="F49273" s="1"/>
      <c r="G49273" s="1"/>
      <c r="H49273" s="1"/>
    </row>
    <row r="49274">
      <c r="A49274" s="1"/>
      <c r="B49274" s="1"/>
      <c r="C49274" s="1"/>
      <c r="D49274" s="8"/>
      <c r="E49274" s="1"/>
      <c r="F49274" s="1"/>
      <c r="G49274" s="1"/>
      <c r="H49274" s="1"/>
    </row>
    <row r="49275">
      <c r="A49275" s="1"/>
      <c r="B49275" s="1"/>
      <c r="C49275" s="1"/>
      <c r="D49275" s="8"/>
      <c r="E49275" s="1"/>
      <c r="F49275" s="1"/>
      <c r="G49275" s="1"/>
      <c r="H49275" s="1"/>
    </row>
    <row r="49276">
      <c r="A49276" s="1"/>
      <c r="B49276" s="1"/>
      <c r="C49276" s="1"/>
      <c r="D49276" s="8"/>
      <c r="E49276" s="1"/>
      <c r="F49276" s="1"/>
      <c r="G49276" s="1"/>
      <c r="H49276" s="1"/>
    </row>
    <row r="49277">
      <c r="A49277" s="1"/>
      <c r="B49277" s="1"/>
      <c r="C49277" s="1"/>
      <c r="D49277" s="8"/>
      <c r="E49277" s="1"/>
      <c r="F49277" s="1"/>
      <c r="G49277" s="1"/>
      <c r="H49277" s="1"/>
    </row>
    <row r="49278">
      <c r="A49278" s="1"/>
      <c r="B49278" s="1"/>
      <c r="C49278" s="1"/>
      <c r="D49278" s="8"/>
      <c r="E49278" s="1"/>
      <c r="F49278" s="1"/>
      <c r="G49278" s="1"/>
      <c r="H49278" s="1"/>
    </row>
    <row r="49279">
      <c r="A49279" s="1"/>
      <c r="B49279" s="1"/>
      <c r="C49279" s="1"/>
      <c r="D49279" s="8"/>
      <c r="E49279" s="1"/>
      <c r="F49279" s="1"/>
      <c r="G49279" s="1"/>
      <c r="H49279" s="1"/>
    </row>
    <row r="49280">
      <c r="A49280" s="1"/>
      <c r="B49280" s="1"/>
      <c r="C49280" s="1"/>
      <c r="D49280" s="8"/>
      <c r="E49280" s="1"/>
      <c r="F49280" s="1"/>
      <c r="G49280" s="1"/>
      <c r="H49280" s="1"/>
    </row>
    <row r="49281">
      <c r="A49281" s="1"/>
      <c r="B49281" s="1"/>
      <c r="C49281" s="1"/>
      <c r="D49281" s="8"/>
      <c r="E49281" s="1"/>
      <c r="F49281" s="1"/>
      <c r="G49281" s="1"/>
      <c r="H49281" s="1"/>
    </row>
    <row r="49282">
      <c r="A49282" s="1"/>
      <c r="B49282" s="1"/>
      <c r="C49282" s="1"/>
      <c r="D49282" s="8"/>
      <c r="E49282" s="1"/>
      <c r="F49282" s="1"/>
      <c r="G49282" s="1"/>
      <c r="H49282" s="1"/>
    </row>
    <row r="49283">
      <c r="A49283" s="1"/>
      <c r="B49283" s="1"/>
      <c r="C49283" s="1"/>
      <c r="D49283" s="8"/>
      <c r="E49283" s="1"/>
      <c r="F49283" s="1"/>
      <c r="G49283" s="1"/>
      <c r="H49283" s="1"/>
    </row>
    <row r="49284">
      <c r="A49284" s="1"/>
      <c r="B49284" s="1"/>
      <c r="C49284" s="1"/>
      <c r="D49284" s="8"/>
      <c r="E49284" s="1"/>
      <c r="F49284" s="1"/>
      <c r="G49284" s="1"/>
      <c r="H49284" s="1"/>
    </row>
    <row r="49285">
      <c r="A49285" s="1"/>
      <c r="B49285" s="1"/>
      <c r="C49285" s="1"/>
      <c r="D49285" s="8"/>
      <c r="E49285" s="1"/>
      <c r="F49285" s="1"/>
      <c r="G49285" s="1"/>
      <c r="H49285" s="1"/>
    </row>
    <row r="49286">
      <c r="A49286" s="1"/>
      <c r="B49286" s="1"/>
      <c r="C49286" s="1"/>
      <c r="D49286" s="8"/>
      <c r="E49286" s="1"/>
      <c r="F49286" s="1"/>
      <c r="G49286" s="1"/>
      <c r="H49286" s="1"/>
    </row>
    <row r="49287">
      <c r="A49287" s="1"/>
      <c r="B49287" s="1"/>
      <c r="C49287" s="1"/>
      <c r="D49287" s="8"/>
      <c r="E49287" s="1"/>
      <c r="F49287" s="1"/>
      <c r="G49287" s="1"/>
      <c r="H49287" s="1"/>
    </row>
    <row r="49288">
      <c r="A49288" s="1"/>
      <c r="B49288" s="1"/>
      <c r="C49288" s="1"/>
      <c r="D49288" s="8"/>
      <c r="E49288" s="1"/>
      <c r="F49288" s="1"/>
      <c r="G49288" s="1"/>
      <c r="H49288" s="1"/>
    </row>
    <row r="49289">
      <c r="A49289" s="1"/>
      <c r="B49289" s="1"/>
      <c r="C49289" s="1"/>
      <c r="D49289" s="8"/>
      <c r="E49289" s="1"/>
      <c r="F49289" s="1"/>
      <c r="G49289" s="1"/>
      <c r="H49289" s="1"/>
    </row>
    <row r="49290">
      <c r="A49290" s="1"/>
      <c r="B49290" s="1"/>
      <c r="C49290" s="1"/>
      <c r="D49290" s="8"/>
      <c r="E49290" s="1"/>
      <c r="F49290" s="1"/>
      <c r="G49290" s="1"/>
      <c r="H49290" s="1"/>
    </row>
    <row r="49291">
      <c r="A49291" s="1"/>
      <c r="B49291" s="1"/>
      <c r="C49291" s="1"/>
      <c r="D49291" s="8"/>
      <c r="E49291" s="1"/>
      <c r="F49291" s="1"/>
      <c r="G49291" s="1"/>
      <c r="H49291" s="1"/>
    </row>
    <row r="49292">
      <c r="A49292" s="1"/>
      <c r="B49292" s="1"/>
      <c r="C49292" s="1"/>
      <c r="D49292" s="8"/>
      <c r="E49292" s="1"/>
      <c r="F49292" s="1"/>
      <c r="G49292" s="1"/>
      <c r="H49292" s="1"/>
    </row>
    <row r="49293">
      <c r="A49293" s="1"/>
      <c r="B49293" s="1"/>
      <c r="C49293" s="1"/>
      <c r="D49293" s="8"/>
      <c r="E49293" s="1"/>
      <c r="F49293" s="1"/>
      <c r="G49293" s="1"/>
      <c r="H49293" s="1"/>
    </row>
    <row r="49294">
      <c r="A49294" s="1"/>
      <c r="B49294" s="1"/>
      <c r="C49294" s="1"/>
      <c r="D49294" s="8"/>
      <c r="E49294" s="1"/>
      <c r="F49294" s="1"/>
      <c r="G49294" s="1"/>
      <c r="H49294" s="1"/>
    </row>
    <row r="49295">
      <c r="A49295" s="1"/>
      <c r="B49295" s="1"/>
      <c r="C49295" s="1"/>
      <c r="D49295" s="8"/>
      <c r="E49295" s="1"/>
      <c r="F49295" s="1"/>
      <c r="G49295" s="1"/>
      <c r="H49295" s="1"/>
    </row>
    <row r="49296">
      <c r="A49296" s="1"/>
      <c r="B49296" s="1"/>
      <c r="C49296" s="1"/>
      <c r="D49296" s="8"/>
      <c r="E49296" s="1"/>
      <c r="F49296" s="1"/>
      <c r="G49296" s="1"/>
      <c r="H49296" s="1"/>
    </row>
    <row r="49297">
      <c r="A49297" s="1"/>
      <c r="B49297" s="1"/>
      <c r="C49297" s="1"/>
      <c r="D49297" s="8"/>
      <c r="E49297" s="1"/>
      <c r="F49297" s="1"/>
      <c r="G49297" s="1"/>
      <c r="H49297" s="1"/>
    </row>
    <row r="49298">
      <c r="A49298" s="1"/>
      <c r="B49298" s="1"/>
      <c r="C49298" s="1"/>
      <c r="D49298" s="8"/>
      <c r="E49298" s="1"/>
      <c r="F49298" s="1"/>
      <c r="G49298" s="1"/>
      <c r="H49298" s="1"/>
    </row>
    <row r="49299">
      <c r="A49299" s="1"/>
      <c r="B49299" s="1"/>
      <c r="C49299" s="1"/>
      <c r="D49299" s="8"/>
      <c r="E49299" s="1"/>
      <c r="F49299" s="1"/>
      <c r="G49299" s="1"/>
      <c r="H49299" s="1"/>
    </row>
    <row r="49300">
      <c r="A49300" s="1"/>
      <c r="B49300" s="1"/>
      <c r="C49300" s="1"/>
      <c r="D49300" s="8"/>
      <c r="E49300" s="1"/>
      <c r="F49300" s="1"/>
      <c r="G49300" s="1"/>
      <c r="H49300" s="1"/>
    </row>
    <row r="49301">
      <c r="A49301" s="1"/>
      <c r="B49301" s="1"/>
      <c r="C49301" s="1"/>
      <c r="D49301" s="8"/>
      <c r="E49301" s="1"/>
      <c r="F49301" s="1"/>
      <c r="G49301" s="1"/>
      <c r="H49301" s="1"/>
    </row>
    <row r="49302">
      <c r="A49302" s="1"/>
      <c r="B49302" s="1"/>
      <c r="C49302" s="1"/>
      <c r="D49302" s="8"/>
      <c r="E49302" s="1"/>
      <c r="F49302" s="1"/>
      <c r="G49302" s="1"/>
      <c r="H49302" s="1"/>
    </row>
    <row r="49303">
      <c r="A49303" s="1"/>
      <c r="B49303" s="1"/>
      <c r="C49303" s="1"/>
      <c r="D49303" s="8"/>
      <c r="E49303" s="1"/>
      <c r="F49303" s="1"/>
      <c r="G49303" s="1"/>
      <c r="H49303" s="1"/>
    </row>
    <row r="49304">
      <c r="A49304" s="1"/>
      <c r="B49304" s="1"/>
      <c r="C49304" s="1"/>
      <c r="D49304" s="8"/>
      <c r="E49304" s="1"/>
      <c r="F49304" s="1"/>
      <c r="G49304" s="1"/>
      <c r="H49304" s="1"/>
    </row>
    <row r="49305">
      <c r="A49305" s="1"/>
      <c r="B49305" s="1"/>
      <c r="C49305" s="1"/>
      <c r="D49305" s="8"/>
      <c r="E49305" s="1"/>
      <c r="F49305" s="1"/>
      <c r="G49305" s="1"/>
      <c r="H49305" s="1"/>
    </row>
    <row r="49306">
      <c r="A49306" s="1"/>
      <c r="B49306" s="1"/>
      <c r="C49306" s="1"/>
      <c r="D49306" s="8"/>
      <c r="E49306" s="1"/>
      <c r="F49306" s="1"/>
      <c r="G49306" s="1"/>
      <c r="H49306" s="1"/>
    </row>
    <row r="49307">
      <c r="A49307" s="1"/>
      <c r="B49307" s="1"/>
      <c r="C49307" s="1"/>
      <c r="D49307" s="8"/>
      <c r="E49307" s="1"/>
      <c r="F49307" s="1"/>
      <c r="G49307" s="1"/>
      <c r="H49307" s="1"/>
    </row>
    <row r="49308">
      <c r="A49308" s="1"/>
      <c r="B49308" s="1"/>
      <c r="C49308" s="1"/>
      <c r="D49308" s="8"/>
      <c r="E49308" s="1"/>
      <c r="F49308" s="1"/>
      <c r="G49308" s="1"/>
      <c r="H49308" s="1"/>
    </row>
    <row r="49309">
      <c r="A49309" s="1"/>
      <c r="B49309" s="1"/>
      <c r="C49309" s="1"/>
      <c r="D49309" s="8"/>
      <c r="E49309" s="1"/>
      <c r="F49309" s="1"/>
      <c r="G49309" s="1"/>
      <c r="H49309" s="1"/>
    </row>
    <row r="49310">
      <c r="A49310" s="1"/>
      <c r="B49310" s="1"/>
      <c r="C49310" s="1"/>
      <c r="D49310" s="8"/>
      <c r="E49310" s="1"/>
      <c r="F49310" s="1"/>
      <c r="G49310" s="1"/>
      <c r="H49310" s="1"/>
    </row>
    <row r="49311">
      <c r="A49311" s="1"/>
      <c r="B49311" s="1"/>
      <c r="C49311" s="1"/>
      <c r="D49311" s="8"/>
      <c r="E49311" s="1"/>
      <c r="F49311" s="1"/>
      <c r="G49311" s="1"/>
      <c r="H49311" s="1"/>
    </row>
    <row r="49312">
      <c r="A49312" s="1"/>
      <c r="B49312" s="1"/>
      <c r="C49312" s="1"/>
      <c r="D49312" s="8"/>
      <c r="E49312" s="1"/>
      <c r="F49312" s="1"/>
      <c r="G49312" s="1"/>
      <c r="H49312" s="1"/>
    </row>
    <row r="49313">
      <c r="A49313" s="1"/>
      <c r="B49313" s="1"/>
      <c r="C49313" s="1"/>
      <c r="D49313" s="8"/>
      <c r="E49313" s="1"/>
      <c r="F49313" s="1"/>
      <c r="G49313" s="1"/>
      <c r="H49313" s="1"/>
    </row>
    <row r="49314">
      <c r="A49314" s="1"/>
      <c r="B49314" s="1"/>
      <c r="C49314" s="1"/>
      <c r="D49314" s="8"/>
      <c r="E49314" s="1"/>
      <c r="F49314" s="1"/>
      <c r="G49314" s="1"/>
      <c r="H49314" s="1"/>
    </row>
    <row r="49315">
      <c r="A49315" s="1"/>
      <c r="B49315" s="1"/>
      <c r="C49315" s="1"/>
      <c r="D49315" s="8"/>
      <c r="E49315" s="1"/>
      <c r="F49315" s="1"/>
      <c r="G49315" s="1"/>
      <c r="H49315" s="1"/>
    </row>
    <row r="49316">
      <c r="A49316" s="1"/>
      <c r="B49316" s="1"/>
      <c r="C49316" s="1"/>
      <c r="D49316" s="8"/>
      <c r="E49316" s="1"/>
      <c r="F49316" s="1"/>
      <c r="G49316" s="1"/>
      <c r="H49316" s="1"/>
    </row>
    <row r="49317">
      <c r="A49317" s="1"/>
      <c r="B49317" s="1"/>
      <c r="C49317" s="1"/>
      <c r="D49317" s="8"/>
      <c r="E49317" s="1"/>
      <c r="F49317" s="1"/>
      <c r="G49317" s="1"/>
      <c r="H49317" s="1"/>
    </row>
    <row r="49318">
      <c r="A49318" s="1"/>
      <c r="B49318" s="1"/>
      <c r="C49318" s="1"/>
      <c r="D49318" s="8"/>
      <c r="E49318" s="1"/>
      <c r="F49318" s="1"/>
      <c r="G49318" s="1"/>
      <c r="H49318" s="1"/>
    </row>
    <row r="49319">
      <c r="A49319" s="1"/>
      <c r="B49319" s="1"/>
      <c r="C49319" s="1"/>
      <c r="D49319" s="8"/>
      <c r="E49319" s="1"/>
      <c r="F49319" s="1"/>
      <c r="G49319" s="1"/>
      <c r="H49319" s="1"/>
    </row>
    <row r="49320">
      <c r="A49320" s="1"/>
      <c r="B49320" s="1"/>
      <c r="C49320" s="1"/>
      <c r="D49320" s="8"/>
      <c r="E49320" s="1"/>
      <c r="F49320" s="1"/>
      <c r="G49320" s="1"/>
      <c r="H49320" s="1"/>
    </row>
    <row r="49321">
      <c r="A49321" s="1"/>
      <c r="B49321" s="1"/>
      <c r="C49321" s="1"/>
      <c r="D49321" s="8"/>
      <c r="E49321" s="1"/>
      <c r="F49321" s="1"/>
      <c r="G49321" s="1"/>
      <c r="H49321" s="1"/>
    </row>
    <row r="49322">
      <c r="A49322" s="1"/>
      <c r="B49322" s="1"/>
      <c r="C49322" s="1"/>
      <c r="D49322" s="8"/>
      <c r="E49322" s="1"/>
      <c r="F49322" s="1"/>
      <c r="G49322" s="1"/>
      <c r="H49322" s="1"/>
    </row>
    <row r="49323">
      <c r="A49323" s="1"/>
      <c r="B49323" s="1"/>
      <c r="C49323" s="1"/>
      <c r="D49323" s="8"/>
      <c r="E49323" s="1"/>
      <c r="F49323" s="1"/>
      <c r="G49323" s="1"/>
      <c r="H49323" s="1"/>
    </row>
    <row r="49324">
      <c r="A49324" s="1"/>
      <c r="B49324" s="1"/>
      <c r="C49324" s="1"/>
      <c r="D49324" s="8"/>
      <c r="E49324" s="1"/>
      <c r="F49324" s="1"/>
      <c r="G49324" s="1"/>
      <c r="H49324" s="1"/>
    </row>
    <row r="49325">
      <c r="A49325" s="1"/>
      <c r="B49325" s="1"/>
      <c r="C49325" s="1"/>
      <c r="D49325" s="8"/>
      <c r="E49325" s="1"/>
      <c r="F49325" s="1"/>
      <c r="G49325" s="1"/>
      <c r="H49325" s="1"/>
    </row>
    <row r="49326">
      <c r="A49326" s="1"/>
      <c r="B49326" s="1"/>
      <c r="C49326" s="1"/>
      <c r="D49326" s="8"/>
      <c r="E49326" s="1"/>
      <c r="F49326" s="1"/>
      <c r="G49326" s="1"/>
      <c r="H49326" s="1"/>
    </row>
    <row r="49327">
      <c r="A49327" s="1"/>
      <c r="B49327" s="1"/>
      <c r="C49327" s="1"/>
      <c r="D49327" s="8"/>
      <c r="E49327" s="1"/>
      <c r="F49327" s="1"/>
      <c r="G49327" s="1"/>
      <c r="H49327" s="1"/>
    </row>
    <row r="49328">
      <c r="A49328" s="1"/>
      <c r="B49328" s="1"/>
      <c r="C49328" s="1"/>
      <c r="D49328" s="8"/>
      <c r="E49328" s="1"/>
      <c r="F49328" s="1"/>
      <c r="G49328" s="1"/>
      <c r="H49328" s="1"/>
    </row>
    <row r="49329">
      <c r="A49329" s="1"/>
      <c r="B49329" s="1"/>
      <c r="C49329" s="1"/>
      <c r="D49329" s="8"/>
      <c r="E49329" s="1"/>
      <c r="F49329" s="1"/>
      <c r="G49329" s="1"/>
      <c r="H49329" s="1"/>
    </row>
    <row r="49330">
      <c r="A49330" s="1"/>
      <c r="B49330" s="1"/>
      <c r="C49330" s="1"/>
      <c r="D49330" s="8"/>
      <c r="E49330" s="1"/>
      <c r="F49330" s="1"/>
      <c r="G49330" s="1"/>
      <c r="H49330" s="1"/>
    </row>
    <row r="49331">
      <c r="A49331" s="1"/>
      <c r="B49331" s="1"/>
      <c r="C49331" s="1"/>
      <c r="D49331" s="8"/>
      <c r="E49331" s="1"/>
      <c r="F49331" s="1"/>
      <c r="G49331" s="1"/>
      <c r="H49331" s="1"/>
    </row>
    <row r="49332">
      <c r="A49332" s="1"/>
      <c r="B49332" s="1"/>
      <c r="C49332" s="1"/>
      <c r="D49332" s="8"/>
      <c r="E49332" s="1"/>
      <c r="F49332" s="1"/>
      <c r="G49332" s="1"/>
      <c r="H49332" s="1"/>
    </row>
    <row r="49333">
      <c r="A49333" s="1"/>
      <c r="B49333" s="1"/>
      <c r="C49333" s="1"/>
      <c r="D49333" s="8"/>
      <c r="E49333" s="1"/>
      <c r="F49333" s="1"/>
      <c r="G49333" s="1"/>
      <c r="H49333" s="1"/>
    </row>
    <row r="49334">
      <c r="A49334" s="1"/>
      <c r="B49334" s="1"/>
      <c r="C49334" s="1"/>
      <c r="D49334" s="8"/>
      <c r="E49334" s="1"/>
      <c r="F49334" s="1"/>
      <c r="G49334" s="1"/>
      <c r="H49334" s="1"/>
    </row>
    <row r="49335">
      <c r="A49335" s="1"/>
      <c r="B49335" s="1"/>
      <c r="C49335" s="1"/>
      <c r="D49335" s="8"/>
      <c r="E49335" s="1"/>
      <c r="F49335" s="1"/>
      <c r="G49335" s="1"/>
      <c r="H49335" s="1"/>
    </row>
    <row r="49336">
      <c r="A49336" s="1"/>
      <c r="B49336" s="1"/>
      <c r="C49336" s="1"/>
      <c r="D49336" s="8"/>
      <c r="E49336" s="1"/>
      <c r="F49336" s="1"/>
      <c r="G49336" s="1"/>
      <c r="H49336" s="1"/>
    </row>
    <row r="49337">
      <c r="A49337" s="1"/>
      <c r="B49337" s="1"/>
      <c r="C49337" s="1"/>
      <c r="D49337" s="8"/>
      <c r="E49337" s="1"/>
      <c r="F49337" s="1"/>
      <c r="G49337" s="1"/>
      <c r="H49337" s="1"/>
    </row>
    <row r="49338">
      <c r="A49338" s="1"/>
      <c r="B49338" s="1"/>
      <c r="C49338" s="1"/>
      <c r="D49338" s="8"/>
      <c r="E49338" s="1"/>
      <c r="F49338" s="1"/>
      <c r="G49338" s="1"/>
      <c r="H49338" s="1"/>
    </row>
    <row r="49339">
      <c r="A49339" s="1"/>
      <c r="B49339" s="1"/>
      <c r="C49339" s="1"/>
      <c r="D49339" s="8"/>
      <c r="E49339" s="1"/>
      <c r="F49339" s="1"/>
      <c r="G49339" s="1"/>
      <c r="H49339" s="1"/>
    </row>
    <row r="49340">
      <c r="A49340" s="1"/>
      <c r="B49340" s="1"/>
      <c r="C49340" s="1"/>
      <c r="D49340" s="8"/>
      <c r="E49340" s="1"/>
      <c r="F49340" s="1"/>
      <c r="G49340" s="1"/>
      <c r="H49340" s="1"/>
    </row>
    <row r="49341">
      <c r="A49341" s="1"/>
      <c r="B49341" s="1"/>
      <c r="C49341" s="1"/>
      <c r="D49341" s="8"/>
      <c r="E49341" s="1"/>
      <c r="F49341" s="1"/>
      <c r="G49341" s="1"/>
      <c r="H49341" s="1"/>
    </row>
    <row r="49342">
      <c r="A49342" s="1"/>
      <c r="B49342" s="1"/>
      <c r="C49342" s="1"/>
      <c r="D49342" s="8"/>
      <c r="E49342" s="1"/>
      <c r="F49342" s="1"/>
      <c r="G49342" s="1"/>
      <c r="H49342" s="1"/>
    </row>
    <row r="49343">
      <c r="A49343" s="1"/>
      <c r="B49343" s="1"/>
      <c r="C49343" s="1"/>
      <c r="D49343" s="8"/>
      <c r="E49343" s="1"/>
      <c r="F49343" s="1"/>
      <c r="G49343" s="1"/>
      <c r="H49343" s="1"/>
    </row>
    <row r="49344">
      <c r="A49344" s="1"/>
      <c r="B49344" s="1"/>
      <c r="C49344" s="1"/>
      <c r="D49344" s="8"/>
      <c r="E49344" s="1"/>
      <c r="F49344" s="1"/>
      <c r="G49344" s="1"/>
      <c r="H49344" s="1"/>
    </row>
    <row r="49345">
      <c r="A49345" s="1"/>
      <c r="B49345" s="1"/>
      <c r="C49345" s="1"/>
      <c r="D49345" s="8"/>
      <c r="E49345" s="1"/>
      <c r="F49345" s="1"/>
      <c r="G49345" s="1"/>
      <c r="H49345" s="1"/>
    </row>
    <row r="49346">
      <c r="A49346" s="1"/>
      <c r="B49346" s="1"/>
      <c r="C49346" s="1"/>
      <c r="D49346" s="8"/>
      <c r="E49346" s="1"/>
      <c r="F49346" s="1"/>
      <c r="G49346" s="1"/>
      <c r="H49346" s="1"/>
    </row>
    <row r="49347">
      <c r="A49347" s="1"/>
      <c r="B49347" s="1"/>
      <c r="C49347" s="1"/>
      <c r="D49347" s="8"/>
      <c r="E49347" s="1"/>
      <c r="F49347" s="1"/>
      <c r="G49347" s="1"/>
      <c r="H49347" s="1"/>
    </row>
    <row r="49348">
      <c r="A49348" s="1"/>
      <c r="B49348" s="1"/>
      <c r="C49348" s="1"/>
      <c r="D49348" s="8"/>
      <c r="E49348" s="1"/>
      <c r="F49348" s="1"/>
      <c r="G49348" s="1"/>
      <c r="H49348" s="1"/>
    </row>
    <row r="49349">
      <c r="A49349" s="1"/>
      <c r="B49349" s="1"/>
      <c r="C49349" s="1"/>
      <c r="D49349" s="8"/>
      <c r="E49349" s="1"/>
      <c r="F49349" s="1"/>
      <c r="G49349" s="1"/>
      <c r="H49349" s="1"/>
    </row>
    <row r="49350">
      <c r="A49350" s="1"/>
      <c r="B49350" s="1"/>
      <c r="C49350" s="1"/>
      <c r="D49350" s="8"/>
      <c r="E49350" s="1"/>
      <c r="F49350" s="1"/>
      <c r="G49350" s="1"/>
      <c r="H49350" s="1"/>
    </row>
    <row r="49351">
      <c r="A49351" s="1"/>
      <c r="B49351" s="1"/>
      <c r="C49351" s="1"/>
      <c r="D49351" s="8"/>
      <c r="E49351" s="1"/>
      <c r="F49351" s="1"/>
      <c r="G49351" s="1"/>
      <c r="H49351" s="1"/>
    </row>
    <row r="49352">
      <c r="A49352" s="1"/>
      <c r="B49352" s="1"/>
      <c r="C49352" s="1"/>
      <c r="D49352" s="8"/>
      <c r="E49352" s="1"/>
      <c r="F49352" s="1"/>
      <c r="G49352" s="1"/>
      <c r="H49352" s="1"/>
    </row>
    <row r="49353">
      <c r="A49353" s="1"/>
      <c r="B49353" s="1"/>
      <c r="C49353" s="1"/>
      <c r="D49353" s="8"/>
      <c r="E49353" s="1"/>
      <c r="F49353" s="1"/>
      <c r="G49353" s="1"/>
      <c r="H49353" s="1"/>
    </row>
    <row r="49354">
      <c r="A49354" s="1"/>
      <c r="B49354" s="1"/>
      <c r="C49354" s="1"/>
      <c r="D49354" s="8"/>
      <c r="E49354" s="1"/>
      <c r="F49354" s="1"/>
      <c r="G49354" s="1"/>
      <c r="H49354" s="1"/>
    </row>
    <row r="49355">
      <c r="A49355" s="1"/>
      <c r="B49355" s="1"/>
      <c r="C49355" s="1"/>
      <c r="D49355" s="8"/>
      <c r="E49355" s="1"/>
      <c r="F49355" s="1"/>
      <c r="G49355" s="1"/>
      <c r="H49355" s="1"/>
    </row>
    <row r="49356">
      <c r="A49356" s="1"/>
      <c r="B49356" s="1"/>
      <c r="C49356" s="1"/>
      <c r="D49356" s="8"/>
      <c r="E49356" s="1"/>
      <c r="F49356" s="1"/>
      <c r="G49356" s="1"/>
      <c r="H49356" s="1"/>
    </row>
    <row r="49357">
      <c r="A49357" s="1"/>
      <c r="B49357" s="1"/>
      <c r="C49357" s="1"/>
      <c r="D49357" s="8"/>
      <c r="E49357" s="1"/>
      <c r="F49357" s="1"/>
      <c r="G49357" s="1"/>
      <c r="H49357" s="1"/>
    </row>
    <row r="49358">
      <c r="A49358" s="1"/>
      <c r="B49358" s="1"/>
      <c r="C49358" s="1"/>
      <c r="D49358" s="8"/>
      <c r="E49358" s="1"/>
      <c r="F49358" s="1"/>
      <c r="G49358" s="1"/>
      <c r="H49358" s="1"/>
    </row>
    <row r="49359">
      <c r="A49359" s="1"/>
      <c r="B49359" s="1"/>
      <c r="C49359" s="1"/>
      <c r="D49359" s="8"/>
      <c r="E49359" s="1"/>
      <c r="F49359" s="1"/>
      <c r="G49359" s="1"/>
      <c r="H49359" s="1"/>
    </row>
    <row r="49360">
      <c r="A49360" s="1"/>
      <c r="B49360" s="1"/>
      <c r="C49360" s="1"/>
      <c r="D49360" s="8"/>
      <c r="E49360" s="1"/>
      <c r="F49360" s="1"/>
      <c r="G49360" s="1"/>
      <c r="H49360" s="1"/>
    </row>
    <row r="49361">
      <c r="A49361" s="1"/>
      <c r="B49361" s="1"/>
      <c r="C49361" s="1"/>
      <c r="D49361" s="8"/>
      <c r="E49361" s="1"/>
      <c r="F49361" s="1"/>
      <c r="G49361" s="1"/>
      <c r="H49361" s="1"/>
    </row>
    <row r="49362">
      <c r="A49362" s="1"/>
      <c r="B49362" s="1"/>
      <c r="C49362" s="1"/>
      <c r="D49362" s="8"/>
      <c r="E49362" s="1"/>
      <c r="F49362" s="1"/>
      <c r="G49362" s="1"/>
      <c r="H49362" s="1"/>
    </row>
    <row r="49363">
      <c r="A49363" s="1"/>
      <c r="B49363" s="1"/>
      <c r="C49363" s="1"/>
      <c r="D49363" s="8"/>
      <c r="E49363" s="1"/>
      <c r="F49363" s="1"/>
      <c r="G49363" s="1"/>
      <c r="H49363" s="1"/>
    </row>
    <row r="49364">
      <c r="A49364" s="1"/>
      <c r="B49364" s="1"/>
      <c r="C49364" s="1"/>
      <c r="D49364" s="8"/>
      <c r="E49364" s="1"/>
      <c r="F49364" s="1"/>
      <c r="G49364" s="1"/>
      <c r="H49364" s="1"/>
    </row>
    <row r="49365">
      <c r="A49365" s="1"/>
      <c r="B49365" s="1"/>
      <c r="C49365" s="1"/>
      <c r="D49365" s="8"/>
      <c r="E49365" s="1"/>
      <c r="F49365" s="1"/>
      <c r="G49365" s="1"/>
      <c r="H49365" s="1"/>
    </row>
    <row r="49366">
      <c r="A49366" s="1"/>
      <c r="B49366" s="1"/>
      <c r="C49366" s="1"/>
      <c r="D49366" s="8"/>
      <c r="E49366" s="1"/>
      <c r="F49366" s="1"/>
      <c r="G49366" s="1"/>
      <c r="H49366" s="1"/>
    </row>
    <row r="49367">
      <c r="A49367" s="1"/>
      <c r="B49367" s="1"/>
      <c r="C49367" s="1"/>
      <c r="D49367" s="8"/>
      <c r="E49367" s="1"/>
      <c r="F49367" s="1"/>
      <c r="G49367" s="1"/>
      <c r="H49367" s="1"/>
    </row>
    <row r="49368">
      <c r="A49368" s="1"/>
      <c r="B49368" s="1"/>
      <c r="C49368" s="1"/>
      <c r="D49368" s="8"/>
      <c r="E49368" s="1"/>
      <c r="F49368" s="1"/>
      <c r="G49368" s="1"/>
      <c r="H49368" s="1"/>
    </row>
    <row r="49369">
      <c r="A49369" s="1"/>
      <c r="B49369" s="1"/>
      <c r="C49369" s="1"/>
      <c r="D49369" s="8"/>
      <c r="E49369" s="1"/>
      <c r="F49369" s="1"/>
      <c r="G49369" s="1"/>
      <c r="H49369" s="1"/>
    </row>
    <row r="49370">
      <c r="A49370" s="1"/>
      <c r="B49370" s="1"/>
      <c r="C49370" s="1"/>
      <c r="D49370" s="8"/>
      <c r="E49370" s="1"/>
      <c r="F49370" s="1"/>
      <c r="G49370" s="1"/>
      <c r="H49370" s="1"/>
    </row>
    <row r="49371">
      <c r="A49371" s="1"/>
      <c r="B49371" s="1"/>
      <c r="C49371" s="1"/>
      <c r="D49371" s="8"/>
      <c r="E49371" s="1"/>
      <c r="F49371" s="1"/>
      <c r="G49371" s="1"/>
      <c r="H49371" s="1"/>
    </row>
    <row r="49372">
      <c r="A49372" s="1"/>
      <c r="B49372" s="1"/>
      <c r="C49372" s="1"/>
      <c r="D49372" s="8"/>
      <c r="E49372" s="1"/>
      <c r="F49372" s="1"/>
      <c r="G49372" s="1"/>
      <c r="H49372" s="1"/>
    </row>
    <row r="49373">
      <c r="A49373" s="1"/>
      <c r="B49373" s="1"/>
      <c r="C49373" s="1"/>
      <c r="D49373" s="8"/>
      <c r="E49373" s="1"/>
      <c r="F49373" s="1"/>
      <c r="G49373" s="1"/>
      <c r="H49373" s="1"/>
    </row>
    <row r="49374">
      <c r="A49374" s="1"/>
      <c r="B49374" s="1"/>
      <c r="C49374" s="1"/>
      <c r="D49374" s="8"/>
      <c r="E49374" s="1"/>
      <c r="F49374" s="1"/>
      <c r="G49374" s="1"/>
      <c r="H49374" s="1"/>
    </row>
    <row r="49375">
      <c r="A49375" s="1"/>
      <c r="B49375" s="1"/>
      <c r="C49375" s="1"/>
      <c r="D49375" s="8"/>
      <c r="E49375" s="1"/>
      <c r="F49375" s="1"/>
      <c r="G49375" s="1"/>
      <c r="H49375" s="1"/>
    </row>
    <row r="49376">
      <c r="A49376" s="1"/>
      <c r="B49376" s="1"/>
      <c r="C49376" s="1"/>
      <c r="D49376" s="8"/>
      <c r="E49376" s="1"/>
      <c r="F49376" s="1"/>
      <c r="G49376" s="1"/>
      <c r="H49376" s="1"/>
    </row>
    <row r="49377">
      <c r="A49377" s="1"/>
      <c r="B49377" s="1"/>
      <c r="C49377" s="1"/>
      <c r="D49377" s="8"/>
      <c r="E49377" s="1"/>
      <c r="F49377" s="1"/>
      <c r="G49377" s="1"/>
      <c r="H49377" s="1"/>
    </row>
    <row r="49378">
      <c r="A49378" s="1"/>
      <c r="B49378" s="1"/>
      <c r="C49378" s="1"/>
      <c r="D49378" s="8"/>
      <c r="E49378" s="1"/>
      <c r="F49378" s="1"/>
      <c r="G49378" s="1"/>
      <c r="H49378" s="1"/>
    </row>
    <row r="49379">
      <c r="A49379" s="1"/>
      <c r="B49379" s="1"/>
      <c r="C49379" s="1"/>
      <c r="D49379" s="8"/>
      <c r="E49379" s="1"/>
      <c r="F49379" s="1"/>
      <c r="G49379" s="1"/>
      <c r="H49379" s="1"/>
    </row>
    <row r="49380">
      <c r="A49380" s="1"/>
      <c r="B49380" s="1"/>
      <c r="C49380" s="1"/>
      <c r="D49380" s="8"/>
      <c r="E49380" s="1"/>
      <c r="F49380" s="1"/>
      <c r="G49380" s="1"/>
      <c r="H49380" s="1"/>
    </row>
    <row r="49381">
      <c r="A49381" s="1"/>
      <c r="B49381" s="1"/>
      <c r="C49381" s="1"/>
      <c r="D49381" s="8"/>
      <c r="E49381" s="1"/>
      <c r="F49381" s="1"/>
      <c r="G49381" s="1"/>
      <c r="H49381" s="1"/>
    </row>
    <row r="49382">
      <c r="A49382" s="1"/>
      <c r="B49382" s="1"/>
      <c r="C49382" s="1"/>
      <c r="D49382" s="8"/>
      <c r="E49382" s="1"/>
      <c r="F49382" s="1"/>
      <c r="G49382" s="1"/>
      <c r="H49382" s="1"/>
    </row>
    <row r="49383">
      <c r="A49383" s="1"/>
      <c r="B49383" s="1"/>
      <c r="C49383" s="1"/>
      <c r="D49383" s="8"/>
      <c r="E49383" s="1"/>
      <c r="F49383" s="1"/>
      <c r="G49383" s="1"/>
      <c r="H49383" s="1"/>
    </row>
    <row r="49384">
      <c r="A49384" s="1"/>
      <c r="B49384" s="1"/>
      <c r="C49384" s="1"/>
      <c r="D49384" s="8"/>
      <c r="E49384" s="1"/>
      <c r="F49384" s="1"/>
      <c r="G49384" s="1"/>
      <c r="H49384" s="1"/>
    </row>
    <row r="49385">
      <c r="A49385" s="1"/>
      <c r="B49385" s="1"/>
      <c r="C49385" s="1"/>
      <c r="D49385" s="8"/>
      <c r="E49385" s="1"/>
      <c r="F49385" s="1"/>
      <c r="G49385" s="1"/>
      <c r="H49385" s="1"/>
    </row>
    <row r="49386">
      <c r="A49386" s="1"/>
      <c r="B49386" s="1"/>
      <c r="C49386" s="1"/>
      <c r="D49386" s="8"/>
      <c r="E49386" s="1"/>
      <c r="F49386" s="1"/>
      <c r="G49386" s="1"/>
      <c r="H49386" s="1"/>
    </row>
    <row r="49387">
      <c r="A49387" s="1"/>
      <c r="B49387" s="1"/>
      <c r="C49387" s="1"/>
      <c r="D49387" s="8"/>
      <c r="E49387" s="1"/>
      <c r="F49387" s="1"/>
      <c r="G49387" s="1"/>
      <c r="H49387" s="1"/>
    </row>
    <row r="49388">
      <c r="A49388" s="1"/>
      <c r="B49388" s="1"/>
      <c r="C49388" s="1"/>
      <c r="D49388" s="8"/>
      <c r="E49388" s="1"/>
      <c r="F49388" s="1"/>
      <c r="G49388" s="1"/>
      <c r="H49388" s="1"/>
    </row>
    <row r="49389">
      <c r="A49389" s="1"/>
      <c r="B49389" s="1"/>
      <c r="C49389" s="1"/>
      <c r="D49389" s="8"/>
      <c r="E49389" s="1"/>
      <c r="F49389" s="1"/>
      <c r="G49389" s="1"/>
      <c r="H49389" s="1"/>
    </row>
    <row r="49390">
      <c r="A49390" s="1"/>
      <c r="B49390" s="1"/>
      <c r="C49390" s="1"/>
      <c r="D49390" s="8"/>
      <c r="E49390" s="1"/>
      <c r="F49390" s="1"/>
      <c r="G49390" s="1"/>
      <c r="H49390" s="1"/>
    </row>
    <row r="49391">
      <c r="A49391" s="1"/>
      <c r="B49391" s="1"/>
      <c r="C49391" s="1"/>
      <c r="D49391" s="8"/>
      <c r="E49391" s="1"/>
      <c r="F49391" s="1"/>
      <c r="G49391" s="1"/>
      <c r="H49391" s="1"/>
    </row>
    <row r="49392">
      <c r="A49392" s="1"/>
      <c r="B49392" s="1"/>
      <c r="C49392" s="1"/>
      <c r="D49392" s="8"/>
      <c r="E49392" s="1"/>
      <c r="F49392" s="1"/>
      <c r="G49392" s="1"/>
      <c r="H49392" s="1"/>
    </row>
    <row r="49393">
      <c r="A49393" s="1"/>
      <c r="B49393" s="1"/>
      <c r="C49393" s="1"/>
      <c r="D49393" s="8"/>
      <c r="E49393" s="1"/>
      <c r="F49393" s="1"/>
      <c r="G49393" s="1"/>
      <c r="H49393" s="1"/>
    </row>
    <row r="49394">
      <c r="A49394" s="1"/>
      <c r="B49394" s="1"/>
      <c r="C49394" s="1"/>
      <c r="D49394" s="8"/>
      <c r="E49394" s="1"/>
      <c r="F49394" s="1"/>
      <c r="G49394" s="1"/>
      <c r="H49394" s="1"/>
    </row>
    <row r="49395">
      <c r="A49395" s="1"/>
      <c r="B49395" s="1"/>
      <c r="C49395" s="1"/>
      <c r="D49395" s="8"/>
      <c r="E49395" s="1"/>
      <c r="F49395" s="1"/>
      <c r="G49395" s="1"/>
      <c r="H49395" s="1"/>
    </row>
    <row r="49396">
      <c r="A49396" s="1"/>
      <c r="B49396" s="1"/>
      <c r="C49396" s="1"/>
      <c r="D49396" s="8"/>
      <c r="E49396" s="1"/>
      <c r="F49396" s="1"/>
      <c r="G49396" s="1"/>
      <c r="H49396" s="1"/>
    </row>
    <row r="49397">
      <c r="A49397" s="1"/>
      <c r="B49397" s="1"/>
      <c r="C49397" s="1"/>
      <c r="D49397" s="8"/>
      <c r="E49397" s="1"/>
      <c r="F49397" s="1"/>
      <c r="G49397" s="1"/>
      <c r="H49397" s="1"/>
    </row>
    <row r="49398">
      <c r="A49398" s="1"/>
      <c r="B49398" s="1"/>
      <c r="C49398" s="1"/>
      <c r="D49398" s="8"/>
      <c r="E49398" s="1"/>
      <c r="F49398" s="1"/>
      <c r="G49398" s="1"/>
      <c r="H49398" s="1"/>
    </row>
    <row r="49399">
      <c r="A49399" s="1"/>
      <c r="B49399" s="1"/>
      <c r="C49399" s="1"/>
      <c r="D49399" s="8"/>
      <c r="E49399" s="1"/>
      <c r="F49399" s="1"/>
      <c r="G49399" s="1"/>
      <c r="H49399" s="1"/>
    </row>
    <row r="49400">
      <c r="A49400" s="1"/>
      <c r="B49400" s="1"/>
      <c r="C49400" s="1"/>
      <c r="D49400" s="8"/>
      <c r="E49400" s="1"/>
      <c r="F49400" s="1"/>
      <c r="G49400" s="1"/>
      <c r="H49400" s="1"/>
    </row>
    <row r="49401">
      <c r="A49401" s="1"/>
      <c r="B49401" s="1"/>
      <c r="C49401" s="1"/>
      <c r="D49401" s="8"/>
      <c r="E49401" s="1"/>
      <c r="F49401" s="1"/>
      <c r="G49401" s="1"/>
      <c r="H49401" s="1"/>
    </row>
    <row r="49402">
      <c r="A49402" s="1"/>
      <c r="B49402" s="1"/>
      <c r="C49402" s="1"/>
      <c r="D49402" s="8"/>
      <c r="E49402" s="1"/>
      <c r="F49402" s="1"/>
      <c r="G49402" s="1"/>
      <c r="H49402" s="1"/>
    </row>
    <row r="49403">
      <c r="A49403" s="1"/>
      <c r="B49403" s="1"/>
      <c r="C49403" s="1"/>
      <c r="D49403" s="8"/>
      <c r="E49403" s="1"/>
      <c r="F49403" s="1"/>
      <c r="G49403" s="1"/>
      <c r="H49403" s="1"/>
    </row>
    <row r="49404">
      <c r="A49404" s="1"/>
      <c r="B49404" s="1"/>
      <c r="C49404" s="1"/>
      <c r="D49404" s="8"/>
      <c r="E49404" s="1"/>
      <c r="F49404" s="1"/>
      <c r="G49404" s="1"/>
      <c r="H49404" s="1"/>
    </row>
    <row r="49405">
      <c r="A49405" s="1"/>
      <c r="B49405" s="1"/>
      <c r="C49405" s="1"/>
      <c r="D49405" s="8"/>
      <c r="E49405" s="1"/>
      <c r="F49405" s="1"/>
      <c r="G49405" s="1"/>
      <c r="H49405" s="1"/>
    </row>
    <row r="49406">
      <c r="A49406" s="1"/>
      <c r="B49406" s="1"/>
      <c r="C49406" s="1"/>
      <c r="D49406" s="8"/>
      <c r="E49406" s="1"/>
      <c r="F49406" s="1"/>
      <c r="G49406" s="1"/>
      <c r="H49406" s="1"/>
    </row>
    <row r="49407">
      <c r="A49407" s="1"/>
      <c r="B49407" s="1"/>
      <c r="C49407" s="1"/>
      <c r="D49407" s="8"/>
      <c r="E49407" s="1"/>
      <c r="F49407" s="1"/>
      <c r="G49407" s="1"/>
      <c r="H49407" s="1"/>
    </row>
    <row r="49408">
      <c r="A49408" s="1"/>
      <c r="B49408" s="1"/>
      <c r="C49408" s="1"/>
      <c r="D49408" s="8"/>
      <c r="E49408" s="1"/>
      <c r="F49408" s="1"/>
      <c r="G49408" s="1"/>
      <c r="H49408" s="1"/>
    </row>
    <row r="49409">
      <c r="A49409" s="1"/>
      <c r="B49409" s="1"/>
      <c r="C49409" s="1"/>
      <c r="D49409" s="8"/>
      <c r="E49409" s="1"/>
      <c r="F49409" s="1"/>
      <c r="G49409" s="1"/>
      <c r="H49409" s="1"/>
    </row>
    <row r="49410">
      <c r="A49410" s="1"/>
      <c r="B49410" s="1"/>
      <c r="C49410" s="1"/>
      <c r="D49410" s="8"/>
      <c r="E49410" s="1"/>
      <c r="F49410" s="1"/>
      <c r="G49410" s="1"/>
      <c r="H49410" s="1"/>
    </row>
    <row r="49411">
      <c r="A49411" s="1"/>
      <c r="B49411" s="1"/>
      <c r="C49411" s="1"/>
      <c r="D49411" s="8"/>
      <c r="E49411" s="1"/>
      <c r="F49411" s="1"/>
      <c r="G49411" s="1"/>
      <c r="H49411" s="1"/>
    </row>
    <row r="49412">
      <c r="A49412" s="1"/>
      <c r="B49412" s="1"/>
      <c r="C49412" s="1"/>
      <c r="D49412" s="8"/>
      <c r="E49412" s="1"/>
      <c r="F49412" s="1"/>
      <c r="G49412" s="1"/>
      <c r="H49412" s="1"/>
    </row>
    <row r="49413">
      <c r="A49413" s="1"/>
      <c r="B49413" s="1"/>
      <c r="C49413" s="1"/>
      <c r="D49413" s="8"/>
      <c r="E49413" s="1"/>
      <c r="F49413" s="1"/>
      <c r="G49413" s="1"/>
      <c r="H49413" s="1"/>
    </row>
    <row r="49414">
      <c r="A49414" s="1"/>
      <c r="B49414" s="1"/>
      <c r="C49414" s="1"/>
      <c r="D49414" s="8"/>
      <c r="E49414" s="1"/>
      <c r="F49414" s="1"/>
      <c r="G49414" s="1"/>
      <c r="H49414" s="1"/>
    </row>
    <row r="49415">
      <c r="A49415" s="1"/>
      <c r="B49415" s="1"/>
      <c r="C49415" s="1"/>
      <c r="D49415" s="8"/>
      <c r="E49415" s="1"/>
      <c r="F49415" s="1"/>
      <c r="G49415" s="1"/>
      <c r="H49415" s="1"/>
    </row>
    <row r="49416">
      <c r="A49416" s="1"/>
      <c r="B49416" s="1"/>
      <c r="C49416" s="1"/>
      <c r="D49416" s="8"/>
      <c r="E49416" s="1"/>
      <c r="F49416" s="1"/>
      <c r="G49416" s="1"/>
      <c r="H49416" s="1"/>
    </row>
    <row r="49417">
      <c r="A49417" s="1"/>
      <c r="B49417" s="1"/>
      <c r="C49417" s="1"/>
      <c r="D49417" s="8"/>
      <c r="E49417" s="1"/>
      <c r="F49417" s="1"/>
      <c r="G49417" s="1"/>
      <c r="H49417" s="1"/>
    </row>
    <row r="49418">
      <c r="A49418" s="1"/>
      <c r="B49418" s="1"/>
      <c r="C49418" s="1"/>
      <c r="D49418" s="8"/>
      <c r="E49418" s="1"/>
      <c r="F49418" s="1"/>
      <c r="G49418" s="1"/>
      <c r="H49418" s="1"/>
    </row>
    <row r="49419">
      <c r="A49419" s="1"/>
      <c r="B49419" s="1"/>
      <c r="C49419" s="1"/>
      <c r="D49419" s="8"/>
      <c r="E49419" s="1"/>
      <c r="F49419" s="1"/>
      <c r="G49419" s="1"/>
      <c r="H49419" s="1"/>
    </row>
    <row r="49420">
      <c r="A49420" s="1"/>
      <c r="B49420" s="1"/>
      <c r="C49420" s="1"/>
      <c r="D49420" s="8"/>
      <c r="E49420" s="1"/>
      <c r="F49420" s="1"/>
      <c r="G49420" s="1"/>
      <c r="H49420" s="1"/>
    </row>
    <row r="49421">
      <c r="A49421" s="1"/>
      <c r="B49421" s="1"/>
      <c r="C49421" s="1"/>
      <c r="D49421" s="8"/>
      <c r="E49421" s="1"/>
      <c r="F49421" s="1"/>
      <c r="G49421" s="1"/>
      <c r="H49421" s="1"/>
    </row>
    <row r="49422">
      <c r="A49422" s="1"/>
      <c r="B49422" s="1"/>
      <c r="C49422" s="1"/>
      <c r="D49422" s="8"/>
      <c r="E49422" s="1"/>
      <c r="F49422" s="1"/>
      <c r="G49422" s="1"/>
      <c r="H49422" s="1"/>
    </row>
    <row r="49423">
      <c r="A49423" s="1"/>
      <c r="B49423" s="1"/>
      <c r="C49423" s="1"/>
      <c r="D49423" s="8"/>
      <c r="E49423" s="1"/>
      <c r="F49423" s="1"/>
      <c r="G49423" s="1"/>
      <c r="H49423" s="1"/>
    </row>
    <row r="49424">
      <c r="A49424" s="1"/>
      <c r="B49424" s="1"/>
      <c r="C49424" s="1"/>
      <c r="D49424" s="8"/>
      <c r="E49424" s="1"/>
      <c r="F49424" s="1"/>
      <c r="G49424" s="1"/>
      <c r="H49424" s="1"/>
    </row>
    <row r="49425">
      <c r="A49425" s="1"/>
      <c r="B49425" s="1"/>
      <c r="C49425" s="1"/>
      <c r="D49425" s="8"/>
      <c r="E49425" s="1"/>
      <c r="F49425" s="1"/>
      <c r="G49425" s="1"/>
      <c r="H49425" s="1"/>
    </row>
    <row r="49426">
      <c r="A49426" s="1"/>
      <c r="B49426" s="1"/>
      <c r="C49426" s="1"/>
      <c r="D49426" s="8"/>
      <c r="E49426" s="1"/>
      <c r="F49426" s="1"/>
      <c r="G49426" s="1"/>
      <c r="H49426" s="1"/>
    </row>
    <row r="49427">
      <c r="A49427" s="1"/>
      <c r="B49427" s="1"/>
      <c r="C49427" s="1"/>
      <c r="D49427" s="8"/>
      <c r="E49427" s="1"/>
      <c r="F49427" s="1"/>
      <c r="G49427" s="1"/>
      <c r="H49427" s="1"/>
    </row>
    <row r="49428">
      <c r="A49428" s="1"/>
      <c r="B49428" s="1"/>
      <c r="C49428" s="1"/>
      <c r="D49428" s="8"/>
      <c r="E49428" s="1"/>
      <c r="F49428" s="1"/>
      <c r="G49428" s="1"/>
      <c r="H49428" s="1"/>
    </row>
    <row r="49429">
      <c r="A49429" s="1"/>
      <c r="B49429" s="1"/>
      <c r="C49429" s="1"/>
      <c r="D49429" s="8"/>
      <c r="E49429" s="1"/>
      <c r="F49429" s="1"/>
      <c r="G49429" s="1"/>
      <c r="H49429" s="1"/>
    </row>
    <row r="49430">
      <c r="A49430" s="1"/>
      <c r="B49430" s="1"/>
      <c r="C49430" s="1"/>
      <c r="D49430" s="8"/>
      <c r="E49430" s="1"/>
      <c r="F49430" s="1"/>
      <c r="G49430" s="1"/>
      <c r="H49430" s="1"/>
    </row>
    <row r="49431">
      <c r="A49431" s="1"/>
      <c r="B49431" s="1"/>
      <c r="C49431" s="1"/>
      <c r="D49431" s="8"/>
      <c r="E49431" s="1"/>
      <c r="F49431" s="1"/>
      <c r="G49431" s="1"/>
      <c r="H49431" s="1"/>
    </row>
    <row r="49432">
      <c r="A49432" s="1"/>
      <c r="B49432" s="1"/>
      <c r="C49432" s="1"/>
      <c r="D49432" s="8"/>
      <c r="E49432" s="1"/>
      <c r="F49432" s="1"/>
      <c r="G49432" s="1"/>
      <c r="H49432" s="1"/>
    </row>
    <row r="49433">
      <c r="A49433" s="1"/>
      <c r="B49433" s="1"/>
      <c r="C49433" s="1"/>
      <c r="D49433" s="8"/>
      <c r="E49433" s="1"/>
      <c r="F49433" s="1"/>
      <c r="G49433" s="1"/>
      <c r="H49433" s="1"/>
    </row>
    <row r="49434">
      <c r="A49434" s="1"/>
      <c r="B49434" s="1"/>
      <c r="C49434" s="1"/>
      <c r="D49434" s="8"/>
      <c r="E49434" s="1"/>
      <c r="F49434" s="1"/>
      <c r="G49434" s="1"/>
      <c r="H49434" s="1"/>
    </row>
    <row r="49435">
      <c r="A49435" s="1"/>
      <c r="B49435" s="1"/>
      <c r="C49435" s="1"/>
      <c r="D49435" s="8"/>
      <c r="E49435" s="1"/>
      <c r="F49435" s="1"/>
      <c r="G49435" s="1"/>
      <c r="H49435" s="1"/>
    </row>
    <row r="49436">
      <c r="A49436" s="1"/>
      <c r="B49436" s="1"/>
      <c r="C49436" s="1"/>
      <c r="D49436" s="8"/>
      <c r="E49436" s="1"/>
      <c r="F49436" s="1"/>
      <c r="G49436" s="1"/>
      <c r="H49436" s="1"/>
    </row>
    <row r="49437">
      <c r="A49437" s="1"/>
      <c r="B49437" s="1"/>
      <c r="C49437" s="1"/>
      <c r="D49437" s="8"/>
      <c r="E49437" s="1"/>
      <c r="F49437" s="1"/>
      <c r="G49437" s="1"/>
      <c r="H49437" s="1"/>
    </row>
    <row r="49438">
      <c r="A49438" s="1"/>
      <c r="B49438" s="1"/>
      <c r="C49438" s="1"/>
      <c r="D49438" s="8"/>
      <c r="E49438" s="1"/>
      <c r="F49438" s="1"/>
      <c r="G49438" s="1"/>
      <c r="H49438" s="1"/>
    </row>
    <row r="49439">
      <c r="A49439" s="1"/>
      <c r="B49439" s="1"/>
      <c r="C49439" s="1"/>
      <c r="D49439" s="8"/>
      <c r="E49439" s="1"/>
      <c r="F49439" s="1"/>
      <c r="G49439" s="1"/>
      <c r="H49439" s="1"/>
    </row>
    <row r="49440">
      <c r="A49440" s="1"/>
      <c r="B49440" s="1"/>
      <c r="C49440" s="1"/>
      <c r="D49440" s="8"/>
      <c r="E49440" s="1"/>
      <c r="F49440" s="1"/>
      <c r="G49440" s="1"/>
      <c r="H49440" s="1"/>
    </row>
    <row r="49441">
      <c r="A49441" s="1"/>
      <c r="B49441" s="1"/>
      <c r="C49441" s="1"/>
      <c r="D49441" s="8"/>
      <c r="E49441" s="1"/>
      <c r="F49441" s="1"/>
      <c r="G49441" s="1"/>
      <c r="H49441" s="1"/>
    </row>
    <row r="49442">
      <c r="A49442" s="1"/>
      <c r="B49442" s="1"/>
      <c r="C49442" s="1"/>
      <c r="D49442" s="8"/>
      <c r="E49442" s="1"/>
      <c r="F49442" s="1"/>
      <c r="G49442" s="1"/>
      <c r="H49442" s="1"/>
    </row>
    <row r="49443">
      <c r="A49443" s="1"/>
      <c r="B49443" s="1"/>
      <c r="C49443" s="1"/>
      <c r="D49443" s="8"/>
      <c r="E49443" s="1"/>
      <c r="F49443" s="1"/>
      <c r="G49443" s="1"/>
      <c r="H49443" s="1"/>
    </row>
    <row r="49444">
      <c r="A49444" s="1"/>
      <c r="B49444" s="1"/>
      <c r="C49444" s="1"/>
      <c r="D49444" s="8"/>
      <c r="E49444" s="1"/>
      <c r="F49444" s="1"/>
      <c r="G49444" s="1"/>
      <c r="H49444" s="1"/>
    </row>
    <row r="49445">
      <c r="A49445" s="1"/>
      <c r="B49445" s="1"/>
      <c r="C49445" s="1"/>
      <c r="D49445" s="8"/>
      <c r="E49445" s="1"/>
      <c r="F49445" s="1"/>
      <c r="G49445" s="1"/>
      <c r="H49445" s="1"/>
    </row>
    <row r="49446">
      <c r="A49446" s="1"/>
      <c r="B49446" s="1"/>
      <c r="C49446" s="1"/>
      <c r="D49446" s="8"/>
      <c r="E49446" s="1"/>
      <c r="F49446" s="1"/>
      <c r="G49446" s="1"/>
      <c r="H49446" s="1"/>
    </row>
    <row r="49447">
      <c r="A49447" s="1"/>
      <c r="B49447" s="1"/>
      <c r="C49447" s="1"/>
      <c r="D49447" s="8"/>
      <c r="E49447" s="1"/>
      <c r="F49447" s="1"/>
      <c r="G49447" s="1"/>
      <c r="H49447" s="1"/>
    </row>
    <row r="49448">
      <c r="A49448" s="1"/>
      <c r="B49448" s="1"/>
      <c r="C49448" s="1"/>
      <c r="D49448" s="8"/>
      <c r="E49448" s="1"/>
      <c r="F49448" s="1"/>
      <c r="G49448" s="1"/>
      <c r="H49448" s="1"/>
    </row>
    <row r="49449">
      <c r="A49449" s="1"/>
      <c r="B49449" s="1"/>
      <c r="C49449" s="1"/>
      <c r="D49449" s="8"/>
      <c r="E49449" s="1"/>
      <c r="F49449" s="1"/>
      <c r="G49449" s="1"/>
      <c r="H49449" s="1"/>
    </row>
    <row r="49450">
      <c r="A49450" s="1"/>
      <c r="B49450" s="1"/>
      <c r="C49450" s="1"/>
      <c r="D49450" s="8"/>
      <c r="E49450" s="1"/>
      <c r="F49450" s="1"/>
      <c r="G49450" s="1"/>
      <c r="H49450" s="1"/>
    </row>
    <row r="49451">
      <c r="A49451" s="1"/>
      <c r="B49451" s="1"/>
      <c r="C49451" s="1"/>
      <c r="D49451" s="8"/>
      <c r="E49451" s="1"/>
      <c r="F49451" s="1"/>
      <c r="G49451" s="1"/>
      <c r="H49451" s="1"/>
    </row>
    <row r="49452">
      <c r="A49452" s="1"/>
      <c r="B49452" s="1"/>
      <c r="C49452" s="1"/>
      <c r="D49452" s="8"/>
      <c r="E49452" s="1"/>
      <c r="F49452" s="1"/>
      <c r="G49452" s="1"/>
      <c r="H49452" s="1"/>
    </row>
    <row r="49453">
      <c r="A49453" s="1"/>
      <c r="B49453" s="1"/>
      <c r="C49453" s="1"/>
      <c r="D49453" s="8"/>
      <c r="E49453" s="1"/>
      <c r="F49453" s="1"/>
      <c r="G49453" s="1"/>
      <c r="H49453" s="1"/>
    </row>
    <row r="49454">
      <c r="A49454" s="1"/>
      <c r="B49454" s="1"/>
      <c r="C49454" s="1"/>
      <c r="D49454" s="8"/>
      <c r="E49454" s="1"/>
      <c r="F49454" s="1"/>
      <c r="G49454" s="1"/>
      <c r="H49454" s="1"/>
    </row>
    <row r="49455">
      <c r="A49455" s="1"/>
      <c r="B49455" s="1"/>
      <c r="C49455" s="1"/>
      <c r="D49455" s="8"/>
      <c r="E49455" s="1"/>
      <c r="F49455" s="1"/>
      <c r="G49455" s="1"/>
      <c r="H49455" s="1"/>
    </row>
    <row r="49456">
      <c r="A49456" s="1"/>
      <c r="B49456" s="1"/>
      <c r="C49456" s="1"/>
      <c r="D49456" s="8"/>
      <c r="E49456" s="1"/>
      <c r="F49456" s="1"/>
      <c r="G49456" s="1"/>
      <c r="H49456" s="1"/>
    </row>
    <row r="49457">
      <c r="A49457" s="1"/>
      <c r="B49457" s="1"/>
      <c r="C49457" s="1"/>
      <c r="D49457" s="8"/>
      <c r="E49457" s="1"/>
      <c r="F49457" s="1"/>
      <c r="G49457" s="1"/>
      <c r="H49457" s="1"/>
    </row>
    <row r="49458">
      <c r="A49458" s="1"/>
      <c r="B49458" s="1"/>
      <c r="C49458" s="1"/>
      <c r="D49458" s="8"/>
      <c r="E49458" s="1"/>
      <c r="F49458" s="1"/>
      <c r="G49458" s="1"/>
      <c r="H49458" s="1"/>
    </row>
    <row r="49459">
      <c r="A49459" s="1"/>
      <c r="B49459" s="1"/>
      <c r="C49459" s="1"/>
      <c r="D49459" s="8"/>
      <c r="E49459" s="1"/>
      <c r="F49459" s="1"/>
      <c r="G49459" s="1"/>
      <c r="H49459" s="1"/>
    </row>
    <row r="49460">
      <c r="A49460" s="1"/>
      <c r="B49460" s="1"/>
      <c r="C49460" s="1"/>
      <c r="D49460" s="8"/>
      <c r="E49460" s="1"/>
      <c r="F49460" s="1"/>
      <c r="G49460" s="1"/>
      <c r="H49460" s="1"/>
    </row>
    <row r="49461">
      <c r="A49461" s="1"/>
      <c r="B49461" s="1"/>
      <c r="C49461" s="1"/>
      <c r="D49461" s="8"/>
      <c r="E49461" s="1"/>
      <c r="F49461" s="1"/>
      <c r="G49461" s="1"/>
      <c r="H49461" s="1"/>
    </row>
    <row r="49462">
      <c r="A49462" s="1"/>
      <c r="B49462" s="1"/>
      <c r="C49462" s="1"/>
      <c r="D49462" s="8"/>
      <c r="E49462" s="1"/>
      <c r="F49462" s="1"/>
      <c r="G49462" s="1"/>
      <c r="H49462" s="1"/>
    </row>
    <row r="49463">
      <c r="A49463" s="1"/>
      <c r="B49463" s="1"/>
      <c r="C49463" s="1"/>
      <c r="D49463" s="8"/>
      <c r="E49463" s="1"/>
      <c r="F49463" s="1"/>
      <c r="G49463" s="1"/>
      <c r="H49463" s="1"/>
    </row>
    <row r="49464">
      <c r="A49464" s="1"/>
      <c r="B49464" s="1"/>
      <c r="C49464" s="1"/>
      <c r="D49464" s="8"/>
      <c r="E49464" s="1"/>
      <c r="F49464" s="1"/>
      <c r="G49464" s="1"/>
      <c r="H49464" s="1"/>
    </row>
    <row r="49465">
      <c r="A49465" s="1"/>
      <c r="B49465" s="1"/>
      <c r="C49465" s="1"/>
      <c r="D49465" s="8"/>
      <c r="E49465" s="1"/>
      <c r="F49465" s="1"/>
      <c r="G49465" s="1"/>
      <c r="H49465" s="1"/>
    </row>
    <row r="49466">
      <c r="A49466" s="1"/>
      <c r="B49466" s="1"/>
      <c r="C49466" s="1"/>
      <c r="D49466" s="8"/>
      <c r="E49466" s="1"/>
      <c r="F49466" s="1"/>
      <c r="G49466" s="1"/>
      <c r="H49466" s="1"/>
    </row>
    <row r="49467">
      <c r="A49467" s="1"/>
      <c r="B49467" s="1"/>
      <c r="C49467" s="1"/>
      <c r="D49467" s="8"/>
      <c r="E49467" s="1"/>
      <c r="F49467" s="1"/>
      <c r="G49467" s="1"/>
      <c r="H49467" s="1"/>
    </row>
    <row r="49468">
      <c r="A49468" s="1"/>
      <c r="B49468" s="1"/>
      <c r="C49468" s="1"/>
      <c r="D49468" s="8"/>
      <c r="E49468" s="1"/>
      <c r="F49468" s="1"/>
      <c r="G49468" s="1"/>
      <c r="H49468" s="1"/>
    </row>
    <row r="49469">
      <c r="A49469" s="1"/>
      <c r="B49469" s="1"/>
      <c r="C49469" s="1"/>
      <c r="D49469" s="8"/>
      <c r="E49469" s="1"/>
      <c r="F49469" s="1"/>
      <c r="G49469" s="1"/>
      <c r="H49469" s="1"/>
    </row>
    <row r="49470">
      <c r="A49470" s="1"/>
      <c r="B49470" s="1"/>
      <c r="C49470" s="1"/>
      <c r="D49470" s="8"/>
      <c r="E49470" s="1"/>
      <c r="F49470" s="1"/>
      <c r="G49470" s="1"/>
      <c r="H49470" s="1"/>
    </row>
    <row r="49471">
      <c r="A49471" s="1"/>
      <c r="B49471" s="1"/>
      <c r="C49471" s="1"/>
      <c r="D49471" s="8"/>
      <c r="E49471" s="1"/>
      <c r="F49471" s="1"/>
      <c r="G49471" s="1"/>
      <c r="H49471" s="1"/>
    </row>
    <row r="49472">
      <c r="A49472" s="1"/>
      <c r="B49472" s="1"/>
      <c r="C49472" s="1"/>
      <c r="D49472" s="8"/>
      <c r="E49472" s="1"/>
      <c r="F49472" s="1"/>
      <c r="G49472" s="1"/>
      <c r="H49472" s="1"/>
    </row>
    <row r="49473">
      <c r="A49473" s="1"/>
      <c r="B49473" s="1"/>
      <c r="C49473" s="1"/>
      <c r="D49473" s="8"/>
      <c r="E49473" s="1"/>
      <c r="F49473" s="1"/>
      <c r="G49473" s="1"/>
      <c r="H49473" s="1"/>
    </row>
    <row r="49474">
      <c r="A49474" s="1"/>
      <c r="B49474" s="1"/>
      <c r="C49474" s="1"/>
      <c r="D49474" s="8"/>
      <c r="E49474" s="1"/>
      <c r="F49474" s="1"/>
      <c r="G49474" s="1"/>
      <c r="H49474" s="1"/>
    </row>
    <row r="49475">
      <c r="A49475" s="1"/>
      <c r="B49475" s="1"/>
      <c r="C49475" s="1"/>
      <c r="D49475" s="8"/>
      <c r="E49475" s="1"/>
      <c r="F49475" s="1"/>
      <c r="G49475" s="1"/>
      <c r="H49475" s="1"/>
    </row>
    <row r="49476">
      <c r="A49476" s="1"/>
      <c r="B49476" s="1"/>
      <c r="C49476" s="1"/>
      <c r="D49476" s="8"/>
      <c r="E49476" s="1"/>
      <c r="F49476" s="1"/>
      <c r="G49476" s="1"/>
      <c r="H49476" s="1"/>
    </row>
    <row r="49477">
      <c r="A49477" s="1"/>
      <c r="B49477" s="1"/>
      <c r="C49477" s="1"/>
      <c r="D49477" s="8"/>
      <c r="E49477" s="1"/>
      <c r="F49477" s="1"/>
      <c r="G49477" s="1"/>
      <c r="H49477" s="1"/>
    </row>
    <row r="49478">
      <c r="A49478" s="1"/>
      <c r="B49478" s="1"/>
      <c r="C49478" s="1"/>
      <c r="D49478" s="8"/>
      <c r="E49478" s="1"/>
      <c r="F49478" s="1"/>
      <c r="G49478" s="1"/>
      <c r="H49478" s="1"/>
    </row>
    <row r="49479">
      <c r="A49479" s="1"/>
      <c r="B49479" s="1"/>
      <c r="C49479" s="1"/>
      <c r="D49479" s="8"/>
      <c r="E49479" s="1"/>
      <c r="F49479" s="1"/>
      <c r="G49479" s="1"/>
      <c r="H49479" s="1"/>
    </row>
    <row r="49480">
      <c r="A49480" s="1"/>
      <c r="B49480" s="1"/>
      <c r="C49480" s="1"/>
      <c r="D49480" s="8"/>
      <c r="E49480" s="1"/>
      <c r="F49480" s="1"/>
      <c r="G49480" s="1"/>
      <c r="H49480" s="1"/>
    </row>
    <row r="49481">
      <c r="A49481" s="1"/>
      <c r="B49481" s="1"/>
      <c r="C49481" s="1"/>
      <c r="D49481" s="8"/>
      <c r="E49481" s="1"/>
      <c r="F49481" s="1"/>
      <c r="G49481" s="1"/>
      <c r="H49481" s="1"/>
    </row>
    <row r="49482">
      <c r="A49482" s="1"/>
      <c r="B49482" s="1"/>
      <c r="C49482" s="1"/>
      <c r="D49482" s="8"/>
      <c r="E49482" s="1"/>
      <c r="F49482" s="1"/>
      <c r="G49482" s="1"/>
      <c r="H49482" s="1"/>
    </row>
    <row r="49483">
      <c r="A49483" s="1"/>
      <c r="B49483" s="1"/>
      <c r="C49483" s="1"/>
      <c r="D49483" s="8"/>
      <c r="E49483" s="1"/>
      <c r="F49483" s="1"/>
      <c r="G49483" s="1"/>
      <c r="H49483" s="1"/>
    </row>
    <row r="49484">
      <c r="A49484" s="1"/>
      <c r="B49484" s="1"/>
      <c r="C49484" s="1"/>
      <c r="D49484" s="8"/>
      <c r="E49484" s="1"/>
      <c r="F49484" s="1"/>
      <c r="G49484" s="1"/>
      <c r="H49484" s="1"/>
    </row>
    <row r="49485">
      <c r="A49485" s="1"/>
      <c r="B49485" s="1"/>
      <c r="C49485" s="1"/>
      <c r="D49485" s="8"/>
      <c r="E49485" s="1"/>
      <c r="F49485" s="1"/>
      <c r="G49485" s="1"/>
      <c r="H49485" s="1"/>
    </row>
    <row r="49486">
      <c r="A49486" s="1"/>
      <c r="B49486" s="1"/>
      <c r="C49486" s="1"/>
      <c r="D49486" s="8"/>
      <c r="E49486" s="1"/>
      <c r="F49486" s="1"/>
      <c r="G49486" s="1"/>
      <c r="H49486" s="1"/>
    </row>
    <row r="49487">
      <c r="A49487" s="1"/>
      <c r="B49487" s="1"/>
      <c r="C49487" s="1"/>
      <c r="D49487" s="8"/>
      <c r="E49487" s="1"/>
      <c r="F49487" s="1"/>
      <c r="G49487" s="1"/>
      <c r="H49487" s="1"/>
    </row>
    <row r="49488">
      <c r="A49488" s="1"/>
      <c r="B49488" s="1"/>
      <c r="C49488" s="1"/>
      <c r="D49488" s="8"/>
      <c r="E49488" s="1"/>
      <c r="F49488" s="1"/>
      <c r="G49488" s="1"/>
      <c r="H49488" s="1"/>
    </row>
    <row r="49489">
      <c r="A49489" s="1"/>
      <c r="B49489" s="1"/>
      <c r="C49489" s="1"/>
      <c r="D49489" s="8"/>
      <c r="E49489" s="1"/>
      <c r="F49489" s="1"/>
      <c r="G49489" s="1"/>
      <c r="H49489" s="1"/>
    </row>
    <row r="49490">
      <c r="A49490" s="1"/>
      <c r="B49490" s="1"/>
      <c r="C49490" s="1"/>
      <c r="D49490" s="8"/>
      <c r="E49490" s="1"/>
      <c r="F49490" s="1"/>
      <c r="G49490" s="1"/>
      <c r="H49490" s="1"/>
    </row>
    <row r="49491">
      <c r="A49491" s="1"/>
      <c r="B49491" s="1"/>
      <c r="C49491" s="1"/>
      <c r="D49491" s="8"/>
      <c r="E49491" s="1"/>
      <c r="F49491" s="1"/>
      <c r="G49491" s="1"/>
      <c r="H49491" s="1"/>
    </row>
    <row r="49492">
      <c r="A49492" s="1"/>
      <c r="B49492" s="1"/>
      <c r="C49492" s="1"/>
      <c r="D49492" s="8"/>
      <c r="E49492" s="1"/>
      <c r="F49492" s="1"/>
      <c r="G49492" s="1"/>
      <c r="H49492" s="1"/>
    </row>
    <row r="49493">
      <c r="A49493" s="1"/>
      <c r="B49493" s="1"/>
      <c r="C49493" s="1"/>
      <c r="D49493" s="8"/>
      <c r="E49493" s="1"/>
      <c r="F49493" s="1"/>
      <c r="G49493" s="1"/>
      <c r="H49493" s="1"/>
    </row>
    <row r="49494">
      <c r="A49494" s="1"/>
      <c r="B49494" s="1"/>
      <c r="C49494" s="1"/>
      <c r="D49494" s="8"/>
      <c r="E49494" s="1"/>
      <c r="F49494" s="1"/>
      <c r="G49494" s="1"/>
      <c r="H49494" s="1"/>
    </row>
    <row r="49495">
      <c r="A49495" s="1"/>
      <c r="B49495" s="1"/>
      <c r="C49495" s="1"/>
      <c r="D49495" s="8"/>
      <c r="E49495" s="1"/>
      <c r="F49495" s="1"/>
      <c r="G49495" s="1"/>
      <c r="H49495" s="1"/>
    </row>
    <row r="49496">
      <c r="A49496" s="1"/>
      <c r="B49496" s="1"/>
      <c r="C49496" s="1"/>
      <c r="D49496" s="8"/>
      <c r="E49496" s="1"/>
      <c r="F49496" s="1"/>
      <c r="G49496" s="1"/>
      <c r="H49496" s="1"/>
    </row>
    <row r="49497">
      <c r="A49497" s="1"/>
      <c r="B49497" s="1"/>
      <c r="C49497" s="1"/>
      <c r="D49497" s="8"/>
      <c r="E49497" s="1"/>
      <c r="F49497" s="1"/>
      <c r="G49497" s="1"/>
      <c r="H49497" s="1"/>
    </row>
    <row r="49498">
      <c r="A49498" s="1"/>
      <c r="B49498" s="1"/>
      <c r="C49498" s="1"/>
      <c r="D49498" s="8"/>
      <c r="E49498" s="1"/>
      <c r="F49498" s="1"/>
      <c r="G49498" s="1"/>
      <c r="H49498" s="1"/>
    </row>
    <row r="49499">
      <c r="A49499" s="1"/>
      <c r="B49499" s="1"/>
      <c r="C49499" s="1"/>
      <c r="D49499" s="8"/>
      <c r="E49499" s="1"/>
      <c r="F49499" s="1"/>
      <c r="G49499" s="1"/>
      <c r="H49499" s="1"/>
    </row>
    <row r="49500">
      <c r="A49500" s="1"/>
      <c r="B49500" s="1"/>
      <c r="C49500" s="1"/>
      <c r="D49500" s="8"/>
      <c r="E49500" s="1"/>
      <c r="F49500" s="1"/>
      <c r="G49500" s="1"/>
      <c r="H49500" s="1"/>
    </row>
    <row r="49501">
      <c r="A49501" s="1"/>
      <c r="B49501" s="1"/>
      <c r="C49501" s="1"/>
      <c r="D49501" s="8"/>
      <c r="E49501" s="1"/>
      <c r="F49501" s="1"/>
      <c r="G49501" s="1"/>
      <c r="H49501" s="1"/>
    </row>
    <row r="49502">
      <c r="A49502" s="1"/>
      <c r="B49502" s="1"/>
      <c r="C49502" s="1"/>
      <c r="D49502" s="8"/>
      <c r="E49502" s="1"/>
      <c r="F49502" s="1"/>
      <c r="G49502" s="1"/>
      <c r="H49502" s="1"/>
    </row>
    <row r="49503">
      <c r="A49503" s="1"/>
      <c r="B49503" s="1"/>
      <c r="C49503" s="1"/>
      <c r="D49503" s="8"/>
      <c r="E49503" s="1"/>
      <c r="F49503" s="1"/>
      <c r="G49503" s="1"/>
      <c r="H49503" s="1"/>
    </row>
    <row r="49504">
      <c r="A49504" s="1"/>
      <c r="B49504" s="1"/>
      <c r="C49504" s="1"/>
      <c r="D49504" s="8"/>
      <c r="E49504" s="1"/>
      <c r="F49504" s="1"/>
      <c r="G49504" s="1"/>
      <c r="H49504" s="1"/>
    </row>
    <row r="49505">
      <c r="A49505" s="1"/>
      <c r="B49505" s="1"/>
      <c r="C49505" s="1"/>
      <c r="D49505" s="8"/>
      <c r="E49505" s="1"/>
      <c r="F49505" s="1"/>
      <c r="G49505" s="1"/>
      <c r="H49505" s="1"/>
    </row>
    <row r="49506">
      <c r="A49506" s="1"/>
      <c r="B49506" s="1"/>
      <c r="C49506" s="1"/>
      <c r="D49506" s="8"/>
      <c r="E49506" s="1"/>
      <c r="F49506" s="1"/>
      <c r="G49506" s="1"/>
      <c r="H49506" s="1"/>
    </row>
    <row r="49507">
      <c r="A49507" s="1"/>
      <c r="B49507" s="1"/>
      <c r="C49507" s="1"/>
      <c r="D49507" s="8"/>
      <c r="E49507" s="1"/>
      <c r="F49507" s="1"/>
      <c r="G49507" s="1"/>
      <c r="H49507" s="1"/>
    </row>
    <row r="49508">
      <c r="A49508" s="1"/>
      <c r="B49508" s="1"/>
      <c r="C49508" s="1"/>
      <c r="D49508" s="8"/>
      <c r="E49508" s="1"/>
      <c r="F49508" s="1"/>
      <c r="G49508" s="1"/>
      <c r="H49508" s="1"/>
    </row>
    <row r="49509">
      <c r="A49509" s="1"/>
      <c r="B49509" s="1"/>
      <c r="C49509" s="1"/>
      <c r="D49509" s="8"/>
      <c r="E49509" s="1"/>
      <c r="F49509" s="1"/>
      <c r="G49509" s="1"/>
      <c r="H49509" s="1"/>
    </row>
    <row r="49510">
      <c r="A49510" s="1"/>
      <c r="B49510" s="1"/>
      <c r="C49510" s="1"/>
      <c r="D49510" s="8"/>
      <c r="E49510" s="1"/>
      <c r="F49510" s="1"/>
      <c r="G49510" s="1"/>
      <c r="H49510" s="1"/>
    </row>
    <row r="49511">
      <c r="A49511" s="1"/>
      <c r="B49511" s="1"/>
      <c r="C49511" s="1"/>
      <c r="D49511" s="8"/>
      <c r="E49511" s="1"/>
      <c r="F49511" s="1"/>
      <c r="G49511" s="1"/>
      <c r="H49511" s="1"/>
    </row>
    <row r="49512">
      <c r="A49512" s="1"/>
      <c r="B49512" s="1"/>
      <c r="C49512" s="1"/>
      <c r="D49512" s="8"/>
      <c r="E49512" s="1"/>
      <c r="F49512" s="1"/>
      <c r="G49512" s="1"/>
      <c r="H49512" s="1"/>
    </row>
    <row r="49513">
      <c r="A49513" s="1"/>
      <c r="B49513" s="1"/>
      <c r="C49513" s="1"/>
      <c r="D49513" s="8"/>
      <c r="E49513" s="1"/>
      <c r="F49513" s="1"/>
      <c r="G49513" s="1"/>
      <c r="H49513" s="1"/>
    </row>
    <row r="49514">
      <c r="A49514" s="1"/>
      <c r="B49514" s="1"/>
      <c r="C49514" s="1"/>
      <c r="D49514" s="8"/>
      <c r="E49514" s="1"/>
      <c r="F49514" s="1"/>
      <c r="G49514" s="1"/>
      <c r="H49514" s="1"/>
    </row>
    <row r="49515">
      <c r="A49515" s="1"/>
      <c r="B49515" s="1"/>
      <c r="C49515" s="1"/>
      <c r="D49515" s="8"/>
      <c r="E49515" s="1"/>
      <c r="F49515" s="1"/>
      <c r="G49515" s="1"/>
      <c r="H49515" s="1"/>
    </row>
    <row r="49516">
      <c r="A49516" s="1"/>
      <c r="B49516" s="1"/>
      <c r="C49516" s="1"/>
      <c r="D49516" s="8"/>
      <c r="E49516" s="1"/>
      <c r="F49516" s="1"/>
      <c r="G49516" s="1"/>
      <c r="H49516" s="1"/>
    </row>
    <row r="49517">
      <c r="A49517" s="1"/>
      <c r="B49517" s="1"/>
      <c r="C49517" s="1"/>
      <c r="D49517" s="8"/>
      <c r="E49517" s="1"/>
      <c r="F49517" s="1"/>
      <c r="G49517" s="1"/>
      <c r="H49517" s="1"/>
    </row>
    <row r="49518">
      <c r="A49518" s="1"/>
      <c r="B49518" s="1"/>
      <c r="C49518" s="1"/>
      <c r="D49518" s="8"/>
      <c r="E49518" s="1"/>
      <c r="F49518" s="1"/>
      <c r="G49518" s="1"/>
      <c r="H49518" s="1"/>
    </row>
    <row r="49519">
      <c r="A49519" s="1"/>
      <c r="B49519" s="1"/>
      <c r="C49519" s="1"/>
      <c r="D49519" s="8"/>
      <c r="E49519" s="1"/>
      <c r="F49519" s="1"/>
      <c r="G49519" s="1"/>
      <c r="H49519" s="1"/>
    </row>
    <row r="49520">
      <c r="A49520" s="1"/>
      <c r="B49520" s="1"/>
      <c r="C49520" s="1"/>
      <c r="D49520" s="8"/>
      <c r="E49520" s="1"/>
      <c r="F49520" s="1"/>
      <c r="G49520" s="1"/>
      <c r="H49520" s="1"/>
    </row>
    <row r="49521">
      <c r="A49521" s="1"/>
      <c r="B49521" s="1"/>
      <c r="C49521" s="1"/>
      <c r="D49521" s="8"/>
      <c r="E49521" s="1"/>
      <c r="F49521" s="1"/>
      <c r="G49521" s="1"/>
      <c r="H49521" s="1"/>
    </row>
    <row r="49522">
      <c r="A49522" s="1"/>
      <c r="B49522" s="1"/>
      <c r="C49522" s="1"/>
      <c r="D49522" s="8"/>
      <c r="E49522" s="1"/>
      <c r="F49522" s="1"/>
      <c r="G49522" s="1"/>
      <c r="H49522" s="1"/>
    </row>
    <row r="49523">
      <c r="A49523" s="1"/>
      <c r="B49523" s="1"/>
      <c r="C49523" s="1"/>
      <c r="D49523" s="8"/>
      <c r="E49523" s="1"/>
      <c r="F49523" s="1"/>
      <c r="G49523" s="1"/>
      <c r="H49523" s="1"/>
    </row>
    <row r="49524">
      <c r="A49524" s="1"/>
      <c r="B49524" s="1"/>
      <c r="C49524" s="1"/>
      <c r="D49524" s="8"/>
      <c r="E49524" s="1"/>
      <c r="F49524" s="1"/>
      <c r="G49524" s="1"/>
      <c r="H49524" s="1"/>
    </row>
    <row r="49525">
      <c r="A49525" s="1"/>
      <c r="B49525" s="1"/>
      <c r="C49525" s="1"/>
      <c r="D49525" s="8"/>
      <c r="E49525" s="1"/>
      <c r="F49525" s="1"/>
      <c r="G49525" s="1"/>
      <c r="H49525" s="1"/>
    </row>
    <row r="49526">
      <c r="A49526" s="1"/>
      <c r="B49526" s="1"/>
      <c r="C49526" s="1"/>
      <c r="D49526" s="8"/>
      <c r="E49526" s="1"/>
      <c r="F49526" s="1"/>
      <c r="G49526" s="1"/>
      <c r="H49526" s="1"/>
    </row>
    <row r="49527">
      <c r="A49527" s="1"/>
      <c r="B49527" s="1"/>
      <c r="C49527" s="1"/>
      <c r="D49527" s="8"/>
      <c r="E49527" s="1"/>
      <c r="F49527" s="1"/>
      <c r="G49527" s="1"/>
      <c r="H49527" s="1"/>
    </row>
    <row r="49528">
      <c r="A49528" s="1"/>
      <c r="B49528" s="1"/>
      <c r="C49528" s="1"/>
      <c r="D49528" s="8"/>
      <c r="E49528" s="1"/>
      <c r="F49528" s="1"/>
      <c r="G49528" s="1"/>
      <c r="H49528" s="1"/>
    </row>
    <row r="49529">
      <c r="A49529" s="1"/>
      <c r="B49529" s="1"/>
      <c r="C49529" s="1"/>
      <c r="D49529" s="8"/>
      <c r="E49529" s="1"/>
      <c r="F49529" s="1"/>
      <c r="G49529" s="1"/>
      <c r="H49529" s="1"/>
    </row>
    <row r="49530">
      <c r="A49530" s="1"/>
      <c r="B49530" s="1"/>
      <c r="C49530" s="1"/>
      <c r="D49530" s="8"/>
      <c r="E49530" s="1"/>
      <c r="F49530" s="1"/>
      <c r="G49530" s="1"/>
      <c r="H49530" s="1"/>
    </row>
    <row r="49531">
      <c r="A49531" s="1"/>
      <c r="B49531" s="1"/>
      <c r="C49531" s="1"/>
      <c r="D49531" s="8"/>
      <c r="E49531" s="1"/>
      <c r="F49531" s="1"/>
      <c r="G49531" s="1"/>
      <c r="H49531" s="1"/>
    </row>
    <row r="49532">
      <c r="A49532" s="1"/>
      <c r="B49532" s="1"/>
      <c r="C49532" s="1"/>
      <c r="D49532" s="8"/>
      <c r="E49532" s="1"/>
      <c r="F49532" s="1"/>
      <c r="G49532" s="1"/>
      <c r="H49532" s="1"/>
    </row>
    <row r="49533">
      <c r="A49533" s="1"/>
      <c r="B49533" s="1"/>
      <c r="C49533" s="1"/>
      <c r="D49533" s="8"/>
      <c r="E49533" s="1"/>
      <c r="F49533" s="1"/>
      <c r="G49533" s="1"/>
      <c r="H49533" s="1"/>
    </row>
    <row r="49534">
      <c r="A49534" s="1"/>
      <c r="B49534" s="1"/>
      <c r="C49534" s="1"/>
      <c r="D49534" s="8"/>
      <c r="E49534" s="1"/>
      <c r="F49534" s="1"/>
      <c r="G49534" s="1"/>
      <c r="H49534" s="1"/>
    </row>
    <row r="49535">
      <c r="A49535" s="1"/>
      <c r="B49535" s="1"/>
      <c r="C49535" s="1"/>
      <c r="D49535" s="8"/>
      <c r="E49535" s="1"/>
      <c r="F49535" s="1"/>
      <c r="G49535" s="1"/>
      <c r="H49535" s="1"/>
    </row>
    <row r="49536">
      <c r="A49536" s="1"/>
      <c r="B49536" s="1"/>
      <c r="C49536" s="1"/>
      <c r="D49536" s="8"/>
      <c r="E49536" s="1"/>
      <c r="F49536" s="1"/>
      <c r="G49536" s="1"/>
      <c r="H49536" s="1"/>
    </row>
    <row r="49537">
      <c r="A49537" s="1"/>
      <c r="B49537" s="1"/>
      <c r="C49537" s="1"/>
      <c r="D49537" s="8"/>
      <c r="E49537" s="1"/>
      <c r="F49537" s="1"/>
      <c r="G49537" s="1"/>
      <c r="H49537" s="1"/>
    </row>
    <row r="49538">
      <c r="A49538" s="1"/>
      <c r="B49538" s="1"/>
      <c r="C49538" s="1"/>
      <c r="D49538" s="8"/>
      <c r="E49538" s="1"/>
      <c r="F49538" s="1"/>
      <c r="G49538" s="1"/>
      <c r="H49538" s="1"/>
    </row>
    <row r="49539">
      <c r="A49539" s="1"/>
      <c r="B49539" s="1"/>
      <c r="C49539" s="1"/>
      <c r="D49539" s="8"/>
      <c r="E49539" s="1"/>
      <c r="F49539" s="1"/>
      <c r="G49539" s="1"/>
      <c r="H49539" s="1"/>
    </row>
    <row r="49540">
      <c r="A49540" s="1"/>
      <c r="B49540" s="1"/>
      <c r="C49540" s="1"/>
      <c r="D49540" s="8"/>
      <c r="E49540" s="1"/>
      <c r="F49540" s="1"/>
      <c r="G49540" s="1"/>
      <c r="H49540" s="1"/>
    </row>
    <row r="49541">
      <c r="A49541" s="1"/>
      <c r="B49541" s="1"/>
      <c r="C49541" s="1"/>
      <c r="D49541" s="8"/>
      <c r="E49541" s="1"/>
      <c r="F49541" s="1"/>
      <c r="G49541" s="1"/>
      <c r="H49541" s="1"/>
    </row>
    <row r="49542">
      <c r="A49542" s="1"/>
      <c r="B49542" s="1"/>
      <c r="C49542" s="1"/>
      <c r="D49542" s="8"/>
      <c r="E49542" s="1"/>
      <c r="F49542" s="1"/>
      <c r="G49542" s="1"/>
      <c r="H49542" s="1"/>
    </row>
    <row r="49543">
      <c r="A49543" s="1"/>
      <c r="B49543" s="1"/>
      <c r="C49543" s="1"/>
      <c r="D49543" s="8"/>
      <c r="E49543" s="1"/>
      <c r="F49543" s="1"/>
      <c r="G49543" s="1"/>
      <c r="H49543" s="1"/>
    </row>
    <row r="49544">
      <c r="A49544" s="1"/>
      <c r="B49544" s="1"/>
      <c r="C49544" s="1"/>
      <c r="D49544" s="8"/>
      <c r="E49544" s="1"/>
      <c r="F49544" s="1"/>
      <c r="G49544" s="1"/>
      <c r="H49544" s="1"/>
    </row>
    <row r="49545">
      <c r="A49545" s="1"/>
      <c r="B49545" s="1"/>
      <c r="C49545" s="1"/>
      <c r="D49545" s="8"/>
      <c r="E49545" s="1"/>
      <c r="F49545" s="1"/>
      <c r="G49545" s="1"/>
      <c r="H49545" s="1"/>
    </row>
    <row r="49546">
      <c r="A49546" s="1"/>
      <c r="B49546" s="1"/>
      <c r="C49546" s="1"/>
      <c r="D49546" s="8"/>
      <c r="E49546" s="1"/>
      <c r="F49546" s="1"/>
      <c r="G49546" s="1"/>
      <c r="H49546" s="1"/>
    </row>
    <row r="49547">
      <c r="A49547" s="1"/>
      <c r="B49547" s="1"/>
      <c r="C49547" s="1"/>
      <c r="D49547" s="8"/>
      <c r="E49547" s="1"/>
      <c r="F49547" s="1"/>
      <c r="G49547" s="1"/>
      <c r="H49547" s="1"/>
    </row>
    <row r="49548">
      <c r="A49548" s="1"/>
      <c r="B49548" s="1"/>
      <c r="C49548" s="1"/>
      <c r="D49548" s="8"/>
      <c r="E49548" s="1"/>
      <c r="F49548" s="1"/>
      <c r="G49548" s="1"/>
      <c r="H49548" s="1"/>
    </row>
    <row r="49549">
      <c r="A49549" s="1"/>
      <c r="B49549" s="1"/>
      <c r="C49549" s="1"/>
      <c r="D49549" s="8"/>
      <c r="E49549" s="1"/>
      <c r="F49549" s="1"/>
      <c r="G49549" s="1"/>
      <c r="H49549" s="1"/>
    </row>
    <row r="49550">
      <c r="A49550" s="1"/>
      <c r="B49550" s="1"/>
      <c r="C49550" s="1"/>
      <c r="D49550" s="8"/>
      <c r="E49550" s="1"/>
      <c r="F49550" s="1"/>
      <c r="G49550" s="1"/>
      <c r="H49550" s="1"/>
    </row>
    <row r="49551">
      <c r="A49551" s="1"/>
      <c r="B49551" s="1"/>
      <c r="C49551" s="1"/>
      <c r="D49551" s="8"/>
      <c r="E49551" s="1"/>
      <c r="F49551" s="1"/>
      <c r="G49551" s="1"/>
      <c r="H49551" s="1"/>
    </row>
    <row r="49552">
      <c r="A49552" s="1"/>
      <c r="B49552" s="1"/>
      <c r="C49552" s="1"/>
      <c r="D49552" s="8"/>
      <c r="E49552" s="1"/>
      <c r="F49552" s="1"/>
      <c r="G49552" s="1"/>
      <c r="H49552" s="1"/>
    </row>
    <row r="49553">
      <c r="A49553" s="1"/>
      <c r="B49553" s="1"/>
      <c r="C49553" s="1"/>
      <c r="D49553" s="8"/>
      <c r="E49553" s="1"/>
      <c r="F49553" s="1"/>
      <c r="G49553" s="1"/>
      <c r="H49553" s="1"/>
    </row>
    <row r="49554">
      <c r="A49554" s="1"/>
      <c r="B49554" s="1"/>
      <c r="C49554" s="1"/>
      <c r="D49554" s="8"/>
      <c r="E49554" s="1"/>
      <c r="F49554" s="1"/>
      <c r="G49554" s="1"/>
      <c r="H49554" s="1"/>
    </row>
    <row r="49555">
      <c r="A49555" s="1"/>
      <c r="B49555" s="1"/>
      <c r="C49555" s="1"/>
      <c r="D49555" s="8"/>
      <c r="E49555" s="1"/>
      <c r="F49555" s="1"/>
      <c r="G49555" s="1"/>
      <c r="H49555" s="1"/>
    </row>
    <row r="49556">
      <c r="A49556" s="1"/>
      <c r="B49556" s="1"/>
      <c r="C49556" s="1"/>
      <c r="D49556" s="8"/>
      <c r="E49556" s="1"/>
      <c r="F49556" s="1"/>
      <c r="G49556" s="1"/>
      <c r="H49556" s="1"/>
    </row>
    <row r="49557">
      <c r="A49557" s="1"/>
      <c r="B49557" s="1"/>
      <c r="C49557" s="1"/>
      <c r="D49557" s="8"/>
      <c r="E49557" s="1"/>
      <c r="F49557" s="1"/>
      <c r="G49557" s="1"/>
      <c r="H49557" s="1"/>
    </row>
    <row r="49558">
      <c r="A49558" s="1"/>
      <c r="B49558" s="1"/>
      <c r="C49558" s="1"/>
      <c r="D49558" s="8"/>
      <c r="E49558" s="1"/>
      <c r="F49558" s="1"/>
      <c r="G49558" s="1"/>
      <c r="H49558" s="1"/>
    </row>
    <row r="49559">
      <c r="A49559" s="1"/>
      <c r="B49559" s="1"/>
      <c r="C49559" s="1"/>
      <c r="D49559" s="8"/>
      <c r="E49559" s="1"/>
      <c r="F49559" s="1"/>
      <c r="G49559" s="1"/>
      <c r="H49559" s="1"/>
    </row>
    <row r="49560">
      <c r="A49560" s="1"/>
      <c r="B49560" s="1"/>
      <c r="C49560" s="1"/>
      <c r="D49560" s="8"/>
      <c r="E49560" s="1"/>
      <c r="F49560" s="1"/>
      <c r="G49560" s="1"/>
      <c r="H49560" s="1"/>
    </row>
    <row r="49561">
      <c r="A49561" s="1"/>
      <c r="B49561" s="1"/>
      <c r="C49561" s="1"/>
      <c r="D49561" s="8"/>
      <c r="E49561" s="1"/>
      <c r="F49561" s="1"/>
      <c r="G49561" s="1"/>
      <c r="H49561" s="1"/>
    </row>
    <row r="49562">
      <c r="A49562" s="1"/>
      <c r="B49562" s="1"/>
      <c r="C49562" s="1"/>
      <c r="D49562" s="8"/>
      <c r="E49562" s="1"/>
      <c r="F49562" s="1"/>
      <c r="G49562" s="1"/>
      <c r="H49562" s="1"/>
    </row>
    <row r="49563">
      <c r="A49563" s="1"/>
      <c r="B49563" s="1"/>
      <c r="C49563" s="1"/>
      <c r="D49563" s="8"/>
      <c r="E49563" s="1"/>
      <c r="F49563" s="1"/>
      <c r="G49563" s="1"/>
      <c r="H49563" s="1"/>
    </row>
    <row r="49564">
      <c r="A49564" s="1"/>
      <c r="B49564" s="1"/>
      <c r="C49564" s="1"/>
      <c r="D49564" s="8"/>
      <c r="E49564" s="1"/>
      <c r="F49564" s="1"/>
      <c r="G49564" s="1"/>
      <c r="H49564" s="1"/>
    </row>
    <row r="49565">
      <c r="A49565" s="1"/>
      <c r="B49565" s="1"/>
      <c r="C49565" s="1"/>
      <c r="D49565" s="8"/>
      <c r="E49565" s="1"/>
      <c r="F49565" s="1"/>
      <c r="G49565" s="1"/>
      <c r="H49565" s="1"/>
    </row>
    <row r="49566">
      <c r="A49566" s="1"/>
      <c r="B49566" s="1"/>
      <c r="C49566" s="1"/>
      <c r="D49566" s="8"/>
      <c r="E49566" s="1"/>
      <c r="F49566" s="1"/>
      <c r="G49566" s="1"/>
      <c r="H49566" s="1"/>
    </row>
    <row r="49567">
      <c r="A49567" s="1"/>
      <c r="B49567" s="1"/>
      <c r="C49567" s="1"/>
      <c r="D49567" s="8"/>
      <c r="E49567" s="1"/>
      <c r="F49567" s="1"/>
      <c r="G49567" s="1"/>
      <c r="H49567" s="1"/>
    </row>
    <row r="49568">
      <c r="A49568" s="1"/>
      <c r="B49568" s="1"/>
      <c r="C49568" s="1"/>
      <c r="D49568" s="8"/>
      <c r="E49568" s="1"/>
      <c r="F49568" s="1"/>
      <c r="G49568" s="1"/>
      <c r="H49568" s="1"/>
    </row>
    <row r="49569">
      <c r="A49569" s="1"/>
      <c r="B49569" s="1"/>
      <c r="C49569" s="1"/>
      <c r="D49569" s="8"/>
      <c r="E49569" s="1"/>
      <c r="F49569" s="1"/>
      <c r="G49569" s="1"/>
      <c r="H49569" s="1"/>
    </row>
    <row r="49570">
      <c r="A49570" s="1"/>
      <c r="B49570" s="1"/>
      <c r="C49570" s="1"/>
      <c r="D49570" s="8"/>
      <c r="E49570" s="1"/>
      <c r="F49570" s="1"/>
      <c r="G49570" s="1"/>
      <c r="H49570" s="1"/>
    </row>
    <row r="49571">
      <c r="A49571" s="1"/>
      <c r="B49571" s="1"/>
      <c r="C49571" s="1"/>
      <c r="D49571" s="8"/>
      <c r="E49571" s="1"/>
      <c r="F49571" s="1"/>
      <c r="G49571" s="1"/>
      <c r="H49571" s="1"/>
    </row>
    <row r="49572">
      <c r="A49572" s="1"/>
      <c r="B49572" s="1"/>
      <c r="C49572" s="1"/>
      <c r="D49572" s="8"/>
      <c r="E49572" s="1"/>
      <c r="F49572" s="1"/>
      <c r="G49572" s="1"/>
      <c r="H49572" s="1"/>
    </row>
    <row r="49573">
      <c r="A49573" s="1"/>
      <c r="B49573" s="1"/>
      <c r="C49573" s="1"/>
      <c r="D49573" s="8"/>
      <c r="E49573" s="1"/>
      <c r="F49573" s="1"/>
      <c r="G49573" s="1"/>
      <c r="H49573" s="1"/>
    </row>
    <row r="49574">
      <c r="A49574" s="1"/>
      <c r="B49574" s="1"/>
      <c r="C49574" s="1"/>
      <c r="D49574" s="8"/>
      <c r="E49574" s="1"/>
      <c r="F49574" s="1"/>
      <c r="G49574" s="1"/>
      <c r="H49574" s="1"/>
    </row>
    <row r="49575">
      <c r="A49575" s="1"/>
      <c r="B49575" s="1"/>
      <c r="C49575" s="1"/>
      <c r="D49575" s="8"/>
      <c r="E49575" s="1"/>
      <c r="F49575" s="1"/>
      <c r="G49575" s="1"/>
      <c r="H49575" s="1"/>
    </row>
    <row r="49576">
      <c r="A49576" s="1"/>
      <c r="B49576" s="1"/>
      <c r="C49576" s="1"/>
      <c r="D49576" s="8"/>
      <c r="E49576" s="1"/>
      <c r="F49576" s="1"/>
      <c r="G49576" s="1"/>
      <c r="H49576" s="1"/>
    </row>
    <row r="49577">
      <c r="A49577" s="1"/>
      <c r="B49577" s="1"/>
      <c r="C49577" s="1"/>
      <c r="D49577" s="8"/>
      <c r="E49577" s="1"/>
      <c r="F49577" s="1"/>
      <c r="G49577" s="1"/>
      <c r="H49577" s="1"/>
    </row>
    <row r="49578">
      <c r="A49578" s="1"/>
      <c r="B49578" s="1"/>
      <c r="C49578" s="1"/>
      <c r="D49578" s="8"/>
      <c r="E49578" s="1"/>
      <c r="F49578" s="1"/>
      <c r="G49578" s="1"/>
      <c r="H49578" s="1"/>
    </row>
    <row r="49579">
      <c r="A49579" s="1"/>
      <c r="B49579" s="1"/>
      <c r="C49579" s="1"/>
      <c r="D49579" s="8"/>
      <c r="E49579" s="1"/>
      <c r="F49579" s="1"/>
      <c r="G49579" s="1"/>
      <c r="H49579" s="1"/>
    </row>
    <row r="49580">
      <c r="A49580" s="1"/>
      <c r="B49580" s="1"/>
      <c r="C49580" s="1"/>
      <c r="D49580" s="8"/>
      <c r="E49580" s="1"/>
      <c r="F49580" s="1"/>
      <c r="G49580" s="1"/>
      <c r="H49580" s="1"/>
    </row>
    <row r="49581">
      <c r="A49581" s="1"/>
      <c r="B49581" s="1"/>
      <c r="C49581" s="1"/>
      <c r="D49581" s="8"/>
      <c r="E49581" s="1"/>
      <c r="F49581" s="1"/>
      <c r="G49581" s="1"/>
      <c r="H49581" s="1"/>
    </row>
    <row r="49582">
      <c r="A49582" s="1"/>
      <c r="B49582" s="1"/>
      <c r="C49582" s="1"/>
      <c r="D49582" s="8"/>
      <c r="E49582" s="1"/>
      <c r="F49582" s="1"/>
      <c r="G49582" s="1"/>
      <c r="H49582" s="1"/>
    </row>
    <row r="49583">
      <c r="A49583" s="1"/>
      <c r="B49583" s="1"/>
      <c r="C49583" s="1"/>
      <c r="D49583" s="8"/>
      <c r="E49583" s="1"/>
      <c r="F49583" s="1"/>
      <c r="G49583" s="1"/>
      <c r="H49583" s="1"/>
    </row>
    <row r="49584">
      <c r="A49584" s="1"/>
      <c r="B49584" s="1"/>
      <c r="C49584" s="1"/>
      <c r="D49584" s="8"/>
      <c r="E49584" s="1"/>
      <c r="F49584" s="1"/>
      <c r="G49584" s="1"/>
      <c r="H49584" s="1"/>
    </row>
    <row r="49585">
      <c r="A49585" s="1"/>
      <c r="B49585" s="1"/>
      <c r="C49585" s="1"/>
      <c r="D49585" s="8"/>
      <c r="E49585" s="1"/>
      <c r="F49585" s="1"/>
      <c r="G49585" s="1"/>
      <c r="H49585" s="1"/>
    </row>
    <row r="49586">
      <c r="A49586" s="1"/>
      <c r="B49586" s="1"/>
      <c r="C49586" s="1"/>
      <c r="D49586" s="8"/>
      <c r="E49586" s="1"/>
      <c r="F49586" s="1"/>
      <c r="G49586" s="1"/>
      <c r="H49586" s="1"/>
    </row>
    <row r="49587">
      <c r="A49587" s="1"/>
      <c r="B49587" s="1"/>
      <c r="C49587" s="1"/>
      <c r="D49587" s="8"/>
      <c r="E49587" s="1"/>
      <c r="F49587" s="1"/>
      <c r="G49587" s="1"/>
      <c r="H49587" s="1"/>
    </row>
    <row r="49588">
      <c r="A49588" s="1"/>
      <c r="B49588" s="1"/>
      <c r="C49588" s="1"/>
      <c r="D49588" s="8"/>
      <c r="E49588" s="1"/>
      <c r="F49588" s="1"/>
      <c r="G49588" s="1"/>
      <c r="H49588" s="1"/>
    </row>
    <row r="49589">
      <c r="A49589" s="1"/>
      <c r="B49589" s="1"/>
      <c r="C49589" s="1"/>
      <c r="D49589" s="8"/>
      <c r="E49589" s="1"/>
      <c r="F49589" s="1"/>
      <c r="G49589" s="1"/>
      <c r="H49589" s="1"/>
    </row>
    <row r="49590">
      <c r="A49590" s="1"/>
      <c r="B49590" s="1"/>
      <c r="C49590" s="1"/>
      <c r="D49590" s="8"/>
      <c r="E49590" s="1"/>
      <c r="F49590" s="1"/>
      <c r="G49590" s="1"/>
      <c r="H49590" s="1"/>
    </row>
    <row r="49591">
      <c r="A49591" s="1"/>
      <c r="B49591" s="1"/>
      <c r="C49591" s="1"/>
      <c r="D49591" s="8"/>
      <c r="E49591" s="1"/>
      <c r="F49591" s="1"/>
      <c r="G49591" s="1"/>
      <c r="H49591" s="1"/>
    </row>
    <row r="49592">
      <c r="A49592" s="1"/>
      <c r="B49592" s="1"/>
      <c r="C49592" s="1"/>
      <c r="D49592" s="8"/>
      <c r="E49592" s="1"/>
      <c r="F49592" s="1"/>
      <c r="G49592" s="1"/>
      <c r="H49592" s="1"/>
    </row>
    <row r="49593">
      <c r="A49593" s="1"/>
      <c r="B49593" s="1"/>
      <c r="C49593" s="1"/>
      <c r="D49593" s="8"/>
      <c r="E49593" s="1"/>
      <c r="F49593" s="1"/>
      <c r="G49593" s="1"/>
      <c r="H49593" s="1"/>
    </row>
    <row r="49594">
      <c r="A49594" s="1"/>
      <c r="B49594" s="1"/>
      <c r="C49594" s="1"/>
      <c r="D49594" s="8"/>
      <c r="E49594" s="1"/>
      <c r="F49594" s="1"/>
      <c r="G49594" s="1"/>
      <c r="H49594" s="1"/>
    </row>
    <row r="49595">
      <c r="A49595" s="1"/>
      <c r="B49595" s="1"/>
      <c r="C49595" s="1"/>
      <c r="D49595" s="8"/>
      <c r="E49595" s="1"/>
      <c r="F49595" s="1"/>
      <c r="G49595" s="1"/>
      <c r="H49595" s="1"/>
    </row>
    <row r="49596">
      <c r="A49596" s="1"/>
      <c r="B49596" s="1"/>
      <c r="C49596" s="1"/>
      <c r="D49596" s="8"/>
      <c r="E49596" s="1"/>
      <c r="F49596" s="1"/>
      <c r="G49596" s="1"/>
      <c r="H49596" s="1"/>
    </row>
    <row r="49597">
      <c r="A49597" s="1"/>
      <c r="B49597" s="1"/>
      <c r="C49597" s="1"/>
      <c r="D49597" s="8"/>
      <c r="E49597" s="1"/>
      <c r="F49597" s="1"/>
      <c r="G49597" s="1"/>
      <c r="H49597" s="1"/>
    </row>
    <row r="49598">
      <c r="A49598" s="1"/>
      <c r="B49598" s="1"/>
      <c r="C49598" s="1"/>
      <c r="D49598" s="8"/>
      <c r="E49598" s="1"/>
      <c r="F49598" s="1"/>
      <c r="G49598" s="1"/>
      <c r="H49598" s="1"/>
    </row>
    <row r="49599">
      <c r="A49599" s="1"/>
      <c r="B49599" s="1"/>
      <c r="C49599" s="1"/>
      <c r="D49599" s="8"/>
      <c r="E49599" s="1"/>
      <c r="F49599" s="1"/>
      <c r="G49599" s="1"/>
      <c r="H49599" s="1"/>
    </row>
    <row r="49600">
      <c r="A49600" s="1"/>
      <c r="B49600" s="1"/>
      <c r="C49600" s="1"/>
      <c r="D49600" s="8"/>
      <c r="E49600" s="1"/>
      <c r="F49600" s="1"/>
      <c r="G49600" s="1"/>
      <c r="H49600" s="1"/>
    </row>
    <row r="49601">
      <c r="A49601" s="1"/>
      <c r="B49601" s="1"/>
      <c r="C49601" s="1"/>
      <c r="D49601" s="8"/>
      <c r="E49601" s="1"/>
      <c r="F49601" s="1"/>
      <c r="G49601" s="1"/>
      <c r="H49601" s="1"/>
    </row>
    <row r="49602">
      <c r="A49602" s="1"/>
      <c r="B49602" s="1"/>
      <c r="C49602" s="1"/>
      <c r="D49602" s="8"/>
      <c r="E49602" s="1"/>
      <c r="F49602" s="1"/>
      <c r="G49602" s="1"/>
      <c r="H49602" s="1"/>
    </row>
    <row r="49603">
      <c r="A49603" s="1"/>
      <c r="B49603" s="1"/>
      <c r="C49603" s="1"/>
      <c r="D49603" s="8"/>
      <c r="E49603" s="1"/>
      <c r="F49603" s="1"/>
      <c r="G49603" s="1"/>
      <c r="H49603" s="1"/>
    </row>
    <row r="49604">
      <c r="A49604" s="1"/>
      <c r="B49604" s="1"/>
      <c r="C49604" s="1"/>
      <c r="D49604" s="8"/>
      <c r="E49604" s="1"/>
      <c r="F49604" s="1"/>
      <c r="G49604" s="1"/>
      <c r="H49604" s="1"/>
    </row>
    <row r="49605">
      <c r="A49605" s="1"/>
      <c r="B49605" s="1"/>
      <c r="C49605" s="1"/>
      <c r="D49605" s="8"/>
      <c r="E49605" s="1"/>
      <c r="F49605" s="1"/>
      <c r="G49605" s="1"/>
      <c r="H49605" s="1"/>
    </row>
    <row r="49606">
      <c r="A49606" s="1"/>
      <c r="B49606" s="1"/>
      <c r="C49606" s="1"/>
      <c r="D49606" s="8"/>
      <c r="E49606" s="1"/>
      <c r="F49606" s="1"/>
      <c r="G49606" s="1"/>
      <c r="H49606" s="1"/>
    </row>
    <row r="49607">
      <c r="A49607" s="1"/>
      <c r="B49607" s="1"/>
      <c r="C49607" s="1"/>
      <c r="D49607" s="8"/>
      <c r="E49607" s="1"/>
      <c r="F49607" s="1"/>
      <c r="G49607" s="1"/>
      <c r="H49607" s="1"/>
    </row>
    <row r="49608">
      <c r="A49608" s="1"/>
      <c r="B49608" s="1"/>
      <c r="C49608" s="1"/>
      <c r="D49608" s="8"/>
      <c r="E49608" s="1"/>
      <c r="F49608" s="1"/>
      <c r="G49608" s="1"/>
      <c r="H49608" s="1"/>
    </row>
    <row r="49609">
      <c r="A49609" s="1"/>
      <c r="B49609" s="1"/>
      <c r="C49609" s="1"/>
      <c r="D49609" s="8"/>
      <c r="E49609" s="1"/>
      <c r="F49609" s="1"/>
      <c r="G49609" s="1"/>
      <c r="H49609" s="1"/>
    </row>
    <row r="49610">
      <c r="A49610" s="1"/>
      <c r="B49610" s="1"/>
      <c r="C49610" s="1"/>
      <c r="D49610" s="8"/>
      <c r="E49610" s="1"/>
      <c r="F49610" s="1"/>
      <c r="G49610" s="1"/>
      <c r="H49610" s="1"/>
    </row>
    <row r="49611">
      <c r="A49611" s="1"/>
      <c r="B49611" s="1"/>
      <c r="C49611" s="1"/>
      <c r="D49611" s="8"/>
      <c r="E49611" s="1"/>
      <c r="F49611" s="1"/>
      <c r="G49611" s="1"/>
      <c r="H49611" s="1"/>
    </row>
    <row r="49612">
      <c r="A49612" s="1"/>
      <c r="B49612" s="1"/>
      <c r="C49612" s="1"/>
      <c r="D49612" s="8"/>
      <c r="E49612" s="1"/>
      <c r="F49612" s="1"/>
      <c r="G49612" s="1"/>
      <c r="H49612" s="1"/>
    </row>
    <row r="49613">
      <c r="A49613" s="1"/>
      <c r="B49613" s="1"/>
      <c r="C49613" s="1"/>
      <c r="D49613" s="8"/>
      <c r="E49613" s="1"/>
      <c r="F49613" s="1"/>
      <c r="G49613" s="1"/>
      <c r="H49613" s="1"/>
    </row>
    <row r="49614">
      <c r="A49614" s="1"/>
      <c r="B49614" s="1"/>
      <c r="C49614" s="1"/>
      <c r="D49614" s="8"/>
      <c r="E49614" s="1"/>
      <c r="F49614" s="1"/>
      <c r="G49614" s="1"/>
      <c r="H49614" s="1"/>
    </row>
    <row r="49615">
      <c r="A49615" s="1"/>
      <c r="B49615" s="1"/>
      <c r="C49615" s="1"/>
      <c r="D49615" s="8"/>
      <c r="E49615" s="1"/>
      <c r="F49615" s="1"/>
      <c r="G49615" s="1"/>
      <c r="H49615" s="1"/>
    </row>
    <row r="49616">
      <c r="A49616" s="1"/>
      <c r="B49616" s="1"/>
      <c r="C49616" s="1"/>
      <c r="D49616" s="8"/>
      <c r="E49616" s="1"/>
      <c r="F49616" s="1"/>
      <c r="G49616" s="1"/>
      <c r="H49616" s="1"/>
    </row>
    <row r="49617">
      <c r="A49617" s="1"/>
      <c r="B49617" s="1"/>
      <c r="C49617" s="1"/>
      <c r="D49617" s="8"/>
      <c r="E49617" s="1"/>
      <c r="F49617" s="1"/>
      <c r="G49617" s="1"/>
      <c r="H49617" s="1"/>
    </row>
    <row r="49618">
      <c r="A49618" s="1"/>
      <c r="B49618" s="1"/>
      <c r="C49618" s="1"/>
      <c r="D49618" s="8"/>
      <c r="E49618" s="1"/>
      <c r="F49618" s="1"/>
      <c r="G49618" s="1"/>
      <c r="H49618" s="1"/>
    </row>
    <row r="49619">
      <c r="A49619" s="1"/>
      <c r="B49619" s="1"/>
      <c r="C49619" s="1"/>
      <c r="D49619" s="8"/>
      <c r="E49619" s="1"/>
      <c r="F49619" s="1"/>
      <c r="G49619" s="1"/>
      <c r="H49619" s="1"/>
    </row>
    <row r="49620">
      <c r="A49620" s="1"/>
      <c r="B49620" s="1"/>
      <c r="C49620" s="1"/>
      <c r="D49620" s="8"/>
      <c r="E49620" s="1"/>
      <c r="F49620" s="1"/>
      <c r="G49620" s="1"/>
      <c r="H49620" s="1"/>
    </row>
    <row r="49621">
      <c r="A49621" s="1"/>
      <c r="B49621" s="1"/>
      <c r="C49621" s="1"/>
      <c r="D49621" s="8"/>
      <c r="E49621" s="1"/>
      <c r="F49621" s="1"/>
      <c r="G49621" s="1"/>
      <c r="H49621" s="1"/>
    </row>
    <row r="49622">
      <c r="A49622" s="1"/>
      <c r="B49622" s="1"/>
      <c r="C49622" s="1"/>
      <c r="D49622" s="8"/>
      <c r="E49622" s="1"/>
      <c r="F49622" s="1"/>
      <c r="G49622" s="1"/>
      <c r="H49622" s="1"/>
    </row>
    <row r="49623">
      <c r="A49623" s="1"/>
      <c r="B49623" s="1"/>
      <c r="C49623" s="1"/>
      <c r="D49623" s="8"/>
      <c r="E49623" s="1"/>
      <c r="F49623" s="1"/>
      <c r="G49623" s="1"/>
      <c r="H49623" s="1"/>
    </row>
    <row r="49624">
      <c r="A49624" s="1"/>
      <c r="B49624" s="1"/>
      <c r="C49624" s="1"/>
      <c r="D49624" s="8"/>
      <c r="E49624" s="1"/>
      <c r="F49624" s="1"/>
      <c r="G49624" s="1"/>
      <c r="H49624" s="1"/>
    </row>
    <row r="49625">
      <c r="A49625" s="1"/>
      <c r="B49625" s="1"/>
      <c r="C49625" s="1"/>
      <c r="D49625" s="8"/>
      <c r="E49625" s="1"/>
      <c r="F49625" s="1"/>
      <c r="G49625" s="1"/>
      <c r="H49625" s="1"/>
    </row>
    <row r="49626">
      <c r="A49626" s="1"/>
      <c r="B49626" s="1"/>
      <c r="C49626" s="1"/>
      <c r="D49626" s="8"/>
      <c r="E49626" s="1"/>
      <c r="F49626" s="1"/>
      <c r="G49626" s="1"/>
      <c r="H49626" s="1"/>
    </row>
    <row r="49627">
      <c r="A49627" s="1"/>
      <c r="B49627" s="1"/>
      <c r="C49627" s="1"/>
      <c r="D49627" s="8"/>
      <c r="E49627" s="1"/>
      <c r="F49627" s="1"/>
      <c r="G49627" s="1"/>
      <c r="H49627" s="1"/>
    </row>
    <row r="49628">
      <c r="A49628" s="1"/>
      <c r="B49628" s="1"/>
      <c r="C49628" s="1"/>
      <c r="D49628" s="8"/>
      <c r="E49628" s="1"/>
      <c r="F49628" s="1"/>
      <c r="G49628" s="1"/>
      <c r="H49628" s="1"/>
    </row>
    <row r="49629">
      <c r="A49629" s="1"/>
      <c r="B49629" s="1"/>
      <c r="C49629" s="1"/>
      <c r="D49629" s="8"/>
      <c r="E49629" s="1"/>
      <c r="F49629" s="1"/>
      <c r="G49629" s="1"/>
      <c r="H49629" s="1"/>
    </row>
    <row r="49630">
      <c r="A49630" s="1"/>
      <c r="B49630" s="1"/>
      <c r="C49630" s="1"/>
      <c r="D49630" s="8"/>
      <c r="E49630" s="1"/>
      <c r="F49630" s="1"/>
      <c r="G49630" s="1"/>
      <c r="H49630" s="1"/>
    </row>
    <row r="49631">
      <c r="A49631" s="1"/>
      <c r="B49631" s="1"/>
      <c r="C49631" s="1"/>
      <c r="D49631" s="8"/>
      <c r="E49631" s="1"/>
      <c r="F49631" s="1"/>
      <c r="G49631" s="1"/>
      <c r="H49631" s="1"/>
    </row>
    <row r="49632">
      <c r="A49632" s="1"/>
      <c r="B49632" s="1"/>
      <c r="C49632" s="1"/>
      <c r="D49632" s="8"/>
      <c r="E49632" s="1"/>
      <c r="F49632" s="1"/>
      <c r="G49632" s="1"/>
      <c r="H49632" s="1"/>
    </row>
    <row r="49633">
      <c r="A49633" s="1"/>
      <c r="B49633" s="1"/>
      <c r="C49633" s="1"/>
      <c r="D49633" s="8"/>
      <c r="E49633" s="1"/>
      <c r="F49633" s="1"/>
      <c r="G49633" s="1"/>
      <c r="H49633" s="1"/>
    </row>
    <row r="49634">
      <c r="A49634" s="1"/>
      <c r="B49634" s="1"/>
      <c r="C49634" s="1"/>
      <c r="D49634" s="8"/>
      <c r="E49634" s="1"/>
      <c r="F49634" s="1"/>
      <c r="G49634" s="1"/>
      <c r="H49634" s="1"/>
    </row>
    <row r="49635">
      <c r="A49635" s="1"/>
      <c r="B49635" s="1"/>
      <c r="C49635" s="1"/>
      <c r="D49635" s="8"/>
      <c r="E49635" s="1"/>
      <c r="F49635" s="1"/>
      <c r="G49635" s="1"/>
      <c r="H49635" s="1"/>
    </row>
    <row r="49636">
      <c r="A49636" s="1"/>
      <c r="B49636" s="1"/>
      <c r="C49636" s="1"/>
      <c r="D49636" s="8"/>
      <c r="E49636" s="1"/>
      <c r="F49636" s="1"/>
      <c r="G49636" s="1"/>
      <c r="H49636" s="1"/>
    </row>
    <row r="49637">
      <c r="A49637" s="1"/>
      <c r="B49637" s="1"/>
      <c r="C49637" s="1"/>
      <c r="D49637" s="8"/>
      <c r="E49637" s="1"/>
      <c r="F49637" s="1"/>
      <c r="G49637" s="1"/>
      <c r="H49637" s="1"/>
    </row>
    <row r="49638">
      <c r="A49638" s="1"/>
      <c r="B49638" s="1"/>
      <c r="C49638" s="1"/>
      <c r="D49638" s="8"/>
      <c r="E49638" s="1"/>
      <c r="F49638" s="1"/>
      <c r="G49638" s="1"/>
      <c r="H49638" s="1"/>
    </row>
    <row r="49639">
      <c r="A49639" s="1"/>
      <c r="B49639" s="1"/>
      <c r="C49639" s="1"/>
      <c r="D49639" s="8"/>
      <c r="E49639" s="1"/>
      <c r="F49639" s="1"/>
      <c r="G49639" s="1"/>
      <c r="H49639" s="1"/>
    </row>
    <row r="49640">
      <c r="A49640" s="1"/>
      <c r="B49640" s="1"/>
      <c r="C49640" s="1"/>
      <c r="D49640" s="8"/>
      <c r="E49640" s="1"/>
      <c r="F49640" s="1"/>
      <c r="G49640" s="1"/>
      <c r="H49640" s="1"/>
    </row>
    <row r="49641">
      <c r="A49641" s="1"/>
      <c r="B49641" s="1"/>
      <c r="C49641" s="1"/>
      <c r="D49641" s="8"/>
      <c r="E49641" s="1"/>
      <c r="F49641" s="1"/>
      <c r="G49641" s="1"/>
      <c r="H49641" s="1"/>
    </row>
    <row r="49642">
      <c r="A49642" s="1"/>
      <c r="B49642" s="1"/>
      <c r="C49642" s="1"/>
      <c r="D49642" s="8"/>
      <c r="E49642" s="1"/>
      <c r="F49642" s="1"/>
      <c r="G49642" s="1"/>
      <c r="H49642" s="1"/>
    </row>
    <row r="49643">
      <c r="A49643" s="1"/>
      <c r="B49643" s="1"/>
      <c r="C49643" s="1"/>
      <c r="D49643" s="8"/>
      <c r="E49643" s="1"/>
      <c r="F49643" s="1"/>
      <c r="G49643" s="1"/>
      <c r="H49643" s="1"/>
    </row>
    <row r="49644">
      <c r="A49644" s="1"/>
      <c r="B49644" s="1"/>
      <c r="C49644" s="1"/>
      <c r="D49644" s="8"/>
      <c r="E49644" s="1"/>
      <c r="F49644" s="1"/>
      <c r="G49644" s="1"/>
      <c r="H49644" s="1"/>
    </row>
    <row r="49645">
      <c r="A49645" s="1"/>
      <c r="B49645" s="1"/>
      <c r="C49645" s="1"/>
      <c r="D49645" s="8"/>
      <c r="E49645" s="1"/>
      <c r="F49645" s="1"/>
      <c r="G49645" s="1"/>
      <c r="H49645" s="1"/>
    </row>
    <row r="49646">
      <c r="A49646" s="1"/>
      <c r="B49646" s="1"/>
      <c r="C49646" s="1"/>
      <c r="D49646" s="8"/>
      <c r="E49646" s="1"/>
      <c r="F49646" s="1"/>
      <c r="G49646" s="1"/>
      <c r="H49646" s="1"/>
    </row>
    <row r="49647">
      <c r="A49647" s="1"/>
      <c r="B49647" s="1"/>
      <c r="C49647" s="1"/>
      <c r="D49647" s="8"/>
      <c r="E49647" s="1"/>
      <c r="F49647" s="1"/>
      <c r="G49647" s="1"/>
      <c r="H49647" s="1"/>
    </row>
    <row r="49648">
      <c r="A49648" s="1"/>
      <c r="B49648" s="1"/>
      <c r="C49648" s="1"/>
      <c r="D49648" s="8"/>
      <c r="E49648" s="1"/>
      <c r="F49648" s="1"/>
      <c r="G49648" s="1"/>
      <c r="H49648" s="1"/>
    </row>
    <row r="49649">
      <c r="A49649" s="1"/>
      <c r="B49649" s="1"/>
      <c r="C49649" s="1"/>
      <c r="D49649" s="8"/>
      <c r="E49649" s="1"/>
      <c r="F49649" s="1"/>
      <c r="G49649" s="1"/>
      <c r="H49649" s="1"/>
    </row>
    <row r="49650">
      <c r="A49650" s="1"/>
      <c r="B49650" s="1"/>
      <c r="C49650" s="1"/>
      <c r="D49650" s="8"/>
      <c r="E49650" s="1"/>
      <c r="F49650" s="1"/>
      <c r="G49650" s="1"/>
      <c r="H49650" s="1"/>
    </row>
    <row r="49651">
      <c r="A49651" s="1"/>
      <c r="B49651" s="1"/>
      <c r="C49651" s="1"/>
      <c r="D49651" s="8"/>
      <c r="E49651" s="1"/>
      <c r="F49651" s="1"/>
      <c r="G49651" s="1"/>
      <c r="H49651" s="1"/>
    </row>
    <row r="49652">
      <c r="A49652" s="1"/>
      <c r="B49652" s="1"/>
      <c r="C49652" s="1"/>
      <c r="D49652" s="8"/>
      <c r="E49652" s="1"/>
      <c r="F49652" s="1"/>
      <c r="G49652" s="1"/>
      <c r="H49652" s="1"/>
    </row>
    <row r="49653">
      <c r="A49653" s="1"/>
      <c r="B49653" s="1"/>
      <c r="C49653" s="1"/>
      <c r="D49653" s="8"/>
      <c r="E49653" s="1"/>
      <c r="F49653" s="1"/>
      <c r="G49653" s="1"/>
      <c r="H49653" s="1"/>
    </row>
    <row r="49654">
      <c r="A49654" s="1"/>
      <c r="B49654" s="1"/>
      <c r="C49654" s="1"/>
      <c r="D49654" s="8"/>
      <c r="E49654" s="1"/>
      <c r="F49654" s="1"/>
      <c r="G49654" s="1"/>
      <c r="H49654" s="1"/>
    </row>
    <row r="49655">
      <c r="A49655" s="1"/>
      <c r="B49655" s="1"/>
      <c r="C49655" s="1"/>
      <c r="D49655" s="8"/>
      <c r="E49655" s="1"/>
      <c r="F49655" s="1"/>
      <c r="G49655" s="1"/>
      <c r="H49655" s="1"/>
    </row>
    <row r="49656">
      <c r="A49656" s="1"/>
      <c r="B49656" s="1"/>
      <c r="C49656" s="1"/>
      <c r="D49656" s="8"/>
      <c r="E49656" s="1"/>
      <c r="F49656" s="1"/>
      <c r="G49656" s="1"/>
      <c r="H49656" s="1"/>
    </row>
    <row r="49657">
      <c r="A49657" s="1"/>
      <c r="B49657" s="1"/>
      <c r="C49657" s="1"/>
      <c r="D49657" s="8"/>
      <c r="E49657" s="1"/>
      <c r="F49657" s="1"/>
      <c r="G49657" s="1"/>
      <c r="H49657" s="1"/>
    </row>
    <row r="49658">
      <c r="A49658" s="1"/>
      <c r="B49658" s="1"/>
      <c r="C49658" s="1"/>
      <c r="D49658" s="8"/>
      <c r="E49658" s="1"/>
      <c r="F49658" s="1"/>
      <c r="G49658" s="1"/>
      <c r="H49658" s="1"/>
    </row>
    <row r="49659">
      <c r="A49659" s="1"/>
      <c r="B49659" s="1"/>
      <c r="C49659" s="1"/>
      <c r="D49659" s="8"/>
      <c r="E49659" s="1"/>
      <c r="F49659" s="1"/>
      <c r="G49659" s="1"/>
      <c r="H49659" s="1"/>
    </row>
    <row r="49660">
      <c r="A49660" s="1"/>
      <c r="B49660" s="1"/>
      <c r="C49660" s="1"/>
      <c r="D49660" s="8"/>
      <c r="E49660" s="1"/>
      <c r="F49660" s="1"/>
      <c r="G49660" s="1"/>
      <c r="H49660" s="1"/>
    </row>
    <row r="49661">
      <c r="A49661" s="1"/>
      <c r="B49661" s="1"/>
      <c r="C49661" s="1"/>
      <c r="D49661" s="8"/>
      <c r="E49661" s="1"/>
      <c r="F49661" s="1"/>
      <c r="G49661" s="1"/>
      <c r="H49661" s="1"/>
    </row>
    <row r="49662">
      <c r="A49662" s="1"/>
      <c r="B49662" s="1"/>
      <c r="C49662" s="1"/>
      <c r="D49662" s="8"/>
      <c r="E49662" s="1"/>
      <c r="F49662" s="1"/>
      <c r="G49662" s="1"/>
      <c r="H49662" s="1"/>
    </row>
    <row r="49663">
      <c r="A49663" s="1"/>
      <c r="B49663" s="1"/>
      <c r="C49663" s="1"/>
      <c r="D49663" s="8"/>
      <c r="E49663" s="1"/>
      <c r="F49663" s="1"/>
      <c r="G49663" s="1"/>
      <c r="H49663" s="1"/>
    </row>
    <row r="49664">
      <c r="A49664" s="1"/>
      <c r="B49664" s="1"/>
      <c r="C49664" s="1"/>
      <c r="D49664" s="8"/>
      <c r="E49664" s="1"/>
      <c r="F49664" s="1"/>
      <c r="G49664" s="1"/>
      <c r="H49664" s="1"/>
    </row>
    <row r="49665">
      <c r="A49665" s="1"/>
      <c r="B49665" s="1"/>
      <c r="C49665" s="1"/>
      <c r="D49665" s="8"/>
      <c r="E49665" s="1"/>
      <c r="F49665" s="1"/>
      <c r="G49665" s="1"/>
      <c r="H49665" s="1"/>
    </row>
    <row r="49666">
      <c r="A49666" s="1"/>
      <c r="B49666" s="1"/>
      <c r="C49666" s="1"/>
      <c r="D49666" s="8"/>
      <c r="E49666" s="1"/>
      <c r="F49666" s="1"/>
      <c r="G49666" s="1"/>
      <c r="H49666" s="1"/>
    </row>
    <row r="49667">
      <c r="A49667" s="1"/>
      <c r="B49667" s="1"/>
      <c r="C49667" s="1"/>
      <c r="D49667" s="8"/>
      <c r="E49667" s="1"/>
      <c r="F49667" s="1"/>
      <c r="G49667" s="1"/>
      <c r="H49667" s="1"/>
    </row>
    <row r="49668">
      <c r="A49668" s="1"/>
      <c r="B49668" s="1"/>
      <c r="C49668" s="1"/>
      <c r="D49668" s="8"/>
      <c r="E49668" s="1"/>
      <c r="F49668" s="1"/>
      <c r="G49668" s="1"/>
      <c r="H49668" s="1"/>
    </row>
    <row r="49669">
      <c r="A49669" s="1"/>
      <c r="B49669" s="1"/>
      <c r="C49669" s="1"/>
      <c r="D49669" s="8"/>
      <c r="E49669" s="1"/>
      <c r="F49669" s="1"/>
      <c r="G49669" s="1"/>
      <c r="H49669" s="1"/>
    </row>
    <row r="49670">
      <c r="A49670" s="1"/>
      <c r="B49670" s="1"/>
      <c r="C49670" s="1"/>
      <c r="D49670" s="8"/>
      <c r="E49670" s="1"/>
      <c r="F49670" s="1"/>
      <c r="G49670" s="1"/>
      <c r="H49670" s="1"/>
    </row>
    <row r="49671">
      <c r="A49671" s="1"/>
      <c r="B49671" s="1"/>
      <c r="C49671" s="1"/>
      <c r="D49671" s="8"/>
      <c r="E49671" s="1"/>
      <c r="F49671" s="1"/>
      <c r="G49671" s="1"/>
      <c r="H49671" s="1"/>
    </row>
    <row r="49672">
      <c r="A49672" s="1"/>
      <c r="B49672" s="1"/>
      <c r="C49672" s="1"/>
      <c r="D49672" s="8"/>
      <c r="E49672" s="1"/>
      <c r="F49672" s="1"/>
      <c r="G49672" s="1"/>
      <c r="H49672" s="1"/>
    </row>
    <row r="49673">
      <c r="A49673" s="1"/>
      <c r="B49673" s="1"/>
      <c r="C49673" s="1"/>
      <c r="D49673" s="8"/>
      <c r="E49673" s="1"/>
      <c r="F49673" s="1"/>
      <c r="G49673" s="1"/>
      <c r="H49673" s="1"/>
    </row>
    <row r="49674">
      <c r="A49674" s="1"/>
      <c r="B49674" s="1"/>
      <c r="C49674" s="1"/>
      <c r="D49674" s="8"/>
      <c r="E49674" s="1"/>
      <c r="F49674" s="1"/>
      <c r="G49674" s="1"/>
      <c r="H49674" s="1"/>
    </row>
    <row r="49675">
      <c r="A49675" s="1"/>
      <c r="B49675" s="1"/>
      <c r="C49675" s="1"/>
      <c r="D49675" s="8"/>
      <c r="E49675" s="1"/>
      <c r="F49675" s="1"/>
      <c r="G49675" s="1"/>
      <c r="H49675" s="1"/>
    </row>
    <row r="49676">
      <c r="A49676" s="1"/>
      <c r="B49676" s="1"/>
      <c r="C49676" s="1"/>
      <c r="D49676" s="8"/>
      <c r="E49676" s="1"/>
      <c r="F49676" s="1"/>
      <c r="G49676" s="1"/>
      <c r="H49676" s="1"/>
    </row>
    <row r="49677">
      <c r="A49677" s="1"/>
      <c r="B49677" s="1"/>
      <c r="C49677" s="1"/>
      <c r="D49677" s="8"/>
      <c r="E49677" s="1"/>
      <c r="F49677" s="1"/>
      <c r="G49677" s="1"/>
      <c r="H49677" s="1"/>
    </row>
    <row r="49678">
      <c r="A49678" s="1"/>
      <c r="B49678" s="1"/>
      <c r="C49678" s="1"/>
      <c r="D49678" s="8"/>
      <c r="E49678" s="1"/>
      <c r="F49678" s="1"/>
      <c r="G49678" s="1"/>
      <c r="H49678" s="1"/>
    </row>
    <row r="49679">
      <c r="A49679" s="1"/>
      <c r="B49679" s="1"/>
      <c r="C49679" s="1"/>
      <c r="D49679" s="8"/>
      <c r="E49679" s="1"/>
      <c r="F49679" s="1"/>
      <c r="G49679" s="1"/>
      <c r="H49679" s="1"/>
    </row>
    <row r="49680">
      <c r="A49680" s="1"/>
      <c r="B49680" s="1"/>
      <c r="C49680" s="1"/>
      <c r="D49680" s="8"/>
      <c r="E49680" s="1"/>
      <c r="F49680" s="1"/>
      <c r="G49680" s="1"/>
      <c r="H49680" s="1"/>
    </row>
    <row r="49681">
      <c r="A49681" s="1"/>
      <c r="B49681" s="1"/>
      <c r="C49681" s="1"/>
      <c r="D49681" s="8"/>
      <c r="E49681" s="1"/>
      <c r="F49681" s="1"/>
      <c r="G49681" s="1"/>
      <c r="H49681" s="1"/>
    </row>
    <row r="49682">
      <c r="A49682" s="1"/>
      <c r="B49682" s="1"/>
      <c r="C49682" s="1"/>
      <c r="D49682" s="8"/>
      <c r="E49682" s="1"/>
      <c r="F49682" s="1"/>
      <c r="G49682" s="1"/>
      <c r="H49682" s="1"/>
    </row>
    <row r="49683">
      <c r="A49683" s="1"/>
      <c r="B49683" s="1"/>
      <c r="C49683" s="1"/>
      <c r="D49683" s="8"/>
      <c r="E49683" s="1"/>
      <c r="F49683" s="1"/>
      <c r="G49683" s="1"/>
      <c r="H49683" s="1"/>
    </row>
    <row r="49684">
      <c r="A49684" s="1"/>
      <c r="B49684" s="1"/>
      <c r="C49684" s="1"/>
      <c r="D49684" s="8"/>
      <c r="E49684" s="1"/>
      <c r="F49684" s="1"/>
      <c r="G49684" s="1"/>
      <c r="H49684" s="1"/>
    </row>
    <row r="49685">
      <c r="A49685" s="1"/>
      <c r="B49685" s="1"/>
      <c r="C49685" s="1"/>
      <c r="D49685" s="8"/>
      <c r="E49685" s="1"/>
      <c r="F49685" s="1"/>
      <c r="G49685" s="1"/>
      <c r="H49685" s="1"/>
    </row>
    <row r="49686">
      <c r="A49686" s="1"/>
      <c r="B49686" s="1"/>
      <c r="C49686" s="1"/>
      <c r="D49686" s="8"/>
      <c r="E49686" s="1"/>
      <c r="F49686" s="1"/>
      <c r="G49686" s="1"/>
      <c r="H49686" s="1"/>
    </row>
    <row r="49687">
      <c r="A49687" s="1"/>
      <c r="B49687" s="1"/>
      <c r="C49687" s="1"/>
      <c r="D49687" s="8"/>
      <c r="E49687" s="1"/>
      <c r="F49687" s="1"/>
      <c r="G49687" s="1"/>
      <c r="H49687" s="1"/>
    </row>
    <row r="49688">
      <c r="A49688" s="1"/>
      <c r="B49688" s="1"/>
      <c r="C49688" s="1"/>
      <c r="D49688" s="8"/>
      <c r="E49688" s="1"/>
      <c r="F49688" s="1"/>
      <c r="G49688" s="1"/>
      <c r="H49688" s="1"/>
    </row>
    <row r="49689">
      <c r="A49689" s="1"/>
      <c r="B49689" s="1"/>
      <c r="C49689" s="1"/>
      <c r="D49689" s="8"/>
      <c r="E49689" s="1"/>
      <c r="F49689" s="1"/>
      <c r="G49689" s="1"/>
      <c r="H49689" s="1"/>
    </row>
    <row r="49690">
      <c r="A49690" s="1"/>
      <c r="B49690" s="1"/>
      <c r="C49690" s="1"/>
      <c r="D49690" s="8"/>
      <c r="E49690" s="1"/>
      <c r="F49690" s="1"/>
      <c r="G49690" s="1"/>
      <c r="H49690" s="1"/>
    </row>
    <row r="49691">
      <c r="A49691" s="1"/>
      <c r="B49691" s="1"/>
      <c r="C49691" s="1"/>
      <c r="D49691" s="8"/>
      <c r="E49691" s="1"/>
      <c r="F49691" s="1"/>
      <c r="G49691" s="1"/>
      <c r="H49691" s="1"/>
    </row>
    <row r="49692">
      <c r="A49692" s="1"/>
      <c r="B49692" s="1"/>
      <c r="C49692" s="1"/>
      <c r="D49692" s="8"/>
      <c r="E49692" s="1"/>
      <c r="F49692" s="1"/>
      <c r="G49692" s="1"/>
      <c r="H49692" s="1"/>
    </row>
    <row r="49693">
      <c r="A49693" s="1"/>
      <c r="B49693" s="1"/>
      <c r="C49693" s="1"/>
      <c r="D49693" s="8"/>
      <c r="E49693" s="1"/>
      <c r="F49693" s="1"/>
      <c r="G49693" s="1"/>
      <c r="H49693" s="1"/>
    </row>
    <row r="49694">
      <c r="A49694" s="1"/>
      <c r="B49694" s="1"/>
      <c r="C49694" s="1"/>
      <c r="D49694" s="8"/>
      <c r="E49694" s="1"/>
      <c r="F49694" s="1"/>
      <c r="G49694" s="1"/>
      <c r="H49694" s="1"/>
    </row>
    <row r="49695">
      <c r="A49695" s="1"/>
      <c r="B49695" s="1"/>
      <c r="C49695" s="1"/>
      <c r="D49695" s="8"/>
      <c r="E49695" s="1"/>
      <c r="F49695" s="1"/>
      <c r="G49695" s="1"/>
      <c r="H49695" s="1"/>
    </row>
    <row r="49696">
      <c r="A49696" s="1"/>
      <c r="B49696" s="1"/>
      <c r="C49696" s="1"/>
      <c r="D49696" s="8"/>
      <c r="E49696" s="1"/>
      <c r="F49696" s="1"/>
      <c r="G49696" s="1"/>
      <c r="H49696" s="1"/>
    </row>
    <row r="49697">
      <c r="A49697" s="1"/>
      <c r="B49697" s="1"/>
      <c r="C49697" s="1"/>
      <c r="D49697" s="8"/>
      <c r="E49697" s="1"/>
      <c r="F49697" s="1"/>
      <c r="G49697" s="1"/>
      <c r="H49697" s="1"/>
    </row>
    <row r="49698">
      <c r="A49698" s="1"/>
      <c r="B49698" s="1"/>
      <c r="C49698" s="1"/>
      <c r="D49698" s="8"/>
      <c r="E49698" s="1"/>
      <c r="F49698" s="1"/>
      <c r="G49698" s="1"/>
      <c r="H49698" s="1"/>
    </row>
    <row r="49699">
      <c r="A49699" s="1"/>
      <c r="B49699" s="1"/>
      <c r="C49699" s="1"/>
      <c r="D49699" s="8"/>
      <c r="E49699" s="1"/>
      <c r="F49699" s="1"/>
      <c r="G49699" s="1"/>
      <c r="H49699" s="1"/>
    </row>
    <row r="49700">
      <c r="A49700" s="1"/>
      <c r="B49700" s="1"/>
      <c r="C49700" s="1"/>
      <c r="D49700" s="8"/>
      <c r="E49700" s="1"/>
      <c r="F49700" s="1"/>
      <c r="G49700" s="1"/>
      <c r="H49700" s="1"/>
    </row>
    <row r="49701">
      <c r="A49701" s="1"/>
      <c r="B49701" s="1"/>
      <c r="C49701" s="1"/>
      <c r="D49701" s="8"/>
      <c r="E49701" s="1"/>
      <c r="F49701" s="1"/>
      <c r="G49701" s="1"/>
      <c r="H49701" s="1"/>
    </row>
    <row r="49702">
      <c r="A49702" s="1"/>
      <c r="B49702" s="1"/>
      <c r="C49702" s="1"/>
      <c r="D49702" s="8"/>
      <c r="E49702" s="1"/>
      <c r="F49702" s="1"/>
      <c r="G49702" s="1"/>
      <c r="H49702" s="1"/>
    </row>
    <row r="49703">
      <c r="A49703" s="1"/>
      <c r="B49703" s="1"/>
      <c r="C49703" s="1"/>
      <c r="D49703" s="8"/>
      <c r="E49703" s="1"/>
      <c r="F49703" s="1"/>
      <c r="G49703" s="1"/>
      <c r="H49703" s="1"/>
    </row>
    <row r="49704">
      <c r="A49704" s="1"/>
      <c r="B49704" s="1"/>
      <c r="C49704" s="1"/>
      <c r="D49704" s="8"/>
      <c r="E49704" s="1"/>
      <c r="F49704" s="1"/>
      <c r="G49704" s="1"/>
      <c r="H49704" s="1"/>
    </row>
    <row r="49705">
      <c r="A49705" s="1"/>
      <c r="B49705" s="1"/>
      <c r="C49705" s="1"/>
      <c r="D49705" s="8"/>
      <c r="E49705" s="1"/>
      <c r="F49705" s="1"/>
      <c r="G49705" s="1"/>
      <c r="H49705" s="1"/>
    </row>
    <row r="49706">
      <c r="A49706" s="1"/>
      <c r="B49706" s="1"/>
      <c r="C49706" s="1"/>
      <c r="D49706" s="8"/>
      <c r="E49706" s="1"/>
      <c r="F49706" s="1"/>
      <c r="G49706" s="1"/>
      <c r="H49706" s="1"/>
    </row>
    <row r="49707">
      <c r="A49707" s="1"/>
      <c r="B49707" s="1"/>
      <c r="C49707" s="1"/>
      <c r="D49707" s="8"/>
      <c r="E49707" s="1"/>
      <c r="F49707" s="1"/>
      <c r="G49707" s="1"/>
      <c r="H49707" s="1"/>
    </row>
    <row r="49708">
      <c r="A49708" s="1"/>
      <c r="B49708" s="1"/>
      <c r="C49708" s="1"/>
      <c r="D49708" s="8"/>
      <c r="E49708" s="1"/>
      <c r="F49708" s="1"/>
      <c r="G49708" s="1"/>
      <c r="H49708" s="1"/>
    </row>
    <row r="49709">
      <c r="A49709" s="1"/>
      <c r="B49709" s="1"/>
      <c r="C49709" s="1"/>
      <c r="D49709" s="8"/>
      <c r="E49709" s="1"/>
      <c r="F49709" s="1"/>
      <c r="G49709" s="1"/>
      <c r="H49709" s="1"/>
    </row>
    <row r="49710">
      <c r="A49710" s="1"/>
      <c r="B49710" s="1"/>
      <c r="C49710" s="1"/>
      <c r="D49710" s="8"/>
      <c r="E49710" s="1"/>
      <c r="F49710" s="1"/>
      <c r="G49710" s="1"/>
      <c r="H49710" s="1"/>
    </row>
    <row r="49711">
      <c r="A49711" s="1"/>
      <c r="B49711" s="1"/>
      <c r="C49711" s="1"/>
      <c r="D49711" s="8"/>
      <c r="E49711" s="1"/>
      <c r="F49711" s="1"/>
      <c r="G49711" s="1"/>
      <c r="H49711" s="1"/>
    </row>
    <row r="49712">
      <c r="A49712" s="1"/>
      <c r="B49712" s="1"/>
      <c r="C49712" s="1"/>
      <c r="D49712" s="8"/>
      <c r="E49712" s="1"/>
      <c r="F49712" s="1"/>
      <c r="G49712" s="1"/>
      <c r="H49712" s="1"/>
    </row>
    <row r="49713">
      <c r="A49713" s="1"/>
      <c r="B49713" s="1"/>
      <c r="C49713" s="1"/>
      <c r="D49713" s="8"/>
      <c r="E49713" s="1"/>
      <c r="F49713" s="1"/>
      <c r="G49713" s="1"/>
      <c r="H49713" s="1"/>
    </row>
    <row r="49714">
      <c r="A49714" s="1"/>
      <c r="B49714" s="1"/>
      <c r="C49714" s="1"/>
      <c r="D49714" s="8"/>
      <c r="E49714" s="1"/>
      <c r="F49714" s="1"/>
      <c r="G49714" s="1"/>
      <c r="H49714" s="1"/>
    </row>
    <row r="49715">
      <c r="A49715" s="1"/>
      <c r="B49715" s="1"/>
      <c r="C49715" s="1"/>
      <c r="D49715" s="8"/>
      <c r="E49715" s="1"/>
      <c r="F49715" s="1"/>
      <c r="G49715" s="1"/>
      <c r="H49715" s="1"/>
    </row>
    <row r="49716">
      <c r="A49716" s="1"/>
      <c r="B49716" s="1"/>
      <c r="C49716" s="1"/>
      <c r="D49716" s="8"/>
      <c r="E49716" s="1"/>
      <c r="F49716" s="1"/>
      <c r="G49716" s="1"/>
      <c r="H49716" s="1"/>
    </row>
    <row r="49717">
      <c r="A49717" s="1"/>
      <c r="B49717" s="1"/>
      <c r="C49717" s="1"/>
      <c r="D49717" s="8"/>
      <c r="E49717" s="1"/>
      <c r="F49717" s="1"/>
      <c r="G49717" s="1"/>
      <c r="H49717" s="1"/>
    </row>
    <row r="49718">
      <c r="A49718" s="1"/>
      <c r="B49718" s="1"/>
      <c r="C49718" s="1"/>
      <c r="D49718" s="8"/>
      <c r="E49718" s="1"/>
      <c r="F49718" s="1"/>
      <c r="G49718" s="1"/>
      <c r="H49718" s="1"/>
    </row>
    <row r="49719">
      <c r="A49719" s="1"/>
      <c r="B49719" s="1"/>
      <c r="C49719" s="1"/>
      <c r="D49719" s="8"/>
      <c r="E49719" s="1"/>
      <c r="F49719" s="1"/>
      <c r="G49719" s="1"/>
      <c r="H49719" s="1"/>
    </row>
    <row r="49720">
      <c r="A49720" s="1"/>
      <c r="B49720" s="1"/>
      <c r="C49720" s="1"/>
      <c r="D49720" s="8"/>
      <c r="E49720" s="1"/>
      <c r="F49720" s="1"/>
      <c r="G49720" s="1"/>
      <c r="H49720" s="1"/>
    </row>
    <row r="49721">
      <c r="A49721" s="1"/>
      <c r="B49721" s="1"/>
      <c r="C49721" s="1"/>
      <c r="D49721" s="8"/>
      <c r="E49721" s="1"/>
      <c r="F49721" s="1"/>
      <c r="G49721" s="1"/>
      <c r="H49721" s="1"/>
    </row>
    <row r="49722">
      <c r="A49722" s="1"/>
      <c r="B49722" s="1"/>
      <c r="C49722" s="1"/>
      <c r="D49722" s="8"/>
      <c r="E49722" s="1"/>
      <c r="F49722" s="1"/>
      <c r="G49722" s="1"/>
      <c r="H49722" s="1"/>
    </row>
    <row r="49723">
      <c r="A49723" s="1"/>
      <c r="B49723" s="1"/>
      <c r="C49723" s="1"/>
      <c r="D49723" s="8"/>
      <c r="E49723" s="1"/>
      <c r="F49723" s="1"/>
      <c r="G49723" s="1"/>
      <c r="H49723" s="1"/>
    </row>
    <row r="49724">
      <c r="A49724" s="1"/>
      <c r="B49724" s="1"/>
      <c r="C49724" s="1"/>
      <c r="D49724" s="8"/>
      <c r="E49724" s="1"/>
      <c r="F49724" s="1"/>
      <c r="G49724" s="1"/>
      <c r="H49724" s="1"/>
    </row>
    <row r="49725">
      <c r="A49725" s="1"/>
      <c r="B49725" s="1"/>
      <c r="C49725" s="1"/>
      <c r="D49725" s="8"/>
      <c r="E49725" s="1"/>
      <c r="F49725" s="1"/>
      <c r="G49725" s="1"/>
      <c r="H49725" s="1"/>
    </row>
    <row r="49726">
      <c r="A49726" s="1"/>
      <c r="B49726" s="1"/>
      <c r="C49726" s="1"/>
      <c r="D49726" s="8"/>
      <c r="E49726" s="1"/>
      <c r="F49726" s="1"/>
      <c r="G49726" s="1"/>
      <c r="H49726" s="1"/>
    </row>
    <row r="49727">
      <c r="A49727" s="1"/>
      <c r="B49727" s="1"/>
      <c r="C49727" s="1"/>
      <c r="D49727" s="8"/>
      <c r="E49727" s="1"/>
      <c r="F49727" s="1"/>
      <c r="G49727" s="1"/>
      <c r="H49727" s="1"/>
    </row>
    <row r="49728">
      <c r="A49728" s="1"/>
      <c r="B49728" s="1"/>
      <c r="C49728" s="1"/>
      <c r="D49728" s="8"/>
      <c r="E49728" s="1"/>
      <c r="F49728" s="1"/>
      <c r="G49728" s="1"/>
      <c r="H49728" s="1"/>
    </row>
    <row r="49729">
      <c r="A49729" s="1"/>
      <c r="B49729" s="1"/>
      <c r="C49729" s="1"/>
      <c r="D49729" s="8"/>
      <c r="E49729" s="1"/>
      <c r="F49729" s="1"/>
      <c r="G49729" s="1"/>
      <c r="H49729" s="1"/>
    </row>
    <row r="49730">
      <c r="A49730" s="1"/>
      <c r="B49730" s="1"/>
      <c r="C49730" s="1"/>
      <c r="D49730" s="8"/>
      <c r="E49730" s="1"/>
      <c r="F49730" s="1"/>
      <c r="G49730" s="1"/>
      <c r="H49730" s="1"/>
    </row>
    <row r="49731">
      <c r="A49731" s="1"/>
      <c r="B49731" s="1"/>
      <c r="C49731" s="1"/>
      <c r="D49731" s="8"/>
      <c r="E49731" s="1"/>
      <c r="F49731" s="1"/>
      <c r="G49731" s="1"/>
      <c r="H49731" s="1"/>
    </row>
    <row r="49732">
      <c r="A49732" s="1"/>
      <c r="B49732" s="1"/>
      <c r="C49732" s="1"/>
      <c r="D49732" s="8"/>
      <c r="E49732" s="1"/>
      <c r="F49732" s="1"/>
      <c r="G49732" s="1"/>
      <c r="H49732" s="1"/>
    </row>
    <row r="49733">
      <c r="A49733" s="1"/>
      <c r="B49733" s="1"/>
      <c r="C49733" s="1"/>
      <c r="D49733" s="8"/>
      <c r="E49733" s="1"/>
      <c r="F49733" s="1"/>
      <c r="G49733" s="1"/>
      <c r="H49733" s="1"/>
    </row>
    <row r="49734">
      <c r="A49734" s="1"/>
      <c r="B49734" s="1"/>
      <c r="C49734" s="1"/>
      <c r="D49734" s="8"/>
      <c r="E49734" s="1"/>
      <c r="F49734" s="1"/>
      <c r="G49734" s="1"/>
      <c r="H49734" s="1"/>
    </row>
    <row r="49735">
      <c r="A49735" s="1"/>
      <c r="B49735" s="1"/>
      <c r="C49735" s="1"/>
      <c r="D49735" s="8"/>
      <c r="E49735" s="1"/>
      <c r="F49735" s="1"/>
      <c r="G49735" s="1"/>
      <c r="H49735" s="1"/>
    </row>
    <row r="49736">
      <c r="A49736" s="1"/>
      <c r="B49736" s="1"/>
      <c r="C49736" s="1"/>
      <c r="D49736" s="8"/>
      <c r="E49736" s="1"/>
      <c r="F49736" s="1"/>
      <c r="G49736" s="1"/>
      <c r="H49736" s="1"/>
    </row>
    <row r="49737">
      <c r="A49737" s="1"/>
      <c r="B49737" s="1"/>
      <c r="C49737" s="1"/>
      <c r="D49737" s="8"/>
      <c r="E49737" s="1"/>
      <c r="F49737" s="1"/>
      <c r="G49737" s="1"/>
      <c r="H49737" s="1"/>
    </row>
    <row r="49738">
      <c r="A49738" s="1"/>
      <c r="B49738" s="1"/>
      <c r="C49738" s="1"/>
      <c r="D49738" s="8"/>
      <c r="E49738" s="1"/>
      <c r="F49738" s="1"/>
      <c r="G49738" s="1"/>
      <c r="H49738" s="1"/>
    </row>
    <row r="49739">
      <c r="A49739" s="1"/>
      <c r="B49739" s="1"/>
      <c r="C49739" s="1"/>
      <c r="D49739" s="8"/>
      <c r="E49739" s="1"/>
      <c r="F49739" s="1"/>
      <c r="G49739" s="1"/>
      <c r="H49739" s="1"/>
    </row>
    <row r="49740">
      <c r="A49740" s="1"/>
      <c r="B49740" s="1"/>
      <c r="C49740" s="1"/>
      <c r="D49740" s="8"/>
      <c r="E49740" s="1"/>
      <c r="F49740" s="1"/>
      <c r="G49740" s="1"/>
      <c r="H49740" s="1"/>
    </row>
    <row r="49741">
      <c r="A49741" s="1"/>
      <c r="B49741" s="1"/>
      <c r="C49741" s="1"/>
      <c r="D49741" s="8"/>
      <c r="E49741" s="1"/>
      <c r="F49741" s="1"/>
      <c r="G49741" s="1"/>
      <c r="H49741" s="1"/>
    </row>
    <row r="49742">
      <c r="A49742" s="1"/>
      <c r="B49742" s="1"/>
      <c r="C49742" s="1"/>
      <c r="D49742" s="8"/>
      <c r="E49742" s="1"/>
      <c r="F49742" s="1"/>
      <c r="G49742" s="1"/>
      <c r="H49742" s="1"/>
    </row>
    <row r="49743">
      <c r="A49743" s="1"/>
      <c r="B49743" s="1"/>
      <c r="C49743" s="1"/>
      <c r="D49743" s="8"/>
      <c r="E49743" s="1"/>
      <c r="F49743" s="1"/>
      <c r="G49743" s="1"/>
      <c r="H49743" s="1"/>
    </row>
    <row r="49744">
      <c r="A49744" s="1"/>
      <c r="B49744" s="1"/>
      <c r="C49744" s="1"/>
      <c r="D49744" s="8"/>
      <c r="E49744" s="1"/>
      <c r="F49744" s="1"/>
      <c r="G49744" s="1"/>
      <c r="H49744" s="1"/>
    </row>
    <row r="49745">
      <c r="A49745" s="1"/>
      <c r="B49745" s="1"/>
      <c r="C49745" s="1"/>
      <c r="D49745" s="8"/>
      <c r="E49745" s="1"/>
      <c r="F49745" s="1"/>
      <c r="G49745" s="1"/>
      <c r="H49745" s="1"/>
    </row>
    <row r="49746">
      <c r="A49746" s="1"/>
      <c r="B49746" s="1"/>
      <c r="C49746" s="1"/>
      <c r="D49746" s="8"/>
      <c r="E49746" s="1"/>
      <c r="F49746" s="1"/>
      <c r="G49746" s="1"/>
      <c r="H49746" s="1"/>
    </row>
    <row r="49747">
      <c r="A49747" s="1"/>
      <c r="B49747" s="1"/>
      <c r="C49747" s="1"/>
      <c r="D49747" s="8"/>
      <c r="E49747" s="1"/>
      <c r="F49747" s="1"/>
      <c r="G49747" s="1"/>
      <c r="H49747" s="1"/>
    </row>
    <row r="49748">
      <c r="A49748" s="1"/>
      <c r="B49748" s="1"/>
      <c r="C49748" s="1"/>
      <c r="D49748" s="8"/>
      <c r="E49748" s="1"/>
      <c r="F49748" s="1"/>
      <c r="G49748" s="1"/>
      <c r="H49748" s="1"/>
    </row>
    <row r="49749">
      <c r="A49749" s="1"/>
      <c r="B49749" s="1"/>
      <c r="C49749" s="1"/>
      <c r="D49749" s="8"/>
      <c r="E49749" s="1"/>
      <c r="F49749" s="1"/>
      <c r="G49749" s="1"/>
      <c r="H49749" s="1"/>
    </row>
    <row r="49750">
      <c r="A49750" s="1"/>
      <c r="B49750" s="1"/>
      <c r="C49750" s="1"/>
      <c r="D49750" s="8"/>
      <c r="E49750" s="1"/>
      <c r="F49750" s="1"/>
      <c r="G49750" s="1"/>
      <c r="H49750" s="1"/>
    </row>
    <row r="49751">
      <c r="A49751" s="1"/>
      <c r="B49751" s="1"/>
      <c r="C49751" s="1"/>
      <c r="D49751" s="8"/>
      <c r="E49751" s="1"/>
      <c r="F49751" s="1"/>
      <c r="G49751" s="1"/>
      <c r="H49751" s="1"/>
    </row>
    <row r="49752">
      <c r="A49752" s="1"/>
      <c r="B49752" s="1"/>
      <c r="C49752" s="1"/>
      <c r="D49752" s="8"/>
      <c r="E49752" s="1"/>
      <c r="F49752" s="1"/>
      <c r="G49752" s="1"/>
      <c r="H49752" s="1"/>
    </row>
    <row r="49753">
      <c r="A49753" s="1"/>
      <c r="B49753" s="1"/>
      <c r="C49753" s="1"/>
      <c r="D49753" s="8"/>
      <c r="E49753" s="1"/>
      <c r="F49753" s="1"/>
      <c r="G49753" s="1"/>
      <c r="H49753" s="1"/>
    </row>
    <row r="49754">
      <c r="A49754" s="1"/>
      <c r="B49754" s="1"/>
      <c r="C49754" s="1"/>
      <c r="D49754" s="8"/>
      <c r="E49754" s="1"/>
      <c r="F49754" s="1"/>
      <c r="G49754" s="1"/>
      <c r="H49754" s="1"/>
    </row>
    <row r="49755">
      <c r="A49755" s="1"/>
      <c r="B49755" s="1"/>
      <c r="C49755" s="1"/>
      <c r="D49755" s="8"/>
      <c r="E49755" s="1"/>
      <c r="F49755" s="1"/>
      <c r="G49755" s="1"/>
      <c r="H49755" s="1"/>
    </row>
    <row r="49756">
      <c r="A49756" s="1"/>
      <c r="B49756" s="1"/>
      <c r="C49756" s="1"/>
      <c r="D49756" s="8"/>
      <c r="E49756" s="1"/>
      <c r="F49756" s="1"/>
      <c r="G49756" s="1"/>
      <c r="H49756" s="1"/>
    </row>
    <row r="49757">
      <c r="A49757" s="1"/>
      <c r="B49757" s="1"/>
      <c r="C49757" s="1"/>
      <c r="D49757" s="8"/>
      <c r="E49757" s="1"/>
      <c r="F49757" s="1"/>
      <c r="G49757" s="1"/>
      <c r="H49757" s="1"/>
    </row>
    <row r="49758">
      <c r="A49758" s="1"/>
      <c r="B49758" s="1"/>
      <c r="C49758" s="1"/>
      <c r="D49758" s="8"/>
      <c r="E49758" s="1"/>
      <c r="F49758" s="1"/>
      <c r="G49758" s="1"/>
      <c r="H49758" s="1"/>
    </row>
    <row r="49759">
      <c r="A49759" s="1"/>
      <c r="B49759" s="1"/>
      <c r="C49759" s="1"/>
      <c r="D49759" s="8"/>
      <c r="E49759" s="1"/>
      <c r="F49759" s="1"/>
      <c r="G49759" s="1"/>
      <c r="H49759" s="1"/>
    </row>
    <row r="49760">
      <c r="A49760" s="1"/>
      <c r="B49760" s="1"/>
      <c r="C49760" s="1"/>
      <c r="D49760" s="8"/>
      <c r="E49760" s="1"/>
      <c r="F49760" s="1"/>
      <c r="G49760" s="1"/>
      <c r="H49760" s="1"/>
    </row>
    <row r="49761">
      <c r="A49761" s="1"/>
      <c r="B49761" s="1"/>
      <c r="C49761" s="1"/>
      <c r="D49761" s="8"/>
      <c r="E49761" s="1"/>
      <c r="F49761" s="1"/>
      <c r="G49761" s="1"/>
      <c r="H49761" s="1"/>
    </row>
    <row r="49762">
      <c r="A49762" s="1"/>
      <c r="B49762" s="1"/>
      <c r="C49762" s="1"/>
      <c r="D49762" s="8"/>
      <c r="E49762" s="1"/>
      <c r="F49762" s="1"/>
      <c r="G49762" s="1"/>
      <c r="H49762" s="1"/>
    </row>
    <row r="49763">
      <c r="A49763" s="1"/>
      <c r="B49763" s="1"/>
      <c r="C49763" s="1"/>
      <c r="D49763" s="8"/>
      <c r="E49763" s="1"/>
      <c r="F49763" s="1"/>
      <c r="G49763" s="1"/>
      <c r="H49763" s="1"/>
    </row>
    <row r="49764">
      <c r="A49764" s="1"/>
      <c r="B49764" s="1"/>
      <c r="C49764" s="1"/>
      <c r="D49764" s="8"/>
      <c r="E49764" s="1"/>
      <c r="F49764" s="1"/>
      <c r="G49764" s="1"/>
      <c r="H49764" s="1"/>
    </row>
    <row r="49765">
      <c r="A49765" s="1"/>
      <c r="B49765" s="1"/>
      <c r="C49765" s="1"/>
      <c r="D49765" s="8"/>
      <c r="E49765" s="1"/>
      <c r="F49765" s="1"/>
      <c r="G49765" s="1"/>
      <c r="H49765" s="1"/>
    </row>
    <row r="49766">
      <c r="A49766" s="1"/>
      <c r="B49766" s="1"/>
      <c r="C49766" s="1"/>
      <c r="D49766" s="8"/>
      <c r="E49766" s="1"/>
      <c r="F49766" s="1"/>
      <c r="G49766" s="1"/>
      <c r="H49766" s="1"/>
    </row>
    <row r="49767">
      <c r="A49767" s="1"/>
      <c r="B49767" s="1"/>
      <c r="C49767" s="1"/>
      <c r="D49767" s="8"/>
      <c r="E49767" s="1"/>
      <c r="F49767" s="1"/>
      <c r="G49767" s="1"/>
      <c r="H49767" s="1"/>
    </row>
    <row r="49768">
      <c r="A49768" s="1"/>
      <c r="B49768" s="1"/>
      <c r="C49768" s="1"/>
      <c r="D49768" s="8"/>
      <c r="E49768" s="1"/>
      <c r="F49768" s="1"/>
      <c r="G49768" s="1"/>
      <c r="H49768" s="1"/>
    </row>
    <row r="49769">
      <c r="A49769" s="1"/>
      <c r="B49769" s="1"/>
      <c r="C49769" s="1"/>
      <c r="D49769" s="8"/>
      <c r="E49769" s="1"/>
      <c r="F49769" s="1"/>
      <c r="G49769" s="1"/>
      <c r="H49769" s="1"/>
    </row>
    <row r="49770">
      <c r="A49770" s="1"/>
      <c r="B49770" s="1"/>
      <c r="C49770" s="1"/>
      <c r="D49770" s="8"/>
      <c r="E49770" s="1"/>
      <c r="F49770" s="1"/>
      <c r="G49770" s="1"/>
      <c r="H49770" s="1"/>
    </row>
    <row r="49771">
      <c r="A49771" s="1"/>
      <c r="B49771" s="1"/>
      <c r="C49771" s="1"/>
      <c r="D49771" s="8"/>
      <c r="E49771" s="1"/>
      <c r="F49771" s="1"/>
      <c r="G49771" s="1"/>
      <c r="H49771" s="1"/>
    </row>
    <row r="49772">
      <c r="A49772" s="1"/>
      <c r="B49772" s="1"/>
      <c r="C49772" s="1"/>
      <c r="D49772" s="8"/>
      <c r="E49772" s="1"/>
      <c r="F49772" s="1"/>
      <c r="G49772" s="1"/>
      <c r="H49772" s="1"/>
    </row>
    <row r="49773">
      <c r="A49773" s="1"/>
      <c r="B49773" s="1"/>
      <c r="C49773" s="1"/>
      <c r="D49773" s="8"/>
      <c r="E49773" s="1"/>
      <c r="F49773" s="1"/>
      <c r="G49773" s="1"/>
      <c r="H49773" s="1"/>
    </row>
    <row r="49774">
      <c r="A49774" s="1"/>
      <c r="B49774" s="1"/>
      <c r="C49774" s="1"/>
      <c r="D49774" s="8"/>
      <c r="E49774" s="1"/>
      <c r="F49774" s="1"/>
      <c r="G49774" s="1"/>
      <c r="H49774" s="1"/>
    </row>
    <row r="49775">
      <c r="A49775" s="1"/>
      <c r="B49775" s="1"/>
      <c r="C49775" s="1"/>
      <c r="D49775" s="8"/>
      <c r="E49775" s="1"/>
      <c r="F49775" s="1"/>
      <c r="G49775" s="1"/>
      <c r="H49775" s="1"/>
    </row>
    <row r="49776">
      <c r="A49776" s="1"/>
      <c r="B49776" s="1"/>
      <c r="C49776" s="1"/>
      <c r="D49776" s="8"/>
      <c r="E49776" s="1"/>
      <c r="F49776" s="1"/>
      <c r="G49776" s="1"/>
      <c r="H49776" s="1"/>
    </row>
    <row r="49777">
      <c r="A49777" s="1"/>
      <c r="B49777" s="1"/>
      <c r="C49777" s="1"/>
      <c r="D49777" s="8"/>
      <c r="E49777" s="1"/>
      <c r="F49777" s="1"/>
      <c r="G49777" s="1"/>
      <c r="H49777" s="1"/>
    </row>
    <row r="49778">
      <c r="A49778" s="1"/>
      <c r="B49778" s="1"/>
      <c r="C49778" s="1"/>
      <c r="D49778" s="8"/>
      <c r="E49778" s="1"/>
      <c r="F49778" s="1"/>
      <c r="G49778" s="1"/>
      <c r="H49778" s="1"/>
    </row>
    <row r="49779">
      <c r="A49779" s="1"/>
      <c r="B49779" s="1"/>
      <c r="C49779" s="1"/>
      <c r="D49779" s="8"/>
      <c r="E49779" s="1"/>
      <c r="F49779" s="1"/>
      <c r="G49779" s="1"/>
      <c r="H49779" s="1"/>
    </row>
    <row r="49780">
      <c r="A49780" s="1"/>
      <c r="B49780" s="1"/>
      <c r="C49780" s="1"/>
      <c r="D49780" s="8"/>
      <c r="E49780" s="1"/>
      <c r="F49780" s="1"/>
      <c r="G49780" s="1"/>
      <c r="H49780" s="1"/>
    </row>
    <row r="49781">
      <c r="A49781" s="1"/>
      <c r="B49781" s="1"/>
      <c r="C49781" s="1"/>
      <c r="D49781" s="8"/>
      <c r="E49781" s="1"/>
      <c r="F49781" s="1"/>
      <c r="G49781" s="1"/>
      <c r="H49781" s="1"/>
    </row>
    <row r="49782">
      <c r="A49782" s="1"/>
      <c r="B49782" s="1"/>
      <c r="C49782" s="1"/>
      <c r="D49782" s="8"/>
      <c r="E49782" s="1"/>
      <c r="F49782" s="1"/>
      <c r="G49782" s="1"/>
      <c r="H49782" s="1"/>
    </row>
    <row r="49783">
      <c r="A49783" s="1"/>
      <c r="B49783" s="1"/>
      <c r="C49783" s="1"/>
      <c r="D49783" s="8"/>
      <c r="E49783" s="1"/>
      <c r="F49783" s="1"/>
      <c r="G49783" s="1"/>
      <c r="H49783" s="1"/>
    </row>
    <row r="49784">
      <c r="A49784" s="1"/>
      <c r="B49784" s="1"/>
      <c r="C49784" s="1"/>
      <c r="D49784" s="8"/>
      <c r="E49784" s="1"/>
      <c r="F49784" s="1"/>
      <c r="G49784" s="1"/>
      <c r="H49784" s="1"/>
    </row>
    <row r="49785">
      <c r="A49785" s="1"/>
      <c r="B49785" s="1"/>
      <c r="C49785" s="1"/>
      <c r="D49785" s="8"/>
      <c r="E49785" s="1"/>
      <c r="F49785" s="1"/>
      <c r="G49785" s="1"/>
      <c r="H49785" s="1"/>
    </row>
    <row r="49786">
      <c r="A49786" s="1"/>
      <c r="B49786" s="1"/>
      <c r="C49786" s="1"/>
      <c r="D49786" s="8"/>
      <c r="E49786" s="1"/>
      <c r="F49786" s="1"/>
      <c r="G49786" s="1"/>
      <c r="H49786" s="1"/>
    </row>
    <row r="49787">
      <c r="A49787" s="1"/>
      <c r="B49787" s="1"/>
      <c r="C49787" s="1"/>
      <c r="D49787" s="8"/>
      <c r="E49787" s="1"/>
      <c r="F49787" s="1"/>
      <c r="G49787" s="1"/>
      <c r="H49787" s="1"/>
    </row>
    <row r="49788">
      <c r="A49788" s="1"/>
      <c r="B49788" s="1"/>
      <c r="C49788" s="1"/>
      <c r="D49788" s="8"/>
      <c r="E49788" s="1"/>
      <c r="F49788" s="1"/>
      <c r="G49788" s="1"/>
      <c r="H49788" s="1"/>
    </row>
    <row r="49789">
      <c r="A49789" s="1"/>
      <c r="B49789" s="1"/>
      <c r="C49789" s="1"/>
      <c r="D49789" s="8"/>
      <c r="E49789" s="1"/>
      <c r="F49789" s="1"/>
      <c r="G49789" s="1"/>
      <c r="H49789" s="1"/>
    </row>
    <row r="49790">
      <c r="A49790" s="1"/>
      <c r="B49790" s="1"/>
      <c r="C49790" s="1"/>
      <c r="D49790" s="8"/>
      <c r="E49790" s="1"/>
      <c r="F49790" s="1"/>
      <c r="G49790" s="1"/>
      <c r="H49790" s="1"/>
    </row>
    <row r="49791">
      <c r="A49791" s="1"/>
      <c r="B49791" s="1"/>
      <c r="C49791" s="1"/>
      <c r="D49791" s="8"/>
      <c r="E49791" s="1"/>
      <c r="F49791" s="1"/>
      <c r="G49791" s="1"/>
      <c r="H49791" s="1"/>
    </row>
    <row r="49792">
      <c r="A49792" s="1"/>
      <c r="B49792" s="1"/>
      <c r="C49792" s="1"/>
      <c r="D49792" s="8"/>
      <c r="E49792" s="1"/>
      <c r="F49792" s="1"/>
      <c r="G49792" s="1"/>
      <c r="H49792" s="1"/>
    </row>
    <row r="49793">
      <c r="A49793" s="1"/>
      <c r="B49793" s="1"/>
      <c r="C49793" s="1"/>
      <c r="D49793" s="8"/>
      <c r="E49793" s="1"/>
      <c r="F49793" s="1"/>
      <c r="G49793" s="1"/>
      <c r="H49793" s="1"/>
    </row>
    <row r="49794">
      <c r="A49794" s="1"/>
      <c r="B49794" s="1"/>
      <c r="C49794" s="1"/>
      <c r="D49794" s="8"/>
      <c r="E49794" s="1"/>
      <c r="F49794" s="1"/>
      <c r="G49794" s="1"/>
      <c r="H49794" s="1"/>
    </row>
    <row r="49795">
      <c r="A49795" s="1"/>
      <c r="B49795" s="1"/>
      <c r="C49795" s="1"/>
      <c r="D49795" s="8"/>
      <c r="E49795" s="1"/>
      <c r="F49795" s="1"/>
      <c r="G49795" s="1"/>
      <c r="H49795" s="1"/>
    </row>
    <row r="49796">
      <c r="A49796" s="1"/>
      <c r="B49796" s="1"/>
      <c r="C49796" s="1"/>
      <c r="D49796" s="8"/>
      <c r="E49796" s="1"/>
      <c r="F49796" s="1"/>
      <c r="G49796" s="1"/>
      <c r="H49796" s="1"/>
    </row>
    <row r="49797">
      <c r="A49797" s="1"/>
      <c r="B49797" s="1"/>
      <c r="C49797" s="1"/>
      <c r="D49797" s="8"/>
      <c r="E49797" s="1"/>
      <c r="F49797" s="1"/>
      <c r="G49797" s="1"/>
      <c r="H49797" s="1"/>
    </row>
    <row r="49798">
      <c r="A49798" s="1"/>
      <c r="B49798" s="1"/>
      <c r="C49798" s="1"/>
      <c r="D49798" s="8"/>
      <c r="E49798" s="1"/>
      <c r="F49798" s="1"/>
      <c r="G49798" s="1"/>
      <c r="H49798" s="1"/>
    </row>
    <row r="49799">
      <c r="A49799" s="1"/>
      <c r="B49799" s="1"/>
      <c r="C49799" s="1"/>
      <c r="D49799" s="8"/>
      <c r="E49799" s="1"/>
      <c r="F49799" s="1"/>
      <c r="G49799" s="1"/>
      <c r="H49799" s="1"/>
    </row>
    <row r="49800">
      <c r="A49800" s="1"/>
      <c r="B49800" s="1"/>
      <c r="C49800" s="1"/>
      <c r="D49800" s="8"/>
      <c r="E49800" s="1"/>
      <c r="F49800" s="1"/>
      <c r="G49800" s="1"/>
      <c r="H49800" s="1"/>
    </row>
    <row r="49801">
      <c r="A49801" s="1"/>
      <c r="B49801" s="1"/>
      <c r="C49801" s="1"/>
      <c r="D49801" s="8"/>
      <c r="E49801" s="1"/>
      <c r="F49801" s="1"/>
      <c r="G49801" s="1"/>
      <c r="H49801" s="1"/>
    </row>
    <row r="49802">
      <c r="A49802" s="1"/>
      <c r="B49802" s="1"/>
      <c r="C49802" s="1"/>
      <c r="D49802" s="8"/>
      <c r="E49802" s="1"/>
      <c r="F49802" s="1"/>
      <c r="G49802" s="1"/>
      <c r="H49802" s="1"/>
    </row>
    <row r="49803">
      <c r="A49803" s="1"/>
      <c r="B49803" s="1"/>
      <c r="C49803" s="1"/>
      <c r="D49803" s="8"/>
      <c r="E49803" s="1"/>
      <c r="F49803" s="1"/>
      <c r="G49803" s="1"/>
      <c r="H49803" s="1"/>
    </row>
    <row r="49804">
      <c r="A49804" s="1"/>
      <c r="B49804" s="1"/>
      <c r="C49804" s="1"/>
      <c r="D49804" s="8"/>
      <c r="E49804" s="1"/>
      <c r="F49804" s="1"/>
      <c r="G49804" s="1"/>
      <c r="H49804" s="1"/>
    </row>
    <row r="49805">
      <c r="A49805" s="1"/>
      <c r="B49805" s="1"/>
      <c r="C49805" s="1"/>
      <c r="D49805" s="8"/>
      <c r="E49805" s="1"/>
      <c r="F49805" s="1"/>
      <c r="G49805" s="1"/>
      <c r="H49805" s="1"/>
    </row>
    <row r="49806">
      <c r="A49806" s="1"/>
      <c r="B49806" s="1"/>
      <c r="C49806" s="1"/>
      <c r="D49806" s="8"/>
      <c r="E49806" s="1"/>
      <c r="F49806" s="1"/>
      <c r="G49806" s="1"/>
      <c r="H49806" s="1"/>
    </row>
    <row r="49807">
      <c r="A49807" s="1"/>
      <c r="B49807" s="1"/>
      <c r="C49807" s="1"/>
      <c r="D49807" s="8"/>
      <c r="E49807" s="1"/>
      <c r="F49807" s="1"/>
      <c r="G49807" s="1"/>
      <c r="H49807" s="1"/>
    </row>
    <row r="49808">
      <c r="A49808" s="1"/>
      <c r="B49808" s="1"/>
      <c r="C49808" s="1"/>
      <c r="D49808" s="8"/>
      <c r="E49808" s="1"/>
      <c r="F49808" s="1"/>
      <c r="G49808" s="1"/>
      <c r="H49808" s="1"/>
    </row>
    <row r="49809">
      <c r="A49809" s="1"/>
      <c r="B49809" s="1"/>
      <c r="C49809" s="1"/>
      <c r="D49809" s="8"/>
      <c r="E49809" s="1"/>
      <c r="F49809" s="1"/>
      <c r="G49809" s="1"/>
      <c r="H49809" s="1"/>
    </row>
    <row r="49810">
      <c r="A49810" s="1"/>
      <c r="B49810" s="1"/>
      <c r="C49810" s="1"/>
      <c r="D49810" s="8"/>
      <c r="E49810" s="1"/>
      <c r="F49810" s="1"/>
      <c r="G49810" s="1"/>
      <c r="H49810" s="1"/>
    </row>
    <row r="49811">
      <c r="A49811" s="1"/>
      <c r="B49811" s="1"/>
      <c r="C49811" s="1"/>
      <c r="D49811" s="8"/>
      <c r="E49811" s="1"/>
      <c r="F49811" s="1"/>
      <c r="G49811" s="1"/>
      <c r="H49811" s="1"/>
    </row>
    <row r="49812">
      <c r="A49812" s="1"/>
      <c r="B49812" s="1"/>
      <c r="C49812" s="1"/>
      <c r="D49812" s="8"/>
      <c r="E49812" s="1"/>
      <c r="F49812" s="1"/>
      <c r="G49812" s="1"/>
      <c r="H49812" s="1"/>
    </row>
    <row r="49813">
      <c r="A49813" s="1"/>
      <c r="B49813" s="1"/>
      <c r="C49813" s="1"/>
      <c r="D49813" s="8"/>
      <c r="E49813" s="1"/>
      <c r="F49813" s="1"/>
      <c r="G49813" s="1"/>
      <c r="H49813" s="1"/>
    </row>
    <row r="49814">
      <c r="A49814" s="1"/>
      <c r="B49814" s="1"/>
      <c r="C49814" s="1"/>
      <c r="D49814" s="8"/>
      <c r="E49814" s="1"/>
      <c r="F49814" s="1"/>
      <c r="G49814" s="1"/>
      <c r="H49814" s="1"/>
    </row>
    <row r="49815">
      <c r="A49815" s="1"/>
      <c r="B49815" s="1"/>
      <c r="C49815" s="1"/>
      <c r="D49815" s="8"/>
      <c r="E49815" s="1"/>
      <c r="F49815" s="1"/>
      <c r="G49815" s="1"/>
      <c r="H49815" s="1"/>
    </row>
    <row r="49816">
      <c r="A49816" s="1"/>
      <c r="B49816" s="1"/>
      <c r="C49816" s="1"/>
      <c r="D49816" s="8"/>
      <c r="E49816" s="1"/>
      <c r="F49816" s="1"/>
      <c r="G49816" s="1"/>
      <c r="H49816" s="1"/>
    </row>
    <row r="49817">
      <c r="A49817" s="1"/>
      <c r="B49817" s="1"/>
      <c r="C49817" s="1"/>
      <c r="D49817" s="8"/>
      <c r="E49817" s="1"/>
      <c r="F49817" s="1"/>
      <c r="G49817" s="1"/>
      <c r="H49817" s="1"/>
    </row>
    <row r="49818">
      <c r="A49818" s="1"/>
      <c r="B49818" s="1"/>
      <c r="C49818" s="1"/>
      <c r="D49818" s="8"/>
      <c r="E49818" s="1"/>
      <c r="F49818" s="1"/>
      <c r="G49818" s="1"/>
      <c r="H49818" s="1"/>
    </row>
    <row r="49819">
      <c r="A49819" s="1"/>
      <c r="B49819" s="1"/>
      <c r="C49819" s="1"/>
      <c r="D49819" s="8"/>
      <c r="E49819" s="1"/>
      <c r="F49819" s="1"/>
      <c r="G49819" s="1"/>
      <c r="H49819" s="1"/>
    </row>
    <row r="49820">
      <c r="A49820" s="1"/>
      <c r="B49820" s="1"/>
      <c r="C49820" s="1"/>
      <c r="D49820" s="8"/>
      <c r="E49820" s="1"/>
      <c r="F49820" s="1"/>
      <c r="G49820" s="1"/>
      <c r="H49820" s="1"/>
    </row>
    <row r="49821">
      <c r="A49821" s="1"/>
      <c r="B49821" s="1"/>
      <c r="C49821" s="1"/>
      <c r="D49821" s="8"/>
      <c r="E49821" s="1"/>
      <c r="F49821" s="1"/>
      <c r="G49821" s="1"/>
      <c r="H49821" s="1"/>
    </row>
    <row r="49822">
      <c r="A49822" s="1"/>
      <c r="B49822" s="1"/>
      <c r="C49822" s="1"/>
      <c r="D49822" s="8"/>
      <c r="E49822" s="1"/>
      <c r="F49822" s="1"/>
      <c r="G49822" s="1"/>
      <c r="H49822" s="1"/>
    </row>
    <row r="49823">
      <c r="A49823" s="1"/>
      <c r="B49823" s="1"/>
      <c r="C49823" s="1"/>
      <c r="D49823" s="8"/>
      <c r="E49823" s="1"/>
      <c r="F49823" s="1"/>
      <c r="G49823" s="1"/>
      <c r="H49823" s="1"/>
    </row>
    <row r="49824">
      <c r="A49824" s="1"/>
      <c r="B49824" s="1"/>
      <c r="C49824" s="1"/>
      <c r="D49824" s="8"/>
      <c r="E49824" s="1"/>
      <c r="F49824" s="1"/>
      <c r="G49824" s="1"/>
      <c r="H49824" s="1"/>
    </row>
    <row r="49825">
      <c r="A49825" s="1"/>
      <c r="B49825" s="1"/>
      <c r="C49825" s="1"/>
      <c r="D49825" s="8"/>
      <c r="E49825" s="1"/>
      <c r="F49825" s="1"/>
      <c r="G49825" s="1"/>
      <c r="H49825" s="1"/>
    </row>
    <row r="49826">
      <c r="A49826" s="1"/>
      <c r="B49826" s="1"/>
      <c r="C49826" s="1"/>
      <c r="D49826" s="8"/>
      <c r="E49826" s="1"/>
      <c r="F49826" s="1"/>
      <c r="G49826" s="1"/>
      <c r="H49826" s="1"/>
    </row>
    <row r="49827">
      <c r="A49827" s="1"/>
      <c r="B49827" s="1"/>
      <c r="C49827" s="1"/>
      <c r="D49827" s="8"/>
      <c r="E49827" s="1"/>
      <c r="F49827" s="1"/>
      <c r="G49827" s="1"/>
      <c r="H49827" s="1"/>
    </row>
    <row r="49828">
      <c r="A49828" s="1"/>
      <c r="B49828" s="1"/>
      <c r="C49828" s="1"/>
      <c r="D49828" s="8"/>
      <c r="E49828" s="1"/>
      <c r="F49828" s="1"/>
      <c r="G49828" s="1"/>
      <c r="H49828" s="1"/>
    </row>
    <row r="49829">
      <c r="A49829" s="1"/>
      <c r="B49829" s="1"/>
      <c r="C49829" s="1"/>
      <c r="D49829" s="8"/>
      <c r="E49829" s="1"/>
      <c r="F49829" s="1"/>
      <c r="G49829" s="1"/>
      <c r="H49829" s="1"/>
    </row>
    <row r="49830">
      <c r="A49830" s="1"/>
      <c r="B49830" s="1"/>
      <c r="C49830" s="1"/>
      <c r="D49830" s="8"/>
      <c r="E49830" s="1"/>
      <c r="F49830" s="1"/>
      <c r="G49830" s="1"/>
      <c r="H49830" s="1"/>
    </row>
    <row r="49831">
      <c r="A49831" s="1"/>
      <c r="B49831" s="1"/>
      <c r="C49831" s="1"/>
      <c r="D49831" s="8"/>
      <c r="E49831" s="1"/>
      <c r="F49831" s="1"/>
      <c r="G49831" s="1"/>
      <c r="H49831" s="1"/>
    </row>
    <row r="49832">
      <c r="A49832" s="1"/>
      <c r="B49832" s="1"/>
      <c r="C49832" s="1"/>
      <c r="D49832" s="8"/>
      <c r="E49832" s="1"/>
      <c r="F49832" s="1"/>
      <c r="G49832" s="1"/>
      <c r="H49832" s="1"/>
    </row>
    <row r="49833">
      <c r="A49833" s="1"/>
      <c r="B49833" s="1"/>
      <c r="C49833" s="1"/>
      <c r="D49833" s="8"/>
      <c r="E49833" s="1"/>
      <c r="F49833" s="1"/>
      <c r="G49833" s="1"/>
      <c r="H49833" s="1"/>
    </row>
    <row r="49834">
      <c r="A49834" s="1"/>
      <c r="B49834" s="1"/>
      <c r="C49834" s="1"/>
      <c r="D49834" s="8"/>
      <c r="E49834" s="1"/>
      <c r="F49834" s="1"/>
      <c r="G49834" s="1"/>
      <c r="H49834" s="1"/>
    </row>
    <row r="49835">
      <c r="A49835" s="1"/>
      <c r="B49835" s="1"/>
      <c r="C49835" s="1"/>
      <c r="D49835" s="8"/>
      <c r="E49835" s="1"/>
      <c r="F49835" s="1"/>
      <c r="G49835" s="1"/>
      <c r="H49835" s="1"/>
    </row>
    <row r="49836">
      <c r="A49836" s="1"/>
      <c r="B49836" s="1"/>
      <c r="C49836" s="1"/>
      <c r="D49836" s="8"/>
      <c r="E49836" s="1"/>
      <c r="F49836" s="1"/>
      <c r="G49836" s="1"/>
      <c r="H49836" s="1"/>
    </row>
    <row r="49837">
      <c r="A49837" s="1"/>
      <c r="B49837" s="1"/>
      <c r="C49837" s="1"/>
      <c r="D49837" s="8"/>
      <c r="E49837" s="1"/>
      <c r="F49837" s="1"/>
      <c r="G49837" s="1"/>
      <c r="H49837" s="1"/>
    </row>
    <row r="49838">
      <c r="A49838" s="1"/>
      <c r="B49838" s="1"/>
      <c r="C49838" s="1"/>
      <c r="D49838" s="8"/>
      <c r="E49838" s="1"/>
      <c r="F49838" s="1"/>
      <c r="G49838" s="1"/>
      <c r="H49838" s="1"/>
    </row>
    <row r="49839">
      <c r="A49839" s="1"/>
      <c r="B49839" s="1"/>
      <c r="C49839" s="1"/>
      <c r="D49839" s="8"/>
      <c r="E49839" s="1"/>
      <c r="F49839" s="1"/>
      <c r="G49839" s="1"/>
      <c r="H49839" s="1"/>
    </row>
    <row r="49840">
      <c r="A49840" s="1"/>
      <c r="B49840" s="1"/>
      <c r="C49840" s="1"/>
      <c r="D49840" s="8"/>
      <c r="E49840" s="1"/>
      <c r="F49840" s="1"/>
      <c r="G49840" s="1"/>
      <c r="H49840" s="1"/>
    </row>
    <row r="49841">
      <c r="A49841" s="1"/>
      <c r="B49841" s="1"/>
      <c r="C49841" s="1"/>
      <c r="D49841" s="8"/>
      <c r="E49841" s="1"/>
      <c r="F49841" s="1"/>
      <c r="G49841" s="1"/>
      <c r="H49841" s="1"/>
    </row>
    <row r="49842">
      <c r="A49842" s="1"/>
      <c r="B49842" s="1"/>
      <c r="C49842" s="1"/>
      <c r="D49842" s="8"/>
      <c r="E49842" s="1"/>
      <c r="F49842" s="1"/>
      <c r="G49842" s="1"/>
      <c r="H49842" s="1"/>
    </row>
    <row r="49843">
      <c r="A49843" s="1"/>
      <c r="B49843" s="1"/>
      <c r="C49843" s="1"/>
      <c r="D49843" s="8"/>
      <c r="E49843" s="1"/>
      <c r="F49843" s="1"/>
      <c r="G49843" s="1"/>
      <c r="H49843" s="1"/>
    </row>
    <row r="49844">
      <c r="A49844" s="1"/>
      <c r="B49844" s="1"/>
      <c r="C49844" s="1"/>
      <c r="D49844" s="8"/>
      <c r="E49844" s="1"/>
      <c r="F49844" s="1"/>
      <c r="G49844" s="1"/>
      <c r="H49844" s="1"/>
    </row>
    <row r="49845">
      <c r="A49845" s="1"/>
      <c r="B49845" s="1"/>
      <c r="C49845" s="1"/>
      <c r="D49845" s="8"/>
      <c r="E49845" s="1"/>
      <c r="F49845" s="1"/>
      <c r="G49845" s="1"/>
      <c r="H49845" s="1"/>
    </row>
    <row r="49846">
      <c r="A49846" s="1"/>
      <c r="B49846" s="1"/>
      <c r="C49846" s="1"/>
      <c r="D49846" s="8"/>
      <c r="E49846" s="1"/>
      <c r="F49846" s="1"/>
      <c r="G49846" s="1"/>
      <c r="H49846" s="1"/>
    </row>
    <row r="49847">
      <c r="A49847" s="1"/>
      <c r="B49847" s="1"/>
      <c r="C49847" s="1"/>
      <c r="D49847" s="8"/>
      <c r="E49847" s="1"/>
      <c r="F49847" s="1"/>
      <c r="G49847" s="1"/>
      <c r="H49847" s="1"/>
    </row>
    <row r="49848">
      <c r="A49848" s="1"/>
      <c r="B49848" s="1"/>
      <c r="C49848" s="1"/>
      <c r="D49848" s="8"/>
      <c r="E49848" s="1"/>
      <c r="F49848" s="1"/>
      <c r="G49848" s="1"/>
      <c r="H49848" s="1"/>
    </row>
    <row r="49849">
      <c r="A49849" s="1"/>
      <c r="B49849" s="1"/>
      <c r="C49849" s="1"/>
      <c r="D49849" s="8"/>
      <c r="E49849" s="1"/>
      <c r="F49849" s="1"/>
      <c r="G49849" s="1"/>
      <c r="H49849" s="1"/>
    </row>
    <row r="49850">
      <c r="A49850" s="1"/>
      <c r="B49850" s="1"/>
      <c r="C49850" s="1"/>
      <c r="D49850" s="8"/>
      <c r="E49850" s="1"/>
      <c r="F49850" s="1"/>
      <c r="G49850" s="1"/>
      <c r="H49850" s="1"/>
    </row>
    <row r="49851">
      <c r="A49851" s="1"/>
      <c r="B49851" s="1"/>
      <c r="C49851" s="1"/>
      <c r="D49851" s="8"/>
      <c r="E49851" s="1"/>
      <c r="F49851" s="1"/>
      <c r="G49851" s="1"/>
      <c r="H49851" s="1"/>
    </row>
    <row r="49852">
      <c r="A49852" s="1"/>
      <c r="B49852" s="1"/>
      <c r="C49852" s="1"/>
      <c r="D49852" s="8"/>
      <c r="E49852" s="1"/>
      <c r="F49852" s="1"/>
      <c r="G49852" s="1"/>
      <c r="H49852" s="1"/>
    </row>
    <row r="49853">
      <c r="A49853" s="1"/>
      <c r="B49853" s="1"/>
      <c r="C49853" s="1"/>
      <c r="D49853" s="8"/>
      <c r="E49853" s="1"/>
      <c r="F49853" s="1"/>
      <c r="G49853" s="1"/>
      <c r="H49853" s="1"/>
    </row>
    <row r="49854">
      <c r="A49854" s="1"/>
      <c r="B49854" s="1"/>
      <c r="C49854" s="1"/>
      <c r="D49854" s="8"/>
      <c r="E49854" s="1"/>
      <c r="F49854" s="1"/>
      <c r="G49854" s="1"/>
      <c r="H49854" s="1"/>
    </row>
    <row r="49855">
      <c r="A49855" s="1"/>
      <c r="B49855" s="1"/>
      <c r="C49855" s="1"/>
      <c r="D49855" s="8"/>
      <c r="E49855" s="1"/>
      <c r="F49855" s="1"/>
      <c r="G49855" s="1"/>
      <c r="H49855" s="1"/>
    </row>
    <row r="49856">
      <c r="A49856" s="1"/>
      <c r="B49856" s="1"/>
      <c r="C49856" s="1"/>
      <c r="D49856" s="8"/>
      <c r="E49856" s="1"/>
      <c r="F49856" s="1"/>
      <c r="G49856" s="1"/>
      <c r="H49856" s="1"/>
    </row>
    <row r="49857">
      <c r="A49857" s="1"/>
      <c r="B49857" s="1"/>
      <c r="C49857" s="1"/>
      <c r="D49857" s="8"/>
      <c r="E49857" s="1"/>
      <c r="F49857" s="1"/>
      <c r="G49857" s="1"/>
      <c r="H49857" s="1"/>
    </row>
    <row r="49858">
      <c r="A49858" s="1"/>
      <c r="B49858" s="1"/>
      <c r="C49858" s="1"/>
      <c r="D49858" s="8"/>
      <c r="E49858" s="1"/>
      <c r="F49858" s="1"/>
      <c r="G49858" s="1"/>
      <c r="H49858" s="1"/>
    </row>
    <row r="49859">
      <c r="A49859" s="1"/>
      <c r="B49859" s="1"/>
      <c r="C49859" s="1"/>
      <c r="D49859" s="8"/>
      <c r="E49859" s="1"/>
      <c r="F49859" s="1"/>
      <c r="G49859" s="1"/>
      <c r="H49859" s="1"/>
    </row>
    <row r="49860">
      <c r="A49860" s="1"/>
      <c r="B49860" s="1"/>
      <c r="C49860" s="1"/>
      <c r="D49860" s="8"/>
      <c r="E49860" s="1"/>
      <c r="F49860" s="1"/>
      <c r="G49860" s="1"/>
      <c r="H49860" s="1"/>
    </row>
    <row r="49861">
      <c r="A49861" s="1"/>
      <c r="B49861" s="1"/>
      <c r="C49861" s="1"/>
      <c r="D49861" s="8"/>
      <c r="E49861" s="1"/>
      <c r="F49861" s="1"/>
      <c r="G49861" s="1"/>
      <c r="H49861" s="1"/>
    </row>
    <row r="49862">
      <c r="A49862" s="1"/>
      <c r="B49862" s="1"/>
      <c r="C49862" s="1"/>
      <c r="D49862" s="8"/>
      <c r="E49862" s="1"/>
      <c r="F49862" s="1"/>
      <c r="G49862" s="1"/>
      <c r="H49862" s="1"/>
    </row>
    <row r="49863">
      <c r="A49863" s="1"/>
      <c r="B49863" s="1"/>
      <c r="C49863" s="1"/>
      <c r="D49863" s="8"/>
      <c r="E49863" s="1"/>
      <c r="F49863" s="1"/>
      <c r="G49863" s="1"/>
      <c r="H49863" s="1"/>
    </row>
    <row r="49864">
      <c r="A49864" s="1"/>
      <c r="B49864" s="1"/>
      <c r="C49864" s="1"/>
      <c r="D49864" s="8"/>
      <c r="E49864" s="1"/>
      <c r="F49864" s="1"/>
      <c r="G49864" s="1"/>
      <c r="H49864" s="1"/>
    </row>
    <row r="49865">
      <c r="A49865" s="1"/>
      <c r="B49865" s="1"/>
      <c r="C49865" s="1"/>
      <c r="D49865" s="8"/>
      <c r="E49865" s="1"/>
      <c r="F49865" s="1"/>
      <c r="G49865" s="1"/>
      <c r="H49865" s="1"/>
    </row>
    <row r="49866">
      <c r="A49866" s="1"/>
      <c r="B49866" s="1"/>
      <c r="C49866" s="1"/>
      <c r="D49866" s="8"/>
      <c r="E49866" s="1"/>
      <c r="F49866" s="1"/>
      <c r="G49866" s="1"/>
      <c r="H49866" s="1"/>
    </row>
    <row r="49867">
      <c r="A49867" s="1"/>
      <c r="B49867" s="1"/>
      <c r="C49867" s="1"/>
      <c r="D49867" s="8"/>
      <c r="E49867" s="1"/>
      <c r="F49867" s="1"/>
      <c r="G49867" s="1"/>
      <c r="H49867" s="1"/>
    </row>
    <row r="49868">
      <c r="A49868" s="1"/>
      <c r="B49868" s="1"/>
      <c r="C49868" s="1"/>
      <c r="D49868" s="8"/>
      <c r="E49868" s="1"/>
      <c r="F49868" s="1"/>
      <c r="G49868" s="1"/>
      <c r="H49868" s="1"/>
    </row>
    <row r="49869">
      <c r="A49869" s="1"/>
      <c r="B49869" s="1"/>
      <c r="C49869" s="1"/>
      <c r="D49869" s="8"/>
      <c r="E49869" s="1"/>
      <c r="F49869" s="1"/>
      <c r="G49869" s="1"/>
      <c r="H49869" s="1"/>
    </row>
    <row r="49870">
      <c r="A49870" s="1"/>
      <c r="B49870" s="1"/>
      <c r="C49870" s="1"/>
      <c r="D49870" s="8"/>
      <c r="E49870" s="1"/>
      <c r="F49870" s="1"/>
      <c r="G49870" s="1"/>
      <c r="H49870" s="1"/>
    </row>
    <row r="49871">
      <c r="A49871" s="1"/>
      <c r="B49871" s="1"/>
      <c r="C49871" s="1"/>
      <c r="D49871" s="8"/>
      <c r="E49871" s="1"/>
      <c r="F49871" s="1"/>
      <c r="G49871" s="1"/>
      <c r="H49871" s="1"/>
    </row>
    <row r="49872">
      <c r="A49872" s="1"/>
      <c r="B49872" s="1"/>
      <c r="C49872" s="1"/>
      <c r="D49872" s="8"/>
      <c r="E49872" s="1"/>
      <c r="F49872" s="1"/>
      <c r="G49872" s="1"/>
      <c r="H49872" s="1"/>
    </row>
    <row r="49873">
      <c r="A49873" s="1"/>
      <c r="B49873" s="1"/>
      <c r="C49873" s="1"/>
      <c r="D49873" s="8"/>
      <c r="E49873" s="1"/>
      <c r="F49873" s="1"/>
      <c r="G49873" s="1"/>
      <c r="H49873" s="1"/>
    </row>
    <row r="49874">
      <c r="A49874" s="1"/>
      <c r="B49874" s="1"/>
      <c r="C49874" s="1"/>
      <c r="D49874" s="8"/>
      <c r="E49874" s="1"/>
      <c r="F49874" s="1"/>
      <c r="G49874" s="1"/>
      <c r="H49874" s="1"/>
    </row>
    <row r="49875">
      <c r="A49875" s="1"/>
      <c r="B49875" s="1"/>
      <c r="C49875" s="1"/>
      <c r="D49875" s="8"/>
      <c r="E49875" s="1"/>
      <c r="F49875" s="1"/>
      <c r="G49875" s="1"/>
      <c r="H49875" s="1"/>
    </row>
    <row r="49876">
      <c r="A49876" s="1"/>
      <c r="B49876" s="1"/>
      <c r="C49876" s="1"/>
      <c r="D49876" s="8"/>
      <c r="E49876" s="1"/>
      <c r="F49876" s="1"/>
      <c r="G49876" s="1"/>
      <c r="H49876" s="1"/>
    </row>
    <row r="49877">
      <c r="A49877" s="1"/>
      <c r="B49877" s="1"/>
      <c r="C49877" s="1"/>
      <c r="D49877" s="8"/>
      <c r="E49877" s="1"/>
      <c r="F49877" s="1"/>
      <c r="G49877" s="1"/>
      <c r="H49877" s="1"/>
    </row>
    <row r="49878">
      <c r="A49878" s="1"/>
      <c r="B49878" s="1"/>
      <c r="C49878" s="1"/>
      <c r="D49878" s="8"/>
      <c r="E49878" s="1"/>
      <c r="F49878" s="1"/>
      <c r="G49878" s="1"/>
      <c r="H49878" s="1"/>
    </row>
    <row r="49879">
      <c r="A49879" s="1"/>
      <c r="B49879" s="1"/>
      <c r="C49879" s="1"/>
      <c r="D49879" s="8"/>
      <c r="E49879" s="1"/>
      <c r="F49879" s="1"/>
      <c r="G49879" s="1"/>
      <c r="H49879" s="1"/>
    </row>
    <row r="49880">
      <c r="A49880" s="1"/>
      <c r="B49880" s="1"/>
      <c r="C49880" s="1"/>
      <c r="D49880" s="8"/>
      <c r="E49880" s="1"/>
      <c r="F49880" s="1"/>
      <c r="G49880" s="1"/>
      <c r="H49880" s="1"/>
    </row>
    <row r="49881">
      <c r="A49881" s="1"/>
      <c r="B49881" s="1"/>
      <c r="C49881" s="1"/>
      <c r="D49881" s="8"/>
      <c r="E49881" s="1"/>
      <c r="F49881" s="1"/>
      <c r="G49881" s="1"/>
      <c r="H49881" s="1"/>
    </row>
    <row r="49882">
      <c r="A49882" s="1"/>
      <c r="B49882" s="1"/>
      <c r="C49882" s="1"/>
      <c r="D49882" s="8"/>
      <c r="E49882" s="1"/>
      <c r="F49882" s="1"/>
      <c r="G49882" s="1"/>
      <c r="H49882" s="1"/>
    </row>
    <row r="49883">
      <c r="A49883" s="1"/>
      <c r="B49883" s="1"/>
      <c r="C49883" s="1"/>
      <c r="D49883" s="8"/>
      <c r="E49883" s="1"/>
      <c r="F49883" s="1"/>
      <c r="G49883" s="1"/>
      <c r="H49883" s="1"/>
    </row>
    <row r="49884">
      <c r="A49884" s="1"/>
      <c r="B49884" s="1"/>
      <c r="C49884" s="1"/>
      <c r="D49884" s="8"/>
      <c r="E49884" s="1"/>
      <c r="F49884" s="1"/>
      <c r="G49884" s="1"/>
      <c r="H49884" s="1"/>
    </row>
    <row r="49885">
      <c r="A49885" s="1"/>
      <c r="B49885" s="1"/>
      <c r="C49885" s="1"/>
      <c r="D49885" s="8"/>
      <c r="E49885" s="1"/>
      <c r="F49885" s="1"/>
      <c r="G49885" s="1"/>
      <c r="H49885" s="1"/>
    </row>
    <row r="49886">
      <c r="A49886" s="1"/>
      <c r="B49886" s="1"/>
      <c r="C49886" s="1"/>
      <c r="D49886" s="8"/>
      <c r="E49886" s="1"/>
      <c r="F49886" s="1"/>
      <c r="G49886" s="1"/>
      <c r="H49886" s="1"/>
    </row>
    <row r="49887">
      <c r="A49887" s="1"/>
      <c r="B49887" s="1"/>
      <c r="C49887" s="1"/>
      <c r="D49887" s="8"/>
      <c r="E49887" s="1"/>
      <c r="F49887" s="1"/>
      <c r="G49887" s="1"/>
      <c r="H49887" s="1"/>
    </row>
    <row r="49888">
      <c r="A49888" s="1"/>
      <c r="B49888" s="1"/>
      <c r="C49888" s="1"/>
      <c r="D49888" s="8"/>
      <c r="E49888" s="1"/>
      <c r="F49888" s="1"/>
      <c r="G49888" s="1"/>
      <c r="H49888" s="1"/>
    </row>
    <row r="49889">
      <c r="A49889" s="1"/>
      <c r="B49889" s="1"/>
      <c r="C49889" s="1"/>
      <c r="D49889" s="8"/>
      <c r="E49889" s="1"/>
      <c r="F49889" s="1"/>
      <c r="G49889" s="1"/>
      <c r="H49889" s="1"/>
    </row>
    <row r="49890">
      <c r="A49890" s="1"/>
      <c r="B49890" s="1"/>
      <c r="C49890" s="1"/>
      <c r="D49890" s="8"/>
      <c r="E49890" s="1"/>
      <c r="F49890" s="1"/>
      <c r="G49890" s="1"/>
      <c r="H49890" s="1"/>
    </row>
    <row r="49891">
      <c r="A49891" s="1"/>
      <c r="B49891" s="1"/>
      <c r="C49891" s="1"/>
      <c r="D49891" s="8"/>
      <c r="E49891" s="1"/>
      <c r="F49891" s="1"/>
      <c r="G49891" s="1"/>
      <c r="H49891" s="1"/>
    </row>
    <row r="49892">
      <c r="A49892" s="1"/>
      <c r="B49892" s="1"/>
      <c r="C49892" s="1"/>
      <c r="D49892" s="8"/>
      <c r="E49892" s="1"/>
      <c r="F49892" s="1"/>
      <c r="G49892" s="1"/>
      <c r="H49892" s="1"/>
    </row>
    <row r="49893">
      <c r="A49893" s="1"/>
      <c r="B49893" s="1"/>
      <c r="C49893" s="1"/>
      <c r="D49893" s="8"/>
      <c r="E49893" s="1"/>
      <c r="F49893" s="1"/>
      <c r="G49893" s="1"/>
      <c r="H49893" s="1"/>
    </row>
    <row r="49894">
      <c r="A49894" s="1"/>
      <c r="B49894" s="1"/>
      <c r="C49894" s="1"/>
      <c r="D49894" s="8"/>
      <c r="E49894" s="1"/>
      <c r="F49894" s="1"/>
      <c r="G49894" s="1"/>
      <c r="H49894" s="1"/>
    </row>
    <row r="49895">
      <c r="A49895" s="1"/>
      <c r="B49895" s="1"/>
      <c r="C49895" s="1"/>
      <c r="D49895" s="8"/>
      <c r="E49895" s="1"/>
      <c r="F49895" s="1"/>
      <c r="G49895" s="1"/>
      <c r="H49895" s="1"/>
    </row>
    <row r="49896">
      <c r="A49896" s="1"/>
      <c r="B49896" s="1"/>
      <c r="C49896" s="1"/>
      <c r="D49896" s="8"/>
      <c r="E49896" s="1"/>
      <c r="F49896" s="1"/>
      <c r="G49896" s="1"/>
      <c r="H49896" s="1"/>
    </row>
    <row r="49897">
      <c r="A49897" s="1"/>
      <c r="B49897" s="1"/>
      <c r="C49897" s="1"/>
      <c r="D49897" s="8"/>
      <c r="E49897" s="1"/>
      <c r="F49897" s="1"/>
      <c r="G49897" s="1"/>
      <c r="H49897" s="1"/>
    </row>
    <row r="49898">
      <c r="A49898" s="1"/>
      <c r="B49898" s="1"/>
      <c r="C49898" s="1"/>
      <c r="D49898" s="8"/>
      <c r="E49898" s="1"/>
      <c r="F49898" s="1"/>
      <c r="G49898" s="1"/>
      <c r="H49898" s="1"/>
    </row>
    <row r="49899">
      <c r="A49899" s="1"/>
      <c r="B49899" s="1"/>
      <c r="C49899" s="1"/>
      <c r="D49899" s="8"/>
      <c r="E49899" s="1"/>
      <c r="F49899" s="1"/>
      <c r="G49899" s="1"/>
      <c r="H49899" s="1"/>
    </row>
    <row r="49900">
      <c r="A49900" s="1"/>
      <c r="B49900" s="1"/>
      <c r="C49900" s="1"/>
      <c r="D49900" s="8"/>
      <c r="E49900" s="1"/>
      <c r="F49900" s="1"/>
      <c r="G49900" s="1"/>
      <c r="H49900" s="1"/>
    </row>
    <row r="49901">
      <c r="A49901" s="1"/>
      <c r="B49901" s="1"/>
      <c r="C49901" s="1"/>
      <c r="D49901" s="8"/>
      <c r="E49901" s="1"/>
      <c r="F49901" s="1"/>
      <c r="G49901" s="1"/>
      <c r="H49901" s="1"/>
    </row>
    <row r="49902">
      <c r="A49902" s="1"/>
      <c r="B49902" s="1"/>
      <c r="C49902" s="1"/>
      <c r="D49902" s="8"/>
      <c r="E49902" s="1"/>
      <c r="F49902" s="1"/>
      <c r="G49902" s="1"/>
      <c r="H49902" s="1"/>
    </row>
    <row r="49903">
      <c r="A49903" s="1"/>
      <c r="B49903" s="1"/>
      <c r="C49903" s="1"/>
      <c r="D49903" s="8"/>
      <c r="E49903" s="1"/>
      <c r="F49903" s="1"/>
      <c r="G49903" s="1"/>
      <c r="H49903" s="1"/>
    </row>
    <row r="49904">
      <c r="A49904" s="1"/>
      <c r="B49904" s="1"/>
      <c r="C49904" s="1"/>
      <c r="D49904" s="8"/>
      <c r="E49904" s="1"/>
      <c r="F49904" s="1"/>
      <c r="G49904" s="1"/>
      <c r="H49904" s="1"/>
    </row>
    <row r="49905">
      <c r="A49905" s="1"/>
      <c r="B49905" s="1"/>
      <c r="C49905" s="1"/>
      <c r="D49905" s="8"/>
      <c r="E49905" s="1"/>
      <c r="F49905" s="1"/>
      <c r="G49905" s="1"/>
      <c r="H49905" s="1"/>
    </row>
    <row r="49906">
      <c r="A49906" s="1"/>
      <c r="B49906" s="1"/>
      <c r="C49906" s="1"/>
      <c r="D49906" s="8"/>
      <c r="E49906" s="1"/>
      <c r="F49906" s="1"/>
      <c r="G49906" s="1"/>
      <c r="H49906" s="1"/>
    </row>
    <row r="49907">
      <c r="A49907" s="1"/>
      <c r="B49907" s="1"/>
      <c r="C49907" s="1"/>
      <c r="D49907" s="8"/>
      <c r="E49907" s="1"/>
      <c r="F49907" s="1"/>
      <c r="G49907" s="1"/>
      <c r="H49907" s="1"/>
    </row>
    <row r="49908">
      <c r="A49908" s="1"/>
      <c r="B49908" s="1"/>
      <c r="C49908" s="1"/>
      <c r="D49908" s="8"/>
      <c r="E49908" s="1"/>
      <c r="F49908" s="1"/>
      <c r="G49908" s="1"/>
      <c r="H49908" s="1"/>
    </row>
    <row r="49909">
      <c r="A49909" s="1"/>
      <c r="B49909" s="1"/>
      <c r="C49909" s="1"/>
      <c r="D49909" s="8"/>
      <c r="E49909" s="1"/>
      <c r="F49909" s="1"/>
      <c r="G49909" s="1"/>
      <c r="H49909" s="1"/>
    </row>
    <row r="49910">
      <c r="A49910" s="1"/>
      <c r="B49910" s="1"/>
      <c r="C49910" s="1"/>
      <c r="D49910" s="8"/>
      <c r="E49910" s="1"/>
      <c r="F49910" s="1"/>
      <c r="G49910" s="1"/>
      <c r="H49910" s="1"/>
    </row>
    <row r="49911">
      <c r="A49911" s="1"/>
      <c r="B49911" s="1"/>
      <c r="C49911" s="1"/>
      <c r="D49911" s="8"/>
      <c r="E49911" s="1"/>
      <c r="F49911" s="1"/>
      <c r="G49911" s="1"/>
      <c r="H49911" s="1"/>
    </row>
    <row r="49912">
      <c r="A49912" s="1"/>
      <c r="B49912" s="1"/>
      <c r="C49912" s="1"/>
      <c r="D49912" s="8"/>
      <c r="E49912" s="1"/>
      <c r="F49912" s="1"/>
      <c r="G49912" s="1"/>
      <c r="H49912" s="1"/>
    </row>
    <row r="49913">
      <c r="A49913" s="1"/>
      <c r="B49913" s="1"/>
      <c r="C49913" s="1"/>
      <c r="D49913" s="8"/>
      <c r="E49913" s="1"/>
      <c r="F49913" s="1"/>
      <c r="G49913" s="1"/>
      <c r="H49913" s="1"/>
    </row>
    <row r="49914">
      <c r="A49914" s="1"/>
      <c r="B49914" s="1"/>
      <c r="C49914" s="1"/>
      <c r="D49914" s="8"/>
      <c r="E49914" s="1"/>
      <c r="F49914" s="1"/>
      <c r="G49914" s="1"/>
      <c r="H49914" s="1"/>
    </row>
    <row r="49915">
      <c r="A49915" s="1"/>
      <c r="B49915" s="1"/>
      <c r="C49915" s="1"/>
      <c r="D49915" s="8"/>
      <c r="E49915" s="1"/>
      <c r="F49915" s="1"/>
      <c r="G49915" s="1"/>
      <c r="H49915" s="1"/>
    </row>
    <row r="49916">
      <c r="A49916" s="1"/>
      <c r="B49916" s="1"/>
      <c r="C49916" s="1"/>
      <c r="D49916" s="8"/>
      <c r="E49916" s="1"/>
      <c r="F49916" s="1"/>
      <c r="G49916" s="1"/>
      <c r="H49916" s="1"/>
    </row>
    <row r="49917">
      <c r="A49917" s="1"/>
      <c r="B49917" s="1"/>
      <c r="C49917" s="1"/>
      <c r="D49917" s="8"/>
      <c r="E49917" s="1"/>
      <c r="F49917" s="1"/>
      <c r="G49917" s="1"/>
      <c r="H49917" s="1"/>
    </row>
    <row r="49918">
      <c r="A49918" s="1"/>
      <c r="B49918" s="1"/>
      <c r="C49918" s="1"/>
      <c r="D49918" s="8"/>
      <c r="E49918" s="1"/>
      <c r="F49918" s="1"/>
      <c r="G49918" s="1"/>
      <c r="H49918" s="1"/>
    </row>
    <row r="49919">
      <c r="A49919" s="1"/>
      <c r="B49919" s="1"/>
      <c r="C49919" s="1"/>
      <c r="D49919" s="8"/>
      <c r="E49919" s="1"/>
      <c r="F49919" s="1"/>
      <c r="G49919" s="1"/>
      <c r="H49919" s="1"/>
    </row>
    <row r="49920">
      <c r="A49920" s="1"/>
      <c r="B49920" s="1"/>
      <c r="C49920" s="1"/>
      <c r="D49920" s="8"/>
      <c r="E49920" s="1"/>
      <c r="F49920" s="1"/>
      <c r="G49920" s="1"/>
      <c r="H49920" s="1"/>
    </row>
    <row r="49921">
      <c r="A49921" s="1"/>
      <c r="B49921" s="1"/>
      <c r="C49921" s="1"/>
      <c r="D49921" s="8"/>
      <c r="E49921" s="1"/>
      <c r="F49921" s="1"/>
      <c r="G49921" s="1"/>
      <c r="H49921" s="1"/>
    </row>
    <row r="49922">
      <c r="A49922" s="1"/>
      <c r="B49922" s="1"/>
      <c r="C49922" s="1"/>
      <c r="D49922" s="8"/>
      <c r="E49922" s="1"/>
      <c r="F49922" s="1"/>
      <c r="G49922" s="1"/>
      <c r="H49922" s="1"/>
    </row>
    <row r="49923">
      <c r="A49923" s="1"/>
      <c r="B49923" s="1"/>
      <c r="C49923" s="1"/>
      <c r="D49923" s="8"/>
      <c r="E49923" s="1"/>
      <c r="F49923" s="1"/>
      <c r="G49923" s="1"/>
      <c r="H49923" s="1"/>
    </row>
    <row r="49924">
      <c r="A49924" s="1"/>
      <c r="B49924" s="1"/>
      <c r="C49924" s="1"/>
      <c r="D49924" s="8"/>
      <c r="E49924" s="1"/>
      <c r="F49924" s="1"/>
      <c r="G49924" s="1"/>
      <c r="H49924" s="1"/>
    </row>
    <row r="49925">
      <c r="A49925" s="1"/>
      <c r="B49925" s="1"/>
      <c r="C49925" s="1"/>
      <c r="D49925" s="8"/>
      <c r="E49925" s="1"/>
      <c r="F49925" s="1"/>
      <c r="G49925" s="1"/>
      <c r="H49925" s="1"/>
    </row>
    <row r="49926">
      <c r="A49926" s="1"/>
      <c r="B49926" s="1"/>
      <c r="C49926" s="1"/>
      <c r="D49926" s="8"/>
      <c r="E49926" s="1"/>
      <c r="F49926" s="1"/>
      <c r="G49926" s="1"/>
      <c r="H49926" s="1"/>
    </row>
    <row r="49927">
      <c r="A49927" s="1"/>
      <c r="B49927" s="1"/>
      <c r="C49927" s="1"/>
      <c r="D49927" s="8"/>
      <c r="E49927" s="1"/>
      <c r="F49927" s="1"/>
      <c r="G49927" s="1"/>
      <c r="H49927" s="1"/>
    </row>
    <row r="49928">
      <c r="A49928" s="1"/>
      <c r="B49928" s="1"/>
      <c r="C49928" s="1"/>
      <c r="D49928" s="8"/>
      <c r="E49928" s="1"/>
      <c r="F49928" s="1"/>
      <c r="G49928" s="1"/>
      <c r="H49928" s="1"/>
    </row>
    <row r="49929">
      <c r="A49929" s="1"/>
      <c r="B49929" s="1"/>
      <c r="C49929" s="1"/>
      <c r="D49929" s="8"/>
      <c r="E49929" s="1"/>
      <c r="F49929" s="1"/>
      <c r="G49929" s="1"/>
      <c r="H49929" s="1"/>
    </row>
    <row r="49930">
      <c r="A49930" s="1"/>
      <c r="B49930" s="1"/>
      <c r="C49930" s="1"/>
      <c r="D49930" s="8"/>
      <c r="E49930" s="1"/>
      <c r="F49930" s="1"/>
      <c r="G49930" s="1"/>
      <c r="H49930" s="1"/>
    </row>
    <row r="49931">
      <c r="A49931" s="1"/>
      <c r="B49931" s="1"/>
      <c r="C49931" s="1"/>
      <c r="D49931" s="8"/>
      <c r="E49931" s="1"/>
      <c r="F49931" s="1"/>
      <c r="G49931" s="1"/>
      <c r="H49931" s="1"/>
    </row>
    <row r="49932">
      <c r="A49932" s="1"/>
      <c r="B49932" s="1"/>
      <c r="C49932" s="1"/>
      <c r="D49932" s="8"/>
      <c r="E49932" s="1"/>
      <c r="F49932" s="1"/>
      <c r="G49932" s="1"/>
      <c r="H49932" s="1"/>
    </row>
    <row r="49933">
      <c r="A49933" s="1"/>
      <c r="B49933" s="1"/>
      <c r="C49933" s="1"/>
      <c r="D49933" s="8"/>
      <c r="E49933" s="1"/>
      <c r="F49933" s="1"/>
      <c r="G49933" s="1"/>
      <c r="H49933" s="1"/>
    </row>
    <row r="49934">
      <c r="A49934" s="1"/>
      <c r="B49934" s="1"/>
      <c r="C49934" s="1"/>
      <c r="D49934" s="8"/>
      <c r="E49934" s="1"/>
      <c r="F49934" s="1"/>
      <c r="G49934" s="1"/>
      <c r="H49934" s="1"/>
    </row>
    <row r="49935">
      <c r="A49935" s="1"/>
      <c r="B49935" s="1"/>
      <c r="C49935" s="1"/>
      <c r="D49935" s="8"/>
      <c r="E49935" s="1"/>
      <c r="F49935" s="1"/>
      <c r="G49935" s="1"/>
      <c r="H49935" s="1"/>
    </row>
    <row r="49936">
      <c r="A49936" s="1"/>
      <c r="B49936" s="1"/>
      <c r="C49936" s="1"/>
      <c r="D49936" s="8"/>
      <c r="E49936" s="1"/>
      <c r="F49936" s="1"/>
      <c r="G49936" s="1"/>
      <c r="H49936" s="1"/>
    </row>
    <row r="49937">
      <c r="A49937" s="1"/>
      <c r="B49937" s="1"/>
      <c r="C49937" s="1"/>
      <c r="D49937" s="8"/>
      <c r="E49937" s="1"/>
      <c r="F49937" s="1"/>
      <c r="G49937" s="1"/>
      <c r="H49937" s="1"/>
    </row>
    <row r="49938">
      <c r="A49938" s="1"/>
      <c r="B49938" s="1"/>
      <c r="C49938" s="1"/>
      <c r="D49938" s="8"/>
      <c r="E49938" s="1"/>
      <c r="F49938" s="1"/>
      <c r="G49938" s="1"/>
      <c r="H49938" s="1"/>
    </row>
    <row r="49939">
      <c r="A49939" s="1"/>
      <c r="B49939" s="1"/>
      <c r="C49939" s="1"/>
      <c r="D49939" s="8"/>
      <c r="E49939" s="1"/>
      <c r="F49939" s="1"/>
      <c r="G49939" s="1"/>
      <c r="H49939" s="1"/>
    </row>
    <row r="49940">
      <c r="A49940" s="1"/>
      <c r="B49940" s="1"/>
      <c r="C49940" s="1"/>
      <c r="D49940" s="8"/>
      <c r="E49940" s="1"/>
      <c r="F49940" s="1"/>
      <c r="G49940" s="1"/>
      <c r="H49940" s="1"/>
    </row>
    <row r="49941">
      <c r="A49941" s="1"/>
      <c r="B49941" s="1"/>
      <c r="C49941" s="1"/>
      <c r="D49941" s="8"/>
      <c r="E49941" s="1"/>
      <c r="F49941" s="1"/>
      <c r="G49941" s="1"/>
      <c r="H49941" s="1"/>
    </row>
    <row r="49942">
      <c r="A49942" s="1"/>
      <c r="B49942" s="1"/>
      <c r="C49942" s="1"/>
      <c r="D49942" s="8"/>
      <c r="E49942" s="1"/>
      <c r="F49942" s="1"/>
      <c r="G49942" s="1"/>
      <c r="H49942" s="1"/>
    </row>
    <row r="49943">
      <c r="A49943" s="1"/>
      <c r="B49943" s="1"/>
      <c r="C49943" s="1"/>
      <c r="D49943" s="8"/>
      <c r="E49943" s="1"/>
      <c r="F49943" s="1"/>
      <c r="G49943" s="1"/>
      <c r="H49943" s="1"/>
    </row>
    <row r="49944">
      <c r="A49944" s="1"/>
      <c r="B49944" s="1"/>
      <c r="C49944" s="1"/>
      <c r="D49944" s="8"/>
      <c r="E49944" s="1"/>
      <c r="F49944" s="1"/>
      <c r="G49944" s="1"/>
      <c r="H49944" s="1"/>
    </row>
    <row r="49945">
      <c r="A49945" s="1"/>
      <c r="B49945" s="1"/>
      <c r="C49945" s="1"/>
      <c r="D49945" s="8"/>
      <c r="E49945" s="1"/>
      <c r="F49945" s="1"/>
      <c r="G49945" s="1"/>
      <c r="H49945" s="1"/>
    </row>
    <row r="49946">
      <c r="A49946" s="1"/>
      <c r="B49946" s="1"/>
      <c r="C49946" s="1"/>
      <c r="D49946" s="8"/>
      <c r="E49946" s="1"/>
      <c r="F49946" s="1"/>
      <c r="G49946" s="1"/>
      <c r="H49946" s="1"/>
    </row>
    <row r="49947">
      <c r="A49947" s="1"/>
      <c r="B49947" s="1"/>
      <c r="C49947" s="1"/>
      <c r="D49947" s="8"/>
      <c r="E49947" s="1"/>
      <c r="F49947" s="1"/>
      <c r="G49947" s="1"/>
      <c r="H49947" s="1"/>
    </row>
    <row r="49948">
      <c r="A49948" s="1"/>
      <c r="B49948" s="1"/>
      <c r="C49948" s="1"/>
      <c r="D49948" s="8"/>
      <c r="E49948" s="1"/>
      <c r="F49948" s="1"/>
      <c r="G49948" s="1"/>
      <c r="H49948" s="1"/>
    </row>
    <row r="49949">
      <c r="A49949" s="1"/>
      <c r="B49949" s="1"/>
      <c r="C49949" s="1"/>
      <c r="D49949" s="8"/>
      <c r="E49949" s="1"/>
      <c r="F49949" s="1"/>
      <c r="G49949" s="1"/>
      <c r="H49949" s="1"/>
    </row>
    <row r="49950">
      <c r="A49950" s="1"/>
      <c r="B49950" s="1"/>
      <c r="C49950" s="1"/>
      <c r="D49950" s="8"/>
      <c r="E49950" s="1"/>
      <c r="F49950" s="1"/>
      <c r="G49950" s="1"/>
      <c r="H49950" s="1"/>
    </row>
    <row r="49951">
      <c r="A49951" s="1"/>
      <c r="B49951" s="1"/>
      <c r="C49951" s="1"/>
      <c r="D49951" s="8"/>
      <c r="E49951" s="1"/>
      <c r="F49951" s="1"/>
      <c r="G49951" s="1"/>
      <c r="H49951" s="1"/>
    </row>
    <row r="49952">
      <c r="A49952" s="1"/>
      <c r="B49952" s="1"/>
      <c r="C49952" s="1"/>
      <c r="D49952" s="8"/>
      <c r="E49952" s="1"/>
      <c r="F49952" s="1"/>
      <c r="G49952" s="1"/>
      <c r="H49952" s="1"/>
    </row>
    <row r="49953">
      <c r="A49953" s="1"/>
      <c r="B49953" s="1"/>
      <c r="C49953" s="1"/>
      <c r="D49953" s="8"/>
      <c r="E49953" s="1"/>
      <c r="F49953" s="1"/>
      <c r="G49953" s="1"/>
      <c r="H49953" s="1"/>
    </row>
    <row r="49954">
      <c r="A49954" s="1"/>
      <c r="B49954" s="1"/>
      <c r="C49954" s="1"/>
      <c r="D49954" s="8"/>
      <c r="E49954" s="1"/>
      <c r="F49954" s="1"/>
      <c r="G49954" s="1"/>
      <c r="H49954" s="1"/>
    </row>
    <row r="49955">
      <c r="A49955" s="1"/>
      <c r="B49955" s="1"/>
      <c r="C49955" s="1"/>
      <c r="D49955" s="8"/>
      <c r="E49955" s="1"/>
      <c r="F49955" s="1"/>
      <c r="G49955" s="1"/>
      <c r="H49955" s="1"/>
    </row>
    <row r="49956">
      <c r="A49956" s="1"/>
      <c r="B49956" s="1"/>
      <c r="C49956" s="1"/>
      <c r="D49956" s="8"/>
      <c r="E49956" s="1"/>
      <c r="F49956" s="1"/>
      <c r="G49956" s="1"/>
      <c r="H49956" s="1"/>
    </row>
    <row r="49957">
      <c r="A49957" s="1"/>
      <c r="B49957" s="1"/>
      <c r="C49957" s="1"/>
      <c r="D49957" s="8"/>
      <c r="E49957" s="1"/>
      <c r="F49957" s="1"/>
      <c r="G49957" s="1"/>
      <c r="H49957" s="1"/>
    </row>
    <row r="49958">
      <c r="A49958" s="1"/>
      <c r="B49958" s="1"/>
      <c r="C49958" s="1"/>
      <c r="D49958" s="8"/>
      <c r="E49958" s="1"/>
      <c r="F49958" s="1"/>
      <c r="G49958" s="1"/>
      <c r="H49958" s="1"/>
    </row>
    <row r="49959">
      <c r="A49959" s="1"/>
      <c r="B49959" s="1"/>
      <c r="C49959" s="1"/>
      <c r="D49959" s="8"/>
      <c r="E49959" s="1"/>
      <c r="F49959" s="1"/>
      <c r="G49959" s="1"/>
      <c r="H49959" s="1"/>
    </row>
    <row r="49960">
      <c r="A49960" s="1"/>
      <c r="B49960" s="1"/>
      <c r="C49960" s="1"/>
      <c r="D49960" s="8"/>
      <c r="E49960" s="1"/>
      <c r="F49960" s="1"/>
      <c r="G49960" s="1"/>
      <c r="H49960" s="1"/>
    </row>
    <row r="49961">
      <c r="A49961" s="1"/>
      <c r="B49961" s="1"/>
      <c r="C49961" s="1"/>
      <c r="D49961" s="8"/>
      <c r="E49961" s="1"/>
      <c r="F49961" s="1"/>
      <c r="G49961" s="1"/>
      <c r="H49961" s="1"/>
    </row>
    <row r="49962">
      <c r="A49962" s="1"/>
      <c r="B49962" s="1"/>
      <c r="C49962" s="1"/>
      <c r="D49962" s="8"/>
      <c r="E49962" s="1"/>
      <c r="F49962" s="1"/>
      <c r="G49962" s="1"/>
      <c r="H49962" s="1"/>
    </row>
    <row r="49963">
      <c r="A49963" s="1"/>
      <c r="B49963" s="1"/>
      <c r="C49963" s="1"/>
      <c r="D49963" s="8"/>
      <c r="E49963" s="1"/>
      <c r="F49963" s="1"/>
      <c r="G49963" s="1"/>
      <c r="H49963" s="1"/>
    </row>
    <row r="49964">
      <c r="A49964" s="1"/>
      <c r="B49964" s="1"/>
      <c r="C49964" s="1"/>
      <c r="D49964" s="8"/>
      <c r="E49964" s="1"/>
      <c r="F49964" s="1"/>
      <c r="G49964" s="1"/>
      <c r="H49964" s="1"/>
    </row>
    <row r="49965">
      <c r="A49965" s="1"/>
      <c r="B49965" s="1"/>
      <c r="C49965" s="1"/>
      <c r="D49965" s="8"/>
      <c r="E49965" s="1"/>
      <c r="F49965" s="1"/>
      <c r="G49965" s="1"/>
      <c r="H49965" s="1"/>
    </row>
    <row r="49966">
      <c r="A49966" s="1"/>
      <c r="B49966" s="1"/>
      <c r="C49966" s="1"/>
      <c r="D49966" s="8"/>
      <c r="E49966" s="1"/>
      <c r="F49966" s="1"/>
      <c r="G49966" s="1"/>
      <c r="H49966" s="1"/>
    </row>
    <row r="49967">
      <c r="A49967" s="1"/>
      <c r="B49967" s="1"/>
      <c r="C49967" s="1"/>
      <c r="D49967" s="8"/>
      <c r="E49967" s="1"/>
      <c r="F49967" s="1"/>
      <c r="G49967" s="1"/>
      <c r="H49967" s="1"/>
    </row>
    <row r="49968">
      <c r="A49968" s="1"/>
      <c r="B49968" s="1"/>
      <c r="C49968" s="1"/>
      <c r="D49968" s="8"/>
      <c r="E49968" s="1"/>
      <c r="F49968" s="1"/>
      <c r="G49968" s="1"/>
      <c r="H49968" s="1"/>
    </row>
    <row r="49969">
      <c r="A49969" s="1"/>
      <c r="B49969" s="1"/>
      <c r="C49969" s="1"/>
      <c r="D49969" s="8"/>
      <c r="E49969" s="1"/>
      <c r="F49969" s="1"/>
      <c r="G49969" s="1"/>
      <c r="H49969" s="1"/>
    </row>
    <row r="49970">
      <c r="A49970" s="1"/>
      <c r="B49970" s="1"/>
      <c r="C49970" s="1"/>
      <c r="D49970" s="8"/>
      <c r="E49970" s="1"/>
      <c r="F49970" s="1"/>
      <c r="G49970" s="1"/>
      <c r="H49970" s="1"/>
    </row>
    <row r="49971">
      <c r="A49971" s="1"/>
      <c r="B49971" s="1"/>
      <c r="C49971" s="1"/>
      <c r="D49971" s="8"/>
      <c r="E49971" s="1"/>
      <c r="F49971" s="1"/>
      <c r="G49971" s="1"/>
      <c r="H49971" s="1"/>
    </row>
    <row r="49972">
      <c r="A49972" s="1"/>
      <c r="B49972" s="1"/>
      <c r="C49972" s="1"/>
      <c r="D49972" s="8"/>
      <c r="E49972" s="1"/>
      <c r="F49972" s="1"/>
      <c r="G49972" s="1"/>
      <c r="H49972" s="1"/>
    </row>
    <row r="49973">
      <c r="A49973" s="1"/>
      <c r="B49973" s="1"/>
      <c r="C49973" s="1"/>
      <c r="D49973" s="8"/>
      <c r="E49973" s="1"/>
      <c r="F49973" s="1"/>
      <c r="G49973" s="1"/>
      <c r="H49973" s="1"/>
    </row>
    <row r="49974">
      <c r="A49974" s="1"/>
      <c r="B49974" s="1"/>
      <c r="C49974" s="1"/>
      <c r="D49974" s="8"/>
      <c r="E49974" s="1"/>
      <c r="F49974" s="1"/>
      <c r="G49974" s="1"/>
      <c r="H49974" s="1"/>
    </row>
    <row r="49975">
      <c r="A49975" s="1"/>
      <c r="B49975" s="1"/>
      <c r="C49975" s="1"/>
      <c r="D49975" s="8"/>
      <c r="E49975" s="1"/>
      <c r="F49975" s="1"/>
      <c r="G49975" s="1"/>
      <c r="H49975" s="1"/>
    </row>
    <row r="49976">
      <c r="A49976" s="1"/>
      <c r="B49976" s="1"/>
      <c r="C49976" s="1"/>
      <c r="D49976" s="8"/>
      <c r="E49976" s="1"/>
      <c r="F49976" s="1"/>
      <c r="G49976" s="1"/>
      <c r="H49976" s="1"/>
    </row>
    <row r="49977">
      <c r="A49977" s="1"/>
      <c r="B49977" s="1"/>
      <c r="C49977" s="1"/>
      <c r="D49977" s="8"/>
      <c r="E49977" s="1"/>
      <c r="F49977" s="1"/>
      <c r="G49977" s="1"/>
      <c r="H49977" s="1"/>
    </row>
    <row r="49978">
      <c r="A49978" s="1"/>
      <c r="B49978" s="1"/>
      <c r="C49978" s="1"/>
      <c r="D49978" s="8"/>
      <c r="E49978" s="1"/>
      <c r="F49978" s="1"/>
      <c r="G49978" s="1"/>
      <c r="H49978" s="1"/>
    </row>
    <row r="49979">
      <c r="A49979" s="1"/>
      <c r="B49979" s="1"/>
      <c r="C49979" s="1"/>
      <c r="D49979" s="8"/>
      <c r="E49979" s="1"/>
      <c r="F49979" s="1"/>
      <c r="G49979" s="1"/>
      <c r="H49979" s="1"/>
    </row>
    <row r="49980">
      <c r="A49980" s="1"/>
      <c r="B49980" s="1"/>
      <c r="C49980" s="1"/>
      <c r="D49980" s="8"/>
      <c r="E49980" s="1"/>
      <c r="F49980" s="1"/>
      <c r="G49980" s="1"/>
      <c r="H49980" s="1"/>
    </row>
    <row r="49981">
      <c r="A49981" s="1"/>
      <c r="B49981" s="1"/>
      <c r="C49981" s="1"/>
      <c r="D49981" s="8"/>
      <c r="E49981" s="1"/>
      <c r="F49981" s="1"/>
      <c r="G49981" s="1"/>
      <c r="H49981" s="1"/>
    </row>
    <row r="49982">
      <c r="A49982" s="1"/>
      <c r="B49982" s="1"/>
      <c r="C49982" s="1"/>
      <c r="D49982" s="8"/>
      <c r="E49982" s="1"/>
      <c r="F49982" s="1"/>
      <c r="G49982" s="1"/>
      <c r="H49982" s="1"/>
    </row>
    <row r="49983">
      <c r="A49983" s="1"/>
      <c r="B49983" s="1"/>
      <c r="C49983" s="1"/>
      <c r="D49983" s="8"/>
      <c r="E49983" s="1"/>
      <c r="F49983" s="1"/>
      <c r="G49983" s="1"/>
      <c r="H49983" s="1"/>
    </row>
    <row r="49984">
      <c r="A49984" s="1"/>
      <c r="B49984" s="1"/>
      <c r="C49984" s="1"/>
      <c r="D49984" s="8"/>
      <c r="E49984" s="1"/>
      <c r="F49984" s="1"/>
      <c r="G49984" s="1"/>
      <c r="H49984" s="1"/>
    </row>
    <row r="49985">
      <c r="A49985" s="1"/>
      <c r="B49985" s="1"/>
      <c r="C49985" s="1"/>
      <c r="D49985" s="8"/>
      <c r="E49985" s="1"/>
      <c r="F49985" s="1"/>
      <c r="G49985" s="1"/>
      <c r="H49985" s="1"/>
    </row>
    <row r="49986">
      <c r="A49986" s="1"/>
      <c r="B49986" s="1"/>
      <c r="C49986" s="1"/>
      <c r="D49986" s="8"/>
      <c r="E49986" s="1"/>
      <c r="F49986" s="1"/>
      <c r="G49986" s="1"/>
      <c r="H49986" s="1"/>
    </row>
    <row r="49987">
      <c r="A49987" s="1"/>
      <c r="B49987" s="1"/>
      <c r="C49987" s="1"/>
      <c r="D49987" s="8"/>
      <c r="E49987" s="1"/>
      <c r="F49987" s="1"/>
      <c r="G49987" s="1"/>
      <c r="H49987" s="1"/>
    </row>
    <row r="49988">
      <c r="A49988" s="1"/>
      <c r="B49988" s="1"/>
      <c r="C49988" s="1"/>
      <c r="D49988" s="8"/>
      <c r="E49988" s="1"/>
      <c r="F49988" s="1"/>
      <c r="G49988" s="1"/>
      <c r="H49988" s="1"/>
    </row>
    <row r="49989">
      <c r="A49989" s="1"/>
      <c r="B49989" s="1"/>
      <c r="C49989" s="1"/>
      <c r="D49989" s="8"/>
      <c r="E49989" s="1"/>
      <c r="F49989" s="1"/>
      <c r="G49989" s="1"/>
      <c r="H49989" s="1"/>
    </row>
    <row r="49990">
      <c r="A49990" s="1"/>
      <c r="B49990" s="1"/>
      <c r="C49990" s="1"/>
      <c r="D49990" s="8"/>
      <c r="E49990" s="1"/>
      <c r="F49990" s="1"/>
      <c r="G49990" s="1"/>
      <c r="H49990" s="1"/>
    </row>
    <row r="49991">
      <c r="A49991" s="1"/>
      <c r="B49991" s="1"/>
      <c r="C49991" s="1"/>
      <c r="D49991" s="8"/>
      <c r="E49991" s="1"/>
      <c r="F49991" s="1"/>
      <c r="G49991" s="1"/>
      <c r="H49991" s="1"/>
    </row>
    <row r="49992">
      <c r="A49992" s="1"/>
      <c r="B49992" s="1"/>
      <c r="C49992" s="1"/>
      <c r="D49992" s="8"/>
      <c r="E49992" s="1"/>
      <c r="F49992" s="1"/>
      <c r="G49992" s="1"/>
      <c r="H49992" s="1"/>
    </row>
    <row r="49993">
      <c r="A49993" s="1"/>
      <c r="B49993" s="1"/>
      <c r="C49993" s="1"/>
      <c r="D49993" s="8"/>
      <c r="E49993" s="1"/>
      <c r="F49993" s="1"/>
      <c r="G49993" s="1"/>
      <c r="H49993" s="1"/>
    </row>
    <row r="49994">
      <c r="A49994" s="1"/>
      <c r="B49994" s="1"/>
      <c r="C49994" s="1"/>
      <c r="D49994" s="8"/>
      <c r="E49994" s="1"/>
      <c r="F49994" s="1"/>
      <c r="G49994" s="1"/>
      <c r="H49994" s="1"/>
    </row>
    <row r="49995">
      <c r="A49995" s="1"/>
      <c r="B49995" s="1"/>
      <c r="C49995" s="1"/>
      <c r="D49995" s="8"/>
      <c r="E49995" s="1"/>
      <c r="F49995" s="1"/>
      <c r="G49995" s="1"/>
      <c r="H49995" s="1"/>
    </row>
    <row r="49996">
      <c r="A49996" s="1"/>
      <c r="B49996" s="1"/>
      <c r="C49996" s="1"/>
      <c r="D49996" s="8"/>
      <c r="E49996" s="1"/>
      <c r="F49996" s="1"/>
      <c r="G49996" s="1"/>
      <c r="H49996" s="1"/>
    </row>
    <row r="49997">
      <c r="A49997" s="1"/>
      <c r="B49997" s="1"/>
      <c r="C49997" s="1"/>
      <c r="D49997" s="8"/>
      <c r="E49997" s="1"/>
      <c r="F49997" s="1"/>
      <c r="G49997" s="1"/>
      <c r="H49997" s="1"/>
    </row>
    <row r="49998">
      <c r="A49998" s="1"/>
      <c r="B49998" s="1"/>
      <c r="C49998" s="1"/>
      <c r="D49998" s="8"/>
      <c r="E49998" s="1"/>
      <c r="F49998" s="1"/>
      <c r="G49998" s="1"/>
      <c r="H49998" s="1"/>
    </row>
    <row r="49999">
      <c r="A49999" s="1"/>
      <c r="B49999" s="1"/>
      <c r="C49999" s="1"/>
      <c r="D49999" s="8"/>
      <c r="E49999" s="1"/>
      <c r="F49999" s="1"/>
      <c r="G49999" s="1"/>
      <c r="H49999" s="1"/>
    </row>
    <row r="50000">
      <c r="A50000" s="1"/>
      <c r="B50000" s="1"/>
      <c r="C50000" s="1"/>
      <c r="D50000" s="8"/>
      <c r="E50000" s="1"/>
      <c r="F50000" s="1"/>
      <c r="G50000" s="1"/>
      <c r="H50000" s="1"/>
    </row>
    <row r="50001">
      <c r="A50001" s="1"/>
      <c r="B50001" s="1"/>
      <c r="C50001" s="1"/>
      <c r="D50001" s="8"/>
      <c r="E50001" s="1"/>
      <c r="F50001" s="1"/>
      <c r="G50001" s="1"/>
      <c r="H50001" s="1"/>
    </row>
    <row r="50002">
      <c r="A50002" s="1"/>
      <c r="B50002" s="1"/>
      <c r="C50002" s="1"/>
      <c r="D50002" s="8"/>
      <c r="E50002" s="1"/>
      <c r="F50002" s="1"/>
      <c r="G50002" s="1"/>
      <c r="H50002" s="1"/>
    </row>
    <row r="50003">
      <c r="A50003" s="1"/>
      <c r="B50003" s="1"/>
      <c r="C50003" s="1"/>
      <c r="D50003" s="8"/>
      <c r="E50003" s="1"/>
      <c r="F50003" s="1"/>
      <c r="G50003" s="1"/>
      <c r="H50003" s="1"/>
    </row>
    <row r="50004">
      <c r="A50004" s="1"/>
      <c r="B50004" s="1"/>
      <c r="C50004" s="1"/>
      <c r="D50004" s="8"/>
      <c r="E50004" s="1"/>
      <c r="F50004" s="1"/>
      <c r="G50004" s="1"/>
      <c r="H50004" s="1"/>
    </row>
    <row r="50005">
      <c r="A50005" s="1"/>
      <c r="B50005" s="1"/>
      <c r="C50005" s="1"/>
      <c r="D50005" s="8"/>
      <c r="E50005" s="1"/>
      <c r="F50005" s="1"/>
      <c r="G50005" s="1"/>
      <c r="H50005" s="1"/>
    </row>
    <row r="50006">
      <c r="A50006" s="1"/>
      <c r="B50006" s="1"/>
      <c r="C50006" s="1"/>
      <c r="D50006" s="8"/>
      <c r="E50006" s="1"/>
      <c r="F50006" s="1"/>
      <c r="G50006" s="1"/>
      <c r="H50006" s="1"/>
    </row>
    <row r="50007">
      <c r="A50007" s="1"/>
      <c r="B50007" s="1"/>
      <c r="C50007" s="1"/>
      <c r="D50007" s="8"/>
      <c r="E50007" s="1"/>
      <c r="F50007" s="1"/>
      <c r="G50007" s="1"/>
      <c r="H50007" s="1"/>
    </row>
    <row r="50008">
      <c r="A50008" s="1"/>
      <c r="B50008" s="1"/>
      <c r="C50008" s="1"/>
      <c r="D50008" s="8"/>
      <c r="E50008" s="1"/>
      <c r="F50008" s="1"/>
      <c r="G50008" s="1"/>
      <c r="H50008" s="1"/>
    </row>
    <row r="50009">
      <c r="A50009" s="1"/>
      <c r="B50009" s="1"/>
      <c r="C50009" s="1"/>
      <c r="D50009" s="8"/>
      <c r="E50009" s="1"/>
      <c r="F50009" s="1"/>
      <c r="G50009" s="1"/>
      <c r="H50009" s="1"/>
    </row>
    <row r="50010">
      <c r="A50010" s="1"/>
      <c r="B50010" s="1"/>
      <c r="C50010" s="1"/>
      <c r="D50010" s="8"/>
      <c r="E50010" s="1"/>
      <c r="F50010" s="1"/>
      <c r="G50010" s="1"/>
      <c r="H50010" s="1"/>
    </row>
    <row r="50011">
      <c r="A50011" s="1"/>
      <c r="B50011" s="1"/>
      <c r="C50011" s="1"/>
      <c r="D50011" s="8"/>
      <c r="E50011" s="1"/>
      <c r="F50011" s="1"/>
      <c r="G50011" s="1"/>
      <c r="H50011" s="1"/>
    </row>
    <row r="50012">
      <c r="A50012" s="1"/>
      <c r="B50012" s="1"/>
      <c r="C50012" s="1"/>
      <c r="D50012" s="8"/>
      <c r="E50012" s="1"/>
      <c r="F50012" s="1"/>
      <c r="G50012" s="1"/>
      <c r="H50012" s="1"/>
    </row>
    <row r="50013">
      <c r="A50013" s="1"/>
      <c r="B50013" s="1"/>
      <c r="C50013" s="1"/>
      <c r="D50013" s="8"/>
      <c r="E50013" s="1"/>
      <c r="F50013" s="1"/>
      <c r="G50013" s="1"/>
      <c r="H50013" s="1"/>
    </row>
    <row r="50014">
      <c r="A50014" s="1"/>
      <c r="B50014" s="1"/>
      <c r="C50014" s="1"/>
      <c r="D50014" s="8"/>
      <c r="E50014" s="1"/>
      <c r="F50014" s="1"/>
      <c r="G50014" s="1"/>
      <c r="H50014" s="1"/>
    </row>
    <row r="50015">
      <c r="A50015" s="1"/>
      <c r="B50015" s="1"/>
      <c r="C50015" s="1"/>
      <c r="D50015" s="8"/>
      <c r="E50015" s="1"/>
      <c r="F50015" s="1"/>
      <c r="G50015" s="1"/>
      <c r="H50015" s="1"/>
    </row>
    <row r="50016">
      <c r="A50016" s="1"/>
      <c r="B50016" s="1"/>
      <c r="C50016" s="1"/>
      <c r="D50016" s="8"/>
      <c r="E50016" s="1"/>
      <c r="F50016" s="1"/>
      <c r="G50016" s="1"/>
      <c r="H50016" s="1"/>
    </row>
    <row r="50017">
      <c r="A50017" s="1"/>
      <c r="B50017" s="1"/>
      <c r="C50017" s="1"/>
      <c r="D50017" s="8"/>
      <c r="E50017" s="1"/>
      <c r="F50017" s="1"/>
      <c r="G50017" s="1"/>
      <c r="H50017" s="1"/>
    </row>
    <row r="50018">
      <c r="A50018" s="1"/>
      <c r="B50018" s="1"/>
      <c r="C50018" s="1"/>
      <c r="D50018" s="8"/>
      <c r="E50018" s="1"/>
      <c r="F50018" s="1"/>
      <c r="G50018" s="1"/>
      <c r="H50018" s="1"/>
    </row>
    <row r="50019">
      <c r="A50019" s="1"/>
      <c r="B50019" s="1"/>
      <c r="C50019" s="1"/>
      <c r="D50019" s="8"/>
      <c r="E50019" s="1"/>
      <c r="F50019" s="1"/>
      <c r="G50019" s="1"/>
      <c r="H50019" s="1"/>
    </row>
    <row r="50020">
      <c r="A50020" s="1"/>
      <c r="B50020" s="1"/>
      <c r="C50020" s="1"/>
      <c r="D50020" s="8"/>
      <c r="E50020" s="1"/>
      <c r="F50020" s="1"/>
      <c r="G50020" s="1"/>
      <c r="H50020" s="1"/>
    </row>
    <row r="50021">
      <c r="A50021" s="1"/>
      <c r="B50021" s="1"/>
      <c r="C50021" s="1"/>
      <c r="D50021" s="8"/>
      <c r="E50021" s="1"/>
      <c r="F50021" s="1"/>
      <c r="G50021" s="1"/>
      <c r="H50021" s="1"/>
    </row>
    <row r="50022">
      <c r="A50022" s="1"/>
      <c r="B50022" s="1"/>
      <c r="C50022" s="1"/>
      <c r="D50022" s="8"/>
      <c r="E50022" s="1"/>
      <c r="F50022" s="1"/>
      <c r="G50022" s="1"/>
      <c r="H50022" s="1"/>
    </row>
    <row r="50023">
      <c r="A50023" s="1"/>
      <c r="B50023" s="1"/>
      <c r="C50023" s="1"/>
      <c r="D50023" s="8"/>
      <c r="E50023" s="1"/>
      <c r="F50023" s="1"/>
      <c r="G50023" s="1"/>
      <c r="H50023" s="1"/>
    </row>
    <row r="50024">
      <c r="A50024" s="1"/>
      <c r="B50024" s="1"/>
      <c r="C50024" s="1"/>
      <c r="D50024" s="8"/>
      <c r="E50024" s="1"/>
      <c r="F50024" s="1"/>
      <c r="G50024" s="1"/>
      <c r="H50024" s="1"/>
    </row>
    <row r="50025">
      <c r="A50025" s="1"/>
      <c r="B50025" s="1"/>
      <c r="C50025" s="1"/>
      <c r="D50025" s="8"/>
      <c r="E50025" s="1"/>
      <c r="F50025" s="1"/>
      <c r="G50025" s="1"/>
      <c r="H50025" s="1"/>
    </row>
    <row r="50026">
      <c r="A50026" s="1"/>
      <c r="B50026" s="1"/>
      <c r="C50026" s="1"/>
      <c r="D50026" s="8"/>
      <c r="E50026" s="1"/>
      <c r="F50026" s="1"/>
      <c r="G50026" s="1"/>
      <c r="H50026" s="1"/>
    </row>
    <row r="50027">
      <c r="A50027" s="1"/>
      <c r="B50027" s="1"/>
      <c r="C50027" s="1"/>
      <c r="D50027" s="8"/>
      <c r="E50027" s="1"/>
      <c r="F50027" s="1"/>
      <c r="G50027" s="1"/>
      <c r="H50027" s="1"/>
    </row>
    <row r="50028">
      <c r="A50028" s="1"/>
      <c r="B50028" s="1"/>
      <c r="C50028" s="1"/>
      <c r="D50028" s="8"/>
      <c r="E50028" s="1"/>
      <c r="F50028" s="1"/>
      <c r="G50028" s="1"/>
      <c r="H50028" s="1"/>
    </row>
    <row r="50029">
      <c r="A50029" s="1"/>
      <c r="B50029" s="1"/>
      <c r="C50029" s="1"/>
      <c r="D50029" s="8"/>
      <c r="E50029" s="1"/>
      <c r="F50029" s="1"/>
      <c r="G50029" s="1"/>
      <c r="H50029" s="1"/>
    </row>
    <row r="50030">
      <c r="A50030" s="1"/>
      <c r="B50030" s="1"/>
      <c r="C50030" s="1"/>
      <c r="D50030" s="8"/>
      <c r="E50030" s="1"/>
      <c r="F50030" s="1"/>
      <c r="G50030" s="1"/>
      <c r="H50030" s="1"/>
    </row>
    <row r="50031">
      <c r="A50031" s="1"/>
      <c r="B50031" s="1"/>
      <c r="C50031" s="1"/>
      <c r="D50031" s="8"/>
      <c r="E50031" s="1"/>
      <c r="F50031" s="1"/>
      <c r="G50031" s="1"/>
      <c r="H50031" s="1"/>
    </row>
    <row r="50032">
      <c r="A50032" s="1"/>
      <c r="B50032" s="1"/>
      <c r="C50032" s="1"/>
      <c r="D50032" s="8"/>
      <c r="E50032" s="1"/>
      <c r="F50032" s="1"/>
      <c r="G50032" s="1"/>
      <c r="H50032" s="1"/>
    </row>
    <row r="50033">
      <c r="A50033" s="1"/>
      <c r="B50033" s="1"/>
      <c r="C50033" s="1"/>
      <c r="D50033" s="8"/>
      <c r="E50033" s="1"/>
      <c r="F50033" s="1"/>
      <c r="G50033" s="1"/>
      <c r="H50033" s="1"/>
    </row>
    <row r="50034">
      <c r="A50034" s="1"/>
      <c r="B50034" s="1"/>
      <c r="C50034" s="1"/>
      <c r="D50034" s="8"/>
      <c r="E50034" s="1"/>
      <c r="F50034" s="1"/>
      <c r="G50034" s="1"/>
      <c r="H50034" s="1"/>
    </row>
    <row r="50035">
      <c r="A50035" s="1"/>
      <c r="B50035" s="1"/>
      <c r="C50035" s="1"/>
      <c r="D50035" s="8"/>
      <c r="E50035" s="1"/>
      <c r="F50035" s="1"/>
      <c r="G50035" s="1"/>
      <c r="H50035" s="1"/>
    </row>
    <row r="50036">
      <c r="A50036" s="1"/>
      <c r="B50036" s="1"/>
      <c r="C50036" s="1"/>
      <c r="D50036" s="8"/>
      <c r="E50036" s="1"/>
      <c r="F50036" s="1"/>
      <c r="G50036" s="1"/>
      <c r="H50036" s="1"/>
    </row>
    <row r="50037">
      <c r="A50037" s="1"/>
      <c r="B50037" s="1"/>
      <c r="C50037" s="1"/>
      <c r="D50037" s="8"/>
      <c r="E50037" s="1"/>
      <c r="F50037" s="1"/>
      <c r="G50037" s="1"/>
      <c r="H50037" s="1"/>
    </row>
    <row r="50038">
      <c r="A50038" s="1"/>
      <c r="B50038" s="1"/>
      <c r="C50038" s="1"/>
      <c r="D50038" s="8"/>
      <c r="E50038" s="1"/>
      <c r="F50038" s="1"/>
      <c r="G50038" s="1"/>
      <c r="H50038" s="1"/>
    </row>
    <row r="50039">
      <c r="A50039" s="1"/>
      <c r="B50039" s="1"/>
      <c r="C50039" s="1"/>
      <c r="D50039" s="8"/>
      <c r="E50039" s="1"/>
      <c r="F50039" s="1"/>
      <c r="G50039" s="1"/>
      <c r="H50039" s="1"/>
    </row>
    <row r="50040">
      <c r="A50040" s="1"/>
      <c r="B50040" s="1"/>
      <c r="C50040" s="1"/>
      <c r="D50040" s="8"/>
      <c r="E50040" s="1"/>
      <c r="F50040" s="1"/>
      <c r="G50040" s="1"/>
      <c r="H50040" s="1"/>
    </row>
    <row r="50041">
      <c r="A50041" s="1"/>
      <c r="B50041" s="1"/>
      <c r="C50041" s="1"/>
      <c r="D50041" s="8"/>
      <c r="E50041" s="1"/>
      <c r="F50041" s="1"/>
      <c r="G50041" s="1"/>
      <c r="H50041" s="1"/>
    </row>
    <row r="50042">
      <c r="A50042" s="1"/>
      <c r="B50042" s="1"/>
      <c r="C50042" s="1"/>
      <c r="D50042" s="8"/>
      <c r="E50042" s="1"/>
      <c r="F50042" s="1"/>
      <c r="G50042" s="1"/>
      <c r="H50042" s="1"/>
    </row>
    <row r="50043">
      <c r="A50043" s="1"/>
      <c r="B50043" s="1"/>
      <c r="C50043" s="1"/>
      <c r="D50043" s="8"/>
      <c r="E50043" s="1"/>
      <c r="F50043" s="1"/>
      <c r="G50043" s="1"/>
      <c r="H50043" s="1"/>
    </row>
    <row r="50044">
      <c r="A50044" s="1"/>
      <c r="B50044" s="1"/>
      <c r="C50044" s="1"/>
      <c r="D50044" s="8"/>
      <c r="E50044" s="1"/>
      <c r="F50044" s="1"/>
      <c r="G50044" s="1"/>
      <c r="H50044" s="1"/>
    </row>
    <row r="50045">
      <c r="A50045" s="1"/>
      <c r="B50045" s="1"/>
      <c r="C50045" s="1"/>
      <c r="D50045" s="8"/>
      <c r="E50045" s="1"/>
      <c r="F50045" s="1"/>
      <c r="G50045" s="1"/>
      <c r="H50045" s="1"/>
    </row>
    <row r="50046">
      <c r="A50046" s="1"/>
      <c r="B50046" s="1"/>
      <c r="C50046" s="1"/>
      <c r="D50046" s="8"/>
      <c r="E50046" s="1"/>
      <c r="F50046" s="1"/>
      <c r="G50046" s="1"/>
      <c r="H50046" s="1"/>
    </row>
    <row r="50047">
      <c r="A50047" s="1"/>
      <c r="B50047" s="1"/>
      <c r="C50047" s="1"/>
      <c r="D50047" s="8"/>
      <c r="E50047" s="1"/>
      <c r="F50047" s="1"/>
      <c r="G50047" s="1"/>
      <c r="H50047" s="1"/>
    </row>
    <row r="50048">
      <c r="A50048" s="1"/>
      <c r="B50048" s="1"/>
      <c r="C50048" s="1"/>
      <c r="D50048" s="8"/>
      <c r="E50048" s="1"/>
      <c r="F50048" s="1"/>
      <c r="G50048" s="1"/>
      <c r="H50048" s="1"/>
    </row>
    <row r="50049">
      <c r="A50049" s="1"/>
      <c r="B50049" s="1"/>
      <c r="C50049" s="1"/>
      <c r="D50049" s="8"/>
      <c r="E50049" s="1"/>
      <c r="F50049" s="1"/>
      <c r="G50049" s="1"/>
      <c r="H50049" s="1"/>
    </row>
    <row r="50050">
      <c r="A50050" s="1"/>
      <c r="B50050" s="1"/>
      <c r="C50050" s="1"/>
      <c r="D50050" s="8"/>
      <c r="E50050" s="1"/>
      <c r="F50050" s="1"/>
      <c r="G50050" s="1"/>
      <c r="H50050" s="1"/>
    </row>
    <row r="50051">
      <c r="A50051" s="1"/>
      <c r="B50051" s="1"/>
      <c r="C50051" s="1"/>
      <c r="D50051" s="8"/>
      <c r="E50051" s="1"/>
      <c r="F50051" s="1"/>
      <c r="G50051" s="1"/>
      <c r="H50051" s="1"/>
    </row>
    <row r="50052">
      <c r="A50052" s="1"/>
      <c r="B50052" s="1"/>
      <c r="C50052" s="1"/>
      <c r="D50052" s="8"/>
      <c r="E50052" s="1"/>
      <c r="F50052" s="1"/>
      <c r="G50052" s="1"/>
      <c r="H50052" s="1"/>
    </row>
    <row r="50053">
      <c r="A50053" s="1"/>
      <c r="B50053" s="1"/>
      <c r="C50053" s="1"/>
      <c r="D50053" s="8"/>
      <c r="E50053" s="1"/>
      <c r="F50053" s="1"/>
      <c r="G50053" s="1"/>
      <c r="H50053" s="1"/>
    </row>
    <row r="50054">
      <c r="A50054" s="1"/>
      <c r="B50054" s="1"/>
      <c r="C50054" s="1"/>
      <c r="D50054" s="8"/>
      <c r="E50054" s="1"/>
      <c r="F50054" s="1"/>
      <c r="G50054" s="1"/>
      <c r="H50054" s="1"/>
    </row>
    <row r="50055">
      <c r="A50055" s="1"/>
      <c r="B50055" s="1"/>
      <c r="C50055" s="1"/>
      <c r="D50055" s="8"/>
      <c r="E50055" s="1"/>
      <c r="F50055" s="1"/>
      <c r="G50055" s="1"/>
      <c r="H50055" s="1"/>
    </row>
    <row r="50056">
      <c r="A50056" s="1"/>
      <c r="B50056" s="1"/>
      <c r="C50056" s="1"/>
      <c r="D50056" s="8"/>
      <c r="E50056" s="1"/>
      <c r="F50056" s="1"/>
      <c r="G50056" s="1"/>
      <c r="H50056" s="1"/>
    </row>
    <row r="50057">
      <c r="A50057" s="1"/>
      <c r="B50057" s="1"/>
      <c r="C50057" s="1"/>
      <c r="D50057" s="8"/>
      <c r="E50057" s="1"/>
      <c r="F50057" s="1"/>
      <c r="G50057" s="1"/>
      <c r="H50057" s="1"/>
    </row>
    <row r="50058">
      <c r="A50058" s="1"/>
      <c r="B50058" s="1"/>
      <c r="C50058" s="1"/>
      <c r="D50058" s="8"/>
      <c r="E50058" s="1"/>
      <c r="F50058" s="1"/>
      <c r="G50058" s="1"/>
      <c r="H50058" s="1"/>
    </row>
    <row r="50059">
      <c r="A50059" s="1"/>
      <c r="B50059" s="1"/>
      <c r="C50059" s="1"/>
      <c r="D50059" s="8"/>
      <c r="E50059" s="1"/>
      <c r="F50059" s="1"/>
      <c r="G50059" s="1"/>
      <c r="H50059" s="1"/>
    </row>
    <row r="50060">
      <c r="A50060" s="1"/>
      <c r="B50060" s="1"/>
      <c r="C50060" s="1"/>
      <c r="D50060" s="8"/>
      <c r="E50060" s="1"/>
      <c r="F50060" s="1"/>
      <c r="G50060" s="1"/>
      <c r="H50060" s="1"/>
    </row>
    <row r="50061">
      <c r="A50061" s="1"/>
      <c r="B50061" s="1"/>
      <c r="C50061" s="1"/>
      <c r="D50061" s="8"/>
      <c r="E50061" s="1"/>
      <c r="F50061" s="1"/>
      <c r="G50061" s="1"/>
      <c r="H50061" s="1"/>
    </row>
    <row r="50062">
      <c r="A50062" s="1"/>
      <c r="B50062" s="1"/>
      <c r="C50062" s="1"/>
      <c r="D50062" s="8"/>
      <c r="E50062" s="1"/>
      <c r="F50062" s="1"/>
      <c r="G50062" s="1"/>
      <c r="H50062" s="1"/>
    </row>
    <row r="50063">
      <c r="A50063" s="1"/>
      <c r="B50063" s="1"/>
      <c r="C50063" s="1"/>
      <c r="D50063" s="8"/>
      <c r="E50063" s="1"/>
      <c r="F50063" s="1"/>
      <c r="G50063" s="1"/>
      <c r="H50063" s="1"/>
    </row>
    <row r="50064">
      <c r="A50064" s="1"/>
      <c r="B50064" s="1"/>
      <c r="C50064" s="1"/>
      <c r="D50064" s="8"/>
      <c r="E50064" s="1"/>
      <c r="F50064" s="1"/>
      <c r="G50064" s="1"/>
      <c r="H50064" s="1"/>
    </row>
    <row r="50065">
      <c r="A50065" s="1"/>
      <c r="B50065" s="1"/>
      <c r="C50065" s="1"/>
      <c r="D50065" s="8"/>
      <c r="E50065" s="1"/>
      <c r="F50065" s="1"/>
      <c r="G50065" s="1"/>
      <c r="H50065" s="1"/>
    </row>
    <row r="50066">
      <c r="A50066" s="1"/>
      <c r="B50066" s="1"/>
      <c r="C50066" s="1"/>
      <c r="D50066" s="8"/>
      <c r="E50066" s="1"/>
      <c r="F50066" s="1"/>
      <c r="G50066" s="1"/>
      <c r="H50066" s="1"/>
    </row>
    <row r="50067">
      <c r="A50067" s="1"/>
      <c r="B50067" s="1"/>
      <c r="C50067" s="1"/>
      <c r="D50067" s="8"/>
      <c r="E50067" s="1"/>
      <c r="F50067" s="1"/>
      <c r="G50067" s="1"/>
      <c r="H50067" s="1"/>
    </row>
    <row r="50068">
      <c r="A50068" s="1"/>
      <c r="B50068" s="1"/>
      <c r="C50068" s="1"/>
      <c r="D50068" s="8"/>
      <c r="E50068" s="1"/>
      <c r="F50068" s="1"/>
      <c r="G50068" s="1"/>
      <c r="H50068" s="1"/>
    </row>
    <row r="50069">
      <c r="A50069" s="1"/>
      <c r="B50069" s="1"/>
      <c r="C50069" s="1"/>
      <c r="D50069" s="8"/>
      <c r="E50069" s="1"/>
      <c r="F50069" s="1"/>
      <c r="G50069" s="1"/>
      <c r="H50069" s="1"/>
    </row>
    <row r="50070">
      <c r="A50070" s="1"/>
      <c r="B50070" s="1"/>
      <c r="C50070" s="1"/>
      <c r="D50070" s="8"/>
      <c r="E50070" s="1"/>
      <c r="F50070" s="1"/>
      <c r="G50070" s="1"/>
      <c r="H50070" s="1"/>
    </row>
    <row r="50071">
      <c r="A50071" s="1"/>
      <c r="B50071" s="1"/>
      <c r="C50071" s="1"/>
      <c r="D50071" s="8"/>
      <c r="E50071" s="1"/>
      <c r="F50071" s="1"/>
      <c r="G50071" s="1"/>
      <c r="H50071" s="1"/>
    </row>
    <row r="50072">
      <c r="A50072" s="1"/>
      <c r="B50072" s="1"/>
      <c r="C50072" s="1"/>
      <c r="D50072" s="8"/>
      <c r="E50072" s="1"/>
      <c r="F50072" s="1"/>
      <c r="G50072" s="1"/>
      <c r="H50072" s="1"/>
    </row>
    <row r="50073">
      <c r="A50073" s="1"/>
      <c r="B50073" s="1"/>
      <c r="C50073" s="1"/>
      <c r="D50073" s="8"/>
      <c r="E50073" s="1"/>
      <c r="F50073" s="1"/>
      <c r="G50073" s="1"/>
      <c r="H50073" s="1"/>
    </row>
    <row r="50074">
      <c r="A50074" s="1"/>
      <c r="B50074" s="1"/>
      <c r="C50074" s="1"/>
      <c r="D50074" s="8"/>
      <c r="E50074" s="1"/>
      <c r="F50074" s="1"/>
      <c r="G50074" s="1"/>
      <c r="H50074" s="1"/>
    </row>
    <row r="50075">
      <c r="A50075" s="1"/>
      <c r="B50075" s="1"/>
      <c r="C50075" s="1"/>
      <c r="D50075" s="8"/>
      <c r="E50075" s="1"/>
      <c r="F50075" s="1"/>
      <c r="G50075" s="1"/>
      <c r="H50075" s="1"/>
    </row>
    <row r="50076">
      <c r="A50076" s="1"/>
      <c r="B50076" s="1"/>
      <c r="C50076" s="1"/>
      <c r="D50076" s="8"/>
      <c r="E50076" s="1"/>
      <c r="F50076" s="1"/>
      <c r="G50076" s="1"/>
      <c r="H50076" s="1"/>
    </row>
    <row r="50077">
      <c r="A50077" s="1"/>
      <c r="B50077" s="1"/>
      <c r="C50077" s="1"/>
      <c r="D50077" s="8"/>
      <c r="E50077" s="1"/>
      <c r="F50077" s="1"/>
      <c r="G50077" s="1"/>
      <c r="H50077" s="1"/>
    </row>
    <row r="50078">
      <c r="A50078" s="1"/>
      <c r="B50078" s="1"/>
      <c r="C50078" s="1"/>
      <c r="D50078" s="8"/>
      <c r="E50078" s="1"/>
      <c r="F50078" s="1"/>
      <c r="G50078" s="1"/>
      <c r="H50078" s="1"/>
    </row>
    <row r="50079">
      <c r="A50079" s="1"/>
      <c r="B50079" s="1"/>
      <c r="C50079" s="1"/>
      <c r="D50079" s="8"/>
      <c r="E50079" s="1"/>
      <c r="F50079" s="1"/>
      <c r="G50079" s="1"/>
      <c r="H50079" s="1"/>
    </row>
    <row r="50080">
      <c r="A50080" s="1"/>
      <c r="B50080" s="1"/>
      <c r="C50080" s="1"/>
      <c r="D50080" s="8"/>
      <c r="E50080" s="1"/>
      <c r="F50080" s="1"/>
      <c r="G50080" s="1"/>
      <c r="H50080" s="1"/>
    </row>
    <row r="50081">
      <c r="A50081" s="1"/>
      <c r="B50081" s="1"/>
      <c r="C50081" s="1"/>
      <c r="D50081" s="8"/>
      <c r="E50081" s="1"/>
      <c r="F50081" s="1"/>
      <c r="G50081" s="1"/>
      <c r="H50081" s="1"/>
    </row>
    <row r="50082">
      <c r="A50082" s="1"/>
      <c r="B50082" s="1"/>
      <c r="C50082" s="1"/>
      <c r="D50082" s="8"/>
      <c r="E50082" s="1"/>
      <c r="F50082" s="1"/>
      <c r="G50082" s="1"/>
      <c r="H50082" s="1"/>
    </row>
    <row r="50083">
      <c r="A50083" s="1"/>
      <c r="B50083" s="1"/>
      <c r="C50083" s="1"/>
      <c r="D50083" s="8"/>
      <c r="E50083" s="1"/>
      <c r="F50083" s="1"/>
      <c r="G50083" s="1"/>
      <c r="H50083" s="1"/>
    </row>
    <row r="50084">
      <c r="A50084" s="1"/>
      <c r="B50084" s="1"/>
      <c r="C50084" s="1"/>
      <c r="D50084" s="8"/>
      <c r="E50084" s="1"/>
      <c r="F50084" s="1"/>
      <c r="G50084" s="1"/>
      <c r="H50084" s="1"/>
    </row>
    <row r="50085">
      <c r="A50085" s="1"/>
      <c r="B50085" s="1"/>
      <c r="C50085" s="1"/>
      <c r="D50085" s="8"/>
      <c r="E50085" s="1"/>
      <c r="F50085" s="1"/>
      <c r="G50085" s="1"/>
      <c r="H50085" s="1"/>
    </row>
    <row r="50086">
      <c r="A50086" s="1"/>
      <c r="B50086" s="1"/>
      <c r="C50086" s="1"/>
      <c r="D50086" s="8"/>
      <c r="E50086" s="1"/>
      <c r="F50086" s="1"/>
      <c r="G50086" s="1"/>
      <c r="H50086" s="1"/>
    </row>
    <row r="50087">
      <c r="A50087" s="1"/>
      <c r="B50087" s="1"/>
      <c r="C50087" s="1"/>
      <c r="D50087" s="8"/>
      <c r="E50087" s="1"/>
      <c r="F50087" s="1"/>
      <c r="G50087" s="1"/>
      <c r="H50087" s="1"/>
    </row>
    <row r="50088">
      <c r="A50088" s="1"/>
      <c r="B50088" s="1"/>
      <c r="C50088" s="1"/>
      <c r="D50088" s="8"/>
      <c r="E50088" s="1"/>
      <c r="F50088" s="1"/>
      <c r="G50088" s="1"/>
      <c r="H50088" s="1"/>
    </row>
    <row r="50089">
      <c r="A50089" s="1"/>
      <c r="B50089" s="1"/>
      <c r="C50089" s="1"/>
      <c r="D50089" s="8"/>
      <c r="E50089" s="1"/>
      <c r="F50089" s="1"/>
      <c r="G50089" s="1"/>
      <c r="H50089" s="1"/>
    </row>
    <row r="50090">
      <c r="A50090" s="1"/>
      <c r="B50090" s="1"/>
      <c r="C50090" s="1"/>
      <c r="D50090" s="8"/>
      <c r="E50090" s="1"/>
      <c r="F50090" s="1"/>
      <c r="G50090" s="1"/>
      <c r="H50090" s="1"/>
    </row>
    <row r="50091">
      <c r="A50091" s="1"/>
      <c r="B50091" s="1"/>
      <c r="C50091" s="1"/>
      <c r="D50091" s="8"/>
      <c r="E50091" s="1"/>
      <c r="F50091" s="1"/>
      <c r="G50091" s="1"/>
      <c r="H50091" s="1"/>
    </row>
    <row r="50092">
      <c r="A50092" s="1"/>
      <c r="B50092" s="1"/>
      <c r="C50092" s="1"/>
      <c r="D50092" s="8"/>
      <c r="E50092" s="1"/>
      <c r="F50092" s="1"/>
      <c r="G50092" s="1"/>
      <c r="H50092" s="1"/>
    </row>
    <row r="50093">
      <c r="A50093" s="1"/>
      <c r="B50093" s="1"/>
      <c r="C50093" s="1"/>
      <c r="D50093" s="8"/>
      <c r="E50093" s="1"/>
      <c r="F50093" s="1"/>
      <c r="G50093" s="1"/>
      <c r="H50093" s="1"/>
    </row>
    <row r="50094">
      <c r="A50094" s="1"/>
      <c r="B50094" s="1"/>
      <c r="C50094" s="1"/>
      <c r="D50094" s="8"/>
      <c r="E50094" s="1"/>
      <c r="F50094" s="1"/>
      <c r="G50094" s="1"/>
      <c r="H50094" s="1"/>
    </row>
    <row r="50095">
      <c r="A50095" s="1"/>
      <c r="B50095" s="1"/>
      <c r="C50095" s="1"/>
      <c r="D50095" s="8"/>
      <c r="E50095" s="1"/>
      <c r="F50095" s="1"/>
      <c r="G50095" s="1"/>
      <c r="H50095" s="1"/>
    </row>
    <row r="50096">
      <c r="A50096" s="1"/>
      <c r="B50096" s="1"/>
      <c r="C50096" s="1"/>
      <c r="D50096" s="8"/>
      <c r="E50096" s="1"/>
      <c r="F50096" s="1"/>
      <c r="G50096" s="1"/>
      <c r="H50096" s="1"/>
    </row>
    <row r="50097">
      <c r="A50097" s="1"/>
      <c r="B50097" s="1"/>
      <c r="C50097" s="1"/>
      <c r="D50097" s="8"/>
      <c r="E50097" s="1"/>
      <c r="F50097" s="1"/>
      <c r="G50097" s="1"/>
      <c r="H50097" s="1"/>
    </row>
    <row r="50098">
      <c r="A50098" s="1"/>
      <c r="B50098" s="1"/>
      <c r="C50098" s="1"/>
      <c r="D50098" s="8"/>
      <c r="E50098" s="1"/>
      <c r="F50098" s="1"/>
      <c r="G50098" s="1"/>
      <c r="H50098" s="1"/>
    </row>
    <row r="50099">
      <c r="A50099" s="1"/>
      <c r="B50099" s="1"/>
      <c r="C50099" s="1"/>
      <c r="D50099" s="8"/>
      <c r="E50099" s="1"/>
      <c r="F50099" s="1"/>
      <c r="G50099" s="1"/>
      <c r="H50099" s="1"/>
    </row>
    <row r="50100">
      <c r="A50100" s="1"/>
      <c r="B50100" s="1"/>
      <c r="C50100" s="1"/>
      <c r="D50100" s="8"/>
      <c r="E50100" s="1"/>
      <c r="F50100" s="1"/>
      <c r="G50100" s="1"/>
      <c r="H50100" s="1"/>
    </row>
    <row r="50101">
      <c r="A50101" s="1"/>
      <c r="B50101" s="1"/>
      <c r="C50101" s="1"/>
      <c r="D50101" s="8"/>
      <c r="E50101" s="1"/>
      <c r="F50101" s="1"/>
      <c r="G50101" s="1"/>
      <c r="H50101" s="1"/>
    </row>
    <row r="50102">
      <c r="A50102" s="1"/>
      <c r="B50102" s="1"/>
      <c r="C50102" s="1"/>
      <c r="D50102" s="8"/>
      <c r="E50102" s="1"/>
      <c r="F50102" s="1"/>
      <c r="G50102" s="1"/>
      <c r="H50102" s="1"/>
    </row>
    <row r="50103">
      <c r="A50103" s="1"/>
      <c r="B50103" s="1"/>
      <c r="C50103" s="1"/>
      <c r="D50103" s="8"/>
      <c r="E50103" s="1"/>
      <c r="F50103" s="1"/>
      <c r="G50103" s="1"/>
      <c r="H50103" s="1"/>
    </row>
    <row r="50104">
      <c r="A50104" s="1"/>
      <c r="B50104" s="1"/>
      <c r="C50104" s="1"/>
      <c r="D50104" s="8"/>
      <c r="E50104" s="1"/>
      <c r="F50104" s="1"/>
      <c r="G50104" s="1"/>
      <c r="H50104" s="1"/>
    </row>
    <row r="50105">
      <c r="A50105" s="1"/>
      <c r="B50105" s="1"/>
      <c r="C50105" s="1"/>
      <c r="D50105" s="8"/>
      <c r="E50105" s="1"/>
      <c r="F50105" s="1"/>
      <c r="G50105" s="1"/>
      <c r="H50105" s="1"/>
    </row>
    <row r="50106">
      <c r="A50106" s="1"/>
      <c r="B50106" s="1"/>
      <c r="C50106" s="1"/>
      <c r="D50106" s="8"/>
      <c r="E50106" s="1"/>
      <c r="F50106" s="1"/>
      <c r="G50106" s="1"/>
      <c r="H50106" s="1"/>
    </row>
    <row r="50107">
      <c r="A50107" s="1"/>
      <c r="B50107" s="1"/>
      <c r="C50107" s="1"/>
      <c r="D50107" s="8"/>
      <c r="E50107" s="1"/>
      <c r="F50107" s="1"/>
      <c r="G50107" s="1"/>
      <c r="H50107" s="1"/>
    </row>
    <row r="50108">
      <c r="A50108" s="1"/>
      <c r="B50108" s="1"/>
      <c r="C50108" s="1"/>
      <c r="D50108" s="8"/>
      <c r="E50108" s="1"/>
      <c r="F50108" s="1"/>
      <c r="G50108" s="1"/>
      <c r="H50108" s="1"/>
    </row>
    <row r="50109">
      <c r="A50109" s="1"/>
      <c r="B50109" s="1"/>
      <c r="C50109" s="1"/>
      <c r="D50109" s="8"/>
      <c r="E50109" s="1"/>
      <c r="F50109" s="1"/>
      <c r="G50109" s="1"/>
      <c r="H50109" s="1"/>
    </row>
    <row r="50110">
      <c r="A50110" s="1"/>
      <c r="B50110" s="1"/>
      <c r="C50110" s="1"/>
      <c r="D50110" s="8"/>
      <c r="E50110" s="1"/>
      <c r="F50110" s="1"/>
      <c r="G50110" s="1"/>
      <c r="H50110" s="1"/>
    </row>
    <row r="50111">
      <c r="A50111" s="1"/>
      <c r="B50111" s="1"/>
      <c r="C50111" s="1"/>
      <c r="D50111" s="8"/>
      <c r="E50111" s="1"/>
      <c r="F50111" s="1"/>
      <c r="G50111" s="1"/>
      <c r="H50111" s="1"/>
    </row>
    <row r="50112">
      <c r="A50112" s="1"/>
      <c r="B50112" s="1"/>
      <c r="C50112" s="1"/>
      <c r="D50112" s="8"/>
      <c r="E50112" s="1"/>
      <c r="F50112" s="1"/>
      <c r="G50112" s="1"/>
      <c r="H50112" s="1"/>
    </row>
    <row r="50113">
      <c r="A50113" s="1"/>
      <c r="B50113" s="1"/>
      <c r="C50113" s="1"/>
      <c r="D50113" s="8"/>
      <c r="E50113" s="1"/>
      <c r="F50113" s="1"/>
      <c r="G50113" s="1"/>
      <c r="H50113" s="1"/>
    </row>
    <row r="50114">
      <c r="A50114" s="1"/>
      <c r="B50114" s="1"/>
      <c r="C50114" s="1"/>
      <c r="D50114" s="8"/>
      <c r="E50114" s="1"/>
      <c r="F50114" s="1"/>
      <c r="G50114" s="1"/>
      <c r="H50114" s="1"/>
    </row>
    <row r="50115">
      <c r="A50115" s="1"/>
      <c r="B50115" s="1"/>
      <c r="C50115" s="1"/>
      <c r="D50115" s="8"/>
      <c r="E50115" s="1"/>
      <c r="F50115" s="1"/>
      <c r="G50115" s="1"/>
      <c r="H50115" s="1"/>
    </row>
    <row r="50116">
      <c r="A50116" s="1"/>
      <c r="B50116" s="1"/>
      <c r="C50116" s="1"/>
      <c r="D50116" s="8"/>
      <c r="E50116" s="1"/>
      <c r="F50116" s="1"/>
      <c r="G50116" s="1"/>
      <c r="H50116" s="1"/>
    </row>
    <row r="50117">
      <c r="A50117" s="1"/>
      <c r="B50117" s="1"/>
      <c r="C50117" s="1"/>
      <c r="D50117" s="8"/>
      <c r="E50117" s="1"/>
      <c r="F50117" s="1"/>
      <c r="G50117" s="1"/>
      <c r="H50117" s="1"/>
    </row>
    <row r="50118">
      <c r="A50118" s="1"/>
      <c r="B50118" s="1"/>
      <c r="C50118" s="1"/>
      <c r="D50118" s="8"/>
      <c r="E50118" s="1"/>
      <c r="F50118" s="1"/>
      <c r="G50118" s="1"/>
      <c r="H50118" s="1"/>
    </row>
    <row r="50119">
      <c r="A50119" s="1"/>
      <c r="B50119" s="1"/>
      <c r="C50119" s="1"/>
      <c r="D50119" s="8"/>
      <c r="E50119" s="1"/>
      <c r="F50119" s="1"/>
      <c r="G50119" s="1"/>
      <c r="H50119" s="1"/>
    </row>
    <row r="50120">
      <c r="A50120" s="1"/>
      <c r="B50120" s="1"/>
      <c r="C50120" s="1"/>
      <c r="D50120" s="8"/>
      <c r="E50120" s="1"/>
      <c r="F50120" s="1"/>
      <c r="G50120" s="1"/>
      <c r="H50120" s="1"/>
    </row>
    <row r="50121">
      <c r="A50121" s="1"/>
      <c r="B50121" s="1"/>
      <c r="C50121" s="1"/>
      <c r="D50121" s="8"/>
      <c r="E50121" s="1"/>
      <c r="F50121" s="1"/>
      <c r="G50121" s="1"/>
      <c r="H50121" s="1"/>
    </row>
    <row r="50122">
      <c r="A50122" s="1"/>
      <c r="B50122" s="1"/>
      <c r="C50122" s="1"/>
      <c r="D50122" s="8"/>
      <c r="E50122" s="1"/>
      <c r="F50122" s="1"/>
      <c r="G50122" s="1"/>
      <c r="H50122" s="1"/>
    </row>
    <row r="50123">
      <c r="A50123" s="1"/>
      <c r="B50123" s="1"/>
      <c r="C50123" s="1"/>
      <c r="D50123" s="8"/>
      <c r="E50123" s="1"/>
      <c r="F50123" s="1"/>
      <c r="G50123" s="1"/>
      <c r="H50123" s="1"/>
    </row>
    <row r="50124">
      <c r="A50124" s="1"/>
      <c r="B50124" s="1"/>
      <c r="C50124" s="1"/>
      <c r="D50124" s="8"/>
      <c r="E50124" s="1"/>
      <c r="F50124" s="1"/>
      <c r="G50124" s="1"/>
      <c r="H50124" s="1"/>
    </row>
    <row r="50125">
      <c r="A50125" s="1"/>
      <c r="B50125" s="1"/>
      <c r="C50125" s="1"/>
      <c r="D50125" s="8"/>
      <c r="E50125" s="1"/>
      <c r="F50125" s="1"/>
      <c r="G50125" s="1"/>
      <c r="H50125" s="1"/>
    </row>
    <row r="50126">
      <c r="A50126" s="1"/>
      <c r="B50126" s="1"/>
      <c r="C50126" s="1"/>
      <c r="D50126" s="8"/>
      <c r="E50126" s="1"/>
      <c r="F50126" s="1"/>
      <c r="G50126" s="1"/>
      <c r="H50126" s="1"/>
    </row>
    <row r="50127">
      <c r="A50127" s="1"/>
      <c r="B50127" s="1"/>
      <c r="C50127" s="1"/>
      <c r="D50127" s="8"/>
      <c r="E50127" s="1"/>
      <c r="F50127" s="1"/>
      <c r="G50127" s="1"/>
      <c r="H50127" s="1"/>
    </row>
    <row r="50128">
      <c r="A50128" s="1"/>
      <c r="B50128" s="1"/>
      <c r="C50128" s="1"/>
      <c r="D50128" s="8"/>
      <c r="E50128" s="1"/>
      <c r="F50128" s="1"/>
      <c r="G50128" s="1"/>
      <c r="H50128" s="1"/>
    </row>
    <row r="50129">
      <c r="A50129" s="1"/>
      <c r="B50129" s="1"/>
      <c r="C50129" s="1"/>
      <c r="D50129" s="8"/>
      <c r="E50129" s="1"/>
      <c r="F50129" s="1"/>
      <c r="G50129" s="1"/>
      <c r="H50129" s="1"/>
    </row>
    <row r="50130">
      <c r="A50130" s="1"/>
      <c r="B50130" s="1"/>
      <c r="C50130" s="1"/>
      <c r="D50130" s="8"/>
      <c r="E50130" s="1"/>
      <c r="F50130" s="1"/>
      <c r="G50130" s="1"/>
      <c r="H50130" s="1"/>
    </row>
    <row r="50131">
      <c r="A50131" s="1"/>
      <c r="B50131" s="1"/>
      <c r="C50131" s="1"/>
      <c r="D50131" s="8"/>
      <c r="E50131" s="1"/>
      <c r="F50131" s="1"/>
      <c r="G50131" s="1"/>
      <c r="H50131" s="1"/>
    </row>
    <row r="50132">
      <c r="A50132" s="1"/>
      <c r="B50132" s="1"/>
      <c r="C50132" s="1"/>
      <c r="D50132" s="8"/>
      <c r="E50132" s="1"/>
      <c r="F50132" s="1"/>
      <c r="G50132" s="1"/>
      <c r="H50132" s="1"/>
    </row>
    <row r="50133">
      <c r="A50133" s="1"/>
      <c r="B50133" s="1"/>
      <c r="C50133" s="1"/>
      <c r="D50133" s="8"/>
      <c r="E50133" s="1"/>
      <c r="F50133" s="1"/>
      <c r="G50133" s="1"/>
      <c r="H50133" s="1"/>
    </row>
    <row r="50134">
      <c r="A50134" s="1"/>
      <c r="B50134" s="1"/>
      <c r="C50134" s="1"/>
      <c r="D50134" s="8"/>
      <c r="E50134" s="1"/>
      <c r="F50134" s="1"/>
      <c r="G50134" s="1"/>
      <c r="H50134" s="1"/>
    </row>
    <row r="50135">
      <c r="A50135" s="1"/>
      <c r="B50135" s="1"/>
      <c r="C50135" s="1"/>
      <c r="D50135" s="8"/>
      <c r="E50135" s="1"/>
      <c r="F50135" s="1"/>
      <c r="G50135" s="1"/>
      <c r="H50135" s="1"/>
    </row>
    <row r="50136">
      <c r="A50136" s="1"/>
      <c r="B50136" s="1"/>
      <c r="C50136" s="1"/>
      <c r="D50136" s="8"/>
      <c r="E50136" s="1"/>
      <c r="F50136" s="1"/>
      <c r="G50136" s="1"/>
      <c r="H50136" s="1"/>
    </row>
    <row r="50137">
      <c r="A50137" s="1"/>
      <c r="B50137" s="1"/>
      <c r="C50137" s="1"/>
      <c r="D50137" s="8"/>
      <c r="E50137" s="1"/>
      <c r="F50137" s="1"/>
      <c r="G50137" s="1"/>
      <c r="H50137" s="1"/>
    </row>
    <row r="50138">
      <c r="A50138" s="1"/>
      <c r="B50138" s="1"/>
      <c r="C50138" s="1"/>
      <c r="D50138" s="8"/>
      <c r="E50138" s="1"/>
      <c r="F50138" s="1"/>
      <c r="G50138" s="1"/>
      <c r="H50138" s="1"/>
    </row>
    <row r="50139">
      <c r="A50139" s="1"/>
      <c r="B50139" s="1"/>
      <c r="C50139" s="1"/>
      <c r="D50139" s="8"/>
      <c r="E50139" s="1"/>
      <c r="F50139" s="1"/>
      <c r="G50139" s="1"/>
      <c r="H50139" s="1"/>
    </row>
    <row r="50140">
      <c r="A50140" s="1"/>
      <c r="B50140" s="1"/>
      <c r="C50140" s="1"/>
      <c r="D50140" s="8"/>
      <c r="E50140" s="1"/>
      <c r="F50140" s="1"/>
      <c r="G50140" s="1"/>
      <c r="H50140" s="1"/>
    </row>
    <row r="50141">
      <c r="A50141" s="1"/>
      <c r="B50141" s="1"/>
      <c r="C50141" s="1"/>
      <c r="D50141" s="8"/>
      <c r="E50141" s="1"/>
      <c r="F50141" s="1"/>
      <c r="G50141" s="1"/>
      <c r="H50141" s="1"/>
    </row>
    <row r="50142">
      <c r="A50142" s="1"/>
      <c r="B50142" s="1"/>
      <c r="C50142" s="1"/>
      <c r="D50142" s="8"/>
      <c r="E50142" s="1"/>
      <c r="F50142" s="1"/>
      <c r="G50142" s="1"/>
      <c r="H50142" s="1"/>
    </row>
    <row r="50143">
      <c r="A50143" s="1"/>
      <c r="B50143" s="1"/>
      <c r="C50143" s="1"/>
      <c r="D50143" s="8"/>
      <c r="E50143" s="1"/>
      <c r="F50143" s="1"/>
      <c r="G50143" s="1"/>
      <c r="H50143" s="1"/>
    </row>
    <row r="50144">
      <c r="A50144" s="1"/>
      <c r="B50144" s="1"/>
      <c r="C50144" s="1"/>
      <c r="D50144" s="8"/>
      <c r="E50144" s="1"/>
      <c r="F50144" s="1"/>
      <c r="G50144" s="1"/>
      <c r="H50144" s="1"/>
    </row>
    <row r="50145">
      <c r="A50145" s="1"/>
      <c r="B50145" s="1"/>
      <c r="C50145" s="1"/>
      <c r="D50145" s="8"/>
      <c r="E50145" s="1"/>
      <c r="F50145" s="1"/>
      <c r="G50145" s="1"/>
      <c r="H50145" s="1"/>
    </row>
    <row r="50146">
      <c r="A50146" s="1"/>
      <c r="B50146" s="1"/>
      <c r="C50146" s="1"/>
      <c r="D50146" s="8"/>
      <c r="E50146" s="1"/>
      <c r="F50146" s="1"/>
      <c r="G50146" s="1"/>
      <c r="H50146" s="1"/>
    </row>
    <row r="50147">
      <c r="A50147" s="1"/>
      <c r="B50147" s="1"/>
      <c r="C50147" s="1"/>
      <c r="D50147" s="8"/>
      <c r="E50147" s="1"/>
      <c r="F50147" s="1"/>
      <c r="G50147" s="1"/>
      <c r="H50147" s="1"/>
    </row>
    <row r="50148">
      <c r="A50148" s="1"/>
      <c r="B50148" s="1"/>
      <c r="C50148" s="1"/>
      <c r="D50148" s="8"/>
      <c r="E50148" s="1"/>
      <c r="F50148" s="1"/>
      <c r="G50148" s="1"/>
      <c r="H50148" s="1"/>
    </row>
    <row r="50149">
      <c r="A50149" s="1"/>
      <c r="B50149" s="1"/>
      <c r="C50149" s="1"/>
      <c r="D50149" s="8"/>
      <c r="E50149" s="1"/>
      <c r="F50149" s="1"/>
      <c r="G50149" s="1"/>
      <c r="H50149" s="1"/>
    </row>
    <row r="50150">
      <c r="A50150" s="1"/>
      <c r="B50150" s="1"/>
      <c r="C50150" s="1"/>
      <c r="D50150" s="8"/>
      <c r="E50150" s="1"/>
      <c r="F50150" s="1"/>
      <c r="G50150" s="1"/>
      <c r="H50150" s="1"/>
    </row>
    <row r="50151">
      <c r="A50151" s="1"/>
      <c r="B50151" s="1"/>
      <c r="C50151" s="1"/>
      <c r="D50151" s="8"/>
      <c r="E50151" s="1"/>
      <c r="F50151" s="1"/>
      <c r="G50151" s="1"/>
      <c r="H50151" s="1"/>
    </row>
    <row r="50152">
      <c r="A50152" s="1"/>
      <c r="B50152" s="1"/>
      <c r="C50152" s="1"/>
      <c r="D50152" s="8"/>
      <c r="E50152" s="1"/>
      <c r="F50152" s="1"/>
      <c r="G50152" s="1"/>
      <c r="H50152" s="1"/>
    </row>
    <row r="50153">
      <c r="A50153" s="1"/>
      <c r="B50153" s="1"/>
      <c r="C50153" s="1"/>
      <c r="D50153" s="8"/>
      <c r="E50153" s="1"/>
      <c r="F50153" s="1"/>
      <c r="G50153" s="1"/>
      <c r="H50153" s="1"/>
    </row>
    <row r="50154">
      <c r="A50154" s="1"/>
      <c r="B50154" s="1"/>
      <c r="C50154" s="1"/>
      <c r="D50154" s="8"/>
      <c r="E50154" s="1"/>
      <c r="F50154" s="1"/>
      <c r="G50154" s="1"/>
      <c r="H50154" s="1"/>
    </row>
    <row r="50155">
      <c r="A50155" s="1"/>
      <c r="B50155" s="1"/>
      <c r="C50155" s="1"/>
      <c r="D50155" s="8"/>
      <c r="E50155" s="1"/>
      <c r="F50155" s="1"/>
      <c r="G50155" s="1"/>
      <c r="H50155" s="1"/>
    </row>
    <row r="50156">
      <c r="A50156" s="1"/>
      <c r="B50156" s="1"/>
      <c r="C50156" s="1"/>
      <c r="D50156" s="8"/>
      <c r="E50156" s="1"/>
      <c r="F50156" s="1"/>
      <c r="G50156" s="1"/>
      <c r="H50156" s="1"/>
    </row>
    <row r="50157">
      <c r="A50157" s="1"/>
      <c r="B50157" s="1"/>
      <c r="C50157" s="1"/>
      <c r="D50157" s="8"/>
      <c r="E50157" s="1"/>
      <c r="F50157" s="1"/>
      <c r="G50157" s="1"/>
      <c r="H50157" s="1"/>
    </row>
    <row r="50158">
      <c r="A50158" s="1"/>
      <c r="B50158" s="1"/>
      <c r="C50158" s="1"/>
      <c r="D50158" s="8"/>
      <c r="E50158" s="1"/>
      <c r="F50158" s="1"/>
      <c r="G50158" s="1"/>
      <c r="H50158" s="1"/>
    </row>
    <row r="50159">
      <c r="A50159" s="1"/>
      <c r="B50159" s="1"/>
      <c r="C50159" s="1"/>
      <c r="D50159" s="8"/>
      <c r="E50159" s="1"/>
      <c r="F50159" s="1"/>
      <c r="G50159" s="1"/>
      <c r="H50159" s="1"/>
    </row>
    <row r="50160">
      <c r="A50160" s="1"/>
      <c r="B50160" s="1"/>
      <c r="C50160" s="1"/>
      <c r="D50160" s="8"/>
      <c r="E50160" s="1"/>
      <c r="F50160" s="1"/>
      <c r="G50160" s="1"/>
      <c r="H50160" s="1"/>
    </row>
    <row r="50161">
      <c r="A50161" s="1"/>
      <c r="B50161" s="1"/>
      <c r="C50161" s="1"/>
      <c r="D50161" s="8"/>
      <c r="E50161" s="1"/>
      <c r="F50161" s="1"/>
      <c r="G50161" s="1"/>
      <c r="H50161" s="1"/>
    </row>
    <row r="50162">
      <c r="A50162" s="1"/>
      <c r="B50162" s="1"/>
      <c r="C50162" s="1"/>
      <c r="D50162" s="8"/>
      <c r="E50162" s="1"/>
      <c r="F50162" s="1"/>
      <c r="G50162" s="1"/>
      <c r="H50162" s="1"/>
    </row>
    <row r="50163">
      <c r="A50163" s="1"/>
      <c r="B50163" s="1"/>
      <c r="C50163" s="1"/>
      <c r="D50163" s="8"/>
      <c r="E50163" s="1"/>
      <c r="F50163" s="1"/>
      <c r="G50163" s="1"/>
      <c r="H50163" s="1"/>
    </row>
    <row r="50164">
      <c r="A50164" s="1"/>
      <c r="B50164" s="1"/>
      <c r="C50164" s="1"/>
      <c r="D50164" s="8"/>
      <c r="E50164" s="1"/>
      <c r="F50164" s="1"/>
      <c r="G50164" s="1"/>
      <c r="H50164" s="1"/>
    </row>
    <row r="50165">
      <c r="A50165" s="1"/>
      <c r="B50165" s="1"/>
      <c r="C50165" s="1"/>
      <c r="D50165" s="8"/>
      <c r="E50165" s="1"/>
      <c r="F50165" s="1"/>
      <c r="G50165" s="1"/>
      <c r="H50165" s="1"/>
    </row>
    <row r="50166">
      <c r="A50166" s="1"/>
      <c r="B50166" s="1"/>
      <c r="C50166" s="1"/>
      <c r="D50166" s="8"/>
      <c r="E50166" s="1"/>
      <c r="F50166" s="1"/>
      <c r="G50166" s="1"/>
      <c r="H50166" s="1"/>
    </row>
    <row r="50167">
      <c r="A50167" s="1"/>
      <c r="B50167" s="1"/>
      <c r="C50167" s="1"/>
      <c r="D50167" s="8"/>
      <c r="E50167" s="1"/>
      <c r="F50167" s="1"/>
      <c r="G50167" s="1"/>
      <c r="H50167" s="1"/>
    </row>
    <row r="50168">
      <c r="A50168" s="1"/>
      <c r="B50168" s="1"/>
      <c r="C50168" s="1"/>
      <c r="D50168" s="8"/>
      <c r="E50168" s="1"/>
      <c r="F50168" s="1"/>
      <c r="G50168" s="1"/>
      <c r="H50168" s="1"/>
    </row>
    <row r="50169">
      <c r="A50169" s="1"/>
      <c r="B50169" s="1"/>
      <c r="C50169" s="1"/>
      <c r="D50169" s="8"/>
      <c r="E50169" s="1"/>
      <c r="F50169" s="1"/>
      <c r="G50169" s="1"/>
      <c r="H50169" s="1"/>
    </row>
    <row r="50170">
      <c r="A50170" s="1"/>
      <c r="B50170" s="1"/>
      <c r="C50170" s="1"/>
      <c r="D50170" s="8"/>
      <c r="E50170" s="1"/>
      <c r="F50170" s="1"/>
      <c r="G50170" s="1"/>
      <c r="H50170" s="1"/>
    </row>
    <row r="50171">
      <c r="A50171" s="1"/>
      <c r="B50171" s="1"/>
      <c r="C50171" s="1"/>
      <c r="D50171" s="8"/>
      <c r="E50171" s="1"/>
      <c r="F50171" s="1"/>
      <c r="G50171" s="1"/>
      <c r="H50171" s="1"/>
    </row>
    <row r="50172">
      <c r="A50172" s="1"/>
      <c r="B50172" s="1"/>
      <c r="C50172" s="1"/>
      <c r="D50172" s="8"/>
      <c r="E50172" s="1"/>
      <c r="F50172" s="1"/>
      <c r="G50172" s="1"/>
      <c r="H50172" s="1"/>
    </row>
    <row r="50173">
      <c r="A50173" s="1"/>
      <c r="B50173" s="1"/>
      <c r="C50173" s="1"/>
      <c r="D50173" s="8"/>
      <c r="E50173" s="1"/>
      <c r="F50173" s="1"/>
      <c r="G50173" s="1"/>
      <c r="H50173" s="1"/>
    </row>
    <row r="50174">
      <c r="A50174" s="1"/>
      <c r="B50174" s="1"/>
      <c r="C50174" s="1"/>
      <c r="D50174" s="8"/>
      <c r="E50174" s="1"/>
      <c r="F50174" s="1"/>
      <c r="G50174" s="1"/>
      <c r="H50174" s="1"/>
    </row>
    <row r="50175">
      <c r="A50175" s="1"/>
      <c r="B50175" s="1"/>
      <c r="C50175" s="1"/>
      <c r="D50175" s="8"/>
      <c r="E50175" s="1"/>
      <c r="F50175" s="1"/>
      <c r="G50175" s="1"/>
      <c r="H50175" s="1"/>
    </row>
    <row r="50176">
      <c r="A50176" s="1"/>
      <c r="B50176" s="1"/>
      <c r="C50176" s="1"/>
      <c r="D50176" s="8"/>
      <c r="E50176" s="1"/>
      <c r="F50176" s="1"/>
      <c r="G50176" s="1"/>
      <c r="H50176" s="1"/>
    </row>
    <row r="50177">
      <c r="A50177" s="1"/>
      <c r="B50177" s="1"/>
      <c r="C50177" s="1"/>
      <c r="D50177" s="8"/>
      <c r="E50177" s="1"/>
      <c r="F50177" s="1"/>
      <c r="G50177" s="1"/>
      <c r="H50177" s="1"/>
    </row>
    <row r="50178">
      <c r="A50178" s="1"/>
      <c r="B50178" s="1"/>
      <c r="C50178" s="1"/>
      <c r="D50178" s="8"/>
      <c r="E50178" s="1"/>
      <c r="F50178" s="1"/>
      <c r="G50178" s="1"/>
      <c r="H50178" s="1"/>
    </row>
    <row r="50179">
      <c r="A50179" s="1"/>
      <c r="B50179" s="1"/>
      <c r="C50179" s="1"/>
      <c r="D50179" s="8"/>
      <c r="E50179" s="1"/>
      <c r="F50179" s="1"/>
      <c r="G50179" s="1"/>
      <c r="H50179" s="1"/>
    </row>
    <row r="50180">
      <c r="A50180" s="1"/>
      <c r="B50180" s="1"/>
      <c r="C50180" s="1"/>
      <c r="D50180" s="8"/>
      <c r="E50180" s="1"/>
      <c r="F50180" s="1"/>
      <c r="G50180" s="1"/>
      <c r="H50180" s="1"/>
    </row>
    <row r="50181">
      <c r="A50181" s="1"/>
      <c r="B50181" s="1"/>
      <c r="C50181" s="1"/>
      <c r="D50181" s="8"/>
      <c r="E50181" s="1"/>
      <c r="F50181" s="1"/>
      <c r="G50181" s="1"/>
      <c r="H50181" s="1"/>
    </row>
    <row r="50182">
      <c r="A50182" s="1"/>
      <c r="B50182" s="1"/>
      <c r="C50182" s="1"/>
      <c r="D50182" s="8"/>
      <c r="E50182" s="1"/>
      <c r="F50182" s="1"/>
      <c r="G50182" s="1"/>
      <c r="H50182" s="1"/>
    </row>
    <row r="50183">
      <c r="A50183" s="1"/>
      <c r="B50183" s="1"/>
      <c r="C50183" s="1"/>
      <c r="D50183" s="8"/>
      <c r="E50183" s="1"/>
      <c r="F50183" s="1"/>
      <c r="G50183" s="1"/>
      <c r="H50183" s="1"/>
    </row>
    <row r="50184">
      <c r="A50184" s="1"/>
      <c r="B50184" s="1"/>
      <c r="C50184" s="1"/>
      <c r="D50184" s="8"/>
      <c r="E50184" s="1"/>
      <c r="F50184" s="1"/>
      <c r="G50184" s="1"/>
      <c r="H50184" s="1"/>
    </row>
    <row r="50185">
      <c r="A50185" s="1"/>
      <c r="B50185" s="1"/>
      <c r="C50185" s="1"/>
      <c r="D50185" s="8"/>
      <c r="E50185" s="1"/>
      <c r="F50185" s="1"/>
      <c r="G50185" s="1"/>
      <c r="H50185" s="1"/>
    </row>
    <row r="50186">
      <c r="A50186" s="1"/>
      <c r="B50186" s="1"/>
      <c r="C50186" s="1"/>
      <c r="D50186" s="8"/>
      <c r="E50186" s="1"/>
      <c r="F50186" s="1"/>
      <c r="G50186" s="1"/>
      <c r="H50186" s="1"/>
    </row>
    <row r="50187">
      <c r="A50187" s="1"/>
      <c r="B50187" s="1"/>
      <c r="C50187" s="1"/>
      <c r="D50187" s="8"/>
      <c r="E50187" s="1"/>
      <c r="F50187" s="1"/>
      <c r="G50187" s="1"/>
      <c r="H50187" s="1"/>
    </row>
    <row r="50188">
      <c r="A50188" s="1"/>
      <c r="B50188" s="1"/>
      <c r="C50188" s="1"/>
      <c r="D50188" s="8"/>
      <c r="E50188" s="1"/>
      <c r="F50188" s="1"/>
      <c r="G50188" s="1"/>
      <c r="H50188" s="1"/>
    </row>
    <row r="50189">
      <c r="A50189" s="1"/>
      <c r="B50189" s="1"/>
      <c r="C50189" s="1"/>
      <c r="D50189" s="8"/>
      <c r="E50189" s="1"/>
      <c r="F50189" s="1"/>
      <c r="G50189" s="1"/>
      <c r="H50189" s="1"/>
    </row>
    <row r="50190">
      <c r="A50190" s="1"/>
      <c r="B50190" s="1"/>
      <c r="C50190" s="1"/>
      <c r="D50190" s="8"/>
      <c r="E50190" s="1"/>
      <c r="F50190" s="1"/>
      <c r="G50190" s="1"/>
      <c r="H50190" s="1"/>
    </row>
    <row r="50191">
      <c r="A50191" s="1"/>
      <c r="B50191" s="1"/>
      <c r="C50191" s="1"/>
      <c r="D50191" s="8"/>
      <c r="E50191" s="1"/>
      <c r="F50191" s="1"/>
      <c r="G50191" s="1"/>
      <c r="H50191" s="1"/>
    </row>
    <row r="50192">
      <c r="A50192" s="1"/>
      <c r="B50192" s="1"/>
      <c r="C50192" s="1"/>
      <c r="D50192" s="8"/>
      <c r="E50192" s="1"/>
      <c r="F50192" s="1"/>
      <c r="G50192" s="1"/>
      <c r="H50192" s="1"/>
    </row>
    <row r="50193">
      <c r="A50193" s="1"/>
      <c r="B50193" s="1"/>
      <c r="C50193" s="1"/>
      <c r="D50193" s="8"/>
      <c r="E50193" s="1"/>
      <c r="F50193" s="1"/>
      <c r="G50193" s="1"/>
      <c r="H50193" s="1"/>
    </row>
    <row r="50194">
      <c r="A50194" s="1"/>
      <c r="B50194" s="1"/>
      <c r="C50194" s="1"/>
      <c r="D50194" s="8"/>
      <c r="E50194" s="1"/>
      <c r="F50194" s="1"/>
      <c r="G50194" s="1"/>
      <c r="H50194" s="1"/>
    </row>
    <row r="50195">
      <c r="A50195" s="1"/>
      <c r="B50195" s="1"/>
      <c r="C50195" s="1"/>
      <c r="D50195" s="8"/>
      <c r="E50195" s="1"/>
      <c r="F50195" s="1"/>
      <c r="G50195" s="1"/>
      <c r="H50195" s="1"/>
    </row>
    <row r="50196">
      <c r="A50196" s="1"/>
      <c r="B50196" s="1"/>
      <c r="C50196" s="1"/>
      <c r="D50196" s="8"/>
      <c r="E50196" s="1"/>
      <c r="F50196" s="1"/>
      <c r="G50196" s="1"/>
      <c r="H50196" s="1"/>
    </row>
    <row r="50197">
      <c r="A50197" s="1"/>
      <c r="B50197" s="1"/>
      <c r="C50197" s="1"/>
      <c r="D50197" s="8"/>
      <c r="E50197" s="1"/>
      <c r="F50197" s="1"/>
      <c r="G50197" s="1"/>
      <c r="H50197" s="1"/>
    </row>
    <row r="50198">
      <c r="A50198" s="1"/>
      <c r="B50198" s="1"/>
      <c r="C50198" s="1"/>
      <c r="D50198" s="8"/>
      <c r="E50198" s="1"/>
      <c r="F50198" s="1"/>
      <c r="G50198" s="1"/>
      <c r="H50198" s="1"/>
    </row>
    <row r="50199">
      <c r="A50199" s="1"/>
      <c r="B50199" s="1"/>
      <c r="C50199" s="1"/>
      <c r="D50199" s="8"/>
      <c r="E50199" s="1"/>
      <c r="F50199" s="1"/>
      <c r="G50199" s="1"/>
      <c r="H50199" s="1"/>
    </row>
    <row r="50200">
      <c r="A50200" s="1"/>
      <c r="B50200" s="1"/>
      <c r="C50200" s="1"/>
      <c r="D50200" s="8"/>
      <c r="E50200" s="1"/>
      <c r="F50200" s="1"/>
      <c r="G50200" s="1"/>
      <c r="H50200" s="1"/>
    </row>
    <row r="50201">
      <c r="A50201" s="1"/>
      <c r="B50201" s="1"/>
      <c r="C50201" s="1"/>
      <c r="D50201" s="8"/>
      <c r="E50201" s="1"/>
      <c r="F50201" s="1"/>
      <c r="G50201" s="1"/>
      <c r="H50201" s="1"/>
    </row>
    <row r="50202">
      <c r="A50202" s="1"/>
      <c r="B50202" s="1"/>
      <c r="C50202" s="1"/>
      <c r="D50202" s="8"/>
      <c r="E50202" s="1"/>
      <c r="F50202" s="1"/>
      <c r="G50202" s="1"/>
      <c r="H50202" s="1"/>
    </row>
    <row r="50203">
      <c r="A50203" s="1"/>
      <c r="B50203" s="1"/>
      <c r="C50203" s="1"/>
      <c r="D50203" s="8"/>
      <c r="E50203" s="1"/>
      <c r="F50203" s="1"/>
      <c r="G50203" s="1"/>
      <c r="H50203" s="1"/>
    </row>
    <row r="50204">
      <c r="A50204" s="1"/>
      <c r="B50204" s="1"/>
      <c r="C50204" s="1"/>
      <c r="D50204" s="8"/>
      <c r="E50204" s="1"/>
      <c r="F50204" s="1"/>
      <c r="G50204" s="1"/>
      <c r="H50204" s="1"/>
    </row>
    <row r="50205">
      <c r="A50205" s="1"/>
      <c r="B50205" s="1"/>
      <c r="C50205" s="1"/>
      <c r="D50205" s="8"/>
      <c r="E50205" s="1"/>
      <c r="F50205" s="1"/>
      <c r="G50205" s="1"/>
      <c r="H50205" s="1"/>
    </row>
    <row r="50206">
      <c r="A50206" s="1"/>
      <c r="B50206" s="1"/>
      <c r="C50206" s="1"/>
      <c r="D50206" s="8"/>
      <c r="E50206" s="1"/>
      <c r="F50206" s="1"/>
      <c r="G50206" s="1"/>
      <c r="H50206" s="1"/>
    </row>
    <row r="50207">
      <c r="A50207" s="1"/>
      <c r="B50207" s="1"/>
      <c r="C50207" s="1"/>
      <c r="D50207" s="8"/>
      <c r="E50207" s="1"/>
      <c r="F50207" s="1"/>
      <c r="G50207" s="1"/>
      <c r="H50207" s="1"/>
    </row>
    <row r="50208">
      <c r="A50208" s="1"/>
      <c r="B50208" s="1"/>
      <c r="C50208" s="1"/>
      <c r="D50208" s="8"/>
      <c r="E50208" s="1"/>
      <c r="F50208" s="1"/>
      <c r="G50208" s="1"/>
      <c r="H50208" s="1"/>
    </row>
    <row r="50209">
      <c r="A50209" s="1"/>
      <c r="B50209" s="1"/>
      <c r="C50209" s="1"/>
      <c r="D50209" s="8"/>
      <c r="E50209" s="1"/>
      <c r="F50209" s="1"/>
      <c r="G50209" s="1"/>
      <c r="H50209" s="1"/>
    </row>
    <row r="50210">
      <c r="A50210" s="1"/>
      <c r="B50210" s="1"/>
      <c r="C50210" s="1"/>
      <c r="D50210" s="8"/>
      <c r="E50210" s="1"/>
      <c r="F50210" s="1"/>
      <c r="G50210" s="1"/>
      <c r="H50210" s="1"/>
    </row>
    <row r="50211">
      <c r="A50211" s="1"/>
      <c r="B50211" s="1"/>
      <c r="C50211" s="1"/>
      <c r="D50211" s="8"/>
      <c r="E50211" s="1"/>
      <c r="F50211" s="1"/>
      <c r="G50211" s="1"/>
      <c r="H50211" s="1"/>
    </row>
    <row r="50212">
      <c r="A50212" s="1"/>
      <c r="B50212" s="1"/>
      <c r="C50212" s="1"/>
      <c r="D50212" s="8"/>
      <c r="E50212" s="1"/>
      <c r="F50212" s="1"/>
      <c r="G50212" s="1"/>
      <c r="H50212" s="1"/>
    </row>
    <row r="50213">
      <c r="A50213" s="1"/>
      <c r="B50213" s="1"/>
      <c r="C50213" s="1"/>
      <c r="D50213" s="8"/>
      <c r="E50213" s="1"/>
      <c r="F50213" s="1"/>
      <c r="G50213" s="1"/>
      <c r="H50213" s="1"/>
    </row>
    <row r="50214">
      <c r="A50214" s="1"/>
      <c r="B50214" s="1"/>
      <c r="C50214" s="1"/>
      <c r="D50214" s="8"/>
      <c r="E50214" s="1"/>
      <c r="F50214" s="1"/>
      <c r="G50214" s="1"/>
      <c r="H50214" s="1"/>
    </row>
    <row r="50215">
      <c r="A50215" s="1"/>
      <c r="B50215" s="1"/>
      <c r="C50215" s="1"/>
      <c r="D50215" s="8"/>
      <c r="E50215" s="1"/>
      <c r="F50215" s="1"/>
      <c r="G50215" s="1"/>
      <c r="H50215" s="1"/>
    </row>
    <row r="50216">
      <c r="A50216" s="1"/>
      <c r="B50216" s="1"/>
      <c r="C50216" s="1"/>
      <c r="D50216" s="8"/>
      <c r="E50216" s="1"/>
      <c r="F50216" s="1"/>
      <c r="G50216" s="1"/>
      <c r="H50216" s="1"/>
    </row>
    <row r="50217">
      <c r="A50217" s="1"/>
      <c r="B50217" s="1"/>
      <c r="C50217" s="1"/>
      <c r="D50217" s="8"/>
      <c r="E50217" s="1"/>
      <c r="F50217" s="1"/>
      <c r="G50217" s="1"/>
      <c r="H50217" s="1"/>
    </row>
    <row r="50218">
      <c r="A50218" s="1"/>
      <c r="B50218" s="1"/>
      <c r="C50218" s="1"/>
      <c r="D50218" s="8"/>
      <c r="E50218" s="1"/>
      <c r="F50218" s="1"/>
      <c r="G50218" s="1"/>
      <c r="H50218" s="1"/>
    </row>
    <row r="50219">
      <c r="A50219" s="1"/>
      <c r="B50219" s="1"/>
      <c r="C50219" s="1"/>
      <c r="D50219" s="8"/>
      <c r="E50219" s="1"/>
      <c r="F50219" s="1"/>
      <c r="G50219" s="1"/>
      <c r="H50219" s="1"/>
    </row>
    <row r="50220">
      <c r="A50220" s="1"/>
      <c r="B50220" s="1"/>
      <c r="C50220" s="1"/>
      <c r="D50220" s="8"/>
      <c r="E50220" s="1"/>
      <c r="F50220" s="1"/>
      <c r="G50220" s="1"/>
      <c r="H50220" s="1"/>
    </row>
    <row r="50221">
      <c r="A50221" s="1"/>
      <c r="B50221" s="1"/>
      <c r="C50221" s="1"/>
      <c r="D50221" s="8"/>
      <c r="E50221" s="1"/>
      <c r="F50221" s="1"/>
      <c r="G50221" s="1"/>
      <c r="H50221" s="1"/>
    </row>
    <row r="50222">
      <c r="A50222" s="1"/>
      <c r="B50222" s="1"/>
      <c r="C50222" s="1"/>
      <c r="D50222" s="8"/>
      <c r="E50222" s="1"/>
      <c r="F50222" s="1"/>
      <c r="G50222" s="1"/>
      <c r="H50222" s="1"/>
    </row>
    <row r="50223">
      <c r="A50223" s="1"/>
      <c r="B50223" s="1"/>
      <c r="C50223" s="1"/>
      <c r="D50223" s="8"/>
      <c r="E50223" s="1"/>
      <c r="F50223" s="1"/>
      <c r="G50223" s="1"/>
      <c r="H50223" s="1"/>
    </row>
    <row r="50224">
      <c r="A50224" s="1"/>
      <c r="B50224" s="1"/>
      <c r="C50224" s="1"/>
      <c r="D50224" s="8"/>
      <c r="E50224" s="1"/>
      <c r="F50224" s="1"/>
      <c r="G50224" s="1"/>
      <c r="H50224" s="1"/>
    </row>
    <row r="50225">
      <c r="A50225" s="1"/>
      <c r="B50225" s="1"/>
      <c r="C50225" s="1"/>
      <c r="D50225" s="8"/>
      <c r="E50225" s="1"/>
      <c r="F50225" s="1"/>
      <c r="G50225" s="1"/>
      <c r="H50225" s="1"/>
    </row>
    <row r="50226">
      <c r="A50226" s="1"/>
      <c r="B50226" s="1"/>
      <c r="C50226" s="1"/>
      <c r="D50226" s="8"/>
      <c r="E50226" s="1"/>
      <c r="F50226" s="1"/>
      <c r="G50226" s="1"/>
      <c r="H50226" s="1"/>
    </row>
    <row r="50227">
      <c r="A50227" s="1"/>
      <c r="B50227" s="1"/>
      <c r="C50227" s="1"/>
      <c r="D50227" s="8"/>
      <c r="E50227" s="1"/>
      <c r="F50227" s="1"/>
      <c r="G50227" s="1"/>
      <c r="H50227" s="1"/>
    </row>
    <row r="50228">
      <c r="A50228" s="1"/>
      <c r="B50228" s="1"/>
      <c r="C50228" s="1"/>
      <c r="D50228" s="8"/>
      <c r="E50228" s="1"/>
      <c r="F50228" s="1"/>
      <c r="G50228" s="1"/>
      <c r="H50228" s="1"/>
    </row>
    <row r="50229">
      <c r="A50229" s="1"/>
      <c r="B50229" s="1"/>
      <c r="C50229" s="1"/>
      <c r="D50229" s="8"/>
      <c r="E50229" s="1"/>
      <c r="F50229" s="1"/>
      <c r="G50229" s="1"/>
      <c r="H50229" s="1"/>
    </row>
    <row r="50230">
      <c r="A50230" s="1"/>
      <c r="B50230" s="1"/>
      <c r="C50230" s="1"/>
      <c r="D50230" s="8"/>
      <c r="E50230" s="1"/>
      <c r="F50230" s="1"/>
      <c r="G50230" s="1"/>
      <c r="H50230" s="1"/>
    </row>
    <row r="50231">
      <c r="A50231" s="1"/>
      <c r="B50231" s="1"/>
      <c r="C50231" s="1"/>
      <c r="D50231" s="8"/>
      <c r="E50231" s="1"/>
      <c r="F50231" s="1"/>
      <c r="G50231" s="1"/>
      <c r="H50231" s="1"/>
    </row>
    <row r="50232">
      <c r="A50232" s="1"/>
      <c r="B50232" s="1"/>
      <c r="C50232" s="1"/>
      <c r="D50232" s="8"/>
      <c r="E50232" s="1"/>
      <c r="F50232" s="1"/>
      <c r="G50232" s="1"/>
      <c r="H50232" s="1"/>
    </row>
    <row r="50233">
      <c r="A50233" s="1"/>
      <c r="B50233" s="1"/>
      <c r="C50233" s="1"/>
      <c r="D50233" s="8"/>
      <c r="E50233" s="1"/>
      <c r="F50233" s="1"/>
      <c r="G50233" s="1"/>
      <c r="H50233" s="1"/>
    </row>
    <row r="50234">
      <c r="A50234" s="1"/>
      <c r="B50234" s="1"/>
      <c r="C50234" s="1"/>
      <c r="D50234" s="8"/>
      <c r="E50234" s="1"/>
      <c r="F50234" s="1"/>
      <c r="G50234" s="1"/>
      <c r="H50234" s="1"/>
    </row>
    <row r="50235">
      <c r="A50235" s="1"/>
      <c r="B50235" s="1"/>
      <c r="C50235" s="1"/>
      <c r="D50235" s="8"/>
      <c r="E50235" s="1"/>
      <c r="F50235" s="1"/>
      <c r="G50235" s="1"/>
      <c r="H50235" s="1"/>
    </row>
    <row r="50236">
      <c r="A50236" s="1"/>
      <c r="B50236" s="1"/>
      <c r="C50236" s="1"/>
      <c r="D50236" s="8"/>
      <c r="E50236" s="1"/>
      <c r="F50236" s="1"/>
      <c r="G50236" s="1"/>
      <c r="H50236" s="1"/>
    </row>
    <row r="50237">
      <c r="A50237" s="1"/>
      <c r="B50237" s="1"/>
      <c r="C50237" s="1"/>
      <c r="D50237" s="8"/>
      <c r="E50237" s="1"/>
      <c r="F50237" s="1"/>
      <c r="G50237" s="1"/>
      <c r="H50237" s="1"/>
    </row>
    <row r="50238">
      <c r="A50238" s="1"/>
      <c r="B50238" s="1"/>
      <c r="C50238" s="1"/>
      <c r="D50238" s="8"/>
      <c r="E50238" s="1"/>
      <c r="F50238" s="1"/>
      <c r="G50238" s="1"/>
      <c r="H50238" s="1"/>
    </row>
    <row r="50239">
      <c r="A50239" s="1"/>
      <c r="B50239" s="1"/>
      <c r="C50239" s="1"/>
      <c r="D50239" s="8"/>
      <c r="E50239" s="1"/>
      <c r="F50239" s="1"/>
      <c r="G50239" s="1"/>
      <c r="H50239" s="1"/>
    </row>
    <row r="50240">
      <c r="A50240" s="1"/>
      <c r="B50240" s="1"/>
      <c r="C50240" s="1"/>
      <c r="D50240" s="8"/>
      <c r="E50240" s="1"/>
      <c r="F50240" s="1"/>
      <c r="G50240" s="1"/>
      <c r="H50240" s="1"/>
    </row>
    <row r="50241">
      <c r="A50241" s="1"/>
      <c r="B50241" s="1"/>
      <c r="C50241" s="1"/>
      <c r="D50241" s="8"/>
      <c r="E50241" s="1"/>
      <c r="F50241" s="1"/>
      <c r="G50241" s="1"/>
      <c r="H50241" s="1"/>
    </row>
    <row r="50242">
      <c r="A50242" s="1"/>
      <c r="B50242" s="1"/>
      <c r="C50242" s="1"/>
      <c r="D50242" s="8"/>
      <c r="E50242" s="1"/>
      <c r="F50242" s="1"/>
      <c r="G50242" s="1"/>
      <c r="H50242" s="1"/>
    </row>
    <row r="50243">
      <c r="A50243" s="1"/>
      <c r="B50243" s="1"/>
      <c r="C50243" s="1"/>
      <c r="D50243" s="8"/>
      <c r="E50243" s="1"/>
      <c r="F50243" s="1"/>
      <c r="G50243" s="1"/>
      <c r="H50243" s="1"/>
    </row>
    <row r="50244">
      <c r="A50244" s="1"/>
      <c r="B50244" s="1"/>
      <c r="C50244" s="1"/>
      <c r="D50244" s="8"/>
      <c r="E50244" s="1"/>
      <c r="F50244" s="1"/>
      <c r="G50244" s="1"/>
      <c r="H50244" s="1"/>
    </row>
    <row r="50245">
      <c r="A50245" s="1"/>
      <c r="B50245" s="1"/>
      <c r="C50245" s="1"/>
      <c r="D50245" s="8"/>
      <c r="E50245" s="1"/>
      <c r="F50245" s="1"/>
      <c r="G50245" s="1"/>
      <c r="H50245" s="1"/>
    </row>
    <row r="50246">
      <c r="A50246" s="1"/>
      <c r="B50246" s="1"/>
      <c r="C50246" s="1"/>
      <c r="D50246" s="8"/>
      <c r="E50246" s="1"/>
      <c r="F50246" s="1"/>
      <c r="G50246" s="1"/>
      <c r="H50246" s="1"/>
    </row>
    <row r="50247">
      <c r="A50247" s="1"/>
      <c r="B50247" s="1"/>
      <c r="C50247" s="1"/>
      <c r="D50247" s="8"/>
      <c r="E50247" s="1"/>
      <c r="F50247" s="1"/>
      <c r="G50247" s="1"/>
      <c r="H50247" s="1"/>
    </row>
    <row r="50248">
      <c r="A50248" s="1"/>
      <c r="B50248" s="1"/>
      <c r="C50248" s="1"/>
      <c r="D50248" s="8"/>
      <c r="E50248" s="1"/>
      <c r="F50248" s="1"/>
      <c r="G50248" s="1"/>
      <c r="H50248" s="1"/>
    </row>
    <row r="50249">
      <c r="A50249" s="1"/>
      <c r="B50249" s="1"/>
      <c r="C50249" s="1"/>
      <c r="D50249" s="8"/>
      <c r="E50249" s="1"/>
      <c r="F50249" s="1"/>
      <c r="G50249" s="1"/>
      <c r="H50249" s="1"/>
    </row>
    <row r="50250">
      <c r="A50250" s="1"/>
      <c r="B50250" s="1"/>
      <c r="C50250" s="1"/>
      <c r="D50250" s="8"/>
      <c r="E50250" s="1"/>
      <c r="F50250" s="1"/>
      <c r="G50250" s="1"/>
      <c r="H50250" s="1"/>
    </row>
    <row r="50251">
      <c r="A50251" s="1"/>
      <c r="B50251" s="1"/>
      <c r="C50251" s="1"/>
      <c r="D50251" s="8"/>
      <c r="E50251" s="1"/>
      <c r="F50251" s="1"/>
      <c r="G50251" s="1"/>
      <c r="H50251" s="1"/>
    </row>
    <row r="50252">
      <c r="A50252" s="1"/>
      <c r="B50252" s="1"/>
      <c r="C50252" s="1"/>
      <c r="D50252" s="8"/>
      <c r="E50252" s="1"/>
      <c r="F50252" s="1"/>
      <c r="G50252" s="1"/>
      <c r="H50252" s="1"/>
    </row>
    <row r="50253">
      <c r="A50253" s="1"/>
      <c r="B50253" s="1"/>
      <c r="C50253" s="1"/>
      <c r="D50253" s="8"/>
      <c r="E50253" s="1"/>
      <c r="F50253" s="1"/>
      <c r="G50253" s="1"/>
      <c r="H50253" s="1"/>
    </row>
    <row r="50254">
      <c r="A50254" s="1"/>
      <c r="B50254" s="1"/>
      <c r="C50254" s="1"/>
      <c r="D50254" s="8"/>
      <c r="E50254" s="1"/>
      <c r="F50254" s="1"/>
      <c r="G50254" s="1"/>
      <c r="H50254" s="1"/>
    </row>
    <row r="50255">
      <c r="A50255" s="1"/>
      <c r="B50255" s="1"/>
      <c r="C50255" s="1"/>
      <c r="D50255" s="8"/>
      <c r="E50255" s="1"/>
      <c r="F50255" s="1"/>
      <c r="G50255" s="1"/>
      <c r="H50255" s="1"/>
    </row>
    <row r="50256">
      <c r="A50256" s="1"/>
      <c r="B50256" s="1"/>
      <c r="C50256" s="1"/>
      <c r="D50256" s="8"/>
      <c r="E50256" s="1"/>
      <c r="F50256" s="1"/>
      <c r="G50256" s="1"/>
      <c r="H50256" s="1"/>
    </row>
    <row r="50257">
      <c r="A50257" s="1"/>
      <c r="B50257" s="1"/>
      <c r="C50257" s="1"/>
      <c r="D50257" s="8"/>
      <c r="E50257" s="1"/>
      <c r="F50257" s="1"/>
      <c r="G50257" s="1"/>
      <c r="H50257" s="1"/>
    </row>
    <row r="50258">
      <c r="A50258" s="1"/>
      <c r="B50258" s="1"/>
      <c r="C50258" s="1"/>
      <c r="D50258" s="8"/>
      <c r="E50258" s="1"/>
      <c r="F50258" s="1"/>
      <c r="G50258" s="1"/>
      <c r="H50258" s="1"/>
    </row>
    <row r="50259">
      <c r="A50259" s="1"/>
      <c r="B50259" s="1"/>
      <c r="C50259" s="1"/>
      <c r="D50259" s="8"/>
      <c r="E50259" s="1"/>
      <c r="F50259" s="1"/>
      <c r="G50259" s="1"/>
      <c r="H50259" s="1"/>
    </row>
    <row r="50260">
      <c r="A50260" s="1"/>
      <c r="B50260" s="1"/>
      <c r="C50260" s="1"/>
      <c r="D50260" s="8"/>
      <c r="E50260" s="1"/>
      <c r="F50260" s="1"/>
      <c r="G50260" s="1"/>
      <c r="H50260" s="1"/>
    </row>
    <row r="50261">
      <c r="A50261" s="1"/>
      <c r="B50261" s="1"/>
      <c r="C50261" s="1"/>
      <c r="D50261" s="8"/>
      <c r="E50261" s="1"/>
      <c r="F50261" s="1"/>
      <c r="G50261" s="1"/>
      <c r="H50261" s="1"/>
    </row>
    <row r="50262">
      <c r="A50262" s="1"/>
      <c r="B50262" s="1"/>
      <c r="C50262" s="1"/>
      <c r="D50262" s="8"/>
      <c r="E50262" s="1"/>
      <c r="F50262" s="1"/>
      <c r="G50262" s="1"/>
      <c r="H50262" s="1"/>
    </row>
    <row r="50263">
      <c r="A50263" s="1"/>
      <c r="B50263" s="1"/>
      <c r="C50263" s="1"/>
      <c r="D50263" s="8"/>
      <c r="E50263" s="1"/>
      <c r="F50263" s="1"/>
      <c r="G50263" s="1"/>
      <c r="H50263" s="1"/>
    </row>
    <row r="50264">
      <c r="A50264" s="1"/>
      <c r="B50264" s="1"/>
      <c r="C50264" s="1"/>
      <c r="D50264" s="8"/>
      <c r="E50264" s="1"/>
      <c r="F50264" s="1"/>
      <c r="G50264" s="1"/>
      <c r="H50264" s="1"/>
    </row>
    <row r="50265">
      <c r="A50265" s="1"/>
      <c r="B50265" s="1"/>
      <c r="C50265" s="1"/>
      <c r="D50265" s="8"/>
      <c r="E50265" s="1"/>
      <c r="F50265" s="1"/>
      <c r="G50265" s="1"/>
      <c r="H50265" s="1"/>
    </row>
    <row r="50266">
      <c r="A50266" s="1"/>
      <c r="B50266" s="1"/>
      <c r="C50266" s="1"/>
      <c r="D50266" s="8"/>
      <c r="E50266" s="1"/>
      <c r="F50266" s="1"/>
      <c r="G50266" s="1"/>
      <c r="H50266" s="1"/>
    </row>
    <row r="50267">
      <c r="A50267" s="1"/>
      <c r="B50267" s="1"/>
      <c r="C50267" s="1"/>
      <c r="D50267" s="8"/>
      <c r="E50267" s="1"/>
      <c r="F50267" s="1"/>
      <c r="G50267" s="1"/>
      <c r="H50267" s="1"/>
    </row>
    <row r="50268">
      <c r="A50268" s="1"/>
      <c r="B50268" s="1"/>
      <c r="C50268" s="1"/>
      <c r="D50268" s="8"/>
      <c r="E50268" s="1"/>
      <c r="F50268" s="1"/>
      <c r="G50268" s="1"/>
      <c r="H50268" s="1"/>
    </row>
    <row r="50269">
      <c r="A50269" s="1"/>
      <c r="B50269" s="1"/>
      <c r="C50269" s="1"/>
      <c r="D50269" s="8"/>
      <c r="E50269" s="1"/>
      <c r="F50269" s="1"/>
      <c r="G50269" s="1"/>
      <c r="H50269" s="1"/>
    </row>
    <row r="50270">
      <c r="A50270" s="1"/>
      <c r="B50270" s="1"/>
      <c r="C50270" s="1"/>
      <c r="D50270" s="8"/>
      <c r="E50270" s="1"/>
      <c r="F50270" s="1"/>
      <c r="G50270" s="1"/>
      <c r="H50270" s="1"/>
    </row>
    <row r="50271">
      <c r="A50271" s="1"/>
      <c r="B50271" s="1"/>
      <c r="C50271" s="1"/>
      <c r="D50271" s="8"/>
      <c r="E50271" s="1"/>
      <c r="F50271" s="1"/>
      <c r="G50271" s="1"/>
      <c r="H50271" s="1"/>
    </row>
    <row r="50272">
      <c r="A50272" s="1"/>
      <c r="B50272" s="1"/>
      <c r="C50272" s="1"/>
      <c r="D50272" s="8"/>
      <c r="E50272" s="1"/>
      <c r="F50272" s="1"/>
      <c r="G50272" s="1"/>
      <c r="H50272" s="1"/>
    </row>
    <row r="50273">
      <c r="A50273" s="1"/>
      <c r="B50273" s="1"/>
      <c r="C50273" s="1"/>
      <c r="D50273" s="8"/>
      <c r="E50273" s="1"/>
      <c r="F50273" s="1"/>
      <c r="G50273" s="1"/>
      <c r="H50273" s="1"/>
    </row>
    <row r="50274">
      <c r="A50274" s="1"/>
      <c r="B50274" s="1"/>
      <c r="C50274" s="1"/>
      <c r="D50274" s="8"/>
      <c r="E50274" s="1"/>
      <c r="F50274" s="1"/>
      <c r="G50274" s="1"/>
      <c r="H50274" s="1"/>
    </row>
    <row r="50275">
      <c r="A50275" s="1"/>
      <c r="B50275" s="1"/>
      <c r="C50275" s="1"/>
      <c r="D50275" s="8"/>
      <c r="E50275" s="1"/>
      <c r="F50275" s="1"/>
      <c r="G50275" s="1"/>
      <c r="H50275" s="1"/>
    </row>
    <row r="50276">
      <c r="A50276" s="1"/>
      <c r="B50276" s="1"/>
      <c r="C50276" s="1"/>
      <c r="D50276" s="8"/>
      <c r="E50276" s="1"/>
      <c r="F50276" s="1"/>
      <c r="G50276" s="1"/>
      <c r="H50276" s="1"/>
    </row>
    <row r="50277">
      <c r="A50277" s="1"/>
      <c r="B50277" s="1"/>
      <c r="C50277" s="1"/>
      <c r="D50277" s="8"/>
      <c r="E50277" s="1"/>
      <c r="F50277" s="1"/>
      <c r="G50277" s="1"/>
      <c r="H50277" s="1"/>
    </row>
    <row r="50278">
      <c r="A50278" s="1"/>
      <c r="B50278" s="1"/>
      <c r="C50278" s="1"/>
      <c r="D50278" s="8"/>
      <c r="E50278" s="1"/>
      <c r="F50278" s="1"/>
      <c r="G50278" s="1"/>
      <c r="H50278" s="1"/>
    </row>
    <row r="50279">
      <c r="A50279" s="1"/>
      <c r="B50279" s="1"/>
      <c r="C50279" s="1"/>
      <c r="D50279" s="8"/>
      <c r="E50279" s="1"/>
      <c r="F50279" s="1"/>
      <c r="G50279" s="1"/>
      <c r="H50279" s="1"/>
    </row>
    <row r="50280">
      <c r="A50280" s="1"/>
      <c r="B50280" s="1"/>
      <c r="C50280" s="1"/>
      <c r="D50280" s="8"/>
      <c r="E50280" s="1"/>
      <c r="F50280" s="1"/>
      <c r="G50280" s="1"/>
      <c r="H50280" s="1"/>
    </row>
    <row r="50281">
      <c r="A50281" s="1"/>
      <c r="B50281" s="1"/>
      <c r="C50281" s="1"/>
      <c r="D50281" s="8"/>
      <c r="E50281" s="1"/>
      <c r="F50281" s="1"/>
      <c r="G50281" s="1"/>
      <c r="H50281" s="1"/>
    </row>
    <row r="50282">
      <c r="A50282" s="1"/>
      <c r="B50282" s="1"/>
      <c r="C50282" s="1"/>
      <c r="D50282" s="8"/>
      <c r="E50282" s="1"/>
      <c r="F50282" s="1"/>
      <c r="G50282" s="1"/>
      <c r="H50282" s="1"/>
    </row>
    <row r="50283">
      <c r="A50283" s="1"/>
      <c r="B50283" s="1"/>
      <c r="C50283" s="1"/>
      <c r="D50283" s="8"/>
      <c r="E50283" s="1"/>
      <c r="F50283" s="1"/>
      <c r="G50283" s="1"/>
      <c r="H50283" s="1"/>
    </row>
    <row r="50284">
      <c r="A50284" s="1"/>
      <c r="B50284" s="1"/>
      <c r="C50284" s="1"/>
      <c r="D50284" s="8"/>
      <c r="E50284" s="1"/>
      <c r="F50284" s="1"/>
      <c r="G50284" s="1"/>
      <c r="H50284" s="1"/>
    </row>
    <row r="50285">
      <c r="A50285" s="1"/>
      <c r="B50285" s="1"/>
      <c r="C50285" s="1"/>
      <c r="D50285" s="8"/>
      <c r="E50285" s="1"/>
      <c r="F50285" s="1"/>
      <c r="G50285" s="1"/>
      <c r="H50285" s="1"/>
    </row>
    <row r="50286">
      <c r="A50286" s="1"/>
      <c r="B50286" s="1"/>
      <c r="C50286" s="1"/>
      <c r="D50286" s="8"/>
      <c r="E50286" s="1"/>
      <c r="F50286" s="1"/>
      <c r="G50286" s="1"/>
      <c r="H50286" s="1"/>
    </row>
    <row r="50287">
      <c r="A50287" s="1"/>
      <c r="B50287" s="1"/>
      <c r="C50287" s="1"/>
      <c r="D50287" s="8"/>
      <c r="E50287" s="1"/>
      <c r="F50287" s="1"/>
      <c r="G50287" s="1"/>
      <c r="H50287" s="1"/>
    </row>
    <row r="50288">
      <c r="A50288" s="1"/>
      <c r="B50288" s="1"/>
      <c r="C50288" s="1"/>
      <c r="D50288" s="8"/>
      <c r="E50288" s="1"/>
      <c r="F50288" s="1"/>
      <c r="G50288" s="1"/>
      <c r="H50288" s="1"/>
    </row>
    <row r="50289">
      <c r="A50289" s="1"/>
      <c r="B50289" s="1"/>
      <c r="C50289" s="1"/>
      <c r="D50289" s="8"/>
      <c r="E50289" s="1"/>
      <c r="F50289" s="1"/>
      <c r="G50289" s="1"/>
      <c r="H50289" s="1"/>
    </row>
    <row r="50290">
      <c r="A50290" s="1"/>
      <c r="B50290" s="1"/>
      <c r="C50290" s="1"/>
      <c r="D50290" s="8"/>
      <c r="E50290" s="1"/>
      <c r="F50290" s="1"/>
      <c r="G50290" s="1"/>
      <c r="H50290" s="1"/>
    </row>
    <row r="50291">
      <c r="A50291" s="1"/>
      <c r="B50291" s="1"/>
      <c r="C50291" s="1"/>
      <c r="D50291" s="8"/>
      <c r="E50291" s="1"/>
      <c r="F50291" s="1"/>
      <c r="G50291" s="1"/>
      <c r="H50291" s="1"/>
    </row>
    <row r="50292">
      <c r="A50292" s="1"/>
      <c r="B50292" s="1"/>
      <c r="C50292" s="1"/>
      <c r="D50292" s="8"/>
      <c r="E50292" s="1"/>
      <c r="F50292" s="1"/>
      <c r="G50292" s="1"/>
      <c r="H50292" s="1"/>
    </row>
    <row r="50293">
      <c r="A50293" s="1"/>
      <c r="B50293" s="1"/>
      <c r="C50293" s="1"/>
      <c r="D50293" s="8"/>
      <c r="E50293" s="1"/>
      <c r="F50293" s="1"/>
      <c r="G50293" s="1"/>
      <c r="H50293" s="1"/>
    </row>
    <row r="50294">
      <c r="A50294" s="1"/>
      <c r="B50294" s="1"/>
      <c r="C50294" s="1"/>
      <c r="D50294" s="8"/>
      <c r="E50294" s="1"/>
      <c r="F50294" s="1"/>
      <c r="G50294" s="1"/>
      <c r="H50294" s="1"/>
    </row>
    <row r="50295">
      <c r="A50295" s="1"/>
      <c r="B50295" s="1"/>
      <c r="C50295" s="1"/>
      <c r="D50295" s="8"/>
      <c r="E50295" s="1"/>
      <c r="F50295" s="1"/>
      <c r="G50295" s="1"/>
      <c r="H50295" s="1"/>
    </row>
    <row r="50296">
      <c r="A50296" s="1"/>
      <c r="B50296" s="1"/>
      <c r="C50296" s="1"/>
      <c r="D50296" s="8"/>
      <c r="E50296" s="1"/>
      <c r="F50296" s="1"/>
      <c r="G50296" s="1"/>
      <c r="H50296" s="1"/>
    </row>
    <row r="50297">
      <c r="A50297" s="1"/>
      <c r="B50297" s="1"/>
      <c r="C50297" s="1"/>
      <c r="D50297" s="8"/>
      <c r="E50297" s="1"/>
      <c r="F50297" s="1"/>
      <c r="G50297" s="1"/>
      <c r="H50297" s="1"/>
    </row>
    <row r="50298">
      <c r="A50298" s="1"/>
      <c r="B50298" s="1"/>
      <c r="C50298" s="1"/>
      <c r="D50298" s="8"/>
      <c r="E50298" s="1"/>
      <c r="F50298" s="1"/>
      <c r="G50298" s="1"/>
      <c r="H50298" s="1"/>
    </row>
    <row r="50299">
      <c r="A50299" s="1"/>
      <c r="B50299" s="1"/>
      <c r="C50299" s="1"/>
      <c r="D50299" s="8"/>
      <c r="E50299" s="1"/>
      <c r="F50299" s="1"/>
      <c r="G50299" s="1"/>
      <c r="H50299" s="1"/>
    </row>
    <row r="50300">
      <c r="A50300" s="1"/>
      <c r="B50300" s="1"/>
      <c r="C50300" s="1"/>
      <c r="D50300" s="8"/>
      <c r="E50300" s="1"/>
      <c r="F50300" s="1"/>
      <c r="G50300" s="1"/>
      <c r="H50300" s="1"/>
    </row>
    <row r="50301">
      <c r="A50301" s="1"/>
      <c r="B50301" s="1"/>
      <c r="C50301" s="1"/>
      <c r="D50301" s="8"/>
      <c r="E50301" s="1"/>
      <c r="F50301" s="1"/>
      <c r="G50301" s="1"/>
      <c r="H50301" s="1"/>
    </row>
    <row r="50302">
      <c r="A50302" s="1"/>
      <c r="B50302" s="1"/>
      <c r="C50302" s="1"/>
      <c r="D50302" s="8"/>
      <c r="E50302" s="1"/>
      <c r="F50302" s="1"/>
      <c r="G50302" s="1"/>
      <c r="H50302" s="1"/>
    </row>
    <row r="50303">
      <c r="A50303" s="1"/>
      <c r="B50303" s="1"/>
      <c r="C50303" s="1"/>
      <c r="D50303" s="8"/>
      <c r="E50303" s="1"/>
      <c r="F50303" s="1"/>
      <c r="G50303" s="1"/>
      <c r="H50303" s="1"/>
    </row>
    <row r="50304">
      <c r="A50304" s="1"/>
      <c r="B50304" s="1"/>
      <c r="C50304" s="1"/>
      <c r="D50304" s="8"/>
      <c r="E50304" s="1"/>
      <c r="F50304" s="1"/>
      <c r="G50304" s="1"/>
      <c r="H50304" s="1"/>
    </row>
    <row r="50305">
      <c r="A50305" s="1"/>
      <c r="B50305" s="1"/>
      <c r="C50305" s="1"/>
      <c r="D50305" s="8"/>
      <c r="E50305" s="1"/>
      <c r="F50305" s="1"/>
      <c r="G50305" s="1"/>
      <c r="H50305" s="1"/>
    </row>
    <row r="50306">
      <c r="A50306" s="1"/>
      <c r="B50306" s="1"/>
      <c r="C50306" s="1"/>
      <c r="D50306" s="8"/>
      <c r="E50306" s="1"/>
      <c r="F50306" s="1"/>
      <c r="G50306" s="1"/>
      <c r="H50306" s="1"/>
    </row>
    <row r="50307">
      <c r="A50307" s="1"/>
      <c r="B50307" s="1"/>
      <c r="C50307" s="1"/>
      <c r="D50307" s="8"/>
      <c r="E50307" s="1"/>
      <c r="F50307" s="1"/>
      <c r="G50307" s="1"/>
      <c r="H50307" s="1"/>
    </row>
    <row r="50308">
      <c r="A50308" s="1"/>
      <c r="B50308" s="1"/>
      <c r="C50308" s="1"/>
      <c r="D50308" s="8"/>
      <c r="E50308" s="1"/>
      <c r="F50308" s="1"/>
      <c r="G50308" s="1"/>
      <c r="H50308" s="1"/>
    </row>
    <row r="50309">
      <c r="A50309" s="1"/>
      <c r="B50309" s="1"/>
      <c r="C50309" s="1"/>
      <c r="D50309" s="8"/>
      <c r="E50309" s="1"/>
      <c r="F50309" s="1"/>
      <c r="G50309" s="1"/>
      <c r="H50309" s="1"/>
    </row>
    <row r="50310">
      <c r="A50310" s="1"/>
      <c r="B50310" s="1"/>
      <c r="C50310" s="1"/>
      <c r="D50310" s="8"/>
      <c r="E50310" s="1"/>
      <c r="F50310" s="1"/>
      <c r="G50310" s="1"/>
      <c r="H50310" s="1"/>
    </row>
    <row r="50311">
      <c r="A50311" s="1"/>
      <c r="B50311" s="1"/>
      <c r="C50311" s="1"/>
      <c r="D50311" s="8"/>
      <c r="E50311" s="1"/>
      <c r="F50311" s="1"/>
      <c r="G50311" s="1"/>
      <c r="H50311" s="1"/>
    </row>
    <row r="50312">
      <c r="A50312" s="1"/>
      <c r="B50312" s="1"/>
      <c r="C50312" s="1"/>
      <c r="D50312" s="8"/>
      <c r="E50312" s="1"/>
      <c r="F50312" s="1"/>
      <c r="G50312" s="1"/>
      <c r="H50312" s="1"/>
    </row>
    <row r="50313">
      <c r="A50313" s="1"/>
      <c r="B50313" s="1"/>
      <c r="C50313" s="1"/>
      <c r="D50313" s="8"/>
      <c r="E50313" s="1"/>
      <c r="F50313" s="1"/>
      <c r="G50313" s="1"/>
      <c r="H50313" s="1"/>
    </row>
    <row r="50314">
      <c r="A50314" s="1"/>
      <c r="B50314" s="1"/>
      <c r="C50314" s="1"/>
      <c r="D50314" s="8"/>
      <c r="E50314" s="1"/>
      <c r="F50314" s="1"/>
      <c r="G50314" s="1"/>
      <c r="H50314" s="1"/>
    </row>
    <row r="50315">
      <c r="A50315" s="1"/>
      <c r="B50315" s="1"/>
      <c r="C50315" s="1"/>
      <c r="D50315" s="8"/>
      <c r="E50315" s="1"/>
      <c r="F50315" s="1"/>
      <c r="G50315" s="1"/>
      <c r="H50315" s="1"/>
    </row>
    <row r="50316">
      <c r="A50316" s="1"/>
      <c r="B50316" s="1"/>
      <c r="C50316" s="1"/>
      <c r="D50316" s="8"/>
      <c r="E50316" s="1"/>
      <c r="F50316" s="1"/>
      <c r="G50316" s="1"/>
      <c r="H50316" s="1"/>
    </row>
    <row r="50317">
      <c r="A50317" s="1"/>
      <c r="B50317" s="1"/>
      <c r="C50317" s="1"/>
      <c r="D50317" s="8"/>
      <c r="E50317" s="1"/>
      <c r="F50317" s="1"/>
      <c r="G50317" s="1"/>
      <c r="H50317" s="1"/>
    </row>
    <row r="50318">
      <c r="A50318" s="1"/>
      <c r="B50318" s="1"/>
      <c r="C50318" s="1"/>
      <c r="D50318" s="8"/>
      <c r="E50318" s="1"/>
      <c r="F50318" s="1"/>
      <c r="G50318" s="1"/>
      <c r="H50318" s="1"/>
    </row>
    <row r="50319">
      <c r="A50319" s="1"/>
      <c r="B50319" s="1"/>
      <c r="C50319" s="1"/>
      <c r="D50319" s="8"/>
      <c r="E50319" s="1"/>
      <c r="F50319" s="1"/>
      <c r="G50319" s="1"/>
      <c r="H50319" s="1"/>
    </row>
    <row r="50320">
      <c r="A50320" s="1"/>
      <c r="B50320" s="1"/>
      <c r="C50320" s="1"/>
      <c r="D50320" s="8"/>
      <c r="E50320" s="1"/>
      <c r="F50320" s="1"/>
      <c r="G50320" s="1"/>
      <c r="H50320" s="1"/>
    </row>
    <row r="50321">
      <c r="A50321" s="1"/>
      <c r="B50321" s="1"/>
      <c r="C50321" s="1"/>
      <c r="D50321" s="8"/>
      <c r="E50321" s="1"/>
      <c r="F50321" s="1"/>
      <c r="G50321" s="1"/>
      <c r="H50321" s="1"/>
    </row>
    <row r="50322">
      <c r="A50322" s="1"/>
      <c r="B50322" s="1"/>
      <c r="C50322" s="1"/>
      <c r="D50322" s="8"/>
      <c r="E50322" s="1"/>
      <c r="F50322" s="1"/>
      <c r="G50322" s="1"/>
      <c r="H50322" s="1"/>
    </row>
    <row r="50323">
      <c r="A50323" s="1"/>
      <c r="B50323" s="1"/>
      <c r="C50323" s="1"/>
      <c r="D50323" s="8"/>
      <c r="E50323" s="1"/>
      <c r="F50323" s="1"/>
      <c r="G50323" s="1"/>
      <c r="H50323" s="1"/>
    </row>
    <row r="50324">
      <c r="A50324" s="1"/>
      <c r="B50324" s="1"/>
      <c r="C50324" s="1"/>
      <c r="D50324" s="8"/>
      <c r="E50324" s="1"/>
      <c r="F50324" s="1"/>
      <c r="G50324" s="1"/>
      <c r="H50324" s="1"/>
    </row>
    <row r="50325">
      <c r="A50325" s="1"/>
      <c r="B50325" s="1"/>
      <c r="C50325" s="1"/>
      <c r="D50325" s="8"/>
      <c r="E50325" s="1"/>
      <c r="F50325" s="1"/>
      <c r="G50325" s="1"/>
      <c r="H50325" s="1"/>
    </row>
    <row r="50326">
      <c r="A50326" s="1"/>
      <c r="B50326" s="1"/>
      <c r="C50326" s="1"/>
      <c r="D50326" s="8"/>
      <c r="E50326" s="1"/>
      <c r="F50326" s="1"/>
      <c r="G50326" s="1"/>
      <c r="H50326" s="1"/>
    </row>
    <row r="50327">
      <c r="A50327" s="1"/>
      <c r="B50327" s="1"/>
      <c r="C50327" s="1"/>
      <c r="D50327" s="8"/>
      <c r="E50327" s="1"/>
      <c r="F50327" s="1"/>
      <c r="G50327" s="1"/>
      <c r="H50327" s="1"/>
    </row>
    <row r="50328">
      <c r="A50328" s="1"/>
      <c r="B50328" s="1"/>
      <c r="C50328" s="1"/>
      <c r="D50328" s="8"/>
      <c r="E50328" s="1"/>
      <c r="F50328" s="1"/>
      <c r="G50328" s="1"/>
      <c r="H50328" s="1"/>
    </row>
    <row r="50329">
      <c r="A50329" s="1"/>
      <c r="B50329" s="1"/>
      <c r="C50329" s="1"/>
      <c r="D50329" s="8"/>
      <c r="E50329" s="1"/>
      <c r="F50329" s="1"/>
      <c r="G50329" s="1"/>
      <c r="H50329" s="1"/>
    </row>
    <row r="50330">
      <c r="A50330" s="1"/>
      <c r="B50330" s="1"/>
      <c r="C50330" s="1"/>
      <c r="D50330" s="8"/>
      <c r="E50330" s="1"/>
      <c r="F50330" s="1"/>
      <c r="G50330" s="1"/>
      <c r="H50330" s="1"/>
    </row>
    <row r="50331">
      <c r="A50331" s="1"/>
      <c r="B50331" s="1"/>
      <c r="C50331" s="1"/>
      <c r="D50331" s="8"/>
      <c r="E50331" s="1"/>
      <c r="F50331" s="1"/>
      <c r="G50331" s="1"/>
      <c r="H50331" s="1"/>
    </row>
    <row r="50332">
      <c r="A50332" s="1"/>
      <c r="B50332" s="1"/>
      <c r="C50332" s="1"/>
      <c r="D50332" s="8"/>
      <c r="E50332" s="1"/>
      <c r="F50332" s="1"/>
      <c r="G50332" s="1"/>
      <c r="H50332" s="1"/>
    </row>
    <row r="50333">
      <c r="A50333" s="1"/>
      <c r="B50333" s="1"/>
      <c r="C50333" s="1"/>
      <c r="D50333" s="8"/>
      <c r="E50333" s="1"/>
      <c r="F50333" s="1"/>
      <c r="G50333" s="1"/>
      <c r="H50333" s="1"/>
    </row>
    <row r="50334">
      <c r="A50334" s="1"/>
      <c r="B50334" s="1"/>
      <c r="C50334" s="1"/>
      <c r="D50334" s="8"/>
      <c r="E50334" s="1"/>
      <c r="F50334" s="1"/>
      <c r="G50334" s="1"/>
      <c r="H50334" s="1"/>
    </row>
    <row r="50335">
      <c r="A50335" s="1"/>
      <c r="B50335" s="1"/>
      <c r="C50335" s="1"/>
      <c r="D50335" s="8"/>
      <c r="E50335" s="1"/>
      <c r="F50335" s="1"/>
      <c r="G50335" s="1"/>
      <c r="H50335" s="1"/>
    </row>
    <row r="50336">
      <c r="A50336" s="1"/>
      <c r="B50336" s="1"/>
      <c r="C50336" s="1"/>
      <c r="D50336" s="8"/>
      <c r="E50336" s="1"/>
      <c r="F50336" s="1"/>
      <c r="G50336" s="1"/>
      <c r="H50336" s="1"/>
    </row>
    <row r="50337">
      <c r="A50337" s="1"/>
      <c r="B50337" s="1"/>
      <c r="C50337" s="1"/>
      <c r="D50337" s="8"/>
      <c r="E50337" s="1"/>
      <c r="F50337" s="1"/>
      <c r="G50337" s="1"/>
      <c r="H50337" s="1"/>
    </row>
    <row r="50338">
      <c r="A50338" s="1"/>
      <c r="B50338" s="1"/>
      <c r="C50338" s="1"/>
      <c r="D50338" s="8"/>
      <c r="E50338" s="1"/>
      <c r="F50338" s="1"/>
      <c r="G50338" s="1"/>
      <c r="H50338" s="1"/>
    </row>
    <row r="50339">
      <c r="A50339" s="1"/>
      <c r="B50339" s="1"/>
      <c r="C50339" s="1"/>
      <c r="D50339" s="8"/>
      <c r="E50339" s="1"/>
      <c r="F50339" s="1"/>
      <c r="G50339" s="1"/>
      <c r="H50339" s="1"/>
    </row>
    <row r="50340">
      <c r="A50340" s="1"/>
      <c r="B50340" s="1"/>
      <c r="C50340" s="1"/>
      <c r="D50340" s="8"/>
      <c r="E50340" s="1"/>
      <c r="F50340" s="1"/>
      <c r="G50340" s="1"/>
      <c r="H50340" s="1"/>
    </row>
    <row r="50341">
      <c r="A50341" s="1"/>
      <c r="B50341" s="1"/>
      <c r="C50341" s="1"/>
      <c r="D50341" s="8"/>
      <c r="E50341" s="1"/>
      <c r="F50341" s="1"/>
      <c r="G50341" s="1"/>
      <c r="H50341" s="1"/>
    </row>
    <row r="50342">
      <c r="A50342" s="1"/>
      <c r="B50342" s="1"/>
      <c r="C50342" s="1"/>
      <c r="D50342" s="8"/>
      <c r="E50342" s="1"/>
      <c r="F50342" s="1"/>
      <c r="G50342" s="1"/>
      <c r="H50342" s="1"/>
    </row>
    <row r="50343">
      <c r="A50343" s="1"/>
      <c r="B50343" s="1"/>
      <c r="C50343" s="1"/>
      <c r="D50343" s="8"/>
      <c r="E50343" s="1"/>
      <c r="F50343" s="1"/>
      <c r="G50343" s="1"/>
      <c r="H50343" s="1"/>
    </row>
    <row r="50344">
      <c r="A50344" s="1"/>
      <c r="B50344" s="1"/>
      <c r="C50344" s="1"/>
      <c r="D50344" s="8"/>
      <c r="E50344" s="1"/>
      <c r="F50344" s="1"/>
      <c r="G50344" s="1"/>
      <c r="H50344" s="1"/>
    </row>
    <row r="50345">
      <c r="A50345" s="1"/>
      <c r="B50345" s="1"/>
      <c r="C50345" s="1"/>
      <c r="D50345" s="8"/>
      <c r="E50345" s="1"/>
      <c r="F50345" s="1"/>
      <c r="G50345" s="1"/>
      <c r="H50345" s="1"/>
    </row>
    <row r="50346">
      <c r="A50346" s="1"/>
      <c r="B50346" s="1"/>
      <c r="C50346" s="1"/>
      <c r="D50346" s="8"/>
      <c r="E50346" s="1"/>
      <c r="F50346" s="1"/>
      <c r="G50346" s="1"/>
      <c r="H50346" s="1"/>
    </row>
    <row r="50347">
      <c r="A50347" s="1"/>
      <c r="B50347" s="1"/>
      <c r="C50347" s="1"/>
      <c r="D50347" s="8"/>
      <c r="E50347" s="1"/>
      <c r="F50347" s="1"/>
      <c r="G50347" s="1"/>
      <c r="H50347" s="1"/>
    </row>
    <row r="50348">
      <c r="A50348" s="1"/>
      <c r="B50348" s="1"/>
      <c r="C50348" s="1"/>
      <c r="D50348" s="8"/>
      <c r="E50348" s="1"/>
      <c r="F50348" s="1"/>
      <c r="G50348" s="1"/>
      <c r="H50348" s="1"/>
    </row>
    <row r="50349">
      <c r="A50349" s="1"/>
      <c r="B50349" s="1"/>
      <c r="C50349" s="1"/>
      <c r="D50349" s="8"/>
      <c r="E50349" s="1"/>
      <c r="F50349" s="1"/>
      <c r="G50349" s="1"/>
      <c r="H50349" s="1"/>
    </row>
    <row r="50350">
      <c r="A50350" s="1"/>
      <c r="B50350" s="1"/>
      <c r="C50350" s="1"/>
      <c r="D50350" s="8"/>
      <c r="E50350" s="1"/>
      <c r="F50350" s="1"/>
      <c r="G50350" s="1"/>
      <c r="H50350" s="1"/>
    </row>
    <row r="50351">
      <c r="A50351" s="1"/>
      <c r="B50351" s="1"/>
      <c r="C50351" s="1"/>
      <c r="D50351" s="8"/>
      <c r="E50351" s="1"/>
      <c r="F50351" s="1"/>
      <c r="G50351" s="1"/>
      <c r="H50351" s="1"/>
    </row>
    <row r="50352">
      <c r="A50352" s="1"/>
      <c r="B50352" s="1"/>
      <c r="C50352" s="1"/>
      <c r="D50352" s="8"/>
      <c r="E50352" s="1"/>
      <c r="F50352" s="1"/>
      <c r="G50352" s="1"/>
      <c r="H50352" s="1"/>
    </row>
    <row r="50353">
      <c r="A50353" s="1"/>
      <c r="B50353" s="1"/>
      <c r="C50353" s="1"/>
      <c r="D50353" s="8"/>
      <c r="E50353" s="1"/>
      <c r="F50353" s="1"/>
      <c r="G50353" s="1"/>
      <c r="H50353" s="1"/>
    </row>
    <row r="50354">
      <c r="A50354" s="1"/>
      <c r="B50354" s="1"/>
      <c r="C50354" s="1"/>
      <c r="D50354" s="8"/>
      <c r="E50354" s="1"/>
      <c r="F50354" s="1"/>
      <c r="G50354" s="1"/>
      <c r="H50354" s="1"/>
    </row>
    <row r="50355">
      <c r="A50355" s="1"/>
      <c r="B50355" s="1"/>
      <c r="C50355" s="1"/>
      <c r="D50355" s="8"/>
      <c r="E50355" s="1"/>
      <c r="F50355" s="1"/>
      <c r="G50355" s="1"/>
      <c r="H50355" s="1"/>
    </row>
    <row r="50356">
      <c r="A50356" s="1"/>
      <c r="B50356" s="1"/>
      <c r="C50356" s="1"/>
      <c r="D50356" s="8"/>
      <c r="E50356" s="1"/>
      <c r="F50356" s="1"/>
      <c r="G50356" s="1"/>
      <c r="H50356" s="1"/>
    </row>
    <row r="50357">
      <c r="A50357" s="1"/>
      <c r="B50357" s="1"/>
      <c r="C50357" s="1"/>
      <c r="D50357" s="8"/>
      <c r="E50357" s="1"/>
      <c r="F50357" s="1"/>
      <c r="G50357" s="1"/>
      <c r="H50357" s="1"/>
    </row>
    <row r="50358">
      <c r="A50358" s="1"/>
      <c r="B50358" s="1"/>
      <c r="C50358" s="1"/>
      <c r="D50358" s="8"/>
      <c r="E50358" s="1"/>
      <c r="F50358" s="1"/>
      <c r="G50358" s="1"/>
      <c r="H50358" s="1"/>
    </row>
    <row r="50359">
      <c r="A50359" s="1"/>
      <c r="B50359" s="1"/>
      <c r="C50359" s="1"/>
      <c r="D50359" s="8"/>
      <c r="E50359" s="1"/>
      <c r="F50359" s="1"/>
      <c r="G50359" s="1"/>
      <c r="H50359" s="1"/>
    </row>
    <row r="50360">
      <c r="A50360" s="1"/>
      <c r="B50360" s="1"/>
      <c r="C50360" s="1"/>
      <c r="D50360" s="8"/>
      <c r="E50360" s="1"/>
      <c r="F50360" s="1"/>
      <c r="G50360" s="1"/>
      <c r="H50360" s="1"/>
    </row>
    <row r="50361">
      <c r="A50361" s="1"/>
      <c r="B50361" s="1"/>
      <c r="C50361" s="1"/>
      <c r="D50361" s="8"/>
      <c r="E50361" s="1"/>
      <c r="F50361" s="1"/>
      <c r="G50361" s="1"/>
      <c r="H50361" s="1"/>
    </row>
    <row r="50362">
      <c r="A50362" s="1"/>
      <c r="B50362" s="1"/>
      <c r="C50362" s="1"/>
      <c r="D50362" s="8"/>
      <c r="E50362" s="1"/>
      <c r="F50362" s="1"/>
      <c r="G50362" s="1"/>
      <c r="H50362" s="1"/>
    </row>
    <row r="50363">
      <c r="A50363" s="1"/>
      <c r="B50363" s="1"/>
      <c r="C50363" s="1"/>
      <c r="D50363" s="8"/>
      <c r="E50363" s="1"/>
      <c r="F50363" s="1"/>
      <c r="G50363" s="1"/>
      <c r="H50363" s="1"/>
    </row>
    <row r="50364">
      <c r="A50364" s="1"/>
      <c r="B50364" s="1"/>
      <c r="C50364" s="1"/>
      <c r="D50364" s="8"/>
      <c r="E50364" s="1"/>
      <c r="F50364" s="1"/>
      <c r="G50364" s="1"/>
      <c r="H50364" s="1"/>
    </row>
    <row r="50365">
      <c r="A50365" s="1"/>
      <c r="B50365" s="1"/>
      <c r="C50365" s="1"/>
      <c r="D50365" s="8"/>
      <c r="E50365" s="1"/>
      <c r="F50365" s="1"/>
      <c r="G50365" s="1"/>
      <c r="H50365" s="1"/>
    </row>
    <row r="50366">
      <c r="A50366" s="1"/>
      <c r="B50366" s="1"/>
      <c r="C50366" s="1"/>
      <c r="D50366" s="8"/>
      <c r="E50366" s="1"/>
      <c r="F50366" s="1"/>
      <c r="G50366" s="1"/>
      <c r="H50366" s="1"/>
    </row>
    <row r="50367">
      <c r="A50367" s="1"/>
      <c r="B50367" s="1"/>
      <c r="C50367" s="1"/>
      <c r="D50367" s="8"/>
      <c r="E50367" s="1"/>
      <c r="F50367" s="1"/>
      <c r="G50367" s="1"/>
      <c r="H50367" s="1"/>
    </row>
    <row r="50368">
      <c r="A50368" s="1"/>
      <c r="B50368" s="1"/>
      <c r="C50368" s="1"/>
      <c r="D50368" s="8"/>
      <c r="E50368" s="1"/>
      <c r="F50368" s="1"/>
      <c r="G50368" s="1"/>
      <c r="H50368" s="1"/>
    </row>
    <row r="50369">
      <c r="A50369" s="1"/>
      <c r="B50369" s="1"/>
      <c r="C50369" s="1"/>
      <c r="D50369" s="8"/>
      <c r="E50369" s="1"/>
      <c r="F50369" s="1"/>
      <c r="G50369" s="1"/>
      <c r="H50369" s="1"/>
    </row>
    <row r="50370">
      <c r="A50370" s="1"/>
      <c r="B50370" s="1"/>
      <c r="C50370" s="1"/>
      <c r="D50370" s="8"/>
      <c r="E50370" s="1"/>
      <c r="F50370" s="1"/>
      <c r="G50370" s="1"/>
      <c r="H50370" s="1"/>
    </row>
    <row r="50371">
      <c r="A50371" s="1"/>
      <c r="B50371" s="1"/>
      <c r="C50371" s="1"/>
      <c r="D50371" s="8"/>
      <c r="E50371" s="1"/>
      <c r="F50371" s="1"/>
      <c r="G50371" s="1"/>
      <c r="H50371" s="1"/>
    </row>
    <row r="50372">
      <c r="A50372" s="1"/>
      <c r="B50372" s="1"/>
      <c r="C50372" s="1"/>
      <c r="D50372" s="8"/>
      <c r="E50372" s="1"/>
      <c r="F50372" s="1"/>
      <c r="G50372" s="1"/>
      <c r="H50372" s="1"/>
    </row>
    <row r="50373">
      <c r="A50373" s="1"/>
      <c r="B50373" s="1"/>
      <c r="C50373" s="1"/>
      <c r="D50373" s="8"/>
      <c r="E50373" s="1"/>
      <c r="F50373" s="1"/>
      <c r="G50373" s="1"/>
      <c r="H50373" s="1"/>
    </row>
    <row r="50374">
      <c r="A50374" s="1"/>
      <c r="B50374" s="1"/>
      <c r="C50374" s="1"/>
      <c r="D50374" s="8"/>
      <c r="E50374" s="1"/>
      <c r="F50374" s="1"/>
      <c r="G50374" s="1"/>
      <c r="H50374" s="1"/>
    </row>
    <row r="50375">
      <c r="A50375" s="1"/>
      <c r="B50375" s="1"/>
      <c r="C50375" s="1"/>
      <c r="D50375" s="8"/>
      <c r="E50375" s="1"/>
      <c r="F50375" s="1"/>
      <c r="G50375" s="1"/>
      <c r="H50375" s="1"/>
    </row>
    <row r="50376">
      <c r="A50376" s="1"/>
      <c r="B50376" s="1"/>
      <c r="C50376" s="1"/>
      <c r="D50376" s="8"/>
      <c r="E50376" s="1"/>
      <c r="F50376" s="1"/>
      <c r="G50376" s="1"/>
      <c r="H50376" s="1"/>
    </row>
    <row r="50377">
      <c r="A50377" s="1"/>
      <c r="B50377" s="1"/>
      <c r="C50377" s="1"/>
      <c r="D50377" s="8"/>
      <c r="E50377" s="1"/>
      <c r="F50377" s="1"/>
      <c r="G50377" s="1"/>
      <c r="H50377" s="1"/>
    </row>
    <row r="50378">
      <c r="A50378" s="1"/>
      <c r="B50378" s="1"/>
      <c r="C50378" s="1"/>
      <c r="D50378" s="8"/>
      <c r="E50378" s="1"/>
      <c r="F50378" s="1"/>
      <c r="G50378" s="1"/>
      <c r="H50378" s="1"/>
    </row>
    <row r="50379">
      <c r="A50379" s="1"/>
      <c r="B50379" s="1"/>
      <c r="C50379" s="1"/>
      <c r="D50379" s="8"/>
      <c r="E50379" s="1"/>
      <c r="F50379" s="1"/>
      <c r="G50379" s="1"/>
      <c r="H50379" s="1"/>
    </row>
    <row r="50380">
      <c r="A50380" s="1"/>
      <c r="B50380" s="1"/>
      <c r="C50380" s="1"/>
      <c r="D50380" s="8"/>
      <c r="E50380" s="1"/>
      <c r="F50380" s="1"/>
      <c r="G50380" s="1"/>
      <c r="H50380" s="1"/>
    </row>
    <row r="50381">
      <c r="A50381" s="1"/>
      <c r="B50381" s="1"/>
      <c r="C50381" s="1"/>
      <c r="D50381" s="8"/>
      <c r="E50381" s="1"/>
      <c r="F50381" s="1"/>
      <c r="G50381" s="1"/>
      <c r="H50381" s="1"/>
    </row>
    <row r="50382">
      <c r="A50382" s="1"/>
      <c r="B50382" s="1"/>
      <c r="C50382" s="1"/>
      <c r="D50382" s="8"/>
      <c r="E50382" s="1"/>
      <c r="F50382" s="1"/>
      <c r="G50382" s="1"/>
      <c r="H50382" s="1"/>
    </row>
    <row r="50383">
      <c r="A50383" s="1"/>
      <c r="B50383" s="1"/>
      <c r="C50383" s="1"/>
      <c r="D50383" s="8"/>
      <c r="E50383" s="1"/>
      <c r="F50383" s="1"/>
      <c r="G50383" s="1"/>
      <c r="H50383" s="1"/>
    </row>
    <row r="50384">
      <c r="A50384" s="1"/>
      <c r="B50384" s="1"/>
      <c r="C50384" s="1"/>
      <c r="D50384" s="8"/>
      <c r="E50384" s="1"/>
      <c r="F50384" s="1"/>
      <c r="G50384" s="1"/>
      <c r="H50384" s="1"/>
    </row>
    <row r="50385">
      <c r="A50385" s="1"/>
      <c r="B50385" s="1"/>
      <c r="C50385" s="1"/>
      <c r="D50385" s="8"/>
      <c r="E50385" s="1"/>
      <c r="F50385" s="1"/>
      <c r="G50385" s="1"/>
      <c r="H50385" s="1"/>
    </row>
    <row r="50386">
      <c r="A50386" s="1"/>
      <c r="B50386" s="1"/>
      <c r="C50386" s="1"/>
      <c r="D50386" s="8"/>
      <c r="E50386" s="1"/>
      <c r="F50386" s="1"/>
      <c r="G50386" s="1"/>
      <c r="H50386" s="1"/>
    </row>
    <row r="50387">
      <c r="A50387" s="1"/>
      <c r="B50387" s="1"/>
      <c r="C50387" s="1"/>
      <c r="D50387" s="8"/>
      <c r="E50387" s="1"/>
      <c r="F50387" s="1"/>
      <c r="G50387" s="1"/>
      <c r="H50387" s="1"/>
    </row>
    <row r="50388">
      <c r="A50388" s="1"/>
      <c r="B50388" s="1"/>
      <c r="C50388" s="1"/>
      <c r="D50388" s="8"/>
      <c r="E50388" s="1"/>
      <c r="F50388" s="1"/>
      <c r="G50388" s="1"/>
      <c r="H50388" s="1"/>
    </row>
    <row r="50389">
      <c r="A50389" s="1"/>
      <c r="B50389" s="1"/>
      <c r="C50389" s="1"/>
      <c r="D50389" s="8"/>
      <c r="E50389" s="1"/>
      <c r="F50389" s="1"/>
      <c r="G50389" s="1"/>
      <c r="H50389" s="1"/>
    </row>
    <row r="50390">
      <c r="A50390" s="1"/>
      <c r="B50390" s="1"/>
      <c r="C50390" s="1"/>
      <c r="D50390" s="8"/>
      <c r="E50390" s="1"/>
      <c r="F50390" s="1"/>
      <c r="G50390" s="1"/>
      <c r="H50390" s="1"/>
    </row>
    <row r="50391">
      <c r="A50391" s="1"/>
      <c r="B50391" s="1"/>
      <c r="C50391" s="1"/>
      <c r="D50391" s="8"/>
      <c r="E50391" s="1"/>
      <c r="F50391" s="1"/>
      <c r="G50391" s="1"/>
      <c r="H50391" s="1"/>
    </row>
    <row r="50392">
      <c r="A50392" s="1"/>
      <c r="B50392" s="1"/>
      <c r="C50392" s="1"/>
      <c r="D50392" s="8"/>
      <c r="E50392" s="1"/>
      <c r="F50392" s="1"/>
      <c r="G50392" s="1"/>
      <c r="H50392" s="1"/>
    </row>
    <row r="50393">
      <c r="A50393" s="1"/>
      <c r="B50393" s="1"/>
      <c r="C50393" s="1"/>
      <c r="D50393" s="8"/>
      <c r="E50393" s="1"/>
      <c r="F50393" s="1"/>
      <c r="G50393" s="1"/>
      <c r="H50393" s="1"/>
    </row>
    <row r="50394">
      <c r="A50394" s="1"/>
      <c r="B50394" s="1"/>
      <c r="C50394" s="1"/>
      <c r="D50394" s="8"/>
      <c r="E50394" s="1"/>
      <c r="F50394" s="1"/>
      <c r="G50394" s="1"/>
      <c r="H50394" s="1"/>
    </row>
    <row r="50395">
      <c r="A50395" s="1"/>
      <c r="B50395" s="1"/>
      <c r="C50395" s="1"/>
      <c r="D50395" s="8"/>
      <c r="E50395" s="1"/>
      <c r="F50395" s="1"/>
      <c r="G50395" s="1"/>
      <c r="H50395" s="1"/>
    </row>
    <row r="50396">
      <c r="A50396" s="1"/>
      <c r="B50396" s="1"/>
      <c r="C50396" s="1"/>
      <c r="D50396" s="8"/>
      <c r="E50396" s="1"/>
      <c r="F50396" s="1"/>
      <c r="G50396" s="1"/>
      <c r="H50396" s="1"/>
    </row>
    <row r="50397">
      <c r="A50397" s="1"/>
      <c r="B50397" s="1"/>
      <c r="C50397" s="1"/>
      <c r="D50397" s="8"/>
      <c r="E50397" s="1"/>
      <c r="F50397" s="1"/>
      <c r="G50397" s="1"/>
      <c r="H50397" s="1"/>
    </row>
    <row r="50398">
      <c r="A50398" s="1"/>
      <c r="B50398" s="1"/>
      <c r="C50398" s="1"/>
      <c r="D50398" s="8"/>
      <c r="E50398" s="1"/>
      <c r="F50398" s="1"/>
      <c r="G50398" s="1"/>
      <c r="H50398" s="1"/>
    </row>
    <row r="50399">
      <c r="A50399" s="1"/>
      <c r="B50399" s="1"/>
      <c r="C50399" s="1"/>
      <c r="D50399" s="8"/>
      <c r="E50399" s="1"/>
      <c r="F50399" s="1"/>
      <c r="G50399" s="1"/>
      <c r="H50399" s="1"/>
    </row>
    <row r="50400">
      <c r="A50400" s="1"/>
      <c r="B50400" s="1"/>
      <c r="C50400" s="1"/>
      <c r="D50400" s="8"/>
      <c r="E50400" s="1"/>
      <c r="F50400" s="1"/>
      <c r="G50400" s="1"/>
      <c r="H50400" s="1"/>
    </row>
    <row r="50401">
      <c r="A50401" s="1"/>
      <c r="B50401" s="1"/>
      <c r="C50401" s="1"/>
      <c r="D50401" s="8"/>
      <c r="E50401" s="1"/>
      <c r="F50401" s="1"/>
      <c r="G50401" s="1"/>
      <c r="H50401" s="1"/>
    </row>
    <row r="50402">
      <c r="A50402" s="1"/>
      <c r="B50402" s="1"/>
      <c r="C50402" s="1"/>
      <c r="D50402" s="8"/>
      <c r="E50402" s="1"/>
      <c r="F50402" s="1"/>
      <c r="G50402" s="1"/>
      <c r="H50402" s="1"/>
    </row>
    <row r="50403">
      <c r="A50403" s="1"/>
      <c r="B50403" s="1"/>
      <c r="C50403" s="1"/>
      <c r="D50403" s="8"/>
      <c r="E50403" s="1"/>
      <c r="F50403" s="1"/>
      <c r="G50403" s="1"/>
      <c r="H50403" s="1"/>
    </row>
    <row r="50404">
      <c r="A50404" s="1"/>
      <c r="B50404" s="1"/>
      <c r="C50404" s="1"/>
      <c r="D50404" s="8"/>
      <c r="E50404" s="1"/>
      <c r="F50404" s="1"/>
      <c r="G50404" s="1"/>
      <c r="H50404" s="1"/>
    </row>
    <row r="50405">
      <c r="A50405" s="1"/>
      <c r="B50405" s="1"/>
      <c r="C50405" s="1"/>
      <c r="D50405" s="8"/>
      <c r="E50405" s="1"/>
      <c r="F50405" s="1"/>
      <c r="G50405" s="1"/>
      <c r="H50405" s="1"/>
    </row>
    <row r="50406">
      <c r="A50406" s="1"/>
      <c r="B50406" s="1"/>
      <c r="C50406" s="1"/>
      <c r="D50406" s="8"/>
      <c r="E50406" s="1"/>
      <c r="F50406" s="1"/>
      <c r="G50406" s="1"/>
      <c r="H50406" s="1"/>
    </row>
    <row r="50407">
      <c r="A50407" s="1"/>
      <c r="B50407" s="1"/>
      <c r="C50407" s="1"/>
      <c r="D50407" s="8"/>
      <c r="E50407" s="1"/>
      <c r="F50407" s="1"/>
      <c r="G50407" s="1"/>
      <c r="H50407" s="1"/>
    </row>
    <row r="50408">
      <c r="A50408" s="1"/>
      <c r="B50408" s="1"/>
      <c r="C50408" s="1"/>
      <c r="D50408" s="8"/>
      <c r="E50408" s="1"/>
      <c r="F50408" s="1"/>
      <c r="G50408" s="1"/>
      <c r="H50408" s="1"/>
    </row>
    <row r="50409">
      <c r="A50409" s="1"/>
      <c r="B50409" s="1"/>
      <c r="C50409" s="1"/>
      <c r="D50409" s="8"/>
      <c r="E50409" s="1"/>
      <c r="F50409" s="1"/>
      <c r="G50409" s="1"/>
      <c r="H50409" s="1"/>
    </row>
    <row r="50410">
      <c r="A50410" s="1"/>
      <c r="B50410" s="1"/>
      <c r="C50410" s="1"/>
      <c r="D50410" s="8"/>
      <c r="E50410" s="1"/>
      <c r="F50410" s="1"/>
      <c r="G50410" s="1"/>
      <c r="H50410" s="1"/>
    </row>
    <row r="50411">
      <c r="A50411" s="1"/>
      <c r="B50411" s="1"/>
      <c r="C50411" s="1"/>
      <c r="D50411" s="8"/>
      <c r="E50411" s="1"/>
      <c r="F50411" s="1"/>
      <c r="G50411" s="1"/>
      <c r="H50411" s="1"/>
    </row>
    <row r="50412">
      <c r="A50412" s="1"/>
      <c r="B50412" s="1"/>
      <c r="C50412" s="1"/>
      <c r="D50412" s="8"/>
      <c r="E50412" s="1"/>
      <c r="F50412" s="1"/>
      <c r="G50412" s="1"/>
      <c r="H50412" s="1"/>
    </row>
    <row r="50413">
      <c r="A50413" s="1"/>
      <c r="B50413" s="1"/>
      <c r="C50413" s="1"/>
      <c r="D50413" s="8"/>
      <c r="E50413" s="1"/>
      <c r="F50413" s="1"/>
      <c r="G50413" s="1"/>
      <c r="H50413" s="1"/>
    </row>
    <row r="50414">
      <c r="A50414" s="1"/>
      <c r="B50414" s="1"/>
      <c r="C50414" s="1"/>
      <c r="D50414" s="8"/>
      <c r="E50414" s="1"/>
      <c r="F50414" s="1"/>
      <c r="G50414" s="1"/>
      <c r="H50414" s="1"/>
    </row>
    <row r="50415">
      <c r="A50415" s="1"/>
      <c r="B50415" s="1"/>
      <c r="C50415" s="1"/>
      <c r="D50415" s="8"/>
      <c r="E50415" s="1"/>
      <c r="F50415" s="1"/>
      <c r="G50415" s="1"/>
      <c r="H50415" s="1"/>
    </row>
    <row r="50416">
      <c r="A50416" s="1"/>
      <c r="B50416" s="1"/>
      <c r="C50416" s="1"/>
      <c r="D50416" s="8"/>
      <c r="E50416" s="1"/>
      <c r="F50416" s="1"/>
      <c r="G50416" s="1"/>
      <c r="H50416" s="1"/>
    </row>
    <row r="50417">
      <c r="A50417" s="1"/>
      <c r="B50417" s="1"/>
      <c r="C50417" s="1"/>
      <c r="D50417" s="8"/>
      <c r="E50417" s="1"/>
      <c r="F50417" s="1"/>
      <c r="G50417" s="1"/>
      <c r="H50417" s="1"/>
    </row>
    <row r="50418">
      <c r="A50418" s="1"/>
      <c r="B50418" s="1"/>
      <c r="C50418" s="1"/>
      <c r="D50418" s="8"/>
      <c r="E50418" s="1"/>
      <c r="F50418" s="1"/>
      <c r="G50418" s="1"/>
      <c r="H50418" s="1"/>
    </row>
    <row r="50419">
      <c r="A50419" s="1"/>
      <c r="B50419" s="1"/>
      <c r="C50419" s="1"/>
      <c r="D50419" s="8"/>
      <c r="E50419" s="1"/>
      <c r="F50419" s="1"/>
      <c r="G50419" s="1"/>
      <c r="H50419" s="1"/>
    </row>
    <row r="50420">
      <c r="A50420" s="1"/>
      <c r="B50420" s="1"/>
      <c r="C50420" s="1"/>
      <c r="D50420" s="8"/>
      <c r="E50420" s="1"/>
      <c r="F50420" s="1"/>
      <c r="G50420" s="1"/>
      <c r="H50420" s="1"/>
    </row>
    <row r="50421">
      <c r="A50421" s="1"/>
      <c r="B50421" s="1"/>
      <c r="C50421" s="1"/>
      <c r="D50421" s="8"/>
      <c r="E50421" s="1"/>
      <c r="F50421" s="1"/>
      <c r="G50421" s="1"/>
      <c r="H50421" s="1"/>
    </row>
    <row r="50422">
      <c r="A50422" s="1"/>
      <c r="B50422" s="1"/>
      <c r="C50422" s="1"/>
      <c r="D50422" s="8"/>
      <c r="E50422" s="1"/>
      <c r="F50422" s="1"/>
      <c r="G50422" s="1"/>
      <c r="H50422" s="1"/>
    </row>
    <row r="50423">
      <c r="A50423" s="1"/>
      <c r="B50423" s="1"/>
      <c r="C50423" s="1"/>
      <c r="D50423" s="8"/>
      <c r="E50423" s="1"/>
      <c r="F50423" s="1"/>
      <c r="G50423" s="1"/>
      <c r="H50423" s="1"/>
    </row>
    <row r="50424">
      <c r="A50424" s="1"/>
      <c r="B50424" s="1"/>
      <c r="C50424" s="1"/>
      <c r="D50424" s="8"/>
      <c r="E50424" s="1"/>
      <c r="F50424" s="1"/>
      <c r="G50424" s="1"/>
      <c r="H50424" s="1"/>
    </row>
    <row r="50425">
      <c r="A50425" s="1"/>
      <c r="B50425" s="1"/>
      <c r="C50425" s="1"/>
      <c r="D50425" s="8"/>
      <c r="E50425" s="1"/>
      <c r="F50425" s="1"/>
      <c r="G50425" s="1"/>
      <c r="H50425" s="1"/>
    </row>
    <row r="50426">
      <c r="A50426" s="1"/>
      <c r="B50426" s="1"/>
      <c r="C50426" s="1"/>
      <c r="D50426" s="8"/>
      <c r="E50426" s="1"/>
      <c r="F50426" s="1"/>
      <c r="G50426" s="1"/>
      <c r="H50426" s="1"/>
    </row>
    <row r="50427">
      <c r="A50427" s="1"/>
      <c r="B50427" s="1"/>
      <c r="C50427" s="1"/>
      <c r="D50427" s="8"/>
      <c r="E50427" s="1"/>
      <c r="F50427" s="1"/>
      <c r="G50427" s="1"/>
      <c r="H50427" s="1"/>
    </row>
    <row r="50428">
      <c r="A50428" s="1"/>
      <c r="B50428" s="1"/>
      <c r="C50428" s="1"/>
      <c r="D50428" s="8"/>
      <c r="E50428" s="1"/>
      <c r="F50428" s="1"/>
      <c r="G50428" s="1"/>
      <c r="H50428" s="1"/>
    </row>
    <row r="50429">
      <c r="A50429" s="1"/>
      <c r="B50429" s="1"/>
      <c r="C50429" s="1"/>
      <c r="D50429" s="8"/>
      <c r="E50429" s="1"/>
      <c r="F50429" s="1"/>
      <c r="G50429" s="1"/>
      <c r="H50429" s="1"/>
    </row>
    <row r="50430">
      <c r="A50430" s="1"/>
      <c r="B50430" s="1"/>
      <c r="C50430" s="1"/>
      <c r="D50430" s="8"/>
      <c r="E50430" s="1"/>
      <c r="F50430" s="1"/>
      <c r="G50430" s="1"/>
      <c r="H50430" s="1"/>
    </row>
    <row r="50431">
      <c r="A50431" s="1"/>
      <c r="B50431" s="1"/>
      <c r="C50431" s="1"/>
      <c r="D50431" s="8"/>
      <c r="E50431" s="1"/>
      <c r="F50431" s="1"/>
      <c r="G50431" s="1"/>
      <c r="H50431" s="1"/>
    </row>
    <row r="50432">
      <c r="A50432" s="1"/>
      <c r="B50432" s="1"/>
      <c r="C50432" s="1"/>
      <c r="D50432" s="8"/>
      <c r="E50432" s="1"/>
      <c r="F50432" s="1"/>
      <c r="G50432" s="1"/>
      <c r="H50432" s="1"/>
    </row>
    <row r="50433">
      <c r="A50433" s="1"/>
      <c r="B50433" s="1"/>
      <c r="C50433" s="1"/>
      <c r="D50433" s="8"/>
      <c r="E50433" s="1"/>
      <c r="F50433" s="1"/>
      <c r="G50433" s="1"/>
      <c r="H50433" s="1"/>
    </row>
    <row r="50434">
      <c r="A50434" s="1"/>
      <c r="B50434" s="1"/>
      <c r="C50434" s="1"/>
      <c r="D50434" s="8"/>
      <c r="E50434" s="1"/>
      <c r="F50434" s="1"/>
      <c r="G50434" s="1"/>
      <c r="H50434" s="1"/>
    </row>
    <row r="50435">
      <c r="A50435" s="1"/>
      <c r="B50435" s="1"/>
      <c r="C50435" s="1"/>
      <c r="D50435" s="8"/>
      <c r="E50435" s="1"/>
      <c r="F50435" s="1"/>
      <c r="G50435" s="1"/>
      <c r="H50435" s="1"/>
    </row>
    <row r="50436">
      <c r="A50436" s="1"/>
      <c r="B50436" s="1"/>
      <c r="C50436" s="1"/>
      <c r="D50436" s="8"/>
      <c r="E50436" s="1"/>
      <c r="F50436" s="1"/>
      <c r="G50436" s="1"/>
      <c r="H50436" s="1"/>
    </row>
    <row r="50437">
      <c r="A50437" s="1"/>
      <c r="B50437" s="1"/>
      <c r="C50437" s="1"/>
      <c r="D50437" s="8"/>
      <c r="E50437" s="1"/>
      <c r="F50437" s="1"/>
      <c r="G50437" s="1"/>
      <c r="H50437" s="1"/>
    </row>
    <row r="50438">
      <c r="A50438" s="1"/>
      <c r="B50438" s="1"/>
      <c r="C50438" s="1"/>
      <c r="D50438" s="8"/>
      <c r="E50438" s="1"/>
      <c r="F50438" s="1"/>
      <c r="G50438" s="1"/>
      <c r="H50438" s="1"/>
    </row>
    <row r="50439">
      <c r="A50439" s="1"/>
      <c r="B50439" s="1"/>
      <c r="C50439" s="1"/>
      <c r="D50439" s="8"/>
      <c r="E50439" s="1"/>
      <c r="F50439" s="1"/>
      <c r="G50439" s="1"/>
      <c r="H50439" s="1"/>
    </row>
    <row r="50440">
      <c r="A50440" s="1"/>
      <c r="B50440" s="1"/>
      <c r="C50440" s="1"/>
      <c r="D50440" s="8"/>
      <c r="E50440" s="1"/>
      <c r="F50440" s="1"/>
      <c r="G50440" s="1"/>
      <c r="H50440" s="1"/>
    </row>
    <row r="50441">
      <c r="A50441" s="1"/>
      <c r="B50441" s="1"/>
      <c r="C50441" s="1"/>
      <c r="D50441" s="8"/>
      <c r="E50441" s="1"/>
      <c r="F50441" s="1"/>
      <c r="G50441" s="1"/>
      <c r="H50441" s="1"/>
    </row>
    <row r="50442">
      <c r="A50442" s="1"/>
      <c r="B50442" s="1"/>
      <c r="C50442" s="1"/>
      <c r="D50442" s="8"/>
      <c r="E50442" s="1"/>
      <c r="F50442" s="1"/>
      <c r="G50442" s="1"/>
      <c r="H50442" s="1"/>
    </row>
    <row r="50443">
      <c r="A50443" s="1"/>
      <c r="B50443" s="1"/>
      <c r="C50443" s="1"/>
      <c r="D50443" s="8"/>
      <c r="E50443" s="1"/>
      <c r="F50443" s="1"/>
      <c r="G50443" s="1"/>
      <c r="H50443" s="1"/>
    </row>
    <row r="50444">
      <c r="A50444" s="1"/>
      <c r="B50444" s="1"/>
      <c r="C50444" s="1"/>
      <c r="D50444" s="8"/>
      <c r="E50444" s="1"/>
      <c r="F50444" s="1"/>
      <c r="G50444" s="1"/>
      <c r="H50444" s="1"/>
    </row>
    <row r="50445">
      <c r="A50445" s="1"/>
      <c r="B50445" s="1"/>
      <c r="C50445" s="1"/>
      <c r="D50445" s="8"/>
      <c r="E50445" s="1"/>
      <c r="F50445" s="1"/>
      <c r="G50445" s="1"/>
      <c r="H50445" s="1"/>
    </row>
    <row r="50446">
      <c r="A50446" s="1"/>
      <c r="B50446" s="1"/>
      <c r="C50446" s="1"/>
      <c r="D50446" s="8"/>
      <c r="E50446" s="1"/>
      <c r="F50446" s="1"/>
      <c r="G50446" s="1"/>
      <c r="H50446" s="1"/>
    </row>
    <row r="50447">
      <c r="A50447" s="1"/>
      <c r="B50447" s="1"/>
      <c r="C50447" s="1"/>
      <c r="D50447" s="8"/>
      <c r="E50447" s="1"/>
      <c r="F50447" s="1"/>
      <c r="G50447" s="1"/>
      <c r="H50447" s="1"/>
    </row>
    <row r="50448">
      <c r="A50448" s="1"/>
      <c r="B50448" s="1"/>
      <c r="C50448" s="1"/>
      <c r="D50448" s="8"/>
      <c r="E50448" s="1"/>
      <c r="F50448" s="1"/>
      <c r="G50448" s="1"/>
      <c r="H50448" s="1"/>
    </row>
    <row r="50449">
      <c r="A50449" s="1"/>
      <c r="B50449" s="1"/>
      <c r="C50449" s="1"/>
      <c r="D50449" s="8"/>
      <c r="E50449" s="1"/>
      <c r="F50449" s="1"/>
      <c r="G50449" s="1"/>
      <c r="H50449" s="1"/>
    </row>
    <row r="50450">
      <c r="A50450" s="1"/>
      <c r="B50450" s="1"/>
      <c r="C50450" s="1"/>
      <c r="D50450" s="8"/>
      <c r="E50450" s="1"/>
      <c r="F50450" s="1"/>
      <c r="G50450" s="1"/>
      <c r="H50450" s="1"/>
    </row>
    <row r="50451">
      <c r="A50451" s="1"/>
      <c r="B50451" s="1"/>
      <c r="C50451" s="1"/>
      <c r="D50451" s="8"/>
      <c r="E50451" s="1"/>
      <c r="F50451" s="1"/>
      <c r="G50451" s="1"/>
      <c r="H50451" s="1"/>
    </row>
    <row r="50452">
      <c r="A50452" s="1"/>
      <c r="B50452" s="1"/>
      <c r="C50452" s="1"/>
      <c r="D50452" s="8"/>
      <c r="E50452" s="1"/>
      <c r="F50452" s="1"/>
      <c r="G50452" s="1"/>
      <c r="H50452" s="1"/>
    </row>
    <row r="50453">
      <c r="A50453" s="1"/>
      <c r="B50453" s="1"/>
      <c r="C50453" s="1"/>
      <c r="D50453" s="8"/>
      <c r="E50453" s="1"/>
      <c r="F50453" s="1"/>
      <c r="G50453" s="1"/>
      <c r="H50453" s="1"/>
    </row>
    <row r="50454">
      <c r="A50454" s="1"/>
      <c r="B50454" s="1"/>
      <c r="C50454" s="1"/>
      <c r="D50454" s="8"/>
      <c r="E50454" s="1"/>
      <c r="F50454" s="1"/>
      <c r="G50454" s="1"/>
      <c r="H50454" s="1"/>
    </row>
    <row r="50455">
      <c r="A50455" s="1"/>
      <c r="B50455" s="1"/>
      <c r="C50455" s="1"/>
      <c r="D50455" s="8"/>
      <c r="E50455" s="1"/>
      <c r="F50455" s="1"/>
      <c r="G50455" s="1"/>
      <c r="H50455" s="1"/>
    </row>
    <row r="50456">
      <c r="A50456" s="1"/>
      <c r="B50456" s="1"/>
      <c r="C50456" s="1"/>
      <c r="D50456" s="8"/>
      <c r="E50456" s="1"/>
      <c r="F50456" s="1"/>
      <c r="G50456" s="1"/>
      <c r="H50456" s="1"/>
    </row>
    <row r="50457">
      <c r="A50457" s="1"/>
      <c r="B50457" s="1"/>
      <c r="C50457" s="1"/>
      <c r="D50457" s="8"/>
      <c r="E50457" s="1"/>
      <c r="F50457" s="1"/>
      <c r="G50457" s="1"/>
      <c r="H50457" s="1"/>
    </row>
    <row r="50458">
      <c r="A50458" s="1"/>
      <c r="B50458" s="1"/>
      <c r="C50458" s="1"/>
      <c r="D50458" s="8"/>
      <c r="E50458" s="1"/>
      <c r="F50458" s="1"/>
      <c r="G50458" s="1"/>
      <c r="H50458" s="1"/>
    </row>
    <row r="50459">
      <c r="A50459" s="1"/>
      <c r="B50459" s="1"/>
      <c r="C50459" s="1"/>
      <c r="D50459" s="8"/>
      <c r="E50459" s="1"/>
      <c r="F50459" s="1"/>
      <c r="G50459" s="1"/>
      <c r="H50459" s="1"/>
    </row>
    <row r="50460">
      <c r="A50460" s="1"/>
      <c r="B50460" s="1"/>
      <c r="C50460" s="1"/>
      <c r="D50460" s="8"/>
      <c r="E50460" s="1"/>
      <c r="F50460" s="1"/>
      <c r="G50460" s="1"/>
      <c r="H50460" s="1"/>
    </row>
    <row r="50461">
      <c r="A50461" s="1"/>
      <c r="B50461" s="1"/>
      <c r="C50461" s="1"/>
      <c r="D50461" s="8"/>
      <c r="E50461" s="1"/>
      <c r="F50461" s="1"/>
      <c r="G50461" s="1"/>
      <c r="H50461" s="1"/>
    </row>
    <row r="50462">
      <c r="A50462" s="1"/>
      <c r="B50462" s="1"/>
      <c r="C50462" s="1"/>
      <c r="D50462" s="8"/>
      <c r="E50462" s="1"/>
      <c r="F50462" s="1"/>
      <c r="G50462" s="1"/>
      <c r="H50462" s="1"/>
    </row>
    <row r="50463">
      <c r="A50463" s="1"/>
      <c r="B50463" s="1"/>
      <c r="C50463" s="1"/>
      <c r="D50463" s="8"/>
      <c r="E50463" s="1"/>
      <c r="F50463" s="1"/>
      <c r="G50463" s="1"/>
      <c r="H50463" s="1"/>
    </row>
    <row r="50464">
      <c r="A50464" s="1"/>
      <c r="B50464" s="1"/>
      <c r="C50464" s="1"/>
      <c r="D50464" s="8"/>
      <c r="E50464" s="1"/>
      <c r="F50464" s="1"/>
      <c r="G50464" s="1"/>
      <c r="H50464" s="1"/>
    </row>
    <row r="50465">
      <c r="A50465" s="1"/>
      <c r="B50465" s="1"/>
      <c r="C50465" s="1"/>
      <c r="D50465" s="8"/>
      <c r="E50465" s="1"/>
      <c r="F50465" s="1"/>
      <c r="G50465" s="1"/>
      <c r="H50465" s="1"/>
    </row>
    <row r="50466">
      <c r="A50466" s="1"/>
      <c r="B50466" s="1"/>
      <c r="C50466" s="1"/>
      <c r="D50466" s="8"/>
      <c r="E50466" s="1"/>
      <c r="F50466" s="1"/>
      <c r="G50466" s="1"/>
      <c r="H50466" s="1"/>
    </row>
    <row r="50467">
      <c r="A50467" s="1"/>
      <c r="B50467" s="1"/>
      <c r="C50467" s="1"/>
      <c r="D50467" s="8"/>
      <c r="E50467" s="1"/>
      <c r="F50467" s="1"/>
      <c r="G50467" s="1"/>
      <c r="H50467" s="1"/>
    </row>
    <row r="50468">
      <c r="A50468" s="1"/>
      <c r="B50468" s="1"/>
      <c r="C50468" s="1"/>
      <c r="D50468" s="8"/>
      <c r="E50468" s="1"/>
      <c r="F50468" s="1"/>
      <c r="G50468" s="1"/>
      <c r="H50468" s="1"/>
    </row>
    <row r="50469">
      <c r="A50469" s="1"/>
      <c r="B50469" s="1"/>
      <c r="C50469" s="1"/>
      <c r="D50469" s="8"/>
      <c r="E50469" s="1"/>
      <c r="F50469" s="1"/>
      <c r="G50469" s="1"/>
      <c r="H50469" s="1"/>
    </row>
    <row r="50470">
      <c r="A50470" s="1"/>
      <c r="B50470" s="1"/>
      <c r="C50470" s="1"/>
      <c r="D50470" s="8"/>
      <c r="E50470" s="1"/>
      <c r="F50470" s="1"/>
      <c r="G50470" s="1"/>
      <c r="H50470" s="1"/>
    </row>
    <row r="50471">
      <c r="A50471" s="1"/>
      <c r="B50471" s="1"/>
      <c r="C50471" s="1"/>
      <c r="D50471" s="8"/>
      <c r="E50471" s="1"/>
      <c r="F50471" s="1"/>
      <c r="G50471" s="1"/>
      <c r="H50471" s="1"/>
    </row>
    <row r="50472">
      <c r="A50472" s="1"/>
      <c r="B50472" s="1"/>
      <c r="C50472" s="1"/>
      <c r="D50472" s="8"/>
      <c r="E50472" s="1"/>
      <c r="F50472" s="1"/>
      <c r="G50472" s="1"/>
      <c r="H50472" s="1"/>
    </row>
    <row r="50473">
      <c r="A50473" s="1"/>
      <c r="B50473" s="1"/>
      <c r="C50473" s="1"/>
      <c r="D50473" s="8"/>
      <c r="E50473" s="1"/>
      <c r="F50473" s="1"/>
      <c r="G50473" s="1"/>
      <c r="H50473" s="1"/>
    </row>
    <row r="50474">
      <c r="A50474" s="1"/>
      <c r="B50474" s="1"/>
      <c r="C50474" s="1"/>
      <c r="D50474" s="8"/>
      <c r="E50474" s="1"/>
      <c r="F50474" s="1"/>
      <c r="G50474" s="1"/>
      <c r="H50474" s="1"/>
    </row>
    <row r="50475">
      <c r="A50475" s="1"/>
      <c r="B50475" s="1"/>
      <c r="C50475" s="1"/>
      <c r="D50475" s="8"/>
      <c r="E50475" s="1"/>
      <c r="F50475" s="1"/>
      <c r="G50475" s="1"/>
      <c r="H50475" s="1"/>
    </row>
    <row r="50476">
      <c r="A50476" s="1"/>
      <c r="B50476" s="1"/>
      <c r="C50476" s="1"/>
      <c r="D50476" s="8"/>
      <c r="E50476" s="1"/>
      <c r="F50476" s="1"/>
      <c r="G50476" s="1"/>
      <c r="H50476" s="1"/>
    </row>
    <row r="50477">
      <c r="A50477" s="1"/>
      <c r="B50477" s="1"/>
      <c r="C50477" s="1"/>
      <c r="D50477" s="8"/>
      <c r="E50477" s="1"/>
      <c r="F50477" s="1"/>
      <c r="G50477" s="1"/>
      <c r="H50477" s="1"/>
    </row>
    <row r="50478">
      <c r="A50478" s="1"/>
      <c r="B50478" s="1"/>
      <c r="C50478" s="1"/>
      <c r="D50478" s="8"/>
      <c r="E50478" s="1"/>
      <c r="F50478" s="1"/>
      <c r="G50478" s="1"/>
      <c r="H50478" s="1"/>
    </row>
    <row r="50479">
      <c r="A50479" s="1"/>
      <c r="B50479" s="1"/>
      <c r="C50479" s="1"/>
      <c r="D50479" s="8"/>
      <c r="E50479" s="1"/>
      <c r="F50479" s="1"/>
      <c r="G50479" s="1"/>
      <c r="H50479" s="1"/>
    </row>
    <row r="50480">
      <c r="A50480" s="1"/>
      <c r="B50480" s="1"/>
      <c r="C50480" s="1"/>
      <c r="D50480" s="8"/>
      <c r="E50480" s="1"/>
      <c r="F50480" s="1"/>
      <c r="G50480" s="1"/>
      <c r="H50480" s="1"/>
    </row>
    <row r="50481">
      <c r="A50481" s="1"/>
      <c r="B50481" s="1"/>
      <c r="C50481" s="1"/>
      <c r="D50481" s="8"/>
      <c r="E50481" s="1"/>
      <c r="F50481" s="1"/>
      <c r="G50481" s="1"/>
      <c r="H50481" s="1"/>
    </row>
    <row r="50482">
      <c r="A50482" s="1"/>
      <c r="B50482" s="1"/>
      <c r="C50482" s="1"/>
      <c r="D50482" s="8"/>
      <c r="E50482" s="1"/>
      <c r="F50482" s="1"/>
      <c r="G50482" s="1"/>
      <c r="H50482" s="1"/>
    </row>
    <row r="50483">
      <c r="A50483" s="1"/>
      <c r="B50483" s="1"/>
      <c r="C50483" s="1"/>
      <c r="D50483" s="8"/>
      <c r="E50483" s="1"/>
      <c r="F50483" s="1"/>
      <c r="G50483" s="1"/>
      <c r="H50483" s="1"/>
    </row>
    <row r="50484">
      <c r="A50484" s="1"/>
      <c r="B50484" s="1"/>
      <c r="C50484" s="1"/>
      <c r="D50484" s="8"/>
      <c r="E50484" s="1"/>
      <c r="F50484" s="1"/>
      <c r="G50484" s="1"/>
      <c r="H50484" s="1"/>
    </row>
    <row r="50485">
      <c r="A50485" s="1"/>
      <c r="B50485" s="1"/>
      <c r="C50485" s="1"/>
      <c r="D50485" s="8"/>
      <c r="E50485" s="1"/>
      <c r="F50485" s="1"/>
      <c r="G50485" s="1"/>
      <c r="H50485" s="1"/>
    </row>
    <row r="50486">
      <c r="A50486" s="1"/>
      <c r="B50486" s="1"/>
      <c r="C50486" s="1"/>
      <c r="D50486" s="8"/>
      <c r="E50486" s="1"/>
      <c r="F50486" s="1"/>
      <c r="G50486" s="1"/>
      <c r="H50486" s="1"/>
    </row>
    <row r="50487">
      <c r="A50487" s="1"/>
      <c r="B50487" s="1"/>
      <c r="C50487" s="1"/>
      <c r="D50487" s="8"/>
      <c r="E50487" s="1"/>
      <c r="F50487" s="1"/>
      <c r="G50487" s="1"/>
      <c r="H50487" s="1"/>
    </row>
    <row r="50488">
      <c r="A50488" s="1"/>
      <c r="B50488" s="1"/>
      <c r="C50488" s="1"/>
      <c r="D50488" s="8"/>
      <c r="E50488" s="1"/>
      <c r="F50488" s="1"/>
      <c r="G50488" s="1"/>
      <c r="H50488" s="1"/>
    </row>
    <row r="50489">
      <c r="A50489" s="1"/>
      <c r="B50489" s="1"/>
      <c r="C50489" s="1"/>
      <c r="D50489" s="8"/>
      <c r="E50489" s="1"/>
      <c r="F50489" s="1"/>
      <c r="G50489" s="1"/>
      <c r="H50489" s="1"/>
    </row>
    <row r="50490">
      <c r="A50490" s="1"/>
      <c r="B50490" s="1"/>
      <c r="C50490" s="1"/>
      <c r="D50490" s="8"/>
      <c r="E50490" s="1"/>
      <c r="F50490" s="1"/>
      <c r="G50490" s="1"/>
      <c r="H50490" s="1"/>
    </row>
    <row r="50491">
      <c r="A50491" s="1"/>
      <c r="B50491" s="1"/>
      <c r="C50491" s="1"/>
      <c r="D50491" s="8"/>
      <c r="E50491" s="1"/>
      <c r="F50491" s="1"/>
      <c r="G50491" s="1"/>
      <c r="H50491" s="1"/>
    </row>
    <row r="50492">
      <c r="A50492" s="1"/>
      <c r="B50492" s="1"/>
      <c r="C50492" s="1"/>
      <c r="D50492" s="8"/>
      <c r="E50492" s="1"/>
      <c r="F50492" s="1"/>
      <c r="G50492" s="1"/>
      <c r="H50492" s="1"/>
    </row>
    <row r="50493">
      <c r="A50493" s="1"/>
      <c r="B50493" s="1"/>
      <c r="C50493" s="1"/>
      <c r="D50493" s="8"/>
      <c r="E50493" s="1"/>
      <c r="F50493" s="1"/>
      <c r="G50493" s="1"/>
      <c r="H50493" s="1"/>
    </row>
    <row r="50494">
      <c r="A50494" s="1"/>
      <c r="B50494" s="1"/>
      <c r="C50494" s="1"/>
      <c r="D50494" s="8"/>
      <c r="E50494" s="1"/>
      <c r="F50494" s="1"/>
      <c r="G50494" s="1"/>
      <c r="H50494" s="1"/>
    </row>
    <row r="50495">
      <c r="A50495" s="1"/>
      <c r="B50495" s="1"/>
      <c r="C50495" s="1"/>
      <c r="D50495" s="8"/>
      <c r="E50495" s="1"/>
      <c r="F50495" s="1"/>
      <c r="G50495" s="1"/>
      <c r="H50495" s="1"/>
    </row>
    <row r="50496">
      <c r="A50496" s="1"/>
      <c r="B50496" s="1"/>
      <c r="C50496" s="1"/>
      <c r="D50496" s="8"/>
      <c r="E50496" s="1"/>
      <c r="F50496" s="1"/>
      <c r="G50496" s="1"/>
      <c r="H50496" s="1"/>
    </row>
    <row r="50497">
      <c r="A50497" s="1"/>
      <c r="B50497" s="1"/>
      <c r="C50497" s="1"/>
      <c r="D50497" s="8"/>
      <c r="E50497" s="1"/>
      <c r="F50497" s="1"/>
      <c r="G50497" s="1"/>
      <c r="H50497" s="1"/>
    </row>
    <row r="50498">
      <c r="A50498" s="1"/>
      <c r="B50498" s="1"/>
      <c r="C50498" s="1"/>
      <c r="D50498" s="8"/>
      <c r="E50498" s="1"/>
      <c r="F50498" s="1"/>
      <c r="G50498" s="1"/>
      <c r="H50498" s="1"/>
    </row>
    <row r="50499">
      <c r="A50499" s="1"/>
      <c r="B50499" s="1"/>
      <c r="C50499" s="1"/>
      <c r="D50499" s="8"/>
      <c r="E50499" s="1"/>
      <c r="F50499" s="1"/>
      <c r="G50499" s="1"/>
      <c r="H50499" s="1"/>
    </row>
    <row r="50500">
      <c r="A50500" s="1"/>
      <c r="B50500" s="1"/>
      <c r="C50500" s="1"/>
      <c r="D50500" s="8"/>
      <c r="E50500" s="1"/>
      <c r="F50500" s="1"/>
      <c r="G50500" s="1"/>
      <c r="H50500" s="1"/>
    </row>
    <row r="50501">
      <c r="A50501" s="1"/>
      <c r="B50501" s="1"/>
      <c r="C50501" s="1"/>
      <c r="D50501" s="8"/>
      <c r="E50501" s="1"/>
      <c r="F50501" s="1"/>
      <c r="G50501" s="1"/>
      <c r="H50501" s="1"/>
    </row>
    <row r="50502">
      <c r="A50502" s="1"/>
      <c r="B50502" s="1"/>
      <c r="C50502" s="1"/>
      <c r="D50502" s="8"/>
      <c r="E50502" s="1"/>
      <c r="F50502" s="1"/>
      <c r="G50502" s="1"/>
      <c r="H50502" s="1"/>
    </row>
    <row r="50503">
      <c r="A50503" s="1"/>
      <c r="B50503" s="1"/>
      <c r="C50503" s="1"/>
      <c r="D50503" s="8"/>
      <c r="E50503" s="1"/>
      <c r="F50503" s="1"/>
      <c r="G50503" s="1"/>
      <c r="H50503" s="1"/>
    </row>
    <row r="50504">
      <c r="A50504" s="1"/>
      <c r="B50504" s="1"/>
      <c r="C50504" s="1"/>
      <c r="D50504" s="8"/>
      <c r="E50504" s="1"/>
      <c r="F50504" s="1"/>
      <c r="G50504" s="1"/>
      <c r="H50504" s="1"/>
    </row>
    <row r="50505">
      <c r="A50505" s="1"/>
      <c r="B50505" s="1"/>
      <c r="C50505" s="1"/>
      <c r="D50505" s="8"/>
      <c r="E50505" s="1"/>
      <c r="F50505" s="1"/>
      <c r="G50505" s="1"/>
      <c r="H50505" s="1"/>
    </row>
    <row r="50506">
      <c r="A50506" s="1"/>
      <c r="B50506" s="1"/>
      <c r="C50506" s="1"/>
      <c r="D50506" s="8"/>
      <c r="E50506" s="1"/>
      <c r="F50506" s="1"/>
      <c r="G50506" s="1"/>
      <c r="H50506" s="1"/>
    </row>
    <row r="50507">
      <c r="A50507" s="1"/>
      <c r="B50507" s="1"/>
      <c r="C50507" s="1"/>
      <c r="D50507" s="8"/>
      <c r="E50507" s="1"/>
      <c r="F50507" s="1"/>
      <c r="G50507" s="1"/>
      <c r="H50507" s="1"/>
    </row>
    <row r="50508">
      <c r="A50508" s="1"/>
      <c r="B50508" s="1"/>
      <c r="C50508" s="1"/>
      <c r="D50508" s="8"/>
      <c r="E50508" s="1"/>
      <c r="F50508" s="1"/>
      <c r="G50508" s="1"/>
      <c r="H50508" s="1"/>
    </row>
    <row r="50509">
      <c r="A50509" s="1"/>
      <c r="B50509" s="1"/>
      <c r="C50509" s="1"/>
      <c r="D50509" s="8"/>
      <c r="E50509" s="1"/>
      <c r="F50509" s="1"/>
      <c r="G50509" s="1"/>
      <c r="H50509" s="1"/>
    </row>
    <row r="50510">
      <c r="A50510" s="1"/>
      <c r="B50510" s="1"/>
      <c r="C50510" s="1"/>
      <c r="D50510" s="8"/>
      <c r="E50510" s="1"/>
      <c r="F50510" s="1"/>
      <c r="G50510" s="1"/>
      <c r="H50510" s="1"/>
    </row>
    <row r="50511">
      <c r="A50511" s="1"/>
      <c r="B50511" s="1"/>
      <c r="C50511" s="1"/>
      <c r="D50511" s="8"/>
      <c r="E50511" s="1"/>
      <c r="F50511" s="1"/>
      <c r="G50511" s="1"/>
      <c r="H50511" s="1"/>
    </row>
    <row r="50512">
      <c r="A50512" s="1"/>
      <c r="B50512" s="1"/>
      <c r="C50512" s="1"/>
      <c r="D50512" s="8"/>
      <c r="E50512" s="1"/>
      <c r="F50512" s="1"/>
      <c r="G50512" s="1"/>
      <c r="H50512" s="1"/>
    </row>
    <row r="50513">
      <c r="A50513" s="1"/>
      <c r="B50513" s="1"/>
      <c r="C50513" s="1"/>
      <c r="D50513" s="8"/>
      <c r="E50513" s="1"/>
      <c r="F50513" s="1"/>
      <c r="G50513" s="1"/>
      <c r="H50513" s="1"/>
    </row>
    <row r="50514">
      <c r="A50514" s="1"/>
      <c r="B50514" s="1"/>
      <c r="C50514" s="1"/>
      <c r="D50514" s="8"/>
      <c r="E50514" s="1"/>
      <c r="F50514" s="1"/>
      <c r="G50514" s="1"/>
      <c r="H50514" s="1"/>
    </row>
    <row r="50515">
      <c r="A50515" s="1"/>
      <c r="B50515" s="1"/>
      <c r="C50515" s="1"/>
      <c r="D50515" s="8"/>
      <c r="E50515" s="1"/>
      <c r="F50515" s="1"/>
      <c r="G50515" s="1"/>
      <c r="H50515" s="1"/>
    </row>
    <row r="50516">
      <c r="A50516" s="1"/>
      <c r="B50516" s="1"/>
      <c r="C50516" s="1"/>
      <c r="D50516" s="8"/>
      <c r="E50516" s="1"/>
      <c r="F50516" s="1"/>
      <c r="G50516" s="1"/>
      <c r="H50516" s="1"/>
    </row>
    <row r="50517">
      <c r="A50517" s="1"/>
      <c r="B50517" s="1"/>
      <c r="C50517" s="1"/>
      <c r="D50517" s="8"/>
      <c r="E50517" s="1"/>
      <c r="F50517" s="1"/>
      <c r="G50517" s="1"/>
      <c r="H50517" s="1"/>
    </row>
    <row r="50518">
      <c r="A50518" s="1"/>
      <c r="B50518" s="1"/>
      <c r="C50518" s="1"/>
      <c r="D50518" s="8"/>
      <c r="E50518" s="1"/>
      <c r="F50518" s="1"/>
      <c r="G50518" s="1"/>
      <c r="H50518" s="1"/>
    </row>
    <row r="50519">
      <c r="A50519" s="1"/>
      <c r="B50519" s="1"/>
      <c r="C50519" s="1"/>
      <c r="D50519" s="8"/>
      <c r="E50519" s="1"/>
      <c r="F50519" s="1"/>
      <c r="G50519" s="1"/>
      <c r="H50519" s="1"/>
    </row>
    <row r="50520">
      <c r="A50520" s="1"/>
      <c r="B50520" s="1"/>
      <c r="C50520" s="1"/>
      <c r="D50520" s="8"/>
      <c r="E50520" s="1"/>
      <c r="F50520" s="1"/>
      <c r="G50520" s="1"/>
      <c r="H50520" s="1"/>
    </row>
    <row r="50521">
      <c r="A50521" s="1"/>
      <c r="B50521" s="1"/>
      <c r="C50521" s="1"/>
      <c r="D50521" s="8"/>
      <c r="E50521" s="1"/>
      <c r="F50521" s="1"/>
      <c r="G50521" s="1"/>
      <c r="H50521" s="1"/>
    </row>
    <row r="50522">
      <c r="A50522" s="1"/>
      <c r="B50522" s="1"/>
      <c r="C50522" s="1"/>
      <c r="D50522" s="8"/>
      <c r="E50522" s="1"/>
      <c r="F50522" s="1"/>
      <c r="G50522" s="1"/>
      <c r="H50522" s="1"/>
    </row>
    <row r="50523">
      <c r="A50523" s="1"/>
      <c r="B50523" s="1"/>
      <c r="C50523" s="1"/>
      <c r="D50523" s="8"/>
      <c r="E50523" s="1"/>
      <c r="F50523" s="1"/>
      <c r="G50523" s="1"/>
      <c r="H50523" s="1"/>
    </row>
    <row r="50524">
      <c r="A50524" s="1"/>
      <c r="B50524" s="1"/>
      <c r="C50524" s="1"/>
      <c r="D50524" s="8"/>
      <c r="E50524" s="1"/>
      <c r="F50524" s="1"/>
      <c r="G50524" s="1"/>
      <c r="H50524" s="1"/>
    </row>
    <row r="50525">
      <c r="A50525" s="1"/>
      <c r="B50525" s="1"/>
      <c r="C50525" s="1"/>
      <c r="D50525" s="8"/>
      <c r="E50525" s="1"/>
      <c r="F50525" s="1"/>
      <c r="G50525" s="1"/>
      <c r="H50525" s="1"/>
    </row>
    <row r="50526">
      <c r="A50526" s="1"/>
      <c r="B50526" s="1"/>
      <c r="C50526" s="1"/>
      <c r="D50526" s="8"/>
      <c r="E50526" s="1"/>
      <c r="F50526" s="1"/>
      <c r="G50526" s="1"/>
      <c r="H50526" s="1"/>
    </row>
    <row r="50527">
      <c r="A50527" s="1"/>
      <c r="B50527" s="1"/>
      <c r="C50527" s="1"/>
      <c r="D50527" s="8"/>
      <c r="E50527" s="1"/>
      <c r="F50527" s="1"/>
      <c r="G50527" s="1"/>
      <c r="H50527" s="1"/>
    </row>
    <row r="50528">
      <c r="A50528" s="1"/>
      <c r="B50528" s="1"/>
      <c r="C50528" s="1"/>
      <c r="D50528" s="8"/>
      <c r="E50528" s="1"/>
      <c r="F50528" s="1"/>
      <c r="G50528" s="1"/>
      <c r="H50528" s="1"/>
    </row>
    <row r="50529">
      <c r="A50529" s="1"/>
      <c r="B50529" s="1"/>
      <c r="C50529" s="1"/>
      <c r="D50529" s="8"/>
      <c r="E50529" s="1"/>
      <c r="F50529" s="1"/>
      <c r="G50529" s="1"/>
      <c r="H50529" s="1"/>
    </row>
    <row r="50530">
      <c r="A50530" s="1"/>
      <c r="B50530" s="1"/>
      <c r="C50530" s="1"/>
      <c r="D50530" s="8"/>
      <c r="E50530" s="1"/>
      <c r="F50530" s="1"/>
      <c r="G50530" s="1"/>
      <c r="H50530" s="1"/>
    </row>
    <row r="50531">
      <c r="A50531" s="1"/>
      <c r="B50531" s="1"/>
      <c r="C50531" s="1"/>
      <c r="D50531" s="8"/>
      <c r="E50531" s="1"/>
      <c r="F50531" s="1"/>
      <c r="G50531" s="1"/>
      <c r="H50531" s="1"/>
    </row>
    <row r="50532">
      <c r="A50532" s="1"/>
      <c r="B50532" s="1"/>
      <c r="C50532" s="1"/>
      <c r="D50532" s="8"/>
      <c r="E50532" s="1"/>
      <c r="F50532" s="1"/>
      <c r="G50532" s="1"/>
      <c r="H50532" s="1"/>
    </row>
    <row r="50533">
      <c r="A50533" s="1"/>
      <c r="B50533" s="1"/>
      <c r="C50533" s="1"/>
      <c r="D50533" s="8"/>
      <c r="E50533" s="1"/>
      <c r="F50533" s="1"/>
      <c r="G50533" s="1"/>
      <c r="H50533" s="1"/>
    </row>
    <row r="50534">
      <c r="A50534" s="1"/>
      <c r="B50534" s="1"/>
      <c r="C50534" s="1"/>
      <c r="D50534" s="8"/>
      <c r="E50534" s="1"/>
      <c r="F50534" s="1"/>
      <c r="G50534" s="1"/>
      <c r="H50534" s="1"/>
    </row>
    <row r="50535">
      <c r="A50535" s="1"/>
      <c r="B50535" s="1"/>
      <c r="C50535" s="1"/>
      <c r="D50535" s="8"/>
      <c r="E50535" s="1"/>
      <c r="F50535" s="1"/>
      <c r="G50535" s="1"/>
      <c r="H50535" s="1"/>
    </row>
    <row r="50536">
      <c r="A50536" s="1"/>
      <c r="B50536" s="1"/>
      <c r="C50536" s="1"/>
      <c r="D50536" s="8"/>
      <c r="E50536" s="1"/>
      <c r="F50536" s="1"/>
      <c r="G50536" s="1"/>
      <c r="H50536" s="1"/>
    </row>
    <row r="50537">
      <c r="A50537" s="1"/>
      <c r="B50537" s="1"/>
      <c r="C50537" s="1"/>
      <c r="D50537" s="8"/>
      <c r="E50537" s="1"/>
      <c r="F50537" s="1"/>
      <c r="G50537" s="1"/>
      <c r="H50537" s="1"/>
    </row>
    <row r="50538">
      <c r="A50538" s="1"/>
      <c r="B50538" s="1"/>
      <c r="C50538" s="1"/>
      <c r="D50538" s="8"/>
      <c r="E50538" s="1"/>
      <c r="F50538" s="1"/>
      <c r="G50538" s="1"/>
      <c r="H50538" s="1"/>
    </row>
    <row r="50539">
      <c r="A50539" s="1"/>
      <c r="B50539" s="1"/>
      <c r="C50539" s="1"/>
      <c r="D50539" s="8"/>
      <c r="E50539" s="1"/>
      <c r="F50539" s="1"/>
      <c r="G50539" s="1"/>
      <c r="H50539" s="1"/>
    </row>
    <row r="50540">
      <c r="A50540" s="1"/>
      <c r="B50540" s="1"/>
      <c r="C50540" s="1"/>
      <c r="D50540" s="8"/>
      <c r="E50540" s="1"/>
      <c r="F50540" s="1"/>
      <c r="G50540" s="1"/>
      <c r="H50540" s="1"/>
    </row>
    <row r="50541">
      <c r="A50541" s="1"/>
      <c r="B50541" s="1"/>
      <c r="C50541" s="1"/>
      <c r="D50541" s="8"/>
      <c r="E50541" s="1"/>
      <c r="F50541" s="1"/>
      <c r="G50541" s="1"/>
      <c r="H50541" s="1"/>
    </row>
    <row r="50542">
      <c r="A50542" s="1"/>
      <c r="B50542" s="1"/>
      <c r="C50542" s="1"/>
      <c r="D50542" s="8"/>
      <c r="E50542" s="1"/>
      <c r="F50542" s="1"/>
      <c r="G50542" s="1"/>
      <c r="H50542" s="1"/>
    </row>
    <row r="50543">
      <c r="A50543" s="1"/>
      <c r="B50543" s="1"/>
      <c r="C50543" s="1"/>
      <c r="D50543" s="8"/>
      <c r="E50543" s="1"/>
      <c r="F50543" s="1"/>
      <c r="G50543" s="1"/>
      <c r="H50543" s="1"/>
    </row>
    <row r="50544">
      <c r="A50544" s="1"/>
      <c r="B50544" s="1"/>
      <c r="C50544" s="1"/>
      <c r="D50544" s="8"/>
      <c r="E50544" s="1"/>
      <c r="F50544" s="1"/>
      <c r="G50544" s="1"/>
      <c r="H50544" s="1"/>
    </row>
    <row r="50545">
      <c r="A50545" s="1"/>
      <c r="B50545" s="1"/>
      <c r="C50545" s="1"/>
      <c r="D50545" s="8"/>
      <c r="E50545" s="1"/>
      <c r="F50545" s="1"/>
      <c r="G50545" s="1"/>
      <c r="H50545" s="1"/>
    </row>
    <row r="50546">
      <c r="A50546" s="1"/>
      <c r="B50546" s="1"/>
      <c r="C50546" s="1"/>
      <c r="D50546" s="8"/>
      <c r="E50546" s="1"/>
      <c r="F50546" s="1"/>
      <c r="G50546" s="1"/>
      <c r="H50546" s="1"/>
    </row>
    <row r="50547">
      <c r="A50547" s="1"/>
      <c r="B50547" s="1"/>
      <c r="C50547" s="1"/>
      <c r="D50547" s="8"/>
      <c r="E50547" s="1"/>
      <c r="F50547" s="1"/>
      <c r="G50547" s="1"/>
      <c r="H50547" s="1"/>
    </row>
    <row r="50548">
      <c r="A50548" s="1"/>
      <c r="B50548" s="1"/>
      <c r="C50548" s="1"/>
      <c r="D50548" s="8"/>
      <c r="E50548" s="1"/>
      <c r="F50548" s="1"/>
      <c r="G50548" s="1"/>
      <c r="H50548" s="1"/>
    </row>
    <row r="50549">
      <c r="A50549" s="1"/>
      <c r="B50549" s="1"/>
      <c r="C50549" s="1"/>
      <c r="D50549" s="8"/>
      <c r="E50549" s="1"/>
      <c r="F50549" s="1"/>
      <c r="G50549" s="1"/>
      <c r="H50549" s="1"/>
    </row>
    <row r="50550">
      <c r="A50550" s="1"/>
      <c r="B50550" s="1"/>
      <c r="C50550" s="1"/>
      <c r="D50550" s="8"/>
      <c r="E50550" s="1"/>
      <c r="F50550" s="1"/>
      <c r="G50550" s="1"/>
      <c r="H50550" s="1"/>
    </row>
    <row r="50551">
      <c r="A50551" s="1"/>
      <c r="B50551" s="1"/>
      <c r="C50551" s="1"/>
      <c r="D50551" s="8"/>
      <c r="E50551" s="1"/>
      <c r="F50551" s="1"/>
      <c r="G50551" s="1"/>
      <c r="H50551" s="1"/>
    </row>
    <row r="50552">
      <c r="A50552" s="1"/>
      <c r="B50552" s="1"/>
      <c r="C50552" s="1"/>
      <c r="D50552" s="8"/>
      <c r="E50552" s="1"/>
      <c r="F50552" s="1"/>
      <c r="G50552" s="1"/>
      <c r="H50552" s="1"/>
    </row>
    <row r="50553">
      <c r="A50553" s="1"/>
      <c r="B50553" s="1"/>
      <c r="C50553" s="1"/>
      <c r="D50553" s="8"/>
      <c r="E50553" s="1"/>
      <c r="F50553" s="1"/>
      <c r="G50553" s="1"/>
      <c r="H50553" s="1"/>
    </row>
    <row r="50554">
      <c r="A50554" s="1"/>
      <c r="B50554" s="1"/>
      <c r="C50554" s="1"/>
      <c r="D50554" s="8"/>
      <c r="E50554" s="1"/>
      <c r="F50554" s="1"/>
      <c r="G50554" s="1"/>
      <c r="H50554" s="1"/>
    </row>
    <row r="50555">
      <c r="A50555" s="1"/>
      <c r="B50555" s="1"/>
      <c r="C50555" s="1"/>
      <c r="D50555" s="8"/>
      <c r="E50555" s="1"/>
      <c r="F50555" s="1"/>
      <c r="G50555" s="1"/>
      <c r="H50555" s="1"/>
    </row>
    <row r="50556">
      <c r="A50556" s="1"/>
      <c r="B50556" s="1"/>
      <c r="C50556" s="1"/>
      <c r="D50556" s="8"/>
      <c r="E50556" s="1"/>
      <c r="F50556" s="1"/>
      <c r="G50556" s="1"/>
      <c r="H50556" s="1"/>
    </row>
    <row r="50557">
      <c r="A50557" s="1"/>
      <c r="B50557" s="1"/>
      <c r="C50557" s="1"/>
      <c r="D50557" s="8"/>
      <c r="E50557" s="1"/>
      <c r="F50557" s="1"/>
      <c r="G50557" s="1"/>
      <c r="H50557" s="1"/>
    </row>
    <row r="50558">
      <c r="A50558" s="1"/>
      <c r="B50558" s="1"/>
      <c r="C50558" s="1"/>
      <c r="D50558" s="8"/>
      <c r="E50558" s="1"/>
      <c r="F50558" s="1"/>
      <c r="G50558" s="1"/>
      <c r="H50558" s="1"/>
    </row>
    <row r="50559">
      <c r="A50559" s="1"/>
      <c r="B50559" s="1"/>
      <c r="C50559" s="1"/>
      <c r="D50559" s="8"/>
      <c r="E50559" s="1"/>
      <c r="F50559" s="1"/>
      <c r="G50559" s="1"/>
      <c r="H50559" s="1"/>
    </row>
    <row r="50560">
      <c r="A50560" s="1"/>
      <c r="B50560" s="1"/>
      <c r="C50560" s="1"/>
      <c r="D50560" s="8"/>
      <c r="E50560" s="1"/>
      <c r="F50560" s="1"/>
      <c r="G50560" s="1"/>
      <c r="H50560" s="1"/>
    </row>
    <row r="50561">
      <c r="A50561" s="1"/>
      <c r="B50561" s="1"/>
      <c r="C50561" s="1"/>
      <c r="D50561" s="8"/>
      <c r="E50561" s="1"/>
      <c r="F50561" s="1"/>
      <c r="G50561" s="1"/>
      <c r="H50561" s="1"/>
    </row>
    <row r="50562">
      <c r="A50562" s="1"/>
      <c r="B50562" s="1"/>
      <c r="C50562" s="1"/>
      <c r="D50562" s="8"/>
      <c r="E50562" s="1"/>
      <c r="F50562" s="1"/>
      <c r="G50562" s="1"/>
      <c r="H50562" s="1"/>
    </row>
    <row r="50563">
      <c r="A50563" s="1"/>
      <c r="B50563" s="1"/>
      <c r="C50563" s="1"/>
      <c r="D50563" s="8"/>
      <c r="E50563" s="1"/>
      <c r="F50563" s="1"/>
      <c r="G50563" s="1"/>
      <c r="H50563" s="1"/>
    </row>
    <row r="50564">
      <c r="A50564" s="1"/>
      <c r="B50564" s="1"/>
      <c r="C50564" s="1"/>
      <c r="D50564" s="8"/>
      <c r="E50564" s="1"/>
      <c r="F50564" s="1"/>
      <c r="G50564" s="1"/>
      <c r="H50564" s="1"/>
    </row>
    <row r="50565">
      <c r="A50565" s="1"/>
      <c r="B50565" s="1"/>
      <c r="C50565" s="1"/>
      <c r="D50565" s="8"/>
      <c r="E50565" s="1"/>
      <c r="F50565" s="1"/>
      <c r="G50565" s="1"/>
      <c r="H50565" s="1"/>
    </row>
    <row r="50566">
      <c r="A50566" s="1"/>
      <c r="B50566" s="1"/>
      <c r="C50566" s="1"/>
      <c r="D50566" s="8"/>
      <c r="E50566" s="1"/>
      <c r="F50566" s="1"/>
      <c r="G50566" s="1"/>
      <c r="H50566" s="1"/>
    </row>
    <row r="50567">
      <c r="A50567" s="1"/>
      <c r="B50567" s="1"/>
      <c r="C50567" s="1"/>
      <c r="D50567" s="8"/>
      <c r="E50567" s="1"/>
      <c r="F50567" s="1"/>
      <c r="G50567" s="1"/>
      <c r="H50567" s="1"/>
    </row>
    <row r="50568">
      <c r="A50568" s="1"/>
      <c r="B50568" s="1"/>
      <c r="C50568" s="1"/>
      <c r="D50568" s="8"/>
      <c r="E50568" s="1"/>
      <c r="F50568" s="1"/>
      <c r="G50568" s="1"/>
      <c r="H50568" s="1"/>
    </row>
    <row r="50569">
      <c r="A50569" s="1"/>
      <c r="B50569" s="1"/>
      <c r="C50569" s="1"/>
      <c r="D50569" s="8"/>
      <c r="E50569" s="1"/>
      <c r="F50569" s="1"/>
      <c r="G50569" s="1"/>
      <c r="H50569" s="1"/>
    </row>
    <row r="50570">
      <c r="A50570" s="1"/>
      <c r="B50570" s="1"/>
      <c r="C50570" s="1"/>
      <c r="D50570" s="8"/>
      <c r="E50570" s="1"/>
      <c r="F50570" s="1"/>
      <c r="G50570" s="1"/>
      <c r="H50570" s="1"/>
    </row>
    <row r="50571">
      <c r="A50571" s="1"/>
      <c r="B50571" s="1"/>
      <c r="C50571" s="1"/>
      <c r="D50571" s="8"/>
      <c r="E50571" s="1"/>
      <c r="F50571" s="1"/>
      <c r="G50571" s="1"/>
      <c r="H50571" s="1"/>
    </row>
    <row r="50572">
      <c r="A50572" s="1"/>
      <c r="B50572" s="1"/>
      <c r="C50572" s="1"/>
      <c r="D50572" s="8"/>
      <c r="E50572" s="1"/>
      <c r="F50572" s="1"/>
      <c r="G50572" s="1"/>
      <c r="H50572" s="1"/>
    </row>
    <row r="50573">
      <c r="A50573" s="1"/>
      <c r="B50573" s="1"/>
      <c r="C50573" s="1"/>
      <c r="D50573" s="8"/>
      <c r="E50573" s="1"/>
      <c r="F50573" s="1"/>
      <c r="G50573" s="1"/>
      <c r="H50573" s="1"/>
    </row>
    <row r="50574">
      <c r="A50574" s="1"/>
      <c r="B50574" s="1"/>
      <c r="C50574" s="1"/>
      <c r="D50574" s="8"/>
      <c r="E50574" s="1"/>
      <c r="F50574" s="1"/>
      <c r="G50574" s="1"/>
      <c r="H50574" s="1"/>
    </row>
    <row r="50575">
      <c r="A50575" s="1"/>
      <c r="B50575" s="1"/>
      <c r="C50575" s="1"/>
      <c r="D50575" s="8"/>
      <c r="E50575" s="1"/>
      <c r="F50575" s="1"/>
      <c r="G50575" s="1"/>
      <c r="H50575" s="1"/>
    </row>
    <row r="50576">
      <c r="A50576" s="1"/>
      <c r="B50576" s="1"/>
      <c r="C50576" s="1"/>
      <c r="D50576" s="8"/>
      <c r="E50576" s="1"/>
      <c r="F50576" s="1"/>
      <c r="G50576" s="1"/>
      <c r="H50576" s="1"/>
    </row>
    <row r="50577">
      <c r="A50577" s="1"/>
      <c r="B50577" s="1"/>
      <c r="C50577" s="1"/>
      <c r="D50577" s="8"/>
      <c r="E50577" s="1"/>
      <c r="F50577" s="1"/>
      <c r="G50577" s="1"/>
      <c r="H50577" s="1"/>
    </row>
    <row r="50578">
      <c r="A50578" s="1"/>
      <c r="B50578" s="1"/>
      <c r="C50578" s="1"/>
      <c r="D50578" s="8"/>
      <c r="E50578" s="1"/>
      <c r="F50578" s="1"/>
      <c r="G50578" s="1"/>
      <c r="H50578" s="1"/>
    </row>
    <row r="50579">
      <c r="A50579" s="1"/>
      <c r="B50579" s="1"/>
      <c r="C50579" s="1"/>
      <c r="D50579" s="8"/>
      <c r="E50579" s="1"/>
      <c r="F50579" s="1"/>
      <c r="G50579" s="1"/>
      <c r="H50579" s="1"/>
    </row>
    <row r="50580">
      <c r="A50580" s="1"/>
      <c r="B50580" s="1"/>
      <c r="C50580" s="1"/>
      <c r="D50580" s="8"/>
      <c r="E50580" s="1"/>
      <c r="F50580" s="1"/>
      <c r="G50580" s="1"/>
      <c r="H50580" s="1"/>
    </row>
    <row r="50581">
      <c r="A50581" s="1"/>
      <c r="B50581" s="1"/>
      <c r="C50581" s="1"/>
      <c r="D50581" s="8"/>
      <c r="E50581" s="1"/>
      <c r="F50581" s="1"/>
      <c r="G50581" s="1"/>
      <c r="H50581" s="1"/>
    </row>
    <row r="50582">
      <c r="A50582" s="1"/>
      <c r="B50582" s="1"/>
      <c r="C50582" s="1"/>
      <c r="D50582" s="8"/>
      <c r="E50582" s="1"/>
      <c r="F50582" s="1"/>
      <c r="G50582" s="1"/>
      <c r="H50582" s="1"/>
    </row>
    <row r="50583">
      <c r="A50583" s="1"/>
      <c r="B50583" s="1"/>
      <c r="C50583" s="1"/>
      <c r="D50583" s="8"/>
      <c r="E50583" s="1"/>
      <c r="F50583" s="1"/>
      <c r="G50583" s="1"/>
      <c r="H50583" s="1"/>
    </row>
    <row r="50584">
      <c r="A50584" s="1"/>
      <c r="B50584" s="1"/>
      <c r="C50584" s="1"/>
      <c r="D50584" s="8"/>
      <c r="E50584" s="1"/>
      <c r="F50584" s="1"/>
      <c r="G50584" s="1"/>
      <c r="H50584" s="1"/>
    </row>
    <row r="50585">
      <c r="A50585" s="1"/>
      <c r="B50585" s="1"/>
      <c r="C50585" s="1"/>
      <c r="D50585" s="8"/>
      <c r="E50585" s="1"/>
      <c r="F50585" s="1"/>
      <c r="G50585" s="1"/>
      <c r="H50585" s="1"/>
    </row>
    <row r="50586">
      <c r="A50586" s="1"/>
      <c r="B50586" s="1"/>
      <c r="C50586" s="1"/>
      <c r="D50586" s="8"/>
      <c r="E50586" s="1"/>
      <c r="F50586" s="1"/>
      <c r="G50586" s="1"/>
      <c r="H50586" s="1"/>
    </row>
    <row r="50587">
      <c r="A50587" s="1"/>
      <c r="B50587" s="1"/>
      <c r="C50587" s="1"/>
      <c r="D50587" s="8"/>
      <c r="E50587" s="1"/>
      <c r="F50587" s="1"/>
      <c r="G50587" s="1"/>
      <c r="H50587" s="1"/>
    </row>
    <row r="50588">
      <c r="A50588" s="1"/>
      <c r="B50588" s="1"/>
      <c r="C50588" s="1"/>
      <c r="D50588" s="8"/>
      <c r="E50588" s="1"/>
      <c r="F50588" s="1"/>
      <c r="G50588" s="1"/>
      <c r="H50588" s="1"/>
    </row>
    <row r="50589">
      <c r="A50589" s="1"/>
      <c r="B50589" s="1"/>
      <c r="C50589" s="1"/>
      <c r="D50589" s="8"/>
      <c r="E50589" s="1"/>
      <c r="F50589" s="1"/>
      <c r="G50589" s="1"/>
      <c r="H50589" s="1"/>
    </row>
    <row r="50590">
      <c r="A50590" s="1"/>
      <c r="B50590" s="1"/>
      <c r="C50590" s="1"/>
      <c r="D50590" s="8"/>
      <c r="E50590" s="1"/>
      <c r="F50590" s="1"/>
      <c r="G50590" s="1"/>
      <c r="H50590" s="1"/>
    </row>
    <row r="50591">
      <c r="A50591" s="1"/>
      <c r="B50591" s="1"/>
      <c r="C50591" s="1"/>
      <c r="D50591" s="8"/>
      <c r="E50591" s="1"/>
      <c r="F50591" s="1"/>
      <c r="G50591" s="1"/>
      <c r="H50591" s="1"/>
    </row>
    <row r="50592">
      <c r="A50592" s="1"/>
      <c r="B50592" s="1"/>
      <c r="C50592" s="1"/>
      <c r="D50592" s="8"/>
      <c r="E50592" s="1"/>
      <c r="F50592" s="1"/>
      <c r="G50592" s="1"/>
      <c r="H50592" s="1"/>
    </row>
    <row r="50593">
      <c r="A50593" s="1"/>
      <c r="B50593" s="1"/>
      <c r="C50593" s="1"/>
      <c r="D50593" s="8"/>
      <c r="E50593" s="1"/>
      <c r="F50593" s="1"/>
      <c r="G50593" s="1"/>
      <c r="H50593" s="1"/>
    </row>
    <row r="50594">
      <c r="A50594" s="1"/>
      <c r="B50594" s="1"/>
      <c r="C50594" s="1"/>
      <c r="D50594" s="8"/>
      <c r="E50594" s="1"/>
      <c r="F50594" s="1"/>
      <c r="G50594" s="1"/>
      <c r="H50594" s="1"/>
    </row>
    <row r="50595">
      <c r="A50595" s="1"/>
      <c r="B50595" s="1"/>
      <c r="C50595" s="1"/>
      <c r="D50595" s="8"/>
      <c r="E50595" s="1"/>
      <c r="F50595" s="1"/>
      <c r="G50595" s="1"/>
      <c r="H50595" s="1"/>
    </row>
    <row r="50596">
      <c r="A50596" s="1"/>
      <c r="B50596" s="1"/>
      <c r="C50596" s="1"/>
      <c r="D50596" s="8"/>
      <c r="E50596" s="1"/>
      <c r="F50596" s="1"/>
      <c r="G50596" s="1"/>
      <c r="H50596" s="1"/>
    </row>
    <row r="50597">
      <c r="A50597" s="1"/>
      <c r="B50597" s="1"/>
      <c r="C50597" s="1"/>
      <c r="D50597" s="8"/>
      <c r="E50597" s="1"/>
      <c r="F50597" s="1"/>
      <c r="G50597" s="1"/>
      <c r="H50597" s="1"/>
    </row>
    <row r="50598">
      <c r="A50598" s="1"/>
      <c r="B50598" s="1"/>
      <c r="C50598" s="1"/>
      <c r="D50598" s="8"/>
      <c r="E50598" s="1"/>
      <c r="F50598" s="1"/>
      <c r="G50598" s="1"/>
      <c r="H50598" s="1"/>
    </row>
    <row r="50599">
      <c r="A50599" s="1"/>
      <c r="B50599" s="1"/>
      <c r="C50599" s="1"/>
      <c r="D50599" s="8"/>
      <c r="E50599" s="1"/>
      <c r="F50599" s="1"/>
      <c r="G50599" s="1"/>
      <c r="H50599" s="1"/>
    </row>
    <row r="50600">
      <c r="A50600" s="1"/>
      <c r="B50600" s="1"/>
      <c r="C50600" s="1"/>
      <c r="D50600" s="8"/>
      <c r="E50600" s="1"/>
      <c r="F50600" s="1"/>
      <c r="G50600" s="1"/>
      <c r="H50600" s="1"/>
    </row>
    <row r="50601">
      <c r="A50601" s="1"/>
      <c r="B50601" s="1"/>
      <c r="C50601" s="1"/>
      <c r="D50601" s="8"/>
      <c r="E50601" s="1"/>
      <c r="F50601" s="1"/>
      <c r="G50601" s="1"/>
      <c r="H50601" s="1"/>
    </row>
    <row r="50602">
      <c r="A50602" s="1"/>
      <c r="B50602" s="1"/>
      <c r="C50602" s="1"/>
      <c r="D50602" s="8"/>
      <c r="E50602" s="1"/>
      <c r="F50602" s="1"/>
      <c r="G50602" s="1"/>
      <c r="H50602" s="1"/>
    </row>
    <row r="50603">
      <c r="A50603" s="1"/>
      <c r="B50603" s="1"/>
      <c r="C50603" s="1"/>
      <c r="D50603" s="8"/>
      <c r="E50603" s="1"/>
      <c r="F50603" s="1"/>
      <c r="G50603" s="1"/>
      <c r="H50603" s="1"/>
    </row>
    <row r="50604">
      <c r="A50604" s="1"/>
      <c r="B50604" s="1"/>
      <c r="C50604" s="1"/>
      <c r="D50604" s="8"/>
      <c r="E50604" s="1"/>
      <c r="F50604" s="1"/>
      <c r="G50604" s="1"/>
      <c r="H50604" s="1"/>
    </row>
    <row r="50605">
      <c r="A50605" s="1"/>
      <c r="B50605" s="1"/>
      <c r="C50605" s="1"/>
      <c r="D50605" s="8"/>
      <c r="E50605" s="1"/>
      <c r="F50605" s="1"/>
      <c r="G50605" s="1"/>
      <c r="H50605" s="1"/>
    </row>
    <row r="50606">
      <c r="A50606" s="1"/>
      <c r="B50606" s="1"/>
      <c r="C50606" s="1"/>
      <c r="D50606" s="8"/>
      <c r="E50606" s="1"/>
      <c r="F50606" s="1"/>
      <c r="G50606" s="1"/>
      <c r="H50606" s="1"/>
    </row>
    <row r="50607">
      <c r="A50607" s="1"/>
      <c r="B50607" s="1"/>
      <c r="C50607" s="1"/>
      <c r="D50607" s="8"/>
      <c r="E50607" s="1"/>
      <c r="F50607" s="1"/>
      <c r="G50607" s="1"/>
      <c r="H50607" s="1"/>
    </row>
    <row r="50608">
      <c r="A50608" s="1"/>
      <c r="B50608" s="1"/>
      <c r="C50608" s="1"/>
      <c r="D50608" s="8"/>
      <c r="E50608" s="1"/>
      <c r="F50608" s="1"/>
      <c r="G50608" s="1"/>
      <c r="H50608" s="1"/>
    </row>
    <row r="50609">
      <c r="A50609" s="1"/>
      <c r="B50609" s="1"/>
      <c r="C50609" s="1"/>
      <c r="D50609" s="8"/>
      <c r="E50609" s="1"/>
      <c r="F50609" s="1"/>
      <c r="G50609" s="1"/>
      <c r="H50609" s="1"/>
    </row>
    <row r="50610">
      <c r="A50610" s="1"/>
      <c r="B50610" s="1"/>
      <c r="C50610" s="1"/>
      <c r="D50610" s="8"/>
      <c r="E50610" s="1"/>
      <c r="F50610" s="1"/>
      <c r="G50610" s="1"/>
      <c r="H50610" s="1"/>
    </row>
    <row r="50611">
      <c r="A50611" s="1"/>
      <c r="B50611" s="1"/>
      <c r="C50611" s="1"/>
      <c r="D50611" s="8"/>
      <c r="E50611" s="1"/>
      <c r="F50611" s="1"/>
      <c r="G50611" s="1"/>
      <c r="H50611" s="1"/>
    </row>
    <row r="50612">
      <c r="A50612" s="1"/>
      <c r="B50612" s="1"/>
      <c r="C50612" s="1"/>
      <c r="D50612" s="8"/>
      <c r="E50612" s="1"/>
      <c r="F50612" s="1"/>
      <c r="G50612" s="1"/>
      <c r="H50612" s="1"/>
    </row>
    <row r="50613">
      <c r="A50613" s="1"/>
      <c r="B50613" s="1"/>
      <c r="C50613" s="1"/>
      <c r="D50613" s="8"/>
      <c r="E50613" s="1"/>
      <c r="F50613" s="1"/>
      <c r="G50613" s="1"/>
      <c r="H50613" s="1"/>
    </row>
    <row r="50614">
      <c r="A50614" s="1"/>
      <c r="B50614" s="1"/>
      <c r="C50614" s="1"/>
      <c r="D50614" s="8"/>
      <c r="E50614" s="1"/>
      <c r="F50614" s="1"/>
      <c r="G50614" s="1"/>
      <c r="H50614" s="1"/>
    </row>
    <row r="50615">
      <c r="A50615" s="1"/>
      <c r="B50615" s="1"/>
      <c r="C50615" s="1"/>
      <c r="D50615" s="8"/>
      <c r="E50615" s="1"/>
      <c r="F50615" s="1"/>
      <c r="G50615" s="1"/>
      <c r="H50615" s="1"/>
    </row>
    <row r="50616">
      <c r="A50616" s="1"/>
      <c r="B50616" s="1"/>
      <c r="C50616" s="1"/>
      <c r="D50616" s="8"/>
      <c r="E50616" s="1"/>
      <c r="F50616" s="1"/>
      <c r="G50616" s="1"/>
      <c r="H50616" s="1"/>
    </row>
    <row r="50617">
      <c r="A50617" s="1"/>
      <c r="B50617" s="1"/>
      <c r="C50617" s="1"/>
      <c r="D50617" s="8"/>
      <c r="E50617" s="1"/>
      <c r="F50617" s="1"/>
      <c r="G50617" s="1"/>
      <c r="H50617" s="1"/>
    </row>
    <row r="50618">
      <c r="A50618" s="1"/>
      <c r="B50618" s="1"/>
      <c r="C50618" s="1"/>
      <c r="D50618" s="8"/>
      <c r="E50618" s="1"/>
      <c r="F50618" s="1"/>
      <c r="G50618" s="1"/>
      <c r="H50618" s="1"/>
    </row>
    <row r="50619">
      <c r="A50619" s="1"/>
      <c r="B50619" s="1"/>
      <c r="C50619" s="1"/>
      <c r="D50619" s="8"/>
      <c r="E50619" s="1"/>
      <c r="F50619" s="1"/>
      <c r="G50619" s="1"/>
      <c r="H50619" s="1"/>
    </row>
    <row r="50620">
      <c r="A50620" s="1"/>
      <c r="B50620" s="1"/>
      <c r="C50620" s="1"/>
      <c r="D50620" s="8"/>
      <c r="E50620" s="1"/>
      <c r="F50620" s="1"/>
      <c r="G50620" s="1"/>
      <c r="H50620" s="1"/>
    </row>
    <row r="50621">
      <c r="A50621" s="1"/>
      <c r="B50621" s="1"/>
      <c r="C50621" s="1"/>
      <c r="D50621" s="8"/>
      <c r="E50621" s="1"/>
      <c r="F50621" s="1"/>
      <c r="G50621" s="1"/>
      <c r="H50621" s="1"/>
    </row>
    <row r="50622">
      <c r="A50622" s="1"/>
      <c r="B50622" s="1"/>
      <c r="C50622" s="1"/>
      <c r="D50622" s="8"/>
      <c r="E50622" s="1"/>
      <c r="F50622" s="1"/>
      <c r="G50622" s="1"/>
      <c r="H50622" s="1"/>
    </row>
    <row r="50623">
      <c r="A50623" s="1"/>
      <c r="B50623" s="1"/>
      <c r="C50623" s="1"/>
      <c r="D50623" s="8"/>
      <c r="E50623" s="1"/>
      <c r="F50623" s="1"/>
      <c r="G50623" s="1"/>
      <c r="H50623" s="1"/>
    </row>
    <row r="50624">
      <c r="A50624" s="1"/>
      <c r="B50624" s="1"/>
      <c r="C50624" s="1"/>
      <c r="D50624" s="8"/>
      <c r="E50624" s="1"/>
      <c r="F50624" s="1"/>
      <c r="G50624" s="1"/>
      <c r="H50624" s="1"/>
    </row>
    <row r="50625">
      <c r="A50625" s="1"/>
      <c r="B50625" s="1"/>
      <c r="C50625" s="1"/>
      <c r="D50625" s="8"/>
      <c r="E50625" s="1"/>
      <c r="F50625" s="1"/>
      <c r="G50625" s="1"/>
      <c r="H50625" s="1"/>
    </row>
    <row r="50626">
      <c r="A50626" s="1"/>
      <c r="B50626" s="1"/>
      <c r="C50626" s="1"/>
      <c r="D50626" s="8"/>
      <c r="E50626" s="1"/>
      <c r="F50626" s="1"/>
      <c r="G50626" s="1"/>
      <c r="H50626" s="1"/>
    </row>
    <row r="50627">
      <c r="A50627" s="1"/>
      <c r="B50627" s="1"/>
      <c r="C50627" s="1"/>
      <c r="D50627" s="8"/>
      <c r="E50627" s="1"/>
      <c r="F50627" s="1"/>
      <c r="G50627" s="1"/>
      <c r="H50627" s="1"/>
    </row>
    <row r="50628">
      <c r="A50628" s="1"/>
      <c r="B50628" s="1"/>
      <c r="C50628" s="1"/>
      <c r="D50628" s="8"/>
      <c r="E50628" s="1"/>
      <c r="F50628" s="1"/>
      <c r="G50628" s="1"/>
      <c r="H50628" s="1"/>
    </row>
    <row r="50629">
      <c r="A50629" s="1"/>
      <c r="B50629" s="1"/>
      <c r="C50629" s="1"/>
      <c r="D50629" s="8"/>
      <c r="E50629" s="1"/>
      <c r="F50629" s="1"/>
      <c r="G50629" s="1"/>
      <c r="H50629" s="1"/>
    </row>
    <row r="50630">
      <c r="A50630" s="1"/>
      <c r="B50630" s="1"/>
      <c r="C50630" s="1"/>
      <c r="D50630" s="8"/>
      <c r="E50630" s="1"/>
      <c r="F50630" s="1"/>
      <c r="G50630" s="1"/>
      <c r="H50630" s="1"/>
    </row>
    <row r="50631">
      <c r="A50631" s="1"/>
      <c r="B50631" s="1"/>
      <c r="C50631" s="1"/>
      <c r="D50631" s="8"/>
      <c r="E50631" s="1"/>
      <c r="F50631" s="1"/>
      <c r="G50631" s="1"/>
      <c r="H50631" s="1"/>
    </row>
    <row r="50632">
      <c r="A50632" s="1"/>
      <c r="B50632" s="1"/>
      <c r="C50632" s="1"/>
      <c r="D50632" s="8"/>
      <c r="E50632" s="1"/>
      <c r="F50632" s="1"/>
      <c r="G50632" s="1"/>
      <c r="H50632" s="1"/>
    </row>
    <row r="50633">
      <c r="A50633" s="1"/>
      <c r="B50633" s="1"/>
      <c r="C50633" s="1"/>
      <c r="D50633" s="8"/>
      <c r="E50633" s="1"/>
      <c r="F50633" s="1"/>
      <c r="G50633" s="1"/>
      <c r="H50633" s="1"/>
    </row>
    <row r="50634">
      <c r="A50634" s="1"/>
      <c r="B50634" s="1"/>
      <c r="C50634" s="1"/>
      <c r="D50634" s="8"/>
      <c r="E50634" s="1"/>
      <c r="F50634" s="1"/>
      <c r="G50634" s="1"/>
      <c r="H50634" s="1"/>
    </row>
    <row r="50635">
      <c r="A50635" s="1"/>
      <c r="B50635" s="1"/>
      <c r="C50635" s="1"/>
      <c r="D50635" s="8"/>
      <c r="E50635" s="1"/>
      <c r="F50635" s="1"/>
      <c r="G50635" s="1"/>
      <c r="H50635" s="1"/>
    </row>
    <row r="50636">
      <c r="A50636" s="1"/>
      <c r="B50636" s="1"/>
      <c r="C50636" s="1"/>
      <c r="D50636" s="8"/>
      <c r="E50636" s="1"/>
      <c r="F50636" s="1"/>
      <c r="G50636" s="1"/>
      <c r="H50636" s="1"/>
    </row>
    <row r="50637">
      <c r="A50637" s="1"/>
      <c r="B50637" s="1"/>
      <c r="C50637" s="1"/>
      <c r="D50637" s="8"/>
      <c r="E50637" s="1"/>
      <c r="F50637" s="1"/>
      <c r="G50637" s="1"/>
      <c r="H50637" s="1"/>
    </row>
    <row r="50638">
      <c r="A50638" s="1"/>
      <c r="B50638" s="1"/>
      <c r="C50638" s="1"/>
      <c r="D50638" s="8"/>
      <c r="E50638" s="1"/>
      <c r="F50638" s="1"/>
      <c r="G50638" s="1"/>
      <c r="H50638" s="1"/>
    </row>
    <row r="50639">
      <c r="A50639" s="1"/>
      <c r="B50639" s="1"/>
      <c r="C50639" s="1"/>
      <c r="D50639" s="8"/>
      <c r="E50639" s="1"/>
      <c r="F50639" s="1"/>
      <c r="G50639" s="1"/>
      <c r="H50639" s="1"/>
    </row>
    <row r="50640">
      <c r="A50640" s="1"/>
      <c r="B50640" s="1"/>
      <c r="C50640" s="1"/>
      <c r="D50640" s="8"/>
      <c r="E50640" s="1"/>
      <c r="F50640" s="1"/>
      <c r="G50640" s="1"/>
      <c r="H50640" s="1"/>
    </row>
    <row r="50641">
      <c r="A50641" s="1"/>
      <c r="B50641" s="1"/>
      <c r="C50641" s="1"/>
      <c r="D50641" s="8"/>
      <c r="E50641" s="1"/>
      <c r="F50641" s="1"/>
      <c r="G50641" s="1"/>
      <c r="H50641" s="1"/>
    </row>
    <row r="50642">
      <c r="A50642" s="1"/>
      <c r="B50642" s="1"/>
      <c r="C50642" s="1"/>
      <c r="D50642" s="8"/>
      <c r="E50642" s="1"/>
      <c r="F50642" s="1"/>
      <c r="G50642" s="1"/>
      <c r="H50642" s="1"/>
    </row>
    <row r="50643">
      <c r="A50643" s="1"/>
      <c r="B50643" s="1"/>
      <c r="C50643" s="1"/>
      <c r="D50643" s="8"/>
      <c r="E50643" s="1"/>
      <c r="F50643" s="1"/>
      <c r="G50643" s="1"/>
      <c r="H50643" s="1"/>
    </row>
    <row r="50644">
      <c r="A50644" s="1"/>
      <c r="B50644" s="1"/>
      <c r="C50644" s="1"/>
      <c r="D50644" s="8"/>
      <c r="E50644" s="1"/>
      <c r="F50644" s="1"/>
      <c r="G50644" s="1"/>
      <c r="H50644" s="1"/>
    </row>
    <row r="50645">
      <c r="A50645" s="1"/>
      <c r="B50645" s="1"/>
      <c r="C50645" s="1"/>
      <c r="D50645" s="8"/>
      <c r="E50645" s="1"/>
      <c r="F50645" s="1"/>
      <c r="G50645" s="1"/>
      <c r="H50645" s="1"/>
    </row>
    <row r="50646">
      <c r="A50646" s="1"/>
      <c r="B50646" s="1"/>
      <c r="C50646" s="1"/>
      <c r="D50646" s="8"/>
      <c r="E50646" s="1"/>
      <c r="F50646" s="1"/>
      <c r="G50646" s="1"/>
      <c r="H50646" s="1"/>
    </row>
    <row r="50647">
      <c r="A50647" s="1"/>
      <c r="B50647" s="1"/>
      <c r="C50647" s="1"/>
      <c r="D50647" s="8"/>
      <c r="E50647" s="1"/>
      <c r="F50647" s="1"/>
      <c r="G50647" s="1"/>
      <c r="H50647" s="1"/>
    </row>
    <row r="50648">
      <c r="A50648" s="1"/>
      <c r="B50648" s="1"/>
      <c r="C50648" s="1"/>
      <c r="D50648" s="8"/>
      <c r="E50648" s="1"/>
      <c r="F50648" s="1"/>
      <c r="G50648" s="1"/>
      <c r="H50648" s="1"/>
    </row>
    <row r="50649">
      <c r="A50649" s="1"/>
      <c r="B50649" s="1"/>
      <c r="C50649" s="1"/>
      <c r="D50649" s="8"/>
      <c r="E50649" s="1"/>
      <c r="F50649" s="1"/>
      <c r="G50649" s="1"/>
      <c r="H50649" s="1"/>
    </row>
    <row r="50650">
      <c r="A50650" s="1"/>
      <c r="B50650" s="1"/>
      <c r="C50650" s="1"/>
      <c r="D50650" s="8"/>
      <c r="E50650" s="1"/>
      <c r="F50650" s="1"/>
      <c r="G50650" s="1"/>
      <c r="H50650" s="1"/>
    </row>
    <row r="50651">
      <c r="A50651" s="1"/>
      <c r="B50651" s="1"/>
      <c r="C50651" s="1"/>
      <c r="D50651" s="8"/>
      <c r="E50651" s="1"/>
      <c r="F50651" s="1"/>
      <c r="G50651" s="1"/>
      <c r="H50651" s="1"/>
    </row>
    <row r="50652">
      <c r="A50652" s="1"/>
      <c r="B50652" s="1"/>
      <c r="C50652" s="1"/>
      <c r="D50652" s="8"/>
      <c r="E50652" s="1"/>
      <c r="F50652" s="1"/>
      <c r="G50652" s="1"/>
      <c r="H50652" s="1"/>
    </row>
    <row r="50653">
      <c r="A50653" s="1"/>
      <c r="B50653" s="1"/>
      <c r="C50653" s="1"/>
      <c r="D50653" s="8"/>
      <c r="E50653" s="1"/>
      <c r="F50653" s="1"/>
      <c r="G50653" s="1"/>
      <c r="H50653" s="1"/>
    </row>
    <row r="50654">
      <c r="A50654" s="1"/>
      <c r="B50654" s="1"/>
      <c r="C50654" s="1"/>
      <c r="D50654" s="8"/>
      <c r="E50654" s="1"/>
      <c r="F50654" s="1"/>
      <c r="G50654" s="1"/>
      <c r="H50654" s="1"/>
    </row>
    <row r="50655">
      <c r="A50655" s="1"/>
      <c r="B50655" s="1"/>
      <c r="C50655" s="1"/>
      <c r="D50655" s="8"/>
      <c r="E50655" s="1"/>
      <c r="F50655" s="1"/>
      <c r="G50655" s="1"/>
      <c r="H50655" s="1"/>
    </row>
    <row r="50656">
      <c r="A50656" s="1"/>
      <c r="B50656" s="1"/>
      <c r="C50656" s="1"/>
      <c r="D50656" s="8"/>
      <c r="E50656" s="1"/>
      <c r="F50656" s="1"/>
      <c r="G50656" s="1"/>
      <c r="H50656" s="1"/>
    </row>
    <row r="50657">
      <c r="A50657" s="1"/>
      <c r="B50657" s="1"/>
      <c r="C50657" s="1"/>
      <c r="D50657" s="8"/>
      <c r="E50657" s="1"/>
      <c r="F50657" s="1"/>
      <c r="G50657" s="1"/>
      <c r="H50657" s="1"/>
    </row>
    <row r="50658">
      <c r="A50658" s="1"/>
      <c r="B50658" s="1"/>
      <c r="C50658" s="1"/>
      <c r="D50658" s="8"/>
      <c r="E50658" s="1"/>
      <c r="F50658" s="1"/>
      <c r="G50658" s="1"/>
      <c r="H50658" s="1"/>
    </row>
    <row r="50659">
      <c r="A50659" s="1"/>
      <c r="B50659" s="1"/>
      <c r="C50659" s="1"/>
      <c r="D50659" s="8"/>
      <c r="E50659" s="1"/>
      <c r="F50659" s="1"/>
      <c r="G50659" s="1"/>
      <c r="H50659" s="1"/>
    </row>
    <row r="50660">
      <c r="A50660" s="1"/>
      <c r="B50660" s="1"/>
      <c r="C50660" s="1"/>
      <c r="D50660" s="8"/>
      <c r="E50660" s="1"/>
      <c r="F50660" s="1"/>
      <c r="G50660" s="1"/>
      <c r="H50660" s="1"/>
    </row>
    <row r="50661">
      <c r="A50661" s="1"/>
      <c r="B50661" s="1"/>
      <c r="C50661" s="1"/>
      <c r="D50661" s="8"/>
      <c r="E50661" s="1"/>
      <c r="F50661" s="1"/>
      <c r="G50661" s="1"/>
      <c r="H50661" s="1"/>
    </row>
    <row r="50662">
      <c r="A50662" s="1"/>
      <c r="B50662" s="1"/>
      <c r="C50662" s="1"/>
      <c r="D50662" s="8"/>
      <c r="E50662" s="1"/>
      <c r="F50662" s="1"/>
      <c r="G50662" s="1"/>
      <c r="H50662" s="1"/>
    </row>
    <row r="50663">
      <c r="A50663" s="1"/>
      <c r="B50663" s="1"/>
      <c r="C50663" s="1"/>
      <c r="D50663" s="8"/>
      <c r="E50663" s="1"/>
      <c r="F50663" s="1"/>
      <c r="G50663" s="1"/>
      <c r="H50663" s="1"/>
    </row>
    <row r="50664">
      <c r="A50664" s="1"/>
      <c r="B50664" s="1"/>
      <c r="C50664" s="1"/>
      <c r="D50664" s="8"/>
      <c r="E50664" s="1"/>
      <c r="F50664" s="1"/>
      <c r="G50664" s="1"/>
      <c r="H50664" s="1"/>
    </row>
    <row r="50665">
      <c r="A50665" s="1"/>
      <c r="B50665" s="1"/>
      <c r="C50665" s="1"/>
      <c r="D50665" s="8"/>
      <c r="E50665" s="1"/>
      <c r="F50665" s="1"/>
      <c r="G50665" s="1"/>
      <c r="H50665" s="1"/>
    </row>
    <row r="50666">
      <c r="A50666" s="1"/>
      <c r="B50666" s="1"/>
      <c r="C50666" s="1"/>
      <c r="D50666" s="8"/>
      <c r="E50666" s="1"/>
      <c r="F50666" s="1"/>
      <c r="G50666" s="1"/>
      <c r="H50666" s="1"/>
    </row>
    <row r="50667">
      <c r="A50667" s="1"/>
      <c r="B50667" s="1"/>
      <c r="C50667" s="1"/>
      <c r="D50667" s="8"/>
      <c r="E50667" s="1"/>
      <c r="F50667" s="1"/>
      <c r="G50667" s="1"/>
      <c r="H50667" s="1"/>
    </row>
    <row r="50668">
      <c r="A50668" s="1"/>
      <c r="B50668" s="1"/>
      <c r="C50668" s="1"/>
      <c r="D50668" s="8"/>
      <c r="E50668" s="1"/>
      <c r="F50668" s="1"/>
      <c r="G50668" s="1"/>
      <c r="H50668" s="1"/>
    </row>
    <row r="50669">
      <c r="A50669" s="1"/>
      <c r="B50669" s="1"/>
      <c r="C50669" s="1"/>
      <c r="D50669" s="8"/>
      <c r="E50669" s="1"/>
      <c r="F50669" s="1"/>
      <c r="G50669" s="1"/>
      <c r="H50669" s="1"/>
    </row>
    <row r="50670">
      <c r="A50670" s="1"/>
      <c r="B50670" s="1"/>
      <c r="C50670" s="1"/>
      <c r="D50670" s="8"/>
      <c r="E50670" s="1"/>
      <c r="F50670" s="1"/>
      <c r="G50670" s="1"/>
      <c r="H50670" s="1"/>
    </row>
    <row r="50671">
      <c r="A50671" s="1"/>
      <c r="B50671" s="1"/>
      <c r="C50671" s="1"/>
      <c r="D50671" s="8"/>
      <c r="E50671" s="1"/>
      <c r="F50671" s="1"/>
      <c r="G50671" s="1"/>
      <c r="H50671" s="1"/>
    </row>
    <row r="50672">
      <c r="A50672" s="1"/>
      <c r="B50672" s="1"/>
      <c r="C50672" s="1"/>
      <c r="D50672" s="8"/>
      <c r="E50672" s="1"/>
      <c r="F50672" s="1"/>
      <c r="G50672" s="1"/>
      <c r="H50672" s="1"/>
    </row>
    <row r="50673">
      <c r="A50673" s="1"/>
      <c r="B50673" s="1"/>
      <c r="C50673" s="1"/>
      <c r="D50673" s="8"/>
      <c r="E50673" s="1"/>
      <c r="F50673" s="1"/>
      <c r="G50673" s="1"/>
      <c r="H50673" s="1"/>
    </row>
    <row r="50674">
      <c r="A50674" s="1"/>
      <c r="B50674" s="1"/>
      <c r="C50674" s="1"/>
      <c r="D50674" s="8"/>
      <c r="E50674" s="1"/>
      <c r="F50674" s="1"/>
      <c r="G50674" s="1"/>
      <c r="H50674" s="1"/>
    </row>
    <row r="50675">
      <c r="A50675" s="1"/>
      <c r="B50675" s="1"/>
      <c r="C50675" s="1"/>
      <c r="D50675" s="8"/>
      <c r="E50675" s="1"/>
      <c r="F50675" s="1"/>
      <c r="G50675" s="1"/>
      <c r="H50675" s="1"/>
    </row>
    <row r="50676">
      <c r="A50676" s="1"/>
      <c r="B50676" s="1"/>
      <c r="C50676" s="1"/>
      <c r="D50676" s="8"/>
      <c r="E50676" s="1"/>
      <c r="F50676" s="1"/>
      <c r="G50676" s="1"/>
      <c r="H50676" s="1"/>
    </row>
    <row r="50677">
      <c r="A50677" s="1"/>
      <c r="B50677" s="1"/>
      <c r="C50677" s="1"/>
      <c r="D50677" s="8"/>
      <c r="E50677" s="1"/>
      <c r="F50677" s="1"/>
      <c r="G50677" s="1"/>
      <c r="H50677" s="1"/>
    </row>
    <row r="50678">
      <c r="A50678" s="1"/>
      <c r="B50678" s="1"/>
      <c r="C50678" s="1"/>
      <c r="D50678" s="8"/>
      <c r="E50678" s="1"/>
      <c r="F50678" s="1"/>
      <c r="G50678" s="1"/>
      <c r="H50678" s="1"/>
    </row>
    <row r="50679">
      <c r="A50679" s="1"/>
      <c r="B50679" s="1"/>
      <c r="C50679" s="1"/>
      <c r="D50679" s="8"/>
      <c r="E50679" s="1"/>
      <c r="F50679" s="1"/>
      <c r="G50679" s="1"/>
      <c r="H50679" s="1"/>
    </row>
    <row r="50680">
      <c r="A50680" s="1"/>
      <c r="B50680" s="1"/>
      <c r="C50680" s="1"/>
      <c r="D50680" s="8"/>
      <c r="E50680" s="1"/>
      <c r="F50680" s="1"/>
      <c r="G50680" s="1"/>
      <c r="H50680" s="1"/>
    </row>
    <row r="50681">
      <c r="A50681" s="1"/>
      <c r="B50681" s="1"/>
      <c r="C50681" s="1"/>
      <c r="D50681" s="8"/>
      <c r="E50681" s="1"/>
      <c r="F50681" s="1"/>
      <c r="G50681" s="1"/>
      <c r="H50681" s="1"/>
    </row>
    <row r="50682">
      <c r="A50682" s="1"/>
      <c r="B50682" s="1"/>
      <c r="C50682" s="1"/>
      <c r="D50682" s="8"/>
      <c r="E50682" s="1"/>
      <c r="F50682" s="1"/>
      <c r="G50682" s="1"/>
      <c r="H50682" s="1"/>
    </row>
    <row r="50683">
      <c r="A50683" s="1"/>
      <c r="B50683" s="1"/>
      <c r="C50683" s="1"/>
      <c r="D50683" s="8"/>
      <c r="E50683" s="1"/>
      <c r="F50683" s="1"/>
      <c r="G50683" s="1"/>
      <c r="H50683" s="1"/>
    </row>
    <row r="50684">
      <c r="A50684" s="1"/>
      <c r="B50684" s="1"/>
      <c r="C50684" s="1"/>
      <c r="D50684" s="8"/>
      <c r="E50684" s="1"/>
      <c r="F50684" s="1"/>
      <c r="G50684" s="1"/>
      <c r="H50684" s="1"/>
    </row>
    <row r="50685">
      <c r="A50685" s="1"/>
      <c r="B50685" s="1"/>
      <c r="C50685" s="1"/>
      <c r="D50685" s="8"/>
      <c r="E50685" s="1"/>
      <c r="F50685" s="1"/>
      <c r="G50685" s="1"/>
      <c r="H50685" s="1"/>
    </row>
    <row r="50686">
      <c r="A50686" s="1"/>
      <c r="B50686" s="1"/>
      <c r="C50686" s="1"/>
      <c r="D50686" s="8"/>
      <c r="E50686" s="1"/>
      <c r="F50686" s="1"/>
      <c r="G50686" s="1"/>
      <c r="H50686" s="1"/>
    </row>
    <row r="50687">
      <c r="A50687" s="1"/>
      <c r="B50687" s="1"/>
      <c r="C50687" s="1"/>
      <c r="D50687" s="8"/>
      <c r="E50687" s="1"/>
      <c r="F50687" s="1"/>
      <c r="G50687" s="1"/>
      <c r="H50687" s="1"/>
    </row>
    <row r="50688">
      <c r="A50688" s="1"/>
      <c r="B50688" s="1"/>
      <c r="C50688" s="1"/>
      <c r="D50688" s="8"/>
      <c r="E50688" s="1"/>
      <c r="F50688" s="1"/>
      <c r="G50688" s="1"/>
      <c r="H50688" s="1"/>
    </row>
    <row r="50689">
      <c r="A50689" s="1"/>
      <c r="B50689" s="1"/>
      <c r="C50689" s="1"/>
      <c r="D50689" s="8"/>
      <c r="E50689" s="1"/>
      <c r="F50689" s="1"/>
      <c r="G50689" s="1"/>
      <c r="H50689" s="1"/>
    </row>
    <row r="50690">
      <c r="A50690" s="1"/>
      <c r="B50690" s="1"/>
      <c r="C50690" s="1"/>
      <c r="D50690" s="8"/>
      <c r="E50690" s="1"/>
      <c r="F50690" s="1"/>
      <c r="G50690" s="1"/>
      <c r="H50690" s="1"/>
    </row>
    <row r="50691">
      <c r="A50691" s="1"/>
      <c r="B50691" s="1"/>
      <c r="C50691" s="1"/>
      <c r="D50691" s="8"/>
      <c r="E50691" s="1"/>
      <c r="F50691" s="1"/>
      <c r="G50691" s="1"/>
      <c r="H50691" s="1"/>
    </row>
    <row r="50692">
      <c r="A50692" s="1"/>
      <c r="B50692" s="1"/>
      <c r="C50692" s="1"/>
      <c r="D50692" s="8"/>
      <c r="E50692" s="1"/>
      <c r="F50692" s="1"/>
      <c r="G50692" s="1"/>
      <c r="H50692" s="1"/>
    </row>
    <row r="50693">
      <c r="A50693" s="1"/>
      <c r="B50693" s="1"/>
      <c r="C50693" s="1"/>
      <c r="D50693" s="8"/>
      <c r="E50693" s="1"/>
      <c r="F50693" s="1"/>
      <c r="G50693" s="1"/>
      <c r="H50693" s="1"/>
    </row>
    <row r="50694">
      <c r="A50694" s="1"/>
      <c r="B50694" s="1"/>
      <c r="C50694" s="1"/>
      <c r="D50694" s="8"/>
      <c r="E50694" s="1"/>
      <c r="F50694" s="1"/>
      <c r="G50694" s="1"/>
      <c r="H50694" s="1"/>
    </row>
    <row r="50695">
      <c r="A50695" s="1"/>
      <c r="B50695" s="1"/>
      <c r="C50695" s="1"/>
      <c r="D50695" s="8"/>
      <c r="E50695" s="1"/>
      <c r="F50695" s="1"/>
      <c r="G50695" s="1"/>
      <c r="H50695" s="1"/>
    </row>
    <row r="50696">
      <c r="A50696" s="1"/>
      <c r="B50696" s="1"/>
      <c r="C50696" s="1"/>
      <c r="D50696" s="8"/>
      <c r="E50696" s="1"/>
      <c r="F50696" s="1"/>
      <c r="G50696" s="1"/>
      <c r="H50696" s="1"/>
    </row>
    <row r="50697">
      <c r="A50697" s="1"/>
      <c r="B50697" s="1"/>
      <c r="C50697" s="1"/>
      <c r="D50697" s="8"/>
      <c r="E50697" s="1"/>
      <c r="F50697" s="1"/>
      <c r="G50697" s="1"/>
      <c r="H50697" s="1"/>
    </row>
    <row r="50698">
      <c r="A50698" s="1"/>
      <c r="B50698" s="1"/>
      <c r="C50698" s="1"/>
      <c r="D50698" s="8"/>
      <c r="E50698" s="1"/>
      <c r="F50698" s="1"/>
      <c r="G50698" s="1"/>
      <c r="H50698" s="1"/>
    </row>
    <row r="50699">
      <c r="A50699" s="1"/>
      <c r="B50699" s="1"/>
      <c r="C50699" s="1"/>
      <c r="D50699" s="8"/>
      <c r="E50699" s="1"/>
      <c r="F50699" s="1"/>
      <c r="G50699" s="1"/>
      <c r="H50699" s="1"/>
    </row>
    <row r="50700">
      <c r="A50700" s="1"/>
      <c r="B50700" s="1"/>
      <c r="C50700" s="1"/>
      <c r="D50700" s="8"/>
      <c r="E50700" s="1"/>
      <c r="F50700" s="1"/>
      <c r="G50700" s="1"/>
      <c r="H50700" s="1"/>
    </row>
    <row r="50701">
      <c r="A50701" s="1"/>
      <c r="B50701" s="1"/>
      <c r="C50701" s="1"/>
      <c r="D50701" s="8"/>
      <c r="E50701" s="1"/>
      <c r="F50701" s="1"/>
      <c r="G50701" s="1"/>
      <c r="H50701" s="1"/>
    </row>
    <row r="50702">
      <c r="A50702" s="1"/>
      <c r="B50702" s="1"/>
      <c r="C50702" s="1"/>
      <c r="D50702" s="8"/>
      <c r="E50702" s="1"/>
      <c r="F50702" s="1"/>
      <c r="G50702" s="1"/>
      <c r="H50702" s="1"/>
    </row>
    <row r="50703">
      <c r="A50703" s="1"/>
      <c r="B50703" s="1"/>
      <c r="C50703" s="1"/>
      <c r="D50703" s="8"/>
      <c r="E50703" s="1"/>
      <c r="F50703" s="1"/>
      <c r="G50703" s="1"/>
      <c r="H50703" s="1"/>
    </row>
    <row r="50704">
      <c r="A50704" s="1"/>
      <c r="B50704" s="1"/>
      <c r="C50704" s="1"/>
      <c r="D50704" s="8"/>
      <c r="E50704" s="1"/>
      <c r="F50704" s="1"/>
      <c r="G50704" s="1"/>
      <c r="H50704" s="1"/>
    </row>
    <row r="50705">
      <c r="A50705" s="1"/>
      <c r="B50705" s="1"/>
      <c r="C50705" s="1"/>
      <c r="D50705" s="8"/>
      <c r="E50705" s="1"/>
      <c r="F50705" s="1"/>
      <c r="G50705" s="1"/>
      <c r="H50705" s="1"/>
    </row>
    <row r="50706">
      <c r="A50706" s="1"/>
      <c r="B50706" s="1"/>
      <c r="C50706" s="1"/>
      <c r="D50706" s="8"/>
      <c r="E50706" s="1"/>
      <c r="F50706" s="1"/>
      <c r="G50706" s="1"/>
      <c r="H50706" s="1"/>
    </row>
    <row r="50707">
      <c r="A50707" s="1"/>
      <c r="B50707" s="1"/>
      <c r="C50707" s="1"/>
      <c r="D50707" s="8"/>
      <c r="E50707" s="1"/>
      <c r="F50707" s="1"/>
      <c r="G50707" s="1"/>
      <c r="H50707" s="1"/>
    </row>
    <row r="50708">
      <c r="A50708" s="1"/>
      <c r="B50708" s="1"/>
      <c r="C50708" s="1"/>
      <c r="D50708" s="8"/>
      <c r="E50708" s="1"/>
      <c r="F50708" s="1"/>
      <c r="G50708" s="1"/>
      <c r="H50708" s="1"/>
    </row>
    <row r="50709">
      <c r="A50709" s="1"/>
      <c r="B50709" s="1"/>
      <c r="C50709" s="1"/>
      <c r="D50709" s="8"/>
      <c r="E50709" s="1"/>
      <c r="F50709" s="1"/>
      <c r="G50709" s="1"/>
      <c r="H50709" s="1"/>
    </row>
    <row r="50710">
      <c r="A50710" s="1"/>
      <c r="B50710" s="1"/>
      <c r="C50710" s="1"/>
      <c r="D50710" s="8"/>
      <c r="E50710" s="1"/>
      <c r="F50710" s="1"/>
      <c r="G50710" s="1"/>
      <c r="H50710" s="1"/>
    </row>
    <row r="50711">
      <c r="A50711" s="1"/>
      <c r="B50711" s="1"/>
      <c r="C50711" s="1"/>
      <c r="D50711" s="8"/>
      <c r="E50711" s="1"/>
      <c r="F50711" s="1"/>
      <c r="G50711" s="1"/>
      <c r="H50711" s="1"/>
    </row>
    <row r="50712">
      <c r="A50712" s="1"/>
      <c r="B50712" s="1"/>
      <c r="C50712" s="1"/>
      <c r="D50712" s="8"/>
      <c r="E50712" s="1"/>
      <c r="F50712" s="1"/>
      <c r="G50712" s="1"/>
      <c r="H50712" s="1"/>
    </row>
    <row r="50713">
      <c r="A50713" s="1"/>
      <c r="B50713" s="1"/>
      <c r="C50713" s="1"/>
      <c r="D50713" s="8"/>
      <c r="E50713" s="1"/>
      <c r="F50713" s="1"/>
      <c r="G50713" s="1"/>
      <c r="H50713" s="1"/>
    </row>
    <row r="50714">
      <c r="A50714" s="1"/>
      <c r="B50714" s="1"/>
      <c r="C50714" s="1"/>
      <c r="D50714" s="8"/>
      <c r="E50714" s="1"/>
      <c r="F50714" s="1"/>
      <c r="G50714" s="1"/>
      <c r="H50714" s="1"/>
    </row>
    <row r="50715">
      <c r="A50715" s="1"/>
      <c r="B50715" s="1"/>
      <c r="C50715" s="1"/>
      <c r="D50715" s="8"/>
      <c r="E50715" s="1"/>
      <c r="F50715" s="1"/>
      <c r="G50715" s="1"/>
      <c r="H50715" s="1"/>
    </row>
    <row r="50716">
      <c r="A50716" s="1"/>
      <c r="B50716" s="1"/>
      <c r="C50716" s="1"/>
      <c r="D50716" s="8"/>
      <c r="E50716" s="1"/>
      <c r="F50716" s="1"/>
      <c r="G50716" s="1"/>
      <c r="H50716" s="1"/>
    </row>
    <row r="50717">
      <c r="A50717" s="1"/>
      <c r="B50717" s="1"/>
      <c r="C50717" s="1"/>
      <c r="D50717" s="8"/>
      <c r="E50717" s="1"/>
      <c r="F50717" s="1"/>
      <c r="G50717" s="1"/>
      <c r="H50717" s="1"/>
    </row>
    <row r="50718">
      <c r="A50718" s="1"/>
      <c r="B50718" s="1"/>
      <c r="C50718" s="1"/>
      <c r="D50718" s="8"/>
      <c r="E50718" s="1"/>
      <c r="F50718" s="1"/>
      <c r="G50718" s="1"/>
      <c r="H50718" s="1"/>
    </row>
    <row r="50719">
      <c r="A50719" s="1"/>
      <c r="B50719" s="1"/>
      <c r="C50719" s="1"/>
      <c r="D50719" s="8"/>
      <c r="E50719" s="1"/>
      <c r="F50719" s="1"/>
      <c r="G50719" s="1"/>
      <c r="H50719" s="1"/>
    </row>
    <row r="50720">
      <c r="A50720" s="1"/>
      <c r="B50720" s="1"/>
      <c r="C50720" s="1"/>
      <c r="D50720" s="8"/>
      <c r="E50720" s="1"/>
      <c r="F50720" s="1"/>
      <c r="G50720" s="1"/>
      <c r="H50720" s="1"/>
    </row>
    <row r="50721">
      <c r="A50721" s="1"/>
      <c r="B50721" s="1"/>
      <c r="C50721" s="1"/>
      <c r="D50721" s="8"/>
      <c r="E50721" s="1"/>
      <c r="F50721" s="1"/>
      <c r="G50721" s="1"/>
      <c r="H50721" s="1"/>
    </row>
    <row r="50722">
      <c r="A50722" s="1"/>
      <c r="B50722" s="1"/>
      <c r="C50722" s="1"/>
      <c r="D50722" s="8"/>
      <c r="E50722" s="1"/>
      <c r="F50722" s="1"/>
      <c r="G50722" s="1"/>
      <c r="H50722" s="1"/>
    </row>
    <row r="50723">
      <c r="A50723" s="1"/>
      <c r="B50723" s="1"/>
      <c r="C50723" s="1"/>
      <c r="D50723" s="8"/>
      <c r="E50723" s="1"/>
      <c r="F50723" s="1"/>
      <c r="G50723" s="1"/>
      <c r="H50723" s="1"/>
    </row>
    <row r="50724">
      <c r="A50724" s="1"/>
      <c r="B50724" s="1"/>
      <c r="C50724" s="1"/>
      <c r="D50724" s="8"/>
      <c r="E50724" s="1"/>
      <c r="F50724" s="1"/>
      <c r="G50724" s="1"/>
      <c r="H50724" s="1"/>
    </row>
    <row r="50725">
      <c r="A50725" s="1"/>
      <c r="B50725" s="1"/>
      <c r="C50725" s="1"/>
      <c r="D50725" s="8"/>
      <c r="E50725" s="1"/>
      <c r="F50725" s="1"/>
      <c r="G50725" s="1"/>
      <c r="H50725" s="1"/>
    </row>
    <row r="50726">
      <c r="A50726" s="1"/>
      <c r="B50726" s="1"/>
      <c r="C50726" s="1"/>
      <c r="D50726" s="8"/>
      <c r="E50726" s="1"/>
      <c r="F50726" s="1"/>
      <c r="G50726" s="1"/>
      <c r="H50726" s="1"/>
    </row>
    <row r="50727">
      <c r="A50727" s="1"/>
      <c r="B50727" s="1"/>
      <c r="C50727" s="1"/>
      <c r="D50727" s="8"/>
      <c r="E50727" s="1"/>
      <c r="F50727" s="1"/>
      <c r="G50727" s="1"/>
      <c r="H50727" s="1"/>
    </row>
    <row r="50728">
      <c r="A50728" s="1"/>
      <c r="B50728" s="1"/>
      <c r="C50728" s="1"/>
      <c r="D50728" s="8"/>
      <c r="E50728" s="1"/>
      <c r="F50728" s="1"/>
      <c r="G50728" s="1"/>
      <c r="H50728" s="1"/>
    </row>
    <row r="50729">
      <c r="A50729" s="1"/>
      <c r="B50729" s="1"/>
      <c r="C50729" s="1"/>
      <c r="D50729" s="8"/>
      <c r="E50729" s="1"/>
      <c r="F50729" s="1"/>
      <c r="G50729" s="1"/>
      <c r="H50729" s="1"/>
    </row>
    <row r="50730">
      <c r="A50730" s="1"/>
      <c r="B50730" s="1"/>
      <c r="C50730" s="1"/>
      <c r="D50730" s="8"/>
      <c r="E50730" s="1"/>
      <c r="F50730" s="1"/>
      <c r="G50730" s="1"/>
      <c r="H50730" s="1"/>
    </row>
    <row r="50731">
      <c r="A50731" s="1"/>
      <c r="B50731" s="1"/>
      <c r="C50731" s="1"/>
      <c r="D50731" s="8"/>
      <c r="E50731" s="1"/>
      <c r="F50731" s="1"/>
      <c r="G50731" s="1"/>
      <c r="H50731" s="1"/>
    </row>
    <row r="50732">
      <c r="A50732" s="1"/>
      <c r="B50732" s="1"/>
      <c r="C50732" s="1"/>
      <c r="D50732" s="8"/>
      <c r="E50732" s="1"/>
      <c r="F50732" s="1"/>
      <c r="G50732" s="1"/>
      <c r="H50732" s="1"/>
    </row>
    <row r="50733">
      <c r="A50733" s="1"/>
      <c r="B50733" s="1"/>
      <c r="C50733" s="1"/>
      <c r="D50733" s="8"/>
      <c r="E50733" s="1"/>
      <c r="F50733" s="1"/>
      <c r="G50733" s="1"/>
      <c r="H50733" s="1"/>
    </row>
    <row r="50734">
      <c r="A50734" s="1"/>
      <c r="B50734" s="1"/>
      <c r="C50734" s="1"/>
      <c r="D50734" s="8"/>
      <c r="E50734" s="1"/>
      <c r="F50734" s="1"/>
      <c r="G50734" s="1"/>
      <c r="H50734" s="1"/>
    </row>
    <row r="50735">
      <c r="A50735" s="1"/>
      <c r="B50735" s="1"/>
      <c r="C50735" s="1"/>
      <c r="D50735" s="8"/>
      <c r="E50735" s="1"/>
      <c r="F50735" s="1"/>
      <c r="G50735" s="1"/>
      <c r="H50735" s="1"/>
    </row>
    <row r="50736">
      <c r="A50736" s="1"/>
      <c r="B50736" s="1"/>
      <c r="C50736" s="1"/>
      <c r="D50736" s="8"/>
      <c r="E50736" s="1"/>
      <c r="F50736" s="1"/>
      <c r="G50736" s="1"/>
      <c r="H50736" s="1"/>
    </row>
    <row r="50737">
      <c r="A50737" s="1"/>
      <c r="B50737" s="1"/>
      <c r="C50737" s="1"/>
      <c r="D50737" s="8"/>
      <c r="E50737" s="1"/>
      <c r="F50737" s="1"/>
      <c r="G50737" s="1"/>
      <c r="H50737" s="1"/>
    </row>
    <row r="50738">
      <c r="A50738" s="1"/>
      <c r="B50738" s="1"/>
      <c r="C50738" s="1"/>
      <c r="D50738" s="8"/>
      <c r="E50738" s="1"/>
      <c r="F50738" s="1"/>
      <c r="G50738" s="1"/>
      <c r="H50738" s="1"/>
    </row>
    <row r="50739">
      <c r="A50739" s="1"/>
      <c r="B50739" s="1"/>
      <c r="C50739" s="1"/>
      <c r="D50739" s="8"/>
      <c r="E50739" s="1"/>
      <c r="F50739" s="1"/>
      <c r="G50739" s="1"/>
      <c r="H50739" s="1"/>
    </row>
    <row r="50740">
      <c r="A50740" s="1"/>
      <c r="B50740" s="1"/>
      <c r="C50740" s="1"/>
      <c r="D50740" s="8"/>
      <c r="E50740" s="1"/>
      <c r="F50740" s="1"/>
      <c r="G50740" s="1"/>
      <c r="H50740" s="1"/>
    </row>
    <row r="50741">
      <c r="A50741" s="1"/>
      <c r="B50741" s="1"/>
      <c r="C50741" s="1"/>
      <c r="D50741" s="8"/>
      <c r="E50741" s="1"/>
      <c r="F50741" s="1"/>
      <c r="G50741" s="1"/>
      <c r="H50741" s="1"/>
    </row>
    <row r="50742">
      <c r="A50742" s="1"/>
      <c r="B50742" s="1"/>
      <c r="C50742" s="1"/>
      <c r="D50742" s="8"/>
      <c r="E50742" s="1"/>
      <c r="F50742" s="1"/>
      <c r="G50742" s="1"/>
      <c r="H50742" s="1"/>
    </row>
    <row r="50743">
      <c r="A50743" s="1"/>
      <c r="B50743" s="1"/>
      <c r="C50743" s="1"/>
      <c r="D50743" s="8"/>
      <c r="E50743" s="1"/>
      <c r="F50743" s="1"/>
      <c r="G50743" s="1"/>
      <c r="H50743" s="1"/>
    </row>
    <row r="50744">
      <c r="A50744" s="1"/>
      <c r="B50744" s="1"/>
      <c r="C50744" s="1"/>
      <c r="D50744" s="8"/>
      <c r="E50744" s="1"/>
      <c r="F50744" s="1"/>
      <c r="G50744" s="1"/>
      <c r="H50744" s="1"/>
    </row>
    <row r="50745">
      <c r="A50745" s="1"/>
      <c r="B50745" s="1"/>
      <c r="C50745" s="1"/>
      <c r="D50745" s="8"/>
      <c r="E50745" s="1"/>
      <c r="F50745" s="1"/>
      <c r="G50745" s="1"/>
      <c r="H50745" s="1"/>
    </row>
    <row r="50746">
      <c r="A50746" s="1"/>
      <c r="B50746" s="1"/>
      <c r="C50746" s="1"/>
      <c r="D50746" s="8"/>
      <c r="E50746" s="1"/>
      <c r="F50746" s="1"/>
      <c r="G50746" s="1"/>
      <c r="H50746" s="1"/>
    </row>
    <row r="50747">
      <c r="A50747" s="1"/>
      <c r="B50747" s="1"/>
      <c r="C50747" s="1"/>
      <c r="D50747" s="8"/>
      <c r="E50747" s="1"/>
      <c r="F50747" s="1"/>
      <c r="G50747" s="1"/>
      <c r="H50747" s="1"/>
    </row>
    <row r="50748">
      <c r="A50748" s="1"/>
      <c r="B50748" s="1"/>
      <c r="C50748" s="1"/>
      <c r="D50748" s="8"/>
      <c r="E50748" s="1"/>
      <c r="F50748" s="1"/>
      <c r="G50748" s="1"/>
      <c r="H50748" s="1"/>
    </row>
    <row r="50749">
      <c r="A50749" s="1"/>
      <c r="B50749" s="1"/>
      <c r="C50749" s="1"/>
      <c r="D50749" s="8"/>
      <c r="E50749" s="1"/>
      <c r="F50749" s="1"/>
      <c r="G50749" s="1"/>
      <c r="H50749" s="1"/>
    </row>
    <row r="50750">
      <c r="A50750" s="1"/>
      <c r="B50750" s="1"/>
      <c r="C50750" s="1"/>
      <c r="D50750" s="8"/>
      <c r="E50750" s="1"/>
      <c r="F50750" s="1"/>
      <c r="G50750" s="1"/>
      <c r="H50750" s="1"/>
    </row>
    <row r="50751">
      <c r="A50751" s="1"/>
      <c r="B50751" s="1"/>
      <c r="C50751" s="1"/>
      <c r="D50751" s="8"/>
      <c r="E50751" s="1"/>
      <c r="F50751" s="1"/>
      <c r="G50751" s="1"/>
      <c r="H50751" s="1"/>
    </row>
    <row r="50752">
      <c r="A50752" s="1"/>
      <c r="B50752" s="1"/>
      <c r="C50752" s="1"/>
      <c r="D50752" s="8"/>
      <c r="E50752" s="1"/>
      <c r="F50752" s="1"/>
      <c r="G50752" s="1"/>
      <c r="H50752" s="1"/>
    </row>
    <row r="50753">
      <c r="A50753" s="1"/>
      <c r="B50753" s="1"/>
      <c r="C50753" s="1"/>
      <c r="D50753" s="8"/>
      <c r="E50753" s="1"/>
      <c r="F50753" s="1"/>
      <c r="G50753" s="1"/>
      <c r="H50753" s="1"/>
    </row>
    <row r="50754">
      <c r="A50754" s="1"/>
      <c r="B50754" s="1"/>
      <c r="C50754" s="1"/>
      <c r="D50754" s="8"/>
      <c r="E50754" s="1"/>
      <c r="F50754" s="1"/>
      <c r="G50754" s="1"/>
      <c r="H50754" s="1"/>
    </row>
    <row r="50755">
      <c r="A50755" s="1"/>
      <c r="B50755" s="1"/>
      <c r="C50755" s="1"/>
      <c r="D50755" s="8"/>
      <c r="E50755" s="1"/>
      <c r="F50755" s="1"/>
      <c r="G50755" s="1"/>
      <c r="H50755" s="1"/>
    </row>
    <row r="50756">
      <c r="A50756" s="1"/>
      <c r="B50756" s="1"/>
      <c r="C50756" s="1"/>
      <c r="D50756" s="8"/>
      <c r="E50756" s="1"/>
      <c r="F50756" s="1"/>
      <c r="G50756" s="1"/>
      <c r="H50756" s="1"/>
    </row>
    <row r="50757">
      <c r="A50757" s="1"/>
      <c r="B50757" s="1"/>
      <c r="C50757" s="1"/>
      <c r="D50757" s="8"/>
      <c r="E50757" s="1"/>
      <c r="F50757" s="1"/>
      <c r="G50757" s="1"/>
      <c r="H50757" s="1"/>
    </row>
    <row r="50758">
      <c r="A50758" s="1"/>
      <c r="B50758" s="1"/>
      <c r="C50758" s="1"/>
      <c r="D50758" s="8"/>
      <c r="E50758" s="1"/>
      <c r="F50758" s="1"/>
      <c r="G50758" s="1"/>
      <c r="H50758" s="1"/>
    </row>
    <row r="50759">
      <c r="A50759" s="1"/>
      <c r="B50759" s="1"/>
      <c r="C50759" s="1"/>
      <c r="D50759" s="8"/>
      <c r="E50759" s="1"/>
      <c r="F50759" s="1"/>
      <c r="G50759" s="1"/>
      <c r="H50759" s="1"/>
    </row>
    <row r="50760">
      <c r="A50760" s="1"/>
      <c r="B50760" s="1"/>
      <c r="C50760" s="1"/>
      <c r="D50760" s="8"/>
      <c r="E50760" s="1"/>
      <c r="F50760" s="1"/>
      <c r="G50760" s="1"/>
      <c r="H50760" s="1"/>
    </row>
    <row r="50761">
      <c r="A50761" s="1"/>
      <c r="B50761" s="1"/>
      <c r="C50761" s="1"/>
      <c r="D50761" s="8"/>
      <c r="E50761" s="1"/>
      <c r="F50761" s="1"/>
      <c r="G50761" s="1"/>
      <c r="H50761" s="1"/>
    </row>
    <row r="50762">
      <c r="A50762" s="1"/>
      <c r="B50762" s="1"/>
      <c r="C50762" s="1"/>
      <c r="D50762" s="8"/>
      <c r="E50762" s="1"/>
      <c r="F50762" s="1"/>
      <c r="G50762" s="1"/>
      <c r="H50762" s="1"/>
    </row>
    <row r="50763">
      <c r="A50763" s="1"/>
      <c r="B50763" s="1"/>
      <c r="C50763" s="1"/>
      <c r="D50763" s="8"/>
      <c r="E50763" s="1"/>
      <c r="F50763" s="1"/>
      <c r="G50763" s="1"/>
      <c r="H50763" s="1"/>
    </row>
    <row r="50764">
      <c r="A50764" s="1"/>
      <c r="B50764" s="1"/>
      <c r="C50764" s="1"/>
      <c r="D50764" s="8"/>
      <c r="E50764" s="1"/>
      <c r="F50764" s="1"/>
      <c r="G50764" s="1"/>
      <c r="H50764" s="1"/>
    </row>
    <row r="50765">
      <c r="A50765" s="1"/>
      <c r="B50765" s="1"/>
      <c r="C50765" s="1"/>
      <c r="D50765" s="8"/>
      <c r="E50765" s="1"/>
      <c r="F50765" s="1"/>
      <c r="G50765" s="1"/>
      <c r="H50765" s="1"/>
    </row>
    <row r="50766">
      <c r="A50766" s="1"/>
      <c r="B50766" s="1"/>
      <c r="C50766" s="1"/>
      <c r="D50766" s="8"/>
      <c r="E50766" s="1"/>
      <c r="F50766" s="1"/>
      <c r="G50766" s="1"/>
      <c r="H50766" s="1"/>
    </row>
    <row r="50767">
      <c r="A50767" s="1"/>
      <c r="B50767" s="1"/>
      <c r="C50767" s="1"/>
      <c r="D50767" s="8"/>
      <c r="E50767" s="1"/>
      <c r="F50767" s="1"/>
      <c r="G50767" s="1"/>
      <c r="H50767" s="1"/>
    </row>
    <row r="50768">
      <c r="A50768" s="1"/>
      <c r="B50768" s="1"/>
      <c r="C50768" s="1"/>
      <c r="D50768" s="8"/>
      <c r="E50768" s="1"/>
      <c r="F50768" s="1"/>
      <c r="G50768" s="1"/>
      <c r="H50768" s="1"/>
    </row>
    <row r="50769">
      <c r="A50769" s="1"/>
      <c r="B50769" s="1"/>
      <c r="C50769" s="1"/>
      <c r="D50769" s="8"/>
      <c r="E50769" s="1"/>
      <c r="F50769" s="1"/>
      <c r="G50769" s="1"/>
      <c r="H50769" s="1"/>
    </row>
    <row r="50770">
      <c r="A50770" s="1"/>
      <c r="B50770" s="1"/>
      <c r="C50770" s="1"/>
      <c r="D50770" s="8"/>
      <c r="E50770" s="1"/>
      <c r="F50770" s="1"/>
      <c r="G50770" s="1"/>
      <c r="H50770" s="1"/>
    </row>
    <row r="50771">
      <c r="A50771" s="1"/>
      <c r="B50771" s="1"/>
      <c r="C50771" s="1"/>
      <c r="D50771" s="8"/>
      <c r="E50771" s="1"/>
      <c r="F50771" s="1"/>
      <c r="G50771" s="1"/>
      <c r="H50771" s="1"/>
    </row>
    <row r="50772">
      <c r="A50772" s="1"/>
      <c r="B50772" s="1"/>
      <c r="C50772" s="1"/>
      <c r="D50772" s="8"/>
      <c r="E50772" s="1"/>
      <c r="F50772" s="1"/>
      <c r="G50772" s="1"/>
      <c r="H50772" s="1"/>
    </row>
    <row r="50773">
      <c r="A50773" s="1"/>
      <c r="B50773" s="1"/>
      <c r="C50773" s="1"/>
      <c r="D50773" s="8"/>
      <c r="E50773" s="1"/>
      <c r="F50773" s="1"/>
      <c r="G50773" s="1"/>
      <c r="H50773" s="1"/>
    </row>
    <row r="50774">
      <c r="A50774" s="1"/>
      <c r="B50774" s="1"/>
      <c r="C50774" s="1"/>
      <c r="D50774" s="8"/>
      <c r="E50774" s="1"/>
      <c r="F50774" s="1"/>
      <c r="G50774" s="1"/>
      <c r="H50774" s="1"/>
    </row>
    <row r="50775">
      <c r="A50775" s="1"/>
      <c r="B50775" s="1"/>
      <c r="C50775" s="1"/>
      <c r="D50775" s="8"/>
      <c r="E50775" s="1"/>
      <c r="F50775" s="1"/>
      <c r="G50775" s="1"/>
      <c r="H50775" s="1"/>
    </row>
    <row r="50776">
      <c r="A50776" s="1"/>
      <c r="B50776" s="1"/>
      <c r="C50776" s="1"/>
      <c r="D50776" s="8"/>
      <c r="E50776" s="1"/>
      <c r="F50776" s="1"/>
      <c r="G50776" s="1"/>
      <c r="H50776" s="1"/>
    </row>
    <row r="50777">
      <c r="A50777" s="1"/>
      <c r="B50777" s="1"/>
      <c r="C50777" s="1"/>
      <c r="D50777" s="8"/>
      <c r="E50777" s="1"/>
      <c r="F50777" s="1"/>
      <c r="G50777" s="1"/>
      <c r="H50777" s="1"/>
    </row>
    <row r="50778">
      <c r="A50778" s="1"/>
      <c r="B50778" s="1"/>
      <c r="C50778" s="1"/>
      <c r="D50778" s="8"/>
      <c r="E50778" s="1"/>
      <c r="F50778" s="1"/>
      <c r="G50778" s="1"/>
      <c r="H50778" s="1"/>
    </row>
    <row r="50779">
      <c r="A50779" s="1"/>
      <c r="B50779" s="1"/>
      <c r="C50779" s="1"/>
      <c r="D50779" s="8"/>
      <c r="E50779" s="1"/>
      <c r="F50779" s="1"/>
      <c r="G50779" s="1"/>
      <c r="H50779" s="1"/>
    </row>
    <row r="50780">
      <c r="A50780" s="1"/>
      <c r="B50780" s="1"/>
      <c r="C50780" s="1"/>
      <c r="D50780" s="8"/>
      <c r="E50780" s="1"/>
      <c r="F50780" s="1"/>
      <c r="G50780" s="1"/>
      <c r="H50780" s="1"/>
    </row>
    <row r="50781">
      <c r="A50781" s="1"/>
      <c r="B50781" s="1"/>
      <c r="C50781" s="1"/>
      <c r="D50781" s="8"/>
      <c r="E50781" s="1"/>
      <c r="F50781" s="1"/>
      <c r="G50781" s="1"/>
      <c r="H50781" s="1"/>
    </row>
    <row r="50782">
      <c r="A50782" s="1"/>
      <c r="B50782" s="1"/>
      <c r="C50782" s="1"/>
      <c r="D50782" s="8"/>
      <c r="E50782" s="1"/>
      <c r="F50782" s="1"/>
      <c r="G50782" s="1"/>
      <c r="H50782" s="1"/>
    </row>
    <row r="50783">
      <c r="A50783" s="1"/>
      <c r="B50783" s="1"/>
      <c r="C50783" s="1"/>
      <c r="D50783" s="8"/>
      <c r="E50783" s="1"/>
      <c r="F50783" s="1"/>
      <c r="G50783" s="1"/>
      <c r="H50783" s="1"/>
    </row>
    <row r="50784">
      <c r="A50784" s="1"/>
      <c r="B50784" s="1"/>
      <c r="C50784" s="1"/>
      <c r="D50784" s="8"/>
      <c r="E50784" s="1"/>
      <c r="F50784" s="1"/>
      <c r="G50784" s="1"/>
      <c r="H50784" s="1"/>
    </row>
    <row r="50785">
      <c r="A50785" s="1"/>
      <c r="B50785" s="1"/>
      <c r="C50785" s="1"/>
      <c r="D50785" s="8"/>
      <c r="E50785" s="1"/>
      <c r="F50785" s="1"/>
      <c r="G50785" s="1"/>
      <c r="H50785" s="1"/>
    </row>
    <row r="50786">
      <c r="A50786" s="1"/>
      <c r="B50786" s="1"/>
      <c r="C50786" s="1"/>
      <c r="D50786" s="8"/>
      <c r="E50786" s="1"/>
      <c r="F50786" s="1"/>
      <c r="G50786" s="1"/>
      <c r="H50786" s="1"/>
    </row>
    <row r="50787">
      <c r="A50787" s="1"/>
      <c r="B50787" s="1"/>
      <c r="C50787" s="1"/>
      <c r="D50787" s="8"/>
      <c r="E50787" s="1"/>
      <c r="F50787" s="1"/>
      <c r="G50787" s="1"/>
      <c r="H50787" s="1"/>
    </row>
    <row r="50788">
      <c r="A50788" s="1"/>
      <c r="B50788" s="1"/>
      <c r="C50788" s="1"/>
      <c r="D50788" s="8"/>
      <c r="E50788" s="1"/>
      <c r="F50788" s="1"/>
      <c r="G50788" s="1"/>
      <c r="H50788" s="1"/>
    </row>
    <row r="50789">
      <c r="A50789" s="1"/>
      <c r="B50789" s="1"/>
      <c r="C50789" s="1"/>
      <c r="D50789" s="8"/>
      <c r="E50789" s="1"/>
      <c r="F50789" s="1"/>
      <c r="G50789" s="1"/>
      <c r="H50789" s="1"/>
    </row>
    <row r="50790">
      <c r="A50790" s="1"/>
      <c r="B50790" s="1"/>
      <c r="C50790" s="1"/>
      <c r="D50790" s="8"/>
      <c r="E50790" s="1"/>
      <c r="F50790" s="1"/>
      <c r="G50790" s="1"/>
      <c r="H50790" s="1"/>
    </row>
    <row r="50791">
      <c r="A50791" s="1"/>
      <c r="B50791" s="1"/>
      <c r="C50791" s="1"/>
      <c r="D50791" s="8"/>
      <c r="E50791" s="1"/>
      <c r="F50791" s="1"/>
      <c r="G50791" s="1"/>
      <c r="H50791" s="1"/>
    </row>
    <row r="50792">
      <c r="A50792" s="1"/>
      <c r="B50792" s="1"/>
      <c r="C50792" s="1"/>
      <c r="D50792" s="8"/>
      <c r="E50792" s="1"/>
      <c r="F50792" s="1"/>
      <c r="G50792" s="1"/>
      <c r="H50792" s="1"/>
    </row>
    <row r="50793">
      <c r="A50793" s="1"/>
      <c r="B50793" s="1"/>
      <c r="C50793" s="1"/>
      <c r="D50793" s="8"/>
      <c r="E50793" s="1"/>
      <c r="F50793" s="1"/>
      <c r="G50793" s="1"/>
      <c r="H50793" s="1"/>
    </row>
    <row r="50794">
      <c r="A50794" s="1"/>
      <c r="B50794" s="1"/>
      <c r="C50794" s="1"/>
      <c r="D50794" s="8"/>
      <c r="E50794" s="1"/>
      <c r="F50794" s="1"/>
      <c r="G50794" s="1"/>
      <c r="H50794" s="1"/>
    </row>
    <row r="50795">
      <c r="A50795" s="1"/>
      <c r="B50795" s="1"/>
      <c r="C50795" s="1"/>
      <c r="D50795" s="8"/>
      <c r="E50795" s="1"/>
      <c r="F50795" s="1"/>
      <c r="G50795" s="1"/>
      <c r="H50795" s="1"/>
    </row>
    <row r="50796">
      <c r="A50796" s="1"/>
      <c r="B50796" s="1"/>
      <c r="C50796" s="1"/>
      <c r="D50796" s="8"/>
      <c r="E50796" s="1"/>
      <c r="F50796" s="1"/>
      <c r="G50796" s="1"/>
      <c r="H50796" s="1"/>
    </row>
    <row r="50797">
      <c r="A50797" s="1"/>
      <c r="B50797" s="1"/>
      <c r="C50797" s="1"/>
      <c r="D50797" s="8"/>
      <c r="E50797" s="1"/>
      <c r="F50797" s="1"/>
      <c r="G50797" s="1"/>
      <c r="H50797" s="1"/>
    </row>
    <row r="50798">
      <c r="A50798" s="1"/>
      <c r="B50798" s="1"/>
      <c r="C50798" s="1"/>
      <c r="D50798" s="8"/>
      <c r="E50798" s="1"/>
      <c r="F50798" s="1"/>
      <c r="G50798" s="1"/>
      <c r="H50798" s="1"/>
    </row>
    <row r="50799">
      <c r="A50799" s="1"/>
      <c r="B50799" s="1"/>
      <c r="C50799" s="1"/>
      <c r="D50799" s="8"/>
      <c r="E50799" s="1"/>
      <c r="F50799" s="1"/>
      <c r="G50799" s="1"/>
      <c r="H50799" s="1"/>
    </row>
    <row r="50800">
      <c r="A50800" s="1"/>
      <c r="B50800" s="1"/>
      <c r="C50800" s="1"/>
      <c r="D50800" s="8"/>
      <c r="E50800" s="1"/>
      <c r="F50800" s="1"/>
      <c r="G50800" s="1"/>
      <c r="H50800" s="1"/>
    </row>
    <row r="50801">
      <c r="A50801" s="1"/>
      <c r="B50801" s="1"/>
      <c r="C50801" s="1"/>
      <c r="D50801" s="8"/>
      <c r="E50801" s="1"/>
      <c r="F50801" s="1"/>
      <c r="G50801" s="1"/>
      <c r="H50801" s="1"/>
    </row>
    <row r="50802">
      <c r="A50802" s="1"/>
      <c r="B50802" s="1"/>
      <c r="C50802" s="1"/>
      <c r="D50802" s="8"/>
      <c r="E50802" s="1"/>
      <c r="F50802" s="1"/>
      <c r="G50802" s="1"/>
      <c r="H50802" s="1"/>
    </row>
    <row r="50803">
      <c r="A50803" s="1"/>
      <c r="B50803" s="1"/>
      <c r="C50803" s="1"/>
      <c r="D50803" s="8"/>
      <c r="E50803" s="1"/>
      <c r="F50803" s="1"/>
      <c r="G50803" s="1"/>
      <c r="H50803" s="1"/>
    </row>
    <row r="50804">
      <c r="A50804" s="1"/>
      <c r="B50804" s="1"/>
      <c r="C50804" s="1"/>
      <c r="D50804" s="8"/>
      <c r="E50804" s="1"/>
      <c r="F50804" s="1"/>
      <c r="G50804" s="1"/>
      <c r="H50804" s="1"/>
    </row>
    <row r="50805">
      <c r="A50805" s="1"/>
      <c r="B50805" s="1"/>
      <c r="C50805" s="1"/>
      <c r="D50805" s="8"/>
      <c r="E50805" s="1"/>
      <c r="F50805" s="1"/>
      <c r="G50805" s="1"/>
      <c r="H50805" s="1"/>
    </row>
    <row r="50806">
      <c r="A50806" s="1"/>
      <c r="B50806" s="1"/>
      <c r="C50806" s="1"/>
      <c r="D50806" s="8"/>
      <c r="E50806" s="1"/>
      <c r="F50806" s="1"/>
      <c r="G50806" s="1"/>
      <c r="H50806" s="1"/>
    </row>
    <row r="50807">
      <c r="A50807" s="1"/>
      <c r="B50807" s="1"/>
      <c r="C50807" s="1"/>
      <c r="D50807" s="8"/>
      <c r="E50807" s="1"/>
      <c r="F50807" s="1"/>
      <c r="G50807" s="1"/>
      <c r="H50807" s="1"/>
    </row>
    <row r="50808">
      <c r="A50808" s="1"/>
      <c r="B50808" s="1"/>
      <c r="C50808" s="1"/>
      <c r="D50808" s="8"/>
      <c r="E50808" s="1"/>
      <c r="F50808" s="1"/>
      <c r="G50808" s="1"/>
      <c r="H50808" s="1"/>
    </row>
    <row r="50809">
      <c r="A50809" s="1"/>
      <c r="B50809" s="1"/>
      <c r="C50809" s="1"/>
      <c r="D50809" s="8"/>
      <c r="E50809" s="1"/>
      <c r="F50809" s="1"/>
      <c r="G50809" s="1"/>
      <c r="H50809" s="1"/>
    </row>
    <row r="50810">
      <c r="A50810" s="1"/>
      <c r="B50810" s="1"/>
      <c r="C50810" s="1"/>
      <c r="D50810" s="8"/>
      <c r="E50810" s="1"/>
      <c r="F50810" s="1"/>
      <c r="G50810" s="1"/>
      <c r="H50810" s="1"/>
    </row>
    <row r="50811">
      <c r="A50811" s="1"/>
      <c r="B50811" s="1"/>
      <c r="C50811" s="1"/>
      <c r="D50811" s="8"/>
      <c r="E50811" s="1"/>
      <c r="F50811" s="1"/>
      <c r="G50811" s="1"/>
      <c r="H50811" s="1"/>
    </row>
    <row r="50812">
      <c r="A50812" s="1"/>
      <c r="B50812" s="1"/>
      <c r="C50812" s="1"/>
      <c r="D50812" s="8"/>
      <c r="E50812" s="1"/>
      <c r="F50812" s="1"/>
      <c r="G50812" s="1"/>
      <c r="H50812" s="1"/>
    </row>
    <row r="50813">
      <c r="A50813" s="1"/>
      <c r="B50813" s="1"/>
      <c r="C50813" s="1"/>
      <c r="D50813" s="8"/>
      <c r="E50813" s="1"/>
      <c r="F50813" s="1"/>
      <c r="G50813" s="1"/>
      <c r="H50813" s="1"/>
    </row>
    <row r="50814">
      <c r="A50814" s="1"/>
      <c r="B50814" s="1"/>
      <c r="C50814" s="1"/>
      <c r="D50814" s="8"/>
      <c r="E50814" s="1"/>
      <c r="F50814" s="1"/>
      <c r="G50814" s="1"/>
      <c r="H50814" s="1"/>
    </row>
    <row r="50815">
      <c r="A50815" s="1"/>
      <c r="B50815" s="1"/>
      <c r="C50815" s="1"/>
      <c r="D50815" s="8"/>
      <c r="E50815" s="1"/>
      <c r="F50815" s="1"/>
      <c r="G50815" s="1"/>
      <c r="H50815" s="1"/>
    </row>
    <row r="50816">
      <c r="A50816" s="1"/>
      <c r="B50816" s="1"/>
      <c r="C50816" s="1"/>
      <c r="D50816" s="8"/>
      <c r="E50816" s="1"/>
      <c r="F50816" s="1"/>
      <c r="G50816" s="1"/>
      <c r="H50816" s="1"/>
    </row>
    <row r="50817">
      <c r="A50817" s="1"/>
      <c r="B50817" s="1"/>
      <c r="C50817" s="1"/>
      <c r="D50817" s="8"/>
      <c r="E50817" s="1"/>
      <c r="F50817" s="1"/>
      <c r="G50817" s="1"/>
      <c r="H50817" s="1"/>
    </row>
    <row r="50818">
      <c r="A50818" s="1"/>
      <c r="B50818" s="1"/>
      <c r="C50818" s="1"/>
      <c r="D50818" s="8"/>
      <c r="E50818" s="1"/>
      <c r="F50818" s="1"/>
      <c r="G50818" s="1"/>
      <c r="H50818" s="1"/>
    </row>
    <row r="50819">
      <c r="A50819" s="1"/>
      <c r="B50819" s="1"/>
      <c r="C50819" s="1"/>
      <c r="D50819" s="8"/>
      <c r="E50819" s="1"/>
      <c r="F50819" s="1"/>
      <c r="G50819" s="1"/>
      <c r="H50819" s="1"/>
    </row>
    <row r="50820">
      <c r="A50820" s="1"/>
      <c r="B50820" s="1"/>
      <c r="C50820" s="1"/>
      <c r="D50820" s="8"/>
      <c r="E50820" s="1"/>
      <c r="F50820" s="1"/>
      <c r="G50820" s="1"/>
      <c r="H50820" s="1"/>
    </row>
    <row r="50821">
      <c r="A50821" s="1"/>
      <c r="B50821" s="1"/>
      <c r="C50821" s="1"/>
      <c r="D50821" s="8"/>
      <c r="E50821" s="1"/>
      <c r="F50821" s="1"/>
      <c r="G50821" s="1"/>
      <c r="H50821" s="1"/>
    </row>
    <row r="50822">
      <c r="A50822" s="1"/>
      <c r="B50822" s="1"/>
      <c r="C50822" s="1"/>
      <c r="D50822" s="8"/>
      <c r="E50822" s="1"/>
      <c r="F50822" s="1"/>
      <c r="G50822" s="1"/>
      <c r="H50822" s="1"/>
    </row>
    <row r="50823">
      <c r="A50823" s="1"/>
      <c r="B50823" s="1"/>
      <c r="C50823" s="1"/>
      <c r="D50823" s="8"/>
      <c r="E50823" s="1"/>
      <c r="F50823" s="1"/>
      <c r="G50823" s="1"/>
      <c r="H50823" s="1"/>
    </row>
    <row r="50824">
      <c r="A50824" s="1"/>
      <c r="B50824" s="1"/>
      <c r="C50824" s="1"/>
      <c r="D50824" s="8"/>
      <c r="E50824" s="1"/>
      <c r="F50824" s="1"/>
      <c r="G50824" s="1"/>
      <c r="H50824" s="1"/>
    </row>
    <row r="50825">
      <c r="A50825" s="1"/>
      <c r="B50825" s="1"/>
      <c r="C50825" s="1"/>
      <c r="D50825" s="8"/>
      <c r="E50825" s="1"/>
      <c r="F50825" s="1"/>
      <c r="G50825" s="1"/>
      <c r="H50825" s="1"/>
    </row>
    <row r="50826">
      <c r="A50826" s="1"/>
      <c r="B50826" s="1"/>
      <c r="C50826" s="1"/>
      <c r="D50826" s="8"/>
      <c r="E50826" s="1"/>
      <c r="F50826" s="1"/>
      <c r="G50826" s="1"/>
      <c r="H50826" s="1"/>
    </row>
    <row r="50827">
      <c r="A50827" s="1"/>
      <c r="B50827" s="1"/>
      <c r="C50827" s="1"/>
      <c r="D50827" s="8"/>
      <c r="E50827" s="1"/>
      <c r="F50827" s="1"/>
      <c r="G50827" s="1"/>
      <c r="H50827" s="1"/>
    </row>
    <row r="50828">
      <c r="A50828" s="1"/>
      <c r="B50828" s="1"/>
      <c r="C50828" s="1"/>
      <c r="D50828" s="8"/>
      <c r="E50828" s="1"/>
      <c r="F50828" s="1"/>
      <c r="G50828" s="1"/>
      <c r="H50828" s="1"/>
    </row>
    <row r="50829">
      <c r="A50829" s="1"/>
      <c r="B50829" s="1"/>
      <c r="C50829" s="1"/>
      <c r="D50829" s="8"/>
      <c r="E50829" s="1"/>
      <c r="F50829" s="1"/>
      <c r="G50829" s="1"/>
      <c r="H50829" s="1"/>
    </row>
    <row r="50830">
      <c r="A50830" s="1"/>
      <c r="B50830" s="1"/>
      <c r="C50830" s="1"/>
      <c r="D50830" s="8"/>
      <c r="E50830" s="1"/>
      <c r="F50830" s="1"/>
      <c r="G50830" s="1"/>
      <c r="H50830" s="1"/>
    </row>
    <row r="50831">
      <c r="A50831" s="1"/>
      <c r="B50831" s="1"/>
      <c r="C50831" s="1"/>
      <c r="D50831" s="8"/>
      <c r="E50831" s="1"/>
      <c r="F50831" s="1"/>
      <c r="G50831" s="1"/>
      <c r="H50831" s="1"/>
    </row>
    <row r="50832">
      <c r="A50832" s="1"/>
      <c r="B50832" s="1"/>
      <c r="C50832" s="1"/>
      <c r="D50832" s="8"/>
      <c r="E50832" s="1"/>
      <c r="F50832" s="1"/>
      <c r="G50832" s="1"/>
      <c r="H50832" s="1"/>
    </row>
    <row r="50833">
      <c r="A50833" s="1"/>
      <c r="B50833" s="1"/>
      <c r="C50833" s="1"/>
      <c r="D50833" s="8"/>
      <c r="E50833" s="1"/>
      <c r="F50833" s="1"/>
      <c r="G50833" s="1"/>
      <c r="H50833" s="1"/>
    </row>
    <row r="50834">
      <c r="A50834" s="1"/>
      <c r="B50834" s="1"/>
      <c r="C50834" s="1"/>
      <c r="D50834" s="8"/>
      <c r="E50834" s="1"/>
      <c r="F50834" s="1"/>
      <c r="G50834" s="1"/>
      <c r="H50834" s="1"/>
    </row>
    <row r="50835">
      <c r="A50835" s="1"/>
      <c r="B50835" s="1"/>
      <c r="C50835" s="1"/>
      <c r="D50835" s="8"/>
      <c r="E50835" s="1"/>
      <c r="F50835" s="1"/>
      <c r="G50835" s="1"/>
      <c r="H50835" s="1"/>
    </row>
    <row r="50836">
      <c r="A50836" s="1"/>
      <c r="B50836" s="1"/>
      <c r="C50836" s="1"/>
      <c r="D50836" s="8"/>
      <c r="E50836" s="1"/>
      <c r="F50836" s="1"/>
      <c r="G50836" s="1"/>
      <c r="H50836" s="1"/>
    </row>
    <row r="50837">
      <c r="A50837" s="1"/>
      <c r="B50837" s="1"/>
      <c r="C50837" s="1"/>
      <c r="D50837" s="8"/>
      <c r="E50837" s="1"/>
      <c r="F50837" s="1"/>
      <c r="G50837" s="1"/>
      <c r="H50837" s="1"/>
    </row>
    <row r="50838">
      <c r="A50838" s="1"/>
      <c r="B50838" s="1"/>
      <c r="C50838" s="1"/>
      <c r="D50838" s="8"/>
      <c r="E50838" s="1"/>
      <c r="F50838" s="1"/>
      <c r="G50838" s="1"/>
      <c r="H50838" s="1"/>
    </row>
    <row r="50839">
      <c r="A50839" s="1"/>
      <c r="B50839" s="1"/>
      <c r="C50839" s="1"/>
      <c r="D50839" s="8"/>
      <c r="E50839" s="1"/>
      <c r="F50839" s="1"/>
      <c r="G50839" s="1"/>
      <c r="H50839" s="1"/>
    </row>
    <row r="50840">
      <c r="A50840" s="1"/>
      <c r="B50840" s="1"/>
      <c r="C50840" s="1"/>
      <c r="D50840" s="8"/>
      <c r="E50840" s="1"/>
      <c r="F50840" s="1"/>
      <c r="G50840" s="1"/>
      <c r="H50840" s="1"/>
    </row>
    <row r="50841">
      <c r="A50841" s="1"/>
      <c r="B50841" s="1"/>
      <c r="C50841" s="1"/>
      <c r="D50841" s="8"/>
      <c r="E50841" s="1"/>
      <c r="F50841" s="1"/>
      <c r="G50841" s="1"/>
      <c r="H50841" s="1"/>
    </row>
    <row r="50842">
      <c r="A50842" s="1"/>
      <c r="B50842" s="1"/>
      <c r="C50842" s="1"/>
      <c r="D50842" s="8"/>
      <c r="E50842" s="1"/>
      <c r="F50842" s="1"/>
      <c r="G50842" s="1"/>
      <c r="H50842" s="1"/>
    </row>
    <row r="50843">
      <c r="A50843" s="1"/>
      <c r="B50843" s="1"/>
      <c r="C50843" s="1"/>
      <c r="D50843" s="8"/>
      <c r="E50843" s="1"/>
      <c r="F50843" s="1"/>
      <c r="G50843" s="1"/>
      <c r="H50843" s="1"/>
    </row>
    <row r="50844">
      <c r="A50844" s="1"/>
      <c r="B50844" s="1"/>
      <c r="C50844" s="1"/>
      <c r="D50844" s="8"/>
      <c r="E50844" s="1"/>
      <c r="F50844" s="1"/>
      <c r="G50844" s="1"/>
      <c r="H50844" s="1"/>
    </row>
    <row r="50845">
      <c r="A50845" s="1"/>
      <c r="B50845" s="1"/>
      <c r="C50845" s="1"/>
      <c r="D50845" s="8"/>
      <c r="E50845" s="1"/>
      <c r="F50845" s="1"/>
      <c r="G50845" s="1"/>
      <c r="H50845" s="1"/>
    </row>
    <row r="50846">
      <c r="A50846" s="1"/>
      <c r="B50846" s="1"/>
      <c r="C50846" s="1"/>
      <c r="D50846" s="8"/>
      <c r="E50846" s="1"/>
      <c r="F50846" s="1"/>
      <c r="G50846" s="1"/>
      <c r="H50846" s="1"/>
    </row>
    <row r="50847">
      <c r="A50847" s="1"/>
      <c r="B50847" s="1"/>
      <c r="C50847" s="1"/>
      <c r="D50847" s="8"/>
      <c r="E50847" s="1"/>
      <c r="F50847" s="1"/>
      <c r="G50847" s="1"/>
      <c r="H50847" s="1"/>
    </row>
    <row r="50848">
      <c r="A50848" s="1"/>
      <c r="B50848" s="1"/>
      <c r="C50848" s="1"/>
      <c r="D50848" s="8"/>
      <c r="E50848" s="1"/>
      <c r="F50848" s="1"/>
      <c r="G50848" s="1"/>
      <c r="H50848" s="1"/>
    </row>
    <row r="50849">
      <c r="A50849" s="1"/>
      <c r="B50849" s="1"/>
      <c r="C50849" s="1"/>
      <c r="D50849" s="8"/>
      <c r="E50849" s="1"/>
      <c r="F50849" s="1"/>
      <c r="G50849" s="1"/>
      <c r="H50849" s="1"/>
    </row>
    <row r="50850">
      <c r="A50850" s="1"/>
      <c r="B50850" s="1"/>
      <c r="C50850" s="1"/>
      <c r="D50850" s="8"/>
      <c r="E50850" s="1"/>
      <c r="F50850" s="1"/>
      <c r="G50850" s="1"/>
      <c r="H50850" s="1"/>
    </row>
    <row r="50851">
      <c r="A50851" s="1"/>
      <c r="B50851" s="1"/>
      <c r="C50851" s="1"/>
      <c r="D50851" s="8"/>
      <c r="E50851" s="1"/>
      <c r="F50851" s="1"/>
      <c r="G50851" s="1"/>
      <c r="H50851" s="1"/>
    </row>
    <row r="50852">
      <c r="A50852" s="1"/>
      <c r="B50852" s="1"/>
      <c r="C50852" s="1"/>
      <c r="D50852" s="8"/>
      <c r="E50852" s="1"/>
      <c r="F50852" s="1"/>
      <c r="G50852" s="1"/>
      <c r="H50852" s="1"/>
    </row>
    <row r="50853">
      <c r="A50853" s="1"/>
      <c r="B50853" s="1"/>
      <c r="C50853" s="1"/>
      <c r="D50853" s="8"/>
      <c r="E50853" s="1"/>
      <c r="F50853" s="1"/>
      <c r="G50853" s="1"/>
      <c r="H50853" s="1"/>
    </row>
    <row r="50854">
      <c r="A50854" s="1"/>
      <c r="B50854" s="1"/>
      <c r="C50854" s="1"/>
      <c r="D50854" s="8"/>
      <c r="E50854" s="1"/>
      <c r="F50854" s="1"/>
      <c r="G50854" s="1"/>
      <c r="H50854" s="1"/>
    </row>
    <row r="50855">
      <c r="A50855" s="1"/>
      <c r="B50855" s="1"/>
      <c r="C50855" s="1"/>
      <c r="D50855" s="8"/>
      <c r="E50855" s="1"/>
      <c r="F50855" s="1"/>
      <c r="G50855" s="1"/>
      <c r="H50855" s="1"/>
    </row>
    <row r="50856">
      <c r="A50856" s="1"/>
      <c r="B50856" s="1"/>
      <c r="C50856" s="1"/>
      <c r="D50856" s="8"/>
      <c r="E50856" s="1"/>
      <c r="F50856" s="1"/>
      <c r="G50856" s="1"/>
      <c r="H50856" s="1"/>
    </row>
    <row r="50857">
      <c r="A50857" s="1"/>
      <c r="B50857" s="1"/>
      <c r="C50857" s="1"/>
      <c r="D50857" s="8"/>
      <c r="E50857" s="1"/>
      <c r="F50857" s="1"/>
      <c r="G50857" s="1"/>
      <c r="H50857" s="1"/>
    </row>
    <row r="50858">
      <c r="A50858" s="1"/>
      <c r="B50858" s="1"/>
      <c r="C50858" s="1"/>
      <c r="D50858" s="8"/>
      <c r="E50858" s="1"/>
      <c r="F50858" s="1"/>
      <c r="G50858" s="1"/>
      <c r="H50858" s="1"/>
    </row>
    <row r="50859">
      <c r="A50859" s="1"/>
      <c r="B50859" s="1"/>
      <c r="C50859" s="1"/>
      <c r="D50859" s="8"/>
      <c r="E50859" s="1"/>
      <c r="F50859" s="1"/>
      <c r="G50859" s="1"/>
      <c r="H50859" s="1"/>
    </row>
    <row r="50860">
      <c r="A50860" s="1"/>
      <c r="B50860" s="1"/>
      <c r="C50860" s="1"/>
      <c r="D50860" s="8"/>
      <c r="E50860" s="1"/>
      <c r="F50860" s="1"/>
      <c r="G50860" s="1"/>
      <c r="H50860" s="1"/>
    </row>
    <row r="50861">
      <c r="A50861" s="1"/>
      <c r="B50861" s="1"/>
      <c r="C50861" s="1"/>
      <c r="D50861" s="8"/>
      <c r="E50861" s="1"/>
      <c r="F50861" s="1"/>
      <c r="G50861" s="1"/>
      <c r="H50861" s="1"/>
    </row>
    <row r="50862">
      <c r="A50862" s="1"/>
      <c r="B50862" s="1"/>
      <c r="C50862" s="1"/>
      <c r="D50862" s="8"/>
      <c r="E50862" s="1"/>
      <c r="F50862" s="1"/>
      <c r="G50862" s="1"/>
      <c r="H50862" s="1"/>
    </row>
    <row r="50863">
      <c r="A50863" s="1"/>
      <c r="B50863" s="1"/>
      <c r="C50863" s="1"/>
      <c r="D50863" s="8"/>
      <c r="E50863" s="1"/>
      <c r="F50863" s="1"/>
      <c r="G50863" s="1"/>
      <c r="H50863" s="1"/>
    </row>
    <row r="50864">
      <c r="A50864" s="1"/>
      <c r="B50864" s="1"/>
      <c r="C50864" s="1"/>
      <c r="D50864" s="8"/>
      <c r="E50864" s="1"/>
      <c r="F50864" s="1"/>
      <c r="G50864" s="1"/>
      <c r="H50864" s="1"/>
    </row>
    <row r="50865">
      <c r="A50865" s="1"/>
      <c r="B50865" s="1"/>
      <c r="C50865" s="1"/>
      <c r="D50865" s="8"/>
      <c r="E50865" s="1"/>
      <c r="F50865" s="1"/>
      <c r="G50865" s="1"/>
      <c r="H50865" s="1"/>
    </row>
    <row r="50866">
      <c r="A50866" s="1"/>
      <c r="B50866" s="1"/>
      <c r="C50866" s="1"/>
      <c r="D50866" s="8"/>
      <c r="E50866" s="1"/>
      <c r="F50866" s="1"/>
      <c r="G50866" s="1"/>
      <c r="H50866" s="1"/>
    </row>
    <row r="50867">
      <c r="A50867" s="1"/>
      <c r="B50867" s="1"/>
      <c r="C50867" s="1"/>
      <c r="D50867" s="8"/>
      <c r="E50867" s="1"/>
      <c r="F50867" s="1"/>
      <c r="G50867" s="1"/>
      <c r="H50867" s="1"/>
    </row>
    <row r="50868">
      <c r="A50868" s="1"/>
      <c r="B50868" s="1"/>
      <c r="C50868" s="1"/>
      <c r="D50868" s="8"/>
      <c r="E50868" s="1"/>
      <c r="F50868" s="1"/>
      <c r="G50868" s="1"/>
      <c r="H50868" s="1"/>
    </row>
    <row r="50869">
      <c r="A50869" s="1"/>
      <c r="B50869" s="1"/>
      <c r="C50869" s="1"/>
      <c r="D50869" s="8"/>
      <c r="E50869" s="1"/>
      <c r="F50869" s="1"/>
      <c r="G50869" s="1"/>
      <c r="H50869" s="1"/>
    </row>
    <row r="50870">
      <c r="A50870" s="1"/>
      <c r="B50870" s="1"/>
      <c r="C50870" s="1"/>
      <c r="D50870" s="8"/>
      <c r="E50870" s="1"/>
      <c r="F50870" s="1"/>
      <c r="G50870" s="1"/>
      <c r="H50870" s="1"/>
    </row>
    <row r="50871">
      <c r="A50871" s="1"/>
      <c r="B50871" s="1"/>
      <c r="C50871" s="1"/>
      <c r="D50871" s="8"/>
      <c r="E50871" s="1"/>
      <c r="F50871" s="1"/>
      <c r="G50871" s="1"/>
      <c r="H50871" s="1"/>
    </row>
    <row r="50872">
      <c r="A50872" s="1"/>
      <c r="B50872" s="1"/>
      <c r="C50872" s="1"/>
      <c r="D50872" s="8"/>
      <c r="E50872" s="1"/>
      <c r="F50872" s="1"/>
      <c r="G50872" s="1"/>
      <c r="H50872" s="1"/>
    </row>
    <row r="50873">
      <c r="A50873" s="1"/>
      <c r="B50873" s="1"/>
      <c r="C50873" s="1"/>
      <c r="D50873" s="8"/>
      <c r="E50873" s="1"/>
      <c r="F50873" s="1"/>
      <c r="G50873" s="1"/>
      <c r="H50873" s="1"/>
    </row>
    <row r="50874">
      <c r="A50874" s="1"/>
      <c r="B50874" s="1"/>
      <c r="C50874" s="1"/>
      <c r="D50874" s="8"/>
      <c r="E50874" s="1"/>
      <c r="F50874" s="1"/>
      <c r="G50874" s="1"/>
      <c r="H50874" s="1"/>
    </row>
    <row r="50875">
      <c r="A50875" s="1"/>
      <c r="B50875" s="1"/>
      <c r="C50875" s="1"/>
      <c r="D50875" s="8"/>
      <c r="E50875" s="1"/>
      <c r="F50875" s="1"/>
      <c r="G50875" s="1"/>
      <c r="H50875" s="1"/>
    </row>
    <row r="50876">
      <c r="A50876" s="1"/>
      <c r="B50876" s="1"/>
      <c r="C50876" s="1"/>
      <c r="D50876" s="8"/>
      <c r="E50876" s="1"/>
      <c r="F50876" s="1"/>
      <c r="G50876" s="1"/>
      <c r="H50876" s="1"/>
    </row>
    <row r="50877">
      <c r="A50877" s="1"/>
      <c r="B50877" s="1"/>
      <c r="C50877" s="1"/>
      <c r="D50877" s="8"/>
      <c r="E50877" s="1"/>
      <c r="F50877" s="1"/>
      <c r="G50877" s="1"/>
      <c r="H50877" s="1"/>
    </row>
    <row r="50878">
      <c r="A50878" s="1"/>
      <c r="B50878" s="1"/>
      <c r="C50878" s="1"/>
      <c r="D50878" s="8"/>
      <c r="E50878" s="1"/>
      <c r="F50878" s="1"/>
      <c r="G50878" s="1"/>
      <c r="H50878" s="1"/>
    </row>
    <row r="50879">
      <c r="A50879" s="1"/>
      <c r="B50879" s="1"/>
      <c r="C50879" s="1"/>
      <c r="D50879" s="8"/>
      <c r="E50879" s="1"/>
      <c r="F50879" s="1"/>
      <c r="G50879" s="1"/>
      <c r="H50879" s="1"/>
    </row>
    <row r="50880">
      <c r="A50880" s="1"/>
      <c r="B50880" s="1"/>
      <c r="C50880" s="1"/>
      <c r="D50880" s="8"/>
      <c r="E50880" s="1"/>
      <c r="F50880" s="1"/>
      <c r="G50880" s="1"/>
      <c r="H50880" s="1"/>
    </row>
    <row r="50881">
      <c r="A50881" s="1"/>
      <c r="B50881" s="1"/>
      <c r="C50881" s="1"/>
      <c r="D50881" s="8"/>
      <c r="E50881" s="1"/>
      <c r="F50881" s="1"/>
      <c r="G50881" s="1"/>
      <c r="H50881" s="1"/>
    </row>
    <row r="50882">
      <c r="A50882" s="1"/>
      <c r="B50882" s="1"/>
      <c r="C50882" s="1"/>
      <c r="D50882" s="8"/>
      <c r="E50882" s="1"/>
      <c r="F50882" s="1"/>
      <c r="G50882" s="1"/>
      <c r="H50882" s="1"/>
    </row>
    <row r="50883">
      <c r="A50883" s="1"/>
      <c r="B50883" s="1"/>
      <c r="C50883" s="1"/>
      <c r="D50883" s="8"/>
      <c r="E50883" s="1"/>
      <c r="F50883" s="1"/>
      <c r="G50883" s="1"/>
      <c r="H50883" s="1"/>
    </row>
    <row r="50884">
      <c r="A50884" s="1"/>
      <c r="B50884" s="1"/>
      <c r="C50884" s="1"/>
      <c r="D50884" s="8"/>
      <c r="E50884" s="1"/>
      <c r="F50884" s="1"/>
      <c r="G50884" s="1"/>
      <c r="H50884" s="1"/>
    </row>
    <row r="50885">
      <c r="A50885" s="1"/>
      <c r="B50885" s="1"/>
      <c r="C50885" s="1"/>
      <c r="D50885" s="8"/>
      <c r="E50885" s="1"/>
      <c r="F50885" s="1"/>
      <c r="G50885" s="1"/>
      <c r="H50885" s="1"/>
    </row>
    <row r="50886">
      <c r="A50886" s="1"/>
      <c r="B50886" s="1"/>
      <c r="C50886" s="1"/>
      <c r="D50886" s="8"/>
      <c r="E50886" s="1"/>
      <c r="F50886" s="1"/>
      <c r="G50886" s="1"/>
      <c r="H50886" s="1"/>
    </row>
    <row r="50887">
      <c r="A50887" s="1"/>
      <c r="B50887" s="1"/>
      <c r="C50887" s="1"/>
      <c r="D50887" s="8"/>
      <c r="E50887" s="1"/>
      <c r="F50887" s="1"/>
      <c r="G50887" s="1"/>
      <c r="H50887" s="1"/>
    </row>
    <row r="50888">
      <c r="A50888" s="1"/>
      <c r="B50888" s="1"/>
      <c r="C50888" s="1"/>
      <c r="D50888" s="8"/>
      <c r="E50888" s="1"/>
      <c r="F50888" s="1"/>
      <c r="G50888" s="1"/>
      <c r="H50888" s="1"/>
    </row>
    <row r="50889">
      <c r="A50889" s="1"/>
      <c r="B50889" s="1"/>
      <c r="C50889" s="1"/>
      <c r="D50889" s="8"/>
      <c r="E50889" s="1"/>
      <c r="F50889" s="1"/>
      <c r="G50889" s="1"/>
      <c r="H50889" s="1"/>
    </row>
    <row r="50890">
      <c r="A50890" s="1"/>
      <c r="B50890" s="1"/>
      <c r="C50890" s="1"/>
      <c r="D50890" s="8"/>
      <c r="E50890" s="1"/>
      <c r="F50890" s="1"/>
      <c r="G50890" s="1"/>
      <c r="H50890" s="1"/>
    </row>
    <row r="50891">
      <c r="A50891" s="1"/>
      <c r="B50891" s="1"/>
      <c r="C50891" s="1"/>
      <c r="D50891" s="8"/>
      <c r="E50891" s="1"/>
      <c r="F50891" s="1"/>
      <c r="G50891" s="1"/>
      <c r="H50891" s="1"/>
    </row>
    <row r="50892">
      <c r="A50892" s="1"/>
      <c r="B50892" s="1"/>
      <c r="C50892" s="1"/>
      <c r="D50892" s="8"/>
      <c r="E50892" s="1"/>
      <c r="F50892" s="1"/>
      <c r="G50892" s="1"/>
      <c r="H50892" s="1"/>
    </row>
    <row r="50893">
      <c r="A50893" s="1"/>
      <c r="B50893" s="1"/>
      <c r="C50893" s="1"/>
      <c r="D50893" s="8"/>
      <c r="E50893" s="1"/>
      <c r="F50893" s="1"/>
      <c r="G50893" s="1"/>
      <c r="H50893" s="1"/>
    </row>
    <row r="50894">
      <c r="A50894" s="1"/>
      <c r="B50894" s="1"/>
      <c r="C50894" s="1"/>
      <c r="D50894" s="8"/>
      <c r="E50894" s="1"/>
      <c r="F50894" s="1"/>
      <c r="G50894" s="1"/>
      <c r="H50894" s="1"/>
    </row>
    <row r="50895">
      <c r="A50895" s="1"/>
      <c r="B50895" s="1"/>
      <c r="C50895" s="1"/>
      <c r="D50895" s="8"/>
      <c r="E50895" s="1"/>
      <c r="F50895" s="1"/>
      <c r="G50895" s="1"/>
      <c r="H50895" s="1"/>
    </row>
    <row r="50896">
      <c r="A50896" s="1"/>
      <c r="B50896" s="1"/>
      <c r="C50896" s="1"/>
      <c r="D50896" s="8"/>
      <c r="E50896" s="1"/>
      <c r="F50896" s="1"/>
      <c r="G50896" s="1"/>
      <c r="H50896" s="1"/>
    </row>
    <row r="50897">
      <c r="A50897" s="1"/>
      <c r="B50897" s="1"/>
      <c r="C50897" s="1"/>
      <c r="D50897" s="8"/>
      <c r="E50897" s="1"/>
      <c r="F50897" s="1"/>
      <c r="G50897" s="1"/>
      <c r="H50897" s="1"/>
    </row>
    <row r="50898">
      <c r="A50898" s="1"/>
      <c r="B50898" s="1"/>
      <c r="C50898" s="1"/>
      <c r="D50898" s="8"/>
      <c r="E50898" s="1"/>
      <c r="F50898" s="1"/>
      <c r="G50898" s="1"/>
      <c r="H50898" s="1"/>
    </row>
    <row r="50899">
      <c r="A50899" s="1"/>
      <c r="B50899" s="1"/>
      <c r="C50899" s="1"/>
      <c r="D50899" s="8"/>
      <c r="E50899" s="1"/>
      <c r="F50899" s="1"/>
      <c r="G50899" s="1"/>
      <c r="H50899" s="1"/>
    </row>
    <row r="50900">
      <c r="A50900" s="1"/>
      <c r="B50900" s="1"/>
      <c r="C50900" s="1"/>
      <c r="D50900" s="8"/>
      <c r="E50900" s="1"/>
      <c r="F50900" s="1"/>
      <c r="G50900" s="1"/>
      <c r="H50900" s="1"/>
    </row>
    <row r="50901">
      <c r="A50901" s="1"/>
      <c r="B50901" s="1"/>
      <c r="C50901" s="1"/>
      <c r="D50901" s="8"/>
      <c r="E50901" s="1"/>
      <c r="F50901" s="1"/>
      <c r="G50901" s="1"/>
      <c r="H50901" s="1"/>
    </row>
    <row r="50902">
      <c r="A50902" s="1"/>
      <c r="B50902" s="1"/>
      <c r="C50902" s="1"/>
      <c r="D50902" s="8"/>
      <c r="E50902" s="1"/>
      <c r="F50902" s="1"/>
      <c r="G50902" s="1"/>
      <c r="H50902" s="1"/>
    </row>
    <row r="50903">
      <c r="A50903" s="1"/>
      <c r="B50903" s="1"/>
      <c r="C50903" s="1"/>
      <c r="D50903" s="8"/>
      <c r="E50903" s="1"/>
      <c r="F50903" s="1"/>
      <c r="G50903" s="1"/>
      <c r="H50903" s="1"/>
    </row>
    <row r="50904">
      <c r="A50904" s="1"/>
      <c r="B50904" s="1"/>
      <c r="C50904" s="1"/>
      <c r="D50904" s="8"/>
      <c r="E50904" s="1"/>
      <c r="F50904" s="1"/>
      <c r="G50904" s="1"/>
      <c r="H50904" s="1"/>
    </row>
    <row r="50905">
      <c r="A50905" s="1"/>
      <c r="B50905" s="1"/>
      <c r="C50905" s="1"/>
      <c r="D50905" s="8"/>
      <c r="E50905" s="1"/>
      <c r="F50905" s="1"/>
      <c r="G50905" s="1"/>
      <c r="H50905" s="1"/>
    </row>
    <row r="50906">
      <c r="A50906" s="1"/>
      <c r="B50906" s="1"/>
      <c r="C50906" s="1"/>
      <c r="D50906" s="8"/>
      <c r="E50906" s="1"/>
      <c r="F50906" s="1"/>
      <c r="G50906" s="1"/>
      <c r="H50906" s="1"/>
    </row>
    <row r="50907">
      <c r="A50907" s="1"/>
      <c r="B50907" s="1"/>
      <c r="C50907" s="1"/>
      <c r="D50907" s="8"/>
      <c r="E50907" s="1"/>
      <c r="F50907" s="1"/>
      <c r="G50907" s="1"/>
      <c r="H50907" s="1"/>
    </row>
    <row r="50908">
      <c r="A50908" s="1"/>
      <c r="B50908" s="1"/>
      <c r="C50908" s="1"/>
      <c r="D50908" s="8"/>
      <c r="E50908" s="1"/>
      <c r="F50908" s="1"/>
      <c r="G50908" s="1"/>
      <c r="H50908" s="1"/>
    </row>
    <row r="50909">
      <c r="A50909" s="1"/>
      <c r="B50909" s="1"/>
      <c r="C50909" s="1"/>
      <c r="D50909" s="8"/>
      <c r="E50909" s="1"/>
      <c r="F50909" s="1"/>
      <c r="G50909" s="1"/>
      <c r="H50909" s="1"/>
    </row>
    <row r="50910">
      <c r="A50910" s="1"/>
      <c r="B50910" s="1"/>
      <c r="C50910" s="1"/>
      <c r="D50910" s="8"/>
      <c r="E50910" s="1"/>
      <c r="F50910" s="1"/>
      <c r="G50910" s="1"/>
      <c r="H50910" s="1"/>
    </row>
    <row r="50911">
      <c r="A50911" s="1"/>
      <c r="B50911" s="1"/>
      <c r="C50911" s="1"/>
      <c r="D50911" s="8"/>
      <c r="E50911" s="1"/>
      <c r="F50911" s="1"/>
      <c r="G50911" s="1"/>
      <c r="H50911" s="1"/>
    </row>
    <row r="50912">
      <c r="A50912" s="1"/>
      <c r="B50912" s="1"/>
      <c r="C50912" s="1"/>
      <c r="D50912" s="8"/>
      <c r="E50912" s="1"/>
      <c r="F50912" s="1"/>
      <c r="G50912" s="1"/>
      <c r="H50912" s="1"/>
    </row>
    <row r="50913">
      <c r="A50913" s="1"/>
      <c r="B50913" s="1"/>
      <c r="C50913" s="1"/>
      <c r="D50913" s="8"/>
      <c r="E50913" s="1"/>
      <c r="F50913" s="1"/>
      <c r="G50913" s="1"/>
      <c r="H50913" s="1"/>
    </row>
    <row r="50914">
      <c r="A50914" s="1"/>
      <c r="B50914" s="1"/>
      <c r="C50914" s="1"/>
      <c r="D50914" s="8"/>
      <c r="E50914" s="1"/>
      <c r="F50914" s="1"/>
      <c r="G50914" s="1"/>
      <c r="H50914" s="1"/>
    </row>
    <row r="50915">
      <c r="A50915" s="1"/>
      <c r="B50915" s="1"/>
      <c r="C50915" s="1"/>
      <c r="D50915" s="8"/>
      <c r="E50915" s="1"/>
      <c r="F50915" s="1"/>
      <c r="G50915" s="1"/>
      <c r="H50915" s="1"/>
    </row>
    <row r="50916">
      <c r="A50916" s="1"/>
      <c r="B50916" s="1"/>
      <c r="C50916" s="1"/>
      <c r="D50916" s="8"/>
      <c r="E50916" s="1"/>
      <c r="F50916" s="1"/>
      <c r="G50916" s="1"/>
      <c r="H50916" s="1"/>
    </row>
    <row r="50917">
      <c r="A50917" s="1"/>
      <c r="B50917" s="1"/>
      <c r="C50917" s="1"/>
      <c r="D50917" s="8"/>
      <c r="E50917" s="1"/>
      <c r="F50917" s="1"/>
      <c r="G50917" s="1"/>
      <c r="H50917" s="1"/>
    </row>
    <row r="50918">
      <c r="A50918" s="1"/>
      <c r="B50918" s="1"/>
      <c r="C50918" s="1"/>
      <c r="D50918" s="8"/>
      <c r="E50918" s="1"/>
      <c r="F50918" s="1"/>
      <c r="G50918" s="1"/>
      <c r="H50918" s="1"/>
    </row>
    <row r="50919">
      <c r="A50919" s="1"/>
      <c r="B50919" s="1"/>
      <c r="C50919" s="1"/>
      <c r="D50919" s="8"/>
      <c r="E50919" s="1"/>
      <c r="F50919" s="1"/>
      <c r="G50919" s="1"/>
      <c r="H50919" s="1"/>
    </row>
    <row r="50920">
      <c r="A50920" s="1"/>
      <c r="B50920" s="1"/>
      <c r="C50920" s="1"/>
      <c r="D50920" s="8"/>
      <c r="E50920" s="1"/>
      <c r="F50920" s="1"/>
      <c r="G50920" s="1"/>
      <c r="H50920" s="1"/>
    </row>
    <row r="50921">
      <c r="A50921" s="1"/>
      <c r="B50921" s="1"/>
      <c r="C50921" s="1"/>
      <c r="D50921" s="8"/>
      <c r="E50921" s="1"/>
      <c r="F50921" s="1"/>
      <c r="G50921" s="1"/>
      <c r="H50921" s="1"/>
    </row>
    <row r="50922">
      <c r="A50922" s="1"/>
      <c r="B50922" s="1"/>
      <c r="C50922" s="1"/>
      <c r="D50922" s="8"/>
      <c r="E50922" s="1"/>
      <c r="F50922" s="1"/>
      <c r="G50922" s="1"/>
      <c r="H50922" s="1"/>
    </row>
    <row r="50923">
      <c r="A50923" s="1"/>
      <c r="B50923" s="1"/>
      <c r="C50923" s="1"/>
      <c r="D50923" s="8"/>
      <c r="E50923" s="1"/>
      <c r="F50923" s="1"/>
      <c r="G50923" s="1"/>
      <c r="H50923" s="1"/>
    </row>
    <row r="50924">
      <c r="A50924" s="1"/>
      <c r="B50924" s="1"/>
      <c r="C50924" s="1"/>
      <c r="D50924" s="8"/>
      <c r="E50924" s="1"/>
      <c r="F50924" s="1"/>
      <c r="G50924" s="1"/>
      <c r="H50924" s="1"/>
    </row>
    <row r="50925">
      <c r="A50925" s="1"/>
      <c r="B50925" s="1"/>
      <c r="C50925" s="1"/>
      <c r="D50925" s="8"/>
      <c r="E50925" s="1"/>
      <c r="F50925" s="1"/>
      <c r="G50925" s="1"/>
      <c r="H50925" s="1"/>
    </row>
    <row r="50926">
      <c r="A50926" s="1"/>
      <c r="B50926" s="1"/>
      <c r="C50926" s="1"/>
      <c r="D50926" s="8"/>
      <c r="E50926" s="1"/>
      <c r="F50926" s="1"/>
      <c r="G50926" s="1"/>
      <c r="H50926" s="1"/>
    </row>
    <row r="50927">
      <c r="A50927" s="1"/>
      <c r="B50927" s="1"/>
      <c r="C50927" s="1"/>
      <c r="D50927" s="8"/>
      <c r="E50927" s="1"/>
      <c r="F50927" s="1"/>
      <c r="G50927" s="1"/>
      <c r="H50927" s="1"/>
    </row>
    <row r="50928">
      <c r="A50928" s="1"/>
      <c r="B50928" s="1"/>
      <c r="C50928" s="1"/>
      <c r="D50928" s="8"/>
      <c r="E50928" s="1"/>
      <c r="F50928" s="1"/>
      <c r="G50928" s="1"/>
      <c r="H50928" s="1"/>
    </row>
    <row r="50929">
      <c r="A50929" s="1"/>
      <c r="B50929" s="1"/>
      <c r="C50929" s="1"/>
      <c r="D50929" s="8"/>
      <c r="E50929" s="1"/>
      <c r="F50929" s="1"/>
      <c r="G50929" s="1"/>
      <c r="H50929" s="1"/>
    </row>
    <row r="50930">
      <c r="A50930" s="1"/>
      <c r="B50930" s="1"/>
      <c r="C50930" s="1"/>
      <c r="D50930" s="8"/>
      <c r="E50930" s="1"/>
      <c r="F50930" s="1"/>
      <c r="G50930" s="1"/>
      <c r="H50930" s="1"/>
    </row>
    <row r="50931">
      <c r="A50931" s="1"/>
      <c r="B50931" s="1"/>
      <c r="C50931" s="1"/>
      <c r="D50931" s="8"/>
      <c r="E50931" s="1"/>
      <c r="F50931" s="1"/>
      <c r="G50931" s="1"/>
      <c r="H50931" s="1"/>
    </row>
    <row r="50932">
      <c r="A50932" s="1"/>
      <c r="B50932" s="1"/>
      <c r="C50932" s="1"/>
      <c r="D50932" s="8"/>
      <c r="E50932" s="1"/>
      <c r="F50932" s="1"/>
      <c r="G50932" s="1"/>
      <c r="H50932" s="1"/>
    </row>
    <row r="50933">
      <c r="A50933" s="1"/>
      <c r="B50933" s="1"/>
      <c r="C50933" s="1"/>
      <c r="D50933" s="8"/>
      <c r="E50933" s="1"/>
      <c r="F50933" s="1"/>
      <c r="G50933" s="1"/>
      <c r="H50933" s="1"/>
    </row>
    <row r="50934">
      <c r="A50934" s="1"/>
      <c r="B50934" s="1"/>
      <c r="C50934" s="1"/>
      <c r="D50934" s="8"/>
      <c r="E50934" s="1"/>
      <c r="F50934" s="1"/>
      <c r="G50934" s="1"/>
      <c r="H50934" s="1"/>
    </row>
    <row r="50935">
      <c r="A50935" s="1"/>
      <c r="B50935" s="1"/>
      <c r="C50935" s="1"/>
      <c r="D50935" s="8"/>
      <c r="E50935" s="1"/>
      <c r="F50935" s="1"/>
      <c r="G50935" s="1"/>
      <c r="H50935" s="1"/>
    </row>
    <row r="50936">
      <c r="A50936" s="1"/>
      <c r="B50936" s="1"/>
      <c r="C50936" s="1"/>
      <c r="D50936" s="8"/>
      <c r="E50936" s="1"/>
      <c r="F50936" s="1"/>
      <c r="G50936" s="1"/>
      <c r="H50936" s="1"/>
    </row>
    <row r="50937">
      <c r="A50937" s="1"/>
      <c r="B50937" s="1"/>
      <c r="C50937" s="1"/>
      <c r="D50937" s="8"/>
      <c r="E50937" s="1"/>
      <c r="F50937" s="1"/>
      <c r="G50937" s="1"/>
      <c r="H50937" s="1"/>
    </row>
    <row r="50938">
      <c r="A50938" s="1"/>
      <c r="B50938" s="1"/>
      <c r="C50938" s="1"/>
      <c r="D50938" s="8"/>
      <c r="E50938" s="1"/>
      <c r="F50938" s="1"/>
      <c r="G50938" s="1"/>
      <c r="H50938" s="1"/>
    </row>
    <row r="50939">
      <c r="A50939" s="1"/>
      <c r="B50939" s="1"/>
      <c r="C50939" s="1"/>
      <c r="D50939" s="8"/>
      <c r="E50939" s="1"/>
      <c r="F50939" s="1"/>
      <c r="G50939" s="1"/>
      <c r="H50939" s="1"/>
    </row>
    <row r="50940">
      <c r="A50940" s="1"/>
      <c r="B50940" s="1"/>
      <c r="C50940" s="1"/>
      <c r="D50940" s="8"/>
      <c r="E50940" s="1"/>
      <c r="F50940" s="1"/>
      <c r="G50940" s="1"/>
      <c r="H50940" s="1"/>
    </row>
    <row r="50941">
      <c r="A50941" s="1"/>
      <c r="B50941" s="1"/>
      <c r="C50941" s="1"/>
      <c r="D50941" s="8"/>
      <c r="E50941" s="1"/>
      <c r="F50941" s="1"/>
      <c r="G50941" s="1"/>
      <c r="H50941" s="1"/>
    </row>
    <row r="50942">
      <c r="A50942" s="1"/>
      <c r="B50942" s="1"/>
      <c r="C50942" s="1"/>
      <c r="D50942" s="8"/>
      <c r="E50942" s="1"/>
      <c r="F50942" s="1"/>
      <c r="G50942" s="1"/>
      <c r="H50942" s="1"/>
    </row>
    <row r="50943">
      <c r="A50943" s="1"/>
      <c r="B50943" s="1"/>
      <c r="C50943" s="1"/>
      <c r="D50943" s="8"/>
      <c r="E50943" s="1"/>
      <c r="F50943" s="1"/>
      <c r="G50943" s="1"/>
      <c r="H50943" s="1"/>
    </row>
    <row r="50944">
      <c r="A50944" s="1"/>
      <c r="B50944" s="1"/>
      <c r="C50944" s="1"/>
      <c r="D50944" s="8"/>
      <c r="E50944" s="1"/>
      <c r="F50944" s="1"/>
      <c r="G50944" s="1"/>
      <c r="H50944" s="1"/>
    </row>
    <row r="50945">
      <c r="A50945" s="1"/>
      <c r="B50945" s="1"/>
      <c r="C50945" s="1"/>
      <c r="D50945" s="8"/>
      <c r="E50945" s="1"/>
      <c r="F50945" s="1"/>
      <c r="G50945" s="1"/>
      <c r="H50945" s="1"/>
    </row>
    <row r="50946">
      <c r="A50946" s="1"/>
      <c r="B50946" s="1"/>
      <c r="C50946" s="1"/>
      <c r="D50946" s="8"/>
      <c r="E50946" s="1"/>
      <c r="F50946" s="1"/>
      <c r="G50946" s="1"/>
      <c r="H50946" s="1"/>
    </row>
    <row r="50947">
      <c r="A50947" s="1"/>
      <c r="B50947" s="1"/>
      <c r="C50947" s="1"/>
      <c r="D50947" s="8"/>
      <c r="E50947" s="1"/>
      <c r="F50947" s="1"/>
      <c r="G50947" s="1"/>
      <c r="H50947" s="1"/>
    </row>
    <row r="50948">
      <c r="A50948" s="1"/>
      <c r="B50948" s="1"/>
      <c r="C50948" s="1"/>
      <c r="D50948" s="8"/>
      <c r="E50948" s="1"/>
      <c r="F50948" s="1"/>
      <c r="G50948" s="1"/>
      <c r="H50948" s="1"/>
    </row>
    <row r="50949">
      <c r="A50949" s="1"/>
      <c r="B50949" s="1"/>
      <c r="C50949" s="1"/>
      <c r="D50949" s="8"/>
      <c r="E50949" s="1"/>
      <c r="F50949" s="1"/>
      <c r="G50949" s="1"/>
      <c r="H50949" s="1"/>
    </row>
    <row r="50950">
      <c r="A50950" s="1"/>
      <c r="B50950" s="1"/>
      <c r="C50950" s="1"/>
      <c r="D50950" s="8"/>
      <c r="E50950" s="1"/>
      <c r="F50950" s="1"/>
      <c r="G50950" s="1"/>
      <c r="H50950" s="1"/>
    </row>
    <row r="50951">
      <c r="A50951" s="1"/>
      <c r="B50951" s="1"/>
      <c r="C50951" s="1"/>
      <c r="D50951" s="8"/>
      <c r="E50951" s="1"/>
      <c r="F50951" s="1"/>
      <c r="G50951" s="1"/>
      <c r="H50951" s="1"/>
    </row>
    <row r="50952">
      <c r="A50952" s="1"/>
      <c r="B50952" s="1"/>
      <c r="C50952" s="1"/>
      <c r="D50952" s="8"/>
      <c r="E50952" s="1"/>
      <c r="F50952" s="1"/>
      <c r="G50952" s="1"/>
      <c r="H50952" s="1"/>
    </row>
    <row r="50953">
      <c r="A50953" s="1"/>
      <c r="B50953" s="1"/>
      <c r="C50953" s="1"/>
      <c r="D50953" s="8"/>
      <c r="E50953" s="1"/>
      <c r="F50953" s="1"/>
      <c r="G50953" s="1"/>
      <c r="H50953" s="1"/>
    </row>
    <row r="50954">
      <c r="A50954" s="1"/>
      <c r="B50954" s="1"/>
      <c r="C50954" s="1"/>
      <c r="D50954" s="8"/>
      <c r="E50954" s="1"/>
      <c r="F50954" s="1"/>
      <c r="G50954" s="1"/>
      <c r="H50954" s="1"/>
    </row>
    <row r="50955">
      <c r="A50955" s="1"/>
      <c r="B50955" s="1"/>
      <c r="C50955" s="1"/>
      <c r="D50955" s="8"/>
      <c r="E50955" s="1"/>
      <c r="F50955" s="1"/>
      <c r="G50955" s="1"/>
      <c r="H50955" s="1"/>
    </row>
    <row r="50956">
      <c r="A50956" s="1"/>
      <c r="B50956" s="1"/>
      <c r="C50956" s="1"/>
      <c r="D50956" s="8"/>
      <c r="E50956" s="1"/>
      <c r="F50956" s="1"/>
      <c r="G50956" s="1"/>
      <c r="H50956" s="1"/>
    </row>
    <row r="50957">
      <c r="A50957" s="1"/>
      <c r="B50957" s="1"/>
      <c r="C50957" s="1"/>
      <c r="D50957" s="8"/>
      <c r="E50957" s="1"/>
      <c r="F50957" s="1"/>
      <c r="G50957" s="1"/>
      <c r="H50957" s="1"/>
    </row>
    <row r="50958">
      <c r="A50958" s="1"/>
      <c r="B50958" s="1"/>
      <c r="C50958" s="1"/>
      <c r="D50958" s="8"/>
      <c r="E50958" s="1"/>
      <c r="F50958" s="1"/>
      <c r="G50958" s="1"/>
      <c r="H50958" s="1"/>
    </row>
    <row r="50959">
      <c r="A50959" s="1"/>
      <c r="B50959" s="1"/>
      <c r="C50959" s="1"/>
      <c r="D50959" s="8"/>
      <c r="E50959" s="1"/>
      <c r="F50959" s="1"/>
      <c r="G50959" s="1"/>
      <c r="H50959" s="1"/>
    </row>
    <row r="50960">
      <c r="A50960" s="1"/>
      <c r="B50960" s="1"/>
      <c r="C50960" s="1"/>
      <c r="D50960" s="8"/>
      <c r="E50960" s="1"/>
      <c r="F50960" s="1"/>
      <c r="G50960" s="1"/>
      <c r="H50960" s="1"/>
    </row>
    <row r="50961">
      <c r="A50961" s="1"/>
      <c r="B50961" s="1"/>
      <c r="C50961" s="1"/>
      <c r="D50961" s="8"/>
      <c r="E50961" s="1"/>
      <c r="F50961" s="1"/>
      <c r="G50961" s="1"/>
      <c r="H50961" s="1"/>
    </row>
    <row r="50962">
      <c r="A50962" s="1"/>
      <c r="B50962" s="1"/>
      <c r="C50962" s="1"/>
      <c r="D50962" s="8"/>
      <c r="E50962" s="1"/>
      <c r="F50962" s="1"/>
      <c r="G50962" s="1"/>
      <c r="H50962" s="1"/>
    </row>
    <row r="50963">
      <c r="A50963" s="1"/>
      <c r="B50963" s="1"/>
      <c r="C50963" s="1"/>
      <c r="D50963" s="8"/>
      <c r="E50963" s="1"/>
      <c r="F50963" s="1"/>
      <c r="G50963" s="1"/>
      <c r="H50963" s="1"/>
    </row>
    <row r="50964">
      <c r="A50964" s="1"/>
      <c r="B50964" s="1"/>
      <c r="C50964" s="1"/>
      <c r="D50964" s="8"/>
      <c r="E50964" s="1"/>
      <c r="F50964" s="1"/>
      <c r="G50964" s="1"/>
      <c r="H50964" s="1"/>
    </row>
    <row r="50965">
      <c r="A50965" s="1"/>
      <c r="B50965" s="1"/>
      <c r="C50965" s="1"/>
      <c r="D50965" s="8"/>
      <c r="E50965" s="1"/>
      <c r="F50965" s="1"/>
      <c r="G50965" s="1"/>
      <c r="H50965" s="1"/>
    </row>
    <row r="50966">
      <c r="A50966" s="1"/>
      <c r="B50966" s="1"/>
      <c r="C50966" s="1"/>
      <c r="D50966" s="8"/>
      <c r="E50966" s="1"/>
      <c r="F50966" s="1"/>
      <c r="G50966" s="1"/>
      <c r="H50966" s="1"/>
    </row>
    <row r="50967">
      <c r="A50967" s="1"/>
      <c r="B50967" s="1"/>
      <c r="C50967" s="1"/>
      <c r="D50967" s="8"/>
      <c r="E50967" s="1"/>
      <c r="F50967" s="1"/>
      <c r="G50967" s="1"/>
      <c r="H50967" s="1"/>
    </row>
    <row r="50968">
      <c r="A50968" s="1"/>
      <c r="B50968" s="1"/>
      <c r="C50968" s="1"/>
      <c r="D50968" s="8"/>
      <c r="E50968" s="1"/>
      <c r="F50968" s="1"/>
      <c r="G50968" s="1"/>
      <c r="H50968" s="1"/>
    </row>
    <row r="50969">
      <c r="A50969" s="1"/>
      <c r="B50969" s="1"/>
      <c r="C50969" s="1"/>
      <c r="D50969" s="8"/>
      <c r="E50969" s="1"/>
      <c r="F50969" s="1"/>
      <c r="G50969" s="1"/>
      <c r="H50969" s="1"/>
    </row>
    <row r="50970">
      <c r="A50970" s="1"/>
      <c r="B50970" s="1"/>
      <c r="C50970" s="1"/>
      <c r="D50970" s="8"/>
      <c r="E50970" s="1"/>
      <c r="F50970" s="1"/>
      <c r="G50970" s="1"/>
      <c r="H50970" s="1"/>
    </row>
    <row r="50971">
      <c r="A50971" s="1"/>
      <c r="B50971" s="1"/>
      <c r="C50971" s="1"/>
      <c r="D50971" s="8"/>
      <c r="E50971" s="1"/>
      <c r="F50971" s="1"/>
      <c r="G50971" s="1"/>
      <c r="H50971" s="1"/>
    </row>
    <row r="50972">
      <c r="A50972" s="1"/>
      <c r="B50972" s="1"/>
      <c r="C50972" s="1"/>
      <c r="D50972" s="8"/>
      <c r="E50972" s="1"/>
      <c r="F50972" s="1"/>
      <c r="G50972" s="1"/>
      <c r="H50972" s="1"/>
    </row>
    <row r="50973">
      <c r="A50973" s="1"/>
      <c r="B50973" s="1"/>
      <c r="C50973" s="1"/>
      <c r="D50973" s="8"/>
      <c r="E50973" s="1"/>
      <c r="F50973" s="1"/>
      <c r="G50973" s="1"/>
      <c r="H50973" s="1"/>
    </row>
    <row r="50974">
      <c r="A50974" s="1"/>
      <c r="B50974" s="1"/>
      <c r="C50974" s="1"/>
      <c r="D50974" s="8"/>
      <c r="E50974" s="1"/>
      <c r="F50974" s="1"/>
      <c r="G50974" s="1"/>
      <c r="H50974" s="1"/>
    </row>
    <row r="50975">
      <c r="A50975" s="1"/>
      <c r="B50975" s="1"/>
      <c r="C50975" s="1"/>
      <c r="D50975" s="8"/>
      <c r="E50975" s="1"/>
      <c r="F50975" s="1"/>
      <c r="G50975" s="1"/>
      <c r="H50975" s="1"/>
    </row>
    <row r="50976">
      <c r="A50976" s="1"/>
      <c r="B50976" s="1"/>
      <c r="C50976" s="1"/>
      <c r="D50976" s="8"/>
      <c r="E50976" s="1"/>
      <c r="F50976" s="1"/>
      <c r="G50976" s="1"/>
      <c r="H50976" s="1"/>
    </row>
    <row r="50977">
      <c r="A50977" s="1"/>
      <c r="B50977" s="1"/>
      <c r="C50977" s="1"/>
      <c r="D50977" s="8"/>
      <c r="E50977" s="1"/>
      <c r="F50977" s="1"/>
      <c r="G50977" s="1"/>
      <c r="H50977" s="1"/>
    </row>
    <row r="50978">
      <c r="A50978" s="1"/>
      <c r="B50978" s="1"/>
      <c r="C50978" s="1"/>
      <c r="D50978" s="8"/>
      <c r="E50978" s="1"/>
      <c r="F50978" s="1"/>
      <c r="G50978" s="1"/>
      <c r="H50978" s="1"/>
    </row>
    <row r="50979">
      <c r="A50979" s="1"/>
      <c r="B50979" s="1"/>
      <c r="C50979" s="1"/>
      <c r="D50979" s="8"/>
      <c r="E50979" s="1"/>
      <c r="F50979" s="1"/>
      <c r="G50979" s="1"/>
      <c r="H50979" s="1"/>
    </row>
    <row r="50980">
      <c r="A50980" s="1"/>
      <c r="B50980" s="1"/>
      <c r="C50980" s="1"/>
      <c r="D50980" s="8"/>
      <c r="E50980" s="1"/>
      <c r="F50980" s="1"/>
      <c r="G50980" s="1"/>
      <c r="H50980" s="1"/>
    </row>
    <row r="50981">
      <c r="A50981" s="1"/>
      <c r="B50981" s="1"/>
      <c r="C50981" s="1"/>
      <c r="D50981" s="8"/>
      <c r="E50981" s="1"/>
      <c r="F50981" s="1"/>
      <c r="G50981" s="1"/>
      <c r="H50981" s="1"/>
    </row>
    <row r="50982">
      <c r="A50982" s="1"/>
      <c r="B50982" s="1"/>
      <c r="C50982" s="1"/>
      <c r="D50982" s="8"/>
      <c r="E50982" s="1"/>
      <c r="F50982" s="1"/>
      <c r="G50982" s="1"/>
      <c r="H50982" s="1"/>
    </row>
    <row r="50983">
      <c r="A50983" s="1"/>
      <c r="B50983" s="1"/>
      <c r="C50983" s="1"/>
      <c r="D50983" s="8"/>
      <c r="E50983" s="1"/>
      <c r="F50983" s="1"/>
      <c r="G50983" s="1"/>
      <c r="H50983" s="1"/>
    </row>
    <row r="50984">
      <c r="A50984" s="1"/>
      <c r="B50984" s="1"/>
      <c r="C50984" s="1"/>
      <c r="D50984" s="8"/>
      <c r="E50984" s="1"/>
      <c r="F50984" s="1"/>
      <c r="G50984" s="1"/>
      <c r="H50984" s="1"/>
    </row>
    <row r="50985">
      <c r="A50985" s="1"/>
      <c r="B50985" s="1"/>
      <c r="C50985" s="1"/>
      <c r="D50985" s="8"/>
      <c r="E50985" s="1"/>
      <c r="F50985" s="1"/>
      <c r="G50985" s="1"/>
      <c r="H50985" s="1"/>
    </row>
    <row r="50986">
      <c r="A50986" s="1"/>
      <c r="B50986" s="1"/>
      <c r="C50986" s="1"/>
      <c r="D50986" s="8"/>
      <c r="E50986" s="1"/>
      <c r="F50986" s="1"/>
      <c r="G50986" s="1"/>
      <c r="H50986" s="1"/>
    </row>
    <row r="50987">
      <c r="A50987" s="1"/>
      <c r="B50987" s="1"/>
      <c r="C50987" s="1"/>
      <c r="D50987" s="8"/>
      <c r="E50987" s="1"/>
      <c r="F50987" s="1"/>
      <c r="G50987" s="1"/>
      <c r="H50987" s="1"/>
    </row>
    <row r="50988">
      <c r="A50988" s="1"/>
      <c r="B50988" s="1"/>
      <c r="C50988" s="1"/>
      <c r="D50988" s="8"/>
      <c r="E50988" s="1"/>
      <c r="F50988" s="1"/>
      <c r="G50988" s="1"/>
      <c r="H50988" s="1"/>
    </row>
    <row r="50989">
      <c r="A50989" s="1"/>
      <c r="B50989" s="1"/>
      <c r="C50989" s="1"/>
      <c r="D50989" s="8"/>
      <c r="E50989" s="1"/>
      <c r="F50989" s="1"/>
      <c r="G50989" s="1"/>
      <c r="H50989" s="1"/>
    </row>
    <row r="50990">
      <c r="A50990" s="1"/>
      <c r="B50990" s="1"/>
      <c r="C50990" s="1"/>
      <c r="D50990" s="8"/>
      <c r="E50990" s="1"/>
      <c r="F50990" s="1"/>
      <c r="G50990" s="1"/>
      <c r="H50990" s="1"/>
    </row>
    <row r="50991">
      <c r="A50991" s="1"/>
      <c r="B50991" s="1"/>
      <c r="C50991" s="1"/>
      <c r="D50991" s="8"/>
      <c r="E50991" s="1"/>
      <c r="F50991" s="1"/>
      <c r="G50991" s="1"/>
      <c r="H50991" s="1"/>
    </row>
    <row r="50992">
      <c r="A50992" s="1"/>
      <c r="B50992" s="1"/>
      <c r="C50992" s="1"/>
      <c r="D50992" s="8"/>
      <c r="E50992" s="1"/>
      <c r="F50992" s="1"/>
      <c r="G50992" s="1"/>
      <c r="H50992" s="1"/>
    </row>
    <row r="50993">
      <c r="A50993" s="1"/>
      <c r="B50993" s="1"/>
      <c r="C50993" s="1"/>
      <c r="D50993" s="8"/>
      <c r="E50993" s="1"/>
      <c r="F50993" s="1"/>
      <c r="G50993" s="1"/>
      <c r="H50993" s="1"/>
    </row>
    <row r="50994">
      <c r="A50994" s="1"/>
      <c r="B50994" s="1"/>
      <c r="C50994" s="1"/>
      <c r="D50994" s="8"/>
      <c r="E50994" s="1"/>
      <c r="F50994" s="1"/>
      <c r="G50994" s="1"/>
      <c r="H50994" s="1"/>
    </row>
    <row r="50995">
      <c r="A50995" s="1"/>
      <c r="B50995" s="1"/>
      <c r="C50995" s="1"/>
      <c r="D50995" s="8"/>
      <c r="E50995" s="1"/>
      <c r="F50995" s="1"/>
      <c r="G50995" s="1"/>
      <c r="H50995" s="1"/>
    </row>
    <row r="50996">
      <c r="A50996" s="1"/>
      <c r="B50996" s="1"/>
      <c r="C50996" s="1"/>
      <c r="D50996" s="8"/>
      <c r="E50996" s="1"/>
      <c r="F50996" s="1"/>
      <c r="G50996" s="1"/>
      <c r="H50996" s="1"/>
    </row>
    <row r="50997">
      <c r="A50997" s="1"/>
      <c r="B50997" s="1"/>
      <c r="C50997" s="1"/>
      <c r="D50997" s="8"/>
      <c r="E50997" s="1"/>
      <c r="F50997" s="1"/>
      <c r="G50997" s="1"/>
      <c r="H50997" s="1"/>
    </row>
    <row r="50998">
      <c r="A50998" s="1"/>
      <c r="B50998" s="1"/>
      <c r="C50998" s="1"/>
      <c r="D50998" s="8"/>
      <c r="E50998" s="1"/>
      <c r="F50998" s="1"/>
      <c r="G50998" s="1"/>
      <c r="H50998" s="1"/>
    </row>
    <row r="50999">
      <c r="A50999" s="1"/>
      <c r="B50999" s="1"/>
      <c r="C50999" s="1"/>
      <c r="D50999" s="8"/>
      <c r="E50999" s="1"/>
      <c r="F50999" s="1"/>
      <c r="G50999" s="1"/>
      <c r="H50999" s="1"/>
    </row>
    <row r="51000">
      <c r="A51000" s="1"/>
      <c r="B51000" s="1"/>
      <c r="C51000" s="1"/>
      <c r="D51000" s="8"/>
      <c r="E51000" s="1"/>
      <c r="F51000" s="1"/>
      <c r="G51000" s="1"/>
      <c r="H51000" s="1"/>
    </row>
    <row r="51001">
      <c r="A51001" s="1"/>
      <c r="B51001" s="1"/>
      <c r="C51001" s="1"/>
      <c r="D51001" s="8"/>
      <c r="E51001" s="1"/>
      <c r="F51001" s="1"/>
      <c r="G51001" s="1"/>
      <c r="H51001" s="1"/>
    </row>
    <row r="51002">
      <c r="A51002" s="1"/>
      <c r="B51002" s="1"/>
      <c r="C51002" s="1"/>
      <c r="D51002" s="8"/>
      <c r="E51002" s="1"/>
      <c r="F51002" s="1"/>
      <c r="G51002" s="1"/>
      <c r="H51002" s="1"/>
    </row>
    <row r="51003">
      <c r="A51003" s="1"/>
      <c r="B51003" s="1"/>
      <c r="C51003" s="1"/>
      <c r="D51003" s="8"/>
      <c r="E51003" s="1"/>
      <c r="F51003" s="1"/>
      <c r="G51003" s="1"/>
      <c r="H51003" s="1"/>
    </row>
    <row r="51004">
      <c r="A51004" s="1"/>
      <c r="B51004" s="1"/>
      <c r="C51004" s="1"/>
      <c r="D51004" s="8"/>
      <c r="E51004" s="1"/>
      <c r="F51004" s="1"/>
      <c r="G51004" s="1"/>
      <c r="H51004" s="1"/>
    </row>
    <row r="51005">
      <c r="A51005" s="1"/>
      <c r="B51005" s="1"/>
      <c r="C51005" s="1"/>
      <c r="D51005" s="8"/>
      <c r="E51005" s="1"/>
      <c r="F51005" s="1"/>
      <c r="G51005" s="1"/>
      <c r="H51005" s="1"/>
    </row>
    <row r="51006">
      <c r="A51006" s="1"/>
      <c r="B51006" s="1"/>
      <c r="C51006" s="1"/>
      <c r="D51006" s="8"/>
      <c r="E51006" s="1"/>
      <c r="F51006" s="1"/>
      <c r="G51006" s="1"/>
      <c r="H51006" s="1"/>
    </row>
    <row r="51007">
      <c r="A51007" s="1"/>
      <c r="B51007" s="1"/>
      <c r="C51007" s="1"/>
      <c r="D51007" s="8"/>
      <c r="E51007" s="1"/>
      <c r="F51007" s="1"/>
      <c r="G51007" s="1"/>
      <c r="H51007" s="1"/>
    </row>
    <row r="51008">
      <c r="A51008" s="1"/>
      <c r="B51008" s="1"/>
      <c r="C51008" s="1"/>
      <c r="D51008" s="8"/>
      <c r="E51008" s="1"/>
      <c r="F51008" s="1"/>
      <c r="G51008" s="1"/>
      <c r="H51008" s="1"/>
    </row>
    <row r="51009">
      <c r="A51009" s="1"/>
      <c r="B51009" s="1"/>
      <c r="C51009" s="1"/>
      <c r="D51009" s="8"/>
      <c r="E51009" s="1"/>
      <c r="F51009" s="1"/>
      <c r="G51009" s="1"/>
      <c r="H51009" s="1"/>
    </row>
    <row r="51010">
      <c r="A51010" s="1"/>
      <c r="B51010" s="1"/>
      <c r="C51010" s="1"/>
      <c r="D51010" s="8"/>
      <c r="E51010" s="1"/>
      <c r="F51010" s="1"/>
      <c r="G51010" s="1"/>
      <c r="H51010" s="1"/>
    </row>
    <row r="51011">
      <c r="A51011" s="1"/>
      <c r="B51011" s="1"/>
      <c r="C51011" s="1"/>
      <c r="D51011" s="8"/>
      <c r="E51011" s="1"/>
      <c r="F51011" s="1"/>
      <c r="G51011" s="1"/>
      <c r="H51011" s="1"/>
    </row>
    <row r="51012">
      <c r="A51012" s="1"/>
      <c r="B51012" s="1"/>
      <c r="C51012" s="1"/>
      <c r="D51012" s="8"/>
      <c r="E51012" s="1"/>
      <c r="F51012" s="1"/>
      <c r="G51012" s="1"/>
      <c r="H51012" s="1"/>
    </row>
    <row r="51013">
      <c r="A51013" s="1"/>
      <c r="B51013" s="1"/>
      <c r="C51013" s="1"/>
      <c r="D51013" s="8"/>
      <c r="E51013" s="1"/>
      <c r="F51013" s="1"/>
      <c r="G51013" s="1"/>
      <c r="H51013" s="1"/>
    </row>
    <row r="51014">
      <c r="A51014" s="1"/>
      <c r="B51014" s="1"/>
      <c r="C51014" s="1"/>
      <c r="D51014" s="8"/>
      <c r="E51014" s="1"/>
      <c r="F51014" s="1"/>
      <c r="G51014" s="1"/>
      <c r="H51014" s="1"/>
    </row>
    <row r="51015">
      <c r="A51015" s="1"/>
      <c r="B51015" s="1"/>
      <c r="C51015" s="1"/>
      <c r="D51015" s="8"/>
      <c r="E51015" s="1"/>
      <c r="F51015" s="1"/>
      <c r="G51015" s="1"/>
      <c r="H51015" s="1"/>
    </row>
    <row r="51016">
      <c r="A51016" s="1"/>
      <c r="B51016" s="1"/>
      <c r="C51016" s="1"/>
      <c r="D51016" s="8"/>
      <c r="E51016" s="1"/>
      <c r="F51016" s="1"/>
      <c r="G51016" s="1"/>
      <c r="H51016" s="1"/>
    </row>
    <row r="51017">
      <c r="A51017" s="1"/>
      <c r="B51017" s="1"/>
      <c r="C51017" s="1"/>
      <c r="D51017" s="8"/>
      <c r="E51017" s="1"/>
      <c r="F51017" s="1"/>
      <c r="G51017" s="1"/>
      <c r="H51017" s="1"/>
    </row>
    <row r="51018">
      <c r="A51018" s="1"/>
      <c r="B51018" s="1"/>
      <c r="C51018" s="1"/>
      <c r="D51018" s="8"/>
      <c r="E51018" s="1"/>
      <c r="F51018" s="1"/>
      <c r="G51018" s="1"/>
      <c r="H51018" s="1"/>
    </row>
    <row r="51019">
      <c r="A51019" s="1"/>
      <c r="B51019" s="1"/>
      <c r="C51019" s="1"/>
      <c r="D51019" s="8"/>
      <c r="E51019" s="1"/>
      <c r="F51019" s="1"/>
      <c r="G51019" s="1"/>
      <c r="H51019" s="1"/>
    </row>
    <row r="51020">
      <c r="A51020" s="1"/>
      <c r="B51020" s="1"/>
      <c r="C51020" s="1"/>
      <c r="D51020" s="8"/>
      <c r="E51020" s="1"/>
      <c r="F51020" s="1"/>
      <c r="G51020" s="1"/>
      <c r="H51020" s="1"/>
    </row>
    <row r="51021">
      <c r="A51021" s="1"/>
      <c r="B51021" s="1"/>
      <c r="C51021" s="1"/>
      <c r="D51021" s="8"/>
      <c r="E51021" s="1"/>
      <c r="F51021" s="1"/>
      <c r="G51021" s="1"/>
      <c r="H51021" s="1"/>
    </row>
    <row r="51022">
      <c r="A51022" s="1"/>
      <c r="B51022" s="1"/>
      <c r="C51022" s="1"/>
      <c r="D51022" s="8"/>
      <c r="E51022" s="1"/>
      <c r="F51022" s="1"/>
      <c r="G51022" s="1"/>
      <c r="H51022" s="1"/>
    </row>
    <row r="51023">
      <c r="A51023" s="1"/>
      <c r="B51023" s="1"/>
      <c r="C51023" s="1"/>
      <c r="D51023" s="8"/>
      <c r="E51023" s="1"/>
      <c r="F51023" s="1"/>
      <c r="G51023" s="1"/>
      <c r="H51023" s="1"/>
    </row>
    <row r="51024">
      <c r="A51024" s="1"/>
      <c r="B51024" s="1"/>
      <c r="C51024" s="1"/>
      <c r="D51024" s="8"/>
      <c r="E51024" s="1"/>
      <c r="F51024" s="1"/>
      <c r="G51024" s="1"/>
      <c r="H51024" s="1"/>
    </row>
    <row r="51025">
      <c r="A51025" s="1"/>
      <c r="B51025" s="1"/>
      <c r="C51025" s="1"/>
      <c r="D51025" s="8"/>
      <c r="E51025" s="1"/>
      <c r="F51025" s="1"/>
      <c r="G51025" s="1"/>
      <c r="H51025" s="1"/>
    </row>
    <row r="51026">
      <c r="A51026" s="1"/>
      <c r="B51026" s="1"/>
      <c r="C51026" s="1"/>
      <c r="D51026" s="8"/>
      <c r="E51026" s="1"/>
      <c r="F51026" s="1"/>
      <c r="G51026" s="1"/>
      <c r="H51026" s="1"/>
    </row>
    <row r="51027">
      <c r="A51027" s="1"/>
      <c r="B51027" s="1"/>
      <c r="C51027" s="1"/>
      <c r="D51027" s="8"/>
      <c r="E51027" s="1"/>
      <c r="F51027" s="1"/>
      <c r="G51027" s="1"/>
      <c r="H51027" s="1"/>
    </row>
    <row r="51028">
      <c r="A51028" s="1"/>
      <c r="B51028" s="1"/>
      <c r="C51028" s="1"/>
      <c r="D51028" s="8"/>
      <c r="E51028" s="1"/>
      <c r="F51028" s="1"/>
      <c r="G51028" s="1"/>
      <c r="H51028" s="1"/>
    </row>
    <row r="51029">
      <c r="A51029" s="1"/>
      <c r="B51029" s="1"/>
      <c r="C51029" s="1"/>
      <c r="D51029" s="8"/>
      <c r="E51029" s="1"/>
      <c r="F51029" s="1"/>
      <c r="G51029" s="1"/>
      <c r="H51029" s="1"/>
    </row>
    <row r="51030">
      <c r="A51030" s="1"/>
      <c r="B51030" s="1"/>
      <c r="C51030" s="1"/>
      <c r="D51030" s="8"/>
      <c r="E51030" s="1"/>
      <c r="F51030" s="1"/>
      <c r="G51030" s="1"/>
      <c r="H51030" s="1"/>
    </row>
    <row r="51031">
      <c r="A51031" s="1"/>
      <c r="B51031" s="1"/>
      <c r="C51031" s="1"/>
      <c r="D51031" s="8"/>
      <c r="E51031" s="1"/>
      <c r="F51031" s="1"/>
      <c r="G51031" s="1"/>
      <c r="H51031" s="1"/>
    </row>
    <row r="51032">
      <c r="A51032" s="1"/>
      <c r="B51032" s="1"/>
      <c r="C51032" s="1"/>
      <c r="D51032" s="8"/>
      <c r="E51032" s="1"/>
      <c r="F51032" s="1"/>
      <c r="G51032" s="1"/>
      <c r="H51032" s="1"/>
    </row>
    <row r="51033">
      <c r="A51033" s="1"/>
      <c r="B51033" s="1"/>
      <c r="C51033" s="1"/>
      <c r="D51033" s="8"/>
      <c r="E51033" s="1"/>
      <c r="F51033" s="1"/>
      <c r="G51033" s="1"/>
      <c r="H51033" s="1"/>
    </row>
    <row r="51034">
      <c r="A51034" s="1"/>
      <c r="B51034" s="1"/>
      <c r="C51034" s="1"/>
      <c r="D51034" s="8"/>
      <c r="E51034" s="1"/>
      <c r="F51034" s="1"/>
      <c r="G51034" s="1"/>
      <c r="H51034" s="1"/>
    </row>
    <row r="51035">
      <c r="A51035" s="1"/>
      <c r="B51035" s="1"/>
      <c r="C51035" s="1"/>
      <c r="D51035" s="8"/>
      <c r="E51035" s="1"/>
      <c r="F51035" s="1"/>
      <c r="G51035" s="1"/>
      <c r="H51035" s="1"/>
    </row>
    <row r="51036">
      <c r="A51036" s="1"/>
      <c r="B51036" s="1"/>
      <c r="C51036" s="1"/>
      <c r="D51036" s="8"/>
      <c r="E51036" s="1"/>
      <c r="F51036" s="1"/>
      <c r="G51036" s="1"/>
      <c r="H51036" s="1"/>
    </row>
    <row r="51037">
      <c r="A51037" s="1"/>
      <c r="B51037" s="1"/>
      <c r="C51037" s="1"/>
      <c r="D51037" s="8"/>
      <c r="E51037" s="1"/>
      <c r="F51037" s="1"/>
      <c r="G51037" s="1"/>
      <c r="H51037" s="1"/>
    </row>
    <row r="51038">
      <c r="A51038" s="1"/>
      <c r="B51038" s="1"/>
      <c r="C51038" s="1"/>
      <c r="D51038" s="8"/>
      <c r="E51038" s="1"/>
      <c r="F51038" s="1"/>
      <c r="G51038" s="1"/>
      <c r="H51038" s="1"/>
    </row>
    <row r="51039">
      <c r="A51039" s="1"/>
      <c r="B51039" s="1"/>
      <c r="C51039" s="1"/>
      <c r="D51039" s="8"/>
      <c r="E51039" s="1"/>
      <c r="F51039" s="1"/>
      <c r="G51039" s="1"/>
      <c r="H51039" s="1"/>
    </row>
    <row r="51040">
      <c r="A51040" s="1"/>
      <c r="B51040" s="1"/>
      <c r="C51040" s="1"/>
      <c r="D51040" s="8"/>
      <c r="E51040" s="1"/>
      <c r="F51040" s="1"/>
      <c r="G51040" s="1"/>
      <c r="H51040" s="1"/>
    </row>
    <row r="51041">
      <c r="A51041" s="1"/>
      <c r="B51041" s="1"/>
      <c r="C51041" s="1"/>
      <c r="D51041" s="8"/>
      <c r="E51041" s="1"/>
      <c r="F51041" s="1"/>
      <c r="G51041" s="1"/>
      <c r="H51041" s="1"/>
    </row>
    <row r="51042">
      <c r="A51042" s="1"/>
      <c r="B51042" s="1"/>
      <c r="C51042" s="1"/>
      <c r="D51042" s="8"/>
      <c r="E51042" s="1"/>
      <c r="F51042" s="1"/>
      <c r="G51042" s="1"/>
      <c r="H51042" s="1"/>
    </row>
    <row r="51043">
      <c r="A51043" s="1"/>
      <c r="B51043" s="1"/>
      <c r="C51043" s="1"/>
      <c r="D51043" s="8"/>
      <c r="E51043" s="1"/>
      <c r="F51043" s="1"/>
      <c r="G51043" s="1"/>
      <c r="H51043" s="1"/>
    </row>
    <row r="51044">
      <c r="A51044" s="1"/>
      <c r="B51044" s="1"/>
      <c r="C51044" s="1"/>
      <c r="D51044" s="8"/>
      <c r="E51044" s="1"/>
      <c r="F51044" s="1"/>
      <c r="G51044" s="1"/>
      <c r="H51044" s="1"/>
    </row>
    <row r="51045">
      <c r="A51045" s="1"/>
      <c r="B51045" s="1"/>
      <c r="C51045" s="1"/>
      <c r="D51045" s="8"/>
      <c r="E51045" s="1"/>
      <c r="F51045" s="1"/>
      <c r="G51045" s="1"/>
      <c r="H51045" s="1"/>
    </row>
    <row r="51046">
      <c r="A51046" s="1"/>
      <c r="B51046" s="1"/>
      <c r="C51046" s="1"/>
      <c r="D51046" s="8"/>
      <c r="E51046" s="1"/>
      <c r="F51046" s="1"/>
      <c r="G51046" s="1"/>
      <c r="H51046" s="1"/>
    </row>
    <row r="51047">
      <c r="A51047" s="1"/>
      <c r="B51047" s="1"/>
      <c r="C51047" s="1"/>
      <c r="D51047" s="8"/>
      <c r="E51047" s="1"/>
      <c r="F51047" s="1"/>
      <c r="G51047" s="1"/>
      <c r="H51047" s="1"/>
    </row>
    <row r="51048">
      <c r="A51048" s="1"/>
      <c r="B51048" s="1"/>
      <c r="C51048" s="1"/>
      <c r="D51048" s="8"/>
      <c r="E51048" s="1"/>
      <c r="F51048" s="1"/>
      <c r="G51048" s="1"/>
      <c r="H51048" s="1"/>
    </row>
    <row r="51049">
      <c r="A51049" s="1"/>
      <c r="B51049" s="1"/>
      <c r="C51049" s="1"/>
      <c r="D51049" s="8"/>
      <c r="E51049" s="1"/>
      <c r="F51049" s="1"/>
      <c r="G51049" s="1"/>
      <c r="H51049" s="1"/>
    </row>
    <row r="51050">
      <c r="A51050" s="1"/>
      <c r="B51050" s="1"/>
      <c r="C51050" s="1"/>
      <c r="D51050" s="8"/>
      <c r="E51050" s="1"/>
      <c r="F51050" s="1"/>
      <c r="G51050" s="1"/>
      <c r="H51050" s="1"/>
    </row>
    <row r="51051">
      <c r="A51051" s="1"/>
      <c r="B51051" s="1"/>
      <c r="C51051" s="1"/>
      <c r="D51051" s="8"/>
      <c r="E51051" s="1"/>
      <c r="F51051" s="1"/>
      <c r="G51051" s="1"/>
      <c r="H51051" s="1"/>
    </row>
    <row r="51052">
      <c r="A51052" s="1"/>
      <c r="B51052" s="1"/>
      <c r="C51052" s="1"/>
      <c r="D51052" s="8"/>
      <c r="E51052" s="1"/>
      <c r="F51052" s="1"/>
      <c r="G51052" s="1"/>
      <c r="H51052" s="1"/>
    </row>
    <row r="51053">
      <c r="A51053" s="1"/>
      <c r="B51053" s="1"/>
      <c r="C51053" s="1"/>
      <c r="D51053" s="8"/>
      <c r="E51053" s="1"/>
      <c r="F51053" s="1"/>
      <c r="G51053" s="1"/>
      <c r="H51053" s="1"/>
    </row>
    <row r="51054">
      <c r="A51054" s="1"/>
      <c r="B51054" s="1"/>
      <c r="C51054" s="1"/>
      <c r="D51054" s="8"/>
      <c r="E51054" s="1"/>
      <c r="F51054" s="1"/>
      <c r="G51054" s="1"/>
      <c r="H51054" s="1"/>
    </row>
    <row r="51055">
      <c r="A51055" s="1"/>
      <c r="B51055" s="1"/>
      <c r="C51055" s="1"/>
      <c r="D51055" s="8"/>
      <c r="E51055" s="1"/>
      <c r="F51055" s="1"/>
      <c r="G51055" s="1"/>
      <c r="H51055" s="1"/>
    </row>
    <row r="51056">
      <c r="A51056" s="1"/>
      <c r="B51056" s="1"/>
      <c r="C51056" s="1"/>
      <c r="D51056" s="8"/>
      <c r="E51056" s="1"/>
      <c r="F51056" s="1"/>
      <c r="G51056" s="1"/>
      <c r="H51056" s="1"/>
    </row>
    <row r="51057">
      <c r="A51057" s="1"/>
      <c r="B51057" s="1"/>
      <c r="C51057" s="1"/>
      <c r="D51057" s="8"/>
      <c r="E51057" s="1"/>
      <c r="F51057" s="1"/>
      <c r="G51057" s="1"/>
      <c r="H51057" s="1"/>
    </row>
    <row r="51058">
      <c r="A51058" s="1"/>
      <c r="B51058" s="1"/>
      <c r="C51058" s="1"/>
      <c r="D51058" s="8"/>
      <c r="E51058" s="1"/>
      <c r="F51058" s="1"/>
      <c r="G51058" s="1"/>
      <c r="H51058" s="1"/>
    </row>
    <row r="51059">
      <c r="A51059" s="1"/>
      <c r="B51059" s="1"/>
      <c r="C51059" s="1"/>
      <c r="D51059" s="8"/>
      <c r="E51059" s="1"/>
      <c r="F51059" s="1"/>
      <c r="G51059" s="1"/>
      <c r="H51059" s="1"/>
    </row>
    <row r="51060">
      <c r="A51060" s="1"/>
      <c r="B51060" s="1"/>
      <c r="C51060" s="1"/>
      <c r="D51060" s="8"/>
      <c r="E51060" s="1"/>
      <c r="F51060" s="1"/>
      <c r="G51060" s="1"/>
      <c r="H51060" s="1"/>
    </row>
    <row r="51061">
      <c r="A51061" s="1"/>
      <c r="B51061" s="1"/>
      <c r="C51061" s="1"/>
      <c r="D51061" s="8"/>
      <c r="E51061" s="1"/>
      <c r="F51061" s="1"/>
      <c r="G51061" s="1"/>
      <c r="H51061" s="1"/>
    </row>
    <row r="51062">
      <c r="A51062" s="1"/>
      <c r="B51062" s="1"/>
      <c r="C51062" s="1"/>
      <c r="D51062" s="8"/>
      <c r="E51062" s="1"/>
      <c r="F51062" s="1"/>
      <c r="G51062" s="1"/>
      <c r="H51062" s="1"/>
    </row>
    <row r="51063">
      <c r="A51063" s="1"/>
      <c r="B51063" s="1"/>
      <c r="C51063" s="1"/>
      <c r="D51063" s="8"/>
      <c r="E51063" s="1"/>
      <c r="F51063" s="1"/>
      <c r="G51063" s="1"/>
      <c r="H51063" s="1"/>
    </row>
    <row r="51064">
      <c r="A51064" s="1"/>
      <c r="B51064" s="1"/>
      <c r="C51064" s="1"/>
      <c r="D51064" s="8"/>
      <c r="E51064" s="1"/>
      <c r="F51064" s="1"/>
      <c r="G51064" s="1"/>
      <c r="H51064" s="1"/>
    </row>
    <row r="51065">
      <c r="A51065" s="1"/>
      <c r="B51065" s="1"/>
      <c r="C51065" s="1"/>
      <c r="D51065" s="8"/>
      <c r="E51065" s="1"/>
      <c r="F51065" s="1"/>
      <c r="G51065" s="1"/>
      <c r="H51065" s="1"/>
    </row>
    <row r="51066">
      <c r="A51066" s="1"/>
      <c r="B51066" s="1"/>
      <c r="C51066" s="1"/>
      <c r="D51066" s="8"/>
      <c r="E51066" s="1"/>
      <c r="F51066" s="1"/>
      <c r="G51066" s="1"/>
      <c r="H51066" s="1"/>
    </row>
    <row r="51067">
      <c r="A51067" s="1"/>
      <c r="B51067" s="1"/>
      <c r="C51067" s="1"/>
      <c r="D51067" s="8"/>
      <c r="E51067" s="1"/>
      <c r="F51067" s="1"/>
      <c r="G51067" s="1"/>
      <c r="H51067" s="1"/>
    </row>
    <row r="51068">
      <c r="A51068" s="1"/>
      <c r="B51068" s="1"/>
      <c r="C51068" s="1"/>
      <c r="D51068" s="8"/>
      <c r="E51068" s="1"/>
      <c r="F51068" s="1"/>
      <c r="G51068" s="1"/>
      <c r="H51068" s="1"/>
    </row>
    <row r="51069">
      <c r="A51069" s="1"/>
      <c r="B51069" s="1"/>
      <c r="C51069" s="1"/>
      <c r="D51069" s="8"/>
      <c r="E51069" s="1"/>
      <c r="F51069" s="1"/>
      <c r="G51069" s="1"/>
      <c r="H51069" s="1"/>
    </row>
    <row r="51070">
      <c r="A51070" s="1"/>
      <c r="B51070" s="1"/>
      <c r="C51070" s="1"/>
      <c r="D51070" s="8"/>
      <c r="E51070" s="1"/>
      <c r="F51070" s="1"/>
      <c r="G51070" s="1"/>
      <c r="H51070" s="1"/>
    </row>
    <row r="51071">
      <c r="A51071" s="1"/>
      <c r="B51071" s="1"/>
      <c r="C51071" s="1"/>
      <c r="D51071" s="8"/>
      <c r="E51071" s="1"/>
      <c r="F51071" s="1"/>
      <c r="G51071" s="1"/>
      <c r="H51071" s="1"/>
    </row>
    <row r="51072">
      <c r="A51072" s="1"/>
      <c r="B51072" s="1"/>
      <c r="C51072" s="1"/>
      <c r="D51072" s="8"/>
      <c r="E51072" s="1"/>
      <c r="F51072" s="1"/>
      <c r="G51072" s="1"/>
      <c r="H51072" s="1"/>
    </row>
    <row r="51073">
      <c r="A51073" s="1"/>
      <c r="B51073" s="1"/>
      <c r="C51073" s="1"/>
      <c r="D51073" s="8"/>
      <c r="E51073" s="1"/>
      <c r="F51073" s="1"/>
      <c r="G51073" s="1"/>
      <c r="H51073" s="1"/>
    </row>
    <row r="51074">
      <c r="A51074" s="1"/>
      <c r="B51074" s="1"/>
      <c r="C51074" s="1"/>
      <c r="D51074" s="8"/>
      <c r="E51074" s="1"/>
      <c r="F51074" s="1"/>
      <c r="G51074" s="1"/>
      <c r="H51074" s="1"/>
    </row>
    <row r="51075">
      <c r="A51075" s="1"/>
      <c r="B51075" s="1"/>
      <c r="C51075" s="1"/>
      <c r="D51075" s="8"/>
      <c r="E51075" s="1"/>
      <c r="F51075" s="1"/>
      <c r="G51075" s="1"/>
      <c r="H51075" s="1"/>
    </row>
    <row r="51076">
      <c r="A51076" s="1"/>
      <c r="B51076" s="1"/>
      <c r="C51076" s="1"/>
      <c r="D51076" s="8"/>
      <c r="E51076" s="1"/>
      <c r="F51076" s="1"/>
      <c r="G51076" s="1"/>
      <c r="H51076" s="1"/>
    </row>
    <row r="51077">
      <c r="A51077" s="1"/>
      <c r="B51077" s="1"/>
      <c r="C51077" s="1"/>
      <c r="D51077" s="8"/>
      <c r="E51077" s="1"/>
      <c r="F51077" s="1"/>
      <c r="G51077" s="1"/>
      <c r="H51077" s="1"/>
    </row>
    <row r="51078">
      <c r="A51078" s="1"/>
      <c r="B51078" s="1"/>
      <c r="C51078" s="1"/>
      <c r="D51078" s="8"/>
      <c r="E51078" s="1"/>
      <c r="F51078" s="1"/>
      <c r="G51078" s="1"/>
      <c r="H51078" s="1"/>
    </row>
    <row r="51079">
      <c r="A51079" s="1"/>
      <c r="B51079" s="1"/>
      <c r="C51079" s="1"/>
      <c r="D51079" s="8"/>
      <c r="E51079" s="1"/>
      <c r="F51079" s="1"/>
      <c r="G51079" s="1"/>
      <c r="H51079" s="1"/>
    </row>
    <row r="51080">
      <c r="A51080" s="1"/>
      <c r="B51080" s="1"/>
      <c r="C51080" s="1"/>
      <c r="D51080" s="8"/>
      <c r="E51080" s="1"/>
      <c r="F51080" s="1"/>
      <c r="G51080" s="1"/>
      <c r="H51080" s="1"/>
    </row>
    <row r="51081">
      <c r="A51081" s="1"/>
      <c r="B51081" s="1"/>
      <c r="C51081" s="1"/>
      <c r="D51081" s="8"/>
      <c r="E51081" s="1"/>
      <c r="F51081" s="1"/>
      <c r="G51081" s="1"/>
      <c r="H51081" s="1"/>
    </row>
    <row r="51082">
      <c r="A51082" s="1"/>
      <c r="B51082" s="1"/>
      <c r="C51082" s="1"/>
      <c r="D51082" s="8"/>
      <c r="E51082" s="1"/>
      <c r="F51082" s="1"/>
      <c r="G51082" s="1"/>
      <c r="H51082" s="1"/>
    </row>
    <row r="51083">
      <c r="A51083" s="1"/>
      <c r="B51083" s="1"/>
      <c r="C51083" s="1"/>
      <c r="D51083" s="8"/>
      <c r="E51083" s="1"/>
      <c r="F51083" s="1"/>
      <c r="G51083" s="1"/>
      <c r="H51083" s="1"/>
    </row>
    <row r="51084">
      <c r="A51084" s="1"/>
      <c r="B51084" s="1"/>
      <c r="C51084" s="1"/>
      <c r="D51084" s="8"/>
      <c r="E51084" s="1"/>
      <c r="F51084" s="1"/>
      <c r="G51084" s="1"/>
      <c r="H51084" s="1"/>
    </row>
    <row r="51085">
      <c r="A51085" s="1"/>
      <c r="B51085" s="1"/>
      <c r="C51085" s="1"/>
      <c r="D51085" s="8"/>
      <c r="E51085" s="1"/>
      <c r="F51085" s="1"/>
      <c r="G51085" s="1"/>
      <c r="H51085" s="1"/>
    </row>
    <row r="51086">
      <c r="A51086" s="1"/>
      <c r="B51086" s="1"/>
      <c r="C51086" s="1"/>
      <c r="D51086" s="8"/>
      <c r="E51086" s="1"/>
      <c r="F51086" s="1"/>
      <c r="G51086" s="1"/>
      <c r="H51086" s="1"/>
    </row>
    <row r="51087">
      <c r="A51087" s="1"/>
      <c r="B51087" s="1"/>
      <c r="C51087" s="1"/>
      <c r="D51087" s="8"/>
      <c r="E51087" s="1"/>
      <c r="F51087" s="1"/>
      <c r="G51087" s="1"/>
      <c r="H51087" s="1"/>
    </row>
    <row r="51088">
      <c r="A51088" s="1"/>
      <c r="B51088" s="1"/>
      <c r="C51088" s="1"/>
      <c r="D51088" s="8"/>
      <c r="E51088" s="1"/>
      <c r="F51088" s="1"/>
      <c r="G51088" s="1"/>
      <c r="H51088" s="1"/>
    </row>
    <row r="51089">
      <c r="A51089" s="1"/>
      <c r="B51089" s="1"/>
      <c r="C51089" s="1"/>
      <c r="D51089" s="8"/>
      <c r="E51089" s="1"/>
      <c r="F51089" s="1"/>
      <c r="G51089" s="1"/>
      <c r="H51089" s="1"/>
    </row>
    <row r="51090">
      <c r="A51090" s="1"/>
      <c r="B51090" s="1"/>
      <c r="C51090" s="1"/>
      <c r="D51090" s="8"/>
      <c r="E51090" s="1"/>
      <c r="F51090" s="1"/>
      <c r="G51090" s="1"/>
      <c r="H51090" s="1"/>
    </row>
    <row r="51091">
      <c r="A51091" s="1"/>
      <c r="B51091" s="1"/>
      <c r="C51091" s="1"/>
      <c r="D51091" s="8"/>
      <c r="E51091" s="1"/>
      <c r="F51091" s="1"/>
      <c r="G51091" s="1"/>
      <c r="H51091" s="1"/>
    </row>
    <row r="51092">
      <c r="A51092" s="1"/>
      <c r="B51092" s="1"/>
      <c r="C51092" s="1"/>
      <c r="D51092" s="8"/>
      <c r="E51092" s="1"/>
      <c r="F51092" s="1"/>
      <c r="G51092" s="1"/>
      <c r="H51092" s="1"/>
    </row>
    <row r="51093">
      <c r="A51093" s="1"/>
      <c r="B51093" s="1"/>
      <c r="C51093" s="1"/>
      <c r="D51093" s="8"/>
      <c r="E51093" s="1"/>
      <c r="F51093" s="1"/>
      <c r="G51093" s="1"/>
      <c r="H51093" s="1"/>
    </row>
    <row r="51094">
      <c r="A51094" s="1"/>
      <c r="B51094" s="1"/>
      <c r="C51094" s="1"/>
      <c r="D51094" s="8"/>
      <c r="E51094" s="1"/>
      <c r="F51094" s="1"/>
      <c r="G51094" s="1"/>
      <c r="H51094" s="1"/>
    </row>
    <row r="51095">
      <c r="A51095" s="1"/>
      <c r="B51095" s="1"/>
      <c r="C51095" s="1"/>
      <c r="D51095" s="8"/>
      <c r="E51095" s="1"/>
      <c r="F51095" s="1"/>
      <c r="G51095" s="1"/>
      <c r="H51095" s="1"/>
    </row>
    <row r="51096">
      <c r="A51096" s="1"/>
      <c r="B51096" s="1"/>
      <c r="C51096" s="1"/>
      <c r="D51096" s="8"/>
      <c r="E51096" s="1"/>
      <c r="F51096" s="1"/>
      <c r="G51096" s="1"/>
      <c r="H51096" s="1"/>
    </row>
    <row r="51097">
      <c r="A51097" s="1"/>
      <c r="B51097" s="1"/>
      <c r="C51097" s="1"/>
      <c r="D51097" s="8"/>
      <c r="E51097" s="1"/>
      <c r="F51097" s="1"/>
      <c r="G51097" s="1"/>
      <c r="H51097" s="1"/>
    </row>
    <row r="51098">
      <c r="A51098" s="1"/>
      <c r="B51098" s="1"/>
      <c r="C51098" s="1"/>
      <c r="D51098" s="8"/>
      <c r="E51098" s="1"/>
      <c r="F51098" s="1"/>
      <c r="G51098" s="1"/>
      <c r="H51098" s="1"/>
    </row>
    <row r="51099">
      <c r="A51099" s="1"/>
      <c r="B51099" s="1"/>
      <c r="C51099" s="1"/>
      <c r="D51099" s="8"/>
      <c r="E51099" s="1"/>
      <c r="F51099" s="1"/>
      <c r="G51099" s="1"/>
      <c r="H51099" s="1"/>
    </row>
    <row r="51100">
      <c r="A51100" s="1"/>
      <c r="B51100" s="1"/>
      <c r="C51100" s="1"/>
      <c r="D51100" s="8"/>
      <c r="E51100" s="1"/>
      <c r="F51100" s="1"/>
      <c r="G51100" s="1"/>
      <c r="H51100" s="1"/>
    </row>
    <row r="51101">
      <c r="A51101" s="1"/>
      <c r="B51101" s="1"/>
      <c r="C51101" s="1"/>
      <c r="D51101" s="8"/>
      <c r="E51101" s="1"/>
      <c r="F51101" s="1"/>
      <c r="G51101" s="1"/>
      <c r="H51101" s="1"/>
    </row>
    <row r="51102">
      <c r="A51102" s="1"/>
      <c r="B51102" s="1"/>
      <c r="C51102" s="1"/>
      <c r="D51102" s="8"/>
      <c r="E51102" s="1"/>
      <c r="F51102" s="1"/>
      <c r="G51102" s="1"/>
      <c r="H51102" s="1"/>
    </row>
    <row r="51103">
      <c r="A51103" s="1"/>
      <c r="B51103" s="1"/>
      <c r="C51103" s="1"/>
      <c r="D51103" s="8"/>
      <c r="E51103" s="1"/>
      <c r="F51103" s="1"/>
      <c r="G51103" s="1"/>
      <c r="H51103" s="1"/>
    </row>
    <row r="51104">
      <c r="A51104" s="1"/>
      <c r="B51104" s="1"/>
      <c r="C51104" s="1"/>
      <c r="D51104" s="8"/>
      <c r="E51104" s="1"/>
      <c r="F51104" s="1"/>
      <c r="G51104" s="1"/>
      <c r="H51104" s="1"/>
    </row>
    <row r="51105">
      <c r="A51105" s="1"/>
      <c r="B51105" s="1"/>
      <c r="C51105" s="1"/>
      <c r="D51105" s="8"/>
      <c r="E51105" s="1"/>
      <c r="F51105" s="1"/>
      <c r="G51105" s="1"/>
      <c r="H51105" s="1"/>
    </row>
    <row r="51106">
      <c r="A51106" s="1"/>
      <c r="B51106" s="1"/>
      <c r="C51106" s="1"/>
      <c r="D51106" s="8"/>
      <c r="E51106" s="1"/>
      <c r="F51106" s="1"/>
      <c r="G51106" s="1"/>
      <c r="H51106" s="1"/>
    </row>
    <row r="51107">
      <c r="A51107" s="1"/>
      <c r="B51107" s="1"/>
      <c r="C51107" s="1"/>
      <c r="D51107" s="8"/>
      <c r="E51107" s="1"/>
      <c r="F51107" s="1"/>
      <c r="G51107" s="1"/>
      <c r="H51107" s="1"/>
    </row>
    <row r="51108">
      <c r="A51108" s="1"/>
      <c r="B51108" s="1"/>
      <c r="C51108" s="1"/>
      <c r="D51108" s="8"/>
      <c r="E51108" s="1"/>
      <c r="F51108" s="1"/>
      <c r="G51108" s="1"/>
      <c r="H51108" s="1"/>
    </row>
    <row r="51109">
      <c r="A51109" s="1"/>
      <c r="B51109" s="1"/>
      <c r="C51109" s="1"/>
      <c r="D51109" s="8"/>
      <c r="E51109" s="1"/>
      <c r="F51109" s="1"/>
      <c r="G51109" s="1"/>
      <c r="H51109" s="1"/>
    </row>
    <row r="51110">
      <c r="A51110" s="1"/>
      <c r="B51110" s="1"/>
      <c r="C51110" s="1"/>
      <c r="D51110" s="8"/>
      <c r="E51110" s="1"/>
      <c r="F51110" s="1"/>
      <c r="G51110" s="1"/>
      <c r="H51110" s="1"/>
    </row>
    <row r="51111">
      <c r="A51111" s="1"/>
      <c r="B51111" s="1"/>
      <c r="C51111" s="1"/>
      <c r="D51111" s="8"/>
      <c r="E51111" s="1"/>
      <c r="F51111" s="1"/>
      <c r="G51111" s="1"/>
      <c r="H51111" s="1"/>
    </row>
    <row r="51112">
      <c r="A51112" s="1"/>
      <c r="B51112" s="1"/>
      <c r="C51112" s="1"/>
      <c r="D51112" s="8"/>
      <c r="E51112" s="1"/>
      <c r="F51112" s="1"/>
      <c r="G51112" s="1"/>
      <c r="H51112" s="1"/>
    </row>
    <row r="51113">
      <c r="A51113" s="1"/>
      <c r="B51113" s="1"/>
      <c r="C51113" s="1"/>
      <c r="D51113" s="8"/>
      <c r="E51113" s="1"/>
      <c r="F51113" s="1"/>
      <c r="G51113" s="1"/>
      <c r="H51113" s="1"/>
    </row>
    <row r="51114">
      <c r="A51114" s="1"/>
      <c r="B51114" s="1"/>
      <c r="C51114" s="1"/>
      <c r="D51114" s="8"/>
      <c r="E51114" s="1"/>
      <c r="F51114" s="1"/>
      <c r="G51114" s="1"/>
      <c r="H51114" s="1"/>
    </row>
    <row r="51115">
      <c r="A51115" s="1"/>
      <c r="B51115" s="1"/>
      <c r="C51115" s="1"/>
      <c r="D51115" s="8"/>
      <c r="E51115" s="1"/>
      <c r="F51115" s="1"/>
      <c r="G51115" s="1"/>
      <c r="H51115" s="1"/>
    </row>
    <row r="51116">
      <c r="A51116" s="1"/>
      <c r="B51116" s="1"/>
      <c r="C51116" s="1"/>
      <c r="D51116" s="8"/>
      <c r="E51116" s="1"/>
      <c r="F51116" s="1"/>
      <c r="G51116" s="1"/>
      <c r="H51116" s="1"/>
    </row>
    <row r="51117">
      <c r="A51117" s="1"/>
      <c r="B51117" s="1"/>
      <c r="C51117" s="1"/>
      <c r="D51117" s="8"/>
      <c r="E51117" s="1"/>
      <c r="F51117" s="1"/>
      <c r="G51117" s="1"/>
      <c r="H51117" s="1"/>
    </row>
    <row r="51118">
      <c r="A51118" s="1"/>
      <c r="B51118" s="1"/>
      <c r="C51118" s="1"/>
      <c r="D51118" s="8"/>
      <c r="E51118" s="1"/>
      <c r="F51118" s="1"/>
      <c r="G51118" s="1"/>
      <c r="H51118" s="1"/>
    </row>
    <row r="51119">
      <c r="A51119" s="1"/>
      <c r="B51119" s="1"/>
      <c r="C51119" s="1"/>
      <c r="D51119" s="8"/>
      <c r="E51119" s="1"/>
      <c r="F51119" s="1"/>
      <c r="G51119" s="1"/>
      <c r="H51119" s="1"/>
    </row>
    <row r="51120">
      <c r="A51120" s="1"/>
      <c r="B51120" s="1"/>
      <c r="C51120" s="1"/>
      <c r="D51120" s="8"/>
      <c r="E51120" s="1"/>
      <c r="F51120" s="1"/>
      <c r="G51120" s="1"/>
      <c r="H51120" s="1"/>
    </row>
    <row r="51121">
      <c r="A51121" s="1"/>
      <c r="B51121" s="1"/>
      <c r="C51121" s="1"/>
      <c r="D51121" s="8"/>
      <c r="E51121" s="1"/>
      <c r="F51121" s="1"/>
      <c r="G51121" s="1"/>
      <c r="H51121" s="1"/>
    </row>
    <row r="51122">
      <c r="A51122" s="1"/>
      <c r="B51122" s="1"/>
      <c r="C51122" s="1"/>
      <c r="D51122" s="8"/>
      <c r="E51122" s="1"/>
      <c r="F51122" s="1"/>
      <c r="G51122" s="1"/>
      <c r="H51122" s="1"/>
    </row>
    <row r="51123">
      <c r="A51123" s="1"/>
      <c r="B51123" s="1"/>
      <c r="C51123" s="1"/>
      <c r="D51123" s="8"/>
      <c r="E51123" s="1"/>
      <c r="F51123" s="1"/>
      <c r="G51123" s="1"/>
      <c r="H51123" s="1"/>
    </row>
    <row r="51124">
      <c r="A51124" s="1"/>
      <c r="B51124" s="1"/>
      <c r="C51124" s="1"/>
      <c r="D51124" s="8"/>
      <c r="E51124" s="1"/>
      <c r="F51124" s="1"/>
      <c r="G51124" s="1"/>
      <c r="H51124" s="1"/>
    </row>
    <row r="51125">
      <c r="A51125" s="1"/>
      <c r="B51125" s="1"/>
      <c r="C51125" s="1"/>
      <c r="D51125" s="8"/>
      <c r="E51125" s="1"/>
      <c r="F51125" s="1"/>
      <c r="G51125" s="1"/>
      <c r="H51125" s="1"/>
    </row>
    <row r="51126">
      <c r="A51126" s="1"/>
      <c r="B51126" s="1"/>
      <c r="C51126" s="1"/>
      <c r="D51126" s="8"/>
      <c r="E51126" s="1"/>
      <c r="F51126" s="1"/>
      <c r="G51126" s="1"/>
      <c r="H51126" s="1"/>
    </row>
    <row r="51127">
      <c r="A51127" s="1"/>
      <c r="B51127" s="1"/>
      <c r="C51127" s="1"/>
      <c r="D51127" s="8"/>
      <c r="E51127" s="1"/>
      <c r="F51127" s="1"/>
      <c r="G51127" s="1"/>
      <c r="H51127" s="1"/>
    </row>
    <row r="51128">
      <c r="A51128" s="1"/>
      <c r="B51128" s="1"/>
      <c r="C51128" s="1"/>
      <c r="D51128" s="8"/>
      <c r="E51128" s="1"/>
      <c r="F51128" s="1"/>
      <c r="G51128" s="1"/>
      <c r="H51128" s="1"/>
    </row>
    <row r="51129">
      <c r="A51129" s="1"/>
      <c r="B51129" s="1"/>
      <c r="C51129" s="1"/>
      <c r="D51129" s="8"/>
      <c r="E51129" s="1"/>
      <c r="F51129" s="1"/>
      <c r="G51129" s="1"/>
      <c r="H51129" s="1"/>
    </row>
    <row r="51130">
      <c r="A51130" s="1"/>
      <c r="B51130" s="1"/>
      <c r="C51130" s="1"/>
      <c r="D51130" s="8"/>
      <c r="E51130" s="1"/>
      <c r="F51130" s="1"/>
      <c r="G51130" s="1"/>
      <c r="H51130" s="1"/>
    </row>
    <row r="51131">
      <c r="A51131" s="1"/>
      <c r="B51131" s="1"/>
      <c r="C51131" s="1"/>
      <c r="D51131" s="8"/>
      <c r="E51131" s="1"/>
      <c r="F51131" s="1"/>
      <c r="G51131" s="1"/>
      <c r="H51131" s="1"/>
    </row>
    <row r="51132">
      <c r="A51132" s="1"/>
      <c r="B51132" s="1"/>
      <c r="C51132" s="1"/>
      <c r="D51132" s="8"/>
      <c r="E51132" s="1"/>
      <c r="F51132" s="1"/>
      <c r="G51132" s="1"/>
      <c r="H51132" s="1"/>
    </row>
    <row r="51133">
      <c r="A51133" s="1"/>
      <c r="B51133" s="1"/>
      <c r="C51133" s="1"/>
      <c r="D51133" s="8"/>
      <c r="E51133" s="1"/>
      <c r="F51133" s="1"/>
      <c r="G51133" s="1"/>
      <c r="H51133" s="1"/>
    </row>
    <row r="51134">
      <c r="A51134" s="1"/>
      <c r="B51134" s="1"/>
      <c r="C51134" s="1"/>
      <c r="D51134" s="8"/>
      <c r="E51134" s="1"/>
      <c r="F51134" s="1"/>
      <c r="G51134" s="1"/>
      <c r="H51134" s="1"/>
    </row>
    <row r="51135">
      <c r="A51135" s="1"/>
      <c r="B51135" s="1"/>
      <c r="C51135" s="1"/>
      <c r="D51135" s="8"/>
      <c r="E51135" s="1"/>
      <c r="F51135" s="1"/>
      <c r="G51135" s="1"/>
      <c r="H51135" s="1"/>
    </row>
    <row r="51136">
      <c r="A51136" s="1"/>
      <c r="B51136" s="1"/>
      <c r="C51136" s="1"/>
      <c r="D51136" s="8"/>
      <c r="E51136" s="1"/>
      <c r="F51136" s="1"/>
      <c r="G51136" s="1"/>
      <c r="H51136" s="1"/>
    </row>
    <row r="51137">
      <c r="A51137" s="1"/>
      <c r="B51137" s="1"/>
      <c r="C51137" s="1"/>
      <c r="D51137" s="8"/>
      <c r="E51137" s="1"/>
      <c r="F51137" s="1"/>
      <c r="G51137" s="1"/>
      <c r="H51137" s="1"/>
    </row>
    <row r="51138">
      <c r="A51138" s="1"/>
      <c r="B51138" s="1"/>
      <c r="C51138" s="1"/>
      <c r="D51138" s="8"/>
      <c r="E51138" s="1"/>
      <c r="F51138" s="1"/>
      <c r="G51138" s="1"/>
      <c r="H51138" s="1"/>
    </row>
    <row r="51139">
      <c r="A51139" s="1"/>
      <c r="B51139" s="1"/>
      <c r="C51139" s="1"/>
      <c r="D51139" s="8"/>
      <c r="E51139" s="1"/>
      <c r="F51139" s="1"/>
      <c r="G51139" s="1"/>
      <c r="H51139" s="1"/>
    </row>
    <row r="51140">
      <c r="A51140" s="1"/>
      <c r="B51140" s="1"/>
      <c r="C51140" s="1"/>
      <c r="D51140" s="8"/>
      <c r="E51140" s="1"/>
      <c r="F51140" s="1"/>
      <c r="G51140" s="1"/>
      <c r="H51140" s="1"/>
    </row>
    <row r="51141">
      <c r="A51141" s="1"/>
      <c r="B51141" s="1"/>
      <c r="C51141" s="1"/>
      <c r="D51141" s="8"/>
      <c r="E51141" s="1"/>
      <c r="F51141" s="1"/>
      <c r="G51141" s="1"/>
      <c r="H51141" s="1"/>
    </row>
    <row r="51142">
      <c r="A51142" s="1"/>
      <c r="B51142" s="1"/>
      <c r="C51142" s="1"/>
      <c r="D51142" s="8"/>
      <c r="E51142" s="1"/>
      <c r="F51142" s="1"/>
      <c r="G51142" s="1"/>
      <c r="H51142" s="1"/>
    </row>
    <row r="51143">
      <c r="A51143" s="1"/>
      <c r="B51143" s="1"/>
      <c r="C51143" s="1"/>
      <c r="D51143" s="8"/>
      <c r="E51143" s="1"/>
      <c r="F51143" s="1"/>
      <c r="G51143" s="1"/>
      <c r="H51143" s="1"/>
    </row>
    <row r="51144">
      <c r="A51144" s="1"/>
      <c r="B51144" s="1"/>
      <c r="C51144" s="1"/>
      <c r="D51144" s="8"/>
      <c r="E51144" s="1"/>
      <c r="F51144" s="1"/>
      <c r="G51144" s="1"/>
      <c r="H51144" s="1"/>
    </row>
    <row r="51145">
      <c r="A51145" s="1"/>
      <c r="B51145" s="1"/>
      <c r="C51145" s="1"/>
      <c r="D51145" s="8"/>
      <c r="E51145" s="1"/>
      <c r="F51145" s="1"/>
      <c r="G51145" s="1"/>
      <c r="H51145" s="1"/>
    </row>
    <row r="51146">
      <c r="A51146" s="1"/>
      <c r="B51146" s="1"/>
      <c r="C51146" s="1"/>
      <c r="D51146" s="8"/>
      <c r="E51146" s="1"/>
      <c r="F51146" s="1"/>
      <c r="G51146" s="1"/>
      <c r="H51146" s="1"/>
    </row>
    <row r="51147">
      <c r="A51147" s="1"/>
      <c r="B51147" s="1"/>
      <c r="C51147" s="1"/>
      <c r="D51147" s="8"/>
      <c r="E51147" s="1"/>
      <c r="F51147" s="1"/>
      <c r="G51147" s="1"/>
      <c r="H51147" s="1"/>
    </row>
    <row r="51148">
      <c r="A51148" s="1"/>
      <c r="B51148" s="1"/>
      <c r="C51148" s="1"/>
      <c r="D51148" s="8"/>
      <c r="E51148" s="1"/>
      <c r="F51148" s="1"/>
      <c r="G51148" s="1"/>
      <c r="H51148" s="1"/>
    </row>
    <row r="51149">
      <c r="A51149" s="1"/>
      <c r="B51149" s="1"/>
      <c r="C51149" s="1"/>
      <c r="D51149" s="8"/>
      <c r="E51149" s="1"/>
      <c r="F51149" s="1"/>
      <c r="G51149" s="1"/>
      <c r="H51149" s="1"/>
    </row>
    <row r="51150">
      <c r="A51150" s="1"/>
      <c r="B51150" s="1"/>
      <c r="C51150" s="1"/>
      <c r="D51150" s="8"/>
      <c r="E51150" s="1"/>
      <c r="F51150" s="1"/>
      <c r="G51150" s="1"/>
      <c r="H51150" s="1"/>
    </row>
    <row r="51151">
      <c r="A51151" s="1"/>
      <c r="B51151" s="1"/>
      <c r="C51151" s="1"/>
      <c r="D51151" s="8"/>
      <c r="E51151" s="1"/>
      <c r="F51151" s="1"/>
      <c r="G51151" s="1"/>
      <c r="H51151" s="1"/>
    </row>
    <row r="51152">
      <c r="A51152" s="1"/>
      <c r="B51152" s="1"/>
      <c r="C51152" s="1"/>
      <c r="D51152" s="8"/>
      <c r="E51152" s="1"/>
      <c r="F51152" s="1"/>
      <c r="G51152" s="1"/>
      <c r="H51152" s="1"/>
    </row>
    <row r="51153">
      <c r="A51153" s="1"/>
      <c r="B51153" s="1"/>
      <c r="C51153" s="1"/>
      <c r="D51153" s="8"/>
      <c r="E51153" s="1"/>
      <c r="F51153" s="1"/>
      <c r="G51153" s="1"/>
      <c r="H51153" s="1"/>
    </row>
    <row r="51154">
      <c r="A51154" s="1"/>
      <c r="B51154" s="1"/>
      <c r="C51154" s="1"/>
      <c r="D51154" s="8"/>
      <c r="E51154" s="1"/>
      <c r="F51154" s="1"/>
      <c r="G51154" s="1"/>
      <c r="H51154" s="1"/>
    </row>
    <row r="51155">
      <c r="A51155" s="1"/>
      <c r="B51155" s="1"/>
      <c r="C51155" s="1"/>
      <c r="D51155" s="8"/>
      <c r="E51155" s="1"/>
      <c r="F51155" s="1"/>
      <c r="G51155" s="1"/>
      <c r="H51155" s="1"/>
    </row>
    <row r="51156">
      <c r="A51156" s="1"/>
      <c r="B51156" s="1"/>
      <c r="C51156" s="1"/>
      <c r="D51156" s="8"/>
      <c r="E51156" s="1"/>
      <c r="F51156" s="1"/>
      <c r="G51156" s="1"/>
      <c r="H51156" s="1"/>
    </row>
    <row r="51157">
      <c r="A51157" s="1"/>
      <c r="B51157" s="1"/>
      <c r="C51157" s="1"/>
      <c r="D51157" s="8"/>
      <c r="E51157" s="1"/>
      <c r="F51157" s="1"/>
      <c r="G51157" s="1"/>
      <c r="H51157" s="1"/>
    </row>
    <row r="51158">
      <c r="A51158" s="1"/>
      <c r="B51158" s="1"/>
      <c r="C51158" s="1"/>
      <c r="D51158" s="8"/>
      <c r="E51158" s="1"/>
      <c r="F51158" s="1"/>
      <c r="G51158" s="1"/>
      <c r="H51158" s="1"/>
    </row>
    <row r="51159">
      <c r="A51159" s="1"/>
      <c r="B51159" s="1"/>
      <c r="C51159" s="1"/>
      <c r="D51159" s="8"/>
      <c r="E51159" s="1"/>
      <c r="F51159" s="1"/>
      <c r="G51159" s="1"/>
      <c r="H51159" s="1"/>
    </row>
    <row r="51160">
      <c r="A51160" s="1"/>
      <c r="B51160" s="1"/>
      <c r="C51160" s="1"/>
      <c r="D51160" s="8"/>
      <c r="E51160" s="1"/>
      <c r="F51160" s="1"/>
      <c r="G51160" s="1"/>
      <c r="H51160" s="1"/>
    </row>
    <row r="51161">
      <c r="A51161" s="1"/>
      <c r="B51161" s="1"/>
      <c r="C51161" s="1"/>
      <c r="D51161" s="8"/>
      <c r="E51161" s="1"/>
      <c r="F51161" s="1"/>
      <c r="G51161" s="1"/>
      <c r="H51161" s="1"/>
    </row>
    <row r="51162">
      <c r="A51162" s="1"/>
      <c r="B51162" s="1"/>
      <c r="C51162" s="1"/>
      <c r="D51162" s="8"/>
      <c r="E51162" s="1"/>
      <c r="F51162" s="1"/>
      <c r="G51162" s="1"/>
      <c r="H51162" s="1"/>
    </row>
    <row r="51163">
      <c r="A51163" s="1"/>
      <c r="B51163" s="1"/>
      <c r="C51163" s="1"/>
      <c r="D51163" s="8"/>
      <c r="E51163" s="1"/>
      <c r="F51163" s="1"/>
      <c r="G51163" s="1"/>
      <c r="H51163" s="1"/>
    </row>
    <row r="51164">
      <c r="A51164" s="1"/>
      <c r="B51164" s="1"/>
      <c r="C51164" s="1"/>
      <c r="D51164" s="8"/>
      <c r="E51164" s="1"/>
      <c r="F51164" s="1"/>
      <c r="G51164" s="1"/>
      <c r="H51164" s="1"/>
    </row>
    <row r="51165">
      <c r="A51165" s="1"/>
      <c r="B51165" s="1"/>
      <c r="C51165" s="1"/>
      <c r="D51165" s="8"/>
      <c r="E51165" s="1"/>
      <c r="F51165" s="1"/>
      <c r="G51165" s="1"/>
      <c r="H51165" s="1"/>
    </row>
    <row r="51166">
      <c r="A51166" s="1"/>
      <c r="B51166" s="1"/>
      <c r="C51166" s="1"/>
      <c r="D51166" s="8"/>
      <c r="E51166" s="1"/>
      <c r="F51166" s="1"/>
      <c r="G51166" s="1"/>
      <c r="H51166" s="1"/>
    </row>
    <row r="51167">
      <c r="A51167" s="1"/>
      <c r="B51167" s="1"/>
      <c r="C51167" s="1"/>
      <c r="D51167" s="8"/>
      <c r="E51167" s="1"/>
      <c r="F51167" s="1"/>
      <c r="G51167" s="1"/>
      <c r="H51167" s="1"/>
    </row>
    <row r="51168">
      <c r="A51168" s="1"/>
      <c r="B51168" s="1"/>
      <c r="C51168" s="1"/>
      <c r="D51168" s="8"/>
      <c r="E51168" s="1"/>
      <c r="F51168" s="1"/>
      <c r="G51168" s="1"/>
      <c r="H51168" s="1"/>
    </row>
    <row r="51169">
      <c r="A51169" s="1"/>
      <c r="B51169" s="1"/>
      <c r="C51169" s="1"/>
      <c r="D51169" s="8"/>
      <c r="E51169" s="1"/>
      <c r="F51169" s="1"/>
      <c r="G51169" s="1"/>
      <c r="H51169" s="1"/>
    </row>
    <row r="51170">
      <c r="A51170" s="1"/>
      <c r="B51170" s="1"/>
      <c r="C51170" s="1"/>
      <c r="D51170" s="8"/>
      <c r="E51170" s="1"/>
      <c r="F51170" s="1"/>
      <c r="G51170" s="1"/>
      <c r="H51170" s="1"/>
    </row>
    <row r="51171">
      <c r="A51171" s="1"/>
      <c r="B51171" s="1"/>
      <c r="C51171" s="1"/>
      <c r="D51171" s="8"/>
      <c r="E51171" s="1"/>
      <c r="F51171" s="1"/>
      <c r="G51171" s="1"/>
      <c r="H51171" s="1"/>
    </row>
    <row r="51172">
      <c r="A51172" s="1"/>
      <c r="B51172" s="1"/>
      <c r="C51172" s="1"/>
      <c r="D51172" s="8"/>
      <c r="E51172" s="1"/>
      <c r="F51172" s="1"/>
      <c r="G51172" s="1"/>
      <c r="H51172" s="1"/>
    </row>
    <row r="51173">
      <c r="A51173" s="1"/>
      <c r="B51173" s="1"/>
      <c r="C51173" s="1"/>
      <c r="D51173" s="8"/>
      <c r="E51173" s="1"/>
      <c r="F51173" s="1"/>
      <c r="G51173" s="1"/>
      <c r="H51173" s="1"/>
    </row>
    <row r="51174">
      <c r="A51174" s="1"/>
      <c r="B51174" s="1"/>
      <c r="C51174" s="1"/>
      <c r="D51174" s="8"/>
      <c r="E51174" s="1"/>
      <c r="F51174" s="1"/>
      <c r="G51174" s="1"/>
      <c r="H51174" s="1"/>
    </row>
    <row r="51175">
      <c r="A51175" s="1"/>
      <c r="B51175" s="1"/>
      <c r="C51175" s="1"/>
      <c r="D51175" s="8"/>
      <c r="E51175" s="1"/>
      <c r="F51175" s="1"/>
      <c r="G51175" s="1"/>
      <c r="H51175" s="1"/>
    </row>
    <row r="51176">
      <c r="A51176" s="1"/>
      <c r="B51176" s="1"/>
      <c r="C51176" s="1"/>
      <c r="D51176" s="8"/>
      <c r="E51176" s="1"/>
      <c r="F51176" s="1"/>
      <c r="G51176" s="1"/>
      <c r="H51176" s="1"/>
    </row>
    <row r="51177">
      <c r="A51177" s="1"/>
      <c r="B51177" s="1"/>
      <c r="C51177" s="1"/>
      <c r="D51177" s="8"/>
      <c r="E51177" s="1"/>
      <c r="F51177" s="1"/>
      <c r="G51177" s="1"/>
      <c r="H51177" s="1"/>
    </row>
    <row r="51178">
      <c r="A51178" s="1"/>
      <c r="B51178" s="1"/>
      <c r="C51178" s="1"/>
      <c r="D51178" s="8"/>
      <c r="E51178" s="1"/>
      <c r="F51178" s="1"/>
      <c r="G51178" s="1"/>
      <c r="H51178" s="1"/>
    </row>
    <row r="51179">
      <c r="A51179" s="1"/>
      <c r="B51179" s="1"/>
      <c r="C51179" s="1"/>
      <c r="D51179" s="8"/>
      <c r="E51179" s="1"/>
      <c r="F51179" s="1"/>
      <c r="G51179" s="1"/>
      <c r="H51179" s="1"/>
    </row>
    <row r="51180">
      <c r="A51180" s="1"/>
      <c r="B51180" s="1"/>
      <c r="C51180" s="1"/>
      <c r="D51180" s="8"/>
      <c r="E51180" s="1"/>
      <c r="F51180" s="1"/>
      <c r="G51180" s="1"/>
      <c r="H51180" s="1"/>
    </row>
    <row r="51181">
      <c r="A51181" s="1"/>
      <c r="B51181" s="1"/>
      <c r="C51181" s="1"/>
      <c r="D51181" s="8"/>
      <c r="E51181" s="1"/>
      <c r="F51181" s="1"/>
      <c r="G51181" s="1"/>
      <c r="H51181" s="1"/>
    </row>
    <row r="51182">
      <c r="A51182" s="1"/>
      <c r="B51182" s="1"/>
      <c r="C51182" s="1"/>
      <c r="D51182" s="8"/>
      <c r="E51182" s="1"/>
      <c r="F51182" s="1"/>
      <c r="G51182" s="1"/>
      <c r="H51182" s="1"/>
    </row>
    <row r="51183">
      <c r="A51183" s="1"/>
      <c r="B51183" s="1"/>
      <c r="C51183" s="1"/>
      <c r="D51183" s="8"/>
      <c r="E51183" s="1"/>
      <c r="F51183" s="1"/>
      <c r="G51183" s="1"/>
      <c r="H51183" s="1"/>
    </row>
    <row r="51184">
      <c r="A51184" s="1"/>
      <c r="B51184" s="1"/>
      <c r="C51184" s="1"/>
      <c r="D51184" s="8"/>
      <c r="E51184" s="1"/>
      <c r="F51184" s="1"/>
      <c r="G51184" s="1"/>
      <c r="H51184" s="1"/>
    </row>
    <row r="51185">
      <c r="A51185" s="1"/>
      <c r="B51185" s="1"/>
      <c r="C51185" s="1"/>
      <c r="D51185" s="8"/>
      <c r="E51185" s="1"/>
      <c r="F51185" s="1"/>
      <c r="G51185" s="1"/>
      <c r="H51185" s="1"/>
    </row>
    <row r="51186">
      <c r="A51186" s="1"/>
      <c r="B51186" s="1"/>
      <c r="C51186" s="1"/>
      <c r="D51186" s="8"/>
      <c r="E51186" s="1"/>
      <c r="F51186" s="1"/>
      <c r="G51186" s="1"/>
      <c r="H51186" s="1"/>
    </row>
    <row r="51187">
      <c r="A51187" s="1"/>
      <c r="B51187" s="1"/>
      <c r="C51187" s="1"/>
      <c r="D51187" s="8"/>
      <c r="E51187" s="1"/>
      <c r="F51187" s="1"/>
      <c r="G51187" s="1"/>
      <c r="H51187" s="1"/>
    </row>
    <row r="51188">
      <c r="A51188" s="1"/>
      <c r="B51188" s="1"/>
      <c r="C51188" s="1"/>
      <c r="D51188" s="8"/>
      <c r="E51188" s="1"/>
      <c r="F51188" s="1"/>
      <c r="G51188" s="1"/>
      <c r="H51188" s="1"/>
    </row>
    <row r="51189">
      <c r="A51189" s="1"/>
      <c r="B51189" s="1"/>
      <c r="C51189" s="1"/>
      <c r="D51189" s="8"/>
      <c r="E51189" s="1"/>
      <c r="F51189" s="1"/>
      <c r="G51189" s="1"/>
      <c r="H51189" s="1"/>
    </row>
    <row r="51190">
      <c r="A51190" s="1"/>
      <c r="B51190" s="1"/>
      <c r="C51190" s="1"/>
      <c r="D51190" s="8"/>
      <c r="E51190" s="1"/>
      <c r="F51190" s="1"/>
      <c r="G51190" s="1"/>
      <c r="H51190" s="1"/>
    </row>
    <row r="51191">
      <c r="A51191" s="1"/>
      <c r="B51191" s="1"/>
      <c r="C51191" s="1"/>
      <c r="D51191" s="8"/>
      <c r="E51191" s="1"/>
      <c r="F51191" s="1"/>
      <c r="G51191" s="1"/>
      <c r="H51191" s="1"/>
    </row>
    <row r="51192">
      <c r="A51192" s="1"/>
      <c r="B51192" s="1"/>
      <c r="C51192" s="1"/>
      <c r="D51192" s="8"/>
      <c r="E51192" s="1"/>
      <c r="F51192" s="1"/>
      <c r="G51192" s="1"/>
      <c r="H51192" s="1"/>
    </row>
    <row r="51193">
      <c r="A51193" s="1"/>
      <c r="B51193" s="1"/>
      <c r="C51193" s="1"/>
      <c r="D51193" s="8"/>
      <c r="E51193" s="1"/>
      <c r="F51193" s="1"/>
      <c r="G51193" s="1"/>
      <c r="H51193" s="1"/>
    </row>
    <row r="51194">
      <c r="A51194" s="1"/>
      <c r="B51194" s="1"/>
      <c r="C51194" s="1"/>
      <c r="D51194" s="8"/>
      <c r="E51194" s="1"/>
      <c r="F51194" s="1"/>
      <c r="G51194" s="1"/>
      <c r="H51194" s="1"/>
    </row>
    <row r="51195">
      <c r="A51195" s="1"/>
      <c r="B51195" s="1"/>
      <c r="C51195" s="1"/>
      <c r="D51195" s="8"/>
      <c r="E51195" s="1"/>
      <c r="F51195" s="1"/>
      <c r="G51195" s="1"/>
      <c r="H51195" s="1"/>
    </row>
    <row r="51196">
      <c r="A51196" s="1"/>
      <c r="B51196" s="1"/>
      <c r="C51196" s="1"/>
      <c r="D51196" s="8"/>
      <c r="E51196" s="1"/>
      <c r="F51196" s="1"/>
      <c r="G51196" s="1"/>
      <c r="H51196" s="1"/>
    </row>
    <row r="51197">
      <c r="A51197" s="1"/>
      <c r="B51197" s="1"/>
      <c r="C51197" s="1"/>
      <c r="D51197" s="8"/>
      <c r="E51197" s="1"/>
      <c r="F51197" s="1"/>
      <c r="G51197" s="1"/>
      <c r="H51197" s="1"/>
    </row>
    <row r="51198">
      <c r="A51198" s="1"/>
      <c r="B51198" s="1"/>
      <c r="C51198" s="1"/>
      <c r="D51198" s="8"/>
      <c r="E51198" s="1"/>
      <c r="F51198" s="1"/>
      <c r="G51198" s="1"/>
      <c r="H51198" s="1"/>
    </row>
    <row r="51199">
      <c r="A51199" s="1"/>
      <c r="B51199" s="1"/>
      <c r="C51199" s="1"/>
      <c r="D51199" s="8"/>
      <c r="E51199" s="1"/>
      <c r="F51199" s="1"/>
      <c r="G51199" s="1"/>
      <c r="H51199" s="1"/>
    </row>
    <row r="51200">
      <c r="A51200" s="1"/>
      <c r="B51200" s="1"/>
      <c r="C51200" s="1"/>
      <c r="D51200" s="8"/>
      <c r="E51200" s="1"/>
      <c r="F51200" s="1"/>
      <c r="G51200" s="1"/>
      <c r="H51200" s="1"/>
    </row>
    <row r="51201">
      <c r="A51201" s="1"/>
      <c r="B51201" s="1"/>
      <c r="C51201" s="1"/>
      <c r="D51201" s="8"/>
      <c r="E51201" s="1"/>
      <c r="F51201" s="1"/>
      <c r="G51201" s="1"/>
      <c r="H51201" s="1"/>
    </row>
    <row r="51202">
      <c r="A51202" s="1"/>
      <c r="B51202" s="1"/>
      <c r="C51202" s="1"/>
      <c r="D51202" s="8"/>
      <c r="E51202" s="1"/>
      <c r="F51202" s="1"/>
      <c r="G51202" s="1"/>
      <c r="H51202" s="1"/>
    </row>
    <row r="51203">
      <c r="A51203" s="1"/>
      <c r="B51203" s="1"/>
      <c r="C51203" s="1"/>
      <c r="D51203" s="8"/>
      <c r="E51203" s="1"/>
      <c r="F51203" s="1"/>
      <c r="G51203" s="1"/>
      <c r="H51203" s="1"/>
    </row>
    <row r="51204">
      <c r="A51204" s="1"/>
      <c r="B51204" s="1"/>
      <c r="C51204" s="1"/>
      <c r="D51204" s="8"/>
      <c r="E51204" s="1"/>
      <c r="F51204" s="1"/>
      <c r="G51204" s="1"/>
      <c r="H51204" s="1"/>
    </row>
    <row r="51205">
      <c r="A51205" s="1"/>
      <c r="B51205" s="1"/>
      <c r="C51205" s="1"/>
      <c r="D51205" s="8"/>
      <c r="E51205" s="1"/>
      <c r="F51205" s="1"/>
      <c r="G51205" s="1"/>
      <c r="H51205" s="1"/>
    </row>
    <row r="51206">
      <c r="A51206" s="1"/>
      <c r="B51206" s="1"/>
      <c r="C51206" s="1"/>
      <c r="D51206" s="8"/>
      <c r="E51206" s="1"/>
      <c r="F51206" s="1"/>
      <c r="G51206" s="1"/>
      <c r="H51206" s="1"/>
    </row>
    <row r="51207">
      <c r="A51207" s="1"/>
      <c r="B51207" s="1"/>
      <c r="C51207" s="1"/>
      <c r="D51207" s="8"/>
      <c r="E51207" s="1"/>
      <c r="F51207" s="1"/>
      <c r="G51207" s="1"/>
      <c r="H51207" s="1"/>
    </row>
    <row r="51208">
      <c r="A51208" s="1"/>
      <c r="B51208" s="1"/>
      <c r="C51208" s="1"/>
      <c r="D51208" s="8"/>
      <c r="E51208" s="1"/>
      <c r="F51208" s="1"/>
      <c r="G51208" s="1"/>
      <c r="H51208" s="1"/>
    </row>
    <row r="51209">
      <c r="A51209" s="1"/>
      <c r="B51209" s="1"/>
      <c r="C51209" s="1"/>
      <c r="D51209" s="8"/>
      <c r="E51209" s="1"/>
      <c r="F51209" s="1"/>
      <c r="G51209" s="1"/>
      <c r="H51209" s="1"/>
    </row>
    <row r="51210">
      <c r="A51210" s="1"/>
      <c r="B51210" s="1"/>
      <c r="C51210" s="1"/>
      <c r="D51210" s="8"/>
      <c r="E51210" s="1"/>
      <c r="F51210" s="1"/>
      <c r="G51210" s="1"/>
      <c r="H51210" s="1"/>
    </row>
    <row r="51211">
      <c r="A51211" s="1"/>
      <c r="B51211" s="1"/>
      <c r="C51211" s="1"/>
      <c r="D51211" s="8"/>
      <c r="E51211" s="1"/>
      <c r="F51211" s="1"/>
      <c r="G51211" s="1"/>
      <c r="H51211" s="1"/>
    </row>
    <row r="51212">
      <c r="A51212" s="1"/>
      <c r="B51212" s="1"/>
      <c r="C51212" s="1"/>
      <c r="D51212" s="8"/>
      <c r="E51212" s="1"/>
      <c r="F51212" s="1"/>
      <c r="G51212" s="1"/>
      <c r="H51212" s="1"/>
    </row>
    <row r="51213">
      <c r="A51213" s="1"/>
      <c r="B51213" s="1"/>
      <c r="C51213" s="1"/>
      <c r="D51213" s="8"/>
      <c r="E51213" s="1"/>
      <c r="F51213" s="1"/>
      <c r="G51213" s="1"/>
      <c r="H51213" s="1"/>
    </row>
    <row r="51214">
      <c r="A51214" s="1"/>
      <c r="B51214" s="1"/>
      <c r="C51214" s="1"/>
      <c r="D51214" s="8"/>
      <c r="E51214" s="1"/>
      <c r="F51214" s="1"/>
      <c r="G51214" s="1"/>
      <c r="H51214" s="1"/>
    </row>
    <row r="51215">
      <c r="A51215" s="1"/>
      <c r="B51215" s="1"/>
      <c r="C51215" s="1"/>
      <c r="D51215" s="8"/>
      <c r="E51215" s="1"/>
      <c r="F51215" s="1"/>
      <c r="G51215" s="1"/>
      <c r="H51215" s="1"/>
    </row>
    <row r="51216">
      <c r="A51216" s="1"/>
      <c r="B51216" s="1"/>
      <c r="C51216" s="1"/>
      <c r="D51216" s="8"/>
      <c r="E51216" s="1"/>
      <c r="F51216" s="1"/>
      <c r="G51216" s="1"/>
      <c r="H51216" s="1"/>
    </row>
    <row r="51217">
      <c r="A51217" s="1"/>
      <c r="B51217" s="1"/>
      <c r="C51217" s="1"/>
      <c r="D51217" s="8"/>
      <c r="E51217" s="1"/>
      <c r="F51217" s="1"/>
      <c r="G51217" s="1"/>
      <c r="H51217" s="1"/>
    </row>
    <row r="51218">
      <c r="A51218" s="1"/>
      <c r="B51218" s="1"/>
      <c r="C51218" s="1"/>
      <c r="D51218" s="8"/>
      <c r="E51218" s="1"/>
      <c r="F51218" s="1"/>
      <c r="G51218" s="1"/>
      <c r="H51218" s="1"/>
    </row>
    <row r="51219">
      <c r="A51219" s="1"/>
      <c r="B51219" s="1"/>
      <c r="C51219" s="1"/>
      <c r="D51219" s="8"/>
      <c r="E51219" s="1"/>
      <c r="F51219" s="1"/>
      <c r="G51219" s="1"/>
      <c r="H51219" s="1"/>
    </row>
    <row r="51220">
      <c r="A51220" s="1"/>
      <c r="B51220" s="1"/>
      <c r="C51220" s="1"/>
      <c r="D51220" s="8"/>
      <c r="E51220" s="1"/>
      <c r="F51220" s="1"/>
      <c r="G51220" s="1"/>
      <c r="H51220" s="1"/>
    </row>
    <row r="51221">
      <c r="A51221" s="1"/>
      <c r="B51221" s="1"/>
      <c r="C51221" s="1"/>
      <c r="D51221" s="8"/>
      <c r="E51221" s="1"/>
      <c r="F51221" s="1"/>
      <c r="G51221" s="1"/>
      <c r="H51221" s="1"/>
    </row>
    <row r="51222">
      <c r="A51222" s="1"/>
      <c r="B51222" s="1"/>
      <c r="C51222" s="1"/>
      <c r="D51222" s="8"/>
      <c r="E51222" s="1"/>
      <c r="F51222" s="1"/>
      <c r="G51222" s="1"/>
      <c r="H51222" s="1"/>
    </row>
    <row r="51223">
      <c r="A51223" s="1"/>
      <c r="B51223" s="1"/>
      <c r="C51223" s="1"/>
      <c r="D51223" s="8"/>
      <c r="E51223" s="1"/>
      <c r="F51223" s="1"/>
      <c r="G51223" s="1"/>
      <c r="H51223" s="1"/>
    </row>
    <row r="51224">
      <c r="A51224" s="1"/>
      <c r="B51224" s="1"/>
      <c r="C51224" s="1"/>
      <c r="D51224" s="8"/>
      <c r="E51224" s="1"/>
      <c r="F51224" s="1"/>
      <c r="G51224" s="1"/>
      <c r="H51224" s="1"/>
    </row>
    <row r="51225">
      <c r="A51225" s="1"/>
      <c r="B51225" s="1"/>
      <c r="C51225" s="1"/>
      <c r="D51225" s="8"/>
      <c r="E51225" s="1"/>
      <c r="F51225" s="1"/>
      <c r="G51225" s="1"/>
      <c r="H51225" s="1"/>
    </row>
    <row r="51226">
      <c r="A51226" s="1"/>
      <c r="B51226" s="1"/>
      <c r="C51226" s="1"/>
      <c r="D51226" s="8"/>
      <c r="E51226" s="1"/>
      <c r="F51226" s="1"/>
      <c r="G51226" s="1"/>
      <c r="H51226" s="1"/>
    </row>
    <row r="51227">
      <c r="A51227" s="1"/>
      <c r="B51227" s="1"/>
      <c r="C51227" s="1"/>
      <c r="D51227" s="8"/>
      <c r="E51227" s="1"/>
      <c r="F51227" s="1"/>
      <c r="G51227" s="1"/>
      <c r="H51227" s="1"/>
    </row>
    <row r="51228">
      <c r="A51228" s="1"/>
      <c r="B51228" s="1"/>
      <c r="C51228" s="1"/>
      <c r="D51228" s="8"/>
      <c r="E51228" s="1"/>
      <c r="F51228" s="1"/>
      <c r="G51228" s="1"/>
      <c r="H51228" s="1"/>
    </row>
    <row r="51229">
      <c r="A51229" s="1"/>
      <c r="B51229" s="1"/>
      <c r="C51229" s="1"/>
      <c r="D51229" s="8"/>
      <c r="E51229" s="1"/>
      <c r="F51229" s="1"/>
      <c r="G51229" s="1"/>
      <c r="H51229" s="1"/>
    </row>
    <row r="51230">
      <c r="A51230" s="1"/>
      <c r="B51230" s="1"/>
      <c r="C51230" s="1"/>
      <c r="D51230" s="8"/>
      <c r="E51230" s="1"/>
      <c r="F51230" s="1"/>
      <c r="G51230" s="1"/>
      <c r="H51230" s="1"/>
    </row>
    <row r="51231">
      <c r="A51231" s="1"/>
      <c r="B51231" s="1"/>
      <c r="C51231" s="1"/>
      <c r="D51231" s="8"/>
      <c r="E51231" s="1"/>
      <c r="F51231" s="1"/>
      <c r="G51231" s="1"/>
      <c r="H51231" s="1"/>
    </row>
    <row r="51232">
      <c r="A51232" s="1"/>
      <c r="B51232" s="1"/>
      <c r="C51232" s="1"/>
      <c r="D51232" s="8"/>
      <c r="E51232" s="1"/>
      <c r="F51232" s="1"/>
      <c r="G51232" s="1"/>
      <c r="H51232" s="1"/>
    </row>
    <row r="51233">
      <c r="A51233" s="1"/>
      <c r="B51233" s="1"/>
      <c r="C51233" s="1"/>
      <c r="D51233" s="8"/>
      <c r="E51233" s="1"/>
      <c r="F51233" s="1"/>
      <c r="G51233" s="1"/>
      <c r="H51233" s="1"/>
    </row>
    <row r="51234">
      <c r="A51234" s="1"/>
      <c r="B51234" s="1"/>
      <c r="C51234" s="1"/>
      <c r="D51234" s="8"/>
      <c r="E51234" s="1"/>
      <c r="F51234" s="1"/>
      <c r="G51234" s="1"/>
      <c r="H51234" s="1"/>
    </row>
    <row r="51235">
      <c r="A51235" s="1"/>
      <c r="B51235" s="1"/>
      <c r="C51235" s="1"/>
      <c r="D51235" s="8"/>
      <c r="E51235" s="1"/>
      <c r="F51235" s="1"/>
      <c r="G51235" s="1"/>
      <c r="H51235" s="1"/>
    </row>
    <row r="51236">
      <c r="A51236" s="1"/>
      <c r="B51236" s="1"/>
      <c r="C51236" s="1"/>
      <c r="D51236" s="8"/>
      <c r="E51236" s="1"/>
      <c r="F51236" s="1"/>
      <c r="G51236" s="1"/>
      <c r="H51236" s="1"/>
    </row>
    <row r="51237">
      <c r="A51237" s="1"/>
      <c r="B51237" s="1"/>
      <c r="C51237" s="1"/>
      <c r="D51237" s="8"/>
      <c r="E51237" s="1"/>
      <c r="F51237" s="1"/>
      <c r="G51237" s="1"/>
      <c r="H51237" s="1"/>
    </row>
    <row r="51238">
      <c r="A51238" s="1"/>
      <c r="B51238" s="1"/>
      <c r="C51238" s="1"/>
      <c r="D51238" s="8"/>
      <c r="E51238" s="1"/>
      <c r="F51238" s="1"/>
      <c r="G51238" s="1"/>
      <c r="H51238" s="1"/>
    </row>
    <row r="51239">
      <c r="A51239" s="1"/>
      <c r="B51239" s="1"/>
      <c r="C51239" s="1"/>
      <c r="D51239" s="8"/>
      <c r="E51239" s="1"/>
      <c r="F51239" s="1"/>
      <c r="G51239" s="1"/>
      <c r="H51239" s="1"/>
    </row>
    <row r="51240">
      <c r="A51240" s="1"/>
      <c r="B51240" s="1"/>
      <c r="C51240" s="1"/>
      <c r="D51240" s="8"/>
      <c r="E51240" s="1"/>
      <c r="F51240" s="1"/>
      <c r="G51240" s="1"/>
      <c r="H51240" s="1"/>
    </row>
    <row r="51241">
      <c r="A51241" s="1"/>
      <c r="B51241" s="1"/>
      <c r="C51241" s="1"/>
      <c r="D51241" s="8"/>
      <c r="E51241" s="1"/>
      <c r="F51241" s="1"/>
      <c r="G51241" s="1"/>
      <c r="H51241" s="1"/>
    </row>
    <row r="51242">
      <c r="A51242" s="1"/>
      <c r="B51242" s="1"/>
      <c r="C51242" s="1"/>
      <c r="D51242" s="8"/>
      <c r="E51242" s="1"/>
      <c r="F51242" s="1"/>
      <c r="G51242" s="1"/>
      <c r="H51242" s="1"/>
    </row>
    <row r="51243">
      <c r="A51243" s="1"/>
      <c r="B51243" s="1"/>
      <c r="C51243" s="1"/>
      <c r="D51243" s="8"/>
      <c r="E51243" s="1"/>
      <c r="F51243" s="1"/>
      <c r="G51243" s="1"/>
      <c r="H51243" s="1"/>
    </row>
    <row r="51244">
      <c r="A51244" s="1"/>
      <c r="B51244" s="1"/>
      <c r="C51244" s="1"/>
      <c r="D51244" s="8"/>
      <c r="E51244" s="1"/>
      <c r="F51244" s="1"/>
      <c r="G51244" s="1"/>
      <c r="H51244" s="1"/>
    </row>
    <row r="51245">
      <c r="A51245" s="1"/>
      <c r="B51245" s="1"/>
      <c r="C51245" s="1"/>
      <c r="D51245" s="8"/>
      <c r="E51245" s="1"/>
      <c r="F51245" s="1"/>
      <c r="G51245" s="1"/>
      <c r="H51245" s="1"/>
    </row>
    <row r="51246">
      <c r="A51246" s="1"/>
      <c r="B51246" s="1"/>
      <c r="C51246" s="1"/>
      <c r="D51246" s="8"/>
      <c r="E51246" s="1"/>
      <c r="F51246" s="1"/>
      <c r="G51246" s="1"/>
      <c r="H51246" s="1"/>
    </row>
    <row r="51247">
      <c r="A51247" s="1"/>
      <c r="B51247" s="1"/>
      <c r="C51247" s="1"/>
      <c r="D51247" s="8"/>
      <c r="E51247" s="1"/>
      <c r="F51247" s="1"/>
      <c r="G51247" s="1"/>
      <c r="H51247" s="1"/>
    </row>
    <row r="51248">
      <c r="A51248" s="1"/>
      <c r="B51248" s="1"/>
      <c r="C51248" s="1"/>
      <c r="D51248" s="8"/>
      <c r="E51248" s="1"/>
      <c r="F51248" s="1"/>
      <c r="G51248" s="1"/>
      <c r="H51248" s="1"/>
    </row>
    <row r="51249">
      <c r="A51249" s="1"/>
      <c r="B51249" s="1"/>
      <c r="C51249" s="1"/>
      <c r="D51249" s="8"/>
      <c r="E51249" s="1"/>
      <c r="F51249" s="1"/>
      <c r="G51249" s="1"/>
      <c r="H51249" s="1"/>
    </row>
    <row r="51250">
      <c r="A51250" s="1"/>
      <c r="B51250" s="1"/>
      <c r="C51250" s="1"/>
      <c r="D51250" s="8"/>
      <c r="E51250" s="1"/>
      <c r="F51250" s="1"/>
      <c r="G51250" s="1"/>
      <c r="H51250" s="1"/>
    </row>
    <row r="51251">
      <c r="A51251" s="1"/>
      <c r="B51251" s="1"/>
      <c r="C51251" s="1"/>
      <c r="D51251" s="8"/>
      <c r="E51251" s="1"/>
      <c r="F51251" s="1"/>
      <c r="G51251" s="1"/>
      <c r="H51251" s="1"/>
    </row>
    <row r="51252">
      <c r="A51252" s="1"/>
      <c r="B51252" s="1"/>
      <c r="C51252" s="1"/>
      <c r="D51252" s="8"/>
      <c r="E51252" s="1"/>
      <c r="F51252" s="1"/>
      <c r="G51252" s="1"/>
      <c r="H51252" s="1"/>
    </row>
    <row r="51253">
      <c r="A51253" s="1"/>
      <c r="B51253" s="1"/>
      <c r="C51253" s="1"/>
      <c r="D51253" s="8"/>
      <c r="E51253" s="1"/>
      <c r="F51253" s="1"/>
      <c r="G51253" s="1"/>
      <c r="H51253" s="1"/>
    </row>
    <row r="51254">
      <c r="A51254" s="1"/>
      <c r="B51254" s="1"/>
      <c r="C51254" s="1"/>
      <c r="D51254" s="8"/>
      <c r="E51254" s="1"/>
      <c r="F51254" s="1"/>
      <c r="G51254" s="1"/>
      <c r="H51254" s="1"/>
    </row>
    <row r="51255">
      <c r="A51255" s="1"/>
      <c r="B51255" s="1"/>
      <c r="C51255" s="1"/>
      <c r="D51255" s="8"/>
      <c r="E51255" s="1"/>
      <c r="F51255" s="1"/>
      <c r="G51255" s="1"/>
      <c r="H51255" s="1"/>
    </row>
    <row r="51256">
      <c r="A51256" s="1"/>
      <c r="B51256" s="1"/>
      <c r="C51256" s="1"/>
      <c r="D51256" s="8"/>
      <c r="E51256" s="1"/>
      <c r="F51256" s="1"/>
      <c r="G51256" s="1"/>
      <c r="H51256" s="1"/>
    </row>
    <row r="51257">
      <c r="A51257" s="1"/>
      <c r="B51257" s="1"/>
      <c r="C51257" s="1"/>
      <c r="D51257" s="8"/>
      <c r="E51257" s="1"/>
      <c r="F51257" s="1"/>
      <c r="G51257" s="1"/>
      <c r="H51257" s="1"/>
    </row>
    <row r="51258">
      <c r="A51258" s="1"/>
      <c r="B51258" s="1"/>
      <c r="C51258" s="1"/>
      <c r="D51258" s="8"/>
      <c r="E51258" s="1"/>
      <c r="F51258" s="1"/>
      <c r="G51258" s="1"/>
      <c r="H51258" s="1"/>
    </row>
    <row r="51259">
      <c r="A51259" s="1"/>
      <c r="B51259" s="1"/>
      <c r="C51259" s="1"/>
      <c r="D51259" s="8"/>
      <c r="E51259" s="1"/>
      <c r="F51259" s="1"/>
      <c r="G51259" s="1"/>
      <c r="H51259" s="1"/>
    </row>
    <row r="51260">
      <c r="A51260" s="1"/>
      <c r="B51260" s="1"/>
      <c r="C51260" s="1"/>
      <c r="D51260" s="8"/>
      <c r="E51260" s="1"/>
      <c r="F51260" s="1"/>
      <c r="G51260" s="1"/>
      <c r="H51260" s="1"/>
    </row>
    <row r="51261">
      <c r="A51261" s="1"/>
      <c r="B51261" s="1"/>
      <c r="C51261" s="1"/>
      <c r="D51261" s="8"/>
      <c r="E51261" s="1"/>
      <c r="F51261" s="1"/>
      <c r="G51261" s="1"/>
      <c r="H51261" s="1"/>
    </row>
    <row r="51262">
      <c r="A51262" s="1"/>
      <c r="B51262" s="1"/>
      <c r="C51262" s="1"/>
      <c r="D51262" s="8"/>
      <c r="E51262" s="1"/>
      <c r="F51262" s="1"/>
      <c r="G51262" s="1"/>
      <c r="H51262" s="1"/>
    </row>
    <row r="51263">
      <c r="A51263" s="1"/>
      <c r="B51263" s="1"/>
      <c r="C51263" s="1"/>
      <c r="D51263" s="8"/>
      <c r="E51263" s="1"/>
      <c r="F51263" s="1"/>
      <c r="G51263" s="1"/>
      <c r="H51263" s="1"/>
    </row>
    <row r="51264">
      <c r="A51264" s="1"/>
      <c r="B51264" s="1"/>
      <c r="C51264" s="1"/>
      <c r="D51264" s="8"/>
      <c r="E51264" s="1"/>
      <c r="F51264" s="1"/>
      <c r="G51264" s="1"/>
      <c r="H51264" s="1"/>
    </row>
    <row r="51265">
      <c r="A51265" s="1"/>
      <c r="B51265" s="1"/>
      <c r="C51265" s="1"/>
      <c r="D51265" s="8"/>
      <c r="E51265" s="1"/>
      <c r="F51265" s="1"/>
      <c r="G51265" s="1"/>
      <c r="H51265" s="1"/>
    </row>
    <row r="51266">
      <c r="A51266" s="1"/>
      <c r="B51266" s="1"/>
      <c r="C51266" s="1"/>
      <c r="D51266" s="8"/>
      <c r="E51266" s="1"/>
      <c r="F51266" s="1"/>
      <c r="G51266" s="1"/>
      <c r="H51266" s="1"/>
    </row>
    <row r="51267">
      <c r="A51267" s="1"/>
      <c r="B51267" s="1"/>
      <c r="C51267" s="1"/>
      <c r="D51267" s="8"/>
      <c r="E51267" s="1"/>
      <c r="F51267" s="1"/>
      <c r="G51267" s="1"/>
      <c r="H51267" s="1"/>
    </row>
    <row r="51268">
      <c r="A51268" s="1"/>
      <c r="B51268" s="1"/>
      <c r="C51268" s="1"/>
      <c r="D51268" s="8"/>
      <c r="E51268" s="1"/>
      <c r="F51268" s="1"/>
      <c r="G51268" s="1"/>
      <c r="H51268" s="1"/>
    </row>
    <row r="51269">
      <c r="A51269" s="1"/>
      <c r="B51269" s="1"/>
      <c r="C51269" s="1"/>
      <c r="D51269" s="8"/>
      <c r="E51269" s="1"/>
      <c r="F51269" s="1"/>
      <c r="G51269" s="1"/>
      <c r="H51269" s="1"/>
    </row>
    <row r="51270">
      <c r="A51270" s="1"/>
      <c r="B51270" s="1"/>
      <c r="C51270" s="1"/>
      <c r="D51270" s="8"/>
      <c r="E51270" s="1"/>
      <c r="F51270" s="1"/>
      <c r="G51270" s="1"/>
      <c r="H51270" s="1"/>
    </row>
    <row r="51271">
      <c r="A51271" s="1"/>
      <c r="B51271" s="1"/>
      <c r="C51271" s="1"/>
      <c r="D51271" s="8"/>
      <c r="E51271" s="1"/>
      <c r="F51271" s="1"/>
      <c r="G51271" s="1"/>
      <c r="H51271" s="1"/>
    </row>
    <row r="51272">
      <c r="A51272" s="1"/>
      <c r="B51272" s="1"/>
      <c r="C51272" s="1"/>
      <c r="D51272" s="8"/>
      <c r="E51272" s="1"/>
      <c r="F51272" s="1"/>
      <c r="G51272" s="1"/>
      <c r="H51272" s="1"/>
    </row>
    <row r="51273">
      <c r="A51273" s="1"/>
      <c r="B51273" s="1"/>
      <c r="C51273" s="1"/>
      <c r="D51273" s="8"/>
      <c r="E51273" s="1"/>
      <c r="F51273" s="1"/>
      <c r="G51273" s="1"/>
      <c r="H51273" s="1"/>
    </row>
    <row r="51274">
      <c r="A51274" s="1"/>
      <c r="B51274" s="1"/>
      <c r="C51274" s="1"/>
      <c r="D51274" s="8"/>
      <c r="E51274" s="1"/>
      <c r="F51274" s="1"/>
      <c r="G51274" s="1"/>
      <c r="H51274" s="1"/>
    </row>
    <row r="51275">
      <c r="A51275" s="1"/>
      <c r="B51275" s="1"/>
      <c r="C51275" s="1"/>
      <c r="D51275" s="8"/>
      <c r="E51275" s="1"/>
      <c r="F51275" s="1"/>
      <c r="G51275" s="1"/>
      <c r="H51275" s="1"/>
    </row>
    <row r="51276">
      <c r="A51276" s="1"/>
      <c r="B51276" s="1"/>
      <c r="C51276" s="1"/>
      <c r="D51276" s="8"/>
      <c r="E51276" s="1"/>
      <c r="F51276" s="1"/>
      <c r="G51276" s="1"/>
      <c r="H51276" s="1"/>
    </row>
    <row r="51277">
      <c r="A51277" s="1"/>
      <c r="B51277" s="1"/>
      <c r="C51277" s="1"/>
      <c r="D51277" s="8"/>
      <c r="E51277" s="1"/>
      <c r="F51277" s="1"/>
      <c r="G51277" s="1"/>
      <c r="H51277" s="1"/>
    </row>
    <row r="51278">
      <c r="A51278" s="1"/>
      <c r="B51278" s="1"/>
      <c r="C51278" s="1"/>
      <c r="D51278" s="8"/>
      <c r="E51278" s="1"/>
      <c r="F51278" s="1"/>
      <c r="G51278" s="1"/>
      <c r="H51278" s="1"/>
    </row>
    <row r="51279">
      <c r="A51279" s="1"/>
      <c r="B51279" s="1"/>
      <c r="C51279" s="1"/>
      <c r="D51279" s="8"/>
      <c r="E51279" s="1"/>
      <c r="F51279" s="1"/>
      <c r="G51279" s="1"/>
      <c r="H51279" s="1"/>
    </row>
    <row r="51280">
      <c r="A51280" s="1"/>
      <c r="B51280" s="1"/>
      <c r="C51280" s="1"/>
      <c r="D51280" s="8"/>
      <c r="E51280" s="1"/>
      <c r="F51280" s="1"/>
      <c r="G51280" s="1"/>
      <c r="H51280" s="1"/>
    </row>
    <row r="51281">
      <c r="A51281" s="1"/>
      <c r="B51281" s="1"/>
      <c r="C51281" s="1"/>
      <c r="D51281" s="8"/>
      <c r="E51281" s="1"/>
      <c r="F51281" s="1"/>
      <c r="G51281" s="1"/>
      <c r="H51281" s="1"/>
    </row>
    <row r="51282">
      <c r="A51282" s="1"/>
      <c r="B51282" s="1"/>
      <c r="C51282" s="1"/>
      <c r="D51282" s="8"/>
      <c r="E51282" s="1"/>
      <c r="F51282" s="1"/>
      <c r="G51282" s="1"/>
      <c r="H51282" s="1"/>
    </row>
    <row r="51283">
      <c r="A51283" s="1"/>
      <c r="B51283" s="1"/>
      <c r="C51283" s="1"/>
      <c r="D51283" s="8"/>
      <c r="E51283" s="1"/>
      <c r="F51283" s="1"/>
      <c r="G51283" s="1"/>
      <c r="H51283" s="1"/>
    </row>
    <row r="51284">
      <c r="A51284" s="1"/>
      <c r="B51284" s="1"/>
      <c r="C51284" s="1"/>
      <c r="D51284" s="8"/>
      <c r="E51284" s="1"/>
      <c r="F51284" s="1"/>
      <c r="G51284" s="1"/>
      <c r="H51284" s="1"/>
    </row>
    <row r="51285">
      <c r="A51285" s="1"/>
      <c r="B51285" s="1"/>
      <c r="C51285" s="1"/>
      <c r="D51285" s="8"/>
      <c r="E51285" s="1"/>
      <c r="F51285" s="1"/>
      <c r="G51285" s="1"/>
      <c r="H51285" s="1"/>
    </row>
    <row r="51286">
      <c r="A51286" s="1"/>
      <c r="B51286" s="1"/>
      <c r="C51286" s="1"/>
      <c r="D51286" s="8"/>
      <c r="E51286" s="1"/>
      <c r="F51286" s="1"/>
      <c r="G51286" s="1"/>
      <c r="H51286" s="1"/>
    </row>
    <row r="51287">
      <c r="A51287" s="1"/>
      <c r="B51287" s="1"/>
      <c r="C51287" s="1"/>
      <c r="D51287" s="8"/>
      <c r="E51287" s="1"/>
      <c r="F51287" s="1"/>
      <c r="G51287" s="1"/>
      <c r="H51287" s="1"/>
    </row>
    <row r="51288">
      <c r="A51288" s="1"/>
      <c r="B51288" s="1"/>
      <c r="C51288" s="1"/>
      <c r="D51288" s="8"/>
      <c r="E51288" s="1"/>
      <c r="F51288" s="1"/>
      <c r="G51288" s="1"/>
      <c r="H51288" s="1"/>
    </row>
    <row r="51289">
      <c r="A51289" s="1"/>
      <c r="B51289" s="1"/>
      <c r="C51289" s="1"/>
      <c r="D51289" s="8"/>
      <c r="E51289" s="1"/>
      <c r="F51289" s="1"/>
      <c r="G51289" s="1"/>
      <c r="H51289" s="1"/>
    </row>
    <row r="51290">
      <c r="A51290" s="1"/>
      <c r="B51290" s="1"/>
      <c r="C51290" s="1"/>
      <c r="D51290" s="8"/>
      <c r="E51290" s="1"/>
      <c r="F51290" s="1"/>
      <c r="G51290" s="1"/>
      <c r="H51290" s="1"/>
    </row>
    <row r="51291">
      <c r="A51291" s="1"/>
      <c r="B51291" s="1"/>
      <c r="C51291" s="1"/>
      <c r="D51291" s="8"/>
      <c r="E51291" s="1"/>
      <c r="F51291" s="1"/>
      <c r="G51291" s="1"/>
      <c r="H51291" s="1"/>
    </row>
    <row r="51292">
      <c r="A51292" s="1"/>
      <c r="B51292" s="1"/>
      <c r="C51292" s="1"/>
      <c r="D51292" s="8"/>
      <c r="E51292" s="1"/>
      <c r="F51292" s="1"/>
      <c r="G51292" s="1"/>
      <c r="H51292" s="1"/>
    </row>
    <row r="51293">
      <c r="A51293" s="1"/>
      <c r="B51293" s="1"/>
      <c r="C51293" s="1"/>
      <c r="D51293" s="8"/>
      <c r="E51293" s="1"/>
      <c r="F51293" s="1"/>
      <c r="G51293" s="1"/>
      <c r="H51293" s="1"/>
    </row>
    <row r="51294">
      <c r="A51294" s="1"/>
      <c r="B51294" s="1"/>
      <c r="C51294" s="1"/>
      <c r="D51294" s="8"/>
      <c r="E51294" s="1"/>
      <c r="F51294" s="1"/>
      <c r="G51294" s="1"/>
      <c r="H51294" s="1"/>
    </row>
    <row r="51295">
      <c r="A51295" s="1"/>
      <c r="B51295" s="1"/>
      <c r="C51295" s="1"/>
      <c r="D51295" s="8"/>
      <c r="E51295" s="1"/>
      <c r="F51295" s="1"/>
      <c r="G51295" s="1"/>
      <c r="H51295" s="1"/>
    </row>
    <row r="51296">
      <c r="A51296" s="1"/>
      <c r="B51296" s="1"/>
      <c r="C51296" s="1"/>
      <c r="D51296" s="8"/>
      <c r="E51296" s="1"/>
      <c r="F51296" s="1"/>
      <c r="G51296" s="1"/>
      <c r="H51296" s="1"/>
    </row>
    <row r="51297">
      <c r="A51297" s="1"/>
      <c r="B51297" s="1"/>
      <c r="C51297" s="1"/>
      <c r="D51297" s="8"/>
      <c r="E51297" s="1"/>
      <c r="F51297" s="1"/>
      <c r="G51297" s="1"/>
      <c r="H51297" s="1"/>
    </row>
    <row r="51298">
      <c r="A51298" s="1"/>
      <c r="B51298" s="1"/>
      <c r="C51298" s="1"/>
      <c r="D51298" s="8"/>
      <c r="E51298" s="1"/>
      <c r="F51298" s="1"/>
      <c r="G51298" s="1"/>
      <c r="H51298" s="1"/>
    </row>
    <row r="51299">
      <c r="A51299" s="1"/>
      <c r="B51299" s="1"/>
      <c r="C51299" s="1"/>
      <c r="D51299" s="8"/>
      <c r="E51299" s="1"/>
      <c r="F51299" s="1"/>
      <c r="G51299" s="1"/>
      <c r="H51299" s="1"/>
    </row>
    <row r="51300">
      <c r="A51300" s="1"/>
      <c r="B51300" s="1"/>
      <c r="C51300" s="1"/>
      <c r="D51300" s="8"/>
      <c r="E51300" s="1"/>
      <c r="F51300" s="1"/>
      <c r="G51300" s="1"/>
      <c r="H51300" s="1"/>
    </row>
    <row r="51301">
      <c r="A51301" s="1"/>
      <c r="B51301" s="1"/>
      <c r="C51301" s="1"/>
      <c r="D51301" s="8"/>
      <c r="E51301" s="1"/>
      <c r="F51301" s="1"/>
      <c r="G51301" s="1"/>
      <c r="H51301" s="1"/>
    </row>
    <row r="51302">
      <c r="A51302" s="1"/>
      <c r="B51302" s="1"/>
      <c r="C51302" s="1"/>
      <c r="D51302" s="8"/>
      <c r="E51302" s="1"/>
      <c r="F51302" s="1"/>
      <c r="G51302" s="1"/>
      <c r="H51302" s="1"/>
    </row>
    <row r="51303">
      <c r="A51303" s="1"/>
      <c r="B51303" s="1"/>
      <c r="C51303" s="1"/>
      <c r="D51303" s="8"/>
      <c r="E51303" s="1"/>
      <c r="F51303" s="1"/>
      <c r="G51303" s="1"/>
      <c r="H51303" s="1"/>
    </row>
    <row r="51304">
      <c r="A51304" s="1"/>
      <c r="B51304" s="1"/>
      <c r="C51304" s="1"/>
      <c r="D51304" s="8"/>
      <c r="E51304" s="1"/>
      <c r="F51304" s="1"/>
      <c r="G51304" s="1"/>
      <c r="H51304" s="1"/>
    </row>
    <row r="51305">
      <c r="A51305" s="1"/>
      <c r="B51305" s="1"/>
      <c r="C51305" s="1"/>
      <c r="D51305" s="8"/>
      <c r="E51305" s="1"/>
      <c r="F51305" s="1"/>
      <c r="G51305" s="1"/>
      <c r="H51305" s="1"/>
    </row>
    <row r="51306">
      <c r="A51306" s="1"/>
      <c r="B51306" s="1"/>
      <c r="C51306" s="1"/>
      <c r="D51306" s="8"/>
      <c r="E51306" s="1"/>
      <c r="F51306" s="1"/>
      <c r="G51306" s="1"/>
      <c r="H51306" s="1"/>
    </row>
    <row r="51307">
      <c r="A51307" s="1"/>
      <c r="B51307" s="1"/>
      <c r="C51307" s="1"/>
      <c r="D51307" s="8"/>
      <c r="E51307" s="1"/>
      <c r="F51307" s="1"/>
      <c r="G51307" s="1"/>
      <c r="H51307" s="1"/>
    </row>
    <row r="51308">
      <c r="A51308" s="1"/>
      <c r="B51308" s="1"/>
      <c r="C51308" s="1"/>
      <c r="D51308" s="8"/>
      <c r="E51308" s="1"/>
      <c r="F51308" s="1"/>
      <c r="G51308" s="1"/>
      <c r="H51308" s="1"/>
    </row>
    <row r="51309">
      <c r="A51309" s="1"/>
      <c r="B51309" s="1"/>
      <c r="C51309" s="1"/>
      <c r="D51309" s="8"/>
      <c r="E51309" s="1"/>
      <c r="F51309" s="1"/>
      <c r="G51309" s="1"/>
      <c r="H51309" s="1"/>
    </row>
    <row r="51310">
      <c r="A51310" s="1"/>
      <c r="B51310" s="1"/>
      <c r="C51310" s="1"/>
      <c r="D51310" s="8"/>
      <c r="E51310" s="1"/>
      <c r="F51310" s="1"/>
      <c r="G51310" s="1"/>
      <c r="H51310" s="1"/>
    </row>
    <row r="51311">
      <c r="A51311" s="1"/>
      <c r="B51311" s="1"/>
      <c r="C51311" s="1"/>
      <c r="D51311" s="8"/>
      <c r="E51311" s="1"/>
      <c r="F51311" s="1"/>
      <c r="G51311" s="1"/>
      <c r="H51311" s="1"/>
    </row>
    <row r="51312">
      <c r="A51312" s="1"/>
      <c r="B51312" s="1"/>
      <c r="C51312" s="1"/>
      <c r="D51312" s="8"/>
      <c r="E51312" s="1"/>
      <c r="F51312" s="1"/>
      <c r="G51312" s="1"/>
      <c r="H51312" s="1"/>
    </row>
    <row r="51313">
      <c r="A51313" s="1"/>
      <c r="B51313" s="1"/>
      <c r="C51313" s="1"/>
      <c r="D51313" s="8"/>
      <c r="E51313" s="1"/>
      <c r="F51313" s="1"/>
      <c r="G51313" s="1"/>
      <c r="H51313" s="1"/>
    </row>
    <row r="51314">
      <c r="A51314" s="1"/>
      <c r="B51314" s="1"/>
      <c r="C51314" s="1"/>
      <c r="D51314" s="8"/>
      <c r="E51314" s="1"/>
      <c r="F51314" s="1"/>
      <c r="G51314" s="1"/>
      <c r="H51314" s="1"/>
    </row>
    <row r="51315">
      <c r="A51315" s="1"/>
      <c r="B51315" s="1"/>
      <c r="C51315" s="1"/>
      <c r="D51315" s="8"/>
      <c r="E51315" s="1"/>
      <c r="F51315" s="1"/>
      <c r="G51315" s="1"/>
      <c r="H51315" s="1"/>
    </row>
    <row r="51316">
      <c r="A51316" s="1"/>
      <c r="B51316" s="1"/>
      <c r="C51316" s="1"/>
      <c r="D51316" s="8"/>
      <c r="E51316" s="1"/>
      <c r="F51316" s="1"/>
      <c r="G51316" s="1"/>
      <c r="H51316" s="1"/>
    </row>
    <row r="51317">
      <c r="A51317" s="1"/>
      <c r="B51317" s="1"/>
      <c r="C51317" s="1"/>
      <c r="D51317" s="8"/>
      <c r="E51317" s="1"/>
      <c r="F51317" s="1"/>
      <c r="G51317" s="1"/>
      <c r="H51317" s="1"/>
    </row>
    <row r="51318">
      <c r="A51318" s="1"/>
      <c r="B51318" s="1"/>
      <c r="C51318" s="1"/>
      <c r="D51318" s="8"/>
      <c r="E51318" s="1"/>
      <c r="F51318" s="1"/>
      <c r="G51318" s="1"/>
      <c r="H51318" s="1"/>
    </row>
    <row r="51319">
      <c r="A51319" s="1"/>
      <c r="B51319" s="1"/>
      <c r="C51319" s="1"/>
      <c r="D51319" s="8"/>
      <c r="E51319" s="1"/>
      <c r="F51319" s="1"/>
      <c r="G51319" s="1"/>
      <c r="H51319" s="1"/>
    </row>
    <row r="51320">
      <c r="A51320" s="1"/>
      <c r="B51320" s="1"/>
      <c r="C51320" s="1"/>
      <c r="D51320" s="8"/>
      <c r="E51320" s="1"/>
      <c r="F51320" s="1"/>
      <c r="G51320" s="1"/>
      <c r="H51320" s="1"/>
    </row>
    <row r="51321">
      <c r="A51321" s="1"/>
      <c r="B51321" s="1"/>
      <c r="C51321" s="1"/>
      <c r="D51321" s="8"/>
      <c r="E51321" s="1"/>
      <c r="F51321" s="1"/>
      <c r="G51321" s="1"/>
      <c r="H51321" s="1"/>
    </row>
    <row r="51322">
      <c r="A51322" s="1"/>
      <c r="B51322" s="1"/>
      <c r="C51322" s="1"/>
      <c r="D51322" s="8"/>
      <c r="E51322" s="1"/>
      <c r="F51322" s="1"/>
      <c r="G51322" s="1"/>
      <c r="H51322" s="1"/>
    </row>
    <row r="51323">
      <c r="A51323" s="1"/>
      <c r="B51323" s="1"/>
      <c r="C51323" s="1"/>
      <c r="D51323" s="8"/>
      <c r="E51323" s="1"/>
      <c r="F51323" s="1"/>
      <c r="G51323" s="1"/>
      <c r="H51323" s="1"/>
    </row>
    <row r="51324">
      <c r="A51324" s="1"/>
      <c r="B51324" s="1"/>
      <c r="C51324" s="1"/>
      <c r="D51324" s="8"/>
      <c r="E51324" s="1"/>
      <c r="F51324" s="1"/>
      <c r="G51324" s="1"/>
      <c r="H51324" s="1"/>
    </row>
    <row r="51325">
      <c r="A51325" s="1"/>
      <c r="B51325" s="1"/>
      <c r="C51325" s="1"/>
      <c r="D51325" s="8"/>
      <c r="E51325" s="1"/>
      <c r="F51325" s="1"/>
      <c r="G51325" s="1"/>
      <c r="H51325" s="1"/>
    </row>
    <row r="51326">
      <c r="A51326" s="1"/>
      <c r="B51326" s="1"/>
      <c r="C51326" s="1"/>
      <c r="D51326" s="8"/>
      <c r="E51326" s="1"/>
      <c r="F51326" s="1"/>
      <c r="G51326" s="1"/>
      <c r="H51326" s="1"/>
    </row>
    <row r="51327">
      <c r="A51327" s="1"/>
      <c r="B51327" s="1"/>
      <c r="C51327" s="1"/>
      <c r="D51327" s="8"/>
      <c r="E51327" s="1"/>
      <c r="F51327" s="1"/>
      <c r="G51327" s="1"/>
      <c r="H51327" s="1"/>
    </row>
    <row r="51328">
      <c r="A51328" s="1"/>
      <c r="B51328" s="1"/>
      <c r="C51328" s="1"/>
      <c r="D51328" s="8"/>
      <c r="E51328" s="1"/>
      <c r="F51328" s="1"/>
      <c r="G51328" s="1"/>
      <c r="H51328" s="1"/>
    </row>
    <row r="51329">
      <c r="A51329" s="1"/>
      <c r="B51329" s="1"/>
      <c r="C51329" s="1"/>
      <c r="D51329" s="8"/>
      <c r="E51329" s="1"/>
      <c r="F51329" s="1"/>
      <c r="G51329" s="1"/>
      <c r="H51329" s="1"/>
    </row>
    <row r="51330">
      <c r="A51330" s="1"/>
      <c r="B51330" s="1"/>
      <c r="C51330" s="1"/>
      <c r="D51330" s="8"/>
      <c r="E51330" s="1"/>
      <c r="F51330" s="1"/>
      <c r="G51330" s="1"/>
      <c r="H51330" s="1"/>
    </row>
    <row r="51331">
      <c r="A51331" s="1"/>
      <c r="B51331" s="1"/>
      <c r="C51331" s="1"/>
      <c r="D51331" s="8"/>
      <c r="E51331" s="1"/>
      <c r="F51331" s="1"/>
      <c r="G51331" s="1"/>
      <c r="H51331" s="1"/>
    </row>
    <row r="51332">
      <c r="A51332" s="1"/>
      <c r="B51332" s="1"/>
      <c r="C51332" s="1"/>
      <c r="D51332" s="8"/>
      <c r="E51332" s="1"/>
      <c r="F51332" s="1"/>
      <c r="G51332" s="1"/>
      <c r="H51332" s="1"/>
    </row>
    <row r="51333">
      <c r="A51333" s="1"/>
      <c r="B51333" s="1"/>
      <c r="C51333" s="1"/>
      <c r="D51333" s="8"/>
      <c r="E51333" s="1"/>
      <c r="F51333" s="1"/>
      <c r="G51333" s="1"/>
      <c r="H51333" s="1"/>
    </row>
    <row r="51334">
      <c r="A51334" s="1"/>
      <c r="B51334" s="1"/>
      <c r="C51334" s="1"/>
      <c r="D51334" s="8"/>
      <c r="E51334" s="1"/>
      <c r="F51334" s="1"/>
      <c r="G51334" s="1"/>
      <c r="H51334" s="1"/>
    </row>
    <row r="51335">
      <c r="A51335" s="1"/>
      <c r="B51335" s="1"/>
      <c r="C51335" s="1"/>
      <c r="D51335" s="8"/>
      <c r="E51335" s="1"/>
      <c r="F51335" s="1"/>
      <c r="G51335" s="1"/>
      <c r="H51335" s="1"/>
    </row>
    <row r="51336">
      <c r="A51336" s="1"/>
      <c r="B51336" s="1"/>
      <c r="C51336" s="1"/>
      <c r="D51336" s="8"/>
      <c r="E51336" s="1"/>
      <c r="F51336" s="1"/>
      <c r="G51336" s="1"/>
      <c r="H51336" s="1"/>
    </row>
    <row r="51337">
      <c r="A51337" s="1"/>
      <c r="B51337" s="1"/>
      <c r="C51337" s="1"/>
      <c r="D51337" s="8"/>
      <c r="E51337" s="1"/>
      <c r="F51337" s="1"/>
      <c r="G51337" s="1"/>
      <c r="H51337" s="1"/>
    </row>
    <row r="51338">
      <c r="A51338" s="1"/>
      <c r="B51338" s="1"/>
      <c r="C51338" s="1"/>
      <c r="D51338" s="8"/>
      <c r="E51338" s="1"/>
      <c r="F51338" s="1"/>
      <c r="G51338" s="1"/>
      <c r="H51338" s="1"/>
    </row>
    <row r="51339">
      <c r="A51339" s="1"/>
      <c r="B51339" s="1"/>
      <c r="C51339" s="1"/>
      <c r="D51339" s="8"/>
      <c r="E51339" s="1"/>
      <c r="F51339" s="1"/>
      <c r="G51339" s="1"/>
      <c r="H51339" s="1"/>
    </row>
    <row r="51340">
      <c r="A51340" s="1"/>
      <c r="B51340" s="1"/>
      <c r="C51340" s="1"/>
      <c r="D51340" s="8"/>
      <c r="E51340" s="1"/>
      <c r="F51340" s="1"/>
      <c r="G51340" s="1"/>
      <c r="H51340" s="1"/>
    </row>
    <row r="51341">
      <c r="A51341" s="1"/>
      <c r="B51341" s="1"/>
      <c r="C51341" s="1"/>
      <c r="D51341" s="8"/>
      <c r="E51341" s="1"/>
      <c r="F51341" s="1"/>
      <c r="G51341" s="1"/>
      <c r="H51341" s="1"/>
    </row>
    <row r="51342">
      <c r="A51342" s="1"/>
      <c r="B51342" s="1"/>
      <c r="C51342" s="1"/>
      <c r="D51342" s="8"/>
      <c r="E51342" s="1"/>
      <c r="F51342" s="1"/>
      <c r="G51342" s="1"/>
      <c r="H51342" s="1"/>
    </row>
    <row r="51343">
      <c r="A51343" s="1"/>
      <c r="B51343" s="1"/>
      <c r="C51343" s="1"/>
      <c r="D51343" s="8"/>
      <c r="E51343" s="1"/>
      <c r="F51343" s="1"/>
      <c r="G51343" s="1"/>
      <c r="H51343" s="1"/>
    </row>
    <row r="51344">
      <c r="A51344" s="1"/>
      <c r="B51344" s="1"/>
      <c r="C51344" s="1"/>
      <c r="D51344" s="8"/>
      <c r="E51344" s="1"/>
      <c r="F51344" s="1"/>
      <c r="G51344" s="1"/>
      <c r="H51344" s="1"/>
    </row>
    <row r="51345">
      <c r="A51345" s="1"/>
      <c r="B51345" s="1"/>
      <c r="C51345" s="1"/>
      <c r="D51345" s="8"/>
      <c r="E51345" s="1"/>
      <c r="F51345" s="1"/>
      <c r="G51345" s="1"/>
      <c r="H51345" s="1"/>
    </row>
    <row r="51346">
      <c r="A51346" s="1"/>
      <c r="B51346" s="1"/>
      <c r="C51346" s="1"/>
      <c r="D51346" s="8"/>
      <c r="E51346" s="1"/>
      <c r="F51346" s="1"/>
      <c r="G51346" s="1"/>
      <c r="H51346" s="1"/>
    </row>
    <row r="51347">
      <c r="A51347" s="1"/>
      <c r="B51347" s="1"/>
      <c r="C51347" s="1"/>
      <c r="D51347" s="8"/>
      <c r="E51347" s="1"/>
      <c r="F51347" s="1"/>
      <c r="G51347" s="1"/>
      <c r="H51347" s="1"/>
    </row>
    <row r="51348">
      <c r="A51348" s="1"/>
      <c r="B51348" s="1"/>
      <c r="C51348" s="1"/>
      <c r="D51348" s="8"/>
      <c r="E51348" s="1"/>
      <c r="F51348" s="1"/>
      <c r="G51348" s="1"/>
      <c r="H51348" s="1"/>
    </row>
    <row r="51349">
      <c r="A51349" s="1"/>
      <c r="B51349" s="1"/>
      <c r="C51349" s="1"/>
      <c r="D51349" s="8"/>
      <c r="E51349" s="1"/>
      <c r="F51349" s="1"/>
      <c r="G51349" s="1"/>
      <c r="H51349" s="1"/>
    </row>
    <row r="51350">
      <c r="A51350" s="1"/>
      <c r="B51350" s="1"/>
      <c r="C51350" s="1"/>
      <c r="D51350" s="8"/>
      <c r="E51350" s="1"/>
      <c r="F51350" s="1"/>
      <c r="G51350" s="1"/>
      <c r="H51350" s="1"/>
    </row>
    <row r="51351">
      <c r="A51351" s="1"/>
      <c r="B51351" s="1"/>
      <c r="C51351" s="1"/>
      <c r="D51351" s="8"/>
      <c r="E51351" s="1"/>
      <c r="F51351" s="1"/>
      <c r="G51351" s="1"/>
      <c r="H51351" s="1"/>
    </row>
    <row r="51352">
      <c r="A51352" s="1"/>
      <c r="B51352" s="1"/>
      <c r="C51352" s="1"/>
      <c r="D51352" s="8"/>
      <c r="E51352" s="1"/>
      <c r="F51352" s="1"/>
      <c r="G51352" s="1"/>
      <c r="H51352" s="1"/>
    </row>
    <row r="51353">
      <c r="A51353" s="1"/>
      <c r="B51353" s="1"/>
      <c r="C51353" s="1"/>
      <c r="D51353" s="8"/>
      <c r="E51353" s="1"/>
      <c r="F51353" s="1"/>
      <c r="G51353" s="1"/>
      <c r="H51353" s="1"/>
    </row>
    <row r="51354">
      <c r="A51354" s="1"/>
      <c r="B51354" s="1"/>
      <c r="C51354" s="1"/>
      <c r="D51354" s="8"/>
      <c r="E51354" s="1"/>
      <c r="F51354" s="1"/>
      <c r="G51354" s="1"/>
      <c r="H51354" s="1"/>
    </row>
    <row r="51355">
      <c r="A51355" s="1"/>
      <c r="B51355" s="1"/>
      <c r="C51355" s="1"/>
      <c r="D51355" s="8"/>
      <c r="E51355" s="1"/>
      <c r="F51355" s="1"/>
      <c r="G51355" s="1"/>
      <c r="H51355" s="1"/>
    </row>
    <row r="51356">
      <c r="A51356" s="1"/>
      <c r="B51356" s="1"/>
      <c r="C51356" s="1"/>
      <c r="D51356" s="8"/>
      <c r="E51356" s="1"/>
      <c r="F51356" s="1"/>
      <c r="G51356" s="1"/>
      <c r="H51356" s="1"/>
    </row>
    <row r="51357">
      <c r="A51357" s="1"/>
      <c r="B51357" s="1"/>
      <c r="C51357" s="1"/>
      <c r="D51357" s="8"/>
      <c r="E51357" s="1"/>
      <c r="F51357" s="1"/>
      <c r="G51357" s="1"/>
      <c r="H51357" s="1"/>
    </row>
    <row r="51358">
      <c r="A51358" s="1"/>
      <c r="B51358" s="1"/>
      <c r="C51358" s="1"/>
      <c r="D51358" s="8"/>
      <c r="E51358" s="1"/>
      <c r="F51358" s="1"/>
      <c r="G51358" s="1"/>
      <c r="H51358" s="1"/>
    </row>
    <row r="51359">
      <c r="A51359" s="1"/>
      <c r="B51359" s="1"/>
      <c r="C51359" s="1"/>
      <c r="D51359" s="8"/>
      <c r="E51359" s="1"/>
      <c r="F51359" s="1"/>
      <c r="G51359" s="1"/>
      <c r="H51359" s="1"/>
    </row>
    <row r="51360">
      <c r="A51360" s="1"/>
      <c r="B51360" s="1"/>
      <c r="C51360" s="1"/>
      <c r="D51360" s="8"/>
      <c r="E51360" s="1"/>
      <c r="F51360" s="1"/>
      <c r="G51360" s="1"/>
      <c r="H51360" s="1"/>
    </row>
    <row r="51361">
      <c r="A51361" s="1"/>
      <c r="B51361" s="1"/>
      <c r="C51361" s="1"/>
      <c r="D51361" s="8"/>
      <c r="E51361" s="1"/>
      <c r="F51361" s="1"/>
      <c r="G51361" s="1"/>
      <c r="H51361" s="1"/>
    </row>
    <row r="51362">
      <c r="A51362" s="1"/>
      <c r="B51362" s="1"/>
      <c r="C51362" s="1"/>
      <c r="D51362" s="8"/>
      <c r="E51362" s="1"/>
      <c r="F51362" s="1"/>
      <c r="G51362" s="1"/>
      <c r="H51362" s="1"/>
    </row>
    <row r="51363">
      <c r="A51363" s="1"/>
      <c r="B51363" s="1"/>
      <c r="C51363" s="1"/>
      <c r="D51363" s="8"/>
      <c r="E51363" s="1"/>
      <c r="F51363" s="1"/>
      <c r="G51363" s="1"/>
      <c r="H51363" s="1"/>
    </row>
    <row r="51364">
      <c r="A51364" s="1"/>
      <c r="B51364" s="1"/>
      <c r="C51364" s="1"/>
      <c r="D51364" s="8"/>
      <c r="E51364" s="1"/>
      <c r="F51364" s="1"/>
      <c r="G51364" s="1"/>
      <c r="H51364" s="1"/>
    </row>
    <row r="51365">
      <c r="A51365" s="1"/>
      <c r="B51365" s="1"/>
      <c r="C51365" s="1"/>
      <c r="D51365" s="8"/>
      <c r="E51365" s="1"/>
      <c r="F51365" s="1"/>
      <c r="G51365" s="1"/>
      <c r="H51365" s="1"/>
    </row>
    <row r="51366">
      <c r="A51366" s="1"/>
      <c r="B51366" s="1"/>
      <c r="C51366" s="1"/>
      <c r="D51366" s="8"/>
      <c r="E51366" s="1"/>
      <c r="F51366" s="1"/>
      <c r="G51366" s="1"/>
      <c r="H51366" s="1"/>
    </row>
    <row r="51367">
      <c r="A51367" s="1"/>
      <c r="B51367" s="1"/>
      <c r="C51367" s="1"/>
      <c r="D51367" s="8"/>
      <c r="E51367" s="1"/>
      <c r="F51367" s="1"/>
      <c r="G51367" s="1"/>
      <c r="H51367" s="1"/>
    </row>
    <row r="51368">
      <c r="A51368" s="1"/>
      <c r="B51368" s="1"/>
      <c r="C51368" s="1"/>
      <c r="D51368" s="8"/>
      <c r="E51368" s="1"/>
      <c r="F51368" s="1"/>
      <c r="G51368" s="1"/>
      <c r="H51368" s="1"/>
    </row>
    <row r="51369">
      <c r="A51369" s="1"/>
      <c r="B51369" s="1"/>
      <c r="C51369" s="1"/>
      <c r="D51369" s="8"/>
      <c r="E51369" s="1"/>
      <c r="F51369" s="1"/>
      <c r="G51369" s="1"/>
      <c r="H51369" s="1"/>
    </row>
    <row r="51370">
      <c r="A51370" s="1"/>
      <c r="B51370" s="1"/>
      <c r="C51370" s="1"/>
      <c r="D51370" s="8"/>
      <c r="E51370" s="1"/>
      <c r="F51370" s="1"/>
      <c r="G51370" s="1"/>
      <c r="H51370" s="1"/>
    </row>
    <row r="51371">
      <c r="A51371" s="1"/>
      <c r="B51371" s="1"/>
      <c r="C51371" s="1"/>
      <c r="D51371" s="8"/>
      <c r="E51371" s="1"/>
      <c r="F51371" s="1"/>
      <c r="G51371" s="1"/>
      <c r="H51371" s="1"/>
    </row>
    <row r="51372">
      <c r="A51372" s="1"/>
      <c r="B51372" s="1"/>
      <c r="C51372" s="1"/>
      <c r="D51372" s="8"/>
      <c r="E51372" s="1"/>
      <c r="F51372" s="1"/>
      <c r="G51372" s="1"/>
      <c r="H51372" s="1"/>
    </row>
    <row r="51373">
      <c r="A51373" s="1"/>
      <c r="B51373" s="1"/>
      <c r="C51373" s="1"/>
      <c r="D51373" s="8"/>
      <c r="E51373" s="1"/>
      <c r="F51373" s="1"/>
      <c r="G51373" s="1"/>
      <c r="H51373" s="1"/>
    </row>
    <row r="51374">
      <c r="A51374" s="1"/>
      <c r="B51374" s="1"/>
      <c r="C51374" s="1"/>
      <c r="D51374" s="8"/>
      <c r="E51374" s="1"/>
      <c r="F51374" s="1"/>
      <c r="G51374" s="1"/>
      <c r="H51374" s="1"/>
    </row>
    <row r="51375">
      <c r="A51375" s="1"/>
      <c r="B51375" s="1"/>
      <c r="C51375" s="1"/>
      <c r="D51375" s="8"/>
      <c r="E51375" s="1"/>
      <c r="F51375" s="1"/>
      <c r="G51375" s="1"/>
      <c r="H51375" s="1"/>
    </row>
    <row r="51376">
      <c r="A51376" s="1"/>
      <c r="B51376" s="1"/>
      <c r="C51376" s="1"/>
      <c r="D51376" s="8"/>
      <c r="E51376" s="1"/>
      <c r="F51376" s="1"/>
      <c r="G51376" s="1"/>
      <c r="H51376" s="1"/>
    </row>
    <row r="51377">
      <c r="A51377" s="1"/>
      <c r="B51377" s="1"/>
      <c r="C51377" s="1"/>
      <c r="D51377" s="8"/>
      <c r="E51377" s="1"/>
      <c r="F51377" s="1"/>
      <c r="G51377" s="1"/>
      <c r="H51377" s="1"/>
    </row>
    <row r="51378">
      <c r="A51378" s="1"/>
      <c r="B51378" s="1"/>
      <c r="C51378" s="1"/>
      <c r="D51378" s="8"/>
      <c r="E51378" s="1"/>
      <c r="F51378" s="1"/>
      <c r="G51378" s="1"/>
      <c r="H51378" s="1"/>
    </row>
    <row r="51379">
      <c r="A51379" s="1"/>
      <c r="B51379" s="1"/>
      <c r="C51379" s="1"/>
      <c r="D51379" s="8"/>
      <c r="E51379" s="1"/>
      <c r="F51379" s="1"/>
      <c r="G51379" s="1"/>
      <c r="H51379" s="1"/>
    </row>
    <row r="51380">
      <c r="A51380" s="1"/>
      <c r="B51380" s="1"/>
      <c r="C51380" s="1"/>
      <c r="D51380" s="8"/>
      <c r="E51380" s="1"/>
      <c r="F51380" s="1"/>
      <c r="G51380" s="1"/>
      <c r="H51380" s="1"/>
    </row>
    <row r="51381">
      <c r="A51381" s="1"/>
      <c r="B51381" s="1"/>
      <c r="C51381" s="1"/>
      <c r="D51381" s="8"/>
      <c r="E51381" s="1"/>
      <c r="F51381" s="1"/>
      <c r="G51381" s="1"/>
      <c r="H51381" s="1"/>
    </row>
    <row r="51382">
      <c r="A51382" s="1"/>
      <c r="B51382" s="1"/>
      <c r="C51382" s="1"/>
      <c r="D51382" s="8"/>
      <c r="E51382" s="1"/>
      <c r="F51382" s="1"/>
      <c r="G51382" s="1"/>
      <c r="H51382" s="1"/>
    </row>
    <row r="51383">
      <c r="A51383" s="1"/>
      <c r="B51383" s="1"/>
      <c r="C51383" s="1"/>
      <c r="D51383" s="8"/>
      <c r="E51383" s="1"/>
      <c r="F51383" s="1"/>
      <c r="G51383" s="1"/>
      <c r="H51383" s="1"/>
    </row>
    <row r="51384">
      <c r="A51384" s="1"/>
      <c r="B51384" s="1"/>
      <c r="C51384" s="1"/>
      <c r="D51384" s="8"/>
      <c r="E51384" s="1"/>
      <c r="F51384" s="1"/>
      <c r="G51384" s="1"/>
      <c r="H51384" s="1"/>
    </row>
    <row r="51385">
      <c r="A51385" s="1"/>
      <c r="B51385" s="1"/>
      <c r="C51385" s="1"/>
      <c r="D51385" s="8"/>
      <c r="E51385" s="1"/>
      <c r="F51385" s="1"/>
      <c r="G51385" s="1"/>
      <c r="H51385" s="1"/>
    </row>
    <row r="51386">
      <c r="A51386" s="1"/>
      <c r="B51386" s="1"/>
      <c r="C51386" s="1"/>
      <c r="D51386" s="8"/>
      <c r="E51386" s="1"/>
      <c r="F51386" s="1"/>
      <c r="G51386" s="1"/>
      <c r="H51386" s="1"/>
    </row>
    <row r="51387">
      <c r="A51387" s="1"/>
      <c r="B51387" s="1"/>
      <c r="C51387" s="1"/>
      <c r="D51387" s="8"/>
      <c r="E51387" s="1"/>
      <c r="F51387" s="1"/>
      <c r="G51387" s="1"/>
      <c r="H51387" s="1"/>
    </row>
    <row r="51388">
      <c r="A51388" s="1"/>
      <c r="B51388" s="1"/>
      <c r="C51388" s="1"/>
      <c r="D51388" s="8"/>
      <c r="E51388" s="1"/>
      <c r="F51388" s="1"/>
      <c r="G51388" s="1"/>
      <c r="H51388" s="1"/>
    </row>
    <row r="51389">
      <c r="A51389" s="1"/>
      <c r="B51389" s="1"/>
      <c r="C51389" s="1"/>
      <c r="D51389" s="8"/>
      <c r="E51389" s="1"/>
      <c r="F51389" s="1"/>
      <c r="G51389" s="1"/>
      <c r="H51389" s="1"/>
    </row>
    <row r="51390">
      <c r="A51390" s="1"/>
      <c r="B51390" s="1"/>
      <c r="C51390" s="1"/>
      <c r="D51390" s="8"/>
      <c r="E51390" s="1"/>
      <c r="F51390" s="1"/>
      <c r="G51390" s="1"/>
      <c r="H51390" s="1"/>
    </row>
    <row r="51391">
      <c r="A51391" s="1"/>
      <c r="B51391" s="1"/>
      <c r="C51391" s="1"/>
      <c r="D51391" s="8"/>
      <c r="E51391" s="1"/>
      <c r="F51391" s="1"/>
      <c r="G51391" s="1"/>
      <c r="H51391" s="1"/>
    </row>
    <row r="51392">
      <c r="A51392" s="1"/>
      <c r="B51392" s="1"/>
      <c r="C51392" s="1"/>
      <c r="D51392" s="8"/>
      <c r="E51392" s="1"/>
      <c r="F51392" s="1"/>
      <c r="G51392" s="1"/>
      <c r="H51392" s="1"/>
    </row>
    <row r="51393">
      <c r="A51393" s="1"/>
      <c r="B51393" s="1"/>
      <c r="C51393" s="1"/>
      <c r="D51393" s="8"/>
      <c r="E51393" s="1"/>
      <c r="F51393" s="1"/>
      <c r="G51393" s="1"/>
      <c r="H51393" s="1"/>
    </row>
    <row r="51394">
      <c r="A51394" s="1"/>
      <c r="B51394" s="1"/>
      <c r="C51394" s="1"/>
      <c r="D51394" s="8"/>
      <c r="E51394" s="1"/>
      <c r="F51394" s="1"/>
      <c r="G51394" s="1"/>
      <c r="H51394" s="1"/>
    </row>
    <row r="51395">
      <c r="A51395" s="1"/>
      <c r="B51395" s="1"/>
      <c r="C51395" s="1"/>
      <c r="D51395" s="8"/>
      <c r="E51395" s="1"/>
      <c r="F51395" s="1"/>
      <c r="G51395" s="1"/>
      <c r="H51395" s="1"/>
    </row>
    <row r="51396">
      <c r="A51396" s="1"/>
      <c r="B51396" s="1"/>
      <c r="C51396" s="1"/>
      <c r="D51396" s="8"/>
      <c r="E51396" s="1"/>
      <c r="F51396" s="1"/>
      <c r="G51396" s="1"/>
      <c r="H51396" s="1"/>
    </row>
    <row r="51397">
      <c r="A51397" s="1"/>
      <c r="B51397" s="1"/>
      <c r="C51397" s="1"/>
      <c r="D51397" s="8"/>
      <c r="E51397" s="1"/>
      <c r="F51397" s="1"/>
      <c r="G51397" s="1"/>
      <c r="H51397" s="1"/>
    </row>
    <row r="51398">
      <c r="A51398" s="1"/>
      <c r="B51398" s="1"/>
      <c r="C51398" s="1"/>
      <c r="D51398" s="8"/>
      <c r="E51398" s="1"/>
      <c r="F51398" s="1"/>
      <c r="G51398" s="1"/>
      <c r="H51398" s="1"/>
    </row>
    <row r="51399">
      <c r="A51399" s="1"/>
      <c r="B51399" s="1"/>
      <c r="C51399" s="1"/>
      <c r="D51399" s="8"/>
      <c r="E51399" s="1"/>
      <c r="F51399" s="1"/>
      <c r="G51399" s="1"/>
      <c r="H51399" s="1"/>
    </row>
    <row r="51400">
      <c r="A51400" s="1"/>
      <c r="B51400" s="1"/>
      <c r="C51400" s="1"/>
      <c r="D51400" s="8"/>
      <c r="E51400" s="1"/>
      <c r="F51400" s="1"/>
      <c r="G51400" s="1"/>
      <c r="H51400" s="1"/>
    </row>
    <row r="51401">
      <c r="A51401" s="1"/>
      <c r="B51401" s="1"/>
      <c r="C51401" s="1"/>
      <c r="D51401" s="8"/>
      <c r="E51401" s="1"/>
      <c r="F51401" s="1"/>
      <c r="G51401" s="1"/>
      <c r="H51401" s="1"/>
    </row>
    <row r="51402">
      <c r="A51402" s="1"/>
      <c r="B51402" s="1"/>
      <c r="C51402" s="1"/>
      <c r="D51402" s="8"/>
      <c r="E51402" s="1"/>
      <c r="F51402" s="1"/>
      <c r="G51402" s="1"/>
      <c r="H51402" s="1"/>
    </row>
    <row r="51403">
      <c r="A51403" s="1"/>
      <c r="B51403" s="1"/>
      <c r="C51403" s="1"/>
      <c r="D51403" s="8"/>
      <c r="E51403" s="1"/>
      <c r="F51403" s="1"/>
      <c r="G51403" s="1"/>
      <c r="H51403" s="1"/>
    </row>
    <row r="51404">
      <c r="A51404" s="1"/>
      <c r="B51404" s="1"/>
      <c r="C51404" s="1"/>
      <c r="D51404" s="8"/>
      <c r="E51404" s="1"/>
      <c r="F51404" s="1"/>
      <c r="G51404" s="1"/>
      <c r="H51404" s="1"/>
    </row>
    <row r="51405">
      <c r="A51405" s="1"/>
      <c r="B51405" s="1"/>
      <c r="C51405" s="1"/>
      <c r="D51405" s="8"/>
      <c r="E51405" s="1"/>
      <c r="F51405" s="1"/>
      <c r="G51405" s="1"/>
      <c r="H51405" s="1"/>
    </row>
    <row r="51406">
      <c r="A51406" s="1"/>
      <c r="B51406" s="1"/>
      <c r="C51406" s="1"/>
      <c r="D51406" s="8"/>
      <c r="E51406" s="1"/>
      <c r="F51406" s="1"/>
      <c r="G51406" s="1"/>
      <c r="H51406" s="1"/>
    </row>
    <row r="51407">
      <c r="A51407" s="1"/>
      <c r="B51407" s="1"/>
      <c r="C51407" s="1"/>
      <c r="D51407" s="8"/>
      <c r="E51407" s="1"/>
      <c r="F51407" s="1"/>
      <c r="G51407" s="1"/>
      <c r="H51407" s="1"/>
    </row>
    <row r="51408">
      <c r="A51408" s="1"/>
      <c r="B51408" s="1"/>
      <c r="C51408" s="1"/>
      <c r="D51408" s="8"/>
      <c r="E51408" s="1"/>
      <c r="F51408" s="1"/>
      <c r="G51408" s="1"/>
      <c r="H51408" s="1"/>
    </row>
    <row r="51409">
      <c r="A51409" s="1"/>
      <c r="B51409" s="1"/>
      <c r="C51409" s="1"/>
      <c r="D51409" s="8"/>
      <c r="E51409" s="1"/>
      <c r="F51409" s="1"/>
      <c r="G51409" s="1"/>
      <c r="H51409" s="1"/>
    </row>
    <row r="51410">
      <c r="A51410" s="1"/>
      <c r="B51410" s="1"/>
      <c r="C51410" s="1"/>
      <c r="D51410" s="8"/>
      <c r="E51410" s="1"/>
      <c r="F51410" s="1"/>
      <c r="G51410" s="1"/>
      <c r="H51410" s="1"/>
    </row>
    <row r="51411">
      <c r="A51411" s="1"/>
      <c r="B51411" s="1"/>
      <c r="C51411" s="1"/>
      <c r="D51411" s="8"/>
      <c r="E51411" s="1"/>
      <c r="F51411" s="1"/>
      <c r="G51411" s="1"/>
      <c r="H51411" s="1"/>
    </row>
    <row r="51412">
      <c r="A51412" s="1"/>
      <c r="B51412" s="1"/>
      <c r="C51412" s="1"/>
      <c r="D51412" s="8"/>
      <c r="E51412" s="1"/>
      <c r="F51412" s="1"/>
      <c r="G51412" s="1"/>
      <c r="H51412" s="1"/>
    </row>
    <row r="51413">
      <c r="A51413" s="1"/>
      <c r="B51413" s="1"/>
      <c r="C51413" s="1"/>
      <c r="D51413" s="8"/>
      <c r="E51413" s="1"/>
      <c r="F51413" s="1"/>
      <c r="G51413" s="1"/>
      <c r="H51413" s="1"/>
    </row>
    <row r="51414">
      <c r="A51414" s="1"/>
      <c r="B51414" s="1"/>
      <c r="C51414" s="1"/>
      <c r="D51414" s="8"/>
      <c r="E51414" s="1"/>
      <c r="F51414" s="1"/>
      <c r="G51414" s="1"/>
      <c r="H51414" s="1"/>
    </row>
    <row r="51415">
      <c r="A51415" s="1"/>
      <c r="B51415" s="1"/>
      <c r="C51415" s="1"/>
      <c r="D51415" s="8"/>
      <c r="E51415" s="1"/>
      <c r="F51415" s="1"/>
      <c r="G51415" s="1"/>
      <c r="H51415" s="1"/>
    </row>
    <row r="51416">
      <c r="A51416" s="1"/>
      <c r="B51416" s="1"/>
      <c r="C51416" s="1"/>
      <c r="D51416" s="8"/>
      <c r="E51416" s="1"/>
      <c r="F51416" s="1"/>
      <c r="G51416" s="1"/>
      <c r="H51416" s="1"/>
    </row>
    <row r="51417">
      <c r="A51417" s="1"/>
      <c r="B51417" s="1"/>
      <c r="C51417" s="1"/>
      <c r="D51417" s="8"/>
      <c r="E51417" s="1"/>
      <c r="F51417" s="1"/>
      <c r="G51417" s="1"/>
      <c r="H51417" s="1"/>
    </row>
    <row r="51418">
      <c r="A51418" s="1"/>
      <c r="B51418" s="1"/>
      <c r="C51418" s="1"/>
      <c r="D51418" s="8"/>
      <c r="E51418" s="1"/>
      <c r="F51418" s="1"/>
      <c r="G51418" s="1"/>
      <c r="H51418" s="1"/>
    </row>
    <row r="51419">
      <c r="A51419" s="1"/>
      <c r="B51419" s="1"/>
      <c r="C51419" s="1"/>
      <c r="D51419" s="8"/>
      <c r="E51419" s="1"/>
      <c r="F51419" s="1"/>
      <c r="G51419" s="1"/>
      <c r="H51419" s="1"/>
    </row>
    <row r="51420">
      <c r="A51420" s="1"/>
      <c r="B51420" s="1"/>
      <c r="C51420" s="1"/>
      <c r="D51420" s="8"/>
      <c r="E51420" s="1"/>
      <c r="F51420" s="1"/>
      <c r="G51420" s="1"/>
      <c r="H51420" s="1"/>
    </row>
    <row r="51421">
      <c r="A51421" s="1"/>
      <c r="B51421" s="1"/>
      <c r="C51421" s="1"/>
      <c r="D51421" s="8"/>
      <c r="E51421" s="1"/>
      <c r="F51421" s="1"/>
      <c r="G51421" s="1"/>
      <c r="H51421" s="1"/>
    </row>
    <row r="51422">
      <c r="A51422" s="1"/>
      <c r="B51422" s="1"/>
      <c r="C51422" s="1"/>
      <c r="D51422" s="8"/>
      <c r="E51422" s="1"/>
      <c r="F51422" s="1"/>
      <c r="G51422" s="1"/>
      <c r="H51422" s="1"/>
    </row>
    <row r="51423">
      <c r="A51423" s="1"/>
      <c r="B51423" s="1"/>
      <c r="C51423" s="1"/>
      <c r="D51423" s="8"/>
      <c r="E51423" s="1"/>
      <c r="F51423" s="1"/>
      <c r="G51423" s="1"/>
      <c r="H51423" s="1"/>
    </row>
    <row r="51424">
      <c r="A51424" s="1"/>
      <c r="B51424" s="1"/>
      <c r="C51424" s="1"/>
      <c r="D51424" s="8"/>
      <c r="E51424" s="1"/>
      <c r="F51424" s="1"/>
      <c r="G51424" s="1"/>
      <c r="H51424" s="1"/>
    </row>
    <row r="51425">
      <c r="A51425" s="1"/>
      <c r="B51425" s="1"/>
      <c r="C51425" s="1"/>
      <c r="D51425" s="8"/>
      <c r="E51425" s="1"/>
      <c r="F51425" s="1"/>
      <c r="G51425" s="1"/>
      <c r="H51425" s="1"/>
    </row>
    <row r="51426">
      <c r="A51426" s="1"/>
      <c r="B51426" s="1"/>
      <c r="C51426" s="1"/>
      <c r="D51426" s="8"/>
      <c r="E51426" s="1"/>
      <c r="F51426" s="1"/>
      <c r="G51426" s="1"/>
      <c r="H51426" s="1"/>
    </row>
    <row r="51427">
      <c r="A51427" s="1"/>
      <c r="B51427" s="1"/>
      <c r="C51427" s="1"/>
      <c r="D51427" s="8"/>
      <c r="E51427" s="1"/>
      <c r="F51427" s="1"/>
      <c r="G51427" s="1"/>
      <c r="H51427" s="1"/>
    </row>
    <row r="51428">
      <c r="A51428" s="1"/>
      <c r="B51428" s="1"/>
      <c r="C51428" s="1"/>
      <c r="D51428" s="8"/>
      <c r="E51428" s="1"/>
      <c r="F51428" s="1"/>
      <c r="G51428" s="1"/>
      <c r="H51428" s="1"/>
    </row>
    <row r="51429">
      <c r="A51429" s="1"/>
      <c r="B51429" s="1"/>
      <c r="C51429" s="1"/>
      <c r="D51429" s="8"/>
      <c r="E51429" s="1"/>
      <c r="F51429" s="1"/>
      <c r="G51429" s="1"/>
      <c r="H51429" s="1"/>
    </row>
    <row r="51430">
      <c r="A51430" s="1"/>
      <c r="B51430" s="1"/>
      <c r="C51430" s="1"/>
      <c r="D51430" s="8"/>
      <c r="E51430" s="1"/>
      <c r="F51430" s="1"/>
      <c r="G51430" s="1"/>
      <c r="H51430" s="1"/>
    </row>
    <row r="51431">
      <c r="A51431" s="1"/>
      <c r="B51431" s="1"/>
      <c r="C51431" s="1"/>
      <c r="D51431" s="8"/>
      <c r="E51431" s="1"/>
      <c r="F51431" s="1"/>
      <c r="G51431" s="1"/>
      <c r="H51431" s="1"/>
    </row>
    <row r="51432">
      <c r="A51432" s="1"/>
      <c r="B51432" s="1"/>
      <c r="C51432" s="1"/>
      <c r="D51432" s="8"/>
      <c r="E51432" s="1"/>
      <c r="F51432" s="1"/>
      <c r="G51432" s="1"/>
      <c r="H51432" s="1"/>
    </row>
    <row r="51433">
      <c r="A51433" s="1"/>
      <c r="B51433" s="1"/>
      <c r="C51433" s="1"/>
      <c r="D51433" s="8"/>
      <c r="E51433" s="1"/>
      <c r="F51433" s="1"/>
      <c r="G51433" s="1"/>
      <c r="H51433" s="1"/>
    </row>
    <row r="51434">
      <c r="A51434" s="1"/>
      <c r="B51434" s="1"/>
      <c r="C51434" s="1"/>
      <c r="D51434" s="8"/>
      <c r="E51434" s="1"/>
      <c r="F51434" s="1"/>
      <c r="G51434" s="1"/>
      <c r="H51434" s="1"/>
    </row>
    <row r="51435">
      <c r="A51435" s="1"/>
      <c r="B51435" s="1"/>
      <c r="C51435" s="1"/>
      <c r="D51435" s="8"/>
      <c r="E51435" s="1"/>
      <c r="F51435" s="1"/>
      <c r="G51435" s="1"/>
      <c r="H51435" s="1"/>
    </row>
    <row r="51436">
      <c r="A51436" s="1"/>
      <c r="B51436" s="1"/>
      <c r="C51436" s="1"/>
      <c r="D51436" s="8"/>
      <c r="E51436" s="1"/>
      <c r="F51436" s="1"/>
      <c r="G51436" s="1"/>
      <c r="H51436" s="1"/>
    </row>
    <row r="51437">
      <c r="A51437" s="1"/>
      <c r="B51437" s="1"/>
      <c r="C51437" s="1"/>
      <c r="D51437" s="8"/>
      <c r="E51437" s="1"/>
      <c r="F51437" s="1"/>
      <c r="G51437" s="1"/>
      <c r="H51437" s="1"/>
    </row>
    <row r="51438">
      <c r="A51438" s="1"/>
      <c r="B51438" s="1"/>
      <c r="C51438" s="1"/>
      <c r="D51438" s="8"/>
      <c r="E51438" s="1"/>
      <c r="F51438" s="1"/>
      <c r="G51438" s="1"/>
      <c r="H51438" s="1"/>
    </row>
    <row r="51439">
      <c r="A51439" s="1"/>
      <c r="B51439" s="1"/>
      <c r="C51439" s="1"/>
      <c r="D51439" s="8"/>
      <c r="E51439" s="1"/>
      <c r="F51439" s="1"/>
      <c r="G51439" s="1"/>
      <c r="H51439" s="1"/>
    </row>
    <row r="51440">
      <c r="A51440" s="1"/>
      <c r="B51440" s="1"/>
      <c r="C51440" s="1"/>
      <c r="D51440" s="8"/>
      <c r="E51440" s="1"/>
      <c r="F51440" s="1"/>
      <c r="G51440" s="1"/>
      <c r="H51440" s="1"/>
    </row>
    <row r="51441">
      <c r="A51441" s="1"/>
      <c r="B51441" s="1"/>
      <c r="C51441" s="1"/>
      <c r="D51441" s="8"/>
      <c r="E51441" s="1"/>
      <c r="F51441" s="1"/>
      <c r="G51441" s="1"/>
      <c r="H51441" s="1"/>
    </row>
    <row r="51442">
      <c r="A51442" s="1"/>
      <c r="B51442" s="1"/>
      <c r="C51442" s="1"/>
      <c r="D51442" s="8"/>
      <c r="E51442" s="1"/>
      <c r="F51442" s="1"/>
      <c r="G51442" s="1"/>
      <c r="H51442" s="1"/>
    </row>
    <row r="51443">
      <c r="A51443" s="1"/>
      <c r="B51443" s="1"/>
      <c r="C51443" s="1"/>
      <c r="D51443" s="8"/>
      <c r="E51443" s="1"/>
      <c r="F51443" s="1"/>
      <c r="G51443" s="1"/>
      <c r="H51443" s="1"/>
    </row>
    <row r="51444">
      <c r="A51444" s="1"/>
      <c r="B51444" s="1"/>
      <c r="C51444" s="1"/>
      <c r="D51444" s="8"/>
      <c r="E51444" s="1"/>
      <c r="F51444" s="1"/>
      <c r="G51444" s="1"/>
      <c r="H51444" s="1"/>
    </row>
    <row r="51445">
      <c r="A51445" s="1"/>
      <c r="B51445" s="1"/>
      <c r="C51445" s="1"/>
      <c r="D51445" s="8"/>
      <c r="E51445" s="1"/>
      <c r="F51445" s="1"/>
      <c r="G51445" s="1"/>
      <c r="H51445" s="1"/>
    </row>
    <row r="51446">
      <c r="A51446" s="1"/>
      <c r="B51446" s="1"/>
      <c r="C51446" s="1"/>
      <c r="D51446" s="8"/>
      <c r="E51446" s="1"/>
      <c r="F51446" s="1"/>
      <c r="G51446" s="1"/>
      <c r="H51446" s="1"/>
    </row>
    <row r="51447">
      <c r="A51447" s="1"/>
      <c r="B51447" s="1"/>
      <c r="C51447" s="1"/>
      <c r="D51447" s="8"/>
      <c r="E51447" s="1"/>
      <c r="F51447" s="1"/>
      <c r="G51447" s="1"/>
      <c r="H51447" s="1"/>
    </row>
    <row r="51448">
      <c r="A51448" s="1"/>
      <c r="B51448" s="1"/>
      <c r="C51448" s="1"/>
      <c r="D51448" s="8"/>
      <c r="E51448" s="1"/>
      <c r="F51448" s="1"/>
      <c r="G51448" s="1"/>
      <c r="H51448" s="1"/>
    </row>
    <row r="51449">
      <c r="A51449" s="1"/>
      <c r="B51449" s="1"/>
      <c r="C51449" s="1"/>
      <c r="D51449" s="8"/>
      <c r="E51449" s="1"/>
      <c r="F51449" s="1"/>
      <c r="G51449" s="1"/>
      <c r="H51449" s="1"/>
    </row>
    <row r="51450">
      <c r="A51450" s="1"/>
      <c r="B51450" s="1"/>
      <c r="C51450" s="1"/>
      <c r="D51450" s="8"/>
      <c r="E51450" s="1"/>
      <c r="F51450" s="1"/>
      <c r="G51450" s="1"/>
      <c r="H51450" s="1"/>
    </row>
    <row r="51451">
      <c r="A51451" s="1"/>
      <c r="B51451" s="1"/>
      <c r="C51451" s="1"/>
      <c r="D51451" s="8"/>
      <c r="E51451" s="1"/>
      <c r="F51451" s="1"/>
      <c r="G51451" s="1"/>
      <c r="H51451" s="1"/>
    </row>
    <row r="51452">
      <c r="A51452" s="1"/>
      <c r="B51452" s="1"/>
      <c r="C51452" s="1"/>
      <c r="D51452" s="8"/>
      <c r="E51452" s="1"/>
      <c r="F51452" s="1"/>
      <c r="G51452" s="1"/>
      <c r="H51452" s="1"/>
    </row>
    <row r="51453">
      <c r="A51453" s="1"/>
      <c r="B51453" s="1"/>
      <c r="C51453" s="1"/>
      <c r="D51453" s="8"/>
      <c r="E51453" s="1"/>
      <c r="F51453" s="1"/>
      <c r="G51453" s="1"/>
      <c r="H51453" s="1"/>
    </row>
    <row r="51454">
      <c r="A51454" s="1"/>
      <c r="B51454" s="1"/>
      <c r="C51454" s="1"/>
      <c r="D51454" s="8"/>
      <c r="E51454" s="1"/>
      <c r="F51454" s="1"/>
      <c r="G51454" s="1"/>
      <c r="H51454" s="1"/>
    </row>
    <row r="51455">
      <c r="A51455" s="1"/>
      <c r="B51455" s="1"/>
      <c r="C51455" s="1"/>
      <c r="D51455" s="8"/>
      <c r="E51455" s="1"/>
      <c r="F51455" s="1"/>
      <c r="G51455" s="1"/>
      <c r="H51455" s="1"/>
    </row>
    <row r="51456">
      <c r="A51456" s="1"/>
      <c r="B51456" s="1"/>
      <c r="C51456" s="1"/>
      <c r="D51456" s="8"/>
      <c r="E51456" s="1"/>
      <c r="F51456" s="1"/>
      <c r="G51456" s="1"/>
      <c r="H51456" s="1"/>
    </row>
    <row r="51457">
      <c r="A51457" s="1"/>
      <c r="B51457" s="1"/>
      <c r="C51457" s="1"/>
      <c r="D51457" s="8"/>
      <c r="E51457" s="1"/>
      <c r="F51457" s="1"/>
      <c r="G51457" s="1"/>
      <c r="H51457" s="1"/>
    </row>
    <row r="51458">
      <c r="A51458" s="1"/>
      <c r="B51458" s="1"/>
      <c r="C51458" s="1"/>
      <c r="D51458" s="8"/>
      <c r="E51458" s="1"/>
      <c r="F51458" s="1"/>
      <c r="G51458" s="1"/>
      <c r="H51458" s="1"/>
    </row>
    <row r="51459">
      <c r="A51459" s="1"/>
      <c r="B51459" s="1"/>
      <c r="C51459" s="1"/>
      <c r="D51459" s="8"/>
      <c r="E51459" s="1"/>
      <c r="F51459" s="1"/>
      <c r="G51459" s="1"/>
      <c r="H51459" s="1"/>
    </row>
    <row r="51460">
      <c r="A51460" s="1"/>
      <c r="B51460" s="1"/>
      <c r="C51460" s="1"/>
      <c r="D51460" s="8"/>
      <c r="E51460" s="1"/>
      <c r="F51460" s="1"/>
      <c r="G51460" s="1"/>
      <c r="H51460" s="1"/>
    </row>
    <row r="51461">
      <c r="A51461" s="1"/>
      <c r="B51461" s="1"/>
      <c r="C51461" s="1"/>
      <c r="D51461" s="8"/>
      <c r="E51461" s="1"/>
      <c r="F51461" s="1"/>
      <c r="G51461" s="1"/>
      <c r="H51461" s="1"/>
    </row>
    <row r="51462">
      <c r="A51462" s="1"/>
      <c r="B51462" s="1"/>
      <c r="C51462" s="1"/>
      <c r="D51462" s="8"/>
      <c r="E51462" s="1"/>
      <c r="F51462" s="1"/>
      <c r="G51462" s="1"/>
      <c r="H51462" s="1"/>
    </row>
    <row r="51463">
      <c r="A51463" s="1"/>
      <c r="B51463" s="1"/>
      <c r="C51463" s="1"/>
      <c r="D51463" s="8"/>
      <c r="E51463" s="1"/>
      <c r="F51463" s="1"/>
      <c r="G51463" s="1"/>
      <c r="H51463" s="1"/>
    </row>
    <row r="51464">
      <c r="A51464" s="1"/>
      <c r="B51464" s="1"/>
      <c r="C51464" s="1"/>
      <c r="D51464" s="8"/>
      <c r="E51464" s="1"/>
      <c r="F51464" s="1"/>
      <c r="G51464" s="1"/>
      <c r="H51464" s="1"/>
    </row>
    <row r="51465">
      <c r="A51465" s="1"/>
      <c r="B51465" s="1"/>
      <c r="C51465" s="1"/>
      <c r="D51465" s="8"/>
      <c r="E51465" s="1"/>
      <c r="F51465" s="1"/>
      <c r="G51465" s="1"/>
      <c r="H51465" s="1"/>
    </row>
    <row r="51466">
      <c r="A51466" s="1"/>
      <c r="B51466" s="1"/>
      <c r="C51466" s="1"/>
      <c r="D51466" s="8"/>
      <c r="E51466" s="1"/>
      <c r="F51466" s="1"/>
      <c r="G51466" s="1"/>
      <c r="H51466" s="1"/>
    </row>
    <row r="51467">
      <c r="A51467" s="1"/>
      <c r="B51467" s="1"/>
      <c r="C51467" s="1"/>
      <c r="D51467" s="8"/>
      <c r="E51467" s="1"/>
      <c r="F51467" s="1"/>
      <c r="G51467" s="1"/>
      <c r="H51467" s="1"/>
    </row>
    <row r="51468">
      <c r="A51468" s="1"/>
      <c r="B51468" s="1"/>
      <c r="C51468" s="1"/>
      <c r="D51468" s="8"/>
      <c r="E51468" s="1"/>
      <c r="F51468" s="1"/>
      <c r="G51468" s="1"/>
      <c r="H51468" s="1"/>
    </row>
    <row r="51469">
      <c r="A51469" s="1"/>
      <c r="B51469" s="1"/>
      <c r="C51469" s="1"/>
      <c r="D51469" s="8"/>
      <c r="E51469" s="1"/>
      <c r="F51469" s="1"/>
      <c r="G51469" s="1"/>
      <c r="H51469" s="1"/>
    </row>
    <row r="51470">
      <c r="A51470" s="1"/>
      <c r="B51470" s="1"/>
      <c r="C51470" s="1"/>
      <c r="D51470" s="8"/>
      <c r="E51470" s="1"/>
      <c r="F51470" s="1"/>
      <c r="G51470" s="1"/>
      <c r="H51470" s="1"/>
    </row>
    <row r="51471">
      <c r="A51471" s="1"/>
      <c r="B51471" s="1"/>
      <c r="C51471" s="1"/>
      <c r="D51471" s="8"/>
      <c r="E51471" s="1"/>
      <c r="F51471" s="1"/>
      <c r="G51471" s="1"/>
      <c r="H51471" s="1"/>
    </row>
    <row r="51472">
      <c r="A51472" s="1"/>
      <c r="B51472" s="1"/>
      <c r="C51472" s="1"/>
      <c r="D51472" s="8"/>
      <c r="E51472" s="1"/>
      <c r="F51472" s="1"/>
      <c r="G51472" s="1"/>
      <c r="H51472" s="1"/>
    </row>
    <row r="51473">
      <c r="A51473" s="1"/>
      <c r="B51473" s="1"/>
      <c r="C51473" s="1"/>
      <c r="D51473" s="8"/>
      <c r="E51473" s="1"/>
      <c r="F51473" s="1"/>
      <c r="G51473" s="1"/>
      <c r="H51473" s="1"/>
    </row>
    <row r="51474">
      <c r="A51474" s="1"/>
      <c r="B51474" s="1"/>
      <c r="C51474" s="1"/>
      <c r="D51474" s="8"/>
      <c r="E51474" s="1"/>
      <c r="F51474" s="1"/>
      <c r="G51474" s="1"/>
      <c r="H51474" s="1"/>
    </row>
    <row r="51475">
      <c r="A51475" s="1"/>
      <c r="B51475" s="1"/>
      <c r="C51475" s="1"/>
      <c r="D51475" s="8"/>
      <c r="E51475" s="1"/>
      <c r="F51475" s="1"/>
      <c r="G51475" s="1"/>
      <c r="H51475" s="1"/>
    </row>
    <row r="51476">
      <c r="A51476" s="1"/>
      <c r="B51476" s="1"/>
      <c r="C51476" s="1"/>
      <c r="D51476" s="8"/>
      <c r="E51476" s="1"/>
      <c r="F51476" s="1"/>
      <c r="G51476" s="1"/>
      <c r="H51476" s="1"/>
    </row>
    <row r="51477">
      <c r="A51477" s="1"/>
      <c r="B51477" s="1"/>
      <c r="C51477" s="1"/>
      <c r="D51477" s="8"/>
      <c r="E51477" s="1"/>
      <c r="F51477" s="1"/>
      <c r="G51477" s="1"/>
      <c r="H51477" s="1"/>
    </row>
    <row r="51478">
      <c r="A51478" s="1"/>
      <c r="B51478" s="1"/>
      <c r="C51478" s="1"/>
      <c r="D51478" s="8"/>
      <c r="E51478" s="1"/>
      <c r="F51478" s="1"/>
      <c r="G51478" s="1"/>
      <c r="H51478" s="1"/>
    </row>
    <row r="51479">
      <c r="A51479" s="1"/>
      <c r="B51479" s="1"/>
      <c r="C51479" s="1"/>
      <c r="D51479" s="8"/>
      <c r="E51479" s="1"/>
      <c r="F51479" s="1"/>
      <c r="G51479" s="1"/>
      <c r="H51479" s="1"/>
    </row>
    <row r="51480">
      <c r="A51480" s="1"/>
      <c r="B51480" s="1"/>
      <c r="C51480" s="1"/>
      <c r="D51480" s="8"/>
      <c r="E51480" s="1"/>
      <c r="F51480" s="1"/>
      <c r="G51480" s="1"/>
      <c r="H51480" s="1"/>
    </row>
    <row r="51481">
      <c r="A51481" s="1"/>
      <c r="B51481" s="1"/>
      <c r="C51481" s="1"/>
      <c r="D51481" s="8"/>
      <c r="E51481" s="1"/>
      <c r="F51481" s="1"/>
      <c r="G51481" s="1"/>
      <c r="H51481" s="1"/>
    </row>
    <row r="51482">
      <c r="A51482" s="1"/>
      <c r="B51482" s="1"/>
      <c r="C51482" s="1"/>
      <c r="D51482" s="8"/>
      <c r="E51482" s="1"/>
      <c r="F51482" s="1"/>
      <c r="G51482" s="1"/>
      <c r="H51482" s="1"/>
    </row>
    <row r="51483">
      <c r="A51483" s="1"/>
      <c r="B51483" s="1"/>
      <c r="C51483" s="1"/>
      <c r="D51483" s="8"/>
      <c r="E51483" s="1"/>
      <c r="F51483" s="1"/>
      <c r="G51483" s="1"/>
      <c r="H51483" s="1"/>
    </row>
    <row r="51484">
      <c r="A51484" s="1"/>
      <c r="B51484" s="1"/>
      <c r="C51484" s="1"/>
      <c r="D51484" s="8"/>
      <c r="E51484" s="1"/>
      <c r="F51484" s="1"/>
      <c r="G51484" s="1"/>
      <c r="H51484" s="1"/>
    </row>
    <row r="51485">
      <c r="A51485" s="1"/>
      <c r="B51485" s="1"/>
      <c r="C51485" s="1"/>
      <c r="D51485" s="8"/>
      <c r="E51485" s="1"/>
      <c r="F51485" s="1"/>
      <c r="G51485" s="1"/>
      <c r="H51485" s="1"/>
    </row>
    <row r="51486">
      <c r="A51486" s="1"/>
      <c r="B51486" s="1"/>
      <c r="C51486" s="1"/>
      <c r="D51486" s="8"/>
      <c r="E51486" s="1"/>
      <c r="F51486" s="1"/>
      <c r="G51486" s="1"/>
      <c r="H51486" s="1"/>
    </row>
    <row r="51487">
      <c r="A51487" s="1"/>
      <c r="B51487" s="1"/>
      <c r="C51487" s="1"/>
      <c r="D51487" s="8"/>
      <c r="E51487" s="1"/>
      <c r="F51487" s="1"/>
      <c r="G51487" s="1"/>
      <c r="H51487" s="1"/>
    </row>
    <row r="51488">
      <c r="A51488" s="1"/>
      <c r="B51488" s="1"/>
      <c r="C51488" s="1"/>
      <c r="D51488" s="8"/>
      <c r="E51488" s="1"/>
      <c r="F51488" s="1"/>
      <c r="G51488" s="1"/>
      <c r="H51488" s="1"/>
    </row>
    <row r="51489">
      <c r="A51489" s="1"/>
      <c r="B51489" s="1"/>
      <c r="C51489" s="1"/>
      <c r="D51489" s="8"/>
      <c r="E51489" s="1"/>
      <c r="F51489" s="1"/>
      <c r="G51489" s="1"/>
      <c r="H51489" s="1"/>
    </row>
    <row r="51490">
      <c r="A51490" s="1"/>
      <c r="B51490" s="1"/>
      <c r="C51490" s="1"/>
      <c r="D51490" s="8"/>
      <c r="E51490" s="1"/>
      <c r="F51490" s="1"/>
      <c r="G51490" s="1"/>
      <c r="H51490" s="1"/>
    </row>
    <row r="51491">
      <c r="A51491" s="1"/>
      <c r="B51491" s="1"/>
      <c r="C51491" s="1"/>
      <c r="D51491" s="8"/>
      <c r="E51491" s="1"/>
      <c r="F51491" s="1"/>
      <c r="G51491" s="1"/>
      <c r="H51491" s="1"/>
    </row>
    <row r="51492">
      <c r="A51492" s="1"/>
      <c r="B51492" s="1"/>
      <c r="C51492" s="1"/>
      <c r="D51492" s="8"/>
      <c r="E51492" s="1"/>
      <c r="F51492" s="1"/>
      <c r="G51492" s="1"/>
      <c r="H51492" s="1"/>
    </row>
    <row r="51493">
      <c r="A51493" s="1"/>
      <c r="B51493" s="1"/>
      <c r="C51493" s="1"/>
      <c r="D51493" s="8"/>
      <c r="E51493" s="1"/>
      <c r="F51493" s="1"/>
      <c r="G51493" s="1"/>
      <c r="H51493" s="1"/>
    </row>
    <row r="51494">
      <c r="A51494" s="1"/>
      <c r="B51494" s="1"/>
      <c r="C51494" s="1"/>
      <c r="D51494" s="8"/>
      <c r="E51494" s="1"/>
      <c r="F51494" s="1"/>
      <c r="G51494" s="1"/>
      <c r="H51494" s="1"/>
    </row>
    <row r="51495">
      <c r="A51495" s="1"/>
      <c r="B51495" s="1"/>
      <c r="C51495" s="1"/>
      <c r="D51495" s="8"/>
      <c r="E51495" s="1"/>
      <c r="F51495" s="1"/>
      <c r="G51495" s="1"/>
      <c r="H51495" s="1"/>
    </row>
    <row r="51496">
      <c r="A51496" s="1"/>
      <c r="B51496" s="1"/>
      <c r="C51496" s="1"/>
      <c r="D51496" s="8"/>
      <c r="E51496" s="1"/>
      <c r="F51496" s="1"/>
      <c r="G51496" s="1"/>
      <c r="H51496" s="1"/>
    </row>
    <row r="51497">
      <c r="A51497" s="1"/>
      <c r="B51497" s="1"/>
      <c r="C51497" s="1"/>
      <c r="D51497" s="8"/>
      <c r="E51497" s="1"/>
      <c r="F51497" s="1"/>
      <c r="G51497" s="1"/>
      <c r="H51497" s="1"/>
    </row>
    <row r="51498">
      <c r="A51498" s="1"/>
      <c r="B51498" s="1"/>
      <c r="C51498" s="1"/>
      <c r="D51498" s="8"/>
      <c r="E51498" s="1"/>
      <c r="F51498" s="1"/>
      <c r="G51498" s="1"/>
      <c r="H51498" s="1"/>
    </row>
    <row r="51499">
      <c r="A51499" s="1"/>
      <c r="B51499" s="1"/>
      <c r="C51499" s="1"/>
      <c r="D51499" s="8"/>
      <c r="E51499" s="1"/>
      <c r="F51499" s="1"/>
      <c r="G51499" s="1"/>
      <c r="H51499" s="1"/>
    </row>
    <row r="51500">
      <c r="A51500" s="1"/>
      <c r="B51500" s="1"/>
      <c r="C51500" s="1"/>
      <c r="D51500" s="8"/>
      <c r="E51500" s="1"/>
      <c r="F51500" s="1"/>
      <c r="G51500" s="1"/>
      <c r="H51500" s="1"/>
    </row>
    <row r="51501">
      <c r="A51501" s="1"/>
      <c r="B51501" s="1"/>
      <c r="C51501" s="1"/>
      <c r="D51501" s="8"/>
      <c r="E51501" s="1"/>
      <c r="F51501" s="1"/>
      <c r="G51501" s="1"/>
      <c r="H51501" s="1"/>
    </row>
    <row r="51502">
      <c r="A51502" s="1"/>
      <c r="B51502" s="1"/>
      <c r="C51502" s="1"/>
      <c r="D51502" s="8"/>
      <c r="E51502" s="1"/>
      <c r="F51502" s="1"/>
      <c r="G51502" s="1"/>
      <c r="H51502" s="1"/>
    </row>
    <row r="51503">
      <c r="A51503" s="1"/>
      <c r="B51503" s="1"/>
      <c r="C51503" s="1"/>
      <c r="D51503" s="8"/>
      <c r="E51503" s="1"/>
      <c r="F51503" s="1"/>
      <c r="G51503" s="1"/>
      <c r="H51503" s="1"/>
    </row>
    <row r="51504">
      <c r="A51504" s="1"/>
      <c r="B51504" s="1"/>
      <c r="C51504" s="1"/>
      <c r="D51504" s="8"/>
      <c r="E51504" s="1"/>
      <c r="F51504" s="1"/>
      <c r="G51504" s="1"/>
      <c r="H51504" s="1"/>
    </row>
    <row r="51505">
      <c r="A51505" s="1"/>
      <c r="B51505" s="1"/>
      <c r="C51505" s="1"/>
      <c r="D51505" s="8"/>
      <c r="E51505" s="1"/>
      <c r="F51505" s="1"/>
      <c r="G51505" s="1"/>
      <c r="H51505" s="1"/>
    </row>
    <row r="51506">
      <c r="A51506" s="1"/>
      <c r="B51506" s="1"/>
      <c r="C51506" s="1"/>
      <c r="D51506" s="8"/>
      <c r="E51506" s="1"/>
      <c r="F51506" s="1"/>
      <c r="G51506" s="1"/>
      <c r="H51506" s="1"/>
    </row>
    <row r="51507">
      <c r="A51507" s="1"/>
      <c r="B51507" s="1"/>
      <c r="C51507" s="1"/>
      <c r="D51507" s="8"/>
      <c r="E51507" s="1"/>
      <c r="F51507" s="1"/>
      <c r="G51507" s="1"/>
      <c r="H51507" s="1"/>
    </row>
    <row r="51508">
      <c r="A51508" s="1"/>
      <c r="B51508" s="1"/>
      <c r="C51508" s="1"/>
      <c r="D51508" s="8"/>
      <c r="E51508" s="1"/>
      <c r="F51508" s="1"/>
      <c r="G51508" s="1"/>
      <c r="H51508" s="1"/>
    </row>
    <row r="51509">
      <c r="A51509" s="1"/>
      <c r="B51509" s="1"/>
      <c r="C51509" s="1"/>
      <c r="D51509" s="8"/>
      <c r="E51509" s="1"/>
      <c r="F51509" s="1"/>
      <c r="G51509" s="1"/>
      <c r="H51509" s="1"/>
    </row>
    <row r="51510">
      <c r="A51510" s="1"/>
      <c r="B51510" s="1"/>
      <c r="C51510" s="1"/>
      <c r="D51510" s="8"/>
      <c r="E51510" s="1"/>
      <c r="F51510" s="1"/>
      <c r="G51510" s="1"/>
      <c r="H51510" s="1"/>
    </row>
    <row r="51511">
      <c r="A51511" s="1"/>
      <c r="B51511" s="1"/>
      <c r="C51511" s="1"/>
      <c r="D51511" s="8"/>
      <c r="E51511" s="1"/>
      <c r="F51511" s="1"/>
      <c r="G51511" s="1"/>
      <c r="H51511" s="1"/>
    </row>
    <row r="51512">
      <c r="A51512" s="1"/>
      <c r="B51512" s="1"/>
      <c r="C51512" s="1"/>
      <c r="D51512" s="8"/>
      <c r="E51512" s="1"/>
      <c r="F51512" s="1"/>
      <c r="G51512" s="1"/>
      <c r="H51512" s="1"/>
    </row>
    <row r="51513">
      <c r="A51513" s="1"/>
      <c r="B51513" s="1"/>
      <c r="C51513" s="1"/>
      <c r="D51513" s="8"/>
      <c r="E51513" s="1"/>
      <c r="F51513" s="1"/>
      <c r="G51513" s="1"/>
      <c r="H51513" s="1"/>
    </row>
    <row r="51514">
      <c r="A51514" s="1"/>
      <c r="B51514" s="1"/>
      <c r="C51514" s="1"/>
      <c r="D51514" s="8"/>
      <c r="E51514" s="1"/>
      <c r="F51514" s="1"/>
      <c r="G51514" s="1"/>
      <c r="H51514" s="1"/>
    </row>
    <row r="51515">
      <c r="A51515" s="1"/>
      <c r="B51515" s="1"/>
      <c r="C51515" s="1"/>
      <c r="D51515" s="8"/>
      <c r="E51515" s="1"/>
      <c r="F51515" s="1"/>
      <c r="G51515" s="1"/>
      <c r="H51515" s="1"/>
    </row>
    <row r="51516">
      <c r="A51516" s="1"/>
      <c r="B51516" s="1"/>
      <c r="C51516" s="1"/>
      <c r="D51516" s="8"/>
      <c r="E51516" s="1"/>
      <c r="F51516" s="1"/>
      <c r="G51516" s="1"/>
      <c r="H51516" s="1"/>
    </row>
    <row r="51517">
      <c r="A51517" s="1"/>
      <c r="B51517" s="1"/>
      <c r="C51517" s="1"/>
      <c r="D51517" s="8"/>
      <c r="E51517" s="1"/>
      <c r="F51517" s="1"/>
      <c r="G51517" s="1"/>
      <c r="H51517" s="1"/>
    </row>
    <row r="51518">
      <c r="A51518" s="1"/>
      <c r="B51518" s="1"/>
      <c r="C51518" s="1"/>
      <c r="D51518" s="8"/>
      <c r="E51518" s="1"/>
      <c r="F51518" s="1"/>
      <c r="G51518" s="1"/>
      <c r="H51518" s="1"/>
    </row>
    <row r="51519">
      <c r="A51519" s="1"/>
      <c r="B51519" s="1"/>
      <c r="C51519" s="1"/>
      <c r="D51519" s="8"/>
      <c r="E51519" s="1"/>
      <c r="F51519" s="1"/>
      <c r="G51519" s="1"/>
      <c r="H51519" s="1"/>
    </row>
    <row r="51520">
      <c r="A51520" s="1"/>
      <c r="B51520" s="1"/>
      <c r="C51520" s="1"/>
      <c r="D51520" s="8"/>
      <c r="E51520" s="1"/>
      <c r="F51520" s="1"/>
      <c r="G51520" s="1"/>
      <c r="H51520" s="1"/>
    </row>
    <row r="51521">
      <c r="A51521" s="1"/>
      <c r="B51521" s="1"/>
      <c r="C51521" s="1"/>
      <c r="D51521" s="8"/>
      <c r="E51521" s="1"/>
      <c r="F51521" s="1"/>
      <c r="G51521" s="1"/>
      <c r="H51521" s="1"/>
    </row>
    <row r="51522">
      <c r="A51522" s="1"/>
      <c r="B51522" s="1"/>
      <c r="C51522" s="1"/>
      <c r="D51522" s="8"/>
      <c r="E51522" s="1"/>
      <c r="F51522" s="1"/>
      <c r="G51522" s="1"/>
      <c r="H51522" s="1"/>
    </row>
    <row r="51523">
      <c r="A51523" s="1"/>
      <c r="B51523" s="1"/>
      <c r="C51523" s="1"/>
      <c r="D51523" s="8"/>
      <c r="E51523" s="1"/>
      <c r="F51523" s="1"/>
      <c r="G51523" s="1"/>
      <c r="H51523" s="1"/>
    </row>
    <row r="51524">
      <c r="A51524" s="1"/>
      <c r="B51524" s="1"/>
      <c r="C51524" s="1"/>
      <c r="D51524" s="8"/>
      <c r="E51524" s="1"/>
      <c r="F51524" s="1"/>
      <c r="G51524" s="1"/>
      <c r="H51524" s="1"/>
    </row>
    <row r="51525">
      <c r="A51525" s="1"/>
      <c r="B51525" s="1"/>
      <c r="C51525" s="1"/>
      <c r="D51525" s="8"/>
      <c r="E51525" s="1"/>
      <c r="F51525" s="1"/>
      <c r="G51525" s="1"/>
      <c r="H51525" s="1"/>
    </row>
    <row r="51526">
      <c r="A51526" s="1"/>
      <c r="B51526" s="1"/>
      <c r="C51526" s="1"/>
      <c r="D51526" s="8"/>
      <c r="E51526" s="1"/>
      <c r="F51526" s="1"/>
      <c r="G51526" s="1"/>
      <c r="H51526" s="1"/>
    </row>
    <row r="51527">
      <c r="A51527" s="1"/>
      <c r="B51527" s="1"/>
      <c r="C51527" s="1"/>
      <c r="D51527" s="8"/>
      <c r="E51527" s="1"/>
      <c r="F51527" s="1"/>
      <c r="G51527" s="1"/>
      <c r="H51527" s="1"/>
    </row>
    <row r="51528">
      <c r="A51528" s="1"/>
      <c r="B51528" s="1"/>
      <c r="C51528" s="1"/>
      <c r="D51528" s="8"/>
      <c r="E51528" s="1"/>
      <c r="F51528" s="1"/>
      <c r="G51528" s="1"/>
      <c r="H51528" s="1"/>
    </row>
    <row r="51529">
      <c r="A51529" s="1"/>
      <c r="B51529" s="1"/>
      <c r="C51529" s="1"/>
      <c r="D51529" s="8"/>
      <c r="E51529" s="1"/>
      <c r="F51529" s="1"/>
      <c r="G51529" s="1"/>
      <c r="H51529" s="1"/>
    </row>
    <row r="51530">
      <c r="A51530" s="1"/>
      <c r="B51530" s="1"/>
      <c r="C51530" s="1"/>
      <c r="D51530" s="8"/>
      <c r="E51530" s="1"/>
      <c r="F51530" s="1"/>
      <c r="G51530" s="1"/>
      <c r="H51530" s="1"/>
    </row>
    <row r="51531">
      <c r="A51531" s="1"/>
      <c r="B51531" s="1"/>
      <c r="C51531" s="1"/>
      <c r="D51531" s="8"/>
      <c r="E51531" s="1"/>
      <c r="F51531" s="1"/>
      <c r="G51531" s="1"/>
      <c r="H51531" s="1"/>
    </row>
    <row r="51532">
      <c r="A51532" s="1"/>
      <c r="B51532" s="1"/>
      <c r="C51532" s="1"/>
      <c r="D51532" s="8"/>
      <c r="E51532" s="1"/>
      <c r="F51532" s="1"/>
      <c r="G51532" s="1"/>
      <c r="H51532" s="1"/>
    </row>
    <row r="51533">
      <c r="A51533" s="1"/>
      <c r="B51533" s="1"/>
      <c r="C51533" s="1"/>
      <c r="D51533" s="8"/>
      <c r="E51533" s="1"/>
      <c r="F51533" s="1"/>
      <c r="G51533" s="1"/>
      <c r="H51533" s="1"/>
    </row>
    <row r="51534">
      <c r="A51534" s="1"/>
      <c r="B51534" s="1"/>
      <c r="C51534" s="1"/>
      <c r="D51534" s="8"/>
      <c r="E51534" s="1"/>
      <c r="F51534" s="1"/>
      <c r="G51534" s="1"/>
      <c r="H51534" s="1"/>
    </row>
    <row r="51535">
      <c r="A51535" s="1"/>
      <c r="B51535" s="1"/>
      <c r="C51535" s="1"/>
      <c r="D51535" s="8"/>
      <c r="E51535" s="1"/>
      <c r="F51535" s="1"/>
      <c r="G51535" s="1"/>
      <c r="H51535" s="1"/>
    </row>
    <row r="51536">
      <c r="A51536" s="1"/>
      <c r="B51536" s="1"/>
      <c r="C51536" s="1"/>
      <c r="D51536" s="8"/>
      <c r="E51536" s="1"/>
      <c r="F51536" s="1"/>
      <c r="G51536" s="1"/>
      <c r="H51536" s="1"/>
    </row>
    <row r="51537">
      <c r="A51537" s="1"/>
      <c r="B51537" s="1"/>
      <c r="C51537" s="1"/>
      <c r="D51537" s="8"/>
      <c r="E51537" s="1"/>
      <c r="F51537" s="1"/>
      <c r="G51537" s="1"/>
      <c r="H51537" s="1"/>
    </row>
    <row r="51538">
      <c r="A51538" s="1"/>
      <c r="B51538" s="1"/>
      <c r="C51538" s="1"/>
      <c r="D51538" s="8"/>
      <c r="E51538" s="1"/>
      <c r="F51538" s="1"/>
      <c r="G51538" s="1"/>
      <c r="H51538" s="1"/>
    </row>
    <row r="51539">
      <c r="A51539" s="1"/>
      <c r="B51539" s="1"/>
      <c r="C51539" s="1"/>
      <c r="D51539" s="8"/>
      <c r="E51539" s="1"/>
      <c r="F51539" s="1"/>
      <c r="G51539" s="1"/>
      <c r="H51539" s="1"/>
    </row>
    <row r="51540">
      <c r="A51540" s="1"/>
      <c r="B51540" s="1"/>
      <c r="C51540" s="1"/>
      <c r="D51540" s="8"/>
      <c r="E51540" s="1"/>
      <c r="F51540" s="1"/>
      <c r="G51540" s="1"/>
      <c r="H51540" s="1"/>
    </row>
    <row r="51541">
      <c r="A51541" s="1"/>
      <c r="B51541" s="1"/>
      <c r="C51541" s="1"/>
      <c r="D51541" s="8"/>
      <c r="E51541" s="1"/>
      <c r="F51541" s="1"/>
      <c r="G51541" s="1"/>
      <c r="H51541" s="1"/>
    </row>
    <row r="51542">
      <c r="A51542" s="1"/>
      <c r="B51542" s="1"/>
      <c r="C51542" s="1"/>
      <c r="D51542" s="8"/>
      <c r="E51542" s="1"/>
      <c r="F51542" s="1"/>
      <c r="G51542" s="1"/>
      <c r="H51542" s="1"/>
    </row>
    <row r="51543">
      <c r="A51543" s="1"/>
      <c r="B51543" s="1"/>
      <c r="C51543" s="1"/>
      <c r="D51543" s="8"/>
      <c r="E51543" s="1"/>
      <c r="F51543" s="1"/>
      <c r="G51543" s="1"/>
      <c r="H51543" s="1"/>
    </row>
    <row r="51544">
      <c r="A51544" s="1"/>
      <c r="B51544" s="1"/>
      <c r="C51544" s="1"/>
      <c r="D51544" s="8"/>
      <c r="E51544" s="1"/>
      <c r="F51544" s="1"/>
      <c r="G51544" s="1"/>
      <c r="H51544" s="1"/>
    </row>
    <row r="51545">
      <c r="A51545" s="1"/>
      <c r="B51545" s="1"/>
      <c r="C51545" s="1"/>
      <c r="D51545" s="8"/>
      <c r="E51545" s="1"/>
      <c r="F51545" s="1"/>
      <c r="G51545" s="1"/>
      <c r="H51545" s="1"/>
    </row>
    <row r="51546">
      <c r="A51546" s="1"/>
      <c r="B51546" s="1"/>
      <c r="C51546" s="1"/>
      <c r="D51546" s="8"/>
      <c r="E51546" s="1"/>
      <c r="F51546" s="1"/>
      <c r="G51546" s="1"/>
      <c r="H51546" s="1"/>
    </row>
    <row r="51547">
      <c r="A51547" s="1"/>
      <c r="B51547" s="1"/>
      <c r="C51547" s="1"/>
      <c r="D51547" s="8"/>
      <c r="E51547" s="1"/>
      <c r="F51547" s="1"/>
      <c r="G51547" s="1"/>
      <c r="H51547" s="1"/>
    </row>
    <row r="51548">
      <c r="A51548" s="1"/>
      <c r="B51548" s="1"/>
      <c r="C51548" s="1"/>
      <c r="D51548" s="8"/>
      <c r="E51548" s="1"/>
      <c r="F51548" s="1"/>
      <c r="G51548" s="1"/>
      <c r="H51548" s="1"/>
    </row>
    <row r="51549">
      <c r="A51549" s="1"/>
      <c r="B51549" s="1"/>
      <c r="C51549" s="1"/>
      <c r="D51549" s="8"/>
      <c r="E51549" s="1"/>
      <c r="F51549" s="1"/>
      <c r="G51549" s="1"/>
      <c r="H51549" s="1"/>
    </row>
    <row r="51550">
      <c r="A51550" s="1"/>
      <c r="B51550" s="1"/>
      <c r="C51550" s="1"/>
      <c r="D51550" s="8"/>
      <c r="E51550" s="1"/>
      <c r="F51550" s="1"/>
      <c r="G51550" s="1"/>
      <c r="H51550" s="1"/>
    </row>
    <row r="51551">
      <c r="A51551" s="1"/>
      <c r="B51551" s="1"/>
      <c r="C51551" s="1"/>
      <c r="D51551" s="8"/>
      <c r="E51551" s="1"/>
      <c r="F51551" s="1"/>
      <c r="G51551" s="1"/>
      <c r="H51551" s="1"/>
    </row>
    <row r="51552">
      <c r="A51552" s="1"/>
      <c r="B51552" s="1"/>
      <c r="C51552" s="1"/>
      <c r="D51552" s="8"/>
      <c r="E51552" s="1"/>
      <c r="F51552" s="1"/>
      <c r="G51552" s="1"/>
      <c r="H51552" s="1"/>
    </row>
    <row r="51553">
      <c r="A51553" s="1"/>
      <c r="B51553" s="1"/>
      <c r="C51553" s="1"/>
      <c r="D51553" s="8"/>
      <c r="E51553" s="1"/>
      <c r="F51553" s="1"/>
      <c r="G51553" s="1"/>
      <c r="H51553" s="1"/>
    </row>
    <row r="51554">
      <c r="A51554" s="1"/>
      <c r="B51554" s="1"/>
      <c r="C51554" s="1"/>
      <c r="D51554" s="8"/>
      <c r="E51554" s="1"/>
      <c r="F51554" s="1"/>
      <c r="G51554" s="1"/>
      <c r="H51554" s="1"/>
    </row>
    <row r="51555">
      <c r="A51555" s="1"/>
      <c r="B51555" s="1"/>
      <c r="C51555" s="1"/>
      <c r="D51555" s="8"/>
      <c r="E51555" s="1"/>
      <c r="F51555" s="1"/>
      <c r="G51555" s="1"/>
      <c r="H51555" s="1"/>
    </row>
    <row r="51556">
      <c r="A51556" s="1"/>
      <c r="B51556" s="1"/>
      <c r="C51556" s="1"/>
      <c r="D51556" s="8"/>
      <c r="E51556" s="1"/>
      <c r="F51556" s="1"/>
      <c r="G51556" s="1"/>
      <c r="H51556" s="1"/>
    </row>
    <row r="51557">
      <c r="A51557" s="1"/>
      <c r="B51557" s="1"/>
      <c r="C51557" s="1"/>
      <c r="D51557" s="8"/>
      <c r="E51557" s="1"/>
      <c r="F51557" s="1"/>
      <c r="G51557" s="1"/>
      <c r="H51557" s="1"/>
    </row>
    <row r="51558">
      <c r="A51558" s="1"/>
      <c r="B51558" s="1"/>
      <c r="C51558" s="1"/>
      <c r="D51558" s="8"/>
      <c r="E51558" s="1"/>
      <c r="F51558" s="1"/>
      <c r="G51558" s="1"/>
      <c r="H51558" s="1"/>
    </row>
    <row r="51559">
      <c r="A51559" s="1"/>
      <c r="B51559" s="1"/>
      <c r="C51559" s="1"/>
      <c r="D51559" s="8"/>
      <c r="E51559" s="1"/>
      <c r="F51559" s="1"/>
      <c r="G51559" s="1"/>
      <c r="H51559" s="1"/>
    </row>
    <row r="51560">
      <c r="A51560" s="1"/>
      <c r="B51560" s="1"/>
      <c r="C51560" s="1"/>
      <c r="D51560" s="8"/>
      <c r="E51560" s="1"/>
      <c r="F51560" s="1"/>
      <c r="G51560" s="1"/>
      <c r="H51560" s="1"/>
    </row>
    <row r="51561">
      <c r="A51561" s="1"/>
      <c r="B51561" s="1"/>
      <c r="C51561" s="1"/>
      <c r="D51561" s="8"/>
      <c r="E51561" s="1"/>
      <c r="F51561" s="1"/>
      <c r="G51561" s="1"/>
      <c r="H51561" s="1"/>
    </row>
    <row r="51562">
      <c r="A51562" s="1"/>
      <c r="B51562" s="1"/>
      <c r="C51562" s="1"/>
      <c r="D51562" s="8"/>
      <c r="E51562" s="1"/>
      <c r="F51562" s="1"/>
      <c r="G51562" s="1"/>
      <c r="H51562" s="1"/>
    </row>
    <row r="51563">
      <c r="A51563" s="1"/>
      <c r="B51563" s="1"/>
      <c r="C51563" s="1"/>
      <c r="D51563" s="8"/>
      <c r="E51563" s="1"/>
      <c r="F51563" s="1"/>
      <c r="G51563" s="1"/>
      <c r="H51563" s="1"/>
    </row>
    <row r="51564">
      <c r="A51564" s="1"/>
      <c r="B51564" s="1"/>
      <c r="C51564" s="1"/>
      <c r="D51564" s="8"/>
      <c r="E51564" s="1"/>
      <c r="F51564" s="1"/>
      <c r="G51564" s="1"/>
      <c r="H51564" s="1"/>
    </row>
    <row r="51565">
      <c r="A51565" s="1"/>
      <c r="B51565" s="1"/>
      <c r="C51565" s="1"/>
      <c r="D51565" s="8"/>
      <c r="E51565" s="1"/>
      <c r="F51565" s="1"/>
      <c r="G51565" s="1"/>
      <c r="H51565" s="1"/>
    </row>
    <row r="51566">
      <c r="A51566" s="1"/>
      <c r="B51566" s="1"/>
      <c r="C51566" s="1"/>
      <c r="D51566" s="8"/>
      <c r="E51566" s="1"/>
      <c r="F51566" s="1"/>
      <c r="G51566" s="1"/>
      <c r="H51566" s="1"/>
    </row>
    <row r="51567">
      <c r="A51567" s="1"/>
      <c r="B51567" s="1"/>
      <c r="C51567" s="1"/>
      <c r="D51567" s="8"/>
      <c r="E51567" s="1"/>
      <c r="F51567" s="1"/>
      <c r="G51567" s="1"/>
      <c r="H51567" s="1"/>
    </row>
    <row r="51568">
      <c r="A51568" s="1"/>
      <c r="B51568" s="1"/>
      <c r="C51568" s="1"/>
      <c r="D51568" s="8"/>
      <c r="E51568" s="1"/>
      <c r="F51568" s="1"/>
      <c r="G51568" s="1"/>
      <c r="H51568" s="1"/>
    </row>
    <row r="51569">
      <c r="A51569" s="1"/>
      <c r="B51569" s="1"/>
      <c r="C51569" s="1"/>
      <c r="D51569" s="8"/>
      <c r="E51569" s="1"/>
      <c r="F51569" s="1"/>
      <c r="G51569" s="1"/>
      <c r="H51569" s="1"/>
    </row>
    <row r="51570">
      <c r="A51570" s="1"/>
      <c r="B51570" s="1"/>
      <c r="C51570" s="1"/>
      <c r="D51570" s="8"/>
      <c r="E51570" s="1"/>
      <c r="F51570" s="1"/>
      <c r="G51570" s="1"/>
      <c r="H51570" s="1"/>
    </row>
    <row r="51571">
      <c r="A51571" s="1"/>
      <c r="B51571" s="1"/>
      <c r="C51571" s="1"/>
      <c r="D51571" s="8"/>
      <c r="E51571" s="1"/>
      <c r="F51571" s="1"/>
      <c r="G51571" s="1"/>
      <c r="H51571" s="1"/>
    </row>
    <row r="51572">
      <c r="A51572" s="1"/>
      <c r="B51572" s="1"/>
      <c r="C51572" s="1"/>
      <c r="D51572" s="8"/>
      <c r="E51572" s="1"/>
      <c r="F51572" s="1"/>
      <c r="G51572" s="1"/>
      <c r="H51572" s="1"/>
    </row>
    <row r="51573">
      <c r="A51573" s="1"/>
      <c r="B51573" s="1"/>
      <c r="C51573" s="1"/>
      <c r="D51573" s="8"/>
      <c r="E51573" s="1"/>
      <c r="F51573" s="1"/>
      <c r="G51573" s="1"/>
      <c r="H51573" s="1"/>
    </row>
    <row r="51574">
      <c r="A51574" s="1"/>
      <c r="B51574" s="1"/>
      <c r="C51574" s="1"/>
      <c r="D51574" s="8"/>
      <c r="E51574" s="1"/>
      <c r="F51574" s="1"/>
      <c r="G51574" s="1"/>
      <c r="H51574" s="1"/>
    </row>
    <row r="51575">
      <c r="A51575" s="1"/>
      <c r="B51575" s="1"/>
      <c r="C51575" s="1"/>
      <c r="D51575" s="8"/>
      <c r="E51575" s="1"/>
      <c r="F51575" s="1"/>
      <c r="G51575" s="1"/>
      <c r="H51575" s="1"/>
    </row>
    <row r="51576">
      <c r="A51576" s="1"/>
      <c r="B51576" s="1"/>
      <c r="C51576" s="1"/>
      <c r="D51576" s="8"/>
      <c r="E51576" s="1"/>
      <c r="F51576" s="1"/>
      <c r="G51576" s="1"/>
      <c r="H51576" s="1"/>
    </row>
    <row r="51577">
      <c r="A51577" s="1"/>
      <c r="B51577" s="1"/>
      <c r="C51577" s="1"/>
      <c r="D51577" s="8"/>
      <c r="E51577" s="1"/>
      <c r="F51577" s="1"/>
      <c r="G51577" s="1"/>
      <c r="H51577" s="1"/>
    </row>
    <row r="51578">
      <c r="A51578" s="1"/>
      <c r="B51578" s="1"/>
      <c r="C51578" s="1"/>
      <c r="D51578" s="8"/>
      <c r="E51578" s="1"/>
      <c r="F51578" s="1"/>
      <c r="G51578" s="1"/>
      <c r="H51578" s="1"/>
    </row>
    <row r="51579">
      <c r="A51579" s="1"/>
      <c r="B51579" s="1"/>
      <c r="C51579" s="1"/>
      <c r="D51579" s="8"/>
      <c r="E51579" s="1"/>
      <c r="F51579" s="1"/>
      <c r="G51579" s="1"/>
      <c r="H51579" s="1"/>
    </row>
    <row r="51580">
      <c r="A51580" s="1"/>
      <c r="B51580" s="1"/>
      <c r="C51580" s="1"/>
      <c r="D51580" s="8"/>
      <c r="E51580" s="1"/>
      <c r="F51580" s="1"/>
      <c r="G51580" s="1"/>
      <c r="H51580" s="1"/>
    </row>
    <row r="51581">
      <c r="A51581" s="1"/>
      <c r="B51581" s="1"/>
      <c r="C51581" s="1"/>
      <c r="D51581" s="8"/>
      <c r="E51581" s="1"/>
      <c r="F51581" s="1"/>
      <c r="G51581" s="1"/>
      <c r="H51581" s="1"/>
    </row>
    <row r="51582">
      <c r="A51582" s="1"/>
      <c r="B51582" s="1"/>
      <c r="C51582" s="1"/>
      <c r="D51582" s="8"/>
      <c r="E51582" s="1"/>
      <c r="F51582" s="1"/>
      <c r="G51582" s="1"/>
      <c r="H51582" s="1"/>
    </row>
    <row r="51583">
      <c r="A51583" s="1"/>
      <c r="B51583" s="1"/>
      <c r="C51583" s="1"/>
      <c r="D51583" s="8"/>
      <c r="E51583" s="1"/>
      <c r="F51583" s="1"/>
      <c r="G51583" s="1"/>
      <c r="H51583" s="1"/>
    </row>
    <row r="51584">
      <c r="A51584" s="1"/>
      <c r="B51584" s="1"/>
      <c r="C51584" s="1"/>
      <c r="D51584" s="8"/>
      <c r="E51584" s="1"/>
      <c r="F51584" s="1"/>
      <c r="G51584" s="1"/>
      <c r="H51584" s="1"/>
    </row>
    <row r="51585">
      <c r="A51585" s="1"/>
      <c r="B51585" s="1"/>
      <c r="C51585" s="1"/>
      <c r="D51585" s="8"/>
      <c r="E51585" s="1"/>
      <c r="F51585" s="1"/>
      <c r="G51585" s="1"/>
      <c r="H51585" s="1"/>
    </row>
    <row r="51586">
      <c r="A51586" s="1"/>
      <c r="B51586" s="1"/>
      <c r="C51586" s="1"/>
      <c r="D51586" s="8"/>
      <c r="E51586" s="1"/>
      <c r="F51586" s="1"/>
      <c r="G51586" s="1"/>
      <c r="H51586" s="1"/>
    </row>
    <row r="51587">
      <c r="A51587" s="1"/>
      <c r="B51587" s="1"/>
      <c r="C51587" s="1"/>
      <c r="D51587" s="8"/>
      <c r="E51587" s="1"/>
      <c r="F51587" s="1"/>
      <c r="G51587" s="1"/>
      <c r="H51587" s="1"/>
    </row>
    <row r="51588">
      <c r="A51588" s="1"/>
      <c r="B51588" s="1"/>
      <c r="C51588" s="1"/>
      <c r="D51588" s="8"/>
      <c r="E51588" s="1"/>
      <c r="F51588" s="1"/>
      <c r="G51588" s="1"/>
      <c r="H51588" s="1"/>
    </row>
    <row r="51589">
      <c r="A51589" s="1"/>
      <c r="B51589" s="1"/>
      <c r="C51589" s="1"/>
      <c r="D51589" s="8"/>
      <c r="E51589" s="1"/>
      <c r="F51589" s="1"/>
      <c r="G51589" s="1"/>
      <c r="H51589" s="1"/>
    </row>
    <row r="51590">
      <c r="A51590" s="1"/>
      <c r="B51590" s="1"/>
      <c r="C51590" s="1"/>
      <c r="D51590" s="8"/>
      <c r="E51590" s="1"/>
      <c r="F51590" s="1"/>
      <c r="G51590" s="1"/>
      <c r="H51590" s="1"/>
    </row>
    <row r="51591">
      <c r="A51591" s="1"/>
      <c r="B51591" s="1"/>
      <c r="C51591" s="1"/>
      <c r="D51591" s="8"/>
      <c r="E51591" s="1"/>
      <c r="F51591" s="1"/>
      <c r="G51591" s="1"/>
      <c r="H51591" s="1"/>
    </row>
    <row r="51592">
      <c r="A51592" s="1"/>
      <c r="B51592" s="1"/>
      <c r="C51592" s="1"/>
      <c r="D51592" s="8"/>
      <c r="E51592" s="1"/>
      <c r="F51592" s="1"/>
      <c r="G51592" s="1"/>
      <c r="H51592" s="1"/>
    </row>
    <row r="51593">
      <c r="A51593" s="1"/>
      <c r="B51593" s="1"/>
      <c r="C51593" s="1"/>
      <c r="D51593" s="8"/>
      <c r="E51593" s="1"/>
      <c r="F51593" s="1"/>
      <c r="G51593" s="1"/>
      <c r="H51593" s="1"/>
    </row>
    <row r="51594">
      <c r="A51594" s="1"/>
      <c r="B51594" s="1"/>
      <c r="C51594" s="1"/>
      <c r="D51594" s="8"/>
      <c r="E51594" s="1"/>
      <c r="F51594" s="1"/>
      <c r="G51594" s="1"/>
      <c r="H51594" s="1"/>
    </row>
    <row r="51595">
      <c r="A51595" s="1"/>
      <c r="B51595" s="1"/>
      <c r="C51595" s="1"/>
      <c r="D51595" s="8"/>
      <c r="E51595" s="1"/>
      <c r="F51595" s="1"/>
      <c r="G51595" s="1"/>
      <c r="H51595" s="1"/>
    </row>
    <row r="51596">
      <c r="A51596" s="1"/>
      <c r="B51596" s="1"/>
      <c r="C51596" s="1"/>
      <c r="D51596" s="8"/>
      <c r="E51596" s="1"/>
      <c r="F51596" s="1"/>
      <c r="G51596" s="1"/>
      <c r="H51596" s="1"/>
    </row>
    <row r="51597">
      <c r="A51597" s="1"/>
      <c r="B51597" s="1"/>
      <c r="C51597" s="1"/>
      <c r="D51597" s="8"/>
      <c r="E51597" s="1"/>
      <c r="F51597" s="1"/>
      <c r="G51597" s="1"/>
      <c r="H51597" s="1"/>
    </row>
    <row r="51598">
      <c r="A51598" s="1"/>
      <c r="B51598" s="1"/>
      <c r="C51598" s="1"/>
      <c r="D51598" s="8"/>
      <c r="E51598" s="1"/>
      <c r="F51598" s="1"/>
      <c r="G51598" s="1"/>
      <c r="H51598" s="1"/>
    </row>
    <row r="51599">
      <c r="A51599" s="1"/>
      <c r="B51599" s="1"/>
      <c r="C51599" s="1"/>
      <c r="D51599" s="8"/>
      <c r="E51599" s="1"/>
      <c r="F51599" s="1"/>
      <c r="G51599" s="1"/>
      <c r="H51599" s="1"/>
    </row>
    <row r="51600">
      <c r="A51600" s="1"/>
      <c r="B51600" s="1"/>
      <c r="C51600" s="1"/>
      <c r="D51600" s="8"/>
      <c r="E51600" s="1"/>
      <c r="F51600" s="1"/>
      <c r="G51600" s="1"/>
      <c r="H51600" s="1"/>
    </row>
    <row r="51601">
      <c r="A51601" s="1"/>
      <c r="B51601" s="1"/>
      <c r="C51601" s="1"/>
      <c r="D51601" s="8"/>
      <c r="E51601" s="1"/>
      <c r="F51601" s="1"/>
      <c r="G51601" s="1"/>
      <c r="H51601" s="1"/>
    </row>
    <row r="51602">
      <c r="A51602" s="1"/>
      <c r="B51602" s="1"/>
      <c r="C51602" s="1"/>
      <c r="D51602" s="8"/>
      <c r="E51602" s="1"/>
      <c r="F51602" s="1"/>
      <c r="G51602" s="1"/>
      <c r="H51602" s="1"/>
    </row>
    <row r="51603">
      <c r="A51603" s="1"/>
      <c r="B51603" s="1"/>
      <c r="C51603" s="1"/>
      <c r="D51603" s="8"/>
      <c r="E51603" s="1"/>
      <c r="F51603" s="1"/>
      <c r="G51603" s="1"/>
      <c r="H51603" s="1"/>
    </row>
    <row r="51604">
      <c r="A51604" s="1"/>
      <c r="B51604" s="1"/>
      <c r="C51604" s="1"/>
      <c r="D51604" s="8"/>
      <c r="E51604" s="1"/>
      <c r="F51604" s="1"/>
      <c r="G51604" s="1"/>
      <c r="H51604" s="1"/>
    </row>
    <row r="51605">
      <c r="A51605" s="1"/>
      <c r="B51605" s="1"/>
      <c r="C51605" s="1"/>
      <c r="D51605" s="8"/>
      <c r="E51605" s="1"/>
      <c r="F51605" s="1"/>
      <c r="G51605" s="1"/>
      <c r="H51605" s="1"/>
    </row>
    <row r="51606">
      <c r="A51606" s="1"/>
      <c r="B51606" s="1"/>
      <c r="C51606" s="1"/>
      <c r="D51606" s="8"/>
      <c r="E51606" s="1"/>
      <c r="F51606" s="1"/>
      <c r="G51606" s="1"/>
      <c r="H51606" s="1"/>
    </row>
    <row r="51607">
      <c r="A51607" s="1"/>
      <c r="B51607" s="1"/>
      <c r="C51607" s="1"/>
      <c r="D51607" s="8"/>
      <c r="E51607" s="1"/>
      <c r="F51607" s="1"/>
      <c r="G51607" s="1"/>
      <c r="H51607" s="1"/>
    </row>
    <row r="51608">
      <c r="A51608" s="1"/>
      <c r="B51608" s="1"/>
      <c r="C51608" s="1"/>
      <c r="D51608" s="8"/>
      <c r="E51608" s="1"/>
      <c r="F51608" s="1"/>
      <c r="G51608" s="1"/>
      <c r="H51608" s="1"/>
    </row>
    <row r="51609">
      <c r="A51609" s="1"/>
      <c r="B51609" s="1"/>
      <c r="C51609" s="1"/>
      <c r="D51609" s="8"/>
      <c r="E51609" s="1"/>
      <c r="F51609" s="1"/>
      <c r="G51609" s="1"/>
      <c r="H51609" s="1"/>
    </row>
    <row r="51610">
      <c r="A51610" s="1"/>
      <c r="B51610" s="1"/>
      <c r="C51610" s="1"/>
      <c r="D51610" s="8"/>
      <c r="E51610" s="1"/>
      <c r="F51610" s="1"/>
      <c r="G51610" s="1"/>
      <c r="H51610" s="1"/>
    </row>
    <row r="51611">
      <c r="A51611" s="1"/>
      <c r="B51611" s="1"/>
      <c r="C51611" s="1"/>
      <c r="D51611" s="8"/>
      <c r="E51611" s="1"/>
      <c r="F51611" s="1"/>
      <c r="G51611" s="1"/>
      <c r="H51611" s="1"/>
    </row>
    <row r="51612">
      <c r="A51612" s="1"/>
      <c r="B51612" s="1"/>
      <c r="C51612" s="1"/>
      <c r="D51612" s="8"/>
      <c r="E51612" s="1"/>
      <c r="F51612" s="1"/>
      <c r="G51612" s="1"/>
      <c r="H51612" s="1"/>
    </row>
    <row r="51613">
      <c r="A51613" s="1"/>
      <c r="B51613" s="1"/>
      <c r="C51613" s="1"/>
      <c r="D51613" s="8"/>
      <c r="E51613" s="1"/>
      <c r="F51613" s="1"/>
      <c r="G51613" s="1"/>
      <c r="H51613" s="1"/>
    </row>
    <row r="51614">
      <c r="A51614" s="1"/>
      <c r="B51614" s="1"/>
      <c r="C51614" s="1"/>
      <c r="D51614" s="8"/>
      <c r="E51614" s="1"/>
      <c r="F51614" s="1"/>
      <c r="G51614" s="1"/>
      <c r="H51614" s="1"/>
    </row>
    <row r="51615">
      <c r="A51615" s="1"/>
      <c r="B51615" s="1"/>
      <c r="C51615" s="1"/>
      <c r="D51615" s="8"/>
      <c r="E51615" s="1"/>
      <c r="F51615" s="1"/>
      <c r="G51615" s="1"/>
      <c r="H51615" s="1"/>
    </row>
    <row r="51616">
      <c r="A51616" s="1"/>
      <c r="B51616" s="1"/>
      <c r="C51616" s="1"/>
      <c r="D51616" s="8"/>
      <c r="E51616" s="1"/>
      <c r="F51616" s="1"/>
      <c r="G51616" s="1"/>
      <c r="H51616" s="1"/>
    </row>
    <row r="51617">
      <c r="A51617" s="1"/>
      <c r="B51617" s="1"/>
      <c r="C51617" s="1"/>
      <c r="D51617" s="8"/>
      <c r="E51617" s="1"/>
      <c r="F51617" s="1"/>
      <c r="G51617" s="1"/>
      <c r="H51617" s="1"/>
    </row>
    <row r="51618">
      <c r="A51618" s="1"/>
      <c r="B51618" s="1"/>
      <c r="C51618" s="1"/>
      <c r="D51618" s="8"/>
      <c r="E51618" s="1"/>
      <c r="F51618" s="1"/>
      <c r="G51618" s="1"/>
      <c r="H51618" s="1"/>
    </row>
    <row r="51619">
      <c r="A51619" s="1"/>
      <c r="B51619" s="1"/>
      <c r="C51619" s="1"/>
      <c r="D51619" s="8"/>
      <c r="E51619" s="1"/>
      <c r="F51619" s="1"/>
      <c r="G51619" s="1"/>
      <c r="H51619" s="1"/>
    </row>
    <row r="51620">
      <c r="A51620" s="1"/>
      <c r="B51620" s="1"/>
      <c r="C51620" s="1"/>
      <c r="D51620" s="8"/>
      <c r="E51620" s="1"/>
      <c r="F51620" s="1"/>
      <c r="G51620" s="1"/>
      <c r="H51620" s="1"/>
    </row>
    <row r="51621">
      <c r="A51621" s="1"/>
      <c r="B51621" s="1"/>
      <c r="C51621" s="1"/>
      <c r="D51621" s="8"/>
      <c r="E51621" s="1"/>
      <c r="F51621" s="1"/>
      <c r="G51621" s="1"/>
      <c r="H51621" s="1"/>
    </row>
    <row r="51622">
      <c r="A51622" s="1"/>
      <c r="B51622" s="1"/>
      <c r="C51622" s="1"/>
      <c r="D51622" s="8"/>
      <c r="E51622" s="1"/>
      <c r="F51622" s="1"/>
      <c r="G51622" s="1"/>
      <c r="H51622" s="1"/>
    </row>
    <row r="51623">
      <c r="A51623" s="1"/>
      <c r="B51623" s="1"/>
      <c r="C51623" s="1"/>
      <c r="D51623" s="8"/>
      <c r="E51623" s="1"/>
      <c r="F51623" s="1"/>
      <c r="G51623" s="1"/>
      <c r="H51623" s="1"/>
    </row>
    <row r="51624">
      <c r="A51624" s="1"/>
      <c r="B51624" s="1"/>
      <c r="C51624" s="1"/>
      <c r="D51624" s="8"/>
      <c r="E51624" s="1"/>
      <c r="F51624" s="1"/>
      <c r="G51624" s="1"/>
      <c r="H51624" s="1"/>
    </row>
    <row r="51625">
      <c r="A51625" s="1"/>
      <c r="B51625" s="1"/>
      <c r="C51625" s="1"/>
      <c r="D51625" s="8"/>
      <c r="E51625" s="1"/>
      <c r="F51625" s="1"/>
      <c r="G51625" s="1"/>
      <c r="H51625" s="1"/>
    </row>
    <row r="51626">
      <c r="A51626" s="1"/>
      <c r="B51626" s="1"/>
      <c r="C51626" s="1"/>
      <c r="D51626" s="8"/>
      <c r="E51626" s="1"/>
      <c r="F51626" s="1"/>
      <c r="G51626" s="1"/>
      <c r="H51626" s="1"/>
    </row>
    <row r="51627">
      <c r="A51627" s="1"/>
      <c r="B51627" s="1"/>
      <c r="C51627" s="1"/>
      <c r="D51627" s="8"/>
      <c r="E51627" s="1"/>
      <c r="F51627" s="1"/>
      <c r="G51627" s="1"/>
      <c r="H51627" s="1"/>
    </row>
    <row r="51628">
      <c r="A51628" s="1"/>
      <c r="B51628" s="1"/>
      <c r="C51628" s="1"/>
      <c r="D51628" s="8"/>
      <c r="E51628" s="1"/>
      <c r="F51628" s="1"/>
      <c r="G51628" s="1"/>
      <c r="H51628" s="1"/>
    </row>
    <row r="51629">
      <c r="A51629" s="1"/>
      <c r="B51629" s="1"/>
      <c r="C51629" s="1"/>
      <c r="D51629" s="8"/>
      <c r="E51629" s="1"/>
      <c r="F51629" s="1"/>
      <c r="G51629" s="1"/>
      <c r="H51629" s="1"/>
    </row>
    <row r="51630">
      <c r="A51630" s="1"/>
      <c r="B51630" s="1"/>
      <c r="C51630" s="1"/>
      <c r="D51630" s="8"/>
      <c r="E51630" s="1"/>
      <c r="F51630" s="1"/>
      <c r="G51630" s="1"/>
      <c r="H51630" s="1"/>
    </row>
    <row r="51631">
      <c r="A51631" s="1"/>
      <c r="B51631" s="1"/>
      <c r="C51631" s="1"/>
      <c r="D51631" s="8"/>
      <c r="E51631" s="1"/>
      <c r="F51631" s="1"/>
      <c r="G51631" s="1"/>
      <c r="H51631" s="1"/>
    </row>
    <row r="51632">
      <c r="A51632" s="1"/>
      <c r="B51632" s="1"/>
      <c r="C51632" s="1"/>
      <c r="D51632" s="8"/>
      <c r="E51632" s="1"/>
      <c r="F51632" s="1"/>
      <c r="G51632" s="1"/>
      <c r="H51632" s="1"/>
    </row>
    <row r="51633">
      <c r="A51633" s="1"/>
      <c r="B51633" s="1"/>
      <c r="C51633" s="1"/>
      <c r="D51633" s="8"/>
      <c r="E51633" s="1"/>
      <c r="F51633" s="1"/>
      <c r="G51633" s="1"/>
      <c r="H51633" s="1"/>
    </row>
    <row r="51634">
      <c r="A51634" s="1"/>
      <c r="B51634" s="1"/>
      <c r="C51634" s="1"/>
      <c r="D51634" s="8"/>
      <c r="E51634" s="1"/>
      <c r="F51634" s="1"/>
      <c r="G51634" s="1"/>
      <c r="H51634" s="1"/>
    </row>
    <row r="51635">
      <c r="A51635" s="1"/>
      <c r="B51635" s="1"/>
      <c r="C51635" s="1"/>
      <c r="D51635" s="8"/>
      <c r="E51635" s="1"/>
      <c r="F51635" s="1"/>
      <c r="G51635" s="1"/>
      <c r="H51635" s="1"/>
    </row>
    <row r="51636">
      <c r="A51636" s="1"/>
      <c r="B51636" s="1"/>
      <c r="C51636" s="1"/>
      <c r="D51636" s="8"/>
      <c r="E51636" s="1"/>
      <c r="F51636" s="1"/>
      <c r="G51636" s="1"/>
      <c r="H51636" s="1"/>
    </row>
    <row r="51637">
      <c r="A51637" s="1"/>
      <c r="B51637" s="1"/>
      <c r="C51637" s="1"/>
      <c r="D51637" s="8"/>
      <c r="E51637" s="1"/>
      <c r="F51637" s="1"/>
      <c r="G51637" s="1"/>
      <c r="H51637" s="1"/>
    </row>
    <row r="51638">
      <c r="A51638" s="1"/>
      <c r="B51638" s="1"/>
      <c r="C51638" s="1"/>
      <c r="D51638" s="8"/>
      <c r="E51638" s="1"/>
      <c r="F51638" s="1"/>
      <c r="G51638" s="1"/>
      <c r="H51638" s="1"/>
    </row>
    <row r="51639">
      <c r="A51639" s="1"/>
      <c r="B51639" s="1"/>
      <c r="C51639" s="1"/>
      <c r="D51639" s="8"/>
      <c r="E51639" s="1"/>
      <c r="F51639" s="1"/>
      <c r="G51639" s="1"/>
      <c r="H51639" s="1"/>
    </row>
    <row r="51640">
      <c r="A51640" s="1"/>
      <c r="B51640" s="1"/>
      <c r="C51640" s="1"/>
      <c r="D51640" s="8"/>
      <c r="E51640" s="1"/>
      <c r="F51640" s="1"/>
      <c r="G51640" s="1"/>
      <c r="H51640" s="1"/>
    </row>
    <row r="51641">
      <c r="A51641" s="1"/>
      <c r="B51641" s="1"/>
      <c r="C51641" s="1"/>
      <c r="D51641" s="8"/>
      <c r="E51641" s="1"/>
      <c r="F51641" s="1"/>
      <c r="G51641" s="1"/>
      <c r="H51641" s="1"/>
    </row>
    <row r="51642">
      <c r="A51642" s="1"/>
      <c r="B51642" s="1"/>
      <c r="C51642" s="1"/>
      <c r="D51642" s="8"/>
      <c r="E51642" s="1"/>
      <c r="F51642" s="1"/>
      <c r="G51642" s="1"/>
      <c r="H51642" s="1"/>
    </row>
    <row r="51643">
      <c r="A51643" s="1"/>
      <c r="B51643" s="1"/>
      <c r="C51643" s="1"/>
      <c r="D51643" s="8"/>
      <c r="E51643" s="1"/>
      <c r="F51643" s="1"/>
      <c r="G51643" s="1"/>
      <c r="H51643" s="1"/>
    </row>
    <row r="51644">
      <c r="A51644" s="1"/>
      <c r="B51644" s="1"/>
      <c r="C51644" s="1"/>
      <c r="D51644" s="8"/>
      <c r="E51644" s="1"/>
      <c r="F51644" s="1"/>
      <c r="G51644" s="1"/>
      <c r="H51644" s="1"/>
    </row>
    <row r="51645">
      <c r="A51645" s="1"/>
      <c r="B51645" s="1"/>
      <c r="C51645" s="1"/>
      <c r="D51645" s="8"/>
      <c r="E51645" s="1"/>
      <c r="F51645" s="1"/>
      <c r="G51645" s="1"/>
      <c r="H51645" s="1"/>
    </row>
    <row r="51646">
      <c r="A51646" s="1"/>
      <c r="B51646" s="1"/>
      <c r="C51646" s="1"/>
      <c r="D51646" s="8"/>
      <c r="E51646" s="1"/>
      <c r="F51646" s="1"/>
      <c r="G51646" s="1"/>
      <c r="H51646" s="1"/>
    </row>
    <row r="51647">
      <c r="A51647" s="1"/>
      <c r="B51647" s="1"/>
      <c r="C51647" s="1"/>
      <c r="D51647" s="8"/>
      <c r="E51647" s="1"/>
      <c r="F51647" s="1"/>
      <c r="G51647" s="1"/>
      <c r="H51647" s="1"/>
    </row>
    <row r="51648">
      <c r="A51648" s="1"/>
      <c r="B51648" s="1"/>
      <c r="C51648" s="1"/>
      <c r="D51648" s="8"/>
      <c r="E51648" s="1"/>
      <c r="F51648" s="1"/>
      <c r="G51648" s="1"/>
      <c r="H51648" s="1"/>
    </row>
    <row r="51649">
      <c r="A51649" s="1"/>
      <c r="B51649" s="1"/>
      <c r="C51649" s="1"/>
      <c r="D51649" s="8"/>
      <c r="E51649" s="1"/>
      <c r="F51649" s="1"/>
      <c r="G51649" s="1"/>
      <c r="H51649" s="1"/>
    </row>
    <row r="51650">
      <c r="A51650" s="1"/>
      <c r="B51650" s="1"/>
      <c r="C51650" s="1"/>
      <c r="D51650" s="8"/>
      <c r="E51650" s="1"/>
      <c r="F51650" s="1"/>
      <c r="G51650" s="1"/>
      <c r="H51650" s="1"/>
    </row>
    <row r="51651">
      <c r="A51651" s="1"/>
      <c r="B51651" s="1"/>
      <c r="C51651" s="1"/>
      <c r="D51651" s="8"/>
      <c r="E51651" s="1"/>
      <c r="F51651" s="1"/>
      <c r="G51651" s="1"/>
      <c r="H51651" s="1"/>
    </row>
    <row r="51652">
      <c r="A51652" s="1"/>
      <c r="B51652" s="1"/>
      <c r="C51652" s="1"/>
      <c r="D51652" s="8"/>
      <c r="E51652" s="1"/>
      <c r="F51652" s="1"/>
      <c r="G51652" s="1"/>
      <c r="H51652" s="1"/>
    </row>
    <row r="51653">
      <c r="A51653" s="1"/>
      <c r="B51653" s="1"/>
      <c r="C51653" s="1"/>
      <c r="D51653" s="8"/>
      <c r="E51653" s="1"/>
      <c r="F51653" s="1"/>
      <c r="G51653" s="1"/>
      <c r="H51653" s="1"/>
    </row>
    <row r="51654">
      <c r="A51654" s="1"/>
      <c r="B51654" s="1"/>
      <c r="C51654" s="1"/>
      <c r="D51654" s="8"/>
      <c r="E51654" s="1"/>
      <c r="F51654" s="1"/>
      <c r="G51654" s="1"/>
      <c r="H51654" s="1"/>
    </row>
    <row r="51655">
      <c r="A51655" s="1"/>
      <c r="B51655" s="1"/>
      <c r="C51655" s="1"/>
      <c r="D51655" s="8"/>
      <c r="E51655" s="1"/>
      <c r="F51655" s="1"/>
      <c r="G51655" s="1"/>
      <c r="H51655" s="1"/>
    </row>
    <row r="51656">
      <c r="A51656" s="1"/>
      <c r="B51656" s="1"/>
      <c r="C51656" s="1"/>
      <c r="D51656" s="8"/>
      <c r="E51656" s="1"/>
      <c r="F51656" s="1"/>
      <c r="G51656" s="1"/>
      <c r="H51656" s="1"/>
    </row>
    <row r="51657">
      <c r="A51657" s="1"/>
      <c r="B51657" s="1"/>
      <c r="C51657" s="1"/>
      <c r="D51657" s="8"/>
      <c r="E51657" s="1"/>
      <c r="F51657" s="1"/>
      <c r="G51657" s="1"/>
      <c r="H51657" s="1"/>
    </row>
    <row r="51658">
      <c r="A51658" s="1"/>
      <c r="B51658" s="1"/>
      <c r="C51658" s="1"/>
      <c r="D51658" s="8"/>
      <c r="E51658" s="1"/>
      <c r="F51658" s="1"/>
      <c r="G51658" s="1"/>
      <c r="H51658" s="1"/>
    </row>
    <row r="51659">
      <c r="A51659" s="1"/>
      <c r="B51659" s="1"/>
      <c r="C51659" s="1"/>
      <c r="D51659" s="8"/>
      <c r="E51659" s="1"/>
      <c r="F51659" s="1"/>
      <c r="G51659" s="1"/>
      <c r="H51659" s="1"/>
    </row>
    <row r="51660">
      <c r="A51660" s="1"/>
      <c r="B51660" s="1"/>
      <c r="C51660" s="1"/>
      <c r="D51660" s="8"/>
      <c r="E51660" s="1"/>
      <c r="F51660" s="1"/>
      <c r="G51660" s="1"/>
      <c r="H51660" s="1"/>
    </row>
    <row r="51661">
      <c r="A51661" s="1"/>
      <c r="B51661" s="1"/>
      <c r="C51661" s="1"/>
      <c r="D51661" s="8"/>
      <c r="E51661" s="1"/>
      <c r="F51661" s="1"/>
      <c r="G51661" s="1"/>
      <c r="H51661" s="1"/>
    </row>
    <row r="51662">
      <c r="A51662" s="1"/>
      <c r="B51662" s="1"/>
      <c r="C51662" s="1"/>
      <c r="D51662" s="8"/>
      <c r="E51662" s="1"/>
      <c r="F51662" s="1"/>
      <c r="G51662" s="1"/>
      <c r="H51662" s="1"/>
    </row>
    <row r="51663">
      <c r="A51663" s="1"/>
      <c r="B51663" s="1"/>
      <c r="C51663" s="1"/>
      <c r="D51663" s="8"/>
      <c r="E51663" s="1"/>
      <c r="F51663" s="1"/>
      <c r="G51663" s="1"/>
      <c r="H51663" s="1"/>
    </row>
    <row r="51664">
      <c r="A51664" s="1"/>
      <c r="B51664" s="1"/>
      <c r="C51664" s="1"/>
      <c r="D51664" s="8"/>
      <c r="E51664" s="1"/>
      <c r="F51664" s="1"/>
      <c r="G51664" s="1"/>
      <c r="H51664" s="1"/>
    </row>
    <row r="51665">
      <c r="A51665" s="1"/>
      <c r="B51665" s="1"/>
      <c r="C51665" s="1"/>
      <c r="D51665" s="8"/>
      <c r="E51665" s="1"/>
      <c r="F51665" s="1"/>
      <c r="G51665" s="1"/>
      <c r="H51665" s="1"/>
    </row>
    <row r="51666">
      <c r="A51666" s="1"/>
      <c r="B51666" s="1"/>
      <c r="C51666" s="1"/>
      <c r="D51666" s="8"/>
      <c r="E51666" s="1"/>
      <c r="F51666" s="1"/>
      <c r="G51666" s="1"/>
      <c r="H51666" s="1"/>
    </row>
    <row r="51667">
      <c r="A51667" s="1"/>
      <c r="B51667" s="1"/>
      <c r="C51667" s="1"/>
      <c r="D51667" s="8"/>
      <c r="E51667" s="1"/>
      <c r="F51667" s="1"/>
      <c r="G51667" s="1"/>
      <c r="H51667" s="1"/>
    </row>
    <row r="51668">
      <c r="A51668" s="1"/>
      <c r="B51668" s="1"/>
      <c r="C51668" s="1"/>
      <c r="D51668" s="8"/>
      <c r="E51668" s="1"/>
      <c r="F51668" s="1"/>
      <c r="G51668" s="1"/>
      <c r="H51668" s="1"/>
    </row>
    <row r="51669">
      <c r="A51669" s="1"/>
      <c r="B51669" s="1"/>
      <c r="C51669" s="1"/>
      <c r="D51669" s="8"/>
      <c r="E51669" s="1"/>
      <c r="F51669" s="1"/>
      <c r="G51669" s="1"/>
      <c r="H51669" s="1"/>
    </row>
    <row r="51670">
      <c r="A51670" s="1"/>
      <c r="B51670" s="1"/>
      <c r="C51670" s="1"/>
      <c r="D51670" s="8"/>
      <c r="E51670" s="1"/>
      <c r="F51670" s="1"/>
      <c r="G51670" s="1"/>
      <c r="H51670" s="1"/>
    </row>
    <row r="51671">
      <c r="A51671" s="1"/>
      <c r="B51671" s="1"/>
      <c r="C51671" s="1"/>
      <c r="D51671" s="8"/>
      <c r="E51671" s="1"/>
      <c r="F51671" s="1"/>
      <c r="G51671" s="1"/>
      <c r="H51671" s="1"/>
    </row>
    <row r="51672">
      <c r="A51672" s="1"/>
      <c r="B51672" s="1"/>
      <c r="C51672" s="1"/>
      <c r="D51672" s="8"/>
      <c r="E51672" s="1"/>
      <c r="F51672" s="1"/>
      <c r="G51672" s="1"/>
      <c r="H51672" s="1"/>
    </row>
    <row r="51673">
      <c r="A51673" s="1"/>
      <c r="B51673" s="1"/>
      <c r="C51673" s="1"/>
      <c r="D51673" s="8"/>
      <c r="E51673" s="1"/>
      <c r="F51673" s="1"/>
      <c r="G51673" s="1"/>
      <c r="H51673" s="1"/>
    </row>
    <row r="51674">
      <c r="A51674" s="1"/>
      <c r="B51674" s="1"/>
      <c r="C51674" s="1"/>
      <c r="D51674" s="8"/>
      <c r="E51674" s="1"/>
      <c r="F51674" s="1"/>
      <c r="G51674" s="1"/>
      <c r="H51674" s="1"/>
    </row>
    <row r="51675">
      <c r="A51675" s="1"/>
      <c r="B51675" s="1"/>
      <c r="C51675" s="1"/>
      <c r="D51675" s="8"/>
      <c r="E51675" s="1"/>
      <c r="F51675" s="1"/>
      <c r="G51675" s="1"/>
      <c r="H51675" s="1"/>
    </row>
    <row r="51676">
      <c r="A51676" s="1"/>
      <c r="B51676" s="1"/>
      <c r="C51676" s="1"/>
      <c r="D51676" s="8"/>
      <c r="E51676" s="1"/>
      <c r="F51676" s="1"/>
      <c r="G51676" s="1"/>
      <c r="H51676" s="1"/>
    </row>
    <row r="51677">
      <c r="A51677" s="1"/>
      <c r="B51677" s="1"/>
      <c r="C51677" s="1"/>
      <c r="D51677" s="8"/>
      <c r="E51677" s="1"/>
      <c r="F51677" s="1"/>
      <c r="G51677" s="1"/>
      <c r="H51677" s="1"/>
    </row>
    <row r="51678">
      <c r="A51678" s="1"/>
      <c r="B51678" s="1"/>
      <c r="C51678" s="1"/>
      <c r="D51678" s="8"/>
      <c r="E51678" s="1"/>
      <c r="F51678" s="1"/>
      <c r="G51678" s="1"/>
      <c r="H51678" s="1"/>
    </row>
    <row r="51679">
      <c r="A51679" s="1"/>
      <c r="B51679" s="1"/>
      <c r="C51679" s="1"/>
      <c r="D51679" s="8"/>
      <c r="E51679" s="1"/>
      <c r="F51679" s="1"/>
      <c r="G51679" s="1"/>
      <c r="H51679" s="1"/>
    </row>
    <row r="51680">
      <c r="A51680" s="1"/>
      <c r="B51680" s="1"/>
      <c r="C51680" s="1"/>
      <c r="D51680" s="8"/>
      <c r="E51680" s="1"/>
      <c r="F51680" s="1"/>
      <c r="G51680" s="1"/>
      <c r="H51680" s="1"/>
    </row>
    <row r="51681">
      <c r="A51681" s="1"/>
      <c r="B51681" s="1"/>
      <c r="C51681" s="1"/>
      <c r="D51681" s="8"/>
      <c r="E51681" s="1"/>
      <c r="F51681" s="1"/>
      <c r="G51681" s="1"/>
      <c r="H51681" s="1"/>
    </row>
    <row r="51682">
      <c r="A51682" s="1"/>
      <c r="B51682" s="1"/>
      <c r="C51682" s="1"/>
      <c r="D51682" s="8"/>
      <c r="E51682" s="1"/>
      <c r="F51682" s="1"/>
      <c r="G51682" s="1"/>
      <c r="H51682" s="1"/>
    </row>
    <row r="51683">
      <c r="A51683" s="1"/>
      <c r="B51683" s="1"/>
      <c r="C51683" s="1"/>
      <c r="D51683" s="8"/>
      <c r="E51683" s="1"/>
      <c r="F51683" s="1"/>
      <c r="G51683" s="1"/>
      <c r="H51683" s="1"/>
    </row>
    <row r="51684">
      <c r="A51684" s="1"/>
      <c r="B51684" s="1"/>
      <c r="C51684" s="1"/>
      <c r="D51684" s="8"/>
      <c r="E51684" s="1"/>
      <c r="F51684" s="1"/>
      <c r="G51684" s="1"/>
      <c r="H51684" s="1"/>
    </row>
    <row r="51685">
      <c r="A51685" s="1"/>
      <c r="B51685" s="1"/>
      <c r="C51685" s="1"/>
      <c r="D51685" s="8"/>
      <c r="E51685" s="1"/>
      <c r="F51685" s="1"/>
      <c r="G51685" s="1"/>
      <c r="H51685" s="1"/>
    </row>
    <row r="51686">
      <c r="A51686" s="1"/>
      <c r="B51686" s="1"/>
      <c r="C51686" s="1"/>
      <c r="D51686" s="8"/>
      <c r="E51686" s="1"/>
      <c r="F51686" s="1"/>
      <c r="G51686" s="1"/>
      <c r="H51686" s="1"/>
    </row>
    <row r="51687">
      <c r="A51687" s="1"/>
      <c r="B51687" s="1"/>
      <c r="C51687" s="1"/>
      <c r="D51687" s="8"/>
      <c r="E51687" s="1"/>
      <c r="F51687" s="1"/>
      <c r="G51687" s="1"/>
      <c r="H51687" s="1"/>
    </row>
    <row r="51688">
      <c r="A51688" s="1"/>
      <c r="B51688" s="1"/>
      <c r="C51688" s="1"/>
      <c r="D51688" s="8"/>
      <c r="E51688" s="1"/>
      <c r="F51688" s="1"/>
      <c r="G51688" s="1"/>
      <c r="H51688" s="1"/>
    </row>
    <row r="51689">
      <c r="A51689" s="1"/>
      <c r="B51689" s="1"/>
      <c r="C51689" s="1"/>
      <c r="D51689" s="8"/>
      <c r="E51689" s="1"/>
      <c r="F51689" s="1"/>
      <c r="G51689" s="1"/>
      <c r="H51689" s="1"/>
    </row>
    <row r="51690">
      <c r="A51690" s="1"/>
      <c r="B51690" s="1"/>
      <c r="C51690" s="1"/>
      <c r="D51690" s="8"/>
      <c r="E51690" s="1"/>
      <c r="F51690" s="1"/>
      <c r="G51690" s="1"/>
      <c r="H51690" s="1"/>
    </row>
    <row r="51691">
      <c r="A51691" s="1"/>
      <c r="B51691" s="1"/>
      <c r="C51691" s="1"/>
      <c r="D51691" s="8"/>
      <c r="E51691" s="1"/>
      <c r="F51691" s="1"/>
      <c r="G51691" s="1"/>
      <c r="H51691" s="1"/>
    </row>
    <row r="51692">
      <c r="A51692" s="1"/>
      <c r="B51692" s="1"/>
      <c r="C51692" s="1"/>
      <c r="D51692" s="8"/>
      <c r="E51692" s="1"/>
      <c r="F51692" s="1"/>
      <c r="G51692" s="1"/>
      <c r="H51692" s="1"/>
    </row>
    <row r="51693">
      <c r="A51693" s="1"/>
      <c r="B51693" s="1"/>
      <c r="C51693" s="1"/>
      <c r="D51693" s="8"/>
      <c r="E51693" s="1"/>
      <c r="F51693" s="1"/>
      <c r="G51693" s="1"/>
      <c r="H51693" s="1"/>
    </row>
    <row r="51694">
      <c r="A51694" s="1"/>
      <c r="B51694" s="1"/>
      <c r="C51694" s="1"/>
      <c r="D51694" s="8"/>
      <c r="E51694" s="1"/>
      <c r="F51694" s="1"/>
      <c r="G51694" s="1"/>
      <c r="H51694" s="1"/>
    </row>
    <row r="51695">
      <c r="A51695" s="1"/>
      <c r="B51695" s="1"/>
      <c r="C51695" s="1"/>
      <c r="D51695" s="8"/>
      <c r="E51695" s="1"/>
      <c r="F51695" s="1"/>
      <c r="G51695" s="1"/>
      <c r="H51695" s="1"/>
    </row>
    <row r="51696">
      <c r="A51696" s="1"/>
      <c r="B51696" s="1"/>
      <c r="C51696" s="1"/>
      <c r="D51696" s="8"/>
      <c r="E51696" s="1"/>
      <c r="F51696" s="1"/>
      <c r="G51696" s="1"/>
      <c r="H51696" s="1"/>
    </row>
    <row r="51697">
      <c r="A51697" s="1"/>
      <c r="B51697" s="1"/>
      <c r="C51697" s="1"/>
      <c r="D51697" s="8"/>
      <c r="E51697" s="1"/>
      <c r="F51697" s="1"/>
      <c r="G51697" s="1"/>
      <c r="H51697" s="1"/>
    </row>
    <row r="51698">
      <c r="A51698" s="1"/>
      <c r="B51698" s="1"/>
      <c r="C51698" s="1"/>
      <c r="D51698" s="8"/>
      <c r="E51698" s="1"/>
      <c r="F51698" s="1"/>
      <c r="G51698" s="1"/>
      <c r="H51698" s="1"/>
    </row>
    <row r="51699">
      <c r="A51699" s="1"/>
      <c r="B51699" s="1"/>
      <c r="C51699" s="1"/>
      <c r="D51699" s="8"/>
      <c r="E51699" s="1"/>
      <c r="F51699" s="1"/>
      <c r="G51699" s="1"/>
      <c r="H51699" s="1"/>
    </row>
    <row r="51700">
      <c r="A51700" s="1"/>
      <c r="B51700" s="1"/>
      <c r="C51700" s="1"/>
      <c r="D51700" s="8"/>
      <c r="E51700" s="1"/>
      <c r="F51700" s="1"/>
      <c r="G51700" s="1"/>
      <c r="H51700" s="1"/>
    </row>
    <row r="51701">
      <c r="A51701" s="1"/>
      <c r="B51701" s="1"/>
      <c r="C51701" s="1"/>
      <c r="D51701" s="8"/>
      <c r="E51701" s="1"/>
      <c r="F51701" s="1"/>
      <c r="G51701" s="1"/>
      <c r="H51701" s="1"/>
    </row>
    <row r="51702">
      <c r="A51702" s="1"/>
      <c r="B51702" s="1"/>
      <c r="C51702" s="1"/>
      <c r="D51702" s="8"/>
      <c r="E51702" s="1"/>
      <c r="F51702" s="1"/>
      <c r="G51702" s="1"/>
      <c r="H51702" s="1"/>
    </row>
    <row r="51703">
      <c r="A51703" s="1"/>
      <c r="B51703" s="1"/>
      <c r="C51703" s="1"/>
      <c r="D51703" s="8"/>
      <c r="E51703" s="1"/>
      <c r="F51703" s="1"/>
      <c r="G51703" s="1"/>
      <c r="H51703" s="1"/>
    </row>
    <row r="51704">
      <c r="A51704" s="1"/>
      <c r="B51704" s="1"/>
      <c r="C51704" s="1"/>
      <c r="D51704" s="8"/>
      <c r="E51704" s="1"/>
      <c r="F51704" s="1"/>
      <c r="G51704" s="1"/>
      <c r="H51704" s="1"/>
    </row>
    <row r="51705">
      <c r="A51705" s="1"/>
      <c r="B51705" s="1"/>
      <c r="C51705" s="1"/>
      <c r="D51705" s="8"/>
      <c r="E51705" s="1"/>
      <c r="F51705" s="1"/>
      <c r="G51705" s="1"/>
      <c r="H51705" s="1"/>
    </row>
    <row r="51706">
      <c r="A51706" s="1"/>
      <c r="B51706" s="1"/>
      <c r="C51706" s="1"/>
      <c r="D51706" s="8"/>
      <c r="E51706" s="1"/>
      <c r="F51706" s="1"/>
      <c r="G51706" s="1"/>
      <c r="H51706" s="1"/>
    </row>
    <row r="51707">
      <c r="A51707" s="1"/>
      <c r="B51707" s="1"/>
      <c r="C51707" s="1"/>
      <c r="D51707" s="8"/>
      <c r="E51707" s="1"/>
      <c r="F51707" s="1"/>
      <c r="G51707" s="1"/>
      <c r="H51707" s="1"/>
    </row>
    <row r="51708">
      <c r="A51708" s="1"/>
      <c r="B51708" s="1"/>
      <c r="C51708" s="1"/>
      <c r="D51708" s="8"/>
      <c r="E51708" s="1"/>
      <c r="F51708" s="1"/>
      <c r="G51708" s="1"/>
      <c r="H51708" s="1"/>
    </row>
    <row r="51709">
      <c r="A51709" s="1"/>
      <c r="B51709" s="1"/>
      <c r="C51709" s="1"/>
      <c r="D51709" s="8"/>
      <c r="E51709" s="1"/>
      <c r="F51709" s="1"/>
      <c r="G51709" s="1"/>
      <c r="H51709" s="1"/>
    </row>
    <row r="51710">
      <c r="A51710" s="1"/>
      <c r="B51710" s="1"/>
      <c r="C51710" s="1"/>
      <c r="D51710" s="8"/>
      <c r="E51710" s="1"/>
      <c r="F51710" s="1"/>
      <c r="G51710" s="1"/>
      <c r="H51710" s="1"/>
    </row>
    <row r="51711">
      <c r="A51711" s="1"/>
      <c r="B51711" s="1"/>
      <c r="C51711" s="1"/>
      <c r="D51711" s="8"/>
      <c r="E51711" s="1"/>
      <c r="F51711" s="1"/>
      <c r="G51711" s="1"/>
      <c r="H51711" s="1"/>
    </row>
    <row r="51712">
      <c r="A51712" s="1"/>
      <c r="B51712" s="1"/>
      <c r="C51712" s="1"/>
      <c r="D51712" s="8"/>
      <c r="E51712" s="1"/>
      <c r="F51712" s="1"/>
      <c r="G51712" s="1"/>
      <c r="H51712" s="1"/>
    </row>
    <row r="51713">
      <c r="A51713" s="1"/>
      <c r="B51713" s="1"/>
      <c r="C51713" s="1"/>
      <c r="D51713" s="8"/>
      <c r="E51713" s="1"/>
      <c r="F51713" s="1"/>
      <c r="G51713" s="1"/>
      <c r="H51713" s="1"/>
    </row>
    <row r="51714">
      <c r="A51714" s="1"/>
      <c r="B51714" s="1"/>
      <c r="C51714" s="1"/>
      <c r="D51714" s="8"/>
      <c r="E51714" s="1"/>
      <c r="F51714" s="1"/>
      <c r="G51714" s="1"/>
      <c r="H51714" s="1"/>
    </row>
    <row r="51715">
      <c r="A51715" s="1"/>
      <c r="B51715" s="1"/>
      <c r="C51715" s="1"/>
      <c r="D51715" s="8"/>
      <c r="E51715" s="1"/>
      <c r="F51715" s="1"/>
      <c r="G51715" s="1"/>
      <c r="H51715" s="1"/>
    </row>
    <row r="51716">
      <c r="A51716" s="1"/>
      <c r="B51716" s="1"/>
      <c r="C51716" s="1"/>
      <c r="D51716" s="8"/>
      <c r="E51716" s="1"/>
      <c r="F51716" s="1"/>
      <c r="G51716" s="1"/>
      <c r="H51716" s="1"/>
    </row>
    <row r="51717">
      <c r="A51717" s="1"/>
      <c r="B51717" s="1"/>
      <c r="C51717" s="1"/>
      <c r="D51717" s="8"/>
      <c r="E51717" s="1"/>
      <c r="F51717" s="1"/>
      <c r="G51717" s="1"/>
      <c r="H51717" s="1"/>
    </row>
    <row r="51718">
      <c r="A51718" s="1"/>
      <c r="B51718" s="1"/>
      <c r="C51718" s="1"/>
      <c r="D51718" s="8"/>
      <c r="E51718" s="1"/>
      <c r="F51718" s="1"/>
      <c r="G51718" s="1"/>
      <c r="H51718" s="1"/>
    </row>
    <row r="51719">
      <c r="A51719" s="1"/>
      <c r="B51719" s="1"/>
      <c r="C51719" s="1"/>
      <c r="D51719" s="8"/>
      <c r="E51719" s="1"/>
      <c r="F51719" s="1"/>
      <c r="G51719" s="1"/>
      <c r="H51719" s="1"/>
    </row>
    <row r="51720">
      <c r="A51720" s="1"/>
      <c r="B51720" s="1"/>
      <c r="C51720" s="1"/>
      <c r="D51720" s="8"/>
      <c r="E51720" s="1"/>
      <c r="F51720" s="1"/>
      <c r="G51720" s="1"/>
      <c r="H51720" s="1"/>
    </row>
    <row r="51721">
      <c r="A51721" s="1"/>
      <c r="B51721" s="1"/>
      <c r="C51721" s="1"/>
      <c r="D51721" s="8"/>
      <c r="E51721" s="1"/>
      <c r="F51721" s="1"/>
      <c r="G51721" s="1"/>
      <c r="H51721" s="1"/>
    </row>
    <row r="51722">
      <c r="A51722" s="1"/>
      <c r="B51722" s="1"/>
      <c r="C51722" s="1"/>
      <c r="D51722" s="8"/>
      <c r="E51722" s="1"/>
      <c r="F51722" s="1"/>
      <c r="G51722" s="1"/>
      <c r="H51722" s="1"/>
    </row>
    <row r="51723">
      <c r="A51723" s="1"/>
      <c r="B51723" s="1"/>
      <c r="C51723" s="1"/>
      <c r="D51723" s="8"/>
      <c r="E51723" s="1"/>
      <c r="F51723" s="1"/>
      <c r="G51723" s="1"/>
      <c r="H51723" s="1"/>
    </row>
    <row r="51724">
      <c r="A51724" s="1"/>
      <c r="B51724" s="1"/>
      <c r="C51724" s="1"/>
      <c r="D51724" s="8"/>
      <c r="E51724" s="1"/>
      <c r="F51724" s="1"/>
      <c r="G51724" s="1"/>
      <c r="H51724" s="1"/>
    </row>
    <row r="51725">
      <c r="A51725" s="1"/>
      <c r="B51725" s="1"/>
      <c r="C51725" s="1"/>
      <c r="D51725" s="8"/>
      <c r="E51725" s="1"/>
      <c r="F51725" s="1"/>
      <c r="G51725" s="1"/>
      <c r="H51725" s="1"/>
    </row>
    <row r="51726">
      <c r="A51726" s="1"/>
      <c r="B51726" s="1"/>
      <c r="C51726" s="1"/>
      <c r="D51726" s="8"/>
      <c r="E51726" s="1"/>
      <c r="F51726" s="1"/>
      <c r="G51726" s="1"/>
      <c r="H51726" s="1"/>
    </row>
    <row r="51727">
      <c r="A51727" s="1"/>
      <c r="B51727" s="1"/>
      <c r="C51727" s="1"/>
      <c r="D51727" s="8"/>
      <c r="E51727" s="1"/>
      <c r="F51727" s="1"/>
      <c r="G51727" s="1"/>
      <c r="H51727" s="1"/>
    </row>
    <row r="51728">
      <c r="A51728" s="1"/>
      <c r="B51728" s="1"/>
      <c r="C51728" s="1"/>
      <c r="D51728" s="8"/>
      <c r="E51728" s="1"/>
      <c r="F51728" s="1"/>
      <c r="G51728" s="1"/>
      <c r="H51728" s="1"/>
    </row>
    <row r="51729">
      <c r="A51729" s="1"/>
      <c r="B51729" s="1"/>
      <c r="C51729" s="1"/>
      <c r="D51729" s="8"/>
      <c r="E51729" s="1"/>
      <c r="F51729" s="1"/>
      <c r="G51729" s="1"/>
      <c r="H51729" s="1"/>
    </row>
    <row r="51730">
      <c r="A51730" s="1"/>
      <c r="B51730" s="1"/>
      <c r="C51730" s="1"/>
      <c r="D51730" s="8"/>
      <c r="E51730" s="1"/>
      <c r="F51730" s="1"/>
      <c r="G51730" s="1"/>
      <c r="H51730" s="1"/>
    </row>
    <row r="51731">
      <c r="A51731" s="1"/>
      <c r="B51731" s="1"/>
      <c r="C51731" s="1"/>
      <c r="D51731" s="8"/>
      <c r="E51731" s="1"/>
      <c r="F51731" s="1"/>
      <c r="G51731" s="1"/>
      <c r="H51731" s="1"/>
    </row>
    <row r="51732">
      <c r="A51732" s="1"/>
      <c r="B51732" s="1"/>
      <c r="C51732" s="1"/>
      <c r="D51732" s="8"/>
      <c r="E51732" s="1"/>
      <c r="F51732" s="1"/>
      <c r="G51732" s="1"/>
      <c r="H51732" s="1"/>
    </row>
    <row r="51733">
      <c r="A51733" s="1"/>
      <c r="B51733" s="1"/>
      <c r="C51733" s="1"/>
      <c r="D51733" s="8"/>
      <c r="E51733" s="1"/>
      <c r="F51733" s="1"/>
      <c r="G51733" s="1"/>
      <c r="H51733" s="1"/>
    </row>
    <row r="51734">
      <c r="A51734" s="1"/>
      <c r="B51734" s="1"/>
      <c r="C51734" s="1"/>
      <c r="D51734" s="8"/>
      <c r="E51734" s="1"/>
      <c r="F51734" s="1"/>
      <c r="G51734" s="1"/>
      <c r="H51734" s="1"/>
    </row>
    <row r="51735">
      <c r="A51735" s="1"/>
      <c r="B51735" s="1"/>
      <c r="C51735" s="1"/>
      <c r="D51735" s="8"/>
      <c r="E51735" s="1"/>
      <c r="F51735" s="1"/>
      <c r="G51735" s="1"/>
      <c r="H51735" s="1"/>
    </row>
    <row r="51736">
      <c r="A51736" s="1"/>
      <c r="B51736" s="1"/>
      <c r="C51736" s="1"/>
      <c r="D51736" s="8"/>
      <c r="E51736" s="1"/>
      <c r="F51736" s="1"/>
      <c r="G51736" s="1"/>
      <c r="H51736" s="1"/>
    </row>
    <row r="51737">
      <c r="A51737" s="1"/>
      <c r="B51737" s="1"/>
      <c r="C51737" s="1"/>
      <c r="D51737" s="8"/>
      <c r="E51737" s="1"/>
      <c r="F51737" s="1"/>
      <c r="G51737" s="1"/>
      <c r="H51737" s="1"/>
    </row>
    <row r="51738">
      <c r="A51738" s="1"/>
      <c r="B51738" s="1"/>
      <c r="C51738" s="1"/>
      <c r="D51738" s="8"/>
      <c r="E51738" s="1"/>
      <c r="F51738" s="1"/>
      <c r="G51738" s="1"/>
      <c r="H51738" s="1"/>
    </row>
    <row r="51739">
      <c r="A51739" s="1"/>
      <c r="B51739" s="1"/>
      <c r="C51739" s="1"/>
      <c r="D51739" s="8"/>
      <c r="E51739" s="1"/>
      <c r="F51739" s="1"/>
      <c r="G51739" s="1"/>
      <c r="H51739" s="1"/>
    </row>
    <row r="51740">
      <c r="A51740" s="1"/>
      <c r="B51740" s="1"/>
      <c r="C51740" s="1"/>
      <c r="D51740" s="8"/>
      <c r="E51740" s="1"/>
      <c r="F51740" s="1"/>
      <c r="G51740" s="1"/>
      <c r="H51740" s="1"/>
    </row>
    <row r="51741">
      <c r="A51741" s="1"/>
      <c r="B51741" s="1"/>
      <c r="C51741" s="1"/>
      <c r="D51741" s="8"/>
      <c r="E51741" s="1"/>
      <c r="F51741" s="1"/>
      <c r="G51741" s="1"/>
      <c r="H51741" s="1"/>
    </row>
    <row r="51742">
      <c r="A51742" s="1"/>
      <c r="B51742" s="1"/>
      <c r="C51742" s="1"/>
      <c r="D51742" s="8"/>
      <c r="E51742" s="1"/>
      <c r="F51742" s="1"/>
      <c r="G51742" s="1"/>
      <c r="H51742" s="1"/>
    </row>
    <row r="51743">
      <c r="A51743" s="1"/>
      <c r="B51743" s="1"/>
      <c r="C51743" s="1"/>
      <c r="D51743" s="8"/>
      <c r="E51743" s="1"/>
      <c r="F51743" s="1"/>
      <c r="G51743" s="1"/>
      <c r="H51743" s="1"/>
    </row>
    <row r="51744">
      <c r="A51744" s="1"/>
      <c r="B51744" s="1"/>
      <c r="C51744" s="1"/>
      <c r="D51744" s="8"/>
      <c r="E51744" s="1"/>
      <c r="F51744" s="1"/>
      <c r="G51744" s="1"/>
      <c r="H51744" s="1"/>
    </row>
    <row r="51745">
      <c r="A51745" s="1"/>
      <c r="B51745" s="1"/>
      <c r="C51745" s="1"/>
      <c r="D51745" s="8"/>
      <c r="E51745" s="1"/>
      <c r="F51745" s="1"/>
      <c r="G51745" s="1"/>
      <c r="H51745" s="1"/>
    </row>
    <row r="51746">
      <c r="A51746" s="1"/>
      <c r="B51746" s="1"/>
      <c r="C51746" s="1"/>
      <c r="D51746" s="8"/>
      <c r="E51746" s="1"/>
      <c r="F51746" s="1"/>
      <c r="G51746" s="1"/>
      <c r="H51746" s="1"/>
    </row>
    <row r="51747">
      <c r="A51747" s="1"/>
      <c r="B51747" s="1"/>
      <c r="C51747" s="1"/>
      <c r="D51747" s="8"/>
      <c r="E51747" s="1"/>
      <c r="F51747" s="1"/>
      <c r="G51747" s="1"/>
      <c r="H51747" s="1"/>
    </row>
    <row r="51748">
      <c r="A51748" s="1"/>
      <c r="B51748" s="1"/>
      <c r="C51748" s="1"/>
      <c r="D51748" s="8"/>
      <c r="E51748" s="1"/>
      <c r="F51748" s="1"/>
      <c r="G51748" s="1"/>
      <c r="H51748" s="1"/>
    </row>
    <row r="51749">
      <c r="A51749" s="1"/>
      <c r="B51749" s="1"/>
      <c r="C51749" s="1"/>
      <c r="D51749" s="8"/>
      <c r="E51749" s="1"/>
      <c r="F51749" s="1"/>
      <c r="G51749" s="1"/>
      <c r="H51749" s="1"/>
    </row>
    <row r="51750">
      <c r="A51750" s="1"/>
      <c r="B51750" s="1"/>
      <c r="C51750" s="1"/>
      <c r="D51750" s="8"/>
      <c r="E51750" s="1"/>
      <c r="F51750" s="1"/>
      <c r="G51750" s="1"/>
      <c r="H51750" s="1"/>
    </row>
    <row r="51751">
      <c r="A51751" s="1"/>
      <c r="B51751" s="1"/>
      <c r="C51751" s="1"/>
      <c r="D51751" s="8"/>
      <c r="E51751" s="1"/>
      <c r="F51751" s="1"/>
      <c r="G51751" s="1"/>
      <c r="H51751" s="1"/>
    </row>
    <row r="51752">
      <c r="A51752" s="1"/>
      <c r="B51752" s="1"/>
      <c r="C51752" s="1"/>
      <c r="D51752" s="8"/>
      <c r="E51752" s="1"/>
      <c r="F51752" s="1"/>
      <c r="G51752" s="1"/>
      <c r="H51752" s="1"/>
    </row>
    <row r="51753">
      <c r="A51753" s="1"/>
      <c r="B51753" s="1"/>
      <c r="C51753" s="1"/>
      <c r="D51753" s="8"/>
      <c r="E51753" s="1"/>
      <c r="F51753" s="1"/>
      <c r="G51753" s="1"/>
      <c r="H51753" s="1"/>
    </row>
    <row r="51754">
      <c r="A51754" s="1"/>
      <c r="B51754" s="1"/>
      <c r="C51754" s="1"/>
      <c r="D51754" s="8"/>
      <c r="E51754" s="1"/>
      <c r="F51754" s="1"/>
      <c r="G51754" s="1"/>
      <c r="H51754" s="1"/>
    </row>
    <row r="51755">
      <c r="A51755" s="1"/>
      <c r="B51755" s="1"/>
      <c r="C51755" s="1"/>
      <c r="D51755" s="8"/>
      <c r="E51755" s="1"/>
      <c r="F51755" s="1"/>
      <c r="G51755" s="1"/>
      <c r="H51755" s="1"/>
    </row>
    <row r="51756">
      <c r="A51756" s="1"/>
      <c r="B51756" s="1"/>
      <c r="C51756" s="1"/>
      <c r="D51756" s="8"/>
      <c r="E51756" s="1"/>
      <c r="F51756" s="1"/>
      <c r="G51756" s="1"/>
      <c r="H51756" s="1"/>
    </row>
    <row r="51757">
      <c r="A51757" s="1"/>
      <c r="B51757" s="1"/>
      <c r="C51757" s="1"/>
      <c r="D51757" s="8"/>
      <c r="E51757" s="1"/>
      <c r="F51757" s="1"/>
      <c r="G51757" s="1"/>
      <c r="H51757" s="1"/>
    </row>
    <row r="51758">
      <c r="A51758" s="1"/>
      <c r="B51758" s="1"/>
      <c r="C51758" s="1"/>
      <c r="D51758" s="8"/>
      <c r="E51758" s="1"/>
      <c r="F51758" s="1"/>
      <c r="G51758" s="1"/>
      <c r="H51758" s="1"/>
    </row>
    <row r="51759">
      <c r="A51759" s="1"/>
      <c r="B51759" s="1"/>
      <c r="C51759" s="1"/>
      <c r="D51759" s="8"/>
      <c r="E51759" s="1"/>
      <c r="F51759" s="1"/>
      <c r="G51759" s="1"/>
      <c r="H51759" s="1"/>
    </row>
    <row r="51760">
      <c r="A51760" s="1"/>
      <c r="B51760" s="1"/>
      <c r="C51760" s="1"/>
      <c r="D51760" s="8"/>
      <c r="E51760" s="1"/>
      <c r="F51760" s="1"/>
      <c r="G51760" s="1"/>
      <c r="H51760" s="1"/>
    </row>
    <row r="51761">
      <c r="A51761" s="1"/>
      <c r="B51761" s="1"/>
      <c r="C51761" s="1"/>
      <c r="D51761" s="8"/>
      <c r="E51761" s="1"/>
      <c r="F51761" s="1"/>
      <c r="G51761" s="1"/>
      <c r="H51761" s="1"/>
    </row>
    <row r="51762">
      <c r="A51762" s="1"/>
      <c r="B51762" s="1"/>
      <c r="C51762" s="1"/>
      <c r="D51762" s="8"/>
      <c r="E51762" s="1"/>
      <c r="F51762" s="1"/>
      <c r="G51762" s="1"/>
      <c r="H51762" s="1"/>
    </row>
    <row r="51763">
      <c r="A51763" s="1"/>
      <c r="B51763" s="1"/>
      <c r="C51763" s="1"/>
      <c r="D51763" s="8"/>
      <c r="E51763" s="1"/>
      <c r="F51763" s="1"/>
      <c r="G51763" s="1"/>
      <c r="H51763" s="1"/>
    </row>
    <row r="51764">
      <c r="A51764" s="1"/>
      <c r="B51764" s="1"/>
      <c r="C51764" s="1"/>
      <c r="D51764" s="8"/>
      <c r="E51764" s="1"/>
      <c r="F51764" s="1"/>
      <c r="G51764" s="1"/>
      <c r="H51764" s="1"/>
    </row>
    <row r="51765">
      <c r="A51765" s="1"/>
      <c r="B51765" s="1"/>
      <c r="C51765" s="1"/>
      <c r="D51765" s="8"/>
      <c r="E51765" s="1"/>
      <c r="F51765" s="1"/>
      <c r="G51765" s="1"/>
      <c r="H51765" s="1"/>
    </row>
    <row r="51766">
      <c r="A51766" s="1"/>
      <c r="B51766" s="1"/>
      <c r="C51766" s="1"/>
      <c r="D51766" s="8"/>
      <c r="E51766" s="1"/>
      <c r="F51766" s="1"/>
      <c r="G51766" s="1"/>
      <c r="H51766" s="1"/>
    </row>
    <row r="51767">
      <c r="A51767" s="1"/>
      <c r="B51767" s="1"/>
      <c r="C51767" s="1"/>
      <c r="D51767" s="8"/>
      <c r="E51767" s="1"/>
      <c r="F51767" s="1"/>
      <c r="G51767" s="1"/>
      <c r="H51767" s="1"/>
    </row>
    <row r="51768">
      <c r="A51768" s="1"/>
      <c r="B51768" s="1"/>
      <c r="C51768" s="1"/>
      <c r="D51768" s="8"/>
      <c r="E51768" s="1"/>
      <c r="F51768" s="1"/>
      <c r="G51768" s="1"/>
      <c r="H51768" s="1"/>
    </row>
    <row r="51769">
      <c r="A51769" s="1"/>
      <c r="B51769" s="1"/>
      <c r="C51769" s="1"/>
      <c r="D51769" s="8"/>
      <c r="E51769" s="1"/>
      <c r="F51769" s="1"/>
      <c r="G51769" s="1"/>
      <c r="H51769" s="1"/>
    </row>
    <row r="51770">
      <c r="A51770" s="1"/>
      <c r="B51770" s="1"/>
      <c r="C51770" s="1"/>
      <c r="D51770" s="8"/>
      <c r="E51770" s="1"/>
      <c r="F51770" s="1"/>
      <c r="G51770" s="1"/>
      <c r="H51770" s="1"/>
    </row>
    <row r="51771">
      <c r="A51771" s="1"/>
      <c r="B51771" s="1"/>
      <c r="C51771" s="1"/>
      <c r="D51771" s="8"/>
      <c r="E51771" s="1"/>
      <c r="F51771" s="1"/>
      <c r="G51771" s="1"/>
      <c r="H51771" s="1"/>
    </row>
    <row r="51772">
      <c r="A51772" s="1"/>
      <c r="B51772" s="1"/>
      <c r="C51772" s="1"/>
      <c r="D51772" s="8"/>
      <c r="E51772" s="1"/>
      <c r="F51772" s="1"/>
      <c r="G51772" s="1"/>
      <c r="H51772" s="1"/>
    </row>
    <row r="51773">
      <c r="A51773" s="1"/>
      <c r="B51773" s="1"/>
      <c r="C51773" s="1"/>
      <c r="D51773" s="8"/>
      <c r="E51773" s="1"/>
      <c r="F51773" s="1"/>
      <c r="G51773" s="1"/>
      <c r="H51773" s="1"/>
    </row>
    <row r="51774">
      <c r="A51774" s="1"/>
      <c r="B51774" s="1"/>
      <c r="C51774" s="1"/>
      <c r="D51774" s="8"/>
      <c r="E51774" s="1"/>
      <c r="F51774" s="1"/>
      <c r="G51774" s="1"/>
      <c r="H51774" s="1"/>
    </row>
    <row r="51775">
      <c r="A51775" s="1"/>
      <c r="B51775" s="1"/>
      <c r="C51775" s="1"/>
      <c r="D51775" s="8"/>
      <c r="E51775" s="1"/>
      <c r="F51775" s="1"/>
      <c r="G51775" s="1"/>
      <c r="H51775" s="1"/>
    </row>
    <row r="51776">
      <c r="A51776" s="1"/>
      <c r="B51776" s="1"/>
      <c r="C51776" s="1"/>
      <c r="D51776" s="8"/>
      <c r="E51776" s="1"/>
      <c r="F51776" s="1"/>
      <c r="G51776" s="1"/>
      <c r="H51776" s="1"/>
    </row>
    <row r="51777">
      <c r="A51777" s="1"/>
      <c r="B51777" s="1"/>
      <c r="C51777" s="1"/>
      <c r="D51777" s="8"/>
      <c r="E51777" s="1"/>
      <c r="F51777" s="1"/>
      <c r="G51777" s="1"/>
      <c r="H51777" s="1"/>
    </row>
    <row r="51778">
      <c r="A51778" s="1"/>
      <c r="B51778" s="1"/>
      <c r="C51778" s="1"/>
      <c r="D51778" s="8"/>
      <c r="E51778" s="1"/>
      <c r="F51778" s="1"/>
      <c r="G51778" s="1"/>
      <c r="H51778" s="1"/>
    </row>
    <row r="51779">
      <c r="A51779" s="1"/>
      <c r="B51779" s="1"/>
      <c r="C51779" s="1"/>
      <c r="D51779" s="8"/>
      <c r="E51779" s="1"/>
      <c r="F51779" s="1"/>
      <c r="G51779" s="1"/>
      <c r="H51779" s="1"/>
    </row>
    <row r="51780">
      <c r="A51780" s="1"/>
      <c r="B51780" s="1"/>
      <c r="C51780" s="1"/>
      <c r="D51780" s="8"/>
      <c r="E51780" s="1"/>
      <c r="F51780" s="1"/>
      <c r="G51780" s="1"/>
      <c r="H51780" s="1"/>
    </row>
    <row r="51781">
      <c r="A51781" s="1"/>
      <c r="B51781" s="1"/>
      <c r="C51781" s="1"/>
      <c r="D51781" s="8"/>
      <c r="E51781" s="1"/>
      <c r="F51781" s="1"/>
      <c r="G51781" s="1"/>
      <c r="H51781" s="1"/>
    </row>
    <row r="51782">
      <c r="A51782" s="1"/>
      <c r="B51782" s="1"/>
      <c r="C51782" s="1"/>
      <c r="D51782" s="8"/>
      <c r="E51782" s="1"/>
      <c r="F51782" s="1"/>
      <c r="G51782" s="1"/>
      <c r="H51782" s="1"/>
    </row>
    <row r="51783">
      <c r="A51783" s="1"/>
      <c r="B51783" s="1"/>
      <c r="C51783" s="1"/>
      <c r="D51783" s="8"/>
      <c r="E51783" s="1"/>
      <c r="F51783" s="1"/>
      <c r="G51783" s="1"/>
      <c r="H51783" s="1"/>
    </row>
    <row r="51784">
      <c r="A51784" s="1"/>
      <c r="B51784" s="1"/>
      <c r="C51784" s="1"/>
      <c r="D51784" s="8"/>
      <c r="E51784" s="1"/>
      <c r="F51784" s="1"/>
      <c r="G51784" s="1"/>
      <c r="H51784" s="1"/>
    </row>
    <row r="51785">
      <c r="A51785" s="1"/>
      <c r="B51785" s="1"/>
      <c r="C51785" s="1"/>
      <c r="D51785" s="8"/>
      <c r="E51785" s="1"/>
      <c r="F51785" s="1"/>
      <c r="G51785" s="1"/>
      <c r="H51785" s="1"/>
    </row>
    <row r="51786">
      <c r="A51786" s="1"/>
      <c r="B51786" s="1"/>
      <c r="C51786" s="1"/>
      <c r="D51786" s="8"/>
      <c r="E51786" s="1"/>
      <c r="F51786" s="1"/>
      <c r="G51786" s="1"/>
      <c r="H51786" s="1"/>
    </row>
    <row r="51787">
      <c r="A51787" s="1"/>
      <c r="B51787" s="1"/>
      <c r="C51787" s="1"/>
      <c r="D51787" s="8"/>
      <c r="E51787" s="1"/>
      <c r="F51787" s="1"/>
      <c r="G51787" s="1"/>
      <c r="H51787" s="1"/>
    </row>
    <row r="51788">
      <c r="A51788" s="1"/>
      <c r="B51788" s="1"/>
      <c r="C51788" s="1"/>
      <c r="D51788" s="8"/>
      <c r="E51788" s="1"/>
      <c r="F51788" s="1"/>
      <c r="G51788" s="1"/>
      <c r="H51788" s="1"/>
    </row>
    <row r="51789">
      <c r="A51789" s="1"/>
      <c r="B51789" s="1"/>
      <c r="C51789" s="1"/>
      <c r="D51789" s="8"/>
      <c r="E51789" s="1"/>
      <c r="F51789" s="1"/>
      <c r="G51789" s="1"/>
      <c r="H51789" s="1"/>
    </row>
    <row r="51790">
      <c r="A51790" s="1"/>
      <c r="B51790" s="1"/>
      <c r="C51790" s="1"/>
      <c r="D51790" s="8"/>
      <c r="E51790" s="1"/>
      <c r="F51790" s="1"/>
      <c r="G51790" s="1"/>
      <c r="H51790" s="1"/>
    </row>
    <row r="51791">
      <c r="A51791" s="1"/>
      <c r="B51791" s="1"/>
      <c r="C51791" s="1"/>
      <c r="D51791" s="8"/>
      <c r="E51791" s="1"/>
      <c r="F51791" s="1"/>
      <c r="G51791" s="1"/>
      <c r="H51791" s="1"/>
    </row>
    <row r="51792">
      <c r="A51792" s="1"/>
      <c r="B51792" s="1"/>
      <c r="C51792" s="1"/>
      <c r="D51792" s="8"/>
      <c r="E51792" s="1"/>
      <c r="F51792" s="1"/>
      <c r="G51792" s="1"/>
      <c r="H51792" s="1"/>
    </row>
    <row r="51793">
      <c r="A51793" s="1"/>
      <c r="B51793" s="1"/>
      <c r="C51793" s="1"/>
      <c r="D51793" s="8"/>
      <c r="E51793" s="1"/>
      <c r="F51793" s="1"/>
      <c r="G51793" s="1"/>
      <c r="H51793" s="1"/>
    </row>
    <row r="51794">
      <c r="A51794" s="1"/>
      <c r="B51794" s="1"/>
      <c r="C51794" s="1"/>
      <c r="D51794" s="8"/>
      <c r="E51794" s="1"/>
      <c r="F51794" s="1"/>
      <c r="G51794" s="1"/>
      <c r="H51794" s="1"/>
    </row>
    <row r="51795">
      <c r="A51795" s="1"/>
      <c r="B51795" s="1"/>
      <c r="C51795" s="1"/>
      <c r="D51795" s="8"/>
      <c r="E51795" s="1"/>
      <c r="F51795" s="1"/>
      <c r="G51795" s="1"/>
      <c r="H51795" s="1"/>
    </row>
    <row r="51796">
      <c r="A51796" s="1"/>
      <c r="B51796" s="1"/>
      <c r="C51796" s="1"/>
      <c r="D51796" s="8"/>
      <c r="E51796" s="1"/>
      <c r="F51796" s="1"/>
      <c r="G51796" s="1"/>
      <c r="H51796" s="1"/>
    </row>
    <row r="51797">
      <c r="A51797" s="1"/>
      <c r="B51797" s="1"/>
      <c r="C51797" s="1"/>
      <c r="D51797" s="8"/>
      <c r="E51797" s="1"/>
      <c r="F51797" s="1"/>
      <c r="G51797" s="1"/>
      <c r="H51797" s="1"/>
    </row>
    <row r="51798">
      <c r="A51798" s="1"/>
      <c r="B51798" s="1"/>
      <c r="C51798" s="1"/>
      <c r="D51798" s="8"/>
      <c r="E51798" s="1"/>
      <c r="F51798" s="1"/>
      <c r="G51798" s="1"/>
      <c r="H51798" s="1"/>
    </row>
    <row r="51799">
      <c r="A51799" s="1"/>
      <c r="B51799" s="1"/>
      <c r="C51799" s="1"/>
      <c r="D51799" s="8"/>
      <c r="E51799" s="1"/>
      <c r="F51799" s="1"/>
      <c r="G51799" s="1"/>
      <c r="H51799" s="1"/>
    </row>
    <row r="51800">
      <c r="A51800" s="1"/>
      <c r="B51800" s="1"/>
      <c r="C51800" s="1"/>
      <c r="D51800" s="8"/>
      <c r="E51800" s="1"/>
      <c r="F51800" s="1"/>
      <c r="G51800" s="1"/>
      <c r="H51800" s="1"/>
    </row>
    <row r="51801">
      <c r="A51801" s="1"/>
      <c r="B51801" s="1"/>
      <c r="C51801" s="1"/>
      <c r="D51801" s="8"/>
      <c r="E51801" s="1"/>
      <c r="F51801" s="1"/>
      <c r="G51801" s="1"/>
      <c r="H51801" s="1"/>
    </row>
    <row r="51802">
      <c r="A51802" s="1"/>
      <c r="B51802" s="1"/>
      <c r="C51802" s="1"/>
      <c r="D51802" s="8"/>
      <c r="E51802" s="1"/>
      <c r="F51802" s="1"/>
      <c r="G51802" s="1"/>
      <c r="H51802" s="1"/>
    </row>
    <row r="51803">
      <c r="A51803" s="1"/>
      <c r="B51803" s="1"/>
      <c r="C51803" s="1"/>
      <c r="D51803" s="8"/>
      <c r="E51803" s="1"/>
      <c r="F51803" s="1"/>
      <c r="G51803" s="1"/>
      <c r="H51803" s="1"/>
    </row>
    <row r="51804">
      <c r="A51804" s="1"/>
      <c r="B51804" s="1"/>
      <c r="C51804" s="1"/>
      <c r="D51804" s="8"/>
      <c r="E51804" s="1"/>
      <c r="F51804" s="1"/>
      <c r="G51804" s="1"/>
      <c r="H51804" s="1"/>
    </row>
    <row r="51805">
      <c r="A51805" s="1"/>
      <c r="B51805" s="1"/>
      <c r="C51805" s="1"/>
      <c r="D51805" s="8"/>
      <c r="E51805" s="1"/>
      <c r="F51805" s="1"/>
      <c r="G51805" s="1"/>
      <c r="H51805" s="1"/>
    </row>
    <row r="51806">
      <c r="A51806" s="1"/>
      <c r="B51806" s="1"/>
      <c r="C51806" s="1"/>
      <c r="D51806" s="8"/>
      <c r="E51806" s="1"/>
      <c r="F51806" s="1"/>
      <c r="G51806" s="1"/>
      <c r="H51806" s="1"/>
    </row>
    <row r="51807">
      <c r="A51807" s="1"/>
      <c r="B51807" s="1"/>
      <c r="C51807" s="1"/>
      <c r="D51807" s="8"/>
      <c r="E51807" s="1"/>
      <c r="F51807" s="1"/>
      <c r="G51807" s="1"/>
      <c r="H51807" s="1"/>
    </row>
    <row r="51808">
      <c r="A51808" s="1"/>
      <c r="B51808" s="1"/>
      <c r="C51808" s="1"/>
      <c r="D51808" s="8"/>
      <c r="E51808" s="1"/>
      <c r="F51808" s="1"/>
      <c r="G51808" s="1"/>
      <c r="H51808" s="1"/>
    </row>
    <row r="51809">
      <c r="A51809" s="1"/>
      <c r="B51809" s="1"/>
      <c r="C51809" s="1"/>
      <c r="D51809" s="8"/>
      <c r="E51809" s="1"/>
      <c r="F51809" s="1"/>
      <c r="G51809" s="1"/>
      <c r="H51809" s="1"/>
    </row>
    <row r="51810">
      <c r="A51810" s="1"/>
      <c r="B51810" s="1"/>
      <c r="C51810" s="1"/>
      <c r="D51810" s="8"/>
      <c r="E51810" s="1"/>
      <c r="F51810" s="1"/>
      <c r="G51810" s="1"/>
      <c r="H51810" s="1"/>
    </row>
    <row r="51811">
      <c r="A51811" s="1"/>
      <c r="B51811" s="1"/>
      <c r="C51811" s="1"/>
      <c r="D51811" s="8"/>
      <c r="E51811" s="1"/>
      <c r="F51811" s="1"/>
      <c r="G51811" s="1"/>
      <c r="H51811" s="1"/>
    </row>
    <row r="51812">
      <c r="A51812" s="1"/>
      <c r="B51812" s="1"/>
      <c r="C51812" s="1"/>
      <c r="D51812" s="8"/>
      <c r="E51812" s="1"/>
      <c r="F51812" s="1"/>
      <c r="G51812" s="1"/>
      <c r="H51812" s="1"/>
    </row>
    <row r="51813">
      <c r="A51813" s="1"/>
      <c r="B51813" s="1"/>
      <c r="C51813" s="1"/>
      <c r="D51813" s="8"/>
      <c r="E51813" s="1"/>
      <c r="F51813" s="1"/>
      <c r="G51813" s="1"/>
      <c r="H51813" s="1"/>
    </row>
    <row r="51814">
      <c r="A51814" s="1"/>
      <c r="B51814" s="1"/>
      <c r="C51814" s="1"/>
      <c r="D51814" s="8"/>
      <c r="E51814" s="1"/>
      <c r="F51814" s="1"/>
      <c r="G51814" s="1"/>
      <c r="H51814" s="1"/>
    </row>
    <row r="51815">
      <c r="A51815" s="1"/>
      <c r="B51815" s="1"/>
      <c r="C51815" s="1"/>
      <c r="D51815" s="8"/>
      <c r="E51815" s="1"/>
      <c r="F51815" s="1"/>
      <c r="G51815" s="1"/>
      <c r="H51815" s="1"/>
    </row>
    <row r="51816">
      <c r="A51816" s="1"/>
      <c r="B51816" s="1"/>
      <c r="C51816" s="1"/>
      <c r="D51816" s="8"/>
      <c r="E51816" s="1"/>
      <c r="F51816" s="1"/>
      <c r="G51816" s="1"/>
      <c r="H51816" s="1"/>
    </row>
    <row r="51817">
      <c r="A51817" s="1"/>
      <c r="B51817" s="1"/>
      <c r="C51817" s="1"/>
      <c r="D51817" s="8"/>
      <c r="E51817" s="1"/>
      <c r="F51817" s="1"/>
      <c r="G51817" s="1"/>
      <c r="H51817" s="1"/>
    </row>
    <row r="51818">
      <c r="A51818" s="1"/>
      <c r="B51818" s="1"/>
      <c r="C51818" s="1"/>
      <c r="D51818" s="8"/>
      <c r="E51818" s="1"/>
      <c r="F51818" s="1"/>
      <c r="G51818" s="1"/>
      <c r="H51818" s="1"/>
    </row>
    <row r="51819">
      <c r="A51819" s="1"/>
      <c r="B51819" s="1"/>
      <c r="C51819" s="1"/>
      <c r="D51819" s="8"/>
      <c r="E51819" s="1"/>
      <c r="F51819" s="1"/>
      <c r="G51819" s="1"/>
      <c r="H51819" s="1"/>
    </row>
    <row r="51820">
      <c r="A51820" s="1"/>
      <c r="B51820" s="1"/>
      <c r="C51820" s="1"/>
      <c r="D51820" s="8"/>
      <c r="E51820" s="1"/>
      <c r="F51820" s="1"/>
      <c r="G51820" s="1"/>
      <c r="H51820" s="1"/>
    </row>
    <row r="51821">
      <c r="A51821" s="1"/>
      <c r="B51821" s="1"/>
      <c r="C51821" s="1"/>
      <c r="D51821" s="8"/>
      <c r="E51821" s="1"/>
      <c r="F51821" s="1"/>
      <c r="G51821" s="1"/>
      <c r="H51821" s="1"/>
    </row>
    <row r="51822">
      <c r="A51822" s="1"/>
      <c r="B51822" s="1"/>
      <c r="C51822" s="1"/>
      <c r="D51822" s="8"/>
      <c r="E51822" s="1"/>
      <c r="F51822" s="1"/>
      <c r="G51822" s="1"/>
      <c r="H51822" s="1"/>
    </row>
    <row r="51823">
      <c r="A51823" s="1"/>
      <c r="B51823" s="1"/>
      <c r="C51823" s="1"/>
      <c r="D51823" s="8"/>
      <c r="E51823" s="1"/>
      <c r="F51823" s="1"/>
      <c r="G51823" s="1"/>
      <c r="H51823" s="1"/>
    </row>
    <row r="51824">
      <c r="A51824" s="1"/>
      <c r="B51824" s="1"/>
      <c r="C51824" s="1"/>
      <c r="D51824" s="8"/>
      <c r="E51824" s="1"/>
      <c r="F51824" s="1"/>
      <c r="G51824" s="1"/>
      <c r="H51824" s="1"/>
    </row>
    <row r="51825">
      <c r="A51825" s="1"/>
      <c r="B51825" s="1"/>
      <c r="C51825" s="1"/>
      <c r="D51825" s="8"/>
      <c r="E51825" s="1"/>
      <c r="F51825" s="1"/>
      <c r="G51825" s="1"/>
      <c r="H51825" s="1"/>
    </row>
    <row r="51826">
      <c r="A51826" s="1"/>
      <c r="B51826" s="1"/>
      <c r="C51826" s="1"/>
      <c r="D51826" s="8"/>
      <c r="E51826" s="1"/>
      <c r="F51826" s="1"/>
      <c r="G51826" s="1"/>
      <c r="H51826" s="1"/>
    </row>
    <row r="51827">
      <c r="A51827" s="1"/>
      <c r="B51827" s="1"/>
      <c r="C51827" s="1"/>
      <c r="D51827" s="8"/>
      <c r="E51827" s="1"/>
      <c r="F51827" s="1"/>
      <c r="G51827" s="1"/>
      <c r="H51827" s="1"/>
    </row>
    <row r="51828">
      <c r="A51828" s="1"/>
      <c r="B51828" s="1"/>
      <c r="C51828" s="1"/>
      <c r="D51828" s="8"/>
      <c r="E51828" s="1"/>
      <c r="F51828" s="1"/>
      <c r="G51828" s="1"/>
      <c r="H51828" s="1"/>
    </row>
    <row r="51829">
      <c r="A51829" s="1"/>
      <c r="B51829" s="1"/>
      <c r="C51829" s="1"/>
      <c r="D51829" s="8"/>
      <c r="E51829" s="1"/>
      <c r="F51829" s="1"/>
      <c r="G51829" s="1"/>
      <c r="H51829" s="1"/>
    </row>
    <row r="51830">
      <c r="A51830" s="1"/>
      <c r="B51830" s="1"/>
      <c r="C51830" s="1"/>
      <c r="D51830" s="8"/>
      <c r="E51830" s="1"/>
      <c r="F51830" s="1"/>
      <c r="G51830" s="1"/>
      <c r="H51830" s="1"/>
    </row>
    <row r="51831">
      <c r="A51831" s="1"/>
      <c r="B51831" s="1"/>
      <c r="C51831" s="1"/>
      <c r="D51831" s="8"/>
      <c r="E51831" s="1"/>
      <c r="F51831" s="1"/>
      <c r="G51831" s="1"/>
      <c r="H51831" s="1"/>
    </row>
    <row r="51832">
      <c r="A51832" s="1"/>
      <c r="B51832" s="1"/>
      <c r="C51832" s="1"/>
      <c r="D51832" s="8"/>
      <c r="E51832" s="1"/>
      <c r="F51832" s="1"/>
      <c r="G51832" s="1"/>
      <c r="H51832" s="1"/>
    </row>
    <row r="51833">
      <c r="A51833" s="1"/>
      <c r="B51833" s="1"/>
      <c r="C51833" s="1"/>
      <c r="D51833" s="8"/>
      <c r="E51833" s="1"/>
      <c r="F51833" s="1"/>
      <c r="G51833" s="1"/>
      <c r="H51833" s="1"/>
    </row>
    <row r="51834">
      <c r="A51834" s="1"/>
      <c r="B51834" s="1"/>
      <c r="C51834" s="1"/>
      <c r="D51834" s="8"/>
      <c r="E51834" s="1"/>
      <c r="F51834" s="1"/>
      <c r="G51834" s="1"/>
      <c r="H51834" s="1"/>
    </row>
    <row r="51835">
      <c r="A51835" s="1"/>
      <c r="B51835" s="1"/>
      <c r="C51835" s="1"/>
      <c r="D51835" s="8"/>
      <c r="E51835" s="1"/>
      <c r="F51835" s="1"/>
      <c r="G51835" s="1"/>
      <c r="H51835" s="1"/>
    </row>
    <row r="51836">
      <c r="A51836" s="1"/>
      <c r="B51836" s="1"/>
      <c r="C51836" s="1"/>
      <c r="D51836" s="8"/>
      <c r="E51836" s="1"/>
      <c r="F51836" s="1"/>
      <c r="G51836" s="1"/>
      <c r="H51836" s="1"/>
    </row>
    <row r="51837">
      <c r="A51837" s="1"/>
      <c r="B51837" s="1"/>
      <c r="C51837" s="1"/>
      <c r="D51837" s="8"/>
      <c r="E51837" s="1"/>
      <c r="F51837" s="1"/>
      <c r="G51837" s="1"/>
      <c r="H51837" s="1"/>
    </row>
    <row r="51838">
      <c r="A51838" s="1"/>
      <c r="B51838" s="1"/>
      <c r="C51838" s="1"/>
      <c r="D51838" s="8"/>
      <c r="E51838" s="1"/>
      <c r="F51838" s="1"/>
      <c r="G51838" s="1"/>
      <c r="H51838" s="1"/>
    </row>
    <row r="51839">
      <c r="A51839" s="1"/>
      <c r="B51839" s="1"/>
      <c r="C51839" s="1"/>
      <c r="D51839" s="8"/>
      <c r="E51839" s="1"/>
      <c r="F51839" s="1"/>
      <c r="G51839" s="1"/>
      <c r="H51839" s="1"/>
    </row>
    <row r="51840">
      <c r="A51840" s="1"/>
      <c r="B51840" s="1"/>
      <c r="C51840" s="1"/>
      <c r="D51840" s="8"/>
      <c r="E51840" s="1"/>
      <c r="F51840" s="1"/>
      <c r="G51840" s="1"/>
      <c r="H51840" s="1"/>
    </row>
    <row r="51841">
      <c r="A51841" s="1"/>
      <c r="B51841" s="1"/>
      <c r="C51841" s="1"/>
      <c r="D51841" s="8"/>
      <c r="E51841" s="1"/>
      <c r="F51841" s="1"/>
      <c r="G51841" s="1"/>
      <c r="H51841" s="1"/>
    </row>
    <row r="51842">
      <c r="A51842" s="1"/>
      <c r="B51842" s="1"/>
      <c r="C51842" s="1"/>
      <c r="D51842" s="8"/>
      <c r="E51842" s="1"/>
      <c r="F51842" s="1"/>
      <c r="G51842" s="1"/>
      <c r="H51842" s="1"/>
    </row>
    <row r="51843">
      <c r="A51843" s="1"/>
      <c r="B51843" s="1"/>
      <c r="C51843" s="1"/>
      <c r="D51843" s="8"/>
      <c r="E51843" s="1"/>
      <c r="F51843" s="1"/>
      <c r="G51843" s="1"/>
      <c r="H51843" s="1"/>
    </row>
    <row r="51844">
      <c r="A51844" s="1"/>
      <c r="B51844" s="1"/>
      <c r="C51844" s="1"/>
      <c r="D51844" s="8"/>
      <c r="E51844" s="1"/>
      <c r="F51844" s="1"/>
      <c r="G51844" s="1"/>
      <c r="H51844" s="1"/>
    </row>
    <row r="51845">
      <c r="A51845" s="1"/>
      <c r="B51845" s="1"/>
      <c r="C51845" s="1"/>
      <c r="D51845" s="8"/>
      <c r="E51845" s="1"/>
      <c r="F51845" s="1"/>
      <c r="G51845" s="1"/>
      <c r="H51845" s="1"/>
    </row>
    <row r="51846">
      <c r="A51846" s="1"/>
      <c r="B51846" s="1"/>
      <c r="C51846" s="1"/>
      <c r="D51846" s="8"/>
      <c r="E51846" s="1"/>
      <c r="F51846" s="1"/>
      <c r="G51846" s="1"/>
      <c r="H51846" s="1"/>
    </row>
    <row r="51847">
      <c r="A51847" s="1"/>
      <c r="B51847" s="1"/>
      <c r="C51847" s="1"/>
      <c r="D51847" s="8"/>
      <c r="E51847" s="1"/>
      <c r="F51847" s="1"/>
      <c r="G51847" s="1"/>
      <c r="H51847" s="1"/>
    </row>
    <row r="51848">
      <c r="A51848" s="1"/>
      <c r="B51848" s="1"/>
      <c r="C51848" s="1"/>
      <c r="D51848" s="8"/>
      <c r="E51848" s="1"/>
      <c r="F51848" s="1"/>
      <c r="G51848" s="1"/>
      <c r="H51848" s="1"/>
    </row>
    <row r="51849">
      <c r="A51849" s="1"/>
      <c r="B51849" s="1"/>
      <c r="C51849" s="1"/>
      <c r="D51849" s="8"/>
      <c r="E51849" s="1"/>
      <c r="F51849" s="1"/>
      <c r="G51849" s="1"/>
      <c r="H51849" s="1"/>
    </row>
    <row r="51850">
      <c r="A51850" s="1"/>
      <c r="B51850" s="1"/>
      <c r="C51850" s="1"/>
      <c r="D51850" s="8"/>
      <c r="E51850" s="1"/>
      <c r="F51850" s="1"/>
      <c r="G51850" s="1"/>
      <c r="H51850" s="1"/>
    </row>
    <row r="51851">
      <c r="A51851" s="1"/>
      <c r="B51851" s="1"/>
      <c r="C51851" s="1"/>
      <c r="D51851" s="8"/>
      <c r="E51851" s="1"/>
      <c r="F51851" s="1"/>
      <c r="G51851" s="1"/>
      <c r="H51851" s="1"/>
    </row>
    <row r="51852">
      <c r="A51852" s="1"/>
      <c r="B51852" s="1"/>
      <c r="C51852" s="1"/>
      <c r="D51852" s="8"/>
      <c r="E51852" s="1"/>
      <c r="F51852" s="1"/>
      <c r="G51852" s="1"/>
      <c r="H51852" s="1"/>
    </row>
    <row r="51853">
      <c r="A51853" s="1"/>
      <c r="B51853" s="1"/>
      <c r="C51853" s="1"/>
      <c r="D51853" s="8"/>
      <c r="E51853" s="1"/>
      <c r="F51853" s="1"/>
      <c r="G51853" s="1"/>
      <c r="H51853" s="1"/>
    </row>
    <row r="51854">
      <c r="A51854" s="1"/>
      <c r="B51854" s="1"/>
      <c r="C51854" s="1"/>
      <c r="D51854" s="8"/>
      <c r="E51854" s="1"/>
      <c r="F51854" s="1"/>
      <c r="G51854" s="1"/>
      <c r="H51854" s="1"/>
    </row>
    <row r="51855">
      <c r="A51855" s="1"/>
      <c r="B51855" s="1"/>
      <c r="C51855" s="1"/>
      <c r="D51855" s="8"/>
      <c r="E51855" s="1"/>
      <c r="F51855" s="1"/>
      <c r="G51855" s="1"/>
      <c r="H51855" s="1"/>
    </row>
    <row r="51856">
      <c r="A51856" s="1"/>
      <c r="B51856" s="1"/>
      <c r="C51856" s="1"/>
      <c r="D51856" s="8"/>
      <c r="E51856" s="1"/>
      <c r="F51856" s="1"/>
      <c r="G51856" s="1"/>
      <c r="H51856" s="1"/>
    </row>
    <row r="51857">
      <c r="A51857" s="1"/>
      <c r="B51857" s="1"/>
      <c r="C51857" s="1"/>
      <c r="D51857" s="8"/>
      <c r="E51857" s="1"/>
      <c r="F51857" s="1"/>
      <c r="G51857" s="1"/>
      <c r="H51857" s="1"/>
    </row>
    <row r="51858">
      <c r="A51858" s="1"/>
      <c r="B51858" s="1"/>
      <c r="C51858" s="1"/>
      <c r="D51858" s="8"/>
      <c r="E51858" s="1"/>
      <c r="F51858" s="1"/>
      <c r="G51858" s="1"/>
      <c r="H51858" s="1"/>
    </row>
    <row r="51859">
      <c r="A51859" s="1"/>
      <c r="B51859" s="1"/>
      <c r="C51859" s="1"/>
      <c r="D51859" s="8"/>
      <c r="E51859" s="1"/>
      <c r="F51859" s="1"/>
      <c r="G51859" s="1"/>
      <c r="H51859" s="1"/>
    </row>
    <row r="51860">
      <c r="A51860" s="1"/>
      <c r="B51860" s="1"/>
      <c r="C51860" s="1"/>
      <c r="D51860" s="8"/>
      <c r="E51860" s="1"/>
      <c r="F51860" s="1"/>
      <c r="G51860" s="1"/>
      <c r="H51860" s="1"/>
    </row>
    <row r="51861">
      <c r="A51861" s="1"/>
      <c r="B51861" s="1"/>
      <c r="C51861" s="1"/>
      <c r="D51861" s="8"/>
      <c r="E51861" s="1"/>
      <c r="F51861" s="1"/>
      <c r="G51861" s="1"/>
      <c r="H51861" s="1"/>
    </row>
    <row r="51862">
      <c r="A51862" s="1"/>
      <c r="B51862" s="1"/>
      <c r="C51862" s="1"/>
      <c r="D51862" s="8"/>
      <c r="E51862" s="1"/>
      <c r="F51862" s="1"/>
      <c r="G51862" s="1"/>
      <c r="H51862" s="1"/>
    </row>
    <row r="51863">
      <c r="A51863" s="1"/>
      <c r="B51863" s="1"/>
      <c r="C51863" s="1"/>
      <c r="D51863" s="8"/>
      <c r="E51863" s="1"/>
      <c r="F51863" s="1"/>
      <c r="G51863" s="1"/>
      <c r="H51863" s="1"/>
    </row>
    <row r="51864">
      <c r="A51864" s="1"/>
      <c r="B51864" s="1"/>
      <c r="C51864" s="1"/>
      <c r="D51864" s="8"/>
      <c r="E51864" s="1"/>
      <c r="F51864" s="1"/>
      <c r="G51864" s="1"/>
      <c r="H51864" s="1"/>
    </row>
    <row r="51865">
      <c r="A51865" s="1"/>
      <c r="B51865" s="1"/>
      <c r="C51865" s="1"/>
      <c r="D51865" s="8"/>
      <c r="E51865" s="1"/>
      <c r="F51865" s="1"/>
      <c r="G51865" s="1"/>
      <c r="H51865" s="1"/>
    </row>
    <row r="51866">
      <c r="A51866" s="1"/>
      <c r="B51866" s="1"/>
      <c r="C51866" s="1"/>
      <c r="D51866" s="8"/>
      <c r="E51866" s="1"/>
      <c r="F51866" s="1"/>
      <c r="G51866" s="1"/>
      <c r="H51866" s="1"/>
    </row>
    <row r="51867">
      <c r="A51867" s="1"/>
      <c r="B51867" s="1"/>
      <c r="C51867" s="1"/>
      <c r="D51867" s="8"/>
      <c r="E51867" s="1"/>
      <c r="F51867" s="1"/>
      <c r="G51867" s="1"/>
      <c r="H51867" s="1"/>
    </row>
    <row r="51868">
      <c r="A51868" s="1"/>
      <c r="B51868" s="1"/>
      <c r="C51868" s="1"/>
      <c r="D51868" s="8"/>
      <c r="E51868" s="1"/>
      <c r="F51868" s="1"/>
      <c r="G51868" s="1"/>
      <c r="H51868" s="1"/>
    </row>
    <row r="51869">
      <c r="A51869" s="1"/>
      <c r="B51869" s="1"/>
      <c r="C51869" s="1"/>
      <c r="D51869" s="8"/>
      <c r="E51869" s="1"/>
      <c r="F51869" s="1"/>
      <c r="G51869" s="1"/>
      <c r="H51869" s="1"/>
    </row>
    <row r="51870">
      <c r="A51870" s="1"/>
      <c r="B51870" s="1"/>
      <c r="C51870" s="1"/>
      <c r="D51870" s="8"/>
      <c r="E51870" s="1"/>
      <c r="F51870" s="1"/>
      <c r="G51870" s="1"/>
      <c r="H51870" s="1"/>
    </row>
    <row r="51871">
      <c r="A51871" s="1"/>
      <c r="B51871" s="1"/>
      <c r="C51871" s="1"/>
      <c r="D51871" s="8"/>
      <c r="E51871" s="1"/>
      <c r="F51871" s="1"/>
      <c r="G51871" s="1"/>
      <c r="H51871" s="1"/>
    </row>
    <row r="51872">
      <c r="A51872" s="1"/>
      <c r="B51872" s="1"/>
      <c r="C51872" s="1"/>
      <c r="D51872" s="8"/>
      <c r="E51872" s="1"/>
      <c r="F51872" s="1"/>
      <c r="G51872" s="1"/>
      <c r="H51872" s="1"/>
    </row>
    <row r="51873">
      <c r="A51873" s="1"/>
      <c r="B51873" s="1"/>
      <c r="C51873" s="1"/>
      <c r="D51873" s="8"/>
      <c r="E51873" s="1"/>
      <c r="F51873" s="1"/>
      <c r="G51873" s="1"/>
      <c r="H51873" s="1"/>
    </row>
    <row r="51874">
      <c r="A51874" s="1"/>
      <c r="B51874" s="1"/>
      <c r="C51874" s="1"/>
      <c r="D51874" s="8"/>
      <c r="E51874" s="1"/>
      <c r="F51874" s="1"/>
      <c r="G51874" s="1"/>
      <c r="H51874" s="1"/>
    </row>
    <row r="51875">
      <c r="A51875" s="1"/>
      <c r="B51875" s="1"/>
      <c r="C51875" s="1"/>
      <c r="D51875" s="8"/>
      <c r="E51875" s="1"/>
      <c r="F51875" s="1"/>
      <c r="G51875" s="1"/>
      <c r="H51875" s="1"/>
    </row>
    <row r="51876">
      <c r="A51876" s="1"/>
      <c r="B51876" s="1"/>
      <c r="C51876" s="1"/>
      <c r="D51876" s="8"/>
      <c r="E51876" s="1"/>
      <c r="F51876" s="1"/>
      <c r="G51876" s="1"/>
      <c r="H51876" s="1"/>
    </row>
    <row r="51877">
      <c r="A51877" s="1"/>
      <c r="B51877" s="1"/>
      <c r="C51877" s="1"/>
      <c r="D51877" s="8"/>
      <c r="E51877" s="1"/>
      <c r="F51877" s="1"/>
      <c r="G51877" s="1"/>
      <c r="H51877" s="1"/>
    </row>
    <row r="51878">
      <c r="A51878" s="1"/>
      <c r="B51878" s="1"/>
      <c r="C51878" s="1"/>
      <c r="D51878" s="8"/>
      <c r="E51878" s="1"/>
      <c r="F51878" s="1"/>
      <c r="G51878" s="1"/>
      <c r="H51878" s="1"/>
    </row>
    <row r="51879">
      <c r="A51879" s="1"/>
      <c r="B51879" s="1"/>
      <c r="C51879" s="1"/>
      <c r="D51879" s="8"/>
      <c r="E51879" s="1"/>
      <c r="F51879" s="1"/>
      <c r="G51879" s="1"/>
      <c r="H51879" s="1"/>
    </row>
    <row r="51880">
      <c r="A51880" s="1"/>
      <c r="B51880" s="1"/>
      <c r="C51880" s="1"/>
      <c r="D51880" s="8"/>
      <c r="E51880" s="1"/>
      <c r="F51880" s="1"/>
      <c r="G51880" s="1"/>
      <c r="H51880" s="1"/>
    </row>
    <row r="51881">
      <c r="A51881" s="1"/>
      <c r="B51881" s="1"/>
      <c r="C51881" s="1"/>
      <c r="D51881" s="8"/>
      <c r="E51881" s="1"/>
      <c r="F51881" s="1"/>
      <c r="G51881" s="1"/>
      <c r="H51881" s="1"/>
    </row>
    <row r="51882">
      <c r="A51882" s="1"/>
      <c r="B51882" s="1"/>
      <c r="C51882" s="1"/>
      <c r="D51882" s="8"/>
      <c r="E51882" s="1"/>
      <c r="F51882" s="1"/>
      <c r="G51882" s="1"/>
      <c r="H51882" s="1"/>
    </row>
    <row r="51883">
      <c r="A51883" s="1"/>
      <c r="B51883" s="1"/>
      <c r="C51883" s="1"/>
      <c r="D51883" s="8"/>
      <c r="E51883" s="1"/>
      <c r="F51883" s="1"/>
      <c r="G51883" s="1"/>
      <c r="H51883" s="1"/>
    </row>
    <row r="51884">
      <c r="A51884" s="1"/>
      <c r="B51884" s="1"/>
      <c r="C51884" s="1"/>
      <c r="D51884" s="8"/>
      <c r="E51884" s="1"/>
      <c r="F51884" s="1"/>
      <c r="G51884" s="1"/>
      <c r="H51884" s="1"/>
    </row>
    <row r="51885">
      <c r="A51885" s="1"/>
      <c r="B51885" s="1"/>
      <c r="C51885" s="1"/>
      <c r="D51885" s="8"/>
      <c r="E51885" s="1"/>
      <c r="F51885" s="1"/>
      <c r="G51885" s="1"/>
      <c r="H51885" s="1"/>
    </row>
    <row r="51886">
      <c r="A51886" s="1"/>
      <c r="B51886" s="1"/>
      <c r="C51886" s="1"/>
      <c r="D51886" s="8"/>
      <c r="E51886" s="1"/>
      <c r="F51886" s="1"/>
      <c r="G51886" s="1"/>
      <c r="H51886" s="1"/>
    </row>
    <row r="51887">
      <c r="A51887" s="1"/>
      <c r="B51887" s="1"/>
      <c r="C51887" s="1"/>
      <c r="D51887" s="8"/>
      <c r="E51887" s="1"/>
      <c r="F51887" s="1"/>
      <c r="G51887" s="1"/>
      <c r="H51887" s="1"/>
    </row>
    <row r="51888">
      <c r="A51888" s="1"/>
      <c r="B51888" s="1"/>
      <c r="C51888" s="1"/>
      <c r="D51888" s="8"/>
      <c r="E51888" s="1"/>
      <c r="F51888" s="1"/>
      <c r="G51888" s="1"/>
      <c r="H51888" s="1"/>
    </row>
    <row r="51889">
      <c r="A51889" s="1"/>
      <c r="B51889" s="1"/>
      <c r="C51889" s="1"/>
      <c r="D51889" s="8"/>
      <c r="E51889" s="1"/>
      <c r="F51889" s="1"/>
      <c r="G51889" s="1"/>
      <c r="H51889" s="1"/>
    </row>
    <row r="51890">
      <c r="A51890" s="1"/>
      <c r="B51890" s="1"/>
      <c r="C51890" s="1"/>
      <c r="D51890" s="8"/>
      <c r="E51890" s="1"/>
      <c r="F51890" s="1"/>
      <c r="G51890" s="1"/>
      <c r="H51890" s="1"/>
    </row>
    <row r="51891">
      <c r="A51891" s="1"/>
      <c r="B51891" s="1"/>
      <c r="C51891" s="1"/>
      <c r="D51891" s="8"/>
      <c r="E51891" s="1"/>
      <c r="F51891" s="1"/>
      <c r="G51891" s="1"/>
      <c r="H51891" s="1"/>
    </row>
    <row r="51892">
      <c r="A51892" s="1"/>
      <c r="B51892" s="1"/>
      <c r="C51892" s="1"/>
      <c r="D51892" s="8"/>
      <c r="E51892" s="1"/>
      <c r="F51892" s="1"/>
      <c r="G51892" s="1"/>
      <c r="H51892" s="1"/>
    </row>
    <row r="51893">
      <c r="A51893" s="1"/>
      <c r="B51893" s="1"/>
      <c r="C51893" s="1"/>
      <c r="D51893" s="8"/>
      <c r="E51893" s="1"/>
      <c r="F51893" s="1"/>
      <c r="G51893" s="1"/>
      <c r="H51893" s="1"/>
    </row>
    <row r="51894">
      <c r="A51894" s="1"/>
      <c r="B51894" s="1"/>
      <c r="C51894" s="1"/>
      <c r="D51894" s="8"/>
      <c r="E51894" s="1"/>
      <c r="F51894" s="1"/>
      <c r="G51894" s="1"/>
      <c r="H51894" s="1"/>
    </row>
    <row r="51895">
      <c r="A51895" s="1"/>
      <c r="B51895" s="1"/>
      <c r="C51895" s="1"/>
      <c r="D51895" s="8"/>
      <c r="E51895" s="1"/>
      <c r="F51895" s="1"/>
      <c r="G51895" s="1"/>
      <c r="H51895" s="1"/>
    </row>
    <row r="51896">
      <c r="A51896" s="1"/>
      <c r="B51896" s="1"/>
      <c r="C51896" s="1"/>
      <c r="D51896" s="8"/>
      <c r="E51896" s="1"/>
      <c r="F51896" s="1"/>
      <c r="G51896" s="1"/>
      <c r="H51896" s="1"/>
    </row>
    <row r="51897">
      <c r="A51897" s="1"/>
      <c r="B51897" s="1"/>
      <c r="C51897" s="1"/>
      <c r="D51897" s="8"/>
      <c r="E51897" s="1"/>
      <c r="F51897" s="1"/>
      <c r="G51897" s="1"/>
      <c r="H51897" s="1"/>
    </row>
    <row r="51898">
      <c r="A51898" s="1"/>
      <c r="B51898" s="1"/>
      <c r="C51898" s="1"/>
      <c r="D51898" s="8"/>
      <c r="E51898" s="1"/>
      <c r="F51898" s="1"/>
      <c r="G51898" s="1"/>
      <c r="H51898" s="1"/>
    </row>
    <row r="51899">
      <c r="A51899" s="1"/>
      <c r="B51899" s="1"/>
      <c r="C51899" s="1"/>
      <c r="D51899" s="8"/>
      <c r="E51899" s="1"/>
      <c r="F51899" s="1"/>
      <c r="G51899" s="1"/>
      <c r="H51899" s="1"/>
    </row>
    <row r="51900">
      <c r="A51900" s="1"/>
      <c r="B51900" s="1"/>
      <c r="C51900" s="1"/>
      <c r="D51900" s="8"/>
      <c r="E51900" s="1"/>
      <c r="F51900" s="1"/>
      <c r="G51900" s="1"/>
      <c r="H51900" s="1"/>
    </row>
    <row r="51901">
      <c r="A51901" s="1"/>
      <c r="B51901" s="1"/>
      <c r="C51901" s="1"/>
      <c r="D51901" s="8"/>
      <c r="E51901" s="1"/>
      <c r="F51901" s="1"/>
      <c r="G51901" s="1"/>
      <c r="H51901" s="1"/>
    </row>
    <row r="51902">
      <c r="A51902" s="1"/>
      <c r="B51902" s="1"/>
      <c r="C51902" s="1"/>
      <c r="D51902" s="8"/>
      <c r="E51902" s="1"/>
      <c r="F51902" s="1"/>
      <c r="G51902" s="1"/>
      <c r="H51902" s="1"/>
    </row>
    <row r="51903">
      <c r="A51903" s="1"/>
      <c r="B51903" s="1"/>
      <c r="C51903" s="1"/>
      <c r="D51903" s="8"/>
      <c r="E51903" s="1"/>
      <c r="F51903" s="1"/>
      <c r="G51903" s="1"/>
      <c r="H51903" s="1"/>
    </row>
    <row r="51904">
      <c r="A51904" s="1"/>
      <c r="B51904" s="1"/>
      <c r="C51904" s="1"/>
      <c r="D51904" s="8"/>
      <c r="E51904" s="1"/>
      <c r="F51904" s="1"/>
      <c r="G51904" s="1"/>
      <c r="H51904" s="1"/>
    </row>
    <row r="51905">
      <c r="A51905" s="1"/>
      <c r="B51905" s="1"/>
      <c r="C51905" s="1"/>
      <c r="D51905" s="8"/>
      <c r="E51905" s="1"/>
      <c r="F51905" s="1"/>
      <c r="G51905" s="1"/>
      <c r="H51905" s="1"/>
    </row>
    <row r="51906">
      <c r="A51906" s="1"/>
      <c r="B51906" s="1"/>
      <c r="C51906" s="1"/>
      <c r="D51906" s="8"/>
      <c r="E51906" s="1"/>
      <c r="F51906" s="1"/>
      <c r="G51906" s="1"/>
      <c r="H51906" s="1"/>
    </row>
    <row r="51907">
      <c r="A51907" s="1"/>
      <c r="B51907" s="1"/>
      <c r="C51907" s="1"/>
      <c r="D51907" s="8"/>
      <c r="E51907" s="1"/>
      <c r="F51907" s="1"/>
      <c r="G51907" s="1"/>
      <c r="H51907" s="1"/>
    </row>
    <row r="51908">
      <c r="A51908" s="1"/>
      <c r="B51908" s="1"/>
      <c r="C51908" s="1"/>
      <c r="D51908" s="8"/>
      <c r="E51908" s="1"/>
      <c r="F51908" s="1"/>
      <c r="G51908" s="1"/>
      <c r="H51908" s="1"/>
    </row>
    <row r="51909">
      <c r="A51909" s="1"/>
      <c r="B51909" s="1"/>
      <c r="C51909" s="1"/>
      <c r="D51909" s="8"/>
      <c r="E51909" s="1"/>
      <c r="F51909" s="1"/>
      <c r="G51909" s="1"/>
      <c r="H51909" s="1"/>
    </row>
    <row r="51910">
      <c r="A51910" s="1"/>
      <c r="B51910" s="1"/>
      <c r="C51910" s="1"/>
      <c r="D51910" s="8"/>
      <c r="E51910" s="1"/>
      <c r="F51910" s="1"/>
      <c r="G51910" s="1"/>
      <c r="H51910" s="1"/>
    </row>
    <row r="51911">
      <c r="A51911" s="1"/>
      <c r="B51911" s="1"/>
      <c r="C51911" s="1"/>
      <c r="D51911" s="8"/>
      <c r="E51911" s="1"/>
      <c r="F51911" s="1"/>
      <c r="G51911" s="1"/>
      <c r="H51911" s="1"/>
    </row>
    <row r="51912">
      <c r="A51912" s="1"/>
      <c r="B51912" s="1"/>
      <c r="C51912" s="1"/>
      <c r="D51912" s="8"/>
      <c r="E51912" s="1"/>
      <c r="F51912" s="1"/>
      <c r="G51912" s="1"/>
      <c r="H51912" s="1"/>
    </row>
    <row r="51913">
      <c r="A51913" s="1"/>
      <c r="B51913" s="1"/>
      <c r="C51913" s="1"/>
      <c r="D51913" s="8"/>
      <c r="E51913" s="1"/>
      <c r="F51913" s="1"/>
      <c r="G51913" s="1"/>
      <c r="H51913" s="1"/>
    </row>
    <row r="51914">
      <c r="A51914" s="1"/>
      <c r="B51914" s="1"/>
      <c r="C51914" s="1"/>
      <c r="D51914" s="8"/>
      <c r="E51914" s="1"/>
      <c r="F51914" s="1"/>
      <c r="G51914" s="1"/>
      <c r="H51914" s="1"/>
    </row>
    <row r="51915">
      <c r="A51915" s="1"/>
      <c r="B51915" s="1"/>
      <c r="C51915" s="1"/>
      <c r="D51915" s="8"/>
      <c r="E51915" s="1"/>
      <c r="F51915" s="1"/>
      <c r="G51915" s="1"/>
      <c r="H51915" s="1"/>
    </row>
    <row r="51916">
      <c r="A51916" s="1"/>
      <c r="B51916" s="1"/>
      <c r="C51916" s="1"/>
      <c r="D51916" s="8"/>
      <c r="E51916" s="1"/>
      <c r="F51916" s="1"/>
      <c r="G51916" s="1"/>
      <c r="H51916" s="1"/>
    </row>
    <row r="51917">
      <c r="A51917" s="1"/>
      <c r="B51917" s="1"/>
      <c r="C51917" s="1"/>
      <c r="D51917" s="8"/>
      <c r="E51917" s="1"/>
      <c r="F51917" s="1"/>
      <c r="G51917" s="1"/>
      <c r="H51917" s="1"/>
    </row>
    <row r="51918">
      <c r="A51918" s="1"/>
      <c r="B51918" s="1"/>
      <c r="C51918" s="1"/>
      <c r="D51918" s="8"/>
      <c r="E51918" s="1"/>
      <c r="F51918" s="1"/>
      <c r="G51918" s="1"/>
      <c r="H51918" s="1"/>
    </row>
    <row r="51919">
      <c r="A51919" s="1"/>
      <c r="B51919" s="1"/>
      <c r="C51919" s="1"/>
      <c r="D51919" s="8"/>
      <c r="E51919" s="1"/>
      <c r="F51919" s="1"/>
      <c r="G51919" s="1"/>
      <c r="H51919" s="1"/>
    </row>
    <row r="51920">
      <c r="A51920" s="1"/>
      <c r="B51920" s="1"/>
      <c r="C51920" s="1"/>
      <c r="D51920" s="8"/>
      <c r="E51920" s="1"/>
      <c r="F51920" s="1"/>
      <c r="G51920" s="1"/>
      <c r="H51920" s="1"/>
    </row>
    <row r="51921">
      <c r="A51921" s="1"/>
      <c r="B51921" s="1"/>
      <c r="C51921" s="1"/>
      <c r="D51921" s="8"/>
      <c r="E51921" s="1"/>
      <c r="F51921" s="1"/>
      <c r="G51921" s="1"/>
      <c r="H51921" s="1"/>
    </row>
    <row r="51922">
      <c r="A51922" s="1"/>
      <c r="B51922" s="1"/>
      <c r="C51922" s="1"/>
      <c r="D51922" s="8"/>
      <c r="E51922" s="1"/>
      <c r="F51922" s="1"/>
      <c r="G51922" s="1"/>
      <c r="H51922" s="1"/>
    </row>
    <row r="51923">
      <c r="A51923" s="1"/>
      <c r="B51923" s="1"/>
      <c r="C51923" s="1"/>
      <c r="D51923" s="8"/>
      <c r="E51923" s="1"/>
      <c r="F51923" s="1"/>
      <c r="G51923" s="1"/>
      <c r="H51923" s="1"/>
    </row>
    <row r="51924">
      <c r="A51924" s="1"/>
      <c r="B51924" s="1"/>
      <c r="C51924" s="1"/>
      <c r="D51924" s="8"/>
      <c r="E51924" s="1"/>
      <c r="F51924" s="1"/>
      <c r="G51924" s="1"/>
      <c r="H51924" s="1"/>
    </row>
    <row r="51925">
      <c r="A51925" s="1"/>
      <c r="B51925" s="1"/>
      <c r="C51925" s="1"/>
      <c r="D51925" s="8"/>
      <c r="E51925" s="1"/>
      <c r="F51925" s="1"/>
      <c r="G51925" s="1"/>
      <c r="H51925" s="1"/>
    </row>
    <row r="51926">
      <c r="A51926" s="1"/>
      <c r="B51926" s="1"/>
      <c r="C51926" s="1"/>
      <c r="D51926" s="8"/>
      <c r="E51926" s="1"/>
      <c r="F51926" s="1"/>
      <c r="G51926" s="1"/>
      <c r="H51926" s="1"/>
    </row>
    <row r="51927">
      <c r="A51927" s="1"/>
      <c r="B51927" s="1"/>
      <c r="C51927" s="1"/>
      <c r="D51927" s="8"/>
      <c r="E51927" s="1"/>
      <c r="F51927" s="1"/>
      <c r="G51927" s="1"/>
      <c r="H51927" s="1"/>
    </row>
    <row r="51928">
      <c r="A51928" s="1"/>
      <c r="B51928" s="1"/>
      <c r="C51928" s="1"/>
      <c r="D51928" s="8"/>
      <c r="E51928" s="1"/>
      <c r="F51928" s="1"/>
      <c r="G51928" s="1"/>
      <c r="H51928" s="1"/>
    </row>
    <row r="51929">
      <c r="A51929" s="1"/>
      <c r="B51929" s="1"/>
      <c r="C51929" s="1"/>
      <c r="D51929" s="8"/>
      <c r="E51929" s="1"/>
      <c r="F51929" s="1"/>
      <c r="G51929" s="1"/>
      <c r="H51929" s="1"/>
    </row>
    <row r="51930">
      <c r="A51930" s="1"/>
      <c r="B51930" s="1"/>
      <c r="C51930" s="1"/>
      <c r="D51930" s="8"/>
      <c r="E51930" s="1"/>
      <c r="F51930" s="1"/>
      <c r="G51930" s="1"/>
      <c r="H51930" s="1"/>
    </row>
    <row r="51931">
      <c r="A51931" s="1"/>
      <c r="B51931" s="1"/>
      <c r="C51931" s="1"/>
      <c r="D51931" s="8"/>
      <c r="E51931" s="1"/>
      <c r="F51931" s="1"/>
      <c r="G51931" s="1"/>
      <c r="H51931" s="1"/>
    </row>
    <row r="51932">
      <c r="A51932" s="1"/>
      <c r="B51932" s="1"/>
      <c r="C51932" s="1"/>
      <c r="D51932" s="8"/>
      <c r="E51932" s="1"/>
      <c r="F51932" s="1"/>
      <c r="G51932" s="1"/>
      <c r="H51932" s="1"/>
    </row>
    <row r="51933">
      <c r="A51933" s="1"/>
      <c r="B51933" s="1"/>
      <c r="C51933" s="1"/>
      <c r="D51933" s="8"/>
      <c r="E51933" s="1"/>
      <c r="F51933" s="1"/>
      <c r="G51933" s="1"/>
      <c r="H51933" s="1"/>
    </row>
    <row r="51934">
      <c r="A51934" s="1"/>
      <c r="B51934" s="1"/>
      <c r="C51934" s="1"/>
      <c r="D51934" s="8"/>
      <c r="E51934" s="1"/>
      <c r="F51934" s="1"/>
      <c r="G51934" s="1"/>
      <c r="H51934" s="1"/>
    </row>
    <row r="51935">
      <c r="A51935" s="1"/>
      <c r="B51935" s="1"/>
      <c r="C51935" s="1"/>
      <c r="D51935" s="8"/>
      <c r="E51935" s="1"/>
      <c r="F51935" s="1"/>
      <c r="G51935" s="1"/>
      <c r="H51935" s="1"/>
    </row>
    <row r="51936">
      <c r="A51936" s="1"/>
      <c r="B51936" s="1"/>
      <c r="C51936" s="1"/>
      <c r="D51936" s="8"/>
      <c r="E51936" s="1"/>
      <c r="F51936" s="1"/>
      <c r="G51936" s="1"/>
      <c r="H51936" s="1"/>
    </row>
    <row r="51937">
      <c r="A51937" s="1"/>
      <c r="B51937" s="1"/>
      <c r="C51937" s="1"/>
      <c r="D51937" s="8"/>
      <c r="E51937" s="1"/>
      <c r="F51937" s="1"/>
      <c r="G51937" s="1"/>
      <c r="H51937" s="1"/>
    </row>
    <row r="51938">
      <c r="A51938" s="1"/>
      <c r="B51938" s="1"/>
      <c r="C51938" s="1"/>
      <c r="D51938" s="8"/>
      <c r="E51938" s="1"/>
      <c r="F51938" s="1"/>
      <c r="G51938" s="1"/>
      <c r="H51938" s="1"/>
    </row>
    <row r="51939">
      <c r="A51939" s="1"/>
      <c r="B51939" s="1"/>
      <c r="C51939" s="1"/>
      <c r="D51939" s="8"/>
      <c r="E51939" s="1"/>
      <c r="F51939" s="1"/>
      <c r="G51939" s="1"/>
      <c r="H51939" s="1"/>
    </row>
    <row r="51940">
      <c r="A51940" s="1"/>
      <c r="B51940" s="1"/>
      <c r="C51940" s="1"/>
      <c r="D51940" s="8"/>
      <c r="E51940" s="1"/>
      <c r="F51940" s="1"/>
      <c r="G51940" s="1"/>
      <c r="H51940" s="1"/>
    </row>
    <row r="51941">
      <c r="A51941" s="1"/>
      <c r="B51941" s="1"/>
      <c r="C51941" s="1"/>
      <c r="D51941" s="8"/>
      <c r="E51941" s="1"/>
      <c r="F51941" s="1"/>
      <c r="G51941" s="1"/>
      <c r="H51941" s="1"/>
    </row>
    <row r="51942">
      <c r="A51942" s="1"/>
      <c r="B51942" s="1"/>
      <c r="C51942" s="1"/>
      <c r="D51942" s="8"/>
      <c r="E51942" s="1"/>
      <c r="F51942" s="1"/>
      <c r="G51942" s="1"/>
      <c r="H51942" s="1"/>
    </row>
    <row r="51943">
      <c r="A51943" s="1"/>
      <c r="B51943" s="1"/>
      <c r="C51943" s="1"/>
      <c r="D51943" s="8"/>
      <c r="E51943" s="1"/>
      <c r="F51943" s="1"/>
      <c r="G51943" s="1"/>
      <c r="H51943" s="1"/>
    </row>
    <row r="51944">
      <c r="A51944" s="1"/>
      <c r="B51944" s="1"/>
      <c r="C51944" s="1"/>
      <c r="D51944" s="8"/>
      <c r="E51944" s="1"/>
      <c r="F51944" s="1"/>
      <c r="G51944" s="1"/>
      <c r="H51944" s="1"/>
    </row>
    <row r="51945">
      <c r="A51945" s="1"/>
      <c r="B51945" s="1"/>
      <c r="C51945" s="1"/>
      <c r="D51945" s="8"/>
      <c r="E51945" s="1"/>
      <c r="F51945" s="1"/>
      <c r="G51945" s="1"/>
      <c r="H51945" s="1"/>
    </row>
    <row r="51946">
      <c r="A51946" s="1"/>
      <c r="B51946" s="1"/>
      <c r="C51946" s="1"/>
      <c r="D51946" s="8"/>
      <c r="E51946" s="1"/>
      <c r="F51946" s="1"/>
      <c r="G51946" s="1"/>
      <c r="H51946" s="1"/>
    </row>
    <row r="51947">
      <c r="A51947" s="1"/>
      <c r="B51947" s="1"/>
      <c r="C51947" s="1"/>
      <c r="D51947" s="8"/>
      <c r="E51947" s="1"/>
      <c r="F51947" s="1"/>
      <c r="G51947" s="1"/>
      <c r="H51947" s="1"/>
    </row>
    <row r="51948">
      <c r="A51948" s="1"/>
      <c r="B51948" s="1"/>
      <c r="C51948" s="1"/>
      <c r="D51948" s="8"/>
      <c r="E51948" s="1"/>
      <c r="F51948" s="1"/>
      <c r="G51948" s="1"/>
      <c r="H51948" s="1"/>
    </row>
    <row r="51949">
      <c r="A51949" s="1"/>
      <c r="B51949" s="1"/>
      <c r="C51949" s="1"/>
      <c r="D51949" s="8"/>
      <c r="E51949" s="1"/>
      <c r="F51949" s="1"/>
      <c r="G51949" s="1"/>
      <c r="H51949" s="1"/>
    </row>
    <row r="51950">
      <c r="A51950" s="1"/>
      <c r="B51950" s="1"/>
      <c r="C51950" s="1"/>
      <c r="D51950" s="8"/>
      <c r="E51950" s="1"/>
      <c r="F51950" s="1"/>
      <c r="G51950" s="1"/>
      <c r="H51950" s="1"/>
    </row>
    <row r="51951">
      <c r="A51951" s="1"/>
      <c r="B51951" s="1"/>
      <c r="C51951" s="1"/>
      <c r="D51951" s="8"/>
      <c r="E51951" s="1"/>
      <c r="F51951" s="1"/>
      <c r="G51951" s="1"/>
      <c r="H51951" s="1"/>
    </row>
    <row r="51952">
      <c r="A51952" s="1"/>
      <c r="B51952" s="1"/>
      <c r="C51952" s="1"/>
      <c r="D51952" s="8"/>
      <c r="E51952" s="1"/>
      <c r="F51952" s="1"/>
      <c r="G51952" s="1"/>
      <c r="H51952" s="1"/>
    </row>
    <row r="51953">
      <c r="A51953" s="1"/>
      <c r="B51953" s="1"/>
      <c r="C51953" s="1"/>
      <c r="D51953" s="8"/>
      <c r="E51953" s="1"/>
      <c r="F51953" s="1"/>
      <c r="G51953" s="1"/>
      <c r="H51953" s="1"/>
    </row>
    <row r="51954">
      <c r="A51954" s="1"/>
      <c r="B51954" s="1"/>
      <c r="C51954" s="1"/>
      <c r="D51954" s="8"/>
      <c r="E51954" s="1"/>
      <c r="F51954" s="1"/>
      <c r="G51954" s="1"/>
      <c r="H51954" s="1"/>
    </row>
    <row r="51955">
      <c r="A51955" s="1"/>
      <c r="B51955" s="1"/>
      <c r="C51955" s="1"/>
      <c r="D51955" s="8"/>
      <c r="E51955" s="1"/>
      <c r="F51955" s="1"/>
      <c r="G51955" s="1"/>
      <c r="H51955" s="1"/>
    </row>
    <row r="51956">
      <c r="A51956" s="1"/>
      <c r="B51956" s="1"/>
      <c r="C51956" s="1"/>
      <c r="D51956" s="8"/>
      <c r="E51956" s="1"/>
      <c r="F51956" s="1"/>
      <c r="G51956" s="1"/>
      <c r="H51956" s="1"/>
    </row>
    <row r="51957">
      <c r="A51957" s="1"/>
      <c r="B51957" s="1"/>
      <c r="C51957" s="1"/>
      <c r="D51957" s="8"/>
      <c r="E51957" s="1"/>
      <c r="F51957" s="1"/>
      <c r="G51957" s="1"/>
      <c r="H51957" s="1"/>
    </row>
    <row r="51958">
      <c r="A51958" s="1"/>
      <c r="B51958" s="1"/>
      <c r="C51958" s="1"/>
      <c r="D51958" s="8"/>
      <c r="E51958" s="1"/>
      <c r="F51958" s="1"/>
      <c r="G51958" s="1"/>
      <c r="H51958" s="1"/>
    </row>
    <row r="51959">
      <c r="A51959" s="1"/>
      <c r="B51959" s="1"/>
      <c r="C51959" s="1"/>
      <c r="D51959" s="8"/>
      <c r="E51959" s="1"/>
      <c r="F51959" s="1"/>
      <c r="G51959" s="1"/>
      <c r="H51959" s="1"/>
    </row>
    <row r="51960">
      <c r="A51960" s="1"/>
      <c r="B51960" s="1"/>
      <c r="C51960" s="1"/>
      <c r="D51960" s="8"/>
      <c r="E51960" s="1"/>
      <c r="F51960" s="1"/>
      <c r="G51960" s="1"/>
      <c r="H51960" s="1"/>
    </row>
    <row r="51961">
      <c r="A51961" s="1"/>
      <c r="B51961" s="1"/>
      <c r="C51961" s="1"/>
      <c r="D51961" s="8"/>
      <c r="E51961" s="1"/>
      <c r="F51961" s="1"/>
      <c r="G51961" s="1"/>
      <c r="H51961" s="1"/>
    </row>
    <row r="51962">
      <c r="A51962" s="1"/>
      <c r="B51962" s="1"/>
      <c r="C51962" s="1"/>
      <c r="D51962" s="8"/>
      <c r="E51962" s="1"/>
      <c r="F51962" s="1"/>
      <c r="G51962" s="1"/>
      <c r="H51962" s="1"/>
    </row>
    <row r="51963">
      <c r="A51963" s="1"/>
      <c r="B51963" s="1"/>
      <c r="C51963" s="1"/>
      <c r="D51963" s="8"/>
      <c r="E51963" s="1"/>
      <c r="F51963" s="1"/>
      <c r="G51963" s="1"/>
      <c r="H51963" s="1"/>
    </row>
    <row r="51964">
      <c r="A51964" s="1"/>
      <c r="B51964" s="1"/>
      <c r="C51964" s="1"/>
      <c r="D51964" s="8"/>
      <c r="E51964" s="1"/>
      <c r="F51964" s="1"/>
      <c r="G51964" s="1"/>
      <c r="H51964" s="1"/>
    </row>
    <row r="51965">
      <c r="A51965" s="1"/>
      <c r="B51965" s="1"/>
      <c r="C51965" s="1"/>
      <c r="D51965" s="8"/>
      <c r="E51965" s="1"/>
      <c r="F51965" s="1"/>
      <c r="G51965" s="1"/>
      <c r="H51965" s="1"/>
    </row>
    <row r="51966">
      <c r="A51966" s="1"/>
      <c r="B51966" s="1"/>
      <c r="C51966" s="1"/>
      <c r="D51966" s="8"/>
      <c r="E51966" s="1"/>
      <c r="F51966" s="1"/>
      <c r="G51966" s="1"/>
      <c r="H51966" s="1"/>
    </row>
    <row r="51967">
      <c r="A51967" s="1"/>
      <c r="B51967" s="1"/>
      <c r="C51967" s="1"/>
      <c r="D51967" s="8"/>
      <c r="E51967" s="1"/>
      <c r="F51967" s="1"/>
      <c r="G51967" s="1"/>
      <c r="H51967" s="1"/>
    </row>
    <row r="51968">
      <c r="A51968" s="1"/>
      <c r="B51968" s="1"/>
      <c r="C51968" s="1"/>
      <c r="D51968" s="8"/>
      <c r="E51968" s="1"/>
      <c r="F51968" s="1"/>
      <c r="G51968" s="1"/>
      <c r="H51968" s="1"/>
    </row>
    <row r="51969">
      <c r="A51969" s="1"/>
      <c r="B51969" s="1"/>
      <c r="C51969" s="1"/>
      <c r="D51969" s="8"/>
      <c r="E51969" s="1"/>
      <c r="F51969" s="1"/>
      <c r="G51969" s="1"/>
      <c r="H51969" s="1"/>
    </row>
    <row r="51970">
      <c r="A51970" s="1"/>
      <c r="B51970" s="1"/>
      <c r="C51970" s="1"/>
      <c r="D51970" s="8"/>
      <c r="E51970" s="1"/>
      <c r="F51970" s="1"/>
      <c r="G51970" s="1"/>
      <c r="H51970" s="1"/>
    </row>
    <row r="51971">
      <c r="A51971" s="1"/>
      <c r="B51971" s="1"/>
      <c r="C51971" s="1"/>
      <c r="D51971" s="8"/>
      <c r="E51971" s="1"/>
      <c r="F51971" s="1"/>
      <c r="G51971" s="1"/>
      <c r="H51971" s="1"/>
    </row>
    <row r="51972">
      <c r="A51972" s="1"/>
      <c r="B51972" s="1"/>
      <c r="C51972" s="1"/>
      <c r="D51972" s="8"/>
      <c r="E51972" s="1"/>
      <c r="F51972" s="1"/>
      <c r="G51972" s="1"/>
      <c r="H51972" s="1"/>
    </row>
    <row r="51973">
      <c r="A51973" s="1"/>
      <c r="B51973" s="1"/>
      <c r="C51973" s="1"/>
      <c r="D51973" s="8"/>
      <c r="E51973" s="1"/>
      <c r="F51973" s="1"/>
      <c r="G51973" s="1"/>
      <c r="H51973" s="1"/>
    </row>
    <row r="51974">
      <c r="A51974" s="1"/>
      <c r="B51974" s="1"/>
      <c r="C51974" s="1"/>
      <c r="D51974" s="8"/>
      <c r="E51974" s="1"/>
      <c r="F51974" s="1"/>
      <c r="G51974" s="1"/>
      <c r="H51974" s="1"/>
    </row>
    <row r="51975">
      <c r="A51975" s="1"/>
      <c r="B51975" s="1"/>
      <c r="C51975" s="1"/>
      <c r="D51975" s="8"/>
      <c r="E51975" s="1"/>
      <c r="F51975" s="1"/>
      <c r="G51975" s="1"/>
      <c r="H51975" s="1"/>
    </row>
    <row r="51976">
      <c r="A51976" s="1"/>
      <c r="B51976" s="1"/>
      <c r="C51976" s="1"/>
      <c r="D51976" s="8"/>
      <c r="E51976" s="1"/>
      <c r="F51976" s="1"/>
      <c r="G51976" s="1"/>
      <c r="H51976" s="1"/>
    </row>
    <row r="51977">
      <c r="A51977" s="1"/>
      <c r="B51977" s="1"/>
      <c r="C51977" s="1"/>
      <c r="D51977" s="8"/>
      <c r="E51977" s="1"/>
      <c r="F51977" s="1"/>
      <c r="G51977" s="1"/>
      <c r="H51977" s="1"/>
    </row>
    <row r="51978">
      <c r="A51978" s="1"/>
      <c r="B51978" s="1"/>
      <c r="C51978" s="1"/>
      <c r="D51978" s="8"/>
      <c r="E51978" s="1"/>
      <c r="F51978" s="1"/>
      <c r="G51978" s="1"/>
      <c r="H51978" s="1"/>
    </row>
    <row r="51979">
      <c r="A51979" s="1"/>
      <c r="B51979" s="1"/>
      <c r="C51979" s="1"/>
      <c r="D51979" s="8"/>
      <c r="E51979" s="1"/>
      <c r="F51979" s="1"/>
      <c r="G51979" s="1"/>
      <c r="H51979" s="1"/>
    </row>
    <row r="51980">
      <c r="A51980" s="1"/>
      <c r="B51980" s="1"/>
      <c r="C51980" s="1"/>
      <c r="D51980" s="8"/>
      <c r="E51980" s="1"/>
      <c r="F51980" s="1"/>
      <c r="G51980" s="1"/>
      <c r="H51980" s="1"/>
    </row>
    <row r="51981">
      <c r="A51981" s="1"/>
      <c r="B51981" s="1"/>
      <c r="C51981" s="1"/>
      <c r="D51981" s="8"/>
      <c r="E51981" s="1"/>
      <c r="F51981" s="1"/>
      <c r="G51981" s="1"/>
      <c r="H51981" s="1"/>
    </row>
    <row r="51982">
      <c r="A51982" s="1"/>
      <c r="B51982" s="1"/>
      <c r="C51982" s="1"/>
      <c r="D51982" s="8"/>
      <c r="E51982" s="1"/>
      <c r="F51982" s="1"/>
      <c r="G51982" s="1"/>
      <c r="H51982" s="1"/>
    </row>
    <row r="51983">
      <c r="A51983" s="1"/>
      <c r="B51983" s="1"/>
      <c r="C51983" s="1"/>
      <c r="D51983" s="8"/>
      <c r="E51983" s="1"/>
      <c r="F51983" s="1"/>
      <c r="G51983" s="1"/>
      <c r="H51983" s="1"/>
    </row>
    <row r="51984">
      <c r="A51984" s="1"/>
      <c r="B51984" s="1"/>
      <c r="C51984" s="1"/>
      <c r="D51984" s="8"/>
      <c r="E51984" s="1"/>
      <c r="F51984" s="1"/>
      <c r="G51984" s="1"/>
      <c r="H51984" s="1"/>
    </row>
    <row r="51985">
      <c r="A51985" s="1"/>
      <c r="B51985" s="1"/>
      <c r="C51985" s="1"/>
      <c r="D51985" s="8"/>
      <c r="E51985" s="1"/>
      <c r="F51985" s="1"/>
      <c r="G51985" s="1"/>
      <c r="H51985" s="1"/>
    </row>
    <row r="51986">
      <c r="A51986" s="1"/>
      <c r="B51986" s="1"/>
      <c r="C51986" s="1"/>
      <c r="D51986" s="8"/>
      <c r="E51986" s="1"/>
      <c r="F51986" s="1"/>
      <c r="G51986" s="1"/>
      <c r="H51986" s="1"/>
    </row>
    <row r="51987">
      <c r="A51987" s="1"/>
      <c r="B51987" s="1"/>
      <c r="C51987" s="1"/>
      <c r="D51987" s="8"/>
      <c r="E51987" s="1"/>
      <c r="F51987" s="1"/>
      <c r="G51987" s="1"/>
      <c r="H51987" s="1"/>
    </row>
    <row r="51988">
      <c r="A51988" s="1"/>
      <c r="B51988" s="1"/>
      <c r="C51988" s="1"/>
      <c r="D51988" s="8"/>
      <c r="E51988" s="1"/>
      <c r="F51988" s="1"/>
      <c r="G51988" s="1"/>
      <c r="H51988" s="1"/>
    </row>
    <row r="51989">
      <c r="A51989" s="1"/>
      <c r="B51989" s="1"/>
      <c r="C51989" s="1"/>
      <c r="D51989" s="8"/>
      <c r="E51989" s="1"/>
      <c r="F51989" s="1"/>
      <c r="G51989" s="1"/>
      <c r="H51989" s="1"/>
    </row>
    <row r="51990">
      <c r="A51990" s="1"/>
      <c r="B51990" s="1"/>
      <c r="C51990" s="1"/>
      <c r="D51990" s="8"/>
      <c r="E51990" s="1"/>
      <c r="F51990" s="1"/>
      <c r="G51990" s="1"/>
      <c r="H51990" s="1"/>
    </row>
    <row r="51991">
      <c r="A51991" s="1"/>
      <c r="B51991" s="1"/>
      <c r="C51991" s="1"/>
      <c r="D51991" s="8"/>
      <c r="E51991" s="1"/>
      <c r="F51991" s="1"/>
      <c r="G51991" s="1"/>
      <c r="H51991" s="1"/>
    </row>
    <row r="51992">
      <c r="A51992" s="1"/>
      <c r="B51992" s="1"/>
      <c r="C51992" s="1"/>
      <c r="D51992" s="8"/>
      <c r="E51992" s="1"/>
      <c r="F51992" s="1"/>
      <c r="G51992" s="1"/>
      <c r="H51992" s="1"/>
    </row>
    <row r="51993">
      <c r="A51993" s="1"/>
      <c r="B51993" s="1"/>
      <c r="C51993" s="1"/>
      <c r="D51993" s="8"/>
      <c r="E51993" s="1"/>
      <c r="F51993" s="1"/>
      <c r="G51993" s="1"/>
      <c r="H51993" s="1"/>
    </row>
    <row r="51994">
      <c r="A51994" s="1"/>
      <c r="B51994" s="1"/>
      <c r="C51994" s="1"/>
      <c r="D51994" s="8"/>
      <c r="E51994" s="1"/>
      <c r="F51994" s="1"/>
      <c r="G51994" s="1"/>
      <c r="H51994" s="1"/>
    </row>
    <row r="51995">
      <c r="A51995" s="1"/>
      <c r="B51995" s="1"/>
      <c r="C51995" s="1"/>
      <c r="D51995" s="8"/>
      <c r="E51995" s="1"/>
      <c r="F51995" s="1"/>
      <c r="G51995" s="1"/>
      <c r="H51995" s="1"/>
    </row>
    <row r="51996">
      <c r="A51996" s="1"/>
      <c r="B51996" s="1"/>
      <c r="C51996" s="1"/>
      <c r="D51996" s="8"/>
      <c r="E51996" s="1"/>
      <c r="F51996" s="1"/>
      <c r="G51996" s="1"/>
      <c r="H51996" s="1"/>
    </row>
    <row r="51997">
      <c r="A51997" s="1"/>
      <c r="B51997" s="1"/>
      <c r="C51997" s="1"/>
      <c r="D51997" s="8"/>
      <c r="E51997" s="1"/>
      <c r="F51997" s="1"/>
      <c r="G51997" s="1"/>
      <c r="H51997" s="1"/>
    </row>
    <row r="51998">
      <c r="A51998" s="1"/>
      <c r="B51998" s="1"/>
      <c r="C51998" s="1"/>
      <c r="D51998" s="8"/>
      <c r="E51998" s="1"/>
      <c r="F51998" s="1"/>
      <c r="G51998" s="1"/>
      <c r="H51998" s="1"/>
    </row>
    <row r="51999">
      <c r="A51999" s="1"/>
      <c r="B51999" s="1"/>
      <c r="C51999" s="1"/>
      <c r="D51999" s="8"/>
      <c r="E51999" s="1"/>
      <c r="F51999" s="1"/>
      <c r="G51999" s="1"/>
      <c r="H51999" s="1"/>
    </row>
    <row r="52000">
      <c r="A52000" s="1"/>
      <c r="B52000" s="1"/>
      <c r="C52000" s="1"/>
      <c r="D52000" s="8"/>
      <c r="E52000" s="1"/>
      <c r="F52000" s="1"/>
      <c r="G52000" s="1"/>
      <c r="H52000" s="1"/>
    </row>
    <row r="52001">
      <c r="A52001" s="1"/>
      <c r="B52001" s="1"/>
      <c r="C52001" s="1"/>
      <c r="D52001" s="8"/>
      <c r="E52001" s="1"/>
      <c r="F52001" s="1"/>
      <c r="G52001" s="1"/>
      <c r="H52001" s="1"/>
    </row>
    <row r="52002">
      <c r="A52002" s="1"/>
      <c r="B52002" s="1"/>
      <c r="C52002" s="1"/>
      <c r="D52002" s="8"/>
      <c r="E52002" s="1"/>
      <c r="F52002" s="1"/>
      <c r="G52002" s="1"/>
      <c r="H52002" s="1"/>
    </row>
    <row r="52003">
      <c r="A52003" s="1"/>
      <c r="B52003" s="1"/>
      <c r="C52003" s="1"/>
      <c r="D52003" s="8"/>
      <c r="E52003" s="1"/>
      <c r="F52003" s="1"/>
      <c r="G52003" s="1"/>
      <c r="H52003" s="1"/>
    </row>
    <row r="52004">
      <c r="A52004" s="1"/>
      <c r="B52004" s="1"/>
      <c r="C52004" s="1"/>
      <c r="D52004" s="8"/>
      <c r="E52004" s="1"/>
      <c r="F52004" s="1"/>
      <c r="G52004" s="1"/>
      <c r="H52004" s="1"/>
    </row>
    <row r="52005">
      <c r="A52005" s="1"/>
      <c r="B52005" s="1"/>
      <c r="C52005" s="1"/>
      <c r="D52005" s="8"/>
      <c r="E52005" s="1"/>
      <c r="F52005" s="1"/>
      <c r="G52005" s="1"/>
      <c r="H52005" s="1"/>
    </row>
    <row r="52006">
      <c r="A52006" s="1"/>
      <c r="B52006" s="1"/>
      <c r="C52006" s="1"/>
      <c r="D52006" s="8"/>
      <c r="E52006" s="1"/>
      <c r="F52006" s="1"/>
      <c r="G52006" s="1"/>
      <c r="H52006" s="1"/>
    </row>
    <row r="52007">
      <c r="A52007" s="1"/>
      <c r="B52007" s="1"/>
      <c r="C52007" s="1"/>
      <c r="D52007" s="8"/>
      <c r="E52007" s="1"/>
      <c r="F52007" s="1"/>
      <c r="G52007" s="1"/>
      <c r="H52007" s="1"/>
    </row>
    <row r="52008">
      <c r="A52008" s="1"/>
      <c r="B52008" s="1"/>
      <c r="C52008" s="1"/>
      <c r="D52008" s="8"/>
      <c r="E52008" s="1"/>
      <c r="F52008" s="1"/>
      <c r="G52008" s="1"/>
      <c r="H52008" s="1"/>
    </row>
    <row r="52009">
      <c r="A52009" s="1"/>
      <c r="B52009" s="1"/>
      <c r="C52009" s="1"/>
      <c r="D52009" s="8"/>
      <c r="E52009" s="1"/>
      <c r="F52009" s="1"/>
      <c r="G52009" s="1"/>
      <c r="H52009" s="1"/>
    </row>
    <row r="52010">
      <c r="A52010" s="1"/>
      <c r="B52010" s="1"/>
      <c r="C52010" s="1"/>
      <c r="D52010" s="8"/>
      <c r="E52010" s="1"/>
      <c r="F52010" s="1"/>
      <c r="G52010" s="1"/>
      <c r="H52010" s="1"/>
    </row>
    <row r="52011">
      <c r="A52011" s="1"/>
      <c r="B52011" s="1"/>
      <c r="C52011" s="1"/>
      <c r="D52011" s="8"/>
      <c r="E52011" s="1"/>
      <c r="F52011" s="1"/>
      <c r="G52011" s="1"/>
      <c r="H52011" s="1"/>
    </row>
    <row r="52012">
      <c r="A52012" s="1"/>
      <c r="B52012" s="1"/>
      <c r="C52012" s="1"/>
      <c r="D52012" s="8"/>
      <c r="E52012" s="1"/>
      <c r="F52012" s="1"/>
      <c r="G52012" s="1"/>
      <c r="H52012" s="1"/>
    </row>
    <row r="52013">
      <c r="A52013" s="1"/>
      <c r="B52013" s="1"/>
      <c r="C52013" s="1"/>
      <c r="D52013" s="8"/>
      <c r="E52013" s="1"/>
      <c r="F52013" s="1"/>
      <c r="G52013" s="1"/>
      <c r="H52013" s="1"/>
    </row>
    <row r="52014">
      <c r="A52014" s="1"/>
      <c r="B52014" s="1"/>
      <c r="C52014" s="1"/>
      <c r="D52014" s="8"/>
      <c r="E52014" s="1"/>
      <c r="F52014" s="1"/>
      <c r="G52014" s="1"/>
      <c r="H52014" s="1"/>
    </row>
    <row r="52015">
      <c r="A52015" s="1"/>
      <c r="B52015" s="1"/>
      <c r="C52015" s="1"/>
      <c r="D52015" s="8"/>
      <c r="E52015" s="1"/>
      <c r="F52015" s="1"/>
      <c r="G52015" s="1"/>
      <c r="H52015" s="1"/>
    </row>
    <row r="52016">
      <c r="A52016" s="1"/>
      <c r="B52016" s="1"/>
      <c r="C52016" s="1"/>
      <c r="D52016" s="8"/>
      <c r="E52016" s="1"/>
      <c r="F52016" s="1"/>
      <c r="G52016" s="1"/>
      <c r="H52016" s="1"/>
    </row>
    <row r="52017">
      <c r="A52017" s="1"/>
      <c r="B52017" s="1"/>
      <c r="C52017" s="1"/>
      <c r="D52017" s="8"/>
      <c r="E52017" s="1"/>
      <c r="F52017" s="1"/>
      <c r="G52017" s="1"/>
      <c r="H52017" s="1"/>
    </row>
    <row r="52018">
      <c r="A52018" s="1"/>
      <c r="B52018" s="1"/>
      <c r="C52018" s="1"/>
      <c r="D52018" s="8"/>
      <c r="E52018" s="1"/>
      <c r="F52018" s="1"/>
      <c r="G52018" s="1"/>
      <c r="H52018" s="1"/>
    </row>
    <row r="52019">
      <c r="A52019" s="1"/>
      <c r="B52019" s="1"/>
      <c r="C52019" s="1"/>
      <c r="D52019" s="8"/>
      <c r="E52019" s="1"/>
      <c r="F52019" s="1"/>
      <c r="G52019" s="1"/>
      <c r="H52019" s="1"/>
    </row>
    <row r="52020">
      <c r="A52020" s="1"/>
      <c r="B52020" s="1"/>
      <c r="C52020" s="1"/>
      <c r="D52020" s="8"/>
      <c r="E52020" s="1"/>
      <c r="F52020" s="1"/>
      <c r="G52020" s="1"/>
      <c r="H52020" s="1"/>
    </row>
    <row r="52021">
      <c r="A52021" s="1"/>
      <c r="B52021" s="1"/>
      <c r="C52021" s="1"/>
      <c r="D52021" s="8"/>
      <c r="E52021" s="1"/>
      <c r="F52021" s="1"/>
      <c r="G52021" s="1"/>
      <c r="H52021" s="1"/>
    </row>
    <row r="52022">
      <c r="A52022" s="1"/>
      <c r="B52022" s="1"/>
      <c r="C52022" s="1"/>
      <c r="D52022" s="8"/>
      <c r="E52022" s="1"/>
      <c r="F52022" s="1"/>
      <c r="G52022" s="1"/>
      <c r="H52022" s="1"/>
    </row>
    <row r="52023">
      <c r="A52023" s="1"/>
      <c r="B52023" s="1"/>
      <c r="C52023" s="1"/>
      <c r="D52023" s="8"/>
      <c r="E52023" s="1"/>
      <c r="F52023" s="1"/>
      <c r="G52023" s="1"/>
      <c r="H52023" s="1"/>
    </row>
    <row r="52024">
      <c r="A52024" s="1"/>
      <c r="B52024" s="1"/>
      <c r="C52024" s="1"/>
      <c r="D52024" s="8"/>
      <c r="E52024" s="1"/>
      <c r="F52024" s="1"/>
      <c r="G52024" s="1"/>
      <c r="H52024" s="1"/>
    </row>
    <row r="52025">
      <c r="A52025" s="1"/>
      <c r="B52025" s="1"/>
      <c r="C52025" s="1"/>
      <c r="D52025" s="8"/>
      <c r="E52025" s="1"/>
      <c r="F52025" s="1"/>
      <c r="G52025" s="1"/>
      <c r="H52025" s="1"/>
    </row>
    <row r="52026">
      <c r="A52026" s="1"/>
      <c r="B52026" s="1"/>
      <c r="C52026" s="1"/>
      <c r="D52026" s="8"/>
      <c r="E52026" s="1"/>
      <c r="F52026" s="1"/>
      <c r="G52026" s="1"/>
      <c r="H52026" s="1"/>
    </row>
    <row r="52027">
      <c r="A52027" s="1"/>
      <c r="B52027" s="1"/>
      <c r="C52027" s="1"/>
      <c r="D52027" s="8"/>
      <c r="E52027" s="1"/>
      <c r="F52027" s="1"/>
      <c r="G52027" s="1"/>
      <c r="H52027" s="1"/>
    </row>
    <row r="52028">
      <c r="A52028" s="1"/>
      <c r="B52028" s="1"/>
      <c r="C52028" s="1"/>
      <c r="D52028" s="8"/>
      <c r="E52028" s="1"/>
      <c r="F52028" s="1"/>
      <c r="G52028" s="1"/>
      <c r="H52028" s="1"/>
    </row>
    <row r="52029">
      <c r="A52029" s="1"/>
      <c r="B52029" s="1"/>
      <c r="C52029" s="1"/>
      <c r="D52029" s="8"/>
      <c r="E52029" s="1"/>
      <c r="F52029" s="1"/>
      <c r="G52029" s="1"/>
      <c r="H52029" s="1"/>
    </row>
    <row r="52030">
      <c r="A52030" s="1"/>
      <c r="B52030" s="1"/>
      <c r="C52030" s="1"/>
      <c r="D52030" s="8"/>
      <c r="E52030" s="1"/>
      <c r="F52030" s="1"/>
      <c r="G52030" s="1"/>
      <c r="H52030" s="1"/>
    </row>
    <row r="52031">
      <c r="A52031" s="1"/>
      <c r="B52031" s="1"/>
      <c r="C52031" s="1"/>
      <c r="D52031" s="8"/>
      <c r="E52031" s="1"/>
      <c r="F52031" s="1"/>
      <c r="G52031" s="1"/>
      <c r="H52031" s="1"/>
    </row>
    <row r="52032">
      <c r="A52032" s="1"/>
      <c r="B52032" s="1"/>
      <c r="C52032" s="1"/>
      <c r="D52032" s="8"/>
      <c r="E52032" s="1"/>
      <c r="F52032" s="1"/>
      <c r="G52032" s="1"/>
      <c r="H52032" s="1"/>
    </row>
    <row r="52033">
      <c r="A52033" s="1"/>
      <c r="B52033" s="1"/>
      <c r="C52033" s="1"/>
      <c r="D52033" s="8"/>
      <c r="E52033" s="1"/>
      <c r="F52033" s="1"/>
      <c r="G52033" s="1"/>
      <c r="H52033" s="1"/>
    </row>
    <row r="52034">
      <c r="A52034" s="1"/>
      <c r="B52034" s="1"/>
      <c r="C52034" s="1"/>
      <c r="D52034" s="8"/>
      <c r="E52034" s="1"/>
      <c r="F52034" s="1"/>
      <c r="G52034" s="1"/>
      <c r="H52034" s="1"/>
    </row>
    <row r="52035">
      <c r="A52035" s="1"/>
      <c r="B52035" s="1"/>
      <c r="C52035" s="1"/>
      <c r="D52035" s="8"/>
      <c r="E52035" s="1"/>
      <c r="F52035" s="1"/>
      <c r="G52035" s="1"/>
      <c r="H52035" s="1"/>
    </row>
    <row r="52036">
      <c r="A52036" s="1"/>
      <c r="B52036" s="1"/>
      <c r="C52036" s="1"/>
      <c r="D52036" s="8"/>
      <c r="E52036" s="1"/>
      <c r="F52036" s="1"/>
      <c r="G52036" s="1"/>
      <c r="H52036" s="1"/>
    </row>
    <row r="52037">
      <c r="A52037" s="1"/>
      <c r="B52037" s="1"/>
      <c r="C52037" s="1"/>
      <c r="D52037" s="8"/>
      <c r="E52037" s="1"/>
      <c r="F52037" s="1"/>
      <c r="G52037" s="1"/>
      <c r="H52037" s="1"/>
    </row>
    <row r="52038">
      <c r="A52038" s="1"/>
      <c r="B52038" s="1"/>
      <c r="C52038" s="1"/>
      <c r="D52038" s="8"/>
      <c r="E52038" s="1"/>
      <c r="F52038" s="1"/>
      <c r="G52038" s="1"/>
      <c r="H52038" s="1"/>
    </row>
    <row r="52039">
      <c r="A52039" s="1"/>
      <c r="B52039" s="1"/>
      <c r="C52039" s="1"/>
      <c r="D52039" s="8"/>
      <c r="E52039" s="1"/>
      <c r="F52039" s="1"/>
      <c r="G52039" s="1"/>
      <c r="H52039" s="1"/>
    </row>
    <row r="52040">
      <c r="A52040" s="1"/>
      <c r="B52040" s="1"/>
      <c r="C52040" s="1"/>
      <c r="D52040" s="8"/>
      <c r="E52040" s="1"/>
      <c r="F52040" s="1"/>
      <c r="G52040" s="1"/>
      <c r="H52040" s="1"/>
    </row>
    <row r="52041">
      <c r="A52041" s="1"/>
      <c r="B52041" s="1"/>
      <c r="C52041" s="1"/>
      <c r="D52041" s="8"/>
      <c r="E52041" s="1"/>
      <c r="F52041" s="1"/>
      <c r="G52041" s="1"/>
      <c r="H52041" s="1"/>
    </row>
    <row r="52042">
      <c r="A52042" s="1"/>
      <c r="B52042" s="1"/>
      <c r="C52042" s="1"/>
      <c r="D52042" s="8"/>
      <c r="E52042" s="1"/>
      <c r="F52042" s="1"/>
      <c r="G52042" s="1"/>
      <c r="H52042" s="1"/>
    </row>
    <row r="52043">
      <c r="A52043" s="1"/>
      <c r="B52043" s="1"/>
      <c r="C52043" s="1"/>
      <c r="D52043" s="8"/>
      <c r="E52043" s="1"/>
      <c r="F52043" s="1"/>
      <c r="G52043" s="1"/>
      <c r="H52043" s="1"/>
    </row>
    <row r="52044">
      <c r="A52044" s="1"/>
      <c r="B52044" s="1"/>
      <c r="C52044" s="1"/>
      <c r="D52044" s="8"/>
      <c r="E52044" s="1"/>
      <c r="F52044" s="1"/>
      <c r="G52044" s="1"/>
      <c r="H52044" s="1"/>
    </row>
    <row r="52045">
      <c r="A52045" s="1"/>
      <c r="B52045" s="1"/>
      <c r="C52045" s="1"/>
      <c r="D52045" s="8"/>
      <c r="E52045" s="1"/>
      <c r="F52045" s="1"/>
      <c r="G52045" s="1"/>
      <c r="H52045" s="1"/>
    </row>
    <row r="52046">
      <c r="A52046" s="1"/>
      <c r="B52046" s="1"/>
      <c r="C52046" s="1"/>
      <c r="D52046" s="8"/>
      <c r="E52046" s="1"/>
      <c r="F52046" s="1"/>
      <c r="G52046" s="1"/>
      <c r="H52046" s="1"/>
    </row>
    <row r="52047">
      <c r="A52047" s="1"/>
      <c r="B52047" s="1"/>
      <c r="C52047" s="1"/>
      <c r="D52047" s="8"/>
      <c r="E52047" s="1"/>
      <c r="F52047" s="1"/>
      <c r="G52047" s="1"/>
      <c r="H52047" s="1"/>
    </row>
    <row r="52048">
      <c r="A52048" s="1"/>
      <c r="B52048" s="1"/>
      <c r="C52048" s="1"/>
      <c r="D52048" s="8"/>
      <c r="E52048" s="1"/>
      <c r="F52048" s="1"/>
      <c r="G52048" s="1"/>
      <c r="H52048" s="1"/>
    </row>
    <row r="52049">
      <c r="A52049" s="1"/>
      <c r="B52049" s="1"/>
      <c r="C52049" s="1"/>
      <c r="D52049" s="8"/>
      <c r="E52049" s="1"/>
      <c r="F52049" s="1"/>
      <c r="G52049" s="1"/>
      <c r="H52049" s="1"/>
    </row>
    <row r="52050">
      <c r="A52050" s="1"/>
      <c r="B52050" s="1"/>
      <c r="C52050" s="1"/>
      <c r="D52050" s="8"/>
      <c r="E52050" s="1"/>
      <c r="F52050" s="1"/>
      <c r="G52050" s="1"/>
      <c r="H52050" s="1"/>
    </row>
    <row r="52051">
      <c r="A52051" s="1"/>
      <c r="B52051" s="1"/>
      <c r="C52051" s="1"/>
      <c r="D52051" s="8"/>
      <c r="E52051" s="1"/>
      <c r="F52051" s="1"/>
      <c r="G52051" s="1"/>
      <c r="H52051" s="1"/>
    </row>
    <row r="52052">
      <c r="A52052" s="1"/>
      <c r="B52052" s="1"/>
      <c r="C52052" s="1"/>
      <c r="D52052" s="8"/>
      <c r="E52052" s="1"/>
      <c r="F52052" s="1"/>
      <c r="G52052" s="1"/>
      <c r="H52052" s="1"/>
    </row>
    <row r="52053">
      <c r="A52053" s="1"/>
      <c r="B52053" s="1"/>
      <c r="C52053" s="1"/>
      <c r="D52053" s="8"/>
      <c r="E52053" s="1"/>
      <c r="F52053" s="1"/>
      <c r="G52053" s="1"/>
      <c r="H52053" s="1"/>
    </row>
    <row r="52054">
      <c r="A52054" s="1"/>
      <c r="B52054" s="1"/>
      <c r="C52054" s="1"/>
      <c r="D52054" s="8"/>
      <c r="E52054" s="1"/>
      <c r="F52054" s="1"/>
      <c r="G52054" s="1"/>
      <c r="H52054" s="1"/>
    </row>
    <row r="52055">
      <c r="A52055" s="1"/>
      <c r="B52055" s="1"/>
      <c r="C52055" s="1"/>
      <c r="D52055" s="8"/>
      <c r="E52055" s="1"/>
      <c r="F52055" s="1"/>
      <c r="G52055" s="1"/>
      <c r="H52055" s="1"/>
    </row>
    <row r="52056">
      <c r="A52056" s="1"/>
      <c r="B52056" s="1"/>
      <c r="C52056" s="1"/>
      <c r="D52056" s="8"/>
      <c r="E52056" s="1"/>
      <c r="F52056" s="1"/>
      <c r="G52056" s="1"/>
      <c r="H52056" s="1"/>
    </row>
    <row r="52057">
      <c r="A52057" s="1"/>
      <c r="B52057" s="1"/>
      <c r="C52057" s="1"/>
      <c r="D52057" s="8"/>
      <c r="E52057" s="1"/>
      <c r="F52057" s="1"/>
      <c r="G52057" s="1"/>
      <c r="H52057" s="1"/>
    </row>
    <row r="52058">
      <c r="A52058" s="1"/>
      <c r="B52058" s="1"/>
      <c r="C52058" s="1"/>
      <c r="D52058" s="8"/>
      <c r="E52058" s="1"/>
      <c r="F52058" s="1"/>
      <c r="G52058" s="1"/>
      <c r="H52058" s="1"/>
    </row>
    <row r="52059">
      <c r="A52059" s="1"/>
      <c r="B52059" s="1"/>
      <c r="C52059" s="1"/>
      <c r="D52059" s="8"/>
      <c r="E52059" s="1"/>
      <c r="F52059" s="1"/>
      <c r="G52059" s="1"/>
      <c r="H52059" s="1"/>
    </row>
    <row r="52060">
      <c r="A52060" s="1"/>
      <c r="B52060" s="1"/>
      <c r="C52060" s="1"/>
      <c r="D52060" s="8"/>
      <c r="E52060" s="1"/>
      <c r="F52060" s="1"/>
      <c r="G52060" s="1"/>
      <c r="H52060" s="1"/>
    </row>
    <row r="52061">
      <c r="A52061" s="1"/>
      <c r="B52061" s="1"/>
      <c r="C52061" s="1"/>
      <c r="D52061" s="8"/>
      <c r="E52061" s="1"/>
      <c r="F52061" s="1"/>
      <c r="G52061" s="1"/>
      <c r="H52061" s="1"/>
    </row>
    <row r="52062">
      <c r="A52062" s="1"/>
      <c r="B52062" s="1"/>
      <c r="C52062" s="1"/>
      <c r="D52062" s="8"/>
      <c r="E52062" s="1"/>
      <c r="F52062" s="1"/>
      <c r="G52062" s="1"/>
      <c r="H52062" s="1"/>
    </row>
    <row r="52063">
      <c r="A52063" s="1"/>
      <c r="B52063" s="1"/>
      <c r="C52063" s="1"/>
      <c r="D52063" s="8"/>
      <c r="E52063" s="1"/>
      <c r="F52063" s="1"/>
      <c r="G52063" s="1"/>
      <c r="H52063" s="1"/>
    </row>
    <row r="52064">
      <c r="A52064" s="1"/>
      <c r="B52064" s="1"/>
      <c r="C52064" s="1"/>
      <c r="D52064" s="8"/>
      <c r="E52064" s="1"/>
      <c r="F52064" s="1"/>
      <c r="G52064" s="1"/>
      <c r="H52064" s="1"/>
    </row>
    <row r="52065">
      <c r="A52065" s="1"/>
      <c r="B52065" s="1"/>
      <c r="C52065" s="1"/>
      <c r="D52065" s="8"/>
      <c r="E52065" s="1"/>
      <c r="F52065" s="1"/>
      <c r="G52065" s="1"/>
      <c r="H52065" s="1"/>
    </row>
    <row r="52066">
      <c r="A52066" s="1"/>
      <c r="B52066" s="1"/>
      <c r="C52066" s="1"/>
      <c r="D52066" s="8"/>
      <c r="E52066" s="1"/>
      <c r="F52066" s="1"/>
      <c r="G52066" s="1"/>
      <c r="H52066" s="1"/>
    </row>
    <row r="52067">
      <c r="A52067" s="1"/>
      <c r="B52067" s="1"/>
      <c r="C52067" s="1"/>
      <c r="D52067" s="8"/>
      <c r="E52067" s="1"/>
      <c r="F52067" s="1"/>
      <c r="G52067" s="1"/>
      <c r="H52067" s="1"/>
    </row>
    <row r="52068">
      <c r="A52068" s="1"/>
      <c r="B52068" s="1"/>
      <c r="C52068" s="1"/>
      <c r="D52068" s="8"/>
      <c r="E52068" s="1"/>
      <c r="F52068" s="1"/>
      <c r="G52068" s="1"/>
      <c r="H52068" s="1"/>
    </row>
    <row r="52069">
      <c r="A52069" s="1"/>
      <c r="B52069" s="1"/>
      <c r="C52069" s="1"/>
      <c r="D52069" s="8"/>
      <c r="E52069" s="1"/>
      <c r="F52069" s="1"/>
      <c r="G52069" s="1"/>
      <c r="H52069" s="1"/>
    </row>
    <row r="52070">
      <c r="A52070" s="1"/>
      <c r="B52070" s="1"/>
      <c r="C52070" s="1"/>
      <c r="D52070" s="8"/>
      <c r="E52070" s="1"/>
      <c r="F52070" s="1"/>
      <c r="G52070" s="1"/>
      <c r="H52070" s="1"/>
    </row>
    <row r="52071">
      <c r="A52071" s="1"/>
      <c r="B52071" s="1"/>
      <c r="C52071" s="1"/>
      <c r="D52071" s="8"/>
      <c r="E52071" s="1"/>
      <c r="F52071" s="1"/>
      <c r="G52071" s="1"/>
      <c r="H52071" s="1"/>
    </row>
    <row r="52072">
      <c r="A52072" s="1"/>
      <c r="B52072" s="1"/>
      <c r="C52072" s="1"/>
      <c r="D52072" s="8"/>
      <c r="E52072" s="1"/>
      <c r="F52072" s="1"/>
      <c r="G52072" s="1"/>
      <c r="H52072" s="1"/>
    </row>
    <row r="52073">
      <c r="A52073" s="1"/>
      <c r="B52073" s="1"/>
      <c r="C52073" s="1"/>
      <c r="D52073" s="8"/>
      <c r="E52073" s="1"/>
      <c r="F52073" s="1"/>
      <c r="G52073" s="1"/>
      <c r="H52073" s="1"/>
    </row>
    <row r="52074">
      <c r="A52074" s="1"/>
      <c r="B52074" s="1"/>
      <c r="C52074" s="1"/>
      <c r="D52074" s="8"/>
      <c r="E52074" s="1"/>
      <c r="F52074" s="1"/>
      <c r="G52074" s="1"/>
      <c r="H52074" s="1"/>
    </row>
    <row r="52075">
      <c r="A52075" s="1"/>
      <c r="B52075" s="1"/>
      <c r="C52075" s="1"/>
      <c r="D52075" s="8"/>
      <c r="E52075" s="1"/>
      <c r="F52075" s="1"/>
      <c r="G52075" s="1"/>
      <c r="H52075" s="1"/>
    </row>
    <row r="52076">
      <c r="A52076" s="1"/>
      <c r="B52076" s="1"/>
      <c r="C52076" s="1"/>
      <c r="D52076" s="8"/>
      <c r="E52076" s="1"/>
      <c r="F52076" s="1"/>
      <c r="G52076" s="1"/>
      <c r="H52076" s="1"/>
    </row>
    <row r="52077">
      <c r="A52077" s="1"/>
      <c r="B52077" s="1"/>
      <c r="C52077" s="1"/>
      <c r="D52077" s="8"/>
      <c r="E52077" s="1"/>
      <c r="F52077" s="1"/>
      <c r="G52077" s="1"/>
      <c r="H52077" s="1"/>
    </row>
    <row r="52078">
      <c r="A52078" s="1"/>
      <c r="B52078" s="1"/>
      <c r="C52078" s="1"/>
      <c r="D52078" s="8"/>
      <c r="E52078" s="1"/>
      <c r="F52078" s="1"/>
      <c r="G52078" s="1"/>
      <c r="H52078" s="1"/>
    </row>
    <row r="52079">
      <c r="A52079" s="1"/>
      <c r="B52079" s="1"/>
      <c r="C52079" s="1"/>
      <c r="D52079" s="8"/>
      <c r="E52079" s="1"/>
      <c r="F52079" s="1"/>
      <c r="G52079" s="1"/>
      <c r="H52079" s="1"/>
    </row>
    <row r="52080">
      <c r="A52080" s="1"/>
      <c r="B52080" s="1"/>
      <c r="C52080" s="1"/>
      <c r="D52080" s="8"/>
      <c r="E52080" s="1"/>
      <c r="F52080" s="1"/>
      <c r="G52080" s="1"/>
      <c r="H52080" s="1"/>
    </row>
    <row r="52081">
      <c r="A52081" s="1"/>
      <c r="B52081" s="1"/>
      <c r="C52081" s="1"/>
      <c r="D52081" s="8"/>
      <c r="E52081" s="1"/>
      <c r="F52081" s="1"/>
      <c r="G52081" s="1"/>
      <c r="H52081" s="1"/>
    </row>
    <row r="52082">
      <c r="A52082" s="1"/>
      <c r="B52082" s="1"/>
      <c r="C52082" s="1"/>
      <c r="D52082" s="8"/>
      <c r="E52082" s="1"/>
      <c r="F52082" s="1"/>
      <c r="G52082" s="1"/>
      <c r="H52082" s="1"/>
    </row>
    <row r="52083">
      <c r="A52083" s="1"/>
      <c r="B52083" s="1"/>
      <c r="C52083" s="1"/>
      <c r="D52083" s="8"/>
      <c r="E52083" s="1"/>
      <c r="F52083" s="1"/>
      <c r="G52083" s="1"/>
      <c r="H52083" s="1"/>
    </row>
    <row r="52084">
      <c r="A52084" s="1"/>
      <c r="B52084" s="1"/>
      <c r="C52084" s="1"/>
      <c r="D52084" s="8"/>
      <c r="E52084" s="1"/>
      <c r="F52084" s="1"/>
      <c r="G52084" s="1"/>
      <c r="H52084" s="1"/>
    </row>
    <row r="52085">
      <c r="A52085" s="1"/>
      <c r="B52085" s="1"/>
      <c r="C52085" s="1"/>
      <c r="D52085" s="8"/>
      <c r="E52085" s="1"/>
      <c r="F52085" s="1"/>
      <c r="G52085" s="1"/>
      <c r="H52085" s="1"/>
    </row>
    <row r="52086">
      <c r="A52086" s="1"/>
      <c r="B52086" s="1"/>
      <c r="C52086" s="1"/>
      <c r="D52086" s="8"/>
      <c r="E52086" s="1"/>
      <c r="F52086" s="1"/>
      <c r="G52086" s="1"/>
      <c r="H52086" s="1"/>
    </row>
    <row r="52087">
      <c r="A52087" s="1"/>
      <c r="B52087" s="1"/>
      <c r="C52087" s="1"/>
      <c r="D52087" s="8"/>
      <c r="E52087" s="1"/>
      <c r="F52087" s="1"/>
      <c r="G52087" s="1"/>
      <c r="H52087" s="1"/>
    </row>
    <row r="52088">
      <c r="A52088" s="1"/>
      <c r="B52088" s="1"/>
      <c r="C52088" s="1"/>
      <c r="D52088" s="8"/>
      <c r="E52088" s="1"/>
      <c r="F52088" s="1"/>
      <c r="G52088" s="1"/>
      <c r="H52088" s="1"/>
    </row>
    <row r="52089">
      <c r="A52089" s="1"/>
      <c r="B52089" s="1"/>
      <c r="C52089" s="1"/>
      <c r="D52089" s="8"/>
      <c r="E52089" s="1"/>
      <c r="F52089" s="1"/>
      <c r="G52089" s="1"/>
      <c r="H52089" s="1"/>
    </row>
    <row r="52090">
      <c r="A52090" s="1"/>
      <c r="B52090" s="1"/>
      <c r="C52090" s="1"/>
      <c r="D52090" s="8"/>
      <c r="E52090" s="1"/>
      <c r="F52090" s="1"/>
      <c r="G52090" s="1"/>
      <c r="H52090" s="1"/>
    </row>
    <row r="52091">
      <c r="A52091" s="1"/>
      <c r="B52091" s="1"/>
      <c r="C52091" s="1"/>
      <c r="D52091" s="8"/>
      <c r="E52091" s="1"/>
      <c r="F52091" s="1"/>
      <c r="G52091" s="1"/>
      <c r="H52091" s="1"/>
    </row>
    <row r="52092">
      <c r="A52092" s="1"/>
      <c r="B52092" s="1"/>
      <c r="C52092" s="1"/>
      <c r="D52092" s="8"/>
      <c r="E52092" s="1"/>
      <c r="F52092" s="1"/>
      <c r="G52092" s="1"/>
      <c r="H52092" s="1"/>
    </row>
    <row r="52093">
      <c r="A52093" s="1"/>
      <c r="B52093" s="1"/>
      <c r="C52093" s="1"/>
      <c r="D52093" s="8"/>
      <c r="E52093" s="1"/>
      <c r="F52093" s="1"/>
      <c r="G52093" s="1"/>
      <c r="H52093" s="1"/>
    </row>
    <row r="52094">
      <c r="A52094" s="1"/>
      <c r="B52094" s="1"/>
      <c r="C52094" s="1"/>
      <c r="D52094" s="8"/>
      <c r="E52094" s="1"/>
      <c r="F52094" s="1"/>
      <c r="G52094" s="1"/>
      <c r="H52094" s="1"/>
    </row>
    <row r="52095">
      <c r="A52095" s="1"/>
      <c r="B52095" s="1"/>
      <c r="C52095" s="1"/>
      <c r="D52095" s="8"/>
      <c r="E52095" s="1"/>
      <c r="F52095" s="1"/>
      <c r="G52095" s="1"/>
      <c r="H52095" s="1"/>
    </row>
    <row r="52096">
      <c r="A52096" s="1"/>
      <c r="B52096" s="1"/>
      <c r="C52096" s="1"/>
      <c r="D52096" s="8"/>
      <c r="E52096" s="1"/>
      <c r="F52096" s="1"/>
      <c r="G52096" s="1"/>
      <c r="H52096" s="1"/>
    </row>
    <row r="52097">
      <c r="A52097" s="1"/>
      <c r="B52097" s="1"/>
      <c r="C52097" s="1"/>
      <c r="D52097" s="8"/>
      <c r="E52097" s="1"/>
      <c r="F52097" s="1"/>
      <c r="G52097" s="1"/>
      <c r="H52097" s="1"/>
    </row>
    <row r="52098">
      <c r="A52098" s="1"/>
      <c r="B52098" s="1"/>
      <c r="C52098" s="1"/>
      <c r="D52098" s="8"/>
      <c r="E52098" s="1"/>
      <c r="F52098" s="1"/>
      <c r="G52098" s="1"/>
      <c r="H52098" s="1"/>
    </row>
    <row r="52099">
      <c r="A52099" s="1"/>
      <c r="B52099" s="1"/>
      <c r="C52099" s="1"/>
      <c r="D52099" s="8"/>
      <c r="E52099" s="1"/>
      <c r="F52099" s="1"/>
      <c r="G52099" s="1"/>
      <c r="H52099" s="1"/>
    </row>
    <row r="52100">
      <c r="A52100" s="1"/>
      <c r="B52100" s="1"/>
      <c r="C52100" s="1"/>
      <c r="D52100" s="8"/>
      <c r="E52100" s="1"/>
      <c r="F52100" s="1"/>
      <c r="G52100" s="1"/>
      <c r="H52100" s="1"/>
    </row>
    <row r="52101">
      <c r="A52101" s="1"/>
      <c r="B52101" s="1"/>
      <c r="C52101" s="1"/>
      <c r="D52101" s="8"/>
      <c r="E52101" s="1"/>
      <c r="F52101" s="1"/>
      <c r="G52101" s="1"/>
      <c r="H52101" s="1"/>
    </row>
    <row r="52102">
      <c r="A52102" s="1"/>
      <c r="B52102" s="1"/>
      <c r="C52102" s="1"/>
      <c r="D52102" s="8"/>
      <c r="E52102" s="1"/>
      <c r="F52102" s="1"/>
      <c r="G52102" s="1"/>
      <c r="H52102" s="1"/>
    </row>
    <row r="52103">
      <c r="A52103" s="1"/>
      <c r="B52103" s="1"/>
      <c r="C52103" s="1"/>
      <c r="D52103" s="8"/>
      <c r="E52103" s="1"/>
      <c r="F52103" s="1"/>
      <c r="G52103" s="1"/>
      <c r="H52103" s="1"/>
    </row>
    <row r="52104">
      <c r="A52104" s="1"/>
      <c r="B52104" s="1"/>
      <c r="C52104" s="1"/>
      <c r="D52104" s="8"/>
      <c r="E52104" s="1"/>
      <c r="F52104" s="1"/>
      <c r="G52104" s="1"/>
      <c r="H52104" s="1"/>
    </row>
    <row r="52105">
      <c r="A52105" s="1"/>
      <c r="B52105" s="1"/>
      <c r="C52105" s="1"/>
      <c r="D52105" s="8"/>
      <c r="E52105" s="1"/>
      <c r="F52105" s="1"/>
      <c r="G52105" s="1"/>
      <c r="H52105" s="1"/>
    </row>
    <row r="52106">
      <c r="A52106" s="1"/>
      <c r="B52106" s="1"/>
      <c r="C52106" s="1"/>
      <c r="D52106" s="8"/>
      <c r="E52106" s="1"/>
      <c r="F52106" s="1"/>
      <c r="G52106" s="1"/>
      <c r="H52106" s="1"/>
    </row>
    <row r="52107">
      <c r="A52107" s="1"/>
      <c r="B52107" s="1"/>
      <c r="C52107" s="1"/>
      <c r="D52107" s="8"/>
      <c r="E52107" s="1"/>
      <c r="F52107" s="1"/>
      <c r="G52107" s="1"/>
      <c r="H52107" s="1"/>
    </row>
    <row r="52108">
      <c r="A52108" s="1"/>
      <c r="B52108" s="1"/>
      <c r="C52108" s="1"/>
      <c r="D52108" s="8"/>
      <c r="E52108" s="1"/>
      <c r="F52108" s="1"/>
      <c r="G52108" s="1"/>
      <c r="H52108" s="1"/>
    </row>
    <row r="52109">
      <c r="A52109" s="1"/>
      <c r="B52109" s="1"/>
      <c r="C52109" s="1"/>
      <c r="D52109" s="8"/>
      <c r="E52109" s="1"/>
      <c r="F52109" s="1"/>
      <c r="G52109" s="1"/>
      <c r="H52109" s="1"/>
    </row>
    <row r="52110">
      <c r="A52110" s="1"/>
      <c r="B52110" s="1"/>
      <c r="C52110" s="1"/>
      <c r="D52110" s="8"/>
      <c r="E52110" s="1"/>
      <c r="F52110" s="1"/>
      <c r="G52110" s="1"/>
      <c r="H52110" s="1"/>
    </row>
    <row r="52111">
      <c r="A52111" s="1"/>
      <c r="B52111" s="1"/>
      <c r="C52111" s="1"/>
      <c r="D52111" s="8"/>
      <c r="E52111" s="1"/>
      <c r="F52111" s="1"/>
      <c r="G52111" s="1"/>
      <c r="H52111" s="1"/>
    </row>
    <row r="52112">
      <c r="A52112" s="1"/>
      <c r="B52112" s="1"/>
      <c r="C52112" s="1"/>
      <c r="D52112" s="8"/>
      <c r="E52112" s="1"/>
      <c r="F52112" s="1"/>
      <c r="G52112" s="1"/>
      <c r="H52112" s="1"/>
    </row>
    <row r="52113">
      <c r="A52113" s="1"/>
      <c r="B52113" s="1"/>
      <c r="C52113" s="1"/>
      <c r="D52113" s="8"/>
      <c r="E52113" s="1"/>
      <c r="F52113" s="1"/>
      <c r="G52113" s="1"/>
      <c r="H52113" s="1"/>
    </row>
    <row r="52114">
      <c r="A52114" s="1"/>
      <c r="B52114" s="1"/>
      <c r="C52114" s="1"/>
      <c r="D52114" s="8"/>
      <c r="E52114" s="1"/>
      <c r="F52114" s="1"/>
      <c r="G52114" s="1"/>
      <c r="H52114" s="1"/>
    </row>
    <row r="52115">
      <c r="A52115" s="1"/>
      <c r="B52115" s="1"/>
      <c r="C52115" s="1"/>
      <c r="D52115" s="8"/>
      <c r="E52115" s="1"/>
      <c r="F52115" s="1"/>
      <c r="G52115" s="1"/>
      <c r="H52115" s="1"/>
    </row>
    <row r="52116">
      <c r="A52116" s="1"/>
      <c r="B52116" s="1"/>
      <c r="C52116" s="1"/>
      <c r="D52116" s="8"/>
      <c r="E52116" s="1"/>
      <c r="F52116" s="1"/>
      <c r="G52116" s="1"/>
      <c r="H52116" s="1"/>
    </row>
    <row r="52117">
      <c r="A52117" s="1"/>
      <c r="B52117" s="1"/>
      <c r="C52117" s="1"/>
      <c r="D52117" s="8"/>
      <c r="E52117" s="1"/>
      <c r="F52117" s="1"/>
      <c r="G52117" s="1"/>
      <c r="H52117" s="1"/>
    </row>
    <row r="52118">
      <c r="A52118" s="1"/>
      <c r="B52118" s="1"/>
      <c r="C52118" s="1"/>
      <c r="D52118" s="8"/>
      <c r="E52118" s="1"/>
      <c r="F52118" s="1"/>
      <c r="G52118" s="1"/>
      <c r="H52118" s="1"/>
    </row>
    <row r="52119">
      <c r="A52119" s="1"/>
      <c r="B52119" s="1"/>
      <c r="C52119" s="1"/>
      <c r="D52119" s="8"/>
      <c r="E52119" s="1"/>
      <c r="F52119" s="1"/>
      <c r="G52119" s="1"/>
      <c r="H52119" s="1"/>
    </row>
    <row r="52120">
      <c r="A52120" s="1"/>
      <c r="B52120" s="1"/>
      <c r="C52120" s="1"/>
      <c r="D52120" s="8"/>
      <c r="E52120" s="1"/>
      <c r="F52120" s="1"/>
      <c r="G52120" s="1"/>
      <c r="H52120" s="1"/>
    </row>
    <row r="52121">
      <c r="A52121" s="1"/>
      <c r="B52121" s="1"/>
      <c r="C52121" s="1"/>
      <c r="D52121" s="8"/>
      <c r="E52121" s="1"/>
      <c r="F52121" s="1"/>
      <c r="G52121" s="1"/>
      <c r="H52121" s="1"/>
    </row>
    <row r="52122">
      <c r="A52122" s="1"/>
      <c r="B52122" s="1"/>
      <c r="C52122" s="1"/>
      <c r="D52122" s="8"/>
      <c r="E52122" s="1"/>
      <c r="F52122" s="1"/>
      <c r="G52122" s="1"/>
      <c r="H52122" s="1"/>
    </row>
    <row r="52123">
      <c r="A52123" s="1"/>
      <c r="B52123" s="1"/>
      <c r="C52123" s="1"/>
      <c r="D52123" s="8"/>
      <c r="E52123" s="1"/>
      <c r="F52123" s="1"/>
      <c r="G52123" s="1"/>
      <c r="H52123" s="1"/>
    </row>
    <row r="52124">
      <c r="A52124" s="1"/>
      <c r="B52124" s="1"/>
      <c r="C52124" s="1"/>
      <c r="D52124" s="8"/>
      <c r="E52124" s="1"/>
      <c r="F52124" s="1"/>
      <c r="G52124" s="1"/>
      <c r="H52124" s="1"/>
    </row>
    <row r="52125">
      <c r="A52125" s="1"/>
      <c r="B52125" s="1"/>
      <c r="C52125" s="1"/>
      <c r="D52125" s="8"/>
      <c r="E52125" s="1"/>
      <c r="F52125" s="1"/>
      <c r="G52125" s="1"/>
      <c r="H52125" s="1"/>
    </row>
    <row r="52126">
      <c r="A52126" s="1"/>
      <c r="B52126" s="1"/>
      <c r="C52126" s="1"/>
      <c r="D52126" s="8"/>
      <c r="E52126" s="1"/>
      <c r="F52126" s="1"/>
      <c r="G52126" s="1"/>
      <c r="H52126" s="1"/>
    </row>
    <row r="52127">
      <c r="A52127" s="1"/>
      <c r="B52127" s="1"/>
      <c r="C52127" s="1"/>
      <c r="D52127" s="8"/>
      <c r="E52127" s="1"/>
      <c r="F52127" s="1"/>
      <c r="G52127" s="1"/>
      <c r="H52127" s="1"/>
    </row>
    <row r="52128">
      <c r="A52128" s="1"/>
      <c r="B52128" s="1"/>
      <c r="C52128" s="1"/>
      <c r="D52128" s="8"/>
      <c r="E52128" s="1"/>
      <c r="F52128" s="1"/>
      <c r="G52128" s="1"/>
      <c r="H52128" s="1"/>
    </row>
    <row r="52129">
      <c r="A52129" s="1"/>
      <c r="B52129" s="1"/>
      <c r="C52129" s="1"/>
      <c r="D52129" s="8"/>
      <c r="E52129" s="1"/>
      <c r="F52129" s="1"/>
      <c r="G52129" s="1"/>
      <c r="H52129" s="1"/>
    </row>
    <row r="52130">
      <c r="A52130" s="1"/>
      <c r="B52130" s="1"/>
      <c r="C52130" s="1"/>
      <c r="D52130" s="8"/>
      <c r="E52130" s="1"/>
      <c r="F52130" s="1"/>
      <c r="G52130" s="1"/>
      <c r="H52130" s="1"/>
    </row>
    <row r="52131">
      <c r="A52131" s="1"/>
      <c r="B52131" s="1"/>
      <c r="C52131" s="1"/>
      <c r="D52131" s="8"/>
      <c r="E52131" s="1"/>
      <c r="F52131" s="1"/>
      <c r="G52131" s="1"/>
      <c r="H52131" s="1"/>
    </row>
    <row r="52132">
      <c r="A52132" s="1"/>
      <c r="B52132" s="1"/>
      <c r="C52132" s="1"/>
      <c r="D52132" s="8"/>
      <c r="E52132" s="1"/>
      <c r="F52132" s="1"/>
      <c r="G52132" s="1"/>
      <c r="H52132" s="1"/>
    </row>
    <row r="52133">
      <c r="A52133" s="1"/>
      <c r="B52133" s="1"/>
      <c r="C52133" s="1"/>
      <c r="D52133" s="8"/>
      <c r="E52133" s="1"/>
      <c r="F52133" s="1"/>
      <c r="G52133" s="1"/>
      <c r="H52133" s="1"/>
    </row>
    <row r="52134">
      <c r="A52134" s="1"/>
      <c r="B52134" s="1"/>
      <c r="C52134" s="1"/>
      <c r="D52134" s="8"/>
      <c r="E52134" s="1"/>
      <c r="F52134" s="1"/>
      <c r="G52134" s="1"/>
      <c r="H52134" s="1"/>
    </row>
    <row r="52135">
      <c r="A52135" s="1"/>
      <c r="B52135" s="1"/>
      <c r="C52135" s="1"/>
      <c r="D52135" s="8"/>
      <c r="E52135" s="1"/>
      <c r="F52135" s="1"/>
      <c r="G52135" s="1"/>
      <c r="H52135" s="1"/>
    </row>
    <row r="52136">
      <c r="A52136" s="1"/>
      <c r="B52136" s="1"/>
      <c r="C52136" s="1"/>
      <c r="D52136" s="8"/>
      <c r="E52136" s="1"/>
      <c r="F52136" s="1"/>
      <c r="G52136" s="1"/>
      <c r="H52136" s="1"/>
    </row>
    <row r="52137">
      <c r="A52137" s="1"/>
      <c r="B52137" s="1"/>
      <c r="C52137" s="1"/>
      <c r="D52137" s="8"/>
      <c r="E52137" s="1"/>
      <c r="F52137" s="1"/>
      <c r="G52137" s="1"/>
      <c r="H52137" s="1"/>
    </row>
    <row r="52138">
      <c r="A52138" s="1"/>
      <c r="B52138" s="1"/>
      <c r="C52138" s="1"/>
      <c r="D52138" s="8"/>
      <c r="E52138" s="1"/>
      <c r="F52138" s="1"/>
      <c r="G52138" s="1"/>
      <c r="H52138" s="1"/>
    </row>
    <row r="52139">
      <c r="A52139" s="1"/>
      <c r="B52139" s="1"/>
      <c r="C52139" s="1"/>
      <c r="D52139" s="8"/>
      <c r="E52139" s="1"/>
      <c r="F52139" s="1"/>
      <c r="G52139" s="1"/>
      <c r="H52139" s="1"/>
    </row>
    <row r="52140">
      <c r="A52140" s="1"/>
      <c r="B52140" s="1"/>
      <c r="C52140" s="1"/>
      <c r="D52140" s="8"/>
      <c r="E52140" s="1"/>
      <c r="F52140" s="1"/>
      <c r="G52140" s="1"/>
      <c r="H52140" s="1"/>
    </row>
    <row r="52141">
      <c r="A52141" s="1"/>
      <c r="B52141" s="1"/>
      <c r="C52141" s="1"/>
      <c r="D52141" s="8"/>
      <c r="E52141" s="1"/>
      <c r="F52141" s="1"/>
      <c r="G52141" s="1"/>
      <c r="H52141" s="1"/>
    </row>
    <row r="52142">
      <c r="A52142" s="1"/>
      <c r="B52142" s="1"/>
      <c r="C52142" s="1"/>
      <c r="D52142" s="8"/>
      <c r="E52142" s="1"/>
      <c r="F52142" s="1"/>
      <c r="G52142" s="1"/>
      <c r="H52142" s="1"/>
    </row>
    <row r="52143">
      <c r="A52143" s="1"/>
      <c r="B52143" s="1"/>
      <c r="C52143" s="1"/>
      <c r="D52143" s="8"/>
      <c r="E52143" s="1"/>
      <c r="F52143" s="1"/>
      <c r="G52143" s="1"/>
      <c r="H52143" s="1"/>
    </row>
    <row r="52144">
      <c r="A52144" s="1"/>
      <c r="B52144" s="1"/>
      <c r="C52144" s="1"/>
      <c r="D52144" s="8"/>
      <c r="E52144" s="1"/>
      <c r="F52144" s="1"/>
      <c r="G52144" s="1"/>
      <c r="H52144" s="1"/>
    </row>
    <row r="52145">
      <c r="A52145" s="1"/>
      <c r="B52145" s="1"/>
      <c r="C52145" s="1"/>
      <c r="D52145" s="8"/>
      <c r="E52145" s="1"/>
      <c r="F52145" s="1"/>
      <c r="G52145" s="1"/>
      <c r="H52145" s="1"/>
    </row>
    <row r="52146">
      <c r="A52146" s="1"/>
      <c r="B52146" s="1"/>
      <c r="C52146" s="1"/>
      <c r="D52146" s="8"/>
      <c r="E52146" s="1"/>
      <c r="F52146" s="1"/>
      <c r="G52146" s="1"/>
      <c r="H52146" s="1"/>
    </row>
    <row r="52147">
      <c r="A52147" s="1"/>
      <c r="B52147" s="1"/>
      <c r="C52147" s="1"/>
      <c r="D52147" s="8"/>
      <c r="E52147" s="1"/>
      <c r="F52147" s="1"/>
      <c r="G52147" s="1"/>
      <c r="H52147" s="1"/>
    </row>
    <row r="52148">
      <c r="A52148" s="1"/>
      <c r="B52148" s="1"/>
      <c r="C52148" s="1"/>
      <c r="D52148" s="8"/>
      <c r="E52148" s="1"/>
      <c r="F52148" s="1"/>
      <c r="G52148" s="1"/>
      <c r="H52148" s="1"/>
    </row>
    <row r="52149">
      <c r="A52149" s="1"/>
      <c r="B52149" s="1"/>
      <c r="C52149" s="1"/>
      <c r="D52149" s="8"/>
      <c r="E52149" s="1"/>
      <c r="F52149" s="1"/>
      <c r="G52149" s="1"/>
      <c r="H52149" s="1"/>
    </row>
    <row r="52150">
      <c r="A52150" s="1"/>
      <c r="B52150" s="1"/>
      <c r="C52150" s="1"/>
      <c r="D52150" s="8"/>
      <c r="E52150" s="1"/>
      <c r="F52150" s="1"/>
      <c r="G52150" s="1"/>
      <c r="H52150" s="1"/>
    </row>
    <row r="52151">
      <c r="A52151" s="1"/>
      <c r="B52151" s="1"/>
      <c r="C52151" s="1"/>
      <c r="D52151" s="8"/>
      <c r="E52151" s="1"/>
      <c r="F52151" s="1"/>
      <c r="G52151" s="1"/>
      <c r="H52151" s="1"/>
    </row>
    <row r="52152">
      <c r="A52152" s="1"/>
      <c r="B52152" s="1"/>
      <c r="C52152" s="1"/>
      <c r="D52152" s="8"/>
      <c r="E52152" s="1"/>
      <c r="F52152" s="1"/>
      <c r="G52152" s="1"/>
      <c r="H52152" s="1"/>
    </row>
    <row r="52153">
      <c r="A52153" s="1"/>
      <c r="B52153" s="1"/>
      <c r="C52153" s="1"/>
      <c r="D52153" s="8"/>
      <c r="E52153" s="1"/>
      <c r="F52153" s="1"/>
      <c r="G52153" s="1"/>
      <c r="H52153" s="1"/>
    </row>
    <row r="52154">
      <c r="A52154" s="1"/>
      <c r="B52154" s="1"/>
      <c r="C52154" s="1"/>
      <c r="D52154" s="8"/>
      <c r="E52154" s="1"/>
      <c r="F52154" s="1"/>
      <c r="G52154" s="1"/>
      <c r="H52154" s="1"/>
    </row>
    <row r="52155">
      <c r="A52155" s="1"/>
      <c r="B52155" s="1"/>
      <c r="C52155" s="1"/>
      <c r="D52155" s="8"/>
      <c r="E52155" s="1"/>
      <c r="F52155" s="1"/>
      <c r="G52155" s="1"/>
      <c r="H52155" s="1"/>
    </row>
    <row r="52156">
      <c r="A52156" s="1"/>
      <c r="B52156" s="1"/>
      <c r="C52156" s="1"/>
      <c r="D52156" s="8"/>
      <c r="E52156" s="1"/>
      <c r="F52156" s="1"/>
      <c r="G52156" s="1"/>
      <c r="H52156" s="1"/>
    </row>
    <row r="52157">
      <c r="A52157" s="1"/>
      <c r="B52157" s="1"/>
      <c r="C52157" s="1"/>
      <c r="D52157" s="8"/>
      <c r="E52157" s="1"/>
      <c r="F52157" s="1"/>
      <c r="G52157" s="1"/>
      <c r="H52157" s="1"/>
    </row>
    <row r="52158">
      <c r="A52158" s="1"/>
      <c r="B52158" s="1"/>
      <c r="C52158" s="1"/>
      <c r="D52158" s="8"/>
      <c r="E52158" s="1"/>
      <c r="F52158" s="1"/>
      <c r="G52158" s="1"/>
      <c r="H52158" s="1"/>
    </row>
    <row r="52159">
      <c r="A52159" s="1"/>
      <c r="B52159" s="1"/>
      <c r="C52159" s="1"/>
      <c r="D52159" s="8"/>
      <c r="E52159" s="1"/>
      <c r="F52159" s="1"/>
      <c r="G52159" s="1"/>
      <c r="H52159" s="1"/>
    </row>
    <row r="52160">
      <c r="A52160" s="1"/>
      <c r="B52160" s="1"/>
      <c r="C52160" s="1"/>
      <c r="D52160" s="8"/>
      <c r="E52160" s="1"/>
      <c r="F52160" s="1"/>
      <c r="G52160" s="1"/>
      <c r="H52160" s="1"/>
    </row>
    <row r="52161">
      <c r="A52161" s="1"/>
      <c r="B52161" s="1"/>
      <c r="C52161" s="1"/>
      <c r="D52161" s="8"/>
      <c r="E52161" s="1"/>
      <c r="F52161" s="1"/>
      <c r="G52161" s="1"/>
      <c r="H52161" s="1"/>
    </row>
    <row r="52162">
      <c r="A52162" s="1"/>
      <c r="B52162" s="1"/>
      <c r="C52162" s="1"/>
      <c r="D52162" s="8"/>
      <c r="E52162" s="1"/>
      <c r="F52162" s="1"/>
      <c r="G52162" s="1"/>
      <c r="H52162" s="1"/>
    </row>
    <row r="52163">
      <c r="A52163" s="1"/>
      <c r="B52163" s="1"/>
      <c r="C52163" s="1"/>
      <c r="D52163" s="8"/>
      <c r="E52163" s="1"/>
      <c r="F52163" s="1"/>
      <c r="G52163" s="1"/>
      <c r="H52163" s="1"/>
    </row>
    <row r="52164">
      <c r="A52164" s="1"/>
      <c r="B52164" s="1"/>
      <c r="C52164" s="1"/>
      <c r="D52164" s="8"/>
      <c r="E52164" s="1"/>
      <c r="F52164" s="1"/>
      <c r="G52164" s="1"/>
      <c r="H52164" s="1"/>
    </row>
    <row r="52165">
      <c r="A52165" s="1"/>
      <c r="B52165" s="1"/>
      <c r="C52165" s="1"/>
      <c r="D52165" s="8"/>
      <c r="E52165" s="1"/>
      <c r="F52165" s="1"/>
      <c r="G52165" s="1"/>
      <c r="H52165" s="1"/>
    </row>
    <row r="52166">
      <c r="A52166" s="1"/>
      <c r="B52166" s="1"/>
      <c r="C52166" s="1"/>
      <c r="D52166" s="8"/>
      <c r="E52166" s="1"/>
      <c r="F52166" s="1"/>
      <c r="G52166" s="1"/>
      <c r="H52166" s="1"/>
    </row>
    <row r="52167">
      <c r="A52167" s="1"/>
      <c r="B52167" s="1"/>
      <c r="C52167" s="1"/>
      <c r="D52167" s="8"/>
      <c r="E52167" s="1"/>
      <c r="F52167" s="1"/>
      <c r="G52167" s="1"/>
      <c r="H52167" s="1"/>
    </row>
    <row r="52168">
      <c r="A52168" s="1"/>
      <c r="B52168" s="1"/>
      <c r="C52168" s="1"/>
      <c r="D52168" s="8"/>
      <c r="E52168" s="1"/>
      <c r="F52168" s="1"/>
      <c r="G52168" s="1"/>
      <c r="H52168" s="1"/>
    </row>
    <row r="52169">
      <c r="A52169" s="1"/>
      <c r="B52169" s="1"/>
      <c r="C52169" s="1"/>
      <c r="D52169" s="8"/>
      <c r="E52169" s="1"/>
      <c r="F52169" s="1"/>
      <c r="G52169" s="1"/>
      <c r="H52169" s="1"/>
    </row>
    <row r="52170">
      <c r="A52170" s="1"/>
      <c r="B52170" s="1"/>
      <c r="C52170" s="1"/>
      <c r="D52170" s="8"/>
      <c r="E52170" s="1"/>
      <c r="F52170" s="1"/>
      <c r="G52170" s="1"/>
      <c r="H52170" s="1"/>
    </row>
    <row r="52171">
      <c r="A52171" s="1"/>
      <c r="B52171" s="1"/>
      <c r="C52171" s="1"/>
      <c r="D52171" s="8"/>
      <c r="E52171" s="1"/>
      <c r="F52171" s="1"/>
      <c r="G52171" s="1"/>
      <c r="H52171" s="1"/>
    </row>
    <row r="52172">
      <c r="A52172" s="1"/>
      <c r="B52172" s="1"/>
      <c r="C52172" s="1"/>
      <c r="D52172" s="8"/>
      <c r="E52172" s="1"/>
      <c r="F52172" s="1"/>
      <c r="G52172" s="1"/>
      <c r="H52172" s="1"/>
    </row>
    <row r="52173">
      <c r="A52173" s="1"/>
      <c r="B52173" s="1"/>
      <c r="C52173" s="1"/>
      <c r="D52173" s="8"/>
      <c r="E52173" s="1"/>
      <c r="F52173" s="1"/>
      <c r="G52173" s="1"/>
      <c r="H52173" s="1"/>
    </row>
    <row r="52174">
      <c r="A52174" s="1"/>
      <c r="B52174" s="1"/>
      <c r="C52174" s="1"/>
      <c r="D52174" s="8"/>
      <c r="E52174" s="1"/>
      <c r="F52174" s="1"/>
      <c r="G52174" s="1"/>
      <c r="H52174" s="1"/>
    </row>
    <row r="52175">
      <c r="A52175" s="1"/>
      <c r="B52175" s="1"/>
      <c r="C52175" s="1"/>
      <c r="D52175" s="8"/>
      <c r="E52175" s="1"/>
      <c r="F52175" s="1"/>
      <c r="G52175" s="1"/>
      <c r="H52175" s="1"/>
    </row>
    <row r="52176">
      <c r="A52176" s="1"/>
      <c r="B52176" s="1"/>
      <c r="C52176" s="1"/>
      <c r="D52176" s="8"/>
      <c r="E52176" s="1"/>
      <c r="F52176" s="1"/>
      <c r="G52176" s="1"/>
      <c r="H52176" s="1"/>
    </row>
    <row r="52177">
      <c r="A52177" s="1"/>
      <c r="B52177" s="1"/>
      <c r="C52177" s="1"/>
      <c r="D52177" s="8"/>
      <c r="E52177" s="1"/>
      <c r="F52177" s="1"/>
      <c r="G52177" s="1"/>
      <c r="H52177" s="1"/>
    </row>
    <row r="52178">
      <c r="A52178" s="1"/>
      <c r="B52178" s="1"/>
      <c r="C52178" s="1"/>
      <c r="D52178" s="8"/>
      <c r="E52178" s="1"/>
      <c r="F52178" s="1"/>
      <c r="G52178" s="1"/>
      <c r="H52178" s="1"/>
    </row>
    <row r="52179">
      <c r="A52179" s="1"/>
      <c r="B52179" s="1"/>
      <c r="C52179" s="1"/>
      <c r="D52179" s="8"/>
      <c r="E52179" s="1"/>
      <c r="F52179" s="1"/>
      <c r="G52179" s="1"/>
      <c r="H52179" s="1"/>
    </row>
    <row r="52180">
      <c r="A52180" s="1"/>
      <c r="B52180" s="1"/>
      <c r="C52180" s="1"/>
      <c r="D52180" s="8"/>
      <c r="E52180" s="1"/>
      <c r="F52180" s="1"/>
      <c r="G52180" s="1"/>
      <c r="H52180" s="1"/>
    </row>
    <row r="52181">
      <c r="A52181" s="1"/>
      <c r="B52181" s="1"/>
      <c r="C52181" s="1"/>
      <c r="D52181" s="8"/>
      <c r="E52181" s="1"/>
      <c r="F52181" s="1"/>
      <c r="G52181" s="1"/>
      <c r="H52181" s="1"/>
    </row>
    <row r="52182">
      <c r="A52182" s="1"/>
      <c r="B52182" s="1"/>
      <c r="C52182" s="1"/>
      <c r="D52182" s="8"/>
      <c r="E52182" s="1"/>
      <c r="F52182" s="1"/>
      <c r="G52182" s="1"/>
      <c r="H52182" s="1"/>
    </row>
    <row r="52183">
      <c r="A52183" s="1"/>
      <c r="B52183" s="1"/>
      <c r="C52183" s="1"/>
      <c r="D52183" s="8"/>
      <c r="E52183" s="1"/>
      <c r="F52183" s="1"/>
      <c r="G52183" s="1"/>
      <c r="H52183" s="1"/>
    </row>
    <row r="52184">
      <c r="A52184" s="1"/>
      <c r="B52184" s="1"/>
      <c r="C52184" s="1"/>
      <c r="D52184" s="8"/>
      <c r="E52184" s="1"/>
      <c r="F52184" s="1"/>
      <c r="G52184" s="1"/>
      <c r="H52184" s="1"/>
    </row>
    <row r="52185">
      <c r="A52185" s="1"/>
      <c r="B52185" s="1"/>
      <c r="C52185" s="1"/>
      <c r="D52185" s="8"/>
      <c r="E52185" s="1"/>
      <c r="F52185" s="1"/>
      <c r="G52185" s="1"/>
      <c r="H52185" s="1"/>
    </row>
    <row r="52186">
      <c r="A52186" s="1"/>
      <c r="B52186" s="1"/>
      <c r="C52186" s="1"/>
      <c r="D52186" s="8"/>
      <c r="E52186" s="1"/>
      <c r="F52186" s="1"/>
      <c r="G52186" s="1"/>
      <c r="H52186" s="1"/>
    </row>
    <row r="52187">
      <c r="A52187" s="1"/>
      <c r="B52187" s="1"/>
      <c r="C52187" s="1"/>
      <c r="D52187" s="8"/>
      <c r="E52187" s="1"/>
      <c r="F52187" s="1"/>
      <c r="G52187" s="1"/>
      <c r="H52187" s="1"/>
    </row>
    <row r="52188">
      <c r="A52188" s="1"/>
      <c r="B52188" s="1"/>
      <c r="C52188" s="1"/>
      <c r="D52188" s="8"/>
      <c r="E52188" s="1"/>
      <c r="F52188" s="1"/>
      <c r="G52188" s="1"/>
      <c r="H52188" s="1"/>
    </row>
    <row r="52189">
      <c r="A52189" s="1"/>
      <c r="B52189" s="1"/>
      <c r="C52189" s="1"/>
      <c r="D52189" s="8"/>
      <c r="E52189" s="1"/>
      <c r="F52189" s="1"/>
      <c r="G52189" s="1"/>
      <c r="H52189" s="1"/>
    </row>
    <row r="52190">
      <c r="A52190" s="1"/>
      <c r="B52190" s="1"/>
      <c r="C52190" s="1"/>
      <c r="D52190" s="8"/>
      <c r="E52190" s="1"/>
      <c r="F52190" s="1"/>
      <c r="G52190" s="1"/>
      <c r="H52190" s="1"/>
    </row>
    <row r="52191">
      <c r="A52191" s="1"/>
      <c r="B52191" s="1"/>
      <c r="C52191" s="1"/>
      <c r="D52191" s="8"/>
      <c r="E52191" s="1"/>
      <c r="F52191" s="1"/>
      <c r="G52191" s="1"/>
      <c r="H52191" s="1"/>
    </row>
    <row r="52192">
      <c r="A52192" s="1"/>
      <c r="B52192" s="1"/>
      <c r="C52192" s="1"/>
      <c r="D52192" s="8"/>
      <c r="E52192" s="1"/>
      <c r="F52192" s="1"/>
      <c r="G52192" s="1"/>
      <c r="H52192" s="1"/>
    </row>
    <row r="52193">
      <c r="A52193" s="1"/>
      <c r="B52193" s="1"/>
      <c r="C52193" s="1"/>
      <c r="D52193" s="8"/>
      <c r="E52193" s="1"/>
      <c r="F52193" s="1"/>
      <c r="G52193" s="1"/>
      <c r="H52193" s="1"/>
    </row>
    <row r="52194">
      <c r="A52194" s="1"/>
      <c r="B52194" s="1"/>
      <c r="C52194" s="1"/>
      <c r="D52194" s="8"/>
      <c r="E52194" s="1"/>
      <c r="F52194" s="1"/>
      <c r="G52194" s="1"/>
      <c r="H52194" s="1"/>
    </row>
    <row r="52195">
      <c r="A52195" s="1"/>
      <c r="B52195" s="1"/>
      <c r="C52195" s="1"/>
      <c r="D52195" s="8"/>
      <c r="E52195" s="1"/>
      <c r="F52195" s="1"/>
      <c r="G52195" s="1"/>
      <c r="H52195" s="1"/>
    </row>
    <row r="52196">
      <c r="A52196" s="1"/>
      <c r="B52196" s="1"/>
      <c r="C52196" s="1"/>
      <c r="D52196" s="8"/>
      <c r="E52196" s="1"/>
      <c r="F52196" s="1"/>
      <c r="G52196" s="1"/>
      <c r="H52196" s="1"/>
    </row>
    <row r="52197">
      <c r="A52197" s="1"/>
      <c r="B52197" s="1"/>
      <c r="C52197" s="1"/>
      <c r="D52197" s="8"/>
      <c r="E52197" s="1"/>
      <c r="F52197" s="1"/>
      <c r="G52197" s="1"/>
      <c r="H52197" s="1"/>
    </row>
    <row r="52198">
      <c r="A52198" s="1"/>
      <c r="B52198" s="1"/>
      <c r="C52198" s="1"/>
      <c r="D52198" s="8"/>
      <c r="E52198" s="1"/>
      <c r="F52198" s="1"/>
      <c r="G52198" s="1"/>
      <c r="H52198" s="1"/>
    </row>
    <row r="52199">
      <c r="A52199" s="1"/>
      <c r="B52199" s="1"/>
      <c r="C52199" s="1"/>
      <c r="D52199" s="8"/>
      <c r="E52199" s="1"/>
      <c r="F52199" s="1"/>
      <c r="G52199" s="1"/>
      <c r="H52199" s="1"/>
    </row>
    <row r="52200">
      <c r="A52200" s="1"/>
      <c r="B52200" s="1"/>
      <c r="C52200" s="1"/>
      <c r="D52200" s="8"/>
      <c r="E52200" s="1"/>
      <c r="F52200" s="1"/>
      <c r="G52200" s="1"/>
      <c r="H52200" s="1"/>
    </row>
    <row r="52201">
      <c r="A52201" s="1"/>
      <c r="B52201" s="1"/>
      <c r="C52201" s="1"/>
      <c r="D52201" s="8"/>
      <c r="E52201" s="1"/>
      <c r="F52201" s="1"/>
      <c r="G52201" s="1"/>
      <c r="H52201" s="1"/>
    </row>
    <row r="52202">
      <c r="A52202" s="1"/>
      <c r="B52202" s="1"/>
      <c r="C52202" s="1"/>
      <c r="D52202" s="8"/>
      <c r="E52202" s="1"/>
      <c r="F52202" s="1"/>
      <c r="G52202" s="1"/>
      <c r="H52202" s="1"/>
    </row>
    <row r="52203">
      <c r="A52203" s="1"/>
      <c r="B52203" s="1"/>
      <c r="C52203" s="1"/>
      <c r="D52203" s="8"/>
      <c r="E52203" s="1"/>
      <c r="F52203" s="1"/>
      <c r="G52203" s="1"/>
      <c r="H52203" s="1"/>
    </row>
    <row r="52204">
      <c r="A52204" s="1"/>
      <c r="B52204" s="1"/>
      <c r="C52204" s="1"/>
      <c r="D52204" s="8"/>
      <c r="E52204" s="1"/>
      <c r="F52204" s="1"/>
      <c r="G52204" s="1"/>
      <c r="H52204" s="1"/>
    </row>
    <row r="52205">
      <c r="A52205" s="1"/>
      <c r="B52205" s="1"/>
      <c r="C52205" s="1"/>
      <c r="D52205" s="8"/>
      <c r="E52205" s="1"/>
      <c r="F52205" s="1"/>
      <c r="G52205" s="1"/>
      <c r="H52205" s="1"/>
    </row>
    <row r="52206">
      <c r="A52206" s="1"/>
      <c r="B52206" s="1"/>
      <c r="C52206" s="1"/>
      <c r="D52206" s="8"/>
      <c r="E52206" s="1"/>
      <c r="F52206" s="1"/>
      <c r="G52206" s="1"/>
      <c r="H52206" s="1"/>
    </row>
    <row r="52207">
      <c r="A52207" s="1"/>
      <c r="B52207" s="1"/>
      <c r="C52207" s="1"/>
      <c r="D52207" s="8"/>
      <c r="E52207" s="1"/>
      <c r="F52207" s="1"/>
      <c r="G52207" s="1"/>
      <c r="H52207" s="1"/>
    </row>
    <row r="52208">
      <c r="A52208" s="1"/>
      <c r="B52208" s="1"/>
      <c r="C52208" s="1"/>
      <c r="D52208" s="8"/>
      <c r="E52208" s="1"/>
      <c r="F52208" s="1"/>
      <c r="G52208" s="1"/>
      <c r="H52208" s="1"/>
    </row>
    <row r="52209">
      <c r="A52209" s="1"/>
      <c r="B52209" s="1"/>
      <c r="C52209" s="1"/>
      <c r="D52209" s="8"/>
      <c r="E52209" s="1"/>
      <c r="F52209" s="1"/>
      <c r="G52209" s="1"/>
      <c r="H52209" s="1"/>
    </row>
    <row r="52210">
      <c r="A52210" s="1"/>
      <c r="B52210" s="1"/>
      <c r="C52210" s="1"/>
      <c r="D52210" s="8"/>
      <c r="E52210" s="1"/>
      <c r="F52210" s="1"/>
      <c r="G52210" s="1"/>
      <c r="H52210" s="1"/>
    </row>
    <row r="52211">
      <c r="A52211" s="1"/>
      <c r="B52211" s="1"/>
      <c r="C52211" s="1"/>
      <c r="D52211" s="8"/>
      <c r="E52211" s="1"/>
      <c r="F52211" s="1"/>
      <c r="G52211" s="1"/>
      <c r="H52211" s="1"/>
    </row>
    <row r="52212">
      <c r="A52212" s="1"/>
      <c r="B52212" s="1"/>
      <c r="C52212" s="1"/>
      <c r="D52212" s="8"/>
      <c r="E52212" s="1"/>
      <c r="F52212" s="1"/>
      <c r="G52212" s="1"/>
      <c r="H52212" s="1"/>
    </row>
    <row r="52213">
      <c r="A52213" s="1"/>
      <c r="B52213" s="1"/>
      <c r="C52213" s="1"/>
      <c r="D52213" s="8"/>
      <c r="E52213" s="1"/>
      <c r="F52213" s="1"/>
      <c r="G52213" s="1"/>
      <c r="H52213" s="1"/>
    </row>
    <row r="52214">
      <c r="A52214" s="1"/>
      <c r="B52214" s="1"/>
      <c r="C52214" s="1"/>
      <c r="D52214" s="8"/>
      <c r="E52214" s="1"/>
      <c r="F52214" s="1"/>
      <c r="G52214" s="1"/>
      <c r="H52214" s="1"/>
    </row>
    <row r="52215">
      <c r="A52215" s="1"/>
      <c r="B52215" s="1"/>
      <c r="C52215" s="1"/>
      <c r="D52215" s="8"/>
      <c r="E52215" s="1"/>
      <c r="F52215" s="1"/>
      <c r="G52215" s="1"/>
      <c r="H52215" s="1"/>
    </row>
    <row r="52216">
      <c r="A52216" s="1"/>
      <c r="B52216" s="1"/>
      <c r="C52216" s="1"/>
      <c r="D52216" s="8"/>
      <c r="E52216" s="1"/>
      <c r="F52216" s="1"/>
      <c r="G52216" s="1"/>
      <c r="H52216" s="1"/>
    </row>
    <row r="52217">
      <c r="A52217" s="1"/>
      <c r="B52217" s="1"/>
      <c r="C52217" s="1"/>
      <c r="D52217" s="8"/>
      <c r="E52217" s="1"/>
      <c r="F52217" s="1"/>
      <c r="G52217" s="1"/>
      <c r="H52217" s="1"/>
    </row>
    <row r="52218">
      <c r="A52218" s="1"/>
      <c r="B52218" s="1"/>
      <c r="C52218" s="1"/>
      <c r="D52218" s="8"/>
      <c r="E52218" s="1"/>
      <c r="F52218" s="1"/>
      <c r="G52218" s="1"/>
      <c r="H52218" s="1"/>
    </row>
    <row r="52219">
      <c r="A52219" s="1"/>
      <c r="B52219" s="1"/>
      <c r="C52219" s="1"/>
      <c r="D52219" s="8"/>
      <c r="E52219" s="1"/>
      <c r="F52219" s="1"/>
      <c r="G52219" s="1"/>
      <c r="H52219" s="1"/>
    </row>
    <row r="52220">
      <c r="A52220" s="1"/>
      <c r="B52220" s="1"/>
      <c r="C52220" s="1"/>
      <c r="D52220" s="8"/>
      <c r="E52220" s="1"/>
      <c r="F52220" s="1"/>
      <c r="G52220" s="1"/>
      <c r="H52220" s="1"/>
    </row>
    <row r="52221">
      <c r="A52221" s="1"/>
      <c r="B52221" s="1"/>
      <c r="C52221" s="1"/>
      <c r="D52221" s="8"/>
      <c r="E52221" s="1"/>
      <c r="F52221" s="1"/>
      <c r="G52221" s="1"/>
      <c r="H52221" s="1"/>
    </row>
    <row r="52222">
      <c r="A52222" s="1"/>
      <c r="B52222" s="1"/>
      <c r="C52222" s="1"/>
      <c r="D52222" s="8"/>
      <c r="E52222" s="1"/>
      <c r="F52222" s="1"/>
      <c r="G52222" s="1"/>
      <c r="H52222" s="1"/>
    </row>
    <row r="52223">
      <c r="A52223" s="1"/>
      <c r="B52223" s="1"/>
      <c r="C52223" s="1"/>
      <c r="D52223" s="8"/>
      <c r="E52223" s="1"/>
      <c r="F52223" s="1"/>
      <c r="G52223" s="1"/>
      <c r="H52223" s="1"/>
    </row>
    <row r="52224">
      <c r="A52224" s="1"/>
      <c r="B52224" s="1"/>
      <c r="C52224" s="1"/>
      <c r="D52224" s="8"/>
      <c r="E52224" s="1"/>
      <c r="F52224" s="1"/>
      <c r="G52224" s="1"/>
      <c r="H52224" s="1"/>
    </row>
    <row r="52225">
      <c r="A52225" s="1"/>
      <c r="B52225" s="1"/>
      <c r="C52225" s="1"/>
      <c r="D52225" s="8"/>
      <c r="E52225" s="1"/>
      <c r="F52225" s="1"/>
      <c r="G52225" s="1"/>
      <c r="H52225" s="1"/>
    </row>
    <row r="52226">
      <c r="A52226" s="1"/>
      <c r="B52226" s="1"/>
      <c r="C52226" s="1"/>
      <c r="D52226" s="8"/>
      <c r="E52226" s="1"/>
      <c r="F52226" s="1"/>
      <c r="G52226" s="1"/>
      <c r="H52226" s="1"/>
    </row>
    <row r="52227">
      <c r="A52227" s="1"/>
      <c r="B52227" s="1"/>
      <c r="C52227" s="1"/>
      <c r="D52227" s="8"/>
      <c r="E52227" s="1"/>
      <c r="F52227" s="1"/>
      <c r="G52227" s="1"/>
      <c r="H52227" s="1"/>
    </row>
    <row r="52228">
      <c r="A52228" s="1"/>
      <c r="B52228" s="1"/>
      <c r="C52228" s="1"/>
      <c r="D52228" s="8"/>
      <c r="E52228" s="1"/>
      <c r="F52228" s="1"/>
      <c r="G52228" s="1"/>
      <c r="H52228" s="1"/>
    </row>
    <row r="52229">
      <c r="A52229" s="1"/>
      <c r="B52229" s="1"/>
      <c r="C52229" s="1"/>
      <c r="D52229" s="8"/>
      <c r="E52229" s="1"/>
      <c r="F52229" s="1"/>
      <c r="G52229" s="1"/>
      <c r="H52229" s="1"/>
    </row>
    <row r="52230">
      <c r="A52230" s="1"/>
      <c r="B52230" s="1"/>
      <c r="C52230" s="1"/>
      <c r="D52230" s="8"/>
      <c r="E52230" s="1"/>
      <c r="F52230" s="1"/>
      <c r="G52230" s="1"/>
      <c r="H52230" s="1"/>
    </row>
    <row r="52231">
      <c r="A52231" s="1"/>
      <c r="B52231" s="1"/>
      <c r="C52231" s="1"/>
      <c r="D52231" s="8"/>
      <c r="E52231" s="1"/>
      <c r="F52231" s="1"/>
      <c r="G52231" s="1"/>
      <c r="H52231" s="1"/>
    </row>
    <row r="52232">
      <c r="A52232" s="1"/>
      <c r="B52232" s="1"/>
      <c r="C52232" s="1"/>
      <c r="D52232" s="8"/>
      <c r="E52232" s="1"/>
      <c r="F52232" s="1"/>
      <c r="G52232" s="1"/>
      <c r="H52232" s="1"/>
    </row>
    <row r="52233">
      <c r="A52233" s="1"/>
      <c r="B52233" s="1"/>
      <c r="C52233" s="1"/>
      <c r="D52233" s="8"/>
      <c r="E52233" s="1"/>
      <c r="F52233" s="1"/>
      <c r="G52233" s="1"/>
      <c r="H52233" s="1"/>
    </row>
    <row r="52234">
      <c r="A52234" s="1"/>
      <c r="B52234" s="1"/>
      <c r="C52234" s="1"/>
      <c r="D52234" s="8"/>
      <c r="E52234" s="1"/>
      <c r="F52234" s="1"/>
      <c r="G52234" s="1"/>
      <c r="H52234" s="1"/>
    </row>
    <row r="52235">
      <c r="A52235" s="1"/>
      <c r="B52235" s="1"/>
      <c r="C52235" s="1"/>
      <c r="D52235" s="8"/>
      <c r="E52235" s="1"/>
      <c r="F52235" s="1"/>
      <c r="G52235" s="1"/>
      <c r="H52235" s="1"/>
    </row>
    <row r="52236">
      <c r="A52236" s="1"/>
      <c r="B52236" s="1"/>
      <c r="C52236" s="1"/>
      <c r="D52236" s="8"/>
      <c r="E52236" s="1"/>
      <c r="F52236" s="1"/>
      <c r="G52236" s="1"/>
      <c r="H52236" s="1"/>
    </row>
    <row r="52237">
      <c r="A52237" s="1"/>
      <c r="B52237" s="1"/>
      <c r="C52237" s="1"/>
      <c r="D52237" s="8"/>
      <c r="E52237" s="1"/>
      <c r="F52237" s="1"/>
      <c r="G52237" s="1"/>
      <c r="H52237" s="1"/>
    </row>
    <row r="52238">
      <c r="A52238" s="1"/>
      <c r="B52238" s="1"/>
      <c r="C52238" s="1"/>
      <c r="D52238" s="8"/>
      <c r="E52238" s="1"/>
      <c r="F52238" s="1"/>
      <c r="G52238" s="1"/>
      <c r="H52238" s="1"/>
    </row>
    <row r="52239">
      <c r="A52239" s="1"/>
      <c r="B52239" s="1"/>
      <c r="C52239" s="1"/>
      <c r="D52239" s="8"/>
      <c r="E52239" s="1"/>
      <c r="F52239" s="1"/>
      <c r="G52239" s="1"/>
      <c r="H52239" s="1"/>
    </row>
    <row r="52240">
      <c r="A52240" s="1"/>
      <c r="B52240" s="1"/>
      <c r="C52240" s="1"/>
      <c r="D52240" s="8"/>
      <c r="E52240" s="1"/>
      <c r="F52240" s="1"/>
      <c r="G52240" s="1"/>
      <c r="H52240" s="1"/>
    </row>
    <row r="52241">
      <c r="A52241" s="1"/>
      <c r="B52241" s="1"/>
      <c r="C52241" s="1"/>
      <c r="D52241" s="8"/>
      <c r="E52241" s="1"/>
      <c r="F52241" s="1"/>
      <c r="G52241" s="1"/>
      <c r="H52241" s="1"/>
    </row>
    <row r="52242">
      <c r="A52242" s="1"/>
      <c r="B52242" s="1"/>
      <c r="C52242" s="1"/>
      <c r="D52242" s="8"/>
      <c r="E52242" s="1"/>
      <c r="F52242" s="1"/>
      <c r="G52242" s="1"/>
      <c r="H52242" s="1"/>
    </row>
    <row r="52243">
      <c r="A52243" s="1"/>
      <c r="B52243" s="1"/>
      <c r="C52243" s="1"/>
      <c r="D52243" s="8"/>
      <c r="E52243" s="1"/>
      <c r="F52243" s="1"/>
      <c r="G52243" s="1"/>
      <c r="H52243" s="1"/>
    </row>
    <row r="52244">
      <c r="A52244" s="1"/>
      <c r="B52244" s="1"/>
      <c r="C52244" s="1"/>
      <c r="D52244" s="8"/>
      <c r="E52244" s="1"/>
      <c r="F52244" s="1"/>
      <c r="G52244" s="1"/>
      <c r="H52244" s="1"/>
    </row>
    <row r="52245">
      <c r="A52245" s="1"/>
      <c r="B52245" s="1"/>
      <c r="C52245" s="1"/>
      <c r="D52245" s="8"/>
      <c r="E52245" s="1"/>
      <c r="F52245" s="1"/>
      <c r="G52245" s="1"/>
      <c r="H52245" s="1"/>
    </row>
    <row r="52246">
      <c r="A52246" s="1"/>
      <c r="B52246" s="1"/>
      <c r="C52246" s="1"/>
      <c r="D52246" s="8"/>
      <c r="E52246" s="1"/>
      <c r="F52246" s="1"/>
      <c r="G52246" s="1"/>
      <c r="H52246" s="1"/>
    </row>
    <row r="52247">
      <c r="A52247" s="1"/>
      <c r="B52247" s="1"/>
      <c r="C52247" s="1"/>
      <c r="D52247" s="8"/>
      <c r="E52247" s="1"/>
      <c r="F52247" s="1"/>
      <c r="G52247" s="1"/>
      <c r="H52247" s="1"/>
    </row>
    <row r="52248">
      <c r="A52248" s="1"/>
      <c r="B52248" s="1"/>
      <c r="C52248" s="1"/>
      <c r="D52248" s="8"/>
      <c r="E52248" s="1"/>
      <c r="F52248" s="1"/>
      <c r="G52248" s="1"/>
      <c r="H52248" s="1"/>
    </row>
    <row r="52249">
      <c r="A52249" s="1"/>
      <c r="B52249" s="1"/>
      <c r="C52249" s="1"/>
      <c r="D52249" s="8"/>
      <c r="E52249" s="1"/>
      <c r="F52249" s="1"/>
      <c r="G52249" s="1"/>
      <c r="H52249" s="1"/>
    </row>
    <row r="52250">
      <c r="A52250" s="1"/>
      <c r="B52250" s="1"/>
      <c r="C52250" s="1"/>
      <c r="D52250" s="8"/>
      <c r="E52250" s="1"/>
      <c r="F52250" s="1"/>
      <c r="G52250" s="1"/>
      <c r="H52250" s="1"/>
    </row>
    <row r="52251">
      <c r="A52251" s="1"/>
      <c r="B52251" s="1"/>
      <c r="C52251" s="1"/>
      <c r="D52251" s="8"/>
      <c r="E52251" s="1"/>
      <c r="F52251" s="1"/>
      <c r="G52251" s="1"/>
      <c r="H52251" s="1"/>
    </row>
    <row r="52252">
      <c r="A52252" s="1"/>
      <c r="B52252" s="1"/>
      <c r="C52252" s="1"/>
      <c r="D52252" s="8"/>
      <c r="E52252" s="1"/>
      <c r="F52252" s="1"/>
      <c r="G52252" s="1"/>
      <c r="H52252" s="1"/>
    </row>
    <row r="52253">
      <c r="A52253" s="1"/>
      <c r="B52253" s="1"/>
      <c r="C52253" s="1"/>
      <c r="D52253" s="8"/>
      <c r="E52253" s="1"/>
      <c r="F52253" s="1"/>
      <c r="G52253" s="1"/>
      <c r="H52253" s="1"/>
    </row>
    <row r="52254">
      <c r="A52254" s="1"/>
      <c r="B52254" s="1"/>
      <c r="C52254" s="1"/>
      <c r="D52254" s="8"/>
      <c r="E52254" s="1"/>
      <c r="F52254" s="1"/>
      <c r="G52254" s="1"/>
      <c r="H52254" s="1"/>
    </row>
    <row r="52255">
      <c r="A52255" s="1"/>
      <c r="B52255" s="1"/>
      <c r="C52255" s="1"/>
      <c r="D52255" s="8"/>
      <c r="E52255" s="1"/>
      <c r="F52255" s="1"/>
      <c r="G52255" s="1"/>
      <c r="H52255" s="1"/>
    </row>
    <row r="52256">
      <c r="A52256" s="1"/>
      <c r="B52256" s="1"/>
      <c r="C52256" s="1"/>
      <c r="D52256" s="8"/>
      <c r="E52256" s="1"/>
      <c r="F52256" s="1"/>
      <c r="G52256" s="1"/>
      <c r="H52256" s="1"/>
    </row>
    <row r="52257">
      <c r="A52257" s="1"/>
      <c r="B52257" s="1"/>
      <c r="C52257" s="1"/>
      <c r="D52257" s="8"/>
      <c r="E52257" s="1"/>
      <c r="F52257" s="1"/>
      <c r="G52257" s="1"/>
      <c r="H52257" s="1"/>
    </row>
    <row r="52258">
      <c r="A52258" s="1"/>
      <c r="B52258" s="1"/>
      <c r="C52258" s="1"/>
      <c r="D52258" s="8"/>
      <c r="E52258" s="1"/>
      <c r="F52258" s="1"/>
      <c r="G52258" s="1"/>
      <c r="H52258" s="1"/>
    </row>
    <row r="52259">
      <c r="A52259" s="1"/>
      <c r="B52259" s="1"/>
      <c r="C52259" s="1"/>
      <c r="D52259" s="8"/>
      <c r="E52259" s="1"/>
      <c r="F52259" s="1"/>
      <c r="G52259" s="1"/>
      <c r="H52259" s="1"/>
    </row>
    <row r="52260">
      <c r="A52260" s="1"/>
      <c r="B52260" s="1"/>
      <c r="C52260" s="1"/>
      <c r="D52260" s="8"/>
      <c r="E52260" s="1"/>
      <c r="F52260" s="1"/>
      <c r="G52260" s="1"/>
      <c r="H52260" s="1"/>
    </row>
    <row r="52261">
      <c r="A52261" s="1"/>
      <c r="B52261" s="1"/>
      <c r="C52261" s="1"/>
      <c r="D52261" s="8"/>
      <c r="E52261" s="1"/>
      <c r="F52261" s="1"/>
      <c r="G52261" s="1"/>
      <c r="H52261" s="1"/>
    </row>
    <row r="52262">
      <c r="A52262" s="1"/>
      <c r="B52262" s="1"/>
      <c r="C52262" s="1"/>
      <c r="D52262" s="8"/>
      <c r="E52262" s="1"/>
      <c r="F52262" s="1"/>
      <c r="G52262" s="1"/>
      <c r="H52262" s="1"/>
    </row>
    <row r="52263">
      <c r="A52263" s="1"/>
      <c r="B52263" s="1"/>
      <c r="C52263" s="1"/>
      <c r="D52263" s="8"/>
      <c r="E52263" s="1"/>
      <c r="F52263" s="1"/>
      <c r="G52263" s="1"/>
      <c r="H52263" s="1"/>
    </row>
    <row r="52264">
      <c r="A52264" s="1"/>
      <c r="B52264" s="1"/>
      <c r="C52264" s="1"/>
      <c r="D52264" s="8"/>
      <c r="E52264" s="1"/>
      <c r="F52264" s="1"/>
      <c r="G52264" s="1"/>
      <c r="H52264" s="1"/>
    </row>
    <row r="52265">
      <c r="A52265" s="1"/>
      <c r="B52265" s="1"/>
      <c r="C52265" s="1"/>
      <c r="D52265" s="8"/>
      <c r="E52265" s="1"/>
      <c r="F52265" s="1"/>
      <c r="G52265" s="1"/>
      <c r="H52265" s="1"/>
    </row>
    <row r="52266">
      <c r="A52266" s="1"/>
      <c r="B52266" s="1"/>
      <c r="C52266" s="1"/>
      <c r="D52266" s="8"/>
      <c r="E52266" s="1"/>
      <c r="F52266" s="1"/>
      <c r="G52266" s="1"/>
      <c r="H52266" s="1"/>
    </row>
    <row r="52267">
      <c r="A52267" s="1"/>
      <c r="B52267" s="1"/>
      <c r="C52267" s="1"/>
      <c r="D52267" s="8"/>
      <c r="E52267" s="1"/>
      <c r="F52267" s="1"/>
      <c r="G52267" s="1"/>
      <c r="H52267" s="1"/>
    </row>
    <row r="52268">
      <c r="A52268" s="1"/>
      <c r="B52268" s="1"/>
      <c r="C52268" s="1"/>
      <c r="D52268" s="8"/>
      <c r="E52268" s="1"/>
      <c r="F52268" s="1"/>
      <c r="G52268" s="1"/>
      <c r="H52268" s="1"/>
    </row>
    <row r="52269">
      <c r="A52269" s="1"/>
      <c r="B52269" s="1"/>
      <c r="C52269" s="1"/>
      <c r="D52269" s="8"/>
      <c r="E52269" s="1"/>
      <c r="F52269" s="1"/>
      <c r="G52269" s="1"/>
      <c r="H52269" s="1"/>
    </row>
    <row r="52270">
      <c r="A52270" s="1"/>
      <c r="B52270" s="1"/>
      <c r="C52270" s="1"/>
      <c r="D52270" s="8"/>
      <c r="E52270" s="1"/>
      <c r="F52270" s="1"/>
      <c r="G52270" s="1"/>
      <c r="H52270" s="1"/>
    </row>
    <row r="52271">
      <c r="A52271" s="1"/>
      <c r="B52271" s="1"/>
      <c r="C52271" s="1"/>
      <c r="D52271" s="8"/>
      <c r="E52271" s="1"/>
      <c r="F52271" s="1"/>
      <c r="G52271" s="1"/>
      <c r="H52271" s="1"/>
    </row>
    <row r="52272">
      <c r="A52272" s="1"/>
      <c r="B52272" s="1"/>
      <c r="C52272" s="1"/>
      <c r="D52272" s="8"/>
      <c r="E52272" s="1"/>
      <c r="F52272" s="1"/>
      <c r="G52272" s="1"/>
      <c r="H52272" s="1"/>
    </row>
    <row r="52273">
      <c r="A52273" s="1"/>
      <c r="B52273" s="1"/>
      <c r="C52273" s="1"/>
      <c r="D52273" s="8"/>
      <c r="E52273" s="1"/>
      <c r="F52273" s="1"/>
      <c r="G52273" s="1"/>
      <c r="H52273" s="1"/>
    </row>
    <row r="52274">
      <c r="A52274" s="1"/>
      <c r="B52274" s="1"/>
      <c r="C52274" s="1"/>
      <c r="D52274" s="8"/>
      <c r="E52274" s="1"/>
      <c r="F52274" s="1"/>
      <c r="G52274" s="1"/>
      <c r="H52274" s="1"/>
    </row>
    <row r="52275">
      <c r="A52275" s="1"/>
      <c r="B52275" s="1"/>
      <c r="C52275" s="1"/>
      <c r="D52275" s="8"/>
      <c r="E52275" s="1"/>
      <c r="F52275" s="1"/>
      <c r="G52275" s="1"/>
      <c r="H52275" s="1"/>
    </row>
    <row r="52276">
      <c r="A52276" s="1"/>
      <c r="B52276" s="1"/>
      <c r="C52276" s="1"/>
      <c r="D52276" s="8"/>
      <c r="E52276" s="1"/>
      <c r="F52276" s="1"/>
      <c r="G52276" s="1"/>
      <c r="H52276" s="1"/>
    </row>
    <row r="52277">
      <c r="A52277" s="1"/>
      <c r="B52277" s="1"/>
      <c r="C52277" s="1"/>
      <c r="D52277" s="8"/>
      <c r="E52277" s="1"/>
      <c r="F52277" s="1"/>
      <c r="G52277" s="1"/>
      <c r="H52277" s="1"/>
    </row>
    <row r="52278">
      <c r="A52278" s="1"/>
      <c r="B52278" s="1"/>
      <c r="C52278" s="1"/>
      <c r="D52278" s="8"/>
      <c r="E52278" s="1"/>
      <c r="F52278" s="1"/>
      <c r="G52278" s="1"/>
      <c r="H52278" s="1"/>
    </row>
    <row r="52279">
      <c r="A52279" s="1"/>
      <c r="B52279" s="1"/>
      <c r="C52279" s="1"/>
      <c r="D52279" s="8"/>
      <c r="E52279" s="1"/>
      <c r="F52279" s="1"/>
      <c r="G52279" s="1"/>
      <c r="H52279" s="1"/>
    </row>
    <row r="52280">
      <c r="A52280" s="1"/>
      <c r="B52280" s="1"/>
      <c r="C52280" s="1"/>
      <c r="D52280" s="8"/>
      <c r="E52280" s="1"/>
      <c r="F52280" s="1"/>
      <c r="G52280" s="1"/>
      <c r="H52280" s="1"/>
    </row>
    <row r="52281">
      <c r="A52281" s="1"/>
      <c r="B52281" s="1"/>
      <c r="C52281" s="1"/>
      <c r="D52281" s="8"/>
      <c r="E52281" s="1"/>
      <c r="F52281" s="1"/>
      <c r="G52281" s="1"/>
      <c r="H52281" s="1"/>
    </row>
    <row r="52282">
      <c r="A52282" s="1"/>
      <c r="B52282" s="1"/>
      <c r="C52282" s="1"/>
      <c r="D52282" s="8"/>
      <c r="E52282" s="1"/>
      <c r="F52282" s="1"/>
      <c r="G52282" s="1"/>
      <c r="H52282" s="1"/>
    </row>
    <row r="52283">
      <c r="A52283" s="1"/>
      <c r="B52283" s="1"/>
      <c r="C52283" s="1"/>
      <c r="D52283" s="8"/>
      <c r="E52283" s="1"/>
      <c r="F52283" s="1"/>
      <c r="G52283" s="1"/>
      <c r="H52283" s="1"/>
    </row>
    <row r="52284">
      <c r="A52284" s="1"/>
      <c r="B52284" s="1"/>
      <c r="C52284" s="1"/>
      <c r="D52284" s="8"/>
      <c r="E52284" s="1"/>
      <c r="F52284" s="1"/>
      <c r="G52284" s="1"/>
      <c r="H52284" s="1"/>
    </row>
    <row r="52285">
      <c r="A52285" s="1"/>
      <c r="B52285" s="1"/>
      <c r="C52285" s="1"/>
      <c r="D52285" s="8"/>
      <c r="E52285" s="1"/>
      <c r="F52285" s="1"/>
      <c r="G52285" s="1"/>
      <c r="H52285" s="1"/>
    </row>
    <row r="52286">
      <c r="A52286" s="1"/>
      <c r="B52286" s="1"/>
      <c r="C52286" s="1"/>
      <c r="D52286" s="8"/>
      <c r="E52286" s="1"/>
      <c r="F52286" s="1"/>
      <c r="G52286" s="1"/>
      <c r="H52286" s="1"/>
    </row>
    <row r="52287">
      <c r="A52287" s="1"/>
      <c r="B52287" s="1"/>
      <c r="C52287" s="1"/>
      <c r="D52287" s="8"/>
      <c r="E52287" s="1"/>
      <c r="F52287" s="1"/>
      <c r="G52287" s="1"/>
      <c r="H52287" s="1"/>
    </row>
    <row r="52288">
      <c r="A52288" s="1"/>
      <c r="B52288" s="1"/>
      <c r="C52288" s="1"/>
      <c r="D52288" s="8"/>
      <c r="E52288" s="1"/>
      <c r="F52288" s="1"/>
      <c r="G52288" s="1"/>
      <c r="H52288" s="1"/>
    </row>
    <row r="52289">
      <c r="A52289" s="1"/>
      <c r="B52289" s="1"/>
      <c r="C52289" s="1"/>
      <c r="D52289" s="8"/>
      <c r="E52289" s="1"/>
      <c r="F52289" s="1"/>
      <c r="G52289" s="1"/>
      <c r="H52289" s="1"/>
    </row>
    <row r="52290">
      <c r="A52290" s="1"/>
      <c r="B52290" s="1"/>
      <c r="C52290" s="1"/>
      <c r="D52290" s="8"/>
      <c r="E52290" s="1"/>
      <c r="F52290" s="1"/>
      <c r="G52290" s="1"/>
      <c r="H52290" s="1"/>
    </row>
    <row r="52291">
      <c r="A52291" s="1"/>
      <c r="B52291" s="1"/>
      <c r="C52291" s="1"/>
      <c r="D52291" s="8"/>
      <c r="E52291" s="1"/>
      <c r="F52291" s="1"/>
      <c r="G52291" s="1"/>
      <c r="H52291" s="1"/>
    </row>
    <row r="52292">
      <c r="A52292" s="1"/>
      <c r="B52292" s="1"/>
      <c r="C52292" s="1"/>
      <c r="D52292" s="8"/>
      <c r="E52292" s="1"/>
      <c r="F52292" s="1"/>
      <c r="G52292" s="1"/>
      <c r="H52292" s="1"/>
    </row>
    <row r="52293">
      <c r="A52293" s="1"/>
      <c r="B52293" s="1"/>
      <c r="C52293" s="1"/>
      <c r="D52293" s="8"/>
      <c r="E52293" s="1"/>
      <c r="F52293" s="1"/>
      <c r="G52293" s="1"/>
      <c r="H52293" s="1"/>
    </row>
    <row r="52294">
      <c r="A52294" s="1"/>
      <c r="B52294" s="1"/>
      <c r="C52294" s="1"/>
      <c r="D52294" s="8"/>
      <c r="E52294" s="1"/>
      <c r="F52294" s="1"/>
      <c r="G52294" s="1"/>
      <c r="H52294" s="1"/>
    </row>
    <row r="52295">
      <c r="A52295" s="1"/>
      <c r="B52295" s="1"/>
      <c r="C52295" s="1"/>
      <c r="D52295" s="8"/>
      <c r="E52295" s="1"/>
      <c r="F52295" s="1"/>
      <c r="G52295" s="1"/>
      <c r="H52295" s="1"/>
    </row>
    <row r="52296">
      <c r="A52296" s="1"/>
      <c r="B52296" s="1"/>
      <c r="C52296" s="1"/>
      <c r="D52296" s="8"/>
      <c r="E52296" s="1"/>
      <c r="F52296" s="1"/>
      <c r="G52296" s="1"/>
      <c r="H52296" s="1"/>
    </row>
    <row r="52297">
      <c r="A52297" s="1"/>
      <c r="B52297" s="1"/>
      <c r="C52297" s="1"/>
      <c r="D52297" s="8"/>
      <c r="E52297" s="1"/>
      <c r="F52297" s="1"/>
      <c r="G52297" s="1"/>
      <c r="H52297" s="1"/>
    </row>
    <row r="52298">
      <c r="A52298" s="1"/>
      <c r="B52298" s="1"/>
      <c r="C52298" s="1"/>
      <c r="D52298" s="8"/>
      <c r="E52298" s="1"/>
      <c r="F52298" s="1"/>
      <c r="G52298" s="1"/>
      <c r="H52298" s="1"/>
    </row>
    <row r="52299">
      <c r="A52299" s="1"/>
      <c r="B52299" s="1"/>
      <c r="C52299" s="1"/>
      <c r="D52299" s="8"/>
      <c r="E52299" s="1"/>
      <c r="F52299" s="1"/>
      <c r="G52299" s="1"/>
      <c r="H52299" s="1"/>
    </row>
    <row r="52300">
      <c r="A52300" s="1"/>
      <c r="B52300" s="1"/>
      <c r="C52300" s="1"/>
      <c r="D52300" s="8"/>
      <c r="E52300" s="1"/>
      <c r="F52300" s="1"/>
      <c r="G52300" s="1"/>
      <c r="H52300" s="1"/>
    </row>
    <row r="52301">
      <c r="A52301" s="1"/>
      <c r="B52301" s="1"/>
      <c r="C52301" s="1"/>
      <c r="D52301" s="8"/>
      <c r="E52301" s="1"/>
      <c r="F52301" s="1"/>
      <c r="G52301" s="1"/>
      <c r="H52301" s="1"/>
    </row>
    <row r="52302">
      <c r="A52302" s="1"/>
      <c r="B52302" s="1"/>
      <c r="C52302" s="1"/>
      <c r="D52302" s="8"/>
      <c r="E52302" s="1"/>
      <c r="F52302" s="1"/>
      <c r="G52302" s="1"/>
      <c r="H52302" s="1"/>
    </row>
    <row r="52303">
      <c r="A52303" s="1"/>
      <c r="B52303" s="1"/>
      <c r="C52303" s="1"/>
      <c r="D52303" s="8"/>
      <c r="E52303" s="1"/>
      <c r="F52303" s="1"/>
      <c r="G52303" s="1"/>
      <c r="H52303" s="1"/>
    </row>
    <row r="52304">
      <c r="A52304" s="1"/>
      <c r="B52304" s="1"/>
      <c r="C52304" s="1"/>
      <c r="D52304" s="8"/>
      <c r="E52304" s="1"/>
      <c r="F52304" s="1"/>
      <c r="G52304" s="1"/>
      <c r="H52304" s="1"/>
    </row>
    <row r="52305">
      <c r="A52305" s="1"/>
      <c r="B52305" s="1"/>
      <c r="C52305" s="1"/>
      <c r="D52305" s="8"/>
      <c r="E52305" s="1"/>
      <c r="F52305" s="1"/>
      <c r="G52305" s="1"/>
      <c r="H52305" s="1"/>
    </row>
    <row r="52306">
      <c r="A52306" s="1"/>
      <c r="B52306" s="1"/>
      <c r="C52306" s="1"/>
      <c r="D52306" s="8"/>
      <c r="E52306" s="1"/>
      <c r="F52306" s="1"/>
      <c r="G52306" s="1"/>
      <c r="H52306" s="1"/>
    </row>
    <row r="52307">
      <c r="A52307" s="1"/>
      <c r="B52307" s="1"/>
      <c r="C52307" s="1"/>
      <c r="D52307" s="8"/>
      <c r="E52307" s="1"/>
      <c r="F52307" s="1"/>
      <c r="G52307" s="1"/>
      <c r="H52307" s="1"/>
    </row>
    <row r="52308">
      <c r="A52308" s="1"/>
      <c r="B52308" s="1"/>
      <c r="C52308" s="1"/>
      <c r="D52308" s="8"/>
      <c r="E52308" s="1"/>
      <c r="F52308" s="1"/>
      <c r="G52308" s="1"/>
      <c r="H52308" s="1"/>
    </row>
    <row r="52309">
      <c r="A52309" s="1"/>
      <c r="B52309" s="1"/>
      <c r="C52309" s="1"/>
      <c r="D52309" s="8"/>
      <c r="E52309" s="1"/>
      <c r="F52309" s="1"/>
      <c r="G52309" s="1"/>
      <c r="H52309" s="1"/>
    </row>
    <row r="52310">
      <c r="A52310" s="1"/>
      <c r="B52310" s="1"/>
      <c r="C52310" s="1"/>
      <c r="D52310" s="8"/>
      <c r="E52310" s="1"/>
      <c r="F52310" s="1"/>
      <c r="G52310" s="1"/>
      <c r="H52310" s="1"/>
    </row>
    <row r="52311">
      <c r="A52311" s="1"/>
      <c r="B52311" s="1"/>
      <c r="C52311" s="1"/>
      <c r="D52311" s="8"/>
      <c r="E52311" s="1"/>
      <c r="F52311" s="1"/>
      <c r="G52311" s="1"/>
      <c r="H52311" s="1"/>
    </row>
    <row r="52312">
      <c r="A52312" s="1"/>
      <c r="B52312" s="1"/>
      <c r="C52312" s="1"/>
      <c r="D52312" s="8"/>
      <c r="E52312" s="1"/>
      <c r="F52312" s="1"/>
      <c r="G52312" s="1"/>
      <c r="H52312" s="1"/>
    </row>
    <row r="52313">
      <c r="A52313" s="1"/>
      <c r="B52313" s="1"/>
      <c r="C52313" s="1"/>
      <c r="D52313" s="8"/>
      <c r="E52313" s="1"/>
      <c r="F52313" s="1"/>
      <c r="G52313" s="1"/>
      <c r="H52313" s="1"/>
    </row>
    <row r="52314">
      <c r="A52314" s="1"/>
      <c r="B52314" s="1"/>
      <c r="C52314" s="1"/>
      <c r="D52314" s="8"/>
      <c r="E52314" s="1"/>
      <c r="F52314" s="1"/>
      <c r="G52314" s="1"/>
      <c r="H52314" s="1"/>
    </row>
    <row r="52315">
      <c r="A52315" s="1"/>
      <c r="B52315" s="1"/>
      <c r="C52315" s="1"/>
      <c r="D52315" s="8"/>
      <c r="E52315" s="1"/>
      <c r="F52315" s="1"/>
      <c r="G52315" s="1"/>
      <c r="H52315" s="1"/>
    </row>
    <row r="52316">
      <c r="A52316" s="1"/>
      <c r="B52316" s="1"/>
      <c r="C52316" s="1"/>
      <c r="D52316" s="8"/>
      <c r="E52316" s="1"/>
      <c r="F52316" s="1"/>
      <c r="G52316" s="1"/>
      <c r="H52316" s="1"/>
    </row>
    <row r="52317">
      <c r="A52317" s="1"/>
      <c r="B52317" s="1"/>
      <c r="C52317" s="1"/>
      <c r="D52317" s="8"/>
      <c r="E52317" s="1"/>
      <c r="F52317" s="1"/>
      <c r="G52317" s="1"/>
      <c r="H52317" s="1"/>
    </row>
    <row r="52318">
      <c r="A52318" s="1"/>
      <c r="B52318" s="1"/>
      <c r="C52318" s="1"/>
      <c r="D52318" s="8"/>
      <c r="E52318" s="1"/>
      <c r="F52318" s="1"/>
      <c r="G52318" s="1"/>
      <c r="H52318" s="1"/>
    </row>
    <row r="52319">
      <c r="A52319" s="1"/>
      <c r="B52319" s="1"/>
      <c r="C52319" s="1"/>
      <c r="D52319" s="8"/>
      <c r="E52319" s="1"/>
      <c r="F52319" s="1"/>
      <c r="G52319" s="1"/>
      <c r="H52319" s="1"/>
    </row>
    <row r="52320">
      <c r="A52320" s="1"/>
      <c r="B52320" s="1"/>
      <c r="C52320" s="1"/>
      <c r="D52320" s="8"/>
      <c r="E52320" s="1"/>
      <c r="F52320" s="1"/>
      <c r="G52320" s="1"/>
      <c r="H52320" s="1"/>
    </row>
    <row r="52321">
      <c r="A52321" s="1"/>
      <c r="B52321" s="1"/>
      <c r="C52321" s="1"/>
      <c r="D52321" s="8"/>
      <c r="E52321" s="1"/>
      <c r="F52321" s="1"/>
      <c r="G52321" s="1"/>
      <c r="H52321" s="1"/>
    </row>
    <row r="52322">
      <c r="A52322" s="1"/>
      <c r="B52322" s="1"/>
      <c r="C52322" s="1"/>
      <c r="D52322" s="8"/>
      <c r="E52322" s="1"/>
      <c r="F52322" s="1"/>
      <c r="G52322" s="1"/>
      <c r="H52322" s="1"/>
    </row>
    <row r="52323">
      <c r="A52323" s="1"/>
      <c r="B52323" s="1"/>
      <c r="C52323" s="1"/>
      <c r="D52323" s="8"/>
      <c r="E52323" s="1"/>
      <c r="F52323" s="1"/>
      <c r="G52323" s="1"/>
      <c r="H52323" s="1"/>
    </row>
    <row r="52324">
      <c r="A52324" s="1"/>
      <c r="B52324" s="1"/>
      <c r="C52324" s="1"/>
      <c r="D52324" s="8"/>
      <c r="E52324" s="1"/>
      <c r="F52324" s="1"/>
      <c r="G52324" s="1"/>
      <c r="H52324" s="1"/>
    </row>
    <row r="52325">
      <c r="A52325" s="1"/>
      <c r="B52325" s="1"/>
      <c r="C52325" s="1"/>
      <c r="D52325" s="8"/>
      <c r="E52325" s="1"/>
      <c r="F52325" s="1"/>
      <c r="G52325" s="1"/>
      <c r="H52325" s="1"/>
    </row>
    <row r="52326">
      <c r="A52326" s="1"/>
      <c r="B52326" s="1"/>
      <c r="C52326" s="1"/>
      <c r="D52326" s="8"/>
      <c r="E52326" s="1"/>
      <c r="F52326" s="1"/>
      <c r="G52326" s="1"/>
      <c r="H52326" s="1"/>
    </row>
    <row r="52327">
      <c r="A52327" s="1"/>
      <c r="B52327" s="1"/>
      <c r="C52327" s="1"/>
      <c r="D52327" s="8"/>
      <c r="E52327" s="1"/>
      <c r="F52327" s="1"/>
      <c r="G52327" s="1"/>
      <c r="H52327" s="1"/>
    </row>
    <row r="52328">
      <c r="A52328" s="1"/>
      <c r="B52328" s="1"/>
      <c r="C52328" s="1"/>
      <c r="D52328" s="8"/>
      <c r="E52328" s="1"/>
      <c r="F52328" s="1"/>
      <c r="G52328" s="1"/>
      <c r="H52328" s="1"/>
    </row>
    <row r="52329">
      <c r="A52329" s="1"/>
      <c r="B52329" s="1"/>
      <c r="C52329" s="1"/>
      <c r="D52329" s="8"/>
      <c r="E52329" s="1"/>
      <c r="F52329" s="1"/>
      <c r="G52329" s="1"/>
      <c r="H52329" s="1"/>
    </row>
    <row r="52330">
      <c r="A52330" s="1"/>
      <c r="B52330" s="1"/>
      <c r="C52330" s="1"/>
      <c r="D52330" s="8"/>
      <c r="E52330" s="1"/>
      <c r="F52330" s="1"/>
      <c r="G52330" s="1"/>
      <c r="H52330" s="1"/>
    </row>
    <row r="52331">
      <c r="A52331" s="1"/>
      <c r="B52331" s="1"/>
      <c r="C52331" s="1"/>
      <c r="D52331" s="8"/>
      <c r="E52331" s="1"/>
      <c r="F52331" s="1"/>
      <c r="G52331" s="1"/>
      <c r="H52331" s="1"/>
    </row>
    <row r="52332">
      <c r="A52332" s="1"/>
      <c r="B52332" s="1"/>
      <c r="C52332" s="1"/>
      <c r="D52332" s="8"/>
      <c r="E52332" s="1"/>
      <c r="F52332" s="1"/>
      <c r="G52332" s="1"/>
      <c r="H52332" s="1"/>
    </row>
    <row r="52333">
      <c r="A52333" s="1"/>
      <c r="B52333" s="1"/>
      <c r="C52333" s="1"/>
      <c r="D52333" s="8"/>
      <c r="E52333" s="1"/>
      <c r="F52333" s="1"/>
      <c r="G52333" s="1"/>
      <c r="H52333" s="1"/>
    </row>
    <row r="52334">
      <c r="A52334" s="1"/>
      <c r="B52334" s="1"/>
      <c r="C52334" s="1"/>
      <c r="D52334" s="8"/>
      <c r="E52334" s="1"/>
      <c r="F52334" s="1"/>
      <c r="G52334" s="1"/>
      <c r="H52334" s="1"/>
    </row>
    <row r="52335">
      <c r="A52335" s="1"/>
      <c r="B52335" s="1"/>
      <c r="C52335" s="1"/>
      <c r="D52335" s="8"/>
      <c r="E52335" s="1"/>
      <c r="F52335" s="1"/>
      <c r="G52335" s="1"/>
      <c r="H52335" s="1"/>
    </row>
    <row r="52336">
      <c r="A52336" s="1"/>
      <c r="B52336" s="1"/>
      <c r="C52336" s="1"/>
      <c r="D52336" s="8"/>
      <c r="E52336" s="1"/>
      <c r="F52336" s="1"/>
      <c r="G52336" s="1"/>
      <c r="H52336" s="1"/>
    </row>
    <row r="52337">
      <c r="A52337" s="1"/>
      <c r="B52337" s="1"/>
      <c r="C52337" s="1"/>
      <c r="D52337" s="8"/>
      <c r="E52337" s="1"/>
      <c r="F52337" s="1"/>
      <c r="G52337" s="1"/>
      <c r="H52337" s="1"/>
    </row>
    <row r="52338">
      <c r="A52338" s="1"/>
      <c r="B52338" s="1"/>
      <c r="C52338" s="1"/>
      <c r="D52338" s="8"/>
      <c r="E52338" s="1"/>
      <c r="F52338" s="1"/>
      <c r="G52338" s="1"/>
      <c r="H52338" s="1"/>
    </row>
    <row r="52339">
      <c r="A52339" s="1"/>
      <c r="B52339" s="1"/>
      <c r="C52339" s="1"/>
      <c r="D52339" s="8"/>
      <c r="E52339" s="1"/>
      <c r="F52339" s="1"/>
      <c r="G52339" s="1"/>
      <c r="H52339" s="1"/>
    </row>
    <row r="52340">
      <c r="A52340" s="1"/>
      <c r="B52340" s="1"/>
      <c r="C52340" s="1"/>
      <c r="D52340" s="8"/>
      <c r="E52340" s="1"/>
      <c r="F52340" s="1"/>
      <c r="G52340" s="1"/>
      <c r="H52340" s="1"/>
    </row>
    <row r="52341">
      <c r="A52341" s="1"/>
      <c r="B52341" s="1"/>
      <c r="C52341" s="1"/>
      <c r="D52341" s="8"/>
      <c r="E52341" s="1"/>
      <c r="F52341" s="1"/>
      <c r="G52341" s="1"/>
      <c r="H52341" s="1"/>
    </row>
    <row r="52342">
      <c r="A52342" s="1"/>
      <c r="B52342" s="1"/>
      <c r="C52342" s="1"/>
      <c r="D52342" s="8"/>
      <c r="E52342" s="1"/>
      <c r="F52342" s="1"/>
      <c r="G52342" s="1"/>
      <c r="H52342" s="1"/>
    </row>
    <row r="52343">
      <c r="A52343" s="1"/>
      <c r="B52343" s="1"/>
      <c r="C52343" s="1"/>
      <c r="D52343" s="8"/>
      <c r="E52343" s="1"/>
      <c r="F52343" s="1"/>
      <c r="G52343" s="1"/>
      <c r="H52343" s="1"/>
    </row>
    <row r="52344">
      <c r="A52344" s="1"/>
      <c r="B52344" s="1"/>
      <c r="C52344" s="1"/>
      <c r="D52344" s="8"/>
      <c r="E52344" s="1"/>
      <c r="F52344" s="1"/>
      <c r="G52344" s="1"/>
      <c r="H52344" s="1"/>
    </row>
    <row r="52345">
      <c r="A52345" s="1"/>
      <c r="B52345" s="1"/>
      <c r="C52345" s="1"/>
      <c r="D52345" s="8"/>
      <c r="E52345" s="1"/>
      <c r="F52345" s="1"/>
      <c r="G52345" s="1"/>
      <c r="H52345" s="1"/>
    </row>
    <row r="52346">
      <c r="A52346" s="1"/>
      <c r="B52346" s="1"/>
      <c r="C52346" s="1"/>
      <c r="D52346" s="8"/>
      <c r="E52346" s="1"/>
      <c r="F52346" s="1"/>
      <c r="G52346" s="1"/>
      <c r="H52346" s="1"/>
    </row>
    <row r="52347">
      <c r="A52347" s="1"/>
      <c r="B52347" s="1"/>
      <c r="C52347" s="1"/>
      <c r="D52347" s="8"/>
      <c r="E52347" s="1"/>
      <c r="F52347" s="1"/>
      <c r="G52347" s="1"/>
      <c r="H52347" s="1"/>
    </row>
    <row r="52348">
      <c r="A52348" s="1"/>
      <c r="B52348" s="1"/>
      <c r="C52348" s="1"/>
      <c r="D52348" s="8"/>
      <c r="E52348" s="1"/>
      <c r="F52348" s="1"/>
      <c r="G52348" s="1"/>
      <c r="H52348" s="1"/>
    </row>
    <row r="52349">
      <c r="A52349" s="1"/>
      <c r="B52349" s="1"/>
      <c r="C52349" s="1"/>
      <c r="D52349" s="8"/>
      <c r="E52349" s="1"/>
      <c r="F52349" s="1"/>
      <c r="G52349" s="1"/>
      <c r="H52349" s="1"/>
    </row>
    <row r="52350">
      <c r="A52350" s="1"/>
      <c r="B52350" s="1"/>
      <c r="C52350" s="1"/>
      <c r="D52350" s="8"/>
      <c r="E52350" s="1"/>
      <c r="F52350" s="1"/>
      <c r="G52350" s="1"/>
      <c r="H52350" s="1"/>
    </row>
    <row r="52351">
      <c r="A52351" s="1"/>
      <c r="B52351" s="1"/>
      <c r="C52351" s="1"/>
      <c r="D52351" s="8"/>
      <c r="E52351" s="1"/>
      <c r="F52351" s="1"/>
      <c r="G52351" s="1"/>
      <c r="H52351" s="1"/>
    </row>
    <row r="52352">
      <c r="A52352" s="1"/>
      <c r="B52352" s="1"/>
      <c r="C52352" s="1"/>
      <c r="D52352" s="8"/>
      <c r="E52352" s="1"/>
      <c r="F52352" s="1"/>
      <c r="G52352" s="1"/>
      <c r="H52352" s="1"/>
    </row>
    <row r="52353">
      <c r="A52353" s="1"/>
      <c r="B52353" s="1"/>
      <c r="C52353" s="1"/>
      <c r="D52353" s="8"/>
      <c r="E52353" s="1"/>
      <c r="F52353" s="1"/>
      <c r="G52353" s="1"/>
      <c r="H52353" s="1"/>
    </row>
    <row r="52354">
      <c r="A52354" s="1"/>
      <c r="B52354" s="1"/>
      <c r="C52354" s="1"/>
      <c r="D52354" s="8"/>
      <c r="E52354" s="1"/>
      <c r="F52354" s="1"/>
      <c r="G52354" s="1"/>
      <c r="H52354" s="1"/>
    </row>
    <row r="52355">
      <c r="A52355" s="1"/>
      <c r="B52355" s="1"/>
      <c r="C52355" s="1"/>
      <c r="D52355" s="8"/>
      <c r="E52355" s="1"/>
      <c r="F52355" s="1"/>
      <c r="G52355" s="1"/>
      <c r="H52355" s="1"/>
    </row>
    <row r="52356">
      <c r="A52356" s="1"/>
      <c r="B52356" s="1"/>
      <c r="C52356" s="1"/>
      <c r="D52356" s="8"/>
      <c r="E52356" s="1"/>
      <c r="F52356" s="1"/>
      <c r="G52356" s="1"/>
      <c r="H52356" s="1"/>
    </row>
    <row r="52357">
      <c r="A52357" s="1"/>
      <c r="B52357" s="1"/>
      <c r="C52357" s="1"/>
      <c r="D52357" s="8"/>
      <c r="E52357" s="1"/>
      <c r="F52357" s="1"/>
      <c r="G52357" s="1"/>
      <c r="H52357" s="1"/>
    </row>
    <row r="52358">
      <c r="A52358" s="1"/>
      <c r="B52358" s="1"/>
      <c r="C52358" s="1"/>
      <c r="D52358" s="8"/>
      <c r="E52358" s="1"/>
      <c r="F52358" s="1"/>
      <c r="G52358" s="1"/>
      <c r="H52358" s="1"/>
    </row>
    <row r="52359">
      <c r="A52359" s="1"/>
      <c r="B52359" s="1"/>
      <c r="C52359" s="1"/>
      <c r="D52359" s="8"/>
      <c r="E52359" s="1"/>
      <c r="F52359" s="1"/>
      <c r="G52359" s="1"/>
      <c r="H52359" s="1"/>
    </row>
    <row r="52360">
      <c r="A52360" s="1"/>
      <c r="B52360" s="1"/>
      <c r="C52360" s="1"/>
      <c r="D52360" s="8"/>
      <c r="E52360" s="1"/>
      <c r="F52360" s="1"/>
      <c r="G52360" s="1"/>
      <c r="H52360" s="1"/>
    </row>
    <row r="52361">
      <c r="A52361" s="1"/>
      <c r="B52361" s="1"/>
      <c r="C52361" s="1"/>
      <c r="D52361" s="8"/>
      <c r="E52361" s="1"/>
      <c r="F52361" s="1"/>
      <c r="G52361" s="1"/>
      <c r="H52361" s="1"/>
    </row>
    <row r="52362">
      <c r="A52362" s="1"/>
      <c r="B52362" s="1"/>
      <c r="C52362" s="1"/>
      <c r="D52362" s="8"/>
      <c r="E52362" s="1"/>
      <c r="F52362" s="1"/>
      <c r="G52362" s="1"/>
      <c r="H52362" s="1"/>
    </row>
    <row r="52363">
      <c r="A52363" s="1"/>
      <c r="B52363" s="1"/>
      <c r="C52363" s="1"/>
      <c r="D52363" s="8"/>
      <c r="E52363" s="1"/>
      <c r="F52363" s="1"/>
      <c r="G52363" s="1"/>
      <c r="H52363" s="1"/>
    </row>
    <row r="52364">
      <c r="A52364" s="1"/>
      <c r="B52364" s="1"/>
      <c r="C52364" s="1"/>
      <c r="D52364" s="8"/>
      <c r="E52364" s="1"/>
      <c r="F52364" s="1"/>
      <c r="G52364" s="1"/>
      <c r="H52364" s="1"/>
    </row>
    <row r="52365">
      <c r="A52365" s="1"/>
      <c r="B52365" s="1"/>
      <c r="C52365" s="1"/>
      <c r="D52365" s="8"/>
      <c r="E52365" s="1"/>
      <c r="F52365" s="1"/>
      <c r="G52365" s="1"/>
      <c r="H52365" s="1"/>
    </row>
    <row r="52366">
      <c r="A52366" s="1"/>
      <c r="B52366" s="1"/>
      <c r="C52366" s="1"/>
      <c r="D52366" s="8"/>
      <c r="E52366" s="1"/>
      <c r="F52366" s="1"/>
      <c r="G52366" s="1"/>
      <c r="H52366" s="1"/>
    </row>
    <row r="52367">
      <c r="A52367" s="1"/>
      <c r="B52367" s="1"/>
      <c r="C52367" s="1"/>
      <c r="D52367" s="8"/>
      <c r="E52367" s="1"/>
      <c r="F52367" s="1"/>
      <c r="G52367" s="1"/>
      <c r="H52367" s="1"/>
    </row>
    <row r="52368">
      <c r="A52368" s="1"/>
      <c r="B52368" s="1"/>
      <c r="C52368" s="1"/>
      <c r="D52368" s="8"/>
      <c r="E52368" s="1"/>
      <c r="F52368" s="1"/>
      <c r="G52368" s="1"/>
      <c r="H52368" s="1"/>
    </row>
    <row r="52369">
      <c r="A52369" s="1"/>
      <c r="B52369" s="1"/>
      <c r="C52369" s="1"/>
      <c r="D52369" s="8"/>
      <c r="E52369" s="1"/>
      <c r="F52369" s="1"/>
      <c r="G52369" s="1"/>
      <c r="H52369" s="1"/>
    </row>
    <row r="52370">
      <c r="A52370" s="1"/>
      <c r="B52370" s="1"/>
      <c r="C52370" s="1"/>
      <c r="D52370" s="8"/>
      <c r="E52370" s="1"/>
      <c r="F52370" s="1"/>
      <c r="G52370" s="1"/>
      <c r="H52370" s="1"/>
    </row>
    <row r="52371">
      <c r="A52371" s="1"/>
      <c r="B52371" s="1"/>
      <c r="C52371" s="1"/>
      <c r="D52371" s="8"/>
      <c r="E52371" s="1"/>
      <c r="F52371" s="1"/>
      <c r="G52371" s="1"/>
      <c r="H52371" s="1"/>
    </row>
    <row r="52372">
      <c r="A52372" s="1"/>
      <c r="B52372" s="1"/>
      <c r="C52372" s="1"/>
      <c r="D52372" s="8"/>
      <c r="E52372" s="1"/>
      <c r="F52372" s="1"/>
      <c r="G52372" s="1"/>
      <c r="H52372" s="1"/>
    </row>
    <row r="52373">
      <c r="A52373" s="1"/>
      <c r="B52373" s="1"/>
      <c r="C52373" s="1"/>
      <c r="D52373" s="8"/>
      <c r="E52373" s="1"/>
      <c r="F52373" s="1"/>
      <c r="G52373" s="1"/>
      <c r="H52373" s="1"/>
    </row>
    <row r="52374">
      <c r="A52374" s="1"/>
      <c r="B52374" s="1"/>
      <c r="C52374" s="1"/>
      <c r="D52374" s="8"/>
      <c r="E52374" s="1"/>
      <c r="F52374" s="1"/>
      <c r="G52374" s="1"/>
      <c r="H52374" s="1"/>
    </row>
    <row r="52375">
      <c r="A52375" s="1"/>
      <c r="B52375" s="1"/>
      <c r="C52375" s="1"/>
      <c r="D52375" s="8"/>
      <c r="E52375" s="1"/>
      <c r="F52375" s="1"/>
      <c r="G52375" s="1"/>
      <c r="H52375" s="1"/>
    </row>
    <row r="52376">
      <c r="A52376" s="1"/>
      <c r="B52376" s="1"/>
      <c r="C52376" s="1"/>
      <c r="D52376" s="8"/>
      <c r="E52376" s="1"/>
      <c r="F52376" s="1"/>
      <c r="G52376" s="1"/>
      <c r="H52376" s="1"/>
    </row>
    <row r="52377">
      <c r="A52377" s="1"/>
      <c r="B52377" s="1"/>
      <c r="C52377" s="1"/>
      <c r="D52377" s="8"/>
      <c r="E52377" s="1"/>
      <c r="F52377" s="1"/>
      <c r="G52377" s="1"/>
      <c r="H52377" s="1"/>
    </row>
    <row r="52378">
      <c r="A52378" s="1"/>
      <c r="B52378" s="1"/>
      <c r="C52378" s="1"/>
      <c r="D52378" s="8"/>
      <c r="E52378" s="1"/>
      <c r="F52378" s="1"/>
      <c r="G52378" s="1"/>
      <c r="H52378" s="1"/>
    </row>
    <row r="52379">
      <c r="A52379" s="1"/>
      <c r="B52379" s="1"/>
      <c r="C52379" s="1"/>
      <c r="D52379" s="8"/>
      <c r="E52379" s="1"/>
      <c r="F52379" s="1"/>
      <c r="G52379" s="1"/>
      <c r="H52379" s="1"/>
    </row>
    <row r="52380">
      <c r="A52380" s="1"/>
      <c r="B52380" s="1"/>
      <c r="C52380" s="1"/>
      <c r="D52380" s="8"/>
      <c r="E52380" s="1"/>
      <c r="F52380" s="1"/>
      <c r="G52380" s="1"/>
      <c r="H52380" s="1"/>
    </row>
    <row r="52381">
      <c r="A52381" s="1"/>
      <c r="B52381" s="1"/>
      <c r="C52381" s="1"/>
      <c r="D52381" s="8"/>
      <c r="E52381" s="1"/>
      <c r="F52381" s="1"/>
      <c r="G52381" s="1"/>
      <c r="H52381" s="1"/>
    </row>
    <row r="52382">
      <c r="A52382" s="1"/>
      <c r="B52382" s="1"/>
      <c r="C52382" s="1"/>
      <c r="D52382" s="8"/>
      <c r="E52382" s="1"/>
      <c r="F52382" s="1"/>
      <c r="G52382" s="1"/>
      <c r="H52382" s="1"/>
    </row>
    <row r="52383">
      <c r="A52383" s="1"/>
      <c r="B52383" s="1"/>
      <c r="C52383" s="1"/>
      <c r="D52383" s="8"/>
      <c r="E52383" s="1"/>
      <c r="F52383" s="1"/>
      <c r="G52383" s="1"/>
      <c r="H52383" s="1"/>
    </row>
    <row r="52384">
      <c r="A52384" s="1"/>
      <c r="B52384" s="1"/>
      <c r="C52384" s="1"/>
      <c r="D52384" s="8"/>
      <c r="E52384" s="1"/>
      <c r="F52384" s="1"/>
      <c r="G52384" s="1"/>
      <c r="H52384" s="1"/>
    </row>
    <row r="52385">
      <c r="A52385" s="1"/>
      <c r="B52385" s="1"/>
      <c r="C52385" s="1"/>
      <c r="D52385" s="8"/>
      <c r="E52385" s="1"/>
      <c r="F52385" s="1"/>
      <c r="G52385" s="1"/>
      <c r="H52385" s="1"/>
    </row>
    <row r="52386">
      <c r="A52386" s="1"/>
      <c r="B52386" s="1"/>
      <c r="C52386" s="1"/>
      <c r="D52386" s="8"/>
      <c r="E52386" s="1"/>
      <c r="F52386" s="1"/>
      <c r="G52386" s="1"/>
      <c r="H52386" s="1"/>
    </row>
    <row r="52387">
      <c r="A52387" s="1"/>
      <c r="B52387" s="1"/>
      <c r="C52387" s="1"/>
      <c r="D52387" s="8"/>
      <c r="E52387" s="1"/>
      <c r="F52387" s="1"/>
      <c r="G52387" s="1"/>
      <c r="H52387" s="1"/>
    </row>
    <row r="52388">
      <c r="A52388" s="1"/>
      <c r="B52388" s="1"/>
      <c r="C52388" s="1"/>
      <c r="D52388" s="8"/>
      <c r="E52388" s="1"/>
      <c r="F52388" s="1"/>
      <c r="G52388" s="1"/>
      <c r="H52388" s="1"/>
    </row>
    <row r="52389">
      <c r="A52389" s="1"/>
      <c r="B52389" s="1"/>
      <c r="C52389" s="1"/>
      <c r="D52389" s="8"/>
      <c r="E52389" s="1"/>
      <c r="F52389" s="1"/>
      <c r="G52389" s="1"/>
      <c r="H52389" s="1"/>
    </row>
    <row r="52390">
      <c r="A52390" s="1"/>
      <c r="B52390" s="1"/>
      <c r="C52390" s="1"/>
      <c r="D52390" s="8"/>
      <c r="E52390" s="1"/>
      <c r="F52390" s="1"/>
      <c r="G52390" s="1"/>
      <c r="H52390" s="1"/>
    </row>
    <row r="52391">
      <c r="A52391" s="1"/>
      <c r="B52391" s="1"/>
      <c r="C52391" s="1"/>
      <c r="D52391" s="8"/>
      <c r="E52391" s="1"/>
      <c r="F52391" s="1"/>
      <c r="G52391" s="1"/>
      <c r="H52391" s="1"/>
    </row>
    <row r="52392">
      <c r="A52392" s="1"/>
      <c r="B52392" s="1"/>
      <c r="C52392" s="1"/>
      <c r="D52392" s="8"/>
      <c r="E52392" s="1"/>
      <c r="F52392" s="1"/>
      <c r="G52392" s="1"/>
      <c r="H52392" s="1"/>
    </row>
    <row r="52393">
      <c r="A52393" s="1"/>
      <c r="B52393" s="1"/>
      <c r="C52393" s="1"/>
      <c r="D52393" s="8"/>
      <c r="E52393" s="1"/>
      <c r="F52393" s="1"/>
      <c r="G52393" s="1"/>
      <c r="H52393" s="1"/>
    </row>
    <row r="52394">
      <c r="A52394" s="1"/>
      <c r="B52394" s="1"/>
      <c r="C52394" s="1"/>
      <c r="D52394" s="8"/>
      <c r="E52394" s="1"/>
      <c r="F52394" s="1"/>
      <c r="G52394" s="1"/>
      <c r="H52394" s="1"/>
    </row>
    <row r="52395">
      <c r="A52395" s="1"/>
      <c r="B52395" s="1"/>
      <c r="C52395" s="1"/>
      <c r="D52395" s="8"/>
      <c r="E52395" s="1"/>
      <c r="F52395" s="1"/>
      <c r="G52395" s="1"/>
      <c r="H52395" s="1"/>
    </row>
    <row r="52396">
      <c r="A52396" s="1"/>
      <c r="B52396" s="1"/>
      <c r="C52396" s="1"/>
      <c r="D52396" s="8"/>
      <c r="E52396" s="1"/>
      <c r="F52396" s="1"/>
      <c r="G52396" s="1"/>
      <c r="H52396" s="1"/>
    </row>
    <row r="52397">
      <c r="A52397" s="1"/>
      <c r="B52397" s="1"/>
      <c r="C52397" s="1"/>
      <c r="D52397" s="8"/>
      <c r="E52397" s="1"/>
      <c r="F52397" s="1"/>
      <c r="G52397" s="1"/>
      <c r="H52397" s="1"/>
    </row>
    <row r="52398">
      <c r="A52398" s="1"/>
      <c r="B52398" s="1"/>
      <c r="C52398" s="1"/>
      <c r="D52398" s="8"/>
      <c r="E52398" s="1"/>
      <c r="F52398" s="1"/>
      <c r="G52398" s="1"/>
      <c r="H52398" s="1"/>
    </row>
    <row r="52399">
      <c r="A52399" s="1"/>
      <c r="B52399" s="1"/>
      <c r="C52399" s="1"/>
      <c r="D52399" s="8"/>
      <c r="E52399" s="1"/>
      <c r="F52399" s="1"/>
      <c r="G52399" s="1"/>
      <c r="H52399" s="1"/>
    </row>
    <row r="52400">
      <c r="A52400" s="1"/>
      <c r="B52400" s="1"/>
      <c r="C52400" s="1"/>
      <c r="D52400" s="8"/>
      <c r="E52400" s="1"/>
      <c r="F52400" s="1"/>
      <c r="G52400" s="1"/>
      <c r="H52400" s="1"/>
    </row>
    <row r="52401">
      <c r="A52401" s="1"/>
      <c r="B52401" s="1"/>
      <c r="C52401" s="1"/>
      <c r="D52401" s="8"/>
      <c r="E52401" s="1"/>
      <c r="F52401" s="1"/>
      <c r="G52401" s="1"/>
      <c r="H52401" s="1"/>
    </row>
    <row r="52402">
      <c r="A52402" s="1"/>
      <c r="B52402" s="1"/>
      <c r="C52402" s="1"/>
      <c r="D52402" s="8"/>
      <c r="E52402" s="1"/>
      <c r="F52402" s="1"/>
      <c r="G52402" s="1"/>
      <c r="H52402" s="1"/>
    </row>
    <row r="52403">
      <c r="A52403" s="1"/>
      <c r="B52403" s="1"/>
      <c r="C52403" s="1"/>
      <c r="D52403" s="8"/>
      <c r="E52403" s="1"/>
      <c r="F52403" s="1"/>
      <c r="G52403" s="1"/>
      <c r="H52403" s="1"/>
    </row>
    <row r="52404">
      <c r="A52404" s="1"/>
      <c r="B52404" s="1"/>
      <c r="C52404" s="1"/>
      <c r="D52404" s="8"/>
      <c r="E52404" s="1"/>
      <c r="F52404" s="1"/>
      <c r="G52404" s="1"/>
      <c r="H52404" s="1"/>
    </row>
    <row r="52405">
      <c r="A52405" s="1"/>
      <c r="B52405" s="1"/>
      <c r="C52405" s="1"/>
      <c r="D52405" s="8"/>
      <c r="E52405" s="1"/>
      <c r="F52405" s="1"/>
      <c r="G52405" s="1"/>
      <c r="H52405" s="1"/>
    </row>
    <row r="52406">
      <c r="A52406" s="1"/>
      <c r="B52406" s="1"/>
      <c r="C52406" s="1"/>
      <c r="D52406" s="8"/>
      <c r="E52406" s="1"/>
      <c r="F52406" s="1"/>
      <c r="G52406" s="1"/>
      <c r="H52406" s="1"/>
    </row>
    <row r="52407">
      <c r="A52407" s="1"/>
      <c r="B52407" s="1"/>
      <c r="C52407" s="1"/>
      <c r="D52407" s="8"/>
      <c r="E52407" s="1"/>
      <c r="F52407" s="1"/>
      <c r="G52407" s="1"/>
      <c r="H52407" s="1"/>
    </row>
    <row r="52408">
      <c r="A52408" s="1"/>
      <c r="B52408" s="1"/>
      <c r="C52408" s="1"/>
      <c r="D52408" s="8"/>
      <c r="E52408" s="1"/>
      <c r="F52408" s="1"/>
      <c r="G52408" s="1"/>
      <c r="H52408" s="1"/>
    </row>
    <row r="52409">
      <c r="A52409" s="1"/>
      <c r="B52409" s="1"/>
      <c r="C52409" s="1"/>
      <c r="D52409" s="8"/>
      <c r="E52409" s="1"/>
      <c r="F52409" s="1"/>
      <c r="G52409" s="1"/>
      <c r="H52409" s="1"/>
    </row>
    <row r="52410">
      <c r="A52410" s="1"/>
      <c r="B52410" s="1"/>
      <c r="C52410" s="1"/>
      <c r="D52410" s="8"/>
      <c r="E52410" s="1"/>
      <c r="F52410" s="1"/>
      <c r="G52410" s="1"/>
      <c r="H52410" s="1"/>
    </row>
    <row r="52411">
      <c r="A52411" s="1"/>
      <c r="B52411" s="1"/>
      <c r="C52411" s="1"/>
      <c r="D52411" s="8"/>
      <c r="E52411" s="1"/>
      <c r="F52411" s="1"/>
      <c r="G52411" s="1"/>
      <c r="H52411" s="1"/>
    </row>
    <row r="52412">
      <c r="A52412" s="1"/>
      <c r="B52412" s="1"/>
      <c r="C52412" s="1"/>
      <c r="D52412" s="8"/>
      <c r="E52412" s="1"/>
      <c r="F52412" s="1"/>
      <c r="G52412" s="1"/>
      <c r="H52412" s="1"/>
    </row>
    <row r="52413">
      <c r="A52413" s="1"/>
      <c r="B52413" s="1"/>
      <c r="C52413" s="1"/>
      <c r="D52413" s="8"/>
      <c r="E52413" s="1"/>
      <c r="F52413" s="1"/>
      <c r="G52413" s="1"/>
      <c r="H52413" s="1"/>
    </row>
    <row r="52414">
      <c r="A52414" s="1"/>
      <c r="B52414" s="1"/>
      <c r="C52414" s="1"/>
      <c r="D52414" s="8"/>
      <c r="E52414" s="1"/>
      <c r="F52414" s="1"/>
      <c r="G52414" s="1"/>
      <c r="H52414" s="1"/>
    </row>
    <row r="52415">
      <c r="A52415" s="1"/>
      <c r="B52415" s="1"/>
      <c r="C52415" s="1"/>
      <c r="D52415" s="8"/>
      <c r="E52415" s="1"/>
      <c r="F52415" s="1"/>
      <c r="G52415" s="1"/>
      <c r="H52415" s="1"/>
    </row>
    <row r="52416">
      <c r="A52416" s="1"/>
      <c r="B52416" s="1"/>
      <c r="C52416" s="1"/>
      <c r="D52416" s="8"/>
      <c r="E52416" s="1"/>
      <c r="F52416" s="1"/>
      <c r="G52416" s="1"/>
      <c r="H52416" s="1"/>
    </row>
    <row r="52417">
      <c r="A52417" s="1"/>
      <c r="B52417" s="1"/>
      <c r="C52417" s="1"/>
      <c r="D52417" s="8"/>
      <c r="E52417" s="1"/>
      <c r="F52417" s="1"/>
      <c r="G52417" s="1"/>
      <c r="H52417" s="1"/>
    </row>
    <row r="52418">
      <c r="A52418" s="1"/>
      <c r="B52418" s="1"/>
      <c r="C52418" s="1"/>
      <c r="D52418" s="8"/>
      <c r="E52418" s="1"/>
      <c r="F52418" s="1"/>
      <c r="G52418" s="1"/>
      <c r="H52418" s="1"/>
    </row>
    <row r="52419">
      <c r="A52419" s="1"/>
      <c r="B52419" s="1"/>
      <c r="C52419" s="1"/>
      <c r="D52419" s="8"/>
      <c r="E52419" s="1"/>
      <c r="F52419" s="1"/>
      <c r="G52419" s="1"/>
      <c r="H52419" s="1"/>
    </row>
    <row r="52420">
      <c r="A52420" s="1"/>
      <c r="B52420" s="1"/>
      <c r="C52420" s="1"/>
      <c r="D52420" s="8"/>
      <c r="E52420" s="1"/>
      <c r="F52420" s="1"/>
      <c r="G52420" s="1"/>
      <c r="H52420" s="1"/>
    </row>
    <row r="52421">
      <c r="A52421" s="1"/>
      <c r="B52421" s="1"/>
      <c r="C52421" s="1"/>
      <c r="D52421" s="8"/>
      <c r="E52421" s="1"/>
      <c r="F52421" s="1"/>
      <c r="G52421" s="1"/>
      <c r="H52421" s="1"/>
    </row>
    <row r="52422">
      <c r="A52422" s="1"/>
      <c r="B52422" s="1"/>
      <c r="C52422" s="1"/>
      <c r="D52422" s="8"/>
      <c r="E52422" s="1"/>
      <c r="F52422" s="1"/>
      <c r="G52422" s="1"/>
      <c r="H52422" s="1"/>
    </row>
    <row r="52423">
      <c r="A52423" s="1"/>
      <c r="B52423" s="1"/>
      <c r="C52423" s="1"/>
      <c r="D52423" s="8"/>
      <c r="E52423" s="1"/>
      <c r="F52423" s="1"/>
      <c r="G52423" s="1"/>
      <c r="H52423" s="1"/>
    </row>
    <row r="52424">
      <c r="A52424" s="1"/>
      <c r="B52424" s="1"/>
      <c r="C52424" s="1"/>
      <c r="D52424" s="8"/>
      <c r="E52424" s="1"/>
      <c r="F52424" s="1"/>
      <c r="G52424" s="1"/>
      <c r="H52424" s="1"/>
    </row>
    <row r="52425">
      <c r="A52425" s="1"/>
      <c r="B52425" s="1"/>
      <c r="C52425" s="1"/>
      <c r="D52425" s="8"/>
      <c r="E52425" s="1"/>
      <c r="F52425" s="1"/>
      <c r="G52425" s="1"/>
      <c r="H52425" s="1"/>
    </row>
    <row r="52426">
      <c r="A52426" s="1"/>
      <c r="B52426" s="1"/>
      <c r="C52426" s="1"/>
      <c r="D52426" s="8"/>
      <c r="E52426" s="1"/>
      <c r="F52426" s="1"/>
      <c r="G52426" s="1"/>
      <c r="H52426" s="1"/>
    </row>
    <row r="52427">
      <c r="A52427" s="1"/>
      <c r="B52427" s="1"/>
      <c r="C52427" s="1"/>
      <c r="D52427" s="8"/>
      <c r="E52427" s="1"/>
      <c r="F52427" s="1"/>
      <c r="G52427" s="1"/>
      <c r="H52427" s="1"/>
    </row>
    <row r="52428">
      <c r="A52428" s="1"/>
      <c r="B52428" s="1"/>
      <c r="C52428" s="1"/>
      <c r="D52428" s="8"/>
      <c r="E52428" s="1"/>
      <c r="F52428" s="1"/>
      <c r="G52428" s="1"/>
      <c r="H52428" s="1"/>
    </row>
    <row r="52429">
      <c r="A52429" s="1"/>
      <c r="B52429" s="1"/>
      <c r="C52429" s="1"/>
      <c r="D52429" s="8"/>
      <c r="E52429" s="1"/>
      <c r="F52429" s="1"/>
      <c r="G52429" s="1"/>
      <c r="H52429" s="1"/>
    </row>
    <row r="52430">
      <c r="A52430" s="1"/>
      <c r="B52430" s="1"/>
      <c r="C52430" s="1"/>
      <c r="D52430" s="8"/>
      <c r="E52430" s="1"/>
      <c r="F52430" s="1"/>
      <c r="G52430" s="1"/>
      <c r="H52430" s="1"/>
    </row>
    <row r="52431">
      <c r="A52431" s="1"/>
      <c r="B52431" s="1"/>
      <c r="C52431" s="1"/>
      <c r="D52431" s="8"/>
      <c r="E52431" s="1"/>
      <c r="F52431" s="1"/>
      <c r="G52431" s="1"/>
      <c r="H52431" s="1"/>
    </row>
    <row r="52432">
      <c r="A52432" s="1"/>
      <c r="B52432" s="1"/>
      <c r="C52432" s="1"/>
      <c r="D52432" s="8"/>
      <c r="E52432" s="1"/>
      <c r="F52432" s="1"/>
      <c r="G52432" s="1"/>
      <c r="H52432" s="1"/>
    </row>
    <row r="52433">
      <c r="A52433" s="1"/>
      <c r="B52433" s="1"/>
      <c r="C52433" s="1"/>
      <c r="D52433" s="8"/>
      <c r="E52433" s="1"/>
      <c r="F52433" s="1"/>
      <c r="G52433" s="1"/>
      <c r="H52433" s="1"/>
    </row>
    <row r="52434">
      <c r="A52434" s="1"/>
      <c r="B52434" s="1"/>
      <c r="C52434" s="1"/>
      <c r="D52434" s="8"/>
      <c r="E52434" s="1"/>
      <c r="F52434" s="1"/>
      <c r="G52434" s="1"/>
      <c r="H52434" s="1"/>
    </row>
    <row r="52435">
      <c r="A52435" s="1"/>
      <c r="B52435" s="1"/>
      <c r="C52435" s="1"/>
      <c r="D52435" s="8"/>
      <c r="E52435" s="1"/>
      <c r="F52435" s="1"/>
      <c r="G52435" s="1"/>
      <c r="H52435" s="1"/>
    </row>
    <row r="52436">
      <c r="A52436" s="1"/>
      <c r="B52436" s="1"/>
      <c r="C52436" s="1"/>
      <c r="D52436" s="8"/>
      <c r="E52436" s="1"/>
      <c r="F52436" s="1"/>
      <c r="G52436" s="1"/>
      <c r="H52436" s="1"/>
    </row>
    <row r="52437">
      <c r="A52437" s="1"/>
      <c r="B52437" s="1"/>
      <c r="C52437" s="1"/>
      <c r="D52437" s="8"/>
      <c r="E52437" s="1"/>
      <c r="F52437" s="1"/>
      <c r="G52437" s="1"/>
      <c r="H52437" s="1"/>
    </row>
    <row r="52438">
      <c r="A52438" s="1"/>
      <c r="B52438" s="1"/>
      <c r="C52438" s="1"/>
      <c r="D52438" s="8"/>
      <c r="E52438" s="1"/>
      <c r="F52438" s="1"/>
      <c r="G52438" s="1"/>
      <c r="H52438" s="1"/>
    </row>
    <row r="52439">
      <c r="A52439" s="1"/>
      <c r="B52439" s="1"/>
      <c r="C52439" s="1"/>
      <c r="D52439" s="8"/>
      <c r="E52439" s="1"/>
      <c r="F52439" s="1"/>
      <c r="G52439" s="1"/>
      <c r="H52439" s="1"/>
    </row>
    <row r="52440">
      <c r="A52440" s="1"/>
      <c r="B52440" s="1"/>
      <c r="C52440" s="1"/>
      <c r="D52440" s="8"/>
      <c r="E52440" s="1"/>
      <c r="F52440" s="1"/>
      <c r="G52440" s="1"/>
      <c r="H52440" s="1"/>
    </row>
    <row r="52441">
      <c r="A52441" s="1"/>
      <c r="B52441" s="1"/>
      <c r="C52441" s="1"/>
      <c r="D52441" s="8"/>
      <c r="E52441" s="1"/>
      <c r="F52441" s="1"/>
      <c r="G52441" s="1"/>
      <c r="H52441" s="1"/>
    </row>
    <row r="52442">
      <c r="A52442" s="1"/>
      <c r="B52442" s="1"/>
      <c r="C52442" s="1"/>
      <c r="D52442" s="8"/>
      <c r="E52442" s="1"/>
      <c r="F52442" s="1"/>
      <c r="G52442" s="1"/>
      <c r="H52442" s="1"/>
    </row>
    <row r="52443">
      <c r="A52443" s="1"/>
      <c r="B52443" s="1"/>
      <c r="C52443" s="1"/>
      <c r="D52443" s="8"/>
      <c r="E52443" s="1"/>
      <c r="F52443" s="1"/>
      <c r="G52443" s="1"/>
      <c r="H52443" s="1"/>
    </row>
    <row r="52444">
      <c r="A52444" s="1"/>
      <c r="B52444" s="1"/>
      <c r="C52444" s="1"/>
      <c r="D52444" s="8"/>
      <c r="E52444" s="1"/>
      <c r="F52444" s="1"/>
      <c r="G52444" s="1"/>
      <c r="H52444" s="1"/>
    </row>
    <row r="52445">
      <c r="A52445" s="1"/>
      <c r="B52445" s="1"/>
      <c r="C52445" s="1"/>
      <c r="D52445" s="8"/>
      <c r="E52445" s="1"/>
      <c r="F52445" s="1"/>
      <c r="G52445" s="1"/>
      <c r="H52445" s="1"/>
    </row>
    <row r="52446">
      <c r="A52446" s="1"/>
      <c r="B52446" s="1"/>
      <c r="C52446" s="1"/>
      <c r="D52446" s="8"/>
      <c r="E52446" s="1"/>
      <c r="F52446" s="1"/>
      <c r="G52446" s="1"/>
      <c r="H52446" s="1"/>
    </row>
    <row r="52447">
      <c r="A52447" s="1"/>
      <c r="B52447" s="1"/>
      <c r="C52447" s="1"/>
      <c r="D52447" s="8"/>
      <c r="E52447" s="1"/>
      <c r="F52447" s="1"/>
      <c r="G52447" s="1"/>
      <c r="H52447" s="1"/>
    </row>
    <row r="52448">
      <c r="A52448" s="1"/>
      <c r="B52448" s="1"/>
      <c r="C52448" s="1"/>
      <c r="D52448" s="8"/>
      <c r="E52448" s="1"/>
      <c r="F52448" s="1"/>
      <c r="G52448" s="1"/>
      <c r="H52448" s="1"/>
    </row>
    <row r="52449">
      <c r="A52449" s="1"/>
      <c r="B52449" s="1"/>
      <c r="C52449" s="1"/>
      <c r="D52449" s="8"/>
      <c r="E52449" s="1"/>
      <c r="F52449" s="1"/>
      <c r="G52449" s="1"/>
      <c r="H52449" s="1"/>
    </row>
    <row r="52450">
      <c r="A52450" s="1"/>
      <c r="B52450" s="1"/>
      <c r="C52450" s="1"/>
      <c r="D52450" s="8"/>
      <c r="E52450" s="1"/>
      <c r="F52450" s="1"/>
      <c r="G52450" s="1"/>
      <c r="H52450" s="1"/>
    </row>
    <row r="52451">
      <c r="A52451" s="1"/>
      <c r="B52451" s="1"/>
      <c r="C52451" s="1"/>
      <c r="D52451" s="8"/>
      <c r="E52451" s="1"/>
      <c r="F52451" s="1"/>
      <c r="G52451" s="1"/>
      <c r="H52451" s="1"/>
    </row>
    <row r="52452">
      <c r="A52452" s="1"/>
      <c r="B52452" s="1"/>
      <c r="C52452" s="1"/>
      <c r="D52452" s="8"/>
      <c r="E52452" s="1"/>
      <c r="F52452" s="1"/>
      <c r="G52452" s="1"/>
      <c r="H52452" s="1"/>
    </row>
    <row r="52453">
      <c r="A52453" s="1"/>
      <c r="B52453" s="1"/>
      <c r="C52453" s="1"/>
      <c r="D52453" s="8"/>
      <c r="E52453" s="1"/>
      <c r="F52453" s="1"/>
      <c r="G52453" s="1"/>
      <c r="H52453" s="1"/>
    </row>
    <row r="52454">
      <c r="A52454" s="1"/>
      <c r="B52454" s="1"/>
      <c r="C52454" s="1"/>
      <c r="D52454" s="8"/>
      <c r="E52454" s="1"/>
      <c r="F52454" s="1"/>
      <c r="G52454" s="1"/>
      <c r="H52454" s="1"/>
    </row>
    <row r="52455">
      <c r="A52455" s="1"/>
      <c r="B52455" s="1"/>
      <c r="C52455" s="1"/>
      <c r="D52455" s="8"/>
      <c r="E52455" s="1"/>
      <c r="F52455" s="1"/>
      <c r="G52455" s="1"/>
      <c r="H52455" s="1"/>
    </row>
    <row r="52456">
      <c r="A52456" s="1"/>
      <c r="B52456" s="1"/>
      <c r="C52456" s="1"/>
      <c r="D52456" s="8"/>
      <c r="E52456" s="1"/>
      <c r="F52456" s="1"/>
      <c r="G52456" s="1"/>
      <c r="H52456" s="1"/>
    </row>
    <row r="52457">
      <c r="A52457" s="1"/>
      <c r="B52457" s="1"/>
      <c r="C52457" s="1"/>
      <c r="D52457" s="8"/>
      <c r="E52457" s="1"/>
      <c r="F52457" s="1"/>
      <c r="G52457" s="1"/>
      <c r="H52457" s="1"/>
    </row>
    <row r="52458">
      <c r="A52458" s="1"/>
      <c r="B52458" s="1"/>
      <c r="C52458" s="1"/>
      <c r="D52458" s="8"/>
      <c r="E52458" s="1"/>
      <c r="F52458" s="1"/>
      <c r="G52458" s="1"/>
      <c r="H52458" s="1"/>
    </row>
    <row r="52459">
      <c r="A52459" s="1"/>
      <c r="B52459" s="1"/>
      <c r="C52459" s="1"/>
      <c r="D52459" s="8"/>
      <c r="E52459" s="1"/>
      <c r="F52459" s="1"/>
      <c r="G52459" s="1"/>
      <c r="H52459" s="1"/>
    </row>
    <row r="52460">
      <c r="A52460" s="1"/>
      <c r="B52460" s="1"/>
      <c r="C52460" s="1"/>
      <c r="D52460" s="8"/>
      <c r="E52460" s="1"/>
      <c r="F52460" s="1"/>
      <c r="G52460" s="1"/>
      <c r="H52460" s="1"/>
    </row>
    <row r="52461">
      <c r="A52461" s="1"/>
      <c r="B52461" s="1"/>
      <c r="C52461" s="1"/>
      <c r="D52461" s="8"/>
      <c r="E52461" s="1"/>
      <c r="F52461" s="1"/>
      <c r="G52461" s="1"/>
      <c r="H52461" s="1"/>
    </row>
    <row r="52462">
      <c r="A52462" s="1"/>
      <c r="B52462" s="1"/>
      <c r="C52462" s="1"/>
      <c r="D52462" s="8"/>
      <c r="E52462" s="1"/>
      <c r="F52462" s="1"/>
      <c r="G52462" s="1"/>
      <c r="H52462" s="1"/>
    </row>
    <row r="52463">
      <c r="A52463" s="1"/>
      <c r="B52463" s="1"/>
      <c r="C52463" s="1"/>
      <c r="D52463" s="8"/>
      <c r="E52463" s="1"/>
      <c r="F52463" s="1"/>
      <c r="G52463" s="1"/>
      <c r="H52463" s="1"/>
    </row>
    <row r="52464">
      <c r="A52464" s="1"/>
      <c r="B52464" s="1"/>
      <c r="C52464" s="1"/>
      <c r="D52464" s="8"/>
      <c r="E52464" s="1"/>
      <c r="F52464" s="1"/>
      <c r="G52464" s="1"/>
      <c r="H52464" s="1"/>
    </row>
    <row r="52465">
      <c r="A52465" s="1"/>
      <c r="B52465" s="1"/>
      <c r="C52465" s="1"/>
      <c r="D52465" s="8"/>
      <c r="E52465" s="1"/>
      <c r="F52465" s="1"/>
      <c r="G52465" s="1"/>
      <c r="H52465" s="1"/>
    </row>
    <row r="52466">
      <c r="A52466" s="1"/>
      <c r="B52466" s="1"/>
      <c r="C52466" s="1"/>
      <c r="D52466" s="8"/>
      <c r="E52466" s="1"/>
      <c r="F52466" s="1"/>
      <c r="G52466" s="1"/>
      <c r="H52466" s="1"/>
    </row>
    <row r="52467">
      <c r="A52467" s="1"/>
      <c r="B52467" s="1"/>
      <c r="C52467" s="1"/>
      <c r="D52467" s="8"/>
      <c r="E52467" s="1"/>
      <c r="F52467" s="1"/>
      <c r="G52467" s="1"/>
      <c r="H52467" s="1"/>
    </row>
    <row r="52468">
      <c r="A52468" s="1"/>
      <c r="B52468" s="1"/>
      <c r="C52468" s="1"/>
      <c r="D52468" s="8"/>
      <c r="E52468" s="1"/>
      <c r="F52468" s="1"/>
      <c r="G52468" s="1"/>
      <c r="H52468" s="1"/>
    </row>
    <row r="52469">
      <c r="A52469" s="1"/>
      <c r="B52469" s="1"/>
      <c r="C52469" s="1"/>
      <c r="D52469" s="8"/>
      <c r="E52469" s="1"/>
      <c r="F52469" s="1"/>
      <c r="G52469" s="1"/>
      <c r="H52469" s="1"/>
    </row>
    <row r="52470">
      <c r="A52470" s="1"/>
      <c r="B52470" s="1"/>
      <c r="C52470" s="1"/>
      <c r="D52470" s="8"/>
      <c r="E52470" s="1"/>
      <c r="F52470" s="1"/>
      <c r="G52470" s="1"/>
      <c r="H52470" s="1"/>
    </row>
    <row r="52471">
      <c r="A52471" s="1"/>
      <c r="B52471" s="1"/>
      <c r="C52471" s="1"/>
      <c r="D52471" s="8"/>
      <c r="E52471" s="1"/>
      <c r="F52471" s="1"/>
      <c r="G52471" s="1"/>
      <c r="H52471" s="1"/>
    </row>
    <row r="52472">
      <c r="A52472" s="1"/>
      <c r="B52472" s="1"/>
      <c r="C52472" s="1"/>
      <c r="D52472" s="8"/>
      <c r="E52472" s="1"/>
      <c r="F52472" s="1"/>
      <c r="G52472" s="1"/>
      <c r="H52472" s="1"/>
    </row>
    <row r="52473">
      <c r="A52473" s="1"/>
      <c r="B52473" s="1"/>
      <c r="C52473" s="1"/>
      <c r="D52473" s="8"/>
      <c r="E52473" s="1"/>
      <c r="F52473" s="1"/>
      <c r="G52473" s="1"/>
      <c r="H52473" s="1"/>
    </row>
    <row r="52474">
      <c r="A52474" s="1"/>
      <c r="B52474" s="1"/>
      <c r="C52474" s="1"/>
      <c r="D52474" s="8"/>
      <c r="E52474" s="1"/>
      <c r="F52474" s="1"/>
      <c r="G52474" s="1"/>
      <c r="H52474" s="1"/>
    </row>
    <row r="52475">
      <c r="A52475" s="1"/>
      <c r="B52475" s="1"/>
      <c r="C52475" s="1"/>
      <c r="D52475" s="8"/>
      <c r="E52475" s="1"/>
      <c r="F52475" s="1"/>
      <c r="G52475" s="1"/>
      <c r="H52475" s="1"/>
    </row>
    <row r="52476">
      <c r="A52476" s="1"/>
      <c r="B52476" s="1"/>
      <c r="C52476" s="1"/>
      <c r="D52476" s="8"/>
      <c r="E52476" s="1"/>
      <c r="F52476" s="1"/>
      <c r="G52476" s="1"/>
      <c r="H52476" s="1"/>
    </row>
    <row r="52477">
      <c r="A52477" s="1"/>
      <c r="B52477" s="1"/>
      <c r="C52477" s="1"/>
      <c r="D52477" s="8"/>
      <c r="E52477" s="1"/>
      <c r="F52477" s="1"/>
      <c r="G52477" s="1"/>
      <c r="H52477" s="1"/>
    </row>
    <row r="52478">
      <c r="A52478" s="1"/>
      <c r="B52478" s="1"/>
      <c r="C52478" s="1"/>
      <c r="D52478" s="8"/>
      <c r="E52478" s="1"/>
      <c r="F52478" s="1"/>
      <c r="G52478" s="1"/>
      <c r="H52478" s="1"/>
    </row>
    <row r="52479">
      <c r="A52479" s="1"/>
      <c r="B52479" s="1"/>
      <c r="C52479" s="1"/>
      <c r="D52479" s="8"/>
      <c r="E52479" s="1"/>
      <c r="F52479" s="1"/>
      <c r="G52479" s="1"/>
      <c r="H52479" s="1"/>
    </row>
    <row r="52480">
      <c r="A52480" s="1"/>
      <c r="B52480" s="1"/>
      <c r="C52480" s="1"/>
      <c r="D52480" s="8"/>
      <c r="E52480" s="1"/>
      <c r="F52480" s="1"/>
      <c r="G52480" s="1"/>
      <c r="H52480" s="1"/>
    </row>
    <row r="52481">
      <c r="A52481" s="1"/>
      <c r="B52481" s="1"/>
      <c r="C52481" s="1"/>
      <c r="D52481" s="8"/>
      <c r="E52481" s="1"/>
      <c r="F52481" s="1"/>
      <c r="G52481" s="1"/>
      <c r="H52481" s="1"/>
    </row>
    <row r="52482">
      <c r="A52482" s="1"/>
      <c r="B52482" s="1"/>
      <c r="C52482" s="1"/>
      <c r="D52482" s="8"/>
      <c r="E52482" s="1"/>
      <c r="F52482" s="1"/>
      <c r="G52482" s="1"/>
      <c r="H52482" s="1"/>
    </row>
    <row r="52483">
      <c r="A52483" s="1"/>
      <c r="B52483" s="1"/>
      <c r="C52483" s="1"/>
      <c r="D52483" s="8"/>
      <c r="E52483" s="1"/>
      <c r="F52483" s="1"/>
      <c r="G52483" s="1"/>
      <c r="H52483" s="1"/>
    </row>
    <row r="52484">
      <c r="A52484" s="1"/>
      <c r="B52484" s="1"/>
      <c r="C52484" s="1"/>
      <c r="D52484" s="8"/>
      <c r="E52484" s="1"/>
      <c r="F52484" s="1"/>
      <c r="G52484" s="1"/>
      <c r="H52484" s="1"/>
    </row>
    <row r="52485">
      <c r="A52485" s="1"/>
      <c r="B52485" s="1"/>
      <c r="C52485" s="1"/>
      <c r="D52485" s="8"/>
      <c r="E52485" s="1"/>
      <c r="F52485" s="1"/>
      <c r="G52485" s="1"/>
      <c r="H52485" s="1"/>
    </row>
    <row r="52486">
      <c r="A52486" s="1"/>
      <c r="B52486" s="1"/>
      <c r="C52486" s="1"/>
      <c r="D52486" s="8"/>
      <c r="E52486" s="1"/>
      <c r="F52486" s="1"/>
      <c r="G52486" s="1"/>
      <c r="H52486" s="1"/>
    </row>
    <row r="52487">
      <c r="A52487" s="1"/>
      <c r="B52487" s="1"/>
      <c r="C52487" s="1"/>
      <c r="D52487" s="8"/>
      <c r="E52487" s="1"/>
      <c r="F52487" s="1"/>
      <c r="G52487" s="1"/>
      <c r="H52487" s="1"/>
    </row>
    <row r="52488">
      <c r="A52488" s="1"/>
      <c r="B52488" s="1"/>
      <c r="C52488" s="1"/>
      <c r="D52488" s="8"/>
      <c r="E52488" s="1"/>
      <c r="F52488" s="1"/>
      <c r="G52488" s="1"/>
      <c r="H52488" s="1"/>
    </row>
    <row r="52489">
      <c r="A52489" s="1"/>
      <c r="B52489" s="1"/>
      <c r="C52489" s="1"/>
      <c r="D52489" s="8"/>
      <c r="E52489" s="1"/>
      <c r="F52489" s="1"/>
      <c r="G52489" s="1"/>
      <c r="H52489" s="1"/>
    </row>
    <row r="52490">
      <c r="A52490" s="1"/>
      <c r="B52490" s="1"/>
      <c r="C52490" s="1"/>
      <c r="D52490" s="8"/>
      <c r="E52490" s="1"/>
      <c r="F52490" s="1"/>
      <c r="G52490" s="1"/>
      <c r="H52490" s="1"/>
    </row>
    <row r="52491">
      <c r="A52491" s="1"/>
      <c r="B52491" s="1"/>
      <c r="C52491" s="1"/>
      <c r="D52491" s="8"/>
      <c r="E52491" s="1"/>
      <c r="F52491" s="1"/>
      <c r="G52491" s="1"/>
      <c r="H52491" s="1"/>
    </row>
    <row r="52492">
      <c r="A52492" s="1"/>
      <c r="B52492" s="1"/>
      <c r="C52492" s="1"/>
      <c r="D52492" s="8"/>
      <c r="E52492" s="1"/>
      <c r="F52492" s="1"/>
      <c r="G52492" s="1"/>
      <c r="H52492" s="1"/>
    </row>
    <row r="52493">
      <c r="A52493" s="1"/>
      <c r="B52493" s="1"/>
      <c r="C52493" s="1"/>
      <c r="D52493" s="8"/>
      <c r="E52493" s="1"/>
      <c r="F52493" s="1"/>
      <c r="G52493" s="1"/>
      <c r="H52493" s="1"/>
    </row>
    <row r="52494">
      <c r="A52494" s="1"/>
      <c r="B52494" s="1"/>
      <c r="C52494" s="1"/>
      <c r="D52494" s="8"/>
      <c r="E52494" s="1"/>
      <c r="F52494" s="1"/>
      <c r="G52494" s="1"/>
      <c r="H52494" s="1"/>
    </row>
    <row r="52495">
      <c r="A52495" s="1"/>
      <c r="B52495" s="1"/>
      <c r="C52495" s="1"/>
      <c r="D52495" s="8"/>
      <c r="E52495" s="1"/>
      <c r="F52495" s="1"/>
      <c r="G52495" s="1"/>
      <c r="H52495" s="1"/>
    </row>
    <row r="52496">
      <c r="A52496" s="1"/>
      <c r="B52496" s="1"/>
      <c r="C52496" s="1"/>
      <c r="D52496" s="8"/>
      <c r="E52496" s="1"/>
      <c r="F52496" s="1"/>
      <c r="G52496" s="1"/>
      <c r="H52496" s="1"/>
    </row>
    <row r="52497">
      <c r="A52497" s="1"/>
      <c r="B52497" s="1"/>
      <c r="C52497" s="1"/>
      <c r="D52497" s="8"/>
      <c r="E52497" s="1"/>
      <c r="F52497" s="1"/>
      <c r="G52497" s="1"/>
      <c r="H52497" s="1"/>
    </row>
    <row r="52498">
      <c r="A52498" s="1"/>
      <c r="B52498" s="1"/>
      <c r="C52498" s="1"/>
      <c r="D52498" s="8"/>
      <c r="E52498" s="1"/>
      <c r="F52498" s="1"/>
      <c r="G52498" s="1"/>
      <c r="H52498" s="1"/>
    </row>
    <row r="52499">
      <c r="A52499" s="1"/>
      <c r="B52499" s="1"/>
      <c r="C52499" s="1"/>
      <c r="D52499" s="8"/>
      <c r="E52499" s="1"/>
      <c r="F52499" s="1"/>
      <c r="G52499" s="1"/>
      <c r="H52499" s="1"/>
    </row>
    <row r="52500">
      <c r="A52500" s="1"/>
      <c r="B52500" s="1"/>
      <c r="C52500" s="1"/>
      <c r="D52500" s="8"/>
      <c r="E52500" s="1"/>
      <c r="F52500" s="1"/>
      <c r="G52500" s="1"/>
      <c r="H52500" s="1"/>
    </row>
    <row r="52501">
      <c r="A52501" s="1"/>
      <c r="B52501" s="1"/>
      <c r="C52501" s="1"/>
      <c r="D52501" s="8"/>
      <c r="E52501" s="1"/>
      <c r="F52501" s="1"/>
      <c r="G52501" s="1"/>
      <c r="H52501" s="1"/>
    </row>
    <row r="52502">
      <c r="A52502" s="1"/>
      <c r="B52502" s="1"/>
      <c r="C52502" s="1"/>
      <c r="D52502" s="8"/>
      <c r="E52502" s="1"/>
      <c r="F52502" s="1"/>
      <c r="G52502" s="1"/>
      <c r="H52502" s="1"/>
    </row>
    <row r="52503">
      <c r="A52503" s="1"/>
      <c r="B52503" s="1"/>
      <c r="C52503" s="1"/>
      <c r="D52503" s="8"/>
      <c r="E52503" s="1"/>
      <c r="F52503" s="1"/>
      <c r="G52503" s="1"/>
      <c r="H52503" s="1"/>
    </row>
    <row r="52504">
      <c r="A52504" s="1"/>
      <c r="B52504" s="1"/>
      <c r="C52504" s="1"/>
      <c r="D52504" s="8"/>
      <c r="E52504" s="1"/>
      <c r="F52504" s="1"/>
      <c r="G52504" s="1"/>
      <c r="H52504" s="1"/>
    </row>
    <row r="52505">
      <c r="A52505" s="1"/>
      <c r="B52505" s="1"/>
      <c r="C52505" s="1"/>
      <c r="D52505" s="8"/>
      <c r="E52505" s="1"/>
      <c r="F52505" s="1"/>
      <c r="G52505" s="1"/>
      <c r="H52505" s="1"/>
    </row>
    <row r="52506">
      <c r="A52506" s="1"/>
      <c r="B52506" s="1"/>
      <c r="C52506" s="1"/>
      <c r="D52506" s="8"/>
      <c r="E52506" s="1"/>
      <c r="F52506" s="1"/>
      <c r="G52506" s="1"/>
      <c r="H52506" s="1"/>
    </row>
    <row r="52507">
      <c r="A52507" s="1"/>
      <c r="B52507" s="1"/>
      <c r="C52507" s="1"/>
      <c r="D52507" s="8"/>
      <c r="E52507" s="1"/>
      <c r="F52507" s="1"/>
      <c r="G52507" s="1"/>
      <c r="H52507" s="1"/>
    </row>
    <row r="52508">
      <c r="A52508" s="1"/>
      <c r="B52508" s="1"/>
      <c r="C52508" s="1"/>
      <c r="D52508" s="8"/>
      <c r="E52508" s="1"/>
      <c r="F52508" s="1"/>
      <c r="G52508" s="1"/>
      <c r="H52508" s="1"/>
    </row>
    <row r="52509">
      <c r="A52509" s="1"/>
      <c r="B52509" s="1"/>
      <c r="C52509" s="1"/>
      <c r="D52509" s="8"/>
      <c r="E52509" s="1"/>
      <c r="F52509" s="1"/>
      <c r="G52509" s="1"/>
      <c r="H52509" s="1"/>
    </row>
    <row r="52510">
      <c r="A52510" s="1"/>
      <c r="B52510" s="1"/>
      <c r="C52510" s="1"/>
      <c r="D52510" s="8"/>
      <c r="E52510" s="1"/>
      <c r="F52510" s="1"/>
      <c r="G52510" s="1"/>
      <c r="H52510" s="1"/>
    </row>
    <row r="52511">
      <c r="A52511" s="1"/>
      <c r="B52511" s="1"/>
      <c r="C52511" s="1"/>
      <c r="D52511" s="8"/>
      <c r="E52511" s="1"/>
      <c r="F52511" s="1"/>
      <c r="G52511" s="1"/>
      <c r="H52511" s="1"/>
    </row>
    <row r="52512">
      <c r="A52512" s="1"/>
      <c r="B52512" s="1"/>
      <c r="C52512" s="1"/>
      <c r="D52512" s="8"/>
      <c r="E52512" s="1"/>
      <c r="F52512" s="1"/>
      <c r="G52512" s="1"/>
      <c r="H52512" s="1"/>
    </row>
    <row r="52513">
      <c r="A52513" s="1"/>
      <c r="B52513" s="1"/>
      <c r="C52513" s="1"/>
      <c r="D52513" s="8"/>
      <c r="E52513" s="1"/>
      <c r="F52513" s="1"/>
      <c r="G52513" s="1"/>
      <c r="H52513" s="1"/>
    </row>
    <row r="52514">
      <c r="A52514" s="1"/>
      <c r="B52514" s="1"/>
      <c r="C52514" s="1"/>
      <c r="D52514" s="8"/>
      <c r="E52514" s="1"/>
      <c r="F52514" s="1"/>
      <c r="G52514" s="1"/>
      <c r="H52514" s="1"/>
    </row>
    <row r="52515">
      <c r="A52515" s="1"/>
      <c r="B52515" s="1"/>
      <c r="C52515" s="1"/>
      <c r="D52515" s="8"/>
      <c r="E52515" s="1"/>
      <c r="F52515" s="1"/>
      <c r="G52515" s="1"/>
      <c r="H52515" s="1"/>
    </row>
    <row r="52516">
      <c r="A52516" s="1"/>
      <c r="B52516" s="1"/>
      <c r="C52516" s="1"/>
      <c r="D52516" s="8"/>
      <c r="E52516" s="1"/>
      <c r="F52516" s="1"/>
      <c r="G52516" s="1"/>
      <c r="H52516" s="1"/>
    </row>
    <row r="52517">
      <c r="A52517" s="1"/>
      <c r="B52517" s="1"/>
      <c r="C52517" s="1"/>
      <c r="D52517" s="8"/>
      <c r="E52517" s="1"/>
      <c r="F52517" s="1"/>
      <c r="G52517" s="1"/>
      <c r="H52517" s="1"/>
    </row>
    <row r="52518">
      <c r="A52518" s="1"/>
      <c r="B52518" s="1"/>
      <c r="C52518" s="1"/>
      <c r="D52518" s="8"/>
      <c r="E52518" s="1"/>
      <c r="F52518" s="1"/>
      <c r="G52518" s="1"/>
      <c r="H52518" s="1"/>
    </row>
    <row r="52519">
      <c r="A52519" s="1"/>
      <c r="B52519" s="1"/>
      <c r="C52519" s="1"/>
      <c r="D52519" s="8"/>
      <c r="E52519" s="1"/>
      <c r="F52519" s="1"/>
      <c r="G52519" s="1"/>
      <c r="H52519" s="1"/>
    </row>
    <row r="52520">
      <c r="A52520" s="1"/>
      <c r="B52520" s="1"/>
      <c r="C52520" s="1"/>
      <c r="D52520" s="8"/>
      <c r="E52520" s="1"/>
      <c r="F52520" s="1"/>
      <c r="G52520" s="1"/>
      <c r="H52520" s="1"/>
    </row>
    <row r="52521">
      <c r="A52521" s="1"/>
      <c r="B52521" s="1"/>
      <c r="C52521" s="1"/>
      <c r="D52521" s="8"/>
      <c r="E52521" s="1"/>
      <c r="F52521" s="1"/>
      <c r="G52521" s="1"/>
      <c r="H52521" s="1"/>
    </row>
    <row r="52522">
      <c r="A52522" s="1"/>
      <c r="B52522" s="1"/>
      <c r="C52522" s="1"/>
      <c r="D52522" s="8"/>
      <c r="E52522" s="1"/>
      <c r="F52522" s="1"/>
      <c r="G52522" s="1"/>
      <c r="H52522" s="1"/>
    </row>
    <row r="52523">
      <c r="A52523" s="1"/>
      <c r="B52523" s="1"/>
      <c r="C52523" s="1"/>
      <c r="D52523" s="8"/>
      <c r="E52523" s="1"/>
      <c r="F52523" s="1"/>
      <c r="G52523" s="1"/>
      <c r="H52523" s="1"/>
    </row>
    <row r="52524">
      <c r="A52524" s="1"/>
      <c r="B52524" s="1"/>
      <c r="C52524" s="1"/>
      <c r="D52524" s="8"/>
      <c r="E52524" s="1"/>
      <c r="F52524" s="1"/>
      <c r="G52524" s="1"/>
      <c r="H52524" s="1"/>
    </row>
    <row r="52525">
      <c r="A52525" s="1"/>
      <c r="B52525" s="1"/>
      <c r="C52525" s="1"/>
      <c r="D52525" s="8"/>
      <c r="E52525" s="1"/>
      <c r="F52525" s="1"/>
      <c r="G52525" s="1"/>
      <c r="H52525" s="1"/>
    </row>
    <row r="52526">
      <c r="A52526" s="1"/>
      <c r="B52526" s="1"/>
      <c r="C52526" s="1"/>
      <c r="D52526" s="8"/>
      <c r="E52526" s="1"/>
      <c r="F52526" s="1"/>
      <c r="G52526" s="1"/>
      <c r="H52526" s="1"/>
    </row>
    <row r="52527">
      <c r="A52527" s="1"/>
      <c r="B52527" s="1"/>
      <c r="C52527" s="1"/>
      <c r="D52527" s="8"/>
      <c r="E52527" s="1"/>
      <c r="F52527" s="1"/>
      <c r="G52527" s="1"/>
      <c r="H52527" s="1"/>
    </row>
    <row r="52528">
      <c r="A52528" s="1"/>
      <c r="B52528" s="1"/>
      <c r="C52528" s="1"/>
      <c r="D52528" s="8"/>
      <c r="E52528" s="1"/>
      <c r="F52528" s="1"/>
      <c r="G52528" s="1"/>
      <c r="H52528" s="1"/>
    </row>
    <row r="52529">
      <c r="A52529" s="1"/>
      <c r="B52529" s="1"/>
      <c r="C52529" s="1"/>
      <c r="D52529" s="8"/>
      <c r="E52529" s="1"/>
      <c r="F52529" s="1"/>
      <c r="G52529" s="1"/>
      <c r="H52529" s="1"/>
    </row>
    <row r="52530">
      <c r="A52530" s="1"/>
      <c r="B52530" s="1"/>
      <c r="C52530" s="1"/>
      <c r="D52530" s="8"/>
      <c r="E52530" s="1"/>
      <c r="F52530" s="1"/>
      <c r="G52530" s="1"/>
      <c r="H52530" s="1"/>
    </row>
    <row r="52531">
      <c r="A52531" s="1"/>
      <c r="B52531" s="1"/>
      <c r="C52531" s="1"/>
      <c r="D52531" s="8"/>
      <c r="E52531" s="1"/>
      <c r="F52531" s="1"/>
      <c r="G52531" s="1"/>
      <c r="H52531" s="1"/>
    </row>
    <row r="52532">
      <c r="A52532" s="1"/>
      <c r="B52532" s="1"/>
      <c r="C52532" s="1"/>
      <c r="D52532" s="8"/>
      <c r="E52532" s="1"/>
      <c r="F52532" s="1"/>
      <c r="G52532" s="1"/>
      <c r="H52532" s="1"/>
    </row>
    <row r="52533">
      <c r="A52533" s="1"/>
      <c r="B52533" s="1"/>
      <c r="C52533" s="1"/>
      <c r="D52533" s="8"/>
      <c r="E52533" s="1"/>
      <c r="F52533" s="1"/>
      <c r="G52533" s="1"/>
      <c r="H52533" s="1"/>
    </row>
    <row r="52534">
      <c r="A52534" s="1"/>
      <c r="B52534" s="1"/>
      <c r="C52534" s="1"/>
      <c r="D52534" s="8"/>
      <c r="E52534" s="1"/>
      <c r="F52534" s="1"/>
      <c r="G52534" s="1"/>
      <c r="H52534" s="1"/>
    </row>
    <row r="52535">
      <c r="A52535" s="1"/>
      <c r="B52535" s="1"/>
      <c r="C52535" s="1"/>
      <c r="D52535" s="8"/>
      <c r="E52535" s="1"/>
      <c r="F52535" s="1"/>
      <c r="G52535" s="1"/>
      <c r="H52535" s="1"/>
    </row>
    <row r="52536">
      <c r="A52536" s="1"/>
      <c r="B52536" s="1"/>
      <c r="C52536" s="1"/>
      <c r="D52536" s="8"/>
      <c r="E52536" s="1"/>
      <c r="F52536" s="1"/>
      <c r="G52536" s="1"/>
      <c r="H52536" s="1"/>
    </row>
    <row r="52537">
      <c r="A52537" s="1"/>
      <c r="B52537" s="1"/>
      <c r="C52537" s="1"/>
      <c r="D52537" s="8"/>
      <c r="E52537" s="1"/>
      <c r="F52537" s="1"/>
      <c r="G52537" s="1"/>
      <c r="H52537" s="1"/>
    </row>
    <row r="52538">
      <c r="A52538" s="1"/>
      <c r="B52538" s="1"/>
      <c r="C52538" s="1"/>
      <c r="D52538" s="8"/>
      <c r="E52538" s="1"/>
      <c r="F52538" s="1"/>
      <c r="G52538" s="1"/>
      <c r="H52538" s="1"/>
    </row>
    <row r="52539">
      <c r="A52539" s="1"/>
      <c r="B52539" s="1"/>
      <c r="C52539" s="1"/>
      <c r="D52539" s="8"/>
      <c r="E52539" s="1"/>
      <c r="F52539" s="1"/>
      <c r="G52539" s="1"/>
      <c r="H52539" s="1"/>
    </row>
    <row r="52540">
      <c r="A52540" s="1"/>
      <c r="B52540" s="1"/>
      <c r="C52540" s="1"/>
      <c r="D52540" s="8"/>
      <c r="E52540" s="1"/>
      <c r="F52540" s="1"/>
      <c r="G52540" s="1"/>
      <c r="H52540" s="1"/>
    </row>
    <row r="52541">
      <c r="A52541" s="1"/>
      <c r="B52541" s="1"/>
      <c r="C52541" s="1"/>
      <c r="D52541" s="8"/>
      <c r="E52541" s="1"/>
      <c r="F52541" s="1"/>
      <c r="G52541" s="1"/>
      <c r="H52541" s="1"/>
    </row>
    <row r="52542">
      <c r="A52542" s="1"/>
      <c r="B52542" s="1"/>
      <c r="C52542" s="1"/>
      <c r="D52542" s="8"/>
      <c r="E52542" s="1"/>
      <c r="F52542" s="1"/>
      <c r="G52542" s="1"/>
      <c r="H52542" s="1"/>
    </row>
    <row r="52543">
      <c r="A52543" s="1"/>
      <c r="B52543" s="1"/>
      <c r="C52543" s="1"/>
      <c r="D52543" s="8"/>
      <c r="E52543" s="1"/>
      <c r="F52543" s="1"/>
      <c r="G52543" s="1"/>
      <c r="H52543" s="1"/>
    </row>
    <row r="52544">
      <c r="A52544" s="1"/>
      <c r="B52544" s="1"/>
      <c r="C52544" s="1"/>
      <c r="D52544" s="8"/>
      <c r="E52544" s="1"/>
      <c r="F52544" s="1"/>
      <c r="G52544" s="1"/>
      <c r="H52544" s="1"/>
    </row>
    <row r="52545">
      <c r="A52545" s="1"/>
      <c r="B52545" s="1"/>
      <c r="C52545" s="1"/>
      <c r="D52545" s="8"/>
      <c r="E52545" s="1"/>
      <c r="F52545" s="1"/>
      <c r="G52545" s="1"/>
      <c r="H52545" s="1"/>
    </row>
    <row r="52546">
      <c r="A52546" s="1"/>
      <c r="B52546" s="1"/>
      <c r="C52546" s="1"/>
      <c r="D52546" s="8"/>
      <c r="E52546" s="1"/>
      <c r="F52546" s="1"/>
      <c r="G52546" s="1"/>
      <c r="H52546" s="1"/>
    </row>
    <row r="52547">
      <c r="A52547" s="1"/>
      <c r="B52547" s="1"/>
      <c r="C52547" s="1"/>
      <c r="D52547" s="8"/>
      <c r="E52547" s="1"/>
      <c r="F52547" s="1"/>
      <c r="G52547" s="1"/>
      <c r="H52547" s="1"/>
    </row>
    <row r="52548">
      <c r="A52548" s="1"/>
      <c r="B52548" s="1"/>
      <c r="C52548" s="1"/>
      <c r="D52548" s="8"/>
      <c r="E52548" s="1"/>
      <c r="F52548" s="1"/>
      <c r="G52548" s="1"/>
      <c r="H52548" s="1"/>
    </row>
    <row r="52549">
      <c r="A52549" s="1"/>
      <c r="B52549" s="1"/>
      <c r="C52549" s="1"/>
      <c r="D52549" s="8"/>
      <c r="E52549" s="1"/>
      <c r="F52549" s="1"/>
      <c r="G52549" s="1"/>
      <c r="H52549" s="1"/>
    </row>
    <row r="52550">
      <c r="A52550" s="1"/>
      <c r="B52550" s="1"/>
      <c r="C52550" s="1"/>
      <c r="D52550" s="8"/>
      <c r="E52550" s="1"/>
      <c r="F52550" s="1"/>
      <c r="G52550" s="1"/>
      <c r="H52550" s="1"/>
    </row>
    <row r="52551">
      <c r="A52551" s="1"/>
      <c r="B52551" s="1"/>
      <c r="C52551" s="1"/>
      <c r="D52551" s="8"/>
      <c r="E52551" s="1"/>
      <c r="F52551" s="1"/>
      <c r="G52551" s="1"/>
      <c r="H52551" s="1"/>
    </row>
    <row r="52552">
      <c r="A52552" s="1"/>
      <c r="B52552" s="1"/>
      <c r="C52552" s="1"/>
      <c r="D52552" s="8"/>
      <c r="E52552" s="1"/>
      <c r="F52552" s="1"/>
      <c r="G52552" s="1"/>
      <c r="H52552" s="1"/>
    </row>
    <row r="52553">
      <c r="A52553" s="1"/>
      <c r="B52553" s="1"/>
      <c r="C52553" s="1"/>
      <c r="D52553" s="8"/>
      <c r="E52553" s="1"/>
      <c r="F52553" s="1"/>
      <c r="G52553" s="1"/>
      <c r="H52553" s="1"/>
    </row>
    <row r="52554">
      <c r="A52554" s="1"/>
      <c r="B52554" s="1"/>
      <c r="C52554" s="1"/>
      <c r="D52554" s="8"/>
      <c r="E52554" s="1"/>
      <c r="F52554" s="1"/>
      <c r="G52554" s="1"/>
      <c r="H52554" s="1"/>
    </row>
    <row r="52555">
      <c r="A52555" s="1"/>
      <c r="B52555" s="1"/>
      <c r="C52555" s="1"/>
      <c r="D52555" s="8"/>
      <c r="E52555" s="1"/>
      <c r="F52555" s="1"/>
      <c r="G52555" s="1"/>
      <c r="H52555" s="1"/>
    </row>
    <row r="52556">
      <c r="A52556" s="1"/>
      <c r="B52556" s="1"/>
      <c r="C52556" s="1"/>
      <c r="D52556" s="8"/>
      <c r="E52556" s="1"/>
      <c r="F52556" s="1"/>
      <c r="G52556" s="1"/>
      <c r="H52556" s="1"/>
    </row>
    <row r="52557">
      <c r="A52557" s="1"/>
      <c r="B52557" s="1"/>
      <c r="C52557" s="1"/>
      <c r="D52557" s="8"/>
      <c r="E52557" s="1"/>
      <c r="F52557" s="1"/>
      <c r="G52557" s="1"/>
      <c r="H52557" s="1"/>
    </row>
    <row r="52558">
      <c r="A52558" s="1"/>
      <c r="B52558" s="1"/>
      <c r="C52558" s="1"/>
      <c r="D52558" s="8"/>
      <c r="E52558" s="1"/>
      <c r="F52558" s="1"/>
      <c r="G52558" s="1"/>
      <c r="H52558" s="1"/>
    </row>
    <row r="52559">
      <c r="A52559" s="1"/>
      <c r="B52559" s="1"/>
      <c r="C52559" s="1"/>
      <c r="D52559" s="8"/>
      <c r="E52559" s="1"/>
      <c r="F52559" s="1"/>
      <c r="G52559" s="1"/>
      <c r="H52559" s="1"/>
    </row>
    <row r="52560">
      <c r="A52560" s="1"/>
      <c r="B52560" s="1"/>
      <c r="C52560" s="1"/>
      <c r="D52560" s="8"/>
      <c r="E52560" s="1"/>
      <c r="F52560" s="1"/>
      <c r="G52560" s="1"/>
      <c r="H52560" s="1"/>
    </row>
    <row r="52561">
      <c r="A52561" s="1"/>
      <c r="B52561" s="1"/>
      <c r="C52561" s="1"/>
      <c r="D52561" s="8"/>
      <c r="E52561" s="1"/>
      <c r="F52561" s="1"/>
      <c r="G52561" s="1"/>
      <c r="H52561" s="1"/>
    </row>
    <row r="52562">
      <c r="A52562" s="1"/>
      <c r="B52562" s="1"/>
      <c r="C52562" s="1"/>
      <c r="D52562" s="8"/>
      <c r="E52562" s="1"/>
      <c r="F52562" s="1"/>
      <c r="G52562" s="1"/>
      <c r="H52562" s="1"/>
    </row>
    <row r="52563">
      <c r="A52563" s="1"/>
      <c r="B52563" s="1"/>
      <c r="C52563" s="1"/>
      <c r="D52563" s="8"/>
      <c r="E52563" s="1"/>
      <c r="F52563" s="1"/>
      <c r="G52563" s="1"/>
      <c r="H52563" s="1"/>
    </row>
    <row r="52564">
      <c r="A52564" s="1"/>
      <c r="B52564" s="1"/>
      <c r="C52564" s="1"/>
      <c r="D52564" s="8"/>
      <c r="E52564" s="1"/>
      <c r="F52564" s="1"/>
      <c r="G52564" s="1"/>
      <c r="H52564" s="1"/>
    </row>
    <row r="52565">
      <c r="A52565" s="1"/>
      <c r="B52565" s="1"/>
      <c r="C52565" s="1"/>
      <c r="D52565" s="8"/>
      <c r="E52565" s="1"/>
      <c r="F52565" s="1"/>
      <c r="G52565" s="1"/>
      <c r="H52565" s="1"/>
    </row>
    <row r="52566">
      <c r="A52566" s="1"/>
      <c r="B52566" s="1"/>
      <c r="C52566" s="1"/>
      <c r="D52566" s="8"/>
      <c r="E52566" s="1"/>
      <c r="F52566" s="1"/>
      <c r="G52566" s="1"/>
      <c r="H52566" s="1"/>
    </row>
    <row r="52567">
      <c r="A52567" s="1"/>
      <c r="B52567" s="1"/>
      <c r="C52567" s="1"/>
      <c r="D52567" s="8"/>
      <c r="E52567" s="1"/>
      <c r="F52567" s="1"/>
      <c r="G52567" s="1"/>
      <c r="H52567" s="1"/>
    </row>
    <row r="52568">
      <c r="A52568" s="1"/>
      <c r="B52568" s="1"/>
      <c r="C52568" s="1"/>
      <c r="D52568" s="8"/>
      <c r="E52568" s="1"/>
      <c r="F52568" s="1"/>
      <c r="G52568" s="1"/>
      <c r="H52568" s="1"/>
    </row>
    <row r="52569">
      <c r="A52569" s="1"/>
      <c r="B52569" s="1"/>
      <c r="C52569" s="1"/>
      <c r="D52569" s="8"/>
      <c r="E52569" s="1"/>
      <c r="F52569" s="1"/>
      <c r="G52569" s="1"/>
      <c r="H52569" s="1"/>
    </row>
    <row r="52570">
      <c r="A52570" s="1"/>
      <c r="B52570" s="1"/>
      <c r="C52570" s="1"/>
      <c r="D52570" s="8"/>
      <c r="E52570" s="1"/>
      <c r="F52570" s="1"/>
      <c r="G52570" s="1"/>
      <c r="H52570" s="1"/>
    </row>
    <row r="52571">
      <c r="A52571" s="1"/>
      <c r="B52571" s="1"/>
      <c r="C52571" s="1"/>
      <c r="D52571" s="8"/>
      <c r="E52571" s="1"/>
      <c r="F52571" s="1"/>
      <c r="G52571" s="1"/>
      <c r="H52571" s="1"/>
    </row>
    <row r="52572">
      <c r="A52572" s="1"/>
      <c r="B52572" s="1"/>
      <c r="C52572" s="1"/>
      <c r="D52572" s="8"/>
      <c r="E52572" s="1"/>
      <c r="F52572" s="1"/>
      <c r="G52572" s="1"/>
      <c r="H52572" s="1"/>
    </row>
    <row r="52573">
      <c r="A52573" s="1"/>
      <c r="B52573" s="1"/>
      <c r="C52573" s="1"/>
      <c r="D52573" s="8"/>
      <c r="E52573" s="1"/>
      <c r="F52573" s="1"/>
      <c r="G52573" s="1"/>
      <c r="H52573" s="1"/>
    </row>
    <row r="52574">
      <c r="A52574" s="1"/>
      <c r="B52574" s="1"/>
      <c r="C52574" s="1"/>
      <c r="D52574" s="8"/>
      <c r="E52574" s="1"/>
      <c r="F52574" s="1"/>
      <c r="G52574" s="1"/>
      <c r="H52574" s="1"/>
    </row>
    <row r="52575">
      <c r="A52575" s="1"/>
      <c r="B52575" s="1"/>
      <c r="C52575" s="1"/>
      <c r="D52575" s="8"/>
      <c r="E52575" s="1"/>
      <c r="F52575" s="1"/>
      <c r="G52575" s="1"/>
      <c r="H52575" s="1"/>
    </row>
    <row r="52576">
      <c r="A52576" s="1"/>
      <c r="B52576" s="1"/>
      <c r="C52576" s="1"/>
      <c r="D52576" s="8"/>
      <c r="E52576" s="1"/>
      <c r="F52576" s="1"/>
      <c r="G52576" s="1"/>
      <c r="H52576" s="1"/>
    </row>
    <row r="52577">
      <c r="A52577" s="1"/>
      <c r="B52577" s="1"/>
      <c r="C52577" s="1"/>
      <c r="D52577" s="8"/>
      <c r="E52577" s="1"/>
      <c r="F52577" s="1"/>
      <c r="G52577" s="1"/>
      <c r="H52577" s="1"/>
    </row>
    <row r="52578">
      <c r="A52578" s="1"/>
      <c r="B52578" s="1"/>
      <c r="C52578" s="1"/>
      <c r="D52578" s="8"/>
      <c r="E52578" s="1"/>
      <c r="F52578" s="1"/>
      <c r="G52578" s="1"/>
      <c r="H52578" s="1"/>
    </row>
    <row r="52579">
      <c r="A52579" s="1"/>
      <c r="B52579" s="1"/>
      <c r="C52579" s="1"/>
      <c r="D52579" s="8"/>
      <c r="E52579" s="1"/>
      <c r="F52579" s="1"/>
      <c r="G52579" s="1"/>
      <c r="H52579" s="1"/>
    </row>
    <row r="52580">
      <c r="A52580" s="1"/>
      <c r="B52580" s="1"/>
      <c r="C52580" s="1"/>
      <c r="D52580" s="8"/>
      <c r="E52580" s="1"/>
      <c r="F52580" s="1"/>
      <c r="G52580" s="1"/>
      <c r="H52580" s="1"/>
    </row>
    <row r="52581">
      <c r="A52581" s="1"/>
      <c r="B52581" s="1"/>
      <c r="C52581" s="1"/>
      <c r="D52581" s="8"/>
      <c r="E52581" s="1"/>
      <c r="F52581" s="1"/>
      <c r="G52581" s="1"/>
      <c r="H52581" s="1"/>
    </row>
    <row r="52582">
      <c r="A52582" s="1"/>
      <c r="B52582" s="1"/>
      <c r="C52582" s="1"/>
      <c r="D52582" s="8"/>
      <c r="E52582" s="1"/>
      <c r="F52582" s="1"/>
      <c r="G52582" s="1"/>
      <c r="H52582" s="1"/>
    </row>
    <row r="52583">
      <c r="A52583" s="1"/>
      <c r="B52583" s="1"/>
      <c r="C52583" s="1"/>
      <c r="D52583" s="8"/>
      <c r="E52583" s="1"/>
      <c r="F52583" s="1"/>
      <c r="G52583" s="1"/>
      <c r="H52583" s="1"/>
    </row>
    <row r="52584">
      <c r="A52584" s="1"/>
      <c r="B52584" s="1"/>
      <c r="C52584" s="1"/>
      <c r="D52584" s="8"/>
      <c r="E52584" s="1"/>
      <c r="F52584" s="1"/>
      <c r="G52584" s="1"/>
      <c r="H52584" s="1"/>
    </row>
    <row r="52585">
      <c r="A52585" s="1"/>
      <c r="B52585" s="1"/>
      <c r="C52585" s="1"/>
      <c r="D52585" s="8"/>
      <c r="E52585" s="1"/>
      <c r="F52585" s="1"/>
      <c r="G52585" s="1"/>
      <c r="H52585" s="1"/>
    </row>
    <row r="52586">
      <c r="A52586" s="1"/>
      <c r="B52586" s="1"/>
      <c r="C52586" s="1"/>
      <c r="D52586" s="8"/>
      <c r="E52586" s="1"/>
      <c r="F52586" s="1"/>
      <c r="G52586" s="1"/>
      <c r="H52586" s="1"/>
    </row>
    <row r="52587">
      <c r="A52587" s="1"/>
      <c r="B52587" s="1"/>
      <c r="C52587" s="1"/>
      <c r="D52587" s="8"/>
      <c r="E52587" s="1"/>
      <c r="F52587" s="1"/>
      <c r="G52587" s="1"/>
      <c r="H52587" s="1"/>
    </row>
    <row r="52588">
      <c r="A52588" s="1"/>
      <c r="B52588" s="1"/>
      <c r="C52588" s="1"/>
      <c r="D52588" s="8"/>
      <c r="E52588" s="1"/>
      <c r="F52588" s="1"/>
      <c r="G52588" s="1"/>
      <c r="H52588" s="1"/>
    </row>
    <row r="52589">
      <c r="A52589" s="1"/>
      <c r="B52589" s="1"/>
      <c r="C52589" s="1"/>
      <c r="D52589" s="8"/>
      <c r="E52589" s="1"/>
      <c r="F52589" s="1"/>
      <c r="G52589" s="1"/>
      <c r="H52589" s="1"/>
    </row>
    <row r="52590">
      <c r="A52590" s="1"/>
      <c r="B52590" s="1"/>
      <c r="C52590" s="1"/>
      <c r="D52590" s="8"/>
      <c r="E52590" s="1"/>
      <c r="F52590" s="1"/>
      <c r="G52590" s="1"/>
      <c r="H52590" s="1"/>
    </row>
    <row r="52591">
      <c r="A52591" s="1"/>
      <c r="B52591" s="1"/>
      <c r="C52591" s="1"/>
      <c r="D52591" s="8"/>
      <c r="E52591" s="1"/>
      <c r="F52591" s="1"/>
      <c r="G52591" s="1"/>
      <c r="H52591" s="1"/>
    </row>
    <row r="52592">
      <c r="A52592" s="1"/>
      <c r="B52592" s="1"/>
      <c r="C52592" s="1"/>
      <c r="D52592" s="8"/>
      <c r="E52592" s="1"/>
      <c r="F52592" s="1"/>
      <c r="G52592" s="1"/>
      <c r="H52592" s="1"/>
    </row>
    <row r="52593">
      <c r="A52593" s="1"/>
      <c r="B52593" s="1"/>
      <c r="C52593" s="1"/>
      <c r="D52593" s="8"/>
      <c r="E52593" s="1"/>
      <c r="F52593" s="1"/>
      <c r="G52593" s="1"/>
      <c r="H52593" s="1"/>
    </row>
    <row r="52594">
      <c r="A52594" s="1"/>
      <c r="B52594" s="1"/>
      <c r="C52594" s="1"/>
      <c r="D52594" s="8"/>
      <c r="E52594" s="1"/>
      <c r="F52594" s="1"/>
      <c r="G52594" s="1"/>
      <c r="H52594" s="1"/>
    </row>
    <row r="52595">
      <c r="A52595" s="1"/>
      <c r="B52595" s="1"/>
      <c r="C52595" s="1"/>
      <c r="D52595" s="8"/>
      <c r="E52595" s="1"/>
      <c r="F52595" s="1"/>
      <c r="G52595" s="1"/>
      <c r="H52595" s="1"/>
    </row>
    <row r="52596">
      <c r="A52596" s="1"/>
      <c r="B52596" s="1"/>
      <c r="C52596" s="1"/>
      <c r="D52596" s="8"/>
      <c r="E52596" s="1"/>
      <c r="F52596" s="1"/>
      <c r="G52596" s="1"/>
      <c r="H52596" s="1"/>
    </row>
    <row r="52597">
      <c r="A52597" s="1"/>
      <c r="B52597" s="1"/>
      <c r="C52597" s="1"/>
      <c r="D52597" s="8"/>
      <c r="E52597" s="1"/>
      <c r="F52597" s="1"/>
      <c r="G52597" s="1"/>
      <c r="H52597" s="1"/>
    </row>
    <row r="52598">
      <c r="A52598" s="1"/>
      <c r="B52598" s="1"/>
      <c r="C52598" s="1"/>
      <c r="D52598" s="8"/>
      <c r="E52598" s="1"/>
      <c r="F52598" s="1"/>
      <c r="G52598" s="1"/>
      <c r="H52598" s="1"/>
    </row>
    <row r="52599">
      <c r="A52599" s="1"/>
      <c r="B52599" s="1"/>
      <c r="C52599" s="1"/>
      <c r="D52599" s="8"/>
      <c r="E52599" s="1"/>
      <c r="F52599" s="1"/>
      <c r="G52599" s="1"/>
      <c r="H52599" s="1"/>
    </row>
    <row r="52600">
      <c r="A52600" s="1"/>
      <c r="B52600" s="1"/>
      <c r="C52600" s="1"/>
      <c r="D52600" s="8"/>
      <c r="E52600" s="1"/>
      <c r="F52600" s="1"/>
      <c r="G52600" s="1"/>
      <c r="H52600" s="1"/>
    </row>
    <row r="52601">
      <c r="A52601" s="1"/>
      <c r="B52601" s="1"/>
      <c r="C52601" s="1"/>
      <c r="D52601" s="8"/>
      <c r="E52601" s="1"/>
      <c r="F52601" s="1"/>
      <c r="G52601" s="1"/>
      <c r="H52601" s="1"/>
    </row>
    <row r="52602">
      <c r="A52602" s="1"/>
      <c r="B52602" s="1"/>
      <c r="C52602" s="1"/>
      <c r="D52602" s="8"/>
      <c r="E52602" s="1"/>
      <c r="F52602" s="1"/>
      <c r="G52602" s="1"/>
      <c r="H52602" s="1"/>
    </row>
    <row r="52603">
      <c r="A52603" s="1"/>
      <c r="B52603" s="1"/>
      <c r="C52603" s="1"/>
      <c r="D52603" s="8"/>
      <c r="E52603" s="1"/>
      <c r="F52603" s="1"/>
      <c r="G52603" s="1"/>
      <c r="H52603" s="1"/>
    </row>
    <row r="52604">
      <c r="A52604" s="1"/>
      <c r="B52604" s="1"/>
      <c r="C52604" s="1"/>
      <c r="D52604" s="8"/>
      <c r="E52604" s="1"/>
      <c r="F52604" s="1"/>
      <c r="G52604" s="1"/>
      <c r="H52604" s="1"/>
    </row>
    <row r="52605">
      <c r="A52605" s="1"/>
      <c r="B52605" s="1"/>
      <c r="C52605" s="1"/>
      <c r="D52605" s="8"/>
      <c r="E52605" s="1"/>
      <c r="F52605" s="1"/>
      <c r="G52605" s="1"/>
      <c r="H52605" s="1"/>
    </row>
    <row r="52606">
      <c r="A52606" s="1"/>
      <c r="B52606" s="1"/>
      <c r="C52606" s="1"/>
      <c r="D52606" s="8"/>
      <c r="E52606" s="1"/>
      <c r="F52606" s="1"/>
      <c r="G52606" s="1"/>
      <c r="H52606" s="1"/>
    </row>
    <row r="52607">
      <c r="A52607" s="1"/>
      <c r="B52607" s="1"/>
      <c r="C52607" s="1"/>
      <c r="D52607" s="8"/>
      <c r="E52607" s="1"/>
      <c r="F52607" s="1"/>
      <c r="G52607" s="1"/>
      <c r="H52607" s="1"/>
    </row>
    <row r="52608">
      <c r="A52608" s="1"/>
      <c r="B52608" s="1"/>
      <c r="C52608" s="1"/>
      <c r="D52608" s="8"/>
      <c r="E52608" s="1"/>
      <c r="F52608" s="1"/>
      <c r="G52608" s="1"/>
      <c r="H52608" s="1"/>
    </row>
    <row r="52609">
      <c r="A52609" s="1"/>
      <c r="B52609" s="1"/>
      <c r="C52609" s="1"/>
      <c r="D52609" s="8"/>
      <c r="E52609" s="1"/>
      <c r="F52609" s="1"/>
      <c r="G52609" s="1"/>
      <c r="H52609" s="1"/>
    </row>
    <row r="52610">
      <c r="A52610" s="1"/>
      <c r="B52610" s="1"/>
      <c r="C52610" s="1"/>
      <c r="D52610" s="8"/>
      <c r="E52610" s="1"/>
      <c r="F52610" s="1"/>
      <c r="G52610" s="1"/>
      <c r="H52610" s="1"/>
    </row>
    <row r="52611">
      <c r="A52611" s="1"/>
      <c r="B52611" s="1"/>
      <c r="C52611" s="1"/>
      <c r="D52611" s="8"/>
      <c r="E52611" s="1"/>
      <c r="F52611" s="1"/>
      <c r="G52611" s="1"/>
      <c r="H52611" s="1"/>
    </row>
    <row r="52612">
      <c r="A52612" s="1"/>
      <c r="B52612" s="1"/>
      <c r="C52612" s="1"/>
      <c r="D52612" s="8"/>
      <c r="E52612" s="1"/>
      <c r="F52612" s="1"/>
      <c r="G52612" s="1"/>
      <c r="H52612" s="1"/>
    </row>
    <row r="52613">
      <c r="A52613" s="1"/>
      <c r="B52613" s="1"/>
      <c r="C52613" s="1"/>
      <c r="D52613" s="8"/>
      <c r="E52613" s="1"/>
      <c r="F52613" s="1"/>
      <c r="G52613" s="1"/>
      <c r="H52613" s="1"/>
    </row>
    <row r="52614">
      <c r="A52614" s="1"/>
      <c r="B52614" s="1"/>
      <c r="C52614" s="1"/>
      <c r="D52614" s="8"/>
      <c r="E52614" s="1"/>
      <c r="F52614" s="1"/>
      <c r="G52614" s="1"/>
      <c r="H52614" s="1"/>
    </row>
    <row r="52615">
      <c r="A52615" s="1"/>
      <c r="B52615" s="1"/>
      <c r="C52615" s="1"/>
      <c r="D52615" s="8"/>
      <c r="E52615" s="1"/>
      <c r="F52615" s="1"/>
      <c r="G52615" s="1"/>
      <c r="H52615" s="1"/>
    </row>
    <row r="52616">
      <c r="A52616" s="1"/>
      <c r="B52616" s="1"/>
      <c r="C52616" s="1"/>
      <c r="D52616" s="8"/>
      <c r="E52616" s="1"/>
      <c r="F52616" s="1"/>
      <c r="G52616" s="1"/>
      <c r="H52616" s="1"/>
    </row>
    <row r="52617">
      <c r="A52617" s="1"/>
      <c r="B52617" s="1"/>
      <c r="C52617" s="1"/>
      <c r="D52617" s="8"/>
      <c r="E52617" s="1"/>
      <c r="F52617" s="1"/>
      <c r="G52617" s="1"/>
      <c r="H52617" s="1"/>
    </row>
    <row r="52618">
      <c r="A52618" s="1"/>
      <c r="B52618" s="1"/>
      <c r="C52618" s="1"/>
      <c r="D52618" s="8"/>
      <c r="E52618" s="1"/>
      <c r="F52618" s="1"/>
      <c r="G52618" s="1"/>
      <c r="H52618" s="1"/>
    </row>
    <row r="52619">
      <c r="A52619" s="1"/>
      <c r="B52619" s="1"/>
      <c r="C52619" s="1"/>
      <c r="D52619" s="8"/>
      <c r="E52619" s="1"/>
      <c r="F52619" s="1"/>
      <c r="G52619" s="1"/>
      <c r="H52619" s="1"/>
    </row>
    <row r="52620">
      <c r="A52620" s="1"/>
      <c r="B52620" s="1"/>
      <c r="C52620" s="1"/>
      <c r="D52620" s="8"/>
      <c r="E52620" s="1"/>
      <c r="F52620" s="1"/>
      <c r="G52620" s="1"/>
      <c r="H52620" s="1"/>
    </row>
    <row r="52621">
      <c r="A52621" s="1"/>
      <c r="B52621" s="1"/>
      <c r="C52621" s="1"/>
      <c r="D52621" s="8"/>
      <c r="E52621" s="1"/>
      <c r="F52621" s="1"/>
      <c r="G52621" s="1"/>
      <c r="H52621" s="1"/>
    </row>
    <row r="52622">
      <c r="A52622" s="1"/>
      <c r="B52622" s="1"/>
      <c r="C52622" s="1"/>
      <c r="D52622" s="8"/>
      <c r="E52622" s="1"/>
      <c r="F52622" s="1"/>
      <c r="G52622" s="1"/>
      <c r="H52622" s="1"/>
    </row>
    <row r="52623">
      <c r="A52623" s="1"/>
      <c r="B52623" s="1"/>
      <c r="C52623" s="1"/>
      <c r="D52623" s="8"/>
      <c r="E52623" s="1"/>
      <c r="F52623" s="1"/>
      <c r="G52623" s="1"/>
      <c r="H52623" s="1"/>
    </row>
    <row r="52624">
      <c r="A52624" s="1"/>
      <c r="B52624" s="1"/>
      <c r="C52624" s="1"/>
      <c r="D52624" s="8"/>
      <c r="E52624" s="1"/>
      <c r="F52624" s="1"/>
      <c r="G52624" s="1"/>
      <c r="H52624" s="1"/>
    </row>
    <row r="52625">
      <c r="A52625" s="1"/>
      <c r="B52625" s="1"/>
      <c r="C52625" s="1"/>
      <c r="D52625" s="8"/>
      <c r="E52625" s="1"/>
      <c r="F52625" s="1"/>
      <c r="G52625" s="1"/>
      <c r="H52625" s="1"/>
    </row>
    <row r="52626">
      <c r="A52626" s="1"/>
      <c r="B52626" s="1"/>
      <c r="C52626" s="1"/>
      <c r="D52626" s="8"/>
      <c r="E52626" s="1"/>
      <c r="F52626" s="1"/>
      <c r="G52626" s="1"/>
      <c r="H52626" s="1"/>
    </row>
    <row r="52627">
      <c r="A52627" s="1"/>
      <c r="B52627" s="1"/>
      <c r="C52627" s="1"/>
      <c r="D52627" s="8"/>
      <c r="E52627" s="1"/>
      <c r="F52627" s="1"/>
      <c r="G52627" s="1"/>
      <c r="H52627" s="1"/>
    </row>
    <row r="52628">
      <c r="A52628" s="1"/>
      <c r="B52628" s="1"/>
      <c r="C52628" s="1"/>
      <c r="D52628" s="8"/>
      <c r="E52628" s="1"/>
      <c r="F52628" s="1"/>
      <c r="G52628" s="1"/>
      <c r="H52628" s="1"/>
    </row>
    <row r="52629">
      <c r="A52629" s="1"/>
      <c r="B52629" s="1"/>
      <c r="C52629" s="1"/>
      <c r="D52629" s="8"/>
      <c r="E52629" s="1"/>
      <c r="F52629" s="1"/>
      <c r="G52629" s="1"/>
      <c r="H52629" s="1"/>
    </row>
    <row r="52630">
      <c r="A52630" s="1"/>
      <c r="B52630" s="1"/>
      <c r="C52630" s="1"/>
      <c r="D52630" s="8"/>
      <c r="E52630" s="1"/>
      <c r="F52630" s="1"/>
      <c r="G52630" s="1"/>
      <c r="H52630" s="1"/>
    </row>
    <row r="52631">
      <c r="A52631" s="1"/>
      <c r="B52631" s="1"/>
      <c r="C52631" s="1"/>
      <c r="D52631" s="8"/>
      <c r="E52631" s="1"/>
      <c r="F52631" s="1"/>
      <c r="G52631" s="1"/>
      <c r="H52631" s="1"/>
    </row>
    <row r="52632">
      <c r="A52632" s="1"/>
      <c r="B52632" s="1"/>
      <c r="C52632" s="1"/>
      <c r="D52632" s="8"/>
      <c r="E52632" s="1"/>
      <c r="F52632" s="1"/>
      <c r="G52632" s="1"/>
      <c r="H52632" s="1"/>
    </row>
    <row r="52633">
      <c r="A52633" s="1"/>
      <c r="B52633" s="1"/>
      <c r="C52633" s="1"/>
      <c r="D52633" s="8"/>
      <c r="E52633" s="1"/>
      <c r="F52633" s="1"/>
      <c r="G52633" s="1"/>
      <c r="H52633" s="1"/>
    </row>
    <row r="52634">
      <c r="A52634" s="1"/>
      <c r="B52634" s="1"/>
      <c r="C52634" s="1"/>
      <c r="D52634" s="8"/>
      <c r="E52634" s="1"/>
      <c r="F52634" s="1"/>
      <c r="G52634" s="1"/>
      <c r="H52634" s="1"/>
    </row>
    <row r="52635">
      <c r="A52635" s="1"/>
      <c r="B52635" s="1"/>
      <c r="C52635" s="1"/>
      <c r="D52635" s="8"/>
      <c r="E52635" s="1"/>
      <c r="F52635" s="1"/>
      <c r="G52635" s="1"/>
      <c r="H52635" s="1"/>
    </row>
    <row r="52636">
      <c r="A52636" s="1"/>
      <c r="B52636" s="1"/>
      <c r="C52636" s="1"/>
      <c r="D52636" s="8"/>
      <c r="E52636" s="1"/>
      <c r="F52636" s="1"/>
      <c r="G52636" s="1"/>
      <c r="H52636" s="1"/>
    </row>
    <row r="52637">
      <c r="A52637" s="1"/>
      <c r="B52637" s="1"/>
      <c r="C52637" s="1"/>
      <c r="D52637" s="8"/>
      <c r="E52637" s="1"/>
      <c r="F52637" s="1"/>
      <c r="G52637" s="1"/>
      <c r="H52637" s="1"/>
    </row>
    <row r="52638">
      <c r="A52638" s="1"/>
      <c r="B52638" s="1"/>
      <c r="C52638" s="1"/>
      <c r="D52638" s="8"/>
      <c r="E52638" s="1"/>
      <c r="F52638" s="1"/>
      <c r="G52638" s="1"/>
      <c r="H52638" s="1"/>
    </row>
    <row r="52639">
      <c r="A52639" s="1"/>
      <c r="B52639" s="1"/>
      <c r="C52639" s="1"/>
      <c r="D52639" s="8"/>
      <c r="E52639" s="1"/>
      <c r="F52639" s="1"/>
      <c r="G52639" s="1"/>
      <c r="H52639" s="1"/>
    </row>
    <row r="52640">
      <c r="A52640" s="1"/>
      <c r="B52640" s="1"/>
      <c r="C52640" s="1"/>
      <c r="D52640" s="8"/>
      <c r="E52640" s="1"/>
      <c r="F52640" s="1"/>
      <c r="G52640" s="1"/>
      <c r="H52640" s="1"/>
    </row>
    <row r="52641">
      <c r="A52641" s="1"/>
      <c r="B52641" s="1"/>
      <c r="C52641" s="1"/>
      <c r="D52641" s="8"/>
      <c r="E52641" s="1"/>
      <c r="F52641" s="1"/>
      <c r="G52641" s="1"/>
      <c r="H52641" s="1"/>
    </row>
    <row r="52642">
      <c r="A52642" s="1"/>
      <c r="B52642" s="1"/>
      <c r="C52642" s="1"/>
      <c r="D52642" s="8"/>
      <c r="E52642" s="1"/>
      <c r="F52642" s="1"/>
      <c r="G52642" s="1"/>
      <c r="H52642" s="1"/>
    </row>
    <row r="52643">
      <c r="A52643" s="1"/>
      <c r="B52643" s="1"/>
      <c r="C52643" s="1"/>
      <c r="D52643" s="8"/>
      <c r="E52643" s="1"/>
      <c r="F52643" s="1"/>
      <c r="G52643" s="1"/>
      <c r="H52643" s="1"/>
    </row>
    <row r="52644">
      <c r="A52644" s="1"/>
      <c r="B52644" s="1"/>
      <c r="C52644" s="1"/>
      <c r="D52644" s="8"/>
      <c r="E52644" s="1"/>
      <c r="F52644" s="1"/>
      <c r="G52644" s="1"/>
      <c r="H52644" s="1"/>
    </row>
    <row r="52645">
      <c r="A52645" s="1"/>
      <c r="B52645" s="1"/>
      <c r="C52645" s="1"/>
      <c r="D52645" s="8"/>
      <c r="E52645" s="1"/>
      <c r="F52645" s="1"/>
      <c r="G52645" s="1"/>
      <c r="H52645" s="1"/>
    </row>
    <row r="52646">
      <c r="A52646" s="1"/>
      <c r="B52646" s="1"/>
      <c r="C52646" s="1"/>
      <c r="D52646" s="8"/>
      <c r="E52646" s="1"/>
      <c r="F52646" s="1"/>
      <c r="G52646" s="1"/>
      <c r="H52646" s="1"/>
    </row>
    <row r="52647">
      <c r="A52647" s="1"/>
      <c r="B52647" s="1"/>
      <c r="C52647" s="1"/>
      <c r="D52647" s="8"/>
      <c r="E52647" s="1"/>
      <c r="F52647" s="1"/>
      <c r="G52647" s="1"/>
      <c r="H52647" s="1"/>
    </row>
    <row r="52648">
      <c r="A52648" s="1"/>
      <c r="B52648" s="1"/>
      <c r="C52648" s="1"/>
      <c r="D52648" s="8"/>
      <c r="E52648" s="1"/>
      <c r="F52648" s="1"/>
      <c r="G52648" s="1"/>
      <c r="H52648" s="1"/>
    </row>
    <row r="52649">
      <c r="A52649" s="1"/>
      <c r="B52649" s="1"/>
      <c r="C52649" s="1"/>
      <c r="D52649" s="8"/>
      <c r="E52649" s="1"/>
      <c r="F52649" s="1"/>
      <c r="G52649" s="1"/>
      <c r="H52649" s="1"/>
    </row>
    <row r="52650">
      <c r="A52650" s="1"/>
      <c r="B52650" s="1"/>
      <c r="C52650" s="1"/>
      <c r="D52650" s="8"/>
      <c r="E52650" s="1"/>
      <c r="F52650" s="1"/>
      <c r="G52650" s="1"/>
      <c r="H52650" s="1"/>
    </row>
    <row r="52651">
      <c r="A52651" s="1"/>
      <c r="B52651" s="1"/>
      <c r="C52651" s="1"/>
      <c r="D52651" s="8"/>
      <c r="E52651" s="1"/>
      <c r="F52651" s="1"/>
      <c r="G52651" s="1"/>
      <c r="H52651" s="1"/>
    </row>
    <row r="52652">
      <c r="A52652" s="1"/>
      <c r="B52652" s="1"/>
      <c r="C52652" s="1"/>
      <c r="D52652" s="8"/>
      <c r="E52652" s="1"/>
      <c r="F52652" s="1"/>
      <c r="G52652" s="1"/>
      <c r="H52652" s="1"/>
    </row>
    <row r="52653">
      <c r="A52653" s="1"/>
      <c r="B52653" s="1"/>
      <c r="C52653" s="1"/>
      <c r="D52653" s="8"/>
      <c r="E52653" s="1"/>
      <c r="F52653" s="1"/>
      <c r="G52653" s="1"/>
      <c r="H52653" s="1"/>
    </row>
    <row r="52654">
      <c r="A52654" s="1"/>
      <c r="B52654" s="1"/>
      <c r="C52654" s="1"/>
      <c r="D52654" s="8"/>
      <c r="E52654" s="1"/>
      <c r="F52654" s="1"/>
      <c r="G52654" s="1"/>
      <c r="H52654" s="1"/>
    </row>
    <row r="52655">
      <c r="A52655" s="1"/>
      <c r="B52655" s="1"/>
      <c r="C52655" s="1"/>
      <c r="D52655" s="8"/>
      <c r="E52655" s="1"/>
      <c r="F52655" s="1"/>
      <c r="G52655" s="1"/>
      <c r="H52655" s="1"/>
    </row>
    <row r="52656">
      <c r="A52656" s="1"/>
      <c r="B52656" s="1"/>
      <c r="C52656" s="1"/>
      <c r="D52656" s="8"/>
      <c r="E52656" s="1"/>
      <c r="F52656" s="1"/>
      <c r="G52656" s="1"/>
      <c r="H52656" s="1"/>
    </row>
    <row r="52657">
      <c r="A52657" s="1"/>
      <c r="B52657" s="1"/>
      <c r="C52657" s="1"/>
      <c r="D52657" s="8"/>
      <c r="E52657" s="1"/>
      <c r="F52657" s="1"/>
      <c r="G52657" s="1"/>
      <c r="H52657" s="1"/>
    </row>
    <row r="52658">
      <c r="A52658" s="1"/>
      <c r="B52658" s="1"/>
      <c r="C52658" s="1"/>
      <c r="D52658" s="8"/>
      <c r="E52658" s="1"/>
      <c r="F52658" s="1"/>
      <c r="G52658" s="1"/>
      <c r="H52658" s="1"/>
    </row>
    <row r="52659">
      <c r="A52659" s="1"/>
      <c r="B52659" s="1"/>
      <c r="C52659" s="1"/>
      <c r="D52659" s="8"/>
      <c r="E52659" s="1"/>
      <c r="F52659" s="1"/>
      <c r="G52659" s="1"/>
      <c r="H52659" s="1"/>
    </row>
    <row r="52660">
      <c r="A52660" s="1"/>
      <c r="B52660" s="1"/>
      <c r="C52660" s="1"/>
      <c r="D52660" s="8"/>
      <c r="E52660" s="1"/>
      <c r="F52660" s="1"/>
      <c r="G52660" s="1"/>
      <c r="H52660" s="1"/>
    </row>
    <row r="52661">
      <c r="A52661" s="1"/>
      <c r="B52661" s="1"/>
      <c r="C52661" s="1"/>
      <c r="D52661" s="8"/>
      <c r="E52661" s="1"/>
      <c r="F52661" s="1"/>
      <c r="G52661" s="1"/>
      <c r="H52661" s="1"/>
    </row>
    <row r="52662">
      <c r="A52662" s="1"/>
      <c r="B52662" s="1"/>
      <c r="C52662" s="1"/>
      <c r="D52662" s="8"/>
      <c r="E52662" s="1"/>
      <c r="F52662" s="1"/>
      <c r="G52662" s="1"/>
      <c r="H52662" s="1"/>
    </row>
    <row r="52663">
      <c r="A52663" s="1"/>
      <c r="B52663" s="1"/>
      <c r="C52663" s="1"/>
      <c r="D52663" s="8"/>
      <c r="E52663" s="1"/>
      <c r="F52663" s="1"/>
      <c r="G52663" s="1"/>
      <c r="H52663" s="1"/>
    </row>
    <row r="52664">
      <c r="A52664" s="1"/>
      <c r="B52664" s="1"/>
      <c r="C52664" s="1"/>
      <c r="D52664" s="8"/>
      <c r="E52664" s="1"/>
      <c r="F52664" s="1"/>
      <c r="G52664" s="1"/>
      <c r="H52664" s="1"/>
    </row>
    <row r="52665">
      <c r="A52665" s="1"/>
      <c r="B52665" s="1"/>
      <c r="C52665" s="1"/>
      <c r="D52665" s="8"/>
      <c r="E52665" s="1"/>
      <c r="F52665" s="1"/>
      <c r="G52665" s="1"/>
      <c r="H52665" s="1"/>
    </row>
    <row r="52666">
      <c r="A52666" s="1"/>
      <c r="B52666" s="1"/>
      <c r="C52666" s="1"/>
      <c r="D52666" s="8"/>
      <c r="E52666" s="1"/>
      <c r="F52666" s="1"/>
      <c r="G52666" s="1"/>
      <c r="H52666" s="1"/>
    </row>
    <row r="52667">
      <c r="A52667" s="1"/>
      <c r="B52667" s="1"/>
      <c r="C52667" s="1"/>
      <c r="D52667" s="8"/>
      <c r="E52667" s="1"/>
      <c r="F52667" s="1"/>
      <c r="G52667" s="1"/>
      <c r="H52667" s="1"/>
    </row>
    <row r="52668">
      <c r="A52668" s="1"/>
      <c r="B52668" s="1"/>
      <c r="C52668" s="1"/>
      <c r="D52668" s="8"/>
      <c r="E52668" s="1"/>
      <c r="F52668" s="1"/>
      <c r="G52668" s="1"/>
      <c r="H52668" s="1"/>
    </row>
    <row r="52669">
      <c r="A52669" s="1"/>
      <c r="B52669" s="1"/>
      <c r="C52669" s="1"/>
      <c r="D52669" s="8"/>
      <c r="E52669" s="1"/>
      <c r="F52669" s="1"/>
      <c r="G52669" s="1"/>
      <c r="H52669" s="1"/>
    </row>
    <row r="52670">
      <c r="A52670" s="1"/>
      <c r="B52670" s="1"/>
      <c r="C52670" s="1"/>
      <c r="D52670" s="8"/>
      <c r="E52670" s="1"/>
      <c r="F52670" s="1"/>
      <c r="G52670" s="1"/>
      <c r="H52670" s="1"/>
    </row>
    <row r="52671">
      <c r="A52671" s="1"/>
      <c r="B52671" s="1"/>
      <c r="C52671" s="1"/>
      <c r="D52671" s="8"/>
      <c r="E52671" s="1"/>
      <c r="F52671" s="1"/>
      <c r="G52671" s="1"/>
      <c r="H52671" s="1"/>
    </row>
    <row r="52672">
      <c r="A52672" s="1"/>
      <c r="B52672" s="1"/>
      <c r="C52672" s="1"/>
      <c r="D52672" s="8"/>
      <c r="E52672" s="1"/>
      <c r="F52672" s="1"/>
      <c r="G52672" s="1"/>
      <c r="H52672" s="1"/>
    </row>
    <row r="52673">
      <c r="A52673" s="1"/>
      <c r="B52673" s="1"/>
      <c r="C52673" s="1"/>
      <c r="D52673" s="8"/>
      <c r="E52673" s="1"/>
      <c r="F52673" s="1"/>
      <c r="G52673" s="1"/>
      <c r="H52673" s="1"/>
    </row>
    <row r="52674">
      <c r="A52674" s="1"/>
      <c r="B52674" s="1"/>
      <c r="C52674" s="1"/>
      <c r="D52674" s="8"/>
      <c r="E52674" s="1"/>
      <c r="F52674" s="1"/>
      <c r="G52674" s="1"/>
      <c r="H52674" s="1"/>
    </row>
    <row r="52675">
      <c r="A52675" s="1"/>
      <c r="B52675" s="1"/>
      <c r="C52675" s="1"/>
      <c r="D52675" s="8"/>
      <c r="E52675" s="1"/>
      <c r="F52675" s="1"/>
      <c r="G52675" s="1"/>
      <c r="H52675" s="1"/>
    </row>
    <row r="52676">
      <c r="A52676" s="1"/>
      <c r="B52676" s="1"/>
      <c r="C52676" s="1"/>
      <c r="D52676" s="8"/>
      <c r="E52676" s="1"/>
      <c r="F52676" s="1"/>
      <c r="G52676" s="1"/>
      <c r="H52676" s="1"/>
    </row>
    <row r="52677">
      <c r="A52677" s="1"/>
      <c r="B52677" s="1"/>
      <c r="C52677" s="1"/>
      <c r="D52677" s="8"/>
      <c r="E52677" s="1"/>
      <c r="F52677" s="1"/>
      <c r="G52677" s="1"/>
      <c r="H52677" s="1"/>
    </row>
    <row r="52678">
      <c r="A52678" s="1"/>
      <c r="B52678" s="1"/>
      <c r="C52678" s="1"/>
      <c r="D52678" s="8"/>
      <c r="E52678" s="1"/>
      <c r="F52678" s="1"/>
      <c r="G52678" s="1"/>
      <c r="H52678" s="1"/>
    </row>
    <row r="52679">
      <c r="A52679" s="1"/>
      <c r="B52679" s="1"/>
      <c r="C52679" s="1"/>
      <c r="D52679" s="8"/>
      <c r="E52679" s="1"/>
      <c r="F52679" s="1"/>
      <c r="G52679" s="1"/>
      <c r="H52679" s="1"/>
    </row>
    <row r="52680">
      <c r="A52680" s="1"/>
      <c r="B52680" s="1"/>
      <c r="C52680" s="1"/>
      <c r="D52680" s="8"/>
      <c r="E52680" s="1"/>
      <c r="F52680" s="1"/>
      <c r="G52680" s="1"/>
      <c r="H52680" s="1"/>
    </row>
    <row r="52681">
      <c r="A52681" s="1"/>
      <c r="B52681" s="1"/>
      <c r="C52681" s="1"/>
      <c r="D52681" s="8"/>
      <c r="E52681" s="1"/>
      <c r="F52681" s="1"/>
      <c r="G52681" s="1"/>
      <c r="H52681" s="1"/>
    </row>
    <row r="52682">
      <c r="A52682" s="1"/>
      <c r="B52682" s="1"/>
      <c r="C52682" s="1"/>
      <c r="D52682" s="8"/>
      <c r="E52682" s="1"/>
      <c r="F52682" s="1"/>
      <c r="G52682" s="1"/>
      <c r="H52682" s="1"/>
    </row>
    <row r="52683">
      <c r="A52683" s="1"/>
      <c r="B52683" s="1"/>
      <c r="C52683" s="1"/>
      <c r="D52683" s="8"/>
      <c r="E52683" s="1"/>
      <c r="F52683" s="1"/>
      <c r="G52683" s="1"/>
      <c r="H52683" s="1"/>
    </row>
    <row r="52684">
      <c r="A52684" s="1"/>
      <c r="B52684" s="1"/>
      <c r="C52684" s="1"/>
      <c r="D52684" s="8"/>
      <c r="E52684" s="1"/>
      <c r="F52684" s="1"/>
      <c r="G52684" s="1"/>
      <c r="H52684" s="1"/>
    </row>
    <row r="52685">
      <c r="A52685" s="1"/>
      <c r="B52685" s="1"/>
      <c r="C52685" s="1"/>
      <c r="D52685" s="8"/>
      <c r="E52685" s="1"/>
      <c r="F52685" s="1"/>
      <c r="G52685" s="1"/>
      <c r="H52685" s="1"/>
    </row>
    <row r="52686">
      <c r="A52686" s="1"/>
      <c r="B52686" s="1"/>
      <c r="C52686" s="1"/>
      <c r="D52686" s="8"/>
      <c r="E52686" s="1"/>
      <c r="F52686" s="1"/>
      <c r="G52686" s="1"/>
      <c r="H52686" s="1"/>
    </row>
    <row r="52687">
      <c r="A52687" s="1"/>
      <c r="B52687" s="1"/>
      <c r="C52687" s="1"/>
      <c r="D52687" s="8"/>
      <c r="E52687" s="1"/>
      <c r="F52687" s="1"/>
      <c r="G52687" s="1"/>
      <c r="H52687" s="1"/>
    </row>
    <row r="52688">
      <c r="A52688" s="1"/>
      <c r="B52688" s="1"/>
      <c r="C52688" s="1"/>
      <c r="D52688" s="8"/>
      <c r="E52688" s="1"/>
      <c r="F52688" s="1"/>
      <c r="G52688" s="1"/>
      <c r="H52688" s="1"/>
    </row>
    <row r="52689">
      <c r="A52689" s="1"/>
      <c r="B52689" s="1"/>
      <c r="C52689" s="1"/>
      <c r="D52689" s="8"/>
      <c r="E52689" s="1"/>
      <c r="F52689" s="1"/>
      <c r="G52689" s="1"/>
      <c r="H52689" s="1"/>
    </row>
    <row r="52690">
      <c r="A52690" s="1"/>
      <c r="B52690" s="1"/>
      <c r="C52690" s="1"/>
      <c r="D52690" s="8"/>
      <c r="E52690" s="1"/>
      <c r="F52690" s="1"/>
      <c r="G52690" s="1"/>
      <c r="H52690" s="1"/>
    </row>
    <row r="52691">
      <c r="A52691" s="1"/>
      <c r="B52691" s="1"/>
      <c r="C52691" s="1"/>
      <c r="D52691" s="8"/>
      <c r="E52691" s="1"/>
      <c r="F52691" s="1"/>
      <c r="G52691" s="1"/>
      <c r="H52691" s="1"/>
    </row>
    <row r="52692">
      <c r="A52692" s="1"/>
      <c r="B52692" s="1"/>
      <c r="C52692" s="1"/>
      <c r="D52692" s="8"/>
      <c r="E52692" s="1"/>
      <c r="F52692" s="1"/>
      <c r="G52692" s="1"/>
      <c r="H52692" s="1"/>
    </row>
    <row r="52693">
      <c r="A52693" s="1"/>
      <c r="B52693" s="1"/>
      <c r="C52693" s="1"/>
      <c r="D52693" s="8"/>
      <c r="E52693" s="1"/>
      <c r="F52693" s="1"/>
      <c r="G52693" s="1"/>
      <c r="H52693" s="1"/>
    </row>
    <row r="52694">
      <c r="A52694" s="1"/>
      <c r="B52694" s="1"/>
      <c r="C52694" s="1"/>
      <c r="D52694" s="8"/>
      <c r="E52694" s="1"/>
      <c r="F52694" s="1"/>
      <c r="G52694" s="1"/>
      <c r="H52694" s="1"/>
    </row>
    <row r="52695">
      <c r="A52695" s="1"/>
      <c r="B52695" s="1"/>
      <c r="C52695" s="1"/>
      <c r="D52695" s="8"/>
      <c r="E52695" s="1"/>
      <c r="F52695" s="1"/>
      <c r="G52695" s="1"/>
      <c r="H52695" s="1"/>
    </row>
    <row r="52696">
      <c r="A52696" s="1"/>
      <c r="B52696" s="1"/>
      <c r="C52696" s="1"/>
      <c r="D52696" s="8"/>
      <c r="E52696" s="1"/>
      <c r="F52696" s="1"/>
      <c r="G52696" s="1"/>
      <c r="H52696" s="1"/>
    </row>
    <row r="52697">
      <c r="A52697" s="1"/>
      <c r="B52697" s="1"/>
      <c r="C52697" s="1"/>
      <c r="D52697" s="8"/>
      <c r="E52697" s="1"/>
      <c r="F52697" s="1"/>
      <c r="G52697" s="1"/>
      <c r="H52697" s="1"/>
    </row>
    <row r="52698">
      <c r="A52698" s="1"/>
      <c r="B52698" s="1"/>
      <c r="C52698" s="1"/>
      <c r="D52698" s="8"/>
      <c r="E52698" s="1"/>
      <c r="F52698" s="1"/>
      <c r="G52698" s="1"/>
      <c r="H52698" s="1"/>
    </row>
    <row r="52699">
      <c r="A52699" s="1"/>
      <c r="B52699" s="1"/>
      <c r="C52699" s="1"/>
      <c r="D52699" s="8"/>
      <c r="E52699" s="1"/>
      <c r="F52699" s="1"/>
      <c r="G52699" s="1"/>
      <c r="H52699" s="1"/>
    </row>
    <row r="52700">
      <c r="A52700" s="1"/>
      <c r="B52700" s="1"/>
      <c r="C52700" s="1"/>
      <c r="D52700" s="8"/>
      <c r="E52700" s="1"/>
      <c r="F52700" s="1"/>
      <c r="G52700" s="1"/>
      <c r="H52700" s="1"/>
    </row>
    <row r="52701">
      <c r="A52701" s="1"/>
      <c r="B52701" s="1"/>
      <c r="C52701" s="1"/>
      <c r="D52701" s="8"/>
      <c r="E52701" s="1"/>
      <c r="F52701" s="1"/>
      <c r="G52701" s="1"/>
      <c r="H52701" s="1"/>
    </row>
    <row r="52702">
      <c r="A52702" s="1"/>
      <c r="B52702" s="1"/>
      <c r="C52702" s="1"/>
      <c r="D52702" s="8"/>
      <c r="E52702" s="1"/>
      <c r="F52702" s="1"/>
      <c r="G52702" s="1"/>
      <c r="H52702" s="1"/>
    </row>
    <row r="52703">
      <c r="A52703" s="1"/>
      <c r="B52703" s="1"/>
      <c r="C52703" s="1"/>
      <c r="D52703" s="8"/>
      <c r="E52703" s="1"/>
      <c r="F52703" s="1"/>
      <c r="G52703" s="1"/>
      <c r="H52703" s="1"/>
    </row>
    <row r="52704">
      <c r="A52704" s="1"/>
      <c r="B52704" s="1"/>
      <c r="C52704" s="1"/>
      <c r="D52704" s="8"/>
      <c r="E52704" s="1"/>
      <c r="F52704" s="1"/>
      <c r="G52704" s="1"/>
      <c r="H52704" s="1"/>
    </row>
    <row r="52705">
      <c r="A52705" s="1"/>
      <c r="B52705" s="1"/>
      <c r="C52705" s="1"/>
      <c r="D52705" s="8"/>
      <c r="E52705" s="1"/>
      <c r="F52705" s="1"/>
      <c r="G52705" s="1"/>
      <c r="H52705" s="1"/>
    </row>
    <row r="52706">
      <c r="A52706" s="1"/>
      <c r="B52706" s="1"/>
      <c r="C52706" s="1"/>
      <c r="D52706" s="8"/>
      <c r="E52706" s="1"/>
      <c r="F52706" s="1"/>
      <c r="G52706" s="1"/>
      <c r="H52706" s="1"/>
    </row>
    <row r="52707">
      <c r="A52707" s="1"/>
      <c r="B52707" s="1"/>
      <c r="C52707" s="1"/>
      <c r="D52707" s="8"/>
      <c r="E52707" s="1"/>
      <c r="F52707" s="1"/>
      <c r="G52707" s="1"/>
      <c r="H52707" s="1"/>
    </row>
    <row r="52708">
      <c r="A52708" s="1"/>
      <c r="B52708" s="1"/>
      <c r="C52708" s="1"/>
      <c r="D52708" s="8"/>
      <c r="E52708" s="1"/>
      <c r="F52708" s="1"/>
      <c r="G52708" s="1"/>
      <c r="H52708" s="1"/>
    </row>
    <row r="52709">
      <c r="A52709" s="1"/>
      <c r="B52709" s="1"/>
      <c r="C52709" s="1"/>
      <c r="D52709" s="8"/>
      <c r="E52709" s="1"/>
      <c r="F52709" s="1"/>
      <c r="G52709" s="1"/>
      <c r="H52709" s="1"/>
    </row>
    <row r="52710">
      <c r="A52710" s="1"/>
      <c r="B52710" s="1"/>
      <c r="C52710" s="1"/>
      <c r="D52710" s="8"/>
      <c r="E52710" s="1"/>
      <c r="F52710" s="1"/>
      <c r="G52710" s="1"/>
      <c r="H52710" s="1"/>
    </row>
    <row r="52711">
      <c r="A52711" s="1"/>
      <c r="B52711" s="1"/>
      <c r="C52711" s="1"/>
      <c r="D52711" s="8"/>
      <c r="E52711" s="1"/>
      <c r="F52711" s="1"/>
      <c r="G52711" s="1"/>
      <c r="H52711" s="1"/>
    </row>
    <row r="52712">
      <c r="A52712" s="1"/>
      <c r="B52712" s="1"/>
      <c r="C52712" s="1"/>
      <c r="D52712" s="8"/>
      <c r="E52712" s="1"/>
      <c r="F52712" s="1"/>
      <c r="G52712" s="1"/>
      <c r="H52712" s="1"/>
    </row>
    <row r="52713">
      <c r="A52713" s="1"/>
      <c r="B52713" s="1"/>
      <c r="C52713" s="1"/>
      <c r="D52713" s="8"/>
      <c r="E52713" s="1"/>
      <c r="F52713" s="1"/>
      <c r="G52713" s="1"/>
      <c r="H52713" s="1"/>
    </row>
    <row r="52714">
      <c r="A52714" s="1"/>
      <c r="B52714" s="1"/>
      <c r="C52714" s="1"/>
      <c r="D52714" s="8"/>
      <c r="E52714" s="1"/>
      <c r="F52714" s="1"/>
      <c r="G52714" s="1"/>
      <c r="H52714" s="1"/>
    </row>
    <row r="52715">
      <c r="A52715" s="1"/>
      <c r="B52715" s="1"/>
      <c r="C52715" s="1"/>
      <c r="D52715" s="8"/>
      <c r="E52715" s="1"/>
      <c r="F52715" s="1"/>
      <c r="G52715" s="1"/>
      <c r="H52715" s="1"/>
    </row>
    <row r="52716">
      <c r="A52716" s="1"/>
      <c r="B52716" s="1"/>
      <c r="C52716" s="1"/>
      <c r="D52716" s="8"/>
      <c r="E52716" s="1"/>
      <c r="F52716" s="1"/>
      <c r="G52716" s="1"/>
      <c r="H52716" s="1"/>
    </row>
    <row r="52717">
      <c r="A52717" s="1"/>
      <c r="B52717" s="1"/>
      <c r="C52717" s="1"/>
      <c r="D52717" s="8"/>
      <c r="E52717" s="1"/>
      <c r="F52717" s="1"/>
      <c r="G52717" s="1"/>
      <c r="H52717" s="1"/>
    </row>
    <row r="52718">
      <c r="A52718" s="1"/>
      <c r="B52718" s="1"/>
      <c r="C52718" s="1"/>
      <c r="D52718" s="8"/>
      <c r="E52718" s="1"/>
      <c r="F52718" s="1"/>
      <c r="G52718" s="1"/>
      <c r="H52718" s="1"/>
    </row>
    <row r="52719">
      <c r="A52719" s="1"/>
      <c r="B52719" s="1"/>
      <c r="C52719" s="1"/>
      <c r="D52719" s="8"/>
      <c r="E52719" s="1"/>
      <c r="F52719" s="1"/>
      <c r="G52719" s="1"/>
      <c r="H52719" s="1"/>
    </row>
    <row r="52720">
      <c r="A52720" s="1"/>
      <c r="B52720" s="1"/>
      <c r="C52720" s="1"/>
      <c r="D52720" s="8"/>
      <c r="E52720" s="1"/>
      <c r="F52720" s="1"/>
      <c r="G52720" s="1"/>
      <c r="H52720" s="1"/>
    </row>
    <row r="52721">
      <c r="A52721" s="1"/>
      <c r="B52721" s="1"/>
      <c r="C52721" s="1"/>
      <c r="D52721" s="8"/>
      <c r="E52721" s="1"/>
      <c r="F52721" s="1"/>
      <c r="G52721" s="1"/>
      <c r="H52721" s="1"/>
    </row>
    <row r="52722">
      <c r="A52722" s="1"/>
      <c r="B52722" s="1"/>
      <c r="C52722" s="1"/>
      <c r="D52722" s="8"/>
      <c r="E52722" s="1"/>
      <c r="F52722" s="1"/>
      <c r="G52722" s="1"/>
      <c r="H52722" s="1"/>
    </row>
    <row r="52723">
      <c r="A52723" s="1"/>
      <c r="B52723" s="1"/>
      <c r="C52723" s="1"/>
      <c r="D52723" s="8"/>
      <c r="E52723" s="1"/>
      <c r="F52723" s="1"/>
      <c r="G52723" s="1"/>
      <c r="H52723" s="1"/>
    </row>
    <row r="52724">
      <c r="A52724" s="1"/>
      <c r="B52724" s="1"/>
      <c r="C52724" s="1"/>
      <c r="D52724" s="8"/>
      <c r="E52724" s="1"/>
      <c r="F52724" s="1"/>
      <c r="G52724" s="1"/>
      <c r="H52724" s="1"/>
    </row>
    <row r="52725">
      <c r="A52725" s="1"/>
      <c r="B52725" s="1"/>
      <c r="C52725" s="1"/>
      <c r="D52725" s="8"/>
      <c r="E52725" s="1"/>
      <c r="F52725" s="1"/>
      <c r="G52725" s="1"/>
      <c r="H52725" s="1"/>
    </row>
    <row r="52726">
      <c r="A52726" s="1"/>
      <c r="B52726" s="1"/>
      <c r="C52726" s="1"/>
      <c r="D52726" s="8"/>
      <c r="E52726" s="1"/>
      <c r="F52726" s="1"/>
      <c r="G52726" s="1"/>
      <c r="H52726" s="1"/>
    </row>
    <row r="52727">
      <c r="A52727" s="1"/>
      <c r="B52727" s="1"/>
      <c r="C52727" s="1"/>
      <c r="D52727" s="8"/>
      <c r="E52727" s="1"/>
      <c r="F52727" s="1"/>
      <c r="G52727" s="1"/>
      <c r="H52727" s="1"/>
    </row>
    <row r="52728">
      <c r="A52728" s="1"/>
      <c r="B52728" s="1"/>
      <c r="C52728" s="1"/>
      <c r="D52728" s="8"/>
      <c r="E52728" s="1"/>
      <c r="F52728" s="1"/>
      <c r="G52728" s="1"/>
      <c r="H52728" s="1"/>
    </row>
    <row r="52729">
      <c r="A52729" s="1"/>
      <c r="B52729" s="1"/>
      <c r="C52729" s="1"/>
      <c r="D52729" s="8"/>
      <c r="E52729" s="1"/>
      <c r="F52729" s="1"/>
      <c r="G52729" s="1"/>
      <c r="H52729" s="1"/>
    </row>
    <row r="52730">
      <c r="A52730" s="1"/>
      <c r="B52730" s="1"/>
      <c r="C52730" s="1"/>
      <c r="D52730" s="8"/>
      <c r="E52730" s="1"/>
      <c r="F52730" s="1"/>
      <c r="G52730" s="1"/>
      <c r="H52730" s="1"/>
    </row>
    <row r="52731">
      <c r="A52731" s="1"/>
      <c r="B52731" s="1"/>
      <c r="C52731" s="1"/>
      <c r="D52731" s="8"/>
      <c r="E52731" s="1"/>
      <c r="F52731" s="1"/>
      <c r="G52731" s="1"/>
      <c r="H52731" s="1"/>
    </row>
    <row r="52732">
      <c r="A52732" s="1"/>
      <c r="B52732" s="1"/>
      <c r="C52732" s="1"/>
      <c r="D52732" s="8"/>
      <c r="E52732" s="1"/>
      <c r="F52732" s="1"/>
      <c r="G52732" s="1"/>
      <c r="H52732" s="1"/>
    </row>
    <row r="52733">
      <c r="A52733" s="1"/>
      <c r="B52733" s="1"/>
      <c r="C52733" s="1"/>
      <c r="D52733" s="8"/>
      <c r="E52733" s="1"/>
      <c r="F52733" s="1"/>
      <c r="G52733" s="1"/>
      <c r="H52733" s="1"/>
    </row>
    <row r="52734">
      <c r="A52734" s="1"/>
      <c r="B52734" s="1"/>
      <c r="C52734" s="1"/>
      <c r="D52734" s="8"/>
      <c r="E52734" s="1"/>
      <c r="F52734" s="1"/>
      <c r="G52734" s="1"/>
      <c r="H52734" s="1"/>
    </row>
    <row r="52735">
      <c r="A52735" s="1"/>
      <c r="B52735" s="1"/>
      <c r="C52735" s="1"/>
      <c r="D52735" s="8"/>
      <c r="E52735" s="1"/>
      <c r="F52735" s="1"/>
      <c r="G52735" s="1"/>
      <c r="H52735" s="1"/>
    </row>
    <row r="52736">
      <c r="A52736" s="1"/>
      <c r="B52736" s="1"/>
      <c r="C52736" s="1"/>
      <c r="D52736" s="8"/>
      <c r="E52736" s="1"/>
      <c r="F52736" s="1"/>
      <c r="G52736" s="1"/>
      <c r="H52736" s="1"/>
    </row>
    <row r="52737">
      <c r="A52737" s="1"/>
      <c r="B52737" s="1"/>
      <c r="C52737" s="1"/>
      <c r="D52737" s="8"/>
      <c r="E52737" s="1"/>
      <c r="F52737" s="1"/>
      <c r="G52737" s="1"/>
      <c r="H52737" s="1"/>
    </row>
    <row r="52738">
      <c r="A52738" s="1"/>
      <c r="B52738" s="1"/>
      <c r="C52738" s="1"/>
      <c r="D52738" s="8"/>
      <c r="E52738" s="1"/>
      <c r="F52738" s="1"/>
      <c r="G52738" s="1"/>
      <c r="H52738" s="1"/>
    </row>
    <row r="52739">
      <c r="A52739" s="1"/>
      <c r="B52739" s="1"/>
      <c r="C52739" s="1"/>
      <c r="D52739" s="8"/>
      <c r="E52739" s="1"/>
      <c r="F52739" s="1"/>
      <c r="G52739" s="1"/>
      <c r="H52739" s="1"/>
    </row>
    <row r="52740">
      <c r="A52740" s="1"/>
      <c r="B52740" s="1"/>
      <c r="C52740" s="1"/>
      <c r="D52740" s="8"/>
      <c r="E52740" s="1"/>
      <c r="F52740" s="1"/>
      <c r="G52740" s="1"/>
      <c r="H52740" s="1"/>
    </row>
    <row r="52741">
      <c r="A52741" s="1"/>
      <c r="B52741" s="1"/>
      <c r="C52741" s="1"/>
      <c r="D52741" s="8"/>
      <c r="E52741" s="1"/>
      <c r="F52741" s="1"/>
      <c r="G52741" s="1"/>
      <c r="H52741" s="1"/>
    </row>
    <row r="52742">
      <c r="A52742" s="1"/>
      <c r="B52742" s="1"/>
      <c r="C52742" s="1"/>
      <c r="D52742" s="8"/>
      <c r="E52742" s="1"/>
      <c r="F52742" s="1"/>
      <c r="G52742" s="1"/>
      <c r="H52742" s="1"/>
    </row>
    <row r="52743">
      <c r="A52743" s="1"/>
      <c r="B52743" s="1"/>
      <c r="C52743" s="1"/>
      <c r="D52743" s="8"/>
      <c r="E52743" s="1"/>
      <c r="F52743" s="1"/>
      <c r="G52743" s="1"/>
      <c r="H52743" s="1"/>
    </row>
    <row r="52744">
      <c r="A52744" s="1"/>
      <c r="B52744" s="1"/>
      <c r="C52744" s="1"/>
      <c r="D52744" s="8"/>
      <c r="E52744" s="1"/>
      <c r="F52744" s="1"/>
      <c r="G52744" s="1"/>
      <c r="H52744" s="1"/>
    </row>
    <row r="52745">
      <c r="A52745" s="1"/>
      <c r="B52745" s="1"/>
      <c r="C52745" s="1"/>
      <c r="D52745" s="8"/>
      <c r="E52745" s="1"/>
      <c r="F52745" s="1"/>
      <c r="G52745" s="1"/>
      <c r="H52745" s="1"/>
    </row>
    <row r="52746">
      <c r="A52746" s="1"/>
      <c r="B52746" s="1"/>
      <c r="C52746" s="1"/>
      <c r="D52746" s="8"/>
      <c r="E52746" s="1"/>
      <c r="F52746" s="1"/>
      <c r="G52746" s="1"/>
      <c r="H52746" s="1"/>
    </row>
    <row r="52747">
      <c r="A52747" s="1"/>
      <c r="B52747" s="1"/>
      <c r="C52747" s="1"/>
      <c r="D52747" s="8"/>
      <c r="E52747" s="1"/>
      <c r="F52747" s="1"/>
      <c r="G52747" s="1"/>
      <c r="H52747" s="1"/>
    </row>
    <row r="52748">
      <c r="A52748" s="1"/>
      <c r="B52748" s="1"/>
      <c r="C52748" s="1"/>
      <c r="D52748" s="8"/>
      <c r="E52748" s="1"/>
      <c r="F52748" s="1"/>
      <c r="G52748" s="1"/>
      <c r="H52748" s="1"/>
    </row>
    <row r="52749">
      <c r="A52749" s="1"/>
      <c r="B52749" s="1"/>
      <c r="C52749" s="1"/>
      <c r="D52749" s="8"/>
      <c r="E52749" s="1"/>
      <c r="F52749" s="1"/>
      <c r="G52749" s="1"/>
      <c r="H52749" s="1"/>
    </row>
    <row r="52750">
      <c r="A52750" s="1"/>
      <c r="B52750" s="1"/>
      <c r="C52750" s="1"/>
      <c r="D52750" s="8"/>
      <c r="E52750" s="1"/>
      <c r="F52750" s="1"/>
      <c r="G52750" s="1"/>
      <c r="H52750" s="1"/>
    </row>
    <row r="52751">
      <c r="A52751" s="1"/>
      <c r="B52751" s="1"/>
      <c r="C52751" s="1"/>
      <c r="D52751" s="8"/>
      <c r="E52751" s="1"/>
      <c r="F52751" s="1"/>
      <c r="G52751" s="1"/>
      <c r="H52751" s="1"/>
    </row>
    <row r="52752">
      <c r="A52752" s="1"/>
      <c r="B52752" s="1"/>
      <c r="C52752" s="1"/>
      <c r="D52752" s="8"/>
      <c r="E52752" s="1"/>
      <c r="F52752" s="1"/>
      <c r="G52752" s="1"/>
      <c r="H52752" s="1"/>
    </row>
    <row r="52753">
      <c r="A52753" s="1"/>
      <c r="B52753" s="1"/>
      <c r="C52753" s="1"/>
      <c r="D52753" s="8"/>
      <c r="E52753" s="1"/>
      <c r="F52753" s="1"/>
      <c r="G52753" s="1"/>
      <c r="H52753" s="1"/>
    </row>
    <row r="52754">
      <c r="A52754" s="1"/>
      <c r="B52754" s="1"/>
      <c r="C52754" s="1"/>
      <c r="D52754" s="8"/>
      <c r="E52754" s="1"/>
      <c r="F52754" s="1"/>
      <c r="G52754" s="1"/>
      <c r="H52754" s="1"/>
    </row>
    <row r="52755">
      <c r="A52755" s="1"/>
      <c r="B52755" s="1"/>
      <c r="C52755" s="1"/>
      <c r="D52755" s="8"/>
      <c r="E52755" s="1"/>
      <c r="F52755" s="1"/>
      <c r="G52755" s="1"/>
      <c r="H52755" s="1"/>
    </row>
    <row r="52756">
      <c r="A52756" s="1"/>
      <c r="B52756" s="1"/>
      <c r="C52756" s="1"/>
      <c r="D52756" s="8"/>
      <c r="E52756" s="1"/>
      <c r="F52756" s="1"/>
      <c r="G52756" s="1"/>
      <c r="H52756" s="1"/>
    </row>
    <row r="52757">
      <c r="A52757" s="1"/>
      <c r="B52757" s="1"/>
      <c r="C52757" s="1"/>
      <c r="D52757" s="8"/>
      <c r="E52757" s="1"/>
      <c r="F52757" s="1"/>
      <c r="G52757" s="1"/>
      <c r="H52757" s="1"/>
    </row>
    <row r="52758">
      <c r="A52758" s="1"/>
      <c r="B52758" s="1"/>
      <c r="C52758" s="1"/>
      <c r="D52758" s="8"/>
      <c r="E52758" s="1"/>
      <c r="F52758" s="1"/>
      <c r="G52758" s="1"/>
      <c r="H52758" s="1"/>
    </row>
    <row r="52759">
      <c r="A52759" s="1"/>
      <c r="B52759" s="1"/>
      <c r="C52759" s="1"/>
      <c r="D52759" s="8"/>
      <c r="E52759" s="1"/>
      <c r="F52759" s="1"/>
      <c r="G52759" s="1"/>
      <c r="H52759" s="1"/>
    </row>
    <row r="52760">
      <c r="A52760" s="1"/>
      <c r="B52760" s="1"/>
      <c r="C52760" s="1"/>
      <c r="D52760" s="8"/>
      <c r="E52760" s="1"/>
      <c r="F52760" s="1"/>
      <c r="G52760" s="1"/>
      <c r="H52760" s="1"/>
    </row>
    <row r="52761">
      <c r="A52761" s="1"/>
      <c r="B52761" s="1"/>
      <c r="C52761" s="1"/>
      <c r="D52761" s="8"/>
      <c r="E52761" s="1"/>
      <c r="F52761" s="1"/>
      <c r="G52761" s="1"/>
      <c r="H52761" s="1"/>
    </row>
    <row r="52762">
      <c r="A52762" s="1"/>
      <c r="B52762" s="1"/>
      <c r="C52762" s="1"/>
      <c r="D52762" s="8"/>
      <c r="E52762" s="1"/>
      <c r="F52762" s="1"/>
      <c r="G52762" s="1"/>
      <c r="H52762" s="1"/>
    </row>
    <row r="52763">
      <c r="A52763" s="1"/>
      <c r="B52763" s="1"/>
      <c r="C52763" s="1"/>
      <c r="D52763" s="8"/>
      <c r="E52763" s="1"/>
      <c r="F52763" s="1"/>
      <c r="G52763" s="1"/>
      <c r="H52763" s="1"/>
    </row>
    <row r="52764">
      <c r="A52764" s="1"/>
      <c r="B52764" s="1"/>
      <c r="C52764" s="1"/>
      <c r="D52764" s="8"/>
      <c r="E52764" s="1"/>
      <c r="F52764" s="1"/>
      <c r="G52764" s="1"/>
      <c r="H52764" s="1"/>
    </row>
    <row r="52765">
      <c r="A52765" s="1"/>
      <c r="B52765" s="1"/>
      <c r="C52765" s="1"/>
      <c r="D52765" s="8"/>
      <c r="E52765" s="1"/>
      <c r="F52765" s="1"/>
      <c r="G52765" s="1"/>
      <c r="H52765" s="1"/>
    </row>
    <row r="52766">
      <c r="A52766" s="1"/>
      <c r="B52766" s="1"/>
      <c r="C52766" s="1"/>
      <c r="D52766" s="8"/>
      <c r="E52766" s="1"/>
      <c r="F52766" s="1"/>
      <c r="G52766" s="1"/>
      <c r="H52766" s="1"/>
    </row>
    <row r="52767">
      <c r="A52767" s="1"/>
      <c r="B52767" s="1"/>
      <c r="C52767" s="1"/>
      <c r="D52767" s="8"/>
      <c r="E52767" s="1"/>
      <c r="F52767" s="1"/>
      <c r="G52767" s="1"/>
      <c r="H52767" s="1"/>
    </row>
    <row r="52768">
      <c r="A52768" s="1"/>
      <c r="B52768" s="1"/>
      <c r="C52768" s="1"/>
      <c r="D52768" s="8"/>
      <c r="E52768" s="1"/>
      <c r="F52768" s="1"/>
      <c r="G52768" s="1"/>
      <c r="H52768" s="1"/>
    </row>
    <row r="52769">
      <c r="A52769" s="1"/>
      <c r="B52769" s="1"/>
      <c r="C52769" s="1"/>
      <c r="D52769" s="8"/>
      <c r="E52769" s="1"/>
      <c r="F52769" s="1"/>
      <c r="G52769" s="1"/>
      <c r="H52769" s="1"/>
    </row>
    <row r="52770">
      <c r="A52770" s="1"/>
      <c r="B52770" s="1"/>
      <c r="C52770" s="1"/>
      <c r="D52770" s="8"/>
      <c r="E52770" s="1"/>
      <c r="F52770" s="1"/>
      <c r="G52770" s="1"/>
      <c r="H52770" s="1"/>
    </row>
    <row r="52771">
      <c r="A52771" s="1"/>
      <c r="B52771" s="1"/>
      <c r="C52771" s="1"/>
      <c r="D52771" s="8"/>
      <c r="E52771" s="1"/>
      <c r="F52771" s="1"/>
      <c r="G52771" s="1"/>
      <c r="H52771" s="1"/>
    </row>
    <row r="52772">
      <c r="A52772" s="1"/>
      <c r="B52772" s="1"/>
      <c r="C52772" s="1"/>
      <c r="D52772" s="8"/>
      <c r="E52772" s="1"/>
      <c r="F52772" s="1"/>
      <c r="G52772" s="1"/>
      <c r="H52772" s="1"/>
    </row>
    <row r="52773">
      <c r="A52773" s="1"/>
      <c r="B52773" s="1"/>
      <c r="C52773" s="1"/>
      <c r="D52773" s="8"/>
      <c r="E52773" s="1"/>
      <c r="F52773" s="1"/>
      <c r="G52773" s="1"/>
      <c r="H52773" s="1"/>
    </row>
    <row r="52774">
      <c r="A52774" s="1"/>
      <c r="B52774" s="1"/>
      <c r="C52774" s="1"/>
      <c r="D52774" s="8"/>
      <c r="E52774" s="1"/>
      <c r="F52774" s="1"/>
      <c r="G52774" s="1"/>
      <c r="H52774" s="1"/>
    </row>
    <row r="52775">
      <c r="A52775" s="1"/>
      <c r="B52775" s="1"/>
      <c r="C52775" s="1"/>
      <c r="D52775" s="8"/>
      <c r="E52775" s="1"/>
      <c r="F52775" s="1"/>
      <c r="G52775" s="1"/>
      <c r="H52775" s="1"/>
    </row>
    <row r="52776">
      <c r="A52776" s="1"/>
      <c r="B52776" s="1"/>
      <c r="C52776" s="1"/>
      <c r="D52776" s="8"/>
      <c r="E52776" s="1"/>
      <c r="F52776" s="1"/>
      <c r="G52776" s="1"/>
      <c r="H52776" s="1"/>
    </row>
    <row r="52777">
      <c r="A52777" s="1"/>
      <c r="B52777" s="1"/>
      <c r="C52777" s="1"/>
      <c r="D52777" s="8"/>
      <c r="E52777" s="1"/>
      <c r="F52777" s="1"/>
      <c r="G52777" s="1"/>
      <c r="H52777" s="1"/>
    </row>
    <row r="52778">
      <c r="A52778" s="1"/>
      <c r="B52778" s="1"/>
      <c r="C52778" s="1"/>
      <c r="D52778" s="8"/>
      <c r="E52778" s="1"/>
      <c r="F52778" s="1"/>
      <c r="G52778" s="1"/>
      <c r="H52778" s="1"/>
    </row>
    <row r="52779">
      <c r="A52779" s="1"/>
      <c r="B52779" s="1"/>
      <c r="C52779" s="1"/>
      <c r="D52779" s="8"/>
      <c r="E52779" s="1"/>
      <c r="F52779" s="1"/>
      <c r="G52779" s="1"/>
      <c r="H52779" s="1"/>
    </row>
    <row r="52780">
      <c r="A52780" s="1"/>
      <c r="B52780" s="1"/>
      <c r="C52780" s="1"/>
      <c r="D52780" s="8"/>
      <c r="E52780" s="1"/>
      <c r="F52780" s="1"/>
      <c r="G52780" s="1"/>
      <c r="H52780" s="1"/>
    </row>
    <row r="52781">
      <c r="A52781" s="1"/>
      <c r="B52781" s="1"/>
      <c r="C52781" s="1"/>
      <c r="D52781" s="8"/>
      <c r="E52781" s="1"/>
      <c r="F52781" s="1"/>
      <c r="G52781" s="1"/>
      <c r="H52781" s="1"/>
    </row>
    <row r="52782">
      <c r="A52782" s="1"/>
      <c r="B52782" s="1"/>
      <c r="C52782" s="1"/>
      <c r="D52782" s="8"/>
      <c r="E52782" s="1"/>
      <c r="F52782" s="1"/>
      <c r="G52782" s="1"/>
      <c r="H52782" s="1"/>
    </row>
    <row r="52783">
      <c r="A52783" s="1"/>
      <c r="B52783" s="1"/>
      <c r="C52783" s="1"/>
      <c r="D52783" s="8"/>
      <c r="E52783" s="1"/>
      <c r="F52783" s="1"/>
      <c r="G52783" s="1"/>
      <c r="H52783" s="1"/>
    </row>
    <row r="52784">
      <c r="A52784" s="1"/>
      <c r="B52784" s="1"/>
      <c r="C52784" s="1"/>
      <c r="D52784" s="8"/>
      <c r="E52784" s="1"/>
      <c r="F52784" s="1"/>
      <c r="G52784" s="1"/>
      <c r="H52784" s="1"/>
    </row>
    <row r="52785">
      <c r="A52785" s="1"/>
      <c r="B52785" s="1"/>
      <c r="C52785" s="1"/>
      <c r="D52785" s="8"/>
      <c r="E52785" s="1"/>
      <c r="F52785" s="1"/>
      <c r="G52785" s="1"/>
      <c r="H52785" s="1"/>
    </row>
    <row r="52786">
      <c r="A52786" s="1"/>
      <c r="B52786" s="1"/>
      <c r="C52786" s="1"/>
      <c r="D52786" s="8"/>
      <c r="E52786" s="1"/>
      <c r="F52786" s="1"/>
      <c r="G52786" s="1"/>
      <c r="H52786" s="1"/>
    </row>
    <row r="52787">
      <c r="A52787" s="1"/>
      <c r="B52787" s="1"/>
      <c r="C52787" s="1"/>
      <c r="D52787" s="8"/>
      <c r="E52787" s="1"/>
      <c r="F52787" s="1"/>
      <c r="G52787" s="1"/>
      <c r="H52787" s="1"/>
    </row>
    <row r="52788">
      <c r="A52788" s="1"/>
      <c r="B52788" s="1"/>
      <c r="C52788" s="1"/>
      <c r="D52788" s="8"/>
      <c r="E52788" s="1"/>
      <c r="F52788" s="1"/>
      <c r="G52788" s="1"/>
      <c r="H52788" s="1"/>
    </row>
    <row r="52789">
      <c r="A52789" s="1"/>
      <c r="B52789" s="1"/>
      <c r="C52789" s="1"/>
      <c r="D52789" s="8"/>
      <c r="E52789" s="1"/>
      <c r="F52789" s="1"/>
      <c r="G52789" s="1"/>
      <c r="H52789" s="1"/>
    </row>
    <row r="52790">
      <c r="A52790" s="1"/>
      <c r="B52790" s="1"/>
      <c r="C52790" s="1"/>
      <c r="D52790" s="8"/>
      <c r="E52790" s="1"/>
      <c r="F52790" s="1"/>
      <c r="G52790" s="1"/>
      <c r="H52790" s="1"/>
    </row>
    <row r="52791">
      <c r="A52791" s="1"/>
      <c r="B52791" s="1"/>
      <c r="C52791" s="1"/>
      <c r="D52791" s="8"/>
      <c r="E52791" s="1"/>
      <c r="F52791" s="1"/>
      <c r="G52791" s="1"/>
      <c r="H52791" s="1"/>
    </row>
    <row r="52792">
      <c r="A52792" s="1"/>
      <c r="B52792" s="1"/>
      <c r="C52792" s="1"/>
      <c r="D52792" s="8"/>
      <c r="E52792" s="1"/>
      <c r="F52792" s="1"/>
      <c r="G52792" s="1"/>
      <c r="H52792" s="1"/>
    </row>
    <row r="52793">
      <c r="A52793" s="1"/>
      <c r="B52793" s="1"/>
      <c r="C52793" s="1"/>
      <c r="D52793" s="8"/>
      <c r="E52793" s="1"/>
      <c r="F52793" s="1"/>
      <c r="G52793" s="1"/>
      <c r="H52793" s="1"/>
    </row>
    <row r="52794">
      <c r="A52794" s="1"/>
      <c r="B52794" s="1"/>
      <c r="C52794" s="1"/>
      <c r="D52794" s="8"/>
      <c r="E52794" s="1"/>
      <c r="F52794" s="1"/>
      <c r="G52794" s="1"/>
      <c r="H52794" s="1"/>
    </row>
    <row r="52795">
      <c r="A52795" s="1"/>
      <c r="B52795" s="1"/>
      <c r="C52795" s="1"/>
      <c r="D52795" s="8"/>
      <c r="E52795" s="1"/>
      <c r="F52795" s="1"/>
      <c r="G52795" s="1"/>
      <c r="H52795" s="1"/>
    </row>
    <row r="52796">
      <c r="A52796" s="1"/>
      <c r="B52796" s="1"/>
      <c r="C52796" s="1"/>
      <c r="D52796" s="8"/>
      <c r="E52796" s="1"/>
      <c r="F52796" s="1"/>
      <c r="G52796" s="1"/>
      <c r="H52796" s="1"/>
    </row>
    <row r="52797">
      <c r="A52797" s="1"/>
      <c r="B52797" s="1"/>
      <c r="C52797" s="1"/>
      <c r="D52797" s="8"/>
      <c r="E52797" s="1"/>
      <c r="F52797" s="1"/>
      <c r="G52797" s="1"/>
      <c r="H52797" s="1"/>
    </row>
    <row r="52798">
      <c r="A52798" s="1"/>
      <c r="B52798" s="1"/>
      <c r="C52798" s="1"/>
      <c r="D52798" s="8"/>
      <c r="E52798" s="1"/>
      <c r="F52798" s="1"/>
      <c r="G52798" s="1"/>
      <c r="H52798" s="1"/>
    </row>
    <row r="52799">
      <c r="A52799" s="1"/>
      <c r="B52799" s="1"/>
      <c r="C52799" s="1"/>
      <c r="D52799" s="8"/>
      <c r="E52799" s="1"/>
      <c r="F52799" s="1"/>
      <c r="G52799" s="1"/>
      <c r="H52799" s="1"/>
    </row>
    <row r="52800">
      <c r="A52800" s="1"/>
      <c r="B52800" s="1"/>
      <c r="C52800" s="1"/>
      <c r="D52800" s="8"/>
      <c r="E52800" s="1"/>
      <c r="F52800" s="1"/>
      <c r="G52800" s="1"/>
      <c r="H52800" s="1"/>
    </row>
    <row r="52801">
      <c r="A52801" s="1"/>
      <c r="B52801" s="1"/>
      <c r="C52801" s="1"/>
      <c r="D52801" s="8"/>
      <c r="E52801" s="1"/>
      <c r="F52801" s="1"/>
      <c r="G52801" s="1"/>
      <c r="H52801" s="1"/>
    </row>
    <row r="52802">
      <c r="A52802" s="1"/>
      <c r="B52802" s="1"/>
      <c r="C52802" s="1"/>
      <c r="D52802" s="8"/>
      <c r="E52802" s="1"/>
      <c r="F52802" s="1"/>
      <c r="G52802" s="1"/>
      <c r="H52802" s="1"/>
    </row>
    <row r="52803">
      <c r="A52803" s="1"/>
      <c r="B52803" s="1"/>
      <c r="C52803" s="1"/>
      <c r="D52803" s="8"/>
      <c r="E52803" s="1"/>
      <c r="F52803" s="1"/>
      <c r="G52803" s="1"/>
      <c r="H52803" s="1"/>
    </row>
    <row r="52804">
      <c r="A52804" s="1"/>
      <c r="B52804" s="1"/>
      <c r="C52804" s="1"/>
      <c r="D52804" s="8"/>
      <c r="E52804" s="1"/>
      <c r="F52804" s="1"/>
      <c r="G52804" s="1"/>
      <c r="H52804" s="1"/>
    </row>
    <row r="52805">
      <c r="A52805" s="1"/>
      <c r="B52805" s="1"/>
      <c r="C52805" s="1"/>
      <c r="D52805" s="8"/>
      <c r="E52805" s="1"/>
      <c r="F52805" s="1"/>
      <c r="G52805" s="1"/>
      <c r="H52805" s="1"/>
    </row>
    <row r="52806">
      <c r="A52806" s="1"/>
      <c r="B52806" s="1"/>
      <c r="C52806" s="1"/>
      <c r="D52806" s="8"/>
      <c r="E52806" s="1"/>
      <c r="F52806" s="1"/>
      <c r="G52806" s="1"/>
      <c r="H52806" s="1"/>
    </row>
    <row r="52807">
      <c r="A52807" s="1"/>
      <c r="B52807" s="1"/>
      <c r="C52807" s="1"/>
      <c r="D52807" s="8"/>
      <c r="E52807" s="1"/>
      <c r="F52807" s="1"/>
      <c r="G52807" s="1"/>
      <c r="H52807" s="1"/>
    </row>
    <row r="52808">
      <c r="A52808" s="1"/>
      <c r="B52808" s="1"/>
      <c r="C52808" s="1"/>
      <c r="D52808" s="8"/>
      <c r="E52808" s="1"/>
      <c r="F52808" s="1"/>
      <c r="G52808" s="1"/>
      <c r="H52808" s="1"/>
    </row>
    <row r="52809">
      <c r="A52809" s="1"/>
      <c r="B52809" s="1"/>
      <c r="C52809" s="1"/>
      <c r="D52809" s="8"/>
      <c r="E52809" s="1"/>
      <c r="F52809" s="1"/>
      <c r="G52809" s="1"/>
      <c r="H52809" s="1"/>
    </row>
    <row r="52810">
      <c r="A52810" s="1"/>
      <c r="B52810" s="1"/>
      <c r="C52810" s="1"/>
      <c r="D52810" s="8"/>
      <c r="E52810" s="1"/>
      <c r="F52810" s="1"/>
      <c r="G52810" s="1"/>
      <c r="H52810" s="1"/>
    </row>
    <row r="52811">
      <c r="A52811" s="1"/>
      <c r="B52811" s="1"/>
      <c r="C52811" s="1"/>
      <c r="D52811" s="8"/>
      <c r="E52811" s="1"/>
      <c r="F52811" s="1"/>
      <c r="G52811" s="1"/>
      <c r="H52811" s="1"/>
    </row>
    <row r="52812">
      <c r="A52812" s="1"/>
      <c r="B52812" s="1"/>
      <c r="C52812" s="1"/>
      <c r="D52812" s="8"/>
      <c r="E52812" s="1"/>
      <c r="F52812" s="1"/>
      <c r="G52812" s="1"/>
      <c r="H52812" s="1"/>
    </row>
    <row r="52813">
      <c r="A52813" s="1"/>
      <c r="B52813" s="1"/>
      <c r="C52813" s="1"/>
      <c r="D52813" s="8"/>
      <c r="E52813" s="1"/>
      <c r="F52813" s="1"/>
      <c r="G52813" s="1"/>
      <c r="H52813" s="1"/>
    </row>
    <row r="52814">
      <c r="A52814" s="1"/>
      <c r="B52814" s="1"/>
      <c r="C52814" s="1"/>
      <c r="D52814" s="8"/>
      <c r="E52814" s="1"/>
      <c r="F52814" s="1"/>
      <c r="G52814" s="1"/>
      <c r="H52814" s="1"/>
    </row>
    <row r="52815">
      <c r="A52815" s="1"/>
      <c r="B52815" s="1"/>
      <c r="C52815" s="1"/>
      <c r="D52815" s="8"/>
      <c r="E52815" s="1"/>
      <c r="F52815" s="1"/>
      <c r="G52815" s="1"/>
      <c r="H52815" s="1"/>
    </row>
    <row r="52816">
      <c r="A52816" s="1"/>
      <c r="B52816" s="1"/>
      <c r="C52816" s="1"/>
      <c r="D52816" s="8"/>
      <c r="E52816" s="1"/>
      <c r="F52816" s="1"/>
      <c r="G52816" s="1"/>
      <c r="H52816" s="1"/>
    </row>
    <row r="52817">
      <c r="A52817" s="1"/>
      <c r="B52817" s="1"/>
      <c r="C52817" s="1"/>
      <c r="D52817" s="8"/>
      <c r="E52817" s="1"/>
      <c r="F52817" s="1"/>
      <c r="G52817" s="1"/>
      <c r="H52817" s="1"/>
    </row>
    <row r="52818">
      <c r="A52818" s="1"/>
      <c r="B52818" s="1"/>
      <c r="C52818" s="1"/>
      <c r="D52818" s="8"/>
      <c r="E52818" s="1"/>
      <c r="F52818" s="1"/>
      <c r="G52818" s="1"/>
      <c r="H52818" s="1"/>
    </row>
    <row r="52819">
      <c r="A52819" s="1"/>
      <c r="B52819" s="1"/>
      <c r="C52819" s="1"/>
      <c r="D52819" s="8"/>
      <c r="E52819" s="1"/>
      <c r="F52819" s="1"/>
      <c r="G52819" s="1"/>
      <c r="H52819" s="1"/>
    </row>
    <row r="52820">
      <c r="A52820" s="1"/>
      <c r="B52820" s="1"/>
      <c r="C52820" s="1"/>
      <c r="D52820" s="8"/>
      <c r="E52820" s="1"/>
      <c r="F52820" s="1"/>
      <c r="G52820" s="1"/>
      <c r="H52820" s="1"/>
    </row>
    <row r="52821">
      <c r="A52821" s="1"/>
      <c r="B52821" s="1"/>
      <c r="C52821" s="1"/>
      <c r="D52821" s="8"/>
      <c r="E52821" s="1"/>
      <c r="F52821" s="1"/>
      <c r="G52821" s="1"/>
      <c r="H52821" s="1"/>
    </row>
    <row r="52822">
      <c r="A52822" s="1"/>
      <c r="B52822" s="1"/>
      <c r="C52822" s="1"/>
      <c r="D52822" s="8"/>
      <c r="E52822" s="1"/>
      <c r="F52822" s="1"/>
      <c r="G52822" s="1"/>
      <c r="H52822" s="1"/>
    </row>
    <row r="52823">
      <c r="A52823" s="1"/>
      <c r="B52823" s="1"/>
      <c r="C52823" s="1"/>
      <c r="D52823" s="8"/>
      <c r="E52823" s="1"/>
      <c r="F52823" s="1"/>
      <c r="G52823" s="1"/>
      <c r="H52823" s="1"/>
    </row>
    <row r="52824">
      <c r="A52824" s="1"/>
      <c r="B52824" s="1"/>
      <c r="C52824" s="1"/>
      <c r="D52824" s="8"/>
      <c r="E52824" s="1"/>
      <c r="F52824" s="1"/>
      <c r="G52824" s="1"/>
      <c r="H52824" s="1"/>
    </row>
    <row r="52825">
      <c r="A52825" s="1"/>
      <c r="B52825" s="1"/>
      <c r="C52825" s="1"/>
      <c r="D52825" s="8"/>
      <c r="E52825" s="1"/>
      <c r="F52825" s="1"/>
      <c r="G52825" s="1"/>
      <c r="H52825" s="1"/>
    </row>
    <row r="52826">
      <c r="A52826" s="1"/>
      <c r="B52826" s="1"/>
      <c r="C52826" s="1"/>
      <c r="D52826" s="8"/>
      <c r="E52826" s="1"/>
      <c r="F52826" s="1"/>
      <c r="G52826" s="1"/>
      <c r="H52826" s="1"/>
    </row>
    <row r="52827">
      <c r="A52827" s="1"/>
      <c r="B52827" s="1"/>
      <c r="C52827" s="1"/>
      <c r="D52827" s="8"/>
      <c r="E52827" s="1"/>
      <c r="F52827" s="1"/>
      <c r="G52827" s="1"/>
      <c r="H52827" s="1"/>
    </row>
    <row r="52828">
      <c r="A52828" s="1"/>
      <c r="B52828" s="1"/>
      <c r="C52828" s="1"/>
      <c r="D52828" s="8"/>
      <c r="E52828" s="1"/>
      <c r="F52828" s="1"/>
      <c r="G52828" s="1"/>
      <c r="H52828" s="1"/>
    </row>
    <row r="52829">
      <c r="A52829" s="1"/>
      <c r="B52829" s="1"/>
      <c r="C52829" s="1"/>
      <c r="D52829" s="8"/>
      <c r="E52829" s="1"/>
      <c r="F52829" s="1"/>
      <c r="G52829" s="1"/>
      <c r="H52829" s="1"/>
    </row>
    <row r="52830">
      <c r="A52830" s="1"/>
      <c r="B52830" s="1"/>
      <c r="C52830" s="1"/>
      <c r="D52830" s="8"/>
      <c r="E52830" s="1"/>
      <c r="F52830" s="1"/>
      <c r="G52830" s="1"/>
      <c r="H52830" s="1"/>
    </row>
    <row r="52831">
      <c r="A52831" s="1"/>
      <c r="B52831" s="1"/>
      <c r="C52831" s="1"/>
      <c r="D52831" s="8"/>
      <c r="E52831" s="1"/>
      <c r="F52831" s="1"/>
      <c r="G52831" s="1"/>
      <c r="H52831" s="1"/>
    </row>
    <row r="52832">
      <c r="A52832" s="1"/>
      <c r="B52832" s="1"/>
      <c r="C52832" s="1"/>
      <c r="D52832" s="8"/>
      <c r="E52832" s="1"/>
      <c r="F52832" s="1"/>
      <c r="G52832" s="1"/>
      <c r="H52832" s="1"/>
    </row>
    <row r="52833">
      <c r="A52833" s="1"/>
      <c r="B52833" s="1"/>
      <c r="C52833" s="1"/>
      <c r="D52833" s="8"/>
      <c r="E52833" s="1"/>
      <c r="F52833" s="1"/>
      <c r="G52833" s="1"/>
      <c r="H52833" s="1"/>
    </row>
    <row r="52834">
      <c r="A52834" s="1"/>
      <c r="B52834" s="1"/>
      <c r="C52834" s="1"/>
      <c r="D52834" s="8"/>
      <c r="E52834" s="1"/>
      <c r="F52834" s="1"/>
      <c r="G52834" s="1"/>
      <c r="H52834" s="1"/>
    </row>
    <row r="52835">
      <c r="A52835" s="1"/>
      <c r="B52835" s="1"/>
      <c r="C52835" s="1"/>
      <c r="D52835" s="8"/>
      <c r="E52835" s="1"/>
      <c r="F52835" s="1"/>
      <c r="G52835" s="1"/>
      <c r="H52835" s="1"/>
    </row>
    <row r="52836">
      <c r="A52836" s="1"/>
      <c r="B52836" s="1"/>
      <c r="C52836" s="1"/>
      <c r="D52836" s="8"/>
      <c r="E52836" s="1"/>
      <c r="F52836" s="1"/>
      <c r="G52836" s="1"/>
      <c r="H52836" s="1"/>
    </row>
    <row r="52837">
      <c r="A52837" s="1"/>
      <c r="B52837" s="1"/>
      <c r="C52837" s="1"/>
      <c r="D52837" s="8"/>
      <c r="E52837" s="1"/>
      <c r="F52837" s="1"/>
      <c r="G52837" s="1"/>
      <c r="H52837" s="1"/>
    </row>
    <row r="52838">
      <c r="A52838" s="1"/>
      <c r="B52838" s="1"/>
      <c r="C52838" s="1"/>
      <c r="D52838" s="8"/>
      <c r="E52838" s="1"/>
      <c r="F52838" s="1"/>
      <c r="G52838" s="1"/>
      <c r="H52838" s="1"/>
    </row>
    <row r="52839">
      <c r="A52839" s="1"/>
      <c r="B52839" s="1"/>
      <c r="C52839" s="1"/>
      <c r="D52839" s="8"/>
      <c r="E52839" s="1"/>
      <c r="F52839" s="1"/>
      <c r="G52839" s="1"/>
      <c r="H52839" s="1"/>
    </row>
    <row r="52840">
      <c r="A52840" s="1"/>
      <c r="B52840" s="1"/>
      <c r="C52840" s="1"/>
      <c r="D52840" s="8"/>
      <c r="E52840" s="1"/>
      <c r="F52840" s="1"/>
      <c r="G52840" s="1"/>
      <c r="H52840" s="1"/>
    </row>
    <row r="52841">
      <c r="A52841" s="1"/>
      <c r="B52841" s="1"/>
      <c r="C52841" s="1"/>
      <c r="D52841" s="8"/>
      <c r="E52841" s="1"/>
      <c r="F52841" s="1"/>
      <c r="G52841" s="1"/>
      <c r="H52841" s="1"/>
    </row>
    <row r="52842">
      <c r="A52842" s="1"/>
      <c r="B52842" s="1"/>
      <c r="C52842" s="1"/>
      <c r="D52842" s="8"/>
      <c r="E52842" s="1"/>
      <c r="F52842" s="1"/>
      <c r="G52842" s="1"/>
      <c r="H52842" s="1"/>
    </row>
    <row r="52843">
      <c r="A52843" s="1"/>
      <c r="B52843" s="1"/>
      <c r="C52843" s="1"/>
      <c r="D52843" s="8"/>
      <c r="E52843" s="1"/>
      <c r="F52843" s="1"/>
      <c r="G52843" s="1"/>
      <c r="H52843" s="1"/>
    </row>
    <row r="52844">
      <c r="A52844" s="1"/>
      <c r="B52844" s="1"/>
      <c r="C52844" s="1"/>
      <c r="D52844" s="8"/>
      <c r="E52844" s="1"/>
      <c r="F52844" s="1"/>
      <c r="G52844" s="1"/>
      <c r="H52844" s="1"/>
    </row>
    <row r="52845">
      <c r="A52845" s="1"/>
      <c r="B52845" s="1"/>
      <c r="C52845" s="1"/>
      <c r="D52845" s="8"/>
      <c r="E52845" s="1"/>
      <c r="F52845" s="1"/>
      <c r="G52845" s="1"/>
      <c r="H52845" s="1"/>
    </row>
    <row r="52846">
      <c r="A52846" s="1"/>
      <c r="B52846" s="1"/>
      <c r="C52846" s="1"/>
      <c r="D52846" s="8"/>
      <c r="E52846" s="1"/>
      <c r="F52846" s="1"/>
      <c r="G52846" s="1"/>
      <c r="H52846" s="1"/>
    </row>
    <row r="52847">
      <c r="A52847" s="1"/>
      <c r="B52847" s="1"/>
      <c r="C52847" s="1"/>
      <c r="D52847" s="8"/>
      <c r="E52847" s="1"/>
      <c r="F52847" s="1"/>
      <c r="G52847" s="1"/>
      <c r="H52847" s="1"/>
    </row>
    <row r="52848">
      <c r="A52848" s="1"/>
      <c r="B52848" s="1"/>
      <c r="C52848" s="1"/>
      <c r="D52848" s="8"/>
      <c r="E52848" s="1"/>
      <c r="F52848" s="1"/>
      <c r="G52848" s="1"/>
      <c r="H52848" s="1"/>
    </row>
    <row r="52849">
      <c r="A52849" s="1"/>
      <c r="B52849" s="1"/>
      <c r="C52849" s="1"/>
      <c r="D52849" s="8"/>
      <c r="E52849" s="1"/>
      <c r="F52849" s="1"/>
      <c r="G52849" s="1"/>
      <c r="H52849" s="1"/>
    </row>
    <row r="52850">
      <c r="A52850" s="1"/>
      <c r="B52850" s="1"/>
      <c r="C52850" s="1"/>
      <c r="D52850" s="8"/>
      <c r="E52850" s="1"/>
      <c r="F52850" s="1"/>
      <c r="G52850" s="1"/>
      <c r="H52850" s="1"/>
    </row>
    <row r="52851">
      <c r="A52851" s="1"/>
      <c r="B52851" s="1"/>
      <c r="C52851" s="1"/>
      <c r="D52851" s="8"/>
      <c r="E52851" s="1"/>
      <c r="F52851" s="1"/>
      <c r="G52851" s="1"/>
      <c r="H52851" s="1"/>
    </row>
    <row r="52852">
      <c r="A52852" s="1"/>
      <c r="B52852" s="1"/>
      <c r="C52852" s="1"/>
      <c r="D52852" s="8"/>
      <c r="E52852" s="1"/>
      <c r="F52852" s="1"/>
      <c r="G52852" s="1"/>
      <c r="H52852" s="1"/>
    </row>
    <row r="52853">
      <c r="A52853" s="1"/>
      <c r="B52853" s="1"/>
      <c r="C52853" s="1"/>
      <c r="D52853" s="8"/>
      <c r="E52853" s="1"/>
      <c r="F52853" s="1"/>
      <c r="G52853" s="1"/>
      <c r="H52853" s="1"/>
    </row>
    <row r="52854">
      <c r="A52854" s="1"/>
      <c r="B52854" s="1"/>
      <c r="C52854" s="1"/>
      <c r="D52854" s="8"/>
      <c r="E52854" s="1"/>
      <c r="F52854" s="1"/>
      <c r="G52854" s="1"/>
      <c r="H52854" s="1"/>
    </row>
    <row r="52855">
      <c r="A52855" s="1"/>
      <c r="B52855" s="1"/>
      <c r="C52855" s="1"/>
      <c r="D52855" s="8"/>
      <c r="E52855" s="1"/>
      <c r="F52855" s="1"/>
      <c r="G52855" s="1"/>
      <c r="H52855" s="1"/>
    </row>
    <row r="52856">
      <c r="A52856" s="1"/>
      <c r="B52856" s="1"/>
      <c r="C52856" s="1"/>
      <c r="D52856" s="8"/>
      <c r="E52856" s="1"/>
      <c r="F52856" s="1"/>
      <c r="G52856" s="1"/>
      <c r="H52856" s="1"/>
    </row>
    <row r="52857">
      <c r="A52857" s="1"/>
      <c r="B52857" s="1"/>
      <c r="C52857" s="1"/>
      <c r="D52857" s="8"/>
      <c r="E52857" s="1"/>
      <c r="F52857" s="1"/>
      <c r="G52857" s="1"/>
      <c r="H52857" s="1"/>
    </row>
    <row r="52858">
      <c r="A52858" s="1"/>
      <c r="B52858" s="1"/>
      <c r="C52858" s="1"/>
      <c r="D52858" s="8"/>
      <c r="E52858" s="1"/>
      <c r="F52858" s="1"/>
      <c r="G52858" s="1"/>
      <c r="H52858" s="1"/>
    </row>
    <row r="52859">
      <c r="A52859" s="1"/>
      <c r="B52859" s="1"/>
      <c r="C52859" s="1"/>
      <c r="D52859" s="8"/>
      <c r="E52859" s="1"/>
      <c r="F52859" s="1"/>
      <c r="G52859" s="1"/>
      <c r="H52859" s="1"/>
    </row>
    <row r="52860">
      <c r="A52860" s="1"/>
      <c r="B52860" s="1"/>
      <c r="C52860" s="1"/>
      <c r="D52860" s="8"/>
      <c r="E52860" s="1"/>
      <c r="F52860" s="1"/>
      <c r="G52860" s="1"/>
      <c r="H52860" s="1"/>
    </row>
    <row r="52861">
      <c r="A52861" s="1"/>
      <c r="B52861" s="1"/>
      <c r="C52861" s="1"/>
      <c r="D52861" s="8"/>
      <c r="E52861" s="1"/>
      <c r="F52861" s="1"/>
      <c r="G52861" s="1"/>
      <c r="H52861" s="1"/>
    </row>
    <row r="52862">
      <c r="A52862" s="1"/>
      <c r="B52862" s="1"/>
      <c r="C52862" s="1"/>
      <c r="D52862" s="8"/>
      <c r="E52862" s="1"/>
      <c r="F52862" s="1"/>
      <c r="G52862" s="1"/>
      <c r="H52862" s="1"/>
    </row>
    <row r="52863">
      <c r="A52863" s="1"/>
      <c r="B52863" s="1"/>
      <c r="C52863" s="1"/>
      <c r="D52863" s="8"/>
      <c r="E52863" s="1"/>
      <c r="F52863" s="1"/>
      <c r="G52863" s="1"/>
      <c r="H52863" s="1"/>
    </row>
    <row r="52864">
      <c r="A52864" s="1"/>
      <c r="B52864" s="1"/>
      <c r="C52864" s="1"/>
      <c r="D52864" s="8"/>
      <c r="E52864" s="1"/>
      <c r="F52864" s="1"/>
      <c r="G52864" s="1"/>
      <c r="H52864" s="1"/>
    </row>
    <row r="52865">
      <c r="A52865" s="1"/>
      <c r="B52865" s="1"/>
      <c r="C52865" s="1"/>
      <c r="D52865" s="8"/>
      <c r="E52865" s="1"/>
      <c r="F52865" s="1"/>
      <c r="G52865" s="1"/>
      <c r="H52865" s="1"/>
    </row>
    <row r="52866">
      <c r="A52866" s="1"/>
      <c r="B52866" s="1"/>
      <c r="C52866" s="1"/>
      <c r="D52866" s="8"/>
      <c r="E52866" s="1"/>
      <c r="F52866" s="1"/>
      <c r="G52866" s="1"/>
      <c r="H52866" s="1"/>
    </row>
    <row r="52867">
      <c r="A52867" s="1"/>
      <c r="B52867" s="1"/>
      <c r="C52867" s="1"/>
      <c r="D52867" s="8"/>
      <c r="E52867" s="1"/>
      <c r="F52867" s="1"/>
      <c r="G52867" s="1"/>
      <c r="H52867" s="1"/>
    </row>
    <row r="52868">
      <c r="A52868" s="1"/>
      <c r="B52868" s="1"/>
      <c r="C52868" s="1"/>
      <c r="D52868" s="8"/>
      <c r="E52868" s="1"/>
      <c r="F52868" s="1"/>
      <c r="G52868" s="1"/>
      <c r="H52868" s="1"/>
    </row>
    <row r="52869">
      <c r="A52869" s="1"/>
      <c r="B52869" s="1"/>
      <c r="C52869" s="1"/>
      <c r="D52869" s="8"/>
      <c r="E52869" s="1"/>
      <c r="F52869" s="1"/>
      <c r="G52869" s="1"/>
      <c r="H52869" s="1"/>
    </row>
    <row r="52870">
      <c r="A52870" s="1"/>
      <c r="B52870" s="1"/>
      <c r="C52870" s="1"/>
      <c r="D52870" s="8"/>
      <c r="E52870" s="1"/>
      <c r="F52870" s="1"/>
      <c r="G52870" s="1"/>
      <c r="H52870" s="1"/>
    </row>
    <row r="52871">
      <c r="A52871" s="1"/>
      <c r="B52871" s="1"/>
      <c r="C52871" s="1"/>
      <c r="D52871" s="8"/>
      <c r="E52871" s="1"/>
      <c r="F52871" s="1"/>
      <c r="G52871" s="1"/>
      <c r="H52871" s="1"/>
    </row>
    <row r="52872">
      <c r="A52872" s="1"/>
      <c r="B52872" s="1"/>
      <c r="C52872" s="1"/>
      <c r="D52872" s="8"/>
      <c r="E52872" s="1"/>
      <c r="F52872" s="1"/>
      <c r="G52872" s="1"/>
      <c r="H52872" s="1"/>
    </row>
    <row r="52873">
      <c r="A52873" s="1"/>
      <c r="B52873" s="1"/>
      <c r="C52873" s="1"/>
      <c r="D52873" s="8"/>
      <c r="E52873" s="1"/>
      <c r="F52873" s="1"/>
      <c r="G52873" s="1"/>
      <c r="H52873" s="1"/>
    </row>
    <row r="52874">
      <c r="A52874" s="1"/>
      <c r="B52874" s="1"/>
      <c r="C52874" s="1"/>
      <c r="D52874" s="8"/>
      <c r="E52874" s="1"/>
      <c r="F52874" s="1"/>
      <c r="G52874" s="1"/>
      <c r="H52874" s="1"/>
    </row>
    <row r="52875">
      <c r="A52875" s="1"/>
      <c r="B52875" s="1"/>
      <c r="C52875" s="1"/>
      <c r="D52875" s="8"/>
      <c r="E52875" s="1"/>
      <c r="F52875" s="1"/>
      <c r="G52875" s="1"/>
      <c r="H52875" s="1"/>
    </row>
    <row r="52876">
      <c r="A52876" s="1"/>
      <c r="B52876" s="1"/>
      <c r="C52876" s="1"/>
      <c r="D52876" s="8"/>
      <c r="E52876" s="1"/>
      <c r="F52876" s="1"/>
      <c r="G52876" s="1"/>
      <c r="H52876" s="1"/>
    </row>
    <row r="52877">
      <c r="A52877" s="1"/>
      <c r="B52877" s="1"/>
      <c r="C52877" s="1"/>
      <c r="D52877" s="8"/>
      <c r="E52877" s="1"/>
      <c r="F52877" s="1"/>
      <c r="G52877" s="1"/>
      <c r="H52877" s="1"/>
    </row>
    <row r="52878">
      <c r="A52878" s="1"/>
      <c r="B52878" s="1"/>
      <c r="C52878" s="1"/>
      <c r="D52878" s="8"/>
      <c r="E52878" s="1"/>
      <c r="F52878" s="1"/>
      <c r="G52878" s="1"/>
      <c r="H52878" s="1"/>
    </row>
    <row r="52879">
      <c r="A52879" s="1"/>
      <c r="B52879" s="1"/>
      <c r="C52879" s="1"/>
      <c r="D52879" s="8"/>
      <c r="E52879" s="1"/>
      <c r="F52879" s="1"/>
      <c r="G52879" s="1"/>
      <c r="H52879" s="1"/>
    </row>
    <row r="52880">
      <c r="A52880" s="1"/>
      <c r="B52880" s="1"/>
      <c r="C52880" s="1"/>
      <c r="D52880" s="8"/>
      <c r="E52880" s="1"/>
      <c r="F52880" s="1"/>
      <c r="G52880" s="1"/>
      <c r="H52880" s="1"/>
    </row>
    <row r="52881">
      <c r="A52881" s="1"/>
      <c r="B52881" s="1"/>
      <c r="C52881" s="1"/>
      <c r="D52881" s="8"/>
      <c r="E52881" s="1"/>
      <c r="F52881" s="1"/>
      <c r="G52881" s="1"/>
      <c r="H52881" s="1"/>
    </row>
    <row r="52882">
      <c r="A52882" s="1"/>
      <c r="B52882" s="1"/>
      <c r="C52882" s="1"/>
      <c r="D52882" s="8"/>
      <c r="E52882" s="1"/>
      <c r="F52882" s="1"/>
      <c r="G52882" s="1"/>
      <c r="H52882" s="1"/>
    </row>
    <row r="52883">
      <c r="A52883" s="1"/>
      <c r="B52883" s="1"/>
      <c r="C52883" s="1"/>
      <c r="D52883" s="8"/>
      <c r="E52883" s="1"/>
      <c r="F52883" s="1"/>
      <c r="G52883" s="1"/>
      <c r="H52883" s="1"/>
    </row>
    <row r="52884">
      <c r="A52884" s="1"/>
      <c r="B52884" s="1"/>
      <c r="C52884" s="1"/>
      <c r="D52884" s="8"/>
      <c r="E52884" s="1"/>
      <c r="F52884" s="1"/>
      <c r="G52884" s="1"/>
      <c r="H52884" s="1"/>
    </row>
    <row r="52885">
      <c r="A52885" s="1"/>
      <c r="B52885" s="1"/>
      <c r="C52885" s="1"/>
      <c r="D52885" s="8"/>
      <c r="E52885" s="1"/>
      <c r="F52885" s="1"/>
      <c r="G52885" s="1"/>
      <c r="H52885" s="1"/>
    </row>
    <row r="52886">
      <c r="A52886" s="1"/>
      <c r="B52886" s="1"/>
      <c r="C52886" s="1"/>
      <c r="D52886" s="8"/>
      <c r="E52886" s="1"/>
      <c r="F52886" s="1"/>
      <c r="G52886" s="1"/>
      <c r="H52886" s="1"/>
    </row>
    <row r="52887">
      <c r="A52887" s="1"/>
      <c r="B52887" s="1"/>
      <c r="C52887" s="1"/>
      <c r="D52887" s="8"/>
      <c r="E52887" s="1"/>
      <c r="F52887" s="1"/>
      <c r="G52887" s="1"/>
      <c r="H52887" s="1"/>
    </row>
    <row r="52888">
      <c r="A52888" s="1"/>
      <c r="B52888" s="1"/>
      <c r="C52888" s="1"/>
      <c r="D52888" s="8"/>
      <c r="E52888" s="1"/>
      <c r="F52888" s="1"/>
      <c r="G52888" s="1"/>
      <c r="H52888" s="1"/>
    </row>
    <row r="52889">
      <c r="A52889" s="1"/>
      <c r="B52889" s="1"/>
      <c r="C52889" s="1"/>
      <c r="D52889" s="8"/>
      <c r="E52889" s="1"/>
      <c r="F52889" s="1"/>
      <c r="G52889" s="1"/>
      <c r="H52889" s="1"/>
    </row>
    <row r="52890">
      <c r="A52890" s="1"/>
      <c r="B52890" s="1"/>
      <c r="C52890" s="1"/>
      <c r="D52890" s="8"/>
      <c r="E52890" s="1"/>
      <c r="F52890" s="1"/>
      <c r="G52890" s="1"/>
      <c r="H52890" s="1"/>
    </row>
    <row r="52891">
      <c r="A52891" s="1"/>
      <c r="B52891" s="1"/>
      <c r="C52891" s="1"/>
      <c r="D52891" s="8"/>
      <c r="E52891" s="1"/>
      <c r="F52891" s="1"/>
      <c r="G52891" s="1"/>
      <c r="H52891" s="1"/>
    </row>
    <row r="52892">
      <c r="A52892" s="1"/>
      <c r="B52892" s="1"/>
      <c r="C52892" s="1"/>
      <c r="D52892" s="8"/>
      <c r="E52892" s="1"/>
      <c r="F52892" s="1"/>
      <c r="G52892" s="1"/>
      <c r="H52892" s="1"/>
    </row>
    <row r="52893">
      <c r="A52893" s="1"/>
      <c r="B52893" s="1"/>
      <c r="C52893" s="1"/>
      <c r="D52893" s="8"/>
      <c r="E52893" s="1"/>
      <c r="F52893" s="1"/>
      <c r="G52893" s="1"/>
      <c r="H52893" s="1"/>
    </row>
    <row r="52894">
      <c r="A52894" s="1"/>
      <c r="B52894" s="1"/>
      <c r="C52894" s="1"/>
      <c r="D52894" s="8"/>
      <c r="E52894" s="1"/>
      <c r="F52894" s="1"/>
      <c r="G52894" s="1"/>
      <c r="H52894" s="1"/>
    </row>
    <row r="52895">
      <c r="A52895" s="1"/>
      <c r="B52895" s="1"/>
      <c r="C52895" s="1"/>
      <c r="D52895" s="8"/>
      <c r="E52895" s="1"/>
      <c r="F52895" s="1"/>
      <c r="G52895" s="1"/>
      <c r="H52895" s="1"/>
    </row>
    <row r="52896">
      <c r="A52896" s="1"/>
      <c r="B52896" s="1"/>
      <c r="C52896" s="1"/>
      <c r="D52896" s="8"/>
      <c r="E52896" s="1"/>
      <c r="F52896" s="1"/>
      <c r="G52896" s="1"/>
      <c r="H52896" s="1"/>
    </row>
    <row r="52897">
      <c r="A52897" s="1"/>
      <c r="B52897" s="1"/>
      <c r="C52897" s="1"/>
      <c r="D52897" s="8"/>
      <c r="E52897" s="1"/>
      <c r="F52897" s="1"/>
      <c r="G52897" s="1"/>
      <c r="H52897" s="1"/>
    </row>
    <row r="52898">
      <c r="A52898" s="1"/>
      <c r="B52898" s="1"/>
      <c r="C52898" s="1"/>
      <c r="D52898" s="8"/>
      <c r="E52898" s="1"/>
      <c r="F52898" s="1"/>
      <c r="G52898" s="1"/>
      <c r="H52898" s="1"/>
    </row>
    <row r="52899">
      <c r="A52899" s="1"/>
      <c r="B52899" s="1"/>
      <c r="C52899" s="1"/>
      <c r="D52899" s="8"/>
      <c r="E52899" s="1"/>
      <c r="F52899" s="1"/>
      <c r="G52899" s="1"/>
      <c r="H52899" s="1"/>
    </row>
    <row r="52900">
      <c r="A52900" s="1"/>
      <c r="B52900" s="1"/>
      <c r="C52900" s="1"/>
      <c r="D52900" s="8"/>
      <c r="E52900" s="1"/>
      <c r="F52900" s="1"/>
      <c r="G52900" s="1"/>
      <c r="H52900" s="1"/>
    </row>
    <row r="52901">
      <c r="A52901" s="1"/>
      <c r="B52901" s="1"/>
      <c r="C52901" s="1"/>
      <c r="D52901" s="8"/>
      <c r="E52901" s="1"/>
      <c r="F52901" s="1"/>
      <c r="G52901" s="1"/>
      <c r="H52901" s="1"/>
    </row>
    <row r="52902">
      <c r="A52902" s="1"/>
      <c r="B52902" s="1"/>
      <c r="C52902" s="1"/>
      <c r="D52902" s="8"/>
      <c r="E52902" s="1"/>
      <c r="F52902" s="1"/>
      <c r="G52902" s="1"/>
      <c r="H52902" s="1"/>
    </row>
    <row r="52903">
      <c r="A52903" s="1"/>
      <c r="B52903" s="1"/>
      <c r="C52903" s="1"/>
      <c r="D52903" s="8"/>
      <c r="E52903" s="1"/>
      <c r="F52903" s="1"/>
      <c r="G52903" s="1"/>
      <c r="H52903" s="1"/>
    </row>
    <row r="52904">
      <c r="A52904" s="1"/>
      <c r="B52904" s="1"/>
      <c r="C52904" s="1"/>
      <c r="D52904" s="8"/>
      <c r="E52904" s="1"/>
      <c r="F52904" s="1"/>
      <c r="G52904" s="1"/>
      <c r="H52904" s="1"/>
    </row>
    <row r="52905">
      <c r="A52905" s="1"/>
      <c r="B52905" s="1"/>
      <c r="C52905" s="1"/>
      <c r="D52905" s="8"/>
      <c r="E52905" s="1"/>
      <c r="F52905" s="1"/>
      <c r="G52905" s="1"/>
      <c r="H52905" s="1"/>
    </row>
    <row r="52906">
      <c r="A52906" s="1"/>
      <c r="B52906" s="1"/>
      <c r="C52906" s="1"/>
      <c r="D52906" s="8"/>
      <c r="E52906" s="1"/>
      <c r="F52906" s="1"/>
      <c r="G52906" s="1"/>
      <c r="H52906" s="1"/>
    </row>
    <row r="52907">
      <c r="A52907" s="1"/>
      <c r="B52907" s="1"/>
      <c r="C52907" s="1"/>
      <c r="D52907" s="8"/>
      <c r="E52907" s="1"/>
      <c r="F52907" s="1"/>
      <c r="G52907" s="1"/>
      <c r="H52907" s="1"/>
    </row>
    <row r="52908">
      <c r="A52908" s="1"/>
      <c r="B52908" s="1"/>
      <c r="C52908" s="1"/>
      <c r="D52908" s="8"/>
      <c r="E52908" s="1"/>
      <c r="F52908" s="1"/>
      <c r="G52908" s="1"/>
      <c r="H52908" s="1"/>
    </row>
    <row r="52909">
      <c r="A52909" s="1"/>
      <c r="B52909" s="1"/>
      <c r="C52909" s="1"/>
      <c r="D52909" s="8"/>
      <c r="E52909" s="1"/>
      <c r="F52909" s="1"/>
      <c r="G52909" s="1"/>
      <c r="H52909" s="1"/>
    </row>
    <row r="52910">
      <c r="A52910" s="1"/>
      <c r="B52910" s="1"/>
      <c r="C52910" s="1"/>
      <c r="D52910" s="8"/>
      <c r="E52910" s="1"/>
      <c r="F52910" s="1"/>
      <c r="G52910" s="1"/>
      <c r="H52910" s="1"/>
    </row>
    <row r="52911">
      <c r="A52911" s="1"/>
      <c r="B52911" s="1"/>
      <c r="C52911" s="1"/>
      <c r="D52911" s="8"/>
      <c r="E52911" s="1"/>
      <c r="F52911" s="1"/>
      <c r="G52911" s="1"/>
      <c r="H52911" s="1"/>
    </row>
    <row r="52912">
      <c r="A52912" s="1"/>
      <c r="B52912" s="1"/>
      <c r="C52912" s="1"/>
      <c r="D52912" s="8"/>
      <c r="E52912" s="1"/>
      <c r="F52912" s="1"/>
      <c r="G52912" s="1"/>
      <c r="H52912" s="1"/>
    </row>
    <row r="52913">
      <c r="A52913" s="1"/>
      <c r="B52913" s="1"/>
      <c r="C52913" s="1"/>
      <c r="D52913" s="8"/>
      <c r="E52913" s="1"/>
      <c r="F52913" s="1"/>
      <c r="G52913" s="1"/>
      <c r="H52913" s="1"/>
    </row>
    <row r="52914">
      <c r="A52914" s="1"/>
      <c r="B52914" s="1"/>
      <c r="C52914" s="1"/>
      <c r="D52914" s="8"/>
      <c r="E52914" s="1"/>
      <c r="F52914" s="1"/>
      <c r="G52914" s="1"/>
      <c r="H52914" s="1"/>
    </row>
    <row r="52915">
      <c r="A52915" s="1"/>
      <c r="B52915" s="1"/>
      <c r="C52915" s="1"/>
      <c r="D52915" s="8"/>
      <c r="E52915" s="1"/>
      <c r="F52915" s="1"/>
      <c r="G52915" s="1"/>
      <c r="H52915" s="1"/>
    </row>
    <row r="52916">
      <c r="A52916" s="1"/>
      <c r="B52916" s="1"/>
      <c r="C52916" s="1"/>
      <c r="D52916" s="8"/>
      <c r="E52916" s="1"/>
      <c r="F52916" s="1"/>
      <c r="G52916" s="1"/>
      <c r="H52916" s="1"/>
    </row>
    <row r="52917">
      <c r="A52917" s="1"/>
      <c r="B52917" s="1"/>
      <c r="C52917" s="1"/>
      <c r="D52917" s="8"/>
      <c r="E52917" s="1"/>
      <c r="F52917" s="1"/>
      <c r="G52917" s="1"/>
      <c r="H52917" s="1"/>
    </row>
    <row r="52918">
      <c r="A52918" s="1"/>
      <c r="B52918" s="1"/>
      <c r="C52918" s="1"/>
      <c r="D52918" s="8"/>
      <c r="E52918" s="1"/>
      <c r="F52918" s="1"/>
      <c r="G52918" s="1"/>
      <c r="H52918" s="1"/>
    </row>
    <row r="52919">
      <c r="A52919" s="1"/>
      <c r="B52919" s="1"/>
      <c r="C52919" s="1"/>
      <c r="D52919" s="8"/>
      <c r="E52919" s="1"/>
      <c r="F52919" s="1"/>
      <c r="G52919" s="1"/>
      <c r="H52919" s="1"/>
    </row>
    <row r="52920">
      <c r="A52920" s="1"/>
      <c r="B52920" s="1"/>
      <c r="C52920" s="1"/>
      <c r="D52920" s="8"/>
      <c r="E52920" s="1"/>
      <c r="F52920" s="1"/>
      <c r="G52920" s="1"/>
      <c r="H52920" s="1"/>
    </row>
    <row r="52921">
      <c r="A52921" s="1"/>
      <c r="B52921" s="1"/>
      <c r="C52921" s="1"/>
      <c r="D52921" s="8"/>
      <c r="E52921" s="1"/>
      <c r="F52921" s="1"/>
      <c r="G52921" s="1"/>
      <c r="H52921" s="1"/>
    </row>
    <row r="52922">
      <c r="A52922" s="1"/>
      <c r="B52922" s="1"/>
      <c r="C52922" s="1"/>
      <c r="D52922" s="8"/>
      <c r="E52922" s="1"/>
      <c r="F52922" s="1"/>
      <c r="G52922" s="1"/>
      <c r="H52922" s="1"/>
    </row>
    <row r="52923">
      <c r="A52923" s="1"/>
      <c r="B52923" s="1"/>
      <c r="C52923" s="1"/>
      <c r="D52923" s="8"/>
      <c r="E52923" s="1"/>
      <c r="F52923" s="1"/>
      <c r="G52923" s="1"/>
      <c r="H52923" s="1"/>
    </row>
    <row r="52924">
      <c r="A52924" s="1"/>
      <c r="B52924" s="1"/>
      <c r="C52924" s="1"/>
      <c r="D52924" s="8"/>
      <c r="E52924" s="1"/>
      <c r="F52924" s="1"/>
      <c r="G52924" s="1"/>
      <c r="H52924" s="1"/>
    </row>
    <row r="52925">
      <c r="A52925" s="1"/>
      <c r="B52925" s="1"/>
      <c r="C52925" s="1"/>
      <c r="D52925" s="8"/>
      <c r="E52925" s="1"/>
      <c r="F52925" s="1"/>
      <c r="G52925" s="1"/>
      <c r="H52925" s="1"/>
    </row>
    <row r="52926">
      <c r="A52926" s="1"/>
      <c r="B52926" s="1"/>
      <c r="C52926" s="1"/>
      <c r="D52926" s="8"/>
      <c r="E52926" s="1"/>
      <c r="F52926" s="1"/>
      <c r="G52926" s="1"/>
      <c r="H52926" s="1"/>
    </row>
    <row r="52927">
      <c r="A52927" s="1"/>
      <c r="B52927" s="1"/>
      <c r="C52927" s="1"/>
      <c r="D52927" s="8"/>
      <c r="E52927" s="1"/>
      <c r="F52927" s="1"/>
      <c r="G52927" s="1"/>
      <c r="H52927" s="1"/>
    </row>
    <row r="52928">
      <c r="A52928" s="1"/>
      <c r="B52928" s="1"/>
      <c r="C52928" s="1"/>
      <c r="D52928" s="8"/>
      <c r="E52928" s="1"/>
      <c r="F52928" s="1"/>
      <c r="G52928" s="1"/>
      <c r="H52928" s="1"/>
    </row>
    <row r="52929">
      <c r="A52929" s="1"/>
      <c r="B52929" s="1"/>
      <c r="C52929" s="1"/>
      <c r="D52929" s="8"/>
      <c r="E52929" s="1"/>
      <c r="F52929" s="1"/>
      <c r="G52929" s="1"/>
      <c r="H52929" s="1"/>
    </row>
    <row r="52930">
      <c r="A52930" s="1"/>
      <c r="B52930" s="1"/>
      <c r="C52930" s="1"/>
      <c r="D52930" s="8"/>
      <c r="E52930" s="1"/>
      <c r="F52930" s="1"/>
      <c r="G52930" s="1"/>
      <c r="H52930" s="1"/>
    </row>
    <row r="52931">
      <c r="A52931" s="1"/>
      <c r="B52931" s="1"/>
      <c r="C52931" s="1"/>
      <c r="D52931" s="8"/>
      <c r="E52931" s="1"/>
      <c r="F52931" s="1"/>
      <c r="G52931" s="1"/>
      <c r="H52931" s="1"/>
    </row>
    <row r="52932">
      <c r="A52932" s="1"/>
      <c r="B52932" s="1"/>
      <c r="C52932" s="1"/>
      <c r="D52932" s="8"/>
      <c r="E52932" s="1"/>
      <c r="F52932" s="1"/>
      <c r="G52932" s="1"/>
      <c r="H52932" s="1"/>
    </row>
    <row r="52933">
      <c r="A52933" s="1"/>
      <c r="B52933" s="1"/>
      <c r="C52933" s="1"/>
      <c r="D52933" s="8"/>
      <c r="E52933" s="1"/>
      <c r="F52933" s="1"/>
      <c r="G52933" s="1"/>
      <c r="H52933" s="1"/>
    </row>
    <row r="52934">
      <c r="A52934" s="1"/>
      <c r="B52934" s="1"/>
      <c r="C52934" s="1"/>
      <c r="D52934" s="8"/>
      <c r="E52934" s="1"/>
      <c r="F52934" s="1"/>
      <c r="G52934" s="1"/>
      <c r="H52934" s="1"/>
    </row>
    <row r="52935">
      <c r="A52935" s="1"/>
      <c r="B52935" s="1"/>
      <c r="C52935" s="1"/>
      <c r="D52935" s="8"/>
      <c r="E52935" s="1"/>
      <c r="F52935" s="1"/>
      <c r="G52935" s="1"/>
      <c r="H52935" s="1"/>
    </row>
    <row r="52936">
      <c r="A52936" s="1"/>
      <c r="B52936" s="1"/>
      <c r="C52936" s="1"/>
      <c r="D52936" s="8"/>
      <c r="E52936" s="1"/>
      <c r="F52936" s="1"/>
      <c r="G52936" s="1"/>
      <c r="H52936" s="1"/>
    </row>
    <row r="52937">
      <c r="A52937" s="1"/>
      <c r="B52937" s="1"/>
      <c r="C52937" s="1"/>
      <c r="D52937" s="8"/>
      <c r="E52937" s="1"/>
      <c r="F52937" s="1"/>
      <c r="G52937" s="1"/>
      <c r="H52937" s="1"/>
    </row>
    <row r="52938">
      <c r="A52938" s="1"/>
      <c r="B52938" s="1"/>
      <c r="C52938" s="1"/>
      <c r="D52938" s="8"/>
      <c r="E52938" s="1"/>
      <c r="F52938" s="1"/>
      <c r="G52938" s="1"/>
      <c r="H52938" s="1"/>
    </row>
    <row r="52939">
      <c r="A52939" s="1"/>
      <c r="B52939" s="1"/>
      <c r="C52939" s="1"/>
      <c r="D52939" s="8"/>
      <c r="E52939" s="1"/>
      <c r="F52939" s="1"/>
      <c r="G52939" s="1"/>
      <c r="H52939" s="1"/>
    </row>
    <row r="52940">
      <c r="A52940" s="1"/>
      <c r="B52940" s="1"/>
      <c r="C52940" s="1"/>
      <c r="D52940" s="8"/>
      <c r="E52940" s="1"/>
      <c r="F52940" s="1"/>
      <c r="G52940" s="1"/>
      <c r="H52940" s="1"/>
    </row>
    <row r="52941">
      <c r="A52941" s="1"/>
      <c r="B52941" s="1"/>
      <c r="C52941" s="1"/>
      <c r="D52941" s="8"/>
      <c r="E52941" s="1"/>
      <c r="F52941" s="1"/>
      <c r="G52941" s="1"/>
      <c r="H52941" s="1"/>
    </row>
    <row r="52942">
      <c r="A52942" s="1"/>
      <c r="B52942" s="1"/>
      <c r="C52942" s="1"/>
      <c r="D52942" s="8"/>
      <c r="E52942" s="1"/>
      <c r="F52942" s="1"/>
      <c r="G52942" s="1"/>
      <c r="H52942" s="1"/>
    </row>
    <row r="52943">
      <c r="A52943" s="1"/>
      <c r="B52943" s="1"/>
      <c r="C52943" s="1"/>
      <c r="D52943" s="8"/>
      <c r="E52943" s="1"/>
      <c r="F52943" s="1"/>
      <c r="G52943" s="1"/>
      <c r="H52943" s="1"/>
    </row>
    <row r="52944">
      <c r="A52944" s="1"/>
      <c r="B52944" s="1"/>
      <c r="C52944" s="1"/>
      <c r="D52944" s="8"/>
      <c r="E52944" s="1"/>
      <c r="F52944" s="1"/>
      <c r="G52944" s="1"/>
      <c r="H52944" s="1"/>
    </row>
    <row r="52945">
      <c r="A52945" s="1"/>
      <c r="B52945" s="1"/>
      <c r="C52945" s="1"/>
      <c r="D52945" s="8"/>
      <c r="E52945" s="1"/>
      <c r="F52945" s="1"/>
      <c r="G52945" s="1"/>
      <c r="H52945" s="1"/>
    </row>
    <row r="52946">
      <c r="A52946" s="1"/>
      <c r="B52946" s="1"/>
      <c r="C52946" s="1"/>
      <c r="D52946" s="8"/>
      <c r="E52946" s="1"/>
      <c r="F52946" s="1"/>
      <c r="G52946" s="1"/>
      <c r="H52946" s="1"/>
    </row>
  </sheetData>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 r:id="rId12" ref="B13"/>
    <hyperlink r:id="rId13" ref="B14"/>
    <hyperlink r:id="rId14" ref="B15"/>
    <hyperlink r:id="rId15" ref="B16"/>
    <hyperlink r:id="rId16" ref="B17"/>
    <hyperlink r:id="rId17" ref="B18"/>
    <hyperlink r:id="rId18" ref="B19"/>
    <hyperlink r:id="rId19" ref="B20"/>
    <hyperlink r:id="rId20" ref="B21"/>
    <hyperlink r:id="rId21" ref="B22"/>
    <hyperlink r:id="rId22" ref="B23"/>
    <hyperlink r:id="rId23" ref="B24"/>
    <hyperlink r:id="rId24" ref="B25"/>
    <hyperlink r:id="rId25" ref="B26"/>
    <hyperlink r:id="rId26" ref="B27"/>
    <hyperlink r:id="rId27" ref="B28"/>
    <hyperlink r:id="rId28" ref="B29"/>
    <hyperlink r:id="rId29" ref="B30"/>
    <hyperlink r:id="rId30" ref="B31"/>
    <hyperlink r:id="rId31" ref="B32"/>
    <hyperlink r:id="rId32" ref="B33"/>
    <hyperlink r:id="rId33" ref="B34"/>
    <hyperlink r:id="rId34" ref="B35"/>
    <hyperlink r:id="rId35" ref="B36"/>
    <hyperlink r:id="rId36" ref="B37"/>
    <hyperlink r:id="rId37" ref="B38"/>
    <hyperlink r:id="rId38" ref="B39"/>
    <hyperlink r:id="rId39" ref="B40"/>
    <hyperlink r:id="rId40" ref="B41"/>
    <hyperlink r:id="rId41" ref="B42"/>
    <hyperlink r:id="rId42" ref="B43"/>
    <hyperlink r:id="rId43" ref="B44"/>
    <hyperlink r:id="rId44" ref="B45"/>
    <hyperlink r:id="rId45" ref="B46"/>
    <hyperlink r:id="rId46" ref="B47"/>
    <hyperlink r:id="rId47" ref="B48"/>
    <hyperlink r:id="rId48" ref="B49"/>
    <hyperlink r:id="rId49" ref="B50"/>
    <hyperlink r:id="rId50" ref="B51"/>
    <hyperlink r:id="rId51" ref="B52"/>
    <hyperlink r:id="rId52" ref="B53"/>
    <hyperlink r:id="rId53" ref="B54"/>
    <hyperlink r:id="rId54" ref="B55"/>
    <hyperlink r:id="rId55" ref="B56"/>
    <hyperlink r:id="rId56" ref="B57"/>
    <hyperlink r:id="rId57" ref="B58"/>
    <hyperlink r:id="rId58" ref="B59"/>
    <hyperlink r:id="rId59" ref="B60"/>
    <hyperlink r:id="rId60" ref="B61"/>
    <hyperlink r:id="rId61" ref="B62"/>
    <hyperlink r:id="rId62" ref="B63"/>
    <hyperlink r:id="rId63" ref="B64"/>
    <hyperlink r:id="rId64" ref="B65"/>
    <hyperlink r:id="rId65" ref="B66"/>
    <hyperlink r:id="rId66" ref="B67"/>
    <hyperlink r:id="rId67" ref="B68"/>
    <hyperlink r:id="rId68" ref="B69"/>
    <hyperlink r:id="rId69" ref="B70"/>
    <hyperlink r:id="rId70" ref="B71"/>
    <hyperlink r:id="rId71" ref="B72"/>
    <hyperlink r:id="rId72" ref="B73"/>
    <hyperlink r:id="rId73" ref="B74"/>
    <hyperlink r:id="rId74" ref="B75"/>
    <hyperlink r:id="rId75" ref="B76"/>
    <hyperlink r:id="rId76" ref="B77"/>
    <hyperlink r:id="rId77" ref="B78"/>
    <hyperlink r:id="rId78" ref="B79"/>
    <hyperlink r:id="rId79" ref="B80"/>
    <hyperlink r:id="rId80" ref="B81"/>
    <hyperlink r:id="rId81" ref="B82"/>
    <hyperlink r:id="rId82" ref="B83"/>
    <hyperlink r:id="rId83" ref="B84"/>
    <hyperlink r:id="rId84" ref="B85"/>
    <hyperlink r:id="rId85" ref="B86"/>
    <hyperlink r:id="rId86" ref="B87"/>
    <hyperlink r:id="rId87" ref="B88"/>
    <hyperlink r:id="rId88" ref="B89"/>
    <hyperlink r:id="rId89" ref="B90"/>
    <hyperlink r:id="rId90" ref="B91"/>
    <hyperlink r:id="rId91" ref="B92"/>
    <hyperlink r:id="rId92" ref="B93"/>
    <hyperlink r:id="rId93" ref="B94"/>
    <hyperlink r:id="rId94" ref="B95"/>
    <hyperlink r:id="rId95" ref="B96"/>
    <hyperlink r:id="rId96" ref="B97"/>
    <hyperlink r:id="rId97" ref="B98"/>
    <hyperlink r:id="rId98" ref="B99"/>
    <hyperlink r:id="rId99" ref="B100"/>
    <hyperlink r:id="rId100" ref="B101"/>
    <hyperlink r:id="rId101" ref="B102"/>
    <hyperlink r:id="rId102" ref="B103"/>
    <hyperlink r:id="rId103" ref="B104"/>
    <hyperlink r:id="rId104" ref="B105"/>
    <hyperlink r:id="rId105" ref="B106"/>
    <hyperlink r:id="rId106" ref="B107"/>
    <hyperlink r:id="rId107" ref="B108"/>
    <hyperlink r:id="rId108" ref="B109"/>
    <hyperlink r:id="rId109" ref="B110"/>
    <hyperlink r:id="rId110" ref="B111"/>
    <hyperlink r:id="rId111" ref="B112"/>
    <hyperlink r:id="rId112" ref="B113"/>
    <hyperlink r:id="rId113" ref="B114"/>
    <hyperlink r:id="rId114" ref="B115"/>
    <hyperlink r:id="rId115" ref="B116"/>
    <hyperlink r:id="rId116" ref="B117"/>
    <hyperlink r:id="rId117" ref="B118"/>
    <hyperlink r:id="rId118" ref="B119"/>
    <hyperlink r:id="rId119" ref="B120"/>
    <hyperlink r:id="rId120" ref="B121"/>
    <hyperlink r:id="rId121" ref="B122"/>
    <hyperlink r:id="rId122" ref="B123"/>
    <hyperlink r:id="rId123" ref="B124"/>
    <hyperlink r:id="rId124" ref="B125"/>
    <hyperlink r:id="rId125" ref="B126"/>
    <hyperlink r:id="rId126" ref="B127"/>
    <hyperlink r:id="rId127" ref="B128"/>
    <hyperlink r:id="rId128" ref="B129"/>
    <hyperlink r:id="rId129" ref="B130"/>
    <hyperlink r:id="rId130" ref="B131"/>
    <hyperlink r:id="rId131" ref="B132"/>
    <hyperlink r:id="rId132" ref="B133"/>
    <hyperlink r:id="rId133" ref="B134"/>
    <hyperlink r:id="rId134" ref="B135"/>
    <hyperlink r:id="rId135" ref="B136"/>
    <hyperlink r:id="rId136" ref="B137"/>
    <hyperlink r:id="rId137" ref="B138"/>
    <hyperlink r:id="rId138" ref="B139"/>
    <hyperlink r:id="rId139" ref="B140"/>
    <hyperlink r:id="rId140" ref="B141"/>
    <hyperlink r:id="rId141" ref="B142"/>
    <hyperlink r:id="rId142" ref="B143"/>
    <hyperlink r:id="rId143" ref="B144"/>
    <hyperlink r:id="rId144" ref="B145"/>
    <hyperlink r:id="rId145" ref="B146"/>
    <hyperlink r:id="rId146" ref="B147"/>
    <hyperlink r:id="rId147" ref="B148"/>
    <hyperlink r:id="rId148" ref="B149"/>
    <hyperlink r:id="rId149" ref="B150"/>
    <hyperlink r:id="rId150" ref="B151"/>
    <hyperlink r:id="rId151" ref="B152"/>
    <hyperlink r:id="rId152" ref="B153"/>
    <hyperlink r:id="rId153" ref="B154"/>
    <hyperlink r:id="rId154" ref="B155"/>
    <hyperlink r:id="rId155" ref="B156"/>
    <hyperlink r:id="rId156" ref="B157"/>
    <hyperlink r:id="rId157" ref="B158"/>
    <hyperlink r:id="rId158" ref="B159"/>
    <hyperlink r:id="rId159" ref="B160"/>
    <hyperlink r:id="rId160" ref="B161"/>
    <hyperlink r:id="rId161" ref="B162"/>
    <hyperlink r:id="rId162" ref="B163"/>
    <hyperlink r:id="rId163" ref="B164"/>
    <hyperlink r:id="rId164" ref="B165"/>
    <hyperlink r:id="rId165" ref="B166"/>
    <hyperlink r:id="rId166" ref="B167"/>
    <hyperlink r:id="rId167" ref="B168"/>
    <hyperlink r:id="rId168" ref="B169"/>
    <hyperlink r:id="rId169" ref="B170"/>
    <hyperlink r:id="rId170" ref="B171"/>
    <hyperlink r:id="rId171" ref="B172"/>
    <hyperlink r:id="rId172" ref="B173"/>
    <hyperlink r:id="rId173" ref="B174"/>
    <hyperlink r:id="rId174" ref="B175"/>
    <hyperlink r:id="rId175" ref="B176"/>
    <hyperlink r:id="rId176" ref="B177"/>
    <hyperlink r:id="rId177" ref="B178"/>
    <hyperlink r:id="rId178" ref="B179"/>
    <hyperlink r:id="rId179" ref="B180"/>
    <hyperlink r:id="rId180" ref="B181"/>
    <hyperlink r:id="rId181" ref="B182"/>
    <hyperlink r:id="rId182" ref="B183"/>
    <hyperlink r:id="rId183" ref="B184"/>
    <hyperlink r:id="rId184" ref="B185"/>
    <hyperlink r:id="rId185" ref="B186"/>
    <hyperlink r:id="rId186" ref="B187"/>
    <hyperlink r:id="rId187" ref="B188"/>
    <hyperlink r:id="rId188" ref="B189"/>
    <hyperlink r:id="rId189" ref="B190"/>
    <hyperlink r:id="rId190" ref="B191"/>
    <hyperlink r:id="rId191" ref="B192"/>
    <hyperlink r:id="rId192" ref="B193"/>
    <hyperlink r:id="rId193" ref="B194"/>
    <hyperlink r:id="rId194" ref="B195"/>
    <hyperlink r:id="rId195" ref="B196"/>
    <hyperlink r:id="rId196" ref="B197"/>
    <hyperlink r:id="rId197" ref="B198"/>
    <hyperlink r:id="rId198" ref="B199"/>
    <hyperlink r:id="rId199" ref="B200"/>
    <hyperlink r:id="rId200" ref="B201"/>
    <hyperlink r:id="rId201" ref="B202"/>
    <hyperlink r:id="rId202" ref="B203"/>
    <hyperlink r:id="rId203" ref="B204"/>
    <hyperlink r:id="rId204" ref="B205"/>
    <hyperlink r:id="rId205" ref="B206"/>
    <hyperlink r:id="rId206" ref="B207"/>
    <hyperlink r:id="rId207" ref="B208"/>
    <hyperlink r:id="rId208" ref="B209"/>
    <hyperlink r:id="rId209" ref="B210"/>
    <hyperlink r:id="rId210" ref="B211"/>
    <hyperlink r:id="rId211" ref="B212"/>
    <hyperlink r:id="rId212" ref="B213"/>
    <hyperlink r:id="rId213" ref="B214"/>
    <hyperlink r:id="rId214" ref="B215"/>
    <hyperlink r:id="rId215" ref="B216"/>
    <hyperlink r:id="rId216" ref="B217"/>
    <hyperlink r:id="rId217" ref="B218"/>
    <hyperlink r:id="rId218" ref="B219"/>
    <hyperlink r:id="rId219" ref="B220"/>
    <hyperlink r:id="rId220" ref="B221"/>
    <hyperlink r:id="rId221" ref="B222"/>
    <hyperlink r:id="rId222" ref="B223"/>
    <hyperlink r:id="rId223" ref="B224"/>
    <hyperlink r:id="rId224" ref="B225"/>
    <hyperlink r:id="rId225" ref="B226"/>
    <hyperlink r:id="rId226" ref="B227"/>
    <hyperlink r:id="rId227" ref="B228"/>
    <hyperlink r:id="rId228" ref="B229"/>
    <hyperlink r:id="rId229" ref="B230"/>
    <hyperlink r:id="rId230" ref="B231"/>
    <hyperlink r:id="rId231" ref="B232"/>
    <hyperlink r:id="rId232" ref="B233"/>
    <hyperlink r:id="rId233" ref="B234"/>
    <hyperlink r:id="rId234" ref="B235"/>
    <hyperlink r:id="rId235" ref="B236"/>
    <hyperlink r:id="rId236" ref="B237"/>
    <hyperlink r:id="rId237" ref="B238"/>
    <hyperlink r:id="rId238" ref="B239"/>
    <hyperlink r:id="rId239" ref="B240"/>
    <hyperlink r:id="rId240" ref="B241"/>
    <hyperlink r:id="rId241" ref="B242"/>
    <hyperlink r:id="rId242" ref="B243"/>
    <hyperlink r:id="rId243" ref="B244"/>
    <hyperlink r:id="rId244" ref="B245"/>
    <hyperlink r:id="rId245" ref="B246"/>
    <hyperlink r:id="rId246" ref="B247"/>
    <hyperlink r:id="rId247" ref="B248"/>
    <hyperlink r:id="rId248" ref="B249"/>
    <hyperlink r:id="rId249" ref="B250"/>
    <hyperlink r:id="rId250" ref="B251"/>
    <hyperlink r:id="rId251" ref="B252"/>
    <hyperlink r:id="rId252" ref="B253"/>
    <hyperlink r:id="rId253" ref="B254"/>
    <hyperlink r:id="rId254" ref="B255"/>
    <hyperlink r:id="rId255" ref="B256"/>
    <hyperlink r:id="rId256" ref="B257"/>
    <hyperlink r:id="rId257" ref="B258"/>
    <hyperlink r:id="rId258" ref="B259"/>
    <hyperlink r:id="rId259" ref="B260"/>
    <hyperlink r:id="rId260" ref="B261"/>
    <hyperlink r:id="rId261" ref="B262"/>
    <hyperlink r:id="rId262" ref="B263"/>
    <hyperlink r:id="rId263" ref="B264"/>
    <hyperlink r:id="rId264" ref="B265"/>
    <hyperlink r:id="rId265" ref="B266"/>
    <hyperlink r:id="rId266" ref="B267"/>
    <hyperlink r:id="rId267" ref="B268"/>
    <hyperlink r:id="rId268" ref="B269"/>
    <hyperlink r:id="rId269" ref="B270"/>
    <hyperlink r:id="rId270" ref="B271"/>
    <hyperlink r:id="rId271" ref="B272"/>
    <hyperlink r:id="rId272" ref="B273"/>
    <hyperlink r:id="rId273" ref="B274"/>
    <hyperlink r:id="rId274" ref="B275"/>
    <hyperlink r:id="rId275" ref="B276"/>
    <hyperlink r:id="rId276" ref="B277"/>
    <hyperlink r:id="rId277" ref="B278"/>
    <hyperlink r:id="rId278" ref="B279"/>
    <hyperlink r:id="rId279" ref="B280"/>
    <hyperlink r:id="rId280" ref="B281"/>
    <hyperlink r:id="rId281" ref="B282"/>
    <hyperlink r:id="rId282" ref="B283"/>
    <hyperlink r:id="rId283" ref="B284"/>
    <hyperlink r:id="rId284" ref="B285"/>
    <hyperlink r:id="rId285" ref="B286"/>
    <hyperlink r:id="rId286" ref="B287"/>
    <hyperlink r:id="rId287" ref="B288"/>
    <hyperlink r:id="rId288" ref="B289"/>
    <hyperlink r:id="rId289" ref="B290"/>
    <hyperlink r:id="rId290" ref="B291"/>
    <hyperlink r:id="rId291" ref="B292"/>
    <hyperlink r:id="rId292" ref="B293"/>
    <hyperlink r:id="rId293" ref="B294"/>
    <hyperlink r:id="rId294" ref="B295"/>
    <hyperlink r:id="rId295" ref="B296"/>
    <hyperlink r:id="rId296" ref="B297"/>
    <hyperlink r:id="rId297" ref="B298"/>
    <hyperlink r:id="rId298" ref="B299"/>
    <hyperlink r:id="rId299" ref="B300"/>
    <hyperlink r:id="rId300" ref="B301"/>
    <hyperlink r:id="rId301" ref="B302"/>
    <hyperlink r:id="rId302" ref="B303"/>
    <hyperlink r:id="rId303" ref="B304"/>
    <hyperlink r:id="rId304" ref="B305"/>
    <hyperlink r:id="rId305" ref="B306"/>
    <hyperlink r:id="rId306" ref="B307"/>
    <hyperlink r:id="rId307" ref="B308"/>
    <hyperlink r:id="rId308" ref="B309"/>
    <hyperlink r:id="rId309" ref="B310"/>
    <hyperlink r:id="rId310" ref="B311"/>
    <hyperlink r:id="rId311" ref="B312"/>
    <hyperlink r:id="rId312" ref="B313"/>
    <hyperlink r:id="rId313" ref="B314"/>
    <hyperlink r:id="rId314" ref="B315"/>
    <hyperlink r:id="rId315" ref="B316"/>
    <hyperlink r:id="rId316" ref="B317"/>
    <hyperlink r:id="rId317" ref="B318"/>
    <hyperlink r:id="rId318" ref="B319"/>
    <hyperlink r:id="rId319" ref="B320"/>
    <hyperlink r:id="rId320" ref="B321"/>
    <hyperlink r:id="rId321" ref="B322"/>
    <hyperlink r:id="rId322" ref="B323"/>
    <hyperlink r:id="rId323" ref="B324"/>
    <hyperlink r:id="rId324" ref="B325"/>
    <hyperlink r:id="rId325" ref="B326"/>
    <hyperlink r:id="rId326" ref="B327"/>
    <hyperlink r:id="rId327" ref="B328"/>
    <hyperlink r:id="rId328" ref="B329"/>
    <hyperlink r:id="rId329" ref="B330"/>
    <hyperlink r:id="rId330" ref="B331"/>
    <hyperlink r:id="rId331" ref="B332"/>
    <hyperlink r:id="rId332" ref="B333"/>
    <hyperlink r:id="rId333" ref="B334"/>
    <hyperlink r:id="rId334" ref="B335"/>
    <hyperlink r:id="rId335" ref="B336"/>
    <hyperlink r:id="rId336" ref="B337"/>
    <hyperlink r:id="rId337" ref="B338"/>
    <hyperlink r:id="rId338" ref="B339"/>
    <hyperlink r:id="rId339" ref="B340"/>
    <hyperlink r:id="rId340" ref="B341"/>
    <hyperlink r:id="rId341" ref="B342"/>
    <hyperlink r:id="rId342" ref="B343"/>
    <hyperlink r:id="rId343" ref="B344"/>
    <hyperlink r:id="rId344" ref="B345"/>
    <hyperlink r:id="rId345" ref="B346"/>
    <hyperlink r:id="rId346" ref="B347"/>
    <hyperlink r:id="rId347" ref="B348"/>
    <hyperlink r:id="rId348" ref="B349"/>
    <hyperlink r:id="rId349" ref="B350"/>
    <hyperlink r:id="rId350" ref="B351"/>
    <hyperlink r:id="rId351" ref="B352"/>
    <hyperlink r:id="rId352" ref="B353"/>
    <hyperlink r:id="rId353" ref="B354"/>
    <hyperlink r:id="rId354" ref="B355"/>
    <hyperlink r:id="rId355" ref="B356"/>
    <hyperlink r:id="rId356" ref="B357"/>
    <hyperlink r:id="rId357" ref="B358"/>
    <hyperlink r:id="rId358" ref="B359"/>
    <hyperlink r:id="rId359" ref="B360"/>
    <hyperlink r:id="rId360" ref="B361"/>
    <hyperlink r:id="rId361" ref="B362"/>
    <hyperlink r:id="rId362" ref="B363"/>
    <hyperlink r:id="rId363" ref="B364"/>
    <hyperlink r:id="rId364" ref="B365"/>
    <hyperlink r:id="rId365" ref="B366"/>
    <hyperlink r:id="rId366" ref="B367"/>
    <hyperlink r:id="rId367" ref="B368"/>
    <hyperlink r:id="rId368" ref="B369"/>
    <hyperlink r:id="rId369" ref="B370"/>
    <hyperlink r:id="rId370" ref="B371"/>
    <hyperlink r:id="rId371" ref="B372"/>
    <hyperlink r:id="rId372" ref="B373"/>
    <hyperlink r:id="rId373" ref="B424"/>
    <hyperlink r:id="rId374" ref="B425"/>
    <hyperlink r:id="rId375" ref="B426"/>
    <hyperlink r:id="rId376" ref="B427"/>
    <hyperlink r:id="rId377" ref="B428"/>
    <hyperlink r:id="rId378" ref="B429"/>
    <hyperlink r:id="rId379" ref="B430"/>
    <hyperlink r:id="rId380" ref="B431"/>
    <hyperlink r:id="rId381" ref="B432"/>
    <hyperlink r:id="rId382" ref="B433"/>
    <hyperlink r:id="rId383" ref="B434"/>
    <hyperlink r:id="rId384" ref="B435"/>
    <hyperlink r:id="rId385" ref="B436"/>
    <hyperlink r:id="rId386" ref="B437"/>
    <hyperlink r:id="rId387" ref="B438"/>
    <hyperlink r:id="rId388" ref="B439"/>
    <hyperlink r:id="rId389" ref="B440"/>
    <hyperlink r:id="rId390" ref="B441"/>
    <hyperlink r:id="rId391" ref="B442"/>
    <hyperlink r:id="rId392" ref="B443"/>
    <hyperlink r:id="rId393" ref="B444"/>
    <hyperlink r:id="rId394" ref="B445"/>
    <hyperlink r:id="rId395" ref="B446"/>
    <hyperlink r:id="rId396" ref="B447"/>
    <hyperlink r:id="rId397" ref="B448"/>
    <hyperlink r:id="rId398" ref="B449"/>
    <hyperlink r:id="rId399" ref="B450"/>
    <hyperlink r:id="rId400" ref="B451"/>
    <hyperlink r:id="rId401" ref="B452"/>
    <hyperlink r:id="rId402" ref="B453"/>
    <hyperlink r:id="rId403" ref="B454"/>
    <hyperlink r:id="rId404" ref="B455"/>
    <hyperlink r:id="rId405" ref="B456"/>
    <hyperlink r:id="rId406" ref="B457"/>
    <hyperlink r:id="rId407" ref="B458"/>
    <hyperlink r:id="rId408" ref="B459"/>
    <hyperlink r:id="rId409" ref="B460"/>
    <hyperlink r:id="rId410" ref="B461"/>
    <hyperlink r:id="rId411" ref="B462"/>
    <hyperlink r:id="rId412" ref="B463"/>
    <hyperlink r:id="rId413" ref="B464"/>
    <hyperlink r:id="rId414" ref="B465"/>
    <hyperlink r:id="rId415" ref="B466"/>
    <hyperlink r:id="rId416" ref="B467"/>
    <hyperlink r:id="rId417" ref="B468"/>
    <hyperlink r:id="rId418" ref="B469"/>
    <hyperlink r:id="rId419" ref="B470"/>
    <hyperlink r:id="rId420" ref="B471"/>
    <hyperlink r:id="rId421" ref="B472"/>
    <hyperlink r:id="rId422" ref="B473"/>
    <hyperlink r:id="rId423" ref="B524"/>
    <hyperlink r:id="rId424" ref="B525"/>
    <hyperlink r:id="rId425" ref="B526"/>
    <hyperlink r:id="rId426" ref="B527"/>
    <hyperlink r:id="rId427" ref="B528"/>
    <hyperlink r:id="rId428" ref="B529"/>
    <hyperlink r:id="rId429" ref="B530"/>
    <hyperlink r:id="rId430" ref="B531"/>
    <hyperlink r:id="rId431" ref="B532"/>
    <hyperlink r:id="rId432" ref="B533"/>
    <hyperlink r:id="rId433" ref="B534"/>
    <hyperlink r:id="rId434" ref="B535"/>
    <hyperlink r:id="rId435" ref="B536"/>
    <hyperlink r:id="rId436" ref="B537"/>
    <hyperlink r:id="rId437" ref="B538"/>
    <hyperlink r:id="rId438" ref="B539"/>
    <hyperlink r:id="rId439" ref="B540"/>
    <hyperlink r:id="rId440" ref="B541"/>
    <hyperlink r:id="rId441" ref="B542"/>
    <hyperlink r:id="rId442" ref="B543"/>
    <hyperlink r:id="rId443" ref="B544"/>
    <hyperlink r:id="rId444" ref="B545"/>
    <hyperlink r:id="rId445" ref="B546"/>
    <hyperlink r:id="rId446" ref="B547"/>
    <hyperlink r:id="rId447" ref="B548"/>
    <hyperlink r:id="rId448" ref="B549"/>
    <hyperlink r:id="rId449" ref="B550"/>
    <hyperlink r:id="rId450" ref="B551"/>
    <hyperlink r:id="rId451" ref="B552"/>
    <hyperlink r:id="rId452" ref="B553"/>
    <hyperlink r:id="rId453" ref="B554"/>
    <hyperlink r:id="rId454" ref="B555"/>
    <hyperlink r:id="rId455" ref="B556"/>
    <hyperlink r:id="rId456" ref="B557"/>
    <hyperlink r:id="rId457" ref="B558"/>
    <hyperlink r:id="rId458" ref="B559"/>
    <hyperlink r:id="rId459" ref="B560"/>
    <hyperlink r:id="rId460" ref="B561"/>
    <hyperlink r:id="rId461" ref="B562"/>
    <hyperlink r:id="rId462" ref="B563"/>
    <hyperlink r:id="rId463" ref="B564"/>
    <hyperlink r:id="rId464" ref="B565"/>
    <hyperlink r:id="rId465" ref="B566"/>
    <hyperlink r:id="rId466" ref="B567"/>
    <hyperlink r:id="rId467" ref="B568"/>
    <hyperlink r:id="rId468" ref="B569"/>
    <hyperlink r:id="rId469" ref="B570"/>
    <hyperlink r:id="rId470" ref="B571"/>
    <hyperlink r:id="rId471" ref="B572"/>
    <hyperlink r:id="rId472" ref="B573"/>
    <hyperlink r:id="rId473" ref="B574"/>
    <hyperlink r:id="rId474" ref="B575"/>
    <hyperlink r:id="rId475" ref="B576"/>
    <hyperlink r:id="rId476" ref="B577"/>
    <hyperlink r:id="rId477" ref="B578"/>
    <hyperlink r:id="rId478" ref="B579"/>
    <hyperlink r:id="rId479" ref="B580"/>
    <hyperlink r:id="rId480" ref="B581"/>
    <hyperlink r:id="rId481" ref="B582"/>
    <hyperlink r:id="rId482" ref="B583"/>
    <hyperlink r:id="rId483" ref="B584"/>
    <hyperlink r:id="rId484" ref="B585"/>
    <hyperlink r:id="rId485" ref="B586"/>
    <hyperlink r:id="rId486" ref="B587"/>
    <hyperlink r:id="rId487" ref="B588"/>
    <hyperlink r:id="rId488" ref="B589"/>
    <hyperlink r:id="rId489" ref="B590"/>
    <hyperlink r:id="rId490" ref="B591"/>
    <hyperlink r:id="rId491" ref="B592"/>
    <hyperlink r:id="rId492" ref="B593"/>
    <hyperlink r:id="rId493" ref="B594"/>
    <hyperlink r:id="rId494" ref="B595"/>
    <hyperlink r:id="rId495" ref="B596"/>
    <hyperlink r:id="rId496" ref="B597"/>
    <hyperlink r:id="rId497" ref="B598"/>
    <hyperlink r:id="rId498" ref="B599"/>
    <hyperlink r:id="rId499" ref="B600"/>
    <hyperlink r:id="rId500" ref="B601"/>
    <hyperlink r:id="rId501" ref="B602"/>
    <hyperlink r:id="rId502" ref="B603"/>
    <hyperlink r:id="rId503" ref="B604"/>
    <hyperlink r:id="rId504" ref="B605"/>
    <hyperlink r:id="rId505" ref="B606"/>
    <hyperlink r:id="rId506" ref="B607"/>
    <hyperlink r:id="rId507" ref="B608"/>
    <hyperlink r:id="rId508" ref="B609"/>
    <hyperlink r:id="rId509" ref="B610"/>
    <hyperlink r:id="rId510" ref="B611"/>
    <hyperlink r:id="rId511" ref="B612"/>
    <hyperlink r:id="rId512" ref="B613"/>
    <hyperlink r:id="rId513" ref="B614"/>
    <hyperlink r:id="rId514" ref="B615"/>
    <hyperlink r:id="rId515" ref="B616"/>
    <hyperlink r:id="rId516" ref="B617"/>
    <hyperlink r:id="rId517" ref="B618"/>
    <hyperlink r:id="rId518" ref="B619"/>
    <hyperlink r:id="rId519" ref="B620"/>
    <hyperlink r:id="rId520" ref="B621"/>
    <hyperlink r:id="rId521" ref="B622"/>
    <hyperlink r:id="rId522" ref="B623"/>
    <hyperlink r:id="rId523" ref="B624"/>
    <hyperlink r:id="rId524" ref="B625"/>
    <hyperlink r:id="rId525" ref="B626"/>
    <hyperlink r:id="rId526" ref="B627"/>
    <hyperlink r:id="rId527" ref="B628"/>
    <hyperlink r:id="rId528" ref="B629"/>
    <hyperlink r:id="rId529" ref="B630"/>
    <hyperlink r:id="rId530" ref="B631"/>
    <hyperlink r:id="rId531" ref="B632"/>
    <hyperlink r:id="rId532" ref="B633"/>
    <hyperlink r:id="rId533" ref="B634"/>
    <hyperlink r:id="rId534" ref="B635"/>
    <hyperlink r:id="rId535" ref="B636"/>
    <hyperlink r:id="rId536" ref="B637"/>
    <hyperlink r:id="rId537" ref="B638"/>
    <hyperlink r:id="rId538" ref="B639"/>
    <hyperlink r:id="rId539" ref="B640"/>
    <hyperlink r:id="rId540" ref="B641"/>
    <hyperlink r:id="rId541" ref="B642"/>
    <hyperlink r:id="rId542" ref="B643"/>
    <hyperlink r:id="rId543" ref="B644"/>
    <hyperlink r:id="rId544" ref="B645"/>
    <hyperlink r:id="rId545" ref="B646"/>
    <hyperlink r:id="rId546" ref="B647"/>
    <hyperlink r:id="rId547" ref="B648"/>
    <hyperlink r:id="rId548" ref="B649"/>
    <hyperlink r:id="rId549" ref="B650"/>
    <hyperlink r:id="rId550" ref="B651"/>
    <hyperlink r:id="rId551" ref="B652"/>
    <hyperlink r:id="rId552" ref="B653"/>
    <hyperlink r:id="rId553" ref="B654"/>
    <hyperlink r:id="rId554" ref="B655"/>
    <hyperlink r:id="rId555" ref="B656"/>
    <hyperlink r:id="rId556" ref="B657"/>
    <hyperlink r:id="rId557" ref="B658"/>
    <hyperlink r:id="rId558" ref="B659"/>
    <hyperlink r:id="rId559" ref="B660"/>
    <hyperlink r:id="rId560" ref="B661"/>
    <hyperlink r:id="rId561" ref="B662"/>
    <hyperlink r:id="rId562" ref="B663"/>
    <hyperlink r:id="rId563" ref="B664"/>
    <hyperlink r:id="rId564" ref="B665"/>
    <hyperlink r:id="rId565" ref="B666"/>
    <hyperlink r:id="rId566" ref="B667"/>
    <hyperlink r:id="rId567" ref="B668"/>
    <hyperlink r:id="rId568" ref="B669"/>
    <hyperlink r:id="rId569" ref="B670"/>
    <hyperlink r:id="rId570" ref="B671"/>
    <hyperlink r:id="rId571" ref="B672"/>
    <hyperlink r:id="rId572" ref="B673"/>
    <hyperlink r:id="rId573" ref="B674"/>
    <hyperlink r:id="rId574" ref="B675"/>
    <hyperlink r:id="rId575" ref="B676"/>
    <hyperlink r:id="rId576" ref="B677"/>
    <hyperlink r:id="rId577" ref="B678"/>
    <hyperlink r:id="rId578" ref="B679"/>
    <hyperlink r:id="rId579" ref="B680"/>
    <hyperlink r:id="rId580" ref="B681"/>
    <hyperlink r:id="rId581" ref="B682"/>
    <hyperlink r:id="rId582" ref="B683"/>
    <hyperlink r:id="rId583" ref="B684"/>
    <hyperlink r:id="rId584" ref="B685"/>
    <hyperlink r:id="rId585" ref="B686"/>
    <hyperlink r:id="rId586" ref="B687"/>
    <hyperlink r:id="rId587" ref="B688"/>
    <hyperlink r:id="rId588" ref="B689"/>
    <hyperlink r:id="rId589" ref="B690"/>
    <hyperlink r:id="rId590" ref="B691"/>
    <hyperlink r:id="rId591" ref="B692"/>
    <hyperlink r:id="rId592" ref="B693"/>
    <hyperlink r:id="rId593" ref="B694"/>
    <hyperlink r:id="rId594" ref="B695"/>
    <hyperlink r:id="rId595" ref="B696"/>
    <hyperlink r:id="rId596" ref="B697"/>
    <hyperlink r:id="rId597" ref="B698"/>
    <hyperlink r:id="rId598" ref="B699"/>
    <hyperlink r:id="rId599" ref="B700"/>
    <hyperlink r:id="rId600" ref="B701"/>
    <hyperlink r:id="rId601" ref="B702"/>
    <hyperlink r:id="rId602" ref="B703"/>
    <hyperlink r:id="rId603" ref="B704"/>
    <hyperlink r:id="rId604" ref="B705"/>
    <hyperlink r:id="rId605" ref="B706"/>
    <hyperlink r:id="rId606" ref="B707"/>
    <hyperlink r:id="rId607" ref="B708"/>
    <hyperlink r:id="rId608" ref="B709"/>
    <hyperlink r:id="rId609" ref="B710"/>
    <hyperlink r:id="rId610" ref="B711"/>
    <hyperlink r:id="rId611" ref="B712"/>
    <hyperlink r:id="rId612" ref="B713"/>
    <hyperlink r:id="rId613" ref="B714"/>
    <hyperlink r:id="rId614" ref="B715"/>
    <hyperlink r:id="rId615" ref="B716"/>
    <hyperlink r:id="rId616" ref="B717"/>
    <hyperlink r:id="rId617" ref="B718"/>
    <hyperlink r:id="rId618" ref="B719"/>
    <hyperlink r:id="rId619" ref="B720"/>
    <hyperlink r:id="rId620" ref="B721"/>
    <hyperlink r:id="rId621" ref="B722"/>
    <hyperlink r:id="rId622" ref="B723"/>
    <hyperlink r:id="rId623" ref="B724"/>
    <hyperlink r:id="rId624" ref="B725"/>
    <hyperlink r:id="rId625" ref="B726"/>
    <hyperlink r:id="rId626" ref="B727"/>
    <hyperlink r:id="rId627" ref="B728"/>
    <hyperlink r:id="rId628" ref="B729"/>
    <hyperlink r:id="rId629" ref="B730"/>
    <hyperlink r:id="rId630" ref="B731"/>
    <hyperlink r:id="rId631" ref="B732"/>
    <hyperlink r:id="rId632" ref="B733"/>
    <hyperlink r:id="rId633" ref="B734"/>
    <hyperlink r:id="rId634" ref="B735"/>
    <hyperlink r:id="rId635" ref="B736"/>
    <hyperlink r:id="rId636" ref="B737"/>
    <hyperlink r:id="rId637" ref="B738"/>
    <hyperlink r:id="rId638" ref="B739"/>
    <hyperlink r:id="rId639" ref="B740"/>
    <hyperlink r:id="rId640" ref="B741"/>
    <hyperlink r:id="rId641" ref="B742"/>
    <hyperlink r:id="rId642" ref="B743"/>
    <hyperlink r:id="rId643" ref="B744"/>
    <hyperlink r:id="rId644" ref="B745"/>
    <hyperlink r:id="rId645" ref="B746"/>
    <hyperlink r:id="rId646" ref="B747"/>
    <hyperlink r:id="rId647" ref="B748"/>
    <hyperlink r:id="rId648" ref="B749"/>
    <hyperlink r:id="rId649" ref="B750"/>
    <hyperlink r:id="rId650" ref="B751"/>
    <hyperlink r:id="rId651" ref="B752"/>
    <hyperlink r:id="rId652" ref="B753"/>
    <hyperlink r:id="rId653" ref="B754"/>
    <hyperlink r:id="rId654" ref="B755"/>
    <hyperlink r:id="rId655" ref="B756"/>
    <hyperlink r:id="rId656" ref="B757"/>
    <hyperlink r:id="rId657" ref="B758"/>
    <hyperlink r:id="rId658" ref="B759"/>
    <hyperlink r:id="rId659" ref="B760"/>
    <hyperlink r:id="rId660" ref="B761"/>
    <hyperlink r:id="rId661" ref="B762"/>
    <hyperlink r:id="rId662" ref="B763"/>
    <hyperlink r:id="rId663" ref="B764"/>
    <hyperlink r:id="rId664" ref="B765"/>
    <hyperlink r:id="rId665" ref="B766"/>
    <hyperlink r:id="rId666" ref="B767"/>
    <hyperlink r:id="rId667" ref="B768"/>
    <hyperlink r:id="rId668" ref="B769"/>
    <hyperlink r:id="rId669" ref="B770"/>
    <hyperlink r:id="rId670" ref="B771"/>
    <hyperlink r:id="rId671" ref="B772"/>
    <hyperlink r:id="rId672" ref="B773"/>
    <hyperlink r:id="rId673" ref="B774"/>
    <hyperlink r:id="rId674" ref="B775"/>
    <hyperlink r:id="rId675" ref="B776"/>
    <hyperlink r:id="rId676" ref="B777"/>
    <hyperlink r:id="rId677" ref="B778"/>
    <hyperlink r:id="rId678" ref="B779"/>
    <hyperlink r:id="rId679" ref="B780"/>
    <hyperlink r:id="rId680" ref="B781"/>
    <hyperlink r:id="rId681" ref="B782"/>
    <hyperlink r:id="rId682" ref="B783"/>
    <hyperlink r:id="rId683" ref="B784"/>
    <hyperlink r:id="rId684" ref="B785"/>
    <hyperlink r:id="rId685" ref="B786"/>
    <hyperlink r:id="rId686" ref="B787"/>
    <hyperlink r:id="rId687" ref="B788"/>
    <hyperlink r:id="rId688" ref="B789"/>
    <hyperlink r:id="rId689" ref="B790"/>
    <hyperlink r:id="rId690" ref="B791"/>
    <hyperlink r:id="rId691" ref="B792"/>
    <hyperlink r:id="rId692" ref="B793"/>
    <hyperlink r:id="rId693" ref="B794"/>
    <hyperlink r:id="rId694" ref="B795"/>
    <hyperlink r:id="rId695" ref="B796"/>
    <hyperlink r:id="rId696" ref="B797"/>
    <hyperlink r:id="rId697" ref="B798"/>
    <hyperlink r:id="rId698" ref="B799"/>
    <hyperlink r:id="rId699" ref="B800"/>
    <hyperlink r:id="rId700" ref="B801"/>
    <hyperlink r:id="rId701" ref="B802"/>
    <hyperlink r:id="rId702" ref="B803"/>
    <hyperlink r:id="rId703" ref="B804"/>
    <hyperlink r:id="rId704" ref="B805"/>
    <hyperlink r:id="rId705" ref="B806"/>
    <hyperlink r:id="rId706" ref="B807"/>
    <hyperlink r:id="rId707" ref="B808"/>
    <hyperlink r:id="rId708" ref="B809"/>
    <hyperlink r:id="rId709" ref="B810"/>
    <hyperlink r:id="rId710" ref="B811"/>
    <hyperlink r:id="rId711" ref="B812"/>
    <hyperlink r:id="rId712" ref="B813"/>
    <hyperlink r:id="rId713" ref="B814"/>
    <hyperlink r:id="rId714" ref="B815"/>
    <hyperlink r:id="rId715" ref="B816"/>
    <hyperlink r:id="rId716" ref="B817"/>
    <hyperlink r:id="rId717" ref="B818"/>
    <hyperlink r:id="rId718" ref="B819"/>
    <hyperlink r:id="rId719" ref="B820"/>
    <hyperlink r:id="rId720" ref="B821"/>
    <hyperlink r:id="rId721" ref="B822"/>
    <hyperlink r:id="rId722" ref="B823"/>
    <hyperlink r:id="rId723" ref="B824"/>
    <hyperlink r:id="rId724" ref="B825"/>
    <hyperlink r:id="rId725" ref="B826"/>
    <hyperlink r:id="rId726" ref="B827"/>
    <hyperlink r:id="rId727" ref="B828"/>
    <hyperlink r:id="rId728" ref="B829"/>
    <hyperlink r:id="rId729" ref="B830"/>
    <hyperlink r:id="rId730" ref="B831"/>
    <hyperlink r:id="rId731" ref="B832"/>
    <hyperlink r:id="rId732" ref="B833"/>
    <hyperlink r:id="rId733" ref="B834"/>
    <hyperlink r:id="rId734" ref="B835"/>
    <hyperlink r:id="rId735" ref="B836"/>
    <hyperlink r:id="rId736" ref="B837"/>
    <hyperlink r:id="rId737" ref="B838"/>
    <hyperlink r:id="rId738" ref="B839"/>
    <hyperlink r:id="rId739" ref="B840"/>
    <hyperlink r:id="rId740" ref="B841"/>
    <hyperlink r:id="rId741" ref="B842"/>
    <hyperlink r:id="rId742" ref="B843"/>
    <hyperlink r:id="rId743" ref="B844"/>
    <hyperlink r:id="rId744" ref="B845"/>
    <hyperlink r:id="rId745" ref="B846"/>
    <hyperlink r:id="rId746" ref="B847"/>
    <hyperlink r:id="rId747" ref="B848"/>
    <hyperlink r:id="rId748" ref="B849"/>
    <hyperlink r:id="rId749" ref="B850"/>
    <hyperlink r:id="rId750" ref="B851"/>
    <hyperlink r:id="rId751" ref="B852"/>
    <hyperlink r:id="rId752" ref="B853"/>
    <hyperlink r:id="rId753" ref="B854"/>
    <hyperlink r:id="rId754" ref="B855"/>
    <hyperlink r:id="rId755" ref="B856"/>
    <hyperlink r:id="rId756" ref="B857"/>
    <hyperlink r:id="rId757" ref="B858"/>
    <hyperlink r:id="rId758" ref="B859"/>
    <hyperlink r:id="rId759" ref="B860"/>
    <hyperlink r:id="rId760" ref="B861"/>
    <hyperlink r:id="rId761" ref="B862"/>
    <hyperlink r:id="rId762" ref="B863"/>
    <hyperlink r:id="rId763" ref="B864"/>
    <hyperlink r:id="rId764" ref="B865"/>
    <hyperlink r:id="rId765" ref="B866"/>
    <hyperlink r:id="rId766" ref="B867"/>
    <hyperlink r:id="rId767" ref="B868"/>
    <hyperlink r:id="rId768" ref="B869"/>
    <hyperlink r:id="rId769" ref="B870"/>
    <hyperlink r:id="rId770" ref="B871"/>
    <hyperlink r:id="rId771" ref="B872"/>
    <hyperlink r:id="rId772" ref="B873"/>
    <hyperlink r:id="rId773" ref="B874"/>
    <hyperlink r:id="rId774" ref="B875"/>
    <hyperlink r:id="rId775" ref="B876"/>
    <hyperlink r:id="rId776" ref="B877"/>
    <hyperlink r:id="rId777" ref="B878"/>
    <hyperlink r:id="rId778" ref="B879"/>
    <hyperlink r:id="rId779" ref="B880"/>
    <hyperlink r:id="rId780" ref="B881"/>
    <hyperlink r:id="rId781" ref="B882"/>
    <hyperlink r:id="rId782" ref="B883"/>
    <hyperlink r:id="rId783" ref="B884"/>
    <hyperlink r:id="rId784" ref="B885"/>
    <hyperlink r:id="rId785" ref="B886"/>
    <hyperlink r:id="rId786" ref="B887"/>
    <hyperlink r:id="rId787" ref="B888"/>
    <hyperlink r:id="rId788" ref="B889"/>
    <hyperlink r:id="rId789" ref="B890"/>
    <hyperlink r:id="rId790" ref="B891"/>
    <hyperlink r:id="rId791" ref="B892"/>
    <hyperlink r:id="rId792" ref="B893"/>
    <hyperlink r:id="rId793" ref="B894"/>
    <hyperlink r:id="rId794" ref="B895"/>
    <hyperlink r:id="rId795" ref="B896"/>
    <hyperlink r:id="rId796" ref="B897"/>
    <hyperlink r:id="rId797" ref="B898"/>
    <hyperlink r:id="rId798" ref="B899"/>
    <hyperlink r:id="rId799" ref="B900"/>
    <hyperlink r:id="rId800" ref="B901"/>
    <hyperlink r:id="rId801" ref="B902"/>
    <hyperlink r:id="rId802" ref="B903"/>
    <hyperlink r:id="rId803" ref="B904"/>
    <hyperlink r:id="rId804" ref="B905"/>
    <hyperlink r:id="rId805" ref="B906"/>
    <hyperlink r:id="rId806" ref="B907"/>
    <hyperlink r:id="rId807" ref="B908"/>
    <hyperlink r:id="rId808" ref="B909"/>
    <hyperlink r:id="rId809" ref="B910"/>
    <hyperlink r:id="rId810" ref="B911"/>
    <hyperlink r:id="rId811" ref="B912"/>
    <hyperlink r:id="rId812" ref="B913"/>
    <hyperlink r:id="rId813" ref="B914"/>
    <hyperlink r:id="rId814" ref="B915"/>
    <hyperlink r:id="rId815" ref="B916"/>
    <hyperlink r:id="rId816" ref="B917"/>
    <hyperlink r:id="rId817" ref="B918"/>
    <hyperlink r:id="rId818" ref="B919"/>
    <hyperlink r:id="rId819" ref="B920"/>
    <hyperlink r:id="rId820" ref="B921"/>
    <hyperlink r:id="rId821" ref="B922"/>
    <hyperlink r:id="rId822" ref="B923"/>
    <hyperlink r:id="rId823" ref="B924"/>
    <hyperlink r:id="rId824" ref="B925"/>
    <hyperlink r:id="rId825" ref="B926"/>
    <hyperlink r:id="rId826" ref="B927"/>
    <hyperlink r:id="rId827" ref="B928"/>
    <hyperlink r:id="rId828" ref="B929"/>
    <hyperlink r:id="rId829" ref="B930"/>
    <hyperlink r:id="rId830" ref="B931"/>
    <hyperlink r:id="rId831" ref="B932"/>
    <hyperlink r:id="rId832" ref="B933"/>
    <hyperlink r:id="rId833" ref="B934"/>
    <hyperlink r:id="rId834" ref="B935"/>
    <hyperlink r:id="rId835" ref="B936"/>
    <hyperlink r:id="rId836" ref="B937"/>
    <hyperlink r:id="rId837" ref="B938"/>
    <hyperlink r:id="rId838" ref="B939"/>
    <hyperlink r:id="rId839" ref="B940"/>
    <hyperlink r:id="rId840" ref="B941"/>
    <hyperlink r:id="rId841" ref="B942"/>
    <hyperlink r:id="rId842" ref="B943"/>
    <hyperlink r:id="rId843" ref="B944"/>
    <hyperlink r:id="rId844" ref="B945"/>
    <hyperlink r:id="rId845" ref="B946"/>
    <hyperlink r:id="rId846" ref="B947"/>
    <hyperlink r:id="rId847" ref="B948"/>
    <hyperlink r:id="rId848" ref="B949"/>
    <hyperlink r:id="rId849" ref="B950"/>
    <hyperlink r:id="rId850" ref="B951"/>
    <hyperlink r:id="rId851" ref="B952"/>
    <hyperlink r:id="rId852" ref="B953"/>
    <hyperlink r:id="rId853" ref="B954"/>
    <hyperlink r:id="rId854" ref="B955"/>
    <hyperlink r:id="rId855" ref="B956"/>
    <hyperlink r:id="rId856" ref="B957"/>
    <hyperlink r:id="rId857" ref="B958"/>
    <hyperlink r:id="rId858" ref="B959"/>
    <hyperlink r:id="rId859" ref="B960"/>
    <hyperlink r:id="rId860" ref="B961"/>
    <hyperlink r:id="rId861" ref="B962"/>
    <hyperlink r:id="rId862" ref="B963"/>
    <hyperlink r:id="rId863" ref="B964"/>
    <hyperlink r:id="rId864" ref="B965"/>
    <hyperlink r:id="rId865" ref="B966"/>
    <hyperlink r:id="rId866" ref="B967"/>
    <hyperlink r:id="rId867" ref="B968"/>
    <hyperlink r:id="rId868" ref="B969"/>
    <hyperlink r:id="rId869" ref="B970"/>
    <hyperlink r:id="rId870" ref="B971"/>
    <hyperlink r:id="rId871" ref="B972"/>
    <hyperlink r:id="rId872" ref="B973"/>
    <hyperlink r:id="rId873" ref="B974"/>
    <hyperlink r:id="rId874" ref="B975"/>
    <hyperlink r:id="rId875" ref="B976"/>
    <hyperlink r:id="rId876" ref="B977"/>
    <hyperlink r:id="rId877" ref="B978"/>
    <hyperlink r:id="rId878" ref="B979"/>
    <hyperlink r:id="rId879" ref="B980"/>
    <hyperlink r:id="rId880" ref="B981"/>
    <hyperlink r:id="rId881" ref="B982"/>
    <hyperlink r:id="rId882" ref="B983"/>
    <hyperlink r:id="rId883" ref="B984"/>
    <hyperlink r:id="rId884" ref="B985"/>
    <hyperlink r:id="rId885" ref="B986"/>
    <hyperlink r:id="rId886" ref="B987"/>
    <hyperlink r:id="rId887" ref="B988"/>
    <hyperlink r:id="rId888" ref="B989"/>
    <hyperlink r:id="rId889" ref="B990"/>
    <hyperlink r:id="rId890" ref="B991"/>
    <hyperlink r:id="rId891" ref="B992"/>
    <hyperlink r:id="rId892" ref="B993"/>
    <hyperlink r:id="rId893" ref="B994"/>
    <hyperlink r:id="rId894" ref="B995"/>
    <hyperlink r:id="rId895" ref="B996"/>
    <hyperlink r:id="rId896" ref="B997"/>
    <hyperlink r:id="rId897" ref="B998"/>
    <hyperlink r:id="rId898" ref="B999"/>
    <hyperlink r:id="rId899" ref="B1000"/>
    <hyperlink r:id="rId900" ref="B1001"/>
    <hyperlink r:id="rId901" ref="B1002"/>
    <hyperlink r:id="rId902" ref="B1003"/>
    <hyperlink r:id="rId903" ref="B1004"/>
    <hyperlink r:id="rId904" ref="B1005"/>
    <hyperlink r:id="rId905" ref="B1006"/>
    <hyperlink r:id="rId906" ref="B1007"/>
    <hyperlink r:id="rId907" ref="B1008"/>
    <hyperlink r:id="rId908" ref="B1009"/>
    <hyperlink r:id="rId909" ref="B1010"/>
    <hyperlink r:id="rId910" ref="B1011"/>
    <hyperlink r:id="rId911" ref="B1012"/>
    <hyperlink r:id="rId912" ref="B1013"/>
    <hyperlink r:id="rId913" ref="B1014"/>
    <hyperlink r:id="rId914" ref="B1015"/>
    <hyperlink r:id="rId915" ref="B1016"/>
    <hyperlink r:id="rId916" ref="B1017"/>
    <hyperlink r:id="rId917" ref="B1018"/>
    <hyperlink r:id="rId918" ref="B1019"/>
    <hyperlink r:id="rId919" ref="B1020"/>
    <hyperlink r:id="rId920" ref="B1021"/>
    <hyperlink r:id="rId921" ref="B1022"/>
    <hyperlink r:id="rId922" ref="B1023"/>
    <hyperlink r:id="rId923" ref="B1024"/>
    <hyperlink r:id="rId924" ref="B1025"/>
    <hyperlink r:id="rId925" ref="B1026"/>
    <hyperlink r:id="rId926" ref="B1027"/>
    <hyperlink r:id="rId927" ref="B1028"/>
    <hyperlink r:id="rId928" ref="B1029"/>
    <hyperlink r:id="rId929" ref="B1030"/>
    <hyperlink r:id="rId930" ref="B1031"/>
    <hyperlink r:id="rId931" ref="B1032"/>
    <hyperlink r:id="rId932" ref="B1033"/>
    <hyperlink r:id="rId933" ref="B1034"/>
    <hyperlink r:id="rId934" ref="B1035"/>
    <hyperlink r:id="rId935" ref="B1036"/>
    <hyperlink r:id="rId936" ref="B1037"/>
    <hyperlink r:id="rId937" ref="B1038"/>
    <hyperlink r:id="rId938" ref="B1039"/>
    <hyperlink r:id="rId939" ref="B1040"/>
    <hyperlink r:id="rId940" ref="B1041"/>
    <hyperlink r:id="rId941" ref="B1042"/>
    <hyperlink r:id="rId942" ref="B1043"/>
    <hyperlink r:id="rId943" ref="B1044"/>
    <hyperlink r:id="rId944" ref="B1045"/>
    <hyperlink r:id="rId945" ref="B1046"/>
    <hyperlink r:id="rId946" ref="B1047"/>
    <hyperlink r:id="rId947" ref="B1048"/>
    <hyperlink r:id="rId948" ref="B1049"/>
    <hyperlink r:id="rId949" ref="B1050"/>
    <hyperlink r:id="rId950" ref="B1051"/>
    <hyperlink r:id="rId951" ref="B1052"/>
    <hyperlink r:id="rId952" ref="B1053"/>
    <hyperlink r:id="rId953" ref="B1054"/>
    <hyperlink r:id="rId954" ref="B1055"/>
    <hyperlink r:id="rId955" ref="B1056"/>
    <hyperlink r:id="rId956" ref="B1057"/>
    <hyperlink r:id="rId957" ref="B1058"/>
    <hyperlink r:id="rId958" ref="B1059"/>
    <hyperlink r:id="rId959" ref="B1060"/>
    <hyperlink r:id="rId960" ref="B1061"/>
    <hyperlink r:id="rId961" ref="B1062"/>
    <hyperlink r:id="rId962" ref="B1063"/>
    <hyperlink r:id="rId963" ref="B1064"/>
    <hyperlink r:id="rId964" ref="B1065"/>
    <hyperlink r:id="rId965" ref="B1066"/>
    <hyperlink r:id="rId966" ref="B1067"/>
    <hyperlink r:id="rId967" ref="B1068"/>
    <hyperlink r:id="rId968" ref="B1069"/>
    <hyperlink r:id="rId969" ref="B1070"/>
    <hyperlink r:id="rId970" ref="B1071"/>
    <hyperlink r:id="rId971" ref="B1072"/>
    <hyperlink r:id="rId972" ref="B1073"/>
    <hyperlink r:id="rId973" ref="B1074"/>
    <hyperlink r:id="rId974" ref="B1075"/>
    <hyperlink r:id="rId975" ref="B1076"/>
    <hyperlink r:id="rId976" ref="B1077"/>
    <hyperlink r:id="rId977" ref="B1078"/>
    <hyperlink r:id="rId978" ref="B1079"/>
    <hyperlink r:id="rId979" ref="B1080"/>
    <hyperlink r:id="rId980" ref="B1081"/>
    <hyperlink r:id="rId981" ref="B1082"/>
    <hyperlink r:id="rId982" ref="B1083"/>
    <hyperlink r:id="rId983" ref="B1084"/>
    <hyperlink r:id="rId984" ref="B1085"/>
    <hyperlink r:id="rId985" ref="B1086"/>
    <hyperlink r:id="rId986" ref="B1087"/>
    <hyperlink r:id="rId987" ref="B1088"/>
    <hyperlink r:id="rId988" ref="B1089"/>
    <hyperlink r:id="rId989" ref="B1090"/>
    <hyperlink r:id="rId990" ref="B1091"/>
    <hyperlink r:id="rId991" ref="B1092"/>
    <hyperlink r:id="rId992" ref="B1093"/>
    <hyperlink r:id="rId993" ref="B1094"/>
    <hyperlink r:id="rId994" ref="B1095"/>
    <hyperlink r:id="rId995" ref="B1096"/>
    <hyperlink r:id="rId996" ref="B1097"/>
    <hyperlink r:id="rId997" ref="B1098"/>
    <hyperlink r:id="rId998" ref="B1099"/>
    <hyperlink r:id="rId999" ref="B1100"/>
    <hyperlink r:id="rId1000" ref="B1101"/>
    <hyperlink r:id="rId1001" ref="B1102"/>
    <hyperlink r:id="rId1002" ref="B1103"/>
    <hyperlink r:id="rId1003" ref="B1104"/>
    <hyperlink r:id="rId1004" ref="B1105"/>
    <hyperlink r:id="rId1005" ref="B1106"/>
    <hyperlink r:id="rId1006" ref="B1107"/>
    <hyperlink r:id="rId1007" ref="B1108"/>
    <hyperlink r:id="rId1008" ref="B1109"/>
    <hyperlink r:id="rId1009" ref="B1110"/>
    <hyperlink r:id="rId1010" ref="B1111"/>
    <hyperlink r:id="rId1011" ref="B1112"/>
    <hyperlink r:id="rId1012" ref="B1113"/>
    <hyperlink r:id="rId1013" ref="B1114"/>
    <hyperlink r:id="rId1014" ref="B1115"/>
    <hyperlink r:id="rId1015" ref="B1116"/>
    <hyperlink r:id="rId1016" ref="B1117"/>
    <hyperlink r:id="rId1017" ref="B1118"/>
    <hyperlink r:id="rId1018" ref="B1119"/>
    <hyperlink r:id="rId1019" ref="B1120"/>
    <hyperlink r:id="rId1020" ref="B1121"/>
    <hyperlink r:id="rId1021" ref="B1122"/>
    <hyperlink r:id="rId1022" ref="B1123"/>
    <hyperlink r:id="rId1023" ref="B1124"/>
    <hyperlink r:id="rId1024" ref="B1125"/>
    <hyperlink r:id="rId1025" ref="B1126"/>
    <hyperlink r:id="rId1026" ref="B1127"/>
    <hyperlink r:id="rId1027" ref="B1128"/>
    <hyperlink r:id="rId1028" ref="B1129"/>
    <hyperlink r:id="rId1029" ref="B1130"/>
    <hyperlink r:id="rId1030" ref="B1131"/>
    <hyperlink r:id="rId1031" ref="B1132"/>
    <hyperlink r:id="rId1032" ref="B1133"/>
    <hyperlink r:id="rId1033" ref="B1134"/>
    <hyperlink r:id="rId1034" ref="B1135"/>
    <hyperlink r:id="rId1035" ref="B1136"/>
    <hyperlink r:id="rId1036" ref="B1137"/>
    <hyperlink r:id="rId1037" ref="B1138"/>
    <hyperlink r:id="rId1038" ref="B1139"/>
    <hyperlink r:id="rId1039" ref="B1140"/>
    <hyperlink r:id="rId1040" ref="B1141"/>
    <hyperlink r:id="rId1041" ref="B1142"/>
    <hyperlink r:id="rId1042" ref="B1143"/>
    <hyperlink r:id="rId1043" ref="B1144"/>
    <hyperlink r:id="rId1044" ref="B1145"/>
    <hyperlink r:id="rId1045" ref="B1146"/>
    <hyperlink r:id="rId1046" ref="B1147"/>
    <hyperlink r:id="rId1047" ref="B1148"/>
    <hyperlink r:id="rId1048" ref="B1149"/>
    <hyperlink r:id="rId1049" ref="B1150"/>
    <hyperlink r:id="rId1050" ref="B1151"/>
    <hyperlink r:id="rId1051" ref="B1152"/>
    <hyperlink r:id="rId1052" ref="B1153"/>
    <hyperlink r:id="rId1053" ref="B1154"/>
    <hyperlink r:id="rId1054" ref="B1155"/>
    <hyperlink r:id="rId1055" ref="B1156"/>
    <hyperlink r:id="rId1056" ref="B1157"/>
    <hyperlink r:id="rId1057" ref="B1158"/>
    <hyperlink r:id="rId1058" ref="B1159"/>
    <hyperlink r:id="rId1059" ref="B1160"/>
    <hyperlink r:id="rId1060" ref="B1161"/>
    <hyperlink r:id="rId1061" ref="B1162"/>
    <hyperlink r:id="rId1062" ref="B1163"/>
    <hyperlink r:id="rId1063" ref="B1164"/>
    <hyperlink r:id="rId1064" ref="B1165"/>
    <hyperlink r:id="rId1065" ref="B1166"/>
    <hyperlink r:id="rId1066" ref="B1167"/>
    <hyperlink r:id="rId1067" ref="B1168"/>
    <hyperlink r:id="rId1068" ref="B1169"/>
    <hyperlink r:id="rId1069" ref="B1170"/>
    <hyperlink r:id="rId1070" ref="B1171"/>
    <hyperlink r:id="rId1071" ref="B1172"/>
    <hyperlink r:id="rId1072" ref="B1173"/>
    <hyperlink r:id="rId1073" ref="B1174"/>
    <hyperlink r:id="rId1074" ref="B1175"/>
    <hyperlink r:id="rId1075" ref="B1176"/>
    <hyperlink r:id="rId1076" ref="B1177"/>
    <hyperlink r:id="rId1077" ref="B1178"/>
    <hyperlink r:id="rId1078" ref="B1179"/>
    <hyperlink r:id="rId1079" ref="B1180"/>
    <hyperlink r:id="rId1080" ref="B1181"/>
    <hyperlink r:id="rId1081" ref="B1182"/>
    <hyperlink r:id="rId1082" ref="B1183"/>
    <hyperlink r:id="rId1083" ref="B1184"/>
    <hyperlink r:id="rId1084" ref="B1185"/>
    <hyperlink r:id="rId1085" ref="B1186"/>
    <hyperlink r:id="rId1086" ref="B1187"/>
    <hyperlink r:id="rId1087" ref="B1188"/>
    <hyperlink r:id="rId1088" ref="B1189"/>
    <hyperlink r:id="rId1089" ref="B1190"/>
    <hyperlink r:id="rId1090" ref="B1191"/>
    <hyperlink r:id="rId1091" ref="B1192"/>
    <hyperlink r:id="rId1092" ref="B1193"/>
    <hyperlink r:id="rId1093" ref="B1194"/>
    <hyperlink r:id="rId1094" ref="B1195"/>
    <hyperlink r:id="rId1095" ref="B1196"/>
    <hyperlink r:id="rId1096" ref="B1197"/>
    <hyperlink r:id="rId1097" ref="B1198"/>
    <hyperlink r:id="rId1098" ref="B1199"/>
    <hyperlink r:id="rId1099" ref="B1200"/>
    <hyperlink r:id="rId1100" ref="B1201"/>
    <hyperlink r:id="rId1101" ref="B1202"/>
    <hyperlink r:id="rId1102" ref="B1203"/>
    <hyperlink r:id="rId1103" ref="B1204"/>
    <hyperlink r:id="rId1104" ref="B1205"/>
    <hyperlink r:id="rId1105" ref="B1206"/>
    <hyperlink r:id="rId1106" ref="B1207"/>
    <hyperlink r:id="rId1107" ref="B1208"/>
    <hyperlink r:id="rId1108" ref="B1209"/>
    <hyperlink r:id="rId1109" ref="B1210"/>
    <hyperlink r:id="rId1110" ref="B1211"/>
    <hyperlink r:id="rId1111" ref="B1212"/>
    <hyperlink r:id="rId1112" ref="B1213"/>
    <hyperlink r:id="rId1113" ref="B1214"/>
    <hyperlink r:id="rId1114" ref="B1215"/>
    <hyperlink r:id="rId1115" ref="B1216"/>
    <hyperlink r:id="rId1116" ref="B1217"/>
    <hyperlink r:id="rId1117" ref="B1218"/>
    <hyperlink r:id="rId1118" ref="B1219"/>
    <hyperlink r:id="rId1119" ref="B1220"/>
    <hyperlink r:id="rId1120" ref="B1221"/>
    <hyperlink r:id="rId1121" ref="B1222"/>
    <hyperlink r:id="rId1122" ref="B1223"/>
    <hyperlink r:id="rId1123" ref="B1224"/>
    <hyperlink r:id="rId1124" ref="B1225"/>
    <hyperlink r:id="rId1125" ref="B1226"/>
    <hyperlink r:id="rId1126" ref="B1227"/>
    <hyperlink r:id="rId1127" ref="B1228"/>
    <hyperlink r:id="rId1128" ref="B1229"/>
    <hyperlink r:id="rId1129" ref="B1230"/>
    <hyperlink r:id="rId1130" ref="B1231"/>
    <hyperlink r:id="rId1131" ref="B1232"/>
    <hyperlink r:id="rId1132" ref="B1233"/>
    <hyperlink r:id="rId1133" ref="B1234"/>
    <hyperlink r:id="rId1134" ref="B1235"/>
    <hyperlink r:id="rId1135" ref="B1236"/>
    <hyperlink r:id="rId1136" ref="B1237"/>
    <hyperlink r:id="rId1137" ref="B1238"/>
    <hyperlink r:id="rId1138" ref="B1239"/>
    <hyperlink r:id="rId1139" ref="B1240"/>
    <hyperlink r:id="rId1140" ref="B1241"/>
    <hyperlink r:id="rId1141" ref="B1242"/>
    <hyperlink r:id="rId1142" ref="B1243"/>
    <hyperlink r:id="rId1143" ref="B1244"/>
    <hyperlink r:id="rId1144" ref="B1245"/>
    <hyperlink r:id="rId1145" ref="B1246"/>
    <hyperlink r:id="rId1146" ref="B1247"/>
    <hyperlink r:id="rId1147" ref="B1248"/>
    <hyperlink r:id="rId1148" ref="B1249"/>
    <hyperlink r:id="rId1149" ref="B1250"/>
    <hyperlink r:id="rId1150" ref="B1251"/>
    <hyperlink r:id="rId1151" ref="B1252"/>
    <hyperlink r:id="rId1152" ref="B1253"/>
    <hyperlink r:id="rId1153" ref="B1254"/>
    <hyperlink r:id="rId1154" ref="B1255"/>
    <hyperlink r:id="rId1155" ref="B1256"/>
    <hyperlink r:id="rId1156" ref="B1257"/>
    <hyperlink r:id="rId1157" ref="B1258"/>
    <hyperlink r:id="rId1158" ref="B1259"/>
    <hyperlink r:id="rId1159" ref="B1260"/>
    <hyperlink r:id="rId1160" ref="B1261"/>
    <hyperlink r:id="rId1161" ref="B1262"/>
    <hyperlink r:id="rId1162" ref="B1263"/>
    <hyperlink r:id="rId1163" ref="B1264"/>
    <hyperlink r:id="rId1164" ref="B1265"/>
    <hyperlink r:id="rId1165" ref="B1266"/>
    <hyperlink r:id="rId1166" ref="B1267"/>
    <hyperlink r:id="rId1167" ref="B1268"/>
    <hyperlink r:id="rId1168" ref="B1269"/>
    <hyperlink r:id="rId1169" ref="B1270"/>
    <hyperlink r:id="rId1170" ref="B1271"/>
    <hyperlink r:id="rId1171" ref="B1272"/>
    <hyperlink r:id="rId1172" ref="B1273"/>
    <hyperlink r:id="rId1173" ref="B1274"/>
    <hyperlink r:id="rId1174" ref="B1275"/>
    <hyperlink r:id="rId1175" ref="B1276"/>
    <hyperlink r:id="rId1176" ref="B1277"/>
    <hyperlink r:id="rId1177" ref="B1278"/>
    <hyperlink r:id="rId1178" ref="B1279"/>
    <hyperlink r:id="rId1179" ref="B1280"/>
    <hyperlink r:id="rId1180" ref="B1281"/>
    <hyperlink r:id="rId1181" ref="B1282"/>
    <hyperlink r:id="rId1182" ref="B1283"/>
    <hyperlink r:id="rId1183" ref="B1284"/>
    <hyperlink r:id="rId1184" ref="B1285"/>
    <hyperlink r:id="rId1185" ref="B1286"/>
    <hyperlink r:id="rId1186" ref="B1287"/>
    <hyperlink r:id="rId1187" ref="B1288"/>
    <hyperlink r:id="rId1188" ref="B1289"/>
    <hyperlink r:id="rId1189" ref="B1290"/>
    <hyperlink r:id="rId1190" ref="B1291"/>
    <hyperlink r:id="rId1191" ref="B1292"/>
    <hyperlink r:id="rId1192" ref="B1293"/>
    <hyperlink r:id="rId1193" ref="B1294"/>
    <hyperlink r:id="rId1194" ref="B1295"/>
    <hyperlink r:id="rId1195" ref="B1296"/>
    <hyperlink r:id="rId1196" ref="B1297"/>
    <hyperlink r:id="rId1197" ref="B1298"/>
    <hyperlink r:id="rId1198" ref="B1299"/>
    <hyperlink r:id="rId1199" ref="B1300"/>
    <hyperlink r:id="rId1200" ref="B1301"/>
    <hyperlink r:id="rId1201" ref="B1302"/>
    <hyperlink r:id="rId1202" ref="B1303"/>
    <hyperlink r:id="rId1203" ref="B1304"/>
    <hyperlink r:id="rId1204" ref="B1305"/>
    <hyperlink r:id="rId1205" ref="B1306"/>
    <hyperlink r:id="rId1206" ref="B1307"/>
    <hyperlink r:id="rId1207" ref="B1308"/>
    <hyperlink r:id="rId1208" ref="B1309"/>
    <hyperlink r:id="rId1209" ref="B1310"/>
    <hyperlink r:id="rId1210" ref="B1311"/>
    <hyperlink r:id="rId1211" ref="B1312"/>
    <hyperlink r:id="rId1212" ref="B1313"/>
    <hyperlink r:id="rId1213" ref="B1314"/>
    <hyperlink r:id="rId1214" ref="B1315"/>
    <hyperlink r:id="rId1215" ref="B1316"/>
    <hyperlink r:id="rId1216" ref="B1317"/>
    <hyperlink r:id="rId1217" ref="B1318"/>
    <hyperlink r:id="rId1218" ref="B1319"/>
    <hyperlink r:id="rId1219" ref="B1320"/>
    <hyperlink r:id="rId1220" ref="B1321"/>
    <hyperlink r:id="rId1221" ref="B1322"/>
    <hyperlink r:id="rId1222" ref="B1323"/>
    <hyperlink r:id="rId1223" ref="B1324"/>
    <hyperlink r:id="rId1224" ref="B1325"/>
    <hyperlink r:id="rId1225" ref="B1326"/>
    <hyperlink r:id="rId1226" ref="B1327"/>
    <hyperlink r:id="rId1227" ref="B1328"/>
    <hyperlink r:id="rId1228" ref="B1329"/>
    <hyperlink r:id="rId1229" ref="B1330"/>
    <hyperlink r:id="rId1230" ref="B1331"/>
    <hyperlink r:id="rId1231" ref="B1332"/>
    <hyperlink r:id="rId1232" ref="B1333"/>
    <hyperlink r:id="rId1233" ref="B1334"/>
    <hyperlink r:id="rId1234" ref="B1335"/>
    <hyperlink r:id="rId1235" ref="B1336"/>
    <hyperlink r:id="rId1236" ref="B1337"/>
    <hyperlink r:id="rId1237" ref="B1338"/>
    <hyperlink r:id="rId1238" ref="B1339"/>
    <hyperlink r:id="rId1239" ref="B1340"/>
    <hyperlink r:id="rId1240" ref="B1341"/>
    <hyperlink r:id="rId1241" ref="B1342"/>
    <hyperlink r:id="rId1242" ref="B1343"/>
    <hyperlink r:id="rId1243" ref="B1344"/>
    <hyperlink r:id="rId1244" ref="B1345"/>
    <hyperlink r:id="rId1245" ref="B1346"/>
    <hyperlink r:id="rId1246" ref="B1347"/>
    <hyperlink r:id="rId1247" ref="B1348"/>
    <hyperlink r:id="rId1248" ref="B1349"/>
    <hyperlink r:id="rId1249" ref="B1350"/>
    <hyperlink r:id="rId1250" ref="B1351"/>
    <hyperlink r:id="rId1251" ref="B1352"/>
    <hyperlink r:id="rId1252" ref="B1353"/>
    <hyperlink r:id="rId1253" ref="B1354"/>
    <hyperlink r:id="rId1254" ref="B1355"/>
    <hyperlink r:id="rId1255" ref="B1356"/>
    <hyperlink r:id="rId1256" ref="B1357"/>
    <hyperlink r:id="rId1257" ref="B1358"/>
    <hyperlink r:id="rId1258" ref="B1359"/>
    <hyperlink r:id="rId1259" ref="B1360"/>
    <hyperlink r:id="rId1260" ref="B1361"/>
    <hyperlink r:id="rId1261" ref="B1362"/>
    <hyperlink r:id="rId1262" ref="B1363"/>
    <hyperlink r:id="rId1263" ref="B1364"/>
    <hyperlink r:id="rId1264" ref="B1365"/>
    <hyperlink r:id="rId1265" ref="B1366"/>
    <hyperlink r:id="rId1266" ref="B1367"/>
    <hyperlink r:id="rId1267" ref="B1368"/>
    <hyperlink r:id="rId1268" ref="B1369"/>
    <hyperlink r:id="rId1269" ref="B1370"/>
    <hyperlink r:id="rId1270" ref="B1371"/>
    <hyperlink r:id="rId1271" ref="B1372"/>
    <hyperlink r:id="rId1272" ref="B1373"/>
    <hyperlink r:id="rId1273" ref="B1374"/>
    <hyperlink r:id="rId1274" ref="B1375"/>
    <hyperlink r:id="rId1275" ref="B1376"/>
    <hyperlink r:id="rId1276" ref="B1377"/>
    <hyperlink r:id="rId1277" ref="B1378"/>
    <hyperlink r:id="rId1278" ref="B1379"/>
    <hyperlink r:id="rId1279" ref="B1380"/>
    <hyperlink r:id="rId1280" ref="B1381"/>
    <hyperlink r:id="rId1281" ref="B1382"/>
    <hyperlink r:id="rId1282" ref="B1383"/>
    <hyperlink r:id="rId1283" ref="B1384"/>
    <hyperlink r:id="rId1284" ref="B1385"/>
    <hyperlink r:id="rId1285" ref="B1386"/>
    <hyperlink r:id="rId1286" ref="B1387"/>
    <hyperlink r:id="rId1287" ref="B1388"/>
    <hyperlink r:id="rId1288" ref="B1389"/>
    <hyperlink r:id="rId1289" ref="B1390"/>
    <hyperlink r:id="rId1290" ref="B1391"/>
    <hyperlink r:id="rId1291" ref="B1392"/>
    <hyperlink r:id="rId1292" ref="B1393"/>
    <hyperlink r:id="rId1293" ref="B1394"/>
    <hyperlink r:id="rId1294" ref="B1395"/>
    <hyperlink r:id="rId1295" ref="B1396"/>
    <hyperlink r:id="rId1296" ref="B1397"/>
    <hyperlink r:id="rId1297" ref="B1398"/>
    <hyperlink r:id="rId1298" ref="B1399"/>
    <hyperlink r:id="rId1299" ref="B1400"/>
    <hyperlink r:id="rId1300" ref="B1401"/>
    <hyperlink r:id="rId1301" ref="B1402"/>
    <hyperlink r:id="rId1302" ref="B1403"/>
    <hyperlink r:id="rId1303" ref="B1404"/>
    <hyperlink r:id="rId1304" ref="B1405"/>
    <hyperlink r:id="rId1305" ref="B1406"/>
    <hyperlink r:id="rId1306" ref="B1407"/>
    <hyperlink r:id="rId1307" ref="B1408"/>
    <hyperlink r:id="rId1308" ref="B1409"/>
    <hyperlink r:id="rId1309" ref="B1410"/>
    <hyperlink r:id="rId1310" ref="B1411"/>
    <hyperlink r:id="rId1311" ref="B1412"/>
    <hyperlink r:id="rId1312" ref="B1413"/>
    <hyperlink r:id="rId1313" ref="B1414"/>
    <hyperlink r:id="rId1314" ref="B1415"/>
    <hyperlink r:id="rId1315" ref="B1416"/>
    <hyperlink r:id="rId1316" ref="B1417"/>
    <hyperlink r:id="rId1317" ref="B1418"/>
    <hyperlink r:id="rId1318" ref="B1419"/>
    <hyperlink r:id="rId1319" ref="B1420"/>
    <hyperlink r:id="rId1320" ref="B1421"/>
    <hyperlink r:id="rId1321" ref="B1422"/>
    <hyperlink r:id="rId1322" ref="B1423"/>
    <hyperlink r:id="rId1323" ref="B1424"/>
    <hyperlink r:id="rId1324" ref="B1425"/>
    <hyperlink r:id="rId1325" ref="B1426"/>
    <hyperlink r:id="rId1326" ref="B1427"/>
    <hyperlink r:id="rId1327" ref="B1428"/>
    <hyperlink r:id="rId1328" ref="B1429"/>
    <hyperlink r:id="rId1329" ref="B1430"/>
    <hyperlink r:id="rId1330" ref="B1431"/>
    <hyperlink r:id="rId1331" ref="B1432"/>
    <hyperlink r:id="rId1332" ref="B1433"/>
    <hyperlink r:id="rId1333" ref="B1434"/>
    <hyperlink r:id="rId1334" ref="B1435"/>
    <hyperlink r:id="rId1335" ref="B1436"/>
    <hyperlink r:id="rId1336" ref="B1437"/>
    <hyperlink r:id="rId1337" ref="B1438"/>
    <hyperlink r:id="rId1338" ref="B1439"/>
    <hyperlink r:id="rId1339" ref="B1440"/>
    <hyperlink r:id="rId1340" ref="B1441"/>
    <hyperlink r:id="rId1341" ref="B1442"/>
    <hyperlink r:id="rId1342" ref="B1443"/>
    <hyperlink r:id="rId1343" ref="B1444"/>
    <hyperlink r:id="rId1344" ref="B1445"/>
    <hyperlink r:id="rId1345" ref="B1446"/>
    <hyperlink r:id="rId1346" ref="B1447"/>
    <hyperlink r:id="rId1347" ref="B1448"/>
    <hyperlink r:id="rId1348" ref="B1449"/>
    <hyperlink r:id="rId1349" ref="B1450"/>
    <hyperlink r:id="rId1350" ref="B1451"/>
    <hyperlink r:id="rId1351" ref="B1452"/>
    <hyperlink r:id="rId1352" ref="B1453"/>
    <hyperlink r:id="rId1353" ref="B1454"/>
    <hyperlink r:id="rId1354" ref="B1455"/>
    <hyperlink r:id="rId1355" ref="B1456"/>
    <hyperlink r:id="rId1356" ref="B1457"/>
    <hyperlink r:id="rId1357" ref="B1458"/>
    <hyperlink r:id="rId1358" ref="B1459"/>
    <hyperlink r:id="rId1359" ref="B1460"/>
    <hyperlink r:id="rId1360" ref="B1461"/>
    <hyperlink r:id="rId1361" ref="B1462"/>
    <hyperlink r:id="rId1362" ref="B1463"/>
    <hyperlink r:id="rId1363" ref="B1464"/>
    <hyperlink r:id="rId1364" ref="B1465"/>
    <hyperlink r:id="rId1365" ref="B1466"/>
    <hyperlink r:id="rId1366" ref="B1467"/>
    <hyperlink r:id="rId1367" ref="B1468"/>
    <hyperlink r:id="rId1368" ref="B1469"/>
    <hyperlink r:id="rId1369" ref="B1470"/>
    <hyperlink r:id="rId1370" ref="B1471"/>
    <hyperlink r:id="rId1371" ref="B1472"/>
    <hyperlink r:id="rId1372" ref="B1473"/>
    <hyperlink r:id="rId1373" ref="B1474"/>
    <hyperlink r:id="rId1374" ref="B1475"/>
    <hyperlink r:id="rId1375" ref="B1476"/>
    <hyperlink r:id="rId1376" ref="B1477"/>
    <hyperlink r:id="rId1377" ref="B1478"/>
    <hyperlink r:id="rId1378" ref="B1479"/>
    <hyperlink r:id="rId1379" ref="B1480"/>
    <hyperlink r:id="rId1380" ref="B1481"/>
    <hyperlink r:id="rId1381" ref="B1482"/>
    <hyperlink r:id="rId1382" ref="B1483"/>
    <hyperlink r:id="rId1383" ref="B1484"/>
    <hyperlink r:id="rId1384" ref="B1485"/>
    <hyperlink r:id="rId1385" ref="B1486"/>
    <hyperlink r:id="rId1386" ref="B1487"/>
    <hyperlink r:id="rId1387" ref="B1488"/>
    <hyperlink r:id="rId1388" ref="B1489"/>
    <hyperlink r:id="rId1389" ref="B1490"/>
    <hyperlink r:id="rId1390" ref="B1491"/>
    <hyperlink r:id="rId1391" ref="B1492"/>
    <hyperlink r:id="rId1392" ref="B1493"/>
    <hyperlink r:id="rId1393" ref="B1494"/>
    <hyperlink r:id="rId1394" ref="B1495"/>
    <hyperlink r:id="rId1395" ref="B1496"/>
    <hyperlink r:id="rId1396" ref="B1497"/>
    <hyperlink r:id="rId1397" ref="B1498"/>
    <hyperlink r:id="rId1398" ref="B1499"/>
    <hyperlink r:id="rId1399" ref="B1500"/>
    <hyperlink r:id="rId1400" ref="B1501"/>
    <hyperlink r:id="rId1401" ref="B1502"/>
    <hyperlink r:id="rId1402" ref="B1503"/>
    <hyperlink r:id="rId1403" ref="B1504"/>
    <hyperlink r:id="rId1404" ref="B1505"/>
    <hyperlink r:id="rId1405" ref="B1506"/>
    <hyperlink r:id="rId1406" ref="B1507"/>
    <hyperlink r:id="rId1407" ref="B1508"/>
    <hyperlink r:id="rId1408" ref="B1509"/>
    <hyperlink r:id="rId1409" ref="B1510"/>
    <hyperlink r:id="rId1410" ref="B1511"/>
    <hyperlink r:id="rId1411" ref="B1512"/>
    <hyperlink r:id="rId1412" ref="B1513"/>
    <hyperlink r:id="rId1413" ref="B1514"/>
    <hyperlink r:id="rId1414" ref="B1515"/>
    <hyperlink r:id="rId1415" ref="B1516"/>
    <hyperlink r:id="rId1416" ref="B1517"/>
    <hyperlink r:id="rId1417" ref="B1518"/>
    <hyperlink r:id="rId1418" ref="B1519"/>
    <hyperlink r:id="rId1419" ref="B1520"/>
    <hyperlink r:id="rId1420" ref="B1521"/>
    <hyperlink r:id="rId1421" ref="B1522"/>
    <hyperlink r:id="rId1422" ref="B1523"/>
    <hyperlink r:id="rId1423" ref="B1524"/>
    <hyperlink r:id="rId1424" ref="B1525"/>
    <hyperlink r:id="rId1425" ref="B1526"/>
    <hyperlink r:id="rId1426" ref="B1527"/>
    <hyperlink r:id="rId1427" ref="B1528"/>
    <hyperlink r:id="rId1428" ref="B1529"/>
    <hyperlink r:id="rId1429" ref="B1530"/>
    <hyperlink r:id="rId1430" ref="B1531"/>
    <hyperlink r:id="rId1431" ref="B1532"/>
    <hyperlink r:id="rId1432" ref="B1533"/>
    <hyperlink r:id="rId1433" ref="B1534"/>
    <hyperlink r:id="rId1434" ref="B1535"/>
    <hyperlink r:id="rId1435" ref="B1536"/>
    <hyperlink r:id="rId1436" ref="B1537"/>
    <hyperlink r:id="rId1437" ref="B1538"/>
    <hyperlink r:id="rId1438" ref="B1539"/>
    <hyperlink r:id="rId1439" ref="B1540"/>
    <hyperlink r:id="rId1440" ref="B1541"/>
    <hyperlink r:id="rId1441" ref="B1542"/>
    <hyperlink r:id="rId1442" ref="B1543"/>
    <hyperlink r:id="rId1443" ref="B1544"/>
    <hyperlink r:id="rId1444" ref="B1545"/>
    <hyperlink r:id="rId1445" ref="B1546"/>
    <hyperlink r:id="rId1446" ref="B1547"/>
    <hyperlink r:id="rId1447" ref="B1548"/>
    <hyperlink r:id="rId1448" ref="B1549"/>
    <hyperlink r:id="rId1449" ref="B1550"/>
    <hyperlink r:id="rId1450" ref="B1551"/>
    <hyperlink r:id="rId1451" ref="B1552"/>
    <hyperlink r:id="rId1452" ref="B1553"/>
    <hyperlink r:id="rId1453" ref="B1554"/>
    <hyperlink r:id="rId1454" ref="B1555"/>
    <hyperlink r:id="rId1455" ref="B1556"/>
    <hyperlink r:id="rId1456" ref="B1557"/>
    <hyperlink r:id="rId1457" ref="B1558"/>
    <hyperlink r:id="rId1458" ref="B1559"/>
    <hyperlink r:id="rId1459" ref="B1560"/>
    <hyperlink r:id="rId1460" ref="B1561"/>
    <hyperlink r:id="rId1461" ref="B1562"/>
    <hyperlink r:id="rId1462" ref="B1563"/>
    <hyperlink r:id="rId1463" ref="B1564"/>
    <hyperlink r:id="rId1464" ref="B1565"/>
    <hyperlink r:id="rId1465" ref="B1566"/>
    <hyperlink r:id="rId1466" ref="B1567"/>
    <hyperlink r:id="rId1467" ref="B1568"/>
    <hyperlink r:id="rId1468" ref="B1569"/>
    <hyperlink r:id="rId1469" ref="B1570"/>
    <hyperlink r:id="rId1470" ref="B1571"/>
    <hyperlink r:id="rId1471" ref="B1572"/>
    <hyperlink r:id="rId1472" ref="B1573"/>
    <hyperlink r:id="rId1473" ref="B1574"/>
    <hyperlink r:id="rId1474" ref="B1575"/>
    <hyperlink r:id="rId1475" ref="B1576"/>
    <hyperlink r:id="rId1476" ref="B1577"/>
    <hyperlink r:id="rId1477" ref="B1578"/>
    <hyperlink r:id="rId1478" ref="B1579"/>
    <hyperlink r:id="rId1479" ref="B1580"/>
    <hyperlink r:id="rId1480" ref="B1581"/>
    <hyperlink r:id="rId1481" ref="B1582"/>
    <hyperlink r:id="rId1482" ref="B1583"/>
    <hyperlink r:id="rId1483" ref="B1584"/>
    <hyperlink r:id="rId1484" ref="B1585"/>
    <hyperlink r:id="rId1485" ref="B1586"/>
    <hyperlink r:id="rId1486" ref="B1587"/>
    <hyperlink r:id="rId1487" ref="B1588"/>
    <hyperlink r:id="rId1488" ref="B1589"/>
    <hyperlink r:id="rId1489" ref="B1590"/>
    <hyperlink r:id="rId1490" ref="B1591"/>
    <hyperlink r:id="rId1491" ref="B1592"/>
    <hyperlink r:id="rId1492" ref="B1593"/>
    <hyperlink r:id="rId1493" ref="B1594"/>
    <hyperlink r:id="rId1494" ref="B1595"/>
    <hyperlink r:id="rId1495" ref="B1596"/>
    <hyperlink r:id="rId1496" ref="B1597"/>
    <hyperlink r:id="rId1497" ref="B1598"/>
    <hyperlink r:id="rId1498" ref="B1599"/>
    <hyperlink r:id="rId1499" ref="B1600"/>
    <hyperlink r:id="rId1500" ref="B1601"/>
    <hyperlink r:id="rId1501" ref="B1602"/>
    <hyperlink r:id="rId1502" ref="B1603"/>
    <hyperlink r:id="rId1503" ref="B1604"/>
    <hyperlink r:id="rId1504" ref="B1605"/>
    <hyperlink r:id="rId1505" ref="B1606"/>
    <hyperlink r:id="rId1506" ref="B1607"/>
    <hyperlink r:id="rId1507" ref="B1608"/>
    <hyperlink r:id="rId1508" ref="B1609"/>
    <hyperlink r:id="rId1509" ref="B1610"/>
    <hyperlink r:id="rId1510" ref="B1611"/>
    <hyperlink r:id="rId1511" ref="B1612"/>
    <hyperlink r:id="rId1512" ref="B1613"/>
    <hyperlink r:id="rId1513" ref="B1614"/>
    <hyperlink r:id="rId1514" ref="B1615"/>
    <hyperlink r:id="rId1515" ref="B1616"/>
    <hyperlink r:id="rId1516" ref="B1617"/>
    <hyperlink r:id="rId1517" ref="B1618"/>
    <hyperlink r:id="rId1518" ref="B1619"/>
    <hyperlink r:id="rId1519" ref="B1620"/>
    <hyperlink r:id="rId1520" ref="B1621"/>
    <hyperlink r:id="rId1521" ref="B1622"/>
    <hyperlink r:id="rId1522" ref="B1623"/>
    <hyperlink r:id="rId1523" ref="B1624"/>
    <hyperlink r:id="rId1524" ref="B1625"/>
    <hyperlink r:id="rId1525" ref="B1626"/>
    <hyperlink r:id="rId1526" ref="B1627"/>
    <hyperlink r:id="rId1527" ref="B1628"/>
    <hyperlink r:id="rId1528" ref="B1629"/>
    <hyperlink r:id="rId1529" ref="B1630"/>
    <hyperlink r:id="rId1530" ref="B1631"/>
    <hyperlink r:id="rId1531" ref="B1632"/>
    <hyperlink r:id="rId1532" ref="B1633"/>
    <hyperlink r:id="rId1533" ref="B1634"/>
    <hyperlink r:id="rId1534" ref="B1635"/>
    <hyperlink r:id="rId1535" ref="B1636"/>
    <hyperlink r:id="rId1536" ref="B1637"/>
    <hyperlink r:id="rId1537" ref="B1638"/>
    <hyperlink r:id="rId1538" ref="B1639"/>
    <hyperlink r:id="rId1539" ref="B1640"/>
    <hyperlink r:id="rId1540" ref="B1641"/>
    <hyperlink r:id="rId1541" ref="B1642"/>
    <hyperlink r:id="rId1542" ref="B1643"/>
    <hyperlink r:id="rId1543" ref="B1644"/>
    <hyperlink r:id="rId1544" ref="B1645"/>
    <hyperlink r:id="rId1545" ref="B1646"/>
    <hyperlink r:id="rId1546" ref="B1647"/>
    <hyperlink r:id="rId1547" ref="B1648"/>
    <hyperlink r:id="rId1548" ref="B1649"/>
    <hyperlink r:id="rId1549" ref="B1650"/>
    <hyperlink r:id="rId1550" ref="B1651"/>
    <hyperlink r:id="rId1551" ref="B1652"/>
    <hyperlink r:id="rId1552" ref="B1653"/>
    <hyperlink r:id="rId1553" ref="B1654"/>
    <hyperlink r:id="rId1554" ref="B1655"/>
    <hyperlink r:id="rId1555" ref="B1656"/>
    <hyperlink r:id="rId1556" ref="B1657"/>
    <hyperlink r:id="rId1557" ref="B1658"/>
    <hyperlink r:id="rId1558" ref="B1659"/>
    <hyperlink r:id="rId1559" ref="B1660"/>
    <hyperlink r:id="rId1560" ref="B1661"/>
    <hyperlink r:id="rId1561" ref="B1662"/>
    <hyperlink r:id="rId1562" ref="B1663"/>
    <hyperlink r:id="rId1563" ref="B1664"/>
    <hyperlink r:id="rId1564" ref="B1665"/>
    <hyperlink r:id="rId1565" ref="B1666"/>
    <hyperlink r:id="rId1566" ref="B1667"/>
    <hyperlink r:id="rId1567" ref="B1668"/>
    <hyperlink r:id="rId1568" ref="B1669"/>
    <hyperlink r:id="rId1569" ref="B1670"/>
    <hyperlink r:id="rId1570" ref="B1671"/>
    <hyperlink r:id="rId1571" ref="B1672"/>
    <hyperlink r:id="rId1572" ref="B1673"/>
    <hyperlink r:id="rId1573" ref="B1674"/>
    <hyperlink r:id="rId1574" ref="B1675"/>
    <hyperlink r:id="rId1575" ref="B1676"/>
    <hyperlink r:id="rId1576" ref="B1677"/>
    <hyperlink r:id="rId1577" ref="B1678"/>
    <hyperlink r:id="rId1578" ref="B1679"/>
    <hyperlink r:id="rId1579" ref="B1680"/>
    <hyperlink r:id="rId1580" ref="B1681"/>
    <hyperlink r:id="rId1581" ref="B1682"/>
    <hyperlink r:id="rId1582" ref="B1683"/>
    <hyperlink r:id="rId1583" ref="B1684"/>
    <hyperlink r:id="rId1584" ref="B1685"/>
    <hyperlink r:id="rId1585" ref="B1686"/>
    <hyperlink r:id="rId1586" ref="B1687"/>
    <hyperlink r:id="rId1587" ref="B1688"/>
    <hyperlink r:id="rId1588" ref="B1689"/>
    <hyperlink r:id="rId1589" ref="B1690"/>
    <hyperlink r:id="rId1590" ref="B1691"/>
    <hyperlink r:id="rId1591" ref="B1692"/>
    <hyperlink r:id="rId1592" ref="B1693"/>
    <hyperlink r:id="rId1593" ref="B1694"/>
    <hyperlink r:id="rId1594" ref="B1695"/>
    <hyperlink r:id="rId1595" ref="B1696"/>
    <hyperlink r:id="rId1596" ref="B1697"/>
    <hyperlink r:id="rId1597" ref="B1698"/>
    <hyperlink r:id="rId1598" ref="B1699"/>
    <hyperlink r:id="rId1599" ref="B1700"/>
    <hyperlink r:id="rId1600" ref="B1701"/>
    <hyperlink r:id="rId1601" ref="B1702"/>
    <hyperlink r:id="rId1602" ref="B1703"/>
    <hyperlink r:id="rId1603" ref="B1704"/>
    <hyperlink r:id="rId1604" ref="B1705"/>
    <hyperlink r:id="rId1605" ref="B1706"/>
    <hyperlink r:id="rId1606" ref="B1707"/>
    <hyperlink r:id="rId1607" ref="B1708"/>
    <hyperlink r:id="rId1608" ref="B1709"/>
    <hyperlink r:id="rId1609" ref="B1710"/>
    <hyperlink r:id="rId1610" ref="B1711"/>
    <hyperlink r:id="rId1611" ref="B1712"/>
    <hyperlink r:id="rId1612" ref="B1713"/>
    <hyperlink r:id="rId1613" ref="B1714"/>
    <hyperlink r:id="rId1614" ref="B1715"/>
    <hyperlink r:id="rId1615" ref="B1716"/>
    <hyperlink r:id="rId1616" ref="B1717"/>
    <hyperlink r:id="rId1617" ref="B1718"/>
    <hyperlink r:id="rId1618" ref="B1719"/>
    <hyperlink r:id="rId1619" ref="B1720"/>
    <hyperlink r:id="rId1620" ref="B1721"/>
    <hyperlink r:id="rId1621" ref="B1722"/>
    <hyperlink r:id="rId1622" ref="B1723"/>
    <hyperlink r:id="rId1623" ref="B1724"/>
    <hyperlink r:id="rId1624" ref="B1725"/>
    <hyperlink r:id="rId1625" ref="B1726"/>
    <hyperlink r:id="rId1626" ref="B1727"/>
    <hyperlink r:id="rId1627" ref="B1728"/>
    <hyperlink r:id="rId1628" ref="B1729"/>
    <hyperlink r:id="rId1629" ref="B1730"/>
    <hyperlink r:id="rId1630" ref="B1731"/>
    <hyperlink r:id="rId1631" ref="B1732"/>
    <hyperlink r:id="rId1632" ref="B1733"/>
    <hyperlink r:id="rId1633" ref="B1734"/>
    <hyperlink r:id="rId1634" ref="B1735"/>
    <hyperlink r:id="rId1635" ref="B1736"/>
    <hyperlink r:id="rId1636" ref="B1737"/>
    <hyperlink r:id="rId1637" ref="B1738"/>
    <hyperlink r:id="rId1638" ref="B1739"/>
    <hyperlink r:id="rId1639" ref="B1740"/>
    <hyperlink r:id="rId1640" ref="B1741"/>
    <hyperlink r:id="rId1641" ref="B1742"/>
    <hyperlink r:id="rId1642" ref="B1743"/>
    <hyperlink r:id="rId1643" ref="B1744"/>
    <hyperlink r:id="rId1644" ref="B1745"/>
    <hyperlink r:id="rId1645" ref="B1746"/>
    <hyperlink r:id="rId1646" ref="B1747"/>
    <hyperlink r:id="rId1647" ref="B1748"/>
    <hyperlink r:id="rId1648" ref="B1749"/>
    <hyperlink r:id="rId1649" ref="B1750"/>
    <hyperlink r:id="rId1650" ref="B1751"/>
    <hyperlink r:id="rId1651" ref="B1752"/>
    <hyperlink r:id="rId1652" ref="B1753"/>
    <hyperlink r:id="rId1653" ref="B1754"/>
    <hyperlink r:id="rId1654" ref="B1755"/>
    <hyperlink r:id="rId1655" ref="B1756"/>
    <hyperlink r:id="rId1656" ref="B1757"/>
    <hyperlink r:id="rId1657" ref="B1758"/>
    <hyperlink r:id="rId1658" ref="B1759"/>
    <hyperlink r:id="rId1659" ref="B1760"/>
    <hyperlink r:id="rId1660" ref="B1761"/>
    <hyperlink r:id="rId1661" ref="B1762"/>
    <hyperlink r:id="rId1662" ref="B1763"/>
    <hyperlink r:id="rId1663" ref="B1764"/>
    <hyperlink r:id="rId1664" ref="B1765"/>
    <hyperlink r:id="rId1665" ref="B1766"/>
    <hyperlink r:id="rId1666" ref="B1767"/>
    <hyperlink r:id="rId1667" ref="B1768"/>
    <hyperlink r:id="rId1668" ref="B1769"/>
    <hyperlink r:id="rId1669" ref="B1770"/>
    <hyperlink r:id="rId1670" ref="B1771"/>
    <hyperlink r:id="rId1671" ref="B1772"/>
    <hyperlink r:id="rId1672" ref="B1773"/>
    <hyperlink r:id="rId1673" ref="B1774"/>
    <hyperlink r:id="rId1674" ref="B1775"/>
    <hyperlink r:id="rId1675" ref="B1776"/>
    <hyperlink r:id="rId1676" ref="B1777"/>
    <hyperlink r:id="rId1677" ref="B1778"/>
    <hyperlink r:id="rId1678" ref="B1779"/>
    <hyperlink r:id="rId1679" ref="B1780"/>
    <hyperlink r:id="rId1680" ref="B1781"/>
    <hyperlink r:id="rId1681" ref="B1782"/>
    <hyperlink r:id="rId1682" ref="B1783"/>
    <hyperlink r:id="rId1683" ref="B1784"/>
    <hyperlink r:id="rId1684" ref="B1785"/>
    <hyperlink r:id="rId1685" ref="B1786"/>
    <hyperlink r:id="rId1686" ref="B1787"/>
    <hyperlink r:id="rId1687" ref="B1788"/>
    <hyperlink r:id="rId1688" ref="B1789"/>
    <hyperlink r:id="rId1689" ref="B1790"/>
    <hyperlink r:id="rId1690" ref="B1791"/>
    <hyperlink r:id="rId1691" ref="B1792"/>
    <hyperlink r:id="rId1692" ref="B1793"/>
    <hyperlink r:id="rId1693" ref="B1794"/>
    <hyperlink r:id="rId1694" ref="B1795"/>
    <hyperlink r:id="rId1695" ref="B1796"/>
    <hyperlink r:id="rId1696" ref="B1797"/>
    <hyperlink r:id="rId1697" ref="B1798"/>
    <hyperlink r:id="rId1698" ref="B1799"/>
    <hyperlink r:id="rId1699" ref="B1800"/>
    <hyperlink r:id="rId1700" ref="B1801"/>
    <hyperlink r:id="rId1701" ref="B1802"/>
    <hyperlink r:id="rId1702" ref="B1803"/>
    <hyperlink r:id="rId1703" ref="B1804"/>
    <hyperlink r:id="rId1704" ref="B1805"/>
    <hyperlink r:id="rId1705" ref="B1806"/>
    <hyperlink r:id="rId1706" ref="B1807"/>
    <hyperlink r:id="rId1707" ref="B1808"/>
    <hyperlink r:id="rId1708" ref="B1809"/>
    <hyperlink r:id="rId1709" ref="B1810"/>
    <hyperlink r:id="rId1710" ref="B1811"/>
    <hyperlink r:id="rId1711" ref="B1812"/>
    <hyperlink r:id="rId1712" ref="B1813"/>
    <hyperlink r:id="rId1713" ref="B1814"/>
    <hyperlink r:id="rId1714" ref="B1815"/>
    <hyperlink r:id="rId1715" ref="B1816"/>
    <hyperlink r:id="rId1716" ref="B1817"/>
    <hyperlink r:id="rId1717" ref="B1818"/>
    <hyperlink r:id="rId1718" ref="B1819"/>
    <hyperlink r:id="rId1719" ref="B1820"/>
    <hyperlink r:id="rId1720" ref="B1821"/>
    <hyperlink r:id="rId1721" ref="B1822"/>
    <hyperlink r:id="rId1722" ref="B1823"/>
    <hyperlink r:id="rId1723" ref="B1824"/>
    <hyperlink r:id="rId1724" ref="B1825"/>
    <hyperlink r:id="rId1725" ref="B1826"/>
    <hyperlink r:id="rId1726" ref="B1827"/>
    <hyperlink r:id="rId1727" ref="B1828"/>
    <hyperlink r:id="rId1728" ref="B1829"/>
    <hyperlink r:id="rId1729" ref="B1830"/>
    <hyperlink r:id="rId1730" ref="B1831"/>
    <hyperlink r:id="rId1731" ref="B1832"/>
    <hyperlink r:id="rId1732" ref="B1833"/>
    <hyperlink r:id="rId1733" ref="B1834"/>
    <hyperlink r:id="rId1734" ref="B1835"/>
    <hyperlink r:id="rId1735" ref="B1836"/>
    <hyperlink r:id="rId1736" ref="B1837"/>
    <hyperlink r:id="rId1737" ref="B1838"/>
    <hyperlink r:id="rId1738" ref="B1839"/>
    <hyperlink r:id="rId1739" ref="B1840"/>
    <hyperlink r:id="rId1740" ref="B1841"/>
    <hyperlink r:id="rId1741" ref="B1842"/>
    <hyperlink r:id="rId1742" ref="B1843"/>
    <hyperlink r:id="rId1743" ref="B1844"/>
    <hyperlink r:id="rId1744" ref="B1845"/>
    <hyperlink r:id="rId1745" ref="B1846"/>
    <hyperlink r:id="rId1746" ref="B1847"/>
    <hyperlink r:id="rId1747" ref="B1848"/>
    <hyperlink r:id="rId1748" ref="B1849"/>
    <hyperlink r:id="rId1749" ref="B1850"/>
    <hyperlink r:id="rId1750" ref="B1851"/>
    <hyperlink r:id="rId1751" ref="B1852"/>
    <hyperlink r:id="rId1752" ref="B1853"/>
    <hyperlink r:id="rId1753" ref="B1854"/>
    <hyperlink r:id="rId1754" ref="B1855"/>
    <hyperlink r:id="rId1755" ref="B1856"/>
    <hyperlink r:id="rId1756" ref="B1857"/>
    <hyperlink r:id="rId1757" ref="B1858"/>
    <hyperlink r:id="rId1758" ref="B1859"/>
    <hyperlink r:id="rId1759" ref="B1860"/>
    <hyperlink r:id="rId1760" ref="B1861"/>
    <hyperlink r:id="rId1761" ref="B1862"/>
    <hyperlink r:id="rId1762" ref="B1863"/>
    <hyperlink r:id="rId1763" ref="B1864"/>
    <hyperlink r:id="rId1764" ref="B1865"/>
    <hyperlink r:id="rId1765" ref="B1866"/>
    <hyperlink r:id="rId1766" ref="B1867"/>
    <hyperlink r:id="rId1767" ref="B1868"/>
    <hyperlink r:id="rId1768" ref="B1869"/>
    <hyperlink r:id="rId1769" ref="B1870"/>
    <hyperlink r:id="rId1770" ref="B1871"/>
    <hyperlink r:id="rId1771" ref="B1872"/>
    <hyperlink r:id="rId1772" ref="B1873"/>
    <hyperlink r:id="rId1773" ref="B1874"/>
    <hyperlink r:id="rId1774" ref="B1875"/>
    <hyperlink r:id="rId1775" ref="B1876"/>
    <hyperlink r:id="rId1776" ref="B1877"/>
    <hyperlink r:id="rId1777" ref="B1878"/>
    <hyperlink r:id="rId1778" ref="B1879"/>
    <hyperlink r:id="rId1779" ref="B1880"/>
    <hyperlink r:id="rId1780" ref="B1881"/>
    <hyperlink r:id="rId1781" ref="B1882"/>
    <hyperlink r:id="rId1782" ref="B1883"/>
    <hyperlink r:id="rId1783" ref="B1884"/>
    <hyperlink r:id="rId1784" ref="B1885"/>
    <hyperlink r:id="rId1785" ref="B1886"/>
    <hyperlink r:id="rId1786" ref="B1887"/>
    <hyperlink r:id="rId1787" ref="B1888"/>
    <hyperlink r:id="rId1788" ref="B1889"/>
    <hyperlink r:id="rId1789" ref="B1890"/>
    <hyperlink r:id="rId1790" ref="B1891"/>
    <hyperlink r:id="rId1791" ref="B1892"/>
    <hyperlink r:id="rId1792" ref="B1893"/>
    <hyperlink r:id="rId1793" ref="B1894"/>
    <hyperlink r:id="rId1794" ref="B1895"/>
    <hyperlink r:id="rId1795" ref="B1896"/>
    <hyperlink r:id="rId1796" ref="B1897"/>
    <hyperlink r:id="rId1797" ref="B1898"/>
    <hyperlink r:id="rId1798" ref="B1899"/>
    <hyperlink r:id="rId1799" ref="B1900"/>
    <hyperlink r:id="rId1800" ref="B1901"/>
    <hyperlink r:id="rId1801" ref="B1902"/>
    <hyperlink r:id="rId1802" ref="B1903"/>
    <hyperlink r:id="rId1803" ref="B1904"/>
    <hyperlink r:id="rId1804" ref="B1905"/>
    <hyperlink r:id="rId1805" ref="B1906"/>
    <hyperlink r:id="rId1806" ref="B1907"/>
    <hyperlink r:id="rId1807" ref="B1908"/>
    <hyperlink r:id="rId1808" ref="B1909"/>
    <hyperlink r:id="rId1809" ref="B1910"/>
    <hyperlink r:id="rId1810" ref="B1911"/>
    <hyperlink r:id="rId1811" ref="B1912"/>
    <hyperlink r:id="rId1812" ref="B1913"/>
    <hyperlink r:id="rId1813" ref="B1914"/>
    <hyperlink r:id="rId1814" ref="B1915"/>
    <hyperlink r:id="rId1815" ref="B1916"/>
    <hyperlink r:id="rId1816" ref="B1917"/>
    <hyperlink r:id="rId1817" ref="B1918"/>
    <hyperlink r:id="rId1818" ref="B1919"/>
    <hyperlink r:id="rId1819" ref="B1920"/>
    <hyperlink r:id="rId1820" ref="B1921"/>
    <hyperlink r:id="rId1821" ref="B1922"/>
    <hyperlink r:id="rId1822" ref="B1923"/>
    <hyperlink r:id="rId1823" ref="B1924"/>
    <hyperlink r:id="rId1824" ref="B1925"/>
    <hyperlink r:id="rId1825" ref="B1926"/>
    <hyperlink r:id="rId1826" ref="B1927"/>
    <hyperlink r:id="rId1827" ref="B1928"/>
    <hyperlink r:id="rId1828" ref="B1929"/>
    <hyperlink r:id="rId1829" ref="B1930"/>
    <hyperlink r:id="rId1830" ref="B1931"/>
    <hyperlink r:id="rId1831" ref="B1932"/>
    <hyperlink r:id="rId1832" ref="B1933"/>
    <hyperlink r:id="rId1833" ref="B1934"/>
    <hyperlink r:id="rId1834" ref="B1935"/>
    <hyperlink r:id="rId1835" ref="B1936"/>
    <hyperlink r:id="rId1836" ref="B1937"/>
    <hyperlink r:id="rId1837" ref="B1938"/>
    <hyperlink r:id="rId1838" ref="B1939"/>
    <hyperlink r:id="rId1839" ref="B1940"/>
    <hyperlink r:id="rId1840" ref="B1941"/>
    <hyperlink r:id="rId1841" ref="B1942"/>
    <hyperlink r:id="rId1842" ref="B1943"/>
    <hyperlink r:id="rId1843" ref="B1944"/>
    <hyperlink r:id="rId1844" ref="B1945"/>
    <hyperlink r:id="rId1845" ref="B1946"/>
    <hyperlink r:id="rId1846" ref="B1947"/>
    <hyperlink r:id="rId1847" ref="B1948"/>
    <hyperlink r:id="rId1848" ref="B1949"/>
    <hyperlink r:id="rId1849" ref="B1950"/>
    <hyperlink r:id="rId1850" ref="B1951"/>
    <hyperlink r:id="rId1851" ref="B1952"/>
    <hyperlink r:id="rId1852" ref="B1953"/>
    <hyperlink r:id="rId1853" ref="B1954"/>
    <hyperlink r:id="rId1854" ref="B1955"/>
    <hyperlink r:id="rId1855" ref="B1956"/>
    <hyperlink r:id="rId1856" ref="B1957"/>
    <hyperlink r:id="rId1857" ref="B1958"/>
    <hyperlink r:id="rId1858" ref="B1959"/>
    <hyperlink r:id="rId1859" ref="B1960"/>
    <hyperlink r:id="rId1860" ref="B1961"/>
    <hyperlink r:id="rId1861" ref="B1962"/>
    <hyperlink r:id="rId1862" ref="B1963"/>
    <hyperlink r:id="rId1863" ref="B1964"/>
    <hyperlink r:id="rId1864" ref="B1965"/>
    <hyperlink r:id="rId1865" ref="B1966"/>
    <hyperlink r:id="rId1866" ref="B1967"/>
    <hyperlink r:id="rId1867" ref="B1968"/>
    <hyperlink r:id="rId1868" ref="B1969"/>
    <hyperlink r:id="rId1869" ref="B1970"/>
    <hyperlink r:id="rId1870" ref="B1971"/>
    <hyperlink r:id="rId1871" ref="B1972"/>
    <hyperlink r:id="rId1872" ref="B1973"/>
    <hyperlink r:id="rId1873" ref="B1974"/>
    <hyperlink r:id="rId1874" ref="B1975"/>
    <hyperlink r:id="rId1875" ref="B1976"/>
    <hyperlink r:id="rId1876" ref="B1977"/>
    <hyperlink r:id="rId1877" ref="B1978"/>
    <hyperlink r:id="rId1878" ref="B1979"/>
    <hyperlink r:id="rId1879" ref="B1980"/>
    <hyperlink r:id="rId1880" ref="B1981"/>
    <hyperlink r:id="rId1881" ref="B1982"/>
    <hyperlink r:id="rId1882" ref="B1983"/>
    <hyperlink r:id="rId1883" ref="B1984"/>
    <hyperlink r:id="rId1884" ref="B1985"/>
    <hyperlink r:id="rId1885" ref="B1986"/>
    <hyperlink r:id="rId1886" ref="B1987"/>
    <hyperlink r:id="rId1887" ref="B1988"/>
    <hyperlink r:id="rId1888" ref="B1989"/>
    <hyperlink r:id="rId1889" ref="B1990"/>
    <hyperlink r:id="rId1890" ref="B1991"/>
    <hyperlink r:id="rId1891" ref="B1992"/>
    <hyperlink r:id="rId1892" ref="B1993"/>
    <hyperlink r:id="rId1893" ref="B1994"/>
    <hyperlink r:id="rId1894" ref="B1995"/>
    <hyperlink r:id="rId1895" ref="B1996"/>
    <hyperlink r:id="rId1896" ref="B1997"/>
    <hyperlink r:id="rId1897" ref="B1998"/>
    <hyperlink r:id="rId1898" ref="B1999"/>
    <hyperlink r:id="rId1899" ref="B2000"/>
    <hyperlink r:id="rId1900" ref="B2001"/>
    <hyperlink r:id="rId1901" ref="B2002"/>
    <hyperlink r:id="rId1902" ref="B2003"/>
    <hyperlink r:id="rId1903" ref="B2004"/>
    <hyperlink r:id="rId1904" ref="B2005"/>
    <hyperlink r:id="rId1905" ref="B2006"/>
    <hyperlink r:id="rId1906" ref="B2007"/>
    <hyperlink r:id="rId1907" ref="B2008"/>
    <hyperlink r:id="rId1908" ref="B2009"/>
    <hyperlink r:id="rId1909" ref="B2010"/>
    <hyperlink r:id="rId1910" ref="B2011"/>
    <hyperlink r:id="rId1911" ref="B2012"/>
    <hyperlink r:id="rId1912" ref="B2013"/>
    <hyperlink r:id="rId1913" ref="B2014"/>
    <hyperlink r:id="rId1914" ref="B2015"/>
    <hyperlink r:id="rId1915" ref="B2016"/>
    <hyperlink r:id="rId1916" ref="B2017"/>
    <hyperlink r:id="rId1917" ref="B2018"/>
    <hyperlink r:id="rId1918" ref="B2019"/>
    <hyperlink r:id="rId1919" ref="B2020"/>
    <hyperlink r:id="rId1920" ref="B2021"/>
    <hyperlink r:id="rId1921" ref="B2022"/>
    <hyperlink r:id="rId1922" ref="B2023"/>
    <hyperlink r:id="rId1923" ref="B2024"/>
    <hyperlink r:id="rId1924" ref="B2025"/>
    <hyperlink r:id="rId1925" ref="B2026"/>
    <hyperlink r:id="rId1926" ref="B2027"/>
    <hyperlink r:id="rId1927" ref="B2028"/>
    <hyperlink r:id="rId1928" ref="B2029"/>
    <hyperlink r:id="rId1929" ref="B2030"/>
    <hyperlink r:id="rId1930" ref="B2031"/>
    <hyperlink r:id="rId1931" ref="B2032"/>
    <hyperlink r:id="rId1932" ref="B2033"/>
    <hyperlink r:id="rId1933" ref="B2034"/>
    <hyperlink r:id="rId1934" ref="B2035"/>
    <hyperlink r:id="rId1935" ref="B2036"/>
    <hyperlink r:id="rId1936" ref="B2037"/>
    <hyperlink r:id="rId1937" ref="B2038"/>
    <hyperlink r:id="rId1938" ref="B2039"/>
    <hyperlink r:id="rId1939" ref="B2040"/>
    <hyperlink r:id="rId1940" ref="B2041"/>
    <hyperlink r:id="rId1941" ref="B2042"/>
    <hyperlink r:id="rId1942" ref="B2043"/>
    <hyperlink r:id="rId1943" ref="B2044"/>
    <hyperlink r:id="rId1944" ref="B2045"/>
    <hyperlink r:id="rId1945" ref="B2046"/>
    <hyperlink r:id="rId1946" ref="B2047"/>
    <hyperlink r:id="rId1947" ref="B2048"/>
    <hyperlink r:id="rId1948" ref="B2049"/>
    <hyperlink r:id="rId1949" ref="B2050"/>
    <hyperlink r:id="rId1950" ref="B2051"/>
    <hyperlink r:id="rId1951" ref="B2052"/>
    <hyperlink r:id="rId1952" ref="B2053"/>
    <hyperlink r:id="rId1953" ref="B2054"/>
    <hyperlink r:id="rId1954" ref="B2055"/>
    <hyperlink r:id="rId1955" ref="B2056"/>
    <hyperlink r:id="rId1956" ref="B2057"/>
    <hyperlink r:id="rId1957" ref="B2058"/>
    <hyperlink r:id="rId1958" ref="B2059"/>
    <hyperlink r:id="rId1959" ref="B2060"/>
    <hyperlink r:id="rId1960" ref="B2061"/>
    <hyperlink r:id="rId1961" ref="B2062"/>
    <hyperlink r:id="rId1962" ref="B2063"/>
    <hyperlink r:id="rId1963" ref="B2064"/>
    <hyperlink r:id="rId1964" ref="B2065"/>
    <hyperlink r:id="rId1965" ref="B2066"/>
    <hyperlink r:id="rId1966" ref="B2067"/>
    <hyperlink r:id="rId1967" ref="B2068"/>
    <hyperlink r:id="rId1968" ref="B2069"/>
    <hyperlink r:id="rId1969" ref="B2070"/>
    <hyperlink r:id="rId1970" ref="B2071"/>
    <hyperlink r:id="rId1971" ref="B2072"/>
    <hyperlink r:id="rId1972" ref="B2073"/>
    <hyperlink r:id="rId1973" ref="B2074"/>
    <hyperlink r:id="rId1974" ref="B2075"/>
    <hyperlink r:id="rId1975" ref="B2076"/>
    <hyperlink r:id="rId1976" ref="B2077"/>
    <hyperlink r:id="rId1977" ref="B2078"/>
    <hyperlink r:id="rId1978" ref="B2079"/>
    <hyperlink r:id="rId1979" ref="B2080"/>
    <hyperlink r:id="rId1980" ref="B2081"/>
    <hyperlink r:id="rId1981" ref="B2082"/>
    <hyperlink r:id="rId1982" ref="B2083"/>
    <hyperlink r:id="rId1983" ref="B2084"/>
    <hyperlink r:id="rId1984" ref="B2085"/>
    <hyperlink r:id="rId1985" ref="B2086"/>
    <hyperlink r:id="rId1986" ref="B2087"/>
    <hyperlink r:id="rId1987" ref="B2088"/>
    <hyperlink r:id="rId1988" ref="B2089"/>
    <hyperlink r:id="rId1989" ref="B2090"/>
    <hyperlink r:id="rId1990" ref="B2091"/>
    <hyperlink r:id="rId1991" ref="B2092"/>
    <hyperlink r:id="rId1992" ref="B2093"/>
    <hyperlink r:id="rId1993" ref="B2094"/>
    <hyperlink r:id="rId1994" ref="B2095"/>
    <hyperlink r:id="rId1995" ref="B2096"/>
    <hyperlink r:id="rId1996" ref="B2097"/>
    <hyperlink r:id="rId1997" ref="B2098"/>
    <hyperlink r:id="rId1998" ref="B2099"/>
    <hyperlink r:id="rId1999" ref="B2100"/>
    <hyperlink r:id="rId2000" ref="B2101"/>
    <hyperlink r:id="rId2001" ref="B2102"/>
    <hyperlink r:id="rId2002" ref="B2103"/>
    <hyperlink r:id="rId2003" ref="B2104"/>
    <hyperlink r:id="rId2004" ref="B2105"/>
    <hyperlink r:id="rId2005" ref="B2106"/>
    <hyperlink r:id="rId2006" ref="B2107"/>
    <hyperlink r:id="rId2007" ref="B2108"/>
    <hyperlink r:id="rId2008" ref="B2109"/>
    <hyperlink r:id="rId2009" ref="B2110"/>
    <hyperlink r:id="rId2010" ref="B2111"/>
    <hyperlink r:id="rId2011" ref="B2112"/>
    <hyperlink r:id="rId2012" ref="B2113"/>
    <hyperlink r:id="rId2013" ref="B2114"/>
    <hyperlink r:id="rId2014" ref="B2115"/>
    <hyperlink r:id="rId2015" ref="B2116"/>
    <hyperlink r:id="rId2016" ref="B2117"/>
    <hyperlink r:id="rId2017" ref="B2118"/>
    <hyperlink r:id="rId2018" ref="B2119"/>
    <hyperlink r:id="rId2019" ref="B2120"/>
    <hyperlink r:id="rId2020" ref="B2121"/>
    <hyperlink r:id="rId2021" ref="B2122"/>
    <hyperlink r:id="rId2022" ref="B2123"/>
    <hyperlink r:id="rId2023" ref="B2124"/>
    <hyperlink r:id="rId2024" ref="B2125"/>
    <hyperlink r:id="rId2025" ref="B2126"/>
    <hyperlink r:id="rId2026" ref="B2127"/>
    <hyperlink r:id="rId2027" ref="B2128"/>
    <hyperlink r:id="rId2028" ref="B2129"/>
    <hyperlink r:id="rId2029" ref="B2130"/>
    <hyperlink r:id="rId2030" ref="B2131"/>
    <hyperlink r:id="rId2031" ref="B2132"/>
    <hyperlink r:id="rId2032" ref="B2133"/>
    <hyperlink r:id="rId2033" ref="B2134"/>
    <hyperlink r:id="rId2034" ref="B2135"/>
    <hyperlink r:id="rId2035" ref="B2136"/>
    <hyperlink r:id="rId2036" ref="B2137"/>
    <hyperlink r:id="rId2037" ref="B2138"/>
    <hyperlink r:id="rId2038" ref="B2139"/>
    <hyperlink r:id="rId2039" ref="B2140"/>
    <hyperlink r:id="rId2040" ref="B2141"/>
    <hyperlink r:id="rId2041" ref="B2142"/>
    <hyperlink r:id="rId2042" ref="B2143"/>
    <hyperlink r:id="rId2043" ref="B2144"/>
    <hyperlink r:id="rId2044" ref="B2145"/>
    <hyperlink r:id="rId2045" ref="B2146"/>
    <hyperlink r:id="rId2046" ref="B2147"/>
    <hyperlink r:id="rId2047" ref="B2148"/>
    <hyperlink r:id="rId2048" ref="B2149"/>
    <hyperlink r:id="rId2049" ref="B2150"/>
    <hyperlink r:id="rId2050" ref="B2151"/>
    <hyperlink r:id="rId2051" ref="B2152"/>
    <hyperlink r:id="rId2052" ref="B2153"/>
    <hyperlink r:id="rId2053" ref="B2154"/>
    <hyperlink r:id="rId2054" ref="B2155"/>
    <hyperlink r:id="rId2055" ref="B2156"/>
    <hyperlink r:id="rId2056" ref="B2157"/>
    <hyperlink r:id="rId2057" ref="B2158"/>
    <hyperlink r:id="rId2058" ref="B2159"/>
    <hyperlink r:id="rId2059" ref="B2160"/>
    <hyperlink r:id="rId2060" ref="B2161"/>
    <hyperlink r:id="rId2061" ref="B2162"/>
    <hyperlink r:id="rId2062" ref="B2163"/>
    <hyperlink r:id="rId2063" ref="B2164"/>
    <hyperlink r:id="rId2064" ref="B2165"/>
    <hyperlink r:id="rId2065" ref="B2166"/>
    <hyperlink r:id="rId2066" ref="B2167"/>
    <hyperlink r:id="rId2067" ref="B2168"/>
    <hyperlink r:id="rId2068" ref="B2169"/>
    <hyperlink r:id="rId2069" ref="B2170"/>
    <hyperlink r:id="rId2070" ref="B2171"/>
    <hyperlink r:id="rId2071" ref="B2172"/>
    <hyperlink r:id="rId2072" ref="B2173"/>
    <hyperlink r:id="rId2073" ref="B2174"/>
    <hyperlink r:id="rId2074" ref="B2175"/>
    <hyperlink r:id="rId2075" ref="B2176"/>
    <hyperlink r:id="rId2076" ref="B2177"/>
    <hyperlink r:id="rId2077" ref="B2178"/>
    <hyperlink r:id="rId2078" ref="B2179"/>
    <hyperlink r:id="rId2079" ref="B2180"/>
    <hyperlink r:id="rId2080" ref="B2181"/>
    <hyperlink r:id="rId2081" ref="B2182"/>
    <hyperlink r:id="rId2082" ref="B2183"/>
    <hyperlink r:id="rId2083" ref="B2184"/>
    <hyperlink r:id="rId2084" ref="B2185"/>
    <hyperlink r:id="rId2085" ref="B2186"/>
    <hyperlink r:id="rId2086" ref="B2187"/>
    <hyperlink r:id="rId2087" ref="B2188"/>
    <hyperlink r:id="rId2088" ref="B2189"/>
    <hyperlink r:id="rId2089" ref="B2190"/>
    <hyperlink r:id="rId2090" ref="B2191"/>
    <hyperlink r:id="rId2091" ref="B2192"/>
    <hyperlink r:id="rId2092" ref="B2193"/>
    <hyperlink r:id="rId2093" ref="B2194"/>
    <hyperlink r:id="rId2094" ref="B2195"/>
    <hyperlink r:id="rId2095" ref="B2196"/>
    <hyperlink r:id="rId2096" ref="B2197"/>
    <hyperlink r:id="rId2097" ref="B2198"/>
    <hyperlink r:id="rId2098" ref="B2199"/>
    <hyperlink r:id="rId2099" ref="B2200"/>
    <hyperlink r:id="rId2100" ref="B2201"/>
    <hyperlink r:id="rId2101" ref="B2202"/>
    <hyperlink r:id="rId2102" ref="B2203"/>
    <hyperlink r:id="rId2103" ref="B2204"/>
    <hyperlink r:id="rId2104" ref="B2205"/>
    <hyperlink r:id="rId2105" ref="B2206"/>
    <hyperlink r:id="rId2106" ref="B2207"/>
    <hyperlink r:id="rId2107" ref="B2208"/>
    <hyperlink r:id="rId2108" ref="B2209"/>
    <hyperlink r:id="rId2109" ref="B2210"/>
    <hyperlink r:id="rId2110" ref="B2211"/>
    <hyperlink r:id="rId2111" ref="B2212"/>
    <hyperlink r:id="rId2112" ref="B2213"/>
    <hyperlink r:id="rId2113" ref="B2214"/>
    <hyperlink r:id="rId2114" ref="B2215"/>
    <hyperlink r:id="rId2115" ref="B2216"/>
    <hyperlink r:id="rId2116" ref="B2217"/>
    <hyperlink r:id="rId2117" ref="B2218"/>
    <hyperlink r:id="rId2118" ref="B2219"/>
    <hyperlink r:id="rId2119" ref="B2220"/>
    <hyperlink r:id="rId2120" ref="B2221"/>
    <hyperlink r:id="rId2121" ref="B2222"/>
    <hyperlink r:id="rId2122" ref="B2223"/>
    <hyperlink r:id="rId2123" ref="B2224"/>
    <hyperlink r:id="rId2124" ref="B2225"/>
    <hyperlink r:id="rId2125" ref="B2226"/>
    <hyperlink r:id="rId2126" ref="B2227"/>
    <hyperlink r:id="rId2127" ref="B2228"/>
    <hyperlink r:id="rId2128" ref="B2229"/>
    <hyperlink r:id="rId2129" ref="B2230"/>
    <hyperlink r:id="rId2130" ref="B2231"/>
    <hyperlink r:id="rId2131" ref="B2232"/>
    <hyperlink r:id="rId2132" ref="B2233"/>
    <hyperlink r:id="rId2133" ref="B2234"/>
    <hyperlink r:id="rId2134" ref="B2235"/>
    <hyperlink r:id="rId2135" ref="B2236"/>
    <hyperlink r:id="rId2136" ref="B2237"/>
    <hyperlink r:id="rId2137" ref="B2238"/>
    <hyperlink r:id="rId2138" ref="B2239"/>
    <hyperlink r:id="rId2139" ref="B2240"/>
    <hyperlink r:id="rId2140" ref="B2241"/>
    <hyperlink r:id="rId2141" ref="B2242"/>
    <hyperlink r:id="rId2142" ref="B2243"/>
    <hyperlink r:id="rId2143" ref="B2244"/>
    <hyperlink r:id="rId2144" ref="B2245"/>
    <hyperlink r:id="rId2145" ref="B2246"/>
    <hyperlink r:id="rId2146" ref="B2247"/>
    <hyperlink r:id="rId2147" ref="B2248"/>
    <hyperlink r:id="rId2148" ref="B2249"/>
    <hyperlink r:id="rId2149" ref="B2250"/>
    <hyperlink r:id="rId2150" ref="B2251"/>
    <hyperlink r:id="rId2151" ref="B2252"/>
    <hyperlink r:id="rId2152" ref="B2253"/>
    <hyperlink r:id="rId2153" ref="B2254"/>
    <hyperlink r:id="rId2154" ref="B2255"/>
    <hyperlink r:id="rId2155" ref="B2256"/>
    <hyperlink r:id="rId2156" ref="B2257"/>
    <hyperlink r:id="rId2157" ref="B2258"/>
    <hyperlink r:id="rId2158" ref="B2259"/>
    <hyperlink r:id="rId2159" ref="B2260"/>
    <hyperlink r:id="rId2160" ref="B2261"/>
    <hyperlink r:id="rId2161" ref="B2262"/>
    <hyperlink r:id="rId2162" ref="B2263"/>
    <hyperlink r:id="rId2163" ref="B2264"/>
    <hyperlink r:id="rId2164" ref="B2265"/>
    <hyperlink r:id="rId2165" ref="B2266"/>
    <hyperlink r:id="rId2166" ref="B2267"/>
    <hyperlink r:id="rId2167" ref="B2268"/>
    <hyperlink r:id="rId2168" ref="B2269"/>
    <hyperlink r:id="rId2169" ref="B2270"/>
    <hyperlink r:id="rId2170" ref="B2271"/>
    <hyperlink r:id="rId2171" ref="B2272"/>
    <hyperlink r:id="rId2172" ref="B2273"/>
    <hyperlink r:id="rId2173" ref="B2274"/>
    <hyperlink r:id="rId2174" ref="B2275"/>
    <hyperlink r:id="rId2175" ref="B2276"/>
    <hyperlink r:id="rId2176" ref="B2277"/>
    <hyperlink r:id="rId2177" ref="B2278"/>
    <hyperlink r:id="rId2178" ref="B2279"/>
    <hyperlink r:id="rId2179" ref="B2280"/>
    <hyperlink r:id="rId2180" ref="B2281"/>
    <hyperlink r:id="rId2181" ref="B2282"/>
    <hyperlink r:id="rId2182" ref="B2283"/>
    <hyperlink r:id="rId2183" ref="B2284"/>
    <hyperlink r:id="rId2184" ref="B2285"/>
    <hyperlink r:id="rId2185" ref="B2286"/>
    <hyperlink r:id="rId2186" ref="B2287"/>
    <hyperlink r:id="rId2187" ref="B2288"/>
    <hyperlink r:id="rId2188" ref="B2289"/>
    <hyperlink r:id="rId2189" ref="B2290"/>
    <hyperlink r:id="rId2190" ref="B2291"/>
    <hyperlink r:id="rId2191" ref="B2292"/>
    <hyperlink r:id="rId2192" ref="B2293"/>
    <hyperlink r:id="rId2193" ref="B2294"/>
    <hyperlink r:id="rId2194" ref="B2295"/>
    <hyperlink r:id="rId2195" ref="B2296"/>
    <hyperlink r:id="rId2196" ref="B2297"/>
    <hyperlink r:id="rId2197" ref="B2298"/>
    <hyperlink r:id="rId2198" ref="B2299"/>
    <hyperlink r:id="rId2199" ref="B2300"/>
    <hyperlink r:id="rId2200" ref="B2301"/>
    <hyperlink r:id="rId2201" ref="B2302"/>
    <hyperlink r:id="rId2202" ref="B2303"/>
    <hyperlink r:id="rId2203" ref="B2304"/>
    <hyperlink r:id="rId2204" ref="B2305"/>
    <hyperlink r:id="rId2205" ref="B2306"/>
    <hyperlink r:id="rId2206" ref="B2307"/>
    <hyperlink r:id="rId2207" ref="B2308"/>
    <hyperlink r:id="rId2208" ref="B2309"/>
    <hyperlink r:id="rId2209" ref="B2310"/>
    <hyperlink r:id="rId2210" ref="B2311"/>
    <hyperlink r:id="rId2211" ref="B2312"/>
    <hyperlink r:id="rId2212" ref="B2313"/>
    <hyperlink r:id="rId2213" ref="B2314"/>
    <hyperlink r:id="rId2214" ref="B2315"/>
    <hyperlink r:id="rId2215" ref="B2316"/>
    <hyperlink r:id="rId2216" ref="B2317"/>
    <hyperlink r:id="rId2217" ref="B2318"/>
    <hyperlink r:id="rId2218" ref="B2319"/>
    <hyperlink r:id="rId2219" ref="B2320"/>
    <hyperlink r:id="rId2220" ref="B2321"/>
    <hyperlink r:id="rId2221" ref="B2322"/>
    <hyperlink r:id="rId2222" ref="B2323"/>
    <hyperlink r:id="rId2223" ref="B2324"/>
    <hyperlink r:id="rId2224" ref="B2325"/>
    <hyperlink r:id="rId2225" ref="B2326"/>
    <hyperlink r:id="rId2226" ref="B2327"/>
    <hyperlink r:id="rId2227" ref="B2328"/>
    <hyperlink r:id="rId2228" ref="B2329"/>
    <hyperlink r:id="rId2229" ref="B2330"/>
    <hyperlink r:id="rId2230" ref="B2331"/>
    <hyperlink r:id="rId2231" ref="B2332"/>
    <hyperlink r:id="rId2232" ref="B2333"/>
    <hyperlink r:id="rId2233" ref="B2334"/>
    <hyperlink r:id="rId2234" ref="B2335"/>
    <hyperlink r:id="rId2235" ref="B2336"/>
    <hyperlink r:id="rId2236" ref="B2337"/>
    <hyperlink r:id="rId2237" ref="B2338"/>
    <hyperlink r:id="rId2238" ref="B2339"/>
    <hyperlink r:id="rId2239" ref="B2340"/>
    <hyperlink r:id="rId2240" ref="B2341"/>
    <hyperlink r:id="rId2241" ref="B2342"/>
    <hyperlink r:id="rId2242" ref="B2343"/>
    <hyperlink r:id="rId2243" ref="B2344"/>
    <hyperlink r:id="rId2244" ref="B2345"/>
    <hyperlink r:id="rId2245" ref="B2346"/>
    <hyperlink r:id="rId2246" ref="B2347"/>
    <hyperlink r:id="rId2247" ref="B2348"/>
    <hyperlink r:id="rId2248" ref="B2349"/>
    <hyperlink r:id="rId2249" ref="B2350"/>
    <hyperlink r:id="rId2250" ref="B2351"/>
    <hyperlink r:id="rId2251" ref="B2352"/>
    <hyperlink r:id="rId2252" ref="B2353"/>
    <hyperlink r:id="rId2253" ref="B2354"/>
    <hyperlink r:id="rId2254" ref="B2355"/>
    <hyperlink r:id="rId2255" ref="B2356"/>
    <hyperlink r:id="rId2256" ref="B2357"/>
    <hyperlink r:id="rId2257" ref="B2358"/>
    <hyperlink r:id="rId2258" ref="B2359"/>
    <hyperlink r:id="rId2259" ref="B2360"/>
    <hyperlink r:id="rId2260" ref="B2361"/>
    <hyperlink r:id="rId2261" ref="B2362"/>
    <hyperlink r:id="rId2262" ref="B2363"/>
    <hyperlink r:id="rId2263" ref="B2364"/>
    <hyperlink r:id="rId2264" ref="B2365"/>
    <hyperlink r:id="rId2265" ref="B2366"/>
    <hyperlink r:id="rId2266" ref="B2367"/>
    <hyperlink r:id="rId2267" ref="B2368"/>
    <hyperlink r:id="rId2268" ref="B2369"/>
    <hyperlink r:id="rId2269" ref="B2370"/>
    <hyperlink r:id="rId2270" ref="B2371"/>
    <hyperlink r:id="rId2271" ref="B2372"/>
    <hyperlink r:id="rId2272" ref="B2373"/>
    <hyperlink r:id="rId2273" ref="B2374"/>
    <hyperlink r:id="rId2274" ref="B2375"/>
    <hyperlink r:id="rId2275" ref="B2376"/>
    <hyperlink r:id="rId2276" ref="B2377"/>
    <hyperlink r:id="rId2277" ref="B2378"/>
    <hyperlink r:id="rId2278" ref="B2379"/>
    <hyperlink r:id="rId2279" ref="B2380"/>
    <hyperlink r:id="rId2280" ref="B2381"/>
    <hyperlink r:id="rId2281" ref="B2382"/>
    <hyperlink r:id="rId2282" ref="B2383"/>
    <hyperlink r:id="rId2283" ref="B2384"/>
    <hyperlink r:id="rId2284" ref="B2385"/>
    <hyperlink r:id="rId2285" ref="B2386"/>
    <hyperlink r:id="rId2286" ref="B2387"/>
    <hyperlink r:id="rId2287" ref="B2388"/>
    <hyperlink r:id="rId2288" ref="B2389"/>
    <hyperlink r:id="rId2289" ref="B2390"/>
    <hyperlink r:id="rId2290" ref="B2391"/>
    <hyperlink r:id="rId2291" ref="B2392"/>
    <hyperlink r:id="rId2292" ref="B2393"/>
    <hyperlink r:id="rId2293" ref="B2394"/>
    <hyperlink r:id="rId2294" ref="B2395"/>
    <hyperlink r:id="rId2295" ref="B2396"/>
    <hyperlink r:id="rId2296" ref="B2397"/>
    <hyperlink r:id="rId2297" ref="B2398"/>
    <hyperlink r:id="rId2298" ref="B2399"/>
    <hyperlink r:id="rId2299" ref="B2400"/>
    <hyperlink r:id="rId2300" ref="B2401"/>
    <hyperlink r:id="rId2301" ref="B2402"/>
    <hyperlink r:id="rId2302" ref="B2403"/>
    <hyperlink r:id="rId2303" ref="B2404"/>
    <hyperlink r:id="rId2304" ref="B2405"/>
    <hyperlink r:id="rId2305" ref="B2406"/>
    <hyperlink r:id="rId2306" ref="B2407"/>
    <hyperlink r:id="rId2307" ref="B2408"/>
    <hyperlink r:id="rId2308" ref="B2409"/>
    <hyperlink r:id="rId2309" ref="B2410"/>
    <hyperlink r:id="rId2310" ref="B2411"/>
    <hyperlink r:id="rId2311" ref="B2412"/>
    <hyperlink r:id="rId2312" ref="B2413"/>
    <hyperlink r:id="rId2313" ref="B2414"/>
    <hyperlink r:id="rId2314" ref="B2415"/>
    <hyperlink r:id="rId2315" ref="B2416"/>
    <hyperlink r:id="rId2316" ref="B2417"/>
    <hyperlink r:id="rId2317" ref="B2418"/>
    <hyperlink r:id="rId2318" ref="B2419"/>
    <hyperlink r:id="rId2319" ref="B2420"/>
    <hyperlink r:id="rId2320" ref="B2421"/>
    <hyperlink r:id="rId2321" ref="B2422"/>
    <hyperlink r:id="rId2322" ref="B2423"/>
    <hyperlink r:id="rId2323" ref="B2424"/>
    <hyperlink r:id="rId2324" ref="B2425"/>
    <hyperlink r:id="rId2325" ref="B2426"/>
    <hyperlink r:id="rId2326" ref="B2427"/>
    <hyperlink r:id="rId2327" ref="B2428"/>
    <hyperlink r:id="rId2328" ref="B2429"/>
    <hyperlink r:id="rId2329" ref="B2430"/>
    <hyperlink r:id="rId2330" ref="B2431"/>
    <hyperlink r:id="rId2331" ref="B2432"/>
    <hyperlink r:id="rId2332" ref="B2433"/>
    <hyperlink r:id="rId2333" ref="B2434"/>
    <hyperlink r:id="rId2334" ref="B2435"/>
    <hyperlink r:id="rId2335" ref="B2436"/>
    <hyperlink r:id="rId2336" ref="B2437"/>
    <hyperlink r:id="rId2337" ref="B2438"/>
    <hyperlink r:id="rId2338" ref="B2439"/>
    <hyperlink r:id="rId2339" ref="B2440"/>
    <hyperlink r:id="rId2340" ref="B2441"/>
    <hyperlink r:id="rId2341" ref="B2442"/>
    <hyperlink r:id="rId2342" ref="B2443"/>
    <hyperlink r:id="rId2343" ref="B2444"/>
    <hyperlink r:id="rId2344" ref="B2445"/>
    <hyperlink r:id="rId2345" ref="B2446"/>
    <hyperlink r:id="rId2346" ref="B2447"/>
    <hyperlink r:id="rId2347" ref="B2448"/>
    <hyperlink r:id="rId2348" ref="B2449"/>
    <hyperlink r:id="rId2349" ref="B2450"/>
    <hyperlink r:id="rId2350" ref="B2451"/>
    <hyperlink r:id="rId2351" ref="B2452"/>
    <hyperlink r:id="rId2352" ref="B2453"/>
    <hyperlink r:id="rId2353" ref="B2454"/>
    <hyperlink r:id="rId2354" ref="B2455"/>
    <hyperlink r:id="rId2355" ref="B2456"/>
    <hyperlink r:id="rId2356" ref="B2457"/>
    <hyperlink r:id="rId2357" ref="B2458"/>
    <hyperlink r:id="rId2358" ref="B2459"/>
    <hyperlink r:id="rId2359" ref="B2460"/>
    <hyperlink r:id="rId2360" ref="B2461"/>
    <hyperlink r:id="rId2361" ref="B2462"/>
    <hyperlink r:id="rId2362" ref="B2463"/>
    <hyperlink r:id="rId2363" ref="B2464"/>
    <hyperlink r:id="rId2364" ref="B2465"/>
    <hyperlink r:id="rId2365" ref="B2466"/>
    <hyperlink r:id="rId2366" ref="B2467"/>
    <hyperlink r:id="rId2367" ref="B2468"/>
    <hyperlink r:id="rId2368" ref="B2469"/>
    <hyperlink r:id="rId2369" ref="B2470"/>
    <hyperlink r:id="rId2370" ref="B2471"/>
    <hyperlink r:id="rId2371" ref="B2472"/>
    <hyperlink r:id="rId2372" ref="B2473"/>
    <hyperlink r:id="rId2373" ref="B2474"/>
    <hyperlink r:id="rId2374" ref="B2475"/>
    <hyperlink r:id="rId2375" ref="B2476"/>
    <hyperlink r:id="rId2376" ref="B2477"/>
    <hyperlink r:id="rId2377" ref="B2478"/>
    <hyperlink r:id="rId2378" ref="B2479"/>
    <hyperlink r:id="rId2379" ref="B2480"/>
    <hyperlink r:id="rId2380" ref="B2481"/>
    <hyperlink r:id="rId2381" ref="B2482"/>
    <hyperlink r:id="rId2382" ref="B2483"/>
    <hyperlink r:id="rId2383" ref="B2484"/>
    <hyperlink r:id="rId2384" ref="B2485"/>
    <hyperlink r:id="rId2385" ref="B2486"/>
    <hyperlink r:id="rId2386" ref="B2487"/>
    <hyperlink r:id="rId2387" ref="B2488"/>
    <hyperlink r:id="rId2388" ref="B2489"/>
    <hyperlink r:id="rId2389" ref="B2490"/>
    <hyperlink r:id="rId2390" ref="B2491"/>
    <hyperlink r:id="rId2391" ref="B2492"/>
    <hyperlink r:id="rId2392" ref="B2493"/>
    <hyperlink r:id="rId2393" ref="B2494"/>
    <hyperlink r:id="rId2394" ref="B2495"/>
    <hyperlink r:id="rId2395" ref="B2496"/>
    <hyperlink r:id="rId2396" ref="B2497"/>
    <hyperlink r:id="rId2397" ref="B2498"/>
    <hyperlink r:id="rId2398" ref="B2499"/>
    <hyperlink r:id="rId2399" ref="B2500"/>
    <hyperlink r:id="rId2400" ref="B2501"/>
    <hyperlink r:id="rId2401" ref="B2502"/>
    <hyperlink r:id="rId2402" ref="B2503"/>
    <hyperlink r:id="rId2403" ref="B2504"/>
    <hyperlink r:id="rId2404" ref="B2505"/>
    <hyperlink r:id="rId2405" ref="B2506"/>
    <hyperlink r:id="rId2406" ref="B2507"/>
    <hyperlink r:id="rId2407" ref="B2508"/>
    <hyperlink r:id="rId2408" ref="B2509"/>
    <hyperlink r:id="rId2409" ref="B2510"/>
    <hyperlink r:id="rId2410" ref="B2511"/>
    <hyperlink r:id="rId2411" ref="B2512"/>
    <hyperlink r:id="rId2412" ref="B2513"/>
    <hyperlink r:id="rId2413" ref="B2514"/>
    <hyperlink r:id="rId2414" ref="B2515"/>
    <hyperlink r:id="rId2415" ref="B2516"/>
    <hyperlink r:id="rId2416" ref="B2517"/>
    <hyperlink r:id="rId2417" ref="B2518"/>
    <hyperlink r:id="rId2418" ref="B2519"/>
    <hyperlink r:id="rId2419" ref="B2520"/>
    <hyperlink r:id="rId2420" ref="B2521"/>
    <hyperlink r:id="rId2421" ref="B2522"/>
    <hyperlink r:id="rId2422" ref="B2523"/>
    <hyperlink r:id="rId2423" ref="B2524"/>
    <hyperlink r:id="rId2424" ref="B2525"/>
    <hyperlink r:id="rId2425" ref="B2526"/>
    <hyperlink r:id="rId2426" ref="B2527"/>
    <hyperlink r:id="rId2427" ref="B2528"/>
    <hyperlink r:id="rId2428" ref="B2529"/>
    <hyperlink r:id="rId2429" ref="B2530"/>
    <hyperlink r:id="rId2430" ref="B2531"/>
    <hyperlink r:id="rId2431" ref="B2532"/>
    <hyperlink r:id="rId2432" ref="B2533"/>
    <hyperlink r:id="rId2433" ref="B2534"/>
    <hyperlink r:id="rId2434" ref="B2535"/>
    <hyperlink r:id="rId2435" ref="B2536"/>
    <hyperlink r:id="rId2436" ref="B2537"/>
    <hyperlink r:id="rId2437" ref="B2538"/>
    <hyperlink r:id="rId2438" ref="B2539"/>
    <hyperlink r:id="rId2439" ref="B2540"/>
    <hyperlink r:id="rId2440" ref="B2541"/>
    <hyperlink r:id="rId2441" ref="B2542"/>
    <hyperlink r:id="rId2442" ref="B2543"/>
    <hyperlink r:id="rId2443" ref="B2544"/>
    <hyperlink r:id="rId2444" ref="B2545"/>
    <hyperlink r:id="rId2445" ref="B2546"/>
    <hyperlink r:id="rId2446" ref="B2547"/>
    <hyperlink r:id="rId2447" ref="B2548"/>
    <hyperlink r:id="rId2448" ref="B2549"/>
    <hyperlink r:id="rId2449" ref="B2550"/>
    <hyperlink r:id="rId2450" ref="B2551"/>
    <hyperlink r:id="rId2451" ref="B2552"/>
    <hyperlink r:id="rId2452" ref="B2553"/>
    <hyperlink r:id="rId2453" ref="B2554"/>
    <hyperlink r:id="rId2454" ref="B2555"/>
    <hyperlink r:id="rId2455" ref="B2556"/>
    <hyperlink r:id="rId2456" ref="B2557"/>
    <hyperlink r:id="rId2457" ref="B2558"/>
    <hyperlink r:id="rId2458" ref="B2559"/>
    <hyperlink r:id="rId2459" ref="B2560"/>
    <hyperlink r:id="rId2460" ref="B2561"/>
    <hyperlink r:id="rId2461" ref="B2562"/>
    <hyperlink r:id="rId2462" ref="B2563"/>
    <hyperlink r:id="rId2463" ref="B2564"/>
    <hyperlink r:id="rId2464" ref="B2565"/>
    <hyperlink r:id="rId2465" ref="B2566"/>
    <hyperlink r:id="rId2466" ref="B2567"/>
    <hyperlink r:id="rId2467" ref="B2568"/>
    <hyperlink r:id="rId2468" ref="B2569"/>
    <hyperlink r:id="rId2469" ref="B2570"/>
    <hyperlink r:id="rId2470" ref="B2571"/>
    <hyperlink r:id="rId2471" ref="B2572"/>
    <hyperlink r:id="rId2472" ref="B2573"/>
    <hyperlink r:id="rId2473" ref="B2574"/>
    <hyperlink r:id="rId2474" ref="B2575"/>
    <hyperlink r:id="rId2475" ref="B2576"/>
    <hyperlink r:id="rId2476" ref="B2577"/>
    <hyperlink r:id="rId2477" ref="B2578"/>
    <hyperlink r:id="rId2478" ref="B2579"/>
    <hyperlink r:id="rId2479" ref="B2580"/>
    <hyperlink r:id="rId2480" ref="B2581"/>
    <hyperlink r:id="rId2481" ref="B2582"/>
    <hyperlink r:id="rId2482" ref="B2583"/>
    <hyperlink r:id="rId2483" ref="B2584"/>
    <hyperlink r:id="rId2484" ref="B2585"/>
    <hyperlink r:id="rId2485" ref="B2586"/>
    <hyperlink r:id="rId2486" ref="B2587"/>
    <hyperlink r:id="rId2487" ref="B2588"/>
    <hyperlink r:id="rId2488" ref="B2589"/>
    <hyperlink r:id="rId2489" ref="B2590"/>
    <hyperlink r:id="rId2490" ref="B2591"/>
    <hyperlink r:id="rId2491" ref="B2592"/>
    <hyperlink r:id="rId2492" ref="B2593"/>
    <hyperlink r:id="rId2493" ref="B2594"/>
    <hyperlink r:id="rId2494" ref="B2595"/>
    <hyperlink r:id="rId2495" ref="B2596"/>
    <hyperlink r:id="rId2496" ref="B2597"/>
    <hyperlink r:id="rId2497" ref="B2598"/>
    <hyperlink r:id="rId2498" ref="B2599"/>
    <hyperlink r:id="rId2499" ref="B2600"/>
    <hyperlink r:id="rId2500" ref="B2601"/>
    <hyperlink r:id="rId2501" ref="B2602"/>
    <hyperlink r:id="rId2502" ref="B2603"/>
    <hyperlink r:id="rId2503" ref="B2604"/>
    <hyperlink r:id="rId2504" ref="B2605"/>
    <hyperlink r:id="rId2505" ref="B2606"/>
    <hyperlink r:id="rId2506" ref="B2607"/>
    <hyperlink r:id="rId2507" ref="B2608"/>
    <hyperlink r:id="rId2508" ref="B2609"/>
    <hyperlink r:id="rId2509" ref="B2610"/>
    <hyperlink r:id="rId2510" ref="B2611"/>
    <hyperlink r:id="rId2511" ref="B2612"/>
    <hyperlink r:id="rId2512" ref="B2613"/>
    <hyperlink r:id="rId2513" ref="B2614"/>
    <hyperlink r:id="rId2514" ref="B2615"/>
    <hyperlink r:id="rId2515" ref="B2616"/>
    <hyperlink r:id="rId2516" ref="B2617"/>
    <hyperlink r:id="rId2517" ref="B2618"/>
    <hyperlink r:id="rId2518" ref="B2619"/>
    <hyperlink r:id="rId2519" ref="B2620"/>
    <hyperlink r:id="rId2520" ref="B2621"/>
    <hyperlink r:id="rId2521" ref="B2622"/>
    <hyperlink r:id="rId2522" ref="B2623"/>
    <hyperlink r:id="rId2523" ref="B2624"/>
    <hyperlink r:id="rId2524" ref="B2625"/>
    <hyperlink r:id="rId2525" ref="B2626"/>
    <hyperlink r:id="rId2526" ref="B2627"/>
    <hyperlink r:id="rId2527" ref="B2628"/>
    <hyperlink r:id="rId2528" ref="B2629"/>
    <hyperlink r:id="rId2529" ref="B2630"/>
    <hyperlink r:id="rId2530" ref="B2631"/>
    <hyperlink r:id="rId2531" ref="B2632"/>
    <hyperlink r:id="rId2532" ref="B2633"/>
    <hyperlink r:id="rId2533" ref="B2634"/>
    <hyperlink r:id="rId2534" ref="B2635"/>
    <hyperlink r:id="rId2535" ref="B2636"/>
    <hyperlink r:id="rId2536" ref="B2637"/>
    <hyperlink r:id="rId2537" ref="B2638"/>
    <hyperlink r:id="rId2538" ref="B2639"/>
    <hyperlink r:id="rId2539" ref="B2640"/>
    <hyperlink r:id="rId2540" ref="B2641"/>
    <hyperlink r:id="rId2541" ref="B2642"/>
    <hyperlink r:id="rId2542" ref="B2643"/>
    <hyperlink r:id="rId2543" ref="B2644"/>
    <hyperlink r:id="rId2544" ref="B2645"/>
    <hyperlink r:id="rId2545" ref="B2646"/>
    <hyperlink r:id="rId2546" ref="B2647"/>
    <hyperlink r:id="rId2547" ref="B2648"/>
    <hyperlink r:id="rId2548" ref="B2649"/>
    <hyperlink r:id="rId2549" ref="B2650"/>
    <hyperlink r:id="rId2550" ref="B2651"/>
    <hyperlink r:id="rId2551" ref="B2652"/>
    <hyperlink r:id="rId2552" ref="B2653"/>
    <hyperlink r:id="rId2553" ref="B2654"/>
    <hyperlink r:id="rId2554" ref="B2655"/>
    <hyperlink r:id="rId2555" ref="B2656"/>
    <hyperlink r:id="rId2556" ref="B2657"/>
    <hyperlink r:id="rId2557" ref="B2658"/>
    <hyperlink r:id="rId2558" ref="B2659"/>
    <hyperlink r:id="rId2559" ref="B2660"/>
    <hyperlink r:id="rId2560" ref="B2661"/>
    <hyperlink r:id="rId2561" ref="B2662"/>
    <hyperlink r:id="rId2562" ref="B2663"/>
    <hyperlink r:id="rId2563" ref="B2664"/>
    <hyperlink r:id="rId2564" ref="B2665"/>
    <hyperlink r:id="rId2565" ref="B2666"/>
    <hyperlink r:id="rId2566" ref="B2667"/>
    <hyperlink r:id="rId2567" ref="B2668"/>
    <hyperlink r:id="rId2568" ref="B2669"/>
    <hyperlink r:id="rId2569" ref="B2670"/>
    <hyperlink r:id="rId2570" ref="B2671"/>
    <hyperlink r:id="rId2571" ref="B2672"/>
    <hyperlink r:id="rId2572" ref="B2673"/>
    <hyperlink r:id="rId2573" ref="B2674"/>
    <hyperlink r:id="rId2574" ref="B2675"/>
    <hyperlink r:id="rId2575" ref="B2676"/>
    <hyperlink r:id="rId2576" ref="B2677"/>
    <hyperlink r:id="rId2577" ref="B2678"/>
    <hyperlink r:id="rId2578" ref="B2679"/>
    <hyperlink r:id="rId2579" ref="B2680"/>
    <hyperlink r:id="rId2580" ref="B2681"/>
    <hyperlink r:id="rId2581" ref="B2682"/>
    <hyperlink r:id="rId2582" ref="B2683"/>
    <hyperlink r:id="rId2583" ref="B2684"/>
    <hyperlink r:id="rId2584" ref="B2685"/>
    <hyperlink r:id="rId2585" ref="B2686"/>
    <hyperlink r:id="rId2586" ref="B2687"/>
    <hyperlink r:id="rId2587" ref="B2688"/>
    <hyperlink r:id="rId2588" ref="B2689"/>
    <hyperlink r:id="rId2589" ref="B2690"/>
    <hyperlink r:id="rId2590" ref="B2691"/>
    <hyperlink r:id="rId2591" ref="B2692"/>
    <hyperlink r:id="rId2592" ref="B2693"/>
    <hyperlink r:id="rId2593" ref="B2694"/>
    <hyperlink r:id="rId2594" ref="B2695"/>
    <hyperlink r:id="rId2595" ref="B2696"/>
    <hyperlink r:id="rId2596" ref="B2697"/>
    <hyperlink r:id="rId2597" ref="B2698"/>
    <hyperlink r:id="rId2598" ref="B2699"/>
    <hyperlink r:id="rId2599" ref="B2700"/>
    <hyperlink r:id="rId2600" ref="B2701"/>
    <hyperlink r:id="rId2601" ref="B2702"/>
    <hyperlink r:id="rId2602" ref="B2703"/>
    <hyperlink r:id="rId2603" ref="B2704"/>
    <hyperlink r:id="rId2604" ref="B2705"/>
    <hyperlink r:id="rId2605" ref="B2706"/>
    <hyperlink r:id="rId2606" ref="B2707"/>
    <hyperlink r:id="rId2607" ref="B2708"/>
    <hyperlink r:id="rId2608" ref="B2709"/>
    <hyperlink r:id="rId2609" ref="B2710"/>
    <hyperlink r:id="rId2610" ref="B2711"/>
    <hyperlink r:id="rId2611" ref="B2712"/>
    <hyperlink r:id="rId2612" ref="B2713"/>
    <hyperlink r:id="rId2613" ref="B2714"/>
    <hyperlink r:id="rId2614" ref="B2715"/>
    <hyperlink r:id="rId2615" ref="B2716"/>
    <hyperlink r:id="rId2616" ref="B2717"/>
    <hyperlink r:id="rId2617" ref="B2718"/>
    <hyperlink r:id="rId2618" ref="B2719"/>
    <hyperlink r:id="rId2619" ref="B2720"/>
    <hyperlink r:id="rId2620" ref="B2721"/>
    <hyperlink r:id="rId2621" ref="B2722"/>
    <hyperlink r:id="rId2622" ref="B2723"/>
    <hyperlink r:id="rId2623" ref="B2724"/>
    <hyperlink r:id="rId2624" ref="B2725"/>
    <hyperlink r:id="rId2625" ref="B2726"/>
    <hyperlink r:id="rId2626" ref="B2727"/>
    <hyperlink r:id="rId2627" ref="B2728"/>
    <hyperlink r:id="rId2628" ref="B2729"/>
    <hyperlink r:id="rId2629" ref="B2730"/>
    <hyperlink r:id="rId2630" ref="B2731"/>
    <hyperlink r:id="rId2631" ref="B2732"/>
    <hyperlink r:id="rId2632" ref="B2733"/>
    <hyperlink r:id="rId2633" ref="B2734"/>
    <hyperlink r:id="rId2634" ref="B2735"/>
    <hyperlink r:id="rId2635" ref="B2736"/>
    <hyperlink r:id="rId2636" ref="B2737"/>
    <hyperlink r:id="rId2637" ref="B2738"/>
    <hyperlink r:id="rId2638" ref="B2739"/>
    <hyperlink r:id="rId2639" ref="B2740"/>
    <hyperlink r:id="rId2640" ref="B2741"/>
    <hyperlink r:id="rId2641" ref="B2742"/>
    <hyperlink r:id="rId2642" ref="B2743"/>
    <hyperlink r:id="rId2643" ref="B2744"/>
    <hyperlink r:id="rId2644" ref="B2745"/>
    <hyperlink r:id="rId2645" ref="B2746"/>
    <hyperlink r:id="rId2646" ref="B2747"/>
    <hyperlink r:id="rId2647" ref="B2748"/>
    <hyperlink r:id="rId2648" ref="B2749"/>
    <hyperlink r:id="rId2649" ref="B2750"/>
    <hyperlink r:id="rId2650" ref="B2751"/>
    <hyperlink r:id="rId2651" ref="B2752"/>
    <hyperlink r:id="rId2652" ref="B2753"/>
    <hyperlink r:id="rId2653" ref="B2754"/>
    <hyperlink r:id="rId2654" ref="B2755"/>
    <hyperlink r:id="rId2655" ref="B2756"/>
    <hyperlink r:id="rId2656" ref="B2757"/>
    <hyperlink r:id="rId2657" ref="B2758"/>
    <hyperlink r:id="rId2658" ref="B2759"/>
    <hyperlink r:id="rId2659" ref="B2760"/>
    <hyperlink r:id="rId2660" ref="B2761"/>
    <hyperlink r:id="rId2661" ref="B2762"/>
    <hyperlink r:id="rId2662" ref="B2763"/>
    <hyperlink r:id="rId2663" ref="B2764"/>
    <hyperlink r:id="rId2664" ref="B2765"/>
    <hyperlink r:id="rId2665" ref="B2766"/>
    <hyperlink r:id="rId2666" ref="B2767"/>
    <hyperlink r:id="rId2667" ref="B2768"/>
    <hyperlink r:id="rId2668" ref="B2769"/>
    <hyperlink r:id="rId2669" ref="B2770"/>
    <hyperlink r:id="rId2670" ref="B2771"/>
    <hyperlink r:id="rId2671" ref="B2772"/>
    <hyperlink r:id="rId2672" ref="B2773"/>
    <hyperlink r:id="rId2673" ref="B2774"/>
    <hyperlink r:id="rId2674" ref="B2775"/>
    <hyperlink r:id="rId2675" ref="B2776"/>
    <hyperlink r:id="rId2676" ref="B2777"/>
    <hyperlink r:id="rId2677" ref="B2778"/>
    <hyperlink r:id="rId2678" ref="B2779"/>
    <hyperlink r:id="rId2679" ref="B2780"/>
    <hyperlink r:id="rId2680" ref="B2781"/>
    <hyperlink r:id="rId2681" ref="B2782"/>
    <hyperlink r:id="rId2682" ref="B2783"/>
    <hyperlink r:id="rId2683" ref="B2784"/>
    <hyperlink r:id="rId2684" ref="B2785"/>
    <hyperlink r:id="rId2685" ref="B2786"/>
    <hyperlink r:id="rId2686" ref="B2787"/>
    <hyperlink r:id="rId2687" ref="B2788"/>
    <hyperlink r:id="rId2688" ref="B2789"/>
    <hyperlink r:id="rId2689" ref="B2790"/>
    <hyperlink r:id="rId2690" ref="B2791"/>
    <hyperlink r:id="rId2691" ref="B2792"/>
    <hyperlink r:id="rId2692" ref="B2793"/>
    <hyperlink r:id="rId2693" ref="B2794"/>
    <hyperlink r:id="rId2694" ref="B2795"/>
    <hyperlink r:id="rId2695" ref="B2796"/>
    <hyperlink r:id="rId2696" ref="B2797"/>
    <hyperlink r:id="rId2697" ref="B2798"/>
    <hyperlink r:id="rId2698" ref="B2799"/>
    <hyperlink r:id="rId2699" ref="B2800"/>
    <hyperlink r:id="rId2700" ref="B2801"/>
    <hyperlink r:id="rId2701" ref="B2802"/>
    <hyperlink r:id="rId2702" ref="B2803"/>
    <hyperlink r:id="rId2703" ref="B2804"/>
    <hyperlink r:id="rId2704" ref="B2805"/>
    <hyperlink r:id="rId2705" ref="B2806"/>
    <hyperlink r:id="rId2706" ref="B2807"/>
    <hyperlink r:id="rId2707" ref="B2808"/>
    <hyperlink r:id="rId2708" ref="B2809"/>
    <hyperlink r:id="rId2709" ref="B2810"/>
    <hyperlink r:id="rId2710" ref="B2811"/>
    <hyperlink r:id="rId2711" ref="B2812"/>
    <hyperlink r:id="rId2712" ref="B2813"/>
    <hyperlink r:id="rId2713" ref="B2814"/>
    <hyperlink r:id="rId2714" ref="B2815"/>
    <hyperlink r:id="rId2715" ref="B2816"/>
    <hyperlink r:id="rId2716" ref="B2817"/>
    <hyperlink r:id="rId2717" ref="B2818"/>
    <hyperlink r:id="rId2718" ref="B2819"/>
    <hyperlink r:id="rId2719" ref="B2820"/>
    <hyperlink r:id="rId2720" ref="B2821"/>
    <hyperlink r:id="rId2721" ref="B2822"/>
    <hyperlink r:id="rId2722" ref="B2823"/>
    <hyperlink r:id="rId2723" ref="B2824"/>
    <hyperlink r:id="rId2724" ref="B2825"/>
    <hyperlink r:id="rId2725" ref="B2826"/>
    <hyperlink r:id="rId2726" ref="B2827"/>
    <hyperlink r:id="rId2727" ref="B2828"/>
    <hyperlink r:id="rId2728" ref="B2829"/>
    <hyperlink r:id="rId2729" ref="B2830"/>
    <hyperlink r:id="rId2730" ref="B2831"/>
    <hyperlink r:id="rId2731" ref="B2832"/>
    <hyperlink r:id="rId2732" ref="B2833"/>
    <hyperlink r:id="rId2733" ref="B2834"/>
    <hyperlink r:id="rId2734" ref="B2835"/>
    <hyperlink r:id="rId2735" ref="B2836"/>
    <hyperlink r:id="rId2736" ref="B2837"/>
    <hyperlink r:id="rId2737" ref="B2838"/>
    <hyperlink r:id="rId2738" ref="B2839"/>
    <hyperlink r:id="rId2739" ref="B2840"/>
    <hyperlink r:id="rId2740" ref="B2841"/>
    <hyperlink r:id="rId2741" ref="B2842"/>
    <hyperlink r:id="rId2742" ref="B2843"/>
    <hyperlink r:id="rId2743" ref="B2844"/>
    <hyperlink r:id="rId2744" ref="B2845"/>
    <hyperlink r:id="rId2745" ref="B2846"/>
    <hyperlink r:id="rId2746" ref="B2847"/>
    <hyperlink r:id="rId2747" ref="B2848"/>
    <hyperlink r:id="rId2748" ref="B2849"/>
    <hyperlink r:id="rId2749" ref="B2850"/>
    <hyperlink r:id="rId2750" ref="B2851"/>
    <hyperlink r:id="rId2751" ref="B2852"/>
    <hyperlink r:id="rId2752" ref="B2853"/>
    <hyperlink r:id="rId2753" ref="B2854"/>
    <hyperlink r:id="rId2754" ref="B2855"/>
    <hyperlink r:id="rId2755" ref="B2856"/>
    <hyperlink r:id="rId2756" ref="B2857"/>
    <hyperlink r:id="rId2757" ref="B2858"/>
    <hyperlink r:id="rId2758" ref="B2859"/>
    <hyperlink r:id="rId2759" ref="B2860"/>
    <hyperlink r:id="rId2760" ref="B2861"/>
    <hyperlink r:id="rId2761" ref="B2862"/>
    <hyperlink r:id="rId2762" ref="B2863"/>
    <hyperlink r:id="rId2763" ref="B2864"/>
    <hyperlink r:id="rId2764" ref="B2865"/>
    <hyperlink r:id="rId2765" ref="B2866"/>
    <hyperlink r:id="rId2766" ref="B2867"/>
    <hyperlink r:id="rId2767" ref="B2868"/>
    <hyperlink r:id="rId2768" ref="B2869"/>
    <hyperlink r:id="rId2769" ref="B2870"/>
    <hyperlink r:id="rId2770" ref="B2871"/>
    <hyperlink r:id="rId2771" ref="B2872"/>
    <hyperlink r:id="rId2772" ref="B2873"/>
    <hyperlink r:id="rId2773" ref="B2874"/>
    <hyperlink r:id="rId2774" ref="B2875"/>
    <hyperlink r:id="rId2775" ref="B2876"/>
    <hyperlink r:id="rId2776" ref="B2877"/>
    <hyperlink r:id="rId2777" ref="B2878"/>
    <hyperlink r:id="rId2778" ref="B2879"/>
    <hyperlink r:id="rId2779" ref="B2880"/>
    <hyperlink r:id="rId2780" ref="B2881"/>
    <hyperlink r:id="rId2781" ref="B2882"/>
    <hyperlink r:id="rId2782" ref="B2883"/>
    <hyperlink r:id="rId2783" ref="B2884"/>
    <hyperlink r:id="rId2784" ref="B2885"/>
    <hyperlink r:id="rId2785" ref="B2886"/>
    <hyperlink r:id="rId2786" ref="B2887"/>
    <hyperlink r:id="rId2787" ref="B2888"/>
    <hyperlink r:id="rId2788" ref="B2889"/>
    <hyperlink r:id="rId2789" ref="B2890"/>
    <hyperlink r:id="rId2790" ref="B2891"/>
    <hyperlink r:id="rId2791" ref="B2892"/>
    <hyperlink r:id="rId2792" ref="B2893"/>
    <hyperlink r:id="rId2793" ref="B2894"/>
    <hyperlink r:id="rId2794" ref="B2895"/>
    <hyperlink r:id="rId2795" ref="B2896"/>
    <hyperlink r:id="rId2796" ref="B2897"/>
    <hyperlink r:id="rId2797" ref="B2898"/>
    <hyperlink r:id="rId2798" ref="B2899"/>
    <hyperlink r:id="rId2799" ref="B2900"/>
    <hyperlink r:id="rId2800" ref="B2901"/>
    <hyperlink r:id="rId2801" ref="B2902"/>
    <hyperlink r:id="rId2802" ref="B2903"/>
    <hyperlink r:id="rId2803" ref="B2904"/>
    <hyperlink r:id="rId2804" ref="B2905"/>
    <hyperlink r:id="rId2805" ref="B2906"/>
    <hyperlink r:id="rId2806" ref="B2907"/>
    <hyperlink r:id="rId2807" ref="B2908"/>
    <hyperlink r:id="rId2808" ref="B2909"/>
    <hyperlink r:id="rId2809" ref="B2910"/>
    <hyperlink r:id="rId2810" ref="B2911"/>
    <hyperlink r:id="rId2811" ref="B2912"/>
    <hyperlink r:id="rId2812" ref="B2913"/>
    <hyperlink r:id="rId2813" ref="B2914"/>
    <hyperlink r:id="rId2814" ref="B2915"/>
    <hyperlink r:id="rId2815" ref="B2916"/>
    <hyperlink r:id="rId2816" ref="B2917"/>
    <hyperlink r:id="rId2817" ref="B2918"/>
    <hyperlink r:id="rId2818" ref="B2919"/>
    <hyperlink r:id="rId2819" ref="B2920"/>
    <hyperlink r:id="rId2820" ref="B2921"/>
    <hyperlink r:id="rId2821" ref="B2922"/>
    <hyperlink r:id="rId2822" ref="B2923"/>
    <hyperlink r:id="rId2823" ref="B2924"/>
    <hyperlink r:id="rId2824" ref="B2925"/>
    <hyperlink r:id="rId2825" ref="B2926"/>
    <hyperlink r:id="rId2826" ref="B2927"/>
    <hyperlink r:id="rId2827" ref="B2928"/>
    <hyperlink r:id="rId2828" ref="B2929"/>
    <hyperlink r:id="rId2829" ref="B2930"/>
    <hyperlink r:id="rId2830" ref="B2931"/>
    <hyperlink r:id="rId2831" ref="B2932"/>
    <hyperlink r:id="rId2832" ref="B2933"/>
    <hyperlink r:id="rId2833" ref="B2934"/>
    <hyperlink r:id="rId2834" ref="B2935"/>
    <hyperlink r:id="rId2835" ref="B2936"/>
    <hyperlink r:id="rId2836" ref="B2937"/>
    <hyperlink r:id="rId2837" ref="B2938"/>
    <hyperlink r:id="rId2838" ref="B2939"/>
    <hyperlink r:id="rId2839" ref="B2940"/>
    <hyperlink r:id="rId2840" ref="B2941"/>
    <hyperlink r:id="rId2841" ref="B2942"/>
    <hyperlink r:id="rId2842" ref="B2943"/>
    <hyperlink r:id="rId2843" ref="B2944"/>
    <hyperlink r:id="rId2844" ref="B2945"/>
    <hyperlink r:id="rId2845" ref="B2946"/>
    <hyperlink r:id="rId2846" ref="B2947"/>
    <hyperlink r:id="rId2847" ref="B2948"/>
    <hyperlink r:id="rId2848" ref="B2949"/>
    <hyperlink r:id="rId2849" ref="B2950"/>
    <hyperlink r:id="rId2850" ref="B2951"/>
    <hyperlink r:id="rId2851" ref="B2952"/>
    <hyperlink r:id="rId2852" ref="B2953"/>
    <hyperlink r:id="rId2853" ref="B2954"/>
    <hyperlink r:id="rId2854" ref="B2955"/>
    <hyperlink r:id="rId2855" ref="B2956"/>
    <hyperlink r:id="rId2856" ref="B2957"/>
    <hyperlink r:id="rId2857" ref="B2958"/>
    <hyperlink r:id="rId2858" ref="B2959"/>
    <hyperlink r:id="rId2859" ref="B2960"/>
    <hyperlink r:id="rId2860" ref="B2961"/>
    <hyperlink r:id="rId2861" ref="B2962"/>
    <hyperlink r:id="rId2862" ref="B2963"/>
    <hyperlink r:id="rId2863" ref="B2964"/>
    <hyperlink r:id="rId2864" ref="B2965"/>
    <hyperlink r:id="rId2865" ref="B2966"/>
    <hyperlink r:id="rId2866" ref="B2967"/>
    <hyperlink r:id="rId2867" ref="B2968"/>
    <hyperlink r:id="rId2868" ref="B2969"/>
    <hyperlink r:id="rId2869" ref="B2970"/>
    <hyperlink r:id="rId2870" ref="B2971"/>
    <hyperlink r:id="rId2871" ref="B2972"/>
    <hyperlink r:id="rId2872" ref="B2973"/>
    <hyperlink r:id="rId2873" ref="B2974"/>
    <hyperlink r:id="rId2874" ref="B2975"/>
    <hyperlink r:id="rId2875" ref="B2976"/>
    <hyperlink r:id="rId2876" ref="B2977"/>
    <hyperlink r:id="rId2877" ref="B2978"/>
    <hyperlink r:id="rId2878" ref="B2979"/>
    <hyperlink r:id="rId2879" ref="B2980"/>
    <hyperlink r:id="rId2880" ref="B2981"/>
    <hyperlink r:id="rId2881" ref="B2982"/>
    <hyperlink r:id="rId2882" ref="B2983"/>
    <hyperlink r:id="rId2883" ref="B2984"/>
    <hyperlink r:id="rId2884" ref="B2985"/>
    <hyperlink r:id="rId2885" ref="B2986"/>
    <hyperlink r:id="rId2886" ref="B2987"/>
    <hyperlink r:id="rId2887" ref="B2988"/>
    <hyperlink r:id="rId2888" ref="B2989"/>
    <hyperlink r:id="rId2889" ref="B2990"/>
    <hyperlink r:id="rId2890" ref="B2991"/>
    <hyperlink r:id="rId2891" ref="B2992"/>
    <hyperlink r:id="rId2892" ref="B2993"/>
    <hyperlink r:id="rId2893" ref="B2994"/>
    <hyperlink r:id="rId2894" ref="B2995"/>
    <hyperlink r:id="rId2895" ref="B2996"/>
    <hyperlink r:id="rId2896" ref="B2997"/>
    <hyperlink r:id="rId2897" ref="B2998"/>
    <hyperlink r:id="rId2898" ref="B2999"/>
    <hyperlink r:id="rId2899" ref="B3000"/>
    <hyperlink r:id="rId2900" ref="B3001"/>
    <hyperlink r:id="rId2901" ref="B3002"/>
    <hyperlink r:id="rId2902" ref="B3003"/>
    <hyperlink r:id="rId2903" ref="B3004"/>
    <hyperlink r:id="rId2904" ref="B3005"/>
    <hyperlink r:id="rId2905" ref="B3006"/>
    <hyperlink r:id="rId2906" ref="B3007"/>
    <hyperlink r:id="rId2907" ref="B3008"/>
    <hyperlink r:id="rId2908" ref="B3009"/>
    <hyperlink r:id="rId2909" ref="B3010"/>
    <hyperlink r:id="rId2910" ref="B3011"/>
    <hyperlink r:id="rId2911" ref="B3012"/>
    <hyperlink r:id="rId2912" ref="B3013"/>
    <hyperlink r:id="rId2913" ref="B3014"/>
    <hyperlink r:id="rId2914" ref="B3015"/>
    <hyperlink r:id="rId2915" ref="B3016"/>
    <hyperlink r:id="rId2916" ref="B3017"/>
    <hyperlink r:id="rId2917" ref="B3018"/>
    <hyperlink r:id="rId2918" ref="B3019"/>
    <hyperlink r:id="rId2919" ref="B3020"/>
    <hyperlink r:id="rId2920" ref="B3021"/>
    <hyperlink r:id="rId2921" ref="B3022"/>
    <hyperlink r:id="rId2922" ref="B3023"/>
    <hyperlink r:id="rId2923" ref="B3024"/>
    <hyperlink r:id="rId2924" ref="B3025"/>
    <hyperlink r:id="rId2925" ref="B3026"/>
    <hyperlink r:id="rId2926" ref="B3027"/>
    <hyperlink r:id="rId2927" ref="B3028"/>
    <hyperlink r:id="rId2928" ref="B3029"/>
    <hyperlink r:id="rId2929" ref="B3030"/>
    <hyperlink r:id="rId2930" ref="B3031"/>
    <hyperlink r:id="rId2931" ref="B3032"/>
    <hyperlink r:id="rId2932" ref="B3033"/>
    <hyperlink r:id="rId2933" ref="B3034"/>
    <hyperlink r:id="rId2934" ref="B3035"/>
    <hyperlink r:id="rId2935" ref="B3036"/>
    <hyperlink r:id="rId2936" ref="B3037"/>
    <hyperlink r:id="rId2937" ref="B3038"/>
    <hyperlink r:id="rId2938" ref="B3039"/>
    <hyperlink r:id="rId2939" ref="B3040"/>
    <hyperlink r:id="rId2940" ref="B3041"/>
    <hyperlink r:id="rId2941" ref="B3042"/>
    <hyperlink r:id="rId2942" ref="B3043"/>
    <hyperlink r:id="rId2943" ref="B3044"/>
    <hyperlink r:id="rId2944" ref="B3045"/>
    <hyperlink r:id="rId2945" ref="B3046"/>
    <hyperlink r:id="rId2946" ref="B3047"/>
    <hyperlink r:id="rId2947" ref="B3048"/>
    <hyperlink r:id="rId2948" ref="B3049"/>
    <hyperlink r:id="rId2949" ref="B3050"/>
    <hyperlink r:id="rId2950" ref="B3051"/>
    <hyperlink r:id="rId2951" ref="B3052"/>
    <hyperlink r:id="rId2952" ref="B3053"/>
    <hyperlink r:id="rId2953" ref="B3054"/>
    <hyperlink r:id="rId2954" ref="B3055"/>
    <hyperlink r:id="rId2955" ref="B3056"/>
    <hyperlink r:id="rId2956" ref="B3057"/>
    <hyperlink r:id="rId2957" ref="B3058"/>
    <hyperlink r:id="rId2958" ref="B3059"/>
    <hyperlink r:id="rId2959" ref="B3060"/>
    <hyperlink r:id="rId2960" ref="B3061"/>
    <hyperlink r:id="rId2961" ref="B3062"/>
    <hyperlink r:id="rId2962" ref="B3063"/>
    <hyperlink r:id="rId2963" ref="B3064"/>
    <hyperlink r:id="rId2964" ref="B3065"/>
    <hyperlink r:id="rId2965" ref="B3066"/>
    <hyperlink r:id="rId2966" ref="B3067"/>
    <hyperlink r:id="rId2967" ref="B3068"/>
    <hyperlink r:id="rId2968" ref="B3069"/>
    <hyperlink r:id="rId2969" ref="B3070"/>
    <hyperlink r:id="rId2970" ref="B3071"/>
    <hyperlink r:id="rId2971" ref="B3072"/>
    <hyperlink r:id="rId2972" ref="B3073"/>
    <hyperlink r:id="rId2973" ref="B3074"/>
    <hyperlink r:id="rId2974" ref="B3075"/>
    <hyperlink r:id="rId2975" ref="B3076"/>
    <hyperlink r:id="rId2976" ref="B3077"/>
    <hyperlink r:id="rId2977" ref="B3078"/>
    <hyperlink r:id="rId2978" ref="B3079"/>
    <hyperlink r:id="rId2979" ref="B3080"/>
    <hyperlink r:id="rId2980" ref="B3081"/>
    <hyperlink r:id="rId2981" ref="B3082"/>
    <hyperlink r:id="rId2982" ref="B3083"/>
    <hyperlink r:id="rId2983" ref="B3084"/>
    <hyperlink r:id="rId2984" ref="B3085"/>
    <hyperlink r:id="rId2985" ref="B3086"/>
    <hyperlink r:id="rId2986" ref="B3087"/>
    <hyperlink r:id="rId2987" ref="B3088"/>
    <hyperlink r:id="rId2988" ref="B3089"/>
    <hyperlink r:id="rId2989" ref="B3090"/>
    <hyperlink r:id="rId2990" ref="B3091"/>
    <hyperlink r:id="rId2991" ref="B3092"/>
    <hyperlink r:id="rId2992" ref="B3093"/>
    <hyperlink r:id="rId2993" ref="B3094"/>
    <hyperlink r:id="rId2994" ref="B3095"/>
    <hyperlink r:id="rId2995" ref="B3096"/>
    <hyperlink r:id="rId2996" ref="B3097"/>
    <hyperlink r:id="rId2997" ref="B3098"/>
    <hyperlink r:id="rId2998" ref="B3099"/>
    <hyperlink r:id="rId2999" ref="B3100"/>
    <hyperlink r:id="rId3000" ref="B3101"/>
    <hyperlink r:id="rId3001" ref="B3102"/>
    <hyperlink r:id="rId3002" ref="B3103"/>
    <hyperlink r:id="rId3003" ref="B3104"/>
    <hyperlink r:id="rId3004" ref="B3105"/>
    <hyperlink r:id="rId3005" ref="B3106"/>
    <hyperlink r:id="rId3006" ref="B3107"/>
    <hyperlink r:id="rId3007" ref="B3108"/>
    <hyperlink r:id="rId3008" ref="B3109"/>
    <hyperlink r:id="rId3009" ref="B3110"/>
    <hyperlink r:id="rId3010" ref="B3111"/>
    <hyperlink r:id="rId3011" ref="B3112"/>
    <hyperlink r:id="rId3012" ref="B3113"/>
    <hyperlink r:id="rId3013" ref="B3114"/>
    <hyperlink r:id="rId3014" ref="B3115"/>
    <hyperlink r:id="rId3015" ref="B3116"/>
    <hyperlink r:id="rId3016" ref="B3117"/>
    <hyperlink r:id="rId3017" ref="B3118"/>
    <hyperlink r:id="rId3018" ref="B3119"/>
    <hyperlink r:id="rId3019" ref="B3120"/>
    <hyperlink r:id="rId3020" ref="B3121"/>
    <hyperlink r:id="rId3021" ref="B3122"/>
    <hyperlink r:id="rId3022" ref="B3123"/>
    <hyperlink r:id="rId3023" ref="B3124"/>
    <hyperlink r:id="rId3024" ref="B3125"/>
    <hyperlink r:id="rId3025" ref="B3126"/>
    <hyperlink r:id="rId3026" ref="B3127"/>
    <hyperlink r:id="rId3027" ref="B3128"/>
    <hyperlink r:id="rId3028" ref="B3129"/>
    <hyperlink r:id="rId3029" ref="B3130"/>
    <hyperlink r:id="rId3030" ref="B3131"/>
    <hyperlink r:id="rId3031" ref="B3132"/>
    <hyperlink r:id="rId3032" ref="B3133"/>
    <hyperlink r:id="rId3033" ref="B3134"/>
    <hyperlink r:id="rId3034" ref="B3135"/>
    <hyperlink r:id="rId3035" ref="B3136"/>
    <hyperlink r:id="rId3036" ref="B3137"/>
    <hyperlink r:id="rId3037" ref="B3138"/>
    <hyperlink r:id="rId3038" ref="B3139"/>
    <hyperlink r:id="rId3039" ref="B3140"/>
    <hyperlink r:id="rId3040" ref="B3141"/>
    <hyperlink r:id="rId3041" ref="B3142"/>
    <hyperlink r:id="rId3042" ref="B3143"/>
    <hyperlink r:id="rId3043" ref="B3144"/>
    <hyperlink r:id="rId3044" ref="B3145"/>
    <hyperlink r:id="rId3045" ref="B3146"/>
    <hyperlink r:id="rId3046" ref="B3147"/>
    <hyperlink r:id="rId3047" ref="B3148"/>
    <hyperlink r:id="rId3048" ref="B3149"/>
    <hyperlink r:id="rId3049" ref="B3150"/>
    <hyperlink r:id="rId3050" ref="B3151"/>
    <hyperlink r:id="rId3051" ref="B3152"/>
    <hyperlink r:id="rId3052" ref="B3153"/>
    <hyperlink r:id="rId3053" ref="B3154"/>
    <hyperlink r:id="rId3054" ref="B3155"/>
    <hyperlink r:id="rId3055" ref="B3156"/>
    <hyperlink r:id="rId3056" ref="B3157"/>
    <hyperlink r:id="rId3057" ref="B3158"/>
    <hyperlink r:id="rId3058" ref="B3159"/>
    <hyperlink r:id="rId3059" ref="B3160"/>
    <hyperlink r:id="rId3060" ref="B3161"/>
    <hyperlink r:id="rId3061" ref="B3162"/>
    <hyperlink r:id="rId3062" ref="B3163"/>
    <hyperlink r:id="rId3063" ref="B3164"/>
    <hyperlink r:id="rId3064" ref="B3165"/>
    <hyperlink r:id="rId3065" ref="B3166"/>
    <hyperlink r:id="rId3066" ref="B3167"/>
    <hyperlink r:id="rId3067" ref="B3168"/>
    <hyperlink r:id="rId3068" ref="B3169"/>
    <hyperlink r:id="rId3069" ref="B3170"/>
    <hyperlink r:id="rId3070" ref="B3171"/>
    <hyperlink r:id="rId3071" ref="B3172"/>
    <hyperlink r:id="rId3072" ref="B3173"/>
    <hyperlink r:id="rId3073" ref="B3174"/>
    <hyperlink r:id="rId3074" ref="B3175"/>
    <hyperlink r:id="rId3075" ref="B3176"/>
    <hyperlink r:id="rId3076" ref="B3177"/>
    <hyperlink r:id="rId3077" ref="B3178"/>
    <hyperlink r:id="rId3078" ref="B3179"/>
    <hyperlink r:id="rId3079" ref="B3180"/>
    <hyperlink r:id="rId3080" ref="B3181"/>
    <hyperlink r:id="rId3081" ref="B3182"/>
    <hyperlink r:id="rId3082" ref="B3183"/>
    <hyperlink r:id="rId3083" ref="B3184"/>
    <hyperlink r:id="rId3084" ref="B3185"/>
    <hyperlink r:id="rId3085" ref="B3186"/>
    <hyperlink r:id="rId3086" ref="B3187"/>
    <hyperlink r:id="rId3087" ref="B3188"/>
    <hyperlink r:id="rId3088" ref="B3189"/>
    <hyperlink r:id="rId3089" ref="B3190"/>
    <hyperlink r:id="rId3090" ref="B3191"/>
    <hyperlink r:id="rId3091" ref="B3192"/>
    <hyperlink r:id="rId3092" ref="B3193"/>
    <hyperlink r:id="rId3093" ref="B3194"/>
    <hyperlink r:id="rId3094" ref="B3195"/>
    <hyperlink r:id="rId3095" ref="B3196"/>
    <hyperlink r:id="rId3096" ref="B3197"/>
    <hyperlink r:id="rId3097" ref="B3198"/>
    <hyperlink r:id="rId3098" ref="B3199"/>
    <hyperlink r:id="rId3099" ref="B3200"/>
    <hyperlink r:id="rId3100" ref="B3201"/>
    <hyperlink r:id="rId3101" ref="B3202"/>
    <hyperlink r:id="rId3102" ref="B3203"/>
    <hyperlink r:id="rId3103" ref="B3204"/>
    <hyperlink r:id="rId3104" ref="B3205"/>
    <hyperlink r:id="rId3105" ref="B3206"/>
    <hyperlink r:id="rId3106" ref="B3207"/>
    <hyperlink r:id="rId3107" ref="B3208"/>
    <hyperlink r:id="rId3108" ref="B3209"/>
    <hyperlink r:id="rId3109" ref="B3210"/>
    <hyperlink r:id="rId3110" ref="B3211"/>
    <hyperlink r:id="rId3111" ref="B3212"/>
    <hyperlink r:id="rId3112" ref="B3213"/>
    <hyperlink r:id="rId3113" ref="B3214"/>
    <hyperlink r:id="rId3114" ref="B3215"/>
    <hyperlink r:id="rId3115" ref="B3216"/>
    <hyperlink r:id="rId3116" ref="B3217"/>
    <hyperlink r:id="rId3117" ref="B3218"/>
    <hyperlink r:id="rId3118" ref="B3219"/>
    <hyperlink r:id="rId3119" ref="B3220"/>
    <hyperlink r:id="rId3120" ref="B3221"/>
    <hyperlink r:id="rId3121" ref="B3222"/>
    <hyperlink r:id="rId3122" ref="B3223"/>
    <hyperlink r:id="rId3123" ref="B3224"/>
    <hyperlink r:id="rId3124" ref="B3225"/>
    <hyperlink r:id="rId3125" ref="B3226"/>
    <hyperlink r:id="rId3126" ref="B3227"/>
    <hyperlink r:id="rId3127" ref="B3228"/>
    <hyperlink r:id="rId3128" ref="B3229"/>
    <hyperlink r:id="rId3129" ref="B3230"/>
    <hyperlink r:id="rId3130" ref="B3231"/>
    <hyperlink r:id="rId3131" ref="B3232"/>
    <hyperlink r:id="rId3132" ref="B3233"/>
    <hyperlink r:id="rId3133" ref="B3234"/>
    <hyperlink r:id="rId3134" ref="B3235"/>
    <hyperlink r:id="rId3135" ref="B3236"/>
    <hyperlink r:id="rId3136" ref="B3237"/>
    <hyperlink r:id="rId3137" ref="B3238"/>
    <hyperlink r:id="rId3138" ref="B3239"/>
    <hyperlink r:id="rId3139" ref="B3240"/>
    <hyperlink r:id="rId3140" ref="B3241"/>
    <hyperlink r:id="rId3141" ref="B3242"/>
    <hyperlink r:id="rId3142" ref="B3243"/>
    <hyperlink r:id="rId3143" ref="B3244"/>
    <hyperlink r:id="rId3144" ref="B3245"/>
    <hyperlink r:id="rId3145" ref="B3246"/>
    <hyperlink r:id="rId3146" ref="B3247"/>
    <hyperlink r:id="rId3147" ref="B3248"/>
    <hyperlink r:id="rId3148" ref="B3249"/>
    <hyperlink r:id="rId3149" ref="B3250"/>
    <hyperlink r:id="rId3150" ref="B3251"/>
    <hyperlink r:id="rId3151" ref="B3252"/>
    <hyperlink r:id="rId3152" ref="B3253"/>
    <hyperlink r:id="rId3153" ref="B3254"/>
    <hyperlink r:id="rId3154" ref="B3255"/>
    <hyperlink r:id="rId3155" ref="B3256"/>
    <hyperlink r:id="rId3156" ref="B3257"/>
    <hyperlink r:id="rId3157" ref="B3258"/>
    <hyperlink r:id="rId3158" ref="B3259"/>
    <hyperlink r:id="rId3159" ref="B3260"/>
    <hyperlink r:id="rId3160" ref="B3261"/>
    <hyperlink r:id="rId3161" ref="B3262"/>
    <hyperlink r:id="rId3162" ref="B3263"/>
    <hyperlink r:id="rId3163" ref="B3264"/>
    <hyperlink r:id="rId3164" ref="B3265"/>
    <hyperlink r:id="rId3165" ref="B3266"/>
    <hyperlink r:id="rId3166" ref="B3267"/>
    <hyperlink r:id="rId3167" ref="B3268"/>
    <hyperlink r:id="rId3168" ref="B3269"/>
    <hyperlink r:id="rId3169" ref="B3270"/>
    <hyperlink r:id="rId3170" ref="B3271"/>
    <hyperlink r:id="rId3171" ref="B3272"/>
    <hyperlink r:id="rId3172" ref="B3273"/>
    <hyperlink r:id="rId3173" ref="B3274"/>
    <hyperlink r:id="rId3174" ref="B3275"/>
    <hyperlink r:id="rId3175" ref="B3276"/>
    <hyperlink r:id="rId3176" ref="B3277"/>
    <hyperlink r:id="rId3177" ref="B3278"/>
    <hyperlink r:id="rId3178" ref="B3279"/>
    <hyperlink r:id="rId3179" ref="B3280"/>
    <hyperlink r:id="rId3180" ref="B3281"/>
    <hyperlink r:id="rId3181" ref="B3282"/>
    <hyperlink r:id="rId3182" ref="B3283"/>
    <hyperlink r:id="rId3183" ref="B3284"/>
    <hyperlink r:id="rId3184" ref="B3285"/>
    <hyperlink r:id="rId3185" ref="B3286"/>
    <hyperlink r:id="rId3186" ref="B3287"/>
    <hyperlink r:id="rId3187" ref="B3288"/>
    <hyperlink r:id="rId3188" ref="B3289"/>
    <hyperlink r:id="rId3189" ref="B3290"/>
    <hyperlink r:id="rId3190" ref="B3291"/>
    <hyperlink r:id="rId3191" ref="B3292"/>
    <hyperlink r:id="rId3192" ref="B3293"/>
    <hyperlink r:id="rId3193" ref="B3294"/>
    <hyperlink r:id="rId3194" ref="B3295"/>
    <hyperlink r:id="rId3195" ref="B3296"/>
    <hyperlink r:id="rId3196" ref="B3297"/>
    <hyperlink r:id="rId3197" ref="B3298"/>
    <hyperlink r:id="rId3198" ref="B3299"/>
    <hyperlink r:id="rId3199" ref="B3300"/>
    <hyperlink r:id="rId3200" ref="B3301"/>
    <hyperlink r:id="rId3201" ref="B3302"/>
    <hyperlink r:id="rId3202" ref="B3303"/>
    <hyperlink r:id="rId3203" ref="B3304"/>
    <hyperlink r:id="rId3204" ref="B3305"/>
    <hyperlink r:id="rId3205" ref="B3306"/>
    <hyperlink r:id="rId3206" ref="B3307"/>
    <hyperlink r:id="rId3207" ref="B3308"/>
    <hyperlink r:id="rId3208" ref="B3309"/>
    <hyperlink r:id="rId3209" ref="B3310"/>
    <hyperlink r:id="rId3210" ref="B3311"/>
    <hyperlink r:id="rId3211" ref="B3312"/>
    <hyperlink r:id="rId3212" ref="B3313"/>
    <hyperlink r:id="rId3213" ref="B3314"/>
    <hyperlink r:id="rId3214" ref="B3315"/>
    <hyperlink r:id="rId3215" ref="B3316"/>
    <hyperlink r:id="rId3216" ref="B3317"/>
    <hyperlink r:id="rId3217" ref="B3318"/>
    <hyperlink r:id="rId3218" ref="B3319"/>
    <hyperlink r:id="rId3219" ref="B3320"/>
    <hyperlink r:id="rId3220" ref="B3321"/>
    <hyperlink r:id="rId3221" ref="B3322"/>
    <hyperlink r:id="rId3222" ref="B3323"/>
    <hyperlink r:id="rId3223" ref="B3324"/>
    <hyperlink r:id="rId3224" ref="B3325"/>
    <hyperlink r:id="rId3225" ref="B3326"/>
    <hyperlink r:id="rId3226" ref="B3327"/>
    <hyperlink r:id="rId3227" ref="B3328"/>
    <hyperlink r:id="rId3228" ref="B3329"/>
    <hyperlink r:id="rId3229" ref="B3330"/>
    <hyperlink r:id="rId3230" ref="B3331"/>
    <hyperlink r:id="rId3231" ref="B3332"/>
    <hyperlink r:id="rId3232" ref="B3333"/>
    <hyperlink r:id="rId3233" ref="B3334"/>
    <hyperlink r:id="rId3234" ref="B3335"/>
    <hyperlink r:id="rId3235" ref="B3336"/>
    <hyperlink r:id="rId3236" ref="B3337"/>
    <hyperlink r:id="rId3237" ref="B3338"/>
    <hyperlink r:id="rId3238" ref="B3339"/>
    <hyperlink r:id="rId3239" ref="B3340"/>
    <hyperlink r:id="rId3240" ref="B3341"/>
    <hyperlink r:id="rId3241" ref="B3342"/>
    <hyperlink r:id="rId3242" ref="B3343"/>
    <hyperlink r:id="rId3243" ref="B3344"/>
    <hyperlink r:id="rId3244" ref="B3345"/>
    <hyperlink r:id="rId3245" ref="B3346"/>
    <hyperlink r:id="rId3246" ref="B3347"/>
    <hyperlink r:id="rId3247" ref="B3348"/>
    <hyperlink r:id="rId3248" ref="B3349"/>
    <hyperlink r:id="rId3249" ref="B3350"/>
    <hyperlink r:id="rId3250" ref="B3351"/>
    <hyperlink r:id="rId3251" ref="B3352"/>
    <hyperlink r:id="rId3252" ref="B3353"/>
    <hyperlink r:id="rId3253" ref="B3354"/>
    <hyperlink r:id="rId3254" ref="B3355"/>
    <hyperlink r:id="rId3255" ref="B3356"/>
    <hyperlink r:id="rId3256" ref="B3357"/>
    <hyperlink r:id="rId3257" ref="B3358"/>
    <hyperlink r:id="rId3258" ref="B3359"/>
    <hyperlink r:id="rId3259" ref="B3360"/>
    <hyperlink r:id="rId3260" ref="B3361"/>
    <hyperlink r:id="rId3261" ref="B3362"/>
    <hyperlink r:id="rId3262" ref="B3363"/>
    <hyperlink r:id="rId3263" ref="B3364"/>
    <hyperlink r:id="rId3264" ref="B3365"/>
    <hyperlink r:id="rId3265" ref="B3366"/>
    <hyperlink r:id="rId3266" ref="B3367"/>
    <hyperlink r:id="rId3267" ref="B3368"/>
    <hyperlink r:id="rId3268" ref="B3369"/>
    <hyperlink r:id="rId3269" ref="B3370"/>
    <hyperlink r:id="rId3270" ref="B3371"/>
    <hyperlink r:id="rId3271" ref="B3372"/>
    <hyperlink r:id="rId3272" ref="B3373"/>
    <hyperlink r:id="rId3273" ref="B3374"/>
    <hyperlink r:id="rId3274" ref="B3375"/>
    <hyperlink r:id="rId3275" ref="B3376"/>
    <hyperlink r:id="rId3276" ref="B3377"/>
    <hyperlink r:id="rId3277" ref="B3378"/>
    <hyperlink r:id="rId3278" ref="B3379"/>
    <hyperlink r:id="rId3279" ref="B3380"/>
    <hyperlink r:id="rId3280" ref="B3381"/>
    <hyperlink r:id="rId3281" ref="B3382"/>
    <hyperlink r:id="rId3282" ref="B3383"/>
    <hyperlink r:id="rId3283" ref="B3384"/>
    <hyperlink r:id="rId3284" ref="B3385"/>
    <hyperlink r:id="rId3285" ref="B3386"/>
    <hyperlink r:id="rId3286" ref="B3387"/>
    <hyperlink r:id="rId3287" ref="B3388"/>
    <hyperlink r:id="rId3288" ref="B3389"/>
    <hyperlink r:id="rId3289" ref="B3390"/>
    <hyperlink r:id="rId3290" ref="B3391"/>
    <hyperlink r:id="rId3291" ref="B3392"/>
    <hyperlink r:id="rId3292" ref="B3393"/>
    <hyperlink r:id="rId3293" ref="B3394"/>
    <hyperlink r:id="rId3294" ref="B3395"/>
    <hyperlink r:id="rId3295" ref="B3396"/>
    <hyperlink r:id="rId3296" ref="B3397"/>
    <hyperlink r:id="rId3297" ref="B3398"/>
    <hyperlink r:id="rId3298" ref="B3399"/>
    <hyperlink r:id="rId3299" ref="B3400"/>
    <hyperlink r:id="rId3300" ref="B3401"/>
    <hyperlink r:id="rId3301" ref="B3402"/>
    <hyperlink r:id="rId3302" ref="B3403"/>
    <hyperlink r:id="rId3303" ref="B3404"/>
    <hyperlink r:id="rId3304" ref="B3405"/>
    <hyperlink r:id="rId3305" ref="B3406"/>
    <hyperlink r:id="rId3306" ref="B3407"/>
    <hyperlink r:id="rId3307" ref="B3408"/>
    <hyperlink r:id="rId3308" ref="B3409"/>
    <hyperlink r:id="rId3309" ref="B3410"/>
    <hyperlink r:id="rId3310" ref="B3411"/>
    <hyperlink r:id="rId3311" ref="B3412"/>
    <hyperlink r:id="rId3312" ref="B3413"/>
    <hyperlink r:id="rId3313" ref="B3414"/>
    <hyperlink r:id="rId3314" ref="B3415"/>
    <hyperlink r:id="rId3315" ref="B3416"/>
    <hyperlink r:id="rId3316" ref="B3417"/>
    <hyperlink r:id="rId3317" ref="B3418"/>
    <hyperlink r:id="rId3318" ref="B3419"/>
    <hyperlink r:id="rId3319" ref="B3420"/>
    <hyperlink r:id="rId3320" ref="B3421"/>
    <hyperlink r:id="rId3321" ref="B3422"/>
    <hyperlink r:id="rId3322" ref="B3423"/>
    <hyperlink r:id="rId3323" ref="B3424"/>
    <hyperlink r:id="rId3324" ref="B3425"/>
    <hyperlink r:id="rId3325" ref="B3426"/>
    <hyperlink r:id="rId3326" ref="B3427"/>
    <hyperlink r:id="rId3327" ref="B3428"/>
    <hyperlink r:id="rId3328" ref="B3429"/>
    <hyperlink r:id="rId3329" ref="B3430"/>
    <hyperlink r:id="rId3330" ref="B3431"/>
    <hyperlink r:id="rId3331" ref="B3432"/>
    <hyperlink r:id="rId3332" ref="B3433"/>
    <hyperlink r:id="rId3333" ref="B3434"/>
    <hyperlink r:id="rId3334" ref="B3435"/>
    <hyperlink r:id="rId3335" ref="B3436"/>
    <hyperlink r:id="rId3336" ref="B3437"/>
    <hyperlink r:id="rId3337" ref="B3438"/>
    <hyperlink r:id="rId3338" ref="B3439"/>
    <hyperlink r:id="rId3339" ref="B3440"/>
    <hyperlink r:id="rId3340" ref="B3441"/>
    <hyperlink r:id="rId3341" ref="B3442"/>
    <hyperlink r:id="rId3342" ref="B3443"/>
    <hyperlink r:id="rId3343" ref="B3444"/>
    <hyperlink r:id="rId3344" ref="B3445"/>
    <hyperlink r:id="rId3345" ref="B3446"/>
    <hyperlink r:id="rId3346" ref="B3447"/>
    <hyperlink r:id="rId3347" ref="B3448"/>
    <hyperlink r:id="rId3348" ref="B3449"/>
    <hyperlink r:id="rId3349" ref="B3450"/>
    <hyperlink r:id="rId3350" ref="B3451"/>
    <hyperlink r:id="rId3351" ref="B3452"/>
    <hyperlink r:id="rId3352" ref="B3453"/>
    <hyperlink r:id="rId3353" ref="B3454"/>
    <hyperlink r:id="rId3354" ref="B3455"/>
    <hyperlink r:id="rId3355" ref="B3456"/>
    <hyperlink r:id="rId3356" ref="B3457"/>
    <hyperlink r:id="rId3357" ref="B3458"/>
    <hyperlink r:id="rId3358" ref="B3459"/>
    <hyperlink r:id="rId3359" ref="B3460"/>
    <hyperlink r:id="rId3360" ref="B3461"/>
    <hyperlink r:id="rId3361" ref="B3462"/>
    <hyperlink r:id="rId3362" ref="B3463"/>
    <hyperlink r:id="rId3363" ref="B3464"/>
    <hyperlink r:id="rId3364" ref="B3465"/>
    <hyperlink r:id="rId3365" ref="B3466"/>
    <hyperlink r:id="rId3366" ref="B3467"/>
    <hyperlink r:id="rId3367" ref="B3468"/>
    <hyperlink r:id="rId3368" ref="B3469"/>
    <hyperlink r:id="rId3369" ref="B3470"/>
    <hyperlink r:id="rId3370" ref="B3471"/>
    <hyperlink r:id="rId3371" ref="B3472"/>
    <hyperlink r:id="rId3372" ref="B3473"/>
    <hyperlink r:id="rId3373" ref="B3474"/>
    <hyperlink r:id="rId3374" ref="B3475"/>
    <hyperlink r:id="rId3375" ref="B3476"/>
    <hyperlink r:id="rId3376" ref="B3477"/>
    <hyperlink r:id="rId3377" ref="B3478"/>
    <hyperlink r:id="rId3378" ref="B3479"/>
    <hyperlink r:id="rId3379" ref="B3480"/>
    <hyperlink r:id="rId3380" ref="B3481"/>
    <hyperlink r:id="rId3381" ref="B3482"/>
    <hyperlink r:id="rId3382" ref="B3483"/>
    <hyperlink r:id="rId3383" ref="B3484"/>
    <hyperlink r:id="rId3384" ref="B3485"/>
    <hyperlink r:id="rId3385" ref="B3486"/>
    <hyperlink r:id="rId3386" ref="B3487"/>
    <hyperlink r:id="rId3387" ref="B3488"/>
    <hyperlink r:id="rId3388" ref="B3489"/>
    <hyperlink r:id="rId3389" ref="B3490"/>
    <hyperlink r:id="rId3390" ref="B3491"/>
    <hyperlink r:id="rId3391" ref="B3492"/>
    <hyperlink r:id="rId3392" ref="B3493"/>
    <hyperlink r:id="rId3393" ref="B3494"/>
    <hyperlink r:id="rId3394" ref="B3495"/>
    <hyperlink r:id="rId3395" ref="B3496"/>
    <hyperlink r:id="rId3396" ref="B3497"/>
    <hyperlink r:id="rId3397" ref="B3498"/>
    <hyperlink r:id="rId3398" ref="B3499"/>
    <hyperlink r:id="rId3399" ref="B3500"/>
    <hyperlink r:id="rId3400" ref="B3501"/>
    <hyperlink r:id="rId3401" ref="B3502"/>
    <hyperlink r:id="rId3402" ref="B3503"/>
    <hyperlink r:id="rId3403" ref="B3504"/>
    <hyperlink r:id="rId3404" ref="B3505"/>
    <hyperlink r:id="rId3405" ref="B3506"/>
    <hyperlink r:id="rId3406" ref="B3507"/>
    <hyperlink r:id="rId3407" ref="B3508"/>
    <hyperlink r:id="rId3408" ref="B3509"/>
    <hyperlink r:id="rId3409" ref="B3510"/>
    <hyperlink r:id="rId3410" ref="B3511"/>
    <hyperlink r:id="rId3411" ref="B3512"/>
    <hyperlink r:id="rId3412" ref="B3513"/>
    <hyperlink r:id="rId3413" ref="B3514"/>
    <hyperlink r:id="rId3414" ref="B3515"/>
    <hyperlink r:id="rId3415" ref="B3516"/>
    <hyperlink r:id="rId3416" ref="B3517"/>
    <hyperlink r:id="rId3417" ref="B3518"/>
    <hyperlink r:id="rId3418" ref="B3519"/>
    <hyperlink r:id="rId3419" ref="B3520"/>
    <hyperlink r:id="rId3420" ref="B3521"/>
    <hyperlink r:id="rId3421" ref="B3522"/>
    <hyperlink r:id="rId3422" ref="B3523"/>
    <hyperlink r:id="rId3423" ref="B3524"/>
    <hyperlink r:id="rId3424" ref="B3525"/>
    <hyperlink r:id="rId3425" ref="B3526"/>
    <hyperlink r:id="rId3426" ref="B3527"/>
    <hyperlink r:id="rId3427" ref="B3528"/>
    <hyperlink r:id="rId3428" ref="B3529"/>
    <hyperlink r:id="rId3429" ref="B3530"/>
    <hyperlink r:id="rId3430" ref="B3531"/>
    <hyperlink r:id="rId3431" ref="B3532"/>
    <hyperlink r:id="rId3432" ref="B3533"/>
    <hyperlink r:id="rId3433" ref="B3534"/>
    <hyperlink r:id="rId3434" ref="B3535"/>
    <hyperlink r:id="rId3435" ref="B3536"/>
    <hyperlink r:id="rId3436" ref="B3537"/>
    <hyperlink r:id="rId3437" ref="B3538"/>
    <hyperlink r:id="rId3438" ref="B3539"/>
    <hyperlink r:id="rId3439" ref="B3540"/>
    <hyperlink r:id="rId3440" ref="B3541"/>
    <hyperlink r:id="rId3441" ref="B3542"/>
    <hyperlink r:id="rId3442" ref="B3543"/>
    <hyperlink r:id="rId3443" ref="B3544"/>
    <hyperlink r:id="rId3444" ref="B3545"/>
    <hyperlink r:id="rId3445" ref="B3546"/>
    <hyperlink r:id="rId3446" ref="B3547"/>
    <hyperlink r:id="rId3447" ref="B3548"/>
    <hyperlink r:id="rId3448" ref="B3549"/>
    <hyperlink r:id="rId3449" ref="B3550"/>
    <hyperlink r:id="rId3450" ref="B3551"/>
    <hyperlink r:id="rId3451" ref="B3552"/>
    <hyperlink r:id="rId3452" ref="B3553"/>
    <hyperlink r:id="rId3453" ref="B3554"/>
    <hyperlink r:id="rId3454" ref="B3555"/>
    <hyperlink r:id="rId3455" ref="B3556"/>
    <hyperlink r:id="rId3456" ref="B3557"/>
    <hyperlink r:id="rId3457" ref="B3558"/>
    <hyperlink r:id="rId3458" ref="B3559"/>
    <hyperlink r:id="rId3459" ref="B3560"/>
    <hyperlink r:id="rId3460" ref="B3561"/>
    <hyperlink r:id="rId3461" ref="B3562"/>
    <hyperlink r:id="rId3462" ref="B3563"/>
    <hyperlink r:id="rId3463" ref="B3564"/>
    <hyperlink r:id="rId3464" ref="B3565"/>
    <hyperlink r:id="rId3465" ref="B3566"/>
    <hyperlink r:id="rId3466" ref="B3567"/>
    <hyperlink r:id="rId3467" ref="B3568"/>
    <hyperlink r:id="rId3468" ref="B3569"/>
    <hyperlink r:id="rId3469" ref="B3570"/>
    <hyperlink r:id="rId3470" ref="B3571"/>
    <hyperlink r:id="rId3471" ref="B3572"/>
    <hyperlink r:id="rId3472" ref="B3573"/>
    <hyperlink r:id="rId3473" ref="B3574"/>
    <hyperlink r:id="rId3474" ref="B3575"/>
    <hyperlink r:id="rId3475" ref="B3576"/>
    <hyperlink r:id="rId3476" ref="B3577"/>
    <hyperlink r:id="rId3477" ref="B3578"/>
    <hyperlink r:id="rId3478" ref="B3579"/>
    <hyperlink r:id="rId3479" ref="B3580"/>
    <hyperlink r:id="rId3480" ref="B3581"/>
    <hyperlink r:id="rId3481" ref="B3582"/>
    <hyperlink r:id="rId3482" ref="B3583"/>
    <hyperlink r:id="rId3483" ref="B3584"/>
    <hyperlink r:id="rId3484" ref="B3585"/>
    <hyperlink r:id="rId3485" ref="B3586"/>
    <hyperlink r:id="rId3486" ref="B3587"/>
    <hyperlink r:id="rId3487" ref="B3588"/>
    <hyperlink r:id="rId3488" ref="B3589"/>
    <hyperlink r:id="rId3489" ref="B3590"/>
    <hyperlink r:id="rId3490" ref="B3591"/>
    <hyperlink r:id="rId3491" ref="B3592"/>
    <hyperlink r:id="rId3492" ref="B3593"/>
    <hyperlink r:id="rId3493" ref="B3594"/>
    <hyperlink r:id="rId3494" ref="B3595"/>
    <hyperlink r:id="rId3495" ref="B3596"/>
    <hyperlink r:id="rId3496" ref="B3597"/>
    <hyperlink r:id="rId3497" ref="B3598"/>
    <hyperlink r:id="rId3498" ref="B3599"/>
    <hyperlink r:id="rId3499" ref="B3600"/>
    <hyperlink r:id="rId3500" ref="B3601"/>
    <hyperlink r:id="rId3501" ref="B3602"/>
    <hyperlink r:id="rId3502" ref="B3603"/>
    <hyperlink r:id="rId3503" ref="B3604"/>
    <hyperlink r:id="rId3504" ref="B3605"/>
    <hyperlink r:id="rId3505" ref="B3606"/>
    <hyperlink r:id="rId3506" ref="B3607"/>
    <hyperlink r:id="rId3507" ref="B3608"/>
    <hyperlink r:id="rId3508" ref="B3609"/>
    <hyperlink r:id="rId3509" ref="B3610"/>
    <hyperlink r:id="rId3510" ref="B3611"/>
    <hyperlink r:id="rId3511" ref="B3612"/>
    <hyperlink r:id="rId3512" ref="B3613"/>
    <hyperlink r:id="rId3513" ref="B3614"/>
    <hyperlink r:id="rId3514" ref="B3615"/>
    <hyperlink r:id="rId3515" ref="B3616"/>
    <hyperlink r:id="rId3516" ref="B3617"/>
    <hyperlink r:id="rId3517" ref="B3618"/>
    <hyperlink r:id="rId3518" ref="B3619"/>
    <hyperlink r:id="rId3519" ref="B3620"/>
    <hyperlink r:id="rId3520" ref="B3621"/>
    <hyperlink r:id="rId3521" ref="B3622"/>
    <hyperlink r:id="rId3522" ref="B3623"/>
    <hyperlink r:id="rId3523" ref="B3624"/>
    <hyperlink r:id="rId3524" ref="B3625"/>
    <hyperlink r:id="rId3525" ref="B3626"/>
    <hyperlink r:id="rId3526" ref="B3627"/>
    <hyperlink r:id="rId3527" ref="B3628"/>
    <hyperlink r:id="rId3528" ref="B3629"/>
    <hyperlink r:id="rId3529" ref="B3630"/>
    <hyperlink r:id="rId3530" ref="B3631"/>
    <hyperlink r:id="rId3531" ref="B3632"/>
    <hyperlink r:id="rId3532" ref="B3633"/>
    <hyperlink r:id="rId3533" ref="B3634"/>
    <hyperlink r:id="rId3534" ref="B3635"/>
    <hyperlink r:id="rId3535" ref="B3636"/>
    <hyperlink r:id="rId3536" ref="B3637"/>
    <hyperlink r:id="rId3537" ref="B3638"/>
    <hyperlink r:id="rId3538" ref="B3639"/>
    <hyperlink r:id="rId3539" ref="B3640"/>
    <hyperlink r:id="rId3540" ref="B3641"/>
    <hyperlink r:id="rId3541" ref="B3642"/>
    <hyperlink r:id="rId3542" ref="B3643"/>
    <hyperlink r:id="rId3543" ref="B3644"/>
    <hyperlink r:id="rId3544" ref="B3645"/>
    <hyperlink r:id="rId3545" ref="B3646"/>
    <hyperlink r:id="rId3546" ref="B3647"/>
    <hyperlink r:id="rId3547" ref="B3648"/>
    <hyperlink r:id="rId3548" ref="B3649"/>
    <hyperlink r:id="rId3549" ref="B3650"/>
    <hyperlink r:id="rId3550" ref="B3651"/>
    <hyperlink r:id="rId3551" ref="B3652"/>
    <hyperlink r:id="rId3552" ref="B3653"/>
    <hyperlink r:id="rId3553" ref="B3654"/>
    <hyperlink r:id="rId3554" ref="B3655"/>
    <hyperlink r:id="rId3555" ref="B3656"/>
    <hyperlink r:id="rId3556" ref="B3657"/>
    <hyperlink r:id="rId3557" ref="B3658"/>
    <hyperlink r:id="rId3558" ref="B3659"/>
    <hyperlink r:id="rId3559" ref="B3660"/>
    <hyperlink r:id="rId3560" ref="B3661"/>
    <hyperlink r:id="rId3561" ref="B3662"/>
    <hyperlink r:id="rId3562" ref="B3663"/>
    <hyperlink r:id="rId3563" ref="B3664"/>
    <hyperlink r:id="rId3564" ref="B3665"/>
    <hyperlink r:id="rId3565" ref="B3666"/>
    <hyperlink r:id="rId3566" ref="B3667"/>
    <hyperlink r:id="rId3567" ref="B3668"/>
    <hyperlink r:id="rId3568" ref="B3669"/>
    <hyperlink r:id="rId3569" ref="B3670"/>
    <hyperlink r:id="rId3570" ref="B3671"/>
    <hyperlink r:id="rId3571" ref="B3672"/>
    <hyperlink r:id="rId3572" ref="B3673"/>
    <hyperlink r:id="rId3573" ref="B3674"/>
    <hyperlink r:id="rId3574" ref="B3675"/>
    <hyperlink r:id="rId3575" ref="B3676"/>
    <hyperlink r:id="rId3576" ref="B3677"/>
    <hyperlink r:id="rId3577" ref="B3678"/>
    <hyperlink r:id="rId3578" ref="B3679"/>
    <hyperlink r:id="rId3579" ref="B3680"/>
    <hyperlink r:id="rId3580" ref="B3681"/>
    <hyperlink r:id="rId3581" ref="B3682"/>
    <hyperlink r:id="rId3582" ref="B3683"/>
    <hyperlink r:id="rId3583" ref="B3684"/>
    <hyperlink r:id="rId3584" ref="B3685"/>
    <hyperlink r:id="rId3585" ref="B3686"/>
    <hyperlink r:id="rId3586" ref="B3687"/>
    <hyperlink r:id="rId3587" ref="B3688"/>
    <hyperlink r:id="rId3588" ref="B3689"/>
    <hyperlink r:id="rId3589" ref="B3690"/>
    <hyperlink r:id="rId3590" ref="B3691"/>
    <hyperlink r:id="rId3591" ref="B3692"/>
    <hyperlink r:id="rId3592" ref="B3693"/>
    <hyperlink r:id="rId3593" ref="B3694"/>
    <hyperlink r:id="rId3594" ref="B3695"/>
    <hyperlink r:id="rId3595" ref="B3696"/>
    <hyperlink r:id="rId3596" ref="B3697"/>
    <hyperlink r:id="rId3597" ref="B3698"/>
    <hyperlink r:id="rId3598" ref="B3699"/>
    <hyperlink r:id="rId3599" ref="B3700"/>
    <hyperlink r:id="rId3600" ref="B3701"/>
    <hyperlink r:id="rId3601" ref="B3702"/>
    <hyperlink r:id="rId3602" ref="B3703"/>
    <hyperlink r:id="rId3603" ref="B3704"/>
    <hyperlink r:id="rId3604" ref="B3705"/>
    <hyperlink r:id="rId3605" ref="B3706"/>
    <hyperlink r:id="rId3606" ref="B3707"/>
    <hyperlink r:id="rId3607" ref="B3708"/>
    <hyperlink r:id="rId3608" ref="B3709"/>
    <hyperlink r:id="rId3609" ref="B3710"/>
    <hyperlink r:id="rId3610" ref="B3711"/>
    <hyperlink r:id="rId3611" ref="B3712"/>
    <hyperlink r:id="rId3612" ref="B3713"/>
    <hyperlink r:id="rId3613" ref="B3714"/>
    <hyperlink r:id="rId3614" ref="B3715"/>
    <hyperlink r:id="rId3615" ref="B3716"/>
    <hyperlink r:id="rId3616" ref="B3717"/>
    <hyperlink r:id="rId3617" ref="B3718"/>
    <hyperlink r:id="rId3618" ref="B3719"/>
    <hyperlink r:id="rId3619" ref="B3720"/>
    <hyperlink r:id="rId3620" ref="B3721"/>
    <hyperlink r:id="rId3621" ref="B3722"/>
    <hyperlink r:id="rId3622" ref="B3723"/>
    <hyperlink r:id="rId3623" ref="B3724"/>
    <hyperlink r:id="rId3624" ref="B3725"/>
    <hyperlink r:id="rId3625" ref="B3726"/>
    <hyperlink r:id="rId3626" ref="B3727"/>
    <hyperlink r:id="rId3627" ref="B3728"/>
    <hyperlink r:id="rId3628" ref="B3729"/>
    <hyperlink r:id="rId3629" ref="B3730"/>
    <hyperlink r:id="rId3630" ref="B3731"/>
    <hyperlink r:id="rId3631" ref="B3732"/>
    <hyperlink r:id="rId3632" ref="B3733"/>
    <hyperlink r:id="rId3633" ref="B3734"/>
    <hyperlink r:id="rId3634" ref="B3735"/>
    <hyperlink r:id="rId3635" ref="B3736"/>
    <hyperlink r:id="rId3636" ref="B3737"/>
    <hyperlink r:id="rId3637" ref="B3738"/>
    <hyperlink r:id="rId3638" ref="B3739"/>
    <hyperlink r:id="rId3639" ref="B3740"/>
    <hyperlink r:id="rId3640" ref="B3741"/>
    <hyperlink r:id="rId3641" ref="B3742"/>
    <hyperlink r:id="rId3642" ref="B3743"/>
    <hyperlink r:id="rId3643" ref="B3744"/>
    <hyperlink r:id="rId3644" ref="B3745"/>
    <hyperlink r:id="rId3645" ref="B3746"/>
    <hyperlink r:id="rId3646" ref="B3747"/>
    <hyperlink r:id="rId3647" ref="B3748"/>
    <hyperlink r:id="rId3648" ref="B3749"/>
    <hyperlink r:id="rId3649" ref="B3750"/>
    <hyperlink r:id="rId3650" ref="B3751"/>
    <hyperlink r:id="rId3651" ref="B3752"/>
    <hyperlink r:id="rId3652" ref="B3753"/>
    <hyperlink r:id="rId3653" ref="B3754"/>
    <hyperlink r:id="rId3654" ref="B3755"/>
    <hyperlink r:id="rId3655" ref="B3756"/>
    <hyperlink r:id="rId3656" ref="B3757"/>
    <hyperlink r:id="rId3657" ref="B3758"/>
    <hyperlink r:id="rId3658" ref="B3759"/>
    <hyperlink r:id="rId3659" ref="B3760"/>
    <hyperlink r:id="rId3660" ref="B3761"/>
    <hyperlink r:id="rId3661" ref="B3762"/>
    <hyperlink r:id="rId3662" ref="B3763"/>
    <hyperlink r:id="rId3663" ref="B3764"/>
    <hyperlink r:id="rId3664" ref="B3765"/>
    <hyperlink r:id="rId3665" ref="B3766"/>
    <hyperlink r:id="rId3666" ref="B3767"/>
    <hyperlink r:id="rId3667" ref="B3768"/>
    <hyperlink r:id="rId3668" ref="B3769"/>
    <hyperlink r:id="rId3669" ref="B3770"/>
    <hyperlink r:id="rId3670" ref="B3771"/>
    <hyperlink r:id="rId3671" ref="B3772"/>
    <hyperlink r:id="rId3672" ref="B3773"/>
    <hyperlink r:id="rId3673" ref="B3774"/>
    <hyperlink r:id="rId3674" ref="B3775"/>
    <hyperlink r:id="rId3675" ref="B3776"/>
    <hyperlink r:id="rId3676" ref="B3777"/>
    <hyperlink r:id="rId3677" ref="B3778"/>
    <hyperlink r:id="rId3678" ref="B3779"/>
    <hyperlink r:id="rId3679" ref="B3780"/>
    <hyperlink r:id="rId3680" ref="B3781"/>
    <hyperlink r:id="rId3681" ref="B3782"/>
    <hyperlink r:id="rId3682" ref="B3783"/>
    <hyperlink r:id="rId3683" ref="B3784"/>
    <hyperlink r:id="rId3684" ref="B3785"/>
    <hyperlink r:id="rId3685" ref="B3786"/>
    <hyperlink r:id="rId3686" ref="B3787"/>
    <hyperlink r:id="rId3687" ref="B3788"/>
    <hyperlink r:id="rId3688" ref="B3789"/>
    <hyperlink r:id="rId3689" ref="B3790"/>
    <hyperlink r:id="rId3690" ref="B3791"/>
    <hyperlink r:id="rId3691" ref="B3792"/>
    <hyperlink r:id="rId3692" ref="B3793"/>
    <hyperlink r:id="rId3693" ref="B3794"/>
    <hyperlink r:id="rId3694" ref="B3795"/>
    <hyperlink r:id="rId3695" ref="B3796"/>
    <hyperlink r:id="rId3696" ref="B3797"/>
    <hyperlink r:id="rId3697" ref="B3798"/>
    <hyperlink r:id="rId3698" ref="B3799"/>
    <hyperlink r:id="rId3699" ref="B3800"/>
    <hyperlink r:id="rId3700" ref="B3801"/>
    <hyperlink r:id="rId3701" ref="B3802"/>
    <hyperlink r:id="rId3702" ref="B3803"/>
    <hyperlink r:id="rId3703" ref="B3804"/>
    <hyperlink r:id="rId3704" ref="B3805"/>
    <hyperlink r:id="rId3705" ref="B3806"/>
    <hyperlink r:id="rId3706" ref="B3807"/>
    <hyperlink r:id="rId3707" ref="B3808"/>
    <hyperlink r:id="rId3708" ref="B3809"/>
    <hyperlink r:id="rId3709" ref="B3810"/>
    <hyperlink r:id="rId3710" ref="B3811"/>
    <hyperlink r:id="rId3711" ref="B3812"/>
    <hyperlink r:id="rId3712" ref="B3813"/>
    <hyperlink r:id="rId3713" ref="B3814"/>
    <hyperlink r:id="rId3714" ref="B3815"/>
    <hyperlink r:id="rId3715" ref="B3816"/>
    <hyperlink r:id="rId3716" ref="B3817"/>
    <hyperlink r:id="rId3717" ref="B3818"/>
    <hyperlink r:id="rId3718" ref="B3819"/>
    <hyperlink r:id="rId3719" ref="B3820"/>
    <hyperlink r:id="rId3720" ref="B3821"/>
    <hyperlink r:id="rId3721" ref="B3822"/>
    <hyperlink r:id="rId3722" ref="B3823"/>
    <hyperlink r:id="rId3723" ref="B3824"/>
    <hyperlink r:id="rId3724" ref="B3825"/>
    <hyperlink r:id="rId3725" ref="B3826"/>
    <hyperlink r:id="rId3726" ref="B3827"/>
    <hyperlink r:id="rId3727" ref="B3828"/>
    <hyperlink r:id="rId3728" ref="B3829"/>
    <hyperlink r:id="rId3729" ref="B3830"/>
    <hyperlink r:id="rId3730" ref="B3831"/>
    <hyperlink r:id="rId3731" ref="B3832"/>
    <hyperlink r:id="rId3732" ref="B3833"/>
    <hyperlink r:id="rId3733" ref="B3834"/>
    <hyperlink r:id="rId3734" ref="B3835"/>
    <hyperlink r:id="rId3735" ref="B3836"/>
    <hyperlink r:id="rId3736" ref="B3837"/>
    <hyperlink r:id="rId3737" ref="B3838"/>
    <hyperlink r:id="rId3738" ref="B3839"/>
    <hyperlink r:id="rId3739" ref="B3840"/>
    <hyperlink r:id="rId3740" ref="B3841"/>
    <hyperlink r:id="rId3741" ref="B3842"/>
    <hyperlink r:id="rId3742" ref="B3843"/>
    <hyperlink r:id="rId3743" ref="B3844"/>
    <hyperlink r:id="rId3744" ref="B3845"/>
    <hyperlink r:id="rId3745" ref="B3846"/>
    <hyperlink r:id="rId3746" ref="B3847"/>
    <hyperlink r:id="rId3747" ref="B3848"/>
    <hyperlink r:id="rId3748" ref="B3849"/>
    <hyperlink r:id="rId3749" ref="B3850"/>
    <hyperlink r:id="rId3750" ref="B3851"/>
    <hyperlink r:id="rId3751" ref="B3852"/>
    <hyperlink r:id="rId3752" ref="B3853"/>
    <hyperlink r:id="rId3753" ref="B3854"/>
    <hyperlink r:id="rId3754" ref="B3855"/>
    <hyperlink r:id="rId3755" ref="B3856"/>
    <hyperlink r:id="rId3756" ref="B3857"/>
    <hyperlink r:id="rId3757" ref="B3858"/>
    <hyperlink r:id="rId3758" ref="B3859"/>
    <hyperlink r:id="rId3759" ref="B3860"/>
    <hyperlink r:id="rId3760" ref="B3861"/>
    <hyperlink r:id="rId3761" ref="B3862"/>
    <hyperlink r:id="rId3762" ref="B3863"/>
    <hyperlink r:id="rId3763" ref="B3864"/>
    <hyperlink r:id="rId3764" ref="B3865"/>
    <hyperlink r:id="rId3765" ref="B3866"/>
    <hyperlink r:id="rId3766" ref="B3867"/>
    <hyperlink r:id="rId3767" ref="B3868"/>
    <hyperlink r:id="rId3768" ref="B3869"/>
    <hyperlink r:id="rId3769" ref="B3870"/>
    <hyperlink r:id="rId3770" ref="B3871"/>
    <hyperlink r:id="rId3771" ref="B3872"/>
    <hyperlink r:id="rId3772" ref="B3873"/>
    <hyperlink r:id="rId3773" ref="B3874"/>
    <hyperlink r:id="rId3774" ref="B3875"/>
    <hyperlink r:id="rId3775" ref="B3876"/>
    <hyperlink r:id="rId3776" ref="B3877"/>
    <hyperlink r:id="rId3777" ref="B3878"/>
    <hyperlink r:id="rId3778" ref="B3879"/>
    <hyperlink r:id="rId3779" ref="B3880"/>
    <hyperlink r:id="rId3780" ref="B3881"/>
    <hyperlink r:id="rId3781" ref="B3882"/>
    <hyperlink r:id="rId3782" ref="B3883"/>
    <hyperlink r:id="rId3783" ref="B3884"/>
    <hyperlink r:id="rId3784" ref="B3885"/>
    <hyperlink r:id="rId3785" ref="B3886"/>
    <hyperlink r:id="rId3786" ref="B3887"/>
    <hyperlink r:id="rId3787" ref="B3888"/>
    <hyperlink r:id="rId3788" ref="B3889"/>
    <hyperlink r:id="rId3789" ref="B3890"/>
    <hyperlink r:id="rId3790" ref="B3891"/>
    <hyperlink r:id="rId3791" ref="B3892"/>
    <hyperlink r:id="rId3792" ref="B3893"/>
    <hyperlink r:id="rId3793" ref="B3894"/>
    <hyperlink r:id="rId3794" ref="B3895"/>
    <hyperlink r:id="rId3795" ref="B3896"/>
    <hyperlink r:id="rId3796" ref="B3897"/>
    <hyperlink r:id="rId3797" ref="B3898"/>
    <hyperlink r:id="rId3798" ref="B3899"/>
    <hyperlink r:id="rId3799" ref="B3900"/>
    <hyperlink r:id="rId3800" ref="B3901"/>
    <hyperlink r:id="rId3801" ref="B3902"/>
    <hyperlink r:id="rId3802" ref="B3903"/>
    <hyperlink r:id="rId3803" ref="B3904"/>
    <hyperlink r:id="rId3804" ref="B3905"/>
    <hyperlink r:id="rId3805" ref="B3906"/>
    <hyperlink r:id="rId3806" ref="B3907"/>
    <hyperlink r:id="rId3807" ref="B3908"/>
    <hyperlink r:id="rId3808" ref="B3909"/>
    <hyperlink r:id="rId3809" ref="B3910"/>
    <hyperlink r:id="rId3810" ref="B3911"/>
    <hyperlink r:id="rId3811" ref="B3912"/>
    <hyperlink r:id="rId3812" ref="B3913"/>
    <hyperlink r:id="rId3813" ref="B3914"/>
    <hyperlink r:id="rId3814" ref="B3915"/>
    <hyperlink r:id="rId3815" ref="B3916"/>
    <hyperlink r:id="rId3816" ref="B3917"/>
    <hyperlink r:id="rId3817" ref="B3918"/>
    <hyperlink r:id="rId3818" ref="B3919"/>
    <hyperlink r:id="rId3819" ref="B3920"/>
    <hyperlink r:id="rId3820" ref="B3921"/>
    <hyperlink r:id="rId3821" ref="B3922"/>
    <hyperlink r:id="rId3822" ref="B3923"/>
    <hyperlink r:id="rId3823" ref="B3924"/>
    <hyperlink r:id="rId3824" ref="B3925"/>
    <hyperlink r:id="rId3825" ref="B3926"/>
    <hyperlink r:id="rId3826" ref="B3927"/>
    <hyperlink r:id="rId3827" ref="B3928"/>
    <hyperlink r:id="rId3828" ref="B3929"/>
    <hyperlink r:id="rId3829" ref="B3930"/>
    <hyperlink r:id="rId3830" ref="B3931"/>
    <hyperlink r:id="rId3831" ref="B3932"/>
    <hyperlink r:id="rId3832" ref="B3933"/>
    <hyperlink r:id="rId3833" ref="B3934"/>
    <hyperlink r:id="rId3834" ref="B3935"/>
    <hyperlink r:id="rId3835" ref="B3936"/>
    <hyperlink r:id="rId3836" ref="B3937"/>
    <hyperlink r:id="rId3837" ref="B3938"/>
    <hyperlink r:id="rId3838" ref="B3939"/>
    <hyperlink r:id="rId3839" ref="B3940"/>
    <hyperlink r:id="rId3840" ref="B3941"/>
    <hyperlink r:id="rId3841" ref="B3942"/>
    <hyperlink r:id="rId3842" ref="B3943"/>
    <hyperlink r:id="rId3843" ref="B3944"/>
    <hyperlink r:id="rId3844" ref="B3945"/>
    <hyperlink r:id="rId3845" ref="B3946"/>
    <hyperlink r:id="rId3846" ref="B3947"/>
    <hyperlink r:id="rId3847" ref="B3948"/>
    <hyperlink r:id="rId3848" ref="B3949"/>
    <hyperlink r:id="rId3849" ref="B3950"/>
    <hyperlink r:id="rId3850" ref="B3951"/>
    <hyperlink r:id="rId3851" ref="B3952"/>
    <hyperlink r:id="rId3852" ref="B3953"/>
    <hyperlink r:id="rId3853" ref="B3954"/>
    <hyperlink r:id="rId3854" ref="B3955"/>
    <hyperlink r:id="rId3855" ref="B3956"/>
    <hyperlink r:id="rId3856" ref="B3957"/>
    <hyperlink r:id="rId3857" ref="B3958"/>
    <hyperlink r:id="rId3858" ref="B3959"/>
    <hyperlink r:id="rId3859" ref="B3960"/>
    <hyperlink r:id="rId3860" ref="B3961"/>
    <hyperlink r:id="rId3861" ref="B3962"/>
    <hyperlink r:id="rId3862" ref="B3963"/>
    <hyperlink r:id="rId3863" ref="B3964"/>
    <hyperlink r:id="rId3864" ref="B3965"/>
    <hyperlink r:id="rId3865" ref="B3966"/>
    <hyperlink r:id="rId3866" ref="B3967"/>
    <hyperlink r:id="rId3867" ref="B3968"/>
    <hyperlink r:id="rId3868" ref="B3969"/>
    <hyperlink r:id="rId3869" ref="B3970"/>
    <hyperlink r:id="rId3870" ref="B3971"/>
    <hyperlink r:id="rId3871" ref="B3972"/>
    <hyperlink r:id="rId3872" ref="B3973"/>
    <hyperlink r:id="rId3873" ref="B3974"/>
    <hyperlink r:id="rId3874" ref="B3975"/>
    <hyperlink r:id="rId3875" ref="B3976"/>
    <hyperlink r:id="rId3876" ref="B3977"/>
    <hyperlink r:id="rId3877" ref="B3978"/>
    <hyperlink r:id="rId3878" ref="B3979"/>
    <hyperlink r:id="rId3879" ref="B3980"/>
    <hyperlink r:id="rId3880" ref="B3981"/>
    <hyperlink r:id="rId3881" ref="B3982"/>
    <hyperlink r:id="rId3882" ref="B3983"/>
    <hyperlink r:id="rId3883" ref="B3984"/>
    <hyperlink r:id="rId3884" ref="B3985"/>
    <hyperlink r:id="rId3885" ref="B3986"/>
    <hyperlink r:id="rId3886" ref="B3987"/>
    <hyperlink r:id="rId3887" ref="B3988"/>
    <hyperlink r:id="rId3888" ref="B3989"/>
    <hyperlink r:id="rId3889" ref="B3990"/>
    <hyperlink r:id="rId3890" ref="B3991"/>
    <hyperlink r:id="rId3891" ref="B3992"/>
    <hyperlink r:id="rId3892" ref="B3993"/>
    <hyperlink r:id="rId3893" ref="B3994"/>
    <hyperlink r:id="rId3894" ref="B3995"/>
    <hyperlink r:id="rId3895" ref="B3996"/>
    <hyperlink r:id="rId3896" ref="B3997"/>
    <hyperlink r:id="rId3897" ref="B3998"/>
    <hyperlink r:id="rId3898" ref="B3999"/>
    <hyperlink r:id="rId3899" ref="B4000"/>
    <hyperlink r:id="rId3900" ref="B4001"/>
    <hyperlink r:id="rId3901" ref="B4002"/>
    <hyperlink r:id="rId3902" ref="B4003"/>
    <hyperlink r:id="rId3903" ref="B4004"/>
    <hyperlink r:id="rId3904" ref="B4005"/>
    <hyperlink r:id="rId3905" ref="B4006"/>
    <hyperlink r:id="rId3906" ref="B4007"/>
    <hyperlink r:id="rId3907" ref="B4008"/>
    <hyperlink r:id="rId3908" ref="B4009"/>
    <hyperlink r:id="rId3909" ref="B4010"/>
    <hyperlink r:id="rId3910" ref="B4011"/>
    <hyperlink r:id="rId3911" ref="B4012"/>
    <hyperlink r:id="rId3912" ref="B4013"/>
    <hyperlink r:id="rId3913" ref="B4014"/>
    <hyperlink r:id="rId3914" ref="B4015"/>
    <hyperlink r:id="rId3915" ref="B4016"/>
    <hyperlink r:id="rId3916" ref="B4017"/>
    <hyperlink r:id="rId3917" ref="B4018"/>
    <hyperlink r:id="rId3918" ref="B4019"/>
    <hyperlink r:id="rId3919" ref="B4020"/>
    <hyperlink r:id="rId3920" ref="B4021"/>
    <hyperlink r:id="rId3921" ref="B4022"/>
    <hyperlink r:id="rId3922" ref="B4023"/>
    <hyperlink r:id="rId3923" ref="B4024"/>
    <hyperlink r:id="rId3924" ref="B4025"/>
    <hyperlink r:id="rId3925" ref="B4026"/>
    <hyperlink r:id="rId3926" ref="B4027"/>
    <hyperlink r:id="rId3927" ref="B4028"/>
    <hyperlink r:id="rId3928" ref="B4029"/>
    <hyperlink r:id="rId3929" ref="B4030"/>
    <hyperlink r:id="rId3930" ref="B4031"/>
    <hyperlink r:id="rId3931" ref="B4032"/>
    <hyperlink r:id="rId3932" ref="B4033"/>
    <hyperlink r:id="rId3933" ref="B4034"/>
    <hyperlink r:id="rId3934" ref="B4035"/>
    <hyperlink r:id="rId3935" ref="B4036"/>
    <hyperlink r:id="rId3936" ref="B4037"/>
    <hyperlink r:id="rId3937" ref="B4038"/>
    <hyperlink r:id="rId3938" ref="B4039"/>
    <hyperlink r:id="rId3939" ref="B4040"/>
    <hyperlink r:id="rId3940" ref="B4041"/>
    <hyperlink r:id="rId3941" ref="B4042"/>
    <hyperlink r:id="rId3942" ref="B4043"/>
    <hyperlink r:id="rId3943" ref="B4044"/>
    <hyperlink r:id="rId3944" ref="B4045"/>
    <hyperlink r:id="rId3945" ref="B4046"/>
    <hyperlink r:id="rId3946" ref="B4047"/>
    <hyperlink r:id="rId3947" ref="B4048"/>
    <hyperlink r:id="rId3948" ref="B4049"/>
    <hyperlink r:id="rId3949" ref="B4050"/>
    <hyperlink r:id="rId3950" ref="B4051"/>
    <hyperlink r:id="rId3951" ref="B4052"/>
    <hyperlink r:id="rId3952" ref="B4053"/>
    <hyperlink r:id="rId3953" ref="B4054"/>
    <hyperlink r:id="rId3954" ref="B4055"/>
    <hyperlink r:id="rId3955" ref="B4056"/>
    <hyperlink r:id="rId3956" ref="B4057"/>
    <hyperlink r:id="rId3957" ref="B4058"/>
    <hyperlink r:id="rId3958" ref="B4059"/>
    <hyperlink r:id="rId3959" ref="B4060"/>
    <hyperlink r:id="rId3960" ref="B4061"/>
    <hyperlink r:id="rId3961" ref="B4062"/>
    <hyperlink r:id="rId3962" ref="B4063"/>
    <hyperlink r:id="rId3963" ref="B4064"/>
    <hyperlink r:id="rId3964" ref="B4065"/>
    <hyperlink r:id="rId3965" ref="B4066"/>
    <hyperlink r:id="rId3966" ref="B4067"/>
    <hyperlink r:id="rId3967" ref="B4068"/>
    <hyperlink r:id="rId3968" ref="B4069"/>
    <hyperlink r:id="rId3969" ref="B4070"/>
    <hyperlink r:id="rId3970" ref="B4071"/>
    <hyperlink r:id="rId3971" ref="B4072"/>
    <hyperlink r:id="rId3972" ref="B4073"/>
    <hyperlink r:id="rId3973" ref="B4074"/>
    <hyperlink r:id="rId3974" ref="B4075"/>
    <hyperlink r:id="rId3975" ref="B4076"/>
    <hyperlink r:id="rId3976" ref="B4077"/>
    <hyperlink r:id="rId3977" ref="B4078"/>
    <hyperlink r:id="rId3978" ref="B4079"/>
    <hyperlink r:id="rId3979" ref="B4080"/>
    <hyperlink r:id="rId3980" ref="B4081"/>
    <hyperlink r:id="rId3981" ref="B4082"/>
    <hyperlink r:id="rId3982" ref="B4083"/>
    <hyperlink r:id="rId3983" ref="B4084"/>
    <hyperlink r:id="rId3984" ref="B4085"/>
    <hyperlink r:id="rId3985" ref="B4086"/>
    <hyperlink r:id="rId3986" ref="B4087"/>
    <hyperlink r:id="rId3987" ref="B4088"/>
    <hyperlink r:id="rId3988" ref="B4089"/>
    <hyperlink r:id="rId3989" ref="B4090"/>
    <hyperlink r:id="rId3990" ref="B4091"/>
    <hyperlink r:id="rId3991" ref="B4092"/>
    <hyperlink r:id="rId3992" ref="B4093"/>
    <hyperlink r:id="rId3993" ref="B4094"/>
    <hyperlink r:id="rId3994" ref="B4095"/>
    <hyperlink r:id="rId3995" ref="B4096"/>
    <hyperlink r:id="rId3996" ref="B4097"/>
    <hyperlink r:id="rId3997" ref="B4098"/>
    <hyperlink r:id="rId3998" ref="B4099"/>
    <hyperlink r:id="rId3999" ref="B4100"/>
    <hyperlink r:id="rId4000" ref="B4101"/>
    <hyperlink r:id="rId4001" ref="B4102"/>
    <hyperlink r:id="rId4002" ref="B4103"/>
    <hyperlink r:id="rId4003" ref="B4104"/>
    <hyperlink r:id="rId4004" ref="B4105"/>
    <hyperlink r:id="rId4005" ref="B4106"/>
    <hyperlink r:id="rId4006" ref="B4107"/>
    <hyperlink r:id="rId4007" ref="B4108"/>
    <hyperlink r:id="rId4008" ref="B4109"/>
    <hyperlink r:id="rId4009" ref="B4110"/>
    <hyperlink r:id="rId4010" ref="B4111"/>
    <hyperlink r:id="rId4011" ref="B4112"/>
    <hyperlink r:id="rId4012" ref="B4113"/>
    <hyperlink r:id="rId4013" ref="B4114"/>
    <hyperlink r:id="rId4014" ref="B4115"/>
    <hyperlink r:id="rId4015" ref="B4116"/>
    <hyperlink r:id="rId4016" ref="B4117"/>
    <hyperlink r:id="rId4017" ref="B4118"/>
    <hyperlink r:id="rId4018" ref="B4119"/>
    <hyperlink r:id="rId4019" ref="B4120"/>
    <hyperlink r:id="rId4020" ref="B4121"/>
    <hyperlink r:id="rId4021" ref="B4122"/>
    <hyperlink r:id="rId4022" ref="B4123"/>
    <hyperlink r:id="rId4023" ref="B4124"/>
    <hyperlink r:id="rId4024" ref="B4125"/>
    <hyperlink r:id="rId4025" ref="B4126"/>
    <hyperlink r:id="rId4026" ref="B4127"/>
    <hyperlink r:id="rId4027" ref="B4128"/>
    <hyperlink r:id="rId4028" ref="B4129"/>
    <hyperlink r:id="rId4029" ref="B4130"/>
    <hyperlink r:id="rId4030" ref="B4131"/>
    <hyperlink r:id="rId4031" ref="B4132"/>
    <hyperlink r:id="rId4032" ref="B4133"/>
    <hyperlink r:id="rId4033" ref="B4134"/>
    <hyperlink r:id="rId4034" ref="B4135"/>
    <hyperlink r:id="rId4035" ref="B4136"/>
    <hyperlink r:id="rId4036" ref="B4137"/>
    <hyperlink r:id="rId4037" ref="B4138"/>
    <hyperlink r:id="rId4038" ref="B4139"/>
    <hyperlink r:id="rId4039" ref="B4140"/>
    <hyperlink r:id="rId4040" ref="B4141"/>
    <hyperlink r:id="rId4041" ref="B4142"/>
    <hyperlink r:id="rId4042" ref="B4143"/>
    <hyperlink r:id="rId4043" ref="B4144"/>
    <hyperlink r:id="rId4044" ref="B4145"/>
    <hyperlink r:id="rId4045" ref="B4146"/>
    <hyperlink r:id="rId4046" ref="B4147"/>
    <hyperlink r:id="rId4047" ref="B4148"/>
    <hyperlink r:id="rId4048" ref="B4149"/>
    <hyperlink r:id="rId4049" ref="B4150"/>
    <hyperlink r:id="rId4050" ref="B4151"/>
    <hyperlink r:id="rId4051" ref="B4152"/>
    <hyperlink r:id="rId4052" ref="B4153"/>
    <hyperlink r:id="rId4053" ref="B4154"/>
    <hyperlink r:id="rId4054" ref="B4155"/>
    <hyperlink r:id="rId4055" ref="B4156"/>
    <hyperlink r:id="rId4056" ref="B4157"/>
    <hyperlink r:id="rId4057" ref="B4158"/>
    <hyperlink r:id="rId4058" ref="B4159"/>
    <hyperlink r:id="rId4059" ref="B4160"/>
    <hyperlink r:id="rId4060" ref="B4161"/>
    <hyperlink r:id="rId4061" ref="B4162"/>
    <hyperlink r:id="rId4062" ref="B4163"/>
    <hyperlink r:id="rId4063" ref="B4164"/>
    <hyperlink r:id="rId4064" ref="B4165"/>
    <hyperlink r:id="rId4065" ref="B4166"/>
    <hyperlink r:id="rId4066" ref="B4167"/>
    <hyperlink r:id="rId4067" ref="B4168"/>
    <hyperlink r:id="rId4068" ref="B4169"/>
    <hyperlink r:id="rId4069" ref="B4170"/>
    <hyperlink r:id="rId4070" ref="B4171"/>
    <hyperlink r:id="rId4071" ref="B4172"/>
    <hyperlink r:id="rId4072" ref="B4173"/>
    <hyperlink r:id="rId4073" ref="B4174"/>
    <hyperlink r:id="rId4074" ref="B4175"/>
    <hyperlink r:id="rId4075" ref="B4176"/>
    <hyperlink r:id="rId4076" ref="B4177"/>
    <hyperlink r:id="rId4077" ref="B4178"/>
    <hyperlink r:id="rId4078" ref="B4179"/>
    <hyperlink r:id="rId4079" ref="B4180"/>
    <hyperlink r:id="rId4080" ref="B4181"/>
    <hyperlink r:id="rId4081" ref="B4182"/>
    <hyperlink r:id="rId4082" ref="B4183"/>
    <hyperlink r:id="rId4083" ref="B4184"/>
    <hyperlink r:id="rId4084" ref="B4185"/>
    <hyperlink r:id="rId4085" ref="B4186"/>
    <hyperlink r:id="rId4086" ref="B4187"/>
    <hyperlink r:id="rId4087" ref="B4188"/>
    <hyperlink r:id="rId4088" ref="B4189"/>
    <hyperlink r:id="rId4089" ref="B4190"/>
    <hyperlink r:id="rId4090" ref="B4191"/>
    <hyperlink r:id="rId4091" ref="B4192"/>
    <hyperlink r:id="rId4092" ref="B4193"/>
    <hyperlink r:id="rId4093" ref="B4194"/>
    <hyperlink r:id="rId4094" ref="B4195"/>
    <hyperlink r:id="rId4095" ref="B4196"/>
    <hyperlink r:id="rId4096" ref="B4197"/>
    <hyperlink r:id="rId4097" ref="B4198"/>
    <hyperlink r:id="rId4098" ref="B4199"/>
    <hyperlink r:id="rId4099" ref="B4200"/>
    <hyperlink r:id="rId4100" ref="B4201"/>
    <hyperlink r:id="rId4101" ref="B4202"/>
    <hyperlink r:id="rId4102" ref="B4203"/>
    <hyperlink r:id="rId4103" ref="B4204"/>
    <hyperlink r:id="rId4104" ref="B4205"/>
    <hyperlink r:id="rId4105" ref="B4206"/>
    <hyperlink r:id="rId4106" ref="B4207"/>
    <hyperlink r:id="rId4107" ref="B4208"/>
    <hyperlink r:id="rId4108" ref="B4209"/>
    <hyperlink r:id="rId4109" ref="B4210"/>
    <hyperlink r:id="rId4110" ref="B4211"/>
    <hyperlink r:id="rId4111" ref="B4212"/>
    <hyperlink r:id="rId4112" ref="B4213"/>
    <hyperlink r:id="rId4113" ref="B4214"/>
    <hyperlink r:id="rId4114" ref="B4215"/>
    <hyperlink r:id="rId4115" ref="B4216"/>
    <hyperlink r:id="rId4116" ref="B4217"/>
    <hyperlink r:id="rId4117" ref="B4218"/>
    <hyperlink r:id="rId4118" ref="B4219"/>
    <hyperlink r:id="rId4119" ref="B4220"/>
    <hyperlink r:id="rId4120" ref="B4221"/>
    <hyperlink r:id="rId4121" ref="B4222"/>
    <hyperlink r:id="rId4122" ref="B4223"/>
    <hyperlink r:id="rId4123" ref="B4224"/>
    <hyperlink r:id="rId4124" ref="B4225"/>
    <hyperlink r:id="rId4125" ref="B4226"/>
    <hyperlink r:id="rId4126" ref="B4227"/>
    <hyperlink r:id="rId4127" ref="B4228"/>
    <hyperlink r:id="rId4128" ref="B4229"/>
    <hyperlink r:id="rId4129" ref="B4230"/>
    <hyperlink r:id="rId4130" ref="B4231"/>
    <hyperlink r:id="rId4131" ref="B4232"/>
    <hyperlink r:id="rId4132" ref="B4233"/>
    <hyperlink r:id="rId4133" ref="B4234"/>
    <hyperlink r:id="rId4134" ref="B4235"/>
    <hyperlink r:id="rId4135" ref="B4236"/>
    <hyperlink r:id="rId4136" ref="B4237"/>
    <hyperlink r:id="rId4137" ref="B4238"/>
    <hyperlink r:id="rId4138" ref="B4239"/>
    <hyperlink r:id="rId4139" ref="B4240"/>
    <hyperlink r:id="rId4140" ref="B4241"/>
    <hyperlink r:id="rId4141" ref="B4242"/>
    <hyperlink r:id="rId4142" ref="B4243"/>
    <hyperlink r:id="rId4143" ref="B4244"/>
    <hyperlink r:id="rId4144" ref="B4245"/>
    <hyperlink r:id="rId4145" ref="B4246"/>
    <hyperlink r:id="rId4146" ref="B4247"/>
    <hyperlink r:id="rId4147" ref="B4248"/>
    <hyperlink r:id="rId4148" ref="B4249"/>
    <hyperlink r:id="rId4149" ref="B4250"/>
    <hyperlink r:id="rId4150" ref="B4251"/>
    <hyperlink r:id="rId4151" ref="B4252"/>
    <hyperlink r:id="rId4152" ref="B4253"/>
    <hyperlink r:id="rId4153" ref="B4254"/>
    <hyperlink r:id="rId4154" ref="B4255"/>
    <hyperlink r:id="rId4155" ref="B4256"/>
    <hyperlink r:id="rId4156" ref="B4257"/>
    <hyperlink r:id="rId4157" ref="B4258"/>
    <hyperlink r:id="rId4158" ref="B4259"/>
    <hyperlink r:id="rId4159" ref="B4260"/>
    <hyperlink r:id="rId4160" ref="B4261"/>
    <hyperlink r:id="rId4161" ref="B4262"/>
    <hyperlink r:id="rId4162" ref="B4263"/>
    <hyperlink r:id="rId4163" ref="B4264"/>
    <hyperlink r:id="rId4164" ref="B4265"/>
    <hyperlink r:id="rId4165" ref="B4266"/>
    <hyperlink r:id="rId4166" ref="B4267"/>
    <hyperlink r:id="rId4167" ref="B4268"/>
    <hyperlink r:id="rId4168" ref="B4269"/>
    <hyperlink r:id="rId4169" ref="B4270"/>
    <hyperlink r:id="rId4170" ref="B4271"/>
    <hyperlink r:id="rId4171" ref="B4272"/>
    <hyperlink r:id="rId4172" ref="B4273"/>
    <hyperlink r:id="rId4173" ref="B4274"/>
    <hyperlink r:id="rId4174" ref="B4275"/>
    <hyperlink r:id="rId4175" ref="B4276"/>
    <hyperlink r:id="rId4176" ref="B4277"/>
    <hyperlink r:id="rId4177" ref="B4278"/>
    <hyperlink r:id="rId4178" ref="B4279"/>
    <hyperlink r:id="rId4179" ref="B4280"/>
    <hyperlink r:id="rId4180" ref="B4281"/>
    <hyperlink r:id="rId4181" ref="B4282"/>
    <hyperlink r:id="rId4182" ref="B4283"/>
    <hyperlink r:id="rId4183" ref="B4284"/>
    <hyperlink r:id="rId4184" ref="B4285"/>
    <hyperlink r:id="rId4185" ref="B4286"/>
    <hyperlink r:id="rId4186" ref="B4287"/>
    <hyperlink r:id="rId4187" ref="B4288"/>
    <hyperlink r:id="rId4188" ref="B4289"/>
    <hyperlink r:id="rId4189" ref="B4290"/>
    <hyperlink r:id="rId4190" ref="B4291"/>
    <hyperlink r:id="rId4191" ref="B4292"/>
    <hyperlink r:id="rId4192" ref="B4293"/>
    <hyperlink r:id="rId4193" ref="B4294"/>
    <hyperlink r:id="rId4194" ref="B4295"/>
    <hyperlink r:id="rId4195" ref="B4296"/>
    <hyperlink r:id="rId4196" ref="B4297"/>
    <hyperlink r:id="rId4197" ref="B4298"/>
    <hyperlink r:id="rId4198" ref="B4299"/>
    <hyperlink r:id="rId4199" ref="B4300"/>
    <hyperlink r:id="rId4200" ref="B4301"/>
    <hyperlink r:id="rId4201" ref="B4302"/>
    <hyperlink r:id="rId4202" ref="B4303"/>
    <hyperlink r:id="rId4203" ref="B4304"/>
    <hyperlink r:id="rId4204" ref="B4305"/>
    <hyperlink r:id="rId4205" ref="B4306"/>
    <hyperlink r:id="rId4206" ref="B4307"/>
    <hyperlink r:id="rId4207" ref="B4308"/>
    <hyperlink r:id="rId4208" ref="B4309"/>
    <hyperlink r:id="rId4209" ref="B4310"/>
    <hyperlink r:id="rId4210" ref="B4311"/>
    <hyperlink r:id="rId4211" ref="B4312"/>
    <hyperlink r:id="rId4212" ref="B4313"/>
    <hyperlink r:id="rId4213" ref="B4314"/>
    <hyperlink r:id="rId4214" ref="B4315"/>
    <hyperlink r:id="rId4215" ref="B4316"/>
    <hyperlink r:id="rId4216" ref="B4317"/>
    <hyperlink r:id="rId4217" ref="B4318"/>
    <hyperlink r:id="rId4218" ref="B4319"/>
    <hyperlink r:id="rId4219" ref="B4320"/>
    <hyperlink r:id="rId4220" ref="B4321"/>
    <hyperlink r:id="rId4221" ref="B4322"/>
    <hyperlink r:id="rId4222" ref="B4323"/>
    <hyperlink r:id="rId4223" ref="B4324"/>
    <hyperlink r:id="rId4224" ref="B4325"/>
    <hyperlink r:id="rId4225" ref="B4326"/>
    <hyperlink r:id="rId4226" ref="B4327"/>
    <hyperlink r:id="rId4227" ref="B4328"/>
    <hyperlink r:id="rId4228" ref="B4329"/>
    <hyperlink r:id="rId4229" ref="B4330"/>
    <hyperlink r:id="rId4230" ref="B4331"/>
    <hyperlink r:id="rId4231" ref="B4332"/>
    <hyperlink r:id="rId4232" ref="B4333"/>
    <hyperlink r:id="rId4233" ref="B4334"/>
    <hyperlink r:id="rId4234" ref="B4335"/>
    <hyperlink r:id="rId4235" ref="B4336"/>
    <hyperlink r:id="rId4236" ref="B4337"/>
    <hyperlink r:id="rId4237" ref="B4338"/>
    <hyperlink r:id="rId4238" ref="B4339"/>
    <hyperlink r:id="rId4239" ref="B4340"/>
    <hyperlink r:id="rId4240" ref="B4341"/>
    <hyperlink r:id="rId4241" ref="B4342"/>
    <hyperlink r:id="rId4242" ref="B4343"/>
    <hyperlink r:id="rId4243" ref="B4344"/>
    <hyperlink r:id="rId4244" ref="B4345"/>
    <hyperlink r:id="rId4245" ref="B4346"/>
    <hyperlink r:id="rId4246" ref="B4347"/>
    <hyperlink r:id="rId4247" ref="B4348"/>
    <hyperlink r:id="rId4248" ref="B4349"/>
    <hyperlink r:id="rId4249" ref="B4350"/>
    <hyperlink r:id="rId4250" ref="B4351"/>
    <hyperlink r:id="rId4251" ref="B4352"/>
    <hyperlink r:id="rId4252" ref="B4353"/>
    <hyperlink r:id="rId4253" ref="B4354"/>
    <hyperlink r:id="rId4254" ref="B4355"/>
    <hyperlink r:id="rId4255" ref="B4356"/>
    <hyperlink r:id="rId4256" ref="B4357"/>
    <hyperlink r:id="rId4257" ref="B4358"/>
    <hyperlink r:id="rId4258" ref="B4359"/>
    <hyperlink r:id="rId4259" ref="B4360"/>
    <hyperlink r:id="rId4260" ref="B4361"/>
    <hyperlink r:id="rId4261" ref="B4362"/>
    <hyperlink r:id="rId4262" ref="B4363"/>
    <hyperlink r:id="rId4263" ref="B4364"/>
    <hyperlink r:id="rId4264" ref="B4365"/>
    <hyperlink r:id="rId4265" ref="B4366"/>
    <hyperlink r:id="rId4266" ref="B4367"/>
    <hyperlink r:id="rId4267" ref="B4368"/>
    <hyperlink r:id="rId4268" ref="B4369"/>
    <hyperlink r:id="rId4269" ref="B4370"/>
    <hyperlink r:id="rId4270" ref="B4371"/>
    <hyperlink r:id="rId4271" ref="B4372"/>
    <hyperlink r:id="rId4272" ref="B4373"/>
    <hyperlink r:id="rId4273" ref="B4374"/>
    <hyperlink r:id="rId4274" ref="B4375"/>
    <hyperlink r:id="rId4275" ref="B4376"/>
    <hyperlink r:id="rId4276" ref="B4377"/>
    <hyperlink r:id="rId4277" ref="B4378"/>
    <hyperlink r:id="rId4278" ref="B4379"/>
    <hyperlink r:id="rId4279" ref="B4380"/>
    <hyperlink r:id="rId4280" ref="B4381"/>
    <hyperlink r:id="rId4281" ref="B4382"/>
    <hyperlink r:id="rId4282" ref="B4383"/>
    <hyperlink r:id="rId4283" ref="B4384"/>
    <hyperlink r:id="rId4284" ref="B4385"/>
    <hyperlink r:id="rId4285" ref="B4386"/>
    <hyperlink r:id="rId4286" ref="B4387"/>
    <hyperlink r:id="rId4287" ref="B4388"/>
    <hyperlink r:id="rId4288" ref="B4389"/>
    <hyperlink r:id="rId4289" ref="B4390"/>
    <hyperlink r:id="rId4290" ref="B4391"/>
    <hyperlink r:id="rId4291" ref="B4392"/>
    <hyperlink r:id="rId4292" ref="B4393"/>
    <hyperlink r:id="rId4293" ref="B4394"/>
    <hyperlink r:id="rId4294" ref="B4395"/>
    <hyperlink r:id="rId4295" ref="B4396"/>
    <hyperlink r:id="rId4296" ref="B4397"/>
    <hyperlink r:id="rId4297" ref="B4398"/>
    <hyperlink r:id="rId4298" ref="B4399"/>
    <hyperlink r:id="rId4299" ref="B4400"/>
    <hyperlink r:id="rId4300" ref="B4401"/>
    <hyperlink r:id="rId4301" ref="B4402"/>
    <hyperlink r:id="rId4302" ref="B4403"/>
    <hyperlink r:id="rId4303" ref="B4404"/>
    <hyperlink r:id="rId4304" ref="B4405"/>
    <hyperlink r:id="rId4305" ref="B4406"/>
    <hyperlink r:id="rId4306" ref="B4407"/>
    <hyperlink r:id="rId4307" ref="B4408"/>
    <hyperlink r:id="rId4308" ref="B4409"/>
    <hyperlink r:id="rId4309" ref="B4410"/>
    <hyperlink r:id="rId4310" ref="B4411"/>
    <hyperlink r:id="rId4311" ref="B4412"/>
    <hyperlink r:id="rId4312" ref="B4413"/>
    <hyperlink r:id="rId4313" ref="B4414"/>
    <hyperlink r:id="rId4314" ref="B4415"/>
    <hyperlink r:id="rId4315" ref="B4416"/>
    <hyperlink r:id="rId4316" ref="B4417"/>
    <hyperlink r:id="rId4317" ref="B4418"/>
    <hyperlink r:id="rId4318" ref="B4419"/>
    <hyperlink r:id="rId4319" ref="B4420"/>
    <hyperlink r:id="rId4320" ref="B4421"/>
    <hyperlink r:id="rId4321" ref="B4422"/>
    <hyperlink r:id="rId4322" ref="B4423"/>
    <hyperlink r:id="rId4323" ref="B4424"/>
    <hyperlink r:id="rId4324" ref="B4425"/>
    <hyperlink r:id="rId4325" ref="B4426"/>
    <hyperlink r:id="rId4326" ref="B4427"/>
    <hyperlink r:id="rId4327" ref="B4428"/>
    <hyperlink r:id="rId4328" ref="B4429"/>
    <hyperlink r:id="rId4329" ref="B4430"/>
    <hyperlink r:id="rId4330" ref="B4431"/>
    <hyperlink r:id="rId4331" ref="B4432"/>
    <hyperlink r:id="rId4332" ref="B4433"/>
    <hyperlink r:id="rId4333" ref="B4434"/>
    <hyperlink r:id="rId4334" ref="B4435"/>
    <hyperlink r:id="rId4335" ref="B4436"/>
    <hyperlink r:id="rId4336" ref="B4437"/>
    <hyperlink r:id="rId4337" ref="B4438"/>
    <hyperlink r:id="rId4338" ref="B4439"/>
    <hyperlink r:id="rId4339" ref="B4440"/>
    <hyperlink r:id="rId4340" ref="B4441"/>
    <hyperlink r:id="rId4341" ref="B4442"/>
    <hyperlink r:id="rId4342" ref="B4443"/>
    <hyperlink r:id="rId4343" ref="B4444"/>
    <hyperlink r:id="rId4344" ref="B4445"/>
    <hyperlink r:id="rId4345" ref="B4446"/>
    <hyperlink r:id="rId4346" ref="B4447"/>
    <hyperlink r:id="rId4347" ref="B4448"/>
    <hyperlink r:id="rId4348" ref="B4449"/>
    <hyperlink r:id="rId4349" ref="B4450"/>
    <hyperlink r:id="rId4350" ref="B4451"/>
    <hyperlink r:id="rId4351" ref="B4452"/>
    <hyperlink r:id="rId4352" ref="B4453"/>
    <hyperlink r:id="rId4353" ref="B4454"/>
    <hyperlink r:id="rId4354" ref="B4455"/>
    <hyperlink r:id="rId4355" ref="B4456"/>
    <hyperlink r:id="rId4356" ref="B4457"/>
    <hyperlink r:id="rId4357" ref="B4458"/>
    <hyperlink r:id="rId4358" ref="B4459"/>
    <hyperlink r:id="rId4359" ref="B4460"/>
    <hyperlink r:id="rId4360" ref="B4461"/>
    <hyperlink r:id="rId4361" ref="B4462"/>
    <hyperlink r:id="rId4362" ref="B4463"/>
    <hyperlink r:id="rId4363" ref="B4464"/>
    <hyperlink r:id="rId4364" ref="B4465"/>
    <hyperlink r:id="rId4365" ref="B4466"/>
    <hyperlink r:id="rId4366" ref="B4467"/>
    <hyperlink r:id="rId4367" ref="B4468"/>
    <hyperlink r:id="rId4368" ref="B4469"/>
    <hyperlink r:id="rId4369" ref="B4470"/>
    <hyperlink r:id="rId4370" ref="B4471"/>
    <hyperlink r:id="rId4371" ref="B4472"/>
    <hyperlink r:id="rId4372" ref="B4473"/>
    <hyperlink r:id="rId4373" ref="B4474"/>
    <hyperlink r:id="rId4374" ref="B4475"/>
    <hyperlink r:id="rId4375" ref="B4476"/>
    <hyperlink r:id="rId4376" ref="B4477"/>
    <hyperlink r:id="rId4377" ref="B4478"/>
    <hyperlink r:id="rId4378" ref="B4479"/>
    <hyperlink r:id="rId4379" ref="B4480"/>
    <hyperlink r:id="rId4380" ref="B4481"/>
    <hyperlink r:id="rId4381" ref="B4482"/>
    <hyperlink r:id="rId4382" ref="B4483"/>
    <hyperlink r:id="rId4383" ref="B4484"/>
    <hyperlink r:id="rId4384" ref="B4485"/>
    <hyperlink r:id="rId4385" ref="B4486"/>
    <hyperlink r:id="rId4386" ref="B4487"/>
    <hyperlink r:id="rId4387" ref="B4488"/>
    <hyperlink r:id="rId4388" ref="B4489"/>
    <hyperlink r:id="rId4389" ref="B4490"/>
    <hyperlink r:id="rId4390" ref="B4491"/>
    <hyperlink r:id="rId4391" ref="B4492"/>
    <hyperlink r:id="rId4392" ref="B4493"/>
    <hyperlink r:id="rId4393" ref="B4494"/>
    <hyperlink r:id="rId4394" ref="B4495"/>
    <hyperlink r:id="rId4395" ref="B4496"/>
    <hyperlink r:id="rId4396" ref="B4497"/>
    <hyperlink r:id="rId4397" ref="B4498"/>
    <hyperlink r:id="rId4398" ref="B4499"/>
    <hyperlink r:id="rId4399" ref="B4500"/>
    <hyperlink r:id="rId4400" ref="B4501"/>
    <hyperlink r:id="rId4401" ref="B4502"/>
    <hyperlink r:id="rId4402" ref="B4503"/>
    <hyperlink r:id="rId4403" ref="B4504"/>
    <hyperlink r:id="rId4404" ref="B4505"/>
    <hyperlink r:id="rId4405" ref="B4506"/>
    <hyperlink r:id="rId4406" ref="B4507"/>
    <hyperlink r:id="rId4407" ref="B4508"/>
    <hyperlink r:id="rId4408" ref="B4509"/>
    <hyperlink r:id="rId4409" ref="B4510"/>
    <hyperlink r:id="rId4410" ref="B4511"/>
    <hyperlink r:id="rId4411" ref="B4512"/>
    <hyperlink r:id="rId4412" ref="B4513"/>
    <hyperlink r:id="rId4413" ref="B4514"/>
    <hyperlink r:id="rId4414" ref="B4515"/>
    <hyperlink r:id="rId4415" ref="B4516"/>
    <hyperlink r:id="rId4416" ref="B4517"/>
    <hyperlink r:id="rId4417" ref="B4518"/>
    <hyperlink r:id="rId4418" ref="B4519"/>
    <hyperlink r:id="rId4419" ref="B4520"/>
    <hyperlink r:id="rId4420" ref="B4521"/>
    <hyperlink r:id="rId4421" ref="B4522"/>
    <hyperlink r:id="rId4422" ref="B4523"/>
    <hyperlink r:id="rId4423" ref="B4524"/>
    <hyperlink r:id="rId4424" ref="B4525"/>
    <hyperlink r:id="rId4425" ref="B4526"/>
    <hyperlink r:id="rId4426" ref="B4527"/>
    <hyperlink r:id="rId4427" ref="B4528"/>
    <hyperlink r:id="rId4428" ref="B4529"/>
    <hyperlink r:id="rId4429" ref="B4530"/>
    <hyperlink r:id="rId4430" ref="B4531"/>
    <hyperlink r:id="rId4431" ref="B4532"/>
    <hyperlink r:id="rId4432" ref="B4533"/>
    <hyperlink r:id="rId4433" ref="B4534"/>
    <hyperlink r:id="rId4434" ref="B4535"/>
    <hyperlink r:id="rId4435" ref="B4536"/>
    <hyperlink r:id="rId4436" ref="B4537"/>
    <hyperlink r:id="rId4437" ref="B4538"/>
    <hyperlink r:id="rId4438" ref="B4539"/>
    <hyperlink r:id="rId4439" ref="B4540"/>
    <hyperlink r:id="rId4440" ref="B4541"/>
    <hyperlink r:id="rId4441" ref="B4542"/>
    <hyperlink r:id="rId4442" ref="B4543"/>
    <hyperlink r:id="rId4443" ref="B4544"/>
    <hyperlink r:id="rId4444" ref="B4545"/>
    <hyperlink r:id="rId4445" ref="B4546"/>
    <hyperlink r:id="rId4446" ref="B4547"/>
    <hyperlink r:id="rId4447" ref="B4548"/>
    <hyperlink r:id="rId4448" ref="B4549"/>
    <hyperlink r:id="rId4449" ref="B4550"/>
    <hyperlink r:id="rId4450" ref="B4551"/>
    <hyperlink r:id="rId4451" ref="B4552"/>
    <hyperlink r:id="rId4452" ref="B4553"/>
    <hyperlink r:id="rId4453" ref="B4554"/>
    <hyperlink r:id="rId4454" ref="B4555"/>
    <hyperlink r:id="rId4455" ref="B4556"/>
    <hyperlink r:id="rId4456" ref="B4557"/>
    <hyperlink r:id="rId4457" ref="B4558"/>
    <hyperlink r:id="rId4458" ref="B4559"/>
    <hyperlink r:id="rId4459" ref="B4560"/>
    <hyperlink r:id="rId4460" ref="B4561"/>
    <hyperlink r:id="rId4461" ref="B4562"/>
    <hyperlink r:id="rId4462" ref="B4563"/>
    <hyperlink r:id="rId4463" ref="B4564"/>
    <hyperlink r:id="rId4464" ref="B4565"/>
    <hyperlink r:id="rId4465" ref="B4566"/>
    <hyperlink r:id="rId4466" ref="B4567"/>
    <hyperlink r:id="rId4467" ref="B4568"/>
    <hyperlink r:id="rId4468" ref="B4569"/>
    <hyperlink r:id="rId4469" ref="B4570"/>
    <hyperlink r:id="rId4470" ref="B4571"/>
    <hyperlink r:id="rId4471" ref="B4572"/>
    <hyperlink r:id="rId4472" ref="B4573"/>
    <hyperlink r:id="rId4473" ref="B4574"/>
    <hyperlink r:id="rId4474" ref="B4575"/>
    <hyperlink r:id="rId4475" ref="B4576"/>
    <hyperlink r:id="rId4476" ref="B4577"/>
    <hyperlink r:id="rId4477" ref="B4578"/>
    <hyperlink r:id="rId4478" ref="B4579"/>
    <hyperlink r:id="rId4479" ref="B4580"/>
    <hyperlink r:id="rId4480" ref="B4581"/>
    <hyperlink r:id="rId4481" ref="B4582"/>
    <hyperlink r:id="rId4482" ref="B4583"/>
    <hyperlink r:id="rId4483" ref="B4584"/>
    <hyperlink r:id="rId4484" ref="B4585"/>
    <hyperlink r:id="rId4485" ref="B4586"/>
    <hyperlink r:id="rId4486" ref="B4587"/>
    <hyperlink r:id="rId4487" ref="B4588"/>
    <hyperlink r:id="rId4488" ref="B4589"/>
    <hyperlink r:id="rId4489" ref="B4590"/>
    <hyperlink r:id="rId4490" ref="B4591"/>
    <hyperlink r:id="rId4491" ref="B4592"/>
    <hyperlink r:id="rId4492" ref="B4593"/>
    <hyperlink r:id="rId4493" ref="B4594"/>
    <hyperlink r:id="rId4494" ref="B4595"/>
    <hyperlink r:id="rId4495" ref="B4596"/>
    <hyperlink r:id="rId4496" ref="B4597"/>
    <hyperlink r:id="rId4497" ref="B4598"/>
    <hyperlink r:id="rId4498" ref="B4599"/>
    <hyperlink r:id="rId4499" ref="B4600"/>
    <hyperlink r:id="rId4500" ref="B4601"/>
    <hyperlink r:id="rId4501" ref="B4602"/>
    <hyperlink r:id="rId4502" ref="B4603"/>
    <hyperlink r:id="rId4503" ref="B4604"/>
    <hyperlink r:id="rId4504" ref="B4605"/>
    <hyperlink r:id="rId4505" ref="B4606"/>
    <hyperlink r:id="rId4506" ref="B4607"/>
    <hyperlink r:id="rId4507" ref="B4608"/>
    <hyperlink r:id="rId4508" ref="B4609"/>
    <hyperlink r:id="rId4509" ref="B4610"/>
    <hyperlink r:id="rId4510" ref="B4611"/>
    <hyperlink r:id="rId4511" ref="B4612"/>
    <hyperlink r:id="rId4512" ref="B4613"/>
    <hyperlink r:id="rId4513" ref="B4614"/>
    <hyperlink r:id="rId4514" ref="B4615"/>
    <hyperlink r:id="rId4515" ref="B4616"/>
    <hyperlink r:id="rId4516" ref="B4617"/>
    <hyperlink r:id="rId4517" ref="B4618"/>
    <hyperlink r:id="rId4518" ref="B4619"/>
    <hyperlink r:id="rId4519" ref="B4620"/>
    <hyperlink r:id="rId4520" ref="B4621"/>
    <hyperlink r:id="rId4521" ref="B4622"/>
    <hyperlink r:id="rId4522" ref="B4623"/>
    <hyperlink r:id="rId4523" ref="B4624"/>
    <hyperlink r:id="rId4524" ref="B4625"/>
    <hyperlink r:id="rId4525" ref="B4626"/>
    <hyperlink r:id="rId4526" ref="B4627"/>
    <hyperlink r:id="rId4527" ref="B4628"/>
    <hyperlink r:id="rId4528" ref="B4629"/>
    <hyperlink r:id="rId4529" ref="B4630"/>
    <hyperlink r:id="rId4530" ref="B4631"/>
    <hyperlink r:id="rId4531" ref="B4632"/>
    <hyperlink r:id="rId4532" ref="B4633"/>
    <hyperlink r:id="rId4533" ref="B4634"/>
    <hyperlink r:id="rId4534" ref="B4635"/>
    <hyperlink r:id="rId4535" ref="B4636"/>
    <hyperlink r:id="rId4536" ref="B4637"/>
    <hyperlink r:id="rId4537" ref="B4638"/>
    <hyperlink r:id="rId4538" ref="B4639"/>
    <hyperlink r:id="rId4539" ref="B4640"/>
    <hyperlink r:id="rId4540" ref="B4641"/>
    <hyperlink r:id="rId4541" ref="B4642"/>
    <hyperlink r:id="rId4542" ref="B4643"/>
    <hyperlink r:id="rId4543" ref="B4644"/>
    <hyperlink r:id="rId4544" ref="B4645"/>
    <hyperlink r:id="rId4545" ref="B4646"/>
    <hyperlink r:id="rId4546" ref="B4647"/>
    <hyperlink r:id="rId4547" ref="B4648"/>
    <hyperlink r:id="rId4548" ref="B4649"/>
    <hyperlink r:id="rId4549" ref="B4650"/>
    <hyperlink r:id="rId4550" ref="B4651"/>
    <hyperlink r:id="rId4551" ref="B4652"/>
    <hyperlink r:id="rId4552" ref="B4653"/>
    <hyperlink r:id="rId4553" ref="B4654"/>
    <hyperlink r:id="rId4554" ref="B4655"/>
    <hyperlink r:id="rId4555" ref="B4656"/>
    <hyperlink r:id="rId4556" ref="B4657"/>
    <hyperlink r:id="rId4557" ref="B4658"/>
    <hyperlink r:id="rId4558" ref="B4659"/>
    <hyperlink r:id="rId4559" ref="B4660"/>
    <hyperlink r:id="rId4560" ref="B4661"/>
    <hyperlink r:id="rId4561" ref="B4662"/>
    <hyperlink r:id="rId4562" ref="B4663"/>
    <hyperlink r:id="rId4563" ref="B4664"/>
    <hyperlink r:id="rId4564" ref="B4665"/>
    <hyperlink r:id="rId4565" ref="B4666"/>
    <hyperlink r:id="rId4566" ref="B4667"/>
    <hyperlink r:id="rId4567" ref="B4668"/>
    <hyperlink r:id="rId4568" ref="B4669"/>
    <hyperlink r:id="rId4569" ref="B4670"/>
    <hyperlink r:id="rId4570" ref="B4671"/>
    <hyperlink r:id="rId4571" ref="B4672"/>
    <hyperlink r:id="rId4572" ref="B4673"/>
    <hyperlink r:id="rId4573" ref="B4674"/>
    <hyperlink r:id="rId4574" ref="B4675"/>
    <hyperlink r:id="rId4575" ref="B4676"/>
    <hyperlink r:id="rId4576" ref="B4677"/>
    <hyperlink r:id="rId4577" ref="B4678"/>
    <hyperlink r:id="rId4578" ref="B4679"/>
    <hyperlink r:id="rId4579" ref="B4680"/>
    <hyperlink r:id="rId4580" ref="B4681"/>
    <hyperlink r:id="rId4581" ref="B4682"/>
    <hyperlink r:id="rId4582" ref="B4683"/>
    <hyperlink r:id="rId4583" ref="B4684"/>
    <hyperlink r:id="rId4584" ref="B4685"/>
    <hyperlink r:id="rId4585" ref="B4686"/>
    <hyperlink r:id="rId4586" ref="B4687"/>
    <hyperlink r:id="rId4587" ref="B4688"/>
    <hyperlink r:id="rId4588" ref="B4689"/>
    <hyperlink r:id="rId4589" ref="B4690"/>
    <hyperlink r:id="rId4590" ref="B4691"/>
    <hyperlink r:id="rId4591" ref="B4692"/>
    <hyperlink r:id="rId4592" ref="B4693"/>
    <hyperlink r:id="rId4593" ref="B4694"/>
    <hyperlink r:id="rId4594" ref="B4695"/>
    <hyperlink r:id="rId4595" ref="B4696"/>
    <hyperlink r:id="rId4596" ref="B4697"/>
    <hyperlink r:id="rId4597" ref="B4698"/>
    <hyperlink r:id="rId4598" ref="B4699"/>
    <hyperlink r:id="rId4599" ref="B4700"/>
    <hyperlink r:id="rId4600" ref="B4701"/>
    <hyperlink r:id="rId4601" ref="B4702"/>
    <hyperlink r:id="rId4602" ref="B4703"/>
    <hyperlink r:id="rId4603" ref="B4704"/>
    <hyperlink r:id="rId4604" ref="B4705"/>
    <hyperlink r:id="rId4605" ref="B4706"/>
    <hyperlink r:id="rId4606" ref="B4707"/>
    <hyperlink r:id="rId4607" ref="B4708"/>
    <hyperlink r:id="rId4608" ref="B4709"/>
    <hyperlink r:id="rId4609" ref="B4710"/>
    <hyperlink r:id="rId4610" ref="B4711"/>
    <hyperlink r:id="rId4611" ref="B4712"/>
    <hyperlink r:id="rId4612" ref="B4713"/>
    <hyperlink r:id="rId4613" ref="B4714"/>
    <hyperlink r:id="rId4614" ref="B4715"/>
    <hyperlink r:id="rId4615" ref="B4716"/>
    <hyperlink r:id="rId4616" ref="B4717"/>
    <hyperlink r:id="rId4617" ref="B4718"/>
    <hyperlink r:id="rId4618" ref="B4719"/>
    <hyperlink r:id="rId4619" ref="B4720"/>
    <hyperlink r:id="rId4620" ref="B4721"/>
    <hyperlink r:id="rId4621" ref="B4722"/>
    <hyperlink r:id="rId4622" ref="B4723"/>
    <hyperlink r:id="rId4623" ref="B4724"/>
    <hyperlink r:id="rId4624" ref="B4725"/>
    <hyperlink r:id="rId4625" ref="B4726"/>
    <hyperlink r:id="rId4626" ref="B4727"/>
    <hyperlink r:id="rId4627" ref="B4728"/>
    <hyperlink r:id="rId4628" ref="B4729"/>
    <hyperlink r:id="rId4629" ref="B4730"/>
    <hyperlink r:id="rId4630" ref="B4731"/>
    <hyperlink r:id="rId4631" ref="B4732"/>
    <hyperlink r:id="rId4632" ref="B4733"/>
    <hyperlink r:id="rId4633" ref="B4734"/>
    <hyperlink r:id="rId4634" ref="B4735"/>
    <hyperlink r:id="rId4635" ref="B4736"/>
    <hyperlink r:id="rId4636" ref="B4737"/>
    <hyperlink r:id="rId4637" ref="B4738"/>
    <hyperlink r:id="rId4638" ref="B4739"/>
    <hyperlink r:id="rId4639" ref="B4740"/>
    <hyperlink r:id="rId4640" ref="B4741"/>
    <hyperlink r:id="rId4641" ref="B4742"/>
    <hyperlink r:id="rId4642" ref="B4743"/>
    <hyperlink r:id="rId4643" ref="B4744"/>
    <hyperlink r:id="rId4644" ref="B4745"/>
    <hyperlink r:id="rId4645" ref="B4746"/>
    <hyperlink r:id="rId4646" ref="B4747"/>
    <hyperlink r:id="rId4647" ref="B4748"/>
    <hyperlink r:id="rId4648" ref="B4749"/>
    <hyperlink r:id="rId4649" ref="B4750"/>
    <hyperlink r:id="rId4650" ref="B4751"/>
    <hyperlink r:id="rId4651" ref="B4752"/>
    <hyperlink r:id="rId4652" ref="B4753"/>
    <hyperlink r:id="rId4653" ref="B4754"/>
    <hyperlink r:id="rId4654" ref="B4755"/>
    <hyperlink r:id="rId4655" ref="B4756"/>
    <hyperlink r:id="rId4656" ref="B4757"/>
    <hyperlink r:id="rId4657" ref="B4758"/>
    <hyperlink r:id="rId4658" ref="B4759"/>
    <hyperlink r:id="rId4659" ref="B4760"/>
    <hyperlink r:id="rId4660" ref="B4761"/>
    <hyperlink r:id="rId4661" ref="B4762"/>
    <hyperlink r:id="rId4662" ref="B4763"/>
    <hyperlink r:id="rId4663" ref="B4764"/>
    <hyperlink r:id="rId4664" ref="B4765"/>
    <hyperlink r:id="rId4665" ref="B4766"/>
    <hyperlink r:id="rId4666" ref="B4767"/>
    <hyperlink r:id="rId4667" ref="B4768"/>
    <hyperlink r:id="rId4668" ref="B4769"/>
    <hyperlink r:id="rId4669" ref="B4770"/>
    <hyperlink r:id="rId4670" ref="B4771"/>
    <hyperlink r:id="rId4671" ref="B4772"/>
    <hyperlink r:id="rId4672" ref="B4773"/>
    <hyperlink r:id="rId4673" ref="B4774"/>
    <hyperlink r:id="rId4674" ref="B4775"/>
    <hyperlink r:id="rId4675" ref="B4776"/>
    <hyperlink r:id="rId4676" ref="B4777"/>
    <hyperlink r:id="rId4677" ref="B4778"/>
    <hyperlink r:id="rId4678" ref="B4779"/>
    <hyperlink r:id="rId4679" ref="B4780"/>
    <hyperlink r:id="rId4680" ref="B4781"/>
    <hyperlink r:id="rId4681" ref="B4782"/>
    <hyperlink r:id="rId4682" ref="B4783"/>
    <hyperlink r:id="rId4683" ref="B4784"/>
    <hyperlink r:id="rId4684" ref="B4785"/>
    <hyperlink r:id="rId4685" ref="B4786"/>
    <hyperlink r:id="rId4686" ref="B4787"/>
    <hyperlink r:id="rId4687" ref="B4788"/>
    <hyperlink r:id="rId4688" ref="B4789"/>
    <hyperlink r:id="rId4689" ref="B4790"/>
    <hyperlink r:id="rId4690" ref="B4791"/>
    <hyperlink r:id="rId4691" ref="B4792"/>
    <hyperlink r:id="rId4692" ref="B4793"/>
    <hyperlink r:id="rId4693" ref="B4794"/>
    <hyperlink r:id="rId4694" ref="B4795"/>
    <hyperlink r:id="rId4695" ref="B4796"/>
    <hyperlink r:id="rId4696" ref="B4797"/>
    <hyperlink r:id="rId4697" ref="B4798"/>
    <hyperlink r:id="rId4698" ref="B4799"/>
    <hyperlink r:id="rId4699" ref="B4800"/>
    <hyperlink r:id="rId4700" ref="B4801"/>
    <hyperlink r:id="rId4701" ref="B4802"/>
    <hyperlink r:id="rId4702" ref="B4803"/>
    <hyperlink r:id="rId4703" ref="B4804"/>
    <hyperlink r:id="rId4704" ref="B4805"/>
    <hyperlink r:id="rId4705" ref="B4806"/>
    <hyperlink r:id="rId4706" ref="B4807"/>
    <hyperlink r:id="rId4707" ref="B4808"/>
    <hyperlink r:id="rId4708" ref="B4809"/>
    <hyperlink r:id="rId4709" ref="B4810"/>
    <hyperlink r:id="rId4710" ref="B4811"/>
    <hyperlink r:id="rId4711" ref="B4812"/>
    <hyperlink r:id="rId4712" ref="B4813"/>
    <hyperlink r:id="rId4713" ref="B4814"/>
    <hyperlink r:id="rId4714" ref="B4815"/>
    <hyperlink r:id="rId4715" ref="B4816"/>
    <hyperlink r:id="rId4716" ref="B4817"/>
    <hyperlink r:id="rId4717" ref="B4818"/>
    <hyperlink r:id="rId4718" ref="B4819"/>
    <hyperlink r:id="rId4719" ref="B4820"/>
    <hyperlink r:id="rId4720" ref="B4821"/>
    <hyperlink r:id="rId4721" ref="B4822"/>
    <hyperlink r:id="rId4722" ref="B4823"/>
    <hyperlink r:id="rId4723" ref="B4824"/>
    <hyperlink r:id="rId4724" ref="B4825"/>
    <hyperlink r:id="rId4725" ref="B4826"/>
    <hyperlink r:id="rId4726" ref="B4827"/>
    <hyperlink r:id="rId4727" ref="B4828"/>
    <hyperlink r:id="rId4728" ref="B4829"/>
    <hyperlink r:id="rId4729" ref="B4830"/>
    <hyperlink r:id="rId4730" ref="B4831"/>
    <hyperlink r:id="rId4731" ref="B4832"/>
    <hyperlink r:id="rId4732" ref="B4833"/>
    <hyperlink r:id="rId4733" ref="B4834"/>
    <hyperlink r:id="rId4734" ref="B4835"/>
    <hyperlink r:id="rId4735" ref="B4836"/>
    <hyperlink r:id="rId4736" ref="B4837"/>
    <hyperlink r:id="rId4737" ref="B4838"/>
    <hyperlink r:id="rId4738" ref="B4839"/>
    <hyperlink r:id="rId4739" ref="B4840"/>
    <hyperlink r:id="rId4740" ref="B4841"/>
    <hyperlink r:id="rId4741" ref="B4842"/>
    <hyperlink r:id="rId4742" ref="B4843"/>
    <hyperlink r:id="rId4743" ref="B4844"/>
    <hyperlink r:id="rId4744" ref="B4845"/>
    <hyperlink r:id="rId4745" ref="B4846"/>
    <hyperlink r:id="rId4746" ref="B4847"/>
    <hyperlink r:id="rId4747" ref="B4848"/>
    <hyperlink r:id="rId4748" ref="B4849"/>
    <hyperlink r:id="rId4749" ref="B4850"/>
    <hyperlink r:id="rId4750" ref="B4851"/>
    <hyperlink r:id="rId4751" ref="B4852"/>
    <hyperlink r:id="rId4752" ref="B4853"/>
    <hyperlink r:id="rId4753" ref="B4854"/>
    <hyperlink r:id="rId4754" ref="B4855"/>
    <hyperlink r:id="rId4755" ref="B4856"/>
    <hyperlink r:id="rId4756" ref="B4857"/>
    <hyperlink r:id="rId4757" ref="B4858"/>
    <hyperlink r:id="rId4758" ref="B4859"/>
    <hyperlink r:id="rId4759" ref="B4860"/>
    <hyperlink r:id="rId4760" ref="B4861"/>
    <hyperlink r:id="rId4761" ref="B4862"/>
    <hyperlink r:id="rId4762" ref="B4863"/>
    <hyperlink r:id="rId4763" ref="B4864"/>
    <hyperlink r:id="rId4764" ref="B4865"/>
    <hyperlink r:id="rId4765" ref="B4866"/>
    <hyperlink r:id="rId4766" ref="B4867"/>
    <hyperlink r:id="rId4767" ref="B4868"/>
    <hyperlink r:id="rId4768" ref="B4869"/>
    <hyperlink r:id="rId4769" ref="B4870"/>
    <hyperlink r:id="rId4770" ref="B4871"/>
    <hyperlink r:id="rId4771" ref="B4872"/>
    <hyperlink r:id="rId4772" ref="B4873"/>
    <hyperlink r:id="rId4773" ref="B4874"/>
    <hyperlink r:id="rId4774" ref="B4875"/>
    <hyperlink r:id="rId4775" ref="B4876"/>
    <hyperlink r:id="rId4776" ref="B4877"/>
    <hyperlink r:id="rId4777" ref="B4878"/>
    <hyperlink r:id="rId4778" ref="B4879"/>
    <hyperlink r:id="rId4779" ref="B4880"/>
    <hyperlink r:id="rId4780" ref="B4881"/>
    <hyperlink r:id="rId4781" ref="B4882"/>
    <hyperlink r:id="rId4782" ref="B4883"/>
    <hyperlink r:id="rId4783" ref="B4884"/>
    <hyperlink r:id="rId4784" ref="B4885"/>
    <hyperlink r:id="rId4785" ref="B4886"/>
    <hyperlink r:id="rId4786" ref="B4887"/>
    <hyperlink r:id="rId4787" ref="B4888"/>
    <hyperlink r:id="rId4788" ref="B4889"/>
    <hyperlink r:id="rId4789" ref="B4890"/>
    <hyperlink r:id="rId4790" ref="B4891"/>
    <hyperlink r:id="rId4791" ref="B4892"/>
    <hyperlink r:id="rId4792" ref="B4893"/>
    <hyperlink r:id="rId4793" ref="B4894"/>
    <hyperlink r:id="rId4794" ref="B4895"/>
    <hyperlink r:id="rId4795" ref="B4896"/>
    <hyperlink r:id="rId4796" ref="B4897"/>
    <hyperlink r:id="rId4797" ref="B4898"/>
    <hyperlink r:id="rId4798" ref="B4899"/>
    <hyperlink r:id="rId4799" ref="B4900"/>
    <hyperlink r:id="rId4800" ref="B4901"/>
    <hyperlink r:id="rId4801" ref="B4902"/>
    <hyperlink r:id="rId4802" ref="B4903"/>
    <hyperlink r:id="rId4803" ref="B4904"/>
    <hyperlink r:id="rId4804" ref="B4905"/>
    <hyperlink r:id="rId4805" ref="B4906"/>
    <hyperlink r:id="rId4806" ref="B4907"/>
    <hyperlink r:id="rId4807" ref="B4908"/>
    <hyperlink r:id="rId4808" ref="B4909"/>
    <hyperlink r:id="rId4809" ref="B4910"/>
    <hyperlink r:id="rId4810" ref="B4911"/>
    <hyperlink r:id="rId4811" ref="B4912"/>
    <hyperlink r:id="rId4812" ref="B4913"/>
    <hyperlink r:id="rId4813" ref="B4914"/>
    <hyperlink r:id="rId4814" ref="B4915"/>
    <hyperlink r:id="rId4815" ref="B4916"/>
    <hyperlink r:id="rId4816" ref="B4917"/>
    <hyperlink r:id="rId4817" ref="B4918"/>
    <hyperlink r:id="rId4818" ref="B4919"/>
    <hyperlink r:id="rId4819" ref="B4920"/>
    <hyperlink r:id="rId4820" ref="B4921"/>
    <hyperlink r:id="rId4821" ref="B4922"/>
    <hyperlink r:id="rId4822" ref="B4923"/>
    <hyperlink r:id="rId4823" ref="B4924"/>
    <hyperlink r:id="rId4824" ref="B4925"/>
    <hyperlink r:id="rId4825" ref="B4926"/>
    <hyperlink r:id="rId4826" ref="B4927"/>
    <hyperlink r:id="rId4827" ref="B4928"/>
    <hyperlink r:id="rId4828" ref="B4929"/>
    <hyperlink r:id="rId4829" ref="B4930"/>
    <hyperlink r:id="rId4830" ref="B4931"/>
    <hyperlink r:id="rId4831" ref="B4932"/>
    <hyperlink r:id="rId4832" ref="B4933"/>
    <hyperlink r:id="rId4833" ref="B4934"/>
    <hyperlink r:id="rId4834" ref="B4935"/>
    <hyperlink r:id="rId4835" ref="B4936"/>
    <hyperlink r:id="rId4836" ref="B4937"/>
    <hyperlink r:id="rId4837" ref="B4938"/>
    <hyperlink r:id="rId4838" ref="B4939"/>
    <hyperlink r:id="rId4839" ref="B4940"/>
    <hyperlink r:id="rId4840" ref="B4941"/>
    <hyperlink r:id="rId4841" ref="B4942"/>
    <hyperlink r:id="rId4842" ref="B4943"/>
    <hyperlink r:id="rId4843" ref="B4944"/>
    <hyperlink r:id="rId4844" ref="B4945"/>
    <hyperlink r:id="rId4845" ref="B4946"/>
    <hyperlink r:id="rId4846" ref="B4947"/>
    <hyperlink r:id="rId4847" ref="B4948"/>
    <hyperlink r:id="rId4848" ref="B4949"/>
    <hyperlink r:id="rId4849" ref="B4950"/>
    <hyperlink r:id="rId4850" ref="B4951"/>
    <hyperlink r:id="rId4851" ref="B4952"/>
    <hyperlink r:id="rId4852" ref="B4953"/>
    <hyperlink r:id="rId4853" ref="B4954"/>
    <hyperlink r:id="rId4854" ref="B4955"/>
    <hyperlink r:id="rId4855" ref="B4956"/>
    <hyperlink r:id="rId4856" ref="B4957"/>
    <hyperlink r:id="rId4857" ref="B4958"/>
    <hyperlink r:id="rId4858" ref="B4959"/>
    <hyperlink r:id="rId4859" ref="B4960"/>
    <hyperlink r:id="rId4860" ref="B4961"/>
    <hyperlink r:id="rId4861" ref="B4962"/>
    <hyperlink r:id="rId4862" ref="B4963"/>
    <hyperlink r:id="rId4863" ref="B4964"/>
    <hyperlink r:id="rId4864" ref="B4965"/>
    <hyperlink r:id="rId4865" ref="B4966"/>
    <hyperlink r:id="rId4866" ref="B4967"/>
    <hyperlink r:id="rId4867" ref="B4968"/>
    <hyperlink r:id="rId4868" ref="B4969"/>
    <hyperlink r:id="rId4869" ref="B4970"/>
    <hyperlink r:id="rId4870" ref="B4971"/>
    <hyperlink r:id="rId4871" ref="B4972"/>
    <hyperlink r:id="rId4872" ref="B4973"/>
    <hyperlink r:id="rId4873" ref="B4974"/>
    <hyperlink r:id="rId4874" ref="B4975"/>
    <hyperlink r:id="rId4875" ref="B4976"/>
    <hyperlink r:id="rId4876" ref="B4977"/>
    <hyperlink r:id="rId4877" ref="B4978"/>
    <hyperlink r:id="rId4878" ref="B4979"/>
    <hyperlink r:id="rId4879" ref="B4980"/>
    <hyperlink r:id="rId4880" ref="B4981"/>
    <hyperlink r:id="rId4881" ref="B4982"/>
    <hyperlink r:id="rId4882" ref="B4983"/>
    <hyperlink r:id="rId4883" ref="B4984"/>
    <hyperlink r:id="rId4884" ref="B4985"/>
    <hyperlink r:id="rId4885" ref="B4986"/>
    <hyperlink r:id="rId4886" ref="B4987"/>
    <hyperlink r:id="rId4887" ref="B4988"/>
    <hyperlink r:id="rId4888" ref="B4989"/>
    <hyperlink r:id="rId4889" ref="B4990"/>
    <hyperlink r:id="rId4890" ref="B4991"/>
    <hyperlink r:id="rId4891" ref="B4992"/>
    <hyperlink r:id="rId4892" ref="B4993"/>
    <hyperlink r:id="rId4893" ref="B4994"/>
    <hyperlink r:id="rId4894" ref="B4995"/>
    <hyperlink r:id="rId4895" ref="B4996"/>
    <hyperlink r:id="rId4896" ref="B4997"/>
    <hyperlink r:id="rId4897" ref="B4998"/>
    <hyperlink r:id="rId4898" ref="B4999"/>
    <hyperlink r:id="rId4899" ref="B5000"/>
    <hyperlink r:id="rId4900" ref="B5001"/>
    <hyperlink r:id="rId4901" ref="B5002"/>
    <hyperlink r:id="rId4902" ref="B5003"/>
    <hyperlink r:id="rId4903" ref="B5004"/>
    <hyperlink r:id="rId4904" ref="B5005"/>
    <hyperlink r:id="rId4905" ref="B5006"/>
    <hyperlink r:id="rId4906" ref="B5007"/>
    <hyperlink r:id="rId4907" ref="B5008"/>
    <hyperlink r:id="rId4908" ref="B5009"/>
    <hyperlink r:id="rId4909" ref="B5010"/>
    <hyperlink r:id="rId4910" ref="B5011"/>
    <hyperlink r:id="rId4911" ref="B5012"/>
    <hyperlink r:id="rId4912" ref="B5013"/>
    <hyperlink r:id="rId4913" ref="B5014"/>
    <hyperlink r:id="rId4914" ref="B5015"/>
    <hyperlink r:id="rId4915" ref="B5016"/>
    <hyperlink r:id="rId4916" ref="B5017"/>
    <hyperlink r:id="rId4917" ref="B5018"/>
    <hyperlink r:id="rId4918" ref="B5019"/>
    <hyperlink r:id="rId4919" ref="B5020"/>
    <hyperlink r:id="rId4920" ref="B5021"/>
    <hyperlink r:id="rId4921" ref="B5022"/>
    <hyperlink r:id="rId4922" ref="B5023"/>
    <hyperlink r:id="rId4923" ref="B5024"/>
    <hyperlink r:id="rId4924" ref="B5025"/>
    <hyperlink r:id="rId4925" ref="B5026"/>
    <hyperlink r:id="rId4926" ref="B5027"/>
    <hyperlink r:id="rId4927" ref="B5028"/>
    <hyperlink r:id="rId4928" ref="B5029"/>
    <hyperlink r:id="rId4929" ref="B5030"/>
    <hyperlink r:id="rId4930" ref="B5031"/>
    <hyperlink r:id="rId4931" ref="B5032"/>
    <hyperlink r:id="rId4932" ref="B5033"/>
    <hyperlink r:id="rId4933" ref="B5034"/>
    <hyperlink r:id="rId4934" ref="B5035"/>
    <hyperlink r:id="rId4935" ref="B5036"/>
    <hyperlink r:id="rId4936" ref="B5037"/>
    <hyperlink r:id="rId4937" ref="B5038"/>
    <hyperlink r:id="rId4938" ref="B5039"/>
    <hyperlink r:id="rId4939" ref="B5040"/>
    <hyperlink r:id="rId4940" ref="B5041"/>
    <hyperlink r:id="rId4941" ref="B5042"/>
    <hyperlink r:id="rId4942" ref="B5043"/>
    <hyperlink r:id="rId4943" ref="B5044"/>
    <hyperlink r:id="rId4944" ref="B5045"/>
    <hyperlink r:id="rId4945" ref="B5046"/>
    <hyperlink r:id="rId4946" ref="B5047"/>
    <hyperlink r:id="rId4947" ref="B5048"/>
    <hyperlink r:id="rId4948" ref="B5049"/>
    <hyperlink r:id="rId4949" ref="B5050"/>
    <hyperlink r:id="rId4950" ref="B5051"/>
    <hyperlink r:id="rId4951" ref="B5052"/>
    <hyperlink r:id="rId4952" ref="B5053"/>
    <hyperlink r:id="rId4953" ref="B5054"/>
    <hyperlink r:id="rId4954" ref="B5055"/>
    <hyperlink r:id="rId4955" ref="B5056"/>
    <hyperlink r:id="rId4956" ref="B5057"/>
    <hyperlink r:id="rId4957" ref="B5058"/>
    <hyperlink r:id="rId4958" ref="B5059"/>
    <hyperlink r:id="rId4959" ref="B5060"/>
    <hyperlink r:id="rId4960" ref="B5061"/>
    <hyperlink r:id="rId4961" ref="B5062"/>
    <hyperlink r:id="rId4962" ref="B5063"/>
    <hyperlink r:id="rId4963" ref="B5064"/>
    <hyperlink r:id="rId4964" ref="B5065"/>
    <hyperlink r:id="rId4965" ref="B5066"/>
    <hyperlink r:id="rId4966" ref="B5067"/>
    <hyperlink r:id="rId4967" ref="B5068"/>
    <hyperlink r:id="rId4968" ref="B5069"/>
    <hyperlink r:id="rId4969" ref="B5070"/>
    <hyperlink r:id="rId4970" ref="B5071"/>
    <hyperlink r:id="rId4971" ref="B5072"/>
    <hyperlink r:id="rId4972" ref="B5073"/>
    <hyperlink r:id="rId4973" ref="B5074"/>
    <hyperlink r:id="rId4974" ref="B5075"/>
    <hyperlink r:id="rId4975" ref="B5076"/>
    <hyperlink r:id="rId4976" ref="B5077"/>
    <hyperlink r:id="rId4977" ref="B5078"/>
    <hyperlink r:id="rId4978" ref="B5079"/>
    <hyperlink r:id="rId4979" ref="B5080"/>
    <hyperlink r:id="rId4980" ref="B5081"/>
    <hyperlink r:id="rId4981" ref="B5082"/>
    <hyperlink r:id="rId4982" ref="B5083"/>
    <hyperlink r:id="rId4983" ref="B5084"/>
    <hyperlink r:id="rId4984" ref="B5085"/>
    <hyperlink r:id="rId4985" ref="B5086"/>
    <hyperlink r:id="rId4986" ref="B5087"/>
    <hyperlink r:id="rId4987" ref="B5088"/>
    <hyperlink r:id="rId4988" ref="B5089"/>
    <hyperlink r:id="rId4989" ref="B5090"/>
    <hyperlink r:id="rId4990" ref="B5091"/>
    <hyperlink r:id="rId4991" ref="B5092"/>
    <hyperlink r:id="rId4992" ref="B5093"/>
    <hyperlink r:id="rId4993" ref="B5094"/>
    <hyperlink r:id="rId4994" ref="B5095"/>
    <hyperlink r:id="rId4995" ref="B5096"/>
    <hyperlink r:id="rId4996" ref="B5097"/>
    <hyperlink r:id="rId4997" ref="B5098"/>
    <hyperlink r:id="rId4998" ref="B5099"/>
    <hyperlink r:id="rId4999" ref="B5100"/>
    <hyperlink r:id="rId5000" ref="B5101"/>
    <hyperlink r:id="rId5001" ref="B5102"/>
    <hyperlink r:id="rId5002" ref="B5103"/>
    <hyperlink r:id="rId5003" ref="B5104"/>
    <hyperlink r:id="rId5004" ref="B5105"/>
    <hyperlink r:id="rId5005" ref="B5106"/>
    <hyperlink r:id="rId5006" ref="B5107"/>
    <hyperlink r:id="rId5007" ref="B5108"/>
    <hyperlink r:id="rId5008" ref="B5109"/>
    <hyperlink r:id="rId5009" ref="B5110"/>
    <hyperlink r:id="rId5010" ref="B5111"/>
    <hyperlink r:id="rId5011" ref="B5112"/>
    <hyperlink r:id="rId5012" ref="B5113"/>
    <hyperlink r:id="rId5013" ref="B5114"/>
    <hyperlink r:id="rId5014" ref="B5115"/>
    <hyperlink r:id="rId5015" ref="B5116"/>
    <hyperlink r:id="rId5016" ref="B5117"/>
    <hyperlink r:id="rId5017" ref="B5118"/>
    <hyperlink r:id="rId5018" ref="B5119"/>
    <hyperlink r:id="rId5019" ref="B5120"/>
    <hyperlink r:id="rId5020" ref="B5121"/>
    <hyperlink r:id="rId5021" ref="B5122"/>
    <hyperlink r:id="rId5022" ref="B5123"/>
    <hyperlink r:id="rId5023" ref="B5124"/>
    <hyperlink r:id="rId5024" ref="B5125"/>
    <hyperlink r:id="rId5025" ref="B5126"/>
    <hyperlink r:id="rId5026" ref="B5127"/>
    <hyperlink r:id="rId5027" ref="B5128"/>
    <hyperlink r:id="rId5028" ref="B5129"/>
    <hyperlink r:id="rId5029" ref="B5130"/>
    <hyperlink r:id="rId5030" ref="B5131"/>
    <hyperlink r:id="rId5031" ref="B5132"/>
    <hyperlink r:id="rId5032" ref="B5133"/>
    <hyperlink r:id="rId5033" ref="B5134"/>
    <hyperlink r:id="rId5034" ref="B5135"/>
    <hyperlink r:id="rId5035" ref="B5136"/>
    <hyperlink r:id="rId5036" ref="B5137"/>
    <hyperlink r:id="rId5037" ref="B5138"/>
    <hyperlink r:id="rId5038" ref="B5139"/>
    <hyperlink r:id="rId5039" ref="B5140"/>
    <hyperlink r:id="rId5040" ref="B5141"/>
    <hyperlink r:id="rId5041" ref="B5142"/>
    <hyperlink r:id="rId5042" ref="B5143"/>
    <hyperlink r:id="rId5043" ref="B5144"/>
    <hyperlink r:id="rId5044" ref="B5145"/>
    <hyperlink r:id="rId5045" ref="B5146"/>
    <hyperlink r:id="rId5046" ref="B5147"/>
    <hyperlink r:id="rId5047" ref="B5148"/>
    <hyperlink r:id="rId5048" ref="B5149"/>
    <hyperlink r:id="rId5049" ref="B5150"/>
    <hyperlink r:id="rId5050" ref="B5151"/>
    <hyperlink r:id="rId5051" ref="B5152"/>
    <hyperlink r:id="rId5052" ref="B5153"/>
    <hyperlink r:id="rId5053" ref="B5154"/>
    <hyperlink r:id="rId5054" ref="B5155"/>
    <hyperlink r:id="rId5055" ref="B5156"/>
    <hyperlink r:id="rId5056" ref="B5157"/>
    <hyperlink r:id="rId5057" ref="B5158"/>
    <hyperlink r:id="rId5058" ref="B5159"/>
    <hyperlink r:id="rId5059" ref="B5160"/>
    <hyperlink r:id="rId5060" ref="B5161"/>
    <hyperlink r:id="rId5061" ref="B5162"/>
    <hyperlink r:id="rId5062" ref="B5163"/>
    <hyperlink r:id="rId5063" ref="B5164"/>
    <hyperlink r:id="rId5064" ref="B5165"/>
    <hyperlink r:id="rId5065" ref="B5166"/>
    <hyperlink r:id="rId5066" ref="B5167"/>
    <hyperlink r:id="rId5067" ref="B5168"/>
    <hyperlink r:id="rId5068" ref="B5169"/>
    <hyperlink r:id="rId5069" ref="B5170"/>
    <hyperlink r:id="rId5070" ref="B5171"/>
    <hyperlink r:id="rId5071" ref="B5172"/>
    <hyperlink r:id="rId5072" ref="B5173"/>
    <hyperlink r:id="rId5073" ref="B5174"/>
    <hyperlink r:id="rId5074" ref="B5175"/>
    <hyperlink r:id="rId5075" ref="B5176"/>
    <hyperlink r:id="rId5076" ref="B5177"/>
    <hyperlink r:id="rId5077" ref="B5178"/>
    <hyperlink r:id="rId5078" ref="B5179"/>
    <hyperlink r:id="rId5079" ref="B5180"/>
    <hyperlink r:id="rId5080" ref="B5181"/>
    <hyperlink r:id="rId5081" ref="B5182"/>
    <hyperlink r:id="rId5082" ref="B5183"/>
    <hyperlink r:id="rId5083" ref="B5184"/>
    <hyperlink r:id="rId5084" ref="B5185"/>
    <hyperlink r:id="rId5085" ref="B5186"/>
    <hyperlink r:id="rId5086" ref="B5187"/>
    <hyperlink r:id="rId5087" ref="B5188"/>
    <hyperlink r:id="rId5088" ref="B5189"/>
    <hyperlink r:id="rId5089" ref="B5190"/>
    <hyperlink r:id="rId5090" ref="B5191"/>
    <hyperlink r:id="rId5091" ref="B5192"/>
    <hyperlink r:id="rId5092" ref="B5193"/>
    <hyperlink r:id="rId5093" ref="B5194"/>
    <hyperlink r:id="rId5094" ref="B5195"/>
    <hyperlink r:id="rId5095" ref="B5196"/>
    <hyperlink r:id="rId5096" ref="B5197"/>
    <hyperlink r:id="rId5097" ref="B5198"/>
    <hyperlink r:id="rId5098" ref="B5199"/>
    <hyperlink r:id="rId5099" ref="B5200"/>
    <hyperlink r:id="rId5100" ref="B5201"/>
    <hyperlink r:id="rId5101" ref="B5202"/>
    <hyperlink r:id="rId5102" ref="B5203"/>
    <hyperlink r:id="rId5103" ref="B5204"/>
    <hyperlink r:id="rId5104" ref="B5205"/>
    <hyperlink r:id="rId5105" ref="B5206"/>
    <hyperlink r:id="rId5106" ref="B5207"/>
    <hyperlink r:id="rId5107" ref="B5208"/>
    <hyperlink r:id="rId5108" ref="B5209"/>
    <hyperlink r:id="rId5109" ref="B5210"/>
    <hyperlink r:id="rId5110" ref="B5211"/>
    <hyperlink r:id="rId5111" ref="B5212"/>
    <hyperlink r:id="rId5112" ref="B5213"/>
    <hyperlink r:id="rId5113" ref="B5214"/>
    <hyperlink r:id="rId5114" ref="B5215"/>
    <hyperlink r:id="rId5115" ref="B5216"/>
    <hyperlink r:id="rId5116" ref="B5217"/>
    <hyperlink r:id="rId5117" ref="B5218"/>
    <hyperlink r:id="rId5118" ref="B5219"/>
    <hyperlink r:id="rId5119" ref="B5220"/>
    <hyperlink r:id="rId5120" ref="B5221"/>
    <hyperlink r:id="rId5121" ref="B5222"/>
    <hyperlink r:id="rId5122" ref="B5223"/>
    <hyperlink r:id="rId5123" ref="B5224"/>
    <hyperlink r:id="rId5124" ref="B5225"/>
    <hyperlink r:id="rId5125" ref="B5226"/>
    <hyperlink r:id="rId5126" ref="B5227"/>
    <hyperlink r:id="rId5127" ref="B5228"/>
    <hyperlink r:id="rId5128" ref="B5229"/>
    <hyperlink r:id="rId5129" ref="B5230"/>
    <hyperlink r:id="rId5130" ref="B5231"/>
    <hyperlink r:id="rId5131" ref="B5232"/>
    <hyperlink r:id="rId5132" ref="B5233"/>
    <hyperlink r:id="rId5133" ref="B5234"/>
    <hyperlink r:id="rId5134" ref="B5235"/>
    <hyperlink r:id="rId5135" ref="B5236"/>
    <hyperlink r:id="rId5136" ref="B5237"/>
    <hyperlink r:id="rId5137" ref="B5238"/>
    <hyperlink r:id="rId5138" ref="B5239"/>
    <hyperlink r:id="rId5139" ref="B5240"/>
    <hyperlink r:id="rId5140" ref="B5241"/>
    <hyperlink r:id="rId5141" ref="B5242"/>
    <hyperlink r:id="rId5142" ref="B5243"/>
    <hyperlink r:id="rId5143" ref="B5244"/>
    <hyperlink r:id="rId5144" ref="B5245"/>
    <hyperlink r:id="rId5145" ref="B5246"/>
    <hyperlink r:id="rId5146" ref="B5247"/>
    <hyperlink r:id="rId5147" ref="B5248"/>
    <hyperlink r:id="rId5148" ref="B5249"/>
    <hyperlink r:id="rId5149" ref="B5250"/>
    <hyperlink r:id="rId5150" ref="B5251"/>
    <hyperlink r:id="rId5151" ref="B5252"/>
    <hyperlink r:id="rId5152" ref="B5253"/>
    <hyperlink r:id="rId5153" ref="B5254"/>
    <hyperlink r:id="rId5154" ref="B5255"/>
    <hyperlink r:id="rId5155" ref="B5256"/>
    <hyperlink r:id="rId5156" ref="B5257"/>
    <hyperlink r:id="rId5157" ref="B5258"/>
    <hyperlink r:id="rId5158" ref="B5259"/>
    <hyperlink r:id="rId5159" ref="B5260"/>
    <hyperlink r:id="rId5160" ref="B5261"/>
    <hyperlink r:id="rId5161" ref="B5262"/>
    <hyperlink r:id="rId5162" ref="B5263"/>
    <hyperlink r:id="rId5163" ref="B5264"/>
    <hyperlink r:id="rId5164" ref="B5265"/>
    <hyperlink r:id="rId5165" ref="B5266"/>
    <hyperlink r:id="rId5166" ref="B5267"/>
    <hyperlink r:id="rId5167" ref="B5268"/>
    <hyperlink r:id="rId5168" ref="B5269"/>
    <hyperlink r:id="rId5169" ref="B5270"/>
    <hyperlink r:id="rId5170" ref="B5271"/>
    <hyperlink r:id="rId5171" ref="B5272"/>
    <hyperlink r:id="rId5172" ref="B5273"/>
    <hyperlink r:id="rId5173" ref="B5274"/>
    <hyperlink r:id="rId5174" ref="B5275"/>
    <hyperlink r:id="rId5175" ref="B5276"/>
    <hyperlink r:id="rId5176" ref="B5277"/>
    <hyperlink r:id="rId5177" ref="B5278"/>
    <hyperlink r:id="rId5178" ref="B5279"/>
    <hyperlink r:id="rId5179" ref="B5280"/>
    <hyperlink r:id="rId5180" ref="B5281"/>
    <hyperlink r:id="rId5181" ref="B5282"/>
    <hyperlink r:id="rId5182" ref="B5283"/>
    <hyperlink r:id="rId5183" ref="B5284"/>
    <hyperlink r:id="rId5184" ref="B5285"/>
    <hyperlink r:id="rId5185" ref="B5286"/>
    <hyperlink r:id="rId5186" ref="B5287"/>
    <hyperlink r:id="rId5187" ref="B5288"/>
    <hyperlink r:id="rId5188" ref="B5289"/>
    <hyperlink r:id="rId5189" ref="B5290"/>
    <hyperlink r:id="rId5190" ref="B5291"/>
    <hyperlink r:id="rId5191" ref="B5292"/>
    <hyperlink r:id="rId5192" ref="B5293"/>
    <hyperlink r:id="rId5193" ref="B5294"/>
    <hyperlink r:id="rId5194" ref="B5295"/>
    <hyperlink r:id="rId5195" ref="B5296"/>
    <hyperlink r:id="rId5196" ref="B5297"/>
    <hyperlink r:id="rId5197" ref="B5298"/>
    <hyperlink r:id="rId5198" ref="B5299"/>
    <hyperlink r:id="rId5199" ref="B5300"/>
    <hyperlink r:id="rId5200" ref="B5301"/>
    <hyperlink r:id="rId5201" ref="B5302"/>
    <hyperlink r:id="rId5202" ref="B5303"/>
    <hyperlink r:id="rId5203" ref="B5304"/>
    <hyperlink r:id="rId5204" ref="B5305"/>
    <hyperlink r:id="rId5205" ref="B5306"/>
    <hyperlink r:id="rId5206" ref="B5307"/>
    <hyperlink r:id="rId5207" ref="B5308"/>
    <hyperlink r:id="rId5208" ref="B5309"/>
    <hyperlink r:id="rId5209" ref="B5310"/>
    <hyperlink r:id="rId5210" ref="B5311"/>
    <hyperlink r:id="rId5211" ref="B5312"/>
    <hyperlink r:id="rId5212" ref="B5313"/>
    <hyperlink r:id="rId5213" ref="B5314"/>
    <hyperlink r:id="rId5214" ref="B5315"/>
    <hyperlink r:id="rId5215" ref="B5316"/>
    <hyperlink r:id="rId5216" ref="B5317"/>
    <hyperlink r:id="rId5217" ref="B5318"/>
    <hyperlink r:id="rId5218" ref="B5319"/>
    <hyperlink r:id="rId5219" ref="B5320"/>
    <hyperlink r:id="rId5220" ref="B5321"/>
    <hyperlink r:id="rId5221" ref="B5322"/>
    <hyperlink r:id="rId5222" ref="B5323"/>
    <hyperlink r:id="rId5223" ref="B5324"/>
    <hyperlink r:id="rId5224" ref="B5325"/>
    <hyperlink r:id="rId5225" ref="B5326"/>
    <hyperlink r:id="rId5226" ref="B5327"/>
    <hyperlink r:id="rId5227" ref="B5328"/>
    <hyperlink r:id="rId5228" ref="B5329"/>
    <hyperlink r:id="rId5229" ref="B5330"/>
    <hyperlink r:id="rId5230" ref="B5331"/>
    <hyperlink r:id="rId5231" ref="B5332"/>
    <hyperlink r:id="rId5232" ref="B5333"/>
    <hyperlink r:id="rId5233" ref="B5334"/>
    <hyperlink r:id="rId5234" ref="B5335"/>
    <hyperlink r:id="rId5235" ref="B5336"/>
    <hyperlink r:id="rId5236" ref="B5337"/>
    <hyperlink r:id="rId5237" ref="B5338"/>
    <hyperlink r:id="rId5238" ref="B5339"/>
    <hyperlink r:id="rId5239" ref="B5340"/>
    <hyperlink r:id="rId5240" ref="B5341"/>
    <hyperlink r:id="rId5241" ref="B5342"/>
    <hyperlink r:id="rId5242" ref="B5343"/>
    <hyperlink r:id="rId5243" ref="B5344"/>
    <hyperlink r:id="rId5244" ref="B5345"/>
    <hyperlink r:id="rId5245" ref="B5346"/>
    <hyperlink r:id="rId5246" ref="B5347"/>
    <hyperlink r:id="rId5247" ref="B5348"/>
    <hyperlink r:id="rId5248" ref="B5349"/>
    <hyperlink r:id="rId5249" ref="B5350"/>
    <hyperlink r:id="rId5250" ref="B5351"/>
    <hyperlink r:id="rId5251" ref="B5352"/>
    <hyperlink r:id="rId5252" ref="B5353"/>
    <hyperlink r:id="rId5253" ref="B5354"/>
    <hyperlink r:id="rId5254" ref="B5355"/>
    <hyperlink r:id="rId5255" ref="B5356"/>
    <hyperlink r:id="rId5256" ref="B5357"/>
    <hyperlink r:id="rId5257" ref="B5358"/>
    <hyperlink r:id="rId5258" ref="B5359"/>
    <hyperlink r:id="rId5259" ref="B5360"/>
    <hyperlink r:id="rId5260" ref="B5361"/>
    <hyperlink r:id="rId5261" ref="B5362"/>
    <hyperlink r:id="rId5262" ref="B5363"/>
    <hyperlink r:id="rId5263" ref="B5364"/>
    <hyperlink r:id="rId5264" ref="B5365"/>
    <hyperlink r:id="rId5265" ref="B5366"/>
    <hyperlink r:id="rId5266" ref="B5367"/>
    <hyperlink r:id="rId5267" ref="B5368"/>
    <hyperlink r:id="rId5268" ref="B5369"/>
    <hyperlink r:id="rId5269" ref="B5370"/>
    <hyperlink r:id="rId5270" ref="B5371"/>
    <hyperlink r:id="rId5271" ref="B5372"/>
    <hyperlink r:id="rId5272" ref="B5373"/>
    <hyperlink r:id="rId5273" ref="B5374"/>
    <hyperlink r:id="rId5274" ref="B5375"/>
    <hyperlink r:id="rId5275" ref="B5376"/>
    <hyperlink r:id="rId5276" ref="B5377"/>
    <hyperlink r:id="rId5277" ref="B5378"/>
    <hyperlink r:id="rId5278" ref="B5379"/>
    <hyperlink r:id="rId5279" ref="B5380"/>
    <hyperlink r:id="rId5280" ref="B5381"/>
    <hyperlink r:id="rId5281" ref="B5382"/>
    <hyperlink r:id="rId5282" ref="B5383"/>
    <hyperlink r:id="rId5283" ref="B5384"/>
    <hyperlink r:id="rId5284" ref="B5385"/>
    <hyperlink r:id="rId5285" ref="B5386"/>
    <hyperlink r:id="rId5286" ref="B5387"/>
    <hyperlink r:id="rId5287" ref="B5388"/>
    <hyperlink r:id="rId5288" ref="B5389"/>
    <hyperlink r:id="rId5289" ref="B5390"/>
    <hyperlink r:id="rId5290" ref="B5391"/>
    <hyperlink r:id="rId5291" ref="B5392"/>
    <hyperlink r:id="rId5292" ref="B5393"/>
    <hyperlink r:id="rId5293" ref="B5394"/>
    <hyperlink r:id="rId5294" ref="B5395"/>
    <hyperlink r:id="rId5295" ref="B5396"/>
    <hyperlink r:id="rId5296" ref="B5397"/>
    <hyperlink r:id="rId5297" ref="B5398"/>
    <hyperlink r:id="rId5298" ref="B5399"/>
    <hyperlink r:id="rId5299" ref="B5400"/>
    <hyperlink r:id="rId5300" ref="B5401"/>
    <hyperlink r:id="rId5301" ref="B5402"/>
    <hyperlink r:id="rId5302" ref="B5403"/>
    <hyperlink r:id="rId5303" ref="B5404"/>
    <hyperlink r:id="rId5304" ref="B5405"/>
    <hyperlink r:id="rId5305" ref="B5406"/>
    <hyperlink r:id="rId5306" ref="B5407"/>
    <hyperlink r:id="rId5307" ref="B5408"/>
    <hyperlink r:id="rId5308" ref="B5409"/>
    <hyperlink r:id="rId5309" ref="B5410"/>
    <hyperlink r:id="rId5310" ref="B5411"/>
    <hyperlink r:id="rId5311" ref="B5412"/>
    <hyperlink r:id="rId5312" ref="B5413"/>
    <hyperlink r:id="rId5313" ref="B5414"/>
    <hyperlink r:id="rId5314" ref="B5415"/>
    <hyperlink r:id="rId5315" ref="B5416"/>
    <hyperlink r:id="rId5316" ref="B5417"/>
    <hyperlink r:id="rId5317" ref="B5418"/>
    <hyperlink r:id="rId5318" ref="B5419"/>
    <hyperlink r:id="rId5319" ref="B5420"/>
    <hyperlink r:id="rId5320" ref="B5421"/>
    <hyperlink r:id="rId5321" ref="B5422"/>
    <hyperlink r:id="rId5322" ref="B5423"/>
    <hyperlink r:id="rId5323" ref="B5424"/>
    <hyperlink r:id="rId5324" ref="B5425"/>
    <hyperlink r:id="rId5325" ref="B5426"/>
    <hyperlink r:id="rId5326" ref="B5427"/>
    <hyperlink r:id="rId5327" ref="B5428"/>
    <hyperlink r:id="rId5328" ref="B5429"/>
    <hyperlink r:id="rId5329" ref="B5430"/>
    <hyperlink r:id="rId5330" ref="B5431"/>
    <hyperlink r:id="rId5331" ref="B5432"/>
    <hyperlink r:id="rId5332" ref="B5433"/>
    <hyperlink r:id="rId5333" ref="B5434"/>
    <hyperlink r:id="rId5334" ref="B5435"/>
    <hyperlink r:id="rId5335" ref="B5436"/>
    <hyperlink r:id="rId5336" ref="B5437"/>
    <hyperlink r:id="rId5337" ref="B5438"/>
    <hyperlink r:id="rId5338" ref="B5439"/>
    <hyperlink r:id="rId5339" ref="B5440"/>
    <hyperlink r:id="rId5340" ref="B5441"/>
    <hyperlink r:id="rId5341" ref="B5442"/>
    <hyperlink r:id="rId5342" ref="B5443"/>
    <hyperlink r:id="rId5343" ref="B5444"/>
    <hyperlink r:id="rId5344" ref="B5445"/>
    <hyperlink r:id="rId5345" ref="B5446"/>
    <hyperlink r:id="rId5346" ref="B5447"/>
    <hyperlink r:id="rId5347" ref="B5448"/>
    <hyperlink r:id="rId5348" ref="B5449"/>
    <hyperlink r:id="rId5349" ref="B5450"/>
    <hyperlink r:id="rId5350" ref="B5451"/>
    <hyperlink r:id="rId5351" ref="B5452"/>
    <hyperlink r:id="rId5352" ref="B5453"/>
    <hyperlink r:id="rId5353" ref="B5454"/>
    <hyperlink r:id="rId5354" ref="B5455"/>
    <hyperlink r:id="rId5355" ref="B5456"/>
    <hyperlink r:id="rId5356" ref="B5457"/>
    <hyperlink r:id="rId5357" ref="B5458"/>
    <hyperlink r:id="rId5358" ref="B5459"/>
    <hyperlink r:id="rId5359" ref="B5460"/>
    <hyperlink r:id="rId5360" ref="B5461"/>
    <hyperlink r:id="rId5361" ref="B5462"/>
    <hyperlink r:id="rId5362" ref="B5463"/>
    <hyperlink r:id="rId5363" ref="B5464"/>
    <hyperlink r:id="rId5364" ref="B5465"/>
    <hyperlink r:id="rId5365" ref="B5466"/>
    <hyperlink r:id="rId5366" ref="B5467"/>
    <hyperlink r:id="rId5367" ref="B5468"/>
    <hyperlink r:id="rId5368" ref="B5469"/>
    <hyperlink r:id="rId5369" ref="B5470"/>
    <hyperlink r:id="rId5370" ref="B5471"/>
    <hyperlink r:id="rId5371" ref="B5472"/>
    <hyperlink r:id="rId5372" ref="B5473"/>
    <hyperlink r:id="rId5373" ref="B5474"/>
    <hyperlink r:id="rId5374" ref="B5475"/>
    <hyperlink r:id="rId5375" ref="B5476"/>
    <hyperlink r:id="rId5376" ref="B5477"/>
    <hyperlink r:id="rId5377" ref="B5478"/>
    <hyperlink r:id="rId5378" ref="B5479"/>
    <hyperlink r:id="rId5379" ref="B5480"/>
    <hyperlink r:id="rId5380" ref="B5481"/>
    <hyperlink r:id="rId5381" ref="B5482"/>
    <hyperlink r:id="rId5382" ref="B5483"/>
    <hyperlink r:id="rId5383" ref="B5484"/>
    <hyperlink r:id="rId5384" ref="B5485"/>
    <hyperlink r:id="rId5385" ref="B5486"/>
    <hyperlink r:id="rId5386" ref="B5487"/>
    <hyperlink r:id="rId5387" ref="B5488"/>
    <hyperlink r:id="rId5388" ref="B5489"/>
    <hyperlink r:id="rId5389" ref="B5490"/>
    <hyperlink r:id="rId5390" ref="B5491"/>
    <hyperlink r:id="rId5391" ref="B5492"/>
    <hyperlink r:id="rId5392" ref="B5493"/>
    <hyperlink r:id="rId5393" ref="B5494"/>
    <hyperlink r:id="rId5394" ref="B5495"/>
    <hyperlink r:id="rId5395" ref="B5496"/>
    <hyperlink r:id="rId5396" ref="B5497"/>
    <hyperlink r:id="rId5397" ref="B5498"/>
    <hyperlink r:id="rId5398" ref="B5499"/>
    <hyperlink r:id="rId5399" ref="B5500"/>
    <hyperlink r:id="rId5400" ref="B5501"/>
    <hyperlink r:id="rId5401" ref="B5502"/>
    <hyperlink r:id="rId5402" ref="B5503"/>
    <hyperlink r:id="rId5403" ref="B5504"/>
    <hyperlink r:id="rId5404" ref="B5505"/>
    <hyperlink r:id="rId5405" ref="B5506"/>
    <hyperlink r:id="rId5406" ref="B5507"/>
    <hyperlink r:id="rId5407" ref="B5508"/>
    <hyperlink r:id="rId5408" ref="B5509"/>
    <hyperlink r:id="rId5409" ref="B5510"/>
    <hyperlink r:id="rId5410" ref="B5511"/>
    <hyperlink r:id="rId5411" ref="B5512"/>
    <hyperlink r:id="rId5412" ref="B5513"/>
    <hyperlink r:id="rId5413" ref="B5514"/>
    <hyperlink r:id="rId5414" ref="B5515"/>
    <hyperlink r:id="rId5415" ref="B5516"/>
    <hyperlink r:id="rId5416" ref="B5517"/>
    <hyperlink r:id="rId5417" ref="B5518"/>
    <hyperlink r:id="rId5418" ref="B5519"/>
    <hyperlink r:id="rId5419" ref="B5520"/>
    <hyperlink r:id="rId5420" ref="B5521"/>
    <hyperlink r:id="rId5421" ref="B5522"/>
    <hyperlink r:id="rId5422" ref="B5523"/>
    <hyperlink r:id="rId5423" ref="B5524"/>
    <hyperlink r:id="rId5424" ref="B5525"/>
    <hyperlink r:id="rId5425" ref="B5526"/>
    <hyperlink r:id="rId5426" ref="B5527"/>
    <hyperlink r:id="rId5427" ref="B5528"/>
    <hyperlink r:id="rId5428" ref="B5529"/>
    <hyperlink r:id="rId5429" ref="B5530"/>
    <hyperlink r:id="rId5430" ref="B5531"/>
    <hyperlink r:id="rId5431" ref="B5532"/>
    <hyperlink r:id="rId5432" ref="B5533"/>
    <hyperlink r:id="rId5433" ref="B5534"/>
    <hyperlink r:id="rId5434" ref="B5535"/>
    <hyperlink r:id="rId5435" ref="B5536"/>
    <hyperlink r:id="rId5436" ref="B5537"/>
    <hyperlink r:id="rId5437" ref="B5538"/>
    <hyperlink r:id="rId5438" ref="B5539"/>
    <hyperlink r:id="rId5439" ref="B5540"/>
    <hyperlink r:id="rId5440" ref="B5541"/>
    <hyperlink r:id="rId5441" ref="B5542"/>
    <hyperlink r:id="rId5442" ref="B5543"/>
    <hyperlink r:id="rId5443" ref="B5544"/>
    <hyperlink r:id="rId5444" ref="B5545"/>
    <hyperlink r:id="rId5445" ref="B5546"/>
    <hyperlink r:id="rId5446" ref="B5547"/>
    <hyperlink r:id="rId5447" ref="B5548"/>
    <hyperlink r:id="rId5448" ref="B5549"/>
    <hyperlink r:id="rId5449" ref="B5550"/>
    <hyperlink r:id="rId5450" ref="B5551"/>
    <hyperlink r:id="rId5451" ref="B5552"/>
    <hyperlink r:id="rId5452" ref="B5553"/>
    <hyperlink r:id="rId5453" ref="B5554"/>
    <hyperlink r:id="rId5454" ref="B5555"/>
    <hyperlink r:id="rId5455" ref="B5556"/>
    <hyperlink r:id="rId5456" ref="B5557"/>
    <hyperlink r:id="rId5457" ref="B5558"/>
    <hyperlink r:id="rId5458" ref="B5559"/>
    <hyperlink r:id="rId5459" ref="B5560"/>
    <hyperlink r:id="rId5460" ref="B5561"/>
    <hyperlink r:id="rId5461" ref="B5562"/>
    <hyperlink r:id="rId5462" ref="B5563"/>
    <hyperlink r:id="rId5463" ref="B5564"/>
    <hyperlink r:id="rId5464" ref="B5565"/>
    <hyperlink r:id="rId5465" ref="B5566"/>
    <hyperlink r:id="rId5466" ref="B5567"/>
    <hyperlink r:id="rId5467" ref="B5568"/>
    <hyperlink r:id="rId5468" ref="B5569"/>
    <hyperlink r:id="rId5469" ref="B5570"/>
    <hyperlink r:id="rId5470" ref="B5571"/>
    <hyperlink r:id="rId5471" ref="B5572"/>
    <hyperlink r:id="rId5472" ref="B5573"/>
    <hyperlink r:id="rId5473" ref="B5574"/>
    <hyperlink r:id="rId5474" ref="B5575"/>
    <hyperlink r:id="rId5475" ref="B5576"/>
    <hyperlink r:id="rId5476" ref="B5577"/>
    <hyperlink r:id="rId5477" ref="B5578"/>
    <hyperlink r:id="rId5478" ref="B5579"/>
    <hyperlink r:id="rId5479" ref="B5580"/>
    <hyperlink r:id="rId5480" ref="B5581"/>
    <hyperlink r:id="rId5481" ref="B5582"/>
    <hyperlink r:id="rId5482" ref="B5583"/>
    <hyperlink r:id="rId5483" ref="B5584"/>
    <hyperlink r:id="rId5484" ref="B5585"/>
    <hyperlink r:id="rId5485" ref="B5586"/>
    <hyperlink r:id="rId5486" ref="B5587"/>
    <hyperlink r:id="rId5487" ref="B5588"/>
    <hyperlink r:id="rId5488" ref="B5589"/>
    <hyperlink r:id="rId5489" ref="B5590"/>
    <hyperlink r:id="rId5490" ref="B5591"/>
    <hyperlink r:id="rId5491" ref="B5592"/>
    <hyperlink r:id="rId5492" ref="B5593"/>
    <hyperlink r:id="rId5493" ref="B5594"/>
    <hyperlink r:id="rId5494" ref="B5595"/>
    <hyperlink r:id="rId5495" ref="B5596"/>
    <hyperlink r:id="rId5496" ref="B5597"/>
    <hyperlink r:id="rId5497" ref="B5598"/>
    <hyperlink r:id="rId5498" ref="B5599"/>
    <hyperlink r:id="rId5499" ref="B5600"/>
    <hyperlink r:id="rId5500" ref="B5601"/>
    <hyperlink r:id="rId5501" ref="B5602"/>
    <hyperlink r:id="rId5502" ref="B5603"/>
    <hyperlink r:id="rId5503" ref="B5604"/>
    <hyperlink r:id="rId5504" ref="B5605"/>
    <hyperlink r:id="rId5505" ref="B5606"/>
    <hyperlink r:id="rId5506" ref="B5607"/>
    <hyperlink r:id="rId5507" ref="B5608"/>
    <hyperlink r:id="rId5508" ref="B5609"/>
    <hyperlink r:id="rId5509" ref="B5610"/>
    <hyperlink r:id="rId5510" ref="B5611"/>
    <hyperlink r:id="rId5511" ref="B5612"/>
    <hyperlink r:id="rId5512" ref="B5613"/>
    <hyperlink r:id="rId5513" ref="B5614"/>
    <hyperlink r:id="rId5514" ref="B5615"/>
    <hyperlink r:id="rId5515" ref="B5616"/>
    <hyperlink r:id="rId5516" ref="B5617"/>
    <hyperlink r:id="rId5517" ref="B5618"/>
    <hyperlink r:id="rId5518" ref="B5619"/>
    <hyperlink r:id="rId5519" ref="B5620"/>
    <hyperlink r:id="rId5520" ref="B5621"/>
    <hyperlink r:id="rId5521" ref="B5622"/>
    <hyperlink r:id="rId5522" ref="B5623"/>
    <hyperlink r:id="rId5523" ref="B5624"/>
    <hyperlink r:id="rId5524" ref="B5625"/>
    <hyperlink r:id="rId5525" ref="B5626"/>
    <hyperlink r:id="rId5526" ref="B5627"/>
    <hyperlink r:id="rId5527" ref="B5628"/>
    <hyperlink r:id="rId5528" ref="B5629"/>
    <hyperlink r:id="rId5529" ref="B5630"/>
    <hyperlink r:id="rId5530" ref="B5631"/>
    <hyperlink r:id="rId5531" ref="B5632"/>
    <hyperlink r:id="rId5532" ref="B5633"/>
    <hyperlink r:id="rId5533" ref="B5634"/>
    <hyperlink r:id="rId5534" ref="B5635"/>
    <hyperlink r:id="rId5535" ref="B5636"/>
    <hyperlink r:id="rId5536" ref="B5637"/>
    <hyperlink r:id="rId5537" ref="B5638"/>
    <hyperlink r:id="rId5538" ref="B5639"/>
    <hyperlink r:id="rId5539" ref="B5640"/>
    <hyperlink r:id="rId5540" ref="B5641"/>
    <hyperlink r:id="rId5541" ref="B5642"/>
    <hyperlink r:id="rId5542" ref="B5643"/>
    <hyperlink r:id="rId5543" ref="B5644"/>
    <hyperlink r:id="rId5544" ref="B5645"/>
    <hyperlink r:id="rId5545" ref="B5646"/>
    <hyperlink r:id="rId5546" ref="B5647"/>
    <hyperlink r:id="rId5547" ref="B5648"/>
    <hyperlink r:id="rId5548" ref="B5649"/>
    <hyperlink r:id="rId5549" ref="B5650"/>
    <hyperlink r:id="rId5550" ref="B5651"/>
    <hyperlink r:id="rId5551" ref="B5652"/>
    <hyperlink r:id="rId5552" ref="B5653"/>
    <hyperlink r:id="rId5553" ref="B5654"/>
    <hyperlink r:id="rId5554" ref="B5655"/>
    <hyperlink r:id="rId5555" ref="B5656"/>
    <hyperlink r:id="rId5556" ref="B5657"/>
    <hyperlink r:id="rId5557" ref="B5658"/>
    <hyperlink r:id="rId5558" ref="B5659"/>
    <hyperlink r:id="rId5559" ref="B5660"/>
    <hyperlink r:id="rId5560" ref="B5661"/>
    <hyperlink r:id="rId5561" ref="B5662"/>
    <hyperlink r:id="rId5562" ref="B5663"/>
    <hyperlink r:id="rId5563" ref="B5664"/>
    <hyperlink r:id="rId5564" ref="B5665"/>
    <hyperlink r:id="rId5565" ref="B5666"/>
    <hyperlink r:id="rId5566" ref="B5667"/>
    <hyperlink r:id="rId5567" ref="B5668"/>
    <hyperlink r:id="rId5568" ref="B5669"/>
    <hyperlink r:id="rId5569" ref="B5670"/>
    <hyperlink r:id="rId5570" ref="B5671"/>
    <hyperlink r:id="rId5571" ref="B5672"/>
    <hyperlink r:id="rId5572" ref="B5673"/>
    <hyperlink r:id="rId5573" ref="B5674"/>
    <hyperlink r:id="rId5574" ref="B5675"/>
    <hyperlink r:id="rId5575" ref="B5676"/>
    <hyperlink r:id="rId5576" ref="B5677"/>
    <hyperlink r:id="rId5577" ref="B5678"/>
    <hyperlink r:id="rId5578" ref="B5679"/>
    <hyperlink r:id="rId5579" ref="B5680"/>
    <hyperlink r:id="rId5580" ref="B5681"/>
    <hyperlink r:id="rId5581" ref="B5682"/>
    <hyperlink r:id="rId5582" ref="B5683"/>
    <hyperlink r:id="rId5583" ref="B5684"/>
    <hyperlink r:id="rId5584" ref="B5685"/>
    <hyperlink r:id="rId5585" ref="B5686"/>
    <hyperlink r:id="rId5586" ref="B5687"/>
    <hyperlink r:id="rId5587" ref="B5688"/>
    <hyperlink r:id="rId5588" ref="B5689"/>
    <hyperlink r:id="rId5589" ref="B5690"/>
    <hyperlink r:id="rId5590" ref="B5691"/>
    <hyperlink r:id="rId5591" ref="B5692"/>
    <hyperlink r:id="rId5592" ref="B5693"/>
    <hyperlink r:id="rId5593" ref="B5694"/>
    <hyperlink r:id="rId5594" ref="B5695"/>
    <hyperlink r:id="rId5595" ref="B5696"/>
    <hyperlink r:id="rId5596" ref="B5697"/>
    <hyperlink r:id="rId5597" ref="B5698"/>
    <hyperlink r:id="rId5598" ref="B5699"/>
    <hyperlink r:id="rId5599" ref="B5700"/>
    <hyperlink r:id="rId5600" ref="B5701"/>
    <hyperlink r:id="rId5601" ref="B5702"/>
    <hyperlink r:id="rId5602" ref="B5703"/>
    <hyperlink r:id="rId5603" ref="B5704"/>
    <hyperlink r:id="rId5604" ref="B5705"/>
    <hyperlink r:id="rId5605" ref="B5706"/>
    <hyperlink r:id="rId5606" ref="B5707"/>
    <hyperlink r:id="rId5607" ref="B5708"/>
    <hyperlink r:id="rId5608" ref="B5709"/>
    <hyperlink r:id="rId5609" ref="B5710"/>
    <hyperlink r:id="rId5610" ref="B5711"/>
    <hyperlink r:id="rId5611" ref="B5712"/>
    <hyperlink r:id="rId5612" ref="B5713"/>
    <hyperlink r:id="rId5613" ref="B5714"/>
    <hyperlink r:id="rId5614" ref="B5715"/>
    <hyperlink r:id="rId5615" ref="B5716"/>
    <hyperlink r:id="rId5616" ref="B5717"/>
    <hyperlink r:id="rId5617" ref="B5718"/>
    <hyperlink r:id="rId5618" ref="B5719"/>
    <hyperlink r:id="rId5619" ref="B5720"/>
    <hyperlink r:id="rId5620" ref="B5721"/>
    <hyperlink r:id="rId5621" ref="B5722"/>
    <hyperlink r:id="rId5622" ref="B5723"/>
    <hyperlink r:id="rId5623" ref="B5724"/>
    <hyperlink r:id="rId5624" ref="B5725"/>
    <hyperlink r:id="rId5625" ref="B5726"/>
    <hyperlink r:id="rId5626" ref="B5727"/>
    <hyperlink r:id="rId5627" ref="B5728"/>
    <hyperlink r:id="rId5628" ref="B5729"/>
    <hyperlink r:id="rId5629" ref="B5730"/>
    <hyperlink r:id="rId5630" ref="B5731"/>
    <hyperlink r:id="rId5631" ref="B5732"/>
    <hyperlink r:id="rId5632" ref="B5733"/>
    <hyperlink r:id="rId5633" ref="B5734"/>
    <hyperlink r:id="rId5634" ref="B5735"/>
    <hyperlink r:id="rId5635" ref="B5736"/>
    <hyperlink r:id="rId5636" ref="B5737"/>
    <hyperlink r:id="rId5637" ref="B5738"/>
    <hyperlink r:id="rId5638" ref="B5739"/>
    <hyperlink r:id="rId5639" ref="B5740"/>
    <hyperlink r:id="rId5640" ref="B5741"/>
    <hyperlink r:id="rId5641" ref="B5742"/>
    <hyperlink r:id="rId5642" ref="B5743"/>
    <hyperlink r:id="rId5643" ref="B5744"/>
    <hyperlink r:id="rId5644" ref="B5745"/>
    <hyperlink r:id="rId5645" ref="B5746"/>
    <hyperlink r:id="rId5646" ref="B5747"/>
    <hyperlink r:id="rId5647" ref="B5748"/>
    <hyperlink r:id="rId5648" ref="B5749"/>
    <hyperlink r:id="rId5649" ref="B5750"/>
    <hyperlink r:id="rId5650" ref="B5751"/>
    <hyperlink r:id="rId5651" ref="B5752"/>
    <hyperlink r:id="rId5652" ref="B5753"/>
    <hyperlink r:id="rId5653" ref="B5754"/>
    <hyperlink r:id="rId5654" ref="B5755"/>
    <hyperlink r:id="rId5655" ref="B5756"/>
    <hyperlink r:id="rId5656" ref="B5757"/>
    <hyperlink r:id="rId5657" ref="B5758"/>
    <hyperlink r:id="rId5658" ref="B5759"/>
    <hyperlink r:id="rId5659" ref="B5760"/>
    <hyperlink r:id="rId5660" ref="B5761"/>
    <hyperlink r:id="rId5661" ref="B5762"/>
    <hyperlink r:id="rId5662" ref="B5763"/>
    <hyperlink r:id="rId5663" ref="B5764"/>
    <hyperlink r:id="rId5664" ref="B5765"/>
    <hyperlink r:id="rId5665" ref="B5766"/>
    <hyperlink r:id="rId5666" ref="B5767"/>
    <hyperlink r:id="rId5667" ref="B5768"/>
    <hyperlink r:id="rId5668" ref="B5769"/>
    <hyperlink r:id="rId5669" ref="B5770"/>
    <hyperlink r:id="rId5670" ref="B5771"/>
    <hyperlink r:id="rId5671" ref="B5772"/>
    <hyperlink r:id="rId5672" ref="B5773"/>
    <hyperlink r:id="rId5673" ref="B5774"/>
    <hyperlink r:id="rId5674" ref="B5775"/>
    <hyperlink r:id="rId5675" ref="B5776"/>
    <hyperlink r:id="rId5676" ref="B5777"/>
    <hyperlink r:id="rId5677" ref="B5778"/>
    <hyperlink r:id="rId5678" ref="B5779"/>
    <hyperlink r:id="rId5679" ref="B5780"/>
    <hyperlink r:id="rId5680" ref="B5781"/>
    <hyperlink r:id="rId5681" ref="B5782"/>
    <hyperlink r:id="rId5682" ref="B5783"/>
    <hyperlink r:id="rId5683" ref="B5784"/>
    <hyperlink r:id="rId5684" ref="B5785"/>
    <hyperlink r:id="rId5685" ref="B5786"/>
    <hyperlink r:id="rId5686" ref="B5787"/>
    <hyperlink r:id="rId5687" ref="B5788"/>
    <hyperlink r:id="rId5688" ref="B5789"/>
    <hyperlink r:id="rId5689" ref="B5790"/>
    <hyperlink r:id="rId5690" ref="B5791"/>
    <hyperlink r:id="rId5691" ref="B5792"/>
    <hyperlink r:id="rId5692" ref="B5793"/>
    <hyperlink r:id="rId5693" ref="B5794"/>
    <hyperlink r:id="rId5694" ref="B5795"/>
    <hyperlink r:id="rId5695" ref="B5796"/>
    <hyperlink r:id="rId5696" ref="B5797"/>
    <hyperlink r:id="rId5697" ref="B5798"/>
    <hyperlink r:id="rId5698" ref="B5799"/>
    <hyperlink r:id="rId5699" ref="B5800"/>
    <hyperlink r:id="rId5700" ref="B5801"/>
    <hyperlink r:id="rId5701" ref="B5802"/>
    <hyperlink r:id="rId5702" ref="B5803"/>
    <hyperlink r:id="rId5703" ref="B5804"/>
    <hyperlink r:id="rId5704" ref="B5805"/>
    <hyperlink r:id="rId5705" ref="B5806"/>
    <hyperlink r:id="rId5706" ref="B5807"/>
    <hyperlink r:id="rId5707" ref="B5808"/>
    <hyperlink r:id="rId5708" ref="B5809"/>
    <hyperlink r:id="rId5709" ref="B5810"/>
    <hyperlink r:id="rId5710" ref="B5811"/>
    <hyperlink r:id="rId5711" ref="B5812"/>
    <hyperlink r:id="rId5712" ref="B5813"/>
    <hyperlink r:id="rId5713" ref="B5814"/>
    <hyperlink r:id="rId5714" ref="B5815"/>
    <hyperlink r:id="rId5715" ref="B5816"/>
    <hyperlink r:id="rId5716" ref="B5817"/>
    <hyperlink r:id="rId5717" ref="B5818"/>
    <hyperlink r:id="rId5718" ref="B5819"/>
    <hyperlink r:id="rId5719" ref="B5820"/>
    <hyperlink r:id="rId5720" ref="B5821"/>
    <hyperlink r:id="rId5721" ref="B5822"/>
    <hyperlink r:id="rId5722" ref="B5823"/>
    <hyperlink r:id="rId5723" ref="B5824"/>
    <hyperlink r:id="rId5724" ref="B5825"/>
    <hyperlink r:id="rId5725" ref="B5826"/>
    <hyperlink r:id="rId5726" ref="B5827"/>
    <hyperlink r:id="rId5727" ref="B5828"/>
    <hyperlink r:id="rId5728" ref="B5829"/>
    <hyperlink r:id="rId5729" ref="B5830"/>
    <hyperlink r:id="rId5730" ref="B5831"/>
    <hyperlink r:id="rId5731" ref="B5832"/>
    <hyperlink r:id="rId5732" ref="B5833"/>
    <hyperlink r:id="rId5733" ref="B5834"/>
    <hyperlink r:id="rId5734" ref="B5835"/>
    <hyperlink r:id="rId5735" ref="B5836"/>
    <hyperlink r:id="rId5736" ref="B5837"/>
    <hyperlink r:id="rId5737" ref="B5838"/>
    <hyperlink r:id="rId5738" ref="B5839"/>
    <hyperlink r:id="rId5739" ref="B5840"/>
    <hyperlink r:id="rId5740" ref="B5841"/>
    <hyperlink r:id="rId5741" ref="B5842"/>
    <hyperlink r:id="rId5742" ref="B5843"/>
    <hyperlink r:id="rId5743" ref="B5844"/>
    <hyperlink r:id="rId5744" ref="B5845"/>
    <hyperlink r:id="rId5745" ref="B5846"/>
    <hyperlink r:id="rId5746" ref="B5847"/>
    <hyperlink r:id="rId5747" ref="B5848"/>
    <hyperlink r:id="rId5748" ref="B5849"/>
    <hyperlink r:id="rId5749" ref="B5850"/>
    <hyperlink r:id="rId5750" ref="B5851"/>
    <hyperlink r:id="rId5751" ref="B5852"/>
    <hyperlink r:id="rId5752" ref="B5853"/>
    <hyperlink r:id="rId5753" ref="B5854"/>
    <hyperlink r:id="rId5754" ref="B5855"/>
    <hyperlink r:id="rId5755" ref="B5856"/>
    <hyperlink r:id="rId5756" ref="B5857"/>
    <hyperlink r:id="rId5757" ref="B5858"/>
    <hyperlink r:id="rId5758" ref="B5859"/>
    <hyperlink r:id="rId5759" ref="B5860"/>
    <hyperlink r:id="rId5760" ref="B5861"/>
    <hyperlink r:id="rId5761" ref="B5862"/>
    <hyperlink r:id="rId5762" ref="B5863"/>
    <hyperlink r:id="rId5763" ref="B5864"/>
    <hyperlink r:id="rId5764" ref="B5865"/>
    <hyperlink r:id="rId5765" ref="B5866"/>
    <hyperlink r:id="rId5766" ref="B5867"/>
    <hyperlink r:id="rId5767" ref="B5868"/>
    <hyperlink r:id="rId5768" ref="B5869"/>
    <hyperlink r:id="rId5769" ref="B5870"/>
    <hyperlink r:id="rId5770" ref="B5871"/>
    <hyperlink r:id="rId5771" ref="B5872"/>
    <hyperlink r:id="rId5772" ref="B5873"/>
    <hyperlink r:id="rId5773" ref="B5874"/>
    <hyperlink r:id="rId5774" ref="B5875"/>
    <hyperlink r:id="rId5775" ref="B5876"/>
    <hyperlink r:id="rId5776" ref="B5877"/>
    <hyperlink r:id="rId5777" ref="B5878"/>
    <hyperlink r:id="rId5778" ref="B5879"/>
    <hyperlink r:id="rId5779" ref="B5880"/>
    <hyperlink r:id="rId5780" ref="B5881"/>
    <hyperlink r:id="rId5781" ref="B5882"/>
    <hyperlink r:id="rId5782" ref="B5883"/>
    <hyperlink r:id="rId5783" ref="B5884"/>
    <hyperlink r:id="rId5784" ref="B5885"/>
    <hyperlink r:id="rId5785" ref="B5886"/>
    <hyperlink r:id="rId5786" ref="B5887"/>
    <hyperlink r:id="rId5787" ref="B5888"/>
    <hyperlink r:id="rId5788" ref="B5889"/>
    <hyperlink r:id="rId5789" ref="B5890"/>
    <hyperlink r:id="rId5790" ref="B5891"/>
    <hyperlink r:id="rId5791" ref="B5892"/>
    <hyperlink r:id="rId5792" ref="B5893"/>
    <hyperlink r:id="rId5793" ref="B5894"/>
    <hyperlink r:id="rId5794" ref="B5895"/>
    <hyperlink r:id="rId5795" ref="B5896"/>
    <hyperlink r:id="rId5796" ref="B5897"/>
    <hyperlink r:id="rId5797" ref="B5898"/>
    <hyperlink r:id="rId5798" ref="B5899"/>
    <hyperlink r:id="rId5799" ref="B5900"/>
    <hyperlink r:id="rId5800" ref="B5901"/>
    <hyperlink r:id="rId5801" ref="B5902"/>
    <hyperlink r:id="rId5802" ref="B5903"/>
    <hyperlink r:id="rId5803" ref="B5904"/>
    <hyperlink r:id="rId5804" ref="B5905"/>
    <hyperlink r:id="rId5805" ref="B5906"/>
    <hyperlink r:id="rId5806" ref="B5907"/>
    <hyperlink r:id="rId5807" ref="B5908"/>
    <hyperlink r:id="rId5808" ref="B5909"/>
    <hyperlink r:id="rId5809" ref="B5910"/>
    <hyperlink r:id="rId5810" ref="B5911"/>
    <hyperlink r:id="rId5811" ref="B5912"/>
    <hyperlink r:id="rId5812" ref="B5913"/>
    <hyperlink r:id="rId5813" ref="B5914"/>
    <hyperlink r:id="rId5814" ref="B5915"/>
    <hyperlink r:id="rId5815" ref="B5916"/>
    <hyperlink r:id="rId5816" ref="B5917"/>
    <hyperlink r:id="rId5817" ref="B5918"/>
    <hyperlink r:id="rId5818" ref="B5919"/>
    <hyperlink r:id="rId5819" ref="B5920"/>
    <hyperlink r:id="rId5820" ref="B5921"/>
    <hyperlink r:id="rId5821" ref="B5922"/>
    <hyperlink r:id="rId5822" ref="B5923"/>
    <hyperlink r:id="rId5823" ref="B5924"/>
    <hyperlink r:id="rId5824" ref="B5925"/>
    <hyperlink r:id="rId5825" ref="B5926"/>
    <hyperlink r:id="rId5826" ref="B5927"/>
    <hyperlink r:id="rId5827" ref="B5928"/>
    <hyperlink r:id="rId5828" ref="B5929"/>
    <hyperlink r:id="rId5829" ref="B5930"/>
    <hyperlink r:id="rId5830" ref="B5931"/>
    <hyperlink r:id="rId5831" ref="B5932"/>
    <hyperlink r:id="rId5832" ref="B5933"/>
    <hyperlink r:id="rId5833" ref="B5934"/>
    <hyperlink r:id="rId5834" ref="B5935"/>
    <hyperlink r:id="rId5835" ref="B5936"/>
    <hyperlink r:id="rId5836" ref="B5937"/>
    <hyperlink r:id="rId5837" ref="B5938"/>
    <hyperlink r:id="rId5838" ref="B5939"/>
    <hyperlink r:id="rId5839" ref="B5940"/>
    <hyperlink r:id="rId5840" ref="B5941"/>
    <hyperlink r:id="rId5841" ref="B5942"/>
    <hyperlink r:id="rId5842" ref="B5943"/>
    <hyperlink r:id="rId5843" ref="B5944"/>
    <hyperlink r:id="rId5844" ref="B5945"/>
    <hyperlink r:id="rId5845" ref="B5946"/>
    <hyperlink r:id="rId5846" ref="B5947"/>
    <hyperlink r:id="rId5847" ref="B5948"/>
    <hyperlink r:id="rId5848" ref="B5949"/>
    <hyperlink r:id="rId5849" ref="B5950"/>
    <hyperlink r:id="rId5850" ref="B5951"/>
    <hyperlink r:id="rId5851" ref="B5952"/>
    <hyperlink r:id="rId5852" ref="B5953"/>
    <hyperlink r:id="rId5853" ref="B5954"/>
    <hyperlink r:id="rId5854" ref="B5955"/>
    <hyperlink r:id="rId5855" ref="B5956"/>
    <hyperlink r:id="rId5856" ref="B5957"/>
    <hyperlink r:id="rId5857" ref="B5958"/>
    <hyperlink r:id="rId5858" ref="B5959"/>
    <hyperlink r:id="rId5859" ref="B5960"/>
    <hyperlink r:id="rId5860" ref="B5961"/>
    <hyperlink r:id="rId5861" ref="B5962"/>
    <hyperlink r:id="rId5862" ref="B5963"/>
    <hyperlink r:id="rId5863" ref="B5964"/>
    <hyperlink r:id="rId5864" ref="B5965"/>
    <hyperlink r:id="rId5865" ref="B5966"/>
    <hyperlink r:id="rId5866" ref="B5967"/>
    <hyperlink r:id="rId5867" ref="B5968"/>
    <hyperlink r:id="rId5868" ref="B5969"/>
    <hyperlink r:id="rId5869" ref="B5970"/>
    <hyperlink r:id="rId5870" ref="B5971"/>
    <hyperlink r:id="rId5871" ref="B5972"/>
    <hyperlink r:id="rId5872" ref="B5973"/>
    <hyperlink r:id="rId5873" ref="B5974"/>
    <hyperlink r:id="rId5874" ref="B5975"/>
    <hyperlink r:id="rId5875" ref="B5976"/>
    <hyperlink r:id="rId5876" ref="B5977"/>
    <hyperlink r:id="rId5877" ref="B5978"/>
    <hyperlink r:id="rId5878" ref="B5979"/>
    <hyperlink r:id="rId5879" ref="B5980"/>
    <hyperlink r:id="rId5880" ref="B5981"/>
    <hyperlink r:id="rId5881" ref="B5982"/>
    <hyperlink r:id="rId5882" ref="B5983"/>
    <hyperlink r:id="rId5883" ref="B5984"/>
    <hyperlink r:id="rId5884" ref="B5985"/>
    <hyperlink r:id="rId5885" ref="B5986"/>
    <hyperlink r:id="rId5886" ref="B5987"/>
    <hyperlink r:id="rId5887" ref="B5988"/>
    <hyperlink r:id="rId5888" ref="B5989"/>
    <hyperlink r:id="rId5889" ref="B5990"/>
    <hyperlink r:id="rId5890" ref="B5991"/>
    <hyperlink r:id="rId5891" ref="B5992"/>
    <hyperlink r:id="rId5892" ref="B5993"/>
    <hyperlink r:id="rId5893" ref="B5994"/>
    <hyperlink r:id="rId5894" ref="B5995"/>
    <hyperlink r:id="rId5895" ref="B5996"/>
    <hyperlink r:id="rId5896" ref="B5997"/>
    <hyperlink r:id="rId5897" ref="B5998"/>
    <hyperlink r:id="rId5898" ref="B5999"/>
    <hyperlink r:id="rId5899" ref="B6000"/>
    <hyperlink r:id="rId5900" ref="B6001"/>
    <hyperlink r:id="rId5901" ref="B6002"/>
    <hyperlink r:id="rId5902" ref="B6003"/>
    <hyperlink r:id="rId5903" ref="B6004"/>
    <hyperlink r:id="rId5904" ref="B6005"/>
    <hyperlink r:id="rId5905" ref="B6006"/>
    <hyperlink r:id="rId5906" ref="B6007"/>
    <hyperlink r:id="rId5907" ref="B6008"/>
    <hyperlink r:id="rId5908" ref="B6009"/>
    <hyperlink r:id="rId5909" ref="B6010"/>
    <hyperlink r:id="rId5910" ref="B6011"/>
    <hyperlink r:id="rId5911" ref="B6012"/>
    <hyperlink r:id="rId5912" ref="B6013"/>
    <hyperlink r:id="rId5913" ref="B6014"/>
    <hyperlink r:id="rId5914" ref="B6015"/>
    <hyperlink r:id="rId5915" ref="B6016"/>
    <hyperlink r:id="rId5916" ref="B6017"/>
    <hyperlink r:id="rId5917" ref="B6018"/>
    <hyperlink r:id="rId5918" ref="B6019"/>
    <hyperlink r:id="rId5919" ref="B6020"/>
    <hyperlink r:id="rId5920" ref="B6021"/>
    <hyperlink r:id="rId5921" ref="B6022"/>
    <hyperlink r:id="rId5922" ref="B6023"/>
    <hyperlink r:id="rId5923" ref="B6024"/>
    <hyperlink r:id="rId5924" ref="B6025"/>
    <hyperlink r:id="rId5925" ref="B6026"/>
    <hyperlink r:id="rId5926" ref="B6027"/>
    <hyperlink r:id="rId5927" ref="B6028"/>
    <hyperlink r:id="rId5928" ref="B6029"/>
    <hyperlink r:id="rId5929" ref="B6030"/>
    <hyperlink r:id="rId5930" ref="B6031"/>
    <hyperlink r:id="rId5931" ref="B6032"/>
    <hyperlink r:id="rId5932" ref="B6033"/>
    <hyperlink r:id="rId5933" ref="B6034"/>
    <hyperlink r:id="rId5934" ref="B6035"/>
    <hyperlink r:id="rId5935" ref="B6036"/>
    <hyperlink r:id="rId5936" ref="B6037"/>
    <hyperlink r:id="rId5937" ref="B6038"/>
    <hyperlink r:id="rId5938" ref="B6039"/>
    <hyperlink r:id="rId5939" ref="B6040"/>
    <hyperlink r:id="rId5940" ref="B6041"/>
    <hyperlink r:id="rId5941" ref="B6042"/>
    <hyperlink r:id="rId5942" ref="B6043"/>
    <hyperlink r:id="rId5943" ref="B6044"/>
    <hyperlink r:id="rId5944" ref="B6045"/>
    <hyperlink r:id="rId5945" ref="B6046"/>
    <hyperlink r:id="rId5946" ref="B6047"/>
    <hyperlink r:id="rId5947" ref="B6048"/>
    <hyperlink r:id="rId5948" ref="B6049"/>
    <hyperlink r:id="rId5949" ref="B6050"/>
    <hyperlink r:id="rId5950" ref="B6051"/>
    <hyperlink r:id="rId5951" ref="B6052"/>
    <hyperlink r:id="rId5952" ref="B6053"/>
    <hyperlink r:id="rId5953" ref="B6054"/>
    <hyperlink r:id="rId5954" ref="B6055"/>
    <hyperlink r:id="rId5955" ref="B6056"/>
    <hyperlink r:id="rId5956" ref="B6057"/>
    <hyperlink r:id="rId5957" ref="B6058"/>
    <hyperlink r:id="rId5958" ref="B6059"/>
    <hyperlink r:id="rId5959" ref="B6060"/>
    <hyperlink r:id="rId5960" ref="B6061"/>
    <hyperlink r:id="rId5961" ref="B6062"/>
    <hyperlink r:id="rId5962" ref="B6063"/>
    <hyperlink r:id="rId5963" ref="B6064"/>
    <hyperlink r:id="rId5964" ref="B6065"/>
    <hyperlink r:id="rId5965" ref="B6066"/>
    <hyperlink r:id="rId5966" ref="B6067"/>
    <hyperlink r:id="rId5967" ref="B6068"/>
    <hyperlink r:id="rId5968" ref="B6069"/>
    <hyperlink r:id="rId5969" ref="B6070"/>
    <hyperlink r:id="rId5970" ref="B6071"/>
    <hyperlink r:id="rId5971" ref="B6072"/>
    <hyperlink r:id="rId5972" ref="B6073"/>
    <hyperlink r:id="rId5973" ref="B6074"/>
    <hyperlink r:id="rId5974" ref="B6075"/>
    <hyperlink r:id="rId5975" ref="B6076"/>
    <hyperlink r:id="rId5976" ref="B6077"/>
    <hyperlink r:id="rId5977" ref="B6078"/>
    <hyperlink r:id="rId5978" ref="B6079"/>
    <hyperlink r:id="rId5979" ref="B6080"/>
    <hyperlink r:id="rId5980" ref="B6081"/>
    <hyperlink r:id="rId5981" ref="B6082"/>
    <hyperlink r:id="rId5982" ref="B6083"/>
    <hyperlink r:id="rId5983" ref="B6084"/>
    <hyperlink r:id="rId5984" ref="B6085"/>
    <hyperlink r:id="rId5985" ref="B6086"/>
    <hyperlink r:id="rId5986" ref="B6087"/>
    <hyperlink r:id="rId5987" ref="B6088"/>
    <hyperlink r:id="rId5988" ref="B6089"/>
    <hyperlink r:id="rId5989" ref="B6090"/>
    <hyperlink r:id="rId5990" ref="B6091"/>
    <hyperlink r:id="rId5991" ref="B6092"/>
    <hyperlink r:id="rId5992" ref="B6093"/>
    <hyperlink r:id="rId5993" ref="B6094"/>
    <hyperlink r:id="rId5994" ref="B6095"/>
    <hyperlink r:id="rId5995" ref="B6096"/>
    <hyperlink r:id="rId5996" ref="B6097"/>
    <hyperlink r:id="rId5997" ref="B6098"/>
    <hyperlink r:id="rId5998" ref="B6099"/>
    <hyperlink r:id="rId5999" ref="B6100"/>
    <hyperlink r:id="rId6000" ref="B6101"/>
    <hyperlink r:id="rId6001" ref="B6102"/>
    <hyperlink r:id="rId6002" ref="B6103"/>
    <hyperlink r:id="rId6003" ref="B6104"/>
    <hyperlink r:id="rId6004" ref="B6105"/>
    <hyperlink r:id="rId6005" ref="B6106"/>
    <hyperlink r:id="rId6006" ref="B6107"/>
    <hyperlink r:id="rId6007" ref="B6108"/>
    <hyperlink r:id="rId6008" ref="B6109"/>
    <hyperlink r:id="rId6009" ref="B6110"/>
    <hyperlink r:id="rId6010" ref="B6111"/>
    <hyperlink r:id="rId6011" ref="B6112"/>
    <hyperlink r:id="rId6012" ref="B6113"/>
    <hyperlink r:id="rId6013" ref="B6114"/>
    <hyperlink r:id="rId6014" ref="B6115"/>
    <hyperlink r:id="rId6015" ref="B6116"/>
    <hyperlink r:id="rId6016" ref="B6117"/>
    <hyperlink r:id="rId6017" ref="B6118"/>
    <hyperlink r:id="rId6018" ref="B6119"/>
    <hyperlink r:id="rId6019" ref="B6120"/>
    <hyperlink r:id="rId6020" ref="B6121"/>
    <hyperlink r:id="rId6021" ref="B6122"/>
    <hyperlink r:id="rId6022" ref="B6123"/>
    <hyperlink r:id="rId6023" ref="B6124"/>
    <hyperlink r:id="rId6024" ref="B6125"/>
    <hyperlink r:id="rId6025" ref="B6126"/>
    <hyperlink r:id="rId6026" ref="B6127"/>
    <hyperlink r:id="rId6027" ref="B6128"/>
    <hyperlink r:id="rId6028" ref="B6129"/>
    <hyperlink r:id="rId6029" ref="B6130"/>
    <hyperlink r:id="rId6030" ref="B6131"/>
    <hyperlink r:id="rId6031" ref="B6132"/>
    <hyperlink r:id="rId6032" ref="B6133"/>
    <hyperlink r:id="rId6033" ref="B6134"/>
    <hyperlink r:id="rId6034" ref="B6135"/>
    <hyperlink r:id="rId6035" ref="B6136"/>
    <hyperlink r:id="rId6036" ref="B6137"/>
    <hyperlink r:id="rId6037" ref="B6138"/>
    <hyperlink r:id="rId6038" ref="B6139"/>
    <hyperlink r:id="rId6039" ref="B6140"/>
    <hyperlink r:id="rId6040" ref="B6141"/>
    <hyperlink r:id="rId6041" ref="B6142"/>
    <hyperlink r:id="rId6042" ref="B6143"/>
    <hyperlink r:id="rId6043" ref="B6144"/>
    <hyperlink r:id="rId6044" ref="B6145"/>
    <hyperlink r:id="rId6045" ref="B6146"/>
    <hyperlink r:id="rId6046" ref="B6147"/>
    <hyperlink r:id="rId6047" ref="B6148"/>
    <hyperlink r:id="rId6048" ref="B6149"/>
    <hyperlink r:id="rId6049" ref="B6150"/>
    <hyperlink r:id="rId6050" ref="B6151"/>
    <hyperlink r:id="rId6051" ref="B6152"/>
    <hyperlink r:id="rId6052" ref="B6153"/>
    <hyperlink r:id="rId6053" ref="B6154"/>
    <hyperlink r:id="rId6054" ref="B6155"/>
    <hyperlink r:id="rId6055" ref="B6156"/>
    <hyperlink r:id="rId6056" ref="B6157"/>
    <hyperlink r:id="rId6057" ref="B6158"/>
    <hyperlink r:id="rId6058" ref="B6159"/>
    <hyperlink r:id="rId6059" ref="B6160"/>
    <hyperlink r:id="rId6060" ref="B6161"/>
    <hyperlink r:id="rId6061" ref="B6162"/>
    <hyperlink r:id="rId6062" ref="B6163"/>
    <hyperlink r:id="rId6063" ref="B6164"/>
    <hyperlink r:id="rId6064" ref="B6165"/>
    <hyperlink r:id="rId6065" ref="B6166"/>
    <hyperlink r:id="rId6066" ref="B6167"/>
    <hyperlink r:id="rId6067" ref="B6168"/>
    <hyperlink r:id="rId6068" ref="B6169"/>
    <hyperlink r:id="rId6069" ref="B6170"/>
    <hyperlink r:id="rId6070" ref="B6171"/>
    <hyperlink r:id="rId6071" ref="B6172"/>
    <hyperlink r:id="rId6072" ref="B6173"/>
    <hyperlink r:id="rId6073" ref="B6174"/>
    <hyperlink r:id="rId6074" ref="B6175"/>
    <hyperlink r:id="rId6075" ref="B6176"/>
    <hyperlink r:id="rId6076" ref="B6177"/>
    <hyperlink r:id="rId6077" ref="B6178"/>
    <hyperlink r:id="rId6078" ref="B6179"/>
    <hyperlink r:id="rId6079" ref="B6180"/>
    <hyperlink r:id="rId6080" ref="B6181"/>
    <hyperlink r:id="rId6081" ref="B6182"/>
    <hyperlink r:id="rId6082" ref="B6183"/>
    <hyperlink r:id="rId6083" ref="B6184"/>
    <hyperlink r:id="rId6084" ref="B6185"/>
    <hyperlink r:id="rId6085" ref="B6186"/>
    <hyperlink r:id="rId6086" ref="B6187"/>
    <hyperlink r:id="rId6087" ref="B6188"/>
    <hyperlink r:id="rId6088" ref="B6189"/>
    <hyperlink r:id="rId6089" ref="B6190"/>
    <hyperlink r:id="rId6090" ref="B6191"/>
    <hyperlink r:id="rId6091" ref="B6192"/>
    <hyperlink r:id="rId6092" ref="B6193"/>
    <hyperlink r:id="rId6093" ref="B6194"/>
    <hyperlink r:id="rId6094" ref="B6195"/>
    <hyperlink r:id="rId6095" ref="B6196"/>
    <hyperlink r:id="rId6096" ref="B6197"/>
    <hyperlink r:id="rId6097" ref="B6198"/>
    <hyperlink r:id="rId6098" ref="B6199"/>
    <hyperlink r:id="rId6099" ref="B6200"/>
    <hyperlink r:id="rId6100" ref="B6201"/>
    <hyperlink r:id="rId6101" ref="B6202"/>
    <hyperlink r:id="rId6102" ref="B6203"/>
    <hyperlink r:id="rId6103" ref="B6204"/>
    <hyperlink r:id="rId6104" ref="B6205"/>
    <hyperlink r:id="rId6105" ref="B6206"/>
    <hyperlink r:id="rId6106" ref="B6207"/>
    <hyperlink r:id="rId6107" ref="B6208"/>
    <hyperlink r:id="rId6108" ref="B6209"/>
    <hyperlink r:id="rId6109" ref="B6210"/>
    <hyperlink r:id="rId6110" ref="B6211"/>
    <hyperlink r:id="rId6111" ref="B6212"/>
    <hyperlink r:id="rId6112" ref="B6213"/>
    <hyperlink r:id="rId6113" ref="B6214"/>
    <hyperlink r:id="rId6114" ref="B6215"/>
    <hyperlink r:id="rId6115" ref="B6216"/>
    <hyperlink r:id="rId6116" ref="B6217"/>
    <hyperlink r:id="rId6117" ref="B6218"/>
    <hyperlink r:id="rId6118" ref="B6219"/>
    <hyperlink r:id="rId6119" ref="B6220"/>
    <hyperlink r:id="rId6120" ref="B6221"/>
    <hyperlink r:id="rId6121" ref="B6222"/>
    <hyperlink r:id="rId6122" ref="B6223"/>
    <hyperlink r:id="rId6123" ref="B6224"/>
    <hyperlink r:id="rId6124" ref="B6225"/>
    <hyperlink r:id="rId6125" ref="B6226"/>
    <hyperlink r:id="rId6126" ref="B6227"/>
    <hyperlink r:id="rId6127" ref="B6228"/>
    <hyperlink r:id="rId6128" ref="B6229"/>
    <hyperlink r:id="rId6129" ref="B6230"/>
    <hyperlink r:id="rId6130" ref="B6231"/>
    <hyperlink r:id="rId6131" ref="B6232"/>
    <hyperlink r:id="rId6132" ref="B6233"/>
    <hyperlink r:id="rId6133" ref="B6234"/>
    <hyperlink r:id="rId6134" ref="B6235"/>
    <hyperlink r:id="rId6135" ref="B6236"/>
    <hyperlink r:id="rId6136" ref="B6237"/>
    <hyperlink r:id="rId6137" ref="B6238"/>
    <hyperlink r:id="rId6138" ref="B6239"/>
    <hyperlink r:id="rId6139" ref="B6240"/>
    <hyperlink r:id="rId6140" ref="B6241"/>
    <hyperlink r:id="rId6141" ref="B6242"/>
    <hyperlink r:id="rId6142" ref="B6243"/>
    <hyperlink r:id="rId6143" ref="B6244"/>
    <hyperlink r:id="rId6144" ref="B6245"/>
    <hyperlink r:id="rId6145" ref="B6246"/>
    <hyperlink r:id="rId6146" ref="B6247"/>
    <hyperlink r:id="rId6147" ref="B6248"/>
    <hyperlink r:id="rId6148" ref="B6249"/>
    <hyperlink r:id="rId6149" ref="B6250"/>
    <hyperlink r:id="rId6150" ref="B6251"/>
    <hyperlink r:id="rId6151" ref="B6252"/>
    <hyperlink r:id="rId6152" ref="B6253"/>
    <hyperlink r:id="rId6153" ref="B6254"/>
    <hyperlink r:id="rId6154" ref="B6255"/>
    <hyperlink r:id="rId6155" ref="B6256"/>
    <hyperlink r:id="rId6156" ref="B6257"/>
    <hyperlink r:id="rId6157" ref="B6258"/>
    <hyperlink r:id="rId6158" ref="B6259"/>
    <hyperlink r:id="rId6159" ref="B6260"/>
    <hyperlink r:id="rId6160" ref="B6261"/>
    <hyperlink r:id="rId6161" ref="B6262"/>
    <hyperlink r:id="rId6162" ref="B6263"/>
    <hyperlink r:id="rId6163" ref="B6264"/>
    <hyperlink r:id="rId6164" ref="B6265"/>
    <hyperlink r:id="rId6165" ref="B6266"/>
    <hyperlink r:id="rId6166" ref="B6267"/>
    <hyperlink r:id="rId6167" ref="B6268"/>
    <hyperlink r:id="rId6168" ref="B6269"/>
    <hyperlink r:id="rId6169" ref="B6270"/>
    <hyperlink r:id="rId6170" ref="B6271"/>
    <hyperlink r:id="rId6171" ref="B6272"/>
    <hyperlink r:id="rId6172" ref="B6273"/>
    <hyperlink r:id="rId6173" ref="B6274"/>
    <hyperlink r:id="rId6174" ref="B6275"/>
    <hyperlink r:id="rId6175" ref="B6276"/>
    <hyperlink r:id="rId6176" ref="B6277"/>
    <hyperlink r:id="rId6177" ref="B6278"/>
    <hyperlink r:id="rId6178" ref="B6279"/>
    <hyperlink r:id="rId6179" ref="B6280"/>
    <hyperlink r:id="rId6180" ref="B6281"/>
    <hyperlink r:id="rId6181" ref="B6282"/>
    <hyperlink r:id="rId6182" ref="B6283"/>
    <hyperlink r:id="rId6183" ref="B6284"/>
    <hyperlink r:id="rId6184" ref="B6285"/>
    <hyperlink r:id="rId6185" ref="B6286"/>
    <hyperlink r:id="rId6186" ref="B6287"/>
    <hyperlink r:id="rId6187" ref="B6288"/>
    <hyperlink r:id="rId6188" ref="B6289"/>
    <hyperlink r:id="rId6189" ref="B6290"/>
    <hyperlink r:id="rId6190" ref="B6291"/>
    <hyperlink r:id="rId6191" ref="B6292"/>
    <hyperlink r:id="rId6192" ref="B6293"/>
    <hyperlink r:id="rId6193" ref="B6294"/>
    <hyperlink r:id="rId6194" ref="B6295"/>
    <hyperlink r:id="rId6195" ref="B6296"/>
    <hyperlink r:id="rId6196" ref="B6297"/>
    <hyperlink r:id="rId6197" ref="B6298"/>
    <hyperlink r:id="rId6198" ref="B6299"/>
    <hyperlink r:id="rId6199" ref="B6300"/>
    <hyperlink r:id="rId6200" ref="B6301"/>
    <hyperlink r:id="rId6201" ref="B6302"/>
    <hyperlink r:id="rId6202" ref="B6303"/>
    <hyperlink r:id="rId6203" ref="B6304"/>
    <hyperlink r:id="rId6204" ref="B6305"/>
    <hyperlink r:id="rId6205" ref="B6306"/>
    <hyperlink r:id="rId6206" ref="B6307"/>
    <hyperlink r:id="rId6207" ref="B6308"/>
    <hyperlink r:id="rId6208" ref="B6309"/>
    <hyperlink r:id="rId6209" ref="B6310"/>
    <hyperlink r:id="rId6210" ref="B6311"/>
    <hyperlink r:id="rId6211" ref="B6312"/>
    <hyperlink r:id="rId6212" ref="B6313"/>
    <hyperlink r:id="rId6213" ref="B6314"/>
    <hyperlink r:id="rId6214" ref="B6315"/>
    <hyperlink r:id="rId6215" ref="B6316"/>
    <hyperlink r:id="rId6216" ref="B6317"/>
    <hyperlink r:id="rId6217" ref="B6318"/>
    <hyperlink r:id="rId6218" ref="B6319"/>
    <hyperlink r:id="rId6219" ref="B6320"/>
    <hyperlink r:id="rId6220" ref="B6321"/>
    <hyperlink r:id="rId6221" ref="B6322"/>
    <hyperlink r:id="rId6222" ref="B6323"/>
    <hyperlink r:id="rId6223" ref="B6324"/>
    <hyperlink r:id="rId6224" ref="B6325"/>
    <hyperlink r:id="rId6225" ref="B6326"/>
    <hyperlink r:id="rId6226" ref="B6327"/>
    <hyperlink r:id="rId6227" ref="B6328"/>
    <hyperlink r:id="rId6228" ref="B6329"/>
    <hyperlink r:id="rId6229" ref="B6330"/>
    <hyperlink r:id="rId6230" ref="B6331"/>
    <hyperlink r:id="rId6231" ref="B6332"/>
    <hyperlink r:id="rId6232" ref="B6333"/>
    <hyperlink r:id="rId6233" ref="B6334"/>
    <hyperlink r:id="rId6234" ref="B6335"/>
    <hyperlink r:id="rId6235" ref="B6336"/>
    <hyperlink r:id="rId6236" ref="B6337"/>
    <hyperlink r:id="rId6237" ref="B6338"/>
    <hyperlink r:id="rId6238" ref="B6339"/>
    <hyperlink r:id="rId6239" ref="B6340"/>
    <hyperlink r:id="rId6240" ref="B6341"/>
    <hyperlink r:id="rId6241" ref="B6342"/>
    <hyperlink r:id="rId6242" ref="B6343"/>
    <hyperlink r:id="rId6243" ref="B6344"/>
    <hyperlink r:id="rId6244" ref="B6345"/>
    <hyperlink r:id="rId6245" ref="B6346"/>
    <hyperlink r:id="rId6246" ref="B6347"/>
    <hyperlink r:id="rId6247" ref="B6348"/>
    <hyperlink r:id="rId6248" ref="B6349"/>
    <hyperlink r:id="rId6249" ref="B6350"/>
    <hyperlink r:id="rId6250" ref="B6351"/>
    <hyperlink r:id="rId6251" ref="B6352"/>
    <hyperlink r:id="rId6252" ref="B6353"/>
    <hyperlink r:id="rId6253" ref="B6354"/>
    <hyperlink r:id="rId6254" ref="B6355"/>
    <hyperlink r:id="rId6255" ref="B6356"/>
    <hyperlink r:id="rId6256" ref="B6357"/>
    <hyperlink r:id="rId6257" ref="B6358"/>
    <hyperlink r:id="rId6258" ref="B6359"/>
    <hyperlink r:id="rId6259" ref="B6360"/>
    <hyperlink r:id="rId6260" ref="B6361"/>
    <hyperlink r:id="rId6261" ref="B6362"/>
    <hyperlink r:id="rId6262" ref="B6363"/>
    <hyperlink r:id="rId6263" ref="B6364"/>
    <hyperlink r:id="rId6264" ref="B6365"/>
    <hyperlink r:id="rId6265" ref="B6366"/>
    <hyperlink r:id="rId6266" ref="B6367"/>
    <hyperlink r:id="rId6267" ref="B6368"/>
    <hyperlink r:id="rId6268" ref="B6369"/>
    <hyperlink r:id="rId6269" ref="B6370"/>
    <hyperlink r:id="rId6270" ref="B6371"/>
    <hyperlink r:id="rId6271" ref="B6372"/>
    <hyperlink r:id="rId6272" ref="B6373"/>
    <hyperlink r:id="rId6273" ref="B6374"/>
    <hyperlink r:id="rId6274" ref="B6375"/>
    <hyperlink r:id="rId6275" ref="B6376"/>
    <hyperlink r:id="rId6276" ref="B6377"/>
    <hyperlink r:id="rId6277" ref="B6378"/>
    <hyperlink r:id="rId6278" ref="B6379"/>
    <hyperlink r:id="rId6279" ref="B6380"/>
    <hyperlink r:id="rId6280" ref="B6381"/>
    <hyperlink r:id="rId6281" ref="B6382"/>
    <hyperlink r:id="rId6282" ref="B6383"/>
    <hyperlink r:id="rId6283" ref="B6384"/>
    <hyperlink r:id="rId6284" ref="B6385"/>
    <hyperlink r:id="rId6285" ref="B6386"/>
    <hyperlink r:id="rId6286" ref="B6387"/>
    <hyperlink r:id="rId6287" ref="B6388"/>
    <hyperlink r:id="rId6288" ref="B6389"/>
    <hyperlink r:id="rId6289" ref="B6390"/>
    <hyperlink r:id="rId6290" ref="B6391"/>
    <hyperlink r:id="rId6291" ref="B6392"/>
    <hyperlink r:id="rId6292" ref="B6393"/>
    <hyperlink r:id="rId6293" ref="B6394"/>
    <hyperlink r:id="rId6294" ref="B6395"/>
    <hyperlink r:id="rId6295" ref="B6396"/>
    <hyperlink r:id="rId6296" ref="B6397"/>
    <hyperlink r:id="rId6297" ref="B6398"/>
    <hyperlink r:id="rId6298" ref="B6399"/>
    <hyperlink r:id="rId6299" ref="B6400"/>
    <hyperlink r:id="rId6300" ref="B6401"/>
    <hyperlink r:id="rId6301" ref="B6402"/>
    <hyperlink r:id="rId6302" ref="B6403"/>
    <hyperlink r:id="rId6303" ref="B6404"/>
    <hyperlink r:id="rId6304" ref="B6405"/>
    <hyperlink r:id="rId6305" ref="B6406"/>
    <hyperlink r:id="rId6306" ref="B6407"/>
    <hyperlink r:id="rId6307" ref="B6408"/>
    <hyperlink r:id="rId6308" ref="B6409"/>
    <hyperlink r:id="rId6309" ref="B6410"/>
    <hyperlink r:id="rId6310" ref="B6411"/>
    <hyperlink r:id="rId6311" ref="B6412"/>
    <hyperlink r:id="rId6312" ref="B6413"/>
    <hyperlink r:id="rId6313" ref="B6414"/>
    <hyperlink r:id="rId6314" ref="B6415"/>
    <hyperlink r:id="rId6315" ref="B6416"/>
    <hyperlink r:id="rId6316" ref="B6417"/>
    <hyperlink r:id="rId6317" ref="B6418"/>
    <hyperlink r:id="rId6318" ref="B6419"/>
    <hyperlink r:id="rId6319" ref="B6420"/>
    <hyperlink r:id="rId6320" ref="B6421"/>
    <hyperlink r:id="rId6321" ref="B6422"/>
    <hyperlink r:id="rId6322" ref="B6423"/>
    <hyperlink r:id="rId6323" ref="B6424"/>
    <hyperlink r:id="rId6324" ref="B6425"/>
    <hyperlink r:id="rId6325" ref="B6426"/>
    <hyperlink r:id="rId6326" ref="B6427"/>
    <hyperlink r:id="rId6327" ref="B6428"/>
    <hyperlink r:id="rId6328" ref="B6429"/>
    <hyperlink r:id="rId6329" ref="B6430"/>
    <hyperlink r:id="rId6330" ref="B6431"/>
    <hyperlink r:id="rId6331" ref="B6432"/>
    <hyperlink r:id="rId6332" ref="B6433"/>
    <hyperlink r:id="rId6333" ref="B6434"/>
    <hyperlink r:id="rId6334" ref="B6435"/>
    <hyperlink r:id="rId6335" ref="B6436"/>
    <hyperlink r:id="rId6336" ref="B6437"/>
    <hyperlink r:id="rId6337" ref="B6438"/>
    <hyperlink r:id="rId6338" ref="B6439"/>
    <hyperlink r:id="rId6339" ref="B6440"/>
    <hyperlink r:id="rId6340" ref="B6441"/>
    <hyperlink r:id="rId6341" ref="B6442"/>
    <hyperlink r:id="rId6342" ref="B6443"/>
    <hyperlink r:id="rId6343" ref="B6444"/>
    <hyperlink r:id="rId6344" ref="B6445"/>
    <hyperlink r:id="rId6345" ref="B6446"/>
    <hyperlink r:id="rId6346" ref="B6447"/>
    <hyperlink r:id="rId6347" ref="B6448"/>
    <hyperlink r:id="rId6348" ref="B6449"/>
    <hyperlink r:id="rId6349" ref="B6450"/>
    <hyperlink r:id="rId6350" ref="B6451"/>
    <hyperlink r:id="rId6351" ref="B6452"/>
    <hyperlink r:id="rId6352" ref="B6453"/>
    <hyperlink r:id="rId6353" ref="B6454"/>
    <hyperlink r:id="rId6354" ref="B6455"/>
    <hyperlink r:id="rId6355" ref="B6456"/>
    <hyperlink r:id="rId6356" ref="B6457"/>
    <hyperlink r:id="rId6357" ref="B6458"/>
    <hyperlink r:id="rId6358" ref="B6459"/>
    <hyperlink r:id="rId6359" ref="B6460"/>
    <hyperlink r:id="rId6360" ref="B6461"/>
    <hyperlink r:id="rId6361" ref="B6462"/>
    <hyperlink r:id="rId6362" ref="B6463"/>
    <hyperlink r:id="rId6363" ref="B6464"/>
    <hyperlink r:id="rId6364" ref="B6465"/>
    <hyperlink r:id="rId6365" ref="B6466"/>
    <hyperlink r:id="rId6366" ref="B6467"/>
    <hyperlink r:id="rId6367" ref="B6468"/>
    <hyperlink r:id="rId6368" ref="B6469"/>
    <hyperlink r:id="rId6369" ref="B6470"/>
    <hyperlink r:id="rId6370" ref="B6471"/>
    <hyperlink r:id="rId6371" ref="B6472"/>
    <hyperlink r:id="rId6372" ref="B6473"/>
    <hyperlink r:id="rId6373" ref="B6474"/>
    <hyperlink r:id="rId6374" ref="B6475"/>
    <hyperlink r:id="rId6375" ref="B6476"/>
    <hyperlink r:id="rId6376" ref="B6477"/>
    <hyperlink r:id="rId6377" ref="B6478"/>
    <hyperlink r:id="rId6378" ref="B6479"/>
    <hyperlink r:id="rId6379" ref="B6480"/>
    <hyperlink r:id="rId6380" ref="B6481"/>
    <hyperlink r:id="rId6381" ref="B6482"/>
    <hyperlink r:id="rId6382" ref="B6483"/>
    <hyperlink r:id="rId6383" ref="B6484"/>
    <hyperlink r:id="rId6384" ref="B6485"/>
    <hyperlink r:id="rId6385" ref="B6486"/>
    <hyperlink r:id="rId6386" ref="B6487"/>
    <hyperlink r:id="rId6387" ref="B6488"/>
    <hyperlink r:id="rId6388" ref="B6489"/>
    <hyperlink r:id="rId6389" ref="B6490"/>
    <hyperlink r:id="rId6390" ref="B6491"/>
    <hyperlink r:id="rId6391" ref="B6492"/>
    <hyperlink r:id="rId6392" ref="B6493"/>
    <hyperlink r:id="rId6393" ref="B6494"/>
    <hyperlink r:id="rId6394" ref="B6495"/>
    <hyperlink r:id="rId6395" ref="B6496"/>
    <hyperlink r:id="rId6396" ref="B6497"/>
    <hyperlink r:id="rId6397" ref="B6498"/>
    <hyperlink r:id="rId6398" ref="B6499"/>
    <hyperlink r:id="rId6399" ref="B6500"/>
    <hyperlink r:id="rId6400" ref="B6501"/>
    <hyperlink r:id="rId6401" ref="B6502"/>
    <hyperlink r:id="rId6402" ref="B6503"/>
    <hyperlink r:id="rId6403" ref="B6504"/>
    <hyperlink r:id="rId6404" ref="B6505"/>
    <hyperlink r:id="rId6405" ref="B6506"/>
    <hyperlink r:id="rId6406" ref="B6507"/>
    <hyperlink r:id="rId6407" ref="B6508"/>
    <hyperlink r:id="rId6408" ref="B6509"/>
    <hyperlink r:id="rId6409" ref="B6510"/>
    <hyperlink r:id="rId6410" ref="B6511"/>
    <hyperlink r:id="rId6411" ref="B6512"/>
    <hyperlink r:id="rId6412" ref="B6513"/>
    <hyperlink r:id="rId6413" ref="B6514"/>
    <hyperlink r:id="rId6414" ref="B6515"/>
    <hyperlink r:id="rId6415" ref="B6516"/>
    <hyperlink r:id="rId6416" ref="B6517"/>
    <hyperlink r:id="rId6417" ref="B6518"/>
    <hyperlink r:id="rId6418" ref="B6519"/>
    <hyperlink r:id="rId6419" ref="B6520"/>
    <hyperlink r:id="rId6420" ref="B6521"/>
    <hyperlink r:id="rId6421" ref="B6522"/>
    <hyperlink r:id="rId6422" ref="B6523"/>
    <hyperlink r:id="rId6423" ref="B6524"/>
    <hyperlink r:id="rId6424" ref="B6525"/>
    <hyperlink r:id="rId6425" ref="B6526"/>
    <hyperlink r:id="rId6426" ref="B6527"/>
    <hyperlink r:id="rId6427" ref="B6528"/>
    <hyperlink r:id="rId6428" ref="B6529"/>
    <hyperlink r:id="rId6429" ref="B6530"/>
    <hyperlink r:id="rId6430" ref="B6531"/>
    <hyperlink r:id="rId6431" ref="B6532"/>
    <hyperlink r:id="rId6432" ref="B6533"/>
    <hyperlink r:id="rId6433" ref="B6534"/>
    <hyperlink r:id="rId6434" ref="B6535"/>
    <hyperlink r:id="rId6435" ref="B6536"/>
    <hyperlink r:id="rId6436" ref="B6537"/>
    <hyperlink r:id="rId6437" ref="B6538"/>
    <hyperlink r:id="rId6438" ref="B6539"/>
    <hyperlink r:id="rId6439" ref="B6540"/>
    <hyperlink r:id="rId6440" ref="B6541"/>
    <hyperlink r:id="rId6441" ref="B6542"/>
    <hyperlink r:id="rId6442" ref="B6543"/>
    <hyperlink r:id="rId6443" ref="B6544"/>
    <hyperlink r:id="rId6444" ref="B6545"/>
    <hyperlink r:id="rId6445" ref="B6546"/>
    <hyperlink r:id="rId6446" ref="B6547"/>
    <hyperlink r:id="rId6447" ref="B6548"/>
    <hyperlink r:id="rId6448" ref="B6549"/>
    <hyperlink r:id="rId6449" ref="B6550"/>
    <hyperlink r:id="rId6450" ref="B6551"/>
    <hyperlink r:id="rId6451" ref="B6552"/>
    <hyperlink r:id="rId6452" ref="B6553"/>
    <hyperlink r:id="rId6453" ref="B6554"/>
    <hyperlink r:id="rId6454" ref="B6555"/>
    <hyperlink r:id="rId6455" ref="B6556"/>
    <hyperlink r:id="rId6456" ref="B6557"/>
    <hyperlink r:id="rId6457" ref="B6558"/>
    <hyperlink r:id="rId6458" ref="B6559"/>
    <hyperlink r:id="rId6459" ref="B6560"/>
    <hyperlink r:id="rId6460" ref="B6561"/>
    <hyperlink r:id="rId6461" ref="B6562"/>
    <hyperlink r:id="rId6462" ref="B6563"/>
    <hyperlink r:id="rId6463" ref="B6564"/>
    <hyperlink r:id="rId6464" ref="B6565"/>
    <hyperlink r:id="rId6465" ref="B6566"/>
    <hyperlink r:id="rId6466" ref="B6567"/>
    <hyperlink r:id="rId6467" ref="B6568"/>
    <hyperlink r:id="rId6468" ref="B6569"/>
    <hyperlink r:id="rId6469" ref="B6570"/>
    <hyperlink r:id="rId6470" ref="B6571"/>
    <hyperlink r:id="rId6471" ref="B6572"/>
    <hyperlink r:id="rId6472" ref="B6573"/>
    <hyperlink r:id="rId6473" ref="B6574"/>
    <hyperlink r:id="rId6474" ref="B6575"/>
    <hyperlink r:id="rId6475" ref="B6576"/>
    <hyperlink r:id="rId6476" ref="B6577"/>
    <hyperlink r:id="rId6477" ref="B6578"/>
    <hyperlink r:id="rId6478" ref="B6579"/>
    <hyperlink r:id="rId6479" ref="B6580"/>
    <hyperlink r:id="rId6480" ref="B6581"/>
    <hyperlink r:id="rId6481" ref="B6582"/>
    <hyperlink r:id="rId6482" ref="B6583"/>
    <hyperlink r:id="rId6483" ref="B6584"/>
    <hyperlink r:id="rId6484" ref="B6585"/>
    <hyperlink r:id="rId6485" ref="B6586"/>
    <hyperlink r:id="rId6486" ref="B6587"/>
    <hyperlink r:id="rId6487" ref="B6588"/>
    <hyperlink r:id="rId6488" ref="B6589"/>
    <hyperlink r:id="rId6489" ref="B6590"/>
    <hyperlink r:id="rId6490" ref="B6591"/>
    <hyperlink r:id="rId6491" ref="B6592"/>
    <hyperlink r:id="rId6492" ref="B6593"/>
    <hyperlink r:id="rId6493" ref="B6594"/>
    <hyperlink r:id="rId6494" ref="B6595"/>
    <hyperlink r:id="rId6495" ref="B6596"/>
    <hyperlink r:id="rId6496" ref="B6597"/>
    <hyperlink r:id="rId6497" ref="B6598"/>
    <hyperlink r:id="rId6498" ref="B6599"/>
    <hyperlink r:id="rId6499" ref="B6600"/>
    <hyperlink r:id="rId6500" ref="B6601"/>
    <hyperlink r:id="rId6501" ref="B6602"/>
    <hyperlink r:id="rId6502" ref="B6603"/>
    <hyperlink r:id="rId6503" ref="B6604"/>
    <hyperlink r:id="rId6504" ref="B6605"/>
    <hyperlink r:id="rId6505" ref="B6606"/>
    <hyperlink r:id="rId6506" ref="B6607"/>
    <hyperlink r:id="rId6507" ref="B6608"/>
    <hyperlink r:id="rId6508" ref="B6609"/>
    <hyperlink r:id="rId6509" ref="B6610"/>
    <hyperlink r:id="rId6510" ref="B6611"/>
    <hyperlink r:id="rId6511" ref="B6612"/>
    <hyperlink r:id="rId6512" ref="B6613"/>
    <hyperlink r:id="rId6513" ref="B6614"/>
    <hyperlink r:id="rId6514" ref="B6615"/>
    <hyperlink r:id="rId6515" ref="B6616"/>
    <hyperlink r:id="rId6516" ref="B6617"/>
    <hyperlink r:id="rId6517" ref="B6618"/>
    <hyperlink r:id="rId6518" ref="B6619"/>
    <hyperlink r:id="rId6519" ref="B6620"/>
    <hyperlink r:id="rId6520" ref="B6621"/>
    <hyperlink r:id="rId6521" ref="B6622"/>
    <hyperlink r:id="rId6522" ref="B6623"/>
    <hyperlink r:id="rId6523" ref="B6624"/>
    <hyperlink r:id="rId6524" ref="B6625"/>
    <hyperlink r:id="rId6525" ref="B6626"/>
    <hyperlink r:id="rId6526" ref="B6627"/>
    <hyperlink r:id="rId6527" ref="B6628"/>
    <hyperlink r:id="rId6528" ref="B6629"/>
    <hyperlink r:id="rId6529" ref="B6630"/>
    <hyperlink r:id="rId6530" ref="B6631"/>
    <hyperlink r:id="rId6531" ref="B6632"/>
    <hyperlink r:id="rId6532" ref="B6633"/>
    <hyperlink r:id="rId6533" ref="B6634"/>
    <hyperlink r:id="rId6534" ref="B6635"/>
    <hyperlink r:id="rId6535" ref="B6636"/>
    <hyperlink r:id="rId6536" ref="B6637"/>
    <hyperlink r:id="rId6537" ref="B6638"/>
    <hyperlink r:id="rId6538" ref="B6639"/>
    <hyperlink r:id="rId6539" ref="B6640"/>
    <hyperlink r:id="rId6540" ref="B6641"/>
    <hyperlink r:id="rId6541" ref="B6642"/>
    <hyperlink r:id="rId6542" ref="B6643"/>
    <hyperlink r:id="rId6543" ref="B6644"/>
    <hyperlink r:id="rId6544" ref="B6645"/>
    <hyperlink r:id="rId6545" ref="B6646"/>
    <hyperlink r:id="rId6546" ref="B6647"/>
    <hyperlink r:id="rId6547" ref="B6648"/>
    <hyperlink r:id="rId6548" ref="B6649"/>
    <hyperlink r:id="rId6549" ref="B6650"/>
    <hyperlink r:id="rId6550" ref="B6651"/>
    <hyperlink r:id="rId6551" ref="B6652"/>
    <hyperlink r:id="rId6552" ref="B6653"/>
    <hyperlink r:id="rId6553" ref="B6654"/>
    <hyperlink r:id="rId6554" ref="B6655"/>
    <hyperlink r:id="rId6555" ref="B6656"/>
    <hyperlink r:id="rId6556" ref="B6657"/>
    <hyperlink r:id="rId6557" ref="B6658"/>
    <hyperlink r:id="rId6558" ref="B6659"/>
    <hyperlink r:id="rId6559" ref="B6660"/>
    <hyperlink r:id="rId6560" ref="B6661"/>
    <hyperlink r:id="rId6561" ref="B6662"/>
    <hyperlink r:id="rId6562" ref="B6663"/>
    <hyperlink r:id="rId6563" ref="B6664"/>
    <hyperlink r:id="rId6564" ref="B6665"/>
    <hyperlink r:id="rId6565" ref="B6666"/>
    <hyperlink r:id="rId6566" ref="B6667"/>
    <hyperlink r:id="rId6567" ref="B6668"/>
    <hyperlink r:id="rId6568" ref="B6669"/>
    <hyperlink r:id="rId6569" ref="B6670"/>
    <hyperlink r:id="rId6570" ref="B6671"/>
    <hyperlink r:id="rId6571" ref="B6672"/>
    <hyperlink r:id="rId6572" ref="B6673"/>
    <hyperlink r:id="rId6573" ref="B6674"/>
    <hyperlink r:id="rId6574" ref="B6675"/>
    <hyperlink r:id="rId6575" ref="B6676"/>
    <hyperlink r:id="rId6576" ref="B6677"/>
    <hyperlink r:id="rId6577" ref="B6678"/>
    <hyperlink r:id="rId6578" ref="B6679"/>
    <hyperlink r:id="rId6579" ref="B6680"/>
    <hyperlink r:id="rId6580" ref="B6681"/>
    <hyperlink r:id="rId6581" ref="B6682"/>
    <hyperlink r:id="rId6582" ref="B6683"/>
    <hyperlink r:id="rId6583" ref="B6684"/>
    <hyperlink r:id="rId6584" ref="B6685"/>
    <hyperlink r:id="rId6585" ref="B6686"/>
    <hyperlink r:id="rId6586" ref="B6687"/>
    <hyperlink r:id="rId6587" ref="B6688"/>
    <hyperlink r:id="rId6588" ref="B6689"/>
    <hyperlink r:id="rId6589" ref="B6690"/>
    <hyperlink r:id="rId6590" ref="B6691"/>
    <hyperlink r:id="rId6591" ref="B6692"/>
    <hyperlink r:id="rId6592" ref="B6693"/>
    <hyperlink r:id="rId6593" ref="B6694"/>
    <hyperlink r:id="rId6594" ref="B6695"/>
    <hyperlink r:id="rId6595" ref="B6696"/>
    <hyperlink r:id="rId6596" ref="B6697"/>
    <hyperlink r:id="rId6597" ref="B6698"/>
    <hyperlink r:id="rId6598" ref="B6699"/>
    <hyperlink r:id="rId6599" ref="B6700"/>
    <hyperlink r:id="rId6600" ref="B6701"/>
    <hyperlink r:id="rId6601" ref="B6702"/>
    <hyperlink r:id="rId6602" ref="B6703"/>
    <hyperlink r:id="rId6603" ref="B6704"/>
    <hyperlink r:id="rId6604" ref="B6705"/>
    <hyperlink r:id="rId6605" ref="B6706"/>
    <hyperlink r:id="rId6606" ref="B6707"/>
    <hyperlink r:id="rId6607" ref="B6708"/>
    <hyperlink r:id="rId6608" ref="B6709"/>
    <hyperlink r:id="rId6609" ref="B6710"/>
    <hyperlink r:id="rId6610" ref="B6711"/>
    <hyperlink r:id="rId6611" ref="B6712"/>
    <hyperlink r:id="rId6612" ref="B6713"/>
    <hyperlink r:id="rId6613" ref="B6714"/>
    <hyperlink r:id="rId6614" ref="B6715"/>
    <hyperlink r:id="rId6615" ref="B6716"/>
    <hyperlink r:id="rId6616" ref="B6717"/>
    <hyperlink r:id="rId6617" ref="B6718"/>
    <hyperlink r:id="rId6618" ref="B6719"/>
    <hyperlink r:id="rId6619" ref="B6720"/>
    <hyperlink r:id="rId6620" ref="B6721"/>
    <hyperlink r:id="rId6621" ref="B6722"/>
    <hyperlink r:id="rId6622" ref="B6723"/>
    <hyperlink r:id="rId6623" ref="B6724"/>
    <hyperlink r:id="rId6624" ref="B6725"/>
    <hyperlink r:id="rId6625" ref="B6726"/>
    <hyperlink r:id="rId6626" ref="B6727"/>
    <hyperlink r:id="rId6627" ref="B6728"/>
    <hyperlink r:id="rId6628" ref="B6729"/>
    <hyperlink r:id="rId6629" ref="B6730"/>
    <hyperlink r:id="rId6630" ref="B6731"/>
    <hyperlink r:id="rId6631" ref="B6732"/>
    <hyperlink r:id="rId6632" ref="B6733"/>
    <hyperlink r:id="rId6633" ref="B6734"/>
    <hyperlink r:id="rId6634" ref="B6735"/>
    <hyperlink r:id="rId6635" ref="B6736"/>
    <hyperlink r:id="rId6636" ref="B6737"/>
    <hyperlink r:id="rId6637" ref="B6738"/>
    <hyperlink r:id="rId6638" ref="B6739"/>
    <hyperlink r:id="rId6639" ref="B6740"/>
    <hyperlink r:id="rId6640" ref="B6741"/>
    <hyperlink r:id="rId6641" ref="B6742"/>
    <hyperlink r:id="rId6642" ref="B6743"/>
    <hyperlink r:id="rId6643" ref="B6744"/>
    <hyperlink r:id="rId6644" ref="B6745"/>
    <hyperlink r:id="rId6645" ref="B6746"/>
    <hyperlink r:id="rId6646" ref="B6747"/>
    <hyperlink r:id="rId6647" ref="B6748"/>
    <hyperlink r:id="rId6648" ref="B6749"/>
    <hyperlink r:id="rId6649" ref="B6750"/>
    <hyperlink r:id="rId6650" ref="B6751"/>
    <hyperlink r:id="rId6651" ref="B6752"/>
    <hyperlink r:id="rId6652" ref="B6753"/>
    <hyperlink r:id="rId6653" ref="B6754"/>
    <hyperlink r:id="rId6654" ref="B6755"/>
    <hyperlink r:id="rId6655" ref="B6756"/>
    <hyperlink r:id="rId6656" ref="B6757"/>
    <hyperlink r:id="rId6657" ref="B6758"/>
    <hyperlink r:id="rId6658" ref="B6759"/>
    <hyperlink r:id="rId6659" ref="B6760"/>
    <hyperlink r:id="rId6660" ref="B6761"/>
    <hyperlink r:id="rId6661" ref="B6762"/>
    <hyperlink r:id="rId6662" ref="B6763"/>
    <hyperlink r:id="rId6663" ref="B6764"/>
    <hyperlink r:id="rId6664" ref="B6765"/>
    <hyperlink r:id="rId6665" ref="B6766"/>
    <hyperlink r:id="rId6666" ref="B6767"/>
    <hyperlink r:id="rId6667" ref="B6768"/>
    <hyperlink r:id="rId6668" ref="B6769"/>
    <hyperlink r:id="rId6669" ref="B6770"/>
    <hyperlink r:id="rId6670" ref="B6771"/>
    <hyperlink r:id="rId6671" ref="B6772"/>
    <hyperlink r:id="rId6672" ref="B6773"/>
    <hyperlink r:id="rId6673" ref="B6774"/>
    <hyperlink r:id="rId6674" ref="B6775"/>
    <hyperlink r:id="rId6675" ref="B6776"/>
    <hyperlink r:id="rId6676" ref="B6777"/>
    <hyperlink r:id="rId6677" ref="B6778"/>
    <hyperlink r:id="rId6678" ref="B6779"/>
    <hyperlink r:id="rId6679" ref="B6780"/>
    <hyperlink r:id="rId6680" ref="B6781"/>
    <hyperlink r:id="rId6681" ref="B6782"/>
    <hyperlink r:id="rId6682" ref="B6783"/>
    <hyperlink r:id="rId6683" ref="B6784"/>
    <hyperlink r:id="rId6684" ref="B6785"/>
    <hyperlink r:id="rId6685" ref="B6786"/>
    <hyperlink r:id="rId6686" ref="B6787"/>
    <hyperlink r:id="rId6687" ref="B6788"/>
    <hyperlink r:id="rId6688" ref="B6789"/>
    <hyperlink r:id="rId6689" ref="B6790"/>
    <hyperlink r:id="rId6690" ref="B6791"/>
    <hyperlink r:id="rId6691" ref="B6792"/>
    <hyperlink r:id="rId6692" ref="B6793"/>
    <hyperlink r:id="rId6693" ref="B6794"/>
    <hyperlink r:id="rId6694" ref="B6795"/>
    <hyperlink r:id="rId6695" ref="B6796"/>
    <hyperlink r:id="rId6696" ref="B6797"/>
    <hyperlink r:id="rId6697" ref="B6798"/>
    <hyperlink r:id="rId6698" ref="B6799"/>
    <hyperlink r:id="rId6699" ref="B6800"/>
    <hyperlink r:id="rId6700" ref="B6801"/>
    <hyperlink r:id="rId6701" ref="B6802"/>
    <hyperlink r:id="rId6702" ref="B6803"/>
    <hyperlink r:id="rId6703" ref="B6804"/>
    <hyperlink r:id="rId6704" ref="B6805"/>
    <hyperlink r:id="rId6705" ref="B6806"/>
    <hyperlink r:id="rId6706" ref="B6807"/>
    <hyperlink r:id="rId6707" ref="B6808"/>
    <hyperlink r:id="rId6708" ref="B6809"/>
    <hyperlink r:id="rId6709" ref="B6810"/>
    <hyperlink r:id="rId6710" ref="B6811"/>
    <hyperlink r:id="rId6711" ref="B6812"/>
    <hyperlink r:id="rId6712" ref="B6813"/>
    <hyperlink r:id="rId6713" ref="B6814"/>
    <hyperlink r:id="rId6714" ref="B6815"/>
    <hyperlink r:id="rId6715" ref="B6816"/>
    <hyperlink r:id="rId6716" ref="B6817"/>
    <hyperlink r:id="rId6717" ref="B6818"/>
    <hyperlink r:id="rId6718" ref="B6819"/>
    <hyperlink r:id="rId6719" ref="B6820"/>
    <hyperlink r:id="rId6720" ref="B6821"/>
    <hyperlink r:id="rId6721" ref="B6822"/>
    <hyperlink r:id="rId6722" ref="B6823"/>
    <hyperlink r:id="rId6723" ref="B6824"/>
    <hyperlink r:id="rId6724" ref="B6825"/>
    <hyperlink r:id="rId6725" ref="B6826"/>
    <hyperlink r:id="rId6726" ref="B6827"/>
    <hyperlink r:id="rId6727" ref="B6828"/>
    <hyperlink r:id="rId6728" ref="B6829"/>
    <hyperlink r:id="rId6729" ref="B6830"/>
    <hyperlink r:id="rId6730" ref="B6831"/>
    <hyperlink r:id="rId6731" ref="B6832"/>
    <hyperlink r:id="rId6732" ref="B6833"/>
    <hyperlink r:id="rId6733" ref="B6834"/>
    <hyperlink r:id="rId6734" ref="B6835"/>
    <hyperlink r:id="rId6735" ref="B6836"/>
    <hyperlink r:id="rId6736" ref="B6837"/>
    <hyperlink r:id="rId6737" ref="B6838"/>
    <hyperlink r:id="rId6738" ref="B6839"/>
    <hyperlink r:id="rId6739" ref="B6840"/>
    <hyperlink r:id="rId6740" ref="B6841"/>
    <hyperlink r:id="rId6741" ref="B6842"/>
    <hyperlink r:id="rId6742" ref="B6843"/>
    <hyperlink r:id="rId6743" ref="B6844"/>
    <hyperlink r:id="rId6744" ref="B6845"/>
    <hyperlink r:id="rId6745" ref="B6846"/>
    <hyperlink r:id="rId6746" ref="B6847"/>
    <hyperlink r:id="rId6747" ref="B6848"/>
    <hyperlink r:id="rId6748" ref="B6849"/>
    <hyperlink r:id="rId6749" ref="B6850"/>
    <hyperlink r:id="rId6750" ref="B6851"/>
    <hyperlink r:id="rId6751" ref="B6852"/>
    <hyperlink r:id="rId6752" ref="B6853"/>
    <hyperlink r:id="rId6753" ref="B6854"/>
    <hyperlink r:id="rId6754" ref="B6855"/>
    <hyperlink r:id="rId6755" ref="B6856"/>
    <hyperlink r:id="rId6756" ref="B6857"/>
    <hyperlink r:id="rId6757" ref="B6858"/>
    <hyperlink r:id="rId6758" ref="B6859"/>
    <hyperlink r:id="rId6759" ref="B6860"/>
    <hyperlink r:id="rId6760" ref="B6861"/>
    <hyperlink r:id="rId6761" ref="B6862"/>
    <hyperlink r:id="rId6762" ref="B6863"/>
    <hyperlink r:id="rId6763" ref="B6864"/>
    <hyperlink r:id="rId6764" ref="B6865"/>
    <hyperlink r:id="rId6765" ref="B6866"/>
    <hyperlink r:id="rId6766" ref="B6867"/>
    <hyperlink r:id="rId6767" ref="B6868"/>
    <hyperlink r:id="rId6768" ref="B6869"/>
    <hyperlink r:id="rId6769" ref="B6870"/>
    <hyperlink r:id="rId6770" ref="B6871"/>
    <hyperlink r:id="rId6771" ref="B6872"/>
    <hyperlink r:id="rId6772" ref="B6873"/>
    <hyperlink r:id="rId6773" ref="B6874"/>
    <hyperlink r:id="rId6774" ref="B6875"/>
    <hyperlink r:id="rId6775" ref="B6876"/>
    <hyperlink r:id="rId6776" ref="B6877"/>
    <hyperlink r:id="rId6777" ref="B6878"/>
    <hyperlink r:id="rId6778" ref="B6879"/>
    <hyperlink r:id="rId6779" ref="B6880"/>
    <hyperlink r:id="rId6780" ref="B6881"/>
    <hyperlink r:id="rId6781" ref="B6882"/>
    <hyperlink r:id="rId6782" ref="B6883"/>
    <hyperlink r:id="rId6783" ref="B6884"/>
    <hyperlink r:id="rId6784" ref="B6885"/>
    <hyperlink r:id="rId6785" ref="B6886"/>
    <hyperlink r:id="rId6786" ref="B6887"/>
    <hyperlink r:id="rId6787" ref="B6888"/>
    <hyperlink r:id="rId6788" ref="B6889"/>
    <hyperlink r:id="rId6789" ref="B6890"/>
    <hyperlink r:id="rId6790" ref="B6891"/>
    <hyperlink r:id="rId6791" ref="B6892"/>
    <hyperlink r:id="rId6792" ref="B6893"/>
    <hyperlink r:id="rId6793" ref="B6894"/>
    <hyperlink r:id="rId6794" ref="B6895"/>
    <hyperlink r:id="rId6795" ref="B6896"/>
    <hyperlink r:id="rId6796" ref="B6897"/>
    <hyperlink r:id="rId6797" ref="B6898"/>
    <hyperlink r:id="rId6798" ref="B6899"/>
    <hyperlink r:id="rId6799" ref="B6900"/>
    <hyperlink r:id="rId6800" ref="B6901"/>
    <hyperlink r:id="rId6801" ref="B6902"/>
    <hyperlink r:id="rId6802" ref="B6903"/>
    <hyperlink r:id="rId6803" ref="B6904"/>
    <hyperlink r:id="rId6804" ref="B6905"/>
    <hyperlink r:id="rId6805" ref="B6906"/>
    <hyperlink r:id="rId6806" ref="B6907"/>
    <hyperlink r:id="rId6807" ref="B6908"/>
    <hyperlink r:id="rId6808" ref="B6909"/>
    <hyperlink r:id="rId6809" ref="B6910"/>
    <hyperlink r:id="rId6810" ref="B6911"/>
    <hyperlink r:id="rId6811" ref="B6912"/>
    <hyperlink r:id="rId6812" ref="B6913"/>
    <hyperlink r:id="rId6813" ref="B6914"/>
    <hyperlink r:id="rId6814" ref="B6915"/>
    <hyperlink r:id="rId6815" ref="B6916"/>
    <hyperlink r:id="rId6816" ref="B6917"/>
    <hyperlink r:id="rId6817" ref="B6918"/>
    <hyperlink r:id="rId6818" ref="B6919"/>
    <hyperlink r:id="rId6819" ref="B6920"/>
    <hyperlink r:id="rId6820" ref="B6921"/>
    <hyperlink r:id="rId6821" ref="B6922"/>
    <hyperlink r:id="rId6822" ref="B6923"/>
    <hyperlink r:id="rId6823" ref="B6924"/>
    <hyperlink r:id="rId6824" ref="B6925"/>
    <hyperlink r:id="rId6825" ref="B6926"/>
    <hyperlink r:id="rId6826" ref="B6927"/>
    <hyperlink r:id="rId6827" ref="B6928"/>
    <hyperlink r:id="rId6828" ref="B6929"/>
    <hyperlink r:id="rId6829" ref="B6930"/>
    <hyperlink r:id="rId6830" ref="B6931"/>
    <hyperlink r:id="rId6831" ref="B6932"/>
    <hyperlink r:id="rId6832" ref="B6933"/>
    <hyperlink r:id="rId6833" ref="B6934"/>
    <hyperlink r:id="rId6834" ref="B6935"/>
    <hyperlink r:id="rId6835" ref="B6936"/>
    <hyperlink r:id="rId6836" ref="B6937"/>
    <hyperlink r:id="rId6837" ref="B6938"/>
    <hyperlink r:id="rId6838" ref="B6939"/>
    <hyperlink r:id="rId6839" ref="B6940"/>
    <hyperlink r:id="rId6840" ref="B6941"/>
    <hyperlink r:id="rId6841" ref="B6942"/>
    <hyperlink r:id="rId6842" ref="B6943"/>
    <hyperlink r:id="rId6843" ref="B6944"/>
    <hyperlink r:id="rId6844" ref="B6945"/>
    <hyperlink r:id="rId6845" ref="B6946"/>
    <hyperlink r:id="rId6846" ref="B6947"/>
    <hyperlink r:id="rId6847" ref="B6948"/>
    <hyperlink r:id="rId6848" ref="B6949"/>
    <hyperlink r:id="rId6849" ref="B6950"/>
    <hyperlink r:id="rId6850" ref="B6951"/>
    <hyperlink r:id="rId6851" ref="B6952"/>
    <hyperlink r:id="rId6852" ref="B6953"/>
    <hyperlink r:id="rId6853" ref="B6954"/>
    <hyperlink r:id="rId6854" ref="B6955"/>
    <hyperlink r:id="rId6855" ref="B6956"/>
    <hyperlink r:id="rId6856" ref="B6957"/>
    <hyperlink r:id="rId6857" ref="B6958"/>
    <hyperlink r:id="rId6858" ref="B6959"/>
    <hyperlink r:id="rId6859" ref="B6960"/>
    <hyperlink r:id="rId6860" ref="B6961"/>
    <hyperlink r:id="rId6861" ref="B6962"/>
    <hyperlink r:id="rId6862" ref="B6963"/>
    <hyperlink r:id="rId6863" ref="B6964"/>
    <hyperlink r:id="rId6864" ref="B6965"/>
    <hyperlink r:id="rId6865" ref="B6966"/>
    <hyperlink r:id="rId6866" ref="B6967"/>
    <hyperlink r:id="rId6867" ref="B6968"/>
    <hyperlink r:id="rId6868" ref="B6969"/>
    <hyperlink r:id="rId6869" ref="B6970"/>
    <hyperlink r:id="rId6870" ref="B6971"/>
    <hyperlink r:id="rId6871" ref="B6972"/>
    <hyperlink r:id="rId6872" ref="B6973"/>
    <hyperlink r:id="rId6873" ref="B6974"/>
    <hyperlink r:id="rId6874" ref="B6975"/>
    <hyperlink r:id="rId6875" ref="B6976"/>
    <hyperlink r:id="rId6876" ref="B6977"/>
    <hyperlink r:id="rId6877" ref="B6978"/>
    <hyperlink r:id="rId6878" ref="B6979"/>
    <hyperlink r:id="rId6879" ref="B6980"/>
    <hyperlink r:id="rId6880" ref="B6981"/>
    <hyperlink r:id="rId6881" ref="B6982"/>
    <hyperlink r:id="rId6882" ref="B6983"/>
    <hyperlink r:id="rId6883" ref="B6984"/>
    <hyperlink r:id="rId6884" ref="B6985"/>
    <hyperlink r:id="rId6885" ref="B6986"/>
    <hyperlink r:id="rId6886" ref="B6987"/>
    <hyperlink r:id="rId6887" ref="B6988"/>
    <hyperlink r:id="rId6888" ref="B6989"/>
    <hyperlink r:id="rId6889" ref="B6990"/>
    <hyperlink r:id="rId6890" ref="B6991"/>
    <hyperlink r:id="rId6891" ref="B6992"/>
    <hyperlink r:id="rId6892" ref="B6993"/>
    <hyperlink r:id="rId6893" ref="B6994"/>
    <hyperlink r:id="rId6894" ref="B6995"/>
    <hyperlink r:id="rId6895" ref="B6996"/>
    <hyperlink r:id="rId6896" ref="B6997"/>
    <hyperlink r:id="rId6897" ref="B6998"/>
    <hyperlink r:id="rId6898" ref="B6999"/>
    <hyperlink r:id="rId6899" ref="B7000"/>
    <hyperlink r:id="rId6900" ref="B7001"/>
    <hyperlink r:id="rId6901" ref="B7002"/>
    <hyperlink r:id="rId6902" ref="B7003"/>
    <hyperlink r:id="rId6903" ref="B7004"/>
    <hyperlink r:id="rId6904" ref="B7005"/>
    <hyperlink r:id="rId6905" ref="B7006"/>
    <hyperlink r:id="rId6906" ref="B7007"/>
    <hyperlink r:id="rId6907" ref="B7008"/>
    <hyperlink r:id="rId6908" ref="B7009"/>
    <hyperlink r:id="rId6909" ref="B7010"/>
    <hyperlink r:id="rId6910" ref="B7011"/>
    <hyperlink r:id="rId6911" ref="B7012"/>
    <hyperlink r:id="rId6912" ref="B7013"/>
    <hyperlink r:id="rId6913" ref="B7014"/>
    <hyperlink r:id="rId6914" ref="B7015"/>
    <hyperlink r:id="rId6915" ref="B7016"/>
    <hyperlink r:id="rId6916" ref="B7017"/>
    <hyperlink r:id="rId6917" ref="B7018"/>
    <hyperlink r:id="rId6918" ref="B7019"/>
    <hyperlink r:id="rId6919" ref="B7020"/>
    <hyperlink r:id="rId6920" ref="B7021"/>
    <hyperlink r:id="rId6921" ref="B7022"/>
    <hyperlink r:id="rId6922" ref="B7023"/>
    <hyperlink r:id="rId6923" ref="B7024"/>
    <hyperlink r:id="rId6924" ref="B7025"/>
    <hyperlink r:id="rId6925" ref="B7026"/>
    <hyperlink r:id="rId6926" ref="B7027"/>
    <hyperlink r:id="rId6927" ref="B7028"/>
    <hyperlink r:id="rId6928" ref="B7029"/>
    <hyperlink r:id="rId6929" ref="B7030"/>
    <hyperlink r:id="rId6930" ref="B7031"/>
    <hyperlink r:id="rId6931" ref="B7032"/>
    <hyperlink r:id="rId6932" ref="B7033"/>
    <hyperlink r:id="rId6933" ref="B7034"/>
    <hyperlink r:id="rId6934" ref="B7035"/>
    <hyperlink r:id="rId6935" ref="B7036"/>
    <hyperlink r:id="rId6936" ref="B7037"/>
    <hyperlink r:id="rId6937" ref="B7038"/>
    <hyperlink r:id="rId6938" ref="B7039"/>
    <hyperlink r:id="rId6939" ref="B7040"/>
    <hyperlink r:id="rId6940" ref="B7041"/>
    <hyperlink r:id="rId6941" ref="B7042"/>
    <hyperlink r:id="rId6942" ref="B7043"/>
    <hyperlink r:id="rId6943" ref="B7044"/>
    <hyperlink r:id="rId6944" ref="B7045"/>
    <hyperlink r:id="rId6945" ref="B7046"/>
    <hyperlink r:id="rId6946" ref="B7047"/>
    <hyperlink r:id="rId6947" ref="B7048"/>
    <hyperlink r:id="rId6948" ref="B7049"/>
    <hyperlink r:id="rId6949" ref="B7050"/>
    <hyperlink r:id="rId6950" ref="B7051"/>
    <hyperlink r:id="rId6951" ref="B7052"/>
    <hyperlink r:id="rId6952" ref="B7053"/>
    <hyperlink r:id="rId6953" ref="B7054"/>
    <hyperlink r:id="rId6954" ref="B7055"/>
    <hyperlink r:id="rId6955" ref="B7056"/>
    <hyperlink r:id="rId6956" ref="B7057"/>
    <hyperlink r:id="rId6957" ref="B7058"/>
    <hyperlink r:id="rId6958" ref="B7059"/>
    <hyperlink r:id="rId6959" ref="B7060"/>
    <hyperlink r:id="rId6960" ref="B7061"/>
    <hyperlink r:id="rId6961" ref="B7062"/>
    <hyperlink r:id="rId6962" ref="B7063"/>
    <hyperlink r:id="rId6963" ref="B7064"/>
    <hyperlink r:id="rId6964" ref="B7065"/>
    <hyperlink r:id="rId6965" ref="B7066"/>
    <hyperlink r:id="rId6966" ref="B7067"/>
    <hyperlink r:id="rId6967" ref="B7068"/>
    <hyperlink r:id="rId6968" ref="B7069"/>
    <hyperlink r:id="rId6969" ref="B7070"/>
    <hyperlink r:id="rId6970" ref="B7071"/>
    <hyperlink r:id="rId6971" ref="B7072"/>
    <hyperlink r:id="rId6972" ref="B7073"/>
    <hyperlink r:id="rId6973" ref="B7074"/>
    <hyperlink r:id="rId6974" ref="B7075"/>
    <hyperlink r:id="rId6975" ref="B7076"/>
    <hyperlink r:id="rId6976" ref="B7077"/>
    <hyperlink r:id="rId6977" ref="B7078"/>
    <hyperlink r:id="rId6978" ref="B7079"/>
    <hyperlink r:id="rId6979" ref="B7080"/>
    <hyperlink r:id="rId6980" ref="B7081"/>
    <hyperlink r:id="rId6981" ref="B7082"/>
    <hyperlink r:id="rId6982" ref="B7083"/>
    <hyperlink r:id="rId6983" ref="B7084"/>
    <hyperlink r:id="rId6984" ref="B7085"/>
    <hyperlink r:id="rId6985" ref="B7086"/>
    <hyperlink r:id="rId6986" ref="B7087"/>
    <hyperlink r:id="rId6987" ref="B7088"/>
    <hyperlink r:id="rId6988" ref="B7089"/>
    <hyperlink r:id="rId6989" ref="B7090"/>
    <hyperlink r:id="rId6990" ref="B7091"/>
    <hyperlink r:id="rId6991" ref="B7092"/>
    <hyperlink r:id="rId6992" ref="B7093"/>
    <hyperlink r:id="rId6993" ref="B7094"/>
    <hyperlink r:id="rId6994" ref="B7095"/>
    <hyperlink r:id="rId6995" ref="B7096"/>
    <hyperlink r:id="rId6996" ref="B7097"/>
    <hyperlink r:id="rId6997" ref="B7098"/>
    <hyperlink r:id="rId6998" ref="B7099"/>
    <hyperlink r:id="rId6999" ref="B7100"/>
    <hyperlink r:id="rId7000" ref="B7101"/>
    <hyperlink r:id="rId7001" ref="B7102"/>
    <hyperlink r:id="rId7002" ref="B7103"/>
    <hyperlink r:id="rId7003" ref="B7104"/>
    <hyperlink r:id="rId7004" ref="B7105"/>
    <hyperlink r:id="rId7005" ref="B7106"/>
    <hyperlink r:id="rId7006" ref="B7107"/>
    <hyperlink r:id="rId7007" ref="B7108"/>
    <hyperlink r:id="rId7008" ref="B7109"/>
    <hyperlink r:id="rId7009" ref="B7110"/>
    <hyperlink r:id="rId7010" ref="B7111"/>
    <hyperlink r:id="rId7011" ref="B7112"/>
    <hyperlink r:id="rId7012" ref="B7113"/>
    <hyperlink r:id="rId7013" ref="B7114"/>
    <hyperlink r:id="rId7014" ref="B7115"/>
    <hyperlink r:id="rId7015" ref="B7116"/>
    <hyperlink r:id="rId7016" ref="B7117"/>
    <hyperlink r:id="rId7017" ref="B7118"/>
    <hyperlink r:id="rId7018" ref="B7119"/>
    <hyperlink r:id="rId7019" ref="B7120"/>
    <hyperlink r:id="rId7020" ref="B7121"/>
    <hyperlink r:id="rId7021" ref="B7122"/>
    <hyperlink r:id="rId7022" ref="B7123"/>
    <hyperlink r:id="rId7023" ref="B7124"/>
    <hyperlink r:id="rId7024" ref="B7125"/>
    <hyperlink r:id="rId7025" ref="B7126"/>
    <hyperlink r:id="rId7026" ref="B7127"/>
    <hyperlink r:id="rId7027" ref="B7128"/>
    <hyperlink r:id="rId7028" ref="B7129"/>
    <hyperlink r:id="rId7029" ref="B7130"/>
    <hyperlink r:id="rId7030" ref="B7131"/>
    <hyperlink r:id="rId7031" ref="B7132"/>
    <hyperlink r:id="rId7032" ref="B7133"/>
    <hyperlink r:id="rId7033" ref="B7134"/>
    <hyperlink r:id="rId7034" ref="B7135"/>
    <hyperlink r:id="rId7035" ref="B7136"/>
    <hyperlink r:id="rId7036" ref="B7137"/>
    <hyperlink r:id="rId7037" ref="B7138"/>
    <hyperlink r:id="rId7038" ref="B7139"/>
    <hyperlink r:id="rId7039" ref="B7140"/>
    <hyperlink r:id="rId7040" ref="B7141"/>
    <hyperlink r:id="rId7041" ref="B7142"/>
    <hyperlink r:id="rId7042" ref="B7143"/>
    <hyperlink r:id="rId7043" ref="B7144"/>
    <hyperlink r:id="rId7044" ref="B7145"/>
    <hyperlink r:id="rId7045" ref="B7146"/>
    <hyperlink r:id="rId7046" ref="B7147"/>
    <hyperlink r:id="rId7047" ref="B7148"/>
    <hyperlink r:id="rId7048" ref="B7149"/>
    <hyperlink r:id="rId7049" ref="B7150"/>
    <hyperlink r:id="rId7050" ref="B7151"/>
    <hyperlink r:id="rId7051" ref="B7152"/>
    <hyperlink r:id="rId7052" ref="B7153"/>
    <hyperlink r:id="rId7053" ref="B7154"/>
    <hyperlink r:id="rId7054" ref="B7155"/>
    <hyperlink r:id="rId7055" ref="B7156"/>
    <hyperlink r:id="rId7056" ref="B7157"/>
    <hyperlink r:id="rId7057" ref="B7158"/>
    <hyperlink r:id="rId7058" ref="B7159"/>
    <hyperlink r:id="rId7059" ref="B7160"/>
    <hyperlink r:id="rId7060" ref="B7161"/>
    <hyperlink r:id="rId7061" ref="B7162"/>
    <hyperlink r:id="rId7062" ref="B7163"/>
    <hyperlink r:id="rId7063" ref="B7164"/>
    <hyperlink r:id="rId7064" ref="B7165"/>
    <hyperlink r:id="rId7065" ref="B7166"/>
    <hyperlink r:id="rId7066" ref="B7167"/>
    <hyperlink r:id="rId7067" ref="B7168"/>
    <hyperlink r:id="rId7068" ref="B7169"/>
    <hyperlink r:id="rId7069" ref="B7170"/>
    <hyperlink r:id="rId7070" ref="B7171"/>
    <hyperlink r:id="rId7071" ref="B7172"/>
    <hyperlink r:id="rId7072" ref="B7173"/>
    <hyperlink r:id="rId7073" ref="B7174"/>
    <hyperlink r:id="rId7074" ref="B7175"/>
    <hyperlink r:id="rId7075" ref="B7176"/>
    <hyperlink r:id="rId7076" ref="B7177"/>
    <hyperlink r:id="rId7077" ref="B7178"/>
    <hyperlink r:id="rId7078" ref="B7179"/>
    <hyperlink r:id="rId7079" ref="B7180"/>
    <hyperlink r:id="rId7080" ref="B7181"/>
    <hyperlink r:id="rId7081" ref="B7182"/>
    <hyperlink r:id="rId7082" ref="B7183"/>
    <hyperlink r:id="rId7083" ref="B7184"/>
    <hyperlink r:id="rId7084" ref="B7185"/>
    <hyperlink r:id="rId7085" ref="B7186"/>
    <hyperlink r:id="rId7086" ref="B7187"/>
    <hyperlink r:id="rId7087" ref="B7188"/>
    <hyperlink r:id="rId7088" ref="B7189"/>
    <hyperlink r:id="rId7089" ref="B7190"/>
    <hyperlink r:id="rId7090" ref="B7191"/>
    <hyperlink r:id="rId7091" ref="B7192"/>
    <hyperlink r:id="rId7092" ref="B7193"/>
    <hyperlink r:id="rId7093" ref="B7194"/>
    <hyperlink r:id="rId7094" ref="B7195"/>
    <hyperlink r:id="rId7095" ref="B7196"/>
    <hyperlink r:id="rId7096" ref="B7197"/>
    <hyperlink r:id="rId7097" ref="B7198"/>
    <hyperlink r:id="rId7098" ref="B7199"/>
    <hyperlink r:id="rId7099" ref="B7200"/>
    <hyperlink r:id="rId7100" ref="B7201"/>
    <hyperlink r:id="rId7101" ref="B7202"/>
    <hyperlink r:id="rId7102" ref="B7203"/>
    <hyperlink r:id="rId7103" ref="B7204"/>
    <hyperlink r:id="rId7104" ref="B7205"/>
    <hyperlink r:id="rId7105" ref="B7206"/>
    <hyperlink r:id="rId7106" ref="B7207"/>
    <hyperlink r:id="rId7107" ref="B7208"/>
    <hyperlink r:id="rId7108" ref="B7209"/>
    <hyperlink r:id="rId7109" ref="B7210"/>
    <hyperlink r:id="rId7110" ref="B7211"/>
    <hyperlink r:id="rId7111" ref="B7212"/>
    <hyperlink r:id="rId7112" ref="B7213"/>
    <hyperlink r:id="rId7113" ref="B7214"/>
    <hyperlink r:id="rId7114" ref="B7215"/>
    <hyperlink r:id="rId7115" ref="B7216"/>
    <hyperlink r:id="rId7116" ref="B7217"/>
    <hyperlink r:id="rId7117" ref="B7218"/>
    <hyperlink r:id="rId7118" ref="B7219"/>
    <hyperlink r:id="rId7119" ref="B7220"/>
    <hyperlink r:id="rId7120" ref="B7221"/>
    <hyperlink r:id="rId7121" ref="B7222"/>
    <hyperlink r:id="rId7122" ref="B7223"/>
    <hyperlink r:id="rId7123" ref="B7224"/>
    <hyperlink r:id="rId7124" ref="B7225"/>
    <hyperlink r:id="rId7125" ref="B7226"/>
    <hyperlink r:id="rId7126" ref="B7227"/>
    <hyperlink r:id="rId7127" ref="B7228"/>
    <hyperlink r:id="rId7128" ref="B7229"/>
    <hyperlink r:id="rId7129" ref="B7230"/>
    <hyperlink r:id="rId7130" ref="B7231"/>
    <hyperlink r:id="rId7131" ref="B7232"/>
    <hyperlink r:id="rId7132" ref="B7233"/>
    <hyperlink r:id="rId7133" ref="B7234"/>
    <hyperlink r:id="rId7134" ref="B7235"/>
    <hyperlink r:id="rId7135" ref="B7236"/>
    <hyperlink r:id="rId7136" ref="B7237"/>
    <hyperlink r:id="rId7137" ref="B7238"/>
    <hyperlink r:id="rId7138" ref="B7239"/>
    <hyperlink r:id="rId7139" ref="B7240"/>
    <hyperlink r:id="rId7140" ref="B7241"/>
    <hyperlink r:id="rId7141" ref="B7242"/>
    <hyperlink r:id="rId7142" ref="B7243"/>
    <hyperlink r:id="rId7143" ref="B7244"/>
    <hyperlink r:id="rId7144" ref="B7245"/>
    <hyperlink r:id="rId7145" ref="B7246"/>
    <hyperlink r:id="rId7146" ref="B7247"/>
    <hyperlink r:id="rId7147" ref="B7248"/>
    <hyperlink r:id="rId7148" ref="B7249"/>
    <hyperlink r:id="rId7149" ref="B7250"/>
    <hyperlink r:id="rId7150" ref="B7251"/>
    <hyperlink r:id="rId7151" ref="B7252"/>
    <hyperlink r:id="rId7152" ref="B7253"/>
    <hyperlink r:id="rId7153" ref="B7254"/>
    <hyperlink r:id="rId7154" ref="B7255"/>
    <hyperlink r:id="rId7155" ref="B7256"/>
    <hyperlink r:id="rId7156" ref="B7257"/>
    <hyperlink r:id="rId7157" ref="B7258"/>
    <hyperlink r:id="rId7158" ref="B7259"/>
    <hyperlink r:id="rId7159" ref="B7260"/>
    <hyperlink r:id="rId7160" ref="B7261"/>
    <hyperlink r:id="rId7161" ref="B7262"/>
    <hyperlink r:id="rId7162" ref="B7263"/>
    <hyperlink r:id="rId7163" ref="B7264"/>
    <hyperlink r:id="rId7164" ref="B7265"/>
    <hyperlink r:id="rId7165" ref="B7266"/>
    <hyperlink r:id="rId7166" ref="B7267"/>
    <hyperlink r:id="rId7167" ref="B7268"/>
    <hyperlink r:id="rId7168" ref="B7269"/>
    <hyperlink r:id="rId7169" ref="B7270"/>
    <hyperlink r:id="rId7170" ref="B7271"/>
    <hyperlink r:id="rId7171" ref="B7272"/>
    <hyperlink r:id="rId7172" ref="B7273"/>
    <hyperlink r:id="rId7173" ref="B7274"/>
    <hyperlink r:id="rId7174" ref="B7275"/>
    <hyperlink r:id="rId7175" ref="B7276"/>
    <hyperlink r:id="rId7176" ref="B7277"/>
    <hyperlink r:id="rId7177" ref="B7278"/>
    <hyperlink r:id="rId7178" ref="B7279"/>
    <hyperlink r:id="rId7179" ref="B7280"/>
    <hyperlink r:id="rId7180" ref="B7281"/>
    <hyperlink r:id="rId7181" ref="B7282"/>
    <hyperlink r:id="rId7182" ref="B7283"/>
    <hyperlink r:id="rId7183" ref="B7284"/>
    <hyperlink r:id="rId7184" ref="B7285"/>
    <hyperlink r:id="rId7185" ref="B7286"/>
    <hyperlink r:id="rId7186" ref="B7287"/>
    <hyperlink r:id="rId7187" ref="B7288"/>
    <hyperlink r:id="rId7188" ref="B7289"/>
    <hyperlink r:id="rId7189" ref="B7290"/>
    <hyperlink r:id="rId7190" ref="B7291"/>
    <hyperlink r:id="rId7191" ref="B7292"/>
    <hyperlink r:id="rId7192" ref="B7293"/>
    <hyperlink r:id="rId7193" ref="B7294"/>
    <hyperlink r:id="rId7194" ref="B7295"/>
    <hyperlink r:id="rId7195" ref="B7296"/>
    <hyperlink r:id="rId7196" ref="B7297"/>
    <hyperlink r:id="rId7197" ref="B7298"/>
    <hyperlink r:id="rId7198" ref="B7299"/>
    <hyperlink r:id="rId7199" ref="B7300"/>
    <hyperlink r:id="rId7200" ref="B7301"/>
    <hyperlink r:id="rId7201" ref="B7302"/>
    <hyperlink r:id="rId7202" ref="B7303"/>
    <hyperlink r:id="rId7203" ref="B7304"/>
    <hyperlink r:id="rId7204" ref="B7305"/>
    <hyperlink r:id="rId7205" ref="B7306"/>
    <hyperlink r:id="rId7206" ref="B7307"/>
    <hyperlink r:id="rId7207" ref="B7308"/>
    <hyperlink r:id="rId7208" ref="B7309"/>
    <hyperlink r:id="rId7209" ref="B7310"/>
    <hyperlink r:id="rId7210" ref="B7311"/>
    <hyperlink r:id="rId7211" ref="B7312"/>
    <hyperlink r:id="rId7212" ref="B7313"/>
    <hyperlink r:id="rId7213" ref="B7314"/>
    <hyperlink r:id="rId7214" ref="B7315"/>
    <hyperlink r:id="rId7215" ref="B7316"/>
    <hyperlink r:id="rId7216" ref="B7317"/>
    <hyperlink r:id="rId7217" ref="B7318"/>
    <hyperlink r:id="rId7218" ref="B7319"/>
    <hyperlink r:id="rId7219" ref="B7320"/>
    <hyperlink r:id="rId7220" ref="B7321"/>
    <hyperlink r:id="rId7221" ref="B7322"/>
    <hyperlink r:id="rId7222" ref="B7323"/>
    <hyperlink r:id="rId7223" ref="B7324"/>
    <hyperlink r:id="rId7224" ref="B7325"/>
    <hyperlink r:id="rId7225" ref="B7326"/>
    <hyperlink r:id="rId7226" ref="B7327"/>
    <hyperlink r:id="rId7227" ref="B7328"/>
    <hyperlink r:id="rId7228" ref="B7329"/>
    <hyperlink r:id="rId7229" ref="B7330"/>
    <hyperlink r:id="rId7230" ref="B7331"/>
    <hyperlink r:id="rId7231" ref="B7332"/>
    <hyperlink r:id="rId7232" ref="B7333"/>
    <hyperlink r:id="rId7233" ref="B7334"/>
    <hyperlink r:id="rId7234" ref="B7335"/>
    <hyperlink r:id="rId7235" ref="B7336"/>
    <hyperlink r:id="rId7236" ref="B7337"/>
    <hyperlink r:id="rId7237" ref="B7338"/>
    <hyperlink r:id="rId7238" ref="B7339"/>
    <hyperlink r:id="rId7239" ref="B7340"/>
    <hyperlink r:id="rId7240" ref="B7341"/>
    <hyperlink r:id="rId7241" ref="B7342"/>
    <hyperlink r:id="rId7242" ref="B7343"/>
    <hyperlink r:id="rId7243" ref="B7344"/>
    <hyperlink r:id="rId7244" ref="B7345"/>
    <hyperlink r:id="rId7245" ref="B7346"/>
    <hyperlink r:id="rId7246" ref="B7347"/>
    <hyperlink r:id="rId7247" ref="B7348"/>
    <hyperlink r:id="rId7248" ref="B7349"/>
    <hyperlink r:id="rId7249" ref="B7350"/>
    <hyperlink r:id="rId7250" ref="B7351"/>
    <hyperlink r:id="rId7251" ref="B7352"/>
    <hyperlink r:id="rId7252" ref="B7353"/>
    <hyperlink r:id="rId7253" ref="B7354"/>
    <hyperlink r:id="rId7254" ref="B7355"/>
    <hyperlink r:id="rId7255" ref="B7356"/>
    <hyperlink r:id="rId7256" ref="B7357"/>
    <hyperlink r:id="rId7257" ref="B7358"/>
    <hyperlink r:id="rId7258" ref="B7359"/>
    <hyperlink r:id="rId7259" ref="B7360"/>
    <hyperlink r:id="rId7260" ref="B7361"/>
    <hyperlink r:id="rId7261" ref="B7362"/>
    <hyperlink r:id="rId7262" ref="B7363"/>
    <hyperlink r:id="rId7263" ref="B7364"/>
    <hyperlink r:id="rId7264" ref="B7365"/>
    <hyperlink r:id="rId7265" ref="B7366"/>
    <hyperlink r:id="rId7266" ref="B7367"/>
    <hyperlink r:id="rId7267" ref="B7368"/>
    <hyperlink r:id="rId7268" ref="B7369"/>
    <hyperlink r:id="rId7269" ref="B7370"/>
    <hyperlink r:id="rId7270" ref="B7371"/>
    <hyperlink r:id="rId7271" ref="B7372"/>
    <hyperlink r:id="rId7272" ref="B7373"/>
    <hyperlink r:id="rId7273" ref="B7374"/>
    <hyperlink r:id="rId7274" ref="B7375"/>
    <hyperlink r:id="rId7275" ref="B7376"/>
    <hyperlink r:id="rId7276" ref="B7377"/>
    <hyperlink r:id="rId7277" ref="B7378"/>
    <hyperlink r:id="rId7278" ref="B7379"/>
    <hyperlink r:id="rId7279" ref="B7380"/>
    <hyperlink r:id="rId7280" ref="B7381"/>
    <hyperlink r:id="rId7281" ref="B7382"/>
    <hyperlink r:id="rId7282" ref="B7383"/>
    <hyperlink r:id="rId7283" ref="B7384"/>
    <hyperlink r:id="rId7284" ref="B7385"/>
    <hyperlink r:id="rId7285" ref="B7386"/>
    <hyperlink r:id="rId7286" ref="B7387"/>
    <hyperlink r:id="rId7287" ref="B7388"/>
    <hyperlink r:id="rId7288" ref="B7389"/>
    <hyperlink r:id="rId7289" ref="B7390"/>
    <hyperlink r:id="rId7290" ref="B7391"/>
    <hyperlink r:id="rId7291" ref="B7392"/>
    <hyperlink r:id="rId7292" ref="B7393"/>
    <hyperlink r:id="rId7293" ref="B7394"/>
    <hyperlink r:id="rId7294" ref="B7395"/>
    <hyperlink r:id="rId7295" ref="B7396"/>
    <hyperlink r:id="rId7296" ref="B7397"/>
    <hyperlink r:id="rId7297" ref="B7398"/>
    <hyperlink r:id="rId7298" ref="B7399"/>
    <hyperlink r:id="rId7299" ref="B7400"/>
    <hyperlink r:id="rId7300" ref="B7401"/>
    <hyperlink r:id="rId7301" ref="B7402"/>
    <hyperlink r:id="rId7302" ref="B7403"/>
    <hyperlink r:id="rId7303" ref="B7404"/>
    <hyperlink r:id="rId7304" ref="B7405"/>
    <hyperlink r:id="rId7305" ref="B7406"/>
    <hyperlink r:id="rId7306" ref="B7407"/>
    <hyperlink r:id="rId7307" ref="B7408"/>
    <hyperlink r:id="rId7308" ref="B7409"/>
    <hyperlink r:id="rId7309" ref="B7410"/>
    <hyperlink r:id="rId7310" ref="B7411"/>
    <hyperlink r:id="rId7311" ref="B7412"/>
    <hyperlink r:id="rId7312" ref="B7413"/>
    <hyperlink r:id="rId7313" ref="B7414"/>
    <hyperlink r:id="rId7314" ref="B7415"/>
    <hyperlink r:id="rId7315" ref="B7416"/>
    <hyperlink r:id="rId7316" ref="B7417"/>
    <hyperlink r:id="rId7317" ref="B7418"/>
    <hyperlink r:id="rId7318" ref="B7419"/>
    <hyperlink r:id="rId7319" ref="B7420"/>
    <hyperlink r:id="rId7320" ref="B7421"/>
    <hyperlink r:id="rId7321" ref="B7422"/>
    <hyperlink r:id="rId7322" ref="B7423"/>
    <hyperlink r:id="rId7323" ref="B7424"/>
    <hyperlink r:id="rId7324" ref="B7425"/>
    <hyperlink r:id="rId7325" ref="B7426"/>
    <hyperlink r:id="rId7326" ref="B7427"/>
    <hyperlink r:id="rId7327" ref="B7428"/>
    <hyperlink r:id="rId7328" ref="B7429"/>
    <hyperlink r:id="rId7329" ref="B7430"/>
    <hyperlink r:id="rId7330" ref="B7431"/>
    <hyperlink r:id="rId7331" ref="B7432"/>
    <hyperlink r:id="rId7332" ref="B7433"/>
    <hyperlink r:id="rId7333" ref="B7434"/>
    <hyperlink r:id="rId7334" ref="B7435"/>
    <hyperlink r:id="rId7335" ref="B7436"/>
    <hyperlink r:id="rId7336" ref="B7437"/>
    <hyperlink r:id="rId7337" ref="B7438"/>
    <hyperlink r:id="rId7338" ref="B7439"/>
    <hyperlink r:id="rId7339" ref="B7440"/>
    <hyperlink r:id="rId7340" ref="B7441"/>
    <hyperlink r:id="rId7341" ref="B7442"/>
    <hyperlink r:id="rId7342" ref="B7443"/>
    <hyperlink r:id="rId7343" ref="B7444"/>
    <hyperlink r:id="rId7344" ref="B7445"/>
    <hyperlink r:id="rId7345" ref="B7446"/>
    <hyperlink r:id="rId7346" ref="B7447"/>
    <hyperlink r:id="rId7347" ref="B7448"/>
    <hyperlink r:id="rId7348" ref="B7449"/>
    <hyperlink r:id="rId7349" ref="B7450"/>
    <hyperlink r:id="rId7350" ref="B7451"/>
    <hyperlink r:id="rId7351" ref="B7452"/>
    <hyperlink r:id="rId7352" ref="B7453"/>
    <hyperlink r:id="rId7353" ref="B7454"/>
    <hyperlink r:id="rId7354" ref="B7455"/>
    <hyperlink r:id="rId7355" ref="B7456"/>
    <hyperlink r:id="rId7356" ref="B7457"/>
    <hyperlink r:id="rId7357" ref="B7458"/>
    <hyperlink r:id="rId7358" ref="B7459"/>
    <hyperlink r:id="rId7359" ref="B7460"/>
    <hyperlink r:id="rId7360" ref="B7461"/>
    <hyperlink r:id="rId7361" ref="B7462"/>
    <hyperlink r:id="rId7362" ref="B7463"/>
    <hyperlink r:id="rId7363" ref="B7464"/>
    <hyperlink r:id="rId7364" ref="B7465"/>
    <hyperlink r:id="rId7365" ref="B7466"/>
    <hyperlink r:id="rId7366" ref="B7467"/>
    <hyperlink r:id="rId7367" ref="B7468"/>
    <hyperlink r:id="rId7368" ref="B7469"/>
    <hyperlink r:id="rId7369" ref="B7470"/>
    <hyperlink r:id="rId7370" ref="B7471"/>
    <hyperlink r:id="rId7371" ref="B7472"/>
    <hyperlink r:id="rId7372" ref="B7473"/>
    <hyperlink r:id="rId7373" ref="B7474"/>
    <hyperlink r:id="rId7374" ref="B7475"/>
    <hyperlink r:id="rId7375" ref="B7476"/>
    <hyperlink r:id="rId7376" ref="B7477"/>
    <hyperlink r:id="rId7377" ref="B7478"/>
    <hyperlink r:id="rId7378" ref="B7479"/>
    <hyperlink r:id="rId7379" ref="B7480"/>
    <hyperlink r:id="rId7380" ref="B7481"/>
    <hyperlink r:id="rId7381" ref="B7482"/>
    <hyperlink r:id="rId7382" ref="B7483"/>
    <hyperlink r:id="rId7383" ref="B7484"/>
    <hyperlink r:id="rId7384" ref="B7485"/>
    <hyperlink r:id="rId7385" ref="B7486"/>
    <hyperlink r:id="rId7386" ref="B7487"/>
    <hyperlink r:id="rId7387" ref="B7488"/>
    <hyperlink r:id="rId7388" ref="B7489"/>
    <hyperlink r:id="rId7389" ref="B7490"/>
    <hyperlink r:id="rId7390" ref="B7491"/>
    <hyperlink r:id="rId7391" ref="B7492"/>
    <hyperlink r:id="rId7392" ref="B7493"/>
    <hyperlink r:id="rId7393" ref="B7494"/>
    <hyperlink r:id="rId7394" ref="B7495"/>
    <hyperlink r:id="rId7395" ref="B7496"/>
    <hyperlink r:id="rId7396" ref="B7497"/>
    <hyperlink r:id="rId7397" ref="B7498"/>
    <hyperlink r:id="rId7398" ref="B7499"/>
    <hyperlink r:id="rId7399" ref="B7500"/>
    <hyperlink r:id="rId7400" ref="B7501"/>
    <hyperlink r:id="rId7401" ref="B7502"/>
    <hyperlink r:id="rId7402" ref="B7503"/>
    <hyperlink r:id="rId7403" ref="B7504"/>
    <hyperlink r:id="rId7404" ref="B7505"/>
    <hyperlink r:id="rId7405" ref="B7506"/>
    <hyperlink r:id="rId7406" ref="B7507"/>
    <hyperlink r:id="rId7407" ref="B7508"/>
    <hyperlink r:id="rId7408" ref="B7509"/>
    <hyperlink r:id="rId7409" ref="B7510"/>
    <hyperlink r:id="rId7410" ref="B7511"/>
    <hyperlink r:id="rId7411" ref="B7512"/>
    <hyperlink r:id="rId7412" ref="B7513"/>
    <hyperlink r:id="rId7413" ref="B7514"/>
    <hyperlink r:id="rId7414" ref="B7515"/>
    <hyperlink r:id="rId7415" ref="B7516"/>
    <hyperlink r:id="rId7416" ref="B7517"/>
    <hyperlink r:id="rId7417" ref="B7518"/>
    <hyperlink r:id="rId7418" ref="B7519"/>
    <hyperlink r:id="rId7419" ref="B7520"/>
    <hyperlink r:id="rId7420" ref="B7521"/>
    <hyperlink r:id="rId7421" ref="B7522"/>
    <hyperlink r:id="rId7422" ref="B7523"/>
    <hyperlink r:id="rId7423" ref="B7524"/>
    <hyperlink r:id="rId7424" ref="B7525"/>
    <hyperlink r:id="rId7425" ref="B7526"/>
    <hyperlink r:id="rId7426" ref="B7527"/>
    <hyperlink r:id="rId7427" ref="B7528"/>
    <hyperlink r:id="rId7428" ref="B7529"/>
    <hyperlink r:id="rId7429" ref="B7530"/>
    <hyperlink r:id="rId7430" ref="B7531"/>
    <hyperlink r:id="rId7431" ref="B7532"/>
    <hyperlink r:id="rId7432" ref="B7533"/>
    <hyperlink r:id="rId7433" ref="B7534"/>
    <hyperlink r:id="rId7434" ref="B7535"/>
    <hyperlink r:id="rId7435" ref="B7536"/>
    <hyperlink r:id="rId7436" ref="B7537"/>
    <hyperlink r:id="rId7437" ref="B7538"/>
    <hyperlink r:id="rId7438" ref="B7539"/>
    <hyperlink r:id="rId7439" ref="B7540"/>
    <hyperlink r:id="rId7440" ref="B7541"/>
    <hyperlink r:id="rId7441" ref="B7542"/>
    <hyperlink r:id="rId7442" ref="B7543"/>
    <hyperlink r:id="rId7443" ref="B7544"/>
    <hyperlink r:id="rId7444" ref="B7545"/>
    <hyperlink r:id="rId7445" ref="B7546"/>
    <hyperlink r:id="rId7446" ref="B7547"/>
    <hyperlink r:id="rId7447" ref="B7548"/>
    <hyperlink r:id="rId7448" ref="B7549"/>
    <hyperlink r:id="rId7449" ref="B7550"/>
    <hyperlink r:id="rId7450" ref="B7551"/>
    <hyperlink r:id="rId7451" ref="B7552"/>
    <hyperlink r:id="rId7452" ref="B7553"/>
    <hyperlink r:id="rId7453" ref="B7554"/>
    <hyperlink r:id="rId7454" ref="B7555"/>
    <hyperlink r:id="rId7455" ref="B7556"/>
    <hyperlink r:id="rId7456" ref="B7557"/>
    <hyperlink r:id="rId7457" ref="B7558"/>
    <hyperlink r:id="rId7458" ref="B7559"/>
    <hyperlink r:id="rId7459" ref="B7560"/>
    <hyperlink r:id="rId7460" ref="B7561"/>
    <hyperlink r:id="rId7461" ref="B7562"/>
    <hyperlink r:id="rId7462" ref="B7563"/>
    <hyperlink r:id="rId7463" ref="B7564"/>
    <hyperlink r:id="rId7464" ref="B7565"/>
    <hyperlink r:id="rId7465" ref="B7566"/>
    <hyperlink r:id="rId7466" ref="B7567"/>
    <hyperlink r:id="rId7467" ref="B7568"/>
    <hyperlink r:id="rId7468" ref="B7569"/>
    <hyperlink r:id="rId7469" ref="B7570"/>
    <hyperlink r:id="rId7470" ref="B7571"/>
    <hyperlink r:id="rId7471" ref="B7572"/>
    <hyperlink r:id="rId7472" ref="B7573"/>
    <hyperlink r:id="rId7473" ref="B7574"/>
    <hyperlink r:id="rId7474" ref="B7575"/>
    <hyperlink r:id="rId7475" ref="B7576"/>
    <hyperlink r:id="rId7476" ref="B7577"/>
    <hyperlink r:id="rId7477" ref="B7578"/>
    <hyperlink r:id="rId7478" ref="B7579"/>
    <hyperlink r:id="rId7479" ref="B7580"/>
    <hyperlink r:id="rId7480" ref="B7581"/>
    <hyperlink r:id="rId7481" ref="B7582"/>
    <hyperlink r:id="rId7482" ref="B7583"/>
    <hyperlink r:id="rId7483" ref="B7584"/>
    <hyperlink r:id="rId7484" ref="B7585"/>
    <hyperlink r:id="rId7485" ref="B7586"/>
    <hyperlink r:id="rId7486" ref="B7587"/>
    <hyperlink r:id="rId7487" ref="B7588"/>
    <hyperlink r:id="rId7488" ref="B7589"/>
    <hyperlink r:id="rId7489" ref="B7590"/>
    <hyperlink r:id="rId7490" ref="B7591"/>
    <hyperlink r:id="rId7491" ref="B7592"/>
    <hyperlink r:id="rId7492" ref="B7593"/>
    <hyperlink r:id="rId7493" ref="B7594"/>
    <hyperlink r:id="rId7494" ref="B7595"/>
    <hyperlink r:id="rId7495" ref="B7596"/>
    <hyperlink r:id="rId7496" ref="B7597"/>
    <hyperlink r:id="rId7497" ref="B7598"/>
    <hyperlink r:id="rId7498" ref="B7599"/>
    <hyperlink r:id="rId7499" ref="B7600"/>
    <hyperlink r:id="rId7500" ref="B7601"/>
    <hyperlink r:id="rId7501" ref="B7602"/>
    <hyperlink r:id="rId7502" ref="B7603"/>
    <hyperlink r:id="rId7503" ref="B7604"/>
    <hyperlink r:id="rId7504" ref="B7605"/>
    <hyperlink r:id="rId7505" ref="B7606"/>
    <hyperlink r:id="rId7506" ref="B7607"/>
    <hyperlink r:id="rId7507" ref="B7608"/>
    <hyperlink r:id="rId7508" ref="B7609"/>
    <hyperlink r:id="rId7509" ref="B7610"/>
    <hyperlink r:id="rId7510" ref="B7611"/>
    <hyperlink r:id="rId7511" ref="B7612"/>
    <hyperlink r:id="rId7512" ref="B7613"/>
    <hyperlink r:id="rId7513" ref="B7614"/>
    <hyperlink r:id="rId7514" ref="B7615"/>
    <hyperlink r:id="rId7515" ref="B7616"/>
    <hyperlink r:id="rId7516" ref="B7617"/>
    <hyperlink r:id="rId7517" ref="B7618"/>
    <hyperlink r:id="rId7518" ref="B7619"/>
    <hyperlink r:id="rId7519" ref="B7620"/>
    <hyperlink r:id="rId7520" ref="B7621"/>
    <hyperlink r:id="rId7521" ref="B7622"/>
    <hyperlink r:id="rId7522" ref="B7623"/>
    <hyperlink r:id="rId7523" ref="B7624"/>
    <hyperlink r:id="rId7524" ref="B7625"/>
    <hyperlink r:id="rId7525" ref="B7626"/>
    <hyperlink r:id="rId7526" ref="B7627"/>
    <hyperlink r:id="rId7527" ref="B7628"/>
    <hyperlink r:id="rId7528" ref="B7629"/>
    <hyperlink r:id="rId7529" ref="B7630"/>
    <hyperlink r:id="rId7530" ref="B7631"/>
    <hyperlink r:id="rId7531" ref="B7632"/>
    <hyperlink r:id="rId7532" ref="B7633"/>
    <hyperlink r:id="rId7533" ref="B7634"/>
    <hyperlink r:id="rId7534" ref="B7635"/>
    <hyperlink r:id="rId7535" ref="B7636"/>
    <hyperlink r:id="rId7536" ref="B7637"/>
    <hyperlink r:id="rId7537" ref="B7638"/>
    <hyperlink r:id="rId7538" ref="B7639"/>
    <hyperlink r:id="rId7539" ref="B7640"/>
    <hyperlink r:id="rId7540" ref="B7641"/>
    <hyperlink r:id="rId7541" ref="B7642"/>
    <hyperlink r:id="rId7542" ref="B7643"/>
    <hyperlink r:id="rId7543" ref="B7644"/>
    <hyperlink r:id="rId7544" ref="B7645"/>
    <hyperlink r:id="rId7545" ref="B7646"/>
    <hyperlink r:id="rId7546" ref="B7647"/>
    <hyperlink r:id="rId7547" ref="B7648"/>
    <hyperlink r:id="rId7548" ref="B7649"/>
    <hyperlink r:id="rId7549" ref="B7650"/>
    <hyperlink r:id="rId7550" ref="B7651"/>
    <hyperlink r:id="rId7551" ref="B7652"/>
    <hyperlink r:id="rId7552" ref="B7653"/>
    <hyperlink r:id="rId7553" ref="B7654"/>
    <hyperlink r:id="rId7554" ref="B7655"/>
    <hyperlink r:id="rId7555" ref="B7656"/>
    <hyperlink r:id="rId7556" ref="B7657"/>
    <hyperlink r:id="rId7557" ref="B7658"/>
    <hyperlink r:id="rId7558" ref="B7659"/>
    <hyperlink r:id="rId7559" ref="B7660"/>
    <hyperlink r:id="rId7560" ref="B7661"/>
    <hyperlink r:id="rId7561" ref="B7662"/>
    <hyperlink r:id="rId7562" ref="B7663"/>
    <hyperlink r:id="rId7563" ref="B7664"/>
    <hyperlink r:id="rId7564" ref="B7665"/>
    <hyperlink r:id="rId7565" ref="B7666"/>
    <hyperlink r:id="rId7566" ref="B7667"/>
    <hyperlink r:id="rId7567" ref="B7668"/>
    <hyperlink r:id="rId7568" ref="B7669"/>
    <hyperlink r:id="rId7569" ref="B7670"/>
    <hyperlink r:id="rId7570" ref="B7671"/>
    <hyperlink r:id="rId7571" ref="B7672"/>
    <hyperlink r:id="rId7572" ref="B7673"/>
    <hyperlink r:id="rId7573" ref="B7674"/>
    <hyperlink r:id="rId7574" ref="B7675"/>
    <hyperlink r:id="rId7575" ref="B7676"/>
    <hyperlink r:id="rId7576" ref="B7677"/>
    <hyperlink r:id="rId7577" ref="B7678"/>
    <hyperlink r:id="rId7578" ref="B7679"/>
    <hyperlink r:id="rId7579" ref="B7680"/>
    <hyperlink r:id="rId7580" ref="B7681"/>
    <hyperlink r:id="rId7581" ref="B7682"/>
    <hyperlink r:id="rId7582" ref="B7683"/>
    <hyperlink r:id="rId7583" ref="B7684"/>
    <hyperlink r:id="rId7584" ref="B7685"/>
    <hyperlink r:id="rId7585" ref="B7686"/>
    <hyperlink r:id="rId7586" ref="B7687"/>
    <hyperlink r:id="rId7587" ref="B7688"/>
    <hyperlink r:id="rId7588" ref="B7689"/>
    <hyperlink r:id="rId7589" ref="B7690"/>
    <hyperlink r:id="rId7590" ref="B7691"/>
    <hyperlink r:id="rId7591" ref="B7692"/>
    <hyperlink r:id="rId7592" ref="B7693"/>
    <hyperlink r:id="rId7593" ref="B7694"/>
    <hyperlink r:id="rId7594" ref="B7695"/>
    <hyperlink r:id="rId7595" ref="B7696"/>
    <hyperlink r:id="rId7596" ref="B7697"/>
    <hyperlink r:id="rId7597" ref="B7698"/>
    <hyperlink r:id="rId7598" ref="B7699"/>
    <hyperlink r:id="rId7599" ref="B7700"/>
    <hyperlink r:id="rId7600" ref="B7701"/>
    <hyperlink r:id="rId7601" ref="B7702"/>
    <hyperlink r:id="rId7602" ref="B7703"/>
    <hyperlink r:id="rId7603" ref="B7704"/>
    <hyperlink r:id="rId7604" ref="B7705"/>
    <hyperlink r:id="rId7605" ref="B7706"/>
    <hyperlink r:id="rId7606" ref="B7707"/>
    <hyperlink r:id="rId7607" ref="B7708"/>
    <hyperlink r:id="rId7608" ref="B7709"/>
    <hyperlink r:id="rId7609" ref="B7710"/>
    <hyperlink r:id="rId7610" ref="B7711"/>
    <hyperlink r:id="rId7611" ref="B7712"/>
    <hyperlink r:id="rId7612" ref="B7713"/>
    <hyperlink r:id="rId7613" ref="B7714"/>
    <hyperlink r:id="rId7614" ref="B7715"/>
    <hyperlink r:id="rId7615" ref="B7716"/>
    <hyperlink r:id="rId7616" ref="B7717"/>
    <hyperlink r:id="rId7617" ref="B7718"/>
    <hyperlink r:id="rId7618" ref="B7719"/>
    <hyperlink r:id="rId7619" ref="B7720"/>
    <hyperlink r:id="rId7620" ref="B7721"/>
    <hyperlink r:id="rId7621" ref="B7722"/>
    <hyperlink r:id="rId7622" ref="B7723"/>
    <hyperlink r:id="rId7623" ref="B7724"/>
    <hyperlink r:id="rId7624" ref="B7725"/>
    <hyperlink r:id="rId7625" ref="B7726"/>
    <hyperlink r:id="rId7626" ref="B7727"/>
    <hyperlink r:id="rId7627" ref="B7728"/>
    <hyperlink r:id="rId7628" ref="B7729"/>
    <hyperlink r:id="rId7629" ref="B7730"/>
    <hyperlink r:id="rId7630" ref="B7731"/>
    <hyperlink r:id="rId7631" ref="B7732"/>
    <hyperlink r:id="rId7632" ref="B7733"/>
    <hyperlink r:id="rId7633" ref="B7734"/>
    <hyperlink r:id="rId7634" ref="B7735"/>
    <hyperlink r:id="rId7635" ref="B7736"/>
    <hyperlink r:id="rId7636" ref="B7737"/>
    <hyperlink r:id="rId7637" ref="B7738"/>
    <hyperlink r:id="rId7638" ref="B7739"/>
    <hyperlink r:id="rId7639" ref="B7740"/>
    <hyperlink r:id="rId7640" ref="B7741"/>
    <hyperlink r:id="rId7641" ref="B7742"/>
    <hyperlink r:id="rId7642" ref="B7743"/>
    <hyperlink r:id="rId7643" ref="B7744"/>
    <hyperlink r:id="rId7644" ref="B7745"/>
    <hyperlink r:id="rId7645" ref="B7746"/>
    <hyperlink r:id="rId7646" ref="B7747"/>
    <hyperlink r:id="rId7647" ref="B7748"/>
    <hyperlink r:id="rId7648" ref="B7749"/>
    <hyperlink r:id="rId7649" ref="B7750"/>
    <hyperlink r:id="rId7650" ref="B7751"/>
    <hyperlink r:id="rId7651" ref="B7752"/>
    <hyperlink r:id="rId7652" ref="B7753"/>
    <hyperlink r:id="rId7653" ref="B7754"/>
    <hyperlink r:id="rId7654" ref="B7755"/>
    <hyperlink r:id="rId7655" ref="B7756"/>
    <hyperlink r:id="rId7656" ref="B7757"/>
    <hyperlink r:id="rId7657" ref="B7758"/>
    <hyperlink r:id="rId7658" ref="B7759"/>
    <hyperlink r:id="rId7659" ref="B7760"/>
    <hyperlink r:id="rId7660" ref="B7761"/>
    <hyperlink r:id="rId7661" ref="B7762"/>
    <hyperlink r:id="rId7662" ref="B7763"/>
    <hyperlink r:id="rId7663" ref="B7764"/>
    <hyperlink r:id="rId7664" ref="B7765"/>
    <hyperlink r:id="rId7665" ref="B7766"/>
    <hyperlink r:id="rId7666" ref="B7767"/>
    <hyperlink r:id="rId7667" ref="B7768"/>
    <hyperlink r:id="rId7668" ref="B7769"/>
    <hyperlink r:id="rId7669" ref="B7770"/>
    <hyperlink r:id="rId7670" ref="B7771"/>
    <hyperlink r:id="rId7671" ref="B7772"/>
    <hyperlink r:id="rId7672" ref="B7773"/>
    <hyperlink r:id="rId7673" ref="B7774"/>
    <hyperlink r:id="rId7674" ref="B7775"/>
    <hyperlink r:id="rId7675" ref="B7776"/>
    <hyperlink r:id="rId7676" ref="B7777"/>
    <hyperlink r:id="rId7677" ref="B7778"/>
    <hyperlink r:id="rId7678" ref="B7779"/>
    <hyperlink r:id="rId7679" ref="B7780"/>
    <hyperlink r:id="rId7680" ref="B7781"/>
    <hyperlink r:id="rId7681" ref="B7782"/>
    <hyperlink r:id="rId7682" ref="B7783"/>
    <hyperlink r:id="rId7683" ref="B7784"/>
    <hyperlink r:id="rId7684" ref="B7785"/>
    <hyperlink r:id="rId7685" ref="B7786"/>
    <hyperlink r:id="rId7686" ref="B7787"/>
    <hyperlink r:id="rId7687" ref="B7788"/>
    <hyperlink r:id="rId7688" ref="B7789"/>
    <hyperlink r:id="rId7689" ref="B7790"/>
    <hyperlink r:id="rId7690" ref="B7791"/>
    <hyperlink r:id="rId7691" ref="B7792"/>
    <hyperlink r:id="rId7692" ref="B7793"/>
    <hyperlink r:id="rId7693" ref="B7794"/>
    <hyperlink r:id="rId7694" ref="B7795"/>
    <hyperlink r:id="rId7695" ref="B7796"/>
    <hyperlink r:id="rId7696" ref="B7797"/>
    <hyperlink r:id="rId7697" ref="B7798"/>
    <hyperlink r:id="rId7698" ref="B7799"/>
    <hyperlink r:id="rId7699" ref="B7800"/>
    <hyperlink r:id="rId7700" ref="B7801"/>
    <hyperlink r:id="rId7701" ref="B7802"/>
    <hyperlink r:id="rId7702" ref="B7803"/>
    <hyperlink r:id="rId7703" ref="B7804"/>
    <hyperlink r:id="rId7704" ref="B7805"/>
    <hyperlink r:id="rId7705" ref="B7806"/>
    <hyperlink r:id="rId7706" ref="B7807"/>
    <hyperlink r:id="rId7707" ref="B7808"/>
    <hyperlink r:id="rId7708" ref="B7809"/>
    <hyperlink r:id="rId7709" ref="B7810"/>
    <hyperlink r:id="rId7710" ref="B7811"/>
    <hyperlink r:id="rId7711" ref="B7812"/>
    <hyperlink r:id="rId7712" ref="B7813"/>
    <hyperlink r:id="rId7713" ref="B7814"/>
    <hyperlink r:id="rId7714" ref="B7815"/>
    <hyperlink r:id="rId7715" ref="B7816"/>
    <hyperlink r:id="rId7716" ref="B7817"/>
    <hyperlink r:id="rId7717" ref="B7818"/>
    <hyperlink r:id="rId7718" ref="B7819"/>
    <hyperlink r:id="rId7719" ref="B7820"/>
    <hyperlink r:id="rId7720" ref="B7821"/>
    <hyperlink r:id="rId7721" ref="B7822"/>
    <hyperlink r:id="rId7722" ref="B7823"/>
    <hyperlink r:id="rId7723" ref="B7824"/>
    <hyperlink r:id="rId7724" ref="B7825"/>
    <hyperlink r:id="rId7725" ref="B7826"/>
    <hyperlink r:id="rId7726" ref="B7827"/>
    <hyperlink r:id="rId7727" ref="B7828"/>
    <hyperlink r:id="rId7728" ref="B7829"/>
    <hyperlink r:id="rId7729" ref="B7830"/>
    <hyperlink r:id="rId7730" ref="B7831"/>
    <hyperlink r:id="rId7731" ref="B7832"/>
    <hyperlink r:id="rId7732" ref="B7833"/>
    <hyperlink r:id="rId7733" ref="B7834"/>
    <hyperlink r:id="rId7734" ref="B7835"/>
    <hyperlink r:id="rId7735" ref="B7836"/>
    <hyperlink r:id="rId7736" ref="B7837"/>
    <hyperlink r:id="rId7737" ref="B7838"/>
    <hyperlink r:id="rId7738" ref="B7839"/>
    <hyperlink r:id="rId7739" ref="B7840"/>
    <hyperlink r:id="rId7740" ref="B7841"/>
    <hyperlink r:id="rId7741" ref="B7842"/>
    <hyperlink r:id="rId7742" ref="B7843"/>
    <hyperlink r:id="rId7743" ref="B7844"/>
    <hyperlink r:id="rId7744" ref="B7845"/>
    <hyperlink r:id="rId7745" ref="B7846"/>
    <hyperlink r:id="rId7746" ref="B7847"/>
    <hyperlink r:id="rId7747" ref="B7848"/>
    <hyperlink r:id="rId7748" ref="B7849"/>
    <hyperlink r:id="rId7749" ref="B7850"/>
    <hyperlink r:id="rId7750" ref="B7851"/>
    <hyperlink r:id="rId7751" ref="B7852"/>
    <hyperlink r:id="rId7752" ref="B7853"/>
    <hyperlink r:id="rId7753" ref="B7854"/>
    <hyperlink r:id="rId7754" ref="B7855"/>
    <hyperlink r:id="rId7755" ref="B7856"/>
    <hyperlink r:id="rId7756" ref="B7857"/>
    <hyperlink r:id="rId7757" ref="B7858"/>
    <hyperlink r:id="rId7758" ref="B7859"/>
    <hyperlink r:id="rId7759" ref="B7860"/>
    <hyperlink r:id="rId7760" ref="B7861"/>
    <hyperlink r:id="rId7761" ref="B7862"/>
    <hyperlink r:id="rId7762" ref="B7863"/>
    <hyperlink r:id="rId7763" ref="B7864"/>
    <hyperlink r:id="rId7764" ref="B7865"/>
    <hyperlink r:id="rId7765" ref="B7866"/>
    <hyperlink r:id="rId7766" ref="B7867"/>
    <hyperlink r:id="rId7767" ref="B7868"/>
    <hyperlink r:id="rId7768" ref="B7869"/>
    <hyperlink r:id="rId7769" ref="B7870"/>
    <hyperlink r:id="rId7770" ref="B7871"/>
    <hyperlink r:id="rId7771" ref="B7872"/>
    <hyperlink r:id="rId7772" ref="B7873"/>
    <hyperlink r:id="rId7773" ref="B7874"/>
    <hyperlink r:id="rId7774" ref="B7875"/>
    <hyperlink r:id="rId7775" ref="B7876"/>
    <hyperlink r:id="rId7776" ref="B7877"/>
    <hyperlink r:id="rId7777" ref="B7878"/>
    <hyperlink r:id="rId7778" ref="B7879"/>
    <hyperlink r:id="rId7779" ref="B7880"/>
    <hyperlink r:id="rId7780" ref="B7881"/>
    <hyperlink r:id="rId7781" ref="B7882"/>
    <hyperlink r:id="rId7782" ref="B7883"/>
    <hyperlink r:id="rId7783" ref="B7884"/>
    <hyperlink r:id="rId7784" ref="B7885"/>
    <hyperlink r:id="rId7785" ref="B7886"/>
    <hyperlink r:id="rId7786" ref="B7887"/>
    <hyperlink r:id="rId7787" ref="B7888"/>
    <hyperlink r:id="rId7788" ref="B7889"/>
    <hyperlink r:id="rId7789" ref="B7890"/>
    <hyperlink r:id="rId7790" ref="B7891"/>
    <hyperlink r:id="rId7791" ref="B7892"/>
    <hyperlink r:id="rId7792" ref="B7893"/>
    <hyperlink r:id="rId7793" ref="B7894"/>
    <hyperlink r:id="rId7794" ref="B7895"/>
    <hyperlink r:id="rId7795" ref="B7896"/>
    <hyperlink r:id="rId7796" ref="B7897"/>
    <hyperlink r:id="rId7797" ref="B7898"/>
    <hyperlink r:id="rId7798" ref="B7899"/>
    <hyperlink r:id="rId7799" ref="B7900"/>
    <hyperlink r:id="rId7800" ref="B7901"/>
    <hyperlink r:id="rId7801" ref="B7902"/>
    <hyperlink r:id="rId7802" ref="B7903"/>
    <hyperlink r:id="rId7803" ref="B7904"/>
    <hyperlink r:id="rId7804" ref="B7905"/>
    <hyperlink r:id="rId7805" ref="B7906"/>
    <hyperlink r:id="rId7806" ref="B7907"/>
    <hyperlink r:id="rId7807" ref="B7908"/>
    <hyperlink r:id="rId7808" ref="B7909"/>
    <hyperlink r:id="rId7809" ref="B7910"/>
    <hyperlink r:id="rId7810" ref="B7911"/>
    <hyperlink r:id="rId7811" ref="B7912"/>
    <hyperlink r:id="rId7812" ref="B7913"/>
    <hyperlink r:id="rId7813" ref="B7914"/>
    <hyperlink r:id="rId7814" ref="B7915"/>
    <hyperlink r:id="rId7815" ref="B7916"/>
    <hyperlink r:id="rId7816" ref="B7917"/>
    <hyperlink r:id="rId7817" ref="B7918"/>
    <hyperlink r:id="rId7818" ref="B7919"/>
    <hyperlink r:id="rId7819" ref="B7920"/>
    <hyperlink r:id="rId7820" ref="B7921"/>
    <hyperlink r:id="rId7821" ref="B7922"/>
    <hyperlink r:id="rId7822" ref="B7923"/>
    <hyperlink r:id="rId7823" ref="B7924"/>
    <hyperlink r:id="rId7824" ref="B7925"/>
    <hyperlink r:id="rId7825" ref="B7926"/>
    <hyperlink r:id="rId7826" ref="B7927"/>
    <hyperlink r:id="rId7827" ref="B7928"/>
    <hyperlink r:id="rId7828" ref="B7929"/>
    <hyperlink r:id="rId7829" ref="B7930"/>
    <hyperlink r:id="rId7830" ref="B7931"/>
    <hyperlink r:id="rId7831" ref="B7932"/>
    <hyperlink r:id="rId7832" ref="B7933"/>
    <hyperlink r:id="rId7833" ref="B7934"/>
    <hyperlink r:id="rId7834" ref="B7935"/>
    <hyperlink r:id="rId7835" ref="B7936"/>
    <hyperlink r:id="rId7836" ref="B7937"/>
    <hyperlink r:id="rId7837" ref="B7938"/>
    <hyperlink r:id="rId7838" ref="B7939"/>
    <hyperlink r:id="rId7839" ref="B7940"/>
    <hyperlink r:id="rId7840" ref="B7941"/>
    <hyperlink r:id="rId7841" ref="B7942"/>
    <hyperlink r:id="rId7842" ref="B7943"/>
    <hyperlink r:id="rId7843" ref="B7944"/>
    <hyperlink r:id="rId7844" ref="B7945"/>
    <hyperlink r:id="rId7845" ref="B7946"/>
    <hyperlink r:id="rId7846" ref="B7947"/>
    <hyperlink r:id="rId7847" ref="B7948"/>
    <hyperlink r:id="rId7848" ref="B7949"/>
    <hyperlink r:id="rId7849" ref="B7950"/>
    <hyperlink r:id="rId7850" ref="B7951"/>
    <hyperlink r:id="rId7851" ref="B7952"/>
    <hyperlink r:id="rId7852" ref="B7953"/>
    <hyperlink r:id="rId7853" ref="B7954"/>
    <hyperlink r:id="rId7854" ref="B7955"/>
    <hyperlink r:id="rId7855" ref="B7956"/>
    <hyperlink r:id="rId7856" ref="B7957"/>
    <hyperlink r:id="rId7857" ref="B7958"/>
    <hyperlink r:id="rId7858" ref="B7959"/>
    <hyperlink r:id="rId7859" ref="B7960"/>
    <hyperlink r:id="rId7860" ref="B7961"/>
    <hyperlink r:id="rId7861" ref="B7962"/>
    <hyperlink r:id="rId7862" ref="B7963"/>
    <hyperlink r:id="rId7863" ref="B7964"/>
    <hyperlink r:id="rId7864" ref="B7965"/>
    <hyperlink r:id="rId7865" ref="B7966"/>
    <hyperlink r:id="rId7866" ref="B7967"/>
    <hyperlink r:id="rId7867" ref="B7968"/>
    <hyperlink r:id="rId7868" ref="B7969"/>
    <hyperlink r:id="rId7869" ref="B7970"/>
    <hyperlink r:id="rId7870" ref="B7971"/>
    <hyperlink r:id="rId7871" ref="B7972"/>
    <hyperlink r:id="rId7872" ref="B7973"/>
    <hyperlink r:id="rId7873" ref="B7974"/>
    <hyperlink r:id="rId7874" ref="B7975"/>
    <hyperlink r:id="rId7875" ref="B7976"/>
    <hyperlink r:id="rId7876" ref="B7977"/>
    <hyperlink r:id="rId7877" ref="B7978"/>
    <hyperlink r:id="rId7878" ref="B7979"/>
    <hyperlink r:id="rId7879" ref="B7980"/>
    <hyperlink r:id="rId7880" ref="B7981"/>
    <hyperlink r:id="rId7881" ref="B7982"/>
    <hyperlink r:id="rId7882" ref="B7983"/>
    <hyperlink r:id="rId7883" ref="B7984"/>
    <hyperlink r:id="rId7884" ref="B7985"/>
    <hyperlink r:id="rId7885" ref="B7986"/>
    <hyperlink r:id="rId7886" ref="B7987"/>
    <hyperlink r:id="rId7887" ref="B7988"/>
    <hyperlink r:id="rId7888" ref="B7989"/>
    <hyperlink r:id="rId7889" ref="B7990"/>
    <hyperlink r:id="rId7890" ref="B7991"/>
    <hyperlink r:id="rId7891" ref="B7992"/>
    <hyperlink r:id="rId7892" ref="B7993"/>
    <hyperlink r:id="rId7893" ref="B7994"/>
    <hyperlink r:id="rId7894" ref="B7995"/>
    <hyperlink r:id="rId7895" ref="B7996"/>
    <hyperlink r:id="rId7896" ref="B7997"/>
    <hyperlink r:id="rId7897" ref="B7998"/>
    <hyperlink r:id="rId7898" ref="B7999"/>
    <hyperlink r:id="rId7899" ref="B8000"/>
    <hyperlink r:id="rId7900" ref="B8001"/>
    <hyperlink r:id="rId7901" ref="B8002"/>
    <hyperlink r:id="rId7902" ref="B8003"/>
    <hyperlink r:id="rId7903" ref="B8004"/>
    <hyperlink r:id="rId7904" ref="B8005"/>
    <hyperlink r:id="rId7905" ref="B8006"/>
    <hyperlink r:id="rId7906" ref="B8007"/>
    <hyperlink r:id="rId7907" ref="B8008"/>
    <hyperlink r:id="rId7908" ref="B8009"/>
    <hyperlink r:id="rId7909" ref="B8010"/>
    <hyperlink r:id="rId7910" ref="B8011"/>
    <hyperlink r:id="rId7911" ref="B8012"/>
    <hyperlink r:id="rId7912" ref="B8013"/>
    <hyperlink r:id="rId7913" ref="B8014"/>
    <hyperlink r:id="rId7914" ref="B8015"/>
    <hyperlink r:id="rId7915" ref="B8016"/>
    <hyperlink r:id="rId7916" ref="B8017"/>
    <hyperlink r:id="rId7917" ref="B8018"/>
    <hyperlink r:id="rId7918" ref="B8019"/>
    <hyperlink r:id="rId7919" ref="B8020"/>
    <hyperlink r:id="rId7920" ref="B8021"/>
    <hyperlink r:id="rId7921" ref="B8022"/>
    <hyperlink r:id="rId7922" ref="B8023"/>
    <hyperlink r:id="rId7923" ref="B8024"/>
    <hyperlink r:id="rId7924" ref="B8025"/>
    <hyperlink r:id="rId7925" ref="B8026"/>
    <hyperlink r:id="rId7926" ref="B8027"/>
    <hyperlink r:id="rId7927" ref="B8028"/>
    <hyperlink r:id="rId7928" ref="B8029"/>
    <hyperlink r:id="rId7929" ref="B8030"/>
    <hyperlink r:id="rId7930" ref="B8031"/>
    <hyperlink r:id="rId7931" ref="B8032"/>
    <hyperlink r:id="rId7932" ref="B8033"/>
    <hyperlink r:id="rId7933" ref="B8034"/>
    <hyperlink r:id="rId7934" ref="B8035"/>
    <hyperlink r:id="rId7935" ref="B8036"/>
    <hyperlink r:id="rId7936" ref="B8037"/>
    <hyperlink r:id="rId7937" ref="B8038"/>
    <hyperlink r:id="rId7938" ref="B8039"/>
    <hyperlink r:id="rId7939" ref="B8040"/>
    <hyperlink r:id="rId7940" ref="B8041"/>
    <hyperlink r:id="rId7941" ref="B8042"/>
    <hyperlink r:id="rId7942" ref="B8043"/>
    <hyperlink r:id="rId7943" ref="B8044"/>
    <hyperlink r:id="rId7944" ref="B8045"/>
    <hyperlink r:id="rId7945" ref="B8046"/>
    <hyperlink r:id="rId7946" ref="B8047"/>
    <hyperlink r:id="rId7947" ref="B8048"/>
    <hyperlink r:id="rId7948" ref="B8049"/>
    <hyperlink r:id="rId7949" ref="B8050"/>
    <hyperlink r:id="rId7950" ref="B8051"/>
    <hyperlink r:id="rId7951" ref="B8052"/>
    <hyperlink r:id="rId7952" ref="B8053"/>
    <hyperlink r:id="rId7953" ref="B8054"/>
    <hyperlink r:id="rId7954" ref="B8055"/>
    <hyperlink r:id="rId7955" ref="B8056"/>
    <hyperlink r:id="rId7956" ref="B8057"/>
    <hyperlink r:id="rId7957" ref="B8058"/>
    <hyperlink r:id="rId7958" ref="B8059"/>
    <hyperlink r:id="rId7959" ref="B8060"/>
    <hyperlink r:id="rId7960" ref="B8061"/>
    <hyperlink r:id="rId7961" ref="B8062"/>
    <hyperlink r:id="rId7962" ref="B8063"/>
    <hyperlink r:id="rId7963" ref="B8064"/>
    <hyperlink r:id="rId7964" ref="B8065"/>
    <hyperlink r:id="rId7965" ref="B8066"/>
    <hyperlink r:id="rId7966" ref="B8067"/>
    <hyperlink r:id="rId7967" ref="B8068"/>
    <hyperlink r:id="rId7968" ref="B8069"/>
    <hyperlink r:id="rId7969" ref="B8070"/>
    <hyperlink r:id="rId7970" ref="B8071"/>
    <hyperlink r:id="rId7971" ref="B8072"/>
    <hyperlink r:id="rId7972" ref="B8073"/>
    <hyperlink r:id="rId7973" ref="B8074"/>
    <hyperlink r:id="rId7974" ref="B8075"/>
    <hyperlink r:id="rId7975" ref="B8076"/>
    <hyperlink r:id="rId7976" ref="B8077"/>
    <hyperlink r:id="rId7977" ref="B8078"/>
    <hyperlink r:id="rId7978" ref="B8079"/>
    <hyperlink r:id="rId7979" ref="B8080"/>
    <hyperlink r:id="rId7980" ref="B8081"/>
    <hyperlink r:id="rId7981" ref="B8082"/>
    <hyperlink r:id="rId7982" ref="B8083"/>
    <hyperlink r:id="rId7983" ref="B8084"/>
    <hyperlink r:id="rId7984" ref="B8085"/>
    <hyperlink r:id="rId7985" ref="B8086"/>
    <hyperlink r:id="rId7986" ref="B8087"/>
    <hyperlink r:id="rId7987" ref="B8088"/>
    <hyperlink r:id="rId7988" ref="B8089"/>
    <hyperlink r:id="rId7989" ref="B8090"/>
    <hyperlink r:id="rId7990" ref="B8091"/>
    <hyperlink r:id="rId7991" ref="B8092"/>
    <hyperlink r:id="rId7992" ref="B8093"/>
    <hyperlink r:id="rId7993" ref="B8094"/>
    <hyperlink r:id="rId7994" ref="B8095"/>
    <hyperlink r:id="rId7995" ref="B8096"/>
    <hyperlink r:id="rId7996" ref="B8097"/>
    <hyperlink r:id="rId7997" ref="B8098"/>
    <hyperlink r:id="rId7998" ref="B8099"/>
    <hyperlink r:id="rId7999" ref="B8100"/>
    <hyperlink r:id="rId8000" ref="B8101"/>
    <hyperlink r:id="rId8001" ref="B8102"/>
    <hyperlink r:id="rId8002" ref="B8103"/>
    <hyperlink r:id="rId8003" ref="B8104"/>
    <hyperlink r:id="rId8004" ref="B8105"/>
    <hyperlink r:id="rId8005" ref="B8106"/>
    <hyperlink r:id="rId8006" ref="B8107"/>
    <hyperlink r:id="rId8007" ref="B8108"/>
    <hyperlink r:id="rId8008" ref="B8109"/>
    <hyperlink r:id="rId8009" ref="B8110"/>
    <hyperlink r:id="rId8010" ref="B8111"/>
    <hyperlink r:id="rId8011" ref="B8112"/>
    <hyperlink r:id="rId8012" ref="B8113"/>
    <hyperlink r:id="rId8013" ref="B8114"/>
    <hyperlink r:id="rId8014" ref="B8115"/>
    <hyperlink r:id="rId8015" ref="B8116"/>
    <hyperlink r:id="rId8016" ref="B8117"/>
    <hyperlink r:id="rId8017" ref="B8118"/>
    <hyperlink r:id="rId8018" ref="B8119"/>
    <hyperlink r:id="rId8019" ref="B8120"/>
    <hyperlink r:id="rId8020" ref="B8121"/>
    <hyperlink r:id="rId8021" ref="B8122"/>
    <hyperlink r:id="rId8022" ref="B8123"/>
    <hyperlink r:id="rId8023" ref="B8124"/>
    <hyperlink r:id="rId8024" ref="B8125"/>
    <hyperlink r:id="rId8025" ref="B8126"/>
    <hyperlink r:id="rId8026" ref="B8127"/>
    <hyperlink r:id="rId8027" ref="B8128"/>
    <hyperlink r:id="rId8028" ref="B8129"/>
    <hyperlink r:id="rId8029" ref="B8130"/>
    <hyperlink r:id="rId8030" ref="B8131"/>
    <hyperlink r:id="rId8031" ref="B8132"/>
    <hyperlink r:id="rId8032" ref="B8133"/>
    <hyperlink r:id="rId8033" ref="B8134"/>
    <hyperlink r:id="rId8034" ref="B8135"/>
    <hyperlink r:id="rId8035" ref="B8136"/>
    <hyperlink r:id="rId8036" ref="B8137"/>
    <hyperlink r:id="rId8037" ref="B8138"/>
    <hyperlink r:id="rId8038" ref="B8139"/>
    <hyperlink r:id="rId8039" ref="B8140"/>
    <hyperlink r:id="rId8040" ref="B8141"/>
    <hyperlink r:id="rId8041" ref="B8142"/>
    <hyperlink r:id="rId8042" ref="B8143"/>
    <hyperlink r:id="rId8043" ref="B8144"/>
    <hyperlink r:id="rId8044" ref="B8145"/>
    <hyperlink r:id="rId8045" ref="B8146"/>
    <hyperlink r:id="rId8046" ref="B8147"/>
    <hyperlink r:id="rId8047" ref="B8148"/>
    <hyperlink r:id="rId8048" ref="B8149"/>
    <hyperlink r:id="rId8049" ref="B8150"/>
    <hyperlink r:id="rId8050" ref="B8151"/>
    <hyperlink r:id="rId8051" ref="B8152"/>
    <hyperlink r:id="rId8052" ref="B8153"/>
    <hyperlink r:id="rId8053" ref="B8154"/>
    <hyperlink r:id="rId8054" ref="B8155"/>
    <hyperlink r:id="rId8055" ref="B8156"/>
    <hyperlink r:id="rId8056" ref="B8157"/>
    <hyperlink r:id="rId8057" ref="B8158"/>
    <hyperlink r:id="rId8058" ref="B8159"/>
    <hyperlink r:id="rId8059" ref="B8160"/>
    <hyperlink r:id="rId8060" ref="B8161"/>
    <hyperlink r:id="rId8061" ref="B8162"/>
    <hyperlink r:id="rId8062" ref="B8163"/>
    <hyperlink r:id="rId8063" ref="B8164"/>
    <hyperlink r:id="rId8064" ref="B8165"/>
    <hyperlink r:id="rId8065" ref="B8166"/>
    <hyperlink r:id="rId8066" ref="B8167"/>
    <hyperlink r:id="rId8067" ref="B8168"/>
    <hyperlink r:id="rId8068" ref="B8169"/>
    <hyperlink r:id="rId8069" ref="B8170"/>
    <hyperlink r:id="rId8070" ref="B8171"/>
    <hyperlink r:id="rId8071" ref="B8172"/>
    <hyperlink r:id="rId8072" ref="B8173"/>
    <hyperlink r:id="rId8073" ref="B8174"/>
    <hyperlink r:id="rId8074" ref="B8175"/>
    <hyperlink r:id="rId8075" ref="B8176"/>
    <hyperlink r:id="rId8076" ref="B8177"/>
    <hyperlink r:id="rId8077" ref="B8178"/>
    <hyperlink r:id="rId8078" ref="B8179"/>
    <hyperlink r:id="rId8079" ref="B8180"/>
    <hyperlink r:id="rId8080" ref="B8181"/>
    <hyperlink r:id="rId8081" ref="B8182"/>
    <hyperlink r:id="rId8082" ref="B8183"/>
    <hyperlink r:id="rId8083" ref="B8184"/>
    <hyperlink r:id="rId8084" ref="B8185"/>
    <hyperlink r:id="rId8085" ref="B8186"/>
    <hyperlink r:id="rId8086" ref="B8187"/>
    <hyperlink r:id="rId8087" ref="B8188"/>
    <hyperlink r:id="rId8088" ref="B8189"/>
    <hyperlink r:id="rId8089" ref="B8190"/>
    <hyperlink r:id="rId8090" ref="B8191"/>
    <hyperlink r:id="rId8091" ref="B8192"/>
    <hyperlink r:id="rId8092" ref="B8193"/>
    <hyperlink r:id="rId8093" ref="B8194"/>
    <hyperlink r:id="rId8094" ref="B8195"/>
    <hyperlink r:id="rId8095" ref="B8196"/>
    <hyperlink r:id="rId8096" ref="B8197"/>
    <hyperlink r:id="rId8097" ref="B8198"/>
    <hyperlink r:id="rId8098" ref="B8199"/>
    <hyperlink r:id="rId8099" ref="B8200"/>
    <hyperlink r:id="rId8100" ref="B8201"/>
    <hyperlink r:id="rId8101" ref="B8202"/>
    <hyperlink r:id="rId8102" ref="B8203"/>
    <hyperlink r:id="rId8103" ref="B8204"/>
    <hyperlink r:id="rId8104" ref="B8205"/>
    <hyperlink r:id="rId8105" ref="B8206"/>
    <hyperlink r:id="rId8106" ref="B8207"/>
    <hyperlink r:id="rId8107" ref="B8208"/>
    <hyperlink r:id="rId8108" ref="B8209"/>
    <hyperlink r:id="rId8109" ref="B8210"/>
    <hyperlink r:id="rId8110" ref="B8211"/>
    <hyperlink r:id="rId8111" ref="B8212"/>
    <hyperlink r:id="rId8112" ref="B8213"/>
    <hyperlink r:id="rId8113" ref="B8214"/>
    <hyperlink r:id="rId8114" ref="B8215"/>
    <hyperlink r:id="rId8115" ref="B8216"/>
    <hyperlink r:id="rId8116" ref="B8217"/>
    <hyperlink r:id="rId8117" ref="B8218"/>
    <hyperlink r:id="rId8118" ref="B8219"/>
    <hyperlink r:id="rId8119" ref="B8220"/>
    <hyperlink r:id="rId8120" ref="B8221"/>
    <hyperlink r:id="rId8121" ref="B8222"/>
    <hyperlink r:id="rId8122" ref="B8223"/>
    <hyperlink r:id="rId8123" ref="B8224"/>
    <hyperlink r:id="rId8124" ref="B8225"/>
    <hyperlink r:id="rId8125" ref="B8226"/>
    <hyperlink r:id="rId8126" ref="B8227"/>
    <hyperlink r:id="rId8127" ref="B8228"/>
    <hyperlink r:id="rId8128" ref="B8229"/>
    <hyperlink r:id="rId8129" ref="B8230"/>
    <hyperlink r:id="rId8130" ref="B8231"/>
    <hyperlink r:id="rId8131" ref="B8232"/>
    <hyperlink r:id="rId8132" ref="B8233"/>
    <hyperlink r:id="rId8133" ref="B8234"/>
    <hyperlink r:id="rId8134" ref="B8235"/>
    <hyperlink r:id="rId8135" ref="B8236"/>
    <hyperlink r:id="rId8136" ref="B8237"/>
    <hyperlink r:id="rId8137" ref="B8238"/>
    <hyperlink r:id="rId8138" ref="B8239"/>
    <hyperlink r:id="rId8139" ref="B8240"/>
    <hyperlink r:id="rId8140" ref="B8241"/>
    <hyperlink r:id="rId8141" ref="B8242"/>
    <hyperlink r:id="rId8142" ref="B8243"/>
    <hyperlink r:id="rId8143" ref="B8244"/>
    <hyperlink r:id="rId8144" ref="B8245"/>
    <hyperlink r:id="rId8145" ref="B8246"/>
    <hyperlink r:id="rId8146" ref="B8247"/>
    <hyperlink r:id="rId8147" ref="B8248"/>
    <hyperlink r:id="rId8148" ref="B8249"/>
    <hyperlink r:id="rId8149" ref="B8250"/>
    <hyperlink r:id="rId8150" ref="B8251"/>
    <hyperlink r:id="rId8151" ref="B8252"/>
    <hyperlink r:id="rId8152" ref="B8253"/>
    <hyperlink r:id="rId8153" ref="B8254"/>
    <hyperlink r:id="rId8154" ref="B8255"/>
    <hyperlink r:id="rId8155" ref="B8256"/>
    <hyperlink r:id="rId8156" ref="B8257"/>
    <hyperlink r:id="rId8157" ref="B8258"/>
    <hyperlink r:id="rId8158" ref="B8259"/>
    <hyperlink r:id="rId8159" ref="B8260"/>
    <hyperlink r:id="rId8160" ref="B8261"/>
    <hyperlink r:id="rId8161" ref="B8262"/>
    <hyperlink r:id="rId8162" ref="B8263"/>
    <hyperlink r:id="rId8163" ref="B8264"/>
    <hyperlink r:id="rId8164" ref="B8265"/>
    <hyperlink r:id="rId8165" ref="B8266"/>
    <hyperlink r:id="rId8166" ref="B8267"/>
    <hyperlink r:id="rId8167" ref="B8268"/>
    <hyperlink r:id="rId8168" ref="B8269"/>
    <hyperlink r:id="rId8169" ref="B8270"/>
    <hyperlink r:id="rId8170" ref="B8271"/>
    <hyperlink r:id="rId8171" ref="B8272"/>
    <hyperlink r:id="rId8172" ref="B8273"/>
    <hyperlink r:id="rId8173" ref="B8274"/>
    <hyperlink r:id="rId8174" ref="B8275"/>
    <hyperlink r:id="rId8175" ref="B8276"/>
    <hyperlink r:id="rId8176" ref="B8277"/>
    <hyperlink r:id="rId8177" ref="B8278"/>
    <hyperlink r:id="rId8178" ref="B8279"/>
    <hyperlink r:id="rId8179" ref="B8280"/>
    <hyperlink r:id="rId8180" ref="B8281"/>
    <hyperlink r:id="rId8181" ref="B8282"/>
    <hyperlink r:id="rId8182" ref="B8283"/>
    <hyperlink r:id="rId8183" ref="B8284"/>
    <hyperlink r:id="rId8184" ref="B8285"/>
    <hyperlink r:id="rId8185" ref="B8286"/>
    <hyperlink r:id="rId8186" ref="B8287"/>
    <hyperlink r:id="rId8187" ref="B8288"/>
    <hyperlink r:id="rId8188" ref="B8289"/>
    <hyperlink r:id="rId8189" ref="B8290"/>
    <hyperlink r:id="rId8190" ref="B8291"/>
    <hyperlink r:id="rId8191" ref="B8292"/>
    <hyperlink r:id="rId8192" ref="B8293"/>
    <hyperlink r:id="rId8193" ref="B8294"/>
    <hyperlink r:id="rId8194" ref="B8295"/>
    <hyperlink r:id="rId8195" ref="B8296"/>
    <hyperlink r:id="rId8196" ref="B8297"/>
    <hyperlink r:id="rId8197" ref="B8298"/>
    <hyperlink r:id="rId8198" ref="B8299"/>
    <hyperlink r:id="rId8199" ref="B8300"/>
    <hyperlink r:id="rId8200" ref="B8301"/>
    <hyperlink r:id="rId8201" ref="B8302"/>
    <hyperlink r:id="rId8202" ref="B8303"/>
    <hyperlink r:id="rId8203" ref="B8304"/>
    <hyperlink r:id="rId8204" ref="B8305"/>
    <hyperlink r:id="rId8205" ref="B8306"/>
    <hyperlink r:id="rId8206" ref="B8307"/>
    <hyperlink r:id="rId8207" ref="B8308"/>
    <hyperlink r:id="rId8208" ref="B8309"/>
    <hyperlink r:id="rId8209" ref="B8310"/>
    <hyperlink r:id="rId8210" ref="B8311"/>
    <hyperlink r:id="rId8211" ref="B8312"/>
    <hyperlink r:id="rId8212" ref="B8313"/>
    <hyperlink r:id="rId8213" ref="B8314"/>
    <hyperlink r:id="rId8214" ref="B8315"/>
    <hyperlink r:id="rId8215" ref="B8316"/>
    <hyperlink r:id="rId8216" ref="B8317"/>
    <hyperlink r:id="rId8217" ref="B8318"/>
    <hyperlink r:id="rId8218" ref="B8319"/>
    <hyperlink r:id="rId8219" ref="B8320"/>
    <hyperlink r:id="rId8220" ref="B8321"/>
    <hyperlink r:id="rId8221" ref="B8322"/>
    <hyperlink r:id="rId8222" ref="B8323"/>
    <hyperlink r:id="rId8223" ref="B8324"/>
    <hyperlink r:id="rId8224" ref="B8325"/>
    <hyperlink r:id="rId8225" ref="B8326"/>
    <hyperlink r:id="rId8226" ref="B8327"/>
    <hyperlink r:id="rId8227" ref="B8328"/>
    <hyperlink r:id="rId8228" ref="B8329"/>
    <hyperlink r:id="rId8229" ref="B8330"/>
    <hyperlink r:id="rId8230" ref="B8331"/>
    <hyperlink r:id="rId8231" ref="B8332"/>
    <hyperlink r:id="rId8232" ref="B8333"/>
    <hyperlink r:id="rId8233" ref="B8334"/>
    <hyperlink r:id="rId8234" ref="B8335"/>
    <hyperlink r:id="rId8235" ref="B8336"/>
    <hyperlink r:id="rId8236" ref="B8337"/>
    <hyperlink r:id="rId8237" ref="B8338"/>
    <hyperlink r:id="rId8238" ref="B8339"/>
    <hyperlink r:id="rId8239" ref="B8340"/>
    <hyperlink r:id="rId8240" ref="B8341"/>
    <hyperlink r:id="rId8241" ref="B8342"/>
    <hyperlink r:id="rId8242" ref="B8343"/>
    <hyperlink r:id="rId8243" ref="B8344"/>
    <hyperlink r:id="rId8244" ref="B8345"/>
    <hyperlink r:id="rId8245" ref="B8346"/>
    <hyperlink r:id="rId8246" ref="B8347"/>
    <hyperlink r:id="rId8247" ref="B8348"/>
    <hyperlink r:id="rId8248" ref="B8349"/>
    <hyperlink r:id="rId8249" ref="B8350"/>
    <hyperlink r:id="rId8250" ref="B8351"/>
    <hyperlink r:id="rId8251" ref="B8352"/>
    <hyperlink r:id="rId8252" ref="B8353"/>
    <hyperlink r:id="rId8253" ref="B8354"/>
    <hyperlink r:id="rId8254" ref="B8355"/>
    <hyperlink r:id="rId8255" ref="B8356"/>
    <hyperlink r:id="rId8256" ref="B8357"/>
    <hyperlink r:id="rId8257" ref="B8358"/>
    <hyperlink r:id="rId8258" ref="B8359"/>
    <hyperlink r:id="rId8259" ref="B8360"/>
    <hyperlink r:id="rId8260" ref="B8361"/>
    <hyperlink r:id="rId8261" ref="B8362"/>
    <hyperlink r:id="rId8262" ref="B8363"/>
    <hyperlink r:id="rId8263" ref="B8364"/>
    <hyperlink r:id="rId8264" ref="B8365"/>
    <hyperlink r:id="rId8265" ref="B8366"/>
    <hyperlink r:id="rId8266" ref="B8367"/>
    <hyperlink r:id="rId8267" ref="B8368"/>
    <hyperlink r:id="rId8268" ref="B8369"/>
    <hyperlink r:id="rId8269" ref="B8370"/>
    <hyperlink r:id="rId8270" ref="B8371"/>
    <hyperlink r:id="rId8271" ref="B8372"/>
    <hyperlink r:id="rId8272" ref="B8373"/>
    <hyperlink r:id="rId8273" ref="B8374"/>
    <hyperlink r:id="rId8274" ref="B8375"/>
    <hyperlink r:id="rId8275" ref="B8376"/>
    <hyperlink r:id="rId8276" ref="B8377"/>
    <hyperlink r:id="rId8277" ref="B8378"/>
    <hyperlink r:id="rId8278" ref="B8379"/>
    <hyperlink r:id="rId8279" ref="B8380"/>
    <hyperlink r:id="rId8280" ref="B8381"/>
    <hyperlink r:id="rId8281" ref="B8382"/>
    <hyperlink r:id="rId8282" ref="B8383"/>
    <hyperlink r:id="rId8283" ref="B8384"/>
    <hyperlink r:id="rId8284" ref="B8385"/>
    <hyperlink r:id="rId8285" ref="B8386"/>
    <hyperlink r:id="rId8286" ref="B8387"/>
    <hyperlink r:id="rId8287" ref="B8388"/>
    <hyperlink r:id="rId8288" ref="B8389"/>
    <hyperlink r:id="rId8289" ref="B8390"/>
    <hyperlink r:id="rId8290" ref="B8391"/>
    <hyperlink r:id="rId8291" ref="B8392"/>
    <hyperlink r:id="rId8292" ref="B8393"/>
    <hyperlink r:id="rId8293" ref="B8394"/>
    <hyperlink r:id="rId8294" ref="B8395"/>
    <hyperlink r:id="rId8295" ref="B8396"/>
    <hyperlink r:id="rId8296" ref="B8397"/>
    <hyperlink r:id="rId8297" ref="B8398"/>
    <hyperlink r:id="rId8298" ref="B8399"/>
    <hyperlink r:id="rId8299" ref="B8400"/>
    <hyperlink r:id="rId8300" ref="B8401"/>
    <hyperlink r:id="rId8301" ref="B8402"/>
    <hyperlink r:id="rId8302" ref="B8403"/>
    <hyperlink r:id="rId8303" ref="B8404"/>
    <hyperlink r:id="rId8304" ref="B8405"/>
    <hyperlink r:id="rId8305" ref="B8406"/>
    <hyperlink r:id="rId8306" ref="B8407"/>
    <hyperlink r:id="rId8307" ref="B8408"/>
    <hyperlink r:id="rId8308" ref="B8409"/>
    <hyperlink r:id="rId8309" ref="B8410"/>
    <hyperlink r:id="rId8310" ref="B8411"/>
    <hyperlink r:id="rId8311" ref="B8412"/>
    <hyperlink r:id="rId8312" ref="B8413"/>
    <hyperlink r:id="rId8313" ref="B8414"/>
    <hyperlink r:id="rId8314" ref="B8415"/>
    <hyperlink r:id="rId8315" ref="B8416"/>
    <hyperlink r:id="rId8316" ref="B8417"/>
    <hyperlink r:id="rId8317" ref="B8418"/>
    <hyperlink r:id="rId8318" ref="B8419"/>
    <hyperlink r:id="rId8319" ref="B8420"/>
    <hyperlink r:id="rId8320" ref="B8421"/>
    <hyperlink r:id="rId8321" ref="B8422"/>
    <hyperlink r:id="rId8322" ref="B8423"/>
    <hyperlink r:id="rId8323" ref="B8424"/>
    <hyperlink r:id="rId8324" ref="B8425"/>
    <hyperlink r:id="rId8325" ref="B8426"/>
    <hyperlink r:id="rId8326" ref="B8427"/>
    <hyperlink r:id="rId8327" ref="B8428"/>
    <hyperlink r:id="rId8328" ref="B8429"/>
    <hyperlink r:id="rId8329" ref="B8430"/>
    <hyperlink r:id="rId8330" ref="B8431"/>
    <hyperlink r:id="rId8331" ref="B8432"/>
    <hyperlink r:id="rId8332" ref="B8433"/>
    <hyperlink r:id="rId8333" ref="B8434"/>
    <hyperlink r:id="rId8334" ref="B8435"/>
    <hyperlink r:id="rId8335" ref="B8436"/>
    <hyperlink r:id="rId8336" ref="B8437"/>
    <hyperlink r:id="rId8337" ref="B8438"/>
    <hyperlink r:id="rId8338" ref="B8439"/>
    <hyperlink r:id="rId8339" ref="B8440"/>
    <hyperlink r:id="rId8340" ref="B8441"/>
    <hyperlink r:id="rId8341" ref="B8442"/>
    <hyperlink r:id="rId8342" ref="B8443"/>
    <hyperlink r:id="rId8343" ref="B8444"/>
    <hyperlink r:id="rId8344" ref="B8445"/>
    <hyperlink r:id="rId8345" ref="B8446"/>
    <hyperlink r:id="rId8346" ref="B8447"/>
    <hyperlink r:id="rId8347" ref="B8448"/>
    <hyperlink r:id="rId8348" ref="B8449"/>
    <hyperlink r:id="rId8349" ref="B8450"/>
    <hyperlink r:id="rId8350" ref="B8451"/>
    <hyperlink r:id="rId8351" ref="B8452"/>
    <hyperlink r:id="rId8352" ref="B8453"/>
    <hyperlink r:id="rId8353" ref="B8454"/>
    <hyperlink r:id="rId8354" ref="B8455"/>
    <hyperlink r:id="rId8355" ref="B8456"/>
    <hyperlink r:id="rId8356" ref="B8457"/>
    <hyperlink r:id="rId8357" ref="B8458"/>
    <hyperlink r:id="rId8358" ref="B8459"/>
    <hyperlink r:id="rId8359" ref="B8460"/>
    <hyperlink r:id="rId8360" ref="B8461"/>
    <hyperlink r:id="rId8361" ref="B8462"/>
    <hyperlink r:id="rId8362" ref="B8463"/>
    <hyperlink r:id="rId8363" ref="B8464"/>
    <hyperlink r:id="rId8364" ref="B8465"/>
    <hyperlink r:id="rId8365" ref="B8466"/>
    <hyperlink r:id="rId8366" ref="B8467"/>
    <hyperlink r:id="rId8367" ref="B8468"/>
    <hyperlink r:id="rId8368" ref="B8469"/>
    <hyperlink r:id="rId8369" ref="B8470"/>
    <hyperlink r:id="rId8370" ref="B8471"/>
    <hyperlink r:id="rId8371" ref="B8472"/>
    <hyperlink r:id="rId8372" ref="B8473"/>
    <hyperlink r:id="rId8373" ref="B8474"/>
    <hyperlink r:id="rId8374" ref="B8475"/>
    <hyperlink r:id="rId8375" ref="B8476"/>
    <hyperlink r:id="rId8376" ref="B8477"/>
    <hyperlink r:id="rId8377" ref="B8478"/>
    <hyperlink r:id="rId8378" ref="B8479"/>
    <hyperlink r:id="rId8379" ref="B8480"/>
    <hyperlink r:id="rId8380" ref="B8481"/>
    <hyperlink r:id="rId8381" ref="B8482"/>
    <hyperlink r:id="rId8382" ref="B8483"/>
    <hyperlink r:id="rId8383" ref="B8484"/>
    <hyperlink r:id="rId8384" ref="B8485"/>
    <hyperlink r:id="rId8385" ref="B8486"/>
    <hyperlink r:id="rId8386" ref="B8487"/>
    <hyperlink r:id="rId8387" ref="B8488"/>
    <hyperlink r:id="rId8388" ref="B8489"/>
    <hyperlink r:id="rId8389" ref="B8490"/>
    <hyperlink r:id="rId8390" ref="B8491"/>
    <hyperlink r:id="rId8391" ref="B8492"/>
    <hyperlink r:id="rId8392" ref="B8493"/>
    <hyperlink r:id="rId8393" ref="B8494"/>
    <hyperlink r:id="rId8394" ref="B8495"/>
    <hyperlink r:id="rId8395" ref="B8496"/>
    <hyperlink r:id="rId8396" ref="B8497"/>
    <hyperlink r:id="rId8397" ref="B8498"/>
    <hyperlink r:id="rId8398" ref="B8499"/>
    <hyperlink r:id="rId8399" ref="B8500"/>
    <hyperlink r:id="rId8400" ref="B8501"/>
    <hyperlink r:id="rId8401" ref="B8502"/>
    <hyperlink r:id="rId8402" ref="B8503"/>
    <hyperlink r:id="rId8403" ref="B8504"/>
    <hyperlink r:id="rId8404" ref="B8505"/>
    <hyperlink r:id="rId8405" ref="B8506"/>
    <hyperlink r:id="rId8406" ref="B8507"/>
    <hyperlink r:id="rId8407" ref="B8508"/>
    <hyperlink r:id="rId8408" ref="B8509"/>
    <hyperlink r:id="rId8409" ref="B8510"/>
    <hyperlink r:id="rId8410" ref="B8511"/>
    <hyperlink r:id="rId8411" ref="B8512"/>
    <hyperlink r:id="rId8412" ref="B8513"/>
    <hyperlink r:id="rId8413" ref="B8514"/>
    <hyperlink r:id="rId8414" ref="B8515"/>
    <hyperlink r:id="rId8415" ref="B8516"/>
    <hyperlink r:id="rId8416" ref="B8517"/>
    <hyperlink r:id="rId8417" ref="B8518"/>
    <hyperlink r:id="rId8418" ref="B8519"/>
    <hyperlink r:id="rId8419" ref="B8520"/>
    <hyperlink r:id="rId8420" ref="B8521"/>
    <hyperlink r:id="rId8421" ref="B8522"/>
    <hyperlink r:id="rId8422" ref="B8523"/>
    <hyperlink r:id="rId8423" ref="B8524"/>
    <hyperlink r:id="rId8424" ref="B8525"/>
    <hyperlink r:id="rId8425" ref="B8526"/>
    <hyperlink r:id="rId8426" ref="B8527"/>
    <hyperlink r:id="rId8427" ref="B8528"/>
    <hyperlink r:id="rId8428" ref="B8529"/>
    <hyperlink r:id="rId8429" ref="B8530"/>
    <hyperlink r:id="rId8430" ref="B8531"/>
    <hyperlink r:id="rId8431" ref="B8532"/>
    <hyperlink r:id="rId8432" ref="B8533"/>
    <hyperlink r:id="rId8433" ref="B8534"/>
    <hyperlink r:id="rId8434" ref="B8535"/>
    <hyperlink r:id="rId8435" ref="B8536"/>
    <hyperlink r:id="rId8436" ref="B8537"/>
    <hyperlink r:id="rId8437" ref="B8538"/>
    <hyperlink r:id="rId8438" ref="B8539"/>
    <hyperlink r:id="rId8439" ref="B8540"/>
    <hyperlink r:id="rId8440" ref="B8541"/>
    <hyperlink r:id="rId8441" ref="B8542"/>
    <hyperlink r:id="rId8442" ref="B8543"/>
    <hyperlink r:id="rId8443" ref="B8544"/>
    <hyperlink r:id="rId8444" ref="B8545"/>
    <hyperlink r:id="rId8445" ref="B8546"/>
    <hyperlink r:id="rId8446" ref="B8547"/>
    <hyperlink r:id="rId8447" ref="B8548"/>
    <hyperlink r:id="rId8448" ref="B8549"/>
    <hyperlink r:id="rId8449" ref="B8550"/>
    <hyperlink r:id="rId8450" ref="B8551"/>
    <hyperlink r:id="rId8451" ref="B8552"/>
    <hyperlink r:id="rId8452" ref="B8553"/>
    <hyperlink r:id="rId8453" ref="B8554"/>
    <hyperlink r:id="rId8454" ref="B8555"/>
    <hyperlink r:id="rId8455" ref="B8556"/>
    <hyperlink r:id="rId8456" ref="B8557"/>
    <hyperlink r:id="rId8457" ref="B8558"/>
    <hyperlink r:id="rId8458" ref="B8559"/>
    <hyperlink r:id="rId8459" ref="B8560"/>
    <hyperlink r:id="rId8460" ref="B8561"/>
    <hyperlink r:id="rId8461" ref="B8562"/>
    <hyperlink r:id="rId8462" ref="B8563"/>
    <hyperlink r:id="rId8463" ref="B8564"/>
    <hyperlink r:id="rId8464" ref="B8565"/>
    <hyperlink r:id="rId8465" ref="B8566"/>
    <hyperlink r:id="rId8466" ref="B8567"/>
    <hyperlink r:id="rId8467" ref="B8568"/>
    <hyperlink r:id="rId8468" ref="B8569"/>
    <hyperlink r:id="rId8469" ref="B8570"/>
    <hyperlink r:id="rId8470" ref="B8571"/>
    <hyperlink r:id="rId8471" ref="B8572"/>
    <hyperlink r:id="rId8472" ref="B8573"/>
    <hyperlink r:id="rId8473" ref="B8574"/>
    <hyperlink r:id="rId8474" ref="B8575"/>
    <hyperlink r:id="rId8475" ref="B8576"/>
    <hyperlink r:id="rId8476" ref="B8577"/>
    <hyperlink r:id="rId8477" ref="B8578"/>
    <hyperlink r:id="rId8478" ref="B8579"/>
    <hyperlink r:id="rId8479" ref="B8580"/>
    <hyperlink r:id="rId8480" ref="B8581"/>
    <hyperlink r:id="rId8481" ref="B8582"/>
    <hyperlink r:id="rId8482" ref="B8583"/>
    <hyperlink r:id="rId8483" ref="B8584"/>
    <hyperlink r:id="rId8484" ref="B8585"/>
    <hyperlink r:id="rId8485" ref="B8586"/>
    <hyperlink r:id="rId8486" ref="B8587"/>
    <hyperlink r:id="rId8487" ref="B8588"/>
    <hyperlink r:id="rId8488" ref="B8589"/>
    <hyperlink r:id="rId8489" ref="B8590"/>
    <hyperlink r:id="rId8490" ref="B8591"/>
    <hyperlink r:id="rId8491" ref="B8592"/>
    <hyperlink r:id="rId8492" ref="B8593"/>
    <hyperlink r:id="rId8493" ref="B8594"/>
    <hyperlink r:id="rId8494" ref="B8595"/>
    <hyperlink r:id="rId8495" ref="B8596"/>
    <hyperlink r:id="rId8496" ref="B8597"/>
    <hyperlink r:id="rId8497" ref="B8598"/>
    <hyperlink r:id="rId8498" ref="B8599"/>
    <hyperlink r:id="rId8499" ref="B8600"/>
    <hyperlink r:id="rId8500" ref="B8601"/>
    <hyperlink r:id="rId8501" ref="B8602"/>
    <hyperlink r:id="rId8502" ref="B8603"/>
    <hyperlink r:id="rId8503" ref="B8604"/>
    <hyperlink r:id="rId8504" ref="B8605"/>
    <hyperlink r:id="rId8505" ref="B8606"/>
    <hyperlink r:id="rId8506" ref="B8607"/>
    <hyperlink r:id="rId8507" ref="B8608"/>
    <hyperlink r:id="rId8508" ref="B8609"/>
    <hyperlink r:id="rId8509" ref="B8610"/>
    <hyperlink r:id="rId8510" ref="B8611"/>
    <hyperlink r:id="rId8511" ref="B8612"/>
    <hyperlink r:id="rId8512" ref="B8613"/>
    <hyperlink r:id="rId8513" ref="B8614"/>
    <hyperlink r:id="rId8514" ref="B8615"/>
    <hyperlink r:id="rId8515" ref="B8616"/>
    <hyperlink r:id="rId8516" ref="B8617"/>
    <hyperlink r:id="rId8517" ref="B8618"/>
    <hyperlink r:id="rId8518" ref="B8619"/>
    <hyperlink r:id="rId8519" ref="B8620"/>
    <hyperlink r:id="rId8520" ref="B8621"/>
    <hyperlink r:id="rId8521" ref="B8622"/>
    <hyperlink r:id="rId8522" ref="B8623"/>
    <hyperlink r:id="rId8523" ref="B8624"/>
    <hyperlink r:id="rId8524" ref="B8625"/>
    <hyperlink r:id="rId8525" ref="B8626"/>
    <hyperlink r:id="rId8526" ref="B8627"/>
    <hyperlink r:id="rId8527" ref="B8628"/>
    <hyperlink r:id="rId8528" ref="B8629"/>
    <hyperlink r:id="rId8529" ref="B8630"/>
    <hyperlink r:id="rId8530" ref="B8631"/>
    <hyperlink r:id="rId8531" ref="B8632"/>
    <hyperlink r:id="rId8532" ref="B8633"/>
    <hyperlink r:id="rId8533" ref="B8634"/>
    <hyperlink r:id="rId8534" ref="B8635"/>
    <hyperlink r:id="rId8535" ref="B8636"/>
    <hyperlink r:id="rId8536" ref="B8637"/>
    <hyperlink r:id="rId8537" ref="B8638"/>
    <hyperlink r:id="rId8538" ref="B8639"/>
    <hyperlink r:id="rId8539" ref="B8640"/>
    <hyperlink r:id="rId8540" ref="B8641"/>
    <hyperlink r:id="rId8541" ref="B8642"/>
    <hyperlink r:id="rId8542" ref="B8643"/>
    <hyperlink r:id="rId8543" ref="B8644"/>
    <hyperlink r:id="rId8544" ref="B8645"/>
    <hyperlink r:id="rId8545" ref="B8646"/>
    <hyperlink r:id="rId8546" ref="B8647"/>
    <hyperlink r:id="rId8547" ref="B8648"/>
    <hyperlink r:id="rId8548" ref="B8649"/>
    <hyperlink r:id="rId8549" ref="B8650"/>
    <hyperlink r:id="rId8550" ref="B8651"/>
    <hyperlink r:id="rId8551" ref="B8652"/>
    <hyperlink r:id="rId8552" ref="B8653"/>
    <hyperlink r:id="rId8553" ref="B8654"/>
    <hyperlink r:id="rId8554" ref="B8655"/>
    <hyperlink r:id="rId8555" ref="B8656"/>
    <hyperlink r:id="rId8556" ref="B8657"/>
    <hyperlink r:id="rId8557" ref="B8658"/>
    <hyperlink r:id="rId8558" ref="B8659"/>
    <hyperlink r:id="rId8559" ref="B8660"/>
    <hyperlink r:id="rId8560" ref="B8661"/>
    <hyperlink r:id="rId8561" ref="B8662"/>
    <hyperlink r:id="rId8562" ref="B8663"/>
    <hyperlink r:id="rId8563" ref="B8664"/>
    <hyperlink r:id="rId8564" ref="B8665"/>
    <hyperlink r:id="rId8565" ref="B8666"/>
    <hyperlink r:id="rId8566" ref="B8667"/>
    <hyperlink r:id="rId8567" ref="B8668"/>
    <hyperlink r:id="rId8568" ref="B8669"/>
    <hyperlink r:id="rId8569" ref="B8670"/>
    <hyperlink r:id="rId8570" ref="B8671"/>
    <hyperlink r:id="rId8571" ref="B8672"/>
    <hyperlink r:id="rId8572" ref="B8673"/>
    <hyperlink r:id="rId8573" ref="B8674"/>
    <hyperlink r:id="rId8574" ref="B8675"/>
    <hyperlink r:id="rId8575" ref="B8676"/>
    <hyperlink r:id="rId8576" ref="B8677"/>
    <hyperlink r:id="rId8577" ref="B8678"/>
    <hyperlink r:id="rId8578" ref="B8679"/>
    <hyperlink r:id="rId8579" ref="B8680"/>
    <hyperlink r:id="rId8580" ref="B8681"/>
    <hyperlink r:id="rId8581" ref="B8682"/>
    <hyperlink r:id="rId8582" ref="B8683"/>
    <hyperlink r:id="rId8583" ref="B8684"/>
    <hyperlink r:id="rId8584" ref="B8685"/>
    <hyperlink r:id="rId8585" ref="B8686"/>
    <hyperlink r:id="rId8586" ref="B8687"/>
    <hyperlink r:id="rId8587" ref="B8688"/>
    <hyperlink r:id="rId8588" ref="B8689"/>
    <hyperlink r:id="rId8589" ref="B8690"/>
    <hyperlink r:id="rId8590" ref="B8691"/>
    <hyperlink r:id="rId8591" ref="B8692"/>
    <hyperlink r:id="rId8592" ref="B8693"/>
    <hyperlink r:id="rId8593" ref="B8694"/>
    <hyperlink r:id="rId8594" ref="B8695"/>
    <hyperlink r:id="rId8595" ref="B8696"/>
    <hyperlink r:id="rId8596" ref="B8697"/>
    <hyperlink r:id="rId8597" ref="B8698"/>
    <hyperlink r:id="rId8598" ref="B8699"/>
    <hyperlink r:id="rId8599" ref="B8700"/>
    <hyperlink r:id="rId8600" ref="B8701"/>
    <hyperlink r:id="rId8601" ref="B8702"/>
    <hyperlink r:id="rId8602" ref="B8703"/>
    <hyperlink r:id="rId8603" ref="B8704"/>
    <hyperlink r:id="rId8604" ref="B8705"/>
    <hyperlink r:id="rId8605" ref="B8706"/>
    <hyperlink r:id="rId8606" ref="B8707"/>
    <hyperlink r:id="rId8607" ref="B8708"/>
    <hyperlink r:id="rId8608" ref="B8709"/>
    <hyperlink r:id="rId8609" ref="B8710"/>
    <hyperlink r:id="rId8610" ref="B8711"/>
    <hyperlink r:id="rId8611" ref="B8712"/>
    <hyperlink r:id="rId8612" ref="B8713"/>
    <hyperlink r:id="rId8613" ref="B8714"/>
    <hyperlink r:id="rId8614" ref="B8715"/>
    <hyperlink r:id="rId8615" ref="B8716"/>
    <hyperlink r:id="rId8616" ref="B8717"/>
    <hyperlink r:id="rId8617" ref="B8718"/>
    <hyperlink r:id="rId8618" ref="B8719"/>
    <hyperlink r:id="rId8619" ref="B8720"/>
    <hyperlink r:id="rId8620" ref="B8721"/>
    <hyperlink r:id="rId8621" ref="B8722"/>
    <hyperlink r:id="rId8622" ref="B8723"/>
    <hyperlink r:id="rId8623" ref="B8724"/>
    <hyperlink r:id="rId8624" ref="B8725"/>
    <hyperlink r:id="rId8625" ref="B8726"/>
    <hyperlink r:id="rId8626" ref="B8727"/>
    <hyperlink r:id="rId8627" ref="B8728"/>
    <hyperlink r:id="rId8628" ref="B8729"/>
    <hyperlink r:id="rId8629" ref="B8730"/>
    <hyperlink r:id="rId8630" ref="B8731"/>
    <hyperlink r:id="rId8631" ref="B8732"/>
    <hyperlink r:id="rId8632" ref="B8733"/>
    <hyperlink r:id="rId8633" ref="B8734"/>
    <hyperlink r:id="rId8634" ref="B8735"/>
    <hyperlink r:id="rId8635" ref="B8736"/>
    <hyperlink r:id="rId8636" ref="B8737"/>
    <hyperlink r:id="rId8637" ref="B8738"/>
    <hyperlink r:id="rId8638" ref="B8739"/>
    <hyperlink r:id="rId8639" ref="B8740"/>
    <hyperlink r:id="rId8640" ref="B8741"/>
    <hyperlink r:id="rId8641" ref="B8742"/>
    <hyperlink r:id="rId8642" ref="B8743"/>
    <hyperlink r:id="rId8643" ref="B8744"/>
    <hyperlink r:id="rId8644" ref="B8745"/>
    <hyperlink r:id="rId8645" ref="B8746"/>
    <hyperlink r:id="rId8646" ref="B8747"/>
    <hyperlink r:id="rId8647" ref="B8748"/>
    <hyperlink r:id="rId8648" ref="B8749"/>
    <hyperlink r:id="rId8649" ref="B8750"/>
    <hyperlink r:id="rId8650" ref="B8751"/>
    <hyperlink r:id="rId8651" ref="B8752"/>
    <hyperlink r:id="rId8652" ref="B8753"/>
    <hyperlink r:id="rId8653" ref="B8754"/>
    <hyperlink r:id="rId8654" ref="B8755"/>
    <hyperlink r:id="rId8655" ref="B8756"/>
    <hyperlink r:id="rId8656" ref="B8757"/>
    <hyperlink r:id="rId8657" ref="B8758"/>
    <hyperlink r:id="rId8658" ref="B8759"/>
    <hyperlink r:id="rId8659" ref="B8760"/>
    <hyperlink r:id="rId8660" ref="B8761"/>
    <hyperlink r:id="rId8661" ref="B8762"/>
    <hyperlink r:id="rId8662" ref="B8763"/>
    <hyperlink r:id="rId8663" ref="B8764"/>
    <hyperlink r:id="rId8664" ref="B8765"/>
    <hyperlink r:id="rId8665" ref="B8766"/>
    <hyperlink r:id="rId8666" ref="B8767"/>
    <hyperlink r:id="rId8667" ref="B8768"/>
    <hyperlink r:id="rId8668" ref="B8769"/>
    <hyperlink r:id="rId8669" ref="B8770"/>
    <hyperlink r:id="rId8670" ref="B8771"/>
    <hyperlink r:id="rId8671" ref="B8772"/>
    <hyperlink r:id="rId8672" ref="B8773"/>
    <hyperlink r:id="rId8673" ref="B8774"/>
    <hyperlink r:id="rId8674" ref="B8775"/>
    <hyperlink r:id="rId8675" ref="B8776"/>
    <hyperlink r:id="rId8676" ref="B8777"/>
    <hyperlink r:id="rId8677" ref="B8778"/>
    <hyperlink r:id="rId8678" ref="B8779"/>
    <hyperlink r:id="rId8679" ref="B8780"/>
    <hyperlink r:id="rId8680" ref="B8781"/>
    <hyperlink r:id="rId8681" ref="B8782"/>
    <hyperlink r:id="rId8682" ref="B8783"/>
    <hyperlink r:id="rId8683" ref="B8784"/>
    <hyperlink r:id="rId8684" ref="B8785"/>
    <hyperlink r:id="rId8685" ref="B8786"/>
    <hyperlink r:id="rId8686" ref="B8787"/>
    <hyperlink r:id="rId8687" ref="B8788"/>
    <hyperlink r:id="rId8688" ref="B8789"/>
    <hyperlink r:id="rId8689" ref="B8790"/>
    <hyperlink r:id="rId8690" ref="B8791"/>
    <hyperlink r:id="rId8691" ref="B8792"/>
    <hyperlink r:id="rId8692" ref="B8793"/>
    <hyperlink r:id="rId8693" ref="B8794"/>
    <hyperlink r:id="rId8694" ref="B8795"/>
    <hyperlink r:id="rId8695" ref="B8796"/>
    <hyperlink r:id="rId8696" ref="B8797"/>
    <hyperlink r:id="rId8697" ref="B8798"/>
    <hyperlink r:id="rId8698" ref="B8799"/>
    <hyperlink r:id="rId8699" ref="B8800"/>
    <hyperlink r:id="rId8700" ref="B8801"/>
    <hyperlink r:id="rId8701" ref="B8802"/>
    <hyperlink r:id="rId8702" ref="B8803"/>
    <hyperlink r:id="rId8703" ref="B8804"/>
    <hyperlink r:id="rId8704" ref="B8805"/>
    <hyperlink r:id="rId8705" ref="B8806"/>
    <hyperlink r:id="rId8706" ref="B8807"/>
    <hyperlink r:id="rId8707" ref="B8808"/>
    <hyperlink r:id="rId8708" ref="B8809"/>
    <hyperlink r:id="rId8709" ref="B8810"/>
    <hyperlink r:id="rId8710" ref="B8811"/>
    <hyperlink r:id="rId8711" ref="B8812"/>
    <hyperlink r:id="rId8712" ref="B8813"/>
    <hyperlink r:id="rId8713" ref="B8814"/>
    <hyperlink r:id="rId8714" ref="B8815"/>
    <hyperlink r:id="rId8715" ref="B8816"/>
    <hyperlink r:id="rId8716" ref="B8817"/>
    <hyperlink r:id="rId8717" ref="B8818"/>
    <hyperlink r:id="rId8718" ref="B8819"/>
    <hyperlink r:id="rId8719" ref="B8820"/>
    <hyperlink r:id="rId8720" ref="B8821"/>
    <hyperlink r:id="rId8721" ref="B8822"/>
    <hyperlink r:id="rId8722" ref="B8823"/>
    <hyperlink r:id="rId8723" ref="B8824"/>
    <hyperlink r:id="rId8724" ref="B8825"/>
    <hyperlink r:id="rId8725" ref="B8826"/>
    <hyperlink r:id="rId8726" ref="B8827"/>
    <hyperlink r:id="rId8727" ref="B8828"/>
    <hyperlink r:id="rId8728" ref="B8829"/>
    <hyperlink r:id="rId8729" ref="B8830"/>
    <hyperlink r:id="rId8730" ref="B8831"/>
    <hyperlink r:id="rId8731" ref="B8832"/>
    <hyperlink r:id="rId8732" ref="B8833"/>
    <hyperlink r:id="rId8733" ref="B8834"/>
    <hyperlink r:id="rId8734" ref="B8835"/>
    <hyperlink r:id="rId8735" ref="B8836"/>
    <hyperlink r:id="rId8736" ref="B8837"/>
    <hyperlink r:id="rId8737" ref="B8838"/>
    <hyperlink r:id="rId8738" ref="B8839"/>
    <hyperlink r:id="rId8739" ref="B8840"/>
    <hyperlink r:id="rId8740" ref="B8841"/>
    <hyperlink r:id="rId8741" ref="B8842"/>
    <hyperlink r:id="rId8742" ref="B8843"/>
    <hyperlink r:id="rId8743" ref="B8844"/>
    <hyperlink r:id="rId8744" ref="B8845"/>
    <hyperlink r:id="rId8745" ref="B8846"/>
    <hyperlink r:id="rId8746" ref="B8847"/>
    <hyperlink r:id="rId8747" ref="B8848"/>
    <hyperlink r:id="rId8748" ref="B8849"/>
    <hyperlink r:id="rId8749" ref="B8850"/>
    <hyperlink r:id="rId8750" ref="B8851"/>
    <hyperlink r:id="rId8751" ref="B8852"/>
    <hyperlink r:id="rId8752" ref="B8853"/>
    <hyperlink r:id="rId8753" ref="B8854"/>
    <hyperlink r:id="rId8754" ref="B8855"/>
    <hyperlink r:id="rId8755" ref="B8856"/>
    <hyperlink r:id="rId8756" ref="B8857"/>
    <hyperlink r:id="rId8757" ref="B8858"/>
    <hyperlink r:id="rId8758" ref="B8859"/>
    <hyperlink r:id="rId8759" ref="B8860"/>
    <hyperlink r:id="rId8760" ref="B8861"/>
    <hyperlink r:id="rId8761" ref="B8862"/>
    <hyperlink r:id="rId8762" ref="B8863"/>
    <hyperlink r:id="rId8763" ref="B8864"/>
    <hyperlink r:id="rId8764" ref="B8865"/>
    <hyperlink r:id="rId8765" ref="B8866"/>
    <hyperlink r:id="rId8766" ref="B8867"/>
    <hyperlink r:id="rId8767" ref="B8868"/>
    <hyperlink r:id="rId8768" ref="B8869"/>
    <hyperlink r:id="rId8769" ref="B8870"/>
    <hyperlink r:id="rId8770" ref="B8871"/>
    <hyperlink r:id="rId8771" ref="B8872"/>
    <hyperlink r:id="rId8772" ref="B8873"/>
    <hyperlink r:id="rId8773" ref="B8874"/>
    <hyperlink r:id="rId8774" ref="B8875"/>
    <hyperlink r:id="rId8775" ref="B8876"/>
    <hyperlink r:id="rId8776" ref="B8877"/>
    <hyperlink r:id="rId8777" ref="B8878"/>
    <hyperlink r:id="rId8778" ref="B8879"/>
    <hyperlink r:id="rId8779" ref="B8880"/>
    <hyperlink r:id="rId8780" ref="B8881"/>
    <hyperlink r:id="rId8781" ref="B8882"/>
    <hyperlink r:id="rId8782" ref="B8883"/>
    <hyperlink r:id="rId8783" ref="B8884"/>
    <hyperlink r:id="rId8784" ref="B8885"/>
    <hyperlink r:id="rId8785" ref="B8886"/>
    <hyperlink r:id="rId8786" ref="B8887"/>
    <hyperlink r:id="rId8787" ref="B8888"/>
    <hyperlink r:id="rId8788" ref="B8889"/>
    <hyperlink r:id="rId8789" ref="B8890"/>
    <hyperlink r:id="rId8790" ref="B8891"/>
    <hyperlink r:id="rId8791" ref="B8892"/>
    <hyperlink r:id="rId8792" ref="B8893"/>
    <hyperlink r:id="rId8793" ref="B8894"/>
    <hyperlink r:id="rId8794" ref="B8895"/>
    <hyperlink r:id="rId8795" ref="B8896"/>
    <hyperlink r:id="rId8796" ref="B8897"/>
    <hyperlink r:id="rId8797" ref="B8898"/>
    <hyperlink r:id="rId8798" ref="B8899"/>
    <hyperlink r:id="rId8799" ref="B8900"/>
    <hyperlink r:id="rId8800" ref="B8901"/>
    <hyperlink r:id="rId8801" ref="B8902"/>
    <hyperlink r:id="rId8802" ref="B8903"/>
    <hyperlink r:id="rId8803" ref="B8904"/>
    <hyperlink r:id="rId8804" ref="B8905"/>
    <hyperlink r:id="rId8805" ref="B8906"/>
    <hyperlink r:id="rId8806" ref="B8907"/>
    <hyperlink r:id="rId8807" ref="B8908"/>
    <hyperlink r:id="rId8808" ref="B8909"/>
    <hyperlink r:id="rId8809" ref="B8910"/>
    <hyperlink r:id="rId8810" ref="B8911"/>
    <hyperlink r:id="rId8811" ref="B8912"/>
    <hyperlink r:id="rId8812" ref="B8913"/>
    <hyperlink r:id="rId8813" ref="B8914"/>
    <hyperlink r:id="rId8814" ref="B8915"/>
    <hyperlink r:id="rId8815" ref="B8916"/>
    <hyperlink r:id="rId8816" ref="B8917"/>
    <hyperlink r:id="rId8817" ref="B8918"/>
    <hyperlink r:id="rId8818" ref="B8919"/>
    <hyperlink r:id="rId8819" ref="B8920"/>
    <hyperlink r:id="rId8820" ref="B8921"/>
    <hyperlink r:id="rId8821" ref="B8922"/>
    <hyperlink r:id="rId8822" ref="B8923"/>
    <hyperlink r:id="rId8823" ref="B8924"/>
    <hyperlink r:id="rId8824" ref="B8925"/>
    <hyperlink r:id="rId8825" ref="B8926"/>
    <hyperlink r:id="rId8826" ref="B8927"/>
    <hyperlink r:id="rId8827" ref="B8928"/>
    <hyperlink r:id="rId8828" ref="B8929"/>
    <hyperlink r:id="rId8829" ref="B8930"/>
    <hyperlink r:id="rId8830" ref="B8931"/>
    <hyperlink r:id="rId8831" ref="B8932"/>
    <hyperlink r:id="rId8832" ref="B8933"/>
    <hyperlink r:id="rId8833" ref="B8934"/>
    <hyperlink r:id="rId8834" ref="B8935"/>
    <hyperlink r:id="rId8835" ref="B8936"/>
    <hyperlink r:id="rId8836" ref="B8937"/>
    <hyperlink r:id="rId8837" ref="B8938"/>
    <hyperlink r:id="rId8838" ref="B8939"/>
    <hyperlink r:id="rId8839" ref="B8940"/>
    <hyperlink r:id="rId8840" ref="B8941"/>
    <hyperlink r:id="rId8841" ref="B8942"/>
    <hyperlink r:id="rId8842" ref="B8943"/>
    <hyperlink r:id="rId8843" ref="B8944"/>
    <hyperlink r:id="rId8844" ref="B8945"/>
    <hyperlink r:id="rId8845" ref="B8946"/>
    <hyperlink r:id="rId8846" ref="B8947"/>
    <hyperlink r:id="rId8847" ref="B8948"/>
    <hyperlink r:id="rId8848" ref="B8949"/>
    <hyperlink r:id="rId8849" ref="B8950"/>
    <hyperlink r:id="rId8850" ref="B8951"/>
    <hyperlink r:id="rId8851" ref="B8952"/>
    <hyperlink r:id="rId8852" ref="B8953"/>
    <hyperlink r:id="rId8853" ref="B8954"/>
    <hyperlink r:id="rId8854" ref="B8955"/>
    <hyperlink r:id="rId8855" ref="B8956"/>
    <hyperlink r:id="rId8856" ref="B8957"/>
    <hyperlink r:id="rId8857" ref="B8958"/>
    <hyperlink r:id="rId8858" ref="B8959"/>
    <hyperlink r:id="rId8859" ref="B8960"/>
    <hyperlink r:id="rId8860" ref="B8961"/>
    <hyperlink r:id="rId8861" ref="B8962"/>
    <hyperlink r:id="rId8862" ref="B8963"/>
    <hyperlink r:id="rId8863" ref="B8964"/>
    <hyperlink r:id="rId8864" ref="B8965"/>
    <hyperlink r:id="rId8865" ref="B8966"/>
    <hyperlink r:id="rId8866" ref="B8967"/>
    <hyperlink r:id="rId8867" ref="B8968"/>
    <hyperlink r:id="rId8868" ref="B8969"/>
    <hyperlink r:id="rId8869" ref="B8970"/>
    <hyperlink r:id="rId8870" ref="B8971"/>
    <hyperlink r:id="rId8871" ref="B8972"/>
    <hyperlink r:id="rId8872" ref="B8973"/>
    <hyperlink r:id="rId8873" ref="B8974"/>
    <hyperlink r:id="rId8874" ref="B8975"/>
    <hyperlink r:id="rId8875" ref="B8976"/>
    <hyperlink r:id="rId8876" ref="B8977"/>
    <hyperlink r:id="rId8877" ref="B8978"/>
    <hyperlink r:id="rId8878" ref="B8979"/>
    <hyperlink r:id="rId8879" ref="B8980"/>
    <hyperlink r:id="rId8880" ref="B8981"/>
    <hyperlink r:id="rId8881" ref="B8982"/>
    <hyperlink r:id="rId8882" ref="B8983"/>
    <hyperlink r:id="rId8883" ref="B8984"/>
    <hyperlink r:id="rId8884" ref="B8985"/>
    <hyperlink r:id="rId8885" ref="B8986"/>
    <hyperlink r:id="rId8886" ref="B8987"/>
    <hyperlink r:id="rId8887" ref="B8988"/>
    <hyperlink r:id="rId8888" ref="B8989"/>
    <hyperlink r:id="rId8889" ref="B8990"/>
    <hyperlink r:id="rId8890" ref="B8991"/>
    <hyperlink r:id="rId8891" ref="B8992"/>
    <hyperlink r:id="rId8892" ref="B8993"/>
    <hyperlink r:id="rId8893" ref="B8994"/>
    <hyperlink r:id="rId8894" ref="B8995"/>
    <hyperlink r:id="rId8895" ref="B8996"/>
    <hyperlink r:id="rId8896" ref="B8997"/>
    <hyperlink r:id="rId8897" ref="B8998"/>
    <hyperlink r:id="rId8898" ref="B8999"/>
    <hyperlink r:id="rId8899" ref="B9000"/>
    <hyperlink r:id="rId8900" ref="B9001"/>
    <hyperlink r:id="rId8901" ref="B9002"/>
    <hyperlink r:id="rId8902" ref="B9003"/>
    <hyperlink r:id="rId8903" ref="B9004"/>
    <hyperlink r:id="rId8904" ref="B9005"/>
    <hyperlink r:id="rId8905" ref="B9006"/>
    <hyperlink r:id="rId8906" ref="B9007"/>
    <hyperlink r:id="rId8907" ref="B9008"/>
    <hyperlink r:id="rId8908" ref="B9009"/>
    <hyperlink r:id="rId8909" ref="B9010"/>
    <hyperlink r:id="rId8910" ref="B9011"/>
    <hyperlink r:id="rId8911" ref="B9012"/>
    <hyperlink r:id="rId8912" ref="B9013"/>
    <hyperlink r:id="rId8913" ref="B9014"/>
    <hyperlink r:id="rId8914" ref="B9015"/>
    <hyperlink r:id="rId8915" ref="B9016"/>
    <hyperlink r:id="rId8916" ref="B9017"/>
    <hyperlink r:id="rId8917" ref="B9018"/>
    <hyperlink r:id="rId8918" ref="B9019"/>
    <hyperlink r:id="rId8919" ref="B9020"/>
    <hyperlink r:id="rId8920" ref="B9021"/>
    <hyperlink r:id="rId8921" ref="B9022"/>
    <hyperlink r:id="rId8922" ref="B9023"/>
    <hyperlink r:id="rId8923" ref="B9024"/>
    <hyperlink r:id="rId8924" ref="B9025"/>
    <hyperlink r:id="rId8925" ref="B9026"/>
    <hyperlink r:id="rId8926" ref="B9027"/>
    <hyperlink r:id="rId8927" ref="B9028"/>
    <hyperlink r:id="rId8928" ref="B9029"/>
    <hyperlink r:id="rId8929" ref="B9030"/>
    <hyperlink r:id="rId8930" ref="B9031"/>
    <hyperlink r:id="rId8931" ref="B9032"/>
    <hyperlink r:id="rId8932" ref="B9033"/>
    <hyperlink r:id="rId8933" ref="B9034"/>
    <hyperlink r:id="rId8934" ref="B9035"/>
    <hyperlink r:id="rId8935" ref="B9036"/>
    <hyperlink r:id="rId8936" ref="B9037"/>
    <hyperlink r:id="rId8937" ref="B9038"/>
    <hyperlink r:id="rId8938" ref="B9039"/>
    <hyperlink r:id="rId8939" ref="B9040"/>
    <hyperlink r:id="rId8940" ref="B9041"/>
    <hyperlink r:id="rId8941" ref="B9042"/>
    <hyperlink r:id="rId8942" ref="B9043"/>
    <hyperlink r:id="rId8943" ref="B9044"/>
    <hyperlink r:id="rId8944" ref="B9045"/>
    <hyperlink r:id="rId8945" ref="B9046"/>
    <hyperlink r:id="rId8946" ref="B9047"/>
    <hyperlink r:id="rId8947" ref="B9048"/>
    <hyperlink r:id="rId8948" ref="B9049"/>
    <hyperlink r:id="rId8949" ref="B9050"/>
    <hyperlink r:id="rId8950" ref="B9051"/>
    <hyperlink r:id="rId8951" ref="B9052"/>
    <hyperlink r:id="rId8952" ref="B9053"/>
    <hyperlink r:id="rId8953" ref="B9054"/>
    <hyperlink r:id="rId8954" ref="B9055"/>
    <hyperlink r:id="rId8955" ref="B9056"/>
    <hyperlink r:id="rId8956" ref="B9057"/>
    <hyperlink r:id="rId8957" ref="B9058"/>
    <hyperlink r:id="rId8958" ref="B9059"/>
    <hyperlink r:id="rId8959" ref="B9060"/>
    <hyperlink r:id="rId8960" ref="B9061"/>
    <hyperlink r:id="rId8961" ref="B9062"/>
    <hyperlink r:id="rId8962" ref="B9063"/>
    <hyperlink r:id="rId8963" ref="B9064"/>
    <hyperlink r:id="rId8964" ref="B9065"/>
    <hyperlink r:id="rId8965" ref="B9066"/>
    <hyperlink r:id="rId8966" ref="B9067"/>
    <hyperlink r:id="rId8967" ref="B9068"/>
    <hyperlink r:id="rId8968" ref="B9069"/>
    <hyperlink r:id="rId8969" ref="B9070"/>
    <hyperlink r:id="rId8970" ref="B9071"/>
    <hyperlink r:id="rId8971" ref="B9072"/>
    <hyperlink r:id="rId8972" ref="B9073"/>
    <hyperlink r:id="rId8973" ref="B9074"/>
    <hyperlink r:id="rId8974" ref="B9075"/>
    <hyperlink r:id="rId8975" ref="B9076"/>
    <hyperlink r:id="rId8976" ref="B9077"/>
    <hyperlink r:id="rId8977" ref="B9078"/>
    <hyperlink r:id="rId8978" ref="B9079"/>
    <hyperlink r:id="rId8979" ref="B9080"/>
    <hyperlink r:id="rId8980" ref="B9081"/>
    <hyperlink r:id="rId8981" ref="B9082"/>
    <hyperlink r:id="rId8982" ref="B9083"/>
    <hyperlink r:id="rId8983" ref="B9084"/>
    <hyperlink r:id="rId8984" ref="B9085"/>
    <hyperlink r:id="rId8985" ref="B9086"/>
    <hyperlink r:id="rId8986" ref="B9087"/>
    <hyperlink r:id="rId8987" ref="B9088"/>
    <hyperlink r:id="rId8988" ref="B9089"/>
    <hyperlink r:id="rId8989" ref="B9090"/>
    <hyperlink r:id="rId8990" ref="B9091"/>
    <hyperlink r:id="rId8991" ref="B9092"/>
    <hyperlink r:id="rId8992" ref="B9093"/>
    <hyperlink r:id="rId8993" ref="B9094"/>
    <hyperlink r:id="rId8994" ref="B9095"/>
    <hyperlink r:id="rId8995" ref="B9096"/>
    <hyperlink r:id="rId8996" ref="B9097"/>
    <hyperlink r:id="rId8997" ref="B9098"/>
    <hyperlink r:id="rId8998" ref="B9099"/>
    <hyperlink r:id="rId8999" ref="B9100"/>
    <hyperlink r:id="rId9000" ref="B9101"/>
    <hyperlink r:id="rId9001" ref="B9102"/>
    <hyperlink r:id="rId9002" ref="B9103"/>
    <hyperlink r:id="rId9003" ref="B9104"/>
    <hyperlink r:id="rId9004" ref="B9105"/>
    <hyperlink r:id="rId9005" ref="B9106"/>
    <hyperlink r:id="rId9006" ref="B9107"/>
    <hyperlink r:id="rId9007" ref="B9108"/>
    <hyperlink r:id="rId9008" ref="B9109"/>
    <hyperlink r:id="rId9009" ref="B9110"/>
    <hyperlink r:id="rId9010" ref="B9111"/>
    <hyperlink r:id="rId9011" ref="B9112"/>
    <hyperlink r:id="rId9012" ref="B9113"/>
    <hyperlink r:id="rId9013" ref="B9114"/>
    <hyperlink r:id="rId9014" ref="B9115"/>
    <hyperlink r:id="rId9015" ref="B9116"/>
    <hyperlink r:id="rId9016" ref="B9117"/>
    <hyperlink r:id="rId9017" ref="B9118"/>
    <hyperlink r:id="rId9018" ref="B9119"/>
    <hyperlink r:id="rId9019" ref="B9120"/>
    <hyperlink r:id="rId9020" ref="B9121"/>
    <hyperlink r:id="rId9021" ref="B9122"/>
    <hyperlink r:id="rId9022" ref="B9123"/>
    <hyperlink r:id="rId9023" ref="B9124"/>
    <hyperlink r:id="rId9024" ref="B9125"/>
    <hyperlink r:id="rId9025" ref="B9126"/>
    <hyperlink r:id="rId9026" ref="B9127"/>
    <hyperlink r:id="rId9027" ref="B9128"/>
    <hyperlink r:id="rId9028" ref="B9129"/>
    <hyperlink r:id="rId9029" ref="B9130"/>
    <hyperlink r:id="rId9030" ref="B9131"/>
    <hyperlink r:id="rId9031" ref="B9132"/>
    <hyperlink r:id="rId9032" ref="B9133"/>
    <hyperlink r:id="rId9033" ref="B9134"/>
    <hyperlink r:id="rId9034" ref="B9135"/>
    <hyperlink r:id="rId9035" ref="B9136"/>
    <hyperlink r:id="rId9036" ref="B9137"/>
    <hyperlink r:id="rId9037" ref="B9138"/>
    <hyperlink r:id="rId9038" ref="B9139"/>
    <hyperlink r:id="rId9039" ref="B9140"/>
    <hyperlink r:id="rId9040" ref="B9141"/>
    <hyperlink r:id="rId9041" ref="B9142"/>
    <hyperlink r:id="rId9042" ref="B9143"/>
    <hyperlink r:id="rId9043" ref="B9144"/>
    <hyperlink r:id="rId9044" ref="B9145"/>
    <hyperlink r:id="rId9045" ref="B9146"/>
    <hyperlink r:id="rId9046" ref="B9147"/>
    <hyperlink r:id="rId9047" ref="B9148"/>
    <hyperlink r:id="rId9048" ref="B9149"/>
    <hyperlink r:id="rId9049" ref="B9150"/>
    <hyperlink r:id="rId9050" ref="B9151"/>
    <hyperlink r:id="rId9051" ref="B9152"/>
    <hyperlink r:id="rId9052" ref="B9153"/>
    <hyperlink r:id="rId9053" ref="B9154"/>
    <hyperlink r:id="rId9054" ref="B9155"/>
    <hyperlink r:id="rId9055" ref="B9156"/>
    <hyperlink r:id="rId9056" ref="B9157"/>
    <hyperlink r:id="rId9057" ref="B9158"/>
    <hyperlink r:id="rId9058" ref="B9159"/>
    <hyperlink r:id="rId9059" ref="B9160"/>
    <hyperlink r:id="rId9060" ref="B9161"/>
    <hyperlink r:id="rId9061" ref="B9162"/>
    <hyperlink r:id="rId9062" ref="B9163"/>
    <hyperlink r:id="rId9063" ref="B9164"/>
    <hyperlink r:id="rId9064" ref="B9165"/>
    <hyperlink r:id="rId9065" ref="B9166"/>
    <hyperlink r:id="rId9066" ref="B9167"/>
    <hyperlink r:id="rId9067" ref="B9168"/>
    <hyperlink r:id="rId9068" ref="B9169"/>
    <hyperlink r:id="rId9069" ref="B9170"/>
    <hyperlink r:id="rId9070" ref="B9171"/>
    <hyperlink r:id="rId9071" ref="B9172"/>
    <hyperlink r:id="rId9072" ref="B9173"/>
    <hyperlink r:id="rId9073" ref="B9174"/>
    <hyperlink r:id="rId9074" ref="B9175"/>
    <hyperlink r:id="rId9075" ref="B9176"/>
    <hyperlink r:id="rId9076" ref="B9177"/>
    <hyperlink r:id="rId9077" ref="B9178"/>
    <hyperlink r:id="rId9078" ref="B9179"/>
    <hyperlink r:id="rId9079" ref="B9180"/>
    <hyperlink r:id="rId9080" ref="B9181"/>
    <hyperlink r:id="rId9081" ref="B9182"/>
    <hyperlink r:id="rId9082" ref="B9183"/>
    <hyperlink r:id="rId9083" ref="B9184"/>
    <hyperlink r:id="rId9084" ref="B9185"/>
    <hyperlink r:id="rId9085" ref="B9186"/>
    <hyperlink r:id="rId9086" ref="B9187"/>
    <hyperlink r:id="rId9087" ref="B9188"/>
    <hyperlink r:id="rId9088" ref="B9189"/>
    <hyperlink r:id="rId9089" ref="B9190"/>
    <hyperlink r:id="rId9090" ref="B9191"/>
    <hyperlink r:id="rId9091" ref="B9192"/>
    <hyperlink r:id="rId9092" ref="B9193"/>
    <hyperlink r:id="rId9093" ref="B9194"/>
    <hyperlink r:id="rId9094" ref="B9195"/>
    <hyperlink r:id="rId9095" ref="B9196"/>
    <hyperlink r:id="rId9096" ref="B9197"/>
    <hyperlink r:id="rId9097" ref="B9198"/>
    <hyperlink r:id="rId9098" ref="B9199"/>
    <hyperlink r:id="rId9099" ref="B9200"/>
    <hyperlink r:id="rId9100" ref="B9201"/>
    <hyperlink r:id="rId9101" ref="B9202"/>
    <hyperlink r:id="rId9102" ref="B9203"/>
    <hyperlink r:id="rId9103" ref="B9204"/>
    <hyperlink r:id="rId9104" ref="B9205"/>
    <hyperlink r:id="rId9105" ref="B9206"/>
    <hyperlink r:id="rId9106" ref="B9207"/>
    <hyperlink r:id="rId9107" ref="B9208"/>
    <hyperlink r:id="rId9108" ref="B9209"/>
    <hyperlink r:id="rId9109" ref="B9210"/>
    <hyperlink r:id="rId9110" ref="B9211"/>
    <hyperlink r:id="rId9111" ref="B9212"/>
    <hyperlink r:id="rId9112" ref="B9213"/>
    <hyperlink r:id="rId9113" ref="B9214"/>
    <hyperlink r:id="rId9114" ref="B9215"/>
    <hyperlink r:id="rId9115" ref="B9216"/>
    <hyperlink r:id="rId9116" ref="B9217"/>
    <hyperlink r:id="rId9117" ref="B9218"/>
    <hyperlink r:id="rId9118" ref="B9219"/>
    <hyperlink r:id="rId9119" ref="B9220"/>
    <hyperlink r:id="rId9120" ref="B9221"/>
    <hyperlink r:id="rId9121" ref="B9222"/>
    <hyperlink r:id="rId9122" ref="B9223"/>
    <hyperlink r:id="rId9123" ref="B9224"/>
    <hyperlink r:id="rId9124" ref="B9225"/>
    <hyperlink r:id="rId9125" ref="B9226"/>
    <hyperlink r:id="rId9126" ref="B9227"/>
    <hyperlink r:id="rId9127" ref="B9228"/>
    <hyperlink r:id="rId9128" ref="B9229"/>
    <hyperlink r:id="rId9129" ref="B9230"/>
    <hyperlink r:id="rId9130" ref="B9231"/>
    <hyperlink r:id="rId9131" ref="B9232"/>
    <hyperlink r:id="rId9132" ref="B9233"/>
    <hyperlink r:id="rId9133" ref="B9234"/>
    <hyperlink r:id="rId9134" ref="B9235"/>
    <hyperlink r:id="rId9135" ref="B9236"/>
    <hyperlink r:id="rId9136" ref="B9237"/>
    <hyperlink r:id="rId9137" ref="B9238"/>
    <hyperlink r:id="rId9138" ref="B9239"/>
    <hyperlink r:id="rId9139" ref="B9240"/>
    <hyperlink r:id="rId9140" ref="B9241"/>
    <hyperlink r:id="rId9141" ref="B9242"/>
    <hyperlink r:id="rId9142" ref="B9243"/>
    <hyperlink r:id="rId9143" ref="B9244"/>
    <hyperlink r:id="rId9144" ref="B9245"/>
    <hyperlink r:id="rId9145" ref="B9246"/>
    <hyperlink r:id="rId9146" ref="B9247"/>
    <hyperlink r:id="rId9147" ref="B9248"/>
    <hyperlink r:id="rId9148" ref="B9249"/>
    <hyperlink r:id="rId9149" ref="B9250"/>
    <hyperlink r:id="rId9150" ref="B9251"/>
    <hyperlink r:id="rId9151" ref="B9252"/>
    <hyperlink r:id="rId9152" ref="B9253"/>
    <hyperlink r:id="rId9153" ref="B9254"/>
    <hyperlink r:id="rId9154" ref="B9255"/>
    <hyperlink r:id="rId9155" ref="B9256"/>
    <hyperlink r:id="rId9156" ref="B9257"/>
    <hyperlink r:id="rId9157" ref="B9258"/>
    <hyperlink r:id="rId9158" ref="B9259"/>
    <hyperlink r:id="rId9159" ref="B9260"/>
    <hyperlink r:id="rId9160" ref="B9261"/>
    <hyperlink r:id="rId9161" ref="B9262"/>
    <hyperlink r:id="rId9162" ref="B9263"/>
    <hyperlink r:id="rId9163" ref="B9264"/>
    <hyperlink r:id="rId9164" ref="B9265"/>
    <hyperlink r:id="rId9165" ref="B9266"/>
    <hyperlink r:id="rId9166" ref="B9267"/>
    <hyperlink r:id="rId9167" ref="B9268"/>
    <hyperlink r:id="rId9168" ref="B9269"/>
    <hyperlink r:id="rId9169" ref="B9270"/>
    <hyperlink r:id="rId9170" ref="B9271"/>
    <hyperlink r:id="rId9171" ref="B9272"/>
    <hyperlink r:id="rId9172" ref="B9273"/>
    <hyperlink r:id="rId9173" ref="B9274"/>
    <hyperlink r:id="rId9174" ref="B9275"/>
    <hyperlink r:id="rId9175" ref="B9276"/>
    <hyperlink r:id="rId9176" ref="B9277"/>
    <hyperlink r:id="rId9177" ref="B9278"/>
    <hyperlink r:id="rId9178" ref="B9279"/>
    <hyperlink r:id="rId9179" ref="B9280"/>
    <hyperlink r:id="rId9180" ref="B9281"/>
    <hyperlink r:id="rId9181" ref="B9282"/>
    <hyperlink r:id="rId9182" ref="B9283"/>
    <hyperlink r:id="rId9183" ref="B9284"/>
    <hyperlink r:id="rId9184" ref="B9285"/>
    <hyperlink r:id="rId9185" ref="B9286"/>
    <hyperlink r:id="rId9186" ref="B9287"/>
    <hyperlink r:id="rId9187" ref="B9288"/>
    <hyperlink r:id="rId9188" ref="B9289"/>
    <hyperlink r:id="rId9189" ref="B9290"/>
    <hyperlink r:id="rId9190" ref="B9291"/>
    <hyperlink r:id="rId9191" ref="B9292"/>
    <hyperlink r:id="rId9192" ref="B9293"/>
    <hyperlink r:id="rId9193" ref="B9294"/>
    <hyperlink r:id="rId9194" ref="B9295"/>
    <hyperlink r:id="rId9195" ref="B9296"/>
    <hyperlink r:id="rId9196" ref="B9297"/>
    <hyperlink r:id="rId9197" ref="B9298"/>
    <hyperlink r:id="rId9198" ref="B9299"/>
    <hyperlink r:id="rId9199" ref="B9300"/>
    <hyperlink r:id="rId9200" ref="B9301"/>
    <hyperlink r:id="rId9201" ref="B9302"/>
    <hyperlink r:id="rId9202" ref="B9303"/>
    <hyperlink r:id="rId9203" ref="B9304"/>
    <hyperlink r:id="rId9204" ref="B9305"/>
    <hyperlink r:id="rId9205" ref="B9306"/>
    <hyperlink r:id="rId9206" ref="B9307"/>
    <hyperlink r:id="rId9207" ref="B9308"/>
    <hyperlink r:id="rId9208" ref="B9309"/>
    <hyperlink r:id="rId9209" ref="B9310"/>
    <hyperlink r:id="rId9210" ref="B9311"/>
    <hyperlink r:id="rId9211" ref="B9312"/>
    <hyperlink r:id="rId9212" ref="B9313"/>
    <hyperlink r:id="rId9213" ref="B9314"/>
    <hyperlink r:id="rId9214" ref="B9315"/>
    <hyperlink r:id="rId9215" ref="B9316"/>
    <hyperlink r:id="rId9216" ref="B9317"/>
    <hyperlink r:id="rId9217" ref="B9318"/>
    <hyperlink r:id="rId9218" ref="B9319"/>
    <hyperlink r:id="rId9219" ref="B9320"/>
    <hyperlink r:id="rId9220" ref="B9321"/>
    <hyperlink r:id="rId9221" ref="B9322"/>
    <hyperlink r:id="rId9222" ref="B9323"/>
    <hyperlink r:id="rId9223" ref="B9324"/>
    <hyperlink r:id="rId9224" ref="B9325"/>
    <hyperlink r:id="rId9225" ref="B9326"/>
    <hyperlink r:id="rId9226" ref="B9327"/>
    <hyperlink r:id="rId9227" ref="B9328"/>
    <hyperlink r:id="rId9228" ref="B9329"/>
    <hyperlink r:id="rId9229" ref="B9330"/>
    <hyperlink r:id="rId9230" ref="B9331"/>
    <hyperlink r:id="rId9231" ref="B9332"/>
    <hyperlink r:id="rId9232" ref="B9333"/>
    <hyperlink r:id="rId9233" ref="B9334"/>
    <hyperlink r:id="rId9234" ref="B9335"/>
    <hyperlink r:id="rId9235" ref="B9336"/>
    <hyperlink r:id="rId9236" ref="B9337"/>
    <hyperlink r:id="rId9237" ref="B9338"/>
    <hyperlink r:id="rId9238" ref="B9339"/>
    <hyperlink r:id="rId9239" ref="B9340"/>
    <hyperlink r:id="rId9240" ref="B9341"/>
    <hyperlink r:id="rId9241" ref="B9342"/>
    <hyperlink r:id="rId9242" ref="B9343"/>
    <hyperlink r:id="rId9243" ref="B9344"/>
    <hyperlink r:id="rId9244" ref="B9345"/>
    <hyperlink r:id="rId9245" ref="B9346"/>
    <hyperlink r:id="rId9246" ref="B9347"/>
    <hyperlink r:id="rId9247" ref="B9348"/>
    <hyperlink r:id="rId9248" ref="B9349"/>
    <hyperlink r:id="rId9249" ref="B9350"/>
    <hyperlink r:id="rId9250" ref="B9351"/>
    <hyperlink r:id="rId9251" ref="B9352"/>
    <hyperlink r:id="rId9252" ref="B9353"/>
    <hyperlink r:id="rId9253" ref="B9354"/>
    <hyperlink r:id="rId9254" ref="B9355"/>
    <hyperlink r:id="rId9255" ref="B9356"/>
    <hyperlink r:id="rId9256" ref="B9357"/>
    <hyperlink r:id="rId9257" ref="B9358"/>
    <hyperlink r:id="rId9258" ref="B9359"/>
    <hyperlink r:id="rId9259" ref="B9360"/>
    <hyperlink r:id="rId9260" ref="B9361"/>
    <hyperlink r:id="rId9261" ref="B9362"/>
    <hyperlink r:id="rId9262" ref="B9363"/>
    <hyperlink r:id="rId9263" ref="B9364"/>
    <hyperlink r:id="rId9264" ref="B9365"/>
    <hyperlink r:id="rId9265" ref="B9366"/>
    <hyperlink r:id="rId9266" ref="B9367"/>
    <hyperlink r:id="rId9267" ref="B9368"/>
    <hyperlink r:id="rId9268" ref="B9369"/>
    <hyperlink r:id="rId9269" ref="B9370"/>
    <hyperlink r:id="rId9270" ref="B9371"/>
    <hyperlink r:id="rId9271" ref="B9372"/>
    <hyperlink r:id="rId9272" ref="B9373"/>
    <hyperlink r:id="rId9273" ref="B9374"/>
    <hyperlink r:id="rId9274" ref="B9375"/>
    <hyperlink r:id="rId9275" ref="B9376"/>
    <hyperlink r:id="rId9276" ref="B9377"/>
    <hyperlink r:id="rId9277" ref="B9378"/>
    <hyperlink r:id="rId9278" ref="B9379"/>
    <hyperlink r:id="rId9279" ref="B9380"/>
    <hyperlink r:id="rId9280" ref="B9381"/>
    <hyperlink r:id="rId9281" ref="B9382"/>
    <hyperlink r:id="rId9282" ref="B9383"/>
    <hyperlink r:id="rId9283" ref="B9384"/>
    <hyperlink r:id="rId9284" ref="B9385"/>
    <hyperlink r:id="rId9285" ref="B9386"/>
    <hyperlink r:id="rId9286" ref="B9387"/>
    <hyperlink r:id="rId9287" ref="B9388"/>
    <hyperlink r:id="rId9288" ref="B9389"/>
    <hyperlink r:id="rId9289" ref="B9390"/>
    <hyperlink r:id="rId9290" ref="B9391"/>
    <hyperlink r:id="rId9291" ref="B9392"/>
    <hyperlink r:id="rId9292" ref="B9393"/>
    <hyperlink r:id="rId9293" ref="B9394"/>
    <hyperlink r:id="rId9294" ref="B9395"/>
    <hyperlink r:id="rId9295" ref="B9396"/>
    <hyperlink r:id="rId9296" ref="B9397"/>
    <hyperlink r:id="rId9297" ref="B9398"/>
    <hyperlink r:id="rId9298" ref="B9399"/>
    <hyperlink r:id="rId9299" ref="B9400"/>
    <hyperlink r:id="rId9300" ref="B9401"/>
    <hyperlink r:id="rId9301" ref="B9402"/>
    <hyperlink r:id="rId9302" ref="B9403"/>
    <hyperlink r:id="rId9303" ref="B9404"/>
    <hyperlink r:id="rId9304" ref="B9405"/>
    <hyperlink r:id="rId9305" ref="B9406"/>
    <hyperlink r:id="rId9306" ref="B9407"/>
    <hyperlink r:id="rId9307" ref="B9408"/>
    <hyperlink r:id="rId9308" ref="B9409"/>
    <hyperlink r:id="rId9309" ref="B9410"/>
    <hyperlink r:id="rId9310" ref="B9411"/>
    <hyperlink r:id="rId9311" ref="B9412"/>
    <hyperlink r:id="rId9312" ref="B9413"/>
    <hyperlink r:id="rId9313" ref="B9414"/>
    <hyperlink r:id="rId9314" ref="B9415"/>
    <hyperlink r:id="rId9315" ref="B9416"/>
    <hyperlink r:id="rId9316" ref="B9417"/>
    <hyperlink r:id="rId9317" ref="B9418"/>
    <hyperlink r:id="rId9318" ref="B9419"/>
    <hyperlink r:id="rId9319" ref="B9420"/>
    <hyperlink r:id="rId9320" ref="B9421"/>
    <hyperlink r:id="rId9321" ref="B9422"/>
    <hyperlink r:id="rId9322" ref="B9423"/>
    <hyperlink r:id="rId9323" ref="B9424"/>
    <hyperlink r:id="rId9324" ref="B9425"/>
    <hyperlink r:id="rId9325" ref="B9426"/>
    <hyperlink r:id="rId9326" ref="B9427"/>
    <hyperlink r:id="rId9327" ref="B9428"/>
    <hyperlink r:id="rId9328" ref="B9429"/>
    <hyperlink r:id="rId9329" ref="B9430"/>
    <hyperlink r:id="rId9330" ref="B9431"/>
    <hyperlink r:id="rId9331" ref="B9432"/>
    <hyperlink r:id="rId9332" ref="B9433"/>
    <hyperlink r:id="rId9333" ref="B9434"/>
    <hyperlink r:id="rId9334" ref="B9435"/>
    <hyperlink r:id="rId9335" ref="B9436"/>
    <hyperlink r:id="rId9336" ref="B9437"/>
    <hyperlink r:id="rId9337" ref="B9438"/>
    <hyperlink r:id="rId9338" ref="B9439"/>
    <hyperlink r:id="rId9339" ref="B9440"/>
    <hyperlink r:id="rId9340" ref="B9441"/>
    <hyperlink r:id="rId9341" ref="B9442"/>
    <hyperlink r:id="rId9342" ref="B9443"/>
    <hyperlink r:id="rId9343" ref="B9444"/>
    <hyperlink r:id="rId9344" ref="B9445"/>
    <hyperlink r:id="rId9345" ref="B9446"/>
    <hyperlink r:id="rId9346" ref="B9447"/>
    <hyperlink r:id="rId9347" ref="B9448"/>
    <hyperlink r:id="rId9348" ref="B9449"/>
    <hyperlink r:id="rId9349" ref="B9450"/>
    <hyperlink r:id="rId9350" ref="B9451"/>
    <hyperlink r:id="rId9351" ref="B9452"/>
    <hyperlink r:id="rId9352" ref="B9453"/>
    <hyperlink r:id="rId9353" ref="B9454"/>
    <hyperlink r:id="rId9354" ref="B9455"/>
    <hyperlink r:id="rId9355" ref="B9456"/>
    <hyperlink r:id="rId9356" ref="B9457"/>
    <hyperlink r:id="rId9357" ref="B9458"/>
    <hyperlink r:id="rId9358" ref="B9459"/>
    <hyperlink r:id="rId9359" ref="B9460"/>
    <hyperlink r:id="rId9360" ref="B9461"/>
    <hyperlink r:id="rId9361" ref="B9462"/>
    <hyperlink r:id="rId9362" ref="B9463"/>
    <hyperlink r:id="rId9363" ref="B9464"/>
    <hyperlink r:id="rId9364" ref="B9465"/>
    <hyperlink r:id="rId9365" ref="B9466"/>
    <hyperlink r:id="rId9366" ref="B9467"/>
    <hyperlink r:id="rId9367" ref="B9468"/>
    <hyperlink r:id="rId9368" ref="B9469"/>
    <hyperlink r:id="rId9369" ref="B9470"/>
    <hyperlink r:id="rId9370" ref="B9471"/>
    <hyperlink r:id="rId9371" ref="B9472"/>
    <hyperlink r:id="rId9372" ref="B9473"/>
    <hyperlink r:id="rId9373" ref="B9474"/>
    <hyperlink r:id="rId9374" ref="B9475"/>
    <hyperlink r:id="rId9375" ref="B9476"/>
    <hyperlink r:id="rId9376" ref="B9477"/>
    <hyperlink r:id="rId9377" ref="B9478"/>
    <hyperlink r:id="rId9378" ref="B9479"/>
    <hyperlink r:id="rId9379" ref="B9480"/>
    <hyperlink r:id="rId9380" ref="B9481"/>
    <hyperlink r:id="rId9381" ref="B9482"/>
    <hyperlink r:id="rId9382" ref="B9483"/>
    <hyperlink r:id="rId9383" ref="B9484"/>
    <hyperlink r:id="rId9384" ref="B9485"/>
    <hyperlink r:id="rId9385" ref="B9486"/>
    <hyperlink r:id="rId9386" ref="B9487"/>
    <hyperlink r:id="rId9387" ref="B9488"/>
    <hyperlink r:id="rId9388" ref="B9489"/>
    <hyperlink r:id="rId9389" ref="B9490"/>
    <hyperlink r:id="rId9390" ref="B9491"/>
    <hyperlink r:id="rId9391" ref="B9492"/>
    <hyperlink r:id="rId9392" ref="B9493"/>
    <hyperlink r:id="rId9393" ref="B9494"/>
    <hyperlink r:id="rId9394" ref="B9495"/>
    <hyperlink r:id="rId9395" ref="B9496"/>
    <hyperlink r:id="rId9396" ref="B9497"/>
    <hyperlink r:id="rId9397" ref="B9498"/>
    <hyperlink r:id="rId9398" ref="B9499"/>
    <hyperlink r:id="rId9399" ref="B9500"/>
    <hyperlink r:id="rId9400" ref="B9501"/>
    <hyperlink r:id="rId9401" ref="B9502"/>
    <hyperlink r:id="rId9402" ref="B9503"/>
    <hyperlink r:id="rId9403" ref="B9504"/>
    <hyperlink r:id="rId9404" ref="B9505"/>
    <hyperlink r:id="rId9405" ref="B9506"/>
    <hyperlink r:id="rId9406" ref="B9507"/>
    <hyperlink r:id="rId9407" ref="B9508"/>
    <hyperlink r:id="rId9408" ref="B9509"/>
    <hyperlink r:id="rId9409" ref="B9510"/>
    <hyperlink r:id="rId9410" ref="B9511"/>
    <hyperlink r:id="rId9411" ref="B9512"/>
    <hyperlink r:id="rId9412" ref="B9513"/>
    <hyperlink r:id="rId9413" ref="B9514"/>
    <hyperlink r:id="rId9414" ref="B9515"/>
    <hyperlink r:id="rId9415" ref="B9516"/>
    <hyperlink r:id="rId9416" ref="B9517"/>
    <hyperlink r:id="rId9417" ref="B9518"/>
    <hyperlink r:id="rId9418" ref="B9519"/>
    <hyperlink r:id="rId9419" ref="B9520"/>
    <hyperlink r:id="rId9420" ref="B9521"/>
    <hyperlink r:id="rId9421" ref="B9522"/>
    <hyperlink r:id="rId9422" ref="B9523"/>
    <hyperlink r:id="rId9423" ref="B9524"/>
    <hyperlink r:id="rId9424" ref="B9525"/>
    <hyperlink r:id="rId9425" ref="B9526"/>
    <hyperlink r:id="rId9426" ref="B9527"/>
    <hyperlink r:id="rId9427" ref="B9528"/>
    <hyperlink r:id="rId9428" ref="B9529"/>
    <hyperlink r:id="rId9429" ref="B9530"/>
    <hyperlink r:id="rId9430" ref="B9531"/>
    <hyperlink r:id="rId9431" ref="B9532"/>
    <hyperlink r:id="rId9432" ref="B9533"/>
    <hyperlink r:id="rId9433" ref="B9534"/>
    <hyperlink r:id="rId9434" ref="B9535"/>
    <hyperlink r:id="rId9435" ref="B9536"/>
    <hyperlink r:id="rId9436" ref="B9537"/>
    <hyperlink r:id="rId9437" ref="B9538"/>
    <hyperlink r:id="rId9438" ref="B9539"/>
    <hyperlink r:id="rId9439" ref="B9540"/>
    <hyperlink r:id="rId9440" ref="B9541"/>
    <hyperlink r:id="rId9441" ref="B9542"/>
    <hyperlink r:id="rId9442" ref="B9543"/>
    <hyperlink r:id="rId9443" ref="B9544"/>
    <hyperlink r:id="rId9444" ref="B9545"/>
    <hyperlink r:id="rId9445" ref="B9546"/>
    <hyperlink r:id="rId9446" ref="B9547"/>
    <hyperlink r:id="rId9447" ref="B9548"/>
    <hyperlink r:id="rId9448" ref="B9549"/>
    <hyperlink r:id="rId9449" ref="B9550"/>
    <hyperlink r:id="rId9450" ref="B9551"/>
    <hyperlink r:id="rId9451" ref="B9552"/>
    <hyperlink r:id="rId9452" ref="B9553"/>
    <hyperlink r:id="rId9453" ref="B9554"/>
    <hyperlink r:id="rId9454" ref="B9555"/>
    <hyperlink r:id="rId9455" ref="B9556"/>
    <hyperlink r:id="rId9456" ref="B9557"/>
    <hyperlink r:id="rId9457" ref="B9558"/>
    <hyperlink r:id="rId9458" ref="B9559"/>
    <hyperlink r:id="rId9459" ref="B9560"/>
    <hyperlink r:id="rId9460" ref="B9561"/>
    <hyperlink r:id="rId9461" ref="B9562"/>
    <hyperlink r:id="rId9462" ref="B9563"/>
    <hyperlink r:id="rId9463" ref="B9564"/>
    <hyperlink r:id="rId9464" ref="B9565"/>
    <hyperlink r:id="rId9465" ref="B9566"/>
    <hyperlink r:id="rId9466" ref="B9567"/>
    <hyperlink r:id="rId9467" ref="B9568"/>
    <hyperlink r:id="rId9468" ref="B9569"/>
    <hyperlink r:id="rId9469" ref="B9570"/>
    <hyperlink r:id="rId9470" ref="B9571"/>
    <hyperlink r:id="rId9471" ref="B9572"/>
    <hyperlink r:id="rId9472" ref="B9573"/>
    <hyperlink r:id="rId9473" ref="B9574"/>
    <hyperlink r:id="rId9474" ref="B9575"/>
    <hyperlink r:id="rId9475" ref="B9576"/>
    <hyperlink r:id="rId9476" ref="B9577"/>
    <hyperlink r:id="rId9477" ref="B9578"/>
    <hyperlink r:id="rId9478" ref="B9579"/>
    <hyperlink r:id="rId9479" ref="B9580"/>
    <hyperlink r:id="rId9480" ref="B9581"/>
    <hyperlink r:id="rId9481" ref="B9582"/>
    <hyperlink r:id="rId9482" ref="B9583"/>
    <hyperlink r:id="rId9483" ref="B9584"/>
    <hyperlink r:id="rId9484" ref="B9585"/>
    <hyperlink r:id="rId9485" ref="B9586"/>
    <hyperlink r:id="rId9486" ref="B9587"/>
    <hyperlink r:id="rId9487" ref="B9588"/>
    <hyperlink r:id="rId9488" ref="B9589"/>
    <hyperlink r:id="rId9489" ref="B9590"/>
    <hyperlink r:id="rId9490" ref="B9591"/>
    <hyperlink r:id="rId9491" ref="B9592"/>
    <hyperlink r:id="rId9492" ref="B9593"/>
    <hyperlink r:id="rId9493" ref="B9594"/>
    <hyperlink r:id="rId9494" ref="B9595"/>
    <hyperlink r:id="rId9495" ref="B9596"/>
    <hyperlink r:id="rId9496" ref="B9597"/>
    <hyperlink r:id="rId9497" ref="B9598"/>
    <hyperlink r:id="rId9498" ref="B9599"/>
    <hyperlink r:id="rId9499" ref="B9600"/>
    <hyperlink r:id="rId9500" ref="B9601"/>
    <hyperlink r:id="rId9501" ref="B9602"/>
    <hyperlink r:id="rId9502" ref="B9603"/>
    <hyperlink r:id="rId9503" ref="B9604"/>
    <hyperlink r:id="rId9504" ref="B9605"/>
    <hyperlink r:id="rId9505" ref="B9606"/>
    <hyperlink r:id="rId9506" ref="B9607"/>
    <hyperlink r:id="rId9507" ref="B9608"/>
    <hyperlink r:id="rId9508" ref="B9609"/>
    <hyperlink r:id="rId9509" ref="B9610"/>
    <hyperlink r:id="rId9510" ref="B9611"/>
    <hyperlink r:id="rId9511" ref="B9612"/>
    <hyperlink r:id="rId9512" ref="B9613"/>
    <hyperlink r:id="rId9513" ref="B9614"/>
    <hyperlink r:id="rId9514" ref="B9615"/>
    <hyperlink r:id="rId9515" ref="B9616"/>
    <hyperlink r:id="rId9516" ref="B9617"/>
    <hyperlink r:id="rId9517" ref="B9618"/>
    <hyperlink r:id="rId9518" ref="B9619"/>
    <hyperlink r:id="rId9519" ref="B9620"/>
    <hyperlink r:id="rId9520" ref="B9621"/>
    <hyperlink r:id="rId9521" ref="B9622"/>
    <hyperlink r:id="rId9522" ref="B9623"/>
    <hyperlink r:id="rId9523" ref="B9624"/>
    <hyperlink r:id="rId9524" ref="B9625"/>
    <hyperlink r:id="rId9525" ref="B9626"/>
    <hyperlink r:id="rId9526" ref="B9627"/>
    <hyperlink r:id="rId9527" ref="B9628"/>
    <hyperlink r:id="rId9528" ref="B9629"/>
    <hyperlink r:id="rId9529" ref="B9630"/>
    <hyperlink r:id="rId9530" ref="B9631"/>
    <hyperlink r:id="rId9531" ref="B9632"/>
    <hyperlink r:id="rId9532" ref="B9633"/>
    <hyperlink r:id="rId9533" ref="B9634"/>
    <hyperlink r:id="rId9534" ref="B9635"/>
    <hyperlink r:id="rId9535" ref="B9636"/>
    <hyperlink r:id="rId9536" ref="B9637"/>
    <hyperlink r:id="rId9537" ref="B9638"/>
    <hyperlink r:id="rId9538" ref="B9639"/>
    <hyperlink r:id="rId9539" ref="B9640"/>
    <hyperlink r:id="rId9540" ref="B9641"/>
    <hyperlink r:id="rId9541" ref="B9642"/>
    <hyperlink r:id="rId9542" ref="B9643"/>
    <hyperlink r:id="rId9543" ref="B9644"/>
    <hyperlink r:id="rId9544" ref="B9645"/>
    <hyperlink r:id="rId9545" ref="B9646"/>
    <hyperlink r:id="rId9546" ref="B9647"/>
    <hyperlink r:id="rId9547" ref="B9648"/>
    <hyperlink r:id="rId9548" ref="B9649"/>
    <hyperlink r:id="rId9549" ref="B9650"/>
    <hyperlink r:id="rId9550" ref="B9651"/>
    <hyperlink r:id="rId9551" ref="B9652"/>
    <hyperlink r:id="rId9552" ref="B9653"/>
    <hyperlink r:id="rId9553" ref="B9654"/>
    <hyperlink r:id="rId9554" ref="B9655"/>
    <hyperlink r:id="rId9555" ref="B9656"/>
    <hyperlink r:id="rId9556" ref="B9657"/>
    <hyperlink r:id="rId9557" ref="B9658"/>
    <hyperlink r:id="rId9558" ref="B9659"/>
    <hyperlink r:id="rId9559" ref="B9660"/>
    <hyperlink r:id="rId9560" ref="B9661"/>
    <hyperlink r:id="rId9561" ref="B9662"/>
    <hyperlink r:id="rId9562" ref="B9663"/>
    <hyperlink r:id="rId9563" ref="B9664"/>
    <hyperlink r:id="rId9564" ref="B9665"/>
    <hyperlink r:id="rId9565" ref="B9666"/>
    <hyperlink r:id="rId9566" ref="B9667"/>
    <hyperlink r:id="rId9567" ref="B9668"/>
    <hyperlink r:id="rId9568" ref="B9669"/>
    <hyperlink r:id="rId9569" ref="B9670"/>
    <hyperlink r:id="rId9570" ref="B9671"/>
    <hyperlink r:id="rId9571" ref="B9672"/>
    <hyperlink r:id="rId9572" ref="B9673"/>
    <hyperlink r:id="rId9573" ref="B9674"/>
    <hyperlink r:id="rId9574" ref="B9675"/>
    <hyperlink r:id="rId9575" ref="B9676"/>
    <hyperlink r:id="rId9576" ref="B9677"/>
    <hyperlink r:id="rId9577" ref="B9678"/>
    <hyperlink r:id="rId9578" ref="B9679"/>
    <hyperlink r:id="rId9579" ref="B9680"/>
    <hyperlink r:id="rId9580" ref="B9681"/>
    <hyperlink r:id="rId9581" ref="B9682"/>
    <hyperlink r:id="rId9582" ref="B9683"/>
    <hyperlink r:id="rId9583" ref="B9684"/>
    <hyperlink r:id="rId9584" ref="B9685"/>
    <hyperlink r:id="rId9585" ref="B9686"/>
    <hyperlink r:id="rId9586" ref="B9687"/>
    <hyperlink r:id="rId9587" ref="B9688"/>
    <hyperlink r:id="rId9588" ref="B9689"/>
    <hyperlink r:id="rId9589" ref="B9690"/>
    <hyperlink r:id="rId9590" ref="B9691"/>
    <hyperlink r:id="rId9591" ref="B9692"/>
    <hyperlink r:id="rId9592" ref="B9693"/>
    <hyperlink r:id="rId9593" ref="B9694"/>
    <hyperlink r:id="rId9594" ref="B9695"/>
    <hyperlink r:id="rId9595" ref="B9696"/>
    <hyperlink r:id="rId9596" ref="B9697"/>
    <hyperlink r:id="rId9597" ref="B9698"/>
    <hyperlink r:id="rId9598" ref="B9699"/>
    <hyperlink r:id="rId9599" ref="B9700"/>
    <hyperlink r:id="rId9600" ref="B9701"/>
    <hyperlink r:id="rId9601" ref="B9702"/>
    <hyperlink r:id="rId9602" ref="B9703"/>
    <hyperlink r:id="rId9603" ref="B9704"/>
    <hyperlink r:id="rId9604" ref="B9705"/>
    <hyperlink r:id="rId9605" ref="B9706"/>
    <hyperlink r:id="rId9606" ref="B9707"/>
    <hyperlink r:id="rId9607" ref="B9708"/>
    <hyperlink r:id="rId9608" ref="B9709"/>
    <hyperlink r:id="rId9609" ref="B9710"/>
    <hyperlink r:id="rId9610" ref="B9711"/>
    <hyperlink r:id="rId9611" ref="B9712"/>
    <hyperlink r:id="rId9612" ref="B9713"/>
    <hyperlink r:id="rId9613" ref="B9714"/>
    <hyperlink r:id="rId9614" ref="B9715"/>
    <hyperlink r:id="rId9615" ref="B9716"/>
    <hyperlink r:id="rId9616" ref="B9717"/>
    <hyperlink r:id="rId9617" ref="B9718"/>
    <hyperlink r:id="rId9618" ref="B9719"/>
    <hyperlink r:id="rId9619" ref="B9720"/>
    <hyperlink r:id="rId9620" ref="B9721"/>
    <hyperlink r:id="rId9621" ref="B9722"/>
    <hyperlink r:id="rId9622" ref="B9723"/>
    <hyperlink r:id="rId9623" ref="B9724"/>
    <hyperlink r:id="rId9624" ref="B9725"/>
    <hyperlink r:id="rId9625" ref="B9726"/>
    <hyperlink r:id="rId9626" ref="B9727"/>
    <hyperlink r:id="rId9627" ref="B9728"/>
    <hyperlink r:id="rId9628" ref="B9729"/>
    <hyperlink r:id="rId9629" ref="B9730"/>
    <hyperlink r:id="rId9630" ref="B9731"/>
    <hyperlink r:id="rId9631" ref="B9732"/>
    <hyperlink r:id="rId9632" ref="B9733"/>
    <hyperlink r:id="rId9633" ref="B9734"/>
    <hyperlink r:id="rId9634" ref="B9735"/>
    <hyperlink r:id="rId9635" ref="B9736"/>
    <hyperlink r:id="rId9636" ref="B9737"/>
    <hyperlink r:id="rId9637" ref="B9738"/>
    <hyperlink r:id="rId9638" ref="B9739"/>
    <hyperlink r:id="rId9639" ref="B9740"/>
    <hyperlink r:id="rId9640" ref="B9741"/>
    <hyperlink r:id="rId9641" ref="B9742"/>
    <hyperlink r:id="rId9642" ref="B9743"/>
    <hyperlink r:id="rId9643" ref="B9744"/>
    <hyperlink r:id="rId9644" ref="B9745"/>
    <hyperlink r:id="rId9645" ref="B9746"/>
    <hyperlink r:id="rId9646" ref="B9747"/>
    <hyperlink r:id="rId9647" ref="B9748"/>
    <hyperlink r:id="rId9648" ref="B9749"/>
    <hyperlink r:id="rId9649" ref="B9750"/>
    <hyperlink r:id="rId9650" ref="B9751"/>
    <hyperlink r:id="rId9651" ref="B9752"/>
    <hyperlink r:id="rId9652" ref="B9753"/>
    <hyperlink r:id="rId9653" ref="B9754"/>
    <hyperlink r:id="rId9654" ref="B9755"/>
    <hyperlink r:id="rId9655" ref="B9756"/>
    <hyperlink r:id="rId9656" ref="B9757"/>
    <hyperlink r:id="rId9657" ref="B9758"/>
    <hyperlink r:id="rId9658" ref="B9759"/>
    <hyperlink r:id="rId9659" ref="B9760"/>
    <hyperlink r:id="rId9660" ref="B9761"/>
    <hyperlink r:id="rId9661" ref="B9762"/>
    <hyperlink r:id="rId9662" ref="B9763"/>
    <hyperlink r:id="rId9663" ref="B9764"/>
    <hyperlink r:id="rId9664" ref="B9765"/>
    <hyperlink r:id="rId9665" ref="B9766"/>
    <hyperlink r:id="rId9666" ref="B9767"/>
    <hyperlink r:id="rId9667" ref="B9768"/>
    <hyperlink r:id="rId9668" ref="B9769"/>
    <hyperlink r:id="rId9669" ref="B9770"/>
    <hyperlink r:id="rId9670" ref="B9771"/>
    <hyperlink r:id="rId9671" ref="B9772"/>
    <hyperlink r:id="rId9672" ref="B9773"/>
    <hyperlink r:id="rId9673" ref="B9774"/>
    <hyperlink r:id="rId9674" ref="B9775"/>
    <hyperlink r:id="rId9675" ref="B9776"/>
    <hyperlink r:id="rId9676" ref="B9777"/>
    <hyperlink r:id="rId9677" ref="B9778"/>
    <hyperlink r:id="rId9678" ref="B9779"/>
    <hyperlink r:id="rId9679" ref="B9780"/>
    <hyperlink r:id="rId9680" ref="B9781"/>
    <hyperlink r:id="rId9681" ref="B9782"/>
    <hyperlink r:id="rId9682" ref="B9783"/>
    <hyperlink r:id="rId9683" ref="B9784"/>
    <hyperlink r:id="rId9684" ref="B9785"/>
    <hyperlink r:id="rId9685" ref="B9786"/>
    <hyperlink r:id="rId9686" ref="B9787"/>
    <hyperlink r:id="rId9687" ref="B9788"/>
    <hyperlink r:id="rId9688" ref="B9789"/>
    <hyperlink r:id="rId9689" ref="B9790"/>
    <hyperlink r:id="rId9690" ref="B9791"/>
    <hyperlink r:id="rId9691" ref="B9792"/>
    <hyperlink r:id="rId9692" ref="B9793"/>
    <hyperlink r:id="rId9693" ref="B9794"/>
    <hyperlink r:id="rId9694" ref="B9795"/>
    <hyperlink r:id="rId9695" ref="B9796"/>
    <hyperlink r:id="rId9696" ref="B9797"/>
    <hyperlink r:id="rId9697" ref="B9798"/>
    <hyperlink r:id="rId9698" ref="B9799"/>
    <hyperlink r:id="rId9699" ref="B9800"/>
    <hyperlink r:id="rId9700" ref="B9801"/>
    <hyperlink r:id="rId9701" ref="B9802"/>
    <hyperlink r:id="rId9702" ref="B9803"/>
    <hyperlink r:id="rId9703" ref="B9804"/>
    <hyperlink r:id="rId9704" ref="B9805"/>
    <hyperlink r:id="rId9705" ref="B9806"/>
    <hyperlink r:id="rId9706" ref="B9807"/>
    <hyperlink r:id="rId9707" ref="B9808"/>
    <hyperlink r:id="rId9708" ref="B9809"/>
    <hyperlink r:id="rId9709" ref="B9810"/>
    <hyperlink r:id="rId9710" ref="B9811"/>
    <hyperlink r:id="rId9711" ref="B9812"/>
    <hyperlink r:id="rId9712" ref="B9813"/>
    <hyperlink r:id="rId9713" ref="B9814"/>
    <hyperlink r:id="rId9714" ref="B9815"/>
    <hyperlink r:id="rId9715" ref="B9816"/>
    <hyperlink r:id="rId9716" ref="B9817"/>
    <hyperlink r:id="rId9717" ref="B9818"/>
    <hyperlink r:id="rId9718" ref="B9819"/>
    <hyperlink r:id="rId9719" ref="B9820"/>
    <hyperlink r:id="rId9720" ref="B9821"/>
    <hyperlink r:id="rId9721" ref="B9822"/>
    <hyperlink r:id="rId9722" ref="B9823"/>
    <hyperlink r:id="rId9723" ref="B9824"/>
    <hyperlink r:id="rId9724" ref="B9825"/>
    <hyperlink r:id="rId9725" ref="B9826"/>
    <hyperlink r:id="rId9726" ref="B9827"/>
    <hyperlink r:id="rId9727" ref="B9828"/>
    <hyperlink r:id="rId9728" ref="B9829"/>
    <hyperlink r:id="rId9729" ref="B9830"/>
    <hyperlink r:id="rId9730" ref="B9831"/>
    <hyperlink r:id="rId9731" ref="B9832"/>
    <hyperlink r:id="rId9732" ref="B9833"/>
    <hyperlink r:id="rId9733" ref="B9834"/>
    <hyperlink r:id="rId9734" ref="B9835"/>
    <hyperlink r:id="rId9735" ref="B9836"/>
    <hyperlink r:id="rId9736" ref="B9837"/>
    <hyperlink r:id="rId9737" ref="B9838"/>
    <hyperlink r:id="rId9738" ref="B9839"/>
    <hyperlink r:id="rId9739" ref="B9840"/>
    <hyperlink r:id="rId9740" ref="B9841"/>
    <hyperlink r:id="rId9741" ref="B9842"/>
    <hyperlink r:id="rId9742" ref="B9843"/>
    <hyperlink r:id="rId9743" ref="B9844"/>
    <hyperlink r:id="rId9744" ref="B9845"/>
    <hyperlink r:id="rId9745" ref="B9846"/>
    <hyperlink r:id="rId9746" ref="B9847"/>
    <hyperlink r:id="rId9747" ref="B9848"/>
    <hyperlink r:id="rId9748" ref="B9849"/>
    <hyperlink r:id="rId9749" ref="B9850"/>
    <hyperlink r:id="rId9750" ref="B9851"/>
    <hyperlink r:id="rId9751" ref="B9852"/>
    <hyperlink r:id="rId9752" ref="B9853"/>
    <hyperlink r:id="rId9753" ref="B9854"/>
    <hyperlink r:id="rId9754" ref="B9855"/>
    <hyperlink r:id="rId9755" ref="B9856"/>
    <hyperlink r:id="rId9756" ref="B9857"/>
    <hyperlink r:id="rId9757" ref="B9858"/>
    <hyperlink r:id="rId9758" ref="B9859"/>
    <hyperlink r:id="rId9759" ref="B9860"/>
    <hyperlink r:id="rId9760" ref="B9861"/>
    <hyperlink r:id="rId9761" ref="B9862"/>
    <hyperlink r:id="rId9762" ref="B9863"/>
    <hyperlink r:id="rId9763" ref="B9864"/>
    <hyperlink r:id="rId9764" ref="B9865"/>
    <hyperlink r:id="rId9765" ref="B9866"/>
    <hyperlink r:id="rId9766" ref="B9867"/>
    <hyperlink r:id="rId9767" ref="B9868"/>
    <hyperlink r:id="rId9768" ref="B9869"/>
    <hyperlink r:id="rId9769" ref="B9870"/>
    <hyperlink r:id="rId9770" ref="B9871"/>
    <hyperlink r:id="rId9771" ref="B9872"/>
    <hyperlink r:id="rId9772" ref="B9873"/>
    <hyperlink r:id="rId9773" ref="B9874"/>
    <hyperlink r:id="rId9774" ref="B9875"/>
    <hyperlink r:id="rId9775" ref="B9876"/>
    <hyperlink r:id="rId9776" ref="B9877"/>
    <hyperlink r:id="rId9777" ref="B9878"/>
    <hyperlink r:id="rId9778" ref="B9879"/>
    <hyperlink r:id="rId9779" ref="B9880"/>
    <hyperlink r:id="rId9780" ref="B9881"/>
    <hyperlink r:id="rId9781" ref="B9882"/>
    <hyperlink r:id="rId9782" ref="B9883"/>
    <hyperlink r:id="rId9783" ref="B9884"/>
    <hyperlink r:id="rId9784" ref="B9885"/>
    <hyperlink r:id="rId9785" ref="B9886"/>
    <hyperlink r:id="rId9786" ref="B9887"/>
    <hyperlink r:id="rId9787" ref="B9888"/>
    <hyperlink r:id="rId9788" ref="B9889"/>
    <hyperlink r:id="rId9789" ref="B9890"/>
    <hyperlink r:id="rId9790" ref="B9891"/>
    <hyperlink r:id="rId9791" ref="B9892"/>
    <hyperlink r:id="rId9792" ref="B9893"/>
    <hyperlink r:id="rId9793" ref="B9894"/>
    <hyperlink r:id="rId9794" ref="B9895"/>
    <hyperlink r:id="rId9795" ref="B9896"/>
    <hyperlink r:id="rId9796" ref="B9897"/>
    <hyperlink r:id="rId9797" ref="B9898"/>
    <hyperlink r:id="rId9798" ref="B9899"/>
    <hyperlink r:id="rId9799" ref="B9900"/>
    <hyperlink r:id="rId9800" ref="B9901"/>
    <hyperlink r:id="rId9801" ref="B9902"/>
    <hyperlink r:id="rId9802" ref="B9903"/>
    <hyperlink r:id="rId9803" ref="B9904"/>
    <hyperlink r:id="rId9804" ref="B9905"/>
    <hyperlink r:id="rId9805" ref="B9906"/>
    <hyperlink r:id="rId9806" ref="B9907"/>
    <hyperlink r:id="rId9807" ref="B9908"/>
    <hyperlink r:id="rId9808" ref="B9909"/>
    <hyperlink r:id="rId9809" ref="B9910"/>
    <hyperlink r:id="rId9810" ref="B9911"/>
    <hyperlink r:id="rId9811" ref="B9912"/>
    <hyperlink r:id="rId9812" ref="B9913"/>
    <hyperlink r:id="rId9813" ref="B9914"/>
    <hyperlink r:id="rId9814" ref="B9915"/>
    <hyperlink r:id="rId9815" ref="B9916"/>
    <hyperlink r:id="rId9816" ref="B9917"/>
    <hyperlink r:id="rId9817" ref="B9918"/>
    <hyperlink r:id="rId9818" ref="B9919"/>
    <hyperlink r:id="rId9819" ref="B9920"/>
    <hyperlink r:id="rId9820" ref="B9921"/>
    <hyperlink r:id="rId9821" ref="B9922"/>
    <hyperlink r:id="rId9822" ref="B9923"/>
    <hyperlink r:id="rId9823" ref="B9924"/>
    <hyperlink r:id="rId9824" ref="B9925"/>
    <hyperlink r:id="rId9825" ref="B9926"/>
    <hyperlink r:id="rId9826" ref="B9927"/>
    <hyperlink r:id="rId9827" ref="B9928"/>
    <hyperlink r:id="rId9828" ref="B9929"/>
    <hyperlink r:id="rId9829" ref="B9930"/>
    <hyperlink r:id="rId9830" ref="B9931"/>
    <hyperlink r:id="rId9831" ref="B9932"/>
    <hyperlink r:id="rId9832" ref="B9933"/>
    <hyperlink r:id="rId9833" ref="B9934"/>
    <hyperlink r:id="rId9834" ref="B9935"/>
    <hyperlink r:id="rId9835" ref="B9936"/>
    <hyperlink r:id="rId9836" ref="B9937"/>
    <hyperlink r:id="rId9837" ref="B9938"/>
    <hyperlink r:id="rId9838" ref="B9939"/>
    <hyperlink r:id="rId9839" ref="B9940"/>
    <hyperlink r:id="rId9840" ref="B9941"/>
    <hyperlink r:id="rId9841" ref="B9942"/>
    <hyperlink r:id="rId9842" ref="B9943"/>
    <hyperlink r:id="rId9843" ref="B9944"/>
    <hyperlink r:id="rId9844" ref="B9945"/>
    <hyperlink r:id="rId9845" ref="B9946"/>
    <hyperlink r:id="rId9846" ref="B9947"/>
    <hyperlink r:id="rId9847" ref="B9948"/>
    <hyperlink r:id="rId9848" ref="B9949"/>
    <hyperlink r:id="rId9849" ref="B9950"/>
    <hyperlink r:id="rId9850" ref="B9951"/>
    <hyperlink r:id="rId9851" ref="B9952"/>
    <hyperlink r:id="rId9852" ref="B9953"/>
    <hyperlink r:id="rId9853" ref="B9954"/>
    <hyperlink r:id="rId9854" ref="B9955"/>
    <hyperlink r:id="rId9855" ref="B9956"/>
    <hyperlink r:id="rId9856" ref="B9957"/>
    <hyperlink r:id="rId9857" ref="B9958"/>
    <hyperlink r:id="rId9858" ref="B9959"/>
    <hyperlink r:id="rId9859" ref="B9960"/>
    <hyperlink r:id="rId9860" ref="B9961"/>
    <hyperlink r:id="rId9861" ref="B9962"/>
    <hyperlink r:id="rId9862" ref="B9963"/>
    <hyperlink r:id="rId9863" ref="B9964"/>
    <hyperlink r:id="rId9864" ref="B9965"/>
    <hyperlink r:id="rId9865" ref="B9966"/>
    <hyperlink r:id="rId9866" ref="B9967"/>
    <hyperlink r:id="rId9867" ref="B9968"/>
    <hyperlink r:id="rId9868" ref="B9969"/>
    <hyperlink r:id="rId9869" ref="B9970"/>
    <hyperlink r:id="rId9870" ref="B9971"/>
    <hyperlink r:id="rId9871" ref="B9972"/>
    <hyperlink r:id="rId9872" ref="B9973"/>
    <hyperlink r:id="rId9873" ref="B9974"/>
    <hyperlink r:id="rId9874" ref="B9975"/>
    <hyperlink r:id="rId9875" ref="B9976"/>
    <hyperlink r:id="rId9876" ref="B9977"/>
    <hyperlink r:id="rId9877" ref="B9978"/>
    <hyperlink r:id="rId9878" ref="B9979"/>
    <hyperlink r:id="rId9879" ref="B9980"/>
    <hyperlink r:id="rId9880" ref="B9981"/>
    <hyperlink r:id="rId9881" ref="B9982"/>
    <hyperlink r:id="rId9882" ref="B9983"/>
    <hyperlink r:id="rId9883" ref="B9984"/>
    <hyperlink r:id="rId9884" ref="B9985"/>
    <hyperlink r:id="rId9885" ref="B9986"/>
    <hyperlink r:id="rId9886" ref="B9987"/>
    <hyperlink r:id="rId9887" ref="B9988"/>
    <hyperlink r:id="rId9888" ref="B9989"/>
    <hyperlink r:id="rId9889" ref="B9990"/>
    <hyperlink r:id="rId9890" ref="B9991"/>
    <hyperlink r:id="rId9891" ref="B9992"/>
    <hyperlink r:id="rId9892" ref="B9993"/>
    <hyperlink r:id="rId9893" ref="B9994"/>
    <hyperlink r:id="rId9894" ref="B9995"/>
    <hyperlink r:id="rId9895" ref="B9996"/>
    <hyperlink r:id="rId9896" ref="B9997"/>
    <hyperlink r:id="rId9897" ref="B9998"/>
    <hyperlink r:id="rId9898" ref="B9999"/>
    <hyperlink r:id="rId9899" ref="B10000"/>
    <hyperlink r:id="rId9900" ref="B10001"/>
    <hyperlink r:id="rId9901" ref="B10002"/>
    <hyperlink r:id="rId9902" ref="B10003"/>
    <hyperlink r:id="rId9903" ref="B10004"/>
    <hyperlink r:id="rId9904" ref="B10005"/>
    <hyperlink r:id="rId9905" ref="B10006"/>
    <hyperlink r:id="rId9906" ref="B10007"/>
    <hyperlink r:id="rId9907" ref="B10008"/>
    <hyperlink r:id="rId9908" ref="B10009"/>
    <hyperlink r:id="rId9909" ref="B10010"/>
    <hyperlink r:id="rId9910" ref="B10011"/>
    <hyperlink r:id="rId9911" ref="B10012"/>
    <hyperlink r:id="rId9912" ref="B10013"/>
    <hyperlink r:id="rId9913" ref="B10014"/>
    <hyperlink r:id="rId9914" ref="B10015"/>
    <hyperlink r:id="rId9915" ref="B10016"/>
    <hyperlink r:id="rId9916" ref="B10017"/>
    <hyperlink r:id="rId9917" ref="B10018"/>
    <hyperlink r:id="rId9918" ref="B10019"/>
    <hyperlink r:id="rId9919" ref="B10020"/>
    <hyperlink r:id="rId9920" ref="B10021"/>
    <hyperlink r:id="rId9921" ref="B10022"/>
    <hyperlink r:id="rId9922" ref="B10023"/>
    <hyperlink r:id="rId9923" ref="B10024"/>
    <hyperlink r:id="rId9924" ref="B10025"/>
    <hyperlink r:id="rId9925" ref="B10026"/>
    <hyperlink r:id="rId9926" ref="B10027"/>
    <hyperlink r:id="rId9927" ref="B10028"/>
    <hyperlink r:id="rId9928" ref="B10029"/>
    <hyperlink r:id="rId9929" ref="B10030"/>
    <hyperlink r:id="rId9930" ref="B10031"/>
    <hyperlink r:id="rId9931" ref="B10032"/>
    <hyperlink r:id="rId9932" ref="B10033"/>
    <hyperlink r:id="rId9933" ref="B10034"/>
    <hyperlink r:id="rId9934" ref="B10035"/>
    <hyperlink r:id="rId9935" ref="B10036"/>
    <hyperlink r:id="rId9936" ref="B10037"/>
    <hyperlink r:id="rId9937" ref="B10038"/>
    <hyperlink r:id="rId9938" ref="B10039"/>
    <hyperlink r:id="rId9939" ref="B10040"/>
    <hyperlink r:id="rId9940" ref="B10041"/>
    <hyperlink r:id="rId9941" ref="B10042"/>
    <hyperlink r:id="rId9942" ref="B10043"/>
    <hyperlink r:id="rId9943" ref="B10044"/>
    <hyperlink r:id="rId9944" ref="B10045"/>
    <hyperlink r:id="rId9945" ref="B10046"/>
    <hyperlink r:id="rId9946" ref="B10047"/>
    <hyperlink r:id="rId9947" ref="B10048"/>
    <hyperlink r:id="rId9948" ref="B10049"/>
    <hyperlink r:id="rId9949" ref="B10050"/>
    <hyperlink r:id="rId9950" ref="B10051"/>
    <hyperlink r:id="rId9951" ref="B10052"/>
    <hyperlink r:id="rId9952" ref="B10053"/>
    <hyperlink r:id="rId9953" ref="B10054"/>
    <hyperlink r:id="rId9954" ref="B10055"/>
    <hyperlink r:id="rId9955" ref="B10056"/>
    <hyperlink r:id="rId9956" ref="B10057"/>
    <hyperlink r:id="rId9957" ref="B10058"/>
    <hyperlink r:id="rId9958" ref="B10059"/>
    <hyperlink r:id="rId9959" ref="B10060"/>
    <hyperlink r:id="rId9960" ref="B10061"/>
    <hyperlink r:id="rId9961" ref="B10062"/>
    <hyperlink r:id="rId9962" ref="B10063"/>
    <hyperlink r:id="rId9963" ref="B10064"/>
    <hyperlink r:id="rId9964" ref="B10065"/>
    <hyperlink r:id="rId9965" ref="B10066"/>
    <hyperlink r:id="rId9966" ref="B10067"/>
    <hyperlink r:id="rId9967" ref="B10068"/>
    <hyperlink r:id="rId9968" ref="B10069"/>
    <hyperlink r:id="rId9969" ref="B10070"/>
    <hyperlink r:id="rId9970" ref="B10071"/>
    <hyperlink r:id="rId9971" ref="B10072"/>
    <hyperlink r:id="rId9972" ref="B10073"/>
    <hyperlink r:id="rId9973" ref="B10074"/>
    <hyperlink r:id="rId9974" ref="B10075"/>
    <hyperlink r:id="rId9975" ref="B10076"/>
    <hyperlink r:id="rId9976" ref="B10077"/>
    <hyperlink r:id="rId9977" ref="B10078"/>
    <hyperlink r:id="rId9978" ref="B10079"/>
    <hyperlink r:id="rId9979" ref="B10080"/>
    <hyperlink r:id="rId9980" ref="B10081"/>
    <hyperlink r:id="rId9981" ref="B10082"/>
    <hyperlink r:id="rId9982" ref="B10083"/>
    <hyperlink r:id="rId9983" ref="B10084"/>
    <hyperlink r:id="rId9984" ref="B10085"/>
    <hyperlink r:id="rId9985" ref="B10086"/>
    <hyperlink r:id="rId9986" ref="B10087"/>
    <hyperlink r:id="rId9987" ref="B10088"/>
    <hyperlink r:id="rId9988" ref="B10089"/>
    <hyperlink r:id="rId9989" ref="B10090"/>
    <hyperlink r:id="rId9990" ref="B10091"/>
    <hyperlink r:id="rId9991" ref="B10092"/>
    <hyperlink r:id="rId9992" ref="B10093"/>
    <hyperlink r:id="rId9993" ref="B10094"/>
    <hyperlink r:id="rId9994" ref="B10095"/>
    <hyperlink r:id="rId9995" ref="B10096"/>
    <hyperlink r:id="rId9996" ref="B10097"/>
    <hyperlink r:id="rId9997" ref="B10098"/>
    <hyperlink r:id="rId9998" ref="B10099"/>
    <hyperlink r:id="rId9999" ref="B10100"/>
    <hyperlink r:id="rId10000" ref="B10101"/>
    <hyperlink r:id="rId10001" ref="B10102"/>
    <hyperlink r:id="rId10002" ref="B10103"/>
    <hyperlink r:id="rId10003" ref="B10104"/>
    <hyperlink r:id="rId10004" ref="B10105"/>
    <hyperlink r:id="rId10005" ref="B10106"/>
    <hyperlink r:id="rId10006" ref="B10107"/>
    <hyperlink r:id="rId10007" ref="B10108"/>
    <hyperlink r:id="rId10008" ref="B10109"/>
    <hyperlink r:id="rId10009" ref="B10110"/>
    <hyperlink r:id="rId10010" ref="B10111"/>
    <hyperlink r:id="rId10011" ref="B10112"/>
    <hyperlink r:id="rId10012" ref="B10113"/>
    <hyperlink r:id="rId10013" ref="B10114"/>
    <hyperlink r:id="rId10014" ref="B10115"/>
    <hyperlink r:id="rId10015" ref="B10116"/>
    <hyperlink r:id="rId10016" ref="B10117"/>
    <hyperlink r:id="rId10017" ref="B10118"/>
    <hyperlink r:id="rId10018" ref="B10119"/>
    <hyperlink r:id="rId10019" ref="B10120"/>
    <hyperlink r:id="rId10020" ref="B10121"/>
    <hyperlink r:id="rId10021" ref="B10122"/>
    <hyperlink r:id="rId10022" ref="B10123"/>
    <hyperlink r:id="rId10023" ref="B10124"/>
    <hyperlink r:id="rId10024" ref="B10125"/>
    <hyperlink r:id="rId10025" ref="B10126"/>
    <hyperlink r:id="rId10026" ref="B10127"/>
    <hyperlink r:id="rId10027" ref="B10128"/>
    <hyperlink r:id="rId10028" ref="B10129"/>
    <hyperlink r:id="rId10029" ref="B10130"/>
    <hyperlink r:id="rId10030" ref="B10131"/>
    <hyperlink r:id="rId10031" ref="B10132"/>
    <hyperlink r:id="rId10032" ref="B10133"/>
    <hyperlink r:id="rId10033" ref="B10134"/>
    <hyperlink r:id="rId10034" ref="B10135"/>
    <hyperlink r:id="rId10035" ref="B10136"/>
    <hyperlink r:id="rId10036" ref="B10137"/>
    <hyperlink r:id="rId10037" ref="B10138"/>
    <hyperlink r:id="rId10038" ref="B10139"/>
    <hyperlink r:id="rId10039" ref="B10140"/>
    <hyperlink r:id="rId10040" ref="B10141"/>
    <hyperlink r:id="rId10041" ref="B10142"/>
    <hyperlink r:id="rId10042" ref="B10143"/>
    <hyperlink r:id="rId10043" ref="B10144"/>
    <hyperlink r:id="rId10044" ref="B10145"/>
    <hyperlink r:id="rId10045" ref="B10146"/>
    <hyperlink r:id="rId10046" ref="B10147"/>
    <hyperlink r:id="rId10047" ref="B10148"/>
    <hyperlink r:id="rId10048" ref="B10149"/>
    <hyperlink r:id="rId10049" ref="B10150"/>
    <hyperlink r:id="rId10050" ref="B10151"/>
    <hyperlink r:id="rId10051" ref="B10152"/>
    <hyperlink r:id="rId10052" ref="B10153"/>
    <hyperlink r:id="rId10053" ref="B10154"/>
    <hyperlink r:id="rId10054" ref="B10155"/>
    <hyperlink r:id="rId10055" ref="B10156"/>
    <hyperlink r:id="rId10056" ref="B10157"/>
    <hyperlink r:id="rId10057" ref="B10158"/>
    <hyperlink r:id="rId10058" ref="B10159"/>
    <hyperlink r:id="rId10059" ref="B10160"/>
    <hyperlink r:id="rId10060" ref="B10161"/>
    <hyperlink r:id="rId10061" ref="B10162"/>
    <hyperlink r:id="rId10062" ref="B10163"/>
    <hyperlink r:id="rId10063" ref="B10164"/>
    <hyperlink r:id="rId10064" ref="B10165"/>
    <hyperlink r:id="rId10065" ref="B10166"/>
    <hyperlink r:id="rId10066" ref="B10167"/>
    <hyperlink r:id="rId10067" ref="B10168"/>
    <hyperlink r:id="rId10068" ref="B10169"/>
    <hyperlink r:id="rId10069" ref="B10170"/>
    <hyperlink r:id="rId10070" ref="B10171"/>
    <hyperlink r:id="rId10071" ref="B10172"/>
    <hyperlink r:id="rId10072" ref="B10173"/>
    <hyperlink r:id="rId10073" ref="B10174"/>
    <hyperlink r:id="rId10074" ref="B10175"/>
    <hyperlink r:id="rId10075" ref="B10176"/>
    <hyperlink r:id="rId10076" ref="B10177"/>
    <hyperlink r:id="rId10077" ref="B10178"/>
    <hyperlink r:id="rId10078" ref="B10179"/>
    <hyperlink r:id="rId10079" ref="B10180"/>
    <hyperlink r:id="rId10080" ref="B10181"/>
    <hyperlink r:id="rId10081" ref="B10182"/>
    <hyperlink r:id="rId10082" ref="B10183"/>
    <hyperlink r:id="rId10083" ref="B10184"/>
    <hyperlink r:id="rId10084" ref="B10185"/>
    <hyperlink r:id="rId10085" ref="B10186"/>
    <hyperlink r:id="rId10086" ref="B10187"/>
    <hyperlink r:id="rId10087" ref="B10188"/>
    <hyperlink r:id="rId10088" ref="B10189"/>
    <hyperlink r:id="rId10089" ref="B10190"/>
    <hyperlink r:id="rId10090" ref="B10191"/>
    <hyperlink r:id="rId10091" ref="B10192"/>
    <hyperlink r:id="rId10092" ref="B10193"/>
    <hyperlink r:id="rId10093" ref="B10194"/>
    <hyperlink r:id="rId10094" ref="B10195"/>
    <hyperlink r:id="rId10095" ref="B10196"/>
    <hyperlink r:id="rId10096" ref="B10197"/>
    <hyperlink r:id="rId10097" ref="B10198"/>
    <hyperlink r:id="rId10098" ref="B10199"/>
    <hyperlink r:id="rId10099" ref="B10200"/>
    <hyperlink r:id="rId10100" ref="B10201"/>
    <hyperlink r:id="rId10101" ref="B10202"/>
    <hyperlink r:id="rId10102" ref="B10203"/>
    <hyperlink r:id="rId10103" ref="B10204"/>
    <hyperlink r:id="rId10104" ref="B10205"/>
    <hyperlink r:id="rId10105" ref="B10206"/>
    <hyperlink r:id="rId10106" ref="B10207"/>
    <hyperlink r:id="rId10107" ref="B10208"/>
    <hyperlink r:id="rId10108" ref="B10209"/>
    <hyperlink r:id="rId10109" ref="B10210"/>
    <hyperlink r:id="rId10110" ref="B10211"/>
    <hyperlink r:id="rId10111" ref="B10212"/>
    <hyperlink r:id="rId10112" ref="B10213"/>
    <hyperlink r:id="rId10113" ref="B10214"/>
    <hyperlink r:id="rId10114" ref="B10215"/>
    <hyperlink r:id="rId10115" ref="B10216"/>
    <hyperlink r:id="rId10116" ref="B10217"/>
    <hyperlink r:id="rId10117" ref="B10218"/>
    <hyperlink r:id="rId10118" ref="B10219"/>
    <hyperlink r:id="rId10119" ref="B10220"/>
    <hyperlink r:id="rId10120" ref="B10221"/>
    <hyperlink r:id="rId10121" ref="B10222"/>
    <hyperlink r:id="rId10122" ref="B10223"/>
    <hyperlink r:id="rId10123" ref="B10224"/>
    <hyperlink r:id="rId10124" ref="B10225"/>
    <hyperlink r:id="rId10125" ref="B10226"/>
    <hyperlink r:id="rId10126" ref="B10227"/>
    <hyperlink r:id="rId10127" ref="B10228"/>
    <hyperlink r:id="rId10128" ref="B10229"/>
    <hyperlink r:id="rId10129" ref="B10230"/>
    <hyperlink r:id="rId10130" ref="B10231"/>
    <hyperlink r:id="rId10131" ref="B10232"/>
    <hyperlink r:id="rId10132" ref="B10233"/>
    <hyperlink r:id="rId10133" ref="B10234"/>
    <hyperlink r:id="rId10134" ref="B10235"/>
    <hyperlink r:id="rId10135" ref="B10236"/>
    <hyperlink r:id="rId10136" ref="B10237"/>
    <hyperlink r:id="rId10137" ref="B10238"/>
    <hyperlink r:id="rId10138" ref="B10239"/>
    <hyperlink r:id="rId10139" ref="B10240"/>
    <hyperlink r:id="rId10140" ref="B10241"/>
    <hyperlink r:id="rId10141" ref="B10242"/>
    <hyperlink r:id="rId10142" ref="B10243"/>
    <hyperlink r:id="rId10143" ref="B10244"/>
    <hyperlink r:id="rId10144" ref="B10245"/>
    <hyperlink r:id="rId10145" ref="B10246"/>
    <hyperlink r:id="rId10146" ref="B10247"/>
    <hyperlink r:id="rId10147" ref="B10248"/>
    <hyperlink r:id="rId10148" ref="B10249"/>
    <hyperlink r:id="rId10149" ref="B10250"/>
    <hyperlink r:id="rId10150" ref="B10251"/>
    <hyperlink r:id="rId10151" ref="B10252"/>
    <hyperlink r:id="rId10152" ref="B10253"/>
    <hyperlink r:id="rId10153" ref="B10254"/>
    <hyperlink r:id="rId10154" ref="B10255"/>
    <hyperlink r:id="rId10155" ref="B10256"/>
    <hyperlink r:id="rId10156" ref="B10257"/>
    <hyperlink r:id="rId10157" ref="B10258"/>
    <hyperlink r:id="rId10158" ref="B10259"/>
    <hyperlink r:id="rId10159" ref="B10260"/>
    <hyperlink r:id="rId10160" ref="B10261"/>
    <hyperlink r:id="rId10161" ref="B10262"/>
    <hyperlink r:id="rId10162" ref="B10263"/>
    <hyperlink r:id="rId10163" ref="B10264"/>
    <hyperlink r:id="rId10164" ref="B10265"/>
    <hyperlink r:id="rId10165" ref="B10266"/>
    <hyperlink r:id="rId10166" ref="B10267"/>
    <hyperlink r:id="rId10167" ref="B10268"/>
    <hyperlink r:id="rId10168" ref="B10269"/>
    <hyperlink r:id="rId10169" ref="B10270"/>
    <hyperlink r:id="rId10170" ref="B10271"/>
    <hyperlink r:id="rId10171" ref="B10272"/>
    <hyperlink r:id="rId10172" ref="B10273"/>
    <hyperlink r:id="rId10173" ref="B10274"/>
    <hyperlink r:id="rId10174" ref="B10275"/>
    <hyperlink r:id="rId10175" ref="B10276"/>
    <hyperlink r:id="rId10176" ref="B10277"/>
    <hyperlink r:id="rId10177" ref="B10278"/>
    <hyperlink r:id="rId10178" ref="B10279"/>
    <hyperlink r:id="rId10179" ref="B10280"/>
    <hyperlink r:id="rId10180" ref="B10281"/>
    <hyperlink r:id="rId10181" ref="B10282"/>
    <hyperlink r:id="rId10182" ref="B10283"/>
    <hyperlink r:id="rId10183" ref="B10284"/>
    <hyperlink r:id="rId10184" ref="B10285"/>
    <hyperlink r:id="rId10185" ref="B10286"/>
    <hyperlink r:id="rId10186" ref="B10287"/>
    <hyperlink r:id="rId10187" ref="B10288"/>
    <hyperlink r:id="rId10188" ref="B10289"/>
    <hyperlink r:id="rId10189" ref="B10290"/>
    <hyperlink r:id="rId10190" ref="B10291"/>
    <hyperlink r:id="rId10191" ref="B10292"/>
    <hyperlink r:id="rId10192" ref="B10293"/>
    <hyperlink r:id="rId10193" ref="B10294"/>
    <hyperlink r:id="rId10194" ref="B10295"/>
    <hyperlink r:id="rId10195" ref="B10296"/>
    <hyperlink r:id="rId10196" ref="B10297"/>
    <hyperlink r:id="rId10197" ref="B10298"/>
    <hyperlink r:id="rId10198" ref="B10299"/>
    <hyperlink r:id="rId10199" ref="B10300"/>
    <hyperlink r:id="rId10200" ref="B10301"/>
    <hyperlink r:id="rId10201" ref="B10302"/>
    <hyperlink r:id="rId10202" ref="B10303"/>
    <hyperlink r:id="rId10203" ref="B10304"/>
    <hyperlink r:id="rId10204" ref="B10305"/>
    <hyperlink r:id="rId10205" ref="B10306"/>
    <hyperlink r:id="rId10206" ref="B10307"/>
    <hyperlink r:id="rId10207" ref="B10308"/>
    <hyperlink r:id="rId10208" ref="B10309"/>
    <hyperlink r:id="rId10209" ref="B10310"/>
    <hyperlink r:id="rId10210" ref="B10311"/>
    <hyperlink r:id="rId10211" ref="B10312"/>
    <hyperlink r:id="rId10212" ref="B10313"/>
    <hyperlink r:id="rId10213" ref="B10314"/>
    <hyperlink r:id="rId10214" ref="B10315"/>
    <hyperlink r:id="rId10215" ref="B10316"/>
    <hyperlink r:id="rId10216" ref="B10317"/>
    <hyperlink r:id="rId10217" ref="B10318"/>
    <hyperlink r:id="rId10218" ref="B10319"/>
    <hyperlink r:id="rId10219" ref="B10320"/>
    <hyperlink r:id="rId10220" ref="B10321"/>
    <hyperlink r:id="rId10221" ref="B10322"/>
    <hyperlink r:id="rId10222" ref="B10323"/>
    <hyperlink r:id="rId10223" ref="B10324"/>
    <hyperlink r:id="rId10224" ref="B10325"/>
    <hyperlink r:id="rId10225" ref="B10326"/>
    <hyperlink r:id="rId10226" ref="B10327"/>
    <hyperlink r:id="rId10227" ref="B10328"/>
    <hyperlink r:id="rId10228" ref="B10329"/>
    <hyperlink r:id="rId10229" ref="B10330"/>
    <hyperlink r:id="rId10230" ref="B10331"/>
    <hyperlink r:id="rId10231" ref="B10332"/>
    <hyperlink r:id="rId10232" ref="B10333"/>
    <hyperlink r:id="rId10233" ref="B10334"/>
    <hyperlink r:id="rId10234" ref="B10335"/>
    <hyperlink r:id="rId10235" ref="B10336"/>
    <hyperlink r:id="rId10236" ref="B10337"/>
    <hyperlink r:id="rId10237" ref="B10338"/>
    <hyperlink r:id="rId10238" ref="B10339"/>
    <hyperlink r:id="rId10239" ref="B10340"/>
    <hyperlink r:id="rId10240" ref="B10341"/>
    <hyperlink r:id="rId10241" ref="B10342"/>
    <hyperlink r:id="rId10242" ref="B10343"/>
    <hyperlink r:id="rId10243" ref="B10344"/>
    <hyperlink r:id="rId10244" ref="B10345"/>
    <hyperlink r:id="rId10245" ref="B10346"/>
    <hyperlink r:id="rId10246" ref="B10347"/>
    <hyperlink r:id="rId10247" ref="B10348"/>
    <hyperlink r:id="rId10248" ref="B10349"/>
    <hyperlink r:id="rId10249" ref="B10350"/>
    <hyperlink r:id="rId10250" ref="B10351"/>
    <hyperlink r:id="rId10251" ref="B10352"/>
    <hyperlink r:id="rId10252" ref="B10353"/>
    <hyperlink r:id="rId10253" ref="B10354"/>
    <hyperlink r:id="rId10254" ref="B10355"/>
    <hyperlink r:id="rId10255" ref="B10356"/>
    <hyperlink r:id="rId10256" ref="B10357"/>
    <hyperlink r:id="rId10257" ref="B10358"/>
    <hyperlink r:id="rId10258" ref="B10359"/>
    <hyperlink r:id="rId10259" ref="B10360"/>
    <hyperlink r:id="rId10260" ref="B10361"/>
    <hyperlink r:id="rId10261" ref="B10362"/>
    <hyperlink r:id="rId10262" ref="B10363"/>
    <hyperlink r:id="rId10263" ref="B10364"/>
    <hyperlink r:id="rId10264" ref="B10365"/>
    <hyperlink r:id="rId10265" ref="B10366"/>
    <hyperlink r:id="rId10266" ref="B10367"/>
    <hyperlink r:id="rId10267" ref="B10368"/>
    <hyperlink r:id="rId10268" ref="B10369"/>
    <hyperlink r:id="rId10269" ref="B10370"/>
    <hyperlink r:id="rId10270" ref="B10371"/>
    <hyperlink r:id="rId10271" ref="B10372"/>
    <hyperlink r:id="rId10272" ref="B10373"/>
    <hyperlink r:id="rId10273" ref="B10374"/>
    <hyperlink r:id="rId10274" ref="B10375"/>
    <hyperlink r:id="rId10275" ref="B10376"/>
    <hyperlink r:id="rId10276" ref="B10377"/>
    <hyperlink r:id="rId10277" ref="B10378"/>
    <hyperlink r:id="rId10278" ref="B10379"/>
    <hyperlink r:id="rId10279" ref="B10380"/>
    <hyperlink r:id="rId10280" ref="B10381"/>
    <hyperlink r:id="rId10281" ref="B10382"/>
    <hyperlink r:id="rId10282" ref="B10383"/>
    <hyperlink r:id="rId10283" ref="B10384"/>
    <hyperlink r:id="rId10284" ref="B10385"/>
    <hyperlink r:id="rId10285" ref="B10386"/>
    <hyperlink r:id="rId10286" ref="B10387"/>
    <hyperlink r:id="rId10287" ref="B10388"/>
    <hyperlink r:id="rId10288" ref="B10389"/>
    <hyperlink r:id="rId10289" ref="B10390"/>
    <hyperlink r:id="rId10290" ref="B10391"/>
    <hyperlink r:id="rId10291" ref="B10392"/>
    <hyperlink r:id="rId10292" ref="B10393"/>
    <hyperlink r:id="rId10293" ref="B10394"/>
    <hyperlink r:id="rId10294" ref="B10395"/>
    <hyperlink r:id="rId10295" ref="B10396"/>
    <hyperlink r:id="rId10296" ref="B10397"/>
    <hyperlink r:id="rId10297" ref="B10398"/>
    <hyperlink r:id="rId10298" ref="B10399"/>
    <hyperlink r:id="rId10299" ref="B10400"/>
    <hyperlink r:id="rId10300" ref="B10401"/>
    <hyperlink r:id="rId10301" ref="B10402"/>
    <hyperlink r:id="rId10302" ref="B10403"/>
    <hyperlink r:id="rId10303" ref="B10404"/>
    <hyperlink r:id="rId10304" ref="B10405"/>
    <hyperlink r:id="rId10305" ref="B10406"/>
    <hyperlink r:id="rId10306" ref="B10407"/>
    <hyperlink r:id="rId10307" ref="B10408"/>
    <hyperlink r:id="rId10308" ref="B10409"/>
    <hyperlink r:id="rId10309" ref="B10410"/>
    <hyperlink r:id="rId10310" ref="B10411"/>
    <hyperlink r:id="rId10311" ref="B10412"/>
    <hyperlink r:id="rId10312" ref="B10413"/>
    <hyperlink r:id="rId10313" ref="B10414"/>
    <hyperlink r:id="rId10314" ref="B10415"/>
    <hyperlink r:id="rId10315" ref="B10416"/>
    <hyperlink r:id="rId10316" ref="B10417"/>
    <hyperlink r:id="rId10317" ref="B10418"/>
    <hyperlink r:id="rId10318" ref="B10419"/>
    <hyperlink r:id="rId10319" ref="B10420"/>
    <hyperlink r:id="rId10320" ref="B10421"/>
    <hyperlink r:id="rId10321" ref="B10422"/>
    <hyperlink r:id="rId10322" ref="B10423"/>
    <hyperlink r:id="rId10323" ref="B10424"/>
    <hyperlink r:id="rId10324" ref="B10425"/>
    <hyperlink r:id="rId10325" ref="B10426"/>
    <hyperlink r:id="rId10326" ref="B10427"/>
    <hyperlink r:id="rId10327" ref="B10428"/>
    <hyperlink r:id="rId10328" ref="B10429"/>
    <hyperlink r:id="rId10329" ref="B10430"/>
    <hyperlink r:id="rId10330" ref="B10431"/>
    <hyperlink r:id="rId10331" ref="B10432"/>
    <hyperlink r:id="rId10332" ref="B10433"/>
    <hyperlink r:id="rId10333" ref="B10434"/>
    <hyperlink r:id="rId10334" ref="B10435"/>
    <hyperlink r:id="rId10335" ref="B10436"/>
    <hyperlink r:id="rId10336" ref="B10437"/>
    <hyperlink r:id="rId10337" ref="B10438"/>
    <hyperlink r:id="rId10338" ref="B10439"/>
    <hyperlink r:id="rId10339" ref="B10440"/>
    <hyperlink r:id="rId10340" ref="B10441"/>
    <hyperlink r:id="rId10341" ref="B10442"/>
    <hyperlink r:id="rId10342" ref="B10443"/>
    <hyperlink r:id="rId10343" ref="B10444"/>
    <hyperlink r:id="rId10344" ref="B10445"/>
    <hyperlink r:id="rId10345" ref="B10446"/>
    <hyperlink r:id="rId10346" ref="B10447"/>
    <hyperlink r:id="rId10347" ref="B10448"/>
    <hyperlink r:id="rId10348" ref="B10449"/>
    <hyperlink r:id="rId10349" ref="B10450"/>
    <hyperlink r:id="rId10350" ref="B10451"/>
    <hyperlink r:id="rId10351" ref="B10452"/>
    <hyperlink r:id="rId10352" ref="B10453"/>
    <hyperlink r:id="rId10353" ref="B10454"/>
    <hyperlink r:id="rId10354" ref="B10455"/>
    <hyperlink r:id="rId10355" ref="B10456"/>
    <hyperlink r:id="rId10356" ref="B10457"/>
    <hyperlink r:id="rId10357" ref="B10458"/>
    <hyperlink r:id="rId10358" ref="B10459"/>
    <hyperlink r:id="rId10359" ref="B10460"/>
    <hyperlink r:id="rId10360" ref="B10461"/>
    <hyperlink r:id="rId10361" ref="B10462"/>
    <hyperlink r:id="rId10362" ref="B10463"/>
    <hyperlink r:id="rId10363" ref="B10464"/>
    <hyperlink r:id="rId10364" ref="B10465"/>
    <hyperlink r:id="rId10365" ref="B10466"/>
    <hyperlink r:id="rId10366" ref="B10467"/>
    <hyperlink r:id="rId10367" ref="B10468"/>
    <hyperlink r:id="rId10368" ref="B10469"/>
    <hyperlink r:id="rId10369" ref="B10470"/>
    <hyperlink r:id="rId10370" ref="B10471"/>
    <hyperlink r:id="rId10371" ref="B10472"/>
    <hyperlink r:id="rId10372" ref="B10473"/>
    <hyperlink r:id="rId10373" ref="B10474"/>
    <hyperlink r:id="rId10374" ref="B10475"/>
    <hyperlink r:id="rId10375" ref="B10476"/>
    <hyperlink r:id="rId10376" ref="B10477"/>
    <hyperlink r:id="rId10377" ref="B10478"/>
    <hyperlink r:id="rId10378" ref="B10479"/>
    <hyperlink r:id="rId10379" ref="B10480"/>
    <hyperlink r:id="rId10380" ref="B10481"/>
    <hyperlink r:id="rId10381" ref="B10482"/>
    <hyperlink r:id="rId10382" ref="B10483"/>
    <hyperlink r:id="rId10383" ref="B10484"/>
    <hyperlink r:id="rId10384" ref="B10485"/>
    <hyperlink r:id="rId10385" ref="B10486"/>
    <hyperlink r:id="rId10386" ref="B10487"/>
    <hyperlink r:id="rId10387" ref="B10488"/>
    <hyperlink r:id="rId10388" ref="B10489"/>
    <hyperlink r:id="rId10389" ref="B10490"/>
    <hyperlink r:id="rId10390" ref="B10491"/>
    <hyperlink r:id="rId10391" ref="B10492"/>
    <hyperlink r:id="rId10392" ref="B10493"/>
    <hyperlink r:id="rId10393" ref="B10494"/>
    <hyperlink r:id="rId10394" ref="B10495"/>
    <hyperlink r:id="rId10395" ref="B10496"/>
    <hyperlink r:id="rId10396" ref="B10497"/>
    <hyperlink r:id="rId10397" ref="B10498"/>
    <hyperlink r:id="rId10398" ref="B10499"/>
    <hyperlink r:id="rId10399" ref="B10500"/>
    <hyperlink r:id="rId10400" ref="B10501"/>
    <hyperlink r:id="rId10401" ref="B10502"/>
    <hyperlink r:id="rId10402" ref="B10503"/>
    <hyperlink r:id="rId10403" ref="B10504"/>
    <hyperlink r:id="rId10404" ref="B10505"/>
    <hyperlink r:id="rId10405" ref="B10506"/>
    <hyperlink r:id="rId10406" ref="B10507"/>
    <hyperlink r:id="rId10407" ref="B10508"/>
    <hyperlink r:id="rId10408" ref="B10509"/>
    <hyperlink r:id="rId10409" ref="B10510"/>
    <hyperlink r:id="rId10410" ref="B10511"/>
    <hyperlink r:id="rId10411" ref="B10512"/>
    <hyperlink r:id="rId10412" ref="B10513"/>
    <hyperlink r:id="rId10413" ref="B10514"/>
    <hyperlink r:id="rId10414" ref="B10515"/>
    <hyperlink r:id="rId10415" ref="B10516"/>
    <hyperlink r:id="rId10416" ref="B10517"/>
    <hyperlink r:id="rId10417" ref="B10518"/>
    <hyperlink r:id="rId10418" ref="B10519"/>
    <hyperlink r:id="rId10419" ref="B10520"/>
    <hyperlink r:id="rId10420" ref="B10521"/>
    <hyperlink r:id="rId10421" ref="B10522"/>
    <hyperlink r:id="rId10422" ref="B10523"/>
    <hyperlink r:id="rId10423" ref="B10524"/>
    <hyperlink r:id="rId10424" ref="B10525"/>
    <hyperlink r:id="rId10425" ref="B10526"/>
    <hyperlink r:id="rId10426" ref="B10527"/>
    <hyperlink r:id="rId10427" ref="B10528"/>
    <hyperlink r:id="rId10428" ref="B10529"/>
    <hyperlink r:id="rId10429" ref="B10530"/>
    <hyperlink r:id="rId10430" ref="B10531"/>
    <hyperlink r:id="rId10431" ref="B10532"/>
    <hyperlink r:id="rId10432" ref="B10533"/>
    <hyperlink r:id="rId10433" ref="B10534"/>
    <hyperlink r:id="rId10434" ref="B10535"/>
    <hyperlink r:id="rId10435" ref="B10536"/>
    <hyperlink r:id="rId10436" ref="B10537"/>
    <hyperlink r:id="rId10437" ref="B10538"/>
    <hyperlink r:id="rId10438" ref="B10539"/>
    <hyperlink r:id="rId10439" ref="B10540"/>
    <hyperlink r:id="rId10440" ref="B10541"/>
    <hyperlink r:id="rId10441" ref="B10542"/>
    <hyperlink r:id="rId10442" ref="B10543"/>
    <hyperlink r:id="rId10443" ref="B10544"/>
    <hyperlink r:id="rId10444" ref="B10545"/>
    <hyperlink r:id="rId10445" ref="B10546"/>
    <hyperlink r:id="rId10446" ref="B10547"/>
    <hyperlink r:id="rId10447" ref="B10548"/>
    <hyperlink r:id="rId10448" ref="B10549"/>
    <hyperlink r:id="rId10449" ref="B10550"/>
    <hyperlink r:id="rId10450" ref="B10551"/>
    <hyperlink r:id="rId10451" ref="B10552"/>
    <hyperlink r:id="rId10452" ref="B10553"/>
    <hyperlink r:id="rId10453" ref="B10554"/>
    <hyperlink r:id="rId10454" ref="B10555"/>
    <hyperlink r:id="rId10455" ref="B10556"/>
    <hyperlink r:id="rId10456" ref="B10557"/>
    <hyperlink r:id="rId10457" ref="B10558"/>
    <hyperlink r:id="rId10458" ref="B10559"/>
    <hyperlink r:id="rId10459" ref="B10560"/>
    <hyperlink r:id="rId10460" ref="B10561"/>
    <hyperlink r:id="rId10461" ref="B10562"/>
    <hyperlink r:id="rId10462" ref="B10563"/>
    <hyperlink r:id="rId10463" ref="B10564"/>
    <hyperlink r:id="rId10464" ref="B10565"/>
    <hyperlink r:id="rId10465" ref="B10566"/>
    <hyperlink r:id="rId10466" ref="B10567"/>
    <hyperlink r:id="rId10467" ref="B10568"/>
    <hyperlink r:id="rId10468" ref="B10569"/>
    <hyperlink r:id="rId10469" ref="B10570"/>
    <hyperlink r:id="rId10470" ref="B10571"/>
    <hyperlink r:id="rId10471" ref="B10572"/>
    <hyperlink r:id="rId10472" ref="B10573"/>
    <hyperlink r:id="rId10473" ref="B10574"/>
    <hyperlink r:id="rId10474" ref="B10575"/>
    <hyperlink r:id="rId10475" ref="B10576"/>
    <hyperlink r:id="rId10476" ref="B10577"/>
    <hyperlink r:id="rId10477" ref="B10578"/>
    <hyperlink r:id="rId10478" ref="B10579"/>
    <hyperlink r:id="rId10479" ref="B10580"/>
    <hyperlink r:id="rId10480" ref="B10581"/>
    <hyperlink r:id="rId10481" ref="B10582"/>
    <hyperlink r:id="rId10482" ref="B10583"/>
    <hyperlink r:id="rId10483" ref="B10584"/>
    <hyperlink r:id="rId10484" ref="B10585"/>
    <hyperlink r:id="rId10485" ref="B10586"/>
    <hyperlink r:id="rId10486" ref="B10587"/>
    <hyperlink r:id="rId10487" ref="B10588"/>
    <hyperlink r:id="rId10488" ref="B10589"/>
    <hyperlink r:id="rId10489" ref="B10590"/>
    <hyperlink r:id="rId10490" ref="B10591"/>
    <hyperlink r:id="rId10491" ref="B10592"/>
    <hyperlink r:id="rId10492" ref="B10593"/>
    <hyperlink r:id="rId10493" ref="B10594"/>
    <hyperlink r:id="rId10494" ref="B10595"/>
    <hyperlink r:id="rId10495" ref="B10596"/>
    <hyperlink r:id="rId10496" ref="B10597"/>
    <hyperlink r:id="rId10497" ref="B10598"/>
    <hyperlink r:id="rId10498" ref="B10599"/>
    <hyperlink r:id="rId10499" ref="B10600"/>
    <hyperlink r:id="rId10500" ref="B10601"/>
    <hyperlink r:id="rId10501" ref="B10602"/>
    <hyperlink r:id="rId10502" ref="B10603"/>
    <hyperlink r:id="rId10503" ref="B10604"/>
    <hyperlink r:id="rId10504" ref="B10605"/>
    <hyperlink r:id="rId10505" ref="B10606"/>
    <hyperlink r:id="rId10506" ref="B10607"/>
    <hyperlink r:id="rId10507" ref="B10608"/>
    <hyperlink r:id="rId10508" ref="B10609"/>
    <hyperlink r:id="rId10509" ref="B10610"/>
    <hyperlink r:id="rId10510" ref="B10611"/>
    <hyperlink r:id="rId10511" ref="B10612"/>
    <hyperlink r:id="rId10512" ref="B10613"/>
    <hyperlink r:id="rId10513" ref="B10614"/>
    <hyperlink r:id="rId10514" ref="B10615"/>
    <hyperlink r:id="rId10515" ref="B10616"/>
    <hyperlink r:id="rId10516" ref="B10617"/>
    <hyperlink r:id="rId10517" ref="B10618"/>
    <hyperlink r:id="rId10518" ref="B10619"/>
    <hyperlink r:id="rId10519" ref="B10620"/>
    <hyperlink r:id="rId10520" ref="B10621"/>
    <hyperlink r:id="rId10521" ref="B10622"/>
    <hyperlink r:id="rId10522" ref="B10623"/>
    <hyperlink r:id="rId10523" ref="B10624"/>
    <hyperlink r:id="rId10524" ref="B10625"/>
    <hyperlink r:id="rId10525" ref="B10626"/>
    <hyperlink r:id="rId10526" ref="B10627"/>
    <hyperlink r:id="rId10527" ref="B10628"/>
    <hyperlink r:id="rId10528" ref="B10629"/>
    <hyperlink r:id="rId10529" ref="B10630"/>
    <hyperlink r:id="rId10530" ref="B10631"/>
    <hyperlink r:id="rId10531" ref="B10632"/>
    <hyperlink r:id="rId10532" ref="B10633"/>
    <hyperlink r:id="rId10533" ref="B10634"/>
    <hyperlink r:id="rId10534" ref="B10635"/>
    <hyperlink r:id="rId10535" ref="B10636"/>
    <hyperlink r:id="rId10536" ref="B10637"/>
    <hyperlink r:id="rId10537" ref="B10638"/>
    <hyperlink r:id="rId10538" ref="B10639"/>
    <hyperlink r:id="rId10539" ref="B10640"/>
    <hyperlink r:id="rId10540" ref="B10641"/>
    <hyperlink r:id="rId10541" ref="B10642"/>
    <hyperlink r:id="rId10542" ref="B10643"/>
    <hyperlink r:id="rId10543" ref="B10644"/>
    <hyperlink r:id="rId10544" ref="B10645"/>
    <hyperlink r:id="rId10545" ref="B10646"/>
    <hyperlink r:id="rId10546" ref="B10647"/>
    <hyperlink r:id="rId10547" ref="B10648"/>
    <hyperlink r:id="rId10548" ref="B10649"/>
    <hyperlink r:id="rId10549" ref="B10650"/>
    <hyperlink r:id="rId10550" ref="B10651"/>
    <hyperlink r:id="rId10551" ref="B10652"/>
    <hyperlink r:id="rId10552" ref="B10653"/>
    <hyperlink r:id="rId10553" ref="B10654"/>
    <hyperlink r:id="rId10554" ref="B10655"/>
    <hyperlink r:id="rId10555" ref="B10656"/>
    <hyperlink r:id="rId10556" ref="B10657"/>
    <hyperlink r:id="rId10557" ref="B10658"/>
    <hyperlink r:id="rId10558" ref="B10659"/>
    <hyperlink r:id="rId10559" ref="B10660"/>
    <hyperlink r:id="rId10560" ref="B10661"/>
    <hyperlink r:id="rId10561" ref="B10662"/>
    <hyperlink r:id="rId10562" ref="B10663"/>
    <hyperlink r:id="rId10563" ref="B10664"/>
    <hyperlink r:id="rId10564" ref="B10665"/>
    <hyperlink r:id="rId10565" ref="B10666"/>
    <hyperlink r:id="rId10566" ref="B10667"/>
    <hyperlink r:id="rId10567" ref="B10668"/>
    <hyperlink r:id="rId10568" ref="B10669"/>
    <hyperlink r:id="rId10569" ref="B10670"/>
    <hyperlink r:id="rId10570" ref="B10671"/>
    <hyperlink r:id="rId10571" ref="B10672"/>
    <hyperlink r:id="rId10572" ref="B10673"/>
    <hyperlink r:id="rId10573" ref="B10674"/>
    <hyperlink r:id="rId10574" ref="B10675"/>
    <hyperlink r:id="rId10575" ref="B10676"/>
    <hyperlink r:id="rId10576" ref="B10677"/>
    <hyperlink r:id="rId10577" ref="B10678"/>
    <hyperlink r:id="rId10578" ref="B10679"/>
    <hyperlink r:id="rId10579" ref="B10680"/>
    <hyperlink r:id="rId10580" ref="B10681"/>
    <hyperlink r:id="rId10581" ref="B10682"/>
    <hyperlink r:id="rId10582" ref="B10683"/>
    <hyperlink r:id="rId10583" ref="B10684"/>
    <hyperlink r:id="rId10584" ref="B10685"/>
    <hyperlink r:id="rId10585" ref="B10686"/>
    <hyperlink r:id="rId10586" ref="B10687"/>
    <hyperlink r:id="rId10587" ref="B10688"/>
    <hyperlink r:id="rId10588" ref="B10689"/>
    <hyperlink r:id="rId10589" ref="B10690"/>
    <hyperlink r:id="rId10590" ref="B10691"/>
    <hyperlink r:id="rId10591" ref="B10692"/>
    <hyperlink r:id="rId10592" ref="B10693"/>
    <hyperlink r:id="rId10593" ref="B10694"/>
    <hyperlink r:id="rId10594" ref="B10695"/>
    <hyperlink r:id="rId10595" ref="B10696"/>
    <hyperlink r:id="rId10596" ref="B10697"/>
    <hyperlink r:id="rId10597" ref="B10698"/>
    <hyperlink r:id="rId10598" ref="B10699"/>
    <hyperlink r:id="rId10599" ref="B10700"/>
    <hyperlink r:id="rId10600" ref="B10701"/>
    <hyperlink r:id="rId10601" ref="B10702"/>
    <hyperlink r:id="rId10602" ref="B10703"/>
    <hyperlink r:id="rId10603" ref="B10704"/>
    <hyperlink r:id="rId10604" ref="B10705"/>
    <hyperlink r:id="rId10605" ref="B10706"/>
    <hyperlink r:id="rId10606" ref="B10707"/>
    <hyperlink r:id="rId10607" ref="B10708"/>
    <hyperlink r:id="rId10608" ref="B10709"/>
    <hyperlink r:id="rId10609" ref="B10710"/>
    <hyperlink r:id="rId10610" ref="B10711"/>
    <hyperlink r:id="rId10611" ref="B10712"/>
    <hyperlink r:id="rId10612" ref="B10713"/>
    <hyperlink r:id="rId10613" ref="B10714"/>
    <hyperlink r:id="rId10614" ref="B10715"/>
    <hyperlink r:id="rId10615" ref="B10716"/>
    <hyperlink r:id="rId10616" ref="B10717"/>
    <hyperlink r:id="rId10617" ref="B10718"/>
    <hyperlink r:id="rId10618" ref="B10719"/>
    <hyperlink r:id="rId10619" ref="B10720"/>
    <hyperlink r:id="rId10620" ref="B10721"/>
    <hyperlink r:id="rId10621" ref="B10722"/>
    <hyperlink r:id="rId10622" ref="B10723"/>
    <hyperlink r:id="rId10623" ref="B10724"/>
    <hyperlink r:id="rId10624" ref="B10725"/>
    <hyperlink r:id="rId10625" ref="B10726"/>
    <hyperlink r:id="rId10626" ref="B10727"/>
    <hyperlink r:id="rId10627" ref="B10728"/>
    <hyperlink r:id="rId10628" ref="B10729"/>
    <hyperlink r:id="rId10629" ref="B10730"/>
    <hyperlink r:id="rId10630" ref="B10731"/>
    <hyperlink r:id="rId10631" ref="B10732"/>
    <hyperlink r:id="rId10632" ref="B10733"/>
    <hyperlink r:id="rId10633" ref="B10734"/>
    <hyperlink r:id="rId10634" ref="B10735"/>
    <hyperlink r:id="rId10635" ref="B10736"/>
    <hyperlink r:id="rId10636" ref="B10737"/>
    <hyperlink r:id="rId10637" ref="B10738"/>
    <hyperlink r:id="rId10638" ref="B10739"/>
    <hyperlink r:id="rId10639" ref="B10740"/>
    <hyperlink r:id="rId10640" ref="B10741"/>
    <hyperlink r:id="rId10641" ref="B10742"/>
    <hyperlink r:id="rId10642" ref="B10743"/>
    <hyperlink r:id="rId10643" ref="B10744"/>
    <hyperlink r:id="rId10644" ref="B10745"/>
    <hyperlink r:id="rId10645" ref="B10746"/>
    <hyperlink r:id="rId10646" ref="B10747"/>
    <hyperlink r:id="rId10647" ref="B10748"/>
    <hyperlink r:id="rId10648" ref="B10749"/>
    <hyperlink r:id="rId10649" ref="B10750"/>
    <hyperlink r:id="rId10650" ref="B10751"/>
    <hyperlink r:id="rId10651" ref="B10752"/>
    <hyperlink r:id="rId10652" ref="B10753"/>
    <hyperlink r:id="rId10653" ref="B10754"/>
    <hyperlink r:id="rId10654" ref="B10755"/>
    <hyperlink r:id="rId10655" ref="B10756"/>
    <hyperlink r:id="rId10656" ref="B10757"/>
    <hyperlink r:id="rId10657" ref="B10758"/>
    <hyperlink r:id="rId10658" ref="B10759"/>
    <hyperlink r:id="rId10659" ref="B10760"/>
    <hyperlink r:id="rId10660" ref="B10761"/>
    <hyperlink r:id="rId10661" ref="B10762"/>
    <hyperlink r:id="rId10662" ref="B10763"/>
    <hyperlink r:id="rId10663" ref="B10764"/>
    <hyperlink r:id="rId10664" ref="B10765"/>
    <hyperlink r:id="rId10665" ref="B10766"/>
    <hyperlink r:id="rId10666" ref="B10767"/>
    <hyperlink r:id="rId10667" ref="B10768"/>
    <hyperlink r:id="rId10668" ref="B10769"/>
    <hyperlink r:id="rId10669" ref="B10770"/>
    <hyperlink r:id="rId10670" ref="B10771"/>
    <hyperlink r:id="rId10671" ref="B10772"/>
    <hyperlink r:id="rId10672" ref="B10773"/>
    <hyperlink r:id="rId10673" ref="B10774"/>
    <hyperlink r:id="rId10674" ref="B10775"/>
    <hyperlink r:id="rId10675" ref="B10776"/>
    <hyperlink r:id="rId10676" ref="B10777"/>
    <hyperlink r:id="rId10677" ref="B10778"/>
    <hyperlink r:id="rId10678" ref="B10779"/>
    <hyperlink r:id="rId10679" ref="B10780"/>
    <hyperlink r:id="rId10680" ref="B10781"/>
    <hyperlink r:id="rId10681" ref="B10782"/>
    <hyperlink r:id="rId10682" ref="B10783"/>
    <hyperlink r:id="rId10683" ref="B10784"/>
    <hyperlink r:id="rId10684" ref="B10785"/>
    <hyperlink r:id="rId10685" ref="B10786"/>
    <hyperlink r:id="rId10686" ref="B10787"/>
    <hyperlink r:id="rId10687" ref="B10788"/>
    <hyperlink r:id="rId10688" ref="B10789"/>
    <hyperlink r:id="rId10689" ref="B10790"/>
    <hyperlink r:id="rId10690" ref="B10791"/>
    <hyperlink r:id="rId10691" ref="B10792"/>
    <hyperlink r:id="rId10692" ref="B10793"/>
    <hyperlink r:id="rId10693" ref="B10794"/>
    <hyperlink r:id="rId10694" ref="B10795"/>
    <hyperlink r:id="rId10695" ref="B10796"/>
    <hyperlink r:id="rId10696" ref="B10797"/>
    <hyperlink r:id="rId10697" ref="B10798"/>
    <hyperlink r:id="rId10698" ref="B10799"/>
    <hyperlink r:id="rId10699" ref="B10800"/>
    <hyperlink r:id="rId10700" ref="B10801"/>
    <hyperlink r:id="rId10701" ref="B10802"/>
    <hyperlink r:id="rId10702" ref="B10803"/>
    <hyperlink r:id="rId10703" ref="B10804"/>
    <hyperlink r:id="rId10704" ref="B10805"/>
    <hyperlink r:id="rId10705" ref="B10806"/>
    <hyperlink r:id="rId10706" ref="B10807"/>
    <hyperlink r:id="rId10707" ref="B10808"/>
    <hyperlink r:id="rId10708" ref="B10809"/>
    <hyperlink r:id="rId10709" ref="B10810"/>
    <hyperlink r:id="rId10710" ref="B10811"/>
    <hyperlink r:id="rId10711" ref="B10812"/>
    <hyperlink r:id="rId10712" ref="B10813"/>
    <hyperlink r:id="rId10713" ref="B10814"/>
    <hyperlink r:id="rId10714" ref="B10815"/>
    <hyperlink r:id="rId10715" ref="B10816"/>
    <hyperlink r:id="rId10716" ref="B10817"/>
    <hyperlink r:id="rId10717" ref="B10818"/>
    <hyperlink r:id="rId10718" ref="B10819"/>
    <hyperlink r:id="rId10719" ref="B10820"/>
    <hyperlink r:id="rId10720" ref="B10821"/>
    <hyperlink r:id="rId10721" ref="B10822"/>
    <hyperlink r:id="rId10722" ref="B10823"/>
    <hyperlink r:id="rId10723" ref="B10824"/>
    <hyperlink r:id="rId10724" ref="B10825"/>
    <hyperlink r:id="rId10725" ref="B10826"/>
    <hyperlink r:id="rId10726" ref="B10827"/>
    <hyperlink r:id="rId10727" ref="B10828"/>
    <hyperlink r:id="rId10728" ref="B10829"/>
    <hyperlink r:id="rId10729" ref="B10830"/>
    <hyperlink r:id="rId10730" ref="B10831"/>
    <hyperlink r:id="rId10731" ref="B10832"/>
    <hyperlink r:id="rId10732" ref="B10833"/>
    <hyperlink r:id="rId10733" ref="B10834"/>
    <hyperlink r:id="rId10734" ref="B10835"/>
    <hyperlink r:id="rId10735" ref="B10836"/>
    <hyperlink r:id="rId10736" ref="B10837"/>
    <hyperlink r:id="rId10737" ref="B10838"/>
    <hyperlink r:id="rId10738" ref="B10839"/>
    <hyperlink r:id="rId10739" ref="B10840"/>
    <hyperlink r:id="rId10740" ref="B10841"/>
    <hyperlink r:id="rId10741" ref="B10842"/>
    <hyperlink r:id="rId10742" ref="B10843"/>
    <hyperlink r:id="rId10743" ref="B10844"/>
    <hyperlink r:id="rId10744" ref="B10845"/>
    <hyperlink r:id="rId10745" ref="B10846"/>
    <hyperlink r:id="rId10746" ref="B10847"/>
    <hyperlink r:id="rId10747" ref="B10848"/>
    <hyperlink r:id="rId10748" ref="B10849"/>
    <hyperlink r:id="rId10749" ref="B10850"/>
    <hyperlink r:id="rId10750" ref="B10851"/>
    <hyperlink r:id="rId10751" ref="B10852"/>
    <hyperlink r:id="rId10752" ref="B10853"/>
    <hyperlink r:id="rId10753" ref="B10854"/>
    <hyperlink r:id="rId10754" ref="B10855"/>
    <hyperlink r:id="rId10755" ref="B10856"/>
    <hyperlink r:id="rId10756" ref="B10857"/>
    <hyperlink r:id="rId10757" ref="B10858"/>
    <hyperlink r:id="rId10758" ref="B10859"/>
    <hyperlink r:id="rId10759" ref="B10860"/>
    <hyperlink r:id="rId10760" ref="B10861"/>
    <hyperlink r:id="rId10761" ref="B10862"/>
    <hyperlink r:id="rId10762" ref="B10863"/>
    <hyperlink r:id="rId10763" ref="B10864"/>
    <hyperlink r:id="rId10764" ref="B10865"/>
    <hyperlink r:id="rId10765" ref="B10866"/>
    <hyperlink r:id="rId10766" ref="B10867"/>
    <hyperlink r:id="rId10767" ref="B10868"/>
    <hyperlink r:id="rId10768" ref="B10869"/>
    <hyperlink r:id="rId10769" ref="B10870"/>
    <hyperlink r:id="rId10770" ref="B10871"/>
    <hyperlink r:id="rId10771" ref="B10872"/>
    <hyperlink r:id="rId10772" ref="B10873"/>
    <hyperlink r:id="rId10773" ref="B10874"/>
    <hyperlink r:id="rId10774" ref="B10875"/>
    <hyperlink r:id="rId10775" ref="B10876"/>
    <hyperlink r:id="rId10776" ref="B10877"/>
    <hyperlink r:id="rId10777" ref="B10878"/>
    <hyperlink r:id="rId10778" ref="B10879"/>
    <hyperlink r:id="rId10779" ref="B10880"/>
    <hyperlink r:id="rId10780" ref="B10881"/>
    <hyperlink r:id="rId10781" ref="B10882"/>
    <hyperlink r:id="rId10782" ref="B10883"/>
    <hyperlink r:id="rId10783" ref="B10884"/>
    <hyperlink r:id="rId10784" ref="B10885"/>
    <hyperlink r:id="rId10785" ref="B10886"/>
    <hyperlink r:id="rId10786" ref="B10887"/>
    <hyperlink r:id="rId10787" ref="B10888"/>
    <hyperlink r:id="rId10788" ref="B10889"/>
    <hyperlink r:id="rId10789" ref="B10890"/>
    <hyperlink r:id="rId10790" ref="B10891"/>
    <hyperlink r:id="rId10791" ref="B10892"/>
    <hyperlink r:id="rId10792" ref="B10893"/>
    <hyperlink r:id="rId10793" ref="B10894"/>
    <hyperlink r:id="rId10794" ref="B10895"/>
    <hyperlink r:id="rId10795" ref="B10896"/>
    <hyperlink r:id="rId10796" ref="B10897"/>
    <hyperlink r:id="rId10797" ref="B10898"/>
    <hyperlink r:id="rId10798" ref="B10899"/>
    <hyperlink r:id="rId10799" ref="B10900"/>
    <hyperlink r:id="rId10800" ref="B10901"/>
    <hyperlink r:id="rId10801" ref="B10902"/>
    <hyperlink r:id="rId10802" ref="B10903"/>
    <hyperlink r:id="rId10803" ref="B10904"/>
    <hyperlink r:id="rId10804" ref="B10905"/>
    <hyperlink r:id="rId10805" ref="B10906"/>
    <hyperlink r:id="rId10806" ref="B10907"/>
    <hyperlink r:id="rId10807" ref="B10908"/>
    <hyperlink r:id="rId10808" ref="B10909"/>
    <hyperlink r:id="rId10809" ref="B10910"/>
    <hyperlink r:id="rId10810" ref="B10911"/>
    <hyperlink r:id="rId10811" ref="B10912"/>
    <hyperlink r:id="rId10812" ref="B10913"/>
    <hyperlink r:id="rId10813" ref="B10914"/>
    <hyperlink r:id="rId10814" ref="B10915"/>
    <hyperlink r:id="rId10815" ref="B10916"/>
    <hyperlink r:id="rId10816" ref="B10917"/>
    <hyperlink r:id="rId10817" ref="B10918"/>
    <hyperlink r:id="rId10818" ref="B10919"/>
    <hyperlink r:id="rId10819" ref="B10920"/>
    <hyperlink r:id="rId10820" ref="B10921"/>
    <hyperlink r:id="rId10821" ref="B10922"/>
    <hyperlink r:id="rId10822" ref="B10923"/>
    <hyperlink r:id="rId10823" ref="B10924"/>
    <hyperlink r:id="rId10824" ref="B10925"/>
    <hyperlink r:id="rId10825" ref="B10926"/>
    <hyperlink r:id="rId10826" ref="B10927"/>
    <hyperlink r:id="rId10827" ref="B10928"/>
    <hyperlink r:id="rId10828" ref="B10929"/>
    <hyperlink r:id="rId10829" ref="B10930"/>
    <hyperlink r:id="rId10830" ref="B10931"/>
    <hyperlink r:id="rId10831" ref="B10932"/>
    <hyperlink r:id="rId10832" ref="B10933"/>
    <hyperlink r:id="rId10833" ref="B10934"/>
    <hyperlink r:id="rId10834" ref="B10935"/>
    <hyperlink r:id="rId10835" ref="B10936"/>
    <hyperlink r:id="rId10836" ref="B10937"/>
    <hyperlink r:id="rId10837" ref="B10938"/>
    <hyperlink r:id="rId10838" ref="B10939"/>
    <hyperlink r:id="rId10839" ref="B10940"/>
    <hyperlink r:id="rId10840" ref="B10941"/>
    <hyperlink r:id="rId10841" ref="B10942"/>
    <hyperlink r:id="rId10842" ref="B10943"/>
    <hyperlink r:id="rId10843" ref="B10944"/>
    <hyperlink r:id="rId10844" ref="B10945"/>
    <hyperlink r:id="rId10845" ref="B10946"/>
    <hyperlink r:id="rId10846" ref="B10947"/>
    <hyperlink r:id="rId10847" ref="B10948"/>
    <hyperlink r:id="rId10848" ref="B10949"/>
    <hyperlink r:id="rId10849" ref="B10950"/>
    <hyperlink r:id="rId10850" ref="B10951"/>
    <hyperlink r:id="rId10851" ref="B10952"/>
    <hyperlink r:id="rId10852" ref="B10953"/>
    <hyperlink r:id="rId10853" ref="B10954"/>
    <hyperlink r:id="rId10854" ref="B10955"/>
    <hyperlink r:id="rId10855" ref="B10956"/>
    <hyperlink r:id="rId10856" ref="B10957"/>
    <hyperlink r:id="rId10857" ref="B10958"/>
    <hyperlink r:id="rId10858" ref="B10959"/>
    <hyperlink r:id="rId10859" ref="B10960"/>
    <hyperlink r:id="rId10860" ref="B10961"/>
    <hyperlink r:id="rId10861" ref="B10962"/>
    <hyperlink r:id="rId10862" ref="B10963"/>
    <hyperlink r:id="rId10863" ref="B10964"/>
    <hyperlink r:id="rId10864" ref="B10965"/>
    <hyperlink r:id="rId10865" ref="B10966"/>
    <hyperlink r:id="rId10866" ref="B10967"/>
    <hyperlink r:id="rId10867" ref="B10968"/>
    <hyperlink r:id="rId10868" ref="B10969"/>
    <hyperlink r:id="rId10869" ref="B10970"/>
    <hyperlink r:id="rId10870" ref="B10971"/>
    <hyperlink r:id="rId10871" ref="B10972"/>
    <hyperlink r:id="rId10872" ref="B10973"/>
    <hyperlink r:id="rId10873" ref="B10974"/>
    <hyperlink r:id="rId10874" ref="B10975"/>
    <hyperlink r:id="rId10875" ref="B10976"/>
    <hyperlink r:id="rId10876" ref="B10977"/>
    <hyperlink r:id="rId10877" ref="B10978"/>
    <hyperlink r:id="rId10878" ref="B10979"/>
    <hyperlink r:id="rId10879" ref="B10980"/>
    <hyperlink r:id="rId10880" ref="B10981"/>
    <hyperlink r:id="rId10881" ref="B10982"/>
    <hyperlink r:id="rId10882" ref="B10983"/>
    <hyperlink r:id="rId10883" ref="B10984"/>
    <hyperlink r:id="rId10884" ref="B10985"/>
    <hyperlink r:id="rId10885" ref="B10986"/>
    <hyperlink r:id="rId10886" ref="B10987"/>
    <hyperlink r:id="rId10887" ref="B10988"/>
    <hyperlink r:id="rId10888" ref="B10989"/>
    <hyperlink r:id="rId10889" ref="B10990"/>
    <hyperlink r:id="rId10890" ref="B10991"/>
    <hyperlink r:id="rId10891" ref="B10992"/>
    <hyperlink r:id="rId10892" ref="B10993"/>
    <hyperlink r:id="rId10893" ref="B10994"/>
    <hyperlink r:id="rId10894" ref="B10995"/>
    <hyperlink r:id="rId10895" ref="B10996"/>
    <hyperlink r:id="rId10896" ref="B10997"/>
    <hyperlink r:id="rId10897" ref="B10998"/>
    <hyperlink r:id="rId10898" ref="B10999"/>
    <hyperlink r:id="rId10899" ref="B11000"/>
    <hyperlink r:id="rId10900" ref="B11001"/>
    <hyperlink r:id="rId10901" ref="B11002"/>
    <hyperlink r:id="rId10902" ref="B11003"/>
    <hyperlink r:id="rId10903" ref="B11004"/>
    <hyperlink r:id="rId10904" ref="B11005"/>
    <hyperlink r:id="rId10905" ref="B11006"/>
    <hyperlink r:id="rId10906" ref="B11007"/>
    <hyperlink r:id="rId10907" ref="B11008"/>
    <hyperlink r:id="rId10908" ref="B11009"/>
    <hyperlink r:id="rId10909" ref="B11010"/>
    <hyperlink r:id="rId10910" ref="B11011"/>
    <hyperlink r:id="rId10911" ref="B11012"/>
    <hyperlink r:id="rId10912" ref="B11013"/>
    <hyperlink r:id="rId10913" ref="B11014"/>
    <hyperlink r:id="rId10914" ref="B11015"/>
    <hyperlink r:id="rId10915" ref="B11016"/>
    <hyperlink r:id="rId10916" ref="B11017"/>
    <hyperlink r:id="rId10917" ref="B11018"/>
    <hyperlink r:id="rId10918" ref="B11019"/>
    <hyperlink r:id="rId10919" ref="B11020"/>
    <hyperlink r:id="rId10920" ref="B11021"/>
    <hyperlink r:id="rId10921" ref="B11022"/>
    <hyperlink r:id="rId10922" ref="B11023"/>
    <hyperlink r:id="rId10923" ref="B11024"/>
    <hyperlink r:id="rId10924" ref="B11025"/>
    <hyperlink r:id="rId10925" ref="B11026"/>
    <hyperlink r:id="rId10926" ref="B11027"/>
    <hyperlink r:id="rId10927" ref="B11028"/>
    <hyperlink r:id="rId10928" ref="B11029"/>
    <hyperlink r:id="rId10929" ref="B11030"/>
    <hyperlink r:id="rId10930" ref="B11031"/>
    <hyperlink r:id="rId10931" ref="B11032"/>
    <hyperlink r:id="rId10932" ref="B11033"/>
    <hyperlink r:id="rId10933" ref="B11034"/>
    <hyperlink r:id="rId10934" ref="B11035"/>
    <hyperlink r:id="rId10935" ref="B11036"/>
    <hyperlink r:id="rId10936" ref="B11037"/>
    <hyperlink r:id="rId10937" ref="B11038"/>
    <hyperlink r:id="rId10938" ref="B11039"/>
    <hyperlink r:id="rId10939" ref="B11040"/>
    <hyperlink r:id="rId10940" ref="B11041"/>
    <hyperlink r:id="rId10941" ref="B11042"/>
    <hyperlink r:id="rId10942" ref="B11043"/>
    <hyperlink r:id="rId10943" ref="B11044"/>
    <hyperlink r:id="rId10944" ref="B11045"/>
    <hyperlink r:id="rId10945" ref="B11046"/>
    <hyperlink r:id="rId10946" ref="B11047"/>
    <hyperlink r:id="rId10947" ref="B11048"/>
    <hyperlink r:id="rId10948" ref="B11049"/>
    <hyperlink r:id="rId10949" ref="B11050"/>
    <hyperlink r:id="rId10950" ref="B11051"/>
    <hyperlink r:id="rId10951" ref="B11052"/>
    <hyperlink r:id="rId10952" ref="B11053"/>
    <hyperlink r:id="rId10953" ref="B11054"/>
    <hyperlink r:id="rId10954" ref="B11055"/>
    <hyperlink r:id="rId10955" ref="B11056"/>
    <hyperlink r:id="rId10956" ref="B11057"/>
    <hyperlink r:id="rId10957" ref="B11058"/>
    <hyperlink r:id="rId10958" ref="B11059"/>
    <hyperlink r:id="rId10959" ref="B11060"/>
    <hyperlink r:id="rId10960" ref="B11061"/>
    <hyperlink r:id="rId10961" ref="B11062"/>
    <hyperlink r:id="rId10962" ref="B11063"/>
    <hyperlink r:id="rId10963" ref="B11064"/>
    <hyperlink r:id="rId10964" ref="B11065"/>
    <hyperlink r:id="rId10965" ref="B11066"/>
    <hyperlink r:id="rId10966" ref="B11067"/>
    <hyperlink r:id="rId10967" ref="B11068"/>
    <hyperlink r:id="rId10968" ref="B11069"/>
    <hyperlink r:id="rId10969" ref="B11070"/>
    <hyperlink r:id="rId10970" ref="B11071"/>
    <hyperlink r:id="rId10971" ref="B11072"/>
    <hyperlink r:id="rId10972" ref="B11073"/>
    <hyperlink r:id="rId10973" ref="B11074"/>
    <hyperlink r:id="rId10974" ref="B11075"/>
    <hyperlink r:id="rId10975" ref="B11076"/>
    <hyperlink r:id="rId10976" ref="B11077"/>
    <hyperlink r:id="rId10977" ref="B11078"/>
    <hyperlink r:id="rId10978" ref="B11079"/>
    <hyperlink r:id="rId10979" ref="B11080"/>
    <hyperlink r:id="rId10980" ref="B11081"/>
    <hyperlink r:id="rId10981" ref="B11082"/>
    <hyperlink r:id="rId10982" ref="B11083"/>
    <hyperlink r:id="rId10983" ref="B11084"/>
    <hyperlink r:id="rId10984" ref="B11085"/>
    <hyperlink r:id="rId10985" ref="B11086"/>
    <hyperlink r:id="rId10986" ref="B11087"/>
    <hyperlink r:id="rId10987" ref="B11088"/>
    <hyperlink r:id="rId10988" ref="B11089"/>
    <hyperlink r:id="rId10989" ref="B11090"/>
    <hyperlink r:id="rId10990" ref="B11091"/>
    <hyperlink r:id="rId10991" ref="B11092"/>
    <hyperlink r:id="rId10992" ref="B11093"/>
    <hyperlink r:id="rId10993" ref="B11094"/>
    <hyperlink r:id="rId10994" ref="B11095"/>
    <hyperlink r:id="rId10995" ref="B11096"/>
    <hyperlink r:id="rId10996" ref="B11097"/>
    <hyperlink r:id="rId10997" ref="B11098"/>
    <hyperlink r:id="rId10998" ref="B11099"/>
    <hyperlink r:id="rId10999" ref="B11100"/>
    <hyperlink r:id="rId11000" ref="B11101"/>
    <hyperlink r:id="rId11001" ref="B11102"/>
    <hyperlink r:id="rId11002" ref="B11103"/>
    <hyperlink r:id="rId11003" ref="B11104"/>
    <hyperlink r:id="rId11004" ref="B11105"/>
    <hyperlink r:id="rId11005" ref="B11106"/>
    <hyperlink r:id="rId11006" ref="B11107"/>
    <hyperlink r:id="rId11007" ref="B11108"/>
    <hyperlink r:id="rId11008" ref="B11109"/>
    <hyperlink r:id="rId11009" ref="B11110"/>
    <hyperlink r:id="rId11010" ref="B11111"/>
    <hyperlink r:id="rId11011" ref="B11112"/>
    <hyperlink r:id="rId11012" ref="B11113"/>
    <hyperlink r:id="rId11013" ref="B11114"/>
    <hyperlink r:id="rId11014" ref="B11115"/>
    <hyperlink r:id="rId11015" ref="B11116"/>
    <hyperlink r:id="rId11016" ref="B11117"/>
    <hyperlink r:id="rId11017" ref="B11118"/>
    <hyperlink r:id="rId11018" ref="B11119"/>
    <hyperlink r:id="rId11019" ref="B11120"/>
    <hyperlink r:id="rId11020" ref="B11121"/>
    <hyperlink r:id="rId11021" ref="B11122"/>
    <hyperlink r:id="rId11022" ref="B11123"/>
    <hyperlink r:id="rId11023" ref="B11124"/>
    <hyperlink r:id="rId11024" ref="B11125"/>
    <hyperlink r:id="rId11025" ref="B11126"/>
    <hyperlink r:id="rId11026" ref="B11127"/>
    <hyperlink r:id="rId11027" ref="B11128"/>
    <hyperlink r:id="rId11028" ref="B11129"/>
    <hyperlink r:id="rId11029" ref="B11130"/>
    <hyperlink r:id="rId11030" ref="B11131"/>
    <hyperlink r:id="rId11031" ref="B11132"/>
    <hyperlink r:id="rId11032" ref="B11133"/>
    <hyperlink r:id="rId11033" ref="B11134"/>
    <hyperlink r:id="rId11034" ref="B11135"/>
    <hyperlink r:id="rId11035" ref="B11136"/>
    <hyperlink r:id="rId11036" ref="B11137"/>
    <hyperlink r:id="rId11037" ref="B11138"/>
    <hyperlink r:id="rId11038" ref="B11139"/>
    <hyperlink r:id="rId11039" ref="B11140"/>
    <hyperlink r:id="rId11040" ref="B11141"/>
    <hyperlink r:id="rId11041" ref="B11142"/>
    <hyperlink r:id="rId11042" ref="B11143"/>
    <hyperlink r:id="rId11043" ref="B11144"/>
    <hyperlink r:id="rId11044" ref="B11145"/>
    <hyperlink r:id="rId11045" ref="B11146"/>
    <hyperlink r:id="rId11046" ref="B11147"/>
    <hyperlink r:id="rId11047" ref="B11148"/>
    <hyperlink r:id="rId11048" ref="B11149"/>
    <hyperlink r:id="rId11049" ref="B11150"/>
    <hyperlink r:id="rId11050" ref="B11151"/>
    <hyperlink r:id="rId11051" ref="B11152"/>
    <hyperlink r:id="rId11052" ref="B11153"/>
    <hyperlink r:id="rId11053" ref="B11154"/>
    <hyperlink r:id="rId11054" ref="B11155"/>
    <hyperlink r:id="rId11055" ref="B11156"/>
    <hyperlink r:id="rId11056" ref="B11157"/>
    <hyperlink r:id="rId11057" ref="B11158"/>
    <hyperlink r:id="rId11058" ref="B11159"/>
    <hyperlink r:id="rId11059" ref="B11160"/>
    <hyperlink r:id="rId11060" ref="B11161"/>
    <hyperlink r:id="rId11061" ref="B11162"/>
    <hyperlink r:id="rId11062" ref="B11163"/>
    <hyperlink r:id="rId11063" ref="B11164"/>
    <hyperlink r:id="rId11064" ref="B11165"/>
    <hyperlink r:id="rId11065" ref="B11166"/>
    <hyperlink r:id="rId11066" ref="B11167"/>
    <hyperlink r:id="rId11067" ref="B11168"/>
    <hyperlink r:id="rId11068" ref="B11169"/>
    <hyperlink r:id="rId11069" ref="B11170"/>
    <hyperlink r:id="rId11070" ref="B11171"/>
    <hyperlink r:id="rId11071" ref="B11172"/>
    <hyperlink r:id="rId11072" ref="B11173"/>
    <hyperlink r:id="rId11073" ref="B11174"/>
    <hyperlink r:id="rId11074" ref="B11175"/>
    <hyperlink r:id="rId11075" ref="B11176"/>
    <hyperlink r:id="rId11076" ref="B11177"/>
    <hyperlink r:id="rId11077" ref="B11178"/>
    <hyperlink r:id="rId11078" ref="B11179"/>
    <hyperlink r:id="rId11079" ref="B11180"/>
    <hyperlink r:id="rId11080" ref="B11181"/>
    <hyperlink r:id="rId11081" ref="B11182"/>
    <hyperlink r:id="rId11082" ref="B11183"/>
    <hyperlink r:id="rId11083" ref="B11184"/>
    <hyperlink r:id="rId11084" ref="B11185"/>
    <hyperlink r:id="rId11085" ref="B11186"/>
    <hyperlink r:id="rId11086" ref="B11187"/>
    <hyperlink r:id="rId11087" ref="B11188"/>
    <hyperlink r:id="rId11088" ref="B11189"/>
    <hyperlink r:id="rId11089" ref="B11190"/>
    <hyperlink r:id="rId11090" ref="B11191"/>
    <hyperlink r:id="rId11091" ref="B11192"/>
    <hyperlink r:id="rId11092" ref="B11193"/>
    <hyperlink r:id="rId11093" ref="B11194"/>
    <hyperlink r:id="rId11094" ref="B11195"/>
    <hyperlink r:id="rId11095" ref="B11196"/>
    <hyperlink r:id="rId11096" ref="B11197"/>
    <hyperlink r:id="rId11097" ref="B11198"/>
    <hyperlink r:id="rId11098" ref="B11199"/>
    <hyperlink r:id="rId11099" ref="B11200"/>
    <hyperlink r:id="rId11100" ref="B11201"/>
    <hyperlink r:id="rId11101" ref="B11202"/>
    <hyperlink r:id="rId11102" ref="B11203"/>
    <hyperlink r:id="rId11103" ref="B11204"/>
    <hyperlink r:id="rId11104" ref="B11205"/>
    <hyperlink r:id="rId11105" ref="B11206"/>
    <hyperlink r:id="rId11106" ref="B11207"/>
    <hyperlink r:id="rId11107" ref="B11208"/>
    <hyperlink r:id="rId11108" ref="B11209"/>
    <hyperlink r:id="rId11109" ref="B11210"/>
    <hyperlink r:id="rId11110" ref="B11211"/>
    <hyperlink r:id="rId11111" ref="B11212"/>
    <hyperlink r:id="rId11112" ref="B11213"/>
    <hyperlink r:id="rId11113" ref="B11214"/>
    <hyperlink r:id="rId11114" ref="B11215"/>
    <hyperlink r:id="rId11115" ref="B11216"/>
    <hyperlink r:id="rId11116" ref="B11217"/>
    <hyperlink r:id="rId11117" ref="B11218"/>
    <hyperlink r:id="rId11118" ref="B11219"/>
    <hyperlink r:id="rId11119" ref="B11220"/>
    <hyperlink r:id="rId11120" ref="B11221"/>
    <hyperlink r:id="rId11121" ref="B11222"/>
    <hyperlink r:id="rId11122" ref="B11223"/>
    <hyperlink r:id="rId11123" ref="B11224"/>
    <hyperlink r:id="rId11124" ref="B11225"/>
    <hyperlink r:id="rId11125" ref="B11226"/>
    <hyperlink r:id="rId11126" ref="B11227"/>
    <hyperlink r:id="rId11127" ref="B11228"/>
    <hyperlink r:id="rId11128" ref="B11229"/>
    <hyperlink r:id="rId11129" ref="B11230"/>
    <hyperlink r:id="rId11130" ref="B11231"/>
    <hyperlink r:id="rId11131" ref="B11232"/>
    <hyperlink r:id="rId11132" ref="B11233"/>
    <hyperlink r:id="rId11133" ref="B11234"/>
    <hyperlink r:id="rId11134" ref="B11235"/>
    <hyperlink r:id="rId11135" ref="B11236"/>
    <hyperlink r:id="rId11136" ref="B11237"/>
    <hyperlink r:id="rId11137" ref="B11238"/>
    <hyperlink r:id="rId11138" ref="B11239"/>
    <hyperlink r:id="rId11139" ref="B11240"/>
    <hyperlink r:id="rId11140" ref="B11241"/>
    <hyperlink r:id="rId11141" ref="B11242"/>
    <hyperlink r:id="rId11142" ref="B11243"/>
    <hyperlink r:id="rId11143" ref="B11244"/>
    <hyperlink r:id="rId11144" ref="B11245"/>
    <hyperlink r:id="rId11145" ref="B11246"/>
    <hyperlink r:id="rId11146" ref="B11247"/>
    <hyperlink r:id="rId11147" ref="B11248"/>
    <hyperlink r:id="rId11148" ref="B11249"/>
    <hyperlink r:id="rId11149" ref="B11250"/>
    <hyperlink r:id="rId11150" ref="B11251"/>
    <hyperlink r:id="rId11151" ref="B11252"/>
    <hyperlink r:id="rId11152" ref="B11253"/>
    <hyperlink r:id="rId11153" ref="B11254"/>
    <hyperlink r:id="rId11154" ref="B11255"/>
    <hyperlink r:id="rId11155" ref="B11256"/>
    <hyperlink r:id="rId11156" ref="B11257"/>
    <hyperlink r:id="rId11157" ref="B11258"/>
    <hyperlink r:id="rId11158" ref="B11259"/>
    <hyperlink r:id="rId11159" ref="B11260"/>
    <hyperlink r:id="rId11160" ref="B11261"/>
    <hyperlink r:id="rId11161" ref="B11262"/>
    <hyperlink r:id="rId11162" ref="B11263"/>
    <hyperlink r:id="rId11163" ref="B11264"/>
    <hyperlink r:id="rId11164" ref="B11265"/>
    <hyperlink r:id="rId11165" ref="B11266"/>
    <hyperlink r:id="rId11166" ref="B11267"/>
    <hyperlink r:id="rId11167" ref="B11268"/>
    <hyperlink r:id="rId11168" ref="B11269"/>
    <hyperlink r:id="rId11169" ref="B11270"/>
    <hyperlink r:id="rId11170" ref="B11271"/>
    <hyperlink r:id="rId11171" ref="B11272"/>
    <hyperlink r:id="rId11172" ref="B11273"/>
    <hyperlink r:id="rId11173" ref="B11274"/>
    <hyperlink r:id="rId11174" ref="B11275"/>
    <hyperlink r:id="rId11175" ref="B11276"/>
    <hyperlink r:id="rId11176" ref="B11277"/>
    <hyperlink r:id="rId11177" ref="B11278"/>
    <hyperlink r:id="rId11178" ref="B11279"/>
    <hyperlink r:id="rId11179" ref="B11280"/>
    <hyperlink r:id="rId11180" ref="B11281"/>
    <hyperlink r:id="rId11181" ref="B11282"/>
    <hyperlink r:id="rId11182" ref="B11283"/>
    <hyperlink r:id="rId11183" ref="B11284"/>
    <hyperlink r:id="rId11184" ref="B11285"/>
    <hyperlink r:id="rId11185" ref="B11286"/>
    <hyperlink r:id="rId11186" ref="B11287"/>
    <hyperlink r:id="rId11187" ref="B11288"/>
    <hyperlink r:id="rId11188" ref="B11289"/>
    <hyperlink r:id="rId11189" ref="B11290"/>
    <hyperlink r:id="rId11190" ref="B11291"/>
    <hyperlink r:id="rId11191" ref="B11292"/>
    <hyperlink r:id="rId11192" ref="B11293"/>
    <hyperlink r:id="rId11193" ref="B11294"/>
    <hyperlink r:id="rId11194" ref="B11295"/>
    <hyperlink r:id="rId11195" ref="B11296"/>
    <hyperlink r:id="rId11196" ref="B11297"/>
    <hyperlink r:id="rId11197" ref="B11298"/>
    <hyperlink r:id="rId11198" ref="B11299"/>
    <hyperlink r:id="rId11199" ref="B11300"/>
    <hyperlink r:id="rId11200" ref="B11301"/>
    <hyperlink r:id="rId11201" ref="B11302"/>
    <hyperlink r:id="rId11202" ref="B11303"/>
    <hyperlink r:id="rId11203" ref="B11304"/>
    <hyperlink r:id="rId11204" ref="B11305"/>
    <hyperlink r:id="rId11205" ref="B11306"/>
    <hyperlink r:id="rId11206" ref="B11307"/>
    <hyperlink r:id="rId11207" ref="B11308"/>
    <hyperlink r:id="rId11208" ref="B11309"/>
    <hyperlink r:id="rId11209" ref="B11310"/>
    <hyperlink r:id="rId11210" ref="B11311"/>
    <hyperlink r:id="rId11211" ref="B11312"/>
    <hyperlink r:id="rId11212" ref="B11313"/>
    <hyperlink r:id="rId11213" ref="B11314"/>
    <hyperlink r:id="rId11214" ref="B11315"/>
    <hyperlink r:id="rId11215" ref="B11316"/>
    <hyperlink r:id="rId11216" ref="B11317"/>
    <hyperlink r:id="rId11217" ref="B11318"/>
    <hyperlink r:id="rId11218" ref="B11319"/>
    <hyperlink r:id="rId11219" ref="B11320"/>
    <hyperlink r:id="rId11220" ref="B11321"/>
    <hyperlink r:id="rId11221" ref="B11322"/>
    <hyperlink r:id="rId11222" ref="B11323"/>
    <hyperlink r:id="rId11223" ref="B11324"/>
    <hyperlink r:id="rId11224" ref="B11325"/>
    <hyperlink r:id="rId11225" ref="B11326"/>
    <hyperlink r:id="rId11226" ref="B11327"/>
    <hyperlink r:id="rId11227" ref="B11328"/>
    <hyperlink r:id="rId11228" ref="B11329"/>
    <hyperlink r:id="rId11229" ref="B11330"/>
    <hyperlink r:id="rId11230" ref="B11331"/>
    <hyperlink r:id="rId11231" ref="B11332"/>
    <hyperlink r:id="rId11232" ref="B11333"/>
    <hyperlink r:id="rId11233" ref="B11334"/>
    <hyperlink r:id="rId11234" ref="B11335"/>
    <hyperlink r:id="rId11235" ref="B11336"/>
    <hyperlink r:id="rId11236" ref="B11337"/>
    <hyperlink r:id="rId11237" ref="B11338"/>
    <hyperlink r:id="rId11238" ref="B11339"/>
    <hyperlink r:id="rId11239" ref="B11340"/>
    <hyperlink r:id="rId11240" ref="B11341"/>
    <hyperlink r:id="rId11241" ref="B11342"/>
    <hyperlink r:id="rId11242" ref="B11343"/>
    <hyperlink r:id="rId11243" ref="B11344"/>
    <hyperlink r:id="rId11244" ref="B11345"/>
    <hyperlink r:id="rId11245" ref="B11346"/>
    <hyperlink r:id="rId11246" ref="B11347"/>
    <hyperlink r:id="rId11247" ref="B11348"/>
    <hyperlink r:id="rId11248" ref="B11349"/>
    <hyperlink r:id="rId11249" ref="B11350"/>
    <hyperlink r:id="rId11250" ref="B11351"/>
    <hyperlink r:id="rId11251" ref="B11352"/>
    <hyperlink r:id="rId11252" ref="B11353"/>
    <hyperlink r:id="rId11253" ref="B11354"/>
    <hyperlink r:id="rId11254" ref="B11355"/>
    <hyperlink r:id="rId11255" ref="B11356"/>
    <hyperlink r:id="rId11256" ref="B11357"/>
    <hyperlink r:id="rId11257" ref="B11358"/>
    <hyperlink r:id="rId11258" ref="B11359"/>
    <hyperlink r:id="rId11259" ref="B11360"/>
    <hyperlink r:id="rId11260" ref="B11361"/>
    <hyperlink r:id="rId11261" ref="B11362"/>
    <hyperlink r:id="rId11262" ref="B11363"/>
    <hyperlink r:id="rId11263" ref="B11364"/>
    <hyperlink r:id="rId11264" ref="B11365"/>
    <hyperlink r:id="rId11265" ref="B11366"/>
    <hyperlink r:id="rId11266" ref="B11367"/>
    <hyperlink r:id="rId11267" ref="B11368"/>
    <hyperlink r:id="rId11268" ref="B11369"/>
    <hyperlink r:id="rId11269" ref="B11370"/>
    <hyperlink r:id="rId11270" ref="B11371"/>
    <hyperlink r:id="rId11271" ref="B11372"/>
    <hyperlink r:id="rId11272" ref="B11373"/>
    <hyperlink r:id="rId11273" ref="B11374"/>
    <hyperlink r:id="rId11274" ref="B11375"/>
    <hyperlink r:id="rId11275" ref="B11376"/>
    <hyperlink r:id="rId11276" ref="B11377"/>
    <hyperlink r:id="rId11277" ref="B11378"/>
    <hyperlink r:id="rId11278" ref="B11379"/>
    <hyperlink r:id="rId11279" ref="B11380"/>
    <hyperlink r:id="rId11280" ref="B11381"/>
    <hyperlink r:id="rId11281" ref="B11382"/>
    <hyperlink r:id="rId11282" ref="B11383"/>
    <hyperlink r:id="rId11283" ref="B11384"/>
    <hyperlink r:id="rId11284" ref="B11385"/>
    <hyperlink r:id="rId11285" ref="B11386"/>
    <hyperlink r:id="rId11286" ref="B11387"/>
    <hyperlink r:id="rId11287" ref="B11388"/>
    <hyperlink r:id="rId11288" ref="B11389"/>
    <hyperlink r:id="rId11289" ref="B11390"/>
    <hyperlink r:id="rId11290" ref="B11391"/>
    <hyperlink r:id="rId11291" ref="B11392"/>
    <hyperlink r:id="rId11292" ref="B11393"/>
    <hyperlink r:id="rId11293" ref="B11394"/>
    <hyperlink r:id="rId11294" ref="B11395"/>
    <hyperlink r:id="rId11295" ref="B11396"/>
    <hyperlink r:id="rId11296" ref="B11397"/>
    <hyperlink r:id="rId11297" ref="B11398"/>
    <hyperlink r:id="rId11298" ref="B11399"/>
    <hyperlink r:id="rId11299" ref="B11400"/>
    <hyperlink r:id="rId11300" ref="B11401"/>
    <hyperlink r:id="rId11301" ref="B11402"/>
    <hyperlink r:id="rId11302" ref="B11403"/>
    <hyperlink r:id="rId11303" ref="B11404"/>
    <hyperlink r:id="rId11304" ref="B11405"/>
    <hyperlink r:id="rId11305" ref="B11406"/>
    <hyperlink r:id="rId11306" ref="B11407"/>
    <hyperlink r:id="rId11307" ref="B11408"/>
    <hyperlink r:id="rId11308" ref="B11409"/>
    <hyperlink r:id="rId11309" ref="B11410"/>
    <hyperlink r:id="rId11310" ref="B11411"/>
    <hyperlink r:id="rId11311" ref="B11412"/>
    <hyperlink r:id="rId11312" ref="B11413"/>
    <hyperlink r:id="rId11313" ref="B11414"/>
    <hyperlink r:id="rId11314" ref="B11415"/>
    <hyperlink r:id="rId11315" ref="B11416"/>
    <hyperlink r:id="rId11316" ref="B11417"/>
    <hyperlink r:id="rId11317" ref="B11418"/>
    <hyperlink r:id="rId11318" ref="B11419"/>
    <hyperlink r:id="rId11319" ref="B11420"/>
    <hyperlink r:id="rId11320" ref="B11421"/>
    <hyperlink r:id="rId11321" ref="B11422"/>
    <hyperlink r:id="rId11322" ref="B11423"/>
    <hyperlink r:id="rId11323" ref="B11424"/>
    <hyperlink r:id="rId11324" ref="B11425"/>
    <hyperlink r:id="rId11325" ref="B11426"/>
    <hyperlink r:id="rId11326" ref="B11427"/>
    <hyperlink r:id="rId11327" ref="B11428"/>
    <hyperlink r:id="rId11328" ref="B11429"/>
    <hyperlink r:id="rId11329" ref="B11430"/>
    <hyperlink r:id="rId11330" ref="B11431"/>
    <hyperlink r:id="rId11331" ref="B11432"/>
    <hyperlink r:id="rId11332" ref="B11433"/>
    <hyperlink r:id="rId11333" ref="B11434"/>
    <hyperlink r:id="rId11334" ref="B11435"/>
    <hyperlink r:id="rId11335" ref="B11436"/>
    <hyperlink r:id="rId11336" ref="B11437"/>
    <hyperlink r:id="rId11337" ref="B11438"/>
    <hyperlink r:id="rId11338" ref="B11439"/>
    <hyperlink r:id="rId11339" ref="B11440"/>
    <hyperlink r:id="rId11340" ref="B11441"/>
    <hyperlink r:id="rId11341" ref="B11442"/>
    <hyperlink r:id="rId11342" ref="B11443"/>
    <hyperlink r:id="rId11343" ref="B11444"/>
    <hyperlink r:id="rId11344" ref="B11445"/>
    <hyperlink r:id="rId11345" ref="B11446"/>
    <hyperlink r:id="rId11346" ref="B11447"/>
    <hyperlink r:id="rId11347" ref="B11448"/>
    <hyperlink r:id="rId11348" ref="B11449"/>
    <hyperlink r:id="rId11349" ref="B11450"/>
    <hyperlink r:id="rId11350" ref="B11451"/>
    <hyperlink r:id="rId11351" ref="B11452"/>
    <hyperlink r:id="rId11352" ref="B11453"/>
    <hyperlink r:id="rId11353" ref="B11454"/>
    <hyperlink r:id="rId11354" ref="B11455"/>
    <hyperlink r:id="rId11355" ref="B11456"/>
    <hyperlink r:id="rId11356" ref="B11457"/>
    <hyperlink r:id="rId11357" ref="B11458"/>
    <hyperlink r:id="rId11358" ref="B11459"/>
    <hyperlink r:id="rId11359" ref="B11460"/>
    <hyperlink r:id="rId11360" ref="B11461"/>
    <hyperlink r:id="rId11361" ref="B11462"/>
    <hyperlink r:id="rId11362" ref="B11463"/>
    <hyperlink r:id="rId11363" ref="B11464"/>
    <hyperlink r:id="rId11364" ref="B11465"/>
    <hyperlink r:id="rId11365" ref="B11466"/>
    <hyperlink r:id="rId11366" ref="B11467"/>
    <hyperlink r:id="rId11367" ref="B11468"/>
    <hyperlink r:id="rId11368" ref="B11469"/>
    <hyperlink r:id="rId11369" ref="B11470"/>
    <hyperlink r:id="rId11370" ref="B11471"/>
    <hyperlink r:id="rId11371" ref="B11472"/>
    <hyperlink r:id="rId11372" ref="B11473"/>
    <hyperlink r:id="rId11373" ref="B11474"/>
    <hyperlink r:id="rId11374" ref="B11475"/>
    <hyperlink r:id="rId11375" ref="B11476"/>
    <hyperlink r:id="rId11376" ref="B11477"/>
    <hyperlink r:id="rId11377" ref="B11478"/>
    <hyperlink r:id="rId11378" ref="B11479"/>
    <hyperlink r:id="rId11379" ref="B11480"/>
    <hyperlink r:id="rId11380" ref="B11481"/>
    <hyperlink r:id="rId11381" ref="B11482"/>
    <hyperlink r:id="rId11382" ref="B11483"/>
    <hyperlink r:id="rId11383" ref="B11484"/>
    <hyperlink r:id="rId11384" ref="B11485"/>
    <hyperlink r:id="rId11385" ref="B11486"/>
    <hyperlink r:id="rId11386" ref="B11487"/>
    <hyperlink r:id="rId11387" ref="B11488"/>
    <hyperlink r:id="rId11388" ref="B11489"/>
    <hyperlink r:id="rId11389" ref="B11490"/>
    <hyperlink r:id="rId11390" ref="B11491"/>
    <hyperlink r:id="rId11391" ref="B11492"/>
    <hyperlink r:id="rId11392" ref="B11493"/>
    <hyperlink r:id="rId11393" ref="B11494"/>
    <hyperlink r:id="rId11394" ref="B11495"/>
    <hyperlink r:id="rId11395" ref="B11496"/>
    <hyperlink r:id="rId11396" ref="B11497"/>
    <hyperlink r:id="rId11397" ref="B11498"/>
    <hyperlink r:id="rId11398" ref="B11499"/>
    <hyperlink r:id="rId11399" ref="B11500"/>
    <hyperlink r:id="rId11400" ref="B11501"/>
    <hyperlink r:id="rId11401" ref="B11502"/>
    <hyperlink r:id="rId11402" ref="B11503"/>
    <hyperlink r:id="rId11403" ref="B11504"/>
    <hyperlink r:id="rId11404" ref="B11505"/>
    <hyperlink r:id="rId11405" ref="B11506"/>
    <hyperlink r:id="rId11406" ref="B11507"/>
    <hyperlink r:id="rId11407" ref="B11508"/>
    <hyperlink r:id="rId11408" ref="B11509"/>
    <hyperlink r:id="rId11409" ref="B11510"/>
    <hyperlink r:id="rId11410" ref="B11511"/>
    <hyperlink r:id="rId11411" ref="B11512"/>
    <hyperlink r:id="rId11412" ref="B11513"/>
    <hyperlink r:id="rId11413" ref="B11514"/>
    <hyperlink r:id="rId11414" ref="B11515"/>
    <hyperlink r:id="rId11415" ref="B11516"/>
    <hyperlink r:id="rId11416" ref="B11517"/>
    <hyperlink r:id="rId11417" ref="B11518"/>
    <hyperlink r:id="rId11418" ref="B11519"/>
    <hyperlink r:id="rId11419" ref="B11520"/>
    <hyperlink r:id="rId11420" ref="B11521"/>
    <hyperlink r:id="rId11421" ref="B11522"/>
    <hyperlink r:id="rId11422" ref="B11523"/>
    <hyperlink r:id="rId11423" ref="B11524"/>
    <hyperlink r:id="rId11424" ref="B11525"/>
    <hyperlink r:id="rId11425" ref="B11526"/>
    <hyperlink r:id="rId11426" ref="B11527"/>
    <hyperlink r:id="rId11427" ref="B11528"/>
    <hyperlink r:id="rId11428" ref="B11529"/>
    <hyperlink r:id="rId11429" ref="B11530"/>
    <hyperlink r:id="rId11430" ref="B11531"/>
    <hyperlink r:id="rId11431" ref="B11532"/>
    <hyperlink r:id="rId11432" ref="B11533"/>
    <hyperlink r:id="rId11433" ref="B11534"/>
    <hyperlink r:id="rId11434" ref="B11535"/>
    <hyperlink r:id="rId11435" ref="B11536"/>
    <hyperlink r:id="rId11436" ref="B11537"/>
    <hyperlink r:id="rId11437" ref="B11538"/>
    <hyperlink r:id="rId11438" ref="B11539"/>
    <hyperlink r:id="rId11439" ref="B11540"/>
    <hyperlink r:id="rId11440" ref="B11541"/>
    <hyperlink r:id="rId11441" ref="B11542"/>
    <hyperlink r:id="rId11442" ref="B11543"/>
    <hyperlink r:id="rId11443" ref="B11544"/>
    <hyperlink r:id="rId11444" ref="B11545"/>
    <hyperlink r:id="rId11445" ref="B11546"/>
    <hyperlink r:id="rId11446" ref="B11547"/>
    <hyperlink r:id="rId11447" ref="B11548"/>
    <hyperlink r:id="rId11448" ref="B11549"/>
    <hyperlink r:id="rId11449" ref="B11550"/>
    <hyperlink r:id="rId11450" ref="B11551"/>
    <hyperlink r:id="rId11451" ref="B11552"/>
    <hyperlink r:id="rId11452" ref="B11553"/>
    <hyperlink r:id="rId11453" ref="B11554"/>
    <hyperlink r:id="rId11454" ref="B11555"/>
    <hyperlink r:id="rId11455" ref="B11556"/>
    <hyperlink r:id="rId11456" ref="B11557"/>
    <hyperlink r:id="rId11457" ref="B11558"/>
    <hyperlink r:id="rId11458" ref="B11559"/>
    <hyperlink r:id="rId11459" ref="B11560"/>
    <hyperlink r:id="rId11460" ref="B11561"/>
    <hyperlink r:id="rId11461" ref="B11562"/>
    <hyperlink r:id="rId11462" ref="B11563"/>
    <hyperlink r:id="rId11463" ref="B11564"/>
    <hyperlink r:id="rId11464" ref="B11565"/>
    <hyperlink r:id="rId11465" ref="B11566"/>
    <hyperlink r:id="rId11466" ref="B11567"/>
    <hyperlink r:id="rId11467" ref="B11568"/>
    <hyperlink r:id="rId11468" ref="B11569"/>
    <hyperlink r:id="rId11469" ref="B11570"/>
    <hyperlink r:id="rId11470" ref="B11571"/>
    <hyperlink r:id="rId11471" ref="B11572"/>
    <hyperlink r:id="rId11472" ref="B11573"/>
    <hyperlink r:id="rId11473" ref="B11574"/>
    <hyperlink r:id="rId11474" ref="B11575"/>
    <hyperlink r:id="rId11475" ref="B11576"/>
    <hyperlink r:id="rId11476" ref="B11577"/>
    <hyperlink r:id="rId11477" ref="B11578"/>
    <hyperlink r:id="rId11478" ref="B11579"/>
    <hyperlink r:id="rId11479" ref="B11580"/>
    <hyperlink r:id="rId11480" ref="B11581"/>
    <hyperlink r:id="rId11481" ref="B11582"/>
    <hyperlink r:id="rId11482" ref="B11583"/>
    <hyperlink r:id="rId11483" ref="B11584"/>
    <hyperlink r:id="rId11484" ref="B11585"/>
    <hyperlink r:id="rId11485" ref="B11586"/>
    <hyperlink r:id="rId11486" ref="B11587"/>
    <hyperlink r:id="rId11487" ref="B11588"/>
    <hyperlink r:id="rId11488" ref="B11589"/>
    <hyperlink r:id="rId11489" ref="B11590"/>
    <hyperlink r:id="rId11490" ref="B11591"/>
    <hyperlink r:id="rId11491" ref="B11592"/>
    <hyperlink r:id="rId11492" ref="B11593"/>
    <hyperlink r:id="rId11493" ref="B11594"/>
    <hyperlink r:id="rId11494" ref="B11595"/>
    <hyperlink r:id="rId11495" ref="B11596"/>
    <hyperlink r:id="rId11496" ref="B11597"/>
    <hyperlink r:id="rId11497" ref="B11598"/>
    <hyperlink r:id="rId11498" ref="B11599"/>
    <hyperlink r:id="rId11499" ref="B11600"/>
    <hyperlink r:id="rId11500" ref="B11601"/>
    <hyperlink r:id="rId11501" ref="B11602"/>
    <hyperlink r:id="rId11502" ref="B11603"/>
    <hyperlink r:id="rId11503" ref="B11604"/>
    <hyperlink r:id="rId11504" ref="B11605"/>
    <hyperlink r:id="rId11505" ref="B11606"/>
    <hyperlink r:id="rId11506" ref="B11607"/>
    <hyperlink r:id="rId11507" ref="B11608"/>
    <hyperlink r:id="rId11508" ref="B11609"/>
    <hyperlink r:id="rId11509" ref="B11610"/>
    <hyperlink r:id="rId11510" ref="B11611"/>
    <hyperlink r:id="rId11511" ref="B11612"/>
    <hyperlink r:id="rId11512" ref="B11613"/>
    <hyperlink r:id="rId11513" ref="B11614"/>
    <hyperlink r:id="rId11514" ref="B11615"/>
    <hyperlink r:id="rId11515" ref="B11616"/>
    <hyperlink r:id="rId11516" ref="B11617"/>
    <hyperlink r:id="rId11517" ref="B11618"/>
    <hyperlink r:id="rId11518" ref="B11619"/>
    <hyperlink r:id="rId11519" ref="B11620"/>
    <hyperlink r:id="rId11520" ref="B11621"/>
    <hyperlink r:id="rId11521" ref="B11622"/>
    <hyperlink r:id="rId11522" ref="B11623"/>
    <hyperlink r:id="rId11523" ref="B11624"/>
    <hyperlink r:id="rId11524" ref="B11625"/>
    <hyperlink r:id="rId11525" ref="B11626"/>
    <hyperlink r:id="rId11526" ref="B11627"/>
    <hyperlink r:id="rId11527" ref="B11628"/>
    <hyperlink r:id="rId11528" ref="B11629"/>
    <hyperlink r:id="rId11529" ref="B11630"/>
    <hyperlink r:id="rId11530" ref="B11631"/>
    <hyperlink r:id="rId11531" ref="B11632"/>
    <hyperlink r:id="rId11532" ref="B11633"/>
    <hyperlink r:id="rId11533" ref="B11634"/>
    <hyperlink r:id="rId11534" ref="B11635"/>
    <hyperlink r:id="rId11535" ref="B11636"/>
    <hyperlink r:id="rId11536" ref="B11637"/>
    <hyperlink r:id="rId11537" ref="B11638"/>
    <hyperlink r:id="rId11538" ref="B11639"/>
    <hyperlink r:id="rId11539" ref="B11640"/>
    <hyperlink r:id="rId11540" ref="B11641"/>
    <hyperlink r:id="rId11541" ref="B11642"/>
    <hyperlink r:id="rId11542" ref="B11643"/>
    <hyperlink r:id="rId11543" ref="B11644"/>
    <hyperlink r:id="rId11544" ref="B11645"/>
    <hyperlink r:id="rId11545" ref="B11646"/>
    <hyperlink r:id="rId11546" ref="B11647"/>
    <hyperlink r:id="rId11547" ref="B11648"/>
    <hyperlink r:id="rId11548" ref="B11649"/>
    <hyperlink r:id="rId11549" ref="B11650"/>
    <hyperlink r:id="rId11550" ref="B11651"/>
    <hyperlink r:id="rId11551" ref="B11652"/>
    <hyperlink r:id="rId11552" ref="B11653"/>
    <hyperlink r:id="rId11553" ref="B11654"/>
    <hyperlink r:id="rId11554" ref="B11655"/>
    <hyperlink r:id="rId11555" ref="B11656"/>
    <hyperlink r:id="rId11556" ref="B11657"/>
    <hyperlink r:id="rId11557" ref="B11658"/>
    <hyperlink r:id="rId11558" ref="B11659"/>
    <hyperlink r:id="rId11559" ref="B11660"/>
    <hyperlink r:id="rId11560" ref="B11661"/>
    <hyperlink r:id="rId11561" ref="B11662"/>
    <hyperlink r:id="rId11562" ref="B11663"/>
    <hyperlink r:id="rId11563" ref="B11664"/>
    <hyperlink r:id="rId11564" ref="B11665"/>
    <hyperlink r:id="rId11565" ref="B11666"/>
    <hyperlink r:id="rId11566" ref="B11667"/>
    <hyperlink r:id="rId11567" ref="B11668"/>
    <hyperlink r:id="rId11568" ref="B11669"/>
    <hyperlink r:id="rId11569" ref="B11670"/>
    <hyperlink r:id="rId11570" ref="B11671"/>
    <hyperlink r:id="rId11571" ref="B11672"/>
    <hyperlink r:id="rId11572" ref="B11673"/>
    <hyperlink r:id="rId11573" ref="B11674"/>
    <hyperlink r:id="rId11574" ref="B11675"/>
    <hyperlink r:id="rId11575" ref="B11676"/>
    <hyperlink r:id="rId11576" ref="B11677"/>
    <hyperlink r:id="rId11577" ref="B11678"/>
    <hyperlink r:id="rId11578" ref="B11679"/>
    <hyperlink r:id="rId11579" ref="B11680"/>
    <hyperlink r:id="rId11580" ref="B11681"/>
    <hyperlink r:id="rId11581" ref="B11682"/>
    <hyperlink r:id="rId11582" ref="B11683"/>
    <hyperlink r:id="rId11583" ref="B11684"/>
    <hyperlink r:id="rId11584" ref="B11685"/>
    <hyperlink r:id="rId11585" ref="B11686"/>
    <hyperlink r:id="rId11586" ref="B11687"/>
    <hyperlink r:id="rId11587" ref="B11688"/>
    <hyperlink r:id="rId11588" ref="B11689"/>
    <hyperlink r:id="rId11589" ref="B11690"/>
    <hyperlink r:id="rId11590" ref="B11691"/>
    <hyperlink r:id="rId11591" ref="B11692"/>
    <hyperlink r:id="rId11592" ref="B11693"/>
    <hyperlink r:id="rId11593" ref="B11694"/>
    <hyperlink r:id="rId11594" ref="B11695"/>
    <hyperlink r:id="rId11595" ref="B11696"/>
    <hyperlink r:id="rId11596" ref="B11697"/>
    <hyperlink r:id="rId11597" ref="B11698"/>
    <hyperlink r:id="rId11598" ref="B11699"/>
    <hyperlink r:id="rId11599" ref="B11700"/>
    <hyperlink r:id="rId11600" ref="B11701"/>
    <hyperlink r:id="rId11601" ref="B11702"/>
    <hyperlink r:id="rId11602" ref="B11703"/>
    <hyperlink r:id="rId11603" ref="B11704"/>
    <hyperlink r:id="rId11604" ref="B11705"/>
    <hyperlink r:id="rId11605" ref="B11706"/>
    <hyperlink r:id="rId11606" ref="B11707"/>
    <hyperlink r:id="rId11607" ref="B11708"/>
    <hyperlink r:id="rId11608" ref="B11709"/>
    <hyperlink r:id="rId11609" ref="B11710"/>
    <hyperlink r:id="rId11610" ref="B11711"/>
    <hyperlink r:id="rId11611" ref="B11712"/>
    <hyperlink r:id="rId11612" ref="B11713"/>
    <hyperlink r:id="rId11613" ref="B11714"/>
    <hyperlink r:id="rId11614" ref="B11715"/>
    <hyperlink r:id="rId11615" ref="B11716"/>
    <hyperlink r:id="rId11616" ref="B11717"/>
    <hyperlink r:id="rId11617" ref="B11718"/>
    <hyperlink r:id="rId11618" ref="B11719"/>
    <hyperlink r:id="rId11619" ref="B11720"/>
    <hyperlink r:id="rId11620" ref="B11721"/>
    <hyperlink r:id="rId11621" ref="B11722"/>
    <hyperlink r:id="rId11622" ref="B11723"/>
    <hyperlink r:id="rId11623" ref="B11724"/>
    <hyperlink r:id="rId11624" ref="B11725"/>
    <hyperlink r:id="rId11625" ref="B11726"/>
    <hyperlink r:id="rId11626" ref="B11727"/>
    <hyperlink r:id="rId11627" ref="B11728"/>
    <hyperlink r:id="rId11628" ref="B11729"/>
    <hyperlink r:id="rId11629" ref="B11730"/>
    <hyperlink r:id="rId11630" ref="B11731"/>
    <hyperlink r:id="rId11631" ref="B11732"/>
    <hyperlink r:id="rId11632" ref="B11733"/>
    <hyperlink r:id="rId11633" ref="B11734"/>
    <hyperlink r:id="rId11634" ref="B11735"/>
    <hyperlink r:id="rId11635" ref="B11736"/>
    <hyperlink r:id="rId11636" ref="B11737"/>
    <hyperlink r:id="rId11637" ref="B11738"/>
    <hyperlink r:id="rId11638" ref="B11739"/>
    <hyperlink r:id="rId11639" ref="B11740"/>
    <hyperlink r:id="rId11640" ref="B11741"/>
    <hyperlink r:id="rId11641" ref="B11742"/>
    <hyperlink r:id="rId11642" ref="B11743"/>
    <hyperlink r:id="rId11643" ref="B11744"/>
    <hyperlink r:id="rId11644" ref="B11745"/>
    <hyperlink r:id="rId11645" ref="B11746"/>
    <hyperlink r:id="rId11646" ref="B11747"/>
    <hyperlink r:id="rId11647" ref="B11748"/>
    <hyperlink r:id="rId11648" ref="B11749"/>
    <hyperlink r:id="rId11649" ref="B11750"/>
    <hyperlink r:id="rId11650" ref="B11751"/>
    <hyperlink r:id="rId11651" ref="B11752"/>
    <hyperlink r:id="rId11652" ref="B11753"/>
    <hyperlink r:id="rId11653" ref="B11754"/>
    <hyperlink r:id="rId11654" ref="B11755"/>
    <hyperlink r:id="rId11655" ref="B11756"/>
    <hyperlink r:id="rId11656" ref="B11757"/>
    <hyperlink r:id="rId11657" ref="B11758"/>
    <hyperlink r:id="rId11658" ref="B11759"/>
    <hyperlink r:id="rId11659" ref="B11760"/>
    <hyperlink r:id="rId11660" ref="B11761"/>
    <hyperlink r:id="rId11661" ref="B11762"/>
    <hyperlink r:id="rId11662" ref="B11763"/>
    <hyperlink r:id="rId11663" ref="B11764"/>
    <hyperlink r:id="rId11664" ref="B11765"/>
    <hyperlink r:id="rId11665" ref="B11766"/>
    <hyperlink r:id="rId11666" ref="B11767"/>
    <hyperlink r:id="rId11667" ref="B11768"/>
    <hyperlink r:id="rId11668" ref="B11769"/>
    <hyperlink r:id="rId11669" ref="B11770"/>
    <hyperlink r:id="rId11670" ref="B11771"/>
    <hyperlink r:id="rId11671" ref="B11772"/>
    <hyperlink r:id="rId11672" ref="B11773"/>
    <hyperlink r:id="rId11673" ref="B11774"/>
    <hyperlink r:id="rId11674" ref="B11775"/>
    <hyperlink r:id="rId11675" ref="B11776"/>
    <hyperlink r:id="rId11676" ref="B11777"/>
    <hyperlink r:id="rId11677" ref="B11778"/>
    <hyperlink r:id="rId11678" ref="B11779"/>
    <hyperlink r:id="rId11679" ref="B11780"/>
    <hyperlink r:id="rId11680" ref="B11781"/>
    <hyperlink r:id="rId11681" ref="B11782"/>
    <hyperlink r:id="rId11682" ref="B11783"/>
    <hyperlink r:id="rId11683" ref="B11784"/>
    <hyperlink r:id="rId11684" ref="B11785"/>
    <hyperlink r:id="rId11685" ref="B11786"/>
    <hyperlink r:id="rId11686" ref="B11787"/>
    <hyperlink r:id="rId11687" ref="B11788"/>
    <hyperlink r:id="rId11688" ref="B11789"/>
    <hyperlink r:id="rId11689" ref="B11790"/>
    <hyperlink r:id="rId11690" ref="B11791"/>
    <hyperlink r:id="rId11691" ref="B11792"/>
    <hyperlink r:id="rId11692" ref="B11793"/>
    <hyperlink r:id="rId11693" ref="B11794"/>
    <hyperlink r:id="rId11694" ref="B11795"/>
    <hyperlink r:id="rId11695" ref="B11796"/>
    <hyperlink r:id="rId11696" ref="B11797"/>
    <hyperlink r:id="rId11697" ref="B11798"/>
    <hyperlink r:id="rId11698" ref="B11799"/>
    <hyperlink r:id="rId11699" ref="B11800"/>
    <hyperlink r:id="rId11700" ref="B11801"/>
    <hyperlink r:id="rId11701" ref="B11802"/>
    <hyperlink r:id="rId11702" ref="B11803"/>
    <hyperlink r:id="rId11703" ref="B11804"/>
    <hyperlink r:id="rId11704" ref="B11805"/>
    <hyperlink r:id="rId11705" ref="B11806"/>
    <hyperlink r:id="rId11706" ref="B11807"/>
    <hyperlink r:id="rId11707" ref="B11808"/>
    <hyperlink r:id="rId11708" ref="B11809"/>
    <hyperlink r:id="rId11709" ref="B11810"/>
    <hyperlink r:id="rId11710" ref="B11811"/>
    <hyperlink r:id="rId11711" ref="B11812"/>
    <hyperlink r:id="rId11712" ref="B11813"/>
    <hyperlink r:id="rId11713" ref="B11814"/>
    <hyperlink r:id="rId11714" ref="B11815"/>
    <hyperlink r:id="rId11715" ref="B11816"/>
    <hyperlink r:id="rId11716" ref="B11817"/>
    <hyperlink r:id="rId11717" ref="B11818"/>
    <hyperlink r:id="rId11718" ref="B11819"/>
    <hyperlink r:id="rId11719" ref="B11820"/>
    <hyperlink r:id="rId11720" ref="B11821"/>
    <hyperlink r:id="rId11721" ref="B11822"/>
    <hyperlink r:id="rId11722" ref="B11823"/>
    <hyperlink r:id="rId11723" ref="B11824"/>
    <hyperlink r:id="rId11724" ref="B11825"/>
    <hyperlink r:id="rId11725" ref="B11826"/>
    <hyperlink r:id="rId11726" ref="B11827"/>
    <hyperlink r:id="rId11727" ref="B11828"/>
    <hyperlink r:id="rId11728" ref="B11829"/>
    <hyperlink r:id="rId11729" ref="B11830"/>
    <hyperlink r:id="rId11730" ref="B11831"/>
    <hyperlink r:id="rId11731" ref="B11832"/>
    <hyperlink r:id="rId11732" ref="B11833"/>
    <hyperlink r:id="rId11733" ref="B11834"/>
    <hyperlink r:id="rId11734" ref="B11835"/>
    <hyperlink r:id="rId11735" ref="B11836"/>
    <hyperlink r:id="rId11736" ref="B11837"/>
    <hyperlink r:id="rId11737" ref="B11838"/>
    <hyperlink r:id="rId11738" ref="B11839"/>
    <hyperlink r:id="rId11739" ref="B11840"/>
    <hyperlink r:id="rId11740" ref="B11841"/>
    <hyperlink r:id="rId11741" ref="B11842"/>
    <hyperlink r:id="rId11742" ref="B11843"/>
    <hyperlink r:id="rId11743" ref="B11844"/>
    <hyperlink r:id="rId11744" ref="B11845"/>
    <hyperlink r:id="rId11745" ref="B11846"/>
    <hyperlink r:id="rId11746" ref="B11847"/>
    <hyperlink r:id="rId11747" ref="B11848"/>
    <hyperlink r:id="rId11748" ref="B11849"/>
    <hyperlink r:id="rId11749" ref="B11850"/>
    <hyperlink r:id="rId11750" ref="B11851"/>
    <hyperlink r:id="rId11751" ref="B11852"/>
    <hyperlink r:id="rId11752" ref="B11853"/>
    <hyperlink r:id="rId11753" ref="B11854"/>
    <hyperlink r:id="rId11754" ref="B11855"/>
    <hyperlink r:id="rId11755" ref="B11856"/>
    <hyperlink r:id="rId11756" ref="B11857"/>
    <hyperlink r:id="rId11757" ref="B11858"/>
    <hyperlink r:id="rId11758" ref="B11859"/>
    <hyperlink r:id="rId11759" ref="B11860"/>
    <hyperlink r:id="rId11760" ref="B11861"/>
    <hyperlink r:id="rId11761" ref="B11862"/>
    <hyperlink r:id="rId11762" ref="B11863"/>
    <hyperlink r:id="rId11763" ref="B11864"/>
    <hyperlink r:id="rId11764" ref="B11865"/>
    <hyperlink r:id="rId11765" ref="B11866"/>
    <hyperlink r:id="rId11766" ref="B11867"/>
    <hyperlink r:id="rId11767" ref="B11868"/>
    <hyperlink r:id="rId11768" ref="B11869"/>
    <hyperlink r:id="rId11769" ref="B11870"/>
    <hyperlink r:id="rId11770" ref="B11871"/>
    <hyperlink r:id="rId11771" ref="B11872"/>
    <hyperlink r:id="rId11772" ref="B11873"/>
    <hyperlink r:id="rId11773" ref="B11874"/>
    <hyperlink r:id="rId11774" ref="B11875"/>
    <hyperlink r:id="rId11775" ref="B11876"/>
    <hyperlink r:id="rId11776" ref="B11877"/>
    <hyperlink r:id="rId11777" ref="B11878"/>
    <hyperlink r:id="rId11778" ref="B11879"/>
    <hyperlink r:id="rId11779" ref="B11880"/>
    <hyperlink r:id="rId11780" ref="B11881"/>
    <hyperlink r:id="rId11781" ref="B11882"/>
    <hyperlink r:id="rId11782" ref="B11883"/>
    <hyperlink r:id="rId11783" ref="B11884"/>
    <hyperlink r:id="rId11784" ref="B11885"/>
    <hyperlink r:id="rId11785" ref="B11886"/>
    <hyperlink r:id="rId11786" ref="B11887"/>
    <hyperlink r:id="rId11787" ref="B11888"/>
    <hyperlink r:id="rId11788" ref="B11889"/>
    <hyperlink r:id="rId11789" ref="B11890"/>
    <hyperlink r:id="rId11790" ref="B11891"/>
    <hyperlink r:id="rId11791" ref="B11892"/>
    <hyperlink r:id="rId11792" ref="B11893"/>
    <hyperlink r:id="rId11793" ref="B11894"/>
    <hyperlink r:id="rId11794" ref="B11895"/>
    <hyperlink r:id="rId11795" ref="B11896"/>
    <hyperlink r:id="rId11796" ref="B11897"/>
    <hyperlink r:id="rId11797" ref="B11898"/>
    <hyperlink r:id="rId11798" ref="B11899"/>
    <hyperlink r:id="rId11799" ref="B11900"/>
    <hyperlink r:id="rId11800" ref="B11901"/>
    <hyperlink r:id="rId11801" ref="B11902"/>
    <hyperlink r:id="rId11802" ref="B11903"/>
    <hyperlink r:id="rId11803" ref="B11904"/>
    <hyperlink r:id="rId11804" ref="B11905"/>
    <hyperlink r:id="rId11805" ref="B11906"/>
    <hyperlink r:id="rId11806" ref="B11907"/>
    <hyperlink r:id="rId11807" ref="B11908"/>
    <hyperlink r:id="rId11808" ref="B11909"/>
    <hyperlink r:id="rId11809" ref="B11910"/>
    <hyperlink r:id="rId11810" ref="B11911"/>
    <hyperlink r:id="rId11811" ref="B11912"/>
    <hyperlink r:id="rId11812" ref="B11913"/>
    <hyperlink r:id="rId11813" ref="B11914"/>
    <hyperlink r:id="rId11814" ref="B11915"/>
    <hyperlink r:id="rId11815" ref="B11916"/>
    <hyperlink r:id="rId11816" ref="B11917"/>
    <hyperlink r:id="rId11817" ref="B11918"/>
    <hyperlink r:id="rId11818" ref="B11919"/>
    <hyperlink r:id="rId11819" ref="B11920"/>
    <hyperlink r:id="rId11820" ref="B11921"/>
    <hyperlink r:id="rId11821" ref="B11922"/>
    <hyperlink r:id="rId11822" ref="B11923"/>
    <hyperlink r:id="rId11823" ref="B11924"/>
    <hyperlink r:id="rId11824" ref="B11925"/>
    <hyperlink r:id="rId11825" ref="B11926"/>
    <hyperlink r:id="rId11826" ref="B11927"/>
    <hyperlink r:id="rId11827" ref="B11928"/>
    <hyperlink r:id="rId11828" ref="B11929"/>
    <hyperlink r:id="rId11829" ref="B11930"/>
    <hyperlink r:id="rId11830" ref="B11931"/>
    <hyperlink r:id="rId11831" ref="B11932"/>
    <hyperlink r:id="rId11832" ref="B11933"/>
    <hyperlink r:id="rId11833" ref="B11934"/>
    <hyperlink r:id="rId11834" ref="B11935"/>
    <hyperlink r:id="rId11835" ref="B11936"/>
    <hyperlink r:id="rId11836" ref="B11937"/>
    <hyperlink r:id="rId11837" ref="B11938"/>
    <hyperlink r:id="rId11838" ref="B11939"/>
    <hyperlink r:id="rId11839" ref="B11940"/>
    <hyperlink r:id="rId11840" ref="B11941"/>
    <hyperlink r:id="rId11841" ref="B11942"/>
    <hyperlink r:id="rId11842" ref="B11943"/>
    <hyperlink r:id="rId11843" ref="B11944"/>
    <hyperlink r:id="rId11844" ref="B11945"/>
    <hyperlink r:id="rId11845" ref="B11946"/>
    <hyperlink r:id="rId11846" ref="B11947"/>
    <hyperlink r:id="rId11847" ref="B11948"/>
    <hyperlink r:id="rId11848" ref="B11949"/>
    <hyperlink r:id="rId11849" ref="B11950"/>
    <hyperlink r:id="rId11850" ref="B11951"/>
    <hyperlink r:id="rId11851" ref="B11952"/>
    <hyperlink r:id="rId11852" ref="B11953"/>
    <hyperlink r:id="rId11853" ref="B11954"/>
    <hyperlink r:id="rId11854" ref="B11955"/>
    <hyperlink r:id="rId11855" ref="B11956"/>
    <hyperlink r:id="rId11856" ref="B11957"/>
    <hyperlink r:id="rId11857" ref="B11958"/>
    <hyperlink r:id="rId11858" ref="B11959"/>
    <hyperlink r:id="rId11859" ref="B11960"/>
    <hyperlink r:id="rId11860" ref="B11961"/>
    <hyperlink r:id="rId11861" ref="B11962"/>
    <hyperlink r:id="rId11862" ref="B11963"/>
    <hyperlink r:id="rId11863" ref="B11964"/>
    <hyperlink r:id="rId11864" ref="B11965"/>
    <hyperlink r:id="rId11865" ref="B11966"/>
    <hyperlink r:id="rId11866" ref="B11967"/>
    <hyperlink r:id="rId11867" ref="B11968"/>
    <hyperlink r:id="rId11868" ref="B11969"/>
    <hyperlink r:id="rId11869" ref="B11970"/>
    <hyperlink r:id="rId11870" ref="B11971"/>
    <hyperlink r:id="rId11871" ref="B11972"/>
    <hyperlink r:id="rId11872" ref="B11973"/>
    <hyperlink r:id="rId11873" ref="B11974"/>
    <hyperlink r:id="rId11874" ref="B11975"/>
    <hyperlink r:id="rId11875" ref="B11976"/>
    <hyperlink r:id="rId11876" ref="B11977"/>
    <hyperlink r:id="rId11877" ref="B11978"/>
    <hyperlink r:id="rId11878" ref="B11979"/>
    <hyperlink r:id="rId11879" ref="B11980"/>
    <hyperlink r:id="rId11880" ref="B11981"/>
    <hyperlink r:id="rId11881" ref="B11982"/>
    <hyperlink r:id="rId11882" ref="B11983"/>
    <hyperlink r:id="rId11883" ref="B11984"/>
    <hyperlink r:id="rId11884" ref="B11985"/>
    <hyperlink r:id="rId11885" ref="B11986"/>
    <hyperlink r:id="rId11886" ref="B11987"/>
    <hyperlink r:id="rId11887" ref="B11988"/>
    <hyperlink r:id="rId11888" ref="B11989"/>
    <hyperlink r:id="rId11889" ref="B11990"/>
    <hyperlink r:id="rId11890" ref="B11991"/>
    <hyperlink r:id="rId11891" ref="B11992"/>
    <hyperlink r:id="rId11892" ref="B11993"/>
    <hyperlink r:id="rId11893" ref="B11994"/>
    <hyperlink r:id="rId11894" ref="B11995"/>
    <hyperlink r:id="rId11895" ref="B11996"/>
    <hyperlink r:id="rId11896" ref="B11997"/>
    <hyperlink r:id="rId11897" ref="B11998"/>
    <hyperlink r:id="rId11898" ref="B11999"/>
    <hyperlink r:id="rId11899" ref="B12000"/>
    <hyperlink r:id="rId11900" ref="B12001"/>
    <hyperlink r:id="rId11901" ref="B12002"/>
    <hyperlink r:id="rId11902" ref="B12003"/>
    <hyperlink r:id="rId11903" ref="B12004"/>
    <hyperlink r:id="rId11904" ref="B12005"/>
    <hyperlink r:id="rId11905" ref="B12006"/>
    <hyperlink r:id="rId11906" ref="B12007"/>
    <hyperlink r:id="rId11907" ref="B12008"/>
    <hyperlink r:id="rId11908" ref="B12009"/>
    <hyperlink r:id="rId11909" ref="B12010"/>
    <hyperlink r:id="rId11910" ref="B12011"/>
    <hyperlink r:id="rId11911" ref="B12012"/>
    <hyperlink r:id="rId11912" ref="B12013"/>
    <hyperlink r:id="rId11913" ref="B12014"/>
    <hyperlink r:id="rId11914" ref="B12015"/>
    <hyperlink r:id="rId11915" ref="B12016"/>
    <hyperlink r:id="rId11916" ref="B12017"/>
    <hyperlink r:id="rId11917" ref="B12018"/>
    <hyperlink r:id="rId11918" ref="B12019"/>
    <hyperlink r:id="rId11919" ref="B12020"/>
    <hyperlink r:id="rId11920" ref="B12021"/>
    <hyperlink r:id="rId11921" ref="B12022"/>
    <hyperlink r:id="rId11922" ref="B12023"/>
    <hyperlink r:id="rId11923" ref="B12024"/>
    <hyperlink r:id="rId11924" ref="B12025"/>
    <hyperlink r:id="rId11925" ref="B12026"/>
    <hyperlink r:id="rId11926" ref="B12027"/>
    <hyperlink r:id="rId11927" ref="B12028"/>
    <hyperlink r:id="rId11928" ref="B12029"/>
    <hyperlink r:id="rId11929" ref="B12030"/>
    <hyperlink r:id="rId11930" ref="B12031"/>
    <hyperlink r:id="rId11931" ref="B12032"/>
    <hyperlink r:id="rId11932" ref="B12033"/>
    <hyperlink r:id="rId11933" ref="B12034"/>
    <hyperlink r:id="rId11934" ref="B12035"/>
    <hyperlink r:id="rId11935" ref="B12036"/>
    <hyperlink r:id="rId11936" ref="B12037"/>
    <hyperlink r:id="rId11937" ref="B12038"/>
    <hyperlink r:id="rId11938" ref="B12039"/>
    <hyperlink r:id="rId11939" ref="B12040"/>
    <hyperlink r:id="rId11940" ref="B12041"/>
    <hyperlink r:id="rId11941" ref="B12042"/>
    <hyperlink r:id="rId11942" ref="B12043"/>
    <hyperlink r:id="rId11943" ref="B12044"/>
    <hyperlink r:id="rId11944" ref="B12045"/>
    <hyperlink r:id="rId11945" ref="B12046"/>
    <hyperlink r:id="rId11946" ref="B12047"/>
    <hyperlink r:id="rId11947" ref="B12048"/>
    <hyperlink r:id="rId11948" ref="B12049"/>
    <hyperlink r:id="rId11949" ref="B12050"/>
    <hyperlink r:id="rId11950" ref="B12051"/>
    <hyperlink r:id="rId11951" ref="B12052"/>
    <hyperlink r:id="rId11952" ref="B12053"/>
    <hyperlink r:id="rId11953" ref="B12054"/>
    <hyperlink r:id="rId11954" ref="B12055"/>
    <hyperlink r:id="rId11955" ref="B12056"/>
    <hyperlink r:id="rId11956" ref="B12057"/>
    <hyperlink r:id="rId11957" ref="B12058"/>
    <hyperlink r:id="rId11958" ref="B12059"/>
    <hyperlink r:id="rId11959" ref="B12060"/>
    <hyperlink r:id="rId11960" ref="B12061"/>
    <hyperlink r:id="rId11961" ref="B12062"/>
    <hyperlink r:id="rId11962" ref="B12063"/>
    <hyperlink r:id="rId11963" ref="B12064"/>
    <hyperlink r:id="rId11964" ref="B12065"/>
    <hyperlink r:id="rId11965" ref="B12066"/>
    <hyperlink r:id="rId11966" ref="B12067"/>
    <hyperlink r:id="rId11967" ref="B12068"/>
    <hyperlink r:id="rId11968" ref="B12069"/>
    <hyperlink r:id="rId11969" ref="B12070"/>
    <hyperlink r:id="rId11970" ref="B12071"/>
    <hyperlink r:id="rId11971" ref="B12072"/>
    <hyperlink r:id="rId11972" ref="B12073"/>
    <hyperlink r:id="rId11973" ref="B12074"/>
    <hyperlink r:id="rId11974" ref="B12075"/>
    <hyperlink r:id="rId11975" ref="B12076"/>
    <hyperlink r:id="rId11976" ref="B12077"/>
    <hyperlink r:id="rId11977" ref="B12078"/>
    <hyperlink r:id="rId11978" ref="B12079"/>
    <hyperlink r:id="rId11979" ref="B12080"/>
    <hyperlink r:id="rId11980" ref="B12081"/>
    <hyperlink r:id="rId11981" ref="B12082"/>
    <hyperlink r:id="rId11982" ref="B12083"/>
    <hyperlink r:id="rId11983" ref="B12084"/>
    <hyperlink r:id="rId11984" ref="B12085"/>
    <hyperlink r:id="rId11985" ref="B12086"/>
    <hyperlink r:id="rId11986" ref="B12087"/>
    <hyperlink r:id="rId11987" ref="B12088"/>
    <hyperlink r:id="rId11988" ref="B12089"/>
    <hyperlink r:id="rId11989" ref="B12090"/>
    <hyperlink r:id="rId11990" ref="B12091"/>
    <hyperlink r:id="rId11991" ref="B12092"/>
    <hyperlink r:id="rId11992" ref="B12093"/>
    <hyperlink r:id="rId11993" ref="B12094"/>
    <hyperlink r:id="rId11994" ref="B12095"/>
    <hyperlink r:id="rId11995" ref="B12096"/>
    <hyperlink r:id="rId11996" ref="B12097"/>
    <hyperlink r:id="rId11997" ref="B12098"/>
    <hyperlink r:id="rId11998" ref="B12099"/>
    <hyperlink r:id="rId11999" ref="B12100"/>
    <hyperlink r:id="rId12000" ref="B12101"/>
    <hyperlink r:id="rId12001" ref="B12102"/>
    <hyperlink r:id="rId12002" ref="B12103"/>
    <hyperlink r:id="rId12003" ref="B12104"/>
    <hyperlink r:id="rId12004" ref="B12105"/>
    <hyperlink r:id="rId12005" ref="B12106"/>
    <hyperlink r:id="rId12006" ref="B12107"/>
    <hyperlink r:id="rId12007" ref="B12108"/>
    <hyperlink r:id="rId12008" ref="B12109"/>
    <hyperlink r:id="rId12009" ref="B12110"/>
    <hyperlink r:id="rId12010" ref="B12111"/>
    <hyperlink r:id="rId12011" ref="B12112"/>
    <hyperlink r:id="rId12012" ref="B12113"/>
    <hyperlink r:id="rId12013" ref="B12114"/>
    <hyperlink r:id="rId12014" ref="B12115"/>
    <hyperlink r:id="rId12015" ref="B12116"/>
    <hyperlink r:id="rId12016" ref="B12117"/>
    <hyperlink r:id="rId12017" ref="B12118"/>
    <hyperlink r:id="rId12018" ref="B12119"/>
    <hyperlink r:id="rId12019" ref="B12120"/>
    <hyperlink r:id="rId12020" ref="B12121"/>
    <hyperlink r:id="rId12021" ref="B12122"/>
    <hyperlink r:id="rId12022" ref="B12123"/>
    <hyperlink r:id="rId12023" ref="B12124"/>
    <hyperlink r:id="rId12024" ref="B12125"/>
    <hyperlink r:id="rId12025" ref="B12126"/>
    <hyperlink r:id="rId12026" ref="B12127"/>
    <hyperlink r:id="rId12027" ref="B12128"/>
    <hyperlink r:id="rId12028" ref="B12129"/>
    <hyperlink r:id="rId12029" ref="B12130"/>
    <hyperlink r:id="rId12030" ref="B12131"/>
    <hyperlink r:id="rId12031" ref="B12132"/>
    <hyperlink r:id="rId12032" ref="B12133"/>
    <hyperlink r:id="rId12033" ref="B12134"/>
    <hyperlink r:id="rId12034" ref="B12135"/>
    <hyperlink r:id="rId12035" ref="B12136"/>
    <hyperlink r:id="rId12036" ref="B12137"/>
    <hyperlink r:id="rId12037" ref="B12138"/>
    <hyperlink r:id="rId12038" ref="B12139"/>
    <hyperlink r:id="rId12039" ref="B12140"/>
    <hyperlink r:id="rId12040" ref="B12141"/>
    <hyperlink r:id="rId12041" ref="B12142"/>
    <hyperlink r:id="rId12042" ref="B12143"/>
    <hyperlink r:id="rId12043" ref="B12144"/>
    <hyperlink r:id="rId12044" ref="B12145"/>
    <hyperlink r:id="rId12045" ref="B12146"/>
    <hyperlink r:id="rId12046" ref="B12147"/>
    <hyperlink r:id="rId12047" ref="B12148"/>
    <hyperlink r:id="rId12048" ref="B12149"/>
    <hyperlink r:id="rId12049" ref="B12150"/>
    <hyperlink r:id="rId12050" ref="B12151"/>
    <hyperlink r:id="rId12051" ref="B12152"/>
    <hyperlink r:id="rId12052" ref="B12153"/>
    <hyperlink r:id="rId12053" ref="B12154"/>
    <hyperlink r:id="rId12054" ref="B12155"/>
    <hyperlink r:id="rId12055" ref="B12156"/>
    <hyperlink r:id="rId12056" ref="B12157"/>
    <hyperlink r:id="rId12057" ref="B12158"/>
    <hyperlink r:id="rId12058" ref="B12159"/>
    <hyperlink r:id="rId12059" ref="B12160"/>
    <hyperlink r:id="rId12060" ref="B12161"/>
    <hyperlink r:id="rId12061" ref="B12162"/>
    <hyperlink r:id="rId12062" ref="B12163"/>
    <hyperlink r:id="rId12063" ref="B12164"/>
    <hyperlink r:id="rId12064" ref="B12165"/>
    <hyperlink r:id="rId12065" ref="B12166"/>
    <hyperlink r:id="rId12066" ref="B12167"/>
    <hyperlink r:id="rId12067" ref="B12168"/>
    <hyperlink r:id="rId12068" ref="B12169"/>
    <hyperlink r:id="rId12069" ref="B12170"/>
    <hyperlink r:id="rId12070" ref="B12171"/>
    <hyperlink r:id="rId12071" ref="B12172"/>
    <hyperlink r:id="rId12072" ref="B12173"/>
    <hyperlink r:id="rId12073" ref="B12174"/>
    <hyperlink r:id="rId12074" ref="B12175"/>
    <hyperlink r:id="rId12075" ref="B12176"/>
    <hyperlink r:id="rId12076" ref="B12177"/>
    <hyperlink r:id="rId12077" ref="B12178"/>
    <hyperlink r:id="rId12078" ref="B12179"/>
    <hyperlink r:id="rId12079" ref="B12180"/>
    <hyperlink r:id="rId12080" ref="B12181"/>
    <hyperlink r:id="rId12081" ref="B12182"/>
    <hyperlink r:id="rId12082" ref="B12183"/>
    <hyperlink r:id="rId12083" ref="B12184"/>
    <hyperlink r:id="rId12084" ref="B12185"/>
    <hyperlink r:id="rId12085" ref="B12186"/>
    <hyperlink r:id="rId12086" ref="B12187"/>
    <hyperlink r:id="rId12087" ref="B12188"/>
    <hyperlink r:id="rId12088" ref="B12189"/>
    <hyperlink r:id="rId12089" ref="B12190"/>
    <hyperlink r:id="rId12090" ref="B12191"/>
    <hyperlink r:id="rId12091" ref="B12192"/>
    <hyperlink r:id="rId12092" ref="B12193"/>
    <hyperlink r:id="rId12093" ref="B12194"/>
    <hyperlink r:id="rId12094" ref="B12195"/>
    <hyperlink r:id="rId12095" ref="B12196"/>
    <hyperlink r:id="rId12096" ref="B12197"/>
    <hyperlink r:id="rId12097" ref="B12198"/>
    <hyperlink r:id="rId12098" ref="B12199"/>
    <hyperlink r:id="rId12099" ref="B12200"/>
    <hyperlink r:id="rId12100" ref="B12201"/>
    <hyperlink r:id="rId12101" ref="B12202"/>
    <hyperlink r:id="rId12102" ref="B12203"/>
    <hyperlink r:id="rId12103" ref="B12204"/>
    <hyperlink r:id="rId12104" ref="B12205"/>
    <hyperlink r:id="rId12105" ref="B12206"/>
    <hyperlink r:id="rId12106" ref="B12207"/>
    <hyperlink r:id="rId12107" ref="B12208"/>
    <hyperlink r:id="rId12108" ref="B12209"/>
    <hyperlink r:id="rId12109" ref="B12210"/>
    <hyperlink r:id="rId12110" ref="B12211"/>
    <hyperlink r:id="rId12111" ref="B12212"/>
    <hyperlink r:id="rId12112" ref="B12213"/>
    <hyperlink r:id="rId12113" ref="B12214"/>
    <hyperlink r:id="rId12114" ref="B12215"/>
    <hyperlink r:id="rId12115" ref="B12216"/>
    <hyperlink r:id="rId12116" ref="B12217"/>
    <hyperlink r:id="rId12117" ref="B12218"/>
    <hyperlink r:id="rId12118" ref="B12219"/>
    <hyperlink r:id="rId12119" ref="B12220"/>
    <hyperlink r:id="rId12120" ref="B12221"/>
    <hyperlink r:id="rId12121" ref="B12222"/>
    <hyperlink r:id="rId12122" ref="B12223"/>
    <hyperlink r:id="rId12123" ref="B12224"/>
    <hyperlink r:id="rId12124" ref="B12225"/>
    <hyperlink r:id="rId12125" ref="B12226"/>
    <hyperlink r:id="rId12126" ref="B12227"/>
    <hyperlink r:id="rId12127" ref="B12228"/>
    <hyperlink r:id="rId12128" ref="B12229"/>
    <hyperlink r:id="rId12129" ref="B12230"/>
    <hyperlink r:id="rId12130" ref="B12231"/>
    <hyperlink r:id="rId12131" ref="B12232"/>
    <hyperlink r:id="rId12132" ref="B12233"/>
    <hyperlink r:id="rId12133" ref="B12234"/>
    <hyperlink r:id="rId12134" ref="B12235"/>
    <hyperlink r:id="rId12135" ref="B12236"/>
    <hyperlink r:id="rId12136" ref="B12237"/>
    <hyperlink r:id="rId12137" ref="B12238"/>
    <hyperlink r:id="rId12138" ref="B12239"/>
    <hyperlink r:id="rId12139" ref="B12240"/>
    <hyperlink r:id="rId12140" ref="B12241"/>
    <hyperlink r:id="rId12141" ref="B12242"/>
    <hyperlink r:id="rId12142" ref="B12243"/>
    <hyperlink r:id="rId12143" ref="B12244"/>
    <hyperlink r:id="rId12144" ref="B12245"/>
    <hyperlink r:id="rId12145" ref="B12246"/>
    <hyperlink r:id="rId12146" ref="B12247"/>
    <hyperlink r:id="rId12147" ref="B12248"/>
    <hyperlink r:id="rId12148" ref="B12249"/>
    <hyperlink r:id="rId12149" ref="B12250"/>
    <hyperlink r:id="rId12150" ref="B12251"/>
    <hyperlink r:id="rId12151" ref="B12252"/>
    <hyperlink r:id="rId12152" ref="B12253"/>
    <hyperlink r:id="rId12153" ref="B12254"/>
    <hyperlink r:id="rId12154" ref="B12255"/>
    <hyperlink r:id="rId12155" ref="B12256"/>
    <hyperlink r:id="rId12156" ref="B12257"/>
    <hyperlink r:id="rId12157" ref="B12258"/>
    <hyperlink r:id="rId12158" ref="B12259"/>
    <hyperlink r:id="rId12159" ref="B12260"/>
    <hyperlink r:id="rId12160" ref="B12261"/>
    <hyperlink r:id="rId12161" ref="B12262"/>
    <hyperlink r:id="rId12162" ref="B12263"/>
    <hyperlink r:id="rId12163" ref="B12264"/>
    <hyperlink r:id="rId12164" ref="B12265"/>
    <hyperlink r:id="rId12165" ref="B12266"/>
    <hyperlink r:id="rId12166" ref="B12267"/>
    <hyperlink r:id="rId12167" ref="B12268"/>
    <hyperlink r:id="rId12168" ref="B12269"/>
    <hyperlink r:id="rId12169" ref="B12270"/>
    <hyperlink r:id="rId12170" ref="B12271"/>
    <hyperlink r:id="rId12171" ref="B12272"/>
    <hyperlink r:id="rId12172" ref="B12273"/>
    <hyperlink r:id="rId12173" ref="B12274"/>
    <hyperlink r:id="rId12174" ref="B12275"/>
    <hyperlink r:id="rId12175" ref="B12276"/>
    <hyperlink r:id="rId12176" ref="B12277"/>
    <hyperlink r:id="rId12177" ref="B12278"/>
    <hyperlink r:id="rId12178" ref="B12279"/>
    <hyperlink r:id="rId12179" ref="B12280"/>
    <hyperlink r:id="rId12180" ref="B12281"/>
    <hyperlink r:id="rId12181" ref="B12282"/>
    <hyperlink r:id="rId12182" ref="B12283"/>
    <hyperlink r:id="rId12183" ref="B12284"/>
    <hyperlink r:id="rId12184" ref="B12285"/>
    <hyperlink r:id="rId12185" ref="B12286"/>
    <hyperlink r:id="rId12186" ref="B12287"/>
    <hyperlink r:id="rId12187" ref="B12288"/>
    <hyperlink r:id="rId12188" ref="B12289"/>
    <hyperlink r:id="rId12189" ref="B12290"/>
    <hyperlink r:id="rId12190" ref="B12291"/>
    <hyperlink r:id="rId12191" ref="B12292"/>
    <hyperlink r:id="rId12192" ref="B12293"/>
    <hyperlink r:id="rId12193" ref="B12294"/>
    <hyperlink r:id="rId12194" ref="B12295"/>
    <hyperlink r:id="rId12195" ref="B12296"/>
    <hyperlink r:id="rId12196" ref="B12297"/>
    <hyperlink r:id="rId12197" ref="B12298"/>
    <hyperlink r:id="rId12198" ref="B12299"/>
    <hyperlink r:id="rId12199" ref="B12300"/>
    <hyperlink r:id="rId12200" ref="B12301"/>
    <hyperlink r:id="rId12201" ref="B12302"/>
    <hyperlink r:id="rId12202" ref="B12303"/>
    <hyperlink r:id="rId12203" ref="B12304"/>
    <hyperlink r:id="rId12204" ref="B12305"/>
    <hyperlink r:id="rId12205" ref="B12306"/>
    <hyperlink r:id="rId12206" ref="B12307"/>
    <hyperlink r:id="rId12207" ref="B12308"/>
    <hyperlink r:id="rId12208" ref="B12309"/>
    <hyperlink r:id="rId12209" ref="B12310"/>
    <hyperlink r:id="rId12210" ref="B12311"/>
    <hyperlink r:id="rId12211" ref="B12312"/>
    <hyperlink r:id="rId12212" ref="B12313"/>
    <hyperlink r:id="rId12213" ref="B12314"/>
    <hyperlink r:id="rId12214" ref="B12315"/>
    <hyperlink r:id="rId12215" ref="B12316"/>
    <hyperlink r:id="rId12216" ref="B12317"/>
    <hyperlink r:id="rId12217" ref="B12318"/>
    <hyperlink r:id="rId12218" ref="B12319"/>
    <hyperlink r:id="rId12219" ref="B12320"/>
    <hyperlink r:id="rId12220" ref="B12321"/>
    <hyperlink r:id="rId12221" ref="B12322"/>
    <hyperlink r:id="rId12222" ref="B12323"/>
    <hyperlink r:id="rId12223" ref="B12324"/>
    <hyperlink r:id="rId12224" ref="B12325"/>
    <hyperlink r:id="rId12225" ref="B12326"/>
    <hyperlink r:id="rId12226" ref="B12327"/>
    <hyperlink r:id="rId12227" ref="B12328"/>
    <hyperlink r:id="rId12228" ref="B12329"/>
    <hyperlink r:id="rId12229" ref="B12330"/>
    <hyperlink r:id="rId12230" ref="B12331"/>
    <hyperlink r:id="rId12231" ref="B12332"/>
    <hyperlink r:id="rId12232" ref="B12333"/>
    <hyperlink r:id="rId12233" ref="B12334"/>
    <hyperlink r:id="rId12234" ref="B12335"/>
    <hyperlink r:id="rId12235" ref="B12336"/>
    <hyperlink r:id="rId12236" ref="B12337"/>
    <hyperlink r:id="rId12237" ref="B12338"/>
    <hyperlink r:id="rId12238" ref="B12339"/>
    <hyperlink r:id="rId12239" ref="B12340"/>
    <hyperlink r:id="rId12240" ref="B12341"/>
    <hyperlink r:id="rId12241" ref="B12342"/>
    <hyperlink r:id="rId12242" ref="B12343"/>
    <hyperlink r:id="rId12243" ref="B12344"/>
    <hyperlink r:id="rId12244" ref="B12345"/>
    <hyperlink r:id="rId12245" ref="B12346"/>
    <hyperlink r:id="rId12246" ref="B12347"/>
    <hyperlink r:id="rId12247" ref="B12348"/>
    <hyperlink r:id="rId12248" ref="B12349"/>
    <hyperlink r:id="rId12249" ref="B12350"/>
    <hyperlink r:id="rId12250" ref="B12351"/>
    <hyperlink r:id="rId12251" ref="B12352"/>
    <hyperlink r:id="rId12252" ref="B12353"/>
    <hyperlink r:id="rId12253" ref="B12354"/>
    <hyperlink r:id="rId12254" ref="B12355"/>
    <hyperlink r:id="rId12255" ref="B12356"/>
    <hyperlink r:id="rId12256" ref="B12357"/>
    <hyperlink r:id="rId12257" ref="B12358"/>
    <hyperlink r:id="rId12258" ref="B12359"/>
    <hyperlink r:id="rId12259" ref="B12360"/>
    <hyperlink r:id="rId12260" ref="B12361"/>
    <hyperlink r:id="rId12261" ref="B12362"/>
    <hyperlink r:id="rId12262" ref="B12363"/>
    <hyperlink r:id="rId12263" ref="B12364"/>
    <hyperlink r:id="rId12264" ref="B12365"/>
    <hyperlink r:id="rId12265" ref="B12366"/>
    <hyperlink r:id="rId12266" ref="B12367"/>
    <hyperlink r:id="rId12267" ref="B12368"/>
    <hyperlink r:id="rId12268" ref="B12369"/>
    <hyperlink r:id="rId12269" ref="B12370"/>
    <hyperlink r:id="rId12270" ref="B12371"/>
    <hyperlink r:id="rId12271" ref="B12372"/>
    <hyperlink r:id="rId12272" ref="B12373"/>
    <hyperlink r:id="rId12273" ref="B12374"/>
    <hyperlink r:id="rId12274" ref="B12375"/>
    <hyperlink r:id="rId12275" ref="B12376"/>
    <hyperlink r:id="rId12276" ref="B12377"/>
    <hyperlink r:id="rId12277" ref="B12378"/>
    <hyperlink r:id="rId12278" ref="B12379"/>
    <hyperlink r:id="rId12279" ref="B12380"/>
    <hyperlink r:id="rId12280" ref="B12381"/>
    <hyperlink r:id="rId12281" ref="B12382"/>
    <hyperlink r:id="rId12282" ref="B12383"/>
    <hyperlink r:id="rId12283" ref="B12384"/>
    <hyperlink r:id="rId12284" ref="B12385"/>
    <hyperlink r:id="rId12285" ref="B12386"/>
    <hyperlink r:id="rId12286" ref="B12387"/>
    <hyperlink r:id="rId12287" ref="B12388"/>
    <hyperlink r:id="rId12288" ref="B12389"/>
    <hyperlink r:id="rId12289" ref="B12390"/>
    <hyperlink r:id="rId12290" ref="B12391"/>
    <hyperlink r:id="rId12291" ref="B12392"/>
    <hyperlink r:id="rId12292" ref="B12393"/>
    <hyperlink r:id="rId12293" ref="B12394"/>
    <hyperlink r:id="rId12294" ref="B12395"/>
    <hyperlink r:id="rId12295" ref="B12396"/>
    <hyperlink r:id="rId12296" ref="B12397"/>
    <hyperlink r:id="rId12297" ref="B12398"/>
    <hyperlink r:id="rId12298" ref="B12399"/>
    <hyperlink r:id="rId12299" ref="B12400"/>
    <hyperlink r:id="rId12300" ref="B12401"/>
    <hyperlink r:id="rId12301" ref="B12402"/>
    <hyperlink r:id="rId12302" ref="B12403"/>
    <hyperlink r:id="rId12303" ref="B12404"/>
    <hyperlink r:id="rId12304" ref="B12405"/>
    <hyperlink r:id="rId12305" ref="B12406"/>
    <hyperlink r:id="rId12306" ref="B12407"/>
    <hyperlink r:id="rId12307" ref="B12408"/>
    <hyperlink r:id="rId12308" ref="B12409"/>
    <hyperlink r:id="rId12309" ref="B12410"/>
    <hyperlink r:id="rId12310" ref="B12411"/>
    <hyperlink r:id="rId12311" ref="B12412"/>
    <hyperlink r:id="rId12312" ref="B12413"/>
    <hyperlink r:id="rId12313" ref="B12414"/>
    <hyperlink r:id="rId12314" ref="B12415"/>
    <hyperlink r:id="rId12315" ref="B12416"/>
    <hyperlink r:id="rId12316" ref="B12417"/>
    <hyperlink r:id="rId12317" ref="B12418"/>
    <hyperlink r:id="rId12318" ref="B12419"/>
    <hyperlink r:id="rId12319" ref="B12420"/>
    <hyperlink r:id="rId12320" ref="B12421"/>
    <hyperlink r:id="rId12321" ref="B12422"/>
    <hyperlink r:id="rId12322" ref="B12423"/>
    <hyperlink r:id="rId12323" ref="B12424"/>
    <hyperlink r:id="rId12324" ref="B12425"/>
    <hyperlink r:id="rId12325" ref="B12426"/>
    <hyperlink r:id="rId12326" ref="B12427"/>
    <hyperlink r:id="rId12327" ref="B12428"/>
    <hyperlink r:id="rId12328" ref="B12429"/>
    <hyperlink r:id="rId12329" ref="B12430"/>
    <hyperlink r:id="rId12330" ref="B12431"/>
    <hyperlink r:id="rId12331" ref="B12432"/>
    <hyperlink r:id="rId12332" ref="B12433"/>
    <hyperlink r:id="rId12333" ref="B12434"/>
    <hyperlink r:id="rId12334" ref="B12435"/>
    <hyperlink r:id="rId12335" ref="B12436"/>
    <hyperlink r:id="rId12336" ref="B12437"/>
    <hyperlink r:id="rId12337" ref="B12438"/>
    <hyperlink r:id="rId12338" ref="B12439"/>
    <hyperlink r:id="rId12339" ref="B12440"/>
    <hyperlink r:id="rId12340" ref="B12441"/>
    <hyperlink r:id="rId12341" ref="B12442"/>
    <hyperlink r:id="rId12342" ref="B12443"/>
    <hyperlink r:id="rId12343" ref="B12444"/>
    <hyperlink r:id="rId12344" ref="B12445"/>
    <hyperlink r:id="rId12345" ref="B12446"/>
    <hyperlink r:id="rId12346" ref="B12447"/>
    <hyperlink r:id="rId12347" ref="B12448"/>
    <hyperlink r:id="rId12348" ref="B12449"/>
    <hyperlink r:id="rId12349" ref="B12450"/>
    <hyperlink r:id="rId12350" ref="B12451"/>
    <hyperlink r:id="rId12351" ref="B12452"/>
    <hyperlink r:id="rId12352" ref="B12453"/>
    <hyperlink r:id="rId12353" ref="B12454"/>
    <hyperlink r:id="rId12354" ref="B12455"/>
    <hyperlink r:id="rId12355" ref="B12456"/>
    <hyperlink r:id="rId12356" ref="B12457"/>
    <hyperlink r:id="rId12357" ref="B12458"/>
    <hyperlink r:id="rId12358" ref="B12459"/>
    <hyperlink r:id="rId12359" ref="B12460"/>
    <hyperlink r:id="rId12360" ref="B12461"/>
    <hyperlink r:id="rId12361" ref="B12462"/>
    <hyperlink r:id="rId12362" ref="B12463"/>
    <hyperlink r:id="rId12363" ref="B12464"/>
    <hyperlink r:id="rId12364" ref="B12465"/>
    <hyperlink r:id="rId12365" ref="B12466"/>
    <hyperlink r:id="rId12366" ref="B12467"/>
    <hyperlink r:id="rId12367" ref="B12468"/>
    <hyperlink r:id="rId12368" ref="B12469"/>
    <hyperlink r:id="rId12369" ref="B12470"/>
    <hyperlink r:id="rId12370" ref="B12471"/>
    <hyperlink r:id="rId12371" ref="B12472"/>
    <hyperlink r:id="rId12372" ref="B12473"/>
    <hyperlink r:id="rId12373" ref="B12474"/>
    <hyperlink r:id="rId12374" ref="B12475"/>
    <hyperlink r:id="rId12375" ref="B12476"/>
    <hyperlink r:id="rId12376" ref="B12477"/>
    <hyperlink r:id="rId12377" ref="B12478"/>
    <hyperlink r:id="rId12378" ref="B12479"/>
    <hyperlink r:id="rId12379" ref="B12480"/>
    <hyperlink r:id="rId12380" ref="B12481"/>
    <hyperlink r:id="rId12381" ref="B12482"/>
    <hyperlink r:id="rId12382" ref="B12483"/>
    <hyperlink r:id="rId12383" ref="B12484"/>
    <hyperlink r:id="rId12384" ref="B12485"/>
    <hyperlink r:id="rId12385" ref="B12486"/>
    <hyperlink r:id="rId12386" ref="B12487"/>
    <hyperlink r:id="rId12387" ref="B12488"/>
    <hyperlink r:id="rId12388" ref="B12489"/>
    <hyperlink r:id="rId12389" ref="B12490"/>
    <hyperlink r:id="rId12390" ref="B12491"/>
    <hyperlink r:id="rId12391" ref="B12492"/>
    <hyperlink r:id="rId12392" ref="B12493"/>
    <hyperlink r:id="rId12393" ref="B12494"/>
    <hyperlink r:id="rId12394" ref="B12495"/>
    <hyperlink r:id="rId12395" ref="B12496"/>
    <hyperlink r:id="rId12396" ref="B12497"/>
    <hyperlink r:id="rId12397" ref="B12498"/>
    <hyperlink r:id="rId12398" ref="B12499"/>
    <hyperlink r:id="rId12399" ref="B12500"/>
    <hyperlink r:id="rId12400" ref="B12501"/>
    <hyperlink r:id="rId12401" ref="B12502"/>
    <hyperlink r:id="rId12402" ref="B12503"/>
    <hyperlink r:id="rId12403" ref="B12504"/>
    <hyperlink r:id="rId12404" ref="B12505"/>
    <hyperlink r:id="rId12405" ref="B12506"/>
    <hyperlink r:id="rId12406" ref="B12507"/>
    <hyperlink r:id="rId12407" ref="B12508"/>
    <hyperlink r:id="rId12408" ref="B12509"/>
    <hyperlink r:id="rId12409" ref="B12510"/>
    <hyperlink r:id="rId12410" ref="B12511"/>
    <hyperlink r:id="rId12411" ref="B12512"/>
    <hyperlink r:id="rId12412" ref="B12513"/>
    <hyperlink r:id="rId12413" ref="B12514"/>
    <hyperlink r:id="rId12414" ref="B12515"/>
    <hyperlink r:id="rId12415" ref="B12516"/>
    <hyperlink r:id="rId12416" ref="B12517"/>
    <hyperlink r:id="rId12417" ref="B12518"/>
    <hyperlink r:id="rId12418" ref="B12519"/>
    <hyperlink r:id="rId12419" ref="B12520"/>
    <hyperlink r:id="rId12420" ref="B12521"/>
    <hyperlink r:id="rId12421" ref="B12522"/>
    <hyperlink r:id="rId12422" ref="B12523"/>
    <hyperlink r:id="rId12423" ref="B12524"/>
    <hyperlink r:id="rId12424" ref="B12525"/>
    <hyperlink r:id="rId12425" ref="B12526"/>
    <hyperlink r:id="rId12426" ref="B12527"/>
    <hyperlink r:id="rId12427" ref="B12528"/>
    <hyperlink r:id="rId12428" ref="B12529"/>
    <hyperlink r:id="rId12429" ref="B12530"/>
    <hyperlink r:id="rId12430" ref="B12531"/>
    <hyperlink r:id="rId12431" ref="B12532"/>
    <hyperlink r:id="rId12432" ref="B12533"/>
    <hyperlink r:id="rId12433" ref="B12534"/>
    <hyperlink r:id="rId12434" ref="B12535"/>
    <hyperlink r:id="rId12435" ref="B12536"/>
    <hyperlink r:id="rId12436" ref="B12537"/>
    <hyperlink r:id="rId12437" ref="B12538"/>
    <hyperlink r:id="rId12438" ref="B12539"/>
    <hyperlink r:id="rId12439" ref="B12540"/>
    <hyperlink r:id="rId12440" ref="B12541"/>
    <hyperlink r:id="rId12441" ref="B12542"/>
    <hyperlink r:id="rId12442" ref="B12543"/>
    <hyperlink r:id="rId12443" ref="B12544"/>
    <hyperlink r:id="rId12444" ref="B12545"/>
    <hyperlink r:id="rId12445" ref="B12546"/>
    <hyperlink r:id="rId12446" ref="B12547"/>
    <hyperlink r:id="rId12447" ref="B12548"/>
    <hyperlink r:id="rId12448" ref="B12549"/>
    <hyperlink r:id="rId12449" ref="B12550"/>
    <hyperlink r:id="rId12450" ref="B12551"/>
    <hyperlink r:id="rId12451" ref="B12552"/>
    <hyperlink r:id="rId12452" ref="B12553"/>
    <hyperlink r:id="rId12453" ref="B12554"/>
    <hyperlink r:id="rId12454" ref="B12555"/>
    <hyperlink r:id="rId12455" ref="B12556"/>
    <hyperlink r:id="rId12456" ref="B12557"/>
    <hyperlink r:id="rId12457" ref="B12558"/>
    <hyperlink r:id="rId12458" ref="B12559"/>
    <hyperlink r:id="rId12459" ref="B12560"/>
    <hyperlink r:id="rId12460" ref="B12561"/>
    <hyperlink r:id="rId12461" ref="B12562"/>
    <hyperlink r:id="rId12462" ref="B12563"/>
    <hyperlink r:id="rId12463" ref="B12564"/>
    <hyperlink r:id="rId12464" ref="B12565"/>
    <hyperlink r:id="rId12465" ref="B12566"/>
    <hyperlink r:id="rId12466" ref="B12567"/>
    <hyperlink r:id="rId12467" ref="B12568"/>
    <hyperlink r:id="rId12468" ref="B12569"/>
    <hyperlink r:id="rId12469" ref="B12570"/>
    <hyperlink r:id="rId12470" ref="B12571"/>
    <hyperlink r:id="rId12471" ref="B12572"/>
    <hyperlink r:id="rId12472" ref="B12573"/>
    <hyperlink r:id="rId12473" ref="B12574"/>
    <hyperlink r:id="rId12474" ref="B12575"/>
    <hyperlink r:id="rId12475" ref="B12576"/>
    <hyperlink r:id="rId12476" ref="B12577"/>
    <hyperlink r:id="rId12477" ref="B12578"/>
    <hyperlink r:id="rId12478" ref="B12579"/>
    <hyperlink r:id="rId12479" ref="B12580"/>
    <hyperlink r:id="rId12480" ref="B12581"/>
    <hyperlink r:id="rId12481" ref="B12582"/>
    <hyperlink r:id="rId12482" ref="B12583"/>
    <hyperlink r:id="rId12483" ref="B12584"/>
    <hyperlink r:id="rId12484" ref="B12585"/>
    <hyperlink r:id="rId12485" ref="B12586"/>
    <hyperlink r:id="rId12486" ref="B12587"/>
    <hyperlink r:id="rId12487" ref="B12588"/>
    <hyperlink r:id="rId12488" ref="B12589"/>
    <hyperlink r:id="rId12489" ref="B12590"/>
    <hyperlink r:id="rId12490" ref="B12591"/>
    <hyperlink r:id="rId12491" ref="B12592"/>
    <hyperlink r:id="rId12492" ref="B12593"/>
    <hyperlink r:id="rId12493" ref="B12594"/>
    <hyperlink r:id="rId12494" ref="B12595"/>
    <hyperlink r:id="rId12495" ref="B12596"/>
    <hyperlink r:id="rId12496" ref="B12597"/>
    <hyperlink r:id="rId12497" ref="B12598"/>
    <hyperlink r:id="rId12498" ref="B12599"/>
    <hyperlink r:id="rId12499" ref="B12600"/>
    <hyperlink r:id="rId12500" ref="B12601"/>
    <hyperlink r:id="rId12501" ref="B12602"/>
    <hyperlink r:id="rId12502" ref="B12603"/>
    <hyperlink r:id="rId12503" ref="B12604"/>
    <hyperlink r:id="rId12504" ref="B12605"/>
    <hyperlink r:id="rId12505" ref="B12606"/>
    <hyperlink r:id="rId12506" ref="B12607"/>
    <hyperlink r:id="rId12507" ref="B12608"/>
    <hyperlink r:id="rId12508" ref="B12609"/>
    <hyperlink r:id="rId12509" ref="B12610"/>
    <hyperlink r:id="rId12510" ref="B12611"/>
    <hyperlink r:id="rId12511" ref="B12612"/>
    <hyperlink r:id="rId12512" ref="B12613"/>
    <hyperlink r:id="rId12513" ref="B12614"/>
    <hyperlink r:id="rId12514" ref="B12615"/>
    <hyperlink r:id="rId12515" ref="B12616"/>
    <hyperlink r:id="rId12516" ref="B12617"/>
    <hyperlink r:id="rId12517" ref="B12618"/>
    <hyperlink r:id="rId12518" ref="B12619"/>
    <hyperlink r:id="rId12519" ref="B12620"/>
    <hyperlink r:id="rId12520" ref="B12621"/>
    <hyperlink r:id="rId12521" ref="B12622"/>
    <hyperlink r:id="rId12522" ref="B12623"/>
    <hyperlink r:id="rId12523" ref="B12624"/>
    <hyperlink r:id="rId12524" ref="B12625"/>
    <hyperlink r:id="rId12525" ref="B12626"/>
    <hyperlink r:id="rId12526" ref="B12627"/>
    <hyperlink r:id="rId12527" ref="B12628"/>
    <hyperlink r:id="rId12528" ref="B12629"/>
    <hyperlink r:id="rId12529" ref="B12630"/>
    <hyperlink r:id="rId12530" ref="B12631"/>
    <hyperlink r:id="rId12531" ref="B12632"/>
    <hyperlink r:id="rId12532" ref="B12633"/>
    <hyperlink r:id="rId12533" ref="B12634"/>
    <hyperlink r:id="rId12534" ref="B12635"/>
    <hyperlink r:id="rId12535" ref="B12636"/>
    <hyperlink r:id="rId12536" ref="B12637"/>
    <hyperlink r:id="rId12537" ref="B12638"/>
    <hyperlink r:id="rId12538" ref="B12639"/>
    <hyperlink r:id="rId12539" ref="B12640"/>
    <hyperlink r:id="rId12540" ref="B12641"/>
    <hyperlink r:id="rId12541" ref="B12642"/>
    <hyperlink r:id="rId12542" ref="B12643"/>
    <hyperlink r:id="rId12543" ref="B12644"/>
    <hyperlink r:id="rId12544" ref="B12645"/>
    <hyperlink r:id="rId12545" ref="B12646"/>
    <hyperlink r:id="rId12546" ref="B12647"/>
    <hyperlink r:id="rId12547" ref="B12648"/>
    <hyperlink r:id="rId12548" ref="B12649"/>
    <hyperlink r:id="rId12549" ref="B12650"/>
    <hyperlink r:id="rId12550" ref="B12651"/>
    <hyperlink r:id="rId12551" ref="B12652"/>
    <hyperlink r:id="rId12552" ref="B12653"/>
    <hyperlink r:id="rId12553" ref="B12654"/>
    <hyperlink r:id="rId12554" ref="B12655"/>
    <hyperlink r:id="rId12555" ref="B12656"/>
    <hyperlink r:id="rId12556" ref="B12657"/>
    <hyperlink r:id="rId12557" ref="B12658"/>
    <hyperlink r:id="rId12558" ref="B12659"/>
    <hyperlink r:id="rId12559" ref="B12660"/>
    <hyperlink r:id="rId12560" ref="B12661"/>
    <hyperlink r:id="rId12561" ref="B12662"/>
    <hyperlink r:id="rId12562" ref="B12663"/>
    <hyperlink r:id="rId12563" ref="B12664"/>
    <hyperlink r:id="rId12564" ref="B12665"/>
    <hyperlink r:id="rId12565" ref="B12666"/>
    <hyperlink r:id="rId12566" ref="B12667"/>
    <hyperlink r:id="rId12567" ref="B12668"/>
    <hyperlink r:id="rId12568" ref="B12669"/>
    <hyperlink r:id="rId12569" ref="B12670"/>
    <hyperlink r:id="rId12570" ref="B12671"/>
    <hyperlink r:id="rId12571" ref="B12672"/>
    <hyperlink r:id="rId12572" ref="B12673"/>
    <hyperlink r:id="rId12573" ref="B12674"/>
    <hyperlink r:id="rId12574" ref="B12675"/>
    <hyperlink r:id="rId12575" ref="B12676"/>
    <hyperlink r:id="rId12576" ref="B12677"/>
    <hyperlink r:id="rId12577" ref="B12678"/>
    <hyperlink r:id="rId12578" ref="B12679"/>
    <hyperlink r:id="rId12579" ref="B12680"/>
    <hyperlink r:id="rId12580" ref="B12681"/>
    <hyperlink r:id="rId12581" ref="B12682"/>
    <hyperlink r:id="rId12582" ref="B12683"/>
    <hyperlink r:id="rId12583" ref="B12684"/>
    <hyperlink r:id="rId12584" ref="B12685"/>
    <hyperlink r:id="rId12585" ref="B12686"/>
    <hyperlink r:id="rId12586" ref="B12687"/>
    <hyperlink r:id="rId12587" ref="B12688"/>
    <hyperlink r:id="rId12588" ref="B12689"/>
    <hyperlink r:id="rId12589" ref="B12690"/>
    <hyperlink r:id="rId12590" ref="B12691"/>
    <hyperlink r:id="rId12591" ref="B12692"/>
    <hyperlink r:id="rId12592" ref="B12693"/>
    <hyperlink r:id="rId12593" ref="B12694"/>
    <hyperlink r:id="rId12594" ref="B12695"/>
    <hyperlink r:id="rId12595" ref="B12696"/>
    <hyperlink r:id="rId12596" ref="B12697"/>
    <hyperlink r:id="rId12597" ref="B12698"/>
    <hyperlink r:id="rId12598" ref="B12699"/>
    <hyperlink r:id="rId12599" ref="B12700"/>
    <hyperlink r:id="rId12600" ref="B12701"/>
    <hyperlink r:id="rId12601" ref="B12702"/>
    <hyperlink r:id="rId12602" ref="B12703"/>
    <hyperlink r:id="rId12603" ref="B12704"/>
    <hyperlink r:id="rId12604" ref="B12705"/>
    <hyperlink r:id="rId12605" ref="B12706"/>
    <hyperlink r:id="rId12606" ref="B12707"/>
    <hyperlink r:id="rId12607" ref="B12708"/>
    <hyperlink r:id="rId12608" ref="B12709"/>
    <hyperlink r:id="rId12609" ref="B12710"/>
    <hyperlink r:id="rId12610" ref="B12711"/>
    <hyperlink r:id="rId12611" ref="B12712"/>
    <hyperlink r:id="rId12612" ref="B12713"/>
    <hyperlink r:id="rId12613" ref="B12714"/>
    <hyperlink r:id="rId12614" ref="B12715"/>
    <hyperlink r:id="rId12615" ref="B12716"/>
    <hyperlink r:id="rId12616" ref="B12717"/>
    <hyperlink r:id="rId12617" ref="B12718"/>
    <hyperlink r:id="rId12618" ref="B12719"/>
    <hyperlink r:id="rId12619" ref="B12720"/>
    <hyperlink r:id="rId12620" ref="B12721"/>
    <hyperlink r:id="rId12621" ref="B12722"/>
    <hyperlink r:id="rId12622" ref="B12723"/>
    <hyperlink r:id="rId12623" ref="B12724"/>
    <hyperlink r:id="rId12624" ref="B12725"/>
    <hyperlink r:id="rId12625" ref="B12726"/>
    <hyperlink r:id="rId12626" ref="B12727"/>
    <hyperlink r:id="rId12627" ref="B12728"/>
    <hyperlink r:id="rId12628" ref="B12729"/>
    <hyperlink r:id="rId12629" ref="B12730"/>
    <hyperlink r:id="rId12630" ref="B12731"/>
    <hyperlink r:id="rId12631" ref="B12732"/>
    <hyperlink r:id="rId12632" ref="B12733"/>
    <hyperlink r:id="rId12633" ref="B12734"/>
    <hyperlink r:id="rId12634" ref="B12735"/>
    <hyperlink r:id="rId12635" ref="B12736"/>
    <hyperlink r:id="rId12636" ref="B12737"/>
    <hyperlink r:id="rId12637" ref="B12738"/>
    <hyperlink r:id="rId12638" ref="B12739"/>
    <hyperlink r:id="rId12639" ref="B12740"/>
    <hyperlink r:id="rId12640" ref="B12741"/>
    <hyperlink r:id="rId12641" ref="B12742"/>
    <hyperlink r:id="rId12642" ref="B12743"/>
    <hyperlink r:id="rId12643" ref="B12744"/>
    <hyperlink r:id="rId12644" ref="B12745"/>
    <hyperlink r:id="rId12645" ref="B12746"/>
    <hyperlink r:id="rId12646" ref="B12747"/>
    <hyperlink r:id="rId12647" ref="B12748"/>
    <hyperlink r:id="rId12648" ref="B12749"/>
    <hyperlink r:id="rId12649" ref="B12750"/>
    <hyperlink r:id="rId12650" ref="B12751"/>
    <hyperlink r:id="rId12651" ref="B12752"/>
    <hyperlink r:id="rId12652" ref="B12753"/>
    <hyperlink r:id="rId12653" ref="B12754"/>
    <hyperlink r:id="rId12654" ref="B12755"/>
    <hyperlink r:id="rId12655" ref="B12756"/>
    <hyperlink r:id="rId12656" ref="B12757"/>
    <hyperlink r:id="rId12657" ref="B12758"/>
    <hyperlink r:id="rId12658" ref="B12759"/>
    <hyperlink r:id="rId12659" ref="B12760"/>
    <hyperlink r:id="rId12660" ref="B12761"/>
    <hyperlink r:id="rId12661" ref="B12762"/>
    <hyperlink r:id="rId12662" ref="B12763"/>
    <hyperlink r:id="rId12663" ref="B12764"/>
    <hyperlink r:id="rId12664" ref="B12765"/>
    <hyperlink r:id="rId12665" ref="B12766"/>
    <hyperlink r:id="rId12666" ref="B12767"/>
    <hyperlink r:id="rId12667" ref="B12768"/>
    <hyperlink r:id="rId12668" ref="B12769"/>
    <hyperlink r:id="rId12669" ref="B12770"/>
    <hyperlink r:id="rId12670" ref="B12771"/>
    <hyperlink r:id="rId12671" ref="B12772"/>
    <hyperlink r:id="rId12672" ref="B12773"/>
    <hyperlink r:id="rId12673" ref="B12774"/>
    <hyperlink r:id="rId12674" ref="B12775"/>
    <hyperlink r:id="rId12675" ref="B12776"/>
    <hyperlink r:id="rId12676" ref="B12777"/>
    <hyperlink r:id="rId12677" ref="B12778"/>
    <hyperlink r:id="rId12678" ref="B12779"/>
    <hyperlink r:id="rId12679" ref="B12780"/>
    <hyperlink r:id="rId12680" ref="B12781"/>
    <hyperlink r:id="rId12681" ref="B12782"/>
    <hyperlink r:id="rId12682" ref="B12783"/>
    <hyperlink r:id="rId12683" ref="B12784"/>
    <hyperlink r:id="rId12684" ref="B12785"/>
    <hyperlink r:id="rId12685" ref="B12786"/>
    <hyperlink r:id="rId12686" ref="B12787"/>
    <hyperlink r:id="rId12687" ref="B12788"/>
    <hyperlink r:id="rId12688" ref="B12789"/>
    <hyperlink r:id="rId12689" ref="B12790"/>
    <hyperlink r:id="rId12690" ref="B12791"/>
    <hyperlink r:id="rId12691" ref="B12792"/>
    <hyperlink r:id="rId12692" ref="B12793"/>
    <hyperlink r:id="rId12693" ref="B12794"/>
    <hyperlink r:id="rId12694" ref="B12795"/>
    <hyperlink r:id="rId12695" ref="B12796"/>
    <hyperlink r:id="rId12696" ref="B12797"/>
    <hyperlink r:id="rId12697" ref="B12798"/>
    <hyperlink r:id="rId12698" ref="B12799"/>
    <hyperlink r:id="rId12699" ref="B12800"/>
    <hyperlink r:id="rId12700" ref="B12801"/>
    <hyperlink r:id="rId12701" ref="B12802"/>
    <hyperlink r:id="rId12702" ref="B12803"/>
    <hyperlink r:id="rId12703" ref="B12804"/>
    <hyperlink r:id="rId12704" ref="B12805"/>
    <hyperlink r:id="rId12705" ref="B12806"/>
    <hyperlink r:id="rId12706" ref="B12807"/>
    <hyperlink r:id="rId12707" ref="B12808"/>
    <hyperlink r:id="rId12708" ref="B12809"/>
    <hyperlink r:id="rId12709" ref="B12810"/>
    <hyperlink r:id="rId12710" ref="B12811"/>
    <hyperlink r:id="rId12711" ref="B12812"/>
    <hyperlink r:id="rId12712" ref="B12813"/>
    <hyperlink r:id="rId12713" ref="B12814"/>
    <hyperlink r:id="rId12714" ref="B12815"/>
    <hyperlink r:id="rId12715" ref="B12816"/>
    <hyperlink r:id="rId12716" ref="B12817"/>
    <hyperlink r:id="rId12717" ref="B12818"/>
    <hyperlink r:id="rId12718" ref="B12819"/>
    <hyperlink r:id="rId12719" ref="B12820"/>
    <hyperlink r:id="rId12720" ref="B12821"/>
    <hyperlink r:id="rId12721" ref="B12822"/>
    <hyperlink r:id="rId12722" ref="B12823"/>
    <hyperlink r:id="rId12723" ref="B12824"/>
    <hyperlink r:id="rId12724" ref="B12825"/>
    <hyperlink r:id="rId12725" ref="B12826"/>
    <hyperlink r:id="rId12726" ref="B12827"/>
    <hyperlink r:id="rId12727" ref="B12828"/>
    <hyperlink r:id="rId12728" ref="B12829"/>
    <hyperlink r:id="rId12729" ref="B12830"/>
    <hyperlink r:id="rId12730" ref="B12831"/>
    <hyperlink r:id="rId12731" ref="B12832"/>
    <hyperlink r:id="rId12732" ref="B12833"/>
    <hyperlink r:id="rId12733" ref="B12834"/>
    <hyperlink r:id="rId12734" ref="B12835"/>
    <hyperlink r:id="rId12735" ref="B12836"/>
    <hyperlink r:id="rId12736" ref="B12837"/>
    <hyperlink r:id="rId12737" ref="B12838"/>
    <hyperlink r:id="rId12738" ref="B12839"/>
    <hyperlink r:id="rId12739" ref="B12840"/>
    <hyperlink r:id="rId12740" ref="B12841"/>
    <hyperlink r:id="rId12741" ref="B12842"/>
    <hyperlink r:id="rId12742" ref="B12843"/>
    <hyperlink r:id="rId12743" ref="B12844"/>
    <hyperlink r:id="rId12744" ref="B12845"/>
    <hyperlink r:id="rId12745" ref="B12846"/>
    <hyperlink r:id="rId12746" ref="B12847"/>
    <hyperlink r:id="rId12747" ref="B12848"/>
    <hyperlink r:id="rId12748" ref="B12849"/>
    <hyperlink r:id="rId12749" ref="B12850"/>
    <hyperlink r:id="rId12750" ref="B12851"/>
    <hyperlink r:id="rId12751" ref="B12852"/>
    <hyperlink r:id="rId12752" ref="B12853"/>
    <hyperlink r:id="rId12753" ref="B12854"/>
    <hyperlink r:id="rId12754" ref="B12855"/>
    <hyperlink r:id="rId12755" ref="B12856"/>
    <hyperlink r:id="rId12756" ref="B12857"/>
    <hyperlink r:id="rId12757" ref="B12858"/>
    <hyperlink r:id="rId12758" ref="B12859"/>
    <hyperlink r:id="rId12759" ref="B12860"/>
    <hyperlink r:id="rId12760" ref="B12861"/>
    <hyperlink r:id="rId12761" ref="B12862"/>
    <hyperlink r:id="rId12762" ref="B12863"/>
    <hyperlink r:id="rId12763" ref="B12864"/>
    <hyperlink r:id="rId12764" ref="B12865"/>
    <hyperlink r:id="rId12765" ref="B12866"/>
    <hyperlink r:id="rId12766" ref="B12867"/>
    <hyperlink r:id="rId12767" ref="B12868"/>
    <hyperlink r:id="rId12768" ref="B12869"/>
    <hyperlink r:id="rId12769" ref="B12870"/>
    <hyperlink r:id="rId12770" ref="B12871"/>
    <hyperlink r:id="rId12771" ref="B12872"/>
    <hyperlink r:id="rId12772" ref="B12873"/>
    <hyperlink r:id="rId12773" ref="B12874"/>
    <hyperlink r:id="rId12774" ref="B12875"/>
    <hyperlink r:id="rId12775" ref="B12876"/>
    <hyperlink r:id="rId12776" ref="B12877"/>
    <hyperlink r:id="rId12777" ref="B12878"/>
    <hyperlink r:id="rId12778" ref="B12879"/>
    <hyperlink r:id="rId12779" ref="B12880"/>
    <hyperlink r:id="rId12780" ref="B12881"/>
    <hyperlink r:id="rId12781" ref="B12882"/>
    <hyperlink r:id="rId12782" ref="B12883"/>
    <hyperlink r:id="rId12783" ref="B12884"/>
    <hyperlink r:id="rId12784" ref="B12885"/>
    <hyperlink r:id="rId12785" ref="B12886"/>
    <hyperlink r:id="rId12786" ref="B12887"/>
    <hyperlink r:id="rId12787" ref="B12888"/>
    <hyperlink r:id="rId12788" ref="B12889"/>
    <hyperlink r:id="rId12789" ref="B12890"/>
    <hyperlink r:id="rId12790" ref="B12891"/>
    <hyperlink r:id="rId12791" ref="B12892"/>
    <hyperlink r:id="rId12792" ref="B12893"/>
    <hyperlink r:id="rId12793" ref="B12894"/>
    <hyperlink r:id="rId12794" ref="B12895"/>
    <hyperlink r:id="rId12795" ref="B12896"/>
    <hyperlink r:id="rId12796" ref="B12897"/>
    <hyperlink r:id="rId12797" ref="B12898"/>
    <hyperlink r:id="rId12798" ref="B12899"/>
    <hyperlink r:id="rId12799" ref="B12900"/>
    <hyperlink r:id="rId12800" ref="B12901"/>
    <hyperlink r:id="rId12801" ref="B12902"/>
    <hyperlink r:id="rId12802" ref="B12903"/>
    <hyperlink r:id="rId12803" ref="B12904"/>
    <hyperlink r:id="rId12804" ref="B12905"/>
    <hyperlink r:id="rId12805" ref="B12906"/>
    <hyperlink r:id="rId12806" ref="B12907"/>
    <hyperlink r:id="rId12807" ref="B12908"/>
    <hyperlink r:id="rId12808" ref="B12909"/>
    <hyperlink r:id="rId12809" ref="B12910"/>
    <hyperlink r:id="rId12810" ref="B12911"/>
    <hyperlink r:id="rId12811" ref="B12912"/>
    <hyperlink r:id="rId12812" ref="B12913"/>
    <hyperlink r:id="rId12813" ref="B12914"/>
    <hyperlink r:id="rId12814" ref="B12915"/>
    <hyperlink r:id="rId12815" ref="B12916"/>
    <hyperlink r:id="rId12816" ref="B12917"/>
    <hyperlink r:id="rId12817" ref="B12918"/>
    <hyperlink r:id="rId12818" ref="B12919"/>
    <hyperlink r:id="rId12819" ref="B12920"/>
    <hyperlink r:id="rId12820" ref="B12921"/>
    <hyperlink r:id="rId12821" ref="B12922"/>
    <hyperlink r:id="rId12822" ref="B12923"/>
    <hyperlink r:id="rId12823" ref="B12924"/>
    <hyperlink r:id="rId12824" ref="B12925"/>
    <hyperlink r:id="rId12825" ref="B12926"/>
    <hyperlink r:id="rId12826" ref="B12927"/>
    <hyperlink r:id="rId12827" ref="B12928"/>
    <hyperlink r:id="rId12828" ref="B12929"/>
    <hyperlink r:id="rId12829" ref="B12930"/>
    <hyperlink r:id="rId12830" ref="B12931"/>
    <hyperlink r:id="rId12831" ref="B12932"/>
    <hyperlink r:id="rId12832" ref="B12933"/>
    <hyperlink r:id="rId12833" ref="B12934"/>
    <hyperlink r:id="rId12834" ref="B12935"/>
    <hyperlink r:id="rId12835" ref="B12936"/>
    <hyperlink r:id="rId12836" ref="B12937"/>
    <hyperlink r:id="rId12837" ref="B12938"/>
    <hyperlink r:id="rId12838" ref="B12939"/>
    <hyperlink r:id="rId12839" ref="B12940"/>
    <hyperlink r:id="rId12840" ref="B12941"/>
    <hyperlink r:id="rId12841" ref="B12942"/>
    <hyperlink r:id="rId12842" ref="B12943"/>
    <hyperlink r:id="rId12843" ref="B12944"/>
    <hyperlink r:id="rId12844" ref="B12945"/>
    <hyperlink r:id="rId12845" ref="B12946"/>
    <hyperlink r:id="rId12846" ref="B12947"/>
    <hyperlink r:id="rId12847" ref="B12948"/>
    <hyperlink r:id="rId12848" ref="B12949"/>
    <hyperlink r:id="rId12849" ref="B12950"/>
    <hyperlink r:id="rId12850" ref="B12951"/>
    <hyperlink r:id="rId12851" ref="B12952"/>
    <hyperlink r:id="rId12852" ref="B12953"/>
    <hyperlink r:id="rId12853" ref="B12954"/>
    <hyperlink r:id="rId12854" ref="B12955"/>
    <hyperlink r:id="rId12855" ref="B12956"/>
    <hyperlink r:id="rId12856" ref="B12957"/>
    <hyperlink r:id="rId12857" ref="B12958"/>
    <hyperlink r:id="rId12858" ref="B12959"/>
    <hyperlink r:id="rId12859" ref="B12960"/>
    <hyperlink r:id="rId12860" ref="B12961"/>
    <hyperlink r:id="rId12861" ref="B12962"/>
    <hyperlink r:id="rId12862" ref="B12963"/>
    <hyperlink r:id="rId12863" ref="B12964"/>
    <hyperlink r:id="rId12864" ref="B12965"/>
    <hyperlink r:id="rId12865" ref="B12966"/>
    <hyperlink r:id="rId12866" ref="B12967"/>
    <hyperlink r:id="rId12867" ref="B12968"/>
    <hyperlink r:id="rId12868" ref="B12969"/>
    <hyperlink r:id="rId12869" ref="B12970"/>
    <hyperlink r:id="rId12870" ref="B12971"/>
    <hyperlink r:id="rId12871" ref="B12972"/>
    <hyperlink r:id="rId12872" ref="B12973"/>
    <hyperlink r:id="rId12873" ref="B12974"/>
    <hyperlink r:id="rId12874" ref="B12975"/>
    <hyperlink r:id="rId12875" ref="B12976"/>
    <hyperlink r:id="rId12876" ref="B12977"/>
    <hyperlink r:id="rId12877" ref="B12978"/>
    <hyperlink r:id="rId12878" ref="B12979"/>
    <hyperlink r:id="rId12879" ref="B12980"/>
    <hyperlink r:id="rId12880" ref="B12981"/>
    <hyperlink r:id="rId12881" ref="B12982"/>
    <hyperlink r:id="rId12882" ref="B12983"/>
    <hyperlink r:id="rId12883" ref="B12984"/>
    <hyperlink r:id="rId12884" ref="B12985"/>
    <hyperlink r:id="rId12885" ref="B12986"/>
    <hyperlink r:id="rId12886" ref="B12987"/>
    <hyperlink r:id="rId12887" ref="B12988"/>
    <hyperlink r:id="rId12888" ref="B12989"/>
    <hyperlink r:id="rId12889" ref="B12990"/>
    <hyperlink r:id="rId12890" ref="B12991"/>
    <hyperlink r:id="rId12891" ref="B12992"/>
    <hyperlink r:id="rId12892" ref="B12993"/>
    <hyperlink r:id="rId12893" ref="B12994"/>
    <hyperlink r:id="rId12894" ref="B12995"/>
    <hyperlink r:id="rId12895" ref="B12996"/>
    <hyperlink r:id="rId12896" ref="B12997"/>
    <hyperlink r:id="rId12897" ref="B12998"/>
    <hyperlink r:id="rId12898" ref="B12999"/>
    <hyperlink r:id="rId12899" ref="B13000"/>
    <hyperlink r:id="rId12900" ref="B13001"/>
    <hyperlink r:id="rId12901" ref="B13002"/>
    <hyperlink r:id="rId12902" ref="B13003"/>
    <hyperlink r:id="rId12903" ref="B13004"/>
    <hyperlink r:id="rId12904" ref="B13005"/>
    <hyperlink r:id="rId12905" ref="B13006"/>
    <hyperlink r:id="rId12906" ref="B13007"/>
    <hyperlink r:id="rId12907" ref="B13008"/>
    <hyperlink r:id="rId12908" ref="B13009"/>
    <hyperlink r:id="rId12909" ref="B13010"/>
    <hyperlink r:id="rId12910" ref="B13011"/>
    <hyperlink r:id="rId12911" ref="B13012"/>
    <hyperlink r:id="rId12912" ref="B13013"/>
    <hyperlink r:id="rId12913" ref="B13014"/>
    <hyperlink r:id="rId12914" ref="B13015"/>
    <hyperlink r:id="rId12915" ref="B13016"/>
    <hyperlink r:id="rId12916" ref="B13017"/>
    <hyperlink r:id="rId12917" ref="B13018"/>
    <hyperlink r:id="rId12918" ref="B13019"/>
    <hyperlink r:id="rId12919" ref="B13020"/>
    <hyperlink r:id="rId12920" ref="B13021"/>
    <hyperlink r:id="rId12921" ref="B13022"/>
    <hyperlink r:id="rId12922" ref="B13023"/>
    <hyperlink r:id="rId12923" ref="B13024"/>
    <hyperlink r:id="rId12924" ref="B13025"/>
    <hyperlink r:id="rId12925" ref="B13026"/>
    <hyperlink r:id="rId12926" ref="B13027"/>
    <hyperlink r:id="rId12927" ref="B13028"/>
    <hyperlink r:id="rId12928" ref="B13029"/>
    <hyperlink r:id="rId12929" ref="B13030"/>
    <hyperlink r:id="rId12930" ref="B13031"/>
    <hyperlink r:id="rId12931" ref="B13032"/>
    <hyperlink r:id="rId12932" ref="B13033"/>
    <hyperlink r:id="rId12933" ref="B13034"/>
    <hyperlink r:id="rId12934" ref="B13035"/>
    <hyperlink r:id="rId12935" ref="B13036"/>
    <hyperlink r:id="rId12936" ref="B13037"/>
    <hyperlink r:id="rId12937" ref="B13038"/>
    <hyperlink r:id="rId12938" ref="B13039"/>
    <hyperlink r:id="rId12939" ref="B13040"/>
    <hyperlink r:id="rId12940" ref="B13041"/>
    <hyperlink r:id="rId12941" ref="B13042"/>
    <hyperlink r:id="rId12942" ref="B13043"/>
    <hyperlink r:id="rId12943" ref="B13044"/>
    <hyperlink r:id="rId12944" ref="B13045"/>
    <hyperlink r:id="rId12945" ref="B13046"/>
    <hyperlink r:id="rId12946" ref="B13047"/>
    <hyperlink r:id="rId12947" ref="B13048"/>
    <hyperlink r:id="rId12948" ref="B13049"/>
    <hyperlink r:id="rId12949" ref="B13050"/>
    <hyperlink r:id="rId12950" ref="B13051"/>
    <hyperlink r:id="rId12951" ref="B13052"/>
    <hyperlink r:id="rId12952" ref="B13053"/>
    <hyperlink r:id="rId12953" ref="B13054"/>
    <hyperlink r:id="rId12954" ref="B13055"/>
    <hyperlink r:id="rId12955" ref="B13056"/>
    <hyperlink r:id="rId12956" ref="B13057"/>
    <hyperlink r:id="rId12957" ref="B13058"/>
    <hyperlink r:id="rId12958" ref="B13059"/>
    <hyperlink r:id="rId12959" ref="B13060"/>
    <hyperlink r:id="rId12960" ref="B13061"/>
    <hyperlink r:id="rId12961" ref="B13062"/>
    <hyperlink r:id="rId12962" ref="B13063"/>
    <hyperlink r:id="rId12963" ref="B13064"/>
    <hyperlink r:id="rId12964" ref="B13065"/>
    <hyperlink r:id="rId12965" ref="B13066"/>
    <hyperlink r:id="rId12966" ref="B13067"/>
    <hyperlink r:id="rId12967" ref="B13068"/>
    <hyperlink r:id="rId12968" ref="B13069"/>
    <hyperlink r:id="rId12969" ref="B13070"/>
    <hyperlink r:id="rId12970" ref="B13071"/>
    <hyperlink r:id="rId12971" ref="B13072"/>
    <hyperlink r:id="rId12972" ref="B13073"/>
    <hyperlink r:id="rId12973" ref="B13074"/>
    <hyperlink r:id="rId12974" ref="B13075"/>
    <hyperlink r:id="rId12975" ref="B13076"/>
    <hyperlink r:id="rId12976" ref="B13077"/>
    <hyperlink r:id="rId12977" ref="B13078"/>
    <hyperlink r:id="rId12978" ref="B13079"/>
    <hyperlink r:id="rId12979" ref="B13080"/>
    <hyperlink r:id="rId12980" ref="B13081"/>
    <hyperlink r:id="rId12981" ref="B13082"/>
    <hyperlink r:id="rId12982" ref="B13083"/>
    <hyperlink r:id="rId12983" ref="B13084"/>
    <hyperlink r:id="rId12984" ref="B13085"/>
    <hyperlink r:id="rId12985" ref="B13086"/>
    <hyperlink r:id="rId12986" ref="B13087"/>
    <hyperlink r:id="rId12987" ref="B13088"/>
    <hyperlink r:id="rId12988" ref="B13089"/>
    <hyperlink r:id="rId12989" ref="B13090"/>
    <hyperlink r:id="rId12990" ref="B13091"/>
    <hyperlink r:id="rId12991" ref="B13092"/>
    <hyperlink r:id="rId12992" ref="B13093"/>
    <hyperlink r:id="rId12993" ref="B13094"/>
    <hyperlink r:id="rId12994" ref="B13095"/>
    <hyperlink r:id="rId12995" ref="B13096"/>
    <hyperlink r:id="rId12996" ref="B13097"/>
    <hyperlink r:id="rId12997" ref="B13098"/>
    <hyperlink r:id="rId12998" ref="B13099"/>
    <hyperlink r:id="rId12999" ref="B13100"/>
    <hyperlink r:id="rId13000" ref="B13101"/>
    <hyperlink r:id="rId13001" ref="B13102"/>
    <hyperlink r:id="rId13002" ref="B13103"/>
    <hyperlink r:id="rId13003" ref="B13104"/>
    <hyperlink r:id="rId13004" ref="B13105"/>
    <hyperlink r:id="rId13005" ref="B13106"/>
    <hyperlink r:id="rId13006" ref="B13107"/>
    <hyperlink r:id="rId13007" ref="B13108"/>
    <hyperlink r:id="rId13008" ref="B13109"/>
    <hyperlink r:id="rId13009" ref="B13110"/>
    <hyperlink r:id="rId13010" ref="B13111"/>
    <hyperlink r:id="rId13011" ref="B13112"/>
    <hyperlink r:id="rId13012" ref="B13113"/>
    <hyperlink r:id="rId13013" ref="B13114"/>
    <hyperlink r:id="rId13014" ref="B13115"/>
    <hyperlink r:id="rId13015" ref="B13116"/>
    <hyperlink r:id="rId13016" ref="B13117"/>
    <hyperlink r:id="rId13017" ref="B13118"/>
    <hyperlink r:id="rId13018" ref="B13119"/>
    <hyperlink r:id="rId13019" ref="B13120"/>
    <hyperlink r:id="rId13020" ref="B13121"/>
    <hyperlink r:id="rId13021" ref="B13122"/>
    <hyperlink r:id="rId13022" ref="B13123"/>
    <hyperlink r:id="rId13023" ref="B13124"/>
    <hyperlink r:id="rId13024" ref="B13125"/>
    <hyperlink r:id="rId13025" ref="B13126"/>
    <hyperlink r:id="rId13026" ref="B13127"/>
    <hyperlink r:id="rId13027" ref="B13128"/>
    <hyperlink r:id="rId13028" ref="B13129"/>
    <hyperlink r:id="rId13029" ref="B13130"/>
    <hyperlink r:id="rId13030" ref="B13131"/>
    <hyperlink r:id="rId13031" ref="B13132"/>
    <hyperlink r:id="rId13032" ref="B13133"/>
    <hyperlink r:id="rId13033" ref="B13134"/>
    <hyperlink r:id="rId13034" ref="B13135"/>
    <hyperlink r:id="rId13035" ref="B13136"/>
    <hyperlink r:id="rId13036" ref="B13137"/>
    <hyperlink r:id="rId13037" ref="B13138"/>
    <hyperlink r:id="rId13038" ref="B13139"/>
    <hyperlink r:id="rId13039" ref="B13140"/>
    <hyperlink r:id="rId13040" ref="B13141"/>
    <hyperlink r:id="rId13041" ref="B13142"/>
    <hyperlink r:id="rId13042" ref="B13143"/>
    <hyperlink r:id="rId13043" ref="B13144"/>
    <hyperlink r:id="rId13044" ref="B13145"/>
    <hyperlink r:id="rId13045" ref="B13146"/>
    <hyperlink r:id="rId13046" ref="B13147"/>
    <hyperlink r:id="rId13047" ref="B13148"/>
    <hyperlink r:id="rId13048" ref="B13149"/>
    <hyperlink r:id="rId13049" ref="B13150"/>
    <hyperlink r:id="rId13050" ref="B13151"/>
    <hyperlink r:id="rId13051" ref="B13152"/>
    <hyperlink r:id="rId13052" ref="B13153"/>
    <hyperlink r:id="rId13053" ref="B13154"/>
    <hyperlink r:id="rId13054" ref="B13155"/>
    <hyperlink r:id="rId13055" ref="B13156"/>
    <hyperlink r:id="rId13056" ref="B13157"/>
    <hyperlink r:id="rId13057" ref="B13158"/>
    <hyperlink r:id="rId13058" ref="B13159"/>
    <hyperlink r:id="rId13059" ref="B13160"/>
    <hyperlink r:id="rId13060" ref="B13161"/>
    <hyperlink r:id="rId13061" ref="B13162"/>
    <hyperlink r:id="rId13062" ref="B13163"/>
    <hyperlink r:id="rId13063" ref="B13164"/>
    <hyperlink r:id="rId13064" ref="B13165"/>
    <hyperlink r:id="rId13065" ref="B13166"/>
    <hyperlink r:id="rId13066" ref="B13167"/>
    <hyperlink r:id="rId13067" ref="B13168"/>
    <hyperlink r:id="rId13068" ref="B13169"/>
    <hyperlink r:id="rId13069" ref="B13170"/>
    <hyperlink r:id="rId13070" ref="B13171"/>
    <hyperlink r:id="rId13071" ref="B13172"/>
    <hyperlink r:id="rId13072" ref="B13173"/>
    <hyperlink r:id="rId13073" ref="B13174"/>
    <hyperlink r:id="rId13074" ref="B13175"/>
    <hyperlink r:id="rId13075" ref="B13176"/>
    <hyperlink r:id="rId13076" ref="B13177"/>
    <hyperlink r:id="rId13077" ref="B13178"/>
    <hyperlink r:id="rId13078" ref="B13179"/>
    <hyperlink r:id="rId13079" ref="B13180"/>
    <hyperlink r:id="rId13080" ref="B13181"/>
    <hyperlink r:id="rId13081" ref="B13182"/>
    <hyperlink r:id="rId13082" ref="B13183"/>
    <hyperlink r:id="rId13083" ref="B13184"/>
    <hyperlink r:id="rId13084" ref="B13185"/>
    <hyperlink r:id="rId13085" ref="B13186"/>
    <hyperlink r:id="rId13086" ref="B13187"/>
    <hyperlink r:id="rId13087" ref="B13188"/>
    <hyperlink r:id="rId13088" ref="B13189"/>
    <hyperlink r:id="rId13089" ref="B13190"/>
    <hyperlink r:id="rId13090" ref="B13191"/>
    <hyperlink r:id="rId13091" ref="B13192"/>
    <hyperlink r:id="rId13092" ref="B13193"/>
    <hyperlink r:id="rId13093" ref="B13194"/>
    <hyperlink r:id="rId13094" ref="B13195"/>
    <hyperlink r:id="rId13095" ref="B13196"/>
    <hyperlink r:id="rId13096" ref="B13197"/>
    <hyperlink r:id="rId13097" ref="B13198"/>
    <hyperlink r:id="rId13098" ref="B13199"/>
    <hyperlink r:id="rId13099" ref="B13200"/>
    <hyperlink r:id="rId13100" ref="B13201"/>
    <hyperlink r:id="rId13101" ref="B13202"/>
    <hyperlink r:id="rId13102" ref="B13203"/>
    <hyperlink r:id="rId13103" ref="B13204"/>
    <hyperlink r:id="rId13104" ref="B13205"/>
    <hyperlink r:id="rId13105" ref="B13206"/>
    <hyperlink r:id="rId13106" ref="B13207"/>
    <hyperlink r:id="rId13107" ref="B13208"/>
    <hyperlink r:id="rId13108" ref="B13209"/>
    <hyperlink r:id="rId13109" ref="B13210"/>
    <hyperlink r:id="rId13110" ref="B13211"/>
    <hyperlink r:id="rId13111" ref="B13212"/>
    <hyperlink r:id="rId13112" ref="B13213"/>
    <hyperlink r:id="rId13113" ref="B13214"/>
    <hyperlink r:id="rId13114" ref="B13215"/>
    <hyperlink r:id="rId13115" ref="B13216"/>
    <hyperlink r:id="rId13116" ref="B13217"/>
    <hyperlink r:id="rId13117" ref="B13218"/>
    <hyperlink r:id="rId13118" ref="B13219"/>
    <hyperlink r:id="rId13119" ref="B13220"/>
    <hyperlink r:id="rId13120" ref="B13561"/>
    <hyperlink r:id="rId13121" ref="B13562"/>
    <hyperlink r:id="rId13122" ref="B13563"/>
    <hyperlink r:id="rId13123" ref="B13564"/>
    <hyperlink r:id="rId13124" ref="B13565"/>
    <hyperlink r:id="rId13125" ref="B13566"/>
    <hyperlink r:id="rId13126" ref="B13567"/>
    <hyperlink r:id="rId13127" ref="B13568"/>
    <hyperlink r:id="rId13128" ref="B13569"/>
    <hyperlink r:id="rId13129" ref="B13570"/>
    <hyperlink r:id="rId13130" ref="B13571"/>
    <hyperlink r:id="rId13131" ref="B13572"/>
    <hyperlink r:id="rId13132" ref="B13573"/>
    <hyperlink r:id="rId13133" ref="B13574"/>
    <hyperlink r:id="rId13134" ref="B13575"/>
    <hyperlink r:id="rId13135" ref="B13576"/>
    <hyperlink r:id="rId13136" ref="B13577"/>
    <hyperlink r:id="rId13137" ref="B13578"/>
    <hyperlink r:id="rId13138" ref="B13579"/>
    <hyperlink r:id="rId13139" ref="B13580"/>
    <hyperlink r:id="rId13140" ref="B13581"/>
    <hyperlink r:id="rId13141" ref="B13582"/>
    <hyperlink r:id="rId13142" ref="B13583"/>
    <hyperlink r:id="rId13143" ref="B13584"/>
    <hyperlink r:id="rId13144" ref="B13585"/>
    <hyperlink r:id="rId13145" ref="B13586"/>
    <hyperlink r:id="rId13146" ref="B13587"/>
    <hyperlink r:id="rId13147" ref="B13588"/>
    <hyperlink r:id="rId13148" ref="B13589"/>
    <hyperlink r:id="rId13149" ref="B13590"/>
    <hyperlink r:id="rId13150" ref="B13591"/>
    <hyperlink r:id="rId13151" ref="B13592"/>
    <hyperlink r:id="rId13152" ref="B13593"/>
    <hyperlink r:id="rId13153" ref="B13594"/>
    <hyperlink r:id="rId13154" ref="B13595"/>
    <hyperlink r:id="rId13155" ref="B13596"/>
    <hyperlink r:id="rId13156" ref="B13597"/>
    <hyperlink r:id="rId13157" ref="B13598"/>
    <hyperlink r:id="rId13158" ref="B13599"/>
    <hyperlink r:id="rId13159" ref="B13600"/>
    <hyperlink r:id="rId13160" ref="B13601"/>
    <hyperlink r:id="rId13161" ref="B13602"/>
    <hyperlink r:id="rId13162" ref="B13603"/>
    <hyperlink r:id="rId13163" ref="B13604"/>
    <hyperlink r:id="rId13164" ref="B13605"/>
    <hyperlink r:id="rId13165" ref="B13606"/>
    <hyperlink r:id="rId13166" ref="B13607"/>
    <hyperlink r:id="rId13167" ref="B13608"/>
    <hyperlink r:id="rId13168" ref="B13609"/>
    <hyperlink r:id="rId13169" ref="B13610"/>
    <hyperlink r:id="rId13170" ref="B13611"/>
    <hyperlink r:id="rId13171" ref="B13612"/>
    <hyperlink r:id="rId13172" ref="B13613"/>
    <hyperlink r:id="rId13173" ref="B13614"/>
    <hyperlink r:id="rId13174" ref="B13615"/>
    <hyperlink r:id="rId13175" ref="B13616"/>
    <hyperlink r:id="rId13176" ref="B13617"/>
    <hyperlink r:id="rId13177" ref="B13618"/>
    <hyperlink r:id="rId13178" ref="B13619"/>
    <hyperlink r:id="rId13179" ref="B13620"/>
    <hyperlink r:id="rId13180" ref="B13621"/>
    <hyperlink r:id="rId13181" ref="B13622"/>
    <hyperlink r:id="rId13182" ref="B13623"/>
    <hyperlink r:id="rId13183" ref="B13624"/>
    <hyperlink r:id="rId13184" ref="B13662"/>
    <hyperlink r:id="rId13185" ref="B13663"/>
    <hyperlink r:id="rId13186" ref="B13664"/>
    <hyperlink r:id="rId13187" ref="B13665"/>
    <hyperlink r:id="rId13188" ref="B13666"/>
    <hyperlink r:id="rId13189" ref="B13667"/>
    <hyperlink r:id="rId13190" ref="B13668"/>
    <hyperlink r:id="rId13191" ref="B13669"/>
    <hyperlink r:id="rId13192" ref="B13670"/>
    <hyperlink r:id="rId13193" ref="B13671"/>
    <hyperlink r:id="rId13194" ref="B13672"/>
    <hyperlink r:id="rId13195" ref="B13673"/>
    <hyperlink r:id="rId13196" ref="B13674"/>
    <hyperlink r:id="rId13197" ref="B13675"/>
    <hyperlink r:id="rId13198" ref="B13676"/>
    <hyperlink r:id="rId13199" ref="B13677"/>
    <hyperlink r:id="rId13200" ref="B13678"/>
    <hyperlink r:id="rId13201" ref="B13679"/>
    <hyperlink r:id="rId13202" ref="B13680"/>
    <hyperlink r:id="rId13203" ref="B13681"/>
    <hyperlink r:id="rId13204" ref="B13682"/>
    <hyperlink r:id="rId13205" ref="B13683"/>
    <hyperlink r:id="rId13206" ref="B13684"/>
    <hyperlink r:id="rId13207" ref="B13685"/>
    <hyperlink r:id="rId13208" ref="B13686"/>
    <hyperlink r:id="rId13209" ref="B13687"/>
    <hyperlink r:id="rId13210" ref="B13688"/>
    <hyperlink r:id="rId13211" ref="B13689"/>
    <hyperlink r:id="rId13212" ref="B13690"/>
    <hyperlink r:id="rId13213" ref="B13691"/>
    <hyperlink r:id="rId13214" ref="B13692"/>
    <hyperlink r:id="rId13215" ref="B13693"/>
    <hyperlink r:id="rId13216" ref="B13694"/>
    <hyperlink r:id="rId13217" ref="B13695"/>
    <hyperlink r:id="rId13218" ref="B13696"/>
    <hyperlink r:id="rId13219" ref="B13697"/>
    <hyperlink r:id="rId13220" ref="B13698"/>
    <hyperlink r:id="rId13221" ref="B13699"/>
    <hyperlink r:id="rId13222" ref="B13700"/>
    <hyperlink r:id="rId13223" ref="B13701"/>
    <hyperlink r:id="rId13224" ref="B13702"/>
    <hyperlink r:id="rId13225" ref="B13703"/>
    <hyperlink r:id="rId13226" ref="B13704"/>
    <hyperlink r:id="rId13227" ref="B13705"/>
    <hyperlink r:id="rId13228" ref="B13706"/>
    <hyperlink r:id="rId13229" ref="B13707"/>
    <hyperlink r:id="rId13230" ref="B13708"/>
    <hyperlink r:id="rId13231" ref="B13709"/>
    <hyperlink r:id="rId13232" ref="B13710"/>
    <hyperlink r:id="rId13233" ref="B13711"/>
    <hyperlink r:id="rId13234" ref="B13712"/>
    <hyperlink r:id="rId13235" ref="B13713"/>
    <hyperlink r:id="rId13236" ref="B13714"/>
    <hyperlink r:id="rId13237" ref="B13715"/>
    <hyperlink r:id="rId13238" ref="B13716"/>
    <hyperlink r:id="rId13239" ref="B13717"/>
    <hyperlink r:id="rId13240" ref="B13718"/>
    <hyperlink r:id="rId13241" ref="B13719"/>
    <hyperlink r:id="rId13242" ref="B13720"/>
    <hyperlink r:id="rId13243" ref="B13721"/>
    <hyperlink r:id="rId13244" ref="B13722"/>
    <hyperlink r:id="rId13245" ref="B13723"/>
    <hyperlink r:id="rId13246" ref="B13724"/>
    <hyperlink r:id="rId13247" ref="B13725"/>
    <hyperlink r:id="rId13248" ref="B13726"/>
    <hyperlink r:id="rId13249" ref="B13727"/>
    <hyperlink r:id="rId13250" ref="B13728"/>
    <hyperlink r:id="rId13251" ref="B13729"/>
    <hyperlink r:id="rId13252" ref="B13730"/>
    <hyperlink r:id="rId13253" ref="B13731"/>
    <hyperlink r:id="rId13254" ref="B13732"/>
    <hyperlink r:id="rId13255" ref="B13733"/>
    <hyperlink r:id="rId13256" ref="B13734"/>
    <hyperlink r:id="rId13257" ref="B13735"/>
    <hyperlink r:id="rId13258" ref="B13736"/>
    <hyperlink r:id="rId13259" ref="B13737"/>
    <hyperlink r:id="rId13260" ref="B13738"/>
    <hyperlink r:id="rId13261" ref="B13739"/>
    <hyperlink r:id="rId13262" ref="B13740"/>
    <hyperlink r:id="rId13263" ref="B13741"/>
    <hyperlink r:id="rId13264" ref="B13742"/>
    <hyperlink r:id="rId13265" ref="B13743"/>
    <hyperlink r:id="rId13266" ref="B13744"/>
    <hyperlink r:id="rId13267" ref="B13745"/>
    <hyperlink r:id="rId13268" ref="B13746"/>
    <hyperlink r:id="rId13269" ref="B13747"/>
    <hyperlink r:id="rId13270" ref="B13748"/>
    <hyperlink r:id="rId13271" ref="B13749"/>
    <hyperlink r:id="rId13272" ref="B13750"/>
    <hyperlink r:id="rId13273" ref="B13751"/>
    <hyperlink r:id="rId13274" ref="B13752"/>
    <hyperlink r:id="rId13275" ref="B13753"/>
    <hyperlink r:id="rId13276" ref="B13754"/>
    <hyperlink r:id="rId13277" ref="B13755"/>
    <hyperlink r:id="rId13278" ref="B13756"/>
    <hyperlink r:id="rId13279" ref="B13757"/>
    <hyperlink r:id="rId13280" ref="B13758"/>
    <hyperlink r:id="rId13281" ref="B13759"/>
    <hyperlink r:id="rId13282" ref="B13760"/>
    <hyperlink r:id="rId13283" ref="B13761"/>
    <hyperlink r:id="rId13284" ref="B13762"/>
    <hyperlink r:id="rId13285" ref="B13763"/>
    <hyperlink r:id="rId13286" ref="B13764"/>
    <hyperlink r:id="rId13287" ref="B13765"/>
    <hyperlink r:id="rId13288" ref="B13766"/>
    <hyperlink r:id="rId13289" ref="B13767"/>
    <hyperlink r:id="rId13290" ref="B13768"/>
    <hyperlink r:id="rId13291" ref="B13769"/>
    <hyperlink r:id="rId13292" ref="B13770"/>
    <hyperlink r:id="rId13293" ref="B13771"/>
    <hyperlink r:id="rId13294" ref="B13772"/>
    <hyperlink r:id="rId13295" ref="B13773"/>
    <hyperlink r:id="rId13296" ref="B13774"/>
    <hyperlink r:id="rId13297" ref="B13775"/>
    <hyperlink r:id="rId13298" ref="B13776"/>
    <hyperlink r:id="rId13299" ref="B13777"/>
    <hyperlink r:id="rId13300" ref="B13778"/>
    <hyperlink r:id="rId13301" ref="B13779"/>
    <hyperlink r:id="rId13302" ref="B13780"/>
    <hyperlink r:id="rId13303" ref="B13781"/>
    <hyperlink r:id="rId13304" ref="B13782"/>
    <hyperlink r:id="rId13305" ref="B13783"/>
    <hyperlink r:id="rId13306" ref="B13784"/>
    <hyperlink r:id="rId13307" ref="B13785"/>
    <hyperlink r:id="rId13308" ref="B13786"/>
    <hyperlink r:id="rId13309" ref="B13787"/>
    <hyperlink r:id="rId13310" ref="B13788"/>
    <hyperlink r:id="rId13311" ref="B13789"/>
    <hyperlink r:id="rId13312" ref="B13790"/>
    <hyperlink r:id="rId13313" ref="B13791"/>
    <hyperlink r:id="rId13314" ref="B13792"/>
    <hyperlink r:id="rId13315" ref="B13793"/>
    <hyperlink r:id="rId13316" ref="B13794"/>
    <hyperlink r:id="rId13317" ref="B13795"/>
    <hyperlink r:id="rId13318" ref="B13796"/>
    <hyperlink r:id="rId13319" ref="B13797"/>
    <hyperlink r:id="rId13320" ref="B13798"/>
    <hyperlink r:id="rId13321" ref="B13799"/>
    <hyperlink r:id="rId13322" ref="B13800"/>
    <hyperlink r:id="rId13323" ref="B13801"/>
    <hyperlink r:id="rId13324" ref="B13802"/>
    <hyperlink r:id="rId13325" ref="B13803"/>
    <hyperlink r:id="rId13326" ref="B13804"/>
    <hyperlink r:id="rId13327" ref="B13805"/>
    <hyperlink r:id="rId13328" ref="B13806"/>
    <hyperlink r:id="rId13329" ref="B13807"/>
    <hyperlink r:id="rId13330" ref="B13808"/>
    <hyperlink r:id="rId13331" ref="B13809"/>
    <hyperlink r:id="rId13332" ref="B13810"/>
    <hyperlink r:id="rId13333" ref="B13811"/>
    <hyperlink r:id="rId13334" ref="B13812"/>
    <hyperlink r:id="rId13335" ref="B13813"/>
    <hyperlink r:id="rId13336" ref="B13814"/>
    <hyperlink r:id="rId13337" ref="B13815"/>
    <hyperlink r:id="rId13338" ref="B13816"/>
    <hyperlink r:id="rId13339" ref="B13817"/>
    <hyperlink r:id="rId13340" ref="B13818"/>
    <hyperlink r:id="rId13341" ref="B13819"/>
    <hyperlink r:id="rId13342" ref="B13820"/>
    <hyperlink r:id="rId13343" ref="B13821"/>
    <hyperlink r:id="rId13344" ref="B13822"/>
    <hyperlink r:id="rId13345" ref="B13823"/>
    <hyperlink r:id="rId13346" ref="B13824"/>
    <hyperlink r:id="rId13347" ref="B13825"/>
    <hyperlink r:id="rId13348" ref="B13826"/>
    <hyperlink r:id="rId13349" ref="B13827"/>
    <hyperlink r:id="rId13350" ref="B13828"/>
    <hyperlink r:id="rId13351" ref="B13829"/>
    <hyperlink r:id="rId13352" ref="B13830"/>
    <hyperlink r:id="rId13353" ref="B13831"/>
    <hyperlink r:id="rId13354" ref="B13832"/>
    <hyperlink r:id="rId13355" ref="B13833"/>
    <hyperlink r:id="rId13356" ref="B13834"/>
    <hyperlink r:id="rId13357" ref="B13835"/>
    <hyperlink r:id="rId13358" ref="B13836"/>
    <hyperlink r:id="rId13359" ref="B13837"/>
    <hyperlink r:id="rId13360" ref="B13838"/>
    <hyperlink r:id="rId13361" ref="B13839"/>
    <hyperlink r:id="rId13362" ref="B13840"/>
    <hyperlink r:id="rId13363" ref="B13841"/>
    <hyperlink r:id="rId13364" ref="B13842"/>
    <hyperlink r:id="rId13365" ref="B13843"/>
    <hyperlink r:id="rId13366" ref="B13844"/>
    <hyperlink r:id="rId13367" ref="B13845"/>
    <hyperlink r:id="rId13368" ref="B13846"/>
    <hyperlink r:id="rId13369" ref="B13847"/>
    <hyperlink r:id="rId13370" ref="B13848"/>
    <hyperlink r:id="rId13371" ref="B13849"/>
    <hyperlink r:id="rId13372" ref="B13850"/>
    <hyperlink r:id="rId13373" ref="B13851"/>
    <hyperlink r:id="rId13374" ref="B13852"/>
    <hyperlink r:id="rId13375" ref="B13853"/>
    <hyperlink r:id="rId13376" ref="B13854"/>
    <hyperlink r:id="rId13377" ref="B13855"/>
    <hyperlink r:id="rId13378" ref="B13856"/>
    <hyperlink r:id="rId13379" ref="B13857"/>
    <hyperlink r:id="rId13380" ref="B13858"/>
    <hyperlink r:id="rId13381" ref="B13859"/>
    <hyperlink r:id="rId13382" ref="B13860"/>
    <hyperlink r:id="rId13383" ref="B13861"/>
    <hyperlink r:id="rId13384" ref="B13862"/>
    <hyperlink r:id="rId13385" ref="B13863"/>
    <hyperlink r:id="rId13386" ref="B13864"/>
    <hyperlink r:id="rId13387" ref="B13865"/>
    <hyperlink r:id="rId13388" ref="B13866"/>
    <hyperlink r:id="rId13389" ref="B13867"/>
    <hyperlink r:id="rId13390" ref="B13868"/>
    <hyperlink r:id="rId13391" ref="B13869"/>
    <hyperlink r:id="rId13392" ref="B13870"/>
    <hyperlink r:id="rId13393" ref="B13871"/>
    <hyperlink r:id="rId13394" ref="B13872"/>
    <hyperlink r:id="rId13395" ref="B13873"/>
    <hyperlink r:id="rId13396" ref="B13874"/>
    <hyperlink r:id="rId13397" ref="B13875"/>
    <hyperlink r:id="rId13398" ref="B13876"/>
    <hyperlink r:id="rId13399" ref="B13877"/>
    <hyperlink r:id="rId13400" ref="B13878"/>
    <hyperlink r:id="rId13401" ref="B13879"/>
    <hyperlink r:id="rId13402" ref="B13880"/>
    <hyperlink r:id="rId13403" ref="B13881"/>
    <hyperlink r:id="rId13404" ref="B13882"/>
    <hyperlink r:id="rId13405" ref="B13883"/>
    <hyperlink r:id="rId13406" ref="B13884"/>
    <hyperlink r:id="rId13407" ref="B13885"/>
    <hyperlink r:id="rId13408" ref="B13886"/>
    <hyperlink r:id="rId13409" ref="B13887"/>
    <hyperlink r:id="rId13410" ref="B13888"/>
    <hyperlink r:id="rId13411" ref="B13889"/>
    <hyperlink r:id="rId13412" ref="B13890"/>
    <hyperlink r:id="rId13413" ref="B13891"/>
    <hyperlink r:id="rId13414" ref="B13892"/>
    <hyperlink r:id="rId13415" ref="B13893"/>
    <hyperlink r:id="rId13416" ref="B13894"/>
    <hyperlink r:id="rId13417" ref="B13895"/>
    <hyperlink r:id="rId13418" ref="B13896"/>
    <hyperlink r:id="rId13419" ref="B13897"/>
    <hyperlink r:id="rId13420" ref="B13898"/>
    <hyperlink r:id="rId13421" ref="B13899"/>
    <hyperlink r:id="rId13422" ref="B13900"/>
    <hyperlink r:id="rId13423" ref="B13901"/>
    <hyperlink r:id="rId13424" ref="B13902"/>
    <hyperlink r:id="rId13425" ref="B13903"/>
    <hyperlink r:id="rId13426" ref="B13904"/>
    <hyperlink r:id="rId13427" ref="B13905"/>
    <hyperlink r:id="rId13428" ref="B13906"/>
    <hyperlink r:id="rId13429" ref="B13907"/>
    <hyperlink r:id="rId13430" ref="B13908"/>
    <hyperlink r:id="rId13431" ref="B13909"/>
    <hyperlink r:id="rId13432" ref="B13910"/>
    <hyperlink r:id="rId13433" ref="B13911"/>
    <hyperlink r:id="rId13434" ref="B13912"/>
    <hyperlink r:id="rId13435" ref="B13913"/>
    <hyperlink r:id="rId13436" ref="B13914"/>
    <hyperlink r:id="rId13437" ref="B13915"/>
    <hyperlink r:id="rId13438" ref="B13916"/>
    <hyperlink r:id="rId13439" ref="B13917"/>
    <hyperlink r:id="rId13440" ref="B13918"/>
    <hyperlink r:id="rId13441" ref="B13919"/>
    <hyperlink r:id="rId13442" ref="B13920"/>
    <hyperlink r:id="rId13443" ref="B13921"/>
    <hyperlink r:id="rId13444" ref="B13922"/>
    <hyperlink r:id="rId13445" ref="B13923"/>
    <hyperlink r:id="rId13446" ref="B13924"/>
    <hyperlink r:id="rId13447" ref="B13925"/>
    <hyperlink r:id="rId13448" ref="B13926"/>
    <hyperlink r:id="rId13449" ref="B13927"/>
    <hyperlink r:id="rId13450" ref="B13928"/>
    <hyperlink r:id="rId13451" ref="B13929"/>
    <hyperlink r:id="rId13452" ref="B13930"/>
    <hyperlink r:id="rId13453" ref="B13931"/>
    <hyperlink r:id="rId13454" ref="B13932"/>
    <hyperlink r:id="rId13455" ref="B13933"/>
    <hyperlink r:id="rId13456" ref="B13934"/>
    <hyperlink r:id="rId13457" ref="B13935"/>
    <hyperlink r:id="rId13458" ref="B13936"/>
    <hyperlink r:id="rId13459" ref="B13937"/>
    <hyperlink r:id="rId13460" ref="B13938"/>
    <hyperlink r:id="rId13461" ref="B13939"/>
    <hyperlink r:id="rId13462" ref="B13940"/>
    <hyperlink r:id="rId13463" ref="B13941"/>
    <hyperlink r:id="rId13464" ref="B13942"/>
    <hyperlink r:id="rId13465" ref="B13943"/>
    <hyperlink r:id="rId13466" ref="B13944"/>
    <hyperlink r:id="rId13467" ref="B13945"/>
    <hyperlink r:id="rId13468" ref="B13946"/>
    <hyperlink r:id="rId13469" ref="B13947"/>
    <hyperlink r:id="rId13470" ref="B13948"/>
    <hyperlink r:id="rId13471" ref="B13949"/>
    <hyperlink r:id="rId13472" ref="B13950"/>
    <hyperlink r:id="rId13473" ref="B13951"/>
    <hyperlink r:id="rId13474" ref="B13952"/>
    <hyperlink r:id="rId13475" ref="B13953"/>
    <hyperlink r:id="rId13476" ref="B13954"/>
    <hyperlink r:id="rId13477" ref="B13955"/>
    <hyperlink r:id="rId13478" ref="B13956"/>
    <hyperlink r:id="rId13479" ref="B13957"/>
    <hyperlink r:id="rId13480" ref="B13958"/>
    <hyperlink r:id="rId13481" ref="B13959"/>
    <hyperlink r:id="rId13482" ref="B13960"/>
    <hyperlink r:id="rId13483" ref="B13961"/>
    <hyperlink r:id="rId13484" ref="B13962"/>
    <hyperlink r:id="rId13485" ref="B13963"/>
    <hyperlink r:id="rId13486" ref="B13964"/>
    <hyperlink r:id="rId13487" ref="B13965"/>
    <hyperlink r:id="rId13488" ref="B13966"/>
    <hyperlink r:id="rId13489" ref="B13967"/>
    <hyperlink r:id="rId13490" ref="B13968"/>
    <hyperlink r:id="rId13491" ref="B13969"/>
    <hyperlink r:id="rId13492" ref="B13970"/>
    <hyperlink r:id="rId13493" ref="B13971"/>
    <hyperlink r:id="rId13494" ref="B13972"/>
    <hyperlink r:id="rId13495" ref="B13973"/>
    <hyperlink r:id="rId13496" ref="B13974"/>
    <hyperlink r:id="rId13497" ref="B13975"/>
    <hyperlink r:id="rId13498" ref="B13976"/>
    <hyperlink r:id="rId13499" ref="B13977"/>
    <hyperlink r:id="rId13500" ref="B13978"/>
    <hyperlink r:id="rId13501" ref="B13979"/>
    <hyperlink r:id="rId13502" ref="B13980"/>
    <hyperlink r:id="rId13503" ref="B13981"/>
    <hyperlink r:id="rId13504" ref="B13982"/>
    <hyperlink r:id="rId13505" ref="B13983"/>
    <hyperlink r:id="rId13506" ref="B13984"/>
    <hyperlink r:id="rId13507" ref="B13985"/>
    <hyperlink r:id="rId13508" ref="B13986"/>
    <hyperlink r:id="rId13509" ref="B13987"/>
    <hyperlink r:id="rId13510" ref="B13988"/>
    <hyperlink r:id="rId13511" ref="B13989"/>
    <hyperlink r:id="rId13512" ref="B13990"/>
    <hyperlink r:id="rId13513" ref="B13991"/>
    <hyperlink r:id="rId13514" ref="B13992"/>
    <hyperlink r:id="rId13515" ref="B13993"/>
    <hyperlink r:id="rId13516" ref="B13994"/>
    <hyperlink r:id="rId13517" ref="B13995"/>
    <hyperlink r:id="rId13518" ref="B13996"/>
    <hyperlink r:id="rId13519" ref="B13997"/>
    <hyperlink r:id="rId13520" ref="B13998"/>
    <hyperlink r:id="rId13521" ref="B13999"/>
    <hyperlink r:id="rId13522" ref="B14000"/>
    <hyperlink r:id="rId13523" ref="B14001"/>
    <hyperlink r:id="rId13524" ref="B14002"/>
    <hyperlink r:id="rId13525" ref="B14003"/>
    <hyperlink r:id="rId13526" ref="B14004"/>
    <hyperlink r:id="rId13527" ref="B14005"/>
    <hyperlink r:id="rId13528" ref="B14006"/>
    <hyperlink r:id="rId13529" ref="B14007"/>
    <hyperlink r:id="rId13530" ref="B14008"/>
    <hyperlink r:id="rId13531" ref="B14009"/>
    <hyperlink r:id="rId13532" ref="B14010"/>
    <hyperlink r:id="rId13533" ref="B14011"/>
    <hyperlink r:id="rId13534" ref="B14012"/>
    <hyperlink r:id="rId13535" ref="B14013"/>
    <hyperlink r:id="rId13536" ref="B14014"/>
    <hyperlink r:id="rId13537" ref="B14015"/>
    <hyperlink r:id="rId13538" ref="B14016"/>
    <hyperlink r:id="rId13539" ref="B14017"/>
    <hyperlink r:id="rId13540" ref="B14018"/>
    <hyperlink r:id="rId13541" ref="B14019"/>
    <hyperlink r:id="rId13542" ref="B14020"/>
    <hyperlink r:id="rId13543" ref="B14021"/>
    <hyperlink r:id="rId13544" ref="B14022"/>
    <hyperlink r:id="rId13545" ref="B14023"/>
    <hyperlink r:id="rId13546" ref="B14024"/>
    <hyperlink r:id="rId13547" ref="B14025"/>
    <hyperlink r:id="rId13548" ref="B14026"/>
    <hyperlink r:id="rId13549" ref="B14027"/>
    <hyperlink r:id="rId13550" ref="B14028"/>
    <hyperlink r:id="rId13551" ref="B14029"/>
    <hyperlink r:id="rId13552" ref="B14030"/>
    <hyperlink r:id="rId13553" ref="B14031"/>
    <hyperlink r:id="rId13554" ref="B14032"/>
    <hyperlink r:id="rId13555" ref="B14033"/>
    <hyperlink r:id="rId13556" ref="B14034"/>
    <hyperlink r:id="rId13557" ref="B14035"/>
    <hyperlink r:id="rId13558" ref="B14036"/>
    <hyperlink r:id="rId13559" ref="B14037"/>
    <hyperlink r:id="rId13560" ref="B14038"/>
    <hyperlink r:id="rId13561" ref="B14039"/>
    <hyperlink r:id="rId13562" ref="B14040"/>
    <hyperlink r:id="rId13563" ref="B14041"/>
    <hyperlink r:id="rId13564" ref="B14042"/>
    <hyperlink r:id="rId13565" ref="B14043"/>
    <hyperlink r:id="rId13566" ref="B14044"/>
    <hyperlink r:id="rId13567" ref="B14045"/>
    <hyperlink r:id="rId13568" ref="B14046"/>
    <hyperlink r:id="rId13569" ref="B14047"/>
    <hyperlink r:id="rId13570" ref="B14048"/>
    <hyperlink r:id="rId13571" ref="B14049"/>
    <hyperlink r:id="rId13572" ref="B14050"/>
    <hyperlink r:id="rId13573" ref="B14051"/>
    <hyperlink r:id="rId13574" ref="B14052"/>
    <hyperlink r:id="rId13575" ref="B14053"/>
    <hyperlink r:id="rId13576" ref="B14054"/>
    <hyperlink r:id="rId13577" ref="B14055"/>
    <hyperlink r:id="rId13578" ref="B14056"/>
    <hyperlink r:id="rId13579" ref="B14057"/>
    <hyperlink r:id="rId13580" ref="B14058"/>
    <hyperlink r:id="rId13581" ref="B14059"/>
    <hyperlink r:id="rId13582" ref="B14060"/>
    <hyperlink r:id="rId13583" ref="B14061"/>
    <hyperlink r:id="rId13584" ref="B14062"/>
    <hyperlink r:id="rId13585" ref="B14063"/>
    <hyperlink r:id="rId13586" ref="B14064"/>
    <hyperlink r:id="rId13587" ref="B14065"/>
    <hyperlink r:id="rId13588" ref="B14066"/>
    <hyperlink r:id="rId13589" ref="B14067"/>
    <hyperlink r:id="rId13590" ref="B14068"/>
    <hyperlink r:id="rId13591" ref="B14069"/>
    <hyperlink r:id="rId13592" ref="B14070"/>
    <hyperlink r:id="rId13593" ref="B14071"/>
    <hyperlink r:id="rId13594" ref="B14072"/>
    <hyperlink r:id="rId13595" ref="B14073"/>
    <hyperlink r:id="rId13596" ref="B14074"/>
    <hyperlink r:id="rId13597" ref="B14075"/>
    <hyperlink r:id="rId13598" ref="B14076"/>
    <hyperlink r:id="rId13599" ref="B14077"/>
    <hyperlink r:id="rId13600" ref="B14078"/>
    <hyperlink r:id="rId13601" ref="B14079"/>
    <hyperlink r:id="rId13602" ref="B14080"/>
    <hyperlink r:id="rId13603" ref="B14081"/>
    <hyperlink r:id="rId13604" ref="B14082"/>
    <hyperlink r:id="rId13605" ref="B14083"/>
    <hyperlink r:id="rId13606" ref="B14084"/>
    <hyperlink r:id="rId13607" ref="B14085"/>
    <hyperlink r:id="rId13608" ref="B14086"/>
    <hyperlink r:id="rId13609" ref="B14087"/>
    <hyperlink r:id="rId13610" ref="B14088"/>
    <hyperlink r:id="rId13611" ref="B14089"/>
    <hyperlink r:id="rId13612" ref="B14090"/>
    <hyperlink r:id="rId13613" ref="B14091"/>
    <hyperlink r:id="rId13614" ref="B14092"/>
    <hyperlink r:id="rId13615" ref="B14093"/>
    <hyperlink r:id="rId13616" ref="B14094"/>
    <hyperlink r:id="rId13617" ref="B14095"/>
    <hyperlink r:id="rId13618" ref="B14096"/>
    <hyperlink r:id="rId13619" ref="B14097"/>
    <hyperlink r:id="rId13620" ref="B14098"/>
    <hyperlink r:id="rId13621" ref="B14099"/>
    <hyperlink r:id="rId13622" ref="B14100"/>
    <hyperlink r:id="rId13623" ref="B14101"/>
    <hyperlink r:id="rId13624" ref="B14102"/>
    <hyperlink r:id="rId13625" ref="B14103"/>
    <hyperlink r:id="rId13626" ref="B14104"/>
    <hyperlink r:id="rId13627" ref="B14105"/>
    <hyperlink r:id="rId13628" ref="B14106"/>
    <hyperlink r:id="rId13629" ref="B14107"/>
    <hyperlink r:id="rId13630" ref="B14108"/>
    <hyperlink r:id="rId13631" ref="B14109"/>
    <hyperlink r:id="rId13632" ref="B14110"/>
    <hyperlink r:id="rId13633" ref="B14111"/>
    <hyperlink r:id="rId13634" ref="B14112"/>
    <hyperlink r:id="rId13635" ref="B14113"/>
    <hyperlink r:id="rId13636" ref="B14114"/>
    <hyperlink r:id="rId13637" ref="B14115"/>
    <hyperlink r:id="rId13638" ref="B14116"/>
    <hyperlink r:id="rId13639" ref="B14117"/>
    <hyperlink r:id="rId13640" ref="B14118"/>
    <hyperlink r:id="rId13641" ref="B14119"/>
    <hyperlink r:id="rId13642" ref="B14120"/>
    <hyperlink r:id="rId13643" ref="B14121"/>
    <hyperlink r:id="rId13644" ref="B14122"/>
    <hyperlink r:id="rId13645" ref="B14123"/>
    <hyperlink r:id="rId13646" ref="B14124"/>
    <hyperlink r:id="rId13647" ref="B14125"/>
    <hyperlink r:id="rId13648" ref="B14126"/>
    <hyperlink r:id="rId13649" ref="B14127"/>
    <hyperlink r:id="rId13650" ref="B14128"/>
    <hyperlink r:id="rId13651" ref="B14129"/>
    <hyperlink r:id="rId13652" ref="B14130"/>
    <hyperlink r:id="rId13653" ref="B14131"/>
    <hyperlink r:id="rId13654" ref="B14132"/>
    <hyperlink r:id="rId13655" ref="B14133"/>
    <hyperlink r:id="rId13656" ref="B14134"/>
    <hyperlink r:id="rId13657" ref="B14135"/>
    <hyperlink r:id="rId13658" ref="B14136"/>
    <hyperlink r:id="rId13659" ref="B14137"/>
    <hyperlink r:id="rId13660" ref="B14138"/>
    <hyperlink r:id="rId13661" ref="B14139"/>
    <hyperlink r:id="rId13662" ref="B14140"/>
    <hyperlink r:id="rId13663" ref="B14141"/>
    <hyperlink r:id="rId13664" ref="B14142"/>
    <hyperlink r:id="rId13665" ref="B14143"/>
    <hyperlink r:id="rId13666" ref="B14144"/>
    <hyperlink r:id="rId13667" ref="B14145"/>
    <hyperlink r:id="rId13668" ref="B14146"/>
    <hyperlink r:id="rId13669" ref="B14147"/>
    <hyperlink r:id="rId13670" ref="B14148"/>
    <hyperlink r:id="rId13671" ref="B14149"/>
    <hyperlink r:id="rId13672" ref="B14150"/>
    <hyperlink r:id="rId13673" ref="B14151"/>
    <hyperlink r:id="rId13674" ref="B14152"/>
    <hyperlink r:id="rId13675" ref="B14153"/>
    <hyperlink r:id="rId13676" ref="B14154"/>
    <hyperlink r:id="rId13677" ref="B14155"/>
    <hyperlink r:id="rId13678" ref="B14156"/>
    <hyperlink r:id="rId13679" ref="B14157"/>
    <hyperlink r:id="rId13680" ref="B14158"/>
    <hyperlink r:id="rId13681" ref="B14159"/>
    <hyperlink r:id="rId13682" ref="B14160"/>
    <hyperlink r:id="rId13683" ref="B14161"/>
    <hyperlink r:id="rId13684" ref="B14162"/>
    <hyperlink r:id="rId13685" ref="B14163"/>
    <hyperlink r:id="rId13686" ref="B14164"/>
    <hyperlink r:id="rId13687" ref="B14165"/>
    <hyperlink r:id="rId13688" ref="B14166"/>
    <hyperlink r:id="rId13689" ref="B14167"/>
    <hyperlink r:id="rId13690" ref="B14168"/>
    <hyperlink r:id="rId13691" ref="B14169"/>
    <hyperlink r:id="rId13692" ref="B14170"/>
    <hyperlink r:id="rId13693" ref="B14171"/>
    <hyperlink r:id="rId13694" ref="B14172"/>
    <hyperlink r:id="rId13695" ref="B14173"/>
    <hyperlink r:id="rId13696" ref="B14174"/>
    <hyperlink r:id="rId13697" ref="B14175"/>
    <hyperlink r:id="rId13698" ref="B14176"/>
    <hyperlink r:id="rId13699" ref="B14177"/>
    <hyperlink r:id="rId13700" ref="B14178"/>
    <hyperlink r:id="rId13701" ref="B14179"/>
    <hyperlink r:id="rId13702" ref="B14180"/>
    <hyperlink r:id="rId13703" ref="B14181"/>
    <hyperlink r:id="rId13704" ref="B14182"/>
    <hyperlink r:id="rId13705" ref="B14183"/>
    <hyperlink r:id="rId13706" ref="B14184"/>
    <hyperlink r:id="rId13707" ref="B14185"/>
    <hyperlink r:id="rId13708" ref="B14186"/>
    <hyperlink r:id="rId13709" ref="B14187"/>
    <hyperlink r:id="rId13710" ref="B14188"/>
    <hyperlink r:id="rId13711" ref="B14189"/>
    <hyperlink r:id="rId13712" ref="B14190"/>
    <hyperlink r:id="rId13713" ref="B14191"/>
    <hyperlink r:id="rId13714" ref="B14192"/>
    <hyperlink r:id="rId13715" ref="B14193"/>
    <hyperlink r:id="rId13716" ref="B14194"/>
    <hyperlink r:id="rId13717" ref="B14195"/>
    <hyperlink r:id="rId13718" ref="B14196"/>
    <hyperlink r:id="rId13719" ref="B14197"/>
    <hyperlink r:id="rId13720" ref="B14198"/>
    <hyperlink r:id="rId13721" ref="B14199"/>
    <hyperlink r:id="rId13722" ref="B14200"/>
    <hyperlink r:id="rId13723" ref="B14201"/>
    <hyperlink r:id="rId13724" ref="B14202"/>
    <hyperlink r:id="rId13725" ref="B14203"/>
    <hyperlink r:id="rId13726" ref="B14204"/>
    <hyperlink r:id="rId13727" ref="B14205"/>
    <hyperlink r:id="rId13728" ref="B14206"/>
    <hyperlink r:id="rId13729" ref="B14207"/>
    <hyperlink r:id="rId13730" ref="B14208"/>
    <hyperlink r:id="rId13731" ref="B14209"/>
    <hyperlink r:id="rId13732" ref="B14210"/>
    <hyperlink r:id="rId13733" ref="B14211"/>
    <hyperlink r:id="rId13734" ref="B14212"/>
    <hyperlink r:id="rId13735" ref="B14213"/>
    <hyperlink r:id="rId13736" ref="B14214"/>
    <hyperlink r:id="rId13737" ref="B14215"/>
    <hyperlink r:id="rId13738" ref="B14216"/>
    <hyperlink r:id="rId13739" ref="B14217"/>
    <hyperlink r:id="rId13740" ref="B14218"/>
    <hyperlink r:id="rId13741" ref="B14219"/>
    <hyperlink r:id="rId13742" ref="B14220"/>
    <hyperlink r:id="rId13743" ref="B14221"/>
    <hyperlink r:id="rId13744" ref="B14222"/>
    <hyperlink r:id="rId13745" ref="B14223"/>
    <hyperlink r:id="rId13746" ref="B14224"/>
    <hyperlink r:id="rId13747" ref="B14225"/>
    <hyperlink r:id="rId13748" ref="B14226"/>
    <hyperlink r:id="rId13749" ref="B14227"/>
    <hyperlink r:id="rId13750" ref="B14228"/>
    <hyperlink r:id="rId13751" ref="B14229"/>
    <hyperlink r:id="rId13752" ref="B14230"/>
    <hyperlink r:id="rId13753" ref="B14231"/>
    <hyperlink r:id="rId13754" ref="B14232"/>
    <hyperlink r:id="rId13755" ref="B14233"/>
    <hyperlink r:id="rId13756" ref="B14234"/>
    <hyperlink r:id="rId13757" ref="B14235"/>
    <hyperlink r:id="rId13758" ref="B14236"/>
    <hyperlink r:id="rId13759" ref="B14237"/>
    <hyperlink r:id="rId13760" ref="B14238"/>
    <hyperlink r:id="rId13761" ref="B14239"/>
    <hyperlink r:id="rId13762" ref="B14240"/>
    <hyperlink r:id="rId13763" ref="B14241"/>
    <hyperlink r:id="rId13764" ref="B14242"/>
    <hyperlink r:id="rId13765" ref="B14243"/>
    <hyperlink r:id="rId13766" ref="B14244"/>
    <hyperlink r:id="rId13767" ref="B14245"/>
    <hyperlink r:id="rId13768" ref="B14246"/>
    <hyperlink r:id="rId13769" ref="B14247"/>
    <hyperlink r:id="rId13770" ref="B14248"/>
    <hyperlink r:id="rId13771" ref="B14249"/>
    <hyperlink r:id="rId13772" ref="B14250"/>
    <hyperlink r:id="rId13773" ref="B14251"/>
    <hyperlink r:id="rId13774" ref="B14252"/>
    <hyperlink r:id="rId13775" ref="B14253"/>
    <hyperlink r:id="rId13776" ref="B14254"/>
    <hyperlink r:id="rId13777" ref="B14255"/>
    <hyperlink r:id="rId13778" ref="B14256"/>
    <hyperlink r:id="rId13779" ref="B14257"/>
    <hyperlink r:id="rId13780" ref="B14258"/>
    <hyperlink r:id="rId13781" ref="B14259"/>
    <hyperlink r:id="rId13782" ref="B14260"/>
    <hyperlink r:id="rId13783" ref="B14261"/>
    <hyperlink r:id="rId13784" ref="B14262"/>
    <hyperlink r:id="rId13785" ref="B14263"/>
    <hyperlink r:id="rId13786" ref="B14264"/>
    <hyperlink r:id="rId13787" ref="B14265"/>
    <hyperlink r:id="rId13788" ref="B14266"/>
    <hyperlink r:id="rId13789" ref="B14267"/>
    <hyperlink r:id="rId13790" ref="B14268"/>
    <hyperlink r:id="rId13791" ref="B14269"/>
    <hyperlink r:id="rId13792" ref="B14270"/>
    <hyperlink r:id="rId13793" ref="B14271"/>
    <hyperlink r:id="rId13794" ref="B14272"/>
    <hyperlink r:id="rId13795" ref="B14273"/>
    <hyperlink r:id="rId13796" ref="B14274"/>
    <hyperlink r:id="rId13797" ref="B14275"/>
    <hyperlink r:id="rId13798" ref="B14276"/>
    <hyperlink r:id="rId13799" ref="B14277"/>
    <hyperlink r:id="rId13800" ref="B14278"/>
    <hyperlink r:id="rId13801" ref="B14279"/>
    <hyperlink r:id="rId13802" ref="B14280"/>
    <hyperlink r:id="rId13803" ref="B14281"/>
    <hyperlink r:id="rId13804" ref="B14282"/>
    <hyperlink r:id="rId13805" ref="B14283"/>
    <hyperlink r:id="rId13806" ref="B14284"/>
    <hyperlink r:id="rId13807" ref="B14285"/>
    <hyperlink r:id="rId13808" ref="B14286"/>
    <hyperlink r:id="rId13809" ref="B14287"/>
    <hyperlink r:id="rId13810" ref="B14288"/>
    <hyperlink r:id="rId13811" ref="B14289"/>
    <hyperlink r:id="rId13812" ref="B14290"/>
    <hyperlink r:id="rId13813" ref="B14291"/>
    <hyperlink r:id="rId13814" ref="B14292"/>
    <hyperlink r:id="rId13815" ref="B14293"/>
    <hyperlink r:id="rId13816" ref="B14294"/>
    <hyperlink r:id="rId13817" ref="B14295"/>
    <hyperlink r:id="rId13818" ref="B14296"/>
    <hyperlink r:id="rId13819" ref="B14297"/>
    <hyperlink r:id="rId13820" ref="B14298"/>
    <hyperlink r:id="rId13821" ref="B14299"/>
    <hyperlink r:id="rId13822" ref="B14300"/>
    <hyperlink r:id="rId13823" ref="B14301"/>
    <hyperlink r:id="rId13824" ref="B14302"/>
    <hyperlink r:id="rId13825" ref="B14303"/>
    <hyperlink r:id="rId13826" ref="B14304"/>
    <hyperlink r:id="rId13827" ref="B14305"/>
    <hyperlink r:id="rId13828" ref="B14306"/>
    <hyperlink r:id="rId13829" ref="B14307"/>
    <hyperlink r:id="rId13830" ref="B14308"/>
    <hyperlink r:id="rId13831" ref="B14309"/>
    <hyperlink r:id="rId13832" ref="B14310"/>
    <hyperlink r:id="rId13833" ref="B14311"/>
    <hyperlink r:id="rId13834" ref="B14312"/>
    <hyperlink r:id="rId13835" ref="B14313"/>
    <hyperlink r:id="rId13836" ref="B14314"/>
    <hyperlink r:id="rId13837" ref="B14315"/>
    <hyperlink r:id="rId13838" ref="B14316"/>
    <hyperlink r:id="rId13839" ref="B14317"/>
    <hyperlink r:id="rId13840" ref="B14318"/>
    <hyperlink r:id="rId13841" ref="B14319"/>
    <hyperlink r:id="rId13842" ref="B14320"/>
    <hyperlink r:id="rId13843" ref="B14321"/>
    <hyperlink r:id="rId13844" ref="B14322"/>
    <hyperlink r:id="rId13845" ref="B14323"/>
    <hyperlink r:id="rId13846" ref="B14324"/>
    <hyperlink r:id="rId13847" ref="B14325"/>
    <hyperlink r:id="rId13848" ref="B14326"/>
    <hyperlink r:id="rId13849" ref="B14327"/>
    <hyperlink r:id="rId13850" ref="B14328"/>
    <hyperlink r:id="rId13851" ref="B14329"/>
    <hyperlink r:id="rId13852" ref="B14330"/>
    <hyperlink r:id="rId13853" ref="B14331"/>
    <hyperlink r:id="rId13854" ref="B14332"/>
    <hyperlink r:id="rId13855" ref="B14333"/>
    <hyperlink r:id="rId13856" ref="B14334"/>
    <hyperlink r:id="rId13857" ref="B14335"/>
    <hyperlink r:id="rId13858" ref="B14336"/>
    <hyperlink r:id="rId13859" ref="B14337"/>
    <hyperlink r:id="rId13860" ref="B14338"/>
    <hyperlink r:id="rId13861" ref="B14339"/>
    <hyperlink r:id="rId13862" ref="B14340"/>
    <hyperlink r:id="rId13863" ref="B14341"/>
    <hyperlink r:id="rId13864" ref="B14342"/>
    <hyperlink r:id="rId13865" ref="B14343"/>
    <hyperlink r:id="rId13866" ref="B14344"/>
    <hyperlink r:id="rId13867" ref="B14345"/>
    <hyperlink r:id="rId13868" ref="B14346"/>
    <hyperlink r:id="rId13869" ref="B14347"/>
    <hyperlink r:id="rId13870" ref="B14348"/>
    <hyperlink r:id="rId13871" ref="B14349"/>
    <hyperlink r:id="rId13872" ref="B14350"/>
    <hyperlink r:id="rId13873" ref="B14351"/>
    <hyperlink r:id="rId13874" ref="B14352"/>
    <hyperlink r:id="rId13875" ref="B14353"/>
    <hyperlink r:id="rId13876" ref="B14354"/>
    <hyperlink r:id="rId13877" ref="B14355"/>
    <hyperlink r:id="rId13878" ref="B14356"/>
    <hyperlink r:id="rId13879" ref="B14357"/>
    <hyperlink r:id="rId13880" ref="B14358"/>
    <hyperlink r:id="rId13881" ref="B14359"/>
    <hyperlink r:id="rId13882" ref="B14360"/>
    <hyperlink r:id="rId13883" ref="B14361"/>
    <hyperlink r:id="rId13884" ref="B14362"/>
    <hyperlink r:id="rId13885" ref="B14363"/>
    <hyperlink r:id="rId13886" ref="B14364"/>
    <hyperlink r:id="rId13887" ref="B14365"/>
    <hyperlink r:id="rId13888" ref="B14366"/>
    <hyperlink r:id="rId13889" ref="B14367"/>
    <hyperlink r:id="rId13890" ref="B14368"/>
    <hyperlink r:id="rId13891" ref="B14369"/>
    <hyperlink r:id="rId13892" ref="B14370"/>
    <hyperlink r:id="rId13893" ref="B14371"/>
    <hyperlink r:id="rId13894" ref="B14372"/>
    <hyperlink r:id="rId13895" ref="B14373"/>
    <hyperlink r:id="rId13896" ref="B14374"/>
    <hyperlink r:id="rId13897" ref="B14375"/>
    <hyperlink r:id="rId13898" ref="B14376"/>
    <hyperlink r:id="rId13899" ref="B14377"/>
    <hyperlink r:id="rId13900" ref="B14378"/>
    <hyperlink r:id="rId13901" ref="B14379"/>
    <hyperlink r:id="rId13902" ref="B14380"/>
    <hyperlink r:id="rId13903" ref="B14381"/>
    <hyperlink r:id="rId13904" ref="B14382"/>
    <hyperlink r:id="rId13905" ref="B14383"/>
    <hyperlink r:id="rId13906" ref="B14384"/>
    <hyperlink r:id="rId13907" ref="B14385"/>
    <hyperlink r:id="rId13908" ref="B14386"/>
    <hyperlink r:id="rId13909" ref="B14387"/>
    <hyperlink r:id="rId13910" ref="B14388"/>
    <hyperlink r:id="rId13911" ref="B14389"/>
    <hyperlink r:id="rId13912" ref="B14390"/>
    <hyperlink r:id="rId13913" ref="B14391"/>
    <hyperlink r:id="rId13914" ref="B14392"/>
    <hyperlink r:id="rId13915" ref="B14393"/>
    <hyperlink r:id="rId13916" ref="B14394"/>
    <hyperlink r:id="rId13917" ref="B14395"/>
    <hyperlink r:id="rId13918" ref="B14396"/>
    <hyperlink r:id="rId13919" ref="B14397"/>
    <hyperlink r:id="rId13920" ref="B14398"/>
    <hyperlink r:id="rId13921" ref="B14399"/>
    <hyperlink r:id="rId13922" ref="B14400"/>
    <hyperlink r:id="rId13923" ref="B14401"/>
    <hyperlink r:id="rId13924" ref="B14402"/>
    <hyperlink r:id="rId13925" ref="B14403"/>
    <hyperlink r:id="rId13926" ref="B14404"/>
    <hyperlink r:id="rId13927" ref="B14405"/>
    <hyperlink r:id="rId13928" ref="B14406"/>
    <hyperlink r:id="rId13929" ref="B14407"/>
    <hyperlink r:id="rId13930" ref="B14408"/>
    <hyperlink r:id="rId13931" ref="B14409"/>
    <hyperlink r:id="rId13932" ref="B14410"/>
    <hyperlink r:id="rId13933" ref="B14411"/>
    <hyperlink r:id="rId13934" ref="B14412"/>
    <hyperlink r:id="rId13935" ref="B14413"/>
    <hyperlink r:id="rId13936" ref="B14414"/>
    <hyperlink r:id="rId13937" ref="B14415"/>
    <hyperlink r:id="rId13938" ref="B14416"/>
    <hyperlink r:id="rId13939" ref="B14417"/>
    <hyperlink r:id="rId13940" ref="B14418"/>
    <hyperlink r:id="rId13941" ref="B14419"/>
    <hyperlink r:id="rId13942" ref="B14420"/>
    <hyperlink r:id="rId13943" ref="B14421"/>
    <hyperlink r:id="rId13944" ref="B14422"/>
    <hyperlink r:id="rId13945" ref="B14423"/>
    <hyperlink r:id="rId13946" ref="B14424"/>
    <hyperlink r:id="rId13947" ref="B14425"/>
    <hyperlink r:id="rId13948" ref="B14426"/>
    <hyperlink r:id="rId13949" ref="B14427"/>
    <hyperlink r:id="rId13950" ref="B14428"/>
    <hyperlink r:id="rId13951" ref="B14429"/>
    <hyperlink r:id="rId13952" ref="B14430"/>
    <hyperlink r:id="rId13953" ref="B14431"/>
    <hyperlink r:id="rId13954" ref="B14432"/>
    <hyperlink r:id="rId13955" ref="B14433"/>
    <hyperlink r:id="rId13956" ref="B14434"/>
    <hyperlink r:id="rId13957" ref="B14435"/>
    <hyperlink r:id="rId13958" ref="B14436"/>
    <hyperlink r:id="rId13959" ref="B14437"/>
    <hyperlink r:id="rId13960" ref="B14438"/>
    <hyperlink r:id="rId13961" ref="B14439"/>
    <hyperlink r:id="rId13962" ref="B14440"/>
    <hyperlink r:id="rId13963" ref="B14441"/>
    <hyperlink r:id="rId13964" ref="B14442"/>
    <hyperlink r:id="rId13965" ref="B14443"/>
    <hyperlink r:id="rId13966" ref="B14444"/>
    <hyperlink r:id="rId13967" ref="B14445"/>
    <hyperlink r:id="rId13968" ref="B14446"/>
    <hyperlink r:id="rId13969" ref="B14447"/>
    <hyperlink r:id="rId13970" ref="B14448"/>
    <hyperlink r:id="rId13971" ref="B14449"/>
    <hyperlink r:id="rId13972" ref="B14450"/>
    <hyperlink r:id="rId13973" ref="B14451"/>
    <hyperlink r:id="rId13974" ref="B14452"/>
    <hyperlink r:id="rId13975" ref="B14453"/>
    <hyperlink r:id="rId13976" ref="B14454"/>
    <hyperlink r:id="rId13977" ref="B14455"/>
    <hyperlink r:id="rId13978" ref="B14456"/>
    <hyperlink r:id="rId13979" ref="B14457"/>
    <hyperlink r:id="rId13980" ref="B14458"/>
    <hyperlink r:id="rId13981" ref="B14459"/>
    <hyperlink r:id="rId13982" ref="B14460"/>
    <hyperlink r:id="rId13983" ref="B14461"/>
    <hyperlink r:id="rId13984" ref="B14462"/>
    <hyperlink r:id="rId13985" ref="B14463"/>
    <hyperlink r:id="rId13986" ref="B14464"/>
    <hyperlink r:id="rId13987" ref="B14465"/>
    <hyperlink r:id="rId13988" ref="B14466"/>
    <hyperlink r:id="rId13989" ref="B14467"/>
    <hyperlink r:id="rId13990" ref="B14468"/>
    <hyperlink r:id="rId13991" ref="B14469"/>
    <hyperlink r:id="rId13992" ref="B14470"/>
    <hyperlink r:id="rId13993" ref="B14471"/>
    <hyperlink r:id="rId13994" ref="B14472"/>
    <hyperlink r:id="rId13995" ref="B14473"/>
    <hyperlink r:id="rId13996" ref="B14474"/>
    <hyperlink r:id="rId13997" ref="B14475"/>
    <hyperlink r:id="rId13998" ref="B14476"/>
    <hyperlink r:id="rId13999" ref="B14477"/>
    <hyperlink r:id="rId14000" ref="B14478"/>
    <hyperlink r:id="rId14001" ref="B14479"/>
    <hyperlink r:id="rId14002" ref="B14480"/>
    <hyperlink r:id="rId14003" ref="B14481"/>
    <hyperlink r:id="rId14004" ref="B14482"/>
    <hyperlink r:id="rId14005" ref="B14483"/>
    <hyperlink r:id="rId14006" ref="B14484"/>
    <hyperlink r:id="rId14007" ref="B14485"/>
    <hyperlink r:id="rId14008" ref="B14486"/>
    <hyperlink r:id="rId14009" ref="B14487"/>
  </hyperlinks>
  <drawing r:id="rId14010"/>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63"/>
    <col customWidth="1" min="2" max="2" width="7.0"/>
    <col customWidth="1" min="3" max="3" width="55.5"/>
    <col customWidth="1" min="4" max="4" width="9.38"/>
    <col customWidth="1" min="5" max="5" width="39.38"/>
    <col customWidth="1" min="6" max="26" width="16.63"/>
  </cols>
  <sheetData>
    <row r="1" ht="16.5" customHeight="1">
      <c r="A1" s="1" t="s">
        <v>39</v>
      </c>
      <c r="B1" s="1" t="s">
        <v>13930</v>
      </c>
      <c r="C1" s="1" t="s">
        <v>1</v>
      </c>
      <c r="D1" s="21" t="s">
        <v>13931</v>
      </c>
      <c r="E1" s="1" t="s">
        <v>13932</v>
      </c>
      <c r="F1" s="1" t="s">
        <v>13933</v>
      </c>
      <c r="G1" s="1" t="s">
        <v>13934</v>
      </c>
      <c r="H1" s="1" t="s">
        <v>13935</v>
      </c>
      <c r="I1" s="1" t="s">
        <v>13936</v>
      </c>
      <c r="J1" s="1" t="s">
        <v>13937</v>
      </c>
      <c r="K1" s="1" t="s">
        <v>13938</v>
      </c>
      <c r="L1" s="1" t="s">
        <v>13939</v>
      </c>
    </row>
    <row r="2" ht="14.25" customHeight="1">
      <c r="A2" s="1" t="s">
        <v>47</v>
      </c>
      <c r="B2" s="1" t="s">
        <v>13940</v>
      </c>
      <c r="C2" s="7" t="s">
        <v>46</v>
      </c>
      <c r="D2" s="10">
        <v>46077.74162037037</v>
      </c>
      <c r="E2" s="1" t="s">
        <v>13941</v>
      </c>
      <c r="F2" s="15">
        <f>IFERROR(__xludf.DUMMYFUNCTION("IFERROR(
    VLOOKUP(
      C2,
      IMPORTRANGE(
        ""1ZygntHC1J6IxzKbTidmOyf5nUyW4GCLurHCjexrLm_o"",
        ""HTMLキャッシュ!A:F""
      ),
      3,
      FALSE
    ),
    0
  )"),46085.60413194444)</f>
        <v>46085.60413</v>
      </c>
      <c r="G2" s="6" t="b">
        <v>0</v>
      </c>
      <c r="I2" s="22"/>
    </row>
    <row r="3" ht="14.25" customHeight="1">
      <c r="A3" s="1" t="s">
        <v>47</v>
      </c>
      <c r="B3" s="1" t="s">
        <v>13940</v>
      </c>
      <c r="C3" s="7" t="s">
        <v>48</v>
      </c>
      <c r="D3" s="10">
        <v>46052.716828703706</v>
      </c>
      <c r="E3" s="1" t="s">
        <v>13942</v>
      </c>
      <c r="F3" s="15">
        <f>IFERROR(__xludf.DUMMYFUNCTION("IFERROR(
    VLOOKUP(
      C3,
      IMPORTRANGE(
        ""1ZygntHC1J6IxzKbTidmOyf5nUyW4GCLurHCjexrLm_o"",
        ""HTMLキャッシュ!A:F""
      ),
      3,
      FALSE
    ),
    0
  )"),46085.61313657407)</f>
        <v>46085.61314</v>
      </c>
      <c r="G3" s="6" t="b">
        <v>0</v>
      </c>
      <c r="I3" s="22"/>
    </row>
    <row r="4" ht="14.25" customHeight="1">
      <c r="A4" s="1" t="s">
        <v>47</v>
      </c>
      <c r="B4" s="1" t="s">
        <v>13940</v>
      </c>
      <c r="C4" s="7" t="s">
        <v>50</v>
      </c>
      <c r="D4" s="10">
        <v>46069.99914351852</v>
      </c>
      <c r="E4" s="1" t="s">
        <v>13943</v>
      </c>
      <c r="F4" s="15">
        <f>IFERROR(__xludf.DUMMYFUNCTION("IFERROR(
    VLOOKUP(
      C4,
      IMPORTRANGE(
        ""1ZygntHC1J6IxzKbTidmOyf5nUyW4GCLurHCjexrLm_o"",
        ""HTMLキャッシュ!A:F""
      ),
      3,
      FALSE
    ),
    0
  )"),46085.995520833334)</f>
        <v>46085.99552</v>
      </c>
      <c r="G4" s="6" t="b">
        <v>0</v>
      </c>
      <c r="I4" s="22"/>
    </row>
    <row r="5" ht="14.25" customHeight="1">
      <c r="A5" s="1" t="s">
        <v>47</v>
      </c>
      <c r="B5" s="1" t="s">
        <v>13940</v>
      </c>
      <c r="C5" s="7" t="s">
        <v>51</v>
      </c>
      <c r="D5" s="10">
        <v>46065.883726851855</v>
      </c>
      <c r="E5" s="1" t="s">
        <v>13944</v>
      </c>
      <c r="F5" s="15">
        <f>IFERROR(__xludf.DUMMYFUNCTION("IFERROR(
    VLOOKUP(
      C5,
      IMPORTRANGE(
        ""1ZygntHC1J6IxzKbTidmOyf5nUyW4GCLurHCjexrLm_o"",
        ""HTMLキャッシュ!A:F""
      ),
      3,
      FALSE
    ),
    0
  )"),46085.63291666667)</f>
        <v>46085.63292</v>
      </c>
      <c r="G5" s="6" t="b">
        <v>0</v>
      </c>
      <c r="I5" s="22"/>
    </row>
    <row r="6" ht="14.25" customHeight="1">
      <c r="A6" s="1" t="s">
        <v>47</v>
      </c>
      <c r="B6" s="1" t="s">
        <v>13940</v>
      </c>
      <c r="C6" s="7" t="s">
        <v>52</v>
      </c>
      <c r="D6" s="10">
        <v>46017.811875</v>
      </c>
      <c r="E6" s="1" t="s">
        <v>13945</v>
      </c>
      <c r="F6" s="15">
        <f>IFERROR(__xludf.DUMMYFUNCTION("IFERROR(
    VLOOKUP(
      C6,
      IMPORTRANGE(
        ""1ZygntHC1J6IxzKbTidmOyf5nUyW4GCLurHCjexrLm_o"",
        ""HTMLキャッシュ!A:F""
      ),
      3,
      FALSE
    ),
    0
  )"),46085.64130787037)</f>
        <v>46085.64131</v>
      </c>
      <c r="G6" s="6" t="b">
        <v>0</v>
      </c>
      <c r="I6" s="22"/>
    </row>
    <row r="7" ht="14.25" customHeight="1">
      <c r="A7" s="1" t="s">
        <v>47</v>
      </c>
      <c r="B7" s="1" t="s">
        <v>13940</v>
      </c>
      <c r="C7" s="7" t="s">
        <v>53</v>
      </c>
      <c r="D7" s="10">
        <v>46072.866736111115</v>
      </c>
      <c r="E7" s="1" t="s">
        <v>13946</v>
      </c>
      <c r="F7" s="15">
        <f>IFERROR(__xludf.DUMMYFUNCTION("IFERROR(
    VLOOKUP(
      C7,
      IMPORTRANGE(
        ""1ZygntHC1J6IxzKbTidmOyf5nUyW4GCLurHCjexrLm_o"",
        ""HTMLキャッシュ!A:F""
      ),
      3,
      FALSE
    ),
    0
  )"),46085.65467592593)</f>
        <v>46085.65468</v>
      </c>
      <c r="G7" s="6" t="b">
        <v>0</v>
      </c>
      <c r="I7" s="22"/>
    </row>
    <row r="8" ht="14.25" customHeight="1">
      <c r="A8" s="1" t="s">
        <v>47</v>
      </c>
      <c r="B8" s="1" t="s">
        <v>13940</v>
      </c>
      <c r="C8" s="7" t="s">
        <v>54</v>
      </c>
      <c r="D8" s="10">
        <v>46030.227997685186</v>
      </c>
      <c r="E8" s="1" t="s">
        <v>13947</v>
      </c>
      <c r="F8" s="15">
        <f>IFERROR(__xludf.DUMMYFUNCTION("IFERROR(
    VLOOKUP(
      C8,
      IMPORTRANGE(
        ""1ZygntHC1J6IxzKbTidmOyf5nUyW4GCLurHCjexrLm_o"",
        ""HTMLキャッシュ!A:F""
      ),
      3,
      FALSE
    ),
    0
  )"),46086.03523148148)</f>
        <v>46086.03523</v>
      </c>
      <c r="G8" s="6" t="b">
        <v>0</v>
      </c>
      <c r="I8" s="22"/>
    </row>
    <row r="9" ht="14.25" customHeight="1">
      <c r="A9" s="1" t="s">
        <v>47</v>
      </c>
      <c r="B9" s="1" t="s">
        <v>13940</v>
      </c>
      <c r="C9" s="1" t="s">
        <v>55</v>
      </c>
      <c r="D9" s="10">
        <v>46073.60896990741</v>
      </c>
      <c r="E9" s="1" t="s">
        <v>13948</v>
      </c>
      <c r="F9" s="15">
        <f>IFERROR(__xludf.DUMMYFUNCTION("IFERROR(
    VLOOKUP(
      C9,
      IMPORTRANGE(
        ""1ZygntHC1J6IxzKbTidmOyf5nUyW4GCLurHCjexrLm_o"",
        ""HTMLキャッシュ!A:F""
      ),
      3,
      FALSE
    ),
    0
  )"),46085.67292824074)</f>
        <v>46085.67293</v>
      </c>
      <c r="G9" s="6" t="b">
        <v>0</v>
      </c>
      <c r="I9" s="22"/>
    </row>
    <row r="10" ht="14.25" customHeight="1">
      <c r="A10" s="1" t="s">
        <v>47</v>
      </c>
      <c r="B10" s="1" t="s">
        <v>13940</v>
      </c>
      <c r="C10" s="7" t="s">
        <v>57</v>
      </c>
      <c r="D10" s="10">
        <v>46043.595555555556</v>
      </c>
      <c r="E10" s="1" t="s">
        <v>13949</v>
      </c>
      <c r="F10" s="15">
        <f>IFERROR(__xludf.DUMMYFUNCTION("IFERROR(
    VLOOKUP(
      C10,
      IMPORTRANGE(
        ""1ZygntHC1J6IxzKbTidmOyf5nUyW4GCLurHCjexrLm_o"",
        ""HTMLキャッシュ!A:F""
      ),
      3,
      FALSE
    ),
    0
  )"),46085.67951388889)</f>
        <v>46085.67951</v>
      </c>
      <c r="G10" s="6" t="b">
        <v>0</v>
      </c>
      <c r="I10" s="22"/>
    </row>
    <row r="11" ht="14.25" customHeight="1">
      <c r="A11" s="1" t="s">
        <v>47</v>
      </c>
      <c r="B11" s="1" t="s">
        <v>13940</v>
      </c>
      <c r="C11" s="1" t="s">
        <v>58</v>
      </c>
      <c r="D11" s="10">
        <v>46078.6624537037</v>
      </c>
      <c r="E11" s="1" t="s">
        <v>13950</v>
      </c>
      <c r="F11" s="15">
        <f>IFERROR(__xludf.DUMMYFUNCTION("IFERROR(
    VLOOKUP(
      C11,
      IMPORTRANGE(
        ""1ZygntHC1J6IxzKbTidmOyf5nUyW4GCLurHCjexrLm_o"",
        ""HTMLキャッシュ!A:F""
      ),
      3,
      FALSE
    ),
    0
  )"),46085.698113425926)</f>
        <v>46085.69811</v>
      </c>
      <c r="G11" s="6" t="b">
        <v>0</v>
      </c>
      <c r="I11" s="22"/>
    </row>
    <row r="12" ht="14.25" customHeight="1">
      <c r="A12" s="1" t="s">
        <v>47</v>
      </c>
      <c r="B12" s="1" t="s">
        <v>13940</v>
      </c>
      <c r="C12" s="7" t="s">
        <v>59</v>
      </c>
      <c r="D12" s="10">
        <v>46034.08204861111</v>
      </c>
      <c r="E12" s="1" t="s">
        <v>13951</v>
      </c>
      <c r="F12" s="15">
        <f>IFERROR(__xludf.DUMMYFUNCTION("IFERROR(
    VLOOKUP(
      C12,
      IMPORTRANGE(
        ""1ZygntHC1J6IxzKbTidmOyf5nUyW4GCLurHCjexrLm_o"",
        ""HTMLキャッシュ!A:F""
      ),
      3,
      FALSE
    ),
    0
  )"),46086.07914351852)</f>
        <v>46086.07914</v>
      </c>
      <c r="G12" s="6" t="b">
        <v>0</v>
      </c>
      <c r="I12" s="22"/>
    </row>
    <row r="13" ht="14.25" customHeight="1">
      <c r="A13" s="1" t="s">
        <v>47</v>
      </c>
      <c r="B13" s="1" t="s">
        <v>13940</v>
      </c>
      <c r="C13" s="7" t="s">
        <v>60</v>
      </c>
      <c r="D13" s="10">
        <v>46076.71653935185</v>
      </c>
      <c r="E13" s="1" t="s">
        <v>13952</v>
      </c>
      <c r="F13" s="15">
        <f>IFERROR(__xludf.DUMMYFUNCTION("IFERROR(
    VLOOKUP(
      C13,
      IMPORTRANGE(
        ""1ZygntHC1J6IxzKbTidmOyf5nUyW4GCLurHCjexrLm_o"",
        ""HTMLキャッシュ!A:F""
      ),
      3,
      FALSE
    ),
    0
  )"),46085.70914351852)</f>
        <v>46085.70914</v>
      </c>
      <c r="G13" s="6" t="b">
        <v>0</v>
      </c>
      <c r="I13" s="22"/>
    </row>
    <row r="14" ht="14.25" customHeight="1">
      <c r="A14" s="1" t="s">
        <v>47</v>
      </c>
      <c r="B14" s="1" t="s">
        <v>13940</v>
      </c>
      <c r="C14" s="7" t="s">
        <v>61</v>
      </c>
      <c r="D14" s="10">
        <v>46085.28655092593</v>
      </c>
      <c r="E14" s="1" t="s">
        <v>13953</v>
      </c>
      <c r="F14" s="15">
        <f>IFERROR(__xludf.DUMMYFUNCTION("IFERROR(
    VLOOKUP(
      C14,
      IMPORTRANGE(
        ""1ZygntHC1J6IxzKbTidmOyf5nUyW4GCLurHCjexrLm_o"",
        ""HTMLキャッシュ!A:F""
      ),
      3,
      FALSE
    ),
    0
  )"),46086.093877314815)</f>
        <v>46086.09388</v>
      </c>
      <c r="G14" s="6" t="b">
        <v>0</v>
      </c>
      <c r="I14" s="22"/>
    </row>
    <row r="15" ht="14.25" customHeight="1">
      <c r="A15" s="1" t="s">
        <v>47</v>
      </c>
      <c r="B15" s="1" t="s">
        <v>13940</v>
      </c>
      <c r="C15" s="7" t="s">
        <v>62</v>
      </c>
      <c r="D15" s="10">
        <v>46080.82306712963</v>
      </c>
      <c r="E15" s="1" t="s">
        <v>13954</v>
      </c>
      <c r="F15" s="15">
        <f>IFERROR(__xludf.DUMMYFUNCTION("IFERROR(
    VLOOKUP(
      C15,
      IMPORTRANGE(
        ""1ZygntHC1J6IxzKbTidmOyf5nUyW4GCLurHCjexrLm_o"",
        ""HTMLキャッシュ!A:F""
      ),
      3,
      FALSE
    ),
    0
  )"),46085.73221064815)</f>
        <v>46085.73221</v>
      </c>
      <c r="G15" s="6" t="b">
        <v>0</v>
      </c>
      <c r="I15" s="22"/>
    </row>
    <row r="16" ht="14.25" customHeight="1">
      <c r="A16" s="1" t="s">
        <v>47</v>
      </c>
      <c r="B16" s="1" t="s">
        <v>13940</v>
      </c>
      <c r="C16" s="7" t="s">
        <v>63</v>
      </c>
      <c r="D16" s="10">
        <v>46074.578576388885</v>
      </c>
      <c r="E16" s="1" t="s">
        <v>13955</v>
      </c>
      <c r="F16" s="15">
        <f>IFERROR(__xludf.DUMMYFUNCTION("IFERROR(
    VLOOKUP(
      C16,
      IMPORTRANGE(
        ""1ZygntHC1J6IxzKbTidmOyf5nUyW4GCLurHCjexrLm_o"",
        ""HTMLキャッシュ!A:F""
      ),
      3,
      FALSE
    ),
    0
  )"),46085.75179398148)</f>
        <v>46085.75179</v>
      </c>
      <c r="G16" s="6" t="b">
        <v>0</v>
      </c>
      <c r="I16" s="22"/>
    </row>
    <row r="17" ht="14.25" customHeight="1">
      <c r="A17" s="1" t="s">
        <v>47</v>
      </c>
      <c r="B17" s="1" t="s">
        <v>13940</v>
      </c>
      <c r="C17" s="7" t="s">
        <v>64</v>
      </c>
      <c r="D17" s="10">
        <v>46085.285879629635</v>
      </c>
      <c r="E17" s="1" t="s">
        <v>13956</v>
      </c>
      <c r="F17" s="15">
        <f>IFERROR(__xludf.DUMMYFUNCTION("IFERROR(
    VLOOKUP(
      C17,
      IMPORTRANGE(
        ""1ZygntHC1J6IxzKbTidmOyf5nUyW4GCLurHCjexrLm_o"",
        ""HTMLキャッシュ!A:F""
      ),
      3,
      FALSE
    ),
    0
  )"),46086.13119212963)</f>
        <v>46086.13119</v>
      </c>
      <c r="G17" s="6" t="b">
        <v>0</v>
      </c>
      <c r="I17" s="22"/>
    </row>
    <row r="18" ht="14.25" customHeight="1">
      <c r="A18" s="1" t="s">
        <v>47</v>
      </c>
      <c r="B18" s="1" t="s">
        <v>13940</v>
      </c>
      <c r="C18" s="7" t="s">
        <v>65</v>
      </c>
      <c r="D18" s="10">
        <v>46046.578055555554</v>
      </c>
      <c r="E18" s="1" t="s">
        <v>13957</v>
      </c>
      <c r="F18" s="15">
        <f>IFERROR(__xludf.DUMMYFUNCTION("IFERROR(
    VLOOKUP(
      C18,
      IMPORTRANGE(
        ""1ZygntHC1J6IxzKbTidmOyf5nUyW4GCLurHCjexrLm_o"",
        ""HTMLキャッシュ!A:F""
      ),
      3,
      FALSE
    ),
    0
  )"),46085.76267361111)</f>
        <v>46085.76267</v>
      </c>
      <c r="G18" s="6" t="b">
        <v>0</v>
      </c>
      <c r="I18" s="22"/>
    </row>
    <row r="19" ht="14.25" customHeight="1">
      <c r="A19" s="1" t="s">
        <v>47</v>
      </c>
      <c r="B19" s="1" t="s">
        <v>13940</v>
      </c>
      <c r="C19" s="7" t="s">
        <v>66</v>
      </c>
      <c r="D19" s="10">
        <v>46030.95321759259</v>
      </c>
      <c r="E19" s="1" t="s">
        <v>13958</v>
      </c>
      <c r="F19" s="15">
        <f>IFERROR(__xludf.DUMMYFUNCTION("IFERROR(
    VLOOKUP(
      C19,
      IMPORTRANGE(
        ""1ZygntHC1J6IxzKbTidmOyf5nUyW4GCLurHCjexrLm_o"",
        ""HTMLキャッシュ!A:F""
      ),
      3,
      FALSE
    ),
    0
  )"),46086.14255787037)</f>
        <v>46086.14256</v>
      </c>
      <c r="G19" s="6" t="b">
        <v>0</v>
      </c>
      <c r="I19" s="22"/>
    </row>
    <row r="20" ht="14.25" customHeight="1">
      <c r="A20" s="1" t="s">
        <v>47</v>
      </c>
      <c r="B20" s="1" t="s">
        <v>13940</v>
      </c>
      <c r="C20" s="7" t="s">
        <v>67</v>
      </c>
      <c r="D20" s="10">
        <v>46030.22405092593</v>
      </c>
      <c r="E20" s="1" t="s">
        <v>13959</v>
      </c>
      <c r="F20" s="15">
        <f>IFERROR(__xludf.DUMMYFUNCTION("IFERROR(
    VLOOKUP(
      C20,
      IMPORTRANGE(
        ""1ZygntHC1J6IxzKbTidmOyf5nUyW4GCLurHCjexrLm_o"",
        ""HTMLキャッシュ!A:F""
      ),
      3,
      FALSE
    ),
    0
  )"),46086.14765046296)</f>
        <v>46086.14765</v>
      </c>
      <c r="G20" s="6" t="b">
        <v>0</v>
      </c>
      <c r="I20" s="22"/>
    </row>
    <row r="21" ht="14.25" customHeight="1">
      <c r="A21" s="1" t="s">
        <v>47</v>
      </c>
      <c r="B21" s="1" t="s">
        <v>13940</v>
      </c>
      <c r="C21" s="7" t="s">
        <v>68</v>
      </c>
      <c r="D21" s="10">
        <v>46069.77924768519</v>
      </c>
      <c r="E21" s="1" t="s">
        <v>13960</v>
      </c>
      <c r="F21" s="15">
        <f>IFERROR(__xludf.DUMMYFUNCTION("IFERROR(
    VLOOKUP(
      C21,
      IMPORTRANGE(
        ""1ZygntHC1J6IxzKbTidmOyf5nUyW4GCLurHCjexrLm_o"",
        ""HTMLキャッシュ!A:F""
      ),
      3,
      FALSE
    ),
    0
  )"),46085.775196759256)</f>
        <v>46085.7752</v>
      </c>
      <c r="G21" s="6" t="b">
        <v>0</v>
      </c>
      <c r="I21" s="22"/>
    </row>
    <row r="22" ht="14.25" customHeight="1">
      <c r="A22" s="1" t="s">
        <v>47</v>
      </c>
      <c r="B22" s="1" t="s">
        <v>13940</v>
      </c>
      <c r="C22" s="7" t="s">
        <v>69</v>
      </c>
      <c r="D22" s="10">
        <v>46030.21430555556</v>
      </c>
      <c r="E22" s="1" t="s">
        <v>13961</v>
      </c>
      <c r="F22" s="15">
        <f>IFERROR(__xludf.DUMMYFUNCTION("IFERROR(
    VLOOKUP(
      C22,
      IMPORTRANGE(
        ""1ZygntHC1J6IxzKbTidmOyf5nUyW4GCLurHCjexrLm_o"",
        ""HTMLキャッシュ!A:F""
      ),
      3,
      FALSE
    ),
    0
  )"),46086.154340277775)</f>
        <v>46086.15434</v>
      </c>
      <c r="G22" s="6" t="b">
        <v>0</v>
      </c>
      <c r="I22" s="22"/>
    </row>
    <row r="23" ht="14.25" customHeight="1">
      <c r="A23" s="1" t="s">
        <v>47</v>
      </c>
      <c r="B23" s="1" t="s">
        <v>13940</v>
      </c>
      <c r="C23" s="7" t="s">
        <v>70</v>
      </c>
      <c r="D23" s="10">
        <v>46085.28681712963</v>
      </c>
      <c r="E23" s="1" t="s">
        <v>13962</v>
      </c>
      <c r="F23" s="15">
        <f>IFERROR(__xludf.DUMMYFUNCTION("IFERROR(
    VLOOKUP(
      C23,
      IMPORTRANGE(
        ""1ZygntHC1J6IxzKbTidmOyf5nUyW4GCLurHCjexrLm_o"",
        ""HTMLキャッシュ!A:F""
      ),
      3,
      FALSE
    ),
    0
  )"),46086.160150462965)</f>
        <v>46086.16015</v>
      </c>
      <c r="G23" s="6" t="b">
        <v>0</v>
      </c>
      <c r="I23" s="22"/>
    </row>
    <row r="24" ht="14.25" customHeight="1">
      <c r="A24" s="1" t="s">
        <v>47</v>
      </c>
      <c r="B24" s="1" t="s">
        <v>13940</v>
      </c>
      <c r="C24" s="7" t="s">
        <v>71</v>
      </c>
      <c r="D24" s="10">
        <v>46072.87042824074</v>
      </c>
      <c r="E24" s="1" t="s">
        <v>13963</v>
      </c>
      <c r="F24" s="15">
        <f>IFERROR(__xludf.DUMMYFUNCTION("IFERROR(
    VLOOKUP(
      C24,
      IMPORTRANGE(
        ""1ZygntHC1J6IxzKbTidmOyf5nUyW4GCLurHCjexrLm_o"",
        ""HTMLキャッシュ!A:F""
      ),
      3,
      FALSE
    ),
    0
  )"),46085.79137731482)</f>
        <v>46085.79138</v>
      </c>
      <c r="G24" s="6" t="b">
        <v>0</v>
      </c>
      <c r="I24" s="22"/>
    </row>
    <row r="25" ht="14.25" customHeight="1">
      <c r="A25" s="1" t="s">
        <v>47</v>
      </c>
      <c r="B25" s="1" t="s">
        <v>13940</v>
      </c>
      <c r="C25" s="11" t="s">
        <v>72</v>
      </c>
      <c r="D25" s="10">
        <v>46085.288240740745</v>
      </c>
      <c r="E25" s="1" t="s">
        <v>13964</v>
      </c>
      <c r="F25" s="15">
        <f>IFERROR(__xludf.DUMMYFUNCTION("IFERROR(
    VLOOKUP(
      C25,
      IMPORTRANGE(
        ""1ZygntHC1J6IxzKbTidmOyf5nUyW4GCLurHCjexrLm_o"",
        ""HTMLキャッシュ!A:F""
      ),
      3,
      FALSE
    ),
    0
  )"),46086.17471064815)</f>
        <v>46086.17471</v>
      </c>
      <c r="G25" s="6" t="b">
        <v>0</v>
      </c>
      <c r="I25" s="22"/>
    </row>
    <row r="26" ht="14.25" customHeight="1">
      <c r="A26" s="1" t="s">
        <v>47</v>
      </c>
      <c r="B26" s="1" t="s">
        <v>13940</v>
      </c>
      <c r="C26" s="7" t="s">
        <v>73</v>
      </c>
      <c r="D26" s="10">
        <v>46034.093506944446</v>
      </c>
      <c r="E26" s="1" t="s">
        <v>13965</v>
      </c>
      <c r="F26" s="15">
        <f>IFERROR(__xludf.DUMMYFUNCTION("IFERROR(
    VLOOKUP(
      C26,
      IMPORTRANGE(
        ""1ZygntHC1J6IxzKbTidmOyf5nUyW4GCLurHCjexrLm_o"",
        ""HTMLキャッシュ!A:F""
      ),
      3,
      FALSE
    ),
    0
  )"),46086.18116898148)</f>
        <v>46086.18117</v>
      </c>
      <c r="G26" s="6" t="b">
        <v>0</v>
      </c>
      <c r="I26" s="22"/>
    </row>
    <row r="27" ht="14.25" customHeight="1">
      <c r="A27" s="1" t="s">
        <v>47</v>
      </c>
      <c r="B27" s="1" t="s">
        <v>13940</v>
      </c>
      <c r="C27" s="7" t="s">
        <v>74</v>
      </c>
      <c r="D27" s="10">
        <v>46067.797372685185</v>
      </c>
      <c r="E27" s="1" t="s">
        <v>13966</v>
      </c>
      <c r="F27" s="15">
        <f>IFERROR(__xludf.DUMMYFUNCTION("IFERROR(
    VLOOKUP(
      C27,
      IMPORTRANGE(
        ""1ZygntHC1J6IxzKbTidmOyf5nUyW4GCLurHCjexrLm_o"",
        ""HTMLキャッシュ!A:F""
      ),
      3,
      FALSE
    ),
    0
  )"),46085.81196759259)</f>
        <v>46085.81197</v>
      </c>
      <c r="G27" s="6" t="b">
        <v>0</v>
      </c>
      <c r="I27" s="22"/>
    </row>
    <row r="28" ht="14.25" customHeight="1">
      <c r="A28" s="1" t="s">
        <v>47</v>
      </c>
      <c r="B28" s="1" t="s">
        <v>13940</v>
      </c>
      <c r="C28" s="7" t="s">
        <v>75</v>
      </c>
      <c r="D28" s="10">
        <v>46078.690682870365</v>
      </c>
      <c r="E28" s="1" t="s">
        <v>13967</v>
      </c>
      <c r="F28" s="15">
        <f>IFERROR(__xludf.DUMMYFUNCTION("IFERROR(
    VLOOKUP(
      C28,
      IMPORTRANGE(
        ""1ZygntHC1J6IxzKbTidmOyf5nUyW4GCLurHCjexrLm_o"",
        ""HTMLキャッシュ!A:F""
      ),
      3,
      FALSE
    ),
    0
  )"),46085.83052083333)</f>
        <v>46085.83052</v>
      </c>
      <c r="G28" s="6" t="b">
        <v>0</v>
      </c>
      <c r="I28" s="22"/>
    </row>
    <row r="29" ht="14.25" customHeight="1">
      <c r="A29" s="1" t="s">
        <v>47</v>
      </c>
      <c r="B29" s="1" t="s">
        <v>13940</v>
      </c>
      <c r="C29" s="7" t="s">
        <v>76</v>
      </c>
      <c r="D29" s="10">
        <v>46074.5859375</v>
      </c>
      <c r="E29" s="1" t="s">
        <v>13968</v>
      </c>
      <c r="F29" s="15">
        <f>IFERROR(__xludf.DUMMYFUNCTION("IFERROR(
    VLOOKUP(
      C29,
      IMPORTRANGE(
        ""1ZygntHC1J6IxzKbTidmOyf5nUyW4GCLurHCjexrLm_o"",
        ""HTMLキャッシュ!A:F""
      ),
      3,
      FALSE
    ),
    0
  )"),46085.822847222225)</f>
        <v>46085.82285</v>
      </c>
      <c r="G29" s="6" t="b">
        <v>0</v>
      </c>
      <c r="I29" s="22"/>
    </row>
    <row r="30" ht="14.25" customHeight="1">
      <c r="A30" s="1" t="s">
        <v>47</v>
      </c>
      <c r="B30" s="1" t="s">
        <v>13940</v>
      </c>
      <c r="C30" s="7" t="s">
        <v>77</v>
      </c>
      <c r="D30" s="10">
        <v>46020.67491898148</v>
      </c>
      <c r="E30" s="1" t="s">
        <v>13969</v>
      </c>
      <c r="F30" s="15">
        <f>IFERROR(__xludf.DUMMYFUNCTION("IFERROR(
    VLOOKUP(
      C30,
      IMPORTRANGE(
        ""1ZygntHC1J6IxzKbTidmOyf5nUyW4GCLurHCjexrLm_o"",
        ""HTMLキャッシュ!A:F""
      ),
      3,
      FALSE
    ),
    0
  )"),46085.83826388889)</f>
        <v>46085.83826</v>
      </c>
      <c r="G30" s="6" t="b">
        <v>0</v>
      </c>
      <c r="I30" s="22"/>
    </row>
    <row r="31" ht="14.25" customHeight="1">
      <c r="A31" s="1" t="s">
        <v>47</v>
      </c>
      <c r="B31" s="1" t="s">
        <v>13940</v>
      </c>
      <c r="C31" s="7" t="s">
        <v>78</v>
      </c>
      <c r="D31" s="10">
        <v>46081.60511574074</v>
      </c>
      <c r="E31" s="1" t="s">
        <v>13970</v>
      </c>
      <c r="F31" s="15">
        <f>IFERROR(__xludf.DUMMYFUNCTION("IFERROR(
    VLOOKUP(
      C31,
      IMPORTRANGE(
        ""1ZygntHC1J6IxzKbTidmOyf5nUyW4GCLurHCjexrLm_o"",
        ""HTMLキャッシュ!A:F""
      ),
      3,
      FALSE
    ),
    0
  )"),46085.84508101852)</f>
        <v>46085.84508</v>
      </c>
      <c r="G31" s="6" t="b">
        <v>0</v>
      </c>
      <c r="I31" s="22"/>
    </row>
    <row r="32" ht="14.25" customHeight="1">
      <c r="A32" s="1" t="s">
        <v>47</v>
      </c>
      <c r="B32" s="1" t="s">
        <v>13940</v>
      </c>
      <c r="C32" s="7" t="s">
        <v>79</v>
      </c>
      <c r="D32" s="10">
        <v>46073.67015046296</v>
      </c>
      <c r="E32" s="1" t="s">
        <v>13971</v>
      </c>
      <c r="F32" s="15">
        <f>IFERROR(__xludf.DUMMYFUNCTION("IFERROR(
    VLOOKUP(
      C32,
      IMPORTRANGE(
        ""1ZygntHC1J6IxzKbTidmOyf5nUyW4GCLurHCjexrLm_o"",
        ""HTMLキャッシュ!A:F""
      ),
      3,
      FALSE
    ),
    0
  )"),46085.84988425926)</f>
        <v>46085.84988</v>
      </c>
      <c r="G32" s="6" t="b">
        <v>0</v>
      </c>
      <c r="I32" s="22"/>
    </row>
    <row r="33" ht="14.25" customHeight="1">
      <c r="A33" s="1" t="s">
        <v>47</v>
      </c>
      <c r="B33" s="1" t="s">
        <v>13940</v>
      </c>
      <c r="C33" s="7" t="s">
        <v>80</v>
      </c>
      <c r="D33" s="10">
        <v>46085.28912037037</v>
      </c>
      <c r="E33" s="1" t="s">
        <v>13972</v>
      </c>
      <c r="F33" s="15">
        <f>IFERROR(__xludf.DUMMYFUNCTION("IFERROR(
    VLOOKUP(
      C33,
      IMPORTRANGE(
        ""1ZygntHC1J6IxzKbTidmOyf5nUyW4GCLurHCjexrLm_o"",
        ""HTMLキャッシュ!A:F""
      ),
      3,
      FALSE
    ),
    0
  )"),46086.2296412037)</f>
        <v>46086.22964</v>
      </c>
      <c r="G33" s="6" t="b">
        <v>0</v>
      </c>
      <c r="I33" s="22"/>
    </row>
    <row r="34" ht="14.25" customHeight="1">
      <c r="A34" s="1" t="s">
        <v>47</v>
      </c>
      <c r="B34" s="1" t="s">
        <v>13940</v>
      </c>
      <c r="C34" s="7" t="s">
        <v>81</v>
      </c>
      <c r="D34" s="10">
        <v>46030.14394675926</v>
      </c>
      <c r="E34" s="1" t="s">
        <v>13973</v>
      </c>
      <c r="F34" s="15">
        <f>IFERROR(__xludf.DUMMYFUNCTION("IFERROR(
    VLOOKUP(
      C34,
      IMPORTRANGE(
        ""1ZygntHC1J6IxzKbTidmOyf5nUyW4GCLurHCjexrLm_o"",
        ""HTMLキャッシュ!A:F""
      ),
      3,
      FALSE
    ),
    0
  )"),46086.23327546296)</f>
        <v>46086.23328</v>
      </c>
      <c r="G34" s="6" t="b">
        <v>0</v>
      </c>
      <c r="I34" s="22"/>
    </row>
    <row r="35" ht="14.25" customHeight="1">
      <c r="A35" s="1" t="s">
        <v>47</v>
      </c>
      <c r="B35" s="1" t="s">
        <v>13940</v>
      </c>
      <c r="C35" s="7" t="s">
        <v>82</v>
      </c>
      <c r="D35" s="10">
        <v>46085.28755787037</v>
      </c>
      <c r="E35" s="1" t="s">
        <v>13974</v>
      </c>
      <c r="F35" s="15">
        <f>IFERROR(__xludf.DUMMYFUNCTION("IFERROR(
    VLOOKUP(
      C35,
      IMPORTRANGE(
        ""1ZygntHC1J6IxzKbTidmOyf5nUyW4GCLurHCjexrLm_o"",
        ""HTMLキャッシュ!A:F""
      ),
      3,
      FALSE
    ),
    0
  )"),46086.237858796296)</f>
        <v>46086.23786</v>
      </c>
      <c r="G35" s="6" t="b">
        <v>0</v>
      </c>
      <c r="I35" s="22"/>
    </row>
    <row r="36" ht="14.25" customHeight="1">
      <c r="A36" s="1" t="s">
        <v>47</v>
      </c>
      <c r="B36" s="1" t="s">
        <v>13940</v>
      </c>
      <c r="C36" s="7" t="s">
        <v>83</v>
      </c>
      <c r="D36" s="10">
        <v>46050.83157407407</v>
      </c>
      <c r="E36" s="1" t="s">
        <v>13975</v>
      </c>
      <c r="F36" s="15">
        <f>IFERROR(__xludf.DUMMYFUNCTION("IFERROR(
    VLOOKUP(
      C36,
      IMPORTRANGE(
        ""1ZygntHC1J6IxzKbTidmOyf5nUyW4GCLurHCjexrLm_o"",
        ""HTMLキャッシュ!A:F""
      ),
      3,
      FALSE
    ),
    0
  )"),46085.86708333333)</f>
        <v>46085.86708</v>
      </c>
      <c r="G36" s="6" t="b">
        <v>0</v>
      </c>
      <c r="I36" s="22"/>
    </row>
    <row r="37" ht="14.25" customHeight="1">
      <c r="A37" s="1" t="s">
        <v>47</v>
      </c>
      <c r="B37" s="1" t="s">
        <v>13940</v>
      </c>
      <c r="C37" s="7" t="s">
        <v>84</v>
      </c>
      <c r="D37" s="10">
        <v>46080.825960648144</v>
      </c>
      <c r="E37" s="1" t="s">
        <v>13976</v>
      </c>
      <c r="F37" s="15">
        <f>IFERROR(__xludf.DUMMYFUNCTION("IFERROR(
    VLOOKUP(
      C37,
      IMPORTRANGE(
        ""1ZygntHC1J6IxzKbTidmOyf5nUyW4GCLurHCjexrLm_o"",
        ""HTMLキャッシュ!A:F""
      ),
      3,
      FALSE
    ),
    0
  )"),46085.86990740741)</f>
        <v>46085.86991</v>
      </c>
      <c r="G37" s="6" t="b">
        <v>0</v>
      </c>
      <c r="I37" s="22"/>
    </row>
    <row r="38" ht="14.25" customHeight="1">
      <c r="A38" s="1" t="s">
        <v>47</v>
      </c>
      <c r="B38" s="1" t="s">
        <v>13940</v>
      </c>
      <c r="C38" s="7" t="s">
        <v>85</v>
      </c>
      <c r="D38" s="10">
        <v>46085.28982638889</v>
      </c>
      <c r="E38" s="1" t="s">
        <v>13977</v>
      </c>
      <c r="F38" s="15">
        <f>IFERROR(__xludf.DUMMYFUNCTION("IFERROR(
    VLOOKUP(
      C38,
      IMPORTRANGE(
        ""1ZygntHC1J6IxzKbTidmOyf5nUyW4GCLurHCjexrLm_o"",
        ""HTMLキャッシュ!A:F""
      ),
      3,
      FALSE
    ),
    0
  )"),46086.24668981481)</f>
        <v>46086.24669</v>
      </c>
      <c r="G38" s="6" t="b">
        <v>0</v>
      </c>
      <c r="I38" s="22"/>
    </row>
    <row r="39" ht="14.25" customHeight="1">
      <c r="A39" s="1" t="s">
        <v>47</v>
      </c>
      <c r="B39" s="1" t="s">
        <v>13940</v>
      </c>
      <c r="C39" s="7" t="s">
        <v>86</v>
      </c>
      <c r="D39" s="10">
        <v>46067.733310185184</v>
      </c>
      <c r="E39" s="1" t="s">
        <v>13978</v>
      </c>
      <c r="F39" s="15">
        <f>IFERROR(__xludf.DUMMYFUNCTION("IFERROR(
    VLOOKUP(
      C39,
      IMPORTRANGE(
        ""1ZygntHC1J6IxzKbTidmOyf5nUyW4GCLurHCjexrLm_o"",
        ""HTMLキャッシュ!A:F""
      ),
      3,
      FALSE
    ),
    0
  )"),46085.873564814814)</f>
        <v>46085.87356</v>
      </c>
      <c r="G39" s="6" t="b">
        <v>0</v>
      </c>
      <c r="I39" s="22"/>
    </row>
    <row r="40" ht="14.25" customHeight="1">
      <c r="A40" s="1" t="s">
        <v>47</v>
      </c>
      <c r="B40" s="1" t="s">
        <v>13940</v>
      </c>
      <c r="C40" s="7" t="s">
        <v>87</v>
      </c>
      <c r="D40" s="10">
        <v>46073.82677083333</v>
      </c>
      <c r="E40" s="1" t="s">
        <v>13979</v>
      </c>
      <c r="F40" s="15">
        <f>IFERROR(__xludf.DUMMYFUNCTION("IFERROR(
    VLOOKUP(
      C40,
      IMPORTRANGE(
        ""1ZygntHC1J6IxzKbTidmOyf5nUyW4GCLurHCjexrLm_o"",
        ""HTMLキャッシュ!A:F""
      ),
      3,
      FALSE
    ),
    0
  )"),46073.82677083334)</f>
        <v>46073.82677</v>
      </c>
      <c r="G40" s="6" t="b">
        <v>0</v>
      </c>
      <c r="I40" s="22"/>
    </row>
    <row r="41" ht="14.25" customHeight="1">
      <c r="A41" s="1" t="s">
        <v>47</v>
      </c>
      <c r="B41" s="1" t="s">
        <v>13940</v>
      </c>
      <c r="C41" s="7" t="s">
        <v>88</v>
      </c>
      <c r="D41" s="10">
        <v>46085.29075231482</v>
      </c>
      <c r="E41" s="1" t="s">
        <v>13980</v>
      </c>
      <c r="F41" s="15">
        <f>IFERROR(__xludf.DUMMYFUNCTION("IFERROR(
    VLOOKUP(
      C41,
      IMPORTRANGE(
        ""1ZygntHC1J6IxzKbTidmOyf5nUyW4GCLurHCjexrLm_o"",
        ""HTMLキャッシュ!A:F""
      ),
      3,
      FALSE
    ),
    0
  )"),46085.29075231482)</f>
        <v>46085.29075</v>
      </c>
      <c r="G41" s="6" t="b">
        <v>0</v>
      </c>
      <c r="I41" s="22"/>
    </row>
    <row r="42" ht="14.25" customHeight="1">
      <c r="A42" s="1" t="s">
        <v>47</v>
      </c>
      <c r="B42" s="1" t="s">
        <v>13940</v>
      </c>
      <c r="C42" s="7" t="s">
        <v>89</v>
      </c>
      <c r="D42" s="10">
        <v>46061.90662037037</v>
      </c>
      <c r="E42" s="1" t="s">
        <v>13981</v>
      </c>
      <c r="F42" s="15">
        <f>IFERROR(__xludf.DUMMYFUNCTION("IFERROR(
    VLOOKUP(
      C42,
      IMPORTRANGE(
        ""1ZygntHC1J6IxzKbTidmOyf5nUyW4GCLurHCjexrLm_o"",
        ""HTMLキャッシュ!A:F""
      ),
      3,
      FALSE
    ),
    0
  )"),46086.60304398148)</f>
        <v>46086.60304</v>
      </c>
      <c r="G42" s="6" t="b">
        <v>0</v>
      </c>
      <c r="I42" s="22"/>
    </row>
    <row r="43" ht="14.25" customHeight="1">
      <c r="A43" s="1" t="s">
        <v>47</v>
      </c>
      <c r="B43" s="1" t="s">
        <v>13940</v>
      </c>
      <c r="C43" s="7" t="s">
        <v>90</v>
      </c>
      <c r="D43" s="10">
        <v>46085.291226851856</v>
      </c>
      <c r="E43" s="1" t="s">
        <v>13982</v>
      </c>
      <c r="F43" s="15">
        <f>IFERROR(__xludf.DUMMYFUNCTION("IFERROR(
    VLOOKUP(
      C43,
      IMPORTRANGE(
        ""1ZygntHC1J6IxzKbTidmOyf5nUyW4GCLurHCjexrLm_o"",
        ""HTMLキャッシュ!A:F""
      ),
      3,
      FALSE
    ),
    0
  )"),46086.98574074074)</f>
        <v>46086.98574</v>
      </c>
      <c r="G43" s="6" t="b">
        <v>0</v>
      </c>
      <c r="I43" s="22"/>
    </row>
    <row r="44" ht="14.25" customHeight="1">
      <c r="A44" s="1" t="s">
        <v>47</v>
      </c>
      <c r="B44" s="1" t="s">
        <v>13940</v>
      </c>
      <c r="C44" s="7" t="s">
        <v>91</v>
      </c>
      <c r="D44" s="10">
        <v>46078.69012731481</v>
      </c>
      <c r="E44" s="1" t="s">
        <v>13983</v>
      </c>
      <c r="F44" s="15">
        <f>IFERROR(__xludf.DUMMYFUNCTION("IFERROR(
    VLOOKUP(
      C44,
      IMPORTRANGE(
        ""1ZygntHC1J6IxzKbTidmOyf5nUyW4GCLurHCjexrLm_o"",
        ""HTMLキャッシュ!A:F""
      ),
      3,
      FALSE
    ),
    0
  )"),46086.617106481484)</f>
        <v>46086.61711</v>
      </c>
      <c r="G44" s="6" t="b">
        <v>0</v>
      </c>
      <c r="I44" s="22"/>
    </row>
    <row r="45" ht="14.25" customHeight="1">
      <c r="A45" s="1" t="s">
        <v>47</v>
      </c>
      <c r="B45" s="1" t="s">
        <v>13940</v>
      </c>
      <c r="C45" s="7" t="s">
        <v>92</v>
      </c>
      <c r="D45" s="10">
        <v>46043.59243055555</v>
      </c>
      <c r="E45" s="1" t="s">
        <v>13984</v>
      </c>
      <c r="F45" s="15">
        <f>IFERROR(__xludf.DUMMYFUNCTION("IFERROR(
    VLOOKUP(
      C45,
      IMPORTRANGE(
        ""1ZygntHC1J6IxzKbTidmOyf5nUyW4GCLurHCjexrLm_o"",
        ""HTMLキャッシュ!A:F""
      ),
      3,
      FALSE
    ),
    0
  )"),46086.62762731482)</f>
        <v>46086.62763</v>
      </c>
      <c r="G45" s="6" t="b">
        <v>0</v>
      </c>
      <c r="I45" s="22"/>
    </row>
    <row r="46" ht="14.25" customHeight="1">
      <c r="A46" s="1" t="s">
        <v>47</v>
      </c>
      <c r="B46" s="1" t="s">
        <v>13940</v>
      </c>
      <c r="C46" s="7" t="s">
        <v>93</v>
      </c>
      <c r="D46" s="10">
        <v>46079.18711805556</v>
      </c>
      <c r="E46" s="1" t="s">
        <v>13985</v>
      </c>
      <c r="F46" s="15">
        <f>IFERROR(__xludf.DUMMYFUNCTION("IFERROR(
    VLOOKUP(
      C46,
      IMPORTRANGE(
        ""1ZygntHC1J6IxzKbTidmOyf5nUyW4GCLurHCjexrLm_o"",
        ""HTMLキャッシュ!A:F""
      ),
      3,
      FALSE
    ),
    0
  )"),46087.00678240741)</f>
        <v>46087.00678</v>
      </c>
      <c r="G46" s="6" t="b">
        <v>0</v>
      </c>
      <c r="I46" s="22"/>
    </row>
    <row r="47" ht="14.25" customHeight="1">
      <c r="A47" s="1" t="s">
        <v>47</v>
      </c>
      <c r="B47" s="1" t="s">
        <v>13940</v>
      </c>
      <c r="C47" s="7" t="s">
        <v>94</v>
      </c>
      <c r="D47" s="10">
        <v>46080.78996527778</v>
      </c>
      <c r="E47" s="1" t="s">
        <v>13986</v>
      </c>
      <c r="F47" s="15">
        <f>IFERROR(__xludf.DUMMYFUNCTION("IFERROR(
    VLOOKUP(
      C47,
      IMPORTRANGE(
        ""1ZygntHC1J6IxzKbTidmOyf5nUyW4GCLurHCjexrLm_o"",
        ""HTMLキャッシュ!A:F""
      ),
      3,
      FALSE
    ),
    0
  )"),46086.636655092596)</f>
        <v>46086.63666</v>
      </c>
      <c r="G47" s="6" t="b">
        <v>0</v>
      </c>
      <c r="I47" s="22"/>
    </row>
    <row r="48" ht="14.25" customHeight="1">
      <c r="A48" s="1" t="s">
        <v>47</v>
      </c>
      <c r="B48" s="1" t="s">
        <v>13940</v>
      </c>
      <c r="C48" s="7" t="s">
        <v>95</v>
      </c>
      <c r="D48" s="10">
        <v>46074.588379629626</v>
      </c>
      <c r="E48" s="1" t="s">
        <v>13987</v>
      </c>
      <c r="F48" s="15">
        <f>IFERROR(__xludf.DUMMYFUNCTION("IFERROR(
    VLOOKUP(
      C48,
      IMPORTRANGE(
        ""1ZygntHC1J6IxzKbTidmOyf5nUyW4GCLurHCjexrLm_o"",
        ""HTMLキャッシュ!A:F""
      ),
      3,
      FALSE
    ),
    0
  )"),46086.642430555556)</f>
        <v>46086.64243</v>
      </c>
      <c r="G48" s="6" t="b">
        <v>0</v>
      </c>
      <c r="I48" s="22"/>
    </row>
    <row r="49" ht="14.25" customHeight="1">
      <c r="A49" s="1" t="s">
        <v>47</v>
      </c>
      <c r="B49" s="1" t="s">
        <v>13940</v>
      </c>
      <c r="C49" s="7" t="s">
        <v>96</v>
      </c>
      <c r="D49" s="10">
        <v>46085.29144675926</v>
      </c>
      <c r="E49" s="1" t="s">
        <v>13988</v>
      </c>
      <c r="F49" s="15">
        <f>IFERROR(__xludf.DUMMYFUNCTION("IFERROR(
    VLOOKUP(
      C49,
      IMPORTRANGE(
        ""1ZygntHC1J6IxzKbTidmOyf5nUyW4GCLurHCjexrLm_o"",
        ""HTMLキャッシュ!A:F""
      ),
      3,
      FALSE
    ),
    0
  )"),46087.02244212963)</f>
        <v>46087.02244</v>
      </c>
      <c r="G49" s="6" t="b">
        <v>0</v>
      </c>
      <c r="I49" s="22"/>
    </row>
    <row r="50" ht="14.25" customHeight="1">
      <c r="A50" s="1" t="s">
        <v>47</v>
      </c>
      <c r="B50" s="1" t="s">
        <v>13940</v>
      </c>
      <c r="C50" s="7" t="s">
        <v>97</v>
      </c>
      <c r="D50" s="10">
        <v>46074.546631944446</v>
      </c>
      <c r="E50" s="1" t="s">
        <v>13989</v>
      </c>
      <c r="F50" s="15">
        <f>IFERROR(__xludf.DUMMYFUNCTION("IFERROR(
    VLOOKUP(
      C50,
      IMPORTRANGE(
        ""1ZygntHC1J6IxzKbTidmOyf5nUyW4GCLurHCjexrLm_o"",
        ""HTMLキャッシュ!A:F""
      ),
      3,
      FALSE
    ),
    0
  )"),46086.65106481482)</f>
        <v>46086.65106</v>
      </c>
      <c r="G50" s="6" t="b">
        <v>0</v>
      </c>
      <c r="I50" s="22"/>
    </row>
    <row r="51" ht="14.25" customHeight="1">
      <c r="A51" s="1" t="s">
        <v>47</v>
      </c>
      <c r="B51" s="1" t="s">
        <v>13940</v>
      </c>
      <c r="C51" s="7" t="s">
        <v>98</v>
      </c>
      <c r="D51" s="10">
        <v>46069.73300925926</v>
      </c>
      <c r="E51" s="1" t="s">
        <v>13990</v>
      </c>
      <c r="F51" s="15">
        <f>IFERROR(__xludf.DUMMYFUNCTION("IFERROR(
    VLOOKUP(
      C51,
      IMPORTRANGE(
        ""1ZygntHC1J6IxzKbTidmOyf5nUyW4GCLurHCjexrLm_o"",
        ""HTMLキャッシュ!A:F""
      ),
      3,
      FALSE
    ),
    0
  )"),46086.658009259256)</f>
        <v>46086.65801</v>
      </c>
      <c r="G51" s="6" t="b">
        <v>0</v>
      </c>
      <c r="I51" s="22"/>
    </row>
    <row r="52" ht="14.25" customHeight="1">
      <c r="A52" s="1" t="s">
        <v>47</v>
      </c>
      <c r="B52" s="1" t="s">
        <v>13940</v>
      </c>
      <c r="C52" s="7" t="s">
        <v>99</v>
      </c>
      <c r="D52" s="10">
        <v>46030.18791666666</v>
      </c>
      <c r="E52" s="1" t="s">
        <v>13991</v>
      </c>
      <c r="F52" s="15">
        <f>IFERROR(__xludf.DUMMYFUNCTION("IFERROR(
    VLOOKUP(
      C52,
      IMPORTRANGE(
        ""1ZygntHC1J6IxzKbTidmOyf5nUyW4GCLurHCjexrLm_o"",
        ""HTMLキャッシュ!A:F""
      ),
      3,
      FALSE
    ),
    0
  )"),46087.040925925925)</f>
        <v>46087.04093</v>
      </c>
      <c r="G52" s="6" t="b">
        <v>0</v>
      </c>
      <c r="I52" s="22"/>
    </row>
    <row r="53" ht="14.25" customHeight="1">
      <c r="A53" s="1" t="s">
        <v>47</v>
      </c>
      <c r="B53" s="1" t="s">
        <v>13940</v>
      </c>
      <c r="C53" s="7" t="s">
        <v>100</v>
      </c>
      <c r="D53" s="10">
        <v>46073.640081018515</v>
      </c>
      <c r="E53" s="1" t="s">
        <v>13992</v>
      </c>
      <c r="F53" s="15">
        <f>IFERROR(__xludf.DUMMYFUNCTION("IFERROR(
    VLOOKUP(
      C53,
      IMPORTRANGE(
        ""1ZygntHC1J6IxzKbTidmOyf5nUyW4GCLurHCjexrLm_o"",
        ""HTMLキャッシュ!A:F""
      ),
      3,
      FALSE
    ),
    0
  )"),46086.676087962966)</f>
        <v>46086.67609</v>
      </c>
      <c r="G53" s="6" t="b">
        <v>0</v>
      </c>
      <c r="I53" s="22"/>
    </row>
    <row r="54" ht="14.25" customHeight="1">
      <c r="A54" s="1" t="s">
        <v>47</v>
      </c>
      <c r="B54" s="1" t="s">
        <v>13940</v>
      </c>
      <c r="C54" s="7" t="s">
        <v>101</v>
      </c>
      <c r="D54" s="10">
        <v>46078.67748842592</v>
      </c>
      <c r="E54" s="1" t="s">
        <v>13993</v>
      </c>
      <c r="F54" s="15">
        <f>IFERROR(__xludf.DUMMYFUNCTION("IFERROR(
    VLOOKUP(
      C54,
      IMPORTRANGE(
        ""1ZygntHC1J6IxzKbTidmOyf5nUyW4GCLurHCjexrLm_o"",
        ""HTMLキャッシュ!A:F""
      ),
      3,
      FALSE
    ),
    0
  )"),46086.690775462965)</f>
        <v>46086.69078</v>
      </c>
      <c r="G54" s="6" t="b">
        <v>0</v>
      </c>
      <c r="I54" s="22"/>
    </row>
    <row r="55" ht="14.25" customHeight="1">
      <c r="A55" s="1" t="s">
        <v>47</v>
      </c>
      <c r="B55" s="1" t="s">
        <v>13940</v>
      </c>
      <c r="C55" s="7" t="s">
        <v>102</v>
      </c>
      <c r="D55" s="10">
        <v>46080.81449074074</v>
      </c>
      <c r="E55" s="1" t="s">
        <v>13994</v>
      </c>
      <c r="F55" s="15">
        <f>IFERROR(__xludf.DUMMYFUNCTION("IFERROR(
    VLOOKUP(
      C55,
      IMPORTRANGE(
        ""1ZygntHC1J6IxzKbTidmOyf5nUyW4GCLurHCjexrLm_o"",
        ""HTMLキャッシュ!A:F""
      ),
      3,
      FALSE
    ),
    0
  )"),46086.69846064815)</f>
        <v>46086.69846</v>
      </c>
      <c r="G55" s="6" t="b">
        <v>0</v>
      </c>
      <c r="I55" s="22"/>
    </row>
    <row r="56" ht="14.25" customHeight="1">
      <c r="A56" s="1" t="s">
        <v>47</v>
      </c>
      <c r="B56" s="1" t="s">
        <v>13940</v>
      </c>
      <c r="C56" s="7" t="s">
        <v>103</v>
      </c>
      <c r="D56" s="10">
        <v>46078.69440972222</v>
      </c>
      <c r="E56" s="1" t="s">
        <v>13995</v>
      </c>
      <c r="F56" s="15">
        <f>IFERROR(__xludf.DUMMYFUNCTION("IFERROR(
    VLOOKUP(
      C56,
      IMPORTRANGE(
        ""1ZygntHC1J6IxzKbTidmOyf5nUyW4GCLurHCjexrLm_o"",
        ""HTMLキャッシュ!A:F""
      ),
      3,
      FALSE
    ),
    0
  )"),46086.70417824074)</f>
        <v>46086.70418</v>
      </c>
      <c r="G56" s="6" t="b">
        <v>0</v>
      </c>
      <c r="I56" s="22"/>
    </row>
    <row r="57" ht="14.25" customHeight="1">
      <c r="A57" s="1" t="s">
        <v>47</v>
      </c>
      <c r="B57" s="1" t="s">
        <v>13940</v>
      </c>
      <c r="C57" s="7" t="s">
        <v>104</v>
      </c>
      <c r="D57" s="10">
        <v>45990.81831018519</v>
      </c>
      <c r="E57" s="1" t="s">
        <v>13996</v>
      </c>
      <c r="F57" s="15">
        <f>IFERROR(__xludf.DUMMYFUNCTION("IFERROR(
    VLOOKUP(
      C57,
      IMPORTRANGE(
        ""1ZygntHC1J6IxzKbTidmOyf5nUyW4GCLurHCjexrLm_o"",
        ""HTMLキャッシュ!A:F""
      ),
      3,
      FALSE
    ),
    0
  )"),46086.70856481481)</f>
        <v>46086.70856</v>
      </c>
      <c r="G57" s="6" t="b">
        <v>0</v>
      </c>
      <c r="I57" s="22"/>
    </row>
    <row r="58" ht="14.25" customHeight="1">
      <c r="A58" s="1" t="s">
        <v>47</v>
      </c>
      <c r="B58" s="1" t="s">
        <v>13940</v>
      </c>
      <c r="C58" s="7" t="s">
        <v>105</v>
      </c>
      <c r="D58" s="10">
        <v>46030.929756944446</v>
      </c>
      <c r="E58" s="1" t="s">
        <v>13997</v>
      </c>
      <c r="F58" s="15">
        <f>IFERROR(__xludf.DUMMYFUNCTION("IFERROR(
    VLOOKUP(
      C58,
      IMPORTRANGE(
        ""1ZygntHC1J6IxzKbTidmOyf5nUyW4GCLurHCjexrLm_o"",
        ""HTMLキャッシュ!A:F""
      ),
      3,
      FALSE
    ),
    0
  )"),46087.13773148148)</f>
        <v>46087.13773</v>
      </c>
      <c r="G58" s="6" t="b">
        <v>0</v>
      </c>
      <c r="I58" s="22"/>
    </row>
    <row r="59" ht="14.25" customHeight="1">
      <c r="A59" s="1" t="s">
        <v>47</v>
      </c>
      <c r="B59" s="1" t="s">
        <v>13940</v>
      </c>
      <c r="C59" s="7" t="s">
        <v>106</v>
      </c>
      <c r="D59" s="10">
        <v>46076.73498842593</v>
      </c>
      <c r="E59" s="1" t="s">
        <v>13998</v>
      </c>
      <c r="F59" s="15">
        <f>IFERROR(__xludf.DUMMYFUNCTION("IFERROR(
    VLOOKUP(
      C59,
      IMPORTRANGE(
        ""1ZygntHC1J6IxzKbTidmOyf5nUyW4GCLurHCjexrLm_o"",
        ""HTMLキャッシュ!A:F""
      ),
      3,
      FALSE
    ),
    0
  )"),46086.76850694444)</f>
        <v>46086.76851</v>
      </c>
      <c r="G59" s="6" t="b">
        <v>0</v>
      </c>
      <c r="I59" s="22"/>
    </row>
    <row r="60" ht="14.25" customHeight="1">
      <c r="A60" s="1" t="s">
        <v>47</v>
      </c>
      <c r="B60" s="1" t="s">
        <v>13940</v>
      </c>
      <c r="C60" s="7" t="s">
        <v>107</v>
      </c>
      <c r="D60" s="10">
        <v>46030.17971064815</v>
      </c>
      <c r="E60" s="1" t="s">
        <v>13999</v>
      </c>
      <c r="F60" s="15">
        <f>IFERROR(__xludf.DUMMYFUNCTION("IFERROR(
    VLOOKUP(
      C60,
      IMPORTRANGE(
        ""1ZygntHC1J6IxzKbTidmOyf5nUyW4GCLurHCjexrLm_o"",
        ""HTMLキャッシュ!A:F""
      ),
      3,
      FALSE
    ),
    0
  )"),46087.15015046296)</f>
        <v>46087.15015</v>
      </c>
      <c r="G60" s="6" t="b">
        <v>0</v>
      </c>
      <c r="I60" s="22"/>
    </row>
    <row r="61" ht="14.25" customHeight="1">
      <c r="A61" s="1" t="s">
        <v>47</v>
      </c>
      <c r="B61" s="1" t="s">
        <v>13940</v>
      </c>
      <c r="C61" s="7" t="s">
        <v>108</v>
      </c>
      <c r="D61" s="10">
        <v>46046.58100694444</v>
      </c>
      <c r="E61" s="1" t="s">
        <v>14000</v>
      </c>
      <c r="F61" s="15">
        <f>IFERROR(__xludf.DUMMYFUNCTION("IFERROR(
    VLOOKUP(
      C61,
      IMPORTRANGE(
        ""1ZygntHC1J6IxzKbTidmOyf5nUyW4GCLurHCjexrLm_o"",
        ""HTMLキャッシュ!A:F""
      ),
      3,
      FALSE
    ),
    0
  )"),46086.78324074074)</f>
        <v>46086.78324</v>
      </c>
      <c r="G61" s="6" t="b">
        <v>0</v>
      </c>
      <c r="I61" s="22"/>
    </row>
    <row r="62" ht="14.25" customHeight="1">
      <c r="A62" s="1" t="s">
        <v>47</v>
      </c>
      <c r="B62" s="1" t="s">
        <v>13940</v>
      </c>
      <c r="C62" s="7" t="s">
        <v>109</v>
      </c>
      <c r="D62" s="10">
        <v>46029.651296296295</v>
      </c>
      <c r="E62" s="1" t="s">
        <v>14001</v>
      </c>
      <c r="F62" s="15">
        <f>IFERROR(__xludf.DUMMYFUNCTION("IFERROR(
    VLOOKUP(
      C62,
      IMPORTRANGE(
        ""1ZygntHC1J6IxzKbTidmOyf5nUyW4GCLurHCjexrLm_o"",
        ""HTMLキャッシュ!A:F""
      ),
      3,
      FALSE
    ),
    0
  )"),46086.78539351852)</f>
        <v>46086.78539</v>
      </c>
      <c r="G62" s="6" t="b">
        <v>0</v>
      </c>
      <c r="I62" s="22"/>
    </row>
    <row r="63" ht="14.25" customHeight="1">
      <c r="A63" s="1" t="s">
        <v>47</v>
      </c>
      <c r="B63" s="1" t="s">
        <v>13940</v>
      </c>
      <c r="C63" s="7" t="s">
        <v>110</v>
      </c>
      <c r="D63" s="10">
        <v>46035.16195601852</v>
      </c>
      <c r="E63" s="1" t="s">
        <v>14002</v>
      </c>
      <c r="F63" s="15">
        <f>IFERROR(__xludf.DUMMYFUNCTION("IFERROR(
    VLOOKUP(
      C63,
      IMPORTRANGE(
        ""1ZygntHC1J6IxzKbTidmOyf5nUyW4GCLurHCjexrLm_o"",
        ""HTMLキャッシュ!A:F""
      ),
      3,
      FALSE
    ),
    0
  )"),46087.16259259259)</f>
        <v>46087.16259</v>
      </c>
      <c r="G63" s="6" t="b">
        <v>0</v>
      </c>
      <c r="I63" s="22"/>
    </row>
    <row r="64" ht="14.25" customHeight="1">
      <c r="A64" s="1" t="s">
        <v>47</v>
      </c>
      <c r="B64" s="1" t="s">
        <v>13940</v>
      </c>
      <c r="C64" s="7" t="s">
        <v>111</v>
      </c>
      <c r="D64" s="10">
        <v>46067.53839120371</v>
      </c>
      <c r="E64" s="1" t="s">
        <v>14003</v>
      </c>
      <c r="F64" s="15">
        <f>IFERROR(__xludf.DUMMYFUNCTION("IFERROR(
    VLOOKUP(
      C64,
      IMPORTRANGE(
        ""1ZygntHC1J6IxzKbTidmOyf5nUyW4GCLurHCjexrLm_o"",
        ""HTMLキャッシュ!A:F""
      ),
      3,
      FALSE
    ),
    0
  )"),46086.793078703704)</f>
        <v>46086.79308</v>
      </c>
      <c r="G64" s="6" t="b">
        <v>0</v>
      </c>
      <c r="I64" s="22"/>
    </row>
    <row r="65" ht="14.25" customHeight="1">
      <c r="A65" s="1" t="s">
        <v>47</v>
      </c>
      <c r="B65" s="1" t="s">
        <v>13940</v>
      </c>
      <c r="C65" s="7" t="s">
        <v>112</v>
      </c>
      <c r="D65" s="10">
        <v>46043.61696759259</v>
      </c>
      <c r="E65" s="1" t="s">
        <v>14004</v>
      </c>
      <c r="F65" s="15">
        <f>IFERROR(__xludf.DUMMYFUNCTION("IFERROR(
    VLOOKUP(
      C65,
      IMPORTRANGE(
        ""1ZygntHC1J6IxzKbTidmOyf5nUyW4GCLurHCjexrLm_o"",
        ""HTMLキャッシュ!A:F""
      ),
      3,
      FALSE
    ),
    0
  )"),46086.7968287037)</f>
        <v>46086.79683</v>
      </c>
      <c r="G65" s="6" t="b">
        <v>0</v>
      </c>
      <c r="I65" s="22"/>
    </row>
    <row r="66" ht="14.25" customHeight="1">
      <c r="A66" s="1" t="s">
        <v>47</v>
      </c>
      <c r="B66" s="1" t="s">
        <v>13940</v>
      </c>
      <c r="C66" s="7" t="s">
        <v>113</v>
      </c>
      <c r="D66" s="10">
        <v>46039.5844212963</v>
      </c>
      <c r="E66" s="1" t="s">
        <v>14005</v>
      </c>
      <c r="F66" s="15">
        <f>IFERROR(__xludf.DUMMYFUNCTION("IFERROR(
    VLOOKUP(
      C66,
      IMPORTRANGE(
        ""1ZygntHC1J6IxzKbTidmOyf5nUyW4GCLurHCjexrLm_o"",
        ""HTMLキャッシュ!A:F""
      ),
      3,
      FALSE
    ),
    0
  )"),46086.79918981482)</f>
        <v>46086.79919</v>
      </c>
      <c r="G66" s="6" t="b">
        <v>0</v>
      </c>
      <c r="I66" s="22"/>
    </row>
    <row r="67" ht="14.25" customHeight="1">
      <c r="A67" s="1" t="s">
        <v>47</v>
      </c>
      <c r="B67" s="1" t="s">
        <v>13940</v>
      </c>
      <c r="C67" s="7" t="s">
        <v>114</v>
      </c>
      <c r="D67" s="10">
        <v>46078.673321759255</v>
      </c>
      <c r="E67" s="1" t="s">
        <v>14006</v>
      </c>
      <c r="F67" s="15">
        <f>IFERROR(__xludf.DUMMYFUNCTION("IFERROR(
    VLOOKUP(
      C67,
      IMPORTRANGE(
        ""1ZygntHC1J6IxzKbTidmOyf5nUyW4GCLurHCjexrLm_o"",
        ""HTMLキャッシュ!A:F""
      ),
      3,
      FALSE
    ),
    0
  )"),46086.80204861111)</f>
        <v>46086.80205</v>
      </c>
      <c r="G67" s="6" t="b">
        <v>0</v>
      </c>
      <c r="I67" s="22"/>
    </row>
    <row r="68" ht="14.25" customHeight="1">
      <c r="A68" s="1" t="s">
        <v>47</v>
      </c>
      <c r="B68" s="1" t="s">
        <v>13940</v>
      </c>
      <c r="C68" s="7" t="s">
        <v>115</v>
      </c>
      <c r="D68" s="10">
        <v>46030.185578703706</v>
      </c>
      <c r="E68" s="1" t="s">
        <v>14007</v>
      </c>
      <c r="F68" s="15">
        <f>IFERROR(__xludf.DUMMYFUNCTION("IFERROR(
    VLOOKUP(
      C68,
      IMPORTRANGE(
        ""1ZygntHC1J6IxzKbTidmOyf5nUyW4GCLurHCjexrLm_o"",
        ""HTMLキャッシュ!A:F""
      ),
      3,
      FALSE
    ),
    0
  )"),46087.178564814814)</f>
        <v>46087.17856</v>
      </c>
      <c r="G68" s="6" t="b">
        <v>0</v>
      </c>
      <c r="I68" s="22"/>
    </row>
    <row r="69" ht="14.25" customHeight="1">
      <c r="A69" s="1" t="s">
        <v>47</v>
      </c>
      <c r="B69" s="1" t="s">
        <v>14008</v>
      </c>
      <c r="C69" s="7" t="s">
        <v>116</v>
      </c>
      <c r="D69" s="10">
        <v>46078.85415509259</v>
      </c>
      <c r="E69" s="1" t="s">
        <v>14009</v>
      </c>
      <c r="F69" s="15">
        <f>IFERROR(__xludf.DUMMYFUNCTION("IFERROR(
    VLOOKUP(
      C69,
      IMPORTRANGE(
        ""1ZygntHC1J6IxzKbTidmOyf5nUyW4GCLurHCjexrLm_o"",
        ""HTMLキャッシュ!A:F""
      ),
      3,
      FALSE
    ),
    0
  )"),46086.81162037037)</f>
        <v>46086.81162</v>
      </c>
      <c r="G69" s="6" t="b">
        <v>0</v>
      </c>
      <c r="I69" s="22"/>
    </row>
    <row r="70" ht="14.25" customHeight="1">
      <c r="A70" s="1" t="s">
        <v>47</v>
      </c>
      <c r="B70" s="1" t="s">
        <v>13940</v>
      </c>
      <c r="C70" s="7" t="s">
        <v>117</v>
      </c>
      <c r="D70" s="10">
        <v>46078.755995370375</v>
      </c>
      <c r="E70" s="1" t="s">
        <v>14010</v>
      </c>
      <c r="F70" s="15">
        <f>IFERROR(__xludf.DUMMYFUNCTION("IFERROR(
    VLOOKUP(
      C70,
      IMPORTRANGE(
        ""1ZygntHC1J6IxzKbTidmOyf5nUyW4GCLurHCjexrLm_o"",
        ""HTMLキャッシュ!A:F""
      ),
      3,
      FALSE
    ),
    0
  )"),46086.813425925924)</f>
        <v>46086.81343</v>
      </c>
      <c r="G70" s="6" t="b">
        <v>0</v>
      </c>
      <c r="I70" s="22"/>
    </row>
    <row r="71" ht="14.25" customHeight="1">
      <c r="A71" s="1" t="s">
        <v>47</v>
      </c>
      <c r="B71" s="1" t="s">
        <v>13940</v>
      </c>
      <c r="C71" s="7" t="s">
        <v>118</v>
      </c>
      <c r="D71" s="10">
        <v>46078.69385416667</v>
      </c>
      <c r="E71" s="1" t="s">
        <v>14011</v>
      </c>
      <c r="F71" s="15">
        <f>IFERROR(__xludf.DUMMYFUNCTION("IFERROR(
    VLOOKUP(
      C71,
      IMPORTRANGE(
        ""1ZygntHC1J6IxzKbTidmOyf5nUyW4GCLurHCjexrLm_o"",
        ""HTMLキャッシュ!A:F""
      ),
      3,
      FALSE
    ),
    0
  )"),46086.815046296295)</f>
        <v>46086.81505</v>
      </c>
      <c r="G71" s="6" t="b">
        <v>0</v>
      </c>
      <c r="I71" s="22"/>
    </row>
    <row r="72" ht="14.25" customHeight="1">
      <c r="A72" s="1" t="s">
        <v>47</v>
      </c>
      <c r="B72" s="1" t="s">
        <v>13940</v>
      </c>
      <c r="C72" s="7" t="s">
        <v>119</v>
      </c>
      <c r="D72" s="10">
        <v>46030.9593287037</v>
      </c>
      <c r="E72" s="1" t="s">
        <v>14012</v>
      </c>
      <c r="F72" s="15">
        <f>IFERROR(__xludf.DUMMYFUNCTION("IFERROR(
    VLOOKUP(
      C72,
      IMPORTRANGE(
        ""1ZygntHC1J6IxzKbTidmOyf5nUyW4GCLurHCjexrLm_o"",
        ""HTMLキャッシュ!A:F""
      ),
      3,
      FALSE
    ),
    0
  )"),46087.191724537035)</f>
        <v>46087.19172</v>
      </c>
      <c r="G72" s="6" t="b">
        <v>0</v>
      </c>
      <c r="I72" s="22"/>
    </row>
    <row r="73" ht="14.25" customHeight="1">
      <c r="A73" s="1" t="s">
        <v>47</v>
      </c>
      <c r="B73" s="1" t="s">
        <v>13940</v>
      </c>
      <c r="C73" s="7" t="s">
        <v>120</v>
      </c>
      <c r="D73" s="10">
        <v>46069.826203703706</v>
      </c>
      <c r="E73" s="1" t="s">
        <v>14013</v>
      </c>
      <c r="F73" s="15">
        <f>IFERROR(__xludf.DUMMYFUNCTION("IFERROR(
    VLOOKUP(
      C73,
      IMPORTRANGE(
        ""1ZygntHC1J6IxzKbTidmOyf5nUyW4GCLurHCjexrLm_o"",
        ""HTMLキャッシュ!A:F""
      ),
      3,
      FALSE
    ),
    0
  )"),46086.819606481484)</f>
        <v>46086.81961</v>
      </c>
      <c r="G73" s="6" t="b">
        <v>0</v>
      </c>
      <c r="I73" s="22"/>
    </row>
    <row r="74" ht="14.25" customHeight="1">
      <c r="A74" s="1" t="s">
        <v>47</v>
      </c>
      <c r="B74" s="1" t="s">
        <v>13940</v>
      </c>
      <c r="C74" s="7" t="s">
        <v>121</v>
      </c>
      <c r="D74" s="10">
        <v>46074.56427083333</v>
      </c>
      <c r="E74" s="1" t="s">
        <v>14014</v>
      </c>
      <c r="F74" s="15">
        <f>IFERROR(__xludf.DUMMYFUNCTION("IFERROR(
    VLOOKUP(
      C74,
      IMPORTRANGE(
        ""1ZygntHC1J6IxzKbTidmOyf5nUyW4GCLurHCjexrLm_o"",
        ""HTMLキャッシュ!A:F""
      ),
      3,
      FALSE
    ),
    0
  )"),46086.822592592594)</f>
        <v>46086.82259</v>
      </c>
      <c r="G74" s="6" t="b">
        <v>0</v>
      </c>
      <c r="I74" s="22"/>
    </row>
    <row r="75" ht="14.25" customHeight="1">
      <c r="A75" s="1" t="s">
        <v>47</v>
      </c>
      <c r="B75" s="1" t="s">
        <v>13940</v>
      </c>
      <c r="C75" s="7" t="s">
        <v>122</v>
      </c>
      <c r="D75" s="10">
        <v>45989.619618055556</v>
      </c>
      <c r="E75" s="1" t="s">
        <v>14015</v>
      </c>
      <c r="F75" s="15">
        <f>IFERROR(__xludf.DUMMYFUNCTION("IFERROR(
    VLOOKUP(
      C75,
      IMPORTRANGE(
        ""1ZygntHC1J6IxzKbTidmOyf5nUyW4GCLurHCjexrLm_o"",
        ""HTMLキャッシュ!A:F""
      ),
      3,
      FALSE
    ),
    0
  )"),46086.82534722222)</f>
        <v>46086.82535</v>
      </c>
      <c r="G75" s="6" t="b">
        <v>0</v>
      </c>
      <c r="I75" s="22"/>
    </row>
    <row r="76" ht="14.25" customHeight="1">
      <c r="A76" s="1" t="s">
        <v>47</v>
      </c>
      <c r="B76" s="1" t="s">
        <v>14008</v>
      </c>
      <c r="C76" s="7" t="s">
        <v>123</v>
      </c>
      <c r="D76" s="10">
        <v>46078.85387731482</v>
      </c>
      <c r="E76" s="1" t="s">
        <v>14016</v>
      </c>
      <c r="F76" s="15">
        <f>IFERROR(__xludf.DUMMYFUNCTION("IFERROR(
    VLOOKUP(
      C76,
      IMPORTRANGE(
        ""1ZygntHC1J6IxzKbTidmOyf5nUyW4GCLurHCjexrLm_o"",
        ""HTMLキャッシュ!A:F""
      ),
      3,
      FALSE
    ),
    0
  )"),46086.829560185186)</f>
        <v>46086.82956</v>
      </c>
      <c r="G76" s="6" t="b">
        <v>0</v>
      </c>
      <c r="I76" s="22"/>
    </row>
    <row r="77" ht="14.25" customHeight="1">
      <c r="A77" s="1" t="s">
        <v>47</v>
      </c>
      <c r="B77" s="1" t="s">
        <v>13940</v>
      </c>
      <c r="C77" s="7" t="s">
        <v>124</v>
      </c>
      <c r="D77" s="10">
        <v>46043.59337962963</v>
      </c>
      <c r="E77" s="1" t="s">
        <v>14017</v>
      </c>
      <c r="F77" s="15">
        <f>IFERROR(__xludf.DUMMYFUNCTION("IFERROR(
    VLOOKUP(
      C77,
      IMPORTRANGE(
        ""1ZygntHC1J6IxzKbTidmOyf5nUyW4GCLurHCjexrLm_o"",
        ""HTMLキャッシュ!A:F""
      ),
      3,
      FALSE
    ),
    0
  )"),46086.83511574074)</f>
        <v>46086.83512</v>
      </c>
      <c r="G77" s="6" t="b">
        <v>0</v>
      </c>
      <c r="I77" s="22"/>
    </row>
    <row r="78" ht="14.25" customHeight="1">
      <c r="A78" s="1" t="s">
        <v>47</v>
      </c>
      <c r="B78" s="1" t="s">
        <v>13940</v>
      </c>
      <c r="C78" s="7" t="s">
        <v>125</v>
      </c>
      <c r="D78" s="10">
        <v>46030.92387731481</v>
      </c>
      <c r="E78" s="1" t="s">
        <v>14018</v>
      </c>
      <c r="F78" s="15">
        <f>IFERROR(__xludf.DUMMYFUNCTION("IFERROR(
    VLOOKUP(
      C78,
      IMPORTRANGE(
        ""1ZygntHC1J6IxzKbTidmOyf5nUyW4GCLurHCjexrLm_o"",
        ""HTMLキャッシュ!A:F""
      ),
      3,
      FALSE
    ),
    0
  )"),46087.213171296295)</f>
        <v>46087.21317</v>
      </c>
      <c r="G78" s="6" t="b">
        <v>0</v>
      </c>
      <c r="I78" s="22"/>
    </row>
    <row r="79" ht="14.25" customHeight="1">
      <c r="A79" s="1" t="s">
        <v>47</v>
      </c>
      <c r="B79" s="1" t="s">
        <v>13940</v>
      </c>
      <c r="C79" s="7" t="s">
        <v>126</v>
      </c>
      <c r="D79" s="10">
        <v>46078.69734953703</v>
      </c>
      <c r="E79" s="1" t="s">
        <v>14019</v>
      </c>
      <c r="F79" s="15">
        <f>IFERROR(__xludf.DUMMYFUNCTION("IFERROR(
    VLOOKUP(
      C79,
      IMPORTRANGE(
        ""1ZygntHC1J6IxzKbTidmOyf5nUyW4GCLurHCjexrLm_o"",
        ""HTMLキャッシュ!A:F""
      ),
      3,
      FALSE
    ),
    0
  )"),46086.84217592593)</f>
        <v>46086.84218</v>
      </c>
      <c r="G79" s="6" t="b">
        <v>0</v>
      </c>
      <c r="I79" s="22"/>
    </row>
    <row r="80" ht="14.25" customHeight="1">
      <c r="A80" s="1" t="s">
        <v>47</v>
      </c>
      <c r="B80" s="1" t="s">
        <v>13940</v>
      </c>
      <c r="C80" s="7" t="s">
        <v>127</v>
      </c>
      <c r="D80" s="10">
        <v>46078.68193287037</v>
      </c>
      <c r="E80" s="1" t="s">
        <v>14020</v>
      </c>
      <c r="F80" s="15">
        <f>IFERROR(__xludf.DUMMYFUNCTION("IFERROR(
    VLOOKUP(
      C80,
      IMPORTRANGE(
        ""1ZygntHC1J6IxzKbTidmOyf5nUyW4GCLurHCjexrLm_o"",
        ""HTMLキャッシュ!A:F""
      ),
      3,
      FALSE
    ),
    0
  )"),46088.78853009259)</f>
        <v>46088.78853</v>
      </c>
      <c r="G80" s="1" t="b">
        <v>1</v>
      </c>
      <c r="H80" s="1" t="s">
        <v>14021</v>
      </c>
      <c r="I80" s="23">
        <v>46087.80233523148</v>
      </c>
      <c r="J80" s="1" t="s">
        <v>14022</v>
      </c>
      <c r="K80" s="1" t="s">
        <v>14023</v>
      </c>
    </row>
    <row r="81" ht="14.25" customHeight="1">
      <c r="A81" s="1" t="s">
        <v>47</v>
      </c>
      <c r="B81" s="1" t="s">
        <v>13940</v>
      </c>
      <c r="C81" s="7" t="s">
        <v>128</v>
      </c>
      <c r="D81" s="10">
        <v>45972.74241898148</v>
      </c>
      <c r="E81" s="1" t="s">
        <v>14024</v>
      </c>
      <c r="F81" s="15">
        <f>IFERROR(__xludf.DUMMYFUNCTION("IFERROR(
    VLOOKUP(
      C81,
      IMPORTRANGE(
        ""1ZygntHC1J6IxzKbTidmOyf5nUyW4GCLurHCjexrLm_o"",
        ""HTMLキャッシュ!A:F""
      ),
      3,
      FALSE
    ),
    0
  )"),46088.79298611111)</f>
        <v>46088.79299</v>
      </c>
      <c r="G81" s="1" t="b">
        <v>1</v>
      </c>
      <c r="H81" s="1" t="s">
        <v>14021</v>
      </c>
      <c r="I81" s="23">
        <v>46087.80269931713</v>
      </c>
      <c r="J81" s="1" t="s">
        <v>14025</v>
      </c>
      <c r="K81" s="1" t="s">
        <v>14026</v>
      </c>
    </row>
    <row r="82" ht="14.25" customHeight="1">
      <c r="A82" s="1" t="s">
        <v>47</v>
      </c>
      <c r="B82" s="1" t="s">
        <v>14008</v>
      </c>
      <c r="C82" s="7" t="s">
        <v>129</v>
      </c>
      <c r="D82" s="10">
        <v>46078.85428240741</v>
      </c>
      <c r="E82" s="1" t="s">
        <v>14027</v>
      </c>
      <c r="F82" s="15">
        <f>IFERROR(__xludf.DUMMYFUNCTION("IFERROR(
    VLOOKUP(
      C82,
      IMPORTRANGE(
        ""1ZygntHC1J6IxzKbTidmOyf5nUyW4GCLurHCjexrLm_o"",
        ""HTMLキャッシュ!A:F""
      ),
      3,
      FALSE
    ),
    0
  )"),46088.79846064815)</f>
        <v>46088.79846</v>
      </c>
      <c r="G82" s="1" t="b">
        <v>1</v>
      </c>
      <c r="H82" s="1" t="s">
        <v>14021</v>
      </c>
      <c r="I82" s="23">
        <v>46087.80308625</v>
      </c>
      <c r="J82" s="1" t="s">
        <v>14028</v>
      </c>
      <c r="K82" s="1" t="s">
        <v>14029</v>
      </c>
    </row>
    <row r="83" ht="14.25" customHeight="1">
      <c r="A83" s="1" t="s">
        <v>47</v>
      </c>
      <c r="B83" s="1" t="s">
        <v>13940</v>
      </c>
      <c r="C83" s="7" t="s">
        <v>130</v>
      </c>
      <c r="D83" s="10">
        <v>46045.81966435185</v>
      </c>
      <c r="E83" s="1" t="s">
        <v>14030</v>
      </c>
      <c r="F83" s="15">
        <f>IFERROR(__xludf.DUMMYFUNCTION("IFERROR(
    VLOOKUP(
      C83,
      IMPORTRANGE(
        ""1ZygntHC1J6IxzKbTidmOyf5nUyW4GCLurHCjexrLm_o"",
        ""HTMLキャッシュ!A:F""
      ),
      3,
      FALSE
    ),
    0
  )"),46088.80570601852)</f>
        <v>46088.80571</v>
      </c>
      <c r="G83" s="1" t="b">
        <v>1</v>
      </c>
      <c r="H83" s="1" t="s">
        <v>14021</v>
      </c>
      <c r="I83" s="23">
        <v>46087.8099214699</v>
      </c>
      <c r="J83" s="1" t="s">
        <v>14031</v>
      </c>
      <c r="K83" s="1" t="s">
        <v>14032</v>
      </c>
    </row>
    <row r="84" ht="14.25" customHeight="1">
      <c r="A84" s="1" t="s">
        <v>47</v>
      </c>
      <c r="B84" s="1" t="s">
        <v>13940</v>
      </c>
      <c r="C84" s="7" t="s">
        <v>131</v>
      </c>
      <c r="D84" s="10">
        <v>46074.55844907407</v>
      </c>
      <c r="E84" s="1" t="s">
        <v>14033</v>
      </c>
      <c r="F84" s="15">
        <f>IFERROR(__xludf.DUMMYFUNCTION("IFERROR(
    VLOOKUP(
      C84,
      IMPORTRANGE(
        ""1ZygntHC1J6IxzKbTidmOyf5nUyW4GCLurHCjexrLm_o"",
        ""HTMLキャッシュ!A:F""
      ),
      3,
      FALSE
    ),
    0
  )"),46088.8091087963)</f>
        <v>46088.80911</v>
      </c>
      <c r="G84" s="1" t="b">
        <v>1</v>
      </c>
      <c r="H84" s="1" t="s">
        <v>14021</v>
      </c>
      <c r="I84" s="23">
        <v>46087.81031460648</v>
      </c>
      <c r="J84" s="1" t="s">
        <v>14034</v>
      </c>
      <c r="K84" s="1" t="s">
        <v>14035</v>
      </c>
    </row>
    <row r="85" ht="14.25" customHeight="1">
      <c r="A85" s="1" t="s">
        <v>47</v>
      </c>
      <c r="B85" s="1" t="s">
        <v>13940</v>
      </c>
      <c r="C85" s="7" t="s">
        <v>132</v>
      </c>
      <c r="D85" s="10">
        <v>46046.584189814814</v>
      </c>
      <c r="E85" s="1" t="s">
        <v>14036</v>
      </c>
      <c r="F85" s="15">
        <f>IFERROR(__xludf.DUMMYFUNCTION("IFERROR(
    VLOOKUP(
      C85,
      IMPORTRANGE(
        ""1ZygntHC1J6IxzKbTidmOyf5nUyW4GCLurHCjexrLm_o"",
        ""HTMLキャッシュ!A:F""
      ),
      3,
      FALSE
    ),
    0
  )"),46088.81313657408)</f>
        <v>46088.81314</v>
      </c>
      <c r="G85" s="1" t="b">
        <v>1</v>
      </c>
      <c r="H85" s="1" t="s">
        <v>14021</v>
      </c>
      <c r="I85" s="23">
        <v>46087.81063570602</v>
      </c>
      <c r="J85" s="1" t="s">
        <v>14037</v>
      </c>
      <c r="K85" s="1" t="s">
        <v>14038</v>
      </c>
    </row>
    <row r="86" ht="14.25" customHeight="1">
      <c r="A86" s="1" t="s">
        <v>47</v>
      </c>
      <c r="B86" s="1" t="s">
        <v>13940</v>
      </c>
      <c r="C86" s="7" t="s">
        <v>133</v>
      </c>
      <c r="D86" s="10">
        <v>46074.5622337963</v>
      </c>
      <c r="E86" s="1" t="s">
        <v>14039</v>
      </c>
      <c r="F86" s="15">
        <f>IFERROR(__xludf.DUMMYFUNCTION("IFERROR(
    VLOOKUP(
      C86,
      IMPORTRANGE(
        ""1ZygntHC1J6IxzKbTidmOyf5nUyW4GCLurHCjexrLm_o"",
        ""HTMLキャッシュ!A:F""
      ),
      3,
      FALSE
    ),
    0
  )"),46088.81793981481)</f>
        <v>46088.81794</v>
      </c>
      <c r="G86" s="1" t="b">
        <v>1</v>
      </c>
      <c r="H86" s="1" t="s">
        <v>14021</v>
      </c>
      <c r="I86" s="23">
        <v>46087.81095385417</v>
      </c>
      <c r="J86" s="1" t="s">
        <v>14040</v>
      </c>
      <c r="K86" s="1" t="s">
        <v>14041</v>
      </c>
    </row>
    <row r="87" ht="14.25" customHeight="1">
      <c r="A87" s="1" t="s">
        <v>47</v>
      </c>
      <c r="B87" s="1" t="s">
        <v>13940</v>
      </c>
      <c r="C87" s="7" t="s">
        <v>134</v>
      </c>
      <c r="D87" s="10">
        <v>46055.70767361111</v>
      </c>
      <c r="E87" s="1" t="s">
        <v>14042</v>
      </c>
      <c r="F87" s="15">
        <f>IFERROR(__xludf.DUMMYFUNCTION("IFERROR(
    VLOOKUP(
      C87,
      IMPORTRANGE(
        ""1ZygntHC1J6IxzKbTidmOyf5nUyW4GCLurHCjexrLm_o"",
        ""HTMLキャッシュ!A:F""
      ),
      3,
      FALSE
    ),
    0
  )"),46088.82215277778)</f>
        <v>46088.82215</v>
      </c>
      <c r="G87" s="1" t="b">
        <v>1</v>
      </c>
      <c r="H87" s="1" t="s">
        <v>14021</v>
      </c>
      <c r="I87" s="23">
        <v>46087.81123651621</v>
      </c>
      <c r="J87" s="1" t="s">
        <v>14043</v>
      </c>
      <c r="K87" s="1" t="s">
        <v>14044</v>
      </c>
    </row>
    <row r="88" ht="14.25" customHeight="1">
      <c r="A88" s="1" t="s">
        <v>47</v>
      </c>
      <c r="B88" s="1" t="s">
        <v>13940</v>
      </c>
      <c r="C88" s="7" t="s">
        <v>135</v>
      </c>
      <c r="D88" s="10">
        <v>46039.05876157407</v>
      </c>
      <c r="E88" s="1" t="s">
        <v>14045</v>
      </c>
      <c r="F88" s="15">
        <f>IFERROR(__xludf.DUMMYFUNCTION("IFERROR(
    VLOOKUP(
      C88,
      IMPORTRANGE(
        ""1ZygntHC1J6IxzKbTidmOyf5nUyW4GCLurHCjexrLm_o"",
        ""HTMLキャッシュ!A:F""
      ),
      3,
      FALSE
    ),
    0
  )"),46089.201203703706)</f>
        <v>46089.2012</v>
      </c>
      <c r="G88" s="1" t="b">
        <v>1</v>
      </c>
      <c r="H88" s="1" t="s">
        <v>14021</v>
      </c>
      <c r="I88" s="23">
        <v>46087.81166383102</v>
      </c>
      <c r="J88" s="1" t="s">
        <v>14046</v>
      </c>
      <c r="K88" s="1" t="s">
        <v>14047</v>
      </c>
    </row>
    <row r="89" ht="14.25" customHeight="1">
      <c r="A89" s="1" t="s">
        <v>47</v>
      </c>
      <c r="B89" s="1" t="s">
        <v>13940</v>
      </c>
      <c r="C89" s="7" t="s">
        <v>136</v>
      </c>
      <c r="D89" s="10">
        <v>46081.60631944444</v>
      </c>
      <c r="E89" s="1" t="s">
        <v>14048</v>
      </c>
      <c r="F89" s="15">
        <f>IFERROR(__xludf.DUMMYFUNCTION("IFERROR(
    VLOOKUP(
      C89,
      IMPORTRANGE(
        ""1ZygntHC1J6IxzKbTidmOyf5nUyW4GCLurHCjexrLm_o"",
        ""HTMLキャッシュ!A:F""
      ),
      3,
      FALSE
    ),
    0
  )"),46088.8296875)</f>
        <v>46088.82969</v>
      </c>
      <c r="G89" s="1" t="b">
        <v>1</v>
      </c>
      <c r="H89" s="1" t="s">
        <v>14021</v>
      </c>
      <c r="I89" s="23">
        <v>46087.81200582176</v>
      </c>
      <c r="J89" s="1" t="s">
        <v>14049</v>
      </c>
      <c r="K89" s="1" t="s">
        <v>14050</v>
      </c>
    </row>
    <row r="90" ht="14.25" customHeight="1">
      <c r="A90" s="1" t="s">
        <v>47</v>
      </c>
      <c r="B90" s="1" t="s">
        <v>13940</v>
      </c>
      <c r="C90" s="7" t="s">
        <v>137</v>
      </c>
      <c r="D90" s="10">
        <v>46080.81832175926</v>
      </c>
      <c r="E90" s="1" t="s">
        <v>14051</v>
      </c>
      <c r="F90" s="15">
        <f>IFERROR(__xludf.DUMMYFUNCTION("IFERROR(
    VLOOKUP(
      C90,
      IMPORTRANGE(
        ""1ZygntHC1J6IxzKbTidmOyf5nUyW4GCLurHCjexrLm_o"",
        ""HTMLキャッシュ!A:F""
      ),
      3,
      FALSE
    ),
    0
  )"),46088.83185185185)</f>
        <v>46088.83185</v>
      </c>
      <c r="G90" s="1" t="b">
        <v>1</v>
      </c>
      <c r="H90" s="1" t="s">
        <v>14021</v>
      </c>
      <c r="I90" s="23">
        <v>46087.81237450232</v>
      </c>
      <c r="J90" s="1" t="s">
        <v>14052</v>
      </c>
      <c r="K90" s="1" t="s">
        <v>14053</v>
      </c>
    </row>
    <row r="91" ht="14.25" customHeight="1">
      <c r="A91" s="1" t="s">
        <v>47</v>
      </c>
      <c r="B91" s="1" t="s">
        <v>13940</v>
      </c>
      <c r="C91" s="11" t="s">
        <v>138</v>
      </c>
      <c r="D91" s="10">
        <v>46034.088900462964</v>
      </c>
      <c r="E91" s="1" t="s">
        <v>14054</v>
      </c>
      <c r="F91" s="15">
        <f>IFERROR(__xludf.DUMMYFUNCTION("IFERROR(
    VLOOKUP(
      C91,
      IMPORTRANGE(
        ""1ZygntHC1J6IxzKbTidmOyf5nUyW4GCLurHCjexrLm_o"",
        ""HTMLキャッシュ!A:F""
      ),
      3,
      FALSE
    ),
    0
  )"),46089.210173611114)</f>
        <v>46089.21017</v>
      </c>
      <c r="G91" s="1" t="b">
        <v>1</v>
      </c>
      <c r="H91" s="1" t="s">
        <v>14021</v>
      </c>
      <c r="I91" s="23">
        <v>46088.419287743054</v>
      </c>
      <c r="J91" s="1" t="s">
        <v>14055</v>
      </c>
      <c r="K91" s="1" t="s">
        <v>14056</v>
      </c>
    </row>
    <row r="92" ht="14.25" customHeight="1">
      <c r="A92" s="1" t="s">
        <v>47</v>
      </c>
      <c r="B92" s="1" t="s">
        <v>13940</v>
      </c>
      <c r="C92" s="7" t="s">
        <v>139</v>
      </c>
      <c r="D92" s="10">
        <v>46030.201631944445</v>
      </c>
      <c r="E92" s="1" t="s">
        <v>14057</v>
      </c>
      <c r="F92" s="15">
        <f>IFERROR(__xludf.DUMMYFUNCTION("IFERROR(
    VLOOKUP(
      C92,
      IMPORTRANGE(
        ""1ZygntHC1J6IxzKbTidmOyf5nUyW4GCLurHCjexrLm_o"",
        ""HTMLキャッシュ!A:F""
      ),
      3,
      FALSE
    ),
    0
  )"),46089.21702546296)</f>
        <v>46089.21703</v>
      </c>
      <c r="G92" s="1" t="b">
        <v>1</v>
      </c>
      <c r="H92" s="1" t="s">
        <v>14021</v>
      </c>
      <c r="I92" s="23">
        <v>46088.41969821759</v>
      </c>
      <c r="J92" s="1" t="s">
        <v>14058</v>
      </c>
      <c r="K92" s="1" t="s">
        <v>14059</v>
      </c>
    </row>
    <row r="93" ht="14.25" customHeight="1">
      <c r="A93" s="1" t="s">
        <v>47</v>
      </c>
      <c r="B93" s="1" t="s">
        <v>13940</v>
      </c>
      <c r="C93" s="7" t="s">
        <v>140</v>
      </c>
      <c r="D93" s="10">
        <v>46030.2049537037</v>
      </c>
      <c r="E93" s="1" t="s">
        <v>14060</v>
      </c>
      <c r="F93" s="15">
        <f>IFERROR(__xludf.DUMMYFUNCTION("IFERROR(
    VLOOKUP(
      C93,
      IMPORTRANGE(
        ""1ZygntHC1J6IxzKbTidmOyf5nUyW4GCLurHCjexrLm_o"",
        ""HTMLキャッシュ!A:F""
      ),
      3,
      FALSE
    ),
    0
  )"),46089.21931712963)</f>
        <v>46089.21932</v>
      </c>
      <c r="G93" s="1" t="b">
        <v>1</v>
      </c>
      <c r="H93" s="1" t="s">
        <v>14021</v>
      </c>
      <c r="I93" s="23">
        <v>46088.42004611111</v>
      </c>
      <c r="J93" s="1" t="s">
        <v>14061</v>
      </c>
      <c r="K93" s="1" t="s">
        <v>14062</v>
      </c>
    </row>
    <row r="94" ht="14.25" customHeight="1">
      <c r="A94" s="1" t="s">
        <v>47</v>
      </c>
      <c r="B94" s="1" t="s">
        <v>13940</v>
      </c>
      <c r="C94" s="7" t="s">
        <v>141</v>
      </c>
      <c r="D94" s="10">
        <v>46067.534317129626</v>
      </c>
      <c r="E94" s="1" t="s">
        <v>14063</v>
      </c>
      <c r="F94" s="15">
        <f>IFERROR(__xludf.DUMMYFUNCTION("IFERROR(
    VLOOKUP(
      C94,
      IMPORTRANGE(
        ""1ZygntHC1J6IxzKbTidmOyf5nUyW4GCLurHCjexrLm_o"",
        ""HTMLキャッシュ!A:F""
      ),
      3,
      FALSE
    ),
    0
  )"),46088.84851851852)</f>
        <v>46088.84852</v>
      </c>
      <c r="G94" s="1" t="b">
        <v>1</v>
      </c>
      <c r="H94" s="1" t="s">
        <v>14021</v>
      </c>
      <c r="I94" s="23">
        <v>46088.42039143518</v>
      </c>
      <c r="J94" s="1" t="s">
        <v>14064</v>
      </c>
      <c r="K94" s="1" t="s">
        <v>14065</v>
      </c>
    </row>
    <row r="95" ht="14.25" customHeight="1">
      <c r="A95" s="1" t="s">
        <v>47</v>
      </c>
      <c r="B95" s="1" t="s">
        <v>13940</v>
      </c>
      <c r="C95" s="7" t="s">
        <v>142</v>
      </c>
      <c r="D95" s="10">
        <v>46081.612025462964</v>
      </c>
      <c r="E95" s="1" t="s">
        <v>14066</v>
      </c>
      <c r="F95" s="15">
        <f>IFERROR(__xludf.DUMMYFUNCTION("IFERROR(
    VLOOKUP(
      C95,
      IMPORTRANGE(
        ""1ZygntHC1J6IxzKbTidmOyf5nUyW4GCLurHCjexrLm_o"",
        ""HTMLキャッシュ!A:F""
      ),
      3,
      FALSE
    ),
    0
  )"),46088.855532407404)</f>
        <v>46088.85553</v>
      </c>
      <c r="G95" s="1" t="b">
        <v>1</v>
      </c>
      <c r="H95" s="1" t="s">
        <v>14021</v>
      </c>
      <c r="I95" s="23">
        <v>46088.42080269676</v>
      </c>
      <c r="J95" s="1" t="s">
        <v>14067</v>
      </c>
      <c r="K95" s="1" t="s">
        <v>14068</v>
      </c>
    </row>
    <row r="96" ht="14.25" customHeight="1">
      <c r="A96" s="1" t="s">
        <v>47</v>
      </c>
      <c r="B96" s="1" t="s">
        <v>13940</v>
      </c>
      <c r="C96" s="7" t="s">
        <v>143</v>
      </c>
      <c r="D96" s="10">
        <v>46080.82377314815</v>
      </c>
      <c r="E96" s="1" t="s">
        <v>14069</v>
      </c>
      <c r="F96" s="15">
        <f>IFERROR(__xludf.DUMMYFUNCTION("IFERROR(
    VLOOKUP(
      C96,
      IMPORTRANGE(
        ""1ZygntHC1J6IxzKbTidmOyf5nUyW4GCLurHCjexrLm_o"",
        ""HTMLキャッシュ!A:F""
      ),
      3,
      FALSE
    ),
    0
  )"),46088.857777777775)</f>
        <v>46088.85778</v>
      </c>
      <c r="G96" s="1" t="b">
        <v>1</v>
      </c>
      <c r="H96" s="1" t="s">
        <v>14021</v>
      </c>
      <c r="I96" s="23">
        <v>46088.42118142361</v>
      </c>
      <c r="J96" s="1" t="s">
        <v>14070</v>
      </c>
      <c r="K96" s="1" t="s">
        <v>14071</v>
      </c>
    </row>
    <row r="97" ht="14.25" customHeight="1">
      <c r="A97" s="1" t="s">
        <v>47</v>
      </c>
      <c r="B97" s="1" t="s">
        <v>13940</v>
      </c>
      <c r="C97" s="7" t="s">
        <v>144</v>
      </c>
      <c r="D97" s="10">
        <v>46059.83840277778</v>
      </c>
      <c r="E97" s="1" t="s">
        <v>14072</v>
      </c>
      <c r="F97" s="15">
        <f>IFERROR(__xludf.DUMMYFUNCTION("IFERROR(
    VLOOKUP(
      C97,
      IMPORTRANGE(
        ""1ZygntHC1J6IxzKbTidmOyf5nUyW4GCLurHCjexrLm_o"",
        ""HTMLキャッシュ!A:F""
      ),
      3,
      FALSE
    ),
    0
  )"),46088.86293981481)</f>
        <v>46088.86294</v>
      </c>
      <c r="G97" s="1" t="b">
        <v>1</v>
      </c>
      <c r="H97" s="1" t="s">
        <v>14021</v>
      </c>
      <c r="I97" s="23">
        <v>46088.42158138889</v>
      </c>
      <c r="J97" s="1" t="s">
        <v>14073</v>
      </c>
      <c r="K97" s="1" t="s">
        <v>14074</v>
      </c>
    </row>
    <row r="98" ht="14.25" customHeight="1">
      <c r="A98" s="1" t="s">
        <v>47</v>
      </c>
      <c r="B98" s="1" t="s">
        <v>13940</v>
      </c>
      <c r="C98" s="7" t="s">
        <v>145</v>
      </c>
      <c r="D98" s="10">
        <v>46034.08541666667</v>
      </c>
      <c r="E98" s="1" t="s">
        <v>14075</v>
      </c>
      <c r="F98" s="15">
        <f>IFERROR(__xludf.DUMMYFUNCTION("IFERROR(
    VLOOKUP(
      C98,
      IMPORTRANGE(
        ""1ZygntHC1J6IxzKbTidmOyf5nUyW4GCLurHCjexrLm_o"",
        ""HTMLキャッシュ!A:F""
      ),
      3,
      FALSE
    ),
    0
  )"),46089.241643518515)</f>
        <v>46089.24164</v>
      </c>
      <c r="G98" s="1" t="b">
        <v>1</v>
      </c>
      <c r="H98" s="1" t="s">
        <v>14021</v>
      </c>
      <c r="I98" s="23">
        <v>46088.42199934028</v>
      </c>
      <c r="J98" s="1" t="s">
        <v>14076</v>
      </c>
      <c r="K98" s="1" t="s">
        <v>14077</v>
      </c>
    </row>
    <row r="99" ht="14.25" customHeight="1">
      <c r="A99" s="1" t="s">
        <v>47</v>
      </c>
      <c r="B99" s="1" t="s">
        <v>13940</v>
      </c>
      <c r="C99" s="7" t="s">
        <v>146</v>
      </c>
      <c r="D99" s="10">
        <v>46043.58903935185</v>
      </c>
      <c r="E99" s="1" t="s">
        <v>14078</v>
      </c>
      <c r="F99" s="15">
        <f>IFERROR(__xludf.DUMMYFUNCTION("IFERROR(
    VLOOKUP(
      C99,
      IMPORTRANGE(
        ""1ZygntHC1J6IxzKbTidmOyf5nUyW4GCLurHCjexrLm_o"",
        ""HTMLキャッシュ!A:F""
      ),
      3,
      FALSE
    ),
    0
  )"),46088.86908564815)</f>
        <v>46088.86909</v>
      </c>
      <c r="G99" s="6" t="b">
        <v>0</v>
      </c>
      <c r="I99" s="22"/>
    </row>
    <row r="100" ht="14.25" customHeight="1">
      <c r="A100" s="1" t="s">
        <v>47</v>
      </c>
      <c r="B100" s="1" t="s">
        <v>13940</v>
      </c>
      <c r="C100" s="7" t="s">
        <v>147</v>
      </c>
      <c r="D100" s="10">
        <v>46078.64375</v>
      </c>
      <c r="E100" s="1" t="s">
        <v>14079</v>
      </c>
      <c r="F100" s="15">
        <f>IFERROR(__xludf.DUMMYFUNCTION("IFERROR(
    VLOOKUP(
      C100,
      IMPORTRANGE(
        ""1ZygntHC1J6IxzKbTidmOyf5nUyW4GCLurHCjexrLm_o"",
        ""HTMLキャッシュ!A:F""
      ),
      3,
      FALSE
    ),
    0
  )"),46088.8728587963)</f>
        <v>46088.87286</v>
      </c>
      <c r="G100" s="6" t="b">
        <v>0</v>
      </c>
      <c r="I100" s="22"/>
    </row>
    <row r="101" ht="14.25" customHeight="1">
      <c r="A101" s="1" t="s">
        <v>47</v>
      </c>
      <c r="B101" s="1" t="s">
        <v>13940</v>
      </c>
      <c r="C101" s="7" t="s">
        <v>148</v>
      </c>
      <c r="D101" s="10">
        <v>46078.7809837963</v>
      </c>
      <c r="E101" s="1" t="s">
        <v>14080</v>
      </c>
      <c r="F101" s="15">
        <f>IFERROR(__xludf.DUMMYFUNCTION("IFERROR(
    VLOOKUP(
      C101,
      IMPORTRANGE(
        ""1ZygntHC1J6IxzKbTidmOyf5nUyW4GCLurHCjexrLm_o"",
        ""HTMLキャッシュ!A:F""
      ),
      3,
      FALSE
    ),
    0
  )"),46088.87469907408)</f>
        <v>46088.8747</v>
      </c>
      <c r="G101" s="6" t="b">
        <v>0</v>
      </c>
      <c r="I101" s="22"/>
    </row>
    <row r="102" ht="14.25" customHeight="1">
      <c r="A102" s="1" t="s">
        <v>47</v>
      </c>
      <c r="B102" s="1" t="s">
        <v>13940</v>
      </c>
      <c r="C102" s="7" t="s">
        <v>149</v>
      </c>
      <c r="D102" s="10">
        <v>46043.60155092593</v>
      </c>
      <c r="E102" s="1" t="s">
        <v>14081</v>
      </c>
      <c r="F102" s="15">
        <f>IFERROR(__xludf.DUMMYFUNCTION("IFERROR(
    VLOOKUP(
      C102,
      IMPORTRANGE(
        ""1ZygntHC1J6IxzKbTidmOyf5nUyW4GCLurHCjexrLm_o"",
        ""HTMLキャッシュ!A:F""
      ),
      3,
      FALSE
    ),
    0
  )"),46088.877118055556)</f>
        <v>46088.87712</v>
      </c>
      <c r="G102" s="6" t="b">
        <v>0</v>
      </c>
      <c r="I102" s="22"/>
    </row>
    <row r="103" ht="14.25" customHeight="1">
      <c r="A103" s="1" t="s">
        <v>47</v>
      </c>
      <c r="B103" s="1" t="s">
        <v>13940</v>
      </c>
      <c r="C103" s="7" t="s">
        <v>150</v>
      </c>
      <c r="D103" s="10">
        <v>46074.57618055555</v>
      </c>
      <c r="E103" s="1" t="s">
        <v>14082</v>
      </c>
      <c r="F103" s="15">
        <f>IFERROR(__xludf.DUMMYFUNCTION("IFERROR(
    VLOOKUP(
      C103,
      IMPORTRANGE(
        ""1ZygntHC1J6IxzKbTidmOyf5nUyW4GCLurHCjexrLm_o"",
        ""HTMLキャッシュ!A:F""
      ),
      3,
      FALSE
    ),
    0
  )"),46088.88075231481)</f>
        <v>46088.88075</v>
      </c>
      <c r="G103" s="6" t="b">
        <v>0</v>
      </c>
      <c r="I103" s="22"/>
    </row>
    <row r="104" ht="14.25" customHeight="1">
      <c r="A104" s="1" t="s">
        <v>47</v>
      </c>
      <c r="B104" s="1" t="s">
        <v>13940</v>
      </c>
      <c r="C104" s="7" t="s">
        <v>151</v>
      </c>
      <c r="D104" s="10">
        <v>46080.82215277778</v>
      </c>
      <c r="E104" s="1" t="s">
        <v>14083</v>
      </c>
      <c r="F104" s="15">
        <f>IFERROR(__xludf.DUMMYFUNCTION("IFERROR(
    VLOOKUP(
      C104,
      IMPORTRANGE(
        ""1ZygntHC1J6IxzKbTidmOyf5nUyW4GCLurHCjexrLm_o"",
        ""HTMLキャッシュ!A:F""
      ),
      3,
      FALSE
    ),
    0
  )"),46080.82215277778)</f>
        <v>46080.82215</v>
      </c>
      <c r="G104" s="6" t="b">
        <v>0</v>
      </c>
      <c r="I104" s="22"/>
    </row>
    <row r="105" ht="14.25" customHeight="1">
      <c r="A105" s="1" t="s">
        <v>47</v>
      </c>
      <c r="B105" s="1" t="s">
        <v>13940</v>
      </c>
      <c r="C105" s="7" t="s">
        <v>152</v>
      </c>
      <c r="D105" s="10">
        <v>46080.81761574074</v>
      </c>
      <c r="E105" s="1" t="s">
        <v>14084</v>
      </c>
      <c r="F105" s="15">
        <f>IFERROR(__xludf.DUMMYFUNCTION("IFERROR(
    VLOOKUP(
      C105,
      IMPORTRANGE(
        ""1ZygntHC1J6IxzKbTidmOyf5nUyW4GCLurHCjexrLm_o"",
        ""HTMLキャッシュ!A:F""
      ),
      3,
      FALSE
    ),
    0
  )"),46080.81761574074)</f>
        <v>46080.81762</v>
      </c>
      <c r="G105" s="6" t="b">
        <v>0</v>
      </c>
      <c r="I105" s="22"/>
    </row>
    <row r="106" ht="14.25" customHeight="1">
      <c r="A106" s="1" t="s">
        <v>47</v>
      </c>
      <c r="B106" s="1" t="s">
        <v>13940</v>
      </c>
      <c r="C106" s="7" t="s">
        <v>153</v>
      </c>
      <c r="D106" s="10">
        <v>46078.68116898148</v>
      </c>
      <c r="E106" s="1" t="s">
        <v>14085</v>
      </c>
      <c r="F106" s="15">
        <f>IFERROR(__xludf.DUMMYFUNCTION("IFERROR(
    VLOOKUP(
      C106,
      IMPORTRANGE(
        ""1ZygntHC1J6IxzKbTidmOyf5nUyW4GCLurHCjexrLm_o"",
        ""HTMLキャッシュ!A:F""
      ),
      3,
      FALSE
    ),
    0
  )"),46078.68116898148)</f>
        <v>46078.68117</v>
      </c>
      <c r="G106" s="6" t="b">
        <v>0</v>
      </c>
      <c r="I106" s="22"/>
    </row>
    <row r="107" ht="14.25" customHeight="1">
      <c r="A107" s="1" t="s">
        <v>47</v>
      </c>
      <c r="B107" s="1" t="s">
        <v>13940</v>
      </c>
      <c r="C107" s="7" t="s">
        <v>154</v>
      </c>
      <c r="D107" s="10">
        <v>46081.59734953704</v>
      </c>
      <c r="E107" s="1" t="s">
        <v>14086</v>
      </c>
      <c r="F107" s="15">
        <f>IFERROR(__xludf.DUMMYFUNCTION("IFERROR(
    VLOOKUP(
      C107,
      IMPORTRANGE(
        ""1ZygntHC1J6IxzKbTidmOyf5nUyW4GCLurHCjexrLm_o"",
        ""HTMLキャッシュ!A:F""
      ),
      3,
      FALSE
    ),
    0
  )"),46081.597349537034)</f>
        <v>46081.59735</v>
      </c>
      <c r="G107" s="6" t="b">
        <v>0</v>
      </c>
      <c r="I107" s="22"/>
    </row>
    <row r="108" ht="14.25" customHeight="1">
      <c r="A108" s="1" t="s">
        <v>47</v>
      </c>
      <c r="B108" s="1" t="s">
        <v>13940</v>
      </c>
      <c r="C108" s="7" t="s">
        <v>155</v>
      </c>
      <c r="D108" s="10">
        <v>46061.96622685185</v>
      </c>
      <c r="E108" s="1" t="s">
        <v>14087</v>
      </c>
      <c r="F108" s="15">
        <f>IFERROR(__xludf.DUMMYFUNCTION("IFERROR(
    VLOOKUP(
      C108,
      IMPORTRANGE(
        ""1ZygntHC1J6IxzKbTidmOyf5nUyW4GCLurHCjexrLm_o"",
        ""HTMLキャッシュ!A:F""
      ),
      3,
      FALSE
    ),
    0
  )"),46061.96622685185)</f>
        <v>46061.96623</v>
      </c>
      <c r="G108" s="6" t="b">
        <v>0</v>
      </c>
      <c r="I108" s="22"/>
    </row>
    <row r="109" ht="14.25" customHeight="1">
      <c r="A109" s="1" t="s">
        <v>47</v>
      </c>
      <c r="B109" s="1" t="s">
        <v>14008</v>
      </c>
      <c r="C109" s="7" t="s">
        <v>156</v>
      </c>
      <c r="D109" s="10">
        <v>46078.853530092594</v>
      </c>
      <c r="E109" s="1" t="s">
        <v>14088</v>
      </c>
      <c r="F109" s="15">
        <f>IFERROR(__xludf.DUMMYFUNCTION("IFERROR(
    VLOOKUP(
      C109,
      IMPORTRANGE(
        ""1ZygntHC1J6IxzKbTidmOyf5nUyW4GCLurHCjexrLm_o"",
        ""HTMLキャッシュ!A:F""
      ),
      3,
      FALSE
    ),
    0
  )"),46078.853530092594)</f>
        <v>46078.85353</v>
      </c>
      <c r="G109" s="6" t="b">
        <v>0</v>
      </c>
      <c r="I109" s="22"/>
    </row>
    <row r="110" ht="14.25" customHeight="1">
      <c r="A110" s="1" t="s">
        <v>47</v>
      </c>
      <c r="B110" s="1" t="s">
        <v>13940</v>
      </c>
      <c r="C110" s="7" t="s">
        <v>157</v>
      </c>
      <c r="D110" s="10">
        <v>46072.856307870374</v>
      </c>
      <c r="E110" s="1" t="s">
        <v>14089</v>
      </c>
      <c r="F110" s="15">
        <f>IFERROR(__xludf.DUMMYFUNCTION("IFERROR(
    VLOOKUP(
      C110,
      IMPORTRANGE(
        ""1ZygntHC1J6IxzKbTidmOyf5nUyW4GCLurHCjexrLm_o"",
        ""HTMLキャッシュ!A:F""
      ),
      3,
      FALSE
    ),
    0
  )"),46072.856307870374)</f>
        <v>46072.85631</v>
      </c>
      <c r="G110" s="6" t="b">
        <v>0</v>
      </c>
      <c r="I110" s="22"/>
    </row>
    <row r="111" ht="14.25" customHeight="1">
      <c r="A111" s="1" t="s">
        <v>47</v>
      </c>
      <c r="B111" s="1" t="s">
        <v>13940</v>
      </c>
      <c r="C111" s="7" t="s">
        <v>158</v>
      </c>
      <c r="D111" s="10">
        <v>46029.66358796296</v>
      </c>
      <c r="E111" s="1" t="s">
        <v>14090</v>
      </c>
      <c r="F111" s="15">
        <f>IFERROR(__xludf.DUMMYFUNCTION("IFERROR(
    VLOOKUP(
      C111,
      IMPORTRANGE(
        ""1ZygntHC1J6IxzKbTidmOyf5nUyW4GCLurHCjexrLm_o"",
        ""HTMLキャッシュ!A:F""
      ),
      3,
      FALSE
    ),
    0
  )"),46029.66358796296)</f>
        <v>46029.66359</v>
      </c>
      <c r="G111" s="6" t="b">
        <v>0</v>
      </c>
      <c r="I111" s="22"/>
    </row>
    <row r="112" ht="14.25" customHeight="1">
      <c r="A112" s="1" t="s">
        <v>47</v>
      </c>
      <c r="B112" s="1" t="s">
        <v>13940</v>
      </c>
      <c r="C112" s="7" t="s">
        <v>159</v>
      </c>
      <c r="D112" s="10">
        <v>46067.84190972222</v>
      </c>
      <c r="E112" s="1" t="s">
        <v>14091</v>
      </c>
      <c r="F112" s="15">
        <f>IFERROR(__xludf.DUMMYFUNCTION("IFERROR(
    VLOOKUP(
      C112,
      IMPORTRANGE(
        ""1ZygntHC1J6IxzKbTidmOyf5nUyW4GCLurHCjexrLm_o"",
        ""HTMLキャッシュ!A:F""
      ),
      3,
      FALSE
    ),
    0
  )"),46067.84190972222)</f>
        <v>46067.84191</v>
      </c>
      <c r="G112" s="6" t="b">
        <v>0</v>
      </c>
      <c r="I112" s="22"/>
    </row>
    <row r="113" ht="14.25" customHeight="1">
      <c r="A113" s="1" t="s">
        <v>47</v>
      </c>
      <c r="B113" s="1" t="s">
        <v>13940</v>
      </c>
      <c r="C113" s="7" t="s">
        <v>160</v>
      </c>
      <c r="D113" s="10">
        <v>46043.57958333333</v>
      </c>
      <c r="E113" s="1" t="s">
        <v>14092</v>
      </c>
      <c r="F113" s="15">
        <f>IFERROR(__xludf.DUMMYFUNCTION("IFERROR(
    VLOOKUP(
      C113,
      IMPORTRANGE(
        ""1ZygntHC1J6IxzKbTidmOyf5nUyW4GCLurHCjexrLm_o"",
        ""HTMLキャッシュ!A:F""
      ),
      3,
      FALSE
    ),
    0
  )"),46043.57958333333)</f>
        <v>46043.57958</v>
      </c>
      <c r="G113" s="6" t="b">
        <v>0</v>
      </c>
      <c r="I113" s="22"/>
    </row>
    <row r="114" ht="14.25" customHeight="1">
      <c r="A114" s="1" t="s">
        <v>47</v>
      </c>
      <c r="B114" s="1" t="s">
        <v>13940</v>
      </c>
      <c r="C114" s="7" t="s">
        <v>161</v>
      </c>
      <c r="D114" s="10">
        <v>46073.6346412037</v>
      </c>
      <c r="E114" s="1" t="s">
        <v>14093</v>
      </c>
      <c r="F114" s="15">
        <f>IFERROR(__xludf.DUMMYFUNCTION("IFERROR(
    VLOOKUP(
      C114,
      IMPORTRANGE(
        ""1ZygntHC1J6IxzKbTidmOyf5nUyW4GCLurHCjexrLm_o"",
        ""HTMLキャッシュ!A:F""
      ),
      3,
      FALSE
    ),
    0
  )"),46073.6346412037)</f>
        <v>46073.63464</v>
      </c>
      <c r="G114" s="6" t="b">
        <v>0</v>
      </c>
      <c r="I114" s="22"/>
    </row>
    <row r="115" ht="14.25" customHeight="1">
      <c r="A115" s="1" t="s">
        <v>47</v>
      </c>
      <c r="B115" s="1" t="s">
        <v>13940</v>
      </c>
      <c r="C115" s="7" t="s">
        <v>162</v>
      </c>
      <c r="D115" s="10">
        <v>46043.601631944446</v>
      </c>
      <c r="E115" s="1" t="s">
        <v>14094</v>
      </c>
      <c r="F115" s="15">
        <f>IFERROR(__xludf.DUMMYFUNCTION("IFERROR(
    VLOOKUP(
      C115,
      IMPORTRANGE(
        ""1ZygntHC1J6IxzKbTidmOyf5nUyW4GCLurHCjexrLm_o"",
        ""HTMLキャッシュ!A:F""
      ),
      3,
      FALSE
    ),
    0
  )"),46043.601631944446)</f>
        <v>46043.60163</v>
      </c>
      <c r="G115" s="6" t="b">
        <v>0</v>
      </c>
      <c r="I115" s="22"/>
    </row>
    <row r="116" ht="14.25" customHeight="1">
      <c r="A116" s="1" t="s">
        <v>47</v>
      </c>
      <c r="B116" s="1" t="s">
        <v>13940</v>
      </c>
      <c r="C116" s="7" t="s">
        <v>164</v>
      </c>
      <c r="D116" s="10">
        <v>46055.694027777776</v>
      </c>
      <c r="E116" s="1" t="s">
        <v>14095</v>
      </c>
      <c r="F116" s="15">
        <f>IFERROR(__xludf.DUMMYFUNCTION("IFERROR(
    VLOOKUP(
      C116,
      IMPORTRANGE(
        ""1ZygntHC1J6IxzKbTidmOyf5nUyW4GCLurHCjexrLm_o"",
        ""HTMLキャッシュ!A:F""
      ),
      3,
      FALSE
    ),
    0
  )"),46055.694027777776)</f>
        <v>46055.69403</v>
      </c>
      <c r="G116" s="6" t="b">
        <v>0</v>
      </c>
      <c r="I116" s="22"/>
    </row>
    <row r="117" ht="14.25" customHeight="1">
      <c r="A117" s="1" t="s">
        <v>47</v>
      </c>
      <c r="B117" s="1" t="s">
        <v>13940</v>
      </c>
      <c r="C117" s="7" t="s">
        <v>165</v>
      </c>
      <c r="D117" s="10">
        <v>46081.60761574074</v>
      </c>
      <c r="E117" s="1" t="s">
        <v>14096</v>
      </c>
      <c r="F117" s="15">
        <f>IFERROR(__xludf.DUMMYFUNCTION("IFERROR(
    VLOOKUP(
      C117,
      IMPORTRANGE(
        ""1ZygntHC1J6IxzKbTidmOyf5nUyW4GCLurHCjexrLm_o"",
        ""HTMLキャッシュ!A:F""
      ),
      3,
      FALSE
    ),
    0
  )"),46081.607615740744)</f>
        <v>46081.60762</v>
      </c>
      <c r="G117" s="6" t="b">
        <v>0</v>
      </c>
      <c r="I117" s="22"/>
    </row>
    <row r="118" ht="14.25" customHeight="1">
      <c r="A118" s="1" t="s">
        <v>47</v>
      </c>
      <c r="B118" s="1" t="s">
        <v>13940</v>
      </c>
      <c r="C118" s="7" t="s">
        <v>166</v>
      </c>
      <c r="D118" s="10">
        <v>46080.81738425926</v>
      </c>
      <c r="E118" s="1" t="s">
        <v>14097</v>
      </c>
      <c r="F118" s="15">
        <f>IFERROR(__xludf.DUMMYFUNCTION("IFERROR(
    VLOOKUP(
      C118,
      IMPORTRANGE(
        ""1ZygntHC1J6IxzKbTidmOyf5nUyW4GCLurHCjexrLm_o"",
        ""HTMLキャッシュ!A:F""
      ),
      3,
      FALSE
    ),
    0
  )"),46080.81738425926)</f>
        <v>46080.81738</v>
      </c>
      <c r="G118" s="6" t="b">
        <v>0</v>
      </c>
      <c r="I118" s="22"/>
    </row>
    <row r="119" ht="14.25" customHeight="1">
      <c r="A119" s="1" t="s">
        <v>47</v>
      </c>
      <c r="B119" s="1" t="s">
        <v>13940</v>
      </c>
      <c r="C119" s="7" t="s">
        <v>167</v>
      </c>
      <c r="D119" s="10">
        <v>46073.664375</v>
      </c>
      <c r="E119" s="1" t="s">
        <v>14098</v>
      </c>
      <c r="F119" s="15">
        <f>IFERROR(__xludf.DUMMYFUNCTION("IFERROR(
    VLOOKUP(
      C119,
      IMPORTRANGE(
        ""1ZygntHC1J6IxzKbTidmOyf5nUyW4GCLurHCjexrLm_o"",
        ""HTMLキャッシュ!A:F""
      ),
      3,
      FALSE
    ),
    0
  )"),46073.664375)</f>
        <v>46073.66438</v>
      </c>
      <c r="G119" s="6" t="b">
        <v>0</v>
      </c>
      <c r="I119" s="22"/>
    </row>
    <row r="120" ht="14.25" customHeight="1">
      <c r="A120" s="1" t="s">
        <v>47</v>
      </c>
      <c r="B120" s="1" t="s">
        <v>13940</v>
      </c>
      <c r="C120" s="7" t="s">
        <v>168</v>
      </c>
      <c r="D120" s="10">
        <v>46052.67028935185</v>
      </c>
      <c r="E120" s="1" t="s">
        <v>14099</v>
      </c>
      <c r="F120" s="15">
        <f>IFERROR(__xludf.DUMMYFUNCTION("IFERROR(
    VLOOKUP(
      C120,
      IMPORTRANGE(
        ""1ZygntHC1J6IxzKbTidmOyf5nUyW4GCLurHCjexrLm_o"",
        ""HTMLキャッシュ!A:F""
      ),
      3,
      FALSE
    ),
    0
  )"),46052.67028935185)</f>
        <v>46052.67029</v>
      </c>
      <c r="G120" s="6" t="b">
        <v>0</v>
      </c>
      <c r="I120" s="22"/>
    </row>
    <row r="121" ht="14.25" customHeight="1">
      <c r="A121" s="1" t="s">
        <v>47</v>
      </c>
      <c r="B121" s="1" t="s">
        <v>13940</v>
      </c>
      <c r="C121" s="7" t="s">
        <v>169</v>
      </c>
      <c r="D121" s="10">
        <v>46052.65247685185</v>
      </c>
      <c r="E121" s="1" t="s">
        <v>14100</v>
      </c>
      <c r="F121" s="15">
        <f>IFERROR(__xludf.DUMMYFUNCTION("IFERROR(
    VLOOKUP(
      C121,
      IMPORTRANGE(
        ""1ZygntHC1J6IxzKbTidmOyf5nUyW4GCLurHCjexrLm_o"",
        ""HTMLキャッシュ!A:F""
      ),
      3,
      FALSE
    ),
    0
  )"),46052.65247685185)</f>
        <v>46052.65248</v>
      </c>
      <c r="G121" s="6" t="b">
        <v>0</v>
      </c>
      <c r="I121" s="22"/>
    </row>
    <row r="122" ht="14.25" customHeight="1">
      <c r="A122" s="1" t="s">
        <v>47</v>
      </c>
      <c r="B122" s="1" t="s">
        <v>13940</v>
      </c>
      <c r="C122" s="7" t="s">
        <v>170</v>
      </c>
      <c r="D122" s="10">
        <v>46074.56469907408</v>
      </c>
      <c r="E122" s="1" t="s">
        <v>14101</v>
      </c>
      <c r="F122" s="15">
        <f>IFERROR(__xludf.DUMMYFUNCTION("IFERROR(
    VLOOKUP(
      C122,
      IMPORTRANGE(
        ""1ZygntHC1J6IxzKbTidmOyf5nUyW4GCLurHCjexrLm_o"",
        ""HTMLキャッシュ!A:F""
      ),
      3,
      FALSE
    ),
    0
  )"),46074.56469907407)</f>
        <v>46074.5647</v>
      </c>
      <c r="G122" s="6" t="b">
        <v>0</v>
      </c>
      <c r="I122" s="22"/>
    </row>
    <row r="123" ht="14.25" customHeight="1">
      <c r="A123" s="1" t="s">
        <v>47</v>
      </c>
      <c r="B123" s="1" t="s">
        <v>13940</v>
      </c>
      <c r="C123" s="7" t="s">
        <v>171</v>
      </c>
      <c r="D123" s="10">
        <v>46074.54934027778</v>
      </c>
      <c r="E123" s="1" t="s">
        <v>14102</v>
      </c>
      <c r="F123" s="15">
        <f>IFERROR(__xludf.DUMMYFUNCTION("IFERROR(
    VLOOKUP(
      C123,
      IMPORTRANGE(
        ""1ZygntHC1J6IxzKbTidmOyf5nUyW4GCLurHCjexrLm_o"",
        ""HTMLキャッシュ!A:F""
      ),
      3,
      FALSE
    ),
    0
  )"),46074.54934027778)</f>
        <v>46074.54934</v>
      </c>
      <c r="G123" s="6" t="b">
        <v>0</v>
      </c>
      <c r="I123" s="22"/>
    </row>
    <row r="124" ht="14.25" customHeight="1">
      <c r="A124" s="1" t="s">
        <v>47</v>
      </c>
      <c r="B124" s="1" t="s">
        <v>13940</v>
      </c>
      <c r="C124" s="7" t="s">
        <v>172</v>
      </c>
      <c r="D124" s="10">
        <v>46043.60780092592</v>
      </c>
      <c r="E124" s="1" t="s">
        <v>14103</v>
      </c>
      <c r="F124" s="15">
        <f>IFERROR(__xludf.DUMMYFUNCTION("IFERROR(
    VLOOKUP(
      C124,
      IMPORTRANGE(
        ""1ZygntHC1J6IxzKbTidmOyf5nUyW4GCLurHCjexrLm_o"",
        ""HTMLキャッシュ!A:F""
      ),
      3,
      FALSE
    ),
    0
  )"),46043.60780092593)</f>
        <v>46043.6078</v>
      </c>
      <c r="G124" s="6" t="b">
        <v>0</v>
      </c>
      <c r="I124" s="22"/>
    </row>
    <row r="125" ht="14.25" customHeight="1">
      <c r="A125" s="1" t="s">
        <v>47</v>
      </c>
      <c r="B125" s="1" t="s">
        <v>13940</v>
      </c>
      <c r="C125" s="7" t="s">
        <v>173</v>
      </c>
      <c r="D125" s="10">
        <v>46059.58878472222</v>
      </c>
      <c r="E125" s="1" t="s">
        <v>14104</v>
      </c>
      <c r="F125" s="15">
        <f>IFERROR(__xludf.DUMMYFUNCTION("IFERROR(
    VLOOKUP(
      C125,
      IMPORTRANGE(
        ""1ZygntHC1J6IxzKbTidmOyf5nUyW4GCLurHCjexrLm_o"",
        ""HTMLキャッシュ!A:F""
      ),
      3,
      FALSE
    ),
    0
  )"),46059.588784722226)</f>
        <v>46059.58878</v>
      </c>
      <c r="G125" s="6" t="b">
        <v>0</v>
      </c>
      <c r="I125" s="22"/>
    </row>
    <row r="126" ht="14.25" customHeight="1">
      <c r="A126" s="1" t="s">
        <v>47</v>
      </c>
      <c r="B126" s="1" t="s">
        <v>13940</v>
      </c>
      <c r="C126" s="7" t="s">
        <v>174</v>
      </c>
      <c r="D126" s="10">
        <v>46073.85403935185</v>
      </c>
      <c r="E126" s="1" t="s">
        <v>14105</v>
      </c>
      <c r="F126" s="15">
        <f>IFERROR(__xludf.DUMMYFUNCTION("IFERROR(
    VLOOKUP(
      C126,
      IMPORTRANGE(
        ""1ZygntHC1J6IxzKbTidmOyf5nUyW4GCLurHCjexrLm_o"",
        ""HTMLキャッシュ!A:F""
      ),
      3,
      FALSE
    ),
    0
  )"),46073.85403935185)</f>
        <v>46073.85404</v>
      </c>
      <c r="G126" s="6" t="b">
        <v>0</v>
      </c>
      <c r="I126" s="22"/>
    </row>
    <row r="127" ht="14.25" customHeight="1">
      <c r="A127" s="1" t="s">
        <v>47</v>
      </c>
      <c r="B127" s="1" t="s">
        <v>13940</v>
      </c>
      <c r="C127" s="7" t="s">
        <v>175</v>
      </c>
      <c r="D127" s="10">
        <v>46074.580567129626</v>
      </c>
      <c r="E127" s="1" t="s">
        <v>14106</v>
      </c>
      <c r="F127" s="15">
        <f>IFERROR(__xludf.DUMMYFUNCTION("IFERROR(
    VLOOKUP(
      C127,
      IMPORTRANGE(
        ""1ZygntHC1J6IxzKbTidmOyf5nUyW4GCLurHCjexrLm_o"",
        ""HTMLキャッシュ!A:F""
      ),
      3,
      FALSE
    ),
    0
  )"),46074.58056712963)</f>
        <v>46074.58057</v>
      </c>
      <c r="G127" s="6" t="b">
        <v>0</v>
      </c>
      <c r="I127" s="22"/>
    </row>
    <row r="128" ht="14.25" customHeight="1">
      <c r="A128" s="1" t="s">
        <v>47</v>
      </c>
      <c r="B128" s="1" t="s">
        <v>13940</v>
      </c>
      <c r="C128" s="7" t="s">
        <v>176</v>
      </c>
      <c r="D128" s="10">
        <v>46078.840844907405</v>
      </c>
      <c r="E128" s="1" t="s">
        <v>14107</v>
      </c>
      <c r="F128" s="15">
        <f>IFERROR(__xludf.DUMMYFUNCTION("IFERROR(
    VLOOKUP(
      C128,
      IMPORTRANGE(
        ""1ZygntHC1J6IxzKbTidmOyf5nUyW4GCLurHCjexrLm_o"",
        ""HTMLキャッシュ!A:F""
      ),
      3,
      FALSE
    ),
    0
  )"),46078.840844907405)</f>
        <v>46078.84084</v>
      </c>
      <c r="G128" s="6" t="b">
        <v>0</v>
      </c>
      <c r="I128" s="22"/>
    </row>
    <row r="129" ht="14.25" customHeight="1">
      <c r="A129" s="1" t="s">
        <v>47</v>
      </c>
      <c r="B129" s="1" t="s">
        <v>13940</v>
      </c>
      <c r="C129" s="7" t="s">
        <v>177</v>
      </c>
      <c r="D129" s="10">
        <v>46048.668587962966</v>
      </c>
      <c r="E129" s="1" t="s">
        <v>14108</v>
      </c>
      <c r="F129" s="15">
        <f>IFERROR(__xludf.DUMMYFUNCTION("IFERROR(
    VLOOKUP(
      C129,
      IMPORTRANGE(
        ""1ZygntHC1J6IxzKbTidmOyf5nUyW4GCLurHCjexrLm_o"",
        ""HTMLキャッシュ!A:F""
      ),
      3,
      FALSE
    ),
    0
  )"),46048.668587962966)</f>
        <v>46048.66859</v>
      </c>
      <c r="G129" s="6" t="b">
        <v>0</v>
      </c>
      <c r="I129" s="22"/>
    </row>
    <row r="130" ht="14.25" customHeight="1">
      <c r="A130" s="1" t="s">
        <v>47</v>
      </c>
      <c r="B130" s="1" t="s">
        <v>14008</v>
      </c>
      <c r="C130" s="7" t="s">
        <v>178</v>
      </c>
      <c r="D130" s="10">
        <v>46078.85402777778</v>
      </c>
      <c r="E130" s="1" t="s">
        <v>14109</v>
      </c>
      <c r="F130" s="15">
        <f>IFERROR(__xludf.DUMMYFUNCTION("IFERROR(
    VLOOKUP(
      C130,
      IMPORTRANGE(
        ""1ZygntHC1J6IxzKbTidmOyf5nUyW4GCLurHCjexrLm_o"",
        ""HTMLキャッシュ!A:F""
      ),
      3,
      FALSE
    ),
    0
  )"),46078.85402777778)</f>
        <v>46078.85403</v>
      </c>
      <c r="G130" s="6" t="b">
        <v>0</v>
      </c>
      <c r="I130" s="22"/>
    </row>
    <row r="131" ht="14.25" customHeight="1">
      <c r="A131" s="1" t="s">
        <v>47</v>
      </c>
      <c r="B131" s="1" t="s">
        <v>13940</v>
      </c>
      <c r="C131" s="7" t="s">
        <v>179</v>
      </c>
      <c r="D131" s="10">
        <v>46081.60975694444</v>
      </c>
      <c r="E131" s="1" t="s">
        <v>14110</v>
      </c>
      <c r="F131" s="15">
        <f>IFERROR(__xludf.DUMMYFUNCTION("IFERROR(
    VLOOKUP(
      C131,
      IMPORTRANGE(
        ""1ZygntHC1J6IxzKbTidmOyf5nUyW4GCLurHCjexrLm_o"",
        ""HTMLキャッシュ!A:F""
      ),
      3,
      FALSE
    ),
    0
  )"),46081.60975694445)</f>
        <v>46081.60976</v>
      </c>
      <c r="G131" s="6" t="b">
        <v>0</v>
      </c>
      <c r="I131" s="22"/>
    </row>
    <row r="132" ht="14.25" customHeight="1">
      <c r="A132" s="1" t="s">
        <v>47</v>
      </c>
      <c r="B132" s="1" t="s">
        <v>13940</v>
      </c>
      <c r="C132" s="7" t="s">
        <v>180</v>
      </c>
      <c r="D132" s="10">
        <v>46043.59033564814</v>
      </c>
      <c r="E132" s="1" t="s">
        <v>14111</v>
      </c>
      <c r="F132" s="15">
        <f>IFERROR(__xludf.DUMMYFUNCTION("IFERROR(
    VLOOKUP(
      C132,
      IMPORTRANGE(
        ""1ZygntHC1J6IxzKbTidmOyf5nUyW4GCLurHCjexrLm_o"",
        ""HTMLキャッシュ!A:F""
      ),
      3,
      FALSE
    ),
    0
  )"),46043.59033564815)</f>
        <v>46043.59034</v>
      </c>
      <c r="G132" s="6" t="b">
        <v>0</v>
      </c>
      <c r="I132" s="22"/>
    </row>
    <row r="133" ht="14.25" customHeight="1">
      <c r="A133" s="1" t="s">
        <v>47</v>
      </c>
      <c r="B133" s="1" t="s">
        <v>13940</v>
      </c>
      <c r="C133" s="7" t="s">
        <v>181</v>
      </c>
      <c r="D133" s="10">
        <v>46069.81945601852</v>
      </c>
      <c r="E133" s="1" t="s">
        <v>14112</v>
      </c>
      <c r="F133" s="15">
        <f>IFERROR(__xludf.DUMMYFUNCTION("IFERROR(
    VLOOKUP(
      C133,
      IMPORTRANGE(
        ""1ZygntHC1J6IxzKbTidmOyf5nUyW4GCLurHCjexrLm_o"",
        ""HTMLキャッシュ!A:F""
      ),
      3,
      FALSE
    ),
    0
  )"),46069.81945601852)</f>
        <v>46069.81946</v>
      </c>
      <c r="G133" s="6" t="b">
        <v>0</v>
      </c>
      <c r="I133" s="22"/>
    </row>
    <row r="134" ht="14.25" customHeight="1">
      <c r="A134" s="1" t="s">
        <v>47</v>
      </c>
      <c r="B134" s="1" t="s">
        <v>13940</v>
      </c>
      <c r="C134" s="7" t="s">
        <v>182</v>
      </c>
      <c r="D134" s="10">
        <v>46074.541712962964</v>
      </c>
      <c r="E134" s="1" t="s">
        <v>14113</v>
      </c>
      <c r="F134" s="15">
        <f>IFERROR(__xludf.DUMMYFUNCTION("IFERROR(
    VLOOKUP(
      C134,
      IMPORTRANGE(
        ""1ZygntHC1J6IxzKbTidmOyf5nUyW4GCLurHCjexrLm_o"",
        ""HTMLキャッシュ!A:F""
      ),
      3,
      FALSE
    ),
    0
  )"),46074.541712962964)</f>
        <v>46074.54171</v>
      </c>
      <c r="G134" s="6" t="b">
        <v>0</v>
      </c>
      <c r="I134" s="22"/>
    </row>
    <row r="135" ht="14.25" customHeight="1">
      <c r="A135" s="1" t="s">
        <v>47</v>
      </c>
      <c r="B135" s="1" t="s">
        <v>13940</v>
      </c>
      <c r="C135" s="7" t="s">
        <v>183</v>
      </c>
      <c r="D135" s="10">
        <v>46071.71936342593</v>
      </c>
      <c r="E135" s="1" t="s">
        <v>14114</v>
      </c>
      <c r="F135" s="15">
        <f>IFERROR(__xludf.DUMMYFUNCTION("IFERROR(
    VLOOKUP(
      C135,
      IMPORTRANGE(
        ""1ZygntHC1J6IxzKbTidmOyf5nUyW4GCLurHCjexrLm_o"",
        ""HTMLキャッシュ!A:F""
      ),
      3,
      FALSE
    ),
    0
  )"),46071.719363425924)</f>
        <v>46071.71936</v>
      </c>
      <c r="G135" s="6" t="b">
        <v>0</v>
      </c>
      <c r="I135" s="22"/>
    </row>
    <row r="136" ht="14.25" customHeight="1">
      <c r="A136" s="1" t="s">
        <v>47</v>
      </c>
      <c r="B136" s="1" t="s">
        <v>13940</v>
      </c>
      <c r="C136" s="7" t="s">
        <v>184</v>
      </c>
      <c r="D136" s="10">
        <v>46053.838472222225</v>
      </c>
      <c r="E136" s="1" t="s">
        <v>14115</v>
      </c>
      <c r="F136" s="15">
        <f>IFERROR(__xludf.DUMMYFUNCTION("IFERROR(
    VLOOKUP(
      C136,
      IMPORTRANGE(
        ""1ZygntHC1J6IxzKbTidmOyf5nUyW4GCLurHCjexrLm_o"",
        ""HTMLキャッシュ!A:F""
      ),
      3,
      FALSE
    ),
    0
  )"),46053.838472222225)</f>
        <v>46053.83847</v>
      </c>
      <c r="G136" s="6" t="b">
        <v>0</v>
      </c>
      <c r="I136" s="22"/>
    </row>
    <row r="137" ht="14.25" customHeight="1">
      <c r="A137" s="1" t="s">
        <v>47</v>
      </c>
      <c r="B137" s="1" t="s">
        <v>13940</v>
      </c>
      <c r="C137" s="7" t="s">
        <v>185</v>
      </c>
      <c r="D137" s="10">
        <v>46064.56649305555</v>
      </c>
      <c r="E137" s="1" t="s">
        <v>14116</v>
      </c>
      <c r="F137" s="15">
        <f>IFERROR(__xludf.DUMMYFUNCTION("IFERROR(
    VLOOKUP(
      C137,
      IMPORTRANGE(
        ""1ZygntHC1J6IxzKbTidmOyf5nUyW4GCLurHCjexrLm_o"",
        ""HTMLキャッシュ!A:F""
      ),
      3,
      FALSE
    ),
    0
  )"),46064.56649305556)</f>
        <v>46064.56649</v>
      </c>
      <c r="G137" s="6" t="b">
        <v>0</v>
      </c>
      <c r="I137" s="22"/>
    </row>
    <row r="138" ht="14.25" customHeight="1">
      <c r="A138" s="1" t="s">
        <v>47</v>
      </c>
      <c r="B138" s="1" t="s">
        <v>13940</v>
      </c>
      <c r="C138" s="7" t="s">
        <v>186</v>
      </c>
      <c r="D138" s="10">
        <v>46073.56519675926</v>
      </c>
      <c r="E138" s="1" t="s">
        <v>14117</v>
      </c>
      <c r="F138" s="15">
        <f>IFERROR(__xludf.DUMMYFUNCTION("IFERROR(
    VLOOKUP(
      C138,
      IMPORTRANGE(
        ""1ZygntHC1J6IxzKbTidmOyf5nUyW4GCLurHCjexrLm_o"",
        ""HTMLキャッシュ!A:F""
      ),
      3,
      FALSE
    ),
    0
  )"),46073.56519675926)</f>
        <v>46073.5652</v>
      </c>
      <c r="G138" s="6" t="b">
        <v>0</v>
      </c>
      <c r="I138" s="22"/>
    </row>
    <row r="139" ht="14.25" customHeight="1">
      <c r="A139" s="1" t="s">
        <v>47</v>
      </c>
      <c r="B139" s="1" t="s">
        <v>13940</v>
      </c>
      <c r="C139" s="7" t="s">
        <v>187</v>
      </c>
      <c r="D139" s="10">
        <v>46078.84930555556</v>
      </c>
      <c r="E139" s="1" t="s">
        <v>14118</v>
      </c>
      <c r="F139" s="15">
        <f>IFERROR(__xludf.DUMMYFUNCTION("IFERROR(
    VLOOKUP(
      C139,
      IMPORTRANGE(
        ""1ZygntHC1J6IxzKbTidmOyf5nUyW4GCLurHCjexrLm_o"",
        ""HTMLキャッシュ!A:F""
      ),
      3,
      FALSE
    ),
    0
  )"),46078.84930555556)</f>
        <v>46078.84931</v>
      </c>
      <c r="G139" s="6" t="b">
        <v>0</v>
      </c>
      <c r="I139" s="22"/>
    </row>
    <row r="140" ht="14.25" customHeight="1">
      <c r="A140" s="1" t="s">
        <v>47</v>
      </c>
      <c r="B140" s="1" t="s">
        <v>13940</v>
      </c>
      <c r="C140" s="7" t="s">
        <v>188</v>
      </c>
      <c r="D140" s="10">
        <v>46077.80385416667</v>
      </c>
      <c r="E140" s="1" t="s">
        <v>14119</v>
      </c>
      <c r="F140" s="15">
        <f>IFERROR(__xludf.DUMMYFUNCTION("IFERROR(
    VLOOKUP(
      C140,
      IMPORTRANGE(
        ""1ZygntHC1J6IxzKbTidmOyf5nUyW4GCLurHCjexrLm_o"",
        ""HTMLキャッシュ!A:F""
      ),
      3,
      FALSE
    ),
    0
  )"),46077.80385416667)</f>
        <v>46077.80385</v>
      </c>
      <c r="G140" s="6" t="b">
        <v>0</v>
      </c>
      <c r="I140" s="22"/>
    </row>
    <row r="141" ht="14.25" customHeight="1">
      <c r="A141" s="1" t="s">
        <v>47</v>
      </c>
      <c r="B141" s="1" t="s">
        <v>13940</v>
      </c>
      <c r="C141" s="7" t="s">
        <v>189</v>
      </c>
      <c r="D141" s="10">
        <v>46078.618252314816</v>
      </c>
      <c r="E141" s="1" t="s">
        <v>14120</v>
      </c>
      <c r="F141" s="15">
        <f>IFERROR(__xludf.DUMMYFUNCTION("IFERROR(
    VLOOKUP(
      C141,
      IMPORTRANGE(
        ""1ZygntHC1J6IxzKbTidmOyf5nUyW4GCLurHCjexrLm_o"",
        ""HTMLキャッシュ!A:F""
      ),
      3,
      FALSE
    ),
    0
  )"),46078.618252314816)</f>
        <v>46078.61825</v>
      </c>
      <c r="G141" s="6" t="b">
        <v>0</v>
      </c>
      <c r="I141" s="22"/>
    </row>
    <row r="142" ht="14.25" customHeight="1">
      <c r="A142" s="1" t="s">
        <v>47</v>
      </c>
      <c r="B142" s="1" t="s">
        <v>13940</v>
      </c>
      <c r="C142" s="7" t="s">
        <v>190</v>
      </c>
      <c r="D142" s="10">
        <v>46055.741736111115</v>
      </c>
      <c r="E142" s="1" t="s">
        <v>14121</v>
      </c>
      <c r="F142" s="15">
        <f>IFERROR(__xludf.DUMMYFUNCTION("IFERROR(
    VLOOKUP(
      C142,
      IMPORTRANGE(
        ""1ZygntHC1J6IxzKbTidmOyf5nUyW4GCLurHCjexrLm_o"",
        ""HTMLキャッシュ!A:F""
      ),
      3,
      FALSE
    ),
    0
  )"),46055.741736111115)</f>
        <v>46055.74174</v>
      </c>
      <c r="G142" s="6" t="b">
        <v>0</v>
      </c>
      <c r="I142" s="22"/>
    </row>
    <row r="143" ht="14.25" customHeight="1">
      <c r="A143" s="1" t="s">
        <v>47</v>
      </c>
      <c r="B143" s="1" t="s">
        <v>13940</v>
      </c>
      <c r="C143" s="7" t="s">
        <v>191</v>
      </c>
      <c r="D143" s="10">
        <v>46055.809317129635</v>
      </c>
      <c r="E143" s="1" t="s">
        <v>14122</v>
      </c>
      <c r="F143" s="15">
        <f>IFERROR(__xludf.DUMMYFUNCTION("IFERROR(
    VLOOKUP(
      C143,
      IMPORTRANGE(
        ""1ZygntHC1J6IxzKbTidmOyf5nUyW4GCLurHCjexrLm_o"",
        ""HTMLキャッシュ!A:F""
      ),
      3,
      FALSE
    ),
    0
  )"),46055.80931712963)</f>
        <v>46055.80932</v>
      </c>
      <c r="G143" s="6" t="b">
        <v>0</v>
      </c>
      <c r="I143" s="22"/>
    </row>
    <row r="144" ht="14.25" customHeight="1">
      <c r="A144" s="1" t="s">
        <v>47</v>
      </c>
      <c r="B144" s="1" t="s">
        <v>13940</v>
      </c>
      <c r="C144" s="7" t="s">
        <v>192</v>
      </c>
      <c r="D144" s="10">
        <v>46065.88693287037</v>
      </c>
      <c r="E144" s="1" t="s">
        <v>14123</v>
      </c>
      <c r="F144" s="15">
        <f>IFERROR(__xludf.DUMMYFUNCTION("IFERROR(
    VLOOKUP(
      C144,
      IMPORTRANGE(
        ""1ZygntHC1J6IxzKbTidmOyf5nUyW4GCLurHCjexrLm_o"",
        ""HTMLキャッシュ!A:F""
      ),
      3,
      FALSE
    ),
    0
  )"),46065.88693287037)</f>
        <v>46065.88693</v>
      </c>
      <c r="G144" s="6" t="b">
        <v>0</v>
      </c>
      <c r="I144" s="22"/>
    </row>
    <row r="145" ht="14.25" customHeight="1">
      <c r="A145" s="1" t="s">
        <v>47</v>
      </c>
      <c r="B145" s="1" t="s">
        <v>13940</v>
      </c>
      <c r="C145" s="7" t="s">
        <v>193</v>
      </c>
      <c r="D145" s="10">
        <v>46046.79017361111</v>
      </c>
      <c r="E145" s="1" t="s">
        <v>14124</v>
      </c>
      <c r="F145" s="15">
        <f>IFERROR(__xludf.DUMMYFUNCTION("IFERROR(
    VLOOKUP(
      C145,
      IMPORTRANGE(
        ""1ZygntHC1J6IxzKbTidmOyf5nUyW4GCLurHCjexrLm_o"",
        ""HTMLキャッシュ!A:F""
      ),
      3,
      FALSE
    ),
    0
  )"),46046.79017361111)</f>
        <v>46046.79017</v>
      </c>
      <c r="G145" s="6" t="b">
        <v>0</v>
      </c>
      <c r="I145" s="22"/>
    </row>
    <row r="146" ht="14.25" customHeight="1">
      <c r="A146" s="1" t="s">
        <v>47</v>
      </c>
      <c r="B146" s="1" t="s">
        <v>13940</v>
      </c>
      <c r="C146" s="7" t="s">
        <v>194</v>
      </c>
      <c r="D146" s="10">
        <v>46077.828321759254</v>
      </c>
      <c r="E146" s="1" t="s">
        <v>14125</v>
      </c>
      <c r="F146" s="15">
        <f>IFERROR(__xludf.DUMMYFUNCTION("IFERROR(
    VLOOKUP(
      C146,
      IMPORTRANGE(
        ""1ZygntHC1J6IxzKbTidmOyf5nUyW4GCLurHCjexrLm_o"",
        ""HTMLキャッシュ!A:F""
      ),
      3,
      FALSE
    ),
    0
  )"),46077.82832175926)</f>
        <v>46077.82832</v>
      </c>
      <c r="G146" s="6" t="b">
        <v>0</v>
      </c>
      <c r="I146" s="22"/>
    </row>
    <row r="147" ht="14.25" customHeight="1">
      <c r="A147" s="1" t="s">
        <v>47</v>
      </c>
      <c r="B147" s="1" t="s">
        <v>13940</v>
      </c>
      <c r="C147" s="7" t="s">
        <v>195</v>
      </c>
      <c r="D147" s="10">
        <v>46025.66553240741</v>
      </c>
      <c r="E147" s="1" t="s">
        <v>14126</v>
      </c>
      <c r="F147" s="15">
        <f>IFERROR(__xludf.DUMMYFUNCTION("IFERROR(
    VLOOKUP(
      C147,
      IMPORTRANGE(
        ""1ZygntHC1J6IxzKbTidmOyf5nUyW4GCLurHCjexrLm_o"",
        ""HTMLキャッシュ!A:F""
      ),
      3,
      FALSE
    ),
    0
  )"),46025.66553240741)</f>
        <v>46025.66553</v>
      </c>
      <c r="G147" s="6" t="b">
        <v>0</v>
      </c>
      <c r="I147" s="22"/>
    </row>
    <row r="148" ht="14.25" customHeight="1">
      <c r="A148" s="1" t="s">
        <v>47</v>
      </c>
      <c r="B148" s="1" t="s">
        <v>13940</v>
      </c>
      <c r="C148" s="7" t="s">
        <v>196</v>
      </c>
      <c r="D148" s="10">
        <v>46080.81601851852</v>
      </c>
      <c r="E148" s="1" t="s">
        <v>14127</v>
      </c>
      <c r="F148" s="15">
        <f>IFERROR(__xludf.DUMMYFUNCTION("IFERROR(
    VLOOKUP(
      C148,
      IMPORTRANGE(
        ""1ZygntHC1J6IxzKbTidmOyf5nUyW4GCLurHCjexrLm_o"",
        ""HTMLキャッシュ!A:F""
      ),
      3,
      FALSE
    ),
    0
  )"),46080.81601851852)</f>
        <v>46080.81602</v>
      </c>
      <c r="G148" s="6" t="b">
        <v>0</v>
      </c>
      <c r="I148" s="22"/>
    </row>
    <row r="149" ht="14.25" customHeight="1">
      <c r="A149" s="1" t="s">
        <v>47</v>
      </c>
      <c r="B149" s="1" t="s">
        <v>13940</v>
      </c>
      <c r="C149" s="7" t="s">
        <v>197</v>
      </c>
      <c r="D149" s="10">
        <v>46043.59016203704</v>
      </c>
      <c r="E149" s="1" t="s">
        <v>14128</v>
      </c>
      <c r="F149" s="15">
        <f>IFERROR(__xludf.DUMMYFUNCTION("IFERROR(
    VLOOKUP(
      C149,
      IMPORTRANGE(
        ""1ZygntHC1J6IxzKbTidmOyf5nUyW4GCLurHCjexrLm_o"",
        ""HTMLキャッシュ!A:F""
      ),
      3,
      FALSE
    ),
    0
  )"),46043.590162037035)</f>
        <v>46043.59016</v>
      </c>
      <c r="G149" s="6" t="b">
        <v>0</v>
      </c>
      <c r="I149" s="22"/>
    </row>
    <row r="150" ht="14.25" customHeight="1">
      <c r="A150" s="1" t="s">
        <v>47</v>
      </c>
      <c r="B150" s="1" t="s">
        <v>13940</v>
      </c>
      <c r="C150" s="7" t="s">
        <v>198</v>
      </c>
      <c r="D150" s="10">
        <v>46078.80793981481</v>
      </c>
      <c r="E150" s="1" t="s">
        <v>14129</v>
      </c>
      <c r="F150" s="15">
        <f>IFERROR(__xludf.DUMMYFUNCTION("IFERROR(
    VLOOKUP(
      C150,
      IMPORTRANGE(
        ""1ZygntHC1J6IxzKbTidmOyf5nUyW4GCLurHCjexrLm_o"",
        ""HTMLキャッシュ!A:F""
      ),
      3,
      FALSE
    ),
    0
  )"),46078.80793981482)</f>
        <v>46078.80794</v>
      </c>
      <c r="G150" s="6" t="b">
        <v>0</v>
      </c>
      <c r="I150" s="22"/>
    </row>
    <row r="151" ht="14.25" customHeight="1">
      <c r="A151" s="1" t="s">
        <v>47</v>
      </c>
      <c r="B151" s="1" t="s">
        <v>13940</v>
      </c>
      <c r="C151" s="7" t="s">
        <v>199</v>
      </c>
      <c r="D151" s="10">
        <v>46078.63903935185</v>
      </c>
      <c r="E151" s="1" t="s">
        <v>14130</v>
      </c>
      <c r="F151" s="15">
        <f>IFERROR(__xludf.DUMMYFUNCTION("IFERROR(
    VLOOKUP(
      C151,
      IMPORTRANGE(
        ""1ZygntHC1J6IxzKbTidmOyf5nUyW4GCLurHCjexrLm_o"",
        ""HTMLキャッシュ!A:F""
      ),
      3,
      FALSE
    ),
    0
  )"),46078.63903935185)</f>
        <v>46078.63904</v>
      </c>
      <c r="G151" s="6" t="b">
        <v>0</v>
      </c>
      <c r="I151" s="22"/>
    </row>
    <row r="152" ht="14.25" customHeight="1">
      <c r="A152" s="1" t="s">
        <v>47</v>
      </c>
      <c r="B152" s="1" t="s">
        <v>13940</v>
      </c>
      <c r="C152" s="7" t="s">
        <v>200</v>
      </c>
      <c r="D152" s="10">
        <v>46072.88731481481</v>
      </c>
      <c r="E152" s="1" t="s">
        <v>14131</v>
      </c>
      <c r="F152" s="15">
        <f>IFERROR(__xludf.DUMMYFUNCTION("IFERROR(
    VLOOKUP(
      C152,
      IMPORTRANGE(
        ""1ZygntHC1J6IxzKbTidmOyf5nUyW4GCLurHCjexrLm_o"",
        ""HTMLキャッシュ!A:F""
      ),
      3,
      FALSE
    ),
    0
  )"),46072.88731481481)</f>
        <v>46072.88731</v>
      </c>
      <c r="G152" s="6" t="b">
        <v>0</v>
      </c>
      <c r="I152" s="22"/>
    </row>
    <row r="153" ht="14.25" customHeight="1">
      <c r="A153" s="1" t="s">
        <v>47</v>
      </c>
      <c r="B153" s="1" t="s">
        <v>13940</v>
      </c>
      <c r="C153" s="7" t="s">
        <v>201</v>
      </c>
      <c r="D153" s="10">
        <v>46080.81638888889</v>
      </c>
      <c r="E153" s="1" t="s">
        <v>14132</v>
      </c>
      <c r="F153" s="15">
        <f>IFERROR(__xludf.DUMMYFUNCTION("IFERROR(
    VLOOKUP(
      C153,
      IMPORTRANGE(
        ""1ZygntHC1J6IxzKbTidmOyf5nUyW4GCLurHCjexrLm_o"",
        ""HTMLキャッシュ!A:F""
      ),
      3,
      FALSE
    ),
    0
  )"),46080.81638888889)</f>
        <v>46080.81639</v>
      </c>
      <c r="G153" s="6" t="b">
        <v>0</v>
      </c>
      <c r="I153" s="22"/>
    </row>
    <row r="154" ht="14.25" customHeight="1">
      <c r="A154" s="1" t="s">
        <v>47</v>
      </c>
      <c r="B154" s="1" t="s">
        <v>14008</v>
      </c>
      <c r="C154" s="7" t="s">
        <v>202</v>
      </c>
      <c r="D154" s="10">
        <v>46078.85506944444</v>
      </c>
      <c r="E154" s="1" t="s">
        <v>14133</v>
      </c>
      <c r="F154" s="15">
        <f>IFERROR(__xludf.DUMMYFUNCTION("IFERROR(
    VLOOKUP(
      C154,
      IMPORTRANGE(
        ""1ZygntHC1J6IxzKbTidmOyf5nUyW4GCLurHCjexrLm_o"",
        ""HTMLキャッシュ!A:F""
      ),
      3,
      FALSE
    ),
    0
  )"),46078.85506944444)</f>
        <v>46078.85507</v>
      </c>
      <c r="G154" s="6" t="b">
        <v>0</v>
      </c>
      <c r="I154" s="22"/>
    </row>
    <row r="155" ht="14.25" customHeight="1">
      <c r="A155" s="1" t="s">
        <v>47</v>
      </c>
      <c r="B155" s="1" t="s">
        <v>13940</v>
      </c>
      <c r="C155" s="7" t="s">
        <v>203</v>
      </c>
      <c r="D155" s="10">
        <v>46078.85549768519</v>
      </c>
      <c r="E155" s="1" t="s">
        <v>14134</v>
      </c>
      <c r="F155" s="15">
        <f>IFERROR(__xludf.DUMMYFUNCTION("IFERROR(
    VLOOKUP(
      C155,
      IMPORTRANGE(
        ""1ZygntHC1J6IxzKbTidmOyf5nUyW4GCLurHCjexrLm_o"",
        ""HTMLキャッシュ!A:F""
      ),
      3,
      FALSE
    ),
    0
  )"),46078.85549768519)</f>
        <v>46078.8555</v>
      </c>
      <c r="G155" s="6" t="b">
        <v>0</v>
      </c>
      <c r="I155" s="22"/>
    </row>
    <row r="156" ht="14.25" customHeight="1">
      <c r="A156" s="1" t="s">
        <v>47</v>
      </c>
      <c r="B156" s="1" t="s">
        <v>13940</v>
      </c>
      <c r="C156" s="7" t="s">
        <v>204</v>
      </c>
      <c r="D156" s="10">
        <v>46073.841319444444</v>
      </c>
      <c r="E156" s="1" t="s">
        <v>14135</v>
      </c>
      <c r="F156" s="15">
        <f>IFERROR(__xludf.DUMMYFUNCTION("IFERROR(
    VLOOKUP(
      C156,
      IMPORTRANGE(
        ""1ZygntHC1J6IxzKbTidmOyf5nUyW4GCLurHCjexrLm_o"",
        ""HTMLキャッシュ!A:F""
      ),
      3,
      FALSE
    ),
    0
  )"),46073.841319444444)</f>
        <v>46073.84132</v>
      </c>
      <c r="G156" s="6" t="b">
        <v>0</v>
      </c>
      <c r="I156" s="22"/>
    </row>
    <row r="157" ht="14.25" customHeight="1">
      <c r="A157" s="1" t="s">
        <v>47</v>
      </c>
      <c r="B157" s="1" t="s">
        <v>13940</v>
      </c>
      <c r="C157" s="7" t="s">
        <v>205</v>
      </c>
      <c r="D157" s="10">
        <v>46035.16789351852</v>
      </c>
      <c r="E157" s="1" t="s">
        <v>14136</v>
      </c>
      <c r="F157" s="15">
        <f>IFERROR(__xludf.DUMMYFUNCTION("IFERROR(
    VLOOKUP(
      C157,
      IMPORTRANGE(
        ""1ZygntHC1J6IxzKbTidmOyf5nUyW4GCLurHCjexrLm_o"",
        ""HTMLキャッシュ!A:F""
      ),
      3,
      FALSE
    ),
    0
  )"),46035.16789351852)</f>
        <v>46035.16789</v>
      </c>
      <c r="G157" s="6" t="b">
        <v>0</v>
      </c>
      <c r="I157" s="22"/>
    </row>
    <row r="158" ht="14.25" customHeight="1">
      <c r="A158" s="1" t="s">
        <v>47</v>
      </c>
      <c r="B158" s="1" t="s">
        <v>13940</v>
      </c>
      <c r="C158" s="7" t="s">
        <v>206</v>
      </c>
      <c r="D158" s="10">
        <v>46043.59155092592</v>
      </c>
      <c r="E158" s="1" t="s">
        <v>14137</v>
      </c>
      <c r="F158" s="15">
        <f>IFERROR(__xludf.DUMMYFUNCTION("IFERROR(
    VLOOKUP(
      C158,
      IMPORTRANGE(
        ""1ZygntHC1J6IxzKbTidmOyf5nUyW4GCLurHCjexrLm_o"",
        ""HTMLキャッシュ!A:F""
      ),
      3,
      FALSE
    ),
    0
  )"),46043.59155092593)</f>
        <v>46043.59155</v>
      </c>
      <c r="G158" s="6" t="b">
        <v>0</v>
      </c>
      <c r="I158" s="22"/>
    </row>
    <row r="159" ht="14.25" customHeight="1">
      <c r="A159" s="1" t="s">
        <v>47</v>
      </c>
      <c r="B159" s="1" t="s">
        <v>13940</v>
      </c>
      <c r="C159" s="7" t="s">
        <v>207</v>
      </c>
      <c r="D159" s="10">
        <v>46073.8496875</v>
      </c>
      <c r="E159" s="1" t="s">
        <v>14138</v>
      </c>
      <c r="F159" s="15">
        <f>IFERROR(__xludf.DUMMYFUNCTION("IFERROR(
    VLOOKUP(
      C159,
      IMPORTRANGE(
        ""1ZygntHC1J6IxzKbTidmOyf5nUyW4GCLurHCjexrLm_o"",
        ""HTMLキャッシュ!A:F""
      ),
      3,
      FALSE
    ),
    0
  )"),46073.8496875)</f>
        <v>46073.84969</v>
      </c>
      <c r="G159" s="6" t="b">
        <v>0</v>
      </c>
      <c r="I159" s="22"/>
    </row>
    <row r="160" ht="14.25" customHeight="1">
      <c r="A160" s="1" t="s">
        <v>47</v>
      </c>
      <c r="B160" s="1" t="s">
        <v>13940</v>
      </c>
      <c r="C160" s="7" t="s">
        <v>208</v>
      </c>
      <c r="D160" s="10">
        <v>46081.60329861111</v>
      </c>
      <c r="E160" s="1" t="s">
        <v>14139</v>
      </c>
      <c r="F160" s="15">
        <f>IFERROR(__xludf.DUMMYFUNCTION("IFERROR(
    VLOOKUP(
      C160,
      IMPORTRANGE(
        ""1ZygntHC1J6IxzKbTidmOyf5nUyW4GCLurHCjexrLm_o"",
        ""HTMLキャッシュ!A:F""
      ),
      3,
      FALSE
    ),
    0
  )"),46081.60329861111)</f>
        <v>46081.6033</v>
      </c>
      <c r="G160" s="6" t="b">
        <v>0</v>
      </c>
      <c r="I160" s="22"/>
    </row>
    <row r="161" ht="14.25" customHeight="1">
      <c r="A161" s="1" t="s">
        <v>47</v>
      </c>
      <c r="B161" s="1" t="s">
        <v>13940</v>
      </c>
      <c r="C161" s="7" t="s">
        <v>209</v>
      </c>
      <c r="D161" s="10">
        <v>46080.8115162037</v>
      </c>
      <c r="E161" s="1" t="s">
        <v>14140</v>
      </c>
      <c r="F161" s="15">
        <f>IFERROR(__xludf.DUMMYFUNCTION("IFERROR(
    VLOOKUP(
      C161,
      IMPORTRANGE(
        ""1ZygntHC1J6IxzKbTidmOyf5nUyW4GCLurHCjexrLm_o"",
        ""HTMLキャッシュ!A:F""
      ),
      3,
      FALSE
    ),
    0
  )"),46080.81151620371)</f>
        <v>46080.81152</v>
      </c>
      <c r="G161" s="6" t="b">
        <v>0</v>
      </c>
      <c r="I161" s="22"/>
    </row>
    <row r="162" ht="14.25" customHeight="1">
      <c r="A162" s="1" t="s">
        <v>47</v>
      </c>
      <c r="B162" s="1" t="s">
        <v>13940</v>
      </c>
      <c r="C162" s="7" t="s">
        <v>210</v>
      </c>
      <c r="D162" s="10">
        <v>46078.626238425924</v>
      </c>
      <c r="E162" s="1" t="s">
        <v>14141</v>
      </c>
      <c r="F162" s="15">
        <f>IFERROR(__xludf.DUMMYFUNCTION("IFERROR(
    VLOOKUP(
      C162,
      IMPORTRANGE(
        ""1ZygntHC1J6IxzKbTidmOyf5nUyW4GCLurHCjexrLm_o"",
        ""HTMLキャッシュ!A:F""
      ),
      3,
      FALSE
    ),
    0
  )"),46078.626238425924)</f>
        <v>46078.62624</v>
      </c>
      <c r="G162" s="6" t="b">
        <v>0</v>
      </c>
      <c r="I162" s="22"/>
    </row>
    <row r="163" ht="14.25" customHeight="1">
      <c r="A163" s="1" t="s">
        <v>47</v>
      </c>
      <c r="B163" s="1" t="s">
        <v>13940</v>
      </c>
      <c r="C163" s="7" t="s">
        <v>211</v>
      </c>
      <c r="D163" s="10">
        <v>46074.58096064815</v>
      </c>
      <c r="E163" s="1" t="s">
        <v>14142</v>
      </c>
      <c r="F163" s="15">
        <f>IFERROR(__xludf.DUMMYFUNCTION("IFERROR(
    VLOOKUP(
      C163,
      IMPORTRANGE(
        ""1ZygntHC1J6IxzKbTidmOyf5nUyW4GCLurHCjexrLm_o"",
        ""HTMLキャッシュ!A:F""
      ),
      3,
      FALSE
    ),
    0
  )"),46074.58096064815)</f>
        <v>46074.58096</v>
      </c>
      <c r="G163" s="6" t="b">
        <v>0</v>
      </c>
      <c r="I163" s="22"/>
    </row>
    <row r="164" ht="14.25" customHeight="1">
      <c r="A164" s="1" t="s">
        <v>47</v>
      </c>
      <c r="B164" s="1" t="s">
        <v>13940</v>
      </c>
      <c r="C164" s="7" t="s">
        <v>212</v>
      </c>
      <c r="D164" s="10">
        <v>46074.55809027777</v>
      </c>
      <c r="E164" s="1" t="s">
        <v>14143</v>
      </c>
      <c r="F164" s="15">
        <f>IFERROR(__xludf.DUMMYFUNCTION("IFERROR(
    VLOOKUP(
      C164,
      IMPORTRANGE(
        ""1ZygntHC1J6IxzKbTidmOyf5nUyW4GCLurHCjexrLm_o"",
        ""HTMLキャッシュ!A:F""
      ),
      3,
      FALSE
    ),
    0
  )"),46074.55809027778)</f>
        <v>46074.55809</v>
      </c>
      <c r="G164" s="6" t="b">
        <v>0</v>
      </c>
      <c r="I164" s="22"/>
    </row>
    <row r="165" ht="14.25" customHeight="1">
      <c r="A165" s="1" t="s">
        <v>47</v>
      </c>
      <c r="B165" s="1" t="s">
        <v>13940</v>
      </c>
      <c r="C165" s="7" t="s">
        <v>213</v>
      </c>
      <c r="D165" s="10">
        <v>46071.79597222222</v>
      </c>
      <c r="E165" s="1" t="s">
        <v>14144</v>
      </c>
      <c r="F165" s="15">
        <f>IFERROR(__xludf.DUMMYFUNCTION("IFERROR(
    VLOOKUP(
      C165,
      IMPORTRANGE(
        ""1ZygntHC1J6IxzKbTidmOyf5nUyW4GCLurHCjexrLm_o"",
        ""HTMLキャッシュ!A:F""
      ),
      3,
      FALSE
    ),
    0
  )"),46071.79597222222)</f>
        <v>46071.79597</v>
      </c>
      <c r="G165" s="6" t="b">
        <v>0</v>
      </c>
      <c r="I165" s="22"/>
    </row>
    <row r="166" ht="14.25" customHeight="1">
      <c r="A166" s="1" t="s">
        <v>47</v>
      </c>
      <c r="B166" s="1" t="s">
        <v>13940</v>
      </c>
      <c r="C166" s="7" t="s">
        <v>214</v>
      </c>
      <c r="D166" s="10">
        <v>46039.67637731481</v>
      </c>
      <c r="E166" s="1" t="s">
        <v>14145</v>
      </c>
      <c r="F166" s="15">
        <f>IFERROR(__xludf.DUMMYFUNCTION("IFERROR(
    VLOOKUP(
      C166,
      IMPORTRANGE(
        ""1ZygntHC1J6IxzKbTidmOyf5nUyW4GCLurHCjexrLm_o"",
        ""HTMLキャッシュ!A:F""
      ),
      3,
      FALSE
    ),
    0
  )"),46039.67637731481)</f>
        <v>46039.67638</v>
      </c>
      <c r="G166" s="6" t="b">
        <v>0</v>
      </c>
      <c r="I166" s="22"/>
    </row>
    <row r="167" ht="14.25" customHeight="1">
      <c r="A167" s="1" t="s">
        <v>47</v>
      </c>
      <c r="B167" s="1" t="s">
        <v>13940</v>
      </c>
      <c r="C167" s="7" t="s">
        <v>215</v>
      </c>
      <c r="D167" s="10">
        <v>46078.85600694444</v>
      </c>
      <c r="E167" s="1" t="s">
        <v>14146</v>
      </c>
      <c r="F167" s="15">
        <f>IFERROR(__xludf.DUMMYFUNCTION("IFERROR(
    VLOOKUP(
      C167,
      IMPORTRANGE(
        ""1ZygntHC1J6IxzKbTidmOyf5nUyW4GCLurHCjexrLm_o"",
        ""HTMLキャッシュ!A:F""
      ),
      3,
      FALSE
    ),
    0
  )"),46078.85600694444)</f>
        <v>46078.85601</v>
      </c>
      <c r="G167" s="6" t="b">
        <v>0</v>
      </c>
      <c r="I167" s="22"/>
    </row>
    <row r="168" ht="14.25" customHeight="1">
      <c r="A168" s="1" t="s">
        <v>47</v>
      </c>
      <c r="B168" s="1" t="s">
        <v>13940</v>
      </c>
      <c r="C168" s="7" t="s">
        <v>216</v>
      </c>
      <c r="D168" s="10">
        <v>46078.59423611111</v>
      </c>
      <c r="E168" s="1" t="s">
        <v>14147</v>
      </c>
      <c r="F168" s="15">
        <f>IFERROR(__xludf.DUMMYFUNCTION("IFERROR(
    VLOOKUP(
      C168,
      IMPORTRANGE(
        ""1ZygntHC1J6IxzKbTidmOyf5nUyW4GCLurHCjexrLm_o"",
        ""HTMLキャッシュ!A:F""
      ),
      3,
      FALSE
    ),
    0
  )"),46078.59423611111)</f>
        <v>46078.59424</v>
      </c>
      <c r="G168" s="6" t="b">
        <v>0</v>
      </c>
      <c r="I168" s="22"/>
    </row>
    <row r="169" ht="14.25" customHeight="1">
      <c r="A169" s="1" t="s">
        <v>47</v>
      </c>
      <c r="B169" s="1" t="s">
        <v>13940</v>
      </c>
      <c r="C169" s="7" t="s">
        <v>217</v>
      </c>
      <c r="D169" s="10">
        <v>46074.929131944446</v>
      </c>
      <c r="E169" s="1" t="s">
        <v>14148</v>
      </c>
      <c r="F169" s="15">
        <f>IFERROR(__xludf.DUMMYFUNCTION("IFERROR(
    VLOOKUP(
      C169,
      IMPORTRANGE(
        ""1ZygntHC1J6IxzKbTidmOyf5nUyW4GCLurHCjexrLm_o"",
        ""HTMLキャッシュ!A:F""
      ),
      3,
      FALSE
    ),
    0
  )"),46074.929131944446)</f>
        <v>46074.92913</v>
      </c>
      <c r="G169" s="6" t="b">
        <v>0</v>
      </c>
      <c r="I169" s="22"/>
    </row>
    <row r="170" ht="14.25" customHeight="1">
      <c r="A170" s="1" t="s">
        <v>47</v>
      </c>
      <c r="B170" s="1" t="s">
        <v>13940</v>
      </c>
      <c r="C170" s="7" t="s">
        <v>218</v>
      </c>
      <c r="D170" s="10">
        <v>46056.69380787037</v>
      </c>
      <c r="E170" s="1" t="s">
        <v>14149</v>
      </c>
      <c r="F170" s="15">
        <f>IFERROR(__xludf.DUMMYFUNCTION("IFERROR(
    VLOOKUP(
      C170,
      IMPORTRANGE(
        ""1ZygntHC1J6IxzKbTidmOyf5nUyW4GCLurHCjexrLm_o"",
        ""HTMLキャッシュ!A:F""
      ),
      3,
      FALSE
    ),
    0
  )"),46056.69380787037)</f>
        <v>46056.69381</v>
      </c>
      <c r="G170" s="6" t="b">
        <v>0</v>
      </c>
      <c r="I170" s="22"/>
    </row>
    <row r="171" ht="14.25" customHeight="1">
      <c r="A171" s="1" t="s">
        <v>47</v>
      </c>
      <c r="B171" s="1" t="s">
        <v>13940</v>
      </c>
      <c r="C171" s="7" t="s">
        <v>219</v>
      </c>
      <c r="D171" s="10">
        <v>46077.76113425926</v>
      </c>
      <c r="E171" s="1" t="s">
        <v>14150</v>
      </c>
      <c r="F171" s="15">
        <f>IFERROR(__xludf.DUMMYFUNCTION("IFERROR(
    VLOOKUP(
      C171,
      IMPORTRANGE(
        ""1ZygntHC1J6IxzKbTidmOyf5nUyW4GCLurHCjexrLm_o"",
        ""HTMLキャッシュ!A:F""
      ),
      3,
      FALSE
    ),
    0
  )"),46077.76113425926)</f>
        <v>46077.76113</v>
      </c>
      <c r="G171" s="6" t="b">
        <v>0</v>
      </c>
      <c r="I171" s="22"/>
    </row>
    <row r="172" ht="14.25" customHeight="1">
      <c r="A172" s="1" t="s">
        <v>47</v>
      </c>
      <c r="B172" s="1" t="s">
        <v>13940</v>
      </c>
      <c r="C172" s="7" t="s">
        <v>220</v>
      </c>
      <c r="D172" s="10">
        <v>46078.99434027778</v>
      </c>
      <c r="E172" s="1" t="s">
        <v>14151</v>
      </c>
      <c r="F172" s="15">
        <f>IFERROR(__xludf.DUMMYFUNCTION("IFERROR(
    VLOOKUP(
      C172,
      IMPORTRANGE(
        ""1ZygntHC1J6IxzKbTidmOyf5nUyW4GCLurHCjexrLm_o"",
        ""HTMLキャッシュ!A:F""
      ),
      3,
      FALSE
    ),
    0
  )"),46078.99434027778)</f>
        <v>46078.99434</v>
      </c>
      <c r="G172" s="6" t="b">
        <v>0</v>
      </c>
      <c r="I172" s="22"/>
    </row>
    <row r="173" ht="14.25" customHeight="1">
      <c r="A173" s="1" t="s">
        <v>47</v>
      </c>
      <c r="B173" s="1" t="s">
        <v>13940</v>
      </c>
      <c r="C173" s="7" t="s">
        <v>221</v>
      </c>
      <c r="D173" s="10">
        <v>46078.97756944444</v>
      </c>
      <c r="E173" s="1" t="s">
        <v>14152</v>
      </c>
      <c r="F173" s="15">
        <f>IFERROR(__xludf.DUMMYFUNCTION("IFERROR(
    VLOOKUP(
      C173,
      IMPORTRANGE(
        ""1ZygntHC1J6IxzKbTidmOyf5nUyW4GCLurHCjexrLm_o"",
        ""HTMLキャッシュ!A:F""
      ),
      3,
      FALSE
    ),
    0
  )"),46078.97756944445)</f>
        <v>46078.97757</v>
      </c>
      <c r="G173" s="6" t="b">
        <v>0</v>
      </c>
      <c r="I173" s="22"/>
    </row>
    <row r="174" ht="14.25" customHeight="1">
      <c r="A174" s="1" t="s">
        <v>47</v>
      </c>
      <c r="B174" s="1" t="s">
        <v>13940</v>
      </c>
      <c r="C174" s="7" t="s">
        <v>222</v>
      </c>
      <c r="D174" s="10">
        <v>45990.65891203703</v>
      </c>
      <c r="E174" s="1" t="s">
        <v>14153</v>
      </c>
      <c r="F174" s="15">
        <f>IFERROR(__xludf.DUMMYFUNCTION("IFERROR(
    VLOOKUP(
      C174,
      IMPORTRANGE(
        ""1ZygntHC1J6IxzKbTidmOyf5nUyW4GCLurHCjexrLm_o"",
        ""HTMLキャッシュ!A:F""
      ),
      3,
      FALSE
    ),
    0
  )"),45990.65891203703)</f>
        <v>45990.65891</v>
      </c>
      <c r="G174" s="6" t="b">
        <v>0</v>
      </c>
      <c r="I174" s="22"/>
    </row>
    <row r="175" ht="14.25" customHeight="1">
      <c r="A175" s="1" t="s">
        <v>47</v>
      </c>
      <c r="B175" s="1" t="s">
        <v>13940</v>
      </c>
      <c r="C175" s="7" t="s">
        <v>223</v>
      </c>
      <c r="D175" s="10">
        <v>46078.766122685185</v>
      </c>
      <c r="E175" s="1" t="s">
        <v>14154</v>
      </c>
      <c r="F175" s="15">
        <f>IFERROR(__xludf.DUMMYFUNCTION("IFERROR(
    VLOOKUP(
      C175,
      IMPORTRANGE(
        ""1ZygntHC1J6IxzKbTidmOyf5nUyW4GCLurHCjexrLm_o"",
        ""HTMLキャッシュ!A:F""
      ),
      3,
      FALSE
    ),
    0
  )"),46078.766122685185)</f>
        <v>46078.76612</v>
      </c>
      <c r="G175" s="6" t="b">
        <v>0</v>
      </c>
      <c r="I175" s="22"/>
    </row>
    <row r="176" ht="14.25" customHeight="1">
      <c r="A176" s="1" t="s">
        <v>47</v>
      </c>
      <c r="B176" s="1" t="s">
        <v>13940</v>
      </c>
      <c r="C176" s="7" t="s">
        <v>224</v>
      </c>
      <c r="D176" s="10">
        <v>46077.81261574074</v>
      </c>
      <c r="E176" s="1" t="s">
        <v>14155</v>
      </c>
      <c r="F176" s="15">
        <f>IFERROR(__xludf.DUMMYFUNCTION("IFERROR(
    VLOOKUP(
      C176,
      IMPORTRANGE(
        ""1ZygntHC1J6IxzKbTidmOyf5nUyW4GCLurHCjexrLm_o"",
        ""HTMLキャッシュ!A:F""
      ),
      3,
      FALSE
    ),
    0
  )"),46077.81261574074)</f>
        <v>46077.81262</v>
      </c>
      <c r="G176" s="6" t="b">
        <v>0</v>
      </c>
      <c r="I176" s="22"/>
    </row>
    <row r="177" ht="14.25" customHeight="1">
      <c r="A177" s="1" t="s">
        <v>47</v>
      </c>
      <c r="B177" s="1" t="s">
        <v>13940</v>
      </c>
      <c r="C177" s="7" t="s">
        <v>225</v>
      </c>
      <c r="D177" s="10">
        <v>46065.88737268519</v>
      </c>
      <c r="E177" s="1" t="s">
        <v>14156</v>
      </c>
      <c r="F177" s="15">
        <f>IFERROR(__xludf.DUMMYFUNCTION("IFERROR(
    VLOOKUP(
      C177,
      IMPORTRANGE(
        ""1ZygntHC1J6IxzKbTidmOyf5nUyW4GCLurHCjexrLm_o"",
        ""HTMLキャッシュ!A:F""
      ),
      3,
      FALSE
    ),
    0
  )"),46065.88737268518)</f>
        <v>46065.88737</v>
      </c>
      <c r="G177" s="6" t="b">
        <v>0</v>
      </c>
      <c r="I177" s="22"/>
    </row>
    <row r="178" ht="14.25" customHeight="1">
      <c r="A178" s="1" t="s">
        <v>47</v>
      </c>
      <c r="B178" s="1" t="s">
        <v>13940</v>
      </c>
      <c r="C178" s="7" t="s">
        <v>226</v>
      </c>
      <c r="D178" s="10">
        <v>46077.81755787037</v>
      </c>
      <c r="E178" s="1" t="s">
        <v>14157</v>
      </c>
      <c r="F178" s="15">
        <f>IFERROR(__xludf.DUMMYFUNCTION("IFERROR(
    VLOOKUP(
      C178,
      IMPORTRANGE(
        ""1ZygntHC1J6IxzKbTidmOyf5nUyW4GCLurHCjexrLm_o"",
        ""HTMLキャッシュ!A:F""
      ),
      3,
      FALSE
    ),
    0
  )"),46077.817557870374)</f>
        <v>46077.81756</v>
      </c>
      <c r="G178" s="6" t="b">
        <v>0</v>
      </c>
      <c r="I178" s="22"/>
    </row>
    <row r="179" ht="14.25" customHeight="1">
      <c r="A179" s="1" t="s">
        <v>47</v>
      </c>
      <c r="B179" s="1" t="s">
        <v>13940</v>
      </c>
      <c r="C179" s="7" t="s">
        <v>227</v>
      </c>
      <c r="D179" s="10">
        <v>46080.8227662037</v>
      </c>
      <c r="E179" s="1" t="s">
        <v>14158</v>
      </c>
      <c r="F179" s="15">
        <f>IFERROR(__xludf.DUMMYFUNCTION("IFERROR(
    VLOOKUP(
      C179,
      IMPORTRANGE(
        ""1ZygntHC1J6IxzKbTidmOyf5nUyW4GCLurHCjexrLm_o"",
        ""HTMLキャッシュ!A:F""
      ),
      3,
      FALSE
    ),
    0
  )"),46080.8227662037)</f>
        <v>46080.82277</v>
      </c>
      <c r="G179" s="6" t="b">
        <v>0</v>
      </c>
      <c r="I179" s="22"/>
    </row>
    <row r="180" ht="14.25" customHeight="1">
      <c r="A180" s="1" t="s">
        <v>47</v>
      </c>
      <c r="B180" s="1" t="s">
        <v>13940</v>
      </c>
      <c r="C180" s="7" t="s">
        <v>228</v>
      </c>
      <c r="D180" s="10">
        <v>46073.833773148144</v>
      </c>
      <c r="E180" s="1" t="s">
        <v>14159</v>
      </c>
      <c r="F180" s="15">
        <f>IFERROR(__xludf.DUMMYFUNCTION("IFERROR(
    VLOOKUP(
      C180,
      IMPORTRANGE(
        ""1ZygntHC1J6IxzKbTidmOyf5nUyW4GCLurHCjexrLm_o"",
        ""HTMLキャッシュ!A:F""
      ),
      3,
      FALSE
    ),
    0
  )"),46073.83377314815)</f>
        <v>46073.83377</v>
      </c>
      <c r="G180" s="6" t="b">
        <v>0</v>
      </c>
      <c r="I180" s="22"/>
    </row>
    <row r="181" ht="14.25" customHeight="1">
      <c r="A181" s="1" t="s">
        <v>47</v>
      </c>
      <c r="B181" s="1" t="s">
        <v>14008</v>
      </c>
      <c r="C181" s="7" t="s">
        <v>229</v>
      </c>
      <c r="D181" s="10">
        <v>46077.78613425926</v>
      </c>
      <c r="E181" s="1" t="s">
        <v>14160</v>
      </c>
      <c r="F181" s="15">
        <f>IFERROR(__xludf.DUMMYFUNCTION("IFERROR(
    VLOOKUP(
      C181,
      IMPORTRANGE(
        ""1ZygntHC1J6IxzKbTidmOyf5nUyW4GCLurHCjexrLm_o"",
        ""HTMLキャッシュ!A:F""
      ),
      3,
      FALSE
    ),
    0
  )"),46077.78613425926)</f>
        <v>46077.78613</v>
      </c>
      <c r="G181" s="6" t="b">
        <v>0</v>
      </c>
      <c r="I181" s="22"/>
    </row>
    <row r="182" ht="14.25" customHeight="1">
      <c r="A182" s="1" t="s">
        <v>47</v>
      </c>
      <c r="B182" s="1" t="s">
        <v>13940</v>
      </c>
      <c r="C182" s="7" t="s">
        <v>231</v>
      </c>
      <c r="D182" s="10">
        <v>46076.599386574075</v>
      </c>
      <c r="E182" s="1" t="s">
        <v>14161</v>
      </c>
      <c r="F182" s="15">
        <f>IFERROR(__xludf.DUMMYFUNCTION("IFERROR(
    VLOOKUP(
      C182,
      IMPORTRANGE(
        ""1ZygntHC1J6IxzKbTidmOyf5nUyW4GCLurHCjexrLm_o"",
        ""HTMLキャッシュ!A:F""
      ),
      3,
      FALSE
    ),
    0
  )"),46076.599386574075)</f>
        <v>46076.59939</v>
      </c>
      <c r="G182" s="6" t="b">
        <v>0</v>
      </c>
      <c r="I182" s="22"/>
    </row>
    <row r="183" ht="14.25" customHeight="1">
      <c r="A183" s="1" t="s">
        <v>47</v>
      </c>
      <c r="B183" s="1" t="s">
        <v>14162</v>
      </c>
      <c r="C183" s="7" t="s">
        <v>232</v>
      </c>
      <c r="D183" s="10">
        <v>46085.28246527778</v>
      </c>
      <c r="E183" s="1" t="s">
        <v>14163</v>
      </c>
      <c r="F183" s="15">
        <f>IFERROR(__xludf.DUMMYFUNCTION("IFERROR(
    VLOOKUP(
      C183,
      IMPORTRANGE(
        ""1ZygntHC1J6IxzKbTidmOyf5nUyW4GCLurHCjexrLm_o"",
        ""HTMLキャッシュ!A:F""
      ),
      3,
      FALSE
    ),
    0
  )"),46085.28246527778)</f>
        <v>46085.28247</v>
      </c>
      <c r="G183" s="6" t="b">
        <v>0</v>
      </c>
      <c r="I183" s="22"/>
    </row>
    <row r="184" ht="14.25" customHeight="1">
      <c r="A184" s="1" t="s">
        <v>47</v>
      </c>
      <c r="B184" s="1" t="s">
        <v>13940</v>
      </c>
      <c r="C184" s="7" t="s">
        <v>233</v>
      </c>
      <c r="D184" s="10">
        <v>46080.78876157408</v>
      </c>
      <c r="E184" s="1" t="s">
        <v>14164</v>
      </c>
      <c r="F184" s="15">
        <f>IFERROR(__xludf.DUMMYFUNCTION("IFERROR(
    VLOOKUP(
      C184,
      IMPORTRANGE(
        ""1ZygntHC1J6IxzKbTidmOyf5nUyW4GCLurHCjexrLm_o"",
        ""HTMLキャッシュ!A:F""
      ),
      3,
      FALSE
    ),
    0
  )"),46080.78876157408)</f>
        <v>46080.78876</v>
      </c>
      <c r="G184" s="6" t="b">
        <v>0</v>
      </c>
      <c r="I184" s="22"/>
    </row>
    <row r="185" ht="14.25" customHeight="1">
      <c r="A185" s="1" t="s">
        <v>47</v>
      </c>
      <c r="B185" s="1" t="s">
        <v>14008</v>
      </c>
      <c r="C185" s="7" t="s">
        <v>234</v>
      </c>
      <c r="D185" s="10">
        <v>46071.63790509259</v>
      </c>
      <c r="E185" s="1" t="s">
        <v>14165</v>
      </c>
      <c r="F185" s="15">
        <f>IFERROR(__xludf.DUMMYFUNCTION("IFERROR(
    VLOOKUP(
      C185,
      IMPORTRANGE(
        ""1ZygntHC1J6IxzKbTidmOyf5nUyW4GCLurHCjexrLm_o"",
        ""HTMLキャッシュ!A:F""
      ),
      3,
      FALSE
    ),
    0
  )"),46071.63790509259)</f>
        <v>46071.63791</v>
      </c>
      <c r="G185" s="6" t="b">
        <v>0</v>
      </c>
      <c r="I185" s="22"/>
    </row>
    <row r="186" ht="14.25" customHeight="1">
      <c r="A186" s="1" t="s">
        <v>47</v>
      </c>
      <c r="B186" s="1" t="s">
        <v>13940</v>
      </c>
      <c r="C186" s="7" t="s">
        <v>235</v>
      </c>
      <c r="D186" s="10">
        <v>46078.84950231481</v>
      </c>
      <c r="E186" s="1" t="s">
        <v>14166</v>
      </c>
      <c r="F186" s="15">
        <f>IFERROR(__xludf.DUMMYFUNCTION("IFERROR(
    VLOOKUP(
      C186,
      IMPORTRANGE(
        ""1ZygntHC1J6IxzKbTidmOyf5nUyW4GCLurHCjexrLm_o"",
        ""HTMLキャッシュ!A:F""
      ),
      3,
      FALSE
    ),
    0
  )"),46078.84950231481)</f>
        <v>46078.8495</v>
      </c>
      <c r="G186" s="6" t="b">
        <v>0</v>
      </c>
      <c r="I186" s="22"/>
    </row>
    <row r="187" ht="14.25" customHeight="1">
      <c r="A187" s="1" t="s">
        <v>47</v>
      </c>
      <c r="B187" s="1" t="s">
        <v>14008</v>
      </c>
      <c r="C187" s="7" t="s">
        <v>236</v>
      </c>
      <c r="D187" s="10">
        <v>46080.810335648144</v>
      </c>
      <c r="E187" s="1" t="s">
        <v>14167</v>
      </c>
      <c r="F187" s="15">
        <f>IFERROR(__xludf.DUMMYFUNCTION("IFERROR(
    VLOOKUP(
      C187,
      IMPORTRANGE(
        ""1ZygntHC1J6IxzKbTidmOyf5nUyW4GCLurHCjexrLm_o"",
        ""HTMLキャッシュ!A:F""
      ),
      3,
      FALSE
    ),
    0
  )"),46080.81033564815)</f>
        <v>46080.81034</v>
      </c>
      <c r="G187" s="6" t="b">
        <v>0</v>
      </c>
      <c r="I187" s="22"/>
    </row>
    <row r="188" ht="14.25" customHeight="1">
      <c r="A188" s="1" t="s">
        <v>47</v>
      </c>
      <c r="B188" s="1" t="s">
        <v>13940</v>
      </c>
      <c r="C188" s="7" t="s">
        <v>237</v>
      </c>
      <c r="D188" s="10">
        <v>46059.79824074074</v>
      </c>
      <c r="E188" s="1" t="s">
        <v>14168</v>
      </c>
      <c r="F188" s="15">
        <f>IFERROR(__xludf.DUMMYFUNCTION("IFERROR(
    VLOOKUP(
      C188,
      IMPORTRANGE(
        ""1ZygntHC1J6IxzKbTidmOyf5nUyW4GCLurHCjexrLm_o"",
        ""HTMLキャッシュ!A:F""
      ),
      3,
      FALSE
    ),
    0
  )"),46059.79824074074)</f>
        <v>46059.79824</v>
      </c>
      <c r="G188" s="6" t="b">
        <v>0</v>
      </c>
      <c r="I188" s="22"/>
    </row>
    <row r="189" ht="14.25" customHeight="1">
      <c r="A189" s="1" t="s">
        <v>47</v>
      </c>
      <c r="B189" s="1" t="s">
        <v>14162</v>
      </c>
      <c r="C189" s="7" t="s">
        <v>238</v>
      </c>
      <c r="D189" s="10">
        <v>46081.77716435185</v>
      </c>
      <c r="E189" s="1" t="s">
        <v>14169</v>
      </c>
      <c r="F189" s="15">
        <f>IFERROR(__xludf.DUMMYFUNCTION("IFERROR(
    VLOOKUP(
      C189,
      IMPORTRANGE(
        ""1ZygntHC1J6IxzKbTidmOyf5nUyW4GCLurHCjexrLm_o"",
        ""HTMLキャッシュ!A:F""
      ),
      3,
      FALSE
    ),
    0
  )"),46081.77716435185)</f>
        <v>46081.77716</v>
      </c>
      <c r="G189" s="6" t="b">
        <v>0</v>
      </c>
      <c r="I189" s="22"/>
    </row>
    <row r="190" ht="14.25" customHeight="1">
      <c r="A190" s="1" t="s">
        <v>47</v>
      </c>
      <c r="B190" s="1" t="s">
        <v>13940</v>
      </c>
      <c r="C190" s="7" t="s">
        <v>239</v>
      </c>
      <c r="D190" s="10">
        <v>46077.72521990741</v>
      </c>
      <c r="E190" s="1" t="s">
        <v>14170</v>
      </c>
      <c r="F190" s="15">
        <f>IFERROR(__xludf.DUMMYFUNCTION("IFERROR(
    VLOOKUP(
      C190,
      IMPORTRANGE(
        ""1ZygntHC1J6IxzKbTidmOyf5nUyW4GCLurHCjexrLm_o"",
        ""HTMLキャッシュ!A:F""
      ),
      3,
      FALSE
    ),
    0
  )"),46077.72521990741)</f>
        <v>46077.72522</v>
      </c>
      <c r="G190" s="6" t="b">
        <v>0</v>
      </c>
      <c r="I190" s="22"/>
    </row>
    <row r="191" ht="14.25" customHeight="1">
      <c r="A191" s="1" t="s">
        <v>47</v>
      </c>
      <c r="B191" s="1" t="s">
        <v>14162</v>
      </c>
      <c r="C191" s="7" t="s">
        <v>240</v>
      </c>
      <c r="D191" s="10">
        <v>46076.84155092592</v>
      </c>
      <c r="E191" s="1" t="s">
        <v>14171</v>
      </c>
      <c r="F191" s="15">
        <f>IFERROR(__xludf.DUMMYFUNCTION("IFERROR(
    VLOOKUP(
      C191,
      IMPORTRANGE(
        ""1ZygntHC1J6IxzKbTidmOyf5nUyW4GCLurHCjexrLm_o"",
        ""HTMLキャッシュ!A:F""
      ),
      3,
      FALSE
    ),
    0
  )"),46076.84155092593)</f>
        <v>46076.84155</v>
      </c>
      <c r="G191" s="6" t="b">
        <v>0</v>
      </c>
      <c r="I191" s="22"/>
    </row>
    <row r="192" ht="14.25" customHeight="1">
      <c r="A192" s="1" t="s">
        <v>47</v>
      </c>
      <c r="B192" s="1" t="s">
        <v>14008</v>
      </c>
      <c r="C192" s="7" t="s">
        <v>241</v>
      </c>
      <c r="D192" s="10">
        <v>46077.7178587963</v>
      </c>
      <c r="E192" s="1" t="s">
        <v>14172</v>
      </c>
      <c r="F192" s="15">
        <f>IFERROR(__xludf.DUMMYFUNCTION("IFERROR(
    VLOOKUP(
      C192,
      IMPORTRANGE(
        ""1ZygntHC1J6IxzKbTidmOyf5nUyW4GCLurHCjexrLm_o"",
        ""HTMLキャッシュ!A:F""
      ),
      3,
      FALSE
    ),
    0
  )"),46077.7178587963)</f>
        <v>46077.71786</v>
      </c>
      <c r="G192" s="6" t="b">
        <v>0</v>
      </c>
      <c r="I192" s="22"/>
    </row>
    <row r="193" ht="14.25" customHeight="1">
      <c r="A193" s="1" t="s">
        <v>47</v>
      </c>
      <c r="B193" s="1" t="s">
        <v>14008</v>
      </c>
      <c r="C193" s="7" t="s">
        <v>242</v>
      </c>
      <c r="D193" s="10">
        <v>46078.63046296296</v>
      </c>
      <c r="E193" s="1" t="s">
        <v>14173</v>
      </c>
      <c r="F193" s="15">
        <f>IFERROR(__xludf.DUMMYFUNCTION("IFERROR(
    VLOOKUP(
      C193,
      IMPORTRANGE(
        ""1ZygntHC1J6IxzKbTidmOyf5nUyW4GCLurHCjexrLm_o"",
        ""HTMLキャッシュ!A:F""
      ),
      3,
      FALSE
    ),
    0
  )"),46078.63046296296)</f>
        <v>46078.63046</v>
      </c>
      <c r="G193" s="6" t="b">
        <v>0</v>
      </c>
      <c r="I193" s="22"/>
    </row>
    <row r="194" ht="14.25" customHeight="1">
      <c r="A194" s="1" t="s">
        <v>47</v>
      </c>
      <c r="B194" s="1" t="s">
        <v>13940</v>
      </c>
      <c r="C194" s="7" t="s">
        <v>243</v>
      </c>
      <c r="D194" s="10">
        <v>46055.79537037037</v>
      </c>
      <c r="E194" s="1" t="s">
        <v>14174</v>
      </c>
      <c r="F194" s="15">
        <f>IFERROR(__xludf.DUMMYFUNCTION("IFERROR(
    VLOOKUP(
      C194,
      IMPORTRANGE(
        ""1ZygntHC1J6IxzKbTidmOyf5nUyW4GCLurHCjexrLm_o"",
        ""HTMLキャッシュ!A:F""
      ),
      3,
      FALSE
    ),
    0
  )"),46055.79537037037)</f>
        <v>46055.79537</v>
      </c>
      <c r="G194" s="6" t="b">
        <v>0</v>
      </c>
      <c r="I194" s="22"/>
    </row>
    <row r="195" ht="14.25" customHeight="1">
      <c r="A195" s="1" t="s">
        <v>47</v>
      </c>
      <c r="B195" s="1" t="s">
        <v>13940</v>
      </c>
      <c r="C195" s="7" t="s">
        <v>244</v>
      </c>
      <c r="D195" s="10">
        <v>46080.81858796296</v>
      </c>
      <c r="E195" s="1" t="s">
        <v>14175</v>
      </c>
      <c r="F195" s="15">
        <f>IFERROR(__xludf.DUMMYFUNCTION("IFERROR(
    VLOOKUP(
      C195,
      IMPORTRANGE(
        ""1ZygntHC1J6IxzKbTidmOyf5nUyW4GCLurHCjexrLm_o"",
        ""HTMLキャッシュ!A:F""
      ),
      3,
      FALSE
    ),
    0
  )"),46080.81858796296)</f>
        <v>46080.81859</v>
      </c>
      <c r="G195" s="6" t="b">
        <v>0</v>
      </c>
      <c r="I195" s="22"/>
    </row>
    <row r="196" ht="14.25" customHeight="1">
      <c r="A196" s="1" t="s">
        <v>47</v>
      </c>
      <c r="B196" s="1" t="s">
        <v>13940</v>
      </c>
      <c r="C196" s="7" t="s">
        <v>245</v>
      </c>
      <c r="D196" s="10">
        <v>46034.07974537037</v>
      </c>
      <c r="E196" s="1" t="s">
        <v>14176</v>
      </c>
      <c r="F196" s="15">
        <f>IFERROR(__xludf.DUMMYFUNCTION("IFERROR(
    VLOOKUP(
      C196,
      IMPORTRANGE(
        ""1ZygntHC1J6IxzKbTidmOyf5nUyW4GCLurHCjexrLm_o"",
        ""HTMLキャッシュ!A:F""
      ),
      3,
      FALSE
    ),
    0
  )"),46034.07974537037)</f>
        <v>46034.07975</v>
      </c>
      <c r="G196" s="6" t="b">
        <v>0</v>
      </c>
      <c r="I196" s="22"/>
    </row>
    <row r="197" ht="14.25" customHeight="1">
      <c r="A197" s="1" t="s">
        <v>47</v>
      </c>
      <c r="B197" s="1" t="s">
        <v>13940</v>
      </c>
      <c r="C197" s="7" t="s">
        <v>246</v>
      </c>
      <c r="D197" s="10">
        <v>46078.76576388889</v>
      </c>
      <c r="E197" s="1" t="s">
        <v>14177</v>
      </c>
      <c r="F197" s="15">
        <f>IFERROR(__xludf.DUMMYFUNCTION("IFERROR(
    VLOOKUP(
      C197,
      IMPORTRANGE(
        ""1ZygntHC1J6IxzKbTidmOyf5nUyW4GCLurHCjexrLm_o"",
        ""HTMLキャッシュ!A:F""
      ),
      3,
      FALSE
    ),
    0
  )"),46078.76576388889)</f>
        <v>46078.76576</v>
      </c>
      <c r="G197" s="6" t="b">
        <v>0</v>
      </c>
      <c r="I197" s="22"/>
    </row>
    <row r="198" ht="14.25" customHeight="1">
      <c r="A198" s="1" t="s">
        <v>47</v>
      </c>
      <c r="B198" s="1" t="s">
        <v>13940</v>
      </c>
      <c r="C198" s="7" t="s">
        <v>247</v>
      </c>
      <c r="D198" s="10">
        <v>46073.6387962963</v>
      </c>
      <c r="E198" s="1" t="s">
        <v>14178</v>
      </c>
      <c r="F198" s="15">
        <f>IFERROR(__xludf.DUMMYFUNCTION("IFERROR(
    VLOOKUP(
      C198,
      IMPORTRANGE(
        ""1ZygntHC1J6IxzKbTidmOyf5nUyW4GCLurHCjexrLm_o"",
        ""HTMLキャッシュ!A:F""
      ),
      3,
      FALSE
    ),
    0
  )"),46073.6387962963)</f>
        <v>46073.6388</v>
      </c>
      <c r="G198" s="6" t="b">
        <v>0</v>
      </c>
      <c r="I198" s="22"/>
    </row>
    <row r="199" ht="14.25" customHeight="1">
      <c r="A199" s="1" t="s">
        <v>47</v>
      </c>
      <c r="B199" s="1" t="s">
        <v>13940</v>
      </c>
      <c r="C199" s="7" t="s">
        <v>248</v>
      </c>
      <c r="D199" s="10">
        <v>46083.71094907407</v>
      </c>
      <c r="E199" s="1" t="s">
        <v>14179</v>
      </c>
      <c r="F199" s="15">
        <f>IFERROR(__xludf.DUMMYFUNCTION("IFERROR(
    VLOOKUP(
      C199,
      IMPORTRANGE(
        ""1ZygntHC1J6IxzKbTidmOyf5nUyW4GCLurHCjexrLm_o"",
        ""HTMLキャッシュ!A:F""
      ),
      3,
      FALSE
    ),
    0
  )"),46083.71094907408)</f>
        <v>46083.71095</v>
      </c>
      <c r="G199" s="6" t="b">
        <v>0</v>
      </c>
      <c r="I199" s="22"/>
    </row>
    <row r="200" ht="14.25" customHeight="1">
      <c r="A200" s="1" t="s">
        <v>47</v>
      </c>
      <c r="B200" s="1" t="s">
        <v>13940</v>
      </c>
      <c r="C200" s="7" t="s">
        <v>249</v>
      </c>
      <c r="D200" s="10">
        <v>46074.54890046296</v>
      </c>
      <c r="E200" s="1" t="s">
        <v>14180</v>
      </c>
      <c r="F200" s="15">
        <f>IFERROR(__xludf.DUMMYFUNCTION("IFERROR(
    VLOOKUP(
      C200,
      IMPORTRANGE(
        ""1ZygntHC1J6IxzKbTidmOyf5nUyW4GCLurHCjexrLm_o"",
        ""HTMLキャッシュ!A:F""
      ),
      3,
      FALSE
    ),
    0
  )"),46074.54890046296)</f>
        <v>46074.5489</v>
      </c>
      <c r="G200" s="6" t="b">
        <v>0</v>
      </c>
      <c r="I200" s="22"/>
    </row>
    <row r="201" ht="14.25" customHeight="1">
      <c r="A201" s="1" t="s">
        <v>47</v>
      </c>
      <c r="B201" s="1" t="s">
        <v>13940</v>
      </c>
      <c r="C201" s="7" t="s">
        <v>250</v>
      </c>
      <c r="D201" s="10">
        <v>46077.82063657408</v>
      </c>
      <c r="E201" s="1" t="s">
        <v>14181</v>
      </c>
      <c r="F201" s="15">
        <f>IFERROR(__xludf.DUMMYFUNCTION("IFERROR(
    VLOOKUP(
      C201,
      IMPORTRANGE(
        ""1ZygntHC1J6IxzKbTidmOyf5nUyW4GCLurHCjexrLm_o"",
        ""HTMLキャッシュ!A:F""
      ),
      3,
      FALSE
    ),
    0
  )"),46077.82063657408)</f>
        <v>46077.82064</v>
      </c>
      <c r="G201" s="6" t="b">
        <v>0</v>
      </c>
      <c r="I201" s="22"/>
    </row>
    <row r="202" ht="14.25" customHeight="1">
      <c r="C202" s="15"/>
      <c r="F202" s="15"/>
      <c r="G202" s="6" t="b">
        <v>0</v>
      </c>
      <c r="I202" s="22"/>
    </row>
    <row r="203" ht="14.25" customHeight="1">
      <c r="C203" s="15"/>
      <c r="F203" s="15"/>
      <c r="G203" s="6" t="b">
        <v>0</v>
      </c>
      <c r="I203" s="22"/>
    </row>
    <row r="204" ht="14.25" customHeight="1">
      <c r="C204" s="15"/>
      <c r="F204" s="15"/>
      <c r="G204" s="6" t="b">
        <v>0</v>
      </c>
      <c r="I204" s="22"/>
    </row>
    <row r="205" ht="14.25" customHeight="1">
      <c r="C205" s="15"/>
      <c r="F205" s="15"/>
      <c r="G205" s="6" t="b">
        <v>0</v>
      </c>
      <c r="I205" s="22"/>
    </row>
    <row r="206" ht="14.25" customHeight="1">
      <c r="C206" s="15"/>
      <c r="F206" s="15"/>
      <c r="G206" s="6" t="b">
        <v>0</v>
      </c>
      <c r="I206" s="22"/>
    </row>
    <row r="207" ht="14.25" customHeight="1">
      <c r="C207" s="15"/>
      <c r="F207" s="15"/>
      <c r="G207" s="6" t="b">
        <v>0</v>
      </c>
      <c r="I207" s="22"/>
    </row>
    <row r="208" ht="14.25" customHeight="1">
      <c r="C208" s="15"/>
      <c r="F208" s="15"/>
      <c r="G208" s="6" t="b">
        <v>0</v>
      </c>
      <c r="I208" s="22"/>
    </row>
    <row r="209" ht="14.25" customHeight="1">
      <c r="C209" s="15"/>
      <c r="F209" s="15"/>
      <c r="G209" s="6" t="b">
        <v>0</v>
      </c>
      <c r="I209" s="22"/>
    </row>
    <row r="210" ht="14.25" customHeight="1">
      <c r="C210" s="15"/>
      <c r="F210" s="15"/>
      <c r="G210" s="6" t="b">
        <v>0</v>
      </c>
      <c r="I210" s="22"/>
    </row>
    <row r="211" ht="14.25" customHeight="1">
      <c r="C211" s="15"/>
      <c r="F211" s="15"/>
      <c r="G211" s="6" t="b">
        <v>0</v>
      </c>
      <c r="I211" s="22"/>
    </row>
    <row r="212" ht="14.25" customHeight="1">
      <c r="C212" s="15"/>
      <c r="F212" s="15"/>
      <c r="G212" s="6" t="b">
        <v>0</v>
      </c>
      <c r="I212" s="22"/>
    </row>
    <row r="213" ht="14.25" customHeight="1">
      <c r="C213" s="15"/>
      <c r="F213" s="15"/>
      <c r="G213" s="6" t="b">
        <v>0</v>
      </c>
      <c r="I213" s="22"/>
    </row>
    <row r="214" ht="14.25" customHeight="1">
      <c r="C214" s="15"/>
      <c r="F214" s="15"/>
      <c r="G214" s="6" t="b">
        <v>0</v>
      </c>
      <c r="I214" s="22"/>
    </row>
    <row r="215" ht="14.25" customHeight="1">
      <c r="C215" s="15"/>
      <c r="F215" s="15"/>
      <c r="G215" s="6" t="b">
        <v>0</v>
      </c>
      <c r="I215" s="22"/>
    </row>
    <row r="216" ht="14.25" customHeight="1">
      <c r="C216" s="15"/>
      <c r="F216" s="15"/>
      <c r="G216" s="6" t="b">
        <v>0</v>
      </c>
      <c r="I216" s="22"/>
    </row>
    <row r="217" ht="14.25" customHeight="1">
      <c r="C217" s="15"/>
      <c r="F217" s="15"/>
      <c r="G217" s="6" t="b">
        <v>0</v>
      </c>
      <c r="I217" s="22"/>
    </row>
    <row r="218" ht="14.25" customHeight="1">
      <c r="C218" s="15"/>
      <c r="F218" s="15"/>
      <c r="G218" s="6" t="b">
        <v>0</v>
      </c>
      <c r="I218" s="22"/>
    </row>
    <row r="219" ht="14.25" customHeight="1">
      <c r="C219" s="15"/>
      <c r="F219" s="15"/>
      <c r="G219" s="6" t="b">
        <v>0</v>
      </c>
      <c r="I219" s="22"/>
    </row>
    <row r="220" ht="14.25" customHeight="1">
      <c r="C220" s="15"/>
      <c r="F220" s="15"/>
      <c r="G220" s="6" t="b">
        <v>0</v>
      </c>
      <c r="I220" s="22"/>
    </row>
    <row r="221" ht="14.25" customHeight="1">
      <c r="C221" s="15"/>
      <c r="F221" s="15"/>
      <c r="G221" s="6" t="b">
        <v>0</v>
      </c>
      <c r="I221" s="22"/>
    </row>
    <row r="222" ht="14.25" customHeight="1">
      <c r="C222" s="15"/>
      <c r="F222" s="15"/>
      <c r="G222" s="6" t="b">
        <v>0</v>
      </c>
      <c r="I222" s="22"/>
    </row>
    <row r="223" ht="14.25" customHeight="1">
      <c r="C223" s="15"/>
      <c r="F223" s="15"/>
      <c r="G223" s="6" t="b">
        <v>0</v>
      </c>
      <c r="I223" s="22"/>
    </row>
    <row r="224" ht="14.25" customHeight="1">
      <c r="C224" s="15"/>
      <c r="F224" s="15"/>
      <c r="G224" s="6" t="b">
        <v>0</v>
      </c>
      <c r="I224" s="22"/>
    </row>
    <row r="225" ht="14.25" customHeight="1">
      <c r="C225" s="15"/>
      <c r="F225" s="15"/>
      <c r="G225" s="6" t="b">
        <v>0</v>
      </c>
      <c r="I225" s="22"/>
    </row>
    <row r="226" ht="14.25" customHeight="1">
      <c r="C226" s="15"/>
      <c r="F226" s="15"/>
      <c r="G226" s="6" t="b">
        <v>0</v>
      </c>
      <c r="I226" s="22"/>
    </row>
    <row r="227" ht="14.25" customHeight="1">
      <c r="C227" s="15"/>
      <c r="F227" s="15"/>
      <c r="G227" s="6" t="b">
        <v>0</v>
      </c>
      <c r="I227" s="22"/>
    </row>
    <row r="228" ht="14.25" customHeight="1">
      <c r="C228" s="15"/>
      <c r="F228" s="15"/>
      <c r="G228" s="6" t="b">
        <v>0</v>
      </c>
      <c r="I228" s="22"/>
    </row>
    <row r="229" ht="14.25" customHeight="1">
      <c r="C229" s="15"/>
      <c r="F229" s="15"/>
      <c r="G229" s="6" t="b">
        <v>0</v>
      </c>
      <c r="I229" s="22"/>
    </row>
    <row r="230" ht="14.25" customHeight="1">
      <c r="C230" s="15"/>
      <c r="F230" s="15"/>
      <c r="G230" s="6" t="b">
        <v>0</v>
      </c>
      <c r="I230" s="22"/>
    </row>
    <row r="231" ht="14.25" customHeight="1">
      <c r="C231" s="15"/>
      <c r="F231" s="15"/>
      <c r="G231" s="6" t="b">
        <v>0</v>
      </c>
      <c r="I231" s="22"/>
    </row>
    <row r="232" ht="14.25" customHeight="1">
      <c r="C232" s="15"/>
      <c r="F232" s="15"/>
      <c r="G232" s="6" t="b">
        <v>0</v>
      </c>
      <c r="I232" s="22"/>
    </row>
    <row r="233" ht="14.25" customHeight="1">
      <c r="C233" s="15"/>
      <c r="F233" s="15"/>
      <c r="G233" s="6" t="b">
        <v>0</v>
      </c>
      <c r="I233" s="22"/>
    </row>
    <row r="234" ht="14.25" customHeight="1">
      <c r="C234" s="15"/>
      <c r="F234" s="15"/>
      <c r="G234" s="6" t="b">
        <v>0</v>
      </c>
      <c r="I234" s="22"/>
    </row>
    <row r="235" ht="14.25" customHeight="1">
      <c r="C235" s="15"/>
      <c r="F235" s="15"/>
      <c r="G235" s="6" t="b">
        <v>0</v>
      </c>
      <c r="I235" s="22"/>
    </row>
    <row r="236" ht="14.25" customHeight="1">
      <c r="C236" s="15"/>
      <c r="F236" s="15"/>
      <c r="G236" s="6" t="b">
        <v>0</v>
      </c>
      <c r="I236" s="22"/>
    </row>
    <row r="237" ht="14.25" customHeight="1">
      <c r="C237" s="15"/>
      <c r="F237" s="15"/>
      <c r="G237" s="6" t="b">
        <v>0</v>
      </c>
      <c r="I237" s="22"/>
    </row>
    <row r="238" ht="14.25" customHeight="1">
      <c r="C238" s="15"/>
      <c r="F238" s="15"/>
      <c r="G238" s="6" t="b">
        <v>0</v>
      </c>
      <c r="I238" s="22"/>
    </row>
    <row r="239" ht="14.25" customHeight="1">
      <c r="C239" s="15"/>
      <c r="F239" s="15"/>
      <c r="G239" s="6" t="b">
        <v>0</v>
      </c>
      <c r="I239" s="22"/>
    </row>
    <row r="240" ht="14.25" customHeight="1">
      <c r="C240" s="15"/>
      <c r="F240" s="15"/>
      <c r="G240" s="6" t="b">
        <v>0</v>
      </c>
      <c r="I240" s="22"/>
    </row>
    <row r="241" ht="14.25" customHeight="1">
      <c r="C241" s="15"/>
      <c r="F241" s="15"/>
      <c r="G241" s="6" t="b">
        <v>0</v>
      </c>
      <c r="I241" s="22"/>
    </row>
    <row r="242" ht="14.25" customHeight="1">
      <c r="C242" s="15"/>
      <c r="F242" s="15"/>
      <c r="G242" s="6" t="b">
        <v>0</v>
      </c>
      <c r="I242" s="22"/>
    </row>
    <row r="243" ht="14.25" customHeight="1">
      <c r="C243" s="15"/>
      <c r="F243" s="15"/>
      <c r="G243" s="6" t="b">
        <v>0</v>
      </c>
      <c r="I243" s="22"/>
    </row>
    <row r="244" ht="14.25" customHeight="1">
      <c r="C244" s="15"/>
      <c r="F244" s="15"/>
      <c r="G244" s="6" t="b">
        <v>0</v>
      </c>
      <c r="I244" s="22"/>
    </row>
    <row r="245" ht="14.25" customHeight="1">
      <c r="C245" s="15"/>
      <c r="F245" s="15"/>
      <c r="G245" s="6" t="b">
        <v>0</v>
      </c>
      <c r="I245" s="22"/>
    </row>
    <row r="246" ht="14.25" customHeight="1">
      <c r="C246" s="15"/>
      <c r="F246" s="15"/>
      <c r="G246" s="6" t="b">
        <v>0</v>
      </c>
      <c r="I246" s="22"/>
    </row>
    <row r="247" ht="14.25" customHeight="1">
      <c r="C247" s="15"/>
      <c r="F247" s="15"/>
      <c r="G247" s="6" t="b">
        <v>0</v>
      </c>
      <c r="I247" s="22"/>
    </row>
    <row r="248" ht="14.25" customHeight="1">
      <c r="C248" s="15"/>
      <c r="F248" s="15"/>
      <c r="G248" s="6" t="b">
        <v>0</v>
      </c>
      <c r="I248" s="22"/>
    </row>
    <row r="249" ht="14.25" customHeight="1">
      <c r="C249" s="15"/>
      <c r="F249" s="15"/>
      <c r="G249" s="6" t="b">
        <v>0</v>
      </c>
      <c r="I249" s="22"/>
    </row>
    <row r="250" ht="14.25" customHeight="1">
      <c r="C250" s="15"/>
      <c r="F250" s="15"/>
      <c r="G250" s="6" t="b">
        <v>0</v>
      </c>
      <c r="I250" s="22"/>
    </row>
    <row r="251" ht="14.25" customHeight="1">
      <c r="C251" s="15"/>
      <c r="F251" s="15"/>
      <c r="G251" s="6" t="b">
        <v>0</v>
      </c>
      <c r="I251" s="22"/>
    </row>
    <row r="252" ht="14.25" customHeight="1">
      <c r="C252" s="15"/>
      <c r="F252" s="15"/>
      <c r="G252" s="6" t="b">
        <v>0</v>
      </c>
      <c r="I252" s="22"/>
    </row>
    <row r="253" ht="14.25" customHeight="1">
      <c r="C253" s="15"/>
      <c r="F253" s="15"/>
      <c r="G253" s="6" t="b">
        <v>0</v>
      </c>
      <c r="I253" s="22"/>
    </row>
    <row r="254" ht="14.25" customHeight="1">
      <c r="C254" s="15"/>
      <c r="F254" s="15"/>
      <c r="G254" s="6" t="b">
        <v>0</v>
      </c>
      <c r="I254" s="22"/>
    </row>
    <row r="255" ht="14.25" customHeight="1">
      <c r="C255" s="15"/>
      <c r="F255" s="15"/>
      <c r="G255" s="6" t="b">
        <v>0</v>
      </c>
      <c r="I255" s="22"/>
    </row>
    <row r="256" ht="14.25" customHeight="1">
      <c r="C256" s="15"/>
      <c r="F256" s="15"/>
      <c r="G256" s="6" t="b">
        <v>0</v>
      </c>
      <c r="I256" s="22"/>
    </row>
    <row r="257" ht="14.25" customHeight="1">
      <c r="C257" s="15"/>
      <c r="F257" s="15"/>
      <c r="G257" s="6" t="b">
        <v>0</v>
      </c>
      <c r="I257" s="22"/>
    </row>
    <row r="258" ht="14.25" customHeight="1">
      <c r="C258" s="15"/>
      <c r="F258" s="15"/>
      <c r="G258" s="6" t="b">
        <v>0</v>
      </c>
      <c r="I258" s="22"/>
    </row>
    <row r="259" ht="14.25" customHeight="1">
      <c r="C259" s="15"/>
      <c r="F259" s="15"/>
      <c r="G259" s="6" t="b">
        <v>0</v>
      </c>
      <c r="I259" s="22"/>
    </row>
    <row r="260" ht="14.25" customHeight="1">
      <c r="C260" s="15"/>
      <c r="F260" s="15"/>
      <c r="G260" s="6" t="b">
        <v>0</v>
      </c>
      <c r="I260" s="22"/>
    </row>
    <row r="261" ht="14.25" customHeight="1">
      <c r="C261" s="15"/>
      <c r="F261" s="15"/>
      <c r="G261" s="6" t="b">
        <v>0</v>
      </c>
      <c r="I261" s="22"/>
    </row>
    <row r="262" ht="14.25" customHeight="1">
      <c r="C262" s="15"/>
      <c r="F262" s="15"/>
      <c r="G262" s="6" t="b">
        <v>0</v>
      </c>
      <c r="I262" s="22"/>
    </row>
    <row r="263" ht="14.25" customHeight="1">
      <c r="C263" s="15"/>
      <c r="F263" s="15"/>
      <c r="G263" s="6" t="b">
        <v>0</v>
      </c>
      <c r="I263" s="22"/>
    </row>
    <row r="264" ht="14.25" customHeight="1">
      <c r="C264" s="15"/>
      <c r="F264" s="15"/>
      <c r="G264" s="6" t="b">
        <v>0</v>
      </c>
      <c r="I264" s="22"/>
    </row>
    <row r="265" ht="14.25" customHeight="1">
      <c r="C265" s="15"/>
      <c r="F265" s="15"/>
      <c r="G265" s="6" t="b">
        <v>0</v>
      </c>
      <c r="I265" s="22"/>
    </row>
    <row r="266" ht="14.25" customHeight="1">
      <c r="C266" s="15"/>
      <c r="F266" s="15"/>
      <c r="G266" s="6" t="b">
        <v>0</v>
      </c>
      <c r="I266" s="22"/>
    </row>
    <row r="267" ht="14.25" customHeight="1">
      <c r="C267" s="15"/>
      <c r="F267" s="15"/>
      <c r="G267" s="6" t="b">
        <v>0</v>
      </c>
      <c r="I267" s="22"/>
    </row>
    <row r="268" ht="14.25" customHeight="1">
      <c r="C268" s="15"/>
      <c r="F268" s="15"/>
      <c r="G268" s="6" t="b">
        <v>0</v>
      </c>
      <c r="I268" s="22"/>
    </row>
    <row r="269" ht="14.25" customHeight="1">
      <c r="C269" s="15"/>
      <c r="F269" s="15"/>
      <c r="G269" s="6" t="b">
        <v>0</v>
      </c>
      <c r="I269" s="22"/>
    </row>
    <row r="270" ht="14.25" customHeight="1">
      <c r="C270" s="15"/>
      <c r="F270" s="15"/>
      <c r="G270" s="6" t="b">
        <v>0</v>
      </c>
      <c r="I270" s="22"/>
    </row>
    <row r="271" ht="14.25" customHeight="1">
      <c r="C271" s="15"/>
      <c r="F271" s="15"/>
      <c r="G271" s="6" t="b">
        <v>0</v>
      </c>
      <c r="I271" s="22"/>
    </row>
    <row r="272" ht="14.25" customHeight="1">
      <c r="C272" s="15"/>
      <c r="F272" s="15"/>
      <c r="G272" s="6" t="b">
        <v>0</v>
      </c>
      <c r="I272" s="22"/>
    </row>
    <row r="273" ht="14.25" customHeight="1">
      <c r="C273" s="15"/>
      <c r="F273" s="15"/>
      <c r="G273" s="6" t="b">
        <v>0</v>
      </c>
      <c r="I273" s="22"/>
    </row>
    <row r="274" ht="14.25" customHeight="1">
      <c r="C274" s="15"/>
      <c r="F274" s="15"/>
      <c r="G274" s="6" t="b">
        <v>0</v>
      </c>
      <c r="I274" s="22"/>
    </row>
    <row r="275" ht="14.25" customHeight="1">
      <c r="C275" s="15"/>
      <c r="F275" s="15"/>
      <c r="G275" s="6" t="b">
        <v>0</v>
      </c>
      <c r="I275" s="22"/>
    </row>
    <row r="276" ht="14.25" customHeight="1">
      <c r="C276" s="15"/>
      <c r="F276" s="15"/>
      <c r="G276" s="6" t="b">
        <v>0</v>
      </c>
      <c r="I276" s="22"/>
    </row>
    <row r="277" ht="14.25" customHeight="1">
      <c r="C277" s="15"/>
      <c r="F277" s="15"/>
      <c r="G277" s="6" t="b">
        <v>0</v>
      </c>
      <c r="I277" s="22"/>
    </row>
    <row r="278" ht="14.25" customHeight="1">
      <c r="C278" s="15"/>
      <c r="F278" s="15"/>
      <c r="G278" s="6" t="b">
        <v>0</v>
      </c>
      <c r="I278" s="22"/>
    </row>
    <row r="279" ht="14.25" customHeight="1">
      <c r="C279" s="15"/>
      <c r="F279" s="15"/>
      <c r="G279" s="6" t="b">
        <v>0</v>
      </c>
      <c r="I279" s="22"/>
    </row>
    <row r="280" ht="14.25" customHeight="1">
      <c r="C280" s="15"/>
      <c r="F280" s="15"/>
      <c r="G280" s="6" t="b">
        <v>0</v>
      </c>
      <c r="I280" s="22"/>
    </row>
    <row r="281" ht="14.25" customHeight="1">
      <c r="C281" s="15"/>
      <c r="F281" s="15"/>
      <c r="G281" s="6" t="b">
        <v>0</v>
      </c>
      <c r="I281" s="22"/>
    </row>
    <row r="282" ht="14.25" customHeight="1">
      <c r="C282" s="15"/>
      <c r="F282" s="15"/>
      <c r="G282" s="6" t="b">
        <v>0</v>
      </c>
      <c r="I282" s="22"/>
    </row>
    <row r="283" ht="14.25" customHeight="1">
      <c r="C283" s="15"/>
      <c r="F283" s="15"/>
      <c r="G283" s="6" t="b">
        <v>0</v>
      </c>
      <c r="I283" s="22"/>
    </row>
    <row r="284" ht="14.25" customHeight="1">
      <c r="C284" s="15"/>
      <c r="F284" s="15"/>
      <c r="G284" s="6" t="b">
        <v>0</v>
      </c>
      <c r="I284" s="22"/>
    </row>
    <row r="285" ht="14.25" customHeight="1">
      <c r="C285" s="15"/>
      <c r="F285" s="15"/>
      <c r="G285" s="6" t="b">
        <v>0</v>
      </c>
      <c r="I285" s="22"/>
    </row>
    <row r="286" ht="14.25" customHeight="1">
      <c r="C286" s="15"/>
      <c r="F286" s="15"/>
      <c r="G286" s="6" t="b">
        <v>0</v>
      </c>
      <c r="I286" s="22"/>
    </row>
    <row r="287" ht="14.25" customHeight="1">
      <c r="C287" s="15"/>
      <c r="F287" s="15"/>
      <c r="G287" s="6" t="b">
        <v>0</v>
      </c>
      <c r="I287" s="22"/>
    </row>
    <row r="288" ht="14.25" customHeight="1">
      <c r="C288" s="15"/>
      <c r="F288" s="15"/>
      <c r="G288" s="6" t="b">
        <v>0</v>
      </c>
      <c r="I288" s="22"/>
    </row>
    <row r="289" ht="14.25" customHeight="1">
      <c r="C289" s="15"/>
      <c r="F289" s="15"/>
      <c r="G289" s="6" t="b">
        <v>0</v>
      </c>
      <c r="I289" s="22"/>
    </row>
    <row r="290" ht="14.25" customHeight="1">
      <c r="C290" s="15"/>
      <c r="F290" s="15"/>
      <c r="G290" s="6" t="b">
        <v>0</v>
      </c>
      <c r="I290" s="22"/>
    </row>
    <row r="291" ht="14.25" customHeight="1">
      <c r="C291" s="15"/>
      <c r="F291" s="15"/>
      <c r="G291" s="6" t="b">
        <v>0</v>
      </c>
      <c r="I291" s="22"/>
    </row>
    <row r="292" ht="14.25" customHeight="1">
      <c r="C292" s="15"/>
      <c r="F292" s="15"/>
      <c r="G292" s="6" t="b">
        <v>0</v>
      </c>
      <c r="I292" s="22"/>
    </row>
    <row r="293" ht="14.25" customHeight="1">
      <c r="C293" s="15"/>
      <c r="F293" s="15"/>
      <c r="G293" s="6" t="b">
        <v>0</v>
      </c>
      <c r="I293" s="22"/>
    </row>
    <row r="294" ht="14.25" customHeight="1">
      <c r="C294" s="15"/>
      <c r="F294" s="15"/>
      <c r="G294" s="6" t="b">
        <v>0</v>
      </c>
      <c r="I294" s="22"/>
    </row>
    <row r="295" ht="14.25" customHeight="1">
      <c r="C295" s="15"/>
      <c r="F295" s="15"/>
      <c r="G295" s="6" t="b">
        <v>0</v>
      </c>
      <c r="I295" s="22"/>
    </row>
    <row r="296" ht="14.25" customHeight="1">
      <c r="C296" s="15"/>
      <c r="F296" s="15"/>
      <c r="G296" s="6" t="b">
        <v>0</v>
      </c>
      <c r="I296" s="22"/>
    </row>
    <row r="297" ht="14.25" customHeight="1">
      <c r="C297" s="15"/>
      <c r="F297" s="15"/>
      <c r="G297" s="6" t="b">
        <v>0</v>
      </c>
      <c r="I297" s="22"/>
    </row>
    <row r="298" ht="14.25" customHeight="1">
      <c r="C298" s="15"/>
      <c r="F298" s="15"/>
      <c r="G298" s="6" t="b">
        <v>0</v>
      </c>
      <c r="I298" s="22"/>
    </row>
    <row r="299" ht="14.25" customHeight="1">
      <c r="C299" s="15"/>
      <c r="F299" s="15"/>
      <c r="G299" s="6" t="b">
        <v>0</v>
      </c>
      <c r="I299" s="22"/>
    </row>
    <row r="300" ht="14.25" customHeight="1">
      <c r="C300" s="15"/>
      <c r="F300" s="15"/>
      <c r="G300" s="6" t="b">
        <v>0</v>
      </c>
      <c r="I300" s="22"/>
    </row>
    <row r="301" ht="14.25" customHeight="1">
      <c r="C301" s="15"/>
      <c r="F301" s="15"/>
      <c r="G301" s="6" t="b">
        <v>0</v>
      </c>
      <c r="I301" s="22"/>
    </row>
    <row r="302" ht="14.25" customHeight="1">
      <c r="C302" s="15"/>
      <c r="F302" s="15"/>
      <c r="G302" s="6" t="b">
        <v>0</v>
      </c>
      <c r="I302" s="22"/>
    </row>
    <row r="303" ht="14.25" customHeight="1">
      <c r="C303" s="15"/>
      <c r="F303" s="15"/>
      <c r="G303" s="6" t="b">
        <v>0</v>
      </c>
      <c r="I303" s="22"/>
    </row>
    <row r="304" ht="14.25" customHeight="1">
      <c r="C304" s="15"/>
      <c r="F304" s="15"/>
      <c r="G304" s="6" t="b">
        <v>0</v>
      </c>
      <c r="I304" s="22"/>
    </row>
    <row r="305" ht="14.25" customHeight="1">
      <c r="C305" s="15"/>
      <c r="F305" s="15"/>
      <c r="G305" s="6" t="b">
        <v>0</v>
      </c>
      <c r="I305" s="22"/>
    </row>
    <row r="306" ht="14.25" customHeight="1">
      <c r="C306" s="15"/>
      <c r="F306" s="15"/>
      <c r="G306" s="6" t="b">
        <v>0</v>
      </c>
      <c r="I306" s="22"/>
    </row>
    <row r="307" ht="14.25" customHeight="1">
      <c r="C307" s="15"/>
      <c r="F307" s="15"/>
      <c r="G307" s="6" t="b">
        <v>0</v>
      </c>
      <c r="I307" s="22"/>
    </row>
    <row r="308" ht="14.25" customHeight="1">
      <c r="C308" s="15"/>
      <c r="F308" s="15"/>
      <c r="G308" s="6" t="b">
        <v>0</v>
      </c>
      <c r="I308" s="22"/>
    </row>
    <row r="309" ht="14.25" customHeight="1">
      <c r="C309" s="15"/>
      <c r="F309" s="15"/>
      <c r="G309" s="6" t="b">
        <v>0</v>
      </c>
      <c r="I309" s="22"/>
    </row>
    <row r="310" ht="14.25" customHeight="1">
      <c r="C310" s="15"/>
      <c r="F310" s="15"/>
      <c r="G310" s="6" t="b">
        <v>0</v>
      </c>
      <c r="I310" s="22"/>
    </row>
    <row r="311" ht="14.25" customHeight="1">
      <c r="C311" s="15"/>
      <c r="F311" s="15"/>
      <c r="G311" s="6" t="b">
        <v>0</v>
      </c>
      <c r="I311" s="22"/>
    </row>
    <row r="312" ht="14.25" customHeight="1">
      <c r="C312" s="15"/>
      <c r="F312" s="15"/>
      <c r="G312" s="6" t="b">
        <v>0</v>
      </c>
      <c r="I312" s="22"/>
    </row>
    <row r="313" ht="14.25" customHeight="1">
      <c r="C313" s="15"/>
      <c r="F313" s="15"/>
      <c r="G313" s="6" t="b">
        <v>0</v>
      </c>
      <c r="I313" s="22"/>
    </row>
    <row r="314" ht="14.25" customHeight="1">
      <c r="C314" s="15"/>
      <c r="F314" s="15"/>
      <c r="G314" s="6" t="b">
        <v>0</v>
      </c>
      <c r="I314" s="22"/>
    </row>
    <row r="315" ht="14.25" customHeight="1">
      <c r="C315" s="15"/>
      <c r="F315" s="15"/>
      <c r="G315" s="6" t="b">
        <v>0</v>
      </c>
      <c r="I315" s="22"/>
    </row>
    <row r="316" ht="14.25" customHeight="1">
      <c r="C316" s="15"/>
      <c r="F316" s="15"/>
      <c r="G316" s="6" t="b">
        <v>0</v>
      </c>
      <c r="I316" s="22"/>
    </row>
    <row r="317" ht="14.25" customHeight="1">
      <c r="C317" s="15"/>
      <c r="F317" s="15"/>
      <c r="G317" s="6" t="b">
        <v>0</v>
      </c>
      <c r="I317" s="22"/>
    </row>
    <row r="318" ht="14.25" customHeight="1">
      <c r="C318" s="15"/>
      <c r="F318" s="15"/>
      <c r="G318" s="6" t="b">
        <v>0</v>
      </c>
      <c r="I318" s="22"/>
    </row>
    <row r="319" ht="14.25" customHeight="1">
      <c r="C319" s="15"/>
      <c r="F319" s="15"/>
      <c r="G319" s="6" t="b">
        <v>0</v>
      </c>
      <c r="I319" s="22"/>
    </row>
    <row r="320" ht="14.25" customHeight="1">
      <c r="C320" s="15"/>
      <c r="F320" s="15"/>
      <c r="G320" s="6" t="b">
        <v>0</v>
      </c>
      <c r="I320" s="22"/>
    </row>
    <row r="321" ht="14.25" customHeight="1">
      <c r="C321" s="15"/>
      <c r="F321" s="15"/>
      <c r="G321" s="6" t="b">
        <v>0</v>
      </c>
      <c r="I321" s="22"/>
    </row>
    <row r="322" ht="14.25" customHeight="1">
      <c r="C322" s="15"/>
      <c r="F322" s="15"/>
      <c r="G322" s="6" t="b">
        <v>0</v>
      </c>
      <c r="I322" s="22"/>
    </row>
    <row r="323" ht="14.25" customHeight="1">
      <c r="C323" s="15"/>
      <c r="F323" s="15"/>
      <c r="G323" s="6" t="b">
        <v>0</v>
      </c>
      <c r="I323" s="22"/>
    </row>
    <row r="324" ht="14.25" customHeight="1">
      <c r="C324" s="15"/>
      <c r="F324" s="15"/>
      <c r="G324" s="6" t="b">
        <v>0</v>
      </c>
      <c r="I324" s="22"/>
    </row>
    <row r="325" ht="14.25" customHeight="1">
      <c r="C325" s="15"/>
      <c r="F325" s="15"/>
      <c r="G325" s="6" t="b">
        <v>0</v>
      </c>
      <c r="I325" s="22"/>
    </row>
    <row r="326" ht="14.25" customHeight="1">
      <c r="C326" s="15"/>
      <c r="F326" s="15"/>
      <c r="G326" s="6" t="b">
        <v>0</v>
      </c>
      <c r="I326" s="22"/>
    </row>
    <row r="327" ht="14.25" customHeight="1">
      <c r="C327" s="15"/>
      <c r="F327" s="15"/>
      <c r="G327" s="6" t="b">
        <v>0</v>
      </c>
      <c r="I327" s="22"/>
    </row>
    <row r="328" ht="14.25" customHeight="1">
      <c r="C328" s="15"/>
      <c r="F328" s="15"/>
      <c r="G328" s="6" t="b">
        <v>0</v>
      </c>
      <c r="I328" s="22"/>
    </row>
    <row r="329" ht="14.25" customHeight="1">
      <c r="C329" s="15"/>
      <c r="F329" s="15"/>
      <c r="G329" s="6" t="b">
        <v>0</v>
      </c>
      <c r="I329" s="22"/>
    </row>
    <row r="330" ht="14.25" customHeight="1">
      <c r="C330" s="15"/>
      <c r="F330" s="15"/>
      <c r="G330" s="6" t="b">
        <v>0</v>
      </c>
      <c r="I330" s="22"/>
    </row>
    <row r="331" ht="14.25" customHeight="1">
      <c r="C331" s="15"/>
      <c r="F331" s="15"/>
      <c r="G331" s="6" t="b">
        <v>0</v>
      </c>
      <c r="I331" s="22"/>
    </row>
    <row r="332" ht="14.25" customHeight="1">
      <c r="C332" s="15"/>
      <c r="F332" s="15"/>
      <c r="G332" s="6" t="b">
        <v>0</v>
      </c>
      <c r="I332" s="22"/>
    </row>
    <row r="333" ht="14.25" customHeight="1">
      <c r="C333" s="15"/>
      <c r="F333" s="15"/>
      <c r="G333" s="6" t="b">
        <v>0</v>
      </c>
      <c r="I333" s="22"/>
    </row>
    <row r="334" ht="14.25" customHeight="1">
      <c r="C334" s="15"/>
      <c r="F334" s="15"/>
      <c r="G334" s="6" t="b">
        <v>0</v>
      </c>
      <c r="I334" s="22"/>
    </row>
    <row r="335" ht="14.25" customHeight="1">
      <c r="C335" s="15"/>
      <c r="F335" s="15"/>
      <c r="G335" s="6" t="b">
        <v>0</v>
      </c>
      <c r="I335" s="22"/>
    </row>
    <row r="336" ht="14.25" customHeight="1">
      <c r="C336" s="15"/>
      <c r="F336" s="15"/>
      <c r="G336" s="6" t="b">
        <v>0</v>
      </c>
      <c r="I336" s="22"/>
    </row>
    <row r="337" ht="14.25" customHeight="1">
      <c r="C337" s="15"/>
      <c r="F337" s="15"/>
      <c r="G337" s="6" t="b">
        <v>0</v>
      </c>
      <c r="I337" s="22"/>
    </row>
    <row r="338" ht="14.25" customHeight="1">
      <c r="C338" s="15"/>
      <c r="F338" s="15"/>
      <c r="G338" s="6" t="b">
        <v>0</v>
      </c>
      <c r="I338" s="22"/>
    </row>
    <row r="339" ht="14.25" customHeight="1">
      <c r="C339" s="15"/>
      <c r="F339" s="15"/>
      <c r="G339" s="6" t="b">
        <v>0</v>
      </c>
      <c r="I339" s="22"/>
    </row>
    <row r="340" ht="14.25" customHeight="1">
      <c r="C340" s="15"/>
      <c r="F340" s="15"/>
      <c r="G340" s="6" t="b">
        <v>0</v>
      </c>
      <c r="I340" s="22"/>
    </row>
    <row r="341" ht="14.25" customHeight="1">
      <c r="C341" s="15"/>
      <c r="F341" s="15"/>
      <c r="G341" s="6" t="b">
        <v>0</v>
      </c>
      <c r="I341" s="22"/>
    </row>
    <row r="342" ht="14.25" customHeight="1">
      <c r="C342" s="15"/>
      <c r="F342" s="15"/>
      <c r="G342" s="6" t="b">
        <v>0</v>
      </c>
      <c r="I342" s="22"/>
    </row>
    <row r="343" ht="14.25" customHeight="1">
      <c r="C343" s="15"/>
      <c r="F343" s="15"/>
      <c r="G343" s="6" t="b">
        <v>0</v>
      </c>
      <c r="I343" s="22"/>
    </row>
    <row r="344" ht="14.25" customHeight="1">
      <c r="C344" s="15"/>
      <c r="F344" s="15"/>
      <c r="G344" s="6" t="b">
        <v>0</v>
      </c>
      <c r="I344" s="22"/>
    </row>
    <row r="345" ht="14.25" customHeight="1">
      <c r="C345" s="15"/>
      <c r="F345" s="15"/>
      <c r="G345" s="6" t="b">
        <v>0</v>
      </c>
      <c r="I345" s="22"/>
    </row>
    <row r="346" ht="14.25" customHeight="1">
      <c r="C346" s="15"/>
      <c r="F346" s="15"/>
      <c r="G346" s="6" t="b">
        <v>0</v>
      </c>
      <c r="I346" s="22"/>
    </row>
    <row r="347" ht="14.25" customHeight="1">
      <c r="C347" s="15"/>
      <c r="F347" s="15"/>
      <c r="G347" s="6" t="b">
        <v>0</v>
      </c>
      <c r="I347" s="22"/>
    </row>
    <row r="348" ht="14.25" customHeight="1">
      <c r="C348" s="15"/>
      <c r="F348" s="15"/>
      <c r="G348" s="6" t="b">
        <v>0</v>
      </c>
      <c r="I348" s="22"/>
    </row>
    <row r="349" ht="14.25" customHeight="1">
      <c r="C349" s="15"/>
      <c r="F349" s="15"/>
      <c r="G349" s="6" t="b">
        <v>0</v>
      </c>
      <c r="I349" s="22"/>
    </row>
    <row r="350" ht="14.25" customHeight="1">
      <c r="C350" s="15"/>
      <c r="F350" s="15"/>
      <c r="G350" s="6" t="b">
        <v>0</v>
      </c>
      <c r="I350" s="22"/>
    </row>
    <row r="351" ht="14.25" customHeight="1">
      <c r="C351" s="15"/>
      <c r="F351" s="15"/>
      <c r="G351" s="6" t="b">
        <v>0</v>
      </c>
      <c r="I351" s="22"/>
    </row>
    <row r="352" ht="14.25" customHeight="1">
      <c r="C352" s="15"/>
      <c r="F352" s="15"/>
      <c r="G352" s="6" t="b">
        <v>0</v>
      </c>
      <c r="I352" s="22"/>
    </row>
    <row r="353" ht="14.25" customHeight="1">
      <c r="C353" s="15"/>
      <c r="F353" s="15"/>
      <c r="G353" s="6" t="b">
        <v>0</v>
      </c>
      <c r="I353" s="22"/>
    </row>
    <row r="354" ht="14.25" customHeight="1">
      <c r="C354" s="15"/>
      <c r="F354" s="15"/>
      <c r="G354" s="6" t="b">
        <v>0</v>
      </c>
      <c r="I354" s="22"/>
    </row>
    <row r="355" ht="14.25" customHeight="1">
      <c r="C355" s="15"/>
      <c r="F355" s="15"/>
      <c r="G355" s="6" t="b">
        <v>0</v>
      </c>
      <c r="I355" s="22"/>
    </row>
    <row r="356" ht="14.25" customHeight="1">
      <c r="C356" s="15"/>
      <c r="F356" s="15"/>
      <c r="G356" s="6" t="b">
        <v>0</v>
      </c>
      <c r="I356" s="22"/>
    </row>
    <row r="357" ht="14.25" customHeight="1">
      <c r="C357" s="15"/>
      <c r="F357" s="15"/>
      <c r="G357" s="6" t="b">
        <v>0</v>
      </c>
      <c r="I357" s="22"/>
    </row>
    <row r="358" ht="14.25" customHeight="1">
      <c r="C358" s="15"/>
      <c r="F358" s="15"/>
      <c r="G358" s="6" t="b">
        <v>0</v>
      </c>
      <c r="I358" s="22"/>
    </row>
    <row r="359" ht="14.25" customHeight="1">
      <c r="C359" s="15"/>
      <c r="F359" s="15"/>
      <c r="G359" s="6" t="b">
        <v>0</v>
      </c>
      <c r="I359" s="22"/>
    </row>
    <row r="360" ht="14.25" customHeight="1">
      <c r="C360" s="15"/>
      <c r="F360" s="15"/>
      <c r="G360" s="6" t="b">
        <v>0</v>
      </c>
      <c r="I360" s="22"/>
    </row>
    <row r="361" ht="14.25" customHeight="1">
      <c r="C361" s="15"/>
      <c r="F361" s="15"/>
      <c r="G361" s="6" t="b">
        <v>0</v>
      </c>
      <c r="I361" s="22"/>
    </row>
    <row r="362" ht="14.25" customHeight="1">
      <c r="C362" s="15"/>
      <c r="F362" s="15"/>
      <c r="G362" s="6" t="b">
        <v>0</v>
      </c>
      <c r="I362" s="22"/>
    </row>
    <row r="363" ht="14.25" customHeight="1">
      <c r="C363" s="15"/>
      <c r="F363" s="15"/>
      <c r="G363" s="6" t="b">
        <v>0</v>
      </c>
      <c r="I363" s="22"/>
    </row>
    <row r="364" ht="14.25" customHeight="1">
      <c r="C364" s="15"/>
      <c r="F364" s="15"/>
      <c r="G364" s="6" t="b">
        <v>0</v>
      </c>
      <c r="I364" s="22"/>
    </row>
    <row r="365" ht="14.25" customHeight="1">
      <c r="C365" s="15"/>
      <c r="F365" s="15"/>
      <c r="G365" s="6" t="b">
        <v>0</v>
      </c>
      <c r="I365" s="22"/>
    </row>
    <row r="366" ht="14.25" customHeight="1">
      <c r="C366" s="15"/>
      <c r="F366" s="15"/>
      <c r="G366" s="6" t="b">
        <v>0</v>
      </c>
      <c r="I366" s="22"/>
    </row>
    <row r="367" ht="14.25" customHeight="1">
      <c r="C367" s="15"/>
      <c r="F367" s="15"/>
      <c r="G367" s="6" t="b">
        <v>0</v>
      </c>
      <c r="I367" s="22"/>
    </row>
    <row r="368" ht="14.25" customHeight="1">
      <c r="C368" s="15"/>
      <c r="F368" s="15"/>
      <c r="G368" s="6" t="b">
        <v>0</v>
      </c>
      <c r="I368" s="22"/>
    </row>
    <row r="369" ht="14.25" customHeight="1">
      <c r="C369" s="15"/>
      <c r="F369" s="15"/>
      <c r="G369" s="6" t="b">
        <v>0</v>
      </c>
      <c r="I369" s="22"/>
    </row>
    <row r="370" ht="14.25" customHeight="1">
      <c r="C370" s="15"/>
      <c r="F370" s="15"/>
      <c r="G370" s="6" t="b">
        <v>0</v>
      </c>
      <c r="I370" s="22"/>
    </row>
    <row r="371" ht="14.25" customHeight="1">
      <c r="C371" s="15"/>
      <c r="F371" s="15"/>
      <c r="G371" s="6" t="b">
        <v>0</v>
      </c>
      <c r="I371" s="22"/>
    </row>
    <row r="372" ht="14.25" customHeight="1">
      <c r="C372" s="15"/>
      <c r="F372" s="15"/>
      <c r="G372" s="6" t="b">
        <v>0</v>
      </c>
      <c r="I372" s="22"/>
    </row>
    <row r="373" ht="14.25" customHeight="1">
      <c r="C373" s="15"/>
      <c r="F373" s="15"/>
      <c r="G373" s="6" t="b">
        <v>0</v>
      </c>
      <c r="I373" s="22"/>
    </row>
    <row r="374" ht="14.25" customHeight="1">
      <c r="C374" s="15"/>
      <c r="F374" s="15"/>
      <c r="G374" s="6" t="b">
        <v>0</v>
      </c>
      <c r="I374" s="22"/>
    </row>
    <row r="375" ht="14.25" customHeight="1">
      <c r="C375" s="15"/>
      <c r="F375" s="15"/>
      <c r="G375" s="6" t="b">
        <v>0</v>
      </c>
      <c r="I375" s="22"/>
    </row>
    <row r="376" ht="14.25" customHeight="1">
      <c r="C376" s="15"/>
      <c r="F376" s="15"/>
      <c r="G376" s="6" t="b">
        <v>0</v>
      </c>
      <c r="I376" s="22"/>
    </row>
    <row r="377" ht="14.25" customHeight="1">
      <c r="C377" s="15"/>
      <c r="F377" s="15"/>
      <c r="G377" s="6" t="b">
        <v>0</v>
      </c>
      <c r="I377" s="22"/>
    </row>
    <row r="378" ht="14.25" customHeight="1">
      <c r="C378" s="15"/>
      <c r="F378" s="15"/>
      <c r="G378" s="6" t="b">
        <v>0</v>
      </c>
      <c r="I378" s="22"/>
    </row>
    <row r="379" ht="14.25" customHeight="1">
      <c r="C379" s="15"/>
      <c r="F379" s="15"/>
      <c r="G379" s="6" t="b">
        <v>0</v>
      </c>
      <c r="I379" s="22"/>
    </row>
    <row r="380" ht="14.25" customHeight="1">
      <c r="C380" s="15"/>
      <c r="F380" s="15"/>
      <c r="G380" s="6" t="b">
        <v>0</v>
      </c>
      <c r="I380" s="22"/>
    </row>
    <row r="381" ht="14.25" customHeight="1">
      <c r="C381" s="15"/>
      <c r="F381" s="15"/>
      <c r="G381" s="6" t="b">
        <v>0</v>
      </c>
      <c r="I381" s="22"/>
    </row>
    <row r="382" ht="14.25" customHeight="1">
      <c r="C382" s="15"/>
      <c r="F382" s="15"/>
      <c r="G382" s="6" t="b">
        <v>0</v>
      </c>
      <c r="I382" s="22"/>
    </row>
    <row r="383" ht="14.25" customHeight="1">
      <c r="C383" s="15"/>
      <c r="F383" s="15"/>
      <c r="G383" s="6" t="b">
        <v>0</v>
      </c>
      <c r="I383" s="22"/>
    </row>
    <row r="384" ht="14.25" customHeight="1">
      <c r="C384" s="15"/>
      <c r="F384" s="15"/>
      <c r="G384" s="6" t="b">
        <v>0</v>
      </c>
      <c r="I384" s="22"/>
    </row>
    <row r="385" ht="14.25" customHeight="1">
      <c r="C385" s="15"/>
      <c r="F385" s="15"/>
      <c r="G385" s="6" t="b">
        <v>0</v>
      </c>
      <c r="I385" s="22"/>
    </row>
    <row r="386" ht="14.25" customHeight="1">
      <c r="C386" s="15"/>
      <c r="F386" s="15"/>
      <c r="G386" s="6" t="b">
        <v>0</v>
      </c>
      <c r="I386" s="22"/>
    </row>
    <row r="387" ht="14.25" customHeight="1">
      <c r="C387" s="15"/>
      <c r="F387" s="15"/>
      <c r="G387" s="6" t="b">
        <v>0</v>
      </c>
      <c r="I387" s="22"/>
    </row>
    <row r="388" ht="14.25" customHeight="1">
      <c r="C388" s="15"/>
      <c r="F388" s="15"/>
      <c r="G388" s="6" t="b">
        <v>0</v>
      </c>
      <c r="I388" s="22"/>
    </row>
    <row r="389" ht="14.25" customHeight="1">
      <c r="C389" s="15"/>
      <c r="F389" s="15"/>
      <c r="G389" s="6" t="b">
        <v>0</v>
      </c>
      <c r="I389" s="22"/>
    </row>
    <row r="390" ht="14.25" customHeight="1">
      <c r="C390" s="15"/>
      <c r="F390" s="15"/>
      <c r="G390" s="6" t="b">
        <v>0</v>
      </c>
      <c r="I390" s="22"/>
    </row>
    <row r="391" ht="14.25" customHeight="1">
      <c r="C391" s="15"/>
      <c r="F391" s="15"/>
      <c r="G391" s="6" t="b">
        <v>0</v>
      </c>
      <c r="I391" s="22"/>
    </row>
    <row r="392" ht="14.25" customHeight="1">
      <c r="C392" s="15"/>
      <c r="F392" s="15"/>
      <c r="G392" s="6" t="b">
        <v>0</v>
      </c>
      <c r="I392" s="22"/>
    </row>
    <row r="393" ht="14.25" customHeight="1">
      <c r="C393" s="15"/>
      <c r="F393" s="15"/>
      <c r="G393" s="6" t="b">
        <v>0</v>
      </c>
      <c r="I393" s="22"/>
    </row>
    <row r="394" ht="14.25" customHeight="1">
      <c r="C394" s="15"/>
      <c r="F394" s="15"/>
      <c r="G394" s="6" t="b">
        <v>0</v>
      </c>
      <c r="I394" s="22"/>
    </row>
    <row r="395" ht="14.25" customHeight="1">
      <c r="C395" s="15"/>
      <c r="F395" s="15"/>
      <c r="G395" s="6" t="b">
        <v>0</v>
      </c>
      <c r="I395" s="22"/>
    </row>
    <row r="396" ht="14.25" customHeight="1">
      <c r="C396" s="15"/>
      <c r="F396" s="15"/>
      <c r="G396" s="6" t="b">
        <v>0</v>
      </c>
      <c r="I396" s="22"/>
    </row>
    <row r="397" ht="14.25" customHeight="1">
      <c r="C397" s="15"/>
      <c r="F397" s="15"/>
      <c r="G397" s="6" t="b">
        <v>0</v>
      </c>
      <c r="I397" s="22"/>
    </row>
    <row r="398" ht="14.25" customHeight="1">
      <c r="C398" s="15"/>
      <c r="F398" s="15"/>
      <c r="G398" s="6" t="b">
        <v>0</v>
      </c>
      <c r="I398" s="22"/>
    </row>
    <row r="399" ht="14.25" customHeight="1">
      <c r="C399" s="15"/>
      <c r="F399" s="15"/>
      <c r="G399" s="6" t="b">
        <v>0</v>
      </c>
      <c r="I399" s="22"/>
    </row>
    <row r="400" ht="14.25" customHeight="1">
      <c r="C400" s="15"/>
      <c r="F400" s="15"/>
      <c r="G400" s="6" t="b">
        <v>0</v>
      </c>
      <c r="I400" s="22"/>
    </row>
    <row r="401" ht="14.25" customHeight="1">
      <c r="C401" s="15"/>
      <c r="F401" s="15"/>
      <c r="G401" s="6" t="b">
        <v>0</v>
      </c>
      <c r="I401" s="22"/>
    </row>
    <row r="402" ht="14.25" customHeight="1">
      <c r="C402" s="15"/>
      <c r="F402" s="15"/>
      <c r="G402" s="6" t="b">
        <v>0</v>
      </c>
      <c r="I402" s="22"/>
    </row>
    <row r="403" ht="14.25" customHeight="1">
      <c r="C403" s="15"/>
      <c r="F403" s="15"/>
      <c r="G403" s="6" t="b">
        <v>0</v>
      </c>
      <c r="I403" s="22"/>
    </row>
    <row r="404" ht="14.25" customHeight="1">
      <c r="C404" s="15"/>
      <c r="F404" s="15"/>
      <c r="G404" s="6" t="b">
        <v>0</v>
      </c>
      <c r="I404" s="22"/>
    </row>
    <row r="405" ht="14.25" customHeight="1">
      <c r="C405" s="15"/>
      <c r="F405" s="15"/>
      <c r="G405" s="6" t="b">
        <v>0</v>
      </c>
      <c r="I405" s="22"/>
    </row>
    <row r="406" ht="14.25" customHeight="1">
      <c r="C406" s="15"/>
      <c r="F406" s="15"/>
      <c r="G406" s="6" t="b">
        <v>0</v>
      </c>
      <c r="I406" s="22"/>
    </row>
    <row r="407" ht="14.25" customHeight="1">
      <c r="C407" s="15"/>
      <c r="F407" s="15"/>
      <c r="G407" s="6" t="b">
        <v>0</v>
      </c>
      <c r="I407" s="22"/>
    </row>
    <row r="408" ht="14.25" customHeight="1">
      <c r="C408" s="15"/>
      <c r="F408" s="15"/>
      <c r="G408" s="6" t="b">
        <v>0</v>
      </c>
      <c r="I408" s="22"/>
    </row>
    <row r="409" ht="14.25" customHeight="1">
      <c r="C409" s="15"/>
      <c r="F409" s="15"/>
      <c r="G409" s="6" t="b">
        <v>0</v>
      </c>
      <c r="I409" s="22"/>
    </row>
    <row r="410" ht="14.25" customHeight="1">
      <c r="C410" s="15"/>
      <c r="F410" s="15"/>
      <c r="G410" s="6" t="b">
        <v>0</v>
      </c>
      <c r="I410" s="22"/>
    </row>
    <row r="411" ht="14.25" customHeight="1">
      <c r="C411" s="15"/>
      <c r="F411" s="15"/>
      <c r="G411" s="6" t="b">
        <v>0</v>
      </c>
      <c r="I411" s="22"/>
    </row>
    <row r="412" ht="14.25" customHeight="1">
      <c r="C412" s="15"/>
      <c r="F412" s="15"/>
      <c r="G412" s="6" t="b">
        <v>0</v>
      </c>
      <c r="I412" s="22"/>
    </row>
    <row r="413" ht="14.25" customHeight="1">
      <c r="C413" s="15"/>
      <c r="F413" s="15"/>
      <c r="G413" s="6" t="b">
        <v>0</v>
      </c>
      <c r="I413" s="22"/>
    </row>
    <row r="414" ht="14.25" customHeight="1">
      <c r="C414" s="15"/>
      <c r="F414" s="15"/>
      <c r="G414" s="6" t="b">
        <v>0</v>
      </c>
      <c r="I414" s="22"/>
    </row>
    <row r="415" ht="14.25" customHeight="1">
      <c r="C415" s="15"/>
      <c r="F415" s="15"/>
      <c r="G415" s="6" t="b">
        <v>0</v>
      </c>
      <c r="I415" s="22"/>
    </row>
    <row r="416" ht="14.25" customHeight="1">
      <c r="C416" s="15"/>
      <c r="F416" s="15"/>
      <c r="G416" s="6" t="b">
        <v>0</v>
      </c>
      <c r="I416" s="22"/>
    </row>
    <row r="417" ht="14.25" customHeight="1">
      <c r="C417" s="15"/>
      <c r="F417" s="15"/>
      <c r="G417" s="6" t="b">
        <v>0</v>
      </c>
      <c r="I417" s="22"/>
    </row>
    <row r="418" ht="14.25" customHeight="1">
      <c r="C418" s="15"/>
      <c r="F418" s="15"/>
      <c r="G418" s="6" t="b">
        <v>0</v>
      </c>
      <c r="I418" s="22"/>
    </row>
    <row r="419" ht="14.25" customHeight="1">
      <c r="C419" s="15"/>
      <c r="F419" s="15"/>
      <c r="G419" s="6" t="b">
        <v>0</v>
      </c>
      <c r="I419" s="22"/>
    </row>
    <row r="420" ht="14.25" customHeight="1">
      <c r="C420" s="15"/>
      <c r="F420" s="15"/>
      <c r="G420" s="6" t="b">
        <v>0</v>
      </c>
      <c r="I420" s="22"/>
    </row>
    <row r="421" ht="14.25" customHeight="1">
      <c r="C421" s="15"/>
      <c r="F421" s="15"/>
      <c r="G421" s="6" t="b">
        <v>0</v>
      </c>
      <c r="I421" s="22"/>
    </row>
    <row r="422" ht="14.25" customHeight="1">
      <c r="C422" s="15"/>
      <c r="F422" s="15"/>
      <c r="G422" s="6" t="b">
        <v>0</v>
      </c>
      <c r="I422" s="22"/>
    </row>
    <row r="423" ht="14.25" customHeight="1">
      <c r="C423" s="15"/>
      <c r="F423" s="15"/>
      <c r="G423" s="6" t="b">
        <v>0</v>
      </c>
      <c r="I423" s="22"/>
    </row>
    <row r="424" ht="14.25" customHeight="1">
      <c r="C424" s="15"/>
      <c r="F424" s="15"/>
      <c r="G424" s="6" t="b">
        <v>0</v>
      </c>
      <c r="I424" s="22"/>
    </row>
    <row r="425" ht="14.25" customHeight="1">
      <c r="C425" s="15"/>
      <c r="F425" s="15"/>
      <c r="G425" s="6" t="b">
        <v>0</v>
      </c>
      <c r="I425" s="22"/>
    </row>
    <row r="426" ht="14.25" customHeight="1">
      <c r="C426" s="15"/>
      <c r="F426" s="15"/>
      <c r="G426" s="6" t="b">
        <v>0</v>
      </c>
      <c r="I426" s="22"/>
    </row>
    <row r="427" ht="14.25" customHeight="1">
      <c r="C427" s="15"/>
      <c r="F427" s="15"/>
      <c r="G427" s="6" t="b">
        <v>0</v>
      </c>
      <c r="I427" s="22"/>
    </row>
    <row r="428" ht="14.25" customHeight="1">
      <c r="C428" s="15"/>
      <c r="F428" s="15"/>
      <c r="G428" s="6" t="b">
        <v>0</v>
      </c>
      <c r="I428" s="22"/>
    </row>
    <row r="429" ht="14.25" customHeight="1">
      <c r="C429" s="15"/>
      <c r="F429" s="15"/>
      <c r="G429" s="6" t="b">
        <v>0</v>
      </c>
      <c r="I429" s="22"/>
    </row>
    <row r="430" ht="14.25" customHeight="1">
      <c r="C430" s="15"/>
      <c r="F430" s="15"/>
      <c r="G430" s="6" t="b">
        <v>0</v>
      </c>
      <c r="I430" s="22"/>
    </row>
    <row r="431" ht="14.25" customHeight="1">
      <c r="C431" s="15"/>
      <c r="F431" s="15"/>
      <c r="G431" s="6" t="b">
        <v>0</v>
      </c>
      <c r="I431" s="22"/>
    </row>
    <row r="432" ht="14.25" customHeight="1">
      <c r="C432" s="15"/>
      <c r="F432" s="15"/>
      <c r="G432" s="6" t="b">
        <v>0</v>
      </c>
      <c r="I432" s="22"/>
    </row>
    <row r="433" ht="14.25" customHeight="1">
      <c r="C433" s="15"/>
      <c r="F433" s="15"/>
      <c r="G433" s="6" t="b">
        <v>0</v>
      </c>
      <c r="I433" s="22"/>
    </row>
    <row r="434" ht="14.25" customHeight="1">
      <c r="C434" s="15"/>
      <c r="F434" s="15"/>
      <c r="G434" s="6" t="b">
        <v>0</v>
      </c>
      <c r="I434" s="22"/>
    </row>
    <row r="435" ht="14.25" customHeight="1">
      <c r="C435" s="15"/>
      <c r="F435" s="15"/>
      <c r="G435" s="6" t="b">
        <v>0</v>
      </c>
      <c r="I435" s="22"/>
    </row>
    <row r="436" ht="14.25" customHeight="1">
      <c r="C436" s="15"/>
      <c r="F436" s="15"/>
      <c r="G436" s="6" t="b">
        <v>0</v>
      </c>
      <c r="I436" s="22"/>
    </row>
    <row r="437" ht="14.25" customHeight="1">
      <c r="C437" s="15"/>
      <c r="F437" s="15"/>
      <c r="G437" s="6" t="b">
        <v>0</v>
      </c>
      <c r="I437" s="22"/>
    </row>
    <row r="438" ht="14.25" customHeight="1">
      <c r="C438" s="15"/>
      <c r="F438" s="15"/>
      <c r="G438" s="6" t="b">
        <v>0</v>
      </c>
      <c r="I438" s="22"/>
    </row>
    <row r="439" ht="14.25" customHeight="1">
      <c r="C439" s="15"/>
      <c r="F439" s="15"/>
      <c r="G439" s="6" t="b">
        <v>0</v>
      </c>
      <c r="I439" s="22"/>
    </row>
    <row r="440" ht="14.25" customHeight="1">
      <c r="C440" s="15"/>
      <c r="F440" s="15"/>
      <c r="G440" s="6" t="b">
        <v>0</v>
      </c>
      <c r="I440" s="22"/>
    </row>
    <row r="441" ht="14.25" customHeight="1">
      <c r="C441" s="15"/>
      <c r="F441" s="15"/>
      <c r="G441" s="6" t="b">
        <v>0</v>
      </c>
      <c r="I441" s="22"/>
    </row>
    <row r="442" ht="14.25" customHeight="1">
      <c r="C442" s="15"/>
      <c r="F442" s="15"/>
      <c r="G442" s="6" t="b">
        <v>0</v>
      </c>
      <c r="I442" s="22"/>
    </row>
    <row r="443" ht="14.25" customHeight="1">
      <c r="C443" s="15"/>
      <c r="F443" s="15"/>
      <c r="G443" s="6" t="b">
        <v>0</v>
      </c>
      <c r="I443" s="22"/>
    </row>
    <row r="444" ht="14.25" customHeight="1">
      <c r="C444" s="15"/>
      <c r="F444" s="15"/>
      <c r="G444" s="6" t="b">
        <v>0</v>
      </c>
      <c r="I444" s="22"/>
    </row>
    <row r="445" ht="14.25" customHeight="1">
      <c r="C445" s="15"/>
      <c r="F445" s="15"/>
      <c r="G445" s="6" t="b">
        <v>0</v>
      </c>
      <c r="I445" s="22"/>
    </row>
    <row r="446" ht="14.25" customHeight="1">
      <c r="C446" s="15"/>
      <c r="F446" s="15"/>
      <c r="G446" s="6" t="b">
        <v>0</v>
      </c>
      <c r="I446" s="22"/>
    </row>
    <row r="447" ht="14.25" customHeight="1">
      <c r="C447" s="15"/>
      <c r="F447" s="15"/>
      <c r="G447" s="6" t="b">
        <v>0</v>
      </c>
      <c r="I447" s="22"/>
    </row>
    <row r="448" ht="14.25" customHeight="1">
      <c r="C448" s="15"/>
      <c r="F448" s="15"/>
      <c r="G448" s="6" t="b">
        <v>0</v>
      </c>
      <c r="I448" s="22"/>
    </row>
    <row r="449" ht="14.25" customHeight="1">
      <c r="C449" s="15"/>
      <c r="F449" s="15"/>
      <c r="G449" s="6" t="b">
        <v>0</v>
      </c>
      <c r="I449" s="22"/>
    </row>
    <row r="450" ht="14.25" customHeight="1">
      <c r="C450" s="15"/>
      <c r="F450" s="15"/>
      <c r="G450" s="6" t="b">
        <v>0</v>
      </c>
      <c r="I450" s="22"/>
    </row>
    <row r="451" ht="14.25" customHeight="1">
      <c r="C451" s="15"/>
      <c r="F451" s="15"/>
      <c r="G451" s="6" t="b">
        <v>0</v>
      </c>
      <c r="I451" s="22"/>
    </row>
    <row r="452" ht="14.25" customHeight="1">
      <c r="C452" s="15"/>
      <c r="F452" s="15"/>
      <c r="G452" s="6" t="b">
        <v>0</v>
      </c>
      <c r="I452" s="22"/>
    </row>
    <row r="453" ht="14.25" customHeight="1">
      <c r="C453" s="15"/>
      <c r="F453" s="15"/>
      <c r="G453" s="6" t="b">
        <v>0</v>
      </c>
      <c r="I453" s="22"/>
    </row>
    <row r="454" ht="14.25" customHeight="1">
      <c r="C454" s="15"/>
      <c r="F454" s="15"/>
      <c r="G454" s="6" t="b">
        <v>0</v>
      </c>
      <c r="I454" s="22"/>
    </row>
    <row r="455" ht="14.25" customHeight="1">
      <c r="C455" s="15"/>
      <c r="F455" s="15"/>
      <c r="G455" s="6" t="b">
        <v>0</v>
      </c>
      <c r="I455" s="22"/>
    </row>
    <row r="456" ht="14.25" customHeight="1">
      <c r="C456" s="15"/>
      <c r="F456" s="15"/>
      <c r="G456" s="6" t="b">
        <v>0</v>
      </c>
      <c r="I456" s="22"/>
    </row>
    <row r="457" ht="14.25" customHeight="1">
      <c r="C457" s="15"/>
      <c r="F457" s="15"/>
      <c r="G457" s="6" t="b">
        <v>0</v>
      </c>
      <c r="I457" s="22"/>
    </row>
    <row r="458" ht="14.25" customHeight="1">
      <c r="C458" s="15"/>
      <c r="F458" s="15"/>
      <c r="G458" s="6" t="b">
        <v>0</v>
      </c>
      <c r="I458" s="22"/>
    </row>
    <row r="459" ht="14.25" customHeight="1">
      <c r="C459" s="15"/>
      <c r="F459" s="15"/>
      <c r="G459" s="6" t="b">
        <v>0</v>
      </c>
      <c r="I459" s="22"/>
    </row>
    <row r="460" ht="14.25" customHeight="1">
      <c r="C460" s="15"/>
      <c r="F460" s="15"/>
      <c r="G460" s="6" t="b">
        <v>0</v>
      </c>
      <c r="I460" s="22"/>
    </row>
    <row r="461" ht="14.25" customHeight="1">
      <c r="C461" s="15"/>
      <c r="F461" s="15"/>
      <c r="G461" s="6" t="b">
        <v>0</v>
      </c>
      <c r="I461" s="22"/>
    </row>
    <row r="462" ht="14.25" customHeight="1">
      <c r="C462" s="15"/>
      <c r="F462" s="15"/>
      <c r="G462" s="6" t="b">
        <v>0</v>
      </c>
      <c r="I462" s="22"/>
    </row>
    <row r="463" ht="14.25" customHeight="1">
      <c r="C463" s="15"/>
      <c r="F463" s="15"/>
      <c r="G463" s="6" t="b">
        <v>0</v>
      </c>
      <c r="I463" s="22"/>
    </row>
    <row r="464" ht="14.25" customHeight="1">
      <c r="C464" s="15"/>
      <c r="F464" s="15"/>
      <c r="G464" s="6" t="b">
        <v>0</v>
      </c>
      <c r="I464" s="22"/>
    </row>
    <row r="465" ht="14.25" customHeight="1">
      <c r="C465" s="15"/>
      <c r="F465" s="15"/>
      <c r="G465" s="6" t="b">
        <v>0</v>
      </c>
      <c r="I465" s="22"/>
    </row>
    <row r="466" ht="14.25" customHeight="1">
      <c r="C466" s="15"/>
      <c r="F466" s="15"/>
      <c r="G466" s="6" t="b">
        <v>0</v>
      </c>
      <c r="I466" s="22"/>
    </row>
    <row r="467" ht="14.25" customHeight="1">
      <c r="C467" s="15"/>
      <c r="F467" s="15"/>
      <c r="G467" s="6" t="b">
        <v>0</v>
      </c>
      <c r="I467" s="22"/>
    </row>
    <row r="468" ht="14.25" customHeight="1">
      <c r="C468" s="15"/>
      <c r="F468" s="15"/>
      <c r="G468" s="6" t="b">
        <v>0</v>
      </c>
      <c r="I468" s="22"/>
    </row>
    <row r="469" ht="14.25" customHeight="1">
      <c r="C469" s="15"/>
      <c r="F469" s="15"/>
      <c r="G469" s="6" t="b">
        <v>0</v>
      </c>
      <c r="I469" s="22"/>
    </row>
    <row r="470" ht="14.25" customHeight="1">
      <c r="C470" s="15"/>
      <c r="F470" s="15"/>
      <c r="G470" s="6" t="b">
        <v>0</v>
      </c>
      <c r="I470" s="22"/>
    </row>
    <row r="471" ht="14.25" customHeight="1">
      <c r="C471" s="15"/>
      <c r="F471" s="15"/>
      <c r="G471" s="6" t="b">
        <v>0</v>
      </c>
      <c r="I471" s="22"/>
    </row>
    <row r="472" ht="14.25" customHeight="1">
      <c r="C472" s="15"/>
      <c r="F472" s="15"/>
      <c r="G472" s="6" t="b">
        <v>0</v>
      </c>
      <c r="I472" s="22"/>
    </row>
    <row r="473" ht="14.25" customHeight="1">
      <c r="C473" s="15"/>
      <c r="F473" s="15"/>
      <c r="G473" s="6" t="b">
        <v>0</v>
      </c>
      <c r="I473" s="22"/>
    </row>
    <row r="474" ht="14.25" customHeight="1">
      <c r="C474" s="15"/>
      <c r="F474" s="15"/>
      <c r="G474" s="6" t="b">
        <v>0</v>
      </c>
      <c r="I474" s="22"/>
    </row>
    <row r="475" ht="14.25" customHeight="1">
      <c r="C475" s="15"/>
      <c r="F475" s="15"/>
      <c r="G475" s="6" t="b">
        <v>0</v>
      </c>
      <c r="I475" s="22"/>
    </row>
    <row r="476" ht="14.25" customHeight="1">
      <c r="C476" s="15"/>
      <c r="F476" s="15"/>
      <c r="G476" s="6" t="b">
        <v>0</v>
      </c>
      <c r="I476" s="22"/>
    </row>
    <row r="477" ht="14.25" customHeight="1">
      <c r="C477" s="15"/>
      <c r="F477" s="15"/>
      <c r="G477" s="6" t="b">
        <v>0</v>
      </c>
      <c r="I477" s="22"/>
    </row>
    <row r="478" ht="14.25" customHeight="1">
      <c r="C478" s="15"/>
      <c r="F478" s="15"/>
      <c r="G478" s="6" t="b">
        <v>0</v>
      </c>
      <c r="I478" s="22"/>
    </row>
    <row r="479" ht="14.25" customHeight="1">
      <c r="C479" s="15"/>
      <c r="F479" s="15"/>
      <c r="G479" s="6" t="b">
        <v>0</v>
      </c>
      <c r="I479" s="22"/>
    </row>
    <row r="480" ht="14.25" customHeight="1">
      <c r="C480" s="15"/>
      <c r="F480" s="15"/>
      <c r="G480" s="6" t="b">
        <v>0</v>
      </c>
      <c r="I480" s="22"/>
    </row>
    <row r="481" ht="14.25" customHeight="1">
      <c r="C481" s="15"/>
      <c r="F481" s="15"/>
      <c r="G481" s="6" t="b">
        <v>0</v>
      </c>
      <c r="I481" s="22"/>
    </row>
    <row r="482" ht="14.25" customHeight="1">
      <c r="C482" s="15"/>
      <c r="F482" s="15"/>
      <c r="G482" s="6" t="b">
        <v>0</v>
      </c>
      <c r="I482" s="22"/>
    </row>
    <row r="483" ht="14.25" customHeight="1">
      <c r="C483" s="15"/>
      <c r="F483" s="15"/>
      <c r="G483" s="6" t="b">
        <v>0</v>
      </c>
      <c r="I483" s="22"/>
    </row>
    <row r="484" ht="14.25" customHeight="1">
      <c r="C484" s="15"/>
      <c r="F484" s="15"/>
      <c r="G484" s="6" t="b">
        <v>0</v>
      </c>
      <c r="I484" s="22"/>
    </row>
    <row r="485" ht="14.25" customHeight="1">
      <c r="C485" s="15"/>
      <c r="F485" s="15"/>
      <c r="G485" s="6" t="b">
        <v>0</v>
      </c>
      <c r="I485" s="22"/>
    </row>
    <row r="486" ht="14.25" customHeight="1">
      <c r="C486" s="15"/>
      <c r="F486" s="15"/>
      <c r="G486" s="6" t="b">
        <v>0</v>
      </c>
      <c r="I486" s="22"/>
    </row>
    <row r="487" ht="14.25" customHeight="1">
      <c r="C487" s="15"/>
      <c r="F487" s="15"/>
      <c r="G487" s="6" t="b">
        <v>0</v>
      </c>
      <c r="I487" s="22"/>
    </row>
    <row r="488" ht="14.25" customHeight="1">
      <c r="C488" s="15"/>
      <c r="F488" s="15"/>
      <c r="G488" s="6" t="b">
        <v>0</v>
      </c>
      <c r="I488" s="22"/>
    </row>
    <row r="489" ht="14.25" customHeight="1">
      <c r="C489" s="15"/>
      <c r="F489" s="15"/>
      <c r="G489" s="6" t="b">
        <v>0</v>
      </c>
      <c r="I489" s="22"/>
    </row>
    <row r="490" ht="14.25" customHeight="1">
      <c r="C490" s="15"/>
      <c r="F490" s="15"/>
      <c r="G490" s="6" t="b">
        <v>0</v>
      </c>
      <c r="I490" s="22"/>
    </row>
    <row r="491" ht="14.25" customHeight="1">
      <c r="C491" s="15"/>
      <c r="F491" s="15"/>
      <c r="G491" s="6" t="b">
        <v>0</v>
      </c>
      <c r="I491" s="22"/>
    </row>
    <row r="492" ht="14.25" customHeight="1">
      <c r="C492" s="15"/>
      <c r="F492" s="15"/>
      <c r="G492" s="6" t="b">
        <v>0</v>
      </c>
      <c r="I492" s="22"/>
    </row>
    <row r="493" ht="14.25" customHeight="1">
      <c r="C493" s="15"/>
      <c r="F493" s="15"/>
      <c r="G493" s="6" t="b">
        <v>0</v>
      </c>
      <c r="I493" s="22"/>
    </row>
    <row r="494" ht="14.25" customHeight="1">
      <c r="C494" s="15"/>
      <c r="F494" s="15"/>
      <c r="G494" s="6" t="b">
        <v>0</v>
      </c>
      <c r="I494" s="22"/>
    </row>
    <row r="495" ht="14.25" customHeight="1">
      <c r="C495" s="15"/>
      <c r="F495" s="15"/>
      <c r="G495" s="6" t="b">
        <v>0</v>
      </c>
      <c r="I495" s="22"/>
    </row>
    <row r="496" ht="14.25" customHeight="1">
      <c r="C496" s="15"/>
      <c r="F496" s="15"/>
      <c r="G496" s="6" t="b">
        <v>0</v>
      </c>
      <c r="I496" s="22"/>
    </row>
    <row r="497" ht="14.25" customHeight="1">
      <c r="C497" s="15"/>
      <c r="F497" s="15"/>
      <c r="G497" s="6" t="b">
        <v>0</v>
      </c>
      <c r="I497" s="22"/>
    </row>
    <row r="498" ht="14.25" customHeight="1">
      <c r="C498" s="15"/>
      <c r="F498" s="15"/>
      <c r="G498" s="6" t="b">
        <v>0</v>
      </c>
      <c r="I498" s="22"/>
    </row>
    <row r="499" ht="14.25" customHeight="1">
      <c r="C499" s="15"/>
      <c r="F499" s="15"/>
      <c r="G499" s="6" t="b">
        <v>0</v>
      </c>
      <c r="I499" s="22"/>
    </row>
    <row r="500" ht="14.25" customHeight="1">
      <c r="C500" s="15"/>
      <c r="F500" s="15"/>
      <c r="G500" s="6" t="b">
        <v>0</v>
      </c>
      <c r="I500" s="22"/>
    </row>
    <row r="501" ht="14.25" customHeight="1">
      <c r="C501" s="15"/>
      <c r="F501" s="15"/>
      <c r="G501" s="6" t="b">
        <v>0</v>
      </c>
      <c r="I501" s="22"/>
    </row>
    <row r="502" ht="14.25" customHeight="1">
      <c r="C502" s="15"/>
      <c r="F502" s="15"/>
      <c r="G502" s="6" t="b">
        <v>0</v>
      </c>
      <c r="I502" s="22"/>
    </row>
    <row r="503" ht="14.25" customHeight="1">
      <c r="C503" s="15"/>
      <c r="F503" s="15"/>
      <c r="G503" s="6" t="b">
        <v>0</v>
      </c>
      <c r="I503" s="22"/>
    </row>
    <row r="504" ht="14.25" customHeight="1">
      <c r="C504" s="15"/>
      <c r="F504" s="15"/>
      <c r="G504" s="6" t="b">
        <v>0</v>
      </c>
      <c r="I504" s="22"/>
    </row>
    <row r="505" ht="14.25" customHeight="1">
      <c r="C505" s="15"/>
      <c r="F505" s="15"/>
      <c r="G505" s="6" t="b">
        <v>0</v>
      </c>
      <c r="I505" s="22"/>
    </row>
    <row r="506" ht="14.25" customHeight="1">
      <c r="C506" s="15"/>
      <c r="F506" s="15"/>
      <c r="G506" s="6" t="b">
        <v>0</v>
      </c>
      <c r="I506" s="22"/>
    </row>
    <row r="507" ht="14.25" customHeight="1">
      <c r="C507" s="15"/>
      <c r="F507" s="15"/>
      <c r="G507" s="6" t="b">
        <v>0</v>
      </c>
      <c r="I507" s="22"/>
    </row>
    <row r="508" ht="14.25" customHeight="1">
      <c r="C508" s="15"/>
      <c r="F508" s="15"/>
      <c r="G508" s="6" t="b">
        <v>0</v>
      </c>
      <c r="I508" s="22"/>
    </row>
    <row r="509" ht="14.25" customHeight="1">
      <c r="C509" s="15"/>
      <c r="F509" s="15"/>
      <c r="G509" s="6" t="b">
        <v>0</v>
      </c>
      <c r="I509" s="22"/>
    </row>
    <row r="510" ht="14.25" customHeight="1">
      <c r="C510" s="15"/>
      <c r="F510" s="15"/>
      <c r="G510" s="6" t="b">
        <v>0</v>
      </c>
      <c r="I510" s="22"/>
    </row>
    <row r="511" ht="14.25" customHeight="1">
      <c r="C511" s="15"/>
      <c r="F511" s="15"/>
      <c r="G511" s="6" t="b">
        <v>0</v>
      </c>
      <c r="I511" s="22"/>
    </row>
    <row r="512" ht="14.25" customHeight="1">
      <c r="C512" s="15"/>
      <c r="F512" s="15"/>
      <c r="G512" s="6" t="b">
        <v>0</v>
      </c>
      <c r="I512" s="22"/>
    </row>
    <row r="513" ht="14.25" customHeight="1">
      <c r="C513" s="15"/>
      <c r="F513" s="15"/>
      <c r="G513" s="6" t="b">
        <v>0</v>
      </c>
      <c r="I513" s="22"/>
    </row>
    <row r="514" ht="14.25" customHeight="1">
      <c r="C514" s="15"/>
      <c r="F514" s="15"/>
      <c r="G514" s="6" t="b">
        <v>0</v>
      </c>
      <c r="I514" s="22"/>
    </row>
    <row r="515" ht="14.25" customHeight="1">
      <c r="C515" s="15"/>
      <c r="F515" s="15"/>
      <c r="G515" s="6" t="b">
        <v>0</v>
      </c>
      <c r="I515" s="22"/>
    </row>
    <row r="516" ht="14.25" customHeight="1">
      <c r="C516" s="15"/>
      <c r="F516" s="15"/>
      <c r="G516" s="6" t="b">
        <v>0</v>
      </c>
      <c r="I516" s="22"/>
    </row>
    <row r="517" ht="14.25" customHeight="1">
      <c r="C517" s="15"/>
      <c r="F517" s="15"/>
      <c r="G517" s="6" t="b">
        <v>0</v>
      </c>
      <c r="I517" s="22"/>
    </row>
    <row r="518" ht="14.25" customHeight="1">
      <c r="C518" s="15"/>
      <c r="F518" s="15"/>
      <c r="G518" s="6" t="b">
        <v>0</v>
      </c>
      <c r="I518" s="22"/>
    </row>
    <row r="519" ht="14.25" customHeight="1">
      <c r="C519" s="15"/>
      <c r="F519" s="15"/>
      <c r="G519" s="6" t="b">
        <v>0</v>
      </c>
      <c r="I519" s="22"/>
    </row>
    <row r="520" ht="14.25" customHeight="1">
      <c r="C520" s="15"/>
      <c r="F520" s="15"/>
      <c r="G520" s="6" t="b">
        <v>0</v>
      </c>
      <c r="I520" s="22"/>
    </row>
    <row r="521" ht="14.25" customHeight="1">
      <c r="C521" s="15"/>
      <c r="F521" s="15"/>
      <c r="G521" s="6" t="b">
        <v>0</v>
      </c>
      <c r="I521" s="22"/>
    </row>
    <row r="522" ht="14.25" customHeight="1">
      <c r="C522" s="15"/>
      <c r="F522" s="15"/>
      <c r="G522" s="6" t="b">
        <v>0</v>
      </c>
      <c r="I522" s="22"/>
    </row>
    <row r="523" ht="14.25" customHeight="1">
      <c r="C523" s="15"/>
      <c r="F523" s="15"/>
      <c r="G523" s="6" t="b">
        <v>0</v>
      </c>
      <c r="I523" s="22"/>
    </row>
    <row r="524" ht="14.25" customHeight="1">
      <c r="C524" s="15"/>
      <c r="F524" s="15"/>
      <c r="G524" s="6" t="b">
        <v>0</v>
      </c>
      <c r="I524" s="22"/>
    </row>
    <row r="525" ht="14.25" customHeight="1">
      <c r="C525" s="15"/>
      <c r="F525" s="15"/>
      <c r="G525" s="6" t="b">
        <v>0</v>
      </c>
      <c r="I525" s="22"/>
    </row>
    <row r="526" ht="14.25" customHeight="1">
      <c r="C526" s="15"/>
      <c r="F526" s="15"/>
      <c r="G526" s="6" t="b">
        <v>0</v>
      </c>
      <c r="I526" s="22"/>
    </row>
    <row r="527" ht="14.25" customHeight="1">
      <c r="C527" s="15"/>
      <c r="F527" s="15"/>
      <c r="G527" s="6" t="b">
        <v>0</v>
      </c>
      <c r="I527" s="22"/>
    </row>
    <row r="528" ht="14.25" customHeight="1">
      <c r="C528" s="15"/>
      <c r="F528" s="15"/>
      <c r="G528" s="6" t="b">
        <v>0</v>
      </c>
      <c r="I528" s="22"/>
    </row>
    <row r="529" ht="14.25" customHeight="1">
      <c r="C529" s="15"/>
      <c r="F529" s="15"/>
      <c r="G529" s="6" t="b">
        <v>0</v>
      </c>
      <c r="I529" s="22"/>
    </row>
    <row r="530" ht="14.25" customHeight="1">
      <c r="C530" s="15"/>
      <c r="F530" s="15"/>
      <c r="G530" s="6" t="b">
        <v>0</v>
      </c>
      <c r="I530" s="22"/>
    </row>
    <row r="531" ht="14.25" customHeight="1">
      <c r="C531" s="15"/>
      <c r="F531" s="15"/>
      <c r="G531" s="6" t="b">
        <v>0</v>
      </c>
      <c r="I531" s="22"/>
    </row>
    <row r="532" ht="14.25" customHeight="1">
      <c r="C532" s="15"/>
      <c r="F532" s="15"/>
      <c r="G532" s="6" t="b">
        <v>0</v>
      </c>
      <c r="I532" s="22"/>
    </row>
    <row r="533" ht="14.25" customHeight="1">
      <c r="C533" s="15"/>
      <c r="F533" s="15"/>
      <c r="G533" s="6" t="b">
        <v>0</v>
      </c>
      <c r="I533" s="22"/>
    </row>
    <row r="534" ht="14.25" customHeight="1">
      <c r="C534" s="15"/>
      <c r="F534" s="15"/>
      <c r="G534" s="6" t="b">
        <v>0</v>
      </c>
      <c r="I534" s="22"/>
    </row>
    <row r="535" ht="14.25" customHeight="1">
      <c r="C535" s="15"/>
      <c r="F535" s="15"/>
      <c r="G535" s="6" t="b">
        <v>0</v>
      </c>
      <c r="I535" s="22"/>
    </row>
    <row r="536" ht="14.25" customHeight="1">
      <c r="C536" s="15"/>
      <c r="F536" s="15"/>
      <c r="G536" s="6" t="b">
        <v>0</v>
      </c>
      <c r="I536" s="22"/>
    </row>
    <row r="537" ht="14.25" customHeight="1">
      <c r="C537" s="15"/>
      <c r="F537" s="15"/>
      <c r="G537" s="6" t="b">
        <v>0</v>
      </c>
      <c r="I537" s="22"/>
    </row>
    <row r="538" ht="14.25" customHeight="1">
      <c r="C538" s="15"/>
      <c r="F538" s="15"/>
      <c r="G538" s="6" t="b">
        <v>0</v>
      </c>
      <c r="I538" s="22"/>
    </row>
    <row r="539" ht="14.25" customHeight="1">
      <c r="C539" s="15"/>
      <c r="F539" s="15"/>
      <c r="G539" s="6" t="b">
        <v>0</v>
      </c>
      <c r="I539" s="22"/>
    </row>
    <row r="540" ht="14.25" customHeight="1">
      <c r="C540" s="15"/>
      <c r="F540" s="15"/>
      <c r="G540" s="6" t="b">
        <v>0</v>
      </c>
      <c r="I540" s="22"/>
    </row>
    <row r="541" ht="14.25" customHeight="1">
      <c r="C541" s="15"/>
      <c r="F541" s="15"/>
      <c r="G541" s="6" t="b">
        <v>0</v>
      </c>
      <c r="I541" s="22"/>
    </row>
    <row r="542" ht="14.25" customHeight="1">
      <c r="C542" s="15"/>
      <c r="F542" s="15"/>
      <c r="G542" s="6" t="b">
        <v>0</v>
      </c>
      <c r="I542" s="22"/>
    </row>
    <row r="543" ht="14.25" customHeight="1">
      <c r="C543" s="15"/>
      <c r="F543" s="15"/>
      <c r="G543" s="6" t="b">
        <v>0</v>
      </c>
      <c r="I543" s="22"/>
    </row>
    <row r="544" ht="14.25" customHeight="1">
      <c r="C544" s="15"/>
      <c r="F544" s="15"/>
      <c r="G544" s="6" t="b">
        <v>0</v>
      </c>
      <c r="I544" s="22"/>
    </row>
    <row r="545" ht="14.25" customHeight="1">
      <c r="C545" s="15"/>
      <c r="F545" s="15"/>
      <c r="G545" s="6" t="b">
        <v>0</v>
      </c>
      <c r="I545" s="22"/>
    </row>
    <row r="546" ht="14.25" customHeight="1">
      <c r="C546" s="15"/>
      <c r="F546" s="15"/>
      <c r="G546" s="6" t="b">
        <v>0</v>
      </c>
      <c r="I546" s="22"/>
    </row>
    <row r="547" ht="14.25" customHeight="1">
      <c r="C547" s="15"/>
      <c r="F547" s="15"/>
      <c r="G547" s="6" t="b">
        <v>0</v>
      </c>
      <c r="I547" s="22"/>
    </row>
    <row r="548" ht="14.25" customHeight="1">
      <c r="C548" s="15"/>
      <c r="F548" s="15"/>
      <c r="G548" s="6" t="b">
        <v>0</v>
      </c>
      <c r="I548" s="22"/>
    </row>
    <row r="549" ht="14.25" customHeight="1">
      <c r="C549" s="15"/>
      <c r="F549" s="15"/>
      <c r="G549" s="6" t="b">
        <v>0</v>
      </c>
      <c r="I549" s="22"/>
    </row>
    <row r="550" ht="14.25" customHeight="1">
      <c r="C550" s="15"/>
      <c r="F550" s="15"/>
      <c r="G550" s="6" t="b">
        <v>0</v>
      </c>
      <c r="I550" s="22"/>
    </row>
    <row r="551" ht="14.25" customHeight="1">
      <c r="C551" s="15"/>
      <c r="F551" s="15"/>
      <c r="G551" s="6" t="b">
        <v>0</v>
      </c>
      <c r="I551" s="22"/>
    </row>
    <row r="552" ht="14.25" customHeight="1">
      <c r="C552" s="15"/>
      <c r="F552" s="15"/>
      <c r="G552" s="6" t="b">
        <v>0</v>
      </c>
      <c r="I552" s="22"/>
    </row>
    <row r="553" ht="14.25" customHeight="1">
      <c r="C553" s="15"/>
      <c r="F553" s="15"/>
      <c r="G553" s="6" t="b">
        <v>0</v>
      </c>
      <c r="I553" s="22"/>
    </row>
    <row r="554" ht="14.25" customHeight="1">
      <c r="C554" s="15"/>
      <c r="F554" s="15"/>
      <c r="G554" s="6" t="b">
        <v>0</v>
      </c>
      <c r="I554" s="22"/>
    </row>
    <row r="555" ht="14.25" customHeight="1">
      <c r="C555" s="15"/>
      <c r="F555" s="15"/>
      <c r="G555" s="6" t="b">
        <v>0</v>
      </c>
      <c r="I555" s="22"/>
    </row>
    <row r="556" ht="14.25" customHeight="1">
      <c r="C556" s="15"/>
      <c r="F556" s="15"/>
      <c r="G556" s="6" t="b">
        <v>0</v>
      </c>
      <c r="I556" s="22"/>
    </row>
    <row r="557" ht="14.25" customHeight="1">
      <c r="C557" s="15"/>
      <c r="F557" s="15"/>
      <c r="G557" s="6" t="b">
        <v>0</v>
      </c>
      <c r="I557" s="22"/>
    </row>
    <row r="558" ht="14.25" customHeight="1">
      <c r="C558" s="15"/>
      <c r="F558" s="15"/>
      <c r="G558" s="6" t="b">
        <v>0</v>
      </c>
      <c r="I558" s="22"/>
    </row>
    <row r="559" ht="14.25" customHeight="1">
      <c r="C559" s="15"/>
      <c r="F559" s="15"/>
      <c r="G559" s="6" t="b">
        <v>0</v>
      </c>
      <c r="I559" s="22"/>
    </row>
    <row r="560" ht="14.25" customHeight="1">
      <c r="C560" s="15"/>
      <c r="F560" s="15"/>
      <c r="G560" s="6" t="b">
        <v>0</v>
      </c>
      <c r="I560" s="22"/>
    </row>
    <row r="561" ht="14.25" customHeight="1">
      <c r="C561" s="15"/>
      <c r="F561" s="15"/>
      <c r="G561" s="6" t="b">
        <v>0</v>
      </c>
      <c r="I561" s="22"/>
    </row>
    <row r="562" ht="14.25" customHeight="1">
      <c r="C562" s="15"/>
      <c r="F562" s="15"/>
      <c r="G562" s="6" t="b">
        <v>0</v>
      </c>
      <c r="I562" s="22"/>
    </row>
    <row r="563" ht="14.25" customHeight="1">
      <c r="C563" s="15"/>
      <c r="F563" s="15"/>
      <c r="G563" s="6" t="b">
        <v>0</v>
      </c>
      <c r="I563" s="22"/>
    </row>
    <row r="564" ht="14.25" customHeight="1">
      <c r="C564" s="15"/>
      <c r="F564" s="15"/>
      <c r="G564" s="6" t="b">
        <v>0</v>
      </c>
      <c r="I564" s="22"/>
    </row>
    <row r="565" ht="14.25" customHeight="1">
      <c r="C565" s="15"/>
      <c r="F565" s="15"/>
      <c r="G565" s="6" t="b">
        <v>0</v>
      </c>
      <c r="I565" s="22"/>
    </row>
    <row r="566" ht="14.25" customHeight="1">
      <c r="C566" s="15"/>
      <c r="F566" s="15"/>
      <c r="G566" s="6" t="b">
        <v>0</v>
      </c>
      <c r="I566" s="22"/>
    </row>
    <row r="567" ht="14.25" customHeight="1">
      <c r="C567" s="15"/>
      <c r="F567" s="15"/>
      <c r="G567" s="6" t="b">
        <v>0</v>
      </c>
      <c r="I567" s="22"/>
    </row>
    <row r="568" ht="14.25" customHeight="1">
      <c r="C568" s="15"/>
      <c r="F568" s="15"/>
      <c r="G568" s="6" t="b">
        <v>0</v>
      </c>
      <c r="I568" s="22"/>
    </row>
    <row r="569" ht="14.25" customHeight="1">
      <c r="C569" s="15"/>
      <c r="F569" s="15"/>
      <c r="G569" s="6" t="b">
        <v>0</v>
      </c>
      <c r="I569" s="22"/>
    </row>
    <row r="570" ht="14.25" customHeight="1">
      <c r="C570" s="15"/>
      <c r="F570" s="15"/>
      <c r="G570" s="6" t="b">
        <v>0</v>
      </c>
      <c r="I570" s="22"/>
    </row>
    <row r="571" ht="14.25" customHeight="1">
      <c r="C571" s="15"/>
      <c r="F571" s="15"/>
      <c r="G571" s="6" t="b">
        <v>0</v>
      </c>
      <c r="I571" s="22"/>
    </row>
    <row r="572" ht="14.25" customHeight="1">
      <c r="C572" s="15"/>
      <c r="F572" s="15"/>
      <c r="G572" s="6" t="b">
        <v>0</v>
      </c>
      <c r="I572" s="22"/>
    </row>
    <row r="573" ht="14.25" customHeight="1">
      <c r="C573" s="15"/>
      <c r="F573" s="15"/>
      <c r="G573" s="6" t="b">
        <v>0</v>
      </c>
      <c r="I573" s="22"/>
    </row>
    <row r="574" ht="14.25" customHeight="1">
      <c r="C574" s="15"/>
      <c r="F574" s="15"/>
      <c r="G574" s="6" t="b">
        <v>0</v>
      </c>
      <c r="I574" s="22"/>
    </row>
    <row r="575" ht="14.25" customHeight="1">
      <c r="C575" s="15"/>
      <c r="F575" s="15"/>
      <c r="G575" s="6" t="b">
        <v>0</v>
      </c>
      <c r="I575" s="22"/>
    </row>
    <row r="576" ht="14.25" customHeight="1">
      <c r="C576" s="15"/>
      <c r="F576" s="15"/>
      <c r="G576" s="6" t="b">
        <v>0</v>
      </c>
      <c r="I576" s="22"/>
    </row>
    <row r="577" ht="14.25" customHeight="1">
      <c r="C577" s="15"/>
      <c r="F577" s="15"/>
      <c r="G577" s="6" t="b">
        <v>0</v>
      </c>
      <c r="I577" s="22"/>
    </row>
    <row r="578" ht="14.25" customHeight="1">
      <c r="C578" s="15"/>
      <c r="F578" s="15"/>
      <c r="G578" s="6" t="b">
        <v>0</v>
      </c>
      <c r="I578" s="22"/>
    </row>
    <row r="579" ht="14.25" customHeight="1">
      <c r="C579" s="15"/>
      <c r="F579" s="15"/>
      <c r="G579" s="6" t="b">
        <v>0</v>
      </c>
      <c r="I579" s="22"/>
    </row>
    <row r="580" ht="14.25" customHeight="1">
      <c r="C580" s="15"/>
      <c r="F580" s="15"/>
      <c r="G580" s="6" t="b">
        <v>0</v>
      </c>
      <c r="I580" s="22"/>
    </row>
    <row r="581" ht="14.25" customHeight="1">
      <c r="C581" s="15"/>
      <c r="F581" s="15"/>
      <c r="G581" s="6" t="b">
        <v>0</v>
      </c>
      <c r="I581" s="22"/>
    </row>
    <row r="582" ht="14.25" customHeight="1">
      <c r="C582" s="15"/>
      <c r="F582" s="15"/>
      <c r="G582" s="6" t="b">
        <v>0</v>
      </c>
      <c r="I582" s="22"/>
    </row>
    <row r="583" ht="14.25" customHeight="1">
      <c r="C583" s="15"/>
      <c r="F583" s="15"/>
      <c r="G583" s="6" t="b">
        <v>0</v>
      </c>
      <c r="I583" s="22"/>
    </row>
    <row r="584" ht="14.25" customHeight="1">
      <c r="C584" s="15"/>
      <c r="F584" s="15"/>
      <c r="G584" s="6" t="b">
        <v>0</v>
      </c>
      <c r="I584" s="22"/>
    </row>
    <row r="585" ht="14.25" customHeight="1">
      <c r="C585" s="15"/>
      <c r="F585" s="15"/>
      <c r="G585" s="6" t="b">
        <v>0</v>
      </c>
      <c r="I585" s="22"/>
    </row>
    <row r="586" ht="14.25" customHeight="1">
      <c r="C586" s="15"/>
      <c r="F586" s="15"/>
      <c r="G586" s="6" t="b">
        <v>0</v>
      </c>
      <c r="I586" s="22"/>
    </row>
    <row r="587" ht="14.25" customHeight="1">
      <c r="C587" s="15"/>
      <c r="F587" s="15"/>
      <c r="G587" s="6" t="b">
        <v>0</v>
      </c>
      <c r="I587" s="22"/>
    </row>
    <row r="588" ht="14.25" customHeight="1">
      <c r="C588" s="15"/>
      <c r="F588" s="15"/>
      <c r="G588" s="6" t="b">
        <v>0</v>
      </c>
      <c r="I588" s="22"/>
    </row>
    <row r="589" ht="14.25" customHeight="1">
      <c r="C589" s="15"/>
      <c r="F589" s="15"/>
      <c r="G589" s="6" t="b">
        <v>0</v>
      </c>
      <c r="I589" s="22"/>
    </row>
    <row r="590" ht="14.25" customHeight="1">
      <c r="C590" s="15"/>
      <c r="F590" s="15"/>
      <c r="G590" s="6" t="b">
        <v>0</v>
      </c>
      <c r="I590" s="22"/>
    </row>
    <row r="591" ht="14.25" customHeight="1">
      <c r="C591" s="15"/>
      <c r="F591" s="15"/>
      <c r="G591" s="6" t="b">
        <v>0</v>
      </c>
      <c r="I591" s="22"/>
    </row>
    <row r="592" ht="14.25" customHeight="1">
      <c r="C592" s="15"/>
      <c r="F592" s="15"/>
      <c r="G592" s="6" t="b">
        <v>0</v>
      </c>
      <c r="I592" s="22"/>
    </row>
    <row r="593" ht="14.25" customHeight="1">
      <c r="C593" s="15"/>
      <c r="F593" s="15"/>
      <c r="G593" s="6" t="b">
        <v>0</v>
      </c>
      <c r="I593" s="22"/>
    </row>
    <row r="594" ht="14.25" customHeight="1">
      <c r="C594" s="15"/>
      <c r="F594" s="15"/>
      <c r="G594" s="6" t="b">
        <v>0</v>
      </c>
      <c r="I594" s="22"/>
    </row>
    <row r="595" ht="14.25" customHeight="1">
      <c r="C595" s="15"/>
      <c r="F595" s="15"/>
      <c r="G595" s="6" t="b">
        <v>0</v>
      </c>
      <c r="I595" s="22"/>
    </row>
    <row r="596" ht="14.25" customHeight="1">
      <c r="C596" s="15"/>
      <c r="F596" s="15"/>
      <c r="G596" s="6" t="b">
        <v>0</v>
      </c>
      <c r="I596" s="22"/>
    </row>
    <row r="597" ht="14.25" customHeight="1">
      <c r="C597" s="15"/>
      <c r="F597" s="15"/>
      <c r="G597" s="6" t="b">
        <v>0</v>
      </c>
      <c r="I597" s="22"/>
    </row>
    <row r="598" ht="14.25" customHeight="1">
      <c r="C598" s="15"/>
      <c r="F598" s="15"/>
      <c r="G598" s="6" t="b">
        <v>0</v>
      </c>
      <c r="I598" s="22"/>
    </row>
    <row r="599" ht="14.25" customHeight="1">
      <c r="C599" s="15"/>
      <c r="F599" s="15"/>
      <c r="G599" s="6" t="b">
        <v>0</v>
      </c>
      <c r="I599" s="22"/>
    </row>
    <row r="600" ht="14.25" customHeight="1">
      <c r="C600" s="15"/>
      <c r="F600" s="15"/>
      <c r="G600" s="6" t="b">
        <v>0</v>
      </c>
      <c r="I600" s="22"/>
    </row>
    <row r="601" ht="14.25" customHeight="1">
      <c r="C601" s="15"/>
      <c r="F601" s="15"/>
      <c r="G601" s="6" t="b">
        <v>0</v>
      </c>
      <c r="I601" s="22"/>
    </row>
    <row r="602" ht="14.25" customHeight="1">
      <c r="C602" s="15"/>
      <c r="F602" s="15"/>
      <c r="G602" s="6" t="b">
        <v>0</v>
      </c>
      <c r="I602" s="22"/>
    </row>
    <row r="603" ht="14.25" customHeight="1">
      <c r="C603" s="15"/>
      <c r="F603" s="15"/>
      <c r="G603" s="6" t="b">
        <v>0</v>
      </c>
      <c r="I603" s="22"/>
    </row>
    <row r="604" ht="14.25" customHeight="1">
      <c r="C604" s="15"/>
      <c r="F604" s="15"/>
      <c r="G604" s="6" t="b">
        <v>0</v>
      </c>
      <c r="I604" s="22"/>
    </row>
    <row r="605" ht="14.25" customHeight="1">
      <c r="C605" s="15"/>
      <c r="F605" s="15"/>
      <c r="G605" s="6" t="b">
        <v>0</v>
      </c>
      <c r="I605" s="22"/>
    </row>
    <row r="606" ht="14.25" customHeight="1">
      <c r="C606" s="15"/>
      <c r="F606" s="15"/>
      <c r="G606" s="6" t="b">
        <v>0</v>
      </c>
      <c r="I606" s="22"/>
    </row>
    <row r="607" ht="14.25" customHeight="1">
      <c r="C607" s="15"/>
      <c r="F607" s="15"/>
      <c r="G607" s="6" t="b">
        <v>0</v>
      </c>
      <c r="I607" s="22"/>
    </row>
    <row r="608" ht="14.25" customHeight="1">
      <c r="C608" s="15"/>
      <c r="F608" s="15"/>
      <c r="G608" s="6" t="b">
        <v>0</v>
      </c>
      <c r="I608" s="22"/>
    </row>
    <row r="609" ht="14.25" customHeight="1">
      <c r="C609" s="15"/>
      <c r="F609" s="15"/>
      <c r="G609" s="6" t="b">
        <v>0</v>
      </c>
      <c r="I609" s="22"/>
    </row>
    <row r="610" ht="14.25" customHeight="1">
      <c r="C610" s="15"/>
      <c r="F610" s="15"/>
      <c r="G610" s="6" t="b">
        <v>0</v>
      </c>
      <c r="I610" s="22"/>
    </row>
    <row r="611" ht="14.25" customHeight="1">
      <c r="C611" s="15"/>
      <c r="F611" s="15"/>
      <c r="G611" s="6" t="b">
        <v>0</v>
      </c>
      <c r="I611" s="22"/>
    </row>
    <row r="612" ht="14.25" customHeight="1">
      <c r="C612" s="15"/>
      <c r="F612" s="15"/>
      <c r="G612" s="6" t="b">
        <v>0</v>
      </c>
      <c r="I612" s="22"/>
    </row>
    <row r="613" ht="14.25" customHeight="1">
      <c r="C613" s="15"/>
      <c r="F613" s="15"/>
      <c r="G613" s="6" t="b">
        <v>0</v>
      </c>
      <c r="I613" s="22"/>
    </row>
    <row r="614" ht="14.25" customHeight="1">
      <c r="C614" s="15"/>
      <c r="F614" s="15"/>
      <c r="G614" s="6" t="b">
        <v>0</v>
      </c>
      <c r="I614" s="22"/>
    </row>
    <row r="615" ht="14.25" customHeight="1">
      <c r="C615" s="15"/>
      <c r="F615" s="15"/>
      <c r="G615" s="6" t="b">
        <v>0</v>
      </c>
      <c r="I615" s="22"/>
    </row>
    <row r="616" ht="14.25" customHeight="1">
      <c r="C616" s="15"/>
      <c r="F616" s="15"/>
      <c r="G616" s="6" t="b">
        <v>0</v>
      </c>
      <c r="I616" s="22"/>
    </row>
    <row r="617" ht="14.25" customHeight="1">
      <c r="C617" s="15"/>
      <c r="F617" s="15"/>
      <c r="G617" s="6" t="b">
        <v>0</v>
      </c>
      <c r="I617" s="22"/>
    </row>
    <row r="618" ht="14.25" customHeight="1">
      <c r="C618" s="15"/>
      <c r="F618" s="15"/>
      <c r="G618" s="6" t="b">
        <v>0</v>
      </c>
      <c r="I618" s="22"/>
    </row>
    <row r="619" ht="14.25" customHeight="1">
      <c r="C619" s="15"/>
      <c r="F619" s="15"/>
      <c r="G619" s="6" t="b">
        <v>0</v>
      </c>
      <c r="I619" s="22"/>
    </row>
    <row r="620" ht="14.25" customHeight="1">
      <c r="C620" s="15"/>
      <c r="F620" s="15"/>
      <c r="G620" s="6" t="b">
        <v>0</v>
      </c>
      <c r="I620" s="22"/>
    </row>
    <row r="621" ht="14.25" customHeight="1">
      <c r="C621" s="15"/>
      <c r="F621" s="15"/>
      <c r="G621" s="6" t="b">
        <v>0</v>
      </c>
      <c r="I621" s="22"/>
    </row>
    <row r="622" ht="14.25" customHeight="1">
      <c r="C622" s="15"/>
      <c r="F622" s="15"/>
      <c r="G622" s="6" t="b">
        <v>0</v>
      </c>
      <c r="I622" s="22"/>
    </row>
    <row r="623" ht="14.25" customHeight="1">
      <c r="C623" s="15"/>
      <c r="F623" s="15"/>
      <c r="G623" s="6" t="b">
        <v>0</v>
      </c>
      <c r="I623" s="22"/>
    </row>
    <row r="624" ht="14.25" customHeight="1">
      <c r="C624" s="15"/>
      <c r="F624" s="15"/>
      <c r="G624" s="6" t="b">
        <v>0</v>
      </c>
      <c r="I624" s="22"/>
    </row>
    <row r="625" ht="14.25" customHeight="1">
      <c r="C625" s="15"/>
      <c r="F625" s="15"/>
      <c r="G625" s="6" t="b">
        <v>0</v>
      </c>
      <c r="I625" s="22"/>
    </row>
    <row r="626" ht="14.25" customHeight="1">
      <c r="C626" s="15"/>
      <c r="F626" s="15"/>
      <c r="G626" s="6" t="b">
        <v>0</v>
      </c>
      <c r="I626" s="22"/>
    </row>
    <row r="627" ht="14.25" customHeight="1">
      <c r="C627" s="15"/>
      <c r="F627" s="15"/>
      <c r="G627" s="6" t="b">
        <v>0</v>
      </c>
      <c r="I627" s="22"/>
    </row>
    <row r="628" ht="14.25" customHeight="1">
      <c r="C628" s="15"/>
      <c r="F628" s="15"/>
      <c r="G628" s="6" t="b">
        <v>0</v>
      </c>
      <c r="I628" s="22"/>
    </row>
    <row r="629" ht="14.25" customHeight="1">
      <c r="C629" s="15"/>
      <c r="F629" s="15"/>
      <c r="G629" s="6" t="b">
        <v>0</v>
      </c>
      <c r="I629" s="22"/>
    </row>
    <row r="630" ht="14.25" customHeight="1">
      <c r="C630" s="15"/>
      <c r="F630" s="15"/>
      <c r="G630" s="6" t="b">
        <v>0</v>
      </c>
      <c r="I630" s="22"/>
    </row>
    <row r="631" ht="14.25" customHeight="1">
      <c r="C631" s="15"/>
      <c r="F631" s="15"/>
      <c r="G631" s="6" t="b">
        <v>0</v>
      </c>
      <c r="I631" s="22"/>
    </row>
    <row r="632" ht="14.25" customHeight="1">
      <c r="C632" s="15"/>
      <c r="F632" s="15"/>
      <c r="G632" s="6" t="b">
        <v>0</v>
      </c>
      <c r="I632" s="22"/>
    </row>
    <row r="633" ht="14.25" customHeight="1">
      <c r="C633" s="15"/>
      <c r="F633" s="15"/>
      <c r="G633" s="6" t="b">
        <v>0</v>
      </c>
      <c r="I633" s="22"/>
    </row>
    <row r="634" ht="14.25" customHeight="1">
      <c r="C634" s="15"/>
      <c r="F634" s="15"/>
      <c r="G634" s="6" t="b">
        <v>0</v>
      </c>
      <c r="I634" s="22"/>
    </row>
    <row r="635" ht="14.25" customHeight="1">
      <c r="C635" s="15"/>
      <c r="F635" s="15"/>
      <c r="G635" s="6" t="b">
        <v>0</v>
      </c>
      <c r="I635" s="22"/>
    </row>
    <row r="636" ht="14.25" customHeight="1">
      <c r="C636" s="15"/>
      <c r="F636" s="15"/>
      <c r="G636" s="6" t="b">
        <v>0</v>
      </c>
      <c r="I636" s="22"/>
    </row>
    <row r="637" ht="14.25" customHeight="1">
      <c r="C637" s="15"/>
      <c r="F637" s="15"/>
      <c r="G637" s="6" t="b">
        <v>0</v>
      </c>
      <c r="I637" s="22"/>
    </row>
    <row r="638" ht="14.25" customHeight="1">
      <c r="C638" s="15"/>
      <c r="F638" s="15"/>
      <c r="G638" s="6" t="b">
        <v>0</v>
      </c>
      <c r="I638" s="22"/>
    </row>
    <row r="639" ht="14.25" customHeight="1">
      <c r="C639" s="15"/>
      <c r="F639" s="15"/>
      <c r="G639" s="6" t="b">
        <v>0</v>
      </c>
      <c r="I639" s="22"/>
    </row>
    <row r="640" ht="14.25" customHeight="1">
      <c r="C640" s="15"/>
      <c r="F640" s="15"/>
      <c r="G640" s="6" t="b">
        <v>0</v>
      </c>
      <c r="I640" s="22"/>
    </row>
    <row r="641" ht="14.25" customHeight="1">
      <c r="C641" s="15"/>
      <c r="F641" s="15"/>
      <c r="G641" s="6" t="b">
        <v>0</v>
      </c>
      <c r="I641" s="22"/>
    </row>
    <row r="642" ht="14.25" customHeight="1">
      <c r="C642" s="15"/>
      <c r="F642" s="15"/>
      <c r="G642" s="6" t="b">
        <v>0</v>
      </c>
      <c r="I642" s="22"/>
    </row>
    <row r="643" ht="14.25" customHeight="1">
      <c r="C643" s="15"/>
      <c r="F643" s="15"/>
      <c r="G643" s="6" t="b">
        <v>0</v>
      </c>
      <c r="I643" s="22"/>
    </row>
    <row r="644" ht="14.25" customHeight="1">
      <c r="C644" s="15"/>
      <c r="F644" s="15"/>
      <c r="G644" s="6" t="b">
        <v>0</v>
      </c>
      <c r="I644" s="22"/>
    </row>
    <row r="645" ht="14.25" customHeight="1">
      <c r="C645" s="15"/>
      <c r="F645" s="15"/>
      <c r="G645" s="6" t="b">
        <v>0</v>
      </c>
      <c r="I645" s="22"/>
    </row>
    <row r="646" ht="14.25" customHeight="1">
      <c r="C646" s="15"/>
      <c r="F646" s="15"/>
      <c r="G646" s="6" t="b">
        <v>0</v>
      </c>
      <c r="I646" s="22"/>
    </row>
    <row r="647" ht="14.25" customHeight="1">
      <c r="C647" s="15"/>
      <c r="F647" s="15"/>
      <c r="G647" s="6" t="b">
        <v>0</v>
      </c>
      <c r="I647" s="22"/>
    </row>
    <row r="648" ht="14.25" customHeight="1">
      <c r="C648" s="15"/>
      <c r="F648" s="15"/>
      <c r="G648" s="6" t="b">
        <v>0</v>
      </c>
      <c r="I648" s="22"/>
    </row>
    <row r="649" ht="14.25" customHeight="1">
      <c r="C649" s="15"/>
      <c r="F649" s="15"/>
      <c r="G649" s="6" t="b">
        <v>0</v>
      </c>
      <c r="I649" s="22"/>
    </row>
    <row r="650" ht="14.25" customHeight="1">
      <c r="C650" s="15"/>
      <c r="F650" s="15"/>
      <c r="G650" s="6" t="b">
        <v>0</v>
      </c>
      <c r="I650" s="22"/>
    </row>
    <row r="651" ht="14.25" customHeight="1">
      <c r="C651" s="15"/>
      <c r="F651" s="15"/>
      <c r="G651" s="6" t="b">
        <v>0</v>
      </c>
      <c r="I651" s="22"/>
    </row>
    <row r="652" ht="14.25" customHeight="1">
      <c r="C652" s="15"/>
      <c r="F652" s="15"/>
      <c r="G652" s="6" t="b">
        <v>0</v>
      </c>
      <c r="I652" s="22"/>
    </row>
    <row r="653" ht="14.25" customHeight="1">
      <c r="C653" s="15"/>
      <c r="F653" s="15"/>
      <c r="G653" s="6" t="b">
        <v>0</v>
      </c>
      <c r="I653" s="22"/>
    </row>
    <row r="654" ht="14.25" customHeight="1">
      <c r="C654" s="15"/>
      <c r="F654" s="15"/>
      <c r="G654" s="6" t="b">
        <v>0</v>
      </c>
      <c r="I654" s="22"/>
    </row>
    <row r="655" ht="14.25" customHeight="1">
      <c r="C655" s="15"/>
      <c r="F655" s="15"/>
      <c r="G655" s="6" t="b">
        <v>0</v>
      </c>
      <c r="I655" s="22"/>
    </row>
    <row r="656" ht="14.25" customHeight="1">
      <c r="C656" s="15"/>
      <c r="F656" s="15"/>
      <c r="G656" s="6" t="b">
        <v>0</v>
      </c>
      <c r="I656" s="22"/>
    </row>
    <row r="657" ht="14.25" customHeight="1">
      <c r="C657" s="15"/>
      <c r="F657" s="15"/>
      <c r="G657" s="6" t="b">
        <v>0</v>
      </c>
      <c r="I657" s="22"/>
    </row>
    <row r="658" ht="14.25" customHeight="1">
      <c r="C658" s="15"/>
      <c r="F658" s="15"/>
      <c r="G658" s="6" t="b">
        <v>0</v>
      </c>
      <c r="I658" s="22"/>
    </row>
    <row r="659" ht="14.25" customHeight="1">
      <c r="C659" s="15"/>
      <c r="F659" s="15"/>
      <c r="G659" s="6" t="b">
        <v>0</v>
      </c>
      <c r="I659" s="22"/>
    </row>
    <row r="660" ht="14.25" customHeight="1">
      <c r="C660" s="15"/>
      <c r="F660" s="15"/>
      <c r="G660" s="6" t="b">
        <v>0</v>
      </c>
      <c r="I660" s="22"/>
    </row>
    <row r="661" ht="14.25" customHeight="1">
      <c r="C661" s="15"/>
      <c r="F661" s="15"/>
      <c r="G661" s="6" t="b">
        <v>0</v>
      </c>
      <c r="I661" s="22"/>
    </row>
    <row r="662" ht="14.25" customHeight="1">
      <c r="C662" s="15"/>
      <c r="F662" s="15"/>
      <c r="G662" s="6" t="b">
        <v>0</v>
      </c>
      <c r="I662" s="22"/>
    </row>
    <row r="663" ht="14.25" customHeight="1">
      <c r="C663" s="15"/>
      <c r="F663" s="15"/>
      <c r="G663" s="6" t="b">
        <v>0</v>
      </c>
      <c r="I663" s="22"/>
    </row>
    <row r="664" ht="14.25" customHeight="1">
      <c r="C664" s="15"/>
      <c r="F664" s="15"/>
      <c r="G664" s="6" t="b">
        <v>0</v>
      </c>
      <c r="I664" s="22"/>
    </row>
    <row r="665" ht="14.25" customHeight="1">
      <c r="C665" s="15"/>
      <c r="F665" s="15"/>
      <c r="G665" s="6" t="b">
        <v>0</v>
      </c>
      <c r="I665" s="22"/>
    </row>
    <row r="666" ht="14.25" customHeight="1">
      <c r="C666" s="15"/>
      <c r="F666" s="15"/>
      <c r="G666" s="6" t="b">
        <v>0</v>
      </c>
      <c r="I666" s="22"/>
    </row>
    <row r="667" ht="14.25" customHeight="1">
      <c r="C667" s="15"/>
      <c r="F667" s="15"/>
      <c r="G667" s="6" t="b">
        <v>0</v>
      </c>
      <c r="I667" s="22"/>
    </row>
    <row r="668" ht="14.25" customHeight="1">
      <c r="C668" s="15"/>
      <c r="F668" s="15"/>
      <c r="G668" s="6" t="b">
        <v>0</v>
      </c>
      <c r="I668" s="22"/>
    </row>
    <row r="669" ht="14.25" customHeight="1">
      <c r="C669" s="15"/>
      <c r="F669" s="15"/>
      <c r="G669" s="6" t="b">
        <v>0</v>
      </c>
      <c r="I669" s="22"/>
    </row>
    <row r="670" ht="14.25" customHeight="1">
      <c r="C670" s="15"/>
      <c r="F670" s="15"/>
      <c r="G670" s="6" t="b">
        <v>0</v>
      </c>
      <c r="I670" s="22"/>
    </row>
    <row r="671" ht="14.25" customHeight="1">
      <c r="C671" s="15"/>
      <c r="F671" s="15"/>
      <c r="G671" s="6" t="b">
        <v>0</v>
      </c>
      <c r="I671" s="22"/>
    </row>
    <row r="672" ht="14.25" customHeight="1">
      <c r="C672" s="15"/>
      <c r="F672" s="15"/>
      <c r="G672" s="6" t="b">
        <v>0</v>
      </c>
      <c r="I672" s="22"/>
    </row>
    <row r="673" ht="14.25" customHeight="1">
      <c r="C673" s="15"/>
      <c r="F673" s="15"/>
      <c r="G673" s="6" t="b">
        <v>0</v>
      </c>
      <c r="I673" s="22"/>
    </row>
    <row r="674" ht="14.25" customHeight="1">
      <c r="C674" s="15"/>
      <c r="F674" s="15"/>
      <c r="G674" s="6" t="b">
        <v>0</v>
      </c>
      <c r="I674" s="22"/>
    </row>
    <row r="675" ht="14.25" customHeight="1">
      <c r="C675" s="15"/>
      <c r="F675" s="15"/>
      <c r="G675" s="6" t="b">
        <v>0</v>
      </c>
      <c r="I675" s="22"/>
    </row>
    <row r="676" ht="14.25" customHeight="1">
      <c r="C676" s="15"/>
      <c r="F676" s="15"/>
      <c r="G676" s="6" t="b">
        <v>0</v>
      </c>
      <c r="I676" s="22"/>
    </row>
    <row r="677" ht="14.25" customHeight="1">
      <c r="C677" s="15"/>
      <c r="F677" s="15"/>
      <c r="G677" s="6" t="b">
        <v>0</v>
      </c>
      <c r="I677" s="22"/>
    </row>
    <row r="678" ht="14.25" customHeight="1">
      <c r="C678" s="15"/>
      <c r="F678" s="15"/>
      <c r="G678" s="6" t="b">
        <v>0</v>
      </c>
      <c r="I678" s="22"/>
    </row>
    <row r="679" ht="14.25" customHeight="1">
      <c r="C679" s="15"/>
      <c r="F679" s="15"/>
      <c r="G679" s="6" t="b">
        <v>0</v>
      </c>
      <c r="I679" s="22"/>
    </row>
    <row r="680" ht="14.25" customHeight="1">
      <c r="C680" s="15"/>
      <c r="F680" s="15"/>
      <c r="G680" s="6" t="b">
        <v>0</v>
      </c>
      <c r="I680" s="22"/>
    </row>
    <row r="681" ht="14.25" customHeight="1">
      <c r="C681" s="15"/>
      <c r="F681" s="15"/>
      <c r="G681" s="6" t="b">
        <v>0</v>
      </c>
      <c r="I681" s="22"/>
    </row>
    <row r="682" ht="14.25" customHeight="1">
      <c r="C682" s="15"/>
      <c r="F682" s="15"/>
      <c r="G682" s="6" t="b">
        <v>0</v>
      </c>
      <c r="I682" s="22"/>
    </row>
    <row r="683" ht="14.25" customHeight="1">
      <c r="C683" s="15"/>
      <c r="F683" s="15"/>
      <c r="G683" s="6" t="b">
        <v>0</v>
      </c>
      <c r="I683" s="22"/>
    </row>
    <row r="684" ht="14.25" customHeight="1">
      <c r="C684" s="15"/>
      <c r="F684" s="15"/>
      <c r="G684" s="6" t="b">
        <v>0</v>
      </c>
      <c r="I684" s="22"/>
    </row>
    <row r="685" ht="14.25" customHeight="1">
      <c r="C685" s="15"/>
      <c r="F685" s="15"/>
      <c r="G685" s="6" t="b">
        <v>0</v>
      </c>
      <c r="I685" s="22"/>
    </row>
    <row r="686" ht="14.25" customHeight="1">
      <c r="C686" s="15"/>
      <c r="F686" s="15"/>
      <c r="G686" s="6" t="b">
        <v>0</v>
      </c>
      <c r="I686" s="22"/>
    </row>
    <row r="687" ht="14.25" customHeight="1">
      <c r="C687" s="15"/>
      <c r="F687" s="15"/>
      <c r="G687" s="6" t="b">
        <v>0</v>
      </c>
      <c r="I687" s="22"/>
    </row>
    <row r="688" ht="14.25" customHeight="1">
      <c r="C688" s="15"/>
      <c r="F688" s="15"/>
      <c r="G688" s="6" t="b">
        <v>0</v>
      </c>
      <c r="I688" s="22"/>
    </row>
    <row r="689" ht="14.25" customHeight="1">
      <c r="C689" s="15"/>
      <c r="F689" s="15"/>
      <c r="G689" s="6" t="b">
        <v>0</v>
      </c>
      <c r="I689" s="22"/>
    </row>
    <row r="690" ht="14.25" customHeight="1">
      <c r="C690" s="15"/>
      <c r="F690" s="15"/>
      <c r="G690" s="6" t="b">
        <v>0</v>
      </c>
      <c r="I690" s="22"/>
    </row>
    <row r="691" ht="14.25" customHeight="1">
      <c r="C691" s="15"/>
      <c r="F691" s="15"/>
      <c r="G691" s="6" t="b">
        <v>0</v>
      </c>
      <c r="I691" s="22"/>
    </row>
    <row r="692" ht="14.25" customHeight="1">
      <c r="C692" s="15"/>
      <c r="F692" s="15"/>
      <c r="G692" s="6" t="b">
        <v>0</v>
      </c>
      <c r="I692" s="22"/>
    </row>
    <row r="693" ht="14.25" customHeight="1">
      <c r="C693" s="15"/>
      <c r="F693" s="15"/>
      <c r="G693" s="6" t="b">
        <v>0</v>
      </c>
      <c r="I693" s="22"/>
    </row>
    <row r="694" ht="14.25" customHeight="1">
      <c r="C694" s="15"/>
      <c r="F694" s="15"/>
      <c r="G694" s="6" t="b">
        <v>0</v>
      </c>
      <c r="I694" s="22"/>
    </row>
    <row r="695" ht="14.25" customHeight="1">
      <c r="C695" s="15"/>
      <c r="F695" s="15"/>
      <c r="G695" s="6" t="b">
        <v>0</v>
      </c>
      <c r="I695" s="22"/>
    </row>
    <row r="696" ht="14.25" customHeight="1">
      <c r="C696" s="15"/>
      <c r="F696" s="15"/>
      <c r="G696" s="6" t="b">
        <v>0</v>
      </c>
      <c r="I696" s="22"/>
    </row>
    <row r="697" ht="14.25" customHeight="1">
      <c r="C697" s="15"/>
      <c r="F697" s="15"/>
      <c r="G697" s="6" t="b">
        <v>0</v>
      </c>
      <c r="I697" s="22"/>
    </row>
    <row r="698" ht="14.25" customHeight="1">
      <c r="C698" s="15"/>
      <c r="F698" s="15"/>
      <c r="G698" s="6" t="b">
        <v>0</v>
      </c>
      <c r="I698" s="22"/>
    </row>
    <row r="699" ht="14.25" customHeight="1">
      <c r="C699" s="15"/>
      <c r="F699" s="15"/>
      <c r="G699" s="6" t="b">
        <v>0</v>
      </c>
      <c r="I699" s="22"/>
    </row>
    <row r="700" ht="14.25" customHeight="1">
      <c r="C700" s="15"/>
      <c r="F700" s="15"/>
      <c r="G700" s="6" t="b">
        <v>0</v>
      </c>
      <c r="I700" s="22"/>
    </row>
    <row r="701" ht="14.25" customHeight="1">
      <c r="C701" s="15"/>
      <c r="F701" s="15"/>
      <c r="G701" s="6" t="b">
        <v>0</v>
      </c>
      <c r="I701" s="22"/>
    </row>
    <row r="702" ht="14.25" customHeight="1">
      <c r="C702" s="15"/>
      <c r="F702" s="15"/>
      <c r="G702" s="6" t="b">
        <v>0</v>
      </c>
      <c r="I702" s="22"/>
    </row>
    <row r="703" ht="14.25" customHeight="1">
      <c r="C703" s="15"/>
      <c r="F703" s="15"/>
      <c r="G703" s="6" t="b">
        <v>0</v>
      </c>
      <c r="I703" s="22"/>
    </row>
    <row r="704" ht="14.25" customHeight="1">
      <c r="C704" s="15"/>
      <c r="F704" s="15"/>
      <c r="G704" s="6" t="b">
        <v>0</v>
      </c>
      <c r="I704" s="22"/>
    </row>
    <row r="705" ht="14.25" customHeight="1">
      <c r="C705" s="15"/>
      <c r="F705" s="15"/>
      <c r="G705" s="6" t="b">
        <v>0</v>
      </c>
      <c r="I705" s="22"/>
    </row>
    <row r="706" ht="14.25" customHeight="1">
      <c r="C706" s="15"/>
      <c r="F706" s="15"/>
      <c r="G706" s="6" t="b">
        <v>0</v>
      </c>
      <c r="I706" s="22"/>
    </row>
    <row r="707" ht="14.25" customHeight="1">
      <c r="C707" s="15"/>
      <c r="F707" s="15"/>
      <c r="G707" s="6" t="b">
        <v>0</v>
      </c>
      <c r="I707" s="22"/>
    </row>
    <row r="708" ht="14.25" customHeight="1">
      <c r="C708" s="15"/>
      <c r="F708" s="15"/>
      <c r="G708" s="6" t="b">
        <v>0</v>
      </c>
      <c r="I708" s="22"/>
    </row>
    <row r="709" ht="14.25" customHeight="1">
      <c r="C709" s="15"/>
      <c r="F709" s="15"/>
      <c r="G709" s="6" t="b">
        <v>0</v>
      </c>
      <c r="I709" s="22"/>
    </row>
    <row r="710" ht="14.25" customHeight="1">
      <c r="C710" s="15"/>
      <c r="F710" s="15"/>
      <c r="G710" s="6" t="b">
        <v>0</v>
      </c>
      <c r="I710" s="22"/>
    </row>
    <row r="711" ht="14.25" customHeight="1">
      <c r="C711" s="15"/>
      <c r="F711" s="15"/>
      <c r="G711" s="6" t="b">
        <v>0</v>
      </c>
      <c r="I711" s="22"/>
    </row>
    <row r="712" ht="14.25" customHeight="1">
      <c r="C712" s="15"/>
      <c r="F712" s="15"/>
      <c r="G712" s="6" t="b">
        <v>0</v>
      </c>
      <c r="I712" s="22"/>
    </row>
    <row r="713" ht="14.25" customHeight="1">
      <c r="C713" s="15"/>
      <c r="F713" s="15"/>
      <c r="G713" s="6" t="b">
        <v>0</v>
      </c>
      <c r="I713" s="22"/>
    </row>
    <row r="714" ht="14.25" customHeight="1">
      <c r="C714" s="15"/>
      <c r="F714" s="15"/>
      <c r="G714" s="6" t="b">
        <v>0</v>
      </c>
      <c r="I714" s="22"/>
    </row>
    <row r="715" ht="14.25" customHeight="1">
      <c r="C715" s="15"/>
      <c r="F715" s="15"/>
      <c r="G715" s="6" t="b">
        <v>0</v>
      </c>
      <c r="I715" s="22"/>
    </row>
    <row r="716" ht="14.25" customHeight="1">
      <c r="C716" s="15"/>
      <c r="F716" s="15"/>
      <c r="G716" s="6" t="b">
        <v>0</v>
      </c>
      <c r="I716" s="22"/>
    </row>
    <row r="717" ht="14.25" customHeight="1">
      <c r="C717" s="15"/>
      <c r="F717" s="15"/>
      <c r="G717" s="6" t="b">
        <v>0</v>
      </c>
      <c r="I717" s="22"/>
    </row>
    <row r="718" ht="14.25" customHeight="1">
      <c r="C718" s="15"/>
      <c r="F718" s="15"/>
      <c r="G718" s="6" t="b">
        <v>0</v>
      </c>
      <c r="I718" s="22"/>
    </row>
    <row r="719" ht="14.25" customHeight="1">
      <c r="C719" s="15"/>
      <c r="F719" s="15"/>
      <c r="G719" s="6" t="b">
        <v>0</v>
      </c>
      <c r="I719" s="22"/>
    </row>
    <row r="720" ht="14.25" customHeight="1">
      <c r="C720" s="15"/>
      <c r="F720" s="15"/>
      <c r="G720" s="6" t="b">
        <v>0</v>
      </c>
      <c r="I720" s="22"/>
    </row>
    <row r="721" ht="14.25" customHeight="1">
      <c r="C721" s="15"/>
      <c r="F721" s="15"/>
      <c r="G721" s="6" t="b">
        <v>0</v>
      </c>
      <c r="I721" s="22"/>
    </row>
    <row r="722" ht="14.25" customHeight="1">
      <c r="C722" s="15"/>
      <c r="F722" s="15"/>
      <c r="G722" s="6" t="b">
        <v>0</v>
      </c>
      <c r="I722" s="22"/>
    </row>
    <row r="723" ht="14.25" customHeight="1">
      <c r="C723" s="15"/>
      <c r="F723" s="15"/>
      <c r="G723" s="6" t="b">
        <v>0</v>
      </c>
      <c r="I723" s="22"/>
    </row>
    <row r="724" ht="14.25" customHeight="1">
      <c r="C724" s="15"/>
      <c r="F724" s="15"/>
      <c r="G724" s="6" t="b">
        <v>0</v>
      </c>
      <c r="I724" s="22"/>
    </row>
    <row r="725" ht="14.25" customHeight="1">
      <c r="C725" s="15"/>
      <c r="F725" s="15"/>
      <c r="G725" s="6" t="b">
        <v>0</v>
      </c>
      <c r="I725" s="22"/>
    </row>
    <row r="726" ht="14.25" customHeight="1">
      <c r="C726" s="15"/>
      <c r="F726" s="15"/>
      <c r="G726" s="6" t="b">
        <v>0</v>
      </c>
      <c r="I726" s="22"/>
    </row>
    <row r="727" ht="14.25" customHeight="1">
      <c r="C727" s="15"/>
      <c r="F727" s="15"/>
      <c r="G727" s="6" t="b">
        <v>0</v>
      </c>
      <c r="I727" s="22"/>
    </row>
    <row r="728" ht="14.25" customHeight="1">
      <c r="C728" s="15"/>
      <c r="F728" s="15"/>
      <c r="G728" s="6" t="b">
        <v>0</v>
      </c>
      <c r="I728" s="22"/>
    </row>
    <row r="729" ht="14.25" customHeight="1">
      <c r="C729" s="15"/>
      <c r="F729" s="15"/>
      <c r="G729" s="6" t="b">
        <v>0</v>
      </c>
      <c r="I729" s="22"/>
    </row>
    <row r="730" ht="14.25" customHeight="1">
      <c r="C730" s="15"/>
      <c r="F730" s="15"/>
      <c r="G730" s="6" t="b">
        <v>0</v>
      </c>
      <c r="I730" s="22"/>
    </row>
    <row r="731" ht="14.25" customHeight="1">
      <c r="C731" s="15"/>
      <c r="F731" s="15"/>
      <c r="G731" s="6" t="b">
        <v>0</v>
      </c>
      <c r="I731" s="22"/>
    </row>
    <row r="732" ht="14.25" customHeight="1">
      <c r="C732" s="15"/>
      <c r="F732" s="15"/>
      <c r="G732" s="6" t="b">
        <v>0</v>
      </c>
      <c r="I732" s="22"/>
    </row>
    <row r="733" ht="14.25" customHeight="1">
      <c r="C733" s="15"/>
      <c r="F733" s="15"/>
      <c r="G733" s="6" t="b">
        <v>0</v>
      </c>
      <c r="I733" s="22"/>
    </row>
    <row r="734" ht="14.25" customHeight="1">
      <c r="C734" s="15"/>
      <c r="F734" s="15"/>
      <c r="G734" s="6" t="b">
        <v>0</v>
      </c>
      <c r="I734" s="22"/>
    </row>
    <row r="735" ht="14.25" customHeight="1">
      <c r="C735" s="15"/>
      <c r="F735" s="15"/>
      <c r="G735" s="6" t="b">
        <v>0</v>
      </c>
      <c r="I735" s="22"/>
    </row>
    <row r="736" ht="14.25" customHeight="1">
      <c r="C736" s="15"/>
      <c r="F736" s="15"/>
      <c r="G736" s="6" t="b">
        <v>0</v>
      </c>
      <c r="I736" s="22"/>
    </row>
    <row r="737" ht="14.25" customHeight="1">
      <c r="C737" s="15"/>
      <c r="F737" s="15"/>
      <c r="G737" s="6" t="b">
        <v>0</v>
      </c>
      <c r="I737" s="22"/>
    </row>
    <row r="738" ht="14.25" customHeight="1">
      <c r="C738" s="15"/>
      <c r="F738" s="15"/>
      <c r="G738" s="6" t="b">
        <v>0</v>
      </c>
      <c r="I738" s="22"/>
    </row>
    <row r="739" ht="14.25" customHeight="1">
      <c r="C739" s="15"/>
      <c r="F739" s="15"/>
      <c r="G739" s="6" t="b">
        <v>0</v>
      </c>
      <c r="I739" s="22"/>
    </row>
    <row r="740" ht="14.25" customHeight="1">
      <c r="C740" s="15"/>
      <c r="F740" s="15"/>
      <c r="G740" s="6" t="b">
        <v>0</v>
      </c>
      <c r="I740" s="22"/>
    </row>
    <row r="741" ht="14.25" customHeight="1">
      <c r="C741" s="15"/>
      <c r="F741" s="15"/>
      <c r="G741" s="6" t="b">
        <v>0</v>
      </c>
      <c r="I741" s="22"/>
    </row>
    <row r="742" ht="14.25" customHeight="1">
      <c r="C742" s="15"/>
      <c r="F742" s="15"/>
      <c r="G742" s="6" t="b">
        <v>0</v>
      </c>
      <c r="I742" s="22"/>
    </row>
    <row r="743" ht="14.25" customHeight="1">
      <c r="C743" s="15"/>
      <c r="F743" s="15"/>
      <c r="G743" s="6" t="b">
        <v>0</v>
      </c>
      <c r="I743" s="22"/>
    </row>
    <row r="744" ht="14.25" customHeight="1">
      <c r="C744" s="15"/>
      <c r="F744" s="15"/>
      <c r="G744" s="6" t="b">
        <v>0</v>
      </c>
      <c r="I744" s="22"/>
    </row>
    <row r="745" ht="14.25" customHeight="1">
      <c r="C745" s="15"/>
      <c r="F745" s="15"/>
      <c r="G745" s="6" t="b">
        <v>0</v>
      </c>
      <c r="I745" s="22"/>
    </row>
    <row r="746" ht="14.25" customHeight="1">
      <c r="C746" s="15"/>
      <c r="F746" s="15"/>
      <c r="G746" s="6" t="b">
        <v>0</v>
      </c>
      <c r="I746" s="22"/>
    </row>
    <row r="747" ht="14.25" customHeight="1">
      <c r="C747" s="15"/>
      <c r="F747" s="15"/>
      <c r="G747" s="6" t="b">
        <v>0</v>
      </c>
      <c r="I747" s="22"/>
    </row>
    <row r="748" ht="14.25" customHeight="1">
      <c r="C748" s="15"/>
      <c r="F748" s="15"/>
      <c r="G748" s="6" t="b">
        <v>0</v>
      </c>
      <c r="I748" s="22"/>
    </row>
    <row r="749" ht="14.25" customHeight="1">
      <c r="C749" s="15"/>
      <c r="F749" s="15"/>
      <c r="G749" s="6" t="b">
        <v>0</v>
      </c>
      <c r="I749" s="22"/>
    </row>
    <row r="750" ht="14.25" customHeight="1">
      <c r="C750" s="15"/>
      <c r="F750" s="15"/>
      <c r="G750" s="6" t="b">
        <v>0</v>
      </c>
      <c r="I750" s="22"/>
    </row>
    <row r="751" ht="14.25" customHeight="1">
      <c r="C751" s="15"/>
      <c r="F751" s="15"/>
      <c r="G751" s="6" t="b">
        <v>0</v>
      </c>
      <c r="I751" s="22"/>
    </row>
    <row r="752" ht="14.25" customHeight="1">
      <c r="C752" s="15"/>
      <c r="F752" s="15"/>
      <c r="G752" s="6" t="b">
        <v>0</v>
      </c>
      <c r="I752" s="22"/>
    </row>
    <row r="753" ht="14.25" customHeight="1">
      <c r="C753" s="15"/>
      <c r="F753" s="15"/>
      <c r="G753" s="6" t="b">
        <v>0</v>
      </c>
      <c r="I753" s="22"/>
    </row>
    <row r="754" ht="14.25" customHeight="1">
      <c r="C754" s="15"/>
      <c r="F754" s="15"/>
      <c r="G754" s="6" t="b">
        <v>0</v>
      </c>
      <c r="I754" s="22"/>
    </row>
    <row r="755" ht="14.25" customHeight="1">
      <c r="C755" s="15"/>
      <c r="F755" s="15"/>
      <c r="G755" s="6" t="b">
        <v>0</v>
      </c>
      <c r="I755" s="22"/>
    </row>
    <row r="756" ht="14.25" customHeight="1">
      <c r="C756" s="15"/>
      <c r="F756" s="15"/>
      <c r="G756" s="6" t="b">
        <v>0</v>
      </c>
      <c r="I756" s="22"/>
    </row>
    <row r="757" ht="14.25" customHeight="1">
      <c r="C757" s="15"/>
      <c r="F757" s="15"/>
      <c r="G757" s="6" t="b">
        <v>0</v>
      </c>
      <c r="I757" s="22"/>
    </row>
    <row r="758" ht="14.25" customHeight="1">
      <c r="C758" s="15"/>
      <c r="F758" s="15"/>
      <c r="G758" s="6" t="b">
        <v>0</v>
      </c>
      <c r="I758" s="22"/>
    </row>
    <row r="759" ht="14.25" customHeight="1">
      <c r="C759" s="15"/>
      <c r="F759" s="15"/>
      <c r="G759" s="6" t="b">
        <v>0</v>
      </c>
      <c r="I759" s="22"/>
    </row>
    <row r="760" ht="14.25" customHeight="1">
      <c r="C760" s="15"/>
      <c r="F760" s="15"/>
      <c r="G760" s="6" t="b">
        <v>0</v>
      </c>
      <c r="I760" s="22"/>
    </row>
    <row r="761" ht="14.25" customHeight="1">
      <c r="C761" s="15"/>
      <c r="F761" s="15"/>
      <c r="G761" s="6" t="b">
        <v>0</v>
      </c>
      <c r="I761" s="22"/>
    </row>
    <row r="762" ht="14.25" customHeight="1">
      <c r="C762" s="15"/>
      <c r="F762" s="15"/>
      <c r="G762" s="6" t="b">
        <v>0</v>
      </c>
      <c r="I762" s="22"/>
    </row>
    <row r="763" ht="14.25" customHeight="1">
      <c r="C763" s="15"/>
      <c r="F763" s="15"/>
      <c r="G763" s="6" t="b">
        <v>0</v>
      </c>
      <c r="I763" s="22"/>
    </row>
    <row r="764" ht="14.25" customHeight="1">
      <c r="C764" s="15"/>
      <c r="F764" s="15"/>
      <c r="G764" s="6" t="b">
        <v>0</v>
      </c>
      <c r="I764" s="22"/>
    </row>
    <row r="765" ht="14.25" customHeight="1">
      <c r="C765" s="15"/>
      <c r="F765" s="15"/>
      <c r="G765" s="6" t="b">
        <v>0</v>
      </c>
      <c r="I765" s="22"/>
    </row>
    <row r="766" ht="14.25" customHeight="1">
      <c r="C766" s="15"/>
      <c r="F766" s="15"/>
      <c r="G766" s="6" t="b">
        <v>0</v>
      </c>
      <c r="I766" s="22"/>
    </row>
    <row r="767" ht="14.25" customHeight="1">
      <c r="C767" s="15"/>
      <c r="F767" s="15"/>
      <c r="G767" s="6" t="b">
        <v>0</v>
      </c>
      <c r="I767" s="22"/>
    </row>
    <row r="768" ht="14.25" customHeight="1">
      <c r="C768" s="15"/>
      <c r="F768" s="15"/>
      <c r="G768" s="6" t="b">
        <v>0</v>
      </c>
      <c r="I768" s="22"/>
    </row>
    <row r="769" ht="14.25" customHeight="1">
      <c r="C769" s="15"/>
      <c r="F769" s="15"/>
      <c r="G769" s="6" t="b">
        <v>0</v>
      </c>
      <c r="I769" s="22"/>
    </row>
    <row r="770" ht="14.25" customHeight="1">
      <c r="C770" s="15"/>
      <c r="F770" s="15"/>
      <c r="G770" s="6" t="b">
        <v>0</v>
      </c>
      <c r="I770" s="22"/>
    </row>
    <row r="771" ht="14.25" customHeight="1">
      <c r="C771" s="15"/>
      <c r="F771" s="15"/>
      <c r="G771" s="6" t="b">
        <v>0</v>
      </c>
      <c r="I771" s="22"/>
    </row>
    <row r="772" ht="14.25" customHeight="1">
      <c r="C772" s="15"/>
      <c r="F772" s="15"/>
      <c r="G772" s="6" t="b">
        <v>0</v>
      </c>
      <c r="I772" s="22"/>
    </row>
    <row r="773" ht="14.25" customHeight="1">
      <c r="C773" s="15"/>
      <c r="F773" s="15"/>
      <c r="G773" s="6" t="b">
        <v>0</v>
      </c>
      <c r="I773" s="22"/>
    </row>
    <row r="774" ht="14.25" customHeight="1">
      <c r="C774" s="15"/>
      <c r="F774" s="15"/>
      <c r="G774" s="6" t="b">
        <v>0</v>
      </c>
      <c r="I774" s="22"/>
    </row>
    <row r="775" ht="14.25" customHeight="1">
      <c r="C775" s="15"/>
      <c r="F775" s="15"/>
      <c r="G775" s="6" t="b">
        <v>0</v>
      </c>
      <c r="I775" s="22"/>
    </row>
    <row r="776" ht="14.25" customHeight="1">
      <c r="C776" s="15"/>
      <c r="F776" s="15"/>
      <c r="G776" s="6" t="b">
        <v>0</v>
      </c>
      <c r="I776" s="22"/>
    </row>
    <row r="777" ht="14.25" customHeight="1">
      <c r="C777" s="15"/>
      <c r="F777" s="15"/>
      <c r="G777" s="6" t="b">
        <v>0</v>
      </c>
      <c r="I777" s="22"/>
    </row>
    <row r="778" ht="14.25" customHeight="1">
      <c r="C778" s="15"/>
      <c r="F778" s="15"/>
      <c r="G778" s="6" t="b">
        <v>0</v>
      </c>
      <c r="I778" s="22"/>
    </row>
    <row r="779" ht="14.25" customHeight="1">
      <c r="C779" s="15"/>
      <c r="F779" s="15"/>
      <c r="G779" s="6" t="b">
        <v>0</v>
      </c>
      <c r="I779" s="22"/>
    </row>
    <row r="780" ht="14.25" customHeight="1">
      <c r="C780" s="15"/>
      <c r="F780" s="15"/>
      <c r="G780" s="6" t="b">
        <v>0</v>
      </c>
      <c r="I780" s="22"/>
    </row>
    <row r="781" ht="14.25" customHeight="1">
      <c r="C781" s="15"/>
      <c r="F781" s="15"/>
      <c r="G781" s="6" t="b">
        <v>0</v>
      </c>
      <c r="I781" s="22"/>
    </row>
    <row r="782" ht="14.25" customHeight="1">
      <c r="C782" s="15"/>
      <c r="F782" s="15"/>
      <c r="G782" s="6" t="b">
        <v>0</v>
      </c>
      <c r="I782" s="22"/>
    </row>
    <row r="783" ht="14.25" customHeight="1">
      <c r="C783" s="15"/>
      <c r="F783" s="15"/>
      <c r="G783" s="6" t="b">
        <v>0</v>
      </c>
      <c r="I783" s="22"/>
    </row>
    <row r="784" ht="14.25" customHeight="1">
      <c r="C784" s="15"/>
      <c r="F784" s="15"/>
      <c r="G784" s="6" t="b">
        <v>0</v>
      </c>
      <c r="I784" s="22"/>
    </row>
    <row r="785" ht="14.25" customHeight="1">
      <c r="C785" s="15"/>
      <c r="F785" s="15"/>
      <c r="G785" s="6" t="b">
        <v>0</v>
      </c>
      <c r="I785" s="22"/>
    </row>
    <row r="786" ht="14.25" customHeight="1">
      <c r="C786" s="15"/>
      <c r="F786" s="15"/>
      <c r="G786" s="6" t="b">
        <v>0</v>
      </c>
      <c r="I786" s="22"/>
    </row>
    <row r="787" ht="14.25" customHeight="1">
      <c r="C787" s="15"/>
      <c r="F787" s="15"/>
      <c r="G787" s="6" t="b">
        <v>0</v>
      </c>
      <c r="I787" s="22"/>
    </row>
    <row r="788" ht="14.25" customHeight="1">
      <c r="C788" s="15"/>
      <c r="F788" s="15"/>
      <c r="G788" s="6" t="b">
        <v>0</v>
      </c>
      <c r="I788" s="22"/>
    </row>
    <row r="789" ht="14.25" customHeight="1">
      <c r="C789" s="15"/>
      <c r="F789" s="15"/>
      <c r="G789" s="6" t="b">
        <v>0</v>
      </c>
      <c r="I789" s="22"/>
    </row>
    <row r="790" ht="14.25" customHeight="1">
      <c r="C790" s="15"/>
      <c r="F790" s="15"/>
      <c r="G790" s="6" t="b">
        <v>0</v>
      </c>
      <c r="I790" s="22"/>
    </row>
    <row r="791" ht="14.25" customHeight="1">
      <c r="C791" s="15"/>
      <c r="F791" s="15"/>
      <c r="G791" s="6" t="b">
        <v>0</v>
      </c>
      <c r="I791" s="22"/>
    </row>
    <row r="792" ht="14.25" customHeight="1">
      <c r="C792" s="15"/>
      <c r="F792" s="15"/>
      <c r="G792" s="6" t="b">
        <v>0</v>
      </c>
      <c r="I792" s="22"/>
    </row>
    <row r="793" ht="14.25" customHeight="1">
      <c r="C793" s="15"/>
      <c r="F793" s="15"/>
      <c r="G793" s="6" t="b">
        <v>0</v>
      </c>
      <c r="I793" s="22"/>
    </row>
    <row r="794" ht="14.25" customHeight="1">
      <c r="C794" s="15"/>
      <c r="F794" s="15"/>
      <c r="G794" s="6" t="b">
        <v>0</v>
      </c>
      <c r="I794" s="22"/>
    </row>
    <row r="795" ht="14.25" customHeight="1">
      <c r="C795" s="15"/>
      <c r="F795" s="15"/>
      <c r="G795" s="6" t="b">
        <v>0</v>
      </c>
      <c r="I795" s="22"/>
    </row>
    <row r="796" ht="14.25" customHeight="1">
      <c r="C796" s="15"/>
      <c r="F796" s="15"/>
      <c r="G796" s="6" t="b">
        <v>0</v>
      </c>
      <c r="I796" s="22"/>
    </row>
    <row r="797" ht="14.25" customHeight="1">
      <c r="C797" s="15"/>
      <c r="F797" s="15"/>
      <c r="G797" s="6" t="b">
        <v>0</v>
      </c>
      <c r="I797" s="22"/>
    </row>
    <row r="798" ht="14.25" customHeight="1">
      <c r="C798" s="15"/>
      <c r="F798" s="15"/>
      <c r="G798" s="6" t="b">
        <v>0</v>
      </c>
      <c r="I798" s="22"/>
    </row>
    <row r="799" ht="14.25" customHeight="1">
      <c r="C799" s="15"/>
      <c r="F799" s="15"/>
      <c r="G799" s="6" t="b">
        <v>0</v>
      </c>
      <c r="I799" s="22"/>
    </row>
    <row r="800" ht="14.25" customHeight="1">
      <c r="C800" s="15"/>
      <c r="F800" s="15"/>
      <c r="G800" s="6" t="b">
        <v>0</v>
      </c>
      <c r="I800" s="22"/>
    </row>
    <row r="801" ht="14.25" customHeight="1">
      <c r="C801" s="15"/>
      <c r="F801" s="15"/>
      <c r="G801" s="6" t="b">
        <v>0</v>
      </c>
      <c r="I801" s="22"/>
    </row>
    <row r="802" ht="14.25" customHeight="1">
      <c r="C802" s="15"/>
      <c r="F802" s="15"/>
      <c r="G802" s="6" t="b">
        <v>0</v>
      </c>
      <c r="I802" s="22"/>
    </row>
    <row r="803" ht="14.25" customHeight="1">
      <c r="C803" s="15"/>
      <c r="F803" s="15"/>
      <c r="G803" s="6" t="b">
        <v>0</v>
      </c>
      <c r="I803" s="22"/>
    </row>
    <row r="804" ht="14.25" customHeight="1">
      <c r="C804" s="15"/>
      <c r="F804" s="15"/>
      <c r="G804" s="6" t="b">
        <v>0</v>
      </c>
      <c r="I804" s="22"/>
    </row>
    <row r="805" ht="14.25" customHeight="1">
      <c r="C805" s="15"/>
      <c r="F805" s="15"/>
      <c r="G805" s="6" t="b">
        <v>0</v>
      </c>
      <c r="I805" s="22"/>
    </row>
    <row r="806" ht="14.25" customHeight="1">
      <c r="C806" s="15"/>
      <c r="F806" s="15"/>
      <c r="G806" s="6" t="b">
        <v>0</v>
      </c>
      <c r="I806" s="22"/>
    </row>
    <row r="807" ht="14.25" customHeight="1">
      <c r="C807" s="15"/>
      <c r="F807" s="15"/>
      <c r="G807" s="6" t="b">
        <v>0</v>
      </c>
      <c r="I807" s="22"/>
    </row>
    <row r="808" ht="14.25" customHeight="1">
      <c r="C808" s="15"/>
      <c r="F808" s="15"/>
      <c r="G808" s="6" t="b">
        <v>0</v>
      </c>
      <c r="I808" s="22"/>
    </row>
    <row r="809" ht="14.25" customHeight="1">
      <c r="C809" s="15"/>
      <c r="F809" s="15"/>
      <c r="G809" s="6" t="b">
        <v>0</v>
      </c>
      <c r="I809" s="22"/>
    </row>
    <row r="810" ht="14.25" customHeight="1">
      <c r="C810" s="15"/>
      <c r="F810" s="15"/>
      <c r="G810" s="6" t="b">
        <v>0</v>
      </c>
      <c r="I810" s="22"/>
    </row>
    <row r="811" ht="14.25" customHeight="1">
      <c r="C811" s="15"/>
      <c r="F811" s="15"/>
      <c r="G811" s="6" t="b">
        <v>0</v>
      </c>
      <c r="I811" s="22"/>
    </row>
    <row r="812" ht="14.25" customHeight="1">
      <c r="C812" s="15"/>
      <c r="F812" s="15"/>
      <c r="G812" s="6" t="b">
        <v>0</v>
      </c>
      <c r="I812" s="22"/>
    </row>
    <row r="813" ht="14.25" customHeight="1">
      <c r="C813" s="15"/>
      <c r="F813" s="15"/>
      <c r="G813" s="6" t="b">
        <v>0</v>
      </c>
      <c r="I813" s="22"/>
    </row>
    <row r="814" ht="14.25" customHeight="1">
      <c r="C814" s="15"/>
      <c r="F814" s="15"/>
      <c r="G814" s="6" t="b">
        <v>0</v>
      </c>
      <c r="I814" s="22"/>
    </row>
    <row r="815" ht="14.25" customHeight="1">
      <c r="C815" s="15"/>
      <c r="F815" s="15"/>
      <c r="G815" s="6" t="b">
        <v>0</v>
      </c>
      <c r="I815" s="22"/>
    </row>
    <row r="816" ht="14.25" customHeight="1">
      <c r="C816" s="15"/>
      <c r="F816" s="15"/>
      <c r="G816" s="6" t="b">
        <v>0</v>
      </c>
      <c r="I816" s="22"/>
    </row>
    <row r="817" ht="14.25" customHeight="1">
      <c r="C817" s="15"/>
      <c r="F817" s="15"/>
      <c r="G817" s="6" t="b">
        <v>0</v>
      </c>
      <c r="I817" s="22"/>
    </row>
    <row r="818" ht="14.25" customHeight="1">
      <c r="C818" s="15"/>
      <c r="F818" s="15"/>
      <c r="G818" s="6" t="b">
        <v>0</v>
      </c>
      <c r="I818" s="22"/>
    </row>
    <row r="819" ht="14.25" customHeight="1">
      <c r="C819" s="15"/>
      <c r="F819" s="15"/>
      <c r="G819" s="6" t="b">
        <v>0</v>
      </c>
      <c r="I819" s="22"/>
    </row>
    <row r="820" ht="14.25" customHeight="1">
      <c r="C820" s="15"/>
      <c r="F820" s="15"/>
      <c r="G820" s="6" t="b">
        <v>0</v>
      </c>
      <c r="I820" s="22"/>
    </row>
    <row r="821" ht="14.25" customHeight="1">
      <c r="C821" s="15"/>
      <c r="F821" s="15"/>
      <c r="G821" s="6" t="b">
        <v>0</v>
      </c>
      <c r="I821" s="22"/>
    </row>
    <row r="822" ht="14.25" customHeight="1">
      <c r="C822" s="15"/>
      <c r="F822" s="15"/>
      <c r="G822" s="6" t="b">
        <v>0</v>
      </c>
      <c r="I822" s="22"/>
    </row>
    <row r="823" ht="14.25" customHeight="1">
      <c r="C823" s="15"/>
      <c r="F823" s="15"/>
      <c r="G823" s="6" t="b">
        <v>0</v>
      </c>
      <c r="I823" s="22"/>
    </row>
    <row r="824" ht="14.25" customHeight="1">
      <c r="C824" s="15"/>
      <c r="F824" s="15"/>
      <c r="G824" s="6" t="b">
        <v>0</v>
      </c>
      <c r="I824" s="22"/>
    </row>
    <row r="825" ht="14.25" customHeight="1">
      <c r="C825" s="15"/>
      <c r="F825" s="15"/>
      <c r="G825" s="6" t="b">
        <v>0</v>
      </c>
      <c r="I825" s="22"/>
    </row>
    <row r="826" ht="14.25" customHeight="1">
      <c r="C826" s="15"/>
      <c r="F826" s="15"/>
      <c r="G826" s="6" t="b">
        <v>0</v>
      </c>
      <c r="I826" s="22"/>
    </row>
    <row r="827" ht="14.25" customHeight="1">
      <c r="C827" s="15"/>
      <c r="F827" s="15"/>
      <c r="G827" s="6" t="b">
        <v>0</v>
      </c>
      <c r="I827" s="22"/>
    </row>
    <row r="828" ht="14.25" customHeight="1">
      <c r="C828" s="15"/>
      <c r="F828" s="15"/>
      <c r="G828" s="6" t="b">
        <v>0</v>
      </c>
      <c r="I828" s="22"/>
    </row>
    <row r="829" ht="14.25" customHeight="1">
      <c r="C829" s="15"/>
      <c r="F829" s="15"/>
      <c r="G829" s="6" t="b">
        <v>0</v>
      </c>
      <c r="I829" s="22"/>
    </row>
    <row r="830" ht="14.25" customHeight="1">
      <c r="C830" s="15"/>
      <c r="F830" s="15"/>
      <c r="G830" s="6" t="b">
        <v>0</v>
      </c>
      <c r="I830" s="22"/>
    </row>
    <row r="831" ht="14.25" customHeight="1">
      <c r="C831" s="15"/>
      <c r="F831" s="15"/>
      <c r="G831" s="6" t="b">
        <v>0</v>
      </c>
      <c r="I831" s="22"/>
    </row>
    <row r="832" ht="14.25" customHeight="1">
      <c r="C832" s="15"/>
      <c r="F832" s="15"/>
      <c r="G832" s="6" t="b">
        <v>0</v>
      </c>
      <c r="I832" s="22"/>
    </row>
    <row r="833" ht="14.25" customHeight="1">
      <c r="C833" s="15"/>
      <c r="F833" s="15"/>
      <c r="G833" s="6" t="b">
        <v>0</v>
      </c>
      <c r="I833" s="22"/>
    </row>
    <row r="834" ht="14.25" customHeight="1">
      <c r="C834" s="15"/>
      <c r="F834" s="15"/>
      <c r="G834" s="6" t="b">
        <v>0</v>
      </c>
      <c r="I834" s="22"/>
    </row>
    <row r="835" ht="14.25" customHeight="1">
      <c r="C835" s="15"/>
      <c r="F835" s="15"/>
      <c r="G835" s="6" t="b">
        <v>0</v>
      </c>
      <c r="I835" s="22"/>
    </row>
    <row r="836" ht="14.25" customHeight="1">
      <c r="C836" s="15"/>
      <c r="F836" s="15"/>
      <c r="G836" s="6" t="b">
        <v>0</v>
      </c>
      <c r="I836" s="22"/>
    </row>
    <row r="837" ht="14.25" customHeight="1">
      <c r="C837" s="15"/>
      <c r="F837" s="15"/>
      <c r="G837" s="6" t="b">
        <v>0</v>
      </c>
      <c r="I837" s="22"/>
    </row>
    <row r="838" ht="14.25" customHeight="1">
      <c r="C838" s="15"/>
      <c r="F838" s="15"/>
      <c r="G838" s="6" t="b">
        <v>0</v>
      </c>
      <c r="I838" s="22"/>
    </row>
    <row r="839" ht="14.25" customHeight="1">
      <c r="C839" s="15"/>
      <c r="F839" s="15"/>
      <c r="G839" s="6" t="b">
        <v>0</v>
      </c>
      <c r="I839" s="22"/>
    </row>
    <row r="840" ht="14.25" customHeight="1">
      <c r="C840" s="15"/>
      <c r="F840" s="15"/>
      <c r="G840" s="6" t="b">
        <v>0</v>
      </c>
      <c r="I840" s="22"/>
    </row>
    <row r="841" ht="14.25" customHeight="1">
      <c r="C841" s="15"/>
      <c r="F841" s="15"/>
      <c r="G841" s="6" t="b">
        <v>0</v>
      </c>
      <c r="I841" s="22"/>
    </row>
    <row r="842" ht="14.25" customHeight="1">
      <c r="C842" s="15"/>
      <c r="F842" s="15"/>
      <c r="G842" s="6" t="b">
        <v>0</v>
      </c>
      <c r="I842" s="22"/>
    </row>
    <row r="843" ht="14.25" customHeight="1">
      <c r="C843" s="15"/>
      <c r="F843" s="15"/>
      <c r="G843" s="6" t="b">
        <v>0</v>
      </c>
      <c r="I843" s="22"/>
    </row>
    <row r="844" ht="14.25" customHeight="1">
      <c r="C844" s="15"/>
      <c r="F844" s="15"/>
      <c r="G844" s="6" t="b">
        <v>0</v>
      </c>
      <c r="I844" s="22"/>
    </row>
    <row r="845" ht="14.25" customHeight="1">
      <c r="C845" s="15"/>
      <c r="F845" s="15"/>
      <c r="G845" s="6" t="b">
        <v>0</v>
      </c>
      <c r="I845" s="22"/>
    </row>
    <row r="846" ht="14.25" customHeight="1">
      <c r="C846" s="15"/>
      <c r="F846" s="15"/>
      <c r="G846" s="6" t="b">
        <v>0</v>
      </c>
      <c r="I846" s="22"/>
    </row>
    <row r="847" ht="14.25" customHeight="1">
      <c r="C847" s="15"/>
      <c r="F847" s="15"/>
      <c r="G847" s="6" t="b">
        <v>0</v>
      </c>
      <c r="I847" s="22"/>
    </row>
    <row r="848" ht="14.25" customHeight="1">
      <c r="C848" s="15"/>
      <c r="F848" s="15"/>
      <c r="G848" s="6" t="b">
        <v>0</v>
      </c>
      <c r="I848" s="22"/>
    </row>
    <row r="849" ht="14.25" customHeight="1">
      <c r="C849" s="15"/>
      <c r="F849" s="15"/>
      <c r="G849" s="6" t="b">
        <v>0</v>
      </c>
      <c r="I849" s="22"/>
    </row>
    <row r="850" ht="14.25" customHeight="1">
      <c r="C850" s="15"/>
      <c r="F850" s="15"/>
      <c r="G850" s="6" t="b">
        <v>0</v>
      </c>
      <c r="I850" s="22"/>
    </row>
    <row r="851" ht="14.25" customHeight="1">
      <c r="C851" s="15"/>
      <c r="F851" s="15"/>
      <c r="G851" s="6" t="b">
        <v>0</v>
      </c>
      <c r="I851" s="22"/>
    </row>
    <row r="852" ht="14.25" customHeight="1">
      <c r="C852" s="15"/>
      <c r="F852" s="15"/>
      <c r="G852" s="6" t="b">
        <v>0</v>
      </c>
      <c r="I852" s="22"/>
    </row>
    <row r="853" ht="14.25" customHeight="1">
      <c r="C853" s="15"/>
      <c r="F853" s="15"/>
      <c r="G853" s="6" t="b">
        <v>0</v>
      </c>
      <c r="I853" s="22"/>
    </row>
    <row r="854" ht="14.25" customHeight="1">
      <c r="C854" s="15"/>
      <c r="F854" s="15"/>
      <c r="G854" s="6" t="b">
        <v>0</v>
      </c>
      <c r="I854" s="22"/>
    </row>
    <row r="855" ht="14.25" customHeight="1">
      <c r="C855" s="15"/>
      <c r="F855" s="15"/>
      <c r="G855" s="6" t="b">
        <v>0</v>
      </c>
      <c r="I855" s="22"/>
    </row>
    <row r="856" ht="14.25" customHeight="1">
      <c r="C856" s="15"/>
      <c r="F856" s="15"/>
      <c r="G856" s="6" t="b">
        <v>0</v>
      </c>
      <c r="I856" s="22"/>
    </row>
    <row r="857" ht="14.25" customHeight="1">
      <c r="C857" s="15"/>
      <c r="F857" s="15"/>
      <c r="G857" s="6" t="b">
        <v>0</v>
      </c>
      <c r="I857" s="22"/>
    </row>
    <row r="858" ht="14.25" customHeight="1">
      <c r="C858" s="15"/>
      <c r="F858" s="15"/>
      <c r="G858" s="6" t="b">
        <v>0</v>
      </c>
      <c r="I858" s="22"/>
    </row>
    <row r="859" ht="14.25" customHeight="1">
      <c r="C859" s="15"/>
      <c r="F859" s="15"/>
      <c r="G859" s="6" t="b">
        <v>0</v>
      </c>
      <c r="I859" s="22"/>
    </row>
    <row r="860" ht="14.25" customHeight="1">
      <c r="C860" s="15"/>
      <c r="F860" s="15"/>
      <c r="G860" s="6" t="b">
        <v>0</v>
      </c>
      <c r="I860" s="22"/>
    </row>
    <row r="861" ht="14.25" customHeight="1">
      <c r="C861" s="15"/>
      <c r="F861" s="15"/>
      <c r="G861" s="6" t="b">
        <v>0</v>
      </c>
      <c r="I861" s="22"/>
    </row>
    <row r="862" ht="14.25" customHeight="1">
      <c r="C862" s="15"/>
      <c r="F862" s="15"/>
      <c r="G862" s="6" t="b">
        <v>0</v>
      </c>
      <c r="I862" s="22"/>
    </row>
    <row r="863" ht="14.25" customHeight="1">
      <c r="C863" s="15"/>
      <c r="F863" s="15"/>
      <c r="G863" s="6" t="b">
        <v>0</v>
      </c>
      <c r="I863" s="22"/>
    </row>
    <row r="864" ht="14.25" customHeight="1">
      <c r="C864" s="15"/>
      <c r="F864" s="15"/>
      <c r="G864" s="6" t="b">
        <v>0</v>
      </c>
      <c r="I864" s="22"/>
    </row>
    <row r="865" ht="14.25" customHeight="1">
      <c r="C865" s="15"/>
      <c r="F865" s="15"/>
      <c r="G865" s="6" t="b">
        <v>0</v>
      </c>
      <c r="I865" s="22"/>
    </row>
    <row r="866" ht="14.25" customHeight="1">
      <c r="C866" s="15"/>
      <c r="F866" s="15"/>
      <c r="G866" s="6" t="b">
        <v>0</v>
      </c>
      <c r="I866" s="22"/>
    </row>
    <row r="867" ht="14.25" customHeight="1">
      <c r="C867" s="15"/>
      <c r="F867" s="15"/>
      <c r="G867" s="6" t="b">
        <v>0</v>
      </c>
      <c r="I867" s="22"/>
    </row>
    <row r="868" ht="14.25" customHeight="1">
      <c r="C868" s="15"/>
      <c r="F868" s="15"/>
      <c r="G868" s="6" t="b">
        <v>0</v>
      </c>
      <c r="I868" s="22"/>
    </row>
    <row r="869" ht="14.25" customHeight="1">
      <c r="C869" s="15"/>
      <c r="F869" s="15"/>
      <c r="G869" s="6" t="b">
        <v>0</v>
      </c>
      <c r="I869" s="22"/>
    </row>
    <row r="870" ht="14.25" customHeight="1">
      <c r="C870" s="15"/>
      <c r="F870" s="15"/>
      <c r="G870" s="6" t="b">
        <v>0</v>
      </c>
      <c r="I870" s="22"/>
    </row>
    <row r="871" ht="14.25" customHeight="1">
      <c r="C871" s="15"/>
      <c r="F871" s="15"/>
      <c r="G871" s="6" t="b">
        <v>0</v>
      </c>
      <c r="I871" s="22"/>
    </row>
    <row r="872" ht="14.25" customHeight="1">
      <c r="C872" s="15"/>
      <c r="F872" s="15"/>
      <c r="G872" s="6" t="b">
        <v>0</v>
      </c>
      <c r="I872" s="22"/>
    </row>
    <row r="873" ht="14.25" customHeight="1">
      <c r="C873" s="15"/>
      <c r="F873" s="15"/>
      <c r="G873" s="6" t="b">
        <v>0</v>
      </c>
      <c r="I873" s="22"/>
    </row>
    <row r="874" ht="14.25" customHeight="1">
      <c r="C874" s="15"/>
      <c r="F874" s="15"/>
      <c r="G874" s="6" t="b">
        <v>0</v>
      </c>
      <c r="I874" s="22"/>
    </row>
    <row r="875" ht="14.25" customHeight="1">
      <c r="C875" s="15"/>
      <c r="F875" s="15"/>
      <c r="G875" s="6" t="b">
        <v>0</v>
      </c>
      <c r="I875" s="22"/>
    </row>
    <row r="876" ht="14.25" customHeight="1">
      <c r="C876" s="15"/>
      <c r="F876" s="15"/>
      <c r="G876" s="6" t="b">
        <v>0</v>
      </c>
      <c r="I876" s="22"/>
    </row>
    <row r="877" ht="14.25" customHeight="1">
      <c r="C877" s="15"/>
      <c r="F877" s="15"/>
      <c r="G877" s="6" t="b">
        <v>0</v>
      </c>
      <c r="I877" s="22"/>
    </row>
    <row r="878" ht="14.25" customHeight="1">
      <c r="C878" s="15"/>
      <c r="F878" s="15"/>
      <c r="G878" s="6" t="b">
        <v>0</v>
      </c>
      <c r="I878" s="22"/>
    </row>
    <row r="879" ht="14.25" customHeight="1">
      <c r="C879" s="15"/>
      <c r="F879" s="15"/>
      <c r="G879" s="6" t="b">
        <v>0</v>
      </c>
      <c r="I879" s="22"/>
    </row>
    <row r="880" ht="14.25" customHeight="1">
      <c r="C880" s="15"/>
      <c r="F880" s="15"/>
      <c r="G880" s="6" t="b">
        <v>0</v>
      </c>
      <c r="I880" s="22"/>
    </row>
    <row r="881" ht="14.25" customHeight="1">
      <c r="C881" s="15"/>
      <c r="F881" s="15"/>
      <c r="G881" s="6" t="b">
        <v>0</v>
      </c>
      <c r="I881" s="22"/>
    </row>
    <row r="882" ht="14.25" customHeight="1">
      <c r="C882" s="15"/>
      <c r="F882" s="15"/>
      <c r="G882" s="6" t="b">
        <v>0</v>
      </c>
      <c r="I882" s="22"/>
    </row>
    <row r="883" ht="14.25" customHeight="1">
      <c r="C883" s="15"/>
      <c r="F883" s="15"/>
      <c r="G883" s="6" t="b">
        <v>0</v>
      </c>
      <c r="I883" s="22"/>
    </row>
    <row r="884" ht="14.25" customHeight="1">
      <c r="C884" s="15"/>
      <c r="F884" s="15"/>
      <c r="G884" s="6" t="b">
        <v>0</v>
      </c>
      <c r="I884" s="22"/>
    </row>
    <row r="885" ht="14.25" customHeight="1">
      <c r="C885" s="15"/>
      <c r="F885" s="15"/>
      <c r="G885" s="6" t="b">
        <v>0</v>
      </c>
      <c r="I885" s="22"/>
    </row>
    <row r="886" ht="14.25" customHeight="1">
      <c r="C886" s="15"/>
      <c r="F886" s="15"/>
      <c r="G886" s="6" t="b">
        <v>0</v>
      </c>
      <c r="I886" s="22"/>
    </row>
    <row r="887" ht="14.25" customHeight="1">
      <c r="C887" s="15"/>
      <c r="F887" s="15"/>
      <c r="G887" s="6" t="b">
        <v>0</v>
      </c>
      <c r="I887" s="22"/>
    </row>
    <row r="888" ht="14.25" customHeight="1">
      <c r="C888" s="15"/>
      <c r="F888" s="15"/>
      <c r="G888" s="6" t="b">
        <v>0</v>
      </c>
      <c r="I888" s="22"/>
    </row>
    <row r="889" ht="14.25" customHeight="1">
      <c r="C889" s="15"/>
      <c r="F889" s="15"/>
      <c r="G889" s="6" t="b">
        <v>0</v>
      </c>
      <c r="I889" s="22"/>
    </row>
    <row r="890" ht="14.25" customHeight="1">
      <c r="C890" s="15"/>
      <c r="F890" s="15"/>
      <c r="G890" s="6" t="b">
        <v>0</v>
      </c>
      <c r="I890" s="22"/>
    </row>
    <row r="891" ht="14.25" customHeight="1">
      <c r="C891" s="15"/>
      <c r="F891" s="15"/>
      <c r="G891" s="6" t="b">
        <v>0</v>
      </c>
      <c r="I891" s="22"/>
    </row>
    <row r="892" ht="14.25" customHeight="1">
      <c r="C892" s="15"/>
      <c r="F892" s="15"/>
      <c r="G892" s="6" t="b">
        <v>0</v>
      </c>
      <c r="I892" s="22"/>
    </row>
    <row r="893" ht="14.25" customHeight="1">
      <c r="C893" s="15"/>
      <c r="F893" s="15"/>
      <c r="G893" s="6" t="b">
        <v>0</v>
      </c>
      <c r="I893" s="22"/>
    </row>
    <row r="894" ht="14.25" customHeight="1">
      <c r="C894" s="15"/>
      <c r="F894" s="15"/>
      <c r="G894" s="6" t="b">
        <v>0</v>
      </c>
      <c r="I894" s="22"/>
    </row>
    <row r="895" ht="14.25" customHeight="1">
      <c r="C895" s="15"/>
      <c r="F895" s="15"/>
      <c r="G895" s="6" t="b">
        <v>0</v>
      </c>
      <c r="I895" s="22"/>
    </row>
    <row r="896" ht="14.25" customHeight="1">
      <c r="C896" s="15"/>
      <c r="F896" s="15"/>
      <c r="G896" s="6" t="b">
        <v>0</v>
      </c>
      <c r="I896" s="22"/>
    </row>
    <row r="897" ht="14.25" customHeight="1">
      <c r="C897" s="15"/>
      <c r="F897" s="15"/>
      <c r="G897" s="6" t="b">
        <v>0</v>
      </c>
      <c r="I897" s="22"/>
    </row>
    <row r="898" ht="14.25" customHeight="1">
      <c r="C898" s="15"/>
      <c r="F898" s="15"/>
      <c r="G898" s="6" t="b">
        <v>0</v>
      </c>
      <c r="I898" s="22"/>
    </row>
    <row r="899" ht="14.25" customHeight="1">
      <c r="C899" s="15"/>
      <c r="F899" s="15"/>
      <c r="G899" s="6" t="b">
        <v>0</v>
      </c>
      <c r="I899" s="22"/>
    </row>
    <row r="900" ht="14.25" customHeight="1">
      <c r="C900" s="15"/>
      <c r="F900" s="15"/>
      <c r="G900" s="6" t="b">
        <v>0</v>
      </c>
      <c r="I900" s="22"/>
    </row>
    <row r="901" ht="14.25" customHeight="1">
      <c r="C901" s="15"/>
      <c r="F901" s="15"/>
      <c r="G901" s="6" t="b">
        <v>0</v>
      </c>
      <c r="I901" s="22"/>
    </row>
    <row r="902" ht="14.25" customHeight="1">
      <c r="C902" s="15"/>
      <c r="F902" s="15"/>
      <c r="G902" s="6" t="b">
        <v>0</v>
      </c>
      <c r="I902" s="22"/>
    </row>
    <row r="903" ht="14.25" customHeight="1">
      <c r="C903" s="15"/>
      <c r="F903" s="15"/>
      <c r="G903" s="6" t="b">
        <v>0</v>
      </c>
      <c r="I903" s="22"/>
    </row>
    <row r="904" ht="14.25" customHeight="1">
      <c r="C904" s="15"/>
      <c r="F904" s="15"/>
      <c r="G904" s="6" t="b">
        <v>0</v>
      </c>
      <c r="I904" s="22"/>
    </row>
    <row r="905" ht="14.25" customHeight="1">
      <c r="C905" s="15"/>
      <c r="F905" s="15"/>
      <c r="G905" s="6" t="b">
        <v>0</v>
      </c>
      <c r="I905" s="22"/>
    </row>
    <row r="906" ht="14.25" customHeight="1">
      <c r="C906" s="15"/>
      <c r="F906" s="15"/>
      <c r="G906" s="6" t="b">
        <v>0</v>
      </c>
      <c r="I906" s="22"/>
    </row>
    <row r="907" ht="14.25" customHeight="1">
      <c r="C907" s="15"/>
      <c r="F907" s="15"/>
      <c r="G907" s="6" t="b">
        <v>0</v>
      </c>
      <c r="I907" s="22"/>
    </row>
    <row r="908" ht="14.25" customHeight="1">
      <c r="C908" s="15"/>
      <c r="F908" s="15"/>
      <c r="G908" s="6" t="b">
        <v>0</v>
      </c>
      <c r="I908" s="22"/>
    </row>
    <row r="909" ht="14.25" customHeight="1">
      <c r="C909" s="15"/>
      <c r="F909" s="15"/>
      <c r="G909" s="6" t="b">
        <v>0</v>
      </c>
      <c r="I909" s="22"/>
    </row>
    <row r="910" ht="14.25" customHeight="1">
      <c r="C910" s="15"/>
      <c r="F910" s="15"/>
      <c r="G910" s="6" t="b">
        <v>0</v>
      </c>
      <c r="I910" s="22"/>
    </row>
    <row r="911" ht="14.25" customHeight="1">
      <c r="C911" s="15"/>
      <c r="F911" s="15"/>
      <c r="G911" s="6" t="b">
        <v>0</v>
      </c>
      <c r="I911" s="22"/>
    </row>
    <row r="912" ht="14.25" customHeight="1">
      <c r="C912" s="15"/>
      <c r="F912" s="15"/>
      <c r="G912" s="6" t="b">
        <v>0</v>
      </c>
      <c r="I912" s="22"/>
    </row>
    <row r="913" ht="14.25" customHeight="1">
      <c r="C913" s="15"/>
      <c r="F913" s="15"/>
      <c r="G913" s="6" t="b">
        <v>0</v>
      </c>
      <c r="I913" s="22"/>
    </row>
    <row r="914" ht="14.25" customHeight="1">
      <c r="C914" s="15"/>
      <c r="F914" s="15"/>
      <c r="G914" s="6" t="b">
        <v>0</v>
      </c>
      <c r="I914" s="22"/>
    </row>
    <row r="915" ht="14.25" customHeight="1">
      <c r="C915" s="15"/>
      <c r="F915" s="15"/>
      <c r="G915" s="6" t="b">
        <v>0</v>
      </c>
      <c r="I915" s="22"/>
    </row>
    <row r="916" ht="14.25" customHeight="1">
      <c r="C916" s="15"/>
      <c r="F916" s="15"/>
      <c r="G916" s="6" t="b">
        <v>0</v>
      </c>
      <c r="I916" s="22"/>
    </row>
    <row r="917" ht="14.25" customHeight="1">
      <c r="C917" s="15"/>
      <c r="F917" s="15"/>
      <c r="G917" s="6" t="b">
        <v>0</v>
      </c>
      <c r="I917" s="22"/>
    </row>
    <row r="918" ht="14.25" customHeight="1">
      <c r="C918" s="15"/>
      <c r="F918" s="15"/>
      <c r="G918" s="6" t="b">
        <v>0</v>
      </c>
      <c r="I918" s="22"/>
    </row>
    <row r="919" ht="14.25" customHeight="1">
      <c r="C919" s="15"/>
      <c r="F919" s="15"/>
      <c r="G919" s="6" t="b">
        <v>0</v>
      </c>
      <c r="I919" s="22"/>
    </row>
    <row r="920" ht="14.25" customHeight="1">
      <c r="C920" s="15"/>
      <c r="F920" s="15"/>
      <c r="G920" s="6" t="b">
        <v>0</v>
      </c>
      <c r="I920" s="22"/>
    </row>
    <row r="921" ht="14.25" customHeight="1">
      <c r="C921" s="15"/>
      <c r="F921" s="15"/>
      <c r="G921" s="6" t="b">
        <v>0</v>
      </c>
      <c r="I921" s="22"/>
    </row>
    <row r="922" ht="14.25" customHeight="1">
      <c r="C922" s="15"/>
      <c r="F922" s="15"/>
      <c r="G922" s="6" t="b">
        <v>0</v>
      </c>
      <c r="I922" s="22"/>
    </row>
    <row r="923" ht="14.25" customHeight="1">
      <c r="C923" s="15"/>
      <c r="F923" s="15"/>
      <c r="G923" s="6" t="b">
        <v>0</v>
      </c>
      <c r="I923" s="22"/>
    </row>
    <row r="924" ht="14.25" customHeight="1">
      <c r="C924" s="15"/>
      <c r="F924" s="15"/>
      <c r="G924" s="6" t="b">
        <v>0</v>
      </c>
      <c r="I924" s="22"/>
    </row>
    <row r="925" ht="14.25" customHeight="1">
      <c r="C925" s="15"/>
      <c r="F925" s="15"/>
      <c r="G925" s="6" t="b">
        <v>0</v>
      </c>
      <c r="I925" s="22"/>
    </row>
    <row r="926" ht="14.25" customHeight="1">
      <c r="C926" s="15"/>
      <c r="F926" s="15"/>
      <c r="G926" s="6" t="b">
        <v>0</v>
      </c>
      <c r="I926" s="22"/>
    </row>
    <row r="927" ht="14.25" customHeight="1">
      <c r="C927" s="15"/>
      <c r="F927" s="15"/>
      <c r="G927" s="6" t="b">
        <v>0</v>
      </c>
      <c r="I927" s="22"/>
    </row>
    <row r="928" ht="14.25" customHeight="1">
      <c r="C928" s="15"/>
      <c r="F928" s="15"/>
      <c r="G928" s="6" t="b">
        <v>0</v>
      </c>
      <c r="I928" s="22"/>
    </row>
    <row r="929" ht="14.25" customHeight="1">
      <c r="C929" s="15"/>
      <c r="F929" s="15"/>
      <c r="G929" s="6" t="b">
        <v>0</v>
      </c>
      <c r="I929" s="22"/>
    </row>
    <row r="930" ht="14.25" customHeight="1">
      <c r="C930" s="15"/>
      <c r="F930" s="15"/>
      <c r="G930" s="6" t="b">
        <v>0</v>
      </c>
      <c r="I930" s="22"/>
    </row>
    <row r="931" ht="14.25" customHeight="1">
      <c r="C931" s="15"/>
      <c r="F931" s="15"/>
      <c r="G931" s="6" t="b">
        <v>0</v>
      </c>
      <c r="I931" s="22"/>
    </row>
    <row r="932" ht="14.25" customHeight="1">
      <c r="C932" s="15"/>
      <c r="F932" s="15"/>
      <c r="G932" s="6" t="b">
        <v>0</v>
      </c>
      <c r="I932" s="22"/>
    </row>
    <row r="933" ht="14.25" customHeight="1">
      <c r="C933" s="15"/>
      <c r="F933" s="15"/>
      <c r="G933" s="6" t="b">
        <v>0</v>
      </c>
      <c r="I933" s="22"/>
    </row>
    <row r="934" ht="14.25" customHeight="1">
      <c r="C934" s="15"/>
      <c r="F934" s="15"/>
      <c r="G934" s="6" t="b">
        <v>0</v>
      </c>
      <c r="I934" s="22"/>
    </row>
    <row r="935" ht="14.25" customHeight="1">
      <c r="C935" s="15"/>
      <c r="F935" s="15"/>
      <c r="G935" s="6" t="b">
        <v>0</v>
      </c>
      <c r="I935" s="22"/>
    </row>
    <row r="936" ht="14.25" customHeight="1">
      <c r="C936" s="15"/>
      <c r="F936" s="15"/>
      <c r="G936" s="6" t="b">
        <v>0</v>
      </c>
      <c r="I936" s="22"/>
    </row>
    <row r="937" ht="14.25" customHeight="1">
      <c r="C937" s="15"/>
      <c r="F937" s="15"/>
      <c r="G937" s="6" t="b">
        <v>0</v>
      </c>
      <c r="I937" s="22"/>
    </row>
    <row r="938" ht="14.25" customHeight="1">
      <c r="C938" s="15"/>
      <c r="F938" s="15"/>
      <c r="G938" s="6" t="b">
        <v>0</v>
      </c>
      <c r="I938" s="22"/>
    </row>
    <row r="939" ht="14.25" customHeight="1">
      <c r="C939" s="15"/>
      <c r="F939" s="15"/>
      <c r="G939" s="6" t="b">
        <v>0</v>
      </c>
      <c r="I939" s="22"/>
    </row>
    <row r="940" ht="14.25" customHeight="1">
      <c r="C940" s="15"/>
      <c r="F940" s="15"/>
      <c r="G940" s="6" t="b">
        <v>0</v>
      </c>
      <c r="I940" s="22"/>
    </row>
    <row r="941" ht="14.25" customHeight="1">
      <c r="C941" s="15"/>
      <c r="F941" s="15"/>
      <c r="G941" s="6" t="b">
        <v>0</v>
      </c>
      <c r="I941" s="22"/>
    </row>
    <row r="942" ht="14.25" customHeight="1">
      <c r="C942" s="15"/>
      <c r="F942" s="15"/>
      <c r="G942" s="6" t="b">
        <v>0</v>
      </c>
      <c r="I942" s="22"/>
    </row>
    <row r="943" ht="14.25" customHeight="1">
      <c r="C943" s="15"/>
      <c r="F943" s="15"/>
      <c r="G943" s="6" t="b">
        <v>0</v>
      </c>
      <c r="I943" s="22"/>
    </row>
    <row r="944" ht="14.25" customHeight="1">
      <c r="C944" s="15"/>
      <c r="F944" s="15"/>
      <c r="G944" s="6" t="b">
        <v>0</v>
      </c>
      <c r="I944" s="22"/>
    </row>
    <row r="945" ht="14.25" customHeight="1">
      <c r="C945" s="15"/>
      <c r="F945" s="15"/>
      <c r="G945" s="6" t="b">
        <v>0</v>
      </c>
      <c r="I945" s="22"/>
    </row>
    <row r="946" ht="14.25" customHeight="1">
      <c r="C946" s="15"/>
      <c r="F946" s="15"/>
      <c r="G946" s="6" t="b">
        <v>0</v>
      </c>
      <c r="I946" s="22"/>
    </row>
    <row r="947" ht="14.25" customHeight="1">
      <c r="C947" s="15"/>
      <c r="F947" s="15"/>
      <c r="G947" s="6" t="b">
        <v>0</v>
      </c>
      <c r="I947" s="22"/>
    </row>
    <row r="948" ht="14.25" customHeight="1">
      <c r="C948" s="15"/>
      <c r="F948" s="15"/>
      <c r="G948" s="6" t="b">
        <v>0</v>
      </c>
      <c r="I948" s="22"/>
    </row>
    <row r="949" ht="14.25" customHeight="1">
      <c r="C949" s="15"/>
      <c r="F949" s="15"/>
      <c r="G949" s="6" t="b">
        <v>0</v>
      </c>
      <c r="I949" s="22"/>
    </row>
    <row r="950" ht="14.25" customHeight="1">
      <c r="C950" s="15"/>
      <c r="F950" s="15"/>
      <c r="G950" s="6" t="b">
        <v>0</v>
      </c>
      <c r="I950" s="22"/>
    </row>
    <row r="951" ht="14.25" customHeight="1">
      <c r="C951" s="15"/>
      <c r="F951" s="15"/>
      <c r="G951" s="6" t="b">
        <v>0</v>
      </c>
      <c r="I951" s="22"/>
    </row>
    <row r="952" ht="14.25" customHeight="1">
      <c r="C952" s="15"/>
      <c r="F952" s="15"/>
      <c r="G952" s="6" t="b">
        <v>0</v>
      </c>
      <c r="I952" s="22"/>
    </row>
    <row r="953" ht="14.25" customHeight="1">
      <c r="C953" s="15"/>
      <c r="F953" s="15"/>
      <c r="G953" s="6" t="b">
        <v>0</v>
      </c>
      <c r="I953" s="22"/>
    </row>
    <row r="954" ht="14.25" customHeight="1">
      <c r="C954" s="15"/>
      <c r="F954" s="15"/>
      <c r="G954" s="6" t="b">
        <v>0</v>
      </c>
      <c r="I954" s="22"/>
    </row>
    <row r="955" ht="14.25" customHeight="1">
      <c r="C955" s="15"/>
      <c r="F955" s="15"/>
      <c r="G955" s="6" t="b">
        <v>0</v>
      </c>
      <c r="I955" s="22"/>
    </row>
    <row r="956" ht="14.25" customHeight="1">
      <c r="C956" s="15"/>
      <c r="F956" s="15"/>
      <c r="G956" s="6" t="b">
        <v>0</v>
      </c>
      <c r="I956" s="22"/>
    </row>
    <row r="957" ht="14.25" customHeight="1">
      <c r="C957" s="15"/>
      <c r="F957" s="15"/>
      <c r="G957" s="6" t="b">
        <v>0</v>
      </c>
      <c r="I957" s="22"/>
    </row>
    <row r="958" ht="14.25" customHeight="1">
      <c r="C958" s="15"/>
      <c r="F958" s="15"/>
      <c r="G958" s="6" t="b">
        <v>0</v>
      </c>
      <c r="I958" s="22"/>
    </row>
    <row r="959" ht="14.25" customHeight="1">
      <c r="C959" s="15"/>
      <c r="F959" s="15"/>
      <c r="G959" s="6" t="b">
        <v>0</v>
      </c>
      <c r="I959" s="22"/>
    </row>
    <row r="960" ht="14.25" customHeight="1">
      <c r="C960" s="15"/>
      <c r="F960" s="15"/>
      <c r="G960" s="6" t="b">
        <v>0</v>
      </c>
      <c r="I960" s="22"/>
    </row>
    <row r="961" ht="14.25" customHeight="1">
      <c r="C961" s="15"/>
      <c r="F961" s="15"/>
      <c r="G961" s="6" t="b">
        <v>0</v>
      </c>
      <c r="I961" s="22"/>
    </row>
    <row r="962" ht="14.25" customHeight="1">
      <c r="C962" s="15"/>
      <c r="F962" s="15"/>
      <c r="G962" s="6" t="b">
        <v>0</v>
      </c>
      <c r="I962" s="22"/>
    </row>
    <row r="963" ht="14.25" customHeight="1">
      <c r="C963" s="15"/>
      <c r="F963" s="15"/>
      <c r="G963" s="6" t="b">
        <v>0</v>
      </c>
      <c r="I963" s="22"/>
    </row>
    <row r="964" ht="14.25" customHeight="1">
      <c r="C964" s="15"/>
      <c r="F964" s="15"/>
      <c r="G964" s="6" t="b">
        <v>0</v>
      </c>
      <c r="I964" s="22"/>
    </row>
    <row r="965" ht="14.25" customHeight="1">
      <c r="C965" s="15"/>
      <c r="F965" s="15"/>
      <c r="G965" s="6" t="b">
        <v>0</v>
      </c>
      <c r="I965" s="22"/>
    </row>
    <row r="966" ht="14.25" customHeight="1">
      <c r="C966" s="15"/>
      <c r="F966" s="15"/>
      <c r="G966" s="6" t="b">
        <v>0</v>
      </c>
      <c r="I966" s="22"/>
    </row>
    <row r="967" ht="14.25" customHeight="1">
      <c r="C967" s="15"/>
      <c r="F967" s="15"/>
      <c r="G967" s="6" t="b">
        <v>0</v>
      </c>
      <c r="I967" s="22"/>
    </row>
    <row r="968" ht="14.25" customHeight="1">
      <c r="C968" s="15"/>
      <c r="F968" s="15"/>
      <c r="G968" s="6" t="b">
        <v>0</v>
      </c>
      <c r="I968" s="22"/>
    </row>
    <row r="969" ht="14.25" customHeight="1">
      <c r="C969" s="15"/>
      <c r="F969" s="15"/>
      <c r="G969" s="6" t="b">
        <v>0</v>
      </c>
      <c r="I969" s="22"/>
    </row>
    <row r="970" ht="14.25" customHeight="1">
      <c r="C970" s="15"/>
      <c r="F970" s="15"/>
      <c r="G970" s="6" t="b">
        <v>0</v>
      </c>
      <c r="I970" s="22"/>
    </row>
    <row r="971" ht="14.25" customHeight="1">
      <c r="C971" s="15"/>
      <c r="F971" s="15"/>
      <c r="G971" s="6" t="b">
        <v>0</v>
      </c>
      <c r="I971" s="22"/>
    </row>
    <row r="972" ht="14.25" customHeight="1">
      <c r="C972" s="15"/>
      <c r="F972" s="15"/>
      <c r="G972" s="6" t="b">
        <v>0</v>
      </c>
      <c r="I972" s="22"/>
    </row>
    <row r="973" ht="14.25" customHeight="1">
      <c r="C973" s="15"/>
      <c r="F973" s="15"/>
      <c r="G973" s="6" t="b">
        <v>0</v>
      </c>
      <c r="I973" s="22"/>
    </row>
    <row r="974" ht="14.25" customHeight="1">
      <c r="C974" s="15"/>
      <c r="F974" s="15"/>
      <c r="G974" s="6" t="b">
        <v>0</v>
      </c>
      <c r="I974" s="22"/>
    </row>
    <row r="975" ht="14.25" customHeight="1">
      <c r="C975" s="15"/>
      <c r="F975" s="15"/>
      <c r="G975" s="6" t="b">
        <v>0</v>
      </c>
      <c r="I975" s="22"/>
    </row>
    <row r="976" ht="14.25" customHeight="1">
      <c r="C976" s="15"/>
      <c r="F976" s="15"/>
      <c r="G976" s="6" t="b">
        <v>0</v>
      </c>
      <c r="I976" s="22"/>
    </row>
    <row r="977" ht="14.25" customHeight="1">
      <c r="C977" s="15"/>
      <c r="F977" s="15"/>
      <c r="G977" s="6" t="b">
        <v>0</v>
      </c>
      <c r="I977" s="22"/>
    </row>
    <row r="978" ht="14.25" customHeight="1">
      <c r="C978" s="15"/>
      <c r="F978" s="15"/>
      <c r="G978" s="6" t="b">
        <v>0</v>
      </c>
      <c r="I978" s="22"/>
    </row>
    <row r="979" ht="14.25" customHeight="1">
      <c r="C979" s="15"/>
      <c r="F979" s="15"/>
      <c r="G979" s="6" t="b">
        <v>0</v>
      </c>
      <c r="I979" s="22"/>
    </row>
    <row r="980" ht="14.25" customHeight="1">
      <c r="C980" s="15"/>
      <c r="F980" s="15"/>
      <c r="G980" s="6" t="b">
        <v>0</v>
      </c>
      <c r="I980" s="22"/>
    </row>
    <row r="981" ht="14.25" customHeight="1">
      <c r="C981" s="15"/>
      <c r="F981" s="15"/>
      <c r="G981" s="6" t="b">
        <v>0</v>
      </c>
      <c r="I981" s="22"/>
    </row>
    <row r="982" ht="14.25" customHeight="1">
      <c r="C982" s="15"/>
      <c r="F982" s="15"/>
      <c r="G982" s="6" t="b">
        <v>0</v>
      </c>
      <c r="I982" s="22"/>
    </row>
    <row r="983" ht="14.25" customHeight="1">
      <c r="C983" s="15"/>
      <c r="F983" s="15"/>
      <c r="G983" s="6" t="b">
        <v>0</v>
      </c>
      <c r="I983" s="22"/>
    </row>
    <row r="984" ht="14.25" customHeight="1">
      <c r="C984" s="15"/>
      <c r="F984" s="15"/>
      <c r="G984" s="6" t="b">
        <v>0</v>
      </c>
      <c r="I984" s="22"/>
    </row>
    <row r="985" ht="14.25" customHeight="1">
      <c r="C985" s="15"/>
      <c r="F985" s="15"/>
      <c r="G985" s="6" t="b">
        <v>0</v>
      </c>
      <c r="I985" s="22"/>
    </row>
    <row r="986" ht="14.25" customHeight="1">
      <c r="C986" s="15"/>
      <c r="F986" s="15"/>
      <c r="G986" s="6" t="b">
        <v>0</v>
      </c>
      <c r="I986" s="22"/>
    </row>
    <row r="987" ht="14.25" customHeight="1">
      <c r="C987" s="15"/>
      <c r="F987" s="15"/>
      <c r="G987" s="6" t="b">
        <v>0</v>
      </c>
      <c r="I987" s="22"/>
    </row>
    <row r="988" ht="14.25" customHeight="1">
      <c r="C988" s="15"/>
      <c r="F988" s="15"/>
      <c r="G988" s="6" t="b">
        <v>0</v>
      </c>
      <c r="I988" s="22"/>
    </row>
    <row r="989" ht="14.25" customHeight="1">
      <c r="C989" s="15"/>
      <c r="F989" s="15"/>
      <c r="G989" s="6" t="b">
        <v>0</v>
      </c>
      <c r="I989" s="22"/>
    </row>
    <row r="990" ht="14.25" customHeight="1">
      <c r="C990" s="15"/>
      <c r="F990" s="15"/>
      <c r="G990" s="6" t="b">
        <v>0</v>
      </c>
      <c r="I990" s="22"/>
    </row>
    <row r="991" ht="14.25" customHeight="1">
      <c r="C991" s="15"/>
      <c r="F991" s="15"/>
      <c r="G991" s="6" t="b">
        <v>0</v>
      </c>
      <c r="I991" s="22"/>
    </row>
    <row r="992" ht="14.25" customHeight="1">
      <c r="C992" s="15"/>
      <c r="F992" s="15"/>
      <c r="G992" s="6" t="b">
        <v>0</v>
      </c>
      <c r="I992" s="22"/>
    </row>
    <row r="993" ht="14.25" customHeight="1">
      <c r="C993" s="15"/>
      <c r="F993" s="15"/>
      <c r="G993" s="6" t="b">
        <v>0</v>
      </c>
      <c r="I993" s="22"/>
    </row>
    <row r="994" ht="14.25" customHeight="1">
      <c r="C994" s="15"/>
      <c r="F994" s="15"/>
      <c r="G994" s="6" t="b">
        <v>0</v>
      </c>
      <c r="I994" s="22"/>
    </row>
    <row r="995" ht="14.25" customHeight="1">
      <c r="C995" s="15"/>
      <c r="F995" s="15"/>
      <c r="G995" s="6" t="b">
        <v>0</v>
      </c>
      <c r="I995" s="22"/>
    </row>
    <row r="996" ht="14.25" customHeight="1">
      <c r="C996" s="15"/>
      <c r="F996" s="15"/>
      <c r="G996" s="6" t="b">
        <v>0</v>
      </c>
      <c r="I996" s="22"/>
    </row>
    <row r="997" ht="14.25" customHeight="1">
      <c r="C997" s="15"/>
      <c r="F997" s="15"/>
      <c r="G997" s="6" t="b">
        <v>0</v>
      </c>
      <c r="I997" s="22"/>
    </row>
    <row r="998" ht="14.25" customHeight="1">
      <c r="C998" s="15"/>
      <c r="F998" s="15"/>
      <c r="G998" s="6" t="b">
        <v>0</v>
      </c>
      <c r="I998" s="22"/>
    </row>
    <row r="999" ht="14.25" customHeight="1">
      <c r="C999" s="15"/>
      <c r="F999" s="15"/>
      <c r="G999" s="6" t="b">
        <v>0</v>
      </c>
      <c r="I999" s="22"/>
    </row>
    <row r="1000" ht="14.25" customHeight="1">
      <c r="C1000" s="15"/>
      <c r="F1000" s="15"/>
      <c r="G1000" s="6" t="b">
        <v>0</v>
      </c>
      <c r="I1000" s="22"/>
    </row>
    <row r="1001" ht="14.25" customHeight="1">
      <c r="C1001" s="15"/>
      <c r="F1001" s="15"/>
      <c r="G1001" s="6" t="b">
        <v>0</v>
      </c>
      <c r="I1001" s="22"/>
    </row>
    <row r="1002" ht="14.25" customHeight="1">
      <c r="C1002" s="15"/>
      <c r="F1002" s="15"/>
      <c r="G1002" s="6" t="b">
        <v>0</v>
      </c>
      <c r="I1002" s="22"/>
    </row>
    <row r="1003" ht="14.25" customHeight="1">
      <c r="C1003" s="15"/>
      <c r="F1003" s="15"/>
      <c r="G1003" s="6" t="b">
        <v>0</v>
      </c>
      <c r="I1003" s="22"/>
    </row>
    <row r="1004" ht="14.25" customHeight="1">
      <c r="C1004" s="15"/>
      <c r="F1004" s="15"/>
      <c r="G1004" s="6" t="b">
        <v>0</v>
      </c>
      <c r="I1004" s="22"/>
    </row>
    <row r="1005" ht="14.25" customHeight="1">
      <c r="C1005" s="15"/>
      <c r="F1005" s="15"/>
      <c r="G1005" s="6" t="b">
        <v>0</v>
      </c>
      <c r="I1005" s="22"/>
    </row>
    <row r="1006" ht="14.25" customHeight="1">
      <c r="C1006" s="15"/>
      <c r="F1006" s="15"/>
      <c r="G1006" s="6" t="b">
        <v>0</v>
      </c>
      <c r="I1006" s="22"/>
    </row>
    <row r="1007" ht="14.25" customHeight="1">
      <c r="C1007" s="15"/>
      <c r="F1007" s="15"/>
      <c r="G1007" s="6" t="b">
        <v>0</v>
      </c>
      <c r="I1007" s="22"/>
    </row>
    <row r="1008" ht="14.25" customHeight="1">
      <c r="C1008" s="15"/>
      <c r="F1008" s="15"/>
      <c r="G1008" s="6" t="b">
        <v>0</v>
      </c>
      <c r="I1008" s="22"/>
    </row>
    <row r="1009" ht="14.25" customHeight="1">
      <c r="C1009" s="15"/>
      <c r="F1009" s="15"/>
      <c r="G1009" s="6" t="b">
        <v>0</v>
      </c>
      <c r="I1009" s="22"/>
    </row>
    <row r="1010" ht="14.25" customHeight="1">
      <c r="C1010" s="15"/>
      <c r="F1010" s="15"/>
      <c r="G1010" s="6" t="b">
        <v>0</v>
      </c>
      <c r="I1010" s="22"/>
    </row>
    <row r="1011" ht="14.25" customHeight="1">
      <c r="C1011" s="15"/>
      <c r="F1011" s="15"/>
      <c r="G1011" s="6" t="b">
        <v>0</v>
      </c>
      <c r="I1011" s="22"/>
    </row>
    <row r="1012" ht="14.25" customHeight="1">
      <c r="C1012" s="15"/>
      <c r="F1012" s="15"/>
      <c r="G1012" s="6" t="b">
        <v>0</v>
      </c>
      <c r="I1012" s="22"/>
    </row>
    <row r="1013" ht="14.25" customHeight="1">
      <c r="C1013" s="15"/>
      <c r="F1013" s="15"/>
      <c r="G1013" s="6" t="b">
        <v>0</v>
      </c>
      <c r="I1013" s="22"/>
    </row>
    <row r="1014" ht="14.25" customHeight="1">
      <c r="C1014" s="15"/>
      <c r="F1014" s="15"/>
      <c r="G1014" s="6" t="b">
        <v>0</v>
      </c>
      <c r="I1014" s="22"/>
    </row>
    <row r="1015" ht="14.25" customHeight="1">
      <c r="C1015" s="15"/>
      <c r="F1015" s="15"/>
      <c r="G1015" s="6" t="b">
        <v>0</v>
      </c>
      <c r="I1015" s="22"/>
    </row>
    <row r="1016" ht="14.25" customHeight="1">
      <c r="C1016" s="15"/>
      <c r="F1016" s="15"/>
      <c r="G1016" s="6" t="b">
        <v>0</v>
      </c>
      <c r="I1016" s="22"/>
    </row>
    <row r="1017" ht="14.25" customHeight="1">
      <c r="C1017" s="15"/>
      <c r="F1017" s="15"/>
      <c r="G1017" s="6" t="b">
        <v>0</v>
      </c>
      <c r="I1017" s="22"/>
    </row>
    <row r="1018" ht="14.25" customHeight="1">
      <c r="C1018" s="15"/>
      <c r="F1018" s="15"/>
      <c r="G1018" s="6" t="b">
        <v>0</v>
      </c>
      <c r="I1018" s="22"/>
    </row>
    <row r="1019" ht="14.25" customHeight="1">
      <c r="C1019" s="15"/>
      <c r="F1019" s="15"/>
      <c r="G1019" s="6" t="b">
        <v>0</v>
      </c>
      <c r="I1019" s="22"/>
    </row>
    <row r="1020" ht="14.25" customHeight="1">
      <c r="C1020" s="15"/>
      <c r="F1020" s="15"/>
      <c r="G1020" s="6" t="b">
        <v>0</v>
      </c>
      <c r="I1020" s="22"/>
    </row>
    <row r="1021" ht="14.25" customHeight="1">
      <c r="C1021" s="15"/>
      <c r="F1021" s="15"/>
      <c r="G1021" s="6" t="b">
        <v>0</v>
      </c>
      <c r="I1021" s="22"/>
    </row>
    <row r="1022" ht="14.25" customHeight="1">
      <c r="C1022" s="15"/>
      <c r="F1022" s="15"/>
      <c r="G1022" s="6" t="b">
        <v>0</v>
      </c>
      <c r="I1022" s="22"/>
    </row>
    <row r="1023" ht="14.25" customHeight="1">
      <c r="C1023" s="15"/>
      <c r="F1023" s="15"/>
      <c r="G1023" s="6" t="b">
        <v>0</v>
      </c>
      <c r="I1023" s="22"/>
    </row>
    <row r="1024" ht="14.25" customHeight="1">
      <c r="C1024" s="15"/>
      <c r="F1024" s="15"/>
      <c r="G1024" s="6" t="b">
        <v>0</v>
      </c>
      <c r="I1024" s="22"/>
    </row>
    <row r="1025" ht="14.25" customHeight="1">
      <c r="C1025" s="15"/>
      <c r="F1025" s="15"/>
      <c r="G1025" s="6" t="b">
        <v>0</v>
      </c>
      <c r="I1025" s="22"/>
    </row>
    <row r="1026" ht="14.25" customHeight="1">
      <c r="C1026" s="15"/>
      <c r="F1026" s="15"/>
      <c r="G1026" s="6" t="b">
        <v>0</v>
      </c>
      <c r="I1026" s="22"/>
    </row>
    <row r="1027" ht="14.25" customHeight="1">
      <c r="C1027" s="15"/>
      <c r="F1027" s="15"/>
      <c r="G1027" s="6" t="b">
        <v>0</v>
      </c>
      <c r="I1027" s="22"/>
    </row>
    <row r="1028" ht="14.25" customHeight="1">
      <c r="C1028" s="15"/>
      <c r="F1028" s="15"/>
      <c r="G1028" s="6" t="b">
        <v>0</v>
      </c>
      <c r="I1028" s="22"/>
    </row>
    <row r="1029" ht="14.25" customHeight="1">
      <c r="C1029" s="15"/>
      <c r="F1029" s="15"/>
      <c r="G1029" s="6" t="b">
        <v>0</v>
      </c>
      <c r="I1029" s="22"/>
    </row>
    <row r="1030" ht="14.25" customHeight="1">
      <c r="C1030" s="15"/>
      <c r="F1030" s="15"/>
      <c r="G1030" s="6" t="b">
        <v>0</v>
      </c>
      <c r="I1030" s="22"/>
    </row>
    <row r="1031" ht="14.25" customHeight="1">
      <c r="C1031" s="15"/>
      <c r="F1031" s="15"/>
      <c r="G1031" s="6" t="b">
        <v>0</v>
      </c>
      <c r="I1031" s="22"/>
    </row>
    <row r="1032" ht="14.25" customHeight="1">
      <c r="C1032" s="15"/>
      <c r="F1032" s="15"/>
      <c r="G1032" s="6" t="b">
        <v>0</v>
      </c>
      <c r="I1032" s="22"/>
    </row>
    <row r="1033" ht="14.25" customHeight="1">
      <c r="C1033" s="15"/>
      <c r="F1033" s="15"/>
      <c r="G1033" s="6" t="b">
        <v>0</v>
      </c>
      <c r="I1033" s="22"/>
    </row>
    <row r="1034" ht="14.25" customHeight="1">
      <c r="C1034" s="15"/>
      <c r="F1034" s="15"/>
      <c r="G1034" s="6" t="b">
        <v>0</v>
      </c>
      <c r="I1034" s="22"/>
    </row>
    <row r="1035" ht="14.25" customHeight="1">
      <c r="C1035" s="15"/>
      <c r="F1035" s="15"/>
      <c r="G1035" s="6" t="b">
        <v>0</v>
      </c>
      <c r="I1035" s="22"/>
    </row>
    <row r="1036" ht="14.25" customHeight="1">
      <c r="C1036" s="15"/>
      <c r="F1036" s="15"/>
      <c r="G1036" s="6" t="b">
        <v>0</v>
      </c>
      <c r="I1036" s="22"/>
    </row>
    <row r="1037" ht="14.25" customHeight="1">
      <c r="C1037" s="15"/>
      <c r="F1037" s="15"/>
      <c r="G1037" s="6" t="b">
        <v>0</v>
      </c>
      <c r="I1037" s="22"/>
    </row>
    <row r="1038" ht="14.25" customHeight="1">
      <c r="C1038" s="15"/>
      <c r="F1038" s="15"/>
      <c r="G1038" s="6" t="b">
        <v>0</v>
      </c>
      <c r="I1038" s="22"/>
    </row>
    <row r="1039" ht="14.25" customHeight="1">
      <c r="C1039" s="15"/>
      <c r="F1039" s="15"/>
      <c r="G1039" s="6" t="b">
        <v>0</v>
      </c>
      <c r="I1039" s="22"/>
    </row>
    <row r="1040" ht="14.25" customHeight="1">
      <c r="C1040" s="15"/>
      <c r="F1040" s="15"/>
      <c r="G1040" s="6" t="b">
        <v>0</v>
      </c>
      <c r="I1040" s="22"/>
    </row>
    <row r="1041" ht="14.25" customHeight="1">
      <c r="C1041" s="15"/>
      <c r="F1041" s="15"/>
      <c r="G1041" s="6" t="b">
        <v>0</v>
      </c>
      <c r="I1041" s="22"/>
    </row>
    <row r="1042" ht="14.25" customHeight="1">
      <c r="C1042" s="15"/>
      <c r="F1042" s="15"/>
      <c r="G1042" s="6" t="b">
        <v>0</v>
      </c>
      <c r="I1042" s="22"/>
    </row>
    <row r="1043" ht="14.25" customHeight="1">
      <c r="C1043" s="15"/>
      <c r="F1043" s="15"/>
      <c r="G1043" s="6" t="b">
        <v>0</v>
      </c>
      <c r="I1043" s="22"/>
    </row>
    <row r="1044" ht="14.25" customHeight="1">
      <c r="C1044" s="15"/>
      <c r="F1044" s="15"/>
      <c r="G1044" s="6" t="b">
        <v>0</v>
      </c>
      <c r="I1044" s="22"/>
    </row>
    <row r="1045" ht="14.25" customHeight="1">
      <c r="C1045" s="15"/>
      <c r="F1045" s="15"/>
      <c r="G1045" s="6" t="b">
        <v>0</v>
      </c>
      <c r="I1045" s="22"/>
    </row>
    <row r="1046" ht="14.25" customHeight="1">
      <c r="C1046" s="15"/>
      <c r="F1046" s="15"/>
      <c r="G1046" s="6" t="b">
        <v>0</v>
      </c>
      <c r="I1046" s="22"/>
    </row>
    <row r="1047" ht="14.25" customHeight="1">
      <c r="C1047" s="15"/>
      <c r="F1047" s="15"/>
      <c r="G1047" s="6" t="b">
        <v>0</v>
      </c>
      <c r="I1047" s="22"/>
    </row>
    <row r="1048" ht="14.25" customHeight="1">
      <c r="C1048" s="15"/>
      <c r="F1048" s="15"/>
      <c r="G1048" s="6" t="b">
        <v>0</v>
      </c>
      <c r="I1048" s="22"/>
    </row>
    <row r="1049" ht="14.25" customHeight="1">
      <c r="C1049" s="15"/>
      <c r="F1049" s="15"/>
      <c r="G1049" s="6" t="b">
        <v>0</v>
      </c>
      <c r="I1049" s="22"/>
    </row>
    <row r="1050" ht="14.25" customHeight="1">
      <c r="C1050" s="15"/>
      <c r="F1050" s="15"/>
      <c r="G1050" s="6" t="b">
        <v>0</v>
      </c>
      <c r="I1050" s="22"/>
    </row>
    <row r="1051" ht="14.25" customHeight="1">
      <c r="C1051" s="15"/>
      <c r="F1051" s="15"/>
      <c r="G1051" s="6" t="b">
        <v>0</v>
      </c>
      <c r="I1051" s="22"/>
    </row>
    <row r="1052" ht="14.25" customHeight="1">
      <c r="C1052" s="15"/>
      <c r="F1052" s="15"/>
      <c r="G1052" s="6" t="b">
        <v>0</v>
      </c>
      <c r="I1052" s="22"/>
    </row>
    <row r="1053" ht="14.25" customHeight="1">
      <c r="C1053" s="15"/>
      <c r="F1053" s="15"/>
      <c r="G1053" s="6" t="b">
        <v>0</v>
      </c>
      <c r="I1053" s="22"/>
    </row>
    <row r="1054" ht="14.25" customHeight="1">
      <c r="C1054" s="15"/>
      <c r="F1054" s="15"/>
      <c r="G1054" s="6" t="b">
        <v>0</v>
      </c>
      <c r="I1054" s="22"/>
    </row>
    <row r="1055" ht="14.25" customHeight="1">
      <c r="C1055" s="15"/>
      <c r="F1055" s="15"/>
      <c r="G1055" s="6" t="b">
        <v>0</v>
      </c>
      <c r="I1055" s="22"/>
    </row>
    <row r="1056" ht="14.25" customHeight="1">
      <c r="C1056" s="15"/>
      <c r="F1056" s="15"/>
      <c r="G1056" s="6" t="b">
        <v>0</v>
      </c>
      <c r="I1056" s="22"/>
    </row>
    <row r="1057" ht="14.25" customHeight="1">
      <c r="C1057" s="15"/>
      <c r="F1057" s="15"/>
      <c r="G1057" s="6" t="b">
        <v>0</v>
      </c>
      <c r="I1057" s="22"/>
    </row>
    <row r="1058" ht="14.25" customHeight="1">
      <c r="C1058" s="15"/>
      <c r="F1058" s="15"/>
      <c r="G1058" s="6" t="b">
        <v>0</v>
      </c>
      <c r="I1058" s="22"/>
    </row>
    <row r="1059" ht="14.25" customHeight="1">
      <c r="C1059" s="15"/>
      <c r="F1059" s="15"/>
      <c r="G1059" s="6" t="b">
        <v>0</v>
      </c>
      <c r="I1059" s="22"/>
    </row>
    <row r="1060" ht="14.25" customHeight="1">
      <c r="C1060" s="15"/>
      <c r="F1060" s="15"/>
      <c r="G1060" s="6" t="b">
        <v>0</v>
      </c>
      <c r="I1060" s="22"/>
    </row>
    <row r="1061" ht="14.25" customHeight="1">
      <c r="C1061" s="15"/>
      <c r="F1061" s="15"/>
      <c r="G1061" s="6" t="b">
        <v>0</v>
      </c>
      <c r="I1061" s="22"/>
    </row>
    <row r="1062" ht="14.25" customHeight="1">
      <c r="C1062" s="15"/>
      <c r="F1062" s="15"/>
      <c r="G1062" s="6" t="b">
        <v>0</v>
      </c>
      <c r="I1062" s="22"/>
    </row>
    <row r="1063" ht="14.25" customHeight="1">
      <c r="C1063" s="15"/>
      <c r="F1063" s="15"/>
      <c r="G1063" s="6" t="b">
        <v>0</v>
      </c>
      <c r="I1063" s="22"/>
    </row>
    <row r="1064" ht="14.25" customHeight="1">
      <c r="C1064" s="15"/>
      <c r="F1064" s="15"/>
      <c r="G1064" s="6" t="b">
        <v>0</v>
      </c>
      <c r="I1064" s="22"/>
    </row>
    <row r="1065" ht="14.25" customHeight="1">
      <c r="C1065" s="15"/>
      <c r="F1065" s="15"/>
      <c r="G1065" s="6" t="b">
        <v>0</v>
      </c>
      <c r="I1065" s="22"/>
    </row>
    <row r="1066" ht="14.25" customHeight="1">
      <c r="C1066" s="15"/>
      <c r="F1066" s="15"/>
      <c r="G1066" s="6" t="b">
        <v>0</v>
      </c>
      <c r="I1066" s="22"/>
    </row>
    <row r="1067" ht="14.25" customHeight="1">
      <c r="C1067" s="15"/>
      <c r="F1067" s="15"/>
      <c r="G1067" s="6" t="b">
        <v>0</v>
      </c>
      <c r="I1067" s="22"/>
    </row>
    <row r="1068" ht="14.25" customHeight="1">
      <c r="C1068" s="15"/>
      <c r="F1068" s="15"/>
      <c r="G1068" s="6" t="b">
        <v>0</v>
      </c>
      <c r="I1068" s="22"/>
    </row>
    <row r="1069" ht="14.25" customHeight="1">
      <c r="C1069" s="15"/>
      <c r="F1069" s="15"/>
      <c r="G1069" s="6" t="b">
        <v>0</v>
      </c>
      <c r="I1069" s="22"/>
    </row>
    <row r="1070" ht="14.25" customHeight="1">
      <c r="C1070" s="15"/>
      <c r="F1070" s="15"/>
      <c r="G1070" s="6" t="b">
        <v>0</v>
      </c>
      <c r="I1070" s="22"/>
    </row>
    <row r="1071" ht="14.25" customHeight="1">
      <c r="C1071" s="15"/>
      <c r="F1071" s="15"/>
      <c r="G1071" s="6" t="b">
        <v>0</v>
      </c>
      <c r="I1071" s="22"/>
    </row>
    <row r="1072" ht="14.25" customHeight="1">
      <c r="C1072" s="15"/>
      <c r="F1072" s="15"/>
      <c r="G1072" s="6" t="b">
        <v>0</v>
      </c>
      <c r="I1072" s="22"/>
    </row>
    <row r="1073" ht="14.25" customHeight="1">
      <c r="C1073" s="15"/>
      <c r="F1073" s="15"/>
      <c r="G1073" s="6" t="b">
        <v>0</v>
      </c>
      <c r="I1073" s="22"/>
    </row>
    <row r="1074" ht="14.25" customHeight="1">
      <c r="C1074" s="15"/>
      <c r="F1074" s="15"/>
      <c r="G1074" s="6" t="b">
        <v>0</v>
      </c>
      <c r="I1074" s="22"/>
    </row>
    <row r="1075" ht="14.25" customHeight="1">
      <c r="C1075" s="15"/>
      <c r="F1075" s="15"/>
      <c r="G1075" s="6" t="b">
        <v>0</v>
      </c>
      <c r="I1075" s="22"/>
    </row>
    <row r="1076" ht="14.25" customHeight="1">
      <c r="C1076" s="15"/>
      <c r="F1076" s="15"/>
      <c r="G1076" s="6" t="b">
        <v>0</v>
      </c>
      <c r="I1076" s="22"/>
    </row>
    <row r="1077" ht="14.25" customHeight="1">
      <c r="C1077" s="15"/>
      <c r="F1077" s="15"/>
      <c r="G1077" s="6" t="b">
        <v>0</v>
      </c>
      <c r="I1077" s="22"/>
    </row>
    <row r="1078" ht="14.25" customHeight="1">
      <c r="C1078" s="15"/>
      <c r="F1078" s="15"/>
      <c r="G1078" s="6" t="b">
        <v>0</v>
      </c>
      <c r="I1078" s="22"/>
    </row>
    <row r="1079" ht="14.25" customHeight="1">
      <c r="C1079" s="15"/>
      <c r="F1079" s="15"/>
      <c r="G1079" s="6" t="b">
        <v>0</v>
      </c>
      <c r="I1079" s="22"/>
    </row>
    <row r="1080" ht="14.25" customHeight="1">
      <c r="C1080" s="15"/>
      <c r="F1080" s="15"/>
      <c r="G1080" s="6" t="b">
        <v>0</v>
      </c>
      <c r="I1080" s="22"/>
    </row>
    <row r="1081" ht="14.25" customHeight="1">
      <c r="C1081" s="15"/>
      <c r="F1081" s="15"/>
      <c r="G1081" s="6" t="b">
        <v>0</v>
      </c>
      <c r="I1081" s="22"/>
    </row>
    <row r="1082" ht="14.25" customHeight="1">
      <c r="C1082" s="15"/>
      <c r="F1082" s="15"/>
      <c r="G1082" s="6" t="b">
        <v>0</v>
      </c>
      <c r="I1082" s="22"/>
    </row>
    <row r="1083" ht="14.25" customHeight="1">
      <c r="C1083" s="15"/>
      <c r="F1083" s="15"/>
      <c r="G1083" s="6" t="b">
        <v>0</v>
      </c>
      <c r="I1083" s="22"/>
    </row>
    <row r="1084" ht="14.25" customHeight="1">
      <c r="C1084" s="15"/>
      <c r="F1084" s="15"/>
      <c r="G1084" s="6" t="b">
        <v>0</v>
      </c>
      <c r="I1084" s="22"/>
    </row>
    <row r="1085" ht="14.25" customHeight="1">
      <c r="C1085" s="15"/>
      <c r="F1085" s="15"/>
      <c r="G1085" s="6" t="b">
        <v>0</v>
      </c>
      <c r="I1085" s="22"/>
    </row>
    <row r="1086" ht="14.25" customHeight="1">
      <c r="C1086" s="15"/>
      <c r="F1086" s="15"/>
      <c r="G1086" s="6" t="b">
        <v>0</v>
      </c>
      <c r="I1086" s="22"/>
    </row>
    <row r="1087" ht="14.25" customHeight="1">
      <c r="C1087" s="15"/>
      <c r="F1087" s="15"/>
      <c r="G1087" s="6" t="b">
        <v>0</v>
      </c>
      <c r="I1087" s="22"/>
    </row>
    <row r="1088" ht="14.25" customHeight="1">
      <c r="C1088" s="15"/>
      <c r="F1088" s="15"/>
      <c r="G1088" s="6" t="b">
        <v>0</v>
      </c>
      <c r="I1088" s="22"/>
    </row>
    <row r="1089" ht="14.25" customHeight="1">
      <c r="C1089" s="15"/>
      <c r="F1089" s="15"/>
      <c r="G1089" s="6" t="b">
        <v>0</v>
      </c>
      <c r="I1089" s="22"/>
    </row>
    <row r="1090" ht="14.25" customHeight="1">
      <c r="C1090" s="15"/>
      <c r="F1090" s="15"/>
      <c r="G1090" s="6" t="b">
        <v>0</v>
      </c>
      <c r="I1090" s="22"/>
    </row>
    <row r="1091" ht="14.25" customHeight="1">
      <c r="C1091" s="15"/>
      <c r="F1091" s="15"/>
      <c r="G1091" s="6" t="b">
        <v>0</v>
      </c>
      <c r="I1091" s="22"/>
    </row>
    <row r="1092" ht="14.25" customHeight="1">
      <c r="C1092" s="15"/>
      <c r="F1092" s="15"/>
      <c r="G1092" s="6" t="b">
        <v>0</v>
      </c>
      <c r="I1092" s="22"/>
    </row>
    <row r="1093" ht="14.25" customHeight="1">
      <c r="C1093" s="15"/>
      <c r="F1093" s="15"/>
      <c r="G1093" s="6" t="b">
        <v>0</v>
      </c>
      <c r="I1093" s="22"/>
    </row>
    <row r="1094" ht="14.25" customHeight="1">
      <c r="C1094" s="15"/>
      <c r="F1094" s="15"/>
      <c r="G1094" s="6" t="b">
        <v>0</v>
      </c>
      <c r="I1094" s="22"/>
    </row>
    <row r="1095" ht="14.25" customHeight="1">
      <c r="C1095" s="15"/>
      <c r="F1095" s="15"/>
      <c r="G1095" s="6" t="b">
        <v>0</v>
      </c>
      <c r="I1095" s="22"/>
    </row>
    <row r="1096" ht="14.25" customHeight="1">
      <c r="C1096" s="15"/>
      <c r="F1096" s="15"/>
      <c r="G1096" s="6" t="b">
        <v>0</v>
      </c>
      <c r="I1096" s="22"/>
    </row>
    <row r="1097" ht="14.25" customHeight="1">
      <c r="C1097" s="15"/>
      <c r="F1097" s="15"/>
      <c r="G1097" s="6" t="b">
        <v>0</v>
      </c>
      <c r="I1097" s="22"/>
    </row>
    <row r="1098" ht="14.25" customHeight="1">
      <c r="C1098" s="15"/>
      <c r="F1098" s="15"/>
      <c r="G1098" s="6" t="b">
        <v>0</v>
      </c>
      <c r="I1098" s="22"/>
    </row>
    <row r="1099" ht="14.25" customHeight="1">
      <c r="C1099" s="15"/>
      <c r="F1099" s="15"/>
      <c r="G1099" s="6" t="b">
        <v>0</v>
      </c>
      <c r="I1099" s="22"/>
    </row>
    <row r="1100" ht="14.25" customHeight="1">
      <c r="C1100" s="15"/>
      <c r="F1100" s="15"/>
      <c r="G1100" s="6" t="b">
        <v>0</v>
      </c>
      <c r="I1100" s="22"/>
    </row>
    <row r="1101" ht="14.25" customHeight="1">
      <c r="C1101" s="15"/>
      <c r="F1101" s="15"/>
      <c r="G1101" s="6" t="b">
        <v>0</v>
      </c>
      <c r="I1101" s="22"/>
    </row>
    <row r="1102" ht="14.25" customHeight="1">
      <c r="C1102" s="15"/>
      <c r="F1102" s="15"/>
      <c r="G1102" s="6" t="b">
        <v>0</v>
      </c>
      <c r="I1102" s="22"/>
    </row>
    <row r="1103" ht="14.25" customHeight="1">
      <c r="C1103" s="15"/>
      <c r="F1103" s="15"/>
      <c r="G1103" s="6" t="b">
        <v>0</v>
      </c>
      <c r="I1103" s="22"/>
    </row>
    <row r="1104" ht="14.25" customHeight="1">
      <c r="C1104" s="15"/>
      <c r="F1104" s="15"/>
      <c r="G1104" s="6" t="b">
        <v>0</v>
      </c>
      <c r="I1104" s="22"/>
    </row>
    <row r="1105" ht="14.25" customHeight="1">
      <c r="C1105" s="15"/>
      <c r="F1105" s="15"/>
      <c r="G1105" s="6" t="b">
        <v>0</v>
      </c>
      <c r="I1105" s="22"/>
    </row>
    <row r="1106" ht="14.25" customHeight="1">
      <c r="C1106" s="15"/>
      <c r="F1106" s="15"/>
      <c r="G1106" s="6" t="b">
        <v>0</v>
      </c>
      <c r="I1106" s="22"/>
    </row>
    <row r="1107" ht="14.25" customHeight="1">
      <c r="C1107" s="15"/>
      <c r="F1107" s="15"/>
      <c r="G1107" s="6" t="b">
        <v>0</v>
      </c>
      <c r="I1107" s="22"/>
    </row>
    <row r="1108" ht="14.25" customHeight="1">
      <c r="C1108" s="15"/>
      <c r="F1108" s="15"/>
      <c r="G1108" s="6" t="b">
        <v>0</v>
      </c>
      <c r="I1108" s="22"/>
    </row>
    <row r="1109" ht="14.25" customHeight="1">
      <c r="C1109" s="15"/>
      <c r="F1109" s="15"/>
      <c r="G1109" s="6" t="b">
        <v>0</v>
      </c>
      <c r="I1109" s="22"/>
    </row>
    <row r="1110" ht="14.25" customHeight="1">
      <c r="C1110" s="15"/>
      <c r="F1110" s="15"/>
      <c r="G1110" s="6" t="b">
        <v>0</v>
      </c>
      <c r="I1110" s="22"/>
    </row>
    <row r="1111" ht="14.25" customHeight="1">
      <c r="C1111" s="15"/>
      <c r="F1111" s="15"/>
      <c r="G1111" s="6" t="b">
        <v>0</v>
      </c>
      <c r="I1111" s="22"/>
    </row>
    <row r="1112" ht="14.25" customHeight="1">
      <c r="C1112" s="15"/>
      <c r="F1112" s="15"/>
      <c r="G1112" s="6" t="b">
        <v>0</v>
      </c>
      <c r="I1112" s="22"/>
    </row>
    <row r="1113" ht="14.25" customHeight="1">
      <c r="C1113" s="15"/>
      <c r="F1113" s="15"/>
      <c r="G1113" s="6" t="b">
        <v>0</v>
      </c>
      <c r="I1113" s="22"/>
    </row>
    <row r="1114" ht="14.25" customHeight="1">
      <c r="C1114" s="15"/>
      <c r="F1114" s="15"/>
      <c r="G1114" s="6" t="b">
        <v>0</v>
      </c>
      <c r="I1114" s="22"/>
    </row>
    <row r="1115" ht="14.25" customHeight="1">
      <c r="C1115" s="15"/>
      <c r="F1115" s="15"/>
      <c r="G1115" s="6" t="b">
        <v>0</v>
      </c>
      <c r="I1115" s="22"/>
    </row>
    <row r="1116" ht="14.25" customHeight="1">
      <c r="C1116" s="15"/>
      <c r="F1116" s="15"/>
      <c r="G1116" s="6" t="b">
        <v>0</v>
      </c>
      <c r="I1116" s="22"/>
    </row>
    <row r="1117" ht="14.25" customHeight="1">
      <c r="C1117" s="15"/>
      <c r="F1117" s="15"/>
      <c r="G1117" s="6" t="b">
        <v>0</v>
      </c>
      <c r="I1117" s="22"/>
    </row>
    <row r="1118" ht="14.25" customHeight="1">
      <c r="C1118" s="15"/>
      <c r="F1118" s="15"/>
      <c r="G1118" s="6" t="b">
        <v>0</v>
      </c>
      <c r="I1118" s="22"/>
    </row>
    <row r="1119" ht="14.25" customHeight="1">
      <c r="C1119" s="15"/>
      <c r="F1119" s="15"/>
      <c r="G1119" s="6" t="b">
        <v>0</v>
      </c>
      <c r="I1119" s="22"/>
    </row>
    <row r="1120" ht="14.25" customHeight="1">
      <c r="C1120" s="15"/>
      <c r="F1120" s="15"/>
      <c r="G1120" s="6" t="b">
        <v>0</v>
      </c>
      <c r="I1120" s="22"/>
    </row>
    <row r="1121" ht="14.25" customHeight="1">
      <c r="C1121" s="15"/>
      <c r="F1121" s="15"/>
      <c r="G1121" s="6" t="b">
        <v>0</v>
      </c>
      <c r="I1121" s="22"/>
    </row>
    <row r="1122" ht="14.25" customHeight="1">
      <c r="C1122" s="15"/>
      <c r="F1122" s="15"/>
      <c r="G1122" s="6" t="b">
        <v>0</v>
      </c>
      <c r="I1122" s="22"/>
    </row>
    <row r="1123" ht="14.25" customHeight="1">
      <c r="C1123" s="15"/>
      <c r="F1123" s="15"/>
      <c r="G1123" s="6" t="b">
        <v>0</v>
      </c>
      <c r="I1123" s="22"/>
    </row>
    <row r="1124" ht="14.25" customHeight="1">
      <c r="C1124" s="15"/>
      <c r="F1124" s="15"/>
      <c r="G1124" s="6" t="b">
        <v>0</v>
      </c>
      <c r="I1124" s="22"/>
    </row>
    <row r="1125" ht="14.25" customHeight="1">
      <c r="C1125" s="15"/>
      <c r="F1125" s="15"/>
      <c r="G1125" s="6" t="b">
        <v>0</v>
      </c>
      <c r="I1125" s="22"/>
    </row>
    <row r="1126" ht="14.25" customHeight="1">
      <c r="C1126" s="15"/>
      <c r="F1126" s="15"/>
      <c r="G1126" s="6" t="b">
        <v>0</v>
      </c>
      <c r="I1126" s="22"/>
    </row>
    <row r="1127" ht="14.25" customHeight="1">
      <c r="C1127" s="15"/>
      <c r="F1127" s="15"/>
      <c r="G1127" s="6" t="b">
        <v>0</v>
      </c>
      <c r="I1127" s="22"/>
    </row>
    <row r="1128" ht="14.25" customHeight="1">
      <c r="C1128" s="15"/>
      <c r="F1128" s="15"/>
      <c r="G1128" s="6" t="b">
        <v>0</v>
      </c>
      <c r="I1128" s="22"/>
    </row>
    <row r="1129" ht="14.25" customHeight="1">
      <c r="C1129" s="15"/>
      <c r="F1129" s="15"/>
      <c r="G1129" s="6" t="b">
        <v>0</v>
      </c>
      <c r="I1129" s="22"/>
    </row>
    <row r="1130" ht="14.25" customHeight="1">
      <c r="C1130" s="15"/>
      <c r="F1130" s="15"/>
      <c r="G1130" s="6" t="b">
        <v>0</v>
      </c>
      <c r="I1130" s="22"/>
    </row>
    <row r="1131" ht="14.25" customHeight="1">
      <c r="C1131" s="15"/>
      <c r="F1131" s="15"/>
      <c r="G1131" s="6" t="b">
        <v>0</v>
      </c>
      <c r="I1131" s="22"/>
    </row>
    <row r="1132" ht="14.25" customHeight="1">
      <c r="C1132" s="15"/>
      <c r="F1132" s="15"/>
      <c r="G1132" s="6" t="b">
        <v>0</v>
      </c>
      <c r="I1132" s="22"/>
    </row>
    <row r="1133" ht="14.25" customHeight="1">
      <c r="C1133" s="15"/>
      <c r="F1133" s="15"/>
      <c r="G1133" s="6" t="b">
        <v>0</v>
      </c>
      <c r="I1133" s="22"/>
    </row>
    <row r="1134" ht="14.25" customHeight="1">
      <c r="C1134" s="15"/>
      <c r="F1134" s="15"/>
      <c r="G1134" s="6" t="b">
        <v>0</v>
      </c>
      <c r="I1134" s="22"/>
    </row>
    <row r="1135" ht="14.25" customHeight="1">
      <c r="C1135" s="15"/>
      <c r="F1135" s="15"/>
      <c r="G1135" s="6" t="b">
        <v>0</v>
      </c>
      <c r="I1135" s="22"/>
    </row>
    <row r="1136" ht="14.25" customHeight="1">
      <c r="C1136" s="15"/>
      <c r="F1136" s="15"/>
      <c r="G1136" s="6" t="b">
        <v>0</v>
      </c>
      <c r="I1136" s="22"/>
    </row>
    <row r="1137" ht="14.25" customHeight="1">
      <c r="C1137" s="15"/>
      <c r="F1137" s="15"/>
      <c r="G1137" s="6" t="b">
        <v>0</v>
      </c>
      <c r="I1137" s="22"/>
    </row>
    <row r="1138" ht="14.25" customHeight="1">
      <c r="C1138" s="15"/>
      <c r="F1138" s="15"/>
      <c r="G1138" s="6" t="b">
        <v>0</v>
      </c>
      <c r="I1138" s="22"/>
    </row>
    <row r="1139" ht="14.25" customHeight="1">
      <c r="C1139" s="15"/>
      <c r="F1139" s="15"/>
      <c r="G1139" s="6" t="b">
        <v>0</v>
      </c>
      <c r="I1139" s="22"/>
    </row>
    <row r="1140" ht="14.25" customHeight="1">
      <c r="C1140" s="15"/>
      <c r="F1140" s="15"/>
      <c r="G1140" s="6" t="b">
        <v>0</v>
      </c>
      <c r="I1140" s="22"/>
    </row>
    <row r="1141" ht="14.25" customHeight="1">
      <c r="C1141" s="15"/>
      <c r="F1141" s="15"/>
      <c r="G1141" s="6" t="b">
        <v>0</v>
      </c>
      <c r="I1141" s="22"/>
    </row>
    <row r="1142" ht="14.25" customHeight="1">
      <c r="C1142" s="15"/>
      <c r="F1142" s="15"/>
      <c r="G1142" s="6" t="b">
        <v>0</v>
      </c>
      <c r="I1142" s="22"/>
    </row>
    <row r="1143" ht="14.25" customHeight="1">
      <c r="C1143" s="15"/>
      <c r="F1143" s="15"/>
      <c r="G1143" s="6" t="b">
        <v>0</v>
      </c>
      <c r="I1143" s="22"/>
    </row>
    <row r="1144" ht="14.25" customHeight="1">
      <c r="C1144" s="15"/>
      <c r="F1144" s="15"/>
      <c r="G1144" s="6" t="b">
        <v>0</v>
      </c>
      <c r="I1144" s="22"/>
    </row>
    <row r="1145" ht="14.25" customHeight="1">
      <c r="C1145" s="15"/>
      <c r="F1145" s="15"/>
      <c r="G1145" s="6" t="b">
        <v>0</v>
      </c>
      <c r="I1145" s="22"/>
    </row>
    <row r="1146" ht="14.25" customHeight="1">
      <c r="C1146" s="15"/>
      <c r="F1146" s="15"/>
      <c r="G1146" s="6" t="b">
        <v>0</v>
      </c>
      <c r="I1146" s="22"/>
    </row>
    <row r="1147" ht="14.25" customHeight="1">
      <c r="C1147" s="15"/>
      <c r="F1147" s="15"/>
      <c r="G1147" s="6" t="b">
        <v>0</v>
      </c>
      <c r="I1147" s="22"/>
    </row>
    <row r="1148" ht="14.25" customHeight="1">
      <c r="C1148" s="15"/>
      <c r="F1148" s="15"/>
      <c r="G1148" s="6" t="b">
        <v>0</v>
      </c>
      <c r="I1148" s="22"/>
    </row>
    <row r="1149" ht="14.25" customHeight="1">
      <c r="C1149" s="15"/>
      <c r="F1149" s="15"/>
      <c r="G1149" s="6" t="b">
        <v>0</v>
      </c>
      <c r="I1149" s="22"/>
    </row>
    <row r="1150" ht="14.25" customHeight="1">
      <c r="C1150" s="15"/>
      <c r="F1150" s="15"/>
      <c r="G1150" s="6" t="b">
        <v>0</v>
      </c>
      <c r="I1150" s="22"/>
    </row>
    <row r="1151" ht="14.25" customHeight="1">
      <c r="C1151" s="15"/>
      <c r="F1151" s="15"/>
      <c r="G1151" s="6" t="b">
        <v>0</v>
      </c>
      <c r="I1151" s="22"/>
    </row>
    <row r="1152" ht="14.25" customHeight="1">
      <c r="C1152" s="15"/>
      <c r="F1152" s="15"/>
      <c r="G1152" s="6" t="b">
        <v>0</v>
      </c>
      <c r="I1152" s="22"/>
    </row>
    <row r="1153" ht="14.25" customHeight="1">
      <c r="C1153" s="15"/>
      <c r="F1153" s="15"/>
      <c r="G1153" s="6" t="b">
        <v>0</v>
      </c>
      <c r="I1153" s="22"/>
    </row>
    <row r="1154" ht="14.25" customHeight="1">
      <c r="C1154" s="15"/>
      <c r="F1154" s="15"/>
      <c r="G1154" s="6" t="b">
        <v>0</v>
      </c>
      <c r="I1154" s="22"/>
    </row>
    <row r="1155" ht="14.25" customHeight="1">
      <c r="C1155" s="15"/>
      <c r="F1155" s="15"/>
      <c r="G1155" s="6" t="b">
        <v>0</v>
      </c>
      <c r="I1155" s="22"/>
    </row>
    <row r="1156" ht="14.25" customHeight="1">
      <c r="C1156" s="15"/>
      <c r="F1156" s="15"/>
      <c r="G1156" s="6" t="b">
        <v>0</v>
      </c>
      <c r="I1156" s="22"/>
    </row>
    <row r="1157" ht="14.25" customHeight="1">
      <c r="C1157" s="15"/>
      <c r="F1157" s="15"/>
      <c r="G1157" s="6" t="b">
        <v>0</v>
      </c>
      <c r="I1157" s="22"/>
    </row>
    <row r="1158" ht="14.25" customHeight="1">
      <c r="C1158" s="15"/>
      <c r="F1158" s="15"/>
      <c r="G1158" s="6" t="b">
        <v>0</v>
      </c>
      <c r="I1158" s="22"/>
    </row>
    <row r="1159" ht="14.25" customHeight="1">
      <c r="C1159" s="15"/>
      <c r="F1159" s="15"/>
      <c r="G1159" s="6" t="b">
        <v>0</v>
      </c>
      <c r="I1159" s="22"/>
    </row>
    <row r="1160" ht="14.25" customHeight="1">
      <c r="C1160" s="15"/>
      <c r="F1160" s="15"/>
      <c r="G1160" s="6" t="b">
        <v>0</v>
      </c>
      <c r="I1160" s="22"/>
    </row>
    <row r="1161" ht="14.25" customHeight="1">
      <c r="C1161" s="15"/>
      <c r="F1161" s="15"/>
      <c r="G1161" s="6" t="b">
        <v>0</v>
      </c>
      <c r="I1161" s="22"/>
    </row>
    <row r="1162" ht="14.25" customHeight="1">
      <c r="C1162" s="15"/>
      <c r="F1162" s="15"/>
      <c r="G1162" s="6" t="b">
        <v>0</v>
      </c>
      <c r="I1162" s="22"/>
    </row>
    <row r="1163" ht="14.25" customHeight="1">
      <c r="C1163" s="15"/>
      <c r="F1163" s="15"/>
      <c r="G1163" s="6" t="b">
        <v>0</v>
      </c>
      <c r="I1163" s="22"/>
    </row>
    <row r="1164" ht="14.25" customHeight="1">
      <c r="C1164" s="15"/>
      <c r="F1164" s="15"/>
      <c r="G1164" s="6" t="b">
        <v>0</v>
      </c>
      <c r="I1164" s="22"/>
    </row>
    <row r="1165" ht="14.25" customHeight="1">
      <c r="C1165" s="15"/>
      <c r="F1165" s="15"/>
      <c r="G1165" s="6" t="b">
        <v>0</v>
      </c>
      <c r="I1165" s="22"/>
    </row>
    <row r="1166" ht="14.25" customHeight="1">
      <c r="C1166" s="15"/>
      <c r="F1166" s="15"/>
      <c r="G1166" s="6" t="b">
        <v>0</v>
      </c>
      <c r="I1166" s="22"/>
    </row>
    <row r="1167" ht="14.25" customHeight="1">
      <c r="C1167" s="15"/>
      <c r="F1167" s="15"/>
      <c r="G1167" s="6" t="b">
        <v>0</v>
      </c>
      <c r="I1167" s="22"/>
    </row>
    <row r="1168" ht="14.25" customHeight="1">
      <c r="C1168" s="15"/>
      <c r="F1168" s="15"/>
      <c r="G1168" s="6" t="b">
        <v>0</v>
      </c>
      <c r="I1168" s="22"/>
    </row>
    <row r="1169" ht="14.25" customHeight="1">
      <c r="C1169" s="15"/>
      <c r="F1169" s="15"/>
      <c r="G1169" s="6" t="b">
        <v>0</v>
      </c>
      <c r="I1169" s="22"/>
    </row>
    <row r="1170" ht="14.25" customHeight="1">
      <c r="C1170" s="15"/>
      <c r="F1170" s="15"/>
      <c r="G1170" s="6" t="b">
        <v>0</v>
      </c>
      <c r="I1170" s="22"/>
    </row>
    <row r="1171" ht="14.25" customHeight="1">
      <c r="C1171" s="15"/>
      <c r="F1171" s="15"/>
      <c r="G1171" s="6" t="b">
        <v>0</v>
      </c>
      <c r="I1171" s="22"/>
    </row>
    <row r="1172" ht="14.25" customHeight="1">
      <c r="C1172" s="15"/>
      <c r="F1172" s="15"/>
      <c r="G1172" s="6" t="b">
        <v>0</v>
      </c>
      <c r="I1172" s="22"/>
    </row>
    <row r="1173" ht="14.25" customHeight="1">
      <c r="C1173" s="15"/>
      <c r="F1173" s="15"/>
      <c r="G1173" s="6" t="b">
        <v>0</v>
      </c>
      <c r="I1173" s="22"/>
    </row>
    <row r="1174" ht="14.25" customHeight="1">
      <c r="C1174" s="15"/>
      <c r="F1174" s="15"/>
      <c r="G1174" s="6" t="b">
        <v>0</v>
      </c>
      <c r="I1174" s="22"/>
    </row>
    <row r="1175" ht="14.25" customHeight="1">
      <c r="C1175" s="15"/>
      <c r="F1175" s="15"/>
      <c r="G1175" s="6" t="b">
        <v>0</v>
      </c>
      <c r="I1175" s="22"/>
    </row>
    <row r="1176" ht="14.25" customHeight="1">
      <c r="C1176" s="15"/>
      <c r="F1176" s="15"/>
      <c r="G1176" s="6" t="b">
        <v>0</v>
      </c>
      <c r="I1176" s="22"/>
    </row>
    <row r="1177" ht="14.25" customHeight="1">
      <c r="C1177" s="15"/>
      <c r="F1177" s="15"/>
      <c r="G1177" s="6" t="b">
        <v>0</v>
      </c>
      <c r="I1177" s="22"/>
    </row>
    <row r="1178" ht="14.25" customHeight="1">
      <c r="C1178" s="15"/>
      <c r="F1178" s="15"/>
      <c r="G1178" s="6" t="b">
        <v>0</v>
      </c>
      <c r="I1178" s="22"/>
    </row>
    <row r="1179" ht="14.25" customHeight="1">
      <c r="C1179" s="15"/>
      <c r="F1179" s="15"/>
      <c r="G1179" s="6" t="b">
        <v>0</v>
      </c>
      <c r="I1179" s="22"/>
    </row>
    <row r="1180" ht="14.25" customHeight="1">
      <c r="C1180" s="15"/>
      <c r="F1180" s="15"/>
      <c r="G1180" s="6" t="b">
        <v>0</v>
      </c>
      <c r="I1180" s="22"/>
    </row>
    <row r="1181" ht="14.25" customHeight="1">
      <c r="C1181" s="15"/>
      <c r="F1181" s="15"/>
      <c r="G1181" s="6" t="b">
        <v>0</v>
      </c>
      <c r="I1181" s="22"/>
    </row>
    <row r="1182" ht="14.25" customHeight="1">
      <c r="C1182" s="15"/>
      <c r="F1182" s="15"/>
      <c r="G1182" s="6" t="b">
        <v>0</v>
      </c>
      <c r="I1182" s="22"/>
    </row>
    <row r="1183" ht="14.25" customHeight="1">
      <c r="C1183" s="15"/>
      <c r="F1183" s="15"/>
      <c r="G1183" s="6" t="b">
        <v>0</v>
      </c>
      <c r="I1183" s="22"/>
    </row>
    <row r="1184" ht="14.25" customHeight="1">
      <c r="C1184" s="15"/>
      <c r="F1184" s="15"/>
      <c r="G1184" s="6" t="b">
        <v>0</v>
      </c>
      <c r="I1184" s="22"/>
    </row>
    <row r="1185" ht="14.25" customHeight="1">
      <c r="C1185" s="15"/>
      <c r="F1185" s="15"/>
      <c r="G1185" s="6" t="b">
        <v>0</v>
      </c>
      <c r="I1185" s="22"/>
    </row>
    <row r="1186" ht="14.25" customHeight="1">
      <c r="C1186" s="15"/>
      <c r="F1186" s="15"/>
      <c r="G1186" s="6" t="b">
        <v>0</v>
      </c>
      <c r="I1186" s="22"/>
    </row>
    <row r="1187" ht="14.25" customHeight="1">
      <c r="C1187" s="15"/>
      <c r="F1187" s="15"/>
      <c r="G1187" s="6" t="b">
        <v>0</v>
      </c>
      <c r="I1187" s="22"/>
    </row>
    <row r="1188" ht="14.25" customHeight="1">
      <c r="C1188" s="15"/>
      <c r="F1188" s="15"/>
      <c r="G1188" s="6" t="b">
        <v>0</v>
      </c>
      <c r="I1188" s="22"/>
    </row>
    <row r="1189" ht="14.25" customHeight="1">
      <c r="C1189" s="15"/>
      <c r="F1189" s="15"/>
      <c r="G1189" s="6" t="b">
        <v>0</v>
      </c>
      <c r="I1189" s="22"/>
    </row>
    <row r="1190" ht="14.25" customHeight="1">
      <c r="C1190" s="15"/>
      <c r="F1190" s="15"/>
      <c r="G1190" s="6" t="b">
        <v>0</v>
      </c>
      <c r="I1190" s="22"/>
    </row>
    <row r="1191" ht="14.25" customHeight="1">
      <c r="C1191" s="15"/>
      <c r="F1191" s="15"/>
      <c r="G1191" s="6" t="b">
        <v>0</v>
      </c>
      <c r="I1191" s="22"/>
    </row>
    <row r="1192" ht="14.25" customHeight="1">
      <c r="C1192" s="15"/>
      <c r="F1192" s="15"/>
      <c r="G1192" s="6" t="b">
        <v>0</v>
      </c>
      <c r="I1192" s="22"/>
    </row>
    <row r="1193" ht="14.25" customHeight="1">
      <c r="C1193" s="15"/>
      <c r="F1193" s="15"/>
      <c r="G1193" s="6" t="b">
        <v>0</v>
      </c>
      <c r="I1193" s="22"/>
    </row>
    <row r="1194" ht="14.25" customHeight="1">
      <c r="C1194" s="15"/>
      <c r="F1194" s="15"/>
      <c r="G1194" s="6" t="b">
        <v>0</v>
      </c>
      <c r="I1194" s="22"/>
    </row>
    <row r="1195" ht="14.25" customHeight="1">
      <c r="C1195" s="15"/>
      <c r="F1195" s="15"/>
      <c r="G1195" s="6" t="b">
        <v>0</v>
      </c>
      <c r="I1195" s="22"/>
    </row>
    <row r="1196" ht="14.25" customHeight="1">
      <c r="C1196" s="15"/>
      <c r="F1196" s="15"/>
      <c r="G1196" s="6" t="b">
        <v>0</v>
      </c>
      <c r="I1196" s="22"/>
    </row>
    <row r="1197" ht="14.25" customHeight="1">
      <c r="C1197" s="15"/>
      <c r="F1197" s="15"/>
      <c r="G1197" s="6" t="b">
        <v>0</v>
      </c>
      <c r="I1197" s="22"/>
    </row>
    <row r="1198" ht="14.25" customHeight="1">
      <c r="C1198" s="15"/>
      <c r="F1198" s="15"/>
      <c r="G1198" s="6" t="b">
        <v>0</v>
      </c>
      <c r="I1198" s="22"/>
    </row>
    <row r="1199" ht="14.25" customHeight="1">
      <c r="C1199" s="15"/>
      <c r="F1199" s="15"/>
      <c r="G1199" s="6" t="b">
        <v>0</v>
      </c>
      <c r="I1199" s="22"/>
    </row>
    <row r="1200" ht="14.25" customHeight="1">
      <c r="C1200" s="15"/>
      <c r="F1200" s="15"/>
      <c r="G1200" s="6" t="b">
        <v>0</v>
      </c>
      <c r="I1200" s="22"/>
    </row>
    <row r="1201" ht="14.25" customHeight="1">
      <c r="C1201" s="15"/>
      <c r="F1201" s="15"/>
      <c r="G1201" s="6" t="b">
        <v>0</v>
      </c>
      <c r="I1201" s="22"/>
    </row>
    <row r="1202" ht="14.25" customHeight="1">
      <c r="C1202" s="15"/>
      <c r="F1202" s="15"/>
      <c r="G1202" s="6" t="b">
        <v>0</v>
      </c>
      <c r="I1202" s="22"/>
    </row>
    <row r="1203" ht="14.25" customHeight="1">
      <c r="C1203" s="15"/>
      <c r="F1203" s="15"/>
      <c r="G1203" s="6" t="b">
        <v>0</v>
      </c>
      <c r="I1203" s="22"/>
    </row>
    <row r="1204" ht="14.25" customHeight="1">
      <c r="C1204" s="15"/>
      <c r="F1204" s="15"/>
      <c r="G1204" s="6" t="b">
        <v>0</v>
      </c>
      <c r="I1204" s="22"/>
    </row>
    <row r="1205" ht="14.25" customHeight="1">
      <c r="C1205" s="15"/>
      <c r="F1205" s="15"/>
      <c r="G1205" s="6" t="b">
        <v>0</v>
      </c>
      <c r="I1205" s="22"/>
    </row>
    <row r="1206" ht="14.25" customHeight="1">
      <c r="C1206" s="15"/>
      <c r="F1206" s="15"/>
      <c r="G1206" s="6" t="b">
        <v>0</v>
      </c>
      <c r="I1206" s="22"/>
    </row>
    <row r="1207" ht="14.25" customHeight="1">
      <c r="C1207" s="15"/>
      <c r="F1207" s="15"/>
      <c r="G1207" s="6" t="b">
        <v>0</v>
      </c>
      <c r="I1207" s="22"/>
    </row>
    <row r="1208" ht="14.25" customHeight="1">
      <c r="C1208" s="15"/>
      <c r="F1208" s="15"/>
      <c r="G1208" s="6" t="b">
        <v>0</v>
      </c>
      <c r="I1208" s="22"/>
    </row>
    <row r="1209" ht="14.25" customHeight="1">
      <c r="C1209" s="15"/>
      <c r="F1209" s="15"/>
      <c r="G1209" s="6" t="b">
        <v>0</v>
      </c>
      <c r="I1209" s="22"/>
    </row>
    <row r="1210" ht="14.25" customHeight="1">
      <c r="C1210" s="15"/>
      <c r="F1210" s="15"/>
      <c r="G1210" s="6" t="b">
        <v>0</v>
      </c>
      <c r="I1210" s="22"/>
    </row>
    <row r="1211" ht="14.25" customHeight="1">
      <c r="C1211" s="15"/>
      <c r="F1211" s="15"/>
      <c r="G1211" s="6" t="b">
        <v>0</v>
      </c>
      <c r="I1211" s="22"/>
    </row>
    <row r="1212" ht="14.25" customHeight="1">
      <c r="C1212" s="15"/>
      <c r="F1212" s="15"/>
      <c r="G1212" s="6" t="b">
        <v>0</v>
      </c>
      <c r="I1212" s="22"/>
    </row>
    <row r="1213" ht="14.25" customHeight="1">
      <c r="C1213" s="15"/>
      <c r="F1213" s="15"/>
      <c r="G1213" s="6" t="b">
        <v>0</v>
      </c>
      <c r="I1213" s="22"/>
    </row>
    <row r="1214" ht="14.25" customHeight="1">
      <c r="C1214" s="15"/>
      <c r="F1214" s="15"/>
      <c r="G1214" s="6" t="b">
        <v>0</v>
      </c>
      <c r="I1214" s="22"/>
    </row>
    <row r="1215" ht="14.25" customHeight="1">
      <c r="C1215" s="15"/>
      <c r="F1215" s="15"/>
      <c r="G1215" s="6" t="b">
        <v>0</v>
      </c>
      <c r="I1215" s="22"/>
    </row>
    <row r="1216" ht="14.25" customHeight="1">
      <c r="C1216" s="15"/>
      <c r="F1216" s="15"/>
      <c r="G1216" s="6" t="b">
        <v>0</v>
      </c>
      <c r="I1216" s="22"/>
    </row>
    <row r="1217" ht="14.25" customHeight="1">
      <c r="C1217" s="15"/>
      <c r="F1217" s="15"/>
      <c r="G1217" s="6" t="b">
        <v>0</v>
      </c>
      <c r="I1217" s="22"/>
    </row>
    <row r="1218" ht="14.25" customHeight="1">
      <c r="C1218" s="15"/>
      <c r="F1218" s="15"/>
      <c r="G1218" s="6" t="b">
        <v>0</v>
      </c>
      <c r="I1218" s="22"/>
    </row>
    <row r="1219" ht="14.25" customHeight="1">
      <c r="C1219" s="15"/>
      <c r="F1219" s="15"/>
      <c r="G1219" s="6" t="b">
        <v>0</v>
      </c>
      <c r="I1219" s="22"/>
    </row>
    <row r="1220" ht="14.25" customHeight="1">
      <c r="C1220" s="15"/>
      <c r="F1220" s="15"/>
      <c r="G1220" s="6" t="b">
        <v>0</v>
      </c>
      <c r="I1220" s="22"/>
    </row>
    <row r="1221" ht="14.25" customHeight="1">
      <c r="C1221" s="15"/>
      <c r="F1221" s="15"/>
      <c r="G1221" s="6" t="b">
        <v>0</v>
      </c>
      <c r="I1221" s="22"/>
    </row>
    <row r="1222" ht="14.25" customHeight="1">
      <c r="C1222" s="15"/>
      <c r="F1222" s="15"/>
      <c r="G1222" s="6" t="b">
        <v>0</v>
      </c>
      <c r="I1222" s="22"/>
    </row>
    <row r="1223" ht="14.25" customHeight="1">
      <c r="C1223" s="15"/>
      <c r="F1223" s="15"/>
      <c r="G1223" s="6" t="b">
        <v>0</v>
      </c>
      <c r="I1223" s="22"/>
    </row>
    <row r="1224" ht="14.25" customHeight="1">
      <c r="C1224" s="15"/>
      <c r="F1224" s="15"/>
      <c r="G1224" s="6" t="b">
        <v>0</v>
      </c>
      <c r="I1224" s="22"/>
    </row>
    <row r="1225" ht="14.25" customHeight="1">
      <c r="C1225" s="15"/>
      <c r="F1225" s="15"/>
      <c r="G1225" s="6" t="b">
        <v>0</v>
      </c>
      <c r="I1225" s="22"/>
    </row>
    <row r="1226" ht="14.25" customHeight="1">
      <c r="C1226" s="15"/>
      <c r="F1226" s="15"/>
      <c r="G1226" s="6" t="b">
        <v>0</v>
      </c>
      <c r="I1226" s="22"/>
    </row>
    <row r="1227" ht="14.25" customHeight="1">
      <c r="C1227" s="15"/>
      <c r="F1227" s="15"/>
      <c r="G1227" s="6" t="b">
        <v>0</v>
      </c>
      <c r="I1227" s="22"/>
    </row>
    <row r="1228" ht="14.25" customHeight="1">
      <c r="C1228" s="15"/>
      <c r="F1228" s="15"/>
      <c r="G1228" s="6" t="b">
        <v>0</v>
      </c>
      <c r="I1228" s="22"/>
    </row>
    <row r="1229" ht="14.25" customHeight="1">
      <c r="C1229" s="15"/>
      <c r="F1229" s="15"/>
      <c r="G1229" s="6" t="b">
        <v>0</v>
      </c>
      <c r="I1229" s="22"/>
    </row>
    <row r="1230" ht="14.25" customHeight="1">
      <c r="C1230" s="15"/>
      <c r="F1230" s="15"/>
      <c r="G1230" s="6" t="b">
        <v>0</v>
      </c>
      <c r="I1230" s="22"/>
    </row>
    <row r="1231" ht="14.25" customHeight="1">
      <c r="C1231" s="15"/>
      <c r="F1231" s="15"/>
      <c r="G1231" s="6" t="b">
        <v>0</v>
      </c>
      <c r="I1231" s="22"/>
    </row>
    <row r="1232" ht="14.25" customHeight="1">
      <c r="C1232" s="15"/>
      <c r="F1232" s="15"/>
      <c r="G1232" s="6" t="b">
        <v>0</v>
      </c>
      <c r="I1232" s="22"/>
    </row>
    <row r="1233" ht="14.25" customHeight="1">
      <c r="C1233" s="15"/>
      <c r="F1233" s="15"/>
      <c r="G1233" s="6" t="b">
        <v>0</v>
      </c>
      <c r="I1233" s="22"/>
    </row>
    <row r="1234" ht="14.25" customHeight="1">
      <c r="C1234" s="15"/>
      <c r="F1234" s="15"/>
      <c r="G1234" s="6" t="b">
        <v>0</v>
      </c>
      <c r="I1234" s="22"/>
    </row>
    <row r="1235" ht="14.25" customHeight="1">
      <c r="C1235" s="15"/>
      <c r="F1235" s="15"/>
      <c r="G1235" s="6" t="b">
        <v>0</v>
      </c>
      <c r="I1235" s="22"/>
    </row>
    <row r="1236" ht="14.25" customHeight="1">
      <c r="C1236" s="15"/>
      <c r="F1236" s="15"/>
      <c r="G1236" s="6" t="b">
        <v>0</v>
      </c>
      <c r="I1236" s="22"/>
    </row>
    <row r="1237" ht="14.25" customHeight="1">
      <c r="C1237" s="15"/>
      <c r="F1237" s="15"/>
      <c r="G1237" s="6" t="b">
        <v>0</v>
      </c>
      <c r="I1237" s="22"/>
    </row>
    <row r="1238" ht="14.25" customHeight="1">
      <c r="C1238" s="15"/>
      <c r="F1238" s="15"/>
      <c r="G1238" s="6" t="b">
        <v>0</v>
      </c>
      <c r="I1238" s="22"/>
    </row>
    <row r="1239" ht="14.25" customHeight="1">
      <c r="C1239" s="15"/>
      <c r="F1239" s="15"/>
      <c r="G1239" s="6" t="b">
        <v>0</v>
      </c>
      <c r="I1239" s="22"/>
    </row>
    <row r="1240" ht="14.25" customHeight="1">
      <c r="C1240" s="15"/>
      <c r="F1240" s="15"/>
      <c r="G1240" s="6" t="b">
        <v>0</v>
      </c>
      <c r="I1240" s="22"/>
    </row>
    <row r="1241" ht="14.25" customHeight="1">
      <c r="C1241" s="15"/>
      <c r="F1241" s="15"/>
      <c r="G1241" s="6" t="b">
        <v>0</v>
      </c>
      <c r="I1241" s="22"/>
    </row>
    <row r="1242" ht="14.25" customHeight="1">
      <c r="C1242" s="15"/>
      <c r="F1242" s="15"/>
      <c r="G1242" s="6" t="b">
        <v>0</v>
      </c>
      <c r="I1242" s="22"/>
    </row>
    <row r="1243" ht="14.25" customHeight="1">
      <c r="C1243" s="15"/>
      <c r="F1243" s="15"/>
      <c r="G1243" s="6" t="b">
        <v>0</v>
      </c>
      <c r="I1243" s="22"/>
    </row>
    <row r="1244" ht="14.25" customHeight="1">
      <c r="C1244" s="15"/>
      <c r="F1244" s="15"/>
      <c r="G1244" s="6" t="b">
        <v>0</v>
      </c>
      <c r="I1244" s="22"/>
    </row>
    <row r="1245" ht="14.25" customHeight="1">
      <c r="C1245" s="15"/>
      <c r="F1245" s="15"/>
      <c r="G1245" s="6" t="b">
        <v>0</v>
      </c>
      <c r="I1245" s="22"/>
    </row>
    <row r="1246" ht="14.25" customHeight="1">
      <c r="C1246" s="15"/>
      <c r="F1246" s="15"/>
      <c r="G1246" s="6" t="b">
        <v>0</v>
      </c>
      <c r="I1246" s="22"/>
    </row>
    <row r="1247" ht="14.25" customHeight="1">
      <c r="C1247" s="15"/>
      <c r="F1247" s="15"/>
      <c r="G1247" s="6" t="b">
        <v>0</v>
      </c>
      <c r="I1247" s="22"/>
    </row>
    <row r="1248" ht="14.25" customHeight="1">
      <c r="C1248" s="15"/>
      <c r="F1248" s="15"/>
      <c r="G1248" s="6" t="b">
        <v>0</v>
      </c>
      <c r="I1248" s="22"/>
    </row>
    <row r="1249" ht="14.25" customHeight="1">
      <c r="C1249" s="15"/>
      <c r="F1249" s="15"/>
      <c r="G1249" s="6" t="b">
        <v>0</v>
      </c>
      <c r="I1249" s="22"/>
    </row>
    <row r="1250" ht="14.25" customHeight="1">
      <c r="C1250" s="15"/>
      <c r="F1250" s="15"/>
      <c r="G1250" s="6" t="b">
        <v>0</v>
      </c>
      <c r="I1250" s="22"/>
    </row>
    <row r="1251" ht="14.25" customHeight="1">
      <c r="C1251" s="15"/>
      <c r="F1251" s="15"/>
      <c r="G1251" s="6" t="b">
        <v>0</v>
      </c>
      <c r="I1251" s="22"/>
    </row>
    <row r="1252" ht="14.25" customHeight="1">
      <c r="C1252" s="15"/>
      <c r="F1252" s="15"/>
      <c r="G1252" s="6" t="b">
        <v>0</v>
      </c>
      <c r="I1252" s="22"/>
    </row>
    <row r="1253" ht="14.25" customHeight="1">
      <c r="C1253" s="15"/>
      <c r="F1253" s="15"/>
      <c r="G1253" s="6" t="b">
        <v>0</v>
      </c>
      <c r="I1253" s="22"/>
    </row>
    <row r="1254" ht="14.25" customHeight="1">
      <c r="C1254" s="15"/>
      <c r="F1254" s="15"/>
      <c r="G1254" s="6" t="b">
        <v>0</v>
      </c>
      <c r="I1254" s="22"/>
    </row>
    <row r="1255" ht="14.25" customHeight="1">
      <c r="C1255" s="15"/>
      <c r="F1255" s="15"/>
      <c r="G1255" s="6" t="b">
        <v>0</v>
      </c>
      <c r="I1255" s="22"/>
    </row>
    <row r="1256" ht="14.25" customHeight="1">
      <c r="C1256" s="15"/>
      <c r="F1256" s="15"/>
      <c r="G1256" s="6" t="b">
        <v>0</v>
      </c>
      <c r="I1256" s="22"/>
    </row>
    <row r="1257" ht="14.25" customHeight="1">
      <c r="C1257" s="15"/>
      <c r="F1257" s="15"/>
      <c r="G1257" s="6" t="b">
        <v>0</v>
      </c>
      <c r="I1257" s="22"/>
    </row>
    <row r="1258" ht="14.25" customHeight="1">
      <c r="C1258" s="15"/>
      <c r="F1258" s="15"/>
      <c r="G1258" s="6" t="b">
        <v>0</v>
      </c>
      <c r="I1258" s="22"/>
    </row>
    <row r="1259" ht="14.25" customHeight="1">
      <c r="C1259" s="15"/>
      <c r="F1259" s="15"/>
      <c r="G1259" s="6" t="b">
        <v>0</v>
      </c>
      <c r="I1259" s="22"/>
    </row>
    <row r="1260" ht="14.25" customHeight="1">
      <c r="C1260" s="15"/>
      <c r="F1260" s="15"/>
      <c r="G1260" s="6" t="b">
        <v>0</v>
      </c>
      <c r="I1260" s="22"/>
    </row>
    <row r="1261" ht="14.25" customHeight="1">
      <c r="C1261" s="15"/>
      <c r="F1261" s="15"/>
      <c r="G1261" s="6" t="b">
        <v>0</v>
      </c>
      <c r="I1261" s="22"/>
    </row>
    <row r="1262" ht="14.25" customHeight="1">
      <c r="C1262" s="15"/>
      <c r="F1262" s="15"/>
      <c r="G1262" s="6" t="b">
        <v>0</v>
      </c>
      <c r="I1262" s="22"/>
    </row>
    <row r="1263" ht="14.25" customHeight="1">
      <c r="C1263" s="15"/>
      <c r="F1263" s="15"/>
      <c r="G1263" s="6" t="b">
        <v>0</v>
      </c>
      <c r="I1263" s="22"/>
    </row>
    <row r="1264" ht="14.25" customHeight="1">
      <c r="C1264" s="15"/>
      <c r="F1264" s="15"/>
      <c r="G1264" s="6" t="b">
        <v>0</v>
      </c>
      <c r="I1264" s="22"/>
    </row>
    <row r="1265" ht="14.25" customHeight="1">
      <c r="C1265" s="15"/>
      <c r="F1265" s="15"/>
      <c r="G1265" s="6" t="b">
        <v>0</v>
      </c>
      <c r="I1265" s="22"/>
    </row>
    <row r="1266" ht="14.25" customHeight="1">
      <c r="C1266" s="15"/>
      <c r="F1266" s="15"/>
      <c r="G1266" s="6" t="b">
        <v>0</v>
      </c>
      <c r="I1266" s="22"/>
    </row>
    <row r="1267" ht="14.25" customHeight="1">
      <c r="C1267" s="15"/>
      <c r="F1267" s="15"/>
      <c r="G1267" s="6" t="b">
        <v>0</v>
      </c>
      <c r="I1267" s="22"/>
    </row>
    <row r="1268" ht="14.25" customHeight="1">
      <c r="C1268" s="15"/>
      <c r="F1268" s="15"/>
      <c r="G1268" s="6" t="b">
        <v>0</v>
      </c>
      <c r="I1268" s="22"/>
    </row>
    <row r="1269" ht="14.25" customHeight="1">
      <c r="C1269" s="15"/>
      <c r="F1269" s="15"/>
      <c r="G1269" s="6" t="b">
        <v>0</v>
      </c>
      <c r="I1269" s="22"/>
    </row>
    <row r="1270" ht="14.25" customHeight="1">
      <c r="C1270" s="15"/>
      <c r="F1270" s="15"/>
      <c r="G1270" s="6" t="b">
        <v>0</v>
      </c>
      <c r="I1270" s="22"/>
    </row>
    <row r="1271" ht="14.25" customHeight="1">
      <c r="C1271" s="15"/>
      <c r="F1271" s="15"/>
      <c r="G1271" s="6" t="b">
        <v>0</v>
      </c>
      <c r="I1271" s="22"/>
    </row>
    <row r="1272" ht="14.25" customHeight="1">
      <c r="C1272" s="15"/>
      <c r="F1272" s="15"/>
      <c r="G1272" s="6" t="b">
        <v>0</v>
      </c>
      <c r="I1272" s="22"/>
    </row>
    <row r="1273" ht="14.25" customHeight="1">
      <c r="C1273" s="15"/>
      <c r="F1273" s="15"/>
      <c r="G1273" s="6" t="b">
        <v>0</v>
      </c>
      <c r="I1273" s="22"/>
    </row>
    <row r="1274" ht="14.25" customHeight="1">
      <c r="C1274" s="15"/>
      <c r="F1274" s="15"/>
      <c r="G1274" s="6" t="b">
        <v>0</v>
      </c>
      <c r="I1274" s="22"/>
    </row>
    <row r="1275" ht="14.25" customHeight="1">
      <c r="C1275" s="15"/>
      <c r="F1275" s="15"/>
      <c r="G1275" s="6" t="b">
        <v>0</v>
      </c>
      <c r="I1275" s="22"/>
    </row>
    <row r="1276" ht="14.25" customHeight="1">
      <c r="C1276" s="15"/>
      <c r="F1276" s="15"/>
      <c r="G1276" s="6" t="b">
        <v>0</v>
      </c>
      <c r="I1276" s="22"/>
    </row>
    <row r="1277" ht="14.25" customHeight="1">
      <c r="C1277" s="15"/>
      <c r="F1277" s="15"/>
      <c r="G1277" s="6" t="b">
        <v>0</v>
      </c>
      <c r="I1277" s="22"/>
    </row>
    <row r="1278" ht="14.25" customHeight="1">
      <c r="C1278" s="15"/>
      <c r="F1278" s="15"/>
      <c r="G1278" s="6" t="b">
        <v>0</v>
      </c>
      <c r="I1278" s="22"/>
    </row>
    <row r="1279" ht="14.25" customHeight="1">
      <c r="C1279" s="15"/>
      <c r="F1279" s="15"/>
      <c r="G1279" s="6" t="b">
        <v>0</v>
      </c>
      <c r="I1279" s="22"/>
    </row>
    <row r="1280" ht="14.25" customHeight="1">
      <c r="C1280" s="15"/>
      <c r="F1280" s="15"/>
      <c r="G1280" s="6" t="b">
        <v>0</v>
      </c>
      <c r="I1280" s="22"/>
    </row>
    <row r="1281" ht="14.25" customHeight="1">
      <c r="C1281" s="15"/>
      <c r="F1281" s="15"/>
      <c r="G1281" s="6" t="b">
        <v>0</v>
      </c>
      <c r="I1281" s="22"/>
    </row>
    <row r="1282" ht="14.25" customHeight="1">
      <c r="C1282" s="15"/>
      <c r="F1282" s="15"/>
      <c r="G1282" s="6" t="b">
        <v>0</v>
      </c>
      <c r="I1282" s="22"/>
    </row>
    <row r="1283" ht="14.25" customHeight="1">
      <c r="C1283" s="15"/>
      <c r="F1283" s="15"/>
      <c r="G1283" s="6" t="b">
        <v>0</v>
      </c>
      <c r="I1283" s="22"/>
    </row>
    <row r="1284" ht="14.25" customHeight="1">
      <c r="C1284" s="15"/>
      <c r="F1284" s="15"/>
      <c r="G1284" s="6" t="b">
        <v>0</v>
      </c>
      <c r="I1284" s="22"/>
    </row>
    <row r="1285" ht="14.25" customHeight="1">
      <c r="C1285" s="15"/>
      <c r="F1285" s="15"/>
      <c r="G1285" s="6" t="b">
        <v>0</v>
      </c>
      <c r="I1285" s="22"/>
    </row>
    <row r="1286" ht="14.25" customHeight="1">
      <c r="C1286" s="15"/>
      <c r="F1286" s="15"/>
      <c r="G1286" s="6" t="b">
        <v>0</v>
      </c>
      <c r="I1286" s="22"/>
    </row>
    <row r="1287" ht="14.25" customHeight="1">
      <c r="C1287" s="15"/>
      <c r="F1287" s="15"/>
      <c r="G1287" s="6" t="b">
        <v>0</v>
      </c>
      <c r="I1287" s="22"/>
    </row>
    <row r="1288" ht="14.25" customHeight="1">
      <c r="C1288" s="15"/>
      <c r="F1288" s="15"/>
      <c r="G1288" s="6" t="b">
        <v>0</v>
      </c>
      <c r="I1288" s="22"/>
    </row>
    <row r="1289" ht="14.25" customHeight="1">
      <c r="C1289" s="15"/>
      <c r="F1289" s="15"/>
      <c r="G1289" s="6" t="b">
        <v>0</v>
      </c>
      <c r="I1289" s="22"/>
    </row>
    <row r="1290" ht="14.25" customHeight="1">
      <c r="C1290" s="15"/>
      <c r="F1290" s="15"/>
      <c r="G1290" s="6" t="b">
        <v>0</v>
      </c>
      <c r="I1290" s="22"/>
    </row>
    <row r="1291" ht="14.25" customHeight="1">
      <c r="C1291" s="15"/>
      <c r="F1291" s="15"/>
      <c r="G1291" s="6" t="b">
        <v>0</v>
      </c>
      <c r="I1291" s="22"/>
    </row>
    <row r="1292" ht="14.25" customHeight="1">
      <c r="C1292" s="15"/>
      <c r="F1292" s="15"/>
      <c r="G1292" s="6" t="b">
        <v>0</v>
      </c>
      <c r="I1292" s="22"/>
    </row>
    <row r="1293" ht="14.25" customHeight="1">
      <c r="C1293" s="15"/>
      <c r="F1293" s="15"/>
      <c r="G1293" s="6" t="b">
        <v>0</v>
      </c>
      <c r="I1293" s="22"/>
    </row>
    <row r="1294" ht="14.25" customHeight="1">
      <c r="C1294" s="15"/>
      <c r="F1294" s="15"/>
      <c r="G1294" s="6" t="b">
        <v>0</v>
      </c>
      <c r="I1294" s="22"/>
    </row>
    <row r="1295" ht="14.25" customHeight="1">
      <c r="C1295" s="15"/>
      <c r="F1295" s="15"/>
      <c r="G1295" s="6" t="b">
        <v>0</v>
      </c>
      <c r="I1295" s="22"/>
    </row>
    <row r="1296" ht="14.25" customHeight="1">
      <c r="C1296" s="15"/>
      <c r="F1296" s="15"/>
      <c r="G1296" s="6" t="b">
        <v>0</v>
      </c>
      <c r="I1296" s="22"/>
    </row>
  </sheetData>
  <autoFilter ref="$A$1:$F$201">
    <sortState ref="A1:F201">
      <sortCondition ref="A1:A201"/>
      <sortCondition ref="C1:C201"/>
    </sortState>
  </autoFilter>
  <hyperlinks>
    <hyperlink r:id="rId1" ref="C2"/>
    <hyperlink r:id="rId2" ref="C3"/>
    <hyperlink r:id="rId3" ref="C4"/>
    <hyperlink r:id="rId4" ref="C5"/>
    <hyperlink r:id="rId5" ref="C6"/>
    <hyperlink r:id="rId6" ref="C7"/>
    <hyperlink r:id="rId7" ref="C8"/>
    <hyperlink r:id="rId8" ref="C10"/>
    <hyperlink r:id="rId9" ref="C12"/>
    <hyperlink r:id="rId10" ref="C13"/>
    <hyperlink r:id="rId11" ref="C14"/>
    <hyperlink r:id="rId12" ref="C15"/>
    <hyperlink r:id="rId13" ref="C16"/>
    <hyperlink r:id="rId14" ref="C17"/>
    <hyperlink r:id="rId15" ref="C18"/>
    <hyperlink r:id="rId16" ref="C19"/>
    <hyperlink r:id="rId17" ref="C20"/>
    <hyperlink r:id="rId18" ref="C21"/>
    <hyperlink r:id="rId19" ref="C22"/>
    <hyperlink r:id="rId20" ref="C23"/>
    <hyperlink r:id="rId21" ref="C24"/>
    <hyperlink r:id="rId22" ref="C25"/>
    <hyperlink r:id="rId23" ref="C26"/>
    <hyperlink r:id="rId24" ref="C27"/>
    <hyperlink r:id="rId25" ref="C28"/>
    <hyperlink r:id="rId26" ref="C29"/>
    <hyperlink r:id="rId27" ref="C30"/>
    <hyperlink r:id="rId28" ref="C31"/>
    <hyperlink r:id="rId29" ref="C32"/>
    <hyperlink r:id="rId30" ref="C33"/>
    <hyperlink r:id="rId31" ref="C34"/>
    <hyperlink r:id="rId32" ref="C35"/>
    <hyperlink r:id="rId33" ref="C36"/>
    <hyperlink r:id="rId34" ref="C37"/>
    <hyperlink r:id="rId35" ref="C38"/>
    <hyperlink r:id="rId36" ref="C39"/>
    <hyperlink r:id="rId37" ref="C40"/>
    <hyperlink r:id="rId38" ref="C41"/>
    <hyperlink r:id="rId39" ref="C42"/>
    <hyperlink r:id="rId40" ref="C43"/>
    <hyperlink r:id="rId41" ref="C44"/>
    <hyperlink r:id="rId42" ref="C45"/>
    <hyperlink r:id="rId43" ref="C46"/>
    <hyperlink r:id="rId44" ref="C47"/>
    <hyperlink r:id="rId45" ref="C48"/>
    <hyperlink r:id="rId46" ref="C49"/>
    <hyperlink r:id="rId47" ref="C50"/>
    <hyperlink r:id="rId48" ref="C51"/>
    <hyperlink r:id="rId49" ref="C52"/>
    <hyperlink r:id="rId50" ref="C53"/>
    <hyperlink r:id="rId51" ref="C54"/>
    <hyperlink r:id="rId52" ref="C55"/>
    <hyperlink r:id="rId53" ref="C56"/>
    <hyperlink r:id="rId54" ref="C57"/>
    <hyperlink r:id="rId55" ref="C58"/>
    <hyperlink r:id="rId56" ref="C59"/>
    <hyperlink r:id="rId57" ref="C60"/>
    <hyperlink r:id="rId58" ref="C61"/>
    <hyperlink r:id="rId59" ref="C62"/>
    <hyperlink r:id="rId60" ref="C63"/>
    <hyperlink r:id="rId61" ref="C64"/>
    <hyperlink r:id="rId62" ref="C65"/>
    <hyperlink r:id="rId63" ref="C66"/>
    <hyperlink r:id="rId64" ref="C67"/>
    <hyperlink r:id="rId65" ref="C68"/>
    <hyperlink r:id="rId66" ref="C69"/>
    <hyperlink r:id="rId67" ref="C70"/>
    <hyperlink r:id="rId68" ref="C71"/>
    <hyperlink r:id="rId69" ref="C72"/>
    <hyperlink r:id="rId70" ref="C73"/>
    <hyperlink r:id="rId71" ref="C74"/>
    <hyperlink r:id="rId72" ref="C75"/>
    <hyperlink r:id="rId73" ref="C76"/>
    <hyperlink r:id="rId74" ref="C77"/>
    <hyperlink r:id="rId75" ref="C78"/>
    <hyperlink r:id="rId76" ref="C79"/>
    <hyperlink r:id="rId77" ref="C80"/>
    <hyperlink r:id="rId78" ref="C81"/>
    <hyperlink r:id="rId79" ref="C82"/>
    <hyperlink r:id="rId80" ref="C83"/>
    <hyperlink r:id="rId81" ref="C84"/>
    <hyperlink r:id="rId82" ref="C85"/>
    <hyperlink r:id="rId83" ref="C86"/>
    <hyperlink r:id="rId84" ref="C87"/>
    <hyperlink r:id="rId85" ref="C88"/>
    <hyperlink r:id="rId86" ref="C89"/>
    <hyperlink r:id="rId87" ref="C90"/>
    <hyperlink r:id="rId88" ref="C91"/>
    <hyperlink r:id="rId89" ref="C92"/>
    <hyperlink r:id="rId90" ref="C93"/>
    <hyperlink r:id="rId91" ref="C94"/>
    <hyperlink r:id="rId92" ref="C95"/>
    <hyperlink r:id="rId93" ref="C96"/>
    <hyperlink r:id="rId94" ref="C97"/>
    <hyperlink r:id="rId95" ref="C98"/>
    <hyperlink r:id="rId96" ref="C99"/>
    <hyperlink r:id="rId97" ref="C100"/>
    <hyperlink r:id="rId98" ref="C101"/>
    <hyperlink r:id="rId99" ref="C102"/>
    <hyperlink r:id="rId100" ref="C103"/>
    <hyperlink r:id="rId101" ref="C104"/>
    <hyperlink r:id="rId102" ref="C105"/>
    <hyperlink r:id="rId103" ref="C106"/>
    <hyperlink r:id="rId104" ref="C107"/>
    <hyperlink r:id="rId105" ref="C108"/>
    <hyperlink r:id="rId106" ref="C109"/>
    <hyperlink r:id="rId107" ref="C110"/>
    <hyperlink r:id="rId108" ref="C111"/>
    <hyperlink r:id="rId109" ref="C112"/>
    <hyperlink r:id="rId110" ref="C113"/>
    <hyperlink r:id="rId111" ref="C114"/>
    <hyperlink r:id="rId112" ref="C115"/>
    <hyperlink r:id="rId113" ref="C116"/>
    <hyperlink r:id="rId114" ref="C117"/>
    <hyperlink r:id="rId115" ref="C118"/>
    <hyperlink r:id="rId116" ref="C119"/>
    <hyperlink r:id="rId117" ref="C120"/>
    <hyperlink r:id="rId118" ref="C121"/>
    <hyperlink r:id="rId119" ref="C122"/>
    <hyperlink r:id="rId120" ref="C123"/>
    <hyperlink r:id="rId121" ref="C124"/>
    <hyperlink r:id="rId122" ref="C125"/>
    <hyperlink r:id="rId123" ref="C126"/>
    <hyperlink r:id="rId124" ref="C127"/>
    <hyperlink r:id="rId125" ref="C128"/>
    <hyperlink r:id="rId126" ref="C129"/>
    <hyperlink r:id="rId127" ref="C130"/>
    <hyperlink r:id="rId128" ref="C131"/>
    <hyperlink r:id="rId129" ref="C132"/>
    <hyperlink r:id="rId130" ref="C133"/>
    <hyperlink r:id="rId131" ref="C134"/>
    <hyperlink r:id="rId132" ref="C135"/>
    <hyperlink r:id="rId133" ref="C136"/>
    <hyperlink r:id="rId134" ref="C137"/>
    <hyperlink r:id="rId135" ref="C138"/>
    <hyperlink r:id="rId136" ref="C139"/>
    <hyperlink r:id="rId137" ref="C140"/>
    <hyperlink r:id="rId138" ref="C141"/>
    <hyperlink r:id="rId139" ref="C142"/>
    <hyperlink r:id="rId140" ref="C143"/>
    <hyperlink r:id="rId141" ref="C144"/>
    <hyperlink r:id="rId142" ref="C145"/>
    <hyperlink r:id="rId143" ref="C146"/>
    <hyperlink r:id="rId144" ref="C147"/>
    <hyperlink r:id="rId145" ref="C148"/>
    <hyperlink r:id="rId146" ref="C149"/>
    <hyperlink r:id="rId147" ref="C150"/>
    <hyperlink r:id="rId148" ref="C151"/>
    <hyperlink r:id="rId149" ref="C152"/>
    <hyperlink r:id="rId150" ref="C153"/>
    <hyperlink r:id="rId151" ref="C154"/>
    <hyperlink r:id="rId152" ref="C155"/>
    <hyperlink r:id="rId153" ref="C156"/>
    <hyperlink r:id="rId154" ref="C157"/>
    <hyperlink r:id="rId155" ref="C158"/>
    <hyperlink r:id="rId156" ref="C159"/>
    <hyperlink r:id="rId157" ref="C160"/>
    <hyperlink r:id="rId158" ref="C161"/>
    <hyperlink r:id="rId159" ref="C162"/>
    <hyperlink r:id="rId160" ref="C163"/>
    <hyperlink r:id="rId161" ref="C164"/>
    <hyperlink r:id="rId162" ref="C165"/>
    <hyperlink r:id="rId163" ref="C166"/>
    <hyperlink r:id="rId164" ref="C167"/>
    <hyperlink r:id="rId165" ref="C168"/>
    <hyperlink r:id="rId166" ref="C169"/>
    <hyperlink r:id="rId167" ref="C170"/>
    <hyperlink r:id="rId168" ref="C171"/>
    <hyperlink r:id="rId169" ref="C172"/>
    <hyperlink r:id="rId170" ref="C173"/>
    <hyperlink r:id="rId171" ref="C174"/>
    <hyperlink r:id="rId172" ref="C175"/>
    <hyperlink r:id="rId173" ref="C176"/>
    <hyperlink r:id="rId174" ref="C177"/>
    <hyperlink r:id="rId175" ref="C178"/>
    <hyperlink r:id="rId176" ref="C179"/>
    <hyperlink r:id="rId177" ref="C180"/>
    <hyperlink r:id="rId178" ref="C181"/>
    <hyperlink r:id="rId179" ref="C182"/>
    <hyperlink r:id="rId180" ref="C183"/>
    <hyperlink r:id="rId181" ref="C184"/>
    <hyperlink r:id="rId182" ref="C185"/>
    <hyperlink r:id="rId183" ref="C186"/>
    <hyperlink r:id="rId184" ref="C187"/>
    <hyperlink r:id="rId185" ref="C188"/>
    <hyperlink r:id="rId186" ref="C189"/>
    <hyperlink r:id="rId187" ref="C190"/>
    <hyperlink r:id="rId188" ref="C191"/>
    <hyperlink r:id="rId189" ref="C192"/>
    <hyperlink r:id="rId190" ref="C193"/>
    <hyperlink r:id="rId191" ref="C194"/>
    <hyperlink r:id="rId192" ref="C195"/>
    <hyperlink r:id="rId193" ref="C196"/>
    <hyperlink r:id="rId194" ref="C197"/>
    <hyperlink r:id="rId195" ref="C198"/>
    <hyperlink r:id="rId196" ref="C199"/>
    <hyperlink r:id="rId197" ref="C200"/>
    <hyperlink r:id="rId198" ref="C201"/>
  </hyperlinks>
  <drawing r:id="rId199"/>
</worksheet>
</file>